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pivotTables/pivotTable15.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166925"/>
  <mc:AlternateContent xmlns:mc="http://schemas.openxmlformats.org/markup-compatibility/2006">
    <mc:Choice Requires="x15">
      <x15ac:absPath xmlns:x15ac="http://schemas.microsoft.com/office/spreadsheetml/2010/11/ac" url="/Users/bleonak/Desktop/"/>
    </mc:Choice>
  </mc:AlternateContent>
  <xr:revisionPtr revIDLastSave="0" documentId="8_{67CD1D79-14DE-D04B-B0DF-83E9FD759527}" xr6:coauthVersionLast="47" xr6:coauthVersionMax="47" xr10:uidLastSave="{00000000-0000-0000-0000-000000000000}"/>
  <bookViews>
    <workbookView xWindow="14040" yWindow="640" windowWidth="13800" windowHeight="16220" firstSheet="1" activeTab="3" xr2:uid="{30DE08AE-825F-DF4D-809D-62C11D36CC30}"/>
  </bookViews>
  <sheets>
    <sheet name="Names" sheetId="19" r:id="rId1"/>
    <sheet name="Raw_Data_CodesPredictions" sheetId="1" r:id="rId2"/>
    <sheet name="EDA" sheetId="18" r:id="rId3"/>
    <sheet name="Models training data" sheetId="16" r:id="rId4"/>
    <sheet name="Model Dignosics" sheetId="15" r:id="rId5"/>
    <sheet name="Scenarios" sheetId="21" r:id="rId6"/>
    <sheet name="Results" sheetId="14" r:id="rId7"/>
  </sheets>
  <definedNames>
    <definedName name="_xlnm._FilterDatabase" localSheetId="1" hidden="1">Raw_Data_CodesPredictions!$B$14:$H$956</definedName>
    <definedName name="Slicer_State">#N/A</definedName>
    <definedName name="Slicer_State1">#N/A</definedName>
    <definedName name="Slicer_State2">#N/A</definedName>
    <definedName name="Slicer_State3">#N/A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4" l="1"/>
  <c r="OS3" i="21"/>
  <c r="OS2" i="21"/>
  <c r="OR3" i="21"/>
  <c r="OQ3" i="21"/>
  <c r="OQ4" i="21" s="1"/>
  <c r="OW2" i="21"/>
  <c r="OV2" i="21"/>
  <c r="OU2" i="21"/>
  <c r="OT2" i="21"/>
  <c r="OR2" i="21"/>
  <c r="OQ2" i="21"/>
  <c r="OP2" i="21"/>
  <c r="OP4" i="21" s="1"/>
  <c r="OP61" i="21" s="1"/>
  <c r="OF3" i="21"/>
  <c r="OF4" i="21" s="1"/>
  <c r="OG2" i="21"/>
  <c r="OG3" i="21"/>
  <c r="OG4" i="21" s="1"/>
  <c r="OE3" i="21"/>
  <c r="OK2" i="21"/>
  <c r="OJ2" i="21"/>
  <c r="OI2" i="21"/>
  <c r="OH2" i="21"/>
  <c r="OF2" i="21"/>
  <c r="OE2" i="21"/>
  <c r="OD2" i="21"/>
  <c r="OD4" i="21" s="1"/>
  <c r="OD16" i="21" s="1"/>
  <c r="NS3" i="21"/>
  <c r="NU2" i="21"/>
  <c r="NU3" i="21"/>
  <c r="NT3" i="21"/>
  <c r="NY2" i="21"/>
  <c r="NX2" i="21"/>
  <c r="NW2" i="21"/>
  <c r="NV2" i="21"/>
  <c r="NT2" i="21"/>
  <c r="NS2" i="21"/>
  <c r="NR2" i="21"/>
  <c r="NR4" i="21" s="1"/>
  <c r="NF3" i="21"/>
  <c r="NI2" i="21"/>
  <c r="NI3" i="21"/>
  <c r="NH3" i="21"/>
  <c r="NH4" i="21" s="1"/>
  <c r="NH38" i="21" s="1"/>
  <c r="NM2" i="21"/>
  <c r="NL2" i="21"/>
  <c r="NK2" i="21"/>
  <c r="NJ2" i="21"/>
  <c r="NH2" i="21"/>
  <c r="NG2" i="21"/>
  <c r="NG4" i="21" s="1"/>
  <c r="NG112" i="21" s="1"/>
  <c r="NF2" i="21"/>
  <c r="MU4" i="21"/>
  <c r="MU19" i="21" s="1"/>
  <c r="MV4" i="21"/>
  <c r="MW3" i="21"/>
  <c r="MW4" i="21" s="1"/>
  <c r="MV3" i="21"/>
  <c r="MU3" i="21"/>
  <c r="MT3" i="21"/>
  <c r="MT4" i="21" s="1"/>
  <c r="MW2" i="21"/>
  <c r="NA2" i="21"/>
  <c r="MZ2" i="21"/>
  <c r="MY2" i="21"/>
  <c r="MX2" i="21"/>
  <c r="MV2" i="21"/>
  <c r="MU2" i="21"/>
  <c r="MT2" i="21"/>
  <c r="G25" i="14"/>
  <c r="G22" i="14"/>
  <c r="G23" i="14"/>
  <c r="G24" i="14"/>
  <c r="G21" i="14"/>
  <c r="ML3" i="21"/>
  <c r="ML2" i="21"/>
  <c r="MJ54" i="21"/>
  <c r="MK3" i="21"/>
  <c r="MP2" i="21"/>
  <c r="MO2" i="21"/>
  <c r="MN2" i="21"/>
  <c r="MM2" i="21"/>
  <c r="MK2" i="21"/>
  <c r="MJ2" i="21"/>
  <c r="MJ4" i="21" s="1"/>
  <c r="MI2" i="21"/>
  <c r="MI4" i="21" s="1"/>
  <c r="MI84" i="21" s="1"/>
  <c r="LZ3" i="21"/>
  <c r="LZ4" i="21" s="1"/>
  <c r="LZ75" i="21" s="1"/>
  <c r="LZ2" i="21"/>
  <c r="LY3" i="21"/>
  <c r="MD2" i="21"/>
  <c r="MC2" i="21"/>
  <c r="MB2" i="21"/>
  <c r="MA2" i="21"/>
  <c r="LY2" i="21"/>
  <c r="LX2" i="21"/>
  <c r="LX4" i="21" s="1"/>
  <c r="LX77" i="21" s="1"/>
  <c r="LW2" i="21"/>
  <c r="LW4" i="21" s="1"/>
  <c r="LN3" i="21"/>
  <c r="LN2" i="21"/>
  <c r="LM2" i="21"/>
  <c r="LL2" i="21"/>
  <c r="LL4" i="21" s="1"/>
  <c r="LL67" i="21" s="1"/>
  <c r="LK2" i="21"/>
  <c r="LK4" i="21" s="1"/>
  <c r="LK67" i="21" s="1"/>
  <c r="LM3" i="21"/>
  <c r="LM4" i="21" s="1"/>
  <c r="LM65" i="21" s="1"/>
  <c r="LR2" i="21"/>
  <c r="LQ2" i="21"/>
  <c r="LP2" i="21"/>
  <c r="LO2" i="21"/>
  <c r="LA3" i="21"/>
  <c r="LB2" i="21"/>
  <c r="LB4" i="21" s="1"/>
  <c r="LB49" i="21" s="1"/>
  <c r="LA2" i="21"/>
  <c r="KZ2" i="21"/>
  <c r="KZ4" i="21" s="1"/>
  <c r="KZ50" i="21" s="1"/>
  <c r="KY2" i="21"/>
  <c r="KY4" i="21" s="1"/>
  <c r="KY13" i="21" s="1"/>
  <c r="LF2" i="21"/>
  <c r="LE2" i="21"/>
  <c r="LD2" i="21"/>
  <c r="LC2" i="21"/>
  <c r="KO3" i="21"/>
  <c r="KP2" i="21"/>
  <c r="KP4" i="21" s="1"/>
  <c r="KP22" i="21" s="1"/>
  <c r="KO2" i="21"/>
  <c r="KO4" i="21" s="1"/>
  <c r="KO31" i="21" s="1"/>
  <c r="KN2" i="21"/>
  <c r="KN4" i="21" s="1"/>
  <c r="KM2" i="21"/>
  <c r="KM4" i="21" s="1"/>
  <c r="KM27" i="21" s="1"/>
  <c r="KT2" i="21"/>
  <c r="KS2" i="21"/>
  <c r="KR2" i="21"/>
  <c r="KQ2" i="21"/>
  <c r="KC3" i="21"/>
  <c r="KD2" i="21"/>
  <c r="KC2" i="21"/>
  <c r="KB2" i="21"/>
  <c r="KA2" i="21"/>
  <c r="KA4" i="21" s="1"/>
  <c r="KH2" i="21"/>
  <c r="KG2" i="21"/>
  <c r="KF2" i="21"/>
  <c r="KE2" i="21"/>
  <c r="KD4" i="21"/>
  <c r="KD276" i="21" s="1"/>
  <c r="KC4" i="21"/>
  <c r="KC169" i="21" s="1"/>
  <c r="JP3" i="21"/>
  <c r="JR2" i="21"/>
  <c r="JR4" i="21" s="1"/>
  <c r="JQ2" i="21"/>
  <c r="JP2" i="21"/>
  <c r="JO2" i="21"/>
  <c r="JO4" i="21" s="1"/>
  <c r="JO23" i="21" s="1"/>
  <c r="JQ14" i="21"/>
  <c r="JV2" i="21"/>
  <c r="JU2" i="21"/>
  <c r="JT2" i="21"/>
  <c r="JS2" i="21"/>
  <c r="JQ4" i="21"/>
  <c r="JQ29" i="21" s="1"/>
  <c r="JD3" i="21"/>
  <c r="JF2" i="21"/>
  <c r="JE2" i="21"/>
  <c r="JE4" i="21" s="1"/>
  <c r="JD2" i="21"/>
  <c r="JC2" i="21"/>
  <c r="JC4" i="21" s="1"/>
  <c r="JC8" i="21" s="1"/>
  <c r="JJ2" i="21"/>
  <c r="JI2" i="21"/>
  <c r="JH2" i="21"/>
  <c r="JG2" i="21"/>
  <c r="JF4" i="21"/>
  <c r="IR3" i="21"/>
  <c r="IT2" i="21"/>
  <c r="IT4" i="21" s="1"/>
  <c r="IS2" i="21"/>
  <c r="IR2" i="21"/>
  <c r="IQ2" i="21"/>
  <c r="IQ4" i="21" s="1"/>
  <c r="IQ125" i="21" s="1"/>
  <c r="IS4" i="21"/>
  <c r="IS131" i="21" s="1"/>
  <c r="IX2" i="21"/>
  <c r="IW2" i="21"/>
  <c r="IV2" i="21"/>
  <c r="IU2" i="21"/>
  <c r="IE3" i="21"/>
  <c r="IH2" i="21"/>
  <c r="IG2" i="21"/>
  <c r="IG4" i="21" s="1"/>
  <c r="IG6" i="21" s="1"/>
  <c r="IF2" i="21"/>
  <c r="IF4" i="21" s="1"/>
  <c r="IF44" i="21" s="1"/>
  <c r="IE2" i="21"/>
  <c r="IG29" i="21"/>
  <c r="IG13" i="21"/>
  <c r="IG7" i="21"/>
  <c r="IL2" i="21"/>
  <c r="IK2" i="21"/>
  <c r="IJ2" i="21"/>
  <c r="II2" i="21"/>
  <c r="IH4" i="21"/>
  <c r="HS3" i="21"/>
  <c r="HV2" i="21"/>
  <c r="HV4" i="21" s="1"/>
  <c r="HV75" i="21" s="1"/>
  <c r="HU2" i="21"/>
  <c r="HU4" i="21" s="1"/>
  <c r="HT2" i="21"/>
  <c r="HT4" i="21" s="1"/>
  <c r="HT271" i="21" s="1"/>
  <c r="HS2" i="21"/>
  <c r="HU64" i="21"/>
  <c r="HZ2" i="21"/>
  <c r="HY2" i="21"/>
  <c r="HX2" i="21"/>
  <c r="HW2" i="21"/>
  <c r="HG3" i="21"/>
  <c r="HJ2" i="21"/>
  <c r="HI2" i="21"/>
  <c r="HI4" i="21" s="1"/>
  <c r="HI69" i="21" s="1"/>
  <c r="HH2" i="21"/>
  <c r="HH4" i="21" s="1"/>
  <c r="HH44" i="21" s="1"/>
  <c r="HG2" i="21"/>
  <c r="HG4" i="21" s="1"/>
  <c r="HN2" i="21"/>
  <c r="HM2" i="21"/>
  <c r="HL2" i="21"/>
  <c r="HK2" i="21"/>
  <c r="GX2" i="21"/>
  <c r="GW2" i="21"/>
  <c r="GV2" i="21"/>
  <c r="GU2" i="21"/>
  <c r="GX241" i="21"/>
  <c r="GX201" i="21"/>
  <c r="GX198" i="21"/>
  <c r="GX186" i="21"/>
  <c r="GX182" i="21"/>
  <c r="GX171" i="21"/>
  <c r="GX163" i="21"/>
  <c r="GX161" i="21"/>
  <c r="GX160" i="21"/>
  <c r="GX146" i="21"/>
  <c r="GX140" i="21"/>
  <c r="GX122" i="21"/>
  <c r="GX120" i="21"/>
  <c r="GX117" i="21"/>
  <c r="GX115" i="21"/>
  <c r="GX113" i="21"/>
  <c r="GX111" i="21"/>
  <c r="GX109" i="21"/>
  <c r="GX105" i="21"/>
  <c r="GX103" i="21"/>
  <c r="GX101" i="21"/>
  <c r="GX99" i="21"/>
  <c r="GX97" i="21"/>
  <c r="GX95" i="21"/>
  <c r="GX83" i="21"/>
  <c r="GX80" i="21"/>
  <c r="GX74" i="21"/>
  <c r="GX67" i="21"/>
  <c r="GX65" i="21"/>
  <c r="GX64" i="21"/>
  <c r="GU64" i="21"/>
  <c r="GX45" i="21"/>
  <c r="GX43" i="21"/>
  <c r="GX42" i="21"/>
  <c r="GX41" i="21"/>
  <c r="GX40" i="21"/>
  <c r="GX39" i="21"/>
  <c r="GX37" i="21"/>
  <c r="GX36" i="21"/>
  <c r="GX34" i="21"/>
  <c r="GX33" i="21"/>
  <c r="GX32" i="21"/>
  <c r="GX31" i="21"/>
  <c r="GX29" i="21"/>
  <c r="GX28" i="21"/>
  <c r="GX27" i="21"/>
  <c r="GX25" i="21"/>
  <c r="GX24" i="21"/>
  <c r="GX23" i="21"/>
  <c r="GX21" i="21"/>
  <c r="GX20" i="21"/>
  <c r="GX19" i="21"/>
  <c r="GX18" i="21"/>
  <c r="GU15" i="21"/>
  <c r="GX13" i="21"/>
  <c r="GX12" i="21"/>
  <c r="GX11" i="21"/>
  <c r="GX10" i="21"/>
  <c r="GU8" i="21"/>
  <c r="GU7" i="21"/>
  <c r="GX4" i="21"/>
  <c r="GX125" i="21" s="1"/>
  <c r="GW4" i="21"/>
  <c r="GW33" i="21" s="1"/>
  <c r="GV4" i="21"/>
  <c r="GV22" i="21" s="1"/>
  <c r="GU4" i="21"/>
  <c r="GU63" i="21" s="1"/>
  <c r="HB2" i="21"/>
  <c r="HA2" i="21"/>
  <c r="GZ2" i="21"/>
  <c r="GY2" i="21"/>
  <c r="B22" i="14"/>
  <c r="B23" i="14"/>
  <c r="B24" i="14"/>
  <c r="B21" i="14"/>
  <c r="B25" i="14" s="1"/>
  <c r="C25" i="14" s="1"/>
  <c r="GI3" i="21"/>
  <c r="GI4" i="21" s="1"/>
  <c r="GI187" i="21" s="1"/>
  <c r="GL2" i="21"/>
  <c r="GK2" i="21"/>
  <c r="GJ2" i="21"/>
  <c r="GI2" i="21"/>
  <c r="GJ141" i="21"/>
  <c r="GJ53" i="21"/>
  <c r="GJ51" i="21"/>
  <c r="GJ27" i="21"/>
  <c r="GJ23" i="21"/>
  <c r="GJ11" i="21"/>
  <c r="GJ4" i="21"/>
  <c r="GJ78" i="21" s="1"/>
  <c r="GL4" i="21"/>
  <c r="GK4" i="21"/>
  <c r="GP2" i="21"/>
  <c r="GO2" i="21"/>
  <c r="GN2" i="21"/>
  <c r="GM2" i="21"/>
  <c r="M16" i="14"/>
  <c r="L16" i="14"/>
  <c r="L13" i="14"/>
  <c r="L14" i="14"/>
  <c r="L15" i="14"/>
  <c r="L12" i="14"/>
  <c r="FZ3" i="21"/>
  <c r="FZ4" i="21" s="1"/>
  <c r="FZ117" i="21" s="1"/>
  <c r="FY3" i="21"/>
  <c r="FY4" i="21" s="1"/>
  <c r="FX3" i="21"/>
  <c r="FX4" i="21" s="1"/>
  <c r="FW3" i="21"/>
  <c r="FW4" i="21" s="1"/>
  <c r="FW30" i="21" s="1"/>
  <c r="FZ2" i="21"/>
  <c r="FY2" i="21"/>
  <c r="FX2" i="21"/>
  <c r="FW2" i="21"/>
  <c r="GD2" i="21"/>
  <c r="GC2" i="21"/>
  <c r="GB2" i="21"/>
  <c r="GA2" i="21"/>
  <c r="G13" i="14"/>
  <c r="G14" i="14"/>
  <c r="G15" i="14"/>
  <c r="G12" i="14"/>
  <c r="FN2" i="21"/>
  <c r="FN3" i="21" s="1"/>
  <c r="FN4" i="21" s="1"/>
  <c r="FM2" i="21"/>
  <c r="FM3" i="21" s="1"/>
  <c r="FM4" i="21" s="1"/>
  <c r="FL2" i="21"/>
  <c r="FL3" i="21" s="1"/>
  <c r="FL4" i="21" s="1"/>
  <c r="FK2" i="21"/>
  <c r="FK3" i="21" s="1"/>
  <c r="FK4" i="21" s="1"/>
  <c r="FR2" i="21"/>
  <c r="FQ2" i="21"/>
  <c r="FP2" i="21"/>
  <c r="FO2" i="21"/>
  <c r="FB3" i="21"/>
  <c r="FA3" i="21"/>
  <c r="FA4" i="21" s="1"/>
  <c r="FA188" i="21" s="1"/>
  <c r="EZ3" i="21"/>
  <c r="EZ4" i="21" s="1"/>
  <c r="EY3" i="21"/>
  <c r="FB2" i="21"/>
  <c r="FA2" i="21"/>
  <c r="EZ2" i="21"/>
  <c r="EY2" i="21"/>
  <c r="FF2" i="21"/>
  <c r="FE2" i="21"/>
  <c r="FD2" i="21"/>
  <c r="FC2" i="21"/>
  <c r="EP2" i="21"/>
  <c r="EP3" i="21" s="1"/>
  <c r="EP4" i="21" s="1"/>
  <c r="EO2" i="21"/>
  <c r="EO4" i="21" s="1"/>
  <c r="EN2" i="21"/>
  <c r="EN4" i="21" s="1"/>
  <c r="EN223" i="21" s="1"/>
  <c r="EM2" i="21"/>
  <c r="EM4" i="21" s="1"/>
  <c r="ET2" i="21"/>
  <c r="ES2" i="21"/>
  <c r="ER2" i="21"/>
  <c r="EQ2" i="21"/>
  <c r="C16" i="14"/>
  <c r="ED3" i="21"/>
  <c r="ED2" i="21"/>
  <c r="EC2" i="21"/>
  <c r="EC4" i="21" s="1"/>
  <c r="EB2" i="21"/>
  <c r="EB4" i="21" s="1"/>
  <c r="EA2" i="21"/>
  <c r="EH2" i="21"/>
  <c r="EG2" i="21"/>
  <c r="EF2" i="21"/>
  <c r="EE2" i="21"/>
  <c r="EA4" i="21"/>
  <c r="DR2" i="21"/>
  <c r="DR4" i="21" s="1"/>
  <c r="DR300" i="21" s="1"/>
  <c r="DQ2" i="21"/>
  <c r="DQ3" i="21" s="1"/>
  <c r="DQ4" i="21" s="1"/>
  <c r="DQ316" i="21" s="1"/>
  <c r="DP2" i="21"/>
  <c r="DP4" i="21" s="1"/>
  <c r="DO2" i="21"/>
  <c r="DO4" i="21" s="1"/>
  <c r="DO248" i="21" s="1"/>
  <c r="DO302" i="21"/>
  <c r="DR245" i="21"/>
  <c r="DR224" i="21"/>
  <c r="DR96" i="21"/>
  <c r="DV2" i="21"/>
  <c r="DU2" i="21"/>
  <c r="DT2" i="21"/>
  <c r="DS2" i="21"/>
  <c r="DE3" i="21"/>
  <c r="DF2" i="21"/>
  <c r="DF4" i="21" s="1"/>
  <c r="DE2" i="21"/>
  <c r="DE4" i="21" s="1"/>
  <c r="DE85" i="21" s="1"/>
  <c r="DD2" i="21"/>
  <c r="DD4" i="21" s="1"/>
  <c r="DC2" i="21"/>
  <c r="DC4" i="21" s="1"/>
  <c r="DC134" i="21" s="1"/>
  <c r="DJ2" i="21"/>
  <c r="DI2" i="21"/>
  <c r="DH2" i="21"/>
  <c r="DG2" i="21"/>
  <c r="CT2" i="21"/>
  <c r="CT4" i="21" s="1"/>
  <c r="CT53" i="21" s="1"/>
  <c r="CS2" i="21"/>
  <c r="CS4" i="21" s="1"/>
  <c r="CS32" i="21" s="1"/>
  <c r="CR2" i="21"/>
  <c r="CR3" i="21" s="1"/>
  <c r="CR4" i="21" s="1"/>
  <c r="CQ2" i="21"/>
  <c r="CX2" i="21"/>
  <c r="CW2" i="21"/>
  <c r="CV2" i="21"/>
  <c r="CU2" i="21"/>
  <c r="CQ4" i="21"/>
  <c r="CQ147" i="21" s="1"/>
  <c r="CF3" i="21"/>
  <c r="CH2" i="21"/>
  <c r="CH4" i="21" s="1"/>
  <c r="CH286" i="21" s="1"/>
  <c r="CG2" i="21"/>
  <c r="CG4" i="21" s="1"/>
  <c r="CG146" i="21" s="1"/>
  <c r="CF2" i="21"/>
  <c r="CE2" i="21"/>
  <c r="CE4" i="21" s="1"/>
  <c r="CE147" i="21" s="1"/>
  <c r="CE228" i="21"/>
  <c r="CE207" i="21"/>
  <c r="CE163" i="21"/>
  <c r="CE44" i="21"/>
  <c r="CE26" i="21"/>
  <c r="CL2" i="21"/>
  <c r="CK2" i="21"/>
  <c r="CJ2" i="21"/>
  <c r="CI2" i="21"/>
  <c r="BS3" i="21"/>
  <c r="BT84" i="21"/>
  <c r="BZ2" i="21"/>
  <c r="BY2" i="21"/>
  <c r="BX2" i="21"/>
  <c r="BW2" i="21"/>
  <c r="BV2" i="21"/>
  <c r="BV4" i="21" s="1"/>
  <c r="BV21" i="21" s="1"/>
  <c r="BU2" i="21"/>
  <c r="BU4" i="21" s="1"/>
  <c r="BU27" i="21" s="1"/>
  <c r="BT2" i="21"/>
  <c r="BT4" i="21" s="1"/>
  <c r="BT130" i="21" s="1"/>
  <c r="BS2" i="21"/>
  <c r="BN2" i="21"/>
  <c r="BM2" i="21"/>
  <c r="BL2" i="21"/>
  <c r="BK2" i="21"/>
  <c r="BG3" i="21"/>
  <c r="BG4" i="21" s="1"/>
  <c r="BG22" i="21" s="1"/>
  <c r="B12" i="14"/>
  <c r="BJ2" i="21"/>
  <c r="BJ4" i="21" s="1"/>
  <c r="BJ269" i="21" s="1"/>
  <c r="BI2" i="21"/>
  <c r="BI4" i="21" s="1"/>
  <c r="BI309" i="21" s="1"/>
  <c r="BH2" i="21"/>
  <c r="BH4" i="21" s="1"/>
  <c r="BH205" i="21" s="1"/>
  <c r="BG2" i="21"/>
  <c r="AX186" i="21"/>
  <c r="AX187" i="21"/>
  <c r="AZ2" i="21"/>
  <c r="BA2" i="21"/>
  <c r="BB2" i="21"/>
  <c r="AY2" i="21"/>
  <c r="AX2" i="21"/>
  <c r="AX4" i="21" s="1"/>
  <c r="AX57" i="21" s="1"/>
  <c r="AW2" i="21"/>
  <c r="AW4" i="21" s="1"/>
  <c r="AV2" i="21"/>
  <c r="AV4" i="21" s="1"/>
  <c r="AV34" i="21" s="1"/>
  <c r="AU2" i="21"/>
  <c r="AU4" i="21" s="1"/>
  <c r="AU30" i="21" s="1"/>
  <c r="AJ1" i="21"/>
  <c r="AK1" i="21"/>
  <c r="AL1" i="21"/>
  <c r="CB29" i="15"/>
  <c r="FK55" i="16"/>
  <c r="FK133" i="16"/>
  <c r="FK149" i="16"/>
  <c r="FK165" i="16"/>
  <c r="FK181" i="16"/>
  <c r="FK197" i="16"/>
  <c r="FK213" i="16"/>
  <c r="FK229" i="16"/>
  <c r="FK245" i="16"/>
  <c r="FK261" i="16"/>
  <c r="FK277" i="16"/>
  <c r="FK293" i="16"/>
  <c r="FK309" i="16"/>
  <c r="FK325" i="16"/>
  <c r="FK341" i="16"/>
  <c r="FK357" i="16"/>
  <c r="FK373" i="16"/>
  <c r="FK389" i="16"/>
  <c r="FK405" i="16"/>
  <c r="FK421" i="16"/>
  <c r="FK437" i="16"/>
  <c r="FK453" i="16"/>
  <c r="FK469" i="16"/>
  <c r="FK485" i="16"/>
  <c r="FK501" i="16"/>
  <c r="FK517" i="16"/>
  <c r="FK533" i="16"/>
  <c r="FK541" i="16"/>
  <c r="FK543" i="16"/>
  <c r="FK544" i="16"/>
  <c r="FK549" i="16"/>
  <c r="FK551" i="16"/>
  <c r="FK552" i="16"/>
  <c r="FK557" i="16"/>
  <c r="FK559" i="16"/>
  <c r="FK560" i="16"/>
  <c r="FK565" i="16"/>
  <c r="FK567" i="16"/>
  <c r="FK568" i="16"/>
  <c r="FK573" i="16"/>
  <c r="FK575" i="16"/>
  <c r="FK576" i="16"/>
  <c r="FK581" i="16"/>
  <c r="FK583" i="16"/>
  <c r="FK584" i="16"/>
  <c r="FK589" i="16"/>
  <c r="FK591" i="16"/>
  <c r="FK592" i="16"/>
  <c r="FK597" i="16"/>
  <c r="FK599" i="16"/>
  <c r="FK600" i="16"/>
  <c r="FK605" i="16"/>
  <c r="FK606" i="16"/>
  <c r="FK607" i="16"/>
  <c r="FK608" i="16"/>
  <c r="FK613" i="16"/>
  <c r="FK614" i="16"/>
  <c r="FK615" i="16"/>
  <c r="FK616" i="16"/>
  <c r="FK621" i="16"/>
  <c r="FK622" i="16"/>
  <c r="FK623" i="16"/>
  <c r="FK624" i="16"/>
  <c r="FK629" i="16"/>
  <c r="FK630" i="16"/>
  <c r="FK631" i="16"/>
  <c r="FK632" i="16"/>
  <c r="FK637" i="16"/>
  <c r="FK638" i="16"/>
  <c r="FK639" i="16"/>
  <c r="FK640" i="16"/>
  <c r="FK645" i="16"/>
  <c r="FK646" i="16"/>
  <c r="FK647" i="16"/>
  <c r="FK648" i="16"/>
  <c r="FK653" i="16"/>
  <c r="FK654" i="16"/>
  <c r="FK655" i="16"/>
  <c r="FK656" i="16"/>
  <c r="FK661" i="16"/>
  <c r="FK662" i="16"/>
  <c r="FK663" i="16"/>
  <c r="FK664" i="16"/>
  <c r="FK669" i="16"/>
  <c r="FK670" i="16"/>
  <c r="FK671" i="16"/>
  <c r="FK672" i="16"/>
  <c r="FK677" i="16"/>
  <c r="FK678" i="16"/>
  <c r="FK679" i="16"/>
  <c r="FK680" i="16"/>
  <c r="FK685" i="16"/>
  <c r="FK686" i="16"/>
  <c r="FK687" i="16"/>
  <c r="FK688" i="16"/>
  <c r="FK693" i="16"/>
  <c r="FK694" i="16"/>
  <c r="FK695" i="16"/>
  <c r="FK696" i="16"/>
  <c r="FK701" i="16"/>
  <c r="FK702" i="16"/>
  <c r="FK703" i="16"/>
  <c r="FK704" i="16"/>
  <c r="FK709" i="16"/>
  <c r="FK710" i="16"/>
  <c r="FK711" i="16"/>
  <c r="FK712" i="16"/>
  <c r="FK717" i="16"/>
  <c r="FK718" i="16"/>
  <c r="FK719" i="16"/>
  <c r="FK720" i="16"/>
  <c r="FK725" i="16"/>
  <c r="FK726" i="16"/>
  <c r="FK727" i="16"/>
  <c r="FK728" i="16"/>
  <c r="FK733" i="16"/>
  <c r="FK734" i="16"/>
  <c r="FK735" i="16"/>
  <c r="FK736" i="16"/>
  <c r="FK741" i="16"/>
  <c r="FK742" i="16"/>
  <c r="FK743" i="16"/>
  <c r="FK744" i="16"/>
  <c r="FK749" i="16"/>
  <c r="FK750" i="16"/>
  <c r="FK751" i="16"/>
  <c r="FK752" i="16"/>
  <c r="FK757" i="16"/>
  <c r="FK758" i="16"/>
  <c r="FK759" i="16"/>
  <c r="FK760" i="16"/>
  <c r="FK765" i="16"/>
  <c r="FK766" i="16"/>
  <c r="FK767" i="16"/>
  <c r="FK768" i="16"/>
  <c r="FK773" i="16"/>
  <c r="FK774" i="16"/>
  <c r="FK775" i="16"/>
  <c r="FK776" i="16"/>
  <c r="FK781" i="16"/>
  <c r="FK782" i="16"/>
  <c r="FK783" i="16"/>
  <c r="FK784" i="16"/>
  <c r="FK789" i="16"/>
  <c r="FK790" i="16"/>
  <c r="FK791" i="16"/>
  <c r="FK792" i="16"/>
  <c r="FK797" i="16"/>
  <c r="FK798" i="16"/>
  <c r="FK43" i="16"/>
  <c r="FJ44" i="16"/>
  <c r="FK44" i="16" s="1"/>
  <c r="FJ45" i="16"/>
  <c r="FK45" i="16" s="1"/>
  <c r="FJ46" i="16"/>
  <c r="FK46" i="16" s="1"/>
  <c r="FJ47" i="16"/>
  <c r="FK47" i="16" s="1"/>
  <c r="FJ48" i="16"/>
  <c r="FK48" i="16" s="1"/>
  <c r="FJ49" i="16"/>
  <c r="FK49" i="16" s="1"/>
  <c r="FJ50" i="16"/>
  <c r="FK50" i="16" s="1"/>
  <c r="FJ51" i="16"/>
  <c r="FK51" i="16" s="1"/>
  <c r="FJ52" i="16"/>
  <c r="FK52" i="16" s="1"/>
  <c r="FJ53" i="16"/>
  <c r="FK53" i="16" s="1"/>
  <c r="FJ54" i="16"/>
  <c r="FK54" i="16" s="1"/>
  <c r="FJ55" i="16"/>
  <c r="FJ56" i="16"/>
  <c r="FK56" i="16" s="1"/>
  <c r="FJ57" i="16"/>
  <c r="FK57" i="16" s="1"/>
  <c r="FJ58" i="16"/>
  <c r="FK58" i="16" s="1"/>
  <c r="FJ59" i="16"/>
  <c r="FK59" i="16" s="1"/>
  <c r="FJ60" i="16"/>
  <c r="FK60" i="16" s="1"/>
  <c r="FJ61" i="16"/>
  <c r="FK61" i="16" s="1"/>
  <c r="FJ62" i="16"/>
  <c r="FK62" i="16" s="1"/>
  <c r="FJ63" i="16"/>
  <c r="FK63" i="16" s="1"/>
  <c r="FJ64" i="16"/>
  <c r="FK64" i="16" s="1"/>
  <c r="FJ65" i="16"/>
  <c r="FK65" i="16" s="1"/>
  <c r="FJ66" i="16"/>
  <c r="FK66" i="16" s="1"/>
  <c r="FJ67" i="16"/>
  <c r="FK67" i="16" s="1"/>
  <c r="FJ68" i="16"/>
  <c r="FK68" i="16" s="1"/>
  <c r="FJ69" i="16"/>
  <c r="FK69" i="16" s="1"/>
  <c r="FJ70" i="16"/>
  <c r="FK70" i="16" s="1"/>
  <c r="FJ71" i="16"/>
  <c r="FK71" i="16" s="1"/>
  <c r="FJ72" i="16"/>
  <c r="FK72" i="16" s="1"/>
  <c r="FJ73" i="16"/>
  <c r="FK73" i="16" s="1"/>
  <c r="FJ74" i="16"/>
  <c r="FK74" i="16" s="1"/>
  <c r="FJ75" i="16"/>
  <c r="FK75" i="16" s="1"/>
  <c r="FJ76" i="16"/>
  <c r="FK76" i="16" s="1"/>
  <c r="FJ77" i="16"/>
  <c r="FK77" i="16" s="1"/>
  <c r="FJ78" i="16"/>
  <c r="FK78" i="16" s="1"/>
  <c r="FJ79" i="16"/>
  <c r="FK79" i="16" s="1"/>
  <c r="FJ80" i="16"/>
  <c r="FK80" i="16" s="1"/>
  <c r="FJ81" i="16"/>
  <c r="FK81" i="16" s="1"/>
  <c r="FJ82" i="16"/>
  <c r="FK82" i="16" s="1"/>
  <c r="FJ83" i="16"/>
  <c r="FK83" i="16" s="1"/>
  <c r="FJ84" i="16"/>
  <c r="FK84" i="16" s="1"/>
  <c r="FJ85" i="16"/>
  <c r="FK85" i="16" s="1"/>
  <c r="FJ86" i="16"/>
  <c r="FK86" i="16" s="1"/>
  <c r="FJ87" i="16"/>
  <c r="FK87" i="16" s="1"/>
  <c r="FJ88" i="16"/>
  <c r="FK88" i="16" s="1"/>
  <c r="FJ89" i="16"/>
  <c r="FK89" i="16" s="1"/>
  <c r="FJ90" i="16"/>
  <c r="FK90" i="16" s="1"/>
  <c r="FJ91" i="16"/>
  <c r="FK91" i="16" s="1"/>
  <c r="FJ92" i="16"/>
  <c r="FK92" i="16" s="1"/>
  <c r="FJ93" i="16"/>
  <c r="FK93" i="16" s="1"/>
  <c r="FJ94" i="16"/>
  <c r="FK94" i="16" s="1"/>
  <c r="FJ95" i="16"/>
  <c r="FK95" i="16" s="1"/>
  <c r="FJ96" i="16"/>
  <c r="FK96" i="16" s="1"/>
  <c r="FJ97" i="16"/>
  <c r="FK97" i="16" s="1"/>
  <c r="FJ98" i="16"/>
  <c r="FK98" i="16" s="1"/>
  <c r="FJ99" i="16"/>
  <c r="FK99" i="16" s="1"/>
  <c r="FJ100" i="16"/>
  <c r="FK100" i="16" s="1"/>
  <c r="FJ101" i="16"/>
  <c r="FK101" i="16" s="1"/>
  <c r="FJ102" i="16"/>
  <c r="FK102" i="16" s="1"/>
  <c r="FJ103" i="16"/>
  <c r="FK103" i="16" s="1"/>
  <c r="FJ104" i="16"/>
  <c r="FK104" i="16" s="1"/>
  <c r="FJ105" i="16"/>
  <c r="FK105" i="16" s="1"/>
  <c r="FJ106" i="16"/>
  <c r="FK106" i="16" s="1"/>
  <c r="FJ107" i="16"/>
  <c r="FK107" i="16" s="1"/>
  <c r="FJ108" i="16"/>
  <c r="FK108" i="16" s="1"/>
  <c r="FJ109" i="16"/>
  <c r="FK109" i="16" s="1"/>
  <c r="FJ110" i="16"/>
  <c r="FK110" i="16" s="1"/>
  <c r="FJ111" i="16"/>
  <c r="FK111" i="16" s="1"/>
  <c r="FJ112" i="16"/>
  <c r="FK112" i="16" s="1"/>
  <c r="FJ113" i="16"/>
  <c r="FK113" i="16" s="1"/>
  <c r="FJ114" i="16"/>
  <c r="FK114" i="16" s="1"/>
  <c r="FJ115" i="16"/>
  <c r="FK115" i="16" s="1"/>
  <c r="FJ116" i="16"/>
  <c r="FK116" i="16" s="1"/>
  <c r="FJ117" i="16"/>
  <c r="FK117" i="16" s="1"/>
  <c r="FJ118" i="16"/>
  <c r="FK118" i="16" s="1"/>
  <c r="FJ119" i="16"/>
  <c r="FK119" i="16" s="1"/>
  <c r="FJ120" i="16"/>
  <c r="FK120" i="16" s="1"/>
  <c r="FJ121" i="16"/>
  <c r="FK121" i="16" s="1"/>
  <c r="FJ122" i="16"/>
  <c r="FK122" i="16" s="1"/>
  <c r="FJ123" i="16"/>
  <c r="FK123" i="16" s="1"/>
  <c r="FJ124" i="16"/>
  <c r="FK124" i="16" s="1"/>
  <c r="FJ125" i="16"/>
  <c r="FK125" i="16" s="1"/>
  <c r="FJ126" i="16"/>
  <c r="FK126" i="16" s="1"/>
  <c r="FJ127" i="16"/>
  <c r="FK127" i="16" s="1"/>
  <c r="FJ128" i="16"/>
  <c r="FK128" i="16" s="1"/>
  <c r="FJ129" i="16"/>
  <c r="FK129" i="16" s="1"/>
  <c r="FJ130" i="16"/>
  <c r="FK130" i="16" s="1"/>
  <c r="FJ131" i="16"/>
  <c r="FK131" i="16" s="1"/>
  <c r="FJ132" i="16"/>
  <c r="FK132" i="16" s="1"/>
  <c r="FJ133" i="16"/>
  <c r="FJ134" i="16"/>
  <c r="FK134" i="16" s="1"/>
  <c r="FJ135" i="16"/>
  <c r="FK135" i="16" s="1"/>
  <c r="FJ136" i="16"/>
  <c r="FK136" i="16" s="1"/>
  <c r="FJ137" i="16"/>
  <c r="FK137" i="16" s="1"/>
  <c r="FJ138" i="16"/>
  <c r="FK138" i="16" s="1"/>
  <c r="FJ139" i="16"/>
  <c r="FK139" i="16" s="1"/>
  <c r="FJ140" i="16"/>
  <c r="FK140" i="16" s="1"/>
  <c r="FJ141" i="16"/>
  <c r="FK141" i="16" s="1"/>
  <c r="FJ142" i="16"/>
  <c r="FK142" i="16" s="1"/>
  <c r="FJ143" i="16"/>
  <c r="FK143" i="16" s="1"/>
  <c r="FJ144" i="16"/>
  <c r="FK144" i="16" s="1"/>
  <c r="FJ145" i="16"/>
  <c r="FK145" i="16" s="1"/>
  <c r="FJ146" i="16"/>
  <c r="FK146" i="16" s="1"/>
  <c r="FJ147" i="16"/>
  <c r="FK147" i="16" s="1"/>
  <c r="FJ148" i="16"/>
  <c r="FK148" i="16" s="1"/>
  <c r="FJ149" i="16"/>
  <c r="FJ150" i="16"/>
  <c r="FK150" i="16" s="1"/>
  <c r="FJ151" i="16"/>
  <c r="FK151" i="16" s="1"/>
  <c r="FJ152" i="16"/>
  <c r="FK152" i="16" s="1"/>
  <c r="FJ153" i="16"/>
  <c r="FK153" i="16" s="1"/>
  <c r="FJ154" i="16"/>
  <c r="FK154" i="16" s="1"/>
  <c r="FJ155" i="16"/>
  <c r="FK155" i="16" s="1"/>
  <c r="FJ156" i="16"/>
  <c r="FK156" i="16" s="1"/>
  <c r="FJ157" i="16"/>
  <c r="FK157" i="16" s="1"/>
  <c r="FJ158" i="16"/>
  <c r="FK158" i="16" s="1"/>
  <c r="FJ159" i="16"/>
  <c r="FK159" i="16" s="1"/>
  <c r="FJ160" i="16"/>
  <c r="FK160" i="16" s="1"/>
  <c r="FJ161" i="16"/>
  <c r="FK161" i="16" s="1"/>
  <c r="FJ162" i="16"/>
  <c r="FK162" i="16" s="1"/>
  <c r="FJ163" i="16"/>
  <c r="FK163" i="16" s="1"/>
  <c r="FJ164" i="16"/>
  <c r="FK164" i="16" s="1"/>
  <c r="FJ165" i="16"/>
  <c r="FJ166" i="16"/>
  <c r="FK166" i="16" s="1"/>
  <c r="FJ167" i="16"/>
  <c r="FK167" i="16" s="1"/>
  <c r="FJ168" i="16"/>
  <c r="FK168" i="16" s="1"/>
  <c r="FJ169" i="16"/>
  <c r="FK169" i="16" s="1"/>
  <c r="FJ170" i="16"/>
  <c r="FK170" i="16" s="1"/>
  <c r="FJ171" i="16"/>
  <c r="FK171" i="16" s="1"/>
  <c r="FJ172" i="16"/>
  <c r="FK172" i="16" s="1"/>
  <c r="FJ173" i="16"/>
  <c r="FK173" i="16" s="1"/>
  <c r="FJ174" i="16"/>
  <c r="FK174" i="16" s="1"/>
  <c r="FJ175" i="16"/>
  <c r="FK175" i="16" s="1"/>
  <c r="FJ176" i="16"/>
  <c r="FK176" i="16" s="1"/>
  <c r="FJ177" i="16"/>
  <c r="FK177" i="16" s="1"/>
  <c r="FJ178" i="16"/>
  <c r="FK178" i="16" s="1"/>
  <c r="FJ179" i="16"/>
  <c r="FK179" i="16" s="1"/>
  <c r="FJ180" i="16"/>
  <c r="FK180" i="16" s="1"/>
  <c r="FJ181" i="16"/>
  <c r="FJ182" i="16"/>
  <c r="FK182" i="16" s="1"/>
  <c r="FJ183" i="16"/>
  <c r="FK183" i="16" s="1"/>
  <c r="FJ184" i="16"/>
  <c r="FK184" i="16" s="1"/>
  <c r="FJ185" i="16"/>
  <c r="FK185" i="16" s="1"/>
  <c r="FJ186" i="16"/>
  <c r="FK186" i="16" s="1"/>
  <c r="FJ187" i="16"/>
  <c r="FK187" i="16" s="1"/>
  <c r="FJ188" i="16"/>
  <c r="FK188" i="16" s="1"/>
  <c r="FJ189" i="16"/>
  <c r="FK189" i="16" s="1"/>
  <c r="FJ190" i="16"/>
  <c r="FK190" i="16" s="1"/>
  <c r="FJ191" i="16"/>
  <c r="FK191" i="16" s="1"/>
  <c r="FJ192" i="16"/>
  <c r="FK192" i="16" s="1"/>
  <c r="FJ193" i="16"/>
  <c r="FK193" i="16" s="1"/>
  <c r="FJ194" i="16"/>
  <c r="FK194" i="16" s="1"/>
  <c r="FJ195" i="16"/>
  <c r="FK195" i="16" s="1"/>
  <c r="FJ196" i="16"/>
  <c r="FK196" i="16" s="1"/>
  <c r="FJ197" i="16"/>
  <c r="FJ198" i="16"/>
  <c r="FK198" i="16" s="1"/>
  <c r="FJ199" i="16"/>
  <c r="FK199" i="16" s="1"/>
  <c r="FJ200" i="16"/>
  <c r="FK200" i="16" s="1"/>
  <c r="FJ201" i="16"/>
  <c r="FK201" i="16" s="1"/>
  <c r="FJ202" i="16"/>
  <c r="FK202" i="16" s="1"/>
  <c r="FJ203" i="16"/>
  <c r="FK203" i="16" s="1"/>
  <c r="FJ204" i="16"/>
  <c r="FK204" i="16" s="1"/>
  <c r="FJ205" i="16"/>
  <c r="FK205" i="16" s="1"/>
  <c r="FJ206" i="16"/>
  <c r="FK206" i="16" s="1"/>
  <c r="FJ207" i="16"/>
  <c r="FK207" i="16" s="1"/>
  <c r="FJ208" i="16"/>
  <c r="FK208" i="16" s="1"/>
  <c r="FJ209" i="16"/>
  <c r="FK209" i="16" s="1"/>
  <c r="FJ210" i="16"/>
  <c r="FK210" i="16" s="1"/>
  <c r="FJ211" i="16"/>
  <c r="FK211" i="16" s="1"/>
  <c r="FJ212" i="16"/>
  <c r="FK212" i="16" s="1"/>
  <c r="FJ213" i="16"/>
  <c r="FJ214" i="16"/>
  <c r="FK214" i="16" s="1"/>
  <c r="FJ215" i="16"/>
  <c r="FK215" i="16" s="1"/>
  <c r="FJ216" i="16"/>
  <c r="FK216" i="16" s="1"/>
  <c r="FJ217" i="16"/>
  <c r="FK217" i="16" s="1"/>
  <c r="FJ218" i="16"/>
  <c r="FK218" i="16" s="1"/>
  <c r="FJ219" i="16"/>
  <c r="FK219" i="16" s="1"/>
  <c r="FJ220" i="16"/>
  <c r="FK220" i="16" s="1"/>
  <c r="FJ221" i="16"/>
  <c r="FK221" i="16" s="1"/>
  <c r="FJ222" i="16"/>
  <c r="FK222" i="16" s="1"/>
  <c r="FJ223" i="16"/>
  <c r="FK223" i="16" s="1"/>
  <c r="FJ224" i="16"/>
  <c r="FK224" i="16" s="1"/>
  <c r="FJ225" i="16"/>
  <c r="FK225" i="16" s="1"/>
  <c r="FJ226" i="16"/>
  <c r="FK226" i="16" s="1"/>
  <c r="FJ227" i="16"/>
  <c r="FK227" i="16" s="1"/>
  <c r="FJ228" i="16"/>
  <c r="FK228" i="16" s="1"/>
  <c r="FJ229" i="16"/>
  <c r="FJ230" i="16"/>
  <c r="FK230" i="16" s="1"/>
  <c r="FJ231" i="16"/>
  <c r="FK231" i="16" s="1"/>
  <c r="FJ232" i="16"/>
  <c r="FK232" i="16" s="1"/>
  <c r="FJ233" i="16"/>
  <c r="FK233" i="16" s="1"/>
  <c r="FJ234" i="16"/>
  <c r="FK234" i="16" s="1"/>
  <c r="FJ235" i="16"/>
  <c r="FK235" i="16" s="1"/>
  <c r="FJ236" i="16"/>
  <c r="FK236" i="16" s="1"/>
  <c r="FJ237" i="16"/>
  <c r="FK237" i="16" s="1"/>
  <c r="FJ238" i="16"/>
  <c r="FK238" i="16" s="1"/>
  <c r="FJ239" i="16"/>
  <c r="FK239" i="16" s="1"/>
  <c r="FJ240" i="16"/>
  <c r="FK240" i="16" s="1"/>
  <c r="FJ241" i="16"/>
  <c r="FK241" i="16" s="1"/>
  <c r="FJ242" i="16"/>
  <c r="FK242" i="16" s="1"/>
  <c r="FJ243" i="16"/>
  <c r="FK243" i="16" s="1"/>
  <c r="FJ244" i="16"/>
  <c r="FK244" i="16" s="1"/>
  <c r="FJ245" i="16"/>
  <c r="FJ246" i="16"/>
  <c r="FK246" i="16" s="1"/>
  <c r="FJ247" i="16"/>
  <c r="FK247" i="16" s="1"/>
  <c r="FJ248" i="16"/>
  <c r="FK248" i="16" s="1"/>
  <c r="FJ249" i="16"/>
  <c r="FK249" i="16" s="1"/>
  <c r="FJ250" i="16"/>
  <c r="FK250" i="16" s="1"/>
  <c r="FJ251" i="16"/>
  <c r="FK251" i="16" s="1"/>
  <c r="FJ252" i="16"/>
  <c r="FK252" i="16" s="1"/>
  <c r="FJ253" i="16"/>
  <c r="FK253" i="16" s="1"/>
  <c r="FJ254" i="16"/>
  <c r="FK254" i="16" s="1"/>
  <c r="FJ255" i="16"/>
  <c r="FK255" i="16" s="1"/>
  <c r="FJ256" i="16"/>
  <c r="FK256" i="16" s="1"/>
  <c r="FJ257" i="16"/>
  <c r="FK257" i="16" s="1"/>
  <c r="FJ258" i="16"/>
  <c r="FK258" i="16" s="1"/>
  <c r="FJ259" i="16"/>
  <c r="FK259" i="16" s="1"/>
  <c r="FJ260" i="16"/>
  <c r="FK260" i="16" s="1"/>
  <c r="FJ261" i="16"/>
  <c r="FJ262" i="16"/>
  <c r="FK262" i="16" s="1"/>
  <c r="FJ263" i="16"/>
  <c r="FK263" i="16" s="1"/>
  <c r="FJ264" i="16"/>
  <c r="FK264" i="16" s="1"/>
  <c r="FJ265" i="16"/>
  <c r="FK265" i="16" s="1"/>
  <c r="FJ266" i="16"/>
  <c r="FK266" i="16" s="1"/>
  <c r="FJ267" i="16"/>
  <c r="FK267" i="16" s="1"/>
  <c r="FJ268" i="16"/>
  <c r="FK268" i="16" s="1"/>
  <c r="FJ269" i="16"/>
  <c r="FK269" i="16" s="1"/>
  <c r="FJ270" i="16"/>
  <c r="FK270" i="16" s="1"/>
  <c r="FJ271" i="16"/>
  <c r="FK271" i="16" s="1"/>
  <c r="FJ272" i="16"/>
  <c r="FK272" i="16" s="1"/>
  <c r="FJ273" i="16"/>
  <c r="FK273" i="16" s="1"/>
  <c r="FJ274" i="16"/>
  <c r="FK274" i="16" s="1"/>
  <c r="FJ275" i="16"/>
  <c r="FK275" i="16" s="1"/>
  <c r="FJ276" i="16"/>
  <c r="FK276" i="16" s="1"/>
  <c r="FJ277" i="16"/>
  <c r="FJ278" i="16"/>
  <c r="FK278" i="16" s="1"/>
  <c r="FJ279" i="16"/>
  <c r="FK279" i="16" s="1"/>
  <c r="FJ280" i="16"/>
  <c r="FK280" i="16" s="1"/>
  <c r="FJ281" i="16"/>
  <c r="FK281" i="16" s="1"/>
  <c r="FJ282" i="16"/>
  <c r="FK282" i="16" s="1"/>
  <c r="FJ283" i="16"/>
  <c r="FK283" i="16" s="1"/>
  <c r="FJ284" i="16"/>
  <c r="FK284" i="16" s="1"/>
  <c r="FJ285" i="16"/>
  <c r="FK285" i="16" s="1"/>
  <c r="FJ286" i="16"/>
  <c r="FK286" i="16" s="1"/>
  <c r="FJ287" i="16"/>
  <c r="FK287" i="16" s="1"/>
  <c r="FJ288" i="16"/>
  <c r="FK288" i="16" s="1"/>
  <c r="FJ289" i="16"/>
  <c r="FK289" i="16" s="1"/>
  <c r="FJ290" i="16"/>
  <c r="FK290" i="16" s="1"/>
  <c r="FJ291" i="16"/>
  <c r="FK291" i="16" s="1"/>
  <c r="FJ292" i="16"/>
  <c r="FK292" i="16" s="1"/>
  <c r="FJ293" i="16"/>
  <c r="FJ294" i="16"/>
  <c r="FK294" i="16" s="1"/>
  <c r="FJ295" i="16"/>
  <c r="FK295" i="16" s="1"/>
  <c r="FJ296" i="16"/>
  <c r="FK296" i="16" s="1"/>
  <c r="FJ297" i="16"/>
  <c r="FK297" i="16" s="1"/>
  <c r="FJ298" i="16"/>
  <c r="FK298" i="16" s="1"/>
  <c r="FJ299" i="16"/>
  <c r="FK299" i="16" s="1"/>
  <c r="FJ300" i="16"/>
  <c r="FK300" i="16" s="1"/>
  <c r="FJ301" i="16"/>
  <c r="FK301" i="16" s="1"/>
  <c r="FJ302" i="16"/>
  <c r="FK302" i="16" s="1"/>
  <c r="FJ303" i="16"/>
  <c r="FK303" i="16" s="1"/>
  <c r="FJ304" i="16"/>
  <c r="FK304" i="16" s="1"/>
  <c r="FJ305" i="16"/>
  <c r="FK305" i="16" s="1"/>
  <c r="FJ306" i="16"/>
  <c r="FK306" i="16" s="1"/>
  <c r="FJ307" i="16"/>
  <c r="FK307" i="16" s="1"/>
  <c r="FJ308" i="16"/>
  <c r="FK308" i="16" s="1"/>
  <c r="FJ309" i="16"/>
  <c r="FJ310" i="16"/>
  <c r="FK310" i="16" s="1"/>
  <c r="FJ311" i="16"/>
  <c r="FK311" i="16" s="1"/>
  <c r="FJ312" i="16"/>
  <c r="FK312" i="16" s="1"/>
  <c r="FJ313" i="16"/>
  <c r="FK313" i="16" s="1"/>
  <c r="FJ314" i="16"/>
  <c r="FK314" i="16" s="1"/>
  <c r="FJ315" i="16"/>
  <c r="FK315" i="16" s="1"/>
  <c r="FJ316" i="16"/>
  <c r="FK316" i="16" s="1"/>
  <c r="FJ317" i="16"/>
  <c r="FK317" i="16" s="1"/>
  <c r="FJ318" i="16"/>
  <c r="FK318" i="16" s="1"/>
  <c r="FJ319" i="16"/>
  <c r="FK319" i="16" s="1"/>
  <c r="FJ320" i="16"/>
  <c r="FK320" i="16" s="1"/>
  <c r="FJ321" i="16"/>
  <c r="FK321" i="16" s="1"/>
  <c r="FJ322" i="16"/>
  <c r="FK322" i="16" s="1"/>
  <c r="FJ323" i="16"/>
  <c r="FK323" i="16" s="1"/>
  <c r="FJ324" i="16"/>
  <c r="FK324" i="16" s="1"/>
  <c r="FJ325" i="16"/>
  <c r="FJ326" i="16"/>
  <c r="FK326" i="16" s="1"/>
  <c r="FJ327" i="16"/>
  <c r="FK327" i="16" s="1"/>
  <c r="FJ328" i="16"/>
  <c r="FK328" i="16" s="1"/>
  <c r="FJ329" i="16"/>
  <c r="FK329" i="16" s="1"/>
  <c r="FJ330" i="16"/>
  <c r="FK330" i="16" s="1"/>
  <c r="FJ331" i="16"/>
  <c r="FK331" i="16" s="1"/>
  <c r="FJ332" i="16"/>
  <c r="FK332" i="16" s="1"/>
  <c r="FJ333" i="16"/>
  <c r="FK333" i="16" s="1"/>
  <c r="FJ334" i="16"/>
  <c r="FK334" i="16" s="1"/>
  <c r="FJ335" i="16"/>
  <c r="FK335" i="16" s="1"/>
  <c r="FJ336" i="16"/>
  <c r="FK336" i="16" s="1"/>
  <c r="FJ337" i="16"/>
  <c r="FK337" i="16" s="1"/>
  <c r="FJ338" i="16"/>
  <c r="FK338" i="16" s="1"/>
  <c r="FJ339" i="16"/>
  <c r="FK339" i="16" s="1"/>
  <c r="FJ340" i="16"/>
  <c r="FK340" i="16" s="1"/>
  <c r="FJ341" i="16"/>
  <c r="FJ342" i="16"/>
  <c r="FK342" i="16" s="1"/>
  <c r="FJ343" i="16"/>
  <c r="FK343" i="16" s="1"/>
  <c r="FJ344" i="16"/>
  <c r="FK344" i="16" s="1"/>
  <c r="FJ345" i="16"/>
  <c r="FK345" i="16" s="1"/>
  <c r="FJ346" i="16"/>
  <c r="FK346" i="16" s="1"/>
  <c r="FJ347" i="16"/>
  <c r="FK347" i="16" s="1"/>
  <c r="FJ348" i="16"/>
  <c r="FK348" i="16" s="1"/>
  <c r="FJ349" i="16"/>
  <c r="FK349" i="16" s="1"/>
  <c r="FJ350" i="16"/>
  <c r="FK350" i="16" s="1"/>
  <c r="FJ351" i="16"/>
  <c r="FK351" i="16" s="1"/>
  <c r="FJ352" i="16"/>
  <c r="FK352" i="16" s="1"/>
  <c r="FJ353" i="16"/>
  <c r="FK353" i="16" s="1"/>
  <c r="FJ354" i="16"/>
  <c r="FK354" i="16" s="1"/>
  <c r="FJ355" i="16"/>
  <c r="FK355" i="16" s="1"/>
  <c r="FJ356" i="16"/>
  <c r="FK356" i="16" s="1"/>
  <c r="FJ357" i="16"/>
  <c r="FJ358" i="16"/>
  <c r="FK358" i="16" s="1"/>
  <c r="FJ359" i="16"/>
  <c r="FK359" i="16" s="1"/>
  <c r="FJ360" i="16"/>
  <c r="FK360" i="16" s="1"/>
  <c r="FJ361" i="16"/>
  <c r="FK361" i="16" s="1"/>
  <c r="FJ362" i="16"/>
  <c r="FK362" i="16" s="1"/>
  <c r="FJ363" i="16"/>
  <c r="FK363" i="16" s="1"/>
  <c r="FJ364" i="16"/>
  <c r="FK364" i="16" s="1"/>
  <c r="FJ365" i="16"/>
  <c r="FK365" i="16" s="1"/>
  <c r="FJ366" i="16"/>
  <c r="FK366" i="16" s="1"/>
  <c r="FJ367" i="16"/>
  <c r="FK367" i="16" s="1"/>
  <c r="FJ368" i="16"/>
  <c r="FK368" i="16" s="1"/>
  <c r="FJ369" i="16"/>
  <c r="FK369" i="16" s="1"/>
  <c r="FJ370" i="16"/>
  <c r="FK370" i="16" s="1"/>
  <c r="FJ371" i="16"/>
  <c r="FK371" i="16" s="1"/>
  <c r="FJ372" i="16"/>
  <c r="FK372" i="16" s="1"/>
  <c r="FJ373" i="16"/>
  <c r="FJ374" i="16"/>
  <c r="FK374" i="16" s="1"/>
  <c r="FJ375" i="16"/>
  <c r="FK375" i="16" s="1"/>
  <c r="FJ376" i="16"/>
  <c r="FK376" i="16" s="1"/>
  <c r="FJ377" i="16"/>
  <c r="FK377" i="16" s="1"/>
  <c r="FJ378" i="16"/>
  <c r="FK378" i="16" s="1"/>
  <c r="FJ379" i="16"/>
  <c r="FK379" i="16" s="1"/>
  <c r="FJ380" i="16"/>
  <c r="FK380" i="16" s="1"/>
  <c r="FJ381" i="16"/>
  <c r="FK381" i="16" s="1"/>
  <c r="FJ382" i="16"/>
  <c r="FK382" i="16" s="1"/>
  <c r="FJ383" i="16"/>
  <c r="FK383" i="16" s="1"/>
  <c r="FJ384" i="16"/>
  <c r="FK384" i="16" s="1"/>
  <c r="FJ385" i="16"/>
  <c r="FK385" i="16" s="1"/>
  <c r="FJ386" i="16"/>
  <c r="FK386" i="16" s="1"/>
  <c r="FJ387" i="16"/>
  <c r="FK387" i="16" s="1"/>
  <c r="FJ388" i="16"/>
  <c r="FK388" i="16" s="1"/>
  <c r="FJ389" i="16"/>
  <c r="FJ390" i="16"/>
  <c r="FK390" i="16" s="1"/>
  <c r="FJ391" i="16"/>
  <c r="FK391" i="16" s="1"/>
  <c r="FJ392" i="16"/>
  <c r="FK392" i="16" s="1"/>
  <c r="FJ393" i="16"/>
  <c r="FK393" i="16" s="1"/>
  <c r="FJ394" i="16"/>
  <c r="FK394" i="16" s="1"/>
  <c r="FJ395" i="16"/>
  <c r="FK395" i="16" s="1"/>
  <c r="FJ396" i="16"/>
  <c r="FK396" i="16" s="1"/>
  <c r="FJ397" i="16"/>
  <c r="FK397" i="16" s="1"/>
  <c r="FJ398" i="16"/>
  <c r="FK398" i="16" s="1"/>
  <c r="FJ399" i="16"/>
  <c r="FK399" i="16" s="1"/>
  <c r="FJ400" i="16"/>
  <c r="FK400" i="16" s="1"/>
  <c r="FJ401" i="16"/>
  <c r="FK401" i="16" s="1"/>
  <c r="FJ402" i="16"/>
  <c r="FK402" i="16" s="1"/>
  <c r="FJ403" i="16"/>
  <c r="FK403" i="16" s="1"/>
  <c r="FJ404" i="16"/>
  <c r="FK404" i="16" s="1"/>
  <c r="FJ405" i="16"/>
  <c r="FJ406" i="16"/>
  <c r="FK406" i="16" s="1"/>
  <c r="FJ407" i="16"/>
  <c r="FK407" i="16" s="1"/>
  <c r="FJ408" i="16"/>
  <c r="FK408" i="16" s="1"/>
  <c r="FJ409" i="16"/>
  <c r="FK409" i="16" s="1"/>
  <c r="FJ410" i="16"/>
  <c r="FK410" i="16" s="1"/>
  <c r="FJ411" i="16"/>
  <c r="FK411" i="16" s="1"/>
  <c r="FJ412" i="16"/>
  <c r="FK412" i="16" s="1"/>
  <c r="FJ413" i="16"/>
  <c r="FK413" i="16" s="1"/>
  <c r="FJ414" i="16"/>
  <c r="FK414" i="16" s="1"/>
  <c r="FJ415" i="16"/>
  <c r="FK415" i="16" s="1"/>
  <c r="FJ416" i="16"/>
  <c r="FK416" i="16" s="1"/>
  <c r="FJ417" i="16"/>
  <c r="FK417" i="16" s="1"/>
  <c r="FJ418" i="16"/>
  <c r="FK418" i="16" s="1"/>
  <c r="FJ419" i="16"/>
  <c r="FK419" i="16" s="1"/>
  <c r="FJ420" i="16"/>
  <c r="FK420" i="16" s="1"/>
  <c r="FJ421" i="16"/>
  <c r="FJ422" i="16"/>
  <c r="FK422" i="16" s="1"/>
  <c r="FJ423" i="16"/>
  <c r="FK423" i="16" s="1"/>
  <c r="FJ424" i="16"/>
  <c r="FK424" i="16" s="1"/>
  <c r="FJ425" i="16"/>
  <c r="FK425" i="16" s="1"/>
  <c r="FJ426" i="16"/>
  <c r="FK426" i="16" s="1"/>
  <c r="FJ427" i="16"/>
  <c r="FK427" i="16" s="1"/>
  <c r="FJ428" i="16"/>
  <c r="FK428" i="16" s="1"/>
  <c r="FJ429" i="16"/>
  <c r="FK429" i="16" s="1"/>
  <c r="FJ430" i="16"/>
  <c r="FK430" i="16" s="1"/>
  <c r="FJ431" i="16"/>
  <c r="FK431" i="16" s="1"/>
  <c r="FJ432" i="16"/>
  <c r="FK432" i="16" s="1"/>
  <c r="FJ433" i="16"/>
  <c r="FK433" i="16" s="1"/>
  <c r="FJ434" i="16"/>
  <c r="FK434" i="16" s="1"/>
  <c r="FJ435" i="16"/>
  <c r="FK435" i="16" s="1"/>
  <c r="FJ436" i="16"/>
  <c r="FK436" i="16" s="1"/>
  <c r="FJ437" i="16"/>
  <c r="FJ438" i="16"/>
  <c r="FK438" i="16" s="1"/>
  <c r="FJ439" i="16"/>
  <c r="FK439" i="16" s="1"/>
  <c r="FJ440" i="16"/>
  <c r="FK440" i="16" s="1"/>
  <c r="FJ441" i="16"/>
  <c r="FK441" i="16" s="1"/>
  <c r="FJ442" i="16"/>
  <c r="FK442" i="16" s="1"/>
  <c r="FJ443" i="16"/>
  <c r="FK443" i="16" s="1"/>
  <c r="FJ444" i="16"/>
  <c r="FK444" i="16" s="1"/>
  <c r="FJ445" i="16"/>
  <c r="FK445" i="16" s="1"/>
  <c r="FJ446" i="16"/>
  <c r="FK446" i="16" s="1"/>
  <c r="FJ447" i="16"/>
  <c r="FK447" i="16" s="1"/>
  <c r="FJ448" i="16"/>
  <c r="FK448" i="16" s="1"/>
  <c r="FJ449" i="16"/>
  <c r="FK449" i="16" s="1"/>
  <c r="FJ450" i="16"/>
  <c r="FK450" i="16" s="1"/>
  <c r="FJ451" i="16"/>
  <c r="FK451" i="16" s="1"/>
  <c r="FJ452" i="16"/>
  <c r="FK452" i="16" s="1"/>
  <c r="FJ453" i="16"/>
  <c r="FJ454" i="16"/>
  <c r="FK454" i="16" s="1"/>
  <c r="FJ455" i="16"/>
  <c r="FK455" i="16" s="1"/>
  <c r="FJ456" i="16"/>
  <c r="FK456" i="16" s="1"/>
  <c r="FJ457" i="16"/>
  <c r="FK457" i="16" s="1"/>
  <c r="FJ458" i="16"/>
  <c r="FK458" i="16" s="1"/>
  <c r="FJ459" i="16"/>
  <c r="FK459" i="16" s="1"/>
  <c r="FJ460" i="16"/>
  <c r="FK460" i="16" s="1"/>
  <c r="FJ461" i="16"/>
  <c r="FK461" i="16" s="1"/>
  <c r="FJ462" i="16"/>
  <c r="FK462" i="16" s="1"/>
  <c r="FJ463" i="16"/>
  <c r="FK463" i="16" s="1"/>
  <c r="FJ464" i="16"/>
  <c r="FK464" i="16" s="1"/>
  <c r="FJ465" i="16"/>
  <c r="FK465" i="16" s="1"/>
  <c r="FJ466" i="16"/>
  <c r="FK466" i="16" s="1"/>
  <c r="FJ467" i="16"/>
  <c r="FK467" i="16" s="1"/>
  <c r="FJ468" i="16"/>
  <c r="FK468" i="16" s="1"/>
  <c r="FJ469" i="16"/>
  <c r="FJ470" i="16"/>
  <c r="FK470" i="16" s="1"/>
  <c r="FJ471" i="16"/>
  <c r="FK471" i="16" s="1"/>
  <c r="FJ472" i="16"/>
  <c r="FK472" i="16" s="1"/>
  <c r="FJ473" i="16"/>
  <c r="FK473" i="16" s="1"/>
  <c r="FJ474" i="16"/>
  <c r="FK474" i="16" s="1"/>
  <c r="FJ475" i="16"/>
  <c r="FK475" i="16" s="1"/>
  <c r="FJ476" i="16"/>
  <c r="FK476" i="16" s="1"/>
  <c r="FJ477" i="16"/>
  <c r="FK477" i="16" s="1"/>
  <c r="FJ478" i="16"/>
  <c r="FK478" i="16" s="1"/>
  <c r="FJ479" i="16"/>
  <c r="FK479" i="16" s="1"/>
  <c r="FJ480" i="16"/>
  <c r="FK480" i="16" s="1"/>
  <c r="FJ481" i="16"/>
  <c r="FK481" i="16" s="1"/>
  <c r="FJ482" i="16"/>
  <c r="FK482" i="16" s="1"/>
  <c r="FJ483" i="16"/>
  <c r="FK483" i="16" s="1"/>
  <c r="FJ484" i="16"/>
  <c r="FK484" i="16" s="1"/>
  <c r="FJ485" i="16"/>
  <c r="FJ486" i="16"/>
  <c r="FK486" i="16" s="1"/>
  <c r="FJ487" i="16"/>
  <c r="FK487" i="16" s="1"/>
  <c r="FJ488" i="16"/>
  <c r="FK488" i="16" s="1"/>
  <c r="FJ489" i="16"/>
  <c r="FK489" i="16" s="1"/>
  <c r="FJ490" i="16"/>
  <c r="FK490" i="16" s="1"/>
  <c r="FJ491" i="16"/>
  <c r="FK491" i="16" s="1"/>
  <c r="FJ492" i="16"/>
  <c r="FK492" i="16" s="1"/>
  <c r="FJ493" i="16"/>
  <c r="FK493" i="16" s="1"/>
  <c r="FJ494" i="16"/>
  <c r="FK494" i="16" s="1"/>
  <c r="FJ495" i="16"/>
  <c r="FK495" i="16" s="1"/>
  <c r="FJ496" i="16"/>
  <c r="FK496" i="16" s="1"/>
  <c r="FJ497" i="16"/>
  <c r="FK497" i="16" s="1"/>
  <c r="FJ498" i="16"/>
  <c r="FK498" i="16" s="1"/>
  <c r="FJ499" i="16"/>
  <c r="FK499" i="16" s="1"/>
  <c r="FJ500" i="16"/>
  <c r="FK500" i="16" s="1"/>
  <c r="FJ501" i="16"/>
  <c r="FJ502" i="16"/>
  <c r="FK502" i="16" s="1"/>
  <c r="FJ503" i="16"/>
  <c r="FK503" i="16" s="1"/>
  <c r="FJ504" i="16"/>
  <c r="FK504" i="16" s="1"/>
  <c r="FJ505" i="16"/>
  <c r="FK505" i="16" s="1"/>
  <c r="FJ506" i="16"/>
  <c r="FK506" i="16" s="1"/>
  <c r="FJ507" i="16"/>
  <c r="FK507" i="16" s="1"/>
  <c r="FJ508" i="16"/>
  <c r="FK508" i="16" s="1"/>
  <c r="FJ509" i="16"/>
  <c r="FK509" i="16" s="1"/>
  <c r="FJ510" i="16"/>
  <c r="FK510" i="16" s="1"/>
  <c r="FJ511" i="16"/>
  <c r="FK511" i="16" s="1"/>
  <c r="FJ512" i="16"/>
  <c r="FK512" i="16" s="1"/>
  <c r="FJ513" i="16"/>
  <c r="FK513" i="16" s="1"/>
  <c r="FJ514" i="16"/>
  <c r="FK514" i="16" s="1"/>
  <c r="FJ515" i="16"/>
  <c r="FK515" i="16" s="1"/>
  <c r="FJ516" i="16"/>
  <c r="FK516" i="16" s="1"/>
  <c r="FJ517" i="16"/>
  <c r="FJ518" i="16"/>
  <c r="FK518" i="16" s="1"/>
  <c r="FJ519" i="16"/>
  <c r="FK519" i="16" s="1"/>
  <c r="FJ520" i="16"/>
  <c r="FK520" i="16" s="1"/>
  <c r="FJ521" i="16"/>
  <c r="FK521" i="16" s="1"/>
  <c r="FJ522" i="16"/>
  <c r="FK522" i="16" s="1"/>
  <c r="FJ523" i="16"/>
  <c r="FK523" i="16" s="1"/>
  <c r="FJ524" i="16"/>
  <c r="FK524" i="16" s="1"/>
  <c r="FJ525" i="16"/>
  <c r="FK525" i="16" s="1"/>
  <c r="FJ526" i="16"/>
  <c r="FK526" i="16" s="1"/>
  <c r="FJ527" i="16"/>
  <c r="FK527" i="16" s="1"/>
  <c r="FJ528" i="16"/>
  <c r="FK528" i="16" s="1"/>
  <c r="FJ529" i="16"/>
  <c r="FK529" i="16" s="1"/>
  <c r="FJ530" i="16"/>
  <c r="FK530" i="16" s="1"/>
  <c r="FJ531" i="16"/>
  <c r="FK531" i="16" s="1"/>
  <c r="FJ532" i="16"/>
  <c r="FK532" i="16" s="1"/>
  <c r="FJ533" i="16"/>
  <c r="FJ534" i="16"/>
  <c r="FK534" i="16" s="1"/>
  <c r="FJ535" i="16"/>
  <c r="FK535" i="16" s="1"/>
  <c r="FJ536" i="16"/>
  <c r="FK536" i="16" s="1"/>
  <c r="FJ537" i="16"/>
  <c r="FK537" i="16" s="1"/>
  <c r="FJ538" i="16"/>
  <c r="FK538" i="16" s="1"/>
  <c r="FJ539" i="16"/>
  <c r="FK539" i="16" s="1"/>
  <c r="FJ540" i="16"/>
  <c r="FK540" i="16" s="1"/>
  <c r="FJ541" i="16"/>
  <c r="FJ542" i="16"/>
  <c r="FK542" i="16" s="1"/>
  <c r="FJ543" i="16"/>
  <c r="FJ544" i="16"/>
  <c r="FJ545" i="16"/>
  <c r="FK545" i="16" s="1"/>
  <c r="FJ546" i="16"/>
  <c r="FK546" i="16" s="1"/>
  <c r="FJ547" i="16"/>
  <c r="FK547" i="16" s="1"/>
  <c r="FJ548" i="16"/>
  <c r="FK548" i="16" s="1"/>
  <c r="FJ549" i="16"/>
  <c r="FJ550" i="16"/>
  <c r="FK550" i="16" s="1"/>
  <c r="FJ551" i="16"/>
  <c r="FJ552" i="16"/>
  <c r="FJ553" i="16"/>
  <c r="FK553" i="16" s="1"/>
  <c r="FJ554" i="16"/>
  <c r="FK554" i="16" s="1"/>
  <c r="FJ555" i="16"/>
  <c r="FK555" i="16" s="1"/>
  <c r="FJ556" i="16"/>
  <c r="FK556" i="16" s="1"/>
  <c r="FJ557" i="16"/>
  <c r="FJ558" i="16"/>
  <c r="FK558" i="16" s="1"/>
  <c r="FJ559" i="16"/>
  <c r="FJ560" i="16"/>
  <c r="FJ561" i="16"/>
  <c r="FK561" i="16" s="1"/>
  <c r="FJ562" i="16"/>
  <c r="FK562" i="16" s="1"/>
  <c r="FJ563" i="16"/>
  <c r="FK563" i="16" s="1"/>
  <c r="FJ564" i="16"/>
  <c r="FK564" i="16" s="1"/>
  <c r="FJ565" i="16"/>
  <c r="FJ566" i="16"/>
  <c r="FK566" i="16" s="1"/>
  <c r="FJ567" i="16"/>
  <c r="FJ568" i="16"/>
  <c r="FJ569" i="16"/>
  <c r="FK569" i="16" s="1"/>
  <c r="FJ570" i="16"/>
  <c r="FK570" i="16" s="1"/>
  <c r="FJ571" i="16"/>
  <c r="FK571" i="16" s="1"/>
  <c r="FJ572" i="16"/>
  <c r="FK572" i="16" s="1"/>
  <c r="FJ573" i="16"/>
  <c r="FJ574" i="16"/>
  <c r="FK574" i="16" s="1"/>
  <c r="FJ575" i="16"/>
  <c r="FJ576" i="16"/>
  <c r="FJ577" i="16"/>
  <c r="FK577" i="16" s="1"/>
  <c r="FJ578" i="16"/>
  <c r="FK578" i="16" s="1"/>
  <c r="FJ579" i="16"/>
  <c r="FK579" i="16" s="1"/>
  <c r="FJ580" i="16"/>
  <c r="FK580" i="16" s="1"/>
  <c r="FJ581" i="16"/>
  <c r="FJ582" i="16"/>
  <c r="FK582" i="16" s="1"/>
  <c r="FJ583" i="16"/>
  <c r="FJ584" i="16"/>
  <c r="FJ585" i="16"/>
  <c r="FK585" i="16" s="1"/>
  <c r="FJ586" i="16"/>
  <c r="FK586" i="16" s="1"/>
  <c r="FJ587" i="16"/>
  <c r="FK587" i="16" s="1"/>
  <c r="FJ588" i="16"/>
  <c r="FK588" i="16" s="1"/>
  <c r="FJ589" i="16"/>
  <c r="FJ590" i="16"/>
  <c r="FK590" i="16" s="1"/>
  <c r="FJ591" i="16"/>
  <c r="FJ592" i="16"/>
  <c r="FJ593" i="16"/>
  <c r="FK593" i="16" s="1"/>
  <c r="FJ594" i="16"/>
  <c r="FK594" i="16" s="1"/>
  <c r="FJ595" i="16"/>
  <c r="FK595" i="16" s="1"/>
  <c r="FJ596" i="16"/>
  <c r="FK596" i="16" s="1"/>
  <c r="FJ597" i="16"/>
  <c r="FJ598" i="16"/>
  <c r="FK598" i="16" s="1"/>
  <c r="FJ599" i="16"/>
  <c r="FJ600" i="16"/>
  <c r="FJ601" i="16"/>
  <c r="FK601" i="16" s="1"/>
  <c r="FJ602" i="16"/>
  <c r="FK602" i="16" s="1"/>
  <c r="FJ603" i="16"/>
  <c r="FK603" i="16" s="1"/>
  <c r="FJ604" i="16"/>
  <c r="FK604" i="16" s="1"/>
  <c r="FJ605" i="16"/>
  <c r="FJ606" i="16"/>
  <c r="FJ607" i="16"/>
  <c r="FJ608" i="16"/>
  <c r="FJ609" i="16"/>
  <c r="FK609" i="16" s="1"/>
  <c r="FJ610" i="16"/>
  <c r="FK610" i="16" s="1"/>
  <c r="FJ611" i="16"/>
  <c r="FK611" i="16" s="1"/>
  <c r="FJ612" i="16"/>
  <c r="FK612" i="16" s="1"/>
  <c r="FJ613" i="16"/>
  <c r="FJ614" i="16"/>
  <c r="FJ615" i="16"/>
  <c r="FJ616" i="16"/>
  <c r="FJ617" i="16"/>
  <c r="FK617" i="16" s="1"/>
  <c r="FJ618" i="16"/>
  <c r="FK618" i="16" s="1"/>
  <c r="FJ619" i="16"/>
  <c r="FK619" i="16" s="1"/>
  <c r="FJ620" i="16"/>
  <c r="FK620" i="16" s="1"/>
  <c r="FJ621" i="16"/>
  <c r="FJ622" i="16"/>
  <c r="FJ623" i="16"/>
  <c r="FJ624" i="16"/>
  <c r="FJ625" i="16"/>
  <c r="FK625" i="16" s="1"/>
  <c r="FJ626" i="16"/>
  <c r="FK626" i="16" s="1"/>
  <c r="FJ627" i="16"/>
  <c r="FK627" i="16" s="1"/>
  <c r="FJ628" i="16"/>
  <c r="FK628" i="16" s="1"/>
  <c r="FJ629" i="16"/>
  <c r="FJ630" i="16"/>
  <c r="FJ631" i="16"/>
  <c r="FJ632" i="16"/>
  <c r="FJ633" i="16"/>
  <c r="FK633" i="16" s="1"/>
  <c r="FJ634" i="16"/>
  <c r="FK634" i="16" s="1"/>
  <c r="FJ635" i="16"/>
  <c r="FK635" i="16" s="1"/>
  <c r="FJ636" i="16"/>
  <c r="FK636" i="16" s="1"/>
  <c r="FJ637" i="16"/>
  <c r="FJ638" i="16"/>
  <c r="FJ639" i="16"/>
  <c r="FJ640" i="16"/>
  <c r="FJ641" i="16"/>
  <c r="FK641" i="16" s="1"/>
  <c r="FJ642" i="16"/>
  <c r="FK642" i="16" s="1"/>
  <c r="FJ643" i="16"/>
  <c r="FK643" i="16" s="1"/>
  <c r="FJ644" i="16"/>
  <c r="FK644" i="16" s="1"/>
  <c r="FJ645" i="16"/>
  <c r="FJ646" i="16"/>
  <c r="FJ647" i="16"/>
  <c r="FJ648" i="16"/>
  <c r="FJ649" i="16"/>
  <c r="FK649" i="16" s="1"/>
  <c r="FJ650" i="16"/>
  <c r="FK650" i="16" s="1"/>
  <c r="FJ651" i="16"/>
  <c r="FK651" i="16" s="1"/>
  <c r="FJ652" i="16"/>
  <c r="FK652" i="16" s="1"/>
  <c r="FJ653" i="16"/>
  <c r="FJ654" i="16"/>
  <c r="FJ655" i="16"/>
  <c r="FJ656" i="16"/>
  <c r="FJ657" i="16"/>
  <c r="FK657" i="16" s="1"/>
  <c r="FJ658" i="16"/>
  <c r="FK658" i="16" s="1"/>
  <c r="FJ659" i="16"/>
  <c r="FK659" i="16" s="1"/>
  <c r="FJ660" i="16"/>
  <c r="FK660" i="16" s="1"/>
  <c r="FJ661" i="16"/>
  <c r="FJ662" i="16"/>
  <c r="FJ663" i="16"/>
  <c r="FJ664" i="16"/>
  <c r="FJ665" i="16"/>
  <c r="FK665" i="16" s="1"/>
  <c r="FJ666" i="16"/>
  <c r="FK666" i="16" s="1"/>
  <c r="FJ667" i="16"/>
  <c r="FK667" i="16" s="1"/>
  <c r="FJ668" i="16"/>
  <c r="FK668" i="16" s="1"/>
  <c r="FJ669" i="16"/>
  <c r="FJ670" i="16"/>
  <c r="FJ671" i="16"/>
  <c r="FJ672" i="16"/>
  <c r="FJ673" i="16"/>
  <c r="FK673" i="16" s="1"/>
  <c r="FJ674" i="16"/>
  <c r="FK674" i="16" s="1"/>
  <c r="FJ675" i="16"/>
  <c r="FK675" i="16" s="1"/>
  <c r="FJ676" i="16"/>
  <c r="FK676" i="16" s="1"/>
  <c r="FJ677" i="16"/>
  <c r="FJ678" i="16"/>
  <c r="FJ679" i="16"/>
  <c r="FJ680" i="16"/>
  <c r="FJ681" i="16"/>
  <c r="FK681" i="16" s="1"/>
  <c r="FJ682" i="16"/>
  <c r="FK682" i="16" s="1"/>
  <c r="FJ683" i="16"/>
  <c r="FK683" i="16" s="1"/>
  <c r="FJ684" i="16"/>
  <c r="FK684" i="16" s="1"/>
  <c r="FJ685" i="16"/>
  <c r="FJ686" i="16"/>
  <c r="FJ687" i="16"/>
  <c r="FJ688" i="16"/>
  <c r="FJ689" i="16"/>
  <c r="FK689" i="16" s="1"/>
  <c r="FJ690" i="16"/>
  <c r="FK690" i="16" s="1"/>
  <c r="FJ691" i="16"/>
  <c r="FK691" i="16" s="1"/>
  <c r="FJ692" i="16"/>
  <c r="FK692" i="16" s="1"/>
  <c r="FJ693" i="16"/>
  <c r="FJ694" i="16"/>
  <c r="FJ695" i="16"/>
  <c r="FJ696" i="16"/>
  <c r="FJ697" i="16"/>
  <c r="FK697" i="16" s="1"/>
  <c r="FJ698" i="16"/>
  <c r="FK698" i="16" s="1"/>
  <c r="FJ699" i="16"/>
  <c r="FK699" i="16" s="1"/>
  <c r="FJ700" i="16"/>
  <c r="FK700" i="16" s="1"/>
  <c r="FJ701" i="16"/>
  <c r="FJ702" i="16"/>
  <c r="FJ703" i="16"/>
  <c r="FJ704" i="16"/>
  <c r="FJ705" i="16"/>
  <c r="FK705" i="16" s="1"/>
  <c r="FJ706" i="16"/>
  <c r="FK706" i="16" s="1"/>
  <c r="FJ707" i="16"/>
  <c r="FK707" i="16" s="1"/>
  <c r="FJ708" i="16"/>
  <c r="FK708" i="16" s="1"/>
  <c r="FJ709" i="16"/>
  <c r="FJ710" i="16"/>
  <c r="FJ711" i="16"/>
  <c r="FJ712" i="16"/>
  <c r="FJ713" i="16"/>
  <c r="FK713" i="16" s="1"/>
  <c r="FJ714" i="16"/>
  <c r="FK714" i="16" s="1"/>
  <c r="FJ715" i="16"/>
  <c r="FK715" i="16" s="1"/>
  <c r="FJ716" i="16"/>
  <c r="FK716" i="16" s="1"/>
  <c r="FJ717" i="16"/>
  <c r="FJ718" i="16"/>
  <c r="FJ719" i="16"/>
  <c r="FJ720" i="16"/>
  <c r="FJ721" i="16"/>
  <c r="FK721" i="16" s="1"/>
  <c r="FJ722" i="16"/>
  <c r="FK722" i="16" s="1"/>
  <c r="FJ723" i="16"/>
  <c r="FK723" i="16" s="1"/>
  <c r="FJ724" i="16"/>
  <c r="FK724" i="16" s="1"/>
  <c r="FJ725" i="16"/>
  <c r="FJ726" i="16"/>
  <c r="FJ727" i="16"/>
  <c r="FJ728" i="16"/>
  <c r="FJ729" i="16"/>
  <c r="FK729" i="16" s="1"/>
  <c r="FJ730" i="16"/>
  <c r="FK730" i="16" s="1"/>
  <c r="FJ731" i="16"/>
  <c r="FK731" i="16" s="1"/>
  <c r="FJ732" i="16"/>
  <c r="FK732" i="16" s="1"/>
  <c r="FJ733" i="16"/>
  <c r="FJ734" i="16"/>
  <c r="FJ735" i="16"/>
  <c r="FJ736" i="16"/>
  <c r="FJ737" i="16"/>
  <c r="FK737" i="16" s="1"/>
  <c r="FJ738" i="16"/>
  <c r="FK738" i="16" s="1"/>
  <c r="FJ739" i="16"/>
  <c r="FK739" i="16" s="1"/>
  <c r="FJ740" i="16"/>
  <c r="FK740" i="16" s="1"/>
  <c r="FJ741" i="16"/>
  <c r="FJ742" i="16"/>
  <c r="FJ743" i="16"/>
  <c r="FJ744" i="16"/>
  <c r="FJ745" i="16"/>
  <c r="FK745" i="16" s="1"/>
  <c r="FJ746" i="16"/>
  <c r="FK746" i="16" s="1"/>
  <c r="FJ747" i="16"/>
  <c r="FK747" i="16" s="1"/>
  <c r="FJ748" i="16"/>
  <c r="FK748" i="16" s="1"/>
  <c r="FJ749" i="16"/>
  <c r="FJ750" i="16"/>
  <c r="FJ751" i="16"/>
  <c r="FJ752" i="16"/>
  <c r="FJ753" i="16"/>
  <c r="FK753" i="16" s="1"/>
  <c r="FJ754" i="16"/>
  <c r="FK754" i="16" s="1"/>
  <c r="FJ755" i="16"/>
  <c r="FK755" i="16" s="1"/>
  <c r="FJ756" i="16"/>
  <c r="FK756" i="16" s="1"/>
  <c r="FJ757" i="16"/>
  <c r="FJ758" i="16"/>
  <c r="FJ759" i="16"/>
  <c r="FJ760" i="16"/>
  <c r="FJ761" i="16"/>
  <c r="FK761" i="16" s="1"/>
  <c r="FJ762" i="16"/>
  <c r="FK762" i="16" s="1"/>
  <c r="FJ763" i="16"/>
  <c r="FK763" i="16" s="1"/>
  <c r="FJ764" i="16"/>
  <c r="FK764" i="16" s="1"/>
  <c r="FJ765" i="16"/>
  <c r="FJ766" i="16"/>
  <c r="FJ767" i="16"/>
  <c r="FJ768" i="16"/>
  <c r="FJ769" i="16"/>
  <c r="FK769" i="16" s="1"/>
  <c r="FJ770" i="16"/>
  <c r="FK770" i="16" s="1"/>
  <c r="FJ771" i="16"/>
  <c r="FK771" i="16" s="1"/>
  <c r="FJ772" i="16"/>
  <c r="FK772" i="16" s="1"/>
  <c r="FJ773" i="16"/>
  <c r="FJ774" i="16"/>
  <c r="FJ775" i="16"/>
  <c r="FJ776" i="16"/>
  <c r="FJ777" i="16"/>
  <c r="FK777" i="16" s="1"/>
  <c r="FJ778" i="16"/>
  <c r="FK778" i="16" s="1"/>
  <c r="FJ779" i="16"/>
  <c r="FK779" i="16" s="1"/>
  <c r="FJ780" i="16"/>
  <c r="FK780" i="16" s="1"/>
  <c r="FJ781" i="16"/>
  <c r="FJ782" i="16"/>
  <c r="FJ783" i="16"/>
  <c r="FJ784" i="16"/>
  <c r="FJ785" i="16"/>
  <c r="FK785" i="16" s="1"/>
  <c r="FJ786" i="16"/>
  <c r="FK786" i="16" s="1"/>
  <c r="FJ787" i="16"/>
  <c r="FK787" i="16" s="1"/>
  <c r="FJ788" i="16"/>
  <c r="FK788" i="16" s="1"/>
  <c r="FJ789" i="16"/>
  <c r="FJ790" i="16"/>
  <c r="FJ791" i="16"/>
  <c r="FJ792" i="16"/>
  <c r="FJ793" i="16"/>
  <c r="FK793" i="16" s="1"/>
  <c r="FJ794" i="16"/>
  <c r="FK794" i="16" s="1"/>
  <c r="FJ795" i="16"/>
  <c r="FK795" i="16" s="1"/>
  <c r="FJ796" i="16"/>
  <c r="FK796" i="16" s="1"/>
  <c r="FJ797" i="16"/>
  <c r="FJ798" i="16"/>
  <c r="FJ43" i="16"/>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7" i="1"/>
  <c r="AQ206" i="1"/>
  <c r="AQ205" i="1"/>
  <c r="AQ204" i="1"/>
  <c r="AQ203" i="1"/>
  <c r="AQ202" i="1"/>
  <c r="AQ201" i="1"/>
  <c r="AQ200" i="1"/>
  <c r="AQ199" i="1"/>
  <c r="AQ198" i="1"/>
  <c r="AQ197" i="1"/>
  <c r="AQ196" i="1"/>
  <c r="AQ195" i="1"/>
  <c r="AQ194" i="1"/>
  <c r="AQ193" i="1"/>
  <c r="AQ192" i="1"/>
  <c r="AQ191" i="1"/>
  <c r="AQ190" i="1"/>
  <c r="AQ189" i="1"/>
  <c r="AQ188" i="1"/>
  <c r="AQ187" i="1"/>
  <c r="AQ186" i="1"/>
  <c r="AQ185" i="1"/>
  <c r="AQ184" i="1"/>
  <c r="AQ183" i="1"/>
  <c r="AQ182" i="1"/>
  <c r="AQ181" i="1"/>
  <c r="AQ180" i="1"/>
  <c r="AQ179" i="1"/>
  <c r="AQ178" i="1"/>
  <c r="AQ177" i="1"/>
  <c r="AQ176" i="1"/>
  <c r="AQ175" i="1"/>
  <c r="AQ174" i="1"/>
  <c r="AQ173" i="1"/>
  <c r="AQ172" i="1"/>
  <c r="AQ171" i="1"/>
  <c r="AQ170" i="1"/>
  <c r="AQ169" i="1"/>
  <c r="AQ168" i="1"/>
  <c r="AQ167" i="1"/>
  <c r="AQ166" i="1"/>
  <c r="AQ165" i="1"/>
  <c r="AQ164" i="1"/>
  <c r="AQ163" i="1"/>
  <c r="AQ162" i="1"/>
  <c r="AQ161" i="1"/>
  <c r="AQ160" i="1"/>
  <c r="AQ159" i="1"/>
  <c r="AQ158" i="1"/>
  <c r="AQ157"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B9" i="1"/>
  <c r="AM1" i="21"/>
  <c r="AN1" i="21"/>
  <c r="AO1" i="21"/>
  <c r="AP1" i="21"/>
  <c r="AQ1" i="21"/>
  <c r="AI1"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6" i="21"/>
  <c r="AF5" i="21"/>
  <c r="DD30" i="15"/>
  <c r="DD31" i="15"/>
  <c r="DD32" i="15"/>
  <c r="DD33" i="15"/>
  <c r="DD34" i="15"/>
  <c r="DD35" i="15"/>
  <c r="DD36" i="15"/>
  <c r="DD37" i="15"/>
  <c r="DD38" i="15"/>
  <c r="DD39" i="15"/>
  <c r="DD40" i="15"/>
  <c r="DD41" i="15"/>
  <c r="DD42" i="15"/>
  <c r="DD43" i="15"/>
  <c r="DD44" i="15"/>
  <c r="DD45" i="15"/>
  <c r="DD46" i="15"/>
  <c r="DD47" i="15"/>
  <c r="DD48" i="15"/>
  <c r="DD49" i="15"/>
  <c r="DD50" i="15"/>
  <c r="DD51" i="15"/>
  <c r="DD52" i="15"/>
  <c r="DD53" i="15"/>
  <c r="DD54" i="15"/>
  <c r="DD55" i="15"/>
  <c r="DD56" i="15"/>
  <c r="DD57" i="15"/>
  <c r="DD58" i="15"/>
  <c r="DD59" i="15"/>
  <c r="DD60" i="15"/>
  <c r="DD61" i="15"/>
  <c r="DD62" i="15"/>
  <c r="DD63" i="15"/>
  <c r="DD64" i="15"/>
  <c r="DD65" i="15"/>
  <c r="DD66" i="15"/>
  <c r="DD67" i="15"/>
  <c r="DD68" i="15"/>
  <c r="DD69" i="15"/>
  <c r="DD70" i="15"/>
  <c r="DD71" i="15"/>
  <c r="DD72" i="15"/>
  <c r="DD73" i="15"/>
  <c r="DD74" i="15"/>
  <c r="DD75" i="15"/>
  <c r="DD76" i="15"/>
  <c r="DD77" i="15"/>
  <c r="DD78" i="15"/>
  <c r="DD79" i="15"/>
  <c r="DD80" i="15"/>
  <c r="DD81" i="15"/>
  <c r="DD82" i="15"/>
  <c r="DD83" i="15"/>
  <c r="DD84" i="15"/>
  <c r="DD85" i="15"/>
  <c r="DD86" i="15"/>
  <c r="DD87" i="15"/>
  <c r="DD88" i="15"/>
  <c r="DD89" i="15"/>
  <c r="DD90" i="15"/>
  <c r="DD91" i="15"/>
  <c r="DD92" i="15"/>
  <c r="DD93" i="15"/>
  <c r="DD94" i="15"/>
  <c r="DD95" i="15"/>
  <c r="DD96" i="15"/>
  <c r="DD97" i="15"/>
  <c r="DD98" i="15"/>
  <c r="DD99" i="15"/>
  <c r="DD100" i="15"/>
  <c r="DD101" i="15"/>
  <c r="DD102" i="15"/>
  <c r="DD103" i="15"/>
  <c r="DD104" i="15"/>
  <c r="DD105" i="15"/>
  <c r="DD106" i="15"/>
  <c r="DD107" i="15"/>
  <c r="DD108" i="15"/>
  <c r="DD109" i="15"/>
  <c r="DD110" i="15"/>
  <c r="DD111" i="15"/>
  <c r="DD112" i="15"/>
  <c r="DD113" i="15"/>
  <c r="DD114" i="15"/>
  <c r="DD115" i="15"/>
  <c r="DD116" i="15"/>
  <c r="DD117" i="15"/>
  <c r="DD118" i="15"/>
  <c r="DD119" i="15"/>
  <c r="DD120" i="15"/>
  <c r="DD121" i="15"/>
  <c r="DD122" i="15"/>
  <c r="DD123" i="15"/>
  <c r="DD124" i="15"/>
  <c r="DD125" i="15"/>
  <c r="DD126" i="15"/>
  <c r="DD127" i="15"/>
  <c r="DD128" i="15"/>
  <c r="DD129" i="15"/>
  <c r="DD130" i="15"/>
  <c r="DD131" i="15"/>
  <c r="DD132" i="15"/>
  <c r="DD133" i="15"/>
  <c r="DD134" i="15"/>
  <c r="DD135" i="15"/>
  <c r="DD136" i="15"/>
  <c r="DD137" i="15"/>
  <c r="DD138" i="15"/>
  <c r="DD139" i="15"/>
  <c r="DD140" i="15"/>
  <c r="DD141" i="15"/>
  <c r="DD142" i="15"/>
  <c r="DD143" i="15"/>
  <c r="DD144" i="15"/>
  <c r="DD145" i="15"/>
  <c r="DD146" i="15"/>
  <c r="DD147" i="15"/>
  <c r="DD148" i="15"/>
  <c r="DD149" i="15"/>
  <c r="DD150" i="15"/>
  <c r="DD151" i="15"/>
  <c r="DD152" i="15"/>
  <c r="DD153" i="15"/>
  <c r="DD154" i="15"/>
  <c r="DD155" i="15"/>
  <c r="DD156" i="15"/>
  <c r="DD157" i="15"/>
  <c r="DD158" i="15"/>
  <c r="DD159" i="15"/>
  <c r="DD160" i="15"/>
  <c r="DD161" i="15"/>
  <c r="DD162" i="15"/>
  <c r="DD163" i="15"/>
  <c r="DD164" i="15"/>
  <c r="DD165" i="15"/>
  <c r="DD166" i="15"/>
  <c r="DD167" i="15"/>
  <c r="DD168" i="15"/>
  <c r="DD169" i="15"/>
  <c r="DD170" i="15"/>
  <c r="DD171" i="15"/>
  <c r="DD172" i="15"/>
  <c r="DD173" i="15"/>
  <c r="DD174" i="15"/>
  <c r="DD175" i="15"/>
  <c r="DD176" i="15"/>
  <c r="DD177" i="15"/>
  <c r="DD178" i="15"/>
  <c r="DD179" i="15"/>
  <c r="DD180" i="15"/>
  <c r="DD181" i="15"/>
  <c r="DD182" i="15"/>
  <c r="DD183" i="15"/>
  <c r="DD184" i="15"/>
  <c r="DD185" i="15"/>
  <c r="DD29" i="15"/>
  <c r="DC30" i="15"/>
  <c r="DC31" i="15"/>
  <c r="DC32" i="15"/>
  <c r="DC33" i="15"/>
  <c r="DC34" i="15"/>
  <c r="DC35" i="15"/>
  <c r="DC36" i="15"/>
  <c r="DC37" i="15"/>
  <c r="DC38" i="15"/>
  <c r="DC39" i="15"/>
  <c r="DC40" i="15"/>
  <c r="DC41" i="15"/>
  <c r="DC42" i="15"/>
  <c r="DC43" i="15"/>
  <c r="DC44" i="15"/>
  <c r="DC45" i="15"/>
  <c r="DC46" i="15"/>
  <c r="DC47" i="15"/>
  <c r="DC48" i="15"/>
  <c r="DC49" i="15"/>
  <c r="DC50" i="15"/>
  <c r="DC51" i="15"/>
  <c r="DC52" i="15"/>
  <c r="DC53" i="15"/>
  <c r="DC54" i="15"/>
  <c r="DC55" i="15"/>
  <c r="DC56" i="15"/>
  <c r="DC57" i="15"/>
  <c r="DC58" i="15"/>
  <c r="DC59" i="15"/>
  <c r="DC60" i="15"/>
  <c r="DC61" i="15"/>
  <c r="DC62" i="15"/>
  <c r="DC63" i="15"/>
  <c r="DC64" i="15"/>
  <c r="DC65" i="15"/>
  <c r="DC66" i="15"/>
  <c r="DC67" i="15"/>
  <c r="DC68" i="15"/>
  <c r="DC69" i="15"/>
  <c r="DC70" i="15"/>
  <c r="DC71" i="15"/>
  <c r="DC72" i="15"/>
  <c r="DC73" i="15"/>
  <c r="DC74" i="15"/>
  <c r="DC75" i="15"/>
  <c r="DC76" i="15"/>
  <c r="DC77" i="15"/>
  <c r="DC78" i="15"/>
  <c r="DC79" i="15"/>
  <c r="DC80" i="15"/>
  <c r="DC81" i="15"/>
  <c r="DC82" i="15"/>
  <c r="DC83" i="15"/>
  <c r="DC84" i="15"/>
  <c r="DC85" i="15"/>
  <c r="DC86" i="15"/>
  <c r="DC87" i="15"/>
  <c r="DC88" i="15"/>
  <c r="DC89" i="15"/>
  <c r="DC90" i="15"/>
  <c r="DC91" i="15"/>
  <c r="DC92" i="15"/>
  <c r="DC93" i="15"/>
  <c r="DC94" i="15"/>
  <c r="DC95" i="15"/>
  <c r="DC96" i="15"/>
  <c r="DC97" i="15"/>
  <c r="DC98" i="15"/>
  <c r="DC99" i="15"/>
  <c r="DC100" i="15"/>
  <c r="DC101" i="15"/>
  <c r="DC102" i="15"/>
  <c r="DC103" i="15"/>
  <c r="DC104" i="15"/>
  <c r="DC105" i="15"/>
  <c r="DC106" i="15"/>
  <c r="DC107" i="15"/>
  <c r="DC108" i="15"/>
  <c r="DC109" i="15"/>
  <c r="DC110" i="15"/>
  <c r="DC111" i="15"/>
  <c r="DC112" i="15"/>
  <c r="DC113" i="15"/>
  <c r="DC114" i="15"/>
  <c r="DC115" i="15"/>
  <c r="DC116" i="15"/>
  <c r="DC117" i="15"/>
  <c r="DC118" i="15"/>
  <c r="DC119" i="15"/>
  <c r="DC120" i="15"/>
  <c r="DC121" i="15"/>
  <c r="DC122" i="15"/>
  <c r="DC123" i="15"/>
  <c r="DC124" i="15"/>
  <c r="DC125" i="15"/>
  <c r="DC126" i="15"/>
  <c r="DC127" i="15"/>
  <c r="DC128" i="15"/>
  <c r="DC129" i="15"/>
  <c r="DC130" i="15"/>
  <c r="DC131" i="15"/>
  <c r="DC132" i="15"/>
  <c r="DC133" i="15"/>
  <c r="DC134" i="15"/>
  <c r="DC135" i="15"/>
  <c r="DC136" i="15"/>
  <c r="DC137" i="15"/>
  <c r="DC138" i="15"/>
  <c r="DC139" i="15"/>
  <c r="DC140" i="15"/>
  <c r="DC141" i="15"/>
  <c r="DC142" i="15"/>
  <c r="DC143" i="15"/>
  <c r="DC144" i="15"/>
  <c r="DC145" i="15"/>
  <c r="DC146" i="15"/>
  <c r="DC147" i="15"/>
  <c r="DC148" i="15"/>
  <c r="DC149" i="15"/>
  <c r="DC150" i="15"/>
  <c r="DC151" i="15"/>
  <c r="DC152" i="15"/>
  <c r="DC153" i="15"/>
  <c r="DC154" i="15"/>
  <c r="DC155" i="15"/>
  <c r="DC156" i="15"/>
  <c r="DC157" i="15"/>
  <c r="DC158" i="15"/>
  <c r="DC159" i="15"/>
  <c r="DC160" i="15"/>
  <c r="DC161" i="15"/>
  <c r="DC162" i="15"/>
  <c r="DC163" i="15"/>
  <c r="DC164" i="15"/>
  <c r="DC165" i="15"/>
  <c r="DC166" i="15"/>
  <c r="DC167" i="15"/>
  <c r="DC168" i="15"/>
  <c r="DC169" i="15"/>
  <c r="DC170" i="15"/>
  <c r="DC171" i="15"/>
  <c r="DC172" i="15"/>
  <c r="DC173" i="15"/>
  <c r="DC174" i="15"/>
  <c r="DC175" i="15"/>
  <c r="DC176" i="15"/>
  <c r="DC177" i="15"/>
  <c r="DC178" i="15"/>
  <c r="DC179" i="15"/>
  <c r="DC180" i="15"/>
  <c r="DC181" i="15"/>
  <c r="DC182" i="15"/>
  <c r="DC183" i="15"/>
  <c r="DC184" i="15"/>
  <c r="DC185" i="15"/>
  <c r="DC29" i="15"/>
  <c r="CU30" i="15"/>
  <c r="CU31" i="15"/>
  <c r="CU32" i="15"/>
  <c r="CU33" i="15"/>
  <c r="CU34" i="15"/>
  <c r="CU35" i="15"/>
  <c r="CU36" i="15"/>
  <c r="CU37" i="15"/>
  <c r="CU38" i="15"/>
  <c r="CU39" i="15"/>
  <c r="CU40" i="15"/>
  <c r="CU41" i="15"/>
  <c r="CU42" i="15"/>
  <c r="CU43" i="15"/>
  <c r="CU44" i="15"/>
  <c r="CU45" i="15"/>
  <c r="CU46" i="15"/>
  <c r="CU47" i="15"/>
  <c r="CU48" i="15"/>
  <c r="CU49" i="15"/>
  <c r="CU50" i="15"/>
  <c r="CU51" i="15"/>
  <c r="CU52" i="15"/>
  <c r="CU53" i="15"/>
  <c r="CU54" i="15"/>
  <c r="CU55" i="15"/>
  <c r="CU56" i="15"/>
  <c r="CU57" i="15"/>
  <c r="CU58" i="15"/>
  <c r="CU59" i="15"/>
  <c r="CU60" i="15"/>
  <c r="CU61" i="15"/>
  <c r="CU62" i="15"/>
  <c r="CU63" i="15"/>
  <c r="CU64" i="15"/>
  <c r="CU65" i="15"/>
  <c r="CU66" i="15"/>
  <c r="CU67" i="15"/>
  <c r="CU68" i="15"/>
  <c r="CU69" i="15"/>
  <c r="CU70" i="15"/>
  <c r="CU71" i="15"/>
  <c r="CU72" i="15"/>
  <c r="CU73" i="15"/>
  <c r="CU74" i="15"/>
  <c r="CU75" i="15"/>
  <c r="CU76" i="15"/>
  <c r="CU77" i="15"/>
  <c r="CU78" i="15"/>
  <c r="CU79" i="15"/>
  <c r="CU80" i="15"/>
  <c r="CU81" i="15"/>
  <c r="CU82" i="15"/>
  <c r="CU83" i="15"/>
  <c r="CU84" i="15"/>
  <c r="CU85" i="15"/>
  <c r="CU86" i="15"/>
  <c r="CU87" i="15"/>
  <c r="CU88" i="15"/>
  <c r="CU89" i="15"/>
  <c r="CU90" i="15"/>
  <c r="CU91" i="15"/>
  <c r="CU92" i="15"/>
  <c r="CU93" i="15"/>
  <c r="CU94" i="15"/>
  <c r="CU95" i="15"/>
  <c r="CU96" i="15"/>
  <c r="CU97" i="15"/>
  <c r="CU98" i="15"/>
  <c r="CU99" i="15"/>
  <c r="CU100" i="15"/>
  <c r="CU101" i="15"/>
  <c r="CU102" i="15"/>
  <c r="CU103" i="15"/>
  <c r="CU104" i="15"/>
  <c r="CU105" i="15"/>
  <c r="CU106" i="15"/>
  <c r="CU107" i="15"/>
  <c r="CU108" i="15"/>
  <c r="CU109" i="15"/>
  <c r="CU110" i="15"/>
  <c r="CU111" i="15"/>
  <c r="CU112" i="15"/>
  <c r="CU113" i="15"/>
  <c r="CU114" i="15"/>
  <c r="CU115" i="15"/>
  <c r="CU116" i="15"/>
  <c r="CU117" i="15"/>
  <c r="CU118" i="15"/>
  <c r="CU119" i="15"/>
  <c r="CU120" i="15"/>
  <c r="CU121" i="15"/>
  <c r="CU122" i="15"/>
  <c r="CU123" i="15"/>
  <c r="CU124" i="15"/>
  <c r="CU125" i="15"/>
  <c r="CU126" i="15"/>
  <c r="CU127" i="15"/>
  <c r="CU128" i="15"/>
  <c r="CU129" i="15"/>
  <c r="CU130" i="15"/>
  <c r="CU131" i="15"/>
  <c r="CU132" i="15"/>
  <c r="CU133" i="15"/>
  <c r="CU134" i="15"/>
  <c r="CU135" i="15"/>
  <c r="CU136" i="15"/>
  <c r="CU137" i="15"/>
  <c r="CU138" i="15"/>
  <c r="CU139" i="15"/>
  <c r="CU140" i="15"/>
  <c r="CU141" i="15"/>
  <c r="CU142" i="15"/>
  <c r="CU143" i="15"/>
  <c r="CU144" i="15"/>
  <c r="CU145" i="15"/>
  <c r="CU146" i="15"/>
  <c r="CU147" i="15"/>
  <c r="CU148" i="15"/>
  <c r="CU149" i="15"/>
  <c r="CU150" i="15"/>
  <c r="CU151" i="15"/>
  <c r="CU152" i="15"/>
  <c r="CU153" i="15"/>
  <c r="CU154" i="15"/>
  <c r="CU155" i="15"/>
  <c r="CU156" i="15"/>
  <c r="CU157" i="15"/>
  <c r="CU158" i="15"/>
  <c r="CU159" i="15"/>
  <c r="CU160" i="15"/>
  <c r="CU161" i="15"/>
  <c r="CU162" i="15"/>
  <c r="CU163" i="15"/>
  <c r="CU164" i="15"/>
  <c r="CU165" i="15"/>
  <c r="CU166" i="15"/>
  <c r="CU167" i="15"/>
  <c r="CU168" i="15"/>
  <c r="CU169" i="15"/>
  <c r="CU170" i="15"/>
  <c r="CU171" i="15"/>
  <c r="CU172" i="15"/>
  <c r="CU173" i="15"/>
  <c r="CU174" i="15"/>
  <c r="CU175" i="15"/>
  <c r="CU176" i="15"/>
  <c r="CU177" i="15"/>
  <c r="CU178" i="15"/>
  <c r="CU179" i="15"/>
  <c r="CU180" i="15"/>
  <c r="CU181" i="15"/>
  <c r="CU182" i="15"/>
  <c r="CU183" i="15"/>
  <c r="CU184" i="15"/>
  <c r="CU185" i="15"/>
  <c r="CU29" i="15"/>
  <c r="CT30" i="15"/>
  <c r="CT31" i="15"/>
  <c r="CT32" i="15"/>
  <c r="CT33" i="15"/>
  <c r="CT34" i="15"/>
  <c r="CT35" i="15"/>
  <c r="CT36" i="15"/>
  <c r="CT37" i="15"/>
  <c r="CT38" i="15"/>
  <c r="CT39" i="15"/>
  <c r="CT40" i="15"/>
  <c r="CT41" i="15"/>
  <c r="CT42" i="15"/>
  <c r="CT43" i="15"/>
  <c r="CT44" i="15"/>
  <c r="CT45" i="15"/>
  <c r="CT46" i="15"/>
  <c r="CT47" i="15"/>
  <c r="CT48" i="15"/>
  <c r="CT49" i="15"/>
  <c r="CT50" i="15"/>
  <c r="CT51" i="15"/>
  <c r="CT52" i="15"/>
  <c r="CT53" i="15"/>
  <c r="CT54" i="15"/>
  <c r="CT55" i="15"/>
  <c r="CT56" i="15"/>
  <c r="CT57" i="15"/>
  <c r="CT58" i="15"/>
  <c r="CT59" i="15"/>
  <c r="CT60" i="15"/>
  <c r="CT61" i="15"/>
  <c r="CT62" i="15"/>
  <c r="CT63" i="15"/>
  <c r="CT64" i="15"/>
  <c r="CT65" i="15"/>
  <c r="CT66" i="15"/>
  <c r="CT67" i="15"/>
  <c r="CT68" i="15"/>
  <c r="CT69" i="15"/>
  <c r="CT70" i="15"/>
  <c r="CT71" i="15"/>
  <c r="CT72" i="15"/>
  <c r="CT73" i="15"/>
  <c r="CT74" i="15"/>
  <c r="CT75" i="15"/>
  <c r="CT76" i="15"/>
  <c r="CT77" i="15"/>
  <c r="CT78" i="15"/>
  <c r="CT79" i="15"/>
  <c r="CT80" i="15"/>
  <c r="CT81" i="15"/>
  <c r="CT82" i="15"/>
  <c r="CT83" i="15"/>
  <c r="CT84" i="15"/>
  <c r="CT85" i="15"/>
  <c r="CT86" i="15"/>
  <c r="CT87" i="15"/>
  <c r="CT88" i="15"/>
  <c r="CT89" i="15"/>
  <c r="CT90" i="15"/>
  <c r="CT91" i="15"/>
  <c r="CT92" i="15"/>
  <c r="CT93" i="15"/>
  <c r="CT94" i="15"/>
  <c r="CT95" i="15"/>
  <c r="CT96" i="15"/>
  <c r="CT97" i="15"/>
  <c r="CT98" i="15"/>
  <c r="CT99" i="15"/>
  <c r="CT100" i="15"/>
  <c r="CT101" i="15"/>
  <c r="CT102" i="15"/>
  <c r="CT103" i="15"/>
  <c r="CT104" i="15"/>
  <c r="CT105" i="15"/>
  <c r="CT106" i="15"/>
  <c r="CT107" i="15"/>
  <c r="CT108" i="15"/>
  <c r="CT109" i="15"/>
  <c r="CT110" i="15"/>
  <c r="CT111" i="15"/>
  <c r="CT112" i="15"/>
  <c r="CT113" i="15"/>
  <c r="CT114" i="15"/>
  <c r="CT115" i="15"/>
  <c r="CT116" i="15"/>
  <c r="CT117" i="15"/>
  <c r="CT118" i="15"/>
  <c r="CT119" i="15"/>
  <c r="CT120" i="15"/>
  <c r="CT121" i="15"/>
  <c r="CT122" i="15"/>
  <c r="CT123" i="15"/>
  <c r="CT124" i="15"/>
  <c r="CT125" i="15"/>
  <c r="CT126" i="15"/>
  <c r="CT127" i="15"/>
  <c r="CT128" i="15"/>
  <c r="CT129" i="15"/>
  <c r="CT130" i="15"/>
  <c r="CT131" i="15"/>
  <c r="CT132" i="15"/>
  <c r="CT133" i="15"/>
  <c r="CT134" i="15"/>
  <c r="CT135" i="15"/>
  <c r="CT136" i="15"/>
  <c r="CT137" i="15"/>
  <c r="CT138" i="15"/>
  <c r="CT139" i="15"/>
  <c r="CT140" i="15"/>
  <c r="CT141" i="15"/>
  <c r="CT142" i="15"/>
  <c r="CT143" i="15"/>
  <c r="CT144" i="15"/>
  <c r="CT145" i="15"/>
  <c r="CT146" i="15"/>
  <c r="CT147" i="15"/>
  <c r="CT148" i="15"/>
  <c r="CT149" i="15"/>
  <c r="CT150" i="15"/>
  <c r="CT151" i="15"/>
  <c r="CT152" i="15"/>
  <c r="CT153" i="15"/>
  <c r="CT154" i="15"/>
  <c r="CT155" i="15"/>
  <c r="CT156" i="15"/>
  <c r="CT157" i="15"/>
  <c r="CT158" i="15"/>
  <c r="CT159" i="15"/>
  <c r="CT160" i="15"/>
  <c r="CT161" i="15"/>
  <c r="CT162" i="15"/>
  <c r="CT163" i="15"/>
  <c r="CT164" i="15"/>
  <c r="CT165" i="15"/>
  <c r="CT166" i="15"/>
  <c r="CT167" i="15"/>
  <c r="CT168" i="15"/>
  <c r="CT169" i="15"/>
  <c r="CT170" i="15"/>
  <c r="CT171" i="15"/>
  <c r="CT172" i="15"/>
  <c r="CT173" i="15"/>
  <c r="CT174" i="15"/>
  <c r="CT175" i="15"/>
  <c r="CT176" i="15"/>
  <c r="CT177" i="15"/>
  <c r="CT178" i="15"/>
  <c r="CT179" i="15"/>
  <c r="CT180" i="15"/>
  <c r="CT181" i="15"/>
  <c r="CT182" i="15"/>
  <c r="CT183" i="15"/>
  <c r="CT184" i="15"/>
  <c r="CT185" i="15"/>
  <c r="CT29" i="15"/>
  <c r="C9" i="1"/>
  <c r="AO9" i="1"/>
  <c r="FK800" i="16"/>
  <c r="FJ799" i="16"/>
  <c r="FK799" i="16" s="1"/>
  <c r="FJ800" i="16"/>
  <c r="CK29" i="15"/>
  <c r="CL185" i="15"/>
  <c r="CK185" i="15"/>
  <c r="CL184" i="15"/>
  <c r="CK184" i="15"/>
  <c r="CL183" i="15"/>
  <c r="CK183" i="15"/>
  <c r="CL182" i="15"/>
  <c r="CK182" i="15"/>
  <c r="CL181" i="15"/>
  <c r="CK181" i="15"/>
  <c r="CL180" i="15"/>
  <c r="CK180" i="15"/>
  <c r="CL179" i="15"/>
  <c r="CK179" i="15"/>
  <c r="CL178" i="15"/>
  <c r="CK178" i="15"/>
  <c r="CL177" i="15"/>
  <c r="CK177" i="15"/>
  <c r="CL176" i="15"/>
  <c r="CK176" i="15"/>
  <c r="CL175" i="15"/>
  <c r="CK175" i="15"/>
  <c r="CL174" i="15"/>
  <c r="CK174" i="15"/>
  <c r="CL173" i="15"/>
  <c r="CK173" i="15"/>
  <c r="CL172" i="15"/>
  <c r="CK172" i="15"/>
  <c r="CL171" i="15"/>
  <c r="CK171" i="15"/>
  <c r="CL170" i="15"/>
  <c r="CK170" i="15"/>
  <c r="CL169" i="15"/>
  <c r="CK169" i="15"/>
  <c r="CL168" i="15"/>
  <c r="CK168" i="15"/>
  <c r="CL167" i="15"/>
  <c r="CK167" i="15"/>
  <c r="CL166" i="15"/>
  <c r="CK166" i="15"/>
  <c r="CL165" i="15"/>
  <c r="CK165" i="15"/>
  <c r="CL164" i="15"/>
  <c r="CK164" i="15"/>
  <c r="CL163" i="15"/>
  <c r="CK163" i="15"/>
  <c r="CL162" i="15"/>
  <c r="CK162" i="15"/>
  <c r="CL161" i="15"/>
  <c r="CK161" i="15"/>
  <c r="CL160" i="15"/>
  <c r="CK160" i="15"/>
  <c r="CL159" i="15"/>
  <c r="CK159" i="15"/>
  <c r="CL158" i="15"/>
  <c r="CK158" i="15"/>
  <c r="CL157" i="15"/>
  <c r="CK157" i="15"/>
  <c r="CL156" i="15"/>
  <c r="CK156" i="15"/>
  <c r="CL155" i="15"/>
  <c r="CK155" i="15"/>
  <c r="CL154" i="15"/>
  <c r="CK154" i="15"/>
  <c r="CL153" i="15"/>
  <c r="CK153" i="15"/>
  <c r="CL152" i="15"/>
  <c r="CK152" i="15"/>
  <c r="CL151" i="15"/>
  <c r="CK151" i="15"/>
  <c r="CL150" i="15"/>
  <c r="CK150" i="15"/>
  <c r="CL149" i="15"/>
  <c r="CK149" i="15"/>
  <c r="CL148" i="15"/>
  <c r="CK148" i="15"/>
  <c r="CL147" i="15"/>
  <c r="CK147" i="15"/>
  <c r="CL146" i="15"/>
  <c r="CK146" i="15"/>
  <c r="CL145" i="15"/>
  <c r="CK145" i="15"/>
  <c r="CL144" i="15"/>
  <c r="CK144" i="15"/>
  <c r="CL143" i="15"/>
  <c r="CK143" i="15"/>
  <c r="CL142" i="15"/>
  <c r="CK142" i="15"/>
  <c r="CL141" i="15"/>
  <c r="CK141" i="15"/>
  <c r="CL140" i="15"/>
  <c r="CK140" i="15"/>
  <c r="CL139" i="15"/>
  <c r="CK139" i="15"/>
  <c r="CL138" i="15"/>
  <c r="CK138" i="15"/>
  <c r="CL137" i="15"/>
  <c r="CK137" i="15"/>
  <c r="CL136" i="15"/>
  <c r="CK136" i="15"/>
  <c r="CL135" i="15"/>
  <c r="CK135" i="15"/>
  <c r="CL134" i="15"/>
  <c r="CK134" i="15"/>
  <c r="CL133" i="15"/>
  <c r="CK133" i="15"/>
  <c r="CL132" i="15"/>
  <c r="CK132" i="15"/>
  <c r="CL131" i="15"/>
  <c r="CK131" i="15"/>
  <c r="CL130" i="15"/>
  <c r="CK130" i="15"/>
  <c r="CL129" i="15"/>
  <c r="CK129" i="15"/>
  <c r="CL128" i="15"/>
  <c r="CK128" i="15"/>
  <c r="CL127" i="15"/>
  <c r="CK127" i="15"/>
  <c r="CL126" i="15"/>
  <c r="CK126" i="15"/>
  <c r="CL125" i="15"/>
  <c r="CK125" i="15"/>
  <c r="CL124" i="15"/>
  <c r="CK124" i="15"/>
  <c r="CL123" i="15"/>
  <c r="CK123" i="15"/>
  <c r="CL122" i="15"/>
  <c r="CK122" i="15"/>
  <c r="CL121" i="15"/>
  <c r="CK121" i="15"/>
  <c r="CL120" i="15"/>
  <c r="CK120" i="15"/>
  <c r="CL119" i="15"/>
  <c r="CK119" i="15"/>
  <c r="CL118" i="15"/>
  <c r="CK118" i="15"/>
  <c r="CL117" i="15"/>
  <c r="CK117" i="15"/>
  <c r="CL116" i="15"/>
  <c r="CK116" i="15"/>
  <c r="CL115" i="15"/>
  <c r="CK115" i="15"/>
  <c r="CL114" i="15"/>
  <c r="CK114" i="15"/>
  <c r="CL113" i="15"/>
  <c r="CK113" i="15"/>
  <c r="CL112" i="15"/>
  <c r="CK112" i="15"/>
  <c r="CL111" i="15"/>
  <c r="CK111" i="15"/>
  <c r="CL110" i="15"/>
  <c r="CK110" i="15"/>
  <c r="CL109" i="15"/>
  <c r="CK109" i="15"/>
  <c r="CL108" i="15"/>
  <c r="CK108" i="15"/>
  <c r="CL107" i="15"/>
  <c r="CK107" i="15"/>
  <c r="CL106" i="15"/>
  <c r="CK106" i="15"/>
  <c r="CL105" i="15"/>
  <c r="CK105" i="15"/>
  <c r="CL104" i="15"/>
  <c r="CK104" i="15"/>
  <c r="CL103" i="15"/>
  <c r="CK103" i="15"/>
  <c r="CL102" i="15"/>
  <c r="CK102" i="15"/>
  <c r="CL101" i="15"/>
  <c r="CK101" i="15"/>
  <c r="CL100" i="15"/>
  <c r="CK100" i="15"/>
  <c r="CL99" i="15"/>
  <c r="CK99" i="15"/>
  <c r="CL98" i="15"/>
  <c r="CK98" i="15"/>
  <c r="CL97" i="15"/>
  <c r="CK97" i="15"/>
  <c r="CL96" i="15"/>
  <c r="CK96" i="15"/>
  <c r="CL95" i="15"/>
  <c r="CK95" i="15"/>
  <c r="CL94" i="15"/>
  <c r="CK94" i="15"/>
  <c r="CL93" i="15"/>
  <c r="CK93" i="15"/>
  <c r="CL92" i="15"/>
  <c r="CK92" i="15"/>
  <c r="CL91" i="15"/>
  <c r="CK91" i="15"/>
  <c r="CL90" i="15"/>
  <c r="CK90" i="15"/>
  <c r="CL89" i="15"/>
  <c r="CK89" i="15"/>
  <c r="CL88" i="15"/>
  <c r="CK88" i="15"/>
  <c r="CL87" i="15"/>
  <c r="CK87" i="15"/>
  <c r="CL86" i="15"/>
  <c r="CK86" i="15"/>
  <c r="CL85" i="15"/>
  <c r="CK85" i="15"/>
  <c r="CL84" i="15"/>
  <c r="CK84" i="15"/>
  <c r="CL83" i="15"/>
  <c r="CK83" i="15"/>
  <c r="CL82" i="15"/>
  <c r="CK82" i="15"/>
  <c r="CL81" i="15"/>
  <c r="CK81" i="15"/>
  <c r="CL80" i="15"/>
  <c r="CK80" i="15"/>
  <c r="CL79" i="15"/>
  <c r="CK79" i="15"/>
  <c r="CL78" i="15"/>
  <c r="CK78" i="15"/>
  <c r="CL77" i="15"/>
  <c r="CK77" i="15"/>
  <c r="CL76" i="15"/>
  <c r="CK76" i="15"/>
  <c r="CL75" i="15"/>
  <c r="CK75" i="15"/>
  <c r="CL74" i="15"/>
  <c r="CK74" i="15"/>
  <c r="CL73" i="15"/>
  <c r="CK73" i="15"/>
  <c r="CL72" i="15"/>
  <c r="CK72" i="15"/>
  <c r="CL71" i="15"/>
  <c r="CK71" i="15"/>
  <c r="CL70" i="15"/>
  <c r="CK70" i="15"/>
  <c r="CL69" i="15"/>
  <c r="CK69" i="15"/>
  <c r="CL68" i="15"/>
  <c r="CK68" i="15"/>
  <c r="CL67" i="15"/>
  <c r="CK67" i="15"/>
  <c r="CL66" i="15"/>
  <c r="CK66" i="15"/>
  <c r="CL65" i="15"/>
  <c r="CK65" i="15"/>
  <c r="CL64" i="15"/>
  <c r="CK64" i="15"/>
  <c r="CL63" i="15"/>
  <c r="CK63" i="15"/>
  <c r="CL62" i="15"/>
  <c r="CK62" i="15"/>
  <c r="CL61" i="15"/>
  <c r="CK61" i="15"/>
  <c r="CL60" i="15"/>
  <c r="CK60" i="15"/>
  <c r="CL59" i="15"/>
  <c r="CK59" i="15"/>
  <c r="CL58" i="15"/>
  <c r="CK58" i="15"/>
  <c r="CL57" i="15"/>
  <c r="CK57" i="15"/>
  <c r="CL56" i="15"/>
  <c r="CK56" i="15"/>
  <c r="CL55" i="15"/>
  <c r="CK55" i="15"/>
  <c r="CL54" i="15"/>
  <c r="CK54" i="15"/>
  <c r="CL53" i="15"/>
  <c r="CK53" i="15"/>
  <c r="CL52" i="15"/>
  <c r="CK52" i="15"/>
  <c r="CL51" i="15"/>
  <c r="CK51" i="15"/>
  <c r="CL50" i="15"/>
  <c r="CK50" i="15"/>
  <c r="CL49" i="15"/>
  <c r="CK49" i="15"/>
  <c r="CL48" i="15"/>
  <c r="CK48" i="15"/>
  <c r="CL47" i="15"/>
  <c r="CK47" i="15"/>
  <c r="CL46" i="15"/>
  <c r="CK46" i="15"/>
  <c r="CL45" i="15"/>
  <c r="CK45" i="15"/>
  <c r="CL44" i="15"/>
  <c r="CK44" i="15"/>
  <c r="CL43" i="15"/>
  <c r="CK43" i="15"/>
  <c r="CL42" i="15"/>
  <c r="CK42" i="15"/>
  <c r="CL41" i="15"/>
  <c r="CK41" i="15"/>
  <c r="CL40" i="15"/>
  <c r="CK40" i="15"/>
  <c r="CL39" i="15"/>
  <c r="CK39" i="15"/>
  <c r="CL38" i="15"/>
  <c r="CK38" i="15"/>
  <c r="CL37" i="15"/>
  <c r="CK37" i="15"/>
  <c r="CL36" i="15"/>
  <c r="CK36" i="15"/>
  <c r="CL35" i="15"/>
  <c r="CK35" i="15"/>
  <c r="CL34" i="15"/>
  <c r="CK34" i="15"/>
  <c r="CL33" i="15"/>
  <c r="CK33" i="15"/>
  <c r="CL32" i="15"/>
  <c r="CK32" i="15"/>
  <c r="CL31" i="15"/>
  <c r="CK31" i="15"/>
  <c r="CL30" i="15"/>
  <c r="CK30" i="15"/>
  <c r="CL29" i="15"/>
  <c r="CC185" i="15"/>
  <c r="CB185" i="15"/>
  <c r="CC184" i="15"/>
  <c r="CB184" i="15"/>
  <c r="CC183" i="15"/>
  <c r="CB183" i="15"/>
  <c r="CC182" i="15"/>
  <c r="CB182" i="15"/>
  <c r="CC181" i="15"/>
  <c r="CB181" i="15"/>
  <c r="CC180" i="15"/>
  <c r="CB180" i="15"/>
  <c r="CC179" i="15"/>
  <c r="CB179" i="15"/>
  <c r="CC178" i="15"/>
  <c r="CB178" i="15"/>
  <c r="CC177" i="15"/>
  <c r="CB177" i="15"/>
  <c r="CC176" i="15"/>
  <c r="CB176" i="15"/>
  <c r="CC175" i="15"/>
  <c r="CB175" i="15"/>
  <c r="CC174" i="15"/>
  <c r="CB174" i="15"/>
  <c r="CC173" i="15"/>
  <c r="CB173" i="15"/>
  <c r="CC172" i="15"/>
  <c r="CB172" i="15"/>
  <c r="CC171" i="15"/>
  <c r="CB171" i="15"/>
  <c r="CC170" i="15"/>
  <c r="CB170" i="15"/>
  <c r="CC169" i="15"/>
  <c r="CB169" i="15"/>
  <c r="CC168" i="15"/>
  <c r="CB168" i="15"/>
  <c r="CC167" i="15"/>
  <c r="CB167" i="15"/>
  <c r="CC166" i="15"/>
  <c r="CB166" i="15"/>
  <c r="CC165" i="15"/>
  <c r="CB165" i="15"/>
  <c r="CC164" i="15"/>
  <c r="CB164" i="15"/>
  <c r="CC163" i="15"/>
  <c r="CB163" i="15"/>
  <c r="CC162" i="15"/>
  <c r="CB162" i="15"/>
  <c r="CC161" i="15"/>
  <c r="CB161" i="15"/>
  <c r="CC160" i="15"/>
  <c r="CB160" i="15"/>
  <c r="CC159" i="15"/>
  <c r="CB159" i="15"/>
  <c r="CC158" i="15"/>
  <c r="CB158" i="15"/>
  <c r="CC157" i="15"/>
  <c r="CB157" i="15"/>
  <c r="CC156" i="15"/>
  <c r="CB156" i="15"/>
  <c r="CC155" i="15"/>
  <c r="CB155" i="15"/>
  <c r="CC154" i="15"/>
  <c r="CB154" i="15"/>
  <c r="CC153" i="15"/>
  <c r="CB153" i="15"/>
  <c r="CC152" i="15"/>
  <c r="CB152" i="15"/>
  <c r="CC151" i="15"/>
  <c r="CB151" i="15"/>
  <c r="CC150" i="15"/>
  <c r="CB150" i="15"/>
  <c r="CC149" i="15"/>
  <c r="CB149" i="15"/>
  <c r="CC148" i="15"/>
  <c r="CB148" i="15"/>
  <c r="CC147" i="15"/>
  <c r="CB147" i="15"/>
  <c r="CC146" i="15"/>
  <c r="CB146" i="15"/>
  <c r="CC145" i="15"/>
  <c r="CB145" i="15"/>
  <c r="CC144" i="15"/>
  <c r="CB144" i="15"/>
  <c r="CC143" i="15"/>
  <c r="CB143" i="15"/>
  <c r="CC142" i="15"/>
  <c r="CB142" i="15"/>
  <c r="CC141" i="15"/>
  <c r="CB141" i="15"/>
  <c r="CC140" i="15"/>
  <c r="CB140" i="15"/>
  <c r="CC139" i="15"/>
  <c r="CB139" i="15"/>
  <c r="CC138" i="15"/>
  <c r="CB138" i="15"/>
  <c r="CC137" i="15"/>
  <c r="CB137" i="15"/>
  <c r="CC136" i="15"/>
  <c r="CB136" i="15"/>
  <c r="CC135" i="15"/>
  <c r="CB135" i="15"/>
  <c r="CC134" i="15"/>
  <c r="CB134" i="15"/>
  <c r="CC133" i="15"/>
  <c r="CB133" i="15"/>
  <c r="CC132" i="15"/>
  <c r="CB132" i="15"/>
  <c r="CC131" i="15"/>
  <c r="CB131" i="15"/>
  <c r="CC130" i="15"/>
  <c r="CB130" i="15"/>
  <c r="CC129" i="15"/>
  <c r="CB129" i="15"/>
  <c r="CC128" i="15"/>
  <c r="CB128" i="15"/>
  <c r="CC127" i="15"/>
  <c r="CB127" i="15"/>
  <c r="CC126" i="15"/>
  <c r="CB126" i="15"/>
  <c r="CC125" i="15"/>
  <c r="CB125" i="15"/>
  <c r="CC124" i="15"/>
  <c r="CB124" i="15"/>
  <c r="CC123" i="15"/>
  <c r="CB123" i="15"/>
  <c r="CC122" i="15"/>
  <c r="CB122" i="15"/>
  <c r="CC121" i="15"/>
  <c r="CB121" i="15"/>
  <c r="CC120" i="15"/>
  <c r="CB120" i="15"/>
  <c r="CC119" i="15"/>
  <c r="CB119" i="15"/>
  <c r="CC118" i="15"/>
  <c r="CB118" i="15"/>
  <c r="CC117" i="15"/>
  <c r="CB117" i="15"/>
  <c r="CC116" i="15"/>
  <c r="CB116" i="15"/>
  <c r="CC115" i="15"/>
  <c r="CB115" i="15"/>
  <c r="CC114" i="15"/>
  <c r="CB114" i="15"/>
  <c r="CC113" i="15"/>
  <c r="CB113" i="15"/>
  <c r="CC112" i="15"/>
  <c r="CB112" i="15"/>
  <c r="CC111" i="15"/>
  <c r="CB111" i="15"/>
  <c r="CC110" i="15"/>
  <c r="CB110" i="15"/>
  <c r="CC109" i="15"/>
  <c r="CB109" i="15"/>
  <c r="CC108" i="15"/>
  <c r="CB108" i="15"/>
  <c r="CC107" i="15"/>
  <c r="CB107" i="15"/>
  <c r="CC106" i="15"/>
  <c r="CB106" i="15"/>
  <c r="CC105" i="15"/>
  <c r="CB105" i="15"/>
  <c r="CC104" i="15"/>
  <c r="CB104" i="15"/>
  <c r="CC103" i="15"/>
  <c r="CB103" i="15"/>
  <c r="CC102" i="15"/>
  <c r="CB102" i="15"/>
  <c r="CC101" i="15"/>
  <c r="CB101" i="15"/>
  <c r="CC100" i="15"/>
  <c r="CB100" i="15"/>
  <c r="CC99" i="15"/>
  <c r="CB99" i="15"/>
  <c r="CC98" i="15"/>
  <c r="CB98" i="15"/>
  <c r="CC97" i="15"/>
  <c r="CB97" i="15"/>
  <c r="CC96" i="15"/>
  <c r="CB96" i="15"/>
  <c r="CC95" i="15"/>
  <c r="CB95" i="15"/>
  <c r="CC94" i="15"/>
  <c r="CB94" i="15"/>
  <c r="CC93" i="15"/>
  <c r="CB93" i="15"/>
  <c r="CC92" i="15"/>
  <c r="CB92" i="15"/>
  <c r="CC91" i="15"/>
  <c r="CB91" i="15"/>
  <c r="CC90" i="15"/>
  <c r="CB90" i="15"/>
  <c r="CC89" i="15"/>
  <c r="CB89" i="15"/>
  <c r="CC88" i="15"/>
  <c r="CB88" i="15"/>
  <c r="CC87" i="15"/>
  <c r="CB87" i="15"/>
  <c r="CC86" i="15"/>
  <c r="CB86" i="15"/>
  <c r="CC85" i="15"/>
  <c r="CB85" i="15"/>
  <c r="CC84" i="15"/>
  <c r="CB84" i="15"/>
  <c r="CC83" i="15"/>
  <c r="CB83" i="15"/>
  <c r="CC82" i="15"/>
  <c r="CB82" i="15"/>
  <c r="CC81" i="15"/>
  <c r="CB81" i="15"/>
  <c r="CC80" i="15"/>
  <c r="CB80" i="15"/>
  <c r="CC79" i="15"/>
  <c r="CB79" i="15"/>
  <c r="CC78" i="15"/>
  <c r="CB78" i="15"/>
  <c r="CC77" i="15"/>
  <c r="CB77" i="15"/>
  <c r="CC76" i="15"/>
  <c r="CB76" i="15"/>
  <c r="CC75" i="15"/>
  <c r="CB75" i="15"/>
  <c r="CC74" i="15"/>
  <c r="CB74" i="15"/>
  <c r="CC73" i="15"/>
  <c r="CB73" i="15"/>
  <c r="CC72" i="15"/>
  <c r="CB72" i="15"/>
  <c r="CC71" i="15"/>
  <c r="CB71" i="15"/>
  <c r="CC70" i="15"/>
  <c r="CB70" i="15"/>
  <c r="CC69" i="15"/>
  <c r="CB69" i="15"/>
  <c r="CC68" i="15"/>
  <c r="CB68" i="15"/>
  <c r="CC67" i="15"/>
  <c r="CB67" i="15"/>
  <c r="CC66" i="15"/>
  <c r="CB66" i="15"/>
  <c r="CC65" i="15"/>
  <c r="CB65" i="15"/>
  <c r="CC64" i="15"/>
  <c r="CB64" i="15"/>
  <c r="CC63" i="15"/>
  <c r="CB63" i="15"/>
  <c r="CC62" i="15"/>
  <c r="CB62" i="15"/>
  <c r="CC61" i="15"/>
  <c r="CB61" i="15"/>
  <c r="CC60" i="15"/>
  <c r="CB60" i="15"/>
  <c r="CC59" i="15"/>
  <c r="CB59" i="15"/>
  <c r="CC58" i="15"/>
  <c r="CB58" i="15"/>
  <c r="CC57" i="15"/>
  <c r="CB57" i="15"/>
  <c r="CC56" i="15"/>
  <c r="CB56" i="15"/>
  <c r="CC55" i="15"/>
  <c r="CB55" i="15"/>
  <c r="CC54" i="15"/>
  <c r="CB54" i="15"/>
  <c r="CC53" i="15"/>
  <c r="CB53" i="15"/>
  <c r="CC52" i="15"/>
  <c r="CB52" i="15"/>
  <c r="CC51" i="15"/>
  <c r="CB51" i="15"/>
  <c r="CC50" i="15"/>
  <c r="CB50" i="15"/>
  <c r="CC49" i="15"/>
  <c r="CB49" i="15"/>
  <c r="CC48" i="15"/>
  <c r="CB48" i="15"/>
  <c r="CC47" i="15"/>
  <c r="CB47" i="15"/>
  <c r="CC46" i="15"/>
  <c r="CB46" i="15"/>
  <c r="CC45" i="15"/>
  <c r="CB45" i="15"/>
  <c r="CC44" i="15"/>
  <c r="CB44" i="15"/>
  <c r="CC43" i="15"/>
  <c r="CB43" i="15"/>
  <c r="CC42" i="15"/>
  <c r="CB42" i="15"/>
  <c r="CC41" i="15"/>
  <c r="CB41" i="15"/>
  <c r="CC40" i="15"/>
  <c r="CB40" i="15"/>
  <c r="CC39" i="15"/>
  <c r="CB39" i="15"/>
  <c r="CC38" i="15"/>
  <c r="CB38" i="15"/>
  <c r="CC37" i="15"/>
  <c r="CB37" i="15"/>
  <c r="CC36" i="15"/>
  <c r="CB36" i="15"/>
  <c r="CC35" i="15"/>
  <c r="CB35" i="15"/>
  <c r="CC34" i="15"/>
  <c r="CB34" i="15"/>
  <c r="CC33" i="15"/>
  <c r="CB33" i="15"/>
  <c r="CC32" i="15"/>
  <c r="CB32" i="15"/>
  <c r="CC31" i="15"/>
  <c r="CB31" i="15"/>
  <c r="CC30" i="15"/>
  <c r="CB30" i="15"/>
  <c r="CC29" i="15"/>
  <c r="BT185" i="15"/>
  <c r="BS185" i="15"/>
  <c r="BT184" i="15"/>
  <c r="BS184" i="15"/>
  <c r="BT183" i="15"/>
  <c r="BS183" i="15"/>
  <c r="BT182" i="15"/>
  <c r="BS182" i="15"/>
  <c r="BT181" i="15"/>
  <c r="BS181" i="15"/>
  <c r="BT180" i="15"/>
  <c r="BS180" i="15"/>
  <c r="BT179" i="15"/>
  <c r="BS179" i="15"/>
  <c r="BT178" i="15"/>
  <c r="BS178" i="15"/>
  <c r="BT177" i="15"/>
  <c r="BS177" i="15"/>
  <c r="BT176" i="15"/>
  <c r="BS176" i="15"/>
  <c r="BT175" i="15"/>
  <c r="BS175" i="15"/>
  <c r="BT174" i="15"/>
  <c r="BS174" i="15"/>
  <c r="BT173" i="15"/>
  <c r="BS173" i="15"/>
  <c r="BT172" i="15"/>
  <c r="BS172" i="15"/>
  <c r="BT171" i="15"/>
  <c r="BS171" i="15"/>
  <c r="BT170" i="15"/>
  <c r="BS170" i="15"/>
  <c r="BT169" i="15"/>
  <c r="BS169" i="15"/>
  <c r="BT168" i="15"/>
  <c r="BS168" i="15"/>
  <c r="BT167" i="15"/>
  <c r="BS167" i="15"/>
  <c r="BT166" i="15"/>
  <c r="BS166" i="15"/>
  <c r="BT165" i="15"/>
  <c r="BS165" i="15"/>
  <c r="BT164" i="15"/>
  <c r="BS164" i="15"/>
  <c r="BT163" i="15"/>
  <c r="BS163" i="15"/>
  <c r="BT162" i="15"/>
  <c r="BS162" i="15"/>
  <c r="BT161" i="15"/>
  <c r="BS161" i="15"/>
  <c r="BT160" i="15"/>
  <c r="BS160" i="15"/>
  <c r="BT159" i="15"/>
  <c r="BS159" i="15"/>
  <c r="BT158" i="15"/>
  <c r="BS158" i="15"/>
  <c r="BT157" i="15"/>
  <c r="BS157" i="15"/>
  <c r="BT156" i="15"/>
  <c r="BS156" i="15"/>
  <c r="BT155" i="15"/>
  <c r="BS155" i="15"/>
  <c r="BT154" i="15"/>
  <c r="BS154" i="15"/>
  <c r="BT153" i="15"/>
  <c r="BS153" i="15"/>
  <c r="BT152" i="15"/>
  <c r="BS152" i="15"/>
  <c r="BT151" i="15"/>
  <c r="BS151" i="15"/>
  <c r="BT150" i="15"/>
  <c r="BS150" i="15"/>
  <c r="BT149" i="15"/>
  <c r="BS149" i="15"/>
  <c r="BT148" i="15"/>
  <c r="BS148" i="15"/>
  <c r="BT147" i="15"/>
  <c r="BS147" i="15"/>
  <c r="BT146" i="15"/>
  <c r="BS146" i="15"/>
  <c r="BT145" i="15"/>
  <c r="BS145" i="15"/>
  <c r="BT144" i="15"/>
  <c r="BS144" i="15"/>
  <c r="BT143" i="15"/>
  <c r="BS143" i="15"/>
  <c r="BT142" i="15"/>
  <c r="BS142" i="15"/>
  <c r="BT141" i="15"/>
  <c r="BS141" i="15"/>
  <c r="BT140" i="15"/>
  <c r="BS140" i="15"/>
  <c r="BT139" i="15"/>
  <c r="BS139" i="15"/>
  <c r="BT138" i="15"/>
  <c r="BS138" i="15"/>
  <c r="BT137" i="15"/>
  <c r="BS137" i="15"/>
  <c r="BT136" i="15"/>
  <c r="BS136" i="15"/>
  <c r="BT135" i="15"/>
  <c r="BS135" i="15"/>
  <c r="BT134" i="15"/>
  <c r="BS134" i="15"/>
  <c r="BT133" i="15"/>
  <c r="BS133" i="15"/>
  <c r="BT132" i="15"/>
  <c r="BS132" i="15"/>
  <c r="BT131" i="15"/>
  <c r="BS131" i="15"/>
  <c r="BT130" i="15"/>
  <c r="BS130" i="15"/>
  <c r="BT129" i="15"/>
  <c r="BS129" i="15"/>
  <c r="BT128" i="15"/>
  <c r="BS128" i="15"/>
  <c r="BT127" i="15"/>
  <c r="BS127" i="15"/>
  <c r="BT126" i="15"/>
  <c r="BS126" i="15"/>
  <c r="BT125" i="15"/>
  <c r="BS125" i="15"/>
  <c r="BT124" i="15"/>
  <c r="BS124" i="15"/>
  <c r="BT123" i="15"/>
  <c r="BS123" i="15"/>
  <c r="BT122" i="15"/>
  <c r="BS122" i="15"/>
  <c r="BT121" i="15"/>
  <c r="BS121" i="15"/>
  <c r="BT120" i="15"/>
  <c r="BS120" i="15"/>
  <c r="BT119" i="15"/>
  <c r="BS119" i="15"/>
  <c r="BT118" i="15"/>
  <c r="BS118" i="15"/>
  <c r="BT117" i="15"/>
  <c r="BS117" i="15"/>
  <c r="BT116" i="15"/>
  <c r="BS116" i="15"/>
  <c r="BT115" i="15"/>
  <c r="BS115" i="15"/>
  <c r="BT114" i="15"/>
  <c r="BS114" i="15"/>
  <c r="BT113" i="15"/>
  <c r="BS113" i="15"/>
  <c r="BT112" i="15"/>
  <c r="BS112" i="15"/>
  <c r="BT111" i="15"/>
  <c r="BS111" i="15"/>
  <c r="BT110" i="15"/>
  <c r="BS110" i="15"/>
  <c r="BT109" i="15"/>
  <c r="BS109" i="15"/>
  <c r="BT108" i="15"/>
  <c r="BS108" i="15"/>
  <c r="BT107" i="15"/>
  <c r="BS107" i="15"/>
  <c r="BT106" i="15"/>
  <c r="BS106" i="15"/>
  <c r="BT105" i="15"/>
  <c r="BS105" i="15"/>
  <c r="BT104" i="15"/>
  <c r="BS104" i="15"/>
  <c r="BT103" i="15"/>
  <c r="BS103" i="15"/>
  <c r="BT102" i="15"/>
  <c r="BS102" i="15"/>
  <c r="BT101" i="15"/>
  <c r="BS101" i="15"/>
  <c r="BT100" i="15"/>
  <c r="BS100" i="15"/>
  <c r="BT99" i="15"/>
  <c r="BS99" i="15"/>
  <c r="BT98" i="15"/>
  <c r="BS98" i="15"/>
  <c r="BT97" i="15"/>
  <c r="BS97" i="15"/>
  <c r="BT96" i="15"/>
  <c r="BS96" i="15"/>
  <c r="BT95" i="15"/>
  <c r="BS95" i="15"/>
  <c r="BT94" i="15"/>
  <c r="BS94" i="15"/>
  <c r="BT93" i="15"/>
  <c r="BS93" i="15"/>
  <c r="BT92" i="15"/>
  <c r="BS92" i="15"/>
  <c r="BT91" i="15"/>
  <c r="BS91" i="15"/>
  <c r="BT90" i="15"/>
  <c r="BS90" i="15"/>
  <c r="BT89" i="15"/>
  <c r="BS89" i="15"/>
  <c r="BT88" i="15"/>
  <c r="BS88" i="15"/>
  <c r="BT87" i="15"/>
  <c r="BS87" i="15"/>
  <c r="BT86" i="15"/>
  <c r="BS86" i="15"/>
  <c r="BT85" i="15"/>
  <c r="BS85" i="15"/>
  <c r="BT84" i="15"/>
  <c r="BS84" i="15"/>
  <c r="BT83" i="15"/>
  <c r="BS83" i="15"/>
  <c r="BT82" i="15"/>
  <c r="BS82" i="15"/>
  <c r="BT81" i="15"/>
  <c r="BS81" i="15"/>
  <c r="BT80" i="15"/>
  <c r="BS80" i="15"/>
  <c r="BT79" i="15"/>
  <c r="BS79" i="15"/>
  <c r="BT78" i="15"/>
  <c r="BS78" i="15"/>
  <c r="BT77" i="15"/>
  <c r="BS77" i="15"/>
  <c r="BT76" i="15"/>
  <c r="BS76" i="15"/>
  <c r="BT75" i="15"/>
  <c r="BS75" i="15"/>
  <c r="BT74" i="15"/>
  <c r="BS74" i="15"/>
  <c r="BT73" i="15"/>
  <c r="BS73" i="15"/>
  <c r="BT72" i="15"/>
  <c r="BS72" i="15"/>
  <c r="BT71" i="15"/>
  <c r="BS71" i="15"/>
  <c r="BT70" i="15"/>
  <c r="BS70" i="15"/>
  <c r="BT69" i="15"/>
  <c r="BS69" i="15"/>
  <c r="BT68" i="15"/>
  <c r="BS68" i="15"/>
  <c r="BT67" i="15"/>
  <c r="BS67" i="15"/>
  <c r="BT66" i="15"/>
  <c r="BS66" i="15"/>
  <c r="BT65" i="15"/>
  <c r="BS65" i="15"/>
  <c r="BT64" i="15"/>
  <c r="BS64" i="15"/>
  <c r="BT63" i="15"/>
  <c r="BS63" i="15"/>
  <c r="BT62" i="15"/>
  <c r="BS62" i="15"/>
  <c r="BT61" i="15"/>
  <c r="BS61" i="15"/>
  <c r="BT60" i="15"/>
  <c r="BS60" i="15"/>
  <c r="BT59" i="15"/>
  <c r="BS59" i="15"/>
  <c r="BT58" i="15"/>
  <c r="BS58" i="15"/>
  <c r="BT57" i="15"/>
  <c r="BS57" i="15"/>
  <c r="BT56" i="15"/>
  <c r="BS56" i="15"/>
  <c r="BT55" i="15"/>
  <c r="BS55" i="15"/>
  <c r="BT54" i="15"/>
  <c r="BS54" i="15"/>
  <c r="BT53" i="15"/>
  <c r="BS53" i="15"/>
  <c r="BT52" i="15"/>
  <c r="BS52" i="15"/>
  <c r="BT51" i="15"/>
  <c r="BS51" i="15"/>
  <c r="BT50" i="15"/>
  <c r="BS50" i="15"/>
  <c r="BT49" i="15"/>
  <c r="BS49" i="15"/>
  <c r="BT48" i="15"/>
  <c r="BS48" i="15"/>
  <c r="BT47" i="15"/>
  <c r="BS47" i="15"/>
  <c r="BT46" i="15"/>
  <c r="BS46" i="15"/>
  <c r="BT45" i="15"/>
  <c r="BS45" i="15"/>
  <c r="BT44" i="15"/>
  <c r="BS44" i="15"/>
  <c r="BT43" i="15"/>
  <c r="BS43" i="15"/>
  <c r="BT42" i="15"/>
  <c r="BS42" i="15"/>
  <c r="BT41" i="15"/>
  <c r="BS41" i="15"/>
  <c r="BT40" i="15"/>
  <c r="BS40" i="15"/>
  <c r="BT39" i="15"/>
  <c r="BS39" i="15"/>
  <c r="BT38" i="15"/>
  <c r="BS38" i="15"/>
  <c r="BT37" i="15"/>
  <c r="BS37" i="15"/>
  <c r="BT36" i="15"/>
  <c r="BS36" i="15"/>
  <c r="BT35" i="15"/>
  <c r="BS35" i="15"/>
  <c r="BT34" i="15"/>
  <c r="BS34" i="15"/>
  <c r="BT33" i="15"/>
  <c r="BS33" i="15"/>
  <c r="BT32" i="15"/>
  <c r="BS32" i="15"/>
  <c r="BT31" i="15"/>
  <c r="BS31" i="15"/>
  <c r="BT30" i="15"/>
  <c r="BS30" i="15"/>
  <c r="BT29" i="15"/>
  <c r="BS29" i="15"/>
  <c r="BJ29" i="15"/>
  <c r="BK185" i="15"/>
  <c r="BJ185" i="15"/>
  <c r="BK184" i="15"/>
  <c r="BJ184" i="15"/>
  <c r="BK183" i="15"/>
  <c r="BJ183" i="15"/>
  <c r="BK182" i="15"/>
  <c r="BJ182" i="15"/>
  <c r="BK181" i="15"/>
  <c r="BJ181" i="15"/>
  <c r="BK180" i="15"/>
  <c r="BJ180" i="15"/>
  <c r="BK179" i="15"/>
  <c r="BJ179" i="15"/>
  <c r="BK178" i="15"/>
  <c r="BJ178" i="15"/>
  <c r="BK177" i="15"/>
  <c r="BJ177" i="15"/>
  <c r="BK176" i="15"/>
  <c r="BJ176" i="15"/>
  <c r="BK175" i="15"/>
  <c r="BJ175" i="15"/>
  <c r="BK174" i="15"/>
  <c r="BJ174" i="15"/>
  <c r="BK173" i="15"/>
  <c r="BJ173" i="15"/>
  <c r="BK172" i="15"/>
  <c r="BJ172" i="15"/>
  <c r="BK171" i="15"/>
  <c r="BJ171" i="15"/>
  <c r="BK170" i="15"/>
  <c r="BJ170" i="15"/>
  <c r="BK169" i="15"/>
  <c r="BJ169" i="15"/>
  <c r="BK168" i="15"/>
  <c r="BJ168" i="15"/>
  <c r="BK167" i="15"/>
  <c r="BJ167" i="15"/>
  <c r="BK166" i="15"/>
  <c r="BJ166" i="15"/>
  <c r="BK165" i="15"/>
  <c r="BJ165" i="15"/>
  <c r="BK164" i="15"/>
  <c r="BJ164" i="15"/>
  <c r="BK163" i="15"/>
  <c r="BJ163" i="15"/>
  <c r="BK162" i="15"/>
  <c r="BJ162" i="15"/>
  <c r="BK161" i="15"/>
  <c r="BJ161" i="15"/>
  <c r="BK160" i="15"/>
  <c r="BJ160" i="15"/>
  <c r="BK159" i="15"/>
  <c r="BJ159" i="15"/>
  <c r="BK158" i="15"/>
  <c r="BJ158" i="15"/>
  <c r="BK157" i="15"/>
  <c r="BJ157" i="15"/>
  <c r="BK156" i="15"/>
  <c r="BJ156" i="15"/>
  <c r="BK155" i="15"/>
  <c r="BJ155" i="15"/>
  <c r="BK154" i="15"/>
  <c r="BJ154" i="15"/>
  <c r="BK153" i="15"/>
  <c r="BJ153" i="15"/>
  <c r="BK152" i="15"/>
  <c r="BJ152" i="15"/>
  <c r="BK151" i="15"/>
  <c r="BJ151" i="15"/>
  <c r="BK150" i="15"/>
  <c r="BJ150" i="15"/>
  <c r="BK149" i="15"/>
  <c r="BJ149" i="15"/>
  <c r="BK148" i="15"/>
  <c r="BJ148" i="15"/>
  <c r="BK147" i="15"/>
  <c r="BJ147" i="15"/>
  <c r="BK146" i="15"/>
  <c r="BJ146" i="15"/>
  <c r="BK145" i="15"/>
  <c r="BJ145" i="15"/>
  <c r="BK144" i="15"/>
  <c r="BJ144" i="15"/>
  <c r="BK143" i="15"/>
  <c r="BJ143" i="15"/>
  <c r="BK142" i="15"/>
  <c r="BJ142" i="15"/>
  <c r="BK141" i="15"/>
  <c r="BJ141" i="15"/>
  <c r="BK140" i="15"/>
  <c r="BJ140" i="15"/>
  <c r="BK139" i="15"/>
  <c r="BJ139" i="15"/>
  <c r="BK138" i="15"/>
  <c r="BJ138" i="15"/>
  <c r="BK137" i="15"/>
  <c r="BJ137" i="15"/>
  <c r="BK136" i="15"/>
  <c r="BJ136" i="15"/>
  <c r="BK135" i="15"/>
  <c r="BJ135" i="15"/>
  <c r="BK134" i="15"/>
  <c r="BJ134" i="15"/>
  <c r="BK133" i="15"/>
  <c r="BJ133" i="15"/>
  <c r="BK132" i="15"/>
  <c r="BJ132" i="15"/>
  <c r="BK131" i="15"/>
  <c r="BJ131" i="15"/>
  <c r="BK130" i="15"/>
  <c r="BJ130" i="15"/>
  <c r="BK129" i="15"/>
  <c r="BJ129" i="15"/>
  <c r="BK128" i="15"/>
  <c r="BJ128" i="15"/>
  <c r="BK127" i="15"/>
  <c r="BJ127" i="15"/>
  <c r="BK126" i="15"/>
  <c r="BJ126" i="15"/>
  <c r="BK125" i="15"/>
  <c r="BJ125" i="15"/>
  <c r="BK124" i="15"/>
  <c r="BJ124" i="15"/>
  <c r="BK123" i="15"/>
  <c r="BJ123" i="15"/>
  <c r="BK122" i="15"/>
  <c r="BJ122" i="15"/>
  <c r="BK121" i="15"/>
  <c r="BJ121" i="15"/>
  <c r="BK120" i="15"/>
  <c r="BJ120" i="15"/>
  <c r="BK119" i="15"/>
  <c r="BJ119" i="15"/>
  <c r="BK118" i="15"/>
  <c r="BJ118" i="15"/>
  <c r="BK117" i="15"/>
  <c r="BJ117" i="15"/>
  <c r="BK116" i="15"/>
  <c r="BJ116" i="15"/>
  <c r="BK115" i="15"/>
  <c r="BJ115" i="15"/>
  <c r="BK114" i="15"/>
  <c r="BJ114" i="15"/>
  <c r="BK113" i="15"/>
  <c r="BJ113" i="15"/>
  <c r="BK112" i="15"/>
  <c r="BJ112" i="15"/>
  <c r="BK111" i="15"/>
  <c r="BJ111" i="15"/>
  <c r="BK110" i="15"/>
  <c r="BJ110" i="15"/>
  <c r="BK109" i="15"/>
  <c r="BJ109" i="15"/>
  <c r="BK108" i="15"/>
  <c r="BJ108" i="15"/>
  <c r="BK107" i="15"/>
  <c r="BJ107" i="15"/>
  <c r="BK106" i="15"/>
  <c r="BJ106" i="15"/>
  <c r="BK105" i="15"/>
  <c r="BJ105" i="15"/>
  <c r="BK104" i="15"/>
  <c r="BJ104" i="15"/>
  <c r="BK103" i="15"/>
  <c r="BJ103" i="15"/>
  <c r="BK102" i="15"/>
  <c r="BJ102" i="15"/>
  <c r="BK101" i="15"/>
  <c r="BJ101" i="15"/>
  <c r="BK100" i="15"/>
  <c r="BJ100" i="15"/>
  <c r="BK99" i="15"/>
  <c r="BJ99" i="15"/>
  <c r="BK98" i="15"/>
  <c r="BJ98" i="15"/>
  <c r="BK97" i="15"/>
  <c r="BJ97" i="15"/>
  <c r="BK96" i="15"/>
  <c r="BJ96" i="15"/>
  <c r="BK95" i="15"/>
  <c r="BJ95" i="15"/>
  <c r="BK94" i="15"/>
  <c r="BJ94" i="15"/>
  <c r="BK93" i="15"/>
  <c r="BJ93" i="15"/>
  <c r="BK92" i="15"/>
  <c r="BJ92" i="15"/>
  <c r="BK91" i="15"/>
  <c r="BJ91" i="15"/>
  <c r="BK90" i="15"/>
  <c r="BJ90" i="15"/>
  <c r="BK89" i="15"/>
  <c r="BJ89" i="15"/>
  <c r="BK88" i="15"/>
  <c r="BJ88" i="15"/>
  <c r="BK87" i="15"/>
  <c r="BJ87" i="15"/>
  <c r="BK86" i="15"/>
  <c r="BJ86" i="15"/>
  <c r="BK85" i="15"/>
  <c r="BJ85" i="15"/>
  <c r="BK84" i="15"/>
  <c r="BJ84" i="15"/>
  <c r="BK83" i="15"/>
  <c r="BJ83" i="15"/>
  <c r="BK82" i="15"/>
  <c r="BJ82" i="15"/>
  <c r="BK81" i="15"/>
  <c r="BJ81" i="15"/>
  <c r="BK80" i="15"/>
  <c r="BJ80" i="15"/>
  <c r="BK79" i="15"/>
  <c r="BJ79" i="15"/>
  <c r="BK78" i="15"/>
  <c r="BJ78" i="15"/>
  <c r="BK77" i="15"/>
  <c r="BJ77" i="15"/>
  <c r="BK76" i="15"/>
  <c r="BJ76" i="15"/>
  <c r="BK75" i="15"/>
  <c r="BJ75" i="15"/>
  <c r="BK74" i="15"/>
  <c r="BJ74" i="15"/>
  <c r="BK73" i="15"/>
  <c r="BJ73" i="15"/>
  <c r="BK72" i="15"/>
  <c r="BJ72" i="15"/>
  <c r="BK71" i="15"/>
  <c r="BJ71" i="15"/>
  <c r="BK70" i="15"/>
  <c r="BJ70" i="15"/>
  <c r="BK69" i="15"/>
  <c r="BJ69" i="15"/>
  <c r="BK68" i="15"/>
  <c r="BJ68" i="15"/>
  <c r="BK67" i="15"/>
  <c r="BJ67" i="15"/>
  <c r="BK66" i="15"/>
  <c r="BJ66" i="15"/>
  <c r="BK65" i="15"/>
  <c r="BJ65" i="15"/>
  <c r="BK64" i="15"/>
  <c r="BJ64" i="15"/>
  <c r="BK63" i="15"/>
  <c r="BJ63" i="15"/>
  <c r="BK62" i="15"/>
  <c r="BJ62" i="15"/>
  <c r="BK61" i="15"/>
  <c r="BJ61" i="15"/>
  <c r="BK60" i="15"/>
  <c r="BJ60" i="15"/>
  <c r="BK59" i="15"/>
  <c r="BJ59" i="15"/>
  <c r="BK58" i="15"/>
  <c r="BJ58" i="15"/>
  <c r="BK57" i="15"/>
  <c r="BJ57" i="15"/>
  <c r="BK56" i="15"/>
  <c r="BJ56" i="15"/>
  <c r="BK55" i="15"/>
  <c r="BJ55" i="15"/>
  <c r="BK54" i="15"/>
  <c r="BJ54" i="15"/>
  <c r="BK53" i="15"/>
  <c r="BJ53" i="15"/>
  <c r="BK52" i="15"/>
  <c r="BJ52" i="15"/>
  <c r="BK51" i="15"/>
  <c r="BJ51" i="15"/>
  <c r="BK50" i="15"/>
  <c r="BJ50" i="15"/>
  <c r="BK49" i="15"/>
  <c r="BJ49" i="15"/>
  <c r="BK48" i="15"/>
  <c r="BJ48" i="15"/>
  <c r="BK47" i="15"/>
  <c r="BJ47" i="15"/>
  <c r="BK46" i="15"/>
  <c r="BJ46" i="15"/>
  <c r="BK45" i="15"/>
  <c r="BJ45" i="15"/>
  <c r="BK44" i="15"/>
  <c r="BJ44" i="15"/>
  <c r="BK43" i="15"/>
  <c r="BJ43" i="15"/>
  <c r="BK42" i="15"/>
  <c r="BJ42" i="15"/>
  <c r="BK41" i="15"/>
  <c r="BJ41" i="15"/>
  <c r="BK40" i="15"/>
  <c r="BJ40" i="15"/>
  <c r="BK39" i="15"/>
  <c r="BJ39" i="15"/>
  <c r="BK38" i="15"/>
  <c r="BJ38" i="15"/>
  <c r="BK37" i="15"/>
  <c r="BJ37" i="15"/>
  <c r="BK36" i="15"/>
  <c r="BJ36" i="15"/>
  <c r="BK35" i="15"/>
  <c r="BJ35" i="15"/>
  <c r="BK34" i="15"/>
  <c r="BJ34" i="15"/>
  <c r="BK33" i="15"/>
  <c r="BJ33" i="15"/>
  <c r="BK32" i="15"/>
  <c r="BJ32" i="15"/>
  <c r="BK31" i="15"/>
  <c r="BJ31" i="15"/>
  <c r="BK30" i="15"/>
  <c r="BJ30" i="15"/>
  <c r="BK29" i="15"/>
  <c r="BB30" i="15"/>
  <c r="BB31" i="15"/>
  <c r="BB32" i="15"/>
  <c r="BB33" i="15"/>
  <c r="BB34" i="15"/>
  <c r="BB35" i="15"/>
  <c r="BB36" i="15"/>
  <c r="BB37" i="15"/>
  <c r="BB38" i="15"/>
  <c r="BB39" i="15"/>
  <c r="BB40" i="15"/>
  <c r="BB41" i="15"/>
  <c r="BB42" i="15"/>
  <c r="BB43" i="15"/>
  <c r="BB44" i="15"/>
  <c r="BB45" i="15"/>
  <c r="BB46" i="15"/>
  <c r="BB47" i="15"/>
  <c r="BB48" i="15"/>
  <c r="BB49" i="15"/>
  <c r="BB50" i="15"/>
  <c r="BB51" i="15"/>
  <c r="BB52" i="15"/>
  <c r="BB53" i="15"/>
  <c r="BB54" i="15"/>
  <c r="BB55" i="15"/>
  <c r="BB56" i="15"/>
  <c r="BB57" i="15"/>
  <c r="BB58" i="15"/>
  <c r="BB59" i="15"/>
  <c r="BB60" i="15"/>
  <c r="BB61" i="15"/>
  <c r="BB62" i="15"/>
  <c r="BB63" i="15"/>
  <c r="BB64" i="15"/>
  <c r="BB65" i="15"/>
  <c r="BB66" i="15"/>
  <c r="BB67" i="15"/>
  <c r="BB68" i="15"/>
  <c r="BB69" i="15"/>
  <c r="BB70" i="15"/>
  <c r="BB71" i="15"/>
  <c r="BB72" i="15"/>
  <c r="BB73" i="15"/>
  <c r="BB74" i="15"/>
  <c r="BB75" i="15"/>
  <c r="BB76" i="15"/>
  <c r="BB77" i="15"/>
  <c r="BB78" i="15"/>
  <c r="BB79" i="15"/>
  <c r="BB80" i="15"/>
  <c r="BB81" i="15"/>
  <c r="BB82" i="15"/>
  <c r="BB83" i="15"/>
  <c r="BB84" i="15"/>
  <c r="BB85" i="15"/>
  <c r="BB86" i="15"/>
  <c r="BB87" i="15"/>
  <c r="BB88" i="15"/>
  <c r="BB89" i="15"/>
  <c r="BB90" i="15"/>
  <c r="BB91" i="15"/>
  <c r="BB92" i="15"/>
  <c r="BB93" i="15"/>
  <c r="BB94" i="15"/>
  <c r="BB95" i="15"/>
  <c r="BB96" i="15"/>
  <c r="BB97" i="15"/>
  <c r="BB98" i="15"/>
  <c r="BB99" i="15"/>
  <c r="BB100" i="15"/>
  <c r="BB101" i="15"/>
  <c r="BB102" i="15"/>
  <c r="BB103" i="15"/>
  <c r="BB104" i="15"/>
  <c r="BB105" i="15"/>
  <c r="BB106" i="15"/>
  <c r="BB107" i="15"/>
  <c r="BB108" i="15"/>
  <c r="BB109" i="15"/>
  <c r="BB110" i="15"/>
  <c r="BB111" i="15"/>
  <c r="BB112" i="15"/>
  <c r="BB113" i="15"/>
  <c r="BB114" i="15"/>
  <c r="BB115" i="15"/>
  <c r="BB116" i="15"/>
  <c r="BB117" i="15"/>
  <c r="BB118" i="15"/>
  <c r="BB119" i="15"/>
  <c r="BB120" i="15"/>
  <c r="BB121" i="15"/>
  <c r="BB122" i="15"/>
  <c r="BB123" i="15"/>
  <c r="BB124" i="15"/>
  <c r="BB125" i="15"/>
  <c r="BB126" i="15"/>
  <c r="BB127" i="15"/>
  <c r="BB128" i="15"/>
  <c r="BB129" i="15"/>
  <c r="BB130" i="15"/>
  <c r="BB131" i="15"/>
  <c r="BB132" i="15"/>
  <c r="BB133" i="15"/>
  <c r="BB134" i="15"/>
  <c r="BB135" i="15"/>
  <c r="BB136" i="15"/>
  <c r="BB137" i="15"/>
  <c r="BB138" i="15"/>
  <c r="BB139" i="15"/>
  <c r="BB140" i="15"/>
  <c r="BB141" i="15"/>
  <c r="BB142" i="15"/>
  <c r="BB143" i="15"/>
  <c r="BB144" i="15"/>
  <c r="BB145" i="15"/>
  <c r="BB146" i="15"/>
  <c r="BB147" i="15"/>
  <c r="BB148" i="15"/>
  <c r="BB149" i="15"/>
  <c r="BB150" i="15"/>
  <c r="BB151" i="15"/>
  <c r="BB152" i="15"/>
  <c r="BB153" i="15"/>
  <c r="BB154" i="15"/>
  <c r="BB155" i="15"/>
  <c r="BB156" i="15"/>
  <c r="BB157" i="15"/>
  <c r="BB158" i="15"/>
  <c r="BB159" i="15"/>
  <c r="BB160" i="15"/>
  <c r="BB161" i="15"/>
  <c r="BB162" i="15"/>
  <c r="BB163" i="15"/>
  <c r="BB164" i="15"/>
  <c r="BB165" i="15"/>
  <c r="BB166" i="15"/>
  <c r="BB167" i="15"/>
  <c r="BB168" i="15"/>
  <c r="BB169" i="15"/>
  <c r="BB170" i="15"/>
  <c r="BB171" i="15"/>
  <c r="BB172" i="15"/>
  <c r="BB173" i="15"/>
  <c r="BB174" i="15"/>
  <c r="BB175" i="15"/>
  <c r="BB176" i="15"/>
  <c r="BB177" i="15"/>
  <c r="BB178" i="15"/>
  <c r="BB179" i="15"/>
  <c r="BB180" i="15"/>
  <c r="BB181" i="15"/>
  <c r="BB182" i="15"/>
  <c r="BB183" i="15"/>
  <c r="BB184" i="15"/>
  <c r="BB185" i="15"/>
  <c r="BB29" i="15"/>
  <c r="BA26" i="15" s="1"/>
  <c r="D23" i="15" s="1"/>
  <c r="BA30" i="15"/>
  <c r="BA31" i="15"/>
  <c r="BA32" i="15"/>
  <c r="BA33" i="15"/>
  <c r="BA34" i="15"/>
  <c r="BA35" i="15"/>
  <c r="BA36" i="15"/>
  <c r="BA37" i="15"/>
  <c r="BA38" i="15"/>
  <c r="BA39" i="15"/>
  <c r="BA40" i="15"/>
  <c r="BA41" i="15"/>
  <c r="BA42" i="15"/>
  <c r="BA43" i="15"/>
  <c r="BA44" i="15"/>
  <c r="BA45" i="15"/>
  <c r="BA46" i="15"/>
  <c r="BA47" i="15"/>
  <c r="BA48" i="15"/>
  <c r="BA49" i="15"/>
  <c r="BA50" i="15"/>
  <c r="BA51" i="15"/>
  <c r="BA52" i="15"/>
  <c r="BA53" i="15"/>
  <c r="BA54" i="15"/>
  <c r="BA55" i="15"/>
  <c r="BA56" i="15"/>
  <c r="BA57" i="15"/>
  <c r="BA58" i="15"/>
  <c r="BA59" i="15"/>
  <c r="BA60" i="15"/>
  <c r="BA61" i="15"/>
  <c r="BA62" i="15"/>
  <c r="BA63" i="15"/>
  <c r="BA64" i="15"/>
  <c r="BA65" i="15"/>
  <c r="BA66" i="15"/>
  <c r="BA67" i="15"/>
  <c r="BA68" i="15"/>
  <c r="BA69" i="15"/>
  <c r="BA70" i="15"/>
  <c r="BA71" i="15"/>
  <c r="BA72" i="15"/>
  <c r="BA73" i="15"/>
  <c r="BA74" i="15"/>
  <c r="BA75" i="15"/>
  <c r="BA76" i="15"/>
  <c r="BA77" i="15"/>
  <c r="BA78" i="15"/>
  <c r="BA79" i="15"/>
  <c r="BA80" i="15"/>
  <c r="BA81" i="15"/>
  <c r="BA82" i="15"/>
  <c r="BA83" i="15"/>
  <c r="BA84" i="15"/>
  <c r="BA85" i="15"/>
  <c r="BA86" i="15"/>
  <c r="BA87" i="15"/>
  <c r="BA88" i="15"/>
  <c r="BA89" i="15"/>
  <c r="BA90" i="15"/>
  <c r="BA91" i="15"/>
  <c r="BA92" i="15"/>
  <c r="BA93" i="15"/>
  <c r="BA94" i="15"/>
  <c r="BA95" i="15"/>
  <c r="BA96" i="15"/>
  <c r="BA97" i="15"/>
  <c r="BA98" i="15"/>
  <c r="BA99" i="15"/>
  <c r="BA100" i="15"/>
  <c r="BA101" i="15"/>
  <c r="BA102" i="15"/>
  <c r="BA103" i="15"/>
  <c r="BA104" i="15"/>
  <c r="BA105" i="15"/>
  <c r="BA106" i="15"/>
  <c r="BA107" i="15"/>
  <c r="BA108" i="15"/>
  <c r="BA109" i="15"/>
  <c r="BA110" i="15"/>
  <c r="BA111" i="15"/>
  <c r="BA112" i="15"/>
  <c r="BA113" i="15"/>
  <c r="BA114" i="15"/>
  <c r="BA115" i="15"/>
  <c r="BA116" i="15"/>
  <c r="BA117" i="15"/>
  <c r="BA118" i="15"/>
  <c r="BA119" i="15"/>
  <c r="BA120" i="15"/>
  <c r="BA121" i="15"/>
  <c r="BA122" i="15"/>
  <c r="BA123" i="15"/>
  <c r="BA124" i="15"/>
  <c r="BA125" i="15"/>
  <c r="BA126" i="15"/>
  <c r="BA127" i="15"/>
  <c r="BA128" i="15"/>
  <c r="BA129" i="15"/>
  <c r="BA130" i="15"/>
  <c r="BA131" i="15"/>
  <c r="BA132" i="15"/>
  <c r="BA133" i="15"/>
  <c r="BA134" i="15"/>
  <c r="BA135" i="15"/>
  <c r="BA136" i="15"/>
  <c r="BA137" i="15"/>
  <c r="BA138" i="15"/>
  <c r="BA139" i="15"/>
  <c r="BA140" i="15"/>
  <c r="BA141" i="15"/>
  <c r="BA142" i="15"/>
  <c r="BA143" i="15"/>
  <c r="BA144" i="15"/>
  <c r="BA145" i="15"/>
  <c r="BA146" i="15"/>
  <c r="BA147" i="15"/>
  <c r="BA148" i="15"/>
  <c r="BA149" i="15"/>
  <c r="BA150" i="15"/>
  <c r="BA151" i="15"/>
  <c r="BA152" i="15"/>
  <c r="BA153" i="15"/>
  <c r="BA154" i="15"/>
  <c r="BA155" i="15"/>
  <c r="BA156" i="15"/>
  <c r="BA157" i="15"/>
  <c r="BA158" i="15"/>
  <c r="BA159" i="15"/>
  <c r="BA160" i="15"/>
  <c r="BA161" i="15"/>
  <c r="BA162" i="15"/>
  <c r="BA163" i="15"/>
  <c r="BA164" i="15"/>
  <c r="BA165" i="15"/>
  <c r="BA166" i="15"/>
  <c r="BA167" i="15"/>
  <c r="BA168" i="15"/>
  <c r="BA169" i="15"/>
  <c r="BA170" i="15"/>
  <c r="BA171" i="15"/>
  <c r="BA172" i="15"/>
  <c r="BA173" i="15"/>
  <c r="BA174" i="15"/>
  <c r="BA175" i="15"/>
  <c r="BA176" i="15"/>
  <c r="BA177" i="15"/>
  <c r="BA178" i="15"/>
  <c r="BA179" i="15"/>
  <c r="BA180" i="15"/>
  <c r="BA181" i="15"/>
  <c r="BA182" i="15"/>
  <c r="BA183" i="15"/>
  <c r="BA184" i="15"/>
  <c r="BA185" i="15"/>
  <c r="BA29" i="15"/>
  <c r="AS30" i="15"/>
  <c r="AS31" i="15"/>
  <c r="AS32" i="15"/>
  <c r="AS33" i="15"/>
  <c r="AS34" i="15"/>
  <c r="AS35" i="15"/>
  <c r="AS36" i="15"/>
  <c r="AS37" i="15"/>
  <c r="AS38" i="15"/>
  <c r="AS39" i="15"/>
  <c r="AS40" i="15"/>
  <c r="AS41" i="15"/>
  <c r="AS42" i="15"/>
  <c r="AS43" i="15"/>
  <c r="AS44" i="15"/>
  <c r="AS45" i="15"/>
  <c r="AS46" i="15"/>
  <c r="AS47" i="15"/>
  <c r="AS48" i="15"/>
  <c r="AS49" i="15"/>
  <c r="AS50" i="15"/>
  <c r="AS51" i="15"/>
  <c r="AS52" i="15"/>
  <c r="AS53" i="15"/>
  <c r="AS54" i="15"/>
  <c r="AS55" i="15"/>
  <c r="AS56" i="15"/>
  <c r="AS57" i="15"/>
  <c r="AS58" i="15"/>
  <c r="AS59" i="15"/>
  <c r="AS60" i="15"/>
  <c r="AS61" i="15"/>
  <c r="AS62" i="15"/>
  <c r="AS63" i="15"/>
  <c r="AS64" i="15"/>
  <c r="AS65" i="15"/>
  <c r="AS66" i="15"/>
  <c r="AS67" i="15"/>
  <c r="AS68" i="15"/>
  <c r="AS69" i="15"/>
  <c r="AS70" i="15"/>
  <c r="AS71" i="15"/>
  <c r="AS72" i="15"/>
  <c r="AS73" i="15"/>
  <c r="AS74" i="15"/>
  <c r="AS75" i="15"/>
  <c r="AS76" i="15"/>
  <c r="AS77" i="15"/>
  <c r="AS78" i="15"/>
  <c r="AS79" i="15"/>
  <c r="AS80" i="15"/>
  <c r="AS81" i="15"/>
  <c r="AS82" i="15"/>
  <c r="AS83" i="15"/>
  <c r="AS84" i="15"/>
  <c r="AS85" i="15"/>
  <c r="AS86" i="15"/>
  <c r="AS87" i="15"/>
  <c r="AS88" i="15"/>
  <c r="AS89" i="15"/>
  <c r="AS90" i="15"/>
  <c r="AS91" i="15"/>
  <c r="AS92" i="15"/>
  <c r="AS93" i="15"/>
  <c r="AS94" i="15"/>
  <c r="AS95" i="15"/>
  <c r="AS96" i="15"/>
  <c r="AS97" i="15"/>
  <c r="AS98" i="15"/>
  <c r="AS99" i="15"/>
  <c r="AS100" i="15"/>
  <c r="AS101" i="15"/>
  <c r="AS102" i="15"/>
  <c r="AS103" i="15"/>
  <c r="AS104" i="15"/>
  <c r="AS105" i="15"/>
  <c r="AS106" i="15"/>
  <c r="AS107" i="15"/>
  <c r="AS108" i="15"/>
  <c r="AS109" i="15"/>
  <c r="AS110" i="15"/>
  <c r="AS111" i="15"/>
  <c r="AS112" i="15"/>
  <c r="AS113" i="15"/>
  <c r="AS114" i="15"/>
  <c r="AS115" i="15"/>
  <c r="AS116" i="15"/>
  <c r="AS117" i="15"/>
  <c r="AS118" i="15"/>
  <c r="AS119" i="15"/>
  <c r="AS120" i="15"/>
  <c r="AS121" i="15"/>
  <c r="AS122" i="15"/>
  <c r="AS123" i="15"/>
  <c r="AS124" i="15"/>
  <c r="AS125" i="15"/>
  <c r="AS126" i="15"/>
  <c r="AS127" i="15"/>
  <c r="AS128" i="15"/>
  <c r="AS129" i="15"/>
  <c r="AS130" i="15"/>
  <c r="AS131" i="15"/>
  <c r="AS132" i="15"/>
  <c r="AS133" i="15"/>
  <c r="AS134" i="15"/>
  <c r="AS135" i="15"/>
  <c r="AS136" i="15"/>
  <c r="AS137" i="15"/>
  <c r="AS138" i="15"/>
  <c r="AS139" i="15"/>
  <c r="AS140" i="15"/>
  <c r="AS141" i="15"/>
  <c r="AS142" i="15"/>
  <c r="AS143" i="15"/>
  <c r="AS144" i="15"/>
  <c r="AS145" i="15"/>
  <c r="AS146" i="15"/>
  <c r="AS147" i="15"/>
  <c r="AS148" i="15"/>
  <c r="AS149" i="15"/>
  <c r="AS150" i="15"/>
  <c r="AS151" i="15"/>
  <c r="AS152" i="15"/>
  <c r="AS153" i="15"/>
  <c r="AS154" i="15"/>
  <c r="AS155" i="15"/>
  <c r="AS156" i="15"/>
  <c r="AS157" i="15"/>
  <c r="AS158" i="15"/>
  <c r="AS159" i="15"/>
  <c r="AS160" i="15"/>
  <c r="AS161" i="15"/>
  <c r="AS162" i="15"/>
  <c r="AS163" i="15"/>
  <c r="AS164" i="15"/>
  <c r="AS165" i="15"/>
  <c r="AS166" i="15"/>
  <c r="AS167" i="15"/>
  <c r="AS168" i="15"/>
  <c r="AS169" i="15"/>
  <c r="AS170" i="15"/>
  <c r="AS171" i="15"/>
  <c r="AS172" i="15"/>
  <c r="AS173" i="15"/>
  <c r="AS174" i="15"/>
  <c r="AS175" i="15"/>
  <c r="AS176" i="15"/>
  <c r="AS177" i="15"/>
  <c r="AS178" i="15"/>
  <c r="AS179" i="15"/>
  <c r="AS180" i="15"/>
  <c r="AS181" i="15"/>
  <c r="AS182" i="15"/>
  <c r="AS183" i="15"/>
  <c r="AS184" i="15"/>
  <c r="AS185" i="15"/>
  <c r="AS29" i="15"/>
  <c r="AR30" i="15"/>
  <c r="AR31" i="15"/>
  <c r="AR32" i="15"/>
  <c r="AR33" i="15"/>
  <c r="AR34" i="15"/>
  <c r="AR35" i="15"/>
  <c r="AR36" i="15"/>
  <c r="AR37" i="15"/>
  <c r="AR38" i="15"/>
  <c r="AR39" i="15"/>
  <c r="AR40" i="15"/>
  <c r="AR41" i="15"/>
  <c r="AR42" i="15"/>
  <c r="AR43" i="15"/>
  <c r="AR44" i="15"/>
  <c r="AR45" i="15"/>
  <c r="AR46" i="15"/>
  <c r="AR47" i="15"/>
  <c r="AR48" i="15"/>
  <c r="AR49" i="15"/>
  <c r="AR50" i="15"/>
  <c r="AR51" i="15"/>
  <c r="AR52" i="15"/>
  <c r="AR53" i="15"/>
  <c r="AR54" i="15"/>
  <c r="AR55" i="15"/>
  <c r="AR56" i="15"/>
  <c r="AR57" i="15"/>
  <c r="AR58" i="15"/>
  <c r="AR59" i="15"/>
  <c r="AR60" i="15"/>
  <c r="AR61" i="15"/>
  <c r="AR62" i="15"/>
  <c r="AR63" i="15"/>
  <c r="AR64" i="15"/>
  <c r="AR65" i="15"/>
  <c r="AR66" i="15"/>
  <c r="AR67" i="15"/>
  <c r="AR68" i="15"/>
  <c r="AR69" i="15"/>
  <c r="AR70" i="15"/>
  <c r="AR71" i="15"/>
  <c r="AR72" i="15"/>
  <c r="AR73" i="15"/>
  <c r="AR74" i="15"/>
  <c r="AR75" i="15"/>
  <c r="AR76" i="15"/>
  <c r="AR77" i="15"/>
  <c r="AR78" i="15"/>
  <c r="AR79" i="15"/>
  <c r="AR80" i="15"/>
  <c r="AR81" i="15"/>
  <c r="AR82" i="15"/>
  <c r="AR83" i="15"/>
  <c r="AR84" i="15"/>
  <c r="AR85" i="15"/>
  <c r="AR86" i="15"/>
  <c r="AR87" i="15"/>
  <c r="AR88" i="15"/>
  <c r="AR89" i="15"/>
  <c r="AR90" i="15"/>
  <c r="AR91" i="15"/>
  <c r="AR92" i="15"/>
  <c r="AR93" i="15"/>
  <c r="AR94" i="15"/>
  <c r="AR95" i="15"/>
  <c r="AR96" i="15"/>
  <c r="AR97" i="15"/>
  <c r="AR98" i="15"/>
  <c r="AR99" i="15"/>
  <c r="AR100" i="15"/>
  <c r="AR101" i="15"/>
  <c r="AR102" i="15"/>
  <c r="AR103" i="15"/>
  <c r="AR104" i="15"/>
  <c r="AR105" i="15"/>
  <c r="AR106" i="15"/>
  <c r="AR107" i="15"/>
  <c r="AR108" i="15"/>
  <c r="AR109" i="15"/>
  <c r="AR110" i="15"/>
  <c r="AR111" i="15"/>
  <c r="AR112" i="15"/>
  <c r="AR113" i="15"/>
  <c r="AR114" i="15"/>
  <c r="AR115" i="15"/>
  <c r="AR116" i="15"/>
  <c r="AR117" i="15"/>
  <c r="AR118" i="15"/>
  <c r="AR119" i="15"/>
  <c r="AR120" i="15"/>
  <c r="AR121" i="15"/>
  <c r="AR122" i="15"/>
  <c r="AR123" i="15"/>
  <c r="AR124" i="15"/>
  <c r="AR125" i="15"/>
  <c r="AR126" i="15"/>
  <c r="AR127" i="15"/>
  <c r="AR128" i="15"/>
  <c r="AR129" i="15"/>
  <c r="AR130" i="15"/>
  <c r="AR131" i="15"/>
  <c r="AR132" i="15"/>
  <c r="AR133" i="15"/>
  <c r="AR134" i="15"/>
  <c r="AR135" i="15"/>
  <c r="AR136" i="15"/>
  <c r="AR137" i="15"/>
  <c r="AR138" i="15"/>
  <c r="AR139" i="15"/>
  <c r="AR140" i="15"/>
  <c r="AR141" i="15"/>
  <c r="AR142" i="15"/>
  <c r="AR143" i="15"/>
  <c r="AR144" i="15"/>
  <c r="AR145" i="15"/>
  <c r="AR146" i="15"/>
  <c r="AR147" i="15"/>
  <c r="AR148" i="15"/>
  <c r="AR149" i="15"/>
  <c r="AR150" i="15"/>
  <c r="AR151" i="15"/>
  <c r="AR152" i="15"/>
  <c r="AR153" i="15"/>
  <c r="AR154" i="15"/>
  <c r="AR155" i="15"/>
  <c r="AR156" i="15"/>
  <c r="AR157" i="15"/>
  <c r="AR158" i="15"/>
  <c r="AR159" i="15"/>
  <c r="AR160" i="15"/>
  <c r="AR161" i="15"/>
  <c r="AR162" i="15"/>
  <c r="AR163" i="15"/>
  <c r="AR164" i="15"/>
  <c r="AR165" i="15"/>
  <c r="AR166" i="15"/>
  <c r="AR167" i="15"/>
  <c r="AR168" i="15"/>
  <c r="AR169" i="15"/>
  <c r="AR170" i="15"/>
  <c r="AR171" i="15"/>
  <c r="AR172" i="15"/>
  <c r="AR173" i="15"/>
  <c r="AR174" i="15"/>
  <c r="AR175" i="15"/>
  <c r="AR176" i="15"/>
  <c r="AR177" i="15"/>
  <c r="AR178" i="15"/>
  <c r="AR179" i="15"/>
  <c r="AR180" i="15"/>
  <c r="AR181" i="15"/>
  <c r="AR182" i="15"/>
  <c r="AR183" i="15"/>
  <c r="AR184" i="15"/>
  <c r="AR185" i="15"/>
  <c r="AR29" i="15"/>
  <c r="AJ30" i="15"/>
  <c r="AJ31" i="15"/>
  <c r="AJ32" i="15"/>
  <c r="AJ33" i="15"/>
  <c r="AJ34" i="15"/>
  <c r="AJ35" i="15"/>
  <c r="AJ36" i="15"/>
  <c r="AJ37" i="15"/>
  <c r="AJ38" i="15"/>
  <c r="AJ39" i="15"/>
  <c r="AJ40" i="15"/>
  <c r="AJ41" i="15"/>
  <c r="AJ42" i="15"/>
  <c r="AJ43" i="15"/>
  <c r="AJ44" i="15"/>
  <c r="AJ45" i="15"/>
  <c r="AJ46" i="15"/>
  <c r="AJ47" i="15"/>
  <c r="AJ48" i="15"/>
  <c r="AJ49" i="15"/>
  <c r="AJ50" i="15"/>
  <c r="AJ51" i="15"/>
  <c r="AJ52" i="15"/>
  <c r="AJ53" i="15"/>
  <c r="AJ54" i="15"/>
  <c r="AJ55" i="15"/>
  <c r="AJ56" i="15"/>
  <c r="AJ57" i="15"/>
  <c r="AJ58" i="15"/>
  <c r="AJ59" i="15"/>
  <c r="AJ60" i="15"/>
  <c r="AJ61" i="15"/>
  <c r="AJ62" i="15"/>
  <c r="AJ63" i="15"/>
  <c r="AJ64" i="15"/>
  <c r="AJ65" i="15"/>
  <c r="AJ66" i="15"/>
  <c r="AJ67" i="15"/>
  <c r="AJ68" i="15"/>
  <c r="AJ69" i="15"/>
  <c r="AJ70" i="15"/>
  <c r="AJ71" i="15"/>
  <c r="AJ72" i="15"/>
  <c r="AJ73" i="15"/>
  <c r="AJ74" i="15"/>
  <c r="AJ75" i="15"/>
  <c r="AJ76" i="15"/>
  <c r="AJ77" i="15"/>
  <c r="AJ78" i="15"/>
  <c r="AJ79" i="15"/>
  <c r="AJ80" i="15"/>
  <c r="AJ81" i="15"/>
  <c r="AJ82" i="15"/>
  <c r="AJ83" i="15"/>
  <c r="AJ84" i="15"/>
  <c r="AJ85" i="15"/>
  <c r="AJ86" i="15"/>
  <c r="AJ87" i="15"/>
  <c r="AJ88" i="15"/>
  <c r="AJ89" i="15"/>
  <c r="AJ90" i="15"/>
  <c r="AJ91" i="15"/>
  <c r="AJ92" i="15"/>
  <c r="AJ93" i="15"/>
  <c r="AJ94" i="15"/>
  <c r="AJ95" i="15"/>
  <c r="AJ96" i="15"/>
  <c r="AJ97" i="15"/>
  <c r="AJ98" i="15"/>
  <c r="AJ99" i="15"/>
  <c r="AJ100" i="15"/>
  <c r="AJ101" i="15"/>
  <c r="AJ102" i="15"/>
  <c r="AJ103" i="15"/>
  <c r="AJ104" i="15"/>
  <c r="AJ105" i="15"/>
  <c r="AJ106" i="15"/>
  <c r="AJ107" i="15"/>
  <c r="AJ108" i="15"/>
  <c r="AJ109" i="15"/>
  <c r="AJ110" i="15"/>
  <c r="AJ111" i="15"/>
  <c r="AJ112" i="15"/>
  <c r="AJ113" i="15"/>
  <c r="AJ114" i="15"/>
  <c r="AJ115" i="15"/>
  <c r="AJ116" i="15"/>
  <c r="AJ117" i="15"/>
  <c r="AJ118" i="15"/>
  <c r="AJ119" i="15"/>
  <c r="AJ120" i="15"/>
  <c r="AJ121" i="15"/>
  <c r="AJ122" i="15"/>
  <c r="AJ123" i="15"/>
  <c r="AJ124" i="15"/>
  <c r="AJ125" i="15"/>
  <c r="AJ126" i="15"/>
  <c r="AJ127" i="15"/>
  <c r="AJ128" i="15"/>
  <c r="AJ129" i="15"/>
  <c r="AJ130" i="15"/>
  <c r="AJ131" i="15"/>
  <c r="AJ132" i="15"/>
  <c r="AJ133" i="15"/>
  <c r="AJ134" i="15"/>
  <c r="AJ135" i="15"/>
  <c r="AJ136" i="15"/>
  <c r="AJ137" i="15"/>
  <c r="AJ138" i="15"/>
  <c r="AJ139" i="15"/>
  <c r="AJ140" i="15"/>
  <c r="AJ141" i="15"/>
  <c r="AJ142" i="15"/>
  <c r="AJ143" i="15"/>
  <c r="AJ144" i="15"/>
  <c r="AJ145" i="15"/>
  <c r="AJ146" i="15"/>
  <c r="AJ147" i="15"/>
  <c r="AJ148" i="15"/>
  <c r="AJ149" i="15"/>
  <c r="AJ150" i="15"/>
  <c r="AJ151" i="15"/>
  <c r="AJ152" i="15"/>
  <c r="AJ153" i="15"/>
  <c r="AJ154" i="15"/>
  <c r="AJ155" i="15"/>
  <c r="AJ156" i="15"/>
  <c r="AJ157" i="15"/>
  <c r="AJ158" i="15"/>
  <c r="AJ159" i="15"/>
  <c r="AJ160" i="15"/>
  <c r="AJ161" i="15"/>
  <c r="AJ162" i="15"/>
  <c r="AJ163" i="15"/>
  <c r="AJ164" i="15"/>
  <c r="AJ165" i="15"/>
  <c r="AJ166" i="15"/>
  <c r="AJ167" i="15"/>
  <c r="AJ168" i="15"/>
  <c r="AJ169" i="15"/>
  <c r="AJ170" i="15"/>
  <c r="AJ171" i="15"/>
  <c r="AJ172" i="15"/>
  <c r="AJ173" i="15"/>
  <c r="AJ174" i="15"/>
  <c r="AJ175" i="15"/>
  <c r="AJ176" i="15"/>
  <c r="AJ177" i="15"/>
  <c r="AJ178" i="15"/>
  <c r="AJ179" i="15"/>
  <c r="AJ180" i="15"/>
  <c r="AJ181" i="15"/>
  <c r="AJ182" i="15"/>
  <c r="AJ183" i="15"/>
  <c r="AJ184" i="15"/>
  <c r="AJ185" i="15"/>
  <c r="AJ29" i="15"/>
  <c r="AI155" i="15"/>
  <c r="AI156" i="15"/>
  <c r="AI157" i="15"/>
  <c r="AI158" i="15"/>
  <c r="AI159" i="15"/>
  <c r="AI160" i="15"/>
  <c r="AI161" i="15"/>
  <c r="AI162" i="15"/>
  <c r="AI163" i="15"/>
  <c r="AI164" i="15"/>
  <c r="AI165" i="15"/>
  <c r="AI166" i="15"/>
  <c r="AI167" i="15"/>
  <c r="AI168" i="15"/>
  <c r="AI169" i="15"/>
  <c r="AI170" i="15"/>
  <c r="AI171" i="15"/>
  <c r="AI172" i="15"/>
  <c r="AI173" i="15"/>
  <c r="AI174" i="15"/>
  <c r="AI175" i="15"/>
  <c r="AI176" i="15"/>
  <c r="AI177" i="15"/>
  <c r="AI178" i="15"/>
  <c r="AI179" i="15"/>
  <c r="AI180" i="15"/>
  <c r="AI181" i="15"/>
  <c r="AI182" i="15"/>
  <c r="AI183" i="15"/>
  <c r="AI184" i="15"/>
  <c r="AI185" i="15"/>
  <c r="AI30" i="15"/>
  <c r="AI31" i="15"/>
  <c r="AI32" i="15"/>
  <c r="AI33" i="15"/>
  <c r="AI34" i="15"/>
  <c r="AI35" i="15"/>
  <c r="AI36" i="15"/>
  <c r="AI37" i="15"/>
  <c r="AI38" i="15"/>
  <c r="AI39" i="15"/>
  <c r="AI40" i="15"/>
  <c r="AI41" i="15"/>
  <c r="AI42" i="15"/>
  <c r="AI43" i="15"/>
  <c r="AI44" i="15"/>
  <c r="AI45" i="15"/>
  <c r="AI46" i="15"/>
  <c r="AI47" i="15"/>
  <c r="AI48" i="15"/>
  <c r="AI49" i="15"/>
  <c r="AI50" i="15"/>
  <c r="AI51" i="15"/>
  <c r="AI52" i="15"/>
  <c r="AI53" i="15"/>
  <c r="AI54" i="15"/>
  <c r="AI55" i="15"/>
  <c r="AI56" i="15"/>
  <c r="AI57" i="15"/>
  <c r="AI58" i="15"/>
  <c r="AI59" i="15"/>
  <c r="AI60" i="15"/>
  <c r="AI61" i="15"/>
  <c r="AI62" i="15"/>
  <c r="AI63" i="15"/>
  <c r="AI64" i="15"/>
  <c r="AI65" i="15"/>
  <c r="AI66" i="15"/>
  <c r="AI67" i="15"/>
  <c r="AI68" i="15"/>
  <c r="AI69" i="15"/>
  <c r="AI70" i="15"/>
  <c r="AI71" i="15"/>
  <c r="AI72" i="15"/>
  <c r="AI73" i="15"/>
  <c r="AI74" i="15"/>
  <c r="AI75" i="15"/>
  <c r="AI76" i="15"/>
  <c r="AI77" i="15"/>
  <c r="AI78" i="15"/>
  <c r="AI79" i="15"/>
  <c r="AI80" i="15"/>
  <c r="AI81" i="15"/>
  <c r="AI82" i="15"/>
  <c r="AI83" i="15"/>
  <c r="AI84" i="15"/>
  <c r="AI85" i="15"/>
  <c r="AI86" i="15"/>
  <c r="AI87" i="15"/>
  <c r="AI88" i="15"/>
  <c r="AI89" i="15"/>
  <c r="AI90" i="15"/>
  <c r="AI91" i="15"/>
  <c r="AI92" i="15"/>
  <c r="AI93" i="15"/>
  <c r="AI94" i="15"/>
  <c r="AI95" i="15"/>
  <c r="AI96" i="15"/>
  <c r="AI97" i="15"/>
  <c r="AI98" i="15"/>
  <c r="AI99" i="15"/>
  <c r="AI100" i="15"/>
  <c r="AI101" i="15"/>
  <c r="AI102" i="15"/>
  <c r="AI103" i="15"/>
  <c r="AI104" i="15"/>
  <c r="AI105" i="15"/>
  <c r="AI106" i="15"/>
  <c r="AI107" i="15"/>
  <c r="AI108" i="15"/>
  <c r="AI109" i="15"/>
  <c r="AI110" i="15"/>
  <c r="AI111" i="15"/>
  <c r="AI112" i="15"/>
  <c r="AI113" i="15"/>
  <c r="AI114" i="15"/>
  <c r="AI115" i="15"/>
  <c r="AI116" i="15"/>
  <c r="AI117" i="15"/>
  <c r="AI118" i="15"/>
  <c r="AI119" i="15"/>
  <c r="AI120" i="15"/>
  <c r="AI121" i="15"/>
  <c r="AI122" i="15"/>
  <c r="AI123" i="15"/>
  <c r="AI124" i="15"/>
  <c r="AI125" i="15"/>
  <c r="AI126" i="15"/>
  <c r="AI127" i="15"/>
  <c r="AI128" i="15"/>
  <c r="AI129" i="15"/>
  <c r="AI130" i="15"/>
  <c r="AI131" i="15"/>
  <c r="AI132" i="15"/>
  <c r="AI133" i="15"/>
  <c r="AI134" i="15"/>
  <c r="AI135" i="15"/>
  <c r="AI136" i="15"/>
  <c r="AI137" i="15"/>
  <c r="AI138" i="15"/>
  <c r="AI139" i="15"/>
  <c r="AI140" i="15"/>
  <c r="AI141" i="15"/>
  <c r="AI142" i="15"/>
  <c r="AI143" i="15"/>
  <c r="AI144" i="15"/>
  <c r="AI145" i="15"/>
  <c r="AI146" i="15"/>
  <c r="AI147" i="15"/>
  <c r="AI148" i="15"/>
  <c r="AI149" i="15"/>
  <c r="AI150" i="15"/>
  <c r="AI151" i="15"/>
  <c r="AI152" i="15"/>
  <c r="AI153" i="15"/>
  <c r="AI154" i="15"/>
  <c r="AI29" i="15"/>
  <c r="B8" i="14"/>
  <c r="B3" i="14"/>
  <c r="B4" i="14"/>
  <c r="B5" i="14"/>
  <c r="B6" i="14"/>
  <c r="FL43" i="16" l="1"/>
  <c r="JQ42" i="21"/>
  <c r="LN4" i="21"/>
  <c r="BJ254" i="21"/>
  <c r="CH86" i="21"/>
  <c r="JQ43" i="21"/>
  <c r="NS4" i="21"/>
  <c r="IE4" i="21"/>
  <c r="IE15" i="21" s="1"/>
  <c r="BG277" i="21"/>
  <c r="LY4" i="21"/>
  <c r="LY75" i="21" s="1"/>
  <c r="NF4" i="21"/>
  <c r="BJ286" i="21"/>
  <c r="BI308" i="21"/>
  <c r="HS4" i="21"/>
  <c r="IR4" i="21"/>
  <c r="IR38" i="21" s="1"/>
  <c r="JQ10" i="21"/>
  <c r="BI161" i="21"/>
  <c r="BI229" i="21"/>
  <c r="JQ12" i="21"/>
  <c r="KN56" i="21"/>
  <c r="KN65" i="21"/>
  <c r="KN57" i="21"/>
  <c r="LN71" i="21"/>
  <c r="LN18" i="21"/>
  <c r="LN58" i="21"/>
  <c r="JE18" i="21"/>
  <c r="JE8" i="21"/>
  <c r="JE48" i="21"/>
  <c r="JE33" i="21"/>
  <c r="NR165" i="21"/>
  <c r="NR72" i="21"/>
  <c r="BG101" i="21"/>
  <c r="IS46" i="21"/>
  <c r="BG100" i="21"/>
  <c r="CH87" i="21"/>
  <c r="CH219" i="21"/>
  <c r="CQ92" i="21"/>
  <c r="IS7" i="21"/>
  <c r="IS55" i="21"/>
  <c r="CH98" i="21"/>
  <c r="CQ93" i="21"/>
  <c r="IS91" i="21"/>
  <c r="BG229" i="21"/>
  <c r="CH99" i="21"/>
  <c r="CH230" i="21"/>
  <c r="CQ198" i="21"/>
  <c r="DE37" i="21"/>
  <c r="HI19" i="21"/>
  <c r="IS21" i="21"/>
  <c r="IS127" i="21"/>
  <c r="BG228" i="21"/>
  <c r="BG20" i="21"/>
  <c r="CH104" i="21"/>
  <c r="CH292" i="21"/>
  <c r="CQ199" i="21"/>
  <c r="DE40" i="21"/>
  <c r="DO30" i="21"/>
  <c r="HI29" i="21"/>
  <c r="IS22" i="21"/>
  <c r="IS170" i="21"/>
  <c r="JQ16" i="21"/>
  <c r="BG276" i="21"/>
  <c r="BG85" i="21"/>
  <c r="IS16" i="21"/>
  <c r="BG213" i="21"/>
  <c r="BH204" i="21"/>
  <c r="CQ8" i="21"/>
  <c r="CQ214" i="21"/>
  <c r="DE44" i="21"/>
  <c r="IG57" i="21"/>
  <c r="IS30" i="21"/>
  <c r="IS193" i="21"/>
  <c r="JQ18" i="21"/>
  <c r="LA4" i="21"/>
  <c r="NH35" i="21"/>
  <c r="BG149" i="21"/>
  <c r="BI310" i="21"/>
  <c r="CE55" i="21"/>
  <c r="CH164" i="21"/>
  <c r="CS14" i="21"/>
  <c r="DO135" i="21"/>
  <c r="HI68" i="21"/>
  <c r="IG58" i="21"/>
  <c r="JD4" i="21"/>
  <c r="JD18" i="21" s="1"/>
  <c r="JQ35" i="21"/>
  <c r="JP4" i="21"/>
  <c r="JP30" i="21" s="1"/>
  <c r="NH36" i="21"/>
  <c r="BG21" i="21"/>
  <c r="BG148" i="21"/>
  <c r="CH56" i="21"/>
  <c r="CH178" i="21"/>
  <c r="CQ53" i="21"/>
  <c r="DO136" i="21"/>
  <c r="IS45" i="21"/>
  <c r="JQ37" i="21"/>
  <c r="NF27" i="21"/>
  <c r="NF11" i="21"/>
  <c r="NF10" i="21"/>
  <c r="CR31" i="21"/>
  <c r="CR247" i="21"/>
  <c r="CR27" i="21"/>
  <c r="CR313" i="21"/>
  <c r="AW84" i="21"/>
  <c r="AW194" i="21"/>
  <c r="AW281" i="21"/>
  <c r="AW97" i="21"/>
  <c r="AW195" i="21"/>
  <c r="AW306" i="21"/>
  <c r="AW129" i="21"/>
  <c r="AW212" i="21"/>
  <c r="AW307" i="21"/>
  <c r="AW20" i="21"/>
  <c r="AW130" i="21"/>
  <c r="AW225" i="21"/>
  <c r="AW308" i="21"/>
  <c r="KA93" i="21"/>
  <c r="KA99" i="21"/>
  <c r="KA18" i="21"/>
  <c r="KA94" i="21"/>
  <c r="KA11" i="21"/>
  <c r="KA60" i="21"/>
  <c r="KA57" i="21"/>
  <c r="KA59" i="21"/>
  <c r="AW148" i="21"/>
  <c r="AX268" i="21"/>
  <c r="AX89" i="21"/>
  <c r="BH222" i="21"/>
  <c r="DO78" i="21"/>
  <c r="AW131" i="21"/>
  <c r="AX251" i="21"/>
  <c r="DO25" i="21"/>
  <c r="JC11" i="21"/>
  <c r="JC51" i="21"/>
  <c r="JC10" i="21"/>
  <c r="KA173" i="21"/>
  <c r="OD34" i="21"/>
  <c r="OD10" i="21"/>
  <c r="OD26" i="21"/>
  <c r="OD9" i="21"/>
  <c r="OD24" i="21"/>
  <c r="OD8" i="21"/>
  <c r="OD19" i="21"/>
  <c r="OD42" i="21"/>
  <c r="OD40" i="21"/>
  <c r="OG38" i="21"/>
  <c r="OG31" i="21"/>
  <c r="OG21" i="21"/>
  <c r="OG6" i="21"/>
  <c r="AW273" i="21"/>
  <c r="AX121" i="21"/>
  <c r="AX217" i="21"/>
  <c r="AX313" i="21"/>
  <c r="AX25" i="21"/>
  <c r="AX122" i="21"/>
  <c r="AX236" i="21"/>
  <c r="AX314" i="21"/>
  <c r="AX26" i="21"/>
  <c r="AX123" i="21"/>
  <c r="AX249" i="21"/>
  <c r="AX315" i="21"/>
  <c r="AX27" i="21"/>
  <c r="AX154" i="21"/>
  <c r="AX250" i="21"/>
  <c r="AW258" i="21"/>
  <c r="AW66" i="21"/>
  <c r="BH23" i="21"/>
  <c r="BH150" i="21"/>
  <c r="BH231" i="21"/>
  <c r="BH28" i="21"/>
  <c r="BH151" i="21"/>
  <c r="BH278" i="21"/>
  <c r="BH71" i="21"/>
  <c r="BH156" i="21"/>
  <c r="BH279" i="21"/>
  <c r="BH76" i="21"/>
  <c r="BH173" i="21"/>
  <c r="BH284" i="21"/>
  <c r="BH126" i="21"/>
  <c r="DF233" i="21"/>
  <c r="DF21" i="21"/>
  <c r="DF15" i="21"/>
  <c r="DF85" i="21"/>
  <c r="DO212" i="21"/>
  <c r="DO134" i="21"/>
  <c r="DO13" i="21"/>
  <c r="DO263" i="21"/>
  <c r="DO57" i="21"/>
  <c r="DO10" i="21"/>
  <c r="DO261" i="21"/>
  <c r="DO182" i="21"/>
  <c r="DO46" i="21"/>
  <c r="DO9" i="21"/>
  <c r="DO251" i="21"/>
  <c r="DO180" i="21"/>
  <c r="DO90" i="21"/>
  <c r="DO45" i="21"/>
  <c r="EA112" i="21"/>
  <c r="EA47" i="21"/>
  <c r="LA47" i="21"/>
  <c r="LA50" i="21"/>
  <c r="LA34" i="21"/>
  <c r="MI15" i="21"/>
  <c r="MW16" i="21"/>
  <c r="MW14" i="21"/>
  <c r="MW48" i="21"/>
  <c r="AW257" i="21"/>
  <c r="AW65" i="21"/>
  <c r="AX185" i="21"/>
  <c r="BI37" i="21"/>
  <c r="BI252" i="21"/>
  <c r="BI88" i="21"/>
  <c r="BI257" i="21"/>
  <c r="BI102" i="21"/>
  <c r="BI259" i="21"/>
  <c r="BI103" i="21"/>
  <c r="BI278" i="21"/>
  <c r="BH102" i="21"/>
  <c r="BI216" i="21"/>
  <c r="DO42" i="21"/>
  <c r="DO143" i="21"/>
  <c r="HH154" i="21"/>
  <c r="HH19" i="21"/>
  <c r="HH38" i="21"/>
  <c r="HH6" i="21"/>
  <c r="HH71" i="21"/>
  <c r="HU189" i="21"/>
  <c r="HU11" i="21"/>
  <c r="HU95" i="21"/>
  <c r="IE69" i="21"/>
  <c r="IE115" i="21"/>
  <c r="KA20" i="21"/>
  <c r="MJ53" i="21"/>
  <c r="MJ38" i="21"/>
  <c r="MJ6" i="21"/>
  <c r="MJ36" i="21"/>
  <c r="MJ35" i="21"/>
  <c r="MJ22" i="21"/>
  <c r="MJ28" i="21"/>
  <c r="MJ19" i="21"/>
  <c r="OD17" i="21"/>
  <c r="JF32" i="21"/>
  <c r="JF21" i="21"/>
  <c r="JF17" i="21"/>
  <c r="JF9" i="21"/>
  <c r="JF8" i="21"/>
  <c r="JR50" i="21"/>
  <c r="JR8" i="21"/>
  <c r="JR6" i="21"/>
  <c r="JR14" i="21"/>
  <c r="KA36" i="21"/>
  <c r="MJ20" i="21"/>
  <c r="MU40" i="21"/>
  <c r="MU20" i="21"/>
  <c r="MU47" i="21"/>
  <c r="NH140" i="21"/>
  <c r="NH73" i="21"/>
  <c r="NH68" i="21"/>
  <c r="NH15" i="21"/>
  <c r="NH61" i="21"/>
  <c r="NH42" i="21"/>
  <c r="NH50" i="21"/>
  <c r="NH13" i="21"/>
  <c r="NR110" i="21"/>
  <c r="NR39" i="21"/>
  <c r="NR37" i="21"/>
  <c r="NR35" i="21"/>
  <c r="NR23" i="21"/>
  <c r="NR26" i="21"/>
  <c r="OD18" i="21"/>
  <c r="AW67" i="21"/>
  <c r="AW253" i="21"/>
  <c r="AW33" i="21"/>
  <c r="AX155" i="21"/>
  <c r="BJ158" i="21"/>
  <c r="BJ40" i="21"/>
  <c r="BJ62" i="21"/>
  <c r="BJ159" i="21"/>
  <c r="BJ168" i="21"/>
  <c r="BH302" i="21"/>
  <c r="BH94" i="21"/>
  <c r="BT299" i="21"/>
  <c r="BT148" i="21"/>
  <c r="CT15" i="21"/>
  <c r="CT24" i="21"/>
  <c r="DO61" i="21"/>
  <c r="DO168" i="21"/>
  <c r="HV108" i="21"/>
  <c r="HV13" i="21"/>
  <c r="HV11" i="21"/>
  <c r="HV138" i="21"/>
  <c r="HV8" i="21"/>
  <c r="AW193" i="21"/>
  <c r="AX300" i="21"/>
  <c r="AX91" i="21"/>
  <c r="BH301" i="21"/>
  <c r="BH77" i="21"/>
  <c r="BI152" i="21"/>
  <c r="BU20" i="21"/>
  <c r="BU165" i="21"/>
  <c r="CE45" i="21"/>
  <c r="CT174" i="21"/>
  <c r="DE134" i="21"/>
  <c r="DE31" i="21"/>
  <c r="DE117" i="21"/>
  <c r="DO70" i="21"/>
  <c r="DO220" i="21"/>
  <c r="HH20" i="21"/>
  <c r="HU18" i="21"/>
  <c r="IG131" i="21"/>
  <c r="IG160" i="21"/>
  <c r="IG51" i="21"/>
  <c r="IG23" i="21"/>
  <c r="IG48" i="21"/>
  <c r="IG22" i="21"/>
  <c r="IG47" i="21"/>
  <c r="IG16" i="21"/>
  <c r="JC28" i="21"/>
  <c r="KA37" i="21"/>
  <c r="KY49" i="21"/>
  <c r="KY52" i="21"/>
  <c r="KY29" i="21"/>
  <c r="LA18" i="21"/>
  <c r="MJ51" i="21"/>
  <c r="NI4" i="21"/>
  <c r="NR7" i="21"/>
  <c r="OD32" i="21"/>
  <c r="OQ68" i="21"/>
  <c r="OQ33" i="21"/>
  <c r="AW161" i="21"/>
  <c r="AX281" i="21"/>
  <c r="AX90" i="21"/>
  <c r="BH230" i="21"/>
  <c r="BH22" i="21"/>
  <c r="BI13" i="21"/>
  <c r="CE203" i="21"/>
  <c r="CE119" i="21"/>
  <c r="CE82" i="21"/>
  <c r="CE23" i="21"/>
  <c r="CE286" i="21"/>
  <c r="CE118" i="21"/>
  <c r="CE22" i="21"/>
  <c r="CE183" i="21"/>
  <c r="CE69" i="21"/>
  <c r="CE242" i="21"/>
  <c r="CE182" i="21"/>
  <c r="DO73" i="21"/>
  <c r="HH22" i="21"/>
  <c r="HI94" i="21"/>
  <c r="HI136" i="21"/>
  <c r="HI43" i="21"/>
  <c r="HI119" i="21"/>
  <c r="HI42" i="21"/>
  <c r="HI13" i="21"/>
  <c r="HI77" i="21"/>
  <c r="HI11" i="21"/>
  <c r="HI72" i="21"/>
  <c r="HI35" i="21"/>
  <c r="HV25" i="21"/>
  <c r="IE40" i="21"/>
  <c r="JR38" i="21"/>
  <c r="KA100" i="21"/>
  <c r="MJ52" i="21"/>
  <c r="MU7" i="21"/>
  <c r="NH7" i="21"/>
  <c r="NR8" i="21"/>
  <c r="OD33" i="21"/>
  <c r="IR7" i="21"/>
  <c r="IR6" i="21"/>
  <c r="IR48" i="21"/>
  <c r="KA115" i="21"/>
  <c r="KN121" i="21"/>
  <c r="KN31" i="21"/>
  <c r="KN122" i="21"/>
  <c r="KN18" i="21"/>
  <c r="KN96" i="21"/>
  <c r="KN10" i="21"/>
  <c r="KN66" i="21"/>
  <c r="KN90" i="21"/>
  <c r="MU9" i="21"/>
  <c r="NH8" i="21"/>
  <c r="NR55" i="21"/>
  <c r="OD35" i="21"/>
  <c r="CQ103" i="21"/>
  <c r="CQ216" i="21"/>
  <c r="FB4" i="21"/>
  <c r="HG139" i="21"/>
  <c r="IS48" i="21"/>
  <c r="BG212" i="21"/>
  <c r="BG84" i="21"/>
  <c r="CH115" i="21"/>
  <c r="CH251" i="21"/>
  <c r="CQ107" i="21"/>
  <c r="BG293" i="21"/>
  <c r="BG165" i="21"/>
  <c r="BG37" i="21"/>
  <c r="CH70" i="21"/>
  <c r="CH201" i="21"/>
  <c r="CQ135" i="21"/>
  <c r="CQ263" i="21"/>
  <c r="DR116" i="21"/>
  <c r="DR195" i="21"/>
  <c r="IS6" i="21"/>
  <c r="IS32" i="21"/>
  <c r="IS61" i="21"/>
  <c r="JQ8" i="21"/>
  <c r="JQ23" i="21"/>
  <c r="NT4" i="21"/>
  <c r="NT291" i="21" s="1"/>
  <c r="BG292" i="21"/>
  <c r="BG164" i="21"/>
  <c r="BG36" i="21"/>
  <c r="CQ48" i="21"/>
  <c r="IS37" i="21"/>
  <c r="IS62" i="21"/>
  <c r="JE6" i="21"/>
  <c r="JE22" i="21"/>
  <c r="JQ30" i="21"/>
  <c r="NU4" i="21"/>
  <c r="OQ9" i="21"/>
  <c r="OP18" i="21"/>
  <c r="OQ25" i="21"/>
  <c r="OP34" i="21"/>
  <c r="OQ41" i="21"/>
  <c r="OP50" i="21"/>
  <c r="OQ57" i="21"/>
  <c r="OP66" i="21"/>
  <c r="OP11" i="21"/>
  <c r="OQ18" i="21"/>
  <c r="OP27" i="21"/>
  <c r="OQ34" i="21"/>
  <c r="OP43" i="21"/>
  <c r="OQ50" i="21"/>
  <c r="OP59" i="21"/>
  <c r="OQ66" i="21"/>
  <c r="OQ11" i="21"/>
  <c r="OP20" i="21"/>
  <c r="OQ27" i="21"/>
  <c r="OP36" i="21"/>
  <c r="OQ43" i="21"/>
  <c r="OP52" i="21"/>
  <c r="OQ59" i="21"/>
  <c r="OP68" i="21"/>
  <c r="OP13" i="21"/>
  <c r="OQ20" i="21"/>
  <c r="OP29" i="21"/>
  <c r="OQ36" i="21"/>
  <c r="OP45" i="21"/>
  <c r="OQ52" i="21"/>
  <c r="OP317" i="21"/>
  <c r="OP309" i="21"/>
  <c r="OP301" i="21"/>
  <c r="OP293" i="21"/>
  <c r="OP285" i="21"/>
  <c r="OP277" i="21"/>
  <c r="OP269" i="21"/>
  <c r="OP261" i="21"/>
  <c r="OP253" i="21"/>
  <c r="OP245" i="21"/>
  <c r="OP268" i="21"/>
  <c r="OP267" i="21"/>
  <c r="OP266" i="21"/>
  <c r="OP265" i="21"/>
  <c r="OP264" i="21"/>
  <c r="OP263" i="21"/>
  <c r="OP262" i="21"/>
  <c r="OP240" i="21"/>
  <c r="OP232" i="21"/>
  <c r="OP224" i="21"/>
  <c r="OP216" i="21"/>
  <c r="OP208" i="21"/>
  <c r="OP276" i="21"/>
  <c r="OP275" i="21"/>
  <c r="OP274" i="21"/>
  <c r="OP273" i="21"/>
  <c r="OP272" i="21"/>
  <c r="OP271" i="21"/>
  <c r="OP270" i="21"/>
  <c r="OP239" i="21"/>
  <c r="OP284" i="21"/>
  <c r="OP283" i="21"/>
  <c r="OP282" i="21"/>
  <c r="OP281" i="21"/>
  <c r="OP280" i="21"/>
  <c r="OP279" i="21"/>
  <c r="OP278" i="21"/>
  <c r="OP308" i="21"/>
  <c r="OP295" i="21"/>
  <c r="OP290" i="21"/>
  <c r="OP250" i="21"/>
  <c r="OP246" i="21"/>
  <c r="OP242" i="21"/>
  <c r="OP236" i="21"/>
  <c r="OP193" i="21"/>
  <c r="OP185" i="21"/>
  <c r="OP177" i="21"/>
  <c r="OP169" i="21"/>
  <c r="OP161" i="21"/>
  <c r="OP153" i="21"/>
  <c r="OP145" i="21"/>
  <c r="OP137" i="21"/>
  <c r="OP303" i="21"/>
  <c r="OP298" i="21"/>
  <c r="OP258" i="21"/>
  <c r="OP254" i="21"/>
  <c r="OP243" i="21"/>
  <c r="OP237" i="21"/>
  <c r="OP207" i="21"/>
  <c r="OP206" i="21"/>
  <c r="OP306" i="21"/>
  <c r="OP288" i="21"/>
  <c r="OP251" i="21"/>
  <c r="OP247" i="21"/>
  <c r="OP238" i="21"/>
  <c r="OP215" i="21"/>
  <c r="OP214" i="21"/>
  <c r="OP213" i="21"/>
  <c r="OP212" i="21"/>
  <c r="OP211" i="21"/>
  <c r="OP210" i="21"/>
  <c r="OP209" i="21"/>
  <c r="OP315" i="21"/>
  <c r="OP313" i="21"/>
  <c r="OP311" i="21"/>
  <c r="OP296" i="21"/>
  <c r="OP291" i="21"/>
  <c r="OP259" i="21"/>
  <c r="OP255" i="21"/>
  <c r="OP244" i="21"/>
  <c r="OP223" i="21"/>
  <c r="OP222" i="21"/>
  <c r="OP221" i="21"/>
  <c r="OP220" i="21"/>
  <c r="OP219" i="21"/>
  <c r="OP218" i="21"/>
  <c r="OP217" i="21"/>
  <c r="OP289" i="21"/>
  <c r="OP260" i="21"/>
  <c r="OP192" i="21"/>
  <c r="OP191" i="21"/>
  <c r="OP190" i="21"/>
  <c r="OP189" i="21"/>
  <c r="OP188" i="21"/>
  <c r="OP187" i="21"/>
  <c r="OP186" i="21"/>
  <c r="OP302" i="21"/>
  <c r="OP292" i="21"/>
  <c r="OP249" i="21"/>
  <c r="OP234" i="21"/>
  <c r="OP200" i="21"/>
  <c r="OP199" i="21"/>
  <c r="OP198" i="21"/>
  <c r="OP197" i="21"/>
  <c r="OP196" i="21"/>
  <c r="OP195" i="21"/>
  <c r="OP194" i="21"/>
  <c r="OP136" i="21"/>
  <c r="OP135" i="21"/>
  <c r="OP134" i="21"/>
  <c r="OP133" i="21"/>
  <c r="OP132" i="21"/>
  <c r="OP131" i="21"/>
  <c r="OP130" i="21"/>
  <c r="OP129" i="21"/>
  <c r="OP121" i="21"/>
  <c r="OP316" i="21"/>
  <c r="OP312" i="21"/>
  <c r="OP305" i="21"/>
  <c r="OP257" i="21"/>
  <c r="OP241" i="21"/>
  <c r="OP201" i="21"/>
  <c r="OP299" i="21"/>
  <c r="OP286" i="21"/>
  <c r="OP252" i="21"/>
  <c r="OP230" i="21"/>
  <c r="OP228" i="21"/>
  <c r="OP226" i="21"/>
  <c r="OP184" i="21"/>
  <c r="OP183" i="21"/>
  <c r="OP182" i="21"/>
  <c r="OP181" i="21"/>
  <c r="OP180" i="21"/>
  <c r="OP179" i="21"/>
  <c r="OP178" i="21"/>
  <c r="OP248" i="21"/>
  <c r="OP229" i="21"/>
  <c r="OP225" i="21"/>
  <c r="OP202" i="21"/>
  <c r="OP163" i="21"/>
  <c r="OP152" i="21"/>
  <c r="OP148" i="21"/>
  <c r="OP106" i="21"/>
  <c r="OP98" i="21"/>
  <c r="OP90" i="21"/>
  <c r="OP82" i="21"/>
  <c r="OP307" i="21"/>
  <c r="OP294" i="21"/>
  <c r="OP233" i="21"/>
  <c r="OP166" i="21"/>
  <c r="OP160" i="21"/>
  <c r="OP156" i="21"/>
  <c r="OP141" i="21"/>
  <c r="OP120" i="21"/>
  <c r="OP119" i="21"/>
  <c r="OP118" i="21"/>
  <c r="OP117" i="21"/>
  <c r="OP116" i="21"/>
  <c r="OP115" i="21"/>
  <c r="OP114" i="21"/>
  <c r="OP113" i="21"/>
  <c r="OP204" i="21"/>
  <c r="OP149" i="21"/>
  <c r="OP128" i="21"/>
  <c r="OP127" i="21"/>
  <c r="OP126" i="21"/>
  <c r="OP125" i="21"/>
  <c r="OP124" i="21"/>
  <c r="OP123" i="21"/>
  <c r="OP122" i="21"/>
  <c r="OP314" i="21"/>
  <c r="OP310" i="21"/>
  <c r="OP235" i="21"/>
  <c r="OP205" i="21"/>
  <c r="OP176" i="21"/>
  <c r="OP174" i="21"/>
  <c r="OP172" i="21"/>
  <c r="OP170" i="21"/>
  <c r="OP168" i="21"/>
  <c r="OP159" i="21"/>
  <c r="OP155" i="21"/>
  <c r="OP144" i="21"/>
  <c r="OP140" i="21"/>
  <c r="OP231" i="21"/>
  <c r="OP167" i="21"/>
  <c r="OP150" i="21"/>
  <c r="OP97" i="21"/>
  <c r="OP96" i="21"/>
  <c r="OP95" i="21"/>
  <c r="OP94" i="21"/>
  <c r="OP93" i="21"/>
  <c r="OP92" i="21"/>
  <c r="OP91" i="21"/>
  <c r="OP72" i="21"/>
  <c r="OP64" i="21"/>
  <c r="OP56" i="21"/>
  <c r="OP48" i="21"/>
  <c r="OP40" i="21"/>
  <c r="OP32" i="21"/>
  <c r="OP24" i="21"/>
  <c r="OP16" i="21"/>
  <c r="OP8" i="21"/>
  <c r="OP203" i="21"/>
  <c r="OP158" i="21"/>
  <c r="OP139" i="21"/>
  <c r="OP105" i="21"/>
  <c r="OP104" i="21"/>
  <c r="OP103" i="21"/>
  <c r="OP102" i="21"/>
  <c r="OP101" i="21"/>
  <c r="OP100" i="21"/>
  <c r="OP99" i="21"/>
  <c r="OP71" i="21"/>
  <c r="OP63" i="21"/>
  <c r="OP55" i="21"/>
  <c r="OP47" i="21"/>
  <c r="OP39" i="21"/>
  <c r="OP31" i="21"/>
  <c r="OP23" i="21"/>
  <c r="OP15" i="21"/>
  <c r="OP7" i="21"/>
  <c r="OP297" i="21"/>
  <c r="OP147" i="21"/>
  <c r="OP112" i="21"/>
  <c r="OP111" i="21"/>
  <c r="OP110" i="21"/>
  <c r="OP109" i="21"/>
  <c r="OP108" i="21"/>
  <c r="OP107" i="21"/>
  <c r="OP70" i="21"/>
  <c r="OP62" i="21"/>
  <c r="OP54" i="21"/>
  <c r="OP46" i="21"/>
  <c r="OP38" i="21"/>
  <c r="OP30" i="21"/>
  <c r="OP22" i="21"/>
  <c r="OP14" i="21"/>
  <c r="OP6" i="21"/>
  <c r="OP173" i="21"/>
  <c r="OP157" i="21"/>
  <c r="OP138" i="21"/>
  <c r="OP304" i="21"/>
  <c r="OP227" i="21"/>
  <c r="OP146" i="21"/>
  <c r="OP256" i="21"/>
  <c r="OP154" i="21"/>
  <c r="OP143" i="21"/>
  <c r="OP165" i="21"/>
  <c r="OP162" i="21"/>
  <c r="OP151" i="21"/>
  <c r="OP81" i="21"/>
  <c r="OP80" i="21"/>
  <c r="OP79" i="21"/>
  <c r="OP78" i="21"/>
  <c r="OP77" i="21"/>
  <c r="OP76" i="21"/>
  <c r="OP75" i="21"/>
  <c r="OP74" i="21"/>
  <c r="OP300" i="21"/>
  <c r="OP287" i="21"/>
  <c r="OP175" i="21"/>
  <c r="OP171" i="21"/>
  <c r="OP164" i="21"/>
  <c r="OP142" i="21"/>
  <c r="OP89" i="21"/>
  <c r="OP88" i="21"/>
  <c r="OP87" i="21"/>
  <c r="OP86" i="21"/>
  <c r="OP85" i="21"/>
  <c r="OP84" i="21"/>
  <c r="OP83" i="21"/>
  <c r="OP73" i="21"/>
  <c r="OP65" i="21"/>
  <c r="OP57" i="21"/>
  <c r="OP49" i="21"/>
  <c r="OP41" i="21"/>
  <c r="OP33" i="21"/>
  <c r="OP25" i="21"/>
  <c r="OP17" i="21"/>
  <c r="OP9" i="21"/>
  <c r="OQ316" i="21"/>
  <c r="OQ308" i="21"/>
  <c r="OQ300" i="21"/>
  <c r="OQ292" i="21"/>
  <c r="OQ284" i="21"/>
  <c r="OQ276" i="21"/>
  <c r="OQ268" i="21"/>
  <c r="OQ260" i="21"/>
  <c r="OQ252" i="21"/>
  <c r="OQ244" i="21"/>
  <c r="OQ275" i="21"/>
  <c r="OQ274" i="21"/>
  <c r="OQ273" i="21"/>
  <c r="OQ272" i="21"/>
  <c r="OQ271" i="21"/>
  <c r="OQ270" i="21"/>
  <c r="OQ269" i="21"/>
  <c r="OQ239" i="21"/>
  <c r="OQ231" i="21"/>
  <c r="OQ223" i="21"/>
  <c r="OQ215" i="21"/>
  <c r="OQ207" i="21"/>
  <c r="OQ283" i="21"/>
  <c r="OQ282" i="21"/>
  <c r="OQ281" i="21"/>
  <c r="OQ280" i="21"/>
  <c r="OQ279" i="21"/>
  <c r="OQ278" i="21"/>
  <c r="OQ277" i="21"/>
  <c r="OQ238" i="21"/>
  <c r="OQ291" i="21"/>
  <c r="OQ290" i="21"/>
  <c r="OQ289" i="21"/>
  <c r="OQ288" i="21"/>
  <c r="OQ287" i="21"/>
  <c r="OQ286" i="21"/>
  <c r="OQ285" i="21"/>
  <c r="OQ303" i="21"/>
  <c r="OQ298" i="21"/>
  <c r="OQ258" i="21"/>
  <c r="OQ254" i="21"/>
  <c r="OQ243" i="21"/>
  <c r="OQ237" i="21"/>
  <c r="OQ206" i="21"/>
  <c r="OQ205" i="21"/>
  <c r="OQ204" i="21"/>
  <c r="OQ203" i="21"/>
  <c r="OQ202" i="21"/>
  <c r="OQ201" i="21"/>
  <c r="OQ200" i="21"/>
  <c r="OQ192" i="21"/>
  <c r="OQ184" i="21"/>
  <c r="OQ176" i="21"/>
  <c r="OQ168" i="21"/>
  <c r="OQ160" i="21"/>
  <c r="OQ152" i="21"/>
  <c r="OQ144" i="21"/>
  <c r="OQ136" i="21"/>
  <c r="OQ306" i="21"/>
  <c r="OQ293" i="21"/>
  <c r="OQ266" i="21"/>
  <c r="OQ262" i="21"/>
  <c r="OQ251" i="21"/>
  <c r="OQ247" i="21"/>
  <c r="OQ214" i="21"/>
  <c r="OQ213" i="21"/>
  <c r="OQ212" i="21"/>
  <c r="OQ211" i="21"/>
  <c r="OQ210" i="21"/>
  <c r="OQ209" i="21"/>
  <c r="OQ208" i="21"/>
  <c r="OQ315" i="21"/>
  <c r="OQ313" i="21"/>
  <c r="OQ311" i="21"/>
  <c r="OQ301" i="21"/>
  <c r="OQ296" i="21"/>
  <c r="OQ259" i="21"/>
  <c r="OQ255" i="21"/>
  <c r="OQ222" i="21"/>
  <c r="OQ221" i="21"/>
  <c r="OQ220" i="21"/>
  <c r="OQ219" i="21"/>
  <c r="OQ218" i="21"/>
  <c r="OQ217" i="21"/>
  <c r="OQ216" i="21"/>
  <c r="OQ317" i="21"/>
  <c r="OQ309" i="21"/>
  <c r="OQ304" i="21"/>
  <c r="OQ299" i="21"/>
  <c r="OQ267" i="21"/>
  <c r="OQ263" i="21"/>
  <c r="OQ248" i="21"/>
  <c r="OQ230" i="21"/>
  <c r="OQ229" i="21"/>
  <c r="OQ228" i="21"/>
  <c r="OQ227" i="21"/>
  <c r="OQ226" i="21"/>
  <c r="OQ225" i="21"/>
  <c r="OQ224" i="21"/>
  <c r="OQ302" i="21"/>
  <c r="OQ249" i="21"/>
  <c r="OQ234" i="21"/>
  <c r="OQ199" i="21"/>
  <c r="OQ198" i="21"/>
  <c r="OQ197" i="21"/>
  <c r="OQ196" i="21"/>
  <c r="OQ195" i="21"/>
  <c r="OQ194" i="21"/>
  <c r="OQ193" i="21"/>
  <c r="OQ135" i="21"/>
  <c r="OQ134" i="21"/>
  <c r="OQ133" i="21"/>
  <c r="OQ132" i="21"/>
  <c r="OQ131" i="21"/>
  <c r="OQ312" i="21"/>
  <c r="OQ305" i="21"/>
  <c r="OQ257" i="21"/>
  <c r="OQ241" i="21"/>
  <c r="OQ143" i="21"/>
  <c r="OQ142" i="21"/>
  <c r="OQ141" i="21"/>
  <c r="OQ140" i="21"/>
  <c r="OQ139" i="21"/>
  <c r="OQ138" i="21"/>
  <c r="OQ137" i="21"/>
  <c r="OQ128" i="21"/>
  <c r="OQ120" i="21"/>
  <c r="OQ295" i="21"/>
  <c r="OQ265" i="21"/>
  <c r="OQ246" i="21"/>
  <c r="OQ236" i="21"/>
  <c r="OQ232" i="21"/>
  <c r="OQ191" i="21"/>
  <c r="OQ190" i="21"/>
  <c r="OQ189" i="21"/>
  <c r="OQ188" i="21"/>
  <c r="OQ187" i="21"/>
  <c r="OQ186" i="21"/>
  <c r="OQ185" i="21"/>
  <c r="OQ307" i="21"/>
  <c r="OQ294" i="21"/>
  <c r="OQ233" i="21"/>
  <c r="OQ166" i="21"/>
  <c r="OQ156" i="21"/>
  <c r="OQ119" i="21"/>
  <c r="OQ118" i="21"/>
  <c r="OQ117" i="21"/>
  <c r="OQ116" i="21"/>
  <c r="OQ115" i="21"/>
  <c r="OQ114" i="21"/>
  <c r="OQ113" i="21"/>
  <c r="OQ105" i="21"/>
  <c r="OQ97" i="21"/>
  <c r="OQ89" i="21"/>
  <c r="OQ81" i="21"/>
  <c r="OQ264" i="21"/>
  <c r="OQ149" i="21"/>
  <c r="OQ145" i="21"/>
  <c r="OQ127" i="21"/>
  <c r="OQ126" i="21"/>
  <c r="OQ125" i="21"/>
  <c r="OQ124" i="21"/>
  <c r="OQ123" i="21"/>
  <c r="OQ122" i="21"/>
  <c r="OQ121" i="21"/>
  <c r="OQ314" i="21"/>
  <c r="OQ253" i="21"/>
  <c r="OQ175" i="21"/>
  <c r="OQ173" i="21"/>
  <c r="OQ171" i="21"/>
  <c r="OQ169" i="21"/>
  <c r="OQ164" i="21"/>
  <c r="OQ157" i="21"/>
  <c r="OQ153" i="21"/>
  <c r="OQ129" i="21"/>
  <c r="OQ261" i="21"/>
  <c r="OQ250" i="21"/>
  <c r="OQ182" i="21"/>
  <c r="OQ180" i="21"/>
  <c r="OQ178" i="21"/>
  <c r="OQ163" i="21"/>
  <c r="OQ148" i="21"/>
  <c r="OQ158" i="21"/>
  <c r="OQ104" i="21"/>
  <c r="OQ103" i="21"/>
  <c r="OQ102" i="21"/>
  <c r="OQ101" i="21"/>
  <c r="OQ100" i="21"/>
  <c r="OQ99" i="21"/>
  <c r="OQ98" i="21"/>
  <c r="OQ71" i="21"/>
  <c r="OQ63" i="21"/>
  <c r="OQ55" i="21"/>
  <c r="OQ47" i="21"/>
  <c r="OQ39" i="21"/>
  <c r="OQ31" i="21"/>
  <c r="OQ23" i="21"/>
  <c r="OQ15" i="21"/>
  <c r="OQ7" i="21"/>
  <c r="OQ297" i="21"/>
  <c r="OQ240" i="21"/>
  <c r="OQ147" i="21"/>
  <c r="OQ112" i="21"/>
  <c r="OQ111" i="21"/>
  <c r="OQ110" i="21"/>
  <c r="OQ109" i="21"/>
  <c r="OQ108" i="21"/>
  <c r="OQ107" i="21"/>
  <c r="OQ106" i="21"/>
  <c r="OQ70" i="21"/>
  <c r="OQ62" i="21"/>
  <c r="OQ54" i="21"/>
  <c r="OQ46" i="21"/>
  <c r="OQ38" i="21"/>
  <c r="OQ30" i="21"/>
  <c r="OQ22" i="21"/>
  <c r="OQ14" i="21"/>
  <c r="OQ6" i="21"/>
  <c r="OQ310" i="21"/>
  <c r="OQ174" i="21"/>
  <c r="OQ170" i="21"/>
  <c r="OQ155" i="21"/>
  <c r="OQ69" i="21"/>
  <c r="OQ61" i="21"/>
  <c r="OQ53" i="21"/>
  <c r="OQ45" i="21"/>
  <c r="OQ37" i="21"/>
  <c r="OQ29" i="21"/>
  <c r="OQ21" i="21"/>
  <c r="OQ13" i="21"/>
  <c r="OQ181" i="21"/>
  <c r="OQ177" i="21"/>
  <c r="OQ146" i="21"/>
  <c r="OQ130" i="21"/>
  <c r="OQ256" i="21"/>
  <c r="OQ154" i="21"/>
  <c r="OQ245" i="21"/>
  <c r="OQ165" i="21"/>
  <c r="OQ162" i="21"/>
  <c r="OQ151" i="21"/>
  <c r="OQ80" i="21"/>
  <c r="OQ79" i="21"/>
  <c r="OQ78" i="21"/>
  <c r="OQ77" i="21"/>
  <c r="OQ76" i="21"/>
  <c r="OQ75" i="21"/>
  <c r="OQ74" i="21"/>
  <c r="OQ235" i="21"/>
  <c r="OQ172" i="21"/>
  <c r="OQ159" i="21"/>
  <c r="OQ88" i="21"/>
  <c r="OQ87" i="21"/>
  <c r="OQ86" i="21"/>
  <c r="OQ85" i="21"/>
  <c r="OQ84" i="21"/>
  <c r="OQ83" i="21"/>
  <c r="OQ82" i="21"/>
  <c r="OQ73" i="21"/>
  <c r="OQ242" i="21"/>
  <c r="OQ183" i="21"/>
  <c r="OQ179" i="21"/>
  <c r="OQ167" i="21"/>
  <c r="OQ161" i="21"/>
  <c r="OQ150" i="21"/>
  <c r="OQ96" i="21"/>
  <c r="OQ95" i="21"/>
  <c r="OQ94" i="21"/>
  <c r="OQ93" i="21"/>
  <c r="OQ92" i="21"/>
  <c r="OQ91" i="21"/>
  <c r="OQ90" i="21"/>
  <c r="OQ72" i="21"/>
  <c r="OQ64" i="21"/>
  <c r="OQ56" i="21"/>
  <c r="OQ48" i="21"/>
  <c r="OQ40" i="21"/>
  <c r="OQ32" i="21"/>
  <c r="OQ24" i="21"/>
  <c r="OQ16" i="21"/>
  <c r="OQ8" i="21"/>
  <c r="OP10" i="21"/>
  <c r="OQ17" i="21"/>
  <c r="OP26" i="21"/>
  <c r="OP42" i="21"/>
  <c r="OQ49" i="21"/>
  <c r="OP58" i="21"/>
  <c r="OQ65" i="21"/>
  <c r="OR4" i="21"/>
  <c r="OQ10" i="21"/>
  <c r="OP19" i="21"/>
  <c r="OQ26" i="21"/>
  <c r="OP35" i="21"/>
  <c r="OQ42" i="21"/>
  <c r="OP51" i="21"/>
  <c r="OQ58" i="21"/>
  <c r="OP67" i="21"/>
  <c r="OS4" i="21"/>
  <c r="OP12" i="21"/>
  <c r="OQ19" i="21"/>
  <c r="OP28" i="21"/>
  <c r="OQ35" i="21"/>
  <c r="OP44" i="21"/>
  <c r="OQ51" i="21"/>
  <c r="OP60" i="21"/>
  <c r="OQ67" i="21"/>
  <c r="OQ12" i="21"/>
  <c r="OP21" i="21"/>
  <c r="OQ28" i="21"/>
  <c r="OP37" i="21"/>
  <c r="OQ44" i="21"/>
  <c r="OP53" i="21"/>
  <c r="OQ60" i="21"/>
  <c r="OP69" i="21"/>
  <c r="OG22" i="21"/>
  <c r="OG37" i="21"/>
  <c r="OG13" i="21"/>
  <c r="OG15" i="21"/>
  <c r="OG29" i="21"/>
  <c r="OF315" i="21"/>
  <c r="OF307" i="21"/>
  <c r="OF299" i="21"/>
  <c r="OF291" i="21"/>
  <c r="OF283" i="21"/>
  <c r="OF275" i="21"/>
  <c r="OF267" i="21"/>
  <c r="OF259" i="21"/>
  <c r="OF251" i="21"/>
  <c r="OF243" i="21"/>
  <c r="OF314" i="21"/>
  <c r="OF306" i="21"/>
  <c r="OF266" i="21"/>
  <c r="OF265" i="21"/>
  <c r="OF264" i="21"/>
  <c r="OF263" i="21"/>
  <c r="OF262" i="21"/>
  <c r="OF261" i="21"/>
  <c r="OF260" i="21"/>
  <c r="OF240" i="21"/>
  <c r="OF232" i="21"/>
  <c r="OF224" i="21"/>
  <c r="OF216" i="21"/>
  <c r="OF208" i="21"/>
  <c r="OF308" i="21"/>
  <c r="OF274" i="21"/>
  <c r="OF273" i="21"/>
  <c r="OF272" i="21"/>
  <c r="OF271" i="21"/>
  <c r="OF270" i="21"/>
  <c r="OF269" i="21"/>
  <c r="OF268" i="21"/>
  <c r="OF239" i="21"/>
  <c r="OF317" i="21"/>
  <c r="OF312" i="21"/>
  <c r="OF305" i="21"/>
  <c r="OF304" i="21"/>
  <c r="OF303" i="21"/>
  <c r="OF302" i="21"/>
  <c r="OF316" i="21"/>
  <c r="OF297" i="21"/>
  <c r="OF293" i="21"/>
  <c r="OF282" i="21"/>
  <c r="OF278" i="21"/>
  <c r="OF247" i="21"/>
  <c r="OF238" i="21"/>
  <c r="OF231" i="21"/>
  <c r="OF230" i="21"/>
  <c r="OF229" i="21"/>
  <c r="OF228" i="21"/>
  <c r="OF227" i="21"/>
  <c r="OF226" i="21"/>
  <c r="OF225" i="21"/>
  <c r="OF199" i="21"/>
  <c r="OF191" i="21"/>
  <c r="OF183" i="21"/>
  <c r="OF175" i="21"/>
  <c r="OF167" i="21"/>
  <c r="OF159" i="21"/>
  <c r="OF151" i="21"/>
  <c r="OF301" i="21"/>
  <c r="OF290" i="21"/>
  <c r="OF286" i="21"/>
  <c r="OF255" i="21"/>
  <c r="OF313" i="21"/>
  <c r="OF298" i="21"/>
  <c r="OF294" i="21"/>
  <c r="OF279" i="21"/>
  <c r="OF248" i="21"/>
  <c r="OF244" i="21"/>
  <c r="OF311" i="21"/>
  <c r="OF309" i="21"/>
  <c r="OF288" i="21"/>
  <c r="OF284" i="21"/>
  <c r="OF296" i="21"/>
  <c r="OF292" i="21"/>
  <c r="OF310" i="21"/>
  <c r="OF300" i="21"/>
  <c r="OF276" i="21"/>
  <c r="OF256" i="21"/>
  <c r="OF222" i="21"/>
  <c r="OF209" i="21"/>
  <c r="OF166" i="21"/>
  <c r="OF165" i="21"/>
  <c r="OF164" i="21"/>
  <c r="OF163" i="21"/>
  <c r="OF162" i="21"/>
  <c r="OF161" i="21"/>
  <c r="OF160" i="21"/>
  <c r="OF148" i="21"/>
  <c r="OF140" i="21"/>
  <c r="OF132" i="21"/>
  <c r="OF124" i="21"/>
  <c r="OF116" i="21"/>
  <c r="OF108" i="21"/>
  <c r="OF100" i="21"/>
  <c r="OF92" i="21"/>
  <c r="OF281" i="21"/>
  <c r="OF254" i="21"/>
  <c r="OF245" i="21"/>
  <c r="OF241" i="21"/>
  <c r="OF217" i="21"/>
  <c r="OF212" i="21"/>
  <c r="OF207" i="21"/>
  <c r="OF203" i="21"/>
  <c r="OF174" i="21"/>
  <c r="OF173" i="21"/>
  <c r="OF172" i="21"/>
  <c r="OF171" i="21"/>
  <c r="OF170" i="21"/>
  <c r="OF169" i="21"/>
  <c r="OF168" i="21"/>
  <c r="OF147" i="21"/>
  <c r="OF139" i="21"/>
  <c r="OF131" i="21"/>
  <c r="OF123" i="21"/>
  <c r="OF115" i="21"/>
  <c r="OF107" i="21"/>
  <c r="OF289" i="21"/>
  <c r="OF258" i="21"/>
  <c r="OF249" i="21"/>
  <c r="OF237" i="21"/>
  <c r="OF235" i="21"/>
  <c r="OF233" i="21"/>
  <c r="OF220" i="21"/>
  <c r="OF215" i="21"/>
  <c r="OF182" i="21"/>
  <c r="OF181" i="21"/>
  <c r="OF180" i="21"/>
  <c r="OF179" i="21"/>
  <c r="OF178" i="21"/>
  <c r="OF177" i="21"/>
  <c r="OF176" i="21"/>
  <c r="OF146" i="21"/>
  <c r="OF295" i="21"/>
  <c r="OF280" i="21"/>
  <c r="OF253" i="21"/>
  <c r="OF218" i="21"/>
  <c r="OF213" i="21"/>
  <c r="OF198" i="21"/>
  <c r="OF197" i="21"/>
  <c r="OF196" i="21"/>
  <c r="OF195" i="21"/>
  <c r="OF194" i="21"/>
  <c r="OF193" i="21"/>
  <c r="OF192" i="21"/>
  <c r="OF246" i="21"/>
  <c r="OF234" i="21"/>
  <c r="OF211" i="21"/>
  <c r="OF152" i="21"/>
  <c r="OF143" i="21"/>
  <c r="OF133" i="21"/>
  <c r="OF127" i="21"/>
  <c r="OF121" i="21"/>
  <c r="OF81" i="21"/>
  <c r="OF73" i="21"/>
  <c r="OF65" i="21"/>
  <c r="OF57" i="21"/>
  <c r="OF285" i="21"/>
  <c r="OF277" i="21"/>
  <c r="OF250" i="21"/>
  <c r="OF214" i="21"/>
  <c r="OF202" i="21"/>
  <c r="OF155" i="21"/>
  <c r="OF150" i="21"/>
  <c r="OF134" i="21"/>
  <c r="OF128" i="21"/>
  <c r="OF122" i="21"/>
  <c r="OF80" i="21"/>
  <c r="OF72" i="21"/>
  <c r="OF223" i="21"/>
  <c r="OF210" i="21"/>
  <c r="OF204" i="21"/>
  <c r="OF189" i="21"/>
  <c r="OF187" i="21"/>
  <c r="OF185" i="21"/>
  <c r="OF158" i="21"/>
  <c r="OF144" i="21"/>
  <c r="OF135" i="21"/>
  <c r="OF129" i="21"/>
  <c r="OF109" i="21"/>
  <c r="OF91" i="21"/>
  <c r="OF90" i="21"/>
  <c r="OF89" i="21"/>
  <c r="OF88" i="21"/>
  <c r="OF87" i="21"/>
  <c r="OF153" i="21"/>
  <c r="OF136" i="21"/>
  <c r="OF130" i="21"/>
  <c r="OF110" i="21"/>
  <c r="OF257" i="21"/>
  <c r="OF236" i="21"/>
  <c r="OF252" i="21"/>
  <c r="OF287" i="21"/>
  <c r="OF205" i="21"/>
  <c r="OF200" i="21"/>
  <c r="OF149" i="21"/>
  <c r="OF126" i="21"/>
  <c r="OF114" i="21"/>
  <c r="OF103" i="21"/>
  <c r="OF98" i="21"/>
  <c r="OF84" i="21"/>
  <c r="OF66" i="21"/>
  <c r="OF53" i="21"/>
  <c r="OF45" i="21"/>
  <c r="OF37" i="21"/>
  <c r="OF29" i="21"/>
  <c r="OF21" i="21"/>
  <c r="OF13" i="21"/>
  <c r="OF145" i="21"/>
  <c r="OF137" i="21"/>
  <c r="OF111" i="21"/>
  <c r="OF93" i="21"/>
  <c r="OF67" i="21"/>
  <c r="OF52" i="21"/>
  <c r="OF44" i="21"/>
  <c r="OF36" i="21"/>
  <c r="OF28" i="21"/>
  <c r="OF20" i="21"/>
  <c r="OF12" i="21"/>
  <c r="OF242" i="21"/>
  <c r="OF118" i="21"/>
  <c r="OF106" i="21"/>
  <c r="OF101" i="21"/>
  <c r="OF96" i="21"/>
  <c r="OF85" i="21"/>
  <c r="OF74" i="21"/>
  <c r="OF68" i="21"/>
  <c r="OF51" i="21"/>
  <c r="OF43" i="21"/>
  <c r="OF35" i="21"/>
  <c r="OF27" i="21"/>
  <c r="OF19" i="21"/>
  <c r="OF11" i="21"/>
  <c r="OF190" i="21"/>
  <c r="OF186" i="21"/>
  <c r="OF154" i="21"/>
  <c r="OF142" i="21"/>
  <c r="OF125" i="21"/>
  <c r="OF113" i="21"/>
  <c r="OF104" i="21"/>
  <c r="OF99" i="21"/>
  <c r="OF75" i="21"/>
  <c r="OF69" i="21"/>
  <c r="OF50" i="21"/>
  <c r="OF42" i="21"/>
  <c r="OF34" i="21"/>
  <c r="OF26" i="21"/>
  <c r="OF18" i="21"/>
  <c r="OF10" i="21"/>
  <c r="OF221" i="21"/>
  <c r="OF157" i="21"/>
  <c r="OF120" i="21"/>
  <c r="OF94" i="21"/>
  <c r="OF86" i="21"/>
  <c r="OF82" i="21"/>
  <c r="OF76" i="21"/>
  <c r="OF70" i="21"/>
  <c r="OF49" i="21"/>
  <c r="OF201" i="21"/>
  <c r="OF156" i="21"/>
  <c r="OF141" i="21"/>
  <c r="OF117" i="21"/>
  <c r="OF102" i="21"/>
  <c r="OF97" i="21"/>
  <c r="OF77" i="21"/>
  <c r="OF71" i="21"/>
  <c r="OF48" i="21"/>
  <c r="OF219" i="21"/>
  <c r="OF206" i="21"/>
  <c r="OF138" i="21"/>
  <c r="OF112" i="21"/>
  <c r="OF105" i="21"/>
  <c r="OF83" i="21"/>
  <c r="OF78" i="21"/>
  <c r="OF56" i="21"/>
  <c r="OF55" i="21"/>
  <c r="OF47" i="21"/>
  <c r="OF188" i="21"/>
  <c r="OF184" i="21"/>
  <c r="OF119" i="21"/>
  <c r="OF95" i="21"/>
  <c r="OF79" i="21"/>
  <c r="OF64" i="21"/>
  <c r="OF63" i="21"/>
  <c r="OF62" i="21"/>
  <c r="OF61" i="21"/>
  <c r="OF60" i="21"/>
  <c r="OF59" i="21"/>
  <c r="OF58" i="21"/>
  <c r="OF54" i="21"/>
  <c r="OF41" i="21"/>
  <c r="OF25" i="21"/>
  <c r="OF9" i="21"/>
  <c r="OF32" i="21"/>
  <c r="OF16" i="21"/>
  <c r="OF39" i="21"/>
  <c r="OF23" i="21"/>
  <c r="OF7" i="21"/>
  <c r="OF46" i="21"/>
  <c r="OF30" i="21"/>
  <c r="OF14" i="21"/>
  <c r="OF33" i="21"/>
  <c r="OF17" i="21"/>
  <c r="OF40" i="21"/>
  <c r="OF24" i="21"/>
  <c r="OF8" i="21"/>
  <c r="OF31" i="21"/>
  <c r="OF15" i="21"/>
  <c r="OF38" i="21"/>
  <c r="OF22" i="21"/>
  <c r="OF6" i="21"/>
  <c r="OG45" i="21"/>
  <c r="OG314" i="21"/>
  <c r="OG306" i="21"/>
  <c r="OG298" i="21"/>
  <c r="OG290" i="21"/>
  <c r="OG282" i="21"/>
  <c r="OG274" i="21"/>
  <c r="OG266" i="21"/>
  <c r="OG258" i="21"/>
  <c r="OG250" i="21"/>
  <c r="OG313" i="21"/>
  <c r="OG308" i="21"/>
  <c r="OG273" i="21"/>
  <c r="OG272" i="21"/>
  <c r="OG271" i="21"/>
  <c r="OG270" i="21"/>
  <c r="OG269" i="21"/>
  <c r="OG268" i="21"/>
  <c r="OG267" i="21"/>
  <c r="OG239" i="21"/>
  <c r="OG231" i="21"/>
  <c r="OG223" i="21"/>
  <c r="OG215" i="21"/>
  <c r="OG207" i="21"/>
  <c r="OG315" i="21"/>
  <c r="OG309" i="21"/>
  <c r="OG281" i="21"/>
  <c r="OG280" i="21"/>
  <c r="OG279" i="21"/>
  <c r="OG278" i="21"/>
  <c r="OG277" i="21"/>
  <c r="OG276" i="21"/>
  <c r="OG275" i="21"/>
  <c r="OG238" i="21"/>
  <c r="OG316" i="21"/>
  <c r="OG317" i="21"/>
  <c r="OG301" i="21"/>
  <c r="OG286" i="21"/>
  <c r="OG255" i="21"/>
  <c r="OG251" i="21"/>
  <c r="OG198" i="21"/>
  <c r="OG190" i="21"/>
  <c r="OG182" i="21"/>
  <c r="OG174" i="21"/>
  <c r="OG166" i="21"/>
  <c r="OG158" i="21"/>
  <c r="OG150" i="21"/>
  <c r="OG304" i="21"/>
  <c r="OG294" i="21"/>
  <c r="OG263" i="21"/>
  <c r="OG259" i="21"/>
  <c r="OG248" i="21"/>
  <c r="OG244" i="21"/>
  <c r="OG232" i="21"/>
  <c r="OG311" i="21"/>
  <c r="OG287" i="21"/>
  <c r="OG283" i="21"/>
  <c r="OG256" i="21"/>
  <c r="OG252" i="21"/>
  <c r="OG233" i="21"/>
  <c r="OG302" i="21"/>
  <c r="OG307" i="21"/>
  <c r="OG305" i="21"/>
  <c r="OG296" i="21"/>
  <c r="OG292" i="21"/>
  <c r="OG312" i="21"/>
  <c r="OG310" i="21"/>
  <c r="OG303" i="21"/>
  <c r="OG300" i="21"/>
  <c r="OG293" i="21"/>
  <c r="OG284" i="21"/>
  <c r="OG254" i="21"/>
  <c r="OG245" i="21"/>
  <c r="OG241" i="21"/>
  <c r="OG230" i="21"/>
  <c r="OG217" i="21"/>
  <c r="OG212" i="21"/>
  <c r="OG203" i="21"/>
  <c r="OG173" i="21"/>
  <c r="OG172" i="21"/>
  <c r="OG171" i="21"/>
  <c r="OG170" i="21"/>
  <c r="OG169" i="21"/>
  <c r="OG168" i="21"/>
  <c r="OG167" i="21"/>
  <c r="OG147" i="21"/>
  <c r="OG139" i="21"/>
  <c r="OG131" i="21"/>
  <c r="OG123" i="21"/>
  <c r="OG115" i="21"/>
  <c r="OG107" i="21"/>
  <c r="OG99" i="21"/>
  <c r="OG91" i="21"/>
  <c r="OG289" i="21"/>
  <c r="OG260" i="21"/>
  <c r="OG249" i="21"/>
  <c r="OG243" i="21"/>
  <c r="OG237" i="21"/>
  <c r="OG235" i="21"/>
  <c r="OG225" i="21"/>
  <c r="OG220" i="21"/>
  <c r="OG181" i="21"/>
  <c r="OG180" i="21"/>
  <c r="OG179" i="21"/>
  <c r="OG178" i="21"/>
  <c r="OG177" i="21"/>
  <c r="OG176" i="21"/>
  <c r="OG175" i="21"/>
  <c r="OG146" i="21"/>
  <c r="OG138" i="21"/>
  <c r="OG130" i="21"/>
  <c r="OG122" i="21"/>
  <c r="OG114" i="21"/>
  <c r="OG106" i="21"/>
  <c r="OG264" i="21"/>
  <c r="OG247" i="21"/>
  <c r="OG228" i="21"/>
  <c r="OG210" i="21"/>
  <c r="OG204" i="21"/>
  <c r="OG189" i="21"/>
  <c r="OG188" i="21"/>
  <c r="OG187" i="21"/>
  <c r="OG186" i="21"/>
  <c r="OG185" i="21"/>
  <c r="OG184" i="21"/>
  <c r="OG183" i="21"/>
  <c r="OG145" i="21"/>
  <c r="OG295" i="21"/>
  <c r="OG262" i="21"/>
  <c r="OG299" i="21"/>
  <c r="OG291" i="21"/>
  <c r="OG288" i="21"/>
  <c r="OG257" i="21"/>
  <c r="OG242" i="21"/>
  <c r="OG240" i="21"/>
  <c r="OG226" i="21"/>
  <c r="OG221" i="21"/>
  <c r="OG208" i="21"/>
  <c r="OG205" i="21"/>
  <c r="OG200" i="21"/>
  <c r="OG199" i="21"/>
  <c r="OG297" i="21"/>
  <c r="OG285" i="21"/>
  <c r="OG224" i="21"/>
  <c r="OG214" i="21"/>
  <c r="OG202" i="21"/>
  <c r="OG160" i="21"/>
  <c r="OG155" i="21"/>
  <c r="OG134" i="21"/>
  <c r="OG128" i="21"/>
  <c r="OG108" i="21"/>
  <c r="OG80" i="21"/>
  <c r="OG72" i="21"/>
  <c r="OG64" i="21"/>
  <c r="OG56" i="21"/>
  <c r="OG227" i="21"/>
  <c r="OG163" i="21"/>
  <c r="OG144" i="21"/>
  <c r="OG140" i="21"/>
  <c r="OG135" i="21"/>
  <c r="OG129" i="21"/>
  <c r="OG109" i="21"/>
  <c r="OG90" i="21"/>
  <c r="OG89" i="21"/>
  <c r="OG88" i="21"/>
  <c r="OG87" i="21"/>
  <c r="OG79" i="21"/>
  <c r="OG71" i="21"/>
  <c r="OG265" i="21"/>
  <c r="OG253" i="21"/>
  <c r="OG213" i="21"/>
  <c r="OG197" i="21"/>
  <c r="OG195" i="21"/>
  <c r="OG193" i="21"/>
  <c r="OG191" i="21"/>
  <c r="OG153" i="21"/>
  <c r="OG136" i="21"/>
  <c r="OG116" i="21"/>
  <c r="OG110" i="21"/>
  <c r="OG98" i="21"/>
  <c r="OG97" i="21"/>
  <c r="OG96" i="21"/>
  <c r="OG95" i="21"/>
  <c r="OG94" i="21"/>
  <c r="OG93" i="21"/>
  <c r="OG92" i="21"/>
  <c r="OG86" i="21"/>
  <c r="OG236" i="21"/>
  <c r="OG229" i="21"/>
  <c r="OG216" i="21"/>
  <c r="OG201" i="21"/>
  <c r="OG161" i="21"/>
  <c r="OG156" i="21"/>
  <c r="OG141" i="21"/>
  <c r="OG137" i="21"/>
  <c r="OG117" i="21"/>
  <c r="OG111" i="21"/>
  <c r="OG222" i="21"/>
  <c r="OG261" i="21"/>
  <c r="OG211" i="21"/>
  <c r="OG165" i="21"/>
  <c r="OG152" i="21"/>
  <c r="OG143" i="21"/>
  <c r="OG133" i="21"/>
  <c r="OG121" i="21"/>
  <c r="OG73" i="21"/>
  <c r="OG67" i="21"/>
  <c r="OG52" i="21"/>
  <c r="OG44" i="21"/>
  <c r="OG36" i="21"/>
  <c r="OG28" i="21"/>
  <c r="OG20" i="21"/>
  <c r="OG12" i="21"/>
  <c r="OG246" i="21"/>
  <c r="OG164" i="21"/>
  <c r="OG151" i="21"/>
  <c r="OG148" i="21"/>
  <c r="OG118" i="21"/>
  <c r="OG101" i="21"/>
  <c r="OG85" i="21"/>
  <c r="OG74" i="21"/>
  <c r="OG68" i="21"/>
  <c r="OG51" i="21"/>
  <c r="OG43" i="21"/>
  <c r="OG35" i="21"/>
  <c r="OG27" i="21"/>
  <c r="OG19" i="21"/>
  <c r="OG11" i="21"/>
  <c r="OG209" i="21"/>
  <c r="OG154" i="21"/>
  <c r="OG142" i="21"/>
  <c r="OG125" i="21"/>
  <c r="OG113" i="21"/>
  <c r="OG104" i="21"/>
  <c r="OG81" i="21"/>
  <c r="OG75" i="21"/>
  <c r="OG69" i="21"/>
  <c r="OG50" i="21"/>
  <c r="OG42" i="21"/>
  <c r="OG34" i="21"/>
  <c r="OG26" i="21"/>
  <c r="OG18" i="21"/>
  <c r="OG10" i="21"/>
  <c r="OG194" i="21"/>
  <c r="OG157" i="21"/>
  <c r="OG132" i="21"/>
  <c r="OG120" i="21"/>
  <c r="OG82" i="21"/>
  <c r="OG76" i="21"/>
  <c r="OG70" i="21"/>
  <c r="OG49" i="21"/>
  <c r="OG41" i="21"/>
  <c r="OG33" i="21"/>
  <c r="OG25" i="21"/>
  <c r="OG17" i="21"/>
  <c r="OG9" i="21"/>
  <c r="OG234" i="21"/>
  <c r="OG127" i="21"/>
  <c r="OG102" i="21"/>
  <c r="OG77" i="21"/>
  <c r="OG48" i="21"/>
  <c r="OG219" i="21"/>
  <c r="OG206" i="21"/>
  <c r="OG124" i="21"/>
  <c r="OG112" i="21"/>
  <c r="OG105" i="21"/>
  <c r="OG83" i="21"/>
  <c r="OG78" i="21"/>
  <c r="OG55" i="21"/>
  <c r="OG47" i="21"/>
  <c r="OG159" i="21"/>
  <c r="OG119" i="21"/>
  <c r="OG100" i="21"/>
  <c r="OG63" i="21"/>
  <c r="OG62" i="21"/>
  <c r="OG61" i="21"/>
  <c r="OG60" i="21"/>
  <c r="OG59" i="21"/>
  <c r="OG58" i="21"/>
  <c r="OG57" i="21"/>
  <c r="OG54" i="21"/>
  <c r="OG218" i="21"/>
  <c r="OG196" i="21"/>
  <c r="OG192" i="21"/>
  <c r="OG162" i="21"/>
  <c r="OG149" i="21"/>
  <c r="OG126" i="21"/>
  <c r="OG103" i="21"/>
  <c r="OG84" i="21"/>
  <c r="OG66" i="21"/>
  <c r="OG65" i="21"/>
  <c r="OG53" i="21"/>
  <c r="OG8" i="21"/>
  <c r="OG24" i="21"/>
  <c r="OG40" i="21"/>
  <c r="OG14" i="21"/>
  <c r="OD25" i="21"/>
  <c r="OG30" i="21"/>
  <c r="OD41" i="21"/>
  <c r="OG46" i="21"/>
  <c r="OG7" i="21"/>
  <c r="OG23" i="21"/>
  <c r="OG39" i="21"/>
  <c r="OD317" i="21"/>
  <c r="OD309" i="21"/>
  <c r="OD301" i="21"/>
  <c r="OD293" i="21"/>
  <c r="OD285" i="21"/>
  <c r="OD277" i="21"/>
  <c r="OD269" i="21"/>
  <c r="OD261" i="21"/>
  <c r="OD253" i="21"/>
  <c r="OD245" i="21"/>
  <c r="OD316" i="21"/>
  <c r="OD308" i="21"/>
  <c r="OD313" i="21"/>
  <c r="OD307" i="21"/>
  <c r="OD252" i="21"/>
  <c r="OD251" i="21"/>
  <c r="OD250" i="21"/>
  <c r="OD249" i="21"/>
  <c r="OD248" i="21"/>
  <c r="OD247" i="21"/>
  <c r="OD246" i="21"/>
  <c r="OD242" i="21"/>
  <c r="OD234" i="21"/>
  <c r="OD226" i="21"/>
  <c r="OD218" i="21"/>
  <c r="OD210" i="21"/>
  <c r="OD314" i="21"/>
  <c r="OD260" i="21"/>
  <c r="OD259" i="21"/>
  <c r="OD258" i="21"/>
  <c r="OD257" i="21"/>
  <c r="OD256" i="21"/>
  <c r="OD255" i="21"/>
  <c r="OD254" i="21"/>
  <c r="OD241" i="21"/>
  <c r="OD233" i="21"/>
  <c r="OD315" i="21"/>
  <c r="OD310" i="21"/>
  <c r="OD312" i="21"/>
  <c r="OD303" i="21"/>
  <c r="OD300" i="21"/>
  <c r="OD296" i="21"/>
  <c r="OD281" i="21"/>
  <c r="OD266" i="21"/>
  <c r="OD262" i="21"/>
  <c r="OD236" i="21"/>
  <c r="OD217" i="21"/>
  <c r="OD216" i="21"/>
  <c r="OD215" i="21"/>
  <c r="OD214" i="21"/>
  <c r="OD213" i="21"/>
  <c r="OD212" i="21"/>
  <c r="OD211" i="21"/>
  <c r="OD201" i="21"/>
  <c r="OD193" i="21"/>
  <c r="OD185" i="21"/>
  <c r="OD177" i="21"/>
  <c r="OD169" i="21"/>
  <c r="OD161" i="21"/>
  <c r="OD153" i="21"/>
  <c r="OD306" i="21"/>
  <c r="OD289" i="21"/>
  <c r="OD274" i="21"/>
  <c r="OD270" i="21"/>
  <c r="OD243" i="21"/>
  <c r="OD237" i="21"/>
  <c r="OD225" i="21"/>
  <c r="OD224" i="21"/>
  <c r="OD223" i="21"/>
  <c r="OD222" i="21"/>
  <c r="OD221" i="21"/>
  <c r="OD220" i="21"/>
  <c r="OD219" i="21"/>
  <c r="OD297" i="21"/>
  <c r="OD282" i="21"/>
  <c r="OD278" i="21"/>
  <c r="OD267" i="21"/>
  <c r="OD263" i="21"/>
  <c r="OD238" i="21"/>
  <c r="OD232" i="21"/>
  <c r="OD231" i="21"/>
  <c r="OD230" i="21"/>
  <c r="OD229" i="21"/>
  <c r="OD228" i="21"/>
  <c r="OD227" i="21"/>
  <c r="OD304" i="21"/>
  <c r="OD311" i="21"/>
  <c r="OD302" i="21"/>
  <c r="OD291" i="21"/>
  <c r="OD287" i="21"/>
  <c r="OD276" i="21"/>
  <c r="OD305" i="21"/>
  <c r="OD299" i="21"/>
  <c r="OD295" i="21"/>
  <c r="OD279" i="21"/>
  <c r="OD265" i="21"/>
  <c r="OD152" i="21"/>
  <c r="OD151" i="21"/>
  <c r="OD150" i="21"/>
  <c r="OD142" i="21"/>
  <c r="OD134" i="21"/>
  <c r="OD126" i="21"/>
  <c r="OD118" i="21"/>
  <c r="OD110" i="21"/>
  <c r="OD102" i="21"/>
  <c r="OD94" i="21"/>
  <c r="OD284" i="21"/>
  <c r="OD271" i="21"/>
  <c r="OD239" i="21"/>
  <c r="OD209" i="21"/>
  <c r="OD206" i="21"/>
  <c r="OD202" i="21"/>
  <c r="OD160" i="21"/>
  <c r="OD159" i="21"/>
  <c r="OD158" i="21"/>
  <c r="OD157" i="21"/>
  <c r="OD156" i="21"/>
  <c r="OD155" i="21"/>
  <c r="OD154" i="21"/>
  <c r="OD149" i="21"/>
  <c r="OD141" i="21"/>
  <c r="OD133" i="21"/>
  <c r="OD125" i="21"/>
  <c r="OD117" i="21"/>
  <c r="OD109" i="21"/>
  <c r="OD168" i="21"/>
  <c r="OD167" i="21"/>
  <c r="OD166" i="21"/>
  <c r="OD165" i="21"/>
  <c r="OD164" i="21"/>
  <c r="OD163" i="21"/>
  <c r="OD162" i="21"/>
  <c r="OD148" i="21"/>
  <c r="OD140" i="21"/>
  <c r="OD292" i="21"/>
  <c r="OD286" i="21"/>
  <c r="OD275" i="21"/>
  <c r="OD273" i="21"/>
  <c r="OD264" i="21"/>
  <c r="OD283" i="21"/>
  <c r="OD268" i="21"/>
  <c r="OD235" i="21"/>
  <c r="OD184" i="21"/>
  <c r="OD183" i="21"/>
  <c r="OD182" i="21"/>
  <c r="OD181" i="21"/>
  <c r="OD180" i="21"/>
  <c r="OD179" i="21"/>
  <c r="OD178" i="21"/>
  <c r="OD298" i="21"/>
  <c r="OD272" i="21"/>
  <c r="OD208" i="21"/>
  <c r="OD200" i="21"/>
  <c r="OD198" i="21"/>
  <c r="OD196" i="21"/>
  <c r="OD194" i="21"/>
  <c r="OD146" i="21"/>
  <c r="OD139" i="21"/>
  <c r="OD119" i="21"/>
  <c r="OD113" i="21"/>
  <c r="OD107" i="21"/>
  <c r="OD83" i="21"/>
  <c r="OD75" i="21"/>
  <c r="OD67" i="21"/>
  <c r="OD59" i="21"/>
  <c r="OD294" i="21"/>
  <c r="OD205" i="21"/>
  <c r="OD120" i="21"/>
  <c r="OD114" i="21"/>
  <c r="OD108" i="21"/>
  <c r="OD82" i="21"/>
  <c r="OD74" i="21"/>
  <c r="OD207" i="21"/>
  <c r="OD175" i="21"/>
  <c r="OD173" i="21"/>
  <c r="OD171" i="21"/>
  <c r="OD147" i="21"/>
  <c r="OD143" i="21"/>
  <c r="OD127" i="21"/>
  <c r="OD121" i="21"/>
  <c r="OD115" i="21"/>
  <c r="OD244" i="21"/>
  <c r="OD240" i="21"/>
  <c r="OD204" i="21"/>
  <c r="OD191" i="21"/>
  <c r="OD189" i="21"/>
  <c r="OD187" i="21"/>
  <c r="OD128" i="21"/>
  <c r="OD122" i="21"/>
  <c r="OD116" i="21"/>
  <c r="OD290" i="21"/>
  <c r="OD288" i="21"/>
  <c r="OD280" i="21"/>
  <c r="OD192" i="21"/>
  <c r="OD188" i="21"/>
  <c r="OD138" i="21"/>
  <c r="OD112" i="21"/>
  <c r="OD105" i="21"/>
  <c r="OD100" i="21"/>
  <c r="OD87" i="21"/>
  <c r="OD78" i="21"/>
  <c r="OD72" i="21"/>
  <c r="OD58" i="21"/>
  <c r="OD57" i="21"/>
  <c r="OD56" i="21"/>
  <c r="OD55" i="21"/>
  <c r="OD47" i="21"/>
  <c r="OD39" i="21"/>
  <c r="OD31" i="21"/>
  <c r="OD23" i="21"/>
  <c r="OD15" i="21"/>
  <c r="OD7" i="21"/>
  <c r="OD199" i="21"/>
  <c r="OD195" i="21"/>
  <c r="OD135" i="21"/>
  <c r="OD123" i="21"/>
  <c r="OD95" i="21"/>
  <c r="OD90" i="21"/>
  <c r="OD79" i="21"/>
  <c r="OD73" i="21"/>
  <c r="OD66" i="21"/>
  <c r="OD65" i="21"/>
  <c r="OD64" i="21"/>
  <c r="OD63" i="21"/>
  <c r="OD62" i="21"/>
  <c r="OD61" i="21"/>
  <c r="OD60" i="21"/>
  <c r="OD54" i="21"/>
  <c r="OD46" i="21"/>
  <c r="OD38" i="21"/>
  <c r="OD30" i="21"/>
  <c r="OD22" i="21"/>
  <c r="OD14" i="21"/>
  <c r="OD6" i="21"/>
  <c r="OD130" i="21"/>
  <c r="OD103" i="21"/>
  <c r="OD98" i="21"/>
  <c r="OD93" i="21"/>
  <c r="OD84" i="21"/>
  <c r="OD80" i="21"/>
  <c r="OD53" i="21"/>
  <c r="OD45" i="21"/>
  <c r="OD37" i="21"/>
  <c r="OD29" i="21"/>
  <c r="OD21" i="21"/>
  <c r="OD13" i="21"/>
  <c r="OD203" i="21"/>
  <c r="OD174" i="21"/>
  <c r="OD145" i="21"/>
  <c r="OD137" i="21"/>
  <c r="OD111" i="21"/>
  <c r="OD101" i="21"/>
  <c r="OD88" i="21"/>
  <c r="OD81" i="21"/>
  <c r="OD52" i="21"/>
  <c r="OD44" i="21"/>
  <c r="OD36" i="21"/>
  <c r="OD28" i="21"/>
  <c r="OD20" i="21"/>
  <c r="OD12" i="21"/>
  <c r="OD190" i="21"/>
  <c r="OD186" i="21"/>
  <c r="OD170" i="21"/>
  <c r="OD132" i="21"/>
  <c r="OD106" i="21"/>
  <c r="OD96" i="21"/>
  <c r="OD91" i="21"/>
  <c r="OD85" i="21"/>
  <c r="OD68" i="21"/>
  <c r="OD51" i="21"/>
  <c r="OD197" i="21"/>
  <c r="OD144" i="21"/>
  <c r="OD129" i="21"/>
  <c r="OD104" i="21"/>
  <c r="OD99" i="21"/>
  <c r="OD69" i="21"/>
  <c r="OD50" i="21"/>
  <c r="OD136" i="21"/>
  <c r="OD124" i="21"/>
  <c r="OD89" i="21"/>
  <c r="OD86" i="21"/>
  <c r="OD76" i="21"/>
  <c r="OD70" i="21"/>
  <c r="OD49" i="21"/>
  <c r="OD176" i="21"/>
  <c r="OD172" i="21"/>
  <c r="OD131" i="21"/>
  <c r="OD97" i="21"/>
  <c r="OD92" i="21"/>
  <c r="OD77" i="21"/>
  <c r="OD71" i="21"/>
  <c r="OD48" i="21"/>
  <c r="OE4" i="21"/>
  <c r="OD11" i="21"/>
  <c r="OG16" i="21"/>
  <c r="OD27" i="21"/>
  <c r="OG32" i="21"/>
  <c r="OD43" i="21"/>
  <c r="NR48" i="21"/>
  <c r="NS316" i="21"/>
  <c r="NS308" i="21"/>
  <c r="NS300" i="21"/>
  <c r="NS292" i="21"/>
  <c r="NS284" i="21"/>
  <c r="NS276" i="21"/>
  <c r="NS268" i="21"/>
  <c r="NS260" i="21"/>
  <c r="NS252" i="21"/>
  <c r="NS244" i="21"/>
  <c r="NS275" i="21"/>
  <c r="NS274" i="21"/>
  <c r="NS273" i="21"/>
  <c r="NS272" i="21"/>
  <c r="NS271" i="21"/>
  <c r="NS270" i="21"/>
  <c r="NS269" i="21"/>
  <c r="NS239" i="21"/>
  <c r="NS231" i="21"/>
  <c r="NS223" i="21"/>
  <c r="NS215" i="21"/>
  <c r="NS207" i="21"/>
  <c r="NS199" i="21"/>
  <c r="NS191" i="21"/>
  <c r="NS283" i="21"/>
  <c r="NS282" i="21"/>
  <c r="NS281" i="21"/>
  <c r="NS280" i="21"/>
  <c r="NS279" i="21"/>
  <c r="NS278" i="21"/>
  <c r="NS277" i="21"/>
  <c r="NS238" i="21"/>
  <c r="NS291" i="21"/>
  <c r="NS290" i="21"/>
  <c r="NS289" i="21"/>
  <c r="NS288" i="21"/>
  <c r="NS287" i="21"/>
  <c r="NS286" i="21"/>
  <c r="NS285" i="21"/>
  <c r="NS317" i="21"/>
  <c r="NS301" i="21"/>
  <c r="NS296" i="21"/>
  <c r="NS257" i="21"/>
  <c r="NS253" i="21"/>
  <c r="NS241" i="21"/>
  <c r="NS235" i="21"/>
  <c r="NS190" i="21"/>
  <c r="NS189" i="21"/>
  <c r="NS181" i="21"/>
  <c r="NS173" i="21"/>
  <c r="NS165" i="21"/>
  <c r="NS157" i="21"/>
  <c r="NS149" i="21"/>
  <c r="NS141" i="21"/>
  <c r="NS304" i="21"/>
  <c r="NS299" i="21"/>
  <c r="NS265" i="21"/>
  <c r="NS261" i="21"/>
  <c r="NS250" i="21"/>
  <c r="NS246" i="21"/>
  <c r="NS242" i="21"/>
  <c r="NS236" i="21"/>
  <c r="NS315" i="21"/>
  <c r="NS313" i="21"/>
  <c r="NS311" i="21"/>
  <c r="NS309" i="21"/>
  <c r="NS307" i="21"/>
  <c r="NS294" i="21"/>
  <c r="NS258" i="21"/>
  <c r="NS254" i="21"/>
  <c r="NS243" i="21"/>
  <c r="NS237" i="21"/>
  <c r="NS206" i="21"/>
  <c r="NS205" i="21"/>
  <c r="NS314" i="21"/>
  <c r="NS312" i="21"/>
  <c r="NS310" i="21"/>
  <c r="NS303" i="21"/>
  <c r="NS298" i="21"/>
  <c r="NS256" i="21"/>
  <c r="NS233" i="21"/>
  <c r="NS232" i="21"/>
  <c r="NS305" i="21"/>
  <c r="NS259" i="21"/>
  <c r="NS221" i="21"/>
  <c r="NS213" i="21"/>
  <c r="NS209" i="21"/>
  <c r="NS148" i="21"/>
  <c r="NS147" i="21"/>
  <c r="NS146" i="21"/>
  <c r="NS145" i="21"/>
  <c r="NS144" i="21"/>
  <c r="NS143" i="21"/>
  <c r="NS142" i="21"/>
  <c r="NS139" i="21"/>
  <c r="NS131" i="21"/>
  <c r="NS123" i="21"/>
  <c r="NS115" i="21"/>
  <c r="NS107" i="21"/>
  <c r="NS99" i="21"/>
  <c r="NS91" i="21"/>
  <c r="NS295" i="21"/>
  <c r="NS267" i="21"/>
  <c r="NS248" i="21"/>
  <c r="NS229" i="21"/>
  <c r="NS227" i="21"/>
  <c r="NS225" i="21"/>
  <c r="NS216" i="21"/>
  <c r="NS192" i="21"/>
  <c r="NS156" i="21"/>
  <c r="NS155" i="21"/>
  <c r="NS154" i="21"/>
  <c r="NS153" i="21"/>
  <c r="NS152" i="21"/>
  <c r="NS151" i="21"/>
  <c r="NS150" i="21"/>
  <c r="NS138" i="21"/>
  <c r="NS130" i="21"/>
  <c r="NS122" i="21"/>
  <c r="NS114" i="21"/>
  <c r="NS264" i="21"/>
  <c r="NS245" i="21"/>
  <c r="NS240" i="21"/>
  <c r="NS219" i="21"/>
  <c r="NS214" i="21"/>
  <c r="NS210" i="21"/>
  <c r="NS200" i="21"/>
  <c r="NS193" i="21"/>
  <c r="NS306" i="21"/>
  <c r="NS293" i="21"/>
  <c r="NS249" i="21"/>
  <c r="NS234" i="21"/>
  <c r="NS212" i="21"/>
  <c r="NS208" i="21"/>
  <c r="NS204" i="21"/>
  <c r="NS197" i="21"/>
  <c r="NS247" i="21"/>
  <c r="NS201" i="21"/>
  <c r="NS194" i="21"/>
  <c r="NS186" i="21"/>
  <c r="NS182" i="21"/>
  <c r="NS171" i="21"/>
  <c r="NS167" i="21"/>
  <c r="NS140" i="21"/>
  <c r="NS134" i="21"/>
  <c r="NS128" i="21"/>
  <c r="NS108" i="21"/>
  <c r="NS80" i="21"/>
  <c r="NS72" i="21"/>
  <c r="NS64" i="21"/>
  <c r="NS56" i="21"/>
  <c r="NS48" i="21"/>
  <c r="NS217" i="21"/>
  <c r="NS211" i="21"/>
  <c r="NS179" i="21"/>
  <c r="NS175" i="21"/>
  <c r="NS164" i="21"/>
  <c r="NS160" i="21"/>
  <c r="NS135" i="21"/>
  <c r="NS129" i="21"/>
  <c r="NS109" i="21"/>
  <c r="NS263" i="21"/>
  <c r="NS228" i="21"/>
  <c r="NS224" i="21"/>
  <c r="NS220" i="21"/>
  <c r="NS203" i="21"/>
  <c r="NS196" i="21"/>
  <c r="NS183" i="21"/>
  <c r="NS172" i="21"/>
  <c r="NS168" i="21"/>
  <c r="NS136" i="21"/>
  <c r="NS116" i="21"/>
  <c r="NS230" i="21"/>
  <c r="NS226" i="21"/>
  <c r="NS188" i="21"/>
  <c r="NS185" i="21"/>
  <c r="NS170" i="21"/>
  <c r="NS166" i="21"/>
  <c r="NS132" i="21"/>
  <c r="NS126" i="21"/>
  <c r="NS120" i="21"/>
  <c r="NS222" i="21"/>
  <c r="NS195" i="21"/>
  <c r="NS162" i="21"/>
  <c r="NS119" i="21"/>
  <c r="NS105" i="21"/>
  <c r="NS101" i="21"/>
  <c r="NS90" i="21"/>
  <c r="NS85" i="21"/>
  <c r="NS178" i="21"/>
  <c r="NS159" i="21"/>
  <c r="NS133" i="21"/>
  <c r="NS121" i="21"/>
  <c r="NS98" i="21"/>
  <c r="NS94" i="21"/>
  <c r="NS86" i="21"/>
  <c r="NS198" i="21"/>
  <c r="NS180" i="21"/>
  <c r="NS161" i="21"/>
  <c r="NS137" i="21"/>
  <c r="NS112" i="21"/>
  <c r="NS106" i="21"/>
  <c r="NS102" i="21"/>
  <c r="NS87" i="21"/>
  <c r="NS266" i="21"/>
  <c r="NS169" i="21"/>
  <c r="NS118" i="21"/>
  <c r="NS95" i="21"/>
  <c r="NS255" i="21"/>
  <c r="NS177" i="21"/>
  <c r="NS125" i="21"/>
  <c r="NS103" i="21"/>
  <c r="NS79" i="21"/>
  <c r="NS66" i="21"/>
  <c r="NS53" i="21"/>
  <c r="NS46" i="21"/>
  <c r="NS28" i="21"/>
  <c r="NS20" i="21"/>
  <c r="NS12" i="21"/>
  <c r="NS302" i="21"/>
  <c r="NS218" i="21"/>
  <c r="NS92" i="21"/>
  <c r="NS74" i="21"/>
  <c r="NS69" i="21"/>
  <c r="NS60" i="21"/>
  <c r="NS54" i="21"/>
  <c r="NS47" i="21"/>
  <c r="NS27" i="21"/>
  <c r="NS19" i="21"/>
  <c r="NS11" i="21"/>
  <c r="NS251" i="21"/>
  <c r="NS187" i="21"/>
  <c r="NS176" i="21"/>
  <c r="NS100" i="21"/>
  <c r="NS89" i="21"/>
  <c r="NS77" i="21"/>
  <c r="NS55" i="21"/>
  <c r="NS40" i="21"/>
  <c r="NS39" i="21"/>
  <c r="NS38" i="21"/>
  <c r="NS37" i="21"/>
  <c r="NS36" i="21"/>
  <c r="NS35" i="21"/>
  <c r="NS34" i="21"/>
  <c r="NS26" i="21"/>
  <c r="NS18" i="21"/>
  <c r="NS10" i="21"/>
  <c r="NS297" i="21"/>
  <c r="NS202" i="21"/>
  <c r="NS158" i="21"/>
  <c r="NS110" i="21"/>
  <c r="NS88" i="21"/>
  <c r="NS75" i="21"/>
  <c r="NS70" i="21"/>
  <c r="NS49" i="21"/>
  <c r="NS42" i="21"/>
  <c r="NS32" i="21"/>
  <c r="NS24" i="21"/>
  <c r="NS174" i="21"/>
  <c r="NS163" i="21"/>
  <c r="NS96" i="21"/>
  <c r="NS78" i="21"/>
  <c r="NS65" i="21"/>
  <c r="NS62" i="21"/>
  <c r="NS57" i="21"/>
  <c r="NS50" i="21"/>
  <c r="NS43" i="21"/>
  <c r="NS31" i="21"/>
  <c r="NS9" i="21"/>
  <c r="NS113" i="21"/>
  <c r="NS68" i="21"/>
  <c r="NS22" i="21"/>
  <c r="NS16" i="21"/>
  <c r="NS262" i="21"/>
  <c r="NS81" i="21"/>
  <c r="NS71" i="21"/>
  <c r="NS59" i="21"/>
  <c r="NS52" i="21"/>
  <c r="NS45" i="21"/>
  <c r="NS29" i="21"/>
  <c r="NS6" i="21"/>
  <c r="NS111" i="21"/>
  <c r="NS84" i="21"/>
  <c r="NS67" i="21"/>
  <c r="NS61" i="21"/>
  <c r="NS25" i="21"/>
  <c r="NS17" i="21"/>
  <c r="NS13" i="21"/>
  <c r="NS184" i="21"/>
  <c r="NS127" i="21"/>
  <c r="NS23" i="21"/>
  <c r="NS7" i="21"/>
  <c r="NS117" i="21"/>
  <c r="NS104" i="21"/>
  <c r="NS73" i="21"/>
  <c r="NS58" i="21"/>
  <c r="NS51" i="21"/>
  <c r="NS44" i="21"/>
  <c r="NS30" i="21"/>
  <c r="NS14" i="21"/>
  <c r="NS93" i="21"/>
  <c r="NS83" i="21"/>
  <c r="NS76" i="21"/>
  <c r="NS63" i="21"/>
  <c r="NS21" i="21"/>
  <c r="NS8" i="21"/>
  <c r="NS124" i="21"/>
  <c r="NS97" i="21"/>
  <c r="NS82" i="21"/>
  <c r="NS41" i="21"/>
  <c r="NS33" i="21"/>
  <c r="NS15" i="21"/>
  <c r="NT261" i="21"/>
  <c r="NT156" i="21"/>
  <c r="NT212" i="21"/>
  <c r="NT227" i="21"/>
  <c r="NT310" i="21"/>
  <c r="NT133" i="21"/>
  <c r="NT186" i="21"/>
  <c r="NT44" i="21"/>
  <c r="NT34" i="21"/>
  <c r="NT97" i="21"/>
  <c r="NT25" i="21"/>
  <c r="NT96" i="21"/>
  <c r="NT76" i="21"/>
  <c r="NT108" i="21"/>
  <c r="NU314" i="21"/>
  <c r="NU306" i="21"/>
  <c r="NU298" i="21"/>
  <c r="NU290" i="21"/>
  <c r="NU282" i="21"/>
  <c r="NU274" i="21"/>
  <c r="NU266" i="21"/>
  <c r="NU258" i="21"/>
  <c r="NU250" i="21"/>
  <c r="NU289" i="21"/>
  <c r="NU288" i="21"/>
  <c r="NU287" i="21"/>
  <c r="NU286" i="21"/>
  <c r="NU285" i="21"/>
  <c r="NU284" i="21"/>
  <c r="NU283" i="21"/>
  <c r="NU237" i="21"/>
  <c r="NU229" i="21"/>
  <c r="NU221" i="21"/>
  <c r="NU213" i="21"/>
  <c r="NU205" i="21"/>
  <c r="NU197" i="21"/>
  <c r="NU189" i="21"/>
  <c r="NU297" i="21"/>
  <c r="NU296" i="21"/>
  <c r="NU295" i="21"/>
  <c r="NU294" i="21"/>
  <c r="NU293" i="21"/>
  <c r="NU292" i="21"/>
  <c r="NU291" i="21"/>
  <c r="NU236" i="21"/>
  <c r="NU305" i="21"/>
  <c r="NU304" i="21"/>
  <c r="NU303" i="21"/>
  <c r="NU302" i="21"/>
  <c r="NU301" i="21"/>
  <c r="NU300" i="21"/>
  <c r="NU299" i="21"/>
  <c r="NU313" i="21"/>
  <c r="NU311" i="21"/>
  <c r="NU309" i="21"/>
  <c r="NU275" i="21"/>
  <c r="NU269" i="21"/>
  <c r="NU254" i="21"/>
  <c r="NU204" i="21"/>
  <c r="NU203" i="21"/>
  <c r="NU202" i="21"/>
  <c r="NU201" i="21"/>
  <c r="NU200" i="21"/>
  <c r="NU199" i="21"/>
  <c r="NU198" i="21"/>
  <c r="NU187" i="21"/>
  <c r="NU179" i="21"/>
  <c r="NU171" i="21"/>
  <c r="NU163" i="21"/>
  <c r="NU155" i="21"/>
  <c r="NU147" i="21"/>
  <c r="NU317" i="21"/>
  <c r="NU315" i="21"/>
  <c r="NU307" i="21"/>
  <c r="NU278" i="21"/>
  <c r="NU273" i="21"/>
  <c r="NU262" i="21"/>
  <c r="NU247" i="21"/>
  <c r="NU243" i="21"/>
  <c r="NU281" i="21"/>
  <c r="NU270" i="21"/>
  <c r="NU255" i="21"/>
  <c r="NU251" i="21"/>
  <c r="NU220" i="21"/>
  <c r="NU219" i="21"/>
  <c r="NU218" i="21"/>
  <c r="NU217" i="21"/>
  <c r="NU216" i="21"/>
  <c r="NU215" i="21"/>
  <c r="NU214" i="21"/>
  <c r="NU277" i="21"/>
  <c r="NU272" i="21"/>
  <c r="NU268" i="21"/>
  <c r="NU257" i="21"/>
  <c r="NU253" i="21"/>
  <c r="NU241" i="21"/>
  <c r="NU235" i="21"/>
  <c r="NU312" i="21"/>
  <c r="NU308" i="21"/>
  <c r="NU279" i="21"/>
  <c r="NU267" i="21"/>
  <c r="NU256" i="21"/>
  <c r="NU233" i="21"/>
  <c r="NU231" i="21"/>
  <c r="NU192" i="21"/>
  <c r="NU162" i="21"/>
  <c r="NU161" i="21"/>
  <c r="NU160" i="21"/>
  <c r="NU159" i="21"/>
  <c r="NU158" i="21"/>
  <c r="NU157" i="21"/>
  <c r="NU156" i="21"/>
  <c r="NU137" i="21"/>
  <c r="NU129" i="21"/>
  <c r="NU121" i="21"/>
  <c r="NU113" i="21"/>
  <c r="NU105" i="21"/>
  <c r="NU97" i="21"/>
  <c r="NU89" i="21"/>
  <c r="NU316" i="21"/>
  <c r="NU264" i="21"/>
  <c r="NU245" i="21"/>
  <c r="NU240" i="21"/>
  <c r="NU210" i="21"/>
  <c r="NU206" i="21"/>
  <c r="NU193" i="21"/>
  <c r="NU170" i="21"/>
  <c r="NU169" i="21"/>
  <c r="NU168" i="21"/>
  <c r="NU167" i="21"/>
  <c r="NU166" i="21"/>
  <c r="NU165" i="21"/>
  <c r="NU164" i="21"/>
  <c r="NU136" i="21"/>
  <c r="NU128" i="21"/>
  <c r="NU120" i="21"/>
  <c r="NU112" i="21"/>
  <c r="NU261" i="21"/>
  <c r="NU242" i="21"/>
  <c r="NU194" i="21"/>
  <c r="NU280" i="21"/>
  <c r="NU265" i="21"/>
  <c r="NU246" i="21"/>
  <c r="NU190" i="21"/>
  <c r="NU263" i="21"/>
  <c r="NU228" i="21"/>
  <c r="NU224" i="21"/>
  <c r="NU211" i="21"/>
  <c r="NU183" i="21"/>
  <c r="NU152" i="21"/>
  <c r="NU148" i="21"/>
  <c r="NU122" i="21"/>
  <c r="NU116" i="21"/>
  <c r="NU110" i="21"/>
  <c r="NU78" i="21"/>
  <c r="NU70" i="21"/>
  <c r="NU62" i="21"/>
  <c r="NU54" i="21"/>
  <c r="NU46" i="21"/>
  <c r="NU252" i="21"/>
  <c r="NU232" i="21"/>
  <c r="NU196" i="21"/>
  <c r="NU176" i="21"/>
  <c r="NU172" i="21"/>
  <c r="NU145" i="21"/>
  <c r="NU141" i="21"/>
  <c r="NU123" i="21"/>
  <c r="NU117" i="21"/>
  <c r="NU111" i="21"/>
  <c r="NU208" i="21"/>
  <c r="NU184" i="21"/>
  <c r="NU180" i="21"/>
  <c r="NU153" i="21"/>
  <c r="NU149" i="21"/>
  <c r="NU130" i="21"/>
  <c r="NU124" i="21"/>
  <c r="NU118" i="21"/>
  <c r="NU260" i="21"/>
  <c r="NU249" i="21"/>
  <c r="NU234" i="21"/>
  <c r="NU212" i="21"/>
  <c r="NU186" i="21"/>
  <c r="NU182" i="21"/>
  <c r="NU151" i="21"/>
  <c r="NU134" i="21"/>
  <c r="NU310" i="21"/>
  <c r="NU271" i="21"/>
  <c r="NU239" i="21"/>
  <c r="NU230" i="21"/>
  <c r="NU178" i="21"/>
  <c r="NU143" i="21"/>
  <c r="NU133" i="21"/>
  <c r="NU102" i="21"/>
  <c r="NU98" i="21"/>
  <c r="NU87" i="21"/>
  <c r="NU259" i="21"/>
  <c r="NU248" i="21"/>
  <c r="NU238" i="21"/>
  <c r="NU209" i="21"/>
  <c r="NU175" i="21"/>
  <c r="NU140" i="21"/>
  <c r="NU135" i="21"/>
  <c r="NU109" i="21"/>
  <c r="NU106" i="21"/>
  <c r="NU95" i="21"/>
  <c r="NU91" i="21"/>
  <c r="NU53" i="21"/>
  <c r="NU52" i="21"/>
  <c r="NU51" i="21"/>
  <c r="NU50" i="21"/>
  <c r="NU49" i="21"/>
  <c r="NU48" i="21"/>
  <c r="NU47" i="21"/>
  <c r="NU39" i="21"/>
  <c r="NU227" i="21"/>
  <c r="NU177" i="21"/>
  <c r="NU142" i="21"/>
  <c r="NU125" i="21"/>
  <c r="NU114" i="21"/>
  <c r="NU103" i="21"/>
  <c r="NU99" i="21"/>
  <c r="NU88" i="21"/>
  <c r="NU244" i="21"/>
  <c r="NU226" i="21"/>
  <c r="NU207" i="21"/>
  <c r="NU185" i="21"/>
  <c r="NU150" i="21"/>
  <c r="NU132" i="21"/>
  <c r="NU107" i="21"/>
  <c r="NU96" i="21"/>
  <c r="NU92" i="21"/>
  <c r="NU69" i="21"/>
  <c r="NU68" i="21"/>
  <c r="NU67" i="21"/>
  <c r="NU66" i="21"/>
  <c r="NU65" i="21"/>
  <c r="NU64" i="21"/>
  <c r="NU188" i="21"/>
  <c r="NU139" i="21"/>
  <c r="NU100" i="21"/>
  <c r="NU77" i="21"/>
  <c r="NU38" i="21"/>
  <c r="NU37" i="21"/>
  <c r="NU36" i="21"/>
  <c r="NU35" i="21"/>
  <c r="NU34" i="21"/>
  <c r="NU26" i="21"/>
  <c r="NU18" i="21"/>
  <c r="NU10" i="21"/>
  <c r="NU276" i="21"/>
  <c r="NU144" i="21"/>
  <c r="NU84" i="21"/>
  <c r="NU82" i="21"/>
  <c r="NU72" i="21"/>
  <c r="NU61" i="21"/>
  <c r="NU55" i="21"/>
  <c r="NU40" i="21"/>
  <c r="NU33" i="21"/>
  <c r="NU25" i="21"/>
  <c r="NU17" i="21"/>
  <c r="NU9" i="21"/>
  <c r="NU119" i="21"/>
  <c r="NU115" i="21"/>
  <c r="NU108" i="21"/>
  <c r="NU80" i="21"/>
  <c r="NU75" i="21"/>
  <c r="NU56" i="21"/>
  <c r="NU41" i="21"/>
  <c r="NU32" i="21"/>
  <c r="NU24" i="21"/>
  <c r="NU16" i="21"/>
  <c r="NU8" i="21"/>
  <c r="NU195" i="21"/>
  <c r="NU181" i="21"/>
  <c r="NU174" i="21"/>
  <c r="NU127" i="21"/>
  <c r="NU104" i="21"/>
  <c r="NU73" i="21"/>
  <c r="NU58" i="21"/>
  <c r="NU43" i="21"/>
  <c r="NU30" i="21"/>
  <c r="NU22" i="21"/>
  <c r="NU222" i="21"/>
  <c r="NU191" i="21"/>
  <c r="NU81" i="21"/>
  <c r="NU59" i="21"/>
  <c r="NU29" i="21"/>
  <c r="NU19" i="21"/>
  <c r="NU6" i="21"/>
  <c r="NU173" i="21"/>
  <c r="NU131" i="21"/>
  <c r="NU101" i="21"/>
  <c r="NU85" i="21"/>
  <c r="NU71" i="21"/>
  <c r="NU45" i="21"/>
  <c r="NU13" i="21"/>
  <c r="NU90" i="21"/>
  <c r="NU74" i="21"/>
  <c r="NU27" i="21"/>
  <c r="NU20" i="21"/>
  <c r="NU7" i="21"/>
  <c r="NU138" i="21"/>
  <c r="NU94" i="21"/>
  <c r="NU42" i="21"/>
  <c r="NU23" i="21"/>
  <c r="NU14" i="21"/>
  <c r="NU93" i="21"/>
  <c r="NU83" i="21"/>
  <c r="NU76" i="21"/>
  <c r="NU44" i="21"/>
  <c r="NU21" i="21"/>
  <c r="NU146" i="21"/>
  <c r="NU63" i="21"/>
  <c r="NU28" i="21"/>
  <c r="NU15" i="21"/>
  <c r="NU11" i="21"/>
  <c r="NU225" i="21"/>
  <c r="NU126" i="21"/>
  <c r="NU79" i="21"/>
  <c r="NU60" i="21"/>
  <c r="NU223" i="21"/>
  <c r="NU154" i="21"/>
  <c r="NU86" i="21"/>
  <c r="NU57" i="21"/>
  <c r="NU31" i="21"/>
  <c r="NU12" i="21"/>
  <c r="NR14" i="21"/>
  <c r="NR18" i="21"/>
  <c r="NR30" i="21"/>
  <c r="NR44" i="21"/>
  <c r="NR51" i="21"/>
  <c r="NR58" i="21"/>
  <c r="NR104" i="21"/>
  <c r="NR117" i="21"/>
  <c r="NR136" i="21"/>
  <c r="NR157" i="21"/>
  <c r="NR168" i="21"/>
  <c r="NR17" i="21"/>
  <c r="NR32" i="21"/>
  <c r="NR42" i="21"/>
  <c r="NR70" i="21"/>
  <c r="NR88" i="21"/>
  <c r="NR317" i="21"/>
  <c r="NR309" i="21"/>
  <c r="NR301" i="21"/>
  <c r="NR293" i="21"/>
  <c r="NR285" i="21"/>
  <c r="NR277" i="21"/>
  <c r="NR269" i="21"/>
  <c r="NR261" i="21"/>
  <c r="NR253" i="21"/>
  <c r="NR245" i="21"/>
  <c r="NR268" i="21"/>
  <c r="NR267" i="21"/>
  <c r="NR266" i="21"/>
  <c r="NR265" i="21"/>
  <c r="NR264" i="21"/>
  <c r="NR263" i="21"/>
  <c r="NR262" i="21"/>
  <c r="NR240" i="21"/>
  <c r="NR232" i="21"/>
  <c r="NR224" i="21"/>
  <c r="NR216" i="21"/>
  <c r="NR208" i="21"/>
  <c r="NR200" i="21"/>
  <c r="NR192" i="21"/>
  <c r="NR276" i="21"/>
  <c r="NR275" i="21"/>
  <c r="NR274" i="21"/>
  <c r="NR273" i="21"/>
  <c r="NR272" i="21"/>
  <c r="NR271" i="21"/>
  <c r="NR270" i="21"/>
  <c r="NR239" i="21"/>
  <c r="NR284" i="21"/>
  <c r="NR283" i="21"/>
  <c r="NR282" i="21"/>
  <c r="NR281" i="21"/>
  <c r="NR280" i="21"/>
  <c r="NR279" i="21"/>
  <c r="NR278" i="21"/>
  <c r="NR316" i="21"/>
  <c r="NR315" i="21"/>
  <c r="NR314" i="21"/>
  <c r="NR313" i="21"/>
  <c r="NR312" i="21"/>
  <c r="NR311" i="21"/>
  <c r="NR310" i="21"/>
  <c r="NR306" i="21"/>
  <c r="NR288" i="21"/>
  <c r="NR249" i="21"/>
  <c r="NR234" i="21"/>
  <c r="NR182" i="21"/>
  <c r="NR174" i="21"/>
  <c r="NR166" i="21"/>
  <c r="NR158" i="21"/>
  <c r="NR150" i="21"/>
  <c r="NR142" i="21"/>
  <c r="NR296" i="21"/>
  <c r="NR291" i="21"/>
  <c r="NR257" i="21"/>
  <c r="NR241" i="21"/>
  <c r="NR235" i="21"/>
  <c r="NR304" i="21"/>
  <c r="NR299" i="21"/>
  <c r="NR286" i="21"/>
  <c r="NR250" i="21"/>
  <c r="NR246" i="21"/>
  <c r="NR242" i="21"/>
  <c r="NR236" i="21"/>
  <c r="NR308" i="21"/>
  <c r="NR295" i="21"/>
  <c r="NR290" i="21"/>
  <c r="NR252" i="21"/>
  <c r="NR248" i="21"/>
  <c r="NR231" i="21"/>
  <c r="NR230" i="21"/>
  <c r="NR229" i="21"/>
  <c r="NR228" i="21"/>
  <c r="NR227" i="21"/>
  <c r="NR226" i="21"/>
  <c r="NR225" i="21"/>
  <c r="NR302" i="21"/>
  <c r="NR292" i="21"/>
  <c r="NR251" i="21"/>
  <c r="NR238" i="21"/>
  <c r="NR218" i="21"/>
  <c r="NR205" i="21"/>
  <c r="NR198" i="21"/>
  <c r="NR191" i="21"/>
  <c r="NR141" i="21"/>
  <c r="NR140" i="21"/>
  <c r="NR132" i="21"/>
  <c r="NR124" i="21"/>
  <c r="NR116" i="21"/>
  <c r="NR108" i="21"/>
  <c r="NR100" i="21"/>
  <c r="NR92" i="21"/>
  <c r="NR305" i="21"/>
  <c r="NR259" i="21"/>
  <c r="NR223" i="21"/>
  <c r="NR221" i="21"/>
  <c r="NR213" i="21"/>
  <c r="NR209" i="21"/>
  <c r="NR199" i="21"/>
  <c r="NR149" i="21"/>
  <c r="NR148" i="21"/>
  <c r="NR147" i="21"/>
  <c r="NR146" i="21"/>
  <c r="NR145" i="21"/>
  <c r="NR144" i="21"/>
  <c r="NR143" i="21"/>
  <c r="NR139" i="21"/>
  <c r="NR131" i="21"/>
  <c r="NR123" i="21"/>
  <c r="NR115" i="21"/>
  <c r="NR298" i="21"/>
  <c r="NR256" i="21"/>
  <c r="NR233" i="21"/>
  <c r="NR206" i="21"/>
  <c r="NR303" i="21"/>
  <c r="NR260" i="21"/>
  <c r="NR220" i="21"/>
  <c r="NR215" i="21"/>
  <c r="NR203" i="21"/>
  <c r="NR196" i="21"/>
  <c r="NR189" i="21"/>
  <c r="NR188" i="21"/>
  <c r="NR187" i="21"/>
  <c r="NR307" i="21"/>
  <c r="NR294" i="21"/>
  <c r="NR258" i="21"/>
  <c r="NR237" i="21"/>
  <c r="NR214" i="21"/>
  <c r="NR178" i="21"/>
  <c r="NR163" i="21"/>
  <c r="NR159" i="21"/>
  <c r="NR133" i="21"/>
  <c r="NR127" i="21"/>
  <c r="NR121" i="21"/>
  <c r="NR81" i="21"/>
  <c r="NR73" i="21"/>
  <c r="NR65" i="21"/>
  <c r="NR57" i="21"/>
  <c r="NR49" i="21"/>
  <c r="NR41" i="21"/>
  <c r="NR247" i="21"/>
  <c r="NR201" i="21"/>
  <c r="NR194" i="21"/>
  <c r="NR186" i="21"/>
  <c r="NR171" i="21"/>
  <c r="NR167" i="21"/>
  <c r="NR156" i="21"/>
  <c r="NR152" i="21"/>
  <c r="NR134" i="21"/>
  <c r="NR128" i="21"/>
  <c r="NR122" i="21"/>
  <c r="NR300" i="21"/>
  <c r="NR287" i="21"/>
  <c r="NR217" i="21"/>
  <c r="NR211" i="21"/>
  <c r="NR179" i="21"/>
  <c r="NR175" i="21"/>
  <c r="NR164" i="21"/>
  <c r="NR160" i="21"/>
  <c r="NR135" i="21"/>
  <c r="NR129" i="21"/>
  <c r="NR255" i="21"/>
  <c r="NR244" i="21"/>
  <c r="NR222" i="21"/>
  <c r="NR202" i="21"/>
  <c r="NR195" i="21"/>
  <c r="NR181" i="21"/>
  <c r="NR177" i="21"/>
  <c r="NR162" i="21"/>
  <c r="NR125" i="21"/>
  <c r="NR119" i="21"/>
  <c r="NR297" i="21"/>
  <c r="NR184" i="21"/>
  <c r="NR173" i="21"/>
  <c r="NR154" i="21"/>
  <c r="NR138" i="21"/>
  <c r="NR111" i="21"/>
  <c r="NR97" i="21"/>
  <c r="NR93" i="21"/>
  <c r="NR84" i="21"/>
  <c r="NR83" i="21"/>
  <c r="NR82" i="21"/>
  <c r="NR204" i="21"/>
  <c r="NR190" i="21"/>
  <c r="NR170" i="21"/>
  <c r="NR151" i="21"/>
  <c r="NR126" i="21"/>
  <c r="NR105" i="21"/>
  <c r="NR101" i="21"/>
  <c r="NR90" i="21"/>
  <c r="NR85" i="21"/>
  <c r="NR183" i="21"/>
  <c r="NR172" i="21"/>
  <c r="NR153" i="21"/>
  <c r="NR130" i="21"/>
  <c r="NR109" i="21"/>
  <c r="NR98" i="21"/>
  <c r="NR94" i="21"/>
  <c r="NR86" i="21"/>
  <c r="NR219" i="21"/>
  <c r="NR193" i="21"/>
  <c r="NR180" i="21"/>
  <c r="NR161" i="21"/>
  <c r="NR137" i="21"/>
  <c r="NR114" i="21"/>
  <c r="NR112" i="21"/>
  <c r="NR106" i="21"/>
  <c r="NR102" i="21"/>
  <c r="NR91" i="21"/>
  <c r="NR87" i="21"/>
  <c r="NR207" i="21"/>
  <c r="NR95" i="21"/>
  <c r="NR76" i="21"/>
  <c r="NR71" i="21"/>
  <c r="NR63" i="21"/>
  <c r="NR59" i="21"/>
  <c r="NR52" i="21"/>
  <c r="NR45" i="21"/>
  <c r="NR29" i="21"/>
  <c r="NR21" i="21"/>
  <c r="NR13" i="21"/>
  <c r="NR254" i="21"/>
  <c r="NR197" i="21"/>
  <c r="NR155" i="21"/>
  <c r="NR120" i="21"/>
  <c r="NR103" i="21"/>
  <c r="NR79" i="21"/>
  <c r="NR66" i="21"/>
  <c r="NR53" i="21"/>
  <c r="NR46" i="21"/>
  <c r="NR28" i="21"/>
  <c r="NR20" i="21"/>
  <c r="NR12" i="21"/>
  <c r="NR74" i="21"/>
  <c r="NR69" i="21"/>
  <c r="NR64" i="21"/>
  <c r="NR60" i="21"/>
  <c r="NR54" i="21"/>
  <c r="NR47" i="21"/>
  <c r="NR27" i="21"/>
  <c r="NR19" i="21"/>
  <c r="NR11" i="21"/>
  <c r="NR176" i="21"/>
  <c r="NR169" i="21"/>
  <c r="NR118" i="21"/>
  <c r="NR99" i="21"/>
  <c r="NR80" i="21"/>
  <c r="NR67" i="21"/>
  <c r="NR61" i="21"/>
  <c r="NR56" i="21"/>
  <c r="NR33" i="21"/>
  <c r="NR25" i="21"/>
  <c r="NR289" i="21"/>
  <c r="NR243" i="21"/>
  <c r="NR6" i="21"/>
  <c r="NR10" i="21"/>
  <c r="NR34" i="21"/>
  <c r="NR36" i="21"/>
  <c r="NR38" i="21"/>
  <c r="NR40" i="21"/>
  <c r="NR77" i="21"/>
  <c r="NR89" i="21"/>
  <c r="NR210" i="21"/>
  <c r="NR16" i="21"/>
  <c r="NR22" i="21"/>
  <c r="NR68" i="21"/>
  <c r="NR113" i="21"/>
  <c r="NR185" i="21"/>
  <c r="NR9" i="21"/>
  <c r="NR31" i="21"/>
  <c r="NR43" i="21"/>
  <c r="NR50" i="21"/>
  <c r="NR62" i="21"/>
  <c r="NR78" i="21"/>
  <c r="NR96" i="21"/>
  <c r="NR212" i="21"/>
  <c r="NR15" i="21"/>
  <c r="NR24" i="21"/>
  <c r="NR75" i="21"/>
  <c r="NR107" i="21"/>
  <c r="NI314" i="21"/>
  <c r="NI306" i="21"/>
  <c r="NI298" i="21"/>
  <c r="NI290" i="21"/>
  <c r="NI282" i="21"/>
  <c r="NI274" i="21"/>
  <c r="NI266" i="21"/>
  <c r="NI258" i="21"/>
  <c r="NI250" i="21"/>
  <c r="NI305" i="21"/>
  <c r="NI304" i="21"/>
  <c r="NI303" i="21"/>
  <c r="NI302" i="21"/>
  <c r="NI301" i="21"/>
  <c r="NI300" i="21"/>
  <c r="NI299" i="21"/>
  <c r="NI235" i="21"/>
  <c r="NI227" i="21"/>
  <c r="NI219" i="21"/>
  <c r="NI211" i="21"/>
  <c r="NI203" i="21"/>
  <c r="NI313" i="21"/>
  <c r="NI312" i="21"/>
  <c r="NI311" i="21"/>
  <c r="NI310" i="21"/>
  <c r="NI309" i="21"/>
  <c r="NI308" i="21"/>
  <c r="NI307" i="21"/>
  <c r="NI249" i="21"/>
  <c r="NI248" i="21"/>
  <c r="NI247" i="21"/>
  <c r="NI246" i="21"/>
  <c r="NI245" i="21"/>
  <c r="NI244" i="21"/>
  <c r="NI243" i="21"/>
  <c r="NI242" i="21"/>
  <c r="NI234" i="21"/>
  <c r="NI317" i="21"/>
  <c r="NI294" i="21"/>
  <c r="NI279" i="21"/>
  <c r="NI275" i="21"/>
  <c r="NI264" i="21"/>
  <c r="NI260" i="21"/>
  <c r="NI240" i="21"/>
  <c r="NI192" i="21"/>
  <c r="NI184" i="21"/>
  <c r="NI176" i="21"/>
  <c r="NI168" i="21"/>
  <c r="NI160" i="21"/>
  <c r="NI287" i="21"/>
  <c r="NI283" i="21"/>
  <c r="NI272" i="21"/>
  <c r="NI268" i="21"/>
  <c r="NI257" i="21"/>
  <c r="NI253" i="21"/>
  <c r="NI241" i="21"/>
  <c r="NI191" i="21"/>
  <c r="NI183" i="21"/>
  <c r="NI175" i="21"/>
  <c r="NI167" i="21"/>
  <c r="NI295" i="21"/>
  <c r="NI291" i="21"/>
  <c r="NI280" i="21"/>
  <c r="NI276" i="21"/>
  <c r="NI265" i="21"/>
  <c r="NI261" i="21"/>
  <c r="NI315" i="21"/>
  <c r="NI288" i="21"/>
  <c r="NI284" i="21"/>
  <c r="NI273" i="21"/>
  <c r="NI269" i="21"/>
  <c r="NI254" i="21"/>
  <c r="NI316" i="21"/>
  <c r="NI296" i="21"/>
  <c r="NI277" i="21"/>
  <c r="NI232" i="21"/>
  <c r="NI214" i="21"/>
  <c r="NI208" i="21"/>
  <c r="NI204" i="21"/>
  <c r="NI196" i="21"/>
  <c r="NI190" i="21"/>
  <c r="NI170" i="21"/>
  <c r="NI164" i="21"/>
  <c r="NI152" i="21"/>
  <c r="NI144" i="21"/>
  <c r="NI136" i="21"/>
  <c r="NI128" i="21"/>
  <c r="NI120" i="21"/>
  <c r="NI112" i="21"/>
  <c r="NI104" i="21"/>
  <c r="NI96" i="21"/>
  <c r="NI88" i="21"/>
  <c r="NI285" i="21"/>
  <c r="NI255" i="21"/>
  <c r="NI222" i="21"/>
  <c r="NI217" i="21"/>
  <c r="NI201" i="21"/>
  <c r="NI197" i="21"/>
  <c r="NI177" i="21"/>
  <c r="NI171" i="21"/>
  <c r="NI165" i="21"/>
  <c r="NI151" i="21"/>
  <c r="NI143" i="21"/>
  <c r="NI135" i="21"/>
  <c r="NI127" i="21"/>
  <c r="NI119" i="21"/>
  <c r="NI111" i="21"/>
  <c r="NI293" i="21"/>
  <c r="NI263" i="21"/>
  <c r="NI239" i="21"/>
  <c r="NI237" i="21"/>
  <c r="NI230" i="21"/>
  <c r="NI225" i="21"/>
  <c r="NI212" i="21"/>
  <c r="NI209" i="21"/>
  <c r="NI205" i="21"/>
  <c r="NI178" i="21"/>
  <c r="NI172" i="21"/>
  <c r="NI166" i="21"/>
  <c r="NI150" i="21"/>
  <c r="NI292" i="21"/>
  <c r="NI281" i="21"/>
  <c r="NI262" i="21"/>
  <c r="NI271" i="21"/>
  <c r="NI233" i="21"/>
  <c r="NI207" i="21"/>
  <c r="NI198" i="21"/>
  <c r="NI181" i="21"/>
  <c r="NI179" i="21"/>
  <c r="NI147" i="21"/>
  <c r="NI129" i="21"/>
  <c r="NI123" i="21"/>
  <c r="NI117" i="21"/>
  <c r="NI87" i="21"/>
  <c r="NI79" i="21"/>
  <c r="NI71" i="21"/>
  <c r="NI63" i="21"/>
  <c r="NI55" i="21"/>
  <c r="NI47" i="21"/>
  <c r="NI39" i="21"/>
  <c r="NI31" i="21"/>
  <c r="NI23" i="21"/>
  <c r="NI15" i="21"/>
  <c r="NI297" i="21"/>
  <c r="NI289" i="21"/>
  <c r="NI270" i="21"/>
  <c r="NI202" i="21"/>
  <c r="NI173" i="21"/>
  <c r="NI162" i="21"/>
  <c r="NI157" i="21"/>
  <c r="NI154" i="21"/>
  <c r="NI130" i="21"/>
  <c r="NI124" i="21"/>
  <c r="NI118" i="21"/>
  <c r="NI95" i="21"/>
  <c r="NI94" i="21"/>
  <c r="NI93" i="21"/>
  <c r="NI92" i="21"/>
  <c r="NI91" i="21"/>
  <c r="NI90" i="21"/>
  <c r="NI89" i="21"/>
  <c r="NI86" i="21"/>
  <c r="NI78" i="21"/>
  <c r="NI70" i="21"/>
  <c r="NI62" i="21"/>
  <c r="NI54" i="21"/>
  <c r="NI46" i="21"/>
  <c r="NI38" i="21"/>
  <c r="NI259" i="21"/>
  <c r="NI236" i="21"/>
  <c r="NI224" i="21"/>
  <c r="NI216" i="21"/>
  <c r="NI200" i="21"/>
  <c r="NI194" i="21"/>
  <c r="NI148" i="21"/>
  <c r="NI137" i="21"/>
  <c r="NI131" i="21"/>
  <c r="NI125" i="21"/>
  <c r="NI103" i="21"/>
  <c r="NI102" i="21"/>
  <c r="NI101" i="21"/>
  <c r="NI100" i="21"/>
  <c r="NI99" i="21"/>
  <c r="NI98" i="21"/>
  <c r="NI97" i="21"/>
  <c r="NI85" i="21"/>
  <c r="NI229" i="21"/>
  <c r="NI226" i="21"/>
  <c r="NI221" i="21"/>
  <c r="NI218" i="21"/>
  <c r="NI213" i="21"/>
  <c r="NI206" i="21"/>
  <c r="NI252" i="21"/>
  <c r="NI223" i="21"/>
  <c r="NI215" i="21"/>
  <c r="NI210" i="21"/>
  <c r="NI182" i="21"/>
  <c r="NI180" i="21"/>
  <c r="NI169" i="21"/>
  <c r="NI158" i="21"/>
  <c r="NI149" i="21"/>
  <c r="NI145" i="21"/>
  <c r="NI139" i="21"/>
  <c r="NI133" i="21"/>
  <c r="NI113" i="21"/>
  <c r="NI251" i="21"/>
  <c r="NI231" i="21"/>
  <c r="NI228" i="21"/>
  <c r="NI220" i="21"/>
  <c r="NI199" i="21"/>
  <c r="NI286" i="21"/>
  <c r="NI278" i="21"/>
  <c r="NI238" i="21"/>
  <c r="NI195" i="21"/>
  <c r="NI193" i="21"/>
  <c r="NI267" i="21"/>
  <c r="NI256" i="21"/>
  <c r="NI188" i="21"/>
  <c r="NI155" i="21"/>
  <c r="NI132" i="21"/>
  <c r="NI65" i="21"/>
  <c r="NI59" i="21"/>
  <c r="NI53" i="21"/>
  <c r="NI30" i="21"/>
  <c r="NI29" i="21"/>
  <c r="NI28" i="21"/>
  <c r="NI27" i="21"/>
  <c r="NI26" i="21"/>
  <c r="NI25" i="21"/>
  <c r="NI24" i="21"/>
  <c r="NI10" i="21"/>
  <c r="NI134" i="21"/>
  <c r="NI109" i="21"/>
  <c r="NI107" i="21"/>
  <c r="NI83" i="21"/>
  <c r="NI72" i="21"/>
  <c r="NI66" i="21"/>
  <c r="NI60" i="21"/>
  <c r="NI40" i="21"/>
  <c r="NI34" i="21"/>
  <c r="NI33" i="21"/>
  <c r="NI32" i="21"/>
  <c r="NI9" i="21"/>
  <c r="NI161" i="21"/>
  <c r="NI146" i="21"/>
  <c r="NI141" i="21"/>
  <c r="NI115" i="21"/>
  <c r="NI105" i="21"/>
  <c r="NI73" i="21"/>
  <c r="NI67" i="21"/>
  <c r="NI61" i="21"/>
  <c r="NI41" i="21"/>
  <c r="NI35" i="21"/>
  <c r="NI187" i="21"/>
  <c r="NI122" i="21"/>
  <c r="NI186" i="21"/>
  <c r="NI138" i="21"/>
  <c r="NI126" i="21"/>
  <c r="NI174" i="21"/>
  <c r="NI163" i="21"/>
  <c r="NI140" i="21"/>
  <c r="NI114" i="21"/>
  <c r="NI110" i="21"/>
  <c r="NI108" i="21"/>
  <c r="NI106" i="21"/>
  <c r="NI81" i="21"/>
  <c r="NI76" i="21"/>
  <c r="NI56" i="21"/>
  <c r="NI50" i="21"/>
  <c r="NI44" i="21"/>
  <c r="NI189" i="21"/>
  <c r="NI185" i="21"/>
  <c r="NI159" i="21"/>
  <c r="NI153" i="21"/>
  <c r="NI142" i="21"/>
  <c r="NI156" i="21"/>
  <c r="NI77" i="21"/>
  <c r="NI51" i="21"/>
  <c r="NI20" i="21"/>
  <c r="NI14" i="21"/>
  <c r="NI116" i="21"/>
  <c r="NI82" i="21"/>
  <c r="NI58" i="21"/>
  <c r="NI84" i="21"/>
  <c r="NI74" i="21"/>
  <c r="NI48" i="21"/>
  <c r="NI36" i="21"/>
  <c r="NI18" i="21"/>
  <c r="NI121" i="21"/>
  <c r="NI69" i="21"/>
  <c r="NI43" i="21"/>
  <c r="NI21" i="21"/>
  <c r="NI11" i="21"/>
  <c r="NI57" i="21"/>
  <c r="NI45" i="21"/>
  <c r="NI12" i="21"/>
  <c r="NI6" i="21"/>
  <c r="NI64" i="21"/>
  <c r="NI52" i="21"/>
  <c r="NI19" i="21"/>
  <c r="NI16" i="21"/>
  <c r="NI7" i="21"/>
  <c r="NI80" i="21"/>
  <c r="NI68" i="21"/>
  <c r="NI42" i="21"/>
  <c r="NI22" i="21"/>
  <c r="NI13" i="21"/>
  <c r="NI8" i="21"/>
  <c r="NI75" i="21"/>
  <c r="NI49" i="21"/>
  <c r="NI37" i="21"/>
  <c r="NI17" i="21"/>
  <c r="NF317" i="21"/>
  <c r="NF309" i="21"/>
  <c r="NF301" i="21"/>
  <c r="NF293" i="21"/>
  <c r="NF285" i="21"/>
  <c r="NF277" i="21"/>
  <c r="NF269" i="21"/>
  <c r="NF261" i="21"/>
  <c r="NF253" i="21"/>
  <c r="NF245" i="21"/>
  <c r="NF284" i="21"/>
  <c r="NF283" i="21"/>
  <c r="NF282" i="21"/>
  <c r="NF281" i="21"/>
  <c r="NF280" i="21"/>
  <c r="NF279" i="21"/>
  <c r="NF278" i="21"/>
  <c r="NF238" i="21"/>
  <c r="NF230" i="21"/>
  <c r="NF222" i="21"/>
  <c r="NF214" i="21"/>
  <c r="NF206" i="21"/>
  <c r="NF198" i="21"/>
  <c r="NF292" i="21"/>
  <c r="NF291" i="21"/>
  <c r="NF290" i="21"/>
  <c r="NF289" i="21"/>
  <c r="NF288" i="21"/>
  <c r="NF287" i="21"/>
  <c r="NF286" i="21"/>
  <c r="NF237" i="21"/>
  <c r="NF305" i="21"/>
  <c r="NF274" i="21"/>
  <c r="NF270" i="21"/>
  <c r="NF259" i="21"/>
  <c r="NF255" i="21"/>
  <c r="NF244" i="21"/>
  <c r="NF221" i="21"/>
  <c r="NF220" i="21"/>
  <c r="NF219" i="21"/>
  <c r="NF218" i="21"/>
  <c r="NF217" i="21"/>
  <c r="NF216" i="21"/>
  <c r="NF215" i="21"/>
  <c r="NF195" i="21"/>
  <c r="NF187" i="21"/>
  <c r="NF179" i="21"/>
  <c r="NF171" i="21"/>
  <c r="NF163" i="21"/>
  <c r="NF313" i="21"/>
  <c r="NF298" i="21"/>
  <c r="NF294" i="21"/>
  <c r="NF267" i="21"/>
  <c r="NF263" i="21"/>
  <c r="NF252" i="21"/>
  <c r="NF248" i="21"/>
  <c r="NF229" i="21"/>
  <c r="NF228" i="21"/>
  <c r="NF227" i="21"/>
  <c r="NF226" i="21"/>
  <c r="NF225" i="21"/>
  <c r="NF224" i="21"/>
  <c r="NF223" i="21"/>
  <c r="NF194" i="21"/>
  <c r="NF186" i="21"/>
  <c r="NF178" i="21"/>
  <c r="NF170" i="21"/>
  <c r="NF306" i="21"/>
  <c r="NF302" i="21"/>
  <c r="NF275" i="21"/>
  <c r="NF271" i="21"/>
  <c r="NF260" i="21"/>
  <c r="NF256" i="21"/>
  <c r="NF239" i="21"/>
  <c r="NF233" i="21"/>
  <c r="NF232" i="21"/>
  <c r="NF231" i="21"/>
  <c r="NF314" i="21"/>
  <c r="NF310" i="21"/>
  <c r="NF299" i="21"/>
  <c r="NF295" i="21"/>
  <c r="NF268" i="21"/>
  <c r="NF264" i="21"/>
  <c r="NF249" i="21"/>
  <c r="NF316" i="21"/>
  <c r="NF307" i="21"/>
  <c r="NF272" i="21"/>
  <c r="NF203" i="21"/>
  <c r="NF199" i="21"/>
  <c r="NF181" i="21"/>
  <c r="NF175" i="21"/>
  <c r="NF169" i="21"/>
  <c r="NF162" i="21"/>
  <c r="NF161" i="21"/>
  <c r="NF160" i="21"/>
  <c r="NF159" i="21"/>
  <c r="NF158" i="21"/>
  <c r="NF157" i="21"/>
  <c r="NF156" i="21"/>
  <c r="NF155" i="21"/>
  <c r="NF147" i="21"/>
  <c r="NF139" i="21"/>
  <c r="NF131" i="21"/>
  <c r="NF123" i="21"/>
  <c r="NF115" i="21"/>
  <c r="NF107" i="21"/>
  <c r="NF99" i="21"/>
  <c r="NF91" i="21"/>
  <c r="NF315" i="21"/>
  <c r="NF296" i="21"/>
  <c r="NF250" i="21"/>
  <c r="NF211" i="21"/>
  <c r="NF207" i="21"/>
  <c r="NF188" i="21"/>
  <c r="NF182" i="21"/>
  <c r="NF176" i="21"/>
  <c r="NF154" i="21"/>
  <c r="NF146" i="21"/>
  <c r="NF138" i="21"/>
  <c r="NF130" i="21"/>
  <c r="NF122" i="21"/>
  <c r="NF114" i="21"/>
  <c r="NF304" i="21"/>
  <c r="NF258" i="21"/>
  <c r="NF243" i="21"/>
  <c r="NF241" i="21"/>
  <c r="NF204" i="21"/>
  <c r="NF200" i="21"/>
  <c r="NF189" i="21"/>
  <c r="NF183" i="21"/>
  <c r="NF177" i="21"/>
  <c r="NF153" i="21"/>
  <c r="NF312" i="21"/>
  <c r="NF303" i="21"/>
  <c r="NF276" i="21"/>
  <c r="NF257" i="21"/>
  <c r="NF247" i="21"/>
  <c r="NF311" i="21"/>
  <c r="NF308" i="21"/>
  <c r="NF266" i="21"/>
  <c r="NF205" i="21"/>
  <c r="NF185" i="21"/>
  <c r="NF174" i="21"/>
  <c r="NF172" i="21"/>
  <c r="NF140" i="21"/>
  <c r="NF134" i="21"/>
  <c r="NF128" i="21"/>
  <c r="NF108" i="21"/>
  <c r="NF82" i="21"/>
  <c r="NF74" i="21"/>
  <c r="NF66" i="21"/>
  <c r="NF58" i="21"/>
  <c r="NF50" i="21"/>
  <c r="NF42" i="21"/>
  <c r="NF34" i="21"/>
  <c r="NF26" i="21"/>
  <c r="NF18" i="21"/>
  <c r="NF265" i="21"/>
  <c r="NF168" i="21"/>
  <c r="NF166" i="21"/>
  <c r="NF164" i="21"/>
  <c r="NF150" i="21"/>
  <c r="NF141" i="21"/>
  <c r="NF135" i="21"/>
  <c r="NF129" i="21"/>
  <c r="NF109" i="21"/>
  <c r="NF81" i="21"/>
  <c r="NF73" i="21"/>
  <c r="NF65" i="21"/>
  <c r="NF57" i="21"/>
  <c r="NF49" i="21"/>
  <c r="NF41" i="21"/>
  <c r="NF297" i="21"/>
  <c r="NF254" i="21"/>
  <c r="NF240" i="21"/>
  <c r="NF209" i="21"/>
  <c r="NF196" i="21"/>
  <c r="NF142" i="21"/>
  <c r="NF136" i="21"/>
  <c r="NF116" i="21"/>
  <c r="NF110" i="21"/>
  <c r="NF236" i="21"/>
  <c r="NF235" i="21"/>
  <c r="NF202" i="21"/>
  <c r="NF184" i="21"/>
  <c r="NF173" i="21"/>
  <c r="NF144" i="21"/>
  <c r="NF124" i="21"/>
  <c r="NF118" i="21"/>
  <c r="NF300" i="21"/>
  <c r="NF213" i="21"/>
  <c r="NF208" i="21"/>
  <c r="NF273" i="21"/>
  <c r="NF242" i="21"/>
  <c r="NF197" i="21"/>
  <c r="NF262" i="21"/>
  <c r="NF251" i="21"/>
  <c r="NF246" i="21"/>
  <c r="NF234" i="21"/>
  <c r="NF212" i="21"/>
  <c r="NF210" i="21"/>
  <c r="NF201" i="21"/>
  <c r="NF193" i="21"/>
  <c r="NF137" i="21"/>
  <c r="NF101" i="21"/>
  <c r="NF96" i="21"/>
  <c r="NF85" i="21"/>
  <c r="NF76" i="21"/>
  <c r="NF70" i="21"/>
  <c r="NF64" i="21"/>
  <c r="NF44" i="21"/>
  <c r="NF38" i="21"/>
  <c r="NF165" i="21"/>
  <c r="NF152" i="21"/>
  <c r="NF125" i="21"/>
  <c r="NF113" i="21"/>
  <c r="NF111" i="21"/>
  <c r="NF104" i="21"/>
  <c r="NF77" i="21"/>
  <c r="NF71" i="21"/>
  <c r="NF51" i="21"/>
  <c r="NF45" i="21"/>
  <c r="NF39" i="21"/>
  <c r="NF17" i="21"/>
  <c r="NF16" i="21"/>
  <c r="NF15" i="21"/>
  <c r="NF14" i="21"/>
  <c r="NF13" i="21"/>
  <c r="NF12" i="21"/>
  <c r="NF192" i="21"/>
  <c r="NF132" i="21"/>
  <c r="NF120" i="21"/>
  <c r="NF94" i="21"/>
  <c r="NF89" i="21"/>
  <c r="NF86" i="21"/>
  <c r="NF78" i="21"/>
  <c r="NF72" i="21"/>
  <c r="NF52" i="21"/>
  <c r="NF46" i="21"/>
  <c r="NF40" i="21"/>
  <c r="NF25" i="21"/>
  <c r="NF24" i="21"/>
  <c r="NF23" i="21"/>
  <c r="NF22" i="21"/>
  <c r="NF21" i="21"/>
  <c r="NF20" i="21"/>
  <c r="NF19" i="21"/>
  <c r="NF191" i="21"/>
  <c r="NF180" i="21"/>
  <c r="NF149" i="21"/>
  <c r="NF127" i="21"/>
  <c r="NF190" i="21"/>
  <c r="NF151" i="21"/>
  <c r="NF143" i="21"/>
  <c r="NF117" i="21"/>
  <c r="NF167" i="21"/>
  <c r="NF148" i="21"/>
  <c r="NF145" i="21"/>
  <c r="NF119" i="21"/>
  <c r="NF112" i="21"/>
  <c r="NF100" i="21"/>
  <c r="NF95" i="21"/>
  <c r="NF90" i="21"/>
  <c r="NF67" i="21"/>
  <c r="NF61" i="21"/>
  <c r="NF55" i="21"/>
  <c r="NF6" i="21"/>
  <c r="NG7" i="21"/>
  <c r="NF30" i="21"/>
  <c r="NG35" i="21"/>
  <c r="NF54" i="21"/>
  <c r="NG61" i="21"/>
  <c r="NF80" i="21"/>
  <c r="NF83" i="21"/>
  <c r="NF92" i="21"/>
  <c r="NG95" i="21"/>
  <c r="NF105" i="21"/>
  <c r="NF126" i="21"/>
  <c r="NG316" i="21"/>
  <c r="NG308" i="21"/>
  <c r="NG300" i="21"/>
  <c r="NG292" i="21"/>
  <c r="NG284" i="21"/>
  <c r="NG276" i="21"/>
  <c r="NG268" i="21"/>
  <c r="NG260" i="21"/>
  <c r="NG252" i="21"/>
  <c r="NG244" i="21"/>
  <c r="NG291" i="21"/>
  <c r="NG290" i="21"/>
  <c r="NG289" i="21"/>
  <c r="NG288" i="21"/>
  <c r="NG287" i="21"/>
  <c r="NG286" i="21"/>
  <c r="NG285" i="21"/>
  <c r="NG237" i="21"/>
  <c r="NG229" i="21"/>
  <c r="NG221" i="21"/>
  <c r="NG213" i="21"/>
  <c r="NG205" i="21"/>
  <c r="NG299" i="21"/>
  <c r="NG298" i="21"/>
  <c r="NG297" i="21"/>
  <c r="NG296" i="21"/>
  <c r="NG295" i="21"/>
  <c r="NG294" i="21"/>
  <c r="NG293" i="21"/>
  <c r="NG236" i="21"/>
  <c r="NG313" i="21"/>
  <c r="NG309" i="21"/>
  <c r="NG282" i="21"/>
  <c r="NG278" i="21"/>
  <c r="NG267" i="21"/>
  <c r="NG263" i="21"/>
  <c r="NG248" i="21"/>
  <c r="NG238" i="21"/>
  <c r="NG228" i="21"/>
  <c r="NG227" i="21"/>
  <c r="NG226" i="21"/>
  <c r="NG225" i="21"/>
  <c r="NG224" i="21"/>
  <c r="NG223" i="21"/>
  <c r="NG222" i="21"/>
  <c r="NG194" i="21"/>
  <c r="NG186" i="21"/>
  <c r="NG178" i="21"/>
  <c r="NG170" i="21"/>
  <c r="NG162" i="21"/>
  <c r="NG306" i="21"/>
  <c r="NG302" i="21"/>
  <c r="NG275" i="21"/>
  <c r="NG271" i="21"/>
  <c r="NG256" i="21"/>
  <c r="NG239" i="21"/>
  <c r="NG233" i="21"/>
  <c r="NG232" i="21"/>
  <c r="NG231" i="21"/>
  <c r="NG230" i="21"/>
  <c r="NG193" i="21"/>
  <c r="NG185" i="21"/>
  <c r="NG177" i="21"/>
  <c r="NG169" i="21"/>
  <c r="NG317" i="21"/>
  <c r="NG314" i="21"/>
  <c r="NG310" i="21"/>
  <c r="NG283" i="21"/>
  <c r="NG279" i="21"/>
  <c r="NG264" i="21"/>
  <c r="NG249" i="21"/>
  <c r="NG245" i="21"/>
  <c r="NG240" i="21"/>
  <c r="NG234" i="21"/>
  <c r="NG307" i="21"/>
  <c r="NG303" i="21"/>
  <c r="NG272" i="21"/>
  <c r="NG257" i="21"/>
  <c r="NG253" i="21"/>
  <c r="NG315" i="21"/>
  <c r="NG280" i="21"/>
  <c r="NG261" i="21"/>
  <c r="NG250" i="21"/>
  <c r="NG216" i="21"/>
  <c r="NG211" i="21"/>
  <c r="NG207" i="21"/>
  <c r="NG188" i="21"/>
  <c r="NG182" i="21"/>
  <c r="NG176" i="21"/>
  <c r="NG154" i="21"/>
  <c r="NG146" i="21"/>
  <c r="NG138" i="21"/>
  <c r="NG130" i="21"/>
  <c r="NG122" i="21"/>
  <c r="NG114" i="21"/>
  <c r="NG106" i="21"/>
  <c r="NG98" i="21"/>
  <c r="NG90" i="21"/>
  <c r="NG304" i="21"/>
  <c r="NG269" i="21"/>
  <c r="NG258" i="21"/>
  <c r="NG243" i="21"/>
  <c r="NG241" i="21"/>
  <c r="NG219" i="21"/>
  <c r="NG204" i="21"/>
  <c r="NG200" i="21"/>
  <c r="NG195" i="21"/>
  <c r="NG189" i="21"/>
  <c r="NG183" i="21"/>
  <c r="NG163" i="21"/>
  <c r="NG153" i="21"/>
  <c r="NG145" i="21"/>
  <c r="NG137" i="21"/>
  <c r="NG129" i="21"/>
  <c r="NG121" i="21"/>
  <c r="NG113" i="21"/>
  <c r="NG312" i="21"/>
  <c r="NG277" i="21"/>
  <c r="NG266" i="21"/>
  <c r="NG235" i="21"/>
  <c r="NG214" i="21"/>
  <c r="NG208" i="21"/>
  <c r="NG196" i="21"/>
  <c r="NG190" i="21"/>
  <c r="NG184" i="21"/>
  <c r="NG164" i="21"/>
  <c r="NG152" i="21"/>
  <c r="NG301" i="21"/>
  <c r="NG311" i="21"/>
  <c r="NG265" i="21"/>
  <c r="NG255" i="21"/>
  <c r="NG203" i="21"/>
  <c r="NG168" i="21"/>
  <c r="NG166" i="21"/>
  <c r="NG156" i="21"/>
  <c r="NG150" i="21"/>
  <c r="NG141" i="21"/>
  <c r="NG135" i="21"/>
  <c r="NG115" i="21"/>
  <c r="NG109" i="21"/>
  <c r="NG81" i="21"/>
  <c r="NG73" i="21"/>
  <c r="NG65" i="21"/>
  <c r="NG57" i="21"/>
  <c r="NG49" i="21"/>
  <c r="NG41" i="21"/>
  <c r="NG33" i="21"/>
  <c r="NG25" i="21"/>
  <c r="NG17" i="21"/>
  <c r="NG254" i="21"/>
  <c r="NG209" i="21"/>
  <c r="NG187" i="21"/>
  <c r="NG159" i="21"/>
  <c r="NG142" i="21"/>
  <c r="NG136" i="21"/>
  <c r="NG116" i="21"/>
  <c r="NG110" i="21"/>
  <c r="NG80" i="21"/>
  <c r="NG72" i="21"/>
  <c r="NG64" i="21"/>
  <c r="NG56" i="21"/>
  <c r="NG48" i="21"/>
  <c r="NG40" i="21"/>
  <c r="NG305" i="21"/>
  <c r="NG198" i="21"/>
  <c r="NG192" i="21"/>
  <c r="NG181" i="21"/>
  <c r="NG179" i="21"/>
  <c r="NG151" i="21"/>
  <c r="NG147" i="21"/>
  <c r="NG143" i="21"/>
  <c r="NG123" i="21"/>
  <c r="NG117" i="21"/>
  <c r="NG111" i="21"/>
  <c r="NG89" i="21"/>
  <c r="NG88" i="21"/>
  <c r="NG87" i="21"/>
  <c r="NG281" i="21"/>
  <c r="NG270" i="21"/>
  <c r="NG259" i="21"/>
  <c r="NG202" i="21"/>
  <c r="NG274" i="21"/>
  <c r="NG247" i="21"/>
  <c r="NG167" i="21"/>
  <c r="NG165" i="21"/>
  <c r="NG160" i="21"/>
  <c r="NG148" i="21"/>
  <c r="NG131" i="21"/>
  <c r="NG125" i="21"/>
  <c r="NG119" i="21"/>
  <c r="NG273" i="21"/>
  <c r="NG242" i="21"/>
  <c r="NG218" i="21"/>
  <c r="NG206" i="21"/>
  <c r="NG197" i="21"/>
  <c r="NG262" i="21"/>
  <c r="NG251" i="21"/>
  <c r="NG246" i="21"/>
  <c r="NG220" i="21"/>
  <c r="NG215" i="21"/>
  <c r="NG212" i="21"/>
  <c r="NG210" i="21"/>
  <c r="NG201" i="21"/>
  <c r="NG191" i="21"/>
  <c r="NG217" i="21"/>
  <c r="NG199" i="21"/>
  <c r="NG173" i="21"/>
  <c r="NG144" i="21"/>
  <c r="NG118" i="21"/>
  <c r="NG104" i="21"/>
  <c r="NG91" i="21"/>
  <c r="NG77" i="21"/>
  <c r="NG71" i="21"/>
  <c r="NG51" i="21"/>
  <c r="NG45" i="21"/>
  <c r="NG39" i="21"/>
  <c r="NG16" i="21"/>
  <c r="NG15" i="21"/>
  <c r="NG14" i="21"/>
  <c r="NG13" i="21"/>
  <c r="NG12" i="21"/>
  <c r="NG155" i="21"/>
  <c r="NG132" i="21"/>
  <c r="NG120" i="21"/>
  <c r="NG99" i="21"/>
  <c r="NG94" i="21"/>
  <c r="NG86" i="21"/>
  <c r="NG82" i="21"/>
  <c r="NG78" i="21"/>
  <c r="NG58" i="21"/>
  <c r="NG52" i="21"/>
  <c r="NG46" i="21"/>
  <c r="NG24" i="21"/>
  <c r="NG23" i="21"/>
  <c r="NG22" i="21"/>
  <c r="NG21" i="21"/>
  <c r="NG20" i="21"/>
  <c r="NG19" i="21"/>
  <c r="NG18" i="21"/>
  <c r="NG11" i="21"/>
  <c r="NG180" i="21"/>
  <c r="NG158" i="21"/>
  <c r="NG149" i="21"/>
  <c r="NG139" i="21"/>
  <c r="NG127" i="21"/>
  <c r="NG102" i="21"/>
  <c r="NG97" i="21"/>
  <c r="NG79" i="21"/>
  <c r="NG59" i="21"/>
  <c r="NG53" i="21"/>
  <c r="NG47" i="21"/>
  <c r="NG32" i="21"/>
  <c r="NG31" i="21"/>
  <c r="NG30" i="21"/>
  <c r="NG29" i="21"/>
  <c r="NG28" i="21"/>
  <c r="NG27" i="21"/>
  <c r="NG26" i="21"/>
  <c r="NG172" i="21"/>
  <c r="NG161" i="21"/>
  <c r="NG134" i="21"/>
  <c r="NG175" i="21"/>
  <c r="NG171" i="21"/>
  <c r="NG157" i="21"/>
  <c r="NG124" i="21"/>
  <c r="NG126" i="21"/>
  <c r="NG103" i="21"/>
  <c r="NG84" i="21"/>
  <c r="NG74" i="21"/>
  <c r="NG68" i="21"/>
  <c r="NG62" i="21"/>
  <c r="NG42" i="21"/>
  <c r="NG36" i="21"/>
  <c r="NG174" i="21"/>
  <c r="NG140" i="21"/>
  <c r="NG6" i="21"/>
  <c r="NF47" i="21"/>
  <c r="NG54" i="21"/>
  <c r="NF59" i="21"/>
  <c r="NG66" i="21"/>
  <c r="NG83" i="21"/>
  <c r="NG92" i="21"/>
  <c r="NF102" i="21"/>
  <c r="NG105" i="21"/>
  <c r="NG128" i="21"/>
  <c r="NH315" i="21"/>
  <c r="NH307" i="21"/>
  <c r="NH299" i="21"/>
  <c r="NH291" i="21"/>
  <c r="NH283" i="21"/>
  <c r="NH275" i="21"/>
  <c r="NH267" i="21"/>
  <c r="NH259" i="21"/>
  <c r="NH251" i="21"/>
  <c r="NH243" i="21"/>
  <c r="NH298" i="21"/>
  <c r="NH297" i="21"/>
  <c r="NH296" i="21"/>
  <c r="NH295" i="21"/>
  <c r="NH294" i="21"/>
  <c r="NH293" i="21"/>
  <c r="NH292" i="21"/>
  <c r="NH236" i="21"/>
  <c r="NH228" i="21"/>
  <c r="NH220" i="21"/>
  <c r="NH212" i="21"/>
  <c r="NH204" i="21"/>
  <c r="NH306" i="21"/>
  <c r="NH305" i="21"/>
  <c r="NH304" i="21"/>
  <c r="NH303" i="21"/>
  <c r="NH302" i="21"/>
  <c r="NH301" i="21"/>
  <c r="NH300" i="21"/>
  <c r="NH235" i="21"/>
  <c r="NH290" i="21"/>
  <c r="NH286" i="21"/>
  <c r="NH271" i="21"/>
  <c r="NH256" i="21"/>
  <c r="NH252" i="21"/>
  <c r="NH239" i="21"/>
  <c r="NH233" i="21"/>
  <c r="NH232" i="21"/>
  <c r="NH231" i="21"/>
  <c r="NH230" i="21"/>
  <c r="NH229" i="21"/>
  <c r="NH193" i="21"/>
  <c r="NH185" i="21"/>
  <c r="NH177" i="21"/>
  <c r="NH169" i="21"/>
  <c r="NH161" i="21"/>
  <c r="NH317" i="21"/>
  <c r="NH314" i="21"/>
  <c r="NH310" i="21"/>
  <c r="NH279" i="21"/>
  <c r="NH264" i="21"/>
  <c r="NH260" i="21"/>
  <c r="NH249" i="21"/>
  <c r="NH245" i="21"/>
  <c r="NH240" i="21"/>
  <c r="NH234" i="21"/>
  <c r="NH192" i="21"/>
  <c r="NH184" i="21"/>
  <c r="NH176" i="21"/>
  <c r="NH168" i="21"/>
  <c r="NH287" i="21"/>
  <c r="NH272" i="21"/>
  <c r="NH268" i="21"/>
  <c r="NH257" i="21"/>
  <c r="NH253" i="21"/>
  <c r="NH241" i="21"/>
  <c r="NH311" i="21"/>
  <c r="NH280" i="21"/>
  <c r="NH276" i="21"/>
  <c r="NH265" i="21"/>
  <c r="NH261" i="21"/>
  <c r="NH250" i="21"/>
  <c r="NH316" i="21"/>
  <c r="NH288" i="21"/>
  <c r="NH269" i="21"/>
  <c r="NH258" i="21"/>
  <c r="NH224" i="21"/>
  <c r="NH219" i="21"/>
  <c r="NH200" i="21"/>
  <c r="NH195" i="21"/>
  <c r="NH189" i="21"/>
  <c r="NH183" i="21"/>
  <c r="NH163" i="21"/>
  <c r="NH153" i="21"/>
  <c r="NH145" i="21"/>
  <c r="NH137" i="21"/>
  <c r="NH129" i="21"/>
  <c r="NH121" i="21"/>
  <c r="NH113" i="21"/>
  <c r="NH105" i="21"/>
  <c r="NH97" i="21"/>
  <c r="NH89" i="21"/>
  <c r="NH312" i="21"/>
  <c r="NH277" i="21"/>
  <c r="NH266" i="21"/>
  <c r="NH227" i="21"/>
  <c r="NH214" i="21"/>
  <c r="NH208" i="21"/>
  <c r="NH196" i="21"/>
  <c r="NH190" i="21"/>
  <c r="NH170" i="21"/>
  <c r="NH164" i="21"/>
  <c r="NH152" i="21"/>
  <c r="NH144" i="21"/>
  <c r="NH136" i="21"/>
  <c r="NH128" i="21"/>
  <c r="NH120" i="21"/>
  <c r="NH112" i="21"/>
  <c r="NH285" i="21"/>
  <c r="NH274" i="21"/>
  <c r="NH255" i="21"/>
  <c r="NH247" i="21"/>
  <c r="NH222" i="21"/>
  <c r="NH217" i="21"/>
  <c r="NH201" i="21"/>
  <c r="NH197" i="21"/>
  <c r="NH191" i="21"/>
  <c r="NH171" i="21"/>
  <c r="NH165" i="21"/>
  <c r="NH151" i="21"/>
  <c r="NH309" i="21"/>
  <c r="NH282" i="21"/>
  <c r="NH284" i="21"/>
  <c r="NH273" i="21"/>
  <c r="NH254" i="21"/>
  <c r="NH242" i="21"/>
  <c r="NH308" i="21"/>
  <c r="NH313" i="21"/>
  <c r="NH237" i="21"/>
  <c r="NH209" i="21"/>
  <c r="NH187" i="21"/>
  <c r="NH159" i="21"/>
  <c r="NH142" i="21"/>
  <c r="NH122" i="21"/>
  <c r="NH116" i="21"/>
  <c r="NH110" i="21"/>
  <c r="NH80" i="21"/>
  <c r="NH72" i="21"/>
  <c r="NH64" i="21"/>
  <c r="NH56" i="21"/>
  <c r="NH48" i="21"/>
  <c r="NH40" i="21"/>
  <c r="NH32" i="21"/>
  <c r="NH24" i="21"/>
  <c r="NH16" i="21"/>
  <c r="NH207" i="21"/>
  <c r="NH198" i="21"/>
  <c r="NH181" i="21"/>
  <c r="NH179" i="21"/>
  <c r="NH147" i="21"/>
  <c r="NH143" i="21"/>
  <c r="NH123" i="21"/>
  <c r="NH117" i="21"/>
  <c r="NH111" i="21"/>
  <c r="NH88" i="21"/>
  <c r="NH87" i="21"/>
  <c r="NH79" i="21"/>
  <c r="NH71" i="21"/>
  <c r="NH63" i="21"/>
  <c r="NH55" i="21"/>
  <c r="NH47" i="21"/>
  <c r="NH39" i="21"/>
  <c r="NH289" i="21"/>
  <c r="NH281" i="21"/>
  <c r="NH270" i="21"/>
  <c r="NH244" i="21"/>
  <c r="NH211" i="21"/>
  <c r="NH202" i="21"/>
  <c r="NH175" i="21"/>
  <c r="NH173" i="21"/>
  <c r="NH162" i="21"/>
  <c r="NH157" i="21"/>
  <c r="NH154" i="21"/>
  <c r="NH130" i="21"/>
  <c r="NH124" i="21"/>
  <c r="NH118" i="21"/>
  <c r="NH96" i="21"/>
  <c r="NH95" i="21"/>
  <c r="NH94" i="21"/>
  <c r="NH93" i="21"/>
  <c r="NH92" i="21"/>
  <c r="NH91" i="21"/>
  <c r="NH90" i="21"/>
  <c r="NH86" i="21"/>
  <c r="NH248" i="21"/>
  <c r="NH216" i="21"/>
  <c r="NH263" i="21"/>
  <c r="NH226" i="21"/>
  <c r="NH221" i="21"/>
  <c r="NH218" i="21"/>
  <c r="NH213" i="21"/>
  <c r="NH206" i="21"/>
  <c r="NH188" i="21"/>
  <c r="NH186" i="21"/>
  <c r="NH155" i="21"/>
  <c r="NH138" i="21"/>
  <c r="NH132" i="21"/>
  <c r="NH126" i="21"/>
  <c r="NH262" i="21"/>
  <c r="NH246" i="21"/>
  <c r="NH223" i="21"/>
  <c r="NH215" i="21"/>
  <c r="NH210" i="21"/>
  <c r="NH225" i="21"/>
  <c r="NH199" i="21"/>
  <c r="NH278" i="21"/>
  <c r="NH238" i="21"/>
  <c r="NH205" i="21"/>
  <c r="NH203" i="21"/>
  <c r="NH125" i="21"/>
  <c r="NH99" i="21"/>
  <c r="NH82" i="21"/>
  <c r="NH78" i="21"/>
  <c r="NH58" i="21"/>
  <c r="NH52" i="21"/>
  <c r="NH46" i="21"/>
  <c r="NH23" i="21"/>
  <c r="NH22" i="21"/>
  <c r="NH21" i="21"/>
  <c r="NH20" i="21"/>
  <c r="NH19" i="21"/>
  <c r="NH18" i="21"/>
  <c r="NH17" i="21"/>
  <c r="NH11" i="21"/>
  <c r="NH194" i="21"/>
  <c r="NH180" i="21"/>
  <c r="NH158" i="21"/>
  <c r="NH149" i="21"/>
  <c r="NH139" i="21"/>
  <c r="NH127" i="21"/>
  <c r="NH102" i="21"/>
  <c r="NH65" i="21"/>
  <c r="NH59" i="21"/>
  <c r="NH53" i="21"/>
  <c r="NH31" i="21"/>
  <c r="NH30" i="21"/>
  <c r="NH29" i="21"/>
  <c r="NH28" i="21"/>
  <c r="NH27" i="21"/>
  <c r="NH26" i="21"/>
  <c r="NH25" i="21"/>
  <c r="NH10" i="21"/>
  <c r="NH172" i="21"/>
  <c r="NH134" i="21"/>
  <c r="NH109" i="21"/>
  <c r="NH107" i="21"/>
  <c r="NH83" i="21"/>
  <c r="NH66" i="21"/>
  <c r="NH60" i="21"/>
  <c r="NH54" i="21"/>
  <c r="NH34" i="21"/>
  <c r="NH33" i="21"/>
  <c r="NH146" i="21"/>
  <c r="NH141" i="21"/>
  <c r="NH167" i="21"/>
  <c r="NH160" i="21"/>
  <c r="NH148" i="21"/>
  <c r="NH131" i="21"/>
  <c r="NH119" i="21"/>
  <c r="NH182" i="21"/>
  <c r="NH178" i="21"/>
  <c r="NH133" i="21"/>
  <c r="NH98" i="21"/>
  <c r="NH75" i="21"/>
  <c r="NH69" i="21"/>
  <c r="NH49" i="21"/>
  <c r="NH43" i="21"/>
  <c r="NH37" i="21"/>
  <c r="NH174" i="21"/>
  <c r="NH166" i="21"/>
  <c r="NH156" i="21"/>
  <c r="NH150" i="21"/>
  <c r="NH135" i="21"/>
  <c r="NH6" i="21"/>
  <c r="NH12" i="21"/>
  <c r="NF32" i="21"/>
  <c r="NG38" i="21"/>
  <c r="NF43" i="21"/>
  <c r="NH45" i="21"/>
  <c r="NG50" i="21"/>
  <c r="NH57" i="21"/>
  <c r="NF69" i="21"/>
  <c r="NG76" i="21"/>
  <c r="NF93" i="21"/>
  <c r="NG96" i="21"/>
  <c r="NF106" i="21"/>
  <c r="NF29" i="21"/>
  <c r="NF36" i="21"/>
  <c r="NG43" i="21"/>
  <c r="NF62" i="21"/>
  <c r="NG69" i="21"/>
  <c r="NH76" i="21"/>
  <c r="NH81" i="21"/>
  <c r="NF84" i="21"/>
  <c r="NG93" i="21"/>
  <c r="NF103" i="21"/>
  <c r="NH106" i="21"/>
  <c r="NH114" i="21"/>
  <c r="NF121" i="21"/>
  <c r="NG34" i="21"/>
  <c r="NF48" i="21"/>
  <c r="NG55" i="21"/>
  <c r="NF60" i="21"/>
  <c r="NH62" i="21"/>
  <c r="NG67" i="21"/>
  <c r="NH74" i="21"/>
  <c r="NH84" i="21"/>
  <c r="NF87" i="21"/>
  <c r="NG100" i="21"/>
  <c r="NH103" i="21"/>
  <c r="NF9" i="21"/>
  <c r="NG10" i="21"/>
  <c r="NF31" i="21"/>
  <c r="NH41" i="21"/>
  <c r="NF53" i="21"/>
  <c r="NG60" i="21"/>
  <c r="NH67" i="21"/>
  <c r="NF79" i="21"/>
  <c r="NF97" i="21"/>
  <c r="NH100" i="21"/>
  <c r="NG107" i="21"/>
  <c r="NH115" i="21"/>
  <c r="NF133" i="21"/>
  <c r="NF8" i="21"/>
  <c r="NG9" i="21"/>
  <c r="NH14" i="21"/>
  <c r="NF28" i="21"/>
  <c r="NF37" i="21"/>
  <c r="NG44" i="21"/>
  <c r="NH51" i="21"/>
  <c r="NF63" i="21"/>
  <c r="NG70" i="21"/>
  <c r="NF75" i="21"/>
  <c r="NH77" i="21"/>
  <c r="NG85" i="21"/>
  <c r="NF88" i="21"/>
  <c r="NG101" i="21"/>
  <c r="NH104" i="21"/>
  <c r="NG108" i="21"/>
  <c r="NG133" i="21"/>
  <c r="NF7" i="21"/>
  <c r="NG8" i="21"/>
  <c r="NH9" i="21"/>
  <c r="NF33" i="21"/>
  <c r="NF35" i="21"/>
  <c r="NG37" i="21"/>
  <c r="NH44" i="21"/>
  <c r="NF56" i="21"/>
  <c r="NG63" i="21"/>
  <c r="NF68" i="21"/>
  <c r="NH70" i="21"/>
  <c r="NG75" i="21"/>
  <c r="NH85" i="21"/>
  <c r="NF98" i="21"/>
  <c r="NH101" i="21"/>
  <c r="NH108" i="21"/>
  <c r="MT94" i="21"/>
  <c r="MT7" i="21"/>
  <c r="MT90" i="21"/>
  <c r="MT23" i="21"/>
  <c r="MT88" i="21"/>
  <c r="MT258" i="21"/>
  <c r="MT73" i="21"/>
  <c r="MT229" i="21"/>
  <c r="MT67" i="21"/>
  <c r="MT212" i="21"/>
  <c r="MT127" i="21"/>
  <c r="MT145" i="21"/>
  <c r="MT50" i="21"/>
  <c r="MT12" i="21"/>
  <c r="MT138" i="21"/>
  <c r="MT49" i="21"/>
  <c r="MW18" i="21"/>
  <c r="MW6" i="21"/>
  <c r="MU11" i="21"/>
  <c r="MU15" i="21"/>
  <c r="MU30" i="21"/>
  <c r="MU57" i="21"/>
  <c r="MU6" i="21"/>
  <c r="MU33" i="21"/>
  <c r="MU64" i="21"/>
  <c r="MU17" i="21"/>
  <c r="MU34" i="21"/>
  <c r="MU23" i="21"/>
  <c r="MU70" i="21"/>
  <c r="MT13" i="21"/>
  <c r="MT56" i="21"/>
  <c r="MT8" i="21"/>
  <c r="MT26" i="21"/>
  <c r="MT39" i="21"/>
  <c r="MT57" i="21"/>
  <c r="MT9" i="21"/>
  <c r="MT27" i="21"/>
  <c r="MT40" i="21"/>
  <c r="MT79" i="21"/>
  <c r="MT98" i="21"/>
  <c r="MT159" i="21"/>
  <c r="MT152" i="21"/>
  <c r="MT43" i="21"/>
  <c r="MT63" i="21"/>
  <c r="MT80" i="21"/>
  <c r="MT103" i="21"/>
  <c r="MT170" i="21"/>
  <c r="MT74" i="21"/>
  <c r="MT10" i="21"/>
  <c r="MT32" i="21"/>
  <c r="MT83" i="21"/>
  <c r="MT110" i="21"/>
  <c r="MT188" i="21"/>
  <c r="MT96" i="21"/>
  <c r="MT11" i="21"/>
  <c r="MT33" i="21"/>
  <c r="MT66" i="21"/>
  <c r="MT86" i="21"/>
  <c r="MT121" i="21"/>
  <c r="MW12" i="21"/>
  <c r="MV315" i="21"/>
  <c r="MV307" i="21"/>
  <c r="MV299" i="21"/>
  <c r="MV291" i="21"/>
  <c r="MV283" i="21"/>
  <c r="MV275" i="21"/>
  <c r="MV267" i="21"/>
  <c r="MV259" i="21"/>
  <c r="MV314" i="21"/>
  <c r="MV306" i="21"/>
  <c r="MV298" i="21"/>
  <c r="MV290" i="21"/>
  <c r="MV282" i="21"/>
  <c r="MV274" i="21"/>
  <c r="MV266" i="21"/>
  <c r="MV258" i="21"/>
  <c r="MV250" i="21"/>
  <c r="MV317" i="21"/>
  <c r="MV309" i="21"/>
  <c r="MV301" i="21"/>
  <c r="MV293" i="21"/>
  <c r="MV285" i="21"/>
  <c r="MV277" i="21"/>
  <c r="MV269" i="21"/>
  <c r="MV261" i="21"/>
  <c r="MV253" i="21"/>
  <c r="MV245" i="21"/>
  <c r="MV316" i="21"/>
  <c r="MV308" i="21"/>
  <c r="MV300" i="21"/>
  <c r="MV292" i="21"/>
  <c r="MV284" i="21"/>
  <c r="MV276" i="21"/>
  <c r="MV268" i="21"/>
  <c r="MV260" i="21"/>
  <c r="MV252" i="21"/>
  <c r="MV303" i="21"/>
  <c r="MV287" i="21"/>
  <c r="MV271" i="21"/>
  <c r="MV255" i="21"/>
  <c r="MV240" i="21"/>
  <c r="MV232" i="21"/>
  <c r="MV224" i="21"/>
  <c r="MV216" i="21"/>
  <c r="MV208" i="21"/>
  <c r="MV310" i="21"/>
  <c r="MV294" i="21"/>
  <c r="MV278" i="21"/>
  <c r="MV262" i="21"/>
  <c r="MV249" i="21"/>
  <c r="MV239" i="21"/>
  <c r="MV231" i="21"/>
  <c r="MV223" i="21"/>
  <c r="MV215" i="21"/>
  <c r="MV207" i="21"/>
  <c r="MV199" i="21"/>
  <c r="MV297" i="21"/>
  <c r="MV281" i="21"/>
  <c r="MV265" i="21"/>
  <c r="MV238" i="21"/>
  <c r="MV230" i="21"/>
  <c r="MV222" i="21"/>
  <c r="MV214" i="21"/>
  <c r="MV206" i="21"/>
  <c r="MV312" i="21"/>
  <c r="MV296" i="21"/>
  <c r="MV280" i="21"/>
  <c r="MV264" i="21"/>
  <c r="MV313" i="21"/>
  <c r="MV288" i="21"/>
  <c r="MV256" i="21"/>
  <c r="MV246" i="21"/>
  <c r="MV244" i="21"/>
  <c r="MV241" i="21"/>
  <c r="MV228" i="21"/>
  <c r="MV211" i="21"/>
  <c r="MV191" i="21"/>
  <c r="MV183" i="21"/>
  <c r="MV175" i="21"/>
  <c r="MV295" i="21"/>
  <c r="MV263" i="21"/>
  <c r="MV235" i="21"/>
  <c r="MV218" i="21"/>
  <c r="MV198" i="21"/>
  <c r="MV190" i="21"/>
  <c r="MV182" i="21"/>
  <c r="MV302" i="21"/>
  <c r="MV270" i="21"/>
  <c r="MV248" i="21"/>
  <c r="MV242" i="21"/>
  <c r="MV229" i="21"/>
  <c r="MV225" i="21"/>
  <c r="MV212" i="21"/>
  <c r="MV205" i="21"/>
  <c r="MV204" i="21"/>
  <c r="MV203" i="21"/>
  <c r="MV202" i="21"/>
  <c r="MV201" i="21"/>
  <c r="MV200" i="21"/>
  <c r="MV197" i="21"/>
  <c r="MV189" i="21"/>
  <c r="MV181" i="21"/>
  <c r="MV289" i="21"/>
  <c r="MV257" i="21"/>
  <c r="MV254" i="21"/>
  <c r="MV251" i="21"/>
  <c r="MV234" i="21"/>
  <c r="MV221" i="21"/>
  <c r="MV217" i="21"/>
  <c r="MV305" i="21"/>
  <c r="MV236" i="21"/>
  <c r="MV219" i="21"/>
  <c r="MV186" i="21"/>
  <c r="MV179" i="21"/>
  <c r="MV178" i="21"/>
  <c r="MV177" i="21"/>
  <c r="MV176" i="21"/>
  <c r="MV171" i="21"/>
  <c r="MV163" i="21"/>
  <c r="MV155" i="21"/>
  <c r="MV147" i="21"/>
  <c r="MV139" i="21"/>
  <c r="MV131" i="21"/>
  <c r="MV123" i="21"/>
  <c r="MV115" i="21"/>
  <c r="MV107" i="21"/>
  <c r="MV99" i="21"/>
  <c r="MV91" i="21"/>
  <c r="MV304" i="21"/>
  <c r="MV213" i="21"/>
  <c r="MV193" i="21"/>
  <c r="MV180" i="21"/>
  <c r="MV170" i="21"/>
  <c r="MV162" i="21"/>
  <c r="MV154" i="21"/>
  <c r="MV146" i="21"/>
  <c r="MV138" i="21"/>
  <c r="MV130" i="21"/>
  <c r="MV122" i="21"/>
  <c r="MV114" i="21"/>
  <c r="MV106" i="21"/>
  <c r="MV98" i="21"/>
  <c r="MV90" i="21"/>
  <c r="MV311" i="21"/>
  <c r="MV233" i="21"/>
  <c r="MV187" i="21"/>
  <c r="MV169" i="21"/>
  <c r="MV161" i="21"/>
  <c r="MV153" i="21"/>
  <c r="MV145" i="21"/>
  <c r="MV137" i="21"/>
  <c r="MV129" i="21"/>
  <c r="MV121" i="21"/>
  <c r="MV113" i="21"/>
  <c r="MV105" i="21"/>
  <c r="MV97" i="21"/>
  <c r="MV286" i="21"/>
  <c r="MV196" i="21"/>
  <c r="MV192" i="21"/>
  <c r="MV174" i="21"/>
  <c r="MV173" i="21"/>
  <c r="MV172" i="21"/>
  <c r="MV164" i="21"/>
  <c r="MV156" i="21"/>
  <c r="MV148" i="21"/>
  <c r="MV140" i="21"/>
  <c r="MV227" i="21"/>
  <c r="MV210" i="21"/>
  <c r="MV160" i="21"/>
  <c r="MV144" i="21"/>
  <c r="MV136" i="21"/>
  <c r="MV132" i="21"/>
  <c r="MV119" i="21"/>
  <c r="MV102" i="21"/>
  <c r="MV85" i="21"/>
  <c r="MV84" i="21"/>
  <c r="MV76" i="21"/>
  <c r="MV68" i="21"/>
  <c r="MV60" i="21"/>
  <c r="MV52" i="21"/>
  <c r="MV44" i="21"/>
  <c r="MV36" i="21"/>
  <c r="MV28" i="21"/>
  <c r="MV20" i="21"/>
  <c r="MV12" i="21"/>
  <c r="MV184" i="21"/>
  <c r="MV167" i="21"/>
  <c r="MV151" i="21"/>
  <c r="MV126" i="21"/>
  <c r="MV109" i="21"/>
  <c r="MV96" i="21"/>
  <c r="MV92" i="21"/>
  <c r="MV86" i="21"/>
  <c r="MV83" i="21"/>
  <c r="MV75" i="21"/>
  <c r="MV67" i="21"/>
  <c r="MV59" i="21"/>
  <c r="MV51" i="21"/>
  <c r="MV43" i="21"/>
  <c r="MV35" i="21"/>
  <c r="MV27" i="21"/>
  <c r="MV226" i="21"/>
  <c r="MV209" i="21"/>
  <c r="MV195" i="21"/>
  <c r="MV158" i="21"/>
  <c r="MV142" i="21"/>
  <c r="MV133" i="21"/>
  <c r="MV120" i="21"/>
  <c r="MV116" i="21"/>
  <c r="MV103" i="21"/>
  <c r="MV87" i="21"/>
  <c r="MV82" i="21"/>
  <c r="MV74" i="21"/>
  <c r="MV66" i="21"/>
  <c r="MV58" i="21"/>
  <c r="MV50" i="21"/>
  <c r="MV42" i="21"/>
  <c r="MV34" i="21"/>
  <c r="MV26" i="21"/>
  <c r="MV279" i="21"/>
  <c r="MV243" i="21"/>
  <c r="MV237" i="21"/>
  <c r="MV220" i="21"/>
  <c r="MV165" i="21"/>
  <c r="MV149" i="21"/>
  <c r="MV127" i="21"/>
  <c r="MV110" i="21"/>
  <c r="MV194" i="21"/>
  <c r="MV273" i="21"/>
  <c r="MV143" i="21"/>
  <c r="MV128" i="21"/>
  <c r="MV111" i="21"/>
  <c r="MV95" i="21"/>
  <c r="MV72" i="21"/>
  <c r="MV55" i="21"/>
  <c r="MV38" i="21"/>
  <c r="MV25" i="21"/>
  <c r="MV21" i="21"/>
  <c r="MV247" i="21"/>
  <c r="MV150" i="21"/>
  <c r="MV79" i="21"/>
  <c r="MV62" i="21"/>
  <c r="MV49" i="21"/>
  <c r="MV45" i="21"/>
  <c r="MV32" i="21"/>
  <c r="MV185" i="21"/>
  <c r="MV157" i="21"/>
  <c r="MV125" i="21"/>
  <c r="MV88" i="21"/>
  <c r="MV73" i="21"/>
  <c r="MV69" i="21"/>
  <c r="MV56" i="21"/>
  <c r="MV39" i="21"/>
  <c r="MV22" i="21"/>
  <c r="MV152" i="21"/>
  <c r="MV108" i="21"/>
  <c r="MV101" i="21"/>
  <c r="MV94" i="21"/>
  <c r="MV80" i="21"/>
  <c r="MV63" i="21"/>
  <c r="MV46" i="21"/>
  <c r="MV33" i="21"/>
  <c r="MV29" i="21"/>
  <c r="MV272" i="21"/>
  <c r="MV188" i="21"/>
  <c r="MV159" i="21"/>
  <c r="MV124" i="21"/>
  <c r="MV70" i="21"/>
  <c r="MV57" i="21"/>
  <c r="MV53" i="21"/>
  <c r="MV40" i="21"/>
  <c r="MV166" i="21"/>
  <c r="MV135" i="21"/>
  <c r="MV118" i="21"/>
  <c r="MV81" i="21"/>
  <c r="MV77" i="21"/>
  <c r="MV141" i="21"/>
  <c r="MV112" i="21"/>
  <c r="MV100" i="21"/>
  <c r="MV93" i="21"/>
  <c r="MV89" i="21"/>
  <c r="MV168" i="21"/>
  <c r="MV134" i="21"/>
  <c r="MV117" i="21"/>
  <c r="MV104" i="21"/>
  <c r="MV78" i="21"/>
  <c r="MV65" i="21"/>
  <c r="MV61" i="21"/>
  <c r="MV48" i="21"/>
  <c r="MV31" i="21"/>
  <c r="MV8" i="21"/>
  <c r="MV10" i="21"/>
  <c r="MV37" i="21"/>
  <c r="MW314" i="21"/>
  <c r="MW306" i="21"/>
  <c r="MW298" i="21"/>
  <c r="MW290" i="21"/>
  <c r="MW282" i="21"/>
  <c r="MW274" i="21"/>
  <c r="MW266" i="21"/>
  <c r="MW258" i="21"/>
  <c r="MW313" i="21"/>
  <c r="MW305" i="21"/>
  <c r="MW297" i="21"/>
  <c r="MW289" i="21"/>
  <c r="MW281" i="21"/>
  <c r="MW273" i="21"/>
  <c r="MW265" i="21"/>
  <c r="MW257" i="21"/>
  <c r="MW249" i="21"/>
  <c r="MW317" i="21"/>
  <c r="MW316" i="21"/>
  <c r="MW308" i="21"/>
  <c r="MW300" i="21"/>
  <c r="MW292" i="21"/>
  <c r="MW284" i="21"/>
  <c r="MW276" i="21"/>
  <c r="MW268" i="21"/>
  <c r="MW260" i="21"/>
  <c r="MW252" i="21"/>
  <c r="MW244" i="21"/>
  <c r="MW315" i="21"/>
  <c r="MW307" i="21"/>
  <c r="MW299" i="21"/>
  <c r="MW291" i="21"/>
  <c r="MW283" i="21"/>
  <c r="MW275" i="21"/>
  <c r="MW267" i="21"/>
  <c r="MW259" i="21"/>
  <c r="MW251" i="21"/>
  <c r="MW310" i="21"/>
  <c r="MW294" i="21"/>
  <c r="MW278" i="21"/>
  <c r="MW262" i="21"/>
  <c r="MW245" i="21"/>
  <c r="MW239" i="21"/>
  <c r="MW231" i="21"/>
  <c r="MW223" i="21"/>
  <c r="MW215" i="21"/>
  <c r="MW207" i="21"/>
  <c r="MW301" i="21"/>
  <c r="MW285" i="21"/>
  <c r="MW269" i="21"/>
  <c r="MW238" i="21"/>
  <c r="MW230" i="21"/>
  <c r="MW222" i="21"/>
  <c r="MW214" i="21"/>
  <c r="MW206" i="21"/>
  <c r="MW198" i="21"/>
  <c r="MW304" i="21"/>
  <c r="MW288" i="21"/>
  <c r="MW272" i="21"/>
  <c r="MW256" i="21"/>
  <c r="MW246" i="21"/>
  <c r="MW237" i="21"/>
  <c r="MW229" i="21"/>
  <c r="MW221" i="21"/>
  <c r="MW213" i="21"/>
  <c r="MW205" i="21"/>
  <c r="MW303" i="21"/>
  <c r="MW287" i="21"/>
  <c r="MW271" i="21"/>
  <c r="MW255" i="21"/>
  <c r="MW295" i="21"/>
  <c r="MW263" i="21"/>
  <c r="MW253" i="21"/>
  <c r="MW235" i="21"/>
  <c r="MW218" i="21"/>
  <c r="MW190" i="21"/>
  <c r="MW182" i="21"/>
  <c r="MW174" i="21"/>
  <c r="MW302" i="21"/>
  <c r="MW270" i="21"/>
  <c r="MW250" i="21"/>
  <c r="MW248" i="21"/>
  <c r="MW242" i="21"/>
  <c r="MW225" i="21"/>
  <c r="MW212" i="21"/>
  <c r="MW208" i="21"/>
  <c r="MW204" i="21"/>
  <c r="MW203" i="21"/>
  <c r="MW202" i="21"/>
  <c r="MW201" i="21"/>
  <c r="MW200" i="21"/>
  <c r="MW199" i="21"/>
  <c r="MW197" i="21"/>
  <c r="MW189" i="21"/>
  <c r="MW181" i="21"/>
  <c r="MW309" i="21"/>
  <c r="MW277" i="21"/>
  <c r="MW236" i="21"/>
  <c r="MW232" i="21"/>
  <c r="MW219" i="21"/>
  <c r="MW196" i="21"/>
  <c r="MW188" i="21"/>
  <c r="MW180" i="21"/>
  <c r="MW296" i="21"/>
  <c r="MW264" i="21"/>
  <c r="MW241" i="21"/>
  <c r="MW228" i="21"/>
  <c r="MW224" i="21"/>
  <c r="MW211" i="21"/>
  <c r="MW312" i="21"/>
  <c r="MW193" i="21"/>
  <c r="MW170" i="21"/>
  <c r="MW162" i="21"/>
  <c r="MW154" i="21"/>
  <c r="MW146" i="21"/>
  <c r="MW138" i="21"/>
  <c r="MW130" i="21"/>
  <c r="MW122" i="21"/>
  <c r="MW114" i="21"/>
  <c r="MW106" i="21"/>
  <c r="MW98" i="21"/>
  <c r="MW90" i="21"/>
  <c r="MW311" i="21"/>
  <c r="MW233" i="21"/>
  <c r="MW216" i="21"/>
  <c r="MW187" i="21"/>
  <c r="MW183" i="21"/>
  <c r="MW169" i="21"/>
  <c r="MW161" i="21"/>
  <c r="MW153" i="21"/>
  <c r="MW145" i="21"/>
  <c r="MW137" i="21"/>
  <c r="MW129" i="21"/>
  <c r="MW121" i="21"/>
  <c r="MW113" i="21"/>
  <c r="MW105" i="21"/>
  <c r="MW97" i="21"/>
  <c r="MW89" i="21"/>
  <c r="MW227" i="21"/>
  <c r="MW210" i="21"/>
  <c r="MW194" i="21"/>
  <c r="MW168" i="21"/>
  <c r="MW160" i="21"/>
  <c r="MW152" i="21"/>
  <c r="MW144" i="21"/>
  <c r="MW136" i="21"/>
  <c r="MW128" i="21"/>
  <c r="MW120" i="21"/>
  <c r="MW112" i="21"/>
  <c r="MW104" i="21"/>
  <c r="MW96" i="21"/>
  <c r="MW293" i="21"/>
  <c r="MW234" i="21"/>
  <c r="MW217" i="21"/>
  <c r="MW186" i="21"/>
  <c r="MW179" i="21"/>
  <c r="MW178" i="21"/>
  <c r="MW177" i="21"/>
  <c r="MW176" i="21"/>
  <c r="MW175" i="21"/>
  <c r="MW171" i="21"/>
  <c r="MW163" i="21"/>
  <c r="MW155" i="21"/>
  <c r="MW147" i="21"/>
  <c r="MW254" i="21"/>
  <c r="MW184" i="21"/>
  <c r="MW167" i="21"/>
  <c r="MW151" i="21"/>
  <c r="MW139" i="21"/>
  <c r="MW126" i="21"/>
  <c r="MW109" i="21"/>
  <c r="MW92" i="21"/>
  <c r="MW86" i="21"/>
  <c r="MW83" i="21"/>
  <c r="MW75" i="21"/>
  <c r="MW67" i="21"/>
  <c r="MW59" i="21"/>
  <c r="MW51" i="21"/>
  <c r="MW43" i="21"/>
  <c r="MW35" i="21"/>
  <c r="MW27" i="21"/>
  <c r="MW19" i="21"/>
  <c r="MW11" i="21"/>
  <c r="MW280" i="21"/>
  <c r="MW226" i="21"/>
  <c r="MW209" i="21"/>
  <c r="MW195" i="21"/>
  <c r="MW158" i="21"/>
  <c r="MW142" i="21"/>
  <c r="MW133" i="21"/>
  <c r="MW116" i="21"/>
  <c r="MW103" i="21"/>
  <c r="MW99" i="21"/>
  <c r="MW87" i="21"/>
  <c r="MW82" i="21"/>
  <c r="MW74" i="21"/>
  <c r="MW66" i="21"/>
  <c r="MW58" i="21"/>
  <c r="MW50" i="21"/>
  <c r="MW42" i="21"/>
  <c r="MW34" i="21"/>
  <c r="MW26" i="21"/>
  <c r="MW279" i="21"/>
  <c r="MW243" i="21"/>
  <c r="MW220" i="21"/>
  <c r="MW165" i="21"/>
  <c r="MW149" i="21"/>
  <c r="MW127" i="21"/>
  <c r="MW123" i="21"/>
  <c r="MW110" i="21"/>
  <c r="MW93" i="21"/>
  <c r="MW88" i="21"/>
  <c r="MW81" i="21"/>
  <c r="MW73" i="21"/>
  <c r="MW65" i="21"/>
  <c r="MW57" i="21"/>
  <c r="MW49" i="21"/>
  <c r="MW41" i="21"/>
  <c r="MW33" i="21"/>
  <c r="MW25" i="21"/>
  <c r="MW192" i="21"/>
  <c r="MW172" i="21"/>
  <c r="MW156" i="21"/>
  <c r="MW140" i="21"/>
  <c r="MW134" i="21"/>
  <c r="MW117" i="21"/>
  <c r="MW261" i="21"/>
  <c r="MW247" i="21"/>
  <c r="MW150" i="21"/>
  <c r="MW131" i="21"/>
  <c r="MW85" i="21"/>
  <c r="MW79" i="21"/>
  <c r="MW62" i="21"/>
  <c r="MW45" i="21"/>
  <c r="MW32" i="21"/>
  <c r="MW28" i="21"/>
  <c r="MW191" i="21"/>
  <c r="MW185" i="21"/>
  <c r="MW157" i="21"/>
  <c r="MW125" i="21"/>
  <c r="MW69" i="21"/>
  <c r="MW56" i="21"/>
  <c r="MW52" i="21"/>
  <c r="MW39" i="21"/>
  <c r="MW22" i="21"/>
  <c r="MW164" i="21"/>
  <c r="MW119" i="21"/>
  <c r="MW108" i="21"/>
  <c r="MW101" i="21"/>
  <c r="MW94" i="21"/>
  <c r="MW80" i="21"/>
  <c r="MW76" i="21"/>
  <c r="MW63" i="21"/>
  <c r="MW46" i="21"/>
  <c r="MW29" i="21"/>
  <c r="MW286" i="21"/>
  <c r="MW240" i="21"/>
  <c r="MW159" i="21"/>
  <c r="MW124" i="21"/>
  <c r="MW70" i="21"/>
  <c r="MW53" i="21"/>
  <c r="MW40" i="21"/>
  <c r="MW36" i="21"/>
  <c r="MW23" i="21"/>
  <c r="MW166" i="21"/>
  <c r="MW135" i="21"/>
  <c r="MW118" i="21"/>
  <c r="MW77" i="21"/>
  <c r="MW64" i="21"/>
  <c r="MW60" i="21"/>
  <c r="MW47" i="21"/>
  <c r="MW141" i="21"/>
  <c r="MW107" i="21"/>
  <c r="MW100" i="21"/>
  <c r="MW84" i="21"/>
  <c r="MW173" i="21"/>
  <c r="MW148" i="21"/>
  <c r="MW132" i="21"/>
  <c r="MW115" i="21"/>
  <c r="MW78" i="21"/>
  <c r="MW143" i="21"/>
  <c r="MW111" i="21"/>
  <c r="MW102" i="21"/>
  <c r="MW95" i="21"/>
  <c r="MW91" i="21"/>
  <c r="MW72" i="21"/>
  <c r="MW68" i="21"/>
  <c r="MW55" i="21"/>
  <c r="MW38" i="21"/>
  <c r="MW21" i="21"/>
  <c r="MW8" i="21"/>
  <c r="MW10" i="21"/>
  <c r="MW37" i="21"/>
  <c r="MV47" i="21"/>
  <c r="MV19" i="21"/>
  <c r="MV30" i="21"/>
  <c r="MV13" i="21"/>
  <c r="MV15" i="21"/>
  <c r="MV17" i="21"/>
  <c r="MW30" i="21"/>
  <c r="MV54" i="21"/>
  <c r="MV64" i="21"/>
  <c r="MV11" i="21"/>
  <c r="MW17" i="21"/>
  <c r="MV9" i="21"/>
  <c r="MW13" i="21"/>
  <c r="MW15" i="21"/>
  <c r="MW44" i="21"/>
  <c r="MW54" i="21"/>
  <c r="MW7" i="21"/>
  <c r="MW9" i="21"/>
  <c r="MW20" i="21"/>
  <c r="MV24" i="21"/>
  <c r="MV71" i="21"/>
  <c r="MU14" i="21"/>
  <c r="MU16" i="21"/>
  <c r="MU18" i="21"/>
  <c r="MW24" i="21"/>
  <c r="MW61" i="21"/>
  <c r="MW71" i="21"/>
  <c r="MV7" i="21"/>
  <c r="MV23" i="21"/>
  <c r="MW31" i="21"/>
  <c r="MU316" i="21"/>
  <c r="MU308" i="21"/>
  <c r="MU300" i="21"/>
  <c r="MU292" i="21"/>
  <c r="MU284" i="21"/>
  <c r="MU276" i="21"/>
  <c r="MU268" i="21"/>
  <c r="MU260" i="21"/>
  <c r="MU315" i="21"/>
  <c r="MU307" i="21"/>
  <c r="MU299" i="21"/>
  <c r="MU291" i="21"/>
  <c r="MU283" i="21"/>
  <c r="MU275" i="21"/>
  <c r="MU267" i="21"/>
  <c r="MU259" i="21"/>
  <c r="MU251" i="21"/>
  <c r="MU243" i="21"/>
  <c r="MU310" i="21"/>
  <c r="MU302" i="21"/>
  <c r="MU294" i="21"/>
  <c r="MU286" i="21"/>
  <c r="MU278" i="21"/>
  <c r="MU270" i="21"/>
  <c r="MU262" i="21"/>
  <c r="MU254" i="21"/>
  <c r="MU246" i="21"/>
  <c r="MU317" i="21"/>
  <c r="MU309" i="21"/>
  <c r="MU301" i="21"/>
  <c r="MU293" i="21"/>
  <c r="MU285" i="21"/>
  <c r="MU277" i="21"/>
  <c r="MU269" i="21"/>
  <c r="MU261" i="21"/>
  <c r="MU253" i="21"/>
  <c r="MU245" i="21"/>
  <c r="MU312" i="21"/>
  <c r="MU296" i="21"/>
  <c r="MU280" i="21"/>
  <c r="MU264" i="21"/>
  <c r="MU248" i="21"/>
  <c r="MU241" i="21"/>
  <c r="MU233" i="21"/>
  <c r="MU225" i="21"/>
  <c r="MU217" i="21"/>
  <c r="MU209" i="21"/>
  <c r="MU314" i="21"/>
  <c r="MU303" i="21"/>
  <c r="MU287" i="21"/>
  <c r="MU271" i="21"/>
  <c r="MU255" i="21"/>
  <c r="MU252" i="21"/>
  <c r="MU240" i="21"/>
  <c r="MU232" i="21"/>
  <c r="MU224" i="21"/>
  <c r="MU216" i="21"/>
  <c r="MU208" i="21"/>
  <c r="MU200" i="21"/>
  <c r="MU306" i="21"/>
  <c r="MU290" i="21"/>
  <c r="MU274" i="21"/>
  <c r="MU258" i="21"/>
  <c r="MU249" i="21"/>
  <c r="MU239" i="21"/>
  <c r="MU231" i="21"/>
  <c r="MU223" i="21"/>
  <c r="MU215" i="21"/>
  <c r="MU207" i="21"/>
  <c r="MU305" i="21"/>
  <c r="MU289" i="21"/>
  <c r="MU273" i="21"/>
  <c r="MU257" i="21"/>
  <c r="MU281" i="21"/>
  <c r="MU238" i="21"/>
  <c r="MU234" i="21"/>
  <c r="MU221" i="21"/>
  <c r="MU192" i="21"/>
  <c r="MU184" i="21"/>
  <c r="MU176" i="21"/>
  <c r="MU313" i="21"/>
  <c r="MU288" i="21"/>
  <c r="MU256" i="21"/>
  <c r="MU244" i="21"/>
  <c r="MU228" i="21"/>
  <c r="MU211" i="21"/>
  <c r="MU191" i="21"/>
  <c r="MU183" i="21"/>
  <c r="MU295" i="21"/>
  <c r="MU263" i="21"/>
  <c r="MU250" i="21"/>
  <c r="MU235" i="21"/>
  <c r="MU222" i="21"/>
  <c r="MU218" i="21"/>
  <c r="MU199" i="21"/>
  <c r="MU198" i="21"/>
  <c r="MU190" i="21"/>
  <c r="MU182" i="21"/>
  <c r="MU282" i="21"/>
  <c r="MU227" i="21"/>
  <c r="MU214" i="21"/>
  <c r="MU210" i="21"/>
  <c r="MU298" i="21"/>
  <c r="MU242" i="21"/>
  <c r="MU196" i="21"/>
  <c r="MU175" i="21"/>
  <c r="MU174" i="21"/>
  <c r="MU173" i="21"/>
  <c r="MU172" i="21"/>
  <c r="MU164" i="21"/>
  <c r="MU156" i="21"/>
  <c r="MU148" i="21"/>
  <c r="MU140" i="21"/>
  <c r="MU132" i="21"/>
  <c r="MU124" i="21"/>
  <c r="MU116" i="21"/>
  <c r="MU108" i="21"/>
  <c r="MU100" i="21"/>
  <c r="MU92" i="21"/>
  <c r="MU297" i="21"/>
  <c r="MU236" i="21"/>
  <c r="MU219" i="21"/>
  <c r="MU202" i="21"/>
  <c r="MU186" i="21"/>
  <c r="MU179" i="21"/>
  <c r="MU178" i="21"/>
  <c r="MU177" i="21"/>
  <c r="MU171" i="21"/>
  <c r="MU163" i="21"/>
  <c r="MU155" i="21"/>
  <c r="MU147" i="21"/>
  <c r="MU139" i="21"/>
  <c r="MU131" i="21"/>
  <c r="MU123" i="21"/>
  <c r="MU115" i="21"/>
  <c r="MU107" i="21"/>
  <c r="MU99" i="21"/>
  <c r="MU91" i="21"/>
  <c r="MU304" i="21"/>
  <c r="MU230" i="21"/>
  <c r="MU213" i="21"/>
  <c r="MU205" i="21"/>
  <c r="MU197" i="21"/>
  <c r="MU193" i="21"/>
  <c r="MU180" i="21"/>
  <c r="MU170" i="21"/>
  <c r="MU162" i="21"/>
  <c r="MU154" i="21"/>
  <c r="MU146" i="21"/>
  <c r="MU138" i="21"/>
  <c r="MU130" i="21"/>
  <c r="MU122" i="21"/>
  <c r="MU114" i="21"/>
  <c r="MU106" i="21"/>
  <c r="MU98" i="21"/>
  <c r="MU279" i="21"/>
  <c r="MU247" i="21"/>
  <c r="MU237" i="21"/>
  <c r="MU220" i="21"/>
  <c r="MU204" i="21"/>
  <c r="MU189" i="21"/>
  <c r="MU185" i="21"/>
  <c r="MU165" i="21"/>
  <c r="MU157" i="21"/>
  <c r="MU149" i="21"/>
  <c r="MU141" i="21"/>
  <c r="MU311" i="21"/>
  <c r="MU187" i="21"/>
  <c r="MU169" i="21"/>
  <c r="MU153" i="21"/>
  <c r="MU129" i="21"/>
  <c r="MU125" i="21"/>
  <c r="MU112" i="21"/>
  <c r="MU95" i="21"/>
  <c r="MU77" i="21"/>
  <c r="MU69" i="21"/>
  <c r="MU61" i="21"/>
  <c r="MU53" i="21"/>
  <c r="MU45" i="21"/>
  <c r="MU37" i="21"/>
  <c r="MU29" i="21"/>
  <c r="MU21" i="21"/>
  <c r="MU13" i="21"/>
  <c r="MU266" i="21"/>
  <c r="MU181" i="21"/>
  <c r="MU160" i="21"/>
  <c r="MU144" i="21"/>
  <c r="MU136" i="21"/>
  <c r="MU119" i="21"/>
  <c r="MU102" i="21"/>
  <c r="MU85" i="21"/>
  <c r="MU84" i="21"/>
  <c r="MU76" i="21"/>
  <c r="MU68" i="21"/>
  <c r="MU60" i="21"/>
  <c r="MU52" i="21"/>
  <c r="MU44" i="21"/>
  <c r="MU36" i="21"/>
  <c r="MU28" i="21"/>
  <c r="MU265" i="21"/>
  <c r="MU167" i="21"/>
  <c r="MU151" i="21"/>
  <c r="MU126" i="21"/>
  <c r="MU113" i="21"/>
  <c r="MU109" i="21"/>
  <c r="MU96" i="21"/>
  <c r="MU86" i="21"/>
  <c r="MU83" i="21"/>
  <c r="MU75" i="21"/>
  <c r="MU67" i="21"/>
  <c r="MU59" i="21"/>
  <c r="MU51" i="21"/>
  <c r="MU43" i="21"/>
  <c r="MU35" i="21"/>
  <c r="MU27" i="21"/>
  <c r="MU226" i="21"/>
  <c r="MU201" i="21"/>
  <c r="MU195" i="21"/>
  <c r="MU158" i="21"/>
  <c r="MU142" i="21"/>
  <c r="MU137" i="21"/>
  <c r="MU133" i="21"/>
  <c r="MU120" i="21"/>
  <c r="MU229" i="21"/>
  <c r="MU212" i="21"/>
  <c r="MU203" i="21"/>
  <c r="MU168" i="21"/>
  <c r="MU134" i="21"/>
  <c r="MU117" i="21"/>
  <c r="MU104" i="21"/>
  <c r="MU97" i="21"/>
  <c r="MU82" i="21"/>
  <c r="MU78" i="21"/>
  <c r="MU65" i="21"/>
  <c r="MU48" i="21"/>
  <c r="MU31" i="21"/>
  <c r="MU143" i="21"/>
  <c r="MU128" i="21"/>
  <c r="MU111" i="21"/>
  <c r="MU72" i="21"/>
  <c r="MU55" i="21"/>
  <c r="MU42" i="21"/>
  <c r="MU38" i="21"/>
  <c r="MU25" i="21"/>
  <c r="MU150" i="21"/>
  <c r="MU79" i="21"/>
  <c r="MU66" i="21"/>
  <c r="MU62" i="21"/>
  <c r="MU49" i="21"/>
  <c r="MU32" i="21"/>
  <c r="MU145" i="21"/>
  <c r="MU127" i="21"/>
  <c r="MU110" i="21"/>
  <c r="MU103" i="21"/>
  <c r="MU90" i="21"/>
  <c r="MU88" i="21"/>
  <c r="MU73" i="21"/>
  <c r="MU56" i="21"/>
  <c r="MU39" i="21"/>
  <c r="MU26" i="21"/>
  <c r="MU22" i="21"/>
  <c r="MU152" i="21"/>
  <c r="MU121" i="21"/>
  <c r="MU101" i="21"/>
  <c r="MU94" i="21"/>
  <c r="MU80" i="21"/>
  <c r="MU63" i="21"/>
  <c r="MU50" i="21"/>
  <c r="MU46" i="21"/>
  <c r="MU272" i="21"/>
  <c r="MU188" i="21"/>
  <c r="MU159" i="21"/>
  <c r="MU105" i="21"/>
  <c r="MU74" i="21"/>
  <c r="MU194" i="21"/>
  <c r="MU166" i="21"/>
  <c r="MU135" i="21"/>
  <c r="MU118" i="21"/>
  <c r="MU81" i="21"/>
  <c r="MU206" i="21"/>
  <c r="MU161" i="21"/>
  <c r="MU93" i="21"/>
  <c r="MU89" i="21"/>
  <c r="MU87" i="21"/>
  <c r="MU71" i="21"/>
  <c r="MU58" i="21"/>
  <c r="MU54" i="21"/>
  <c r="MU41" i="21"/>
  <c r="MU24" i="21"/>
  <c r="MV6" i="21"/>
  <c r="MU8" i="21"/>
  <c r="MU10" i="21"/>
  <c r="MU12" i="21"/>
  <c r="MV14" i="21"/>
  <c r="MV16" i="21"/>
  <c r="MV18" i="21"/>
  <c r="MV41" i="21"/>
  <c r="MT317" i="21"/>
  <c r="MT309" i="21"/>
  <c r="MT301" i="21"/>
  <c r="MT293" i="21"/>
  <c r="MT285" i="21"/>
  <c r="MT277" i="21"/>
  <c r="MT269" i="21"/>
  <c r="MT261" i="21"/>
  <c r="MT316" i="21"/>
  <c r="MT308" i="21"/>
  <c r="MT300" i="21"/>
  <c r="MT292" i="21"/>
  <c r="MT284" i="21"/>
  <c r="MT276" i="21"/>
  <c r="MT268" i="21"/>
  <c r="MT260" i="21"/>
  <c r="MT252" i="21"/>
  <c r="MT244" i="21"/>
  <c r="MT311" i="21"/>
  <c r="MT303" i="21"/>
  <c r="MT295" i="21"/>
  <c r="MT287" i="21"/>
  <c r="MT279" i="21"/>
  <c r="MT271" i="21"/>
  <c r="MT263" i="21"/>
  <c r="MT255" i="21"/>
  <c r="MT247" i="21"/>
  <c r="MT310" i="21"/>
  <c r="MT302" i="21"/>
  <c r="MT294" i="21"/>
  <c r="MT286" i="21"/>
  <c r="MT278" i="21"/>
  <c r="MT270" i="21"/>
  <c r="MT262" i="21"/>
  <c r="MT254" i="21"/>
  <c r="MT246" i="21"/>
  <c r="MT315" i="21"/>
  <c r="MT305" i="21"/>
  <c r="MT289" i="21"/>
  <c r="MT273" i="21"/>
  <c r="MT257" i="21"/>
  <c r="MT242" i="21"/>
  <c r="MT234" i="21"/>
  <c r="MT226" i="21"/>
  <c r="MT218" i="21"/>
  <c r="MT210" i="21"/>
  <c r="MT312" i="21"/>
  <c r="MT296" i="21"/>
  <c r="MT280" i="21"/>
  <c r="MT264" i="21"/>
  <c r="MT248" i="21"/>
  <c r="MT245" i="21"/>
  <c r="MT241" i="21"/>
  <c r="MT233" i="21"/>
  <c r="MT225" i="21"/>
  <c r="MT217" i="21"/>
  <c r="MT209" i="21"/>
  <c r="MT201" i="21"/>
  <c r="MT314" i="21"/>
  <c r="MT299" i="21"/>
  <c r="MT283" i="21"/>
  <c r="MT267" i="21"/>
  <c r="MT240" i="21"/>
  <c r="MT232" i="21"/>
  <c r="MT224" i="21"/>
  <c r="MT216" i="21"/>
  <c r="MT208" i="21"/>
  <c r="MT298" i="21"/>
  <c r="MT282" i="21"/>
  <c r="MT266" i="21"/>
  <c r="MT306" i="21"/>
  <c r="MT274" i="21"/>
  <c r="MT251" i="21"/>
  <c r="MT231" i="21"/>
  <c r="MT227" i="21"/>
  <c r="MT214" i="21"/>
  <c r="MT193" i="21"/>
  <c r="MT185" i="21"/>
  <c r="MT177" i="21"/>
  <c r="MT281" i="21"/>
  <c r="MT253" i="21"/>
  <c r="MT238" i="21"/>
  <c r="MT221" i="21"/>
  <c r="MT192" i="21"/>
  <c r="MT184" i="21"/>
  <c r="MT313" i="21"/>
  <c r="MT288" i="21"/>
  <c r="MT256" i="21"/>
  <c r="MT228" i="21"/>
  <c r="MT215" i="21"/>
  <c r="MT211" i="21"/>
  <c r="MT191" i="21"/>
  <c r="MT183" i="21"/>
  <c r="MT307" i="21"/>
  <c r="MT275" i="21"/>
  <c r="MT237" i="21"/>
  <c r="MT220" i="21"/>
  <c r="MT291" i="21"/>
  <c r="MT250" i="21"/>
  <c r="MT239" i="21"/>
  <c r="MT222" i="21"/>
  <c r="MT204" i="21"/>
  <c r="MT199" i="21"/>
  <c r="MT189" i="21"/>
  <c r="MT165" i="21"/>
  <c r="MT157" i="21"/>
  <c r="MT149" i="21"/>
  <c r="MT141" i="21"/>
  <c r="MT133" i="21"/>
  <c r="MT125" i="21"/>
  <c r="MT117" i="21"/>
  <c r="MT109" i="21"/>
  <c r="MT101" i="21"/>
  <c r="MT93" i="21"/>
  <c r="MT290" i="21"/>
  <c r="MT196" i="21"/>
  <c r="MT176" i="21"/>
  <c r="MT175" i="21"/>
  <c r="MT174" i="21"/>
  <c r="MT173" i="21"/>
  <c r="MT172" i="21"/>
  <c r="MT164" i="21"/>
  <c r="MT156" i="21"/>
  <c r="MT148" i="21"/>
  <c r="MT140" i="21"/>
  <c r="MT132" i="21"/>
  <c r="MT124" i="21"/>
  <c r="MT116" i="21"/>
  <c r="MT108" i="21"/>
  <c r="MT100" i="21"/>
  <c r="MT92" i="21"/>
  <c r="MT297" i="21"/>
  <c r="MT236" i="21"/>
  <c r="MT219" i="21"/>
  <c r="MT202" i="21"/>
  <c r="MT190" i="21"/>
  <c r="MT186" i="21"/>
  <c r="MT179" i="21"/>
  <c r="MT178" i="21"/>
  <c r="MT171" i="21"/>
  <c r="MT163" i="21"/>
  <c r="MT155" i="21"/>
  <c r="MT147" i="21"/>
  <c r="MT139" i="21"/>
  <c r="MT131" i="21"/>
  <c r="MT123" i="21"/>
  <c r="MT115" i="21"/>
  <c r="MT107" i="21"/>
  <c r="MT99" i="21"/>
  <c r="MT272" i="21"/>
  <c r="MT243" i="21"/>
  <c r="MT206" i="21"/>
  <c r="MT195" i="21"/>
  <c r="MT182" i="21"/>
  <c r="MT166" i="21"/>
  <c r="MT158" i="21"/>
  <c r="MT150" i="21"/>
  <c r="MT142" i="21"/>
  <c r="MT205" i="21"/>
  <c r="MT162" i="21"/>
  <c r="MT146" i="21"/>
  <c r="MT135" i="21"/>
  <c r="MT122" i="21"/>
  <c r="MT118" i="21"/>
  <c r="MT105" i="21"/>
  <c r="MT91" i="21"/>
  <c r="MT78" i="21"/>
  <c r="MT70" i="21"/>
  <c r="MT62" i="21"/>
  <c r="MT54" i="21"/>
  <c r="MT46" i="21"/>
  <c r="MT38" i="21"/>
  <c r="MT30" i="21"/>
  <c r="MT22" i="21"/>
  <c r="MT14" i="21"/>
  <c r="MT187" i="21"/>
  <c r="MT169" i="21"/>
  <c r="MT153" i="21"/>
  <c r="MT129" i="21"/>
  <c r="MT112" i="21"/>
  <c r="MT95" i="21"/>
  <c r="MT77" i="21"/>
  <c r="MT69" i="21"/>
  <c r="MT61" i="21"/>
  <c r="MT53" i="21"/>
  <c r="MT45" i="21"/>
  <c r="MT37" i="21"/>
  <c r="MT29" i="21"/>
  <c r="MT21" i="21"/>
  <c r="MT198" i="21"/>
  <c r="MT181" i="21"/>
  <c r="MT160" i="21"/>
  <c r="MT144" i="21"/>
  <c r="MT136" i="21"/>
  <c r="MT119" i="21"/>
  <c r="MT106" i="21"/>
  <c r="MT102" i="21"/>
  <c r="MT85" i="21"/>
  <c r="MT84" i="21"/>
  <c r="MT76" i="21"/>
  <c r="MT68" i="21"/>
  <c r="MT60" i="21"/>
  <c r="MT52" i="21"/>
  <c r="MT44" i="21"/>
  <c r="MT36" i="21"/>
  <c r="MT28" i="21"/>
  <c r="MT265" i="21"/>
  <c r="MT167" i="21"/>
  <c r="MT151" i="21"/>
  <c r="MT130" i="21"/>
  <c r="MT126" i="21"/>
  <c r="MT113" i="21"/>
  <c r="MT304" i="21"/>
  <c r="MT249" i="21"/>
  <c r="MT230" i="21"/>
  <c r="MT213" i="21"/>
  <c r="MT200" i="21"/>
  <c r="MT197" i="21"/>
  <c r="MT259" i="21"/>
  <c r="MT235" i="21"/>
  <c r="MT207" i="21"/>
  <c r="MT6" i="21"/>
  <c r="MT15" i="21"/>
  <c r="MT16" i="21"/>
  <c r="MT17" i="21"/>
  <c r="MT18" i="21"/>
  <c r="MT19" i="21"/>
  <c r="MT20" i="21"/>
  <c r="MT34" i="21"/>
  <c r="MT47" i="21"/>
  <c r="MT51" i="21"/>
  <c r="MT64" i="21"/>
  <c r="MT81" i="21"/>
  <c r="MT120" i="21"/>
  <c r="MT137" i="21"/>
  <c r="MT154" i="21"/>
  <c r="MT180" i="21"/>
  <c r="MT194" i="21"/>
  <c r="MT25" i="21"/>
  <c r="MT42" i="21"/>
  <c r="MT55" i="21"/>
  <c r="MT59" i="21"/>
  <c r="MT72" i="21"/>
  <c r="MT111" i="21"/>
  <c r="MT128" i="21"/>
  <c r="MT143" i="21"/>
  <c r="MT31" i="21"/>
  <c r="MT35" i="21"/>
  <c r="MT48" i="21"/>
  <c r="MT65" i="21"/>
  <c r="MT82" i="21"/>
  <c r="MT97" i="21"/>
  <c r="MT104" i="21"/>
  <c r="MT134" i="21"/>
  <c r="MT168" i="21"/>
  <c r="MT223" i="21"/>
  <c r="MT24" i="21"/>
  <c r="MT41" i="21"/>
  <c r="MT58" i="21"/>
  <c r="MT71" i="21"/>
  <c r="MT75" i="21"/>
  <c r="MT87" i="21"/>
  <c r="MT89" i="21"/>
  <c r="MT114" i="21"/>
  <c r="MT161" i="21"/>
  <c r="MT203" i="21"/>
  <c r="MI61" i="21"/>
  <c r="MI76" i="21"/>
  <c r="MJ83" i="21"/>
  <c r="MI104" i="21"/>
  <c r="MJ110" i="21"/>
  <c r="MK4" i="21"/>
  <c r="MI13" i="21"/>
  <c r="MI29" i="21"/>
  <c r="MI45" i="21"/>
  <c r="ML4" i="21"/>
  <c r="MI6" i="21"/>
  <c r="MJ13" i="21"/>
  <c r="MI22" i="21"/>
  <c r="MJ29" i="21"/>
  <c r="MI38" i="21"/>
  <c r="MJ45" i="21"/>
  <c r="MI54" i="21"/>
  <c r="MJ61" i="21"/>
  <c r="MI69" i="21"/>
  <c r="MJ76" i="21"/>
  <c r="MJ104" i="21"/>
  <c r="MJ161" i="21"/>
  <c r="MI31" i="21"/>
  <c r="MI47" i="21"/>
  <c r="MI63" i="21"/>
  <c r="MJ91" i="21"/>
  <c r="MJ105" i="21"/>
  <c r="MI316" i="21"/>
  <c r="MI308" i="21"/>
  <c r="MI300" i="21"/>
  <c r="MI292" i="21"/>
  <c r="MI284" i="21"/>
  <c r="MI276" i="21"/>
  <c r="MI268" i="21"/>
  <c r="MI260" i="21"/>
  <c r="MI252" i="21"/>
  <c r="MI244" i="21"/>
  <c r="MI275" i="21"/>
  <c r="MI274" i="21"/>
  <c r="MI273" i="21"/>
  <c r="MI272" i="21"/>
  <c r="MI271" i="21"/>
  <c r="MI270" i="21"/>
  <c r="MI269" i="21"/>
  <c r="MI239" i="21"/>
  <c r="MI283" i="21"/>
  <c r="MI282" i="21"/>
  <c r="MI281" i="21"/>
  <c r="MI280" i="21"/>
  <c r="MI279" i="21"/>
  <c r="MI304" i="21"/>
  <c r="MI289" i="21"/>
  <c r="MI285" i="21"/>
  <c r="MI261" i="21"/>
  <c r="MI254" i="21"/>
  <c r="MI247" i="21"/>
  <c r="MI227" i="21"/>
  <c r="MI219" i="21"/>
  <c r="MI211" i="21"/>
  <c r="MI203" i="21"/>
  <c r="MI195" i="21"/>
  <c r="MI187" i="21"/>
  <c r="MI312" i="21"/>
  <c r="MI297" i="21"/>
  <c r="MI293" i="21"/>
  <c r="MI277" i="21"/>
  <c r="MI262" i="21"/>
  <c r="MI255" i="21"/>
  <c r="MI248" i="21"/>
  <c r="MI226" i="21"/>
  <c r="MI218" i="21"/>
  <c r="MI210" i="21"/>
  <c r="MI202" i="21"/>
  <c r="MI194" i="21"/>
  <c r="MI186" i="21"/>
  <c r="MI305" i="21"/>
  <c r="MI301" i="21"/>
  <c r="MI290" i="21"/>
  <c r="MI286" i="21"/>
  <c r="MI278" i="21"/>
  <c r="MI263" i="21"/>
  <c r="MI256" i="21"/>
  <c r="MI249" i="21"/>
  <c r="MI238" i="21"/>
  <c r="MI237" i="21"/>
  <c r="MI236" i="21"/>
  <c r="MI235" i="21"/>
  <c r="MI234" i="21"/>
  <c r="MI233" i="21"/>
  <c r="MI225" i="21"/>
  <c r="MI317" i="21"/>
  <c r="MI315" i="21"/>
  <c r="MI311" i="21"/>
  <c r="MI296" i="21"/>
  <c r="MI253" i="21"/>
  <c r="MI246" i="21"/>
  <c r="MI314" i="21"/>
  <c r="MI295" i="21"/>
  <c r="MI230" i="21"/>
  <c r="MI216" i="21"/>
  <c r="MI196" i="21"/>
  <c r="MI190" i="21"/>
  <c r="MI184" i="21"/>
  <c r="MI173" i="21"/>
  <c r="MI165" i="21"/>
  <c r="MI157" i="21"/>
  <c r="MI149" i="21"/>
  <c r="MI141" i="21"/>
  <c r="MI133" i="21"/>
  <c r="MI125" i="21"/>
  <c r="MI117" i="21"/>
  <c r="MI109" i="21"/>
  <c r="MI303" i="21"/>
  <c r="MI267" i="21"/>
  <c r="MI221" i="21"/>
  <c r="MI217" i="21"/>
  <c r="MI197" i="21"/>
  <c r="MI191" i="21"/>
  <c r="MI185" i="21"/>
  <c r="MI172" i="21"/>
  <c r="MI164" i="21"/>
  <c r="MI156" i="21"/>
  <c r="MI148" i="21"/>
  <c r="MI140" i="21"/>
  <c r="MI132" i="21"/>
  <c r="MI124" i="21"/>
  <c r="MI116" i="21"/>
  <c r="MI108" i="21"/>
  <c r="MI313" i="21"/>
  <c r="MI294" i="21"/>
  <c r="MI264" i="21"/>
  <c r="MI257" i="21"/>
  <c r="MI250" i="21"/>
  <c r="MI243" i="21"/>
  <c r="MI241" i="21"/>
  <c r="MI228" i="21"/>
  <c r="MI204" i="21"/>
  <c r="MI198" i="21"/>
  <c r="MI192" i="21"/>
  <c r="MI171" i="21"/>
  <c r="MI163" i="21"/>
  <c r="MI155" i="21"/>
  <c r="MI147" i="21"/>
  <c r="MI139" i="21"/>
  <c r="MI131" i="21"/>
  <c r="MI123" i="21"/>
  <c r="MI115" i="21"/>
  <c r="MI309" i="21"/>
  <c r="MI298" i="21"/>
  <c r="MI242" i="21"/>
  <c r="MI240" i="21"/>
  <c r="MI232" i="21"/>
  <c r="MI214" i="21"/>
  <c r="MI208" i="21"/>
  <c r="MI188" i="21"/>
  <c r="MI182" i="21"/>
  <c r="MI175" i="21"/>
  <c r="MI266" i="21"/>
  <c r="MI212" i="21"/>
  <c r="MI200" i="21"/>
  <c r="MI177" i="21"/>
  <c r="MI159" i="21"/>
  <c r="MI146" i="21"/>
  <c r="MI142" i="21"/>
  <c r="MI129" i="21"/>
  <c r="MI112" i="21"/>
  <c r="MI101" i="21"/>
  <c r="MI93" i="21"/>
  <c r="MI207" i="21"/>
  <c r="MI181" i="21"/>
  <c r="MI170" i="21"/>
  <c r="MI166" i="21"/>
  <c r="MI153" i="21"/>
  <c r="MI136" i="21"/>
  <c r="MI119" i="21"/>
  <c r="MI100" i="21"/>
  <c r="MI307" i="21"/>
  <c r="MI265" i="21"/>
  <c r="MI251" i="21"/>
  <c r="MI224" i="21"/>
  <c r="MI209" i="21"/>
  <c r="MI183" i="21"/>
  <c r="MI160" i="21"/>
  <c r="MI143" i="21"/>
  <c r="MI306" i="21"/>
  <c r="MI299" i="21"/>
  <c r="MI302" i="21"/>
  <c r="MI291" i="21"/>
  <c r="MI231" i="21"/>
  <c r="MI222" i="21"/>
  <c r="MI205" i="21"/>
  <c r="MI193" i="21"/>
  <c r="MI179" i="21"/>
  <c r="MI169" i="21"/>
  <c r="MI152" i="21"/>
  <c r="MI135" i="21"/>
  <c r="MI122" i="21"/>
  <c r="MI118" i="21"/>
  <c r="MI288" i="21"/>
  <c r="MI245" i="21"/>
  <c r="MI229" i="21"/>
  <c r="MI223" i="21"/>
  <c r="MI213" i="21"/>
  <c r="MI176" i="21"/>
  <c r="MI138" i="21"/>
  <c r="MI128" i="21"/>
  <c r="MI121" i="21"/>
  <c r="MI114" i="21"/>
  <c r="MI90" i="21"/>
  <c r="MI82" i="21"/>
  <c r="MI74" i="21"/>
  <c r="MI66" i="21"/>
  <c r="MI58" i="21"/>
  <c r="MI50" i="21"/>
  <c r="MI42" i="21"/>
  <c r="MI34" i="21"/>
  <c r="MI26" i="21"/>
  <c r="MI18" i="21"/>
  <c r="MI10" i="21"/>
  <c r="MI310" i="21"/>
  <c r="MI287" i="21"/>
  <c r="MI189" i="21"/>
  <c r="MI158" i="21"/>
  <c r="MI89" i="21"/>
  <c r="MI81" i="21"/>
  <c r="MI73" i="21"/>
  <c r="MI65" i="21"/>
  <c r="MI57" i="21"/>
  <c r="MI49" i="21"/>
  <c r="MI41" i="21"/>
  <c r="MI33" i="21"/>
  <c r="MI25" i="21"/>
  <c r="MI17" i="21"/>
  <c r="MI9" i="21"/>
  <c r="MI178" i="21"/>
  <c r="MI154" i="21"/>
  <c r="MI137" i="21"/>
  <c r="MI106" i="21"/>
  <c r="MI94" i="21"/>
  <c r="MI88" i="21"/>
  <c r="MI80" i="21"/>
  <c r="MI72" i="21"/>
  <c r="MI64" i="21"/>
  <c r="MI56" i="21"/>
  <c r="MI48" i="21"/>
  <c r="MI40" i="21"/>
  <c r="MI32" i="21"/>
  <c r="MI24" i="21"/>
  <c r="MI16" i="21"/>
  <c r="MI8" i="21"/>
  <c r="MI259" i="21"/>
  <c r="MI206" i="21"/>
  <c r="MI127" i="21"/>
  <c r="MI120" i="21"/>
  <c r="MI113" i="21"/>
  <c r="MI95" i="21"/>
  <c r="MI87" i="21"/>
  <c r="MI79" i="21"/>
  <c r="MI71" i="21"/>
  <c r="MI201" i="21"/>
  <c r="MI168" i="21"/>
  <c r="MI151" i="21"/>
  <c r="MI134" i="21"/>
  <c r="MI111" i="21"/>
  <c r="MI102" i="21"/>
  <c r="MI96" i="21"/>
  <c r="MI86" i="21"/>
  <c r="MI78" i="21"/>
  <c r="MI70" i="21"/>
  <c r="MI258" i="21"/>
  <c r="MI220" i="21"/>
  <c r="MI215" i="21"/>
  <c r="MI174" i="21"/>
  <c r="MI162" i="21"/>
  <c r="MI145" i="21"/>
  <c r="MI180" i="21"/>
  <c r="MI161" i="21"/>
  <c r="MI144" i="21"/>
  <c r="MI130" i="21"/>
  <c r="MI110" i="21"/>
  <c r="MI105" i="21"/>
  <c r="MI99" i="21"/>
  <c r="MI92" i="21"/>
  <c r="MI91" i="21"/>
  <c r="MI83" i="21"/>
  <c r="MI75" i="21"/>
  <c r="MI67" i="21"/>
  <c r="MI59" i="21"/>
  <c r="MI51" i="21"/>
  <c r="MI43" i="21"/>
  <c r="MI35" i="21"/>
  <c r="MI27" i="21"/>
  <c r="MI19" i="21"/>
  <c r="MI11" i="21"/>
  <c r="MI12" i="21"/>
  <c r="MI28" i="21"/>
  <c r="MI44" i="21"/>
  <c r="MI60" i="21"/>
  <c r="MJ67" i="21"/>
  <c r="MI77" i="21"/>
  <c r="MJ84" i="21"/>
  <c r="MJ144" i="21"/>
  <c r="MI167" i="21"/>
  <c r="MI199" i="21"/>
  <c r="MI14" i="21"/>
  <c r="MJ21" i="21"/>
  <c r="MI30" i="21"/>
  <c r="MJ37" i="21"/>
  <c r="MI46" i="21"/>
  <c r="MI62" i="21"/>
  <c r="MI85" i="21"/>
  <c r="MI97" i="21"/>
  <c r="MI107" i="21"/>
  <c r="MI150" i="21"/>
  <c r="MJ315" i="21"/>
  <c r="MJ307" i="21"/>
  <c r="MJ299" i="21"/>
  <c r="MJ291" i="21"/>
  <c r="MJ283" i="21"/>
  <c r="MJ275" i="21"/>
  <c r="MJ267" i="21"/>
  <c r="MJ259" i="21"/>
  <c r="MJ251" i="21"/>
  <c r="MJ243" i="21"/>
  <c r="MJ282" i="21"/>
  <c r="MJ281" i="21"/>
  <c r="MJ280" i="21"/>
  <c r="MJ279" i="21"/>
  <c r="MJ278" i="21"/>
  <c r="MJ277" i="21"/>
  <c r="MJ276" i="21"/>
  <c r="MJ238" i="21"/>
  <c r="MJ290" i="21"/>
  <c r="MJ289" i="21"/>
  <c r="MJ288" i="21"/>
  <c r="MJ287" i="21"/>
  <c r="MJ286" i="21"/>
  <c r="MJ285" i="21"/>
  <c r="MJ284" i="21"/>
  <c r="MJ312" i="21"/>
  <c r="MJ308" i="21"/>
  <c r="MJ297" i="21"/>
  <c r="MJ293" i="21"/>
  <c r="MJ269" i="21"/>
  <c r="MJ262" i="21"/>
  <c r="MJ255" i="21"/>
  <c r="MJ248" i="21"/>
  <c r="MJ226" i="21"/>
  <c r="MJ218" i="21"/>
  <c r="MJ210" i="21"/>
  <c r="MJ202" i="21"/>
  <c r="MJ194" i="21"/>
  <c r="MJ186" i="21"/>
  <c r="MJ316" i="21"/>
  <c r="MJ305" i="21"/>
  <c r="MJ301" i="21"/>
  <c r="MJ270" i="21"/>
  <c r="MJ263" i="21"/>
  <c r="MJ256" i="21"/>
  <c r="MJ249" i="21"/>
  <c r="MJ237" i="21"/>
  <c r="MJ236" i="21"/>
  <c r="MJ235" i="21"/>
  <c r="MJ234" i="21"/>
  <c r="MJ233" i="21"/>
  <c r="MJ225" i="21"/>
  <c r="MJ217" i="21"/>
  <c r="MJ209" i="21"/>
  <c r="MJ201" i="21"/>
  <c r="MJ193" i="21"/>
  <c r="MJ185" i="21"/>
  <c r="MJ313" i="21"/>
  <c r="MJ309" i="21"/>
  <c r="MJ298" i="21"/>
  <c r="MJ294" i="21"/>
  <c r="MJ271" i="21"/>
  <c r="MJ264" i="21"/>
  <c r="MJ257" i="21"/>
  <c r="MJ250" i="21"/>
  <c r="MJ242" i="21"/>
  <c r="MJ241" i="21"/>
  <c r="MJ240" i="21"/>
  <c r="MJ239" i="21"/>
  <c r="MJ232" i="21"/>
  <c r="MJ224" i="21"/>
  <c r="MJ317" i="21"/>
  <c r="MJ304" i="21"/>
  <c r="MJ300" i="21"/>
  <c r="MJ268" i="21"/>
  <c r="MJ261" i="21"/>
  <c r="MJ254" i="21"/>
  <c r="MJ247" i="21"/>
  <c r="MJ303" i="21"/>
  <c r="MJ274" i="21"/>
  <c r="MJ221" i="21"/>
  <c r="MJ203" i="21"/>
  <c r="MJ197" i="21"/>
  <c r="MJ191" i="21"/>
  <c r="MJ172" i="21"/>
  <c r="MJ164" i="21"/>
  <c r="MJ156" i="21"/>
  <c r="MJ148" i="21"/>
  <c r="MJ140" i="21"/>
  <c r="MJ132" i="21"/>
  <c r="MJ124" i="21"/>
  <c r="MJ116" i="21"/>
  <c r="MJ108" i="21"/>
  <c r="MJ311" i="21"/>
  <c r="MJ292" i="21"/>
  <c r="MJ260" i="21"/>
  <c r="MJ253" i="21"/>
  <c r="MJ246" i="21"/>
  <c r="MJ228" i="21"/>
  <c r="MJ204" i="21"/>
  <c r="MJ198" i="21"/>
  <c r="MJ192" i="21"/>
  <c r="MJ171" i="21"/>
  <c r="MJ163" i="21"/>
  <c r="MJ155" i="21"/>
  <c r="MJ147" i="21"/>
  <c r="MJ139" i="21"/>
  <c r="MJ131" i="21"/>
  <c r="MJ123" i="21"/>
  <c r="MJ115" i="21"/>
  <c r="MJ107" i="21"/>
  <c r="MJ302" i="21"/>
  <c r="MJ231" i="21"/>
  <c r="MJ222" i="21"/>
  <c r="MJ211" i="21"/>
  <c r="MJ205" i="21"/>
  <c r="MJ199" i="21"/>
  <c r="MJ179" i="21"/>
  <c r="MJ178" i="21"/>
  <c r="MJ170" i="21"/>
  <c r="MJ162" i="21"/>
  <c r="MJ154" i="21"/>
  <c r="MJ146" i="21"/>
  <c r="MJ138" i="21"/>
  <c r="MJ130" i="21"/>
  <c r="MJ122" i="21"/>
  <c r="MJ114" i="21"/>
  <c r="MJ310" i="21"/>
  <c r="MJ306" i="21"/>
  <c r="MJ272" i="21"/>
  <c r="MJ265" i="21"/>
  <c r="MJ258" i="21"/>
  <c r="MJ220" i="21"/>
  <c r="MJ215" i="21"/>
  <c r="MJ195" i="21"/>
  <c r="MJ189" i="21"/>
  <c r="MJ183" i="21"/>
  <c r="MJ174" i="21"/>
  <c r="MJ252" i="21"/>
  <c r="MJ219" i="21"/>
  <c r="MJ207" i="21"/>
  <c r="MJ181" i="21"/>
  <c r="MJ166" i="21"/>
  <c r="MJ153" i="21"/>
  <c r="MJ149" i="21"/>
  <c r="MJ136" i="21"/>
  <c r="MJ119" i="21"/>
  <c r="MJ100" i="21"/>
  <c r="MJ92" i="21"/>
  <c r="MJ296" i="21"/>
  <c r="MJ214" i="21"/>
  <c r="MJ188" i="21"/>
  <c r="MJ175" i="21"/>
  <c r="MJ160" i="21"/>
  <c r="MJ143" i="21"/>
  <c r="MJ126" i="21"/>
  <c r="MJ113" i="21"/>
  <c r="MJ109" i="21"/>
  <c r="MJ99" i="21"/>
  <c r="MJ314" i="21"/>
  <c r="MJ295" i="21"/>
  <c r="MJ230" i="21"/>
  <c r="MJ227" i="21"/>
  <c r="MJ216" i="21"/>
  <c r="MJ190" i="21"/>
  <c r="MJ173" i="21"/>
  <c r="MJ167" i="21"/>
  <c r="MJ150" i="21"/>
  <c r="MJ137" i="21"/>
  <c r="MJ133" i="21"/>
  <c r="MJ266" i="21"/>
  <c r="MJ212" i="21"/>
  <c r="MJ200" i="21"/>
  <c r="MJ177" i="21"/>
  <c r="MJ159" i="21"/>
  <c r="MJ142" i="21"/>
  <c r="MJ129" i="21"/>
  <c r="MJ125" i="21"/>
  <c r="MJ112" i="21"/>
  <c r="MJ208" i="21"/>
  <c r="MJ158" i="21"/>
  <c r="MJ141" i="21"/>
  <c r="MJ93" i="21"/>
  <c r="MJ89" i="21"/>
  <c r="MJ81" i="21"/>
  <c r="MJ73" i="21"/>
  <c r="MJ65" i="21"/>
  <c r="MJ57" i="21"/>
  <c r="MJ49" i="21"/>
  <c r="MJ41" i="21"/>
  <c r="MJ33" i="21"/>
  <c r="MJ25" i="21"/>
  <c r="MJ17" i="21"/>
  <c r="MJ9" i="21"/>
  <c r="MJ244" i="21"/>
  <c r="MJ184" i="21"/>
  <c r="MJ169" i="21"/>
  <c r="MJ152" i="21"/>
  <c r="MJ135" i="21"/>
  <c r="MJ106" i="21"/>
  <c r="MJ94" i="21"/>
  <c r="MJ88" i="21"/>
  <c r="MJ80" i="21"/>
  <c r="MJ72" i="21"/>
  <c r="MJ64" i="21"/>
  <c r="MJ56" i="21"/>
  <c r="MJ48" i="21"/>
  <c r="MJ40" i="21"/>
  <c r="MJ32" i="21"/>
  <c r="MJ24" i="21"/>
  <c r="MJ16" i="21"/>
  <c r="MJ8" i="21"/>
  <c r="MJ206" i="21"/>
  <c r="MJ157" i="21"/>
  <c r="MJ127" i="21"/>
  <c r="MJ120" i="21"/>
  <c r="MJ101" i="21"/>
  <c r="MJ95" i="21"/>
  <c r="MJ87" i="21"/>
  <c r="MJ79" i="21"/>
  <c r="MJ71" i="21"/>
  <c r="MJ63" i="21"/>
  <c r="MJ55" i="21"/>
  <c r="MJ47" i="21"/>
  <c r="MJ39" i="21"/>
  <c r="MJ31" i="21"/>
  <c r="MJ23" i="21"/>
  <c r="MJ15" i="21"/>
  <c r="MJ7" i="21"/>
  <c r="MJ187" i="21"/>
  <c r="MJ168" i="21"/>
  <c r="MJ151" i="21"/>
  <c r="MJ134" i="21"/>
  <c r="MJ118" i="21"/>
  <c r="MJ111" i="21"/>
  <c r="MJ102" i="21"/>
  <c r="MJ96" i="21"/>
  <c r="MJ86" i="21"/>
  <c r="MJ78" i="21"/>
  <c r="MJ70" i="21"/>
  <c r="MJ182" i="21"/>
  <c r="MJ145" i="21"/>
  <c r="MJ103" i="21"/>
  <c r="MJ97" i="21"/>
  <c r="MJ85" i="21"/>
  <c r="MJ77" i="21"/>
  <c r="MJ69" i="21"/>
  <c r="MJ196" i="21"/>
  <c r="MJ165" i="21"/>
  <c r="MJ273" i="21"/>
  <c r="MJ245" i="21"/>
  <c r="MJ229" i="21"/>
  <c r="MJ223" i="21"/>
  <c r="MJ213" i="21"/>
  <c r="MJ176" i="21"/>
  <c r="MJ128" i="21"/>
  <c r="MJ121" i="21"/>
  <c r="MJ90" i="21"/>
  <c r="MJ82" i="21"/>
  <c r="MJ74" i="21"/>
  <c r="MJ66" i="21"/>
  <c r="MJ58" i="21"/>
  <c r="MJ50" i="21"/>
  <c r="MJ42" i="21"/>
  <c r="MJ34" i="21"/>
  <c r="MJ26" i="21"/>
  <c r="MJ18" i="21"/>
  <c r="MJ10" i="21"/>
  <c r="MJ12" i="21"/>
  <c r="MI21" i="21"/>
  <c r="MI37" i="21"/>
  <c r="MJ44" i="21"/>
  <c r="MI53" i="21"/>
  <c r="MJ60" i="21"/>
  <c r="MI7" i="21"/>
  <c r="MJ14" i="21"/>
  <c r="MI23" i="21"/>
  <c r="MJ30" i="21"/>
  <c r="MI39" i="21"/>
  <c r="MJ46" i="21"/>
  <c r="MI55" i="21"/>
  <c r="MJ62" i="21"/>
  <c r="MI68" i="21"/>
  <c r="MJ75" i="21"/>
  <c r="MI98" i="21"/>
  <c r="MJ117" i="21"/>
  <c r="MI126" i="21"/>
  <c r="MJ11" i="21"/>
  <c r="MI20" i="21"/>
  <c r="MJ27" i="21"/>
  <c r="MI36" i="21"/>
  <c r="MJ43" i="21"/>
  <c r="MI52" i="21"/>
  <c r="MJ59" i="21"/>
  <c r="MJ68" i="21"/>
  <c r="MJ98" i="21"/>
  <c r="MI103" i="21"/>
  <c r="MJ180" i="21"/>
  <c r="LW317" i="21"/>
  <c r="LW309" i="21"/>
  <c r="LW301" i="21"/>
  <c r="LW293" i="21"/>
  <c r="LW285" i="21"/>
  <c r="LW277" i="21"/>
  <c r="LW269" i="21"/>
  <c r="LW261" i="21"/>
  <c r="LW253" i="21"/>
  <c r="LW245" i="21"/>
  <c r="LW268" i="21"/>
  <c r="LW267" i="21"/>
  <c r="LW266" i="21"/>
  <c r="LW265" i="21"/>
  <c r="LW264" i="21"/>
  <c r="LW263" i="21"/>
  <c r="LW262" i="21"/>
  <c r="LW240" i="21"/>
  <c r="LW232" i="21"/>
  <c r="LW224" i="21"/>
  <c r="LW216" i="21"/>
  <c r="LW276" i="21"/>
  <c r="LW275" i="21"/>
  <c r="LW274" i="21"/>
  <c r="LW273" i="21"/>
  <c r="LW272" i="21"/>
  <c r="LW271" i="21"/>
  <c r="LW270" i="21"/>
  <c r="LW239" i="21"/>
  <c r="LW284" i="21"/>
  <c r="LW283" i="21"/>
  <c r="LW282" i="21"/>
  <c r="LW281" i="21"/>
  <c r="LW280" i="21"/>
  <c r="LW279" i="21"/>
  <c r="LW278" i="21"/>
  <c r="LW302" i="21"/>
  <c r="LW297" i="21"/>
  <c r="LW292" i="21"/>
  <c r="LW250" i="21"/>
  <c r="LW246" i="21"/>
  <c r="LW242" i="21"/>
  <c r="LW236" i="21"/>
  <c r="LW204" i="21"/>
  <c r="LW196" i="21"/>
  <c r="LW188" i="21"/>
  <c r="LW180" i="21"/>
  <c r="LW172" i="21"/>
  <c r="LW164" i="21"/>
  <c r="LW156" i="21"/>
  <c r="LW148" i="21"/>
  <c r="LW140" i="21"/>
  <c r="LW132" i="21"/>
  <c r="LW310" i="21"/>
  <c r="LW305" i="21"/>
  <c r="LW300" i="21"/>
  <c r="LW287" i="21"/>
  <c r="LW258" i="21"/>
  <c r="LW254" i="21"/>
  <c r="LW243" i="21"/>
  <c r="LW237" i="21"/>
  <c r="LW203" i="21"/>
  <c r="LW195" i="21"/>
  <c r="LW187" i="21"/>
  <c r="LW179" i="21"/>
  <c r="LW308" i="21"/>
  <c r="LW295" i="21"/>
  <c r="LW290" i="21"/>
  <c r="LW251" i="21"/>
  <c r="LW247" i="21"/>
  <c r="LW238" i="21"/>
  <c r="LW304" i="21"/>
  <c r="LW299" i="21"/>
  <c r="LW286" i="21"/>
  <c r="LW313" i="21"/>
  <c r="LW303" i="21"/>
  <c r="LW257" i="21"/>
  <c r="LW248" i="21"/>
  <c r="LW233" i="21"/>
  <c r="LW222" i="21"/>
  <c r="LW218" i="21"/>
  <c r="LW197" i="21"/>
  <c r="LW191" i="21"/>
  <c r="LW185" i="21"/>
  <c r="LW306" i="21"/>
  <c r="LW252" i="21"/>
  <c r="LW230" i="21"/>
  <c r="LW226" i="21"/>
  <c r="LW215" i="21"/>
  <c r="LW211" i="21"/>
  <c r="LW198" i="21"/>
  <c r="LW192" i="21"/>
  <c r="LW186" i="21"/>
  <c r="LW296" i="21"/>
  <c r="LW223" i="21"/>
  <c r="LW219" i="21"/>
  <c r="LW205" i="21"/>
  <c r="LW199" i="21"/>
  <c r="LW193" i="21"/>
  <c r="LW314" i="21"/>
  <c r="LW307" i="21"/>
  <c r="LW294" i="21"/>
  <c r="LW259" i="21"/>
  <c r="LW229" i="21"/>
  <c r="LW225" i="21"/>
  <c r="LW214" i="21"/>
  <c r="LW210" i="21"/>
  <c r="LW190" i="21"/>
  <c r="LW184" i="21"/>
  <c r="LW178" i="21"/>
  <c r="LW171" i="21"/>
  <c r="LW170" i="21"/>
  <c r="LW169" i="21"/>
  <c r="LW168" i="21"/>
  <c r="LW316" i="21"/>
  <c r="LW289" i="21"/>
  <c r="LW256" i="21"/>
  <c r="LW227" i="21"/>
  <c r="LW206" i="21"/>
  <c r="LW194" i="21"/>
  <c r="LW161" i="21"/>
  <c r="LW154" i="21"/>
  <c r="LW147" i="21"/>
  <c r="LW131" i="21"/>
  <c r="LW123" i="21"/>
  <c r="LW115" i="21"/>
  <c r="LW107" i="21"/>
  <c r="LW99" i="21"/>
  <c r="LW315" i="21"/>
  <c r="LW260" i="21"/>
  <c r="LW201" i="21"/>
  <c r="LW165" i="21"/>
  <c r="LW155" i="21"/>
  <c r="LW139" i="21"/>
  <c r="LW138" i="21"/>
  <c r="LW137" i="21"/>
  <c r="LW136" i="21"/>
  <c r="LW135" i="21"/>
  <c r="LW134" i="21"/>
  <c r="LW133" i="21"/>
  <c r="LW130" i="21"/>
  <c r="LW122" i="21"/>
  <c r="LW288" i="21"/>
  <c r="LW213" i="21"/>
  <c r="LW208" i="21"/>
  <c r="LW182" i="21"/>
  <c r="LW162" i="21"/>
  <c r="LW141" i="21"/>
  <c r="LW129" i="21"/>
  <c r="LW312" i="21"/>
  <c r="LW298" i="21"/>
  <c r="LW311" i="21"/>
  <c r="LW291" i="21"/>
  <c r="LW244" i="21"/>
  <c r="LW217" i="21"/>
  <c r="LW209" i="21"/>
  <c r="LW177" i="21"/>
  <c r="LW175" i="21"/>
  <c r="LW173" i="21"/>
  <c r="LW160" i="21"/>
  <c r="LW153" i="21"/>
  <c r="LW146" i="21"/>
  <c r="LW124" i="21"/>
  <c r="LW220" i="21"/>
  <c r="LW158" i="21"/>
  <c r="LW151" i="21"/>
  <c r="LW144" i="21"/>
  <c r="LW126" i="21"/>
  <c r="LW89" i="21"/>
  <c r="LW81" i="21"/>
  <c r="LW73" i="21"/>
  <c r="LW65" i="21"/>
  <c r="LW57" i="21"/>
  <c r="LW49" i="21"/>
  <c r="LW41" i="21"/>
  <c r="LW33" i="21"/>
  <c r="LW25" i="21"/>
  <c r="LW17" i="21"/>
  <c r="LW9" i="21"/>
  <c r="LW183" i="21"/>
  <c r="LW121" i="21"/>
  <c r="LW98" i="21"/>
  <c r="LW97" i="21"/>
  <c r="LW96" i="21"/>
  <c r="LW88" i="21"/>
  <c r="LW80" i="21"/>
  <c r="LW72" i="21"/>
  <c r="LW64" i="21"/>
  <c r="LW56" i="21"/>
  <c r="LW48" i="21"/>
  <c r="LW40" i="21"/>
  <c r="LW32" i="21"/>
  <c r="LW24" i="21"/>
  <c r="LW16" i="21"/>
  <c r="LW8" i="21"/>
  <c r="LW235" i="21"/>
  <c r="LW174" i="21"/>
  <c r="LW106" i="21"/>
  <c r="LW105" i="21"/>
  <c r="LW104" i="21"/>
  <c r="LW103" i="21"/>
  <c r="LW102" i="21"/>
  <c r="LW101" i="21"/>
  <c r="LW100" i="21"/>
  <c r="LW95" i="21"/>
  <c r="LW87" i="21"/>
  <c r="LW79" i="21"/>
  <c r="LW71" i="21"/>
  <c r="LW63" i="21"/>
  <c r="LW55" i="21"/>
  <c r="LW47" i="21"/>
  <c r="LW39" i="21"/>
  <c r="LW31" i="21"/>
  <c r="LW23" i="21"/>
  <c r="LW15" i="21"/>
  <c r="LW7" i="21"/>
  <c r="LW234" i="21"/>
  <c r="LW212" i="21"/>
  <c r="LW157" i="21"/>
  <c r="LW150" i="21"/>
  <c r="LW143" i="21"/>
  <c r="LW127" i="21"/>
  <c r="LW114" i="21"/>
  <c r="LW113" i="21"/>
  <c r="LW112" i="21"/>
  <c r="LW111" i="21"/>
  <c r="LW110" i="21"/>
  <c r="LW109" i="21"/>
  <c r="LW108" i="21"/>
  <c r="LW94" i="21"/>
  <c r="LW241" i="21"/>
  <c r="LW207" i="21"/>
  <c r="LW189" i="21"/>
  <c r="LW167" i="21"/>
  <c r="LW118" i="21"/>
  <c r="LW117" i="21"/>
  <c r="LW116" i="21"/>
  <c r="LW249" i="21"/>
  <c r="LW228" i="21"/>
  <c r="LW202" i="21"/>
  <c r="LW181" i="21"/>
  <c r="LW159" i="21"/>
  <c r="LW152" i="21"/>
  <c r="LW145" i="21"/>
  <c r="LW125" i="21"/>
  <c r="LW119" i="21"/>
  <c r="LW92" i="21"/>
  <c r="LW84" i="21"/>
  <c r="LW255" i="21"/>
  <c r="LW221" i="21"/>
  <c r="LW176" i="21"/>
  <c r="LW166" i="21"/>
  <c r="LW149" i="21"/>
  <c r="LW142" i="21"/>
  <c r="LW128" i="21"/>
  <c r="LW91" i="21"/>
  <c r="LW83" i="21"/>
  <c r="LW231" i="21"/>
  <c r="LW200" i="21"/>
  <c r="LW163" i="21"/>
  <c r="LW120" i="21"/>
  <c r="LW90" i="21"/>
  <c r="LW82" i="21"/>
  <c r="LW74" i="21"/>
  <c r="LW66" i="21"/>
  <c r="LW58" i="21"/>
  <c r="LW50" i="21"/>
  <c r="LW42" i="21"/>
  <c r="LW34" i="21"/>
  <c r="LW26" i="21"/>
  <c r="LW18" i="21"/>
  <c r="LW10" i="21"/>
  <c r="LW68" i="21"/>
  <c r="LW52" i="21"/>
  <c r="LW36" i="21"/>
  <c r="LW20" i="21"/>
  <c r="LW85" i="21"/>
  <c r="LW75" i="21"/>
  <c r="LW59" i="21"/>
  <c r="LW43" i="21"/>
  <c r="LW27" i="21"/>
  <c r="LW11" i="21"/>
  <c r="LW93" i="21"/>
  <c r="LW78" i="21"/>
  <c r="LW62" i="21"/>
  <c r="LW46" i="21"/>
  <c r="LW30" i="21"/>
  <c r="LW14" i="21"/>
  <c r="LW76" i="21"/>
  <c r="LW67" i="21"/>
  <c r="LW51" i="21"/>
  <c r="LW35" i="21"/>
  <c r="LW19" i="21"/>
  <c r="LW86" i="21"/>
  <c r="LW70" i="21"/>
  <c r="LW54" i="21"/>
  <c r="LW38" i="21"/>
  <c r="LW22" i="21"/>
  <c r="LW6" i="21"/>
  <c r="LW77" i="21"/>
  <c r="LW61" i="21"/>
  <c r="LW45" i="21"/>
  <c r="LW29" i="21"/>
  <c r="LW13" i="21"/>
  <c r="LW69" i="21"/>
  <c r="LW53" i="21"/>
  <c r="LW37" i="21"/>
  <c r="LW21" i="21"/>
  <c r="LW60" i="21"/>
  <c r="LW44" i="21"/>
  <c r="LW28" i="21"/>
  <c r="LW12" i="21"/>
  <c r="LY10" i="21"/>
  <c r="LZ17" i="21"/>
  <c r="LX19" i="21"/>
  <c r="LX35" i="21"/>
  <c r="LY42" i="21"/>
  <c r="LZ49" i="21"/>
  <c r="LX51" i="21"/>
  <c r="LZ65" i="21"/>
  <c r="LZ10" i="21"/>
  <c r="LX12" i="21"/>
  <c r="LY19" i="21"/>
  <c r="LZ26" i="21"/>
  <c r="LX28" i="21"/>
  <c r="LY35" i="21"/>
  <c r="LZ42" i="21"/>
  <c r="LX44" i="21"/>
  <c r="LY51" i="21"/>
  <c r="LZ58" i="21"/>
  <c r="LX60" i="21"/>
  <c r="LY67" i="21"/>
  <c r="LZ74" i="21"/>
  <c r="LX76" i="21"/>
  <c r="LX84" i="21"/>
  <c r="LY11" i="21"/>
  <c r="LZ18" i="21"/>
  <c r="LX20" i="21"/>
  <c r="LY27" i="21"/>
  <c r="LZ34" i="21"/>
  <c r="LX36" i="21"/>
  <c r="LY43" i="21"/>
  <c r="LZ50" i="21"/>
  <c r="LX52" i="21"/>
  <c r="LY59" i="21"/>
  <c r="LZ66" i="21"/>
  <c r="LX68" i="21"/>
  <c r="LZ82" i="21"/>
  <c r="LY315" i="21"/>
  <c r="LY307" i="21"/>
  <c r="LY299" i="21"/>
  <c r="LY291" i="21"/>
  <c r="LY283" i="21"/>
  <c r="LY275" i="21"/>
  <c r="LY267" i="21"/>
  <c r="LY259" i="21"/>
  <c r="LY251" i="21"/>
  <c r="LY243" i="21"/>
  <c r="LY282" i="21"/>
  <c r="LY281" i="21"/>
  <c r="LY280" i="21"/>
  <c r="LY279" i="21"/>
  <c r="LY278" i="21"/>
  <c r="LY277" i="21"/>
  <c r="LY276" i="21"/>
  <c r="LY238" i="21"/>
  <c r="LY230" i="21"/>
  <c r="LY222" i="21"/>
  <c r="LY214" i="21"/>
  <c r="LY290" i="21"/>
  <c r="LY289" i="21"/>
  <c r="LY288" i="21"/>
  <c r="LY287" i="21"/>
  <c r="LY286" i="21"/>
  <c r="LY285" i="21"/>
  <c r="LY284" i="21"/>
  <c r="LY237" i="21"/>
  <c r="LY298" i="21"/>
  <c r="LY297" i="21"/>
  <c r="LY296" i="21"/>
  <c r="LY295" i="21"/>
  <c r="LY294" i="21"/>
  <c r="LY293" i="21"/>
  <c r="LY292" i="21"/>
  <c r="LY300" i="21"/>
  <c r="LY266" i="21"/>
  <c r="LY262" i="21"/>
  <c r="LY247" i="21"/>
  <c r="LY213" i="21"/>
  <c r="LY212" i="21"/>
  <c r="LY211" i="21"/>
  <c r="LY210" i="21"/>
  <c r="LY202" i="21"/>
  <c r="LY194" i="21"/>
  <c r="LY186" i="21"/>
  <c r="LY178" i="21"/>
  <c r="LY170" i="21"/>
  <c r="LY162" i="21"/>
  <c r="LY154" i="21"/>
  <c r="LY146" i="21"/>
  <c r="LY138" i="21"/>
  <c r="LY313" i="21"/>
  <c r="LY308" i="21"/>
  <c r="LY303" i="21"/>
  <c r="LY274" i="21"/>
  <c r="LY270" i="21"/>
  <c r="LY255" i="21"/>
  <c r="LY221" i="21"/>
  <c r="LY220" i="21"/>
  <c r="LY219" i="21"/>
  <c r="LY218" i="21"/>
  <c r="LY217" i="21"/>
  <c r="LY216" i="21"/>
  <c r="LY215" i="21"/>
  <c r="LY209" i="21"/>
  <c r="LY201" i="21"/>
  <c r="LY193" i="21"/>
  <c r="LY185" i="21"/>
  <c r="LY177" i="21"/>
  <c r="LY317" i="21"/>
  <c r="LY311" i="21"/>
  <c r="LY306" i="21"/>
  <c r="LY263" i="21"/>
  <c r="LY248" i="21"/>
  <c r="LY244" i="21"/>
  <c r="LY316" i="21"/>
  <c r="LY302" i="21"/>
  <c r="LY265" i="21"/>
  <c r="LY271" i="21"/>
  <c r="LY261" i="21"/>
  <c r="LY252" i="21"/>
  <c r="LY250" i="21"/>
  <c r="LY205" i="21"/>
  <c r="LY199" i="21"/>
  <c r="LY179" i="21"/>
  <c r="LY173" i="21"/>
  <c r="LY309" i="21"/>
  <c r="LY256" i="21"/>
  <c r="LY234" i="21"/>
  <c r="LY227" i="21"/>
  <c r="LY223" i="21"/>
  <c r="LY206" i="21"/>
  <c r="LY200" i="21"/>
  <c r="LY180" i="21"/>
  <c r="LY174" i="21"/>
  <c r="LY312" i="21"/>
  <c r="LY268" i="21"/>
  <c r="LY254" i="21"/>
  <c r="LY245" i="21"/>
  <c r="LY241" i="21"/>
  <c r="LY239" i="21"/>
  <c r="LY231" i="21"/>
  <c r="LY207" i="21"/>
  <c r="LY310" i="21"/>
  <c r="LY269" i="21"/>
  <c r="LY246" i="21"/>
  <c r="LY236" i="21"/>
  <c r="LY226" i="21"/>
  <c r="LY204" i="21"/>
  <c r="LY198" i="21"/>
  <c r="LY192" i="21"/>
  <c r="LY172" i="21"/>
  <c r="LY260" i="21"/>
  <c r="LY224" i="21"/>
  <c r="LY208" i="21"/>
  <c r="LY184" i="21"/>
  <c r="LY182" i="21"/>
  <c r="LY171" i="21"/>
  <c r="LY155" i="21"/>
  <c r="LY148" i="21"/>
  <c r="LY141" i="21"/>
  <c r="LY140" i="21"/>
  <c r="LY139" i="21"/>
  <c r="LY129" i="21"/>
  <c r="LY121" i="21"/>
  <c r="LY113" i="21"/>
  <c r="LY105" i="21"/>
  <c r="LY97" i="21"/>
  <c r="LY301" i="21"/>
  <c r="LY235" i="21"/>
  <c r="LY232" i="21"/>
  <c r="LY176" i="21"/>
  <c r="LY169" i="21"/>
  <c r="LY166" i="21"/>
  <c r="LY156" i="21"/>
  <c r="LY149" i="21"/>
  <c r="LY142" i="21"/>
  <c r="LY128" i="21"/>
  <c r="LY120" i="21"/>
  <c r="LY264" i="21"/>
  <c r="LY229" i="21"/>
  <c r="LY196" i="21"/>
  <c r="LY157" i="21"/>
  <c r="LY150" i="21"/>
  <c r="LY143" i="21"/>
  <c r="LY127" i="21"/>
  <c r="LY314" i="21"/>
  <c r="LY305" i="21"/>
  <c r="LY304" i="21"/>
  <c r="LY272" i="21"/>
  <c r="LY257" i="21"/>
  <c r="LY240" i="21"/>
  <c r="LY233" i="21"/>
  <c r="LY197" i="21"/>
  <c r="LY190" i="21"/>
  <c r="LY188" i="21"/>
  <c r="LY165" i="21"/>
  <c r="LY147" i="21"/>
  <c r="LY137" i="21"/>
  <c r="LY136" i="21"/>
  <c r="LY135" i="21"/>
  <c r="LY134" i="21"/>
  <c r="LY133" i="21"/>
  <c r="LY132" i="21"/>
  <c r="LY131" i="21"/>
  <c r="LY130" i="21"/>
  <c r="LY122" i="21"/>
  <c r="LY195" i="21"/>
  <c r="LY175" i="21"/>
  <c r="LY160" i="21"/>
  <c r="LY153" i="21"/>
  <c r="LY124" i="21"/>
  <c r="LY104" i="21"/>
  <c r="LY103" i="21"/>
  <c r="LY102" i="21"/>
  <c r="LY101" i="21"/>
  <c r="LY100" i="21"/>
  <c r="LY99" i="21"/>
  <c r="LY98" i="21"/>
  <c r="LY95" i="21"/>
  <c r="LY87" i="21"/>
  <c r="LY79" i="21"/>
  <c r="LY71" i="21"/>
  <c r="LY63" i="21"/>
  <c r="LY55" i="21"/>
  <c r="LY47" i="21"/>
  <c r="LY39" i="21"/>
  <c r="LY31" i="21"/>
  <c r="LY23" i="21"/>
  <c r="LY15" i="21"/>
  <c r="LY7" i="21"/>
  <c r="LY253" i="21"/>
  <c r="LY225" i="21"/>
  <c r="LY168" i="21"/>
  <c r="LY112" i="21"/>
  <c r="LY111" i="21"/>
  <c r="LY110" i="21"/>
  <c r="LY109" i="21"/>
  <c r="LY108" i="21"/>
  <c r="LY107" i="21"/>
  <c r="LY106" i="21"/>
  <c r="LY94" i="21"/>
  <c r="LY86" i="21"/>
  <c r="LY78" i="21"/>
  <c r="LY70" i="21"/>
  <c r="LY62" i="21"/>
  <c r="LY54" i="21"/>
  <c r="LY46" i="21"/>
  <c r="LY38" i="21"/>
  <c r="LY30" i="21"/>
  <c r="LY22" i="21"/>
  <c r="LY14" i="21"/>
  <c r="LY6" i="21"/>
  <c r="LY242" i="21"/>
  <c r="LY203" i="21"/>
  <c r="LY189" i="21"/>
  <c r="LY167" i="21"/>
  <c r="LY118" i="21"/>
  <c r="LY117" i="21"/>
  <c r="LY116" i="21"/>
  <c r="LY115" i="21"/>
  <c r="LY114" i="21"/>
  <c r="LY93" i="21"/>
  <c r="LY85" i="21"/>
  <c r="LY77" i="21"/>
  <c r="LY69" i="21"/>
  <c r="LY61" i="21"/>
  <c r="LY53" i="21"/>
  <c r="LY45" i="21"/>
  <c r="LY37" i="21"/>
  <c r="LY29" i="21"/>
  <c r="LY21" i="21"/>
  <c r="LY13" i="21"/>
  <c r="LY258" i="21"/>
  <c r="LY249" i="21"/>
  <c r="LY228" i="21"/>
  <c r="LY181" i="21"/>
  <c r="LY159" i="21"/>
  <c r="LY152" i="21"/>
  <c r="LY145" i="21"/>
  <c r="LY125" i="21"/>
  <c r="LY119" i="21"/>
  <c r="LY92" i="21"/>
  <c r="LY164" i="21"/>
  <c r="LY161" i="21"/>
  <c r="LY90" i="21"/>
  <c r="LY82" i="21"/>
  <c r="LY191" i="21"/>
  <c r="LY187" i="21"/>
  <c r="LY163" i="21"/>
  <c r="LY158" i="21"/>
  <c r="LY151" i="21"/>
  <c r="LY144" i="21"/>
  <c r="LY126" i="21"/>
  <c r="LY123" i="21"/>
  <c r="LY89" i="21"/>
  <c r="LY81" i="21"/>
  <c r="LY273" i="21"/>
  <c r="LY183" i="21"/>
  <c r="LY96" i="21"/>
  <c r="LY88" i="21"/>
  <c r="LY80" i="21"/>
  <c r="LY72" i="21"/>
  <c r="LY64" i="21"/>
  <c r="LY56" i="21"/>
  <c r="LY48" i="21"/>
  <c r="LY40" i="21"/>
  <c r="LY32" i="21"/>
  <c r="LY24" i="21"/>
  <c r="LY16" i="21"/>
  <c r="LY8" i="21"/>
  <c r="LZ11" i="21"/>
  <c r="LX13" i="21"/>
  <c r="LY20" i="21"/>
  <c r="LZ27" i="21"/>
  <c r="LX29" i="21"/>
  <c r="LY36" i="21"/>
  <c r="LZ43" i="21"/>
  <c r="LX45" i="21"/>
  <c r="LY52" i="21"/>
  <c r="LZ59" i="21"/>
  <c r="LX61" i="21"/>
  <c r="LY68" i="21"/>
  <c r="LX316" i="21"/>
  <c r="LX308" i="21"/>
  <c r="LX300" i="21"/>
  <c r="LX292" i="21"/>
  <c r="LX284" i="21"/>
  <c r="LX276" i="21"/>
  <c r="LX268" i="21"/>
  <c r="LX260" i="21"/>
  <c r="LX252" i="21"/>
  <c r="LX244" i="21"/>
  <c r="LX275" i="21"/>
  <c r="LX274" i="21"/>
  <c r="LX273" i="21"/>
  <c r="LX272" i="21"/>
  <c r="LX271" i="21"/>
  <c r="LX270" i="21"/>
  <c r="LX269" i="21"/>
  <c r="LX239" i="21"/>
  <c r="LX231" i="21"/>
  <c r="LX223" i="21"/>
  <c r="LX215" i="21"/>
  <c r="LX283" i="21"/>
  <c r="LX282" i="21"/>
  <c r="LX281" i="21"/>
  <c r="LX280" i="21"/>
  <c r="LX279" i="21"/>
  <c r="LX278" i="21"/>
  <c r="LX277" i="21"/>
  <c r="LX238" i="21"/>
  <c r="LX291" i="21"/>
  <c r="LX290" i="21"/>
  <c r="LX289" i="21"/>
  <c r="LX288" i="21"/>
  <c r="LX287" i="21"/>
  <c r="LX286" i="21"/>
  <c r="LX285" i="21"/>
  <c r="LX310" i="21"/>
  <c r="LX305" i="21"/>
  <c r="LX258" i="21"/>
  <c r="LX254" i="21"/>
  <c r="LX243" i="21"/>
  <c r="LX237" i="21"/>
  <c r="LX203" i="21"/>
  <c r="LX195" i="21"/>
  <c r="LX187" i="21"/>
  <c r="LX179" i="21"/>
  <c r="LX171" i="21"/>
  <c r="LX163" i="21"/>
  <c r="LX155" i="21"/>
  <c r="LX147" i="21"/>
  <c r="LX139" i="21"/>
  <c r="LX131" i="21"/>
  <c r="LX295" i="21"/>
  <c r="LX266" i="21"/>
  <c r="LX262" i="21"/>
  <c r="LX251" i="21"/>
  <c r="LX247" i="21"/>
  <c r="LX214" i="21"/>
  <c r="LX213" i="21"/>
  <c r="LX212" i="21"/>
  <c r="LX211" i="21"/>
  <c r="LX210" i="21"/>
  <c r="LX202" i="21"/>
  <c r="LX194" i="21"/>
  <c r="LX186" i="21"/>
  <c r="LX178" i="21"/>
  <c r="LX315" i="21"/>
  <c r="LX313" i="21"/>
  <c r="LX303" i="21"/>
  <c r="LX298" i="21"/>
  <c r="LX259" i="21"/>
  <c r="LX255" i="21"/>
  <c r="LX314" i="21"/>
  <c r="LX312" i="21"/>
  <c r="LX307" i="21"/>
  <c r="LX294" i="21"/>
  <c r="LX317" i="21"/>
  <c r="LX306" i="21"/>
  <c r="LX293" i="21"/>
  <c r="LX263" i="21"/>
  <c r="LX246" i="21"/>
  <c r="LX236" i="21"/>
  <c r="LX230" i="21"/>
  <c r="LX226" i="21"/>
  <c r="LX204" i="21"/>
  <c r="LX198" i="21"/>
  <c r="LX192" i="21"/>
  <c r="LX172" i="21"/>
  <c r="LX296" i="21"/>
  <c r="LX261" i="21"/>
  <c r="LX250" i="21"/>
  <c r="LX219" i="21"/>
  <c r="LX205" i="21"/>
  <c r="LX199" i="21"/>
  <c r="LX193" i="21"/>
  <c r="LX173" i="21"/>
  <c r="LX309" i="21"/>
  <c r="LX299" i="21"/>
  <c r="LX256" i="21"/>
  <c r="LX234" i="21"/>
  <c r="LX227" i="21"/>
  <c r="LX206" i="21"/>
  <c r="LX200" i="21"/>
  <c r="LX297" i="21"/>
  <c r="LX257" i="21"/>
  <c r="LX248" i="21"/>
  <c r="LX242" i="21"/>
  <c r="LX240" i="21"/>
  <c r="LX233" i="21"/>
  <c r="LX222" i="21"/>
  <c r="LX218" i="21"/>
  <c r="LX197" i="21"/>
  <c r="LX191" i="21"/>
  <c r="LX185" i="21"/>
  <c r="LX302" i="21"/>
  <c r="LX265" i="21"/>
  <c r="LX216" i="21"/>
  <c r="LX201" i="21"/>
  <c r="LX190" i="21"/>
  <c r="LX188" i="21"/>
  <c r="LX165" i="21"/>
  <c r="LX138" i="21"/>
  <c r="LX137" i="21"/>
  <c r="LX136" i="21"/>
  <c r="LX135" i="21"/>
  <c r="LX134" i="21"/>
  <c r="LX133" i="21"/>
  <c r="LX132" i="21"/>
  <c r="LX130" i="21"/>
  <c r="LX122" i="21"/>
  <c r="LX114" i="21"/>
  <c r="LX106" i="21"/>
  <c r="LX98" i="21"/>
  <c r="LX224" i="21"/>
  <c r="LX208" i="21"/>
  <c r="LX184" i="21"/>
  <c r="LX182" i="21"/>
  <c r="LX180" i="21"/>
  <c r="LX162" i="21"/>
  <c r="LX148" i="21"/>
  <c r="LX141" i="21"/>
  <c r="LX140" i="21"/>
  <c r="LX129" i="21"/>
  <c r="LX121" i="21"/>
  <c r="LX301" i="21"/>
  <c r="LX235" i="21"/>
  <c r="LX232" i="21"/>
  <c r="LX221" i="21"/>
  <c r="LX176" i="21"/>
  <c r="LX174" i="21"/>
  <c r="LX169" i="21"/>
  <c r="LX166" i="21"/>
  <c r="LX156" i="21"/>
  <c r="LX149" i="21"/>
  <c r="LX142" i="21"/>
  <c r="LX128" i="21"/>
  <c r="LX311" i="21"/>
  <c r="LX304" i="21"/>
  <c r="LX253" i="21"/>
  <c r="LX225" i="21"/>
  <c r="LX168" i="21"/>
  <c r="LX161" i="21"/>
  <c r="LX154" i="21"/>
  <c r="LX123" i="21"/>
  <c r="LX183" i="21"/>
  <c r="LX97" i="21"/>
  <c r="LX96" i="21"/>
  <c r="LX88" i="21"/>
  <c r="LX80" i="21"/>
  <c r="LX72" i="21"/>
  <c r="LX64" i="21"/>
  <c r="LX56" i="21"/>
  <c r="LX48" i="21"/>
  <c r="LX40" i="21"/>
  <c r="LX32" i="21"/>
  <c r="LX24" i="21"/>
  <c r="LX16" i="21"/>
  <c r="LX8" i="21"/>
  <c r="LX209" i="21"/>
  <c r="LX175" i="21"/>
  <c r="LX160" i="21"/>
  <c r="LX153" i="21"/>
  <c r="LX146" i="21"/>
  <c r="LX124" i="21"/>
  <c r="LX105" i="21"/>
  <c r="LX104" i="21"/>
  <c r="LX103" i="21"/>
  <c r="LX102" i="21"/>
  <c r="LX101" i="21"/>
  <c r="LX100" i="21"/>
  <c r="LX99" i="21"/>
  <c r="LX95" i="21"/>
  <c r="LX87" i="21"/>
  <c r="LX79" i="21"/>
  <c r="LX71" i="21"/>
  <c r="LX63" i="21"/>
  <c r="LX55" i="21"/>
  <c r="LX47" i="21"/>
  <c r="LX39" i="21"/>
  <c r="LX31" i="21"/>
  <c r="LX23" i="21"/>
  <c r="LX15" i="21"/>
  <c r="LX7" i="21"/>
  <c r="LX229" i="21"/>
  <c r="LX157" i="21"/>
  <c r="LX150" i="21"/>
  <c r="LX143" i="21"/>
  <c r="LX127" i="21"/>
  <c r="LX113" i="21"/>
  <c r="LX112" i="21"/>
  <c r="LX111" i="21"/>
  <c r="LX110" i="21"/>
  <c r="LX109" i="21"/>
  <c r="LX108" i="21"/>
  <c r="LX107" i="21"/>
  <c r="LX94" i="21"/>
  <c r="LX86" i="21"/>
  <c r="LX78" i="21"/>
  <c r="LX70" i="21"/>
  <c r="LX62" i="21"/>
  <c r="LX54" i="21"/>
  <c r="LX46" i="21"/>
  <c r="LX38" i="21"/>
  <c r="LX30" i="21"/>
  <c r="LX22" i="21"/>
  <c r="LX14" i="21"/>
  <c r="LX6" i="21"/>
  <c r="LX241" i="21"/>
  <c r="LX207" i="21"/>
  <c r="LX189" i="21"/>
  <c r="LX167" i="21"/>
  <c r="LX118" i="21"/>
  <c r="LX117" i="21"/>
  <c r="LX116" i="21"/>
  <c r="LX115" i="21"/>
  <c r="LX93" i="21"/>
  <c r="LX267" i="21"/>
  <c r="LX249" i="21"/>
  <c r="LX228" i="21"/>
  <c r="LX181" i="21"/>
  <c r="LX170" i="21"/>
  <c r="LX159" i="21"/>
  <c r="LX152" i="21"/>
  <c r="LX145" i="21"/>
  <c r="LX125" i="21"/>
  <c r="LX119" i="21"/>
  <c r="LX217" i="21"/>
  <c r="LX177" i="21"/>
  <c r="LX164" i="21"/>
  <c r="LX91" i="21"/>
  <c r="LX83" i="21"/>
  <c r="LX264" i="21"/>
  <c r="LX196" i="21"/>
  <c r="LX120" i="21"/>
  <c r="LX90" i="21"/>
  <c r="LX82" i="21"/>
  <c r="LX245" i="21"/>
  <c r="LX220" i="21"/>
  <c r="LX158" i="21"/>
  <c r="LX151" i="21"/>
  <c r="LX144" i="21"/>
  <c r="LX126" i="21"/>
  <c r="LX89" i="21"/>
  <c r="LX81" i="21"/>
  <c r="LX73" i="21"/>
  <c r="LX65" i="21"/>
  <c r="LX57" i="21"/>
  <c r="LX49" i="21"/>
  <c r="LX41" i="21"/>
  <c r="LX33" i="21"/>
  <c r="LX25" i="21"/>
  <c r="LX17" i="21"/>
  <c r="LX9" i="21"/>
  <c r="LZ314" i="21"/>
  <c r="LZ306" i="21"/>
  <c r="LZ298" i="21"/>
  <c r="LZ290" i="21"/>
  <c r="LZ282" i="21"/>
  <c r="LZ274" i="21"/>
  <c r="LZ266" i="21"/>
  <c r="LZ258" i="21"/>
  <c r="LZ250" i="21"/>
  <c r="LZ289" i="21"/>
  <c r="LZ288" i="21"/>
  <c r="LZ287" i="21"/>
  <c r="LZ286" i="21"/>
  <c r="LZ285" i="21"/>
  <c r="LZ284" i="21"/>
  <c r="LZ283" i="21"/>
  <c r="LZ237" i="21"/>
  <c r="LZ229" i="21"/>
  <c r="LZ221" i="21"/>
  <c r="LZ213" i="21"/>
  <c r="LZ297" i="21"/>
  <c r="LZ296" i="21"/>
  <c r="LZ295" i="21"/>
  <c r="LZ294" i="21"/>
  <c r="LZ293" i="21"/>
  <c r="LZ292" i="21"/>
  <c r="LZ291" i="21"/>
  <c r="LZ236" i="21"/>
  <c r="LZ305" i="21"/>
  <c r="LZ304" i="21"/>
  <c r="LZ303" i="21"/>
  <c r="LZ302" i="21"/>
  <c r="LZ301" i="21"/>
  <c r="LZ300" i="21"/>
  <c r="LZ299" i="21"/>
  <c r="LZ313" i="21"/>
  <c r="LZ308" i="21"/>
  <c r="LZ279" i="21"/>
  <c r="LZ270" i="21"/>
  <c r="LZ255" i="21"/>
  <c r="LZ251" i="21"/>
  <c r="LZ220" i="21"/>
  <c r="LZ219" i="21"/>
  <c r="LZ218" i="21"/>
  <c r="LZ217" i="21"/>
  <c r="LZ216" i="21"/>
  <c r="LZ215" i="21"/>
  <c r="LZ214" i="21"/>
  <c r="LZ209" i="21"/>
  <c r="LZ201" i="21"/>
  <c r="LZ193" i="21"/>
  <c r="LZ185" i="21"/>
  <c r="LZ177" i="21"/>
  <c r="LZ169" i="21"/>
  <c r="LZ161" i="21"/>
  <c r="LZ153" i="21"/>
  <c r="LZ145" i="21"/>
  <c r="LZ137" i="21"/>
  <c r="LZ317" i="21"/>
  <c r="LZ315" i="21"/>
  <c r="LZ311" i="21"/>
  <c r="LZ263" i="21"/>
  <c r="LZ259" i="21"/>
  <c r="LZ248" i="21"/>
  <c r="LZ244" i="21"/>
  <c r="LZ238" i="21"/>
  <c r="LZ228" i="21"/>
  <c r="LZ227" i="21"/>
  <c r="LZ226" i="21"/>
  <c r="LZ225" i="21"/>
  <c r="LZ224" i="21"/>
  <c r="LZ223" i="21"/>
  <c r="LZ222" i="21"/>
  <c r="LZ208" i="21"/>
  <c r="LZ200" i="21"/>
  <c r="LZ192" i="21"/>
  <c r="LZ184" i="21"/>
  <c r="LZ176" i="21"/>
  <c r="LZ277" i="21"/>
  <c r="LZ271" i="21"/>
  <c r="LZ267" i="21"/>
  <c r="LZ256" i="21"/>
  <c r="LZ252" i="21"/>
  <c r="LZ239" i="21"/>
  <c r="LZ310" i="21"/>
  <c r="LZ281" i="21"/>
  <c r="LZ273" i="21"/>
  <c r="LZ269" i="21"/>
  <c r="LZ309" i="21"/>
  <c r="LZ280" i="21"/>
  <c r="LZ234" i="21"/>
  <c r="LZ211" i="21"/>
  <c r="LZ206" i="21"/>
  <c r="LZ186" i="21"/>
  <c r="LZ180" i="21"/>
  <c r="LZ174" i="21"/>
  <c r="LZ312" i="21"/>
  <c r="LZ268" i="21"/>
  <c r="LZ254" i="21"/>
  <c r="LZ245" i="21"/>
  <c r="LZ241" i="21"/>
  <c r="LZ231" i="21"/>
  <c r="LZ207" i="21"/>
  <c r="LZ187" i="21"/>
  <c r="LZ181" i="21"/>
  <c r="LZ175" i="21"/>
  <c r="LZ144" i="21"/>
  <c r="LZ143" i="21"/>
  <c r="LZ142" i="21"/>
  <c r="LZ141" i="21"/>
  <c r="LZ316" i="21"/>
  <c r="LZ265" i="21"/>
  <c r="LZ260" i="21"/>
  <c r="LZ249" i="21"/>
  <c r="LZ243" i="21"/>
  <c r="LZ212" i="21"/>
  <c r="LZ194" i="21"/>
  <c r="LZ261" i="21"/>
  <c r="LZ230" i="21"/>
  <c r="LZ205" i="21"/>
  <c r="LZ199" i="21"/>
  <c r="LZ179" i="21"/>
  <c r="LZ173" i="21"/>
  <c r="LZ276" i="21"/>
  <c r="LZ247" i="21"/>
  <c r="LZ235" i="21"/>
  <c r="LZ232" i="21"/>
  <c r="LZ166" i="21"/>
  <c r="LZ162" i="21"/>
  <c r="LZ156" i="21"/>
  <c r="LZ149" i="21"/>
  <c r="LZ128" i="21"/>
  <c r="LZ120" i="21"/>
  <c r="LZ112" i="21"/>
  <c r="LZ104" i="21"/>
  <c r="LZ96" i="21"/>
  <c r="LZ264" i="21"/>
  <c r="LZ196" i="21"/>
  <c r="LZ157" i="21"/>
  <c r="LZ150" i="21"/>
  <c r="LZ127" i="21"/>
  <c r="LZ119" i="21"/>
  <c r="LZ275" i="21"/>
  <c r="LZ242" i="21"/>
  <c r="LZ203" i="21"/>
  <c r="LZ191" i="21"/>
  <c r="LZ189" i="21"/>
  <c r="LZ178" i="21"/>
  <c r="LZ167" i="21"/>
  <c r="LZ163" i="21"/>
  <c r="LZ158" i="21"/>
  <c r="LZ151" i="21"/>
  <c r="LZ126" i="21"/>
  <c r="LZ307" i="21"/>
  <c r="LZ278" i="21"/>
  <c r="LZ204" i="21"/>
  <c r="LZ182" i="21"/>
  <c r="LZ171" i="21"/>
  <c r="LZ155" i="21"/>
  <c r="LZ148" i="21"/>
  <c r="LZ140" i="21"/>
  <c r="LZ139" i="21"/>
  <c r="LZ138" i="21"/>
  <c r="LZ129" i="21"/>
  <c r="LZ121" i="21"/>
  <c r="LZ262" i="21"/>
  <c r="LZ253" i="21"/>
  <c r="LZ168" i="21"/>
  <c r="LZ146" i="21"/>
  <c r="LZ111" i="21"/>
  <c r="LZ110" i="21"/>
  <c r="LZ109" i="21"/>
  <c r="LZ108" i="21"/>
  <c r="LZ107" i="21"/>
  <c r="LZ106" i="21"/>
  <c r="LZ105" i="21"/>
  <c r="LZ94" i="21"/>
  <c r="LZ86" i="21"/>
  <c r="LZ78" i="21"/>
  <c r="LZ70" i="21"/>
  <c r="LZ62" i="21"/>
  <c r="LZ54" i="21"/>
  <c r="LZ46" i="21"/>
  <c r="LZ38" i="21"/>
  <c r="LZ30" i="21"/>
  <c r="LZ22" i="21"/>
  <c r="LZ14" i="21"/>
  <c r="LZ6" i="21"/>
  <c r="LZ272" i="21"/>
  <c r="LZ190" i="21"/>
  <c r="LZ165" i="21"/>
  <c r="LZ135" i="21"/>
  <c r="LZ133" i="21"/>
  <c r="LZ131" i="21"/>
  <c r="LZ118" i="21"/>
  <c r="LZ117" i="21"/>
  <c r="LZ116" i="21"/>
  <c r="LZ115" i="21"/>
  <c r="LZ114" i="21"/>
  <c r="LZ113" i="21"/>
  <c r="LZ93" i="21"/>
  <c r="LZ85" i="21"/>
  <c r="LZ77" i="21"/>
  <c r="LZ69" i="21"/>
  <c r="LZ61" i="21"/>
  <c r="LZ53" i="21"/>
  <c r="LZ45" i="21"/>
  <c r="LZ37" i="21"/>
  <c r="LZ29" i="21"/>
  <c r="LZ21" i="21"/>
  <c r="LZ13" i="21"/>
  <c r="LZ198" i="21"/>
  <c r="LZ159" i="21"/>
  <c r="LZ152" i="21"/>
  <c r="LZ125" i="21"/>
  <c r="LZ92" i="21"/>
  <c r="LZ84" i="21"/>
  <c r="LZ76" i="21"/>
  <c r="LZ68" i="21"/>
  <c r="LZ60" i="21"/>
  <c r="LZ52" i="21"/>
  <c r="LZ44" i="21"/>
  <c r="LZ36" i="21"/>
  <c r="LZ28" i="21"/>
  <c r="LZ20" i="21"/>
  <c r="LZ12" i="21"/>
  <c r="LZ170" i="21"/>
  <c r="LZ164" i="21"/>
  <c r="LZ122" i="21"/>
  <c r="LZ91" i="21"/>
  <c r="LZ202" i="21"/>
  <c r="LZ257" i="21"/>
  <c r="LZ240" i="21"/>
  <c r="LZ233" i="21"/>
  <c r="LZ197" i="21"/>
  <c r="LZ188" i="21"/>
  <c r="LZ154" i="21"/>
  <c r="LZ147" i="21"/>
  <c r="LZ136" i="21"/>
  <c r="LZ134" i="21"/>
  <c r="LZ132" i="21"/>
  <c r="LZ130" i="21"/>
  <c r="LZ123" i="21"/>
  <c r="LZ89" i="21"/>
  <c r="LZ81" i="21"/>
  <c r="LZ246" i="21"/>
  <c r="LZ210" i="21"/>
  <c r="LZ183" i="21"/>
  <c r="LZ172" i="21"/>
  <c r="LZ88" i="21"/>
  <c r="LZ80" i="21"/>
  <c r="LZ195" i="21"/>
  <c r="LZ160" i="21"/>
  <c r="LZ124" i="21"/>
  <c r="LZ103" i="21"/>
  <c r="LZ102" i="21"/>
  <c r="LZ101" i="21"/>
  <c r="LZ100" i="21"/>
  <c r="LZ99" i="21"/>
  <c r="LZ98" i="21"/>
  <c r="LZ97" i="21"/>
  <c r="LZ95" i="21"/>
  <c r="LZ87" i="21"/>
  <c r="LZ79" i="21"/>
  <c r="LZ71" i="21"/>
  <c r="LZ63" i="21"/>
  <c r="LZ55" i="21"/>
  <c r="LZ47" i="21"/>
  <c r="LZ39" i="21"/>
  <c r="LZ31" i="21"/>
  <c r="LZ23" i="21"/>
  <c r="LZ15" i="21"/>
  <c r="LZ7" i="21"/>
  <c r="LZ8" i="21"/>
  <c r="LX10" i="21"/>
  <c r="LY17" i="21"/>
  <c r="LZ24" i="21"/>
  <c r="LX26" i="21"/>
  <c r="LY33" i="21"/>
  <c r="LZ40" i="21"/>
  <c r="LX42" i="21"/>
  <c r="LY49" i="21"/>
  <c r="LZ56" i="21"/>
  <c r="LX58" i="21"/>
  <c r="LY65" i="21"/>
  <c r="LZ72" i="21"/>
  <c r="LX74" i="21"/>
  <c r="LY83" i="21"/>
  <c r="LZ90" i="21"/>
  <c r="LY26" i="21"/>
  <c r="LZ33" i="21"/>
  <c r="LY58" i="21"/>
  <c r="LX67" i="21"/>
  <c r="LY74" i="21"/>
  <c r="LZ83" i="21"/>
  <c r="LY12" i="21"/>
  <c r="LZ19" i="21"/>
  <c r="LX21" i="21"/>
  <c r="LY28" i="21"/>
  <c r="LZ35" i="21"/>
  <c r="LX37" i="21"/>
  <c r="LY44" i="21"/>
  <c r="LZ51" i="21"/>
  <c r="LX53" i="21"/>
  <c r="LY60" i="21"/>
  <c r="LZ67" i="21"/>
  <c r="LX69" i="21"/>
  <c r="LY76" i="21"/>
  <c r="LY84" i="21"/>
  <c r="LY91" i="21"/>
  <c r="LY9" i="21"/>
  <c r="LZ16" i="21"/>
  <c r="LX18" i="21"/>
  <c r="LY25" i="21"/>
  <c r="LZ32" i="21"/>
  <c r="LX34" i="21"/>
  <c r="LY41" i="21"/>
  <c r="LZ48" i="21"/>
  <c r="LX50" i="21"/>
  <c r="LY57" i="21"/>
  <c r="LZ64" i="21"/>
  <c r="LX66" i="21"/>
  <c r="LY73" i="21"/>
  <c r="LX92" i="21"/>
  <c r="LZ9" i="21"/>
  <c r="LX11" i="21"/>
  <c r="LY18" i="21"/>
  <c r="LZ25" i="21"/>
  <c r="LX27" i="21"/>
  <c r="LY34" i="21"/>
  <c r="LZ41" i="21"/>
  <c r="LX43" i="21"/>
  <c r="LY50" i="21"/>
  <c r="LZ57" i="21"/>
  <c r="LX59" i="21"/>
  <c r="LY66" i="21"/>
  <c r="LZ73" i="21"/>
  <c r="LX75" i="21"/>
  <c r="LX85" i="21"/>
  <c r="LN26" i="21"/>
  <c r="LN31" i="21"/>
  <c r="LN65" i="21"/>
  <c r="LN63" i="21"/>
  <c r="LN7" i="21"/>
  <c r="LN33" i="21"/>
  <c r="LN72" i="21"/>
  <c r="LN8" i="21"/>
  <c r="LN40" i="21"/>
  <c r="LN10" i="21"/>
  <c r="LN42" i="21"/>
  <c r="LN15" i="21"/>
  <c r="LN47" i="21"/>
  <c r="LN17" i="21"/>
  <c r="LN49" i="21"/>
  <c r="LN24" i="21"/>
  <c r="LN56" i="21"/>
  <c r="LL35" i="21"/>
  <c r="LL17" i="21"/>
  <c r="LL19" i="21"/>
  <c r="LL33" i="21"/>
  <c r="LL10" i="21"/>
  <c r="LL26" i="21"/>
  <c r="LM67" i="21"/>
  <c r="LM11" i="21"/>
  <c r="LK13" i="21"/>
  <c r="LL20" i="21"/>
  <c r="LM27" i="21"/>
  <c r="LK29" i="21"/>
  <c r="LN34" i="21"/>
  <c r="LL36" i="21"/>
  <c r="LM43" i="21"/>
  <c r="LK45" i="21"/>
  <c r="LN50" i="21"/>
  <c r="LL52" i="21"/>
  <c r="LM59" i="21"/>
  <c r="LK61" i="21"/>
  <c r="LN66" i="21"/>
  <c r="LL68" i="21"/>
  <c r="LM8" i="21"/>
  <c r="LK10" i="21"/>
  <c r="LM24" i="21"/>
  <c r="LK26" i="21"/>
  <c r="LM40" i="21"/>
  <c r="LK42" i="21"/>
  <c r="LL49" i="21"/>
  <c r="LM56" i="21"/>
  <c r="LK58" i="21"/>
  <c r="LL65" i="21"/>
  <c r="LM72" i="21"/>
  <c r="LM17" i="21"/>
  <c r="LK19" i="21"/>
  <c r="LM33" i="21"/>
  <c r="LK35" i="21"/>
  <c r="LL42" i="21"/>
  <c r="LM49" i="21"/>
  <c r="LK51" i="21"/>
  <c r="LL58" i="21"/>
  <c r="LK317" i="21"/>
  <c r="LK309" i="21"/>
  <c r="LK301" i="21"/>
  <c r="LK293" i="21"/>
  <c r="LK285" i="21"/>
  <c r="LK277" i="21"/>
  <c r="LK269" i="21"/>
  <c r="LK261" i="21"/>
  <c r="LK253" i="21"/>
  <c r="LK245" i="21"/>
  <c r="LK316" i="21"/>
  <c r="LK308" i="21"/>
  <c r="LK300" i="21"/>
  <c r="LK292" i="21"/>
  <c r="LK284" i="21"/>
  <c r="LK276" i="21"/>
  <c r="LK268" i="21"/>
  <c r="LK260" i="21"/>
  <c r="LK252" i="21"/>
  <c r="LK244" i="21"/>
  <c r="LK315" i="21"/>
  <c r="LK307" i="21"/>
  <c r="LK299" i="21"/>
  <c r="LK291" i="21"/>
  <c r="LK283" i="21"/>
  <c r="LK275" i="21"/>
  <c r="LK267" i="21"/>
  <c r="LK259" i="21"/>
  <c r="LK312" i="21"/>
  <c r="LK295" i="21"/>
  <c r="LK282" i="21"/>
  <c r="LK278" i="21"/>
  <c r="LK265" i="21"/>
  <c r="LK240" i="21"/>
  <c r="LK232" i="21"/>
  <c r="LK224" i="21"/>
  <c r="LK216" i="21"/>
  <c r="LK306" i="21"/>
  <c r="LK302" i="21"/>
  <c r="LK289" i="21"/>
  <c r="LK272" i="21"/>
  <c r="LK255" i="21"/>
  <c r="LK239" i="21"/>
  <c r="LK231" i="21"/>
  <c r="LK313" i="21"/>
  <c r="LK296" i="21"/>
  <c r="LK279" i="21"/>
  <c r="LK311" i="21"/>
  <c r="LK286" i="21"/>
  <c r="LK257" i="21"/>
  <c r="LK241" i="21"/>
  <c r="LK235" i="21"/>
  <c r="LK229" i="21"/>
  <c r="LK211" i="21"/>
  <c r="LK203" i="21"/>
  <c r="LK195" i="21"/>
  <c r="LK187" i="21"/>
  <c r="LK179" i="21"/>
  <c r="LK171" i="21"/>
  <c r="LK163" i="21"/>
  <c r="LK155" i="21"/>
  <c r="LK314" i="21"/>
  <c r="LK304" i="21"/>
  <c r="LK297" i="21"/>
  <c r="LK290" i="21"/>
  <c r="LK266" i="21"/>
  <c r="LK248" i="21"/>
  <c r="LK242" i="21"/>
  <c r="LK236" i="21"/>
  <c r="LK230" i="21"/>
  <c r="LK210" i="21"/>
  <c r="LK202" i="21"/>
  <c r="LK194" i="21"/>
  <c r="LK186" i="21"/>
  <c r="LK288" i="21"/>
  <c r="LK281" i="21"/>
  <c r="LK274" i="21"/>
  <c r="LK270" i="21"/>
  <c r="LK251" i="21"/>
  <c r="LK243" i="21"/>
  <c r="LK237" i="21"/>
  <c r="LK209" i="21"/>
  <c r="LK201" i="21"/>
  <c r="LK310" i="21"/>
  <c r="LK294" i="21"/>
  <c r="LK287" i="21"/>
  <c r="LK280" i="21"/>
  <c r="LK273" i="21"/>
  <c r="LK226" i="21"/>
  <c r="LK225" i="21"/>
  <c r="LK262" i="21"/>
  <c r="LK218" i="21"/>
  <c r="LK205" i="21"/>
  <c r="LK190" i="21"/>
  <c r="LK184" i="21"/>
  <c r="LK170" i="21"/>
  <c r="LK169" i="21"/>
  <c r="LK168" i="21"/>
  <c r="LK167" i="21"/>
  <c r="LK166" i="21"/>
  <c r="LK165" i="21"/>
  <c r="LK164" i="21"/>
  <c r="LK152" i="21"/>
  <c r="LK144" i="21"/>
  <c r="LK258" i="21"/>
  <c r="LK223" i="21"/>
  <c r="LK221" i="21"/>
  <c r="LK212" i="21"/>
  <c r="LK199" i="21"/>
  <c r="LK191" i="21"/>
  <c r="LK185" i="21"/>
  <c r="LK178" i="21"/>
  <c r="LK177" i="21"/>
  <c r="LK176" i="21"/>
  <c r="LK175" i="21"/>
  <c r="LK174" i="21"/>
  <c r="LK173" i="21"/>
  <c r="LK172" i="21"/>
  <c r="LK151" i="21"/>
  <c r="LK305" i="21"/>
  <c r="LK254" i="21"/>
  <c r="LK247" i="21"/>
  <c r="LK227" i="21"/>
  <c r="LK206" i="21"/>
  <c r="LK192" i="21"/>
  <c r="LK250" i="21"/>
  <c r="LK234" i="21"/>
  <c r="LK219" i="21"/>
  <c r="LK213" i="21"/>
  <c r="LK200" i="21"/>
  <c r="LK196" i="21"/>
  <c r="LK193" i="21"/>
  <c r="LK246" i="21"/>
  <c r="LK207" i="21"/>
  <c r="LK159" i="21"/>
  <c r="LK154" i="21"/>
  <c r="LK150" i="21"/>
  <c r="LK143" i="21"/>
  <c r="LK135" i="21"/>
  <c r="LK127" i="21"/>
  <c r="LK119" i="21"/>
  <c r="LK111" i="21"/>
  <c r="LK303" i="21"/>
  <c r="LK222" i="21"/>
  <c r="LK181" i="21"/>
  <c r="LK162" i="21"/>
  <c r="LK142" i="21"/>
  <c r="LK134" i="21"/>
  <c r="LK126" i="21"/>
  <c r="LK118" i="21"/>
  <c r="LK110" i="21"/>
  <c r="LK204" i="21"/>
  <c r="LK188" i="21"/>
  <c r="LK157" i="21"/>
  <c r="LK141" i="21"/>
  <c r="LK133" i="21"/>
  <c r="LK125" i="21"/>
  <c r="LK117" i="21"/>
  <c r="LK263" i="21"/>
  <c r="LK228" i="21"/>
  <c r="LK189" i="21"/>
  <c r="LK156" i="21"/>
  <c r="LK149" i="21"/>
  <c r="LK136" i="21"/>
  <c r="LK128" i="21"/>
  <c r="LK120" i="21"/>
  <c r="LK256" i="21"/>
  <c r="LK217" i="21"/>
  <c r="LK158" i="21"/>
  <c r="LK147" i="21"/>
  <c r="LK130" i="21"/>
  <c r="LK114" i="21"/>
  <c r="LK104" i="21"/>
  <c r="LK96" i="21"/>
  <c r="LK88" i="21"/>
  <c r="LK80" i="21"/>
  <c r="LK72" i="21"/>
  <c r="LK64" i="21"/>
  <c r="LK56" i="21"/>
  <c r="LK48" i="21"/>
  <c r="LK40" i="21"/>
  <c r="LK32" i="21"/>
  <c r="LK24" i="21"/>
  <c r="LK16" i="21"/>
  <c r="LK8" i="21"/>
  <c r="LK271" i="21"/>
  <c r="LK233" i="21"/>
  <c r="LK161" i="21"/>
  <c r="LK137" i="21"/>
  <c r="LK121" i="21"/>
  <c r="LK103" i="21"/>
  <c r="LK95" i="21"/>
  <c r="LK87" i="21"/>
  <c r="LK79" i="21"/>
  <c r="LK71" i="21"/>
  <c r="LK63" i="21"/>
  <c r="LK55" i="21"/>
  <c r="LK47" i="21"/>
  <c r="LK39" i="21"/>
  <c r="LK31" i="21"/>
  <c r="LK23" i="21"/>
  <c r="LK15" i="21"/>
  <c r="LK7" i="21"/>
  <c r="LK215" i="21"/>
  <c r="LK198" i="21"/>
  <c r="LK183" i="21"/>
  <c r="LK160" i="21"/>
  <c r="LK140" i="21"/>
  <c r="LK124" i="21"/>
  <c r="LK102" i="21"/>
  <c r="LK94" i="21"/>
  <c r="LK86" i="21"/>
  <c r="LK78" i="21"/>
  <c r="LK70" i="21"/>
  <c r="LK62" i="21"/>
  <c r="LK54" i="21"/>
  <c r="LK46" i="21"/>
  <c r="LK38" i="21"/>
  <c r="LK30" i="21"/>
  <c r="LK22" i="21"/>
  <c r="LK14" i="21"/>
  <c r="LK6" i="21"/>
  <c r="LK264" i="21"/>
  <c r="LK238" i="21"/>
  <c r="LK146" i="21"/>
  <c r="LK131" i="21"/>
  <c r="LK115" i="21"/>
  <c r="LK112" i="21"/>
  <c r="LK101" i="21"/>
  <c r="LK93" i="21"/>
  <c r="LK85" i="21"/>
  <c r="LK77" i="21"/>
  <c r="LK249" i="21"/>
  <c r="LK214" i="21"/>
  <c r="LK197" i="21"/>
  <c r="LK138" i="21"/>
  <c r="LK122" i="21"/>
  <c r="LK100" i="21"/>
  <c r="LK92" i="21"/>
  <c r="LK84" i="21"/>
  <c r="LK76" i="21"/>
  <c r="LK298" i="21"/>
  <c r="LK220" i="21"/>
  <c r="LK208" i="21"/>
  <c r="LK182" i="21"/>
  <c r="LK153" i="21"/>
  <c r="LK148" i="21"/>
  <c r="LK129" i="21"/>
  <c r="LK113" i="21"/>
  <c r="LK99" i="21"/>
  <c r="LK91" i="21"/>
  <c r="LK83" i="21"/>
  <c r="LK75" i="21"/>
  <c r="LK145" i="21"/>
  <c r="LK132" i="21"/>
  <c r="LK116" i="21"/>
  <c r="LK98" i="21"/>
  <c r="LK90" i="21"/>
  <c r="LK82" i="21"/>
  <c r="LK74" i="21"/>
  <c r="LK180" i="21"/>
  <c r="LK139" i="21"/>
  <c r="LK123" i="21"/>
  <c r="LK109" i="21"/>
  <c r="LK108" i="21"/>
  <c r="LK107" i="21"/>
  <c r="LK106" i="21"/>
  <c r="LK105" i="21"/>
  <c r="LK97" i="21"/>
  <c r="LK89" i="21"/>
  <c r="LK81" i="21"/>
  <c r="LK73" i="21"/>
  <c r="LK65" i="21"/>
  <c r="LK57" i="21"/>
  <c r="LK49" i="21"/>
  <c r="LK41" i="21"/>
  <c r="LK33" i="21"/>
  <c r="LK25" i="21"/>
  <c r="LK17" i="21"/>
  <c r="LK9" i="21"/>
  <c r="LM315" i="21"/>
  <c r="LM307" i="21"/>
  <c r="LM299" i="21"/>
  <c r="LM291" i="21"/>
  <c r="LM283" i="21"/>
  <c r="LM275" i="21"/>
  <c r="LM267" i="21"/>
  <c r="LM259" i="21"/>
  <c r="LM251" i="21"/>
  <c r="LM243" i="21"/>
  <c r="LM314" i="21"/>
  <c r="LM306" i="21"/>
  <c r="LM298" i="21"/>
  <c r="LM290" i="21"/>
  <c r="LM282" i="21"/>
  <c r="LM274" i="21"/>
  <c r="LM266" i="21"/>
  <c r="LM258" i="21"/>
  <c r="LM250" i="21"/>
  <c r="LM313" i="21"/>
  <c r="LM305" i="21"/>
  <c r="LM297" i="21"/>
  <c r="LM289" i="21"/>
  <c r="LM281" i="21"/>
  <c r="LM273" i="21"/>
  <c r="LM265" i="21"/>
  <c r="LM257" i="21"/>
  <c r="LM309" i="21"/>
  <c r="LM296" i="21"/>
  <c r="LM292" i="21"/>
  <c r="LM279" i="21"/>
  <c r="LM262" i="21"/>
  <c r="LM246" i="21"/>
  <c r="LM238" i="21"/>
  <c r="LM230" i="21"/>
  <c r="LM222" i="21"/>
  <c r="LM316" i="21"/>
  <c r="LM303" i="21"/>
  <c r="LM286" i="21"/>
  <c r="LM269" i="21"/>
  <c r="LM256" i="21"/>
  <c r="LM252" i="21"/>
  <c r="LM247" i="21"/>
  <c r="LM237" i="21"/>
  <c r="LM229" i="21"/>
  <c r="LM310" i="21"/>
  <c r="LM293" i="21"/>
  <c r="LM280" i="21"/>
  <c r="LM276" i="21"/>
  <c r="LM312" i="21"/>
  <c r="LM317" i="21"/>
  <c r="LM302" i="21"/>
  <c r="LM295" i="21"/>
  <c r="LM288" i="21"/>
  <c r="LM270" i="21"/>
  <c r="LM255" i="21"/>
  <c r="LM253" i="21"/>
  <c r="LM245" i="21"/>
  <c r="LM209" i="21"/>
  <c r="LM201" i="21"/>
  <c r="LM193" i="21"/>
  <c r="LM185" i="21"/>
  <c r="LM177" i="21"/>
  <c r="LM169" i="21"/>
  <c r="LM161" i="21"/>
  <c r="LM311" i="21"/>
  <c r="LM272" i="21"/>
  <c r="LM264" i="21"/>
  <c r="LM208" i="21"/>
  <c r="LM200" i="21"/>
  <c r="LM192" i="21"/>
  <c r="LM184" i="21"/>
  <c r="LM268" i="21"/>
  <c r="LM249" i="21"/>
  <c r="LM231" i="21"/>
  <c r="LM221" i="21"/>
  <c r="LM220" i="21"/>
  <c r="LM219" i="21"/>
  <c r="LM218" i="21"/>
  <c r="LM217" i="21"/>
  <c r="LM216" i="21"/>
  <c r="LM215" i="21"/>
  <c r="LM207" i="21"/>
  <c r="LM199" i="21"/>
  <c r="LM263" i="21"/>
  <c r="LM244" i="21"/>
  <c r="LM240" i="21"/>
  <c r="LM234" i="21"/>
  <c r="LM228" i="21"/>
  <c r="LM301" i="21"/>
  <c r="LM287" i="21"/>
  <c r="LM232" i="21"/>
  <c r="LM225" i="21"/>
  <c r="LM223" i="21"/>
  <c r="LM206" i="21"/>
  <c r="LM202" i="21"/>
  <c r="LM178" i="21"/>
  <c r="LM150" i="21"/>
  <c r="LM278" i="21"/>
  <c r="LM254" i="21"/>
  <c r="LM239" i="21"/>
  <c r="LM227" i="21"/>
  <c r="LM213" i="21"/>
  <c r="LM196" i="21"/>
  <c r="LM179" i="21"/>
  <c r="LM149" i="21"/>
  <c r="LM300" i="21"/>
  <c r="LM241" i="21"/>
  <c r="LM203" i="21"/>
  <c r="LM186" i="21"/>
  <c r="LM180" i="21"/>
  <c r="LM304" i="21"/>
  <c r="LM277" i="21"/>
  <c r="LM261" i="21"/>
  <c r="LM236" i="21"/>
  <c r="LM214" i="21"/>
  <c r="LM210" i="21"/>
  <c r="LM197" i="21"/>
  <c r="LM187" i="21"/>
  <c r="LM181" i="21"/>
  <c r="LM294" i="21"/>
  <c r="LM260" i="21"/>
  <c r="LM226" i="21"/>
  <c r="LM204" i="21"/>
  <c r="LM188" i="21"/>
  <c r="LM162" i="21"/>
  <c r="LM157" i="21"/>
  <c r="LM144" i="21"/>
  <c r="LM141" i="21"/>
  <c r="LM133" i="21"/>
  <c r="LM125" i="21"/>
  <c r="LM117" i="21"/>
  <c r="LM285" i="21"/>
  <c r="LM198" i="21"/>
  <c r="LM183" i="21"/>
  <c r="LM165" i="21"/>
  <c r="LM160" i="21"/>
  <c r="LM151" i="21"/>
  <c r="LM145" i="21"/>
  <c r="LM140" i="21"/>
  <c r="LM132" i="21"/>
  <c r="LM124" i="21"/>
  <c r="LM116" i="21"/>
  <c r="LM108" i="21"/>
  <c r="LM235" i="21"/>
  <c r="LM190" i="21"/>
  <c r="LM168" i="21"/>
  <c r="LM155" i="21"/>
  <c r="LM152" i="21"/>
  <c r="LM146" i="21"/>
  <c r="LM139" i="21"/>
  <c r="LM131" i="21"/>
  <c r="LM123" i="21"/>
  <c r="LM115" i="21"/>
  <c r="LM308" i="21"/>
  <c r="LM248" i="21"/>
  <c r="LM242" i="21"/>
  <c r="LM191" i="21"/>
  <c r="LM175" i="21"/>
  <c r="LM173" i="21"/>
  <c r="LM171" i="21"/>
  <c r="LM167" i="21"/>
  <c r="LM154" i="21"/>
  <c r="LM143" i="21"/>
  <c r="LM142" i="21"/>
  <c r="LM134" i="21"/>
  <c r="LM126" i="21"/>
  <c r="LM118" i="21"/>
  <c r="LM271" i="21"/>
  <c r="LM233" i="21"/>
  <c r="LM211" i="21"/>
  <c r="LM194" i="21"/>
  <c r="LM189" i="21"/>
  <c r="LM128" i="21"/>
  <c r="LM102" i="21"/>
  <c r="LM94" i="21"/>
  <c r="LM86" i="21"/>
  <c r="LM78" i="21"/>
  <c r="LM70" i="21"/>
  <c r="LM62" i="21"/>
  <c r="LM54" i="21"/>
  <c r="LM46" i="21"/>
  <c r="LM38" i="21"/>
  <c r="LM30" i="21"/>
  <c r="LM22" i="21"/>
  <c r="LM14" i="21"/>
  <c r="LM6" i="21"/>
  <c r="LM205" i="21"/>
  <c r="LM164" i="21"/>
  <c r="LM135" i="21"/>
  <c r="LM119" i="21"/>
  <c r="LM112" i="21"/>
  <c r="LM101" i="21"/>
  <c r="LM93" i="21"/>
  <c r="LM85" i="21"/>
  <c r="LM77" i="21"/>
  <c r="LM69" i="21"/>
  <c r="LM61" i="21"/>
  <c r="LM53" i="21"/>
  <c r="LM45" i="21"/>
  <c r="LM37" i="21"/>
  <c r="LM29" i="21"/>
  <c r="LM21" i="21"/>
  <c r="LM13" i="21"/>
  <c r="LM284" i="21"/>
  <c r="LM174" i="21"/>
  <c r="LM170" i="21"/>
  <c r="LM163" i="21"/>
  <c r="LM138" i="21"/>
  <c r="LM122" i="21"/>
  <c r="LM100" i="21"/>
  <c r="LM92" i="21"/>
  <c r="LM84" i="21"/>
  <c r="LM76" i="21"/>
  <c r="LM68" i="21"/>
  <c r="LM60" i="21"/>
  <c r="LM52" i="21"/>
  <c r="LM44" i="21"/>
  <c r="LM36" i="21"/>
  <c r="LM28" i="21"/>
  <c r="LM20" i="21"/>
  <c r="LM12" i="21"/>
  <c r="LM182" i="21"/>
  <c r="LM166" i="21"/>
  <c r="LM153" i="21"/>
  <c r="LM148" i="21"/>
  <c r="LM129" i="21"/>
  <c r="LM113" i="21"/>
  <c r="LM99" i="21"/>
  <c r="LM91" i="21"/>
  <c r="LM83" i="21"/>
  <c r="LM75" i="21"/>
  <c r="LM156" i="21"/>
  <c r="LM136" i="21"/>
  <c r="LM120" i="21"/>
  <c r="LM98" i="21"/>
  <c r="LM90" i="21"/>
  <c r="LM82" i="21"/>
  <c r="LM74" i="21"/>
  <c r="LM159" i="21"/>
  <c r="LM127" i="21"/>
  <c r="LM107" i="21"/>
  <c r="LM106" i="21"/>
  <c r="LM105" i="21"/>
  <c r="LM97" i="21"/>
  <c r="LM89" i="21"/>
  <c r="LM81" i="21"/>
  <c r="LM212" i="21"/>
  <c r="LM195" i="21"/>
  <c r="LM176" i="21"/>
  <c r="LM172" i="21"/>
  <c r="LM158" i="21"/>
  <c r="LM147" i="21"/>
  <c r="LM130" i="21"/>
  <c r="LM114" i="21"/>
  <c r="LM110" i="21"/>
  <c r="LM109" i="21"/>
  <c r="LM104" i="21"/>
  <c r="LM96" i="21"/>
  <c r="LM88" i="21"/>
  <c r="LM80" i="21"/>
  <c r="LM224" i="21"/>
  <c r="LM137" i="21"/>
  <c r="LM121" i="21"/>
  <c r="LM111" i="21"/>
  <c r="LM103" i="21"/>
  <c r="LM95" i="21"/>
  <c r="LM87" i="21"/>
  <c r="LM79" i="21"/>
  <c r="LM71" i="21"/>
  <c r="LM63" i="21"/>
  <c r="LM55" i="21"/>
  <c r="LM47" i="21"/>
  <c r="LM39" i="21"/>
  <c r="LM31" i="21"/>
  <c r="LM23" i="21"/>
  <c r="LM15" i="21"/>
  <c r="LM7" i="21"/>
  <c r="LM10" i="21"/>
  <c r="LK12" i="21"/>
  <c r="LM26" i="21"/>
  <c r="LK28" i="21"/>
  <c r="LM42" i="21"/>
  <c r="LK44" i="21"/>
  <c r="LL51" i="21"/>
  <c r="LM58" i="21"/>
  <c r="LK60" i="21"/>
  <c r="LL316" i="21"/>
  <c r="LL308" i="21"/>
  <c r="LL300" i="21"/>
  <c r="LL292" i="21"/>
  <c r="LL284" i="21"/>
  <c r="LL276" i="21"/>
  <c r="LL268" i="21"/>
  <c r="LL260" i="21"/>
  <c r="LL252" i="21"/>
  <c r="LL244" i="21"/>
  <c r="LL315" i="21"/>
  <c r="LL307" i="21"/>
  <c r="LL299" i="21"/>
  <c r="LL291" i="21"/>
  <c r="LL283" i="21"/>
  <c r="LL275" i="21"/>
  <c r="LL267" i="21"/>
  <c r="LL259" i="21"/>
  <c r="LL251" i="21"/>
  <c r="LL243" i="21"/>
  <c r="LL314" i="21"/>
  <c r="LL306" i="21"/>
  <c r="LL298" i="21"/>
  <c r="LL290" i="21"/>
  <c r="LL282" i="21"/>
  <c r="LL274" i="21"/>
  <c r="LL266" i="21"/>
  <c r="LL258" i="21"/>
  <c r="LL302" i="21"/>
  <c r="LL289" i="21"/>
  <c r="LL285" i="21"/>
  <c r="LL272" i="21"/>
  <c r="LL255" i="21"/>
  <c r="LL245" i="21"/>
  <c r="LL239" i="21"/>
  <c r="LL231" i="21"/>
  <c r="LL223" i="21"/>
  <c r="LL313" i="21"/>
  <c r="LL309" i="21"/>
  <c r="LL296" i="21"/>
  <c r="LL279" i="21"/>
  <c r="LL262" i="21"/>
  <c r="LL246" i="21"/>
  <c r="LL238" i="21"/>
  <c r="LL230" i="21"/>
  <c r="LL303" i="21"/>
  <c r="LL286" i="21"/>
  <c r="LL273" i="21"/>
  <c r="LL304" i="21"/>
  <c r="LL297" i="21"/>
  <c r="LL277" i="21"/>
  <c r="LL261" i="21"/>
  <c r="LL248" i="21"/>
  <c r="LL242" i="21"/>
  <c r="LL236" i="21"/>
  <c r="LL210" i="21"/>
  <c r="LL202" i="21"/>
  <c r="LL194" i="21"/>
  <c r="LL186" i="21"/>
  <c r="LL178" i="21"/>
  <c r="LL170" i="21"/>
  <c r="LL162" i="21"/>
  <c r="LL154" i="21"/>
  <c r="LL317" i="21"/>
  <c r="LL295" i="21"/>
  <c r="LL288" i="21"/>
  <c r="LL281" i="21"/>
  <c r="LL270" i="21"/>
  <c r="LL253" i="21"/>
  <c r="LL237" i="21"/>
  <c r="LL209" i="21"/>
  <c r="LL201" i="21"/>
  <c r="LL193" i="21"/>
  <c r="LL185" i="21"/>
  <c r="LL311" i="21"/>
  <c r="LL264" i="21"/>
  <c r="LL208" i="21"/>
  <c r="LL200" i="21"/>
  <c r="LL305" i="21"/>
  <c r="LL278" i="21"/>
  <c r="LL271" i="21"/>
  <c r="LL269" i="21"/>
  <c r="LL254" i="21"/>
  <c r="LL247" i="21"/>
  <c r="LL233" i="21"/>
  <c r="LL227" i="21"/>
  <c r="LL221" i="21"/>
  <c r="LL212" i="21"/>
  <c r="LL199" i="21"/>
  <c r="LL195" i="21"/>
  <c r="LL191" i="21"/>
  <c r="LL177" i="21"/>
  <c r="LL176" i="21"/>
  <c r="LL175" i="21"/>
  <c r="LL174" i="21"/>
  <c r="LL173" i="21"/>
  <c r="LL172" i="21"/>
  <c r="LL171" i="21"/>
  <c r="LL151" i="21"/>
  <c r="LL143" i="21"/>
  <c r="LL310" i="21"/>
  <c r="LL301" i="21"/>
  <c r="LL287" i="21"/>
  <c r="LL232" i="21"/>
  <c r="LL225" i="21"/>
  <c r="LL216" i="21"/>
  <c r="LL206" i="21"/>
  <c r="LL192" i="21"/>
  <c r="LL150" i="21"/>
  <c r="LL265" i="21"/>
  <c r="LL250" i="21"/>
  <c r="LL234" i="21"/>
  <c r="LL219" i="21"/>
  <c r="LL213" i="21"/>
  <c r="LL196" i="21"/>
  <c r="LL179" i="21"/>
  <c r="LL257" i="21"/>
  <c r="LL241" i="21"/>
  <c r="LL229" i="21"/>
  <c r="LL207" i="21"/>
  <c r="LL203" i="21"/>
  <c r="LL180" i="21"/>
  <c r="LL222" i="21"/>
  <c r="LL181" i="21"/>
  <c r="LL167" i="21"/>
  <c r="LL142" i="21"/>
  <c r="LL134" i="21"/>
  <c r="LL126" i="21"/>
  <c r="LL118" i="21"/>
  <c r="LL294" i="21"/>
  <c r="LL226" i="21"/>
  <c r="LL204" i="21"/>
  <c r="LL188" i="21"/>
  <c r="LL157" i="21"/>
  <c r="LL144" i="21"/>
  <c r="LL141" i="21"/>
  <c r="LL133" i="21"/>
  <c r="LL125" i="21"/>
  <c r="LL117" i="21"/>
  <c r="LL109" i="21"/>
  <c r="LL240" i="21"/>
  <c r="LL215" i="21"/>
  <c r="LL198" i="21"/>
  <c r="LL183" i="21"/>
  <c r="LL165" i="21"/>
  <c r="LL160" i="21"/>
  <c r="LL145" i="21"/>
  <c r="LL140" i="21"/>
  <c r="LL132" i="21"/>
  <c r="LL124" i="21"/>
  <c r="LL116" i="21"/>
  <c r="LL312" i="21"/>
  <c r="LL205" i="21"/>
  <c r="LL184" i="21"/>
  <c r="LL169" i="21"/>
  <c r="LL164" i="21"/>
  <c r="LL159" i="21"/>
  <c r="LL135" i="21"/>
  <c r="LL127" i="21"/>
  <c r="LL119" i="21"/>
  <c r="LL224" i="21"/>
  <c r="LL161" i="21"/>
  <c r="LL137" i="21"/>
  <c r="LL121" i="21"/>
  <c r="LL111" i="21"/>
  <c r="LL103" i="21"/>
  <c r="LL95" i="21"/>
  <c r="LL87" i="21"/>
  <c r="LL79" i="21"/>
  <c r="LL71" i="21"/>
  <c r="LL63" i="21"/>
  <c r="LL55" i="21"/>
  <c r="LL47" i="21"/>
  <c r="LL39" i="21"/>
  <c r="LL31" i="21"/>
  <c r="LL23" i="21"/>
  <c r="LL15" i="21"/>
  <c r="LL7" i="21"/>
  <c r="LL211" i="21"/>
  <c r="LL189" i="21"/>
  <c r="LL149" i="21"/>
  <c r="LL128" i="21"/>
  <c r="LL102" i="21"/>
  <c r="LL94" i="21"/>
  <c r="LL86" i="21"/>
  <c r="LL78" i="21"/>
  <c r="LL70" i="21"/>
  <c r="LL62" i="21"/>
  <c r="LL54" i="21"/>
  <c r="LL46" i="21"/>
  <c r="LL38" i="21"/>
  <c r="LL30" i="21"/>
  <c r="LL22" i="21"/>
  <c r="LL14" i="21"/>
  <c r="LL6" i="21"/>
  <c r="LL146" i="21"/>
  <c r="LL131" i="21"/>
  <c r="LL115" i="21"/>
  <c r="LL112" i="21"/>
  <c r="LL101" i="21"/>
  <c r="LL93" i="21"/>
  <c r="LL85" i="21"/>
  <c r="LL77" i="21"/>
  <c r="LL69" i="21"/>
  <c r="LL61" i="21"/>
  <c r="LL53" i="21"/>
  <c r="LL45" i="21"/>
  <c r="LL37" i="21"/>
  <c r="LL29" i="21"/>
  <c r="LL21" i="21"/>
  <c r="LL13" i="21"/>
  <c r="LL249" i="21"/>
  <c r="LL214" i="21"/>
  <c r="LL197" i="21"/>
  <c r="LL187" i="21"/>
  <c r="LL163" i="21"/>
  <c r="LL138" i="21"/>
  <c r="LL122" i="21"/>
  <c r="LL100" i="21"/>
  <c r="LL92" i="21"/>
  <c r="LL84" i="21"/>
  <c r="LL76" i="21"/>
  <c r="LL280" i="21"/>
  <c r="LL220" i="21"/>
  <c r="LL182" i="21"/>
  <c r="LL166" i="21"/>
  <c r="LL153" i="21"/>
  <c r="LL148" i="21"/>
  <c r="LL129" i="21"/>
  <c r="LL113" i="21"/>
  <c r="LL99" i="21"/>
  <c r="LL91" i="21"/>
  <c r="LL83" i="21"/>
  <c r="LL75" i="21"/>
  <c r="LL263" i="21"/>
  <c r="LL228" i="21"/>
  <c r="LL156" i="21"/>
  <c r="LL136" i="21"/>
  <c r="LL120" i="21"/>
  <c r="LL98" i="21"/>
  <c r="LL90" i="21"/>
  <c r="LL82" i="21"/>
  <c r="LL74" i="21"/>
  <c r="LL293" i="21"/>
  <c r="LL235" i="21"/>
  <c r="LL218" i="21"/>
  <c r="LL190" i="21"/>
  <c r="LL168" i="21"/>
  <c r="LL155" i="21"/>
  <c r="LL152" i="21"/>
  <c r="LL139" i="21"/>
  <c r="LL123" i="21"/>
  <c r="LL108" i="21"/>
  <c r="LL107" i="21"/>
  <c r="LL106" i="21"/>
  <c r="LL105" i="21"/>
  <c r="LL97" i="21"/>
  <c r="LL89" i="21"/>
  <c r="LL81" i="21"/>
  <c r="LL256" i="21"/>
  <c r="LL217" i="21"/>
  <c r="LL158" i="21"/>
  <c r="LL147" i="21"/>
  <c r="LL130" i="21"/>
  <c r="LL114" i="21"/>
  <c r="LL110" i="21"/>
  <c r="LL104" i="21"/>
  <c r="LL96" i="21"/>
  <c r="LL88" i="21"/>
  <c r="LL80" i="21"/>
  <c r="LL72" i="21"/>
  <c r="LL64" i="21"/>
  <c r="LL56" i="21"/>
  <c r="LL48" i="21"/>
  <c r="LL40" i="21"/>
  <c r="LL32" i="21"/>
  <c r="LL24" i="21"/>
  <c r="LL16" i="21"/>
  <c r="LL8" i="21"/>
  <c r="LL28" i="21"/>
  <c r="LL60" i="21"/>
  <c r="LL9" i="21"/>
  <c r="LM16" i="21"/>
  <c r="LK18" i="21"/>
  <c r="LN23" i="21"/>
  <c r="LL25" i="21"/>
  <c r="LM32" i="21"/>
  <c r="LK34" i="21"/>
  <c r="LN39" i="21"/>
  <c r="LL41" i="21"/>
  <c r="LM48" i="21"/>
  <c r="LK50" i="21"/>
  <c r="LN55" i="21"/>
  <c r="LL57" i="21"/>
  <c r="LM64" i="21"/>
  <c r="LK66" i="21"/>
  <c r="LL73" i="21"/>
  <c r="LK69" i="21"/>
  <c r="LN314" i="21"/>
  <c r="LN306" i="21"/>
  <c r="LN298" i="21"/>
  <c r="LN290" i="21"/>
  <c r="LN282" i="21"/>
  <c r="LN274" i="21"/>
  <c r="LN266" i="21"/>
  <c r="LN258" i="21"/>
  <c r="LN250" i="21"/>
  <c r="LN313" i="21"/>
  <c r="LN305" i="21"/>
  <c r="LN297" i="21"/>
  <c r="LN289" i="21"/>
  <c r="LN281" i="21"/>
  <c r="LN273" i="21"/>
  <c r="LN265" i="21"/>
  <c r="LN257" i="21"/>
  <c r="LN249" i="21"/>
  <c r="LN312" i="21"/>
  <c r="LN304" i="21"/>
  <c r="LN296" i="21"/>
  <c r="LN288" i="21"/>
  <c r="LN280" i="21"/>
  <c r="LN272" i="21"/>
  <c r="LN264" i="21"/>
  <c r="LN256" i="21"/>
  <c r="LN316" i="21"/>
  <c r="LN303" i="21"/>
  <c r="LN299" i="21"/>
  <c r="LN286" i="21"/>
  <c r="LN269" i="21"/>
  <c r="LN252" i="21"/>
  <c r="LN247" i="21"/>
  <c r="LN237" i="21"/>
  <c r="LN229" i="21"/>
  <c r="LN221" i="21"/>
  <c r="LN310" i="21"/>
  <c r="LN293" i="21"/>
  <c r="LN276" i="21"/>
  <c r="LN263" i="21"/>
  <c r="LN259" i="21"/>
  <c r="LN248" i="21"/>
  <c r="LN236" i="21"/>
  <c r="LN228" i="21"/>
  <c r="LN317" i="21"/>
  <c r="LN300" i="21"/>
  <c r="LN287" i="21"/>
  <c r="LN283" i="21"/>
  <c r="LN315" i="21"/>
  <c r="LN311" i="21"/>
  <c r="LN279" i="21"/>
  <c r="LN230" i="21"/>
  <c r="LN208" i="21"/>
  <c r="LN200" i="21"/>
  <c r="LN192" i="21"/>
  <c r="LN184" i="21"/>
  <c r="LN176" i="21"/>
  <c r="LN168" i="21"/>
  <c r="LN160" i="21"/>
  <c r="LN268" i="21"/>
  <c r="LN251" i="21"/>
  <c r="LN243" i="21"/>
  <c r="LN231" i="21"/>
  <c r="LN220" i="21"/>
  <c r="LN219" i="21"/>
  <c r="LN218" i="21"/>
  <c r="LN217" i="21"/>
  <c r="LN216" i="21"/>
  <c r="LN215" i="21"/>
  <c r="LN207" i="21"/>
  <c r="LN199" i="21"/>
  <c r="LN191" i="21"/>
  <c r="LN183" i="21"/>
  <c r="LN308" i="21"/>
  <c r="LN301" i="21"/>
  <c r="LN294" i="21"/>
  <c r="LN262" i="21"/>
  <c r="LN260" i="21"/>
  <c r="LN246" i="21"/>
  <c r="LN238" i="21"/>
  <c r="LN232" i="21"/>
  <c r="LN226" i="21"/>
  <c r="LN225" i="21"/>
  <c r="LN224" i="21"/>
  <c r="LN223" i="21"/>
  <c r="LN222" i="21"/>
  <c r="LN214" i="21"/>
  <c r="LN206" i="21"/>
  <c r="LN198" i="21"/>
  <c r="LN307" i="21"/>
  <c r="LN267" i="21"/>
  <c r="LN241" i="21"/>
  <c r="LN235" i="21"/>
  <c r="LN292" i="21"/>
  <c r="LN278" i="21"/>
  <c r="LN254" i="21"/>
  <c r="LN239" i="21"/>
  <c r="LN227" i="21"/>
  <c r="LN213" i="21"/>
  <c r="LN209" i="21"/>
  <c r="LN196" i="21"/>
  <c r="LN185" i="21"/>
  <c r="LN179" i="21"/>
  <c r="LN149" i="21"/>
  <c r="LN244" i="21"/>
  <c r="LN234" i="21"/>
  <c r="LN203" i="21"/>
  <c r="LN186" i="21"/>
  <c r="LN180" i="21"/>
  <c r="LN148" i="21"/>
  <c r="LN291" i="21"/>
  <c r="LN277" i="21"/>
  <c r="LN261" i="21"/>
  <c r="LN210" i="21"/>
  <c r="LN197" i="21"/>
  <c r="LN193" i="21"/>
  <c r="LN187" i="21"/>
  <c r="LN181" i="21"/>
  <c r="LN309" i="21"/>
  <c r="LN295" i="21"/>
  <c r="LN253" i="21"/>
  <c r="LN204" i="21"/>
  <c r="LN188" i="21"/>
  <c r="LN182" i="21"/>
  <c r="LN285" i="21"/>
  <c r="LN165" i="21"/>
  <c r="LN151" i="21"/>
  <c r="LN145" i="21"/>
  <c r="LN140" i="21"/>
  <c r="LN132" i="21"/>
  <c r="LN124" i="21"/>
  <c r="LN116" i="21"/>
  <c r="LN240" i="21"/>
  <c r="LN201" i="21"/>
  <c r="LN190" i="21"/>
  <c r="LN155" i="21"/>
  <c r="LN152" i="21"/>
  <c r="LN146" i="21"/>
  <c r="LN139" i="21"/>
  <c r="LN131" i="21"/>
  <c r="LN123" i="21"/>
  <c r="LN115" i="21"/>
  <c r="LN107" i="21"/>
  <c r="LN284" i="21"/>
  <c r="LN212" i="21"/>
  <c r="LN195" i="21"/>
  <c r="LN174" i="21"/>
  <c r="LN172" i="21"/>
  <c r="LN170" i="21"/>
  <c r="LN163" i="21"/>
  <c r="LN158" i="21"/>
  <c r="LN147" i="21"/>
  <c r="LN138" i="21"/>
  <c r="LN130" i="21"/>
  <c r="LN122" i="21"/>
  <c r="LN114" i="21"/>
  <c r="LN270" i="21"/>
  <c r="LN255" i="21"/>
  <c r="LN202" i="21"/>
  <c r="LN177" i="21"/>
  <c r="LN162" i="21"/>
  <c r="LN157" i="21"/>
  <c r="LN150" i="21"/>
  <c r="LN144" i="21"/>
  <c r="LN141" i="21"/>
  <c r="LN133" i="21"/>
  <c r="LN125" i="21"/>
  <c r="LN117" i="21"/>
  <c r="LN205" i="21"/>
  <c r="LN164" i="21"/>
  <c r="LN135" i="21"/>
  <c r="LN119" i="21"/>
  <c r="LN112" i="21"/>
  <c r="LN101" i="21"/>
  <c r="LN93" i="21"/>
  <c r="LN85" i="21"/>
  <c r="LN77" i="21"/>
  <c r="LN69" i="21"/>
  <c r="LN61" i="21"/>
  <c r="LN53" i="21"/>
  <c r="LN45" i="21"/>
  <c r="LN37" i="21"/>
  <c r="LN29" i="21"/>
  <c r="LN21" i="21"/>
  <c r="LN13" i="21"/>
  <c r="LN242" i="21"/>
  <c r="LN175" i="21"/>
  <c r="LN171" i="21"/>
  <c r="LN167" i="21"/>
  <c r="LN154" i="21"/>
  <c r="LN142" i="21"/>
  <c r="LN126" i="21"/>
  <c r="LN100" i="21"/>
  <c r="LN92" i="21"/>
  <c r="LN84" i="21"/>
  <c r="LN76" i="21"/>
  <c r="LN68" i="21"/>
  <c r="LN60" i="21"/>
  <c r="LN52" i="21"/>
  <c r="LN44" i="21"/>
  <c r="LN36" i="21"/>
  <c r="LN28" i="21"/>
  <c r="LN20" i="21"/>
  <c r="LN12" i="21"/>
  <c r="LN302" i="21"/>
  <c r="LN178" i="21"/>
  <c r="LN166" i="21"/>
  <c r="LN153" i="21"/>
  <c r="LN129" i="21"/>
  <c r="LN113" i="21"/>
  <c r="LN99" i="21"/>
  <c r="LN91" i="21"/>
  <c r="LN83" i="21"/>
  <c r="LN75" i="21"/>
  <c r="LN67" i="21"/>
  <c r="LN59" i="21"/>
  <c r="LN51" i="21"/>
  <c r="LN43" i="21"/>
  <c r="LN35" i="21"/>
  <c r="LN27" i="21"/>
  <c r="LN19" i="21"/>
  <c r="LN11" i="21"/>
  <c r="LN156" i="21"/>
  <c r="LN136" i="21"/>
  <c r="LN120" i="21"/>
  <c r="LN98" i="21"/>
  <c r="LN90" i="21"/>
  <c r="LN82" i="21"/>
  <c r="LN74" i="21"/>
  <c r="LN159" i="21"/>
  <c r="LN127" i="21"/>
  <c r="LN106" i="21"/>
  <c r="LN105" i="21"/>
  <c r="LN97" i="21"/>
  <c r="LN89" i="21"/>
  <c r="LN81" i="21"/>
  <c r="LN173" i="21"/>
  <c r="LN169" i="21"/>
  <c r="LN143" i="21"/>
  <c r="LN134" i="21"/>
  <c r="LN118" i="21"/>
  <c r="LN110" i="21"/>
  <c r="LN109" i="21"/>
  <c r="LN108" i="21"/>
  <c r="LN104" i="21"/>
  <c r="LN96" i="21"/>
  <c r="LN88" i="21"/>
  <c r="LN80" i="21"/>
  <c r="LN275" i="21"/>
  <c r="LN245" i="21"/>
  <c r="LN137" i="21"/>
  <c r="LN121" i="21"/>
  <c r="LN111" i="21"/>
  <c r="LN103" i="21"/>
  <c r="LN95" i="21"/>
  <c r="LN87" i="21"/>
  <c r="LN79" i="21"/>
  <c r="LN271" i="21"/>
  <c r="LN233" i="21"/>
  <c r="LN211" i="21"/>
  <c r="LN194" i="21"/>
  <c r="LN189" i="21"/>
  <c r="LN161" i="21"/>
  <c r="LN128" i="21"/>
  <c r="LN102" i="21"/>
  <c r="LN94" i="21"/>
  <c r="LN86" i="21"/>
  <c r="LN78" i="21"/>
  <c r="LN70" i="21"/>
  <c r="LN62" i="21"/>
  <c r="LN54" i="21"/>
  <c r="LN46" i="21"/>
  <c r="LN38" i="21"/>
  <c r="LN30" i="21"/>
  <c r="LN22" i="21"/>
  <c r="LN14" i="21"/>
  <c r="LN6" i="21"/>
  <c r="LM9" i="21"/>
  <c r="LK11" i="21"/>
  <c r="LN16" i="21"/>
  <c r="LL18" i="21"/>
  <c r="LM25" i="21"/>
  <c r="LK27" i="21"/>
  <c r="LN32" i="21"/>
  <c r="LL34" i="21"/>
  <c r="LM41" i="21"/>
  <c r="LK43" i="21"/>
  <c r="LN48" i="21"/>
  <c r="LL50" i="21"/>
  <c r="LM57" i="21"/>
  <c r="LK59" i="21"/>
  <c r="LN64" i="21"/>
  <c r="LL66" i="21"/>
  <c r="LM73" i="21"/>
  <c r="LL12" i="21"/>
  <c r="LM19" i="21"/>
  <c r="LK21" i="21"/>
  <c r="LM35" i="21"/>
  <c r="LK37" i="21"/>
  <c r="LL44" i="21"/>
  <c r="LM51" i="21"/>
  <c r="LK53" i="21"/>
  <c r="LN9" i="21"/>
  <c r="LL11" i="21"/>
  <c r="LM18" i="21"/>
  <c r="LK20" i="21"/>
  <c r="LN25" i="21"/>
  <c r="LL27" i="21"/>
  <c r="LM34" i="21"/>
  <c r="LK36" i="21"/>
  <c r="LN41" i="21"/>
  <c r="LL43" i="21"/>
  <c r="LM50" i="21"/>
  <c r="LK52" i="21"/>
  <c r="LN57" i="21"/>
  <c r="LL59" i="21"/>
  <c r="LM66" i="21"/>
  <c r="LK68" i="21"/>
  <c r="LN73" i="21"/>
  <c r="LB32" i="21"/>
  <c r="LB34" i="21"/>
  <c r="LB54" i="21"/>
  <c r="LB50" i="21"/>
  <c r="LB16" i="21"/>
  <c r="LB38" i="21"/>
  <c r="LB22" i="21"/>
  <c r="LB40" i="21"/>
  <c r="LB57" i="21"/>
  <c r="LB6" i="21"/>
  <c r="LB24" i="21"/>
  <c r="LB41" i="21"/>
  <c r="LB8" i="21"/>
  <c r="LB25" i="21"/>
  <c r="LB48" i="21"/>
  <c r="LB18" i="21"/>
  <c r="LB9" i="21"/>
  <c r="LA11" i="21"/>
  <c r="LA27" i="21"/>
  <c r="LA43" i="21"/>
  <c r="KZ40" i="21"/>
  <c r="KZ10" i="21"/>
  <c r="KZ20" i="21"/>
  <c r="KZ11" i="21"/>
  <c r="KZ52" i="21"/>
  <c r="KZ43" i="21"/>
  <c r="KZ42" i="21"/>
  <c r="KZ34" i="21"/>
  <c r="KZ8" i="21"/>
  <c r="KZ18" i="21"/>
  <c r="KZ26" i="21"/>
  <c r="KZ36" i="21"/>
  <c r="KZ24" i="21"/>
  <c r="KZ27" i="21"/>
  <c r="KY36" i="21"/>
  <c r="KY45" i="21"/>
  <c r="KY20" i="21"/>
  <c r="LA9" i="21"/>
  <c r="KY11" i="21"/>
  <c r="LA25" i="21"/>
  <c r="KY27" i="21"/>
  <c r="LA41" i="21"/>
  <c r="KY43" i="21"/>
  <c r="LA15" i="21"/>
  <c r="KY17" i="21"/>
  <c r="LA31" i="21"/>
  <c r="KY33" i="21"/>
  <c r="KY317" i="21"/>
  <c r="KY309" i="21"/>
  <c r="KY301" i="21"/>
  <c r="KY293" i="21"/>
  <c r="KY285" i="21"/>
  <c r="KY277" i="21"/>
  <c r="KY269" i="21"/>
  <c r="KY261" i="21"/>
  <c r="KY253" i="21"/>
  <c r="KY245" i="21"/>
  <c r="KY268" i="21"/>
  <c r="KY267" i="21"/>
  <c r="KY266" i="21"/>
  <c r="KY265" i="21"/>
  <c r="KY264" i="21"/>
  <c r="KY263" i="21"/>
  <c r="KY262" i="21"/>
  <c r="KY240" i="21"/>
  <c r="KY232" i="21"/>
  <c r="KY224" i="21"/>
  <c r="KY216" i="21"/>
  <c r="KY208" i="21"/>
  <c r="KY200" i="21"/>
  <c r="KY192" i="21"/>
  <c r="KY184" i="21"/>
  <c r="KY276" i="21"/>
  <c r="KY275" i="21"/>
  <c r="KY274" i="21"/>
  <c r="KY273" i="21"/>
  <c r="KY272" i="21"/>
  <c r="KY271" i="21"/>
  <c r="KY270" i="21"/>
  <c r="KY239" i="21"/>
  <c r="KY284" i="21"/>
  <c r="KY283" i="21"/>
  <c r="KY282" i="21"/>
  <c r="KY281" i="21"/>
  <c r="KY280" i="21"/>
  <c r="KY279" i="21"/>
  <c r="KY278" i="21"/>
  <c r="KY260" i="21"/>
  <c r="KY259" i="21"/>
  <c r="KY258" i="21"/>
  <c r="KY257" i="21"/>
  <c r="KY256" i="21"/>
  <c r="KY255" i="21"/>
  <c r="KY254" i="21"/>
  <c r="KY291" i="21"/>
  <c r="KY289" i="21"/>
  <c r="KY287" i="21"/>
  <c r="KY251" i="21"/>
  <c r="KY247" i="21"/>
  <c r="KY238" i="21"/>
  <c r="KY215" i="21"/>
  <c r="KY214" i="21"/>
  <c r="KY213" i="21"/>
  <c r="KY212" i="21"/>
  <c r="KY211" i="21"/>
  <c r="KY210" i="21"/>
  <c r="KY209" i="21"/>
  <c r="KY175" i="21"/>
  <c r="KY167" i="21"/>
  <c r="KY159" i="21"/>
  <c r="KY151" i="21"/>
  <c r="KY143" i="21"/>
  <c r="KY135" i="21"/>
  <c r="KY299" i="21"/>
  <c r="KY297" i="21"/>
  <c r="KY295" i="21"/>
  <c r="KY244" i="21"/>
  <c r="KY223" i="21"/>
  <c r="KY222" i="21"/>
  <c r="KY221" i="21"/>
  <c r="KY220" i="21"/>
  <c r="KY219" i="21"/>
  <c r="KY218" i="21"/>
  <c r="KY217" i="21"/>
  <c r="KY174" i="21"/>
  <c r="KY166" i="21"/>
  <c r="KY158" i="21"/>
  <c r="KY150" i="21"/>
  <c r="KY307" i="21"/>
  <c r="KY305" i="21"/>
  <c r="KY303" i="21"/>
  <c r="KY252" i="21"/>
  <c r="KY248" i="21"/>
  <c r="KY231" i="21"/>
  <c r="KY230" i="21"/>
  <c r="KY229" i="21"/>
  <c r="KY228" i="21"/>
  <c r="KY227" i="21"/>
  <c r="KY226" i="21"/>
  <c r="KY225" i="21"/>
  <c r="KY308" i="21"/>
  <c r="KY306" i="21"/>
  <c r="KY304" i="21"/>
  <c r="KY302" i="21"/>
  <c r="KY250" i="21"/>
  <c r="KY246" i="21"/>
  <c r="KY242" i="21"/>
  <c r="KY236" i="21"/>
  <c r="KY199" i="21"/>
  <c r="KY198" i="21"/>
  <c r="KY197" i="21"/>
  <c r="KY196" i="21"/>
  <c r="KY292" i="21"/>
  <c r="KY288" i="21"/>
  <c r="KY205" i="21"/>
  <c r="KY194" i="21"/>
  <c r="KY183" i="21"/>
  <c r="KY179" i="21"/>
  <c r="KY173" i="21"/>
  <c r="KY153" i="21"/>
  <c r="KY147" i="21"/>
  <c r="KY120" i="21"/>
  <c r="KY112" i="21"/>
  <c r="KY300" i="21"/>
  <c r="KY296" i="21"/>
  <c r="KY235" i="21"/>
  <c r="KY191" i="21"/>
  <c r="KY187" i="21"/>
  <c r="KY160" i="21"/>
  <c r="KY154" i="21"/>
  <c r="KY148" i="21"/>
  <c r="KY134" i="21"/>
  <c r="KY133" i="21"/>
  <c r="KY132" i="21"/>
  <c r="KY131" i="21"/>
  <c r="KY130" i="21"/>
  <c r="KY129" i="21"/>
  <c r="KY128" i="21"/>
  <c r="KY127" i="21"/>
  <c r="KY119" i="21"/>
  <c r="KY111" i="21"/>
  <c r="KY316" i="21"/>
  <c r="KY312" i="21"/>
  <c r="KY237" i="21"/>
  <c r="KY203" i="21"/>
  <c r="KY195" i="21"/>
  <c r="KY180" i="21"/>
  <c r="KY161" i="21"/>
  <c r="KY155" i="21"/>
  <c r="KY149" i="21"/>
  <c r="KY315" i="21"/>
  <c r="KY311" i="21"/>
  <c r="KY313" i="21"/>
  <c r="KY233" i="21"/>
  <c r="KY202" i="21"/>
  <c r="KY190" i="21"/>
  <c r="KY186" i="21"/>
  <c r="KY314" i="21"/>
  <c r="KY164" i="21"/>
  <c r="KY162" i="21"/>
  <c r="KY113" i="21"/>
  <c r="KY105" i="21"/>
  <c r="KY97" i="21"/>
  <c r="KY89" i="21"/>
  <c r="KY290" i="21"/>
  <c r="KY201" i="21"/>
  <c r="KY181" i="21"/>
  <c r="KY156" i="21"/>
  <c r="KY145" i="21"/>
  <c r="KY139" i="21"/>
  <c r="KY114" i="21"/>
  <c r="KY104" i="21"/>
  <c r="KY96" i="21"/>
  <c r="KY88" i="21"/>
  <c r="KY80" i="21"/>
  <c r="KY241" i="21"/>
  <c r="KY204" i="21"/>
  <c r="KY189" i="21"/>
  <c r="KY177" i="21"/>
  <c r="KY121" i="21"/>
  <c r="KY115" i="21"/>
  <c r="KY103" i="21"/>
  <c r="KY243" i="21"/>
  <c r="KY193" i="21"/>
  <c r="KY182" i="21"/>
  <c r="KY172" i="21"/>
  <c r="KY170" i="21"/>
  <c r="KY168" i="21"/>
  <c r="KY142" i="21"/>
  <c r="KY138" i="21"/>
  <c r="KY126" i="21"/>
  <c r="KY106" i="21"/>
  <c r="KY310" i="21"/>
  <c r="KY169" i="21"/>
  <c r="KY140" i="21"/>
  <c r="KY122" i="21"/>
  <c r="KY98" i="21"/>
  <c r="KY92" i="21"/>
  <c r="KY86" i="21"/>
  <c r="KY72" i="21"/>
  <c r="KY64" i="21"/>
  <c r="KY56" i="21"/>
  <c r="KY48" i="21"/>
  <c r="KY40" i="21"/>
  <c r="KY32" i="21"/>
  <c r="KY24" i="21"/>
  <c r="KY16" i="21"/>
  <c r="KY8" i="21"/>
  <c r="KY165" i="21"/>
  <c r="KY117" i="21"/>
  <c r="KY110" i="21"/>
  <c r="KY101" i="21"/>
  <c r="KY93" i="21"/>
  <c r="KY87" i="21"/>
  <c r="KY71" i="21"/>
  <c r="KY63" i="21"/>
  <c r="KY55" i="21"/>
  <c r="KY47" i="21"/>
  <c r="KY39" i="21"/>
  <c r="KY31" i="21"/>
  <c r="KY23" i="21"/>
  <c r="KY15" i="21"/>
  <c r="KY7" i="21"/>
  <c r="KY286" i="21"/>
  <c r="KY234" i="21"/>
  <c r="KY157" i="21"/>
  <c r="KY146" i="21"/>
  <c r="KY137" i="21"/>
  <c r="KY124" i="21"/>
  <c r="KY108" i="21"/>
  <c r="KY94" i="21"/>
  <c r="KY70" i="21"/>
  <c r="KY62" i="21"/>
  <c r="KY54" i="21"/>
  <c r="KY46" i="21"/>
  <c r="KY38" i="21"/>
  <c r="KY30" i="21"/>
  <c r="KY22" i="21"/>
  <c r="KY14" i="21"/>
  <c r="KY6" i="21"/>
  <c r="KY185" i="21"/>
  <c r="KY176" i="21"/>
  <c r="KY99" i="21"/>
  <c r="KY95" i="21"/>
  <c r="KY79" i="21"/>
  <c r="KY78" i="21"/>
  <c r="KY77" i="21"/>
  <c r="KY69" i="21"/>
  <c r="KY61" i="21"/>
  <c r="KY298" i="21"/>
  <c r="KY207" i="21"/>
  <c r="KY171" i="21"/>
  <c r="KY136" i="21"/>
  <c r="KY116" i="21"/>
  <c r="KY102" i="21"/>
  <c r="KY82" i="21"/>
  <c r="KY81" i="21"/>
  <c r="KY76" i="21"/>
  <c r="KY68" i="21"/>
  <c r="KY206" i="21"/>
  <c r="KY188" i="21"/>
  <c r="KY163" i="21"/>
  <c r="KY152" i="21"/>
  <c r="KY123" i="21"/>
  <c r="KY109" i="21"/>
  <c r="KY83" i="21"/>
  <c r="KY75" i="21"/>
  <c r="KY67" i="21"/>
  <c r="KY59" i="21"/>
  <c r="KY249" i="21"/>
  <c r="KY141" i="21"/>
  <c r="KY118" i="21"/>
  <c r="KY100" i="21"/>
  <c r="KY90" i="21"/>
  <c r="KY84" i="21"/>
  <c r="KY74" i="21"/>
  <c r="KY66" i="21"/>
  <c r="KY58" i="21"/>
  <c r="KY50" i="21"/>
  <c r="KY42" i="21"/>
  <c r="KY34" i="21"/>
  <c r="KY26" i="21"/>
  <c r="KY18" i="21"/>
  <c r="KY10" i="21"/>
  <c r="KY294" i="21"/>
  <c r="KY178" i="21"/>
  <c r="KY144" i="21"/>
  <c r="KY125" i="21"/>
  <c r="KY107" i="21"/>
  <c r="KY91" i="21"/>
  <c r="KY85" i="21"/>
  <c r="KY73" i="21"/>
  <c r="KY65" i="21"/>
  <c r="KY57" i="21"/>
  <c r="LA315" i="21"/>
  <c r="LA307" i="21"/>
  <c r="LA299" i="21"/>
  <c r="LA291" i="21"/>
  <c r="LA283" i="21"/>
  <c r="LA275" i="21"/>
  <c r="LA267" i="21"/>
  <c r="LA259" i="21"/>
  <c r="LA251" i="21"/>
  <c r="LA243" i="21"/>
  <c r="LA282" i="21"/>
  <c r="LA281" i="21"/>
  <c r="LA280" i="21"/>
  <c r="LA279" i="21"/>
  <c r="LA278" i="21"/>
  <c r="LA277" i="21"/>
  <c r="LA276" i="21"/>
  <c r="LA238" i="21"/>
  <c r="LA230" i="21"/>
  <c r="LA222" i="21"/>
  <c r="LA214" i="21"/>
  <c r="LA206" i="21"/>
  <c r="LA198" i="21"/>
  <c r="LA190" i="21"/>
  <c r="LA182" i="21"/>
  <c r="LA290" i="21"/>
  <c r="LA289" i="21"/>
  <c r="LA288" i="21"/>
  <c r="LA287" i="21"/>
  <c r="LA286" i="21"/>
  <c r="LA285" i="21"/>
  <c r="LA284" i="21"/>
  <c r="LA237" i="21"/>
  <c r="LA298" i="21"/>
  <c r="LA297" i="21"/>
  <c r="LA296" i="21"/>
  <c r="LA295" i="21"/>
  <c r="LA294" i="21"/>
  <c r="LA293" i="21"/>
  <c r="LA292" i="21"/>
  <c r="LA274" i="21"/>
  <c r="LA273" i="21"/>
  <c r="LA272" i="21"/>
  <c r="LA271" i="21"/>
  <c r="LA270" i="21"/>
  <c r="LA269" i="21"/>
  <c r="LA268" i="21"/>
  <c r="LA305" i="21"/>
  <c r="LA303" i="21"/>
  <c r="LA301" i="21"/>
  <c r="LA257" i="21"/>
  <c r="LA248" i="21"/>
  <c r="LA244" i="21"/>
  <c r="LA229" i="21"/>
  <c r="LA228" i="21"/>
  <c r="LA227" i="21"/>
  <c r="LA226" i="21"/>
  <c r="LA225" i="21"/>
  <c r="LA224" i="21"/>
  <c r="LA223" i="21"/>
  <c r="LA173" i="21"/>
  <c r="LA165" i="21"/>
  <c r="LA157" i="21"/>
  <c r="LA149" i="21"/>
  <c r="LA141" i="21"/>
  <c r="LA133" i="21"/>
  <c r="LA313" i="21"/>
  <c r="LA311" i="21"/>
  <c r="LA309" i="21"/>
  <c r="LA252" i="21"/>
  <c r="LA239" i="21"/>
  <c r="LA233" i="21"/>
  <c r="LA232" i="21"/>
  <c r="LA231" i="21"/>
  <c r="LA172" i="21"/>
  <c r="LA164" i="21"/>
  <c r="LA156" i="21"/>
  <c r="LA148" i="21"/>
  <c r="LA317" i="21"/>
  <c r="LA255" i="21"/>
  <c r="LA249" i="21"/>
  <c r="LA245" i="21"/>
  <c r="LA240" i="21"/>
  <c r="LA234" i="21"/>
  <c r="LA316" i="21"/>
  <c r="LA247" i="21"/>
  <c r="LA213" i="21"/>
  <c r="LA212" i="21"/>
  <c r="LA211" i="21"/>
  <c r="LA210" i="21"/>
  <c r="LA209" i="21"/>
  <c r="LA208" i="21"/>
  <c r="LA207" i="21"/>
  <c r="LA304" i="21"/>
  <c r="LA300" i="21"/>
  <c r="LA253" i="21"/>
  <c r="LA250" i="21"/>
  <c r="LA242" i="21"/>
  <c r="LA200" i="21"/>
  <c r="LA195" i="21"/>
  <c r="LA191" i="21"/>
  <c r="LA180" i="21"/>
  <c r="LA167" i="21"/>
  <c r="LA161" i="21"/>
  <c r="LA155" i="21"/>
  <c r="LA140" i="21"/>
  <c r="LA139" i="21"/>
  <c r="LA138" i="21"/>
  <c r="LA137" i="21"/>
  <c r="LA136" i="21"/>
  <c r="LA135" i="21"/>
  <c r="LA134" i="21"/>
  <c r="LA126" i="21"/>
  <c r="LA118" i="21"/>
  <c r="LA110" i="21"/>
  <c r="LA312" i="21"/>
  <c r="LA308" i="21"/>
  <c r="LA256" i="21"/>
  <c r="LA203" i="21"/>
  <c r="LA188" i="21"/>
  <c r="LA184" i="21"/>
  <c r="LA174" i="21"/>
  <c r="LA168" i="21"/>
  <c r="LA162" i="21"/>
  <c r="LA142" i="21"/>
  <c r="LA125" i="21"/>
  <c r="LA117" i="21"/>
  <c r="LA263" i="21"/>
  <c r="LA220" i="21"/>
  <c r="LA218" i="21"/>
  <c r="LA216" i="21"/>
  <c r="LA192" i="21"/>
  <c r="LA181" i="21"/>
  <c r="LA175" i="21"/>
  <c r="LA169" i="21"/>
  <c r="LA163" i="21"/>
  <c r="LA314" i="21"/>
  <c r="LA264" i="21"/>
  <c r="LA260" i="21"/>
  <c r="LA235" i="21"/>
  <c r="LA205" i="21"/>
  <c r="LA187" i="21"/>
  <c r="LA183" i="21"/>
  <c r="LA266" i="21"/>
  <c r="LA258" i="21"/>
  <c r="LA241" i="21"/>
  <c r="LA201" i="21"/>
  <c r="LA189" i="21"/>
  <c r="LA179" i="21"/>
  <c r="LA177" i="21"/>
  <c r="LA166" i="21"/>
  <c r="LA131" i="21"/>
  <c r="LA127" i="21"/>
  <c r="LA121" i="21"/>
  <c r="LA115" i="21"/>
  <c r="LA103" i="21"/>
  <c r="LA95" i="21"/>
  <c r="LA87" i="21"/>
  <c r="LA246" i="21"/>
  <c r="LA236" i="21"/>
  <c r="LA204" i="21"/>
  <c r="LA171" i="21"/>
  <c r="LA160" i="21"/>
  <c r="LA158" i="21"/>
  <c r="LA143" i="21"/>
  <c r="LA122" i="21"/>
  <c r="LA116" i="21"/>
  <c r="LA102" i="21"/>
  <c r="LA94" i="21"/>
  <c r="LA86" i="21"/>
  <c r="LA78" i="21"/>
  <c r="LA310" i="21"/>
  <c r="LA186" i="21"/>
  <c r="LA154" i="21"/>
  <c r="LA152" i="21"/>
  <c r="LA150" i="21"/>
  <c r="LA132" i="21"/>
  <c r="LA128" i="21"/>
  <c r="LA123" i="21"/>
  <c r="LA109" i="21"/>
  <c r="LA101" i="21"/>
  <c r="LA302" i="21"/>
  <c r="LA261" i="21"/>
  <c r="LA254" i="21"/>
  <c r="LA221" i="21"/>
  <c r="LA217" i="21"/>
  <c r="LA202" i="21"/>
  <c r="LA147" i="21"/>
  <c r="LA145" i="21"/>
  <c r="LA120" i="21"/>
  <c r="LA114" i="21"/>
  <c r="LA104" i="21"/>
  <c r="LA219" i="21"/>
  <c r="LA197" i="21"/>
  <c r="LA146" i="21"/>
  <c r="LA124" i="21"/>
  <c r="LA108" i="21"/>
  <c r="LA70" i="21"/>
  <c r="LA62" i="21"/>
  <c r="LA54" i="21"/>
  <c r="LA46" i="21"/>
  <c r="LA38" i="21"/>
  <c r="LA30" i="21"/>
  <c r="LA22" i="21"/>
  <c r="LA14" i="21"/>
  <c r="LA6" i="21"/>
  <c r="LA306" i="21"/>
  <c r="LA196" i="21"/>
  <c r="LA185" i="21"/>
  <c r="LA176" i="21"/>
  <c r="LA129" i="21"/>
  <c r="LA99" i="21"/>
  <c r="LA77" i="21"/>
  <c r="LA69" i="21"/>
  <c r="LA61" i="21"/>
  <c r="LA53" i="21"/>
  <c r="LA45" i="21"/>
  <c r="LA37" i="21"/>
  <c r="LA29" i="21"/>
  <c r="LA21" i="21"/>
  <c r="LA13" i="21"/>
  <c r="LA112" i="21"/>
  <c r="LA106" i="21"/>
  <c r="LA88" i="21"/>
  <c r="LA82" i="21"/>
  <c r="LA81" i="21"/>
  <c r="LA80" i="21"/>
  <c r="LA79" i="21"/>
  <c r="LA76" i="21"/>
  <c r="LA68" i="21"/>
  <c r="LA60" i="21"/>
  <c r="LA52" i="21"/>
  <c r="LA44" i="21"/>
  <c r="LA36" i="21"/>
  <c r="LA28" i="21"/>
  <c r="LA20" i="21"/>
  <c r="LA12" i="21"/>
  <c r="LA153" i="21"/>
  <c r="LA119" i="21"/>
  <c r="LA89" i="21"/>
  <c r="LA83" i="21"/>
  <c r="LA75" i="21"/>
  <c r="LA67" i="21"/>
  <c r="LA59" i="21"/>
  <c r="LA265" i="21"/>
  <c r="LA215" i="21"/>
  <c r="LA194" i="21"/>
  <c r="LA100" i="21"/>
  <c r="LA96" i="21"/>
  <c r="LA90" i="21"/>
  <c r="LA84" i="21"/>
  <c r="LA74" i="21"/>
  <c r="LA66" i="21"/>
  <c r="LA262" i="21"/>
  <c r="LA178" i="21"/>
  <c r="LA144" i="21"/>
  <c r="LA111" i="21"/>
  <c r="LA107" i="21"/>
  <c r="LA97" i="21"/>
  <c r="LA91" i="21"/>
  <c r="LA85" i="21"/>
  <c r="LA73" i="21"/>
  <c r="LA65" i="21"/>
  <c r="LA57" i="21"/>
  <c r="LA193" i="21"/>
  <c r="LA170" i="21"/>
  <c r="LA159" i="21"/>
  <c r="LA98" i="21"/>
  <c r="LA92" i="21"/>
  <c r="LA72" i="21"/>
  <c r="LA64" i="21"/>
  <c r="LA56" i="21"/>
  <c r="LA48" i="21"/>
  <c r="LA40" i="21"/>
  <c r="LA32" i="21"/>
  <c r="LA24" i="21"/>
  <c r="LA16" i="21"/>
  <c r="LA8" i="21"/>
  <c r="LA199" i="21"/>
  <c r="LA151" i="21"/>
  <c r="LA130" i="21"/>
  <c r="LA113" i="21"/>
  <c r="LA105" i="21"/>
  <c r="LA93" i="21"/>
  <c r="LA71" i="21"/>
  <c r="LA63" i="21"/>
  <c r="LA17" i="21"/>
  <c r="KY19" i="21"/>
  <c r="LA33" i="21"/>
  <c r="KY35" i="21"/>
  <c r="LA49" i="21"/>
  <c r="KY51" i="21"/>
  <c r="KZ316" i="21"/>
  <c r="KZ308" i="21"/>
  <c r="KZ300" i="21"/>
  <c r="KZ292" i="21"/>
  <c r="KZ284" i="21"/>
  <c r="KZ276" i="21"/>
  <c r="KZ268" i="21"/>
  <c r="KZ260" i="21"/>
  <c r="KZ252" i="21"/>
  <c r="KZ244" i="21"/>
  <c r="KZ275" i="21"/>
  <c r="KZ274" i="21"/>
  <c r="KZ273" i="21"/>
  <c r="KZ272" i="21"/>
  <c r="KZ271" i="21"/>
  <c r="KZ270" i="21"/>
  <c r="KZ269" i="21"/>
  <c r="KZ239" i="21"/>
  <c r="KZ231" i="21"/>
  <c r="KZ223" i="21"/>
  <c r="KZ215" i="21"/>
  <c r="KZ207" i="21"/>
  <c r="KZ199" i="21"/>
  <c r="KZ191" i="21"/>
  <c r="KZ183" i="21"/>
  <c r="KZ283" i="21"/>
  <c r="KZ282" i="21"/>
  <c r="KZ281" i="21"/>
  <c r="KZ280" i="21"/>
  <c r="KZ279" i="21"/>
  <c r="KZ278" i="21"/>
  <c r="KZ277" i="21"/>
  <c r="KZ238" i="21"/>
  <c r="KZ291" i="21"/>
  <c r="KZ290" i="21"/>
  <c r="KZ289" i="21"/>
  <c r="KZ288" i="21"/>
  <c r="KZ287" i="21"/>
  <c r="KZ286" i="21"/>
  <c r="KZ285" i="21"/>
  <c r="KZ267" i="21"/>
  <c r="KZ266" i="21"/>
  <c r="KZ265" i="21"/>
  <c r="KZ264" i="21"/>
  <c r="KZ263" i="21"/>
  <c r="KZ262" i="21"/>
  <c r="KZ261" i="21"/>
  <c r="KZ299" i="21"/>
  <c r="KZ297" i="21"/>
  <c r="KZ295" i="21"/>
  <c r="KZ293" i="21"/>
  <c r="KZ254" i="21"/>
  <c r="KZ222" i="21"/>
  <c r="KZ221" i="21"/>
  <c r="KZ220" i="21"/>
  <c r="KZ219" i="21"/>
  <c r="KZ218" i="21"/>
  <c r="KZ217" i="21"/>
  <c r="KZ216" i="21"/>
  <c r="KZ174" i="21"/>
  <c r="KZ166" i="21"/>
  <c r="KZ158" i="21"/>
  <c r="KZ150" i="21"/>
  <c r="KZ142" i="21"/>
  <c r="KZ134" i="21"/>
  <c r="KZ307" i="21"/>
  <c r="KZ305" i="21"/>
  <c r="KZ303" i="21"/>
  <c r="KZ301" i="21"/>
  <c r="KZ257" i="21"/>
  <c r="KZ248" i="21"/>
  <c r="KZ230" i="21"/>
  <c r="KZ229" i="21"/>
  <c r="KZ228" i="21"/>
  <c r="KZ227" i="21"/>
  <c r="KZ226" i="21"/>
  <c r="KZ225" i="21"/>
  <c r="KZ224" i="21"/>
  <c r="KZ173" i="21"/>
  <c r="KZ165" i="21"/>
  <c r="KZ157" i="21"/>
  <c r="KZ149" i="21"/>
  <c r="KZ315" i="21"/>
  <c r="KZ313" i="21"/>
  <c r="KZ311" i="21"/>
  <c r="KZ309" i="21"/>
  <c r="KZ233" i="21"/>
  <c r="KZ232" i="21"/>
  <c r="KZ317" i="21"/>
  <c r="KZ314" i="21"/>
  <c r="KZ312" i="21"/>
  <c r="KZ310" i="21"/>
  <c r="KZ256" i="21"/>
  <c r="KZ243" i="21"/>
  <c r="KZ237" i="21"/>
  <c r="KZ206" i="21"/>
  <c r="KZ205" i="21"/>
  <c r="KZ204" i="21"/>
  <c r="KZ203" i="21"/>
  <c r="KZ202" i="21"/>
  <c r="KZ201" i="21"/>
  <c r="KZ200" i="21"/>
  <c r="KZ296" i="21"/>
  <c r="KZ235" i="21"/>
  <c r="KZ187" i="21"/>
  <c r="KZ160" i="21"/>
  <c r="KZ154" i="21"/>
  <c r="KZ148" i="21"/>
  <c r="KZ133" i="21"/>
  <c r="KZ132" i="21"/>
  <c r="KZ131" i="21"/>
  <c r="KZ130" i="21"/>
  <c r="KZ129" i="21"/>
  <c r="KZ128" i="21"/>
  <c r="KZ127" i="21"/>
  <c r="KZ119" i="21"/>
  <c r="KZ111" i="21"/>
  <c r="KZ304" i="21"/>
  <c r="KZ253" i="21"/>
  <c r="KZ250" i="21"/>
  <c r="KZ242" i="21"/>
  <c r="KZ195" i="21"/>
  <c r="KZ180" i="21"/>
  <c r="KZ167" i="21"/>
  <c r="KZ161" i="21"/>
  <c r="KZ155" i="21"/>
  <c r="KZ141" i="21"/>
  <c r="KZ140" i="21"/>
  <c r="KZ139" i="21"/>
  <c r="KZ138" i="21"/>
  <c r="KZ137" i="21"/>
  <c r="KZ136" i="21"/>
  <c r="KZ135" i="21"/>
  <c r="KZ126" i="21"/>
  <c r="KZ118" i="21"/>
  <c r="KZ259" i="21"/>
  <c r="KZ247" i="21"/>
  <c r="KZ214" i="21"/>
  <c r="KZ212" i="21"/>
  <c r="KZ210" i="21"/>
  <c r="KZ208" i="21"/>
  <c r="KZ198" i="21"/>
  <c r="KZ188" i="21"/>
  <c r="KZ184" i="21"/>
  <c r="KZ168" i="21"/>
  <c r="KZ162" i="21"/>
  <c r="KZ156" i="21"/>
  <c r="KZ245" i="21"/>
  <c r="KZ240" i="21"/>
  <c r="KZ197" i="21"/>
  <c r="KZ194" i="21"/>
  <c r="KZ302" i="21"/>
  <c r="KZ192" i="21"/>
  <c r="KZ181" i="21"/>
  <c r="KZ147" i="21"/>
  <c r="KZ145" i="21"/>
  <c r="KZ120" i="21"/>
  <c r="KZ114" i="21"/>
  <c r="KZ104" i="21"/>
  <c r="KZ96" i="21"/>
  <c r="KZ88" i="21"/>
  <c r="KZ258" i="21"/>
  <c r="KZ241" i="21"/>
  <c r="KZ189" i="21"/>
  <c r="KZ179" i="21"/>
  <c r="KZ177" i="21"/>
  <c r="KZ175" i="21"/>
  <c r="KZ121" i="21"/>
  <c r="KZ115" i="21"/>
  <c r="KZ103" i="21"/>
  <c r="KZ95" i="21"/>
  <c r="KZ87" i="21"/>
  <c r="KZ79" i="21"/>
  <c r="KZ298" i="21"/>
  <c r="KZ246" i="21"/>
  <c r="KZ236" i="21"/>
  <c r="KZ171" i="21"/>
  <c r="KZ169" i="21"/>
  <c r="KZ143" i="21"/>
  <c r="KZ122" i="21"/>
  <c r="KZ116" i="21"/>
  <c r="KZ102" i="21"/>
  <c r="KZ213" i="21"/>
  <c r="KZ209" i="21"/>
  <c r="KZ190" i="21"/>
  <c r="KZ164" i="21"/>
  <c r="KZ153" i="21"/>
  <c r="KZ151" i="21"/>
  <c r="KZ113" i="21"/>
  <c r="KZ105" i="21"/>
  <c r="KZ211" i="21"/>
  <c r="KZ186" i="21"/>
  <c r="KZ117" i="21"/>
  <c r="KZ110" i="21"/>
  <c r="KZ101" i="21"/>
  <c r="KZ93" i="21"/>
  <c r="KZ71" i="21"/>
  <c r="KZ63" i="21"/>
  <c r="KZ55" i="21"/>
  <c r="KZ47" i="21"/>
  <c r="KZ39" i="21"/>
  <c r="KZ31" i="21"/>
  <c r="KZ23" i="21"/>
  <c r="KZ15" i="21"/>
  <c r="KZ7" i="21"/>
  <c r="KZ255" i="21"/>
  <c r="KZ234" i="21"/>
  <c r="KZ146" i="21"/>
  <c r="KZ124" i="21"/>
  <c r="KZ108" i="21"/>
  <c r="KZ94" i="21"/>
  <c r="KZ70" i="21"/>
  <c r="KZ62" i="21"/>
  <c r="KZ54" i="21"/>
  <c r="KZ46" i="21"/>
  <c r="KZ38" i="21"/>
  <c r="KZ30" i="21"/>
  <c r="KZ22" i="21"/>
  <c r="KZ14" i="21"/>
  <c r="KZ6" i="21"/>
  <c r="KZ306" i="21"/>
  <c r="KZ196" i="21"/>
  <c r="KZ185" i="21"/>
  <c r="KZ176" i="21"/>
  <c r="KZ99" i="21"/>
  <c r="KZ78" i="21"/>
  <c r="KZ77" i="21"/>
  <c r="KZ69" i="21"/>
  <c r="KZ61" i="21"/>
  <c r="KZ53" i="21"/>
  <c r="KZ45" i="21"/>
  <c r="KZ37" i="21"/>
  <c r="KZ29" i="21"/>
  <c r="KZ21" i="21"/>
  <c r="KZ13" i="21"/>
  <c r="KZ172" i="21"/>
  <c r="KZ112" i="21"/>
  <c r="KZ106" i="21"/>
  <c r="KZ82" i="21"/>
  <c r="KZ81" i="21"/>
  <c r="KZ80" i="21"/>
  <c r="KZ76" i="21"/>
  <c r="KZ68" i="21"/>
  <c r="KZ60" i="21"/>
  <c r="KZ251" i="21"/>
  <c r="KZ163" i="21"/>
  <c r="KZ152" i="21"/>
  <c r="KZ123" i="21"/>
  <c r="KZ109" i="21"/>
  <c r="KZ89" i="21"/>
  <c r="KZ83" i="21"/>
  <c r="KZ75" i="21"/>
  <c r="KZ67" i="21"/>
  <c r="KZ249" i="21"/>
  <c r="KZ100" i="21"/>
  <c r="KZ90" i="21"/>
  <c r="KZ84" i="21"/>
  <c r="KZ74" i="21"/>
  <c r="KZ66" i="21"/>
  <c r="KZ58" i="21"/>
  <c r="KZ294" i="21"/>
  <c r="KZ178" i="21"/>
  <c r="KZ144" i="21"/>
  <c r="KZ125" i="21"/>
  <c r="KZ107" i="21"/>
  <c r="KZ97" i="21"/>
  <c r="KZ91" i="21"/>
  <c r="KZ85" i="21"/>
  <c r="KZ73" i="21"/>
  <c r="KZ65" i="21"/>
  <c r="KZ57" i="21"/>
  <c r="KZ49" i="21"/>
  <c r="KZ41" i="21"/>
  <c r="KZ33" i="21"/>
  <c r="KZ25" i="21"/>
  <c r="KZ17" i="21"/>
  <c r="KZ9" i="21"/>
  <c r="KZ193" i="21"/>
  <c r="KZ182" i="21"/>
  <c r="KZ170" i="21"/>
  <c r="KZ159" i="21"/>
  <c r="KZ98" i="21"/>
  <c r="KZ92" i="21"/>
  <c r="KZ86" i="21"/>
  <c r="KZ72" i="21"/>
  <c r="KZ64" i="21"/>
  <c r="KZ56" i="21"/>
  <c r="LA10" i="21"/>
  <c r="KY12" i="21"/>
  <c r="LB17" i="21"/>
  <c r="KZ19" i="21"/>
  <c r="LA26" i="21"/>
  <c r="KY28" i="21"/>
  <c r="LB33" i="21"/>
  <c r="KZ35" i="21"/>
  <c r="LA42" i="21"/>
  <c r="KY44" i="21"/>
  <c r="KZ51" i="21"/>
  <c r="LA58" i="21"/>
  <c r="LB314" i="21"/>
  <c r="LB306" i="21"/>
  <c r="LB298" i="21"/>
  <c r="LB290" i="21"/>
  <c r="LB282" i="21"/>
  <c r="LB274" i="21"/>
  <c r="LB266" i="21"/>
  <c r="LB258" i="21"/>
  <c r="LB250" i="21"/>
  <c r="LB289" i="21"/>
  <c r="LB288" i="21"/>
  <c r="LB287" i="21"/>
  <c r="LB286" i="21"/>
  <c r="LB285" i="21"/>
  <c r="LB284" i="21"/>
  <c r="LB283" i="21"/>
  <c r="LB237" i="21"/>
  <c r="LB229" i="21"/>
  <c r="LB221" i="21"/>
  <c r="LB213" i="21"/>
  <c r="LB205" i="21"/>
  <c r="LB197" i="21"/>
  <c r="LB189" i="21"/>
  <c r="LB181" i="21"/>
  <c r="LB297" i="21"/>
  <c r="LB296" i="21"/>
  <c r="LB295" i="21"/>
  <c r="LB294" i="21"/>
  <c r="LB293" i="21"/>
  <c r="LB292" i="21"/>
  <c r="LB291" i="21"/>
  <c r="LB236" i="21"/>
  <c r="LB305" i="21"/>
  <c r="LB304" i="21"/>
  <c r="LB303" i="21"/>
  <c r="LB302" i="21"/>
  <c r="LB301" i="21"/>
  <c r="LB300" i="21"/>
  <c r="LB299" i="21"/>
  <c r="LB281" i="21"/>
  <c r="LB280" i="21"/>
  <c r="LB279" i="21"/>
  <c r="LB278" i="21"/>
  <c r="LB277" i="21"/>
  <c r="LB276" i="21"/>
  <c r="LB275" i="21"/>
  <c r="LB313" i="21"/>
  <c r="LB311" i="21"/>
  <c r="LB309" i="21"/>
  <c r="LB307" i="21"/>
  <c r="LB252" i="21"/>
  <c r="LB239" i="21"/>
  <c r="LB233" i="21"/>
  <c r="LB232" i="21"/>
  <c r="LB231" i="21"/>
  <c r="LB230" i="21"/>
  <c r="LB172" i="21"/>
  <c r="LB164" i="21"/>
  <c r="LB156" i="21"/>
  <c r="LB148" i="21"/>
  <c r="LB140" i="21"/>
  <c r="LB132" i="21"/>
  <c r="LB317" i="21"/>
  <c r="LB315" i="21"/>
  <c r="LB255" i="21"/>
  <c r="LB249" i="21"/>
  <c r="LB245" i="21"/>
  <c r="LB240" i="21"/>
  <c r="LB234" i="21"/>
  <c r="LB180" i="21"/>
  <c r="LB179" i="21"/>
  <c r="LB171" i="21"/>
  <c r="LB163" i="21"/>
  <c r="LB155" i="21"/>
  <c r="LB147" i="21"/>
  <c r="LB264" i="21"/>
  <c r="LB262" i="21"/>
  <c r="LB260" i="21"/>
  <c r="LB241" i="21"/>
  <c r="LB235" i="21"/>
  <c r="LB265" i="21"/>
  <c r="LB263" i="21"/>
  <c r="LB261" i="21"/>
  <c r="LB259" i="21"/>
  <c r="LB254" i="21"/>
  <c r="LB251" i="21"/>
  <c r="LB220" i="21"/>
  <c r="LB219" i="21"/>
  <c r="LB218" i="21"/>
  <c r="LB217" i="21"/>
  <c r="LB216" i="21"/>
  <c r="LB215" i="21"/>
  <c r="LB214" i="21"/>
  <c r="LB312" i="21"/>
  <c r="LB308" i="21"/>
  <c r="LB256" i="21"/>
  <c r="LB203" i="21"/>
  <c r="LB188" i="21"/>
  <c r="LB184" i="21"/>
  <c r="LB174" i="21"/>
  <c r="LB168" i="21"/>
  <c r="LB162" i="21"/>
  <c r="LB142" i="21"/>
  <c r="LB141" i="21"/>
  <c r="LB125" i="21"/>
  <c r="LB117" i="21"/>
  <c r="LB109" i="21"/>
  <c r="LB316" i="21"/>
  <c r="LB247" i="21"/>
  <c r="LB212" i="21"/>
  <c r="LB210" i="21"/>
  <c r="LB208" i="21"/>
  <c r="LB198" i="21"/>
  <c r="LB192" i="21"/>
  <c r="LB175" i="21"/>
  <c r="LB169" i="21"/>
  <c r="LB149" i="21"/>
  <c r="LB143" i="21"/>
  <c r="LB124" i="21"/>
  <c r="LB116" i="21"/>
  <c r="LB271" i="21"/>
  <c r="LB267" i="21"/>
  <c r="LB244" i="21"/>
  <c r="LB228" i="21"/>
  <c r="LB226" i="21"/>
  <c r="LB224" i="21"/>
  <c r="LB222" i="21"/>
  <c r="LB206" i="21"/>
  <c r="LB201" i="21"/>
  <c r="LB196" i="21"/>
  <c r="LB185" i="21"/>
  <c r="LB176" i="21"/>
  <c r="LB170" i="21"/>
  <c r="LB150" i="21"/>
  <c r="LB272" i="21"/>
  <c r="LB268" i="21"/>
  <c r="LB253" i="21"/>
  <c r="LB242" i="21"/>
  <c r="LB200" i="21"/>
  <c r="LB195" i="21"/>
  <c r="LB191" i="21"/>
  <c r="LB246" i="21"/>
  <c r="LB204" i="21"/>
  <c r="LB160" i="21"/>
  <c r="LB158" i="21"/>
  <c r="LB139" i="21"/>
  <c r="LB135" i="21"/>
  <c r="LB122" i="21"/>
  <c r="LB102" i="21"/>
  <c r="LB94" i="21"/>
  <c r="LB86" i="21"/>
  <c r="LB310" i="21"/>
  <c r="LB186" i="21"/>
  <c r="LB154" i="21"/>
  <c r="LB152" i="21"/>
  <c r="LB128" i="21"/>
  <c r="LB123" i="21"/>
  <c r="LB101" i="21"/>
  <c r="LB93" i="21"/>
  <c r="LB85" i="21"/>
  <c r="LB77" i="21"/>
  <c r="LB211" i="21"/>
  <c r="LB207" i="21"/>
  <c r="LB194" i="21"/>
  <c r="LB173" i="21"/>
  <c r="LB146" i="21"/>
  <c r="LB136" i="21"/>
  <c r="LB110" i="21"/>
  <c r="LB108" i="21"/>
  <c r="LB100" i="21"/>
  <c r="LB269" i="21"/>
  <c r="LB248" i="21"/>
  <c r="LB238" i="21"/>
  <c r="LB225" i="21"/>
  <c r="LB187" i="21"/>
  <c r="LB177" i="21"/>
  <c r="LB166" i="21"/>
  <c r="LB131" i="21"/>
  <c r="LB127" i="21"/>
  <c r="LB121" i="21"/>
  <c r="LB115" i="21"/>
  <c r="LB103" i="21"/>
  <c r="LB273" i="21"/>
  <c r="LB257" i="21"/>
  <c r="LB227" i="21"/>
  <c r="LB165" i="21"/>
  <c r="LB129" i="21"/>
  <c r="LB99" i="21"/>
  <c r="LB87" i="21"/>
  <c r="LB69" i="21"/>
  <c r="LB61" i="21"/>
  <c r="LB53" i="21"/>
  <c r="LB45" i="21"/>
  <c r="LB37" i="21"/>
  <c r="LB29" i="21"/>
  <c r="LB21" i="21"/>
  <c r="LB13" i="21"/>
  <c r="LB270" i="21"/>
  <c r="LB161" i="21"/>
  <c r="LB157" i="21"/>
  <c r="LB137" i="21"/>
  <c r="LB112" i="21"/>
  <c r="LB106" i="21"/>
  <c r="LB88" i="21"/>
  <c r="LB82" i="21"/>
  <c r="LB81" i="21"/>
  <c r="LB80" i="21"/>
  <c r="LB79" i="21"/>
  <c r="LB78" i="21"/>
  <c r="LB76" i="21"/>
  <c r="LB68" i="21"/>
  <c r="LB60" i="21"/>
  <c r="LB52" i="21"/>
  <c r="LB44" i="21"/>
  <c r="LB36" i="21"/>
  <c r="LB28" i="21"/>
  <c r="LB20" i="21"/>
  <c r="LB12" i="21"/>
  <c r="LB153" i="21"/>
  <c r="LB119" i="21"/>
  <c r="LB95" i="21"/>
  <c r="LB89" i="21"/>
  <c r="LB83" i="21"/>
  <c r="LB75" i="21"/>
  <c r="LB67" i="21"/>
  <c r="LB59" i="21"/>
  <c r="LB51" i="21"/>
  <c r="LB43" i="21"/>
  <c r="LB35" i="21"/>
  <c r="LB27" i="21"/>
  <c r="LB19" i="21"/>
  <c r="LB11" i="21"/>
  <c r="LB243" i="21"/>
  <c r="LB209" i="21"/>
  <c r="LB202" i="21"/>
  <c r="LB190" i="21"/>
  <c r="LB145" i="21"/>
  <c r="LB134" i="21"/>
  <c r="LB126" i="21"/>
  <c r="LB114" i="21"/>
  <c r="LB104" i="21"/>
  <c r="LB96" i="21"/>
  <c r="LB90" i="21"/>
  <c r="LB84" i="21"/>
  <c r="LB74" i="21"/>
  <c r="LB66" i="21"/>
  <c r="LB58" i="21"/>
  <c r="LB223" i="21"/>
  <c r="LB183" i="21"/>
  <c r="LB178" i="21"/>
  <c r="LB167" i="21"/>
  <c r="LB144" i="21"/>
  <c r="LB111" i="21"/>
  <c r="LB107" i="21"/>
  <c r="LB97" i="21"/>
  <c r="LB91" i="21"/>
  <c r="LB73" i="21"/>
  <c r="LB65" i="21"/>
  <c r="LB193" i="21"/>
  <c r="LB159" i="21"/>
  <c r="LB133" i="21"/>
  <c r="LB118" i="21"/>
  <c r="LB98" i="21"/>
  <c r="LB92" i="21"/>
  <c r="LB72" i="21"/>
  <c r="LB64" i="21"/>
  <c r="LB56" i="21"/>
  <c r="LB199" i="21"/>
  <c r="LB182" i="21"/>
  <c r="LB151" i="21"/>
  <c r="LB130" i="21"/>
  <c r="LB113" i="21"/>
  <c r="LB105" i="21"/>
  <c r="LB71" i="21"/>
  <c r="LB63" i="21"/>
  <c r="LB55" i="21"/>
  <c r="LB47" i="21"/>
  <c r="LB39" i="21"/>
  <c r="LB31" i="21"/>
  <c r="LB23" i="21"/>
  <c r="LB15" i="21"/>
  <c r="LB7" i="21"/>
  <c r="LB138" i="21"/>
  <c r="LB120" i="21"/>
  <c r="LB70" i="21"/>
  <c r="LB62" i="21"/>
  <c r="LB10" i="21"/>
  <c r="KZ12" i="21"/>
  <c r="LA19" i="21"/>
  <c r="KY21" i="21"/>
  <c r="LB26" i="21"/>
  <c r="KZ28" i="21"/>
  <c r="LA35" i="21"/>
  <c r="KY37" i="21"/>
  <c r="LB42" i="21"/>
  <c r="KZ44" i="21"/>
  <c r="LA51" i="21"/>
  <c r="KY53" i="21"/>
  <c r="KZ59" i="21"/>
  <c r="LA7" i="21"/>
  <c r="KY9" i="21"/>
  <c r="LB14" i="21"/>
  <c r="KZ16" i="21"/>
  <c r="LA23" i="21"/>
  <c r="KY25" i="21"/>
  <c r="LB30" i="21"/>
  <c r="KZ32" i="21"/>
  <c r="LA39" i="21"/>
  <c r="KY41" i="21"/>
  <c r="LB46" i="21"/>
  <c r="KZ48" i="21"/>
  <c r="LA55" i="21"/>
  <c r="KY60" i="21"/>
  <c r="KO15" i="21"/>
  <c r="KO6" i="21"/>
  <c r="KO9" i="21"/>
  <c r="KP31" i="21"/>
  <c r="KP15" i="21"/>
  <c r="KP32" i="21"/>
  <c r="KP13" i="21"/>
  <c r="KP16" i="21"/>
  <c r="KP29" i="21"/>
  <c r="KP6" i="21"/>
  <c r="KP23" i="21"/>
  <c r="KP7" i="21"/>
  <c r="KO8" i="21"/>
  <c r="KO22" i="21"/>
  <c r="KN15" i="21"/>
  <c r="KN23" i="21"/>
  <c r="KN149" i="21"/>
  <c r="KN135" i="21"/>
  <c r="KN7" i="21"/>
  <c r="KN141" i="21"/>
  <c r="KN105" i="21"/>
  <c r="KN8" i="21"/>
  <c r="KN60" i="21"/>
  <c r="KN74" i="21"/>
  <c r="KN106" i="21"/>
  <c r="KN160" i="21"/>
  <c r="KN58" i="21"/>
  <c r="KN59" i="21"/>
  <c r="KN16" i="21"/>
  <c r="KN24" i="21"/>
  <c r="KN33" i="21"/>
  <c r="KN61" i="21"/>
  <c r="KN80" i="21"/>
  <c r="KN112" i="21"/>
  <c r="KN176" i="21"/>
  <c r="KN99" i="21"/>
  <c r="KN73" i="21"/>
  <c r="KN9" i="21"/>
  <c r="KN25" i="21"/>
  <c r="KN34" i="21"/>
  <c r="KN63" i="21"/>
  <c r="KN83" i="21"/>
  <c r="KN115" i="21"/>
  <c r="KN67" i="21"/>
  <c r="KN32" i="21"/>
  <c r="KN17" i="21"/>
  <c r="KN26" i="21"/>
  <c r="KN55" i="21"/>
  <c r="KN64" i="21"/>
  <c r="KN89" i="21"/>
  <c r="KO16" i="21"/>
  <c r="KM18" i="21"/>
  <c r="KO32" i="21"/>
  <c r="KM34" i="21"/>
  <c r="KM11" i="21"/>
  <c r="KO25" i="21"/>
  <c r="KM317" i="21"/>
  <c r="KM309" i="21"/>
  <c r="KM301" i="21"/>
  <c r="KM293" i="21"/>
  <c r="KM285" i="21"/>
  <c r="KM277" i="21"/>
  <c r="KM269" i="21"/>
  <c r="KM261" i="21"/>
  <c r="KM253" i="21"/>
  <c r="KM245" i="21"/>
  <c r="KM276" i="21"/>
  <c r="KM275" i="21"/>
  <c r="KM274" i="21"/>
  <c r="KM273" i="21"/>
  <c r="KM272" i="21"/>
  <c r="KM271" i="21"/>
  <c r="KM270" i="21"/>
  <c r="KM239" i="21"/>
  <c r="KM231" i="21"/>
  <c r="KM223" i="21"/>
  <c r="KM215" i="21"/>
  <c r="KM207" i="21"/>
  <c r="KM284" i="21"/>
  <c r="KM283" i="21"/>
  <c r="KM282" i="21"/>
  <c r="KM281" i="21"/>
  <c r="KM280" i="21"/>
  <c r="KM279" i="21"/>
  <c r="KM278" i="21"/>
  <c r="KM238" i="21"/>
  <c r="KM292" i="21"/>
  <c r="KM291" i="21"/>
  <c r="KM290" i="21"/>
  <c r="KM289" i="21"/>
  <c r="KM288" i="21"/>
  <c r="KM287" i="21"/>
  <c r="KM286" i="21"/>
  <c r="KM314" i="21"/>
  <c r="KM296" i="21"/>
  <c r="KM259" i="21"/>
  <c r="KM255" i="21"/>
  <c r="KM244" i="21"/>
  <c r="KM222" i="21"/>
  <c r="KM221" i="21"/>
  <c r="KM220" i="21"/>
  <c r="KM219" i="21"/>
  <c r="KM218" i="21"/>
  <c r="KM217" i="21"/>
  <c r="KM216" i="21"/>
  <c r="KM197" i="21"/>
  <c r="KM189" i="21"/>
  <c r="KM181" i="21"/>
  <c r="KM173" i="21"/>
  <c r="KM165" i="21"/>
  <c r="KM157" i="21"/>
  <c r="KM149" i="21"/>
  <c r="KM141" i="21"/>
  <c r="KM304" i="21"/>
  <c r="KM299" i="21"/>
  <c r="KM267" i="21"/>
  <c r="KM263" i="21"/>
  <c r="KM252" i="21"/>
  <c r="KM248" i="21"/>
  <c r="KM230" i="21"/>
  <c r="KM229" i="21"/>
  <c r="KM228" i="21"/>
  <c r="KM227" i="21"/>
  <c r="KM226" i="21"/>
  <c r="KM225" i="21"/>
  <c r="KM224" i="21"/>
  <c r="KM312" i="21"/>
  <c r="KM307" i="21"/>
  <c r="KM294" i="21"/>
  <c r="KM260" i="21"/>
  <c r="KM256" i="21"/>
  <c r="KM233" i="21"/>
  <c r="KM232" i="21"/>
  <c r="KM311" i="21"/>
  <c r="KM306" i="21"/>
  <c r="KM266" i="21"/>
  <c r="KM262" i="21"/>
  <c r="KM251" i="21"/>
  <c r="KM247" i="21"/>
  <c r="KM214" i="21"/>
  <c r="KM213" i="21"/>
  <c r="KM212" i="21"/>
  <c r="KM211" i="21"/>
  <c r="KM210" i="21"/>
  <c r="KM209" i="21"/>
  <c r="KM208" i="21"/>
  <c r="KM310" i="21"/>
  <c r="KM300" i="21"/>
  <c r="KM257" i="21"/>
  <c r="KM241" i="21"/>
  <c r="KM206" i="21"/>
  <c r="KM202" i="21"/>
  <c r="KM188" i="21"/>
  <c r="KM187" i="21"/>
  <c r="KM186" i="21"/>
  <c r="KM185" i="21"/>
  <c r="KM184" i="21"/>
  <c r="KM183" i="21"/>
  <c r="KM182" i="21"/>
  <c r="KM132" i="21"/>
  <c r="KM313" i="21"/>
  <c r="KM265" i="21"/>
  <c r="KM246" i="21"/>
  <c r="KM236" i="21"/>
  <c r="KM196" i="21"/>
  <c r="KM195" i="21"/>
  <c r="KM194" i="21"/>
  <c r="KM193" i="21"/>
  <c r="KM192" i="21"/>
  <c r="KM191" i="21"/>
  <c r="KM190" i="21"/>
  <c r="KM131" i="21"/>
  <c r="KM316" i="21"/>
  <c r="KM303" i="21"/>
  <c r="KM254" i="21"/>
  <c r="KM243" i="21"/>
  <c r="KM203" i="21"/>
  <c r="KM199" i="21"/>
  <c r="KM198" i="21"/>
  <c r="KM297" i="21"/>
  <c r="KM268" i="21"/>
  <c r="KM249" i="21"/>
  <c r="KM234" i="21"/>
  <c r="KM180" i="21"/>
  <c r="KM179" i="21"/>
  <c r="KM178" i="21"/>
  <c r="KM177" i="21"/>
  <c r="KM176" i="21"/>
  <c r="KM175" i="21"/>
  <c r="KM174" i="21"/>
  <c r="KM315" i="21"/>
  <c r="KM302" i="21"/>
  <c r="KM240" i="21"/>
  <c r="KM146" i="21"/>
  <c r="KM142" i="21"/>
  <c r="KM119" i="21"/>
  <c r="KM111" i="21"/>
  <c r="KM103" i="21"/>
  <c r="KM95" i="21"/>
  <c r="KM87" i="21"/>
  <c r="KM79" i="21"/>
  <c r="KM71" i="21"/>
  <c r="KM63" i="21"/>
  <c r="KM55" i="21"/>
  <c r="KM47" i="21"/>
  <c r="KM39" i="21"/>
  <c r="KM235" i="21"/>
  <c r="KM204" i="21"/>
  <c r="KM159" i="21"/>
  <c r="KM154" i="21"/>
  <c r="KM150" i="21"/>
  <c r="KM139" i="21"/>
  <c r="KM118" i="21"/>
  <c r="KM110" i="21"/>
  <c r="KM102" i="21"/>
  <c r="KM94" i="21"/>
  <c r="KM86" i="21"/>
  <c r="KM78" i="21"/>
  <c r="KM70" i="21"/>
  <c r="KM308" i="21"/>
  <c r="KM295" i="21"/>
  <c r="KM250" i="21"/>
  <c r="KM164" i="21"/>
  <c r="KM162" i="21"/>
  <c r="KM147" i="21"/>
  <c r="KM143" i="21"/>
  <c r="KM133" i="21"/>
  <c r="KM117" i="21"/>
  <c r="KM109" i="21"/>
  <c r="KM101" i="21"/>
  <c r="KM93" i="21"/>
  <c r="KM85" i="21"/>
  <c r="KM77" i="21"/>
  <c r="KM69" i="21"/>
  <c r="KM298" i="21"/>
  <c r="KM258" i="21"/>
  <c r="KM237" i="21"/>
  <c r="KM205" i="21"/>
  <c r="KM171" i="21"/>
  <c r="KM169" i="21"/>
  <c r="KM167" i="21"/>
  <c r="KM161" i="21"/>
  <c r="KM156" i="21"/>
  <c r="KM153" i="21"/>
  <c r="KM138" i="21"/>
  <c r="KM120" i="21"/>
  <c r="KM112" i="21"/>
  <c r="KM104" i="21"/>
  <c r="KM96" i="21"/>
  <c r="KM88" i="21"/>
  <c r="KM163" i="21"/>
  <c r="KM145" i="21"/>
  <c r="KM137" i="21"/>
  <c r="KM113" i="21"/>
  <c r="KM97" i="21"/>
  <c r="KM81" i="21"/>
  <c r="KM75" i="21"/>
  <c r="KM30" i="21"/>
  <c r="KM22" i="21"/>
  <c r="KM14" i="21"/>
  <c r="KM6" i="21"/>
  <c r="KM170" i="21"/>
  <c r="KM166" i="21"/>
  <c r="KM134" i="21"/>
  <c r="KM127" i="21"/>
  <c r="KM125" i="21"/>
  <c r="KM116" i="21"/>
  <c r="KM100" i="21"/>
  <c r="KM84" i="21"/>
  <c r="KM38" i="21"/>
  <c r="KM37" i="21"/>
  <c r="KM29" i="21"/>
  <c r="KM21" i="21"/>
  <c r="KM13" i="21"/>
  <c r="KM264" i="21"/>
  <c r="KM155" i="21"/>
  <c r="KM144" i="21"/>
  <c r="KM129" i="21"/>
  <c r="KM123" i="21"/>
  <c r="KM107" i="21"/>
  <c r="KM91" i="21"/>
  <c r="KM76" i="21"/>
  <c r="KM72" i="21"/>
  <c r="KM46" i="21"/>
  <c r="KM45" i="21"/>
  <c r="KM44" i="21"/>
  <c r="KM43" i="21"/>
  <c r="KM42" i="21"/>
  <c r="KM41" i="21"/>
  <c r="KM40" i="21"/>
  <c r="KM36" i="21"/>
  <c r="KM28" i="21"/>
  <c r="KM20" i="21"/>
  <c r="KM12" i="21"/>
  <c r="KM152" i="21"/>
  <c r="KM136" i="21"/>
  <c r="KM114" i="21"/>
  <c r="KM98" i="21"/>
  <c r="KM82" i="21"/>
  <c r="KM54" i="21"/>
  <c r="KM53" i="21"/>
  <c r="KM52" i="21"/>
  <c r="KM51" i="21"/>
  <c r="KM50" i="21"/>
  <c r="KM49" i="21"/>
  <c r="KM48" i="21"/>
  <c r="KM305" i="21"/>
  <c r="KM242" i="21"/>
  <c r="KM158" i="21"/>
  <c r="KM121" i="21"/>
  <c r="KM105" i="21"/>
  <c r="KM89" i="21"/>
  <c r="KM73" i="21"/>
  <c r="KM62" i="21"/>
  <c r="KM61" i="21"/>
  <c r="KM60" i="21"/>
  <c r="KM59" i="21"/>
  <c r="KM58" i="21"/>
  <c r="KM57" i="21"/>
  <c r="KM56" i="21"/>
  <c r="KM201" i="21"/>
  <c r="KM172" i="21"/>
  <c r="KM168" i="21"/>
  <c r="KM151" i="21"/>
  <c r="KM140" i="21"/>
  <c r="KM128" i="21"/>
  <c r="KM126" i="21"/>
  <c r="KM124" i="21"/>
  <c r="KM108" i="21"/>
  <c r="KM92" i="21"/>
  <c r="KM80" i="21"/>
  <c r="KM67" i="21"/>
  <c r="KM66" i="21"/>
  <c r="KM65" i="21"/>
  <c r="KM64" i="21"/>
  <c r="KM160" i="21"/>
  <c r="KM148" i="21"/>
  <c r="KM135" i="21"/>
  <c r="KM115" i="21"/>
  <c r="KM99" i="21"/>
  <c r="KM83" i="21"/>
  <c r="KM74" i="21"/>
  <c r="KM200" i="21"/>
  <c r="KM130" i="21"/>
  <c r="KM122" i="21"/>
  <c r="KM106" i="21"/>
  <c r="KM90" i="21"/>
  <c r="KM68" i="21"/>
  <c r="KM31" i="21"/>
  <c r="KM23" i="21"/>
  <c r="KM15" i="21"/>
  <c r="KM7" i="21"/>
  <c r="KM8" i="21"/>
  <c r="KM24" i="21"/>
  <c r="KM17" i="21"/>
  <c r="KM33" i="21"/>
  <c r="KO315" i="21"/>
  <c r="KO307" i="21"/>
  <c r="KO299" i="21"/>
  <c r="KO291" i="21"/>
  <c r="KO283" i="21"/>
  <c r="KO275" i="21"/>
  <c r="KO267" i="21"/>
  <c r="KO259" i="21"/>
  <c r="KO251" i="21"/>
  <c r="KO243" i="21"/>
  <c r="KO290" i="21"/>
  <c r="KO289" i="21"/>
  <c r="KO288" i="21"/>
  <c r="KO287" i="21"/>
  <c r="KO286" i="21"/>
  <c r="KO285" i="21"/>
  <c r="KO284" i="21"/>
  <c r="KO237" i="21"/>
  <c r="KO229" i="21"/>
  <c r="KO221" i="21"/>
  <c r="KO213" i="21"/>
  <c r="KO205" i="21"/>
  <c r="KO298" i="21"/>
  <c r="KO297" i="21"/>
  <c r="KO296" i="21"/>
  <c r="KO295" i="21"/>
  <c r="KO294" i="21"/>
  <c r="KO293" i="21"/>
  <c r="KO292" i="21"/>
  <c r="KO236" i="21"/>
  <c r="KO306" i="21"/>
  <c r="KO305" i="21"/>
  <c r="KO304" i="21"/>
  <c r="KO303" i="21"/>
  <c r="KO302" i="21"/>
  <c r="KO301" i="21"/>
  <c r="KO300" i="21"/>
  <c r="KO312" i="21"/>
  <c r="KO271" i="21"/>
  <c r="KO256" i="21"/>
  <c r="KO252" i="21"/>
  <c r="KO239" i="21"/>
  <c r="KO233" i="21"/>
  <c r="KO232" i="21"/>
  <c r="KO231" i="21"/>
  <c r="KO230" i="21"/>
  <c r="KO195" i="21"/>
  <c r="KO187" i="21"/>
  <c r="KO179" i="21"/>
  <c r="KO171" i="21"/>
  <c r="KO163" i="21"/>
  <c r="KO155" i="21"/>
  <c r="KO147" i="21"/>
  <c r="KO139" i="21"/>
  <c r="KO317" i="21"/>
  <c r="KO279" i="21"/>
  <c r="KO264" i="21"/>
  <c r="KO260" i="21"/>
  <c r="KO249" i="21"/>
  <c r="KO245" i="21"/>
  <c r="KO240" i="21"/>
  <c r="KO234" i="21"/>
  <c r="KO310" i="21"/>
  <c r="KO272" i="21"/>
  <c r="KO268" i="21"/>
  <c r="KO257" i="21"/>
  <c r="KO253" i="21"/>
  <c r="KO241" i="21"/>
  <c r="KO235" i="21"/>
  <c r="KO309" i="21"/>
  <c r="KO282" i="21"/>
  <c r="KO278" i="21"/>
  <c r="KO263" i="21"/>
  <c r="KO248" i="21"/>
  <c r="KO244" i="21"/>
  <c r="KO238" i="21"/>
  <c r="KO228" i="21"/>
  <c r="KO227" i="21"/>
  <c r="KO226" i="21"/>
  <c r="KO225" i="21"/>
  <c r="KO224" i="21"/>
  <c r="KO223" i="21"/>
  <c r="KO222" i="21"/>
  <c r="KO273" i="21"/>
  <c r="KO254" i="21"/>
  <c r="KO203" i="21"/>
  <c r="KO199" i="21"/>
  <c r="KO198" i="21"/>
  <c r="KO197" i="21"/>
  <c r="KO196" i="21"/>
  <c r="KO138" i="21"/>
  <c r="KO130" i="21"/>
  <c r="KO316" i="21"/>
  <c r="KO281" i="21"/>
  <c r="KO262" i="21"/>
  <c r="KO211" i="21"/>
  <c r="KO209" i="21"/>
  <c r="KO146" i="21"/>
  <c r="KO145" i="21"/>
  <c r="KO144" i="21"/>
  <c r="KO143" i="21"/>
  <c r="KO142" i="21"/>
  <c r="KO141" i="21"/>
  <c r="KO140" i="21"/>
  <c r="KO137" i="21"/>
  <c r="KO129" i="21"/>
  <c r="KO270" i="21"/>
  <c r="KO219" i="21"/>
  <c r="KO217" i="21"/>
  <c r="KO215" i="21"/>
  <c r="KO207" i="21"/>
  <c r="KO204" i="21"/>
  <c r="KO200" i="21"/>
  <c r="KO313" i="21"/>
  <c r="KO276" i="21"/>
  <c r="KO265" i="21"/>
  <c r="KO246" i="21"/>
  <c r="KO206" i="21"/>
  <c r="KO194" i="21"/>
  <c r="KO193" i="21"/>
  <c r="KO192" i="21"/>
  <c r="KO191" i="21"/>
  <c r="KO190" i="21"/>
  <c r="KO189" i="21"/>
  <c r="KO188" i="21"/>
  <c r="KO261" i="21"/>
  <c r="KO250" i="21"/>
  <c r="KO162" i="21"/>
  <c r="KO133" i="21"/>
  <c r="KO117" i="21"/>
  <c r="KO109" i="21"/>
  <c r="KO101" i="21"/>
  <c r="KO93" i="21"/>
  <c r="KO85" i="21"/>
  <c r="KO77" i="21"/>
  <c r="KO69" i="21"/>
  <c r="KO61" i="21"/>
  <c r="KO53" i="21"/>
  <c r="KO45" i="21"/>
  <c r="KO37" i="21"/>
  <c r="KO308" i="21"/>
  <c r="KO201" i="21"/>
  <c r="KO170" i="21"/>
  <c r="KO168" i="21"/>
  <c r="KO166" i="21"/>
  <c r="KO164" i="21"/>
  <c r="KO157" i="21"/>
  <c r="KO151" i="21"/>
  <c r="KO134" i="21"/>
  <c r="KO128" i="21"/>
  <c r="KO127" i="21"/>
  <c r="KO126" i="21"/>
  <c r="KO125" i="21"/>
  <c r="KO124" i="21"/>
  <c r="KO116" i="21"/>
  <c r="KO108" i="21"/>
  <c r="KO100" i="21"/>
  <c r="KO92" i="21"/>
  <c r="KO84" i="21"/>
  <c r="KO76" i="21"/>
  <c r="KO68" i="21"/>
  <c r="KO277" i="21"/>
  <c r="KO266" i="21"/>
  <c r="KO210" i="21"/>
  <c r="KO178" i="21"/>
  <c r="KO176" i="21"/>
  <c r="KO174" i="21"/>
  <c r="KO172" i="21"/>
  <c r="KO160" i="21"/>
  <c r="KO135" i="21"/>
  <c r="KO123" i="21"/>
  <c r="KO115" i="21"/>
  <c r="KO107" i="21"/>
  <c r="KO99" i="21"/>
  <c r="KO91" i="21"/>
  <c r="KO83" i="21"/>
  <c r="KO75" i="21"/>
  <c r="KO67" i="21"/>
  <c r="KO314" i="21"/>
  <c r="KO274" i="21"/>
  <c r="KO220" i="21"/>
  <c r="KO216" i="21"/>
  <c r="KO202" i="21"/>
  <c r="KO185" i="21"/>
  <c r="KO183" i="21"/>
  <c r="KO181" i="21"/>
  <c r="KO159" i="21"/>
  <c r="KO154" i="21"/>
  <c r="KO150" i="21"/>
  <c r="KO132" i="21"/>
  <c r="KO118" i="21"/>
  <c r="KO110" i="21"/>
  <c r="KO102" i="21"/>
  <c r="KO94" i="21"/>
  <c r="KO86" i="21"/>
  <c r="KO247" i="21"/>
  <c r="KO212" i="21"/>
  <c r="KO175" i="21"/>
  <c r="KO156" i="21"/>
  <c r="KO111" i="21"/>
  <c r="KO95" i="21"/>
  <c r="KO72" i="21"/>
  <c r="KO44" i="21"/>
  <c r="KO43" i="21"/>
  <c r="KO42" i="21"/>
  <c r="KO41" i="21"/>
  <c r="KO40" i="21"/>
  <c r="KO39" i="21"/>
  <c r="KO38" i="21"/>
  <c r="KO36" i="21"/>
  <c r="KO28" i="21"/>
  <c r="KO20" i="21"/>
  <c r="KO12" i="21"/>
  <c r="KO255" i="21"/>
  <c r="KO218" i="21"/>
  <c r="KO186" i="21"/>
  <c r="KO182" i="21"/>
  <c r="KO152" i="21"/>
  <c r="KO136" i="21"/>
  <c r="KO114" i="21"/>
  <c r="KO98" i="21"/>
  <c r="KO82" i="21"/>
  <c r="KO79" i="21"/>
  <c r="KO52" i="21"/>
  <c r="KO51" i="21"/>
  <c r="KO50" i="21"/>
  <c r="KO49" i="21"/>
  <c r="KO48" i="21"/>
  <c r="KO47" i="21"/>
  <c r="KO46" i="21"/>
  <c r="KO35" i="21"/>
  <c r="KO27" i="21"/>
  <c r="KO19" i="21"/>
  <c r="KO11" i="21"/>
  <c r="KO311" i="21"/>
  <c r="KO242" i="21"/>
  <c r="KO158" i="21"/>
  <c r="KO121" i="21"/>
  <c r="KO105" i="21"/>
  <c r="KO89" i="21"/>
  <c r="KO73" i="21"/>
  <c r="KO60" i="21"/>
  <c r="KO59" i="21"/>
  <c r="KO58" i="21"/>
  <c r="KO57" i="21"/>
  <c r="KO56" i="21"/>
  <c r="KO55" i="21"/>
  <c r="KO54" i="21"/>
  <c r="KO34" i="21"/>
  <c r="KO26" i="21"/>
  <c r="KO18" i="21"/>
  <c r="KO10" i="21"/>
  <c r="KO169" i="21"/>
  <c r="KO165" i="21"/>
  <c r="KO161" i="21"/>
  <c r="KO149" i="21"/>
  <c r="KO112" i="21"/>
  <c r="KO96" i="21"/>
  <c r="KO80" i="21"/>
  <c r="KO66" i="21"/>
  <c r="KO65" i="21"/>
  <c r="KO64" i="21"/>
  <c r="KO63" i="21"/>
  <c r="KO62" i="21"/>
  <c r="KO208" i="21"/>
  <c r="KO177" i="21"/>
  <c r="KO173" i="21"/>
  <c r="KO131" i="21"/>
  <c r="KO119" i="21"/>
  <c r="KO103" i="21"/>
  <c r="KO87" i="21"/>
  <c r="KO74" i="21"/>
  <c r="KO70" i="21"/>
  <c r="KO214" i="21"/>
  <c r="KO184" i="21"/>
  <c r="KO180" i="21"/>
  <c r="KO148" i="21"/>
  <c r="KO122" i="21"/>
  <c r="KO106" i="21"/>
  <c r="KO90" i="21"/>
  <c r="KO113" i="21"/>
  <c r="KO97" i="21"/>
  <c r="KO81" i="21"/>
  <c r="KO71" i="21"/>
  <c r="KO280" i="21"/>
  <c r="KO269" i="21"/>
  <c r="KO258" i="21"/>
  <c r="KO167" i="21"/>
  <c r="KO153" i="21"/>
  <c r="KO120" i="21"/>
  <c r="KO104" i="21"/>
  <c r="KO88" i="21"/>
  <c r="KO78" i="21"/>
  <c r="KO29" i="21"/>
  <c r="KO21" i="21"/>
  <c r="KO13" i="21"/>
  <c r="KM10" i="21"/>
  <c r="KO24" i="21"/>
  <c r="KM26" i="21"/>
  <c r="KP314" i="21"/>
  <c r="KP306" i="21"/>
  <c r="KP298" i="21"/>
  <c r="KP290" i="21"/>
  <c r="KP282" i="21"/>
  <c r="KP274" i="21"/>
  <c r="KP266" i="21"/>
  <c r="KP258" i="21"/>
  <c r="KP250" i="21"/>
  <c r="KP297" i="21"/>
  <c r="KP296" i="21"/>
  <c r="KP295" i="21"/>
  <c r="KP294" i="21"/>
  <c r="KP293" i="21"/>
  <c r="KP292" i="21"/>
  <c r="KP291" i="21"/>
  <c r="KP236" i="21"/>
  <c r="KP228" i="21"/>
  <c r="KP220" i="21"/>
  <c r="KP212" i="21"/>
  <c r="KP204" i="21"/>
  <c r="KP305" i="21"/>
  <c r="KP304" i="21"/>
  <c r="KP303" i="21"/>
  <c r="KP302" i="21"/>
  <c r="KP301" i="21"/>
  <c r="KP300" i="21"/>
  <c r="KP299" i="21"/>
  <c r="KP235" i="21"/>
  <c r="KP313" i="21"/>
  <c r="KP312" i="21"/>
  <c r="KP311" i="21"/>
  <c r="KP310" i="21"/>
  <c r="KP309" i="21"/>
  <c r="KP308" i="21"/>
  <c r="KP307" i="21"/>
  <c r="KP317" i="21"/>
  <c r="KP279" i="21"/>
  <c r="KP275" i="21"/>
  <c r="KP264" i="21"/>
  <c r="KP260" i="21"/>
  <c r="KP249" i="21"/>
  <c r="KP245" i="21"/>
  <c r="KP240" i="21"/>
  <c r="KP234" i="21"/>
  <c r="KP194" i="21"/>
  <c r="KP186" i="21"/>
  <c r="KP178" i="21"/>
  <c r="KP170" i="21"/>
  <c r="KP162" i="21"/>
  <c r="KP154" i="21"/>
  <c r="KP146" i="21"/>
  <c r="KP138" i="21"/>
  <c r="KP315" i="21"/>
  <c r="KP286" i="21"/>
  <c r="KP283" i="21"/>
  <c r="KP272" i="21"/>
  <c r="KP268" i="21"/>
  <c r="KP257" i="21"/>
  <c r="KP253" i="21"/>
  <c r="KP241" i="21"/>
  <c r="KP289" i="21"/>
  <c r="KP280" i="21"/>
  <c r="KP276" i="21"/>
  <c r="KP265" i="21"/>
  <c r="KP261" i="21"/>
  <c r="KP246" i="21"/>
  <c r="KP242" i="21"/>
  <c r="KP288" i="21"/>
  <c r="KP271" i="21"/>
  <c r="KP267" i="21"/>
  <c r="KP256" i="21"/>
  <c r="KP252" i="21"/>
  <c r="KP239" i="21"/>
  <c r="KP233" i="21"/>
  <c r="KP232" i="21"/>
  <c r="KP231" i="21"/>
  <c r="KP230" i="21"/>
  <c r="KP229" i="21"/>
  <c r="KP316" i="21"/>
  <c r="KP287" i="21"/>
  <c r="KP281" i="21"/>
  <c r="KP262" i="21"/>
  <c r="KP243" i="21"/>
  <c r="KP211" i="21"/>
  <c r="KP209" i="21"/>
  <c r="KP145" i="21"/>
  <c r="KP144" i="21"/>
  <c r="KP143" i="21"/>
  <c r="KP142" i="21"/>
  <c r="KP141" i="21"/>
  <c r="KP140" i="21"/>
  <c r="KP139" i="21"/>
  <c r="KP137" i="21"/>
  <c r="KP129" i="21"/>
  <c r="KP270" i="21"/>
  <c r="KP251" i="21"/>
  <c r="KP219" i="21"/>
  <c r="KP217" i="21"/>
  <c r="KP215" i="21"/>
  <c r="KP213" i="21"/>
  <c r="KP207" i="21"/>
  <c r="KP200" i="21"/>
  <c r="KP153" i="21"/>
  <c r="KP152" i="21"/>
  <c r="KP151" i="21"/>
  <c r="KP150" i="21"/>
  <c r="KP149" i="21"/>
  <c r="KP148" i="21"/>
  <c r="KP147" i="21"/>
  <c r="KP136" i="21"/>
  <c r="KP128" i="21"/>
  <c r="KP278" i="21"/>
  <c r="KP259" i="21"/>
  <c r="KP248" i="21"/>
  <c r="KP238" i="21"/>
  <c r="KP227" i="21"/>
  <c r="KP225" i="21"/>
  <c r="KP223" i="21"/>
  <c r="KP221" i="21"/>
  <c r="KP284" i="21"/>
  <c r="KP273" i="21"/>
  <c r="KP254" i="21"/>
  <c r="KP203" i="21"/>
  <c r="KP199" i="21"/>
  <c r="KP198" i="21"/>
  <c r="KP197" i="21"/>
  <c r="KP196" i="21"/>
  <c r="KP195" i="21"/>
  <c r="KP201" i="21"/>
  <c r="KP168" i="21"/>
  <c r="KP166" i="21"/>
  <c r="KP164" i="21"/>
  <c r="KP157" i="21"/>
  <c r="KP134" i="21"/>
  <c r="KP127" i="21"/>
  <c r="KP126" i="21"/>
  <c r="KP125" i="21"/>
  <c r="KP124" i="21"/>
  <c r="KP116" i="21"/>
  <c r="KP108" i="21"/>
  <c r="KP100" i="21"/>
  <c r="KP92" i="21"/>
  <c r="KP84" i="21"/>
  <c r="KP76" i="21"/>
  <c r="KP68" i="21"/>
  <c r="KP60" i="21"/>
  <c r="KP52" i="21"/>
  <c r="KP44" i="21"/>
  <c r="KP277" i="21"/>
  <c r="KP210" i="21"/>
  <c r="KP176" i="21"/>
  <c r="KP174" i="21"/>
  <c r="KP172" i="21"/>
  <c r="KP160" i="21"/>
  <c r="KP135" i="21"/>
  <c r="KP123" i="21"/>
  <c r="KP115" i="21"/>
  <c r="KP107" i="21"/>
  <c r="KP99" i="21"/>
  <c r="KP91" i="21"/>
  <c r="KP83" i="21"/>
  <c r="KP75" i="21"/>
  <c r="KP67" i="21"/>
  <c r="KP255" i="21"/>
  <c r="KP218" i="21"/>
  <c r="KP214" i="21"/>
  <c r="KP184" i="21"/>
  <c r="KP182" i="21"/>
  <c r="KP180" i="21"/>
  <c r="KP155" i="21"/>
  <c r="KP122" i="21"/>
  <c r="KP114" i="21"/>
  <c r="KP106" i="21"/>
  <c r="KP98" i="21"/>
  <c r="KP90" i="21"/>
  <c r="KP82" i="21"/>
  <c r="KP74" i="21"/>
  <c r="KP285" i="21"/>
  <c r="KP263" i="21"/>
  <c r="KP224" i="21"/>
  <c r="KP193" i="21"/>
  <c r="KP191" i="21"/>
  <c r="KP189" i="21"/>
  <c r="KP187" i="21"/>
  <c r="KP133" i="21"/>
  <c r="KP117" i="21"/>
  <c r="KP109" i="21"/>
  <c r="KP101" i="21"/>
  <c r="KP93" i="21"/>
  <c r="KP85" i="21"/>
  <c r="KP237" i="21"/>
  <c r="KP183" i="21"/>
  <c r="KP179" i="21"/>
  <c r="KP159" i="21"/>
  <c r="KP132" i="21"/>
  <c r="KP118" i="21"/>
  <c r="KP102" i="21"/>
  <c r="KP86" i="21"/>
  <c r="KP79" i="21"/>
  <c r="KP51" i="21"/>
  <c r="KP50" i="21"/>
  <c r="KP49" i="21"/>
  <c r="KP48" i="21"/>
  <c r="KP47" i="21"/>
  <c r="KP46" i="21"/>
  <c r="KP45" i="21"/>
  <c r="KP35" i="21"/>
  <c r="KP27" i="21"/>
  <c r="KP19" i="21"/>
  <c r="KP11" i="21"/>
  <c r="KP244" i="21"/>
  <c r="KP226" i="21"/>
  <c r="KP190" i="21"/>
  <c r="KP158" i="21"/>
  <c r="KP121" i="21"/>
  <c r="KP105" i="21"/>
  <c r="KP89" i="21"/>
  <c r="KP73" i="21"/>
  <c r="KP69" i="21"/>
  <c r="KP59" i="21"/>
  <c r="KP58" i="21"/>
  <c r="KP57" i="21"/>
  <c r="KP56" i="21"/>
  <c r="KP55" i="21"/>
  <c r="KP54" i="21"/>
  <c r="KP53" i="21"/>
  <c r="KP34" i="21"/>
  <c r="KP26" i="21"/>
  <c r="KP18" i="21"/>
  <c r="KP10" i="21"/>
  <c r="KP169" i="21"/>
  <c r="KP165" i="21"/>
  <c r="KP161" i="21"/>
  <c r="KP112" i="21"/>
  <c r="KP96" i="21"/>
  <c r="KP80" i="21"/>
  <c r="KP66" i="21"/>
  <c r="KP65" i="21"/>
  <c r="KP64" i="21"/>
  <c r="KP63" i="21"/>
  <c r="KP62" i="21"/>
  <c r="KP61" i="21"/>
  <c r="KP33" i="21"/>
  <c r="KP25" i="21"/>
  <c r="KP17" i="21"/>
  <c r="KP9" i="21"/>
  <c r="KP208" i="21"/>
  <c r="KP177" i="21"/>
  <c r="KP173" i="21"/>
  <c r="KP131" i="21"/>
  <c r="KP119" i="21"/>
  <c r="KP103" i="21"/>
  <c r="KP87" i="21"/>
  <c r="KP70" i="21"/>
  <c r="KP216" i="21"/>
  <c r="KP202" i="21"/>
  <c r="KP185" i="21"/>
  <c r="KP181" i="21"/>
  <c r="KP110" i="21"/>
  <c r="KP94" i="21"/>
  <c r="KP77" i="21"/>
  <c r="KP222" i="21"/>
  <c r="KP206" i="21"/>
  <c r="KP192" i="21"/>
  <c r="KP188" i="21"/>
  <c r="KP113" i="21"/>
  <c r="KP97" i="21"/>
  <c r="KP81" i="21"/>
  <c r="KP71" i="21"/>
  <c r="KP269" i="21"/>
  <c r="KP167" i="21"/>
  <c r="KP163" i="21"/>
  <c r="KP130" i="21"/>
  <c r="KP120" i="21"/>
  <c r="KP104" i="21"/>
  <c r="KP88" i="21"/>
  <c r="KP78" i="21"/>
  <c r="KP247" i="21"/>
  <c r="KP205" i="21"/>
  <c r="KP175" i="21"/>
  <c r="KP171" i="21"/>
  <c r="KP156" i="21"/>
  <c r="KP111" i="21"/>
  <c r="KP95" i="21"/>
  <c r="KP72" i="21"/>
  <c r="KP43" i="21"/>
  <c r="KP42" i="21"/>
  <c r="KP41" i="21"/>
  <c r="KP40" i="21"/>
  <c r="KP39" i="21"/>
  <c r="KP38" i="21"/>
  <c r="KP37" i="21"/>
  <c r="KP36" i="21"/>
  <c r="KP28" i="21"/>
  <c r="KP20" i="21"/>
  <c r="KP12" i="21"/>
  <c r="KP8" i="21"/>
  <c r="KO17" i="21"/>
  <c r="KM19" i="21"/>
  <c r="KP24" i="21"/>
  <c r="KO33" i="21"/>
  <c r="KM35" i="21"/>
  <c r="KO14" i="21"/>
  <c r="KM16" i="21"/>
  <c r="KP21" i="21"/>
  <c r="KO30" i="21"/>
  <c r="KM32" i="21"/>
  <c r="KO7" i="21"/>
  <c r="KM9" i="21"/>
  <c r="KP14" i="21"/>
  <c r="KO23" i="21"/>
  <c r="KM25" i="21"/>
  <c r="KP30" i="21"/>
  <c r="KN316" i="21"/>
  <c r="KN308" i="21"/>
  <c r="KN300" i="21"/>
  <c r="KN292" i="21"/>
  <c r="KN284" i="21"/>
  <c r="KN276" i="21"/>
  <c r="KN268" i="21"/>
  <c r="KN260" i="21"/>
  <c r="KN252" i="21"/>
  <c r="KN244" i="21"/>
  <c r="KN283" i="21"/>
  <c r="KN282" i="21"/>
  <c r="KN281" i="21"/>
  <c r="KN280" i="21"/>
  <c r="KN279" i="21"/>
  <c r="KN278" i="21"/>
  <c r="KN277" i="21"/>
  <c r="KN238" i="21"/>
  <c r="KN230" i="21"/>
  <c r="KN222" i="21"/>
  <c r="KN214" i="21"/>
  <c r="KN206" i="21"/>
  <c r="KN291" i="21"/>
  <c r="KN290" i="21"/>
  <c r="KN289" i="21"/>
  <c r="KN288" i="21"/>
  <c r="KN287" i="21"/>
  <c r="KN286" i="21"/>
  <c r="KN285" i="21"/>
  <c r="KN237" i="21"/>
  <c r="KN299" i="21"/>
  <c r="KN298" i="21"/>
  <c r="KN297" i="21"/>
  <c r="KN296" i="21"/>
  <c r="KN295" i="21"/>
  <c r="KN294" i="21"/>
  <c r="KN293" i="21"/>
  <c r="KN309" i="21"/>
  <c r="KN304" i="21"/>
  <c r="KN267" i="21"/>
  <c r="KN263" i="21"/>
  <c r="KN248" i="21"/>
  <c r="KN229" i="21"/>
  <c r="KN228" i="21"/>
  <c r="KN227" i="21"/>
  <c r="KN226" i="21"/>
  <c r="KN225" i="21"/>
  <c r="KN224" i="21"/>
  <c r="KN223" i="21"/>
  <c r="KN196" i="21"/>
  <c r="KN188" i="21"/>
  <c r="KN180" i="21"/>
  <c r="KN172" i="21"/>
  <c r="KN164" i="21"/>
  <c r="KN156" i="21"/>
  <c r="KN148" i="21"/>
  <c r="KN140" i="21"/>
  <c r="KN312" i="21"/>
  <c r="KN307" i="21"/>
  <c r="KN275" i="21"/>
  <c r="KN271" i="21"/>
  <c r="KN256" i="21"/>
  <c r="KN239" i="21"/>
  <c r="KN233" i="21"/>
  <c r="KN232" i="21"/>
  <c r="KN231" i="21"/>
  <c r="KN317" i="21"/>
  <c r="KN315" i="21"/>
  <c r="KN302" i="21"/>
  <c r="KN264" i="21"/>
  <c r="KN249" i="21"/>
  <c r="KN245" i="21"/>
  <c r="KN240" i="21"/>
  <c r="KN234" i="21"/>
  <c r="KN314" i="21"/>
  <c r="KN301" i="21"/>
  <c r="KN274" i="21"/>
  <c r="KN270" i="21"/>
  <c r="KN259" i="21"/>
  <c r="KN255" i="21"/>
  <c r="KN221" i="21"/>
  <c r="KN220" i="21"/>
  <c r="KN219" i="21"/>
  <c r="KN218" i="21"/>
  <c r="KN217" i="21"/>
  <c r="KN216" i="21"/>
  <c r="KN215" i="21"/>
  <c r="KN313" i="21"/>
  <c r="KN265" i="21"/>
  <c r="KN246" i="21"/>
  <c r="KN236" i="21"/>
  <c r="KN195" i="21"/>
  <c r="KN194" i="21"/>
  <c r="KN193" i="21"/>
  <c r="KN192" i="21"/>
  <c r="KN191" i="21"/>
  <c r="KN190" i="21"/>
  <c r="KN189" i="21"/>
  <c r="KN131" i="21"/>
  <c r="KN303" i="21"/>
  <c r="KN273" i="21"/>
  <c r="KN254" i="21"/>
  <c r="KN243" i="21"/>
  <c r="KN203" i="21"/>
  <c r="KN199" i="21"/>
  <c r="KN198" i="21"/>
  <c r="KN197" i="21"/>
  <c r="KN139" i="21"/>
  <c r="KN138" i="21"/>
  <c r="KN130" i="21"/>
  <c r="KN306" i="21"/>
  <c r="KN262" i="21"/>
  <c r="KN251" i="21"/>
  <c r="KN213" i="21"/>
  <c r="KN211" i="21"/>
  <c r="KN209" i="21"/>
  <c r="KN310" i="21"/>
  <c r="KN257" i="21"/>
  <c r="KN241" i="21"/>
  <c r="KN202" i="21"/>
  <c r="KN187" i="21"/>
  <c r="KN186" i="21"/>
  <c r="KN185" i="21"/>
  <c r="KN184" i="21"/>
  <c r="KN183" i="21"/>
  <c r="KN182" i="21"/>
  <c r="KN181" i="21"/>
  <c r="KN272" i="21"/>
  <c r="KN235" i="21"/>
  <c r="KN207" i="21"/>
  <c r="KN204" i="21"/>
  <c r="KN159" i="21"/>
  <c r="KN154" i="21"/>
  <c r="KN150" i="21"/>
  <c r="KN132" i="21"/>
  <c r="KN118" i="21"/>
  <c r="KN110" i="21"/>
  <c r="KN102" i="21"/>
  <c r="KN94" i="21"/>
  <c r="KN86" i="21"/>
  <c r="KN78" i="21"/>
  <c r="KN70" i="21"/>
  <c r="KN62" i="21"/>
  <c r="KN54" i="21"/>
  <c r="KN46" i="21"/>
  <c r="KN38" i="21"/>
  <c r="KN261" i="21"/>
  <c r="KN250" i="21"/>
  <c r="KN162" i="21"/>
  <c r="KN147" i="21"/>
  <c r="KN143" i="21"/>
  <c r="KN133" i="21"/>
  <c r="KN117" i="21"/>
  <c r="KN109" i="21"/>
  <c r="KN101" i="21"/>
  <c r="KN93" i="21"/>
  <c r="KN85" i="21"/>
  <c r="KN77" i="21"/>
  <c r="KN69" i="21"/>
  <c r="KN201" i="21"/>
  <c r="KN170" i="21"/>
  <c r="KN168" i="21"/>
  <c r="KN166" i="21"/>
  <c r="KN157" i="21"/>
  <c r="KN151" i="21"/>
  <c r="KN134" i="21"/>
  <c r="KN128" i="21"/>
  <c r="KN127" i="21"/>
  <c r="KN126" i="21"/>
  <c r="KN125" i="21"/>
  <c r="KN124" i="21"/>
  <c r="KN116" i="21"/>
  <c r="KN108" i="21"/>
  <c r="KN100" i="21"/>
  <c r="KN92" i="21"/>
  <c r="KN84" i="21"/>
  <c r="KN76" i="21"/>
  <c r="KN68" i="21"/>
  <c r="KN311" i="21"/>
  <c r="KN247" i="21"/>
  <c r="KN212" i="21"/>
  <c r="KN208" i="21"/>
  <c r="KN179" i="21"/>
  <c r="KN177" i="21"/>
  <c r="KN175" i="21"/>
  <c r="KN173" i="21"/>
  <c r="KN146" i="21"/>
  <c r="KN142" i="21"/>
  <c r="KN119" i="21"/>
  <c r="KN111" i="21"/>
  <c r="KN103" i="21"/>
  <c r="KN95" i="21"/>
  <c r="KN87" i="21"/>
  <c r="KN6" i="21"/>
  <c r="KN14" i="21"/>
  <c r="KN22" i="21"/>
  <c r="KN30" i="21"/>
  <c r="KN71" i="21"/>
  <c r="KN75" i="21"/>
  <c r="KN81" i="21"/>
  <c r="KN97" i="21"/>
  <c r="KN113" i="21"/>
  <c r="KN137" i="21"/>
  <c r="KN145" i="21"/>
  <c r="KN163" i="21"/>
  <c r="KN200" i="21"/>
  <c r="KN161" i="21"/>
  <c r="KN165" i="21"/>
  <c r="KN169" i="21"/>
  <c r="KN158" i="21"/>
  <c r="KN242" i="21"/>
  <c r="KN305" i="21"/>
  <c r="KN11" i="21"/>
  <c r="KN19" i="21"/>
  <c r="KN27" i="21"/>
  <c r="KN35" i="21"/>
  <c r="KN47" i="21"/>
  <c r="KN48" i="21"/>
  <c r="KN49" i="21"/>
  <c r="KN50" i="21"/>
  <c r="KN51" i="21"/>
  <c r="KN52" i="21"/>
  <c r="KN53" i="21"/>
  <c r="KN79" i="21"/>
  <c r="KN82" i="21"/>
  <c r="KN98" i="21"/>
  <c r="KN114" i="21"/>
  <c r="KN136" i="21"/>
  <c r="KN152" i="21"/>
  <c r="KN253" i="21"/>
  <c r="KN12" i="21"/>
  <c r="KN20" i="21"/>
  <c r="KN28" i="21"/>
  <c r="KN36" i="21"/>
  <c r="KN39" i="21"/>
  <c r="KN40" i="21"/>
  <c r="KN41" i="21"/>
  <c r="KN42" i="21"/>
  <c r="KN43" i="21"/>
  <c r="KN44" i="21"/>
  <c r="KN45" i="21"/>
  <c r="KN72" i="21"/>
  <c r="KN91" i="21"/>
  <c r="KN107" i="21"/>
  <c r="KN123" i="21"/>
  <c r="KN129" i="21"/>
  <c r="KN144" i="21"/>
  <c r="KN155" i="21"/>
  <c r="KN174" i="21"/>
  <c r="KN178" i="21"/>
  <c r="KN210" i="21"/>
  <c r="KN266" i="21"/>
  <c r="KN13" i="21"/>
  <c r="KN21" i="21"/>
  <c r="KN29" i="21"/>
  <c r="KN37" i="21"/>
  <c r="KN88" i="21"/>
  <c r="KN104" i="21"/>
  <c r="KN120" i="21"/>
  <c r="KN153" i="21"/>
  <c r="KN167" i="21"/>
  <c r="KN171" i="21"/>
  <c r="KN205" i="21"/>
  <c r="KN258" i="21"/>
  <c r="KN269" i="21"/>
  <c r="KC76" i="21"/>
  <c r="KA21" i="21"/>
  <c r="KA62" i="21"/>
  <c r="KA208" i="21"/>
  <c r="KA27" i="21"/>
  <c r="KA220" i="21"/>
  <c r="KA34" i="21"/>
  <c r="KA317" i="21"/>
  <c r="KA309" i="21"/>
  <c r="KA301" i="21"/>
  <c r="KA293" i="21"/>
  <c r="KA285" i="21"/>
  <c r="KA277" i="21"/>
  <c r="KA269" i="21"/>
  <c r="KA261" i="21"/>
  <c r="KA253" i="21"/>
  <c r="KA245" i="21"/>
  <c r="KA276" i="21"/>
  <c r="KA275" i="21"/>
  <c r="KA274" i="21"/>
  <c r="KA273" i="21"/>
  <c r="KA272" i="21"/>
  <c r="KA271" i="21"/>
  <c r="KA270" i="21"/>
  <c r="KA239" i="21"/>
  <c r="KA231" i="21"/>
  <c r="KA223" i="21"/>
  <c r="KA215" i="21"/>
  <c r="KA207" i="21"/>
  <c r="KA199" i="21"/>
  <c r="KA191" i="21"/>
  <c r="KA183" i="21"/>
  <c r="KA175" i="21"/>
  <c r="KA167" i="21"/>
  <c r="KA159" i="21"/>
  <c r="KA284" i="21"/>
  <c r="KA283" i="21"/>
  <c r="KA282" i="21"/>
  <c r="KA281" i="21"/>
  <c r="KA280" i="21"/>
  <c r="KA279" i="21"/>
  <c r="KA278" i="21"/>
  <c r="KA292" i="21"/>
  <c r="KA291" i="21"/>
  <c r="KA290" i="21"/>
  <c r="KA289" i="21"/>
  <c r="KA288" i="21"/>
  <c r="KA287" i="21"/>
  <c r="KA286" i="21"/>
  <c r="KA268" i="21"/>
  <c r="KA267" i="21"/>
  <c r="KA266" i="21"/>
  <c r="KA265" i="21"/>
  <c r="KA264" i="21"/>
  <c r="KA263" i="21"/>
  <c r="KA262" i="21"/>
  <c r="KA299" i="21"/>
  <c r="KA297" i="21"/>
  <c r="KA295" i="21"/>
  <c r="KA260" i="21"/>
  <c r="KA256" i="21"/>
  <c r="KA230" i="21"/>
  <c r="KA229" i="21"/>
  <c r="KA228" i="21"/>
  <c r="KA227" i="21"/>
  <c r="KA226" i="21"/>
  <c r="KA225" i="21"/>
  <c r="KA224" i="21"/>
  <c r="KA166" i="21"/>
  <c r="KA165" i="21"/>
  <c r="KA164" i="21"/>
  <c r="KA163" i="21"/>
  <c r="KA162" i="21"/>
  <c r="KA161" i="21"/>
  <c r="KA160" i="21"/>
  <c r="KA157" i="21"/>
  <c r="KA149" i="21"/>
  <c r="KA141" i="21"/>
  <c r="KA133" i="21"/>
  <c r="KA307" i="21"/>
  <c r="KA305" i="21"/>
  <c r="KA303" i="21"/>
  <c r="KA249" i="21"/>
  <c r="KA238" i="21"/>
  <c r="KA237" i="21"/>
  <c r="KA236" i="21"/>
  <c r="KA235" i="21"/>
  <c r="KA234" i="21"/>
  <c r="KA233" i="21"/>
  <c r="KA232" i="21"/>
  <c r="KA315" i="21"/>
  <c r="KA313" i="21"/>
  <c r="KA311" i="21"/>
  <c r="KA257" i="21"/>
  <c r="KA241" i="21"/>
  <c r="KA240" i="21"/>
  <c r="KA316" i="21"/>
  <c r="KA300" i="21"/>
  <c r="KA259" i="21"/>
  <c r="KA250" i="21"/>
  <c r="KA219" i="21"/>
  <c r="KA214" i="21"/>
  <c r="KA203" i="21"/>
  <c r="KA184" i="21"/>
  <c r="KA177" i="21"/>
  <c r="KA170" i="21"/>
  <c r="KA140" i="21"/>
  <c r="KA139" i="21"/>
  <c r="KA138" i="21"/>
  <c r="KA137" i="21"/>
  <c r="KA136" i="21"/>
  <c r="KA135" i="21"/>
  <c r="KA134" i="21"/>
  <c r="KA310" i="21"/>
  <c r="KA248" i="21"/>
  <c r="KA222" i="21"/>
  <c r="KA209" i="21"/>
  <c r="KA192" i="21"/>
  <c r="KA185" i="21"/>
  <c r="KA178" i="21"/>
  <c r="KA171" i="21"/>
  <c r="KA148" i="21"/>
  <c r="KA147" i="21"/>
  <c r="KA146" i="21"/>
  <c r="KA145" i="21"/>
  <c r="KA144" i="21"/>
  <c r="KA143" i="21"/>
  <c r="KA142" i="21"/>
  <c r="KA306" i="21"/>
  <c r="KA296" i="21"/>
  <c r="KA254" i="21"/>
  <c r="KA252" i="21"/>
  <c r="KA243" i="21"/>
  <c r="KA217" i="21"/>
  <c r="KA212" i="21"/>
  <c r="KA204" i="21"/>
  <c r="KA200" i="21"/>
  <c r="KA193" i="21"/>
  <c r="KA186" i="21"/>
  <c r="KA179" i="21"/>
  <c r="KA172" i="21"/>
  <c r="KA314" i="21"/>
  <c r="KA304" i="21"/>
  <c r="KA294" i="21"/>
  <c r="KA255" i="21"/>
  <c r="KA246" i="21"/>
  <c r="KA244" i="21"/>
  <c r="KA216" i="21"/>
  <c r="KA211" i="21"/>
  <c r="KA206" i="21"/>
  <c r="KA198" i="21"/>
  <c r="KA176" i="21"/>
  <c r="KA169" i="21"/>
  <c r="KA242" i="21"/>
  <c r="KA168" i="21"/>
  <c r="KA129" i="21"/>
  <c r="KA128" i="21"/>
  <c r="KA120" i="21"/>
  <c r="KA112" i="21"/>
  <c r="KA104" i="21"/>
  <c r="KA96" i="21"/>
  <c r="KA88" i="21"/>
  <c r="KA80" i="21"/>
  <c r="KA72" i="21"/>
  <c r="KA64" i="21"/>
  <c r="KA56" i="21"/>
  <c r="KA48" i="21"/>
  <c r="KA40" i="21"/>
  <c r="KA258" i="21"/>
  <c r="KA154" i="21"/>
  <c r="KA150" i="21"/>
  <c r="KA130" i="21"/>
  <c r="KA127" i="21"/>
  <c r="KA119" i="21"/>
  <c r="KA111" i="21"/>
  <c r="KA103" i="21"/>
  <c r="KA95" i="21"/>
  <c r="KA87" i="21"/>
  <c r="KA79" i="21"/>
  <c r="KA71" i="21"/>
  <c r="KA63" i="21"/>
  <c r="KA312" i="21"/>
  <c r="KA205" i="21"/>
  <c r="KA195" i="21"/>
  <c r="KA188" i="21"/>
  <c r="KA181" i="21"/>
  <c r="KA174" i="21"/>
  <c r="KA158" i="21"/>
  <c r="KA131" i="21"/>
  <c r="KA126" i="21"/>
  <c r="KA118" i="21"/>
  <c r="KA308" i="21"/>
  <c r="KA251" i="21"/>
  <c r="KA213" i="21"/>
  <c r="KA196" i="21"/>
  <c r="KA189" i="21"/>
  <c r="KA182" i="21"/>
  <c r="KA153" i="21"/>
  <c r="KA121" i="21"/>
  <c r="KA113" i="21"/>
  <c r="KA298" i="21"/>
  <c r="KA218" i="21"/>
  <c r="KA151" i="21"/>
  <c r="KA125" i="21"/>
  <c r="KA108" i="21"/>
  <c r="KA102" i="21"/>
  <c r="KA82" i="21"/>
  <c r="KA76" i="21"/>
  <c r="KA70" i="21"/>
  <c r="KA32" i="21"/>
  <c r="KA24" i="21"/>
  <c r="KA16" i="21"/>
  <c r="KA8" i="21"/>
  <c r="KA190" i="21"/>
  <c r="KA116" i="21"/>
  <c r="KA109" i="21"/>
  <c r="KA89" i="21"/>
  <c r="KA83" i="21"/>
  <c r="KA77" i="21"/>
  <c r="KA47" i="21"/>
  <c r="KA46" i="21"/>
  <c r="KA45" i="21"/>
  <c r="KA44" i="21"/>
  <c r="KA43" i="21"/>
  <c r="KA42" i="21"/>
  <c r="KA41" i="21"/>
  <c r="KA39" i="21"/>
  <c r="KA31" i="21"/>
  <c r="KA23" i="21"/>
  <c r="KA15" i="21"/>
  <c r="KA7" i="21"/>
  <c r="KA194" i="21"/>
  <c r="KA180" i="21"/>
  <c r="KA156" i="21"/>
  <c r="KA123" i="21"/>
  <c r="KA110" i="21"/>
  <c r="KA90" i="21"/>
  <c r="KA84" i="21"/>
  <c r="KA78" i="21"/>
  <c r="KA55" i="21"/>
  <c r="KA54" i="21"/>
  <c r="KA53" i="21"/>
  <c r="KA52" i="21"/>
  <c r="KA51" i="21"/>
  <c r="KA50" i="21"/>
  <c r="KA49" i="21"/>
  <c r="KA38" i="21"/>
  <c r="KA30" i="21"/>
  <c r="KA22" i="21"/>
  <c r="KA14" i="21"/>
  <c r="KA6" i="21"/>
  <c r="KA210" i="21"/>
  <c r="KA114" i="21"/>
  <c r="KA97" i="21"/>
  <c r="KA91" i="21"/>
  <c r="KA85" i="21"/>
  <c r="KA65" i="21"/>
  <c r="KA155" i="21"/>
  <c r="KA132" i="21"/>
  <c r="KA117" i="21"/>
  <c r="KA98" i="21"/>
  <c r="KA92" i="21"/>
  <c r="KA86" i="21"/>
  <c r="KA66" i="21"/>
  <c r="KA302" i="21"/>
  <c r="KA247" i="21"/>
  <c r="KA201" i="21"/>
  <c r="KA122" i="21"/>
  <c r="KA107" i="21"/>
  <c r="KA101" i="21"/>
  <c r="KA81" i="21"/>
  <c r="KA75" i="21"/>
  <c r="KA69" i="21"/>
  <c r="KA33" i="21"/>
  <c r="KA25" i="21"/>
  <c r="KA17" i="21"/>
  <c r="KA9" i="21"/>
  <c r="KB4" i="21"/>
  <c r="KC10" i="21"/>
  <c r="KA12" i="21"/>
  <c r="KD17" i="21"/>
  <c r="KC26" i="21"/>
  <c r="KA28" i="21"/>
  <c r="KD33" i="21"/>
  <c r="KA74" i="21"/>
  <c r="KD83" i="21"/>
  <c r="KC88" i="21"/>
  <c r="KA187" i="21"/>
  <c r="KD265" i="21"/>
  <c r="KD10" i="21"/>
  <c r="KC19" i="21"/>
  <c r="KD26" i="21"/>
  <c r="KC35" i="21"/>
  <c r="KD88" i="21"/>
  <c r="KC107" i="21"/>
  <c r="KC112" i="21"/>
  <c r="KC134" i="21"/>
  <c r="KC144" i="21"/>
  <c r="KC315" i="21"/>
  <c r="KC307" i="21"/>
  <c r="KC299" i="21"/>
  <c r="KC291" i="21"/>
  <c r="KC283" i="21"/>
  <c r="KC275" i="21"/>
  <c r="KC267" i="21"/>
  <c r="KC259" i="21"/>
  <c r="KC251" i="21"/>
  <c r="KC243" i="21"/>
  <c r="KC290" i="21"/>
  <c r="KC289" i="21"/>
  <c r="KC288" i="21"/>
  <c r="KC287" i="21"/>
  <c r="KC286" i="21"/>
  <c r="KC285" i="21"/>
  <c r="KC284" i="21"/>
  <c r="KC237" i="21"/>
  <c r="KC229" i="21"/>
  <c r="KC221" i="21"/>
  <c r="KC213" i="21"/>
  <c r="KC205" i="21"/>
  <c r="KC197" i="21"/>
  <c r="KC189" i="21"/>
  <c r="KC181" i="21"/>
  <c r="KC173" i="21"/>
  <c r="KC165" i="21"/>
  <c r="KC298" i="21"/>
  <c r="KC297" i="21"/>
  <c r="KC296" i="21"/>
  <c r="KC295" i="21"/>
  <c r="KC294" i="21"/>
  <c r="KC293" i="21"/>
  <c r="KC292" i="21"/>
  <c r="KC306" i="21"/>
  <c r="KC305" i="21"/>
  <c r="KC304" i="21"/>
  <c r="KC303" i="21"/>
  <c r="KC302" i="21"/>
  <c r="KC301" i="21"/>
  <c r="KC300" i="21"/>
  <c r="KC282" i="21"/>
  <c r="KC281" i="21"/>
  <c r="KC280" i="21"/>
  <c r="KC279" i="21"/>
  <c r="KC278" i="21"/>
  <c r="KC277" i="21"/>
  <c r="KC276" i="21"/>
  <c r="KC313" i="21"/>
  <c r="KC311" i="21"/>
  <c r="KC309" i="21"/>
  <c r="KC268" i="21"/>
  <c r="KC263" i="21"/>
  <c r="KC257" i="21"/>
  <c r="KC253" i="21"/>
  <c r="KC241" i="21"/>
  <c r="KC240" i="21"/>
  <c r="KC239" i="21"/>
  <c r="KC238" i="21"/>
  <c r="KC180" i="21"/>
  <c r="KC179" i="21"/>
  <c r="KC178" i="21"/>
  <c r="KC177" i="21"/>
  <c r="KC176" i="21"/>
  <c r="KC175" i="21"/>
  <c r="KC174" i="21"/>
  <c r="KC155" i="21"/>
  <c r="KC147" i="21"/>
  <c r="KC139" i="21"/>
  <c r="KC131" i="21"/>
  <c r="KC317" i="21"/>
  <c r="KC271" i="21"/>
  <c r="KC266" i="21"/>
  <c r="KC250" i="21"/>
  <c r="KC246" i="21"/>
  <c r="KC242" i="21"/>
  <c r="KC261" i="21"/>
  <c r="KC258" i="21"/>
  <c r="KC254" i="21"/>
  <c r="KC274" i="21"/>
  <c r="KC235" i="21"/>
  <c r="KC222" i="21"/>
  <c r="KC217" i="21"/>
  <c r="KC212" i="21"/>
  <c r="KC204" i="21"/>
  <c r="KC200" i="21"/>
  <c r="KC193" i="21"/>
  <c r="KC186" i="21"/>
  <c r="KC171" i="21"/>
  <c r="KC164" i="21"/>
  <c r="KC154" i="21"/>
  <c r="KC153" i="21"/>
  <c r="KC152" i="21"/>
  <c r="KC151" i="21"/>
  <c r="KC150" i="21"/>
  <c r="KC149" i="21"/>
  <c r="KC148" i="21"/>
  <c r="KC252" i="21"/>
  <c r="KC230" i="21"/>
  <c r="KC225" i="21"/>
  <c r="KC220" i="21"/>
  <c r="KC207" i="21"/>
  <c r="KC194" i="21"/>
  <c r="KC187" i="21"/>
  <c r="KC172" i="21"/>
  <c r="KC157" i="21"/>
  <c r="KC156" i="21"/>
  <c r="KC316" i="21"/>
  <c r="KC312" i="21"/>
  <c r="KC256" i="21"/>
  <c r="KC247" i="21"/>
  <c r="KC233" i="21"/>
  <c r="KC228" i="21"/>
  <c r="KC215" i="21"/>
  <c r="KC210" i="21"/>
  <c r="KC201" i="21"/>
  <c r="KC195" i="21"/>
  <c r="KC188" i="21"/>
  <c r="KC314" i="21"/>
  <c r="KC310" i="21"/>
  <c r="KC269" i="21"/>
  <c r="KC248" i="21"/>
  <c r="KC232" i="21"/>
  <c r="KC227" i="21"/>
  <c r="KC214" i="21"/>
  <c r="KC209" i="21"/>
  <c r="KC199" i="21"/>
  <c r="KC192" i="21"/>
  <c r="KC185" i="21"/>
  <c r="KC170" i="21"/>
  <c r="KC163" i="21"/>
  <c r="KC264" i="21"/>
  <c r="KC219" i="21"/>
  <c r="KC206" i="21"/>
  <c r="KC203" i="21"/>
  <c r="KC198" i="21"/>
  <c r="KC191" i="21"/>
  <c r="KC184" i="21"/>
  <c r="KC146" i="21"/>
  <c r="KC142" i="21"/>
  <c r="KC138" i="21"/>
  <c r="KC126" i="21"/>
  <c r="KC118" i="21"/>
  <c r="KC110" i="21"/>
  <c r="KC102" i="21"/>
  <c r="KC94" i="21"/>
  <c r="KC86" i="21"/>
  <c r="KC78" i="21"/>
  <c r="KC70" i="21"/>
  <c r="KC62" i="21"/>
  <c r="KC54" i="21"/>
  <c r="KC46" i="21"/>
  <c r="KC245" i="21"/>
  <c r="KC218" i="21"/>
  <c r="KC158" i="21"/>
  <c r="KC125" i="21"/>
  <c r="KC117" i="21"/>
  <c r="KC109" i="21"/>
  <c r="KC101" i="21"/>
  <c r="KC93" i="21"/>
  <c r="KC85" i="21"/>
  <c r="KC77" i="21"/>
  <c r="KC69" i="21"/>
  <c r="KC61" i="21"/>
  <c r="KC273" i="21"/>
  <c r="KC249" i="21"/>
  <c r="KC231" i="21"/>
  <c r="KC208" i="21"/>
  <c r="KC202" i="21"/>
  <c r="KC167" i="21"/>
  <c r="KC161" i="21"/>
  <c r="KC143" i="21"/>
  <c r="KC132" i="21"/>
  <c r="KC124" i="21"/>
  <c r="KC116" i="21"/>
  <c r="KC270" i="21"/>
  <c r="KC255" i="21"/>
  <c r="KC216" i="21"/>
  <c r="KC168" i="21"/>
  <c r="KC160" i="21"/>
  <c r="KC137" i="21"/>
  <c r="KC130" i="21"/>
  <c r="KC127" i="21"/>
  <c r="KC119" i="21"/>
  <c r="KC262" i="21"/>
  <c r="KC211" i="21"/>
  <c r="KC190" i="21"/>
  <c r="KC133" i="21"/>
  <c r="KC123" i="21"/>
  <c r="KC96" i="21"/>
  <c r="KC90" i="21"/>
  <c r="KC84" i="21"/>
  <c r="KC64" i="21"/>
  <c r="KC53" i="21"/>
  <c r="KC52" i="21"/>
  <c r="KC51" i="21"/>
  <c r="KC50" i="21"/>
  <c r="KC49" i="21"/>
  <c r="KC48" i="21"/>
  <c r="KC47" i="21"/>
  <c r="KC38" i="21"/>
  <c r="KC30" i="21"/>
  <c r="KC22" i="21"/>
  <c r="KC14" i="21"/>
  <c r="KC6" i="21"/>
  <c r="KC272" i="21"/>
  <c r="KC244" i="21"/>
  <c r="KC224" i="21"/>
  <c r="KC159" i="21"/>
  <c r="KC140" i="21"/>
  <c r="KC114" i="21"/>
  <c r="KC103" i="21"/>
  <c r="KC97" i="21"/>
  <c r="KC91" i="21"/>
  <c r="KC71" i="21"/>
  <c r="KC65" i="21"/>
  <c r="KC59" i="21"/>
  <c r="KC58" i="21"/>
  <c r="KC57" i="21"/>
  <c r="KC56" i="21"/>
  <c r="KC55" i="21"/>
  <c r="KC37" i="21"/>
  <c r="KC29" i="21"/>
  <c r="KC21" i="21"/>
  <c r="KC13" i="21"/>
  <c r="KC236" i="21"/>
  <c r="KC223" i="21"/>
  <c r="KC166" i="21"/>
  <c r="KC162" i="21"/>
  <c r="KC135" i="21"/>
  <c r="KC121" i="21"/>
  <c r="KC104" i="21"/>
  <c r="KC98" i="21"/>
  <c r="KC92" i="21"/>
  <c r="KC72" i="21"/>
  <c r="KC66" i="21"/>
  <c r="KC60" i="21"/>
  <c r="KC36" i="21"/>
  <c r="KC28" i="21"/>
  <c r="KC20" i="21"/>
  <c r="KC12" i="21"/>
  <c r="KC308" i="21"/>
  <c r="KC260" i="21"/>
  <c r="KC145" i="21"/>
  <c r="KC128" i="21"/>
  <c r="KC111" i="21"/>
  <c r="KC105" i="21"/>
  <c r="KC99" i="21"/>
  <c r="KC79" i="21"/>
  <c r="KC73" i="21"/>
  <c r="KC67" i="21"/>
  <c r="KC234" i="21"/>
  <c r="KC183" i="21"/>
  <c r="KC115" i="21"/>
  <c r="KC106" i="21"/>
  <c r="KC100" i="21"/>
  <c r="KC80" i="21"/>
  <c r="KC74" i="21"/>
  <c r="KC68" i="21"/>
  <c r="KC265" i="21"/>
  <c r="KC226" i="21"/>
  <c r="KC182" i="21"/>
  <c r="KC141" i="21"/>
  <c r="KC136" i="21"/>
  <c r="KC129" i="21"/>
  <c r="KC120" i="21"/>
  <c r="KC113" i="21"/>
  <c r="KC95" i="21"/>
  <c r="KC89" i="21"/>
  <c r="KC83" i="21"/>
  <c r="KC63" i="21"/>
  <c r="KC45" i="21"/>
  <c r="KC44" i="21"/>
  <c r="KC43" i="21"/>
  <c r="KC42" i="21"/>
  <c r="KC41" i="21"/>
  <c r="KC40" i="21"/>
  <c r="KC39" i="21"/>
  <c r="KC31" i="21"/>
  <c r="KC23" i="21"/>
  <c r="KC15" i="21"/>
  <c r="KC7" i="21"/>
  <c r="KD7" i="21"/>
  <c r="KC16" i="21"/>
  <c r="KD23" i="21"/>
  <c r="KC32" i="21"/>
  <c r="KD39" i="21"/>
  <c r="KD41" i="21"/>
  <c r="KD43" i="21"/>
  <c r="KD89" i="21"/>
  <c r="KC108" i="21"/>
  <c r="KD113" i="21"/>
  <c r="KD120" i="21"/>
  <c r="KD136" i="21"/>
  <c r="KD213" i="21"/>
  <c r="KD314" i="21"/>
  <c r="KD306" i="21"/>
  <c r="KD298" i="21"/>
  <c r="KD290" i="21"/>
  <c r="KD282" i="21"/>
  <c r="KD274" i="21"/>
  <c r="KD266" i="21"/>
  <c r="KD258" i="21"/>
  <c r="KD250" i="21"/>
  <c r="KD297" i="21"/>
  <c r="KD296" i="21"/>
  <c r="KD295" i="21"/>
  <c r="KD294" i="21"/>
  <c r="KD293" i="21"/>
  <c r="KD292" i="21"/>
  <c r="KD291" i="21"/>
  <c r="KD236" i="21"/>
  <c r="KD228" i="21"/>
  <c r="KD220" i="21"/>
  <c r="KD212" i="21"/>
  <c r="KD204" i="21"/>
  <c r="KD196" i="21"/>
  <c r="KD188" i="21"/>
  <c r="KD180" i="21"/>
  <c r="KD172" i="21"/>
  <c r="KD164" i="21"/>
  <c r="KD305" i="21"/>
  <c r="KD304" i="21"/>
  <c r="KD303" i="21"/>
  <c r="KD302" i="21"/>
  <c r="KD301" i="21"/>
  <c r="KD300" i="21"/>
  <c r="KD299" i="21"/>
  <c r="KD313" i="21"/>
  <c r="KD312" i="21"/>
  <c r="KD311" i="21"/>
  <c r="KD310" i="21"/>
  <c r="KD309" i="21"/>
  <c r="KD308" i="21"/>
  <c r="KD307" i="21"/>
  <c r="KD289" i="21"/>
  <c r="KD288" i="21"/>
  <c r="KD287" i="21"/>
  <c r="KD286" i="21"/>
  <c r="KD285" i="21"/>
  <c r="KD284" i="21"/>
  <c r="KD283" i="21"/>
  <c r="KD317" i="21"/>
  <c r="KD315" i="21"/>
  <c r="KD271" i="21"/>
  <c r="KD246" i="21"/>
  <c r="KD242" i="21"/>
  <c r="KD187" i="21"/>
  <c r="KD186" i="21"/>
  <c r="KD185" i="21"/>
  <c r="KD184" i="21"/>
  <c r="KD183" i="21"/>
  <c r="KD182" i="21"/>
  <c r="KD181" i="21"/>
  <c r="KD154" i="21"/>
  <c r="KD146" i="21"/>
  <c r="KD138" i="21"/>
  <c r="KD130" i="21"/>
  <c r="KD261" i="21"/>
  <c r="KD254" i="21"/>
  <c r="KD269" i="21"/>
  <c r="KD264" i="21"/>
  <c r="KD247" i="21"/>
  <c r="KD243" i="21"/>
  <c r="KD281" i="21"/>
  <c r="KD252" i="21"/>
  <c r="KD230" i="21"/>
  <c r="KD225" i="21"/>
  <c r="KD207" i="21"/>
  <c r="KD194" i="21"/>
  <c r="KD179" i="21"/>
  <c r="KD157" i="21"/>
  <c r="KD156" i="21"/>
  <c r="KD155" i="21"/>
  <c r="KD316" i="21"/>
  <c r="KD280" i="21"/>
  <c r="KD256" i="21"/>
  <c r="KD238" i="21"/>
  <c r="KD233" i="21"/>
  <c r="KD215" i="21"/>
  <c r="KD210" i="21"/>
  <c r="KD201" i="21"/>
  <c r="KD195" i="21"/>
  <c r="KD165" i="21"/>
  <c r="KD158" i="21"/>
  <c r="KD277" i="21"/>
  <c r="KD263" i="21"/>
  <c r="KD245" i="21"/>
  <c r="KD241" i="21"/>
  <c r="KD223" i="21"/>
  <c r="KD218" i="21"/>
  <c r="KD205" i="21"/>
  <c r="KD173" i="21"/>
  <c r="KD166" i="21"/>
  <c r="KD275" i="21"/>
  <c r="KD240" i="21"/>
  <c r="KD235" i="21"/>
  <c r="KD222" i="21"/>
  <c r="KD217" i="21"/>
  <c r="KD200" i="21"/>
  <c r="KD193" i="21"/>
  <c r="KD178" i="21"/>
  <c r="KD171" i="21"/>
  <c r="KD259" i="21"/>
  <c r="KD232" i="21"/>
  <c r="KD209" i="21"/>
  <c r="KD177" i="21"/>
  <c r="KD170" i="21"/>
  <c r="KD163" i="21"/>
  <c r="KD150" i="21"/>
  <c r="KD131" i="21"/>
  <c r="KD125" i="21"/>
  <c r="KD117" i="21"/>
  <c r="KD109" i="21"/>
  <c r="KD101" i="21"/>
  <c r="KD93" i="21"/>
  <c r="KD85" i="21"/>
  <c r="KD77" i="21"/>
  <c r="KD69" i="21"/>
  <c r="KD61" i="21"/>
  <c r="KD53" i="21"/>
  <c r="KD45" i="21"/>
  <c r="KD273" i="21"/>
  <c r="KD268" i="21"/>
  <c r="KD249" i="21"/>
  <c r="KD231" i="21"/>
  <c r="KD208" i="21"/>
  <c r="KD202" i="21"/>
  <c r="KD174" i="21"/>
  <c r="KD167" i="21"/>
  <c r="KD161" i="21"/>
  <c r="KD143" i="21"/>
  <c r="KD139" i="21"/>
  <c r="KD132" i="21"/>
  <c r="KD124" i="21"/>
  <c r="KD116" i="21"/>
  <c r="KD108" i="21"/>
  <c r="KD100" i="21"/>
  <c r="KD92" i="21"/>
  <c r="KD84" i="21"/>
  <c r="KD76" i="21"/>
  <c r="KD68" i="21"/>
  <c r="KD60" i="21"/>
  <c r="KD262" i="21"/>
  <c r="KD234" i="21"/>
  <c r="KD221" i="21"/>
  <c r="KD211" i="21"/>
  <c r="KD197" i="21"/>
  <c r="KD190" i="21"/>
  <c r="KD151" i="21"/>
  <c r="KD147" i="21"/>
  <c r="KD133" i="21"/>
  <c r="KD123" i="21"/>
  <c r="KD115" i="21"/>
  <c r="KD229" i="21"/>
  <c r="KD219" i="21"/>
  <c r="KD206" i="21"/>
  <c r="KD203" i="21"/>
  <c r="KD198" i="21"/>
  <c r="KD191" i="21"/>
  <c r="KD142" i="21"/>
  <c r="KD126" i="21"/>
  <c r="KD118" i="21"/>
  <c r="KD272" i="21"/>
  <c r="KD253" i="21"/>
  <c r="KD244" i="21"/>
  <c r="KD224" i="21"/>
  <c r="KD176" i="21"/>
  <c r="KD159" i="21"/>
  <c r="KD140" i="21"/>
  <c r="KD114" i="21"/>
  <c r="KD103" i="21"/>
  <c r="KD97" i="21"/>
  <c r="KD91" i="21"/>
  <c r="KD71" i="21"/>
  <c r="KD65" i="21"/>
  <c r="KD59" i="21"/>
  <c r="KD58" i="21"/>
  <c r="KD57" i="21"/>
  <c r="KD56" i="21"/>
  <c r="KD55" i="21"/>
  <c r="KD54" i="21"/>
  <c r="KD37" i="21"/>
  <c r="KD29" i="21"/>
  <c r="KD21" i="21"/>
  <c r="KD13" i="21"/>
  <c r="KD237" i="21"/>
  <c r="KD199" i="21"/>
  <c r="KD162" i="21"/>
  <c r="KD148" i="21"/>
  <c r="KD135" i="21"/>
  <c r="KD121" i="21"/>
  <c r="KD110" i="21"/>
  <c r="KD104" i="21"/>
  <c r="KD98" i="21"/>
  <c r="KD78" i="21"/>
  <c r="KD72" i="21"/>
  <c r="KD66" i="21"/>
  <c r="KD36" i="21"/>
  <c r="KD28" i="21"/>
  <c r="KD20" i="21"/>
  <c r="KD12" i="21"/>
  <c r="KD260" i="21"/>
  <c r="KD251" i="21"/>
  <c r="KD189" i="21"/>
  <c r="KD145" i="21"/>
  <c r="KD128" i="21"/>
  <c r="KD111" i="21"/>
  <c r="KD105" i="21"/>
  <c r="KD99" i="21"/>
  <c r="KD79" i="21"/>
  <c r="KD73" i="21"/>
  <c r="KD67" i="21"/>
  <c r="KD35" i="21"/>
  <c r="KD27" i="21"/>
  <c r="KD19" i="21"/>
  <c r="KD11" i="21"/>
  <c r="KD270" i="21"/>
  <c r="KD216" i="21"/>
  <c r="KD175" i="21"/>
  <c r="KD153" i="21"/>
  <c r="KD137" i="21"/>
  <c r="KD119" i="21"/>
  <c r="KD106" i="21"/>
  <c r="KD86" i="21"/>
  <c r="KD80" i="21"/>
  <c r="KD74" i="21"/>
  <c r="KD279" i="21"/>
  <c r="KD267" i="21"/>
  <c r="KD169" i="21"/>
  <c r="KD144" i="21"/>
  <c r="KD134" i="21"/>
  <c r="KD122" i="21"/>
  <c r="KD112" i="21"/>
  <c r="KD107" i="21"/>
  <c r="KD87" i="21"/>
  <c r="KD81" i="21"/>
  <c r="KD75" i="21"/>
  <c r="KD255" i="21"/>
  <c r="KD239" i="21"/>
  <c r="KD168" i="21"/>
  <c r="KD160" i="21"/>
  <c r="KD149" i="21"/>
  <c r="KD127" i="21"/>
  <c r="KD102" i="21"/>
  <c r="KD96" i="21"/>
  <c r="KD90" i="21"/>
  <c r="KD70" i="21"/>
  <c r="KD64" i="21"/>
  <c r="KD52" i="21"/>
  <c r="KD51" i="21"/>
  <c r="KD50" i="21"/>
  <c r="KD49" i="21"/>
  <c r="KD48" i="21"/>
  <c r="KD47" i="21"/>
  <c r="KD46" i="21"/>
  <c r="KD38" i="21"/>
  <c r="KD30" i="21"/>
  <c r="KD22" i="21"/>
  <c r="KD14" i="21"/>
  <c r="KD6" i="21"/>
  <c r="KC9" i="21"/>
  <c r="KD16" i="21"/>
  <c r="KC25" i="21"/>
  <c r="KD32" i="21"/>
  <c r="KD62" i="21"/>
  <c r="KC75" i="21"/>
  <c r="KD94" i="21"/>
  <c r="KD192" i="21"/>
  <c r="KD214" i="21"/>
  <c r="KD278" i="21"/>
  <c r="KC34" i="21"/>
  <c r="KD95" i="21"/>
  <c r="KD129" i="21"/>
  <c r="KC196" i="21"/>
  <c r="KD9" i="21"/>
  <c r="KC18" i="21"/>
  <c r="KD25" i="21"/>
  <c r="KC11" i="21"/>
  <c r="KA13" i="21"/>
  <c r="KD18" i="21"/>
  <c r="KC27" i="21"/>
  <c r="KA29" i="21"/>
  <c r="KD34" i="21"/>
  <c r="KA58" i="21"/>
  <c r="KA67" i="21"/>
  <c r="KC81" i="21"/>
  <c r="KA105" i="21"/>
  <c r="KC122" i="21"/>
  <c r="KA197" i="21"/>
  <c r="KA221" i="21"/>
  <c r="KD248" i="21"/>
  <c r="KC8" i="21"/>
  <c r="KA10" i="21"/>
  <c r="KD15" i="21"/>
  <c r="KC24" i="21"/>
  <c r="KA26" i="21"/>
  <c r="KD31" i="21"/>
  <c r="KD40" i="21"/>
  <c r="KD42" i="21"/>
  <c r="KD44" i="21"/>
  <c r="KD63" i="21"/>
  <c r="KA68" i="21"/>
  <c r="KC82" i="21"/>
  <c r="KA106" i="21"/>
  <c r="KD141" i="21"/>
  <c r="KA152" i="21"/>
  <c r="KD226" i="21"/>
  <c r="KD8" i="21"/>
  <c r="KC17" i="21"/>
  <c r="KA19" i="21"/>
  <c r="KD24" i="21"/>
  <c r="KC33" i="21"/>
  <c r="KA35" i="21"/>
  <c r="KA61" i="21"/>
  <c r="KA73" i="21"/>
  <c r="KD82" i="21"/>
  <c r="KC87" i="21"/>
  <c r="KA124" i="21"/>
  <c r="KD152" i="21"/>
  <c r="KA202" i="21"/>
  <c r="KD227" i="21"/>
  <c r="KD257" i="21"/>
  <c r="JR10" i="21"/>
  <c r="JR30" i="21"/>
  <c r="JR12" i="21"/>
  <c r="JP22" i="21"/>
  <c r="JP8" i="21"/>
  <c r="JO10" i="21"/>
  <c r="JP12" i="21"/>
  <c r="JP14" i="21"/>
  <c r="JP16" i="21"/>
  <c r="JR25" i="21"/>
  <c r="JO30" i="21"/>
  <c r="JR37" i="21"/>
  <c r="JO49" i="21"/>
  <c r="JR18" i="21"/>
  <c r="JO317" i="21"/>
  <c r="JO309" i="21"/>
  <c r="JO301" i="21"/>
  <c r="JO293" i="21"/>
  <c r="JO285" i="21"/>
  <c r="JO277" i="21"/>
  <c r="JO269" i="21"/>
  <c r="JO261" i="21"/>
  <c r="JO253" i="21"/>
  <c r="JO245" i="21"/>
  <c r="JO284" i="21"/>
  <c r="JO283" i="21"/>
  <c r="JO282" i="21"/>
  <c r="JO281" i="21"/>
  <c r="JO280" i="21"/>
  <c r="JO279" i="21"/>
  <c r="JO278" i="21"/>
  <c r="JO238" i="21"/>
  <c r="JO230" i="21"/>
  <c r="JO222" i="21"/>
  <c r="JO214" i="21"/>
  <c r="JO206" i="21"/>
  <c r="JO292" i="21"/>
  <c r="JO291" i="21"/>
  <c r="JO290" i="21"/>
  <c r="JO289" i="21"/>
  <c r="JO288" i="21"/>
  <c r="JO287" i="21"/>
  <c r="JO286" i="21"/>
  <c r="JO237" i="21"/>
  <c r="JO300" i="21"/>
  <c r="JO299" i="21"/>
  <c r="JO298" i="21"/>
  <c r="JO297" i="21"/>
  <c r="JO296" i="21"/>
  <c r="JO295" i="21"/>
  <c r="JO294" i="21"/>
  <c r="JO307" i="21"/>
  <c r="JO305" i="21"/>
  <c r="JO303" i="21"/>
  <c r="JO275" i="21"/>
  <c r="JO271" i="21"/>
  <c r="JO260" i="21"/>
  <c r="JO256" i="21"/>
  <c r="JO239" i="21"/>
  <c r="JO233" i="21"/>
  <c r="JO232" i="21"/>
  <c r="JO231" i="21"/>
  <c r="JO201" i="21"/>
  <c r="JO193" i="21"/>
  <c r="JO315" i="21"/>
  <c r="JO313" i="21"/>
  <c r="JO311" i="21"/>
  <c r="JO268" i="21"/>
  <c r="JO264" i="21"/>
  <c r="JO249" i="21"/>
  <c r="JO240" i="21"/>
  <c r="JO234" i="21"/>
  <c r="JO276" i="21"/>
  <c r="JO272" i="21"/>
  <c r="JO257" i="21"/>
  <c r="JO241" i="21"/>
  <c r="JO235" i="21"/>
  <c r="JO316" i="21"/>
  <c r="JO255" i="21"/>
  <c r="JO246" i="21"/>
  <c r="JO244" i="21"/>
  <c r="JO236" i="21"/>
  <c r="JO223" i="21"/>
  <c r="JO218" i="21"/>
  <c r="JO213" i="21"/>
  <c r="JO209" i="21"/>
  <c r="JO187" i="21"/>
  <c r="JO179" i="21"/>
  <c r="JO171" i="21"/>
  <c r="JO163" i="21"/>
  <c r="JO155" i="21"/>
  <c r="JO147" i="21"/>
  <c r="JO139" i="21"/>
  <c r="JO131" i="21"/>
  <c r="JO123" i="21"/>
  <c r="JO115" i="21"/>
  <c r="JO107" i="21"/>
  <c r="JO99" i="21"/>
  <c r="JO306" i="21"/>
  <c r="JO270" i="21"/>
  <c r="JO259" i="21"/>
  <c r="JO250" i="21"/>
  <c r="JO226" i="21"/>
  <c r="JO221" i="21"/>
  <c r="JO186" i="21"/>
  <c r="JO178" i="21"/>
  <c r="JO170" i="21"/>
  <c r="JO162" i="21"/>
  <c r="JO154" i="21"/>
  <c r="JO314" i="21"/>
  <c r="JO310" i="21"/>
  <c r="JO274" i="21"/>
  <c r="JO265" i="21"/>
  <c r="JO248" i="21"/>
  <c r="JO229" i="21"/>
  <c r="JO216" i="21"/>
  <c r="JO210" i="21"/>
  <c r="JO185" i="21"/>
  <c r="JO177" i="21"/>
  <c r="JO169" i="21"/>
  <c r="JO161" i="21"/>
  <c r="JO266" i="21"/>
  <c r="JO242" i="21"/>
  <c r="JO228" i="21"/>
  <c r="JO215" i="21"/>
  <c r="JO205" i="21"/>
  <c r="JO188" i="21"/>
  <c r="JO252" i="21"/>
  <c r="JO243" i="21"/>
  <c r="JO219" i="21"/>
  <c r="JO184" i="21"/>
  <c r="JO180" i="21"/>
  <c r="JO167" i="21"/>
  <c r="JO207" i="21"/>
  <c r="JO192" i="21"/>
  <c r="JO174" i="21"/>
  <c r="JO157" i="21"/>
  <c r="JO273" i="21"/>
  <c r="JO247" i="21"/>
  <c r="JO200" i="21"/>
  <c r="JO198" i="21"/>
  <c r="JO196" i="21"/>
  <c r="JO194" i="21"/>
  <c r="JO190" i="21"/>
  <c r="JO181" i="21"/>
  <c r="JO168" i="21"/>
  <c r="JO164" i="21"/>
  <c r="JO312" i="21"/>
  <c r="JO262" i="21"/>
  <c r="JO220" i="21"/>
  <c r="JO208" i="21"/>
  <c r="JO203" i="21"/>
  <c r="JO189" i="21"/>
  <c r="JO173" i="21"/>
  <c r="JO160" i="21"/>
  <c r="JO130" i="21"/>
  <c r="JO129" i="21"/>
  <c r="JO128" i="21"/>
  <c r="JO127" i="21"/>
  <c r="JO182" i="21"/>
  <c r="JO165" i="21"/>
  <c r="JO150" i="21"/>
  <c r="JO145" i="21"/>
  <c r="JO138" i="21"/>
  <c r="JO91" i="21"/>
  <c r="JO83" i="21"/>
  <c r="JO75" i="21"/>
  <c r="JO67" i="21"/>
  <c r="JO59" i="21"/>
  <c r="JO51" i="21"/>
  <c r="JO43" i="21"/>
  <c r="JO35" i="21"/>
  <c r="JO27" i="21"/>
  <c r="JO19" i="21"/>
  <c r="JO11" i="21"/>
  <c r="JO267" i="21"/>
  <c r="JO258" i="21"/>
  <c r="JO227" i="21"/>
  <c r="JO191" i="21"/>
  <c r="JO176" i="21"/>
  <c r="JO159" i="21"/>
  <c r="JO146" i="21"/>
  <c r="JO106" i="21"/>
  <c r="JO105" i="21"/>
  <c r="JO104" i="21"/>
  <c r="JO103" i="21"/>
  <c r="JO102" i="21"/>
  <c r="JO101" i="21"/>
  <c r="JO100" i="21"/>
  <c r="JO98" i="21"/>
  <c r="JO90" i="21"/>
  <c r="JO82" i="21"/>
  <c r="JO74" i="21"/>
  <c r="JO66" i="21"/>
  <c r="JO58" i="21"/>
  <c r="JO50" i="21"/>
  <c r="JO42" i="21"/>
  <c r="JO34" i="21"/>
  <c r="JO26" i="21"/>
  <c r="JO308" i="21"/>
  <c r="JO199" i="21"/>
  <c r="JO195" i="21"/>
  <c r="JO151" i="21"/>
  <c r="JO132" i="21"/>
  <c r="JO114" i="21"/>
  <c r="JO113" i="21"/>
  <c r="JO112" i="21"/>
  <c r="JO111" i="21"/>
  <c r="JO110" i="21"/>
  <c r="JO109" i="21"/>
  <c r="JO108" i="21"/>
  <c r="JO97" i="21"/>
  <c r="JO89" i="21"/>
  <c r="JO81" i="21"/>
  <c r="JO73" i="21"/>
  <c r="JO304" i="21"/>
  <c r="JO302" i="21"/>
  <c r="JO251" i="21"/>
  <c r="JO204" i="21"/>
  <c r="JO153" i="21"/>
  <c r="JO144" i="21"/>
  <c r="JO137" i="21"/>
  <c r="JO92" i="21"/>
  <c r="JO152" i="21"/>
  <c r="JO126" i="21"/>
  <c r="JO124" i="21"/>
  <c r="JO87" i="21"/>
  <c r="JO78" i="21"/>
  <c r="JO64" i="21"/>
  <c r="JO44" i="21"/>
  <c r="JO38" i="21"/>
  <c r="JO32" i="21"/>
  <c r="JO7" i="21"/>
  <c r="JO172" i="21"/>
  <c r="JO142" i="21"/>
  <c r="JO135" i="21"/>
  <c r="JO94" i="21"/>
  <c r="JO72" i="21"/>
  <c r="JO68" i="21"/>
  <c r="JO65" i="21"/>
  <c r="JO45" i="21"/>
  <c r="JO39" i="21"/>
  <c r="JO33" i="21"/>
  <c r="JO6" i="21"/>
  <c r="JO263" i="21"/>
  <c r="JO217" i="21"/>
  <c r="JO197" i="21"/>
  <c r="JO183" i="21"/>
  <c r="JO166" i="21"/>
  <c r="JO149" i="21"/>
  <c r="JO85" i="21"/>
  <c r="JO79" i="21"/>
  <c r="JO52" i="21"/>
  <c r="JO46" i="21"/>
  <c r="JO40" i="21"/>
  <c r="JO20" i="21"/>
  <c r="JO225" i="21"/>
  <c r="JO212" i="21"/>
  <c r="JO202" i="21"/>
  <c r="JO175" i="21"/>
  <c r="JO158" i="21"/>
  <c r="JO121" i="21"/>
  <c r="JO119" i="21"/>
  <c r="JO117" i="21"/>
  <c r="JO88" i="21"/>
  <c r="JO69" i="21"/>
  <c r="JO53" i="21"/>
  <c r="JO47" i="21"/>
  <c r="JO41" i="21"/>
  <c r="JO224" i="21"/>
  <c r="JO148" i="21"/>
  <c r="JO141" i="21"/>
  <c r="JO134" i="21"/>
  <c r="JO125" i="21"/>
  <c r="JO95" i="21"/>
  <c r="JO80" i="21"/>
  <c r="JO76" i="21"/>
  <c r="JO60" i="21"/>
  <c r="JO54" i="21"/>
  <c r="JO48" i="21"/>
  <c r="JO254" i="21"/>
  <c r="JO211" i="21"/>
  <c r="JO86" i="21"/>
  <c r="JO70" i="21"/>
  <c r="JO61" i="21"/>
  <c r="JO143" i="21"/>
  <c r="JO136" i="21"/>
  <c r="JO93" i="21"/>
  <c r="JO77" i="21"/>
  <c r="JO62" i="21"/>
  <c r="JO56" i="21"/>
  <c r="JO36" i="21"/>
  <c r="JO156" i="21"/>
  <c r="JO140" i="21"/>
  <c r="JO133" i="21"/>
  <c r="JO122" i="21"/>
  <c r="JO120" i="21"/>
  <c r="JO118" i="21"/>
  <c r="JO116" i="21"/>
  <c r="JO96" i="21"/>
  <c r="JO84" i="21"/>
  <c r="JO71" i="21"/>
  <c r="JO63" i="21"/>
  <c r="JO57" i="21"/>
  <c r="JO37" i="21"/>
  <c r="JO31" i="21"/>
  <c r="JO25" i="21"/>
  <c r="JO18" i="21"/>
  <c r="JO17" i="21"/>
  <c r="JO16" i="21"/>
  <c r="JO15" i="21"/>
  <c r="JO14" i="21"/>
  <c r="JO13" i="21"/>
  <c r="JO12" i="21"/>
  <c r="JO8" i="21"/>
  <c r="JP316" i="21"/>
  <c r="JP308" i="21"/>
  <c r="JP300" i="21"/>
  <c r="JP292" i="21"/>
  <c r="JP284" i="21"/>
  <c r="JP276" i="21"/>
  <c r="JP268" i="21"/>
  <c r="JP260" i="21"/>
  <c r="JP252" i="21"/>
  <c r="JP244" i="21"/>
  <c r="JP291" i="21"/>
  <c r="JP290" i="21"/>
  <c r="JP289" i="21"/>
  <c r="JP288" i="21"/>
  <c r="JP287" i="21"/>
  <c r="JP286" i="21"/>
  <c r="JP285" i="21"/>
  <c r="JP237" i="21"/>
  <c r="JP229" i="21"/>
  <c r="JP221" i="21"/>
  <c r="JP213" i="21"/>
  <c r="JP205" i="21"/>
  <c r="JP299" i="21"/>
  <c r="JP298" i="21"/>
  <c r="JP297" i="21"/>
  <c r="JP296" i="21"/>
  <c r="JP295" i="21"/>
  <c r="JP294" i="21"/>
  <c r="JP293" i="21"/>
  <c r="JP236" i="21"/>
  <c r="JP307" i="21"/>
  <c r="JP306" i="21"/>
  <c r="JP305" i="21"/>
  <c r="JP304" i="21"/>
  <c r="JP303" i="21"/>
  <c r="JP302" i="21"/>
  <c r="JP301" i="21"/>
  <c r="JP283" i="21"/>
  <c r="JP315" i="21"/>
  <c r="JP313" i="21"/>
  <c r="JP311" i="21"/>
  <c r="JP309" i="21"/>
  <c r="JP279" i="21"/>
  <c r="JP264" i="21"/>
  <c r="JP249" i="21"/>
  <c r="JP245" i="21"/>
  <c r="JP240" i="21"/>
  <c r="JP234" i="21"/>
  <c r="JP200" i="21"/>
  <c r="JP192" i="21"/>
  <c r="JP272" i="21"/>
  <c r="JP257" i="21"/>
  <c r="JP253" i="21"/>
  <c r="JP241" i="21"/>
  <c r="JP235" i="21"/>
  <c r="JP317" i="21"/>
  <c r="JP280" i="21"/>
  <c r="JP265" i="21"/>
  <c r="JP261" i="21"/>
  <c r="JP250" i="21"/>
  <c r="JP246" i="21"/>
  <c r="JP242" i="21"/>
  <c r="JP270" i="21"/>
  <c r="JP259" i="21"/>
  <c r="JP231" i="21"/>
  <c r="JP226" i="21"/>
  <c r="JP186" i="21"/>
  <c r="JP178" i="21"/>
  <c r="JP170" i="21"/>
  <c r="JP162" i="21"/>
  <c r="JP154" i="21"/>
  <c r="JP146" i="21"/>
  <c r="JP138" i="21"/>
  <c r="JP130" i="21"/>
  <c r="JP122" i="21"/>
  <c r="JP114" i="21"/>
  <c r="JP106" i="21"/>
  <c r="JP314" i="21"/>
  <c r="JP310" i="21"/>
  <c r="JP274" i="21"/>
  <c r="JP248" i="21"/>
  <c r="JP238" i="21"/>
  <c r="JP216" i="21"/>
  <c r="JP210" i="21"/>
  <c r="JP206" i="21"/>
  <c r="JP185" i="21"/>
  <c r="JP177" i="21"/>
  <c r="JP169" i="21"/>
  <c r="JP161" i="21"/>
  <c r="JP153" i="21"/>
  <c r="JP263" i="21"/>
  <c r="JP254" i="21"/>
  <c r="JP243" i="21"/>
  <c r="JP224" i="21"/>
  <c r="JP219" i="21"/>
  <c r="JP184" i="21"/>
  <c r="JP176" i="21"/>
  <c r="JP168" i="21"/>
  <c r="JP160" i="21"/>
  <c r="JP281" i="21"/>
  <c r="JP255" i="21"/>
  <c r="JP223" i="21"/>
  <c r="JP218" i="21"/>
  <c r="JP209" i="21"/>
  <c r="JP278" i="21"/>
  <c r="JP269" i="21"/>
  <c r="JP232" i="21"/>
  <c r="JP207" i="21"/>
  <c r="JP187" i="21"/>
  <c r="JP174" i="21"/>
  <c r="JP157" i="21"/>
  <c r="JP282" i="21"/>
  <c r="JP273" i="21"/>
  <c r="JP256" i="21"/>
  <c r="JP247" i="21"/>
  <c r="JP222" i="21"/>
  <c r="JP198" i="21"/>
  <c r="JP196" i="21"/>
  <c r="JP194" i="21"/>
  <c r="JP190" i="21"/>
  <c r="JP181" i="21"/>
  <c r="JP164" i="21"/>
  <c r="JP152" i="21"/>
  <c r="JP151" i="21"/>
  <c r="JP150" i="21"/>
  <c r="JP149" i="21"/>
  <c r="JP148" i="21"/>
  <c r="JP312" i="21"/>
  <c r="JP251" i="21"/>
  <c r="JP239" i="21"/>
  <c r="JP225" i="21"/>
  <c r="JP212" i="21"/>
  <c r="JP204" i="21"/>
  <c r="JP202" i="21"/>
  <c r="JP175" i="21"/>
  <c r="JP171" i="21"/>
  <c r="JP158" i="21"/>
  <c r="JP275" i="21"/>
  <c r="JP266" i="21"/>
  <c r="JP233" i="21"/>
  <c r="JP180" i="21"/>
  <c r="JP167" i="21"/>
  <c r="JP163" i="21"/>
  <c r="JP156" i="21"/>
  <c r="JP137" i="21"/>
  <c r="JP136" i="21"/>
  <c r="JP135" i="21"/>
  <c r="JP134" i="21"/>
  <c r="JP133" i="21"/>
  <c r="JP132" i="21"/>
  <c r="JP131" i="21"/>
  <c r="JP267" i="21"/>
  <c r="JP258" i="21"/>
  <c r="JP227" i="21"/>
  <c r="JP214" i="21"/>
  <c r="JP191" i="21"/>
  <c r="JP159" i="21"/>
  <c r="JP105" i="21"/>
  <c r="JP104" i="21"/>
  <c r="JP103" i="21"/>
  <c r="JP102" i="21"/>
  <c r="JP101" i="21"/>
  <c r="JP100" i="21"/>
  <c r="JP99" i="21"/>
  <c r="JP98" i="21"/>
  <c r="JP90" i="21"/>
  <c r="JP82" i="21"/>
  <c r="JP74" i="21"/>
  <c r="JP66" i="21"/>
  <c r="JP58" i="21"/>
  <c r="JP50" i="21"/>
  <c r="JP42" i="21"/>
  <c r="JP34" i="21"/>
  <c r="JP26" i="21"/>
  <c r="JP18" i="21"/>
  <c r="JP10" i="21"/>
  <c r="JP199" i="21"/>
  <c r="JP195" i="21"/>
  <c r="JP179" i="21"/>
  <c r="JP139" i="21"/>
  <c r="JP113" i="21"/>
  <c r="JP112" i="21"/>
  <c r="JP111" i="21"/>
  <c r="JP110" i="21"/>
  <c r="JP109" i="21"/>
  <c r="JP108" i="21"/>
  <c r="JP107" i="21"/>
  <c r="JP97" i="21"/>
  <c r="JP89" i="21"/>
  <c r="JP81" i="21"/>
  <c r="JP73" i="21"/>
  <c r="JP65" i="21"/>
  <c r="JP57" i="21"/>
  <c r="JP49" i="21"/>
  <c r="JP41" i="21"/>
  <c r="JP33" i="21"/>
  <c r="JP25" i="21"/>
  <c r="JP220" i="21"/>
  <c r="JP208" i="21"/>
  <c r="JP203" i="21"/>
  <c r="JP173" i="21"/>
  <c r="JP147" i="21"/>
  <c r="JP140" i="21"/>
  <c r="JP121" i="21"/>
  <c r="JP120" i="21"/>
  <c r="JP119" i="21"/>
  <c r="JP118" i="21"/>
  <c r="JP117" i="21"/>
  <c r="JP116" i="21"/>
  <c r="JP115" i="21"/>
  <c r="JP96" i="21"/>
  <c r="JP88" i="21"/>
  <c r="JP80" i="21"/>
  <c r="JP72" i="21"/>
  <c r="JP277" i="21"/>
  <c r="JP228" i="21"/>
  <c r="JP215" i="21"/>
  <c r="JP188" i="21"/>
  <c r="JP182" i="21"/>
  <c r="JP165" i="21"/>
  <c r="JP155" i="21"/>
  <c r="JP145" i="21"/>
  <c r="JP91" i="21"/>
  <c r="JP172" i="21"/>
  <c r="JP142" i="21"/>
  <c r="JP94" i="21"/>
  <c r="JP68" i="21"/>
  <c r="JP51" i="21"/>
  <c r="JP45" i="21"/>
  <c r="JP39" i="21"/>
  <c r="JP19" i="21"/>
  <c r="JP6" i="21"/>
  <c r="JP271" i="21"/>
  <c r="JP217" i="21"/>
  <c r="JP197" i="21"/>
  <c r="JP183" i="21"/>
  <c r="JP166" i="21"/>
  <c r="JP128" i="21"/>
  <c r="JP85" i="21"/>
  <c r="JP79" i="21"/>
  <c r="JP75" i="21"/>
  <c r="JP52" i="21"/>
  <c r="JP46" i="21"/>
  <c r="JP40" i="21"/>
  <c r="JP20" i="21"/>
  <c r="JP230" i="21"/>
  <c r="JP189" i="21"/>
  <c r="JP144" i="21"/>
  <c r="JP92" i="21"/>
  <c r="JP69" i="21"/>
  <c r="JP59" i="21"/>
  <c r="JP53" i="21"/>
  <c r="JP47" i="21"/>
  <c r="JP27" i="21"/>
  <c r="JP21" i="21"/>
  <c r="JP141" i="21"/>
  <c r="JP125" i="21"/>
  <c r="JP123" i="21"/>
  <c r="JP95" i="21"/>
  <c r="JP76" i="21"/>
  <c r="JP60" i="21"/>
  <c r="JP54" i="21"/>
  <c r="JP48" i="21"/>
  <c r="JP262" i="21"/>
  <c r="JP211" i="21"/>
  <c r="JP127" i="21"/>
  <c r="JP86" i="21"/>
  <c r="JP83" i="21"/>
  <c r="JP70" i="21"/>
  <c r="JP61" i="21"/>
  <c r="JP55" i="21"/>
  <c r="JP193" i="21"/>
  <c r="JP143" i="21"/>
  <c r="JP93" i="21"/>
  <c r="JP77" i="21"/>
  <c r="JP62" i="21"/>
  <c r="JP201" i="21"/>
  <c r="JP129" i="21"/>
  <c r="JP84" i="21"/>
  <c r="JP71" i="21"/>
  <c r="JP67" i="21"/>
  <c r="JP63" i="21"/>
  <c r="JP43" i="21"/>
  <c r="JP37" i="21"/>
  <c r="JP126" i="21"/>
  <c r="JP124" i="21"/>
  <c r="JP87" i="21"/>
  <c r="JP78" i="21"/>
  <c r="JP64" i="21"/>
  <c r="JP44" i="21"/>
  <c r="JP38" i="21"/>
  <c r="JP32" i="21"/>
  <c r="JP7" i="21"/>
  <c r="JP23" i="21"/>
  <c r="JO28" i="21"/>
  <c r="JP35" i="21"/>
  <c r="JR314" i="21"/>
  <c r="JR306" i="21"/>
  <c r="JR298" i="21"/>
  <c r="JR290" i="21"/>
  <c r="JR282" i="21"/>
  <c r="JR274" i="21"/>
  <c r="JR266" i="21"/>
  <c r="JR258" i="21"/>
  <c r="JR250" i="21"/>
  <c r="JR305" i="21"/>
  <c r="JR304" i="21"/>
  <c r="JR303" i="21"/>
  <c r="JR302" i="21"/>
  <c r="JR301" i="21"/>
  <c r="JR300" i="21"/>
  <c r="JR299" i="21"/>
  <c r="JR235" i="21"/>
  <c r="JR227" i="21"/>
  <c r="JR219" i="21"/>
  <c r="JR211" i="21"/>
  <c r="JR313" i="21"/>
  <c r="JR312" i="21"/>
  <c r="JR311" i="21"/>
  <c r="JR310" i="21"/>
  <c r="JR309" i="21"/>
  <c r="JR308" i="21"/>
  <c r="JR307" i="21"/>
  <c r="JR249" i="21"/>
  <c r="JR248" i="21"/>
  <c r="JR247" i="21"/>
  <c r="JR246" i="21"/>
  <c r="JR245" i="21"/>
  <c r="JR244" i="21"/>
  <c r="JR243" i="21"/>
  <c r="JR242" i="21"/>
  <c r="JR234" i="21"/>
  <c r="JR316" i="21"/>
  <c r="JR315" i="21"/>
  <c r="JR297" i="21"/>
  <c r="JR296" i="21"/>
  <c r="JR295" i="21"/>
  <c r="JR294" i="21"/>
  <c r="JR293" i="21"/>
  <c r="JR292" i="21"/>
  <c r="JR291" i="21"/>
  <c r="JR317" i="21"/>
  <c r="JR283" i="21"/>
  <c r="JR280" i="21"/>
  <c r="JR276" i="21"/>
  <c r="JR265" i="21"/>
  <c r="JR261" i="21"/>
  <c r="JR198" i="21"/>
  <c r="JR286" i="21"/>
  <c r="JR273" i="21"/>
  <c r="JR269" i="21"/>
  <c r="JR254" i="21"/>
  <c r="JR289" i="21"/>
  <c r="JR281" i="21"/>
  <c r="JR277" i="21"/>
  <c r="JR262" i="21"/>
  <c r="JR236" i="21"/>
  <c r="JR210" i="21"/>
  <c r="JR209" i="21"/>
  <c r="JR208" i="21"/>
  <c r="JR207" i="21"/>
  <c r="JR206" i="21"/>
  <c r="JR205" i="21"/>
  <c r="JR204" i="21"/>
  <c r="JR272" i="21"/>
  <c r="JR263" i="21"/>
  <c r="JR229" i="21"/>
  <c r="JR224" i="21"/>
  <c r="JR184" i="21"/>
  <c r="JR176" i="21"/>
  <c r="JR168" i="21"/>
  <c r="JR160" i="21"/>
  <c r="JR152" i="21"/>
  <c r="JR144" i="21"/>
  <c r="JR136" i="21"/>
  <c r="JR128" i="21"/>
  <c r="JR120" i="21"/>
  <c r="JR112" i="21"/>
  <c r="JR104" i="21"/>
  <c r="JR288" i="21"/>
  <c r="JR278" i="21"/>
  <c r="JR252" i="21"/>
  <c r="JR232" i="21"/>
  <c r="JR214" i="21"/>
  <c r="JR183" i="21"/>
  <c r="JR175" i="21"/>
  <c r="JR167" i="21"/>
  <c r="JR159" i="21"/>
  <c r="JR285" i="21"/>
  <c r="JR267" i="21"/>
  <c r="JR256" i="21"/>
  <c r="JR222" i="21"/>
  <c r="JR217" i="21"/>
  <c r="JR197" i="21"/>
  <c r="JR196" i="21"/>
  <c r="JR195" i="21"/>
  <c r="JR194" i="21"/>
  <c r="JR193" i="21"/>
  <c r="JR192" i="21"/>
  <c r="JR191" i="21"/>
  <c r="JR190" i="21"/>
  <c r="JR182" i="21"/>
  <c r="JR174" i="21"/>
  <c r="JR166" i="21"/>
  <c r="JR158" i="21"/>
  <c r="JR268" i="21"/>
  <c r="JR259" i="21"/>
  <c r="JR257" i="21"/>
  <c r="JR240" i="21"/>
  <c r="JR238" i="21"/>
  <c r="JR221" i="21"/>
  <c r="JR216" i="21"/>
  <c r="JR287" i="21"/>
  <c r="JR239" i="21"/>
  <c r="JR225" i="21"/>
  <c r="JR202" i="21"/>
  <c r="JR200" i="21"/>
  <c r="JR171" i="21"/>
  <c r="JR260" i="21"/>
  <c r="JR251" i="21"/>
  <c r="JR215" i="21"/>
  <c r="JR212" i="21"/>
  <c r="JR188" i="21"/>
  <c r="JR178" i="21"/>
  <c r="JR165" i="21"/>
  <c r="JR161" i="21"/>
  <c r="JR264" i="21"/>
  <c r="JR255" i="21"/>
  <c r="JR228" i="21"/>
  <c r="JR218" i="21"/>
  <c r="JR185" i="21"/>
  <c r="JR172" i="21"/>
  <c r="JR279" i="21"/>
  <c r="JR270" i="21"/>
  <c r="JR253" i="21"/>
  <c r="JR226" i="21"/>
  <c r="JR213" i="21"/>
  <c r="JR181" i="21"/>
  <c r="JR177" i="21"/>
  <c r="JR164" i="21"/>
  <c r="JR151" i="21"/>
  <c r="JR150" i="21"/>
  <c r="JR149" i="21"/>
  <c r="JR148" i="21"/>
  <c r="JR147" i="21"/>
  <c r="JR146" i="21"/>
  <c r="JR145" i="21"/>
  <c r="JR241" i="21"/>
  <c r="JR203" i="21"/>
  <c r="JR199" i="21"/>
  <c r="JR173" i="21"/>
  <c r="JR139" i="21"/>
  <c r="JR132" i="21"/>
  <c r="JR119" i="21"/>
  <c r="JR118" i="21"/>
  <c r="JR117" i="21"/>
  <c r="JR116" i="21"/>
  <c r="JR115" i="21"/>
  <c r="JR114" i="21"/>
  <c r="JR113" i="21"/>
  <c r="JR96" i="21"/>
  <c r="JR88" i="21"/>
  <c r="JR80" i="21"/>
  <c r="JR72" i="21"/>
  <c r="JR64" i="21"/>
  <c r="JR56" i="21"/>
  <c r="JR48" i="21"/>
  <c r="JR40" i="21"/>
  <c r="JR32" i="21"/>
  <c r="JR24" i="21"/>
  <c r="JR16" i="21"/>
  <c r="JR284" i="21"/>
  <c r="JR233" i="21"/>
  <c r="JR220" i="21"/>
  <c r="JR156" i="21"/>
  <c r="JR154" i="21"/>
  <c r="JR140" i="21"/>
  <c r="JR133" i="21"/>
  <c r="JR126" i="21"/>
  <c r="JR125" i="21"/>
  <c r="JR124" i="21"/>
  <c r="JR123" i="21"/>
  <c r="JR122" i="21"/>
  <c r="JR121" i="21"/>
  <c r="JR95" i="21"/>
  <c r="JR87" i="21"/>
  <c r="JR79" i="21"/>
  <c r="JR71" i="21"/>
  <c r="JR63" i="21"/>
  <c r="JR55" i="21"/>
  <c r="JR47" i="21"/>
  <c r="JR39" i="21"/>
  <c r="JR31" i="21"/>
  <c r="JR23" i="21"/>
  <c r="JR275" i="21"/>
  <c r="JR187" i="21"/>
  <c r="JR170" i="21"/>
  <c r="JR141" i="21"/>
  <c r="JR134" i="21"/>
  <c r="JR127" i="21"/>
  <c r="JR94" i="21"/>
  <c r="JR86" i="21"/>
  <c r="JR78" i="21"/>
  <c r="JR70" i="21"/>
  <c r="JR179" i="21"/>
  <c r="JR162" i="21"/>
  <c r="JR138" i="21"/>
  <c r="JR131" i="21"/>
  <c r="JR111" i="21"/>
  <c r="JR110" i="21"/>
  <c r="JR109" i="21"/>
  <c r="JR108" i="21"/>
  <c r="JR107" i="21"/>
  <c r="JR106" i="21"/>
  <c r="JR105" i="21"/>
  <c r="JR97" i="21"/>
  <c r="JR89" i="21"/>
  <c r="JR230" i="21"/>
  <c r="JR189" i="21"/>
  <c r="JR92" i="21"/>
  <c r="JR82" i="21"/>
  <c r="JR69" i="21"/>
  <c r="JR65" i="21"/>
  <c r="JR59" i="21"/>
  <c r="JR53" i="21"/>
  <c r="JR33" i="21"/>
  <c r="JR27" i="21"/>
  <c r="JR21" i="21"/>
  <c r="JR155" i="21"/>
  <c r="JR76" i="21"/>
  <c r="JR60" i="21"/>
  <c r="JR54" i="21"/>
  <c r="JR34" i="21"/>
  <c r="JR28" i="21"/>
  <c r="JR22" i="21"/>
  <c r="JR137" i="21"/>
  <c r="JR130" i="21"/>
  <c r="JR103" i="21"/>
  <c r="JR101" i="21"/>
  <c r="JR99" i="21"/>
  <c r="JR90" i="21"/>
  <c r="JR83" i="21"/>
  <c r="JR66" i="21"/>
  <c r="JR61" i="21"/>
  <c r="JR41" i="21"/>
  <c r="JR35" i="21"/>
  <c r="JR29" i="21"/>
  <c r="JR93" i="21"/>
  <c r="JR77" i="21"/>
  <c r="JR73" i="21"/>
  <c r="JR62" i="21"/>
  <c r="JR42" i="21"/>
  <c r="JR237" i="21"/>
  <c r="JR201" i="21"/>
  <c r="JR186" i="21"/>
  <c r="JR169" i="21"/>
  <c r="JR143" i="21"/>
  <c r="JR84" i="21"/>
  <c r="JR67" i="21"/>
  <c r="JR49" i="21"/>
  <c r="JR43" i="21"/>
  <c r="JR180" i="21"/>
  <c r="JR163" i="21"/>
  <c r="JR129" i="21"/>
  <c r="JR91" i="21"/>
  <c r="JR74" i="21"/>
  <c r="JR223" i="21"/>
  <c r="JR157" i="21"/>
  <c r="JR153" i="21"/>
  <c r="JR102" i="21"/>
  <c r="JR100" i="21"/>
  <c r="JR98" i="21"/>
  <c r="JR81" i="21"/>
  <c r="JR68" i="21"/>
  <c r="JR57" i="21"/>
  <c r="JR51" i="21"/>
  <c r="JR45" i="21"/>
  <c r="JR271" i="21"/>
  <c r="JR231" i="21"/>
  <c r="JR142" i="21"/>
  <c r="JR135" i="21"/>
  <c r="JR85" i="21"/>
  <c r="JR75" i="21"/>
  <c r="JR58" i="21"/>
  <c r="JR52" i="21"/>
  <c r="JR46" i="21"/>
  <c r="JR26" i="21"/>
  <c r="JR20" i="21"/>
  <c r="JO21" i="21"/>
  <c r="JP28" i="21"/>
  <c r="JQ315" i="21"/>
  <c r="JQ307" i="21"/>
  <c r="JQ299" i="21"/>
  <c r="JQ291" i="21"/>
  <c r="JQ283" i="21"/>
  <c r="JQ275" i="21"/>
  <c r="JQ267" i="21"/>
  <c r="JQ259" i="21"/>
  <c r="JQ251" i="21"/>
  <c r="JQ243" i="21"/>
  <c r="JQ298" i="21"/>
  <c r="JQ297" i="21"/>
  <c r="JQ296" i="21"/>
  <c r="JQ295" i="21"/>
  <c r="JQ294" i="21"/>
  <c r="JQ293" i="21"/>
  <c r="JQ292" i="21"/>
  <c r="JQ236" i="21"/>
  <c r="JQ228" i="21"/>
  <c r="JQ220" i="21"/>
  <c r="JQ212" i="21"/>
  <c r="JQ306" i="21"/>
  <c r="JQ305" i="21"/>
  <c r="JQ304" i="21"/>
  <c r="JQ303" i="21"/>
  <c r="JQ302" i="21"/>
  <c r="JQ301" i="21"/>
  <c r="JQ300" i="21"/>
  <c r="JQ235" i="21"/>
  <c r="JQ314" i="21"/>
  <c r="JQ313" i="21"/>
  <c r="JQ312" i="21"/>
  <c r="JQ311" i="21"/>
  <c r="JQ310" i="21"/>
  <c r="JQ309" i="21"/>
  <c r="JQ308" i="21"/>
  <c r="JQ290" i="21"/>
  <c r="JQ289" i="21"/>
  <c r="JQ288" i="21"/>
  <c r="JQ287" i="21"/>
  <c r="JQ286" i="21"/>
  <c r="JQ285" i="21"/>
  <c r="JQ284" i="21"/>
  <c r="JQ272" i="21"/>
  <c r="JQ268" i="21"/>
  <c r="JQ257" i="21"/>
  <c r="JQ253" i="21"/>
  <c r="JQ241" i="21"/>
  <c r="JQ199" i="21"/>
  <c r="JQ191" i="21"/>
  <c r="JQ317" i="21"/>
  <c r="JQ280" i="21"/>
  <c r="JQ276" i="21"/>
  <c r="JQ265" i="21"/>
  <c r="JQ261" i="21"/>
  <c r="JQ250" i="21"/>
  <c r="JQ246" i="21"/>
  <c r="JQ242" i="21"/>
  <c r="JQ273" i="21"/>
  <c r="JQ269" i="21"/>
  <c r="JQ258" i="21"/>
  <c r="JQ254" i="21"/>
  <c r="JQ316" i="21"/>
  <c r="JQ274" i="21"/>
  <c r="JQ248" i="21"/>
  <c r="JQ240" i="21"/>
  <c r="JQ238" i="21"/>
  <c r="JQ221" i="21"/>
  <c r="JQ216" i="21"/>
  <c r="JQ210" i="21"/>
  <c r="JQ206" i="21"/>
  <c r="JQ185" i="21"/>
  <c r="JQ177" i="21"/>
  <c r="JQ169" i="21"/>
  <c r="JQ161" i="21"/>
  <c r="JQ153" i="21"/>
  <c r="JQ145" i="21"/>
  <c r="JQ137" i="21"/>
  <c r="JQ129" i="21"/>
  <c r="JQ121" i="21"/>
  <c r="JQ113" i="21"/>
  <c r="JQ105" i="21"/>
  <c r="JQ263" i="21"/>
  <c r="JQ234" i="21"/>
  <c r="JQ229" i="21"/>
  <c r="JQ224" i="21"/>
  <c r="JQ219" i="21"/>
  <c r="JQ184" i="21"/>
  <c r="JQ176" i="21"/>
  <c r="JQ168" i="21"/>
  <c r="JQ160" i="21"/>
  <c r="JQ152" i="21"/>
  <c r="JQ278" i="21"/>
  <c r="JQ252" i="21"/>
  <c r="JQ232" i="21"/>
  <c r="JQ227" i="21"/>
  <c r="JQ214" i="21"/>
  <c r="JQ211" i="21"/>
  <c r="JQ207" i="21"/>
  <c r="JQ183" i="21"/>
  <c r="JQ175" i="21"/>
  <c r="JQ167" i="21"/>
  <c r="JQ159" i="21"/>
  <c r="JQ279" i="21"/>
  <c r="JQ270" i="21"/>
  <c r="JQ244" i="21"/>
  <c r="JQ231" i="21"/>
  <c r="JQ226" i="21"/>
  <c r="JQ213" i="21"/>
  <c r="JQ282" i="21"/>
  <c r="JQ256" i="21"/>
  <c r="JQ247" i="21"/>
  <c r="JQ222" i="21"/>
  <c r="JQ198" i="21"/>
  <c r="JQ196" i="21"/>
  <c r="JQ194" i="21"/>
  <c r="JQ192" i="21"/>
  <c r="JQ190" i="21"/>
  <c r="JQ181" i="21"/>
  <c r="JQ164" i="21"/>
  <c r="JQ239" i="21"/>
  <c r="JQ225" i="21"/>
  <c r="JQ204" i="21"/>
  <c r="JQ202" i="21"/>
  <c r="JQ200" i="21"/>
  <c r="JQ171" i="21"/>
  <c r="JQ158" i="21"/>
  <c r="JQ277" i="21"/>
  <c r="JQ260" i="21"/>
  <c r="JQ215" i="21"/>
  <c r="JQ188" i="21"/>
  <c r="JQ182" i="21"/>
  <c r="JQ178" i="21"/>
  <c r="JQ165" i="21"/>
  <c r="JQ223" i="21"/>
  <c r="JQ205" i="21"/>
  <c r="JQ187" i="21"/>
  <c r="JQ174" i="21"/>
  <c r="JQ170" i="21"/>
  <c r="JQ157" i="21"/>
  <c r="JQ144" i="21"/>
  <c r="JQ143" i="21"/>
  <c r="JQ142" i="21"/>
  <c r="JQ141" i="21"/>
  <c r="JQ140" i="21"/>
  <c r="JQ139" i="21"/>
  <c r="JQ138" i="21"/>
  <c r="JQ195" i="21"/>
  <c r="JQ179" i="21"/>
  <c r="JQ162" i="21"/>
  <c r="JQ146" i="21"/>
  <c r="JQ131" i="21"/>
  <c r="JQ112" i="21"/>
  <c r="JQ111" i="21"/>
  <c r="JQ110" i="21"/>
  <c r="JQ109" i="21"/>
  <c r="JQ108" i="21"/>
  <c r="JQ107" i="21"/>
  <c r="JQ106" i="21"/>
  <c r="JQ97" i="21"/>
  <c r="JQ89" i="21"/>
  <c r="JQ81" i="21"/>
  <c r="JQ73" i="21"/>
  <c r="JQ65" i="21"/>
  <c r="JQ57" i="21"/>
  <c r="JQ49" i="21"/>
  <c r="JQ41" i="21"/>
  <c r="JQ33" i="21"/>
  <c r="JQ25" i="21"/>
  <c r="JQ17" i="21"/>
  <c r="JQ9" i="21"/>
  <c r="JQ208" i="21"/>
  <c r="JQ203" i="21"/>
  <c r="JQ173" i="21"/>
  <c r="JQ151" i="21"/>
  <c r="JQ147" i="21"/>
  <c r="JQ132" i="21"/>
  <c r="JQ120" i="21"/>
  <c r="JQ119" i="21"/>
  <c r="JQ118" i="21"/>
  <c r="JQ117" i="21"/>
  <c r="JQ116" i="21"/>
  <c r="JQ115" i="21"/>
  <c r="JQ114" i="21"/>
  <c r="JQ96" i="21"/>
  <c r="JQ88" i="21"/>
  <c r="JQ80" i="21"/>
  <c r="JQ72" i="21"/>
  <c r="JQ64" i="21"/>
  <c r="JQ56" i="21"/>
  <c r="JQ48" i="21"/>
  <c r="JQ40" i="21"/>
  <c r="JQ32" i="21"/>
  <c r="JQ24" i="21"/>
  <c r="JQ266" i="21"/>
  <c r="JQ249" i="21"/>
  <c r="JQ233" i="21"/>
  <c r="JQ156" i="21"/>
  <c r="JQ154" i="21"/>
  <c r="JQ133" i="21"/>
  <c r="JQ126" i="21"/>
  <c r="JQ125" i="21"/>
  <c r="JQ124" i="21"/>
  <c r="JQ123" i="21"/>
  <c r="JQ122" i="21"/>
  <c r="JQ95" i="21"/>
  <c r="JQ87" i="21"/>
  <c r="JQ79" i="21"/>
  <c r="JQ71" i="21"/>
  <c r="JQ281" i="21"/>
  <c r="JQ264" i="21"/>
  <c r="JQ255" i="21"/>
  <c r="JQ209" i="21"/>
  <c r="JQ150" i="21"/>
  <c r="JQ130" i="21"/>
  <c r="JQ104" i="21"/>
  <c r="JQ103" i="21"/>
  <c r="JQ102" i="21"/>
  <c r="JQ101" i="21"/>
  <c r="JQ100" i="21"/>
  <c r="JQ99" i="21"/>
  <c r="JQ98" i="21"/>
  <c r="JQ90" i="21"/>
  <c r="JQ271" i="21"/>
  <c r="JQ217" i="21"/>
  <c r="JQ197" i="21"/>
  <c r="JQ166" i="21"/>
  <c r="JQ135" i="21"/>
  <c r="JQ128" i="21"/>
  <c r="JQ85" i="21"/>
  <c r="JQ75" i="21"/>
  <c r="JQ58" i="21"/>
  <c r="JQ52" i="21"/>
  <c r="JQ46" i="21"/>
  <c r="JQ26" i="21"/>
  <c r="JQ20" i="21"/>
  <c r="JQ245" i="21"/>
  <c r="JQ230" i="21"/>
  <c r="JQ189" i="21"/>
  <c r="JQ149" i="21"/>
  <c r="JQ92" i="21"/>
  <c r="JQ82" i="21"/>
  <c r="JQ69" i="21"/>
  <c r="JQ59" i="21"/>
  <c r="JQ53" i="21"/>
  <c r="JQ47" i="21"/>
  <c r="JQ27" i="21"/>
  <c r="JQ21" i="21"/>
  <c r="JQ155" i="21"/>
  <c r="JQ76" i="21"/>
  <c r="JQ60" i="21"/>
  <c r="JQ54" i="21"/>
  <c r="JQ34" i="21"/>
  <c r="JQ28" i="21"/>
  <c r="JQ22" i="21"/>
  <c r="JQ262" i="21"/>
  <c r="JQ148" i="21"/>
  <c r="JQ134" i="21"/>
  <c r="JQ127" i="21"/>
  <c r="JQ86" i="21"/>
  <c r="JQ83" i="21"/>
  <c r="JQ70" i="21"/>
  <c r="JQ66" i="21"/>
  <c r="JQ61" i="21"/>
  <c r="JQ55" i="21"/>
  <c r="JQ193" i="21"/>
  <c r="JQ93" i="21"/>
  <c r="JQ77" i="21"/>
  <c r="JQ62" i="21"/>
  <c r="JQ237" i="21"/>
  <c r="JQ201" i="21"/>
  <c r="JQ186" i="21"/>
  <c r="JQ136" i="21"/>
  <c r="JQ84" i="21"/>
  <c r="JQ67" i="21"/>
  <c r="JQ63" i="21"/>
  <c r="JQ180" i="21"/>
  <c r="JQ163" i="21"/>
  <c r="JQ91" i="21"/>
  <c r="JQ78" i="21"/>
  <c r="JQ74" i="21"/>
  <c r="JQ50" i="21"/>
  <c r="JQ44" i="21"/>
  <c r="JQ38" i="21"/>
  <c r="JQ218" i="21"/>
  <c r="JQ172" i="21"/>
  <c r="JQ94" i="21"/>
  <c r="JQ68" i="21"/>
  <c r="JQ51" i="21"/>
  <c r="JQ45" i="21"/>
  <c r="JQ39" i="21"/>
  <c r="JQ19" i="21"/>
  <c r="JQ6" i="21"/>
  <c r="JQ7" i="21"/>
  <c r="JO9" i="21"/>
  <c r="JP11" i="21"/>
  <c r="JP13" i="21"/>
  <c r="JP15" i="21"/>
  <c r="JP17" i="21"/>
  <c r="JR19" i="21"/>
  <c r="JO24" i="21"/>
  <c r="JP31" i="21"/>
  <c r="JP36" i="21"/>
  <c r="JR44" i="21"/>
  <c r="JR7" i="21"/>
  <c r="JP9" i="21"/>
  <c r="JQ11" i="21"/>
  <c r="JQ13" i="21"/>
  <c r="JQ15" i="21"/>
  <c r="JR17" i="21"/>
  <c r="JP24" i="21"/>
  <c r="JO29" i="21"/>
  <c r="JQ31" i="21"/>
  <c r="JQ36" i="21"/>
  <c r="JO55" i="21"/>
  <c r="JR9" i="21"/>
  <c r="JR11" i="21"/>
  <c r="JR13" i="21"/>
  <c r="JR15" i="21"/>
  <c r="JO22" i="21"/>
  <c r="JP29" i="21"/>
  <c r="JR36" i="21"/>
  <c r="JP56" i="21"/>
  <c r="JF55" i="21"/>
  <c r="JF24" i="21"/>
  <c r="JF13" i="21"/>
  <c r="JF25" i="21"/>
  <c r="JF15" i="21"/>
  <c r="JF16" i="21"/>
  <c r="JE17" i="21"/>
  <c r="JE9" i="21"/>
  <c r="JE25" i="21"/>
  <c r="JD17" i="21"/>
  <c r="JD11" i="21"/>
  <c r="JD15" i="21"/>
  <c r="JC20" i="21"/>
  <c r="JC317" i="21"/>
  <c r="JC309" i="21"/>
  <c r="JC301" i="21"/>
  <c r="JC293" i="21"/>
  <c r="JC285" i="21"/>
  <c r="JC277" i="21"/>
  <c r="JC269" i="21"/>
  <c r="JC261" i="21"/>
  <c r="JC253" i="21"/>
  <c r="JC245" i="21"/>
  <c r="JC316" i="21"/>
  <c r="JC315" i="21"/>
  <c r="JC307" i="21"/>
  <c r="JC299" i="21"/>
  <c r="JC291" i="21"/>
  <c r="JC283" i="21"/>
  <c r="JC275" i="21"/>
  <c r="JC267" i="21"/>
  <c r="JC259" i="21"/>
  <c r="JC251" i="21"/>
  <c r="JC243" i="21"/>
  <c r="JC311" i="21"/>
  <c r="JC303" i="21"/>
  <c r="JC295" i="21"/>
  <c r="JC287" i="21"/>
  <c r="JC279" i="21"/>
  <c r="JC271" i="21"/>
  <c r="JC263" i="21"/>
  <c r="JC255" i="21"/>
  <c r="JC247" i="21"/>
  <c r="JC310" i="21"/>
  <c r="JC302" i="21"/>
  <c r="JC294" i="21"/>
  <c r="JC286" i="21"/>
  <c r="JC278" i="21"/>
  <c r="JC270" i="21"/>
  <c r="JC262" i="21"/>
  <c r="JC254" i="21"/>
  <c r="JC246" i="21"/>
  <c r="JC314" i="21"/>
  <c r="JC305" i="21"/>
  <c r="JC289" i="21"/>
  <c r="JC273" i="21"/>
  <c r="JC257" i="21"/>
  <c r="JC241" i="21"/>
  <c r="JC233" i="21"/>
  <c r="JC225" i="21"/>
  <c r="JC217" i="21"/>
  <c r="JC209" i="21"/>
  <c r="JC296" i="21"/>
  <c r="JC280" i="21"/>
  <c r="JC264" i="21"/>
  <c r="JC248" i="21"/>
  <c r="JC240" i="21"/>
  <c r="JC232" i="21"/>
  <c r="JC224" i="21"/>
  <c r="JC216" i="21"/>
  <c r="JC208" i="21"/>
  <c r="JC313" i="21"/>
  <c r="JC308" i="21"/>
  <c r="JC292" i="21"/>
  <c r="JC276" i="21"/>
  <c r="JC260" i="21"/>
  <c r="JC244" i="21"/>
  <c r="JC239" i="21"/>
  <c r="JC231" i="21"/>
  <c r="JC223" i="21"/>
  <c r="JC215" i="21"/>
  <c r="JC207" i="21"/>
  <c r="JC300" i="21"/>
  <c r="JC284" i="21"/>
  <c r="JC268" i="21"/>
  <c r="JC252" i="21"/>
  <c r="JC235" i="21"/>
  <c r="JC290" i="21"/>
  <c r="JC258" i="21"/>
  <c r="JC238" i="21"/>
  <c r="JC212" i="21"/>
  <c r="JC196" i="21"/>
  <c r="JC188" i="21"/>
  <c r="JC180" i="21"/>
  <c r="JC172" i="21"/>
  <c r="JC297" i="21"/>
  <c r="JC265" i="21"/>
  <c r="JC229" i="21"/>
  <c r="JC219" i="21"/>
  <c r="JC206" i="21"/>
  <c r="JC195" i="21"/>
  <c r="JC187" i="21"/>
  <c r="JC179" i="21"/>
  <c r="JC171" i="21"/>
  <c r="JC312" i="21"/>
  <c r="JC304" i="21"/>
  <c r="JC272" i="21"/>
  <c r="JC236" i="21"/>
  <c r="JC226" i="21"/>
  <c r="JC213" i="21"/>
  <c r="JC202" i="21"/>
  <c r="JC194" i="21"/>
  <c r="JC186" i="21"/>
  <c r="JC178" i="21"/>
  <c r="JC288" i="21"/>
  <c r="JC256" i="21"/>
  <c r="JC228" i="21"/>
  <c r="JC211" i="21"/>
  <c r="JC282" i="21"/>
  <c r="JC234" i="21"/>
  <c r="JC190" i="21"/>
  <c r="JC177" i="21"/>
  <c r="JC173" i="21"/>
  <c r="JC170" i="21"/>
  <c r="JC165" i="21"/>
  <c r="JC157" i="21"/>
  <c r="JC149" i="21"/>
  <c r="JC141" i="21"/>
  <c r="JC133" i="21"/>
  <c r="JC125" i="21"/>
  <c r="JC117" i="21"/>
  <c r="JC109" i="21"/>
  <c r="JC101" i="21"/>
  <c r="JC93" i="21"/>
  <c r="JC85" i="21"/>
  <c r="JC274" i="21"/>
  <c r="JC230" i="21"/>
  <c r="JC227" i="21"/>
  <c r="JC210" i="21"/>
  <c r="JC200" i="21"/>
  <c r="JC197" i="21"/>
  <c r="JC184" i="21"/>
  <c r="JC164" i="21"/>
  <c r="JC156" i="21"/>
  <c r="JC148" i="21"/>
  <c r="JC140" i="21"/>
  <c r="JC132" i="21"/>
  <c r="JC124" i="21"/>
  <c r="JC116" i="21"/>
  <c r="JC108" i="21"/>
  <c r="JC100" i="21"/>
  <c r="JC281" i="21"/>
  <c r="JC237" i="21"/>
  <c r="JC221" i="21"/>
  <c r="JC204" i="21"/>
  <c r="JC191" i="21"/>
  <c r="JC174" i="21"/>
  <c r="JC163" i="21"/>
  <c r="JC155" i="21"/>
  <c r="JC147" i="21"/>
  <c r="JC139" i="21"/>
  <c r="JC131" i="21"/>
  <c r="JC123" i="21"/>
  <c r="JC115" i="21"/>
  <c r="JC107" i="21"/>
  <c r="JC99" i="21"/>
  <c r="JC266" i="21"/>
  <c r="JC250" i="21"/>
  <c r="JC306" i="21"/>
  <c r="JC214" i="21"/>
  <c r="JC182" i="21"/>
  <c r="JC160" i="21"/>
  <c r="JC152" i="21"/>
  <c r="JC144" i="21"/>
  <c r="JC136" i="21"/>
  <c r="JC249" i="21"/>
  <c r="JC222" i="21"/>
  <c r="JC185" i="21"/>
  <c r="JC154" i="21"/>
  <c r="JC138" i="21"/>
  <c r="JC130" i="21"/>
  <c r="JC126" i="21"/>
  <c r="JC113" i="21"/>
  <c r="JC72" i="21"/>
  <c r="JC64" i="21"/>
  <c r="JC56" i="21"/>
  <c r="JC48" i="21"/>
  <c r="JC40" i="21"/>
  <c r="JC220" i="21"/>
  <c r="JC203" i="21"/>
  <c r="JC161" i="21"/>
  <c r="JC145" i="21"/>
  <c r="JC120" i="21"/>
  <c r="JC103" i="21"/>
  <c r="JC71" i="21"/>
  <c r="JC63" i="21"/>
  <c r="JC55" i="21"/>
  <c r="JC47" i="21"/>
  <c r="JC199" i="21"/>
  <c r="JC193" i="21"/>
  <c r="JC176" i="21"/>
  <c r="JC168" i="21"/>
  <c r="JC159" i="21"/>
  <c r="JC143" i="21"/>
  <c r="JC127" i="21"/>
  <c r="JC114" i="21"/>
  <c r="JC110" i="21"/>
  <c r="JC70" i="21"/>
  <c r="JC62" i="21"/>
  <c r="JC54" i="21"/>
  <c r="JC298" i="21"/>
  <c r="JC242" i="21"/>
  <c r="JC189" i="21"/>
  <c r="JC167" i="21"/>
  <c r="JC151" i="21"/>
  <c r="JC135" i="21"/>
  <c r="JC129" i="21"/>
  <c r="JC112" i="21"/>
  <c r="JC201" i="21"/>
  <c r="JC153" i="21"/>
  <c r="JC118" i="21"/>
  <c r="JC98" i="21"/>
  <c r="JC96" i="21"/>
  <c r="JC94" i="21"/>
  <c r="JC66" i="21"/>
  <c r="JC53" i="21"/>
  <c r="JC49" i="21"/>
  <c r="JC46" i="21"/>
  <c r="JC39" i="21"/>
  <c r="JC31" i="21"/>
  <c r="JC23" i="21"/>
  <c r="JC15" i="21"/>
  <c r="JC7" i="21"/>
  <c r="JC183" i="21"/>
  <c r="JC142" i="21"/>
  <c r="JC106" i="21"/>
  <c r="JC73" i="21"/>
  <c r="JC60" i="21"/>
  <c r="JC38" i="21"/>
  <c r="JC30" i="21"/>
  <c r="JC22" i="21"/>
  <c r="JC14" i="21"/>
  <c r="JC6" i="21"/>
  <c r="JC166" i="21"/>
  <c r="JC134" i="21"/>
  <c r="JC83" i="21"/>
  <c r="JC81" i="21"/>
  <c r="JC79" i="21"/>
  <c r="JC77" i="21"/>
  <c r="JC67" i="21"/>
  <c r="JC50" i="21"/>
  <c r="JC37" i="21"/>
  <c r="JC29" i="21"/>
  <c r="JC21" i="21"/>
  <c r="JC13" i="21"/>
  <c r="JC198" i="21"/>
  <c r="JC181" i="21"/>
  <c r="JC162" i="21"/>
  <c r="JC128" i="21"/>
  <c r="JC111" i="21"/>
  <c r="JC91" i="21"/>
  <c r="JC89" i="21"/>
  <c r="JC87" i="21"/>
  <c r="JC74" i="21"/>
  <c r="JC61" i="21"/>
  <c r="JC57" i="21"/>
  <c r="JC41" i="21"/>
  <c r="JC36" i="21"/>
  <c r="JC218" i="21"/>
  <c r="JC192" i="21"/>
  <c r="JC175" i="21"/>
  <c r="JC137" i="21"/>
  <c r="JC122" i="21"/>
  <c r="JC105" i="21"/>
  <c r="JC97" i="21"/>
  <c r="JC95" i="21"/>
  <c r="JC68" i="21"/>
  <c r="JC205" i="21"/>
  <c r="JC169" i="21"/>
  <c r="JC158" i="21"/>
  <c r="JC119" i="21"/>
  <c r="JC102" i="21"/>
  <c r="JC75" i="21"/>
  <c r="JC58" i="21"/>
  <c r="JC43" i="21"/>
  <c r="JC34" i="21"/>
  <c r="JC26" i="21"/>
  <c r="JC150" i="21"/>
  <c r="JC121" i="21"/>
  <c r="JC104" i="21"/>
  <c r="JC84" i="21"/>
  <c r="JC82" i="21"/>
  <c r="JC80" i="21"/>
  <c r="JC78" i="21"/>
  <c r="JC69" i="21"/>
  <c r="JC65" i="21"/>
  <c r="JC52" i="21"/>
  <c r="JC44" i="21"/>
  <c r="JC33" i="21"/>
  <c r="JC25" i="21"/>
  <c r="JC17" i="21"/>
  <c r="JC9" i="21"/>
  <c r="JC146" i="21"/>
  <c r="JC92" i="21"/>
  <c r="JC90" i="21"/>
  <c r="JC88" i="21"/>
  <c r="JC86" i="21"/>
  <c r="JC76" i="21"/>
  <c r="JC59" i="21"/>
  <c r="JC45" i="21"/>
  <c r="JC32" i="21"/>
  <c r="JD316" i="21"/>
  <c r="JD308" i="21"/>
  <c r="JD300" i="21"/>
  <c r="JD292" i="21"/>
  <c r="JD284" i="21"/>
  <c r="JD276" i="21"/>
  <c r="JD268" i="21"/>
  <c r="JD260" i="21"/>
  <c r="JD252" i="21"/>
  <c r="JD244" i="21"/>
  <c r="JD315" i="21"/>
  <c r="JD314" i="21"/>
  <c r="JD306" i="21"/>
  <c r="JD298" i="21"/>
  <c r="JD290" i="21"/>
  <c r="JD282" i="21"/>
  <c r="JD274" i="21"/>
  <c r="JD266" i="21"/>
  <c r="JD258" i="21"/>
  <c r="JD250" i="21"/>
  <c r="JD310" i="21"/>
  <c r="JD302" i="21"/>
  <c r="JD294" i="21"/>
  <c r="JD286" i="21"/>
  <c r="JD278" i="21"/>
  <c r="JD270" i="21"/>
  <c r="JD262" i="21"/>
  <c r="JD254" i="21"/>
  <c r="JD246" i="21"/>
  <c r="JD317" i="21"/>
  <c r="JD309" i="21"/>
  <c r="JD301" i="21"/>
  <c r="JD293" i="21"/>
  <c r="JD285" i="21"/>
  <c r="JD277" i="21"/>
  <c r="JD269" i="21"/>
  <c r="JD261" i="21"/>
  <c r="JD253" i="21"/>
  <c r="JD245" i="21"/>
  <c r="JD311" i="21"/>
  <c r="JD296" i="21"/>
  <c r="JD280" i="21"/>
  <c r="JD264" i="21"/>
  <c r="JD248" i="21"/>
  <c r="JD240" i="21"/>
  <c r="JD232" i="21"/>
  <c r="JD224" i="21"/>
  <c r="JD216" i="21"/>
  <c r="JD208" i="21"/>
  <c r="JD313" i="21"/>
  <c r="JD303" i="21"/>
  <c r="JD287" i="21"/>
  <c r="JD271" i="21"/>
  <c r="JD255" i="21"/>
  <c r="JD239" i="21"/>
  <c r="JD231" i="21"/>
  <c r="JD223" i="21"/>
  <c r="JD215" i="21"/>
  <c r="JD207" i="21"/>
  <c r="JD299" i="21"/>
  <c r="JD283" i="21"/>
  <c r="JD267" i="21"/>
  <c r="JD251" i="21"/>
  <c r="JD238" i="21"/>
  <c r="JD230" i="21"/>
  <c r="JD222" i="21"/>
  <c r="JD214" i="21"/>
  <c r="JD206" i="21"/>
  <c r="JD307" i="21"/>
  <c r="JD291" i="21"/>
  <c r="JD275" i="21"/>
  <c r="JD259" i="21"/>
  <c r="JD243" i="21"/>
  <c r="JD242" i="21"/>
  <c r="JD234" i="21"/>
  <c r="JD297" i="21"/>
  <c r="JD265" i="21"/>
  <c r="JD229" i="21"/>
  <c r="JD219" i="21"/>
  <c r="JD195" i="21"/>
  <c r="JD187" i="21"/>
  <c r="JD179" i="21"/>
  <c r="JD171" i="21"/>
  <c r="JD312" i="21"/>
  <c r="JD304" i="21"/>
  <c r="JD272" i="21"/>
  <c r="JD236" i="21"/>
  <c r="JD226" i="21"/>
  <c r="JD213" i="21"/>
  <c r="JD209" i="21"/>
  <c r="JD202" i="21"/>
  <c r="JD194" i="21"/>
  <c r="JD186" i="21"/>
  <c r="JD178" i="21"/>
  <c r="JD170" i="21"/>
  <c r="JD279" i="21"/>
  <c r="JD247" i="21"/>
  <c r="JD220" i="21"/>
  <c r="JD203" i="21"/>
  <c r="JD201" i="21"/>
  <c r="JD193" i="21"/>
  <c r="JD185" i="21"/>
  <c r="JD177" i="21"/>
  <c r="JD295" i="21"/>
  <c r="JD263" i="21"/>
  <c r="JD235" i="21"/>
  <c r="JD218" i="21"/>
  <c r="JD205" i="21"/>
  <c r="JD289" i="21"/>
  <c r="JD241" i="21"/>
  <c r="JD227" i="21"/>
  <c r="JD210" i="21"/>
  <c r="JD200" i="21"/>
  <c r="JD197" i="21"/>
  <c r="JD184" i="21"/>
  <c r="JD180" i="21"/>
  <c r="JD164" i="21"/>
  <c r="JD156" i="21"/>
  <c r="JD148" i="21"/>
  <c r="JD140" i="21"/>
  <c r="JD132" i="21"/>
  <c r="JD124" i="21"/>
  <c r="JD116" i="21"/>
  <c r="JD108" i="21"/>
  <c r="JD100" i="21"/>
  <c r="JD92" i="21"/>
  <c r="JD84" i="21"/>
  <c r="JD281" i="21"/>
  <c r="JD237" i="21"/>
  <c r="JD221" i="21"/>
  <c r="JD204" i="21"/>
  <c r="JD191" i="21"/>
  <c r="JD174" i="21"/>
  <c r="JD163" i="21"/>
  <c r="JD155" i="21"/>
  <c r="JD147" i="21"/>
  <c r="JD139" i="21"/>
  <c r="JD131" i="21"/>
  <c r="JD123" i="21"/>
  <c r="JD115" i="21"/>
  <c r="JD107" i="21"/>
  <c r="JD99" i="21"/>
  <c r="JD288" i="21"/>
  <c r="JD198" i="21"/>
  <c r="JD181" i="21"/>
  <c r="JD162" i="21"/>
  <c r="JD154" i="21"/>
  <c r="JD146" i="21"/>
  <c r="JD138" i="21"/>
  <c r="JD130" i="21"/>
  <c r="JD122" i="21"/>
  <c r="JD114" i="21"/>
  <c r="JD106" i="21"/>
  <c r="JD273" i="21"/>
  <c r="JD233" i="21"/>
  <c r="JD257" i="21"/>
  <c r="JD249" i="21"/>
  <c r="JD217" i="21"/>
  <c r="JD199" i="21"/>
  <c r="JD189" i="21"/>
  <c r="JD176" i="21"/>
  <c r="JD172" i="21"/>
  <c r="JD168" i="21"/>
  <c r="JD167" i="21"/>
  <c r="JD159" i="21"/>
  <c r="JD151" i="21"/>
  <c r="JD143" i="21"/>
  <c r="JD135" i="21"/>
  <c r="JD188" i="21"/>
  <c r="JD161" i="21"/>
  <c r="JD145" i="21"/>
  <c r="JD133" i="21"/>
  <c r="JD120" i="21"/>
  <c r="JD103" i="21"/>
  <c r="JD71" i="21"/>
  <c r="JD63" i="21"/>
  <c r="JD55" i="21"/>
  <c r="JD47" i="21"/>
  <c r="JD39" i="21"/>
  <c r="JD305" i="21"/>
  <c r="JD182" i="21"/>
  <c r="JD152" i="21"/>
  <c r="JD136" i="21"/>
  <c r="JD127" i="21"/>
  <c r="JD110" i="21"/>
  <c r="JD70" i="21"/>
  <c r="JD62" i="21"/>
  <c r="JD54" i="21"/>
  <c r="JD46" i="21"/>
  <c r="JD228" i="21"/>
  <c r="JD196" i="21"/>
  <c r="JD166" i="21"/>
  <c r="JD150" i="21"/>
  <c r="JD134" i="21"/>
  <c r="JD121" i="21"/>
  <c r="JD117" i="21"/>
  <c r="JD104" i="21"/>
  <c r="JD83" i="21"/>
  <c r="JD82" i="21"/>
  <c r="JD81" i="21"/>
  <c r="JD80" i="21"/>
  <c r="JD79" i="21"/>
  <c r="JD78" i="21"/>
  <c r="JD77" i="21"/>
  <c r="JD69" i="21"/>
  <c r="JD61" i="21"/>
  <c r="JD53" i="21"/>
  <c r="JD256" i="21"/>
  <c r="JD211" i="21"/>
  <c r="JD183" i="21"/>
  <c r="JD169" i="21"/>
  <c r="JD158" i="21"/>
  <c r="JD142" i="21"/>
  <c r="JD119" i="21"/>
  <c r="JD102" i="21"/>
  <c r="JD160" i="21"/>
  <c r="JD129" i="21"/>
  <c r="JD112" i="21"/>
  <c r="JD73" i="21"/>
  <c r="JD60" i="21"/>
  <c r="JD56" i="21"/>
  <c r="JD38" i="21"/>
  <c r="JD30" i="21"/>
  <c r="JD22" i="21"/>
  <c r="JD14" i="21"/>
  <c r="JD6" i="21"/>
  <c r="JD149" i="21"/>
  <c r="JD126" i="21"/>
  <c r="JD109" i="21"/>
  <c r="JD67" i="21"/>
  <c r="JD50" i="21"/>
  <c r="JD40" i="21"/>
  <c r="JD37" i="21"/>
  <c r="JD29" i="21"/>
  <c r="JD21" i="21"/>
  <c r="JD13" i="21"/>
  <c r="JD225" i="21"/>
  <c r="JD141" i="21"/>
  <c r="JD128" i="21"/>
  <c r="JD111" i="21"/>
  <c r="JD91" i="21"/>
  <c r="JD89" i="21"/>
  <c r="JD87" i="21"/>
  <c r="JD85" i="21"/>
  <c r="JD74" i="21"/>
  <c r="JD57" i="21"/>
  <c r="JD41" i="21"/>
  <c r="JD36" i="21"/>
  <c r="JD28" i="21"/>
  <c r="JD20" i="21"/>
  <c r="JD12" i="21"/>
  <c r="JD192" i="21"/>
  <c r="JD175" i="21"/>
  <c r="JD137" i="21"/>
  <c r="JD105" i="21"/>
  <c r="JD97" i="21"/>
  <c r="JD95" i="21"/>
  <c r="JD93" i="21"/>
  <c r="JD68" i="21"/>
  <c r="JD64" i="21"/>
  <c r="JD51" i="21"/>
  <c r="JD42" i="21"/>
  <c r="JD35" i="21"/>
  <c r="JD144" i="21"/>
  <c r="JD125" i="21"/>
  <c r="JD75" i="21"/>
  <c r="JD58" i="21"/>
  <c r="JD165" i="21"/>
  <c r="JD113" i="21"/>
  <c r="JD65" i="21"/>
  <c r="JD52" i="21"/>
  <c r="JD48" i="21"/>
  <c r="JD44" i="21"/>
  <c r="JD33" i="21"/>
  <c r="JD25" i="21"/>
  <c r="JD190" i="21"/>
  <c r="JD173" i="21"/>
  <c r="JD157" i="21"/>
  <c r="JD90" i="21"/>
  <c r="JD88" i="21"/>
  <c r="JD86" i="21"/>
  <c r="JD76" i="21"/>
  <c r="JD72" i="21"/>
  <c r="JD59" i="21"/>
  <c r="JD45" i="21"/>
  <c r="JD32" i="21"/>
  <c r="JD24" i="21"/>
  <c r="JD16" i="21"/>
  <c r="JD8" i="21"/>
  <c r="JD212" i="21"/>
  <c r="JD153" i="21"/>
  <c r="JD118" i="21"/>
  <c r="JD101" i="21"/>
  <c r="JD98" i="21"/>
  <c r="JD96" i="21"/>
  <c r="JD94" i="21"/>
  <c r="JD66" i="21"/>
  <c r="JD49" i="21"/>
  <c r="JD31" i="21"/>
  <c r="JD10" i="21"/>
  <c r="JC19" i="21"/>
  <c r="JD23" i="21"/>
  <c r="JD26" i="21"/>
  <c r="JD34" i="21"/>
  <c r="JC42" i="21"/>
  <c r="JE315" i="21"/>
  <c r="JE307" i="21"/>
  <c r="JE299" i="21"/>
  <c r="JE291" i="21"/>
  <c r="JE283" i="21"/>
  <c r="JE275" i="21"/>
  <c r="JE267" i="21"/>
  <c r="JE259" i="21"/>
  <c r="JE251" i="21"/>
  <c r="JE243" i="21"/>
  <c r="JE314" i="21"/>
  <c r="JE313" i="21"/>
  <c r="JE305" i="21"/>
  <c r="JE297" i="21"/>
  <c r="JE289" i="21"/>
  <c r="JE281" i="21"/>
  <c r="JE273" i="21"/>
  <c r="JE265" i="21"/>
  <c r="JE257" i="21"/>
  <c r="JE249" i="21"/>
  <c r="JE317" i="21"/>
  <c r="JE309" i="21"/>
  <c r="JE301" i="21"/>
  <c r="JE293" i="21"/>
  <c r="JE285" i="21"/>
  <c r="JE277" i="21"/>
  <c r="JE269" i="21"/>
  <c r="JE261" i="21"/>
  <c r="JE253" i="21"/>
  <c r="JE245" i="21"/>
  <c r="JE316" i="21"/>
  <c r="JE308" i="21"/>
  <c r="JE300" i="21"/>
  <c r="JE292" i="21"/>
  <c r="JE284" i="21"/>
  <c r="JE276" i="21"/>
  <c r="JE268" i="21"/>
  <c r="JE260" i="21"/>
  <c r="JE252" i="21"/>
  <c r="JE244" i="21"/>
  <c r="JE303" i="21"/>
  <c r="JE287" i="21"/>
  <c r="JE271" i="21"/>
  <c r="JE255" i="21"/>
  <c r="JE239" i="21"/>
  <c r="JE231" i="21"/>
  <c r="JE223" i="21"/>
  <c r="JE215" i="21"/>
  <c r="JE207" i="21"/>
  <c r="JE294" i="21"/>
  <c r="JE278" i="21"/>
  <c r="JE262" i="21"/>
  <c r="JE246" i="21"/>
  <c r="JE238" i="21"/>
  <c r="JE230" i="21"/>
  <c r="JE222" i="21"/>
  <c r="JE214" i="21"/>
  <c r="JE206" i="21"/>
  <c r="JE306" i="21"/>
  <c r="JE290" i="21"/>
  <c r="JE274" i="21"/>
  <c r="JE258" i="21"/>
  <c r="JE237" i="21"/>
  <c r="JE229" i="21"/>
  <c r="JE221" i="21"/>
  <c r="JE213" i="21"/>
  <c r="JE205" i="21"/>
  <c r="JE298" i="21"/>
  <c r="JE282" i="21"/>
  <c r="JE266" i="21"/>
  <c r="JE250" i="21"/>
  <c r="JE241" i="21"/>
  <c r="JE233" i="21"/>
  <c r="JE312" i="21"/>
  <c r="JE304" i="21"/>
  <c r="JE272" i="21"/>
  <c r="JE236" i="21"/>
  <c r="JE226" i="21"/>
  <c r="JE209" i="21"/>
  <c r="JE202" i="21"/>
  <c r="JE194" i="21"/>
  <c r="JE186" i="21"/>
  <c r="JE178" i="21"/>
  <c r="JE170" i="21"/>
  <c r="JE279" i="21"/>
  <c r="JE247" i="21"/>
  <c r="JE220" i="21"/>
  <c r="JE216" i="21"/>
  <c r="JE203" i="21"/>
  <c r="JE201" i="21"/>
  <c r="JE193" i="21"/>
  <c r="JE185" i="21"/>
  <c r="JE177" i="21"/>
  <c r="JE169" i="21"/>
  <c r="JE286" i="21"/>
  <c r="JE254" i="21"/>
  <c r="JE234" i="21"/>
  <c r="JE227" i="21"/>
  <c r="JE210" i="21"/>
  <c r="JE200" i="21"/>
  <c r="JE192" i="21"/>
  <c r="JE184" i="21"/>
  <c r="JE176" i="21"/>
  <c r="JE302" i="21"/>
  <c r="JE270" i="21"/>
  <c r="JE242" i="21"/>
  <c r="JE225" i="21"/>
  <c r="JE212" i="21"/>
  <c r="JE208" i="21"/>
  <c r="JE311" i="21"/>
  <c r="JE296" i="21"/>
  <c r="JE204" i="21"/>
  <c r="JE191" i="21"/>
  <c r="JE187" i="21"/>
  <c r="JE174" i="21"/>
  <c r="JE163" i="21"/>
  <c r="JE155" i="21"/>
  <c r="JE147" i="21"/>
  <c r="JE139" i="21"/>
  <c r="JE131" i="21"/>
  <c r="JE123" i="21"/>
  <c r="JE115" i="21"/>
  <c r="JE107" i="21"/>
  <c r="JE99" i="21"/>
  <c r="JE91" i="21"/>
  <c r="JE83" i="21"/>
  <c r="JE310" i="21"/>
  <c r="JE288" i="21"/>
  <c r="JE224" i="21"/>
  <c r="JE198" i="21"/>
  <c r="JE181" i="21"/>
  <c r="JE162" i="21"/>
  <c r="JE154" i="21"/>
  <c r="JE146" i="21"/>
  <c r="JE138" i="21"/>
  <c r="JE130" i="21"/>
  <c r="JE122" i="21"/>
  <c r="JE114" i="21"/>
  <c r="JE106" i="21"/>
  <c r="JE98" i="21"/>
  <c r="JE295" i="21"/>
  <c r="JE218" i="21"/>
  <c r="JE188" i="21"/>
  <c r="JE175" i="21"/>
  <c r="JE171" i="21"/>
  <c r="JE161" i="21"/>
  <c r="JE153" i="21"/>
  <c r="JE145" i="21"/>
  <c r="JE137" i="21"/>
  <c r="JE129" i="21"/>
  <c r="JE121" i="21"/>
  <c r="JE113" i="21"/>
  <c r="JE105" i="21"/>
  <c r="JE280" i="21"/>
  <c r="JE240" i="21"/>
  <c r="JE264" i="21"/>
  <c r="JE232" i="21"/>
  <c r="JE256" i="21"/>
  <c r="JE228" i="21"/>
  <c r="JE211" i="21"/>
  <c r="JE196" i="21"/>
  <c r="JE183" i="21"/>
  <c r="JE179" i="21"/>
  <c r="JE166" i="21"/>
  <c r="JE158" i="21"/>
  <c r="JE150" i="21"/>
  <c r="JE142" i="21"/>
  <c r="JE134" i="21"/>
  <c r="JE182" i="21"/>
  <c r="JE152" i="21"/>
  <c r="JE136" i="21"/>
  <c r="JE127" i="21"/>
  <c r="JE110" i="21"/>
  <c r="JE70" i="21"/>
  <c r="JE62" i="21"/>
  <c r="JE54" i="21"/>
  <c r="JE46" i="21"/>
  <c r="JE248" i="21"/>
  <c r="JE199" i="21"/>
  <c r="JE168" i="21"/>
  <c r="JE159" i="21"/>
  <c r="JE143" i="21"/>
  <c r="JE117" i="21"/>
  <c r="JE104" i="21"/>
  <c r="JE100" i="21"/>
  <c r="JE82" i="21"/>
  <c r="JE81" i="21"/>
  <c r="JE80" i="21"/>
  <c r="JE79" i="21"/>
  <c r="JE78" i="21"/>
  <c r="JE77" i="21"/>
  <c r="JE69" i="21"/>
  <c r="JE61" i="21"/>
  <c r="JE53" i="21"/>
  <c r="JE45" i="21"/>
  <c r="JE190" i="21"/>
  <c r="JE173" i="21"/>
  <c r="JE157" i="21"/>
  <c r="JE141" i="21"/>
  <c r="JE128" i="21"/>
  <c r="JE124" i="21"/>
  <c r="JE111" i="21"/>
  <c r="JE90" i="21"/>
  <c r="JE89" i="21"/>
  <c r="JE88" i="21"/>
  <c r="JE87" i="21"/>
  <c r="JE86" i="21"/>
  <c r="JE85" i="21"/>
  <c r="JE84" i="21"/>
  <c r="JE76" i="21"/>
  <c r="JE68" i="21"/>
  <c r="JE60" i="21"/>
  <c r="JE52" i="21"/>
  <c r="JE219" i="21"/>
  <c r="JE235" i="21"/>
  <c r="JE165" i="21"/>
  <c r="JE149" i="21"/>
  <c r="JE126" i="21"/>
  <c r="JE109" i="21"/>
  <c r="JE189" i="21"/>
  <c r="JE172" i="21"/>
  <c r="JE167" i="21"/>
  <c r="JE135" i="21"/>
  <c r="JE132" i="21"/>
  <c r="JE67" i="21"/>
  <c r="JE63" i="21"/>
  <c r="JE50" i="21"/>
  <c r="JE40" i="21"/>
  <c r="JE37" i="21"/>
  <c r="JE29" i="21"/>
  <c r="JE21" i="21"/>
  <c r="JE13" i="21"/>
  <c r="JE156" i="21"/>
  <c r="JE120" i="21"/>
  <c r="JE103" i="21"/>
  <c r="JE74" i="21"/>
  <c r="JE57" i="21"/>
  <c r="JE41" i="21"/>
  <c r="JE36" i="21"/>
  <c r="JE28" i="21"/>
  <c r="JE20" i="21"/>
  <c r="JE12" i="21"/>
  <c r="JE148" i="21"/>
  <c r="JE97" i="21"/>
  <c r="JE95" i="21"/>
  <c r="JE93" i="21"/>
  <c r="JE64" i="21"/>
  <c r="JE51" i="21"/>
  <c r="JE47" i="21"/>
  <c r="JE42" i="21"/>
  <c r="JE35" i="21"/>
  <c r="JE27" i="21"/>
  <c r="JE19" i="21"/>
  <c r="JE11" i="21"/>
  <c r="JE263" i="21"/>
  <c r="JE144" i="21"/>
  <c r="JE125" i="21"/>
  <c r="JE108" i="21"/>
  <c r="JE75" i="21"/>
  <c r="JE71" i="21"/>
  <c r="JE58" i="21"/>
  <c r="JE43" i="21"/>
  <c r="JE34" i="21"/>
  <c r="JE151" i="21"/>
  <c r="JE119" i="21"/>
  <c r="JE102" i="21"/>
  <c r="JE65" i="21"/>
  <c r="JE217" i="21"/>
  <c r="JE197" i="21"/>
  <c r="JE180" i="21"/>
  <c r="JE140" i="21"/>
  <c r="JE133" i="21"/>
  <c r="JE116" i="21"/>
  <c r="JE72" i="21"/>
  <c r="JE59" i="21"/>
  <c r="JE55" i="21"/>
  <c r="JE32" i="21"/>
  <c r="JE24" i="21"/>
  <c r="JE164" i="21"/>
  <c r="JE118" i="21"/>
  <c r="JE101" i="21"/>
  <c r="JE96" i="21"/>
  <c r="JE94" i="21"/>
  <c r="JE92" i="21"/>
  <c r="JE66" i="21"/>
  <c r="JE49" i="21"/>
  <c r="JE31" i="21"/>
  <c r="JE23" i="21"/>
  <c r="JE15" i="21"/>
  <c r="JE7" i="21"/>
  <c r="JE195" i="21"/>
  <c r="JE160" i="21"/>
  <c r="JE112" i="21"/>
  <c r="JE73" i="21"/>
  <c r="JE56" i="21"/>
  <c r="JE39" i="21"/>
  <c r="JE38" i="21"/>
  <c r="JE30" i="21"/>
  <c r="JE10" i="21"/>
  <c r="JC12" i="21"/>
  <c r="JD19" i="21"/>
  <c r="JE26" i="21"/>
  <c r="JC35" i="21"/>
  <c r="JD43" i="21"/>
  <c r="JD7" i="21"/>
  <c r="JE14" i="21"/>
  <c r="JC16" i="21"/>
  <c r="JC27" i="21"/>
  <c r="JE44" i="21"/>
  <c r="JF314" i="21"/>
  <c r="JF306" i="21"/>
  <c r="JF298" i="21"/>
  <c r="JF290" i="21"/>
  <c r="JF282" i="21"/>
  <c r="JF274" i="21"/>
  <c r="JF266" i="21"/>
  <c r="JF258" i="21"/>
  <c r="JF250" i="21"/>
  <c r="JF313" i="21"/>
  <c r="JF312" i="21"/>
  <c r="JF304" i="21"/>
  <c r="JF296" i="21"/>
  <c r="JF288" i="21"/>
  <c r="JF280" i="21"/>
  <c r="JF272" i="21"/>
  <c r="JF264" i="21"/>
  <c r="JF256" i="21"/>
  <c r="JF248" i="21"/>
  <c r="JF317" i="21"/>
  <c r="JF316" i="21"/>
  <c r="JF308" i="21"/>
  <c r="JF300" i="21"/>
  <c r="JF292" i="21"/>
  <c r="JF284" i="21"/>
  <c r="JF276" i="21"/>
  <c r="JF268" i="21"/>
  <c r="JF260" i="21"/>
  <c r="JF252" i="21"/>
  <c r="JF244" i="21"/>
  <c r="JF315" i="21"/>
  <c r="JF307" i="21"/>
  <c r="JF299" i="21"/>
  <c r="JF291" i="21"/>
  <c r="JF283" i="21"/>
  <c r="JF275" i="21"/>
  <c r="JF267" i="21"/>
  <c r="JF259" i="21"/>
  <c r="JF251" i="21"/>
  <c r="JF243" i="21"/>
  <c r="JF294" i="21"/>
  <c r="JF278" i="21"/>
  <c r="JF262" i="21"/>
  <c r="JF246" i="21"/>
  <c r="JF238" i="21"/>
  <c r="JF230" i="21"/>
  <c r="JF222" i="21"/>
  <c r="JF214" i="21"/>
  <c r="JF206" i="21"/>
  <c r="JF301" i="21"/>
  <c r="JF285" i="21"/>
  <c r="JF269" i="21"/>
  <c r="JF253" i="21"/>
  <c r="JF237" i="21"/>
  <c r="JF229" i="21"/>
  <c r="JF221" i="21"/>
  <c r="JF213" i="21"/>
  <c r="JF205" i="21"/>
  <c r="JF310" i="21"/>
  <c r="JF297" i="21"/>
  <c r="JF281" i="21"/>
  <c r="JF265" i="21"/>
  <c r="JF249" i="21"/>
  <c r="JF236" i="21"/>
  <c r="JF228" i="21"/>
  <c r="JF220" i="21"/>
  <c r="JF212" i="21"/>
  <c r="JF204" i="21"/>
  <c r="JF311" i="21"/>
  <c r="JF309" i="21"/>
  <c r="JF305" i="21"/>
  <c r="JF289" i="21"/>
  <c r="JF273" i="21"/>
  <c r="JF257" i="21"/>
  <c r="JF240" i="21"/>
  <c r="JF232" i="21"/>
  <c r="JF279" i="21"/>
  <c r="JF247" i="21"/>
  <c r="JF216" i="21"/>
  <c r="JF203" i="21"/>
  <c r="JF201" i="21"/>
  <c r="JF193" i="21"/>
  <c r="JF185" i="21"/>
  <c r="JF177" i="21"/>
  <c r="JF169" i="21"/>
  <c r="JF286" i="21"/>
  <c r="JF254" i="21"/>
  <c r="JF234" i="21"/>
  <c r="JF227" i="21"/>
  <c r="JF223" i="21"/>
  <c r="JF210" i="21"/>
  <c r="JF200" i="21"/>
  <c r="JF192" i="21"/>
  <c r="JF184" i="21"/>
  <c r="JF176" i="21"/>
  <c r="JF168" i="21"/>
  <c r="JF293" i="21"/>
  <c r="JF261" i="21"/>
  <c r="JF241" i="21"/>
  <c r="JF217" i="21"/>
  <c r="JF199" i="21"/>
  <c r="JF191" i="21"/>
  <c r="JF183" i="21"/>
  <c r="JF175" i="21"/>
  <c r="JF277" i="21"/>
  <c r="JF245" i="21"/>
  <c r="JF233" i="21"/>
  <c r="JF219" i="21"/>
  <c r="JF215" i="21"/>
  <c r="JF303" i="21"/>
  <c r="JF224" i="21"/>
  <c r="JF207" i="21"/>
  <c r="JF198" i="21"/>
  <c r="JF194" i="21"/>
  <c r="JF181" i="21"/>
  <c r="JF162" i="21"/>
  <c r="JF154" i="21"/>
  <c r="JF146" i="21"/>
  <c r="JF138" i="21"/>
  <c r="JF130" i="21"/>
  <c r="JF122" i="21"/>
  <c r="JF114" i="21"/>
  <c r="JF106" i="21"/>
  <c r="JF98" i="21"/>
  <c r="JF90" i="21"/>
  <c r="JF82" i="21"/>
  <c r="JF295" i="21"/>
  <c r="JF218" i="21"/>
  <c r="JF188" i="21"/>
  <c r="JF171" i="21"/>
  <c r="JF161" i="21"/>
  <c r="JF153" i="21"/>
  <c r="JF145" i="21"/>
  <c r="JF137" i="21"/>
  <c r="JF129" i="21"/>
  <c r="JF121" i="21"/>
  <c r="JF113" i="21"/>
  <c r="JF105" i="21"/>
  <c r="JF302" i="21"/>
  <c r="JF195" i="21"/>
  <c r="JF182" i="21"/>
  <c r="JF178" i="21"/>
  <c r="JF160" i="21"/>
  <c r="JF152" i="21"/>
  <c r="JF144" i="21"/>
  <c r="JF136" i="21"/>
  <c r="JF128" i="21"/>
  <c r="JF120" i="21"/>
  <c r="JF112" i="21"/>
  <c r="JF104" i="21"/>
  <c r="JF287" i="21"/>
  <c r="JF226" i="21"/>
  <c r="JF271" i="21"/>
  <c r="JF239" i="21"/>
  <c r="JF263" i="21"/>
  <c r="JF235" i="21"/>
  <c r="JF190" i="21"/>
  <c r="JF186" i="21"/>
  <c r="JF173" i="21"/>
  <c r="JF165" i="21"/>
  <c r="JF157" i="21"/>
  <c r="JF149" i="21"/>
  <c r="JF141" i="21"/>
  <c r="JF209" i="21"/>
  <c r="JF159" i="21"/>
  <c r="JF143" i="21"/>
  <c r="JF117" i="21"/>
  <c r="JF100" i="21"/>
  <c r="JF81" i="21"/>
  <c r="JF80" i="21"/>
  <c r="JF79" i="21"/>
  <c r="JF78" i="21"/>
  <c r="JF77" i="21"/>
  <c r="JF69" i="21"/>
  <c r="JF61" i="21"/>
  <c r="JF53" i="21"/>
  <c r="JF45" i="21"/>
  <c r="JF231" i="21"/>
  <c r="JF196" i="21"/>
  <c r="JF179" i="21"/>
  <c r="JF166" i="21"/>
  <c r="JF150" i="21"/>
  <c r="JF134" i="21"/>
  <c r="JF124" i="21"/>
  <c r="JF111" i="21"/>
  <c r="JF107" i="21"/>
  <c r="JF89" i="21"/>
  <c r="JF88" i="21"/>
  <c r="JF87" i="21"/>
  <c r="JF86" i="21"/>
  <c r="JF85" i="21"/>
  <c r="JF84" i="21"/>
  <c r="JF83" i="21"/>
  <c r="JF76" i="21"/>
  <c r="JF68" i="21"/>
  <c r="JF60" i="21"/>
  <c r="JF52" i="21"/>
  <c r="JF44" i="21"/>
  <c r="JF270" i="21"/>
  <c r="JF242" i="21"/>
  <c r="JF208" i="21"/>
  <c r="JF164" i="21"/>
  <c r="JF148" i="21"/>
  <c r="JF131" i="21"/>
  <c r="JF118" i="21"/>
  <c r="JF101" i="21"/>
  <c r="JF97" i="21"/>
  <c r="JF96" i="21"/>
  <c r="JF95" i="21"/>
  <c r="JF94" i="21"/>
  <c r="JF93" i="21"/>
  <c r="JF92" i="21"/>
  <c r="JF91" i="21"/>
  <c r="JF75" i="21"/>
  <c r="JF67" i="21"/>
  <c r="JF59" i="21"/>
  <c r="JF51" i="21"/>
  <c r="JF197" i="21"/>
  <c r="JF180" i="21"/>
  <c r="JF156" i="21"/>
  <c r="JF140" i="21"/>
  <c r="JF133" i="21"/>
  <c r="JF116" i="21"/>
  <c r="JF103" i="21"/>
  <c r="JF99" i="21"/>
  <c r="JF211" i="21"/>
  <c r="JF142" i="21"/>
  <c r="JF126" i="21"/>
  <c r="JF109" i="21"/>
  <c r="JF74" i="21"/>
  <c r="JF70" i="21"/>
  <c r="JF57" i="21"/>
  <c r="JF41" i="21"/>
  <c r="JF36" i="21"/>
  <c r="JF28" i="21"/>
  <c r="JF20" i="21"/>
  <c r="JF12" i="21"/>
  <c r="JF225" i="21"/>
  <c r="JF163" i="21"/>
  <c r="JF123" i="21"/>
  <c r="JF64" i="21"/>
  <c r="JF47" i="21"/>
  <c r="JF42" i="21"/>
  <c r="JF35" i="21"/>
  <c r="JF27" i="21"/>
  <c r="JF19" i="21"/>
  <c r="JF11" i="21"/>
  <c r="JF187" i="21"/>
  <c r="JF170" i="21"/>
  <c r="JF155" i="21"/>
  <c r="JF125" i="21"/>
  <c r="JF108" i="21"/>
  <c r="JF71" i="21"/>
  <c r="JF58" i="21"/>
  <c r="JF54" i="21"/>
  <c r="JF43" i="21"/>
  <c r="JF34" i="21"/>
  <c r="JF26" i="21"/>
  <c r="JF18" i="21"/>
  <c r="JF10" i="21"/>
  <c r="JF151" i="21"/>
  <c r="JF119" i="21"/>
  <c r="JF102" i="21"/>
  <c r="JF65" i="21"/>
  <c r="JF48" i="21"/>
  <c r="JF33" i="21"/>
  <c r="JF158" i="21"/>
  <c r="JF72" i="21"/>
  <c r="JF255" i="21"/>
  <c r="JF174" i="21"/>
  <c r="JF147" i="21"/>
  <c r="JF127" i="21"/>
  <c r="JF110" i="21"/>
  <c r="JF66" i="21"/>
  <c r="JF62" i="21"/>
  <c r="JF49" i="21"/>
  <c r="JF31" i="21"/>
  <c r="JF23" i="21"/>
  <c r="JF202" i="21"/>
  <c r="JF139" i="21"/>
  <c r="JF73" i="21"/>
  <c r="JF56" i="21"/>
  <c r="JF39" i="21"/>
  <c r="JF38" i="21"/>
  <c r="JF30" i="21"/>
  <c r="JF22" i="21"/>
  <c r="JF14" i="21"/>
  <c r="JF6" i="21"/>
  <c r="JF189" i="21"/>
  <c r="JF172" i="21"/>
  <c r="JF167" i="21"/>
  <c r="JF135" i="21"/>
  <c r="JF132" i="21"/>
  <c r="JF115" i="21"/>
  <c r="JF63" i="21"/>
  <c r="JF50" i="21"/>
  <c r="JF46" i="21"/>
  <c r="JF40" i="21"/>
  <c r="JF37" i="21"/>
  <c r="JF29" i="21"/>
  <c r="JF7" i="21"/>
  <c r="JD9" i="21"/>
  <c r="JE16" i="21"/>
  <c r="JC18" i="21"/>
  <c r="JC24" i="21"/>
  <c r="JD27" i="21"/>
  <c r="IR25" i="21"/>
  <c r="IR214" i="21"/>
  <c r="IR246" i="21"/>
  <c r="IR119" i="21"/>
  <c r="IR258" i="21"/>
  <c r="IR16" i="21"/>
  <c r="IR54" i="21"/>
  <c r="IR121" i="21"/>
  <c r="IR55" i="21"/>
  <c r="IR39" i="21"/>
  <c r="IR129" i="21"/>
  <c r="IR41" i="21"/>
  <c r="IR62" i="21"/>
  <c r="IQ25" i="21"/>
  <c r="IQ16" i="21"/>
  <c r="IS13" i="21"/>
  <c r="IS23" i="21"/>
  <c r="IS38" i="21"/>
  <c r="IS53" i="21"/>
  <c r="IS64" i="21"/>
  <c r="IS14" i="21"/>
  <c r="IS81" i="21"/>
  <c r="IS129" i="21"/>
  <c r="IS39" i="21"/>
  <c r="IS54" i="21"/>
  <c r="IS82" i="21"/>
  <c r="IS137" i="21"/>
  <c r="IS29" i="21"/>
  <c r="IS87" i="21"/>
  <c r="IS144" i="21"/>
  <c r="IR22" i="21"/>
  <c r="IR32" i="21"/>
  <c r="IR86" i="21"/>
  <c r="IR131" i="21"/>
  <c r="IR9" i="21"/>
  <c r="IR57" i="21"/>
  <c r="IQ18" i="21"/>
  <c r="IQ9" i="21"/>
  <c r="IT314" i="21"/>
  <c r="IT306" i="21"/>
  <c r="IT298" i="21"/>
  <c r="IT290" i="21"/>
  <c r="IT282" i="21"/>
  <c r="IT274" i="21"/>
  <c r="IT266" i="21"/>
  <c r="IT258" i="21"/>
  <c r="IT250" i="21"/>
  <c r="IT289" i="21"/>
  <c r="IT288" i="21"/>
  <c r="IT287" i="21"/>
  <c r="IT286" i="21"/>
  <c r="IT285" i="21"/>
  <c r="IT284" i="21"/>
  <c r="IT283" i="21"/>
  <c r="IT237" i="21"/>
  <c r="IT229" i="21"/>
  <c r="IT221" i="21"/>
  <c r="IT213" i="21"/>
  <c r="IT205" i="21"/>
  <c r="IT197" i="21"/>
  <c r="IT189" i="21"/>
  <c r="IT181" i="21"/>
  <c r="IT173" i="21"/>
  <c r="IT165" i="21"/>
  <c r="IT297" i="21"/>
  <c r="IT296" i="21"/>
  <c r="IT295" i="21"/>
  <c r="IT294" i="21"/>
  <c r="IT293" i="21"/>
  <c r="IT292" i="21"/>
  <c r="IT291" i="21"/>
  <c r="IT236" i="21"/>
  <c r="IT305" i="21"/>
  <c r="IT304" i="21"/>
  <c r="IT303" i="21"/>
  <c r="IT302" i="21"/>
  <c r="IT301" i="21"/>
  <c r="IT300" i="21"/>
  <c r="IT299" i="21"/>
  <c r="IT281" i="21"/>
  <c r="IT280" i="21"/>
  <c r="IT279" i="21"/>
  <c r="IT278" i="21"/>
  <c r="IT277" i="21"/>
  <c r="IT276" i="21"/>
  <c r="IT275" i="21"/>
  <c r="IT313" i="21"/>
  <c r="IT311" i="21"/>
  <c r="IT309" i="21"/>
  <c r="IT307" i="21"/>
  <c r="IT273" i="21"/>
  <c r="IT260" i="21"/>
  <c r="IT255" i="21"/>
  <c r="IT241" i="21"/>
  <c r="IT235" i="21"/>
  <c r="IT188" i="21"/>
  <c r="IT187" i="21"/>
  <c r="IT186" i="21"/>
  <c r="IT185" i="21"/>
  <c r="IT184" i="21"/>
  <c r="IT183" i="21"/>
  <c r="IT182" i="21"/>
  <c r="IT154" i="21"/>
  <c r="IT146" i="21"/>
  <c r="IT138" i="21"/>
  <c r="IT317" i="21"/>
  <c r="IT315" i="21"/>
  <c r="IT268" i="21"/>
  <c r="IT263" i="21"/>
  <c r="IT246" i="21"/>
  <c r="IT242" i="21"/>
  <c r="IT271" i="21"/>
  <c r="IT253" i="21"/>
  <c r="IT204" i="21"/>
  <c r="IT203" i="21"/>
  <c r="IT202" i="21"/>
  <c r="IT201" i="21"/>
  <c r="IT200" i="21"/>
  <c r="IT199" i="21"/>
  <c r="IT198" i="21"/>
  <c r="IT270" i="21"/>
  <c r="IT265" i="21"/>
  <c r="IT252" i="21"/>
  <c r="IT249" i="21"/>
  <c r="IT245" i="21"/>
  <c r="IT240" i="21"/>
  <c r="IT234" i="21"/>
  <c r="IT256" i="21"/>
  <c r="IT247" i="21"/>
  <c r="IT209" i="21"/>
  <c r="IT190" i="21"/>
  <c r="IT175" i="21"/>
  <c r="IT168" i="21"/>
  <c r="IT161" i="21"/>
  <c r="IT131" i="21"/>
  <c r="IT123" i="21"/>
  <c r="IT115" i="21"/>
  <c r="IT107" i="21"/>
  <c r="IT99" i="21"/>
  <c r="IT91" i="21"/>
  <c r="IT83" i="21"/>
  <c r="IT312" i="21"/>
  <c r="IT308" i="21"/>
  <c r="IT269" i="21"/>
  <c r="IT216" i="21"/>
  <c r="IT191" i="21"/>
  <c r="IT176" i="21"/>
  <c r="IT169" i="21"/>
  <c r="IT162" i="21"/>
  <c r="IT316" i="21"/>
  <c r="IT272" i="21"/>
  <c r="IT259" i="21"/>
  <c r="IT244" i="21"/>
  <c r="IT228" i="21"/>
  <c r="IT226" i="21"/>
  <c r="IT224" i="21"/>
  <c r="IT219" i="21"/>
  <c r="IT210" i="21"/>
  <c r="IT206" i="21"/>
  <c r="IT192" i="21"/>
  <c r="IT177" i="21"/>
  <c r="IT170" i="21"/>
  <c r="IT163" i="21"/>
  <c r="IT267" i="21"/>
  <c r="IT257" i="21"/>
  <c r="IT233" i="21"/>
  <c r="IT231" i="21"/>
  <c r="IT223" i="21"/>
  <c r="IT218" i="21"/>
  <c r="IT174" i="21"/>
  <c r="IT167" i="21"/>
  <c r="IT160" i="21"/>
  <c r="IT262" i="21"/>
  <c r="IT239" i="21"/>
  <c r="IT230" i="21"/>
  <c r="IT178" i="21"/>
  <c r="IT171" i="21"/>
  <c r="IT164" i="21"/>
  <c r="IT148" i="21"/>
  <c r="IT141" i="21"/>
  <c r="IT106" i="21"/>
  <c r="IT105" i="21"/>
  <c r="IT104" i="21"/>
  <c r="IT103" i="21"/>
  <c r="IT102" i="21"/>
  <c r="IT101" i="21"/>
  <c r="IT100" i="21"/>
  <c r="IT261" i="21"/>
  <c r="IT243" i="21"/>
  <c r="IT222" i="21"/>
  <c r="IT207" i="21"/>
  <c r="IT194" i="21"/>
  <c r="IT157" i="21"/>
  <c r="IT149" i="21"/>
  <c r="IT142" i="21"/>
  <c r="IT114" i="21"/>
  <c r="IT113" i="21"/>
  <c r="IT112" i="21"/>
  <c r="IT111" i="21"/>
  <c r="IT110" i="21"/>
  <c r="IT109" i="21"/>
  <c r="IT108" i="21"/>
  <c r="IT180" i="21"/>
  <c r="IT155" i="21"/>
  <c r="IT150" i="21"/>
  <c r="IT143" i="21"/>
  <c r="IT122" i="21"/>
  <c r="IT121" i="21"/>
  <c r="IT120" i="21"/>
  <c r="IT119" i="21"/>
  <c r="IT118" i="21"/>
  <c r="IT117" i="21"/>
  <c r="IT116" i="21"/>
  <c r="IT72" i="21"/>
  <c r="IT227" i="21"/>
  <c r="IT208" i="21"/>
  <c r="IT147" i="21"/>
  <c r="IT140" i="21"/>
  <c r="IT254" i="21"/>
  <c r="IT225" i="21"/>
  <c r="IT212" i="21"/>
  <c r="IT196" i="21"/>
  <c r="IT159" i="21"/>
  <c r="IT130" i="21"/>
  <c r="IT128" i="21"/>
  <c r="IT126" i="21"/>
  <c r="IT124" i="21"/>
  <c r="IT92" i="21"/>
  <c r="IT84" i="21"/>
  <c r="IT77" i="21"/>
  <c r="IT76" i="21"/>
  <c r="IT75" i="21"/>
  <c r="IT74" i="21"/>
  <c r="IT73" i="21"/>
  <c r="IT66" i="21"/>
  <c r="IT58" i="21"/>
  <c r="IT50" i="21"/>
  <c r="IT42" i="21"/>
  <c r="IT34" i="21"/>
  <c r="IT26" i="21"/>
  <c r="IT18" i="21"/>
  <c r="IT10" i="21"/>
  <c r="IT232" i="21"/>
  <c r="IT152" i="21"/>
  <c r="IT145" i="21"/>
  <c r="IT136" i="21"/>
  <c r="IT134" i="21"/>
  <c r="IT132" i="21"/>
  <c r="IT95" i="21"/>
  <c r="IT89" i="21"/>
  <c r="IT85" i="21"/>
  <c r="IT78" i="21"/>
  <c r="IT65" i="21"/>
  <c r="IT57" i="21"/>
  <c r="IT49" i="21"/>
  <c r="IT41" i="21"/>
  <c r="IT33" i="21"/>
  <c r="IT25" i="21"/>
  <c r="IT17" i="21"/>
  <c r="IT9" i="21"/>
  <c r="IT217" i="21"/>
  <c r="IT211" i="21"/>
  <c r="IT172" i="21"/>
  <c r="IT98" i="21"/>
  <c r="IT79" i="21"/>
  <c r="IT64" i="21"/>
  <c r="IT56" i="21"/>
  <c r="IT48" i="21"/>
  <c r="IT40" i="21"/>
  <c r="IT32" i="21"/>
  <c r="IT24" i="21"/>
  <c r="IT16" i="21"/>
  <c r="IT8" i="21"/>
  <c r="IT310" i="21"/>
  <c r="IT264" i="21"/>
  <c r="IT251" i="21"/>
  <c r="IT195" i="21"/>
  <c r="IT158" i="21"/>
  <c r="IT93" i="21"/>
  <c r="IT90" i="21"/>
  <c r="IT86" i="21"/>
  <c r="IT80" i="21"/>
  <c r="IT248" i="21"/>
  <c r="IT238" i="21"/>
  <c r="IT215" i="21"/>
  <c r="IT166" i="21"/>
  <c r="IT151" i="21"/>
  <c r="IT144" i="21"/>
  <c r="IT129" i="21"/>
  <c r="IT127" i="21"/>
  <c r="IT125" i="21"/>
  <c r="IT96" i="21"/>
  <c r="IT81" i="21"/>
  <c r="IT62" i="21"/>
  <c r="IT220" i="21"/>
  <c r="IT139" i="21"/>
  <c r="IT97" i="21"/>
  <c r="IT88" i="21"/>
  <c r="IT71" i="21"/>
  <c r="IT70" i="21"/>
  <c r="IT69" i="21"/>
  <c r="IT68" i="21"/>
  <c r="IT67" i="21"/>
  <c r="IT59" i="21"/>
  <c r="IT51" i="21"/>
  <c r="IT43" i="21"/>
  <c r="IT35" i="21"/>
  <c r="IT27" i="21"/>
  <c r="IT19" i="21"/>
  <c r="IT11" i="21"/>
  <c r="IT133" i="21"/>
  <c r="IT47" i="21"/>
  <c r="IT31" i="21"/>
  <c r="IT15" i="21"/>
  <c r="IT20" i="21"/>
  <c r="IT60" i="21"/>
  <c r="IT54" i="21"/>
  <c r="IT38" i="21"/>
  <c r="IT22" i="21"/>
  <c r="IT6" i="21"/>
  <c r="IT179" i="21"/>
  <c r="IT45" i="21"/>
  <c r="IT29" i="21"/>
  <c r="IT13" i="21"/>
  <c r="IT94" i="21"/>
  <c r="IT52" i="21"/>
  <c r="IT36" i="21"/>
  <c r="IT214" i="21"/>
  <c r="IT193" i="21"/>
  <c r="IT137" i="21"/>
  <c r="IT87" i="21"/>
  <c r="IT82" i="21"/>
  <c r="IT55" i="21"/>
  <c r="IT39" i="21"/>
  <c r="IT23" i="21"/>
  <c r="IT7" i="21"/>
  <c r="IT156" i="21"/>
  <c r="IT61" i="21"/>
  <c r="IT46" i="21"/>
  <c r="IT30" i="21"/>
  <c r="IT14" i="21"/>
  <c r="IT135" i="21"/>
  <c r="IT63" i="21"/>
  <c r="IT53" i="21"/>
  <c r="IT37" i="21"/>
  <c r="IT21" i="21"/>
  <c r="IT153" i="21"/>
  <c r="IT44" i="21"/>
  <c r="IT28" i="21"/>
  <c r="IT12" i="21"/>
  <c r="IQ7" i="21"/>
  <c r="IR14" i="21"/>
  <c r="IQ23" i="21"/>
  <c r="IR30" i="21"/>
  <c r="IQ39" i="21"/>
  <c r="IR46" i="21"/>
  <c r="IQ55" i="21"/>
  <c r="IR63" i="21"/>
  <c r="IR81" i="21"/>
  <c r="IQ119" i="21"/>
  <c r="IR127" i="21"/>
  <c r="IS135" i="21"/>
  <c r="IR144" i="21"/>
  <c r="IQ170" i="21"/>
  <c r="IQ32" i="21"/>
  <c r="IQ48" i="21"/>
  <c r="IQ104" i="21"/>
  <c r="IQ111" i="21"/>
  <c r="IQ209" i="21"/>
  <c r="IQ41" i="21"/>
  <c r="IQ57" i="21"/>
  <c r="IQ66" i="21"/>
  <c r="IQ121" i="21"/>
  <c r="IQ34" i="21"/>
  <c r="IQ50" i="21"/>
  <c r="IQ64" i="21"/>
  <c r="IQ113" i="21"/>
  <c r="IQ247" i="21"/>
  <c r="IQ31" i="21"/>
  <c r="IQ47" i="21"/>
  <c r="IQ107" i="21"/>
  <c r="IQ123" i="21"/>
  <c r="IR316" i="21"/>
  <c r="IR308" i="21"/>
  <c r="IR300" i="21"/>
  <c r="IR292" i="21"/>
  <c r="IR284" i="21"/>
  <c r="IR276" i="21"/>
  <c r="IR268" i="21"/>
  <c r="IR260" i="21"/>
  <c r="IR252" i="21"/>
  <c r="IR244" i="21"/>
  <c r="IR275" i="21"/>
  <c r="IR274" i="21"/>
  <c r="IR273" i="21"/>
  <c r="IR272" i="21"/>
  <c r="IR271" i="21"/>
  <c r="IR270" i="21"/>
  <c r="IR269" i="21"/>
  <c r="IR239" i="21"/>
  <c r="IR231" i="21"/>
  <c r="IR223" i="21"/>
  <c r="IR215" i="21"/>
  <c r="IR207" i="21"/>
  <c r="IR199" i="21"/>
  <c r="IR191" i="21"/>
  <c r="IR183" i="21"/>
  <c r="IR175" i="21"/>
  <c r="IR167" i="21"/>
  <c r="IR159" i="21"/>
  <c r="IR283" i="21"/>
  <c r="IR282" i="21"/>
  <c r="IR281" i="21"/>
  <c r="IR280" i="21"/>
  <c r="IR279" i="21"/>
  <c r="IR278" i="21"/>
  <c r="IR277" i="21"/>
  <c r="IR238" i="21"/>
  <c r="IR291" i="21"/>
  <c r="IR290" i="21"/>
  <c r="IR289" i="21"/>
  <c r="IR288" i="21"/>
  <c r="IR287" i="21"/>
  <c r="IR286" i="21"/>
  <c r="IR285" i="21"/>
  <c r="IR267" i="21"/>
  <c r="IR266" i="21"/>
  <c r="IR265" i="21"/>
  <c r="IR264" i="21"/>
  <c r="IR263" i="21"/>
  <c r="IR262" i="21"/>
  <c r="IR261" i="21"/>
  <c r="IR299" i="21"/>
  <c r="IR297" i="21"/>
  <c r="IR295" i="21"/>
  <c r="IR293" i="21"/>
  <c r="IR257" i="21"/>
  <c r="IR233" i="21"/>
  <c r="IR232" i="21"/>
  <c r="IR174" i="21"/>
  <c r="IR173" i="21"/>
  <c r="IR172" i="21"/>
  <c r="IR171" i="21"/>
  <c r="IR170" i="21"/>
  <c r="IR169" i="21"/>
  <c r="IR168" i="21"/>
  <c r="IR156" i="21"/>
  <c r="IR148" i="21"/>
  <c r="IR140" i="21"/>
  <c r="IR307" i="21"/>
  <c r="IR305" i="21"/>
  <c r="IR303" i="21"/>
  <c r="IR301" i="21"/>
  <c r="IR249" i="21"/>
  <c r="IR245" i="21"/>
  <c r="IR240" i="21"/>
  <c r="IR234" i="21"/>
  <c r="IR315" i="21"/>
  <c r="IR313" i="21"/>
  <c r="IR311" i="21"/>
  <c r="IR309" i="21"/>
  <c r="IR255" i="21"/>
  <c r="IR241" i="21"/>
  <c r="IR235" i="21"/>
  <c r="IR254" i="21"/>
  <c r="IR248" i="21"/>
  <c r="IR230" i="21"/>
  <c r="IR229" i="21"/>
  <c r="IR228" i="21"/>
  <c r="IR227" i="21"/>
  <c r="IR226" i="21"/>
  <c r="IR225" i="21"/>
  <c r="IR224" i="21"/>
  <c r="IR317" i="21"/>
  <c r="IR250" i="21"/>
  <c r="IR242" i="21"/>
  <c r="IR212" i="21"/>
  <c r="IR208" i="21"/>
  <c r="IR196" i="21"/>
  <c r="IR189" i="21"/>
  <c r="IR182" i="21"/>
  <c r="IR133" i="21"/>
  <c r="IR125" i="21"/>
  <c r="IR117" i="21"/>
  <c r="IR109" i="21"/>
  <c r="IR101" i="21"/>
  <c r="IR93" i="21"/>
  <c r="IR85" i="21"/>
  <c r="IR296" i="21"/>
  <c r="IR253" i="21"/>
  <c r="IR237" i="21"/>
  <c r="IR218" i="21"/>
  <c r="IR205" i="21"/>
  <c r="IR201" i="21"/>
  <c r="IR197" i="21"/>
  <c r="IR190" i="21"/>
  <c r="IR160" i="21"/>
  <c r="IR304" i="21"/>
  <c r="IR256" i="21"/>
  <c r="IR247" i="21"/>
  <c r="IR221" i="21"/>
  <c r="IR213" i="21"/>
  <c r="IR209" i="21"/>
  <c r="IR198" i="21"/>
  <c r="IR176" i="21"/>
  <c r="IR161" i="21"/>
  <c r="IR314" i="21"/>
  <c r="IR310" i="21"/>
  <c r="IR220" i="21"/>
  <c r="IR204" i="21"/>
  <c r="IR200" i="21"/>
  <c r="IR195" i="21"/>
  <c r="IR188" i="21"/>
  <c r="IR181" i="21"/>
  <c r="IR166" i="21"/>
  <c r="IR216" i="21"/>
  <c r="IR202" i="21"/>
  <c r="IR162" i="21"/>
  <c r="IR147" i="21"/>
  <c r="IR219" i="21"/>
  <c r="IR210" i="21"/>
  <c r="IR192" i="21"/>
  <c r="IR185" i="21"/>
  <c r="IR178" i="21"/>
  <c r="IR154" i="21"/>
  <c r="IR100" i="21"/>
  <c r="IR99" i="21"/>
  <c r="IR98" i="21"/>
  <c r="IR97" i="21"/>
  <c r="IR96" i="21"/>
  <c r="IR95" i="21"/>
  <c r="IR94" i="21"/>
  <c r="IR298" i="21"/>
  <c r="IR243" i="21"/>
  <c r="IR222" i="21"/>
  <c r="IR164" i="21"/>
  <c r="IR141" i="21"/>
  <c r="IR108" i="21"/>
  <c r="IR107" i="21"/>
  <c r="IR106" i="21"/>
  <c r="IR105" i="21"/>
  <c r="IR104" i="21"/>
  <c r="IR103" i="21"/>
  <c r="IR102" i="21"/>
  <c r="IR74" i="21"/>
  <c r="IR302" i="21"/>
  <c r="IR251" i="21"/>
  <c r="IR217" i="21"/>
  <c r="IR211" i="21"/>
  <c r="IR165" i="21"/>
  <c r="IR158" i="21"/>
  <c r="IR153" i="21"/>
  <c r="IR146" i="21"/>
  <c r="IR139" i="21"/>
  <c r="IR187" i="21"/>
  <c r="IR155" i="21"/>
  <c r="IR116" i="21"/>
  <c r="IR114" i="21"/>
  <c r="IR112" i="21"/>
  <c r="IR110" i="21"/>
  <c r="IR83" i="21"/>
  <c r="IR60" i="21"/>
  <c r="IR52" i="21"/>
  <c r="IR44" i="21"/>
  <c r="IR36" i="21"/>
  <c r="IR28" i="21"/>
  <c r="IR20" i="21"/>
  <c r="IR12" i="21"/>
  <c r="IR312" i="21"/>
  <c r="IR206" i="21"/>
  <c r="IR177" i="21"/>
  <c r="IR150" i="21"/>
  <c r="IR143" i="21"/>
  <c r="IR124" i="21"/>
  <c r="IR122" i="21"/>
  <c r="IR120" i="21"/>
  <c r="IR118" i="21"/>
  <c r="IR92" i="21"/>
  <c r="IR88" i="21"/>
  <c r="IR84" i="21"/>
  <c r="IR73" i="21"/>
  <c r="IR72" i="21"/>
  <c r="IR71" i="21"/>
  <c r="IR70" i="21"/>
  <c r="IR69" i="21"/>
  <c r="IR68" i="21"/>
  <c r="IR67" i="21"/>
  <c r="IR59" i="21"/>
  <c r="IR51" i="21"/>
  <c r="IR43" i="21"/>
  <c r="IR35" i="21"/>
  <c r="IR27" i="21"/>
  <c r="IR19" i="21"/>
  <c r="IR11" i="21"/>
  <c r="IR163" i="21"/>
  <c r="IR132" i="21"/>
  <c r="IR130" i="21"/>
  <c r="IR128" i="21"/>
  <c r="IR126" i="21"/>
  <c r="IR77" i="21"/>
  <c r="IR76" i="21"/>
  <c r="IR75" i="21"/>
  <c r="IR66" i="21"/>
  <c r="IR58" i="21"/>
  <c r="IR50" i="21"/>
  <c r="IR42" i="21"/>
  <c r="IR34" i="21"/>
  <c r="IR26" i="21"/>
  <c r="IR18" i="21"/>
  <c r="IR10" i="21"/>
  <c r="IR294" i="21"/>
  <c r="IR186" i="21"/>
  <c r="IR152" i="21"/>
  <c r="IR145" i="21"/>
  <c r="IR138" i="21"/>
  <c r="IR136" i="21"/>
  <c r="IR134" i="21"/>
  <c r="IR89" i="21"/>
  <c r="IR78" i="21"/>
  <c r="IR306" i="21"/>
  <c r="IR194" i="21"/>
  <c r="IR180" i="21"/>
  <c r="IR157" i="21"/>
  <c r="IR149" i="21"/>
  <c r="IR142" i="21"/>
  <c r="IR115" i="21"/>
  <c r="IR113" i="21"/>
  <c r="IR111" i="21"/>
  <c r="IR79" i="21"/>
  <c r="IR64" i="21"/>
  <c r="IR203" i="21"/>
  <c r="IR193" i="21"/>
  <c r="IR179" i="21"/>
  <c r="IR137" i="21"/>
  <c r="IR135" i="21"/>
  <c r="IR91" i="21"/>
  <c r="IR87" i="21"/>
  <c r="IR82" i="21"/>
  <c r="IR61" i="21"/>
  <c r="IR53" i="21"/>
  <c r="IR45" i="21"/>
  <c r="IR37" i="21"/>
  <c r="IR29" i="21"/>
  <c r="IR21" i="21"/>
  <c r="IR13" i="21"/>
  <c r="IQ8" i="21"/>
  <c r="IR15" i="21"/>
  <c r="IQ24" i="21"/>
  <c r="IR31" i="21"/>
  <c r="IQ40" i="21"/>
  <c r="IR47" i="21"/>
  <c r="IQ56" i="21"/>
  <c r="IQ79" i="21"/>
  <c r="IQ115" i="21"/>
  <c r="IR123" i="21"/>
  <c r="IQ198" i="21"/>
  <c r="IR259" i="21"/>
  <c r="IS315" i="21"/>
  <c r="IS307" i="21"/>
  <c r="IS299" i="21"/>
  <c r="IS291" i="21"/>
  <c r="IS283" i="21"/>
  <c r="IS275" i="21"/>
  <c r="IS267" i="21"/>
  <c r="IS259" i="21"/>
  <c r="IS251" i="21"/>
  <c r="IS243" i="21"/>
  <c r="IS282" i="21"/>
  <c r="IS281" i="21"/>
  <c r="IS280" i="21"/>
  <c r="IS279" i="21"/>
  <c r="IS278" i="21"/>
  <c r="IS277" i="21"/>
  <c r="IS276" i="21"/>
  <c r="IS238" i="21"/>
  <c r="IS230" i="21"/>
  <c r="IS222" i="21"/>
  <c r="IS214" i="21"/>
  <c r="IS206" i="21"/>
  <c r="IS198" i="21"/>
  <c r="IS190" i="21"/>
  <c r="IS182" i="21"/>
  <c r="IS174" i="21"/>
  <c r="IS166" i="21"/>
  <c r="IS158" i="21"/>
  <c r="IS290" i="21"/>
  <c r="IS289" i="21"/>
  <c r="IS288" i="21"/>
  <c r="IS287" i="21"/>
  <c r="IS286" i="21"/>
  <c r="IS285" i="21"/>
  <c r="IS284" i="21"/>
  <c r="IS237" i="21"/>
  <c r="IS298" i="21"/>
  <c r="IS297" i="21"/>
  <c r="IS296" i="21"/>
  <c r="IS295" i="21"/>
  <c r="IS294" i="21"/>
  <c r="IS293" i="21"/>
  <c r="IS292" i="21"/>
  <c r="IS274" i="21"/>
  <c r="IS273" i="21"/>
  <c r="IS272" i="21"/>
  <c r="IS271" i="21"/>
  <c r="IS270" i="21"/>
  <c r="IS269" i="21"/>
  <c r="IS268" i="21"/>
  <c r="IS305" i="21"/>
  <c r="IS303" i="21"/>
  <c r="IS301" i="21"/>
  <c r="IS265" i="21"/>
  <c r="IS252" i="21"/>
  <c r="IS249" i="21"/>
  <c r="IS245" i="21"/>
  <c r="IS240" i="21"/>
  <c r="IS234" i="21"/>
  <c r="IS181" i="21"/>
  <c r="IS180" i="21"/>
  <c r="IS179" i="21"/>
  <c r="IS178" i="21"/>
  <c r="IS177" i="21"/>
  <c r="IS176" i="21"/>
  <c r="IS175" i="21"/>
  <c r="IS155" i="21"/>
  <c r="IS147" i="21"/>
  <c r="IS139" i="21"/>
  <c r="IS313" i="21"/>
  <c r="IS311" i="21"/>
  <c r="IS309" i="21"/>
  <c r="IS260" i="21"/>
  <c r="IS255" i="21"/>
  <c r="IS241" i="21"/>
  <c r="IS235" i="21"/>
  <c r="IS317" i="21"/>
  <c r="IS263" i="21"/>
  <c r="IS258" i="21"/>
  <c r="IS250" i="21"/>
  <c r="IS246" i="21"/>
  <c r="IS242" i="21"/>
  <c r="IS236" i="21"/>
  <c r="IS262" i="21"/>
  <c r="IS257" i="21"/>
  <c r="IS239" i="21"/>
  <c r="IS233" i="21"/>
  <c r="IS232" i="21"/>
  <c r="IS231" i="21"/>
  <c r="IS266" i="21"/>
  <c r="IS253" i="21"/>
  <c r="IS223" i="21"/>
  <c r="IS218" i="21"/>
  <c r="IS205" i="21"/>
  <c r="IS201" i="21"/>
  <c r="IS197" i="21"/>
  <c r="IS167" i="21"/>
  <c r="IS160" i="21"/>
  <c r="IS132" i="21"/>
  <c r="IS124" i="21"/>
  <c r="IS116" i="21"/>
  <c r="IS108" i="21"/>
  <c r="IS100" i="21"/>
  <c r="IS92" i="21"/>
  <c r="IS84" i="21"/>
  <c r="IS304" i="21"/>
  <c r="IS300" i="21"/>
  <c r="IS256" i="21"/>
  <c r="IS247" i="21"/>
  <c r="IS221" i="21"/>
  <c r="IS213" i="21"/>
  <c r="IS209" i="21"/>
  <c r="IS183" i="21"/>
  <c r="IS168" i="21"/>
  <c r="IS161" i="21"/>
  <c r="IS312" i="21"/>
  <c r="IS308" i="21"/>
  <c r="IS216" i="21"/>
  <c r="IS202" i="21"/>
  <c r="IS191" i="21"/>
  <c r="IS184" i="21"/>
  <c r="IS169" i="21"/>
  <c r="IS162" i="21"/>
  <c r="IS254" i="21"/>
  <c r="IS248" i="21"/>
  <c r="IS229" i="21"/>
  <c r="IS227" i="21"/>
  <c r="IS225" i="21"/>
  <c r="IS215" i="21"/>
  <c r="IS212" i="21"/>
  <c r="IS208" i="21"/>
  <c r="IS196" i="21"/>
  <c r="IS189" i="21"/>
  <c r="IS159" i="21"/>
  <c r="IS316" i="21"/>
  <c r="IS244" i="21"/>
  <c r="IS226" i="21"/>
  <c r="IS219" i="21"/>
  <c r="IS210" i="21"/>
  <c r="IS192" i="21"/>
  <c r="IS185" i="21"/>
  <c r="IS154" i="21"/>
  <c r="IS140" i="21"/>
  <c r="IS99" i="21"/>
  <c r="IS98" i="21"/>
  <c r="IS97" i="21"/>
  <c r="IS96" i="21"/>
  <c r="IS95" i="21"/>
  <c r="IS94" i="21"/>
  <c r="IS93" i="21"/>
  <c r="IS199" i="21"/>
  <c r="IS171" i="21"/>
  <c r="IS164" i="21"/>
  <c r="IS148" i="21"/>
  <c r="IS141" i="21"/>
  <c r="IS107" i="21"/>
  <c r="IS106" i="21"/>
  <c r="IS105" i="21"/>
  <c r="IS104" i="21"/>
  <c r="IS103" i="21"/>
  <c r="IS102" i="21"/>
  <c r="IS101" i="21"/>
  <c r="IS306" i="21"/>
  <c r="IS261" i="21"/>
  <c r="IS207" i="21"/>
  <c r="IS194" i="21"/>
  <c r="IS187" i="21"/>
  <c r="IS157" i="21"/>
  <c r="IS149" i="21"/>
  <c r="IS142" i="21"/>
  <c r="IS115" i="21"/>
  <c r="IS114" i="21"/>
  <c r="IS113" i="21"/>
  <c r="IS112" i="21"/>
  <c r="IS111" i="21"/>
  <c r="IS110" i="21"/>
  <c r="IS109" i="21"/>
  <c r="IS73" i="21"/>
  <c r="IS310" i="21"/>
  <c r="IS264" i="21"/>
  <c r="IS220" i="21"/>
  <c r="IS200" i="21"/>
  <c r="IS195" i="21"/>
  <c r="IS188" i="21"/>
  <c r="IS314" i="21"/>
  <c r="IS173" i="21"/>
  <c r="IS150" i="21"/>
  <c r="IS143" i="21"/>
  <c r="IS122" i="21"/>
  <c r="IS120" i="21"/>
  <c r="IS118" i="21"/>
  <c r="IS88" i="21"/>
  <c r="IS72" i="21"/>
  <c r="IS71" i="21"/>
  <c r="IS70" i="21"/>
  <c r="IS69" i="21"/>
  <c r="IS68" i="21"/>
  <c r="IS67" i="21"/>
  <c r="IS59" i="21"/>
  <c r="IS51" i="21"/>
  <c r="IS43" i="21"/>
  <c r="IS35" i="21"/>
  <c r="IS27" i="21"/>
  <c r="IS19" i="21"/>
  <c r="IS11" i="21"/>
  <c r="IS224" i="21"/>
  <c r="IS163" i="21"/>
  <c r="IS130" i="21"/>
  <c r="IS128" i="21"/>
  <c r="IS126" i="21"/>
  <c r="IS77" i="21"/>
  <c r="IS76" i="21"/>
  <c r="IS75" i="21"/>
  <c r="IS74" i="21"/>
  <c r="IS66" i="21"/>
  <c r="IS58" i="21"/>
  <c r="IS50" i="21"/>
  <c r="IS42" i="21"/>
  <c r="IS34" i="21"/>
  <c r="IS26" i="21"/>
  <c r="IS18" i="21"/>
  <c r="IS10" i="21"/>
  <c r="IS186" i="21"/>
  <c r="IS152" i="21"/>
  <c r="IS145" i="21"/>
  <c r="IS138" i="21"/>
  <c r="IS136" i="21"/>
  <c r="IS134" i="21"/>
  <c r="IS89" i="21"/>
  <c r="IS85" i="21"/>
  <c r="IS78" i="21"/>
  <c r="IS65" i="21"/>
  <c r="IS57" i="21"/>
  <c r="IS49" i="21"/>
  <c r="IS41" i="21"/>
  <c r="IS33" i="21"/>
  <c r="IS25" i="21"/>
  <c r="IS17" i="21"/>
  <c r="IS9" i="21"/>
  <c r="IS217" i="21"/>
  <c r="IS211" i="21"/>
  <c r="IS172" i="21"/>
  <c r="IS79" i="21"/>
  <c r="IS204" i="21"/>
  <c r="IS123" i="21"/>
  <c r="IS121" i="21"/>
  <c r="IS119" i="21"/>
  <c r="IS117" i="21"/>
  <c r="IS90" i="21"/>
  <c r="IS86" i="21"/>
  <c r="IS80" i="21"/>
  <c r="IS63" i="21"/>
  <c r="IS302" i="21"/>
  <c r="IS165" i="21"/>
  <c r="IS156" i="21"/>
  <c r="IS153" i="21"/>
  <c r="IS146" i="21"/>
  <c r="IS83" i="21"/>
  <c r="IS60" i="21"/>
  <c r="IS52" i="21"/>
  <c r="IS44" i="21"/>
  <c r="IS36" i="21"/>
  <c r="IS28" i="21"/>
  <c r="IS20" i="21"/>
  <c r="IS12" i="21"/>
  <c r="IR8" i="21"/>
  <c r="IS15" i="21"/>
  <c r="IQ17" i="21"/>
  <c r="IR24" i="21"/>
  <c r="IS31" i="21"/>
  <c r="IQ33" i="21"/>
  <c r="IR40" i="21"/>
  <c r="IS47" i="21"/>
  <c r="IQ49" i="21"/>
  <c r="IR56" i="21"/>
  <c r="IQ80" i="21"/>
  <c r="IS133" i="21"/>
  <c r="IR151" i="21"/>
  <c r="IS203" i="21"/>
  <c r="IQ317" i="21"/>
  <c r="IQ309" i="21"/>
  <c r="IQ301" i="21"/>
  <c r="IQ293" i="21"/>
  <c r="IQ285" i="21"/>
  <c r="IQ277" i="21"/>
  <c r="IQ269" i="21"/>
  <c r="IQ261" i="21"/>
  <c r="IQ253" i="21"/>
  <c r="IQ245" i="21"/>
  <c r="IQ268" i="21"/>
  <c r="IQ267" i="21"/>
  <c r="IQ266" i="21"/>
  <c r="IQ265" i="21"/>
  <c r="IQ264" i="21"/>
  <c r="IQ263" i="21"/>
  <c r="IQ262" i="21"/>
  <c r="IQ240" i="21"/>
  <c r="IQ232" i="21"/>
  <c r="IQ224" i="21"/>
  <c r="IQ216" i="21"/>
  <c r="IQ208" i="21"/>
  <c r="IQ200" i="21"/>
  <c r="IQ192" i="21"/>
  <c r="IQ184" i="21"/>
  <c r="IQ176" i="21"/>
  <c r="IQ168" i="21"/>
  <c r="IQ160" i="21"/>
  <c r="IQ276" i="21"/>
  <c r="IQ275" i="21"/>
  <c r="IQ274" i="21"/>
  <c r="IQ273" i="21"/>
  <c r="IQ272" i="21"/>
  <c r="IQ271" i="21"/>
  <c r="IQ270" i="21"/>
  <c r="IQ239" i="21"/>
  <c r="IQ284" i="21"/>
  <c r="IQ283" i="21"/>
  <c r="IQ282" i="21"/>
  <c r="IQ281" i="21"/>
  <c r="IQ280" i="21"/>
  <c r="IQ279" i="21"/>
  <c r="IQ278" i="21"/>
  <c r="IQ260" i="21"/>
  <c r="IQ259" i="21"/>
  <c r="IQ258" i="21"/>
  <c r="IQ257" i="21"/>
  <c r="IQ256" i="21"/>
  <c r="IQ255" i="21"/>
  <c r="IQ254" i="21"/>
  <c r="IQ291" i="21"/>
  <c r="IQ289" i="21"/>
  <c r="IQ287" i="21"/>
  <c r="IQ248" i="21"/>
  <c r="IQ231" i="21"/>
  <c r="IQ230" i="21"/>
  <c r="IQ229" i="21"/>
  <c r="IQ228" i="21"/>
  <c r="IQ227" i="21"/>
  <c r="IQ226" i="21"/>
  <c r="IQ225" i="21"/>
  <c r="IQ167" i="21"/>
  <c r="IQ166" i="21"/>
  <c r="IQ165" i="21"/>
  <c r="IQ164" i="21"/>
  <c r="IQ163" i="21"/>
  <c r="IQ162" i="21"/>
  <c r="IQ161" i="21"/>
  <c r="IQ157" i="21"/>
  <c r="IQ149" i="21"/>
  <c r="IQ141" i="21"/>
  <c r="IQ299" i="21"/>
  <c r="IQ297" i="21"/>
  <c r="IQ295" i="21"/>
  <c r="IQ252" i="21"/>
  <c r="IQ233" i="21"/>
  <c r="IQ307" i="21"/>
  <c r="IQ305" i="21"/>
  <c r="IQ303" i="21"/>
  <c r="IQ249" i="21"/>
  <c r="IQ234" i="21"/>
  <c r="IQ316" i="21"/>
  <c r="IQ314" i="21"/>
  <c r="IQ312" i="21"/>
  <c r="IQ310" i="21"/>
  <c r="IQ244" i="21"/>
  <c r="IQ223" i="21"/>
  <c r="IQ222" i="21"/>
  <c r="IQ221" i="21"/>
  <c r="IQ220" i="21"/>
  <c r="IQ219" i="21"/>
  <c r="IQ218" i="21"/>
  <c r="IQ217" i="21"/>
  <c r="IQ313" i="21"/>
  <c r="IQ235" i="21"/>
  <c r="IQ215" i="21"/>
  <c r="IQ204" i="21"/>
  <c r="IQ195" i="21"/>
  <c r="IQ188" i="21"/>
  <c r="IQ181" i="21"/>
  <c r="IQ174" i="21"/>
  <c r="IQ159" i="21"/>
  <c r="IQ134" i="21"/>
  <c r="IQ126" i="21"/>
  <c r="IQ118" i="21"/>
  <c r="IQ110" i="21"/>
  <c r="IQ102" i="21"/>
  <c r="IQ94" i="21"/>
  <c r="IQ86" i="21"/>
  <c r="IQ78" i="21"/>
  <c r="IQ292" i="21"/>
  <c r="IQ288" i="21"/>
  <c r="IQ250" i="21"/>
  <c r="IQ242" i="21"/>
  <c r="IQ212" i="21"/>
  <c r="IQ196" i="21"/>
  <c r="IQ189" i="21"/>
  <c r="IQ182" i="21"/>
  <c r="IQ175" i="21"/>
  <c r="IQ300" i="21"/>
  <c r="IQ296" i="21"/>
  <c r="IQ237" i="21"/>
  <c r="IQ205" i="21"/>
  <c r="IQ201" i="21"/>
  <c r="IQ197" i="21"/>
  <c r="IQ190" i="21"/>
  <c r="IQ183" i="21"/>
  <c r="IQ306" i="21"/>
  <c r="IQ302" i="21"/>
  <c r="IQ251" i="21"/>
  <c r="IQ238" i="21"/>
  <c r="IQ211" i="21"/>
  <c r="IQ194" i="21"/>
  <c r="IQ187" i="21"/>
  <c r="IQ180" i="21"/>
  <c r="IQ173" i="21"/>
  <c r="IQ158" i="21"/>
  <c r="IQ308" i="21"/>
  <c r="IQ213" i="21"/>
  <c r="IQ169" i="21"/>
  <c r="IQ153" i="21"/>
  <c r="IQ146" i="21"/>
  <c r="IQ139" i="21"/>
  <c r="IQ315" i="21"/>
  <c r="IQ202" i="21"/>
  <c r="IQ147" i="21"/>
  <c r="IQ140" i="21"/>
  <c r="IQ93" i="21"/>
  <c r="IQ92" i="21"/>
  <c r="IQ91" i="21"/>
  <c r="IQ90" i="21"/>
  <c r="IQ89" i="21"/>
  <c r="IQ88" i="21"/>
  <c r="IQ87" i="21"/>
  <c r="IQ290" i="21"/>
  <c r="IQ210" i="21"/>
  <c r="IQ199" i="21"/>
  <c r="IQ185" i="21"/>
  <c r="IQ178" i="21"/>
  <c r="IQ171" i="21"/>
  <c r="IQ154" i="21"/>
  <c r="IQ148" i="21"/>
  <c r="IQ101" i="21"/>
  <c r="IQ100" i="21"/>
  <c r="IQ99" i="21"/>
  <c r="IQ98" i="21"/>
  <c r="IQ97" i="21"/>
  <c r="IQ96" i="21"/>
  <c r="IQ95" i="21"/>
  <c r="IQ75" i="21"/>
  <c r="IQ294" i="21"/>
  <c r="IQ203" i="21"/>
  <c r="IQ193" i="21"/>
  <c r="IQ186" i="21"/>
  <c r="IQ179" i="21"/>
  <c r="IQ172" i="21"/>
  <c r="IQ156" i="21"/>
  <c r="IQ152" i="21"/>
  <c r="IQ145" i="21"/>
  <c r="IQ138" i="21"/>
  <c r="IQ137" i="21"/>
  <c r="IQ136" i="21"/>
  <c r="IQ135" i="21"/>
  <c r="IQ298" i="21"/>
  <c r="IQ243" i="21"/>
  <c r="IQ207" i="21"/>
  <c r="IQ105" i="21"/>
  <c r="IQ82" i="21"/>
  <c r="IQ61" i="21"/>
  <c r="IQ53" i="21"/>
  <c r="IQ45" i="21"/>
  <c r="IQ37" i="21"/>
  <c r="IQ29" i="21"/>
  <c r="IQ21" i="21"/>
  <c r="IQ13" i="21"/>
  <c r="IQ191" i="21"/>
  <c r="IQ155" i="21"/>
  <c r="IQ116" i="21"/>
  <c r="IQ114" i="21"/>
  <c r="IQ112" i="21"/>
  <c r="IQ108" i="21"/>
  <c r="IQ83" i="21"/>
  <c r="IQ60" i="21"/>
  <c r="IQ52" i="21"/>
  <c r="IQ44" i="21"/>
  <c r="IQ36" i="21"/>
  <c r="IQ28" i="21"/>
  <c r="IQ20" i="21"/>
  <c r="IQ12" i="21"/>
  <c r="IQ311" i="21"/>
  <c r="IQ241" i="21"/>
  <c r="IQ206" i="21"/>
  <c r="IQ177" i="21"/>
  <c r="IQ150" i="21"/>
  <c r="IQ143" i="21"/>
  <c r="IQ124" i="21"/>
  <c r="IQ122" i="21"/>
  <c r="IQ120" i="21"/>
  <c r="IQ103" i="21"/>
  <c r="IQ84" i="21"/>
  <c r="IQ74" i="21"/>
  <c r="IQ73" i="21"/>
  <c r="IQ72" i="21"/>
  <c r="IQ71" i="21"/>
  <c r="IQ70" i="21"/>
  <c r="IQ69" i="21"/>
  <c r="IQ68" i="21"/>
  <c r="IQ67" i="21"/>
  <c r="IQ59" i="21"/>
  <c r="IQ51" i="21"/>
  <c r="IQ43" i="21"/>
  <c r="IQ35" i="21"/>
  <c r="IQ27" i="21"/>
  <c r="IQ19" i="21"/>
  <c r="IQ11" i="21"/>
  <c r="IQ132" i="21"/>
  <c r="IQ130" i="21"/>
  <c r="IQ128" i="21"/>
  <c r="IQ106" i="21"/>
  <c r="IQ85" i="21"/>
  <c r="IQ77" i="21"/>
  <c r="IQ76" i="21"/>
  <c r="IQ109" i="21"/>
  <c r="IQ65" i="21"/>
  <c r="IQ304" i="21"/>
  <c r="IQ286" i="21"/>
  <c r="IQ246" i="21"/>
  <c r="IQ236" i="21"/>
  <c r="IQ214" i="21"/>
  <c r="IQ151" i="21"/>
  <c r="IQ144" i="21"/>
  <c r="IQ133" i="21"/>
  <c r="IQ131" i="21"/>
  <c r="IQ129" i="21"/>
  <c r="IQ127" i="21"/>
  <c r="IQ81" i="21"/>
  <c r="IQ62" i="21"/>
  <c r="IQ54" i="21"/>
  <c r="IQ46" i="21"/>
  <c r="IQ38" i="21"/>
  <c r="IQ30" i="21"/>
  <c r="IQ22" i="21"/>
  <c r="IQ14" i="21"/>
  <c r="IQ6" i="21"/>
  <c r="IQ15" i="21"/>
  <c r="IS8" i="21"/>
  <c r="IQ10" i="21"/>
  <c r="IR17" i="21"/>
  <c r="IS24" i="21"/>
  <c r="IQ26" i="21"/>
  <c r="IR33" i="21"/>
  <c r="IS40" i="21"/>
  <c r="IQ42" i="21"/>
  <c r="IR49" i="21"/>
  <c r="IS56" i="21"/>
  <c r="IQ58" i="21"/>
  <c r="IQ63" i="21"/>
  <c r="IR65" i="21"/>
  <c r="IR80" i="21"/>
  <c r="IR90" i="21"/>
  <c r="IQ117" i="21"/>
  <c r="IS125" i="21"/>
  <c r="IQ142" i="21"/>
  <c r="IS151" i="21"/>
  <c r="IR184" i="21"/>
  <c r="IS228" i="21"/>
  <c r="IE26" i="21"/>
  <c r="IE83" i="21"/>
  <c r="IE99" i="21"/>
  <c r="IE31" i="21"/>
  <c r="IE56" i="21"/>
  <c r="IE101" i="21"/>
  <c r="IG32" i="21"/>
  <c r="IG52" i="21"/>
  <c r="IG90" i="21"/>
  <c r="IG97" i="21"/>
  <c r="IE17" i="21"/>
  <c r="IE32" i="21"/>
  <c r="IE44" i="21"/>
  <c r="IE85" i="21"/>
  <c r="IE142" i="21"/>
  <c r="IE8" i="21"/>
  <c r="IE18" i="21"/>
  <c r="IE45" i="21"/>
  <c r="IE148" i="21"/>
  <c r="IE9" i="21"/>
  <c r="IE35" i="21"/>
  <c r="IE46" i="21"/>
  <c r="IE61" i="21"/>
  <c r="IE92" i="21"/>
  <c r="IE10" i="21"/>
  <c r="IE23" i="21"/>
  <c r="IE36" i="21"/>
  <c r="IE62" i="21"/>
  <c r="IE7" i="21"/>
  <c r="IE24" i="21"/>
  <c r="IE33" i="21"/>
  <c r="IE41" i="21"/>
  <c r="IE67" i="21"/>
  <c r="IE94" i="21"/>
  <c r="IE25" i="21"/>
  <c r="IE34" i="21"/>
  <c r="IE42" i="21"/>
  <c r="IH314" i="21"/>
  <c r="IH306" i="21"/>
  <c r="IH298" i="21"/>
  <c r="IH290" i="21"/>
  <c r="IH282" i="21"/>
  <c r="IH274" i="21"/>
  <c r="IH266" i="21"/>
  <c r="IH258" i="21"/>
  <c r="IH250" i="21"/>
  <c r="IH313" i="21"/>
  <c r="IH308" i="21"/>
  <c r="IH307" i="21"/>
  <c r="IH249" i="21"/>
  <c r="IH248" i="21"/>
  <c r="IH247" i="21"/>
  <c r="IH246" i="21"/>
  <c r="IH245" i="21"/>
  <c r="IH244" i="21"/>
  <c r="IH243" i="21"/>
  <c r="IH242" i="21"/>
  <c r="IH234" i="21"/>
  <c r="IH226" i="21"/>
  <c r="IH218" i="21"/>
  <c r="IH210" i="21"/>
  <c r="IH202" i="21"/>
  <c r="IH315" i="21"/>
  <c r="IH309" i="21"/>
  <c r="IH257" i="21"/>
  <c r="IH256" i="21"/>
  <c r="IH255" i="21"/>
  <c r="IH254" i="21"/>
  <c r="IH253" i="21"/>
  <c r="IH252" i="21"/>
  <c r="IH251" i="21"/>
  <c r="IH241" i="21"/>
  <c r="IH233" i="21"/>
  <c r="IH316" i="21"/>
  <c r="IH310" i="21"/>
  <c r="IH265" i="21"/>
  <c r="IH264" i="21"/>
  <c r="IH263" i="21"/>
  <c r="IH262" i="21"/>
  <c r="IH261" i="21"/>
  <c r="IH260" i="21"/>
  <c r="IH259" i="21"/>
  <c r="IH305" i="21"/>
  <c r="IH304" i="21"/>
  <c r="IH303" i="21"/>
  <c r="IH302" i="21"/>
  <c r="IH301" i="21"/>
  <c r="IH300" i="21"/>
  <c r="IH299" i="21"/>
  <c r="IH317" i="21"/>
  <c r="IH273" i="21"/>
  <c r="IH271" i="21"/>
  <c r="IH238" i="21"/>
  <c r="IH232" i="21"/>
  <c r="IH231" i="21"/>
  <c r="IH230" i="21"/>
  <c r="IH229" i="21"/>
  <c r="IH228" i="21"/>
  <c r="IH227" i="21"/>
  <c r="IH193" i="21"/>
  <c r="IH185" i="21"/>
  <c r="IH177" i="21"/>
  <c r="IH169" i="21"/>
  <c r="IH161" i="21"/>
  <c r="IH312" i="21"/>
  <c r="IH281" i="21"/>
  <c r="IH279" i="21"/>
  <c r="IH277" i="21"/>
  <c r="IH275" i="21"/>
  <c r="IH239" i="21"/>
  <c r="IH289" i="21"/>
  <c r="IH287" i="21"/>
  <c r="IH285" i="21"/>
  <c r="IH283" i="21"/>
  <c r="IH269" i="21"/>
  <c r="IH240" i="21"/>
  <c r="IH296" i="21"/>
  <c r="IH294" i="21"/>
  <c r="IH292" i="21"/>
  <c r="IH268" i="21"/>
  <c r="IH237" i="21"/>
  <c r="IH225" i="21"/>
  <c r="IH224" i="21"/>
  <c r="IH223" i="21"/>
  <c r="IH222" i="21"/>
  <c r="IH221" i="21"/>
  <c r="IH220" i="21"/>
  <c r="IH219" i="21"/>
  <c r="IH278" i="21"/>
  <c r="IH270" i="21"/>
  <c r="IH200" i="21"/>
  <c r="IH192" i="21"/>
  <c r="IH191" i="21"/>
  <c r="IH190" i="21"/>
  <c r="IH189" i="21"/>
  <c r="IH188" i="21"/>
  <c r="IH187" i="21"/>
  <c r="IH186" i="21"/>
  <c r="IH151" i="21"/>
  <c r="IH143" i="21"/>
  <c r="IH135" i="21"/>
  <c r="IH127" i="21"/>
  <c r="IH286" i="21"/>
  <c r="IH236" i="21"/>
  <c r="IH217" i="21"/>
  <c r="IH215" i="21"/>
  <c r="IH204" i="21"/>
  <c r="IH196" i="21"/>
  <c r="IH195" i="21"/>
  <c r="IH194" i="21"/>
  <c r="IH150" i="21"/>
  <c r="IH142" i="21"/>
  <c r="IH134" i="21"/>
  <c r="IH126" i="21"/>
  <c r="IH297" i="21"/>
  <c r="IH293" i="21"/>
  <c r="IH213" i="21"/>
  <c r="IH208" i="21"/>
  <c r="IH201" i="21"/>
  <c r="IH197" i="21"/>
  <c r="IH311" i="21"/>
  <c r="IH267" i="21"/>
  <c r="IH212" i="21"/>
  <c r="IH207" i="21"/>
  <c r="IH203" i="21"/>
  <c r="IH184" i="21"/>
  <c r="IH183" i="21"/>
  <c r="IH182" i="21"/>
  <c r="IH181" i="21"/>
  <c r="IH180" i="21"/>
  <c r="IH179" i="21"/>
  <c r="IH178" i="21"/>
  <c r="IH152" i="21"/>
  <c r="IH144" i="21"/>
  <c r="IH136" i="21"/>
  <c r="IH272" i="21"/>
  <c r="IH147" i="21"/>
  <c r="IH118" i="21"/>
  <c r="IH110" i="21"/>
  <c r="IH102" i="21"/>
  <c r="IH94" i="21"/>
  <c r="IH86" i="21"/>
  <c r="IH78" i="21"/>
  <c r="IH70" i="21"/>
  <c r="IH62" i="21"/>
  <c r="IH54" i="21"/>
  <c r="IH280" i="21"/>
  <c r="IH198" i="21"/>
  <c r="IH159" i="21"/>
  <c r="IH157" i="21"/>
  <c r="IH154" i="21"/>
  <c r="IH141" i="21"/>
  <c r="IH137" i="21"/>
  <c r="IH117" i="21"/>
  <c r="IH109" i="21"/>
  <c r="IH101" i="21"/>
  <c r="IH93" i="21"/>
  <c r="IH85" i="21"/>
  <c r="IH77" i="21"/>
  <c r="IH69" i="21"/>
  <c r="IH288" i="21"/>
  <c r="IH216" i="21"/>
  <c r="IH209" i="21"/>
  <c r="IH206" i="21"/>
  <c r="IH167" i="21"/>
  <c r="IH165" i="21"/>
  <c r="IH163" i="21"/>
  <c r="IH148" i="21"/>
  <c r="IH128" i="21"/>
  <c r="IH116" i="21"/>
  <c r="IH108" i="21"/>
  <c r="IH100" i="21"/>
  <c r="IH92" i="21"/>
  <c r="IH84" i="21"/>
  <c r="IH76" i="21"/>
  <c r="IH68" i="21"/>
  <c r="IH60" i="21"/>
  <c r="IH52" i="21"/>
  <c r="IH44" i="21"/>
  <c r="IH36" i="21"/>
  <c r="IH295" i="21"/>
  <c r="IH205" i="21"/>
  <c r="IH276" i="21"/>
  <c r="IH235" i="21"/>
  <c r="IH211" i="21"/>
  <c r="IH284" i="21"/>
  <c r="IH214" i="21"/>
  <c r="IH291" i="21"/>
  <c r="IH199" i="21"/>
  <c r="IH176" i="21"/>
  <c r="IH174" i="21"/>
  <c r="IH172" i="21"/>
  <c r="IH170" i="21"/>
  <c r="IH153" i="21"/>
  <c r="IH140" i="21"/>
  <c r="IH133" i="21"/>
  <c r="IH119" i="21"/>
  <c r="IH111" i="21"/>
  <c r="IH103" i="21"/>
  <c r="IH95" i="21"/>
  <c r="IH87" i="21"/>
  <c r="IH79" i="21"/>
  <c r="IH71" i="21"/>
  <c r="IH149" i="21"/>
  <c r="IH130" i="21"/>
  <c r="IH114" i="21"/>
  <c r="IH98" i="21"/>
  <c r="IH82" i="21"/>
  <c r="IH26" i="21"/>
  <c r="IH18" i="21"/>
  <c r="IH10" i="21"/>
  <c r="IH158" i="21"/>
  <c r="IH105" i="21"/>
  <c r="IH89" i="21"/>
  <c r="IH73" i="21"/>
  <c r="IH66" i="21"/>
  <c r="IH61" i="21"/>
  <c r="IH25" i="21"/>
  <c r="IH17" i="21"/>
  <c r="IH9" i="21"/>
  <c r="IH166" i="21"/>
  <c r="IH162" i="21"/>
  <c r="IH146" i="21"/>
  <c r="IH132" i="21"/>
  <c r="IH125" i="21"/>
  <c r="IH123" i="21"/>
  <c r="IH121" i="21"/>
  <c r="IH112" i="21"/>
  <c r="IH96" i="21"/>
  <c r="IH80" i="21"/>
  <c r="IH55" i="21"/>
  <c r="IH35" i="21"/>
  <c r="IH34" i="21"/>
  <c r="IH33" i="21"/>
  <c r="IH32" i="21"/>
  <c r="IH24" i="21"/>
  <c r="IH16" i="21"/>
  <c r="IH8" i="21"/>
  <c r="IH173" i="21"/>
  <c r="IH129" i="21"/>
  <c r="IH115" i="21"/>
  <c r="IH99" i="21"/>
  <c r="IH83" i="21"/>
  <c r="IH67" i="21"/>
  <c r="IH56" i="21"/>
  <c r="IH43" i="21"/>
  <c r="IH42" i="21"/>
  <c r="IH41" i="21"/>
  <c r="IH40" i="21"/>
  <c r="IH39" i="21"/>
  <c r="IH38" i="21"/>
  <c r="IH37" i="21"/>
  <c r="IH145" i="21"/>
  <c r="IH106" i="21"/>
  <c r="IH90" i="21"/>
  <c r="IH74" i="21"/>
  <c r="IH63" i="21"/>
  <c r="IH57" i="21"/>
  <c r="IH51" i="21"/>
  <c r="IH50" i="21"/>
  <c r="IH49" i="21"/>
  <c r="IH48" i="21"/>
  <c r="IH47" i="21"/>
  <c r="IH46" i="21"/>
  <c r="IH45" i="21"/>
  <c r="IH175" i="21"/>
  <c r="IH171" i="21"/>
  <c r="IH155" i="21"/>
  <c r="IH138" i="21"/>
  <c r="IH107" i="21"/>
  <c r="IH91" i="21"/>
  <c r="IH75" i="21"/>
  <c r="IH65" i="21"/>
  <c r="IH53" i="21"/>
  <c r="IH27" i="21"/>
  <c r="IH19" i="21"/>
  <c r="IH11" i="21"/>
  <c r="IH139" i="21"/>
  <c r="IH113" i="21"/>
  <c r="IH28" i="21"/>
  <c r="IH12" i="21"/>
  <c r="IH164" i="21"/>
  <c r="IH120" i="21"/>
  <c r="IH59" i="21"/>
  <c r="IH31" i="21"/>
  <c r="IH15" i="21"/>
  <c r="IH160" i="21"/>
  <c r="IH58" i="21"/>
  <c r="IH22" i="21"/>
  <c r="IH6" i="21"/>
  <c r="IH104" i="21"/>
  <c r="IH97" i="21"/>
  <c r="IH72" i="21"/>
  <c r="IH29" i="21"/>
  <c r="IH13" i="21"/>
  <c r="IH20" i="21"/>
  <c r="IH156" i="21"/>
  <c r="IH124" i="21"/>
  <c r="IH23" i="21"/>
  <c r="IH7" i="21"/>
  <c r="IH131" i="21"/>
  <c r="IH64" i="21"/>
  <c r="IH30" i="21"/>
  <c r="IH14" i="21"/>
  <c r="IH168" i="21"/>
  <c r="IH122" i="21"/>
  <c r="IH88" i="21"/>
  <c r="IH81" i="21"/>
  <c r="IH21" i="21"/>
  <c r="IF7" i="21"/>
  <c r="IG14" i="21"/>
  <c r="IF23" i="21"/>
  <c r="IG30" i="21"/>
  <c r="IF47" i="21"/>
  <c r="IF51" i="21"/>
  <c r="IG64" i="21"/>
  <c r="IF16" i="21"/>
  <c r="IF32" i="21"/>
  <c r="IF39" i="21"/>
  <c r="IF43" i="21"/>
  <c r="IF115" i="21"/>
  <c r="IF142" i="21"/>
  <c r="IF9" i="21"/>
  <c r="IF25" i="21"/>
  <c r="IF48" i="21"/>
  <c r="IF57" i="21"/>
  <c r="IF83" i="21"/>
  <c r="IF90" i="21"/>
  <c r="IF6" i="21"/>
  <c r="IF22" i="21"/>
  <c r="IF40" i="21"/>
  <c r="IF316" i="21"/>
  <c r="IF308" i="21"/>
  <c r="IF300" i="21"/>
  <c r="IF292" i="21"/>
  <c r="IF284" i="21"/>
  <c r="IF276" i="21"/>
  <c r="IF268" i="21"/>
  <c r="IF260" i="21"/>
  <c r="IF252" i="21"/>
  <c r="IF244" i="21"/>
  <c r="IF315" i="21"/>
  <c r="IF314" i="21"/>
  <c r="IF299" i="21"/>
  <c r="IF298" i="21"/>
  <c r="IF297" i="21"/>
  <c r="IF296" i="21"/>
  <c r="IF295" i="21"/>
  <c r="IF294" i="21"/>
  <c r="IF293" i="21"/>
  <c r="IF236" i="21"/>
  <c r="IF228" i="21"/>
  <c r="IF220" i="21"/>
  <c r="IF212" i="21"/>
  <c r="IF204" i="21"/>
  <c r="IF307" i="21"/>
  <c r="IF306" i="21"/>
  <c r="IF305" i="21"/>
  <c r="IF304" i="21"/>
  <c r="IF303" i="21"/>
  <c r="IF302" i="21"/>
  <c r="IF301" i="21"/>
  <c r="IF243" i="21"/>
  <c r="IF235" i="21"/>
  <c r="IF313" i="21"/>
  <c r="IF291" i="21"/>
  <c r="IF290" i="21"/>
  <c r="IF289" i="21"/>
  <c r="IF288" i="21"/>
  <c r="IF287" i="21"/>
  <c r="IF286" i="21"/>
  <c r="IF285" i="21"/>
  <c r="IF251" i="21"/>
  <c r="IF247" i="21"/>
  <c r="IF219" i="21"/>
  <c r="IF218" i="21"/>
  <c r="IF217" i="21"/>
  <c r="IF216" i="21"/>
  <c r="IF215" i="21"/>
  <c r="IF214" i="21"/>
  <c r="IF213" i="21"/>
  <c r="IF195" i="21"/>
  <c r="IF187" i="21"/>
  <c r="IF179" i="21"/>
  <c r="IF171" i="21"/>
  <c r="IF163" i="21"/>
  <c r="IF310" i="21"/>
  <c r="IF263" i="21"/>
  <c r="IF258" i="21"/>
  <c r="IF255" i="21"/>
  <c r="IF237" i="21"/>
  <c r="IF227" i="21"/>
  <c r="IF226" i="21"/>
  <c r="IF225" i="21"/>
  <c r="IF224" i="21"/>
  <c r="IF223" i="21"/>
  <c r="IF222" i="21"/>
  <c r="IF221" i="21"/>
  <c r="IF317" i="21"/>
  <c r="IF275" i="21"/>
  <c r="IF273" i="21"/>
  <c r="IF271" i="21"/>
  <c r="IF266" i="21"/>
  <c r="IF248" i="21"/>
  <c r="IF238" i="21"/>
  <c r="IF232" i="21"/>
  <c r="IF231" i="21"/>
  <c r="IF230" i="21"/>
  <c r="IF229" i="21"/>
  <c r="IF282" i="21"/>
  <c r="IF280" i="21"/>
  <c r="IF278" i="21"/>
  <c r="IF270" i="21"/>
  <c r="IF265" i="21"/>
  <c r="IF254" i="21"/>
  <c r="IF211" i="21"/>
  <c r="IF210" i="21"/>
  <c r="IF209" i="21"/>
  <c r="IF208" i="21"/>
  <c r="IF207" i="21"/>
  <c r="IF206" i="21"/>
  <c r="IF205" i="21"/>
  <c r="IF267" i="21"/>
  <c r="IF241" i="21"/>
  <c r="IF203" i="21"/>
  <c r="IF199" i="21"/>
  <c r="IF178" i="21"/>
  <c r="IF177" i="21"/>
  <c r="IF176" i="21"/>
  <c r="IF175" i="21"/>
  <c r="IF174" i="21"/>
  <c r="IF173" i="21"/>
  <c r="IF172" i="21"/>
  <c r="IF153" i="21"/>
  <c r="IF145" i="21"/>
  <c r="IF137" i="21"/>
  <c r="IF129" i="21"/>
  <c r="IF121" i="21"/>
  <c r="IF311" i="21"/>
  <c r="IF274" i="21"/>
  <c r="IF257" i="21"/>
  <c r="IF246" i="21"/>
  <c r="IF186" i="21"/>
  <c r="IF185" i="21"/>
  <c r="IF184" i="21"/>
  <c r="IF183" i="21"/>
  <c r="IF182" i="21"/>
  <c r="IF181" i="21"/>
  <c r="IF180" i="21"/>
  <c r="IF152" i="21"/>
  <c r="IF144" i="21"/>
  <c r="IF136" i="21"/>
  <c r="IF128" i="21"/>
  <c r="IF281" i="21"/>
  <c r="IF277" i="21"/>
  <c r="IF256" i="21"/>
  <c r="IF233" i="21"/>
  <c r="IF200" i="21"/>
  <c r="IF194" i="21"/>
  <c r="IF193" i="21"/>
  <c r="IF192" i="21"/>
  <c r="IF191" i="21"/>
  <c r="IF190" i="21"/>
  <c r="IF189" i="21"/>
  <c r="IF188" i="21"/>
  <c r="IF264" i="21"/>
  <c r="IF249" i="21"/>
  <c r="IF234" i="21"/>
  <c r="IF170" i="21"/>
  <c r="IF169" i="21"/>
  <c r="IF168" i="21"/>
  <c r="IF167" i="21"/>
  <c r="IF166" i="21"/>
  <c r="IF165" i="21"/>
  <c r="IF164" i="21"/>
  <c r="IF154" i="21"/>
  <c r="IF146" i="21"/>
  <c r="IF138" i="21"/>
  <c r="IF259" i="21"/>
  <c r="IF196" i="21"/>
  <c r="IF156" i="21"/>
  <c r="IF150" i="21"/>
  <c r="IF132" i="21"/>
  <c r="IF126" i="21"/>
  <c r="IF125" i="21"/>
  <c r="IF124" i="21"/>
  <c r="IF123" i="21"/>
  <c r="IF122" i="21"/>
  <c r="IF120" i="21"/>
  <c r="IF112" i="21"/>
  <c r="IF104" i="21"/>
  <c r="IF96" i="21"/>
  <c r="IF88" i="21"/>
  <c r="IF80" i="21"/>
  <c r="IF72" i="21"/>
  <c r="IF64" i="21"/>
  <c r="IF56" i="21"/>
  <c r="IF253" i="21"/>
  <c r="IF201" i="21"/>
  <c r="IF140" i="21"/>
  <c r="IF133" i="21"/>
  <c r="IF127" i="21"/>
  <c r="IF119" i="21"/>
  <c r="IF111" i="21"/>
  <c r="IF103" i="21"/>
  <c r="IF95" i="21"/>
  <c r="IF87" i="21"/>
  <c r="IF79" i="21"/>
  <c r="IF71" i="21"/>
  <c r="IF272" i="21"/>
  <c r="IF242" i="21"/>
  <c r="IF151" i="21"/>
  <c r="IF147" i="21"/>
  <c r="IF134" i="21"/>
  <c r="IF118" i="21"/>
  <c r="IF110" i="21"/>
  <c r="IF102" i="21"/>
  <c r="IF94" i="21"/>
  <c r="IF86" i="21"/>
  <c r="IF78" i="21"/>
  <c r="IF70" i="21"/>
  <c r="IF62" i="21"/>
  <c r="IF54" i="21"/>
  <c r="IF46" i="21"/>
  <c r="IF38" i="21"/>
  <c r="IF312" i="21"/>
  <c r="IF279" i="21"/>
  <c r="IF309" i="21"/>
  <c r="IF269" i="21"/>
  <c r="IF245" i="21"/>
  <c r="IF240" i="21"/>
  <c r="IF262" i="21"/>
  <c r="IF250" i="21"/>
  <c r="IF283" i="21"/>
  <c r="IF261" i="21"/>
  <c r="IF239" i="21"/>
  <c r="IF202" i="21"/>
  <c r="IF162" i="21"/>
  <c r="IF160" i="21"/>
  <c r="IF158" i="21"/>
  <c r="IF143" i="21"/>
  <c r="IF139" i="21"/>
  <c r="IF131" i="21"/>
  <c r="IF113" i="21"/>
  <c r="IF105" i="21"/>
  <c r="IF97" i="21"/>
  <c r="IF89" i="21"/>
  <c r="IF81" i="21"/>
  <c r="IF73" i="21"/>
  <c r="IF135" i="21"/>
  <c r="IF116" i="21"/>
  <c r="IF100" i="21"/>
  <c r="IF84" i="21"/>
  <c r="IF68" i="21"/>
  <c r="IF59" i="21"/>
  <c r="IF53" i="21"/>
  <c r="IF28" i="21"/>
  <c r="IF20" i="21"/>
  <c r="IF12" i="21"/>
  <c r="IF155" i="21"/>
  <c r="IF107" i="21"/>
  <c r="IF91" i="21"/>
  <c r="IF75" i="21"/>
  <c r="IF65" i="21"/>
  <c r="IF60" i="21"/>
  <c r="IF27" i="21"/>
  <c r="IF19" i="21"/>
  <c r="IF11" i="21"/>
  <c r="IF149" i="21"/>
  <c r="IF130" i="21"/>
  <c r="IF114" i="21"/>
  <c r="IF98" i="21"/>
  <c r="IF82" i="21"/>
  <c r="IF61" i="21"/>
  <c r="IF26" i="21"/>
  <c r="IF18" i="21"/>
  <c r="IF10" i="21"/>
  <c r="IF161" i="21"/>
  <c r="IF157" i="21"/>
  <c r="IF117" i="21"/>
  <c r="IF101" i="21"/>
  <c r="IF85" i="21"/>
  <c r="IF69" i="21"/>
  <c r="IF66" i="21"/>
  <c r="IF55" i="21"/>
  <c r="IF198" i="21"/>
  <c r="IF148" i="21"/>
  <c r="IF108" i="21"/>
  <c r="IF92" i="21"/>
  <c r="IF76" i="21"/>
  <c r="IF37" i="21"/>
  <c r="IF36" i="21"/>
  <c r="IF35" i="21"/>
  <c r="IF34" i="21"/>
  <c r="IF33" i="21"/>
  <c r="IF159" i="21"/>
  <c r="IF141" i="21"/>
  <c r="IF109" i="21"/>
  <c r="IF93" i="21"/>
  <c r="IF77" i="21"/>
  <c r="IF58" i="21"/>
  <c r="IF52" i="21"/>
  <c r="IF29" i="21"/>
  <c r="IF21" i="21"/>
  <c r="IF13" i="21"/>
  <c r="IF15" i="21"/>
  <c r="IF31" i="21"/>
  <c r="IF49" i="21"/>
  <c r="IG315" i="21"/>
  <c r="IG307" i="21"/>
  <c r="IG299" i="21"/>
  <c r="IG291" i="21"/>
  <c r="IG283" i="21"/>
  <c r="IG275" i="21"/>
  <c r="IG267" i="21"/>
  <c r="IG259" i="21"/>
  <c r="IG251" i="21"/>
  <c r="IG243" i="21"/>
  <c r="IG314" i="21"/>
  <c r="IG306" i="21"/>
  <c r="IG305" i="21"/>
  <c r="IG304" i="21"/>
  <c r="IG303" i="21"/>
  <c r="IG302" i="21"/>
  <c r="IG301" i="21"/>
  <c r="IG300" i="21"/>
  <c r="IG235" i="21"/>
  <c r="IG227" i="21"/>
  <c r="IG219" i="21"/>
  <c r="IG211" i="21"/>
  <c r="IG203" i="21"/>
  <c r="IG308" i="21"/>
  <c r="IG250" i="21"/>
  <c r="IG249" i="21"/>
  <c r="IG248" i="21"/>
  <c r="IG247" i="21"/>
  <c r="IG246" i="21"/>
  <c r="IG245" i="21"/>
  <c r="IG244" i="21"/>
  <c r="IG242" i="21"/>
  <c r="IG234" i="21"/>
  <c r="IG309" i="21"/>
  <c r="IG258" i="21"/>
  <c r="IG257" i="21"/>
  <c r="IG256" i="21"/>
  <c r="IG298" i="21"/>
  <c r="IG297" i="21"/>
  <c r="IG296" i="21"/>
  <c r="IG295" i="21"/>
  <c r="IG294" i="21"/>
  <c r="IG293" i="21"/>
  <c r="IG292" i="21"/>
  <c r="IG310" i="21"/>
  <c r="IG268" i="21"/>
  <c r="IG263" i="21"/>
  <c r="IG255" i="21"/>
  <c r="IG237" i="21"/>
  <c r="IG226" i="21"/>
  <c r="IG225" i="21"/>
  <c r="IG224" i="21"/>
  <c r="IG223" i="21"/>
  <c r="IG222" i="21"/>
  <c r="IG221" i="21"/>
  <c r="IG220" i="21"/>
  <c r="IG194" i="21"/>
  <c r="IG186" i="21"/>
  <c r="IG178" i="21"/>
  <c r="IG170" i="21"/>
  <c r="IG162" i="21"/>
  <c r="IG317" i="21"/>
  <c r="IG273" i="21"/>
  <c r="IG271" i="21"/>
  <c r="IG266" i="21"/>
  <c r="IG238" i="21"/>
  <c r="IG232" i="21"/>
  <c r="IG231" i="21"/>
  <c r="IG230" i="21"/>
  <c r="IG229" i="21"/>
  <c r="IG228" i="21"/>
  <c r="IG312" i="21"/>
  <c r="IG281" i="21"/>
  <c r="IG279" i="21"/>
  <c r="IG277" i="21"/>
  <c r="IG261" i="21"/>
  <c r="IG252" i="21"/>
  <c r="IG239" i="21"/>
  <c r="IG233" i="21"/>
  <c r="IG316" i="21"/>
  <c r="IG313" i="21"/>
  <c r="IG290" i="21"/>
  <c r="IG288" i="21"/>
  <c r="IG286" i="21"/>
  <c r="IG284" i="21"/>
  <c r="IG260" i="21"/>
  <c r="IG236" i="21"/>
  <c r="IG218" i="21"/>
  <c r="IG217" i="21"/>
  <c r="IG216" i="21"/>
  <c r="IG215" i="21"/>
  <c r="IG214" i="21"/>
  <c r="IG213" i="21"/>
  <c r="IG212" i="21"/>
  <c r="IG311" i="21"/>
  <c r="IG274" i="21"/>
  <c r="IG207" i="21"/>
  <c r="IG185" i="21"/>
  <c r="IG184" i="21"/>
  <c r="IG183" i="21"/>
  <c r="IG182" i="21"/>
  <c r="IG181" i="21"/>
  <c r="IG180" i="21"/>
  <c r="IG179" i="21"/>
  <c r="IG152" i="21"/>
  <c r="IG144" i="21"/>
  <c r="IG136" i="21"/>
  <c r="IG128" i="21"/>
  <c r="IG282" i="21"/>
  <c r="IG278" i="21"/>
  <c r="IG270" i="21"/>
  <c r="IG254" i="21"/>
  <c r="IG210" i="21"/>
  <c r="IG200" i="21"/>
  <c r="IG193" i="21"/>
  <c r="IG192" i="21"/>
  <c r="IG191" i="21"/>
  <c r="IG190" i="21"/>
  <c r="IG189" i="21"/>
  <c r="IG188" i="21"/>
  <c r="IG187" i="21"/>
  <c r="IG151" i="21"/>
  <c r="IG143" i="21"/>
  <c r="IG135" i="21"/>
  <c r="IG127" i="21"/>
  <c r="IG289" i="21"/>
  <c r="IG285" i="21"/>
  <c r="IG269" i="21"/>
  <c r="IG240" i="21"/>
  <c r="IG204" i="21"/>
  <c r="IG196" i="21"/>
  <c r="IG195" i="21"/>
  <c r="IG241" i="21"/>
  <c r="IG199" i="21"/>
  <c r="IG177" i="21"/>
  <c r="IG176" i="21"/>
  <c r="IG175" i="21"/>
  <c r="IG174" i="21"/>
  <c r="IG173" i="21"/>
  <c r="IG172" i="21"/>
  <c r="IG171" i="21"/>
  <c r="IG153" i="21"/>
  <c r="IG145" i="21"/>
  <c r="IG137" i="21"/>
  <c r="IG253" i="21"/>
  <c r="IG201" i="21"/>
  <c r="IG140" i="21"/>
  <c r="IG133" i="21"/>
  <c r="IG119" i="21"/>
  <c r="IG111" i="21"/>
  <c r="IG103" i="21"/>
  <c r="IG95" i="21"/>
  <c r="IG87" i="21"/>
  <c r="IG79" i="21"/>
  <c r="IG71" i="21"/>
  <c r="IG63" i="21"/>
  <c r="IG55" i="21"/>
  <c r="IG272" i="21"/>
  <c r="IG147" i="21"/>
  <c r="IG134" i="21"/>
  <c r="IG118" i="21"/>
  <c r="IG110" i="21"/>
  <c r="IG102" i="21"/>
  <c r="IG94" i="21"/>
  <c r="IG86" i="21"/>
  <c r="IG78" i="21"/>
  <c r="IG70" i="21"/>
  <c r="IG280" i="21"/>
  <c r="IG265" i="21"/>
  <c r="IG198" i="21"/>
  <c r="IG161" i="21"/>
  <c r="IG159" i="21"/>
  <c r="IG157" i="21"/>
  <c r="IG154" i="21"/>
  <c r="IG141" i="21"/>
  <c r="IG117" i="21"/>
  <c r="IG109" i="21"/>
  <c r="IG101" i="21"/>
  <c r="IG93" i="21"/>
  <c r="IG85" i="21"/>
  <c r="IG77" i="21"/>
  <c r="IG69" i="21"/>
  <c r="IG61" i="21"/>
  <c r="IG53" i="21"/>
  <c r="IG45" i="21"/>
  <c r="IG37" i="21"/>
  <c r="IG287" i="21"/>
  <c r="IG264" i="21"/>
  <c r="IG209" i="21"/>
  <c r="IG206" i="21"/>
  <c r="IG208" i="21"/>
  <c r="IG197" i="21"/>
  <c r="IG262" i="21"/>
  <c r="IG205" i="21"/>
  <c r="IG276" i="21"/>
  <c r="IG168" i="21"/>
  <c r="IG166" i="21"/>
  <c r="IG164" i="21"/>
  <c r="IG156" i="21"/>
  <c r="IG150" i="21"/>
  <c r="IG146" i="21"/>
  <c r="IG132" i="21"/>
  <c r="IG126" i="21"/>
  <c r="IG125" i="21"/>
  <c r="IG124" i="21"/>
  <c r="IG123" i="21"/>
  <c r="IG122" i="21"/>
  <c r="IG121" i="21"/>
  <c r="IG120" i="21"/>
  <c r="IG112" i="21"/>
  <c r="IG104" i="21"/>
  <c r="IG96" i="21"/>
  <c r="IG88" i="21"/>
  <c r="IG80" i="21"/>
  <c r="IG72" i="21"/>
  <c r="IG155" i="21"/>
  <c r="IG138" i="21"/>
  <c r="IG107" i="21"/>
  <c r="IG91" i="21"/>
  <c r="IG75" i="21"/>
  <c r="IG65" i="21"/>
  <c r="IG60" i="21"/>
  <c r="IG27" i="21"/>
  <c r="IG19" i="21"/>
  <c r="IG11" i="21"/>
  <c r="IG202" i="21"/>
  <c r="IG149" i="21"/>
  <c r="IG130" i="21"/>
  <c r="IG114" i="21"/>
  <c r="IG98" i="21"/>
  <c r="IG82" i="21"/>
  <c r="IG54" i="21"/>
  <c r="IG26" i="21"/>
  <c r="IG18" i="21"/>
  <c r="IG10" i="21"/>
  <c r="IG158" i="21"/>
  <c r="IG105" i="21"/>
  <c r="IG89" i="21"/>
  <c r="IG73" i="21"/>
  <c r="IG66" i="21"/>
  <c r="IG25" i="21"/>
  <c r="IG17" i="21"/>
  <c r="IG9" i="21"/>
  <c r="IG169" i="21"/>
  <c r="IG165" i="21"/>
  <c r="IG148" i="21"/>
  <c r="IG108" i="21"/>
  <c r="IG92" i="21"/>
  <c r="IG76" i="21"/>
  <c r="IG62" i="21"/>
  <c r="IG36" i="21"/>
  <c r="IG35" i="21"/>
  <c r="IG34" i="21"/>
  <c r="IG142" i="21"/>
  <c r="IG129" i="21"/>
  <c r="IG115" i="21"/>
  <c r="IG99" i="21"/>
  <c r="IG83" i="21"/>
  <c r="IG67" i="21"/>
  <c r="IG56" i="21"/>
  <c r="IG44" i="21"/>
  <c r="IG43" i="21"/>
  <c r="IG42" i="21"/>
  <c r="IG41" i="21"/>
  <c r="IG40" i="21"/>
  <c r="IG39" i="21"/>
  <c r="IG38" i="21"/>
  <c r="IG167" i="21"/>
  <c r="IG163" i="21"/>
  <c r="IG116" i="21"/>
  <c r="IG100" i="21"/>
  <c r="IG84" i="21"/>
  <c r="IG68" i="21"/>
  <c r="IG59" i="21"/>
  <c r="IG28" i="21"/>
  <c r="IG20" i="21"/>
  <c r="IG12" i="21"/>
  <c r="IF8" i="21"/>
  <c r="IG15" i="21"/>
  <c r="IF24" i="21"/>
  <c r="IG31" i="21"/>
  <c r="IG33" i="21"/>
  <c r="IF41" i="21"/>
  <c r="IF45" i="21"/>
  <c r="IG49" i="21"/>
  <c r="IG8" i="21"/>
  <c r="IF17" i="21"/>
  <c r="IG24" i="21"/>
  <c r="IF50" i="21"/>
  <c r="IF67" i="21"/>
  <c r="IF74" i="21"/>
  <c r="IF99" i="21"/>
  <c r="IF106" i="21"/>
  <c r="IG113" i="21"/>
  <c r="IG139" i="21"/>
  <c r="IF14" i="21"/>
  <c r="IG21" i="21"/>
  <c r="IF30" i="21"/>
  <c r="IF42" i="21"/>
  <c r="IG46" i="21"/>
  <c r="IG50" i="21"/>
  <c r="IF63" i="21"/>
  <c r="IG74" i="21"/>
  <c r="IG81" i="21"/>
  <c r="IG106" i="21"/>
  <c r="IF197" i="21"/>
  <c r="IE317" i="21"/>
  <c r="IE309" i="21"/>
  <c r="IE301" i="21"/>
  <c r="IE293" i="21"/>
  <c r="IE285" i="21"/>
  <c r="IE277" i="21"/>
  <c r="IE269" i="21"/>
  <c r="IE261" i="21"/>
  <c r="IE253" i="21"/>
  <c r="IE245" i="21"/>
  <c r="IE316" i="21"/>
  <c r="IE313" i="21"/>
  <c r="IE292" i="21"/>
  <c r="IE291" i="21"/>
  <c r="IE290" i="21"/>
  <c r="IE289" i="21"/>
  <c r="IE288" i="21"/>
  <c r="IE287" i="21"/>
  <c r="IE286" i="21"/>
  <c r="IE237" i="21"/>
  <c r="IE229" i="21"/>
  <c r="IE221" i="21"/>
  <c r="IE213" i="21"/>
  <c r="IE205" i="21"/>
  <c r="IE314" i="21"/>
  <c r="IE300" i="21"/>
  <c r="IE299" i="21"/>
  <c r="IE298" i="21"/>
  <c r="IE297" i="21"/>
  <c r="IE296" i="21"/>
  <c r="IE295" i="21"/>
  <c r="IE294" i="21"/>
  <c r="IE236" i="21"/>
  <c r="IE315" i="21"/>
  <c r="IE308" i="21"/>
  <c r="IE307" i="21"/>
  <c r="IE306" i="21"/>
  <c r="IE305" i="21"/>
  <c r="IE304" i="21"/>
  <c r="IE303" i="21"/>
  <c r="IE302" i="21"/>
  <c r="IE312" i="21"/>
  <c r="IE284" i="21"/>
  <c r="IE283" i="21"/>
  <c r="IE282" i="21"/>
  <c r="IE281" i="21"/>
  <c r="IE280" i="21"/>
  <c r="IE279" i="21"/>
  <c r="IE278" i="21"/>
  <c r="IE270" i="21"/>
  <c r="IE265" i="21"/>
  <c r="IE260" i="21"/>
  <c r="IE254" i="21"/>
  <c r="IE243" i="21"/>
  <c r="IE212" i="21"/>
  <c r="IE211" i="21"/>
  <c r="IE210" i="21"/>
  <c r="IE209" i="21"/>
  <c r="IE208" i="21"/>
  <c r="IE207" i="21"/>
  <c r="IE206" i="21"/>
  <c r="IE196" i="21"/>
  <c r="IE188" i="21"/>
  <c r="IE180" i="21"/>
  <c r="IE172" i="21"/>
  <c r="IE164" i="21"/>
  <c r="IE156" i="21"/>
  <c r="IE268" i="21"/>
  <c r="IE251" i="21"/>
  <c r="IE247" i="21"/>
  <c r="IE220" i="21"/>
  <c r="IE219" i="21"/>
  <c r="IE218" i="21"/>
  <c r="IE217" i="21"/>
  <c r="IE216" i="21"/>
  <c r="IE215" i="21"/>
  <c r="IE214" i="21"/>
  <c r="IE310" i="21"/>
  <c r="IE263" i="21"/>
  <c r="IE258" i="21"/>
  <c r="IE255" i="21"/>
  <c r="IE244" i="21"/>
  <c r="IE228" i="21"/>
  <c r="IE227" i="21"/>
  <c r="IE226" i="21"/>
  <c r="IE225" i="21"/>
  <c r="IE224" i="21"/>
  <c r="IE223" i="21"/>
  <c r="IE222" i="21"/>
  <c r="IE311" i="21"/>
  <c r="IE276" i="21"/>
  <c r="IE274" i="21"/>
  <c r="IE272" i="21"/>
  <c r="IE262" i="21"/>
  <c r="IE257" i="21"/>
  <c r="IE250" i="21"/>
  <c r="IE246" i="21"/>
  <c r="IE242" i="21"/>
  <c r="IE204" i="21"/>
  <c r="IE203" i="21"/>
  <c r="IE202" i="21"/>
  <c r="IE201" i="21"/>
  <c r="IE200" i="21"/>
  <c r="IE199" i="21"/>
  <c r="IE198" i="21"/>
  <c r="IE197" i="21"/>
  <c r="IE264" i="21"/>
  <c r="IE249" i="21"/>
  <c r="IE234" i="21"/>
  <c r="IE171" i="21"/>
  <c r="IE170" i="21"/>
  <c r="IE169" i="21"/>
  <c r="IE168" i="21"/>
  <c r="IE167" i="21"/>
  <c r="IE166" i="21"/>
  <c r="IE165" i="21"/>
  <c r="IE154" i="21"/>
  <c r="IE146" i="21"/>
  <c r="IE138" i="21"/>
  <c r="IE130" i="21"/>
  <c r="IE122" i="21"/>
  <c r="IE267" i="21"/>
  <c r="IE241" i="21"/>
  <c r="IE179" i="21"/>
  <c r="IE178" i="21"/>
  <c r="IE177" i="21"/>
  <c r="IE176" i="21"/>
  <c r="IE175" i="21"/>
  <c r="IE174" i="21"/>
  <c r="IE173" i="21"/>
  <c r="IE153" i="21"/>
  <c r="IE145" i="21"/>
  <c r="IE137" i="21"/>
  <c r="IE129" i="21"/>
  <c r="IE273" i="21"/>
  <c r="IE266" i="21"/>
  <c r="IE248" i="21"/>
  <c r="IE238" i="21"/>
  <c r="IE231" i="21"/>
  <c r="IE187" i="21"/>
  <c r="IE186" i="21"/>
  <c r="IE185" i="21"/>
  <c r="IE184" i="21"/>
  <c r="IE183" i="21"/>
  <c r="IE182" i="21"/>
  <c r="IE181" i="21"/>
  <c r="IE239" i="21"/>
  <c r="IE163" i="21"/>
  <c r="IE162" i="21"/>
  <c r="IE161" i="21"/>
  <c r="IE160" i="21"/>
  <c r="IE159" i="21"/>
  <c r="IE158" i="21"/>
  <c r="IE157" i="21"/>
  <c r="IE155" i="21"/>
  <c r="IE147" i="21"/>
  <c r="IE139" i="21"/>
  <c r="IE233" i="21"/>
  <c r="IE194" i="21"/>
  <c r="IE192" i="21"/>
  <c r="IE190" i="21"/>
  <c r="IE143" i="21"/>
  <c r="IE131" i="21"/>
  <c r="IE121" i="21"/>
  <c r="IE113" i="21"/>
  <c r="IE105" i="21"/>
  <c r="IE97" i="21"/>
  <c r="IE89" i="21"/>
  <c r="IE81" i="21"/>
  <c r="IE73" i="21"/>
  <c r="IE65" i="21"/>
  <c r="IE57" i="21"/>
  <c r="IE259" i="21"/>
  <c r="IE150" i="21"/>
  <c r="IE132" i="21"/>
  <c r="IE126" i="21"/>
  <c r="IE125" i="21"/>
  <c r="IE124" i="21"/>
  <c r="IE123" i="21"/>
  <c r="IE120" i="21"/>
  <c r="IE112" i="21"/>
  <c r="IE104" i="21"/>
  <c r="IE96" i="21"/>
  <c r="IE88" i="21"/>
  <c r="IE80" i="21"/>
  <c r="IE72" i="21"/>
  <c r="IE144" i="21"/>
  <c r="IE140" i="21"/>
  <c r="IE133" i="21"/>
  <c r="IE127" i="21"/>
  <c r="IE119" i="21"/>
  <c r="IE111" i="21"/>
  <c r="IE103" i="21"/>
  <c r="IE95" i="21"/>
  <c r="IE87" i="21"/>
  <c r="IE79" i="21"/>
  <c r="IE71" i="21"/>
  <c r="IE63" i="21"/>
  <c r="IE55" i="21"/>
  <c r="IE47" i="21"/>
  <c r="IE39" i="21"/>
  <c r="IE271" i="21"/>
  <c r="IE252" i="21"/>
  <c r="IE232" i="21"/>
  <c r="IE256" i="21"/>
  <c r="IE240" i="21"/>
  <c r="IE235" i="21"/>
  <c r="IE275" i="21"/>
  <c r="IE230" i="21"/>
  <c r="IE149" i="21"/>
  <c r="IE136" i="21"/>
  <c r="IE114" i="21"/>
  <c r="IE106" i="21"/>
  <c r="IE98" i="21"/>
  <c r="IE90" i="21"/>
  <c r="IE82" i="21"/>
  <c r="IE74" i="21"/>
  <c r="IE6" i="21"/>
  <c r="IE14" i="21"/>
  <c r="IE22" i="21"/>
  <c r="IE30" i="21"/>
  <c r="IE48" i="21"/>
  <c r="IE49" i="21"/>
  <c r="IE50" i="21"/>
  <c r="IE51" i="21"/>
  <c r="IE64" i="21"/>
  <c r="IE70" i="21"/>
  <c r="IE86" i="21"/>
  <c r="IE102" i="21"/>
  <c r="IE118" i="21"/>
  <c r="IE128" i="21"/>
  <c r="IE117" i="21"/>
  <c r="IE189" i="21"/>
  <c r="IE193" i="21"/>
  <c r="IE110" i="21"/>
  <c r="IE134" i="21"/>
  <c r="IE151" i="21"/>
  <c r="IE11" i="21"/>
  <c r="IE19" i="21"/>
  <c r="IE27" i="21"/>
  <c r="IE54" i="21"/>
  <c r="IE60" i="21"/>
  <c r="IE75" i="21"/>
  <c r="IE91" i="21"/>
  <c r="IE107" i="21"/>
  <c r="IE12" i="21"/>
  <c r="IE20" i="21"/>
  <c r="IE28" i="21"/>
  <c r="IE53" i="21"/>
  <c r="IE59" i="21"/>
  <c r="IE68" i="21"/>
  <c r="IE84" i="21"/>
  <c r="IE100" i="21"/>
  <c r="IE116" i="21"/>
  <c r="IE135" i="21"/>
  <c r="IE152" i="21"/>
  <c r="IE13" i="21"/>
  <c r="IE21" i="21"/>
  <c r="IE29" i="21"/>
  <c r="IE52" i="21"/>
  <c r="IE58" i="21"/>
  <c r="IE77" i="21"/>
  <c r="IE93" i="21"/>
  <c r="IE109" i="21"/>
  <c r="IE141" i="21"/>
  <c r="IE191" i="21"/>
  <c r="IE195" i="21"/>
  <c r="HV26" i="21"/>
  <c r="HV29" i="21"/>
  <c r="HU22" i="21"/>
  <c r="HU26" i="21"/>
  <c r="HS316" i="21"/>
  <c r="HS308" i="21"/>
  <c r="HS300" i="21"/>
  <c r="HS292" i="21"/>
  <c r="HS284" i="21"/>
  <c r="HS276" i="21"/>
  <c r="HS268" i="21"/>
  <c r="HS260" i="21"/>
  <c r="HS252" i="21"/>
  <c r="HS244" i="21"/>
  <c r="HS315" i="21"/>
  <c r="HS307" i="21"/>
  <c r="HS299" i="21"/>
  <c r="HS291" i="21"/>
  <c r="HS283" i="21"/>
  <c r="HS275" i="21"/>
  <c r="HS310" i="21"/>
  <c r="HS304" i="21"/>
  <c r="HS298" i="21"/>
  <c r="HS278" i="21"/>
  <c r="HS272" i="21"/>
  <c r="HS271" i="21"/>
  <c r="HS270" i="21"/>
  <c r="HS269" i="21"/>
  <c r="HS239" i="21"/>
  <c r="HS231" i="21"/>
  <c r="HS317" i="21"/>
  <c r="HS311" i="21"/>
  <c r="HS305" i="21"/>
  <c r="HS285" i="21"/>
  <c r="HS279" i="21"/>
  <c r="HS273" i="21"/>
  <c r="HS238" i="21"/>
  <c r="HS230" i="21"/>
  <c r="HS312" i="21"/>
  <c r="HS306" i="21"/>
  <c r="HS286" i="21"/>
  <c r="HS280" i="21"/>
  <c r="HS274" i="21"/>
  <c r="HS237" i="21"/>
  <c r="HS229" i="21"/>
  <c r="HS281" i="21"/>
  <c r="HS267" i="21"/>
  <c r="HS254" i="21"/>
  <c r="HS249" i="21"/>
  <c r="HS234" i="21"/>
  <c r="HS219" i="21"/>
  <c r="HS211" i="21"/>
  <c r="HS203" i="21"/>
  <c r="HS195" i="21"/>
  <c r="HS187" i="21"/>
  <c r="HS179" i="21"/>
  <c r="HS171" i="21"/>
  <c r="HS163" i="21"/>
  <c r="HS155" i="21"/>
  <c r="HS147" i="21"/>
  <c r="HS302" i="21"/>
  <c r="HS262" i="21"/>
  <c r="HS257" i="21"/>
  <c r="HS241" i="21"/>
  <c r="HS228" i="21"/>
  <c r="HS218" i="21"/>
  <c r="HS210" i="21"/>
  <c r="HS202" i="21"/>
  <c r="HS194" i="21"/>
  <c r="HS186" i="21"/>
  <c r="HS178" i="21"/>
  <c r="HS170" i="21"/>
  <c r="HS162" i="21"/>
  <c r="HS154" i="21"/>
  <c r="HS146" i="21"/>
  <c r="HS138" i="21"/>
  <c r="HS130" i="21"/>
  <c r="HS313" i="21"/>
  <c r="HS296" i="21"/>
  <c r="HS294" i="21"/>
  <c r="HS265" i="21"/>
  <c r="HS247" i="21"/>
  <c r="HS235" i="21"/>
  <c r="HS217" i="21"/>
  <c r="HS209" i="21"/>
  <c r="HS201" i="21"/>
  <c r="HS193" i="21"/>
  <c r="HS185" i="21"/>
  <c r="HS177" i="21"/>
  <c r="HS169" i="21"/>
  <c r="HS161" i="21"/>
  <c r="HS153" i="21"/>
  <c r="HS145" i="21"/>
  <c r="HS314" i="21"/>
  <c r="HS289" i="21"/>
  <c r="HS287" i="21"/>
  <c r="HS264" i="21"/>
  <c r="HS259" i="21"/>
  <c r="HS246" i="21"/>
  <c r="HS240" i="21"/>
  <c r="HS227" i="21"/>
  <c r="HS220" i="21"/>
  <c r="HS212" i="21"/>
  <c r="HS204" i="21"/>
  <c r="HS288" i="21"/>
  <c r="HS277" i="21"/>
  <c r="HS250" i="21"/>
  <c r="HS208" i="21"/>
  <c r="HS196" i="21"/>
  <c r="HS183" i="21"/>
  <c r="HS166" i="21"/>
  <c r="HS149" i="21"/>
  <c r="HS125" i="21"/>
  <c r="HS117" i="21"/>
  <c r="HS109" i="21"/>
  <c r="HS101" i="21"/>
  <c r="HS93" i="21"/>
  <c r="HS85" i="21"/>
  <c r="HS77" i="21"/>
  <c r="HS69" i="21"/>
  <c r="HS263" i="21"/>
  <c r="HS232" i="21"/>
  <c r="HS215" i="21"/>
  <c r="HS199" i="21"/>
  <c r="HS190" i="21"/>
  <c r="HS173" i="21"/>
  <c r="HS160" i="21"/>
  <c r="HS156" i="21"/>
  <c r="HS143" i="21"/>
  <c r="HS139" i="21"/>
  <c r="HS124" i="21"/>
  <c r="HS116" i="21"/>
  <c r="HS108" i="21"/>
  <c r="HS100" i="21"/>
  <c r="HS92" i="21"/>
  <c r="HS84" i="21"/>
  <c r="HS76" i="21"/>
  <c r="HS68" i="21"/>
  <c r="HS303" i="21"/>
  <c r="HS266" i="21"/>
  <c r="HS253" i="21"/>
  <c r="HS243" i="21"/>
  <c r="HS226" i="21"/>
  <c r="HS224" i="21"/>
  <c r="HS222" i="21"/>
  <c r="HS206" i="21"/>
  <c r="HS184" i="21"/>
  <c r="HS180" i="21"/>
  <c r="HS167" i="21"/>
  <c r="HS150" i="21"/>
  <c r="HS123" i="21"/>
  <c r="HS115" i="21"/>
  <c r="HS107" i="21"/>
  <c r="HS99" i="21"/>
  <c r="HS91" i="21"/>
  <c r="HS83" i="21"/>
  <c r="HS75" i="21"/>
  <c r="HS67" i="21"/>
  <c r="HS297" i="21"/>
  <c r="HS293" i="21"/>
  <c r="HS261" i="21"/>
  <c r="HS251" i="21"/>
  <c r="HS233" i="21"/>
  <c r="HS221" i="21"/>
  <c r="HS205" i="21"/>
  <c r="HS189" i="21"/>
  <c r="HS176" i="21"/>
  <c r="HS172" i="21"/>
  <c r="HS159" i="21"/>
  <c r="HS142" i="21"/>
  <c r="HS126" i="21"/>
  <c r="HS118" i="21"/>
  <c r="HS110" i="21"/>
  <c r="HS102" i="21"/>
  <c r="HS256" i="21"/>
  <c r="HS197" i="21"/>
  <c r="HS191" i="21"/>
  <c r="HS174" i="21"/>
  <c r="HS157" i="21"/>
  <c r="HS140" i="21"/>
  <c r="HS122" i="21"/>
  <c r="HS106" i="21"/>
  <c r="HS95" i="21"/>
  <c r="HS82" i="21"/>
  <c r="HS78" i="21"/>
  <c r="HS65" i="21"/>
  <c r="HS61" i="21"/>
  <c r="HS59" i="21"/>
  <c r="HS51" i="21"/>
  <c r="HS43" i="21"/>
  <c r="HS35" i="21"/>
  <c r="HS27" i="21"/>
  <c r="HS19" i="21"/>
  <c r="HS11" i="21"/>
  <c r="HS290" i="21"/>
  <c r="HS255" i="21"/>
  <c r="HS242" i="21"/>
  <c r="HS200" i="21"/>
  <c r="HS168" i="21"/>
  <c r="HS151" i="21"/>
  <c r="HS113" i="21"/>
  <c r="HS89" i="21"/>
  <c r="HS72" i="21"/>
  <c r="HS58" i="21"/>
  <c r="HS50" i="21"/>
  <c r="HS42" i="21"/>
  <c r="HS34" i="21"/>
  <c r="HS26" i="21"/>
  <c r="HS18" i="21"/>
  <c r="HS282" i="21"/>
  <c r="HS236" i="21"/>
  <c r="HS207" i="21"/>
  <c r="HS188" i="21"/>
  <c r="HS129" i="21"/>
  <c r="HS120" i="21"/>
  <c r="HS104" i="21"/>
  <c r="HS96" i="21"/>
  <c r="HS79" i="21"/>
  <c r="HS66" i="21"/>
  <c r="HS62" i="21"/>
  <c r="HS57" i="21"/>
  <c r="HS49" i="21"/>
  <c r="HS41" i="21"/>
  <c r="HS33" i="21"/>
  <c r="HS25" i="21"/>
  <c r="HS17" i="21"/>
  <c r="HS248" i="21"/>
  <c r="HS225" i="21"/>
  <c r="HS214" i="21"/>
  <c r="HS182" i="21"/>
  <c r="HS165" i="21"/>
  <c r="HS148" i="21"/>
  <c r="HS137" i="21"/>
  <c r="HS135" i="21"/>
  <c r="HS133" i="21"/>
  <c r="HS131" i="21"/>
  <c r="HS127" i="21"/>
  <c r="HS111" i="21"/>
  <c r="HS90" i="21"/>
  <c r="HS86" i="21"/>
  <c r="HS73" i="21"/>
  <c r="HS295" i="21"/>
  <c r="HS213" i="21"/>
  <c r="HS114" i="21"/>
  <c r="HS97" i="21"/>
  <c r="HS80" i="21"/>
  <c r="HS53" i="21"/>
  <c r="HS40" i="21"/>
  <c r="HS36" i="21"/>
  <c r="HS23" i="21"/>
  <c r="HS10" i="21"/>
  <c r="HS181" i="21"/>
  <c r="HS164" i="21"/>
  <c r="HS121" i="21"/>
  <c r="HS74" i="21"/>
  <c r="HS64" i="21"/>
  <c r="HS60" i="21"/>
  <c r="HS47" i="21"/>
  <c r="HS30" i="21"/>
  <c r="HS13" i="21"/>
  <c r="HS12" i="21"/>
  <c r="HS9" i="21"/>
  <c r="HS309" i="21"/>
  <c r="HS192" i="21"/>
  <c r="HS175" i="21"/>
  <c r="HS158" i="21"/>
  <c r="HS141" i="21"/>
  <c r="HS128" i="21"/>
  <c r="HS94" i="21"/>
  <c r="HS54" i="21"/>
  <c r="HS37" i="21"/>
  <c r="HS24" i="21"/>
  <c r="HS20" i="21"/>
  <c r="HS8" i="21"/>
  <c r="HS198" i="21"/>
  <c r="HS152" i="21"/>
  <c r="HS136" i="21"/>
  <c r="HS132" i="21"/>
  <c r="HS103" i="21"/>
  <c r="HS88" i="21"/>
  <c r="HS71" i="21"/>
  <c r="HS48" i="21"/>
  <c r="HS44" i="21"/>
  <c r="HS31" i="21"/>
  <c r="HS14" i="21"/>
  <c r="HS7" i="21"/>
  <c r="HS144" i="21"/>
  <c r="HS63" i="21"/>
  <c r="HS55" i="21"/>
  <c r="HS38" i="21"/>
  <c r="HS216" i="21"/>
  <c r="HS105" i="21"/>
  <c r="HS87" i="21"/>
  <c r="HS70" i="21"/>
  <c r="HS45" i="21"/>
  <c r="HS32" i="21"/>
  <c r="HS28" i="21"/>
  <c r="HS15" i="21"/>
  <c r="HS301" i="21"/>
  <c r="HS81" i="21"/>
  <c r="HS134" i="21"/>
  <c r="HS119" i="21"/>
  <c r="HS16" i="21"/>
  <c r="HS223" i="21"/>
  <c r="HS258" i="21"/>
  <c r="HS112" i="21"/>
  <c r="HS98" i="21"/>
  <c r="HS52" i="21"/>
  <c r="HS22" i="21"/>
  <c r="HS46" i="21"/>
  <c r="HS245" i="21"/>
  <c r="HS56" i="21"/>
  <c r="HS39" i="21"/>
  <c r="HS29" i="21"/>
  <c r="HS21" i="21"/>
  <c r="HS6" i="21"/>
  <c r="HV10" i="21"/>
  <c r="HU13" i="21"/>
  <c r="HT28" i="21"/>
  <c r="HV33" i="21"/>
  <c r="HV50" i="21"/>
  <c r="HV62" i="21"/>
  <c r="HU72" i="21"/>
  <c r="HT95" i="21"/>
  <c r="HU138" i="21"/>
  <c r="HT29" i="21"/>
  <c r="HT126" i="21"/>
  <c r="HU166" i="21"/>
  <c r="HT189" i="21"/>
  <c r="HT46" i="21"/>
  <c r="HU126" i="21"/>
  <c r="HU314" i="21"/>
  <c r="HU306" i="21"/>
  <c r="HU298" i="21"/>
  <c r="HU290" i="21"/>
  <c r="HU282" i="21"/>
  <c r="HU274" i="21"/>
  <c r="HU266" i="21"/>
  <c r="HU258" i="21"/>
  <c r="HU250" i="21"/>
  <c r="HU313" i="21"/>
  <c r="HU305" i="21"/>
  <c r="HU297" i="21"/>
  <c r="HU289" i="21"/>
  <c r="HU281" i="21"/>
  <c r="HU273" i="21"/>
  <c r="HU317" i="21"/>
  <c r="HU312" i="21"/>
  <c r="HU292" i="21"/>
  <c r="HU286" i="21"/>
  <c r="HU280" i="21"/>
  <c r="HU237" i="21"/>
  <c r="HU229" i="21"/>
  <c r="HU315" i="21"/>
  <c r="HU299" i="21"/>
  <c r="HU293" i="21"/>
  <c r="HU287" i="21"/>
  <c r="HU236" i="21"/>
  <c r="HU228" i="21"/>
  <c r="HU300" i="21"/>
  <c r="HU294" i="21"/>
  <c r="HU288" i="21"/>
  <c r="HU235" i="21"/>
  <c r="HU227" i="21"/>
  <c r="HU296" i="21"/>
  <c r="HU285" i="21"/>
  <c r="HU283" i="21"/>
  <c r="HU270" i="21"/>
  <c r="HU265" i="21"/>
  <c r="HU252" i="21"/>
  <c r="HU247" i="21"/>
  <c r="HU231" i="21"/>
  <c r="HU217" i="21"/>
  <c r="HU209" i="21"/>
  <c r="HU201" i="21"/>
  <c r="HU193" i="21"/>
  <c r="HU185" i="21"/>
  <c r="HU177" i="21"/>
  <c r="HU169" i="21"/>
  <c r="HU161" i="21"/>
  <c r="HU153" i="21"/>
  <c r="HU145" i="21"/>
  <c r="HU316" i="21"/>
  <c r="HU279" i="21"/>
  <c r="HU277" i="21"/>
  <c r="HU275" i="21"/>
  <c r="HU260" i="21"/>
  <c r="HU255" i="21"/>
  <c r="HU242" i="21"/>
  <c r="HU238" i="21"/>
  <c r="HU216" i="21"/>
  <c r="HU208" i="21"/>
  <c r="HU200" i="21"/>
  <c r="HU192" i="21"/>
  <c r="HU184" i="21"/>
  <c r="HU176" i="21"/>
  <c r="HU168" i="21"/>
  <c r="HU160" i="21"/>
  <c r="HU152" i="21"/>
  <c r="HU144" i="21"/>
  <c r="HU136" i="21"/>
  <c r="HU128" i="21"/>
  <c r="HU311" i="21"/>
  <c r="HU309" i="21"/>
  <c r="HU307" i="21"/>
  <c r="HU268" i="21"/>
  <c r="HU263" i="21"/>
  <c r="HU245" i="21"/>
  <c r="HU232" i="21"/>
  <c r="HU215" i="21"/>
  <c r="HU207" i="21"/>
  <c r="HU199" i="21"/>
  <c r="HU191" i="21"/>
  <c r="HU183" i="21"/>
  <c r="HU175" i="21"/>
  <c r="HU167" i="21"/>
  <c r="HU159" i="21"/>
  <c r="HU151" i="21"/>
  <c r="HU143" i="21"/>
  <c r="HU304" i="21"/>
  <c r="HU302" i="21"/>
  <c r="HU291" i="21"/>
  <c r="HU267" i="21"/>
  <c r="HU262" i="21"/>
  <c r="HU257" i="21"/>
  <c r="HU244" i="21"/>
  <c r="HU241" i="21"/>
  <c r="HU218" i="21"/>
  <c r="HU210" i="21"/>
  <c r="HU202" i="21"/>
  <c r="HU303" i="21"/>
  <c r="HU253" i="21"/>
  <c r="HU226" i="21"/>
  <c r="HU224" i="21"/>
  <c r="HU222" i="21"/>
  <c r="HU206" i="21"/>
  <c r="HU180" i="21"/>
  <c r="HU163" i="21"/>
  <c r="HU150" i="21"/>
  <c r="HU146" i="21"/>
  <c r="HU123" i="21"/>
  <c r="HU115" i="21"/>
  <c r="HU107" i="21"/>
  <c r="HU99" i="21"/>
  <c r="HU91" i="21"/>
  <c r="HU83" i="21"/>
  <c r="HU75" i="21"/>
  <c r="HU67" i="21"/>
  <c r="HU295" i="21"/>
  <c r="HU284" i="21"/>
  <c r="HU256" i="21"/>
  <c r="HU243" i="21"/>
  <c r="HU213" i="21"/>
  <c r="HU197" i="21"/>
  <c r="HU187" i="21"/>
  <c r="HU174" i="21"/>
  <c r="HU170" i="21"/>
  <c r="HU157" i="21"/>
  <c r="HU140" i="21"/>
  <c r="HU122" i="21"/>
  <c r="HU114" i="21"/>
  <c r="HU106" i="21"/>
  <c r="HU98" i="21"/>
  <c r="HU90" i="21"/>
  <c r="HU82" i="21"/>
  <c r="HU74" i="21"/>
  <c r="HU66" i="21"/>
  <c r="HU276" i="21"/>
  <c r="HU269" i="21"/>
  <c r="HU246" i="21"/>
  <c r="HU240" i="21"/>
  <c r="HU220" i="21"/>
  <c r="HU204" i="21"/>
  <c r="HU194" i="21"/>
  <c r="HU181" i="21"/>
  <c r="HU164" i="21"/>
  <c r="HU147" i="21"/>
  <c r="HU121" i="21"/>
  <c r="HU113" i="21"/>
  <c r="HU105" i="21"/>
  <c r="HU97" i="21"/>
  <c r="HU89" i="21"/>
  <c r="HU81" i="21"/>
  <c r="HU73" i="21"/>
  <c r="HU65" i="21"/>
  <c r="HU308" i="21"/>
  <c r="HU254" i="21"/>
  <c r="HU230" i="21"/>
  <c r="HU219" i="21"/>
  <c r="HU203" i="21"/>
  <c r="HU190" i="21"/>
  <c r="HU186" i="21"/>
  <c r="HU173" i="21"/>
  <c r="HU156" i="21"/>
  <c r="HU139" i="21"/>
  <c r="HU124" i="21"/>
  <c r="HU116" i="21"/>
  <c r="HU108" i="21"/>
  <c r="HU100" i="21"/>
  <c r="HU249" i="21"/>
  <c r="HU211" i="21"/>
  <c r="HU188" i="21"/>
  <c r="HU171" i="21"/>
  <c r="HU154" i="21"/>
  <c r="HU120" i="21"/>
  <c r="HU104" i="21"/>
  <c r="HU96" i="21"/>
  <c r="HU92" i="21"/>
  <c r="HU79" i="21"/>
  <c r="HU62" i="21"/>
  <c r="HU57" i="21"/>
  <c r="HU49" i="21"/>
  <c r="HU41" i="21"/>
  <c r="HU33" i="21"/>
  <c r="HU25" i="21"/>
  <c r="HU17" i="21"/>
  <c r="HU248" i="21"/>
  <c r="HU225" i="21"/>
  <c r="HU214" i="21"/>
  <c r="HU182" i="21"/>
  <c r="HU165" i="21"/>
  <c r="HU148" i="21"/>
  <c r="HU135" i="21"/>
  <c r="HU133" i="21"/>
  <c r="HU131" i="21"/>
  <c r="HU129" i="21"/>
  <c r="HU127" i="21"/>
  <c r="HU111" i="21"/>
  <c r="HU86" i="21"/>
  <c r="HU69" i="21"/>
  <c r="HU56" i="21"/>
  <c r="HU48" i="21"/>
  <c r="HU40" i="21"/>
  <c r="HU32" i="21"/>
  <c r="HU24" i="21"/>
  <c r="HU16" i="21"/>
  <c r="HU261" i="21"/>
  <c r="HU221" i="21"/>
  <c r="HU142" i="21"/>
  <c r="HU137" i="21"/>
  <c r="HU118" i="21"/>
  <c r="HU102" i="21"/>
  <c r="HU93" i="21"/>
  <c r="HU80" i="21"/>
  <c r="HU76" i="21"/>
  <c r="HU63" i="21"/>
  <c r="HU55" i="21"/>
  <c r="HU47" i="21"/>
  <c r="HU39" i="21"/>
  <c r="HU31" i="21"/>
  <c r="HU23" i="21"/>
  <c r="HU15" i="21"/>
  <c r="HU196" i="21"/>
  <c r="HU179" i="21"/>
  <c r="HU162" i="21"/>
  <c r="HU125" i="21"/>
  <c r="HU109" i="21"/>
  <c r="HU87" i="21"/>
  <c r="HU70" i="21"/>
  <c r="HU310" i="21"/>
  <c r="HU158" i="21"/>
  <c r="HU141" i="21"/>
  <c r="HU94" i="21"/>
  <c r="HU77" i="21"/>
  <c r="HU54" i="21"/>
  <c r="HU50" i="21"/>
  <c r="HU37" i="21"/>
  <c r="HU20" i="21"/>
  <c r="HU8" i="21"/>
  <c r="HU239" i="21"/>
  <c r="HU198" i="21"/>
  <c r="HU132" i="21"/>
  <c r="HU103" i="21"/>
  <c r="HU88" i="21"/>
  <c r="HU71" i="21"/>
  <c r="HU44" i="21"/>
  <c r="HU27" i="21"/>
  <c r="HU14" i="21"/>
  <c r="HU7" i="21"/>
  <c r="HU205" i="21"/>
  <c r="HU110" i="21"/>
  <c r="HU51" i="21"/>
  <c r="HU38" i="21"/>
  <c r="HU34" i="21"/>
  <c r="HU21" i="21"/>
  <c r="HU6" i="21"/>
  <c r="HU278" i="21"/>
  <c r="HU264" i="21"/>
  <c r="HU251" i="21"/>
  <c r="HU212" i="21"/>
  <c r="HU117" i="21"/>
  <c r="HU85" i="21"/>
  <c r="HU68" i="21"/>
  <c r="HU61" i="21"/>
  <c r="HU58" i="21"/>
  <c r="HU45" i="21"/>
  <c r="HU28" i="21"/>
  <c r="HU272" i="21"/>
  <c r="HU259" i="21"/>
  <c r="HU234" i="21"/>
  <c r="HU112" i="21"/>
  <c r="HU52" i="21"/>
  <c r="HU35" i="21"/>
  <c r="HU301" i="21"/>
  <c r="HU271" i="21"/>
  <c r="HU223" i="21"/>
  <c r="HU195" i="21"/>
  <c r="HU178" i="21"/>
  <c r="HU134" i="21"/>
  <c r="HU130" i="21"/>
  <c r="HU119" i="21"/>
  <c r="HU84" i="21"/>
  <c r="HU59" i="21"/>
  <c r="HU46" i="21"/>
  <c r="HU42" i="21"/>
  <c r="HU29" i="21"/>
  <c r="HU9" i="21"/>
  <c r="HT19" i="21"/>
  <c r="HT36" i="21"/>
  <c r="HT53" i="21"/>
  <c r="HT78" i="21"/>
  <c r="HU101" i="21"/>
  <c r="HU149" i="21"/>
  <c r="HT172" i="21"/>
  <c r="HV313" i="21"/>
  <c r="HV305" i="21"/>
  <c r="HV297" i="21"/>
  <c r="HV289" i="21"/>
  <c r="HV281" i="21"/>
  <c r="HV273" i="21"/>
  <c r="HV265" i="21"/>
  <c r="HV257" i="21"/>
  <c r="HV249" i="21"/>
  <c r="HV312" i="21"/>
  <c r="HV304" i="21"/>
  <c r="HV296" i="21"/>
  <c r="HV288" i="21"/>
  <c r="HV280" i="21"/>
  <c r="HV272" i="21"/>
  <c r="HV317" i="21"/>
  <c r="HV315" i="21"/>
  <c r="HV299" i="21"/>
  <c r="HV293" i="21"/>
  <c r="HV287" i="21"/>
  <c r="HV236" i="21"/>
  <c r="HV228" i="21"/>
  <c r="HV306" i="21"/>
  <c r="HV300" i="21"/>
  <c r="HV294" i="21"/>
  <c r="HV274" i="21"/>
  <c r="HV235" i="21"/>
  <c r="HV227" i="21"/>
  <c r="HV307" i="21"/>
  <c r="HV301" i="21"/>
  <c r="HV295" i="21"/>
  <c r="HV275" i="21"/>
  <c r="HV248" i="21"/>
  <c r="HV247" i="21"/>
  <c r="HV246" i="21"/>
  <c r="HV245" i="21"/>
  <c r="HV244" i="21"/>
  <c r="HV243" i="21"/>
  <c r="HV242" i="21"/>
  <c r="HV234" i="21"/>
  <c r="HV226" i="21"/>
  <c r="HV316" i="21"/>
  <c r="HV279" i="21"/>
  <c r="HV277" i="21"/>
  <c r="HV260" i="21"/>
  <c r="HV255" i="21"/>
  <c r="HV238" i="21"/>
  <c r="HV216" i="21"/>
  <c r="HV208" i="21"/>
  <c r="HV200" i="21"/>
  <c r="HV192" i="21"/>
  <c r="HV184" i="21"/>
  <c r="HV176" i="21"/>
  <c r="HV168" i="21"/>
  <c r="HV160" i="21"/>
  <c r="HV152" i="21"/>
  <c r="HV144" i="21"/>
  <c r="HV311" i="21"/>
  <c r="HV309" i="21"/>
  <c r="HV298" i="21"/>
  <c r="HV268" i="21"/>
  <c r="HV263" i="21"/>
  <c r="HV250" i="21"/>
  <c r="HV232" i="21"/>
  <c r="HV215" i="21"/>
  <c r="HV207" i="21"/>
  <c r="HV199" i="21"/>
  <c r="HV191" i="21"/>
  <c r="HV183" i="21"/>
  <c r="HV175" i="21"/>
  <c r="HV167" i="21"/>
  <c r="HV159" i="21"/>
  <c r="HV151" i="21"/>
  <c r="HV143" i="21"/>
  <c r="HV135" i="21"/>
  <c r="HV303" i="21"/>
  <c r="HV292" i="21"/>
  <c r="HV290" i="21"/>
  <c r="HV271" i="21"/>
  <c r="HV258" i="21"/>
  <c r="HV253" i="21"/>
  <c r="HV239" i="21"/>
  <c r="HV225" i="21"/>
  <c r="HV224" i="21"/>
  <c r="HV223" i="21"/>
  <c r="HV222" i="21"/>
  <c r="HV214" i="21"/>
  <c r="HV206" i="21"/>
  <c r="HV198" i="21"/>
  <c r="HV190" i="21"/>
  <c r="HV182" i="21"/>
  <c r="HV174" i="21"/>
  <c r="HV166" i="21"/>
  <c r="HV158" i="21"/>
  <c r="HV150" i="21"/>
  <c r="HV142" i="21"/>
  <c r="HV285" i="21"/>
  <c r="HV283" i="21"/>
  <c r="HV270" i="21"/>
  <c r="HV252" i="21"/>
  <c r="HV231" i="21"/>
  <c r="HV217" i="21"/>
  <c r="HV209" i="21"/>
  <c r="HV201" i="21"/>
  <c r="HV284" i="21"/>
  <c r="HV266" i="21"/>
  <c r="HV256" i="21"/>
  <c r="HV229" i="21"/>
  <c r="HV213" i="21"/>
  <c r="HV197" i="21"/>
  <c r="HV187" i="21"/>
  <c r="HV170" i="21"/>
  <c r="HV157" i="21"/>
  <c r="HV153" i="21"/>
  <c r="HV140" i="21"/>
  <c r="HV122" i="21"/>
  <c r="HV114" i="21"/>
  <c r="HV106" i="21"/>
  <c r="HV98" i="21"/>
  <c r="HV90" i="21"/>
  <c r="HV82" i="21"/>
  <c r="HV74" i="21"/>
  <c r="HV66" i="21"/>
  <c r="HV276" i="21"/>
  <c r="HV269" i="21"/>
  <c r="HV240" i="21"/>
  <c r="HV220" i="21"/>
  <c r="HV204" i="21"/>
  <c r="HV194" i="21"/>
  <c r="HV181" i="21"/>
  <c r="HV177" i="21"/>
  <c r="HV164" i="21"/>
  <c r="HV147" i="21"/>
  <c r="HV121" i="21"/>
  <c r="HV113" i="21"/>
  <c r="HV105" i="21"/>
  <c r="HV97" i="21"/>
  <c r="HV89" i="21"/>
  <c r="HV81" i="21"/>
  <c r="HV73" i="21"/>
  <c r="HV65" i="21"/>
  <c r="HV310" i="21"/>
  <c r="HV259" i="21"/>
  <c r="HV211" i="21"/>
  <c r="HV188" i="21"/>
  <c r="HV171" i="21"/>
  <c r="HV154" i="21"/>
  <c r="HV141" i="21"/>
  <c r="HV120" i="21"/>
  <c r="HV112" i="21"/>
  <c r="HV104" i="21"/>
  <c r="HV96" i="21"/>
  <c r="HV88" i="21"/>
  <c r="HV80" i="21"/>
  <c r="HV72" i="21"/>
  <c r="HV64" i="21"/>
  <c r="HV267" i="21"/>
  <c r="HV241" i="21"/>
  <c r="HV210" i="21"/>
  <c r="HV193" i="21"/>
  <c r="HV180" i="21"/>
  <c r="HV163" i="21"/>
  <c r="HV146" i="21"/>
  <c r="HV123" i="21"/>
  <c r="HV115" i="21"/>
  <c r="HV107" i="21"/>
  <c r="HV314" i="21"/>
  <c r="HV291" i="21"/>
  <c r="HV262" i="21"/>
  <c r="HV237" i="21"/>
  <c r="HV218" i="21"/>
  <c r="HV165" i="21"/>
  <c r="HV148" i="21"/>
  <c r="HV133" i="21"/>
  <c r="HV131" i="21"/>
  <c r="HV129" i="21"/>
  <c r="HV127" i="21"/>
  <c r="HV111" i="21"/>
  <c r="HV99" i="21"/>
  <c r="HV86" i="21"/>
  <c r="HV69" i="21"/>
  <c r="HV56" i="21"/>
  <c r="HV48" i="21"/>
  <c r="HV40" i="21"/>
  <c r="HV32" i="21"/>
  <c r="HV24" i="21"/>
  <c r="HV16" i="21"/>
  <c r="HV282" i="21"/>
  <c r="HV261" i="21"/>
  <c r="HV221" i="21"/>
  <c r="HV185" i="21"/>
  <c r="HV137" i="21"/>
  <c r="HV118" i="21"/>
  <c r="HV102" i="21"/>
  <c r="HV93" i="21"/>
  <c r="HV76" i="21"/>
  <c r="HV63" i="21"/>
  <c r="HV55" i="21"/>
  <c r="HV47" i="21"/>
  <c r="HV39" i="21"/>
  <c r="HV31" i="21"/>
  <c r="HV23" i="21"/>
  <c r="HV15" i="21"/>
  <c r="HV196" i="21"/>
  <c r="HV179" i="21"/>
  <c r="HV162" i="21"/>
  <c r="HV145" i="21"/>
  <c r="HV125" i="21"/>
  <c r="HV109" i="21"/>
  <c r="HV87" i="21"/>
  <c r="HV83" i="21"/>
  <c r="HV70" i="21"/>
  <c r="HV54" i="21"/>
  <c r="HV46" i="21"/>
  <c r="HV38" i="21"/>
  <c r="HV30" i="21"/>
  <c r="HV22" i="21"/>
  <c r="HV14" i="21"/>
  <c r="HV254" i="21"/>
  <c r="HV230" i="21"/>
  <c r="HV203" i="21"/>
  <c r="HV173" i="21"/>
  <c r="HV156" i="21"/>
  <c r="HV139" i="21"/>
  <c r="HV116" i="21"/>
  <c r="HV100" i="21"/>
  <c r="HV94" i="21"/>
  <c r="HV77" i="21"/>
  <c r="HV132" i="21"/>
  <c r="HV128" i="21"/>
  <c r="HV103" i="21"/>
  <c r="HV71" i="21"/>
  <c r="HV57" i="21"/>
  <c r="HV44" i="21"/>
  <c r="HV27" i="21"/>
  <c r="HV7" i="21"/>
  <c r="HV205" i="21"/>
  <c r="HV136" i="21"/>
  <c r="HV110" i="21"/>
  <c r="HV91" i="21"/>
  <c r="HV51" i="21"/>
  <c r="HV34" i="21"/>
  <c r="HV21" i="21"/>
  <c r="HV17" i="21"/>
  <c r="HV6" i="21"/>
  <c r="HV278" i="21"/>
  <c r="HV264" i="21"/>
  <c r="HV251" i="21"/>
  <c r="HV212" i="21"/>
  <c r="HV117" i="21"/>
  <c r="HV85" i="21"/>
  <c r="HV68" i="21"/>
  <c r="HV61" i="21"/>
  <c r="HV58" i="21"/>
  <c r="HV45" i="21"/>
  <c r="HV41" i="21"/>
  <c r="HV28" i="21"/>
  <c r="HV308" i="21"/>
  <c r="HV219" i="21"/>
  <c r="HV186" i="21"/>
  <c r="HV169" i="21"/>
  <c r="HV124" i="21"/>
  <c r="HV79" i="21"/>
  <c r="HV52" i="21"/>
  <c r="HV35" i="21"/>
  <c r="HV18" i="21"/>
  <c r="HV302" i="21"/>
  <c r="HV202" i="21"/>
  <c r="HV195" i="21"/>
  <c r="HV178" i="21"/>
  <c r="HV161" i="21"/>
  <c r="HV134" i="21"/>
  <c r="HV130" i="21"/>
  <c r="HV119" i="21"/>
  <c r="HV84" i="21"/>
  <c r="HV59" i="21"/>
  <c r="HV42" i="21"/>
  <c r="HV286" i="21"/>
  <c r="HV233" i="21"/>
  <c r="HV189" i="21"/>
  <c r="HV172" i="21"/>
  <c r="HV155" i="21"/>
  <c r="HV126" i="21"/>
  <c r="HV95" i="21"/>
  <c r="HV78" i="21"/>
  <c r="HV67" i="21"/>
  <c r="HV53" i="21"/>
  <c r="HV49" i="21"/>
  <c r="HV36" i="21"/>
  <c r="HV19" i="21"/>
  <c r="HV9" i="21"/>
  <c r="HU12" i="21"/>
  <c r="HT15" i="21"/>
  <c r="HU19" i="21"/>
  <c r="HT23" i="21"/>
  <c r="HU36" i="21"/>
  <c r="HU53" i="21"/>
  <c r="HT59" i="21"/>
  <c r="HU78" i="21"/>
  <c r="HV101" i="21"/>
  <c r="HT130" i="21"/>
  <c r="HV149" i="21"/>
  <c r="HU172" i="21"/>
  <c r="HT195" i="21"/>
  <c r="HT223" i="21"/>
  <c r="HT315" i="21"/>
  <c r="HT307" i="21"/>
  <c r="HT299" i="21"/>
  <c r="HT291" i="21"/>
  <c r="HT283" i="21"/>
  <c r="HT275" i="21"/>
  <c r="HT267" i="21"/>
  <c r="HT259" i="21"/>
  <c r="HT251" i="21"/>
  <c r="HT243" i="21"/>
  <c r="HT314" i="21"/>
  <c r="HT306" i="21"/>
  <c r="HT298" i="21"/>
  <c r="HT290" i="21"/>
  <c r="HT282" i="21"/>
  <c r="HT274" i="21"/>
  <c r="HT317" i="21"/>
  <c r="HT311" i="21"/>
  <c r="HT305" i="21"/>
  <c r="HT285" i="21"/>
  <c r="HT279" i="21"/>
  <c r="HT273" i="21"/>
  <c r="HT238" i="21"/>
  <c r="HT230" i="21"/>
  <c r="HT312" i="21"/>
  <c r="HT292" i="21"/>
  <c r="HT286" i="21"/>
  <c r="HT280" i="21"/>
  <c r="HT237" i="21"/>
  <c r="HT229" i="21"/>
  <c r="HT293" i="21"/>
  <c r="HT287" i="21"/>
  <c r="HT281" i="21"/>
  <c r="HT236" i="21"/>
  <c r="HT228" i="21"/>
  <c r="HT304" i="21"/>
  <c r="HT302" i="21"/>
  <c r="HT300" i="21"/>
  <c r="HT262" i="21"/>
  <c r="HT257" i="21"/>
  <c r="HT244" i="21"/>
  <c r="HT241" i="21"/>
  <c r="HT218" i="21"/>
  <c r="HT210" i="21"/>
  <c r="HT202" i="21"/>
  <c r="HT194" i="21"/>
  <c r="HT186" i="21"/>
  <c r="HT178" i="21"/>
  <c r="HT170" i="21"/>
  <c r="HT162" i="21"/>
  <c r="HT154" i="21"/>
  <c r="HT146" i="21"/>
  <c r="HT313" i="21"/>
  <c r="HT296" i="21"/>
  <c r="HT294" i="21"/>
  <c r="HT270" i="21"/>
  <c r="HT265" i="21"/>
  <c r="HT252" i="21"/>
  <c r="HT247" i="21"/>
  <c r="HT235" i="21"/>
  <c r="HT231" i="21"/>
  <c r="HT217" i="21"/>
  <c r="HT209" i="21"/>
  <c r="HT201" i="21"/>
  <c r="HT193" i="21"/>
  <c r="HT185" i="21"/>
  <c r="HT177" i="21"/>
  <c r="HT169" i="21"/>
  <c r="HT161" i="21"/>
  <c r="HT153" i="21"/>
  <c r="HT145" i="21"/>
  <c r="HT137" i="21"/>
  <c r="HT129" i="21"/>
  <c r="HT316" i="21"/>
  <c r="HT288" i="21"/>
  <c r="HT277" i="21"/>
  <c r="HT260" i="21"/>
  <c r="HT255" i="21"/>
  <c r="HT250" i="21"/>
  <c r="HT242" i="21"/>
  <c r="HT216" i="21"/>
  <c r="HT208" i="21"/>
  <c r="HT200" i="21"/>
  <c r="HT192" i="21"/>
  <c r="HT184" i="21"/>
  <c r="HT176" i="21"/>
  <c r="HT168" i="21"/>
  <c r="HT160" i="21"/>
  <c r="HT152" i="21"/>
  <c r="HT144" i="21"/>
  <c r="HT310" i="21"/>
  <c r="HT308" i="21"/>
  <c r="HT272" i="21"/>
  <c r="HT254" i="21"/>
  <c r="HT249" i="21"/>
  <c r="HT234" i="21"/>
  <c r="HT219" i="21"/>
  <c r="HT211" i="21"/>
  <c r="HT203" i="21"/>
  <c r="HT263" i="21"/>
  <c r="HT232" i="21"/>
  <c r="HT215" i="21"/>
  <c r="HT199" i="21"/>
  <c r="HT190" i="21"/>
  <c r="HT173" i="21"/>
  <c r="HT156" i="21"/>
  <c r="HT143" i="21"/>
  <c r="HT139" i="21"/>
  <c r="HT124" i="21"/>
  <c r="HT116" i="21"/>
  <c r="HT108" i="21"/>
  <c r="HT100" i="21"/>
  <c r="HT92" i="21"/>
  <c r="HT84" i="21"/>
  <c r="HT76" i="21"/>
  <c r="HT68" i="21"/>
  <c r="HT303" i="21"/>
  <c r="HT266" i="21"/>
  <c r="HT253" i="21"/>
  <c r="HT226" i="21"/>
  <c r="HT224" i="21"/>
  <c r="HT222" i="21"/>
  <c r="HT206" i="21"/>
  <c r="HT180" i="21"/>
  <c r="HT167" i="21"/>
  <c r="HT163" i="21"/>
  <c r="HT150" i="21"/>
  <c r="HT123" i="21"/>
  <c r="HT115" i="21"/>
  <c r="HT107" i="21"/>
  <c r="HT99" i="21"/>
  <c r="HT91" i="21"/>
  <c r="HT83" i="21"/>
  <c r="HT75" i="21"/>
  <c r="HT67" i="21"/>
  <c r="HT295" i="21"/>
  <c r="HT284" i="21"/>
  <c r="HT256" i="21"/>
  <c r="HT213" i="21"/>
  <c r="HT197" i="21"/>
  <c r="HT191" i="21"/>
  <c r="HT187" i="21"/>
  <c r="HT174" i="21"/>
  <c r="HT157" i="21"/>
  <c r="HT140" i="21"/>
  <c r="HT122" i="21"/>
  <c r="HT114" i="21"/>
  <c r="HT106" i="21"/>
  <c r="HT98" i="21"/>
  <c r="HT90" i="21"/>
  <c r="HT82" i="21"/>
  <c r="HT74" i="21"/>
  <c r="HT66" i="21"/>
  <c r="HT289" i="21"/>
  <c r="HT278" i="21"/>
  <c r="HT264" i="21"/>
  <c r="HT227" i="21"/>
  <c r="HT212" i="21"/>
  <c r="HT196" i="21"/>
  <c r="HT183" i="21"/>
  <c r="HT179" i="21"/>
  <c r="HT166" i="21"/>
  <c r="HT149" i="21"/>
  <c r="HT138" i="21"/>
  <c r="HT125" i="21"/>
  <c r="HT117" i="21"/>
  <c r="HT109" i="21"/>
  <c r="HT101" i="21"/>
  <c r="HT276" i="21"/>
  <c r="HT269" i="21"/>
  <c r="HT204" i="21"/>
  <c r="HT151" i="21"/>
  <c r="HT113" i="21"/>
  <c r="HT89" i="21"/>
  <c r="HT85" i="21"/>
  <c r="HT72" i="21"/>
  <c r="HT58" i="21"/>
  <c r="HT50" i="21"/>
  <c r="HT42" i="21"/>
  <c r="HT34" i="21"/>
  <c r="HT26" i="21"/>
  <c r="HT18" i="21"/>
  <c r="HT10" i="21"/>
  <c r="HT268" i="21"/>
  <c r="HT207" i="21"/>
  <c r="HT188" i="21"/>
  <c r="HT171" i="21"/>
  <c r="HT120" i="21"/>
  <c r="HT104" i="21"/>
  <c r="HT96" i="21"/>
  <c r="HT79" i="21"/>
  <c r="HT62" i="21"/>
  <c r="HT57" i="21"/>
  <c r="HT49" i="21"/>
  <c r="HT41" i="21"/>
  <c r="HT33" i="21"/>
  <c r="HT25" i="21"/>
  <c r="HT17" i="21"/>
  <c r="HT248" i="21"/>
  <c r="HT225" i="21"/>
  <c r="HT214" i="21"/>
  <c r="HT182" i="21"/>
  <c r="HT165" i="21"/>
  <c r="HT148" i="21"/>
  <c r="HT135" i="21"/>
  <c r="HT133" i="21"/>
  <c r="HT131" i="21"/>
  <c r="HT127" i="21"/>
  <c r="HT111" i="21"/>
  <c r="HT86" i="21"/>
  <c r="HT73" i="21"/>
  <c r="HT69" i="21"/>
  <c r="HT56" i="21"/>
  <c r="HT48" i="21"/>
  <c r="HT40" i="21"/>
  <c r="HT32" i="21"/>
  <c r="HT24" i="21"/>
  <c r="HT16" i="21"/>
  <c r="HT297" i="21"/>
  <c r="HT261" i="21"/>
  <c r="HT221" i="21"/>
  <c r="HT159" i="21"/>
  <c r="HT142" i="21"/>
  <c r="HT118" i="21"/>
  <c r="HT102" i="21"/>
  <c r="HT97" i="21"/>
  <c r="HT93" i="21"/>
  <c r="HT80" i="21"/>
  <c r="HT240" i="21"/>
  <c r="HT220" i="21"/>
  <c r="HT181" i="21"/>
  <c r="HT164" i="21"/>
  <c r="HT147" i="21"/>
  <c r="HT121" i="21"/>
  <c r="HT64" i="21"/>
  <c r="HT60" i="21"/>
  <c r="HT47" i="21"/>
  <c r="HT43" i="21"/>
  <c r="HT30" i="21"/>
  <c r="HT13" i="21"/>
  <c r="HT12" i="21"/>
  <c r="HT11" i="21"/>
  <c r="HT9" i="21"/>
  <c r="HT309" i="21"/>
  <c r="HT175" i="21"/>
  <c r="HT158" i="21"/>
  <c r="HT141" i="21"/>
  <c r="HT128" i="21"/>
  <c r="HT94" i="21"/>
  <c r="HT77" i="21"/>
  <c r="HT54" i="21"/>
  <c r="HT37" i="21"/>
  <c r="HT20" i="21"/>
  <c r="HT8" i="21"/>
  <c r="HT239" i="21"/>
  <c r="HT198" i="21"/>
  <c r="HT136" i="21"/>
  <c r="HT132" i="21"/>
  <c r="HT103" i="21"/>
  <c r="HT88" i="21"/>
  <c r="HT71" i="21"/>
  <c r="HT44" i="21"/>
  <c r="HT31" i="21"/>
  <c r="HT27" i="21"/>
  <c r="HT14" i="21"/>
  <c r="HT7" i="21"/>
  <c r="HT205" i="21"/>
  <c r="HT110" i="21"/>
  <c r="HT63" i="21"/>
  <c r="HT55" i="21"/>
  <c r="HT51" i="21"/>
  <c r="HT38" i="21"/>
  <c r="HT21" i="21"/>
  <c r="HT6" i="21"/>
  <c r="HT246" i="21"/>
  <c r="HT105" i="21"/>
  <c r="HT87" i="21"/>
  <c r="HT70" i="21"/>
  <c r="HT61" i="21"/>
  <c r="HT45" i="21"/>
  <c r="HT258" i="21"/>
  <c r="HT245" i="21"/>
  <c r="HT112" i="21"/>
  <c r="HT81" i="21"/>
  <c r="HT65" i="21"/>
  <c r="HT52" i="21"/>
  <c r="HT39" i="21"/>
  <c r="HT35" i="21"/>
  <c r="HT22" i="21"/>
  <c r="HT301" i="21"/>
  <c r="HU30" i="21"/>
  <c r="HV12" i="21"/>
  <c r="HV37" i="21"/>
  <c r="HU43" i="21"/>
  <c r="HU60" i="21"/>
  <c r="HV92" i="21"/>
  <c r="HT155" i="21"/>
  <c r="HT233" i="21"/>
  <c r="HU10" i="21"/>
  <c r="HV20" i="21"/>
  <c r="HV43" i="21"/>
  <c r="HV60" i="21"/>
  <c r="HT119" i="21"/>
  <c r="HT134" i="21"/>
  <c r="HU155" i="21"/>
  <c r="HU233" i="21"/>
  <c r="HI83" i="21"/>
  <c r="HI45" i="21"/>
  <c r="HI100" i="21"/>
  <c r="HI26" i="21"/>
  <c r="HI59" i="21"/>
  <c r="HI106" i="21"/>
  <c r="HI10" i="21"/>
  <c r="HI27" i="21"/>
  <c r="HI51" i="21"/>
  <c r="HH35" i="21"/>
  <c r="HH51" i="21"/>
  <c r="HH36" i="21"/>
  <c r="HH52" i="21"/>
  <c r="HH87" i="21"/>
  <c r="HG13" i="21"/>
  <c r="HG29" i="21"/>
  <c r="HG45" i="21"/>
  <c r="HG61" i="21"/>
  <c r="HG93" i="21"/>
  <c r="HI314" i="21"/>
  <c r="HI306" i="21"/>
  <c r="HI298" i="21"/>
  <c r="HI290" i="21"/>
  <c r="HI282" i="21"/>
  <c r="HI274" i="21"/>
  <c r="HI266" i="21"/>
  <c r="HI258" i="21"/>
  <c r="HI250" i="21"/>
  <c r="HI313" i="21"/>
  <c r="HI312" i="21"/>
  <c r="HI308" i="21"/>
  <c r="HI289" i="21"/>
  <c r="HI288" i="21"/>
  <c r="HI287" i="21"/>
  <c r="HI286" i="21"/>
  <c r="HI285" i="21"/>
  <c r="HI284" i="21"/>
  <c r="HI283" i="21"/>
  <c r="HI237" i="21"/>
  <c r="HI317" i="21"/>
  <c r="HI297" i="21"/>
  <c r="HI296" i="21"/>
  <c r="HI295" i="21"/>
  <c r="HI294" i="21"/>
  <c r="HI293" i="21"/>
  <c r="HI292" i="21"/>
  <c r="HI291" i="21"/>
  <c r="HI236" i="21"/>
  <c r="HI228" i="21"/>
  <c r="HI309" i="21"/>
  <c r="HI304" i="21"/>
  <c r="HI303" i="21"/>
  <c r="HI302" i="21"/>
  <c r="HI301" i="21"/>
  <c r="HI300" i="21"/>
  <c r="HI299" i="21"/>
  <c r="HI275" i="21"/>
  <c r="HI270" i="21"/>
  <c r="HI265" i="21"/>
  <c r="HI252" i="21"/>
  <c r="HI247" i="21"/>
  <c r="HI231" i="21"/>
  <c r="HI217" i="21"/>
  <c r="HI209" i="21"/>
  <c r="HI201" i="21"/>
  <c r="HI310" i="21"/>
  <c r="HI278" i="21"/>
  <c r="HI273" i="21"/>
  <c r="HI260" i="21"/>
  <c r="HI255" i="21"/>
  <c r="HI242" i="21"/>
  <c r="HI238" i="21"/>
  <c r="HI232" i="21"/>
  <c r="HI216" i="21"/>
  <c r="HI208" i="21"/>
  <c r="HI200" i="21"/>
  <c r="HI281" i="21"/>
  <c r="HI268" i="21"/>
  <c r="HI263" i="21"/>
  <c r="HI245" i="21"/>
  <c r="HI233" i="21"/>
  <c r="HI215" i="21"/>
  <c r="HI207" i="21"/>
  <c r="HI316" i="21"/>
  <c r="HI315" i="21"/>
  <c r="HI311" i="21"/>
  <c r="HI280" i="21"/>
  <c r="HI267" i="21"/>
  <c r="HI262" i="21"/>
  <c r="HI257" i="21"/>
  <c r="HI244" i="21"/>
  <c r="HI241" i="21"/>
  <c r="HI230" i="21"/>
  <c r="HI264" i="21"/>
  <c r="HI251" i="21"/>
  <c r="HI227" i="21"/>
  <c r="HI225" i="21"/>
  <c r="HI223" i="21"/>
  <c r="HI221" i="21"/>
  <c r="HI211" i="21"/>
  <c r="HI189" i="21"/>
  <c r="HI181" i="21"/>
  <c r="HI173" i="21"/>
  <c r="HI165" i="21"/>
  <c r="HI157" i="21"/>
  <c r="HI149" i="21"/>
  <c r="HI141" i="21"/>
  <c r="HI133" i="21"/>
  <c r="HI125" i="21"/>
  <c r="HI117" i="21"/>
  <c r="HI277" i="21"/>
  <c r="HI254" i="21"/>
  <c r="HI229" i="21"/>
  <c r="HI218" i="21"/>
  <c r="HI205" i="21"/>
  <c r="HI188" i="21"/>
  <c r="HI180" i="21"/>
  <c r="HI172" i="21"/>
  <c r="HI164" i="21"/>
  <c r="HI156" i="21"/>
  <c r="HI148" i="21"/>
  <c r="HI140" i="21"/>
  <c r="HI132" i="21"/>
  <c r="HI124" i="21"/>
  <c r="HI116" i="21"/>
  <c r="HI108" i="21"/>
  <c r="HI305" i="21"/>
  <c r="HI276" i="21"/>
  <c r="HI253" i="21"/>
  <c r="HI212" i="21"/>
  <c r="HI187" i="21"/>
  <c r="HI179" i="21"/>
  <c r="HI171" i="21"/>
  <c r="HI163" i="21"/>
  <c r="HI155" i="21"/>
  <c r="HI147" i="21"/>
  <c r="HI139" i="21"/>
  <c r="HI131" i="21"/>
  <c r="HI123" i="21"/>
  <c r="HI115" i="21"/>
  <c r="HI307" i="21"/>
  <c r="HI261" i="21"/>
  <c r="HI204" i="21"/>
  <c r="HI190" i="21"/>
  <c r="HI182" i="21"/>
  <c r="HI174" i="21"/>
  <c r="HI166" i="21"/>
  <c r="HI256" i="21"/>
  <c r="HI243" i="21"/>
  <c r="HI206" i="21"/>
  <c r="HI178" i="21"/>
  <c r="HI151" i="21"/>
  <c r="HI138" i="21"/>
  <c r="HI134" i="21"/>
  <c r="HI121" i="21"/>
  <c r="HI98" i="21"/>
  <c r="HI90" i="21"/>
  <c r="HI82" i="21"/>
  <c r="HI269" i="21"/>
  <c r="HI224" i="21"/>
  <c r="HI185" i="21"/>
  <c r="HI169" i="21"/>
  <c r="HI162" i="21"/>
  <c r="HI158" i="21"/>
  <c r="HI145" i="21"/>
  <c r="HI128" i="21"/>
  <c r="HI111" i="21"/>
  <c r="HI97" i="21"/>
  <c r="HI89" i="21"/>
  <c r="HI81" i="21"/>
  <c r="HI73" i="21"/>
  <c r="HI249" i="21"/>
  <c r="HI220" i="21"/>
  <c r="HI203" i="21"/>
  <c r="HI198" i="21"/>
  <c r="HI196" i="21"/>
  <c r="HI194" i="21"/>
  <c r="HI192" i="21"/>
  <c r="HI176" i="21"/>
  <c r="HI152" i="21"/>
  <c r="HI135" i="21"/>
  <c r="HI122" i="21"/>
  <c r="HI118" i="21"/>
  <c r="HI96" i="21"/>
  <c r="HI88" i="21"/>
  <c r="HI80" i="21"/>
  <c r="HI248" i="21"/>
  <c r="HI214" i="21"/>
  <c r="HI183" i="21"/>
  <c r="HI167" i="21"/>
  <c r="HI159" i="21"/>
  <c r="HI146" i="21"/>
  <c r="HI142" i="21"/>
  <c r="HI129" i="21"/>
  <c r="HI112" i="21"/>
  <c r="HI279" i="21"/>
  <c r="HI246" i="21"/>
  <c r="HI226" i="21"/>
  <c r="HI213" i="21"/>
  <c r="HI130" i="21"/>
  <c r="HI113" i="21"/>
  <c r="HI104" i="21"/>
  <c r="HI101" i="21"/>
  <c r="HI84" i="21"/>
  <c r="HI65" i="21"/>
  <c r="HI57" i="21"/>
  <c r="HI49" i="21"/>
  <c r="HI41" i="21"/>
  <c r="HI33" i="21"/>
  <c r="HI25" i="21"/>
  <c r="HI17" i="21"/>
  <c r="HI9" i="21"/>
  <c r="HI272" i="21"/>
  <c r="HI259" i="21"/>
  <c r="HI197" i="21"/>
  <c r="HI193" i="21"/>
  <c r="HI168" i="21"/>
  <c r="HI150" i="21"/>
  <c r="HI95" i="21"/>
  <c r="HI91" i="21"/>
  <c r="HI78" i="21"/>
  <c r="HI74" i="21"/>
  <c r="HI64" i="21"/>
  <c r="HI56" i="21"/>
  <c r="HI48" i="21"/>
  <c r="HI40" i="21"/>
  <c r="HI32" i="21"/>
  <c r="HI24" i="21"/>
  <c r="HI16" i="21"/>
  <c r="HI8" i="21"/>
  <c r="HI271" i="21"/>
  <c r="HI234" i="21"/>
  <c r="HI175" i="21"/>
  <c r="HI161" i="21"/>
  <c r="HI144" i="21"/>
  <c r="HI127" i="21"/>
  <c r="HI110" i="21"/>
  <c r="HI102" i="21"/>
  <c r="HI85" i="21"/>
  <c r="HI63" i="21"/>
  <c r="HI55" i="21"/>
  <c r="HI47" i="21"/>
  <c r="HI39" i="21"/>
  <c r="HI31" i="21"/>
  <c r="HI23" i="21"/>
  <c r="HI15" i="21"/>
  <c r="HI7" i="21"/>
  <c r="HI170" i="21"/>
  <c r="HI107" i="21"/>
  <c r="HI105" i="21"/>
  <c r="HI92" i="21"/>
  <c r="HI79" i="21"/>
  <c r="HI75" i="21"/>
  <c r="HI62" i="21"/>
  <c r="HI54" i="21"/>
  <c r="HI46" i="21"/>
  <c r="HI38" i="21"/>
  <c r="HI30" i="21"/>
  <c r="HI22" i="21"/>
  <c r="HI14" i="21"/>
  <c r="HI6" i="21"/>
  <c r="HI240" i="21"/>
  <c r="HI222" i="21"/>
  <c r="HI177" i="21"/>
  <c r="HI160" i="21"/>
  <c r="HI143" i="21"/>
  <c r="HI126" i="21"/>
  <c r="HI109" i="21"/>
  <c r="HI99" i="21"/>
  <c r="HI86" i="21"/>
  <c r="HI199" i="21"/>
  <c r="HI195" i="21"/>
  <c r="HI184" i="21"/>
  <c r="HI154" i="21"/>
  <c r="HI137" i="21"/>
  <c r="HI120" i="21"/>
  <c r="HI103" i="21"/>
  <c r="HI93" i="21"/>
  <c r="HI76" i="21"/>
  <c r="HI60" i="21"/>
  <c r="HI239" i="21"/>
  <c r="HI210" i="21"/>
  <c r="HI191" i="21"/>
  <c r="HI235" i="21"/>
  <c r="HI219" i="21"/>
  <c r="HI202" i="21"/>
  <c r="HI186" i="21"/>
  <c r="HI153" i="21"/>
  <c r="HJ4" i="21"/>
  <c r="HJ8" i="21" s="1"/>
  <c r="HG6" i="21"/>
  <c r="HH13" i="21"/>
  <c r="HI20" i="21"/>
  <c r="HG22" i="21"/>
  <c r="HH29" i="21"/>
  <c r="HI36" i="21"/>
  <c r="HG38" i="21"/>
  <c r="HH45" i="21"/>
  <c r="HI52" i="21"/>
  <c r="HH54" i="21"/>
  <c r="HH59" i="21"/>
  <c r="HI61" i="21"/>
  <c r="HI66" i="21"/>
  <c r="HI71" i="21"/>
  <c r="HH76" i="21"/>
  <c r="HI87" i="21"/>
  <c r="HH93" i="21"/>
  <c r="HI114" i="21"/>
  <c r="HH137" i="21"/>
  <c r="HG15" i="21"/>
  <c r="HG31" i="21"/>
  <c r="HG47" i="21"/>
  <c r="HH69" i="21"/>
  <c r="HH72" i="21"/>
  <c r="HH100" i="21"/>
  <c r="HG316" i="21"/>
  <c r="HG308" i="21"/>
  <c r="HG300" i="21"/>
  <c r="HG292" i="21"/>
  <c r="HG284" i="21"/>
  <c r="HG276" i="21"/>
  <c r="HG268" i="21"/>
  <c r="HG260" i="21"/>
  <c r="HG252" i="21"/>
  <c r="HG244" i="21"/>
  <c r="HG315" i="21"/>
  <c r="HG314" i="21"/>
  <c r="HG306" i="21"/>
  <c r="HG311" i="21"/>
  <c r="HG275" i="21"/>
  <c r="HG274" i="21"/>
  <c r="HG273" i="21"/>
  <c r="HG272" i="21"/>
  <c r="HG271" i="21"/>
  <c r="HG270" i="21"/>
  <c r="HG269" i="21"/>
  <c r="HG239" i="21"/>
  <c r="HG231" i="21"/>
  <c r="HG283" i="21"/>
  <c r="HG282" i="21"/>
  <c r="HG281" i="21"/>
  <c r="HG280" i="21"/>
  <c r="HG279" i="21"/>
  <c r="HG278" i="21"/>
  <c r="HG277" i="21"/>
  <c r="HG238" i="21"/>
  <c r="HG230" i="21"/>
  <c r="HG222" i="21"/>
  <c r="HG312" i="21"/>
  <c r="HG291" i="21"/>
  <c r="HG290" i="21"/>
  <c r="HG289" i="21"/>
  <c r="HG288" i="21"/>
  <c r="HG287" i="21"/>
  <c r="HG286" i="21"/>
  <c r="HG285" i="21"/>
  <c r="HG317" i="21"/>
  <c r="HG301" i="21"/>
  <c r="HG296" i="21"/>
  <c r="HG267" i="21"/>
  <c r="HG254" i="21"/>
  <c r="HG249" i="21"/>
  <c r="HG237" i="21"/>
  <c r="HG219" i="21"/>
  <c r="HG211" i="21"/>
  <c r="HG203" i="21"/>
  <c r="HG313" i="21"/>
  <c r="HG304" i="21"/>
  <c r="HG299" i="21"/>
  <c r="HG262" i="21"/>
  <c r="HG257" i="21"/>
  <c r="HG241" i="21"/>
  <c r="HG218" i="21"/>
  <c r="HG210" i="21"/>
  <c r="HG202" i="21"/>
  <c r="HG194" i="21"/>
  <c r="HG294" i="21"/>
  <c r="HG265" i="21"/>
  <c r="HG247" i="21"/>
  <c r="HG217" i="21"/>
  <c r="HG209" i="21"/>
  <c r="HG201" i="21"/>
  <c r="HG310" i="21"/>
  <c r="HG293" i="21"/>
  <c r="HG264" i="21"/>
  <c r="HG259" i="21"/>
  <c r="HG246" i="21"/>
  <c r="HG240" i="21"/>
  <c r="HG236" i="21"/>
  <c r="HG229" i="21"/>
  <c r="HG228" i="21"/>
  <c r="HG227" i="21"/>
  <c r="HG226" i="21"/>
  <c r="HG225" i="21"/>
  <c r="HG224" i="21"/>
  <c r="HG223" i="21"/>
  <c r="HG307" i="21"/>
  <c r="HG248" i="21"/>
  <c r="HG234" i="21"/>
  <c r="HG214" i="21"/>
  <c r="HG191" i="21"/>
  <c r="HG183" i="21"/>
  <c r="HG175" i="21"/>
  <c r="HG167" i="21"/>
  <c r="HG159" i="21"/>
  <c r="HG151" i="21"/>
  <c r="HG143" i="21"/>
  <c r="HG135" i="21"/>
  <c r="HG127" i="21"/>
  <c r="HG119" i="21"/>
  <c r="HG111" i="21"/>
  <c r="HG303" i="21"/>
  <c r="HG261" i="21"/>
  <c r="HG251" i="21"/>
  <c r="HG221" i="21"/>
  <c r="HG208" i="21"/>
  <c r="HG204" i="21"/>
  <c r="HG190" i="21"/>
  <c r="HG182" i="21"/>
  <c r="HG174" i="21"/>
  <c r="HG166" i="21"/>
  <c r="HG158" i="21"/>
  <c r="HG150" i="21"/>
  <c r="HG142" i="21"/>
  <c r="HG134" i="21"/>
  <c r="HG126" i="21"/>
  <c r="HG118" i="21"/>
  <c r="HG110" i="21"/>
  <c r="HG302" i="21"/>
  <c r="HG250" i="21"/>
  <c r="HG215" i="21"/>
  <c r="HG189" i="21"/>
  <c r="HG181" i="21"/>
  <c r="HG173" i="21"/>
  <c r="HG165" i="21"/>
  <c r="HG157" i="21"/>
  <c r="HG149" i="21"/>
  <c r="HG141" i="21"/>
  <c r="HG133" i="21"/>
  <c r="HG125" i="21"/>
  <c r="HG117" i="21"/>
  <c r="HG258" i="21"/>
  <c r="HG245" i="21"/>
  <c r="HG220" i="21"/>
  <c r="HG207" i="21"/>
  <c r="HG200" i="21"/>
  <c r="HG199" i="21"/>
  <c r="HG198" i="21"/>
  <c r="HG197" i="21"/>
  <c r="HG196" i="21"/>
  <c r="HG195" i="21"/>
  <c r="HG192" i="21"/>
  <c r="HG184" i="21"/>
  <c r="HG176" i="21"/>
  <c r="HG168" i="21"/>
  <c r="HG263" i="21"/>
  <c r="HG233" i="21"/>
  <c r="HG180" i="21"/>
  <c r="HG164" i="21"/>
  <c r="HG154" i="21"/>
  <c r="HG137" i="21"/>
  <c r="HG124" i="21"/>
  <c r="HG120" i="21"/>
  <c r="HG100" i="21"/>
  <c r="HG92" i="21"/>
  <c r="HG84" i="21"/>
  <c r="HG76" i="21"/>
  <c r="HG309" i="21"/>
  <c r="HG295" i="21"/>
  <c r="HG243" i="21"/>
  <c r="HG212" i="21"/>
  <c r="HG187" i="21"/>
  <c r="HG171" i="21"/>
  <c r="HG161" i="21"/>
  <c r="HG148" i="21"/>
  <c r="HG144" i="21"/>
  <c r="HG131" i="21"/>
  <c r="HG114" i="21"/>
  <c r="HG99" i="21"/>
  <c r="HG91" i="21"/>
  <c r="HG83" i="21"/>
  <c r="HG75" i="21"/>
  <c r="HG256" i="21"/>
  <c r="HG206" i="21"/>
  <c r="HG178" i="21"/>
  <c r="HG155" i="21"/>
  <c r="HG138" i="21"/>
  <c r="HG121" i="21"/>
  <c r="HG98" i="21"/>
  <c r="HG90" i="21"/>
  <c r="HG82" i="21"/>
  <c r="HG74" i="21"/>
  <c r="HG255" i="21"/>
  <c r="HG242" i="21"/>
  <c r="HG232" i="21"/>
  <c r="HG185" i="21"/>
  <c r="HG169" i="21"/>
  <c r="HG162" i="21"/>
  <c r="HG145" i="21"/>
  <c r="HG132" i="21"/>
  <c r="HG128" i="21"/>
  <c r="HG115" i="21"/>
  <c r="HG305" i="21"/>
  <c r="HG179" i="21"/>
  <c r="HG116" i="21"/>
  <c r="HG87" i="21"/>
  <c r="HG73" i="21"/>
  <c r="HG72" i="21"/>
  <c r="HG71" i="21"/>
  <c r="HG70" i="21"/>
  <c r="HG69" i="21"/>
  <c r="HG68" i="21"/>
  <c r="HG67" i="21"/>
  <c r="HG59" i="21"/>
  <c r="HG51" i="21"/>
  <c r="HG43" i="21"/>
  <c r="HG35" i="21"/>
  <c r="HG27" i="21"/>
  <c r="HG19" i="21"/>
  <c r="HG11" i="21"/>
  <c r="HG235" i="21"/>
  <c r="HG186" i="21"/>
  <c r="HG153" i="21"/>
  <c r="HG136" i="21"/>
  <c r="HG108" i="21"/>
  <c r="HG106" i="21"/>
  <c r="HG94" i="21"/>
  <c r="HG81" i="21"/>
  <c r="HG77" i="21"/>
  <c r="HG66" i="21"/>
  <c r="HG58" i="21"/>
  <c r="HG50" i="21"/>
  <c r="HG42" i="21"/>
  <c r="HG34" i="21"/>
  <c r="HG26" i="21"/>
  <c r="HG18" i="21"/>
  <c r="HG10" i="21"/>
  <c r="HG213" i="21"/>
  <c r="HG193" i="21"/>
  <c r="HG147" i="21"/>
  <c r="HG130" i="21"/>
  <c r="HG113" i="21"/>
  <c r="HG104" i="21"/>
  <c r="HG101" i="21"/>
  <c r="HG88" i="21"/>
  <c r="HG65" i="21"/>
  <c r="HG57" i="21"/>
  <c r="HG49" i="21"/>
  <c r="HG41" i="21"/>
  <c r="HG33" i="21"/>
  <c r="HG25" i="21"/>
  <c r="HG17" i="21"/>
  <c r="HG9" i="21"/>
  <c r="HG205" i="21"/>
  <c r="HG188" i="21"/>
  <c r="HG152" i="21"/>
  <c r="HG95" i="21"/>
  <c r="HG78" i="21"/>
  <c r="HG64" i="21"/>
  <c r="HG56" i="21"/>
  <c r="HG48" i="21"/>
  <c r="HG40" i="21"/>
  <c r="HG32" i="21"/>
  <c r="HG24" i="21"/>
  <c r="HG16" i="21"/>
  <c r="HG8" i="21"/>
  <c r="HG298" i="21"/>
  <c r="HG266" i="21"/>
  <c r="HG253" i="21"/>
  <c r="HG216" i="21"/>
  <c r="HG163" i="21"/>
  <c r="HG146" i="21"/>
  <c r="HG129" i="21"/>
  <c r="HG112" i="21"/>
  <c r="HG102" i="21"/>
  <c r="HG89" i="21"/>
  <c r="HG85" i="21"/>
  <c r="HG297" i="21"/>
  <c r="HG170" i="21"/>
  <c r="HG140" i="21"/>
  <c r="HG123" i="21"/>
  <c r="HG109" i="21"/>
  <c r="HG107" i="21"/>
  <c r="HG105" i="21"/>
  <c r="HG96" i="21"/>
  <c r="HG79" i="21"/>
  <c r="HG62" i="21"/>
  <c r="HG54" i="21"/>
  <c r="HG177" i="21"/>
  <c r="HG172" i="21"/>
  <c r="HG156" i="21"/>
  <c r="HG12" i="21"/>
  <c r="HG28" i="21"/>
  <c r="HG44" i="21"/>
  <c r="HH315" i="21"/>
  <c r="HH307" i="21"/>
  <c r="HH299" i="21"/>
  <c r="HH291" i="21"/>
  <c r="HH283" i="21"/>
  <c r="HH275" i="21"/>
  <c r="HH267" i="21"/>
  <c r="HH259" i="21"/>
  <c r="HH251" i="21"/>
  <c r="HH243" i="21"/>
  <c r="HH314" i="21"/>
  <c r="HH313" i="21"/>
  <c r="HH305" i="21"/>
  <c r="HH282" i="21"/>
  <c r="HH281" i="21"/>
  <c r="HH280" i="21"/>
  <c r="HH279" i="21"/>
  <c r="HH278" i="21"/>
  <c r="HH277" i="21"/>
  <c r="HH276" i="21"/>
  <c r="HH238" i="21"/>
  <c r="HH230" i="21"/>
  <c r="HH312" i="21"/>
  <c r="HH308" i="21"/>
  <c r="HH290" i="21"/>
  <c r="HH289" i="21"/>
  <c r="HH288" i="21"/>
  <c r="HH287" i="21"/>
  <c r="HH286" i="21"/>
  <c r="HH285" i="21"/>
  <c r="HH284" i="21"/>
  <c r="HH237" i="21"/>
  <c r="HH229" i="21"/>
  <c r="HH221" i="21"/>
  <c r="HH317" i="21"/>
  <c r="HH298" i="21"/>
  <c r="HH297" i="21"/>
  <c r="HH296" i="21"/>
  <c r="HH295" i="21"/>
  <c r="HH294" i="21"/>
  <c r="HH293" i="21"/>
  <c r="HH292" i="21"/>
  <c r="HH316" i="21"/>
  <c r="HH311" i="21"/>
  <c r="HH306" i="21"/>
  <c r="HH304" i="21"/>
  <c r="HH262" i="21"/>
  <c r="HH257" i="21"/>
  <c r="HH244" i="21"/>
  <c r="HH241" i="21"/>
  <c r="HH218" i="21"/>
  <c r="HH210" i="21"/>
  <c r="HH202" i="21"/>
  <c r="HH270" i="21"/>
  <c r="HH265" i="21"/>
  <c r="HH252" i="21"/>
  <c r="HH247" i="21"/>
  <c r="HH231" i="21"/>
  <c r="HH217" i="21"/>
  <c r="HH209" i="21"/>
  <c r="HH201" i="21"/>
  <c r="HH193" i="21"/>
  <c r="HH310" i="21"/>
  <c r="HH302" i="21"/>
  <c r="HH273" i="21"/>
  <c r="HH260" i="21"/>
  <c r="HH255" i="21"/>
  <c r="HH250" i="21"/>
  <c r="HH242" i="21"/>
  <c r="HH232" i="21"/>
  <c r="HH216" i="21"/>
  <c r="HH208" i="21"/>
  <c r="HH301" i="21"/>
  <c r="HH272" i="21"/>
  <c r="HH254" i="21"/>
  <c r="HH249" i="21"/>
  <c r="HH303" i="21"/>
  <c r="HH274" i="21"/>
  <c r="HH261" i="21"/>
  <c r="HH204" i="21"/>
  <c r="HH190" i="21"/>
  <c r="HH182" i="21"/>
  <c r="HH174" i="21"/>
  <c r="HH166" i="21"/>
  <c r="HH158" i="21"/>
  <c r="HH150" i="21"/>
  <c r="HH142" i="21"/>
  <c r="HH134" i="21"/>
  <c r="HH126" i="21"/>
  <c r="HH118" i="21"/>
  <c r="HH110" i="21"/>
  <c r="HH264" i="21"/>
  <c r="HH236" i="21"/>
  <c r="HH227" i="21"/>
  <c r="HH225" i="21"/>
  <c r="HH223" i="21"/>
  <c r="HH215" i="21"/>
  <c r="HH211" i="21"/>
  <c r="HH189" i="21"/>
  <c r="HH181" i="21"/>
  <c r="HH173" i="21"/>
  <c r="HH165" i="21"/>
  <c r="HH157" i="21"/>
  <c r="HH149" i="21"/>
  <c r="HH141" i="21"/>
  <c r="HH133" i="21"/>
  <c r="HH125" i="21"/>
  <c r="HH117" i="21"/>
  <c r="HH109" i="21"/>
  <c r="HH263" i="21"/>
  <c r="HH233" i="21"/>
  <c r="HH205" i="21"/>
  <c r="HH188" i="21"/>
  <c r="HH180" i="21"/>
  <c r="HH172" i="21"/>
  <c r="HH164" i="21"/>
  <c r="HH156" i="21"/>
  <c r="HH148" i="21"/>
  <c r="HH140" i="21"/>
  <c r="HH132" i="21"/>
  <c r="HH124" i="21"/>
  <c r="HH116" i="21"/>
  <c r="HH300" i="21"/>
  <c r="HH271" i="21"/>
  <c r="HH248" i="21"/>
  <c r="HH239" i="21"/>
  <c r="HH234" i="21"/>
  <c r="HH214" i="21"/>
  <c r="HH191" i="21"/>
  <c r="HH183" i="21"/>
  <c r="HH175" i="21"/>
  <c r="HH167" i="21"/>
  <c r="HH309" i="21"/>
  <c r="HH212" i="21"/>
  <c r="HH187" i="21"/>
  <c r="HH171" i="21"/>
  <c r="HH161" i="21"/>
  <c r="HH144" i="21"/>
  <c r="HH131" i="21"/>
  <c r="HH127" i="21"/>
  <c r="HH114" i="21"/>
  <c r="HH99" i="21"/>
  <c r="HH91" i="21"/>
  <c r="HH83" i="21"/>
  <c r="HH75" i="21"/>
  <c r="HH256" i="21"/>
  <c r="HH206" i="21"/>
  <c r="HH178" i="21"/>
  <c r="HH155" i="21"/>
  <c r="HH151" i="21"/>
  <c r="HH138" i="21"/>
  <c r="HH121" i="21"/>
  <c r="HH98" i="21"/>
  <c r="HH90" i="21"/>
  <c r="HH82" i="21"/>
  <c r="HH74" i="21"/>
  <c r="HH269" i="21"/>
  <c r="HH228" i="21"/>
  <c r="HH224" i="21"/>
  <c r="HH185" i="21"/>
  <c r="HH169" i="21"/>
  <c r="HH162" i="21"/>
  <c r="HH145" i="21"/>
  <c r="HH128" i="21"/>
  <c r="HH115" i="21"/>
  <c r="HH111" i="21"/>
  <c r="HH97" i="21"/>
  <c r="HH89" i="21"/>
  <c r="HH81" i="21"/>
  <c r="HH73" i="21"/>
  <c r="HH268" i="21"/>
  <c r="HH220" i="21"/>
  <c r="HH203" i="21"/>
  <c r="HH200" i="21"/>
  <c r="HH198" i="21"/>
  <c r="HH196" i="21"/>
  <c r="HH194" i="21"/>
  <c r="HH192" i="21"/>
  <c r="HH176" i="21"/>
  <c r="HH152" i="21"/>
  <c r="HH139" i="21"/>
  <c r="HH135" i="21"/>
  <c r="HH122" i="21"/>
  <c r="HH235" i="21"/>
  <c r="HH219" i="21"/>
  <c r="HH186" i="21"/>
  <c r="HH153" i="21"/>
  <c r="HH136" i="21"/>
  <c r="HH119" i="21"/>
  <c r="HH108" i="21"/>
  <c r="HH106" i="21"/>
  <c r="HH94" i="21"/>
  <c r="HH77" i="21"/>
  <c r="HH66" i="21"/>
  <c r="HH58" i="21"/>
  <c r="HH50" i="21"/>
  <c r="HH42" i="21"/>
  <c r="HH34" i="21"/>
  <c r="HH26" i="21"/>
  <c r="HH18" i="21"/>
  <c r="HH10" i="21"/>
  <c r="HH246" i="21"/>
  <c r="HH226" i="21"/>
  <c r="HH213" i="21"/>
  <c r="HH147" i="21"/>
  <c r="HH130" i="21"/>
  <c r="HH113" i="21"/>
  <c r="HH104" i="21"/>
  <c r="HH101" i="21"/>
  <c r="HH88" i="21"/>
  <c r="HH84" i="21"/>
  <c r="HH65" i="21"/>
  <c r="HH57" i="21"/>
  <c r="HH49" i="21"/>
  <c r="HH41" i="21"/>
  <c r="HH33" i="21"/>
  <c r="HH25" i="21"/>
  <c r="HH17" i="21"/>
  <c r="HH9" i="21"/>
  <c r="HH258" i="21"/>
  <c r="HH245" i="21"/>
  <c r="HH207" i="21"/>
  <c r="HH197" i="21"/>
  <c r="HH168" i="21"/>
  <c r="HH95" i="21"/>
  <c r="HH78" i="21"/>
  <c r="HH64" i="21"/>
  <c r="HH56" i="21"/>
  <c r="HH48" i="21"/>
  <c r="HH40" i="21"/>
  <c r="HH32" i="21"/>
  <c r="HH24" i="21"/>
  <c r="HH16" i="21"/>
  <c r="HH8" i="21"/>
  <c r="HH266" i="21"/>
  <c r="HH253" i="21"/>
  <c r="HH163" i="21"/>
  <c r="HH146" i="21"/>
  <c r="HH129" i="21"/>
  <c r="HH112" i="21"/>
  <c r="HH102" i="21"/>
  <c r="HH85" i="21"/>
  <c r="HH63" i="21"/>
  <c r="HH55" i="21"/>
  <c r="HH47" i="21"/>
  <c r="HH39" i="21"/>
  <c r="HH31" i="21"/>
  <c r="HH23" i="21"/>
  <c r="HH15" i="21"/>
  <c r="HH7" i="21"/>
  <c r="HH170" i="21"/>
  <c r="HH123" i="21"/>
  <c r="HH107" i="21"/>
  <c r="HH105" i="21"/>
  <c r="HH96" i="21"/>
  <c r="HH92" i="21"/>
  <c r="HH79" i="21"/>
  <c r="HH240" i="21"/>
  <c r="HH222" i="21"/>
  <c r="HH177" i="21"/>
  <c r="HH160" i="21"/>
  <c r="HH143" i="21"/>
  <c r="HH86" i="21"/>
  <c r="HH61" i="21"/>
  <c r="HH199" i="21"/>
  <c r="HH195" i="21"/>
  <c r="HH184" i="21"/>
  <c r="HH179" i="21"/>
  <c r="HH159" i="21"/>
  <c r="HH12" i="21"/>
  <c r="HG21" i="21"/>
  <c r="HH28" i="21"/>
  <c r="HG37" i="21"/>
  <c r="HG53" i="21"/>
  <c r="HG55" i="21"/>
  <c r="HG60" i="21"/>
  <c r="HH62" i="21"/>
  <c r="HH67" i="21"/>
  <c r="HI12" i="21"/>
  <c r="HG14" i="21"/>
  <c r="HH21" i="21"/>
  <c r="HI28" i="21"/>
  <c r="HG30" i="21"/>
  <c r="HH37" i="21"/>
  <c r="HI44" i="21"/>
  <c r="HG46" i="21"/>
  <c r="HH53" i="21"/>
  <c r="HH60" i="21"/>
  <c r="HI67" i="21"/>
  <c r="HH70" i="21"/>
  <c r="HH120" i="21"/>
  <c r="HG160" i="21"/>
  <c r="HG7" i="21"/>
  <c r="HH14" i="21"/>
  <c r="HI21" i="21"/>
  <c r="HG23" i="21"/>
  <c r="HH30" i="21"/>
  <c r="HI37" i="21"/>
  <c r="HG39" i="21"/>
  <c r="HH46" i="21"/>
  <c r="HI53" i="21"/>
  <c r="HI58" i="21"/>
  <c r="HI70" i="21"/>
  <c r="HG80" i="21"/>
  <c r="HG97" i="21"/>
  <c r="HG103" i="21"/>
  <c r="HG122" i="21"/>
  <c r="HH11" i="21"/>
  <c r="HI18" i="21"/>
  <c r="HG20" i="21"/>
  <c r="HH27" i="21"/>
  <c r="HI34" i="21"/>
  <c r="HG36" i="21"/>
  <c r="HH43" i="21"/>
  <c r="HI50" i="21"/>
  <c r="HG52" i="21"/>
  <c r="HG63" i="21"/>
  <c r="HH68" i="21"/>
  <c r="HH80" i="21"/>
  <c r="HG86" i="21"/>
  <c r="HH103" i="21"/>
  <c r="GX26" i="21"/>
  <c r="GX35" i="21"/>
  <c r="GX44" i="21"/>
  <c r="GX81" i="21"/>
  <c r="GX107" i="21"/>
  <c r="GX124" i="21"/>
  <c r="GX185" i="21"/>
  <c r="GV15" i="21"/>
  <c r="GU21" i="21"/>
  <c r="GU59" i="21"/>
  <c r="GU75" i="21"/>
  <c r="GU60" i="21"/>
  <c r="GU14" i="21"/>
  <c r="GU23" i="21"/>
  <c r="GU317" i="21"/>
  <c r="GU309" i="21"/>
  <c r="GU301" i="21"/>
  <c r="GU293" i="21"/>
  <c r="GU285" i="21"/>
  <c r="GU277" i="21"/>
  <c r="GU313" i="21"/>
  <c r="GU305" i="21"/>
  <c r="GU297" i="21"/>
  <c r="GU289" i="21"/>
  <c r="GU281" i="21"/>
  <c r="GU273" i="21"/>
  <c r="GU265" i="21"/>
  <c r="GU257" i="21"/>
  <c r="GU249" i="21"/>
  <c r="GU307" i="21"/>
  <c r="GU294" i="21"/>
  <c r="GU288" i="21"/>
  <c r="GU264" i="21"/>
  <c r="GU263" i="21"/>
  <c r="GU262" i="21"/>
  <c r="GU261" i="21"/>
  <c r="GU260" i="21"/>
  <c r="GU259" i="21"/>
  <c r="GU258" i="21"/>
  <c r="GU240" i="21"/>
  <c r="GU232" i="21"/>
  <c r="GU314" i="21"/>
  <c r="GU308" i="21"/>
  <c r="GU295" i="21"/>
  <c r="GU282" i="21"/>
  <c r="GU272" i="21"/>
  <c r="GU271" i="21"/>
  <c r="GU270" i="21"/>
  <c r="GU269" i="21"/>
  <c r="GU268" i="21"/>
  <c r="GU267" i="21"/>
  <c r="GU266" i="21"/>
  <c r="GU302" i="21"/>
  <c r="GU296" i="21"/>
  <c r="GU315" i="21"/>
  <c r="GU311" i="21"/>
  <c r="GU291" i="21"/>
  <c r="GU283" i="21"/>
  <c r="GU280" i="21"/>
  <c r="GU274" i="21"/>
  <c r="GU247" i="21"/>
  <c r="GU243" i="21"/>
  <c r="GU223" i="21"/>
  <c r="GU215" i="21"/>
  <c r="GU207" i="21"/>
  <c r="GU199" i="21"/>
  <c r="GU191" i="21"/>
  <c r="GU183" i="21"/>
  <c r="GU303" i="21"/>
  <c r="GU255" i="21"/>
  <c r="GU251" i="21"/>
  <c r="GU222" i="21"/>
  <c r="GU214" i="21"/>
  <c r="GU316" i="21"/>
  <c r="GU286" i="21"/>
  <c r="GU278" i="21"/>
  <c r="GU275" i="21"/>
  <c r="GU248" i="21"/>
  <c r="GU244" i="21"/>
  <c r="GU300" i="21"/>
  <c r="GU298" i="21"/>
  <c r="GU299" i="21"/>
  <c r="GU292" i="21"/>
  <c r="GU254" i="21"/>
  <c r="GU245" i="21"/>
  <c r="GU233" i="21"/>
  <c r="GU228" i="21"/>
  <c r="GU220" i="21"/>
  <c r="GU206" i="21"/>
  <c r="GU205" i="21"/>
  <c r="GU204" i="21"/>
  <c r="GU203" i="21"/>
  <c r="GU202" i="21"/>
  <c r="GU201" i="21"/>
  <c r="GU200" i="21"/>
  <c r="GU172" i="21"/>
  <c r="GU310" i="21"/>
  <c r="GU241" i="21"/>
  <c r="GU236" i="21"/>
  <c r="GU231" i="21"/>
  <c r="GU225" i="21"/>
  <c r="GU221" i="21"/>
  <c r="GU239" i="21"/>
  <c r="GU208" i="21"/>
  <c r="GU306" i="21"/>
  <c r="GU312" i="21"/>
  <c r="GU256" i="21"/>
  <c r="GU250" i="21"/>
  <c r="GU238" i="21"/>
  <c r="GU276" i="21"/>
  <c r="GU227" i="21"/>
  <c r="GU213" i="21"/>
  <c r="GU211" i="21"/>
  <c r="GU209" i="21"/>
  <c r="GU196" i="21"/>
  <c r="GU171" i="21"/>
  <c r="GU170" i="21"/>
  <c r="GU169" i="21"/>
  <c r="GU161" i="21"/>
  <c r="GU153" i="21"/>
  <c r="GU145" i="21"/>
  <c r="GU137" i="21"/>
  <c r="GU129" i="21"/>
  <c r="GU121" i="21"/>
  <c r="GU113" i="21"/>
  <c r="GU105" i="21"/>
  <c r="GU97" i="21"/>
  <c r="GU89" i="21"/>
  <c r="GU252" i="21"/>
  <c r="GU230" i="21"/>
  <c r="GU186" i="21"/>
  <c r="GU179" i="21"/>
  <c r="GU175" i="21"/>
  <c r="GU174" i="21"/>
  <c r="GU173" i="21"/>
  <c r="GU168" i="21"/>
  <c r="GU160" i="21"/>
  <c r="GU152" i="21"/>
  <c r="GU144" i="21"/>
  <c r="GU290" i="21"/>
  <c r="GU229" i="21"/>
  <c r="GU226" i="21"/>
  <c r="GU194" i="21"/>
  <c r="GU189" i="21"/>
  <c r="GU167" i="21"/>
  <c r="GU159" i="21"/>
  <c r="GU151" i="21"/>
  <c r="GU237" i="21"/>
  <c r="GU219" i="21"/>
  <c r="GU217" i="21"/>
  <c r="GU193" i="21"/>
  <c r="GU188" i="21"/>
  <c r="GU182" i="21"/>
  <c r="GU178" i="21"/>
  <c r="GU162" i="21"/>
  <c r="GU154" i="21"/>
  <c r="GU146" i="21"/>
  <c r="GU218" i="21"/>
  <c r="GU197" i="21"/>
  <c r="GU176" i="21"/>
  <c r="GU166" i="21"/>
  <c r="GU150" i="21"/>
  <c r="GU147" i="21"/>
  <c r="GU120" i="21"/>
  <c r="GU119" i="21"/>
  <c r="GU118" i="21"/>
  <c r="GU117" i="21"/>
  <c r="GU116" i="21"/>
  <c r="GU115" i="21"/>
  <c r="GU114" i="21"/>
  <c r="GU81" i="21"/>
  <c r="GU73" i="21"/>
  <c r="GU65" i="21"/>
  <c r="GU57" i="21"/>
  <c r="GU49" i="21"/>
  <c r="GU41" i="21"/>
  <c r="GU33" i="21"/>
  <c r="GU25" i="21"/>
  <c r="GU246" i="21"/>
  <c r="GU210" i="21"/>
  <c r="GU187" i="21"/>
  <c r="GU184" i="21"/>
  <c r="GU157" i="21"/>
  <c r="GU141" i="21"/>
  <c r="GU128" i="21"/>
  <c r="GU127" i="21"/>
  <c r="GU126" i="21"/>
  <c r="GU125" i="21"/>
  <c r="GU124" i="21"/>
  <c r="GU123" i="21"/>
  <c r="GU122" i="21"/>
  <c r="GU80" i="21"/>
  <c r="GU72" i="21"/>
  <c r="GU287" i="21"/>
  <c r="GU190" i="21"/>
  <c r="GU181" i="21"/>
  <c r="GU164" i="21"/>
  <c r="GU148" i="21"/>
  <c r="GU136" i="21"/>
  <c r="GU135" i="21"/>
  <c r="GU134" i="21"/>
  <c r="GU133" i="21"/>
  <c r="GU132" i="21"/>
  <c r="GU131" i="21"/>
  <c r="GU130" i="21"/>
  <c r="GU79" i="21"/>
  <c r="GU71" i="21"/>
  <c r="GU304" i="21"/>
  <c r="GU284" i="21"/>
  <c r="GU253" i="21"/>
  <c r="GU242" i="21"/>
  <c r="GU279" i="21"/>
  <c r="GU234" i="21"/>
  <c r="GU198" i="21"/>
  <c r="GU185" i="21"/>
  <c r="GU163" i="21"/>
  <c r="GU140" i="21"/>
  <c r="GU112" i="21"/>
  <c r="GU111" i="21"/>
  <c r="GU110" i="21"/>
  <c r="GU109" i="21"/>
  <c r="GU108" i="21"/>
  <c r="GU107" i="21"/>
  <c r="GU106" i="21"/>
  <c r="GU82" i="21"/>
  <c r="GU74" i="21"/>
  <c r="GU66" i="21"/>
  <c r="GU155" i="21"/>
  <c r="GU142" i="21"/>
  <c r="GU70" i="21"/>
  <c r="GU40" i="21"/>
  <c r="GU39" i="21"/>
  <c r="GU38" i="21"/>
  <c r="GU37" i="21"/>
  <c r="GU36" i="21"/>
  <c r="GU35" i="21"/>
  <c r="GU34" i="21"/>
  <c r="GU19" i="21"/>
  <c r="GU11" i="21"/>
  <c r="GU224" i="21"/>
  <c r="GU216" i="21"/>
  <c r="GU158" i="21"/>
  <c r="GU88" i="21"/>
  <c r="GU86" i="21"/>
  <c r="GU77" i="21"/>
  <c r="GU48" i="21"/>
  <c r="GU47" i="21"/>
  <c r="GU46" i="21"/>
  <c r="GU45" i="21"/>
  <c r="GU44" i="21"/>
  <c r="GU43" i="21"/>
  <c r="GU42" i="21"/>
  <c r="GU18" i="21"/>
  <c r="GU10" i="21"/>
  <c r="GU165" i="21"/>
  <c r="GU96" i="21"/>
  <c r="GU94" i="21"/>
  <c r="GU92" i="21"/>
  <c r="GU90" i="21"/>
  <c r="GU84" i="21"/>
  <c r="GU68" i="21"/>
  <c r="GU56" i="21"/>
  <c r="GU55" i="21"/>
  <c r="GU54" i="21"/>
  <c r="GU53" i="21"/>
  <c r="GU52" i="21"/>
  <c r="GU51" i="21"/>
  <c r="GU50" i="21"/>
  <c r="GU17" i="21"/>
  <c r="GU9" i="21"/>
  <c r="GU195" i="21"/>
  <c r="GU177" i="21"/>
  <c r="GU139" i="21"/>
  <c r="GU104" i="21"/>
  <c r="GU102" i="21"/>
  <c r="GU100" i="21"/>
  <c r="GU98" i="21"/>
  <c r="GU235" i="21"/>
  <c r="GU180" i="21"/>
  <c r="GU87" i="21"/>
  <c r="GU85" i="21"/>
  <c r="GU69" i="21"/>
  <c r="GU212" i="21"/>
  <c r="GU192" i="21"/>
  <c r="GU149" i="21"/>
  <c r="GU143" i="21"/>
  <c r="GU138" i="21"/>
  <c r="GU95" i="21"/>
  <c r="GU93" i="21"/>
  <c r="GU91" i="21"/>
  <c r="GU76" i="21"/>
  <c r="GU156" i="21"/>
  <c r="GU103" i="21"/>
  <c r="GU101" i="21"/>
  <c r="GU99" i="21"/>
  <c r="GU83" i="21"/>
  <c r="GU67" i="21"/>
  <c r="GU32" i="21"/>
  <c r="GU31" i="21"/>
  <c r="GU30" i="21"/>
  <c r="GU29" i="21"/>
  <c r="GU28" i="21"/>
  <c r="GU27" i="21"/>
  <c r="GU26" i="21"/>
  <c r="GU20" i="21"/>
  <c r="GU12" i="21"/>
  <c r="GU6" i="21"/>
  <c r="GV13" i="21"/>
  <c r="GW20" i="21"/>
  <c r="GW24" i="21"/>
  <c r="GW26" i="21"/>
  <c r="GW28" i="21"/>
  <c r="GU58" i="21"/>
  <c r="GU62" i="21"/>
  <c r="GV316" i="21"/>
  <c r="GV308" i="21"/>
  <c r="GV300" i="21"/>
  <c r="GV292" i="21"/>
  <c r="GV284" i="21"/>
  <c r="GV312" i="21"/>
  <c r="GV304" i="21"/>
  <c r="GV296" i="21"/>
  <c r="GV288" i="21"/>
  <c r="GV280" i="21"/>
  <c r="GV272" i="21"/>
  <c r="GV264" i="21"/>
  <c r="GV256" i="21"/>
  <c r="GV248" i="21"/>
  <c r="GV314" i="21"/>
  <c r="GV301" i="21"/>
  <c r="GV295" i="21"/>
  <c r="GV282" i="21"/>
  <c r="GV271" i="21"/>
  <c r="GV270" i="21"/>
  <c r="GV269" i="21"/>
  <c r="GV268" i="21"/>
  <c r="GV267" i="21"/>
  <c r="GV266" i="21"/>
  <c r="GV265" i="21"/>
  <c r="GV239" i="21"/>
  <c r="GV231" i="21"/>
  <c r="GV302" i="21"/>
  <c r="GV289" i="21"/>
  <c r="GV283" i="21"/>
  <c r="GV276" i="21"/>
  <c r="GV275" i="21"/>
  <c r="GV274" i="21"/>
  <c r="GV273" i="21"/>
  <c r="GV317" i="21"/>
  <c r="GV315" i="21"/>
  <c r="GV309" i="21"/>
  <c r="GV303" i="21"/>
  <c r="GV255" i="21"/>
  <c r="GV251" i="21"/>
  <c r="GV222" i="21"/>
  <c r="GV214" i="21"/>
  <c r="GV206" i="21"/>
  <c r="GV198" i="21"/>
  <c r="GV190" i="21"/>
  <c r="GV182" i="21"/>
  <c r="GV307" i="21"/>
  <c r="GV305" i="21"/>
  <c r="GV294" i="21"/>
  <c r="GV286" i="21"/>
  <c r="GV278" i="21"/>
  <c r="GV263" i="21"/>
  <c r="GV259" i="21"/>
  <c r="GV244" i="21"/>
  <c r="GV221" i="21"/>
  <c r="GV213" i="21"/>
  <c r="GV313" i="21"/>
  <c r="GV299" i="21"/>
  <c r="GV297" i="21"/>
  <c r="GV252" i="21"/>
  <c r="GV311" i="21"/>
  <c r="GV291" i="21"/>
  <c r="GV310" i="21"/>
  <c r="GV260" i="21"/>
  <c r="GV243" i="21"/>
  <c r="GV241" i="21"/>
  <c r="GV236" i="21"/>
  <c r="GV225" i="21"/>
  <c r="GV207" i="21"/>
  <c r="GV171" i="21"/>
  <c r="GV258" i="21"/>
  <c r="GV249" i="21"/>
  <c r="GV247" i="21"/>
  <c r="GV208" i="21"/>
  <c r="GV306" i="21"/>
  <c r="GV277" i="21"/>
  <c r="GV262" i="21"/>
  <c r="GV253" i="21"/>
  <c r="GV234" i="21"/>
  <c r="GV229" i="21"/>
  <c r="GV226" i="21"/>
  <c r="GV215" i="21"/>
  <c r="GV209" i="21"/>
  <c r="GV298" i="21"/>
  <c r="GV285" i="21"/>
  <c r="GV279" i="21"/>
  <c r="GV293" i="21"/>
  <c r="GV254" i="21"/>
  <c r="GV245" i="21"/>
  <c r="GV233" i="21"/>
  <c r="GV228" i="21"/>
  <c r="GV261" i="21"/>
  <c r="GV240" i="21"/>
  <c r="GV230" i="21"/>
  <c r="GV204" i="21"/>
  <c r="GV191" i="21"/>
  <c r="GV186" i="21"/>
  <c r="GV179" i="21"/>
  <c r="GV175" i="21"/>
  <c r="GV174" i="21"/>
  <c r="GV173" i="21"/>
  <c r="GV172" i="21"/>
  <c r="GV168" i="21"/>
  <c r="GV160" i="21"/>
  <c r="GV152" i="21"/>
  <c r="GV144" i="21"/>
  <c r="GV136" i="21"/>
  <c r="GV128" i="21"/>
  <c r="GV120" i="21"/>
  <c r="GV112" i="21"/>
  <c r="GV104" i="21"/>
  <c r="GV96" i="21"/>
  <c r="GV88" i="21"/>
  <c r="GV290" i="21"/>
  <c r="GV199" i="21"/>
  <c r="GV194" i="21"/>
  <c r="GV189" i="21"/>
  <c r="GV183" i="21"/>
  <c r="GV167" i="21"/>
  <c r="GV159" i="21"/>
  <c r="GV151" i="21"/>
  <c r="GV143" i="21"/>
  <c r="GV281" i="21"/>
  <c r="GV242" i="21"/>
  <c r="GV224" i="21"/>
  <c r="GV220" i="21"/>
  <c r="GV218" i="21"/>
  <c r="GV216" i="21"/>
  <c r="GV202" i="21"/>
  <c r="GV197" i="21"/>
  <c r="GV180" i="21"/>
  <c r="GV176" i="21"/>
  <c r="GV166" i="21"/>
  <c r="GV158" i="21"/>
  <c r="GV150" i="21"/>
  <c r="GV257" i="21"/>
  <c r="GV227" i="21"/>
  <c r="GV211" i="21"/>
  <c r="GV201" i="21"/>
  <c r="GV196" i="21"/>
  <c r="GV170" i="21"/>
  <c r="GV169" i="21"/>
  <c r="GV161" i="21"/>
  <c r="GV153" i="21"/>
  <c r="GV145" i="21"/>
  <c r="GV246" i="21"/>
  <c r="GV232" i="21"/>
  <c r="GV210" i="21"/>
  <c r="GV187" i="21"/>
  <c r="GV184" i="21"/>
  <c r="GV157" i="21"/>
  <c r="GV141" i="21"/>
  <c r="GV127" i="21"/>
  <c r="GV126" i="21"/>
  <c r="GV125" i="21"/>
  <c r="GV124" i="21"/>
  <c r="GV123" i="21"/>
  <c r="GV122" i="21"/>
  <c r="GV121" i="21"/>
  <c r="GV80" i="21"/>
  <c r="GV72" i="21"/>
  <c r="GV64" i="21"/>
  <c r="GV56" i="21"/>
  <c r="GV48" i="21"/>
  <c r="GV40" i="21"/>
  <c r="GV32" i="21"/>
  <c r="GV24" i="21"/>
  <c r="GV287" i="21"/>
  <c r="GV200" i="21"/>
  <c r="GV181" i="21"/>
  <c r="GV164" i="21"/>
  <c r="GV148" i="21"/>
  <c r="GV135" i="21"/>
  <c r="GV134" i="21"/>
  <c r="GV133" i="21"/>
  <c r="GV132" i="21"/>
  <c r="GV131" i="21"/>
  <c r="GV130" i="21"/>
  <c r="GV129" i="21"/>
  <c r="GV79" i="21"/>
  <c r="GV71" i="21"/>
  <c r="GV238" i="21"/>
  <c r="GV203" i="21"/>
  <c r="GV155" i="21"/>
  <c r="GV142" i="21"/>
  <c r="GV78" i="21"/>
  <c r="GV70" i="21"/>
  <c r="GV237" i="21"/>
  <c r="GV219" i="21"/>
  <c r="GV188" i="21"/>
  <c r="GV154" i="21"/>
  <c r="GV147" i="21"/>
  <c r="GV119" i="21"/>
  <c r="GV118" i="21"/>
  <c r="GV117" i="21"/>
  <c r="GV116" i="21"/>
  <c r="GV115" i="21"/>
  <c r="GV114" i="21"/>
  <c r="GV113" i="21"/>
  <c r="GV81" i="21"/>
  <c r="GV73" i="21"/>
  <c r="GV65" i="21"/>
  <c r="GV217" i="21"/>
  <c r="GV178" i="21"/>
  <c r="GV162" i="21"/>
  <c r="GV137" i="21"/>
  <c r="GV86" i="21"/>
  <c r="GV77" i="21"/>
  <c r="GV47" i="21"/>
  <c r="GV46" i="21"/>
  <c r="GV45" i="21"/>
  <c r="GV44" i="21"/>
  <c r="GV43" i="21"/>
  <c r="GV42" i="21"/>
  <c r="GV41" i="21"/>
  <c r="GV18" i="21"/>
  <c r="GV10" i="21"/>
  <c r="GV165" i="21"/>
  <c r="GV94" i="21"/>
  <c r="GV92" i="21"/>
  <c r="GV90" i="21"/>
  <c r="GV84" i="21"/>
  <c r="GV68" i="21"/>
  <c r="GV55" i="21"/>
  <c r="GV54" i="21"/>
  <c r="GV53" i="21"/>
  <c r="GV52" i="21"/>
  <c r="GV51" i="21"/>
  <c r="GV50" i="21"/>
  <c r="GV49" i="21"/>
  <c r="GV17" i="21"/>
  <c r="GV9" i="21"/>
  <c r="GV250" i="21"/>
  <c r="GV195" i="21"/>
  <c r="GV177" i="21"/>
  <c r="GV139" i="21"/>
  <c r="GV102" i="21"/>
  <c r="GV100" i="21"/>
  <c r="GV98" i="21"/>
  <c r="GV75" i="21"/>
  <c r="GV63" i="21"/>
  <c r="GV62" i="21"/>
  <c r="GV61" i="21"/>
  <c r="GV60" i="21"/>
  <c r="GV59" i="21"/>
  <c r="GV58" i="21"/>
  <c r="GV57" i="21"/>
  <c r="GV16" i="21"/>
  <c r="GV8" i="21"/>
  <c r="GV223" i="21"/>
  <c r="GV110" i="21"/>
  <c r="GV108" i="21"/>
  <c r="GV106" i="21"/>
  <c r="GV235" i="21"/>
  <c r="GV193" i="21"/>
  <c r="GV87" i="21"/>
  <c r="GV85" i="21"/>
  <c r="GV212" i="21"/>
  <c r="GV205" i="21"/>
  <c r="GV192" i="21"/>
  <c r="GV149" i="21"/>
  <c r="GV138" i="21"/>
  <c r="GV95" i="21"/>
  <c r="GV93" i="21"/>
  <c r="GV91" i="21"/>
  <c r="GV89" i="21"/>
  <c r="GV76" i="21"/>
  <c r="GV156" i="21"/>
  <c r="GV146" i="21"/>
  <c r="GV103" i="21"/>
  <c r="GV101" i="21"/>
  <c r="GV99" i="21"/>
  <c r="GV97" i="21"/>
  <c r="GV83" i="21"/>
  <c r="GV67" i="21"/>
  <c r="GV185" i="21"/>
  <c r="GV163" i="21"/>
  <c r="GV140" i="21"/>
  <c r="GV111" i="21"/>
  <c r="GV109" i="21"/>
  <c r="GV107" i="21"/>
  <c r="GV105" i="21"/>
  <c r="GV74" i="21"/>
  <c r="GV39" i="21"/>
  <c r="GV38" i="21"/>
  <c r="GV37" i="21"/>
  <c r="GV36" i="21"/>
  <c r="GV35" i="21"/>
  <c r="GV34" i="21"/>
  <c r="GV33" i="21"/>
  <c r="GV19" i="21"/>
  <c r="GV11" i="21"/>
  <c r="GV6" i="21"/>
  <c r="GW13" i="21"/>
  <c r="GW22" i="21"/>
  <c r="GV31" i="21"/>
  <c r="GW315" i="21"/>
  <c r="GW307" i="21"/>
  <c r="GW299" i="21"/>
  <c r="GW291" i="21"/>
  <c r="GW283" i="21"/>
  <c r="GW311" i="21"/>
  <c r="GW303" i="21"/>
  <c r="GW295" i="21"/>
  <c r="GW287" i="21"/>
  <c r="GW279" i="21"/>
  <c r="GW271" i="21"/>
  <c r="GW263" i="21"/>
  <c r="GW255" i="21"/>
  <c r="GW247" i="21"/>
  <c r="GW308" i="21"/>
  <c r="GW302" i="21"/>
  <c r="GW289" i="21"/>
  <c r="GW276" i="21"/>
  <c r="GW275" i="21"/>
  <c r="GW274" i="21"/>
  <c r="GW273" i="21"/>
  <c r="GW272" i="21"/>
  <c r="GW238" i="21"/>
  <c r="GW230" i="21"/>
  <c r="GW317" i="21"/>
  <c r="GW309" i="21"/>
  <c r="GW296" i="21"/>
  <c r="GW290" i="21"/>
  <c r="GW277" i="21"/>
  <c r="GW310" i="21"/>
  <c r="GW297" i="21"/>
  <c r="GW305" i="21"/>
  <c r="GW294" i="21"/>
  <c r="GW286" i="21"/>
  <c r="GW278" i="21"/>
  <c r="GW259" i="21"/>
  <c r="GW244" i="21"/>
  <c r="GW221" i="21"/>
  <c r="GW213" i="21"/>
  <c r="GW205" i="21"/>
  <c r="GW197" i="21"/>
  <c r="GW189" i="21"/>
  <c r="GW181" i="21"/>
  <c r="GW316" i="21"/>
  <c r="GW313" i="21"/>
  <c r="GW267" i="21"/>
  <c r="GW252" i="21"/>
  <c r="GW248" i="21"/>
  <c r="GW220" i="21"/>
  <c r="GW212" i="21"/>
  <c r="GW301" i="21"/>
  <c r="GW292" i="21"/>
  <c r="GW284" i="21"/>
  <c r="GW281" i="21"/>
  <c r="GW260" i="21"/>
  <c r="GW256" i="21"/>
  <c r="GW245" i="21"/>
  <c r="GW229" i="21"/>
  <c r="GW228" i="21"/>
  <c r="GW227" i="21"/>
  <c r="GW288" i="21"/>
  <c r="GW258" i="21"/>
  <c r="GW249" i="21"/>
  <c r="GW231" i="21"/>
  <c r="GW214" i="21"/>
  <c r="GW208" i="21"/>
  <c r="GW170" i="21"/>
  <c r="GW306" i="21"/>
  <c r="GW280" i="21"/>
  <c r="GW264" i="21"/>
  <c r="GW262" i="21"/>
  <c r="GW253" i="21"/>
  <c r="GW239" i="21"/>
  <c r="GW234" i="21"/>
  <c r="GW226" i="21"/>
  <c r="GW215" i="21"/>
  <c r="GW209" i="21"/>
  <c r="GW298" i="21"/>
  <c r="GW285" i="21"/>
  <c r="GW282" i="21"/>
  <c r="GW268" i="21"/>
  <c r="GW251" i="21"/>
  <c r="GW242" i="21"/>
  <c r="GW237" i="21"/>
  <c r="GW222" i="21"/>
  <c r="GW216" i="21"/>
  <c r="GW210" i="21"/>
  <c r="GW314" i="21"/>
  <c r="GW312" i="21"/>
  <c r="GW300" i="21"/>
  <c r="GW269" i="21"/>
  <c r="GW243" i="21"/>
  <c r="GW241" i="21"/>
  <c r="GW236" i="21"/>
  <c r="GW270" i="21"/>
  <c r="GW199" i="21"/>
  <c r="GW194" i="21"/>
  <c r="GW183" i="21"/>
  <c r="GW167" i="21"/>
  <c r="GW159" i="21"/>
  <c r="GW151" i="21"/>
  <c r="GW143" i="21"/>
  <c r="GW135" i="21"/>
  <c r="GW127" i="21"/>
  <c r="GW119" i="21"/>
  <c r="GW111" i="21"/>
  <c r="GW103" i="21"/>
  <c r="GW95" i="21"/>
  <c r="GW87" i="21"/>
  <c r="GW265" i="21"/>
  <c r="GW233" i="21"/>
  <c r="GW224" i="21"/>
  <c r="GW218" i="21"/>
  <c r="GW207" i="21"/>
  <c r="GW202" i="21"/>
  <c r="GW180" i="21"/>
  <c r="GW176" i="21"/>
  <c r="GW166" i="21"/>
  <c r="GW158" i="21"/>
  <c r="GW150" i="21"/>
  <c r="GW142" i="21"/>
  <c r="GW246" i="21"/>
  <c r="GW232" i="21"/>
  <c r="GW192" i="21"/>
  <c r="GW187" i="21"/>
  <c r="GW184" i="21"/>
  <c r="GW165" i="21"/>
  <c r="GW157" i="21"/>
  <c r="GW149" i="21"/>
  <c r="GW293" i="21"/>
  <c r="GW261" i="21"/>
  <c r="GW240" i="21"/>
  <c r="GW204" i="21"/>
  <c r="GW191" i="21"/>
  <c r="GW186" i="21"/>
  <c r="GW179" i="21"/>
  <c r="GW175" i="21"/>
  <c r="GW174" i="21"/>
  <c r="GW173" i="21"/>
  <c r="GW172" i="21"/>
  <c r="GW171" i="21"/>
  <c r="GW168" i="21"/>
  <c r="GW160" i="21"/>
  <c r="GW152" i="21"/>
  <c r="GW144" i="21"/>
  <c r="GW200" i="21"/>
  <c r="GW164" i="21"/>
  <c r="GW148" i="21"/>
  <c r="GW134" i="21"/>
  <c r="GW133" i="21"/>
  <c r="GW132" i="21"/>
  <c r="GW131" i="21"/>
  <c r="GW130" i="21"/>
  <c r="GW129" i="21"/>
  <c r="GW128" i="21"/>
  <c r="GW79" i="21"/>
  <c r="GW71" i="21"/>
  <c r="GW63" i="21"/>
  <c r="GW55" i="21"/>
  <c r="GW47" i="21"/>
  <c r="GW39" i="21"/>
  <c r="GW31" i="21"/>
  <c r="GW23" i="21"/>
  <c r="GW203" i="21"/>
  <c r="GW190" i="21"/>
  <c r="GW155" i="21"/>
  <c r="GW136" i="21"/>
  <c r="GW78" i="21"/>
  <c r="GW70" i="21"/>
  <c r="GW304" i="21"/>
  <c r="GW254" i="21"/>
  <c r="GW217" i="21"/>
  <c r="GW193" i="21"/>
  <c r="GW178" i="21"/>
  <c r="GW162" i="21"/>
  <c r="GW145" i="21"/>
  <c r="GW137" i="21"/>
  <c r="GW86" i="21"/>
  <c r="GW85" i="21"/>
  <c r="GW77" i="21"/>
  <c r="GW69" i="21"/>
  <c r="GW235" i="21"/>
  <c r="GW250" i="21"/>
  <c r="GW266" i="21"/>
  <c r="GW257" i="21"/>
  <c r="GW211" i="21"/>
  <c r="GW201" i="21"/>
  <c r="GW182" i="21"/>
  <c r="GW161" i="21"/>
  <c r="GW141" i="21"/>
  <c r="GW126" i="21"/>
  <c r="GW125" i="21"/>
  <c r="GW124" i="21"/>
  <c r="GW123" i="21"/>
  <c r="GW122" i="21"/>
  <c r="GW121" i="21"/>
  <c r="GW120" i="21"/>
  <c r="GW80" i="21"/>
  <c r="GW72" i="21"/>
  <c r="GW64" i="21"/>
  <c r="GW225" i="21"/>
  <c r="GW196" i="21"/>
  <c r="GW169" i="21"/>
  <c r="GW94" i="21"/>
  <c r="GW92" i="21"/>
  <c r="GW90" i="21"/>
  <c r="GW88" i="21"/>
  <c r="GW84" i="21"/>
  <c r="GW68" i="21"/>
  <c r="GW54" i="21"/>
  <c r="GW53" i="21"/>
  <c r="GW52" i="21"/>
  <c r="GW51" i="21"/>
  <c r="GW50" i="21"/>
  <c r="GW49" i="21"/>
  <c r="GW48" i="21"/>
  <c r="GW17" i="21"/>
  <c r="GW9" i="21"/>
  <c r="GW195" i="21"/>
  <c r="GW177" i="21"/>
  <c r="GW139" i="21"/>
  <c r="GW102" i="21"/>
  <c r="GW100" i="21"/>
  <c r="GW98" i="21"/>
  <c r="GW96" i="21"/>
  <c r="GW75" i="21"/>
  <c r="GW62" i="21"/>
  <c r="GW61" i="21"/>
  <c r="GW60" i="21"/>
  <c r="GW59" i="21"/>
  <c r="GW58" i="21"/>
  <c r="GW57" i="21"/>
  <c r="GW56" i="21"/>
  <c r="GW16" i="21"/>
  <c r="GW8" i="21"/>
  <c r="GW223" i="21"/>
  <c r="GW110" i="21"/>
  <c r="GW108" i="21"/>
  <c r="GW106" i="21"/>
  <c r="GW104" i="21"/>
  <c r="GW82" i="21"/>
  <c r="GW66" i="21"/>
  <c r="GW15" i="21"/>
  <c r="GW7" i="21"/>
  <c r="GW188" i="21"/>
  <c r="GW154" i="21"/>
  <c r="GW147" i="21"/>
  <c r="GW118" i="21"/>
  <c r="GW116" i="21"/>
  <c r="GW114" i="21"/>
  <c r="GW112" i="21"/>
  <c r="GW206" i="21"/>
  <c r="GW153" i="21"/>
  <c r="GW138" i="21"/>
  <c r="GW93" i="21"/>
  <c r="GW91" i="21"/>
  <c r="GW89" i="21"/>
  <c r="GW156" i="21"/>
  <c r="GW146" i="21"/>
  <c r="GW101" i="21"/>
  <c r="GW99" i="21"/>
  <c r="GW97" i="21"/>
  <c r="GW83" i="21"/>
  <c r="GW67" i="21"/>
  <c r="GW30" i="21"/>
  <c r="GW29" i="21"/>
  <c r="GW185" i="21"/>
  <c r="GW163" i="21"/>
  <c r="GW140" i="21"/>
  <c r="GW109" i="21"/>
  <c r="GW107" i="21"/>
  <c r="GW105" i="21"/>
  <c r="GW74" i="21"/>
  <c r="GW38" i="21"/>
  <c r="GW37" i="21"/>
  <c r="GW36" i="21"/>
  <c r="GW35" i="21"/>
  <c r="GW219" i="21"/>
  <c r="GW198" i="21"/>
  <c r="GW117" i="21"/>
  <c r="GW115" i="21"/>
  <c r="GW113" i="21"/>
  <c r="GW81" i="21"/>
  <c r="GW65" i="21"/>
  <c r="GW46" i="21"/>
  <c r="GW45" i="21"/>
  <c r="GW44" i="21"/>
  <c r="GW43" i="21"/>
  <c r="GW42" i="21"/>
  <c r="GW41" i="21"/>
  <c r="GW40" i="21"/>
  <c r="GW18" i="21"/>
  <c r="GW10" i="21"/>
  <c r="GW6" i="21"/>
  <c r="GV69" i="21"/>
  <c r="GV12" i="21"/>
  <c r="GW19" i="21"/>
  <c r="GV25" i="21"/>
  <c r="GV27" i="21"/>
  <c r="GV29" i="21"/>
  <c r="GW76" i="21"/>
  <c r="GV82" i="21"/>
  <c r="GW12" i="21"/>
  <c r="GV21" i="21"/>
  <c r="GV23" i="21"/>
  <c r="GW25" i="21"/>
  <c r="GW27" i="21"/>
  <c r="GV14" i="21"/>
  <c r="GW21" i="21"/>
  <c r="GW32" i="21"/>
  <c r="GW34" i="21"/>
  <c r="GU78" i="21"/>
  <c r="GV7" i="21"/>
  <c r="GW14" i="21"/>
  <c r="GU16" i="21"/>
  <c r="GV30" i="21"/>
  <c r="GU61" i="21"/>
  <c r="GW11" i="21"/>
  <c r="GU13" i="21"/>
  <c r="GV20" i="21"/>
  <c r="GU22" i="21"/>
  <c r="GU24" i="21"/>
  <c r="GV26" i="21"/>
  <c r="GV28" i="21"/>
  <c r="GV66" i="21"/>
  <c r="GW73" i="21"/>
  <c r="GX9" i="21"/>
  <c r="GX17" i="21"/>
  <c r="GX47" i="21"/>
  <c r="GX48" i="21"/>
  <c r="GX49" i="21"/>
  <c r="GX50" i="21"/>
  <c r="GX51" i="21"/>
  <c r="GX52" i="21"/>
  <c r="GX53" i="21"/>
  <c r="GX72" i="21"/>
  <c r="GX119" i="21"/>
  <c r="GX121" i="21"/>
  <c r="GX123" i="21"/>
  <c r="GX314" i="21"/>
  <c r="GX306" i="21"/>
  <c r="GX298" i="21"/>
  <c r="GX290" i="21"/>
  <c r="GX282" i="21"/>
  <c r="GX310" i="21"/>
  <c r="GX302" i="21"/>
  <c r="GX294" i="21"/>
  <c r="GX286" i="21"/>
  <c r="GX278" i="21"/>
  <c r="GX270" i="21"/>
  <c r="GX262" i="21"/>
  <c r="GX254" i="21"/>
  <c r="GX246" i="21"/>
  <c r="GX317" i="21"/>
  <c r="GX309" i="21"/>
  <c r="GX296" i="21"/>
  <c r="GX283" i="21"/>
  <c r="GX277" i="21"/>
  <c r="GX237" i="21"/>
  <c r="GX229" i="21"/>
  <c r="GX315" i="21"/>
  <c r="GX303" i="21"/>
  <c r="GX297" i="21"/>
  <c r="GX284" i="21"/>
  <c r="GX304" i="21"/>
  <c r="GX311" i="21"/>
  <c r="GX316" i="21"/>
  <c r="GX313" i="21"/>
  <c r="GX307" i="21"/>
  <c r="GX267" i="21"/>
  <c r="GX263" i="21"/>
  <c r="GX252" i="21"/>
  <c r="GX248" i="21"/>
  <c r="GX220" i="21"/>
  <c r="GX212" i="21"/>
  <c r="GX204" i="21"/>
  <c r="GX196" i="21"/>
  <c r="GX188" i="21"/>
  <c r="GX180" i="21"/>
  <c r="GX301" i="21"/>
  <c r="GX299" i="21"/>
  <c r="GX292" i="21"/>
  <c r="GX289" i="21"/>
  <c r="GX281" i="21"/>
  <c r="GX275" i="21"/>
  <c r="GX271" i="21"/>
  <c r="GX260" i="21"/>
  <c r="GX256" i="21"/>
  <c r="GX245" i="21"/>
  <c r="GX228" i="21"/>
  <c r="GX227" i="21"/>
  <c r="GX219" i="21"/>
  <c r="GX211" i="21"/>
  <c r="GX268" i="21"/>
  <c r="GX264" i="21"/>
  <c r="GX253" i="21"/>
  <c r="GX249" i="21"/>
  <c r="GX236" i="21"/>
  <c r="GX235" i="21"/>
  <c r="GX234" i="21"/>
  <c r="GX233" i="21"/>
  <c r="GX232" i="21"/>
  <c r="GX231" i="21"/>
  <c r="GX230" i="21"/>
  <c r="GX226" i="21"/>
  <c r="GX305" i="21"/>
  <c r="GX295" i="21"/>
  <c r="GX280" i="21"/>
  <c r="GX273" i="21"/>
  <c r="GX247" i="21"/>
  <c r="GX239" i="21"/>
  <c r="GX221" i="21"/>
  <c r="GX215" i="21"/>
  <c r="GX209" i="21"/>
  <c r="GX169" i="21"/>
  <c r="GX285" i="21"/>
  <c r="GX251" i="21"/>
  <c r="GX242" i="21"/>
  <c r="GX222" i="21"/>
  <c r="GX216" i="21"/>
  <c r="GX210" i="21"/>
  <c r="GX279" i="21"/>
  <c r="GX266" i="21"/>
  <c r="GX257" i="21"/>
  <c r="GX223" i="21"/>
  <c r="GX217" i="21"/>
  <c r="GX179" i="21"/>
  <c r="GX178" i="21"/>
  <c r="GX177" i="21"/>
  <c r="GX176" i="21"/>
  <c r="GX175" i="21"/>
  <c r="GX291" i="21"/>
  <c r="GX288" i="21"/>
  <c r="GX272" i="21"/>
  <c r="GX258" i="21"/>
  <c r="GX312" i="21"/>
  <c r="GX265" i="21"/>
  <c r="GX224" i="21"/>
  <c r="GX218" i="21"/>
  <c r="GX207" i="21"/>
  <c r="GX202" i="21"/>
  <c r="GX189" i="21"/>
  <c r="GX166" i="21"/>
  <c r="GX158" i="21"/>
  <c r="GX150" i="21"/>
  <c r="GX142" i="21"/>
  <c r="GX134" i="21"/>
  <c r="GX126" i="21"/>
  <c r="GX118" i="21"/>
  <c r="GX110" i="21"/>
  <c r="GX102" i="21"/>
  <c r="GX94" i="21"/>
  <c r="GX86" i="21"/>
  <c r="GX300" i="21"/>
  <c r="GX243" i="21"/>
  <c r="GX197" i="21"/>
  <c r="GX192" i="21"/>
  <c r="GX187" i="21"/>
  <c r="GX184" i="21"/>
  <c r="GX165" i="21"/>
  <c r="GX157" i="21"/>
  <c r="GX149" i="21"/>
  <c r="GX141" i="21"/>
  <c r="GX308" i="21"/>
  <c r="GX269" i="21"/>
  <c r="GX255" i="21"/>
  <c r="GX205" i="21"/>
  <c r="GX200" i="21"/>
  <c r="GX195" i="21"/>
  <c r="GX164" i="21"/>
  <c r="GX156" i="21"/>
  <c r="GX148" i="21"/>
  <c r="GX276" i="21"/>
  <c r="GX213" i="21"/>
  <c r="GX199" i="21"/>
  <c r="GX194" i="21"/>
  <c r="GX183" i="21"/>
  <c r="GX167" i="21"/>
  <c r="GX159" i="21"/>
  <c r="GX151" i="21"/>
  <c r="GX143" i="21"/>
  <c r="GX287" i="21"/>
  <c r="GX274" i="21"/>
  <c r="GX214" i="21"/>
  <c r="GX203" i="21"/>
  <c r="GX190" i="21"/>
  <c r="GX181" i="21"/>
  <c r="GX155" i="21"/>
  <c r="GX136" i="21"/>
  <c r="GX135" i="21"/>
  <c r="GX78" i="21"/>
  <c r="GX70" i="21"/>
  <c r="GX62" i="21"/>
  <c r="GX54" i="21"/>
  <c r="GX46" i="21"/>
  <c r="GX38" i="21"/>
  <c r="GX30" i="21"/>
  <c r="GX22" i="21"/>
  <c r="GX238" i="21"/>
  <c r="GX193" i="21"/>
  <c r="GX162" i="21"/>
  <c r="GX145" i="21"/>
  <c r="GX137" i="21"/>
  <c r="GX85" i="21"/>
  <c r="GX77" i="21"/>
  <c r="GX69" i="21"/>
  <c r="GX225" i="21"/>
  <c r="GX206" i="21"/>
  <c r="GX153" i="21"/>
  <c r="GX138" i="21"/>
  <c r="GX93" i="21"/>
  <c r="GX92" i="21"/>
  <c r="GX91" i="21"/>
  <c r="GX90" i="21"/>
  <c r="GX89" i="21"/>
  <c r="GX88" i="21"/>
  <c r="GX87" i="21"/>
  <c r="GX84" i="21"/>
  <c r="GX76" i="21"/>
  <c r="GX68" i="21"/>
  <c r="GX261" i="21"/>
  <c r="GX244" i="21"/>
  <c r="GX259" i="21"/>
  <c r="GX250" i="21"/>
  <c r="GX293" i="21"/>
  <c r="GX240" i="21"/>
  <c r="GX191" i="21"/>
  <c r="GX174" i="21"/>
  <c r="GX172" i="21"/>
  <c r="GX170" i="21"/>
  <c r="GX168" i="21"/>
  <c r="GX152" i="21"/>
  <c r="GX144" i="21"/>
  <c r="GX133" i="21"/>
  <c r="GX132" i="21"/>
  <c r="GX131" i="21"/>
  <c r="GX130" i="21"/>
  <c r="GX129" i="21"/>
  <c r="GX128" i="21"/>
  <c r="GX127" i="21"/>
  <c r="GX79" i="21"/>
  <c r="GX71" i="21"/>
  <c r="GX6" i="21"/>
  <c r="GX14" i="21"/>
  <c r="GX73" i="21"/>
  <c r="GX112" i="21"/>
  <c r="GX114" i="21"/>
  <c r="GX116" i="21"/>
  <c r="GX147" i="21"/>
  <c r="GX154" i="21"/>
  <c r="GX208" i="21"/>
  <c r="GX7" i="21"/>
  <c r="GX15" i="21"/>
  <c r="GX63" i="21"/>
  <c r="GX66" i="21"/>
  <c r="GX82" i="21"/>
  <c r="GX104" i="21"/>
  <c r="GX106" i="21"/>
  <c r="GX108" i="21"/>
  <c r="GX8" i="21"/>
  <c r="GX16" i="21"/>
  <c r="GX55" i="21"/>
  <c r="GX56" i="21"/>
  <c r="GX57" i="21"/>
  <c r="GX58" i="21"/>
  <c r="GX59" i="21"/>
  <c r="GX60" i="21"/>
  <c r="GX61" i="21"/>
  <c r="GX75" i="21"/>
  <c r="GX96" i="21"/>
  <c r="GX98" i="21"/>
  <c r="GX100" i="21"/>
  <c r="GX139" i="21"/>
  <c r="GX173" i="21"/>
  <c r="GJ39" i="21"/>
  <c r="GJ43" i="21"/>
  <c r="GI71" i="21"/>
  <c r="GI78" i="21"/>
  <c r="GI48" i="21"/>
  <c r="GI36" i="21"/>
  <c r="GI17" i="21"/>
  <c r="GL314" i="21"/>
  <c r="GL306" i="21"/>
  <c r="GL298" i="21"/>
  <c r="GL290" i="21"/>
  <c r="GL282" i="21"/>
  <c r="GL274" i="21"/>
  <c r="GL266" i="21"/>
  <c r="GL258" i="21"/>
  <c r="GL250" i="21"/>
  <c r="GL289" i="21"/>
  <c r="GL288" i="21"/>
  <c r="GL287" i="21"/>
  <c r="GL286" i="21"/>
  <c r="GL285" i="21"/>
  <c r="GL284" i="21"/>
  <c r="GL283" i="21"/>
  <c r="GL237" i="21"/>
  <c r="GL229" i="21"/>
  <c r="GL297" i="21"/>
  <c r="GL296" i="21"/>
  <c r="GL295" i="21"/>
  <c r="GL294" i="21"/>
  <c r="GL293" i="21"/>
  <c r="GL292" i="21"/>
  <c r="GL291" i="21"/>
  <c r="GL236" i="21"/>
  <c r="GL305" i="21"/>
  <c r="GL304" i="21"/>
  <c r="GL303" i="21"/>
  <c r="GL302" i="21"/>
  <c r="GL301" i="21"/>
  <c r="GL300" i="21"/>
  <c r="GL299" i="21"/>
  <c r="GL313" i="21"/>
  <c r="GL311" i="21"/>
  <c r="GL309" i="21"/>
  <c r="GL307" i="21"/>
  <c r="GL281" i="21"/>
  <c r="GL263" i="21"/>
  <c r="GL259" i="21"/>
  <c r="GL248" i="21"/>
  <c r="GL244" i="21"/>
  <c r="GL238" i="21"/>
  <c r="GL228" i="21"/>
  <c r="GL227" i="21"/>
  <c r="GL226" i="21"/>
  <c r="GL225" i="21"/>
  <c r="GL224" i="21"/>
  <c r="GL223" i="21"/>
  <c r="GL215" i="21"/>
  <c r="GL207" i="21"/>
  <c r="GL199" i="21"/>
  <c r="GL191" i="21"/>
  <c r="GL183" i="21"/>
  <c r="GL175" i="21"/>
  <c r="GL167" i="21"/>
  <c r="GL159" i="21"/>
  <c r="GL317" i="21"/>
  <c r="GL315" i="21"/>
  <c r="GL276" i="21"/>
  <c r="GL271" i="21"/>
  <c r="GL267" i="21"/>
  <c r="GL256" i="21"/>
  <c r="GL252" i="21"/>
  <c r="GL239" i="21"/>
  <c r="GL233" i="21"/>
  <c r="GL232" i="21"/>
  <c r="GL231" i="21"/>
  <c r="GL230" i="21"/>
  <c r="GL222" i="21"/>
  <c r="GL214" i="21"/>
  <c r="GL206" i="21"/>
  <c r="GL198" i="21"/>
  <c r="GL190" i="21"/>
  <c r="GL182" i="21"/>
  <c r="GL174" i="21"/>
  <c r="GL166" i="21"/>
  <c r="GL279" i="21"/>
  <c r="GL264" i="21"/>
  <c r="GL260" i="21"/>
  <c r="GL249" i="21"/>
  <c r="GL245" i="21"/>
  <c r="GL240" i="21"/>
  <c r="GL234" i="21"/>
  <c r="GL221" i="21"/>
  <c r="GL213" i="21"/>
  <c r="GL275" i="21"/>
  <c r="GL262" i="21"/>
  <c r="GL247" i="21"/>
  <c r="GL243" i="21"/>
  <c r="GL253" i="21"/>
  <c r="GL235" i="21"/>
  <c r="GL205" i="21"/>
  <c r="GL185" i="21"/>
  <c r="GL179" i="21"/>
  <c r="GL173" i="21"/>
  <c r="GL150" i="21"/>
  <c r="GL142" i="21"/>
  <c r="GL312" i="21"/>
  <c r="GL308" i="21"/>
  <c r="GL272" i="21"/>
  <c r="GL261" i="21"/>
  <c r="GL242" i="21"/>
  <c r="GL219" i="21"/>
  <c r="GL209" i="21"/>
  <c r="GL192" i="21"/>
  <c r="GL186" i="21"/>
  <c r="GL180" i="21"/>
  <c r="GL160" i="21"/>
  <c r="GL316" i="21"/>
  <c r="GL280" i="21"/>
  <c r="GL254" i="21"/>
  <c r="GL218" i="21"/>
  <c r="GL203" i="21"/>
  <c r="GL197" i="21"/>
  <c r="GL177" i="21"/>
  <c r="GL171" i="21"/>
  <c r="GL165" i="21"/>
  <c r="GL277" i="21"/>
  <c r="GL241" i="21"/>
  <c r="GL201" i="21"/>
  <c r="GL184" i="21"/>
  <c r="GL163" i="21"/>
  <c r="GL161" i="21"/>
  <c r="GL155" i="21"/>
  <c r="GL128" i="21"/>
  <c r="GL120" i="21"/>
  <c r="GL112" i="21"/>
  <c r="GL104" i="21"/>
  <c r="GL96" i="21"/>
  <c r="GL88" i="21"/>
  <c r="GL80" i="21"/>
  <c r="GL72" i="21"/>
  <c r="GL64" i="21"/>
  <c r="GL56" i="21"/>
  <c r="GL211" i="21"/>
  <c r="GL195" i="21"/>
  <c r="GL193" i="21"/>
  <c r="GL178" i="21"/>
  <c r="GL141" i="21"/>
  <c r="GL140" i="21"/>
  <c r="GL139" i="21"/>
  <c r="GL138" i="21"/>
  <c r="GL137" i="21"/>
  <c r="GL136" i="21"/>
  <c r="GL135" i="21"/>
  <c r="GL127" i="21"/>
  <c r="GL119" i="21"/>
  <c r="GL111" i="21"/>
  <c r="GL103" i="21"/>
  <c r="GL95" i="21"/>
  <c r="GL87" i="21"/>
  <c r="GL79" i="21"/>
  <c r="GL257" i="21"/>
  <c r="GL220" i="21"/>
  <c r="GL189" i="21"/>
  <c r="GL187" i="21"/>
  <c r="GL176" i="21"/>
  <c r="GL172" i="21"/>
  <c r="GL156" i="21"/>
  <c r="GL149" i="21"/>
  <c r="GL148" i="21"/>
  <c r="GL147" i="21"/>
  <c r="GL146" i="21"/>
  <c r="GL145" i="21"/>
  <c r="GL144" i="21"/>
  <c r="GL143" i="21"/>
  <c r="GL134" i="21"/>
  <c r="GL126" i="21"/>
  <c r="GL118" i="21"/>
  <c r="GL110" i="21"/>
  <c r="GL102" i="21"/>
  <c r="GL94" i="21"/>
  <c r="GL86" i="21"/>
  <c r="GL78" i="21"/>
  <c r="GL310" i="21"/>
  <c r="GL278" i="21"/>
  <c r="GL273" i="21"/>
  <c r="GL268" i="21"/>
  <c r="GL255" i="21"/>
  <c r="GL251" i="21"/>
  <c r="GL188" i="21"/>
  <c r="GL158" i="21"/>
  <c r="GL154" i="21"/>
  <c r="GL130" i="21"/>
  <c r="GL122" i="21"/>
  <c r="GL114" i="21"/>
  <c r="GL106" i="21"/>
  <c r="GL98" i="21"/>
  <c r="GL90" i="21"/>
  <c r="GL168" i="21"/>
  <c r="GL125" i="21"/>
  <c r="GL109" i="21"/>
  <c r="GL93" i="21"/>
  <c r="GL77" i="21"/>
  <c r="GL43" i="21"/>
  <c r="GL35" i="21"/>
  <c r="GL27" i="21"/>
  <c r="GL19" i="21"/>
  <c r="GL265" i="21"/>
  <c r="GL210" i="21"/>
  <c r="GL202" i="21"/>
  <c r="GL164" i="21"/>
  <c r="GL157" i="21"/>
  <c r="GL152" i="21"/>
  <c r="GL132" i="21"/>
  <c r="GL116" i="21"/>
  <c r="GL100" i="21"/>
  <c r="GL84" i="21"/>
  <c r="GL42" i="21"/>
  <c r="GL34" i="21"/>
  <c r="GL26" i="21"/>
  <c r="GL18" i="21"/>
  <c r="GL269" i="21"/>
  <c r="GL217" i="21"/>
  <c r="GL208" i="21"/>
  <c r="GL200" i="21"/>
  <c r="GL162" i="21"/>
  <c r="GL124" i="21"/>
  <c r="GL108" i="21"/>
  <c r="GL92" i="21"/>
  <c r="GL74" i="21"/>
  <c r="GL73" i="21"/>
  <c r="GL194" i="21"/>
  <c r="GL170" i="21"/>
  <c r="GL117" i="21"/>
  <c r="GL83" i="21"/>
  <c r="GL68" i="21"/>
  <c r="GL63" i="21"/>
  <c r="GL60" i="21"/>
  <c r="GL48" i="21"/>
  <c r="GL28" i="21"/>
  <c r="GL22" i="21"/>
  <c r="GL16" i="21"/>
  <c r="GL8" i="21"/>
  <c r="GL270" i="21"/>
  <c r="GL181" i="21"/>
  <c r="GL131" i="21"/>
  <c r="GL97" i="21"/>
  <c r="GL91" i="21"/>
  <c r="GL71" i="21"/>
  <c r="GL53" i="21"/>
  <c r="GL49" i="21"/>
  <c r="GL29" i="21"/>
  <c r="GL23" i="21"/>
  <c r="GL113" i="21"/>
  <c r="GL107" i="21"/>
  <c r="GL82" i="21"/>
  <c r="GL58" i="21"/>
  <c r="GL44" i="21"/>
  <c r="GL38" i="21"/>
  <c r="GL32" i="21"/>
  <c r="GL121" i="21"/>
  <c r="GL101" i="21"/>
  <c r="GL67" i="21"/>
  <c r="GL62" i="21"/>
  <c r="GL55" i="21"/>
  <c r="GL51" i="21"/>
  <c r="GL45" i="21"/>
  <c r="GL39" i="21"/>
  <c r="GL33" i="21"/>
  <c r="GL169" i="21"/>
  <c r="GL85" i="21"/>
  <c r="GL76" i="21"/>
  <c r="GL66" i="21"/>
  <c r="GL57" i="21"/>
  <c r="GL30" i="21"/>
  <c r="GL7" i="21"/>
  <c r="GL6" i="21"/>
  <c r="GL204" i="21"/>
  <c r="GL69" i="21"/>
  <c r="GL54" i="21"/>
  <c r="GL37" i="21"/>
  <c r="GL25" i="21"/>
  <c r="GL10" i="21"/>
  <c r="GL9" i="21"/>
  <c r="GL216" i="21"/>
  <c r="GL75" i="21"/>
  <c r="GL59" i="21"/>
  <c r="GL46" i="21"/>
  <c r="GL20" i="21"/>
  <c r="GL17" i="21"/>
  <c r="GL11" i="21"/>
  <c r="GL129" i="21"/>
  <c r="GL123" i="21"/>
  <c r="GL89" i="21"/>
  <c r="GL65" i="21"/>
  <c r="GL41" i="21"/>
  <c r="GL12" i="21"/>
  <c r="GL212" i="21"/>
  <c r="GL153" i="21"/>
  <c r="GL105" i="21"/>
  <c r="GL61" i="21"/>
  <c r="GL36" i="21"/>
  <c r="GL21" i="21"/>
  <c r="GL13" i="21"/>
  <c r="GL133" i="21"/>
  <c r="GL99" i="21"/>
  <c r="GL50" i="21"/>
  <c r="GL31" i="21"/>
  <c r="GL24" i="21"/>
  <c r="GL14" i="21"/>
  <c r="GL196" i="21"/>
  <c r="GL151" i="21"/>
  <c r="GL115" i="21"/>
  <c r="GL70" i="21"/>
  <c r="GL40" i="21"/>
  <c r="GL246" i="21"/>
  <c r="GL81" i="21"/>
  <c r="GL52" i="21"/>
  <c r="GL47" i="21"/>
  <c r="GL15" i="21"/>
  <c r="GK315" i="21"/>
  <c r="GK307" i="21"/>
  <c r="GK299" i="21"/>
  <c r="GK291" i="21"/>
  <c r="GK283" i="21"/>
  <c r="GK275" i="21"/>
  <c r="GK267" i="21"/>
  <c r="GK259" i="21"/>
  <c r="GK251" i="21"/>
  <c r="GK243" i="21"/>
  <c r="GK282" i="21"/>
  <c r="GK281" i="21"/>
  <c r="GK280" i="21"/>
  <c r="GK279" i="21"/>
  <c r="GK278" i="21"/>
  <c r="GK277" i="21"/>
  <c r="GK276" i="21"/>
  <c r="GK238" i="21"/>
  <c r="GK230" i="21"/>
  <c r="GK290" i="21"/>
  <c r="GK289" i="21"/>
  <c r="GK288" i="21"/>
  <c r="GK287" i="21"/>
  <c r="GK286" i="21"/>
  <c r="GK285" i="21"/>
  <c r="GK284" i="21"/>
  <c r="GK237" i="21"/>
  <c r="GK298" i="21"/>
  <c r="GK297" i="21"/>
  <c r="GK296" i="21"/>
  <c r="GK295" i="21"/>
  <c r="GK294" i="21"/>
  <c r="GK293" i="21"/>
  <c r="GK292" i="21"/>
  <c r="GK302" i="21"/>
  <c r="GK273" i="21"/>
  <c r="GK270" i="21"/>
  <c r="GK255" i="21"/>
  <c r="GK216" i="21"/>
  <c r="GK208" i="21"/>
  <c r="GK200" i="21"/>
  <c r="GK192" i="21"/>
  <c r="GK184" i="21"/>
  <c r="GK176" i="21"/>
  <c r="GK168" i="21"/>
  <c r="GK160" i="21"/>
  <c r="GK152" i="21"/>
  <c r="GK313" i="21"/>
  <c r="GK311" i="21"/>
  <c r="GK309" i="21"/>
  <c r="GK305" i="21"/>
  <c r="GK263" i="21"/>
  <c r="GK248" i="21"/>
  <c r="GK244" i="21"/>
  <c r="GK229" i="21"/>
  <c r="GK228" i="21"/>
  <c r="GK227" i="21"/>
  <c r="GK226" i="21"/>
  <c r="GK225" i="21"/>
  <c r="GK224" i="21"/>
  <c r="GK223" i="21"/>
  <c r="GK215" i="21"/>
  <c r="GK207" i="21"/>
  <c r="GK199" i="21"/>
  <c r="GK191" i="21"/>
  <c r="GK183" i="21"/>
  <c r="GK175" i="21"/>
  <c r="GK167" i="21"/>
  <c r="GK317" i="21"/>
  <c r="GK300" i="21"/>
  <c r="GK271" i="21"/>
  <c r="GK256" i="21"/>
  <c r="GK252" i="21"/>
  <c r="GK239" i="21"/>
  <c r="GK233" i="21"/>
  <c r="GK232" i="21"/>
  <c r="GK231" i="21"/>
  <c r="GK222" i="21"/>
  <c r="GK214" i="21"/>
  <c r="GK316" i="21"/>
  <c r="GK304" i="21"/>
  <c r="GK269" i="21"/>
  <c r="GK258" i="21"/>
  <c r="GK254" i="21"/>
  <c r="GK264" i="21"/>
  <c r="GK245" i="21"/>
  <c r="GK240" i="21"/>
  <c r="GK221" i="21"/>
  <c r="GK212" i="21"/>
  <c r="GK204" i="21"/>
  <c r="GK198" i="21"/>
  <c r="GK178" i="21"/>
  <c r="GK172" i="21"/>
  <c r="GK166" i="21"/>
  <c r="GK159" i="21"/>
  <c r="GK158" i="21"/>
  <c r="GK157" i="21"/>
  <c r="GK156" i="21"/>
  <c r="GK155" i="21"/>
  <c r="GK154" i="21"/>
  <c r="GK153" i="21"/>
  <c r="GK151" i="21"/>
  <c r="GK143" i="21"/>
  <c r="GK253" i="21"/>
  <c r="GK235" i="21"/>
  <c r="GK205" i="21"/>
  <c r="GK185" i="21"/>
  <c r="GK179" i="21"/>
  <c r="GK173" i="21"/>
  <c r="GK312" i="21"/>
  <c r="GK308" i="21"/>
  <c r="GK301" i="21"/>
  <c r="GK314" i="21"/>
  <c r="GK310" i="21"/>
  <c r="GK265" i="21"/>
  <c r="GK246" i="21"/>
  <c r="GK236" i="21"/>
  <c r="GK211" i="21"/>
  <c r="GK202" i="21"/>
  <c r="GK196" i="21"/>
  <c r="GK190" i="21"/>
  <c r="GK170" i="21"/>
  <c r="GK164" i="21"/>
  <c r="GK209" i="21"/>
  <c r="GK203" i="21"/>
  <c r="GK182" i="21"/>
  <c r="GK180" i="21"/>
  <c r="GK169" i="21"/>
  <c r="GK165" i="21"/>
  <c r="GK129" i="21"/>
  <c r="GK121" i="21"/>
  <c r="GK113" i="21"/>
  <c r="GK105" i="21"/>
  <c r="GK97" i="21"/>
  <c r="GK89" i="21"/>
  <c r="GK81" i="21"/>
  <c r="GK73" i="21"/>
  <c r="GK65" i="21"/>
  <c r="GK57" i="21"/>
  <c r="GK249" i="21"/>
  <c r="GK241" i="21"/>
  <c r="GK218" i="21"/>
  <c r="GK213" i="21"/>
  <c r="GK201" i="21"/>
  <c r="GK197" i="21"/>
  <c r="GK174" i="21"/>
  <c r="GK163" i="21"/>
  <c r="GK161" i="21"/>
  <c r="GK128" i="21"/>
  <c r="GK120" i="21"/>
  <c r="GK112" i="21"/>
  <c r="GK104" i="21"/>
  <c r="GK96" i="21"/>
  <c r="GK88" i="21"/>
  <c r="GK80" i="21"/>
  <c r="GK306" i="21"/>
  <c r="GK266" i="21"/>
  <c r="GK262" i="21"/>
  <c r="GK206" i="21"/>
  <c r="GK195" i="21"/>
  <c r="GK193" i="21"/>
  <c r="GK142" i="21"/>
  <c r="GK141" i="21"/>
  <c r="GK140" i="21"/>
  <c r="GK139" i="21"/>
  <c r="GK138" i="21"/>
  <c r="GK137" i="21"/>
  <c r="GK136" i="21"/>
  <c r="GK135" i="21"/>
  <c r="GK127" i="21"/>
  <c r="GK119" i="21"/>
  <c r="GK111" i="21"/>
  <c r="GK103" i="21"/>
  <c r="GK95" i="21"/>
  <c r="GK87" i="21"/>
  <c r="GK79" i="21"/>
  <c r="GK242" i="21"/>
  <c r="GK194" i="21"/>
  <c r="GK177" i="21"/>
  <c r="GK131" i="21"/>
  <c r="GK123" i="21"/>
  <c r="GK115" i="21"/>
  <c r="GK107" i="21"/>
  <c r="GK99" i="21"/>
  <c r="GK91" i="21"/>
  <c r="GK257" i="21"/>
  <c r="GK220" i="21"/>
  <c r="GK187" i="21"/>
  <c r="GK150" i="21"/>
  <c r="GK148" i="21"/>
  <c r="GK146" i="21"/>
  <c r="GK144" i="21"/>
  <c r="GK134" i="21"/>
  <c r="GK118" i="21"/>
  <c r="GK102" i="21"/>
  <c r="GK86" i="21"/>
  <c r="GK76" i="21"/>
  <c r="GK44" i="21"/>
  <c r="GK36" i="21"/>
  <c r="GK28" i="21"/>
  <c r="GK20" i="21"/>
  <c r="GK274" i="21"/>
  <c r="GK125" i="21"/>
  <c r="GK109" i="21"/>
  <c r="GK93" i="21"/>
  <c r="GK77" i="21"/>
  <c r="GK43" i="21"/>
  <c r="GK35" i="21"/>
  <c r="GK27" i="21"/>
  <c r="GK19" i="21"/>
  <c r="GK11" i="21"/>
  <c r="GK181" i="21"/>
  <c r="GK133" i="21"/>
  <c r="GK117" i="21"/>
  <c r="GK101" i="21"/>
  <c r="GK85" i="21"/>
  <c r="GK82" i="21"/>
  <c r="GK72" i="21"/>
  <c r="GK71" i="21"/>
  <c r="GK70" i="21"/>
  <c r="GK69" i="21"/>
  <c r="GK68" i="21"/>
  <c r="GK67" i="21"/>
  <c r="GK66" i="21"/>
  <c r="GK272" i="21"/>
  <c r="GK147" i="21"/>
  <c r="GK106" i="21"/>
  <c r="GK100" i="21"/>
  <c r="GK56" i="21"/>
  <c r="GK52" i="21"/>
  <c r="GK47" i="21"/>
  <c r="GK41" i="21"/>
  <c r="GK21" i="21"/>
  <c r="GK15" i="21"/>
  <c r="GK9" i="21"/>
  <c r="GK188" i="21"/>
  <c r="GK114" i="21"/>
  <c r="GK94" i="21"/>
  <c r="GK83" i="21"/>
  <c r="GK78" i="21"/>
  <c r="GK63" i="21"/>
  <c r="GK60" i="21"/>
  <c r="GK48" i="21"/>
  <c r="GK42" i="21"/>
  <c r="GK22" i="21"/>
  <c r="GK210" i="21"/>
  <c r="GK130" i="21"/>
  <c r="GK110" i="21"/>
  <c r="GK64" i="21"/>
  <c r="GK54" i="21"/>
  <c r="GK50" i="21"/>
  <c r="GK37" i="21"/>
  <c r="GK31" i="21"/>
  <c r="GK25" i="21"/>
  <c r="GK250" i="21"/>
  <c r="GK217" i="21"/>
  <c r="GK145" i="21"/>
  <c r="GK124" i="21"/>
  <c r="GK90" i="21"/>
  <c r="GK84" i="21"/>
  <c r="GK58" i="21"/>
  <c r="GK38" i="21"/>
  <c r="GK32" i="21"/>
  <c r="GK26" i="21"/>
  <c r="GK219" i="21"/>
  <c r="GK108" i="21"/>
  <c r="GK49" i="21"/>
  <c r="GK303" i="21"/>
  <c r="GK268" i="21"/>
  <c r="GK149" i="21"/>
  <c r="GK30" i="21"/>
  <c r="GK16" i="21"/>
  <c r="GK8" i="21"/>
  <c r="GK7" i="21"/>
  <c r="GK6" i="21"/>
  <c r="GK261" i="21"/>
  <c r="GK62" i="21"/>
  <c r="GK51" i="21"/>
  <c r="GK39" i="21"/>
  <c r="GK23" i="21"/>
  <c r="GK10" i="21"/>
  <c r="GK260" i="21"/>
  <c r="GK234" i="21"/>
  <c r="GK189" i="21"/>
  <c r="GK75" i="21"/>
  <c r="GK59" i="21"/>
  <c r="GK46" i="21"/>
  <c r="GK34" i="21"/>
  <c r="GK17" i="21"/>
  <c r="GK53" i="21"/>
  <c r="GK29" i="21"/>
  <c r="GK12" i="21"/>
  <c r="GK186" i="21"/>
  <c r="GK162" i="21"/>
  <c r="GK122" i="21"/>
  <c r="GK116" i="21"/>
  <c r="GK74" i="21"/>
  <c r="GK61" i="21"/>
  <c r="GK18" i="21"/>
  <c r="GK13" i="21"/>
  <c r="GK247" i="21"/>
  <c r="GK132" i="21"/>
  <c r="GK98" i="21"/>
  <c r="GK55" i="21"/>
  <c r="GK45" i="21"/>
  <c r="GK33" i="21"/>
  <c r="GK24" i="21"/>
  <c r="GK14" i="21"/>
  <c r="GK171" i="21"/>
  <c r="GK126" i="21"/>
  <c r="GK92" i="21"/>
  <c r="GK40" i="21"/>
  <c r="GI14" i="21"/>
  <c r="GI18" i="21"/>
  <c r="GJ22" i="21"/>
  <c r="GI24" i="21"/>
  <c r="GI26" i="21"/>
  <c r="GJ33" i="21"/>
  <c r="GJ55" i="21"/>
  <c r="GJ70" i="21"/>
  <c r="GI77" i="21"/>
  <c r="GJ109" i="21"/>
  <c r="GJ115" i="21"/>
  <c r="GI132" i="21"/>
  <c r="GI151" i="21"/>
  <c r="GI183" i="21"/>
  <c r="GJ18" i="21"/>
  <c r="GJ26" i="21"/>
  <c r="GI31" i="21"/>
  <c r="GJ38" i="21"/>
  <c r="GI58" i="21"/>
  <c r="GJ67" i="21"/>
  <c r="GJ77" i="21"/>
  <c r="GI146" i="21"/>
  <c r="GI174" i="21"/>
  <c r="GI198" i="21"/>
  <c r="GJ17" i="21"/>
  <c r="GI41" i="21"/>
  <c r="GJ48" i="21"/>
  <c r="GI56" i="21"/>
  <c r="GI68" i="21"/>
  <c r="GJ71" i="21"/>
  <c r="GI94" i="21"/>
  <c r="GI128" i="21"/>
  <c r="GI175" i="21"/>
  <c r="GI317" i="21"/>
  <c r="GI309" i="21"/>
  <c r="GI301" i="21"/>
  <c r="GI293" i="21"/>
  <c r="GI285" i="21"/>
  <c r="GI277" i="21"/>
  <c r="GI269" i="21"/>
  <c r="GI261" i="21"/>
  <c r="GI253" i="21"/>
  <c r="GI245" i="21"/>
  <c r="GI268" i="21"/>
  <c r="GI267" i="21"/>
  <c r="GI266" i="21"/>
  <c r="GI265" i="21"/>
  <c r="GI264" i="21"/>
  <c r="GI263" i="21"/>
  <c r="GI262" i="21"/>
  <c r="GI240" i="21"/>
  <c r="GI232" i="21"/>
  <c r="GI224" i="21"/>
  <c r="GI276" i="21"/>
  <c r="GI275" i="21"/>
  <c r="GI274" i="21"/>
  <c r="GI273" i="21"/>
  <c r="GI272" i="21"/>
  <c r="GI271" i="21"/>
  <c r="GI270" i="21"/>
  <c r="GI239" i="21"/>
  <c r="GI284" i="21"/>
  <c r="GI283" i="21"/>
  <c r="GI282" i="21"/>
  <c r="GI281" i="21"/>
  <c r="GI280" i="21"/>
  <c r="GI279" i="21"/>
  <c r="GI278" i="21"/>
  <c r="GI316" i="21"/>
  <c r="GI315" i="21"/>
  <c r="GI314" i="21"/>
  <c r="GI313" i="21"/>
  <c r="GI312" i="21"/>
  <c r="GI311" i="21"/>
  <c r="GI310" i="21"/>
  <c r="GI304" i="21"/>
  <c r="GI299" i="21"/>
  <c r="GI286" i="21"/>
  <c r="GI258" i="21"/>
  <c r="GI254" i="21"/>
  <c r="GI243" i="21"/>
  <c r="GI237" i="21"/>
  <c r="GI218" i="21"/>
  <c r="GI210" i="21"/>
  <c r="GI202" i="21"/>
  <c r="GI194" i="21"/>
  <c r="GI186" i="21"/>
  <c r="GI178" i="21"/>
  <c r="GI170" i="21"/>
  <c r="GI162" i="21"/>
  <c r="GI154" i="21"/>
  <c r="GI294" i="21"/>
  <c r="GI289" i="21"/>
  <c r="GI251" i="21"/>
  <c r="GI247" i="21"/>
  <c r="GI238" i="21"/>
  <c r="GI217" i="21"/>
  <c r="GI209" i="21"/>
  <c r="GI201" i="21"/>
  <c r="GI193" i="21"/>
  <c r="GI185" i="21"/>
  <c r="GI177" i="21"/>
  <c r="GI169" i="21"/>
  <c r="GI161" i="21"/>
  <c r="GI307" i="21"/>
  <c r="GI302" i="21"/>
  <c r="GI297" i="21"/>
  <c r="GI292" i="21"/>
  <c r="GI259" i="21"/>
  <c r="GI255" i="21"/>
  <c r="GI244" i="21"/>
  <c r="GI216" i="21"/>
  <c r="GI208" i="21"/>
  <c r="GI308" i="21"/>
  <c r="GI306" i="21"/>
  <c r="GI288" i="21"/>
  <c r="GI257" i="21"/>
  <c r="GI241" i="21"/>
  <c r="GI235" i="21"/>
  <c r="GI220" i="21"/>
  <c r="GI305" i="21"/>
  <c r="GI248" i="21"/>
  <c r="GI231" i="21"/>
  <c r="GI229" i="21"/>
  <c r="GI227" i="21"/>
  <c r="GI225" i="21"/>
  <c r="GI223" i="21"/>
  <c r="GI215" i="21"/>
  <c r="GI211" i="21"/>
  <c r="GI196" i="21"/>
  <c r="GI190" i="21"/>
  <c r="GI184" i="21"/>
  <c r="GI164" i="21"/>
  <c r="GI145" i="21"/>
  <c r="GI137" i="21"/>
  <c r="GI295" i="21"/>
  <c r="GI256" i="21"/>
  <c r="GI233" i="21"/>
  <c r="GI203" i="21"/>
  <c r="GI197" i="21"/>
  <c r="GI191" i="21"/>
  <c r="GI171" i="21"/>
  <c r="GI165" i="21"/>
  <c r="GI298" i="21"/>
  <c r="GI303" i="21"/>
  <c r="GI249" i="21"/>
  <c r="GI234" i="21"/>
  <c r="GI214" i="21"/>
  <c r="GI188" i="21"/>
  <c r="GI182" i="21"/>
  <c r="GI176" i="21"/>
  <c r="GI250" i="21"/>
  <c r="GI246" i="21"/>
  <c r="GI221" i="21"/>
  <c r="GI207" i="21"/>
  <c r="GI205" i="21"/>
  <c r="GI167" i="21"/>
  <c r="GI131" i="21"/>
  <c r="GI123" i="21"/>
  <c r="GI115" i="21"/>
  <c r="GI107" i="21"/>
  <c r="GI99" i="21"/>
  <c r="GI91" i="21"/>
  <c r="GI83" i="21"/>
  <c r="GI75" i="21"/>
  <c r="GI67" i="21"/>
  <c r="GI59" i="21"/>
  <c r="GI51" i="21"/>
  <c r="GI300" i="21"/>
  <c r="GI287" i="21"/>
  <c r="GI230" i="21"/>
  <c r="GI199" i="21"/>
  <c r="GI155" i="21"/>
  <c r="GI130" i="21"/>
  <c r="GI122" i="21"/>
  <c r="GI114" i="21"/>
  <c r="GI106" i="21"/>
  <c r="GI98" i="21"/>
  <c r="GI90" i="21"/>
  <c r="GI82" i="21"/>
  <c r="GI180" i="21"/>
  <c r="GI163" i="21"/>
  <c r="GI159" i="21"/>
  <c r="GI129" i="21"/>
  <c r="GI121" i="21"/>
  <c r="GI113" i="21"/>
  <c r="GI105" i="21"/>
  <c r="GI97" i="21"/>
  <c r="GI89" i="21"/>
  <c r="GI81" i="21"/>
  <c r="GI290" i="21"/>
  <c r="GI260" i="21"/>
  <c r="GI228" i="21"/>
  <c r="GI222" i="21"/>
  <c r="GI219" i="21"/>
  <c r="GI212" i="21"/>
  <c r="GI192" i="21"/>
  <c r="GI181" i="21"/>
  <c r="GI179" i="21"/>
  <c r="GI153" i="21"/>
  <c r="GI133" i="21"/>
  <c r="GI125" i="21"/>
  <c r="GI117" i="21"/>
  <c r="GI109" i="21"/>
  <c r="GI101" i="21"/>
  <c r="GI93" i="21"/>
  <c r="GI85" i="21"/>
  <c r="GI226" i="21"/>
  <c r="GI195" i="21"/>
  <c r="GI172" i="21"/>
  <c r="GI136" i="21"/>
  <c r="GI120" i="21"/>
  <c r="GI104" i="21"/>
  <c r="GI88" i="21"/>
  <c r="GI80" i="21"/>
  <c r="GI46" i="21"/>
  <c r="GI38" i="21"/>
  <c r="GI30" i="21"/>
  <c r="GI22" i="21"/>
  <c r="GI206" i="21"/>
  <c r="GI168" i="21"/>
  <c r="GI144" i="21"/>
  <c r="GI142" i="21"/>
  <c r="GI140" i="21"/>
  <c r="GI138" i="21"/>
  <c r="GI127" i="21"/>
  <c r="GI111" i="21"/>
  <c r="GI95" i="21"/>
  <c r="GI45" i="21"/>
  <c r="GI37" i="21"/>
  <c r="GI29" i="21"/>
  <c r="GI21" i="21"/>
  <c r="GI13" i="21"/>
  <c r="GI291" i="21"/>
  <c r="GI252" i="21"/>
  <c r="GI236" i="21"/>
  <c r="GI204" i="21"/>
  <c r="GI189" i="21"/>
  <c r="GI166" i="21"/>
  <c r="GI143" i="21"/>
  <c r="GI141" i="21"/>
  <c r="GI139" i="21"/>
  <c r="GI135" i="21"/>
  <c r="GI119" i="21"/>
  <c r="GI103" i="21"/>
  <c r="GI87" i="21"/>
  <c r="GI126" i="21"/>
  <c r="GI92" i="21"/>
  <c r="GI86" i="21"/>
  <c r="GI70" i="21"/>
  <c r="GI65" i="21"/>
  <c r="GI55" i="21"/>
  <c r="GI39" i="21"/>
  <c r="GI33" i="21"/>
  <c r="GI27" i="21"/>
  <c r="GI12" i="21"/>
  <c r="GI11" i="21"/>
  <c r="GI213" i="21"/>
  <c r="GI200" i="21"/>
  <c r="GI158" i="21"/>
  <c r="GI150" i="21"/>
  <c r="GI147" i="21"/>
  <c r="GI134" i="21"/>
  <c r="GI100" i="21"/>
  <c r="GI73" i="21"/>
  <c r="GI40" i="21"/>
  <c r="GI34" i="21"/>
  <c r="GI28" i="21"/>
  <c r="GI156" i="21"/>
  <c r="GI152" i="21"/>
  <c r="GI149" i="21"/>
  <c r="GI116" i="21"/>
  <c r="GI96" i="21"/>
  <c r="GI74" i="21"/>
  <c r="GI57" i="21"/>
  <c r="GI53" i="21"/>
  <c r="GI49" i="21"/>
  <c r="GI43" i="21"/>
  <c r="GI23" i="21"/>
  <c r="GI173" i="21"/>
  <c r="GI160" i="21"/>
  <c r="GI110" i="21"/>
  <c r="GI69" i="21"/>
  <c r="GI64" i="21"/>
  <c r="GI61" i="21"/>
  <c r="GI50" i="21"/>
  <c r="GI44" i="21"/>
  <c r="GI6" i="21"/>
  <c r="GI7" i="21"/>
  <c r="GI8" i="21"/>
  <c r="GI9" i="21"/>
  <c r="GI10" i="21"/>
  <c r="GI16" i="21"/>
  <c r="GI20" i="21"/>
  <c r="GI25" i="21"/>
  <c r="GI32" i="21"/>
  <c r="GI62" i="21"/>
  <c r="GI79" i="21"/>
  <c r="GI112" i="21"/>
  <c r="GJ316" i="21"/>
  <c r="GJ308" i="21"/>
  <c r="GJ300" i="21"/>
  <c r="GJ292" i="21"/>
  <c r="GJ284" i="21"/>
  <c r="GJ276" i="21"/>
  <c r="GJ268" i="21"/>
  <c r="GJ260" i="21"/>
  <c r="GJ252" i="21"/>
  <c r="GJ244" i="21"/>
  <c r="GJ275" i="21"/>
  <c r="GJ274" i="21"/>
  <c r="GJ273" i="21"/>
  <c r="GJ272" i="21"/>
  <c r="GJ271" i="21"/>
  <c r="GJ270" i="21"/>
  <c r="GJ269" i="21"/>
  <c r="GJ239" i="21"/>
  <c r="GJ231" i="21"/>
  <c r="GJ283" i="21"/>
  <c r="GJ282" i="21"/>
  <c r="GJ281" i="21"/>
  <c r="GJ280" i="21"/>
  <c r="GJ279" i="21"/>
  <c r="GJ278" i="21"/>
  <c r="GJ277" i="21"/>
  <c r="GJ238" i="21"/>
  <c r="GJ291" i="21"/>
  <c r="GJ290" i="21"/>
  <c r="GJ289" i="21"/>
  <c r="GJ288" i="21"/>
  <c r="GJ287" i="21"/>
  <c r="GJ286" i="21"/>
  <c r="GJ285" i="21"/>
  <c r="GJ317" i="21"/>
  <c r="GJ294" i="21"/>
  <c r="GJ266" i="21"/>
  <c r="GJ262" i="21"/>
  <c r="GJ251" i="21"/>
  <c r="GJ247" i="21"/>
  <c r="GJ217" i="21"/>
  <c r="GJ209" i="21"/>
  <c r="GJ201" i="21"/>
  <c r="GJ193" i="21"/>
  <c r="GJ185" i="21"/>
  <c r="GJ177" i="21"/>
  <c r="GJ169" i="21"/>
  <c r="GJ161" i="21"/>
  <c r="GJ153" i="21"/>
  <c r="GJ307" i="21"/>
  <c r="GJ302" i="21"/>
  <c r="GJ297" i="21"/>
  <c r="GJ259" i="21"/>
  <c r="GJ255" i="21"/>
  <c r="GJ216" i="21"/>
  <c r="GJ208" i="21"/>
  <c r="GJ200" i="21"/>
  <c r="GJ192" i="21"/>
  <c r="GJ184" i="21"/>
  <c r="GJ176" i="21"/>
  <c r="GJ168" i="21"/>
  <c r="GJ160" i="21"/>
  <c r="GJ315" i="21"/>
  <c r="GJ313" i="21"/>
  <c r="GJ311" i="21"/>
  <c r="GJ309" i="21"/>
  <c r="GJ305" i="21"/>
  <c r="GJ267" i="21"/>
  <c r="GJ263" i="21"/>
  <c r="GJ248" i="21"/>
  <c r="GJ230" i="21"/>
  <c r="GJ229" i="21"/>
  <c r="GJ228" i="21"/>
  <c r="GJ227" i="21"/>
  <c r="GJ226" i="21"/>
  <c r="GJ225" i="21"/>
  <c r="GJ224" i="21"/>
  <c r="GJ223" i="21"/>
  <c r="GJ215" i="21"/>
  <c r="GJ207" i="21"/>
  <c r="GJ314" i="21"/>
  <c r="GJ312" i="21"/>
  <c r="GJ310" i="21"/>
  <c r="GJ301" i="21"/>
  <c r="GJ296" i="21"/>
  <c r="GJ265" i="21"/>
  <c r="GJ261" i="21"/>
  <c r="GJ250" i="21"/>
  <c r="GJ246" i="21"/>
  <c r="GJ242" i="21"/>
  <c r="GJ236" i="21"/>
  <c r="GJ219" i="21"/>
  <c r="GJ295" i="21"/>
  <c r="GJ256" i="21"/>
  <c r="GJ233" i="21"/>
  <c r="GJ218" i="21"/>
  <c r="GJ203" i="21"/>
  <c r="GJ197" i="21"/>
  <c r="GJ191" i="21"/>
  <c r="GJ171" i="21"/>
  <c r="GJ165" i="21"/>
  <c r="GJ152" i="21"/>
  <c r="GJ144" i="21"/>
  <c r="GJ136" i="21"/>
  <c r="GJ298" i="21"/>
  <c r="GJ264" i="21"/>
  <c r="GJ245" i="21"/>
  <c r="GJ240" i="21"/>
  <c r="GJ221" i="21"/>
  <c r="GJ212" i="21"/>
  <c r="GJ204" i="21"/>
  <c r="GJ198" i="21"/>
  <c r="GJ178" i="21"/>
  <c r="GJ172" i="21"/>
  <c r="GJ166" i="21"/>
  <c r="GJ159" i="21"/>
  <c r="GJ158" i="21"/>
  <c r="GJ157" i="21"/>
  <c r="GJ156" i="21"/>
  <c r="GJ155" i="21"/>
  <c r="GJ306" i="21"/>
  <c r="GJ293" i="21"/>
  <c r="GJ257" i="21"/>
  <c r="GJ241" i="21"/>
  <c r="GJ220" i="21"/>
  <c r="GJ195" i="21"/>
  <c r="GJ189" i="21"/>
  <c r="GJ183" i="21"/>
  <c r="GJ163" i="21"/>
  <c r="GJ234" i="21"/>
  <c r="GJ199" i="21"/>
  <c r="GJ188" i="21"/>
  <c r="GJ186" i="21"/>
  <c r="GJ130" i="21"/>
  <c r="GJ122" i="21"/>
  <c r="GJ114" i="21"/>
  <c r="GJ106" i="21"/>
  <c r="GJ98" i="21"/>
  <c r="GJ90" i="21"/>
  <c r="GJ82" i="21"/>
  <c r="GJ74" i="21"/>
  <c r="GJ66" i="21"/>
  <c r="GJ58" i="21"/>
  <c r="GJ50" i="21"/>
  <c r="GJ258" i="21"/>
  <c r="GJ254" i="21"/>
  <c r="GJ237" i="21"/>
  <c r="GJ182" i="21"/>
  <c r="GJ180" i="21"/>
  <c r="GJ129" i="21"/>
  <c r="GJ121" i="21"/>
  <c r="GJ113" i="21"/>
  <c r="GJ105" i="21"/>
  <c r="GJ97" i="21"/>
  <c r="GJ89" i="21"/>
  <c r="GJ81" i="21"/>
  <c r="GJ253" i="21"/>
  <c r="GJ249" i="21"/>
  <c r="GJ213" i="21"/>
  <c r="GJ211" i="21"/>
  <c r="GJ174" i="21"/>
  <c r="GJ128" i="21"/>
  <c r="GJ120" i="21"/>
  <c r="GJ112" i="21"/>
  <c r="GJ104" i="21"/>
  <c r="GJ96" i="21"/>
  <c r="GJ88" i="21"/>
  <c r="GJ80" i="21"/>
  <c r="GJ303" i="21"/>
  <c r="GJ210" i="21"/>
  <c r="GJ196" i="21"/>
  <c r="GJ175" i="21"/>
  <c r="GJ173" i="21"/>
  <c r="GJ162" i="21"/>
  <c r="GJ132" i="21"/>
  <c r="GJ124" i="21"/>
  <c r="GJ116" i="21"/>
  <c r="GJ108" i="21"/>
  <c r="GJ100" i="21"/>
  <c r="GJ92" i="21"/>
  <c r="GJ84" i="21"/>
  <c r="GJ299" i="21"/>
  <c r="GJ206" i="21"/>
  <c r="GJ142" i="21"/>
  <c r="GJ140" i="21"/>
  <c r="GJ138" i="21"/>
  <c r="GJ127" i="21"/>
  <c r="GJ111" i="21"/>
  <c r="GJ95" i="21"/>
  <c r="GJ83" i="21"/>
  <c r="GJ75" i="21"/>
  <c r="GJ45" i="21"/>
  <c r="GJ37" i="21"/>
  <c r="GJ29" i="21"/>
  <c r="GJ21" i="21"/>
  <c r="GJ232" i="21"/>
  <c r="GJ187" i="21"/>
  <c r="GJ150" i="21"/>
  <c r="GJ148" i="21"/>
  <c r="GJ146" i="21"/>
  <c r="GJ134" i="21"/>
  <c r="GJ118" i="21"/>
  <c r="GJ102" i="21"/>
  <c r="GJ86" i="21"/>
  <c r="GJ76" i="21"/>
  <c r="GJ44" i="21"/>
  <c r="GJ36" i="21"/>
  <c r="GJ28" i="21"/>
  <c r="GJ20" i="21"/>
  <c r="GJ12" i="21"/>
  <c r="GJ304" i="21"/>
  <c r="GJ170" i="21"/>
  <c r="GJ151" i="21"/>
  <c r="GJ149" i="21"/>
  <c r="GJ147" i="21"/>
  <c r="GJ145" i="21"/>
  <c r="GJ126" i="21"/>
  <c r="GJ110" i="21"/>
  <c r="GJ94" i="21"/>
  <c r="GJ79" i="21"/>
  <c r="GJ65" i="21"/>
  <c r="GJ64" i="21"/>
  <c r="GJ63" i="21"/>
  <c r="GJ62" i="21"/>
  <c r="GJ222" i="21"/>
  <c r="GJ214" i="21"/>
  <c r="GJ164" i="21"/>
  <c r="GJ154" i="21"/>
  <c r="GJ123" i="21"/>
  <c r="GJ103" i="21"/>
  <c r="GJ73" i="21"/>
  <c r="GJ59" i="21"/>
  <c r="GJ46" i="21"/>
  <c r="GJ40" i="21"/>
  <c r="GJ34" i="21"/>
  <c r="GJ14" i="21"/>
  <c r="GJ13" i="21"/>
  <c r="GJ10" i="21"/>
  <c r="GJ243" i="21"/>
  <c r="GJ194" i="21"/>
  <c r="GJ137" i="21"/>
  <c r="GJ117" i="21"/>
  <c r="GJ68" i="21"/>
  <c r="GJ56" i="21"/>
  <c r="GJ52" i="21"/>
  <c r="GJ47" i="21"/>
  <c r="GJ41" i="21"/>
  <c r="GJ35" i="21"/>
  <c r="GJ179" i="21"/>
  <c r="GJ167" i="21"/>
  <c r="GJ139" i="21"/>
  <c r="GJ133" i="21"/>
  <c r="GJ99" i="21"/>
  <c r="GJ93" i="21"/>
  <c r="GJ69" i="21"/>
  <c r="GJ61" i="21"/>
  <c r="GJ30" i="21"/>
  <c r="GJ24" i="21"/>
  <c r="GJ107" i="21"/>
  <c r="GJ87" i="21"/>
  <c r="GJ72" i="21"/>
  <c r="GJ54" i="21"/>
  <c r="GJ31" i="21"/>
  <c r="GJ6" i="21"/>
  <c r="GJ7" i="21"/>
  <c r="GJ8" i="21"/>
  <c r="GJ9" i="21"/>
  <c r="GJ16" i="21"/>
  <c r="GJ25" i="21"/>
  <c r="GJ32" i="21"/>
  <c r="GI54" i="21"/>
  <c r="GI72" i="21"/>
  <c r="GI84" i="21"/>
  <c r="GJ101" i="21"/>
  <c r="GI118" i="21"/>
  <c r="GI124" i="21"/>
  <c r="GJ135" i="21"/>
  <c r="GI148" i="21"/>
  <c r="GJ190" i="21"/>
  <c r="GJ202" i="21"/>
  <c r="GJ235" i="21"/>
  <c r="GI296" i="21"/>
  <c r="GI15" i="21"/>
  <c r="GI19" i="21"/>
  <c r="GI42" i="21"/>
  <c r="GJ49" i="21"/>
  <c r="GJ57" i="21"/>
  <c r="GI60" i="21"/>
  <c r="GI66" i="21"/>
  <c r="GI76" i="21"/>
  <c r="GJ85" i="21"/>
  <c r="GI102" i="21"/>
  <c r="GI108" i="21"/>
  <c r="GJ119" i="21"/>
  <c r="GJ15" i="21"/>
  <c r="GJ19" i="21"/>
  <c r="GI35" i="21"/>
  <c r="GJ42" i="21"/>
  <c r="GI47" i="21"/>
  <c r="GI52" i="21"/>
  <c r="GJ60" i="21"/>
  <c r="GI63" i="21"/>
  <c r="GJ91" i="21"/>
  <c r="GJ125" i="21"/>
  <c r="GJ131" i="21"/>
  <c r="GJ143" i="21"/>
  <c r="GI157" i="21"/>
  <c r="GJ181" i="21"/>
  <c r="GJ205" i="21"/>
  <c r="GI242" i="21"/>
  <c r="CG45" i="21"/>
  <c r="CG12" i="21"/>
  <c r="CG178" i="21"/>
  <c r="CG26" i="21"/>
  <c r="AW9" i="21"/>
  <c r="AW17" i="21"/>
  <c r="AW49" i="21"/>
  <c r="AW81" i="21"/>
  <c r="AW113" i="21"/>
  <c r="AW145" i="21"/>
  <c r="AW177" i="21"/>
  <c r="AW209" i="21"/>
  <c r="AW241" i="21"/>
  <c r="AW267" i="21"/>
  <c r="AW292" i="21"/>
  <c r="AW317" i="21"/>
  <c r="AW18" i="21"/>
  <c r="AW50" i="21"/>
  <c r="AW82" i="21"/>
  <c r="AW114" i="21"/>
  <c r="AW146" i="21"/>
  <c r="AW178" i="21"/>
  <c r="AW210" i="21"/>
  <c r="AW242" i="21"/>
  <c r="AW268" i="21"/>
  <c r="AW293" i="21"/>
  <c r="AW19" i="21"/>
  <c r="AW51" i="21"/>
  <c r="AW83" i="21"/>
  <c r="AW115" i="21"/>
  <c r="AW147" i="21"/>
  <c r="AW179" i="21"/>
  <c r="AW211" i="21"/>
  <c r="AW243" i="21"/>
  <c r="AW269" i="21"/>
  <c r="AW297" i="21"/>
  <c r="AW36" i="21"/>
  <c r="AW68" i="21"/>
  <c r="AW100" i="21"/>
  <c r="AW132" i="21"/>
  <c r="AW164" i="21"/>
  <c r="AW196" i="21"/>
  <c r="AW228" i="21"/>
  <c r="AW259" i="21"/>
  <c r="AW284" i="21"/>
  <c r="AW309" i="21"/>
  <c r="AW298" i="21"/>
  <c r="AW244" i="21"/>
  <c r="AW180" i="21"/>
  <c r="AW116" i="21"/>
  <c r="AW52" i="21"/>
  <c r="BH21" i="21"/>
  <c r="BH7" i="21"/>
  <c r="BH30" i="21"/>
  <c r="BH60" i="21"/>
  <c r="BH86" i="21"/>
  <c r="BH109" i="21"/>
  <c r="BH135" i="21"/>
  <c r="BH158" i="21"/>
  <c r="BH188" i="21"/>
  <c r="BH214" i="21"/>
  <c r="BH237" i="21"/>
  <c r="BH263" i="21"/>
  <c r="BH286" i="21"/>
  <c r="BH316" i="21"/>
  <c r="BH93" i="21"/>
  <c r="BH198" i="21"/>
  <c r="BH300" i="21"/>
  <c r="BH12" i="21"/>
  <c r="BH38" i="21"/>
  <c r="BH61" i="21"/>
  <c r="BH87" i="21"/>
  <c r="BH110" i="21"/>
  <c r="BH140" i="21"/>
  <c r="BH166" i="21"/>
  <c r="BH189" i="21"/>
  <c r="BH215" i="21"/>
  <c r="BH238" i="21"/>
  <c r="BH268" i="21"/>
  <c r="BH294" i="21"/>
  <c r="BH317" i="21"/>
  <c r="BH44" i="21"/>
  <c r="BH119" i="21"/>
  <c r="BH221" i="21"/>
  <c r="BH13" i="21"/>
  <c r="BH39" i="21"/>
  <c r="BH62" i="21"/>
  <c r="BH92" i="21"/>
  <c r="BH118" i="21"/>
  <c r="BH141" i="21"/>
  <c r="BH167" i="21"/>
  <c r="BH190" i="21"/>
  <c r="BH220" i="21"/>
  <c r="BH246" i="21"/>
  <c r="BH269" i="21"/>
  <c r="BH295" i="21"/>
  <c r="BH6" i="21"/>
  <c r="BH142" i="21"/>
  <c r="BH247" i="21"/>
  <c r="BH29" i="21"/>
  <c r="BH55" i="21"/>
  <c r="BH78" i="21"/>
  <c r="BH108" i="21"/>
  <c r="BH134" i="21"/>
  <c r="BH157" i="21"/>
  <c r="BH183" i="21"/>
  <c r="BH206" i="21"/>
  <c r="BH236" i="21"/>
  <c r="BH262" i="21"/>
  <c r="BH285" i="21"/>
  <c r="BH311" i="21"/>
  <c r="BH14" i="21"/>
  <c r="BH70" i="21"/>
  <c r="BH172" i="21"/>
  <c r="BH270" i="21"/>
  <c r="BH254" i="21"/>
  <c r="BH199" i="21"/>
  <c r="BH125" i="21"/>
  <c r="BH54" i="21"/>
  <c r="BU297" i="21"/>
  <c r="BU92" i="21"/>
  <c r="BU226" i="21"/>
  <c r="BU130" i="21"/>
  <c r="BU23" i="21"/>
  <c r="BU80" i="21"/>
  <c r="BU119" i="21"/>
  <c r="BU16" i="21"/>
  <c r="BU34" i="21"/>
  <c r="BU193" i="21"/>
  <c r="BU87" i="21"/>
  <c r="BU124" i="21"/>
  <c r="BU30" i="21"/>
  <c r="BU84" i="21"/>
  <c r="CG104" i="21"/>
  <c r="AX20" i="21"/>
  <c r="AX9" i="21"/>
  <c r="AX41" i="21"/>
  <c r="AX73" i="21"/>
  <c r="AX105" i="21"/>
  <c r="AX137" i="21"/>
  <c r="AX169" i="21"/>
  <c r="AX201" i="21"/>
  <c r="AX233" i="21"/>
  <c r="AX265" i="21"/>
  <c r="AX297" i="21"/>
  <c r="AX108" i="21"/>
  <c r="AX10" i="21"/>
  <c r="AX42" i="21"/>
  <c r="AX74" i="21"/>
  <c r="AX106" i="21"/>
  <c r="AX138" i="21"/>
  <c r="AX170" i="21"/>
  <c r="AX202" i="21"/>
  <c r="AX234" i="21"/>
  <c r="AX266" i="21"/>
  <c r="AX298" i="21"/>
  <c r="AX44" i="21"/>
  <c r="AX172" i="21"/>
  <c r="AX11" i="21"/>
  <c r="AX43" i="21"/>
  <c r="AX75" i="21"/>
  <c r="AX107" i="21"/>
  <c r="AX139" i="21"/>
  <c r="AX171" i="21"/>
  <c r="AX203" i="21"/>
  <c r="AX235" i="21"/>
  <c r="AX267" i="21"/>
  <c r="AX299" i="21"/>
  <c r="AX12" i="21"/>
  <c r="AX28" i="21"/>
  <c r="AX60" i="21"/>
  <c r="AX92" i="21"/>
  <c r="AX124" i="21"/>
  <c r="AX156" i="21"/>
  <c r="AX188" i="21"/>
  <c r="AX220" i="21"/>
  <c r="AX252" i="21"/>
  <c r="AX284" i="21"/>
  <c r="AX316" i="21"/>
  <c r="AX76" i="21"/>
  <c r="AX204" i="21"/>
  <c r="AW283" i="21"/>
  <c r="AW227" i="21"/>
  <c r="AW163" i="21"/>
  <c r="AW99" i="21"/>
  <c r="AW35" i="21"/>
  <c r="AX283" i="21"/>
  <c r="AX219" i="21"/>
  <c r="AX153" i="21"/>
  <c r="AX59" i="21"/>
  <c r="BI22" i="21"/>
  <c r="BI38" i="21"/>
  <c r="BI86" i="21"/>
  <c r="BI127" i="21"/>
  <c r="BI165" i="21"/>
  <c r="BI206" i="21"/>
  <c r="BI8" i="21"/>
  <c r="BI49" i="21"/>
  <c r="BI87" i="21"/>
  <c r="BI128" i="21"/>
  <c r="BI166" i="21"/>
  <c r="BI214" i="21"/>
  <c r="BI33" i="21"/>
  <c r="BI77" i="21"/>
  <c r="BI112" i="21"/>
  <c r="BI153" i="21"/>
  <c r="BI61" i="21"/>
  <c r="BI113" i="21"/>
  <c r="BI189" i="21"/>
  <c r="BI237" i="21"/>
  <c r="BI269" i="21"/>
  <c r="BI293" i="21"/>
  <c r="BI78" i="21"/>
  <c r="BI277" i="21"/>
  <c r="BI62" i="21"/>
  <c r="BI136" i="21"/>
  <c r="BI190" i="21"/>
  <c r="BI238" i="21"/>
  <c r="BI270" i="21"/>
  <c r="BI294" i="21"/>
  <c r="BI141" i="21"/>
  <c r="BI249" i="21"/>
  <c r="BI9" i="21"/>
  <c r="BI63" i="21"/>
  <c r="BI137" i="21"/>
  <c r="BI191" i="21"/>
  <c r="BI239" i="21"/>
  <c r="BI276" i="21"/>
  <c r="BI302" i="21"/>
  <c r="BI303" i="21"/>
  <c r="BI53" i="21"/>
  <c r="BI111" i="21"/>
  <c r="BI181" i="21"/>
  <c r="BI230" i="21"/>
  <c r="BI260" i="21"/>
  <c r="BI292" i="21"/>
  <c r="BI6" i="21"/>
  <c r="BI205" i="21"/>
  <c r="BH253" i="21"/>
  <c r="BH182" i="21"/>
  <c r="BH124" i="21"/>
  <c r="BH46" i="21"/>
  <c r="BI287" i="21"/>
  <c r="BI215" i="21"/>
  <c r="BI25" i="21"/>
  <c r="BV297" i="21"/>
  <c r="BV104" i="21"/>
  <c r="BV28" i="21"/>
  <c r="BV35" i="21"/>
  <c r="BV186" i="21"/>
  <c r="BV85" i="21"/>
  <c r="DF224" i="21"/>
  <c r="DF260" i="21"/>
  <c r="DF100" i="21"/>
  <c r="DF36" i="21"/>
  <c r="DF255" i="21"/>
  <c r="DF142" i="21"/>
  <c r="DF96" i="21"/>
  <c r="DF51" i="21"/>
  <c r="DF31" i="21"/>
  <c r="DF252" i="21"/>
  <c r="DF167" i="21"/>
  <c r="DF47" i="21"/>
  <c r="DF9" i="21"/>
  <c r="DF162" i="21"/>
  <c r="DF25" i="21"/>
  <c r="DF242" i="21"/>
  <c r="DF94" i="21"/>
  <c r="DF44" i="21"/>
  <c r="DF112" i="21"/>
  <c r="DF65" i="21"/>
  <c r="DF29" i="21"/>
  <c r="DF11" i="21"/>
  <c r="DF199" i="21"/>
  <c r="DF150" i="21"/>
  <c r="DF292" i="21"/>
  <c r="DF236" i="21"/>
  <c r="DF70" i="21"/>
  <c r="DF14" i="21"/>
  <c r="AW282" i="21"/>
  <c r="AW226" i="21"/>
  <c r="AW162" i="21"/>
  <c r="AW98" i="21"/>
  <c r="AW34" i="21"/>
  <c r="AX282" i="21"/>
  <c r="AX218" i="21"/>
  <c r="AX140" i="21"/>
  <c r="AX58" i="21"/>
  <c r="BJ63" i="21"/>
  <c r="BJ127" i="21"/>
  <c r="BJ191" i="21"/>
  <c r="BJ255" i="21"/>
  <c r="BJ312" i="21"/>
  <c r="BJ8" i="21"/>
  <c r="BJ72" i="21"/>
  <c r="BJ136" i="21"/>
  <c r="BJ200" i="21"/>
  <c r="BJ264" i="21"/>
  <c r="BJ45" i="21"/>
  <c r="BJ109" i="21"/>
  <c r="BJ173" i="21"/>
  <c r="BJ237" i="21"/>
  <c r="BJ296" i="21"/>
  <c r="BJ95" i="21"/>
  <c r="BJ205" i="21"/>
  <c r="BJ295" i="21"/>
  <c r="BJ141" i="21"/>
  <c r="BJ13" i="21"/>
  <c r="BJ104" i="21"/>
  <c r="BJ222" i="21"/>
  <c r="BJ311" i="21"/>
  <c r="BJ232" i="21"/>
  <c r="BJ30" i="21"/>
  <c r="BJ126" i="21"/>
  <c r="BJ223" i="21"/>
  <c r="BJ94" i="21"/>
  <c r="BJ190" i="21"/>
  <c r="BJ287" i="21"/>
  <c r="BJ31" i="21"/>
  <c r="BH310" i="21"/>
  <c r="BH252" i="21"/>
  <c r="BH174" i="21"/>
  <c r="BH103" i="21"/>
  <c r="BH45" i="21"/>
  <c r="BI286" i="21"/>
  <c r="BI177" i="21"/>
  <c r="BI24" i="21"/>
  <c r="BJ77" i="21"/>
  <c r="BG308" i="21"/>
  <c r="BG244" i="21"/>
  <c r="BG180" i="21"/>
  <c r="BG116" i="21"/>
  <c r="BG52" i="21"/>
  <c r="BS4" i="21"/>
  <c r="BT20" i="21"/>
  <c r="BT78" i="21"/>
  <c r="CE316" i="21"/>
  <c r="CE311" i="21"/>
  <c r="CE263" i="21"/>
  <c r="CE259" i="21"/>
  <c r="CE139" i="21"/>
  <c r="CE93" i="21"/>
  <c r="CE61" i="21"/>
  <c r="CE50" i="21"/>
  <c r="CE300" i="21"/>
  <c r="CE236" i="21"/>
  <c r="CE76" i="21"/>
  <c r="CE60" i="21"/>
  <c r="CE257" i="21"/>
  <c r="CE232" i="21"/>
  <c r="CE172" i="21"/>
  <c r="CE150" i="21"/>
  <c r="CE105" i="21"/>
  <c r="CE75" i="21"/>
  <c r="CE31" i="21"/>
  <c r="CE12" i="21"/>
  <c r="CE200" i="21"/>
  <c r="CE158" i="21"/>
  <c r="CE98" i="21"/>
  <c r="CE65" i="21"/>
  <c r="CE54" i="21"/>
  <c r="CE37" i="21"/>
  <c r="CE15" i="21"/>
  <c r="CE39" i="21"/>
  <c r="CE66" i="21"/>
  <c r="CE273" i="21"/>
  <c r="CE6" i="21"/>
  <c r="CQ234" i="21"/>
  <c r="CQ197" i="21"/>
  <c r="CQ160" i="21"/>
  <c r="CQ68" i="21"/>
  <c r="CQ31" i="21"/>
  <c r="CQ19" i="21"/>
  <c r="CQ291" i="21"/>
  <c r="CQ231" i="21"/>
  <c r="CQ196" i="21"/>
  <c r="CQ150" i="21"/>
  <c r="CQ108" i="21"/>
  <c r="CQ67" i="21"/>
  <c r="CQ42" i="21"/>
  <c r="CQ29" i="21"/>
  <c r="CQ240" i="21"/>
  <c r="CQ176" i="21"/>
  <c r="CQ121" i="21"/>
  <c r="CQ80" i="21"/>
  <c r="CQ40" i="21"/>
  <c r="CQ23" i="21"/>
  <c r="CQ230" i="21"/>
  <c r="CQ38" i="21"/>
  <c r="CQ21" i="21"/>
  <c r="CQ224" i="21"/>
  <c r="CQ175" i="21"/>
  <c r="CQ120" i="21"/>
  <c r="CQ63" i="21"/>
  <c r="CQ32" i="21"/>
  <c r="CQ20" i="21"/>
  <c r="CQ186" i="21"/>
  <c r="CQ134" i="21"/>
  <c r="CQ90" i="21"/>
  <c r="CQ41" i="21"/>
  <c r="CQ24" i="21"/>
  <c r="CQ57" i="21"/>
  <c r="CQ276" i="21"/>
  <c r="DE223" i="21"/>
  <c r="DO286" i="21"/>
  <c r="DO309" i="21"/>
  <c r="DO239" i="21"/>
  <c r="DO208" i="21"/>
  <c r="DO89" i="21"/>
  <c r="DO77" i="21"/>
  <c r="DO62" i="21"/>
  <c r="DO53" i="21"/>
  <c r="DO41" i="21"/>
  <c r="DO29" i="21"/>
  <c r="DO17" i="21"/>
  <c r="DO307" i="21"/>
  <c r="DO265" i="21"/>
  <c r="DO237" i="21"/>
  <c r="DO207" i="21"/>
  <c r="DO144" i="21"/>
  <c r="DO86" i="21"/>
  <c r="DO74" i="21"/>
  <c r="DO50" i="21"/>
  <c r="DO38" i="21"/>
  <c r="DO26" i="21"/>
  <c r="DO14" i="21"/>
  <c r="DO276" i="21"/>
  <c r="DO195" i="21"/>
  <c r="DO158" i="21"/>
  <c r="DO125" i="21"/>
  <c r="DO85" i="21"/>
  <c r="DO69" i="21"/>
  <c r="DO37" i="21"/>
  <c r="DO6" i="21"/>
  <c r="DO275" i="21"/>
  <c r="DO233" i="21"/>
  <c r="DO194" i="21"/>
  <c r="DO157" i="21"/>
  <c r="DO82" i="21"/>
  <c r="DO66" i="21"/>
  <c r="DO34" i="21"/>
  <c r="DO21" i="21"/>
  <c r="DO274" i="21"/>
  <c r="DO226" i="21"/>
  <c r="DO193" i="21"/>
  <c r="DO149" i="21"/>
  <c r="DO81" i="21"/>
  <c r="DO65" i="21"/>
  <c r="DO49" i="21"/>
  <c r="DO33" i="21"/>
  <c r="DO18" i="21"/>
  <c r="DO290" i="21"/>
  <c r="DO247" i="21"/>
  <c r="DO159" i="21"/>
  <c r="DO133" i="21"/>
  <c r="DO54" i="21"/>
  <c r="DO22" i="21"/>
  <c r="EA21" i="21"/>
  <c r="EA13" i="21"/>
  <c r="FY58" i="21"/>
  <c r="FY92" i="21"/>
  <c r="BG261" i="21"/>
  <c r="BG197" i="21"/>
  <c r="BG133" i="21"/>
  <c r="BG69" i="21"/>
  <c r="BT229" i="21"/>
  <c r="BT146" i="21"/>
  <c r="BT71" i="21"/>
  <c r="BT27" i="21"/>
  <c r="BT92" i="21"/>
  <c r="BT64" i="21"/>
  <c r="BT255" i="21"/>
  <c r="BT154" i="21"/>
  <c r="BT14" i="21"/>
  <c r="BT34" i="21"/>
  <c r="BT96" i="21"/>
  <c r="CR43" i="21"/>
  <c r="CR246" i="21"/>
  <c r="DD6" i="21"/>
  <c r="DD17" i="21"/>
  <c r="BG260" i="21"/>
  <c r="BG196" i="21"/>
  <c r="BG132" i="21"/>
  <c r="BG68" i="21"/>
  <c r="BT7" i="21"/>
  <c r="BT119" i="21"/>
  <c r="BT204" i="21"/>
  <c r="DE206" i="21"/>
  <c r="DE144" i="21"/>
  <c r="DE55" i="21"/>
  <c r="DE17" i="21"/>
  <c r="DE108" i="21"/>
  <c r="DE29" i="21"/>
  <c r="DE252" i="21"/>
  <c r="DE9" i="21"/>
  <c r="DE159" i="21"/>
  <c r="DE272" i="21"/>
  <c r="DE190" i="21"/>
  <c r="DC200" i="21"/>
  <c r="DC101" i="21"/>
  <c r="DC47" i="21"/>
  <c r="DC22" i="21"/>
  <c r="BG309" i="21"/>
  <c r="BG245" i="21"/>
  <c r="BG181" i="21"/>
  <c r="BG117" i="21"/>
  <c r="BG53" i="21"/>
  <c r="BT237" i="21"/>
  <c r="CE171" i="21"/>
  <c r="CE209" i="21"/>
  <c r="CH304" i="21"/>
  <c r="CH236" i="21"/>
  <c r="CH213" i="21"/>
  <c r="CH157" i="21"/>
  <c r="CH76" i="21"/>
  <c r="CH36" i="21"/>
  <c r="CH14" i="21"/>
  <c r="CH212" i="21"/>
  <c r="CH194" i="21"/>
  <c r="CH152" i="21"/>
  <c r="CH131" i="21"/>
  <c r="CH91" i="21"/>
  <c r="CH48" i="21"/>
  <c r="CH190" i="21"/>
  <c r="CH127" i="21"/>
  <c r="CH59" i="21"/>
  <c r="CH47" i="21"/>
  <c r="CH272" i="21"/>
  <c r="CH218" i="21"/>
  <c r="CH140" i="21"/>
  <c r="CH111" i="21"/>
  <c r="CH79" i="21"/>
  <c r="CQ9" i="21"/>
  <c r="CQ163" i="21"/>
  <c r="CQ265" i="21"/>
  <c r="DE14" i="21"/>
  <c r="DE70" i="21"/>
  <c r="DO58" i="21"/>
  <c r="DO93" i="21"/>
  <c r="DO167" i="21"/>
  <c r="DO225" i="21"/>
  <c r="DO317" i="21"/>
  <c r="EA247" i="21"/>
  <c r="CT66" i="21"/>
  <c r="CF4" i="21"/>
  <c r="DR212" i="21"/>
  <c r="DR272" i="21"/>
  <c r="DR172" i="21"/>
  <c r="DR146" i="21"/>
  <c r="DR124" i="21"/>
  <c r="DR168" i="21"/>
  <c r="DR120" i="21"/>
  <c r="EY4" i="21"/>
  <c r="FZ19" i="21"/>
  <c r="FY22" i="21"/>
  <c r="FY60" i="21"/>
  <c r="FY24" i="21"/>
  <c r="FY75" i="21"/>
  <c r="FY28" i="21"/>
  <c r="FY77" i="21"/>
  <c r="FY246" i="21"/>
  <c r="FY30" i="21"/>
  <c r="FY101" i="21"/>
  <c r="FY6" i="21"/>
  <c r="FY40" i="21"/>
  <c r="FY106" i="21"/>
  <c r="FY8" i="21"/>
  <c r="FY44" i="21"/>
  <c r="FY165" i="21"/>
  <c r="FY14" i="21"/>
  <c r="FY46" i="21"/>
  <c r="FY236" i="21"/>
  <c r="FY12" i="21"/>
  <c r="FY38" i="21"/>
  <c r="FW42" i="21"/>
  <c r="FW10" i="21"/>
  <c r="FW26" i="21"/>
  <c r="FW14" i="21"/>
  <c r="FW317" i="21"/>
  <c r="FW309" i="21"/>
  <c r="FW301" i="21"/>
  <c r="FW293" i="21"/>
  <c r="FW285" i="21"/>
  <c r="FW277" i="21"/>
  <c r="FW269" i="21"/>
  <c r="FW261" i="21"/>
  <c r="FW253" i="21"/>
  <c r="FW245" i="21"/>
  <c r="FW316" i="21"/>
  <c r="FW308" i="21"/>
  <c r="FW300" i="21"/>
  <c r="FW292" i="21"/>
  <c r="FW313" i="21"/>
  <c r="FW307" i="21"/>
  <c r="FW268" i="21"/>
  <c r="FW267" i="21"/>
  <c r="FW266" i="21"/>
  <c r="FW265" i="21"/>
  <c r="FW264" i="21"/>
  <c r="FW263" i="21"/>
  <c r="FW262" i="21"/>
  <c r="FW240" i="21"/>
  <c r="FW232" i="21"/>
  <c r="FW224" i="21"/>
  <c r="FW216" i="21"/>
  <c r="FW314" i="21"/>
  <c r="FW294" i="21"/>
  <c r="FW276" i="21"/>
  <c r="FW275" i="21"/>
  <c r="FW274" i="21"/>
  <c r="FW273" i="21"/>
  <c r="FW272" i="21"/>
  <c r="FW271" i="21"/>
  <c r="FW270" i="21"/>
  <c r="FW239" i="21"/>
  <c r="FW231" i="21"/>
  <c r="FW315" i="21"/>
  <c r="FW295" i="21"/>
  <c r="FW284" i="21"/>
  <c r="FW283" i="21"/>
  <c r="FW282" i="21"/>
  <c r="FW281" i="21"/>
  <c r="FW280" i="21"/>
  <c r="FW279" i="21"/>
  <c r="FW278" i="21"/>
  <c r="FW311" i="21"/>
  <c r="FW305" i="21"/>
  <c r="FW299" i="21"/>
  <c r="FW296" i="21"/>
  <c r="FW290" i="21"/>
  <c r="FW257" i="21"/>
  <c r="FW241" i="21"/>
  <c r="FW235" i="21"/>
  <c r="FW223" i="21"/>
  <c r="FW222" i="21"/>
  <c r="FW221" i="21"/>
  <c r="FW220" i="21"/>
  <c r="FW219" i="21"/>
  <c r="FW218" i="21"/>
  <c r="FW217" i="21"/>
  <c r="FW214" i="21"/>
  <c r="FW206" i="21"/>
  <c r="FW198" i="21"/>
  <c r="FW190" i="21"/>
  <c r="FW303" i="21"/>
  <c r="FW250" i="21"/>
  <c r="FW246" i="21"/>
  <c r="FW242" i="21"/>
  <c r="FW236" i="21"/>
  <c r="FW230" i="21"/>
  <c r="FW229" i="21"/>
  <c r="FW228" i="21"/>
  <c r="FW227" i="21"/>
  <c r="FW226" i="21"/>
  <c r="FW225" i="21"/>
  <c r="FW213" i="21"/>
  <c r="FW205" i="21"/>
  <c r="FW310" i="21"/>
  <c r="FW298" i="21"/>
  <c r="FW288" i="21"/>
  <c r="FW258" i="21"/>
  <c r="FW254" i="21"/>
  <c r="FW243" i="21"/>
  <c r="FW237" i="21"/>
  <c r="FW212" i="21"/>
  <c r="FW204" i="21"/>
  <c r="FW297" i="21"/>
  <c r="FW289" i="21"/>
  <c r="FW252" i="21"/>
  <c r="FW248" i="21"/>
  <c r="FW312" i="21"/>
  <c r="FW247" i="21"/>
  <c r="FW199" i="21"/>
  <c r="FW186" i="21"/>
  <c r="FW178" i="21"/>
  <c r="FW170" i="21"/>
  <c r="FW162" i="21"/>
  <c r="FW154" i="21"/>
  <c r="FW146" i="21"/>
  <c r="FW138" i="21"/>
  <c r="FW130" i="21"/>
  <c r="FW302" i="21"/>
  <c r="FW286" i="21"/>
  <c r="FW255" i="21"/>
  <c r="FW244" i="21"/>
  <c r="FW211" i="21"/>
  <c r="FW207" i="21"/>
  <c r="FW200" i="21"/>
  <c r="FW185" i="21"/>
  <c r="FW177" i="21"/>
  <c r="FW169" i="21"/>
  <c r="FW161" i="21"/>
  <c r="FW153" i="21"/>
  <c r="FW145" i="21"/>
  <c r="FW137" i="21"/>
  <c r="FW129" i="21"/>
  <c r="FW121" i="21"/>
  <c r="FW113" i="21"/>
  <c r="FW105" i="21"/>
  <c r="FW97" i="21"/>
  <c r="FW260" i="21"/>
  <c r="FW201" i="21"/>
  <c r="FW184" i="21"/>
  <c r="FW176" i="21"/>
  <c r="FW168" i="21"/>
  <c r="FW160" i="21"/>
  <c r="FW152" i="21"/>
  <c r="FW144" i="21"/>
  <c r="FW136" i="21"/>
  <c r="FW128" i="21"/>
  <c r="FW304" i="21"/>
  <c r="FW256" i="21"/>
  <c r="FW233" i="21"/>
  <c r="FW203" i="21"/>
  <c r="FW189" i="21"/>
  <c r="FW188" i="21"/>
  <c r="FW180" i="21"/>
  <c r="FW172" i="21"/>
  <c r="FW251" i="21"/>
  <c r="FW215" i="21"/>
  <c r="FW174" i="21"/>
  <c r="FW148" i="21"/>
  <c r="FW135" i="21"/>
  <c r="FW131" i="21"/>
  <c r="FW104" i="21"/>
  <c r="FW103" i="21"/>
  <c r="FW102" i="21"/>
  <c r="FW101" i="21"/>
  <c r="FW100" i="21"/>
  <c r="FW99" i="21"/>
  <c r="FW98" i="21"/>
  <c r="FW91" i="21"/>
  <c r="FW83" i="21"/>
  <c r="FW75" i="21"/>
  <c r="FW67" i="21"/>
  <c r="FW59" i="21"/>
  <c r="FW209" i="21"/>
  <c r="FW181" i="21"/>
  <c r="FW165" i="21"/>
  <c r="FW159" i="21"/>
  <c r="FW155" i="21"/>
  <c r="FW142" i="21"/>
  <c r="FW112" i="21"/>
  <c r="FW111" i="21"/>
  <c r="FW110" i="21"/>
  <c r="FW109" i="21"/>
  <c r="FW108" i="21"/>
  <c r="FW107" i="21"/>
  <c r="FW106" i="21"/>
  <c r="FW90" i="21"/>
  <c r="FW82" i="21"/>
  <c r="FW74" i="21"/>
  <c r="FW66" i="21"/>
  <c r="FW58" i="21"/>
  <c r="FW287" i="21"/>
  <c r="FW196" i="21"/>
  <c r="FW194" i="21"/>
  <c r="FW192" i="21"/>
  <c r="FW179" i="21"/>
  <c r="FW149" i="21"/>
  <c r="FW132" i="21"/>
  <c r="FW120" i="21"/>
  <c r="FW119" i="21"/>
  <c r="FW118" i="21"/>
  <c r="FW117" i="21"/>
  <c r="FW116" i="21"/>
  <c r="FW115" i="21"/>
  <c r="FW114" i="21"/>
  <c r="FW89" i="21"/>
  <c r="FW81" i="21"/>
  <c r="FW73" i="21"/>
  <c r="FW65" i="21"/>
  <c r="FW249" i="21"/>
  <c r="FW234" i="21"/>
  <c r="FW208" i="21"/>
  <c r="FW175" i="21"/>
  <c r="FW156" i="21"/>
  <c r="FW143" i="21"/>
  <c r="FW139" i="21"/>
  <c r="FW125" i="21"/>
  <c r="FW124" i="21"/>
  <c r="FW123" i="21"/>
  <c r="FW122" i="21"/>
  <c r="FW202" i="21"/>
  <c r="FW182" i="21"/>
  <c r="FW150" i="21"/>
  <c r="FW133" i="21"/>
  <c r="FW93" i="21"/>
  <c r="FW87" i="21"/>
  <c r="FW70" i="21"/>
  <c r="FW56" i="21"/>
  <c r="FW55" i="21"/>
  <c r="FW54" i="21"/>
  <c r="FW53" i="21"/>
  <c r="FW45" i="21"/>
  <c r="FW37" i="21"/>
  <c r="FW29" i="21"/>
  <c r="FW21" i="21"/>
  <c r="FW13" i="21"/>
  <c r="FW291" i="21"/>
  <c r="FW127" i="21"/>
  <c r="FW96" i="21"/>
  <c r="FW77" i="21"/>
  <c r="FW64" i="21"/>
  <c r="FW60" i="21"/>
  <c r="FW57" i="21"/>
  <c r="FW52" i="21"/>
  <c r="FW44" i="21"/>
  <c r="FW36" i="21"/>
  <c r="FW28" i="21"/>
  <c r="FW20" i="21"/>
  <c r="FW12" i="21"/>
  <c r="FW197" i="21"/>
  <c r="FW193" i="21"/>
  <c r="FW171" i="21"/>
  <c r="FW164" i="21"/>
  <c r="FW147" i="21"/>
  <c r="FW88" i="21"/>
  <c r="FW84" i="21"/>
  <c r="FW71" i="21"/>
  <c r="FW51" i="21"/>
  <c r="FW43" i="21"/>
  <c r="FW35" i="21"/>
  <c r="FW27" i="21"/>
  <c r="FW19" i="21"/>
  <c r="FW11" i="21"/>
  <c r="FW306" i="21"/>
  <c r="FW167" i="21"/>
  <c r="FW158" i="21"/>
  <c r="FW141" i="21"/>
  <c r="FW238" i="21"/>
  <c r="FW166" i="21"/>
  <c r="FW163" i="21"/>
  <c r="FW126" i="21"/>
  <c r="FW85" i="21"/>
  <c r="FW72" i="21"/>
  <c r="FW68" i="21"/>
  <c r="FW259" i="21"/>
  <c r="FW173" i="21"/>
  <c r="FW157" i="21"/>
  <c r="FW140" i="21"/>
  <c r="FW92" i="21"/>
  <c r="FW79" i="21"/>
  <c r="FW62" i="21"/>
  <c r="FW210" i="21"/>
  <c r="FW195" i="21"/>
  <c r="FW191" i="21"/>
  <c r="FW187" i="21"/>
  <c r="FW151" i="21"/>
  <c r="FW134" i="21"/>
  <c r="FW95" i="21"/>
  <c r="FW86" i="21"/>
  <c r="FW69" i="21"/>
  <c r="FW47" i="21"/>
  <c r="FW39" i="21"/>
  <c r="FW31" i="21"/>
  <c r="FW23" i="21"/>
  <c r="FW15" i="21"/>
  <c r="FW7" i="21"/>
  <c r="FW8" i="21"/>
  <c r="FZ13" i="21"/>
  <c r="FW24" i="21"/>
  <c r="FZ29" i="21"/>
  <c r="FW40" i="21"/>
  <c r="FZ45" i="21"/>
  <c r="FZ69" i="21"/>
  <c r="FZ115" i="21"/>
  <c r="FW183" i="21"/>
  <c r="FY315" i="21"/>
  <c r="FY307" i="21"/>
  <c r="FY299" i="21"/>
  <c r="FY291" i="21"/>
  <c r="FY283" i="21"/>
  <c r="FY275" i="21"/>
  <c r="FY267" i="21"/>
  <c r="FY259" i="21"/>
  <c r="FY251" i="21"/>
  <c r="FY243" i="21"/>
  <c r="FY314" i="21"/>
  <c r="FY306" i="21"/>
  <c r="FY298" i="21"/>
  <c r="FY290" i="21"/>
  <c r="FY301" i="21"/>
  <c r="FY295" i="21"/>
  <c r="FY282" i="21"/>
  <c r="FY281" i="21"/>
  <c r="FY280" i="21"/>
  <c r="FY279" i="21"/>
  <c r="FY278" i="21"/>
  <c r="FY277" i="21"/>
  <c r="FY276" i="21"/>
  <c r="FY238" i="21"/>
  <c r="FY230" i="21"/>
  <c r="FY222" i="21"/>
  <c r="FY308" i="21"/>
  <c r="FY302" i="21"/>
  <c r="FY296" i="21"/>
  <c r="FY289" i="21"/>
  <c r="FY288" i="21"/>
  <c r="FY287" i="21"/>
  <c r="FY286" i="21"/>
  <c r="FY285" i="21"/>
  <c r="FY284" i="21"/>
  <c r="FY237" i="21"/>
  <c r="FY309" i="21"/>
  <c r="FY303" i="21"/>
  <c r="FY297" i="21"/>
  <c r="FY313" i="21"/>
  <c r="FY310" i="21"/>
  <c r="FY294" i="21"/>
  <c r="FY292" i="21"/>
  <c r="FY269" i="21"/>
  <c r="FY264" i="21"/>
  <c r="FY258" i="21"/>
  <c r="FY254" i="21"/>
  <c r="FY212" i="21"/>
  <c r="FY204" i="21"/>
  <c r="FY196" i="21"/>
  <c r="FY188" i="21"/>
  <c r="FY317" i="21"/>
  <c r="FY305" i="21"/>
  <c r="FY272" i="21"/>
  <c r="FY247" i="21"/>
  <c r="FY211" i="21"/>
  <c r="FY203" i="21"/>
  <c r="FY312" i="21"/>
  <c r="FY262" i="21"/>
  <c r="FY255" i="21"/>
  <c r="FY231" i="21"/>
  <c r="FY210" i="21"/>
  <c r="FY202" i="21"/>
  <c r="FY311" i="21"/>
  <c r="FY268" i="21"/>
  <c r="FY263" i="21"/>
  <c r="FY260" i="21"/>
  <c r="FY249" i="21"/>
  <c r="FY245" i="21"/>
  <c r="FY240" i="21"/>
  <c r="FY234" i="21"/>
  <c r="FY270" i="21"/>
  <c r="FY244" i="21"/>
  <c r="FY232" i="21"/>
  <c r="FY227" i="21"/>
  <c r="FY214" i="21"/>
  <c r="FY201" i="21"/>
  <c r="FY184" i="21"/>
  <c r="FY176" i="21"/>
  <c r="FY168" i="21"/>
  <c r="FY160" i="21"/>
  <c r="FY152" i="21"/>
  <c r="FY144" i="21"/>
  <c r="FY136" i="21"/>
  <c r="FY128" i="21"/>
  <c r="FY316" i="21"/>
  <c r="FY293" i="21"/>
  <c r="FY273" i="21"/>
  <c r="FY252" i="21"/>
  <c r="FY239" i="21"/>
  <c r="FY217" i="21"/>
  <c r="FY208" i="21"/>
  <c r="FY183" i="21"/>
  <c r="FY175" i="21"/>
  <c r="FY167" i="21"/>
  <c r="FY159" i="21"/>
  <c r="FY151" i="21"/>
  <c r="FY143" i="21"/>
  <c r="FY135" i="21"/>
  <c r="FY127" i="21"/>
  <c r="FY119" i="21"/>
  <c r="FY111" i="21"/>
  <c r="FY103" i="21"/>
  <c r="FY95" i="21"/>
  <c r="FY266" i="21"/>
  <c r="FY257" i="21"/>
  <c r="FY241" i="21"/>
  <c r="FY225" i="21"/>
  <c r="FY220" i="21"/>
  <c r="FY182" i="21"/>
  <c r="FY174" i="21"/>
  <c r="FY166" i="21"/>
  <c r="FY158" i="21"/>
  <c r="FY150" i="21"/>
  <c r="FY142" i="21"/>
  <c r="FY134" i="21"/>
  <c r="FY271" i="21"/>
  <c r="FY253" i="21"/>
  <c r="FY235" i="21"/>
  <c r="FY229" i="21"/>
  <c r="FY216" i="21"/>
  <c r="FY213" i="21"/>
  <c r="FY199" i="21"/>
  <c r="FY198" i="21"/>
  <c r="FY197" i="21"/>
  <c r="FY186" i="21"/>
  <c r="FY178" i="21"/>
  <c r="FY170" i="21"/>
  <c r="FY218" i="21"/>
  <c r="FY172" i="21"/>
  <c r="FY162" i="21"/>
  <c r="FY149" i="21"/>
  <c r="FY145" i="21"/>
  <c r="FY132" i="21"/>
  <c r="FY118" i="21"/>
  <c r="FY117" i="21"/>
  <c r="FY116" i="21"/>
  <c r="FY115" i="21"/>
  <c r="FY114" i="21"/>
  <c r="FY113" i="21"/>
  <c r="FY112" i="21"/>
  <c r="FY89" i="21"/>
  <c r="FY81" i="21"/>
  <c r="FY73" i="21"/>
  <c r="FY65" i="21"/>
  <c r="FY57" i="21"/>
  <c r="FY304" i="21"/>
  <c r="FY256" i="21"/>
  <c r="FY221" i="21"/>
  <c r="FY206" i="21"/>
  <c r="FY194" i="21"/>
  <c r="FY192" i="21"/>
  <c r="FY190" i="21"/>
  <c r="FY179" i="21"/>
  <c r="FY156" i="21"/>
  <c r="FY139" i="21"/>
  <c r="FY125" i="21"/>
  <c r="FY124" i="21"/>
  <c r="FY123" i="21"/>
  <c r="FY122" i="21"/>
  <c r="FY121" i="21"/>
  <c r="FY120" i="21"/>
  <c r="FY88" i="21"/>
  <c r="FY80" i="21"/>
  <c r="FY72" i="21"/>
  <c r="FY64" i="21"/>
  <c r="FY56" i="21"/>
  <c r="FY274" i="21"/>
  <c r="FY261" i="21"/>
  <c r="FY250" i="21"/>
  <c r="FY224" i="21"/>
  <c r="FY200" i="21"/>
  <c r="FY177" i="21"/>
  <c r="FY163" i="21"/>
  <c r="FY146" i="21"/>
  <c r="FY133" i="21"/>
  <c r="FY129" i="21"/>
  <c r="FY126" i="21"/>
  <c r="FY87" i="21"/>
  <c r="FY79" i="21"/>
  <c r="FY71" i="21"/>
  <c r="FY63" i="21"/>
  <c r="FY205" i="21"/>
  <c r="FY173" i="21"/>
  <c r="FY157" i="21"/>
  <c r="FY153" i="21"/>
  <c r="FY140" i="21"/>
  <c r="FY265" i="21"/>
  <c r="FY164" i="21"/>
  <c r="FY147" i="21"/>
  <c r="FY130" i="21"/>
  <c r="FY109" i="21"/>
  <c r="FY96" i="21"/>
  <c r="FY84" i="21"/>
  <c r="FY67" i="21"/>
  <c r="FY51" i="21"/>
  <c r="FY43" i="21"/>
  <c r="FY35" i="21"/>
  <c r="FY27" i="21"/>
  <c r="FY19" i="21"/>
  <c r="FY11" i="21"/>
  <c r="FY233" i="21"/>
  <c r="FY226" i="21"/>
  <c r="FY193" i="21"/>
  <c r="FY189" i="21"/>
  <c r="FY171" i="21"/>
  <c r="FY141" i="21"/>
  <c r="FY104" i="21"/>
  <c r="FY99" i="21"/>
  <c r="FY94" i="21"/>
  <c r="FY91" i="21"/>
  <c r="FY78" i="21"/>
  <c r="FY74" i="21"/>
  <c r="FY61" i="21"/>
  <c r="FY50" i="21"/>
  <c r="FY42" i="21"/>
  <c r="FY34" i="21"/>
  <c r="FY26" i="21"/>
  <c r="FY18" i="21"/>
  <c r="FY10" i="21"/>
  <c r="FY242" i="21"/>
  <c r="FY219" i="21"/>
  <c r="FY207" i="21"/>
  <c r="FY185" i="21"/>
  <c r="FY161" i="21"/>
  <c r="FY107" i="21"/>
  <c r="FY102" i="21"/>
  <c r="FY85" i="21"/>
  <c r="FY68" i="21"/>
  <c r="FY49" i="21"/>
  <c r="FY41" i="21"/>
  <c r="FY33" i="21"/>
  <c r="FY25" i="21"/>
  <c r="FY17" i="21"/>
  <c r="FY9" i="21"/>
  <c r="FY181" i="21"/>
  <c r="FY155" i="21"/>
  <c r="FY138" i="21"/>
  <c r="FY110" i="21"/>
  <c r="FY97" i="21"/>
  <c r="FY300" i="21"/>
  <c r="FY248" i="21"/>
  <c r="FY223" i="21"/>
  <c r="FY180" i="21"/>
  <c r="FY105" i="21"/>
  <c r="FY100" i="21"/>
  <c r="FY86" i="21"/>
  <c r="FY82" i="21"/>
  <c r="FY69" i="21"/>
  <c r="FY195" i="21"/>
  <c r="FY191" i="21"/>
  <c r="FY187" i="21"/>
  <c r="FY154" i="21"/>
  <c r="FY137" i="21"/>
  <c r="FY108" i="21"/>
  <c r="FY76" i="21"/>
  <c r="FY59" i="21"/>
  <c r="FY169" i="21"/>
  <c r="FY148" i="21"/>
  <c r="FY131" i="21"/>
  <c r="FY98" i="21"/>
  <c r="FY93" i="21"/>
  <c r="FY83" i="21"/>
  <c r="FY70" i="21"/>
  <c r="FY66" i="21"/>
  <c r="FY55" i="21"/>
  <c r="FY54" i="21"/>
  <c r="FY53" i="21"/>
  <c r="FY45" i="21"/>
  <c r="FY37" i="21"/>
  <c r="FY29" i="21"/>
  <c r="FY21" i="21"/>
  <c r="FY13" i="21"/>
  <c r="FZ6" i="21"/>
  <c r="FY15" i="21"/>
  <c r="FW17" i="21"/>
  <c r="FZ22" i="21"/>
  <c r="FY31" i="21"/>
  <c r="FW33" i="21"/>
  <c r="FZ38" i="21"/>
  <c r="FY47" i="21"/>
  <c r="FW49" i="21"/>
  <c r="FW76" i="21"/>
  <c r="FY228" i="21"/>
  <c r="FZ314" i="21"/>
  <c r="FZ306" i="21"/>
  <c r="FZ298" i="21"/>
  <c r="FZ290" i="21"/>
  <c r="FZ282" i="21"/>
  <c r="FZ274" i="21"/>
  <c r="FZ266" i="21"/>
  <c r="FZ258" i="21"/>
  <c r="FZ250" i="21"/>
  <c r="FZ313" i="21"/>
  <c r="FZ305" i="21"/>
  <c r="FZ297" i="21"/>
  <c r="FZ308" i="21"/>
  <c r="FZ302" i="21"/>
  <c r="FZ296" i="21"/>
  <c r="FZ289" i="21"/>
  <c r="FZ288" i="21"/>
  <c r="FZ287" i="21"/>
  <c r="FZ286" i="21"/>
  <c r="FZ285" i="21"/>
  <c r="FZ284" i="21"/>
  <c r="FZ283" i="21"/>
  <c r="FZ237" i="21"/>
  <c r="FZ229" i="21"/>
  <c r="FZ221" i="21"/>
  <c r="FZ315" i="21"/>
  <c r="FZ309" i="21"/>
  <c r="FZ303" i="21"/>
  <c r="FZ236" i="21"/>
  <c r="FZ316" i="21"/>
  <c r="FZ310" i="21"/>
  <c r="FZ304" i="21"/>
  <c r="FZ300" i="21"/>
  <c r="FZ317" i="21"/>
  <c r="FZ277" i="21"/>
  <c r="FZ272" i="21"/>
  <c r="FZ247" i="21"/>
  <c r="FZ243" i="21"/>
  <c r="FZ230" i="21"/>
  <c r="FZ211" i="21"/>
  <c r="FZ203" i="21"/>
  <c r="FZ195" i="21"/>
  <c r="FZ312" i="21"/>
  <c r="FZ280" i="21"/>
  <c r="FZ267" i="21"/>
  <c r="FZ262" i="21"/>
  <c r="FZ255" i="21"/>
  <c r="FZ251" i="21"/>
  <c r="FZ231" i="21"/>
  <c r="FZ210" i="21"/>
  <c r="FZ202" i="21"/>
  <c r="FZ275" i="21"/>
  <c r="FZ270" i="21"/>
  <c r="FZ265" i="21"/>
  <c r="FZ259" i="21"/>
  <c r="FZ248" i="21"/>
  <c r="FZ244" i="21"/>
  <c r="FZ238" i="21"/>
  <c r="FZ232" i="21"/>
  <c r="FZ209" i="21"/>
  <c r="FZ201" i="21"/>
  <c r="FZ276" i="21"/>
  <c r="FZ271" i="21"/>
  <c r="FZ257" i="21"/>
  <c r="FZ253" i="21"/>
  <c r="FZ241" i="21"/>
  <c r="FZ235" i="21"/>
  <c r="FZ307" i="21"/>
  <c r="FZ293" i="21"/>
  <c r="FZ273" i="21"/>
  <c r="FZ252" i="21"/>
  <c r="FZ239" i="21"/>
  <c r="FZ222" i="21"/>
  <c r="FZ217" i="21"/>
  <c r="FZ208" i="21"/>
  <c r="FZ204" i="21"/>
  <c r="FZ183" i="21"/>
  <c r="FZ175" i="21"/>
  <c r="FZ167" i="21"/>
  <c r="FZ159" i="21"/>
  <c r="FZ151" i="21"/>
  <c r="FZ143" i="21"/>
  <c r="FZ135" i="21"/>
  <c r="FZ127" i="21"/>
  <c r="FZ311" i="21"/>
  <c r="FZ263" i="21"/>
  <c r="FZ260" i="21"/>
  <c r="FZ249" i="21"/>
  <c r="FZ234" i="21"/>
  <c r="FZ225" i="21"/>
  <c r="FZ220" i="21"/>
  <c r="FZ182" i="21"/>
  <c r="FZ174" i="21"/>
  <c r="FZ166" i="21"/>
  <c r="FZ158" i="21"/>
  <c r="FZ150" i="21"/>
  <c r="FZ142" i="21"/>
  <c r="FZ134" i="21"/>
  <c r="FZ126" i="21"/>
  <c r="FZ118" i="21"/>
  <c r="FZ110" i="21"/>
  <c r="FZ102" i="21"/>
  <c r="FZ94" i="21"/>
  <c r="FZ279" i="21"/>
  <c r="FZ246" i="21"/>
  <c r="FZ228" i="21"/>
  <c r="FZ215" i="21"/>
  <c r="FZ205" i="21"/>
  <c r="FZ181" i="21"/>
  <c r="FZ173" i="21"/>
  <c r="FZ165" i="21"/>
  <c r="FZ157" i="21"/>
  <c r="FZ149" i="21"/>
  <c r="FZ141" i="21"/>
  <c r="FZ133" i="21"/>
  <c r="FZ299" i="21"/>
  <c r="FZ261" i="21"/>
  <c r="FZ242" i="21"/>
  <c r="FZ224" i="21"/>
  <c r="FZ219" i="21"/>
  <c r="FZ207" i="21"/>
  <c r="FZ200" i="21"/>
  <c r="FZ185" i="21"/>
  <c r="FZ177" i="21"/>
  <c r="FZ169" i="21"/>
  <c r="FZ295" i="21"/>
  <c r="FZ256" i="21"/>
  <c r="FZ206" i="21"/>
  <c r="FZ194" i="21"/>
  <c r="FZ192" i="21"/>
  <c r="FZ190" i="21"/>
  <c r="FZ188" i="21"/>
  <c r="FZ179" i="21"/>
  <c r="FZ156" i="21"/>
  <c r="FZ152" i="21"/>
  <c r="FZ139" i="21"/>
  <c r="FZ125" i="21"/>
  <c r="FZ124" i="21"/>
  <c r="FZ123" i="21"/>
  <c r="FZ122" i="21"/>
  <c r="FZ121" i="21"/>
  <c r="FZ120" i="21"/>
  <c r="FZ119" i="21"/>
  <c r="FZ88" i="21"/>
  <c r="FZ80" i="21"/>
  <c r="FZ72" i="21"/>
  <c r="FZ64" i="21"/>
  <c r="FZ56" i="21"/>
  <c r="FZ281" i="21"/>
  <c r="FZ268" i="21"/>
  <c r="FZ245" i="21"/>
  <c r="FZ240" i="21"/>
  <c r="FZ198" i="21"/>
  <c r="FZ196" i="21"/>
  <c r="FZ186" i="21"/>
  <c r="FZ170" i="21"/>
  <c r="FZ163" i="21"/>
  <c r="FZ146" i="21"/>
  <c r="FZ129" i="21"/>
  <c r="FZ87" i="21"/>
  <c r="FZ79" i="21"/>
  <c r="FZ71" i="21"/>
  <c r="FZ63" i="21"/>
  <c r="FZ294" i="21"/>
  <c r="FZ227" i="21"/>
  <c r="FZ214" i="21"/>
  <c r="FZ184" i="21"/>
  <c r="FZ168" i="21"/>
  <c r="FZ153" i="21"/>
  <c r="FZ140" i="21"/>
  <c r="FZ136" i="21"/>
  <c r="FZ86" i="21"/>
  <c r="FZ78" i="21"/>
  <c r="FZ70" i="21"/>
  <c r="FZ62" i="21"/>
  <c r="FZ301" i="21"/>
  <c r="FZ292" i="21"/>
  <c r="FZ254" i="21"/>
  <c r="FZ223" i="21"/>
  <c r="FZ180" i="21"/>
  <c r="FZ164" i="21"/>
  <c r="FZ160" i="21"/>
  <c r="FZ147" i="21"/>
  <c r="FZ130" i="21"/>
  <c r="FZ291" i="21"/>
  <c r="FZ278" i="21"/>
  <c r="FZ233" i="21"/>
  <c r="FZ226" i="21"/>
  <c r="FZ193" i="21"/>
  <c r="FZ189" i="21"/>
  <c r="FZ171" i="21"/>
  <c r="FZ104" i="21"/>
  <c r="FZ99" i="21"/>
  <c r="FZ91" i="21"/>
  <c r="FZ74" i="21"/>
  <c r="FZ61" i="21"/>
  <c r="FZ57" i="21"/>
  <c r="FZ50" i="21"/>
  <c r="FZ42" i="21"/>
  <c r="FZ34" i="21"/>
  <c r="FZ26" i="21"/>
  <c r="FZ18" i="21"/>
  <c r="FZ10" i="21"/>
  <c r="FZ213" i="21"/>
  <c r="FZ197" i="21"/>
  <c r="FZ178" i="21"/>
  <c r="FZ161" i="21"/>
  <c r="FZ144" i="21"/>
  <c r="FZ107" i="21"/>
  <c r="FZ85" i="21"/>
  <c r="FZ81" i="21"/>
  <c r="FZ68" i="21"/>
  <c r="FZ49" i="21"/>
  <c r="FZ41" i="21"/>
  <c r="FZ33" i="21"/>
  <c r="FZ25" i="21"/>
  <c r="FZ17" i="21"/>
  <c r="FZ9" i="21"/>
  <c r="FZ264" i="21"/>
  <c r="FZ155" i="21"/>
  <c r="FZ138" i="21"/>
  <c r="FZ97" i="21"/>
  <c r="FZ92" i="21"/>
  <c r="FZ75" i="21"/>
  <c r="FZ58" i="21"/>
  <c r="FZ48" i="21"/>
  <c r="FZ40" i="21"/>
  <c r="FZ32" i="21"/>
  <c r="FZ24" i="21"/>
  <c r="FZ16" i="21"/>
  <c r="FZ8" i="21"/>
  <c r="FZ218" i="21"/>
  <c r="FZ212" i="21"/>
  <c r="FZ132" i="21"/>
  <c r="FZ116" i="21"/>
  <c r="FZ114" i="21"/>
  <c r="FZ112" i="21"/>
  <c r="FZ105" i="21"/>
  <c r="FZ100" i="21"/>
  <c r="FZ191" i="21"/>
  <c r="FZ187" i="21"/>
  <c r="FZ154" i="21"/>
  <c r="FZ137" i="21"/>
  <c r="FZ108" i="21"/>
  <c r="FZ95" i="21"/>
  <c r="FZ89" i="21"/>
  <c r="FZ76" i="21"/>
  <c r="FZ59" i="21"/>
  <c r="FZ216" i="21"/>
  <c r="FZ199" i="21"/>
  <c r="FZ148" i="21"/>
  <c r="FZ131" i="21"/>
  <c r="FZ103" i="21"/>
  <c r="FZ98" i="21"/>
  <c r="FZ93" i="21"/>
  <c r="FZ83" i="21"/>
  <c r="FZ66" i="21"/>
  <c r="FZ55" i="21"/>
  <c r="FZ54" i="21"/>
  <c r="FZ53" i="21"/>
  <c r="FZ176" i="21"/>
  <c r="FZ106" i="21"/>
  <c r="FZ101" i="21"/>
  <c r="FZ90" i="21"/>
  <c r="FZ77" i="21"/>
  <c r="FZ73" i="21"/>
  <c r="FZ60" i="21"/>
  <c r="FZ52" i="21"/>
  <c r="FZ44" i="21"/>
  <c r="FZ36" i="21"/>
  <c r="FZ28" i="21"/>
  <c r="FZ20" i="21"/>
  <c r="FZ12" i="21"/>
  <c r="FZ15" i="21"/>
  <c r="FZ31" i="21"/>
  <c r="FZ47" i="21"/>
  <c r="FZ51" i="21"/>
  <c r="FZ65" i="21"/>
  <c r="FZ82" i="21"/>
  <c r="FW94" i="21"/>
  <c r="FZ162" i="21"/>
  <c r="FZ35" i="21"/>
  <c r="FW46" i="21"/>
  <c r="FZ145" i="21"/>
  <c r="FY7" i="21"/>
  <c r="FW9" i="21"/>
  <c r="FZ14" i="21"/>
  <c r="FY23" i="21"/>
  <c r="FW25" i="21"/>
  <c r="FZ30" i="21"/>
  <c r="FY39" i="21"/>
  <c r="FW41" i="21"/>
  <c r="FZ46" i="21"/>
  <c r="FY52" i="21"/>
  <c r="FZ67" i="21"/>
  <c r="FZ84" i="21"/>
  <c r="FY90" i="21"/>
  <c r="FZ96" i="21"/>
  <c r="FZ109" i="21"/>
  <c r="FZ172" i="21"/>
  <c r="FZ269" i="21"/>
  <c r="FZ7" i="21"/>
  <c r="FY16" i="21"/>
  <c r="FW18" i="21"/>
  <c r="FZ23" i="21"/>
  <c r="FY32" i="21"/>
  <c r="FW34" i="21"/>
  <c r="FZ39" i="21"/>
  <c r="FY48" i="21"/>
  <c r="FW50" i="21"/>
  <c r="FY62" i="21"/>
  <c r="FZ111" i="21"/>
  <c r="FZ128" i="21"/>
  <c r="FY209" i="21"/>
  <c r="FW16" i="21"/>
  <c r="FZ21" i="21"/>
  <c r="FW32" i="21"/>
  <c r="FZ37" i="21"/>
  <c r="FW48" i="21"/>
  <c r="FW61" i="21"/>
  <c r="FW78" i="21"/>
  <c r="FW6" i="21"/>
  <c r="FZ11" i="21"/>
  <c r="FY20" i="21"/>
  <c r="FW22" i="21"/>
  <c r="FZ27" i="21"/>
  <c r="FY36" i="21"/>
  <c r="FW38" i="21"/>
  <c r="FZ43" i="21"/>
  <c r="FW63" i="21"/>
  <c r="FW80" i="21"/>
  <c r="FZ113" i="21"/>
  <c r="FY215" i="21"/>
  <c r="AV315" i="21"/>
  <c r="AV291" i="21"/>
  <c r="AV260" i="21"/>
  <c r="AV229" i="21"/>
  <c r="AV205" i="21"/>
  <c r="AV176" i="21"/>
  <c r="AV145" i="21"/>
  <c r="AV121" i="21"/>
  <c r="AV90" i="21"/>
  <c r="AV59" i="21"/>
  <c r="AV14" i="21"/>
  <c r="AV22" i="21"/>
  <c r="AV30" i="21"/>
  <c r="AV38" i="21"/>
  <c r="AV46" i="21"/>
  <c r="AV54" i="21"/>
  <c r="AV62" i="21"/>
  <c r="AV70" i="21"/>
  <c r="AV78" i="21"/>
  <c r="AV86" i="21"/>
  <c r="AV94" i="21"/>
  <c r="AV102" i="21"/>
  <c r="AV110" i="21"/>
  <c r="AV118" i="21"/>
  <c r="AV126" i="21"/>
  <c r="AV134" i="21"/>
  <c r="AV142" i="21"/>
  <c r="AV150" i="21"/>
  <c r="AV158" i="21"/>
  <c r="AV166" i="21"/>
  <c r="AV174" i="21"/>
  <c r="AV182" i="21"/>
  <c r="AV190" i="21"/>
  <c r="AV198" i="21"/>
  <c r="AV206" i="21"/>
  <c r="AV214" i="21"/>
  <c r="AV222" i="21"/>
  <c r="AV230" i="21"/>
  <c r="AV238" i="21"/>
  <c r="AV246" i="21"/>
  <c r="AV254" i="21"/>
  <c r="AV262" i="21"/>
  <c r="AV270" i="21"/>
  <c r="AV278" i="21"/>
  <c r="AV286" i="21"/>
  <c r="AV294" i="21"/>
  <c r="AV302" i="21"/>
  <c r="AV310" i="21"/>
  <c r="AV6" i="21"/>
  <c r="AV7" i="21"/>
  <c r="AV15" i="21"/>
  <c r="AV23" i="21"/>
  <c r="AV31" i="21"/>
  <c r="AV39" i="21"/>
  <c r="AV47" i="21"/>
  <c r="AV55" i="21"/>
  <c r="AV63" i="21"/>
  <c r="AV71" i="21"/>
  <c r="AV79" i="21"/>
  <c r="AV87" i="21"/>
  <c r="AV95" i="21"/>
  <c r="AV103" i="21"/>
  <c r="AV111" i="21"/>
  <c r="AV119" i="21"/>
  <c r="AV127" i="21"/>
  <c r="AV135" i="21"/>
  <c r="AV143" i="21"/>
  <c r="AV151" i="21"/>
  <c r="AV159" i="21"/>
  <c r="AV167" i="21"/>
  <c r="AV175" i="21"/>
  <c r="AV183" i="21"/>
  <c r="AV191" i="21"/>
  <c r="AV199" i="21"/>
  <c r="AV207" i="21"/>
  <c r="AV215" i="21"/>
  <c r="AV223" i="21"/>
  <c r="AV231" i="21"/>
  <c r="AV239" i="21"/>
  <c r="AV247" i="21"/>
  <c r="AV255" i="21"/>
  <c r="AV263" i="21"/>
  <c r="AV271" i="21"/>
  <c r="AV279" i="21"/>
  <c r="AV287" i="21"/>
  <c r="AV295" i="21"/>
  <c r="AV303" i="21"/>
  <c r="AV311" i="21"/>
  <c r="AV8" i="21"/>
  <c r="AV16" i="21"/>
  <c r="AV24" i="21"/>
  <c r="AV32" i="21"/>
  <c r="AV40" i="21"/>
  <c r="AV13" i="21"/>
  <c r="AV27" i="21"/>
  <c r="AV41" i="21"/>
  <c r="AV51" i="21"/>
  <c r="AV61" i="21"/>
  <c r="AV73" i="21"/>
  <c r="AV83" i="21"/>
  <c r="AV93" i="21"/>
  <c r="AV105" i="21"/>
  <c r="AV115" i="21"/>
  <c r="AV125" i="21"/>
  <c r="AV137" i="21"/>
  <c r="AV147" i="21"/>
  <c r="AV157" i="21"/>
  <c r="AV169" i="21"/>
  <c r="AV179" i="21"/>
  <c r="AV189" i="21"/>
  <c r="AV201" i="21"/>
  <c r="AV211" i="21"/>
  <c r="AV221" i="21"/>
  <c r="AV233" i="21"/>
  <c r="AV243" i="21"/>
  <c r="AV253" i="21"/>
  <c r="AV265" i="21"/>
  <c r="AV275" i="21"/>
  <c r="AV285" i="21"/>
  <c r="AV297" i="21"/>
  <c r="AV307" i="21"/>
  <c r="AV317" i="21"/>
  <c r="AV17" i="21"/>
  <c r="AV28" i="21"/>
  <c r="AV42" i="21"/>
  <c r="AV52" i="21"/>
  <c r="AV64" i="21"/>
  <c r="AV74" i="21"/>
  <c r="AV84" i="21"/>
  <c r="AV96" i="21"/>
  <c r="AV106" i="21"/>
  <c r="AV116" i="21"/>
  <c r="AV128" i="21"/>
  <c r="AV138" i="21"/>
  <c r="AV148" i="21"/>
  <c r="AV160" i="21"/>
  <c r="AV170" i="21"/>
  <c r="AV180" i="21"/>
  <c r="AV192" i="21"/>
  <c r="AV202" i="21"/>
  <c r="AV212" i="21"/>
  <c r="AV224" i="21"/>
  <c r="AV234" i="21"/>
  <c r="AV244" i="21"/>
  <c r="AV256" i="21"/>
  <c r="AV266" i="21"/>
  <c r="AV276" i="21"/>
  <c r="AV288" i="21"/>
  <c r="AV298" i="21"/>
  <c r="AV308" i="21"/>
  <c r="AV18" i="21"/>
  <c r="AV29" i="21"/>
  <c r="AV43" i="21"/>
  <c r="AV53" i="21"/>
  <c r="AV65" i="21"/>
  <c r="AV75" i="21"/>
  <c r="AV85" i="21"/>
  <c r="AV97" i="21"/>
  <c r="AV107" i="21"/>
  <c r="AV117" i="21"/>
  <c r="AV129" i="21"/>
  <c r="AV139" i="21"/>
  <c r="AV149" i="21"/>
  <c r="AV161" i="21"/>
  <c r="AV171" i="21"/>
  <c r="AV181" i="21"/>
  <c r="AV193" i="21"/>
  <c r="AV203" i="21"/>
  <c r="AV213" i="21"/>
  <c r="AV225" i="21"/>
  <c r="AV235" i="21"/>
  <c r="AV245" i="21"/>
  <c r="AV257" i="21"/>
  <c r="AV267" i="21"/>
  <c r="AV277" i="21"/>
  <c r="AV289" i="21"/>
  <c r="AV299" i="21"/>
  <c r="AV309" i="21"/>
  <c r="AV19" i="21"/>
  <c r="AV33" i="21"/>
  <c r="AV44" i="21"/>
  <c r="AV56" i="21"/>
  <c r="AV66" i="21"/>
  <c r="AV76" i="21"/>
  <c r="AV88" i="21"/>
  <c r="AV98" i="21"/>
  <c r="AV108" i="21"/>
  <c r="AV120" i="21"/>
  <c r="AV130" i="21"/>
  <c r="AV140" i="21"/>
  <c r="AV152" i="21"/>
  <c r="AV162" i="21"/>
  <c r="AV172" i="21"/>
  <c r="AV184" i="21"/>
  <c r="AV194" i="21"/>
  <c r="AV204" i="21"/>
  <c r="AV216" i="21"/>
  <c r="AV226" i="21"/>
  <c r="AV236" i="21"/>
  <c r="AV248" i="21"/>
  <c r="AV258" i="21"/>
  <c r="AV268" i="21"/>
  <c r="AV280" i="21"/>
  <c r="AV290" i="21"/>
  <c r="AV300" i="21"/>
  <c r="AV312" i="21"/>
  <c r="AV12" i="21"/>
  <c r="AV26" i="21"/>
  <c r="AV37" i="21"/>
  <c r="AV50" i="21"/>
  <c r="AV60" i="21"/>
  <c r="AV72" i="21"/>
  <c r="AV82" i="21"/>
  <c r="AV92" i="21"/>
  <c r="AV104" i="21"/>
  <c r="AV114" i="21"/>
  <c r="AV124" i="21"/>
  <c r="AV136" i="21"/>
  <c r="AV146" i="21"/>
  <c r="AV156" i="21"/>
  <c r="AV168" i="21"/>
  <c r="AV178" i="21"/>
  <c r="AV188" i="21"/>
  <c r="AV200" i="21"/>
  <c r="AV210" i="21"/>
  <c r="AV220" i="21"/>
  <c r="AV232" i="21"/>
  <c r="AV242" i="21"/>
  <c r="AV252" i="21"/>
  <c r="AV264" i="21"/>
  <c r="AV274" i="21"/>
  <c r="AV284" i="21"/>
  <c r="AV296" i="21"/>
  <c r="AV306" i="21"/>
  <c r="AV316" i="21"/>
  <c r="AV314" i="21"/>
  <c r="AV283" i="21"/>
  <c r="AV259" i="21"/>
  <c r="AV228" i="21"/>
  <c r="AV197" i="21"/>
  <c r="AV173" i="21"/>
  <c r="AV144" i="21"/>
  <c r="AV113" i="21"/>
  <c r="AV89" i="21"/>
  <c r="AV58" i="21"/>
  <c r="AV25" i="21"/>
  <c r="AV313" i="21"/>
  <c r="AV282" i="21"/>
  <c r="AV251" i="21"/>
  <c r="AV227" i="21"/>
  <c r="AV196" i="21"/>
  <c r="AV165" i="21"/>
  <c r="AV141" i="21"/>
  <c r="AV112" i="21"/>
  <c r="AV81" i="21"/>
  <c r="AV57" i="21"/>
  <c r="AV21" i="21"/>
  <c r="AV305" i="21"/>
  <c r="AV281" i="21"/>
  <c r="AV250" i="21"/>
  <c r="AV219" i="21"/>
  <c r="AV195" i="21"/>
  <c r="AV164" i="21"/>
  <c r="AV133" i="21"/>
  <c r="AV109" i="21"/>
  <c r="AV80" i="21"/>
  <c r="AV49" i="21"/>
  <c r="AV20" i="21"/>
  <c r="AV304" i="21"/>
  <c r="AV249" i="21"/>
  <c r="AV218" i="21"/>
  <c r="AV187" i="21"/>
  <c r="AV163" i="21"/>
  <c r="AV132" i="21"/>
  <c r="AV101" i="21"/>
  <c r="AV77" i="21"/>
  <c r="AV48" i="21"/>
  <c r="AV11" i="21"/>
  <c r="AV273" i="21"/>
  <c r="AV301" i="21"/>
  <c r="AV272" i="21"/>
  <c r="AV241" i="21"/>
  <c r="AV217" i="21"/>
  <c r="AV186" i="21"/>
  <c r="AV155" i="21"/>
  <c r="AV131" i="21"/>
  <c r="AV100" i="21"/>
  <c r="AV69" i="21"/>
  <c r="AV45" i="21"/>
  <c r="AV10" i="21"/>
  <c r="AV293" i="21"/>
  <c r="AV269" i="21"/>
  <c r="AV240" i="21"/>
  <c r="AV209" i="21"/>
  <c r="AV185" i="21"/>
  <c r="AV154" i="21"/>
  <c r="AV123" i="21"/>
  <c r="AV99" i="21"/>
  <c r="AV68" i="21"/>
  <c r="AV36" i="21"/>
  <c r="AV9" i="21"/>
  <c r="AV292" i="21"/>
  <c r="AV261" i="21"/>
  <c r="AV237" i="21"/>
  <c r="AV208" i="21"/>
  <c r="AV177" i="21"/>
  <c r="AV153" i="21"/>
  <c r="AV122" i="21"/>
  <c r="AV91" i="21"/>
  <c r="AV67" i="21"/>
  <c r="AV35" i="21"/>
  <c r="AW313" i="21"/>
  <c r="AW299" i="21"/>
  <c r="AW285" i="21"/>
  <c r="AW274" i="21"/>
  <c r="AW260" i="21"/>
  <c r="AW249" i="21"/>
  <c r="AW233" i="21"/>
  <c r="AW217" i="21"/>
  <c r="AW201" i="21"/>
  <c r="AW185" i="21"/>
  <c r="AW169" i="21"/>
  <c r="AW153" i="21"/>
  <c r="AW137" i="21"/>
  <c r="AW121" i="21"/>
  <c r="AW105" i="21"/>
  <c r="AW89" i="21"/>
  <c r="AW73" i="21"/>
  <c r="AW57" i="21"/>
  <c r="AW41" i="21"/>
  <c r="AW25" i="21"/>
  <c r="AX305" i="21"/>
  <c r="AX289" i="21"/>
  <c r="AX273" i="21"/>
  <c r="AX257" i="21"/>
  <c r="AX241" i="21"/>
  <c r="AX225" i="21"/>
  <c r="AX209" i="21"/>
  <c r="AX193" i="21"/>
  <c r="AX177" i="21"/>
  <c r="AX161" i="21"/>
  <c r="AX145" i="21"/>
  <c r="AX129" i="21"/>
  <c r="AX113" i="21"/>
  <c r="AX97" i="21"/>
  <c r="AX81" i="21"/>
  <c r="AX65" i="21"/>
  <c r="AX49" i="21"/>
  <c r="AX33" i="21"/>
  <c r="AX17" i="21"/>
  <c r="BJ10" i="21"/>
  <c r="BJ18" i="21"/>
  <c r="BJ26" i="21"/>
  <c r="BJ34" i="21"/>
  <c r="BJ42" i="21"/>
  <c r="BJ50" i="21"/>
  <c r="BJ58" i="21"/>
  <c r="BJ66" i="21"/>
  <c r="BJ74" i="21"/>
  <c r="BJ82" i="21"/>
  <c r="BJ90" i="21"/>
  <c r="BJ98" i="21"/>
  <c r="BJ106" i="21"/>
  <c r="BJ114" i="21"/>
  <c r="BJ122" i="21"/>
  <c r="BJ130" i="21"/>
  <c r="BJ138" i="21"/>
  <c r="BJ146" i="21"/>
  <c r="BJ154" i="21"/>
  <c r="BJ162" i="21"/>
  <c r="BJ170" i="21"/>
  <c r="BJ178" i="21"/>
  <c r="BJ186" i="21"/>
  <c r="BJ194" i="21"/>
  <c r="BJ202" i="21"/>
  <c r="BJ210" i="21"/>
  <c r="BJ218" i="21"/>
  <c r="BJ226" i="21"/>
  <c r="BJ234" i="21"/>
  <c r="BJ242" i="21"/>
  <c r="BJ250" i="21"/>
  <c r="BJ258" i="21"/>
  <c r="BJ266" i="21"/>
  <c r="BJ274" i="21"/>
  <c r="BJ282" i="21"/>
  <c r="BJ290" i="21"/>
  <c r="BJ298" i="21"/>
  <c r="BJ306" i="21"/>
  <c r="BJ314" i="21"/>
  <c r="BJ11" i="21"/>
  <c r="BJ19" i="21"/>
  <c r="BJ27" i="21"/>
  <c r="BJ35" i="21"/>
  <c r="BJ43" i="21"/>
  <c r="BJ51" i="21"/>
  <c r="BJ59" i="21"/>
  <c r="BJ67" i="21"/>
  <c r="BJ75" i="21"/>
  <c r="BJ83" i="21"/>
  <c r="BJ91" i="21"/>
  <c r="BJ99" i="21"/>
  <c r="BJ107" i="21"/>
  <c r="BJ115" i="21"/>
  <c r="BJ123" i="21"/>
  <c r="BJ131" i="21"/>
  <c r="BJ139" i="21"/>
  <c r="BJ147" i="21"/>
  <c r="BJ155" i="21"/>
  <c r="BJ163" i="21"/>
  <c r="BJ171" i="21"/>
  <c r="BJ179" i="21"/>
  <c r="BJ187" i="21"/>
  <c r="BJ195" i="21"/>
  <c r="BJ203" i="21"/>
  <c r="BJ211" i="21"/>
  <c r="BJ219" i="21"/>
  <c r="BJ227" i="21"/>
  <c r="BJ235" i="21"/>
  <c r="BJ243" i="21"/>
  <c r="BJ251" i="21"/>
  <c r="BJ259" i="21"/>
  <c r="BJ267" i="21"/>
  <c r="BJ275" i="21"/>
  <c r="BJ283" i="21"/>
  <c r="BJ291" i="21"/>
  <c r="BJ299" i="21"/>
  <c r="BJ307" i="21"/>
  <c r="BJ315" i="21"/>
  <c r="BJ12" i="21"/>
  <c r="BJ20" i="21"/>
  <c r="BJ28" i="21"/>
  <c r="BJ36" i="21"/>
  <c r="BJ44" i="21"/>
  <c r="BJ52" i="21"/>
  <c r="BJ60" i="21"/>
  <c r="BJ68" i="21"/>
  <c r="BJ76" i="21"/>
  <c r="BJ84" i="21"/>
  <c r="BJ92" i="21"/>
  <c r="BJ100" i="21"/>
  <c r="BJ108" i="21"/>
  <c r="BJ116" i="21"/>
  <c r="BJ124" i="21"/>
  <c r="BJ132" i="21"/>
  <c r="BJ140" i="21"/>
  <c r="BJ148" i="21"/>
  <c r="BJ156" i="21"/>
  <c r="BJ164" i="21"/>
  <c r="BJ172" i="21"/>
  <c r="BJ180" i="21"/>
  <c r="BJ188" i="21"/>
  <c r="BJ196" i="21"/>
  <c r="BJ204" i="21"/>
  <c r="BJ212" i="21"/>
  <c r="BJ220" i="21"/>
  <c r="BJ228" i="21"/>
  <c r="BJ236" i="21"/>
  <c r="BJ244" i="21"/>
  <c r="BJ252" i="21"/>
  <c r="BJ260" i="21"/>
  <c r="BJ268" i="21"/>
  <c r="BJ276" i="21"/>
  <c r="BJ284" i="21"/>
  <c r="BJ292" i="21"/>
  <c r="BJ300" i="21"/>
  <c r="BJ308" i="21"/>
  <c r="BJ316" i="21"/>
  <c r="BJ9" i="21"/>
  <c r="BJ17" i="21"/>
  <c r="BJ25" i="21"/>
  <c r="BJ33" i="21"/>
  <c r="BJ41" i="21"/>
  <c r="BJ49" i="21"/>
  <c r="BJ57" i="21"/>
  <c r="BJ65" i="21"/>
  <c r="BJ73" i="21"/>
  <c r="BJ81" i="21"/>
  <c r="BJ89" i="21"/>
  <c r="BJ97" i="21"/>
  <c r="BJ105" i="21"/>
  <c r="BJ113" i="21"/>
  <c r="BJ121" i="21"/>
  <c r="BJ129" i="21"/>
  <c r="BJ137" i="21"/>
  <c r="BJ145" i="21"/>
  <c r="BJ153" i="21"/>
  <c r="BJ161" i="21"/>
  <c r="BJ169" i="21"/>
  <c r="BJ177" i="21"/>
  <c r="BJ185" i="21"/>
  <c r="BJ193" i="21"/>
  <c r="BJ201" i="21"/>
  <c r="BJ209" i="21"/>
  <c r="BJ217" i="21"/>
  <c r="BJ225" i="21"/>
  <c r="BJ233" i="21"/>
  <c r="BJ241" i="21"/>
  <c r="BJ249" i="21"/>
  <c r="BJ257" i="21"/>
  <c r="BJ265" i="21"/>
  <c r="BJ273" i="21"/>
  <c r="BJ281" i="21"/>
  <c r="BJ21" i="21"/>
  <c r="BJ37" i="21"/>
  <c r="BJ53" i="21"/>
  <c r="BJ69" i="21"/>
  <c r="BJ85" i="21"/>
  <c r="BJ101" i="21"/>
  <c r="BJ117" i="21"/>
  <c r="BJ133" i="21"/>
  <c r="BJ149" i="21"/>
  <c r="BJ165" i="21"/>
  <c r="BJ181" i="21"/>
  <c r="BJ197" i="21"/>
  <c r="BJ213" i="21"/>
  <c r="BJ229" i="21"/>
  <c r="BJ245" i="21"/>
  <c r="BJ261" i="21"/>
  <c r="BJ277" i="21"/>
  <c r="BJ289" i="21"/>
  <c r="BJ303" i="21"/>
  <c r="BJ317" i="21"/>
  <c r="BJ22" i="21"/>
  <c r="BJ38" i="21"/>
  <c r="BJ54" i="21"/>
  <c r="BJ70" i="21"/>
  <c r="BJ86" i="21"/>
  <c r="BJ102" i="21"/>
  <c r="BJ118" i="21"/>
  <c r="BJ134" i="21"/>
  <c r="BJ150" i="21"/>
  <c r="BJ166" i="21"/>
  <c r="BJ182" i="21"/>
  <c r="BJ198" i="21"/>
  <c r="BJ214" i="21"/>
  <c r="BJ230" i="21"/>
  <c r="BJ246" i="21"/>
  <c r="BJ262" i="21"/>
  <c r="BJ278" i="21"/>
  <c r="BJ293" i="21"/>
  <c r="BJ304" i="21"/>
  <c r="BJ6" i="21"/>
  <c r="BJ7" i="21"/>
  <c r="BJ23" i="21"/>
  <c r="BJ39" i="21"/>
  <c r="BJ55" i="21"/>
  <c r="BJ71" i="21"/>
  <c r="BJ87" i="21"/>
  <c r="BJ103" i="21"/>
  <c r="BJ119" i="21"/>
  <c r="BJ135" i="21"/>
  <c r="BJ151" i="21"/>
  <c r="BJ167" i="21"/>
  <c r="BJ183" i="21"/>
  <c r="BJ199" i="21"/>
  <c r="BJ215" i="21"/>
  <c r="BJ231" i="21"/>
  <c r="BJ247" i="21"/>
  <c r="BJ263" i="21"/>
  <c r="BJ279" i="21"/>
  <c r="BJ294" i="21"/>
  <c r="BJ305" i="21"/>
  <c r="BJ16" i="21"/>
  <c r="BJ32" i="21"/>
  <c r="BJ48" i="21"/>
  <c r="BJ64" i="21"/>
  <c r="BJ80" i="21"/>
  <c r="BJ96" i="21"/>
  <c r="BJ112" i="21"/>
  <c r="BJ128" i="21"/>
  <c r="BJ144" i="21"/>
  <c r="BJ160" i="21"/>
  <c r="BJ176" i="21"/>
  <c r="BJ192" i="21"/>
  <c r="BJ208" i="21"/>
  <c r="BJ224" i="21"/>
  <c r="BJ240" i="21"/>
  <c r="BJ256" i="21"/>
  <c r="BJ272" i="21"/>
  <c r="BJ288" i="21"/>
  <c r="BJ302" i="21"/>
  <c r="BJ313" i="21"/>
  <c r="BG310" i="21"/>
  <c r="BG294" i="21"/>
  <c r="BG278" i="21"/>
  <c r="BG262" i="21"/>
  <c r="BG246" i="21"/>
  <c r="BG230" i="21"/>
  <c r="BG214" i="21"/>
  <c r="BG198" i="21"/>
  <c r="BG182" i="21"/>
  <c r="BG166" i="21"/>
  <c r="BG150" i="21"/>
  <c r="BG134" i="21"/>
  <c r="BG118" i="21"/>
  <c r="BG102" i="21"/>
  <c r="BG86" i="21"/>
  <c r="BG70" i="21"/>
  <c r="BG54" i="21"/>
  <c r="BG38" i="21"/>
  <c r="BJ297" i="21"/>
  <c r="BJ270" i="21"/>
  <c r="BJ238" i="21"/>
  <c r="BJ206" i="21"/>
  <c r="BJ174" i="21"/>
  <c r="BJ142" i="21"/>
  <c r="BJ110" i="21"/>
  <c r="BJ78" i="21"/>
  <c r="BJ46" i="21"/>
  <c r="BJ14" i="21"/>
  <c r="BT314" i="21"/>
  <c r="BT306" i="21"/>
  <c r="BT298" i="21"/>
  <c r="BT290" i="21"/>
  <c r="BT282" i="21"/>
  <c r="BT274" i="21"/>
  <c r="BT266" i="21"/>
  <c r="BT310" i="21"/>
  <c r="BT302" i="21"/>
  <c r="BT294" i="21"/>
  <c r="BT286" i="21"/>
  <c r="BT278" i="21"/>
  <c r="BT270" i="21"/>
  <c r="BT312" i="21"/>
  <c r="BT304" i="21"/>
  <c r="BT296" i="21"/>
  <c r="BT288" i="21"/>
  <c r="BT280" i="21"/>
  <c r="BT272" i="21"/>
  <c r="BT258" i="21"/>
  <c r="BT250" i="21"/>
  <c r="BT242" i="21"/>
  <c r="BT234" i="21"/>
  <c r="BT308" i="21"/>
  <c r="BT305" i="21"/>
  <c r="BT292" i="21"/>
  <c r="BT289" i="21"/>
  <c r="BT276" i="21"/>
  <c r="BT273" i="21"/>
  <c r="BT262" i="21"/>
  <c r="BT254" i="21"/>
  <c r="BT246" i="21"/>
  <c r="BT238" i="21"/>
  <c r="BT231" i="21"/>
  <c r="BT227" i="21"/>
  <c r="BT223" i="21"/>
  <c r="BT219" i="21"/>
  <c r="BT215" i="21"/>
  <c r="BT211" i="21"/>
  <c r="BT207" i="21"/>
  <c r="BT203" i="21"/>
  <c r="BT199" i="21"/>
  <c r="BT195" i="21"/>
  <c r="BT191" i="21"/>
  <c r="BT187" i="21"/>
  <c r="BT183" i="21"/>
  <c r="BT179" i="21"/>
  <c r="BT175" i="21"/>
  <c r="BT171" i="21"/>
  <c r="BT167" i="21"/>
  <c r="BT163" i="21"/>
  <c r="BT159" i="21"/>
  <c r="BT155" i="21"/>
  <c r="BT151" i="21"/>
  <c r="BT147" i="21"/>
  <c r="BT143" i="21"/>
  <c r="BT139" i="21"/>
  <c r="BT135" i="21"/>
  <c r="BT131" i="21"/>
  <c r="BT317" i="21"/>
  <c r="BT307" i="21"/>
  <c r="BT301" i="21"/>
  <c r="BT291" i="21"/>
  <c r="BT285" i="21"/>
  <c r="BT275" i="21"/>
  <c r="BT269" i="21"/>
  <c r="BT264" i="21"/>
  <c r="BT256" i="21"/>
  <c r="BT248" i="21"/>
  <c r="BT240" i="21"/>
  <c r="BT303" i="21"/>
  <c r="BT287" i="21"/>
  <c r="BT271" i="21"/>
  <c r="BT260" i="21"/>
  <c r="BT252" i="21"/>
  <c r="BT244" i="21"/>
  <c r="BT236" i="21"/>
  <c r="BT230" i="21"/>
  <c r="BT226" i="21"/>
  <c r="BT222" i="21"/>
  <c r="BT218" i="21"/>
  <c r="BT214" i="21"/>
  <c r="BT210" i="21"/>
  <c r="BT206" i="21"/>
  <c r="BT202" i="21"/>
  <c r="BT198" i="21"/>
  <c r="BT194" i="21"/>
  <c r="BT190" i="21"/>
  <c r="BT186" i="21"/>
  <c r="BT182" i="21"/>
  <c r="BT178" i="21"/>
  <c r="BT174" i="21"/>
  <c r="BT170" i="21"/>
  <c r="BT315" i="21"/>
  <c r="BT309" i="21"/>
  <c r="BT283" i="21"/>
  <c r="BT277" i="21"/>
  <c r="BT162" i="21"/>
  <c r="BT149" i="21"/>
  <c r="BT136" i="21"/>
  <c r="BT295" i="21"/>
  <c r="BT259" i="21"/>
  <c r="BT251" i="21"/>
  <c r="BT243" i="21"/>
  <c r="BT235" i="21"/>
  <c r="BT232" i="21"/>
  <c r="BT224" i="21"/>
  <c r="BT216" i="21"/>
  <c r="BT208" i="21"/>
  <c r="BT200" i="21"/>
  <c r="BT192" i="21"/>
  <c r="BT184" i="21"/>
  <c r="BT176" i="21"/>
  <c r="BT168" i="21"/>
  <c r="BT166" i="21"/>
  <c r="BT153" i="21"/>
  <c r="BT140" i="21"/>
  <c r="BT134" i="21"/>
  <c r="BT125" i="21"/>
  <c r="BT121" i="21"/>
  <c r="BT117" i="21"/>
  <c r="BT113" i="21"/>
  <c r="BT109" i="21"/>
  <c r="BT105" i="21"/>
  <c r="BT101" i="21"/>
  <c r="BT97" i="21"/>
  <c r="BT93" i="21"/>
  <c r="BT89" i="21"/>
  <c r="BT85" i="21"/>
  <c r="BT81" i="21"/>
  <c r="BT77" i="21"/>
  <c r="BT73" i="21"/>
  <c r="BT69" i="21"/>
  <c r="BT65" i="21"/>
  <c r="BT61" i="21"/>
  <c r="BT57" i="21"/>
  <c r="BT53" i="21"/>
  <c r="BT49" i="21"/>
  <c r="BT45" i="21"/>
  <c r="BT41" i="21"/>
  <c r="BT37" i="21"/>
  <c r="BT33" i="21"/>
  <c r="BT29" i="21"/>
  <c r="BT25" i="21"/>
  <c r="BT21" i="21"/>
  <c r="BT17" i="21"/>
  <c r="BT13" i="21"/>
  <c r="BT9" i="21"/>
  <c r="BT157" i="21"/>
  <c r="BT144" i="21"/>
  <c r="BT138" i="21"/>
  <c r="BT132" i="21"/>
  <c r="BT129" i="21"/>
  <c r="BT316" i="21"/>
  <c r="BT297" i="21"/>
  <c r="BT284" i="21"/>
  <c r="BT265" i="21"/>
  <c r="BT257" i="21"/>
  <c r="BT249" i="21"/>
  <c r="BT241" i="21"/>
  <c r="BT233" i="21"/>
  <c r="BT225" i="21"/>
  <c r="BT217" i="21"/>
  <c r="BT209" i="21"/>
  <c r="BT201" i="21"/>
  <c r="BT193" i="21"/>
  <c r="BT185" i="21"/>
  <c r="BT177" i="21"/>
  <c r="BT169" i="21"/>
  <c r="BT164" i="21"/>
  <c r="BT158" i="21"/>
  <c r="BT145" i="21"/>
  <c r="BT128" i="21"/>
  <c r="BT124" i="21"/>
  <c r="BT120" i="21"/>
  <c r="BT116" i="21"/>
  <c r="BT112" i="21"/>
  <c r="BT279" i="21"/>
  <c r="BT228" i="21"/>
  <c r="BT212" i="21"/>
  <c r="BT196" i="21"/>
  <c r="BT180" i="21"/>
  <c r="BT156" i="21"/>
  <c r="BT123" i="21"/>
  <c r="BT115" i="21"/>
  <c r="BT108" i="21"/>
  <c r="BT95" i="21"/>
  <c r="BT83" i="21"/>
  <c r="BT76" i="21"/>
  <c r="BT74" i="21"/>
  <c r="BT67" i="21"/>
  <c r="BT60" i="21"/>
  <c r="BT58" i="21"/>
  <c r="BT51" i="21"/>
  <c r="BT44" i="21"/>
  <c r="BT42" i="21"/>
  <c r="BT35" i="21"/>
  <c r="BT28" i="21"/>
  <c r="BT26" i="21"/>
  <c r="BT19" i="21"/>
  <c r="BT12" i="21"/>
  <c r="BT10" i="21"/>
  <c r="BT160" i="21"/>
  <c r="BT99" i="21"/>
  <c r="BT313" i="21"/>
  <c r="BT300" i="21"/>
  <c r="BT221" i="21"/>
  <c r="BT205" i="21"/>
  <c r="BT189" i="21"/>
  <c r="BT173" i="21"/>
  <c r="BT142" i="21"/>
  <c r="BT122" i="21"/>
  <c r="BT114" i="21"/>
  <c r="BT103" i="21"/>
  <c r="BT90" i="21"/>
  <c r="BT86" i="21"/>
  <c r="BT79" i="21"/>
  <c r="BT72" i="21"/>
  <c r="BT70" i="21"/>
  <c r="BT63" i="21"/>
  <c r="BT56" i="21"/>
  <c r="BT54" i="21"/>
  <c r="BT47" i="21"/>
  <c r="BT40" i="21"/>
  <c r="BT38" i="21"/>
  <c r="BT31" i="21"/>
  <c r="BT24" i="21"/>
  <c r="BT22" i="21"/>
  <c r="BT15" i="21"/>
  <c r="BT8" i="21"/>
  <c r="BT6" i="21"/>
  <c r="BT293" i="21"/>
  <c r="BT267" i="21"/>
  <c r="BT165" i="21"/>
  <c r="BT152" i="21"/>
  <c r="BT110" i="21"/>
  <c r="BT104" i="21"/>
  <c r="BT91" i="21"/>
  <c r="BT263" i="21"/>
  <c r="BT247" i="21"/>
  <c r="BT107" i="21"/>
  <c r="BT94" i="21"/>
  <c r="BT311" i="21"/>
  <c r="BT220" i="21"/>
  <c r="BT188" i="21"/>
  <c r="BT150" i="21"/>
  <c r="BT133" i="21"/>
  <c r="BT127" i="21"/>
  <c r="BT111" i="21"/>
  <c r="BT98" i="21"/>
  <c r="BT82" i="21"/>
  <c r="BT75" i="21"/>
  <c r="BT68" i="21"/>
  <c r="BT50" i="21"/>
  <c r="BT43" i="21"/>
  <c r="BT36" i="21"/>
  <c r="BT18" i="21"/>
  <c r="BT11" i="21"/>
  <c r="BT261" i="21"/>
  <c r="BT245" i="21"/>
  <c r="BT141" i="21"/>
  <c r="BT102" i="21"/>
  <c r="BT268" i="21"/>
  <c r="BT213" i="21"/>
  <c r="BT181" i="21"/>
  <c r="BT161" i="21"/>
  <c r="BT118" i="21"/>
  <c r="BT100" i="21"/>
  <c r="BT87" i="21"/>
  <c r="BT80" i="21"/>
  <c r="BT62" i="21"/>
  <c r="BT55" i="21"/>
  <c r="BT48" i="21"/>
  <c r="BT30" i="21"/>
  <c r="BT23" i="21"/>
  <c r="BT16" i="21"/>
  <c r="BU48" i="21"/>
  <c r="BU55" i="21"/>
  <c r="BU62" i="21"/>
  <c r="BV91" i="21"/>
  <c r="BU100" i="21"/>
  <c r="BU145" i="21"/>
  <c r="BV162" i="21"/>
  <c r="BU225" i="21"/>
  <c r="BT253" i="21"/>
  <c r="BU310" i="21"/>
  <c r="BU302" i="21"/>
  <c r="BU294" i="21"/>
  <c r="BU286" i="21"/>
  <c r="BU278" i="21"/>
  <c r="BU270" i="21"/>
  <c r="BU312" i="21"/>
  <c r="BU304" i="21"/>
  <c r="BU296" i="21"/>
  <c r="BU288" i="21"/>
  <c r="BU280" i="21"/>
  <c r="BU272" i="21"/>
  <c r="BU315" i="21"/>
  <c r="BU307" i="21"/>
  <c r="BU299" i="21"/>
  <c r="BU291" i="21"/>
  <c r="BU283" i="21"/>
  <c r="BU275" i="21"/>
  <c r="BU267" i="21"/>
  <c r="BU308" i="21"/>
  <c r="BU305" i="21"/>
  <c r="BU292" i="21"/>
  <c r="BU289" i="21"/>
  <c r="BU276" i="21"/>
  <c r="BU273" i="21"/>
  <c r="BU262" i="21"/>
  <c r="BU254" i="21"/>
  <c r="BU246" i="21"/>
  <c r="BU238" i="21"/>
  <c r="BU231" i="21"/>
  <c r="BU227" i="21"/>
  <c r="BU223" i="21"/>
  <c r="BU219" i="21"/>
  <c r="BU215" i="21"/>
  <c r="BU211" i="21"/>
  <c r="BU207" i="21"/>
  <c r="BU203" i="21"/>
  <c r="BU199" i="21"/>
  <c r="BU195" i="21"/>
  <c r="BU191" i="21"/>
  <c r="BU187" i="21"/>
  <c r="BU183" i="21"/>
  <c r="BU179" i="21"/>
  <c r="BU175" i="21"/>
  <c r="BU171" i="21"/>
  <c r="BU167" i="21"/>
  <c r="BU163" i="21"/>
  <c r="BU159" i="21"/>
  <c r="BU155" i="21"/>
  <c r="BU151" i="21"/>
  <c r="BU147" i="21"/>
  <c r="BU143" i="21"/>
  <c r="BU139" i="21"/>
  <c r="BU135" i="21"/>
  <c r="BU317" i="21"/>
  <c r="BU301" i="21"/>
  <c r="BU285" i="21"/>
  <c r="BU269" i="21"/>
  <c r="BU264" i="21"/>
  <c r="BU256" i="21"/>
  <c r="BU248" i="21"/>
  <c r="BU240" i="21"/>
  <c r="BU314" i="21"/>
  <c r="BU311" i="21"/>
  <c r="BU298" i="21"/>
  <c r="BU295" i="21"/>
  <c r="BU282" i="21"/>
  <c r="BU279" i="21"/>
  <c r="BU266" i="21"/>
  <c r="BU259" i="21"/>
  <c r="BU251" i="21"/>
  <c r="BU243" i="21"/>
  <c r="BU235" i="21"/>
  <c r="BU232" i="21"/>
  <c r="BU228" i="21"/>
  <c r="BU224" i="21"/>
  <c r="BU220" i="21"/>
  <c r="BU216" i="21"/>
  <c r="BU212" i="21"/>
  <c r="BU208" i="21"/>
  <c r="BU204" i="21"/>
  <c r="BU200" i="21"/>
  <c r="BU196" i="21"/>
  <c r="BU192" i="21"/>
  <c r="BU188" i="21"/>
  <c r="BU184" i="21"/>
  <c r="BU180" i="21"/>
  <c r="BU176" i="21"/>
  <c r="BU172" i="21"/>
  <c r="BU168" i="21"/>
  <c r="BU164" i="21"/>
  <c r="BU160" i="21"/>
  <c r="BU156" i="21"/>
  <c r="BU152" i="21"/>
  <c r="BU148" i="21"/>
  <c r="BU144" i="21"/>
  <c r="BU140" i="21"/>
  <c r="BU136" i="21"/>
  <c r="BU258" i="21"/>
  <c r="BU250" i="21"/>
  <c r="BU242" i="21"/>
  <c r="BU234" i="21"/>
  <c r="BU303" i="21"/>
  <c r="BU290" i="21"/>
  <c r="BU271" i="21"/>
  <c r="BU260" i="21"/>
  <c r="BU252" i="21"/>
  <c r="BU244" i="21"/>
  <c r="BU236" i="21"/>
  <c r="BU230" i="21"/>
  <c r="BU222" i="21"/>
  <c r="BU214" i="21"/>
  <c r="BU206" i="21"/>
  <c r="BU198" i="21"/>
  <c r="BU190" i="21"/>
  <c r="BU182" i="21"/>
  <c r="BU174" i="21"/>
  <c r="BU166" i="21"/>
  <c r="BU153" i="21"/>
  <c r="BU134" i="21"/>
  <c r="BU125" i="21"/>
  <c r="BU121" i="21"/>
  <c r="BU117" i="21"/>
  <c r="BU113" i="21"/>
  <c r="BU109" i="21"/>
  <c r="BU105" i="21"/>
  <c r="BU101" i="21"/>
  <c r="BU97" i="21"/>
  <c r="BU93" i="21"/>
  <c r="BU89" i="21"/>
  <c r="BU85" i="21"/>
  <c r="BU81" i="21"/>
  <c r="BU77" i="21"/>
  <c r="BU73" i="21"/>
  <c r="BU69" i="21"/>
  <c r="BU65" i="21"/>
  <c r="BU61" i="21"/>
  <c r="BU57" i="21"/>
  <c r="BU53" i="21"/>
  <c r="BU49" i="21"/>
  <c r="BU45" i="21"/>
  <c r="BU41" i="21"/>
  <c r="BU37" i="21"/>
  <c r="BU33" i="21"/>
  <c r="BU29" i="21"/>
  <c r="BU25" i="21"/>
  <c r="BU21" i="21"/>
  <c r="BU17" i="21"/>
  <c r="BU13" i="21"/>
  <c r="BU9" i="21"/>
  <c r="BU157" i="21"/>
  <c r="BU138" i="21"/>
  <c r="BU132" i="21"/>
  <c r="BU129" i="21"/>
  <c r="BU313" i="21"/>
  <c r="BU300" i="21"/>
  <c r="BU281" i="21"/>
  <c r="BU268" i="21"/>
  <c r="BU229" i="21"/>
  <c r="BU221" i="21"/>
  <c r="BU213" i="21"/>
  <c r="BU205" i="21"/>
  <c r="BU197" i="21"/>
  <c r="BU189" i="21"/>
  <c r="BU181" i="21"/>
  <c r="BU173" i="21"/>
  <c r="BU161" i="21"/>
  <c r="BU142" i="21"/>
  <c r="BU126" i="21"/>
  <c r="BU122" i="21"/>
  <c r="BU118" i="21"/>
  <c r="BU114" i="21"/>
  <c r="BU110" i="21"/>
  <c r="BU106" i="21"/>
  <c r="BU102" i="21"/>
  <c r="BU98" i="21"/>
  <c r="BU94" i="21"/>
  <c r="BU90" i="21"/>
  <c r="BU309" i="21"/>
  <c r="BU277" i="21"/>
  <c r="BU162" i="21"/>
  <c r="BU149" i="21"/>
  <c r="BU131" i="21"/>
  <c r="BU99" i="21"/>
  <c r="BU316" i="21"/>
  <c r="BU265" i="21"/>
  <c r="BU257" i="21"/>
  <c r="BU249" i="21"/>
  <c r="BU241" i="21"/>
  <c r="BU233" i="21"/>
  <c r="BU217" i="21"/>
  <c r="BU201" i="21"/>
  <c r="BU185" i="21"/>
  <c r="BU169" i="21"/>
  <c r="BU128" i="21"/>
  <c r="BU120" i="21"/>
  <c r="BU112" i="21"/>
  <c r="BU103" i="21"/>
  <c r="BU86" i="21"/>
  <c r="BU79" i="21"/>
  <c r="BU72" i="21"/>
  <c r="BU70" i="21"/>
  <c r="BU63" i="21"/>
  <c r="BU56" i="21"/>
  <c r="BU54" i="21"/>
  <c r="BU47" i="21"/>
  <c r="BU40" i="21"/>
  <c r="BU38" i="21"/>
  <c r="BU31" i="21"/>
  <c r="BU24" i="21"/>
  <c r="BU22" i="21"/>
  <c r="BU15" i="21"/>
  <c r="BU8" i="21"/>
  <c r="BU6" i="21"/>
  <c r="BU263" i="21"/>
  <c r="BU255" i="21"/>
  <c r="BU247" i="21"/>
  <c r="BU239" i="21"/>
  <c r="BU146" i="21"/>
  <c r="BU107" i="21"/>
  <c r="BU88" i="21"/>
  <c r="BU306" i="21"/>
  <c r="BU218" i="21"/>
  <c r="BU202" i="21"/>
  <c r="BU186" i="21"/>
  <c r="BU170" i="21"/>
  <c r="BU123" i="21"/>
  <c r="BU115" i="21"/>
  <c r="BU108" i="21"/>
  <c r="BU95" i="21"/>
  <c r="BU83" i="21"/>
  <c r="BU76" i="21"/>
  <c r="BU74" i="21"/>
  <c r="BU67" i="21"/>
  <c r="BU60" i="21"/>
  <c r="BU58" i="21"/>
  <c r="BU51" i="21"/>
  <c r="BU44" i="21"/>
  <c r="BU42" i="21"/>
  <c r="BU35" i="21"/>
  <c r="BU28" i="21"/>
  <c r="BU26" i="21"/>
  <c r="BU19" i="21"/>
  <c r="BU12" i="21"/>
  <c r="BU10" i="21"/>
  <c r="BU287" i="21"/>
  <c r="BU210" i="21"/>
  <c r="BU178" i="21"/>
  <c r="BU150" i="21"/>
  <c r="BU133" i="21"/>
  <c r="BU127" i="21"/>
  <c r="BU111" i="21"/>
  <c r="BU82" i="21"/>
  <c r="BU75" i="21"/>
  <c r="BU68" i="21"/>
  <c r="BU50" i="21"/>
  <c r="BU43" i="21"/>
  <c r="BU36" i="21"/>
  <c r="BU18" i="21"/>
  <c r="BU11" i="21"/>
  <c r="BU261" i="21"/>
  <c r="BU245" i="21"/>
  <c r="BU141" i="21"/>
  <c r="BU284" i="21"/>
  <c r="BU209" i="21"/>
  <c r="BU177" i="21"/>
  <c r="BU158" i="21"/>
  <c r="BU116" i="21"/>
  <c r="BU78" i="21"/>
  <c r="BU71" i="21"/>
  <c r="BU64" i="21"/>
  <c r="BU46" i="21"/>
  <c r="BU39" i="21"/>
  <c r="BU32" i="21"/>
  <c r="BU14" i="21"/>
  <c r="BU7" i="21"/>
  <c r="BU293" i="21"/>
  <c r="BU104" i="21"/>
  <c r="BU91" i="21"/>
  <c r="BV41" i="21"/>
  <c r="BV48" i="21"/>
  <c r="BV55" i="21"/>
  <c r="BV100" i="21"/>
  <c r="BV145" i="21"/>
  <c r="BV225" i="21"/>
  <c r="BU253" i="21"/>
  <c r="BV312" i="21"/>
  <c r="BV304" i="21"/>
  <c r="BV296" i="21"/>
  <c r="BV288" i="21"/>
  <c r="BV280" i="21"/>
  <c r="BV272" i="21"/>
  <c r="BV315" i="21"/>
  <c r="BV307" i="21"/>
  <c r="BV299" i="21"/>
  <c r="BV291" i="21"/>
  <c r="BV283" i="21"/>
  <c r="BV275" i="21"/>
  <c r="BV267" i="21"/>
  <c r="BV317" i="21"/>
  <c r="BV309" i="21"/>
  <c r="BV301" i="21"/>
  <c r="BV293" i="21"/>
  <c r="BV285" i="21"/>
  <c r="BV277" i="21"/>
  <c r="BV269" i="21"/>
  <c r="BV302" i="21"/>
  <c r="BV286" i="21"/>
  <c r="BV270" i="21"/>
  <c r="BV264" i="21"/>
  <c r="BV256" i="21"/>
  <c r="BV248" i="21"/>
  <c r="BV240" i="21"/>
  <c r="BV314" i="21"/>
  <c r="BV311" i="21"/>
  <c r="BV298" i="21"/>
  <c r="BV295" i="21"/>
  <c r="BV282" i="21"/>
  <c r="BV279" i="21"/>
  <c r="BV266" i="21"/>
  <c r="BV259" i="21"/>
  <c r="BV251" i="21"/>
  <c r="BV243" i="21"/>
  <c r="BV235" i="21"/>
  <c r="BV232" i="21"/>
  <c r="BV228" i="21"/>
  <c r="BV224" i="21"/>
  <c r="BV220" i="21"/>
  <c r="BV216" i="21"/>
  <c r="BV212" i="21"/>
  <c r="BV208" i="21"/>
  <c r="BV204" i="21"/>
  <c r="BV200" i="21"/>
  <c r="BV196" i="21"/>
  <c r="BV192" i="21"/>
  <c r="BV188" i="21"/>
  <c r="BV184" i="21"/>
  <c r="BV180" i="21"/>
  <c r="BV176" i="21"/>
  <c r="BV172" i="21"/>
  <c r="BV168" i="21"/>
  <c r="BV164" i="21"/>
  <c r="BV160" i="21"/>
  <c r="BV156" i="21"/>
  <c r="BV152" i="21"/>
  <c r="BV148" i="21"/>
  <c r="BV144" i="21"/>
  <c r="BV140" i="21"/>
  <c r="BV136" i="21"/>
  <c r="BV132" i="21"/>
  <c r="BV128" i="21"/>
  <c r="BV261" i="21"/>
  <c r="BV253" i="21"/>
  <c r="BV245" i="21"/>
  <c r="BV237" i="21"/>
  <c r="BV308" i="21"/>
  <c r="BV305" i="21"/>
  <c r="BV292" i="21"/>
  <c r="BV289" i="21"/>
  <c r="BV276" i="21"/>
  <c r="BV273" i="21"/>
  <c r="BV262" i="21"/>
  <c r="BV254" i="21"/>
  <c r="BV246" i="21"/>
  <c r="BV238" i="21"/>
  <c r="BV231" i="21"/>
  <c r="BV227" i="21"/>
  <c r="BV223" i="21"/>
  <c r="BV219" i="21"/>
  <c r="BV215" i="21"/>
  <c r="BV211" i="21"/>
  <c r="BV207" i="21"/>
  <c r="BV203" i="21"/>
  <c r="BV199" i="21"/>
  <c r="BV195" i="21"/>
  <c r="BV191" i="21"/>
  <c r="BV187" i="21"/>
  <c r="BV183" i="21"/>
  <c r="BV179" i="21"/>
  <c r="BV175" i="21"/>
  <c r="BV171" i="21"/>
  <c r="BV167" i="21"/>
  <c r="BV157" i="21"/>
  <c r="BV151" i="21"/>
  <c r="BV138" i="21"/>
  <c r="BV129" i="21"/>
  <c r="BV313" i="21"/>
  <c r="BV300" i="21"/>
  <c r="BV281" i="21"/>
  <c r="BV268" i="21"/>
  <c r="BV229" i="21"/>
  <c r="BV221" i="21"/>
  <c r="BV213" i="21"/>
  <c r="BV205" i="21"/>
  <c r="BV197" i="21"/>
  <c r="BV189" i="21"/>
  <c r="BV181" i="21"/>
  <c r="BV173" i="21"/>
  <c r="BV161" i="21"/>
  <c r="BV155" i="21"/>
  <c r="BV142" i="21"/>
  <c r="BV126" i="21"/>
  <c r="BV122" i="21"/>
  <c r="BV118" i="21"/>
  <c r="BV114" i="21"/>
  <c r="BV110" i="21"/>
  <c r="BV106" i="21"/>
  <c r="BV102" i="21"/>
  <c r="BV98" i="21"/>
  <c r="BV94" i="21"/>
  <c r="BV90" i="21"/>
  <c r="BV86" i="21"/>
  <c r="BV82" i="21"/>
  <c r="BV78" i="21"/>
  <c r="BV74" i="21"/>
  <c r="BV70" i="21"/>
  <c r="BV66" i="21"/>
  <c r="BV62" i="21"/>
  <c r="BV58" i="21"/>
  <c r="BV54" i="21"/>
  <c r="BV50" i="21"/>
  <c r="BV46" i="21"/>
  <c r="BV42" i="21"/>
  <c r="BV38" i="21"/>
  <c r="BV34" i="21"/>
  <c r="BV30" i="21"/>
  <c r="BV26" i="21"/>
  <c r="BV22" i="21"/>
  <c r="BV18" i="21"/>
  <c r="BV14" i="21"/>
  <c r="BV10" i="21"/>
  <c r="BV6" i="21"/>
  <c r="BV294" i="21"/>
  <c r="BV263" i="21"/>
  <c r="BV255" i="21"/>
  <c r="BV247" i="21"/>
  <c r="BV239" i="21"/>
  <c r="BV165" i="21"/>
  <c r="BV159" i="21"/>
  <c r="BV146" i="21"/>
  <c r="BV303" i="21"/>
  <c r="BV290" i="21"/>
  <c r="BV271" i="21"/>
  <c r="BV260" i="21"/>
  <c r="BV252" i="21"/>
  <c r="BV244" i="21"/>
  <c r="BV236" i="21"/>
  <c r="BV230" i="21"/>
  <c r="BV222" i="21"/>
  <c r="BV214" i="21"/>
  <c r="BV206" i="21"/>
  <c r="BV198" i="21"/>
  <c r="BV190" i="21"/>
  <c r="BV182" i="21"/>
  <c r="BV174" i="21"/>
  <c r="BV166" i="21"/>
  <c r="BV153" i="21"/>
  <c r="BV147" i="21"/>
  <c r="BV134" i="21"/>
  <c r="BV125" i="21"/>
  <c r="BV121" i="21"/>
  <c r="BV117" i="21"/>
  <c r="BV113" i="21"/>
  <c r="BV316" i="21"/>
  <c r="BV265" i="21"/>
  <c r="BV257" i="21"/>
  <c r="BV249" i="21"/>
  <c r="BV241" i="21"/>
  <c r="BV233" i="21"/>
  <c r="BV217" i="21"/>
  <c r="BV201" i="21"/>
  <c r="BV185" i="21"/>
  <c r="BV169" i="21"/>
  <c r="BV139" i="21"/>
  <c r="BV120" i="21"/>
  <c r="BV112" i="21"/>
  <c r="BV103" i="21"/>
  <c r="BV97" i="21"/>
  <c r="BV81" i="21"/>
  <c r="BV79" i="21"/>
  <c r="BV72" i="21"/>
  <c r="BV65" i="21"/>
  <c r="BV63" i="21"/>
  <c r="BV56" i="21"/>
  <c r="BV49" i="21"/>
  <c r="BV47" i="21"/>
  <c r="BV40" i="21"/>
  <c r="BV33" i="21"/>
  <c r="BV31" i="21"/>
  <c r="BV24" i="21"/>
  <c r="BV17" i="21"/>
  <c r="BV15" i="21"/>
  <c r="BV8" i="21"/>
  <c r="BV278" i="21"/>
  <c r="BV143" i="21"/>
  <c r="BV131" i="21"/>
  <c r="BV107" i="21"/>
  <c r="BV101" i="21"/>
  <c r="BV88" i="21"/>
  <c r="BV287" i="21"/>
  <c r="BV274" i="21"/>
  <c r="BV226" i="21"/>
  <c r="BV210" i="21"/>
  <c r="BV194" i="21"/>
  <c r="BV178" i="21"/>
  <c r="BV163" i="21"/>
  <c r="BV150" i="21"/>
  <c r="BV137" i="21"/>
  <c r="BV133" i="21"/>
  <c r="BV130" i="21"/>
  <c r="BV127" i="21"/>
  <c r="BV119" i="21"/>
  <c r="BV111" i="21"/>
  <c r="BV105" i="21"/>
  <c r="BV92" i="21"/>
  <c r="BV84" i="21"/>
  <c r="BV77" i="21"/>
  <c r="BV75" i="21"/>
  <c r="BV68" i="21"/>
  <c r="BV61" i="21"/>
  <c r="BV59" i="21"/>
  <c r="BV52" i="21"/>
  <c r="BV45" i="21"/>
  <c r="BV43" i="21"/>
  <c r="BV36" i="21"/>
  <c r="BV29" i="21"/>
  <c r="BV27" i="21"/>
  <c r="BV20" i="21"/>
  <c r="BV13" i="21"/>
  <c r="BV11" i="21"/>
  <c r="BV258" i="21"/>
  <c r="BV250" i="21"/>
  <c r="BV242" i="21"/>
  <c r="BV234" i="21"/>
  <c r="BV135" i="21"/>
  <c r="BV99" i="21"/>
  <c r="BV93" i="21"/>
  <c r="BV141" i="21"/>
  <c r="BV284" i="21"/>
  <c r="BV209" i="21"/>
  <c r="BV177" i="21"/>
  <c r="BV158" i="21"/>
  <c r="BV116" i="21"/>
  <c r="BV71" i="21"/>
  <c r="BV64" i="21"/>
  <c r="BV57" i="21"/>
  <c r="BV39" i="21"/>
  <c r="BV32" i="21"/>
  <c r="BV25" i="21"/>
  <c r="BV7" i="21"/>
  <c r="BV310" i="21"/>
  <c r="BV149" i="21"/>
  <c r="BV202" i="21"/>
  <c r="BV170" i="21"/>
  <c r="BV123" i="21"/>
  <c r="BV108" i="21"/>
  <c r="BV95" i="21"/>
  <c r="BV83" i="21"/>
  <c r="BV76" i="21"/>
  <c r="BV69" i="21"/>
  <c r="BV51" i="21"/>
  <c r="BV44" i="21"/>
  <c r="BV37" i="21"/>
  <c r="BV19" i="21"/>
  <c r="BV12" i="21"/>
  <c r="BV109" i="21"/>
  <c r="BG9" i="21"/>
  <c r="BG17" i="21"/>
  <c r="BG25" i="21"/>
  <c r="BG33" i="21"/>
  <c r="BG41" i="21"/>
  <c r="BG49" i="21"/>
  <c r="BG57" i="21"/>
  <c r="BG65" i="21"/>
  <c r="BG73" i="21"/>
  <c r="BG81" i="21"/>
  <c r="BG89" i="21"/>
  <c r="BG97" i="21"/>
  <c r="BG105" i="21"/>
  <c r="BG113" i="21"/>
  <c r="BG121" i="21"/>
  <c r="BG129" i="21"/>
  <c r="BG137" i="21"/>
  <c r="BG145" i="21"/>
  <c r="BG153" i="21"/>
  <c r="BG161" i="21"/>
  <c r="BG169" i="21"/>
  <c r="BG177" i="21"/>
  <c r="BG185" i="21"/>
  <c r="BG193" i="21"/>
  <c r="BG201" i="21"/>
  <c r="BG209" i="21"/>
  <c r="BG217" i="21"/>
  <c r="BG225" i="21"/>
  <c r="BG233" i="21"/>
  <c r="BG241" i="21"/>
  <c r="BG249" i="21"/>
  <c r="BG257" i="21"/>
  <c r="BG265" i="21"/>
  <c r="BG273" i="21"/>
  <c r="BG281" i="21"/>
  <c r="BG289" i="21"/>
  <c r="BG297" i="21"/>
  <c r="BG305" i="21"/>
  <c r="BG313" i="21"/>
  <c r="BG10" i="21"/>
  <c r="BG18" i="21"/>
  <c r="BG26" i="21"/>
  <c r="BG34" i="21"/>
  <c r="BG42" i="21"/>
  <c r="BG50" i="21"/>
  <c r="BG58" i="21"/>
  <c r="BG66" i="21"/>
  <c r="BG74" i="21"/>
  <c r="BG82" i="21"/>
  <c r="BG90" i="21"/>
  <c r="BG98" i="21"/>
  <c r="BG106" i="21"/>
  <c r="BG114" i="21"/>
  <c r="BG122" i="21"/>
  <c r="BG130" i="21"/>
  <c r="BG138" i="21"/>
  <c r="BG146" i="21"/>
  <c r="BG154" i="21"/>
  <c r="BG162" i="21"/>
  <c r="BG170" i="21"/>
  <c r="BG178" i="21"/>
  <c r="BG186" i="21"/>
  <c r="BG194" i="21"/>
  <c r="BG202" i="21"/>
  <c r="BG210" i="21"/>
  <c r="BG218" i="21"/>
  <c r="BG226" i="21"/>
  <c r="BG234" i="21"/>
  <c r="BG242" i="21"/>
  <c r="BG250" i="21"/>
  <c r="BG258" i="21"/>
  <c r="BG266" i="21"/>
  <c r="BG274" i="21"/>
  <c r="BG282" i="21"/>
  <c r="BG290" i="21"/>
  <c r="BG298" i="21"/>
  <c r="BG306" i="21"/>
  <c r="BG314" i="21"/>
  <c r="BG11" i="21"/>
  <c r="BG19" i="21"/>
  <c r="BG27" i="21"/>
  <c r="BG35" i="21"/>
  <c r="BG43" i="21"/>
  <c r="BG51" i="21"/>
  <c r="BG59" i="21"/>
  <c r="BG67" i="21"/>
  <c r="BG75" i="21"/>
  <c r="BG83" i="21"/>
  <c r="BG91" i="21"/>
  <c r="BG99" i="21"/>
  <c r="BG107" i="21"/>
  <c r="BG115" i="21"/>
  <c r="BG123" i="21"/>
  <c r="BG131" i="21"/>
  <c r="BG139" i="21"/>
  <c r="BG147" i="21"/>
  <c r="BG155" i="21"/>
  <c r="BG163" i="21"/>
  <c r="BG171" i="21"/>
  <c r="BG179" i="21"/>
  <c r="BG187" i="21"/>
  <c r="BG195" i="21"/>
  <c r="BG203" i="21"/>
  <c r="BG211" i="21"/>
  <c r="BG219" i="21"/>
  <c r="BG227" i="21"/>
  <c r="BG235" i="21"/>
  <c r="BG243" i="21"/>
  <c r="BG251" i="21"/>
  <c r="BG259" i="21"/>
  <c r="BG267" i="21"/>
  <c r="BG275" i="21"/>
  <c r="BG283" i="21"/>
  <c r="BG291" i="21"/>
  <c r="BG299" i="21"/>
  <c r="BG307" i="21"/>
  <c r="BG315" i="21"/>
  <c r="BG8" i="21"/>
  <c r="BG16" i="21"/>
  <c r="BG24" i="21"/>
  <c r="BG32" i="21"/>
  <c r="BG40" i="21"/>
  <c r="BG48" i="21"/>
  <c r="BG56" i="21"/>
  <c r="BG64" i="21"/>
  <c r="BG72" i="21"/>
  <c r="BG80" i="21"/>
  <c r="BG88" i="21"/>
  <c r="BG96" i="21"/>
  <c r="BG104" i="21"/>
  <c r="BG112" i="21"/>
  <c r="BG120" i="21"/>
  <c r="BG128" i="21"/>
  <c r="BG136" i="21"/>
  <c r="BG144" i="21"/>
  <c r="BG152" i="21"/>
  <c r="BG160" i="21"/>
  <c r="BG168" i="21"/>
  <c r="BG176" i="21"/>
  <c r="BG184" i="21"/>
  <c r="BG192" i="21"/>
  <c r="BG200" i="21"/>
  <c r="BG208" i="21"/>
  <c r="BG216" i="21"/>
  <c r="BG224" i="21"/>
  <c r="BG232" i="21"/>
  <c r="BG240" i="21"/>
  <c r="BG248" i="21"/>
  <c r="BG256" i="21"/>
  <c r="BG264" i="21"/>
  <c r="BG272" i="21"/>
  <c r="BG280" i="21"/>
  <c r="BG288" i="21"/>
  <c r="BG296" i="21"/>
  <c r="BG304" i="21"/>
  <c r="BG312" i="21"/>
  <c r="BG303" i="21"/>
  <c r="BG287" i="21"/>
  <c r="BG271" i="21"/>
  <c r="BG255" i="21"/>
  <c r="BG239" i="21"/>
  <c r="BG223" i="21"/>
  <c r="BG207" i="21"/>
  <c r="BG191" i="21"/>
  <c r="BG175" i="21"/>
  <c r="BG159" i="21"/>
  <c r="BG143" i="21"/>
  <c r="BG127" i="21"/>
  <c r="BG111" i="21"/>
  <c r="BG95" i="21"/>
  <c r="BG79" i="21"/>
  <c r="BG63" i="21"/>
  <c r="BG47" i="21"/>
  <c r="BG31" i="21"/>
  <c r="BG15" i="21"/>
  <c r="BV306" i="21"/>
  <c r="BG6" i="21"/>
  <c r="BG302" i="21"/>
  <c r="BG286" i="21"/>
  <c r="BG270" i="21"/>
  <c r="BG254" i="21"/>
  <c r="BG238" i="21"/>
  <c r="BG222" i="21"/>
  <c r="BG206" i="21"/>
  <c r="BG190" i="21"/>
  <c r="BG174" i="21"/>
  <c r="BG158" i="21"/>
  <c r="BG142" i="21"/>
  <c r="BG126" i="21"/>
  <c r="BG110" i="21"/>
  <c r="BG94" i="21"/>
  <c r="BG78" i="21"/>
  <c r="BG62" i="21"/>
  <c r="BG46" i="21"/>
  <c r="BG30" i="21"/>
  <c r="BG14" i="21"/>
  <c r="AW14" i="21"/>
  <c r="AW22" i="21"/>
  <c r="AW30" i="21"/>
  <c r="AW38" i="21"/>
  <c r="AW46" i="21"/>
  <c r="AW54" i="21"/>
  <c r="AW62" i="21"/>
  <c r="AW70" i="21"/>
  <c r="AW78" i="21"/>
  <c r="AW86" i="21"/>
  <c r="AW94" i="21"/>
  <c r="AW102" i="21"/>
  <c r="AW110" i="21"/>
  <c r="AW118" i="21"/>
  <c r="AW126" i="21"/>
  <c r="AW134" i="21"/>
  <c r="AW142" i="21"/>
  <c r="AW150" i="21"/>
  <c r="AW158" i="21"/>
  <c r="AW166" i="21"/>
  <c r="AW174" i="21"/>
  <c r="AW182" i="21"/>
  <c r="AW190" i="21"/>
  <c r="AW198" i="21"/>
  <c r="AW206" i="21"/>
  <c r="AW214" i="21"/>
  <c r="AW222" i="21"/>
  <c r="AW230" i="21"/>
  <c r="AW238" i="21"/>
  <c r="AW246" i="21"/>
  <c r="AW254" i="21"/>
  <c r="AW262" i="21"/>
  <c r="AW270" i="21"/>
  <c r="AW278" i="21"/>
  <c r="AW286" i="21"/>
  <c r="AW294" i="21"/>
  <c r="AW302" i="21"/>
  <c r="AW310" i="21"/>
  <c r="AW6" i="21"/>
  <c r="AW7" i="21"/>
  <c r="AW15" i="21"/>
  <c r="AW23" i="21"/>
  <c r="AW31" i="21"/>
  <c r="AW39" i="21"/>
  <c r="AW47" i="21"/>
  <c r="AW55" i="21"/>
  <c r="AW63" i="21"/>
  <c r="AW71" i="21"/>
  <c r="AW79" i="21"/>
  <c r="AW87" i="21"/>
  <c r="AW95" i="21"/>
  <c r="AW103" i="21"/>
  <c r="AW111" i="21"/>
  <c r="AW119" i="21"/>
  <c r="AW127" i="21"/>
  <c r="AW135" i="21"/>
  <c r="AW143" i="21"/>
  <c r="AW151" i="21"/>
  <c r="AW159" i="21"/>
  <c r="AW167" i="21"/>
  <c r="AW175" i="21"/>
  <c r="AW183" i="21"/>
  <c r="AW191" i="21"/>
  <c r="AW199" i="21"/>
  <c r="AW207" i="21"/>
  <c r="AW215" i="21"/>
  <c r="AW223" i="21"/>
  <c r="AW231" i="21"/>
  <c r="AW239" i="21"/>
  <c r="AW247" i="21"/>
  <c r="AW255" i="21"/>
  <c r="AW263" i="21"/>
  <c r="AW271" i="21"/>
  <c r="AW279" i="21"/>
  <c r="AW287" i="21"/>
  <c r="AW295" i="21"/>
  <c r="AW303" i="21"/>
  <c r="AW311" i="21"/>
  <c r="AW8" i="21"/>
  <c r="AW16" i="21"/>
  <c r="AW24" i="21"/>
  <c r="AW32" i="21"/>
  <c r="AW40" i="21"/>
  <c r="AW48" i="21"/>
  <c r="AW56" i="21"/>
  <c r="AW64" i="21"/>
  <c r="AW72" i="21"/>
  <c r="AW80" i="21"/>
  <c r="AW88" i="21"/>
  <c r="AW96" i="21"/>
  <c r="AW104" i="21"/>
  <c r="AW112" i="21"/>
  <c r="AW120" i="21"/>
  <c r="AW128" i="21"/>
  <c r="AW136" i="21"/>
  <c r="AW144" i="21"/>
  <c r="AW152" i="21"/>
  <c r="AW160" i="21"/>
  <c r="AW168" i="21"/>
  <c r="AW176" i="21"/>
  <c r="AW184" i="21"/>
  <c r="AW192" i="21"/>
  <c r="AW200" i="21"/>
  <c r="AW208" i="21"/>
  <c r="AW216" i="21"/>
  <c r="AW224" i="21"/>
  <c r="AW232" i="21"/>
  <c r="AW240" i="21"/>
  <c r="AW248" i="21"/>
  <c r="AW256" i="21"/>
  <c r="AW264" i="21"/>
  <c r="AW272" i="21"/>
  <c r="AW280" i="21"/>
  <c r="AW288" i="21"/>
  <c r="AW296" i="21"/>
  <c r="AW304" i="21"/>
  <c r="AW312" i="21"/>
  <c r="AW13" i="21"/>
  <c r="AW21" i="21"/>
  <c r="AW29" i="21"/>
  <c r="AW37" i="21"/>
  <c r="AW45" i="21"/>
  <c r="AW53" i="21"/>
  <c r="AW61" i="21"/>
  <c r="AW69" i="21"/>
  <c r="AW77" i="21"/>
  <c r="AW85" i="21"/>
  <c r="AW93" i="21"/>
  <c r="AW101" i="21"/>
  <c r="AW109" i="21"/>
  <c r="AW117" i="21"/>
  <c r="AW125" i="21"/>
  <c r="AW133" i="21"/>
  <c r="AW141" i="21"/>
  <c r="AW149" i="21"/>
  <c r="AW157" i="21"/>
  <c r="AW165" i="21"/>
  <c r="AW173" i="21"/>
  <c r="AW181" i="21"/>
  <c r="AW189" i="21"/>
  <c r="AW197" i="21"/>
  <c r="AW205" i="21"/>
  <c r="AW213" i="21"/>
  <c r="AW221" i="21"/>
  <c r="AW229" i="21"/>
  <c r="AW237" i="21"/>
  <c r="AW245" i="21"/>
  <c r="AW316" i="21"/>
  <c r="AW305" i="21"/>
  <c r="AW291" i="21"/>
  <c r="AW277" i="21"/>
  <c r="AW266" i="21"/>
  <c r="AW252" i="21"/>
  <c r="AW236" i="21"/>
  <c r="AW220" i="21"/>
  <c r="AW204" i="21"/>
  <c r="AW188" i="21"/>
  <c r="AW172" i="21"/>
  <c r="AW156" i="21"/>
  <c r="AW140" i="21"/>
  <c r="AW124" i="21"/>
  <c r="AW108" i="21"/>
  <c r="AW92" i="21"/>
  <c r="AW76" i="21"/>
  <c r="AW60" i="21"/>
  <c r="AW44" i="21"/>
  <c r="AW28" i="21"/>
  <c r="AW12" i="21"/>
  <c r="AX308" i="21"/>
  <c r="AX292" i="21"/>
  <c r="AX276" i="21"/>
  <c r="AX260" i="21"/>
  <c r="AX244" i="21"/>
  <c r="AX228" i="21"/>
  <c r="AX212" i="21"/>
  <c r="AX196" i="21"/>
  <c r="AX180" i="21"/>
  <c r="AX164" i="21"/>
  <c r="AX148" i="21"/>
  <c r="AX132" i="21"/>
  <c r="AX116" i="21"/>
  <c r="AX100" i="21"/>
  <c r="AX84" i="21"/>
  <c r="AX68" i="21"/>
  <c r="AX52" i="21"/>
  <c r="AX36" i="21"/>
  <c r="BG317" i="21"/>
  <c r="BG301" i="21"/>
  <c r="BG285" i="21"/>
  <c r="BG269" i="21"/>
  <c r="BG253" i="21"/>
  <c r="BG237" i="21"/>
  <c r="BG221" i="21"/>
  <c r="BG205" i="21"/>
  <c r="BG189" i="21"/>
  <c r="BG173" i="21"/>
  <c r="BG157" i="21"/>
  <c r="BG141" i="21"/>
  <c r="BG125" i="21"/>
  <c r="BG109" i="21"/>
  <c r="BG93" i="21"/>
  <c r="BG77" i="21"/>
  <c r="BG61" i="21"/>
  <c r="BG45" i="21"/>
  <c r="BG29" i="21"/>
  <c r="BG13" i="21"/>
  <c r="BH309" i="21"/>
  <c r="BH293" i="21"/>
  <c r="BH277" i="21"/>
  <c r="BH261" i="21"/>
  <c r="BH245" i="21"/>
  <c r="BH229" i="21"/>
  <c r="BH213" i="21"/>
  <c r="BH197" i="21"/>
  <c r="BH181" i="21"/>
  <c r="BH165" i="21"/>
  <c r="BH149" i="21"/>
  <c r="BH133" i="21"/>
  <c r="BH117" i="21"/>
  <c r="BH101" i="21"/>
  <c r="BH85" i="21"/>
  <c r="BH69" i="21"/>
  <c r="BH53" i="21"/>
  <c r="BH37" i="21"/>
  <c r="BI317" i="21"/>
  <c r="BI301" i="21"/>
  <c r="BI285" i="21"/>
  <c r="BI268" i="21"/>
  <c r="BI248" i="21"/>
  <c r="BI228" i="21"/>
  <c r="BI201" i="21"/>
  <c r="BI176" i="21"/>
  <c r="BI151" i="21"/>
  <c r="BI126" i="21"/>
  <c r="BI101" i="21"/>
  <c r="BI73" i="21"/>
  <c r="BI48" i="21"/>
  <c r="BI23" i="21"/>
  <c r="BJ310" i="21"/>
  <c r="BJ285" i="21"/>
  <c r="BJ253" i="21"/>
  <c r="BJ221" i="21"/>
  <c r="BJ189" i="21"/>
  <c r="BJ157" i="21"/>
  <c r="BJ125" i="21"/>
  <c r="BJ93" i="21"/>
  <c r="BJ61" i="21"/>
  <c r="BJ29" i="21"/>
  <c r="BV9" i="21"/>
  <c r="BV16" i="21"/>
  <c r="BV23" i="21"/>
  <c r="BT52" i="21"/>
  <c r="BT59" i="21"/>
  <c r="BT66" i="21"/>
  <c r="BV73" i="21"/>
  <c r="BV80" i="21"/>
  <c r="BV87" i="21"/>
  <c r="BU96" i="21"/>
  <c r="BV124" i="21"/>
  <c r="BT137" i="21"/>
  <c r="BU154" i="21"/>
  <c r="BT172" i="21"/>
  <c r="BV193" i="21"/>
  <c r="BU237" i="21"/>
  <c r="AX14" i="21"/>
  <c r="AX22" i="21"/>
  <c r="AX30" i="21"/>
  <c r="AX38" i="21"/>
  <c r="AX46" i="21"/>
  <c r="AX54" i="21"/>
  <c r="AX62" i="21"/>
  <c r="AX70" i="21"/>
  <c r="AX78" i="21"/>
  <c r="AX86" i="21"/>
  <c r="AX94" i="21"/>
  <c r="AX102" i="21"/>
  <c r="AX110" i="21"/>
  <c r="AX118" i="21"/>
  <c r="AX126" i="21"/>
  <c r="AX134" i="21"/>
  <c r="AX142" i="21"/>
  <c r="AX150" i="21"/>
  <c r="AX158" i="21"/>
  <c r="AX166" i="21"/>
  <c r="AX174" i="21"/>
  <c r="AX182" i="21"/>
  <c r="AX190" i="21"/>
  <c r="AX198" i="21"/>
  <c r="AX206" i="21"/>
  <c r="AX214" i="21"/>
  <c r="AX222" i="21"/>
  <c r="AX230" i="21"/>
  <c r="AX238" i="21"/>
  <c r="AX246" i="21"/>
  <c r="AX254" i="21"/>
  <c r="AX262" i="21"/>
  <c r="AX270" i="21"/>
  <c r="AX278" i="21"/>
  <c r="AX286" i="21"/>
  <c r="AX294" i="21"/>
  <c r="AX302" i="21"/>
  <c r="AX310" i="21"/>
  <c r="AX6" i="21"/>
  <c r="AX7" i="21"/>
  <c r="AX15" i="21"/>
  <c r="AX23" i="21"/>
  <c r="AX31" i="21"/>
  <c r="AX39" i="21"/>
  <c r="AX47" i="21"/>
  <c r="AX55" i="21"/>
  <c r="AX63" i="21"/>
  <c r="AX71" i="21"/>
  <c r="AX79" i="21"/>
  <c r="AX87" i="21"/>
  <c r="AX95" i="21"/>
  <c r="AX103" i="21"/>
  <c r="AX111" i="21"/>
  <c r="AX119" i="21"/>
  <c r="AX127" i="21"/>
  <c r="AX135" i="21"/>
  <c r="AX143" i="21"/>
  <c r="AX151" i="21"/>
  <c r="AX159" i="21"/>
  <c r="AX167" i="21"/>
  <c r="AX175" i="21"/>
  <c r="AX183" i="21"/>
  <c r="AX191" i="21"/>
  <c r="AX199" i="21"/>
  <c r="AX207" i="21"/>
  <c r="AX215" i="21"/>
  <c r="AX223" i="21"/>
  <c r="AX231" i="21"/>
  <c r="AX239" i="21"/>
  <c r="AX247" i="21"/>
  <c r="AX255" i="21"/>
  <c r="AX263" i="21"/>
  <c r="AX271" i="21"/>
  <c r="AX279" i="21"/>
  <c r="AX287" i="21"/>
  <c r="AX295" i="21"/>
  <c r="AX303" i="21"/>
  <c r="AX311" i="21"/>
  <c r="AX8" i="21"/>
  <c r="AX16" i="21"/>
  <c r="AX24" i="21"/>
  <c r="AX32" i="21"/>
  <c r="AX40" i="21"/>
  <c r="AX48" i="21"/>
  <c r="AX56" i="21"/>
  <c r="AX64" i="21"/>
  <c r="AX72" i="21"/>
  <c r="AX80" i="21"/>
  <c r="AX88" i="21"/>
  <c r="AX96" i="21"/>
  <c r="AX104" i="21"/>
  <c r="AX112" i="21"/>
  <c r="AX120" i="21"/>
  <c r="AX128" i="21"/>
  <c r="AX136" i="21"/>
  <c r="AX144" i="21"/>
  <c r="AX152" i="21"/>
  <c r="AX160" i="21"/>
  <c r="AX168" i="21"/>
  <c r="AX176" i="21"/>
  <c r="AX184" i="21"/>
  <c r="AX192" i="21"/>
  <c r="AX200" i="21"/>
  <c r="AX208" i="21"/>
  <c r="AX216" i="21"/>
  <c r="AX224" i="21"/>
  <c r="AX232" i="21"/>
  <c r="AX240" i="21"/>
  <c r="AX248" i="21"/>
  <c r="AX256" i="21"/>
  <c r="AX264" i="21"/>
  <c r="AX272" i="21"/>
  <c r="AX280" i="21"/>
  <c r="AX288" i="21"/>
  <c r="AX296" i="21"/>
  <c r="AX304" i="21"/>
  <c r="AX312" i="21"/>
  <c r="AX13" i="21"/>
  <c r="AX21" i="21"/>
  <c r="AX29" i="21"/>
  <c r="AX37" i="21"/>
  <c r="AX45" i="21"/>
  <c r="AX53" i="21"/>
  <c r="AX61" i="21"/>
  <c r="AX69" i="21"/>
  <c r="AX77" i="21"/>
  <c r="AX85" i="21"/>
  <c r="AX93" i="21"/>
  <c r="AX101" i="21"/>
  <c r="AX109" i="21"/>
  <c r="AX117" i="21"/>
  <c r="AX125" i="21"/>
  <c r="AX133" i="21"/>
  <c r="AX141" i="21"/>
  <c r="AX149" i="21"/>
  <c r="AX157" i="21"/>
  <c r="AX165" i="21"/>
  <c r="AX173" i="21"/>
  <c r="AX181" i="21"/>
  <c r="AX189" i="21"/>
  <c r="AX197" i="21"/>
  <c r="AX205" i="21"/>
  <c r="AX213" i="21"/>
  <c r="AX221" i="21"/>
  <c r="AX229" i="21"/>
  <c r="AX237" i="21"/>
  <c r="AX245" i="21"/>
  <c r="AX253" i="21"/>
  <c r="AX261" i="21"/>
  <c r="AX269" i="21"/>
  <c r="AX277" i="21"/>
  <c r="AX285" i="21"/>
  <c r="AX293" i="21"/>
  <c r="AX301" i="21"/>
  <c r="AX309" i="21"/>
  <c r="AX317" i="21"/>
  <c r="AW315" i="21"/>
  <c r="AW301" i="21"/>
  <c r="AW290" i="21"/>
  <c r="AW276" i="21"/>
  <c r="AW265" i="21"/>
  <c r="AW251" i="21"/>
  <c r="AW235" i="21"/>
  <c r="AW219" i="21"/>
  <c r="AW203" i="21"/>
  <c r="AW187" i="21"/>
  <c r="AW171" i="21"/>
  <c r="AW155" i="21"/>
  <c r="AW139" i="21"/>
  <c r="AW123" i="21"/>
  <c r="AW107" i="21"/>
  <c r="AW91" i="21"/>
  <c r="AW75" i="21"/>
  <c r="AW59" i="21"/>
  <c r="AW43" i="21"/>
  <c r="AW27" i="21"/>
  <c r="AW11" i="21"/>
  <c r="AX307" i="21"/>
  <c r="AX291" i="21"/>
  <c r="AX275" i="21"/>
  <c r="AX259" i="21"/>
  <c r="AX243" i="21"/>
  <c r="AX227" i="21"/>
  <c r="AX211" i="21"/>
  <c r="AX195" i="21"/>
  <c r="AX179" i="21"/>
  <c r="AX163" i="21"/>
  <c r="AX147" i="21"/>
  <c r="AX131" i="21"/>
  <c r="AX115" i="21"/>
  <c r="AX99" i="21"/>
  <c r="AX83" i="21"/>
  <c r="AX67" i="21"/>
  <c r="AX51" i="21"/>
  <c r="AX35" i="21"/>
  <c r="AX19" i="21"/>
  <c r="BH9" i="21"/>
  <c r="BH17" i="21"/>
  <c r="BH25" i="21"/>
  <c r="BH33" i="21"/>
  <c r="BH41" i="21"/>
  <c r="BH49" i="21"/>
  <c r="BH57" i="21"/>
  <c r="BH65" i="21"/>
  <c r="BH73" i="21"/>
  <c r="BH81" i="21"/>
  <c r="BH89" i="21"/>
  <c r="BH97" i="21"/>
  <c r="BH105" i="21"/>
  <c r="BH113" i="21"/>
  <c r="BH121" i="21"/>
  <c r="BH129" i="21"/>
  <c r="BH137" i="21"/>
  <c r="BH145" i="21"/>
  <c r="BH153" i="21"/>
  <c r="BH161" i="21"/>
  <c r="BH169" i="21"/>
  <c r="BH177" i="21"/>
  <c r="BH185" i="21"/>
  <c r="BH193" i="21"/>
  <c r="BH201" i="21"/>
  <c r="BH209" i="21"/>
  <c r="BH217" i="21"/>
  <c r="BH225" i="21"/>
  <c r="BH233" i="21"/>
  <c r="BH241" i="21"/>
  <c r="BH249" i="21"/>
  <c r="BH257" i="21"/>
  <c r="BH265" i="21"/>
  <c r="BH273" i="21"/>
  <c r="BH281" i="21"/>
  <c r="BH289" i="21"/>
  <c r="BH297" i="21"/>
  <c r="BH305" i="21"/>
  <c r="BH313" i="21"/>
  <c r="BH10" i="21"/>
  <c r="BH18" i="21"/>
  <c r="BH26" i="21"/>
  <c r="BH34" i="21"/>
  <c r="BH42" i="21"/>
  <c r="BH50" i="21"/>
  <c r="BH58" i="21"/>
  <c r="BH66" i="21"/>
  <c r="BH74" i="21"/>
  <c r="BH82" i="21"/>
  <c r="BH90" i="21"/>
  <c r="BH98" i="21"/>
  <c r="BH106" i="21"/>
  <c r="BH114" i="21"/>
  <c r="BH122" i="21"/>
  <c r="BH130" i="21"/>
  <c r="BH138" i="21"/>
  <c r="BH146" i="21"/>
  <c r="BH154" i="21"/>
  <c r="BH162" i="21"/>
  <c r="BH170" i="21"/>
  <c r="BH178" i="21"/>
  <c r="BH186" i="21"/>
  <c r="BH194" i="21"/>
  <c r="BH202" i="21"/>
  <c r="BH210" i="21"/>
  <c r="BH218" i="21"/>
  <c r="BH226" i="21"/>
  <c r="BH234" i="21"/>
  <c r="BH242" i="21"/>
  <c r="BH250" i="21"/>
  <c r="BH258" i="21"/>
  <c r="BH266" i="21"/>
  <c r="BH274" i="21"/>
  <c r="BH282" i="21"/>
  <c r="BH290" i="21"/>
  <c r="BH298" i="21"/>
  <c r="BH306" i="21"/>
  <c r="BH314" i="21"/>
  <c r="BH11" i="21"/>
  <c r="BH19" i="21"/>
  <c r="BH27" i="21"/>
  <c r="BH35" i="21"/>
  <c r="BH43" i="21"/>
  <c r="BH51" i="21"/>
  <c r="BH59" i="21"/>
  <c r="BH67" i="21"/>
  <c r="BH75" i="21"/>
  <c r="BH83" i="21"/>
  <c r="BH91" i="21"/>
  <c r="BH99" i="21"/>
  <c r="BH107" i="21"/>
  <c r="BH115" i="21"/>
  <c r="BH123" i="21"/>
  <c r="BH131" i="21"/>
  <c r="BH139" i="21"/>
  <c r="BH147" i="21"/>
  <c r="BH155" i="21"/>
  <c r="BH163" i="21"/>
  <c r="BH171" i="21"/>
  <c r="BH179" i="21"/>
  <c r="BH187" i="21"/>
  <c r="BH195" i="21"/>
  <c r="BH203" i="21"/>
  <c r="BH211" i="21"/>
  <c r="BH219" i="21"/>
  <c r="BH227" i="21"/>
  <c r="BH235" i="21"/>
  <c r="BH243" i="21"/>
  <c r="BH251" i="21"/>
  <c r="BH259" i="21"/>
  <c r="BH267" i="21"/>
  <c r="BH275" i="21"/>
  <c r="BH283" i="21"/>
  <c r="BH291" i="21"/>
  <c r="BH299" i="21"/>
  <c r="BH307" i="21"/>
  <c r="BH315" i="21"/>
  <c r="BH8" i="21"/>
  <c r="BH16" i="21"/>
  <c r="BH24" i="21"/>
  <c r="BH32" i="21"/>
  <c r="BH40" i="21"/>
  <c r="BH48" i="21"/>
  <c r="BH56" i="21"/>
  <c r="BH64" i="21"/>
  <c r="BH72" i="21"/>
  <c r="BH80" i="21"/>
  <c r="BH88" i="21"/>
  <c r="BH96" i="21"/>
  <c r="BH104" i="21"/>
  <c r="BH112" i="21"/>
  <c r="BH120" i="21"/>
  <c r="BH128" i="21"/>
  <c r="BH136" i="21"/>
  <c r="BH144" i="21"/>
  <c r="BH152" i="21"/>
  <c r="BH160" i="21"/>
  <c r="BH168" i="21"/>
  <c r="BH176" i="21"/>
  <c r="BH184" i="21"/>
  <c r="BH192" i="21"/>
  <c r="BH200" i="21"/>
  <c r="BH208" i="21"/>
  <c r="BH216" i="21"/>
  <c r="BH224" i="21"/>
  <c r="BH232" i="21"/>
  <c r="BH240" i="21"/>
  <c r="BH248" i="21"/>
  <c r="BH256" i="21"/>
  <c r="BH264" i="21"/>
  <c r="BH272" i="21"/>
  <c r="BH280" i="21"/>
  <c r="BH288" i="21"/>
  <c r="BH296" i="21"/>
  <c r="BH304" i="21"/>
  <c r="BH312" i="21"/>
  <c r="BG316" i="21"/>
  <c r="BG300" i="21"/>
  <c r="BG284" i="21"/>
  <c r="BG268" i="21"/>
  <c r="BG252" i="21"/>
  <c r="BG236" i="21"/>
  <c r="BG220" i="21"/>
  <c r="BG204" i="21"/>
  <c r="BG188" i="21"/>
  <c r="BG172" i="21"/>
  <c r="BG156" i="21"/>
  <c r="BG140" i="21"/>
  <c r="BG124" i="21"/>
  <c r="BG108" i="21"/>
  <c r="BG92" i="21"/>
  <c r="BG76" i="21"/>
  <c r="BG60" i="21"/>
  <c r="BG44" i="21"/>
  <c r="BG28" i="21"/>
  <c r="BG12" i="21"/>
  <c r="BH308" i="21"/>
  <c r="BH292" i="21"/>
  <c r="BH276" i="21"/>
  <c r="BH260" i="21"/>
  <c r="BH244" i="21"/>
  <c r="BH228" i="21"/>
  <c r="BH212" i="21"/>
  <c r="BH196" i="21"/>
  <c r="BH180" i="21"/>
  <c r="BH164" i="21"/>
  <c r="BH148" i="21"/>
  <c r="BH132" i="21"/>
  <c r="BH116" i="21"/>
  <c r="BH100" i="21"/>
  <c r="BH84" i="21"/>
  <c r="BH68" i="21"/>
  <c r="BH52" i="21"/>
  <c r="BH36" i="21"/>
  <c r="BH20" i="21"/>
  <c r="BI316" i="21"/>
  <c r="BI300" i="21"/>
  <c r="BI284" i="21"/>
  <c r="BI267" i="21"/>
  <c r="BI247" i="21"/>
  <c r="BI225" i="21"/>
  <c r="BI200" i="21"/>
  <c r="BI175" i="21"/>
  <c r="BI150" i="21"/>
  <c r="BI125" i="21"/>
  <c r="BI97" i="21"/>
  <c r="BI72" i="21"/>
  <c r="BI47" i="21"/>
  <c r="BJ309" i="21"/>
  <c r="BJ280" i="21"/>
  <c r="BJ248" i="21"/>
  <c r="BJ216" i="21"/>
  <c r="BJ184" i="21"/>
  <c r="BJ152" i="21"/>
  <c r="BJ120" i="21"/>
  <c r="BJ88" i="21"/>
  <c r="BJ56" i="21"/>
  <c r="BJ24" i="21"/>
  <c r="BU52" i="21"/>
  <c r="BU59" i="21"/>
  <c r="BU66" i="21"/>
  <c r="BT88" i="21"/>
  <c r="BV96" i="21"/>
  <c r="BU137" i="21"/>
  <c r="BV154" i="21"/>
  <c r="BU194" i="21"/>
  <c r="BT239" i="21"/>
  <c r="BU274" i="21"/>
  <c r="AW314" i="21"/>
  <c r="AW300" i="21"/>
  <c r="AW289" i="21"/>
  <c r="AW275" i="21"/>
  <c r="AW261" i="21"/>
  <c r="AW250" i="21"/>
  <c r="AW234" i="21"/>
  <c r="AW218" i="21"/>
  <c r="AW202" i="21"/>
  <c r="AW186" i="21"/>
  <c r="AW170" i="21"/>
  <c r="AW154" i="21"/>
  <c r="AW138" i="21"/>
  <c r="AW122" i="21"/>
  <c r="AW106" i="21"/>
  <c r="AW90" i="21"/>
  <c r="AW74" i="21"/>
  <c r="AW58" i="21"/>
  <c r="AW42" i="21"/>
  <c r="AW26" i="21"/>
  <c r="AW10" i="21"/>
  <c r="AX306" i="21"/>
  <c r="AX290" i="21"/>
  <c r="AX274" i="21"/>
  <c r="AX258" i="21"/>
  <c r="AX242" i="21"/>
  <c r="AX226" i="21"/>
  <c r="AX210" i="21"/>
  <c r="AX194" i="21"/>
  <c r="AX178" i="21"/>
  <c r="AX162" i="21"/>
  <c r="AX146" i="21"/>
  <c r="AX130" i="21"/>
  <c r="AX114" i="21"/>
  <c r="AX98" i="21"/>
  <c r="AX82" i="21"/>
  <c r="AX66" i="21"/>
  <c r="AX50" i="21"/>
  <c r="AX34" i="21"/>
  <c r="AX18" i="21"/>
  <c r="BI10" i="21"/>
  <c r="BI18" i="21"/>
  <c r="BI26" i="21"/>
  <c r="BI34" i="21"/>
  <c r="BI42" i="21"/>
  <c r="BI50" i="21"/>
  <c r="BI58" i="21"/>
  <c r="BI66" i="21"/>
  <c r="BI74" i="21"/>
  <c r="BI82" i="21"/>
  <c r="BI90" i="21"/>
  <c r="BI98" i="21"/>
  <c r="BI106" i="21"/>
  <c r="BI114" i="21"/>
  <c r="BI122" i="21"/>
  <c r="BI130" i="21"/>
  <c r="BI138" i="21"/>
  <c r="BI146" i="21"/>
  <c r="BI154" i="21"/>
  <c r="BI162" i="21"/>
  <c r="BI170" i="21"/>
  <c r="BI178" i="21"/>
  <c r="BI186" i="21"/>
  <c r="BI194" i="21"/>
  <c r="BI202" i="21"/>
  <c r="BI210" i="21"/>
  <c r="BI218" i="21"/>
  <c r="BI226" i="21"/>
  <c r="BI234" i="21"/>
  <c r="BI242" i="21"/>
  <c r="BI250" i="21"/>
  <c r="BI258" i="21"/>
  <c r="BI266" i="21"/>
  <c r="BI274" i="21"/>
  <c r="BI11" i="21"/>
  <c r="BI19" i="21"/>
  <c r="BI27" i="21"/>
  <c r="BI35" i="21"/>
  <c r="BI43" i="21"/>
  <c r="BI51" i="21"/>
  <c r="BI59" i="21"/>
  <c r="BI67" i="21"/>
  <c r="BI75" i="21"/>
  <c r="BI83" i="21"/>
  <c r="BI91" i="21"/>
  <c r="BI99" i="21"/>
  <c r="BI107" i="21"/>
  <c r="BI115" i="21"/>
  <c r="BI123" i="21"/>
  <c r="BI131" i="21"/>
  <c r="BI139" i="21"/>
  <c r="BI147" i="21"/>
  <c r="BI155" i="21"/>
  <c r="BI163" i="21"/>
  <c r="BI171" i="21"/>
  <c r="BI179" i="21"/>
  <c r="BI187" i="21"/>
  <c r="BI195" i="21"/>
  <c r="BI203" i="21"/>
  <c r="BI211" i="21"/>
  <c r="BI219" i="21"/>
  <c r="BI227" i="21"/>
  <c r="BI235" i="21"/>
  <c r="BI243" i="21"/>
  <c r="BI251" i="21"/>
  <c r="BI12" i="21"/>
  <c r="BI20" i="21"/>
  <c r="BI28" i="21"/>
  <c r="BI36" i="21"/>
  <c r="BI44" i="21"/>
  <c r="BI52" i="21"/>
  <c r="BI60" i="21"/>
  <c r="BI68" i="21"/>
  <c r="BI76" i="21"/>
  <c r="BI84" i="21"/>
  <c r="BI92" i="21"/>
  <c r="BI100" i="21"/>
  <c r="BI108" i="21"/>
  <c r="BI116" i="21"/>
  <c r="BI124" i="21"/>
  <c r="BI132" i="21"/>
  <c r="BI140" i="21"/>
  <c r="BI148" i="21"/>
  <c r="BI156" i="21"/>
  <c r="BI164" i="21"/>
  <c r="BI172" i="21"/>
  <c r="BI180" i="21"/>
  <c r="BI188" i="21"/>
  <c r="BI196" i="21"/>
  <c r="BI204" i="21"/>
  <c r="BI212" i="21"/>
  <c r="BI220" i="21"/>
  <c r="BI16" i="21"/>
  <c r="BI30" i="21"/>
  <c r="BI41" i="21"/>
  <c r="BI55" i="21"/>
  <c r="BI69" i="21"/>
  <c r="BI80" i="21"/>
  <c r="BI94" i="21"/>
  <c r="BI105" i="21"/>
  <c r="BI119" i="21"/>
  <c r="BI133" i="21"/>
  <c r="BI144" i="21"/>
  <c r="BI158" i="21"/>
  <c r="BI169" i="21"/>
  <c r="BI183" i="21"/>
  <c r="BI197" i="21"/>
  <c r="BI208" i="21"/>
  <c r="BI222" i="21"/>
  <c r="BI232" i="21"/>
  <c r="BI244" i="21"/>
  <c r="BI254" i="21"/>
  <c r="BI263" i="21"/>
  <c r="BI272" i="21"/>
  <c r="BI281" i="21"/>
  <c r="BI289" i="21"/>
  <c r="BI297" i="21"/>
  <c r="BI305" i="21"/>
  <c r="BI313" i="21"/>
  <c r="BI17" i="21"/>
  <c r="BI31" i="21"/>
  <c r="BI45" i="21"/>
  <c r="BI56" i="21"/>
  <c r="BI70" i="21"/>
  <c r="BI81" i="21"/>
  <c r="BI95" i="21"/>
  <c r="BI109" i="21"/>
  <c r="BI120" i="21"/>
  <c r="BI134" i="21"/>
  <c r="BI145" i="21"/>
  <c r="BI159" i="21"/>
  <c r="BI173" i="21"/>
  <c r="BI184" i="21"/>
  <c r="BI198" i="21"/>
  <c r="BI209" i="21"/>
  <c r="BI223" i="21"/>
  <c r="BI233" i="21"/>
  <c r="BI245" i="21"/>
  <c r="BI255" i="21"/>
  <c r="BI264" i="21"/>
  <c r="BI273" i="21"/>
  <c r="BI282" i="21"/>
  <c r="BI290" i="21"/>
  <c r="BI298" i="21"/>
  <c r="BI306" i="21"/>
  <c r="BI314" i="21"/>
  <c r="BI7" i="21"/>
  <c r="BI21" i="21"/>
  <c r="BI32" i="21"/>
  <c r="BI46" i="21"/>
  <c r="BI57" i="21"/>
  <c r="BI71" i="21"/>
  <c r="BI85" i="21"/>
  <c r="BI96" i="21"/>
  <c r="BI110" i="21"/>
  <c r="BI121" i="21"/>
  <c r="BI135" i="21"/>
  <c r="BI149" i="21"/>
  <c r="BI160" i="21"/>
  <c r="BI174" i="21"/>
  <c r="BI185" i="21"/>
  <c r="BI199" i="21"/>
  <c r="BI213" i="21"/>
  <c r="BI224" i="21"/>
  <c r="BI236" i="21"/>
  <c r="BI246" i="21"/>
  <c r="BI256" i="21"/>
  <c r="BI265" i="21"/>
  <c r="BI275" i="21"/>
  <c r="BI283" i="21"/>
  <c r="BI291" i="21"/>
  <c r="BI299" i="21"/>
  <c r="BI307" i="21"/>
  <c r="BI315" i="21"/>
  <c r="BI15" i="21"/>
  <c r="BI29" i="21"/>
  <c r="BI40" i="21"/>
  <c r="BI54" i="21"/>
  <c r="BI65" i="21"/>
  <c r="BI79" i="21"/>
  <c r="BI93" i="21"/>
  <c r="BI104" i="21"/>
  <c r="BI118" i="21"/>
  <c r="BI129" i="21"/>
  <c r="BI143" i="21"/>
  <c r="BI157" i="21"/>
  <c r="BI168" i="21"/>
  <c r="BI182" i="21"/>
  <c r="BI193" i="21"/>
  <c r="BI207" i="21"/>
  <c r="BI221" i="21"/>
  <c r="BI231" i="21"/>
  <c r="BI241" i="21"/>
  <c r="BI253" i="21"/>
  <c r="BI262" i="21"/>
  <c r="BI271" i="21"/>
  <c r="BI280" i="21"/>
  <c r="BI288" i="21"/>
  <c r="BI296" i="21"/>
  <c r="BI304" i="21"/>
  <c r="BI312" i="21"/>
  <c r="BG311" i="21"/>
  <c r="BG295" i="21"/>
  <c r="BG279" i="21"/>
  <c r="BG263" i="21"/>
  <c r="BG247" i="21"/>
  <c r="BG231" i="21"/>
  <c r="BG215" i="21"/>
  <c r="BG199" i="21"/>
  <c r="BG183" i="21"/>
  <c r="BG167" i="21"/>
  <c r="BG151" i="21"/>
  <c r="BG135" i="21"/>
  <c r="BG119" i="21"/>
  <c r="BG103" i="21"/>
  <c r="BG87" i="21"/>
  <c r="BG71" i="21"/>
  <c r="BG55" i="21"/>
  <c r="BG39" i="21"/>
  <c r="BG23" i="21"/>
  <c r="BG7" i="21"/>
  <c r="BH303" i="21"/>
  <c r="BH287" i="21"/>
  <c r="BH271" i="21"/>
  <c r="BH255" i="21"/>
  <c r="BH239" i="21"/>
  <c r="BH223" i="21"/>
  <c r="BH207" i="21"/>
  <c r="BH191" i="21"/>
  <c r="BH175" i="21"/>
  <c r="BH159" i="21"/>
  <c r="BH143" i="21"/>
  <c r="BH127" i="21"/>
  <c r="BH111" i="21"/>
  <c r="BH95" i="21"/>
  <c r="BH79" i="21"/>
  <c r="BH63" i="21"/>
  <c r="BH47" i="21"/>
  <c r="BH31" i="21"/>
  <c r="BH15" i="21"/>
  <c r="BI311" i="21"/>
  <c r="BI295" i="21"/>
  <c r="BI279" i="21"/>
  <c r="BI261" i="21"/>
  <c r="BI240" i="21"/>
  <c r="BI217" i="21"/>
  <c r="BI192" i="21"/>
  <c r="BI167" i="21"/>
  <c r="BI142" i="21"/>
  <c r="BI117" i="21"/>
  <c r="BI89" i="21"/>
  <c r="BI64" i="21"/>
  <c r="BI39" i="21"/>
  <c r="BI14" i="21"/>
  <c r="BJ301" i="21"/>
  <c r="BJ271" i="21"/>
  <c r="BJ239" i="21"/>
  <c r="BJ207" i="21"/>
  <c r="BJ175" i="21"/>
  <c r="BJ143" i="21"/>
  <c r="BJ111" i="21"/>
  <c r="BJ79" i="21"/>
  <c r="BJ47" i="21"/>
  <c r="BJ15" i="21"/>
  <c r="BT32" i="21"/>
  <c r="BT39" i="21"/>
  <c r="BT46" i="21"/>
  <c r="BV53" i="21"/>
  <c r="BV60" i="21"/>
  <c r="BV67" i="21"/>
  <c r="BV89" i="21"/>
  <c r="BT106" i="21"/>
  <c r="BV115" i="21"/>
  <c r="BT126" i="21"/>
  <c r="BT197" i="21"/>
  <c r="BV218" i="21"/>
  <c r="BT281" i="21"/>
  <c r="CG316" i="21"/>
  <c r="CG198" i="21"/>
  <c r="CG193" i="21"/>
  <c r="CG68" i="21"/>
  <c r="CG83" i="21"/>
  <c r="CG33" i="21"/>
  <c r="CG172" i="21"/>
  <c r="CG24" i="21"/>
  <c r="CG217" i="21"/>
  <c r="CG102" i="21"/>
  <c r="CG79" i="21"/>
  <c r="CG189" i="21"/>
  <c r="CG149" i="21"/>
  <c r="CG64" i="21"/>
  <c r="CG29" i="21"/>
  <c r="CG221" i="21"/>
  <c r="CG134" i="21"/>
  <c r="CG81" i="21"/>
  <c r="DD124" i="21"/>
  <c r="DD160" i="21"/>
  <c r="DD127" i="21"/>
  <c r="CS310" i="21"/>
  <c r="CS188" i="21"/>
  <c r="CS178" i="21"/>
  <c r="CS173" i="21"/>
  <c r="CS166" i="21"/>
  <c r="CS152" i="21"/>
  <c r="CS144" i="21"/>
  <c r="CS136" i="21"/>
  <c r="CS94" i="21"/>
  <c r="CS76" i="21"/>
  <c r="CS250" i="21"/>
  <c r="CS242" i="21"/>
  <c r="CS212" i="21"/>
  <c r="CS192" i="21"/>
  <c r="CS183" i="21"/>
  <c r="CS104" i="21"/>
  <c r="CS86" i="21"/>
  <c r="CS82" i="21"/>
  <c r="CS316" i="21"/>
  <c r="CS218" i="21"/>
  <c r="CS158" i="21"/>
  <c r="CS59" i="21"/>
  <c r="CS238" i="21"/>
  <c r="CS202" i="21"/>
  <c r="CS174" i="21"/>
  <c r="CS119" i="21"/>
  <c r="CS106" i="21"/>
  <c r="CS313" i="21"/>
  <c r="CS269" i="21"/>
  <c r="CS62" i="21"/>
  <c r="CS55" i="21"/>
  <c r="CS30" i="21"/>
  <c r="CS26" i="21"/>
  <c r="CS221" i="21"/>
  <c r="CS141" i="21"/>
  <c r="CS41" i="21"/>
  <c r="CS11" i="21"/>
  <c r="CS6" i="21"/>
  <c r="CS267" i="21"/>
  <c r="CS111" i="21"/>
  <c r="CS100" i="21"/>
  <c r="CS17" i="21"/>
  <c r="CS171" i="21"/>
  <c r="CS156" i="21"/>
  <c r="CS129" i="21"/>
  <c r="CS84" i="21"/>
  <c r="CS38" i="21"/>
  <c r="CS295" i="21"/>
  <c r="CS9" i="21"/>
  <c r="CS263" i="21"/>
  <c r="CS185" i="21"/>
  <c r="CS79" i="21"/>
  <c r="CS57" i="21"/>
  <c r="CS47" i="21"/>
  <c r="CS28" i="21"/>
  <c r="CS20" i="21"/>
  <c r="CS52" i="21"/>
  <c r="DD316" i="21"/>
  <c r="DD312" i="21"/>
  <c r="DD307" i="21"/>
  <c r="DD296" i="21"/>
  <c r="DD311" i="21"/>
  <c r="DD289" i="21"/>
  <c r="DD285" i="21"/>
  <c r="DD277" i="21"/>
  <c r="DD297" i="21"/>
  <c r="DD245" i="21"/>
  <c r="DD235" i="21"/>
  <c r="DD183" i="21"/>
  <c r="DD161" i="21"/>
  <c r="DD148" i="21"/>
  <c r="DD140" i="21"/>
  <c r="DD122" i="21"/>
  <c r="DD79" i="21"/>
  <c r="DD68" i="21"/>
  <c r="DD61" i="21"/>
  <c r="DD53" i="21"/>
  <c r="DD263" i="21"/>
  <c r="DD250" i="21"/>
  <c r="DD225" i="21"/>
  <c r="DD204" i="21"/>
  <c r="DD187" i="21"/>
  <c r="DD143" i="21"/>
  <c r="DD90" i="21"/>
  <c r="DD87" i="21"/>
  <c r="DD317" i="21"/>
  <c r="DD253" i="21"/>
  <c r="DD229" i="21"/>
  <c r="DD151" i="21"/>
  <c r="DD146" i="21"/>
  <c r="DD135" i="21"/>
  <c r="DD125" i="21"/>
  <c r="DD102" i="21"/>
  <c r="DD288" i="21"/>
  <c r="DD260" i="21"/>
  <c r="DD210" i="21"/>
  <c r="DD201" i="21"/>
  <c r="DD197" i="21"/>
  <c r="DD132" i="21"/>
  <c r="DD99" i="21"/>
  <c r="DD73" i="21"/>
  <c r="DD65" i="21"/>
  <c r="DD304" i="21"/>
  <c r="DD238" i="21"/>
  <c r="DD114" i="21"/>
  <c r="DD105" i="21"/>
  <c r="DD82" i="21"/>
  <c r="DD20" i="21"/>
  <c r="DD256" i="21"/>
  <c r="DD195" i="21"/>
  <c r="DD163" i="21"/>
  <c r="DD128" i="21"/>
  <c r="DD49" i="21"/>
  <c r="DD30" i="21"/>
  <c r="DD16" i="21"/>
  <c r="DD13" i="21"/>
  <c r="DD10" i="21"/>
  <c r="DD172" i="21"/>
  <c r="DD120" i="21"/>
  <c r="DD104" i="21"/>
  <c r="DD89" i="21"/>
  <c r="DD74" i="21"/>
  <c r="DD58" i="21"/>
  <c r="DD52" i="21"/>
  <c r="DD41" i="21"/>
  <c r="DD7" i="21"/>
  <c r="DD271" i="21"/>
  <c r="DD223" i="21"/>
  <c r="DD85" i="21"/>
  <c r="DD39" i="21"/>
  <c r="DD35" i="21"/>
  <c r="DD31" i="21"/>
  <c r="DD28" i="21"/>
  <c r="DD11" i="21"/>
  <c r="DD108" i="21"/>
  <c r="DD77" i="21"/>
  <c r="DD14" i="21"/>
  <c r="DD8" i="21"/>
  <c r="DD26" i="21"/>
  <c r="DD207" i="21"/>
  <c r="DD219" i="21"/>
  <c r="DD232" i="21"/>
  <c r="DD180" i="21"/>
  <c r="DD50" i="21"/>
  <c r="DD44" i="21"/>
  <c r="DD29" i="21"/>
  <c r="DD216" i="21"/>
  <c r="DD55" i="21"/>
  <c r="DD168" i="21"/>
  <c r="DD25" i="21"/>
  <c r="DD22" i="21"/>
  <c r="DD117" i="21"/>
  <c r="DD63" i="21"/>
  <c r="CT311" i="21"/>
  <c r="CT280" i="21"/>
  <c r="CT266" i="21"/>
  <c r="CT212" i="21"/>
  <c r="CT122" i="21"/>
  <c r="CT271" i="21"/>
  <c r="CT199" i="21"/>
  <c r="CT117" i="21"/>
  <c r="CT75" i="21"/>
  <c r="CT286" i="21"/>
  <c r="CT172" i="21"/>
  <c r="CT63" i="21"/>
  <c r="CT290" i="21"/>
  <c r="CT220" i="21"/>
  <c r="CT194" i="21"/>
  <c r="CT188" i="21"/>
  <c r="CT159" i="21"/>
  <c r="CT132" i="21"/>
  <c r="CT239" i="21"/>
  <c r="CT223" i="21"/>
  <c r="CT41" i="21"/>
  <c r="CT11" i="21"/>
  <c r="CT101" i="21"/>
  <c r="CT83" i="21"/>
  <c r="CT154" i="21"/>
  <c r="CT29" i="21"/>
  <c r="CT254" i="21"/>
  <c r="CT26" i="21"/>
  <c r="CT22" i="21"/>
  <c r="CT61" i="21"/>
  <c r="CT20" i="21"/>
  <c r="CT234" i="21"/>
  <c r="CT106" i="21"/>
  <c r="CT293" i="21"/>
  <c r="CT245" i="21"/>
  <c r="CT186" i="21"/>
  <c r="CT163" i="21"/>
  <c r="DD191" i="21"/>
  <c r="CR303" i="21"/>
  <c r="CR289" i="21"/>
  <c r="CR201" i="21"/>
  <c r="CR194" i="21"/>
  <c r="CR159" i="21"/>
  <c r="CR118" i="21"/>
  <c r="CR70" i="21"/>
  <c r="CR65" i="21"/>
  <c r="CR61" i="21"/>
  <c r="CR317" i="21"/>
  <c r="CR287" i="21"/>
  <c r="CR259" i="21"/>
  <c r="CR236" i="21"/>
  <c r="CR177" i="21"/>
  <c r="CR173" i="21"/>
  <c r="CR166" i="21"/>
  <c r="CR152" i="21"/>
  <c r="CR144" i="21"/>
  <c r="CR136" i="21"/>
  <c r="CR130" i="21"/>
  <c r="CR122" i="21"/>
  <c r="CR109" i="21"/>
  <c r="CR94" i="21"/>
  <c r="CR69" i="21"/>
  <c r="CR296" i="21"/>
  <c r="CR265" i="21"/>
  <c r="CR241" i="21"/>
  <c r="CR235" i="21"/>
  <c r="CR224" i="21"/>
  <c r="CR199" i="21"/>
  <c r="CR183" i="21"/>
  <c r="CR117" i="21"/>
  <c r="CR93" i="21"/>
  <c r="CR86" i="21"/>
  <c r="CR75" i="21"/>
  <c r="CR305" i="21"/>
  <c r="CR260" i="21"/>
  <c r="CR251" i="21"/>
  <c r="CR213" i="21"/>
  <c r="CR124" i="21"/>
  <c r="CR96" i="21"/>
  <c r="CR88" i="21"/>
  <c r="CR71" i="21"/>
  <c r="CR207" i="21"/>
  <c r="CR156" i="21"/>
  <c r="CR102" i="21"/>
  <c r="CR84" i="21"/>
  <c r="CR37" i="21"/>
  <c r="CR22" i="21"/>
  <c r="CR18" i="21"/>
  <c r="CR308" i="21"/>
  <c r="CR268" i="21"/>
  <c r="CR239" i="21"/>
  <c r="CR190" i="21"/>
  <c r="CR180" i="21"/>
  <c r="CR125" i="21"/>
  <c r="CR113" i="21"/>
  <c r="CR72" i="21"/>
  <c r="CR62" i="21"/>
  <c r="CR30" i="21"/>
  <c r="CR307" i="21"/>
  <c r="CR281" i="21"/>
  <c r="CR252" i="21"/>
  <c r="CR189" i="21"/>
  <c r="CR167" i="21"/>
  <c r="CR140" i="21"/>
  <c r="CR83" i="21"/>
  <c r="CR54" i="21"/>
  <c r="CR48" i="21"/>
  <c r="CR41" i="21"/>
  <c r="CR34" i="21"/>
  <c r="CR21" i="21"/>
  <c r="CR316" i="21"/>
  <c r="CR286" i="21"/>
  <c r="CR270" i="21"/>
  <c r="CR208" i="21"/>
  <c r="CR182" i="21"/>
  <c r="CR115" i="21"/>
  <c r="CR74" i="21"/>
  <c r="CR56" i="21"/>
  <c r="CR50" i="21"/>
  <c r="CR12" i="21"/>
  <c r="CR273" i="21"/>
  <c r="CR244" i="21"/>
  <c r="CR186" i="21"/>
  <c r="CR81" i="21"/>
  <c r="CR52" i="21"/>
  <c r="CR29" i="21"/>
  <c r="CR13" i="21"/>
  <c r="CR214" i="21"/>
  <c r="CR161" i="21"/>
  <c r="CR38" i="21"/>
  <c r="CR294" i="21"/>
  <c r="CR133" i="21"/>
  <c r="CR9" i="21"/>
  <c r="CR151" i="21"/>
  <c r="CR121" i="21"/>
  <c r="CR79" i="21"/>
  <c r="CR57" i="21"/>
  <c r="CR275" i="21"/>
  <c r="CR135" i="21"/>
  <c r="CR89" i="21"/>
  <c r="CR66" i="21"/>
  <c r="CR14" i="21"/>
  <c r="CG166" i="21"/>
  <c r="CH315" i="21"/>
  <c r="CH307" i="21"/>
  <c r="CH298" i="21"/>
  <c r="CH289" i="21"/>
  <c r="CH279" i="21"/>
  <c r="CH260" i="21"/>
  <c r="CH246" i="21"/>
  <c r="CH240" i="21"/>
  <c r="CH234" i="21"/>
  <c r="CH229" i="21"/>
  <c r="CH222" i="21"/>
  <c r="CH210" i="21"/>
  <c r="CH180" i="21"/>
  <c r="CH174" i="21"/>
  <c r="CH168" i="21"/>
  <c r="CH161" i="21"/>
  <c r="CH154" i="21"/>
  <c r="CH148" i="21"/>
  <c r="CH144" i="21"/>
  <c r="CH137" i="21"/>
  <c r="CH130" i="21"/>
  <c r="CH108" i="21"/>
  <c r="CH101" i="21"/>
  <c r="CH95" i="21"/>
  <c r="CH89" i="21"/>
  <c r="CH84" i="21"/>
  <c r="CH74" i="21"/>
  <c r="CH52" i="21"/>
  <c r="CH41" i="21"/>
  <c r="CH33" i="21"/>
  <c r="CH28" i="21"/>
  <c r="CH19" i="21"/>
  <c r="CH13" i="21"/>
  <c r="CH317" i="21"/>
  <c r="CH288" i="21"/>
  <c r="CH278" i="21"/>
  <c r="CH268" i="21"/>
  <c r="CH254" i="21"/>
  <c r="CH216" i="21"/>
  <c r="CH203" i="21"/>
  <c r="CH197" i="21"/>
  <c r="CH192" i="21"/>
  <c r="CH186" i="21"/>
  <c r="CH143" i="21"/>
  <c r="CH128" i="21"/>
  <c r="CH121" i="21"/>
  <c r="CH107" i="21"/>
  <c r="CH57" i="21"/>
  <c r="CH24" i="21"/>
  <c r="CH9" i="21"/>
  <c r="CH275" i="21"/>
  <c r="CH267" i="21"/>
  <c r="CH259" i="21"/>
  <c r="CH253" i="21"/>
  <c r="CH244" i="21"/>
  <c r="CH237" i="21"/>
  <c r="CH233" i="21"/>
  <c r="CH228" i="21"/>
  <c r="CH209" i="21"/>
  <c r="CH179" i="21"/>
  <c r="CH166" i="21"/>
  <c r="CH159" i="21"/>
  <c r="CH147" i="21"/>
  <c r="CH141" i="21"/>
  <c r="CH134" i="21"/>
  <c r="CH112" i="21"/>
  <c r="CH106" i="21"/>
  <c r="CH82" i="21"/>
  <c r="CH77" i="21"/>
  <c r="CH72" i="21"/>
  <c r="CH67" i="21"/>
  <c r="CH61" i="21"/>
  <c r="CH45" i="21"/>
  <c r="CH40" i="21"/>
  <c r="CH12" i="21"/>
  <c r="CH310" i="21"/>
  <c r="CH291" i="21"/>
  <c r="CH271" i="21"/>
  <c r="CH256" i="21"/>
  <c r="CH223" i="21"/>
  <c r="CH205" i="21"/>
  <c r="CH198" i="21"/>
  <c r="CH193" i="21"/>
  <c r="CH187" i="21"/>
  <c r="CH181" i="21"/>
  <c r="CH175" i="21"/>
  <c r="CH145" i="21"/>
  <c r="CH138" i="21"/>
  <c r="CH124" i="21"/>
  <c r="CH68" i="21"/>
  <c r="CH63" i="21"/>
  <c r="CH58" i="21"/>
  <c r="CH53" i="21"/>
  <c r="CH282" i="21"/>
  <c r="CH261" i="21"/>
  <c r="CH249" i="21"/>
  <c r="CH235" i="21"/>
  <c r="CH224" i="21"/>
  <c r="CH211" i="21"/>
  <c r="CH125" i="21"/>
  <c r="CH109" i="21"/>
  <c r="CH96" i="21"/>
  <c r="CH85" i="21"/>
  <c r="CH43" i="21"/>
  <c r="CH20" i="21"/>
  <c r="CH316" i="21"/>
  <c r="CH295" i="21"/>
  <c r="CH274" i="21"/>
  <c r="CH243" i="21"/>
  <c r="CH232" i="21"/>
  <c r="CH196" i="21"/>
  <c r="CH158" i="21"/>
  <c r="CH71" i="21"/>
  <c r="CH51" i="21"/>
  <c r="CH27" i="21"/>
  <c r="CH16" i="21"/>
  <c r="CH8" i="21"/>
  <c r="CH313" i="21"/>
  <c r="CH294" i="21"/>
  <c r="CH258" i="21"/>
  <c r="CH242" i="21"/>
  <c r="CH220" i="21"/>
  <c r="CH208" i="21"/>
  <c r="CH195" i="21"/>
  <c r="CH183" i="21"/>
  <c r="CH146" i="21"/>
  <c r="CH133" i="21"/>
  <c r="CH118" i="21"/>
  <c r="CH92" i="21"/>
  <c r="CH38" i="21"/>
  <c r="CH26" i="21"/>
  <c r="CH15" i="21"/>
  <c r="CH300" i="21"/>
  <c r="CH285" i="21"/>
  <c r="CH262" i="21"/>
  <c r="CH250" i="21"/>
  <c r="CH225" i="21"/>
  <c r="CH200" i="21"/>
  <c r="CH189" i="21"/>
  <c r="CH177" i="21"/>
  <c r="CH163" i="21"/>
  <c r="CH139" i="21"/>
  <c r="CH126" i="21"/>
  <c r="CH75" i="21"/>
  <c r="CH30" i="21"/>
  <c r="CH21" i="21"/>
  <c r="CH11" i="21"/>
  <c r="CR47" i="21"/>
  <c r="CS275" i="21"/>
  <c r="CH6" i="21"/>
  <c r="CH66" i="21"/>
  <c r="CH80" i="21"/>
  <c r="CH110" i="21"/>
  <c r="CH132" i="21"/>
  <c r="CH151" i="21"/>
  <c r="CH169" i="21"/>
  <c r="CH206" i="21"/>
  <c r="CH227" i="21"/>
  <c r="CH264" i="21"/>
  <c r="CH303" i="21"/>
  <c r="CR8" i="21"/>
  <c r="CS23" i="21"/>
  <c r="DC316" i="21"/>
  <c r="DC297" i="21"/>
  <c r="DC307" i="21"/>
  <c r="DC301" i="21"/>
  <c r="DC273" i="21"/>
  <c r="DC313" i="21"/>
  <c r="DC302" i="21"/>
  <c r="DC292" i="21"/>
  <c r="DC287" i="21"/>
  <c r="DC281" i="21"/>
  <c r="DC308" i="21"/>
  <c r="DC298" i="21"/>
  <c r="DC288" i="21"/>
  <c r="DC255" i="21"/>
  <c r="DC239" i="21"/>
  <c r="DC230" i="21"/>
  <c r="DC226" i="21"/>
  <c r="DC210" i="21"/>
  <c r="DC205" i="21"/>
  <c r="DC201" i="21"/>
  <c r="DC197" i="21"/>
  <c r="DC193" i="21"/>
  <c r="DC171" i="21"/>
  <c r="DC166" i="21"/>
  <c r="DC157" i="21"/>
  <c r="DC152" i="21"/>
  <c r="DC132" i="21"/>
  <c r="DC107" i="21"/>
  <c r="DC103" i="21"/>
  <c r="DC99" i="21"/>
  <c r="DC91" i="21"/>
  <c r="DC84" i="21"/>
  <c r="DC73" i="21"/>
  <c r="DC65" i="21"/>
  <c r="DC57" i="21"/>
  <c r="DC276" i="21"/>
  <c r="DC258" i="21"/>
  <c r="DC235" i="21"/>
  <c r="DC222" i="21"/>
  <c r="DC209" i="21"/>
  <c r="DC176" i="21"/>
  <c r="DC161" i="21"/>
  <c r="DC148" i="21"/>
  <c r="DC140" i="21"/>
  <c r="DC122" i="21"/>
  <c r="DC115" i="21"/>
  <c r="DC111" i="21"/>
  <c r="DC83" i="21"/>
  <c r="DC64" i="21"/>
  <c r="DC61" i="21"/>
  <c r="DC56" i="21"/>
  <c r="DC53" i="21"/>
  <c r="DC274" i="21"/>
  <c r="DC268" i="21"/>
  <c r="DC225" i="21"/>
  <c r="DC217" i="21"/>
  <c r="DC192" i="21"/>
  <c r="DC187" i="21"/>
  <c r="DC170" i="21"/>
  <c r="DC155" i="21"/>
  <c r="DC143" i="21"/>
  <c r="DC139" i="21"/>
  <c r="DC131" i="21"/>
  <c r="DC119" i="21"/>
  <c r="DC95" i="21"/>
  <c r="DC90" i="21"/>
  <c r="DC72" i="21"/>
  <c r="DC310" i="21"/>
  <c r="DC299" i="21"/>
  <c r="DC271" i="21"/>
  <c r="DC251" i="21"/>
  <c r="DC236" i="21"/>
  <c r="DC223" i="21"/>
  <c r="DC218" i="21"/>
  <c r="DC214" i="21"/>
  <c r="DC189" i="21"/>
  <c r="DC177" i="21"/>
  <c r="DC167" i="21"/>
  <c r="DC162" i="21"/>
  <c r="DC144" i="21"/>
  <c r="DC127" i="21"/>
  <c r="DC116" i="21"/>
  <c r="DC96" i="21"/>
  <c r="DC85" i="21"/>
  <c r="DC80" i="21"/>
  <c r="DC69" i="21"/>
  <c r="DC283" i="21"/>
  <c r="DC257" i="21"/>
  <c r="DC229" i="21"/>
  <c r="DC211" i="21"/>
  <c r="DC203" i="21"/>
  <c r="DC146" i="21"/>
  <c r="DC75" i="21"/>
  <c r="DC67" i="21"/>
  <c r="DC59" i="21"/>
  <c r="DC54" i="21"/>
  <c r="DC46" i="21"/>
  <c r="DC39" i="21"/>
  <c r="DC35" i="21"/>
  <c r="DC31" i="21"/>
  <c r="DC282" i="21"/>
  <c r="DC238" i="21"/>
  <c r="DC220" i="21"/>
  <c r="DC173" i="21"/>
  <c r="DC154" i="21"/>
  <c r="DC114" i="21"/>
  <c r="DC82" i="21"/>
  <c r="DC42" i="21"/>
  <c r="DC34" i="21"/>
  <c r="DC27" i="21"/>
  <c r="DC24" i="21"/>
  <c r="DC267" i="21"/>
  <c r="DC256" i="21"/>
  <c r="DC195" i="21"/>
  <c r="DC163" i="21"/>
  <c r="DC153" i="21"/>
  <c r="DC145" i="21"/>
  <c r="DC128" i="21"/>
  <c r="DC113" i="21"/>
  <c r="DC97" i="21"/>
  <c r="DC66" i="21"/>
  <c r="DC49" i="21"/>
  <c r="DC45" i="21"/>
  <c r="DC38" i="21"/>
  <c r="DC30" i="21"/>
  <c r="DC19" i="21"/>
  <c r="DC16" i="21"/>
  <c r="DC13" i="21"/>
  <c r="DC10" i="21"/>
  <c r="DC289" i="21"/>
  <c r="DC215" i="21"/>
  <c r="DC206" i="21"/>
  <c r="DC190" i="21"/>
  <c r="DC123" i="21"/>
  <c r="DC108" i="21"/>
  <c r="DC100" i="21"/>
  <c r="DC92" i="21"/>
  <c r="DC77" i="21"/>
  <c r="DC70" i="21"/>
  <c r="DC55" i="21"/>
  <c r="DC43" i="21"/>
  <c r="DC25" i="21"/>
  <c r="DC17" i="21"/>
  <c r="DC14" i="21"/>
  <c r="DC8" i="21"/>
  <c r="DC252" i="21"/>
  <c r="DC199" i="21"/>
  <c r="DC180" i="21"/>
  <c r="DC158" i="21"/>
  <c r="DC62" i="21"/>
  <c r="DC50" i="21"/>
  <c r="DC29" i="21"/>
  <c r="DC21" i="21"/>
  <c r="DC246" i="21"/>
  <c r="DC194" i="21"/>
  <c r="DC172" i="21"/>
  <c r="DC138" i="21"/>
  <c r="DC120" i="21"/>
  <c r="DC104" i="21"/>
  <c r="DC89" i="21"/>
  <c r="DC74" i="21"/>
  <c r="DC58" i="21"/>
  <c r="DC48" i="21"/>
  <c r="DC41" i="21"/>
  <c r="DC33" i="21"/>
  <c r="DC262" i="21"/>
  <c r="DC244" i="21"/>
  <c r="DC151" i="21"/>
  <c r="DC135" i="21"/>
  <c r="DC102" i="21"/>
  <c r="DC86" i="21"/>
  <c r="DC71" i="21"/>
  <c r="DC32" i="21"/>
  <c r="DC26" i="21"/>
  <c r="DC18" i="21"/>
  <c r="DC293" i="21"/>
  <c r="DC261" i="21"/>
  <c r="DC243" i="21"/>
  <c r="DC224" i="21"/>
  <c r="DC277" i="21"/>
  <c r="DC317" i="21"/>
  <c r="DC315" i="21"/>
  <c r="DC272" i="21"/>
  <c r="DC216" i="21"/>
  <c r="DC142" i="21"/>
  <c r="DC124" i="21"/>
  <c r="DC94" i="21"/>
  <c r="DC63" i="21"/>
  <c r="DC9" i="21"/>
  <c r="DC6" i="21"/>
  <c r="DC149" i="21"/>
  <c r="DC186" i="21"/>
  <c r="DC12" i="21"/>
  <c r="DC37" i="21"/>
  <c r="DC51" i="21"/>
  <c r="DC78" i="21"/>
  <c r="DC202" i="21"/>
  <c r="CF217" i="21"/>
  <c r="CF137" i="21"/>
  <c r="CF52" i="21"/>
  <c r="CF28" i="21"/>
  <c r="CF19" i="21"/>
  <c r="CF121" i="21"/>
  <c r="CF100" i="21"/>
  <c r="CF299" i="21"/>
  <c r="CF261" i="21"/>
  <c r="CF25" i="21"/>
  <c r="CF14" i="21"/>
  <c r="CF10" i="21"/>
  <c r="CF316" i="21"/>
  <c r="DC81" i="21"/>
  <c r="DC109" i="21"/>
  <c r="DC40" i="21"/>
  <c r="DC181" i="21"/>
  <c r="CE20" i="21"/>
  <c r="CE29" i="21"/>
  <c r="CE36" i="21"/>
  <c r="CE42" i="21"/>
  <c r="CE85" i="21"/>
  <c r="CE90" i="21"/>
  <c r="CE109" i="21"/>
  <c r="CE131" i="21"/>
  <c r="CE149" i="21"/>
  <c r="CE157" i="21"/>
  <c r="CE169" i="21"/>
  <c r="CE211" i="21"/>
  <c r="CE230" i="21"/>
  <c r="CE235" i="21"/>
  <c r="CE241" i="21"/>
  <c r="CE247" i="21"/>
  <c r="CE280" i="21"/>
  <c r="CE9" i="21"/>
  <c r="CE18" i="21"/>
  <c r="CE28" i="21"/>
  <c r="CE33" i="21"/>
  <c r="CE52" i="21"/>
  <c r="CE57" i="21"/>
  <c r="CE88" i="21"/>
  <c r="CE94" i="21"/>
  <c r="CE128" i="21"/>
  <c r="CE191" i="21"/>
  <c r="CE197" i="21"/>
  <c r="CE214" i="21"/>
  <c r="CE222" i="21"/>
  <c r="CE297" i="21"/>
  <c r="CE306" i="21"/>
  <c r="CE317" i="21"/>
  <c r="CQ316" i="21"/>
  <c r="CQ260" i="21"/>
  <c r="CQ251" i="21"/>
  <c r="CQ243" i="21"/>
  <c r="CQ238" i="21"/>
  <c r="CQ226" i="21"/>
  <c r="CQ220" i="21"/>
  <c r="CQ184" i="21"/>
  <c r="CQ132" i="21"/>
  <c r="CQ110" i="21"/>
  <c r="CQ106" i="21"/>
  <c r="CQ87" i="21"/>
  <c r="CQ301" i="21"/>
  <c r="CQ280" i="21"/>
  <c r="CQ225" i="21"/>
  <c r="CQ219" i="21"/>
  <c r="CQ188" i="21"/>
  <c r="CQ159" i="21"/>
  <c r="CQ65" i="21"/>
  <c r="CQ61" i="21"/>
  <c r="CQ277" i="21"/>
  <c r="CQ271" i="21"/>
  <c r="CQ258" i="21"/>
  <c r="CQ249" i="21"/>
  <c r="CQ210" i="21"/>
  <c r="CQ192" i="21"/>
  <c r="CQ187" i="21"/>
  <c r="CQ177" i="21"/>
  <c r="CQ165" i="21"/>
  <c r="CQ152" i="21"/>
  <c r="CQ144" i="21"/>
  <c r="CQ136" i="21"/>
  <c r="CQ130" i="21"/>
  <c r="CQ122" i="21"/>
  <c r="CQ109" i="21"/>
  <c r="CQ104" i="21"/>
  <c r="CQ82" i="21"/>
  <c r="CQ69" i="21"/>
  <c r="CQ281" i="21"/>
  <c r="CQ273" i="21"/>
  <c r="CQ267" i="21"/>
  <c r="CQ244" i="21"/>
  <c r="CQ229" i="21"/>
  <c r="CQ179" i="21"/>
  <c r="CQ167" i="21"/>
  <c r="CQ154" i="21"/>
  <c r="CQ145" i="21"/>
  <c r="CQ139" i="21"/>
  <c r="CQ111" i="21"/>
  <c r="CQ83" i="21"/>
  <c r="CQ79" i="21"/>
  <c r="CQ66" i="21"/>
  <c r="CQ6" i="21"/>
  <c r="CQ10" i="21"/>
  <c r="CQ25" i="21"/>
  <c r="CQ62" i="21"/>
  <c r="CQ72" i="21"/>
  <c r="CQ125" i="21"/>
  <c r="CQ180" i="21"/>
  <c r="CQ203" i="21"/>
  <c r="CQ221" i="21"/>
  <c r="DE316" i="21"/>
  <c r="DE301" i="21"/>
  <c r="DE286" i="21"/>
  <c r="DE280" i="21"/>
  <c r="DE311" i="21"/>
  <c r="DE289" i="21"/>
  <c r="DE317" i="21"/>
  <c r="DE307" i="21"/>
  <c r="DE276" i="21"/>
  <c r="DE264" i="21"/>
  <c r="DE258" i="21"/>
  <c r="DE115" i="21"/>
  <c r="DE76" i="21"/>
  <c r="DE297" i="21"/>
  <c r="DE268" i="21"/>
  <c r="DE217" i="21"/>
  <c r="DE155" i="21"/>
  <c r="DE135" i="21"/>
  <c r="DE119" i="21"/>
  <c r="DE95" i="21"/>
  <c r="DE248" i="21"/>
  <c r="DE244" i="21"/>
  <c r="DE238" i="21"/>
  <c r="DE221" i="21"/>
  <c r="DE200" i="21"/>
  <c r="DE196" i="21"/>
  <c r="DE181" i="21"/>
  <c r="DE98" i="21"/>
  <c r="DE82" i="21"/>
  <c r="DE78" i="21"/>
  <c r="DE75" i="21"/>
  <c r="DE67" i="21"/>
  <c r="DE255" i="21"/>
  <c r="DE230" i="21"/>
  <c r="DE226" i="21"/>
  <c r="DE171" i="21"/>
  <c r="DE148" i="21"/>
  <c r="DE140" i="21"/>
  <c r="DE112" i="21"/>
  <c r="DE88" i="21"/>
  <c r="DE61" i="21"/>
  <c r="DE163" i="21"/>
  <c r="DE121" i="21"/>
  <c r="DE49" i="21"/>
  <c r="DE16" i="21"/>
  <c r="DE303" i="21"/>
  <c r="DE267" i="21"/>
  <c r="DE228" i="21"/>
  <c r="DE120" i="21"/>
  <c r="DE104" i="21"/>
  <c r="DE97" i="21"/>
  <c r="DE66" i="21"/>
  <c r="DE58" i="21"/>
  <c r="DE52" i="21"/>
  <c r="DE19" i="21"/>
  <c r="DE7" i="21"/>
  <c r="DE246" i="21"/>
  <c r="DE202" i="21"/>
  <c r="DE186" i="21"/>
  <c r="DE138" i="21"/>
  <c r="DE26" i="21"/>
  <c r="DE23" i="21"/>
  <c r="DE260" i="21"/>
  <c r="DE251" i="21"/>
  <c r="DE167" i="21"/>
  <c r="DE46" i="21"/>
  <c r="DE20" i="21"/>
  <c r="DE6" i="21"/>
  <c r="DE12" i="21"/>
  <c r="DF40" i="21"/>
  <c r="DF55" i="21"/>
  <c r="DF117" i="21"/>
  <c r="DF168" i="21"/>
  <c r="DF191" i="21"/>
  <c r="DF208" i="21"/>
  <c r="DE293" i="21"/>
  <c r="CE13" i="21"/>
  <c r="CE41" i="21"/>
  <c r="CE46" i="21"/>
  <c r="CE62" i="21"/>
  <c r="CE68" i="21"/>
  <c r="CE74" i="21"/>
  <c r="CE79" i="21"/>
  <c r="CE89" i="21"/>
  <c r="CE95" i="21"/>
  <c r="CE101" i="21"/>
  <c r="CE113" i="21"/>
  <c r="CE148" i="21"/>
  <c r="CE154" i="21"/>
  <c r="CE160" i="21"/>
  <c r="CE173" i="21"/>
  <c r="CE180" i="21"/>
  <c r="CE210" i="21"/>
  <c r="CE229" i="21"/>
  <c r="CE234" i="21"/>
  <c r="CE238" i="21"/>
  <c r="CE246" i="21"/>
  <c r="CE260" i="21"/>
  <c r="CE298" i="21"/>
  <c r="CE307" i="21"/>
  <c r="CQ18" i="21"/>
  <c r="CQ22" i="21"/>
  <c r="CQ26" i="21"/>
  <c r="CQ35" i="21"/>
  <c r="CQ49" i="21"/>
  <c r="CQ55" i="21"/>
  <c r="CQ155" i="21"/>
  <c r="CQ168" i="21"/>
  <c r="CQ207" i="21"/>
  <c r="CQ253" i="21"/>
  <c r="CQ284" i="21"/>
  <c r="DF316" i="21"/>
  <c r="DF291" i="21"/>
  <c r="DF317" i="21"/>
  <c r="DF285" i="21"/>
  <c r="DF279" i="21"/>
  <c r="DF273" i="21"/>
  <c r="DF300" i="21"/>
  <c r="DF274" i="21"/>
  <c r="DF270" i="21"/>
  <c r="DF250" i="21"/>
  <c r="DF222" i="21"/>
  <c r="DF217" i="21"/>
  <c r="DF188" i="21"/>
  <c r="DF176" i="21"/>
  <c r="DF143" i="21"/>
  <c r="DF135" i="21"/>
  <c r="DF126" i="21"/>
  <c r="DF119" i="21"/>
  <c r="DF95" i="21"/>
  <c r="DF87" i="21"/>
  <c r="DF307" i="21"/>
  <c r="DF287" i="21"/>
  <c r="DF253" i="21"/>
  <c r="DF244" i="21"/>
  <c r="DF238" i="21"/>
  <c r="DF229" i="21"/>
  <c r="DF213" i="21"/>
  <c r="DF200" i="21"/>
  <c r="DF196" i="21"/>
  <c r="DF181" i="21"/>
  <c r="DF131" i="21"/>
  <c r="DF125" i="21"/>
  <c r="DF106" i="21"/>
  <c r="DF102" i="21"/>
  <c r="DF98" i="21"/>
  <c r="DF78" i="21"/>
  <c r="DF75" i="21"/>
  <c r="DF72" i="21"/>
  <c r="DF67" i="21"/>
  <c r="DF304" i="21"/>
  <c r="DF294" i="21"/>
  <c r="DF284" i="21"/>
  <c r="DF262" i="21"/>
  <c r="DF257" i="21"/>
  <c r="DF234" i="21"/>
  <c r="DF212" i="21"/>
  <c r="DF203" i="21"/>
  <c r="DF175" i="21"/>
  <c r="DF165" i="21"/>
  <c r="DF160" i="21"/>
  <c r="DF121" i="21"/>
  <c r="DF114" i="21"/>
  <c r="DF110" i="21"/>
  <c r="DF105" i="21"/>
  <c r="DF86" i="21"/>
  <c r="DF63" i="21"/>
  <c r="DF59" i="21"/>
  <c r="DF276" i="21"/>
  <c r="DF264" i="21"/>
  <c r="DF245" i="21"/>
  <c r="DF239" i="21"/>
  <c r="DF205" i="21"/>
  <c r="DF193" i="21"/>
  <c r="DF183" i="21"/>
  <c r="DF157" i="21"/>
  <c r="DF152" i="21"/>
  <c r="DF136" i="21"/>
  <c r="DF103" i="21"/>
  <c r="DF91" i="21"/>
  <c r="DF76" i="21"/>
  <c r="DF57" i="21"/>
  <c r="DF53" i="21"/>
  <c r="DF267" i="21"/>
  <c r="DF220" i="21"/>
  <c r="DF195" i="21"/>
  <c r="DF173" i="21"/>
  <c r="DF154" i="21"/>
  <c r="DF128" i="21"/>
  <c r="DF97" i="21"/>
  <c r="DF42" i="21"/>
  <c r="DF27" i="21"/>
  <c r="DF24" i="21"/>
  <c r="DF13" i="21"/>
  <c r="DF10" i="21"/>
  <c r="DF7" i="21"/>
  <c r="DF247" i="21"/>
  <c r="DF202" i="21"/>
  <c r="DF186" i="21"/>
  <c r="DF145" i="21"/>
  <c r="DF138" i="21"/>
  <c r="DF89" i="21"/>
  <c r="DF74" i="21"/>
  <c r="DF45" i="21"/>
  <c r="DF38" i="21"/>
  <c r="DF302" i="21"/>
  <c r="DF281" i="21"/>
  <c r="DF237" i="21"/>
  <c r="DF219" i="21"/>
  <c r="DF210" i="21"/>
  <c r="DF81" i="21"/>
  <c r="DF33" i="21"/>
  <c r="DF310" i="21"/>
  <c r="DF241" i="21"/>
  <c r="DF231" i="21"/>
  <c r="DF198" i="21"/>
  <c r="DF178" i="21"/>
  <c r="DF148" i="21"/>
  <c r="DF140" i="21"/>
  <c r="DF133" i="21"/>
  <c r="DF116" i="21"/>
  <c r="DF61" i="21"/>
  <c r="DF49" i="21"/>
  <c r="DF6" i="21"/>
  <c r="DF18" i="21"/>
  <c r="DE210" i="21"/>
  <c r="DF226" i="21"/>
  <c r="DF265" i="21"/>
  <c r="DF299" i="21"/>
  <c r="CE10" i="21"/>
  <c r="CE25" i="21"/>
  <c r="CE47" i="21"/>
  <c r="CE58" i="21"/>
  <c r="CE115" i="21"/>
  <c r="CE123" i="21"/>
  <c r="CE204" i="21"/>
  <c r="CE255" i="21"/>
  <c r="CE270" i="21"/>
  <c r="CQ7" i="21"/>
  <c r="CQ50" i="21"/>
  <c r="CQ74" i="21"/>
  <c r="CQ114" i="21"/>
  <c r="CQ129" i="21"/>
  <c r="CQ142" i="21"/>
  <c r="CQ171" i="21"/>
  <c r="CQ181" i="21"/>
  <c r="CQ191" i="21"/>
  <c r="CQ254" i="21"/>
  <c r="DF35" i="21"/>
  <c r="DE43" i="21"/>
  <c r="DE92" i="21"/>
  <c r="DF123" i="21"/>
  <c r="DE141" i="21"/>
  <c r="DF215" i="21"/>
  <c r="DE271" i="21"/>
  <c r="DF313" i="21"/>
  <c r="ED4" i="21"/>
  <c r="DR185" i="21"/>
  <c r="DP278" i="21"/>
  <c r="DP7" i="21"/>
  <c r="DR309" i="21"/>
  <c r="DR256" i="21"/>
  <c r="DR218" i="21"/>
  <c r="DR108" i="21"/>
  <c r="DR312" i="21"/>
  <c r="DR229" i="21"/>
  <c r="DR162" i="21"/>
  <c r="DR140" i="21"/>
  <c r="DR104" i="21"/>
  <c r="DR277" i="21"/>
  <c r="DR240" i="21"/>
  <c r="DR136" i="21"/>
  <c r="DR100" i="21"/>
  <c r="DR190" i="21"/>
  <c r="DR152" i="21"/>
  <c r="DR130" i="21"/>
  <c r="DR112" i="21"/>
  <c r="DR156" i="21"/>
  <c r="DR179" i="21"/>
  <c r="DR282" i="21"/>
  <c r="DR234" i="21"/>
  <c r="DR262" i="21"/>
  <c r="DR317" i="21"/>
  <c r="DP6" i="21"/>
  <c r="DR289" i="21"/>
  <c r="DO314" i="21"/>
  <c r="DO299" i="21"/>
  <c r="DO280" i="21"/>
  <c r="DO269" i="21"/>
  <c r="DO243" i="21"/>
  <c r="DO231" i="21"/>
  <c r="DO201" i="21"/>
  <c r="DO188" i="21"/>
  <c r="DO175" i="21"/>
  <c r="DO165" i="21"/>
  <c r="DO152" i="21"/>
  <c r="DO141" i="21"/>
  <c r="DO128" i="21"/>
  <c r="DO295" i="21"/>
  <c r="DO278" i="21"/>
  <c r="DO267" i="21"/>
  <c r="DO256" i="21"/>
  <c r="DO242" i="21"/>
  <c r="DO218" i="21"/>
  <c r="DO200" i="21"/>
  <c r="DO187" i="21"/>
  <c r="DO174" i="21"/>
  <c r="DO151" i="21"/>
  <c r="DO127" i="21"/>
  <c r="DO91" i="21"/>
  <c r="DO87" i="21"/>
  <c r="DO83" i="21"/>
  <c r="DO79" i="21"/>
  <c r="DO75" i="21"/>
  <c r="DO71" i="21"/>
  <c r="DO67" i="21"/>
  <c r="DO63" i="21"/>
  <c r="DO59" i="21"/>
  <c r="DO55" i="21"/>
  <c r="DO51" i="21"/>
  <c r="DO47" i="21"/>
  <c r="DO43" i="21"/>
  <c r="DO39" i="21"/>
  <c r="DO35" i="21"/>
  <c r="DO31" i="21"/>
  <c r="DO27" i="21"/>
  <c r="DO23" i="21"/>
  <c r="DO19" i="21"/>
  <c r="DO15" i="21"/>
  <c r="DO11" i="21"/>
  <c r="DO311" i="21"/>
  <c r="DO293" i="21"/>
  <c r="DO266" i="21"/>
  <c r="DO254" i="21"/>
  <c r="DO227" i="21"/>
  <c r="DO214" i="21"/>
  <c r="DO199" i="21"/>
  <c r="DO186" i="21"/>
  <c r="DO173" i="21"/>
  <c r="DO160" i="21"/>
  <c r="DO150" i="21"/>
  <c r="DO126" i="21"/>
  <c r="DO7" i="21"/>
  <c r="DO315" i="21"/>
  <c r="DO300" i="21"/>
  <c r="DO281" i="21"/>
  <c r="DO271" i="21"/>
  <c r="DO260" i="21"/>
  <c r="DO245" i="21"/>
  <c r="DO232" i="21"/>
  <c r="DO219" i="21"/>
  <c r="DO206" i="21"/>
  <c r="DO176" i="21"/>
  <c r="DO166" i="21"/>
  <c r="DO142" i="21"/>
  <c r="DO92" i="21"/>
  <c r="DO88" i="21"/>
  <c r="DO84" i="21"/>
  <c r="DO80" i="21"/>
  <c r="DO76" i="21"/>
  <c r="DO72" i="21"/>
  <c r="DO68" i="21"/>
  <c r="DO64" i="21"/>
  <c r="DO60" i="21"/>
  <c r="DO56" i="21"/>
  <c r="DO52" i="21"/>
  <c r="DO48" i="21"/>
  <c r="DO44" i="21"/>
  <c r="DO40" i="21"/>
  <c r="DO36" i="21"/>
  <c r="DO32" i="21"/>
  <c r="DO28" i="21"/>
  <c r="DO24" i="21"/>
  <c r="DO20" i="21"/>
  <c r="DO16" i="21"/>
  <c r="DO12" i="21"/>
  <c r="DO8" i="21"/>
  <c r="EA49" i="21"/>
  <c r="EA163" i="21"/>
  <c r="EA37" i="21"/>
  <c r="EA48" i="21"/>
  <c r="EA29" i="21"/>
  <c r="EA45" i="21"/>
  <c r="EA17" i="21"/>
  <c r="EA43" i="21"/>
  <c r="EA33" i="21"/>
  <c r="EA24" i="21"/>
  <c r="EA44" i="21"/>
  <c r="EA46" i="21"/>
  <c r="EM57" i="21"/>
  <c r="EM85" i="21"/>
  <c r="EM58" i="21"/>
  <c r="FA218" i="21"/>
  <c r="FA88" i="21"/>
  <c r="FA13" i="21"/>
  <c r="FA86" i="21"/>
  <c r="FA7" i="21"/>
  <c r="FA61" i="21"/>
  <c r="FA55" i="21"/>
  <c r="FA93" i="21"/>
  <c r="FA37" i="21"/>
  <c r="FL130" i="21"/>
  <c r="FL51" i="21"/>
  <c r="FL45" i="21"/>
  <c r="FM14" i="21"/>
  <c r="FM119" i="21"/>
  <c r="FM46" i="21"/>
  <c r="FM54" i="21"/>
  <c r="FA14" i="21"/>
  <c r="FN216" i="21"/>
  <c r="FN134" i="21"/>
  <c r="FN76" i="21"/>
  <c r="FN52" i="21"/>
  <c r="FN43" i="21"/>
  <c r="FN28" i="21"/>
  <c r="FN239" i="21"/>
  <c r="FN127" i="21"/>
  <c r="FN70" i="21"/>
  <c r="FN20" i="21"/>
  <c r="FN214" i="21"/>
  <c r="FN119" i="21"/>
  <c r="FN69" i="21"/>
  <c r="FN49" i="21"/>
  <c r="FN39" i="21"/>
  <c r="FN19" i="21"/>
  <c r="FN207" i="21"/>
  <c r="FN63" i="21"/>
  <c r="FN47" i="21"/>
  <c r="FN38" i="21"/>
  <c r="FN18" i="21"/>
  <c r="FN192" i="21"/>
  <c r="FN110" i="21"/>
  <c r="FN55" i="21"/>
  <c r="FN46" i="21"/>
  <c r="FN37" i="21"/>
  <c r="FN13" i="21"/>
  <c r="FN96" i="21"/>
  <c r="FN54" i="21"/>
  <c r="FN34" i="21"/>
  <c r="FN12" i="21"/>
  <c r="FN150" i="21"/>
  <c r="FN93" i="21"/>
  <c r="FN11" i="21"/>
  <c r="FN144" i="21"/>
  <c r="FN78" i="21"/>
  <c r="FN53" i="21"/>
  <c r="FN44" i="21"/>
  <c r="FN29" i="21"/>
  <c r="FN10" i="21"/>
  <c r="FA39" i="21"/>
  <c r="FA46" i="21"/>
  <c r="FK80" i="21"/>
  <c r="FK43" i="21"/>
  <c r="FK178" i="21"/>
  <c r="FK31" i="21"/>
  <c r="G16" i="14"/>
  <c r="H16" i="14" s="1"/>
  <c r="FN27" i="21"/>
  <c r="FN41" i="21"/>
  <c r="FN48" i="21"/>
  <c r="FN56" i="21"/>
  <c r="FN102" i="21"/>
  <c r="FL14" i="21"/>
  <c r="FL29" i="21"/>
  <c r="FL46" i="21"/>
  <c r="FL191" i="21"/>
  <c r="FL15" i="21"/>
  <c r="FL41" i="21"/>
  <c r="FL78" i="21"/>
  <c r="FL7" i="21"/>
  <c r="FL42" i="21"/>
  <c r="FL37" i="21"/>
  <c r="FL21" i="21"/>
  <c r="FL49" i="21"/>
  <c r="FL96" i="21"/>
  <c r="FL38" i="21"/>
  <c r="FK119" i="21"/>
  <c r="FK21" i="21"/>
  <c r="FK192" i="21"/>
  <c r="FK14" i="21"/>
  <c r="FK7" i="21"/>
  <c r="FK39" i="21"/>
  <c r="FK99" i="21"/>
  <c r="FK8" i="21"/>
  <c r="FN21" i="21"/>
  <c r="FN35" i="21"/>
  <c r="FN40" i="21"/>
  <c r="FN45" i="21"/>
  <c r="FN59" i="21"/>
  <c r="FN83" i="21"/>
  <c r="FN116" i="21"/>
  <c r="FN167" i="21"/>
  <c r="FN271" i="21"/>
  <c r="FN26" i="21"/>
  <c r="FN36" i="21"/>
  <c r="FN51" i="21"/>
  <c r="FN60" i="21"/>
  <c r="FN85" i="21"/>
  <c r="FN291" i="21"/>
  <c r="FM76" i="21"/>
  <c r="FM21" i="21"/>
  <c r="FL12" i="21"/>
  <c r="FL23" i="21"/>
  <c r="FL63" i="21"/>
  <c r="FL199" i="21"/>
  <c r="FL39" i="21"/>
  <c r="FL43" i="21"/>
  <c r="FL85" i="21"/>
  <c r="FL113" i="21"/>
  <c r="FL13" i="21"/>
  <c r="FL20" i="21"/>
  <c r="FL36" i="21"/>
  <c r="FL48" i="21"/>
  <c r="FL155" i="21"/>
  <c r="FL28" i="21"/>
  <c r="FL40" i="21"/>
  <c r="FK105" i="21"/>
  <c r="FK37" i="21"/>
  <c r="FK16" i="21"/>
  <c r="FK88" i="21"/>
  <c r="FK13" i="21"/>
  <c r="FK23" i="21"/>
  <c r="FK30" i="21"/>
  <c r="FK41" i="21"/>
  <c r="FM315" i="21"/>
  <c r="FM307" i="21"/>
  <c r="FM299" i="21"/>
  <c r="FM291" i="21"/>
  <c r="FM283" i="21"/>
  <c r="FM275" i="21"/>
  <c r="FM267" i="21"/>
  <c r="FM259" i="21"/>
  <c r="FM251" i="21"/>
  <c r="FM243" i="21"/>
  <c r="FM314" i="21"/>
  <c r="FM313" i="21"/>
  <c r="FM312" i="21"/>
  <c r="FM311" i="21"/>
  <c r="FM310" i="21"/>
  <c r="FM309" i="21"/>
  <c r="FM308" i="21"/>
  <c r="FM250" i="21"/>
  <c r="FM249" i="21"/>
  <c r="FM248" i="21"/>
  <c r="FM247" i="21"/>
  <c r="FM246" i="21"/>
  <c r="FM245" i="21"/>
  <c r="FM244" i="21"/>
  <c r="FM242" i="21"/>
  <c r="FM258" i="21"/>
  <c r="FM257" i="21"/>
  <c r="FM256" i="21"/>
  <c r="FM255" i="21"/>
  <c r="FM254" i="21"/>
  <c r="FM253" i="21"/>
  <c r="FM252" i="21"/>
  <c r="FM241" i="21"/>
  <c r="FM233" i="21"/>
  <c r="FM317" i="21"/>
  <c r="FM295" i="21"/>
  <c r="FM280" i="21"/>
  <c r="FM276" i="21"/>
  <c r="FM265" i="21"/>
  <c r="FM261" i="21"/>
  <c r="FM228" i="21"/>
  <c r="FM220" i="21"/>
  <c r="FM212" i="21"/>
  <c r="FM204" i="21"/>
  <c r="FM303" i="21"/>
  <c r="FM288" i="21"/>
  <c r="FM284" i="21"/>
  <c r="FM273" i="21"/>
  <c r="FM269" i="21"/>
  <c r="FM227" i="21"/>
  <c r="FM219" i="21"/>
  <c r="FM296" i="21"/>
  <c r="FM292" i="21"/>
  <c r="FM281" i="21"/>
  <c r="FM277" i="21"/>
  <c r="FM266" i="21"/>
  <c r="FM262" i="21"/>
  <c r="FM226" i="21"/>
  <c r="FM218" i="21"/>
  <c r="FM316" i="21"/>
  <c r="FM306" i="21"/>
  <c r="FM297" i="21"/>
  <c r="FM271" i="21"/>
  <c r="FM239" i="21"/>
  <c r="FM234" i="21"/>
  <c r="FM231" i="21"/>
  <c r="FM214" i="21"/>
  <c r="FM197" i="21"/>
  <c r="FM189" i="21"/>
  <c r="FM181" i="21"/>
  <c r="FM173" i="21"/>
  <c r="FM165" i="21"/>
  <c r="FM157" i="21"/>
  <c r="FM149" i="21"/>
  <c r="FM286" i="21"/>
  <c r="FM260" i="21"/>
  <c r="FM237" i="21"/>
  <c r="FM225" i="21"/>
  <c r="FM221" i="21"/>
  <c r="FM196" i="21"/>
  <c r="FM188" i="21"/>
  <c r="FM180" i="21"/>
  <c r="FM172" i="21"/>
  <c r="FM164" i="21"/>
  <c r="FM156" i="21"/>
  <c r="FM148" i="21"/>
  <c r="FM301" i="21"/>
  <c r="FM290" i="21"/>
  <c r="FM264" i="21"/>
  <c r="FM232" i="21"/>
  <c r="FM215" i="21"/>
  <c r="FM195" i="21"/>
  <c r="FM187" i="21"/>
  <c r="FM179" i="21"/>
  <c r="FM171" i="21"/>
  <c r="FM163" i="21"/>
  <c r="FM155" i="21"/>
  <c r="FM147" i="21"/>
  <c r="FM300" i="21"/>
  <c r="FM298" i="21"/>
  <c r="FM289" i="21"/>
  <c r="FM272" i="21"/>
  <c r="FM263" i="21"/>
  <c r="FM223" i="21"/>
  <c r="FM211" i="21"/>
  <c r="FM210" i="21"/>
  <c r="FM209" i="21"/>
  <c r="FM208" i="21"/>
  <c r="FM207" i="21"/>
  <c r="FM206" i="21"/>
  <c r="FM205" i="21"/>
  <c r="FM200" i="21"/>
  <c r="FM192" i="21"/>
  <c r="FM184" i="21"/>
  <c r="FM235" i="21"/>
  <c r="FM186" i="21"/>
  <c r="FM167" i="21"/>
  <c r="FM154" i="21"/>
  <c r="FM150" i="21"/>
  <c r="FM140" i="21"/>
  <c r="FM132" i="21"/>
  <c r="FM124" i="21"/>
  <c r="FM116" i="21"/>
  <c r="FM108" i="21"/>
  <c r="FM100" i="21"/>
  <c r="FM92" i="21"/>
  <c r="FM294" i="21"/>
  <c r="FM285" i="21"/>
  <c r="FM268" i="21"/>
  <c r="FM238" i="21"/>
  <c r="FM229" i="21"/>
  <c r="FM202" i="21"/>
  <c r="FM193" i="21"/>
  <c r="FM178" i="21"/>
  <c r="FM174" i="21"/>
  <c r="FM161" i="21"/>
  <c r="FM139" i="21"/>
  <c r="FM131" i="21"/>
  <c r="FM123" i="21"/>
  <c r="FM115" i="21"/>
  <c r="FM107" i="21"/>
  <c r="FM99" i="21"/>
  <c r="FM91" i="21"/>
  <c r="FM217" i="21"/>
  <c r="FM191" i="21"/>
  <c r="FM168" i="21"/>
  <c r="FM151" i="21"/>
  <c r="FM138" i="21"/>
  <c r="FM130" i="21"/>
  <c r="FM122" i="21"/>
  <c r="FM114" i="21"/>
  <c r="FM106" i="21"/>
  <c r="FM98" i="21"/>
  <c r="FM90" i="21"/>
  <c r="FM302" i="21"/>
  <c r="FM293" i="21"/>
  <c r="FM304" i="21"/>
  <c r="FM287" i="21"/>
  <c r="FM278" i="21"/>
  <c r="FM236" i="21"/>
  <c r="FM230" i="21"/>
  <c r="FM213" i="21"/>
  <c r="FM199" i="21"/>
  <c r="FM183" i="21"/>
  <c r="FM170" i="21"/>
  <c r="FM166" i="21"/>
  <c r="FM153" i="21"/>
  <c r="FM142" i="21"/>
  <c r="FM134" i="21"/>
  <c r="FM279" i="21"/>
  <c r="FM270" i="21"/>
  <c r="FM194" i="21"/>
  <c r="FM169" i="21"/>
  <c r="FM152" i="21"/>
  <c r="FM144" i="21"/>
  <c r="FM127" i="21"/>
  <c r="FM110" i="21"/>
  <c r="FM97" i="21"/>
  <c r="FM93" i="21"/>
  <c r="FM83" i="21"/>
  <c r="FM75" i="21"/>
  <c r="FM67" i="21"/>
  <c r="FM59" i="21"/>
  <c r="FM51" i="21"/>
  <c r="FM43" i="21"/>
  <c r="FM201" i="21"/>
  <c r="FM146" i="21"/>
  <c r="FM135" i="21"/>
  <c r="FM121" i="21"/>
  <c r="FM117" i="21"/>
  <c r="FM104" i="21"/>
  <c r="FM87" i="21"/>
  <c r="FM82" i="21"/>
  <c r="FM74" i="21"/>
  <c r="FM66" i="21"/>
  <c r="FM58" i="21"/>
  <c r="FM224" i="21"/>
  <c r="FM190" i="21"/>
  <c r="FM177" i="21"/>
  <c r="FM160" i="21"/>
  <c r="FM133" i="21"/>
  <c r="FM128" i="21"/>
  <c r="FM111" i="21"/>
  <c r="FM94" i="21"/>
  <c r="FM81" i="21"/>
  <c r="FM73" i="21"/>
  <c r="FM65" i="21"/>
  <c r="FM57" i="21"/>
  <c r="FM305" i="21"/>
  <c r="FM162" i="21"/>
  <c r="FM145" i="21"/>
  <c r="FM118" i="21"/>
  <c r="FM105" i="21"/>
  <c r="FM101" i="21"/>
  <c r="FM88" i="21"/>
  <c r="FM80" i="21"/>
  <c r="FM222" i="21"/>
  <c r="FM182" i="21"/>
  <c r="FM136" i="21"/>
  <c r="FM129" i="21"/>
  <c r="FM112" i="21"/>
  <c r="FM95" i="21"/>
  <c r="FM79" i="21"/>
  <c r="FM64" i="21"/>
  <c r="FM60" i="21"/>
  <c r="FM34" i="21"/>
  <c r="FM26" i="21"/>
  <c r="FM18" i="21"/>
  <c r="FM10" i="21"/>
  <c r="FM203" i="21"/>
  <c r="FM176" i="21"/>
  <c r="FM159" i="21"/>
  <c r="FM143" i="21"/>
  <c r="FM89" i="21"/>
  <c r="FM71" i="21"/>
  <c r="FM33" i="21"/>
  <c r="FM25" i="21"/>
  <c r="FM17" i="21"/>
  <c r="FM9" i="21"/>
  <c r="FM282" i="21"/>
  <c r="FM126" i="21"/>
  <c r="FM109" i="21"/>
  <c r="FM77" i="21"/>
  <c r="FM61" i="21"/>
  <c r="FM32" i="21"/>
  <c r="FM24" i="21"/>
  <c r="FM16" i="21"/>
  <c r="FM8" i="21"/>
  <c r="FM175" i="21"/>
  <c r="FM158" i="21"/>
  <c r="FM120" i="21"/>
  <c r="FM103" i="21"/>
  <c r="FM86" i="21"/>
  <c r="FM84" i="21"/>
  <c r="FM72" i="21"/>
  <c r="FM68" i="21"/>
  <c r="FM31" i="21"/>
  <c r="FM23" i="21"/>
  <c r="FM15" i="21"/>
  <c r="FM7" i="21"/>
  <c r="FM125" i="21"/>
  <c r="FM62" i="21"/>
  <c r="FM30" i="21"/>
  <c r="FM274" i="21"/>
  <c r="FM240" i="21"/>
  <c r="FM216" i="21"/>
  <c r="FM185" i="21"/>
  <c r="FM6" i="21"/>
  <c r="FM22" i="21"/>
  <c r="FM50" i="21"/>
  <c r="FM53" i="21"/>
  <c r="FM70" i="21"/>
  <c r="FM102" i="21"/>
  <c r="FM19" i="21"/>
  <c r="FM27" i="21"/>
  <c r="FM29" i="21"/>
  <c r="FM36" i="21"/>
  <c r="FM38" i="21"/>
  <c r="FM40" i="21"/>
  <c r="FM42" i="21"/>
  <c r="FM45" i="21"/>
  <c r="FM56" i="21"/>
  <c r="FM63" i="21"/>
  <c r="FM78" i="21"/>
  <c r="FM96" i="21"/>
  <c r="FM12" i="21"/>
  <c r="FM48" i="21"/>
  <c r="FL119" i="21"/>
  <c r="FL134" i="21"/>
  <c r="FM198" i="21"/>
  <c r="FM113" i="21"/>
  <c r="FM137" i="21"/>
  <c r="FK254" i="21"/>
  <c r="FM11" i="21"/>
  <c r="FM28" i="21"/>
  <c r="FL30" i="21"/>
  <c r="FM35" i="21"/>
  <c r="FM37" i="21"/>
  <c r="FM39" i="21"/>
  <c r="FM41" i="21"/>
  <c r="FK44" i="21"/>
  <c r="FM49" i="21"/>
  <c r="FM52" i="21"/>
  <c r="FL69" i="21"/>
  <c r="FK72" i="21"/>
  <c r="FM85" i="21"/>
  <c r="FK317" i="21"/>
  <c r="FK309" i="21"/>
  <c r="FK301" i="21"/>
  <c r="FK293" i="21"/>
  <c r="FK285" i="21"/>
  <c r="FK277" i="21"/>
  <c r="FK269" i="21"/>
  <c r="FK261" i="21"/>
  <c r="FK253" i="21"/>
  <c r="FK245" i="21"/>
  <c r="FK316" i="21"/>
  <c r="FK300" i="21"/>
  <c r="FK299" i="21"/>
  <c r="FK298" i="21"/>
  <c r="FK297" i="21"/>
  <c r="FK296" i="21"/>
  <c r="FK295" i="21"/>
  <c r="FK294" i="21"/>
  <c r="FK308" i="21"/>
  <c r="FK307" i="21"/>
  <c r="FK306" i="21"/>
  <c r="FK305" i="21"/>
  <c r="FK304" i="21"/>
  <c r="FK303" i="21"/>
  <c r="FK302" i="21"/>
  <c r="FK244" i="21"/>
  <c r="FK243" i="21"/>
  <c r="FK235" i="21"/>
  <c r="FK315" i="21"/>
  <c r="FK314" i="21"/>
  <c r="FK313" i="21"/>
  <c r="FK312" i="21"/>
  <c r="FK311" i="21"/>
  <c r="FK310" i="21"/>
  <c r="FK283" i="21"/>
  <c r="FK279" i="21"/>
  <c r="FK268" i="21"/>
  <c r="FK264" i="21"/>
  <c r="FK249" i="21"/>
  <c r="FK240" i="21"/>
  <c r="FK230" i="21"/>
  <c r="FK222" i="21"/>
  <c r="FK214" i="21"/>
  <c r="FK206" i="21"/>
  <c r="FK291" i="21"/>
  <c r="FK287" i="21"/>
  <c r="FK276" i="21"/>
  <c r="FK272" i="21"/>
  <c r="FK257" i="21"/>
  <c r="FK241" i="21"/>
  <c r="FK229" i="21"/>
  <c r="FK221" i="21"/>
  <c r="FK284" i="21"/>
  <c r="FK280" i="21"/>
  <c r="FK265" i="21"/>
  <c r="FK250" i="21"/>
  <c r="FK246" i="21"/>
  <c r="FK242" i="21"/>
  <c r="FK228" i="21"/>
  <c r="FK220" i="21"/>
  <c r="FK278" i="21"/>
  <c r="FK267" i="21"/>
  <c r="FK258" i="21"/>
  <c r="FK236" i="21"/>
  <c r="FK217" i="21"/>
  <c r="FK199" i="21"/>
  <c r="FK191" i="21"/>
  <c r="FK183" i="21"/>
  <c r="FK175" i="21"/>
  <c r="FK167" i="21"/>
  <c r="FK159" i="21"/>
  <c r="FK151" i="21"/>
  <c r="FK282" i="21"/>
  <c r="FK273" i="21"/>
  <c r="FK256" i="21"/>
  <c r="FK247" i="21"/>
  <c r="FK234" i="21"/>
  <c r="FK224" i="21"/>
  <c r="FK198" i="21"/>
  <c r="FK190" i="21"/>
  <c r="FK182" i="21"/>
  <c r="FK174" i="21"/>
  <c r="FK166" i="21"/>
  <c r="FK158" i="21"/>
  <c r="FK150" i="21"/>
  <c r="FK288" i="21"/>
  <c r="FK271" i="21"/>
  <c r="FK262" i="21"/>
  <c r="FK260" i="21"/>
  <c r="FK251" i="21"/>
  <c r="FK239" i="21"/>
  <c r="FK231" i="21"/>
  <c r="FK218" i="21"/>
  <c r="FK197" i="21"/>
  <c r="FK189" i="21"/>
  <c r="FK181" i="21"/>
  <c r="FK173" i="21"/>
  <c r="FK165" i="21"/>
  <c r="FK157" i="21"/>
  <c r="FK149" i="21"/>
  <c r="FK270" i="21"/>
  <c r="FK259" i="21"/>
  <c r="FK226" i="21"/>
  <c r="FK194" i="21"/>
  <c r="FK186" i="21"/>
  <c r="FK286" i="21"/>
  <c r="FK188" i="21"/>
  <c r="FK170" i="21"/>
  <c r="FK153" i="21"/>
  <c r="FK142" i="21"/>
  <c r="FK134" i="21"/>
  <c r="FK126" i="21"/>
  <c r="FK118" i="21"/>
  <c r="FK110" i="21"/>
  <c r="FK102" i="21"/>
  <c r="FK94" i="21"/>
  <c r="FK290" i="21"/>
  <c r="FK281" i="21"/>
  <c r="FK255" i="21"/>
  <c r="FK232" i="21"/>
  <c r="FK215" i="21"/>
  <c r="FK195" i="21"/>
  <c r="FK177" i="21"/>
  <c r="FK164" i="21"/>
  <c r="FK160" i="21"/>
  <c r="FK147" i="21"/>
  <c r="FK141" i="21"/>
  <c r="FK133" i="21"/>
  <c r="FK125" i="21"/>
  <c r="FK117" i="21"/>
  <c r="FK109" i="21"/>
  <c r="FK101" i="21"/>
  <c r="FK93" i="21"/>
  <c r="FK238" i="21"/>
  <c r="FK204" i="21"/>
  <c r="FK202" i="21"/>
  <c r="FK193" i="21"/>
  <c r="FK171" i="21"/>
  <c r="FK154" i="21"/>
  <c r="FK140" i="21"/>
  <c r="FK132" i="21"/>
  <c r="FK124" i="21"/>
  <c r="FK116" i="21"/>
  <c r="FK108" i="21"/>
  <c r="FK100" i="21"/>
  <c r="FK92" i="21"/>
  <c r="FK274" i="21"/>
  <c r="FK248" i="21"/>
  <c r="FK233" i="21"/>
  <c r="FK216" i="21"/>
  <c r="FK205" i="21"/>
  <c r="FK203" i="21"/>
  <c r="FK201" i="21"/>
  <c r="FK185" i="21"/>
  <c r="FK169" i="21"/>
  <c r="FK156" i="21"/>
  <c r="FK152" i="21"/>
  <c r="FK144" i="21"/>
  <c r="FK136" i="21"/>
  <c r="FK237" i="21"/>
  <c r="FK225" i="21"/>
  <c r="FK172" i="21"/>
  <c r="FK155" i="21"/>
  <c r="FK130" i="21"/>
  <c r="FK113" i="21"/>
  <c r="FK96" i="21"/>
  <c r="FK85" i="21"/>
  <c r="FK77" i="21"/>
  <c r="FK69" i="21"/>
  <c r="FK61" i="21"/>
  <c r="FK53" i="21"/>
  <c r="FK45" i="21"/>
  <c r="FK219" i="21"/>
  <c r="FK187" i="21"/>
  <c r="FK137" i="21"/>
  <c r="FK120" i="21"/>
  <c r="FK107" i="21"/>
  <c r="FK103" i="21"/>
  <c r="FK90" i="21"/>
  <c r="FK86" i="21"/>
  <c r="FK84" i="21"/>
  <c r="FK76" i="21"/>
  <c r="FK68" i="21"/>
  <c r="FK60" i="21"/>
  <c r="FK252" i="21"/>
  <c r="FK213" i="21"/>
  <c r="FK209" i="21"/>
  <c r="FK180" i="21"/>
  <c r="FK163" i="21"/>
  <c r="FK146" i="21"/>
  <c r="FK135" i="21"/>
  <c r="FK127" i="21"/>
  <c r="FK114" i="21"/>
  <c r="FK97" i="21"/>
  <c r="FK83" i="21"/>
  <c r="FK75" i="21"/>
  <c r="FK67" i="21"/>
  <c r="FK59" i="21"/>
  <c r="FK223" i="21"/>
  <c r="FK212" i="21"/>
  <c r="FK208" i="21"/>
  <c r="FK200" i="21"/>
  <c r="FK148" i="21"/>
  <c r="FK131" i="21"/>
  <c r="FK121" i="21"/>
  <c r="FK104" i="21"/>
  <c r="FK91" i="21"/>
  <c r="FK87" i="21"/>
  <c r="FK82" i="21"/>
  <c r="FK266" i="21"/>
  <c r="FK196" i="21"/>
  <c r="FK115" i="21"/>
  <c r="FK98" i="21"/>
  <c r="FK81" i="21"/>
  <c r="FK63" i="21"/>
  <c r="FK52" i="21"/>
  <c r="FK51" i="21"/>
  <c r="FK50" i="21"/>
  <c r="FK49" i="21"/>
  <c r="FK48" i="21"/>
  <c r="FK47" i="21"/>
  <c r="FK46" i="21"/>
  <c r="FK36" i="21"/>
  <c r="FK28" i="21"/>
  <c r="FK20" i="21"/>
  <c r="FK12" i="21"/>
  <c r="FK74" i="21"/>
  <c r="FK70" i="21"/>
  <c r="FK57" i="21"/>
  <c r="FK56" i="21"/>
  <c r="FK55" i="21"/>
  <c r="FK54" i="21"/>
  <c r="FK35" i="21"/>
  <c r="FK27" i="21"/>
  <c r="FK19" i="21"/>
  <c r="FK11" i="21"/>
  <c r="FK211" i="21"/>
  <c r="FK176" i="21"/>
  <c r="FK143" i="21"/>
  <c r="FK129" i="21"/>
  <c r="FK112" i="21"/>
  <c r="FK95" i="21"/>
  <c r="FK79" i="21"/>
  <c r="FK64" i="21"/>
  <c r="FK34" i="21"/>
  <c r="FK26" i="21"/>
  <c r="FK18" i="21"/>
  <c r="FK10" i="21"/>
  <c r="FK263" i="21"/>
  <c r="FK210" i="21"/>
  <c r="FK139" i="21"/>
  <c r="FK123" i="21"/>
  <c r="FK106" i="21"/>
  <c r="FK89" i="21"/>
  <c r="FK71" i="21"/>
  <c r="FK58" i="21"/>
  <c r="FK33" i="21"/>
  <c r="FK25" i="21"/>
  <c r="FK17" i="21"/>
  <c r="FK9" i="21"/>
  <c r="FK292" i="21"/>
  <c r="FK275" i="21"/>
  <c r="FK168" i="21"/>
  <c r="FK138" i="21"/>
  <c r="FK128" i="21"/>
  <c r="FK111" i="21"/>
  <c r="FK65" i="21"/>
  <c r="FK32" i="21"/>
  <c r="FK24" i="21"/>
  <c r="FK179" i="21"/>
  <c r="FK162" i="21"/>
  <c r="FK145" i="21"/>
  <c r="FK227" i="21"/>
  <c r="FK6" i="21"/>
  <c r="FM20" i="21"/>
  <c r="FK22" i="21"/>
  <c r="FM44" i="21"/>
  <c r="FL47" i="21"/>
  <c r="FM55" i="21"/>
  <c r="FK62" i="21"/>
  <c r="FM69" i="21"/>
  <c r="FK73" i="21"/>
  <c r="FK161" i="21"/>
  <c r="FK184" i="21"/>
  <c r="FK207" i="21"/>
  <c r="FK289" i="21"/>
  <c r="FL316" i="21"/>
  <c r="FL308" i="21"/>
  <c r="FL300" i="21"/>
  <c r="FL292" i="21"/>
  <c r="FL284" i="21"/>
  <c r="FL276" i="21"/>
  <c r="FL268" i="21"/>
  <c r="FL260" i="21"/>
  <c r="FL252" i="21"/>
  <c r="FL244" i="21"/>
  <c r="FL315" i="21"/>
  <c r="FL307" i="21"/>
  <c r="FL306" i="21"/>
  <c r="FL305" i="21"/>
  <c r="FL304" i="21"/>
  <c r="FL303" i="21"/>
  <c r="FL302" i="21"/>
  <c r="FL301" i="21"/>
  <c r="FL243" i="21"/>
  <c r="FL314" i="21"/>
  <c r="FL313" i="21"/>
  <c r="FL312" i="21"/>
  <c r="FL311" i="21"/>
  <c r="FL310" i="21"/>
  <c r="FL309" i="21"/>
  <c r="FL251" i="21"/>
  <c r="FL250" i="21"/>
  <c r="FL249" i="21"/>
  <c r="FL248" i="21"/>
  <c r="FL247" i="21"/>
  <c r="FL246" i="21"/>
  <c r="FL245" i="21"/>
  <c r="FL242" i="21"/>
  <c r="FL234" i="21"/>
  <c r="FL291" i="21"/>
  <c r="FL287" i="21"/>
  <c r="FL272" i="21"/>
  <c r="FL257" i="21"/>
  <c r="FL253" i="21"/>
  <c r="FL241" i="21"/>
  <c r="FL229" i="21"/>
  <c r="FL221" i="21"/>
  <c r="FL213" i="21"/>
  <c r="FL205" i="21"/>
  <c r="FL317" i="21"/>
  <c r="FL299" i="21"/>
  <c r="FL295" i="21"/>
  <c r="FL280" i="21"/>
  <c r="FL265" i="21"/>
  <c r="FL261" i="21"/>
  <c r="FL228" i="21"/>
  <c r="FL220" i="21"/>
  <c r="FL288" i="21"/>
  <c r="FL273" i="21"/>
  <c r="FL269" i="21"/>
  <c r="FL258" i="21"/>
  <c r="FL254" i="21"/>
  <c r="FL227" i="21"/>
  <c r="FL219" i="21"/>
  <c r="FL293" i="21"/>
  <c r="FL282" i="21"/>
  <c r="FL256" i="21"/>
  <c r="FL224" i="21"/>
  <c r="FL198" i="21"/>
  <c r="FL190" i="21"/>
  <c r="FL182" i="21"/>
  <c r="FL174" i="21"/>
  <c r="FL166" i="21"/>
  <c r="FL158" i="21"/>
  <c r="FL150" i="21"/>
  <c r="FL297" i="21"/>
  <c r="FL271" i="21"/>
  <c r="FL262" i="21"/>
  <c r="FL239" i="21"/>
  <c r="FL231" i="21"/>
  <c r="FL218" i="21"/>
  <c r="FL214" i="21"/>
  <c r="FL197" i="21"/>
  <c r="FL189" i="21"/>
  <c r="FL181" i="21"/>
  <c r="FL173" i="21"/>
  <c r="FL165" i="21"/>
  <c r="FL157" i="21"/>
  <c r="FL149" i="21"/>
  <c r="FL286" i="21"/>
  <c r="FL277" i="21"/>
  <c r="FL275" i="21"/>
  <c r="FL266" i="21"/>
  <c r="FL237" i="21"/>
  <c r="FL225" i="21"/>
  <c r="FL196" i="21"/>
  <c r="FL188" i="21"/>
  <c r="FL180" i="21"/>
  <c r="FL172" i="21"/>
  <c r="FL164" i="21"/>
  <c r="FL156" i="21"/>
  <c r="FL148" i="21"/>
  <c r="FL294" i="21"/>
  <c r="FL285" i="21"/>
  <c r="FL283" i="21"/>
  <c r="FL274" i="21"/>
  <c r="FL240" i="21"/>
  <c r="FL238" i="21"/>
  <c r="FL233" i="21"/>
  <c r="FL216" i="21"/>
  <c r="FL204" i="21"/>
  <c r="FL203" i="21"/>
  <c r="FL202" i="21"/>
  <c r="FL201" i="21"/>
  <c r="FL193" i="21"/>
  <c r="FL185" i="21"/>
  <c r="FL290" i="21"/>
  <c r="FL281" i="21"/>
  <c r="FL264" i="21"/>
  <c r="FL255" i="21"/>
  <c r="FL232" i="21"/>
  <c r="FL215" i="21"/>
  <c r="FL195" i="21"/>
  <c r="FL177" i="21"/>
  <c r="FL160" i="21"/>
  <c r="FL147" i="21"/>
  <c r="FL141" i="21"/>
  <c r="FL133" i="21"/>
  <c r="FL125" i="21"/>
  <c r="FL117" i="21"/>
  <c r="FL109" i="21"/>
  <c r="FL101" i="21"/>
  <c r="FL93" i="21"/>
  <c r="FL259" i="21"/>
  <c r="FL235" i="21"/>
  <c r="FL226" i="21"/>
  <c r="FL186" i="21"/>
  <c r="FL171" i="21"/>
  <c r="FL167" i="21"/>
  <c r="FL154" i="21"/>
  <c r="FL140" i="21"/>
  <c r="FL132" i="21"/>
  <c r="FL124" i="21"/>
  <c r="FL116" i="21"/>
  <c r="FL108" i="21"/>
  <c r="FL100" i="21"/>
  <c r="FL92" i="21"/>
  <c r="FL298" i="21"/>
  <c r="FL289" i="21"/>
  <c r="FL263" i="21"/>
  <c r="FL223" i="21"/>
  <c r="FL212" i="21"/>
  <c r="FL210" i="21"/>
  <c r="FL208" i="21"/>
  <c r="FL206" i="21"/>
  <c r="FL200" i="21"/>
  <c r="FL184" i="21"/>
  <c r="FL178" i="21"/>
  <c r="FL161" i="21"/>
  <c r="FL139" i="21"/>
  <c r="FL131" i="21"/>
  <c r="FL123" i="21"/>
  <c r="FL115" i="21"/>
  <c r="FL107" i="21"/>
  <c r="FL99" i="21"/>
  <c r="FL91" i="21"/>
  <c r="FL211" i="21"/>
  <c r="FL209" i="21"/>
  <c r="FL207" i="21"/>
  <c r="FL192" i="21"/>
  <c r="FL176" i="21"/>
  <c r="FL163" i="21"/>
  <c r="FL159" i="21"/>
  <c r="FL146" i="21"/>
  <c r="FL143" i="21"/>
  <c r="FL135" i="21"/>
  <c r="FL187" i="21"/>
  <c r="FL175" i="21"/>
  <c r="FL137" i="21"/>
  <c r="FL120" i="21"/>
  <c r="FL103" i="21"/>
  <c r="FL90" i="21"/>
  <c r="FL86" i="21"/>
  <c r="FL84" i="21"/>
  <c r="FL76" i="21"/>
  <c r="FL68" i="21"/>
  <c r="FL60" i="21"/>
  <c r="FL52" i="21"/>
  <c r="FL44" i="21"/>
  <c r="FL279" i="21"/>
  <c r="FL270" i="21"/>
  <c r="FL194" i="21"/>
  <c r="FL169" i="21"/>
  <c r="FL152" i="21"/>
  <c r="FL144" i="21"/>
  <c r="FL127" i="21"/>
  <c r="FL114" i="21"/>
  <c r="FL110" i="21"/>
  <c r="FL97" i="21"/>
  <c r="FL83" i="21"/>
  <c r="FL75" i="21"/>
  <c r="FL67" i="21"/>
  <c r="FL59" i="21"/>
  <c r="FL296" i="21"/>
  <c r="FL278" i="21"/>
  <c r="FL236" i="21"/>
  <c r="FL230" i="21"/>
  <c r="FL183" i="21"/>
  <c r="FL142" i="21"/>
  <c r="FL121" i="21"/>
  <c r="FL104" i="21"/>
  <c r="FL87" i="21"/>
  <c r="FL82" i="21"/>
  <c r="FL74" i="21"/>
  <c r="FL66" i="21"/>
  <c r="FL58" i="21"/>
  <c r="FL267" i="21"/>
  <c r="FL217" i="21"/>
  <c r="FL168" i="21"/>
  <c r="FL151" i="21"/>
  <c r="FL138" i="21"/>
  <c r="FL128" i="21"/>
  <c r="FL111" i="21"/>
  <c r="FL98" i="21"/>
  <c r="FL94" i="21"/>
  <c r="FL81" i="21"/>
  <c r="FL118" i="21"/>
  <c r="FL70" i="21"/>
  <c r="FL57" i="21"/>
  <c r="FL56" i="21"/>
  <c r="FL55" i="21"/>
  <c r="FL54" i="21"/>
  <c r="FL53" i="21"/>
  <c r="FL35" i="21"/>
  <c r="FL27" i="21"/>
  <c r="FL19" i="21"/>
  <c r="FL11" i="21"/>
  <c r="FL222" i="21"/>
  <c r="FL136" i="21"/>
  <c r="FL129" i="21"/>
  <c r="FL112" i="21"/>
  <c r="FL95" i="21"/>
  <c r="FL79" i="21"/>
  <c r="FL64" i="21"/>
  <c r="FL34" i="21"/>
  <c r="FL26" i="21"/>
  <c r="FL18" i="21"/>
  <c r="FL10" i="21"/>
  <c r="FL170" i="21"/>
  <c r="FL153" i="21"/>
  <c r="FL106" i="21"/>
  <c r="FL89" i="21"/>
  <c r="FL71" i="21"/>
  <c r="FL33" i="21"/>
  <c r="FL25" i="21"/>
  <c r="FL17" i="21"/>
  <c r="FL9" i="21"/>
  <c r="FL126" i="21"/>
  <c r="FL77" i="21"/>
  <c r="FL65" i="21"/>
  <c r="FL61" i="21"/>
  <c r="FL32" i="21"/>
  <c r="FL24" i="21"/>
  <c r="FL16" i="21"/>
  <c r="FL8" i="21"/>
  <c r="FL179" i="21"/>
  <c r="FL162" i="21"/>
  <c r="FL145" i="21"/>
  <c r="FL122" i="21"/>
  <c r="FL105" i="21"/>
  <c r="FL88" i="21"/>
  <c r="FL80" i="21"/>
  <c r="FL72" i="21"/>
  <c r="FL31" i="21"/>
  <c r="FL6" i="21"/>
  <c r="FM13" i="21"/>
  <c r="FK15" i="21"/>
  <c r="FL22" i="21"/>
  <c r="FK29" i="21"/>
  <c r="FK38" i="21"/>
  <c r="FK40" i="21"/>
  <c r="FK42" i="21"/>
  <c r="FM47" i="21"/>
  <c r="FL50" i="21"/>
  <c r="FL62" i="21"/>
  <c r="FK66" i="21"/>
  <c r="FL73" i="21"/>
  <c r="FK78" i="21"/>
  <c r="FL102" i="21"/>
  <c r="FK122" i="21"/>
  <c r="FM141" i="21"/>
  <c r="FN185" i="21"/>
  <c r="FN314" i="21"/>
  <c r="FN306" i="21"/>
  <c r="FN298" i="21"/>
  <c r="FN290" i="21"/>
  <c r="FN282" i="21"/>
  <c r="FN274" i="21"/>
  <c r="FN266" i="21"/>
  <c r="FN258" i="21"/>
  <c r="FN250" i="21"/>
  <c r="FN257" i="21"/>
  <c r="FN256" i="21"/>
  <c r="FN255" i="21"/>
  <c r="FN254" i="21"/>
  <c r="FN253" i="21"/>
  <c r="FN252" i="21"/>
  <c r="FN251" i="21"/>
  <c r="FN241" i="21"/>
  <c r="FN315" i="21"/>
  <c r="FN265" i="21"/>
  <c r="FN264" i="21"/>
  <c r="FN263" i="21"/>
  <c r="FN262" i="21"/>
  <c r="FN261" i="21"/>
  <c r="FN260" i="21"/>
  <c r="FN259" i="21"/>
  <c r="FN240" i="21"/>
  <c r="FN316" i="21"/>
  <c r="FN317" i="21"/>
  <c r="FN303" i="21"/>
  <c r="FN299" i="21"/>
  <c r="FN288" i="21"/>
  <c r="FN284" i="21"/>
  <c r="FN273" i="21"/>
  <c r="FN269" i="21"/>
  <c r="FN227" i="21"/>
  <c r="FN219" i="21"/>
  <c r="FN211" i="21"/>
  <c r="FN203" i="21"/>
  <c r="FN310" i="21"/>
  <c r="FN307" i="21"/>
  <c r="FN296" i="21"/>
  <c r="FN292" i="21"/>
  <c r="FN281" i="21"/>
  <c r="FN277" i="21"/>
  <c r="FN246" i="21"/>
  <c r="FN242" i="21"/>
  <c r="FN226" i="21"/>
  <c r="FN218" i="21"/>
  <c r="FN313" i="21"/>
  <c r="FN304" i="21"/>
  <c r="FN300" i="21"/>
  <c r="FN289" i="21"/>
  <c r="FN285" i="21"/>
  <c r="FN270" i="21"/>
  <c r="FN225" i="21"/>
  <c r="FN217" i="21"/>
  <c r="FN295" i="21"/>
  <c r="FN286" i="21"/>
  <c r="FN247" i="21"/>
  <c r="FN237" i="21"/>
  <c r="FN221" i="21"/>
  <c r="FN196" i="21"/>
  <c r="FN188" i="21"/>
  <c r="FN180" i="21"/>
  <c r="FN172" i="21"/>
  <c r="FN164" i="21"/>
  <c r="FN156" i="21"/>
  <c r="FN148" i="21"/>
  <c r="FN301" i="21"/>
  <c r="FN275" i="21"/>
  <c r="FN245" i="21"/>
  <c r="FN232" i="21"/>
  <c r="FN228" i="21"/>
  <c r="FN215" i="21"/>
  <c r="FN195" i="21"/>
  <c r="FN187" i="21"/>
  <c r="FN179" i="21"/>
  <c r="FN171" i="21"/>
  <c r="FN163" i="21"/>
  <c r="FN155" i="21"/>
  <c r="FN147" i="21"/>
  <c r="FN305" i="21"/>
  <c r="FN279" i="21"/>
  <c r="FN249" i="21"/>
  <c r="FN235" i="21"/>
  <c r="FN222" i="21"/>
  <c r="FN194" i="21"/>
  <c r="FN186" i="21"/>
  <c r="FN178" i="21"/>
  <c r="FN170" i="21"/>
  <c r="FN162" i="21"/>
  <c r="FN154" i="21"/>
  <c r="FN146" i="21"/>
  <c r="FN309" i="21"/>
  <c r="FN287" i="21"/>
  <c r="FN278" i="21"/>
  <c r="FN248" i="21"/>
  <c r="FN236" i="21"/>
  <c r="FN230" i="21"/>
  <c r="FN213" i="21"/>
  <c r="FN212" i="21"/>
  <c r="FN199" i="21"/>
  <c r="FN191" i="21"/>
  <c r="FN183" i="21"/>
  <c r="FN308" i="21"/>
  <c r="FN294" i="21"/>
  <c r="FN268" i="21"/>
  <c r="FN238" i="21"/>
  <c r="FN229" i="21"/>
  <c r="FN202" i="21"/>
  <c r="FN193" i="21"/>
  <c r="FN174" i="21"/>
  <c r="FN161" i="21"/>
  <c r="FN157" i="21"/>
  <c r="FN139" i="21"/>
  <c r="FN131" i="21"/>
  <c r="FN123" i="21"/>
  <c r="FN115" i="21"/>
  <c r="FN107" i="21"/>
  <c r="FN99" i="21"/>
  <c r="FN91" i="21"/>
  <c r="FN272" i="21"/>
  <c r="FN223" i="21"/>
  <c r="FN210" i="21"/>
  <c r="FN208" i="21"/>
  <c r="FN206" i="21"/>
  <c r="FN204" i="21"/>
  <c r="FN200" i="21"/>
  <c r="FN184" i="21"/>
  <c r="FN181" i="21"/>
  <c r="FN168" i="21"/>
  <c r="FN151" i="21"/>
  <c r="FN138" i="21"/>
  <c r="FN130" i="21"/>
  <c r="FN122" i="21"/>
  <c r="FN114" i="21"/>
  <c r="FN106" i="21"/>
  <c r="FN98" i="21"/>
  <c r="FN90" i="21"/>
  <c r="FN302" i="21"/>
  <c r="FN293" i="21"/>
  <c r="FN276" i="21"/>
  <c r="FN267" i="21"/>
  <c r="FN220" i="21"/>
  <c r="FN198" i="21"/>
  <c r="FN175" i="21"/>
  <c r="FN158" i="21"/>
  <c r="FN145" i="21"/>
  <c r="FN137" i="21"/>
  <c r="FN129" i="21"/>
  <c r="FN121" i="21"/>
  <c r="FN113" i="21"/>
  <c r="FN105" i="21"/>
  <c r="FN97" i="21"/>
  <c r="FN89" i="21"/>
  <c r="FN312" i="21"/>
  <c r="FN297" i="21"/>
  <c r="FN224" i="21"/>
  <c r="FN190" i="21"/>
  <c r="FN177" i="21"/>
  <c r="FN173" i="21"/>
  <c r="FN160" i="21"/>
  <c r="FN141" i="21"/>
  <c r="FN133" i="21"/>
  <c r="FN311" i="21"/>
  <c r="FN201" i="21"/>
  <c r="FN135" i="21"/>
  <c r="FN117" i="21"/>
  <c r="FN104" i="21"/>
  <c r="FN100" i="21"/>
  <c r="FN87" i="21"/>
  <c r="FN82" i="21"/>
  <c r="FN74" i="21"/>
  <c r="FN66" i="21"/>
  <c r="FN58" i="21"/>
  <c r="FN50" i="21"/>
  <c r="FN42" i="21"/>
  <c r="FN244" i="21"/>
  <c r="FN209" i="21"/>
  <c r="FN205" i="21"/>
  <c r="FN166" i="21"/>
  <c r="FN149" i="21"/>
  <c r="FN142" i="21"/>
  <c r="FN128" i="21"/>
  <c r="FN124" i="21"/>
  <c r="FN111" i="21"/>
  <c r="FN94" i="21"/>
  <c r="FN81" i="21"/>
  <c r="FN73" i="21"/>
  <c r="FN65" i="21"/>
  <c r="FN57" i="21"/>
  <c r="FN243" i="21"/>
  <c r="FN197" i="21"/>
  <c r="FN140" i="21"/>
  <c r="FN118" i="21"/>
  <c r="FN101" i="21"/>
  <c r="FN88" i="21"/>
  <c r="FN80" i="21"/>
  <c r="FN72" i="21"/>
  <c r="FN64" i="21"/>
  <c r="FN234" i="21"/>
  <c r="FN189" i="21"/>
  <c r="FN182" i="21"/>
  <c r="FN165" i="21"/>
  <c r="FN136" i="21"/>
  <c r="FN125" i="21"/>
  <c r="FN112" i="21"/>
  <c r="FN108" i="21"/>
  <c r="FN95" i="21"/>
  <c r="FN79" i="21"/>
  <c r="FN6" i="21"/>
  <c r="FN14" i="21"/>
  <c r="FN22" i="21"/>
  <c r="FN30" i="21"/>
  <c r="FN62" i="21"/>
  <c r="FN75" i="21"/>
  <c r="FN152" i="21"/>
  <c r="FN169" i="21"/>
  <c r="FN231" i="21"/>
  <c r="FN280" i="21"/>
  <c r="FN7" i="21"/>
  <c r="FN15" i="21"/>
  <c r="FN23" i="21"/>
  <c r="FN31" i="21"/>
  <c r="FN68" i="21"/>
  <c r="FN84" i="21"/>
  <c r="FN86" i="21"/>
  <c r="FN103" i="21"/>
  <c r="FN120" i="21"/>
  <c r="FN132" i="21"/>
  <c r="FN8" i="21"/>
  <c r="FN16" i="21"/>
  <c r="FN24" i="21"/>
  <c r="FN32" i="21"/>
  <c r="FN61" i="21"/>
  <c r="FN77" i="21"/>
  <c r="FN92" i="21"/>
  <c r="FN109" i="21"/>
  <c r="FN126" i="21"/>
  <c r="FN153" i="21"/>
  <c r="FN233" i="21"/>
  <c r="FN283" i="21"/>
  <c r="FN9" i="21"/>
  <c r="FN17" i="21"/>
  <c r="FN25" i="21"/>
  <c r="FN33" i="21"/>
  <c r="FN67" i="21"/>
  <c r="FN71" i="21"/>
  <c r="FN143" i="21"/>
  <c r="FN159" i="21"/>
  <c r="FN176" i="21"/>
  <c r="FA21" i="21"/>
  <c r="FA62" i="21"/>
  <c r="FA103" i="21"/>
  <c r="FA30" i="21"/>
  <c r="FA64" i="21"/>
  <c r="FA171" i="21"/>
  <c r="FA32" i="21"/>
  <c r="FA71" i="21"/>
  <c r="FA172" i="21"/>
  <c r="EY159" i="21"/>
  <c r="FA16" i="21"/>
  <c r="FA45" i="21"/>
  <c r="FA69" i="21"/>
  <c r="FA210" i="21"/>
  <c r="FA23" i="21"/>
  <c r="FA48" i="21"/>
  <c r="FA77" i="21"/>
  <c r="FA107" i="21"/>
  <c r="FA29" i="21"/>
  <c r="FA53" i="21"/>
  <c r="FA78" i="21"/>
  <c r="FA131" i="21"/>
  <c r="EY41" i="21"/>
  <c r="EY57" i="21"/>
  <c r="EY73" i="21"/>
  <c r="EY16" i="21"/>
  <c r="EY196" i="21"/>
  <c r="EY206" i="21"/>
  <c r="EY88" i="21"/>
  <c r="EY149" i="21"/>
  <c r="EY71" i="21"/>
  <c r="FB314" i="21"/>
  <c r="FB306" i="21"/>
  <c r="FB298" i="21"/>
  <c r="FB290" i="21"/>
  <c r="FB282" i="21"/>
  <c r="FB274" i="21"/>
  <c r="FB310" i="21"/>
  <c r="FB302" i="21"/>
  <c r="FB294" i="21"/>
  <c r="FB286" i="21"/>
  <c r="FB278" i="21"/>
  <c r="FB270" i="21"/>
  <c r="FB262" i="21"/>
  <c r="FB254" i="21"/>
  <c r="FB246" i="21"/>
  <c r="FB317" i="21"/>
  <c r="FB316" i="21"/>
  <c r="FB308" i="21"/>
  <c r="FB300" i="21"/>
  <c r="FB292" i="21"/>
  <c r="FB284" i="21"/>
  <c r="FB276" i="21"/>
  <c r="FB268" i="21"/>
  <c r="FB260" i="21"/>
  <c r="FB315" i="21"/>
  <c r="FB307" i="21"/>
  <c r="FB299" i="21"/>
  <c r="FB291" i="21"/>
  <c r="FB283" i="21"/>
  <c r="FB275" i="21"/>
  <c r="FB267" i="21"/>
  <c r="FB259" i="21"/>
  <c r="FB309" i="21"/>
  <c r="FB293" i="21"/>
  <c r="FB277" i="21"/>
  <c r="FB269" i="21"/>
  <c r="FB266" i="21"/>
  <c r="FB245" i="21"/>
  <c r="FB244" i="21"/>
  <c r="FB243" i="21"/>
  <c r="FB242" i="21"/>
  <c r="FB234" i="21"/>
  <c r="FB226" i="21"/>
  <c r="FB218" i="21"/>
  <c r="FB305" i="21"/>
  <c r="FB289" i="21"/>
  <c r="FB273" i="21"/>
  <c r="FB288" i="21"/>
  <c r="FB264" i="21"/>
  <c r="FB256" i="21"/>
  <c r="FB249" i="21"/>
  <c r="FB241" i="21"/>
  <c r="FB240" i="21"/>
  <c r="FB239" i="21"/>
  <c r="FB238" i="21"/>
  <c r="FB237" i="21"/>
  <c r="FB236" i="21"/>
  <c r="FB235" i="21"/>
  <c r="FB207" i="21"/>
  <c r="FB199" i="21"/>
  <c r="FB191" i="21"/>
  <c r="FB297" i="21"/>
  <c r="FB295" i="21"/>
  <c r="FB250" i="21"/>
  <c r="FB206" i="21"/>
  <c r="FB198" i="21"/>
  <c r="FB304" i="21"/>
  <c r="FB285" i="21"/>
  <c r="FB280" i="21"/>
  <c r="FB257" i="21"/>
  <c r="FB251" i="21"/>
  <c r="FB205" i="21"/>
  <c r="FB281" i="21"/>
  <c r="FB279" i="21"/>
  <c r="FB272" i="21"/>
  <c r="FB261" i="21"/>
  <c r="FB255" i="21"/>
  <c r="FB248" i="21"/>
  <c r="FB233" i="21"/>
  <c r="FB232" i="21"/>
  <c r="FB231" i="21"/>
  <c r="FB230" i="21"/>
  <c r="FB229" i="21"/>
  <c r="FB228" i="21"/>
  <c r="FB227" i="21"/>
  <c r="FB208" i="21"/>
  <c r="FB271" i="21"/>
  <c r="FB252" i="21"/>
  <c r="FB201" i="21"/>
  <c r="FB182" i="21"/>
  <c r="FB174" i="21"/>
  <c r="FB166" i="21"/>
  <c r="FB313" i="21"/>
  <c r="FB190" i="21"/>
  <c r="FB189" i="21"/>
  <c r="FB181" i="21"/>
  <c r="FB173" i="21"/>
  <c r="FB165" i="21"/>
  <c r="FB303" i="21"/>
  <c r="FB263" i="21"/>
  <c r="FB216" i="21"/>
  <c r="FB214" i="21"/>
  <c r="FB212" i="21"/>
  <c r="FB210" i="21"/>
  <c r="FB202" i="21"/>
  <c r="FB197" i="21"/>
  <c r="FB196" i="21"/>
  <c r="FB195" i="21"/>
  <c r="FB194" i="21"/>
  <c r="FB193" i="21"/>
  <c r="FB192" i="21"/>
  <c r="FB188" i="21"/>
  <c r="FB180" i="21"/>
  <c r="FB172" i="21"/>
  <c r="FB164" i="21"/>
  <c r="FB225" i="21"/>
  <c r="FB223" i="21"/>
  <c r="FB221" i="21"/>
  <c r="FB219" i="21"/>
  <c r="FB209" i="21"/>
  <c r="FB312" i="21"/>
  <c r="FB224" i="21"/>
  <c r="FB220" i="21"/>
  <c r="FB176" i="21"/>
  <c r="FB163" i="21"/>
  <c r="FB162" i="21"/>
  <c r="FB161" i="21"/>
  <c r="FB160" i="21"/>
  <c r="FB152" i="21"/>
  <c r="FB144" i="21"/>
  <c r="FB136" i="21"/>
  <c r="FB128" i="21"/>
  <c r="FB120" i="21"/>
  <c r="FB112" i="21"/>
  <c r="FB104" i="21"/>
  <c r="FB311" i="21"/>
  <c r="FB187" i="21"/>
  <c r="FB183" i="21"/>
  <c r="FB170" i="21"/>
  <c r="FB159" i="21"/>
  <c r="FB151" i="21"/>
  <c r="FB143" i="21"/>
  <c r="FB135" i="21"/>
  <c r="FB127" i="21"/>
  <c r="FB119" i="21"/>
  <c r="FB111" i="21"/>
  <c r="FB103" i="21"/>
  <c r="FB301" i="21"/>
  <c r="FB265" i="21"/>
  <c r="FB253" i="21"/>
  <c r="FB177" i="21"/>
  <c r="FB158" i="21"/>
  <c r="FB150" i="21"/>
  <c r="FB142" i="21"/>
  <c r="FB134" i="21"/>
  <c r="FB126" i="21"/>
  <c r="FB118" i="21"/>
  <c r="FB110" i="21"/>
  <c r="FB258" i="21"/>
  <c r="FB215" i="21"/>
  <c r="FB211" i="21"/>
  <c r="FB204" i="21"/>
  <c r="FB184" i="21"/>
  <c r="FB171" i="21"/>
  <c r="FB167" i="21"/>
  <c r="FB157" i="21"/>
  <c r="FB149" i="21"/>
  <c r="FB141" i="21"/>
  <c r="FB133" i="21"/>
  <c r="FB287" i="21"/>
  <c r="FB296" i="21"/>
  <c r="FB179" i="21"/>
  <c r="FB146" i="21"/>
  <c r="FB130" i="21"/>
  <c r="FB125" i="21"/>
  <c r="FB121" i="21"/>
  <c r="FB108" i="21"/>
  <c r="FB91" i="21"/>
  <c r="FB83" i="21"/>
  <c r="FB75" i="21"/>
  <c r="FB67" i="21"/>
  <c r="FB59" i="21"/>
  <c r="FB51" i="21"/>
  <c r="FB43" i="21"/>
  <c r="FB35" i="21"/>
  <c r="FB27" i="21"/>
  <c r="FB19" i="21"/>
  <c r="FB11" i="21"/>
  <c r="FB217" i="21"/>
  <c r="FB153" i="21"/>
  <c r="FB137" i="21"/>
  <c r="FB115" i="21"/>
  <c r="FB90" i="21"/>
  <c r="FB82" i="21"/>
  <c r="FB74" i="21"/>
  <c r="FB66" i="21"/>
  <c r="FB58" i="21"/>
  <c r="FB50" i="21"/>
  <c r="FB42" i="21"/>
  <c r="FB34" i="21"/>
  <c r="FB26" i="21"/>
  <c r="FB18" i="21"/>
  <c r="FB10" i="21"/>
  <c r="FB247" i="21"/>
  <c r="FB222" i="21"/>
  <c r="FB178" i="21"/>
  <c r="FB156" i="21"/>
  <c r="FB140" i="21"/>
  <c r="FB122" i="21"/>
  <c r="FB109" i="21"/>
  <c r="FB105" i="21"/>
  <c r="FB100" i="21"/>
  <c r="FB99" i="21"/>
  <c r="FB98" i="21"/>
  <c r="FB97" i="21"/>
  <c r="FB89" i="21"/>
  <c r="FB81" i="21"/>
  <c r="FB73" i="21"/>
  <c r="FB65" i="21"/>
  <c r="FB57" i="21"/>
  <c r="FB49" i="21"/>
  <c r="FB41" i="21"/>
  <c r="FB33" i="21"/>
  <c r="FB25" i="21"/>
  <c r="FB17" i="21"/>
  <c r="FB9" i="21"/>
  <c r="FB147" i="21"/>
  <c r="FB131" i="21"/>
  <c r="FB116" i="21"/>
  <c r="FB101" i="21"/>
  <c r="FB96" i="21"/>
  <c r="FB88" i="21"/>
  <c r="FB80" i="21"/>
  <c r="FB72" i="21"/>
  <c r="FB64" i="21"/>
  <c r="FB56" i="21"/>
  <c r="FB48" i="21"/>
  <c r="FB40" i="21"/>
  <c r="FB32" i="21"/>
  <c r="FB24" i="21"/>
  <c r="FB16" i="21"/>
  <c r="FB8" i="21"/>
  <c r="FB213" i="21"/>
  <c r="FB200" i="21"/>
  <c r="FB186" i="21"/>
  <c r="FB169" i="21"/>
  <c r="FB145" i="21"/>
  <c r="FB129" i="21"/>
  <c r="FB117" i="21"/>
  <c r="FB113" i="21"/>
  <c r="FB94" i="21"/>
  <c r="FB86" i="21"/>
  <c r="FB78" i="21"/>
  <c r="FB185" i="21"/>
  <c r="FB138" i="21"/>
  <c r="FB102" i="21"/>
  <c r="FB92" i="21"/>
  <c r="FB87" i="21"/>
  <c r="FB63" i="21"/>
  <c r="FB47" i="21"/>
  <c r="FB31" i="21"/>
  <c r="FB15" i="21"/>
  <c r="FB203" i="21"/>
  <c r="FB124" i="21"/>
  <c r="FB70" i="21"/>
  <c r="FB54" i="21"/>
  <c r="FB38" i="21"/>
  <c r="FB22" i="21"/>
  <c r="FB6" i="21"/>
  <c r="FB175" i="21"/>
  <c r="FB168" i="21"/>
  <c r="FB132" i="21"/>
  <c r="FB77" i="21"/>
  <c r="FB61" i="21"/>
  <c r="FB45" i="21"/>
  <c r="FB29" i="21"/>
  <c r="FB13" i="21"/>
  <c r="FB123" i="21"/>
  <c r="FB84" i="21"/>
  <c r="FB79" i="21"/>
  <c r="FB68" i="21"/>
  <c r="FB52" i="21"/>
  <c r="FB36" i="21"/>
  <c r="FB20" i="21"/>
  <c r="FB155" i="21"/>
  <c r="FB93" i="21"/>
  <c r="FB71" i="21"/>
  <c r="FB55" i="21"/>
  <c r="FB39" i="21"/>
  <c r="FB23" i="21"/>
  <c r="FB7" i="21"/>
  <c r="FB154" i="21"/>
  <c r="FB107" i="21"/>
  <c r="FB95" i="21"/>
  <c r="FB62" i="21"/>
  <c r="FB46" i="21"/>
  <c r="FB30" i="21"/>
  <c r="FB14" i="21"/>
  <c r="FB69" i="21"/>
  <c r="FB53" i="21"/>
  <c r="FB37" i="21"/>
  <c r="FB21" i="21"/>
  <c r="FB148" i="21"/>
  <c r="FB139" i="21"/>
  <c r="FB114" i="21"/>
  <c r="FB106" i="21"/>
  <c r="FB85" i="21"/>
  <c r="FB76" i="21"/>
  <c r="FB60" i="21"/>
  <c r="FB44" i="21"/>
  <c r="FB28" i="21"/>
  <c r="FB12" i="21"/>
  <c r="EZ316" i="21"/>
  <c r="EZ308" i="21"/>
  <c r="EZ300" i="21"/>
  <c r="EZ292" i="21"/>
  <c r="EZ284" i="21"/>
  <c r="EZ276" i="21"/>
  <c r="EZ312" i="21"/>
  <c r="EZ304" i="21"/>
  <c r="EZ296" i="21"/>
  <c r="EZ288" i="21"/>
  <c r="EZ280" i="21"/>
  <c r="EZ272" i="21"/>
  <c r="EZ264" i="21"/>
  <c r="EZ256" i="21"/>
  <c r="EZ248" i="21"/>
  <c r="EZ310" i="21"/>
  <c r="EZ302" i="21"/>
  <c r="EZ294" i="21"/>
  <c r="EZ286" i="21"/>
  <c r="EZ278" i="21"/>
  <c r="EZ270" i="21"/>
  <c r="EZ262" i="21"/>
  <c r="EZ317" i="21"/>
  <c r="EZ309" i="21"/>
  <c r="EZ301" i="21"/>
  <c r="EZ293" i="21"/>
  <c r="EZ285" i="21"/>
  <c r="EZ277" i="21"/>
  <c r="EZ269" i="21"/>
  <c r="EZ261" i="21"/>
  <c r="EZ313" i="21"/>
  <c r="EZ311" i="21"/>
  <c r="EZ295" i="21"/>
  <c r="EZ279" i="21"/>
  <c r="EZ265" i="21"/>
  <c r="EZ236" i="21"/>
  <c r="EZ228" i="21"/>
  <c r="EZ220" i="21"/>
  <c r="EZ212" i="21"/>
  <c r="EZ315" i="21"/>
  <c r="EZ307" i="21"/>
  <c r="EZ291" i="21"/>
  <c r="EZ275" i="21"/>
  <c r="EZ274" i="21"/>
  <c r="EZ268" i="21"/>
  <c r="EZ266" i="21"/>
  <c r="EZ255" i="21"/>
  <c r="EZ227" i="21"/>
  <c r="EZ226" i="21"/>
  <c r="EZ225" i="21"/>
  <c r="EZ224" i="21"/>
  <c r="EZ223" i="21"/>
  <c r="EZ222" i="21"/>
  <c r="EZ221" i="21"/>
  <c r="EZ209" i="21"/>
  <c r="EZ201" i="21"/>
  <c r="EZ193" i="21"/>
  <c r="EZ283" i="21"/>
  <c r="EZ281" i="21"/>
  <c r="EZ259" i="21"/>
  <c r="EZ235" i="21"/>
  <c r="EZ234" i="21"/>
  <c r="EZ233" i="21"/>
  <c r="EZ232" i="21"/>
  <c r="EZ231" i="21"/>
  <c r="EZ230" i="21"/>
  <c r="EZ229" i="21"/>
  <c r="EZ208" i="21"/>
  <c r="EZ200" i="21"/>
  <c r="EZ314" i="21"/>
  <c r="EZ290" i="21"/>
  <c r="EZ249" i="21"/>
  <c r="EZ242" i="21"/>
  <c r="EZ241" i="21"/>
  <c r="EZ240" i="21"/>
  <c r="EZ239" i="21"/>
  <c r="EZ238" i="21"/>
  <c r="EZ237" i="21"/>
  <c r="EZ207" i="21"/>
  <c r="EZ305" i="21"/>
  <c r="EZ258" i="21"/>
  <c r="EZ254" i="21"/>
  <c r="EZ247" i="21"/>
  <c r="EZ219" i="21"/>
  <c r="EZ218" i="21"/>
  <c r="EZ217" i="21"/>
  <c r="EZ216" i="21"/>
  <c r="EZ215" i="21"/>
  <c r="EZ214" i="21"/>
  <c r="EZ213" i="21"/>
  <c r="EZ210" i="21"/>
  <c r="EZ299" i="21"/>
  <c r="EZ250" i="21"/>
  <c r="EZ243" i="21"/>
  <c r="EZ204" i="21"/>
  <c r="EZ184" i="21"/>
  <c r="EZ176" i="21"/>
  <c r="EZ168" i="21"/>
  <c r="EZ271" i="21"/>
  <c r="EZ267" i="21"/>
  <c r="EZ260" i="21"/>
  <c r="EZ257" i="21"/>
  <c r="EZ183" i="21"/>
  <c r="EZ175" i="21"/>
  <c r="EZ167" i="21"/>
  <c r="EZ289" i="21"/>
  <c r="EZ252" i="21"/>
  <c r="EZ245" i="21"/>
  <c r="EZ205" i="21"/>
  <c r="EZ182" i="21"/>
  <c r="EZ174" i="21"/>
  <c r="EZ166" i="21"/>
  <c r="EZ253" i="21"/>
  <c r="EZ246" i="21"/>
  <c r="EZ211" i="21"/>
  <c r="EZ303" i="21"/>
  <c r="EZ192" i="21"/>
  <c r="EZ179" i="21"/>
  <c r="EZ154" i="21"/>
  <c r="EZ146" i="21"/>
  <c r="EZ138" i="21"/>
  <c r="EZ130" i="21"/>
  <c r="EZ122" i="21"/>
  <c r="EZ114" i="21"/>
  <c r="EZ106" i="21"/>
  <c r="EZ98" i="21"/>
  <c r="EZ273" i="21"/>
  <c r="EZ202" i="21"/>
  <c r="EZ197" i="21"/>
  <c r="EZ186" i="21"/>
  <c r="EZ173" i="21"/>
  <c r="EZ169" i="21"/>
  <c r="EZ153" i="21"/>
  <c r="EZ145" i="21"/>
  <c r="EZ137" i="21"/>
  <c r="EZ129" i="21"/>
  <c r="EZ121" i="21"/>
  <c r="EZ113" i="21"/>
  <c r="EZ105" i="21"/>
  <c r="EZ282" i="21"/>
  <c r="EZ244" i="21"/>
  <c r="EZ199" i="21"/>
  <c r="EZ195" i="21"/>
  <c r="EZ190" i="21"/>
  <c r="EZ180" i="21"/>
  <c r="EZ163" i="21"/>
  <c r="EZ162" i="21"/>
  <c r="EZ161" i="21"/>
  <c r="EZ160" i="21"/>
  <c r="EZ152" i="21"/>
  <c r="EZ144" i="21"/>
  <c r="EZ136" i="21"/>
  <c r="EZ128" i="21"/>
  <c r="EZ120" i="21"/>
  <c r="EZ112" i="21"/>
  <c r="EZ187" i="21"/>
  <c r="EZ170" i="21"/>
  <c r="EZ159" i="21"/>
  <c r="EZ151" i="21"/>
  <c r="EZ143" i="21"/>
  <c r="EZ135" i="21"/>
  <c r="EZ298" i="21"/>
  <c r="EZ297" i="21"/>
  <c r="EZ306" i="21"/>
  <c r="EZ287" i="21"/>
  <c r="EZ165" i="21"/>
  <c r="EZ148" i="21"/>
  <c r="EZ132" i="21"/>
  <c r="EZ124" i="21"/>
  <c r="EZ111" i="21"/>
  <c r="EZ107" i="21"/>
  <c r="EZ104" i="21"/>
  <c r="EZ93" i="21"/>
  <c r="EZ85" i="21"/>
  <c r="EZ77" i="21"/>
  <c r="EZ69" i="21"/>
  <c r="EZ61" i="21"/>
  <c r="EZ53" i="21"/>
  <c r="EZ45" i="21"/>
  <c r="EZ37" i="21"/>
  <c r="EZ29" i="21"/>
  <c r="EZ21" i="21"/>
  <c r="EZ13" i="21"/>
  <c r="EZ251" i="21"/>
  <c r="EZ203" i="21"/>
  <c r="EZ194" i="21"/>
  <c r="EZ185" i="21"/>
  <c r="EZ155" i="21"/>
  <c r="EZ139" i="21"/>
  <c r="EZ118" i="21"/>
  <c r="EZ92" i="21"/>
  <c r="EZ84" i="21"/>
  <c r="EZ76" i="21"/>
  <c r="EZ68" i="21"/>
  <c r="EZ60" i="21"/>
  <c r="EZ52" i="21"/>
  <c r="EZ44" i="21"/>
  <c r="EZ36" i="21"/>
  <c r="EZ28" i="21"/>
  <c r="EZ20" i="21"/>
  <c r="EZ12" i="21"/>
  <c r="EZ263" i="21"/>
  <c r="EZ181" i="21"/>
  <c r="EZ164" i="21"/>
  <c r="EZ158" i="21"/>
  <c r="EZ142" i="21"/>
  <c r="EZ125" i="21"/>
  <c r="EZ108" i="21"/>
  <c r="EZ91" i="21"/>
  <c r="EZ83" i="21"/>
  <c r="EZ75" i="21"/>
  <c r="EZ67" i="21"/>
  <c r="EZ59" i="21"/>
  <c r="EZ51" i="21"/>
  <c r="EZ43" i="21"/>
  <c r="EZ35" i="21"/>
  <c r="EZ27" i="21"/>
  <c r="EZ19" i="21"/>
  <c r="EZ11" i="21"/>
  <c r="EZ206" i="21"/>
  <c r="EZ196" i="21"/>
  <c r="EZ149" i="21"/>
  <c r="EZ133" i="21"/>
  <c r="EZ119" i="21"/>
  <c r="EZ115" i="21"/>
  <c r="EZ90" i="21"/>
  <c r="EZ82" i="21"/>
  <c r="EZ74" i="21"/>
  <c r="EZ66" i="21"/>
  <c r="EZ58" i="21"/>
  <c r="EZ50" i="21"/>
  <c r="EZ42" i="21"/>
  <c r="EZ34" i="21"/>
  <c r="EZ26" i="21"/>
  <c r="EZ18" i="21"/>
  <c r="EZ10" i="21"/>
  <c r="EZ189" i="21"/>
  <c r="EZ172" i="21"/>
  <c r="EZ147" i="21"/>
  <c r="EZ131" i="21"/>
  <c r="EZ116" i="21"/>
  <c r="EZ101" i="21"/>
  <c r="EZ96" i="21"/>
  <c r="EZ88" i="21"/>
  <c r="EZ80" i="21"/>
  <c r="EZ177" i="21"/>
  <c r="EZ78" i="21"/>
  <c r="EZ65" i="21"/>
  <c r="EZ49" i="21"/>
  <c r="EZ33" i="21"/>
  <c r="EZ17" i="21"/>
  <c r="EZ157" i="21"/>
  <c r="EZ117" i="21"/>
  <c r="EZ109" i="21"/>
  <c r="EZ102" i="21"/>
  <c r="EZ99" i="21"/>
  <c r="EZ87" i="21"/>
  <c r="EZ72" i="21"/>
  <c r="EZ56" i="21"/>
  <c r="EZ40" i="21"/>
  <c r="EZ24" i="21"/>
  <c r="EZ8" i="21"/>
  <c r="EZ191" i="21"/>
  <c r="EZ156" i="21"/>
  <c r="EZ94" i="21"/>
  <c r="EZ89" i="21"/>
  <c r="EZ63" i="21"/>
  <c r="EZ47" i="21"/>
  <c r="EZ31" i="21"/>
  <c r="EZ15" i="21"/>
  <c r="EZ127" i="21"/>
  <c r="EZ70" i="21"/>
  <c r="EZ54" i="21"/>
  <c r="EZ38" i="21"/>
  <c r="EZ22" i="21"/>
  <c r="EZ6" i="21"/>
  <c r="EZ198" i="21"/>
  <c r="EZ150" i="21"/>
  <c r="EZ141" i="21"/>
  <c r="EZ123" i="21"/>
  <c r="EZ79" i="21"/>
  <c r="EZ73" i="21"/>
  <c r="EZ57" i="21"/>
  <c r="EZ41" i="21"/>
  <c r="EZ25" i="21"/>
  <c r="EZ9" i="21"/>
  <c r="EZ188" i="21"/>
  <c r="EZ140" i="21"/>
  <c r="EZ126" i="21"/>
  <c r="EZ86" i="21"/>
  <c r="EZ81" i="21"/>
  <c r="EZ64" i="21"/>
  <c r="EZ48" i="21"/>
  <c r="EZ32" i="21"/>
  <c r="EZ16" i="21"/>
  <c r="EZ100" i="21"/>
  <c r="EZ95" i="21"/>
  <c r="EZ71" i="21"/>
  <c r="EZ55" i="21"/>
  <c r="EZ39" i="21"/>
  <c r="EZ23" i="21"/>
  <c r="EZ7" i="21"/>
  <c r="EZ178" i="21"/>
  <c r="EZ171" i="21"/>
  <c r="EZ134" i="21"/>
  <c r="EZ110" i="21"/>
  <c r="EZ103" i="21"/>
  <c r="EZ97" i="21"/>
  <c r="EZ62" i="21"/>
  <c r="EZ46" i="21"/>
  <c r="EZ30" i="21"/>
  <c r="EZ14" i="21"/>
  <c r="EY317" i="21"/>
  <c r="EY309" i="21"/>
  <c r="EY301" i="21"/>
  <c r="EY305" i="21"/>
  <c r="EY297" i="21"/>
  <c r="EY289" i="21"/>
  <c r="EY281" i="21"/>
  <c r="EY311" i="21"/>
  <c r="EY303" i="21"/>
  <c r="EY295" i="21"/>
  <c r="EY287" i="21"/>
  <c r="EY302" i="21"/>
  <c r="EY294" i="21"/>
  <c r="EY286" i="21"/>
  <c r="EY278" i="21"/>
  <c r="EY288" i="21"/>
  <c r="EY258" i="21"/>
  <c r="EY237" i="21"/>
  <c r="EY229" i="21"/>
  <c r="EY272" i="21"/>
  <c r="EY269" i="21"/>
  <c r="EY315" i="21"/>
  <c r="EY312" i="21"/>
  <c r="EY220" i="21"/>
  <c r="EY219" i="21"/>
  <c r="EY218" i="21"/>
  <c r="EY217" i="21"/>
  <c r="EY202" i="21"/>
  <c r="EY194" i="21"/>
  <c r="EY276" i="21"/>
  <c r="EY274" i="21"/>
  <c r="EY228" i="21"/>
  <c r="EY227" i="21"/>
  <c r="EY226" i="21"/>
  <c r="EY225" i="21"/>
  <c r="EY201" i="21"/>
  <c r="EY283" i="21"/>
  <c r="EY264" i="21"/>
  <c r="EY259" i="21"/>
  <c r="EY233" i="21"/>
  <c r="EY232" i="21"/>
  <c r="EY231" i="21"/>
  <c r="EY230" i="21"/>
  <c r="EY212" i="21"/>
  <c r="EY211" i="21"/>
  <c r="EY314" i="21"/>
  <c r="EY290" i="21"/>
  <c r="EY177" i="21"/>
  <c r="EY169" i="21"/>
  <c r="EY299" i="21"/>
  <c r="EY280" i="21"/>
  <c r="EY184" i="21"/>
  <c r="EY176" i="21"/>
  <c r="EY168" i="21"/>
  <c r="EY308" i="21"/>
  <c r="EY167" i="21"/>
  <c r="EY296" i="21"/>
  <c r="EY291" i="21"/>
  <c r="EY203" i="21"/>
  <c r="EY172" i="21"/>
  <c r="EY155" i="21"/>
  <c r="EY147" i="21"/>
  <c r="EY139" i="21"/>
  <c r="EY99" i="21"/>
  <c r="EY292" i="21"/>
  <c r="EY240" i="21"/>
  <c r="EY192" i="21"/>
  <c r="EY138" i="21"/>
  <c r="EY130" i="21"/>
  <c r="EY122" i="21"/>
  <c r="EY114" i="21"/>
  <c r="EY153" i="21"/>
  <c r="EY145" i="21"/>
  <c r="EY137" i="21"/>
  <c r="EY129" i="21"/>
  <c r="EY244" i="21"/>
  <c r="EY199" i="21"/>
  <c r="EY195" i="21"/>
  <c r="EY190" i="21"/>
  <c r="EY160" i="21"/>
  <c r="EY152" i="21"/>
  <c r="EY144" i="21"/>
  <c r="EY136" i="21"/>
  <c r="EY191" i="21"/>
  <c r="EY188" i="21"/>
  <c r="EY171" i="21"/>
  <c r="EY157" i="21"/>
  <c r="EY86" i="21"/>
  <c r="EY78" i="21"/>
  <c r="EY70" i="21"/>
  <c r="EY62" i="21"/>
  <c r="EY22" i="21"/>
  <c r="EY14" i="21"/>
  <c r="EY6" i="21"/>
  <c r="EY182" i="21"/>
  <c r="EY111" i="21"/>
  <c r="EY104" i="21"/>
  <c r="EY93" i="21"/>
  <c r="EY85" i="21"/>
  <c r="EY45" i="21"/>
  <c r="EY37" i="21"/>
  <c r="EY29" i="21"/>
  <c r="EY21" i="21"/>
  <c r="EY151" i="21"/>
  <c r="EY135" i="21"/>
  <c r="EY118" i="21"/>
  <c r="EY92" i="21"/>
  <c r="EY52" i="21"/>
  <c r="EY44" i="21"/>
  <c r="EY36" i="21"/>
  <c r="EY28" i="21"/>
  <c r="EY164" i="21"/>
  <c r="EY158" i="21"/>
  <c r="EY142" i="21"/>
  <c r="EY125" i="21"/>
  <c r="EY75" i="21"/>
  <c r="EY67" i="21"/>
  <c r="EY59" i="21"/>
  <c r="EY51" i="21"/>
  <c r="EY43" i="21"/>
  <c r="EY11" i="21"/>
  <c r="EY178" i="21"/>
  <c r="EY156" i="21"/>
  <c r="EY140" i="21"/>
  <c r="EY126" i="21"/>
  <c r="EY89" i="21"/>
  <c r="EY81" i="21"/>
  <c r="EY18" i="21"/>
  <c r="EY34" i="21"/>
  <c r="EY50" i="21"/>
  <c r="EY66" i="21"/>
  <c r="EY119" i="21"/>
  <c r="EY127" i="21"/>
  <c r="EY15" i="21"/>
  <c r="EY31" i="21"/>
  <c r="EY47" i="21"/>
  <c r="EY63" i="21"/>
  <c r="EY96" i="21"/>
  <c r="FA101" i="21"/>
  <c r="EY116" i="21"/>
  <c r="FA132" i="21"/>
  <c r="FA141" i="21"/>
  <c r="EY174" i="21"/>
  <c r="FA198" i="21"/>
  <c r="FA6" i="21"/>
  <c r="EY8" i="21"/>
  <c r="FA22" i="21"/>
  <c r="EY24" i="21"/>
  <c r="FA38" i="21"/>
  <c r="EY40" i="21"/>
  <c r="FA54" i="21"/>
  <c r="EY56" i="21"/>
  <c r="FA70" i="21"/>
  <c r="EY72" i="21"/>
  <c r="EY82" i="21"/>
  <c r="EY87" i="21"/>
  <c r="FA96" i="21"/>
  <c r="EY102" i="21"/>
  <c r="FA116" i="21"/>
  <c r="EY120" i="21"/>
  <c r="FA124" i="21"/>
  <c r="EY242" i="21"/>
  <c r="FA315" i="21"/>
  <c r="FA307" i="21"/>
  <c r="FA299" i="21"/>
  <c r="FA291" i="21"/>
  <c r="FA283" i="21"/>
  <c r="FA275" i="21"/>
  <c r="FA311" i="21"/>
  <c r="FA303" i="21"/>
  <c r="FA295" i="21"/>
  <c r="FA287" i="21"/>
  <c r="FA279" i="21"/>
  <c r="FA271" i="21"/>
  <c r="FA263" i="21"/>
  <c r="FA255" i="21"/>
  <c r="FA247" i="21"/>
  <c r="FA317" i="21"/>
  <c r="FA309" i="21"/>
  <c r="FA301" i="21"/>
  <c r="FA293" i="21"/>
  <c r="FA285" i="21"/>
  <c r="FA277" i="21"/>
  <c r="FA269" i="21"/>
  <c r="FA261" i="21"/>
  <c r="FA316" i="21"/>
  <c r="FA308" i="21"/>
  <c r="FA300" i="21"/>
  <c r="FA292" i="21"/>
  <c r="FA284" i="21"/>
  <c r="FA276" i="21"/>
  <c r="FA268" i="21"/>
  <c r="FA260" i="21"/>
  <c r="FA302" i="21"/>
  <c r="FA286" i="21"/>
  <c r="FA272" i="21"/>
  <c r="FA262" i="21"/>
  <c r="FA259" i="21"/>
  <c r="FA235" i="21"/>
  <c r="FA227" i="21"/>
  <c r="FA219" i="21"/>
  <c r="FA211" i="21"/>
  <c r="FA298" i="21"/>
  <c r="FA282" i="21"/>
  <c r="FA266" i="21"/>
  <c r="FA281" i="21"/>
  <c r="FA248" i="21"/>
  <c r="FA234" i="21"/>
  <c r="FA233" i="21"/>
  <c r="FA232" i="21"/>
  <c r="FA231" i="21"/>
  <c r="FA230" i="21"/>
  <c r="FA229" i="21"/>
  <c r="FA228" i="21"/>
  <c r="FA208" i="21"/>
  <c r="FA200" i="21"/>
  <c r="FA192" i="21"/>
  <c r="FA314" i="21"/>
  <c r="FA290" i="21"/>
  <c r="FA288" i="21"/>
  <c r="FA264" i="21"/>
  <c r="FA256" i="21"/>
  <c r="FA249" i="21"/>
  <c r="FA242" i="21"/>
  <c r="FA241" i="21"/>
  <c r="FA240" i="21"/>
  <c r="FA239" i="21"/>
  <c r="FA238" i="21"/>
  <c r="FA237" i="21"/>
  <c r="FA236" i="21"/>
  <c r="FA207" i="21"/>
  <c r="FA199" i="21"/>
  <c r="FA297" i="21"/>
  <c r="FA278" i="21"/>
  <c r="FA273" i="21"/>
  <c r="FA250" i="21"/>
  <c r="FA243" i="21"/>
  <c r="FA206" i="21"/>
  <c r="FA312" i="21"/>
  <c r="FA274" i="21"/>
  <c r="FA270" i="21"/>
  <c r="FA226" i="21"/>
  <c r="FA225" i="21"/>
  <c r="FA224" i="21"/>
  <c r="FA223" i="21"/>
  <c r="FA222" i="21"/>
  <c r="FA221" i="21"/>
  <c r="FA220" i="21"/>
  <c r="FA209" i="21"/>
  <c r="FA304" i="21"/>
  <c r="FA280" i="21"/>
  <c r="FA267" i="21"/>
  <c r="FA257" i="21"/>
  <c r="FA183" i="21"/>
  <c r="FA175" i="21"/>
  <c r="FA167" i="21"/>
  <c r="FA294" i="21"/>
  <c r="FA289" i="21"/>
  <c r="FA252" i="21"/>
  <c r="FA245" i="21"/>
  <c r="FA205" i="21"/>
  <c r="FA201" i="21"/>
  <c r="FA182" i="21"/>
  <c r="FA174" i="21"/>
  <c r="FA166" i="21"/>
  <c r="FA313" i="21"/>
  <c r="FA191" i="21"/>
  <c r="FA190" i="21"/>
  <c r="FA189" i="21"/>
  <c r="FA181" i="21"/>
  <c r="FA173" i="21"/>
  <c r="FA165" i="21"/>
  <c r="FA310" i="21"/>
  <c r="FA305" i="21"/>
  <c r="FA258" i="21"/>
  <c r="FA217" i="21"/>
  <c r="FA215" i="21"/>
  <c r="FA213" i="21"/>
  <c r="FA204" i="21"/>
  <c r="FA254" i="21"/>
  <c r="FA216" i="21"/>
  <c r="FA212" i="21"/>
  <c r="FA202" i="21"/>
  <c r="FA197" i="21"/>
  <c r="FA186" i="21"/>
  <c r="FA169" i="21"/>
  <c r="FA153" i="21"/>
  <c r="FA145" i="21"/>
  <c r="FA137" i="21"/>
  <c r="FA129" i="21"/>
  <c r="FA121" i="21"/>
  <c r="FA113" i="21"/>
  <c r="FA105" i="21"/>
  <c r="FA244" i="21"/>
  <c r="FA195" i="21"/>
  <c r="FA180" i="21"/>
  <c r="FA176" i="21"/>
  <c r="FA163" i="21"/>
  <c r="FA162" i="21"/>
  <c r="FA161" i="21"/>
  <c r="FA160" i="21"/>
  <c r="FA152" i="21"/>
  <c r="FA144" i="21"/>
  <c r="FA136" i="21"/>
  <c r="FA128" i="21"/>
  <c r="FA120" i="21"/>
  <c r="FA112" i="21"/>
  <c r="FA104" i="21"/>
  <c r="FA187" i="21"/>
  <c r="FA170" i="21"/>
  <c r="FA159" i="21"/>
  <c r="FA151" i="21"/>
  <c r="FA143" i="21"/>
  <c r="FA135" i="21"/>
  <c r="FA127" i="21"/>
  <c r="FA119" i="21"/>
  <c r="FA111" i="21"/>
  <c r="FA265" i="21"/>
  <c r="FA253" i="21"/>
  <c r="FA193" i="21"/>
  <c r="FA177" i="21"/>
  <c r="FA164" i="21"/>
  <c r="FA158" i="21"/>
  <c r="FA150" i="21"/>
  <c r="FA142" i="21"/>
  <c r="FA134" i="21"/>
  <c r="FA306" i="21"/>
  <c r="FA296" i="21"/>
  <c r="FA251" i="21"/>
  <c r="FA203" i="21"/>
  <c r="FA194" i="21"/>
  <c r="FA185" i="21"/>
  <c r="FA168" i="21"/>
  <c r="FA155" i="21"/>
  <c r="FA139" i="21"/>
  <c r="FA118" i="21"/>
  <c r="FA114" i="21"/>
  <c r="FA92" i="21"/>
  <c r="FA84" i="21"/>
  <c r="FA76" i="21"/>
  <c r="FA68" i="21"/>
  <c r="FA60" i="21"/>
  <c r="FA52" i="21"/>
  <c r="FA44" i="21"/>
  <c r="FA36" i="21"/>
  <c r="FA28" i="21"/>
  <c r="FA20" i="21"/>
  <c r="FA12" i="21"/>
  <c r="FA179" i="21"/>
  <c r="FA146" i="21"/>
  <c r="FA130" i="21"/>
  <c r="FA125" i="21"/>
  <c r="FA108" i="21"/>
  <c r="FA91" i="21"/>
  <c r="FA83" i="21"/>
  <c r="FA75" i="21"/>
  <c r="FA67" i="21"/>
  <c r="FA59" i="21"/>
  <c r="FA51" i="21"/>
  <c r="FA43" i="21"/>
  <c r="FA35" i="21"/>
  <c r="FA27" i="21"/>
  <c r="FA19" i="21"/>
  <c r="FA11" i="21"/>
  <c r="FA214" i="21"/>
  <c r="FA196" i="21"/>
  <c r="FA184" i="21"/>
  <c r="FA149" i="21"/>
  <c r="FA133" i="21"/>
  <c r="FA115" i="21"/>
  <c r="FA90" i="21"/>
  <c r="FA82" i="21"/>
  <c r="FA74" i="21"/>
  <c r="FA66" i="21"/>
  <c r="FA58" i="21"/>
  <c r="FA50" i="21"/>
  <c r="FA42" i="21"/>
  <c r="FA34" i="21"/>
  <c r="FA26" i="21"/>
  <c r="FA18" i="21"/>
  <c r="FA10" i="21"/>
  <c r="FA178" i="21"/>
  <c r="FA156" i="21"/>
  <c r="FA140" i="21"/>
  <c r="FA126" i="21"/>
  <c r="FA122" i="21"/>
  <c r="FA109" i="21"/>
  <c r="FA100" i="21"/>
  <c r="FA99" i="21"/>
  <c r="FA98" i="21"/>
  <c r="FA97" i="21"/>
  <c r="FA89" i="21"/>
  <c r="FA81" i="21"/>
  <c r="FA73" i="21"/>
  <c r="FA65" i="21"/>
  <c r="FA57" i="21"/>
  <c r="FA49" i="21"/>
  <c r="FA41" i="21"/>
  <c r="FA33" i="21"/>
  <c r="FA25" i="21"/>
  <c r="FA17" i="21"/>
  <c r="FA9" i="21"/>
  <c r="FA246" i="21"/>
  <c r="FA154" i="21"/>
  <c r="FA138" i="21"/>
  <c r="FA123" i="21"/>
  <c r="FA110" i="21"/>
  <c r="FA106" i="21"/>
  <c r="FA102" i="21"/>
  <c r="FA95" i="21"/>
  <c r="FA87" i="21"/>
  <c r="FA79" i="21"/>
  <c r="FA15" i="21"/>
  <c r="EY17" i="21"/>
  <c r="FA31" i="21"/>
  <c r="EY33" i="21"/>
  <c r="FA47" i="21"/>
  <c r="EY49" i="21"/>
  <c r="FA63" i="21"/>
  <c r="EY65" i="21"/>
  <c r="EY80" i="21"/>
  <c r="FA94" i="21"/>
  <c r="EY133" i="21"/>
  <c r="FA147" i="21"/>
  <c r="FA8" i="21"/>
  <c r="EY10" i="21"/>
  <c r="FA24" i="21"/>
  <c r="EY26" i="21"/>
  <c r="FA40" i="21"/>
  <c r="EY42" i="21"/>
  <c r="FA56" i="21"/>
  <c r="EY58" i="21"/>
  <c r="FA72" i="21"/>
  <c r="EY74" i="21"/>
  <c r="FA80" i="21"/>
  <c r="FA85" i="21"/>
  <c r="EY110" i="21"/>
  <c r="FA117" i="21"/>
  <c r="EY134" i="21"/>
  <c r="EY143" i="21"/>
  <c r="FA148" i="21"/>
  <c r="FA157" i="21"/>
  <c r="EY252" i="21"/>
  <c r="EN8" i="21"/>
  <c r="EN9" i="21"/>
  <c r="EN26" i="21"/>
  <c r="EN48" i="21"/>
  <c r="EN65" i="21"/>
  <c r="EN10" i="21"/>
  <c r="EN30" i="21"/>
  <c r="EN14" i="21"/>
  <c r="EN32" i="21"/>
  <c r="EN59" i="21"/>
  <c r="EN86" i="21"/>
  <c r="EN64" i="21"/>
  <c r="EN16" i="21"/>
  <c r="EN36" i="21"/>
  <c r="EN92" i="21"/>
  <c r="EN25" i="21"/>
  <c r="EN18" i="21"/>
  <c r="EN38" i="21"/>
  <c r="EN60" i="21"/>
  <c r="EN118" i="21"/>
  <c r="EN6" i="21"/>
  <c r="EN22" i="21"/>
  <c r="EN40" i="21"/>
  <c r="EN61" i="21"/>
  <c r="EN46" i="21"/>
  <c r="EN44" i="21"/>
  <c r="EN63" i="21"/>
  <c r="EM15" i="21"/>
  <c r="EM23" i="21"/>
  <c r="EM42" i="21"/>
  <c r="EM7" i="21"/>
  <c r="EM25" i="21"/>
  <c r="EM34" i="21"/>
  <c r="EM36" i="21"/>
  <c r="EM110" i="21"/>
  <c r="EM9" i="21"/>
  <c r="EM18" i="21"/>
  <c r="EM27" i="21"/>
  <c r="EM38" i="21"/>
  <c r="EM52" i="21"/>
  <c r="EM198" i="21"/>
  <c r="EM19" i="21"/>
  <c r="EM54" i="21"/>
  <c r="EM202" i="21"/>
  <c r="EM11" i="21"/>
  <c r="EM31" i="21"/>
  <c r="EM40" i="21"/>
  <c r="EM56" i="21"/>
  <c r="EO315" i="21"/>
  <c r="EO307" i="21"/>
  <c r="EO299" i="21"/>
  <c r="EO291" i="21"/>
  <c r="EO283" i="21"/>
  <c r="EO275" i="21"/>
  <c r="EO267" i="21"/>
  <c r="EO259" i="21"/>
  <c r="EO251" i="21"/>
  <c r="EO243" i="21"/>
  <c r="EO313" i="21"/>
  <c r="EO311" i="21"/>
  <c r="EO282" i="21"/>
  <c r="EO281" i="21"/>
  <c r="EO280" i="21"/>
  <c r="EO279" i="21"/>
  <c r="EO278" i="21"/>
  <c r="EO277" i="21"/>
  <c r="EO276" i="21"/>
  <c r="EO238" i="21"/>
  <c r="EO230" i="21"/>
  <c r="EO317" i="21"/>
  <c r="EO312" i="21"/>
  <c r="EO290" i="21"/>
  <c r="EO289" i="21"/>
  <c r="EO288" i="21"/>
  <c r="EO287" i="21"/>
  <c r="EO286" i="21"/>
  <c r="EO285" i="21"/>
  <c r="EO284" i="21"/>
  <c r="EO237" i="21"/>
  <c r="EO298" i="21"/>
  <c r="EO297" i="21"/>
  <c r="EO296" i="21"/>
  <c r="EO295" i="21"/>
  <c r="EO294" i="21"/>
  <c r="EO293" i="21"/>
  <c r="EO292" i="21"/>
  <c r="EO309" i="21"/>
  <c r="EO302" i="21"/>
  <c r="EO265" i="21"/>
  <c r="EO261" i="21"/>
  <c r="EO250" i="21"/>
  <c r="EO246" i="21"/>
  <c r="EO242" i="21"/>
  <c r="EO236" i="21"/>
  <c r="EO219" i="21"/>
  <c r="EO211" i="21"/>
  <c r="EO203" i="21"/>
  <c r="EO195" i="21"/>
  <c r="EO187" i="21"/>
  <c r="EO179" i="21"/>
  <c r="EO171" i="21"/>
  <c r="EO163" i="21"/>
  <c r="EO155" i="21"/>
  <c r="EO147" i="21"/>
  <c r="EO305" i="21"/>
  <c r="EO273" i="21"/>
  <c r="EO269" i="21"/>
  <c r="EO258" i="21"/>
  <c r="EO254" i="21"/>
  <c r="EO218" i="21"/>
  <c r="EO210" i="21"/>
  <c r="EO314" i="21"/>
  <c r="EO300" i="21"/>
  <c r="EO266" i="21"/>
  <c r="EO262" i="21"/>
  <c r="EO247" i="21"/>
  <c r="EO229" i="21"/>
  <c r="EO228" i="21"/>
  <c r="EO227" i="21"/>
  <c r="EO226" i="21"/>
  <c r="EO225" i="21"/>
  <c r="EO217" i="21"/>
  <c r="EO209" i="21"/>
  <c r="EO301" i="21"/>
  <c r="EO316" i="21"/>
  <c r="EO274" i="21"/>
  <c r="EO268" i="21"/>
  <c r="EO257" i="21"/>
  <c r="EO248" i="21"/>
  <c r="EO240" i="21"/>
  <c r="EO224" i="21"/>
  <c r="EO220" i="21"/>
  <c r="EO207" i="21"/>
  <c r="EO162" i="21"/>
  <c r="EO161" i="21"/>
  <c r="EO160" i="21"/>
  <c r="EO159" i="21"/>
  <c r="EO158" i="21"/>
  <c r="EO157" i="21"/>
  <c r="EO156" i="21"/>
  <c r="EO145" i="21"/>
  <c r="EO137" i="21"/>
  <c r="EO129" i="21"/>
  <c r="EO121" i="21"/>
  <c r="EO113" i="21"/>
  <c r="EO105" i="21"/>
  <c r="EO97" i="21"/>
  <c r="EO308" i="21"/>
  <c r="EO272" i="21"/>
  <c r="EO263" i="21"/>
  <c r="EO234" i="21"/>
  <c r="EO232" i="21"/>
  <c r="EO214" i="21"/>
  <c r="EO170" i="21"/>
  <c r="EO169" i="21"/>
  <c r="EO168" i="21"/>
  <c r="EO167" i="21"/>
  <c r="EO166" i="21"/>
  <c r="EO165" i="21"/>
  <c r="EO164" i="21"/>
  <c r="EO144" i="21"/>
  <c r="EO136" i="21"/>
  <c r="EO128" i="21"/>
  <c r="EO120" i="21"/>
  <c r="EO112" i="21"/>
  <c r="EO104" i="21"/>
  <c r="EO96" i="21"/>
  <c r="EO304" i="21"/>
  <c r="EO252" i="21"/>
  <c r="EO221" i="21"/>
  <c r="EO208" i="21"/>
  <c r="EO178" i="21"/>
  <c r="EO177" i="21"/>
  <c r="EO176" i="21"/>
  <c r="EO175" i="21"/>
  <c r="EO174" i="21"/>
  <c r="EO173" i="21"/>
  <c r="EO172" i="21"/>
  <c r="EO143" i="21"/>
  <c r="EO135" i="21"/>
  <c r="EO264" i="21"/>
  <c r="EO255" i="21"/>
  <c r="EO223" i="21"/>
  <c r="EO205" i="21"/>
  <c r="EO204" i="21"/>
  <c r="EO256" i="21"/>
  <c r="EO185" i="21"/>
  <c r="EO183" i="21"/>
  <c r="EO181" i="21"/>
  <c r="EO141" i="21"/>
  <c r="EO126" i="21"/>
  <c r="EO106" i="21"/>
  <c r="EO100" i="21"/>
  <c r="EO89" i="21"/>
  <c r="EO81" i="21"/>
  <c r="EO73" i="21"/>
  <c r="EO65" i="21"/>
  <c r="EO57" i="21"/>
  <c r="EO49" i="21"/>
  <c r="EO41" i="21"/>
  <c r="EO239" i="21"/>
  <c r="EO222" i="21"/>
  <c r="EO193" i="21"/>
  <c r="EO191" i="21"/>
  <c r="EO189" i="21"/>
  <c r="EO150" i="21"/>
  <c r="EO131" i="21"/>
  <c r="EO127" i="21"/>
  <c r="EO107" i="21"/>
  <c r="EO101" i="21"/>
  <c r="EO88" i="21"/>
  <c r="EO306" i="21"/>
  <c r="EO260" i="21"/>
  <c r="EO235" i="21"/>
  <c r="EO231" i="21"/>
  <c r="EO216" i="21"/>
  <c r="EO201" i="21"/>
  <c r="EO199" i="21"/>
  <c r="EO197" i="21"/>
  <c r="EO153" i="21"/>
  <c r="EO142" i="21"/>
  <c r="EO138" i="21"/>
  <c r="EO114" i="21"/>
  <c r="EO310" i="21"/>
  <c r="EO249" i="21"/>
  <c r="EO233" i="21"/>
  <c r="EO212" i="21"/>
  <c r="EO202" i="21"/>
  <c r="EO200" i="21"/>
  <c r="EO198" i="21"/>
  <c r="EO196" i="21"/>
  <c r="EO149" i="21"/>
  <c r="EO140" i="21"/>
  <c r="EO124" i="21"/>
  <c r="EO118" i="21"/>
  <c r="EO132" i="21"/>
  <c r="EO115" i="21"/>
  <c r="EO111" i="21"/>
  <c r="EO103" i="21"/>
  <c r="EO94" i="21"/>
  <c r="EO80" i="21"/>
  <c r="EO79" i="21"/>
  <c r="EO78" i="21"/>
  <c r="EO77" i="21"/>
  <c r="EO76" i="21"/>
  <c r="EO75" i="21"/>
  <c r="EO74" i="21"/>
  <c r="EO28" i="21"/>
  <c r="EO20" i="21"/>
  <c r="EO12" i="21"/>
  <c r="EO215" i="21"/>
  <c r="EO184" i="21"/>
  <c r="EO180" i="21"/>
  <c r="EO122" i="21"/>
  <c r="EO27" i="21"/>
  <c r="EO19" i="21"/>
  <c r="EO11" i="21"/>
  <c r="EO241" i="21"/>
  <c r="EO192" i="21"/>
  <c r="EO188" i="21"/>
  <c r="EO146" i="21"/>
  <c r="EO117" i="21"/>
  <c r="EO109" i="21"/>
  <c r="EO95" i="21"/>
  <c r="EO82" i="21"/>
  <c r="EO26" i="21"/>
  <c r="EO18" i="21"/>
  <c r="EO10" i="21"/>
  <c r="EO152" i="21"/>
  <c r="EO134" i="21"/>
  <c r="EO119" i="21"/>
  <c r="EO98" i="21"/>
  <c r="EO83" i="21"/>
  <c r="EO213" i="21"/>
  <c r="EO148" i="21"/>
  <c r="EO90" i="21"/>
  <c r="EO84" i="21"/>
  <c r="EO186" i="21"/>
  <c r="EO182" i="21"/>
  <c r="EO151" i="21"/>
  <c r="EO139" i="21"/>
  <c r="EO116" i="21"/>
  <c r="EO110" i="21"/>
  <c r="EO102" i="21"/>
  <c r="EO91" i="21"/>
  <c r="EO85" i="21"/>
  <c r="EO303" i="21"/>
  <c r="EO271" i="21"/>
  <c r="EO245" i="21"/>
  <c r="EO194" i="21"/>
  <c r="EO190" i="21"/>
  <c r="EO154" i="21"/>
  <c r="EO133" i="21"/>
  <c r="EO123" i="21"/>
  <c r="EO99" i="21"/>
  <c r="EO92" i="21"/>
  <c r="EO86" i="21"/>
  <c r="EO64" i="21"/>
  <c r="EO63" i="21"/>
  <c r="EO62" i="21"/>
  <c r="EO61" i="21"/>
  <c r="EO60" i="21"/>
  <c r="EO59" i="21"/>
  <c r="EO58" i="21"/>
  <c r="EO30" i="21"/>
  <c r="EO22" i="21"/>
  <c r="EO14" i="21"/>
  <c r="EO6" i="21"/>
  <c r="EP314" i="21"/>
  <c r="EP306" i="21"/>
  <c r="EP298" i="21"/>
  <c r="EP290" i="21"/>
  <c r="EP282" i="21"/>
  <c r="EP274" i="21"/>
  <c r="EP266" i="21"/>
  <c r="EP258" i="21"/>
  <c r="EP250" i="21"/>
  <c r="EP312" i="21"/>
  <c r="EP317" i="21"/>
  <c r="EP289" i="21"/>
  <c r="EP288" i="21"/>
  <c r="EP287" i="21"/>
  <c r="EP286" i="21"/>
  <c r="EP285" i="21"/>
  <c r="EP284" i="21"/>
  <c r="EP283" i="21"/>
  <c r="EP237" i="21"/>
  <c r="EP229" i="21"/>
  <c r="EP297" i="21"/>
  <c r="EP296" i="21"/>
  <c r="EP295" i="21"/>
  <c r="EP294" i="21"/>
  <c r="EP293" i="21"/>
  <c r="EP292" i="21"/>
  <c r="EP291" i="21"/>
  <c r="EP236" i="21"/>
  <c r="EP313" i="21"/>
  <c r="EP305" i="21"/>
  <c r="EP304" i="21"/>
  <c r="EP303" i="21"/>
  <c r="EP302" i="21"/>
  <c r="EP301" i="21"/>
  <c r="EP300" i="21"/>
  <c r="EP299" i="21"/>
  <c r="EP316" i="21"/>
  <c r="EP281" i="21"/>
  <c r="EP273" i="21"/>
  <c r="EP269" i="21"/>
  <c r="EP254" i="21"/>
  <c r="EP218" i="21"/>
  <c r="EP210" i="21"/>
  <c r="EP202" i="21"/>
  <c r="EP194" i="21"/>
  <c r="EP186" i="21"/>
  <c r="EP178" i="21"/>
  <c r="EP170" i="21"/>
  <c r="EP162" i="21"/>
  <c r="EP154" i="21"/>
  <c r="EP276" i="21"/>
  <c r="EP262" i="21"/>
  <c r="EP247" i="21"/>
  <c r="EP243" i="21"/>
  <c r="EP228" i="21"/>
  <c r="EP227" i="21"/>
  <c r="EP226" i="21"/>
  <c r="EP225" i="21"/>
  <c r="EP217" i="21"/>
  <c r="EP209" i="21"/>
  <c r="EP279" i="21"/>
  <c r="EP270" i="21"/>
  <c r="EP255" i="21"/>
  <c r="EP251" i="21"/>
  <c r="EP231" i="21"/>
  <c r="EP230" i="21"/>
  <c r="EP224" i="21"/>
  <c r="EP216" i="21"/>
  <c r="EP208" i="21"/>
  <c r="EP308" i="21"/>
  <c r="EP272" i="21"/>
  <c r="EP263" i="21"/>
  <c r="EP246" i="21"/>
  <c r="EP234" i="21"/>
  <c r="EP232" i="21"/>
  <c r="EP214" i="21"/>
  <c r="EP169" i="21"/>
  <c r="EP168" i="21"/>
  <c r="EP167" i="21"/>
  <c r="EP166" i="21"/>
  <c r="EP165" i="21"/>
  <c r="EP164" i="21"/>
  <c r="EP163" i="21"/>
  <c r="EP144" i="21"/>
  <c r="EP136" i="21"/>
  <c r="EP128" i="21"/>
  <c r="EP120" i="21"/>
  <c r="EP112" i="21"/>
  <c r="EP104" i="21"/>
  <c r="EP261" i="21"/>
  <c r="EP252" i="21"/>
  <c r="EP221" i="21"/>
  <c r="EP177" i="21"/>
  <c r="EP176" i="21"/>
  <c r="EP175" i="21"/>
  <c r="EP174" i="21"/>
  <c r="EP173" i="21"/>
  <c r="EP172" i="21"/>
  <c r="EP171" i="21"/>
  <c r="EP143" i="21"/>
  <c r="EP135" i="21"/>
  <c r="EP127" i="21"/>
  <c r="EP119" i="21"/>
  <c r="EP111" i="21"/>
  <c r="EP103" i="21"/>
  <c r="EP95" i="21"/>
  <c r="EP315" i="21"/>
  <c r="EP267" i="21"/>
  <c r="EP265" i="21"/>
  <c r="EP256" i="21"/>
  <c r="EP215" i="21"/>
  <c r="EP211" i="21"/>
  <c r="EP185" i="21"/>
  <c r="EP184" i="21"/>
  <c r="EP183" i="21"/>
  <c r="EP182" i="21"/>
  <c r="EP181" i="21"/>
  <c r="EP180" i="21"/>
  <c r="EP179" i="21"/>
  <c r="EP142" i="21"/>
  <c r="EP134" i="21"/>
  <c r="EP280" i="21"/>
  <c r="EP275" i="21"/>
  <c r="EP253" i="21"/>
  <c r="EP244" i="21"/>
  <c r="EP213" i="21"/>
  <c r="EP206" i="21"/>
  <c r="EP307" i="21"/>
  <c r="EP239" i="21"/>
  <c r="EP222" i="21"/>
  <c r="EP193" i="21"/>
  <c r="EP191" i="21"/>
  <c r="EP189" i="21"/>
  <c r="EP187" i="21"/>
  <c r="EP155" i="21"/>
  <c r="EP150" i="21"/>
  <c r="EP131" i="21"/>
  <c r="EP113" i="21"/>
  <c r="EP107" i="21"/>
  <c r="EP101" i="21"/>
  <c r="EP88" i="21"/>
  <c r="EP80" i="21"/>
  <c r="EP72" i="21"/>
  <c r="EP64" i="21"/>
  <c r="EP56" i="21"/>
  <c r="EP48" i="21"/>
  <c r="EP40" i="21"/>
  <c r="EP260" i="21"/>
  <c r="EP235" i="21"/>
  <c r="EP201" i="21"/>
  <c r="EP199" i="21"/>
  <c r="EP197" i="21"/>
  <c r="EP195" i="21"/>
  <c r="EP158" i="21"/>
  <c r="EP153" i="21"/>
  <c r="EP138" i="21"/>
  <c r="EP114" i="21"/>
  <c r="EP108" i="21"/>
  <c r="EP102" i="21"/>
  <c r="EP87" i="21"/>
  <c r="EP278" i="21"/>
  <c r="EP264" i="21"/>
  <c r="EP219" i="21"/>
  <c r="EP205" i="21"/>
  <c r="EP203" i="21"/>
  <c r="EP161" i="21"/>
  <c r="EP148" i="21"/>
  <c r="EP145" i="21"/>
  <c r="EP132" i="21"/>
  <c r="EP121" i="21"/>
  <c r="EP115" i="21"/>
  <c r="EP223" i="21"/>
  <c r="EP204" i="21"/>
  <c r="EP157" i="21"/>
  <c r="EP152" i="21"/>
  <c r="EP130" i="21"/>
  <c r="EP125" i="21"/>
  <c r="EP277" i="21"/>
  <c r="EP268" i="21"/>
  <c r="EP259" i="21"/>
  <c r="EP242" i="21"/>
  <c r="EP156" i="21"/>
  <c r="EP122" i="21"/>
  <c r="EP100" i="21"/>
  <c r="EP81" i="21"/>
  <c r="EP27" i="21"/>
  <c r="EP19" i="21"/>
  <c r="EP11" i="21"/>
  <c r="EP311" i="21"/>
  <c r="EP241" i="21"/>
  <c r="EP192" i="21"/>
  <c r="EP188" i="21"/>
  <c r="EP159" i="21"/>
  <c r="EP146" i="21"/>
  <c r="EP129" i="21"/>
  <c r="EP117" i="21"/>
  <c r="EP109" i="21"/>
  <c r="EP82" i="21"/>
  <c r="EP26" i="21"/>
  <c r="EP18" i="21"/>
  <c r="EP10" i="21"/>
  <c r="EP310" i="21"/>
  <c r="EP249" i="21"/>
  <c r="EP233" i="21"/>
  <c r="EP200" i="21"/>
  <c r="EP196" i="21"/>
  <c r="EP149" i="21"/>
  <c r="EP140" i="21"/>
  <c r="EP124" i="21"/>
  <c r="EP106" i="21"/>
  <c r="EP98" i="21"/>
  <c r="EP89" i="21"/>
  <c r="EP83" i="21"/>
  <c r="EP39" i="21"/>
  <c r="EP38" i="21"/>
  <c r="EP37" i="21"/>
  <c r="EP36" i="21"/>
  <c r="EP35" i="21"/>
  <c r="EP34" i="21"/>
  <c r="EP33" i="21"/>
  <c r="EP25" i="21"/>
  <c r="EP17" i="21"/>
  <c r="EP9" i="21"/>
  <c r="EP309" i="21"/>
  <c r="EP257" i="21"/>
  <c r="EP248" i="21"/>
  <c r="EP240" i="21"/>
  <c r="EP220" i="21"/>
  <c r="EP137" i="21"/>
  <c r="EP126" i="21"/>
  <c r="EP90" i="21"/>
  <c r="EP84" i="21"/>
  <c r="EP238" i="21"/>
  <c r="EP207" i="21"/>
  <c r="EP151" i="21"/>
  <c r="EP139" i="21"/>
  <c r="EP116" i="21"/>
  <c r="EP110" i="21"/>
  <c r="EP96" i="21"/>
  <c r="EP91" i="21"/>
  <c r="EP85" i="21"/>
  <c r="EP271" i="21"/>
  <c r="EP245" i="21"/>
  <c r="EP190" i="21"/>
  <c r="EP133" i="21"/>
  <c r="EP123" i="21"/>
  <c r="EP99" i="21"/>
  <c r="EP92" i="21"/>
  <c r="EP86" i="21"/>
  <c r="EP63" i="21"/>
  <c r="EP62" i="21"/>
  <c r="EP61" i="21"/>
  <c r="EP212" i="21"/>
  <c r="EP198" i="21"/>
  <c r="EP118" i="21"/>
  <c r="EP93" i="21"/>
  <c r="EP71" i="21"/>
  <c r="EP70" i="21"/>
  <c r="EP69" i="21"/>
  <c r="EP68" i="21"/>
  <c r="EP67" i="21"/>
  <c r="EP66" i="21"/>
  <c r="EP65" i="21"/>
  <c r="EP29" i="21"/>
  <c r="EP21" i="21"/>
  <c r="EP13" i="21"/>
  <c r="EP8" i="21"/>
  <c r="EO17" i="21"/>
  <c r="EP24" i="21"/>
  <c r="EO33" i="21"/>
  <c r="EO35" i="21"/>
  <c r="EO37" i="21"/>
  <c r="EO39" i="21"/>
  <c r="EP41" i="21"/>
  <c r="EP43" i="21"/>
  <c r="EP45" i="21"/>
  <c r="EP47" i="21"/>
  <c r="EP12" i="21"/>
  <c r="EO21" i="21"/>
  <c r="EP28" i="21"/>
  <c r="EO67" i="21"/>
  <c r="EO71" i="21"/>
  <c r="EP75" i="21"/>
  <c r="EO93" i="21"/>
  <c r="EP105" i="21"/>
  <c r="EP141" i="21"/>
  <c r="EO244" i="21"/>
  <c r="EO7" i="21"/>
  <c r="EP14" i="21"/>
  <c r="EO23" i="21"/>
  <c r="EP30" i="21"/>
  <c r="EO50" i="21"/>
  <c r="EO52" i="21"/>
  <c r="EO54" i="21"/>
  <c r="EO56" i="21"/>
  <c r="EP58" i="21"/>
  <c r="EP60" i="21"/>
  <c r="EP76" i="21"/>
  <c r="EP94" i="21"/>
  <c r="EO253" i="21"/>
  <c r="EP7" i="21"/>
  <c r="EO16" i="21"/>
  <c r="EP23" i="21"/>
  <c r="EO32" i="21"/>
  <c r="EO42" i="21"/>
  <c r="EO44" i="21"/>
  <c r="EO46" i="21"/>
  <c r="EO48" i="21"/>
  <c r="EP50" i="21"/>
  <c r="EP52" i="21"/>
  <c r="EP54" i="21"/>
  <c r="EO68" i="21"/>
  <c r="EO72" i="21"/>
  <c r="EP77" i="21"/>
  <c r="EO108" i="21"/>
  <c r="EO125" i="21"/>
  <c r="EP147" i="21"/>
  <c r="EO206" i="21"/>
  <c r="EO9" i="21"/>
  <c r="EP16" i="21"/>
  <c r="EO25" i="21"/>
  <c r="EP32" i="21"/>
  <c r="EO34" i="21"/>
  <c r="EO36" i="21"/>
  <c r="EO38" i="21"/>
  <c r="EO40" i="21"/>
  <c r="EP42" i="21"/>
  <c r="EP44" i="21"/>
  <c r="EP46" i="21"/>
  <c r="EP78" i="21"/>
  <c r="EO87" i="21"/>
  <c r="EP97" i="21"/>
  <c r="EO270" i="21"/>
  <c r="EO13" i="21"/>
  <c r="EP20" i="21"/>
  <c r="EO29" i="21"/>
  <c r="EM53" i="21"/>
  <c r="EM55" i="21"/>
  <c r="EO69" i="21"/>
  <c r="EP73" i="21"/>
  <c r="EP79" i="21"/>
  <c r="EO130" i="21"/>
  <c r="EM317" i="21"/>
  <c r="EM309" i="21"/>
  <c r="EM301" i="21"/>
  <c r="EM293" i="21"/>
  <c r="EM285" i="21"/>
  <c r="EM277" i="21"/>
  <c r="EM269" i="21"/>
  <c r="EM261" i="21"/>
  <c r="EM253" i="21"/>
  <c r="EM245" i="21"/>
  <c r="EM315" i="21"/>
  <c r="EM316" i="21"/>
  <c r="EM268" i="21"/>
  <c r="EM267" i="21"/>
  <c r="EM266" i="21"/>
  <c r="EM265" i="21"/>
  <c r="EM264" i="21"/>
  <c r="EM263" i="21"/>
  <c r="EM262" i="21"/>
  <c r="EM240" i="21"/>
  <c r="EM232" i="21"/>
  <c r="EM310" i="21"/>
  <c r="EM276" i="21"/>
  <c r="EM275" i="21"/>
  <c r="EM274" i="21"/>
  <c r="EM273" i="21"/>
  <c r="EM272" i="21"/>
  <c r="EM271" i="21"/>
  <c r="EM270" i="21"/>
  <c r="EM239" i="21"/>
  <c r="EM311" i="21"/>
  <c r="EM284" i="21"/>
  <c r="EM283" i="21"/>
  <c r="EM282" i="21"/>
  <c r="EM281" i="21"/>
  <c r="EM280" i="21"/>
  <c r="EM279" i="21"/>
  <c r="EM278" i="21"/>
  <c r="EM304" i="21"/>
  <c r="EM299" i="21"/>
  <c r="EM286" i="21"/>
  <c r="EM249" i="21"/>
  <c r="EM234" i="21"/>
  <c r="EM221" i="21"/>
  <c r="EM213" i="21"/>
  <c r="EM205" i="21"/>
  <c r="EM197" i="21"/>
  <c r="EM189" i="21"/>
  <c r="EM181" i="21"/>
  <c r="EM173" i="21"/>
  <c r="EM165" i="21"/>
  <c r="EM157" i="21"/>
  <c r="EM149" i="21"/>
  <c r="EM307" i="21"/>
  <c r="EM294" i="21"/>
  <c r="EM289" i="21"/>
  <c r="EM257" i="21"/>
  <c r="EM241" i="21"/>
  <c r="EM235" i="21"/>
  <c r="EM220" i="21"/>
  <c r="EM212" i="21"/>
  <c r="EM302" i="21"/>
  <c r="EM297" i="21"/>
  <c r="EM292" i="21"/>
  <c r="EM250" i="21"/>
  <c r="EM246" i="21"/>
  <c r="EM242" i="21"/>
  <c r="EM236" i="21"/>
  <c r="EM219" i="21"/>
  <c r="EM211" i="21"/>
  <c r="EM308" i="21"/>
  <c r="EM303" i="21"/>
  <c r="EM298" i="21"/>
  <c r="EM312" i="21"/>
  <c r="EM305" i="21"/>
  <c r="EM287" i="21"/>
  <c r="EM255" i="21"/>
  <c r="EM244" i="21"/>
  <c r="EM238" i="21"/>
  <c r="EM229" i="21"/>
  <c r="EM223" i="21"/>
  <c r="EM210" i="21"/>
  <c r="EM148" i="21"/>
  <c r="EM147" i="21"/>
  <c r="EM139" i="21"/>
  <c r="EM131" i="21"/>
  <c r="EM123" i="21"/>
  <c r="EM115" i="21"/>
  <c r="EM107" i="21"/>
  <c r="EM99" i="21"/>
  <c r="EM295" i="21"/>
  <c r="EM259" i="21"/>
  <c r="EM217" i="21"/>
  <c r="EM206" i="21"/>
  <c r="EM156" i="21"/>
  <c r="EM155" i="21"/>
  <c r="EM154" i="21"/>
  <c r="EM153" i="21"/>
  <c r="EM152" i="21"/>
  <c r="EM151" i="21"/>
  <c r="EM150" i="21"/>
  <c r="EM146" i="21"/>
  <c r="EM138" i="21"/>
  <c r="EM130" i="21"/>
  <c r="EM122" i="21"/>
  <c r="EM114" i="21"/>
  <c r="EM106" i="21"/>
  <c r="EM98" i="21"/>
  <c r="EM248" i="21"/>
  <c r="EM227" i="21"/>
  <c r="EM224" i="21"/>
  <c r="EM207" i="21"/>
  <c r="EM164" i="21"/>
  <c r="EM163" i="21"/>
  <c r="EM162" i="21"/>
  <c r="EM161" i="21"/>
  <c r="EM160" i="21"/>
  <c r="EM159" i="21"/>
  <c r="EM158" i="21"/>
  <c r="EM145" i="21"/>
  <c r="EM137" i="21"/>
  <c r="EM306" i="21"/>
  <c r="EM288" i="21"/>
  <c r="EM260" i="21"/>
  <c r="EM251" i="21"/>
  <c r="EM231" i="21"/>
  <c r="EM222" i="21"/>
  <c r="EM209" i="21"/>
  <c r="EM196" i="21"/>
  <c r="EM195" i="21"/>
  <c r="EM194" i="21"/>
  <c r="EM193" i="21"/>
  <c r="EM192" i="21"/>
  <c r="EM191" i="21"/>
  <c r="EM190" i="21"/>
  <c r="EM252" i="21"/>
  <c r="EM243" i="21"/>
  <c r="EM214" i="21"/>
  <c r="EM168" i="21"/>
  <c r="EM144" i="21"/>
  <c r="EM140" i="21"/>
  <c r="EM124" i="21"/>
  <c r="EM118" i="21"/>
  <c r="EM112" i="21"/>
  <c r="EM91" i="21"/>
  <c r="EM83" i="21"/>
  <c r="EM75" i="21"/>
  <c r="EM67" i="21"/>
  <c r="EM59" i="21"/>
  <c r="EM51" i="21"/>
  <c r="EM43" i="21"/>
  <c r="EM35" i="21"/>
  <c r="EM314" i="21"/>
  <c r="EM300" i="21"/>
  <c r="EM225" i="21"/>
  <c r="EM208" i="21"/>
  <c r="EM179" i="21"/>
  <c r="EM177" i="21"/>
  <c r="EM175" i="21"/>
  <c r="EM171" i="21"/>
  <c r="EM134" i="21"/>
  <c r="EM125" i="21"/>
  <c r="EM119" i="21"/>
  <c r="EM113" i="21"/>
  <c r="EM90" i="21"/>
  <c r="EM82" i="21"/>
  <c r="EM256" i="21"/>
  <c r="EM247" i="21"/>
  <c r="EM228" i="21"/>
  <c r="EM187" i="21"/>
  <c r="EM185" i="21"/>
  <c r="EM183" i="21"/>
  <c r="EM166" i="21"/>
  <c r="EM141" i="21"/>
  <c r="EM126" i="21"/>
  <c r="EM120" i="21"/>
  <c r="EM291" i="21"/>
  <c r="EM215" i="21"/>
  <c r="EM188" i="21"/>
  <c r="EM186" i="21"/>
  <c r="EM184" i="21"/>
  <c r="EM182" i="21"/>
  <c r="EM170" i="21"/>
  <c r="EM143" i="21"/>
  <c r="EM116" i="21"/>
  <c r="EM313" i="21"/>
  <c r="EM216" i="21"/>
  <c r="EM201" i="21"/>
  <c r="EM169" i="21"/>
  <c r="EM135" i="21"/>
  <c r="EM127" i="21"/>
  <c r="EM105" i="21"/>
  <c r="EM97" i="21"/>
  <c r="EM92" i="21"/>
  <c r="EM86" i="21"/>
  <c r="EM66" i="21"/>
  <c r="EM65" i="21"/>
  <c r="EM64" i="21"/>
  <c r="EM63" i="21"/>
  <c r="EM62" i="21"/>
  <c r="EM61" i="21"/>
  <c r="EM60" i="21"/>
  <c r="EM30" i="21"/>
  <c r="EM22" i="21"/>
  <c r="EM14" i="21"/>
  <c r="EM6" i="21"/>
  <c r="EM172" i="21"/>
  <c r="EM108" i="21"/>
  <c r="EM100" i="21"/>
  <c r="EM93" i="21"/>
  <c r="EM87" i="21"/>
  <c r="EM74" i="21"/>
  <c r="EM73" i="21"/>
  <c r="EM72" i="21"/>
  <c r="EM71" i="21"/>
  <c r="EM70" i="21"/>
  <c r="EM69" i="21"/>
  <c r="EM68" i="21"/>
  <c r="EM29" i="21"/>
  <c r="EM21" i="21"/>
  <c r="EM13" i="21"/>
  <c r="EM258" i="21"/>
  <c r="EM180" i="21"/>
  <c r="EM176" i="21"/>
  <c r="EM132" i="21"/>
  <c r="EM129" i="21"/>
  <c r="EM111" i="21"/>
  <c r="EM103" i="21"/>
  <c r="EM94" i="21"/>
  <c r="EM88" i="21"/>
  <c r="EM81" i="21"/>
  <c r="EM80" i="21"/>
  <c r="EM79" i="21"/>
  <c r="EM78" i="21"/>
  <c r="EM77" i="21"/>
  <c r="EM76" i="21"/>
  <c r="EM28" i="21"/>
  <c r="EM20" i="21"/>
  <c r="EM12" i="21"/>
  <c r="EM296" i="21"/>
  <c r="EM233" i="21"/>
  <c r="EM226" i="21"/>
  <c r="EM204" i="21"/>
  <c r="EM200" i="21"/>
  <c r="EM117" i="21"/>
  <c r="EM89" i="21"/>
  <c r="EM203" i="21"/>
  <c r="EM199" i="21"/>
  <c r="EM121" i="21"/>
  <c r="EM109" i="21"/>
  <c r="EM101" i="21"/>
  <c r="EM95" i="21"/>
  <c r="EM254" i="21"/>
  <c r="EM230" i="21"/>
  <c r="EM218" i="21"/>
  <c r="EM142" i="21"/>
  <c r="EM128" i="21"/>
  <c r="EM104" i="21"/>
  <c r="EM237" i="21"/>
  <c r="EM178" i="21"/>
  <c r="EM174" i="21"/>
  <c r="EM167" i="21"/>
  <c r="EM136" i="21"/>
  <c r="EM96" i="21"/>
  <c r="EM84" i="21"/>
  <c r="EM50" i="21"/>
  <c r="EM49" i="21"/>
  <c r="EM48" i="21"/>
  <c r="EM47" i="21"/>
  <c r="EM46" i="21"/>
  <c r="EM45" i="21"/>
  <c r="EM44" i="21"/>
  <c r="EM32" i="21"/>
  <c r="EM24" i="21"/>
  <c r="EM16" i="21"/>
  <c r="EM8" i="21"/>
  <c r="EP6" i="21"/>
  <c r="EO15" i="21"/>
  <c r="EM17" i="21"/>
  <c r="EP22" i="21"/>
  <c r="EN24" i="21"/>
  <c r="EO31" i="21"/>
  <c r="EM33" i="21"/>
  <c r="EM37" i="21"/>
  <c r="EM39" i="21"/>
  <c r="EM41" i="21"/>
  <c r="EN43" i="21"/>
  <c r="EN45" i="21"/>
  <c r="EN47" i="21"/>
  <c r="EN49" i="21"/>
  <c r="EO51" i="21"/>
  <c r="EO53" i="21"/>
  <c r="EO55" i="21"/>
  <c r="EP57" i="21"/>
  <c r="EP59" i="21"/>
  <c r="EM133" i="21"/>
  <c r="EM290" i="21"/>
  <c r="EN316" i="21"/>
  <c r="EN308" i="21"/>
  <c r="EN300" i="21"/>
  <c r="EN292" i="21"/>
  <c r="EN284" i="21"/>
  <c r="EN276" i="21"/>
  <c r="EN268" i="21"/>
  <c r="EN260" i="21"/>
  <c r="EN252" i="21"/>
  <c r="EN244" i="21"/>
  <c r="EN314" i="21"/>
  <c r="EN310" i="21"/>
  <c r="EN275" i="21"/>
  <c r="EN274" i="21"/>
  <c r="EN273" i="21"/>
  <c r="EN272" i="21"/>
  <c r="EN271" i="21"/>
  <c r="EN270" i="21"/>
  <c r="EN269" i="21"/>
  <c r="EN239" i="21"/>
  <c r="EN231" i="21"/>
  <c r="EN311" i="21"/>
  <c r="EN283" i="21"/>
  <c r="EN282" i="21"/>
  <c r="EN281" i="21"/>
  <c r="EN280" i="21"/>
  <c r="EN279" i="21"/>
  <c r="EN278" i="21"/>
  <c r="EN277" i="21"/>
  <c r="EN238" i="21"/>
  <c r="EN317" i="21"/>
  <c r="EN312" i="21"/>
  <c r="EN291" i="21"/>
  <c r="EN290" i="21"/>
  <c r="EN289" i="21"/>
  <c r="EN288" i="21"/>
  <c r="EN287" i="21"/>
  <c r="EN286" i="21"/>
  <c r="EN285" i="21"/>
  <c r="EN307" i="21"/>
  <c r="EN294" i="21"/>
  <c r="EN257" i="21"/>
  <c r="EN253" i="21"/>
  <c r="EN241" i="21"/>
  <c r="EN235" i="21"/>
  <c r="EN220" i="21"/>
  <c r="EN212" i="21"/>
  <c r="EN204" i="21"/>
  <c r="EN196" i="21"/>
  <c r="EN188" i="21"/>
  <c r="EN180" i="21"/>
  <c r="EN172" i="21"/>
  <c r="EN164" i="21"/>
  <c r="EN156" i="21"/>
  <c r="EN148" i="21"/>
  <c r="EN309" i="21"/>
  <c r="EN302" i="21"/>
  <c r="EN297" i="21"/>
  <c r="EN265" i="21"/>
  <c r="EN261" i="21"/>
  <c r="EN250" i="21"/>
  <c r="EN246" i="21"/>
  <c r="EN242" i="21"/>
  <c r="EN236" i="21"/>
  <c r="EN219" i="21"/>
  <c r="EN211" i="21"/>
  <c r="EN305" i="21"/>
  <c r="EN258" i="21"/>
  <c r="EN254" i="21"/>
  <c r="EN243" i="21"/>
  <c r="EN237" i="21"/>
  <c r="EN218" i="21"/>
  <c r="EN210" i="21"/>
  <c r="EN306" i="21"/>
  <c r="EN295" i="21"/>
  <c r="EN259" i="21"/>
  <c r="EN217" i="21"/>
  <c r="EN213" i="21"/>
  <c r="EN206" i="21"/>
  <c r="EN155" i="21"/>
  <c r="EN154" i="21"/>
  <c r="EN153" i="21"/>
  <c r="EN152" i="21"/>
  <c r="EN151" i="21"/>
  <c r="EN150" i="21"/>
  <c r="EN149" i="21"/>
  <c r="EN146" i="21"/>
  <c r="EN138" i="21"/>
  <c r="EN130" i="21"/>
  <c r="EN122" i="21"/>
  <c r="EN114" i="21"/>
  <c r="EN106" i="21"/>
  <c r="EN98" i="21"/>
  <c r="EN298" i="21"/>
  <c r="EN248" i="21"/>
  <c r="EN240" i="21"/>
  <c r="EN227" i="21"/>
  <c r="EN224" i="21"/>
  <c r="EN207" i="21"/>
  <c r="EN163" i="21"/>
  <c r="EN162" i="21"/>
  <c r="EN161" i="21"/>
  <c r="EN160" i="21"/>
  <c r="EN159" i="21"/>
  <c r="EN158" i="21"/>
  <c r="EN157" i="21"/>
  <c r="EN145" i="21"/>
  <c r="EN137" i="21"/>
  <c r="EN129" i="21"/>
  <c r="EN121" i="21"/>
  <c r="EN113" i="21"/>
  <c r="EN105" i="21"/>
  <c r="EN97" i="21"/>
  <c r="EN301" i="21"/>
  <c r="EN263" i="21"/>
  <c r="EN234" i="21"/>
  <c r="EN232" i="21"/>
  <c r="EN230" i="21"/>
  <c r="EN214" i="21"/>
  <c r="EN171" i="21"/>
  <c r="EN170" i="21"/>
  <c r="EN169" i="21"/>
  <c r="EN168" i="21"/>
  <c r="EN167" i="21"/>
  <c r="EN166" i="21"/>
  <c r="EN165" i="21"/>
  <c r="EN144" i="21"/>
  <c r="EN136" i="21"/>
  <c r="EN313" i="21"/>
  <c r="EN296" i="21"/>
  <c r="EN293" i="21"/>
  <c r="EN266" i="21"/>
  <c r="EN249" i="21"/>
  <c r="EN233" i="21"/>
  <c r="EN226" i="21"/>
  <c r="EN216" i="21"/>
  <c r="EN203" i="21"/>
  <c r="EN202" i="21"/>
  <c r="EN201" i="21"/>
  <c r="EN200" i="21"/>
  <c r="EN199" i="21"/>
  <c r="EN198" i="21"/>
  <c r="EN197" i="21"/>
  <c r="EN315" i="21"/>
  <c r="EN225" i="21"/>
  <c r="EN208" i="21"/>
  <c r="EN179" i="21"/>
  <c r="EN177" i="21"/>
  <c r="EN175" i="21"/>
  <c r="EN173" i="21"/>
  <c r="EN147" i="21"/>
  <c r="EN134" i="21"/>
  <c r="EN125" i="21"/>
  <c r="EN119" i="21"/>
  <c r="EN99" i="21"/>
  <c r="EN90" i="21"/>
  <c r="EN82" i="21"/>
  <c r="EN74" i="21"/>
  <c r="EN66" i="21"/>
  <c r="EN58" i="21"/>
  <c r="EN50" i="21"/>
  <c r="EN42" i="21"/>
  <c r="EN34" i="21"/>
  <c r="EN256" i="21"/>
  <c r="EN247" i="21"/>
  <c r="EN228" i="21"/>
  <c r="EN187" i="21"/>
  <c r="EN185" i="21"/>
  <c r="EN183" i="21"/>
  <c r="EN181" i="21"/>
  <c r="EN141" i="21"/>
  <c r="EN126" i="21"/>
  <c r="EN120" i="21"/>
  <c r="EN100" i="21"/>
  <c r="EN89" i="21"/>
  <c r="EN251" i="21"/>
  <c r="EN222" i="21"/>
  <c r="EN195" i="21"/>
  <c r="EN193" i="21"/>
  <c r="EN191" i="21"/>
  <c r="EN189" i="21"/>
  <c r="EN135" i="21"/>
  <c r="EN131" i="21"/>
  <c r="EN127" i="21"/>
  <c r="EN303" i="21"/>
  <c r="EN262" i="21"/>
  <c r="EN245" i="21"/>
  <c r="EN209" i="21"/>
  <c r="EN194" i="21"/>
  <c r="EN192" i="21"/>
  <c r="EN190" i="21"/>
  <c r="EN133" i="21"/>
  <c r="EN123" i="21"/>
  <c r="EN117" i="21"/>
  <c r="EN299" i="21"/>
  <c r="EN205" i="21"/>
  <c r="EN108" i="21"/>
  <c r="EN93" i="21"/>
  <c r="EN87" i="21"/>
  <c r="EN73" i="21"/>
  <c r="EN72" i="21"/>
  <c r="EN71" i="21"/>
  <c r="EN70" i="21"/>
  <c r="EN69" i="21"/>
  <c r="EN68" i="21"/>
  <c r="EN67" i="21"/>
  <c r="EN29" i="21"/>
  <c r="EN21" i="21"/>
  <c r="EN13" i="21"/>
  <c r="EN267" i="21"/>
  <c r="EN221" i="21"/>
  <c r="EN176" i="21"/>
  <c r="EN132" i="21"/>
  <c r="EN115" i="21"/>
  <c r="EN111" i="21"/>
  <c r="EN103" i="21"/>
  <c r="EN94" i="21"/>
  <c r="EN88" i="21"/>
  <c r="EN81" i="21"/>
  <c r="EN80" i="21"/>
  <c r="EN79" i="21"/>
  <c r="EN78" i="21"/>
  <c r="EN77" i="21"/>
  <c r="EN76" i="21"/>
  <c r="EN75" i="21"/>
  <c r="EN28" i="21"/>
  <c r="EN20" i="21"/>
  <c r="EN12" i="21"/>
  <c r="EN215" i="21"/>
  <c r="EN184" i="21"/>
  <c r="EN143" i="21"/>
  <c r="EN27" i="21"/>
  <c r="EN19" i="21"/>
  <c r="EN11" i="21"/>
  <c r="EN140" i="21"/>
  <c r="EN124" i="21"/>
  <c r="EN109" i="21"/>
  <c r="EN101" i="21"/>
  <c r="EN95" i="21"/>
  <c r="EN264" i="21"/>
  <c r="EN255" i="21"/>
  <c r="EN142" i="21"/>
  <c r="EN128" i="21"/>
  <c r="EN112" i="21"/>
  <c r="EN104" i="21"/>
  <c r="EN83" i="21"/>
  <c r="EN304" i="21"/>
  <c r="EN178" i="21"/>
  <c r="EN174" i="21"/>
  <c r="EN107" i="21"/>
  <c r="EN96" i="21"/>
  <c r="EN84" i="21"/>
  <c r="EN186" i="21"/>
  <c r="EN182" i="21"/>
  <c r="EN139" i="21"/>
  <c r="EN116" i="21"/>
  <c r="EN110" i="21"/>
  <c r="EN102" i="21"/>
  <c r="EN91" i="21"/>
  <c r="EN85" i="21"/>
  <c r="EN57" i="21"/>
  <c r="EN56" i="21"/>
  <c r="EN55" i="21"/>
  <c r="EN54" i="21"/>
  <c r="EN53" i="21"/>
  <c r="EN52" i="21"/>
  <c r="EN51" i="21"/>
  <c r="EN31" i="21"/>
  <c r="EN23" i="21"/>
  <c r="EN15" i="21"/>
  <c r="EN7" i="21"/>
  <c r="EO8" i="21"/>
  <c r="EM10" i="21"/>
  <c r="EP15" i="21"/>
  <c r="EN17" i="21"/>
  <c r="EO24" i="21"/>
  <c r="EM26" i="21"/>
  <c r="EP31" i="21"/>
  <c r="EN33" i="21"/>
  <c r="EN35" i="21"/>
  <c r="EN37" i="21"/>
  <c r="EN39" i="21"/>
  <c r="EN41" i="21"/>
  <c r="EO43" i="21"/>
  <c r="EO45" i="21"/>
  <c r="EO47" i="21"/>
  <c r="EP49" i="21"/>
  <c r="EP51" i="21"/>
  <c r="EP53" i="21"/>
  <c r="EP55" i="21"/>
  <c r="EN62" i="21"/>
  <c r="EO66" i="21"/>
  <c r="EO70" i="21"/>
  <c r="EP74" i="21"/>
  <c r="EM102" i="21"/>
  <c r="EP160" i="21"/>
  <c r="EN229" i="21"/>
  <c r="EA8" i="21"/>
  <c r="EB316" i="21"/>
  <c r="EB308" i="21"/>
  <c r="EB300" i="21"/>
  <c r="EB292" i="21"/>
  <c r="EB284" i="21"/>
  <c r="EB276" i="21"/>
  <c r="EB268" i="21"/>
  <c r="EB260" i="21"/>
  <c r="EB252" i="21"/>
  <c r="EB244" i="21"/>
  <c r="EB275" i="21"/>
  <c r="EB274" i="21"/>
  <c r="EB273" i="21"/>
  <c r="EB272" i="21"/>
  <c r="EB271" i="21"/>
  <c r="EB270" i="21"/>
  <c r="EB269" i="21"/>
  <c r="EB239" i="21"/>
  <c r="EB231" i="21"/>
  <c r="EB223" i="21"/>
  <c r="EB215" i="21"/>
  <c r="EB207" i="21"/>
  <c r="EB283" i="21"/>
  <c r="EB282" i="21"/>
  <c r="EB281" i="21"/>
  <c r="EB280" i="21"/>
  <c r="EB279" i="21"/>
  <c r="EB278" i="21"/>
  <c r="EB277" i="21"/>
  <c r="EB238" i="21"/>
  <c r="EB317" i="21"/>
  <c r="EB301" i="21"/>
  <c r="EB296" i="21"/>
  <c r="EB267" i="21"/>
  <c r="EB263" i="21"/>
  <c r="EB248" i="21"/>
  <c r="EB230" i="21"/>
  <c r="EB229" i="21"/>
  <c r="EB228" i="21"/>
  <c r="EB227" i="21"/>
  <c r="EB226" i="21"/>
  <c r="EB225" i="21"/>
  <c r="EB224" i="21"/>
  <c r="EB200" i="21"/>
  <c r="EB192" i="21"/>
  <c r="EB184" i="21"/>
  <c r="EB176" i="21"/>
  <c r="EB168" i="21"/>
  <c r="EB160" i="21"/>
  <c r="EB152" i="21"/>
  <c r="EB304" i="21"/>
  <c r="EB299" i="21"/>
  <c r="EB291" i="21"/>
  <c r="EB287" i="21"/>
  <c r="EB256" i="21"/>
  <c r="EB233" i="21"/>
  <c r="EB232" i="21"/>
  <c r="EB199" i="21"/>
  <c r="EB191" i="21"/>
  <c r="EB183" i="21"/>
  <c r="EB175" i="21"/>
  <c r="EB315" i="21"/>
  <c r="EB313" i="21"/>
  <c r="EB311" i="21"/>
  <c r="EB309" i="21"/>
  <c r="EB307" i="21"/>
  <c r="EB294" i="21"/>
  <c r="EB264" i="21"/>
  <c r="EB249" i="21"/>
  <c r="EB245" i="21"/>
  <c r="EB240" i="21"/>
  <c r="EB234" i="21"/>
  <c r="EB314" i="21"/>
  <c r="EB312" i="21"/>
  <c r="EB310" i="21"/>
  <c r="EB303" i="21"/>
  <c r="EB298" i="21"/>
  <c r="EB266" i="21"/>
  <c r="EB262" i="21"/>
  <c r="EB251" i="21"/>
  <c r="EB247" i="21"/>
  <c r="EB214" i="21"/>
  <c r="EB213" i="21"/>
  <c r="EB212" i="21"/>
  <c r="EB211" i="21"/>
  <c r="EB210" i="21"/>
  <c r="EB209" i="21"/>
  <c r="EB208" i="21"/>
  <c r="EB302" i="21"/>
  <c r="EB257" i="21"/>
  <c r="EB241" i="21"/>
  <c r="EB216" i="21"/>
  <c r="EB194" i="21"/>
  <c r="EB188" i="21"/>
  <c r="EB182" i="21"/>
  <c r="EB305" i="21"/>
  <c r="EB265" i="21"/>
  <c r="EB246" i="21"/>
  <c r="EB236" i="21"/>
  <c r="EB219" i="21"/>
  <c r="EB206" i="21"/>
  <c r="EB201" i="21"/>
  <c r="EB195" i="21"/>
  <c r="EB189" i="21"/>
  <c r="EB169" i="21"/>
  <c r="EB139" i="21"/>
  <c r="EB131" i="21"/>
  <c r="EB123" i="21"/>
  <c r="EB115" i="21"/>
  <c r="EB107" i="21"/>
  <c r="EB295" i="21"/>
  <c r="EB289" i="21"/>
  <c r="EB254" i="21"/>
  <c r="EB243" i="21"/>
  <c r="EB222" i="21"/>
  <c r="EB202" i="21"/>
  <c r="EB196" i="21"/>
  <c r="EB190" i="21"/>
  <c r="EB170" i="21"/>
  <c r="EB285" i="21"/>
  <c r="EB258" i="21"/>
  <c r="EB237" i="21"/>
  <c r="EB218" i="21"/>
  <c r="EB186" i="21"/>
  <c r="EB180" i="21"/>
  <c r="EB174" i="21"/>
  <c r="EB217" i="21"/>
  <c r="EB197" i="21"/>
  <c r="EB171" i="21"/>
  <c r="EB161" i="21"/>
  <c r="EB158" i="21"/>
  <c r="EB154" i="21"/>
  <c r="EB150" i="21"/>
  <c r="EB130" i="21"/>
  <c r="EB129" i="21"/>
  <c r="EB128" i="21"/>
  <c r="EB127" i="21"/>
  <c r="EB126" i="21"/>
  <c r="EB125" i="21"/>
  <c r="EB124" i="21"/>
  <c r="EB97" i="21"/>
  <c r="EB89" i="21"/>
  <c r="EB81" i="21"/>
  <c r="EB73" i="21"/>
  <c r="EB65" i="21"/>
  <c r="EB57" i="21"/>
  <c r="EB49" i="21"/>
  <c r="EB41" i="21"/>
  <c r="EB288" i="21"/>
  <c r="EB235" i="21"/>
  <c r="EB220" i="21"/>
  <c r="EB178" i="21"/>
  <c r="EB164" i="21"/>
  <c r="EB151" i="21"/>
  <c r="EB138" i="21"/>
  <c r="EB137" i="21"/>
  <c r="EB136" i="21"/>
  <c r="EB135" i="21"/>
  <c r="EB134" i="21"/>
  <c r="EB133" i="21"/>
  <c r="EB132" i="21"/>
  <c r="EB261" i="21"/>
  <c r="EB250" i="21"/>
  <c r="EB204" i="21"/>
  <c r="EB185" i="21"/>
  <c r="EB173" i="21"/>
  <c r="EB167" i="21"/>
  <c r="EB159" i="21"/>
  <c r="EB155" i="21"/>
  <c r="EB144" i="21"/>
  <c r="EB143" i="21"/>
  <c r="EB142" i="21"/>
  <c r="EB141" i="21"/>
  <c r="EB140" i="21"/>
  <c r="EB242" i="21"/>
  <c r="EB179" i="21"/>
  <c r="EB163" i="21"/>
  <c r="EB157" i="21"/>
  <c r="EB153" i="21"/>
  <c r="EB148" i="21"/>
  <c r="EB114" i="21"/>
  <c r="EB113" i="21"/>
  <c r="EB112" i="21"/>
  <c r="EB111" i="21"/>
  <c r="EB110" i="21"/>
  <c r="EB109" i="21"/>
  <c r="EB108" i="21"/>
  <c r="EB99" i="21"/>
  <c r="EB91" i="21"/>
  <c r="EB255" i="21"/>
  <c r="EB187" i="21"/>
  <c r="EB162" i="21"/>
  <c r="EB93" i="21"/>
  <c r="EB64" i="21"/>
  <c r="EB63" i="21"/>
  <c r="EB62" i="21"/>
  <c r="EB61" i="21"/>
  <c r="EB60" i="21"/>
  <c r="EB59" i="21"/>
  <c r="EB58" i="21"/>
  <c r="EB35" i="21"/>
  <c r="EB27" i="21"/>
  <c r="EB19" i="21"/>
  <c r="EB11" i="21"/>
  <c r="EB286" i="21"/>
  <c r="EB177" i="21"/>
  <c r="EB165" i="21"/>
  <c r="EB156" i="21"/>
  <c r="EB146" i="21"/>
  <c r="EB104" i="21"/>
  <c r="EB100" i="21"/>
  <c r="EB94" i="21"/>
  <c r="EB72" i="21"/>
  <c r="EB71" i="21"/>
  <c r="EB70" i="21"/>
  <c r="EB69" i="21"/>
  <c r="EB68" i="21"/>
  <c r="EB67" i="21"/>
  <c r="EB66" i="21"/>
  <c r="EB34" i="21"/>
  <c r="EB26" i="21"/>
  <c r="EB18" i="21"/>
  <c r="EB10" i="21"/>
  <c r="EB297" i="21"/>
  <c r="EB253" i="21"/>
  <c r="EB172" i="21"/>
  <c r="EB95" i="21"/>
  <c r="EB80" i="21"/>
  <c r="EB79" i="21"/>
  <c r="EB78" i="21"/>
  <c r="EB77" i="21"/>
  <c r="EB76" i="21"/>
  <c r="EB75" i="21"/>
  <c r="EB74" i="21"/>
  <c r="EB33" i="21"/>
  <c r="EB25" i="21"/>
  <c r="EB17" i="21"/>
  <c r="EB9" i="21"/>
  <c r="EB205" i="21"/>
  <c r="EB181" i="21"/>
  <c r="EB121" i="21"/>
  <c r="EB119" i="21"/>
  <c r="EB117" i="21"/>
  <c r="EB105" i="21"/>
  <c r="EB101" i="21"/>
  <c r="EB96" i="21"/>
  <c r="EB88" i="21"/>
  <c r="EB87" i="21"/>
  <c r="EB86" i="21"/>
  <c r="EB85" i="21"/>
  <c r="EB84" i="21"/>
  <c r="EB83" i="21"/>
  <c r="EB82" i="21"/>
  <c r="EB306" i="21"/>
  <c r="EB293" i="21"/>
  <c r="EB145" i="21"/>
  <c r="EB90" i="21"/>
  <c r="EB259" i="21"/>
  <c r="EB203" i="21"/>
  <c r="EB106" i="21"/>
  <c r="EB102" i="21"/>
  <c r="EB198" i="21"/>
  <c r="EB147" i="21"/>
  <c r="EB98" i="21"/>
  <c r="EB48" i="21"/>
  <c r="EB47" i="21"/>
  <c r="EB46" i="21"/>
  <c r="EB45" i="21"/>
  <c r="EB44" i="21"/>
  <c r="EB43" i="21"/>
  <c r="EB42" i="21"/>
  <c r="EB37" i="21"/>
  <c r="EB29" i="21"/>
  <c r="EB21" i="21"/>
  <c r="EB13" i="21"/>
  <c r="EB221" i="21"/>
  <c r="EB118" i="21"/>
  <c r="EB32" i="21"/>
  <c r="EB16" i="21"/>
  <c r="EB166" i="21"/>
  <c r="EB53" i="21"/>
  <c r="EB28" i="21"/>
  <c r="EB290" i="21"/>
  <c r="EB149" i="21"/>
  <c r="EB116" i="21"/>
  <c r="EB103" i="21"/>
  <c r="EB23" i="21"/>
  <c r="EB7" i="21"/>
  <c r="EB51" i="21"/>
  <c r="EB92" i="21"/>
  <c r="EB39" i="21"/>
  <c r="EB30" i="21"/>
  <c r="EB14" i="21"/>
  <c r="EB55" i="21"/>
  <c r="EB12" i="21"/>
  <c r="EB24" i="21"/>
  <c r="EB8" i="21"/>
  <c r="EB193" i="21"/>
  <c r="EB31" i="21"/>
  <c r="EB15" i="21"/>
  <c r="EB122" i="21"/>
  <c r="EB40" i="21"/>
  <c r="EB38" i="21"/>
  <c r="EB22" i="21"/>
  <c r="EB6" i="21"/>
  <c r="EB120" i="21"/>
  <c r="EB56" i="21"/>
  <c r="EB54" i="21"/>
  <c r="EB52" i="21"/>
  <c r="EB50" i="21"/>
  <c r="EB36" i="21"/>
  <c r="EB20" i="21"/>
  <c r="EC315" i="21"/>
  <c r="EC307" i="21"/>
  <c r="EC299" i="21"/>
  <c r="EC291" i="21"/>
  <c r="EC283" i="21"/>
  <c r="EC275" i="21"/>
  <c r="EC267" i="21"/>
  <c r="EC259" i="21"/>
  <c r="EC251" i="21"/>
  <c r="EC243" i="21"/>
  <c r="EC282" i="21"/>
  <c r="EC281" i="21"/>
  <c r="EC280" i="21"/>
  <c r="EC279" i="21"/>
  <c r="EC278" i="21"/>
  <c r="EC277" i="21"/>
  <c r="EC276" i="21"/>
  <c r="EC238" i="21"/>
  <c r="EC230" i="21"/>
  <c r="EC222" i="21"/>
  <c r="EC214" i="21"/>
  <c r="EC206" i="21"/>
  <c r="EC290" i="21"/>
  <c r="EC289" i="21"/>
  <c r="EC288" i="21"/>
  <c r="EC287" i="21"/>
  <c r="EC286" i="21"/>
  <c r="EC285" i="21"/>
  <c r="EC284" i="21"/>
  <c r="EC237" i="21"/>
  <c r="EC298" i="21"/>
  <c r="EC297" i="21"/>
  <c r="EC296" i="21"/>
  <c r="EC295" i="21"/>
  <c r="EC294" i="21"/>
  <c r="EC293" i="21"/>
  <c r="EC292" i="21"/>
  <c r="EC304" i="21"/>
  <c r="EC271" i="21"/>
  <c r="EC256" i="21"/>
  <c r="EC252" i="21"/>
  <c r="EC239" i="21"/>
  <c r="EC233" i="21"/>
  <c r="EC232" i="21"/>
  <c r="EC231" i="21"/>
  <c r="EC199" i="21"/>
  <c r="EC191" i="21"/>
  <c r="EC183" i="21"/>
  <c r="EC175" i="21"/>
  <c r="EC167" i="21"/>
  <c r="EC159" i="21"/>
  <c r="EC151" i="21"/>
  <c r="EC313" i="21"/>
  <c r="EC311" i="21"/>
  <c r="EC309" i="21"/>
  <c r="EC264" i="21"/>
  <c r="EC260" i="21"/>
  <c r="EC249" i="21"/>
  <c r="EC245" i="21"/>
  <c r="EC240" i="21"/>
  <c r="EC234" i="21"/>
  <c r="EC198" i="21"/>
  <c r="EC190" i="21"/>
  <c r="EC182" i="21"/>
  <c r="EC174" i="21"/>
  <c r="EC317" i="21"/>
  <c r="EC302" i="21"/>
  <c r="EC272" i="21"/>
  <c r="EC268" i="21"/>
  <c r="EC257" i="21"/>
  <c r="EC253" i="21"/>
  <c r="EC241" i="21"/>
  <c r="EC235" i="21"/>
  <c r="EC316" i="21"/>
  <c r="EC306" i="21"/>
  <c r="EC274" i="21"/>
  <c r="EC270" i="21"/>
  <c r="EC255" i="21"/>
  <c r="EC221" i="21"/>
  <c r="EC220" i="21"/>
  <c r="EC219" i="21"/>
  <c r="EC218" i="21"/>
  <c r="EC217" i="21"/>
  <c r="EC216" i="21"/>
  <c r="EC215" i="21"/>
  <c r="EC305" i="21"/>
  <c r="EC265" i="21"/>
  <c r="EC246" i="21"/>
  <c r="EC236" i="21"/>
  <c r="EC224" i="21"/>
  <c r="EC211" i="21"/>
  <c r="EC201" i="21"/>
  <c r="EC195" i="21"/>
  <c r="EC189" i="21"/>
  <c r="EC169" i="21"/>
  <c r="EC273" i="21"/>
  <c r="EC254" i="21"/>
  <c r="EC202" i="21"/>
  <c r="EC196" i="21"/>
  <c r="EC176" i="21"/>
  <c r="EC170" i="21"/>
  <c r="EC138" i="21"/>
  <c r="EC130" i="21"/>
  <c r="EC122" i="21"/>
  <c r="EC114" i="21"/>
  <c r="EC106" i="21"/>
  <c r="EC312" i="21"/>
  <c r="EC308" i="21"/>
  <c r="EC262" i="21"/>
  <c r="EC209" i="21"/>
  <c r="EC203" i="21"/>
  <c r="EC197" i="21"/>
  <c r="EC177" i="21"/>
  <c r="EC171" i="21"/>
  <c r="EC314" i="21"/>
  <c r="EC310" i="21"/>
  <c r="EC303" i="21"/>
  <c r="EC266" i="21"/>
  <c r="EC247" i="21"/>
  <c r="EC213" i="21"/>
  <c r="EC205" i="21"/>
  <c r="EC193" i="21"/>
  <c r="EC187" i="21"/>
  <c r="EC181" i="21"/>
  <c r="EC301" i="21"/>
  <c r="EC227" i="21"/>
  <c r="EC178" i="21"/>
  <c r="EC164" i="21"/>
  <c r="EC137" i="21"/>
  <c r="EC136" i="21"/>
  <c r="EC135" i="21"/>
  <c r="EC134" i="21"/>
  <c r="EC133" i="21"/>
  <c r="EC132" i="21"/>
  <c r="EC131" i="21"/>
  <c r="EC96" i="21"/>
  <c r="EC88" i="21"/>
  <c r="EC80" i="21"/>
  <c r="EC72" i="21"/>
  <c r="EC64" i="21"/>
  <c r="EC56" i="21"/>
  <c r="EC48" i="21"/>
  <c r="EC40" i="21"/>
  <c r="EC261" i="21"/>
  <c r="EC250" i="21"/>
  <c r="EC207" i="21"/>
  <c r="EC204" i="21"/>
  <c r="EC185" i="21"/>
  <c r="EC173" i="21"/>
  <c r="EC155" i="21"/>
  <c r="EC144" i="21"/>
  <c r="EC143" i="21"/>
  <c r="EC142" i="21"/>
  <c r="EC141" i="21"/>
  <c r="EC140" i="21"/>
  <c r="EC139" i="21"/>
  <c r="EC300" i="21"/>
  <c r="EC223" i="21"/>
  <c r="EC210" i="21"/>
  <c r="EC192" i="21"/>
  <c r="EC180" i="21"/>
  <c r="EC162" i="21"/>
  <c r="EC145" i="21"/>
  <c r="EC269" i="21"/>
  <c r="EC258" i="21"/>
  <c r="EC186" i="21"/>
  <c r="EC168" i="21"/>
  <c r="EC166" i="21"/>
  <c r="EC149" i="21"/>
  <c r="EC121" i="21"/>
  <c r="EC120" i="21"/>
  <c r="EC119" i="21"/>
  <c r="EC118" i="21"/>
  <c r="EC117" i="21"/>
  <c r="EC116" i="21"/>
  <c r="EC115" i="21"/>
  <c r="EC98" i="21"/>
  <c r="EC90" i="21"/>
  <c r="EC244" i="21"/>
  <c r="EC226" i="21"/>
  <c r="EC165" i="21"/>
  <c r="EC156" i="21"/>
  <c r="EC146" i="21"/>
  <c r="EC110" i="21"/>
  <c r="EC104" i="21"/>
  <c r="EC100" i="21"/>
  <c r="EC94" i="21"/>
  <c r="EC71" i="21"/>
  <c r="EC70" i="21"/>
  <c r="EC69" i="21"/>
  <c r="EC68" i="21"/>
  <c r="EC67" i="21"/>
  <c r="EC66" i="21"/>
  <c r="EC65" i="21"/>
  <c r="EC34" i="21"/>
  <c r="EC26" i="21"/>
  <c r="EC18" i="21"/>
  <c r="EC10" i="21"/>
  <c r="EC225" i="21"/>
  <c r="EC212" i="21"/>
  <c r="EC172" i="21"/>
  <c r="EC95" i="21"/>
  <c r="EC79" i="21"/>
  <c r="EC78" i="21"/>
  <c r="EC77" i="21"/>
  <c r="EC76" i="21"/>
  <c r="EC75" i="21"/>
  <c r="EC74" i="21"/>
  <c r="EC73" i="21"/>
  <c r="EC33" i="21"/>
  <c r="EC25" i="21"/>
  <c r="EC17" i="21"/>
  <c r="EC9" i="21"/>
  <c r="EC242" i="21"/>
  <c r="EC153" i="21"/>
  <c r="EC148" i="21"/>
  <c r="EC113" i="21"/>
  <c r="EC108" i="21"/>
  <c r="EC105" i="21"/>
  <c r="EC101" i="21"/>
  <c r="EC87" i="21"/>
  <c r="EC86" i="21"/>
  <c r="EC85" i="21"/>
  <c r="EC84" i="21"/>
  <c r="EC83" i="21"/>
  <c r="EC82" i="21"/>
  <c r="EC81" i="21"/>
  <c r="EC32" i="21"/>
  <c r="EC24" i="21"/>
  <c r="EC16" i="21"/>
  <c r="EC8" i="21"/>
  <c r="EC263" i="21"/>
  <c r="EC200" i="21"/>
  <c r="EC161" i="21"/>
  <c r="EC158" i="21"/>
  <c r="EC150" i="21"/>
  <c r="EC129" i="21"/>
  <c r="EC127" i="21"/>
  <c r="EC125" i="21"/>
  <c r="EC123" i="21"/>
  <c r="EC111" i="21"/>
  <c r="EC89" i="21"/>
  <c r="EC194" i="21"/>
  <c r="EC152" i="21"/>
  <c r="EC102" i="21"/>
  <c r="EC97" i="21"/>
  <c r="EC248" i="21"/>
  <c r="EC229" i="21"/>
  <c r="EC184" i="21"/>
  <c r="EC160" i="21"/>
  <c r="EC147" i="21"/>
  <c r="EC109" i="21"/>
  <c r="EC91" i="21"/>
  <c r="EC179" i="21"/>
  <c r="EC163" i="21"/>
  <c r="EC157" i="21"/>
  <c r="EC112" i="21"/>
  <c r="EC103" i="21"/>
  <c r="EC92" i="21"/>
  <c r="EC55" i="21"/>
  <c r="EC54" i="21"/>
  <c r="EC53" i="21"/>
  <c r="EC52" i="21"/>
  <c r="EC51" i="21"/>
  <c r="EC50" i="21"/>
  <c r="EC49" i="21"/>
  <c r="EC36" i="21"/>
  <c r="EC28" i="21"/>
  <c r="EC20" i="21"/>
  <c r="EC12" i="21"/>
  <c r="EC23" i="21"/>
  <c r="EC7" i="21"/>
  <c r="EC128" i="21"/>
  <c r="EC63" i="21"/>
  <c r="EC57" i="21"/>
  <c r="EC35" i="21"/>
  <c r="EC19" i="21"/>
  <c r="EC93" i="21"/>
  <c r="EC39" i="21"/>
  <c r="EC30" i="21"/>
  <c r="EC14" i="21"/>
  <c r="EC61" i="21"/>
  <c r="EC208" i="21"/>
  <c r="EC47" i="21"/>
  <c r="EC45" i="21"/>
  <c r="EC43" i="21"/>
  <c r="EC41" i="21"/>
  <c r="EC37" i="21"/>
  <c r="EC21" i="21"/>
  <c r="EC59" i="21"/>
  <c r="EC126" i="21"/>
  <c r="EC99" i="21"/>
  <c r="EC31" i="21"/>
  <c r="EC15" i="21"/>
  <c r="EC124" i="21"/>
  <c r="EC38" i="21"/>
  <c r="EC22" i="21"/>
  <c r="EC6" i="21"/>
  <c r="EC188" i="21"/>
  <c r="EC107" i="21"/>
  <c r="EC46" i="21"/>
  <c r="EC44" i="21"/>
  <c r="EC42" i="21"/>
  <c r="EC29" i="21"/>
  <c r="EC13" i="21"/>
  <c r="EC228" i="21"/>
  <c r="EC154" i="21"/>
  <c r="EC62" i="21"/>
  <c r="EC60" i="21"/>
  <c r="EC58" i="21"/>
  <c r="EC27" i="21"/>
  <c r="EC11" i="21"/>
  <c r="ED298" i="21"/>
  <c r="ED290" i="21"/>
  <c r="ED282" i="21"/>
  <c r="ED274" i="21"/>
  <c r="ED288" i="21"/>
  <c r="ED287" i="21"/>
  <c r="ED286" i="21"/>
  <c r="ED285" i="21"/>
  <c r="ED221" i="21"/>
  <c r="ED213" i="21"/>
  <c r="ED205" i="21"/>
  <c r="ED297" i="21"/>
  <c r="ED292" i="21"/>
  <c r="ED291" i="21"/>
  <c r="ED236" i="21"/>
  <c r="ED305" i="21"/>
  <c r="ED300" i="21"/>
  <c r="ED299" i="21"/>
  <c r="ED313" i="21"/>
  <c r="ED311" i="21"/>
  <c r="ED260" i="21"/>
  <c r="ED249" i="21"/>
  <c r="ED245" i="21"/>
  <c r="ED240" i="21"/>
  <c r="ED174" i="21"/>
  <c r="ED166" i="21"/>
  <c r="ED158" i="21"/>
  <c r="ED150" i="21"/>
  <c r="ED268" i="21"/>
  <c r="ED257" i="21"/>
  <c r="ED253" i="21"/>
  <c r="ED241" i="21"/>
  <c r="ED173" i="21"/>
  <c r="ED280" i="21"/>
  <c r="ED276" i="21"/>
  <c r="ED265" i="21"/>
  <c r="ED263" i="21"/>
  <c r="ED259" i="21"/>
  <c r="ED248" i="21"/>
  <c r="ED244" i="21"/>
  <c r="ED238" i="21"/>
  <c r="ED225" i="21"/>
  <c r="ED224" i="21"/>
  <c r="ED223" i="21"/>
  <c r="ED222" i="21"/>
  <c r="ED273" i="21"/>
  <c r="ED254" i="21"/>
  <c r="ED219" i="21"/>
  <c r="ED206" i="21"/>
  <c r="ED202" i="21"/>
  <c r="ED196" i="21"/>
  <c r="ED176" i="21"/>
  <c r="ED170" i="21"/>
  <c r="ED312" i="21"/>
  <c r="ED308" i="21"/>
  <c r="ED281" i="21"/>
  <c r="ED262" i="21"/>
  <c r="ED243" i="21"/>
  <c r="ED214" i="21"/>
  <c r="ED209" i="21"/>
  <c r="ED203" i="21"/>
  <c r="ED183" i="21"/>
  <c r="ED177" i="21"/>
  <c r="ED171" i="21"/>
  <c r="ED137" i="21"/>
  <c r="ED129" i="21"/>
  <c r="ED121" i="21"/>
  <c r="ED113" i="21"/>
  <c r="ED105" i="21"/>
  <c r="ED316" i="21"/>
  <c r="ED270" i="21"/>
  <c r="ED251" i="21"/>
  <c r="ED217" i="21"/>
  <c r="ED212" i="21"/>
  <c r="ED184" i="21"/>
  <c r="ED178" i="21"/>
  <c r="ED172" i="21"/>
  <c r="ED255" i="21"/>
  <c r="ED208" i="21"/>
  <c r="ED200" i="21"/>
  <c r="ED194" i="21"/>
  <c r="ED188" i="21"/>
  <c r="ED267" i="21"/>
  <c r="ED256" i="21"/>
  <c r="ED231" i="21"/>
  <c r="ED220" i="21"/>
  <c r="ED207" i="21"/>
  <c r="ED204" i="21"/>
  <c r="ED185" i="21"/>
  <c r="ED155" i="21"/>
  <c r="ED151" i="21"/>
  <c r="ED144" i="21"/>
  <c r="ED143" i="21"/>
  <c r="ED142" i="21"/>
  <c r="ED141" i="21"/>
  <c r="ED140" i="21"/>
  <c r="ED139" i="21"/>
  <c r="ED138" i="21"/>
  <c r="ED95" i="21"/>
  <c r="ED87" i="21"/>
  <c r="ED79" i="21"/>
  <c r="ED71" i="21"/>
  <c r="ED63" i="21"/>
  <c r="ED55" i="21"/>
  <c r="ED47" i="21"/>
  <c r="ED39" i="21"/>
  <c r="ED210" i="21"/>
  <c r="ED192" i="21"/>
  <c r="ED180" i="21"/>
  <c r="ED169" i="21"/>
  <c r="ED167" i="21"/>
  <c r="ED162" i="21"/>
  <c r="ED159" i="21"/>
  <c r="ED145" i="21"/>
  <c r="ED277" i="21"/>
  <c r="ED199" i="21"/>
  <c r="ED187" i="21"/>
  <c r="ED165" i="21"/>
  <c r="ED156" i="21"/>
  <c r="ED152" i="21"/>
  <c r="ED146" i="21"/>
  <c r="ED310" i="21"/>
  <c r="ED247" i="21"/>
  <c r="ED218" i="21"/>
  <c r="ED193" i="21"/>
  <c r="ED161" i="21"/>
  <c r="ED154" i="21"/>
  <c r="ED128" i="21"/>
  <c r="ED127" i="21"/>
  <c r="ED126" i="21"/>
  <c r="ED125" i="21"/>
  <c r="ED124" i="21"/>
  <c r="ED123" i="21"/>
  <c r="ED122" i="21"/>
  <c r="ED97" i="21"/>
  <c r="ED201" i="21"/>
  <c r="ED78" i="21"/>
  <c r="ED77" i="21"/>
  <c r="ED76" i="21"/>
  <c r="ED75" i="21"/>
  <c r="ED74" i="21"/>
  <c r="ED73" i="21"/>
  <c r="ED72" i="21"/>
  <c r="ED33" i="21"/>
  <c r="ED25" i="21"/>
  <c r="ED17" i="21"/>
  <c r="ED9" i="21"/>
  <c r="ED233" i="21"/>
  <c r="ED191" i="21"/>
  <c r="ED153" i="21"/>
  <c r="ED148" i="21"/>
  <c r="ED108" i="21"/>
  <c r="ED101" i="21"/>
  <c r="ED86" i="21"/>
  <c r="ED85" i="21"/>
  <c r="ED84" i="21"/>
  <c r="ED83" i="21"/>
  <c r="ED82" i="21"/>
  <c r="ED81" i="21"/>
  <c r="ED80" i="21"/>
  <c r="ED32" i="21"/>
  <c r="ED24" i="21"/>
  <c r="ED16" i="21"/>
  <c r="ED8" i="21"/>
  <c r="ED186" i="21"/>
  <c r="ED168" i="21"/>
  <c r="ED119" i="21"/>
  <c r="ED117" i="21"/>
  <c r="ED115" i="21"/>
  <c r="ED111" i="21"/>
  <c r="ED96" i="21"/>
  <c r="ED89" i="21"/>
  <c r="ED88" i="21"/>
  <c r="ED31" i="21"/>
  <c r="ED23" i="21"/>
  <c r="ED15" i="21"/>
  <c r="ED7" i="21"/>
  <c r="ED252" i="21"/>
  <c r="ED232" i="21"/>
  <c r="ED211" i="21"/>
  <c r="ED195" i="21"/>
  <c r="ED164" i="21"/>
  <c r="ED135" i="21"/>
  <c r="ED133" i="21"/>
  <c r="ED131" i="21"/>
  <c r="ED102" i="21"/>
  <c r="ED90" i="21"/>
  <c r="ED271" i="21"/>
  <c r="ED239" i="21"/>
  <c r="ED230" i="21"/>
  <c r="ED216" i="21"/>
  <c r="ED175" i="21"/>
  <c r="ED160" i="21"/>
  <c r="ED147" i="21"/>
  <c r="ED109" i="21"/>
  <c r="ED106" i="21"/>
  <c r="ED91" i="21"/>
  <c r="ED179" i="21"/>
  <c r="ED163" i="21"/>
  <c r="ED157" i="21"/>
  <c r="ED112" i="21"/>
  <c r="ED103" i="21"/>
  <c r="ED98" i="21"/>
  <c r="ED92" i="21"/>
  <c r="ED269" i="21"/>
  <c r="ED215" i="21"/>
  <c r="ED149" i="21"/>
  <c r="ED120" i="21"/>
  <c r="ED118" i="21"/>
  <c r="ED116" i="21"/>
  <c r="ED114" i="21"/>
  <c r="ED107" i="21"/>
  <c r="ED99" i="21"/>
  <c r="ED93" i="21"/>
  <c r="ED62" i="21"/>
  <c r="ED61" i="21"/>
  <c r="ED60" i="21"/>
  <c r="ED59" i="21"/>
  <c r="ED58" i="21"/>
  <c r="ED57" i="21"/>
  <c r="ED56" i="21"/>
  <c r="ED35" i="21"/>
  <c r="ED27" i="21"/>
  <c r="ED19" i="21"/>
  <c r="ED11" i="21"/>
  <c r="ED134" i="21"/>
  <c r="ED104" i="21"/>
  <c r="ED94" i="21"/>
  <c r="ED66" i="21"/>
  <c r="ED30" i="21"/>
  <c r="ED14" i="21"/>
  <c r="ED100" i="21"/>
  <c r="ED68" i="21"/>
  <c r="ED26" i="21"/>
  <c r="ED10" i="21"/>
  <c r="ED132" i="21"/>
  <c r="ED69" i="21"/>
  <c r="ED45" i="21"/>
  <c r="ED43" i="21"/>
  <c r="ED41" i="21"/>
  <c r="ED37" i="21"/>
  <c r="ED21" i="21"/>
  <c r="ED130" i="21"/>
  <c r="ED53" i="21"/>
  <c r="ED51" i="21"/>
  <c r="ED49" i="21"/>
  <c r="ED28" i="21"/>
  <c r="ED12" i="21"/>
  <c r="ED65" i="21"/>
  <c r="ED110" i="21"/>
  <c r="ED38" i="21"/>
  <c r="ED22" i="21"/>
  <c r="ED6" i="21"/>
  <c r="ED67" i="21"/>
  <c r="ED46" i="21"/>
  <c r="ED44" i="21"/>
  <c r="ED42" i="21"/>
  <c r="ED40" i="21"/>
  <c r="ED29" i="21"/>
  <c r="ED13" i="21"/>
  <c r="ED54" i="21"/>
  <c r="ED52" i="21"/>
  <c r="ED50" i="21"/>
  <c r="ED48" i="21"/>
  <c r="ED36" i="21"/>
  <c r="ED20" i="21"/>
  <c r="ED136" i="21"/>
  <c r="ED70" i="21"/>
  <c r="ED64" i="21"/>
  <c r="ED34" i="21"/>
  <c r="ED18" i="21"/>
  <c r="EA317" i="21"/>
  <c r="EA309" i="21"/>
  <c r="EA301" i="21"/>
  <c r="EA293" i="21"/>
  <c r="EA285" i="21"/>
  <c r="EA277" i="21"/>
  <c r="EA269" i="21"/>
  <c r="EA261" i="21"/>
  <c r="EA253" i="21"/>
  <c r="EA245" i="21"/>
  <c r="EA268" i="21"/>
  <c r="EA267" i="21"/>
  <c r="EA266" i="21"/>
  <c r="EA265" i="21"/>
  <c r="EA264" i="21"/>
  <c r="EA263" i="21"/>
  <c r="EA262" i="21"/>
  <c r="EA240" i="21"/>
  <c r="EA232" i="21"/>
  <c r="EA224" i="21"/>
  <c r="EA216" i="21"/>
  <c r="EA208" i="21"/>
  <c r="EA276" i="21"/>
  <c r="EA275" i="21"/>
  <c r="EA274" i="21"/>
  <c r="EA273" i="21"/>
  <c r="EA272" i="21"/>
  <c r="EA271" i="21"/>
  <c r="EA270" i="21"/>
  <c r="EA239" i="21"/>
  <c r="EA316" i="21"/>
  <c r="EA315" i="21"/>
  <c r="EA314" i="21"/>
  <c r="EA313" i="21"/>
  <c r="EA312" i="21"/>
  <c r="EA311" i="21"/>
  <c r="EA310" i="21"/>
  <c r="EA306" i="21"/>
  <c r="EA290" i="21"/>
  <c r="EA286" i="21"/>
  <c r="EA259" i="21"/>
  <c r="EA255" i="21"/>
  <c r="EA244" i="21"/>
  <c r="EA223" i="21"/>
  <c r="EA222" i="21"/>
  <c r="EA221" i="21"/>
  <c r="EA220" i="21"/>
  <c r="EA219" i="21"/>
  <c r="EA218" i="21"/>
  <c r="EA217" i="21"/>
  <c r="EA201" i="21"/>
  <c r="EA193" i="21"/>
  <c r="EA185" i="21"/>
  <c r="EA177" i="21"/>
  <c r="EA169" i="21"/>
  <c r="EA161" i="21"/>
  <c r="EA153" i="21"/>
  <c r="EA145" i="21"/>
  <c r="EA296" i="21"/>
  <c r="EA283" i="21"/>
  <c r="EA279" i="21"/>
  <c r="EA252" i="21"/>
  <c r="EA248" i="21"/>
  <c r="EA231" i="21"/>
  <c r="EA230" i="21"/>
  <c r="EA229" i="21"/>
  <c r="EA228" i="21"/>
  <c r="EA227" i="21"/>
  <c r="EA226" i="21"/>
  <c r="EA225" i="21"/>
  <c r="EA200" i="21"/>
  <c r="EA192" i="21"/>
  <c r="EA184" i="21"/>
  <c r="EA176" i="21"/>
  <c r="EA168" i="21"/>
  <c r="EA304" i="21"/>
  <c r="EA299" i="21"/>
  <c r="EA291" i="21"/>
  <c r="EA287" i="21"/>
  <c r="EA260" i="21"/>
  <c r="EA256" i="21"/>
  <c r="EA233" i="21"/>
  <c r="EA308" i="21"/>
  <c r="EA295" i="21"/>
  <c r="EA289" i="21"/>
  <c r="EA258" i="21"/>
  <c r="EA254" i="21"/>
  <c r="EA243" i="21"/>
  <c r="EA237" i="21"/>
  <c r="EA207" i="21"/>
  <c r="EA284" i="21"/>
  <c r="EA249" i="21"/>
  <c r="EA234" i="21"/>
  <c r="EA205" i="21"/>
  <c r="EA187" i="21"/>
  <c r="EA181" i="21"/>
  <c r="EA175" i="21"/>
  <c r="EA302" i="21"/>
  <c r="EA292" i="21"/>
  <c r="EA257" i="21"/>
  <c r="EA241" i="21"/>
  <c r="EA211" i="21"/>
  <c r="EA194" i="21"/>
  <c r="EA188" i="21"/>
  <c r="EA182" i="21"/>
  <c r="EA140" i="21"/>
  <c r="EA132" i="21"/>
  <c r="EA124" i="21"/>
  <c r="EA116" i="21"/>
  <c r="EA108" i="21"/>
  <c r="EA305" i="21"/>
  <c r="EA281" i="21"/>
  <c r="EA246" i="21"/>
  <c r="EA236" i="21"/>
  <c r="EA214" i="21"/>
  <c r="EA206" i="21"/>
  <c r="EA195" i="21"/>
  <c r="EA189" i="21"/>
  <c r="EA183" i="21"/>
  <c r="EA300" i="21"/>
  <c r="EA250" i="21"/>
  <c r="EA242" i="21"/>
  <c r="EA210" i="21"/>
  <c r="EA204" i="21"/>
  <c r="EA199" i="21"/>
  <c r="EA179" i="21"/>
  <c r="EA173" i="21"/>
  <c r="EA278" i="21"/>
  <c r="EA251" i="21"/>
  <c r="EA202" i="21"/>
  <c r="EA190" i="21"/>
  <c r="EA166" i="21"/>
  <c r="EA149" i="21"/>
  <c r="EA123" i="21"/>
  <c r="EA122" i="21"/>
  <c r="EA121" i="21"/>
  <c r="EA120" i="21"/>
  <c r="EA119" i="21"/>
  <c r="EA118" i="21"/>
  <c r="EA117" i="21"/>
  <c r="EA98" i="21"/>
  <c r="EA90" i="21"/>
  <c r="EA82" i="21"/>
  <c r="EA74" i="21"/>
  <c r="EA66" i="21"/>
  <c r="EA58" i="21"/>
  <c r="EA50" i="21"/>
  <c r="EA42" i="21"/>
  <c r="EA307" i="21"/>
  <c r="EA294" i="21"/>
  <c r="EA197" i="21"/>
  <c r="EA171" i="21"/>
  <c r="EA158" i="21"/>
  <c r="EA154" i="21"/>
  <c r="EA150" i="21"/>
  <c r="EA131" i="21"/>
  <c r="EA130" i="21"/>
  <c r="EA129" i="21"/>
  <c r="EA128" i="21"/>
  <c r="EA127" i="21"/>
  <c r="EA126" i="21"/>
  <c r="EA125" i="21"/>
  <c r="EA288" i="21"/>
  <c r="EA235" i="21"/>
  <c r="EA178" i="21"/>
  <c r="EA164" i="21"/>
  <c r="EA151" i="21"/>
  <c r="EA139" i="21"/>
  <c r="EA138" i="21"/>
  <c r="EA137" i="21"/>
  <c r="EA136" i="21"/>
  <c r="EA135" i="21"/>
  <c r="EA134" i="21"/>
  <c r="EA133" i="21"/>
  <c r="EA297" i="21"/>
  <c r="EA215" i="21"/>
  <c r="EA198" i="21"/>
  <c r="EA172" i="21"/>
  <c r="EA147" i="21"/>
  <c r="EA107" i="21"/>
  <c r="EA106" i="21"/>
  <c r="EA105" i="21"/>
  <c r="EA104" i="21"/>
  <c r="EA103" i="21"/>
  <c r="EA102" i="21"/>
  <c r="EA101" i="21"/>
  <c r="EA100" i="21"/>
  <c r="EA92" i="21"/>
  <c r="EA213" i="21"/>
  <c r="EA159" i="21"/>
  <c r="EA144" i="21"/>
  <c r="EA142" i="21"/>
  <c r="EA99" i="21"/>
  <c r="EA57" i="21"/>
  <c r="EA56" i="21"/>
  <c r="EA55" i="21"/>
  <c r="EA54" i="21"/>
  <c r="EA53" i="21"/>
  <c r="EA52" i="21"/>
  <c r="EA51" i="21"/>
  <c r="EA36" i="21"/>
  <c r="EA28" i="21"/>
  <c r="EA20" i="21"/>
  <c r="EA12" i="21"/>
  <c r="EA298" i="21"/>
  <c r="EA196" i="21"/>
  <c r="EA162" i="21"/>
  <c r="EA110" i="21"/>
  <c r="EA93" i="21"/>
  <c r="EA65" i="21"/>
  <c r="EA64" i="21"/>
  <c r="EA63" i="21"/>
  <c r="EA62" i="21"/>
  <c r="EA61" i="21"/>
  <c r="EA60" i="21"/>
  <c r="EA59" i="21"/>
  <c r="EA35" i="21"/>
  <c r="EA27" i="21"/>
  <c r="EA19" i="21"/>
  <c r="EA11" i="21"/>
  <c r="EA212" i="21"/>
  <c r="EA191" i="21"/>
  <c r="EA165" i="21"/>
  <c r="EA156" i="21"/>
  <c r="EA146" i="21"/>
  <c r="EA94" i="21"/>
  <c r="EA73" i="21"/>
  <c r="EA72" i="21"/>
  <c r="EA71" i="21"/>
  <c r="EA70" i="21"/>
  <c r="EA69" i="21"/>
  <c r="EA68" i="21"/>
  <c r="EA67" i="21"/>
  <c r="EA34" i="21"/>
  <c r="EA26" i="21"/>
  <c r="EA18" i="21"/>
  <c r="EA10" i="21"/>
  <c r="EA186" i="21"/>
  <c r="EA148" i="21"/>
  <c r="EA115" i="21"/>
  <c r="EA113" i="21"/>
  <c r="EA95" i="21"/>
  <c r="EA81" i="21"/>
  <c r="EA80" i="21"/>
  <c r="EA79" i="21"/>
  <c r="EA78" i="21"/>
  <c r="EA77" i="21"/>
  <c r="EA76" i="21"/>
  <c r="EA75" i="21"/>
  <c r="EA282" i="21"/>
  <c r="EA180" i="21"/>
  <c r="EA167" i="21"/>
  <c r="EA155" i="21"/>
  <c r="EA143" i="21"/>
  <c r="EA141" i="21"/>
  <c r="EA111" i="21"/>
  <c r="EA96" i="21"/>
  <c r="EA89" i="21"/>
  <c r="EA88" i="21"/>
  <c r="EA87" i="21"/>
  <c r="EA86" i="21"/>
  <c r="EA85" i="21"/>
  <c r="EA84" i="21"/>
  <c r="EA83" i="21"/>
  <c r="EA238" i="21"/>
  <c r="EA209" i="21"/>
  <c r="EA152" i="21"/>
  <c r="EA97" i="21"/>
  <c r="EA280" i="21"/>
  <c r="EA203" i="21"/>
  <c r="EA170" i="21"/>
  <c r="EA160" i="21"/>
  <c r="EA109" i="21"/>
  <c r="EA91" i="21"/>
  <c r="EA41" i="21"/>
  <c r="EA40" i="21"/>
  <c r="EA39" i="21"/>
  <c r="EA38" i="21"/>
  <c r="EA30" i="21"/>
  <c r="EA22" i="21"/>
  <c r="EA14" i="21"/>
  <c r="EA6" i="21"/>
  <c r="EA15" i="21"/>
  <c r="EA31" i="21"/>
  <c r="EA157" i="21"/>
  <c r="EA7" i="21"/>
  <c r="EA23" i="21"/>
  <c r="EA114" i="21"/>
  <c r="EA16" i="21"/>
  <c r="EA32" i="21"/>
  <c r="EA174" i="21"/>
  <c r="EA9" i="21"/>
  <c r="EA25" i="21"/>
  <c r="EA303" i="21"/>
  <c r="DR8" i="21"/>
  <c r="DR10" i="21"/>
  <c r="DR12" i="21"/>
  <c r="DR14" i="21"/>
  <c r="DR16" i="21"/>
  <c r="DR18" i="21"/>
  <c r="DR20" i="21"/>
  <c r="DR22" i="21"/>
  <c r="DR24" i="21"/>
  <c r="DR26" i="21"/>
  <c r="DR28" i="21"/>
  <c r="DR30" i="21"/>
  <c r="DR32" i="21"/>
  <c r="DR34" i="21"/>
  <c r="DR36" i="21"/>
  <c r="DR38" i="21"/>
  <c r="DR40" i="21"/>
  <c r="DR42" i="21"/>
  <c r="DR44" i="21"/>
  <c r="DR46" i="21"/>
  <c r="DR48" i="21"/>
  <c r="DR50" i="21"/>
  <c r="DR52" i="21"/>
  <c r="DR54" i="21"/>
  <c r="DR56" i="21"/>
  <c r="DR58" i="21"/>
  <c r="DR60" i="21"/>
  <c r="DR62" i="21"/>
  <c r="DR64" i="21"/>
  <c r="DR66" i="21"/>
  <c r="DR68" i="21"/>
  <c r="DR70" i="21"/>
  <c r="DR72" i="21"/>
  <c r="DR74" i="21"/>
  <c r="DR76" i="21"/>
  <c r="DR78" i="21"/>
  <c r="DR80" i="21"/>
  <c r="DR82" i="21"/>
  <c r="DR84" i="21"/>
  <c r="DR86" i="21"/>
  <c r="DR88" i="21"/>
  <c r="DR90" i="21"/>
  <c r="DR92" i="21"/>
  <c r="DR135" i="21"/>
  <c r="DR151" i="21"/>
  <c r="DR167" i="21"/>
  <c r="DR182" i="21"/>
  <c r="DR199" i="21"/>
  <c r="DR205" i="21"/>
  <c r="DR210" i="21"/>
  <c r="DR216" i="21"/>
  <c r="DR221" i="21"/>
  <c r="DR232" i="21"/>
  <c r="DR238" i="21"/>
  <c r="DR243" i="21"/>
  <c r="DR248" i="21"/>
  <c r="DR254" i="21"/>
  <c r="DR260" i="21"/>
  <c r="DR265" i="21"/>
  <c r="DR270" i="21"/>
  <c r="DR275" i="21"/>
  <c r="DR280" i="21"/>
  <c r="DR286" i="21"/>
  <c r="DR304" i="21"/>
  <c r="DR310" i="21"/>
  <c r="DR315" i="21"/>
  <c r="DR95" i="21"/>
  <c r="DR99" i="21"/>
  <c r="DR103" i="21"/>
  <c r="DR107" i="21"/>
  <c r="DR111" i="21"/>
  <c r="DR115" i="21"/>
  <c r="DR119" i="21"/>
  <c r="DR123" i="21"/>
  <c r="DR126" i="21"/>
  <c r="DR129" i="21"/>
  <c r="DR139" i="21"/>
  <c r="DR142" i="21"/>
  <c r="DR145" i="21"/>
  <c r="DR155" i="21"/>
  <c r="DR158" i="21"/>
  <c r="DR161" i="21"/>
  <c r="DR171" i="21"/>
  <c r="DR174" i="21"/>
  <c r="DR177" i="21"/>
  <c r="DR183" i="21"/>
  <c r="DR188" i="21"/>
  <c r="DR194" i="21"/>
  <c r="DR211" i="21"/>
  <c r="DR217" i="21"/>
  <c r="DR222" i="21"/>
  <c r="DR227" i="21"/>
  <c r="DR244" i="21"/>
  <c r="DR249" i="21"/>
  <c r="DR255" i="21"/>
  <c r="DR287" i="21"/>
  <c r="DR293" i="21"/>
  <c r="DR299" i="21"/>
  <c r="DR305" i="21"/>
  <c r="DR316" i="21"/>
  <c r="DR133" i="21"/>
  <c r="DR149" i="21"/>
  <c r="DR165" i="21"/>
  <c r="DR178" i="21"/>
  <c r="DR184" i="21"/>
  <c r="DR189" i="21"/>
  <c r="DR200" i="21"/>
  <c r="DR206" i="21"/>
  <c r="DR223" i="21"/>
  <c r="DR228" i="21"/>
  <c r="DR233" i="21"/>
  <c r="DR239" i="21"/>
  <c r="DR250" i="21"/>
  <c r="DR261" i="21"/>
  <c r="DR266" i="21"/>
  <c r="DR271" i="21"/>
  <c r="DR276" i="21"/>
  <c r="DR281" i="21"/>
  <c r="DR288" i="21"/>
  <c r="DR294" i="21"/>
  <c r="DR306" i="21"/>
  <c r="DR311" i="21"/>
  <c r="DR7" i="21"/>
  <c r="DR9" i="21"/>
  <c r="DR11" i="21"/>
  <c r="DR13" i="21"/>
  <c r="DR15" i="21"/>
  <c r="DR17" i="21"/>
  <c r="DR19" i="21"/>
  <c r="DR21" i="21"/>
  <c r="DR23" i="21"/>
  <c r="DR25" i="21"/>
  <c r="DR27" i="21"/>
  <c r="DR29" i="21"/>
  <c r="DR31" i="21"/>
  <c r="DR33" i="21"/>
  <c r="DR35" i="21"/>
  <c r="DR37" i="21"/>
  <c r="DR39" i="21"/>
  <c r="DR41" i="21"/>
  <c r="DR43" i="21"/>
  <c r="DR45" i="21"/>
  <c r="DR47" i="21"/>
  <c r="DR49" i="21"/>
  <c r="DR51" i="21"/>
  <c r="DR53" i="21"/>
  <c r="DR55" i="21"/>
  <c r="DR57" i="21"/>
  <c r="DR59" i="21"/>
  <c r="DR61" i="21"/>
  <c r="DR63" i="21"/>
  <c r="DR65" i="21"/>
  <c r="DR67" i="21"/>
  <c r="DR69" i="21"/>
  <c r="DR71" i="21"/>
  <c r="DR73" i="21"/>
  <c r="DR75" i="21"/>
  <c r="DR77" i="21"/>
  <c r="DR79" i="21"/>
  <c r="DR81" i="21"/>
  <c r="DR83" i="21"/>
  <c r="DR85" i="21"/>
  <c r="DR87" i="21"/>
  <c r="DR89" i="21"/>
  <c r="DR91" i="21"/>
  <c r="DR93" i="21"/>
  <c r="DR127" i="21"/>
  <c r="DR143" i="21"/>
  <c r="DR159" i="21"/>
  <c r="DR175" i="21"/>
  <c r="DR191" i="21"/>
  <c r="DR196" i="21"/>
  <c r="DR201" i="21"/>
  <c r="DR207" i="21"/>
  <c r="DR213" i="21"/>
  <c r="DR230" i="21"/>
  <c r="DR235" i="21"/>
  <c r="DR241" i="21"/>
  <c r="DR246" i="21"/>
  <c r="DR251" i="21"/>
  <c r="DR257" i="21"/>
  <c r="DR267" i="21"/>
  <c r="DR273" i="21"/>
  <c r="DR283" i="21"/>
  <c r="DR295" i="21"/>
  <c r="DR301" i="21"/>
  <c r="DR307" i="21"/>
  <c r="DR313" i="21"/>
  <c r="DR97" i="21"/>
  <c r="DR101" i="21"/>
  <c r="DR105" i="21"/>
  <c r="DR109" i="21"/>
  <c r="DR113" i="21"/>
  <c r="DR117" i="21"/>
  <c r="DR121" i="21"/>
  <c r="DR131" i="21"/>
  <c r="DR134" i="21"/>
  <c r="DR137" i="21"/>
  <c r="DR147" i="21"/>
  <c r="DR150" i="21"/>
  <c r="DR153" i="21"/>
  <c r="DR163" i="21"/>
  <c r="DR166" i="21"/>
  <c r="DR169" i="21"/>
  <c r="DR180" i="21"/>
  <c r="DR186" i="21"/>
  <c r="DR192" i="21"/>
  <c r="DR197" i="21"/>
  <c r="DR202" i="21"/>
  <c r="DR219" i="21"/>
  <c r="DR225" i="21"/>
  <c r="DR236" i="21"/>
  <c r="DR252" i="21"/>
  <c r="DR258" i="21"/>
  <c r="DR263" i="21"/>
  <c r="DR268" i="21"/>
  <c r="DR278" i="21"/>
  <c r="DR284" i="21"/>
  <c r="DR290" i="21"/>
  <c r="DR296" i="21"/>
  <c r="DR308" i="21"/>
  <c r="DR125" i="21"/>
  <c r="DR141" i="21"/>
  <c r="DR157" i="21"/>
  <c r="DR173" i="21"/>
  <c r="DR181" i="21"/>
  <c r="DR198" i="21"/>
  <c r="DR203" i="21"/>
  <c r="DR208" i="21"/>
  <c r="DR214" i="21"/>
  <c r="DR231" i="21"/>
  <c r="DR242" i="21"/>
  <c r="DR247" i="21"/>
  <c r="DR253" i="21"/>
  <c r="DR259" i="21"/>
  <c r="DR264" i="21"/>
  <c r="DR274" i="21"/>
  <c r="DR279" i="21"/>
  <c r="DR285" i="21"/>
  <c r="DR291" i="21"/>
  <c r="DR297" i="21"/>
  <c r="DR302" i="21"/>
  <c r="DR314" i="21"/>
  <c r="DR6" i="21"/>
  <c r="DR94" i="21"/>
  <c r="DR98" i="21"/>
  <c r="DR102" i="21"/>
  <c r="DR106" i="21"/>
  <c r="DR110" i="21"/>
  <c r="DR114" i="21"/>
  <c r="DR118" i="21"/>
  <c r="DR122" i="21"/>
  <c r="DR128" i="21"/>
  <c r="DR132" i="21"/>
  <c r="DR138" i="21"/>
  <c r="DR144" i="21"/>
  <c r="DR148" i="21"/>
  <c r="DR154" i="21"/>
  <c r="DR160" i="21"/>
  <c r="DR164" i="21"/>
  <c r="DR170" i="21"/>
  <c r="DR176" i="21"/>
  <c r="DR187" i="21"/>
  <c r="DR193" i="21"/>
  <c r="DR204" i="21"/>
  <c r="DR209" i="21"/>
  <c r="DR215" i="21"/>
  <c r="DR220" i="21"/>
  <c r="DR226" i="21"/>
  <c r="DR237" i="21"/>
  <c r="DR269" i="21"/>
  <c r="DR292" i="21"/>
  <c r="DR298" i="21"/>
  <c r="DR303" i="21"/>
  <c r="DQ23" i="21"/>
  <c r="DQ34" i="21"/>
  <c r="DQ41" i="21"/>
  <c r="DQ48" i="21"/>
  <c r="DQ55" i="21"/>
  <c r="DQ66" i="21"/>
  <c r="DQ73" i="21"/>
  <c r="DQ80" i="21"/>
  <c r="DQ87" i="21"/>
  <c r="DQ94" i="21"/>
  <c r="DQ110" i="21"/>
  <c r="DQ135" i="21"/>
  <c r="DQ141" i="21"/>
  <c r="DQ147" i="21"/>
  <c r="DQ149" i="21"/>
  <c r="DQ170" i="21"/>
  <c r="DQ178" i="21"/>
  <c r="DQ186" i="21"/>
  <c r="DQ202" i="21"/>
  <c r="DQ232" i="21"/>
  <c r="DQ235" i="21"/>
  <c r="DQ238" i="21"/>
  <c r="DQ244" i="21"/>
  <c r="DQ268" i="21"/>
  <c r="DQ277" i="21"/>
  <c r="DQ287" i="21"/>
  <c r="DQ297" i="21"/>
  <c r="DQ303" i="21"/>
  <c r="DQ305" i="21"/>
  <c r="DQ293" i="21"/>
  <c r="DQ288" i="21"/>
  <c r="DQ282" i="21"/>
  <c r="DQ264" i="21"/>
  <c r="DQ234" i="21"/>
  <c r="DQ227" i="21"/>
  <c r="DQ225" i="21"/>
  <c r="DQ220" i="21"/>
  <c r="DQ218" i="21"/>
  <c r="DQ211" i="21"/>
  <c r="DQ204" i="21"/>
  <c r="DQ197" i="21"/>
  <c r="DQ190" i="21"/>
  <c r="DQ183" i="21"/>
  <c r="DQ176" i="21"/>
  <c r="DQ171" i="21"/>
  <c r="DQ169" i="21"/>
  <c r="DQ164" i="21"/>
  <c r="DQ162" i="21"/>
  <c r="DQ160" i="21"/>
  <c r="DQ155" i="21"/>
  <c r="DQ153" i="21"/>
  <c r="DQ148" i="21"/>
  <c r="DQ146" i="21"/>
  <c r="DQ144" i="21"/>
  <c r="DQ139" i="21"/>
  <c r="DQ137" i="21"/>
  <c r="DQ132" i="21"/>
  <c r="DQ130" i="21"/>
  <c r="DQ128" i="21"/>
  <c r="DQ123" i="21"/>
  <c r="DQ121" i="21"/>
  <c r="DQ119" i="21"/>
  <c r="DQ117" i="21"/>
  <c r="DQ115" i="21"/>
  <c r="DQ113" i="21"/>
  <c r="DQ111" i="21"/>
  <c r="DQ109" i="21"/>
  <c r="DQ107" i="21"/>
  <c r="DQ105" i="21"/>
  <c r="DQ103" i="21"/>
  <c r="DQ101" i="21"/>
  <c r="DQ99" i="21"/>
  <c r="DQ97" i="21"/>
  <c r="DQ95" i="21"/>
  <c r="DQ310" i="21"/>
  <c r="DQ307" i="21"/>
  <c r="DQ301" i="21"/>
  <c r="DQ296" i="21"/>
  <c r="DQ279" i="21"/>
  <c r="DQ276" i="21"/>
  <c r="DQ274" i="21"/>
  <c r="DQ271" i="21"/>
  <c r="DQ266" i="21"/>
  <c r="DQ250" i="21"/>
  <c r="DQ247" i="21"/>
  <c r="DQ242" i="21"/>
  <c r="DQ239" i="21"/>
  <c r="DQ213" i="21"/>
  <c r="DQ208" i="21"/>
  <c r="DQ206" i="21"/>
  <c r="DQ201" i="21"/>
  <c r="DQ199" i="21"/>
  <c r="DQ7" i="21"/>
  <c r="DQ11" i="21"/>
  <c r="DQ15" i="21"/>
  <c r="DQ19" i="21"/>
  <c r="DQ30" i="21"/>
  <c r="DQ37" i="21"/>
  <c r="DQ44" i="21"/>
  <c r="DQ51" i="21"/>
  <c r="DQ62" i="21"/>
  <c r="DQ69" i="21"/>
  <c r="DQ76" i="21"/>
  <c r="DQ83" i="21"/>
  <c r="DQ108" i="21"/>
  <c r="DQ124" i="21"/>
  <c r="DQ143" i="21"/>
  <c r="DQ145" i="21"/>
  <c r="DQ168" i="21"/>
  <c r="DQ174" i="21"/>
  <c r="DQ181" i="21"/>
  <c r="DQ194" i="21"/>
  <c r="DQ219" i="21"/>
  <c r="DQ230" i="21"/>
  <c r="DQ257" i="21"/>
  <c r="DQ272" i="21"/>
  <c r="DQ284" i="21"/>
  <c r="DQ291" i="21"/>
  <c r="DQ294" i="21"/>
  <c r="DQ6" i="21"/>
  <c r="DQ26" i="21"/>
  <c r="DQ33" i="21"/>
  <c r="DQ40" i="21"/>
  <c r="DQ47" i="21"/>
  <c r="DQ58" i="21"/>
  <c r="DQ65" i="21"/>
  <c r="DQ72" i="21"/>
  <c r="DQ79" i="21"/>
  <c r="DQ90" i="21"/>
  <c r="DQ106" i="21"/>
  <c r="DQ122" i="21"/>
  <c r="DQ151" i="21"/>
  <c r="DQ157" i="21"/>
  <c r="DQ163" i="21"/>
  <c r="DQ165" i="21"/>
  <c r="DQ184" i="21"/>
  <c r="DQ189" i="21"/>
  <c r="DQ192" i="21"/>
  <c r="DQ200" i="21"/>
  <c r="DQ214" i="21"/>
  <c r="DQ217" i="21"/>
  <c r="DQ222" i="21"/>
  <c r="DQ248" i="21"/>
  <c r="DQ251" i="21"/>
  <c r="DQ254" i="21"/>
  <c r="DQ260" i="21"/>
  <c r="DQ263" i="21"/>
  <c r="DQ275" i="21"/>
  <c r="DQ281" i="21"/>
  <c r="DQ300" i="21"/>
  <c r="DQ304" i="21"/>
  <c r="DQ314" i="21"/>
  <c r="DQ10" i="21"/>
  <c r="DQ14" i="21"/>
  <c r="DQ18" i="21"/>
  <c r="DQ22" i="21"/>
  <c r="DQ29" i="21"/>
  <c r="DQ36" i="21"/>
  <c r="DQ43" i="21"/>
  <c r="DQ54" i="21"/>
  <c r="DQ61" i="21"/>
  <c r="DQ68" i="21"/>
  <c r="DQ75" i="21"/>
  <c r="DQ86" i="21"/>
  <c r="DQ93" i="21"/>
  <c r="DQ104" i="21"/>
  <c r="DQ120" i="21"/>
  <c r="DQ126" i="21"/>
  <c r="DQ134" i="21"/>
  <c r="DQ140" i="21"/>
  <c r="DQ159" i="21"/>
  <c r="DQ161" i="21"/>
  <c r="DQ179" i="21"/>
  <c r="DQ198" i="21"/>
  <c r="DQ203" i="21"/>
  <c r="DQ236" i="21"/>
  <c r="DQ245" i="21"/>
  <c r="DQ269" i="21"/>
  <c r="DQ273" i="21"/>
  <c r="DQ278" i="21"/>
  <c r="DQ285" i="21"/>
  <c r="DQ289" i="21"/>
  <c r="DQ298" i="21"/>
  <c r="DQ311" i="21"/>
  <c r="DQ317" i="21"/>
  <c r="DQ25" i="21"/>
  <c r="DQ32" i="21"/>
  <c r="DQ39" i="21"/>
  <c r="DQ50" i="21"/>
  <c r="DQ57" i="21"/>
  <c r="DQ64" i="21"/>
  <c r="DQ71" i="21"/>
  <c r="DQ82" i="21"/>
  <c r="DQ89" i="21"/>
  <c r="DQ102" i="21"/>
  <c r="DQ118" i="21"/>
  <c r="DQ138" i="21"/>
  <c r="DQ167" i="21"/>
  <c r="DQ173" i="21"/>
  <c r="DQ187" i="21"/>
  <c r="DQ195" i="21"/>
  <c r="DQ209" i="21"/>
  <c r="DQ212" i="21"/>
  <c r="DQ223" i="21"/>
  <c r="DQ228" i="21"/>
  <c r="DQ233" i="21"/>
  <c r="DQ240" i="21"/>
  <c r="DQ249" i="21"/>
  <c r="DQ255" i="21"/>
  <c r="DQ258" i="21"/>
  <c r="DQ292" i="21"/>
  <c r="DQ295" i="21"/>
  <c r="DQ308" i="21"/>
  <c r="DQ9" i="21"/>
  <c r="DQ13" i="21"/>
  <c r="DQ17" i="21"/>
  <c r="DQ21" i="21"/>
  <c r="DQ28" i="21"/>
  <c r="DQ35" i="21"/>
  <c r="DQ46" i="21"/>
  <c r="DQ53" i="21"/>
  <c r="DQ60" i="21"/>
  <c r="DQ67" i="21"/>
  <c r="DQ78" i="21"/>
  <c r="DQ85" i="21"/>
  <c r="DQ92" i="21"/>
  <c r="DQ100" i="21"/>
  <c r="DQ116" i="21"/>
  <c r="DQ136" i="21"/>
  <c r="DQ142" i="21"/>
  <c r="DQ150" i="21"/>
  <c r="DQ156" i="21"/>
  <c r="DQ175" i="21"/>
  <c r="DQ177" i="21"/>
  <c r="DQ182" i="21"/>
  <c r="DQ185" i="21"/>
  <c r="DQ193" i="21"/>
  <c r="DQ215" i="21"/>
  <c r="DQ231" i="21"/>
  <c r="DQ243" i="21"/>
  <c r="DQ246" i="21"/>
  <c r="DQ252" i="21"/>
  <c r="DQ261" i="21"/>
  <c r="DQ267" i="21"/>
  <c r="DQ270" i="21"/>
  <c r="DQ312" i="21"/>
  <c r="DQ24" i="21"/>
  <c r="DQ31" i="21"/>
  <c r="DQ42" i="21"/>
  <c r="DQ49" i="21"/>
  <c r="DQ56" i="21"/>
  <c r="DQ63" i="21"/>
  <c r="DQ74" i="21"/>
  <c r="DQ81" i="21"/>
  <c r="DQ88" i="21"/>
  <c r="DQ98" i="21"/>
  <c r="DQ114" i="21"/>
  <c r="DQ125" i="21"/>
  <c r="DQ131" i="21"/>
  <c r="DQ133" i="21"/>
  <c r="DQ154" i="21"/>
  <c r="DQ207" i="21"/>
  <c r="DQ226" i="21"/>
  <c r="DQ237" i="21"/>
  <c r="DQ241" i="21"/>
  <c r="DQ259" i="21"/>
  <c r="DQ265" i="21"/>
  <c r="DQ283" i="21"/>
  <c r="DQ286" i="21"/>
  <c r="DQ299" i="21"/>
  <c r="DQ302" i="21"/>
  <c r="DQ306" i="21"/>
  <c r="DQ315" i="21"/>
  <c r="DQ8" i="21"/>
  <c r="DQ12" i="21"/>
  <c r="DQ16" i="21"/>
  <c r="DQ20" i="21"/>
  <c r="DQ27" i="21"/>
  <c r="DQ38" i="21"/>
  <c r="DQ45" i="21"/>
  <c r="DQ52" i="21"/>
  <c r="DQ59" i="21"/>
  <c r="DQ70" i="21"/>
  <c r="DQ77" i="21"/>
  <c r="DQ84" i="21"/>
  <c r="DQ91" i="21"/>
  <c r="DQ96" i="21"/>
  <c r="DQ112" i="21"/>
  <c r="DQ127" i="21"/>
  <c r="DQ129" i="21"/>
  <c r="DQ152" i="21"/>
  <c r="DQ158" i="21"/>
  <c r="DQ166" i="21"/>
  <c r="DQ172" i="21"/>
  <c r="DQ180" i="21"/>
  <c r="DQ188" i="21"/>
  <c r="DQ191" i="21"/>
  <c r="DQ196" i="21"/>
  <c r="DQ205" i="21"/>
  <c r="DQ210" i="21"/>
  <c r="DQ216" i="21"/>
  <c r="DQ221" i="21"/>
  <c r="DQ224" i="21"/>
  <c r="DQ229" i="21"/>
  <c r="DQ253" i="21"/>
  <c r="DQ256" i="21"/>
  <c r="DQ262" i="21"/>
  <c r="DQ280" i="21"/>
  <c r="DQ290" i="21"/>
  <c r="DQ309" i="21"/>
  <c r="DQ313" i="21"/>
  <c r="DP66" i="21"/>
  <c r="DP82" i="21"/>
  <c r="DP98" i="21"/>
  <c r="DP200" i="21"/>
  <c r="DP206" i="21"/>
  <c r="DP233" i="21"/>
  <c r="DP235" i="21"/>
  <c r="DP237" i="21"/>
  <c r="DP280" i="21"/>
  <c r="DP299" i="21"/>
  <c r="DP65" i="21"/>
  <c r="DP81" i="21"/>
  <c r="DP121" i="21"/>
  <c r="DP163" i="21"/>
  <c r="DP174" i="21"/>
  <c r="DP214" i="21"/>
  <c r="DP216" i="21"/>
  <c r="DP226" i="21"/>
  <c r="DP262" i="21"/>
  <c r="DP60" i="21"/>
  <c r="DP76" i="21"/>
  <c r="DP92" i="21"/>
  <c r="DP118" i="21"/>
  <c r="DP132" i="21"/>
  <c r="DP154" i="21"/>
  <c r="DP157" i="21"/>
  <c r="DP160" i="21"/>
  <c r="DP245" i="21"/>
  <c r="DP260" i="21"/>
  <c r="DP316" i="21"/>
  <c r="DP313" i="21"/>
  <c r="DP303" i="21"/>
  <c r="DP290" i="21"/>
  <c r="DP286" i="21"/>
  <c r="DP284" i="21"/>
  <c r="DP279" i="21"/>
  <c r="DP270" i="21"/>
  <c r="DP268" i="21"/>
  <c r="DP261" i="21"/>
  <c r="DP258" i="21"/>
  <c r="DP254" i="21"/>
  <c r="DP252" i="21"/>
  <c r="DP249" i="21"/>
  <c r="DP247" i="21"/>
  <c r="DP238" i="21"/>
  <c r="DP236" i="21"/>
  <c r="DP227" i="21"/>
  <c r="DP217" i="21"/>
  <c r="DP211" i="21"/>
  <c r="DP202" i="21"/>
  <c r="DP192" i="21"/>
  <c r="DP186" i="21"/>
  <c r="DP183" i="21"/>
  <c r="DP180" i="21"/>
  <c r="DP177" i="21"/>
  <c r="DP171" i="21"/>
  <c r="DP166" i="21"/>
  <c r="DP161" i="21"/>
  <c r="DP155" i="21"/>
  <c r="DP150" i="21"/>
  <c r="DP145" i="21"/>
  <c r="DP139" i="21"/>
  <c r="DP134" i="21"/>
  <c r="DP129" i="21"/>
  <c r="DP123" i="21"/>
  <c r="DP119" i="21"/>
  <c r="DP115" i="21"/>
  <c r="DP111" i="21"/>
  <c r="DP107" i="21"/>
  <c r="DP103" i="21"/>
  <c r="DP99" i="21"/>
  <c r="DP95" i="21"/>
  <c r="DP305" i="21"/>
  <c r="DP293" i="21"/>
  <c r="DP275" i="21"/>
  <c r="DP272" i="21"/>
  <c r="DP265" i="21"/>
  <c r="DP263" i="21"/>
  <c r="DP256" i="21"/>
  <c r="DP243" i="21"/>
  <c r="DP240" i="21"/>
  <c r="DP230" i="21"/>
  <c r="DP221" i="21"/>
  <c r="DP205" i="21"/>
  <c r="DP199" i="21"/>
  <c r="DP196" i="21"/>
  <c r="DP167" i="21"/>
  <c r="DP151" i="21"/>
  <c r="DP135" i="21"/>
  <c r="DP314" i="21"/>
  <c r="DP308" i="21"/>
  <c r="DP300" i="21"/>
  <c r="DP297" i="21"/>
  <c r="DP295" i="21"/>
  <c r="DP288" i="21"/>
  <c r="DP282" i="21"/>
  <c r="DP234" i="21"/>
  <c r="DP224" i="21"/>
  <c r="DP218" i="21"/>
  <c r="DP215" i="21"/>
  <c r="DP212" i="21"/>
  <c r="DP209" i="21"/>
  <c r="DP193" i="21"/>
  <c r="DP190" i="21"/>
  <c r="DP187" i="21"/>
  <c r="DP172" i="21"/>
  <c r="DP168" i="21"/>
  <c r="DP162" i="21"/>
  <c r="DP156" i="21"/>
  <c r="DP152" i="21"/>
  <c r="DP146" i="21"/>
  <c r="DP140" i="21"/>
  <c r="DP136" i="21"/>
  <c r="DP130" i="21"/>
  <c r="DP124" i="21"/>
  <c r="DP120" i="21"/>
  <c r="DP116" i="21"/>
  <c r="DP112" i="21"/>
  <c r="DP108" i="21"/>
  <c r="DP104" i="21"/>
  <c r="DP100" i="21"/>
  <c r="DP96" i="21"/>
  <c r="DP312" i="21"/>
  <c r="DP292" i="21"/>
  <c r="DP277" i="21"/>
  <c r="DP269" i="21"/>
  <c r="DP267" i="21"/>
  <c r="DP255" i="21"/>
  <c r="DP246" i="21"/>
  <c r="DP244" i="21"/>
  <c r="DP229" i="21"/>
  <c r="DP210" i="21"/>
  <c r="DP117" i="21"/>
  <c r="DP114" i="21"/>
  <c r="DP86" i="21"/>
  <c r="DP78" i="21"/>
  <c r="DP70" i="21"/>
  <c r="DP62" i="21"/>
  <c r="DP54" i="21"/>
  <c r="DP307" i="21"/>
  <c r="DP294" i="21"/>
  <c r="DP283" i="21"/>
  <c r="DP259" i="21"/>
  <c r="DP257" i="21"/>
  <c r="DP248" i="21"/>
  <c r="DP232" i="21"/>
  <c r="DP222" i="21"/>
  <c r="DP208" i="21"/>
  <c r="DP203" i="21"/>
  <c r="DP201" i="21"/>
  <c r="DP198" i="21"/>
  <c r="DP191" i="21"/>
  <c r="DP179" i="21"/>
  <c r="DP173" i="21"/>
  <c r="DP159" i="21"/>
  <c r="DP141" i="21"/>
  <c r="DP127" i="21"/>
  <c r="DP97" i="21"/>
  <c r="DP94" i="21"/>
  <c r="DP87" i="21"/>
  <c r="DP79" i="21"/>
  <c r="DP71" i="21"/>
  <c r="DP63" i="21"/>
  <c r="DP55" i="21"/>
  <c r="DP309" i="21"/>
  <c r="DP302" i="21"/>
  <c r="DP298" i="21"/>
  <c r="DP285" i="21"/>
  <c r="DP281" i="21"/>
  <c r="DP271" i="21"/>
  <c r="DP250" i="21"/>
  <c r="DP242" i="21"/>
  <c r="DP220" i="21"/>
  <c r="DP189" i="21"/>
  <c r="DP184" i="21"/>
  <c r="DP182" i="21"/>
  <c r="DP170" i="21"/>
  <c r="DP148" i="21"/>
  <c r="DP138" i="21"/>
  <c r="DP109" i="21"/>
  <c r="DP106" i="21"/>
  <c r="DP88" i="21"/>
  <c r="DP80" i="21"/>
  <c r="DP72" i="21"/>
  <c r="DP64" i="21"/>
  <c r="DP56" i="21"/>
  <c r="DP310" i="21"/>
  <c r="DP274" i="21"/>
  <c r="DP264" i="21"/>
  <c r="DP241" i="21"/>
  <c r="DP219" i="21"/>
  <c r="DP181" i="21"/>
  <c r="DP176" i="21"/>
  <c r="DP169" i="21"/>
  <c r="DP165" i="21"/>
  <c r="DP158" i="21"/>
  <c r="DP147" i="21"/>
  <c r="DP144" i="21"/>
  <c r="DP137" i="21"/>
  <c r="DP133" i="21"/>
  <c r="DP126" i="21"/>
  <c r="DP105" i="21"/>
  <c r="DP102" i="21"/>
  <c r="DP93" i="21"/>
  <c r="DP85" i="21"/>
  <c r="DP77" i="21"/>
  <c r="DP69" i="21"/>
  <c r="DP61" i="21"/>
  <c r="DP53" i="21"/>
  <c r="DP52" i="21"/>
  <c r="DP51" i="21"/>
  <c r="DP50" i="21"/>
  <c r="DP49" i="21"/>
  <c r="DP48" i="21"/>
  <c r="DP47" i="21"/>
  <c r="DP46" i="21"/>
  <c r="DP45" i="21"/>
  <c r="DP44" i="21"/>
  <c r="DP43" i="21"/>
  <c r="DP42" i="21"/>
  <c r="DP41" i="21"/>
  <c r="DP40" i="21"/>
  <c r="DP39" i="21"/>
  <c r="DP38" i="21"/>
  <c r="DP37" i="21"/>
  <c r="DP36" i="21"/>
  <c r="DP35" i="21"/>
  <c r="DP34" i="21"/>
  <c r="DP33" i="21"/>
  <c r="DP32" i="21"/>
  <c r="DP31" i="21"/>
  <c r="DP30" i="21"/>
  <c r="DP29" i="21"/>
  <c r="DP28" i="21"/>
  <c r="DP27" i="21"/>
  <c r="DP26" i="21"/>
  <c r="DP25" i="21"/>
  <c r="DP24" i="21"/>
  <c r="DP23" i="21"/>
  <c r="DP22" i="21"/>
  <c r="DP21" i="21"/>
  <c r="DP20" i="21"/>
  <c r="DP19" i="21"/>
  <c r="DP18" i="21"/>
  <c r="DP17" i="21"/>
  <c r="DP16" i="21"/>
  <c r="DP15" i="21"/>
  <c r="DP14" i="21"/>
  <c r="DP13" i="21"/>
  <c r="DP12" i="21"/>
  <c r="DP11" i="21"/>
  <c r="DP10" i="21"/>
  <c r="DP9" i="21"/>
  <c r="DP8" i="21"/>
  <c r="DP59" i="21"/>
  <c r="DP75" i="21"/>
  <c r="DP91" i="21"/>
  <c r="DP113" i="21"/>
  <c r="DP143" i="21"/>
  <c r="DP195" i="21"/>
  <c r="DP197" i="21"/>
  <c r="DP223" i="21"/>
  <c r="DP228" i="21"/>
  <c r="DP276" i="21"/>
  <c r="DP289" i="21"/>
  <c r="DP317" i="21"/>
  <c r="DP58" i="21"/>
  <c r="DP74" i="21"/>
  <c r="DP90" i="21"/>
  <c r="DP213" i="21"/>
  <c r="DP225" i="21"/>
  <c r="DP253" i="21"/>
  <c r="DP296" i="21"/>
  <c r="DP315" i="21"/>
  <c r="DP57" i="21"/>
  <c r="DP73" i="21"/>
  <c r="DP89" i="21"/>
  <c r="DP110" i="21"/>
  <c r="DP131" i="21"/>
  <c r="DP142" i="21"/>
  <c r="DP153" i="21"/>
  <c r="DP178" i="21"/>
  <c r="DP207" i="21"/>
  <c r="DP251" i="21"/>
  <c r="DP273" i="21"/>
  <c r="DP291" i="21"/>
  <c r="DP306" i="21"/>
  <c r="DP311" i="21"/>
  <c r="DP68" i="21"/>
  <c r="DP84" i="21"/>
  <c r="DP101" i="21"/>
  <c r="DP122" i="21"/>
  <c r="DP125" i="21"/>
  <c r="DP128" i="21"/>
  <c r="DP164" i="21"/>
  <c r="DP188" i="21"/>
  <c r="DP194" i="21"/>
  <c r="DP239" i="21"/>
  <c r="DP287" i="21"/>
  <c r="DP67" i="21"/>
  <c r="DP83" i="21"/>
  <c r="DP149" i="21"/>
  <c r="DP175" i="21"/>
  <c r="DP185" i="21"/>
  <c r="DP204" i="21"/>
  <c r="DP231" i="21"/>
  <c r="DP266" i="21"/>
  <c r="DP301" i="21"/>
  <c r="DP304" i="21"/>
  <c r="DO310" i="21"/>
  <c r="DO308" i="21"/>
  <c r="DO304" i="21"/>
  <c r="DO289" i="21"/>
  <c r="DO284" i="21"/>
  <c r="DO273" i="21"/>
  <c r="DO268" i="21"/>
  <c r="DO257" i="21"/>
  <c r="DO252" i="21"/>
  <c r="DO241" i="21"/>
  <c r="DO236" i="21"/>
  <c r="DO229" i="21"/>
  <c r="DO221" i="21"/>
  <c r="DO213" i="21"/>
  <c r="DO205" i="21"/>
  <c r="DO197" i="21"/>
  <c r="DO189" i="21"/>
  <c r="DO181" i="21"/>
  <c r="DO129" i="21"/>
  <c r="DO137" i="21"/>
  <c r="DO145" i="21"/>
  <c r="DO153" i="21"/>
  <c r="DO161" i="21"/>
  <c r="DO169" i="21"/>
  <c r="DO177" i="21"/>
  <c r="DO183" i="21"/>
  <c r="DO196" i="21"/>
  <c r="DO202" i="21"/>
  <c r="DO209" i="21"/>
  <c r="DO215" i="21"/>
  <c r="DO228" i="21"/>
  <c r="DO234" i="21"/>
  <c r="DO246" i="21"/>
  <c r="DO272" i="21"/>
  <c r="DO285" i="21"/>
  <c r="DO287" i="21"/>
  <c r="DO291" i="21"/>
  <c r="DO296" i="21"/>
  <c r="DO124" i="21"/>
  <c r="DO132" i="21"/>
  <c r="DO140" i="21"/>
  <c r="DO148" i="21"/>
  <c r="DO156" i="21"/>
  <c r="DO164" i="21"/>
  <c r="DO172" i="21"/>
  <c r="DO179" i="21"/>
  <c r="DO192" i="21"/>
  <c r="DO198" i="21"/>
  <c r="DO211" i="21"/>
  <c r="DO224" i="21"/>
  <c r="DO230" i="21"/>
  <c r="DO238" i="21"/>
  <c r="DO250" i="21"/>
  <c r="DO262" i="21"/>
  <c r="DO288" i="21"/>
  <c r="DO301" i="21"/>
  <c r="DO303" i="21"/>
  <c r="DO313" i="21"/>
  <c r="DO123" i="21"/>
  <c r="DO131" i="21"/>
  <c r="DO139" i="21"/>
  <c r="DO147" i="21"/>
  <c r="DO155" i="21"/>
  <c r="DO163" i="21"/>
  <c r="DO171" i="21"/>
  <c r="DO178" i="21"/>
  <c r="DO185" i="21"/>
  <c r="DO191" i="21"/>
  <c r="DO204" i="21"/>
  <c r="DO210" i="21"/>
  <c r="DO217" i="21"/>
  <c r="DO223" i="21"/>
  <c r="DO240" i="21"/>
  <c r="DO253" i="21"/>
  <c r="DO255" i="21"/>
  <c r="DO259" i="21"/>
  <c r="DO264" i="21"/>
  <c r="DO277" i="21"/>
  <c r="DO279" i="21"/>
  <c r="DO283" i="21"/>
  <c r="DO292" i="21"/>
  <c r="DO298" i="21"/>
  <c r="DO306" i="21"/>
  <c r="DO94" i="21"/>
  <c r="DO95" i="21"/>
  <c r="DO96" i="21"/>
  <c r="DO97" i="21"/>
  <c r="DO98" i="21"/>
  <c r="DO99" i="21"/>
  <c r="DO100" i="21"/>
  <c r="DO101" i="21"/>
  <c r="DO102" i="21"/>
  <c r="DO103" i="21"/>
  <c r="DO104" i="21"/>
  <c r="DO105" i="21"/>
  <c r="DO106" i="21"/>
  <c r="DO107" i="21"/>
  <c r="DO108" i="21"/>
  <c r="DO109" i="21"/>
  <c r="DO110" i="21"/>
  <c r="DO111" i="21"/>
  <c r="DO112" i="21"/>
  <c r="DO113" i="21"/>
  <c r="DO114" i="21"/>
  <c r="DO115" i="21"/>
  <c r="DO116" i="21"/>
  <c r="DO117" i="21"/>
  <c r="DO118" i="21"/>
  <c r="DO119" i="21"/>
  <c r="DO120" i="21"/>
  <c r="DO121" i="21"/>
  <c r="DO122" i="21"/>
  <c r="DO130" i="21"/>
  <c r="DO138" i="21"/>
  <c r="DO146" i="21"/>
  <c r="DO154" i="21"/>
  <c r="DO162" i="21"/>
  <c r="DO170" i="21"/>
  <c r="DO184" i="21"/>
  <c r="DO190" i="21"/>
  <c r="DO203" i="21"/>
  <c r="DO216" i="21"/>
  <c r="DO222" i="21"/>
  <c r="DO235" i="21"/>
  <c r="DO244" i="21"/>
  <c r="DO249" i="21"/>
  <c r="DO258" i="21"/>
  <c r="DO270" i="21"/>
  <c r="DO282" i="21"/>
  <c r="DO294" i="21"/>
  <c r="DO297" i="21"/>
  <c r="DO305" i="21"/>
  <c r="DO312" i="21"/>
  <c r="DO316" i="21"/>
  <c r="DE15" i="21"/>
  <c r="DE27" i="21"/>
  <c r="DE35" i="21"/>
  <c r="DE53" i="21"/>
  <c r="DE59" i="21"/>
  <c r="DE62" i="21"/>
  <c r="DE71" i="21"/>
  <c r="DE86" i="21"/>
  <c r="DE96" i="21"/>
  <c r="DE102" i="21"/>
  <c r="DE124" i="21"/>
  <c r="DE132" i="21"/>
  <c r="DE142" i="21"/>
  <c r="DE165" i="21"/>
  <c r="DE177" i="21"/>
  <c r="DE182" i="21"/>
  <c r="DE191" i="21"/>
  <c r="DE194" i="21"/>
  <c r="DE198" i="21"/>
  <c r="DE208" i="21"/>
  <c r="DE214" i="21"/>
  <c r="DE236" i="21"/>
  <c r="DE256" i="21"/>
  <c r="DE265" i="21"/>
  <c r="DE269" i="21"/>
  <c r="DE291" i="21"/>
  <c r="DE299" i="21"/>
  <c r="DE10" i="21"/>
  <c r="DE21" i="21"/>
  <c r="DE32" i="21"/>
  <c r="DE56" i="21"/>
  <c r="DE65" i="21"/>
  <c r="DE68" i="21"/>
  <c r="DE74" i="21"/>
  <c r="DE80" i="21"/>
  <c r="DE83" i="21"/>
  <c r="DE94" i="21"/>
  <c r="DE106" i="21"/>
  <c r="DE109" i="21"/>
  <c r="DE116" i="21"/>
  <c r="DE122" i="21"/>
  <c r="DE128" i="21"/>
  <c r="DE133" i="21"/>
  <c r="DE136" i="21"/>
  <c r="DE139" i="21"/>
  <c r="DE150" i="21"/>
  <c r="DE157" i="21"/>
  <c r="DE169" i="21"/>
  <c r="DE173" i="21"/>
  <c r="DE204" i="21"/>
  <c r="DE222" i="21"/>
  <c r="DE232" i="21"/>
  <c r="DE240" i="21"/>
  <c r="DE250" i="21"/>
  <c r="DE253" i="21"/>
  <c r="DE261" i="21"/>
  <c r="DE282" i="21"/>
  <c r="DE295" i="21"/>
  <c r="DE309" i="21"/>
  <c r="DE314" i="21"/>
  <c r="DE13" i="21"/>
  <c r="DE18" i="21"/>
  <c r="DE25" i="21"/>
  <c r="DE30" i="21"/>
  <c r="DE36" i="21"/>
  <c r="DE39" i="21"/>
  <c r="DE42" i="21"/>
  <c r="DE48" i="21"/>
  <c r="DE51" i="21"/>
  <c r="DE60" i="21"/>
  <c r="DE77" i="21"/>
  <c r="DE110" i="21"/>
  <c r="DE113" i="21"/>
  <c r="DE153" i="21"/>
  <c r="DE161" i="21"/>
  <c r="DE179" i="21"/>
  <c r="DE188" i="21"/>
  <c r="DE211" i="21"/>
  <c r="DE215" i="21"/>
  <c r="DE229" i="21"/>
  <c r="DE266" i="21"/>
  <c r="DE8" i="21"/>
  <c r="DE28" i="21"/>
  <c r="DE33" i="21"/>
  <c r="DE63" i="21"/>
  <c r="DE69" i="21"/>
  <c r="DE72" i="21"/>
  <c r="DE90" i="21"/>
  <c r="DE100" i="21"/>
  <c r="DE126" i="21"/>
  <c r="DE130" i="21"/>
  <c r="DE137" i="21"/>
  <c r="DE146" i="21"/>
  <c r="DE175" i="21"/>
  <c r="DE184" i="21"/>
  <c r="DE192" i="21"/>
  <c r="DE199" i="21"/>
  <c r="DE212" i="21"/>
  <c r="DE219" i="21"/>
  <c r="DE234" i="21"/>
  <c r="DE242" i="21"/>
  <c r="DE262" i="21"/>
  <c r="DE274" i="21"/>
  <c r="DE278" i="21"/>
  <c r="DE284" i="21"/>
  <c r="DE305" i="21"/>
  <c r="DD123" i="21"/>
  <c r="DD126" i="21"/>
  <c r="DD177" i="21"/>
  <c r="DD186" i="21"/>
  <c r="DD214" i="21"/>
  <c r="DD233" i="21"/>
  <c r="DD243" i="21"/>
  <c r="DD247" i="21"/>
  <c r="DD261" i="21"/>
  <c r="DD268" i="21"/>
  <c r="DD301" i="21"/>
  <c r="DD309" i="21"/>
  <c r="DD83" i="21"/>
  <c r="DD86" i="21"/>
  <c r="DD92" i="21"/>
  <c r="DD95" i="21"/>
  <c r="DD97" i="21"/>
  <c r="DD100" i="21"/>
  <c r="DD115" i="21"/>
  <c r="DD130" i="21"/>
  <c r="DD142" i="21"/>
  <c r="DD189" i="21"/>
  <c r="DD221" i="21"/>
  <c r="DD237" i="21"/>
  <c r="DD240" i="21"/>
  <c r="DD255" i="21"/>
  <c r="DD275" i="21"/>
  <c r="DD279" i="21"/>
  <c r="DD287" i="21"/>
  <c r="DD291" i="21"/>
  <c r="DD294" i="21"/>
  <c r="DD305" i="21"/>
  <c r="DD314" i="21"/>
  <c r="DD24" i="21"/>
  <c r="DD34" i="21"/>
  <c r="DD37" i="21"/>
  <c r="DD51" i="21"/>
  <c r="DD56" i="21"/>
  <c r="DD59" i="21"/>
  <c r="DD70" i="21"/>
  <c r="DD75" i="21"/>
  <c r="DD81" i="21"/>
  <c r="DD110" i="21"/>
  <c r="DD119" i="21"/>
  <c r="DD152" i="21"/>
  <c r="DD158" i="21"/>
  <c r="DD166" i="21"/>
  <c r="DD175" i="21"/>
  <c r="DD182" i="21"/>
  <c r="DD209" i="21"/>
  <c r="DD212" i="21"/>
  <c r="DD230" i="21"/>
  <c r="DD266" i="21"/>
  <c r="DD272" i="21"/>
  <c r="DD283" i="21"/>
  <c r="DD40" i="21"/>
  <c r="DD46" i="21"/>
  <c r="DD62" i="21"/>
  <c r="DD64" i="21"/>
  <c r="DD93" i="21"/>
  <c r="DD107" i="21"/>
  <c r="DD113" i="21"/>
  <c r="DD134" i="21"/>
  <c r="DD137" i="21"/>
  <c r="DD149" i="21"/>
  <c r="DD155" i="21"/>
  <c r="DD179" i="21"/>
  <c r="DD200" i="21"/>
  <c r="DD215" i="21"/>
  <c r="DD224" i="21"/>
  <c r="DD227" i="21"/>
  <c r="DD241" i="21"/>
  <c r="DD248" i="21"/>
  <c r="DD259" i="21"/>
  <c r="DD270" i="21"/>
  <c r="DD280" i="21"/>
  <c r="DD299" i="21"/>
  <c r="DD302" i="21"/>
  <c r="DF17" i="21"/>
  <c r="DF19" i="21"/>
  <c r="DF28" i="21"/>
  <c r="DF30" i="21"/>
  <c r="DF34" i="21"/>
  <c r="DF54" i="21"/>
  <c r="DF60" i="21"/>
  <c r="DF62" i="21"/>
  <c r="DF68" i="21"/>
  <c r="DF79" i="21"/>
  <c r="DF83" i="21"/>
  <c r="DF101" i="21"/>
  <c r="DF108" i="21"/>
  <c r="DF111" i="21"/>
  <c r="DF122" i="21"/>
  <c r="DF129" i="21"/>
  <c r="DF134" i="21"/>
  <c r="DF141" i="21"/>
  <c r="DF151" i="21"/>
  <c r="DF171" i="21"/>
  <c r="DF179" i="21"/>
  <c r="DF189" i="21"/>
  <c r="DF201" i="21"/>
  <c r="DF206" i="21"/>
  <c r="DF227" i="21"/>
  <c r="DF277" i="21"/>
  <c r="DF282" i="21"/>
  <c r="DF289" i="21"/>
  <c r="DF295" i="21"/>
  <c r="DF297" i="21"/>
  <c r="DF308" i="21"/>
  <c r="DF314" i="21"/>
  <c r="DF22" i="21"/>
  <c r="DF26" i="21"/>
  <c r="DF32" i="21"/>
  <c r="DF39" i="21"/>
  <c r="DF58" i="21"/>
  <c r="DF64" i="21"/>
  <c r="DF66" i="21"/>
  <c r="DF88" i="21"/>
  <c r="DF92" i="21"/>
  <c r="DF113" i="21"/>
  <c r="DF115" i="21"/>
  <c r="DF118" i="21"/>
  <c r="DF146" i="21"/>
  <c r="DF153" i="21"/>
  <c r="DF155" i="21"/>
  <c r="DF158" i="21"/>
  <c r="DF163" i="21"/>
  <c r="DF166" i="21"/>
  <c r="DF169" i="21"/>
  <c r="DF174" i="21"/>
  <c r="DF184" i="21"/>
  <c r="DF194" i="21"/>
  <c r="DF209" i="21"/>
  <c r="DF211" i="21"/>
  <c r="DF218" i="21"/>
  <c r="DF221" i="21"/>
  <c r="DF223" i="21"/>
  <c r="DF232" i="21"/>
  <c r="DF248" i="21"/>
  <c r="DF251" i="21"/>
  <c r="DF254" i="21"/>
  <c r="DF258" i="21"/>
  <c r="DF263" i="21"/>
  <c r="DF268" i="21"/>
  <c r="DF272" i="21"/>
  <c r="DF275" i="21"/>
  <c r="DF290" i="21"/>
  <c r="DF305" i="21"/>
  <c r="DF311" i="21"/>
  <c r="DF12" i="21"/>
  <c r="DF43" i="21"/>
  <c r="DF48" i="21"/>
  <c r="DF50" i="21"/>
  <c r="DF52" i="21"/>
  <c r="DF56" i="21"/>
  <c r="DF71" i="21"/>
  <c r="DF77" i="21"/>
  <c r="DF82" i="21"/>
  <c r="DF90" i="21"/>
  <c r="DF99" i="21"/>
  <c r="DF120" i="21"/>
  <c r="DF124" i="21"/>
  <c r="DF127" i="21"/>
  <c r="DF132" i="21"/>
  <c r="DF137" i="21"/>
  <c r="DF139" i="21"/>
  <c r="DF149" i="21"/>
  <c r="DF156" i="21"/>
  <c r="DF161" i="21"/>
  <c r="DF164" i="21"/>
  <c r="DF192" i="21"/>
  <c r="DF197" i="21"/>
  <c r="DF204" i="21"/>
  <c r="DF207" i="21"/>
  <c r="DF214" i="21"/>
  <c r="DF225" i="21"/>
  <c r="DF228" i="21"/>
  <c r="DF235" i="21"/>
  <c r="DF240" i="21"/>
  <c r="DF243" i="21"/>
  <c r="DF261" i="21"/>
  <c r="DF266" i="21"/>
  <c r="DF280" i="21"/>
  <c r="DF286" i="21"/>
  <c r="DF293" i="21"/>
  <c r="DF298" i="21"/>
  <c r="DF303" i="21"/>
  <c r="DF306" i="21"/>
  <c r="DF315" i="21"/>
  <c r="DF8" i="21"/>
  <c r="DF16" i="21"/>
  <c r="DF20" i="21"/>
  <c r="DF23" i="21"/>
  <c r="DF37" i="21"/>
  <c r="DF41" i="21"/>
  <c r="DF46" i="21"/>
  <c r="DF69" i="21"/>
  <c r="DF73" i="21"/>
  <c r="DF80" i="21"/>
  <c r="DF84" i="21"/>
  <c r="DF93" i="21"/>
  <c r="DF104" i="21"/>
  <c r="DF107" i="21"/>
  <c r="DF109" i="21"/>
  <c r="DF130" i="21"/>
  <c r="DF144" i="21"/>
  <c r="DF147" i="21"/>
  <c r="DF159" i="21"/>
  <c r="DF170" i="21"/>
  <c r="DF172" i="21"/>
  <c r="DF177" i="21"/>
  <c r="DF180" i="21"/>
  <c r="DF182" i="21"/>
  <c r="DF185" i="21"/>
  <c r="DF187" i="21"/>
  <c r="DF190" i="21"/>
  <c r="DF216" i="21"/>
  <c r="DF230" i="21"/>
  <c r="DF246" i="21"/>
  <c r="DF249" i="21"/>
  <c r="DF256" i="21"/>
  <c r="DF259" i="21"/>
  <c r="DF269" i="21"/>
  <c r="DF271" i="21"/>
  <c r="DF278" i="21"/>
  <c r="DF283" i="21"/>
  <c r="DF288" i="21"/>
  <c r="DF296" i="21"/>
  <c r="DF301" i="21"/>
  <c r="DF309" i="21"/>
  <c r="DF312" i="21"/>
  <c r="DE288" i="21"/>
  <c r="DE292" i="21"/>
  <c r="DE294" i="21"/>
  <c r="DE296" i="21"/>
  <c r="DE300" i="21"/>
  <c r="DE310" i="21"/>
  <c r="DE312" i="21"/>
  <c r="DE152" i="21"/>
  <c r="DE170" i="21"/>
  <c r="DE183" i="21"/>
  <c r="DE185" i="21"/>
  <c r="DE189" i="21"/>
  <c r="DE197" i="21"/>
  <c r="DE205" i="21"/>
  <c r="DE213" i="21"/>
  <c r="DE220" i="21"/>
  <c r="DE225" i="21"/>
  <c r="DE227" i="21"/>
  <c r="DE231" i="21"/>
  <c r="DE237" i="21"/>
  <c r="DE245" i="21"/>
  <c r="DE247" i="21"/>
  <c r="DE249" i="21"/>
  <c r="DE259" i="21"/>
  <c r="DE263" i="21"/>
  <c r="DE285" i="21"/>
  <c r="DE290" i="21"/>
  <c r="DE302" i="21"/>
  <c r="DE308" i="21"/>
  <c r="DE315" i="21"/>
  <c r="DE47" i="21"/>
  <c r="DE50" i="21"/>
  <c r="DE57" i="21"/>
  <c r="DE64" i="21"/>
  <c r="DE73" i="21"/>
  <c r="DE87" i="21"/>
  <c r="DE89" i="21"/>
  <c r="DE103" i="21"/>
  <c r="DE114" i="21"/>
  <c r="DE123" i="21"/>
  <c r="DE131" i="21"/>
  <c r="DE143" i="21"/>
  <c r="DE145" i="21"/>
  <c r="DE147" i="21"/>
  <c r="DE160" i="21"/>
  <c r="DE162" i="21"/>
  <c r="DE164" i="21"/>
  <c r="DE166" i="21"/>
  <c r="DE168" i="21"/>
  <c r="DE178" i="21"/>
  <c r="DE193" i="21"/>
  <c r="DE201" i="21"/>
  <c r="DE207" i="21"/>
  <c r="DE216" i="21"/>
  <c r="DE239" i="21"/>
  <c r="DE243" i="21"/>
  <c r="DE254" i="21"/>
  <c r="DE257" i="21"/>
  <c r="DE270" i="21"/>
  <c r="DE275" i="21"/>
  <c r="DE277" i="21"/>
  <c r="DE279" i="21"/>
  <c r="DE287" i="21"/>
  <c r="DE298" i="21"/>
  <c r="DE304" i="21"/>
  <c r="DE306" i="21"/>
  <c r="DE11" i="21"/>
  <c r="DE22" i="21"/>
  <c r="DE24" i="21"/>
  <c r="DE34" i="21"/>
  <c r="DE38" i="21"/>
  <c r="DE41" i="21"/>
  <c r="DE45" i="21"/>
  <c r="DE54" i="21"/>
  <c r="DE79" i="21"/>
  <c r="DE81" i="21"/>
  <c r="DE84" i="21"/>
  <c r="DE91" i="21"/>
  <c r="DE93" i="21"/>
  <c r="DE99" i="21"/>
  <c r="DE101" i="21"/>
  <c r="DE105" i="21"/>
  <c r="DE107" i="21"/>
  <c r="DE111" i="21"/>
  <c r="DE118" i="21"/>
  <c r="DE125" i="21"/>
  <c r="DE127" i="21"/>
  <c r="DE129" i="21"/>
  <c r="DE149" i="21"/>
  <c r="DE151" i="21"/>
  <c r="DE154" i="21"/>
  <c r="DE156" i="21"/>
  <c r="DE158" i="21"/>
  <c r="DE172" i="21"/>
  <c r="DE174" i="21"/>
  <c r="DE176" i="21"/>
  <c r="DE180" i="21"/>
  <c r="DE187" i="21"/>
  <c r="DE195" i="21"/>
  <c r="DE203" i="21"/>
  <c r="DE209" i="21"/>
  <c r="DE218" i="21"/>
  <c r="DE224" i="21"/>
  <c r="DE233" i="21"/>
  <c r="DE235" i="21"/>
  <c r="DE241" i="21"/>
  <c r="DE273" i="21"/>
  <c r="DE281" i="21"/>
  <c r="DE283" i="21"/>
  <c r="DE313" i="21"/>
  <c r="DD145" i="21"/>
  <c r="DD150" i="21"/>
  <c r="DD157" i="21"/>
  <c r="DD165" i="21"/>
  <c r="DD171" i="21"/>
  <c r="DD174" i="21"/>
  <c r="DD185" i="21"/>
  <c r="DD188" i="21"/>
  <c r="DD194" i="21"/>
  <c r="DD199" i="21"/>
  <c r="DD206" i="21"/>
  <c r="DD252" i="21"/>
  <c r="DD254" i="21"/>
  <c r="DD258" i="21"/>
  <c r="DD265" i="21"/>
  <c r="DD274" i="21"/>
  <c r="DD276" i="21"/>
  <c r="DD282" i="21"/>
  <c r="DD293" i="21"/>
  <c r="DD315" i="21"/>
  <c r="DD9" i="21"/>
  <c r="DD15" i="21"/>
  <c r="DD19" i="21"/>
  <c r="DD33" i="21"/>
  <c r="DD43" i="21"/>
  <c r="DD48" i="21"/>
  <c r="DD54" i="21"/>
  <c r="DD76" i="21"/>
  <c r="DD88" i="21"/>
  <c r="DD94" i="21"/>
  <c r="DD101" i="21"/>
  <c r="DD106" i="21"/>
  <c r="DD121" i="21"/>
  <c r="DD129" i="21"/>
  <c r="DD136" i="21"/>
  <c r="DD139" i="21"/>
  <c r="DD154" i="21"/>
  <c r="DD162" i="21"/>
  <c r="DD170" i="21"/>
  <c r="DD190" i="21"/>
  <c r="DD203" i="21"/>
  <c r="DD208" i="21"/>
  <c r="DD218" i="21"/>
  <c r="DD220" i="21"/>
  <c r="DD222" i="21"/>
  <c r="DD231" i="21"/>
  <c r="DD234" i="21"/>
  <c r="DD239" i="21"/>
  <c r="DD242" i="21"/>
  <c r="DD249" i="21"/>
  <c r="DD262" i="21"/>
  <c r="DD284" i="21"/>
  <c r="DD286" i="21"/>
  <c r="DD290" i="21"/>
  <c r="DD295" i="21"/>
  <c r="DD303" i="21"/>
  <c r="DD306" i="21"/>
  <c r="DD313" i="21"/>
  <c r="DD12" i="21"/>
  <c r="DD21" i="21"/>
  <c r="DD23" i="21"/>
  <c r="DD36" i="21"/>
  <c r="DD42" i="21"/>
  <c r="DD45" i="21"/>
  <c r="DD47" i="21"/>
  <c r="DD57" i="21"/>
  <c r="DD67" i="21"/>
  <c r="DD72" i="21"/>
  <c r="DD84" i="21"/>
  <c r="DD91" i="21"/>
  <c r="DD96" i="21"/>
  <c r="DD98" i="21"/>
  <c r="DD103" i="21"/>
  <c r="DD109" i="21"/>
  <c r="DD112" i="21"/>
  <c r="DD116" i="21"/>
  <c r="DD131" i="21"/>
  <c r="DD141" i="21"/>
  <c r="DD147" i="21"/>
  <c r="DD153" i="21"/>
  <c r="DD159" i="21"/>
  <c r="DD167" i="21"/>
  <c r="DD176" i="21"/>
  <c r="DD181" i="21"/>
  <c r="DD184" i="21"/>
  <c r="DD193" i="21"/>
  <c r="DD196" i="21"/>
  <c r="DD205" i="21"/>
  <c r="DD213" i="21"/>
  <c r="DD226" i="21"/>
  <c r="DD257" i="21"/>
  <c r="DD267" i="21"/>
  <c r="DD273" i="21"/>
  <c r="DD278" i="21"/>
  <c r="DD281" i="21"/>
  <c r="DD292" i="21"/>
  <c r="DD298" i="21"/>
  <c r="DD300" i="21"/>
  <c r="DD308" i="21"/>
  <c r="DD18" i="21"/>
  <c r="DD27" i="21"/>
  <c r="DD32" i="21"/>
  <c r="DD38" i="21"/>
  <c r="DD60" i="21"/>
  <c r="DD66" i="21"/>
  <c r="DD69" i="21"/>
  <c r="DD71" i="21"/>
  <c r="DD78" i="21"/>
  <c r="DD80" i="21"/>
  <c r="DD111" i="21"/>
  <c r="DD118" i="21"/>
  <c r="DD133" i="21"/>
  <c r="DD138" i="21"/>
  <c r="DD144" i="21"/>
  <c r="DD156" i="21"/>
  <c r="DD164" i="21"/>
  <c r="DD169" i="21"/>
  <c r="DD173" i="21"/>
  <c r="DD178" i="21"/>
  <c r="DD192" i="21"/>
  <c r="DD198" i="21"/>
  <c r="DD202" i="21"/>
  <c r="DD211" i="21"/>
  <c r="DD217" i="21"/>
  <c r="DD228" i="21"/>
  <c r="DD236" i="21"/>
  <c r="DD244" i="21"/>
  <c r="DD246" i="21"/>
  <c r="DD251" i="21"/>
  <c r="DD264" i="21"/>
  <c r="DD269" i="21"/>
  <c r="DD310" i="21"/>
  <c r="DC234" i="21"/>
  <c r="DC242" i="21"/>
  <c r="DC260" i="21"/>
  <c r="DC266" i="21"/>
  <c r="DC270" i="21"/>
  <c r="DC280" i="21"/>
  <c r="DC286" i="21"/>
  <c r="DC296" i="21"/>
  <c r="DC112" i="21"/>
  <c r="DC126" i="21"/>
  <c r="DC130" i="21"/>
  <c r="DC137" i="21"/>
  <c r="DC156" i="21"/>
  <c r="DC165" i="21"/>
  <c r="DC169" i="21"/>
  <c r="DC175" i="21"/>
  <c r="DC179" i="21"/>
  <c r="DC183" i="21"/>
  <c r="DC184" i="21"/>
  <c r="DC185" i="21"/>
  <c r="DC191" i="21"/>
  <c r="DC196" i="21"/>
  <c r="DC208" i="21"/>
  <c r="DC213" i="21"/>
  <c r="DC228" i="21"/>
  <c r="DC233" i="21"/>
  <c r="DC237" i="21"/>
  <c r="DC245" i="21"/>
  <c r="DC249" i="21"/>
  <c r="DC250" i="21"/>
  <c r="DC254" i="21"/>
  <c r="DC265" i="21"/>
  <c r="DC279" i="21"/>
  <c r="DC285" i="21"/>
  <c r="DC291" i="21"/>
  <c r="DC295" i="21"/>
  <c r="DC306" i="21"/>
  <c r="DC309" i="21"/>
  <c r="DC312" i="21"/>
  <c r="DC7" i="21"/>
  <c r="DC15" i="21"/>
  <c r="DC20" i="21"/>
  <c r="DC23" i="21"/>
  <c r="DC28" i="21"/>
  <c r="DC36" i="21"/>
  <c r="DC44" i="21"/>
  <c r="DC52" i="21"/>
  <c r="DC60" i="21"/>
  <c r="DC68" i="21"/>
  <c r="DC76" i="21"/>
  <c r="DC79" i="21"/>
  <c r="DC88" i="21"/>
  <c r="DC93" i="21"/>
  <c r="DC106" i="21"/>
  <c r="DC118" i="21"/>
  <c r="DC121" i="21"/>
  <c r="DC133" i="21"/>
  <c r="DC141" i="21"/>
  <c r="DC147" i="21"/>
  <c r="DC150" i="21"/>
  <c r="DC160" i="21"/>
  <c r="DC204" i="21"/>
  <c r="DC219" i="21"/>
  <c r="DC231" i="21"/>
  <c r="DC232" i="21"/>
  <c r="DC240" i="21"/>
  <c r="DC241" i="21"/>
  <c r="DC248" i="21"/>
  <c r="DC264" i="21"/>
  <c r="DC269" i="21"/>
  <c r="DC275" i="21"/>
  <c r="DC300" i="21"/>
  <c r="DC305" i="21"/>
  <c r="DC11" i="21"/>
  <c r="DC87" i="21"/>
  <c r="DC98" i="21"/>
  <c r="DC105" i="21"/>
  <c r="DC110" i="21"/>
  <c r="DC117" i="21"/>
  <c r="DC125" i="21"/>
  <c r="DC129" i="21"/>
  <c r="DC136" i="21"/>
  <c r="DC159" i="21"/>
  <c r="DC164" i="21"/>
  <c r="DC168" i="21"/>
  <c r="DC174" i="21"/>
  <c r="DC178" i="21"/>
  <c r="DC182" i="21"/>
  <c r="DC188" i="21"/>
  <c r="DC198" i="21"/>
  <c r="DC207" i="21"/>
  <c r="DC212" i="21"/>
  <c r="DC221" i="21"/>
  <c r="DC227" i="21"/>
  <c r="DC247" i="21"/>
  <c r="DC253" i="21"/>
  <c r="DC259" i="21"/>
  <c r="DC263" i="21"/>
  <c r="DC278" i="21"/>
  <c r="DC284" i="21"/>
  <c r="DC290" i="21"/>
  <c r="DC294" i="21"/>
  <c r="DC303" i="21"/>
  <c r="DC304" i="21"/>
  <c r="DC311" i="21"/>
  <c r="DC314" i="21"/>
  <c r="CR6" i="21"/>
  <c r="CR26" i="21"/>
  <c r="CR33" i="21"/>
  <c r="CR39" i="21"/>
  <c r="CR58" i="21"/>
  <c r="CR77" i="21"/>
  <c r="CR85" i="21"/>
  <c r="CR90" i="21"/>
  <c r="CR95" i="21"/>
  <c r="CR103" i="21"/>
  <c r="CR107" i="21"/>
  <c r="CR110" i="21"/>
  <c r="CR126" i="21"/>
  <c r="CR131" i="21"/>
  <c r="CR142" i="21"/>
  <c r="CR146" i="21"/>
  <c r="CR174" i="21"/>
  <c r="CR197" i="21"/>
  <c r="CR210" i="21"/>
  <c r="CR225" i="21"/>
  <c r="CR231" i="21"/>
  <c r="CR238" i="21"/>
  <c r="CR254" i="21"/>
  <c r="CR271" i="21"/>
  <c r="CR276" i="21"/>
  <c r="CR283" i="21"/>
  <c r="CR298" i="21"/>
  <c r="CR310" i="21"/>
  <c r="CR153" i="21"/>
  <c r="CR158" i="21"/>
  <c r="CR163" i="21"/>
  <c r="CR169" i="21"/>
  <c r="CR187" i="21"/>
  <c r="CR203" i="21"/>
  <c r="CR211" i="21"/>
  <c r="CR216" i="21"/>
  <c r="CR233" i="21"/>
  <c r="CR249" i="21"/>
  <c r="CR262" i="21"/>
  <c r="CR300" i="21"/>
  <c r="CR312" i="21"/>
  <c r="CR11" i="21"/>
  <c r="CR16" i="21"/>
  <c r="CR23" i="21"/>
  <c r="CR40" i="21"/>
  <c r="CR44" i="21"/>
  <c r="CR49" i="21"/>
  <c r="CR60" i="21"/>
  <c r="CR67" i="21"/>
  <c r="CR73" i="21"/>
  <c r="CR78" i="21"/>
  <c r="CR92" i="21"/>
  <c r="CR98" i="21"/>
  <c r="CR111" i="21"/>
  <c r="CR119" i="21"/>
  <c r="CR127" i="21"/>
  <c r="CR132" i="21"/>
  <c r="CR148" i="21"/>
  <c r="CR179" i="21"/>
  <c r="CR192" i="21"/>
  <c r="CR198" i="21"/>
  <c r="CR204" i="21"/>
  <c r="CR218" i="21"/>
  <c r="CR222" i="21"/>
  <c r="CR227" i="21"/>
  <c r="CR243" i="21"/>
  <c r="CR255" i="21"/>
  <c r="CR267" i="21"/>
  <c r="CR278" i="21"/>
  <c r="CR284" i="21"/>
  <c r="CR291" i="21"/>
  <c r="CR7" i="21"/>
  <c r="CR17" i="21"/>
  <c r="CR35" i="21"/>
  <c r="CR46" i="21"/>
  <c r="CR64" i="21"/>
  <c r="CR100" i="21"/>
  <c r="CR105" i="21"/>
  <c r="CR123" i="21"/>
  <c r="CR128" i="21"/>
  <c r="CR138" i="21"/>
  <c r="CR143" i="21"/>
  <c r="CR154" i="21"/>
  <c r="CR171" i="21"/>
  <c r="CR185" i="21"/>
  <c r="CR206" i="21"/>
  <c r="CR228" i="21"/>
  <c r="CR234" i="21"/>
  <c r="CR257" i="21"/>
  <c r="CR263" i="21"/>
  <c r="CR279" i="21"/>
  <c r="CR293" i="21"/>
  <c r="CR301" i="21"/>
  <c r="CR314" i="21"/>
  <c r="CT297" i="21"/>
  <c r="CT304" i="21"/>
  <c r="CT18" i="21"/>
  <c r="CT44" i="21"/>
  <c r="CT59" i="21"/>
  <c r="CT69" i="21"/>
  <c r="CT72" i="21"/>
  <c r="CT78" i="21"/>
  <c r="CT81" i="21"/>
  <c r="CT86" i="21"/>
  <c r="CT114" i="21"/>
  <c r="CT120" i="21"/>
  <c r="CT127" i="21"/>
  <c r="CT135" i="21"/>
  <c r="CT141" i="21"/>
  <c r="CT143" i="21"/>
  <c r="CT149" i="21"/>
  <c r="CT157" i="21"/>
  <c r="CT166" i="21"/>
  <c r="CT169" i="21"/>
  <c r="CT177" i="21"/>
  <c r="CT182" i="21"/>
  <c r="CT197" i="21"/>
  <c r="CT200" i="21"/>
  <c r="CT206" i="21"/>
  <c r="CT215" i="21"/>
  <c r="CT218" i="21"/>
  <c r="CT231" i="21"/>
  <c r="CT249" i="21"/>
  <c r="CT258" i="21"/>
  <c r="CT263" i="21"/>
  <c r="CT277" i="21"/>
  <c r="CT308" i="21"/>
  <c r="CT312" i="21"/>
  <c r="CT316" i="21"/>
  <c r="CT7" i="21"/>
  <c r="CT12" i="21"/>
  <c r="CT16" i="21"/>
  <c r="CT32" i="21"/>
  <c r="CT35" i="21"/>
  <c r="CT40" i="21"/>
  <c r="CT45" i="21"/>
  <c r="CT48" i="21"/>
  <c r="CT50" i="21"/>
  <c r="CT54" i="21"/>
  <c r="CT64" i="21"/>
  <c r="CT76" i="21"/>
  <c r="CT98" i="21"/>
  <c r="CT102" i="21"/>
  <c r="CT104" i="21"/>
  <c r="CT109" i="21"/>
  <c r="CT123" i="21"/>
  <c r="CT125" i="21"/>
  <c r="CT138" i="21"/>
  <c r="CT146" i="21"/>
  <c r="CT160" i="21"/>
  <c r="CT164" i="21"/>
  <c r="CT170" i="21"/>
  <c r="CT189" i="21"/>
  <c r="CT195" i="21"/>
  <c r="CT203" i="21"/>
  <c r="CT226" i="21"/>
  <c r="CT229" i="21"/>
  <c r="CT232" i="21"/>
  <c r="CT235" i="21"/>
  <c r="CT240" i="21"/>
  <c r="CT243" i="21"/>
  <c r="CT246" i="21"/>
  <c r="CT252" i="21"/>
  <c r="CT261" i="21"/>
  <c r="CT264" i="21"/>
  <c r="CT269" i="21"/>
  <c r="CT272" i="21"/>
  <c r="CT275" i="21"/>
  <c r="CT294" i="21"/>
  <c r="CT305" i="21"/>
  <c r="CT9" i="21"/>
  <c r="CT25" i="21"/>
  <c r="CT27" i="21"/>
  <c r="CT30" i="21"/>
  <c r="CT38" i="21"/>
  <c r="CT42" i="21"/>
  <c r="CT51" i="21"/>
  <c r="CT57" i="21"/>
  <c r="CT67" i="21"/>
  <c r="CT70" i="21"/>
  <c r="CT73" i="21"/>
  <c r="CT84" i="21"/>
  <c r="CT87" i="21"/>
  <c r="CT90" i="21"/>
  <c r="CT93" i="21"/>
  <c r="CT95" i="21"/>
  <c r="CT99" i="21"/>
  <c r="CT107" i="21"/>
  <c r="CT130" i="21"/>
  <c r="CT133" i="21"/>
  <c r="CT150" i="21"/>
  <c r="CT152" i="21"/>
  <c r="CT155" i="21"/>
  <c r="CT175" i="21"/>
  <c r="CT180" i="21"/>
  <c r="CT201" i="21"/>
  <c r="CT210" i="21"/>
  <c r="CT213" i="21"/>
  <c r="CT224" i="21"/>
  <c r="CT238" i="21"/>
  <c r="CT255" i="21"/>
  <c r="CT259" i="21"/>
  <c r="CT278" i="21"/>
  <c r="CT281" i="21"/>
  <c r="CT284" i="21"/>
  <c r="CT287" i="21"/>
  <c r="CT291" i="21"/>
  <c r="CT298" i="21"/>
  <c r="CT301" i="21"/>
  <c r="CT309" i="21"/>
  <c r="CT313" i="21"/>
  <c r="CT317" i="21"/>
  <c r="CT118" i="21"/>
  <c r="CT13" i="21"/>
  <c r="CT19" i="21"/>
  <c r="CT21" i="21"/>
  <c r="CT33" i="21"/>
  <c r="CT36" i="21"/>
  <c r="CT46" i="21"/>
  <c r="CT60" i="21"/>
  <c r="CT82" i="21"/>
  <c r="CT91" i="21"/>
  <c r="CT105" i="21"/>
  <c r="CT111" i="21"/>
  <c r="CT128" i="21"/>
  <c r="CT139" i="21"/>
  <c r="CT142" i="21"/>
  <c r="CT147" i="21"/>
  <c r="CT158" i="21"/>
  <c r="CT161" i="21"/>
  <c r="CT173" i="21"/>
  <c r="CT178" i="21"/>
  <c r="CT185" i="21"/>
  <c r="CT187" i="21"/>
  <c r="CT190" i="21"/>
  <c r="CT192" i="21"/>
  <c r="CT207" i="21"/>
  <c r="CT216" i="21"/>
  <c r="CT219" i="21"/>
  <c r="CT221" i="21"/>
  <c r="CT227" i="21"/>
  <c r="CT233" i="21"/>
  <c r="CT241" i="21"/>
  <c r="CT250" i="21"/>
  <c r="CT256" i="21"/>
  <c r="CT262" i="21"/>
  <c r="CT267" i="21"/>
  <c r="CT270" i="21"/>
  <c r="CT288" i="21"/>
  <c r="CT299" i="21"/>
  <c r="CT302" i="21"/>
  <c r="CT306" i="21"/>
  <c r="CT10" i="21"/>
  <c r="CT17" i="21"/>
  <c r="CT23" i="21"/>
  <c r="CT28" i="21"/>
  <c r="CT55" i="21"/>
  <c r="CT62" i="21"/>
  <c r="CT65" i="21"/>
  <c r="CT68" i="21"/>
  <c r="CT71" i="21"/>
  <c r="CT77" i="21"/>
  <c r="CT79" i="21"/>
  <c r="CT88" i="21"/>
  <c r="CT108" i="21"/>
  <c r="CT112" i="21"/>
  <c r="CT116" i="21"/>
  <c r="CT121" i="21"/>
  <c r="CT126" i="21"/>
  <c r="CT131" i="21"/>
  <c r="CT134" i="21"/>
  <c r="CT144" i="21"/>
  <c r="CT153" i="21"/>
  <c r="CT162" i="21"/>
  <c r="CT165" i="21"/>
  <c r="CT167" i="21"/>
  <c r="CT183" i="21"/>
  <c r="CT193" i="21"/>
  <c r="CT196" i="21"/>
  <c r="CT198" i="21"/>
  <c r="CT204" i="21"/>
  <c r="CT211" i="21"/>
  <c r="CT217" i="21"/>
  <c r="CT230" i="21"/>
  <c r="CT236" i="21"/>
  <c r="CT247" i="21"/>
  <c r="CT253" i="21"/>
  <c r="CT265" i="21"/>
  <c r="CT273" i="21"/>
  <c r="CT282" i="21"/>
  <c r="CT292" i="21"/>
  <c r="CT295" i="21"/>
  <c r="CT310" i="21"/>
  <c r="CT314" i="21"/>
  <c r="CT6" i="21"/>
  <c r="CT8" i="21"/>
  <c r="CT31" i="21"/>
  <c r="CT39" i="21"/>
  <c r="CT43" i="21"/>
  <c r="CT49" i="21"/>
  <c r="CT52" i="21"/>
  <c r="CT58" i="21"/>
  <c r="CT74" i="21"/>
  <c r="CT85" i="21"/>
  <c r="CT96" i="21"/>
  <c r="CT100" i="21"/>
  <c r="CT103" i="21"/>
  <c r="CT124" i="21"/>
  <c r="CT136" i="21"/>
  <c r="CT140" i="21"/>
  <c r="CT171" i="21"/>
  <c r="CT176" i="21"/>
  <c r="CT181" i="21"/>
  <c r="CT202" i="21"/>
  <c r="CT208" i="21"/>
  <c r="CT214" i="21"/>
  <c r="CT222" i="21"/>
  <c r="CT244" i="21"/>
  <c r="CT248" i="21"/>
  <c r="CT257" i="21"/>
  <c r="CT276" i="21"/>
  <c r="CT279" i="21"/>
  <c r="CT285" i="21"/>
  <c r="CT289" i="21"/>
  <c r="CT307" i="21"/>
  <c r="CT315" i="21"/>
  <c r="CT115" i="21"/>
  <c r="CT14" i="21"/>
  <c r="CT34" i="21"/>
  <c r="CT37" i="21"/>
  <c r="CT47" i="21"/>
  <c r="CT56" i="21"/>
  <c r="CT80" i="21"/>
  <c r="CT89" i="21"/>
  <c r="CT92" i="21"/>
  <c r="CT94" i="21"/>
  <c r="CT97" i="21"/>
  <c r="CT110" i="21"/>
  <c r="CT113" i="21"/>
  <c r="CT119" i="21"/>
  <c r="CT129" i="21"/>
  <c r="CT137" i="21"/>
  <c r="CT145" i="21"/>
  <c r="CT148" i="21"/>
  <c r="CT151" i="21"/>
  <c r="CT156" i="21"/>
  <c r="CT168" i="21"/>
  <c r="CT179" i="21"/>
  <c r="CT184" i="21"/>
  <c r="CT191" i="21"/>
  <c r="CT205" i="21"/>
  <c r="CT209" i="21"/>
  <c r="CT225" i="21"/>
  <c r="CT228" i="21"/>
  <c r="CT237" i="21"/>
  <c r="CT242" i="21"/>
  <c r="CT251" i="21"/>
  <c r="CT260" i="21"/>
  <c r="CT268" i="21"/>
  <c r="CT274" i="21"/>
  <c r="CT283" i="21"/>
  <c r="CT296" i="21"/>
  <c r="CT300" i="21"/>
  <c r="CT303" i="21"/>
  <c r="CS116" i="21"/>
  <c r="CS121" i="21"/>
  <c r="CS123" i="21"/>
  <c r="CS126" i="21"/>
  <c r="CS131" i="21"/>
  <c r="CS133" i="21"/>
  <c r="CS139" i="21"/>
  <c r="CS160" i="21"/>
  <c r="CS168" i="21"/>
  <c r="CS176" i="21"/>
  <c r="CS195" i="21"/>
  <c r="CS210" i="21"/>
  <c r="CS225" i="21"/>
  <c r="CS227" i="21"/>
  <c r="CS248" i="21"/>
  <c r="CS252" i="21"/>
  <c r="CS258" i="21"/>
  <c r="CS271" i="21"/>
  <c r="CS273" i="21"/>
  <c r="CS283" i="21"/>
  <c r="CS289" i="21"/>
  <c r="CS291" i="21"/>
  <c r="CS293" i="21"/>
  <c r="CS300" i="21"/>
  <c r="CS304" i="21"/>
  <c r="CS40" i="21"/>
  <c r="CS43" i="21"/>
  <c r="CS45" i="21"/>
  <c r="CS50" i="21"/>
  <c r="CS64" i="21"/>
  <c r="CS68" i="21"/>
  <c r="CS74" i="21"/>
  <c r="CS89" i="21"/>
  <c r="CS91" i="21"/>
  <c r="CS98" i="21"/>
  <c r="CS114" i="21"/>
  <c r="CS135" i="21"/>
  <c r="CS137" i="21"/>
  <c r="CS147" i="21"/>
  <c r="CS149" i="21"/>
  <c r="CS180" i="21"/>
  <c r="CS193" i="21"/>
  <c r="CS198" i="21"/>
  <c r="CS200" i="21"/>
  <c r="CS208" i="21"/>
  <c r="CS214" i="21"/>
  <c r="CS216" i="21"/>
  <c r="CS229" i="21"/>
  <c r="CS233" i="21"/>
  <c r="CS240" i="21"/>
  <c r="CS244" i="21"/>
  <c r="CS246" i="21"/>
  <c r="CS256" i="21"/>
  <c r="CS260" i="21"/>
  <c r="CS277" i="21"/>
  <c r="CS279" i="21"/>
  <c r="CS281" i="21"/>
  <c r="CS298" i="21"/>
  <c r="CS302" i="21"/>
  <c r="CS311" i="21"/>
  <c r="CS33" i="21"/>
  <c r="CS53" i="21"/>
  <c r="CS61" i="21"/>
  <c r="CS66" i="21"/>
  <c r="CS70" i="21"/>
  <c r="CS72" i="21"/>
  <c r="CS78" i="21"/>
  <c r="CS80" i="21"/>
  <c r="CS93" i="21"/>
  <c r="CS96" i="21"/>
  <c r="CS101" i="21"/>
  <c r="CS118" i="21"/>
  <c r="CS143" i="21"/>
  <c r="CS145" i="21"/>
  <c r="CS151" i="21"/>
  <c r="CS153" i="21"/>
  <c r="CS163" i="21"/>
  <c r="CS165" i="21"/>
  <c r="CS184" i="21"/>
  <c r="CS187" i="21"/>
  <c r="CS191" i="21"/>
  <c r="CS204" i="21"/>
  <c r="CS206" i="21"/>
  <c r="CS220" i="21"/>
  <c r="CS235" i="21"/>
  <c r="CS237" i="21"/>
  <c r="CS254" i="21"/>
  <c r="CS262" i="21"/>
  <c r="CS264" i="21"/>
  <c r="CS266" i="21"/>
  <c r="CS285" i="21"/>
  <c r="CS287" i="21"/>
  <c r="CS307" i="21"/>
  <c r="CS309" i="21"/>
  <c r="CS314" i="21"/>
  <c r="CS317" i="21"/>
  <c r="CS8" i="21"/>
  <c r="CS12" i="21"/>
  <c r="CS15" i="21"/>
  <c r="CS19" i="21"/>
  <c r="CS25" i="21"/>
  <c r="CS31" i="21"/>
  <c r="CS35" i="21"/>
  <c r="CS37" i="21"/>
  <c r="CS49" i="21"/>
  <c r="CS56" i="21"/>
  <c r="CS58" i="21"/>
  <c r="CS87" i="21"/>
  <c r="CS103" i="21"/>
  <c r="CS105" i="21"/>
  <c r="CS107" i="21"/>
  <c r="CS110" i="21"/>
  <c r="CS112" i="21"/>
  <c r="CS120" i="21"/>
  <c r="CS125" i="21"/>
  <c r="CS128" i="21"/>
  <c r="CS140" i="21"/>
  <c r="CS155" i="21"/>
  <c r="CS157" i="21"/>
  <c r="CS161" i="21"/>
  <c r="CS169" i="21"/>
  <c r="CS175" i="21"/>
  <c r="CS182" i="21"/>
  <c r="CS189" i="21"/>
  <c r="CS197" i="21"/>
  <c r="CS209" i="21"/>
  <c r="CS217" i="21"/>
  <c r="CS222" i="21"/>
  <c r="CS224" i="21"/>
  <c r="CS231" i="21"/>
  <c r="CS268" i="21"/>
  <c r="CS270" i="21"/>
  <c r="CS274" i="21"/>
  <c r="CS290" i="21"/>
  <c r="CS292" i="21"/>
  <c r="CS296" i="21"/>
  <c r="CS305" i="21"/>
  <c r="CS22" i="21"/>
  <c r="CS29" i="21"/>
  <c r="CS39" i="21"/>
  <c r="CS42" i="21"/>
  <c r="CS51" i="21"/>
  <c r="CS60" i="21"/>
  <c r="CS75" i="21"/>
  <c r="CS77" i="21"/>
  <c r="CS85" i="21"/>
  <c r="CS99" i="21"/>
  <c r="CS109" i="21"/>
  <c r="CS122" i="21"/>
  <c r="CS130" i="21"/>
  <c r="CS132" i="21"/>
  <c r="CS134" i="21"/>
  <c r="CS142" i="21"/>
  <c r="CS159" i="21"/>
  <c r="CS167" i="21"/>
  <c r="CS177" i="21"/>
  <c r="CS179" i="21"/>
  <c r="CS186" i="21"/>
  <c r="CS201" i="21"/>
  <c r="CS211" i="21"/>
  <c r="CS213" i="21"/>
  <c r="CS219" i="21"/>
  <c r="CS226" i="21"/>
  <c r="CS228" i="21"/>
  <c r="CS241" i="21"/>
  <c r="CS243" i="21"/>
  <c r="CS249" i="21"/>
  <c r="CS251" i="21"/>
  <c r="CS257" i="21"/>
  <c r="CS259" i="21"/>
  <c r="CS272" i="21"/>
  <c r="CS276" i="21"/>
  <c r="CS282" i="21"/>
  <c r="CS294" i="21"/>
  <c r="CS299" i="21"/>
  <c r="CS315" i="21"/>
  <c r="CS7" i="21"/>
  <c r="CS10" i="21"/>
  <c r="CS46" i="21"/>
  <c r="CS48" i="21"/>
  <c r="CS54" i="21"/>
  <c r="CS63" i="21"/>
  <c r="CS71" i="21"/>
  <c r="CS73" i="21"/>
  <c r="CS81" i="21"/>
  <c r="CS83" i="21"/>
  <c r="CS92" i="21"/>
  <c r="CS95" i="21"/>
  <c r="CS97" i="21"/>
  <c r="CS115" i="21"/>
  <c r="CS117" i="21"/>
  <c r="CS124" i="21"/>
  <c r="CS138" i="21"/>
  <c r="CS148" i="21"/>
  <c r="CS150" i="21"/>
  <c r="CS162" i="21"/>
  <c r="CS164" i="21"/>
  <c r="CS170" i="21"/>
  <c r="CS172" i="21"/>
  <c r="CS194" i="21"/>
  <c r="CS196" i="21"/>
  <c r="CS203" i="21"/>
  <c r="CS215" i="21"/>
  <c r="CS239" i="21"/>
  <c r="CS245" i="21"/>
  <c r="CS247" i="21"/>
  <c r="CS253" i="21"/>
  <c r="CS278" i="21"/>
  <c r="CS280" i="21"/>
  <c r="CS284" i="21"/>
  <c r="CS288" i="21"/>
  <c r="CS297" i="21"/>
  <c r="CS303" i="21"/>
  <c r="CS312" i="21"/>
  <c r="CS13" i="21"/>
  <c r="CS16" i="21"/>
  <c r="CS18" i="21"/>
  <c r="CS21" i="21"/>
  <c r="CS24" i="21"/>
  <c r="CS27" i="21"/>
  <c r="CS34" i="21"/>
  <c r="CS36" i="21"/>
  <c r="CS44" i="21"/>
  <c r="CS65" i="21"/>
  <c r="CS67" i="21"/>
  <c r="CS69" i="21"/>
  <c r="CS88" i="21"/>
  <c r="CS90" i="21"/>
  <c r="CS102" i="21"/>
  <c r="CS108" i="21"/>
  <c r="CS113" i="21"/>
  <c r="CS127" i="21"/>
  <c r="CS146" i="21"/>
  <c r="CS154" i="21"/>
  <c r="CS181" i="21"/>
  <c r="CS190" i="21"/>
  <c r="CS199" i="21"/>
  <c r="CS205" i="21"/>
  <c r="CS207" i="21"/>
  <c r="CS223" i="21"/>
  <c r="CS230" i="21"/>
  <c r="CS232" i="21"/>
  <c r="CS234" i="21"/>
  <c r="CS236" i="21"/>
  <c r="CS255" i="21"/>
  <c r="CS261" i="21"/>
  <c r="CS265" i="21"/>
  <c r="CS286" i="21"/>
  <c r="CS301" i="21"/>
  <c r="CS306" i="21"/>
  <c r="CS308" i="21"/>
  <c r="CR150" i="21"/>
  <c r="CR165" i="21"/>
  <c r="CR170" i="21"/>
  <c r="CR176" i="21"/>
  <c r="CR196" i="21"/>
  <c r="CR212" i="21"/>
  <c r="CR217" i="21"/>
  <c r="CR221" i="21"/>
  <c r="CR230" i="21"/>
  <c r="CR248" i="21"/>
  <c r="CR256" i="21"/>
  <c r="CR264" i="21"/>
  <c r="CR288" i="21"/>
  <c r="CR290" i="21"/>
  <c r="CR309" i="21"/>
  <c r="CR315" i="21"/>
  <c r="CR10" i="21"/>
  <c r="CR15" i="21"/>
  <c r="CR20" i="21"/>
  <c r="CR25" i="21"/>
  <c r="CR28" i="21"/>
  <c r="CR32" i="21"/>
  <c r="CR42" i="21"/>
  <c r="CR55" i="21"/>
  <c r="CR59" i="21"/>
  <c r="CR68" i="21"/>
  <c r="CR80" i="21"/>
  <c r="CR87" i="21"/>
  <c r="CR91" i="21"/>
  <c r="CR97" i="21"/>
  <c r="CR101" i="21"/>
  <c r="CR104" i="21"/>
  <c r="CR112" i="21"/>
  <c r="CR114" i="21"/>
  <c r="CR120" i="21"/>
  <c r="CR134" i="21"/>
  <c r="CR137" i="21"/>
  <c r="CR139" i="21"/>
  <c r="CR145" i="21"/>
  <c r="CR147" i="21"/>
  <c r="CR155" i="21"/>
  <c r="CR162" i="21"/>
  <c r="CR168" i="21"/>
  <c r="CR172" i="21"/>
  <c r="CR178" i="21"/>
  <c r="CR181" i="21"/>
  <c r="CR184" i="21"/>
  <c r="CR191" i="21"/>
  <c r="CR200" i="21"/>
  <c r="CR202" i="21"/>
  <c r="CR205" i="21"/>
  <c r="CR215" i="21"/>
  <c r="CR229" i="21"/>
  <c r="CR237" i="21"/>
  <c r="CR250" i="21"/>
  <c r="CR253" i="21"/>
  <c r="CR258" i="21"/>
  <c r="CR261" i="21"/>
  <c r="CR269" i="21"/>
  <c r="CR272" i="21"/>
  <c r="CR280" i="21"/>
  <c r="CR295" i="21"/>
  <c r="CR297" i="21"/>
  <c r="CR299" i="21"/>
  <c r="CR302" i="21"/>
  <c r="CR19" i="21"/>
  <c r="CR24" i="21"/>
  <c r="CR36" i="21"/>
  <c r="CR45" i="21"/>
  <c r="CR51" i="21"/>
  <c r="CR53" i="21"/>
  <c r="CR63" i="21"/>
  <c r="CR76" i="21"/>
  <c r="CR82" i="21"/>
  <c r="CR99" i="21"/>
  <c r="CR106" i="21"/>
  <c r="CR108" i="21"/>
  <c r="CR116" i="21"/>
  <c r="CR129" i="21"/>
  <c r="CR141" i="21"/>
  <c r="CR149" i="21"/>
  <c r="CR157" i="21"/>
  <c r="CR160" i="21"/>
  <c r="CR164" i="21"/>
  <c r="CR175" i="21"/>
  <c r="CR188" i="21"/>
  <c r="CR193" i="21"/>
  <c r="CR195" i="21"/>
  <c r="CR209" i="21"/>
  <c r="CR219" i="21"/>
  <c r="CR220" i="21"/>
  <c r="CR223" i="21"/>
  <c r="CR226" i="21"/>
  <c r="CR232" i="21"/>
  <c r="CR240" i="21"/>
  <c r="CR242" i="21"/>
  <c r="CR245" i="21"/>
  <c r="CR266" i="21"/>
  <c r="CR274" i="21"/>
  <c r="CR277" i="21"/>
  <c r="CR282" i="21"/>
  <c r="CR285" i="21"/>
  <c r="CR292" i="21"/>
  <c r="CR304" i="21"/>
  <c r="CR306" i="21"/>
  <c r="CR311" i="21"/>
  <c r="CQ310" i="21"/>
  <c r="CQ287" i="21"/>
  <c r="CQ296" i="21"/>
  <c r="CQ300" i="21"/>
  <c r="CQ305" i="21"/>
  <c r="CQ309" i="21"/>
  <c r="CQ262" i="21"/>
  <c r="CQ266" i="21"/>
  <c r="CQ272" i="21"/>
  <c r="CQ286" i="21"/>
  <c r="CQ299" i="21"/>
  <c r="CQ308" i="21"/>
  <c r="CQ313" i="21"/>
  <c r="CQ12" i="21"/>
  <c r="CQ14" i="21"/>
  <c r="CQ16" i="21"/>
  <c r="CQ34" i="21"/>
  <c r="CQ47" i="21"/>
  <c r="CQ60" i="21"/>
  <c r="CQ71" i="21"/>
  <c r="CQ76" i="21"/>
  <c r="CQ77" i="21"/>
  <c r="CQ78" i="21"/>
  <c r="CQ86" i="21"/>
  <c r="CQ89" i="21"/>
  <c r="CQ99" i="21"/>
  <c r="CQ102" i="21"/>
  <c r="CQ113" i="21"/>
  <c r="CQ126" i="21"/>
  <c r="CQ127" i="21"/>
  <c r="CQ128" i="21"/>
  <c r="CQ143" i="21"/>
  <c r="CQ151" i="21"/>
  <c r="CQ158" i="21"/>
  <c r="CQ162" i="21"/>
  <c r="CQ166" i="21"/>
  <c r="CQ170" i="21"/>
  <c r="CQ185" i="21"/>
  <c r="CQ195" i="21"/>
  <c r="CQ202" i="21"/>
  <c r="CQ206" i="21"/>
  <c r="CQ209" i="21"/>
  <c r="CQ215" i="21"/>
  <c r="CQ218" i="21"/>
  <c r="CQ228" i="21"/>
  <c r="CQ233" i="21"/>
  <c r="CQ239" i="21"/>
  <c r="CQ248" i="21"/>
  <c r="CQ252" i="21"/>
  <c r="CQ257" i="21"/>
  <c r="CQ261" i="21"/>
  <c r="CQ275" i="21"/>
  <c r="CQ285" i="21"/>
  <c r="CQ290" i="21"/>
  <c r="CQ295" i="21"/>
  <c r="CQ304" i="21"/>
  <c r="CQ315" i="21"/>
  <c r="CQ317" i="21"/>
  <c r="CQ294" i="21"/>
  <c r="CQ298" i="21"/>
  <c r="CQ307" i="21"/>
  <c r="CQ28" i="21"/>
  <c r="CQ33" i="21"/>
  <c r="CQ37" i="21"/>
  <c r="CQ46" i="21"/>
  <c r="CQ52" i="21"/>
  <c r="CQ59" i="21"/>
  <c r="CQ73" i="21"/>
  <c r="CQ75" i="21"/>
  <c r="CQ85" i="21"/>
  <c r="CQ88" i="21"/>
  <c r="CQ98" i="21"/>
  <c r="CQ101" i="21"/>
  <c r="CQ116" i="21"/>
  <c r="CQ117" i="21"/>
  <c r="CQ118" i="21"/>
  <c r="CQ119" i="21"/>
  <c r="CQ124" i="21"/>
  <c r="CQ131" i="21"/>
  <c r="CQ138" i="21"/>
  <c r="CQ141" i="21"/>
  <c r="CQ157" i="21"/>
  <c r="CQ174" i="21"/>
  <c r="CQ190" i="21"/>
  <c r="CQ194" i="21"/>
  <c r="CQ201" i="21"/>
  <c r="CQ205" i="21"/>
  <c r="CQ213" i="21"/>
  <c r="CQ217" i="21"/>
  <c r="CQ227" i="21"/>
  <c r="CQ237" i="21"/>
  <c r="CQ242" i="21"/>
  <c r="CQ247" i="21"/>
  <c r="CQ256" i="21"/>
  <c r="CQ270" i="21"/>
  <c r="CQ283" i="21"/>
  <c r="CQ289" i="21"/>
  <c r="CQ293" i="21"/>
  <c r="CQ303" i="21"/>
  <c r="CQ312" i="21"/>
  <c r="CQ11" i="21"/>
  <c r="CQ36" i="21"/>
  <c r="CQ45" i="21"/>
  <c r="CQ54" i="21"/>
  <c r="CQ56" i="21"/>
  <c r="CQ70" i="21"/>
  <c r="CQ81" i="21"/>
  <c r="CQ84" i="21"/>
  <c r="CQ91" i="21"/>
  <c r="CQ97" i="21"/>
  <c r="CQ105" i="21"/>
  <c r="CQ112" i="21"/>
  <c r="CQ115" i="21"/>
  <c r="CQ123" i="21"/>
  <c r="CQ140" i="21"/>
  <c r="CQ146" i="21"/>
  <c r="CQ149" i="21"/>
  <c r="CQ161" i="21"/>
  <c r="CQ164" i="21"/>
  <c r="CQ169" i="21"/>
  <c r="CQ173" i="21"/>
  <c r="CQ178" i="21"/>
  <c r="CQ183" i="21"/>
  <c r="CQ208" i="21"/>
  <c r="CQ212" i="21"/>
  <c r="CQ223" i="21"/>
  <c r="CQ232" i="21"/>
  <c r="CQ236" i="21"/>
  <c r="CQ246" i="21"/>
  <c r="CQ250" i="21"/>
  <c r="CQ259" i="21"/>
  <c r="CQ269" i="21"/>
  <c r="CQ274" i="21"/>
  <c r="CQ279" i="21"/>
  <c r="CQ292" i="21"/>
  <c r="CQ297" i="21"/>
  <c r="CQ302" i="21"/>
  <c r="CQ13" i="21"/>
  <c r="CQ15" i="21"/>
  <c r="CQ17" i="21"/>
  <c r="CQ27" i="21"/>
  <c r="CQ30" i="21"/>
  <c r="CQ39" i="21"/>
  <c r="CQ43" i="21"/>
  <c r="CQ44" i="21"/>
  <c r="CQ51" i="21"/>
  <c r="CQ58" i="21"/>
  <c r="CQ64" i="21"/>
  <c r="CQ94" i="21"/>
  <c r="CQ95" i="21"/>
  <c r="CQ96" i="21"/>
  <c r="CQ100" i="21"/>
  <c r="CQ133" i="21"/>
  <c r="CQ137" i="21"/>
  <c r="CQ148" i="21"/>
  <c r="CQ153" i="21"/>
  <c r="CQ156" i="21"/>
  <c r="CQ172" i="21"/>
  <c r="CQ182" i="21"/>
  <c r="CQ189" i="21"/>
  <c r="CQ193" i="21"/>
  <c r="CQ200" i="21"/>
  <c r="CQ204" i="21"/>
  <c r="CQ211" i="21"/>
  <c r="CQ222" i="21"/>
  <c r="CQ235" i="21"/>
  <c r="CQ241" i="21"/>
  <c r="CQ245" i="21"/>
  <c r="CQ255" i="21"/>
  <c r="CQ264" i="21"/>
  <c r="CQ268" i="21"/>
  <c r="CQ278" i="21"/>
  <c r="CQ282" i="21"/>
  <c r="CQ288" i="21"/>
  <c r="CQ306" i="21"/>
  <c r="CQ311" i="21"/>
  <c r="CQ314" i="21"/>
  <c r="CF246" i="21"/>
  <c r="CF266" i="21"/>
  <c r="CF293" i="21"/>
  <c r="CF8" i="21"/>
  <c r="CF23" i="21"/>
  <c r="CF26" i="21"/>
  <c r="CF37" i="21"/>
  <c r="CF41" i="21"/>
  <c r="CF53" i="21"/>
  <c r="CF64" i="21"/>
  <c r="CF68" i="21"/>
  <c r="CF83" i="21"/>
  <c r="CF117" i="21"/>
  <c r="CF122" i="21"/>
  <c r="CF133" i="21"/>
  <c r="CF138" i="21"/>
  <c r="CF142" i="21"/>
  <c r="CF163" i="21"/>
  <c r="CF182" i="21"/>
  <c r="CF209" i="21"/>
  <c r="CF234" i="21"/>
  <c r="CF242" i="21"/>
  <c r="CF258" i="21"/>
  <c r="CF281" i="21"/>
  <c r="CF29" i="21"/>
  <c r="CF38" i="21"/>
  <c r="CF49" i="21"/>
  <c r="CF57" i="21"/>
  <c r="CF60" i="21"/>
  <c r="CF92" i="21"/>
  <c r="CF102" i="21"/>
  <c r="CF107" i="21"/>
  <c r="CF112" i="21"/>
  <c r="CF154" i="21"/>
  <c r="CF159" i="21"/>
  <c r="CF187" i="21"/>
  <c r="CF192" i="21"/>
  <c r="CF200" i="21"/>
  <c r="CF205" i="21"/>
  <c r="CF219" i="21"/>
  <c r="CF223" i="21"/>
  <c r="CF228" i="21"/>
  <c r="CF231" i="21"/>
  <c r="CF247" i="21"/>
  <c r="CF254" i="21"/>
  <c r="CF262" i="21"/>
  <c r="CF269" i="21"/>
  <c r="CF275" i="21"/>
  <c r="CF282" i="21"/>
  <c r="CF295" i="21"/>
  <c r="CF300" i="21"/>
  <c r="CF307" i="21"/>
  <c r="CF315" i="21"/>
  <c r="CF15" i="21"/>
  <c r="CF20" i="21"/>
  <c r="CF24" i="21"/>
  <c r="CF34" i="21"/>
  <c r="CF73" i="21"/>
  <c r="CF76" i="21"/>
  <c r="CF80" i="21"/>
  <c r="CF88" i="21"/>
  <c r="CF98" i="21"/>
  <c r="CF124" i="21"/>
  <c r="CF129" i="21"/>
  <c r="CF134" i="21"/>
  <c r="CF144" i="21"/>
  <c r="CF147" i="21"/>
  <c r="CF150" i="21"/>
  <c r="CF164" i="21"/>
  <c r="CF169" i="21"/>
  <c r="CF174" i="21"/>
  <c r="CF179" i="21"/>
  <c r="CF183" i="21"/>
  <c r="CF239" i="21"/>
  <c r="CF248" i="21"/>
  <c r="CF290" i="21"/>
  <c r="CF9" i="21"/>
  <c r="CF27" i="21"/>
  <c r="CF30" i="21"/>
  <c r="CF42" i="21"/>
  <c r="CF46" i="21"/>
  <c r="CF51" i="21"/>
  <c r="CF61" i="21"/>
  <c r="CF104" i="21"/>
  <c r="CF139" i="21"/>
  <c r="CF151" i="21"/>
  <c r="CF155" i="21"/>
  <c r="CF189" i="21"/>
  <c r="CF197" i="21"/>
  <c r="CF210" i="21"/>
  <c r="CF214" i="21"/>
  <c r="CF220" i="21"/>
  <c r="CF224" i="21"/>
  <c r="CF232" i="21"/>
  <c r="CF235" i="21"/>
  <c r="CF240" i="21"/>
  <c r="CF244" i="21"/>
  <c r="CF249" i="21"/>
  <c r="CF259" i="21"/>
  <c r="CF277" i="21"/>
  <c r="CF285" i="21"/>
  <c r="CF291" i="21"/>
  <c r="CF302" i="21"/>
  <c r="CF308" i="21"/>
  <c r="CF21" i="21"/>
  <c r="CF36" i="21"/>
  <c r="CF39" i="21"/>
  <c r="CF43" i="21"/>
  <c r="CF55" i="21"/>
  <c r="CF58" i="21"/>
  <c r="CF66" i="21"/>
  <c r="CF69" i="21"/>
  <c r="CF74" i="21"/>
  <c r="CF81" i="21"/>
  <c r="CF85" i="21"/>
  <c r="CF89" i="21"/>
  <c r="CF99" i="21"/>
  <c r="CF113" i="21"/>
  <c r="CF119" i="21"/>
  <c r="CF145" i="21"/>
  <c r="CF160" i="21"/>
  <c r="CF166" i="21"/>
  <c r="CF175" i="21"/>
  <c r="CF202" i="21"/>
  <c r="CF216" i="21"/>
  <c r="CF229" i="21"/>
  <c r="CF255" i="21"/>
  <c r="CF264" i="21"/>
  <c r="CF272" i="21"/>
  <c r="CF310" i="21"/>
  <c r="CF317" i="21"/>
  <c r="CF6" i="21"/>
  <c r="CF17" i="21"/>
  <c r="CF40" i="21"/>
  <c r="CF70" i="21"/>
  <c r="CF78" i="21"/>
  <c r="CF120" i="21"/>
  <c r="CF131" i="21"/>
  <c r="CF135" i="21"/>
  <c r="CF148" i="21"/>
  <c r="CF152" i="21"/>
  <c r="CF171" i="21"/>
  <c r="CF185" i="21"/>
  <c r="CF194" i="21"/>
  <c r="CF198" i="21"/>
  <c r="CF207" i="21"/>
  <c r="CF225" i="21"/>
  <c r="CF233" i="21"/>
  <c r="CF279" i="21"/>
  <c r="CF298" i="21"/>
  <c r="CF304" i="21"/>
  <c r="CE288" i="21"/>
  <c r="CE303" i="21"/>
  <c r="CE308" i="21"/>
  <c r="CE314" i="21"/>
  <c r="CE7" i="21"/>
  <c r="CE14" i="21"/>
  <c r="CE17" i="21"/>
  <c r="CE21" i="21"/>
  <c r="CE30" i="21"/>
  <c r="CE34" i="21"/>
  <c r="CE38" i="21"/>
  <c r="CE70" i="21"/>
  <c r="CE87" i="21"/>
  <c r="CE99" i="21"/>
  <c r="CE104" i="21"/>
  <c r="CE112" i="21"/>
  <c r="CE116" i="21"/>
  <c r="CE136" i="21"/>
  <c r="CE140" i="21"/>
  <c r="CE145" i="21"/>
  <c r="CE159" i="21"/>
  <c r="CE168" i="21"/>
  <c r="CE181" i="21"/>
  <c r="CE226" i="21"/>
  <c r="CE243" i="21"/>
  <c r="CE254" i="21"/>
  <c r="CE265" i="21"/>
  <c r="CE272" i="21"/>
  <c r="CE277" i="21"/>
  <c r="CE294" i="21"/>
  <c r="CE315" i="21"/>
  <c r="CE49" i="21"/>
  <c r="CE53" i="21"/>
  <c r="CE63" i="21"/>
  <c r="CE78" i="21"/>
  <c r="CE81" i="21"/>
  <c r="CE84" i="21"/>
  <c r="CE96" i="21"/>
  <c r="CE108" i="21"/>
  <c r="CE122" i="21"/>
  <c r="CE151" i="21"/>
  <c r="CE178" i="21"/>
  <c r="CE190" i="21"/>
  <c r="CE198" i="21"/>
  <c r="CE202" i="21"/>
  <c r="CE223" i="21"/>
  <c r="CE227" i="21"/>
  <c r="CE258" i="21"/>
  <c r="CE266" i="21"/>
  <c r="CE285" i="21"/>
  <c r="CE289" i="21"/>
  <c r="CE299" i="21"/>
  <c r="CE310" i="21"/>
  <c r="CH17" i="21"/>
  <c r="CH22" i="21"/>
  <c r="CH31" i="21"/>
  <c r="CH34" i="21"/>
  <c r="CH44" i="21"/>
  <c r="CH46" i="21"/>
  <c r="CH49" i="21"/>
  <c r="CH54" i="21"/>
  <c r="CH64" i="21"/>
  <c r="CH69" i="21"/>
  <c r="CH78" i="21"/>
  <c r="CH93" i="21"/>
  <c r="CH102" i="21"/>
  <c r="CH113" i="21"/>
  <c r="CH116" i="21"/>
  <c r="CH119" i="21"/>
  <c r="CH122" i="21"/>
  <c r="CH129" i="21"/>
  <c r="CH135" i="21"/>
  <c r="CH149" i="21"/>
  <c r="CH155" i="21"/>
  <c r="CH160" i="21"/>
  <c r="CH170" i="21"/>
  <c r="CH172" i="21"/>
  <c r="CH184" i="21"/>
  <c r="CH207" i="21"/>
  <c r="CH238" i="21"/>
  <c r="CH241" i="21"/>
  <c r="CH247" i="21"/>
  <c r="CH257" i="21"/>
  <c r="CH265" i="21"/>
  <c r="CH276" i="21"/>
  <c r="CH280" i="21"/>
  <c r="CH283" i="21"/>
  <c r="CH296" i="21"/>
  <c r="CH301" i="21"/>
  <c r="CH305" i="21"/>
  <c r="CH311" i="21"/>
  <c r="CH314" i="21"/>
  <c r="CH269" i="21"/>
  <c r="CH287" i="21"/>
  <c r="CH293" i="21"/>
  <c r="CH7" i="21"/>
  <c r="CH10" i="21"/>
  <c r="CH18" i="21"/>
  <c r="CH25" i="21"/>
  <c r="CH29" i="21"/>
  <c r="CH32" i="21"/>
  <c r="CH35" i="21"/>
  <c r="CH39" i="21"/>
  <c r="CH42" i="21"/>
  <c r="CH50" i="21"/>
  <c r="CH65" i="21"/>
  <c r="CH83" i="21"/>
  <c r="CH97" i="21"/>
  <c r="CH103" i="21"/>
  <c r="CH105" i="21"/>
  <c r="CH114" i="21"/>
  <c r="CH117" i="21"/>
  <c r="CH120" i="21"/>
  <c r="CH123" i="21"/>
  <c r="CH136" i="21"/>
  <c r="CH142" i="21"/>
  <c r="CH156" i="21"/>
  <c r="CH167" i="21"/>
  <c r="CH176" i="21"/>
  <c r="CH188" i="21"/>
  <c r="CH199" i="21"/>
  <c r="CH202" i="21"/>
  <c r="CH204" i="21"/>
  <c r="CH214" i="21"/>
  <c r="CH217" i="21"/>
  <c r="CH226" i="21"/>
  <c r="CH239" i="21"/>
  <c r="CH245" i="21"/>
  <c r="CH248" i="21"/>
  <c r="CH255" i="21"/>
  <c r="CH284" i="21"/>
  <c r="CH290" i="21"/>
  <c r="CH302" i="21"/>
  <c r="CH308" i="21"/>
  <c r="CH23" i="21"/>
  <c r="CH37" i="21"/>
  <c r="CH55" i="21"/>
  <c r="CH60" i="21"/>
  <c r="CH62" i="21"/>
  <c r="CH73" i="21"/>
  <c r="CH81" i="21"/>
  <c r="CH88" i="21"/>
  <c r="CH90" i="21"/>
  <c r="CH94" i="21"/>
  <c r="CH100" i="21"/>
  <c r="CH150" i="21"/>
  <c r="CH153" i="21"/>
  <c r="CH162" i="21"/>
  <c r="CH165" i="21"/>
  <c r="CH171" i="21"/>
  <c r="CH173" i="21"/>
  <c r="CH182" i="21"/>
  <c r="CH185" i="21"/>
  <c r="CH191" i="21"/>
  <c r="CH215" i="21"/>
  <c r="CH221" i="21"/>
  <c r="CH231" i="21"/>
  <c r="CH252" i="21"/>
  <c r="CH263" i="21"/>
  <c r="CH266" i="21"/>
  <c r="CH270" i="21"/>
  <c r="CH273" i="21"/>
  <c r="CH277" i="21"/>
  <c r="CH281" i="21"/>
  <c r="CH297" i="21"/>
  <c r="CH299" i="21"/>
  <c r="CH306" i="21"/>
  <c r="CH309" i="21"/>
  <c r="CH312" i="21"/>
  <c r="CG239" i="21"/>
  <c r="CG261" i="21"/>
  <c r="CG270" i="21"/>
  <c r="CG285" i="21"/>
  <c r="CG295" i="21"/>
  <c r="CG297" i="21"/>
  <c r="CG302" i="21"/>
  <c r="CG310" i="21"/>
  <c r="CG314" i="21"/>
  <c r="CG15" i="21"/>
  <c r="CG51" i="21"/>
  <c r="CG62" i="21"/>
  <c r="CG71" i="21"/>
  <c r="CG73" i="21"/>
  <c r="CG75" i="21"/>
  <c r="CG85" i="21"/>
  <c r="CG87" i="21"/>
  <c r="CG92" i="21"/>
  <c r="CG106" i="21"/>
  <c r="CG108" i="21"/>
  <c r="CG118" i="21"/>
  <c r="CG136" i="21"/>
  <c r="CG142" i="21"/>
  <c r="CG144" i="21"/>
  <c r="CG155" i="21"/>
  <c r="CG157" i="21"/>
  <c r="CG168" i="21"/>
  <c r="CG187" i="21"/>
  <c r="CG191" i="21"/>
  <c r="CG201" i="21"/>
  <c r="CG204" i="21"/>
  <c r="CG209" i="21"/>
  <c r="CG213" i="21"/>
  <c r="CG219" i="21"/>
  <c r="CG223" i="21"/>
  <c r="CG225" i="21"/>
  <c r="CG228" i="21"/>
  <c r="CG241" i="21"/>
  <c r="CG245" i="21"/>
  <c r="CG253" i="21"/>
  <c r="CG258" i="21"/>
  <c r="CG277" i="21"/>
  <c r="CG280" i="21"/>
  <c r="CG291" i="21"/>
  <c r="CG293" i="21"/>
  <c r="CG18" i="21"/>
  <c r="CG21" i="21"/>
  <c r="CG28" i="21"/>
  <c r="CG31" i="21"/>
  <c r="CG38" i="21"/>
  <c r="CG40" i="21"/>
  <c r="CG42" i="21"/>
  <c r="CG49" i="21"/>
  <c r="CG54" i="21"/>
  <c r="CG67" i="21"/>
  <c r="CG94" i="21"/>
  <c r="CG98" i="21"/>
  <c r="CG100" i="21"/>
  <c r="CG110" i="21"/>
  <c r="CG112" i="21"/>
  <c r="CG114" i="21"/>
  <c r="CG116" i="21"/>
  <c r="CG120" i="21"/>
  <c r="CG122" i="21"/>
  <c r="CG124" i="21"/>
  <c r="CG126" i="21"/>
  <c r="CG128" i="21"/>
  <c r="CG153" i="21"/>
  <c r="CG160" i="21"/>
  <c r="CG174" i="21"/>
  <c r="CG176" i="21"/>
  <c r="CG182" i="21"/>
  <c r="CG184" i="21"/>
  <c r="CG195" i="21"/>
  <c r="CG199" i="21"/>
  <c r="CG207" i="21"/>
  <c r="CG235" i="21"/>
  <c r="CG237" i="21"/>
  <c r="CG247" i="21"/>
  <c r="CG249" i="21"/>
  <c r="CG251" i="21"/>
  <c r="CG255" i="21"/>
  <c r="CG257" i="21"/>
  <c r="CG264" i="21"/>
  <c r="CG268" i="21"/>
  <c r="CG271" i="21"/>
  <c r="CG275" i="21"/>
  <c r="CG288" i="21"/>
  <c r="CG300" i="21"/>
  <c r="CG305" i="21"/>
  <c r="CG308" i="21"/>
  <c r="CG14" i="21"/>
  <c r="CG58" i="21"/>
  <c r="CG78" i="21"/>
  <c r="CG197" i="21"/>
  <c r="CG211" i="21"/>
  <c r="CG216" i="21"/>
  <c r="CG243" i="21"/>
  <c r="CG266" i="21"/>
  <c r="CG273" i="21"/>
  <c r="CG278" i="21"/>
  <c r="CG282" i="21"/>
  <c r="CG284" i="21"/>
  <c r="CG286" i="21"/>
  <c r="CG296" i="21"/>
  <c r="CG303" i="21"/>
  <c r="CG317" i="21"/>
  <c r="CG7" i="21"/>
  <c r="CG20" i="21"/>
  <c r="CG23" i="21"/>
  <c r="CG25" i="21"/>
  <c r="CG27" i="21"/>
  <c r="CG34" i="21"/>
  <c r="CG37" i="21"/>
  <c r="CG47" i="21"/>
  <c r="CG70" i="21"/>
  <c r="CG80" i="21"/>
  <c r="CG84" i="21"/>
  <c r="CG96" i="21"/>
  <c r="CG137" i="21"/>
  <c r="CG141" i="21"/>
  <c r="CG156" i="21"/>
  <c r="CG161" i="21"/>
  <c r="CG181" i="21"/>
  <c r="CG186" i="21"/>
  <c r="CG188" i="21"/>
  <c r="CG203" i="21"/>
  <c r="CG205" i="21"/>
  <c r="CG208" i="21"/>
  <c r="CG218" i="21"/>
  <c r="CG222" i="21"/>
  <c r="CG230" i="21"/>
  <c r="CG234" i="21"/>
  <c r="CG260" i="21"/>
  <c r="CG262" i="21"/>
  <c r="CG290" i="21"/>
  <c r="CG299" i="21"/>
  <c r="CG309" i="21"/>
  <c r="CG9" i="21"/>
  <c r="CG65" i="21"/>
  <c r="CG148" i="21"/>
  <c r="CG151" i="21"/>
  <c r="CG163" i="21"/>
  <c r="CG227" i="21"/>
  <c r="CG232" i="21"/>
  <c r="CG240" i="21"/>
  <c r="CG13" i="21"/>
  <c r="CG32" i="21"/>
  <c r="CG36" i="21"/>
  <c r="CG50" i="21"/>
  <c r="CG53" i="21"/>
  <c r="CG60" i="21"/>
  <c r="CG63" i="21"/>
  <c r="CG72" i="21"/>
  <c r="CG74" i="21"/>
  <c r="CG76" i="21"/>
  <c r="CG82" i="21"/>
  <c r="CG86" i="21"/>
  <c r="CG89" i="21"/>
  <c r="CG93" i="21"/>
  <c r="CG101" i="21"/>
  <c r="CG105" i="21"/>
  <c r="CG107" i="21"/>
  <c r="CG111" i="21"/>
  <c r="CG121" i="21"/>
  <c r="CG129" i="21"/>
  <c r="CG135" i="21"/>
  <c r="CG143" i="21"/>
  <c r="CG145" i="21"/>
  <c r="CG147" i="21"/>
  <c r="CG150" i="21"/>
  <c r="CG159" i="21"/>
  <c r="CG167" i="21"/>
  <c r="CG169" i="21"/>
  <c r="CG173" i="21"/>
  <c r="CG177" i="21"/>
  <c r="CG190" i="21"/>
  <c r="CG192" i="21"/>
  <c r="CG194" i="21"/>
  <c r="CG214" i="21"/>
  <c r="CG220" i="21"/>
  <c r="CG224" i="21"/>
  <c r="CG238" i="21"/>
  <c r="CG246" i="21"/>
  <c r="CG248" i="21"/>
  <c r="CG254" i="21"/>
  <c r="CG256" i="21"/>
  <c r="CG269" i="21"/>
  <c r="CG276" i="21"/>
  <c r="CG292" i="21"/>
  <c r="CG294" i="21"/>
  <c r="CG301" i="21"/>
  <c r="CG307" i="21"/>
  <c r="CG315" i="21"/>
  <c r="CG11" i="21"/>
  <c r="CG16" i="21"/>
  <c r="CG44" i="21"/>
  <c r="CG61" i="21"/>
  <c r="CG90" i="21"/>
  <c r="CG103" i="21"/>
  <c r="CG133" i="21"/>
  <c r="CG165" i="21"/>
  <c r="CG171" i="21"/>
  <c r="CG313" i="21"/>
  <c r="CG19" i="21"/>
  <c r="CG30" i="21"/>
  <c r="CG41" i="21"/>
  <c r="CG43" i="21"/>
  <c r="CG46" i="21"/>
  <c r="CG48" i="21"/>
  <c r="CG69" i="21"/>
  <c r="CG91" i="21"/>
  <c r="CG97" i="21"/>
  <c r="CG109" i="21"/>
  <c r="CG115" i="21"/>
  <c r="CG117" i="21"/>
  <c r="CG119" i="21"/>
  <c r="CG123" i="21"/>
  <c r="CG125" i="21"/>
  <c r="CG127" i="21"/>
  <c r="CG132" i="21"/>
  <c r="CG154" i="21"/>
  <c r="CG196" i="21"/>
  <c r="CG200" i="21"/>
  <c r="CG202" i="21"/>
  <c r="CG206" i="21"/>
  <c r="CG226" i="21"/>
  <c r="CG250" i="21"/>
  <c r="CG252" i="21"/>
  <c r="CG265" i="21"/>
  <c r="CG267" i="21"/>
  <c r="CG272" i="21"/>
  <c r="CG274" i="21"/>
  <c r="CG279" i="21"/>
  <c r="CG281" i="21"/>
  <c r="CG287" i="21"/>
  <c r="CG298" i="21"/>
  <c r="CG304" i="21"/>
  <c r="CG56" i="21"/>
  <c r="CG131" i="21"/>
  <c r="CG139" i="21"/>
  <c r="CG179" i="21"/>
  <c r="CG311" i="21"/>
  <c r="CG6" i="21"/>
  <c r="CG8" i="21"/>
  <c r="CG10" i="21"/>
  <c r="CG17" i="21"/>
  <c r="CG22" i="21"/>
  <c r="CG35" i="21"/>
  <c r="CG39" i="21"/>
  <c r="CG52" i="21"/>
  <c r="CG55" i="21"/>
  <c r="CG57" i="21"/>
  <c r="CG59" i="21"/>
  <c r="CG66" i="21"/>
  <c r="CG77" i="21"/>
  <c r="CG88" i="21"/>
  <c r="CG95" i="21"/>
  <c r="CG99" i="21"/>
  <c r="CG113" i="21"/>
  <c r="CG130" i="21"/>
  <c r="CG138" i="21"/>
  <c r="CG140" i="21"/>
  <c r="CG152" i="21"/>
  <c r="CG158" i="21"/>
  <c r="CG162" i="21"/>
  <c r="CG164" i="21"/>
  <c r="CG170" i="21"/>
  <c r="CG175" i="21"/>
  <c r="CG180" i="21"/>
  <c r="CG183" i="21"/>
  <c r="CG185" i="21"/>
  <c r="CG210" i="21"/>
  <c r="CG212" i="21"/>
  <c r="CG215" i="21"/>
  <c r="CG229" i="21"/>
  <c r="CG231" i="21"/>
  <c r="CG233" i="21"/>
  <c r="CG236" i="21"/>
  <c r="CG242" i="21"/>
  <c r="CG244" i="21"/>
  <c r="CG259" i="21"/>
  <c r="CG263" i="21"/>
  <c r="CG283" i="21"/>
  <c r="CG289" i="21"/>
  <c r="CG306" i="21"/>
  <c r="CG312" i="21"/>
  <c r="CF268" i="21"/>
  <c r="CF270" i="21"/>
  <c r="CF284" i="21"/>
  <c r="CF306" i="21"/>
  <c r="CF87" i="21"/>
  <c r="CF95" i="21"/>
  <c r="CF109" i="21"/>
  <c r="CF114" i="21"/>
  <c r="CF126" i="21"/>
  <c r="CF136" i="21"/>
  <c r="CF157" i="21"/>
  <c r="CF161" i="21"/>
  <c r="CF165" i="21"/>
  <c r="CF181" i="21"/>
  <c r="CF188" i="21"/>
  <c r="CF191" i="21"/>
  <c r="CF193" i="21"/>
  <c r="CF199" i="21"/>
  <c r="CF201" i="21"/>
  <c r="CF208" i="21"/>
  <c r="CF227" i="21"/>
  <c r="CF251" i="21"/>
  <c r="CF256" i="21"/>
  <c r="CF263" i="21"/>
  <c r="CF265" i="21"/>
  <c r="CF274" i="21"/>
  <c r="CF289" i="21"/>
  <c r="CF297" i="21"/>
  <c r="CF309" i="21"/>
  <c r="CF311" i="21"/>
  <c r="CF314" i="21"/>
  <c r="CF13" i="21"/>
  <c r="CF45" i="21"/>
  <c r="CF72" i="21"/>
  <c r="CF75" i="21"/>
  <c r="CF77" i="21"/>
  <c r="CF91" i="21"/>
  <c r="CF94" i="21"/>
  <c r="CF103" i="21"/>
  <c r="CF106" i="21"/>
  <c r="CF111" i="21"/>
  <c r="CF116" i="21"/>
  <c r="CF123" i="21"/>
  <c r="CF130" i="21"/>
  <c r="CF140" i="21"/>
  <c r="CF149" i="21"/>
  <c r="CF173" i="21"/>
  <c r="CF196" i="21"/>
  <c r="CF206" i="21"/>
  <c r="CF215" i="21"/>
  <c r="CF218" i="21"/>
  <c r="CF221" i="21"/>
  <c r="CF226" i="21"/>
  <c r="CF236" i="21"/>
  <c r="CF238" i="21"/>
  <c r="CF276" i="21"/>
  <c r="CF278" i="21"/>
  <c r="CF280" i="21"/>
  <c r="CF283" i="21"/>
  <c r="CF292" i="21"/>
  <c r="CF301" i="21"/>
  <c r="CF303" i="21"/>
  <c r="CF305" i="21"/>
  <c r="CF313" i="21"/>
  <c r="CF12" i="21"/>
  <c r="CF16" i="21"/>
  <c r="CF18" i="21"/>
  <c r="CF22" i="21"/>
  <c r="CF31" i="21"/>
  <c r="CF33" i="21"/>
  <c r="CF35" i="21"/>
  <c r="CF44" i="21"/>
  <c r="CF48" i="21"/>
  <c r="CF50" i="21"/>
  <c r="CF54" i="21"/>
  <c r="CF63" i="21"/>
  <c r="CF65" i="21"/>
  <c r="CF67" i="21"/>
  <c r="CF82" i="21"/>
  <c r="CF84" i="21"/>
  <c r="CF93" i="21"/>
  <c r="CF97" i="21"/>
  <c r="CF101" i="21"/>
  <c r="CF108" i="21"/>
  <c r="CF118" i="21"/>
  <c r="CF125" i="21"/>
  <c r="CF128" i="21"/>
  <c r="CF132" i="21"/>
  <c r="CF143" i="21"/>
  <c r="CF156" i="21"/>
  <c r="CF168" i="21"/>
  <c r="CF170" i="21"/>
  <c r="CF176" i="21"/>
  <c r="CF178" i="21"/>
  <c r="CF180" i="21"/>
  <c r="CF184" i="21"/>
  <c r="CF204" i="21"/>
  <c r="CF211" i="21"/>
  <c r="CF213" i="21"/>
  <c r="CF243" i="21"/>
  <c r="CF245" i="21"/>
  <c r="CF250" i="21"/>
  <c r="CF253" i="21"/>
  <c r="CF260" i="21"/>
  <c r="CF267" i="21"/>
  <c r="CF271" i="21"/>
  <c r="CF286" i="21"/>
  <c r="CF288" i="21"/>
  <c r="CF296" i="21"/>
  <c r="CE127" i="21"/>
  <c r="CE130" i="21"/>
  <c r="CE134" i="21"/>
  <c r="CE135" i="21"/>
  <c r="CE138" i="21"/>
  <c r="CE144" i="21"/>
  <c r="CE153" i="21"/>
  <c r="CE156" i="21"/>
  <c r="CE162" i="21"/>
  <c r="CE165" i="21"/>
  <c r="CE166" i="21"/>
  <c r="CE167" i="21"/>
  <c r="CE177" i="21"/>
  <c r="CE189" i="21"/>
  <c r="CE194" i="21"/>
  <c r="CE195" i="21"/>
  <c r="CE196" i="21"/>
  <c r="CE206" i="21"/>
  <c r="CE221" i="21"/>
  <c r="CE225" i="21"/>
  <c r="CE240" i="21"/>
  <c r="CE253" i="21"/>
  <c r="CE269" i="21"/>
  <c r="CE276" i="21"/>
  <c r="CE279" i="21"/>
  <c r="CE283" i="21"/>
  <c r="CE284" i="21"/>
  <c r="CE296" i="21"/>
  <c r="CE305" i="21"/>
  <c r="CE313" i="21"/>
  <c r="CE11" i="21"/>
  <c r="CE19" i="21"/>
  <c r="CE27" i="21"/>
  <c r="CE35" i="21"/>
  <c r="CE43" i="21"/>
  <c r="CE51" i="21"/>
  <c r="CE59" i="21"/>
  <c r="CE67" i="21"/>
  <c r="CE77" i="21"/>
  <c r="CE92" i="21"/>
  <c r="CE103" i="21"/>
  <c r="CE107" i="21"/>
  <c r="CE111" i="21"/>
  <c r="CE121" i="21"/>
  <c r="CE125" i="21"/>
  <c r="CE126" i="21"/>
  <c r="CE133" i="21"/>
  <c r="CE142" i="21"/>
  <c r="CE143" i="21"/>
  <c r="CE164" i="21"/>
  <c r="CE179" i="21"/>
  <c r="CE188" i="21"/>
  <c r="CE193" i="21"/>
  <c r="CE199" i="21"/>
  <c r="CE208" i="21"/>
  <c r="CE213" i="21"/>
  <c r="CE220" i="21"/>
  <c r="CE231" i="21"/>
  <c r="CE245" i="21"/>
  <c r="CE252" i="21"/>
  <c r="CE271" i="21"/>
  <c r="CE282" i="21"/>
  <c r="CE287" i="21"/>
  <c r="CE293" i="21"/>
  <c r="CE302" i="21"/>
  <c r="CE304" i="21"/>
  <c r="CE312" i="21"/>
  <c r="CE73" i="21"/>
  <c r="CE83" i="21"/>
  <c r="CE86" i="21"/>
  <c r="CE100" i="21"/>
  <c r="CE114" i="21"/>
  <c r="CE117" i="21"/>
  <c r="CE141" i="21"/>
  <c r="CE146" i="21"/>
  <c r="CE155" i="21"/>
  <c r="CE170" i="21"/>
  <c r="CE176" i="21"/>
  <c r="CE185" i="21"/>
  <c r="CE186" i="21"/>
  <c r="CE187" i="21"/>
  <c r="CE201" i="21"/>
  <c r="CE216" i="21"/>
  <c r="CE217" i="21"/>
  <c r="CE218" i="21"/>
  <c r="CE219" i="21"/>
  <c r="CE224" i="21"/>
  <c r="CE233" i="21"/>
  <c r="CE237" i="21"/>
  <c r="CE248" i="21"/>
  <c r="CE249" i="21"/>
  <c r="CE250" i="21"/>
  <c r="CE251" i="21"/>
  <c r="CE256" i="21"/>
  <c r="CE262" i="21"/>
  <c r="CE264" i="21"/>
  <c r="CE268" i="21"/>
  <c r="CE275" i="21"/>
  <c r="CE291" i="21"/>
  <c r="CE292" i="21"/>
  <c r="CE309" i="21"/>
  <c r="CE8" i="21"/>
  <c r="CE16" i="21"/>
  <c r="CE24" i="21"/>
  <c r="CE32" i="21"/>
  <c r="CE40" i="21"/>
  <c r="CE48" i="21"/>
  <c r="CE56" i="21"/>
  <c r="CE64" i="21"/>
  <c r="CE71" i="21"/>
  <c r="CE72" i="21"/>
  <c r="CE80" i="21"/>
  <c r="CE91" i="21"/>
  <c r="CE97" i="21"/>
  <c r="CE102" i="21"/>
  <c r="CE106" i="21"/>
  <c r="CE110" i="21"/>
  <c r="CE120" i="21"/>
  <c r="CE124" i="21"/>
  <c r="CE129" i="21"/>
  <c r="CE132" i="21"/>
  <c r="CE137" i="21"/>
  <c r="CE152" i="21"/>
  <c r="CE161" i="21"/>
  <c r="CE174" i="21"/>
  <c r="CE175" i="21"/>
  <c r="CE184" i="21"/>
  <c r="CE192" i="21"/>
  <c r="CE205" i="21"/>
  <c r="CE212" i="21"/>
  <c r="CE215" i="21"/>
  <c r="CE239" i="21"/>
  <c r="CE244" i="21"/>
  <c r="CE261" i="21"/>
  <c r="CE267" i="21"/>
  <c r="CE274" i="21"/>
  <c r="CE278" i="21"/>
  <c r="CE281" i="21"/>
  <c r="CE290" i="21"/>
  <c r="CE295" i="21"/>
  <c r="CE301" i="21"/>
  <c r="BS300" i="21"/>
  <c r="BS293" i="21"/>
  <c r="BS270" i="21"/>
  <c r="BS268" i="21"/>
  <c r="BS307" i="21"/>
  <c r="BS296" i="21"/>
  <c r="BS291" i="21"/>
  <c r="BS280" i="21"/>
  <c r="BS281" i="21"/>
  <c r="BS232" i="21"/>
  <c r="BS231" i="21"/>
  <c r="BS230" i="21"/>
  <c r="BS222" i="21"/>
  <c r="BS221" i="21"/>
  <c r="BS220" i="21"/>
  <c r="BS216" i="21"/>
  <c r="BS208" i="21"/>
  <c r="BS207" i="21"/>
  <c r="BS206" i="21"/>
  <c r="BS205" i="21"/>
  <c r="BS197" i="21"/>
  <c r="BS196" i="21"/>
  <c r="BS192" i="21"/>
  <c r="BS191" i="21"/>
  <c r="BS183" i="21"/>
  <c r="BS182" i="21"/>
  <c r="BS181" i="21"/>
  <c r="BS180" i="21"/>
  <c r="BS173" i="21"/>
  <c r="BS172" i="21"/>
  <c r="BS171" i="21"/>
  <c r="BS170" i="21"/>
  <c r="BS164" i="21"/>
  <c r="BS163" i="21"/>
  <c r="BS162" i="21"/>
  <c r="BS161" i="21"/>
  <c r="BS298" i="21"/>
  <c r="BS271" i="21"/>
  <c r="BS269" i="21"/>
  <c r="BS267" i="21"/>
  <c r="BS156" i="21"/>
  <c r="BS155" i="21"/>
  <c r="BS154" i="21"/>
  <c r="BS153" i="21"/>
  <c r="BS148" i="21"/>
  <c r="BS147" i="21"/>
  <c r="BS146" i="21"/>
  <c r="BS145" i="21"/>
  <c r="BS140" i="21"/>
  <c r="BS139" i="21"/>
  <c r="BS138" i="21"/>
  <c r="BS137" i="21"/>
  <c r="BS132" i="21"/>
  <c r="BS131" i="21"/>
  <c r="BS130" i="21"/>
  <c r="BS129" i="21"/>
  <c r="BS124" i="21"/>
  <c r="BS123" i="21"/>
  <c r="BS122" i="21"/>
  <c r="BS121" i="21"/>
  <c r="BS116" i="21"/>
  <c r="BS115" i="21"/>
  <c r="BS114" i="21"/>
  <c r="BS113" i="21"/>
  <c r="BS108" i="21"/>
  <c r="BS107" i="21"/>
  <c r="BS106" i="21"/>
  <c r="BS105" i="21"/>
  <c r="BS100" i="21"/>
  <c r="BS99" i="21"/>
  <c r="BS98" i="21"/>
  <c r="BS97" i="21"/>
  <c r="BS287" i="21"/>
  <c r="BS285" i="21"/>
  <c r="BS283" i="21"/>
  <c r="BS279" i="21"/>
  <c r="BS295" i="21"/>
  <c r="BS272" i="21"/>
  <c r="BS244" i="21"/>
  <c r="BS241" i="21"/>
  <c r="BS246" i="21"/>
  <c r="BS310" i="21"/>
  <c r="BS290" i="21"/>
  <c r="BS282" i="21"/>
  <c r="BS292" i="21"/>
  <c r="BS242" i="21"/>
  <c r="BS92" i="21"/>
  <c r="BS91" i="21"/>
  <c r="BS86" i="21"/>
  <c r="BS85" i="21"/>
  <c r="BS84" i="21"/>
  <c r="BS83" i="21"/>
  <c r="BS78" i="21"/>
  <c r="BS77" i="21"/>
  <c r="BS76" i="21"/>
  <c r="BS75" i="21"/>
  <c r="BS70" i="21"/>
  <c r="BS69" i="21"/>
  <c r="BS68" i="21"/>
  <c r="BS67" i="21"/>
  <c r="BS62" i="21"/>
  <c r="BS61" i="21"/>
  <c r="BS60" i="21"/>
  <c r="BS59" i="21"/>
  <c r="BS54" i="21"/>
  <c r="BS53" i="21"/>
  <c r="BS52" i="21"/>
  <c r="BS51" i="21"/>
  <c r="BS46" i="21"/>
  <c r="BS45" i="21"/>
  <c r="BS44" i="21"/>
  <c r="BS43" i="21"/>
  <c r="BS38" i="21"/>
  <c r="BS37" i="21"/>
  <c r="BS36" i="21"/>
  <c r="BS35" i="21"/>
  <c r="BS30" i="21"/>
  <c r="BS29" i="21"/>
  <c r="BS28" i="21"/>
  <c r="BS27" i="21"/>
  <c r="BS22" i="21"/>
  <c r="BS21" i="21"/>
  <c r="BS20" i="21"/>
  <c r="BS19" i="21"/>
  <c r="BS14" i="21"/>
  <c r="BS13" i="21"/>
  <c r="BS12" i="21"/>
  <c r="BS11" i="21"/>
  <c r="BS6" i="21"/>
  <c r="BS305" i="21"/>
  <c r="BS294" i="21"/>
  <c r="BS308" i="21"/>
  <c r="BS276" i="21"/>
  <c r="BS273" i="21"/>
  <c r="BS262" i="21"/>
  <c r="BS258" i="21"/>
  <c r="BS304" i="21"/>
  <c r="BS289" i="21"/>
  <c r="BS274" i="21"/>
  <c r="BS239" i="21"/>
  <c r="AU126" i="21"/>
  <c r="AU102" i="21"/>
  <c r="AU308" i="21"/>
  <c r="AU285" i="21"/>
  <c r="AU262" i="21"/>
  <c r="AU244" i="21"/>
  <c r="AU221" i="21"/>
  <c r="AU198" i="21"/>
  <c r="AU180" i="21"/>
  <c r="AU157" i="21"/>
  <c r="AU134" i="21"/>
  <c r="AU116" i="21"/>
  <c r="AU93" i="21"/>
  <c r="AU61" i="21"/>
  <c r="AU7" i="21"/>
  <c r="AU15" i="21"/>
  <c r="AU23" i="21"/>
  <c r="AU31" i="21"/>
  <c r="AU39" i="21"/>
  <c r="AU47" i="21"/>
  <c r="AU55" i="21"/>
  <c r="AU63" i="21"/>
  <c r="AU71" i="21"/>
  <c r="AU79" i="21"/>
  <c r="AU87" i="21"/>
  <c r="AU95" i="21"/>
  <c r="AU103" i="21"/>
  <c r="AU111" i="21"/>
  <c r="AU119" i="21"/>
  <c r="AU127" i="21"/>
  <c r="AU135" i="21"/>
  <c r="AU143" i="21"/>
  <c r="AU151" i="21"/>
  <c r="AU159" i="21"/>
  <c r="AU167" i="21"/>
  <c r="AU175" i="21"/>
  <c r="AU183" i="21"/>
  <c r="AU191" i="21"/>
  <c r="AU199" i="21"/>
  <c r="AU207" i="21"/>
  <c r="AU215" i="21"/>
  <c r="AU223" i="21"/>
  <c r="AU231" i="21"/>
  <c r="AU239" i="21"/>
  <c r="AU247" i="21"/>
  <c r="AU255" i="21"/>
  <c r="AU263" i="21"/>
  <c r="AU271" i="21"/>
  <c r="AU279" i="21"/>
  <c r="AU287" i="21"/>
  <c r="AU295" i="21"/>
  <c r="AU303" i="21"/>
  <c r="AU311" i="21"/>
  <c r="AU27" i="21"/>
  <c r="AU8" i="21"/>
  <c r="AU16" i="21"/>
  <c r="AU24" i="21"/>
  <c r="AU32" i="21"/>
  <c r="AU40" i="21"/>
  <c r="AU48" i="21"/>
  <c r="AU56" i="21"/>
  <c r="AU64" i="21"/>
  <c r="AU72" i="21"/>
  <c r="AU80" i="21"/>
  <c r="AU88" i="21"/>
  <c r="AU96" i="21"/>
  <c r="AU104" i="21"/>
  <c r="AU112" i="21"/>
  <c r="AU120" i="21"/>
  <c r="AU128" i="21"/>
  <c r="AU136" i="21"/>
  <c r="AU144" i="21"/>
  <c r="AU152" i="21"/>
  <c r="AU160" i="21"/>
  <c r="AU168" i="21"/>
  <c r="AU176" i="21"/>
  <c r="AU184" i="21"/>
  <c r="AU192" i="21"/>
  <c r="AU200" i="21"/>
  <c r="AU208" i="21"/>
  <c r="AU216" i="21"/>
  <c r="AU224" i="21"/>
  <c r="AU232" i="21"/>
  <c r="AU240" i="21"/>
  <c r="AU248" i="21"/>
  <c r="AU256" i="21"/>
  <c r="AU264" i="21"/>
  <c r="AU272" i="21"/>
  <c r="AU280" i="21"/>
  <c r="AU288" i="21"/>
  <c r="AU296" i="21"/>
  <c r="AU304" i="21"/>
  <c r="AU312" i="21"/>
  <c r="AU35" i="21"/>
  <c r="AU9" i="21"/>
  <c r="AU17" i="21"/>
  <c r="AU25" i="21"/>
  <c r="AU33" i="21"/>
  <c r="AU41" i="21"/>
  <c r="AU49" i="21"/>
  <c r="AU57" i="21"/>
  <c r="AU65" i="21"/>
  <c r="AU73" i="21"/>
  <c r="AU81" i="21"/>
  <c r="AU89" i="21"/>
  <c r="AU97" i="21"/>
  <c r="AU105" i="21"/>
  <c r="AU113" i="21"/>
  <c r="AU121" i="21"/>
  <c r="AU129" i="21"/>
  <c r="AU137" i="21"/>
  <c r="AU145" i="21"/>
  <c r="AU153" i="21"/>
  <c r="AU161" i="21"/>
  <c r="AU169" i="21"/>
  <c r="AU177" i="21"/>
  <c r="AU185" i="21"/>
  <c r="AU193" i="21"/>
  <c r="AU201" i="21"/>
  <c r="AU209" i="21"/>
  <c r="AU217" i="21"/>
  <c r="AU225" i="21"/>
  <c r="AU233" i="21"/>
  <c r="AU241" i="21"/>
  <c r="AU249" i="21"/>
  <c r="AU257" i="21"/>
  <c r="AU265" i="21"/>
  <c r="AU273" i="21"/>
  <c r="AU281" i="21"/>
  <c r="AU289" i="21"/>
  <c r="AU297" i="21"/>
  <c r="AU305" i="21"/>
  <c r="AU313" i="21"/>
  <c r="AU19" i="21"/>
  <c r="AU10" i="21"/>
  <c r="AU18" i="21"/>
  <c r="AU26" i="21"/>
  <c r="AU34" i="21"/>
  <c r="AU42" i="21"/>
  <c r="AU50" i="21"/>
  <c r="AU58" i="21"/>
  <c r="AU66" i="21"/>
  <c r="AU74" i="21"/>
  <c r="AU82" i="21"/>
  <c r="AU90" i="21"/>
  <c r="AU98" i="21"/>
  <c r="AU106" i="21"/>
  <c r="AU114" i="21"/>
  <c r="AU122" i="21"/>
  <c r="AU130" i="21"/>
  <c r="AU138" i="21"/>
  <c r="AU146" i="21"/>
  <c r="AU154" i="21"/>
  <c r="AU162" i="21"/>
  <c r="AU170" i="21"/>
  <c r="AU178" i="21"/>
  <c r="AU186" i="21"/>
  <c r="AU194" i="21"/>
  <c r="AU202" i="21"/>
  <c r="AU210" i="21"/>
  <c r="AU218" i="21"/>
  <c r="AU226" i="21"/>
  <c r="AU234" i="21"/>
  <c r="AU242" i="21"/>
  <c r="AU250" i="21"/>
  <c r="AU258" i="21"/>
  <c r="AU266" i="21"/>
  <c r="AU274" i="21"/>
  <c r="AU282" i="21"/>
  <c r="AU290" i="21"/>
  <c r="AU298" i="21"/>
  <c r="AU306" i="21"/>
  <c r="AU314" i="21"/>
  <c r="AU11" i="21"/>
  <c r="AU43" i="21"/>
  <c r="AU51" i="21"/>
  <c r="AU59" i="21"/>
  <c r="AU67" i="21"/>
  <c r="AU75" i="21"/>
  <c r="AU83" i="21"/>
  <c r="AU91" i="21"/>
  <c r="AU99" i="21"/>
  <c r="AU107" i="21"/>
  <c r="AU115" i="21"/>
  <c r="AU123" i="21"/>
  <c r="AU131" i="21"/>
  <c r="AU139" i="21"/>
  <c r="AU147" i="21"/>
  <c r="AU155" i="21"/>
  <c r="AU163" i="21"/>
  <c r="AU171" i="21"/>
  <c r="AU179" i="21"/>
  <c r="AU187" i="21"/>
  <c r="AU195" i="21"/>
  <c r="AU203" i="21"/>
  <c r="AU211" i="21"/>
  <c r="AU219" i="21"/>
  <c r="AU227" i="21"/>
  <c r="AU235" i="21"/>
  <c r="AU243" i="21"/>
  <c r="AU251" i="21"/>
  <c r="AU259" i="21"/>
  <c r="AU267" i="21"/>
  <c r="AU275" i="21"/>
  <c r="AU283" i="21"/>
  <c r="AU291" i="21"/>
  <c r="AU299" i="21"/>
  <c r="AU307" i="21"/>
  <c r="AU315" i="21"/>
  <c r="AU12" i="21"/>
  <c r="AU44" i="21"/>
  <c r="AU52" i="21"/>
  <c r="AU60" i="21"/>
  <c r="AU68" i="21"/>
  <c r="AU76" i="21"/>
  <c r="AU84" i="21"/>
  <c r="AU92" i="21"/>
  <c r="AU302" i="21"/>
  <c r="AU284" i="21"/>
  <c r="AU261" i="21"/>
  <c r="AU238" i="21"/>
  <c r="AU220" i="21"/>
  <c r="AU197" i="21"/>
  <c r="AU174" i="21"/>
  <c r="AU156" i="21"/>
  <c r="AU133" i="21"/>
  <c r="AU110" i="21"/>
  <c r="AU86" i="21"/>
  <c r="AU54" i="21"/>
  <c r="AU29" i="21"/>
  <c r="AU301" i="21"/>
  <c r="AU278" i="21"/>
  <c r="AU260" i="21"/>
  <c r="AU237" i="21"/>
  <c r="AU214" i="21"/>
  <c r="AU196" i="21"/>
  <c r="AU173" i="21"/>
  <c r="AU150" i="21"/>
  <c r="AU132" i="21"/>
  <c r="AU109" i="21"/>
  <c r="AU85" i="21"/>
  <c r="AU53" i="21"/>
  <c r="AU28" i="21"/>
  <c r="AU6" i="21"/>
  <c r="AU300" i="21"/>
  <c r="AU277" i="21"/>
  <c r="AU254" i="21"/>
  <c r="AU236" i="21"/>
  <c r="AU213" i="21"/>
  <c r="AU190" i="21"/>
  <c r="AU172" i="21"/>
  <c r="AU22" i="21"/>
  <c r="AU149" i="21"/>
  <c r="AU125" i="21"/>
  <c r="AU78" i="21"/>
  <c r="AU45" i="21"/>
  <c r="AU316" i="21"/>
  <c r="AU293" i="21"/>
  <c r="AU270" i="21"/>
  <c r="AU252" i="21"/>
  <c r="AU229" i="21"/>
  <c r="AU206" i="21"/>
  <c r="AU188" i="21"/>
  <c r="AU165" i="21"/>
  <c r="AU142" i="21"/>
  <c r="AU124" i="21"/>
  <c r="AU101" i="21"/>
  <c r="AU70" i="21"/>
  <c r="AU38" i="21"/>
  <c r="AU20" i="21"/>
  <c r="AU46" i="21"/>
  <c r="AU317" i="21"/>
  <c r="AU294" i="21"/>
  <c r="AU276" i="21"/>
  <c r="AU253" i="21"/>
  <c r="AU230" i="21"/>
  <c r="AU212" i="21"/>
  <c r="AU189" i="21"/>
  <c r="AU166" i="21"/>
  <c r="AU148" i="21"/>
  <c r="AU21" i="21"/>
  <c r="AU310" i="21"/>
  <c r="AU292" i="21"/>
  <c r="AU269" i="21"/>
  <c r="AU246" i="21"/>
  <c r="AU228" i="21"/>
  <c r="AU205" i="21"/>
  <c r="AU182" i="21"/>
  <c r="AU164" i="21"/>
  <c r="AU141" i="21"/>
  <c r="AU118" i="21"/>
  <c r="AU100" i="21"/>
  <c r="AU69" i="21"/>
  <c r="AU37" i="21"/>
  <c r="AU14" i="21"/>
  <c r="AU108" i="21"/>
  <c r="AU77" i="21"/>
  <c r="AU309" i="21"/>
  <c r="AU286" i="21"/>
  <c r="AU268" i="21"/>
  <c r="AU245" i="21"/>
  <c r="AU222" i="21"/>
  <c r="AU204" i="21"/>
  <c r="AU181" i="21"/>
  <c r="AU158" i="21"/>
  <c r="AU140" i="21"/>
  <c r="AU117" i="21"/>
  <c r="AU94" i="21"/>
  <c r="AU62" i="21"/>
  <c r="AU36" i="21"/>
  <c r="AU13" i="21"/>
  <c r="CT26" i="15"/>
  <c r="I23" i="15" s="1"/>
  <c r="DC26" i="15"/>
  <c r="J23" i="15" s="1"/>
  <c r="AR25" i="15"/>
  <c r="C22" i="15" s="1"/>
  <c r="AI26" i="15"/>
  <c r="B23" i="15" s="1"/>
  <c r="CB26" i="15"/>
  <c r="G23" i="15" s="1"/>
  <c r="CK26" i="15"/>
  <c r="H23" i="15" s="1"/>
  <c r="AR26" i="15"/>
  <c r="C23" i="15" s="1"/>
  <c r="BJ25" i="15"/>
  <c r="E22" i="15" s="1"/>
  <c r="BA25" i="15"/>
  <c r="D22" i="15" s="1"/>
  <c r="AI25" i="15"/>
  <c r="B22" i="15" s="1"/>
  <c r="BJ26" i="15"/>
  <c r="E23" i="15" s="1"/>
  <c r="DC25" i="15"/>
  <c r="J22" i="15" s="1"/>
  <c r="BS25" i="15"/>
  <c r="F22" i="15" s="1"/>
  <c r="BS26" i="15"/>
  <c r="F23" i="15" s="1"/>
  <c r="CT25" i="15"/>
  <c r="I22" i="15" s="1"/>
  <c r="B15" i="14"/>
  <c r="B14" i="14"/>
  <c r="B13" i="14"/>
  <c r="B7" i="14"/>
  <c r="D7" i="14" s="1"/>
  <c r="CK25" i="15"/>
  <c r="H22" i="15" s="1"/>
  <c r="CB25" i="15"/>
  <c r="G22" i="15" s="1"/>
  <c r="EY48" i="21" l="1"/>
  <c r="EY23" i="21"/>
  <c r="EY285" i="21"/>
  <c r="EY265" i="21"/>
  <c r="EY271" i="21"/>
  <c r="EY262" i="21"/>
  <c r="EY213" i="21"/>
  <c r="EY261" i="21"/>
  <c r="EY215" i="21"/>
  <c r="EY266" i="21"/>
  <c r="EY223" i="21"/>
  <c r="EY236" i="21"/>
  <c r="EY298" i="21"/>
  <c r="EY239" i="21"/>
  <c r="EY250" i="21"/>
  <c r="EY260" i="21"/>
  <c r="EY245" i="21"/>
  <c r="EY123" i="21"/>
  <c r="EY166" i="21"/>
  <c r="EY197" i="21"/>
  <c r="EY113" i="21"/>
  <c r="EY163" i="21"/>
  <c r="EY306" i="21"/>
  <c r="EY117" i="21"/>
  <c r="EY46" i="21"/>
  <c r="EY148" i="21"/>
  <c r="EY69" i="21"/>
  <c r="EY193" i="21"/>
  <c r="EY76" i="21"/>
  <c r="EY12" i="21"/>
  <c r="EY108" i="21"/>
  <c r="EY35" i="21"/>
  <c r="EY109" i="21"/>
  <c r="EY9" i="21"/>
  <c r="EY64" i="21"/>
  <c r="EY39" i="21"/>
  <c r="EY277" i="21"/>
  <c r="EY257" i="21"/>
  <c r="EY263" i="21"/>
  <c r="EY316" i="21"/>
  <c r="EY300" i="21"/>
  <c r="EY254" i="21"/>
  <c r="EY214" i="21"/>
  <c r="EY255" i="21"/>
  <c r="EY222" i="21"/>
  <c r="EY235" i="21"/>
  <c r="EY253" i="21"/>
  <c r="EY207" i="21"/>
  <c r="EY243" i="21"/>
  <c r="EY183" i="21"/>
  <c r="EY205" i="21"/>
  <c r="EY115" i="21"/>
  <c r="EY154" i="21"/>
  <c r="EY186" i="21"/>
  <c r="EY105" i="21"/>
  <c r="EY162" i="21"/>
  <c r="EY251" i="21"/>
  <c r="EY103" i="21"/>
  <c r="EY38" i="21"/>
  <c r="EY132" i="21"/>
  <c r="EY61" i="21"/>
  <c r="EY187" i="21"/>
  <c r="EY68" i="21"/>
  <c r="EY238" i="21"/>
  <c r="EY91" i="21"/>
  <c r="EY27" i="21"/>
  <c r="EY100" i="21"/>
  <c r="EY98" i="21"/>
  <c r="EY25" i="21"/>
  <c r="EY79" i="21"/>
  <c r="EY55" i="21"/>
  <c r="EY313" i="21"/>
  <c r="EY249" i="21"/>
  <c r="EY310" i="21"/>
  <c r="EY304" i="21"/>
  <c r="EY284" i="21"/>
  <c r="EY247" i="21"/>
  <c r="EY210" i="21"/>
  <c r="EY248" i="21"/>
  <c r="EY209" i="21"/>
  <c r="EY234" i="21"/>
  <c r="EY246" i="21"/>
  <c r="EY185" i="21"/>
  <c r="EY204" i="21"/>
  <c r="EY175" i="21"/>
  <c r="EY189" i="21"/>
  <c r="EY107" i="21"/>
  <c r="EY146" i="21"/>
  <c r="EY173" i="21"/>
  <c r="EY282" i="21"/>
  <c r="EY161" i="21"/>
  <c r="EY198" i="21"/>
  <c r="EY94" i="21"/>
  <c r="EY30" i="21"/>
  <c r="EY124" i="21"/>
  <c r="EY53" i="21"/>
  <c r="EY170" i="21"/>
  <c r="EY60" i="21"/>
  <c r="EY181" i="21"/>
  <c r="EY83" i="21"/>
  <c r="EY19" i="21"/>
  <c r="EY97" i="21"/>
  <c r="EY101" i="21"/>
  <c r="EY32" i="21"/>
  <c r="EY7" i="21"/>
  <c r="EY293" i="21"/>
  <c r="EY273" i="21"/>
  <c r="EY279" i="21"/>
  <c r="EY270" i="21"/>
  <c r="EY221" i="21"/>
  <c r="EY307" i="21"/>
  <c r="EY216" i="21"/>
  <c r="EY268" i="21"/>
  <c r="EY224" i="21"/>
  <c r="EY256" i="21"/>
  <c r="EY208" i="21"/>
  <c r="EY241" i="21"/>
  <c r="EY275" i="21"/>
  <c r="EY267" i="21"/>
  <c r="EY200" i="21"/>
  <c r="EY131" i="21"/>
  <c r="EY179" i="21"/>
  <c r="EY106" i="21"/>
  <c r="EY121" i="21"/>
  <c r="EY180" i="21"/>
  <c r="EY128" i="21"/>
  <c r="EY141" i="21"/>
  <c r="EY54" i="21"/>
  <c r="EY165" i="21"/>
  <c r="EY77" i="21"/>
  <c r="EY13" i="21"/>
  <c r="EY84" i="21"/>
  <c r="EY20" i="21"/>
  <c r="EY112" i="21"/>
  <c r="NT68" i="21"/>
  <c r="NT95" i="21"/>
  <c r="NT106" i="21"/>
  <c r="IR236" i="21"/>
  <c r="IE108" i="21"/>
  <c r="IE66" i="21"/>
  <c r="IE76" i="21"/>
  <c r="NT104" i="21"/>
  <c r="NT89" i="21"/>
  <c r="NT183" i="21"/>
  <c r="NT289" i="21"/>
  <c r="IE16" i="21"/>
  <c r="NT105" i="21"/>
  <c r="NT54" i="21"/>
  <c r="NT175" i="21"/>
  <c r="NT243" i="21"/>
  <c r="IE38" i="21"/>
  <c r="IE43" i="21"/>
  <c r="IE37" i="21"/>
  <c r="NT6" i="21"/>
  <c r="NT99" i="21"/>
  <c r="NT157" i="21"/>
  <c r="IR23" i="21"/>
  <c r="IE78" i="21"/>
  <c r="BS286" i="21"/>
  <c r="BS245" i="21"/>
  <c r="BS275" i="21"/>
  <c r="BS265" i="21"/>
  <c r="BS227" i="21"/>
  <c r="BS219" i="21"/>
  <c r="BS211" i="21"/>
  <c r="BS203" i="21"/>
  <c r="BS195" i="21"/>
  <c r="BS187" i="21"/>
  <c r="BS179" i="21"/>
  <c r="BS284" i="21"/>
  <c r="BS238" i="21"/>
  <c r="BS264" i="21"/>
  <c r="BS249" i="21"/>
  <c r="BS226" i="21"/>
  <c r="BS218" i="21"/>
  <c r="BS210" i="21"/>
  <c r="BS202" i="21"/>
  <c r="BS194" i="21"/>
  <c r="BS186" i="21"/>
  <c r="BS277" i="21"/>
  <c r="BS236" i="21"/>
  <c r="BS259" i="21"/>
  <c r="BS233" i="21"/>
  <c r="BS225" i="21"/>
  <c r="BS217" i="21"/>
  <c r="BS209" i="21"/>
  <c r="BS201" i="21"/>
  <c r="BS193" i="21"/>
  <c r="BS185" i="21"/>
  <c r="BS177" i="21"/>
  <c r="BS169" i="21"/>
  <c r="BS235" i="21"/>
  <c r="BS234" i="21"/>
  <c r="BS7" i="21"/>
  <c r="BS15" i="21"/>
  <c r="BS23" i="21"/>
  <c r="BS31" i="21"/>
  <c r="BS39" i="21"/>
  <c r="BS47" i="21"/>
  <c r="BS55" i="21"/>
  <c r="BS63" i="21"/>
  <c r="BS71" i="21"/>
  <c r="BS79" i="21"/>
  <c r="BS87" i="21"/>
  <c r="BS247" i="21"/>
  <c r="BS257" i="21"/>
  <c r="BS299" i="21"/>
  <c r="BS93" i="21"/>
  <c r="BS101" i="21"/>
  <c r="BS109" i="21"/>
  <c r="BS117" i="21"/>
  <c r="BS125" i="21"/>
  <c r="BS133" i="21"/>
  <c r="BS141" i="21"/>
  <c r="BS149" i="21"/>
  <c r="BS157" i="21"/>
  <c r="BS306" i="21"/>
  <c r="BS165" i="21"/>
  <c r="BS174" i="21"/>
  <c r="BS184" i="21"/>
  <c r="BS198" i="21"/>
  <c r="BS212" i="21"/>
  <c r="BS223" i="21"/>
  <c r="BS297" i="21"/>
  <c r="BS312" i="21"/>
  <c r="BS302" i="21"/>
  <c r="BS237" i="21"/>
  <c r="BS315" i="21"/>
  <c r="BS8" i="21"/>
  <c r="BS16" i="21"/>
  <c r="BS24" i="21"/>
  <c r="BS32" i="21"/>
  <c r="BS40" i="21"/>
  <c r="BS48" i="21"/>
  <c r="BS56" i="21"/>
  <c r="BS64" i="21"/>
  <c r="BS72" i="21"/>
  <c r="BS80" i="21"/>
  <c r="BS88" i="21"/>
  <c r="BS251" i="21"/>
  <c r="BS260" i="21"/>
  <c r="BS301" i="21"/>
  <c r="BS94" i="21"/>
  <c r="BS102" i="21"/>
  <c r="BS110" i="21"/>
  <c r="BS118" i="21"/>
  <c r="BS126" i="21"/>
  <c r="BS134" i="21"/>
  <c r="BS142" i="21"/>
  <c r="BS150" i="21"/>
  <c r="BS158" i="21"/>
  <c r="BS314" i="21"/>
  <c r="BS166" i="21"/>
  <c r="BS175" i="21"/>
  <c r="BS188" i="21"/>
  <c r="BS199" i="21"/>
  <c r="BS213" i="21"/>
  <c r="BS224" i="21"/>
  <c r="BS313" i="21"/>
  <c r="BS252" i="21"/>
  <c r="BS309" i="21"/>
  <c r="BS250" i="21"/>
  <c r="BS317" i="21"/>
  <c r="BS9" i="21"/>
  <c r="BS17" i="21"/>
  <c r="BS25" i="21"/>
  <c r="BS33" i="21"/>
  <c r="BS41" i="21"/>
  <c r="BS49" i="21"/>
  <c r="BS57" i="21"/>
  <c r="BS65" i="21"/>
  <c r="BS73" i="21"/>
  <c r="BS81" i="21"/>
  <c r="BS89" i="21"/>
  <c r="BS253" i="21"/>
  <c r="BS288" i="21"/>
  <c r="BS303" i="21"/>
  <c r="BS95" i="21"/>
  <c r="BS103" i="21"/>
  <c r="BS111" i="21"/>
  <c r="BS119" i="21"/>
  <c r="BS127" i="21"/>
  <c r="BS135" i="21"/>
  <c r="BS143" i="21"/>
  <c r="BS151" i="21"/>
  <c r="BS240" i="21"/>
  <c r="BS159" i="21"/>
  <c r="BS167" i="21"/>
  <c r="BS176" i="21"/>
  <c r="BS189" i="21"/>
  <c r="BS200" i="21"/>
  <c r="BS214" i="21"/>
  <c r="BS228" i="21"/>
  <c r="BS243" i="21"/>
  <c r="BS254" i="21"/>
  <c r="BS316" i="21"/>
  <c r="BS278" i="21"/>
  <c r="BS266" i="21"/>
  <c r="BS10" i="21"/>
  <c r="BS18" i="21"/>
  <c r="BS26" i="21"/>
  <c r="BS34" i="21"/>
  <c r="BS42" i="21"/>
  <c r="BS50" i="21"/>
  <c r="BS58" i="21"/>
  <c r="BS66" i="21"/>
  <c r="BS74" i="21"/>
  <c r="BS82" i="21"/>
  <c r="BS90" i="21"/>
  <c r="BS255" i="21"/>
  <c r="BS311" i="21"/>
  <c r="BS256" i="21"/>
  <c r="BS96" i="21"/>
  <c r="BS104" i="21"/>
  <c r="BS112" i="21"/>
  <c r="BS120" i="21"/>
  <c r="BS128" i="21"/>
  <c r="BS136" i="21"/>
  <c r="BS144" i="21"/>
  <c r="BS152" i="21"/>
  <c r="BS263" i="21"/>
  <c r="BS160" i="21"/>
  <c r="BS168" i="21"/>
  <c r="BS178" i="21"/>
  <c r="BS190" i="21"/>
  <c r="BS204" i="21"/>
  <c r="BS215" i="21"/>
  <c r="BS229" i="21"/>
  <c r="BS248" i="21"/>
  <c r="BS261" i="21"/>
  <c r="NT146" i="21"/>
  <c r="NT51" i="21"/>
  <c r="NT56" i="21"/>
  <c r="NT101" i="21"/>
  <c r="NT12" i="21"/>
  <c r="NT62" i="21"/>
  <c r="NT244" i="21"/>
  <c r="NT72" i="21"/>
  <c r="NT10" i="21"/>
  <c r="NT39" i="21"/>
  <c r="NT11" i="21"/>
  <c r="NT120" i="21"/>
  <c r="NT202" i="21"/>
  <c r="NT41" i="21"/>
  <c r="NT112" i="21"/>
  <c r="NT170" i="21"/>
  <c r="NT204" i="21"/>
  <c r="NT252" i="21"/>
  <c r="NT63" i="21"/>
  <c r="NT253" i="21"/>
  <c r="NT231" i="21"/>
  <c r="NT153" i="21"/>
  <c r="NT306" i="21"/>
  <c r="NT258" i="21"/>
  <c r="NT195" i="21"/>
  <c r="NT298" i="21"/>
  <c r="NT276" i="21"/>
  <c r="NT315" i="21"/>
  <c r="NT24" i="21"/>
  <c r="NT8" i="21"/>
  <c r="NT58" i="21"/>
  <c r="NT70" i="21"/>
  <c r="NT131" i="21"/>
  <c r="NT16" i="21"/>
  <c r="NT65" i="21"/>
  <c r="NT9" i="21"/>
  <c r="NT82" i="21"/>
  <c r="NT18" i="21"/>
  <c r="NT64" i="21"/>
  <c r="NT19" i="21"/>
  <c r="NT166" i="21"/>
  <c r="NT255" i="21"/>
  <c r="NT42" i="21"/>
  <c r="NT128" i="21"/>
  <c r="NT181" i="21"/>
  <c r="NT215" i="21"/>
  <c r="NT274" i="21"/>
  <c r="NT71" i="21"/>
  <c r="NT272" i="21"/>
  <c r="NT233" i="21"/>
  <c r="NT154" i="21"/>
  <c r="NT316" i="21"/>
  <c r="NT269" i="21"/>
  <c r="NT196" i="21"/>
  <c r="NT237" i="21"/>
  <c r="NT277" i="21"/>
  <c r="NT75" i="21"/>
  <c r="NT21" i="21"/>
  <c r="NT73" i="21"/>
  <c r="NT80" i="21"/>
  <c r="NT173" i="21"/>
  <c r="NT22" i="21"/>
  <c r="NT78" i="21"/>
  <c r="NT17" i="21"/>
  <c r="NT84" i="21"/>
  <c r="NT26" i="21"/>
  <c r="NT77" i="21"/>
  <c r="NT27" i="21"/>
  <c r="NT88" i="21"/>
  <c r="NT91" i="21"/>
  <c r="NT43" i="21"/>
  <c r="NT167" i="21"/>
  <c r="NT127" i="21"/>
  <c r="NT239" i="21"/>
  <c r="NT314" i="21"/>
  <c r="NT79" i="21"/>
  <c r="NT301" i="21"/>
  <c r="NT256" i="21"/>
  <c r="NT155" i="21"/>
  <c r="NT207" i="21"/>
  <c r="NT309" i="21"/>
  <c r="NT197" i="21"/>
  <c r="NT284" i="21"/>
  <c r="NT278" i="21"/>
  <c r="NT15" i="21"/>
  <c r="NT83" i="21"/>
  <c r="NT7" i="21"/>
  <c r="NT119" i="21"/>
  <c r="NT29" i="21"/>
  <c r="NT23" i="21"/>
  <c r="NT107" i="21"/>
  <c r="NT33" i="21"/>
  <c r="NT111" i="21"/>
  <c r="NT35" i="21"/>
  <c r="NT100" i="21"/>
  <c r="NT60" i="21"/>
  <c r="NT103" i="21"/>
  <c r="NT118" i="21"/>
  <c r="NT45" i="21"/>
  <c r="NT221" i="21"/>
  <c r="NT143" i="21"/>
  <c r="NT117" i="21"/>
  <c r="NT203" i="21"/>
  <c r="NT179" i="21"/>
  <c r="NT158" i="21"/>
  <c r="NT114" i="21"/>
  <c r="NT229" i="21"/>
  <c r="NT213" i="21"/>
  <c r="NT164" i="21"/>
  <c r="NT265" i="21"/>
  <c r="NT290" i="21"/>
  <c r="NT251" i="21"/>
  <c r="NT28" i="21"/>
  <c r="NT93" i="21"/>
  <c r="NT20" i="21"/>
  <c r="NT184" i="21"/>
  <c r="NT52" i="21"/>
  <c r="NT31" i="21"/>
  <c r="NT132" i="21"/>
  <c r="NT48" i="21"/>
  <c r="NT124" i="21"/>
  <c r="NT36" i="21"/>
  <c r="NT134" i="21"/>
  <c r="NT69" i="21"/>
  <c r="NT125" i="21"/>
  <c r="NT169" i="21"/>
  <c r="NT46" i="21"/>
  <c r="NT86" i="21"/>
  <c r="NT147" i="21"/>
  <c r="NT123" i="21"/>
  <c r="NT220" i="21"/>
  <c r="NT217" i="21"/>
  <c r="NT159" i="21"/>
  <c r="NT122" i="21"/>
  <c r="NT248" i="21"/>
  <c r="NT247" i="21"/>
  <c r="NT172" i="21"/>
  <c r="NT304" i="21"/>
  <c r="NT190" i="21"/>
  <c r="NT259" i="21"/>
  <c r="NT53" i="21"/>
  <c r="NT14" i="21"/>
  <c r="NT32" i="21"/>
  <c r="NT13" i="21"/>
  <c r="NT59" i="21"/>
  <c r="NT50" i="21"/>
  <c r="NT185" i="21"/>
  <c r="NT61" i="21"/>
  <c r="NT165" i="21"/>
  <c r="NT37" i="21"/>
  <c r="NT171" i="21"/>
  <c r="NT74" i="21"/>
  <c r="NT142" i="21"/>
  <c r="NT305" i="21"/>
  <c r="NT87" i="21"/>
  <c r="NT94" i="21"/>
  <c r="NT174" i="21"/>
  <c r="NT141" i="21"/>
  <c r="NT224" i="21"/>
  <c r="NT218" i="21"/>
  <c r="NT160" i="21"/>
  <c r="NT130" i="21"/>
  <c r="NT234" i="21"/>
  <c r="NT262" i="21"/>
  <c r="NT180" i="21"/>
  <c r="NT292" i="21"/>
  <c r="NT198" i="21"/>
  <c r="NT267" i="21"/>
  <c r="NT66" i="21"/>
  <c r="NT30" i="21"/>
  <c r="NT49" i="21"/>
  <c r="NT85" i="21"/>
  <c r="NT81" i="21"/>
  <c r="NT57" i="21"/>
  <c r="NT226" i="21"/>
  <c r="NT67" i="21"/>
  <c r="NT205" i="21"/>
  <c r="NT38" i="21"/>
  <c r="NT182" i="21"/>
  <c r="NT92" i="21"/>
  <c r="NT177" i="21"/>
  <c r="NT40" i="21"/>
  <c r="NT102" i="21"/>
  <c r="NT126" i="21"/>
  <c r="NT178" i="21"/>
  <c r="NT232" i="21"/>
  <c r="NT55" i="21"/>
  <c r="NT235" i="21"/>
  <c r="NT219" i="21"/>
  <c r="NT152" i="21"/>
  <c r="NT264" i="21"/>
  <c r="NT254" i="21"/>
  <c r="NT194" i="21"/>
  <c r="NT297" i="21"/>
  <c r="NT238" i="21"/>
  <c r="NT307" i="21"/>
  <c r="CF62" i="21"/>
  <c r="CF203" i="21"/>
  <c r="CF115" i="21"/>
  <c r="CF222" i="21"/>
  <c r="CF186" i="21"/>
  <c r="CF96" i="21"/>
  <c r="CF167" i="21"/>
  <c r="CF153" i="21"/>
  <c r="CF47" i="21"/>
  <c r="CF79" i="21"/>
  <c r="CF287" i="21"/>
  <c r="CF162" i="21"/>
  <c r="NT303" i="21"/>
  <c r="NT189" i="21"/>
  <c r="NT168" i="21"/>
  <c r="NT47" i="21"/>
  <c r="NT144" i="21"/>
  <c r="NT201" i="21"/>
  <c r="NT137" i="21"/>
  <c r="NT200" i="21"/>
  <c r="NT98" i="21"/>
  <c r="NT151" i="21"/>
  <c r="NT225" i="21"/>
  <c r="NT260" i="21"/>
  <c r="NT211" i="21"/>
  <c r="NT317" i="21"/>
  <c r="NT148" i="21"/>
  <c r="NT193" i="21"/>
  <c r="NT250" i="21"/>
  <c r="NT296" i="21"/>
  <c r="NT288" i="21"/>
  <c r="NT230" i="21"/>
  <c r="NT282" i="21"/>
  <c r="NT299" i="21"/>
  <c r="NT145" i="21"/>
  <c r="NT110" i="21"/>
  <c r="NT228" i="21"/>
  <c r="NT109" i="21"/>
  <c r="NT241" i="21"/>
  <c r="NT113" i="21"/>
  <c r="NT161" i="21"/>
  <c r="NT308" i="21"/>
  <c r="NT138" i="21"/>
  <c r="NT199" i="21"/>
  <c r="NT240" i="21"/>
  <c r="NT208" i="21"/>
  <c r="NT266" i="21"/>
  <c r="NT311" i="21"/>
  <c r="NT188" i="21"/>
  <c r="NT236" i="21"/>
  <c r="NT293" i="21"/>
  <c r="NT285" i="21"/>
  <c r="NT206" i="21"/>
  <c r="NT279" i="21"/>
  <c r="NT275" i="21"/>
  <c r="NT176" i="21"/>
  <c r="NT116" i="21"/>
  <c r="NT263" i="21"/>
  <c r="NT115" i="21"/>
  <c r="NT257" i="21"/>
  <c r="NT121" i="21"/>
  <c r="NT162" i="21"/>
  <c r="NT312" i="21"/>
  <c r="NT149" i="21"/>
  <c r="NT216" i="21"/>
  <c r="NT245" i="21"/>
  <c r="NT209" i="21"/>
  <c r="NT273" i="21"/>
  <c r="NT313" i="21"/>
  <c r="NT191" i="21"/>
  <c r="NT242" i="21"/>
  <c r="NT294" i="21"/>
  <c r="NT286" i="21"/>
  <c r="NT214" i="21"/>
  <c r="NT280" i="21"/>
  <c r="NT283" i="21"/>
  <c r="NT270" i="21"/>
  <c r="NT139" i="21"/>
  <c r="NT271" i="21"/>
  <c r="NT187" i="21"/>
  <c r="NT136" i="21"/>
  <c r="NT300" i="21"/>
  <c r="NT135" i="21"/>
  <c r="NT268" i="21"/>
  <c r="NT129" i="21"/>
  <c r="NT163" i="21"/>
  <c r="NT90" i="21"/>
  <c r="NT150" i="21"/>
  <c r="NT223" i="21"/>
  <c r="NT249" i="21"/>
  <c r="NT210" i="21"/>
  <c r="NT302" i="21"/>
  <c r="NT140" i="21"/>
  <c r="NT192" i="21"/>
  <c r="NT246" i="21"/>
  <c r="NT295" i="21"/>
  <c r="NT287" i="21"/>
  <c r="NT222" i="21"/>
  <c r="NT281" i="21"/>
  <c r="OS314" i="21"/>
  <c r="OS306" i="21"/>
  <c r="OS298" i="21"/>
  <c r="OS290" i="21"/>
  <c r="OS282" i="21"/>
  <c r="OS274" i="21"/>
  <c r="OS266" i="21"/>
  <c r="OS258" i="21"/>
  <c r="OS250" i="21"/>
  <c r="OS289" i="21"/>
  <c r="OS288" i="21"/>
  <c r="OS287" i="21"/>
  <c r="OS286" i="21"/>
  <c r="OS285" i="21"/>
  <c r="OS284" i="21"/>
  <c r="OS283" i="21"/>
  <c r="OS237" i="21"/>
  <c r="OS229" i="21"/>
  <c r="OS221" i="21"/>
  <c r="OS213" i="21"/>
  <c r="OS205" i="21"/>
  <c r="OS297" i="21"/>
  <c r="OS296" i="21"/>
  <c r="OS295" i="21"/>
  <c r="OS294" i="21"/>
  <c r="OS293" i="21"/>
  <c r="OS292" i="21"/>
  <c r="OS291" i="21"/>
  <c r="OS236" i="21"/>
  <c r="OS305" i="21"/>
  <c r="OS304" i="21"/>
  <c r="OS303" i="21"/>
  <c r="OS302" i="21"/>
  <c r="OS301" i="21"/>
  <c r="OS300" i="21"/>
  <c r="OS299" i="21"/>
  <c r="OS313" i="21"/>
  <c r="OS311" i="21"/>
  <c r="OS277" i="21"/>
  <c r="OS270" i="21"/>
  <c r="OS255" i="21"/>
  <c r="OS251" i="21"/>
  <c r="OS220" i="21"/>
  <c r="OS219" i="21"/>
  <c r="OS218" i="21"/>
  <c r="OS217" i="21"/>
  <c r="OS216" i="21"/>
  <c r="OS215" i="21"/>
  <c r="OS214" i="21"/>
  <c r="OS198" i="21"/>
  <c r="OS190" i="21"/>
  <c r="OS182" i="21"/>
  <c r="OS174" i="21"/>
  <c r="OS166" i="21"/>
  <c r="OS158" i="21"/>
  <c r="OS150" i="21"/>
  <c r="OS142" i="21"/>
  <c r="OS134" i="21"/>
  <c r="OS317" i="21"/>
  <c r="OS315" i="21"/>
  <c r="OS309" i="21"/>
  <c r="OS280" i="21"/>
  <c r="OS263" i="21"/>
  <c r="OS259" i="21"/>
  <c r="OS248" i="21"/>
  <c r="OS244" i="21"/>
  <c r="OS238" i="21"/>
  <c r="OS228" i="21"/>
  <c r="OS227" i="21"/>
  <c r="OS226" i="21"/>
  <c r="OS225" i="21"/>
  <c r="OS224" i="21"/>
  <c r="OS223" i="21"/>
  <c r="OS222" i="21"/>
  <c r="OS271" i="21"/>
  <c r="OS267" i="21"/>
  <c r="OS256" i="21"/>
  <c r="OS252" i="21"/>
  <c r="OS239" i="21"/>
  <c r="OS233" i="21"/>
  <c r="OS232" i="21"/>
  <c r="OS231" i="21"/>
  <c r="OS230" i="21"/>
  <c r="OS307" i="21"/>
  <c r="OS278" i="21"/>
  <c r="OS275" i="21"/>
  <c r="OS264" i="21"/>
  <c r="OS260" i="21"/>
  <c r="OS249" i="21"/>
  <c r="OS245" i="21"/>
  <c r="OS240" i="21"/>
  <c r="OS234" i="21"/>
  <c r="OS316" i="21"/>
  <c r="OS276" i="21"/>
  <c r="OS265" i="21"/>
  <c r="OS246" i="21"/>
  <c r="OS212" i="21"/>
  <c r="OS201" i="21"/>
  <c r="OS149" i="21"/>
  <c r="OS148" i="21"/>
  <c r="OS147" i="21"/>
  <c r="OS146" i="21"/>
  <c r="OS145" i="21"/>
  <c r="OS144" i="21"/>
  <c r="OS143" i="21"/>
  <c r="OS308" i="21"/>
  <c r="OS279" i="21"/>
  <c r="OS273" i="21"/>
  <c r="OS254" i="21"/>
  <c r="OS207" i="21"/>
  <c r="OS202" i="21"/>
  <c r="OS157" i="21"/>
  <c r="OS156" i="21"/>
  <c r="OS155" i="21"/>
  <c r="OS154" i="21"/>
  <c r="OS153" i="21"/>
  <c r="OS152" i="21"/>
  <c r="OS151" i="21"/>
  <c r="OS126" i="21"/>
  <c r="OS118" i="21"/>
  <c r="OS262" i="21"/>
  <c r="OS243" i="21"/>
  <c r="OS210" i="21"/>
  <c r="OS203" i="21"/>
  <c r="OS165" i="21"/>
  <c r="OS164" i="21"/>
  <c r="OS163" i="21"/>
  <c r="OS312" i="21"/>
  <c r="OS268" i="21"/>
  <c r="OS257" i="21"/>
  <c r="OS241" i="21"/>
  <c r="OS209" i="21"/>
  <c r="OS206" i="21"/>
  <c r="OS200" i="21"/>
  <c r="OS199" i="21"/>
  <c r="OS281" i="21"/>
  <c r="OS253" i="21"/>
  <c r="OS204" i="21"/>
  <c r="OS173" i="21"/>
  <c r="OS171" i="21"/>
  <c r="OS169" i="21"/>
  <c r="OS141" i="21"/>
  <c r="OS137" i="21"/>
  <c r="OS129" i="21"/>
  <c r="OS128" i="21"/>
  <c r="OS127" i="21"/>
  <c r="OS111" i="21"/>
  <c r="OS103" i="21"/>
  <c r="OS95" i="21"/>
  <c r="OS87" i="21"/>
  <c r="OS79" i="21"/>
  <c r="OS242" i="21"/>
  <c r="OS181" i="21"/>
  <c r="OS179" i="21"/>
  <c r="OS177" i="21"/>
  <c r="OS175" i="21"/>
  <c r="OS161" i="21"/>
  <c r="OS130" i="21"/>
  <c r="OS269" i="21"/>
  <c r="OS189" i="21"/>
  <c r="OS187" i="21"/>
  <c r="OS185" i="21"/>
  <c r="OS183" i="21"/>
  <c r="OS167" i="21"/>
  <c r="OS138" i="21"/>
  <c r="OS196" i="21"/>
  <c r="OS194" i="21"/>
  <c r="OS192" i="21"/>
  <c r="OS160" i="21"/>
  <c r="OS133" i="21"/>
  <c r="OS125" i="21"/>
  <c r="OS124" i="21"/>
  <c r="OS123" i="21"/>
  <c r="OS122" i="21"/>
  <c r="OS121" i="21"/>
  <c r="OS120" i="21"/>
  <c r="OS119" i="21"/>
  <c r="OS112" i="21"/>
  <c r="OS310" i="21"/>
  <c r="OS272" i="21"/>
  <c r="OS170" i="21"/>
  <c r="OS139" i="21"/>
  <c r="OS69" i="21"/>
  <c r="OS61" i="21"/>
  <c r="OS53" i="21"/>
  <c r="OS45" i="21"/>
  <c r="OS37" i="21"/>
  <c r="OS29" i="21"/>
  <c r="OS21" i="21"/>
  <c r="OS13" i="21"/>
  <c r="OS261" i="21"/>
  <c r="OS208" i="21"/>
  <c r="OS178" i="21"/>
  <c r="OS115" i="21"/>
  <c r="OS68" i="21"/>
  <c r="OS60" i="21"/>
  <c r="OS52" i="21"/>
  <c r="OS44" i="21"/>
  <c r="OS36" i="21"/>
  <c r="OS28" i="21"/>
  <c r="OS20" i="21"/>
  <c r="OS12" i="21"/>
  <c r="OS186" i="21"/>
  <c r="OS136" i="21"/>
  <c r="OS67" i="21"/>
  <c r="OS59" i="21"/>
  <c r="OS51" i="21"/>
  <c r="OS43" i="21"/>
  <c r="OS35" i="21"/>
  <c r="OS27" i="21"/>
  <c r="OS19" i="21"/>
  <c r="OS11" i="21"/>
  <c r="OS247" i="21"/>
  <c r="OS197" i="21"/>
  <c r="OS193" i="21"/>
  <c r="OS162" i="21"/>
  <c r="OS113" i="21"/>
  <c r="OS235" i="21"/>
  <c r="OS172" i="21"/>
  <c r="OS135" i="21"/>
  <c r="OS116" i="21"/>
  <c r="OS86" i="21"/>
  <c r="OS85" i="21"/>
  <c r="OS84" i="21"/>
  <c r="OS83" i="21"/>
  <c r="OS82" i="21"/>
  <c r="OS81" i="21"/>
  <c r="OS80" i="21"/>
  <c r="OS73" i="21"/>
  <c r="OS180" i="21"/>
  <c r="OS176" i="21"/>
  <c r="OS168" i="21"/>
  <c r="OS159" i="21"/>
  <c r="OS132" i="21"/>
  <c r="OS94" i="21"/>
  <c r="OS93" i="21"/>
  <c r="OS92" i="21"/>
  <c r="OS91" i="21"/>
  <c r="OS90" i="21"/>
  <c r="OS89" i="21"/>
  <c r="OS88" i="21"/>
  <c r="OS72" i="21"/>
  <c r="OS211" i="21"/>
  <c r="OS188" i="21"/>
  <c r="OS184" i="21"/>
  <c r="OS140" i="21"/>
  <c r="OS114" i="21"/>
  <c r="OS102" i="21"/>
  <c r="OS101" i="21"/>
  <c r="OS100" i="21"/>
  <c r="OS99" i="21"/>
  <c r="OS98" i="21"/>
  <c r="OS97" i="21"/>
  <c r="OS96" i="21"/>
  <c r="OS71" i="21"/>
  <c r="OS195" i="21"/>
  <c r="OS191" i="21"/>
  <c r="OS131" i="21"/>
  <c r="OS117" i="21"/>
  <c r="OS110" i="21"/>
  <c r="OS109" i="21"/>
  <c r="OS108" i="21"/>
  <c r="OS107" i="21"/>
  <c r="OS106" i="21"/>
  <c r="OS105" i="21"/>
  <c r="OS104" i="21"/>
  <c r="OS70" i="21"/>
  <c r="OS62" i="21"/>
  <c r="OS54" i="21"/>
  <c r="OS46" i="21"/>
  <c r="OS38" i="21"/>
  <c r="OS30" i="21"/>
  <c r="OS22" i="21"/>
  <c r="OS14" i="21"/>
  <c r="OS6" i="21"/>
  <c r="OS58" i="21"/>
  <c r="OS42" i="21"/>
  <c r="OS26" i="21"/>
  <c r="OS10" i="21"/>
  <c r="OS65" i="21"/>
  <c r="OS49" i="21"/>
  <c r="OS33" i="21"/>
  <c r="OS17" i="21"/>
  <c r="OS56" i="21"/>
  <c r="OS40" i="21"/>
  <c r="OS24" i="21"/>
  <c r="OS8" i="21"/>
  <c r="OS78" i="21"/>
  <c r="OS63" i="21"/>
  <c r="OS47" i="21"/>
  <c r="OS15" i="21"/>
  <c r="OS77" i="21"/>
  <c r="OS66" i="21"/>
  <c r="OS50" i="21"/>
  <c r="OS34" i="21"/>
  <c r="OS18" i="21"/>
  <c r="OS76" i="21"/>
  <c r="OS57" i="21"/>
  <c r="OS41" i="21"/>
  <c r="OS25" i="21"/>
  <c r="OS9" i="21"/>
  <c r="OS75" i="21"/>
  <c r="OS64" i="21"/>
  <c r="OS48" i="21"/>
  <c r="OS32" i="21"/>
  <c r="OS16" i="21"/>
  <c r="OS74" i="21"/>
  <c r="OS55" i="21"/>
  <c r="OS39" i="21"/>
  <c r="OS23" i="21"/>
  <c r="OS7" i="21"/>
  <c r="OS31" i="21"/>
  <c r="OR315" i="21"/>
  <c r="OR307" i="21"/>
  <c r="OR299" i="21"/>
  <c r="OR291" i="21"/>
  <c r="OR283" i="21"/>
  <c r="OR275" i="21"/>
  <c r="OR267" i="21"/>
  <c r="OR259" i="21"/>
  <c r="OR251" i="21"/>
  <c r="OR243" i="21"/>
  <c r="OR282" i="21"/>
  <c r="OR281" i="21"/>
  <c r="OR280" i="21"/>
  <c r="OR279" i="21"/>
  <c r="OR278" i="21"/>
  <c r="OR277" i="21"/>
  <c r="OR276" i="21"/>
  <c r="OR238" i="21"/>
  <c r="OR230" i="21"/>
  <c r="OR222" i="21"/>
  <c r="OR214" i="21"/>
  <c r="OR206" i="21"/>
  <c r="OR290" i="21"/>
  <c r="OR289" i="21"/>
  <c r="OR288" i="21"/>
  <c r="OR287" i="21"/>
  <c r="OR286" i="21"/>
  <c r="OR285" i="21"/>
  <c r="OR284" i="21"/>
  <c r="OR237" i="21"/>
  <c r="OR298" i="21"/>
  <c r="OR297" i="21"/>
  <c r="OR296" i="21"/>
  <c r="OR295" i="21"/>
  <c r="OR294" i="21"/>
  <c r="OR293" i="21"/>
  <c r="OR292" i="21"/>
  <c r="OR306" i="21"/>
  <c r="OR266" i="21"/>
  <c r="OR262" i="21"/>
  <c r="OR247" i="21"/>
  <c r="OR213" i="21"/>
  <c r="OR212" i="21"/>
  <c r="OR211" i="21"/>
  <c r="OR210" i="21"/>
  <c r="OR209" i="21"/>
  <c r="OR208" i="21"/>
  <c r="OR207" i="21"/>
  <c r="OR199" i="21"/>
  <c r="OR191" i="21"/>
  <c r="OR183" i="21"/>
  <c r="OR175" i="21"/>
  <c r="OR167" i="21"/>
  <c r="OR159" i="21"/>
  <c r="OR151" i="21"/>
  <c r="OR143" i="21"/>
  <c r="OR135" i="21"/>
  <c r="OR313" i="21"/>
  <c r="OR311" i="21"/>
  <c r="OR301" i="21"/>
  <c r="OR274" i="21"/>
  <c r="OR270" i="21"/>
  <c r="OR255" i="21"/>
  <c r="OR221" i="21"/>
  <c r="OR220" i="21"/>
  <c r="OR219" i="21"/>
  <c r="OR218" i="21"/>
  <c r="OR217" i="21"/>
  <c r="OR216" i="21"/>
  <c r="OR215" i="21"/>
  <c r="OR317" i="21"/>
  <c r="OR309" i="21"/>
  <c r="OR304" i="21"/>
  <c r="OR263" i="21"/>
  <c r="OR248" i="21"/>
  <c r="OR244" i="21"/>
  <c r="OR229" i="21"/>
  <c r="OR228" i="21"/>
  <c r="OR227" i="21"/>
  <c r="OR226" i="21"/>
  <c r="OR225" i="21"/>
  <c r="OR224" i="21"/>
  <c r="OR223" i="21"/>
  <c r="OR271" i="21"/>
  <c r="OR256" i="21"/>
  <c r="OR252" i="21"/>
  <c r="OR239" i="21"/>
  <c r="OR233" i="21"/>
  <c r="OR232" i="21"/>
  <c r="OR231" i="21"/>
  <c r="OR312" i="21"/>
  <c r="OR305" i="21"/>
  <c r="OR268" i="21"/>
  <c r="OR257" i="21"/>
  <c r="OR241" i="21"/>
  <c r="OR200" i="21"/>
  <c r="OR142" i="21"/>
  <c r="OR141" i="21"/>
  <c r="OR140" i="21"/>
  <c r="OR139" i="21"/>
  <c r="OR138" i="21"/>
  <c r="OR137" i="21"/>
  <c r="OR136" i="21"/>
  <c r="OR316" i="21"/>
  <c r="OR265" i="21"/>
  <c r="OR246" i="21"/>
  <c r="OR236" i="21"/>
  <c r="OR201" i="21"/>
  <c r="OR150" i="21"/>
  <c r="OR149" i="21"/>
  <c r="OR148" i="21"/>
  <c r="OR147" i="21"/>
  <c r="OR146" i="21"/>
  <c r="OR145" i="21"/>
  <c r="OR144" i="21"/>
  <c r="OR127" i="21"/>
  <c r="OR119" i="21"/>
  <c r="OR308" i="21"/>
  <c r="OR273" i="21"/>
  <c r="OR254" i="21"/>
  <c r="OR202" i="21"/>
  <c r="OR302" i="21"/>
  <c r="OR260" i="21"/>
  <c r="OR249" i="21"/>
  <c r="OR234" i="21"/>
  <c r="OR198" i="21"/>
  <c r="OR197" i="21"/>
  <c r="OR196" i="21"/>
  <c r="OR195" i="21"/>
  <c r="OR194" i="21"/>
  <c r="OR193" i="21"/>
  <c r="OR192" i="21"/>
  <c r="OR264" i="21"/>
  <c r="OR160" i="21"/>
  <c r="OR133" i="21"/>
  <c r="OR126" i="21"/>
  <c r="OR125" i="21"/>
  <c r="OR124" i="21"/>
  <c r="OR123" i="21"/>
  <c r="OR122" i="21"/>
  <c r="OR121" i="21"/>
  <c r="OR120" i="21"/>
  <c r="OR112" i="21"/>
  <c r="OR104" i="21"/>
  <c r="OR96" i="21"/>
  <c r="OR88" i="21"/>
  <c r="OR80" i="21"/>
  <c r="OR314" i="21"/>
  <c r="OR253" i="21"/>
  <c r="OR204" i="21"/>
  <c r="OR173" i="21"/>
  <c r="OR171" i="21"/>
  <c r="OR169" i="21"/>
  <c r="OR164" i="21"/>
  <c r="OR157" i="21"/>
  <c r="OR153" i="21"/>
  <c r="OR129" i="21"/>
  <c r="OR128" i="21"/>
  <c r="OR300" i="21"/>
  <c r="OR242" i="21"/>
  <c r="OR181" i="21"/>
  <c r="OR179" i="21"/>
  <c r="OR177" i="21"/>
  <c r="OR161" i="21"/>
  <c r="OR134" i="21"/>
  <c r="OR130" i="21"/>
  <c r="OR303" i="21"/>
  <c r="OR190" i="21"/>
  <c r="OR188" i="21"/>
  <c r="OR186" i="21"/>
  <c r="OR184" i="21"/>
  <c r="OR166" i="21"/>
  <c r="OR156" i="21"/>
  <c r="OR152" i="21"/>
  <c r="OR118" i="21"/>
  <c r="OR117" i="21"/>
  <c r="OR116" i="21"/>
  <c r="OR115" i="21"/>
  <c r="OR114" i="21"/>
  <c r="OR113" i="21"/>
  <c r="OR240" i="21"/>
  <c r="OR203" i="21"/>
  <c r="OR131" i="21"/>
  <c r="OR111" i="21"/>
  <c r="OR110" i="21"/>
  <c r="OR109" i="21"/>
  <c r="OR108" i="21"/>
  <c r="OR107" i="21"/>
  <c r="OR106" i="21"/>
  <c r="OR105" i="21"/>
  <c r="OR70" i="21"/>
  <c r="OR62" i="21"/>
  <c r="OR54" i="21"/>
  <c r="OR46" i="21"/>
  <c r="OR38" i="21"/>
  <c r="OR30" i="21"/>
  <c r="OR22" i="21"/>
  <c r="OR14" i="21"/>
  <c r="OR6" i="21"/>
  <c r="OR310" i="21"/>
  <c r="OR272" i="21"/>
  <c r="OR174" i="21"/>
  <c r="OR170" i="21"/>
  <c r="OR155" i="21"/>
  <c r="OR69" i="21"/>
  <c r="OR61" i="21"/>
  <c r="OR53" i="21"/>
  <c r="OR45" i="21"/>
  <c r="OR37" i="21"/>
  <c r="OR29" i="21"/>
  <c r="OR21" i="21"/>
  <c r="OR13" i="21"/>
  <c r="OR261" i="21"/>
  <c r="OR250" i="21"/>
  <c r="OR182" i="21"/>
  <c r="OR178" i="21"/>
  <c r="OR163" i="21"/>
  <c r="OR68" i="21"/>
  <c r="OR60" i="21"/>
  <c r="OR52" i="21"/>
  <c r="OR44" i="21"/>
  <c r="OR36" i="21"/>
  <c r="OR28" i="21"/>
  <c r="OR20" i="21"/>
  <c r="OR12" i="21"/>
  <c r="OR269" i="21"/>
  <c r="OR258" i="21"/>
  <c r="OR189" i="21"/>
  <c r="OR185" i="21"/>
  <c r="OR154" i="21"/>
  <c r="OR245" i="21"/>
  <c r="OR165" i="21"/>
  <c r="OR162" i="21"/>
  <c r="OR79" i="21"/>
  <c r="OR78" i="21"/>
  <c r="OR77" i="21"/>
  <c r="OR76" i="21"/>
  <c r="OR75" i="21"/>
  <c r="OR74" i="21"/>
  <c r="OR235" i="21"/>
  <c r="OR172" i="21"/>
  <c r="OR87" i="21"/>
  <c r="OR86" i="21"/>
  <c r="OR85" i="21"/>
  <c r="OR84" i="21"/>
  <c r="OR83" i="21"/>
  <c r="OR82" i="21"/>
  <c r="OR81" i="21"/>
  <c r="OR73" i="21"/>
  <c r="OR205" i="21"/>
  <c r="OR180" i="21"/>
  <c r="OR176" i="21"/>
  <c r="OR168" i="21"/>
  <c r="OR132" i="21"/>
  <c r="OR95" i="21"/>
  <c r="OR94" i="21"/>
  <c r="OR93" i="21"/>
  <c r="OR92" i="21"/>
  <c r="OR91" i="21"/>
  <c r="OR90" i="21"/>
  <c r="OR89" i="21"/>
  <c r="OR72" i="21"/>
  <c r="OR187" i="21"/>
  <c r="OR158" i="21"/>
  <c r="OR103" i="21"/>
  <c r="OR102" i="21"/>
  <c r="OR101" i="21"/>
  <c r="OR100" i="21"/>
  <c r="OR99" i="21"/>
  <c r="OR98" i="21"/>
  <c r="OR97" i="21"/>
  <c r="OR71" i="21"/>
  <c r="OR63" i="21"/>
  <c r="OR55" i="21"/>
  <c r="OR47" i="21"/>
  <c r="OR39" i="21"/>
  <c r="OR31" i="21"/>
  <c r="OR23" i="21"/>
  <c r="OR15" i="21"/>
  <c r="OR7" i="21"/>
  <c r="OR67" i="21"/>
  <c r="OR51" i="21"/>
  <c r="OR35" i="21"/>
  <c r="OR19" i="21"/>
  <c r="OR58" i="21"/>
  <c r="OR42" i="21"/>
  <c r="OR26" i="21"/>
  <c r="OR10" i="21"/>
  <c r="OR65" i="21"/>
  <c r="OR49" i="21"/>
  <c r="OR33" i="21"/>
  <c r="OR17" i="21"/>
  <c r="OR56" i="21"/>
  <c r="OR40" i="21"/>
  <c r="OR24" i="21"/>
  <c r="OR8" i="21"/>
  <c r="OR59" i="21"/>
  <c r="OR43" i="21"/>
  <c r="OR27" i="21"/>
  <c r="OR11" i="21"/>
  <c r="OR66" i="21"/>
  <c r="OR50" i="21"/>
  <c r="OR34" i="21"/>
  <c r="OR18" i="21"/>
  <c r="OR57" i="21"/>
  <c r="OR41" i="21"/>
  <c r="OR25" i="21"/>
  <c r="OR9" i="21"/>
  <c r="OR64" i="21"/>
  <c r="OR48" i="21"/>
  <c r="OR32" i="21"/>
  <c r="OR16" i="21"/>
  <c r="OE316" i="21"/>
  <c r="OE308" i="21"/>
  <c r="OE300" i="21"/>
  <c r="OE292" i="21"/>
  <c r="OE284" i="21"/>
  <c r="OE276" i="21"/>
  <c r="OE268" i="21"/>
  <c r="OE260" i="21"/>
  <c r="OE252" i="21"/>
  <c r="OE244" i="21"/>
  <c r="OE315" i="21"/>
  <c r="OE307" i="21"/>
  <c r="OE314" i="21"/>
  <c r="OE259" i="21"/>
  <c r="OE258" i="21"/>
  <c r="OE257" i="21"/>
  <c r="OE256" i="21"/>
  <c r="OE255" i="21"/>
  <c r="OE254" i="21"/>
  <c r="OE253" i="21"/>
  <c r="OE241" i="21"/>
  <c r="OE233" i="21"/>
  <c r="OE225" i="21"/>
  <c r="OE217" i="21"/>
  <c r="OE209" i="21"/>
  <c r="OE267" i="21"/>
  <c r="OE266" i="21"/>
  <c r="OE265" i="21"/>
  <c r="OE264" i="21"/>
  <c r="OE263" i="21"/>
  <c r="OE262" i="21"/>
  <c r="OE261" i="21"/>
  <c r="OE240" i="21"/>
  <c r="OE232" i="21"/>
  <c r="OE317" i="21"/>
  <c r="OE311" i="21"/>
  <c r="OE310" i="21"/>
  <c r="OE306" i="21"/>
  <c r="OE289" i="21"/>
  <c r="OE285" i="21"/>
  <c r="OE274" i="21"/>
  <c r="OE270" i="21"/>
  <c r="OE243" i="21"/>
  <c r="OE237" i="21"/>
  <c r="OE224" i="21"/>
  <c r="OE223" i="21"/>
  <c r="OE222" i="21"/>
  <c r="OE221" i="21"/>
  <c r="OE220" i="21"/>
  <c r="OE219" i="21"/>
  <c r="OE218" i="21"/>
  <c r="OE200" i="21"/>
  <c r="OE192" i="21"/>
  <c r="OE184" i="21"/>
  <c r="OE176" i="21"/>
  <c r="OE168" i="21"/>
  <c r="OE160" i="21"/>
  <c r="OE152" i="21"/>
  <c r="OE297" i="21"/>
  <c r="OE293" i="21"/>
  <c r="OE282" i="21"/>
  <c r="OE278" i="21"/>
  <c r="OE251" i="21"/>
  <c r="OE247" i="21"/>
  <c r="OE238" i="21"/>
  <c r="OE231" i="21"/>
  <c r="OE230" i="21"/>
  <c r="OE229" i="21"/>
  <c r="OE228" i="21"/>
  <c r="OE227" i="21"/>
  <c r="OE226" i="21"/>
  <c r="OE304" i="21"/>
  <c r="OE301" i="21"/>
  <c r="OE290" i="21"/>
  <c r="OE286" i="21"/>
  <c r="OE275" i="21"/>
  <c r="OE271" i="21"/>
  <c r="OE239" i="21"/>
  <c r="OE313" i="21"/>
  <c r="OE309" i="21"/>
  <c r="OE305" i="21"/>
  <c r="OE299" i="21"/>
  <c r="OE295" i="21"/>
  <c r="OE280" i="21"/>
  <c r="OE312" i="21"/>
  <c r="OE303" i="21"/>
  <c r="OE287" i="21"/>
  <c r="OE250" i="21"/>
  <c r="OE214" i="21"/>
  <c r="OE206" i="21"/>
  <c r="OE202" i="21"/>
  <c r="OE159" i="21"/>
  <c r="OE158" i="21"/>
  <c r="OE157" i="21"/>
  <c r="OE156" i="21"/>
  <c r="OE155" i="21"/>
  <c r="OE154" i="21"/>
  <c r="OE153" i="21"/>
  <c r="OE149" i="21"/>
  <c r="OE141" i="21"/>
  <c r="OE133" i="21"/>
  <c r="OE125" i="21"/>
  <c r="OE117" i="21"/>
  <c r="OE109" i="21"/>
  <c r="OE101" i="21"/>
  <c r="OE93" i="21"/>
  <c r="OE302" i="21"/>
  <c r="OE269" i="21"/>
  <c r="OE167" i="21"/>
  <c r="OE166" i="21"/>
  <c r="OE165" i="21"/>
  <c r="OE164" i="21"/>
  <c r="OE163" i="21"/>
  <c r="OE162" i="21"/>
  <c r="OE161" i="21"/>
  <c r="OE148" i="21"/>
  <c r="OE140" i="21"/>
  <c r="OE132" i="21"/>
  <c r="OE124" i="21"/>
  <c r="OE116" i="21"/>
  <c r="OE108" i="21"/>
  <c r="OE296" i="21"/>
  <c r="OE281" i="21"/>
  <c r="OE273" i="21"/>
  <c r="OE245" i="21"/>
  <c r="OE212" i="21"/>
  <c r="OE207" i="21"/>
  <c r="OE203" i="21"/>
  <c r="OE175" i="21"/>
  <c r="OE174" i="21"/>
  <c r="OE173" i="21"/>
  <c r="OE172" i="21"/>
  <c r="OE171" i="21"/>
  <c r="OE170" i="21"/>
  <c r="OE169" i="21"/>
  <c r="OE147" i="21"/>
  <c r="OE283" i="21"/>
  <c r="OE210" i="21"/>
  <c r="OE204" i="21"/>
  <c r="OE191" i="21"/>
  <c r="OE190" i="21"/>
  <c r="OE189" i="21"/>
  <c r="OE188" i="21"/>
  <c r="OE187" i="21"/>
  <c r="OE186" i="21"/>
  <c r="OE185" i="21"/>
  <c r="OE298" i="21"/>
  <c r="OE294" i="21"/>
  <c r="OE279" i="21"/>
  <c r="OE242" i="21"/>
  <c r="OE205" i="21"/>
  <c r="OE126" i="21"/>
  <c r="OE120" i="21"/>
  <c r="OE114" i="21"/>
  <c r="OE82" i="21"/>
  <c r="OE74" i="21"/>
  <c r="OE66" i="21"/>
  <c r="OE58" i="21"/>
  <c r="OE246" i="21"/>
  <c r="OE234" i="21"/>
  <c r="OE211" i="21"/>
  <c r="OE143" i="21"/>
  <c r="OE127" i="21"/>
  <c r="OE121" i="21"/>
  <c r="OE115" i="21"/>
  <c r="OE81" i="21"/>
  <c r="OE73" i="21"/>
  <c r="OE291" i="21"/>
  <c r="OE277" i="21"/>
  <c r="OE249" i="21"/>
  <c r="OE183" i="21"/>
  <c r="OE181" i="21"/>
  <c r="OE179" i="21"/>
  <c r="OE177" i="21"/>
  <c r="OE150" i="21"/>
  <c r="OE134" i="21"/>
  <c r="OE128" i="21"/>
  <c r="OE122" i="21"/>
  <c r="OE213" i="21"/>
  <c r="OE199" i="21"/>
  <c r="OE197" i="21"/>
  <c r="OE195" i="21"/>
  <c r="OE193" i="21"/>
  <c r="OE144" i="21"/>
  <c r="OE135" i="21"/>
  <c r="OE129" i="21"/>
  <c r="OE123" i="21"/>
  <c r="OE248" i="21"/>
  <c r="OE288" i="21"/>
  <c r="OE236" i="21"/>
  <c r="OE235" i="21"/>
  <c r="OE272" i="21"/>
  <c r="OE196" i="21"/>
  <c r="OE146" i="21"/>
  <c r="OE119" i="21"/>
  <c r="OE107" i="21"/>
  <c r="OE95" i="21"/>
  <c r="OE90" i="21"/>
  <c r="OE79" i="21"/>
  <c r="OE65" i="21"/>
  <c r="OE64" i="21"/>
  <c r="OE63" i="21"/>
  <c r="OE62" i="21"/>
  <c r="OE61" i="21"/>
  <c r="OE60" i="21"/>
  <c r="OE59" i="21"/>
  <c r="OE54" i="21"/>
  <c r="OE46" i="21"/>
  <c r="OE38" i="21"/>
  <c r="OE30" i="21"/>
  <c r="OE22" i="21"/>
  <c r="OE14" i="21"/>
  <c r="OE6" i="21"/>
  <c r="OE216" i="21"/>
  <c r="OE130" i="21"/>
  <c r="OE103" i="21"/>
  <c r="OE98" i="21"/>
  <c r="OE84" i="21"/>
  <c r="OE80" i="21"/>
  <c r="OE53" i="21"/>
  <c r="OE45" i="21"/>
  <c r="OE37" i="21"/>
  <c r="OE29" i="21"/>
  <c r="OE21" i="21"/>
  <c r="OE13" i="21"/>
  <c r="OE151" i="21"/>
  <c r="OE145" i="21"/>
  <c r="OE137" i="21"/>
  <c r="OE111" i="21"/>
  <c r="OE88" i="21"/>
  <c r="OE67" i="21"/>
  <c r="OE52" i="21"/>
  <c r="OE44" i="21"/>
  <c r="OE36" i="21"/>
  <c r="OE28" i="21"/>
  <c r="OE20" i="21"/>
  <c r="OE12" i="21"/>
  <c r="OE215" i="21"/>
  <c r="OE182" i="21"/>
  <c r="OE178" i="21"/>
  <c r="OE118" i="21"/>
  <c r="OE106" i="21"/>
  <c r="OE96" i="21"/>
  <c r="OE91" i="21"/>
  <c r="OE85" i="21"/>
  <c r="OE68" i="21"/>
  <c r="OE51" i="21"/>
  <c r="OE43" i="21"/>
  <c r="OE35" i="21"/>
  <c r="OE27" i="21"/>
  <c r="OE19" i="21"/>
  <c r="OE11" i="21"/>
  <c r="OE208" i="21"/>
  <c r="OE198" i="21"/>
  <c r="OE194" i="21"/>
  <c r="OE142" i="21"/>
  <c r="OE139" i="21"/>
  <c r="OE113" i="21"/>
  <c r="OE104" i="21"/>
  <c r="OE99" i="21"/>
  <c r="OE75" i="21"/>
  <c r="OE69" i="21"/>
  <c r="OE50" i="21"/>
  <c r="OE136" i="21"/>
  <c r="OE110" i="21"/>
  <c r="OE94" i="21"/>
  <c r="OE89" i="21"/>
  <c r="OE86" i="21"/>
  <c r="OE76" i="21"/>
  <c r="OE70" i="21"/>
  <c r="OE49" i="21"/>
  <c r="OE201" i="21"/>
  <c r="OE131" i="21"/>
  <c r="OE102" i="21"/>
  <c r="OE97" i="21"/>
  <c r="OE92" i="21"/>
  <c r="OE77" i="21"/>
  <c r="OE71" i="21"/>
  <c r="OE48" i="21"/>
  <c r="OE180" i="21"/>
  <c r="OE138" i="21"/>
  <c r="OE112" i="21"/>
  <c r="OE105" i="21"/>
  <c r="OE100" i="21"/>
  <c r="OE87" i="21"/>
  <c r="OE83" i="21"/>
  <c r="OE78" i="21"/>
  <c r="OE72" i="21"/>
  <c r="OE57" i="21"/>
  <c r="OE56" i="21"/>
  <c r="OE55" i="21"/>
  <c r="OE47" i="21"/>
  <c r="OE34" i="21"/>
  <c r="OE18" i="21"/>
  <c r="OE41" i="21"/>
  <c r="OE25" i="21"/>
  <c r="OE9" i="21"/>
  <c r="OE32" i="21"/>
  <c r="OE16" i="21"/>
  <c r="OE39" i="21"/>
  <c r="OE23" i="21"/>
  <c r="OE7" i="21"/>
  <c r="OE42" i="21"/>
  <c r="OE26" i="21"/>
  <c r="OE10" i="21"/>
  <c r="OE33" i="21"/>
  <c r="OE17" i="21"/>
  <c r="OE40" i="21"/>
  <c r="OE24" i="21"/>
  <c r="OE8" i="21"/>
  <c r="OE31" i="21"/>
  <c r="OE15" i="21"/>
  <c r="MK314" i="21"/>
  <c r="MK306" i="21"/>
  <c r="MK298" i="21"/>
  <c r="MK290" i="21"/>
  <c r="MK282" i="21"/>
  <c r="MK274" i="21"/>
  <c r="MK266" i="21"/>
  <c r="MK258" i="21"/>
  <c r="MK250" i="21"/>
  <c r="MK289" i="21"/>
  <c r="MK288" i="21"/>
  <c r="MK287" i="21"/>
  <c r="MK286" i="21"/>
  <c r="MK285" i="21"/>
  <c r="MK284" i="21"/>
  <c r="MK283" i="21"/>
  <c r="MK237" i="21"/>
  <c r="MK297" i="21"/>
  <c r="MK296" i="21"/>
  <c r="MK295" i="21"/>
  <c r="MK294" i="21"/>
  <c r="MK293" i="21"/>
  <c r="MK292" i="21"/>
  <c r="MK291" i="21"/>
  <c r="MK316" i="21"/>
  <c r="MK305" i="21"/>
  <c r="MK301" i="21"/>
  <c r="MK277" i="21"/>
  <c r="MK270" i="21"/>
  <c r="MK263" i="21"/>
  <c r="MK256" i="21"/>
  <c r="MK249" i="21"/>
  <c r="MK236" i="21"/>
  <c r="MK235" i="21"/>
  <c r="MK234" i="21"/>
  <c r="MK233" i="21"/>
  <c r="MK225" i="21"/>
  <c r="MK217" i="21"/>
  <c r="MK209" i="21"/>
  <c r="MK201" i="21"/>
  <c r="MK193" i="21"/>
  <c r="MK185" i="21"/>
  <c r="MK313" i="21"/>
  <c r="MK309" i="21"/>
  <c r="MK278" i="21"/>
  <c r="MK271" i="21"/>
  <c r="MK264" i="21"/>
  <c r="MK257" i="21"/>
  <c r="MK242" i="21"/>
  <c r="MK241" i="21"/>
  <c r="MK240" i="21"/>
  <c r="MK239" i="21"/>
  <c r="MK238" i="21"/>
  <c r="MK232" i="21"/>
  <c r="MK224" i="21"/>
  <c r="MK216" i="21"/>
  <c r="MK208" i="21"/>
  <c r="MK200" i="21"/>
  <c r="MK192" i="21"/>
  <c r="MK184" i="21"/>
  <c r="MK317" i="21"/>
  <c r="MK302" i="21"/>
  <c r="MK272" i="21"/>
  <c r="MK265" i="21"/>
  <c r="MK243" i="21"/>
  <c r="MK231" i="21"/>
  <c r="MK223" i="21"/>
  <c r="MK312" i="21"/>
  <c r="MK308" i="21"/>
  <c r="MK281" i="21"/>
  <c r="MK276" i="21"/>
  <c r="MK269" i="21"/>
  <c r="MK262" i="21"/>
  <c r="MK255" i="21"/>
  <c r="MK248" i="21"/>
  <c r="MK311" i="21"/>
  <c r="MK267" i="21"/>
  <c r="MK260" i="21"/>
  <c r="MK253" i="21"/>
  <c r="MK246" i="21"/>
  <c r="MK228" i="21"/>
  <c r="MK210" i="21"/>
  <c r="MK204" i="21"/>
  <c r="MK198" i="21"/>
  <c r="MK171" i="21"/>
  <c r="MK163" i="21"/>
  <c r="MK155" i="21"/>
  <c r="MK147" i="21"/>
  <c r="MK139" i="21"/>
  <c r="MK131" i="21"/>
  <c r="MK123" i="21"/>
  <c r="MK115" i="21"/>
  <c r="MK107" i="21"/>
  <c r="MK300" i="21"/>
  <c r="MK222" i="21"/>
  <c r="MK211" i="21"/>
  <c r="MK205" i="21"/>
  <c r="MK199" i="21"/>
  <c r="MK179" i="21"/>
  <c r="MK178" i="21"/>
  <c r="MK170" i="21"/>
  <c r="MK162" i="21"/>
  <c r="MK154" i="21"/>
  <c r="MK146" i="21"/>
  <c r="MK138" i="21"/>
  <c r="MK130" i="21"/>
  <c r="MK122" i="21"/>
  <c r="MK114" i="21"/>
  <c r="MK106" i="21"/>
  <c r="MK310" i="21"/>
  <c r="MK273" i="21"/>
  <c r="MK218" i="21"/>
  <c r="MK212" i="21"/>
  <c r="MK206" i="21"/>
  <c r="MK186" i="21"/>
  <c r="MK180" i="21"/>
  <c r="MK177" i="21"/>
  <c r="MK169" i="21"/>
  <c r="MK161" i="21"/>
  <c r="MK153" i="21"/>
  <c r="MK145" i="21"/>
  <c r="MK137" i="21"/>
  <c r="MK129" i="21"/>
  <c r="MK121" i="21"/>
  <c r="MK113" i="21"/>
  <c r="MK279" i="21"/>
  <c r="MK251" i="21"/>
  <c r="MK244" i="21"/>
  <c r="MK230" i="21"/>
  <c r="MK227" i="21"/>
  <c r="MK202" i="21"/>
  <c r="MK196" i="21"/>
  <c r="MK190" i="21"/>
  <c r="MK173" i="21"/>
  <c r="MK280" i="21"/>
  <c r="MK214" i="21"/>
  <c r="MK188" i="21"/>
  <c r="MK175" i="21"/>
  <c r="MK160" i="21"/>
  <c r="MK156" i="21"/>
  <c r="MK143" i="21"/>
  <c r="MK126" i="21"/>
  <c r="MK109" i="21"/>
  <c r="MK99" i="21"/>
  <c r="MK91" i="21"/>
  <c r="MK315" i="21"/>
  <c r="MK307" i="21"/>
  <c r="MK275" i="21"/>
  <c r="MK261" i="21"/>
  <c r="MK247" i="21"/>
  <c r="MK195" i="21"/>
  <c r="MK183" i="21"/>
  <c r="MK167" i="21"/>
  <c r="MK150" i="21"/>
  <c r="MK133" i="21"/>
  <c r="MK120" i="21"/>
  <c r="MK116" i="21"/>
  <c r="MK98" i="21"/>
  <c r="MK221" i="21"/>
  <c r="MK197" i="21"/>
  <c r="MK157" i="21"/>
  <c r="MK144" i="21"/>
  <c r="MK140" i="21"/>
  <c r="MK299" i="21"/>
  <c r="MK252" i="21"/>
  <c r="MK219" i="21"/>
  <c r="MK207" i="21"/>
  <c r="MK181" i="21"/>
  <c r="MK166" i="21"/>
  <c r="MK149" i="21"/>
  <c r="MK136" i="21"/>
  <c r="MK132" i="21"/>
  <c r="MK119" i="21"/>
  <c r="MK254" i="21"/>
  <c r="MK189" i="21"/>
  <c r="MK152" i="21"/>
  <c r="MK135" i="21"/>
  <c r="MK108" i="21"/>
  <c r="MK100" i="21"/>
  <c r="MK94" i="21"/>
  <c r="MK88" i="21"/>
  <c r="MK80" i="21"/>
  <c r="MK72" i="21"/>
  <c r="MK64" i="21"/>
  <c r="MK56" i="21"/>
  <c r="MK48" i="21"/>
  <c r="MK40" i="21"/>
  <c r="MK32" i="21"/>
  <c r="MK24" i="21"/>
  <c r="MK16" i="21"/>
  <c r="MK8" i="21"/>
  <c r="MK203" i="21"/>
  <c r="MK172" i="21"/>
  <c r="MK127" i="21"/>
  <c r="MK101" i="21"/>
  <c r="MK95" i="21"/>
  <c r="MK87" i="21"/>
  <c r="MK79" i="21"/>
  <c r="MK71" i="21"/>
  <c r="MK63" i="21"/>
  <c r="MK55" i="21"/>
  <c r="MK47" i="21"/>
  <c r="MK39" i="21"/>
  <c r="MK31" i="21"/>
  <c r="MK23" i="21"/>
  <c r="MK15" i="21"/>
  <c r="MK7" i="21"/>
  <c r="MK304" i="21"/>
  <c r="MK259" i="21"/>
  <c r="MK187" i="21"/>
  <c r="MK168" i="21"/>
  <c r="MK151" i="21"/>
  <c r="MK134" i="21"/>
  <c r="MK125" i="21"/>
  <c r="MK118" i="21"/>
  <c r="MK111" i="21"/>
  <c r="MK102" i="21"/>
  <c r="MK96" i="21"/>
  <c r="MK86" i="21"/>
  <c r="MK78" i="21"/>
  <c r="MK70" i="21"/>
  <c r="MK62" i="21"/>
  <c r="MK54" i="21"/>
  <c r="MK46" i="21"/>
  <c r="MK38" i="21"/>
  <c r="MK30" i="21"/>
  <c r="MK22" i="21"/>
  <c r="MK14" i="21"/>
  <c r="MK6" i="21"/>
  <c r="MK303" i="21"/>
  <c r="MK226" i="21"/>
  <c r="MK182" i="21"/>
  <c r="MK103" i="21"/>
  <c r="MK97" i="21"/>
  <c r="MK85" i="21"/>
  <c r="MK77" i="21"/>
  <c r="MK69" i="21"/>
  <c r="MK268" i="21"/>
  <c r="MK220" i="21"/>
  <c r="MK215" i="21"/>
  <c r="MK174" i="21"/>
  <c r="MK165" i="21"/>
  <c r="MK148" i="21"/>
  <c r="MK104" i="21"/>
  <c r="MK84" i="21"/>
  <c r="MK76" i="21"/>
  <c r="MK68" i="21"/>
  <c r="MK191" i="21"/>
  <c r="MK159" i="21"/>
  <c r="MK142" i="21"/>
  <c r="MK194" i="21"/>
  <c r="MK158" i="21"/>
  <c r="MK141" i="21"/>
  <c r="MK112" i="21"/>
  <c r="MK93" i="21"/>
  <c r="MK89" i="21"/>
  <c r="MK81" i="21"/>
  <c r="MK73" i="21"/>
  <c r="MK65" i="21"/>
  <c r="MK57" i="21"/>
  <c r="MK49" i="21"/>
  <c r="MK41" i="21"/>
  <c r="MK33" i="21"/>
  <c r="MK25" i="21"/>
  <c r="MK17" i="21"/>
  <c r="MK9" i="21"/>
  <c r="MK117" i="21"/>
  <c r="MK75" i="21"/>
  <c r="MK66" i="21"/>
  <c r="MK50" i="21"/>
  <c r="MK34" i="21"/>
  <c r="MK18" i="21"/>
  <c r="MK213" i="21"/>
  <c r="MK176" i="21"/>
  <c r="MK82" i="21"/>
  <c r="MK53" i="21"/>
  <c r="MK37" i="21"/>
  <c r="MK21" i="21"/>
  <c r="MK67" i="21"/>
  <c r="MK51" i="21"/>
  <c r="MK35" i="21"/>
  <c r="MK19" i="21"/>
  <c r="MK124" i="21"/>
  <c r="MK60" i="21"/>
  <c r="MK44" i="21"/>
  <c r="MK28" i="21"/>
  <c r="MK12" i="21"/>
  <c r="MK92" i="21"/>
  <c r="MK74" i="21"/>
  <c r="MK245" i="21"/>
  <c r="MK105" i="21"/>
  <c r="MK58" i="21"/>
  <c r="MK42" i="21"/>
  <c r="MK26" i="21"/>
  <c r="MK10" i="21"/>
  <c r="MK164" i="21"/>
  <c r="MK61" i="21"/>
  <c r="MK45" i="21"/>
  <c r="MK29" i="21"/>
  <c r="MK13" i="21"/>
  <c r="MK229" i="21"/>
  <c r="MK110" i="21"/>
  <c r="MK83" i="21"/>
  <c r="MK52" i="21"/>
  <c r="MK36" i="21"/>
  <c r="MK20" i="21"/>
  <c r="MK43" i="21"/>
  <c r="MK27" i="21"/>
  <c r="MK11" i="21"/>
  <c r="MK128" i="21"/>
  <c r="MK90" i="21"/>
  <c r="MK59" i="21"/>
  <c r="ML313" i="21"/>
  <c r="ML305" i="21"/>
  <c r="ML297" i="21"/>
  <c r="ML289" i="21"/>
  <c r="ML281" i="21"/>
  <c r="ML273" i="21"/>
  <c r="ML265" i="21"/>
  <c r="ML257" i="21"/>
  <c r="ML249" i="21"/>
  <c r="ML296" i="21"/>
  <c r="ML295" i="21"/>
  <c r="ML294" i="21"/>
  <c r="ML293" i="21"/>
  <c r="ML292" i="21"/>
  <c r="ML291" i="21"/>
  <c r="ML290" i="21"/>
  <c r="ML236" i="21"/>
  <c r="ML304" i="21"/>
  <c r="ML303" i="21"/>
  <c r="ML302" i="21"/>
  <c r="ML301" i="21"/>
  <c r="ML300" i="21"/>
  <c r="ML299" i="21"/>
  <c r="ML298" i="21"/>
  <c r="ML309" i="21"/>
  <c r="ML278" i="21"/>
  <c r="ML271" i="21"/>
  <c r="ML264" i="21"/>
  <c r="ML242" i="21"/>
  <c r="ML241" i="21"/>
  <c r="ML240" i="21"/>
  <c r="ML239" i="21"/>
  <c r="ML238" i="21"/>
  <c r="ML237" i="21"/>
  <c r="ML232" i="21"/>
  <c r="ML224" i="21"/>
  <c r="ML216" i="21"/>
  <c r="ML208" i="21"/>
  <c r="ML200" i="21"/>
  <c r="ML192" i="21"/>
  <c r="ML184" i="21"/>
  <c r="ML317" i="21"/>
  <c r="ML286" i="21"/>
  <c r="ML282" i="21"/>
  <c r="ML272" i="21"/>
  <c r="ML250" i="21"/>
  <c r="ML243" i="21"/>
  <c r="ML231" i="21"/>
  <c r="ML223" i="21"/>
  <c r="ML215" i="21"/>
  <c r="ML207" i="21"/>
  <c r="ML199" i="21"/>
  <c r="ML191" i="21"/>
  <c r="ML183" i="21"/>
  <c r="ML310" i="21"/>
  <c r="ML306" i="21"/>
  <c r="ML279" i="21"/>
  <c r="ML258" i="21"/>
  <c r="ML251" i="21"/>
  <c r="ML244" i="21"/>
  <c r="ML230" i="21"/>
  <c r="ML222" i="21"/>
  <c r="ML316" i="21"/>
  <c r="ML285" i="21"/>
  <c r="ML277" i="21"/>
  <c r="ML270" i="21"/>
  <c r="ML263" i="21"/>
  <c r="ML256" i="21"/>
  <c r="ML235" i="21"/>
  <c r="ML234" i="21"/>
  <c r="ML233" i="21"/>
  <c r="ML284" i="21"/>
  <c r="ML217" i="21"/>
  <c r="ML211" i="21"/>
  <c r="ML205" i="21"/>
  <c r="ML185" i="21"/>
  <c r="ML179" i="21"/>
  <c r="ML178" i="21"/>
  <c r="ML170" i="21"/>
  <c r="ML162" i="21"/>
  <c r="ML154" i="21"/>
  <c r="ML146" i="21"/>
  <c r="ML138" i="21"/>
  <c r="ML130" i="21"/>
  <c r="ML122" i="21"/>
  <c r="ML114" i="21"/>
  <c r="ML106" i="21"/>
  <c r="ML308" i="21"/>
  <c r="ML276" i="21"/>
  <c r="ML269" i="21"/>
  <c r="ML262" i="21"/>
  <c r="ML255" i="21"/>
  <c r="ML248" i="21"/>
  <c r="ML225" i="21"/>
  <c r="ML218" i="21"/>
  <c r="ML212" i="21"/>
  <c r="ML206" i="21"/>
  <c r="ML186" i="21"/>
  <c r="ML180" i="21"/>
  <c r="ML177" i="21"/>
  <c r="ML169" i="21"/>
  <c r="ML161" i="21"/>
  <c r="ML153" i="21"/>
  <c r="ML145" i="21"/>
  <c r="ML137" i="21"/>
  <c r="ML129" i="21"/>
  <c r="ML121" i="21"/>
  <c r="ML113" i="21"/>
  <c r="ML105" i="21"/>
  <c r="ML283" i="21"/>
  <c r="ML266" i="21"/>
  <c r="ML259" i="21"/>
  <c r="ML252" i="21"/>
  <c r="ML245" i="21"/>
  <c r="ML229" i="21"/>
  <c r="ML219" i="21"/>
  <c r="ML213" i="21"/>
  <c r="ML193" i="21"/>
  <c r="ML187" i="21"/>
  <c r="ML181" i="21"/>
  <c r="ML176" i="21"/>
  <c r="ML168" i="21"/>
  <c r="ML160" i="21"/>
  <c r="ML152" i="21"/>
  <c r="ML144" i="21"/>
  <c r="ML136" i="21"/>
  <c r="ML128" i="21"/>
  <c r="ML120" i="21"/>
  <c r="ML112" i="21"/>
  <c r="ML307" i="21"/>
  <c r="ML314" i="21"/>
  <c r="ML287" i="21"/>
  <c r="ML221" i="21"/>
  <c r="ML209" i="21"/>
  <c r="ML203" i="21"/>
  <c r="ML197" i="21"/>
  <c r="ML172" i="21"/>
  <c r="ML315" i="21"/>
  <c r="ML275" i="21"/>
  <c r="ML261" i="21"/>
  <c r="ML247" i="21"/>
  <c r="ML195" i="21"/>
  <c r="ML167" i="21"/>
  <c r="ML163" i="21"/>
  <c r="ML150" i="21"/>
  <c r="ML133" i="21"/>
  <c r="ML116" i="21"/>
  <c r="ML98" i="21"/>
  <c r="ML227" i="21"/>
  <c r="ML202" i="21"/>
  <c r="ML190" i="21"/>
  <c r="ML173" i="21"/>
  <c r="ML157" i="21"/>
  <c r="ML140" i="21"/>
  <c r="ML127" i="21"/>
  <c r="ML123" i="21"/>
  <c r="ML110" i="21"/>
  <c r="ML97" i="21"/>
  <c r="ML274" i="21"/>
  <c r="ML260" i="21"/>
  <c r="ML246" i="21"/>
  <c r="ML204" i="21"/>
  <c r="ML164" i="21"/>
  <c r="ML151" i="21"/>
  <c r="ML147" i="21"/>
  <c r="ML134" i="21"/>
  <c r="ML312" i="21"/>
  <c r="ML288" i="21"/>
  <c r="ML280" i="21"/>
  <c r="ML214" i="21"/>
  <c r="ML188" i="21"/>
  <c r="ML175" i="21"/>
  <c r="ML156" i="21"/>
  <c r="ML143" i="21"/>
  <c r="ML139" i="21"/>
  <c r="ML126" i="21"/>
  <c r="ML311" i="21"/>
  <c r="ML155" i="21"/>
  <c r="ML101" i="21"/>
  <c r="ML95" i="21"/>
  <c r="ML87" i="21"/>
  <c r="ML79" i="21"/>
  <c r="ML71" i="21"/>
  <c r="ML63" i="21"/>
  <c r="ML55" i="21"/>
  <c r="ML47" i="21"/>
  <c r="ML39" i="21"/>
  <c r="ML31" i="21"/>
  <c r="ML23" i="21"/>
  <c r="ML15" i="21"/>
  <c r="ML7" i="21"/>
  <c r="ML253" i="21"/>
  <c r="ML228" i="21"/>
  <c r="ML198" i="21"/>
  <c r="ML166" i="21"/>
  <c r="ML149" i="21"/>
  <c r="ML132" i="21"/>
  <c r="ML125" i="21"/>
  <c r="ML118" i="21"/>
  <c r="ML111" i="21"/>
  <c r="ML102" i="21"/>
  <c r="ML96" i="21"/>
  <c r="ML86" i="21"/>
  <c r="ML78" i="21"/>
  <c r="ML70" i="21"/>
  <c r="ML62" i="21"/>
  <c r="ML54" i="21"/>
  <c r="ML46" i="21"/>
  <c r="ML38" i="21"/>
  <c r="ML30" i="21"/>
  <c r="ML22" i="21"/>
  <c r="ML14" i="21"/>
  <c r="ML6" i="21"/>
  <c r="ML226" i="21"/>
  <c r="ML182" i="21"/>
  <c r="ML171" i="21"/>
  <c r="ML109" i="21"/>
  <c r="ML103" i="21"/>
  <c r="ML85" i="21"/>
  <c r="ML77" i="21"/>
  <c r="ML69" i="21"/>
  <c r="ML61" i="21"/>
  <c r="ML53" i="21"/>
  <c r="ML45" i="21"/>
  <c r="ML37" i="21"/>
  <c r="ML29" i="21"/>
  <c r="ML21" i="21"/>
  <c r="ML13" i="21"/>
  <c r="ML268" i="21"/>
  <c r="ML220" i="21"/>
  <c r="ML201" i="21"/>
  <c r="ML174" i="21"/>
  <c r="ML165" i="21"/>
  <c r="ML148" i="21"/>
  <c r="ML104" i="21"/>
  <c r="ML84" i="21"/>
  <c r="ML76" i="21"/>
  <c r="ML68" i="21"/>
  <c r="ML196" i="21"/>
  <c r="ML159" i="21"/>
  <c r="ML142" i="21"/>
  <c r="ML131" i="21"/>
  <c r="ML124" i="21"/>
  <c r="ML117" i="21"/>
  <c r="ML107" i="21"/>
  <c r="ML83" i="21"/>
  <c r="ML75" i="21"/>
  <c r="ML267" i="21"/>
  <c r="ML210" i="21"/>
  <c r="ML254" i="21"/>
  <c r="ML189" i="21"/>
  <c r="ML135" i="21"/>
  <c r="ML108" i="21"/>
  <c r="ML100" i="21"/>
  <c r="ML94" i="21"/>
  <c r="ML88" i="21"/>
  <c r="ML80" i="21"/>
  <c r="ML72" i="21"/>
  <c r="ML64" i="21"/>
  <c r="ML56" i="21"/>
  <c r="ML48" i="21"/>
  <c r="ML40" i="21"/>
  <c r="ML32" i="21"/>
  <c r="ML24" i="21"/>
  <c r="ML16" i="21"/>
  <c r="ML8" i="21"/>
  <c r="ML82" i="21"/>
  <c r="ML57" i="21"/>
  <c r="ML41" i="21"/>
  <c r="ML25" i="21"/>
  <c r="ML9" i="21"/>
  <c r="ML93" i="21"/>
  <c r="ML89" i="21"/>
  <c r="ML60" i="21"/>
  <c r="ML44" i="21"/>
  <c r="ML28" i="21"/>
  <c r="ML12" i="21"/>
  <c r="ML58" i="21"/>
  <c r="ML42" i="21"/>
  <c r="ML26" i="21"/>
  <c r="ML10" i="21"/>
  <c r="ML49" i="21"/>
  <c r="ML115" i="21"/>
  <c r="ML92" i="21"/>
  <c r="ML74" i="21"/>
  <c r="ML67" i="21"/>
  <c r="ML51" i="21"/>
  <c r="ML35" i="21"/>
  <c r="ML19" i="21"/>
  <c r="ML81" i="21"/>
  <c r="ML91" i="21"/>
  <c r="ML65" i="21"/>
  <c r="ML33" i="21"/>
  <c r="ML17" i="21"/>
  <c r="ML194" i="21"/>
  <c r="ML141" i="21"/>
  <c r="ML73" i="21"/>
  <c r="ML52" i="21"/>
  <c r="ML36" i="21"/>
  <c r="ML20" i="21"/>
  <c r="ML90" i="21"/>
  <c r="ML59" i="21"/>
  <c r="ML43" i="21"/>
  <c r="ML27" i="21"/>
  <c r="ML11" i="21"/>
  <c r="ML50" i="21"/>
  <c r="ML34" i="21"/>
  <c r="ML18" i="21"/>
  <c r="ML158" i="21"/>
  <c r="ML119" i="21"/>
  <c r="ML99" i="21"/>
  <c r="ML66" i="21"/>
  <c r="KB316" i="21"/>
  <c r="KB308" i="21"/>
  <c r="KB300" i="21"/>
  <c r="KB292" i="21"/>
  <c r="KB284" i="21"/>
  <c r="KB276" i="21"/>
  <c r="KB268" i="21"/>
  <c r="KB260" i="21"/>
  <c r="KB252" i="21"/>
  <c r="KB244" i="21"/>
  <c r="KB283" i="21"/>
  <c r="KB282" i="21"/>
  <c r="KB281" i="21"/>
  <c r="KB280" i="21"/>
  <c r="KB279" i="21"/>
  <c r="KB278" i="21"/>
  <c r="KB277" i="21"/>
  <c r="KB238" i="21"/>
  <c r="KB230" i="21"/>
  <c r="KB222" i="21"/>
  <c r="KB214" i="21"/>
  <c r="KB206" i="21"/>
  <c r="KB198" i="21"/>
  <c r="KB190" i="21"/>
  <c r="KB182" i="21"/>
  <c r="KB174" i="21"/>
  <c r="KB166" i="21"/>
  <c r="KB158" i="21"/>
  <c r="KB291" i="21"/>
  <c r="KB290" i="21"/>
  <c r="KB289" i="21"/>
  <c r="KB288" i="21"/>
  <c r="KB287" i="21"/>
  <c r="KB286" i="21"/>
  <c r="KB285" i="21"/>
  <c r="KB299" i="21"/>
  <c r="KB298" i="21"/>
  <c r="KB297" i="21"/>
  <c r="KB296" i="21"/>
  <c r="KB295" i="21"/>
  <c r="KB294" i="21"/>
  <c r="KB293" i="21"/>
  <c r="KB275" i="21"/>
  <c r="KB274" i="21"/>
  <c r="KB273" i="21"/>
  <c r="KB272" i="21"/>
  <c r="KB271" i="21"/>
  <c r="KB270" i="21"/>
  <c r="KB269" i="21"/>
  <c r="KB307" i="21"/>
  <c r="KB305" i="21"/>
  <c r="KB303" i="21"/>
  <c r="KB301" i="21"/>
  <c r="KB249" i="21"/>
  <c r="KB245" i="21"/>
  <c r="KB237" i="21"/>
  <c r="KB236" i="21"/>
  <c r="KB235" i="21"/>
  <c r="KB234" i="21"/>
  <c r="KB233" i="21"/>
  <c r="KB232" i="21"/>
  <c r="KB231" i="21"/>
  <c r="KB173" i="21"/>
  <c r="KB172" i="21"/>
  <c r="KB171" i="21"/>
  <c r="KB170" i="21"/>
  <c r="KB169" i="21"/>
  <c r="KB168" i="21"/>
  <c r="KB167" i="21"/>
  <c r="KB156" i="21"/>
  <c r="KB148" i="21"/>
  <c r="KB140" i="21"/>
  <c r="KB132" i="21"/>
  <c r="KB315" i="21"/>
  <c r="KB313" i="21"/>
  <c r="KB311" i="21"/>
  <c r="KB309" i="21"/>
  <c r="KB263" i="21"/>
  <c r="KB257" i="21"/>
  <c r="KB253" i="21"/>
  <c r="KB241" i="21"/>
  <c r="KB240" i="21"/>
  <c r="KB239" i="21"/>
  <c r="KB317" i="21"/>
  <c r="KB266" i="21"/>
  <c r="KB250" i="21"/>
  <c r="KB246" i="21"/>
  <c r="KB242" i="21"/>
  <c r="KB310" i="21"/>
  <c r="KB261" i="21"/>
  <c r="KB248" i="21"/>
  <c r="KB227" i="21"/>
  <c r="KB209" i="21"/>
  <c r="KB199" i="21"/>
  <c r="KB192" i="21"/>
  <c r="KB185" i="21"/>
  <c r="KB178" i="21"/>
  <c r="KB163" i="21"/>
  <c r="KB147" i="21"/>
  <c r="KB146" i="21"/>
  <c r="KB145" i="21"/>
  <c r="KB144" i="21"/>
  <c r="KB143" i="21"/>
  <c r="KB142" i="21"/>
  <c r="KB141" i="21"/>
  <c r="KB306" i="21"/>
  <c r="KB254" i="21"/>
  <c r="KB243" i="21"/>
  <c r="KB217" i="21"/>
  <c r="KB212" i="21"/>
  <c r="KB204" i="21"/>
  <c r="KB200" i="21"/>
  <c r="KB193" i="21"/>
  <c r="KB186" i="21"/>
  <c r="KB179" i="21"/>
  <c r="KB164" i="21"/>
  <c r="KB155" i="21"/>
  <c r="KB154" i="21"/>
  <c r="KB153" i="21"/>
  <c r="KB152" i="21"/>
  <c r="KB151" i="21"/>
  <c r="KB150" i="21"/>
  <c r="KB149" i="21"/>
  <c r="KB258" i="21"/>
  <c r="KB225" i="21"/>
  <c r="KB220" i="21"/>
  <c r="KB207" i="21"/>
  <c r="KB194" i="21"/>
  <c r="KB187" i="21"/>
  <c r="KB180" i="21"/>
  <c r="KB165" i="21"/>
  <c r="KB264" i="21"/>
  <c r="KB259" i="21"/>
  <c r="KB224" i="21"/>
  <c r="KB219" i="21"/>
  <c r="KB203" i="21"/>
  <c r="KB191" i="21"/>
  <c r="KB184" i="21"/>
  <c r="KB177" i="21"/>
  <c r="KB314" i="21"/>
  <c r="KB255" i="21"/>
  <c r="KB229" i="21"/>
  <c r="KB216" i="21"/>
  <c r="KB160" i="21"/>
  <c r="KB137" i="21"/>
  <c r="KB130" i="21"/>
  <c r="KB127" i="21"/>
  <c r="KB119" i="21"/>
  <c r="KB111" i="21"/>
  <c r="KB103" i="21"/>
  <c r="KB95" i="21"/>
  <c r="KB87" i="21"/>
  <c r="KB79" i="21"/>
  <c r="KB71" i="21"/>
  <c r="KB63" i="21"/>
  <c r="KB55" i="21"/>
  <c r="KB47" i="21"/>
  <c r="KB312" i="21"/>
  <c r="KB228" i="21"/>
  <c r="KB215" i="21"/>
  <c r="KB205" i="21"/>
  <c r="KB195" i="21"/>
  <c r="KB188" i="21"/>
  <c r="KB181" i="21"/>
  <c r="KB138" i="21"/>
  <c r="KB131" i="21"/>
  <c r="KB126" i="21"/>
  <c r="KB118" i="21"/>
  <c r="KB110" i="21"/>
  <c r="KB102" i="21"/>
  <c r="KB94" i="21"/>
  <c r="KB86" i="21"/>
  <c r="KB78" i="21"/>
  <c r="KB70" i="21"/>
  <c r="KB62" i="21"/>
  <c r="KB218" i="21"/>
  <c r="KB139" i="21"/>
  <c r="KB125" i="21"/>
  <c r="KB117" i="21"/>
  <c r="KB265" i="21"/>
  <c r="KB226" i="21"/>
  <c r="KB175" i="21"/>
  <c r="KB157" i="21"/>
  <c r="KB136" i="21"/>
  <c r="KB129" i="21"/>
  <c r="KB128" i="21"/>
  <c r="KB120" i="21"/>
  <c r="KB112" i="21"/>
  <c r="KB116" i="21"/>
  <c r="KB113" i="21"/>
  <c r="KB109" i="21"/>
  <c r="KB89" i="21"/>
  <c r="KB83" i="21"/>
  <c r="KB77" i="21"/>
  <c r="KB46" i="21"/>
  <c r="KB45" i="21"/>
  <c r="KB44" i="21"/>
  <c r="KB43" i="21"/>
  <c r="KB42" i="21"/>
  <c r="KB41" i="21"/>
  <c r="KB40" i="21"/>
  <c r="KB39" i="21"/>
  <c r="KB31" i="21"/>
  <c r="KB23" i="21"/>
  <c r="KB15" i="21"/>
  <c r="KB7" i="21"/>
  <c r="KB262" i="21"/>
  <c r="KB211" i="21"/>
  <c r="KB176" i="21"/>
  <c r="KB133" i="21"/>
  <c r="KB123" i="21"/>
  <c r="KB96" i="21"/>
  <c r="KB90" i="21"/>
  <c r="KB84" i="21"/>
  <c r="KB64" i="21"/>
  <c r="KB54" i="21"/>
  <c r="KB53" i="21"/>
  <c r="KB52" i="21"/>
  <c r="KB51" i="21"/>
  <c r="KB50" i="21"/>
  <c r="KB49" i="21"/>
  <c r="KB48" i="21"/>
  <c r="KB38" i="21"/>
  <c r="KB30" i="21"/>
  <c r="KB22" i="21"/>
  <c r="KB14" i="21"/>
  <c r="KB6" i="21"/>
  <c r="KB210" i="21"/>
  <c r="KB159" i="21"/>
  <c r="KB114" i="21"/>
  <c r="KB97" i="21"/>
  <c r="KB91" i="21"/>
  <c r="KB85" i="21"/>
  <c r="KB65" i="21"/>
  <c r="KB59" i="21"/>
  <c r="KB58" i="21"/>
  <c r="KB57" i="21"/>
  <c r="KB56" i="21"/>
  <c r="KB37" i="21"/>
  <c r="KB29" i="21"/>
  <c r="KB21" i="21"/>
  <c r="KB13" i="21"/>
  <c r="KB251" i="21"/>
  <c r="KB223" i="21"/>
  <c r="KB189" i="21"/>
  <c r="KB162" i="21"/>
  <c r="KB135" i="21"/>
  <c r="KB121" i="21"/>
  <c r="KB104" i="21"/>
  <c r="KB98" i="21"/>
  <c r="KB92" i="21"/>
  <c r="KB72" i="21"/>
  <c r="KB66" i="21"/>
  <c r="KB221" i="21"/>
  <c r="KB208" i="21"/>
  <c r="KB202" i="21"/>
  <c r="KB197" i="21"/>
  <c r="KB161" i="21"/>
  <c r="KB124" i="21"/>
  <c r="KB105" i="21"/>
  <c r="KB99" i="21"/>
  <c r="KB93" i="21"/>
  <c r="KB73" i="21"/>
  <c r="KB67" i="21"/>
  <c r="KB213" i="21"/>
  <c r="KB196" i="21"/>
  <c r="KB108" i="21"/>
  <c r="KB88" i="21"/>
  <c r="KB82" i="21"/>
  <c r="KB76" i="21"/>
  <c r="KB32" i="21"/>
  <c r="KB24" i="21"/>
  <c r="KB16" i="21"/>
  <c r="KB8" i="21"/>
  <c r="KB304" i="21"/>
  <c r="KB183" i="21"/>
  <c r="KB106" i="21"/>
  <c r="KB68" i="21"/>
  <c r="KB26" i="21"/>
  <c r="KB10" i="21"/>
  <c r="KB81" i="21"/>
  <c r="KB302" i="21"/>
  <c r="KB256" i="21"/>
  <c r="KB201" i="21"/>
  <c r="KB101" i="21"/>
  <c r="KB33" i="21"/>
  <c r="KB17" i="21"/>
  <c r="KB115" i="21"/>
  <c r="KB100" i="21"/>
  <c r="KB60" i="21"/>
  <c r="KB36" i="21"/>
  <c r="KB20" i="21"/>
  <c r="KB27" i="21"/>
  <c r="KB11" i="21"/>
  <c r="KB247" i="21"/>
  <c r="KB122" i="21"/>
  <c r="KB80" i="21"/>
  <c r="KB34" i="21"/>
  <c r="KB18" i="21"/>
  <c r="KB75" i="21"/>
  <c r="KB25" i="21"/>
  <c r="KB9" i="21"/>
  <c r="KB267" i="21"/>
  <c r="KB74" i="21"/>
  <c r="KB28" i="21"/>
  <c r="KB12" i="21"/>
  <c r="KB134" i="21"/>
  <c r="KB107" i="21"/>
  <c r="KB69" i="21"/>
  <c r="KB61" i="21"/>
  <c r="KB35" i="21"/>
  <c r="KB19" i="21"/>
  <c r="HJ313" i="21"/>
  <c r="HJ305" i="21"/>
  <c r="HJ297" i="21"/>
  <c r="HJ289" i="21"/>
  <c r="HJ281" i="21"/>
  <c r="HJ273" i="21"/>
  <c r="HJ265" i="21"/>
  <c r="HJ257" i="21"/>
  <c r="HJ249" i="21"/>
  <c r="HJ312" i="21"/>
  <c r="HJ311" i="21"/>
  <c r="HJ317" i="21"/>
  <c r="HJ296" i="21"/>
  <c r="HJ295" i="21"/>
  <c r="HJ294" i="21"/>
  <c r="HJ293" i="21"/>
  <c r="HJ292" i="21"/>
  <c r="HJ291" i="21"/>
  <c r="HJ290" i="21"/>
  <c r="HJ236" i="21"/>
  <c r="HJ309" i="21"/>
  <c r="HJ304" i="21"/>
  <c r="HJ303" i="21"/>
  <c r="HJ302" i="21"/>
  <c r="HJ301" i="21"/>
  <c r="HJ300" i="21"/>
  <c r="HJ299" i="21"/>
  <c r="HJ298" i="21"/>
  <c r="HJ235" i="21"/>
  <c r="HJ227" i="21"/>
  <c r="HJ315" i="21"/>
  <c r="HJ248" i="21"/>
  <c r="HJ247" i="21"/>
  <c r="HJ246" i="21"/>
  <c r="HJ245" i="21"/>
  <c r="HJ244" i="21"/>
  <c r="HJ243" i="21"/>
  <c r="HJ242" i="21"/>
  <c r="HJ314" i="21"/>
  <c r="HJ310" i="21"/>
  <c r="HJ308" i="21"/>
  <c r="HJ283" i="21"/>
  <c r="HJ278" i="21"/>
  <c r="HJ260" i="21"/>
  <c r="HJ255" i="21"/>
  <c r="HJ238" i="21"/>
  <c r="HJ232" i="21"/>
  <c r="HJ216" i="21"/>
  <c r="HJ208" i="21"/>
  <c r="HJ200" i="21"/>
  <c r="HJ286" i="21"/>
  <c r="HJ268" i="21"/>
  <c r="HJ263" i="21"/>
  <c r="HJ250" i="21"/>
  <c r="HJ233" i="21"/>
  <c r="HJ215" i="21"/>
  <c r="HJ207" i="21"/>
  <c r="HJ199" i="21"/>
  <c r="HJ316" i="21"/>
  <c r="HJ276" i="21"/>
  <c r="HJ271" i="21"/>
  <c r="HJ258" i="21"/>
  <c r="HJ253" i="21"/>
  <c r="HJ239" i="21"/>
  <c r="HJ234" i="21"/>
  <c r="HJ214" i="21"/>
  <c r="HJ206" i="21"/>
  <c r="HJ306" i="21"/>
  <c r="HJ288" i="21"/>
  <c r="HJ275" i="21"/>
  <c r="HJ270" i="21"/>
  <c r="HJ252" i="21"/>
  <c r="HJ237" i="21"/>
  <c r="HJ231" i="21"/>
  <c r="HJ277" i="21"/>
  <c r="HJ254" i="21"/>
  <c r="HJ229" i="21"/>
  <c r="HJ218" i="21"/>
  <c r="HJ205" i="21"/>
  <c r="HJ201" i="21"/>
  <c r="HJ188" i="21"/>
  <c r="HJ180" i="21"/>
  <c r="HJ172" i="21"/>
  <c r="HJ164" i="21"/>
  <c r="HJ156" i="21"/>
  <c r="HJ148" i="21"/>
  <c r="HJ140" i="21"/>
  <c r="HJ132" i="21"/>
  <c r="HJ124" i="21"/>
  <c r="HJ116" i="21"/>
  <c r="HJ280" i="21"/>
  <c r="HJ267" i="21"/>
  <c r="HJ241" i="21"/>
  <c r="HJ212" i="21"/>
  <c r="HJ187" i="21"/>
  <c r="HJ179" i="21"/>
  <c r="HJ171" i="21"/>
  <c r="HJ163" i="21"/>
  <c r="HJ155" i="21"/>
  <c r="HJ147" i="21"/>
  <c r="HJ139" i="21"/>
  <c r="HJ131" i="21"/>
  <c r="HJ123" i="21"/>
  <c r="HJ115" i="21"/>
  <c r="HJ107" i="21"/>
  <c r="HJ279" i="21"/>
  <c r="HJ266" i="21"/>
  <c r="HJ256" i="21"/>
  <c r="HJ219" i="21"/>
  <c r="HJ202" i="21"/>
  <c r="HJ186" i="21"/>
  <c r="HJ178" i="21"/>
  <c r="HJ170" i="21"/>
  <c r="HJ162" i="21"/>
  <c r="HJ154" i="21"/>
  <c r="HJ146" i="21"/>
  <c r="HJ138" i="21"/>
  <c r="HJ130" i="21"/>
  <c r="HJ122" i="21"/>
  <c r="HJ114" i="21"/>
  <c r="HJ287" i="21"/>
  <c r="HJ274" i="21"/>
  <c r="HJ264" i="21"/>
  <c r="HJ251" i="21"/>
  <c r="HJ225" i="21"/>
  <c r="HJ223" i="21"/>
  <c r="HJ221" i="21"/>
  <c r="HJ211" i="21"/>
  <c r="HJ189" i="21"/>
  <c r="HJ181" i="21"/>
  <c r="HJ173" i="21"/>
  <c r="HJ165" i="21"/>
  <c r="HJ269" i="21"/>
  <c r="HJ224" i="21"/>
  <c r="HJ209" i="21"/>
  <c r="HJ185" i="21"/>
  <c r="HJ169" i="21"/>
  <c r="HJ158" i="21"/>
  <c r="HJ145" i="21"/>
  <c r="HJ141" i="21"/>
  <c r="HJ128" i="21"/>
  <c r="HJ111" i="21"/>
  <c r="HJ97" i="21"/>
  <c r="HJ89" i="21"/>
  <c r="HJ81" i="21"/>
  <c r="HJ282" i="21"/>
  <c r="HJ228" i="21"/>
  <c r="HJ220" i="21"/>
  <c r="HJ203" i="21"/>
  <c r="HJ198" i="21"/>
  <c r="HJ196" i="21"/>
  <c r="HJ194" i="21"/>
  <c r="HJ192" i="21"/>
  <c r="HJ176" i="21"/>
  <c r="HJ152" i="21"/>
  <c r="HJ135" i="21"/>
  <c r="HJ118" i="21"/>
  <c r="HJ96" i="21"/>
  <c r="HJ88" i="21"/>
  <c r="HJ80" i="21"/>
  <c r="HJ72" i="21"/>
  <c r="HJ262" i="21"/>
  <c r="HJ183" i="21"/>
  <c r="HJ167" i="21"/>
  <c r="HJ159" i="21"/>
  <c r="HJ142" i="21"/>
  <c r="HJ129" i="21"/>
  <c r="HJ125" i="21"/>
  <c r="HJ112" i="21"/>
  <c r="HJ95" i="21"/>
  <c r="HJ87" i="21"/>
  <c r="HJ79" i="21"/>
  <c r="HJ307" i="21"/>
  <c r="HJ261" i="21"/>
  <c r="HJ217" i="21"/>
  <c r="HJ190" i="21"/>
  <c r="HJ174" i="21"/>
  <c r="HJ153" i="21"/>
  <c r="HJ149" i="21"/>
  <c r="HJ136" i="21"/>
  <c r="HJ119" i="21"/>
  <c r="HJ106" i="21"/>
  <c r="HJ105" i="21"/>
  <c r="HJ272" i="21"/>
  <c r="HJ259" i="21"/>
  <c r="HJ197" i="21"/>
  <c r="HJ193" i="21"/>
  <c r="HJ168" i="21"/>
  <c r="HJ150" i="21"/>
  <c r="HJ133" i="21"/>
  <c r="HJ91" i="21"/>
  <c r="HJ78" i="21"/>
  <c r="HJ74" i="21"/>
  <c r="HJ64" i="21"/>
  <c r="HJ56" i="21"/>
  <c r="HJ48" i="21"/>
  <c r="HJ40" i="21"/>
  <c r="HJ32" i="21"/>
  <c r="HJ24" i="21"/>
  <c r="HJ16" i="21"/>
  <c r="HJ175" i="21"/>
  <c r="HJ161" i="21"/>
  <c r="HJ144" i="21"/>
  <c r="HJ127" i="21"/>
  <c r="HJ110" i="21"/>
  <c r="HJ102" i="21"/>
  <c r="HJ98" i="21"/>
  <c r="HJ85" i="21"/>
  <c r="HJ63" i="21"/>
  <c r="HJ55" i="21"/>
  <c r="HJ47" i="21"/>
  <c r="HJ39" i="21"/>
  <c r="HJ31" i="21"/>
  <c r="HJ23" i="21"/>
  <c r="HJ15" i="21"/>
  <c r="HJ7" i="21"/>
  <c r="HJ285" i="21"/>
  <c r="HJ182" i="21"/>
  <c r="HJ121" i="21"/>
  <c r="HJ92" i="21"/>
  <c r="HJ75" i="21"/>
  <c r="HJ62" i="21"/>
  <c r="HJ54" i="21"/>
  <c r="HJ46" i="21"/>
  <c r="HJ38" i="21"/>
  <c r="HJ30" i="21"/>
  <c r="HJ22" i="21"/>
  <c r="HJ14" i="21"/>
  <c r="HJ6" i="21"/>
  <c r="HJ284" i="21"/>
  <c r="HJ240" i="21"/>
  <c r="HJ222" i="21"/>
  <c r="HJ177" i="21"/>
  <c r="HJ160" i="21"/>
  <c r="HJ143" i="21"/>
  <c r="HJ126" i="21"/>
  <c r="HJ109" i="21"/>
  <c r="HJ99" i="21"/>
  <c r="HJ86" i="21"/>
  <c r="HJ82" i="21"/>
  <c r="HJ61" i="21"/>
  <c r="HJ53" i="21"/>
  <c r="HJ45" i="21"/>
  <c r="HJ37" i="21"/>
  <c r="HJ29" i="21"/>
  <c r="HJ21" i="21"/>
  <c r="HJ13" i="21"/>
  <c r="HJ195" i="21"/>
  <c r="HJ184" i="21"/>
  <c r="HJ137" i="21"/>
  <c r="HJ120" i="21"/>
  <c r="HJ103" i="21"/>
  <c r="HJ93" i="21"/>
  <c r="HJ76" i="21"/>
  <c r="HJ230" i="21"/>
  <c r="HJ210" i="21"/>
  <c r="HJ191" i="21"/>
  <c r="HJ157" i="21"/>
  <c r="HJ100" i="21"/>
  <c r="HJ83" i="21"/>
  <c r="HJ71" i="21"/>
  <c r="HJ70" i="21"/>
  <c r="HJ69" i="21"/>
  <c r="HJ68" i="21"/>
  <c r="HJ67" i="21"/>
  <c r="HJ59" i="21"/>
  <c r="HJ204" i="21"/>
  <c r="HJ226" i="21"/>
  <c r="HJ213" i="21"/>
  <c r="HJ166" i="21"/>
  <c r="HJ134" i="21"/>
  <c r="HJ58" i="21"/>
  <c r="HJ41" i="21"/>
  <c r="HJ25" i="21"/>
  <c r="HJ9" i="21"/>
  <c r="HJ65" i="21"/>
  <c r="HJ60" i="21"/>
  <c r="HJ44" i="21"/>
  <c r="HJ28" i="21"/>
  <c r="HJ12" i="21"/>
  <c r="HJ42" i="21"/>
  <c r="HJ90" i="21"/>
  <c r="HJ51" i="21"/>
  <c r="HJ35" i="21"/>
  <c r="HJ19" i="21"/>
  <c r="HJ108" i="21"/>
  <c r="HJ101" i="21"/>
  <c r="HJ84" i="21"/>
  <c r="HJ73" i="21"/>
  <c r="HJ26" i="21"/>
  <c r="HJ10" i="21"/>
  <c r="HJ117" i="21"/>
  <c r="HJ94" i="21"/>
  <c r="HJ77" i="21"/>
  <c r="HJ57" i="21"/>
  <c r="HJ49" i="21"/>
  <c r="HJ33" i="21"/>
  <c r="HJ17" i="21"/>
  <c r="HJ151" i="21"/>
  <c r="HJ66" i="21"/>
  <c r="HJ52" i="21"/>
  <c r="HJ36" i="21"/>
  <c r="HJ20" i="21"/>
  <c r="HJ43" i="21"/>
  <c r="HJ27" i="21"/>
  <c r="HJ11" i="21"/>
  <c r="HJ113" i="21"/>
  <c r="HJ104" i="21"/>
  <c r="HJ50" i="21"/>
  <c r="HJ34" i="21"/>
  <c r="HJ18" i="21"/>
  <c r="GY1" i="21"/>
  <c r="HB1" i="21"/>
  <c r="HA1" i="21"/>
  <c r="GZ1" i="21"/>
  <c r="GM1" i="21"/>
  <c r="GP1" i="21"/>
  <c r="GO1" i="21"/>
  <c r="GN1" i="21"/>
  <c r="ED258" i="21"/>
  <c r="ED283" i="21"/>
  <c r="ED295" i="21"/>
  <c r="ED303" i="21"/>
  <c r="ED279" i="21"/>
  <c r="ED198" i="21"/>
  <c r="ED315" i="21"/>
  <c r="ED197" i="21"/>
  <c r="ED246" i="21"/>
  <c r="ED228" i="21"/>
  <c r="ED314" i="21"/>
  <c r="ED250" i="21"/>
  <c r="ED237" i="21"/>
  <c r="ED294" i="21"/>
  <c r="ED302" i="21"/>
  <c r="ED275" i="21"/>
  <c r="ED190" i="21"/>
  <c r="ED307" i="21"/>
  <c r="ED189" i="21"/>
  <c r="ED242" i="21"/>
  <c r="ED227" i="21"/>
  <c r="ED306" i="21"/>
  <c r="ED289" i="21"/>
  <c r="ED229" i="21"/>
  <c r="ED293" i="21"/>
  <c r="ED301" i="21"/>
  <c r="ED264" i="21"/>
  <c r="ED182" i="21"/>
  <c r="ED272" i="21"/>
  <c r="ED181" i="21"/>
  <c r="ED278" i="21"/>
  <c r="ED226" i="21"/>
  <c r="ED266" i="21"/>
  <c r="ED284" i="21"/>
  <c r="ED296" i="21"/>
  <c r="ED304" i="21"/>
  <c r="ED309" i="21"/>
  <c r="ED234" i="21"/>
  <c r="ED317" i="21"/>
  <c r="ED235" i="21"/>
  <c r="ED261" i="21"/>
  <c r="GC1" i="21"/>
  <c r="CF273" i="21"/>
  <c r="CF312" i="21"/>
  <c r="CF195" i="21"/>
  <c r="CF177" i="21"/>
  <c r="CF110" i="21"/>
  <c r="CF257" i="21"/>
  <c r="CF172" i="21"/>
  <c r="CF105" i="21"/>
  <c r="CF32" i="21"/>
  <c r="CF294" i="21"/>
  <c r="CF212" i="21"/>
  <c r="CF90" i="21"/>
  <c r="CF237" i="21"/>
  <c r="CF252" i="21"/>
  <c r="CF127" i="21"/>
  <c r="CF59" i="21"/>
  <c r="CF241" i="21"/>
  <c r="CF158" i="21"/>
  <c r="CF86" i="21"/>
  <c r="CF56" i="21"/>
  <c r="CF141" i="21"/>
  <c r="CF71" i="21"/>
  <c r="CF11" i="21"/>
  <c r="CF7" i="21"/>
  <c r="CF190" i="21"/>
  <c r="CF146" i="21"/>
  <c r="CF230" i="21"/>
  <c r="GA1" i="21"/>
  <c r="EY150" i="21"/>
  <c r="EY90" i="21"/>
  <c r="EY95" i="21"/>
  <c r="GD1" i="21"/>
  <c r="FX316" i="21"/>
  <c r="FX308" i="21"/>
  <c r="FX300" i="21"/>
  <c r="FX292" i="21"/>
  <c r="FX284" i="21"/>
  <c r="FX276" i="21"/>
  <c r="FX268" i="21"/>
  <c r="FX260" i="21"/>
  <c r="FX252" i="21"/>
  <c r="FX244" i="21"/>
  <c r="FX315" i="21"/>
  <c r="FX307" i="21"/>
  <c r="FX299" i="21"/>
  <c r="FX291" i="21"/>
  <c r="FX314" i="21"/>
  <c r="FX294" i="21"/>
  <c r="FX275" i="21"/>
  <c r="FX274" i="21"/>
  <c r="FX273" i="21"/>
  <c r="FX272" i="21"/>
  <c r="FX271" i="21"/>
  <c r="FX270" i="21"/>
  <c r="FX269" i="21"/>
  <c r="FX239" i="21"/>
  <c r="FX231" i="21"/>
  <c r="FX223" i="21"/>
  <c r="FX215" i="21"/>
  <c r="FX301" i="21"/>
  <c r="FX295" i="21"/>
  <c r="FX283" i="21"/>
  <c r="FX282" i="21"/>
  <c r="FX281" i="21"/>
  <c r="FX280" i="21"/>
  <c r="FX279" i="21"/>
  <c r="FX278" i="21"/>
  <c r="FX277" i="21"/>
  <c r="FX238" i="21"/>
  <c r="FX230" i="21"/>
  <c r="FX302" i="21"/>
  <c r="FX296" i="21"/>
  <c r="FX290" i="21"/>
  <c r="FX289" i="21"/>
  <c r="FX288" i="21"/>
  <c r="FX287" i="21"/>
  <c r="FX286" i="21"/>
  <c r="FX285" i="21"/>
  <c r="FX312" i="21"/>
  <c r="FX306" i="21"/>
  <c r="FX303" i="21"/>
  <c r="FX261" i="21"/>
  <c r="FX250" i="21"/>
  <c r="FX246" i="21"/>
  <c r="FX242" i="21"/>
  <c r="FX236" i="21"/>
  <c r="FX229" i="21"/>
  <c r="FX228" i="21"/>
  <c r="FX227" i="21"/>
  <c r="FX226" i="21"/>
  <c r="FX225" i="21"/>
  <c r="FX224" i="21"/>
  <c r="FX213" i="21"/>
  <c r="FX205" i="21"/>
  <c r="FX197" i="21"/>
  <c r="FX189" i="21"/>
  <c r="FX310" i="21"/>
  <c r="FX298" i="21"/>
  <c r="FX264" i="21"/>
  <c r="FX258" i="21"/>
  <c r="FX254" i="21"/>
  <c r="FX243" i="21"/>
  <c r="FX237" i="21"/>
  <c r="FX212" i="21"/>
  <c r="FX204" i="21"/>
  <c r="FX317" i="21"/>
  <c r="FX305" i="21"/>
  <c r="FX267" i="21"/>
  <c r="FX251" i="21"/>
  <c r="FX247" i="21"/>
  <c r="FX211" i="21"/>
  <c r="FX203" i="21"/>
  <c r="FX304" i="21"/>
  <c r="FX293" i="21"/>
  <c r="FX256" i="21"/>
  <c r="FX233" i="21"/>
  <c r="FX255" i="21"/>
  <c r="FX219" i="21"/>
  <c r="FX207" i="21"/>
  <c r="FX200" i="21"/>
  <c r="FX185" i="21"/>
  <c r="FX177" i="21"/>
  <c r="FX169" i="21"/>
  <c r="FX161" i="21"/>
  <c r="FX153" i="21"/>
  <c r="FX145" i="21"/>
  <c r="FX137" i="21"/>
  <c r="FX129" i="21"/>
  <c r="FX297" i="21"/>
  <c r="FX232" i="21"/>
  <c r="FX222" i="21"/>
  <c r="FX214" i="21"/>
  <c r="FX201" i="21"/>
  <c r="FX184" i="21"/>
  <c r="FX176" i="21"/>
  <c r="FX168" i="21"/>
  <c r="FX160" i="21"/>
  <c r="FX152" i="21"/>
  <c r="FX144" i="21"/>
  <c r="FX136" i="21"/>
  <c r="FX128" i="21"/>
  <c r="FX120" i="21"/>
  <c r="FX112" i="21"/>
  <c r="FX104" i="21"/>
  <c r="FX96" i="21"/>
  <c r="FX311" i="21"/>
  <c r="FX263" i="21"/>
  <c r="FX249" i="21"/>
  <c r="FX234" i="21"/>
  <c r="FX217" i="21"/>
  <c r="FX208" i="21"/>
  <c r="FX183" i="21"/>
  <c r="FX175" i="21"/>
  <c r="FX167" i="21"/>
  <c r="FX159" i="21"/>
  <c r="FX151" i="21"/>
  <c r="FX143" i="21"/>
  <c r="FX135" i="21"/>
  <c r="FX127" i="21"/>
  <c r="FX245" i="21"/>
  <c r="FX240" i="21"/>
  <c r="FX221" i="21"/>
  <c r="FX210" i="21"/>
  <c r="FX206" i="21"/>
  <c r="FX196" i="21"/>
  <c r="FX195" i="21"/>
  <c r="FX194" i="21"/>
  <c r="FX193" i="21"/>
  <c r="FX192" i="21"/>
  <c r="FX191" i="21"/>
  <c r="FX190" i="21"/>
  <c r="FX187" i="21"/>
  <c r="FX179" i="21"/>
  <c r="FX171" i="21"/>
  <c r="FX262" i="21"/>
  <c r="FX209" i="21"/>
  <c r="FX181" i="21"/>
  <c r="FX165" i="21"/>
  <c r="FX155" i="21"/>
  <c r="FX142" i="21"/>
  <c r="FX138" i="21"/>
  <c r="FX111" i="21"/>
  <c r="FX110" i="21"/>
  <c r="FX109" i="21"/>
  <c r="FX108" i="21"/>
  <c r="FX107" i="21"/>
  <c r="FX106" i="21"/>
  <c r="FX105" i="21"/>
  <c r="FX90" i="21"/>
  <c r="FX82" i="21"/>
  <c r="FX74" i="21"/>
  <c r="FX66" i="21"/>
  <c r="FX58" i="21"/>
  <c r="FX218" i="21"/>
  <c r="FX188" i="21"/>
  <c r="FX172" i="21"/>
  <c r="FX162" i="21"/>
  <c r="FX149" i="21"/>
  <c r="FX132" i="21"/>
  <c r="FX119" i="21"/>
  <c r="FX118" i="21"/>
  <c r="FX117" i="21"/>
  <c r="FX116" i="21"/>
  <c r="FX115" i="21"/>
  <c r="FX114" i="21"/>
  <c r="FX113" i="21"/>
  <c r="FX89" i="21"/>
  <c r="FX81" i="21"/>
  <c r="FX73" i="21"/>
  <c r="FX65" i="21"/>
  <c r="FX57" i="21"/>
  <c r="FX313" i="21"/>
  <c r="FX235" i="21"/>
  <c r="FX198" i="21"/>
  <c r="FX186" i="21"/>
  <c r="FX170" i="21"/>
  <c r="FX156" i="21"/>
  <c r="FX139" i="21"/>
  <c r="FX125" i="21"/>
  <c r="FX124" i="21"/>
  <c r="FX123" i="21"/>
  <c r="FX122" i="21"/>
  <c r="FX121" i="21"/>
  <c r="FX88" i="21"/>
  <c r="FX80" i="21"/>
  <c r="FX72" i="21"/>
  <c r="FX64" i="21"/>
  <c r="FX266" i="21"/>
  <c r="FX220" i="21"/>
  <c r="FX202" i="21"/>
  <c r="FX182" i="21"/>
  <c r="FX166" i="21"/>
  <c r="FX163" i="21"/>
  <c r="FX150" i="21"/>
  <c r="FX146" i="21"/>
  <c r="FX133" i="21"/>
  <c r="FX126" i="21"/>
  <c r="FX101" i="21"/>
  <c r="FX77" i="21"/>
  <c r="FX60" i="21"/>
  <c r="FX52" i="21"/>
  <c r="FX44" i="21"/>
  <c r="FX36" i="21"/>
  <c r="FX28" i="21"/>
  <c r="FX20" i="21"/>
  <c r="FX12" i="21"/>
  <c r="FX309" i="21"/>
  <c r="FX265" i="21"/>
  <c r="FX164" i="21"/>
  <c r="FX147" i="21"/>
  <c r="FX130" i="21"/>
  <c r="FX84" i="21"/>
  <c r="FX71" i="21"/>
  <c r="FX67" i="21"/>
  <c r="FX51" i="21"/>
  <c r="FX43" i="21"/>
  <c r="FX35" i="21"/>
  <c r="FX27" i="21"/>
  <c r="FX19" i="21"/>
  <c r="FX11" i="21"/>
  <c r="FX253" i="21"/>
  <c r="FX178" i="21"/>
  <c r="FX158" i="21"/>
  <c r="FX141" i="21"/>
  <c r="FX99" i="21"/>
  <c r="FX94" i="21"/>
  <c r="FX91" i="21"/>
  <c r="FX78" i="21"/>
  <c r="FX61" i="21"/>
  <c r="FX50" i="21"/>
  <c r="FX42" i="21"/>
  <c r="FX34" i="21"/>
  <c r="FX26" i="21"/>
  <c r="FX18" i="21"/>
  <c r="FX10" i="21"/>
  <c r="FX241" i="21"/>
  <c r="FX174" i="21"/>
  <c r="FX102" i="21"/>
  <c r="FX259" i="21"/>
  <c r="FX173" i="21"/>
  <c r="FX157" i="21"/>
  <c r="FX140" i="21"/>
  <c r="FX97" i="21"/>
  <c r="FX92" i="21"/>
  <c r="FX79" i="21"/>
  <c r="FX75" i="21"/>
  <c r="FX62" i="21"/>
  <c r="FX248" i="21"/>
  <c r="FX180" i="21"/>
  <c r="FX134" i="21"/>
  <c r="FX100" i="21"/>
  <c r="FX95" i="21"/>
  <c r="FX86" i="21"/>
  <c r="FX69" i="21"/>
  <c r="FX216" i="21"/>
  <c r="FX199" i="21"/>
  <c r="FX154" i="21"/>
  <c r="FX103" i="21"/>
  <c r="FX76" i="21"/>
  <c r="FX63" i="21"/>
  <c r="FX59" i="21"/>
  <c r="FX46" i="21"/>
  <c r="FX38" i="21"/>
  <c r="FX30" i="21"/>
  <c r="FX22" i="21"/>
  <c r="FX14" i="21"/>
  <c r="FX6" i="21"/>
  <c r="FX131" i="21"/>
  <c r="FX53" i="21"/>
  <c r="FX45" i="21"/>
  <c r="FX29" i="21"/>
  <c r="FX13" i="21"/>
  <c r="FX257" i="21"/>
  <c r="FX39" i="21"/>
  <c r="FX23" i="21"/>
  <c r="FX7" i="21"/>
  <c r="FX37" i="21"/>
  <c r="FX98" i="21"/>
  <c r="FX85" i="21"/>
  <c r="FX68" i="21"/>
  <c r="FX41" i="21"/>
  <c r="FX25" i="21"/>
  <c r="FX9" i="21"/>
  <c r="FX148" i="21"/>
  <c r="FX56" i="21"/>
  <c r="FX48" i="21"/>
  <c r="FX32" i="21"/>
  <c r="FX16" i="21"/>
  <c r="FX21" i="21"/>
  <c r="FX83" i="21"/>
  <c r="FX55" i="21"/>
  <c r="FX49" i="21"/>
  <c r="FX33" i="21"/>
  <c r="FX17" i="21"/>
  <c r="FX93" i="21"/>
  <c r="FX87" i="21"/>
  <c r="FX70" i="21"/>
  <c r="FX54" i="21"/>
  <c r="FX40" i="21"/>
  <c r="FX24" i="21"/>
  <c r="FX8" i="21"/>
  <c r="FX47" i="21"/>
  <c r="FX31" i="21"/>
  <c r="FX15" i="21"/>
  <c r="D5" i="14"/>
  <c r="D3" i="14"/>
  <c r="B16" i="14"/>
  <c r="D4" i="14"/>
  <c r="D6" i="14"/>
  <c r="GB1" i="21" l="1"/>
  <c r="D9" i="1" l="1"/>
  <c r="E9" i="1"/>
  <c r="F9" i="1"/>
  <c r="G9" i="1"/>
  <c r="H9" i="1"/>
  <c r="I9" i="1"/>
  <c r="J9" i="1"/>
  <c r="K9" i="1"/>
  <c r="L9" i="1"/>
  <c r="M9" i="1"/>
  <c r="N9" i="1"/>
  <c r="O9" i="1"/>
  <c r="P9" i="1"/>
  <c r="Q9" i="1"/>
  <c r="R9" i="1"/>
  <c r="S9" i="1"/>
  <c r="T9" i="1"/>
  <c r="U9" i="1"/>
  <c r="V9" i="1"/>
  <c r="W9" i="1"/>
  <c r="X9" i="1"/>
  <c r="Y9" i="1"/>
  <c r="Z9" i="1"/>
  <c r="AA9" i="1"/>
  <c r="AC9" i="1"/>
  <c r="AD9" i="1"/>
  <c r="AE9" i="1"/>
  <c r="AF9" i="1"/>
  <c r="AG9" i="1"/>
  <c r="AH9" i="1"/>
  <c r="AI9" i="1"/>
  <c r="AJ9" i="1"/>
  <c r="AK9" i="1"/>
  <c r="AL9" i="1"/>
  <c r="AM9" i="1"/>
  <c r="AN9" i="1"/>
  <c r="AP9" i="1"/>
  <c r="AQ9" i="1"/>
  <c r="D8" i="1"/>
  <c r="E8" i="1"/>
  <c r="F8" i="1"/>
  <c r="G8" i="1"/>
  <c r="H8" i="1"/>
  <c r="I8" i="1"/>
  <c r="J8" i="1"/>
  <c r="K8" i="1"/>
  <c r="L8" i="1"/>
  <c r="M8" i="1"/>
  <c r="N8" i="1"/>
  <c r="O8" i="1"/>
  <c r="P8" i="1"/>
  <c r="Q8" i="1"/>
  <c r="R8" i="1"/>
  <c r="S8" i="1"/>
  <c r="T8" i="1"/>
  <c r="U8" i="1"/>
  <c r="V8" i="1"/>
  <c r="W8" i="1"/>
  <c r="X8" i="1"/>
  <c r="Y8" i="1"/>
  <c r="Z8" i="1"/>
  <c r="AA8" i="1"/>
  <c r="AB8" i="1"/>
  <c r="AC8" i="1"/>
  <c r="AD8" i="1"/>
  <c r="AE8" i="1"/>
  <c r="AF8" i="1"/>
  <c r="AG8" i="1"/>
  <c r="AH8" i="1"/>
  <c r="AI8" i="1"/>
  <c r="AJ8" i="1"/>
  <c r="AK8" i="1"/>
  <c r="AL8" i="1"/>
  <c r="AM8" i="1"/>
  <c r="AN8" i="1"/>
  <c r="AO8" i="1"/>
  <c r="AP8" i="1"/>
  <c r="AQ8" i="1"/>
  <c r="D7" i="1"/>
  <c r="E7" i="1"/>
  <c r="F7" i="1"/>
  <c r="G7" i="1"/>
  <c r="H7" i="1"/>
  <c r="I7" i="1"/>
  <c r="J7" i="1"/>
  <c r="K7" i="1"/>
  <c r="L7" i="1"/>
  <c r="M7" i="1"/>
  <c r="N7" i="1"/>
  <c r="O7" i="1"/>
  <c r="P7" i="1"/>
  <c r="Q7" i="1"/>
  <c r="R7" i="1"/>
  <c r="S7" i="1"/>
  <c r="T7" i="1"/>
  <c r="U7" i="1"/>
  <c r="V7" i="1"/>
  <c r="W7" i="1"/>
  <c r="X7" i="1"/>
  <c r="Y7" i="1"/>
  <c r="Z7" i="1"/>
  <c r="AA7" i="1"/>
  <c r="AB7" i="1"/>
  <c r="AC7" i="1"/>
  <c r="AD7" i="1"/>
  <c r="AE7" i="1"/>
  <c r="AF7" i="1"/>
  <c r="AG7" i="1"/>
  <c r="AH7" i="1"/>
  <c r="AI7" i="1"/>
  <c r="AJ7" i="1"/>
  <c r="AK7" i="1"/>
  <c r="AL7" i="1"/>
  <c r="AM7" i="1"/>
  <c r="AN7" i="1"/>
  <c r="AO7" i="1"/>
  <c r="AP7" i="1"/>
  <c r="AQ7" i="1"/>
  <c r="D6" i="1"/>
  <c r="E6" i="1"/>
  <c r="F6" i="1"/>
  <c r="G6" i="1"/>
  <c r="H6" i="1"/>
  <c r="I6" i="1"/>
  <c r="J6" i="1"/>
  <c r="K6" i="1"/>
  <c r="L6" i="1"/>
  <c r="M6" i="1"/>
  <c r="N6" i="1"/>
  <c r="O6" i="1"/>
  <c r="P6" i="1"/>
  <c r="Q6" i="1"/>
  <c r="R6" i="1"/>
  <c r="S6" i="1"/>
  <c r="T6" i="1"/>
  <c r="U6" i="1"/>
  <c r="V6" i="1"/>
  <c r="W6" i="1"/>
  <c r="X6" i="1"/>
  <c r="Y6" i="1"/>
  <c r="Z6" i="1"/>
  <c r="AA6" i="1"/>
  <c r="AB6" i="1"/>
  <c r="AC6" i="1"/>
  <c r="AD6" i="1"/>
  <c r="AE6" i="1"/>
  <c r="AF6" i="1"/>
  <c r="AG6" i="1"/>
  <c r="AH6" i="1"/>
  <c r="AI6" i="1"/>
  <c r="AJ6" i="1"/>
  <c r="AK6" i="1"/>
  <c r="AL6" i="1"/>
  <c r="AM6" i="1"/>
  <c r="AN6" i="1"/>
  <c r="AO6" i="1"/>
  <c r="AP6" i="1"/>
  <c r="AQ6" i="1"/>
  <c r="D5" i="1"/>
  <c r="E5" i="1"/>
  <c r="F5" i="1"/>
  <c r="G5" i="1"/>
  <c r="H5" i="1"/>
  <c r="I5" i="1"/>
  <c r="J5" i="1"/>
  <c r="K5" i="1"/>
  <c r="L5" i="1"/>
  <c r="M5" i="1"/>
  <c r="N5" i="1"/>
  <c r="O5" i="1"/>
  <c r="P5" i="1"/>
  <c r="Q5" i="1"/>
  <c r="R5" i="1"/>
  <c r="S5" i="1"/>
  <c r="T5" i="1"/>
  <c r="U5" i="1"/>
  <c r="V5" i="1"/>
  <c r="W5" i="1"/>
  <c r="X5" i="1"/>
  <c r="Y5" i="1"/>
  <c r="Z5" i="1"/>
  <c r="AA5" i="1"/>
  <c r="AB5" i="1"/>
  <c r="AC5" i="1"/>
  <c r="AD5" i="1"/>
  <c r="AE5" i="1"/>
  <c r="AF5" i="1"/>
  <c r="AG5" i="1"/>
  <c r="AH5" i="1"/>
  <c r="AI5" i="1"/>
  <c r="AJ5" i="1"/>
  <c r="AK5" i="1"/>
  <c r="AL5" i="1"/>
  <c r="AM5" i="1"/>
  <c r="AN5" i="1"/>
  <c r="AO5" i="1"/>
  <c r="AP5" i="1"/>
  <c r="AQ5" i="1"/>
  <c r="D4" i="1"/>
  <c r="E4" i="1"/>
  <c r="F4" i="1"/>
  <c r="G4" i="1"/>
  <c r="H4" i="1"/>
  <c r="I4" i="1"/>
  <c r="J4" i="1"/>
  <c r="K4" i="1"/>
  <c r="L4" i="1"/>
  <c r="M4" i="1"/>
  <c r="N4" i="1"/>
  <c r="O4" i="1"/>
  <c r="P4" i="1"/>
  <c r="Q4" i="1"/>
  <c r="R4" i="1"/>
  <c r="S4" i="1"/>
  <c r="T4" i="1"/>
  <c r="U4" i="1"/>
  <c r="V4" i="1"/>
  <c r="W4" i="1"/>
  <c r="X4" i="1"/>
  <c r="Y4" i="1"/>
  <c r="Z4" i="1"/>
  <c r="AA4" i="1"/>
  <c r="AB4" i="1"/>
  <c r="AC4" i="1"/>
  <c r="AD4" i="1"/>
  <c r="AE4" i="1"/>
  <c r="AF4" i="1"/>
  <c r="AG4" i="1"/>
  <c r="AH4" i="1"/>
  <c r="AI4" i="1"/>
  <c r="AJ4" i="1"/>
  <c r="AK4" i="1"/>
  <c r="AL4" i="1"/>
  <c r="AM4" i="1"/>
  <c r="AN4" i="1"/>
  <c r="AO4" i="1"/>
  <c r="AP4" i="1"/>
  <c r="AQ4" i="1"/>
  <c r="D3" i="1"/>
  <c r="E3" i="1"/>
  <c r="F3" i="1"/>
  <c r="G3" i="1"/>
  <c r="H3" i="1"/>
  <c r="I3" i="1"/>
  <c r="J3" i="1"/>
  <c r="K3" i="1"/>
  <c r="L3" i="1"/>
  <c r="M3" i="1"/>
  <c r="N3" i="1"/>
  <c r="O3" i="1"/>
  <c r="P3" i="1"/>
  <c r="Q3" i="1"/>
  <c r="R3" i="1"/>
  <c r="S3" i="1"/>
  <c r="T3" i="1"/>
  <c r="U3" i="1"/>
  <c r="V3" i="1"/>
  <c r="W3" i="1"/>
  <c r="X3" i="1"/>
  <c r="Y3" i="1"/>
  <c r="Z3" i="1"/>
  <c r="AA3" i="1"/>
  <c r="AB3" i="1"/>
  <c r="AC3" i="1"/>
  <c r="AD3" i="1"/>
  <c r="AE3" i="1"/>
  <c r="AF3" i="1"/>
  <c r="AG3" i="1"/>
  <c r="AH3" i="1"/>
  <c r="AI3" i="1"/>
  <c r="AJ3" i="1"/>
  <c r="AK3" i="1"/>
  <c r="AL3" i="1"/>
  <c r="AM3" i="1"/>
  <c r="AN3" i="1"/>
  <c r="AO3" i="1"/>
  <c r="AP3" i="1"/>
  <c r="AQ3" i="1"/>
  <c r="D2" i="1"/>
  <c r="E2" i="1"/>
  <c r="F2" i="1"/>
  <c r="G2" i="1"/>
  <c r="H2" i="1"/>
  <c r="I2" i="1"/>
  <c r="J2" i="1"/>
  <c r="K2" i="1"/>
  <c r="L2" i="1"/>
  <c r="M2" i="1"/>
  <c r="N2" i="1"/>
  <c r="O2" i="1"/>
  <c r="P2" i="1"/>
  <c r="Q2" i="1"/>
  <c r="R2" i="1"/>
  <c r="S2" i="1"/>
  <c r="T2" i="1"/>
  <c r="U2" i="1"/>
  <c r="V2" i="1"/>
  <c r="W2" i="1"/>
  <c r="X2" i="1"/>
  <c r="Y2" i="1"/>
  <c r="Z2" i="1"/>
  <c r="AA2" i="1"/>
  <c r="AB2" i="1"/>
  <c r="AC2" i="1"/>
  <c r="AD2" i="1"/>
  <c r="AE2" i="1"/>
  <c r="AF2" i="1"/>
  <c r="AG2" i="1"/>
  <c r="AH2" i="1"/>
  <c r="AI2" i="1"/>
  <c r="AJ2" i="1"/>
  <c r="AK2" i="1"/>
  <c r="AL2" i="1"/>
  <c r="AM2" i="1"/>
  <c r="AN2" i="1"/>
  <c r="AO2" i="1"/>
  <c r="AP2" i="1"/>
  <c r="AQ2" i="1"/>
  <c r="D1" i="1"/>
  <c r="E1" i="1"/>
  <c r="F1" i="1"/>
  <c r="G1" i="1"/>
  <c r="H1" i="1"/>
  <c r="I1" i="1"/>
  <c r="J1" i="1"/>
  <c r="K1" i="1"/>
  <c r="L1" i="1"/>
  <c r="M1" i="1"/>
  <c r="N1" i="1"/>
  <c r="O1" i="1"/>
  <c r="P1" i="1"/>
  <c r="Q1" i="1"/>
  <c r="R1" i="1"/>
  <c r="S1" i="1"/>
  <c r="T1" i="1"/>
  <c r="U1" i="1"/>
  <c r="V1" i="1"/>
  <c r="W1" i="1"/>
  <c r="X1" i="1"/>
  <c r="Y1" i="1"/>
  <c r="Z1" i="1"/>
  <c r="AA1" i="1"/>
  <c r="AB1" i="1"/>
  <c r="AC1" i="1"/>
  <c r="AD1" i="1"/>
  <c r="AE1" i="1"/>
  <c r="AF1" i="1"/>
  <c r="AG1" i="1"/>
  <c r="AH1" i="1"/>
  <c r="AI1" i="1"/>
  <c r="AJ1" i="1"/>
  <c r="AK1" i="1"/>
  <c r="AL1" i="1"/>
  <c r="AM1" i="1"/>
  <c r="AN1" i="1"/>
  <c r="AO1" i="1"/>
  <c r="AP1" i="1"/>
  <c r="AQ1" i="1"/>
  <c r="C2" i="1"/>
  <c r="C3" i="1"/>
  <c r="C4" i="1"/>
  <c r="C5" i="1"/>
  <c r="C6" i="1"/>
  <c r="C7" i="1"/>
  <c r="C8" i="1"/>
  <c r="J18" i="15"/>
  <c r="J17" i="15"/>
  <c r="J16" i="15"/>
  <c r="J15" i="15"/>
  <c r="I14" i="15"/>
  <c r="I13" i="15"/>
  <c r="I12" i="15"/>
  <c r="I11" i="15"/>
  <c r="ET44" i="16"/>
  <c r="EU44" i="16" s="1"/>
  <c r="ET45" i="16"/>
  <c r="EU45" i="16" s="1"/>
  <c r="ET46" i="16"/>
  <c r="EU46" i="16" s="1"/>
  <c r="ET47" i="16"/>
  <c r="EU47" i="16" s="1"/>
  <c r="ET48" i="16"/>
  <c r="EU48" i="16" s="1"/>
  <c r="ET49" i="16"/>
  <c r="EU49" i="16" s="1"/>
  <c r="ET50" i="16"/>
  <c r="EU50" i="16" s="1"/>
  <c r="ET51" i="16"/>
  <c r="EU51" i="16" s="1"/>
  <c r="ET52" i="16"/>
  <c r="EU52" i="16" s="1"/>
  <c r="ET53" i="16"/>
  <c r="EU53" i="16" s="1"/>
  <c r="ET54" i="16"/>
  <c r="EU54" i="16" s="1"/>
  <c r="ET55" i="16"/>
  <c r="EU55" i="16" s="1"/>
  <c r="ET56" i="16"/>
  <c r="EU56" i="16" s="1"/>
  <c r="ET57" i="16"/>
  <c r="EU57" i="16" s="1"/>
  <c r="ET58" i="16"/>
  <c r="EU58" i="16" s="1"/>
  <c r="ET59" i="16"/>
  <c r="EU59" i="16" s="1"/>
  <c r="ET60" i="16"/>
  <c r="EU60" i="16" s="1"/>
  <c r="ET61" i="16"/>
  <c r="EU61" i="16" s="1"/>
  <c r="ET62" i="16"/>
  <c r="EU62" i="16" s="1"/>
  <c r="ET63" i="16"/>
  <c r="EU63" i="16" s="1"/>
  <c r="ET64" i="16"/>
  <c r="EU64" i="16" s="1"/>
  <c r="ET65" i="16"/>
  <c r="EU65" i="16" s="1"/>
  <c r="ET66" i="16"/>
  <c r="EU66" i="16" s="1"/>
  <c r="ET67" i="16"/>
  <c r="EU67" i="16" s="1"/>
  <c r="ET68" i="16"/>
  <c r="EU68" i="16" s="1"/>
  <c r="ET69" i="16"/>
  <c r="EU69" i="16" s="1"/>
  <c r="ET70" i="16"/>
  <c r="EU70" i="16" s="1"/>
  <c r="ET71" i="16"/>
  <c r="EU71" i="16" s="1"/>
  <c r="ET72" i="16"/>
  <c r="EU72" i="16" s="1"/>
  <c r="ET73" i="16"/>
  <c r="EU73" i="16" s="1"/>
  <c r="ET74" i="16"/>
  <c r="EU74" i="16" s="1"/>
  <c r="ET75" i="16"/>
  <c r="EU75" i="16" s="1"/>
  <c r="ET76" i="16"/>
  <c r="EU76" i="16" s="1"/>
  <c r="ET77" i="16"/>
  <c r="EU77" i="16" s="1"/>
  <c r="ET78" i="16"/>
  <c r="EU78" i="16" s="1"/>
  <c r="ET79" i="16"/>
  <c r="EU79" i="16" s="1"/>
  <c r="ET80" i="16"/>
  <c r="EU80" i="16" s="1"/>
  <c r="ET81" i="16"/>
  <c r="EU81" i="16" s="1"/>
  <c r="ET82" i="16"/>
  <c r="EU82" i="16" s="1"/>
  <c r="ET83" i="16"/>
  <c r="EU83" i="16" s="1"/>
  <c r="ET84" i="16"/>
  <c r="EU84" i="16" s="1"/>
  <c r="ET85" i="16"/>
  <c r="EU85" i="16" s="1"/>
  <c r="ET86" i="16"/>
  <c r="EU86" i="16" s="1"/>
  <c r="ET87" i="16"/>
  <c r="EU87" i="16" s="1"/>
  <c r="ET88" i="16"/>
  <c r="EU88" i="16" s="1"/>
  <c r="ET89" i="16"/>
  <c r="EU89" i="16" s="1"/>
  <c r="ET90" i="16"/>
  <c r="EU90" i="16" s="1"/>
  <c r="ET91" i="16"/>
  <c r="EU91" i="16" s="1"/>
  <c r="ET92" i="16"/>
  <c r="EU92" i="16" s="1"/>
  <c r="ET93" i="16"/>
  <c r="EU93" i="16" s="1"/>
  <c r="ET94" i="16"/>
  <c r="EU94" i="16" s="1"/>
  <c r="ET95" i="16"/>
  <c r="EU95" i="16" s="1"/>
  <c r="ET96" i="16"/>
  <c r="EU96" i="16" s="1"/>
  <c r="ET97" i="16"/>
  <c r="EU97" i="16" s="1"/>
  <c r="ET98" i="16"/>
  <c r="EU98" i="16" s="1"/>
  <c r="ET99" i="16"/>
  <c r="EU99" i="16" s="1"/>
  <c r="ET100" i="16"/>
  <c r="EU100" i="16" s="1"/>
  <c r="ET101" i="16"/>
  <c r="EU101" i="16" s="1"/>
  <c r="ET102" i="16"/>
  <c r="EU102" i="16" s="1"/>
  <c r="ET103" i="16"/>
  <c r="EU103" i="16" s="1"/>
  <c r="ET104" i="16"/>
  <c r="EU104" i="16" s="1"/>
  <c r="ET105" i="16"/>
  <c r="EU105" i="16" s="1"/>
  <c r="ET106" i="16"/>
  <c r="EU106" i="16" s="1"/>
  <c r="ET107" i="16"/>
  <c r="EU107" i="16" s="1"/>
  <c r="ET108" i="16"/>
  <c r="EU108" i="16" s="1"/>
  <c r="ET109" i="16"/>
  <c r="EU109" i="16" s="1"/>
  <c r="ET110" i="16"/>
  <c r="EU110" i="16" s="1"/>
  <c r="ET111" i="16"/>
  <c r="EU111" i="16" s="1"/>
  <c r="ET112" i="16"/>
  <c r="EU112" i="16" s="1"/>
  <c r="ET113" i="16"/>
  <c r="EU113" i="16" s="1"/>
  <c r="ET114" i="16"/>
  <c r="EU114" i="16" s="1"/>
  <c r="ET115" i="16"/>
  <c r="EU115" i="16" s="1"/>
  <c r="ET116" i="16"/>
  <c r="EU116" i="16" s="1"/>
  <c r="ET117" i="16"/>
  <c r="EU117" i="16" s="1"/>
  <c r="ET118" i="16"/>
  <c r="EU118" i="16" s="1"/>
  <c r="ET119" i="16"/>
  <c r="EU119" i="16" s="1"/>
  <c r="ET120" i="16"/>
  <c r="EU120" i="16" s="1"/>
  <c r="ET121" i="16"/>
  <c r="EU121" i="16" s="1"/>
  <c r="ET122" i="16"/>
  <c r="EU122" i="16" s="1"/>
  <c r="ET123" i="16"/>
  <c r="EU123" i="16" s="1"/>
  <c r="ET124" i="16"/>
  <c r="EU124" i="16" s="1"/>
  <c r="ET125" i="16"/>
  <c r="EU125" i="16" s="1"/>
  <c r="ET126" i="16"/>
  <c r="EU126" i="16" s="1"/>
  <c r="ET127" i="16"/>
  <c r="EU127" i="16" s="1"/>
  <c r="ET128" i="16"/>
  <c r="EU128" i="16" s="1"/>
  <c r="ET129" i="16"/>
  <c r="EU129" i="16" s="1"/>
  <c r="ET130" i="16"/>
  <c r="EU130" i="16" s="1"/>
  <c r="ET131" i="16"/>
  <c r="EU131" i="16" s="1"/>
  <c r="ET132" i="16"/>
  <c r="EU132" i="16" s="1"/>
  <c r="ET133" i="16"/>
  <c r="EU133" i="16" s="1"/>
  <c r="ET134" i="16"/>
  <c r="EU134" i="16" s="1"/>
  <c r="ET135" i="16"/>
  <c r="EU135" i="16" s="1"/>
  <c r="ET136" i="16"/>
  <c r="EU136" i="16" s="1"/>
  <c r="ET137" i="16"/>
  <c r="EU137" i="16" s="1"/>
  <c r="ET138" i="16"/>
  <c r="EU138" i="16" s="1"/>
  <c r="ET139" i="16"/>
  <c r="EU139" i="16" s="1"/>
  <c r="ET140" i="16"/>
  <c r="EU140" i="16" s="1"/>
  <c r="ET141" i="16"/>
  <c r="EU141" i="16" s="1"/>
  <c r="ET142" i="16"/>
  <c r="EU142" i="16" s="1"/>
  <c r="ET143" i="16"/>
  <c r="EU143" i="16" s="1"/>
  <c r="ET144" i="16"/>
  <c r="EU144" i="16" s="1"/>
  <c r="ET145" i="16"/>
  <c r="EU145" i="16" s="1"/>
  <c r="ET146" i="16"/>
  <c r="EU146" i="16" s="1"/>
  <c r="ET147" i="16"/>
  <c r="EU147" i="16" s="1"/>
  <c r="ET148" i="16"/>
  <c r="EU148" i="16" s="1"/>
  <c r="ET149" i="16"/>
  <c r="EU149" i="16" s="1"/>
  <c r="ET150" i="16"/>
  <c r="EU150" i="16" s="1"/>
  <c r="ET151" i="16"/>
  <c r="EU151" i="16" s="1"/>
  <c r="ET152" i="16"/>
  <c r="EU152" i="16" s="1"/>
  <c r="ET153" i="16"/>
  <c r="EU153" i="16" s="1"/>
  <c r="ET154" i="16"/>
  <c r="EU154" i="16" s="1"/>
  <c r="ET155" i="16"/>
  <c r="EU155" i="16" s="1"/>
  <c r="ET156" i="16"/>
  <c r="EU156" i="16" s="1"/>
  <c r="ET157" i="16"/>
  <c r="EU157" i="16" s="1"/>
  <c r="ET158" i="16"/>
  <c r="EU158" i="16" s="1"/>
  <c r="ET159" i="16"/>
  <c r="EU159" i="16" s="1"/>
  <c r="ET160" i="16"/>
  <c r="EU160" i="16" s="1"/>
  <c r="ET161" i="16"/>
  <c r="EU161" i="16" s="1"/>
  <c r="ET162" i="16"/>
  <c r="EU162" i="16" s="1"/>
  <c r="ET163" i="16"/>
  <c r="EU163" i="16" s="1"/>
  <c r="ET164" i="16"/>
  <c r="EU164" i="16" s="1"/>
  <c r="ET165" i="16"/>
  <c r="EU165" i="16" s="1"/>
  <c r="ET166" i="16"/>
  <c r="EU166" i="16" s="1"/>
  <c r="ET167" i="16"/>
  <c r="EU167" i="16" s="1"/>
  <c r="ET168" i="16"/>
  <c r="EU168" i="16" s="1"/>
  <c r="ET169" i="16"/>
  <c r="EU169" i="16" s="1"/>
  <c r="ET170" i="16"/>
  <c r="EU170" i="16" s="1"/>
  <c r="ET171" i="16"/>
  <c r="EU171" i="16" s="1"/>
  <c r="ET172" i="16"/>
  <c r="EU172" i="16" s="1"/>
  <c r="ET173" i="16"/>
  <c r="EU173" i="16" s="1"/>
  <c r="ET174" i="16"/>
  <c r="EU174" i="16" s="1"/>
  <c r="ET175" i="16"/>
  <c r="EU175" i="16" s="1"/>
  <c r="ET176" i="16"/>
  <c r="EU176" i="16" s="1"/>
  <c r="ET177" i="16"/>
  <c r="EU177" i="16" s="1"/>
  <c r="ET178" i="16"/>
  <c r="EU178" i="16" s="1"/>
  <c r="ET179" i="16"/>
  <c r="EU179" i="16" s="1"/>
  <c r="ET180" i="16"/>
  <c r="EU180" i="16" s="1"/>
  <c r="ET181" i="16"/>
  <c r="EU181" i="16" s="1"/>
  <c r="ET182" i="16"/>
  <c r="EU182" i="16" s="1"/>
  <c r="ET183" i="16"/>
  <c r="EU183" i="16" s="1"/>
  <c r="ET184" i="16"/>
  <c r="EU184" i="16" s="1"/>
  <c r="ET185" i="16"/>
  <c r="EU185" i="16" s="1"/>
  <c r="ET186" i="16"/>
  <c r="EU186" i="16" s="1"/>
  <c r="ET187" i="16"/>
  <c r="EU187" i="16" s="1"/>
  <c r="ET188" i="16"/>
  <c r="EU188" i="16" s="1"/>
  <c r="ET189" i="16"/>
  <c r="EU189" i="16" s="1"/>
  <c r="ET190" i="16"/>
  <c r="EU190" i="16" s="1"/>
  <c r="ET191" i="16"/>
  <c r="EU191" i="16" s="1"/>
  <c r="ET192" i="16"/>
  <c r="EU192" i="16" s="1"/>
  <c r="ET193" i="16"/>
  <c r="EU193" i="16" s="1"/>
  <c r="ET194" i="16"/>
  <c r="EU194" i="16" s="1"/>
  <c r="ET195" i="16"/>
  <c r="EU195" i="16" s="1"/>
  <c r="ET196" i="16"/>
  <c r="EU196" i="16" s="1"/>
  <c r="ET197" i="16"/>
  <c r="EU197" i="16" s="1"/>
  <c r="ET198" i="16"/>
  <c r="EU198" i="16" s="1"/>
  <c r="ET199" i="16"/>
  <c r="EU199" i="16" s="1"/>
  <c r="ET200" i="16"/>
  <c r="EU200" i="16" s="1"/>
  <c r="ET201" i="16"/>
  <c r="EU201" i="16" s="1"/>
  <c r="ET202" i="16"/>
  <c r="EU202" i="16" s="1"/>
  <c r="ET203" i="16"/>
  <c r="EU203" i="16" s="1"/>
  <c r="ET204" i="16"/>
  <c r="EU204" i="16" s="1"/>
  <c r="ET205" i="16"/>
  <c r="EU205" i="16" s="1"/>
  <c r="ET206" i="16"/>
  <c r="EU206" i="16" s="1"/>
  <c r="ET207" i="16"/>
  <c r="EU207" i="16" s="1"/>
  <c r="ET208" i="16"/>
  <c r="EU208" i="16" s="1"/>
  <c r="ET209" i="16"/>
  <c r="EU209" i="16" s="1"/>
  <c r="ET210" i="16"/>
  <c r="EU210" i="16" s="1"/>
  <c r="ET211" i="16"/>
  <c r="EU211" i="16" s="1"/>
  <c r="ET212" i="16"/>
  <c r="EU212" i="16" s="1"/>
  <c r="ET213" i="16"/>
  <c r="EU213" i="16" s="1"/>
  <c r="ET214" i="16"/>
  <c r="EU214" i="16" s="1"/>
  <c r="ET215" i="16"/>
  <c r="EU215" i="16" s="1"/>
  <c r="ET216" i="16"/>
  <c r="EU216" i="16" s="1"/>
  <c r="ET217" i="16"/>
  <c r="EU217" i="16" s="1"/>
  <c r="ET218" i="16"/>
  <c r="EU218" i="16" s="1"/>
  <c r="ET219" i="16"/>
  <c r="EU219" i="16" s="1"/>
  <c r="ET220" i="16"/>
  <c r="EU220" i="16" s="1"/>
  <c r="ET221" i="16"/>
  <c r="EU221" i="16" s="1"/>
  <c r="ET222" i="16"/>
  <c r="EU222" i="16" s="1"/>
  <c r="ET223" i="16"/>
  <c r="EU223" i="16" s="1"/>
  <c r="ET224" i="16"/>
  <c r="EU224" i="16" s="1"/>
  <c r="ET225" i="16"/>
  <c r="EU225" i="16" s="1"/>
  <c r="ET226" i="16"/>
  <c r="EU226" i="16" s="1"/>
  <c r="ET227" i="16"/>
  <c r="EU227" i="16" s="1"/>
  <c r="ET228" i="16"/>
  <c r="EU228" i="16" s="1"/>
  <c r="ET229" i="16"/>
  <c r="EU229" i="16" s="1"/>
  <c r="ET230" i="16"/>
  <c r="EU230" i="16" s="1"/>
  <c r="ET231" i="16"/>
  <c r="EU231" i="16" s="1"/>
  <c r="ET232" i="16"/>
  <c r="EU232" i="16" s="1"/>
  <c r="ET233" i="16"/>
  <c r="EU233" i="16" s="1"/>
  <c r="ET234" i="16"/>
  <c r="EU234" i="16" s="1"/>
  <c r="ET235" i="16"/>
  <c r="EU235" i="16" s="1"/>
  <c r="ET236" i="16"/>
  <c r="EU236" i="16" s="1"/>
  <c r="ET237" i="16"/>
  <c r="EU237" i="16" s="1"/>
  <c r="ET238" i="16"/>
  <c r="EU238" i="16" s="1"/>
  <c r="ET239" i="16"/>
  <c r="EU239" i="16" s="1"/>
  <c r="ET240" i="16"/>
  <c r="EU240" i="16" s="1"/>
  <c r="ET241" i="16"/>
  <c r="EU241" i="16" s="1"/>
  <c r="ET242" i="16"/>
  <c r="EU242" i="16" s="1"/>
  <c r="ET243" i="16"/>
  <c r="EU243" i="16" s="1"/>
  <c r="ET244" i="16"/>
  <c r="EU244" i="16" s="1"/>
  <c r="ET245" i="16"/>
  <c r="EU245" i="16" s="1"/>
  <c r="ET246" i="16"/>
  <c r="EU246" i="16" s="1"/>
  <c r="ET247" i="16"/>
  <c r="EU247" i="16" s="1"/>
  <c r="ET248" i="16"/>
  <c r="EU248" i="16" s="1"/>
  <c r="ET249" i="16"/>
  <c r="EU249" i="16" s="1"/>
  <c r="ET250" i="16"/>
  <c r="EU250" i="16" s="1"/>
  <c r="ET251" i="16"/>
  <c r="EU251" i="16" s="1"/>
  <c r="ET252" i="16"/>
  <c r="EU252" i="16" s="1"/>
  <c r="ET253" i="16"/>
  <c r="EU253" i="16" s="1"/>
  <c r="ET254" i="16"/>
  <c r="EU254" i="16" s="1"/>
  <c r="ET255" i="16"/>
  <c r="EU255" i="16" s="1"/>
  <c r="ET256" i="16"/>
  <c r="EU256" i="16" s="1"/>
  <c r="ET257" i="16"/>
  <c r="EU257" i="16" s="1"/>
  <c r="ET258" i="16"/>
  <c r="EU258" i="16" s="1"/>
  <c r="ET259" i="16"/>
  <c r="EU259" i="16" s="1"/>
  <c r="ET260" i="16"/>
  <c r="EU260" i="16" s="1"/>
  <c r="ET261" i="16"/>
  <c r="EU261" i="16" s="1"/>
  <c r="ET262" i="16"/>
  <c r="EU262" i="16" s="1"/>
  <c r="ET263" i="16"/>
  <c r="EU263" i="16" s="1"/>
  <c r="ET264" i="16"/>
  <c r="EU264" i="16" s="1"/>
  <c r="ET265" i="16"/>
  <c r="EU265" i="16" s="1"/>
  <c r="ET266" i="16"/>
  <c r="EU266" i="16" s="1"/>
  <c r="ET267" i="16"/>
  <c r="EU267" i="16" s="1"/>
  <c r="ET268" i="16"/>
  <c r="EU268" i="16" s="1"/>
  <c r="ET269" i="16"/>
  <c r="EU269" i="16" s="1"/>
  <c r="ET270" i="16"/>
  <c r="EU270" i="16" s="1"/>
  <c r="ET271" i="16"/>
  <c r="EU271" i="16" s="1"/>
  <c r="ET272" i="16"/>
  <c r="EU272" i="16" s="1"/>
  <c r="ET273" i="16"/>
  <c r="EU273" i="16" s="1"/>
  <c r="ET274" i="16"/>
  <c r="EU274" i="16" s="1"/>
  <c r="ET275" i="16"/>
  <c r="EU275" i="16" s="1"/>
  <c r="ET276" i="16"/>
  <c r="EU276" i="16" s="1"/>
  <c r="ET277" i="16"/>
  <c r="EU277" i="16" s="1"/>
  <c r="ET278" i="16"/>
  <c r="EU278" i="16" s="1"/>
  <c r="ET279" i="16"/>
  <c r="EU279" i="16" s="1"/>
  <c r="ET280" i="16"/>
  <c r="EU280" i="16" s="1"/>
  <c r="ET281" i="16"/>
  <c r="EU281" i="16" s="1"/>
  <c r="ET282" i="16"/>
  <c r="EU282" i="16" s="1"/>
  <c r="ET283" i="16"/>
  <c r="EU283" i="16" s="1"/>
  <c r="ET284" i="16"/>
  <c r="EU284" i="16" s="1"/>
  <c r="ET285" i="16"/>
  <c r="EU285" i="16" s="1"/>
  <c r="ET286" i="16"/>
  <c r="EU286" i="16" s="1"/>
  <c r="ET287" i="16"/>
  <c r="EU287" i="16" s="1"/>
  <c r="ET288" i="16"/>
  <c r="EU288" i="16" s="1"/>
  <c r="ET289" i="16"/>
  <c r="EU289" i="16" s="1"/>
  <c r="ET290" i="16"/>
  <c r="EU290" i="16" s="1"/>
  <c r="ET291" i="16"/>
  <c r="EU291" i="16" s="1"/>
  <c r="ET292" i="16"/>
  <c r="EU292" i="16" s="1"/>
  <c r="ET293" i="16"/>
  <c r="EU293" i="16" s="1"/>
  <c r="ET294" i="16"/>
  <c r="EU294" i="16" s="1"/>
  <c r="ET295" i="16"/>
  <c r="EU295" i="16" s="1"/>
  <c r="ET296" i="16"/>
  <c r="EU296" i="16" s="1"/>
  <c r="ET297" i="16"/>
  <c r="EU297" i="16" s="1"/>
  <c r="ET298" i="16"/>
  <c r="EU298" i="16" s="1"/>
  <c r="ET299" i="16"/>
  <c r="EU299" i="16" s="1"/>
  <c r="ET300" i="16"/>
  <c r="EU300" i="16" s="1"/>
  <c r="ET301" i="16"/>
  <c r="EU301" i="16" s="1"/>
  <c r="ET302" i="16"/>
  <c r="EU302" i="16" s="1"/>
  <c r="ET303" i="16"/>
  <c r="EU303" i="16" s="1"/>
  <c r="ET304" i="16"/>
  <c r="EU304" i="16" s="1"/>
  <c r="ET305" i="16"/>
  <c r="EU305" i="16" s="1"/>
  <c r="ET306" i="16"/>
  <c r="EU306" i="16" s="1"/>
  <c r="ET307" i="16"/>
  <c r="EU307" i="16" s="1"/>
  <c r="ET308" i="16"/>
  <c r="EU308" i="16" s="1"/>
  <c r="ET309" i="16"/>
  <c r="EU309" i="16" s="1"/>
  <c r="ET310" i="16"/>
  <c r="EU310" i="16" s="1"/>
  <c r="ET311" i="16"/>
  <c r="EU311" i="16" s="1"/>
  <c r="ET312" i="16"/>
  <c r="EU312" i="16" s="1"/>
  <c r="ET313" i="16"/>
  <c r="EU313" i="16" s="1"/>
  <c r="ET314" i="16"/>
  <c r="EU314" i="16" s="1"/>
  <c r="ET315" i="16"/>
  <c r="EU315" i="16" s="1"/>
  <c r="ET316" i="16"/>
  <c r="EU316" i="16" s="1"/>
  <c r="ET317" i="16"/>
  <c r="EU317" i="16" s="1"/>
  <c r="ET318" i="16"/>
  <c r="EU318" i="16" s="1"/>
  <c r="ET319" i="16"/>
  <c r="EU319" i="16" s="1"/>
  <c r="ET320" i="16"/>
  <c r="EU320" i="16" s="1"/>
  <c r="ET321" i="16"/>
  <c r="EU321" i="16" s="1"/>
  <c r="ET322" i="16"/>
  <c r="EU322" i="16" s="1"/>
  <c r="ET323" i="16"/>
  <c r="EU323" i="16" s="1"/>
  <c r="ET324" i="16"/>
  <c r="EU324" i="16" s="1"/>
  <c r="ET325" i="16"/>
  <c r="EU325" i="16" s="1"/>
  <c r="ET326" i="16"/>
  <c r="EU326" i="16" s="1"/>
  <c r="ET327" i="16"/>
  <c r="EU327" i="16" s="1"/>
  <c r="ET328" i="16"/>
  <c r="EU328" i="16" s="1"/>
  <c r="ET329" i="16"/>
  <c r="EU329" i="16" s="1"/>
  <c r="ET330" i="16"/>
  <c r="EU330" i="16" s="1"/>
  <c r="ET331" i="16"/>
  <c r="EU331" i="16" s="1"/>
  <c r="ET332" i="16"/>
  <c r="EU332" i="16" s="1"/>
  <c r="ET333" i="16"/>
  <c r="EU333" i="16" s="1"/>
  <c r="ET334" i="16"/>
  <c r="EU334" i="16" s="1"/>
  <c r="ET335" i="16"/>
  <c r="EU335" i="16" s="1"/>
  <c r="ET336" i="16"/>
  <c r="EU336" i="16" s="1"/>
  <c r="ET337" i="16"/>
  <c r="EU337" i="16" s="1"/>
  <c r="ET338" i="16"/>
  <c r="EU338" i="16" s="1"/>
  <c r="ET339" i="16"/>
  <c r="EU339" i="16" s="1"/>
  <c r="ET340" i="16"/>
  <c r="EU340" i="16" s="1"/>
  <c r="ET341" i="16"/>
  <c r="EU341" i="16" s="1"/>
  <c r="ET342" i="16"/>
  <c r="EU342" i="16" s="1"/>
  <c r="ET343" i="16"/>
  <c r="EU343" i="16" s="1"/>
  <c r="ET344" i="16"/>
  <c r="EU344" i="16" s="1"/>
  <c r="ET345" i="16"/>
  <c r="EU345" i="16" s="1"/>
  <c r="ET346" i="16"/>
  <c r="EU346" i="16" s="1"/>
  <c r="ET347" i="16"/>
  <c r="EU347" i="16" s="1"/>
  <c r="ET348" i="16"/>
  <c r="EU348" i="16" s="1"/>
  <c r="ET349" i="16"/>
  <c r="EU349" i="16" s="1"/>
  <c r="ET350" i="16"/>
  <c r="EU350" i="16" s="1"/>
  <c r="ET351" i="16"/>
  <c r="EU351" i="16" s="1"/>
  <c r="ET352" i="16"/>
  <c r="EU352" i="16" s="1"/>
  <c r="ET353" i="16"/>
  <c r="EU353" i="16" s="1"/>
  <c r="ET354" i="16"/>
  <c r="EU354" i="16" s="1"/>
  <c r="ET355" i="16"/>
  <c r="EU355" i="16" s="1"/>
  <c r="ET356" i="16"/>
  <c r="EU356" i="16" s="1"/>
  <c r="ET357" i="16"/>
  <c r="EU357" i="16" s="1"/>
  <c r="ET358" i="16"/>
  <c r="EU358" i="16" s="1"/>
  <c r="ET359" i="16"/>
  <c r="EU359" i="16" s="1"/>
  <c r="ET360" i="16"/>
  <c r="EU360" i="16" s="1"/>
  <c r="ET361" i="16"/>
  <c r="EU361" i="16" s="1"/>
  <c r="ET362" i="16"/>
  <c r="EU362" i="16" s="1"/>
  <c r="ET363" i="16"/>
  <c r="EU363" i="16" s="1"/>
  <c r="ET364" i="16"/>
  <c r="EU364" i="16" s="1"/>
  <c r="ET365" i="16"/>
  <c r="EU365" i="16" s="1"/>
  <c r="ET366" i="16"/>
  <c r="EU366" i="16" s="1"/>
  <c r="ET367" i="16"/>
  <c r="EU367" i="16" s="1"/>
  <c r="ET368" i="16"/>
  <c r="EU368" i="16" s="1"/>
  <c r="ET369" i="16"/>
  <c r="EU369" i="16" s="1"/>
  <c r="ET370" i="16"/>
  <c r="EU370" i="16" s="1"/>
  <c r="ET371" i="16"/>
  <c r="EU371" i="16" s="1"/>
  <c r="ET372" i="16"/>
  <c r="EU372" i="16" s="1"/>
  <c r="ET373" i="16"/>
  <c r="EU373" i="16" s="1"/>
  <c r="ET374" i="16"/>
  <c r="EU374" i="16" s="1"/>
  <c r="ET375" i="16"/>
  <c r="EU375" i="16" s="1"/>
  <c r="ET376" i="16"/>
  <c r="EU376" i="16" s="1"/>
  <c r="ET377" i="16"/>
  <c r="EU377" i="16" s="1"/>
  <c r="ET378" i="16"/>
  <c r="EU378" i="16" s="1"/>
  <c r="ET379" i="16"/>
  <c r="EU379" i="16" s="1"/>
  <c r="ET380" i="16"/>
  <c r="EU380" i="16" s="1"/>
  <c r="ET381" i="16"/>
  <c r="EU381" i="16" s="1"/>
  <c r="ET382" i="16"/>
  <c r="EU382" i="16" s="1"/>
  <c r="ET383" i="16"/>
  <c r="EU383" i="16" s="1"/>
  <c r="ET384" i="16"/>
  <c r="EU384" i="16" s="1"/>
  <c r="ET385" i="16"/>
  <c r="EU385" i="16" s="1"/>
  <c r="ET386" i="16"/>
  <c r="EU386" i="16" s="1"/>
  <c r="ET387" i="16"/>
  <c r="EU387" i="16" s="1"/>
  <c r="ET388" i="16"/>
  <c r="EU388" i="16" s="1"/>
  <c r="ET389" i="16"/>
  <c r="EU389" i="16" s="1"/>
  <c r="ET390" i="16"/>
  <c r="EU390" i="16" s="1"/>
  <c r="ET391" i="16"/>
  <c r="EU391" i="16" s="1"/>
  <c r="ET392" i="16"/>
  <c r="EU392" i="16" s="1"/>
  <c r="ET393" i="16"/>
  <c r="EU393" i="16" s="1"/>
  <c r="ET394" i="16"/>
  <c r="EU394" i="16" s="1"/>
  <c r="ET395" i="16"/>
  <c r="EU395" i="16" s="1"/>
  <c r="ET396" i="16"/>
  <c r="EU396" i="16" s="1"/>
  <c r="ET397" i="16"/>
  <c r="EU397" i="16" s="1"/>
  <c r="ET398" i="16"/>
  <c r="EU398" i="16" s="1"/>
  <c r="ET399" i="16"/>
  <c r="EU399" i="16" s="1"/>
  <c r="ET400" i="16"/>
  <c r="EU400" i="16" s="1"/>
  <c r="ET401" i="16"/>
  <c r="EU401" i="16" s="1"/>
  <c r="ET402" i="16"/>
  <c r="EU402" i="16" s="1"/>
  <c r="ET403" i="16"/>
  <c r="EU403" i="16" s="1"/>
  <c r="ET404" i="16"/>
  <c r="EU404" i="16" s="1"/>
  <c r="ET405" i="16"/>
  <c r="EU405" i="16" s="1"/>
  <c r="ET406" i="16"/>
  <c r="EU406" i="16" s="1"/>
  <c r="ET407" i="16"/>
  <c r="EU407" i="16" s="1"/>
  <c r="ET408" i="16"/>
  <c r="EU408" i="16" s="1"/>
  <c r="ET409" i="16"/>
  <c r="EU409" i="16" s="1"/>
  <c r="ET410" i="16"/>
  <c r="EU410" i="16" s="1"/>
  <c r="ET411" i="16"/>
  <c r="EU411" i="16" s="1"/>
  <c r="ET412" i="16"/>
  <c r="EU412" i="16" s="1"/>
  <c r="ET413" i="16"/>
  <c r="EU413" i="16" s="1"/>
  <c r="ET414" i="16"/>
  <c r="EU414" i="16" s="1"/>
  <c r="ET415" i="16"/>
  <c r="EU415" i="16" s="1"/>
  <c r="ET416" i="16"/>
  <c r="EU416" i="16" s="1"/>
  <c r="ET417" i="16"/>
  <c r="EU417" i="16" s="1"/>
  <c r="ET418" i="16"/>
  <c r="EU418" i="16" s="1"/>
  <c r="ET419" i="16"/>
  <c r="EU419" i="16" s="1"/>
  <c r="ET420" i="16"/>
  <c r="EU420" i="16" s="1"/>
  <c r="ET421" i="16"/>
  <c r="EU421" i="16" s="1"/>
  <c r="ET422" i="16"/>
  <c r="EU422" i="16" s="1"/>
  <c r="ET423" i="16"/>
  <c r="EU423" i="16" s="1"/>
  <c r="ET424" i="16"/>
  <c r="EU424" i="16" s="1"/>
  <c r="ET425" i="16"/>
  <c r="EU425" i="16" s="1"/>
  <c r="ET426" i="16"/>
  <c r="EU426" i="16" s="1"/>
  <c r="ET427" i="16"/>
  <c r="EU427" i="16" s="1"/>
  <c r="ET428" i="16"/>
  <c r="EU428" i="16" s="1"/>
  <c r="ET429" i="16"/>
  <c r="EU429" i="16" s="1"/>
  <c r="ET430" i="16"/>
  <c r="EU430" i="16" s="1"/>
  <c r="ET431" i="16"/>
  <c r="EU431" i="16" s="1"/>
  <c r="ET432" i="16"/>
  <c r="EU432" i="16" s="1"/>
  <c r="ET433" i="16"/>
  <c r="EU433" i="16" s="1"/>
  <c r="ET434" i="16"/>
  <c r="EU434" i="16" s="1"/>
  <c r="ET435" i="16"/>
  <c r="EU435" i="16" s="1"/>
  <c r="ET436" i="16"/>
  <c r="EU436" i="16" s="1"/>
  <c r="ET437" i="16"/>
  <c r="EU437" i="16" s="1"/>
  <c r="ET438" i="16"/>
  <c r="EU438" i="16" s="1"/>
  <c r="ET439" i="16"/>
  <c r="EU439" i="16" s="1"/>
  <c r="ET440" i="16"/>
  <c r="EU440" i="16" s="1"/>
  <c r="ET441" i="16"/>
  <c r="EU441" i="16" s="1"/>
  <c r="ET442" i="16"/>
  <c r="EU442" i="16" s="1"/>
  <c r="ET443" i="16"/>
  <c r="EU443" i="16" s="1"/>
  <c r="ET444" i="16"/>
  <c r="EU444" i="16" s="1"/>
  <c r="ET445" i="16"/>
  <c r="EU445" i="16" s="1"/>
  <c r="ET446" i="16"/>
  <c r="EU446" i="16" s="1"/>
  <c r="ET447" i="16"/>
  <c r="EU447" i="16" s="1"/>
  <c r="ET448" i="16"/>
  <c r="EU448" i="16" s="1"/>
  <c r="ET449" i="16"/>
  <c r="EU449" i="16" s="1"/>
  <c r="ET450" i="16"/>
  <c r="EU450" i="16" s="1"/>
  <c r="ET451" i="16"/>
  <c r="EU451" i="16" s="1"/>
  <c r="ET452" i="16"/>
  <c r="EU452" i="16" s="1"/>
  <c r="ET453" i="16"/>
  <c r="EU453" i="16" s="1"/>
  <c r="ET454" i="16"/>
  <c r="EU454" i="16" s="1"/>
  <c r="ET455" i="16"/>
  <c r="EU455" i="16" s="1"/>
  <c r="ET456" i="16"/>
  <c r="EU456" i="16" s="1"/>
  <c r="ET457" i="16"/>
  <c r="EU457" i="16" s="1"/>
  <c r="ET458" i="16"/>
  <c r="EU458" i="16" s="1"/>
  <c r="ET459" i="16"/>
  <c r="EU459" i="16" s="1"/>
  <c r="ET460" i="16"/>
  <c r="EU460" i="16" s="1"/>
  <c r="ET461" i="16"/>
  <c r="EU461" i="16" s="1"/>
  <c r="ET462" i="16"/>
  <c r="EU462" i="16" s="1"/>
  <c r="ET463" i="16"/>
  <c r="EU463" i="16" s="1"/>
  <c r="ET464" i="16"/>
  <c r="EU464" i="16" s="1"/>
  <c r="ET465" i="16"/>
  <c r="EU465" i="16" s="1"/>
  <c r="ET466" i="16"/>
  <c r="EU466" i="16" s="1"/>
  <c r="ET467" i="16"/>
  <c r="EU467" i="16" s="1"/>
  <c r="ET468" i="16"/>
  <c r="EU468" i="16" s="1"/>
  <c r="ET469" i="16"/>
  <c r="EU469" i="16" s="1"/>
  <c r="ET470" i="16"/>
  <c r="EU470" i="16" s="1"/>
  <c r="ET471" i="16"/>
  <c r="EU471" i="16" s="1"/>
  <c r="ET472" i="16"/>
  <c r="EU472" i="16" s="1"/>
  <c r="ET473" i="16"/>
  <c r="EU473" i="16" s="1"/>
  <c r="ET474" i="16"/>
  <c r="EU474" i="16" s="1"/>
  <c r="ET475" i="16"/>
  <c r="EU475" i="16" s="1"/>
  <c r="ET476" i="16"/>
  <c r="EU476" i="16" s="1"/>
  <c r="ET477" i="16"/>
  <c r="EU477" i="16" s="1"/>
  <c r="ET478" i="16"/>
  <c r="EU478" i="16" s="1"/>
  <c r="ET479" i="16"/>
  <c r="EU479" i="16" s="1"/>
  <c r="ET480" i="16"/>
  <c r="EU480" i="16" s="1"/>
  <c r="ET481" i="16"/>
  <c r="EU481" i="16" s="1"/>
  <c r="ET482" i="16"/>
  <c r="EU482" i="16" s="1"/>
  <c r="ET483" i="16"/>
  <c r="EU483" i="16" s="1"/>
  <c r="ET484" i="16"/>
  <c r="EU484" i="16" s="1"/>
  <c r="ET485" i="16"/>
  <c r="EU485" i="16" s="1"/>
  <c r="ET486" i="16"/>
  <c r="EU486" i="16" s="1"/>
  <c r="ET487" i="16"/>
  <c r="EU487" i="16" s="1"/>
  <c r="ET488" i="16"/>
  <c r="EU488" i="16" s="1"/>
  <c r="ET489" i="16"/>
  <c r="EU489" i="16" s="1"/>
  <c r="ET490" i="16"/>
  <c r="EU490" i="16" s="1"/>
  <c r="ET491" i="16"/>
  <c r="EU491" i="16" s="1"/>
  <c r="ET492" i="16"/>
  <c r="EU492" i="16" s="1"/>
  <c r="ET493" i="16"/>
  <c r="EU493" i="16" s="1"/>
  <c r="ET494" i="16"/>
  <c r="EU494" i="16" s="1"/>
  <c r="ET495" i="16"/>
  <c r="EU495" i="16" s="1"/>
  <c r="ET496" i="16"/>
  <c r="EU496" i="16" s="1"/>
  <c r="ET497" i="16"/>
  <c r="EU497" i="16" s="1"/>
  <c r="ET498" i="16"/>
  <c r="EU498" i="16" s="1"/>
  <c r="ET499" i="16"/>
  <c r="EU499" i="16" s="1"/>
  <c r="ET500" i="16"/>
  <c r="EU500" i="16" s="1"/>
  <c r="ET501" i="16"/>
  <c r="EU501" i="16" s="1"/>
  <c r="ET502" i="16"/>
  <c r="EU502" i="16" s="1"/>
  <c r="ET503" i="16"/>
  <c r="EU503" i="16" s="1"/>
  <c r="ET504" i="16"/>
  <c r="EU504" i="16" s="1"/>
  <c r="ET505" i="16"/>
  <c r="EU505" i="16" s="1"/>
  <c r="ET506" i="16"/>
  <c r="EU506" i="16" s="1"/>
  <c r="ET507" i="16"/>
  <c r="EU507" i="16" s="1"/>
  <c r="ET508" i="16"/>
  <c r="EU508" i="16" s="1"/>
  <c r="ET509" i="16"/>
  <c r="EU509" i="16" s="1"/>
  <c r="ET510" i="16"/>
  <c r="EU510" i="16" s="1"/>
  <c r="ET511" i="16"/>
  <c r="EU511" i="16" s="1"/>
  <c r="ET512" i="16"/>
  <c r="EU512" i="16" s="1"/>
  <c r="ET513" i="16"/>
  <c r="EU513" i="16" s="1"/>
  <c r="ET514" i="16"/>
  <c r="EU514" i="16" s="1"/>
  <c r="ET515" i="16"/>
  <c r="EU515" i="16" s="1"/>
  <c r="ET516" i="16"/>
  <c r="EU516" i="16" s="1"/>
  <c r="ET517" i="16"/>
  <c r="EU517" i="16" s="1"/>
  <c r="ET518" i="16"/>
  <c r="EU518" i="16" s="1"/>
  <c r="ET519" i="16"/>
  <c r="EU519" i="16" s="1"/>
  <c r="ET520" i="16"/>
  <c r="EU520" i="16" s="1"/>
  <c r="ET521" i="16"/>
  <c r="EU521" i="16" s="1"/>
  <c r="ET522" i="16"/>
  <c r="EU522" i="16" s="1"/>
  <c r="ET523" i="16"/>
  <c r="EU523" i="16" s="1"/>
  <c r="ET524" i="16"/>
  <c r="EU524" i="16" s="1"/>
  <c r="ET525" i="16"/>
  <c r="EU525" i="16" s="1"/>
  <c r="ET526" i="16"/>
  <c r="EU526" i="16" s="1"/>
  <c r="ET527" i="16"/>
  <c r="EU527" i="16" s="1"/>
  <c r="ET528" i="16"/>
  <c r="EU528" i="16" s="1"/>
  <c r="ET529" i="16"/>
  <c r="EU529" i="16" s="1"/>
  <c r="ET530" i="16"/>
  <c r="EU530" i="16" s="1"/>
  <c r="ET531" i="16"/>
  <c r="EU531" i="16" s="1"/>
  <c r="ET532" i="16"/>
  <c r="EU532" i="16" s="1"/>
  <c r="ET533" i="16"/>
  <c r="EU533" i="16" s="1"/>
  <c r="ET534" i="16"/>
  <c r="EU534" i="16" s="1"/>
  <c r="ET535" i="16"/>
  <c r="EU535" i="16" s="1"/>
  <c r="ET536" i="16"/>
  <c r="EU536" i="16" s="1"/>
  <c r="ET537" i="16"/>
  <c r="EU537" i="16" s="1"/>
  <c r="ET538" i="16"/>
  <c r="EU538" i="16" s="1"/>
  <c r="ET539" i="16"/>
  <c r="EU539" i="16" s="1"/>
  <c r="ET540" i="16"/>
  <c r="EU540" i="16" s="1"/>
  <c r="ET541" i="16"/>
  <c r="EU541" i="16" s="1"/>
  <c r="ET542" i="16"/>
  <c r="EU542" i="16" s="1"/>
  <c r="ET543" i="16"/>
  <c r="EU543" i="16" s="1"/>
  <c r="ET544" i="16"/>
  <c r="EU544" i="16" s="1"/>
  <c r="ET545" i="16"/>
  <c r="EU545" i="16" s="1"/>
  <c r="ET546" i="16"/>
  <c r="EU546" i="16" s="1"/>
  <c r="ET547" i="16"/>
  <c r="EU547" i="16" s="1"/>
  <c r="ET548" i="16"/>
  <c r="EU548" i="16" s="1"/>
  <c r="ET549" i="16"/>
  <c r="EU549" i="16" s="1"/>
  <c r="ET550" i="16"/>
  <c r="EU550" i="16" s="1"/>
  <c r="ET551" i="16"/>
  <c r="EU551" i="16" s="1"/>
  <c r="ET552" i="16"/>
  <c r="EU552" i="16" s="1"/>
  <c r="ET553" i="16"/>
  <c r="EU553" i="16" s="1"/>
  <c r="ET554" i="16"/>
  <c r="EU554" i="16" s="1"/>
  <c r="ET555" i="16"/>
  <c r="EU555" i="16" s="1"/>
  <c r="ET556" i="16"/>
  <c r="EU556" i="16" s="1"/>
  <c r="ET557" i="16"/>
  <c r="EU557" i="16" s="1"/>
  <c r="ET558" i="16"/>
  <c r="EU558" i="16" s="1"/>
  <c r="ET559" i="16"/>
  <c r="EU559" i="16" s="1"/>
  <c r="ET560" i="16"/>
  <c r="EU560" i="16" s="1"/>
  <c r="ET561" i="16"/>
  <c r="EU561" i="16" s="1"/>
  <c r="ET562" i="16"/>
  <c r="EU562" i="16" s="1"/>
  <c r="ET563" i="16"/>
  <c r="EU563" i="16" s="1"/>
  <c r="ET564" i="16"/>
  <c r="EU564" i="16" s="1"/>
  <c r="ET565" i="16"/>
  <c r="EU565" i="16" s="1"/>
  <c r="ET566" i="16"/>
  <c r="EU566" i="16" s="1"/>
  <c r="ET567" i="16"/>
  <c r="EU567" i="16" s="1"/>
  <c r="ET568" i="16"/>
  <c r="EU568" i="16" s="1"/>
  <c r="ET569" i="16"/>
  <c r="EU569" i="16" s="1"/>
  <c r="ET570" i="16"/>
  <c r="EU570" i="16" s="1"/>
  <c r="ET571" i="16"/>
  <c r="EU571" i="16" s="1"/>
  <c r="ET572" i="16"/>
  <c r="EU572" i="16" s="1"/>
  <c r="ET573" i="16"/>
  <c r="EU573" i="16" s="1"/>
  <c r="ET574" i="16"/>
  <c r="EU574" i="16" s="1"/>
  <c r="ET575" i="16"/>
  <c r="EU575" i="16" s="1"/>
  <c r="ET576" i="16"/>
  <c r="EU576" i="16" s="1"/>
  <c r="ET577" i="16"/>
  <c r="EU577" i="16" s="1"/>
  <c r="ET578" i="16"/>
  <c r="EU578" i="16" s="1"/>
  <c r="ET579" i="16"/>
  <c r="EU579" i="16" s="1"/>
  <c r="ET580" i="16"/>
  <c r="EU580" i="16" s="1"/>
  <c r="ET581" i="16"/>
  <c r="EU581" i="16" s="1"/>
  <c r="ET582" i="16"/>
  <c r="EU582" i="16" s="1"/>
  <c r="ET583" i="16"/>
  <c r="EU583" i="16" s="1"/>
  <c r="ET584" i="16"/>
  <c r="EU584" i="16" s="1"/>
  <c r="ET585" i="16"/>
  <c r="EU585" i="16" s="1"/>
  <c r="ET586" i="16"/>
  <c r="EU586" i="16" s="1"/>
  <c r="ET587" i="16"/>
  <c r="EU587" i="16" s="1"/>
  <c r="ET588" i="16"/>
  <c r="EU588" i="16" s="1"/>
  <c r="ET589" i="16"/>
  <c r="EU589" i="16" s="1"/>
  <c r="ET590" i="16"/>
  <c r="EU590" i="16" s="1"/>
  <c r="ET591" i="16"/>
  <c r="EU591" i="16" s="1"/>
  <c r="ET592" i="16"/>
  <c r="EU592" i="16" s="1"/>
  <c r="ET593" i="16"/>
  <c r="EU593" i="16" s="1"/>
  <c r="ET594" i="16"/>
  <c r="EU594" i="16" s="1"/>
  <c r="ET595" i="16"/>
  <c r="EU595" i="16" s="1"/>
  <c r="ET596" i="16"/>
  <c r="EU596" i="16" s="1"/>
  <c r="ET597" i="16"/>
  <c r="EU597" i="16" s="1"/>
  <c r="ET598" i="16"/>
  <c r="EU598" i="16" s="1"/>
  <c r="ET599" i="16"/>
  <c r="EU599" i="16" s="1"/>
  <c r="ET600" i="16"/>
  <c r="EU600" i="16" s="1"/>
  <c r="ET601" i="16"/>
  <c r="EU601" i="16" s="1"/>
  <c r="ET602" i="16"/>
  <c r="EU602" i="16" s="1"/>
  <c r="ET603" i="16"/>
  <c r="EU603" i="16" s="1"/>
  <c r="ET604" i="16"/>
  <c r="EU604" i="16" s="1"/>
  <c r="ET605" i="16"/>
  <c r="EU605" i="16" s="1"/>
  <c r="ET606" i="16"/>
  <c r="EU606" i="16" s="1"/>
  <c r="ET607" i="16"/>
  <c r="EU607" i="16" s="1"/>
  <c r="ET608" i="16"/>
  <c r="EU608" i="16" s="1"/>
  <c r="ET609" i="16"/>
  <c r="EU609" i="16" s="1"/>
  <c r="ET610" i="16"/>
  <c r="EU610" i="16" s="1"/>
  <c r="ET611" i="16"/>
  <c r="EU611" i="16" s="1"/>
  <c r="ET612" i="16"/>
  <c r="EU612" i="16" s="1"/>
  <c r="ET613" i="16"/>
  <c r="EU613" i="16" s="1"/>
  <c r="ET614" i="16"/>
  <c r="EU614" i="16" s="1"/>
  <c r="ET615" i="16"/>
  <c r="EU615" i="16" s="1"/>
  <c r="ET616" i="16"/>
  <c r="EU616" i="16" s="1"/>
  <c r="ET617" i="16"/>
  <c r="EU617" i="16" s="1"/>
  <c r="ET618" i="16"/>
  <c r="EU618" i="16" s="1"/>
  <c r="ET619" i="16"/>
  <c r="EU619" i="16" s="1"/>
  <c r="ET620" i="16"/>
  <c r="EU620" i="16" s="1"/>
  <c r="ET621" i="16"/>
  <c r="EU621" i="16" s="1"/>
  <c r="ET622" i="16"/>
  <c r="EU622" i="16" s="1"/>
  <c r="ET623" i="16"/>
  <c r="EU623" i="16" s="1"/>
  <c r="ET624" i="16"/>
  <c r="EU624" i="16" s="1"/>
  <c r="ET625" i="16"/>
  <c r="EU625" i="16" s="1"/>
  <c r="ET626" i="16"/>
  <c r="EU626" i="16" s="1"/>
  <c r="ET627" i="16"/>
  <c r="EU627" i="16" s="1"/>
  <c r="ET628" i="16"/>
  <c r="EU628" i="16" s="1"/>
  <c r="ET629" i="16"/>
  <c r="EU629" i="16" s="1"/>
  <c r="ET630" i="16"/>
  <c r="EU630" i="16" s="1"/>
  <c r="ET631" i="16"/>
  <c r="EU631" i="16" s="1"/>
  <c r="ET632" i="16"/>
  <c r="EU632" i="16" s="1"/>
  <c r="ET633" i="16"/>
  <c r="EU633" i="16" s="1"/>
  <c r="ET634" i="16"/>
  <c r="EU634" i="16" s="1"/>
  <c r="ET635" i="16"/>
  <c r="EU635" i="16" s="1"/>
  <c r="ET636" i="16"/>
  <c r="EU636" i="16" s="1"/>
  <c r="ET637" i="16"/>
  <c r="EU637" i="16" s="1"/>
  <c r="ET638" i="16"/>
  <c r="EU638" i="16" s="1"/>
  <c r="ET639" i="16"/>
  <c r="EU639" i="16" s="1"/>
  <c r="ET640" i="16"/>
  <c r="EU640" i="16" s="1"/>
  <c r="ET641" i="16"/>
  <c r="EU641" i="16" s="1"/>
  <c r="ET642" i="16"/>
  <c r="EU642" i="16" s="1"/>
  <c r="ET643" i="16"/>
  <c r="EU643" i="16" s="1"/>
  <c r="ET644" i="16"/>
  <c r="EU644" i="16" s="1"/>
  <c r="ET645" i="16"/>
  <c r="EU645" i="16" s="1"/>
  <c r="ET646" i="16"/>
  <c r="EU646" i="16" s="1"/>
  <c r="ET647" i="16"/>
  <c r="EU647" i="16" s="1"/>
  <c r="ET648" i="16"/>
  <c r="EU648" i="16" s="1"/>
  <c r="ET649" i="16"/>
  <c r="EU649" i="16" s="1"/>
  <c r="ET650" i="16"/>
  <c r="EU650" i="16" s="1"/>
  <c r="ET651" i="16"/>
  <c r="EU651" i="16" s="1"/>
  <c r="ET652" i="16"/>
  <c r="EU652" i="16" s="1"/>
  <c r="ET653" i="16"/>
  <c r="EU653" i="16" s="1"/>
  <c r="ET654" i="16"/>
  <c r="EU654" i="16" s="1"/>
  <c r="ET655" i="16"/>
  <c r="EU655" i="16" s="1"/>
  <c r="ET656" i="16"/>
  <c r="EU656" i="16" s="1"/>
  <c r="ET657" i="16"/>
  <c r="EU657" i="16" s="1"/>
  <c r="ET658" i="16"/>
  <c r="EU658" i="16" s="1"/>
  <c r="ET659" i="16"/>
  <c r="EU659" i="16" s="1"/>
  <c r="ET660" i="16"/>
  <c r="EU660" i="16" s="1"/>
  <c r="ET661" i="16"/>
  <c r="EU661" i="16" s="1"/>
  <c r="ET662" i="16"/>
  <c r="EU662" i="16" s="1"/>
  <c r="ET663" i="16"/>
  <c r="EU663" i="16" s="1"/>
  <c r="ET664" i="16"/>
  <c r="EU664" i="16" s="1"/>
  <c r="ET665" i="16"/>
  <c r="EU665" i="16" s="1"/>
  <c r="ET666" i="16"/>
  <c r="EU666" i="16" s="1"/>
  <c r="ET667" i="16"/>
  <c r="EU667" i="16" s="1"/>
  <c r="ET668" i="16"/>
  <c r="EU668" i="16" s="1"/>
  <c r="ET669" i="16"/>
  <c r="EU669" i="16" s="1"/>
  <c r="ET670" i="16"/>
  <c r="EU670" i="16" s="1"/>
  <c r="ET671" i="16"/>
  <c r="EU671" i="16" s="1"/>
  <c r="ET672" i="16"/>
  <c r="EU672" i="16" s="1"/>
  <c r="ET673" i="16"/>
  <c r="EU673" i="16" s="1"/>
  <c r="ET674" i="16"/>
  <c r="EU674" i="16" s="1"/>
  <c r="ET675" i="16"/>
  <c r="EU675" i="16" s="1"/>
  <c r="ET676" i="16"/>
  <c r="EU676" i="16" s="1"/>
  <c r="ET677" i="16"/>
  <c r="EU677" i="16" s="1"/>
  <c r="ET678" i="16"/>
  <c r="EU678" i="16" s="1"/>
  <c r="ET679" i="16"/>
  <c r="EU679" i="16" s="1"/>
  <c r="ET680" i="16"/>
  <c r="EU680" i="16" s="1"/>
  <c r="ET681" i="16"/>
  <c r="EU681" i="16" s="1"/>
  <c r="ET682" i="16"/>
  <c r="EU682" i="16" s="1"/>
  <c r="ET683" i="16"/>
  <c r="EU683" i="16" s="1"/>
  <c r="ET684" i="16"/>
  <c r="EU684" i="16" s="1"/>
  <c r="ET685" i="16"/>
  <c r="EU685" i="16" s="1"/>
  <c r="ET686" i="16"/>
  <c r="EU686" i="16" s="1"/>
  <c r="ET687" i="16"/>
  <c r="EU687" i="16" s="1"/>
  <c r="ET688" i="16"/>
  <c r="EU688" i="16" s="1"/>
  <c r="ET689" i="16"/>
  <c r="EU689" i="16" s="1"/>
  <c r="ET690" i="16"/>
  <c r="EU690" i="16" s="1"/>
  <c r="ET691" i="16"/>
  <c r="EU691" i="16" s="1"/>
  <c r="ET692" i="16"/>
  <c r="EU692" i="16" s="1"/>
  <c r="ET693" i="16"/>
  <c r="EU693" i="16" s="1"/>
  <c r="ET694" i="16"/>
  <c r="EU694" i="16" s="1"/>
  <c r="ET695" i="16"/>
  <c r="EU695" i="16" s="1"/>
  <c r="ET696" i="16"/>
  <c r="EU696" i="16" s="1"/>
  <c r="ET697" i="16"/>
  <c r="EU697" i="16" s="1"/>
  <c r="ET698" i="16"/>
  <c r="EU698" i="16" s="1"/>
  <c r="ET699" i="16"/>
  <c r="EU699" i="16" s="1"/>
  <c r="ET700" i="16"/>
  <c r="EU700" i="16" s="1"/>
  <c r="ET701" i="16"/>
  <c r="EU701" i="16" s="1"/>
  <c r="ET702" i="16"/>
  <c r="EU702" i="16" s="1"/>
  <c r="ET703" i="16"/>
  <c r="EU703" i="16" s="1"/>
  <c r="ET704" i="16"/>
  <c r="EU704" i="16" s="1"/>
  <c r="ET705" i="16"/>
  <c r="EU705" i="16" s="1"/>
  <c r="ET706" i="16"/>
  <c r="EU706" i="16" s="1"/>
  <c r="ET707" i="16"/>
  <c r="EU707" i="16" s="1"/>
  <c r="ET708" i="16"/>
  <c r="EU708" i="16" s="1"/>
  <c r="ET709" i="16"/>
  <c r="EU709" i="16" s="1"/>
  <c r="ET710" i="16"/>
  <c r="EU710" i="16" s="1"/>
  <c r="ET711" i="16"/>
  <c r="EU711" i="16" s="1"/>
  <c r="ET712" i="16"/>
  <c r="EU712" i="16" s="1"/>
  <c r="ET713" i="16"/>
  <c r="EU713" i="16" s="1"/>
  <c r="ET714" i="16"/>
  <c r="EU714" i="16" s="1"/>
  <c r="ET715" i="16"/>
  <c r="EU715" i="16" s="1"/>
  <c r="ET716" i="16"/>
  <c r="EU716" i="16" s="1"/>
  <c r="ET717" i="16"/>
  <c r="EU717" i="16" s="1"/>
  <c r="ET718" i="16"/>
  <c r="EU718" i="16" s="1"/>
  <c r="ET719" i="16"/>
  <c r="EU719" i="16" s="1"/>
  <c r="ET720" i="16"/>
  <c r="EU720" i="16" s="1"/>
  <c r="ET721" i="16"/>
  <c r="EU721" i="16" s="1"/>
  <c r="ET722" i="16"/>
  <c r="EU722" i="16" s="1"/>
  <c r="ET723" i="16"/>
  <c r="EU723" i="16" s="1"/>
  <c r="ET724" i="16"/>
  <c r="EU724" i="16" s="1"/>
  <c r="ET725" i="16"/>
  <c r="EU725" i="16" s="1"/>
  <c r="ET726" i="16"/>
  <c r="EU726" i="16" s="1"/>
  <c r="ET727" i="16"/>
  <c r="EU727" i="16" s="1"/>
  <c r="ET728" i="16"/>
  <c r="EU728" i="16" s="1"/>
  <c r="ET729" i="16"/>
  <c r="EU729" i="16" s="1"/>
  <c r="ET730" i="16"/>
  <c r="EU730" i="16" s="1"/>
  <c r="ET731" i="16"/>
  <c r="EU731" i="16" s="1"/>
  <c r="ET732" i="16"/>
  <c r="EU732" i="16" s="1"/>
  <c r="ET733" i="16"/>
  <c r="EU733" i="16" s="1"/>
  <c r="ET734" i="16"/>
  <c r="EU734" i="16" s="1"/>
  <c r="ET735" i="16"/>
  <c r="EU735" i="16" s="1"/>
  <c r="ET736" i="16"/>
  <c r="EU736" i="16" s="1"/>
  <c r="ET737" i="16"/>
  <c r="EU737" i="16" s="1"/>
  <c r="ET738" i="16"/>
  <c r="EU738" i="16" s="1"/>
  <c r="ET739" i="16"/>
  <c r="EU739" i="16" s="1"/>
  <c r="ET740" i="16"/>
  <c r="EU740" i="16" s="1"/>
  <c r="ET741" i="16"/>
  <c r="EU741" i="16" s="1"/>
  <c r="ET742" i="16"/>
  <c r="EU742" i="16" s="1"/>
  <c r="ET743" i="16"/>
  <c r="EU743" i="16" s="1"/>
  <c r="ET744" i="16"/>
  <c r="EU744" i="16" s="1"/>
  <c r="ET745" i="16"/>
  <c r="EU745" i="16" s="1"/>
  <c r="ET746" i="16"/>
  <c r="EU746" i="16" s="1"/>
  <c r="ET747" i="16"/>
  <c r="EU747" i="16" s="1"/>
  <c r="ET748" i="16"/>
  <c r="EU748" i="16" s="1"/>
  <c r="ET749" i="16"/>
  <c r="EU749" i="16" s="1"/>
  <c r="ET750" i="16"/>
  <c r="EU750" i="16" s="1"/>
  <c r="ET751" i="16"/>
  <c r="EU751" i="16" s="1"/>
  <c r="ET752" i="16"/>
  <c r="EU752" i="16" s="1"/>
  <c r="ET753" i="16"/>
  <c r="EU753" i="16" s="1"/>
  <c r="ET754" i="16"/>
  <c r="EU754" i="16" s="1"/>
  <c r="ET755" i="16"/>
  <c r="EU755" i="16" s="1"/>
  <c r="ET756" i="16"/>
  <c r="EU756" i="16" s="1"/>
  <c r="ET757" i="16"/>
  <c r="EU757" i="16" s="1"/>
  <c r="ET758" i="16"/>
  <c r="EU758" i="16" s="1"/>
  <c r="ET759" i="16"/>
  <c r="EU759" i="16" s="1"/>
  <c r="ET760" i="16"/>
  <c r="EU760" i="16" s="1"/>
  <c r="ET761" i="16"/>
  <c r="EU761" i="16" s="1"/>
  <c r="ET762" i="16"/>
  <c r="EU762" i="16" s="1"/>
  <c r="ET763" i="16"/>
  <c r="EU763" i="16" s="1"/>
  <c r="ET764" i="16"/>
  <c r="EU764" i="16" s="1"/>
  <c r="ET765" i="16"/>
  <c r="EU765" i="16" s="1"/>
  <c r="ET766" i="16"/>
  <c r="EU766" i="16" s="1"/>
  <c r="ET767" i="16"/>
  <c r="EU767" i="16" s="1"/>
  <c r="ET768" i="16"/>
  <c r="EU768" i="16" s="1"/>
  <c r="ET769" i="16"/>
  <c r="EU769" i="16" s="1"/>
  <c r="ET770" i="16"/>
  <c r="EU770" i="16" s="1"/>
  <c r="ET771" i="16"/>
  <c r="EU771" i="16" s="1"/>
  <c r="ET772" i="16"/>
  <c r="EU772" i="16" s="1"/>
  <c r="ET773" i="16"/>
  <c r="EU773" i="16" s="1"/>
  <c r="ET774" i="16"/>
  <c r="EU774" i="16" s="1"/>
  <c r="ET775" i="16"/>
  <c r="EU775" i="16" s="1"/>
  <c r="ET776" i="16"/>
  <c r="EU776" i="16" s="1"/>
  <c r="ET777" i="16"/>
  <c r="EU777" i="16" s="1"/>
  <c r="ET778" i="16"/>
  <c r="EU778" i="16" s="1"/>
  <c r="ET779" i="16"/>
  <c r="EU779" i="16" s="1"/>
  <c r="ET780" i="16"/>
  <c r="EU780" i="16" s="1"/>
  <c r="ET781" i="16"/>
  <c r="EU781" i="16" s="1"/>
  <c r="ET782" i="16"/>
  <c r="EU782" i="16" s="1"/>
  <c r="ET783" i="16"/>
  <c r="EU783" i="16" s="1"/>
  <c r="ET784" i="16"/>
  <c r="EU784" i="16" s="1"/>
  <c r="ET785" i="16"/>
  <c r="EU785" i="16" s="1"/>
  <c r="ET786" i="16"/>
  <c r="EU786" i="16" s="1"/>
  <c r="ET787" i="16"/>
  <c r="EU787" i="16" s="1"/>
  <c r="ET788" i="16"/>
  <c r="EU788" i="16" s="1"/>
  <c r="ET789" i="16"/>
  <c r="EU789" i="16" s="1"/>
  <c r="ET790" i="16"/>
  <c r="EU790" i="16" s="1"/>
  <c r="ET791" i="16"/>
  <c r="EU791" i="16" s="1"/>
  <c r="ET792" i="16"/>
  <c r="EU792" i="16" s="1"/>
  <c r="ET793" i="16"/>
  <c r="EU793" i="16" s="1"/>
  <c r="ET794" i="16"/>
  <c r="EU794" i="16" s="1"/>
  <c r="ET795" i="16"/>
  <c r="EU795" i="16" s="1"/>
  <c r="ET796" i="16"/>
  <c r="EU796" i="16" s="1"/>
  <c r="ET797" i="16"/>
  <c r="EU797" i="16" s="1"/>
  <c r="ET798" i="16"/>
  <c r="EU798" i="16" s="1"/>
  <c r="ET43" i="16"/>
  <c r="EU43" i="16" s="1"/>
  <c r="ED46" i="16"/>
  <c r="EE46" i="16" s="1"/>
  <c r="ED47" i="16"/>
  <c r="EE47" i="16" s="1"/>
  <c r="ED48" i="16"/>
  <c r="EE48" i="16" s="1"/>
  <c r="ED49" i="16"/>
  <c r="EE49" i="16" s="1"/>
  <c r="ED50" i="16"/>
  <c r="EE50" i="16" s="1"/>
  <c r="ED51" i="16"/>
  <c r="EE51" i="16" s="1"/>
  <c r="ED52" i="16"/>
  <c r="EE52" i="16" s="1"/>
  <c r="ED53" i="16"/>
  <c r="EE53" i="16" s="1"/>
  <c r="ED54" i="16"/>
  <c r="EE54" i="16" s="1"/>
  <c r="ED55" i="16"/>
  <c r="EE55" i="16" s="1"/>
  <c r="ED56" i="16"/>
  <c r="EE56" i="16" s="1"/>
  <c r="ED57" i="16"/>
  <c r="EE57" i="16" s="1"/>
  <c r="ED58" i="16"/>
  <c r="EE58" i="16" s="1"/>
  <c r="ED59" i="16"/>
  <c r="EE59" i="16" s="1"/>
  <c r="ED60" i="16"/>
  <c r="EE60" i="16" s="1"/>
  <c r="ED61" i="16"/>
  <c r="EE61" i="16" s="1"/>
  <c r="ED62" i="16"/>
  <c r="EE62" i="16" s="1"/>
  <c r="ED63" i="16"/>
  <c r="EE63" i="16" s="1"/>
  <c r="ED64" i="16"/>
  <c r="EE64" i="16" s="1"/>
  <c r="ED65" i="16"/>
  <c r="EE65" i="16" s="1"/>
  <c r="ED66" i="16"/>
  <c r="EE66" i="16" s="1"/>
  <c r="ED67" i="16"/>
  <c r="EE67" i="16" s="1"/>
  <c r="ED68" i="16"/>
  <c r="EE68" i="16" s="1"/>
  <c r="ED69" i="16"/>
  <c r="EE69" i="16" s="1"/>
  <c r="ED70" i="16"/>
  <c r="EE70" i="16" s="1"/>
  <c r="ED71" i="16"/>
  <c r="EE71" i="16" s="1"/>
  <c r="ED72" i="16"/>
  <c r="EE72" i="16" s="1"/>
  <c r="ED73" i="16"/>
  <c r="EE73" i="16" s="1"/>
  <c r="ED74" i="16"/>
  <c r="EE74" i="16" s="1"/>
  <c r="ED75" i="16"/>
  <c r="EE75" i="16" s="1"/>
  <c r="ED76" i="16"/>
  <c r="EE76" i="16" s="1"/>
  <c r="ED77" i="16"/>
  <c r="EE77" i="16" s="1"/>
  <c r="ED78" i="16"/>
  <c r="EE78" i="16" s="1"/>
  <c r="ED79" i="16"/>
  <c r="EE79" i="16" s="1"/>
  <c r="ED80" i="16"/>
  <c r="EE80" i="16" s="1"/>
  <c r="ED81" i="16"/>
  <c r="EE81" i="16" s="1"/>
  <c r="ED82" i="16"/>
  <c r="EE82" i="16" s="1"/>
  <c r="ED83" i="16"/>
  <c r="EE83" i="16" s="1"/>
  <c r="ED84" i="16"/>
  <c r="EE84" i="16" s="1"/>
  <c r="ED85" i="16"/>
  <c r="EE85" i="16" s="1"/>
  <c r="ED86" i="16"/>
  <c r="EE86" i="16" s="1"/>
  <c r="ED87" i="16"/>
  <c r="EE87" i="16" s="1"/>
  <c r="ED88" i="16"/>
  <c r="EE88" i="16" s="1"/>
  <c r="ED89" i="16"/>
  <c r="EE89" i="16" s="1"/>
  <c r="ED90" i="16"/>
  <c r="EE90" i="16" s="1"/>
  <c r="ED91" i="16"/>
  <c r="EE91" i="16" s="1"/>
  <c r="ED92" i="16"/>
  <c r="EE92" i="16" s="1"/>
  <c r="ED93" i="16"/>
  <c r="EE93" i="16" s="1"/>
  <c r="ED94" i="16"/>
  <c r="EE94" i="16" s="1"/>
  <c r="ED95" i="16"/>
  <c r="EE95" i="16" s="1"/>
  <c r="ED96" i="16"/>
  <c r="EE96" i="16" s="1"/>
  <c r="ED97" i="16"/>
  <c r="EE97" i="16" s="1"/>
  <c r="ED98" i="16"/>
  <c r="EE98" i="16" s="1"/>
  <c r="ED99" i="16"/>
  <c r="EE99" i="16" s="1"/>
  <c r="ED100" i="16"/>
  <c r="EE100" i="16" s="1"/>
  <c r="ED101" i="16"/>
  <c r="EE101" i="16" s="1"/>
  <c r="ED102" i="16"/>
  <c r="EE102" i="16" s="1"/>
  <c r="ED103" i="16"/>
  <c r="EE103" i="16" s="1"/>
  <c r="ED104" i="16"/>
  <c r="EE104" i="16" s="1"/>
  <c r="ED105" i="16"/>
  <c r="EE105" i="16" s="1"/>
  <c r="ED106" i="16"/>
  <c r="EE106" i="16" s="1"/>
  <c r="ED107" i="16"/>
  <c r="EE107" i="16" s="1"/>
  <c r="ED108" i="16"/>
  <c r="EE108" i="16" s="1"/>
  <c r="ED109" i="16"/>
  <c r="EE109" i="16" s="1"/>
  <c r="ED110" i="16"/>
  <c r="EE110" i="16" s="1"/>
  <c r="ED111" i="16"/>
  <c r="EE111" i="16" s="1"/>
  <c r="ED112" i="16"/>
  <c r="EE112" i="16" s="1"/>
  <c r="ED113" i="16"/>
  <c r="EE113" i="16" s="1"/>
  <c r="ED114" i="16"/>
  <c r="EE114" i="16" s="1"/>
  <c r="ED115" i="16"/>
  <c r="EE115" i="16" s="1"/>
  <c r="ED116" i="16"/>
  <c r="EE116" i="16" s="1"/>
  <c r="ED117" i="16"/>
  <c r="EE117" i="16" s="1"/>
  <c r="ED118" i="16"/>
  <c r="EE118" i="16" s="1"/>
  <c r="ED119" i="16"/>
  <c r="EE119" i="16" s="1"/>
  <c r="ED120" i="16"/>
  <c r="EE120" i="16" s="1"/>
  <c r="ED121" i="16"/>
  <c r="EE121" i="16" s="1"/>
  <c r="ED122" i="16"/>
  <c r="EE122" i="16" s="1"/>
  <c r="ED123" i="16"/>
  <c r="EE123" i="16" s="1"/>
  <c r="ED124" i="16"/>
  <c r="EE124" i="16" s="1"/>
  <c r="ED125" i="16"/>
  <c r="EE125" i="16" s="1"/>
  <c r="ED126" i="16"/>
  <c r="EE126" i="16" s="1"/>
  <c r="ED127" i="16"/>
  <c r="EE127" i="16" s="1"/>
  <c r="ED128" i="16"/>
  <c r="EE128" i="16" s="1"/>
  <c r="ED129" i="16"/>
  <c r="EE129" i="16" s="1"/>
  <c r="ED130" i="16"/>
  <c r="EE130" i="16" s="1"/>
  <c r="ED131" i="16"/>
  <c r="EE131" i="16" s="1"/>
  <c r="ED132" i="16"/>
  <c r="EE132" i="16" s="1"/>
  <c r="ED133" i="16"/>
  <c r="EE133" i="16" s="1"/>
  <c r="ED134" i="16"/>
  <c r="EE134" i="16" s="1"/>
  <c r="ED135" i="16"/>
  <c r="EE135" i="16" s="1"/>
  <c r="ED136" i="16"/>
  <c r="EE136" i="16" s="1"/>
  <c r="ED137" i="16"/>
  <c r="EE137" i="16" s="1"/>
  <c r="ED138" i="16"/>
  <c r="EE138" i="16" s="1"/>
  <c r="ED139" i="16"/>
  <c r="EE139" i="16" s="1"/>
  <c r="ED140" i="16"/>
  <c r="EE140" i="16" s="1"/>
  <c r="ED141" i="16"/>
  <c r="EE141" i="16" s="1"/>
  <c r="ED142" i="16"/>
  <c r="EE142" i="16" s="1"/>
  <c r="ED143" i="16"/>
  <c r="EE143" i="16" s="1"/>
  <c r="ED144" i="16"/>
  <c r="EE144" i="16" s="1"/>
  <c r="ED145" i="16"/>
  <c r="EE145" i="16" s="1"/>
  <c r="ED146" i="16"/>
  <c r="EE146" i="16" s="1"/>
  <c r="ED147" i="16"/>
  <c r="EE147" i="16" s="1"/>
  <c r="ED148" i="16"/>
  <c r="EE148" i="16" s="1"/>
  <c r="ED149" i="16"/>
  <c r="EE149" i="16" s="1"/>
  <c r="ED150" i="16"/>
  <c r="EE150" i="16" s="1"/>
  <c r="ED151" i="16"/>
  <c r="EE151" i="16" s="1"/>
  <c r="ED152" i="16"/>
  <c r="EE152" i="16" s="1"/>
  <c r="ED153" i="16"/>
  <c r="EE153" i="16" s="1"/>
  <c r="ED154" i="16"/>
  <c r="EE154" i="16" s="1"/>
  <c r="ED155" i="16"/>
  <c r="EE155" i="16" s="1"/>
  <c r="ED156" i="16"/>
  <c r="EE156" i="16" s="1"/>
  <c r="ED157" i="16"/>
  <c r="EE157" i="16" s="1"/>
  <c r="ED158" i="16"/>
  <c r="EE158" i="16" s="1"/>
  <c r="ED159" i="16"/>
  <c r="EE159" i="16" s="1"/>
  <c r="ED160" i="16"/>
  <c r="EE160" i="16" s="1"/>
  <c r="ED161" i="16"/>
  <c r="EE161" i="16" s="1"/>
  <c r="ED162" i="16"/>
  <c r="EE162" i="16" s="1"/>
  <c r="ED163" i="16"/>
  <c r="EE163" i="16" s="1"/>
  <c r="ED164" i="16"/>
  <c r="EE164" i="16" s="1"/>
  <c r="ED165" i="16"/>
  <c r="EE165" i="16" s="1"/>
  <c r="ED166" i="16"/>
  <c r="EE166" i="16" s="1"/>
  <c r="ED167" i="16"/>
  <c r="EE167" i="16" s="1"/>
  <c r="ED168" i="16"/>
  <c r="EE168" i="16" s="1"/>
  <c r="ED169" i="16"/>
  <c r="EE169" i="16" s="1"/>
  <c r="ED170" i="16"/>
  <c r="EE170" i="16" s="1"/>
  <c r="ED171" i="16"/>
  <c r="EE171" i="16" s="1"/>
  <c r="ED172" i="16"/>
  <c r="EE172" i="16" s="1"/>
  <c r="ED173" i="16"/>
  <c r="EE173" i="16" s="1"/>
  <c r="ED174" i="16"/>
  <c r="EE174" i="16" s="1"/>
  <c r="ED175" i="16"/>
  <c r="EE175" i="16" s="1"/>
  <c r="ED176" i="16"/>
  <c r="EE176" i="16" s="1"/>
  <c r="ED177" i="16"/>
  <c r="EE177" i="16" s="1"/>
  <c r="ED178" i="16"/>
  <c r="EE178" i="16" s="1"/>
  <c r="ED179" i="16"/>
  <c r="EE179" i="16" s="1"/>
  <c r="ED180" i="16"/>
  <c r="EE180" i="16" s="1"/>
  <c r="ED181" i="16"/>
  <c r="EE181" i="16" s="1"/>
  <c r="ED182" i="16"/>
  <c r="EE182" i="16" s="1"/>
  <c r="ED183" i="16"/>
  <c r="EE183" i="16" s="1"/>
  <c r="ED184" i="16"/>
  <c r="EE184" i="16" s="1"/>
  <c r="ED185" i="16"/>
  <c r="EE185" i="16" s="1"/>
  <c r="ED186" i="16"/>
  <c r="EE186" i="16" s="1"/>
  <c r="ED187" i="16"/>
  <c r="EE187" i="16" s="1"/>
  <c r="ED188" i="16"/>
  <c r="EE188" i="16" s="1"/>
  <c r="ED189" i="16"/>
  <c r="EE189" i="16" s="1"/>
  <c r="ED190" i="16"/>
  <c r="EE190" i="16" s="1"/>
  <c r="ED191" i="16"/>
  <c r="EE191" i="16" s="1"/>
  <c r="ED192" i="16"/>
  <c r="EE192" i="16" s="1"/>
  <c r="ED193" i="16"/>
  <c r="EE193" i="16" s="1"/>
  <c r="ED194" i="16"/>
  <c r="EE194" i="16" s="1"/>
  <c r="ED195" i="16"/>
  <c r="EE195" i="16" s="1"/>
  <c r="ED196" i="16"/>
  <c r="EE196" i="16" s="1"/>
  <c r="ED197" i="16"/>
  <c r="EE197" i="16" s="1"/>
  <c r="ED198" i="16"/>
  <c r="EE198" i="16" s="1"/>
  <c r="ED199" i="16"/>
  <c r="EE199" i="16" s="1"/>
  <c r="ED200" i="16"/>
  <c r="EE200" i="16" s="1"/>
  <c r="ED201" i="16"/>
  <c r="EE201" i="16" s="1"/>
  <c r="ED202" i="16"/>
  <c r="EE202" i="16" s="1"/>
  <c r="ED203" i="16"/>
  <c r="EE203" i="16" s="1"/>
  <c r="ED204" i="16"/>
  <c r="EE204" i="16" s="1"/>
  <c r="ED205" i="16"/>
  <c r="EE205" i="16" s="1"/>
  <c r="ED206" i="16"/>
  <c r="EE206" i="16" s="1"/>
  <c r="ED207" i="16"/>
  <c r="EE207" i="16" s="1"/>
  <c r="ED208" i="16"/>
  <c r="EE208" i="16" s="1"/>
  <c r="ED209" i="16"/>
  <c r="EE209" i="16" s="1"/>
  <c r="ED210" i="16"/>
  <c r="EE210" i="16" s="1"/>
  <c r="ED211" i="16"/>
  <c r="EE211" i="16" s="1"/>
  <c r="ED212" i="16"/>
  <c r="EE212" i="16" s="1"/>
  <c r="ED213" i="16"/>
  <c r="EE213" i="16" s="1"/>
  <c r="ED214" i="16"/>
  <c r="EE214" i="16" s="1"/>
  <c r="ED215" i="16"/>
  <c r="EE215" i="16" s="1"/>
  <c r="ED216" i="16"/>
  <c r="EE216" i="16" s="1"/>
  <c r="ED217" i="16"/>
  <c r="EE217" i="16" s="1"/>
  <c r="ED218" i="16"/>
  <c r="EE218" i="16" s="1"/>
  <c r="ED219" i="16"/>
  <c r="EE219" i="16" s="1"/>
  <c r="ED220" i="16"/>
  <c r="EE220" i="16" s="1"/>
  <c r="ED221" i="16"/>
  <c r="EE221" i="16" s="1"/>
  <c r="ED222" i="16"/>
  <c r="EE222" i="16" s="1"/>
  <c r="ED223" i="16"/>
  <c r="EE223" i="16" s="1"/>
  <c r="ED224" i="16"/>
  <c r="EE224" i="16" s="1"/>
  <c r="ED225" i="16"/>
  <c r="EE225" i="16" s="1"/>
  <c r="ED226" i="16"/>
  <c r="EE226" i="16" s="1"/>
  <c r="ED227" i="16"/>
  <c r="EE227" i="16" s="1"/>
  <c r="ED228" i="16"/>
  <c r="EE228" i="16" s="1"/>
  <c r="ED229" i="16"/>
  <c r="EE229" i="16" s="1"/>
  <c r="ED230" i="16"/>
  <c r="EE230" i="16" s="1"/>
  <c r="ED231" i="16"/>
  <c r="EE231" i="16" s="1"/>
  <c r="ED232" i="16"/>
  <c r="EE232" i="16" s="1"/>
  <c r="ED233" i="16"/>
  <c r="EE233" i="16" s="1"/>
  <c r="ED234" i="16"/>
  <c r="EE234" i="16" s="1"/>
  <c r="ED235" i="16"/>
  <c r="EE235" i="16" s="1"/>
  <c r="ED236" i="16"/>
  <c r="EE236" i="16" s="1"/>
  <c r="ED237" i="16"/>
  <c r="EE237" i="16" s="1"/>
  <c r="ED238" i="16"/>
  <c r="EE238" i="16" s="1"/>
  <c r="ED239" i="16"/>
  <c r="EE239" i="16" s="1"/>
  <c r="ED240" i="16"/>
  <c r="EE240" i="16" s="1"/>
  <c r="ED241" i="16"/>
  <c r="EE241" i="16" s="1"/>
  <c r="ED242" i="16"/>
  <c r="EE242" i="16" s="1"/>
  <c r="ED243" i="16"/>
  <c r="EE243" i="16" s="1"/>
  <c r="ED244" i="16"/>
  <c r="EE244" i="16" s="1"/>
  <c r="ED245" i="16"/>
  <c r="EE245" i="16" s="1"/>
  <c r="ED246" i="16"/>
  <c r="EE246" i="16" s="1"/>
  <c r="ED247" i="16"/>
  <c r="EE247" i="16" s="1"/>
  <c r="ED248" i="16"/>
  <c r="EE248" i="16" s="1"/>
  <c r="ED249" i="16"/>
  <c r="EE249" i="16" s="1"/>
  <c r="ED250" i="16"/>
  <c r="EE250" i="16" s="1"/>
  <c r="ED251" i="16"/>
  <c r="EE251" i="16" s="1"/>
  <c r="ED252" i="16"/>
  <c r="EE252" i="16" s="1"/>
  <c r="ED253" i="16"/>
  <c r="EE253" i="16" s="1"/>
  <c r="ED254" i="16"/>
  <c r="EE254" i="16" s="1"/>
  <c r="ED255" i="16"/>
  <c r="EE255" i="16" s="1"/>
  <c r="ED256" i="16"/>
  <c r="EE256" i="16" s="1"/>
  <c r="ED257" i="16"/>
  <c r="EE257" i="16" s="1"/>
  <c r="ED258" i="16"/>
  <c r="EE258" i="16" s="1"/>
  <c r="ED259" i="16"/>
  <c r="EE259" i="16" s="1"/>
  <c r="ED260" i="16"/>
  <c r="EE260" i="16" s="1"/>
  <c r="ED261" i="16"/>
  <c r="EE261" i="16" s="1"/>
  <c r="ED262" i="16"/>
  <c r="EE262" i="16" s="1"/>
  <c r="ED263" i="16"/>
  <c r="EE263" i="16" s="1"/>
  <c r="ED264" i="16"/>
  <c r="EE264" i="16" s="1"/>
  <c r="ED265" i="16"/>
  <c r="EE265" i="16" s="1"/>
  <c r="ED266" i="16"/>
  <c r="EE266" i="16" s="1"/>
  <c r="ED267" i="16"/>
  <c r="EE267" i="16" s="1"/>
  <c r="ED268" i="16"/>
  <c r="EE268" i="16" s="1"/>
  <c r="ED269" i="16"/>
  <c r="EE269" i="16" s="1"/>
  <c r="ED270" i="16"/>
  <c r="EE270" i="16" s="1"/>
  <c r="ED271" i="16"/>
  <c r="EE271" i="16" s="1"/>
  <c r="ED272" i="16"/>
  <c r="EE272" i="16" s="1"/>
  <c r="ED273" i="16"/>
  <c r="EE273" i="16" s="1"/>
  <c r="ED274" i="16"/>
  <c r="EE274" i="16" s="1"/>
  <c r="ED275" i="16"/>
  <c r="EE275" i="16" s="1"/>
  <c r="ED276" i="16"/>
  <c r="EE276" i="16" s="1"/>
  <c r="ED277" i="16"/>
  <c r="EE277" i="16" s="1"/>
  <c r="ED278" i="16"/>
  <c r="EE278" i="16" s="1"/>
  <c r="ED279" i="16"/>
  <c r="EE279" i="16" s="1"/>
  <c r="ED280" i="16"/>
  <c r="EE280" i="16" s="1"/>
  <c r="ED281" i="16"/>
  <c r="EE281" i="16" s="1"/>
  <c r="ED282" i="16"/>
  <c r="EE282" i="16" s="1"/>
  <c r="ED283" i="16"/>
  <c r="EE283" i="16" s="1"/>
  <c r="ED284" i="16"/>
  <c r="EE284" i="16" s="1"/>
  <c r="ED285" i="16"/>
  <c r="EE285" i="16" s="1"/>
  <c r="ED286" i="16"/>
  <c r="EE286" i="16" s="1"/>
  <c r="ED287" i="16"/>
  <c r="EE287" i="16" s="1"/>
  <c r="ED288" i="16"/>
  <c r="EE288" i="16" s="1"/>
  <c r="ED289" i="16"/>
  <c r="EE289" i="16" s="1"/>
  <c r="ED290" i="16"/>
  <c r="EE290" i="16" s="1"/>
  <c r="ED291" i="16"/>
  <c r="EE291" i="16" s="1"/>
  <c r="ED292" i="16"/>
  <c r="EE292" i="16" s="1"/>
  <c r="ED293" i="16"/>
  <c r="EE293" i="16" s="1"/>
  <c r="ED294" i="16"/>
  <c r="EE294" i="16" s="1"/>
  <c r="ED295" i="16"/>
  <c r="EE295" i="16" s="1"/>
  <c r="ED296" i="16"/>
  <c r="EE296" i="16" s="1"/>
  <c r="ED297" i="16"/>
  <c r="EE297" i="16" s="1"/>
  <c r="ED298" i="16"/>
  <c r="EE298" i="16" s="1"/>
  <c r="ED299" i="16"/>
  <c r="EE299" i="16" s="1"/>
  <c r="ED300" i="16"/>
  <c r="EE300" i="16" s="1"/>
  <c r="ED301" i="16"/>
  <c r="EE301" i="16" s="1"/>
  <c r="ED302" i="16"/>
  <c r="EE302" i="16" s="1"/>
  <c r="ED303" i="16"/>
  <c r="EE303" i="16" s="1"/>
  <c r="ED304" i="16"/>
  <c r="EE304" i="16" s="1"/>
  <c r="ED305" i="16"/>
  <c r="EE305" i="16" s="1"/>
  <c r="ED306" i="16"/>
  <c r="EE306" i="16" s="1"/>
  <c r="ED307" i="16"/>
  <c r="EE307" i="16" s="1"/>
  <c r="ED308" i="16"/>
  <c r="EE308" i="16" s="1"/>
  <c r="ED309" i="16"/>
  <c r="EE309" i="16" s="1"/>
  <c r="ED310" i="16"/>
  <c r="EE310" i="16" s="1"/>
  <c r="ED311" i="16"/>
  <c r="EE311" i="16" s="1"/>
  <c r="ED312" i="16"/>
  <c r="EE312" i="16" s="1"/>
  <c r="ED313" i="16"/>
  <c r="EE313" i="16" s="1"/>
  <c r="ED314" i="16"/>
  <c r="EE314" i="16" s="1"/>
  <c r="ED315" i="16"/>
  <c r="EE315" i="16" s="1"/>
  <c r="ED316" i="16"/>
  <c r="EE316" i="16" s="1"/>
  <c r="ED317" i="16"/>
  <c r="EE317" i="16" s="1"/>
  <c r="ED318" i="16"/>
  <c r="EE318" i="16" s="1"/>
  <c r="ED319" i="16"/>
  <c r="EE319" i="16" s="1"/>
  <c r="ED320" i="16"/>
  <c r="EE320" i="16" s="1"/>
  <c r="ED321" i="16"/>
  <c r="EE321" i="16" s="1"/>
  <c r="ED322" i="16"/>
  <c r="EE322" i="16" s="1"/>
  <c r="ED323" i="16"/>
  <c r="EE323" i="16" s="1"/>
  <c r="ED324" i="16"/>
  <c r="EE324" i="16" s="1"/>
  <c r="ED325" i="16"/>
  <c r="EE325" i="16" s="1"/>
  <c r="ED326" i="16"/>
  <c r="EE326" i="16" s="1"/>
  <c r="ED327" i="16"/>
  <c r="EE327" i="16" s="1"/>
  <c r="ED328" i="16"/>
  <c r="EE328" i="16" s="1"/>
  <c r="ED329" i="16"/>
  <c r="EE329" i="16" s="1"/>
  <c r="ED330" i="16"/>
  <c r="EE330" i="16" s="1"/>
  <c r="ED331" i="16"/>
  <c r="EE331" i="16" s="1"/>
  <c r="ED332" i="16"/>
  <c r="EE332" i="16" s="1"/>
  <c r="ED333" i="16"/>
  <c r="EE333" i="16" s="1"/>
  <c r="ED334" i="16"/>
  <c r="EE334" i="16" s="1"/>
  <c r="ED335" i="16"/>
  <c r="EE335" i="16" s="1"/>
  <c r="ED336" i="16"/>
  <c r="EE336" i="16" s="1"/>
  <c r="ED337" i="16"/>
  <c r="EE337" i="16" s="1"/>
  <c r="ED338" i="16"/>
  <c r="EE338" i="16" s="1"/>
  <c r="ED339" i="16"/>
  <c r="EE339" i="16" s="1"/>
  <c r="ED340" i="16"/>
  <c r="EE340" i="16" s="1"/>
  <c r="ED341" i="16"/>
  <c r="EE341" i="16" s="1"/>
  <c r="ED342" i="16"/>
  <c r="EE342" i="16" s="1"/>
  <c r="ED343" i="16"/>
  <c r="EE343" i="16" s="1"/>
  <c r="ED344" i="16"/>
  <c r="EE344" i="16" s="1"/>
  <c r="ED345" i="16"/>
  <c r="EE345" i="16" s="1"/>
  <c r="ED346" i="16"/>
  <c r="EE346" i="16" s="1"/>
  <c r="ED347" i="16"/>
  <c r="EE347" i="16" s="1"/>
  <c r="ED348" i="16"/>
  <c r="EE348" i="16" s="1"/>
  <c r="ED349" i="16"/>
  <c r="EE349" i="16" s="1"/>
  <c r="ED350" i="16"/>
  <c r="EE350" i="16" s="1"/>
  <c r="ED351" i="16"/>
  <c r="EE351" i="16" s="1"/>
  <c r="ED352" i="16"/>
  <c r="EE352" i="16" s="1"/>
  <c r="ED353" i="16"/>
  <c r="EE353" i="16" s="1"/>
  <c r="ED354" i="16"/>
  <c r="EE354" i="16" s="1"/>
  <c r="ED355" i="16"/>
  <c r="EE355" i="16" s="1"/>
  <c r="ED356" i="16"/>
  <c r="EE356" i="16" s="1"/>
  <c r="ED357" i="16"/>
  <c r="EE357" i="16" s="1"/>
  <c r="ED358" i="16"/>
  <c r="EE358" i="16" s="1"/>
  <c r="ED359" i="16"/>
  <c r="EE359" i="16" s="1"/>
  <c r="ED360" i="16"/>
  <c r="EE360" i="16" s="1"/>
  <c r="ED361" i="16"/>
  <c r="EE361" i="16" s="1"/>
  <c r="ED362" i="16"/>
  <c r="EE362" i="16" s="1"/>
  <c r="ED363" i="16"/>
  <c r="EE363" i="16" s="1"/>
  <c r="ED364" i="16"/>
  <c r="EE364" i="16" s="1"/>
  <c r="ED365" i="16"/>
  <c r="EE365" i="16" s="1"/>
  <c r="ED366" i="16"/>
  <c r="EE366" i="16" s="1"/>
  <c r="ED367" i="16"/>
  <c r="EE367" i="16" s="1"/>
  <c r="ED368" i="16"/>
  <c r="EE368" i="16" s="1"/>
  <c r="ED369" i="16"/>
  <c r="EE369" i="16" s="1"/>
  <c r="ED370" i="16"/>
  <c r="EE370" i="16" s="1"/>
  <c r="ED371" i="16"/>
  <c r="EE371" i="16" s="1"/>
  <c r="ED372" i="16"/>
  <c r="EE372" i="16" s="1"/>
  <c r="ED373" i="16"/>
  <c r="EE373" i="16" s="1"/>
  <c r="ED374" i="16"/>
  <c r="EE374" i="16" s="1"/>
  <c r="ED375" i="16"/>
  <c r="EE375" i="16" s="1"/>
  <c r="ED376" i="16"/>
  <c r="EE376" i="16" s="1"/>
  <c r="ED377" i="16"/>
  <c r="EE377" i="16" s="1"/>
  <c r="ED378" i="16"/>
  <c r="EE378" i="16" s="1"/>
  <c r="ED379" i="16"/>
  <c r="EE379" i="16" s="1"/>
  <c r="ED380" i="16"/>
  <c r="EE380" i="16" s="1"/>
  <c r="ED381" i="16"/>
  <c r="EE381" i="16" s="1"/>
  <c r="ED382" i="16"/>
  <c r="EE382" i="16" s="1"/>
  <c r="ED383" i="16"/>
  <c r="EE383" i="16" s="1"/>
  <c r="ED384" i="16"/>
  <c r="EE384" i="16" s="1"/>
  <c r="ED385" i="16"/>
  <c r="EE385" i="16" s="1"/>
  <c r="ED386" i="16"/>
  <c r="EE386" i="16" s="1"/>
  <c r="ED387" i="16"/>
  <c r="EE387" i="16" s="1"/>
  <c r="ED388" i="16"/>
  <c r="EE388" i="16" s="1"/>
  <c r="ED389" i="16"/>
  <c r="EE389" i="16" s="1"/>
  <c r="ED390" i="16"/>
  <c r="EE390" i="16" s="1"/>
  <c r="ED391" i="16"/>
  <c r="EE391" i="16" s="1"/>
  <c r="ED392" i="16"/>
  <c r="EE392" i="16" s="1"/>
  <c r="ED393" i="16"/>
  <c r="EE393" i="16" s="1"/>
  <c r="ED394" i="16"/>
  <c r="EE394" i="16" s="1"/>
  <c r="ED395" i="16"/>
  <c r="EE395" i="16" s="1"/>
  <c r="ED396" i="16"/>
  <c r="EE396" i="16" s="1"/>
  <c r="ED397" i="16"/>
  <c r="EE397" i="16" s="1"/>
  <c r="ED398" i="16"/>
  <c r="EE398" i="16" s="1"/>
  <c r="ED399" i="16"/>
  <c r="EE399" i="16" s="1"/>
  <c r="ED400" i="16"/>
  <c r="EE400" i="16" s="1"/>
  <c r="ED401" i="16"/>
  <c r="EE401" i="16" s="1"/>
  <c r="ED402" i="16"/>
  <c r="EE402" i="16" s="1"/>
  <c r="ED403" i="16"/>
  <c r="EE403" i="16" s="1"/>
  <c r="ED404" i="16"/>
  <c r="EE404" i="16" s="1"/>
  <c r="ED405" i="16"/>
  <c r="EE405" i="16" s="1"/>
  <c r="ED406" i="16"/>
  <c r="EE406" i="16" s="1"/>
  <c r="ED407" i="16"/>
  <c r="EE407" i="16" s="1"/>
  <c r="ED408" i="16"/>
  <c r="EE408" i="16" s="1"/>
  <c r="ED409" i="16"/>
  <c r="EE409" i="16" s="1"/>
  <c r="ED410" i="16"/>
  <c r="EE410" i="16" s="1"/>
  <c r="ED411" i="16"/>
  <c r="EE411" i="16" s="1"/>
  <c r="ED412" i="16"/>
  <c r="EE412" i="16" s="1"/>
  <c r="ED413" i="16"/>
  <c r="EE413" i="16" s="1"/>
  <c r="ED414" i="16"/>
  <c r="EE414" i="16" s="1"/>
  <c r="ED415" i="16"/>
  <c r="EE415" i="16" s="1"/>
  <c r="ED416" i="16"/>
  <c r="EE416" i="16" s="1"/>
  <c r="ED417" i="16"/>
  <c r="EE417" i="16" s="1"/>
  <c r="ED418" i="16"/>
  <c r="EE418" i="16" s="1"/>
  <c r="ED419" i="16"/>
  <c r="EE419" i="16" s="1"/>
  <c r="ED420" i="16"/>
  <c r="EE420" i="16" s="1"/>
  <c r="ED421" i="16"/>
  <c r="EE421" i="16" s="1"/>
  <c r="ED422" i="16"/>
  <c r="EE422" i="16" s="1"/>
  <c r="ED423" i="16"/>
  <c r="EE423" i="16" s="1"/>
  <c r="ED424" i="16"/>
  <c r="EE424" i="16" s="1"/>
  <c r="ED425" i="16"/>
  <c r="EE425" i="16" s="1"/>
  <c r="ED426" i="16"/>
  <c r="EE426" i="16" s="1"/>
  <c r="ED427" i="16"/>
  <c r="EE427" i="16" s="1"/>
  <c r="ED428" i="16"/>
  <c r="EE428" i="16" s="1"/>
  <c r="ED429" i="16"/>
  <c r="EE429" i="16" s="1"/>
  <c r="ED430" i="16"/>
  <c r="EE430" i="16" s="1"/>
  <c r="ED431" i="16"/>
  <c r="EE431" i="16" s="1"/>
  <c r="ED432" i="16"/>
  <c r="EE432" i="16" s="1"/>
  <c r="ED433" i="16"/>
  <c r="EE433" i="16" s="1"/>
  <c r="ED434" i="16"/>
  <c r="EE434" i="16" s="1"/>
  <c r="ED435" i="16"/>
  <c r="EE435" i="16" s="1"/>
  <c r="ED436" i="16"/>
  <c r="EE436" i="16" s="1"/>
  <c r="ED437" i="16"/>
  <c r="EE437" i="16" s="1"/>
  <c r="ED438" i="16"/>
  <c r="EE438" i="16" s="1"/>
  <c r="ED439" i="16"/>
  <c r="EE439" i="16" s="1"/>
  <c r="ED440" i="16"/>
  <c r="EE440" i="16" s="1"/>
  <c r="ED441" i="16"/>
  <c r="EE441" i="16" s="1"/>
  <c r="ED442" i="16"/>
  <c r="EE442" i="16" s="1"/>
  <c r="ED443" i="16"/>
  <c r="EE443" i="16" s="1"/>
  <c r="ED444" i="16"/>
  <c r="EE444" i="16" s="1"/>
  <c r="ED445" i="16"/>
  <c r="EE445" i="16" s="1"/>
  <c r="ED446" i="16"/>
  <c r="EE446" i="16" s="1"/>
  <c r="ED447" i="16"/>
  <c r="EE447" i="16" s="1"/>
  <c r="ED448" i="16"/>
  <c r="EE448" i="16" s="1"/>
  <c r="ED449" i="16"/>
  <c r="EE449" i="16" s="1"/>
  <c r="ED450" i="16"/>
  <c r="EE450" i="16" s="1"/>
  <c r="ED451" i="16"/>
  <c r="EE451" i="16" s="1"/>
  <c r="ED452" i="16"/>
  <c r="EE452" i="16" s="1"/>
  <c r="ED453" i="16"/>
  <c r="EE453" i="16" s="1"/>
  <c r="ED454" i="16"/>
  <c r="EE454" i="16" s="1"/>
  <c r="ED455" i="16"/>
  <c r="EE455" i="16" s="1"/>
  <c r="ED456" i="16"/>
  <c r="EE456" i="16" s="1"/>
  <c r="ED457" i="16"/>
  <c r="EE457" i="16" s="1"/>
  <c r="ED458" i="16"/>
  <c r="EE458" i="16" s="1"/>
  <c r="ED459" i="16"/>
  <c r="EE459" i="16" s="1"/>
  <c r="ED460" i="16"/>
  <c r="EE460" i="16" s="1"/>
  <c r="ED461" i="16"/>
  <c r="EE461" i="16" s="1"/>
  <c r="ED462" i="16"/>
  <c r="EE462" i="16" s="1"/>
  <c r="ED463" i="16"/>
  <c r="EE463" i="16" s="1"/>
  <c r="ED464" i="16"/>
  <c r="EE464" i="16" s="1"/>
  <c r="ED465" i="16"/>
  <c r="EE465" i="16" s="1"/>
  <c r="ED466" i="16"/>
  <c r="EE466" i="16" s="1"/>
  <c r="ED467" i="16"/>
  <c r="EE467" i="16" s="1"/>
  <c r="ED468" i="16"/>
  <c r="EE468" i="16" s="1"/>
  <c r="ED469" i="16"/>
  <c r="EE469" i="16" s="1"/>
  <c r="ED470" i="16"/>
  <c r="EE470" i="16" s="1"/>
  <c r="ED471" i="16"/>
  <c r="EE471" i="16" s="1"/>
  <c r="ED472" i="16"/>
  <c r="EE472" i="16" s="1"/>
  <c r="ED473" i="16"/>
  <c r="EE473" i="16" s="1"/>
  <c r="ED474" i="16"/>
  <c r="EE474" i="16" s="1"/>
  <c r="ED475" i="16"/>
  <c r="EE475" i="16" s="1"/>
  <c r="ED476" i="16"/>
  <c r="EE476" i="16" s="1"/>
  <c r="ED477" i="16"/>
  <c r="EE477" i="16" s="1"/>
  <c r="ED478" i="16"/>
  <c r="EE478" i="16" s="1"/>
  <c r="ED479" i="16"/>
  <c r="EE479" i="16" s="1"/>
  <c r="ED480" i="16"/>
  <c r="EE480" i="16" s="1"/>
  <c r="ED481" i="16"/>
  <c r="EE481" i="16" s="1"/>
  <c r="ED482" i="16"/>
  <c r="EE482" i="16" s="1"/>
  <c r="ED483" i="16"/>
  <c r="EE483" i="16" s="1"/>
  <c r="ED484" i="16"/>
  <c r="EE484" i="16" s="1"/>
  <c r="ED485" i="16"/>
  <c r="EE485" i="16" s="1"/>
  <c r="ED486" i="16"/>
  <c r="EE486" i="16" s="1"/>
  <c r="ED487" i="16"/>
  <c r="EE487" i="16" s="1"/>
  <c r="ED488" i="16"/>
  <c r="EE488" i="16" s="1"/>
  <c r="ED489" i="16"/>
  <c r="EE489" i="16" s="1"/>
  <c r="ED490" i="16"/>
  <c r="EE490" i="16" s="1"/>
  <c r="ED491" i="16"/>
  <c r="EE491" i="16" s="1"/>
  <c r="ED492" i="16"/>
  <c r="EE492" i="16" s="1"/>
  <c r="ED493" i="16"/>
  <c r="EE493" i="16" s="1"/>
  <c r="ED494" i="16"/>
  <c r="EE494" i="16" s="1"/>
  <c r="ED495" i="16"/>
  <c r="EE495" i="16" s="1"/>
  <c r="ED496" i="16"/>
  <c r="EE496" i="16" s="1"/>
  <c r="ED497" i="16"/>
  <c r="EE497" i="16" s="1"/>
  <c r="ED498" i="16"/>
  <c r="EE498" i="16" s="1"/>
  <c r="ED499" i="16"/>
  <c r="EE499" i="16" s="1"/>
  <c r="ED500" i="16"/>
  <c r="EE500" i="16" s="1"/>
  <c r="ED501" i="16"/>
  <c r="EE501" i="16" s="1"/>
  <c r="ED502" i="16"/>
  <c r="EE502" i="16" s="1"/>
  <c r="ED503" i="16"/>
  <c r="EE503" i="16" s="1"/>
  <c r="ED504" i="16"/>
  <c r="EE504" i="16" s="1"/>
  <c r="ED505" i="16"/>
  <c r="EE505" i="16" s="1"/>
  <c r="ED506" i="16"/>
  <c r="EE506" i="16" s="1"/>
  <c r="ED507" i="16"/>
  <c r="EE507" i="16" s="1"/>
  <c r="ED508" i="16"/>
  <c r="EE508" i="16" s="1"/>
  <c r="ED509" i="16"/>
  <c r="EE509" i="16" s="1"/>
  <c r="ED510" i="16"/>
  <c r="EE510" i="16" s="1"/>
  <c r="ED511" i="16"/>
  <c r="EE511" i="16" s="1"/>
  <c r="ED512" i="16"/>
  <c r="EE512" i="16" s="1"/>
  <c r="ED513" i="16"/>
  <c r="EE513" i="16" s="1"/>
  <c r="ED514" i="16"/>
  <c r="EE514" i="16" s="1"/>
  <c r="ED515" i="16"/>
  <c r="EE515" i="16" s="1"/>
  <c r="ED516" i="16"/>
  <c r="EE516" i="16" s="1"/>
  <c r="ED517" i="16"/>
  <c r="EE517" i="16" s="1"/>
  <c r="ED518" i="16"/>
  <c r="EE518" i="16" s="1"/>
  <c r="ED519" i="16"/>
  <c r="EE519" i="16" s="1"/>
  <c r="ED520" i="16"/>
  <c r="EE520" i="16" s="1"/>
  <c r="ED521" i="16"/>
  <c r="EE521" i="16" s="1"/>
  <c r="ED522" i="16"/>
  <c r="EE522" i="16" s="1"/>
  <c r="ED523" i="16"/>
  <c r="EE523" i="16" s="1"/>
  <c r="ED524" i="16"/>
  <c r="EE524" i="16" s="1"/>
  <c r="ED525" i="16"/>
  <c r="EE525" i="16" s="1"/>
  <c r="ED526" i="16"/>
  <c r="EE526" i="16" s="1"/>
  <c r="ED527" i="16"/>
  <c r="EE527" i="16" s="1"/>
  <c r="ED528" i="16"/>
  <c r="EE528" i="16" s="1"/>
  <c r="ED529" i="16"/>
  <c r="EE529" i="16" s="1"/>
  <c r="ED530" i="16"/>
  <c r="EE530" i="16" s="1"/>
  <c r="ED531" i="16"/>
  <c r="EE531" i="16" s="1"/>
  <c r="ED532" i="16"/>
  <c r="EE532" i="16" s="1"/>
  <c r="ED533" i="16"/>
  <c r="EE533" i="16" s="1"/>
  <c r="ED534" i="16"/>
  <c r="EE534" i="16" s="1"/>
  <c r="ED535" i="16"/>
  <c r="EE535" i="16" s="1"/>
  <c r="ED536" i="16"/>
  <c r="EE536" i="16" s="1"/>
  <c r="ED537" i="16"/>
  <c r="EE537" i="16" s="1"/>
  <c r="ED538" i="16"/>
  <c r="EE538" i="16" s="1"/>
  <c r="ED539" i="16"/>
  <c r="EE539" i="16" s="1"/>
  <c r="ED540" i="16"/>
  <c r="EE540" i="16" s="1"/>
  <c r="ED541" i="16"/>
  <c r="EE541" i="16" s="1"/>
  <c r="ED542" i="16"/>
  <c r="EE542" i="16" s="1"/>
  <c r="ED543" i="16"/>
  <c r="EE543" i="16" s="1"/>
  <c r="ED544" i="16"/>
  <c r="EE544" i="16" s="1"/>
  <c r="ED545" i="16"/>
  <c r="EE545" i="16" s="1"/>
  <c r="ED546" i="16"/>
  <c r="EE546" i="16" s="1"/>
  <c r="ED547" i="16"/>
  <c r="EE547" i="16" s="1"/>
  <c r="ED548" i="16"/>
  <c r="EE548" i="16" s="1"/>
  <c r="ED549" i="16"/>
  <c r="EE549" i="16" s="1"/>
  <c r="ED550" i="16"/>
  <c r="EE550" i="16" s="1"/>
  <c r="ED551" i="16"/>
  <c r="EE551" i="16" s="1"/>
  <c r="ED552" i="16"/>
  <c r="EE552" i="16" s="1"/>
  <c r="ED553" i="16"/>
  <c r="EE553" i="16" s="1"/>
  <c r="ED554" i="16"/>
  <c r="EE554" i="16" s="1"/>
  <c r="ED555" i="16"/>
  <c r="EE555" i="16" s="1"/>
  <c r="ED556" i="16"/>
  <c r="EE556" i="16" s="1"/>
  <c r="ED557" i="16"/>
  <c r="EE557" i="16" s="1"/>
  <c r="ED558" i="16"/>
  <c r="EE558" i="16" s="1"/>
  <c r="ED559" i="16"/>
  <c r="EE559" i="16" s="1"/>
  <c r="ED560" i="16"/>
  <c r="EE560" i="16" s="1"/>
  <c r="ED561" i="16"/>
  <c r="EE561" i="16" s="1"/>
  <c r="ED562" i="16"/>
  <c r="EE562" i="16" s="1"/>
  <c r="ED563" i="16"/>
  <c r="EE563" i="16" s="1"/>
  <c r="ED564" i="16"/>
  <c r="EE564" i="16" s="1"/>
  <c r="ED565" i="16"/>
  <c r="EE565" i="16" s="1"/>
  <c r="ED566" i="16"/>
  <c r="EE566" i="16" s="1"/>
  <c r="ED567" i="16"/>
  <c r="EE567" i="16" s="1"/>
  <c r="ED568" i="16"/>
  <c r="EE568" i="16" s="1"/>
  <c r="ED569" i="16"/>
  <c r="EE569" i="16" s="1"/>
  <c r="ED570" i="16"/>
  <c r="EE570" i="16" s="1"/>
  <c r="ED571" i="16"/>
  <c r="EE571" i="16" s="1"/>
  <c r="ED572" i="16"/>
  <c r="EE572" i="16" s="1"/>
  <c r="ED573" i="16"/>
  <c r="EE573" i="16" s="1"/>
  <c r="ED574" i="16"/>
  <c r="EE574" i="16" s="1"/>
  <c r="ED575" i="16"/>
  <c r="EE575" i="16" s="1"/>
  <c r="ED576" i="16"/>
  <c r="EE576" i="16" s="1"/>
  <c r="ED577" i="16"/>
  <c r="EE577" i="16" s="1"/>
  <c r="ED578" i="16"/>
  <c r="EE578" i="16" s="1"/>
  <c r="ED579" i="16"/>
  <c r="EE579" i="16" s="1"/>
  <c r="ED580" i="16"/>
  <c r="EE580" i="16" s="1"/>
  <c r="ED581" i="16"/>
  <c r="EE581" i="16" s="1"/>
  <c r="ED582" i="16"/>
  <c r="EE582" i="16" s="1"/>
  <c r="ED583" i="16"/>
  <c r="EE583" i="16" s="1"/>
  <c r="ED584" i="16"/>
  <c r="EE584" i="16" s="1"/>
  <c r="ED585" i="16"/>
  <c r="EE585" i="16" s="1"/>
  <c r="ED586" i="16"/>
  <c r="EE586" i="16" s="1"/>
  <c r="ED587" i="16"/>
  <c r="EE587" i="16" s="1"/>
  <c r="ED588" i="16"/>
  <c r="EE588" i="16" s="1"/>
  <c r="ED589" i="16"/>
  <c r="EE589" i="16" s="1"/>
  <c r="ED590" i="16"/>
  <c r="EE590" i="16" s="1"/>
  <c r="ED591" i="16"/>
  <c r="EE591" i="16" s="1"/>
  <c r="ED592" i="16"/>
  <c r="EE592" i="16" s="1"/>
  <c r="ED593" i="16"/>
  <c r="EE593" i="16" s="1"/>
  <c r="ED594" i="16"/>
  <c r="EE594" i="16" s="1"/>
  <c r="ED595" i="16"/>
  <c r="EE595" i="16" s="1"/>
  <c r="ED596" i="16"/>
  <c r="EE596" i="16" s="1"/>
  <c r="ED597" i="16"/>
  <c r="EE597" i="16" s="1"/>
  <c r="ED598" i="16"/>
  <c r="EE598" i="16" s="1"/>
  <c r="ED599" i="16"/>
  <c r="EE599" i="16" s="1"/>
  <c r="ED600" i="16"/>
  <c r="EE600" i="16" s="1"/>
  <c r="ED601" i="16"/>
  <c r="EE601" i="16" s="1"/>
  <c r="ED602" i="16"/>
  <c r="EE602" i="16" s="1"/>
  <c r="ED603" i="16"/>
  <c r="EE603" i="16" s="1"/>
  <c r="ED604" i="16"/>
  <c r="EE604" i="16" s="1"/>
  <c r="ED605" i="16"/>
  <c r="EE605" i="16" s="1"/>
  <c r="ED606" i="16"/>
  <c r="EE606" i="16" s="1"/>
  <c r="ED607" i="16"/>
  <c r="EE607" i="16" s="1"/>
  <c r="ED608" i="16"/>
  <c r="EE608" i="16" s="1"/>
  <c r="ED609" i="16"/>
  <c r="EE609" i="16" s="1"/>
  <c r="ED610" i="16"/>
  <c r="EE610" i="16" s="1"/>
  <c r="ED611" i="16"/>
  <c r="EE611" i="16" s="1"/>
  <c r="ED612" i="16"/>
  <c r="EE612" i="16" s="1"/>
  <c r="ED613" i="16"/>
  <c r="EE613" i="16" s="1"/>
  <c r="ED614" i="16"/>
  <c r="EE614" i="16" s="1"/>
  <c r="ED615" i="16"/>
  <c r="EE615" i="16" s="1"/>
  <c r="ED616" i="16"/>
  <c r="EE616" i="16" s="1"/>
  <c r="ED617" i="16"/>
  <c r="EE617" i="16" s="1"/>
  <c r="ED618" i="16"/>
  <c r="EE618" i="16" s="1"/>
  <c r="ED619" i="16"/>
  <c r="EE619" i="16" s="1"/>
  <c r="ED620" i="16"/>
  <c r="EE620" i="16" s="1"/>
  <c r="ED621" i="16"/>
  <c r="EE621" i="16" s="1"/>
  <c r="ED622" i="16"/>
  <c r="EE622" i="16" s="1"/>
  <c r="ED623" i="16"/>
  <c r="EE623" i="16" s="1"/>
  <c r="ED624" i="16"/>
  <c r="EE624" i="16" s="1"/>
  <c r="ED625" i="16"/>
  <c r="EE625" i="16" s="1"/>
  <c r="ED626" i="16"/>
  <c r="EE626" i="16" s="1"/>
  <c r="ED627" i="16"/>
  <c r="EE627" i="16" s="1"/>
  <c r="ED628" i="16"/>
  <c r="EE628" i="16" s="1"/>
  <c r="ED629" i="16"/>
  <c r="EE629" i="16" s="1"/>
  <c r="ED630" i="16"/>
  <c r="EE630" i="16" s="1"/>
  <c r="ED631" i="16"/>
  <c r="EE631" i="16" s="1"/>
  <c r="ED632" i="16"/>
  <c r="EE632" i="16" s="1"/>
  <c r="ED633" i="16"/>
  <c r="EE633" i="16" s="1"/>
  <c r="ED634" i="16"/>
  <c r="EE634" i="16" s="1"/>
  <c r="ED635" i="16"/>
  <c r="EE635" i="16" s="1"/>
  <c r="ED636" i="16"/>
  <c r="EE636" i="16" s="1"/>
  <c r="ED637" i="16"/>
  <c r="EE637" i="16" s="1"/>
  <c r="ED638" i="16"/>
  <c r="EE638" i="16" s="1"/>
  <c r="ED639" i="16"/>
  <c r="EE639" i="16" s="1"/>
  <c r="ED640" i="16"/>
  <c r="EE640" i="16" s="1"/>
  <c r="ED641" i="16"/>
  <c r="EE641" i="16" s="1"/>
  <c r="ED642" i="16"/>
  <c r="EE642" i="16" s="1"/>
  <c r="ED643" i="16"/>
  <c r="EE643" i="16" s="1"/>
  <c r="ED644" i="16"/>
  <c r="EE644" i="16" s="1"/>
  <c r="ED645" i="16"/>
  <c r="EE645" i="16" s="1"/>
  <c r="ED646" i="16"/>
  <c r="EE646" i="16" s="1"/>
  <c r="ED647" i="16"/>
  <c r="EE647" i="16" s="1"/>
  <c r="ED648" i="16"/>
  <c r="EE648" i="16" s="1"/>
  <c r="ED649" i="16"/>
  <c r="EE649" i="16" s="1"/>
  <c r="ED650" i="16"/>
  <c r="EE650" i="16" s="1"/>
  <c r="ED651" i="16"/>
  <c r="EE651" i="16" s="1"/>
  <c r="ED652" i="16"/>
  <c r="EE652" i="16" s="1"/>
  <c r="ED653" i="16"/>
  <c r="EE653" i="16" s="1"/>
  <c r="ED654" i="16"/>
  <c r="EE654" i="16" s="1"/>
  <c r="ED655" i="16"/>
  <c r="EE655" i="16" s="1"/>
  <c r="ED656" i="16"/>
  <c r="EE656" i="16" s="1"/>
  <c r="ED657" i="16"/>
  <c r="EE657" i="16" s="1"/>
  <c r="ED658" i="16"/>
  <c r="EE658" i="16" s="1"/>
  <c r="ED659" i="16"/>
  <c r="EE659" i="16" s="1"/>
  <c r="ED660" i="16"/>
  <c r="EE660" i="16" s="1"/>
  <c r="ED661" i="16"/>
  <c r="EE661" i="16" s="1"/>
  <c r="ED662" i="16"/>
  <c r="EE662" i="16" s="1"/>
  <c r="ED663" i="16"/>
  <c r="EE663" i="16" s="1"/>
  <c r="ED664" i="16"/>
  <c r="EE664" i="16" s="1"/>
  <c r="ED665" i="16"/>
  <c r="EE665" i="16" s="1"/>
  <c r="ED666" i="16"/>
  <c r="EE666" i="16" s="1"/>
  <c r="ED667" i="16"/>
  <c r="EE667" i="16" s="1"/>
  <c r="ED668" i="16"/>
  <c r="EE668" i="16" s="1"/>
  <c r="ED669" i="16"/>
  <c r="EE669" i="16" s="1"/>
  <c r="ED670" i="16"/>
  <c r="EE670" i="16" s="1"/>
  <c r="ED671" i="16"/>
  <c r="EE671" i="16" s="1"/>
  <c r="ED672" i="16"/>
  <c r="EE672" i="16" s="1"/>
  <c r="ED673" i="16"/>
  <c r="EE673" i="16" s="1"/>
  <c r="ED674" i="16"/>
  <c r="EE674" i="16" s="1"/>
  <c r="ED675" i="16"/>
  <c r="EE675" i="16" s="1"/>
  <c r="ED676" i="16"/>
  <c r="EE676" i="16" s="1"/>
  <c r="ED677" i="16"/>
  <c r="EE677" i="16" s="1"/>
  <c r="ED678" i="16"/>
  <c r="EE678" i="16" s="1"/>
  <c r="ED679" i="16"/>
  <c r="EE679" i="16" s="1"/>
  <c r="ED680" i="16"/>
  <c r="EE680" i="16" s="1"/>
  <c r="ED681" i="16"/>
  <c r="EE681" i="16" s="1"/>
  <c r="ED682" i="16"/>
  <c r="EE682" i="16" s="1"/>
  <c r="ED683" i="16"/>
  <c r="EE683" i="16" s="1"/>
  <c r="ED684" i="16"/>
  <c r="EE684" i="16" s="1"/>
  <c r="ED685" i="16"/>
  <c r="EE685" i="16" s="1"/>
  <c r="ED686" i="16"/>
  <c r="EE686" i="16" s="1"/>
  <c r="ED687" i="16"/>
  <c r="EE687" i="16" s="1"/>
  <c r="ED688" i="16"/>
  <c r="EE688" i="16" s="1"/>
  <c r="ED689" i="16"/>
  <c r="EE689" i="16" s="1"/>
  <c r="ED690" i="16"/>
  <c r="EE690" i="16" s="1"/>
  <c r="ED691" i="16"/>
  <c r="EE691" i="16" s="1"/>
  <c r="ED692" i="16"/>
  <c r="EE692" i="16" s="1"/>
  <c r="ED693" i="16"/>
  <c r="EE693" i="16" s="1"/>
  <c r="ED694" i="16"/>
  <c r="EE694" i="16" s="1"/>
  <c r="ED695" i="16"/>
  <c r="EE695" i="16" s="1"/>
  <c r="ED696" i="16"/>
  <c r="EE696" i="16" s="1"/>
  <c r="ED697" i="16"/>
  <c r="EE697" i="16" s="1"/>
  <c r="ED698" i="16"/>
  <c r="EE698" i="16" s="1"/>
  <c r="ED699" i="16"/>
  <c r="EE699" i="16" s="1"/>
  <c r="ED700" i="16"/>
  <c r="EE700" i="16" s="1"/>
  <c r="ED701" i="16"/>
  <c r="EE701" i="16" s="1"/>
  <c r="ED702" i="16"/>
  <c r="EE702" i="16" s="1"/>
  <c r="ED703" i="16"/>
  <c r="EE703" i="16" s="1"/>
  <c r="ED704" i="16"/>
  <c r="EE704" i="16" s="1"/>
  <c r="ED705" i="16"/>
  <c r="EE705" i="16" s="1"/>
  <c r="ED706" i="16"/>
  <c r="EE706" i="16" s="1"/>
  <c r="ED707" i="16"/>
  <c r="EE707" i="16" s="1"/>
  <c r="ED708" i="16"/>
  <c r="EE708" i="16" s="1"/>
  <c r="ED709" i="16"/>
  <c r="EE709" i="16" s="1"/>
  <c r="ED710" i="16"/>
  <c r="EE710" i="16" s="1"/>
  <c r="ED711" i="16"/>
  <c r="EE711" i="16" s="1"/>
  <c r="ED712" i="16"/>
  <c r="EE712" i="16" s="1"/>
  <c r="ED713" i="16"/>
  <c r="EE713" i="16" s="1"/>
  <c r="ED714" i="16"/>
  <c r="EE714" i="16" s="1"/>
  <c r="ED715" i="16"/>
  <c r="EE715" i="16" s="1"/>
  <c r="ED716" i="16"/>
  <c r="EE716" i="16" s="1"/>
  <c r="ED717" i="16"/>
  <c r="EE717" i="16" s="1"/>
  <c r="ED718" i="16"/>
  <c r="EE718" i="16" s="1"/>
  <c r="ED719" i="16"/>
  <c r="EE719" i="16" s="1"/>
  <c r="ED720" i="16"/>
  <c r="EE720" i="16" s="1"/>
  <c r="ED721" i="16"/>
  <c r="EE721" i="16" s="1"/>
  <c r="ED722" i="16"/>
  <c r="EE722" i="16" s="1"/>
  <c r="ED723" i="16"/>
  <c r="EE723" i="16" s="1"/>
  <c r="ED724" i="16"/>
  <c r="EE724" i="16" s="1"/>
  <c r="ED725" i="16"/>
  <c r="EE725" i="16" s="1"/>
  <c r="ED726" i="16"/>
  <c r="EE726" i="16" s="1"/>
  <c r="ED727" i="16"/>
  <c r="EE727" i="16" s="1"/>
  <c r="ED728" i="16"/>
  <c r="EE728" i="16" s="1"/>
  <c r="ED729" i="16"/>
  <c r="EE729" i="16" s="1"/>
  <c r="ED730" i="16"/>
  <c r="EE730" i="16" s="1"/>
  <c r="ED731" i="16"/>
  <c r="EE731" i="16" s="1"/>
  <c r="ED732" i="16"/>
  <c r="EE732" i="16" s="1"/>
  <c r="ED733" i="16"/>
  <c r="EE733" i="16" s="1"/>
  <c r="ED734" i="16"/>
  <c r="EE734" i="16" s="1"/>
  <c r="ED735" i="16"/>
  <c r="EE735" i="16" s="1"/>
  <c r="ED736" i="16"/>
  <c r="EE736" i="16" s="1"/>
  <c r="ED737" i="16"/>
  <c r="EE737" i="16" s="1"/>
  <c r="ED738" i="16"/>
  <c r="EE738" i="16" s="1"/>
  <c r="ED739" i="16"/>
  <c r="EE739" i="16" s="1"/>
  <c r="ED740" i="16"/>
  <c r="EE740" i="16" s="1"/>
  <c r="ED741" i="16"/>
  <c r="EE741" i="16" s="1"/>
  <c r="ED742" i="16"/>
  <c r="EE742" i="16" s="1"/>
  <c r="ED743" i="16"/>
  <c r="EE743" i="16" s="1"/>
  <c r="ED744" i="16"/>
  <c r="EE744" i="16" s="1"/>
  <c r="ED745" i="16"/>
  <c r="EE745" i="16" s="1"/>
  <c r="ED746" i="16"/>
  <c r="EE746" i="16" s="1"/>
  <c r="ED747" i="16"/>
  <c r="EE747" i="16" s="1"/>
  <c r="ED748" i="16"/>
  <c r="EE748" i="16" s="1"/>
  <c r="ED749" i="16"/>
  <c r="EE749" i="16" s="1"/>
  <c r="ED750" i="16"/>
  <c r="EE750" i="16" s="1"/>
  <c r="ED751" i="16"/>
  <c r="EE751" i="16" s="1"/>
  <c r="ED752" i="16"/>
  <c r="EE752" i="16" s="1"/>
  <c r="ED753" i="16"/>
  <c r="EE753" i="16" s="1"/>
  <c r="ED754" i="16"/>
  <c r="EE754" i="16" s="1"/>
  <c r="ED755" i="16"/>
  <c r="EE755" i="16" s="1"/>
  <c r="ED756" i="16"/>
  <c r="EE756" i="16" s="1"/>
  <c r="ED757" i="16"/>
  <c r="EE757" i="16" s="1"/>
  <c r="ED758" i="16"/>
  <c r="EE758" i="16" s="1"/>
  <c r="ED759" i="16"/>
  <c r="EE759" i="16" s="1"/>
  <c r="ED760" i="16"/>
  <c r="EE760" i="16" s="1"/>
  <c r="ED761" i="16"/>
  <c r="EE761" i="16" s="1"/>
  <c r="ED762" i="16"/>
  <c r="EE762" i="16" s="1"/>
  <c r="ED763" i="16"/>
  <c r="EE763" i="16" s="1"/>
  <c r="ED764" i="16"/>
  <c r="EE764" i="16" s="1"/>
  <c r="ED765" i="16"/>
  <c r="EE765" i="16" s="1"/>
  <c r="ED766" i="16"/>
  <c r="EE766" i="16" s="1"/>
  <c r="ED767" i="16"/>
  <c r="EE767" i="16" s="1"/>
  <c r="ED768" i="16"/>
  <c r="EE768" i="16" s="1"/>
  <c r="ED769" i="16"/>
  <c r="EE769" i="16" s="1"/>
  <c r="ED770" i="16"/>
  <c r="EE770" i="16" s="1"/>
  <c r="ED771" i="16"/>
  <c r="EE771" i="16" s="1"/>
  <c r="ED772" i="16"/>
  <c r="EE772" i="16" s="1"/>
  <c r="ED773" i="16"/>
  <c r="EE773" i="16" s="1"/>
  <c r="ED774" i="16"/>
  <c r="EE774" i="16" s="1"/>
  <c r="ED775" i="16"/>
  <c r="EE775" i="16" s="1"/>
  <c r="ED776" i="16"/>
  <c r="EE776" i="16" s="1"/>
  <c r="ED777" i="16"/>
  <c r="EE777" i="16" s="1"/>
  <c r="ED778" i="16"/>
  <c r="EE778" i="16" s="1"/>
  <c r="ED779" i="16"/>
  <c r="EE779" i="16" s="1"/>
  <c r="ED780" i="16"/>
  <c r="EE780" i="16" s="1"/>
  <c r="ED781" i="16"/>
  <c r="EE781" i="16" s="1"/>
  <c r="ED782" i="16"/>
  <c r="EE782" i="16" s="1"/>
  <c r="ED783" i="16"/>
  <c r="EE783" i="16" s="1"/>
  <c r="ED784" i="16"/>
  <c r="EE784" i="16" s="1"/>
  <c r="ED785" i="16"/>
  <c r="EE785" i="16" s="1"/>
  <c r="ED786" i="16"/>
  <c r="EE786" i="16" s="1"/>
  <c r="ED787" i="16"/>
  <c r="EE787" i="16" s="1"/>
  <c r="ED788" i="16"/>
  <c r="EE788" i="16" s="1"/>
  <c r="ED789" i="16"/>
  <c r="EE789" i="16" s="1"/>
  <c r="ED790" i="16"/>
  <c r="EE790" i="16" s="1"/>
  <c r="ED791" i="16"/>
  <c r="EE791" i="16" s="1"/>
  <c r="ED792" i="16"/>
  <c r="EE792" i="16" s="1"/>
  <c r="ED793" i="16"/>
  <c r="EE793" i="16" s="1"/>
  <c r="ED794" i="16"/>
  <c r="EE794" i="16" s="1"/>
  <c r="ED795" i="16"/>
  <c r="EE795" i="16" s="1"/>
  <c r="ED796" i="16"/>
  <c r="EE796" i="16" s="1"/>
  <c r="ED797" i="16"/>
  <c r="EE797" i="16" s="1"/>
  <c r="ED798" i="16"/>
  <c r="EE798" i="16" s="1"/>
  <c r="ED799" i="16"/>
  <c r="EE799" i="16" s="1"/>
  <c r="ED800" i="16"/>
  <c r="EE800" i="16" s="1"/>
  <c r="ED45" i="16"/>
  <c r="EE45" i="16" s="1"/>
  <c r="DO63" i="16"/>
  <c r="DO104" i="16"/>
  <c r="DN46" i="16"/>
  <c r="DO46" i="16" s="1"/>
  <c r="DN47" i="16"/>
  <c r="DO47" i="16" s="1"/>
  <c r="DN48" i="16"/>
  <c r="DO48" i="16" s="1"/>
  <c r="DN49" i="16"/>
  <c r="DO49" i="16" s="1"/>
  <c r="DN50" i="16"/>
  <c r="DO50" i="16" s="1"/>
  <c r="DN51" i="16"/>
  <c r="DO51" i="16" s="1"/>
  <c r="DN52" i="16"/>
  <c r="DO52" i="16" s="1"/>
  <c r="DN53" i="16"/>
  <c r="DO53" i="16" s="1"/>
  <c r="DN54" i="16"/>
  <c r="DO54" i="16" s="1"/>
  <c r="DN55" i="16"/>
  <c r="DO55" i="16" s="1"/>
  <c r="DN56" i="16"/>
  <c r="DO56" i="16" s="1"/>
  <c r="DN57" i="16"/>
  <c r="DO57" i="16" s="1"/>
  <c r="DN58" i="16"/>
  <c r="DO58" i="16" s="1"/>
  <c r="DN59" i="16"/>
  <c r="DO59" i="16" s="1"/>
  <c r="DN60" i="16"/>
  <c r="DO60" i="16" s="1"/>
  <c r="DN61" i="16"/>
  <c r="DO61" i="16" s="1"/>
  <c r="DN62" i="16"/>
  <c r="DO62" i="16" s="1"/>
  <c r="DN63" i="16"/>
  <c r="DN64" i="16"/>
  <c r="DO64" i="16" s="1"/>
  <c r="DN65" i="16"/>
  <c r="DO65" i="16" s="1"/>
  <c r="DN66" i="16"/>
  <c r="DO66" i="16" s="1"/>
  <c r="DN67" i="16"/>
  <c r="DO67" i="16" s="1"/>
  <c r="DN68" i="16"/>
  <c r="DO68" i="16" s="1"/>
  <c r="DN69" i="16"/>
  <c r="DO69" i="16" s="1"/>
  <c r="DN70" i="16"/>
  <c r="DO70" i="16" s="1"/>
  <c r="DN71" i="16"/>
  <c r="DO71" i="16" s="1"/>
  <c r="DN72" i="16"/>
  <c r="DO72" i="16" s="1"/>
  <c r="DN73" i="16"/>
  <c r="DO73" i="16" s="1"/>
  <c r="DN74" i="16"/>
  <c r="DO74" i="16" s="1"/>
  <c r="DN75" i="16"/>
  <c r="DO75" i="16" s="1"/>
  <c r="DN76" i="16"/>
  <c r="DO76" i="16" s="1"/>
  <c r="DN77" i="16"/>
  <c r="DO77" i="16" s="1"/>
  <c r="DN78" i="16"/>
  <c r="DO78" i="16" s="1"/>
  <c r="DN79" i="16"/>
  <c r="DO79" i="16" s="1"/>
  <c r="DN80" i="16"/>
  <c r="DO80" i="16" s="1"/>
  <c r="DN81" i="16"/>
  <c r="DO81" i="16" s="1"/>
  <c r="DN82" i="16"/>
  <c r="DO82" i="16" s="1"/>
  <c r="DN83" i="16"/>
  <c r="DO83" i="16" s="1"/>
  <c r="DN84" i="16"/>
  <c r="DO84" i="16" s="1"/>
  <c r="DN85" i="16"/>
  <c r="DO85" i="16" s="1"/>
  <c r="DN86" i="16"/>
  <c r="DO86" i="16" s="1"/>
  <c r="DN87" i="16"/>
  <c r="DO87" i="16" s="1"/>
  <c r="DN88" i="16"/>
  <c r="DO88" i="16" s="1"/>
  <c r="DN89" i="16"/>
  <c r="DO89" i="16" s="1"/>
  <c r="DN90" i="16"/>
  <c r="DO90" i="16" s="1"/>
  <c r="DN91" i="16"/>
  <c r="DO91" i="16" s="1"/>
  <c r="DN92" i="16"/>
  <c r="DO92" i="16" s="1"/>
  <c r="DN93" i="16"/>
  <c r="DO93" i="16" s="1"/>
  <c r="DN94" i="16"/>
  <c r="DO94" i="16" s="1"/>
  <c r="DN95" i="16"/>
  <c r="DO95" i="16" s="1"/>
  <c r="DN96" i="16"/>
  <c r="DO96" i="16" s="1"/>
  <c r="DN97" i="16"/>
  <c r="DO97" i="16" s="1"/>
  <c r="DN98" i="16"/>
  <c r="DO98" i="16" s="1"/>
  <c r="DN99" i="16"/>
  <c r="DO99" i="16" s="1"/>
  <c r="DN100" i="16"/>
  <c r="DO100" i="16" s="1"/>
  <c r="DN101" i="16"/>
  <c r="DO101" i="16" s="1"/>
  <c r="DN102" i="16"/>
  <c r="DO102" i="16" s="1"/>
  <c r="DN103" i="16"/>
  <c r="DO103" i="16" s="1"/>
  <c r="DN104" i="16"/>
  <c r="DN105" i="16"/>
  <c r="DO105" i="16" s="1"/>
  <c r="DN106" i="16"/>
  <c r="DO106" i="16" s="1"/>
  <c r="DN107" i="16"/>
  <c r="DO107" i="16" s="1"/>
  <c r="DN108" i="16"/>
  <c r="DO108" i="16" s="1"/>
  <c r="DN109" i="16"/>
  <c r="DO109" i="16" s="1"/>
  <c r="DN110" i="16"/>
  <c r="DO110" i="16" s="1"/>
  <c r="DN111" i="16"/>
  <c r="DO111" i="16" s="1"/>
  <c r="DN112" i="16"/>
  <c r="DO112" i="16" s="1"/>
  <c r="DN113" i="16"/>
  <c r="DO113" i="16" s="1"/>
  <c r="DN114" i="16"/>
  <c r="DO114" i="16" s="1"/>
  <c r="DN115" i="16"/>
  <c r="DO115" i="16" s="1"/>
  <c r="DN116" i="16"/>
  <c r="DO116" i="16" s="1"/>
  <c r="DN117" i="16"/>
  <c r="DO117" i="16" s="1"/>
  <c r="DN118" i="16"/>
  <c r="DO118" i="16" s="1"/>
  <c r="DN119" i="16"/>
  <c r="DO119" i="16" s="1"/>
  <c r="DN120" i="16"/>
  <c r="DO120" i="16" s="1"/>
  <c r="DN121" i="16"/>
  <c r="DO121" i="16" s="1"/>
  <c r="DN122" i="16"/>
  <c r="DO122" i="16" s="1"/>
  <c r="DN123" i="16"/>
  <c r="DO123" i="16" s="1"/>
  <c r="DN124" i="16"/>
  <c r="DO124" i="16" s="1"/>
  <c r="DN125" i="16"/>
  <c r="DO125" i="16" s="1"/>
  <c r="DN126" i="16"/>
  <c r="DO126" i="16" s="1"/>
  <c r="DN127" i="16"/>
  <c r="DO127" i="16" s="1"/>
  <c r="DN128" i="16"/>
  <c r="DO128" i="16" s="1"/>
  <c r="DN129" i="16"/>
  <c r="DO129" i="16" s="1"/>
  <c r="DN130" i="16"/>
  <c r="DO130" i="16" s="1"/>
  <c r="DN131" i="16"/>
  <c r="DO131" i="16" s="1"/>
  <c r="DN132" i="16"/>
  <c r="DO132" i="16" s="1"/>
  <c r="DN133" i="16"/>
  <c r="DO133" i="16" s="1"/>
  <c r="DN134" i="16"/>
  <c r="DO134" i="16" s="1"/>
  <c r="DN135" i="16"/>
  <c r="DO135" i="16" s="1"/>
  <c r="DN136" i="16"/>
  <c r="DO136" i="16" s="1"/>
  <c r="DN137" i="16"/>
  <c r="DO137" i="16" s="1"/>
  <c r="DN138" i="16"/>
  <c r="DO138" i="16" s="1"/>
  <c r="DN139" i="16"/>
  <c r="DO139" i="16" s="1"/>
  <c r="DN140" i="16"/>
  <c r="DO140" i="16" s="1"/>
  <c r="DN141" i="16"/>
  <c r="DO141" i="16" s="1"/>
  <c r="DN142" i="16"/>
  <c r="DO142" i="16" s="1"/>
  <c r="DN143" i="16"/>
  <c r="DO143" i="16" s="1"/>
  <c r="DN144" i="16"/>
  <c r="DO144" i="16" s="1"/>
  <c r="DN145" i="16"/>
  <c r="DO145" i="16" s="1"/>
  <c r="DN146" i="16"/>
  <c r="DO146" i="16" s="1"/>
  <c r="DN147" i="16"/>
  <c r="DO147" i="16" s="1"/>
  <c r="DN148" i="16"/>
  <c r="DO148" i="16" s="1"/>
  <c r="DN149" i="16"/>
  <c r="DO149" i="16" s="1"/>
  <c r="DN150" i="16"/>
  <c r="DO150" i="16" s="1"/>
  <c r="DN151" i="16"/>
  <c r="DO151" i="16" s="1"/>
  <c r="DN152" i="16"/>
  <c r="DO152" i="16" s="1"/>
  <c r="DN153" i="16"/>
  <c r="DO153" i="16" s="1"/>
  <c r="DN154" i="16"/>
  <c r="DO154" i="16" s="1"/>
  <c r="DN155" i="16"/>
  <c r="DO155" i="16" s="1"/>
  <c r="DN156" i="16"/>
  <c r="DO156" i="16" s="1"/>
  <c r="DN157" i="16"/>
  <c r="DO157" i="16" s="1"/>
  <c r="DN158" i="16"/>
  <c r="DO158" i="16" s="1"/>
  <c r="DN159" i="16"/>
  <c r="DO159" i="16" s="1"/>
  <c r="DN160" i="16"/>
  <c r="DO160" i="16" s="1"/>
  <c r="DN161" i="16"/>
  <c r="DO161" i="16" s="1"/>
  <c r="DN162" i="16"/>
  <c r="DO162" i="16" s="1"/>
  <c r="DN163" i="16"/>
  <c r="DO163" i="16" s="1"/>
  <c r="DN164" i="16"/>
  <c r="DO164" i="16" s="1"/>
  <c r="DN165" i="16"/>
  <c r="DO165" i="16" s="1"/>
  <c r="DN166" i="16"/>
  <c r="DO166" i="16" s="1"/>
  <c r="DN167" i="16"/>
  <c r="DO167" i="16" s="1"/>
  <c r="DN168" i="16"/>
  <c r="DO168" i="16" s="1"/>
  <c r="DN169" i="16"/>
  <c r="DO169" i="16" s="1"/>
  <c r="DN170" i="16"/>
  <c r="DO170" i="16" s="1"/>
  <c r="DN171" i="16"/>
  <c r="DO171" i="16" s="1"/>
  <c r="DN172" i="16"/>
  <c r="DO172" i="16" s="1"/>
  <c r="DN173" i="16"/>
  <c r="DO173" i="16" s="1"/>
  <c r="DN174" i="16"/>
  <c r="DO174" i="16" s="1"/>
  <c r="DN175" i="16"/>
  <c r="DO175" i="16" s="1"/>
  <c r="DN176" i="16"/>
  <c r="DO176" i="16" s="1"/>
  <c r="DN177" i="16"/>
  <c r="DO177" i="16" s="1"/>
  <c r="DN178" i="16"/>
  <c r="DO178" i="16" s="1"/>
  <c r="DN179" i="16"/>
  <c r="DO179" i="16" s="1"/>
  <c r="DN180" i="16"/>
  <c r="DO180" i="16" s="1"/>
  <c r="DN181" i="16"/>
  <c r="DO181" i="16" s="1"/>
  <c r="DN182" i="16"/>
  <c r="DO182" i="16" s="1"/>
  <c r="DN183" i="16"/>
  <c r="DO183" i="16" s="1"/>
  <c r="DN184" i="16"/>
  <c r="DO184" i="16" s="1"/>
  <c r="DN185" i="16"/>
  <c r="DO185" i="16" s="1"/>
  <c r="DN186" i="16"/>
  <c r="DO186" i="16" s="1"/>
  <c r="DN187" i="16"/>
  <c r="DO187" i="16" s="1"/>
  <c r="DN188" i="16"/>
  <c r="DO188" i="16" s="1"/>
  <c r="DN189" i="16"/>
  <c r="DO189" i="16" s="1"/>
  <c r="DN190" i="16"/>
  <c r="DO190" i="16" s="1"/>
  <c r="DN191" i="16"/>
  <c r="DO191" i="16" s="1"/>
  <c r="DN192" i="16"/>
  <c r="DO192" i="16" s="1"/>
  <c r="DN193" i="16"/>
  <c r="DO193" i="16" s="1"/>
  <c r="DN194" i="16"/>
  <c r="DO194" i="16" s="1"/>
  <c r="DN195" i="16"/>
  <c r="DO195" i="16" s="1"/>
  <c r="DN196" i="16"/>
  <c r="DO196" i="16" s="1"/>
  <c r="DN197" i="16"/>
  <c r="DO197" i="16" s="1"/>
  <c r="DN198" i="16"/>
  <c r="DO198" i="16" s="1"/>
  <c r="DN199" i="16"/>
  <c r="DO199" i="16" s="1"/>
  <c r="DN200" i="16"/>
  <c r="DO200" i="16" s="1"/>
  <c r="DN201" i="16"/>
  <c r="DO201" i="16" s="1"/>
  <c r="DN202" i="16"/>
  <c r="DO202" i="16" s="1"/>
  <c r="DN203" i="16"/>
  <c r="DO203" i="16" s="1"/>
  <c r="DN204" i="16"/>
  <c r="DO204" i="16" s="1"/>
  <c r="DN205" i="16"/>
  <c r="DO205" i="16" s="1"/>
  <c r="DN206" i="16"/>
  <c r="DO206" i="16" s="1"/>
  <c r="DN207" i="16"/>
  <c r="DO207" i="16" s="1"/>
  <c r="DN208" i="16"/>
  <c r="DO208" i="16" s="1"/>
  <c r="DN209" i="16"/>
  <c r="DO209" i="16" s="1"/>
  <c r="DN210" i="16"/>
  <c r="DO210" i="16" s="1"/>
  <c r="DN211" i="16"/>
  <c r="DO211" i="16" s="1"/>
  <c r="DN212" i="16"/>
  <c r="DO212" i="16" s="1"/>
  <c r="DN213" i="16"/>
  <c r="DO213" i="16" s="1"/>
  <c r="DN214" i="16"/>
  <c r="DO214" i="16" s="1"/>
  <c r="DN215" i="16"/>
  <c r="DO215" i="16" s="1"/>
  <c r="DN216" i="16"/>
  <c r="DO216" i="16" s="1"/>
  <c r="DN217" i="16"/>
  <c r="DO217" i="16" s="1"/>
  <c r="DN218" i="16"/>
  <c r="DO218" i="16" s="1"/>
  <c r="DN219" i="16"/>
  <c r="DO219" i="16" s="1"/>
  <c r="DN220" i="16"/>
  <c r="DO220" i="16" s="1"/>
  <c r="DN221" i="16"/>
  <c r="DO221" i="16" s="1"/>
  <c r="DN222" i="16"/>
  <c r="DO222" i="16" s="1"/>
  <c r="DN223" i="16"/>
  <c r="DO223" i="16" s="1"/>
  <c r="DN224" i="16"/>
  <c r="DO224" i="16" s="1"/>
  <c r="DN225" i="16"/>
  <c r="DO225" i="16" s="1"/>
  <c r="DN226" i="16"/>
  <c r="DO226" i="16" s="1"/>
  <c r="DN227" i="16"/>
  <c r="DO227" i="16" s="1"/>
  <c r="DN228" i="16"/>
  <c r="DO228" i="16" s="1"/>
  <c r="DN229" i="16"/>
  <c r="DO229" i="16" s="1"/>
  <c r="DN230" i="16"/>
  <c r="DO230" i="16" s="1"/>
  <c r="DN231" i="16"/>
  <c r="DO231" i="16" s="1"/>
  <c r="DN232" i="16"/>
  <c r="DO232" i="16" s="1"/>
  <c r="DN233" i="16"/>
  <c r="DO233" i="16" s="1"/>
  <c r="DN234" i="16"/>
  <c r="DO234" i="16" s="1"/>
  <c r="DN235" i="16"/>
  <c r="DO235" i="16" s="1"/>
  <c r="DN236" i="16"/>
  <c r="DO236" i="16" s="1"/>
  <c r="DN237" i="16"/>
  <c r="DO237" i="16" s="1"/>
  <c r="DN238" i="16"/>
  <c r="DO238" i="16" s="1"/>
  <c r="DN239" i="16"/>
  <c r="DO239" i="16" s="1"/>
  <c r="DN240" i="16"/>
  <c r="DO240" i="16" s="1"/>
  <c r="DN241" i="16"/>
  <c r="DO241" i="16" s="1"/>
  <c r="DN242" i="16"/>
  <c r="DO242" i="16" s="1"/>
  <c r="DN243" i="16"/>
  <c r="DO243" i="16" s="1"/>
  <c r="DN244" i="16"/>
  <c r="DO244" i="16" s="1"/>
  <c r="DN245" i="16"/>
  <c r="DO245" i="16" s="1"/>
  <c r="DN246" i="16"/>
  <c r="DO246" i="16" s="1"/>
  <c r="DN247" i="16"/>
  <c r="DO247" i="16" s="1"/>
  <c r="DN248" i="16"/>
  <c r="DO248" i="16" s="1"/>
  <c r="DN249" i="16"/>
  <c r="DO249" i="16" s="1"/>
  <c r="DN250" i="16"/>
  <c r="DO250" i="16" s="1"/>
  <c r="DN251" i="16"/>
  <c r="DO251" i="16" s="1"/>
  <c r="DN252" i="16"/>
  <c r="DO252" i="16" s="1"/>
  <c r="DN253" i="16"/>
  <c r="DO253" i="16" s="1"/>
  <c r="DN254" i="16"/>
  <c r="DO254" i="16" s="1"/>
  <c r="DN255" i="16"/>
  <c r="DO255" i="16" s="1"/>
  <c r="DN256" i="16"/>
  <c r="DO256" i="16" s="1"/>
  <c r="DN257" i="16"/>
  <c r="DO257" i="16" s="1"/>
  <c r="DN258" i="16"/>
  <c r="DO258" i="16" s="1"/>
  <c r="DN259" i="16"/>
  <c r="DO259" i="16" s="1"/>
  <c r="DN260" i="16"/>
  <c r="DO260" i="16" s="1"/>
  <c r="DN261" i="16"/>
  <c r="DO261" i="16" s="1"/>
  <c r="DN262" i="16"/>
  <c r="DO262" i="16" s="1"/>
  <c r="DN263" i="16"/>
  <c r="DO263" i="16" s="1"/>
  <c r="DN264" i="16"/>
  <c r="DO264" i="16" s="1"/>
  <c r="DN265" i="16"/>
  <c r="DO265" i="16" s="1"/>
  <c r="DN266" i="16"/>
  <c r="DO266" i="16" s="1"/>
  <c r="DN267" i="16"/>
  <c r="DO267" i="16" s="1"/>
  <c r="DN268" i="16"/>
  <c r="DO268" i="16" s="1"/>
  <c r="DN269" i="16"/>
  <c r="DO269" i="16" s="1"/>
  <c r="DN270" i="16"/>
  <c r="DO270" i="16" s="1"/>
  <c r="DN271" i="16"/>
  <c r="DO271" i="16" s="1"/>
  <c r="DN272" i="16"/>
  <c r="DO272" i="16" s="1"/>
  <c r="DN273" i="16"/>
  <c r="DO273" i="16" s="1"/>
  <c r="DN274" i="16"/>
  <c r="DO274" i="16" s="1"/>
  <c r="DN275" i="16"/>
  <c r="DO275" i="16" s="1"/>
  <c r="DN276" i="16"/>
  <c r="DO276" i="16" s="1"/>
  <c r="DN277" i="16"/>
  <c r="DO277" i="16" s="1"/>
  <c r="DN278" i="16"/>
  <c r="DO278" i="16" s="1"/>
  <c r="DN279" i="16"/>
  <c r="DO279" i="16" s="1"/>
  <c r="DN280" i="16"/>
  <c r="DO280" i="16" s="1"/>
  <c r="DN281" i="16"/>
  <c r="DO281" i="16" s="1"/>
  <c r="DN282" i="16"/>
  <c r="DO282" i="16" s="1"/>
  <c r="DN283" i="16"/>
  <c r="DO283" i="16" s="1"/>
  <c r="DN284" i="16"/>
  <c r="DO284" i="16" s="1"/>
  <c r="DN285" i="16"/>
  <c r="DO285" i="16" s="1"/>
  <c r="DN286" i="16"/>
  <c r="DO286" i="16" s="1"/>
  <c r="DN287" i="16"/>
  <c r="DO287" i="16" s="1"/>
  <c r="DN288" i="16"/>
  <c r="DO288" i="16" s="1"/>
  <c r="DN289" i="16"/>
  <c r="DO289" i="16" s="1"/>
  <c r="DN290" i="16"/>
  <c r="DO290" i="16" s="1"/>
  <c r="DN291" i="16"/>
  <c r="DO291" i="16" s="1"/>
  <c r="DN292" i="16"/>
  <c r="DO292" i="16" s="1"/>
  <c r="DN293" i="16"/>
  <c r="DO293" i="16" s="1"/>
  <c r="DN294" i="16"/>
  <c r="DO294" i="16" s="1"/>
  <c r="DN295" i="16"/>
  <c r="DO295" i="16" s="1"/>
  <c r="DN296" i="16"/>
  <c r="DO296" i="16" s="1"/>
  <c r="DN297" i="16"/>
  <c r="DO297" i="16" s="1"/>
  <c r="DN298" i="16"/>
  <c r="DO298" i="16" s="1"/>
  <c r="DN299" i="16"/>
  <c r="DO299" i="16" s="1"/>
  <c r="DN300" i="16"/>
  <c r="DO300" i="16" s="1"/>
  <c r="DN301" i="16"/>
  <c r="DO301" i="16" s="1"/>
  <c r="DN302" i="16"/>
  <c r="DO302" i="16" s="1"/>
  <c r="DN303" i="16"/>
  <c r="DO303" i="16" s="1"/>
  <c r="DN304" i="16"/>
  <c r="DO304" i="16" s="1"/>
  <c r="DN305" i="16"/>
  <c r="DO305" i="16" s="1"/>
  <c r="DN306" i="16"/>
  <c r="DO306" i="16" s="1"/>
  <c r="DN307" i="16"/>
  <c r="DO307" i="16" s="1"/>
  <c r="DN308" i="16"/>
  <c r="DO308" i="16" s="1"/>
  <c r="DN309" i="16"/>
  <c r="DO309" i="16" s="1"/>
  <c r="DN310" i="16"/>
  <c r="DO310" i="16" s="1"/>
  <c r="DN311" i="16"/>
  <c r="DO311" i="16" s="1"/>
  <c r="DN312" i="16"/>
  <c r="DO312" i="16" s="1"/>
  <c r="DN313" i="16"/>
  <c r="DO313" i="16" s="1"/>
  <c r="DN314" i="16"/>
  <c r="DO314" i="16" s="1"/>
  <c r="DN315" i="16"/>
  <c r="DO315" i="16" s="1"/>
  <c r="DN316" i="16"/>
  <c r="DO316" i="16" s="1"/>
  <c r="DN317" i="16"/>
  <c r="DO317" i="16" s="1"/>
  <c r="DN318" i="16"/>
  <c r="DO318" i="16" s="1"/>
  <c r="DN319" i="16"/>
  <c r="DO319" i="16" s="1"/>
  <c r="DN320" i="16"/>
  <c r="DO320" i="16" s="1"/>
  <c r="DN321" i="16"/>
  <c r="DO321" i="16" s="1"/>
  <c r="DN322" i="16"/>
  <c r="DO322" i="16" s="1"/>
  <c r="DN323" i="16"/>
  <c r="DO323" i="16" s="1"/>
  <c r="DN324" i="16"/>
  <c r="DO324" i="16" s="1"/>
  <c r="DN325" i="16"/>
  <c r="DO325" i="16" s="1"/>
  <c r="DN326" i="16"/>
  <c r="DO326" i="16" s="1"/>
  <c r="DN327" i="16"/>
  <c r="DO327" i="16" s="1"/>
  <c r="DN328" i="16"/>
  <c r="DO328" i="16" s="1"/>
  <c r="DN329" i="16"/>
  <c r="DO329" i="16" s="1"/>
  <c r="DN330" i="16"/>
  <c r="DO330" i="16" s="1"/>
  <c r="DN331" i="16"/>
  <c r="DO331" i="16" s="1"/>
  <c r="DN332" i="16"/>
  <c r="DO332" i="16" s="1"/>
  <c r="DN333" i="16"/>
  <c r="DO333" i="16" s="1"/>
  <c r="DN334" i="16"/>
  <c r="DO334" i="16" s="1"/>
  <c r="DN335" i="16"/>
  <c r="DO335" i="16" s="1"/>
  <c r="DN336" i="16"/>
  <c r="DO336" i="16" s="1"/>
  <c r="DN337" i="16"/>
  <c r="DO337" i="16" s="1"/>
  <c r="DN338" i="16"/>
  <c r="DO338" i="16" s="1"/>
  <c r="DN339" i="16"/>
  <c r="DO339" i="16" s="1"/>
  <c r="DN340" i="16"/>
  <c r="DO340" i="16" s="1"/>
  <c r="DN341" i="16"/>
  <c r="DO341" i="16" s="1"/>
  <c r="DN342" i="16"/>
  <c r="DO342" i="16" s="1"/>
  <c r="DN343" i="16"/>
  <c r="DO343" i="16" s="1"/>
  <c r="DN344" i="16"/>
  <c r="DO344" i="16" s="1"/>
  <c r="DN345" i="16"/>
  <c r="DO345" i="16" s="1"/>
  <c r="DN346" i="16"/>
  <c r="DO346" i="16" s="1"/>
  <c r="DN347" i="16"/>
  <c r="DO347" i="16" s="1"/>
  <c r="DN348" i="16"/>
  <c r="DO348" i="16" s="1"/>
  <c r="DN349" i="16"/>
  <c r="DO349" i="16" s="1"/>
  <c r="DN350" i="16"/>
  <c r="DO350" i="16" s="1"/>
  <c r="DN351" i="16"/>
  <c r="DO351" i="16" s="1"/>
  <c r="DN352" i="16"/>
  <c r="DO352" i="16" s="1"/>
  <c r="DN353" i="16"/>
  <c r="DO353" i="16" s="1"/>
  <c r="DN354" i="16"/>
  <c r="DO354" i="16" s="1"/>
  <c r="DN355" i="16"/>
  <c r="DO355" i="16" s="1"/>
  <c r="DN356" i="16"/>
  <c r="DO356" i="16" s="1"/>
  <c r="DN357" i="16"/>
  <c r="DO357" i="16" s="1"/>
  <c r="DN358" i="16"/>
  <c r="DO358" i="16" s="1"/>
  <c r="DN359" i="16"/>
  <c r="DO359" i="16" s="1"/>
  <c r="DN360" i="16"/>
  <c r="DO360" i="16" s="1"/>
  <c r="DN361" i="16"/>
  <c r="DO361" i="16" s="1"/>
  <c r="DN362" i="16"/>
  <c r="DO362" i="16" s="1"/>
  <c r="DN363" i="16"/>
  <c r="DO363" i="16" s="1"/>
  <c r="DN364" i="16"/>
  <c r="DO364" i="16" s="1"/>
  <c r="DN365" i="16"/>
  <c r="DO365" i="16" s="1"/>
  <c r="DN366" i="16"/>
  <c r="DO366" i="16" s="1"/>
  <c r="DN367" i="16"/>
  <c r="DO367" i="16" s="1"/>
  <c r="DN368" i="16"/>
  <c r="DO368" i="16" s="1"/>
  <c r="DN369" i="16"/>
  <c r="DO369" i="16" s="1"/>
  <c r="DN370" i="16"/>
  <c r="DO370" i="16" s="1"/>
  <c r="DN371" i="16"/>
  <c r="DO371" i="16" s="1"/>
  <c r="DN372" i="16"/>
  <c r="DO372" i="16" s="1"/>
  <c r="DN373" i="16"/>
  <c r="DO373" i="16" s="1"/>
  <c r="DN374" i="16"/>
  <c r="DO374" i="16" s="1"/>
  <c r="DN375" i="16"/>
  <c r="DO375" i="16" s="1"/>
  <c r="DN376" i="16"/>
  <c r="DO376" i="16" s="1"/>
  <c r="DN377" i="16"/>
  <c r="DO377" i="16" s="1"/>
  <c r="DN378" i="16"/>
  <c r="DO378" i="16" s="1"/>
  <c r="DN379" i="16"/>
  <c r="DO379" i="16" s="1"/>
  <c r="DN380" i="16"/>
  <c r="DO380" i="16" s="1"/>
  <c r="DN381" i="16"/>
  <c r="DO381" i="16" s="1"/>
  <c r="DN382" i="16"/>
  <c r="DO382" i="16" s="1"/>
  <c r="DN383" i="16"/>
  <c r="DO383" i="16" s="1"/>
  <c r="DN384" i="16"/>
  <c r="DO384" i="16" s="1"/>
  <c r="DN385" i="16"/>
  <c r="DO385" i="16" s="1"/>
  <c r="DN386" i="16"/>
  <c r="DO386" i="16" s="1"/>
  <c r="DN387" i="16"/>
  <c r="DO387" i="16" s="1"/>
  <c r="DN388" i="16"/>
  <c r="DO388" i="16" s="1"/>
  <c r="DN389" i="16"/>
  <c r="DO389" i="16" s="1"/>
  <c r="DN390" i="16"/>
  <c r="DO390" i="16" s="1"/>
  <c r="DN391" i="16"/>
  <c r="DO391" i="16" s="1"/>
  <c r="DN392" i="16"/>
  <c r="DO392" i="16" s="1"/>
  <c r="DN393" i="16"/>
  <c r="DO393" i="16" s="1"/>
  <c r="DN394" i="16"/>
  <c r="DO394" i="16" s="1"/>
  <c r="DN395" i="16"/>
  <c r="DO395" i="16" s="1"/>
  <c r="DN396" i="16"/>
  <c r="DO396" i="16" s="1"/>
  <c r="DN397" i="16"/>
  <c r="DO397" i="16" s="1"/>
  <c r="DN398" i="16"/>
  <c r="DO398" i="16" s="1"/>
  <c r="DN399" i="16"/>
  <c r="DO399" i="16" s="1"/>
  <c r="DN400" i="16"/>
  <c r="DO400" i="16" s="1"/>
  <c r="DN401" i="16"/>
  <c r="DO401" i="16" s="1"/>
  <c r="DN402" i="16"/>
  <c r="DO402" i="16" s="1"/>
  <c r="DN403" i="16"/>
  <c r="DO403" i="16" s="1"/>
  <c r="DN404" i="16"/>
  <c r="DO404" i="16" s="1"/>
  <c r="DN405" i="16"/>
  <c r="DO405" i="16" s="1"/>
  <c r="DN406" i="16"/>
  <c r="DO406" i="16" s="1"/>
  <c r="DN407" i="16"/>
  <c r="DO407" i="16" s="1"/>
  <c r="DN408" i="16"/>
  <c r="DO408" i="16" s="1"/>
  <c r="DN409" i="16"/>
  <c r="DO409" i="16" s="1"/>
  <c r="DN410" i="16"/>
  <c r="DO410" i="16" s="1"/>
  <c r="DN411" i="16"/>
  <c r="DO411" i="16" s="1"/>
  <c r="DN412" i="16"/>
  <c r="DO412" i="16" s="1"/>
  <c r="DN413" i="16"/>
  <c r="DO413" i="16" s="1"/>
  <c r="DN414" i="16"/>
  <c r="DO414" i="16" s="1"/>
  <c r="DN415" i="16"/>
  <c r="DO415" i="16" s="1"/>
  <c r="DN416" i="16"/>
  <c r="DO416" i="16" s="1"/>
  <c r="DN417" i="16"/>
  <c r="DO417" i="16" s="1"/>
  <c r="DN418" i="16"/>
  <c r="DO418" i="16" s="1"/>
  <c r="DN419" i="16"/>
  <c r="DO419" i="16" s="1"/>
  <c r="DN420" i="16"/>
  <c r="DO420" i="16" s="1"/>
  <c r="DN421" i="16"/>
  <c r="DO421" i="16" s="1"/>
  <c r="DN422" i="16"/>
  <c r="DO422" i="16" s="1"/>
  <c r="DN423" i="16"/>
  <c r="DO423" i="16" s="1"/>
  <c r="DN424" i="16"/>
  <c r="DO424" i="16" s="1"/>
  <c r="DN425" i="16"/>
  <c r="DO425" i="16" s="1"/>
  <c r="DN426" i="16"/>
  <c r="DO426" i="16" s="1"/>
  <c r="DN427" i="16"/>
  <c r="DO427" i="16" s="1"/>
  <c r="DN428" i="16"/>
  <c r="DO428" i="16" s="1"/>
  <c r="DN429" i="16"/>
  <c r="DO429" i="16" s="1"/>
  <c r="DN430" i="16"/>
  <c r="DO430" i="16" s="1"/>
  <c r="DN431" i="16"/>
  <c r="DO431" i="16" s="1"/>
  <c r="DN432" i="16"/>
  <c r="DO432" i="16" s="1"/>
  <c r="DN433" i="16"/>
  <c r="DO433" i="16" s="1"/>
  <c r="DN434" i="16"/>
  <c r="DO434" i="16" s="1"/>
  <c r="DN435" i="16"/>
  <c r="DO435" i="16" s="1"/>
  <c r="DN436" i="16"/>
  <c r="DO436" i="16" s="1"/>
  <c r="DN437" i="16"/>
  <c r="DO437" i="16" s="1"/>
  <c r="DN438" i="16"/>
  <c r="DO438" i="16" s="1"/>
  <c r="DN439" i="16"/>
  <c r="DO439" i="16" s="1"/>
  <c r="DN440" i="16"/>
  <c r="DO440" i="16" s="1"/>
  <c r="DN441" i="16"/>
  <c r="DO441" i="16" s="1"/>
  <c r="DN442" i="16"/>
  <c r="DO442" i="16" s="1"/>
  <c r="DN443" i="16"/>
  <c r="DO443" i="16" s="1"/>
  <c r="DN444" i="16"/>
  <c r="DO444" i="16" s="1"/>
  <c r="DN445" i="16"/>
  <c r="DO445" i="16" s="1"/>
  <c r="DN446" i="16"/>
  <c r="DO446" i="16" s="1"/>
  <c r="DN447" i="16"/>
  <c r="DO447" i="16" s="1"/>
  <c r="DN448" i="16"/>
  <c r="DO448" i="16" s="1"/>
  <c r="DN449" i="16"/>
  <c r="DO449" i="16" s="1"/>
  <c r="DN450" i="16"/>
  <c r="DO450" i="16" s="1"/>
  <c r="DN451" i="16"/>
  <c r="DO451" i="16" s="1"/>
  <c r="DN452" i="16"/>
  <c r="DO452" i="16" s="1"/>
  <c r="DN453" i="16"/>
  <c r="DO453" i="16" s="1"/>
  <c r="DN454" i="16"/>
  <c r="DO454" i="16" s="1"/>
  <c r="DN455" i="16"/>
  <c r="DO455" i="16" s="1"/>
  <c r="DN456" i="16"/>
  <c r="DO456" i="16" s="1"/>
  <c r="DN457" i="16"/>
  <c r="DO457" i="16" s="1"/>
  <c r="DN458" i="16"/>
  <c r="DO458" i="16" s="1"/>
  <c r="DN459" i="16"/>
  <c r="DO459" i="16" s="1"/>
  <c r="DN460" i="16"/>
  <c r="DO460" i="16" s="1"/>
  <c r="DN461" i="16"/>
  <c r="DO461" i="16" s="1"/>
  <c r="DN462" i="16"/>
  <c r="DO462" i="16" s="1"/>
  <c r="DN463" i="16"/>
  <c r="DO463" i="16" s="1"/>
  <c r="DN464" i="16"/>
  <c r="DO464" i="16" s="1"/>
  <c r="DN465" i="16"/>
  <c r="DO465" i="16" s="1"/>
  <c r="DN466" i="16"/>
  <c r="DO466" i="16" s="1"/>
  <c r="DN467" i="16"/>
  <c r="DO467" i="16" s="1"/>
  <c r="DN468" i="16"/>
  <c r="DO468" i="16" s="1"/>
  <c r="DN469" i="16"/>
  <c r="DO469" i="16" s="1"/>
  <c r="DN470" i="16"/>
  <c r="DO470" i="16" s="1"/>
  <c r="DN471" i="16"/>
  <c r="DO471" i="16" s="1"/>
  <c r="DN472" i="16"/>
  <c r="DO472" i="16" s="1"/>
  <c r="DN473" i="16"/>
  <c r="DO473" i="16" s="1"/>
  <c r="DN474" i="16"/>
  <c r="DO474" i="16" s="1"/>
  <c r="DN475" i="16"/>
  <c r="DO475" i="16" s="1"/>
  <c r="DN476" i="16"/>
  <c r="DO476" i="16" s="1"/>
  <c r="DN477" i="16"/>
  <c r="DO477" i="16" s="1"/>
  <c r="DN478" i="16"/>
  <c r="DO478" i="16" s="1"/>
  <c r="DN479" i="16"/>
  <c r="DO479" i="16" s="1"/>
  <c r="DN480" i="16"/>
  <c r="DO480" i="16" s="1"/>
  <c r="DN481" i="16"/>
  <c r="DO481" i="16" s="1"/>
  <c r="DN482" i="16"/>
  <c r="DO482" i="16" s="1"/>
  <c r="DN483" i="16"/>
  <c r="DO483" i="16" s="1"/>
  <c r="DN484" i="16"/>
  <c r="DO484" i="16" s="1"/>
  <c r="DN485" i="16"/>
  <c r="DO485" i="16" s="1"/>
  <c r="DN486" i="16"/>
  <c r="DO486" i="16" s="1"/>
  <c r="DN487" i="16"/>
  <c r="DO487" i="16" s="1"/>
  <c r="DN488" i="16"/>
  <c r="DO488" i="16" s="1"/>
  <c r="DN489" i="16"/>
  <c r="DO489" i="16" s="1"/>
  <c r="DN490" i="16"/>
  <c r="DO490" i="16" s="1"/>
  <c r="DN491" i="16"/>
  <c r="DO491" i="16" s="1"/>
  <c r="DN492" i="16"/>
  <c r="DO492" i="16" s="1"/>
  <c r="DN493" i="16"/>
  <c r="DO493" i="16" s="1"/>
  <c r="DN494" i="16"/>
  <c r="DO494" i="16" s="1"/>
  <c r="DN495" i="16"/>
  <c r="DO495" i="16" s="1"/>
  <c r="DN496" i="16"/>
  <c r="DO496" i="16" s="1"/>
  <c r="DN497" i="16"/>
  <c r="DO497" i="16" s="1"/>
  <c r="DN498" i="16"/>
  <c r="DO498" i="16" s="1"/>
  <c r="DN499" i="16"/>
  <c r="DO499" i="16" s="1"/>
  <c r="DN500" i="16"/>
  <c r="DO500" i="16" s="1"/>
  <c r="DN501" i="16"/>
  <c r="DO501" i="16" s="1"/>
  <c r="DN502" i="16"/>
  <c r="DO502" i="16" s="1"/>
  <c r="DN503" i="16"/>
  <c r="DO503" i="16" s="1"/>
  <c r="DN504" i="16"/>
  <c r="DO504" i="16" s="1"/>
  <c r="DN505" i="16"/>
  <c r="DO505" i="16" s="1"/>
  <c r="DN506" i="16"/>
  <c r="DO506" i="16" s="1"/>
  <c r="DN507" i="16"/>
  <c r="DO507" i="16" s="1"/>
  <c r="DN508" i="16"/>
  <c r="DO508" i="16" s="1"/>
  <c r="DN509" i="16"/>
  <c r="DO509" i="16" s="1"/>
  <c r="DN510" i="16"/>
  <c r="DO510" i="16" s="1"/>
  <c r="DN511" i="16"/>
  <c r="DO511" i="16" s="1"/>
  <c r="DN512" i="16"/>
  <c r="DO512" i="16" s="1"/>
  <c r="DN513" i="16"/>
  <c r="DO513" i="16" s="1"/>
  <c r="DN514" i="16"/>
  <c r="DO514" i="16" s="1"/>
  <c r="DN515" i="16"/>
  <c r="DO515" i="16" s="1"/>
  <c r="DN516" i="16"/>
  <c r="DO516" i="16" s="1"/>
  <c r="DN517" i="16"/>
  <c r="DO517" i="16" s="1"/>
  <c r="DN518" i="16"/>
  <c r="DO518" i="16" s="1"/>
  <c r="DN519" i="16"/>
  <c r="DO519" i="16" s="1"/>
  <c r="DN520" i="16"/>
  <c r="DO520" i="16" s="1"/>
  <c r="DN521" i="16"/>
  <c r="DO521" i="16" s="1"/>
  <c r="DN522" i="16"/>
  <c r="DO522" i="16" s="1"/>
  <c r="DN523" i="16"/>
  <c r="DO523" i="16" s="1"/>
  <c r="DN524" i="16"/>
  <c r="DO524" i="16" s="1"/>
  <c r="DN525" i="16"/>
  <c r="DO525" i="16" s="1"/>
  <c r="DN526" i="16"/>
  <c r="DO526" i="16" s="1"/>
  <c r="DN527" i="16"/>
  <c r="DO527" i="16" s="1"/>
  <c r="DN528" i="16"/>
  <c r="DO528" i="16" s="1"/>
  <c r="DN529" i="16"/>
  <c r="DO529" i="16" s="1"/>
  <c r="DN530" i="16"/>
  <c r="DO530" i="16" s="1"/>
  <c r="DN531" i="16"/>
  <c r="DO531" i="16" s="1"/>
  <c r="DN532" i="16"/>
  <c r="DO532" i="16" s="1"/>
  <c r="DN533" i="16"/>
  <c r="DO533" i="16" s="1"/>
  <c r="DN534" i="16"/>
  <c r="DO534" i="16" s="1"/>
  <c r="DN535" i="16"/>
  <c r="DO535" i="16" s="1"/>
  <c r="DN536" i="16"/>
  <c r="DO536" i="16" s="1"/>
  <c r="DN537" i="16"/>
  <c r="DO537" i="16" s="1"/>
  <c r="DN538" i="16"/>
  <c r="DO538" i="16" s="1"/>
  <c r="DN539" i="16"/>
  <c r="DO539" i="16" s="1"/>
  <c r="DN540" i="16"/>
  <c r="DO540" i="16" s="1"/>
  <c r="DN541" i="16"/>
  <c r="DO541" i="16" s="1"/>
  <c r="DN542" i="16"/>
  <c r="DO542" i="16" s="1"/>
  <c r="DN543" i="16"/>
  <c r="DO543" i="16" s="1"/>
  <c r="DN544" i="16"/>
  <c r="DO544" i="16" s="1"/>
  <c r="DN545" i="16"/>
  <c r="DO545" i="16" s="1"/>
  <c r="DN546" i="16"/>
  <c r="DO546" i="16" s="1"/>
  <c r="DN547" i="16"/>
  <c r="DO547" i="16" s="1"/>
  <c r="DN548" i="16"/>
  <c r="DO548" i="16" s="1"/>
  <c r="DN549" i="16"/>
  <c r="DO549" i="16" s="1"/>
  <c r="DN550" i="16"/>
  <c r="DO550" i="16" s="1"/>
  <c r="DN551" i="16"/>
  <c r="DO551" i="16" s="1"/>
  <c r="DN552" i="16"/>
  <c r="DO552" i="16" s="1"/>
  <c r="DN553" i="16"/>
  <c r="DO553" i="16" s="1"/>
  <c r="DN554" i="16"/>
  <c r="DO554" i="16" s="1"/>
  <c r="DN555" i="16"/>
  <c r="DO555" i="16" s="1"/>
  <c r="DN556" i="16"/>
  <c r="DO556" i="16" s="1"/>
  <c r="DN557" i="16"/>
  <c r="DO557" i="16" s="1"/>
  <c r="DN558" i="16"/>
  <c r="DO558" i="16" s="1"/>
  <c r="DN559" i="16"/>
  <c r="DO559" i="16" s="1"/>
  <c r="DN560" i="16"/>
  <c r="DO560" i="16" s="1"/>
  <c r="DN561" i="16"/>
  <c r="DO561" i="16" s="1"/>
  <c r="DN562" i="16"/>
  <c r="DO562" i="16" s="1"/>
  <c r="DN563" i="16"/>
  <c r="DO563" i="16" s="1"/>
  <c r="DN564" i="16"/>
  <c r="DO564" i="16" s="1"/>
  <c r="DN565" i="16"/>
  <c r="DO565" i="16" s="1"/>
  <c r="DN566" i="16"/>
  <c r="DO566" i="16" s="1"/>
  <c r="DN567" i="16"/>
  <c r="DO567" i="16" s="1"/>
  <c r="DN568" i="16"/>
  <c r="DO568" i="16" s="1"/>
  <c r="DN569" i="16"/>
  <c r="DO569" i="16" s="1"/>
  <c r="DN570" i="16"/>
  <c r="DO570" i="16" s="1"/>
  <c r="DN571" i="16"/>
  <c r="DO571" i="16" s="1"/>
  <c r="DN572" i="16"/>
  <c r="DO572" i="16" s="1"/>
  <c r="DN573" i="16"/>
  <c r="DO573" i="16" s="1"/>
  <c r="DN574" i="16"/>
  <c r="DO574" i="16" s="1"/>
  <c r="DN575" i="16"/>
  <c r="DO575" i="16" s="1"/>
  <c r="DN576" i="16"/>
  <c r="DO576" i="16" s="1"/>
  <c r="DN577" i="16"/>
  <c r="DO577" i="16" s="1"/>
  <c r="DN578" i="16"/>
  <c r="DO578" i="16" s="1"/>
  <c r="DN579" i="16"/>
  <c r="DO579" i="16" s="1"/>
  <c r="DN580" i="16"/>
  <c r="DO580" i="16" s="1"/>
  <c r="DN581" i="16"/>
  <c r="DO581" i="16" s="1"/>
  <c r="DN582" i="16"/>
  <c r="DO582" i="16" s="1"/>
  <c r="DN583" i="16"/>
  <c r="DO583" i="16" s="1"/>
  <c r="DN584" i="16"/>
  <c r="DO584" i="16" s="1"/>
  <c r="DN585" i="16"/>
  <c r="DO585" i="16" s="1"/>
  <c r="DN586" i="16"/>
  <c r="DO586" i="16" s="1"/>
  <c r="DN587" i="16"/>
  <c r="DO587" i="16" s="1"/>
  <c r="DN588" i="16"/>
  <c r="DO588" i="16" s="1"/>
  <c r="DN589" i="16"/>
  <c r="DO589" i="16" s="1"/>
  <c r="DN590" i="16"/>
  <c r="DO590" i="16" s="1"/>
  <c r="DN591" i="16"/>
  <c r="DO591" i="16" s="1"/>
  <c r="DN592" i="16"/>
  <c r="DO592" i="16" s="1"/>
  <c r="DN593" i="16"/>
  <c r="DO593" i="16" s="1"/>
  <c r="DN594" i="16"/>
  <c r="DO594" i="16" s="1"/>
  <c r="DN595" i="16"/>
  <c r="DO595" i="16" s="1"/>
  <c r="DN596" i="16"/>
  <c r="DO596" i="16" s="1"/>
  <c r="DN597" i="16"/>
  <c r="DO597" i="16" s="1"/>
  <c r="DN598" i="16"/>
  <c r="DO598" i="16" s="1"/>
  <c r="DN599" i="16"/>
  <c r="DO599" i="16" s="1"/>
  <c r="DN600" i="16"/>
  <c r="DO600" i="16" s="1"/>
  <c r="DN601" i="16"/>
  <c r="DO601" i="16" s="1"/>
  <c r="DN602" i="16"/>
  <c r="DO602" i="16" s="1"/>
  <c r="DN603" i="16"/>
  <c r="DO603" i="16" s="1"/>
  <c r="DN604" i="16"/>
  <c r="DO604" i="16" s="1"/>
  <c r="DN605" i="16"/>
  <c r="DO605" i="16" s="1"/>
  <c r="DN606" i="16"/>
  <c r="DO606" i="16" s="1"/>
  <c r="DN607" i="16"/>
  <c r="DO607" i="16" s="1"/>
  <c r="DN608" i="16"/>
  <c r="DO608" i="16" s="1"/>
  <c r="DN609" i="16"/>
  <c r="DO609" i="16" s="1"/>
  <c r="DN610" i="16"/>
  <c r="DO610" i="16" s="1"/>
  <c r="DN611" i="16"/>
  <c r="DO611" i="16" s="1"/>
  <c r="DN612" i="16"/>
  <c r="DO612" i="16" s="1"/>
  <c r="DN613" i="16"/>
  <c r="DO613" i="16" s="1"/>
  <c r="DN614" i="16"/>
  <c r="DO614" i="16" s="1"/>
  <c r="DN615" i="16"/>
  <c r="DO615" i="16" s="1"/>
  <c r="DN616" i="16"/>
  <c r="DO616" i="16" s="1"/>
  <c r="DN617" i="16"/>
  <c r="DO617" i="16" s="1"/>
  <c r="DN618" i="16"/>
  <c r="DO618" i="16" s="1"/>
  <c r="DN619" i="16"/>
  <c r="DO619" i="16" s="1"/>
  <c r="DN620" i="16"/>
  <c r="DO620" i="16" s="1"/>
  <c r="DN621" i="16"/>
  <c r="DO621" i="16" s="1"/>
  <c r="DN622" i="16"/>
  <c r="DO622" i="16" s="1"/>
  <c r="DN623" i="16"/>
  <c r="DO623" i="16" s="1"/>
  <c r="DN624" i="16"/>
  <c r="DO624" i="16" s="1"/>
  <c r="DN625" i="16"/>
  <c r="DO625" i="16" s="1"/>
  <c r="DN626" i="16"/>
  <c r="DO626" i="16" s="1"/>
  <c r="DN627" i="16"/>
  <c r="DO627" i="16" s="1"/>
  <c r="DN628" i="16"/>
  <c r="DO628" i="16" s="1"/>
  <c r="DN629" i="16"/>
  <c r="DO629" i="16" s="1"/>
  <c r="DN630" i="16"/>
  <c r="DO630" i="16" s="1"/>
  <c r="DN631" i="16"/>
  <c r="DO631" i="16" s="1"/>
  <c r="DN632" i="16"/>
  <c r="DO632" i="16" s="1"/>
  <c r="DN633" i="16"/>
  <c r="DO633" i="16" s="1"/>
  <c r="DN634" i="16"/>
  <c r="DO634" i="16" s="1"/>
  <c r="DN635" i="16"/>
  <c r="DO635" i="16" s="1"/>
  <c r="DN636" i="16"/>
  <c r="DO636" i="16" s="1"/>
  <c r="DN637" i="16"/>
  <c r="DO637" i="16" s="1"/>
  <c r="DN638" i="16"/>
  <c r="DO638" i="16" s="1"/>
  <c r="DN639" i="16"/>
  <c r="DO639" i="16" s="1"/>
  <c r="DN640" i="16"/>
  <c r="DO640" i="16" s="1"/>
  <c r="DN641" i="16"/>
  <c r="DO641" i="16" s="1"/>
  <c r="DN642" i="16"/>
  <c r="DO642" i="16" s="1"/>
  <c r="DN643" i="16"/>
  <c r="DO643" i="16" s="1"/>
  <c r="DN644" i="16"/>
  <c r="DO644" i="16" s="1"/>
  <c r="DN645" i="16"/>
  <c r="DO645" i="16" s="1"/>
  <c r="DN646" i="16"/>
  <c r="DO646" i="16" s="1"/>
  <c r="DN647" i="16"/>
  <c r="DO647" i="16" s="1"/>
  <c r="DN648" i="16"/>
  <c r="DO648" i="16" s="1"/>
  <c r="DN649" i="16"/>
  <c r="DO649" i="16" s="1"/>
  <c r="DN650" i="16"/>
  <c r="DO650" i="16" s="1"/>
  <c r="DN651" i="16"/>
  <c r="DO651" i="16" s="1"/>
  <c r="DN652" i="16"/>
  <c r="DO652" i="16" s="1"/>
  <c r="DN653" i="16"/>
  <c r="DO653" i="16" s="1"/>
  <c r="DN654" i="16"/>
  <c r="DO654" i="16" s="1"/>
  <c r="DN655" i="16"/>
  <c r="DO655" i="16" s="1"/>
  <c r="DN656" i="16"/>
  <c r="DO656" i="16" s="1"/>
  <c r="DN657" i="16"/>
  <c r="DO657" i="16" s="1"/>
  <c r="DN658" i="16"/>
  <c r="DO658" i="16" s="1"/>
  <c r="DN659" i="16"/>
  <c r="DO659" i="16" s="1"/>
  <c r="DN660" i="16"/>
  <c r="DO660" i="16" s="1"/>
  <c r="DN661" i="16"/>
  <c r="DO661" i="16" s="1"/>
  <c r="DN662" i="16"/>
  <c r="DO662" i="16" s="1"/>
  <c r="DN663" i="16"/>
  <c r="DO663" i="16" s="1"/>
  <c r="DN664" i="16"/>
  <c r="DO664" i="16" s="1"/>
  <c r="DN665" i="16"/>
  <c r="DO665" i="16" s="1"/>
  <c r="DN666" i="16"/>
  <c r="DO666" i="16" s="1"/>
  <c r="DN667" i="16"/>
  <c r="DO667" i="16" s="1"/>
  <c r="DN668" i="16"/>
  <c r="DO668" i="16" s="1"/>
  <c r="DN669" i="16"/>
  <c r="DO669" i="16" s="1"/>
  <c r="DN670" i="16"/>
  <c r="DO670" i="16" s="1"/>
  <c r="DN671" i="16"/>
  <c r="DO671" i="16" s="1"/>
  <c r="DN672" i="16"/>
  <c r="DO672" i="16" s="1"/>
  <c r="DN673" i="16"/>
  <c r="DO673" i="16" s="1"/>
  <c r="DN674" i="16"/>
  <c r="DO674" i="16" s="1"/>
  <c r="DN675" i="16"/>
  <c r="DO675" i="16" s="1"/>
  <c r="DN676" i="16"/>
  <c r="DO676" i="16" s="1"/>
  <c r="DN677" i="16"/>
  <c r="DO677" i="16" s="1"/>
  <c r="DN678" i="16"/>
  <c r="DO678" i="16" s="1"/>
  <c r="DN679" i="16"/>
  <c r="DO679" i="16" s="1"/>
  <c r="DN680" i="16"/>
  <c r="DO680" i="16" s="1"/>
  <c r="DN681" i="16"/>
  <c r="DO681" i="16" s="1"/>
  <c r="DN682" i="16"/>
  <c r="DO682" i="16" s="1"/>
  <c r="DN683" i="16"/>
  <c r="DO683" i="16" s="1"/>
  <c r="DN684" i="16"/>
  <c r="DO684" i="16" s="1"/>
  <c r="DN685" i="16"/>
  <c r="DO685" i="16" s="1"/>
  <c r="DN686" i="16"/>
  <c r="DO686" i="16" s="1"/>
  <c r="DN687" i="16"/>
  <c r="DO687" i="16" s="1"/>
  <c r="DN688" i="16"/>
  <c r="DO688" i="16" s="1"/>
  <c r="DN689" i="16"/>
  <c r="DO689" i="16" s="1"/>
  <c r="DN690" i="16"/>
  <c r="DO690" i="16" s="1"/>
  <c r="DN691" i="16"/>
  <c r="DO691" i="16" s="1"/>
  <c r="DN692" i="16"/>
  <c r="DO692" i="16" s="1"/>
  <c r="DN693" i="16"/>
  <c r="DO693" i="16" s="1"/>
  <c r="DN694" i="16"/>
  <c r="DO694" i="16" s="1"/>
  <c r="DN695" i="16"/>
  <c r="DO695" i="16" s="1"/>
  <c r="DN696" i="16"/>
  <c r="DO696" i="16" s="1"/>
  <c r="DN697" i="16"/>
  <c r="DO697" i="16" s="1"/>
  <c r="DN698" i="16"/>
  <c r="DO698" i="16" s="1"/>
  <c r="DN699" i="16"/>
  <c r="DO699" i="16" s="1"/>
  <c r="DN700" i="16"/>
  <c r="DO700" i="16" s="1"/>
  <c r="DN701" i="16"/>
  <c r="DO701" i="16" s="1"/>
  <c r="DN702" i="16"/>
  <c r="DO702" i="16" s="1"/>
  <c r="DN703" i="16"/>
  <c r="DO703" i="16" s="1"/>
  <c r="DN704" i="16"/>
  <c r="DO704" i="16" s="1"/>
  <c r="DN705" i="16"/>
  <c r="DO705" i="16" s="1"/>
  <c r="DN706" i="16"/>
  <c r="DO706" i="16" s="1"/>
  <c r="DN707" i="16"/>
  <c r="DO707" i="16" s="1"/>
  <c r="DN708" i="16"/>
  <c r="DO708" i="16" s="1"/>
  <c r="DN709" i="16"/>
  <c r="DO709" i="16" s="1"/>
  <c r="DN710" i="16"/>
  <c r="DO710" i="16" s="1"/>
  <c r="DN711" i="16"/>
  <c r="DO711" i="16" s="1"/>
  <c r="DN712" i="16"/>
  <c r="DO712" i="16" s="1"/>
  <c r="DN713" i="16"/>
  <c r="DO713" i="16" s="1"/>
  <c r="DN714" i="16"/>
  <c r="DO714" i="16" s="1"/>
  <c r="DN715" i="16"/>
  <c r="DO715" i="16" s="1"/>
  <c r="DN716" i="16"/>
  <c r="DO716" i="16" s="1"/>
  <c r="DN717" i="16"/>
  <c r="DO717" i="16" s="1"/>
  <c r="DN718" i="16"/>
  <c r="DO718" i="16" s="1"/>
  <c r="DN719" i="16"/>
  <c r="DO719" i="16" s="1"/>
  <c r="DN720" i="16"/>
  <c r="DO720" i="16" s="1"/>
  <c r="DN721" i="16"/>
  <c r="DO721" i="16" s="1"/>
  <c r="DN722" i="16"/>
  <c r="DO722" i="16" s="1"/>
  <c r="DN723" i="16"/>
  <c r="DO723" i="16" s="1"/>
  <c r="DN724" i="16"/>
  <c r="DO724" i="16" s="1"/>
  <c r="DN725" i="16"/>
  <c r="DO725" i="16" s="1"/>
  <c r="DN726" i="16"/>
  <c r="DO726" i="16" s="1"/>
  <c r="DN727" i="16"/>
  <c r="DO727" i="16" s="1"/>
  <c r="DN728" i="16"/>
  <c r="DO728" i="16" s="1"/>
  <c r="DN729" i="16"/>
  <c r="DO729" i="16" s="1"/>
  <c r="DN730" i="16"/>
  <c r="DO730" i="16" s="1"/>
  <c r="DN731" i="16"/>
  <c r="DO731" i="16" s="1"/>
  <c r="DN732" i="16"/>
  <c r="DO732" i="16" s="1"/>
  <c r="DN733" i="16"/>
  <c r="DO733" i="16" s="1"/>
  <c r="DN734" i="16"/>
  <c r="DO734" i="16" s="1"/>
  <c r="DN735" i="16"/>
  <c r="DO735" i="16" s="1"/>
  <c r="DN736" i="16"/>
  <c r="DO736" i="16" s="1"/>
  <c r="DN737" i="16"/>
  <c r="DO737" i="16" s="1"/>
  <c r="DN738" i="16"/>
  <c r="DO738" i="16" s="1"/>
  <c r="DN739" i="16"/>
  <c r="DO739" i="16" s="1"/>
  <c r="DN740" i="16"/>
  <c r="DO740" i="16" s="1"/>
  <c r="DN741" i="16"/>
  <c r="DO741" i="16" s="1"/>
  <c r="DN742" i="16"/>
  <c r="DO742" i="16" s="1"/>
  <c r="DN743" i="16"/>
  <c r="DO743" i="16" s="1"/>
  <c r="DN744" i="16"/>
  <c r="DO744" i="16" s="1"/>
  <c r="DN745" i="16"/>
  <c r="DO745" i="16" s="1"/>
  <c r="DN746" i="16"/>
  <c r="DO746" i="16" s="1"/>
  <c r="DN747" i="16"/>
  <c r="DO747" i="16" s="1"/>
  <c r="DN748" i="16"/>
  <c r="DO748" i="16" s="1"/>
  <c r="DN749" i="16"/>
  <c r="DO749" i="16" s="1"/>
  <c r="DN750" i="16"/>
  <c r="DO750" i="16" s="1"/>
  <c r="DN751" i="16"/>
  <c r="DO751" i="16" s="1"/>
  <c r="DN752" i="16"/>
  <c r="DO752" i="16" s="1"/>
  <c r="DN753" i="16"/>
  <c r="DO753" i="16" s="1"/>
  <c r="DN754" i="16"/>
  <c r="DO754" i="16" s="1"/>
  <c r="DN755" i="16"/>
  <c r="DO755" i="16" s="1"/>
  <c r="DN756" i="16"/>
  <c r="DO756" i="16" s="1"/>
  <c r="DN757" i="16"/>
  <c r="DO757" i="16" s="1"/>
  <c r="DN758" i="16"/>
  <c r="DO758" i="16" s="1"/>
  <c r="DN759" i="16"/>
  <c r="DO759" i="16" s="1"/>
  <c r="DN760" i="16"/>
  <c r="DO760" i="16" s="1"/>
  <c r="DN761" i="16"/>
  <c r="DO761" i="16" s="1"/>
  <c r="DN762" i="16"/>
  <c r="DO762" i="16" s="1"/>
  <c r="DN763" i="16"/>
  <c r="DO763" i="16" s="1"/>
  <c r="DN764" i="16"/>
  <c r="DO764" i="16" s="1"/>
  <c r="DN765" i="16"/>
  <c r="DO765" i="16" s="1"/>
  <c r="DN766" i="16"/>
  <c r="DO766" i="16" s="1"/>
  <c r="DN767" i="16"/>
  <c r="DO767" i="16" s="1"/>
  <c r="DN768" i="16"/>
  <c r="DO768" i="16" s="1"/>
  <c r="DN769" i="16"/>
  <c r="DO769" i="16" s="1"/>
  <c r="DN770" i="16"/>
  <c r="DO770" i="16" s="1"/>
  <c r="DN771" i="16"/>
  <c r="DO771" i="16" s="1"/>
  <c r="DN772" i="16"/>
  <c r="DO772" i="16" s="1"/>
  <c r="DN773" i="16"/>
  <c r="DO773" i="16" s="1"/>
  <c r="DN774" i="16"/>
  <c r="DO774" i="16" s="1"/>
  <c r="DN775" i="16"/>
  <c r="DO775" i="16" s="1"/>
  <c r="DN776" i="16"/>
  <c r="DO776" i="16" s="1"/>
  <c r="DN777" i="16"/>
  <c r="DO777" i="16" s="1"/>
  <c r="DN778" i="16"/>
  <c r="DO778" i="16" s="1"/>
  <c r="DN779" i="16"/>
  <c r="DO779" i="16" s="1"/>
  <c r="DN780" i="16"/>
  <c r="DO780" i="16" s="1"/>
  <c r="DN781" i="16"/>
  <c r="DO781" i="16" s="1"/>
  <c r="DN782" i="16"/>
  <c r="DO782" i="16" s="1"/>
  <c r="DN783" i="16"/>
  <c r="DO783" i="16" s="1"/>
  <c r="DN784" i="16"/>
  <c r="DO784" i="16" s="1"/>
  <c r="DN785" i="16"/>
  <c r="DO785" i="16" s="1"/>
  <c r="DN786" i="16"/>
  <c r="DO786" i="16" s="1"/>
  <c r="DN787" i="16"/>
  <c r="DO787" i="16" s="1"/>
  <c r="DN788" i="16"/>
  <c r="DO788" i="16" s="1"/>
  <c r="DN789" i="16"/>
  <c r="DO789" i="16" s="1"/>
  <c r="DN790" i="16"/>
  <c r="DO790" i="16" s="1"/>
  <c r="DN791" i="16"/>
  <c r="DO791" i="16" s="1"/>
  <c r="DN792" i="16"/>
  <c r="DO792" i="16" s="1"/>
  <c r="DN793" i="16"/>
  <c r="DO793" i="16" s="1"/>
  <c r="DN794" i="16"/>
  <c r="DO794" i="16" s="1"/>
  <c r="DN795" i="16"/>
  <c r="DO795" i="16" s="1"/>
  <c r="DN796" i="16"/>
  <c r="DO796" i="16" s="1"/>
  <c r="DN797" i="16"/>
  <c r="DO797" i="16" s="1"/>
  <c r="DN798" i="16"/>
  <c r="DO798" i="16" s="1"/>
  <c r="DN799" i="16"/>
  <c r="DO799" i="16" s="1"/>
  <c r="DN800" i="16"/>
  <c r="DO800" i="16" s="1"/>
  <c r="DN45" i="16"/>
  <c r="DO45" i="16" s="1"/>
  <c r="CY85" i="16"/>
  <c r="CY136" i="16"/>
  <c r="CY208" i="16"/>
  <c r="CY415" i="16"/>
  <c r="CY472" i="16"/>
  <c r="CY543" i="16"/>
  <c r="CY544" i="16"/>
  <c r="CY640" i="16"/>
  <c r="CY680" i="16"/>
  <c r="CY688" i="16"/>
  <c r="CY744" i="16"/>
  <c r="CY783" i="16"/>
  <c r="CY799" i="16"/>
  <c r="CX47" i="16"/>
  <c r="CY47" i="16" s="1"/>
  <c r="CX48" i="16"/>
  <c r="CY48" i="16" s="1"/>
  <c r="CX49" i="16"/>
  <c r="CY49" i="16" s="1"/>
  <c r="CX50" i="16"/>
  <c r="CY50" i="16" s="1"/>
  <c r="CX51" i="16"/>
  <c r="CY51" i="16" s="1"/>
  <c r="CX52" i="16"/>
  <c r="CY52" i="16" s="1"/>
  <c r="CX53" i="16"/>
  <c r="CY53" i="16" s="1"/>
  <c r="CX54" i="16"/>
  <c r="CY54" i="16" s="1"/>
  <c r="CX55" i="16"/>
  <c r="CY55" i="16" s="1"/>
  <c r="CX56" i="16"/>
  <c r="CY56" i="16" s="1"/>
  <c r="CX57" i="16"/>
  <c r="CY57" i="16" s="1"/>
  <c r="CX58" i="16"/>
  <c r="CY58" i="16" s="1"/>
  <c r="CX59" i="16"/>
  <c r="CY59" i="16" s="1"/>
  <c r="CX60" i="16"/>
  <c r="CY60" i="16" s="1"/>
  <c r="CX61" i="16"/>
  <c r="CY61" i="16" s="1"/>
  <c r="CX62" i="16"/>
  <c r="CY62" i="16" s="1"/>
  <c r="CX63" i="16"/>
  <c r="CY63" i="16" s="1"/>
  <c r="CX64" i="16"/>
  <c r="CY64" i="16" s="1"/>
  <c r="CX65" i="16"/>
  <c r="CY65" i="16" s="1"/>
  <c r="CX66" i="16"/>
  <c r="CY66" i="16" s="1"/>
  <c r="CX67" i="16"/>
  <c r="CY67" i="16" s="1"/>
  <c r="CX68" i="16"/>
  <c r="CY68" i="16" s="1"/>
  <c r="CX69" i="16"/>
  <c r="CY69" i="16" s="1"/>
  <c r="CX70" i="16"/>
  <c r="CY70" i="16" s="1"/>
  <c r="CX71" i="16"/>
  <c r="CY71" i="16" s="1"/>
  <c r="CX72" i="16"/>
  <c r="CY72" i="16" s="1"/>
  <c r="CX73" i="16"/>
  <c r="CY73" i="16" s="1"/>
  <c r="CX74" i="16"/>
  <c r="CY74" i="16" s="1"/>
  <c r="CX75" i="16"/>
  <c r="CY75" i="16" s="1"/>
  <c r="CX76" i="16"/>
  <c r="CY76" i="16" s="1"/>
  <c r="CX77" i="16"/>
  <c r="CY77" i="16" s="1"/>
  <c r="CX78" i="16"/>
  <c r="CY78" i="16" s="1"/>
  <c r="CX79" i="16"/>
  <c r="CY79" i="16" s="1"/>
  <c r="CX80" i="16"/>
  <c r="CY80" i="16" s="1"/>
  <c r="CX81" i="16"/>
  <c r="CY81" i="16" s="1"/>
  <c r="CX82" i="16"/>
  <c r="CY82" i="16" s="1"/>
  <c r="CX83" i="16"/>
  <c r="CY83" i="16" s="1"/>
  <c r="CX84" i="16"/>
  <c r="CY84" i="16" s="1"/>
  <c r="CX85" i="16"/>
  <c r="CX86" i="16"/>
  <c r="CY86" i="16" s="1"/>
  <c r="CX87" i="16"/>
  <c r="CY87" i="16" s="1"/>
  <c r="CX88" i="16"/>
  <c r="CY88" i="16" s="1"/>
  <c r="CX89" i="16"/>
  <c r="CY89" i="16" s="1"/>
  <c r="CX90" i="16"/>
  <c r="CY90" i="16" s="1"/>
  <c r="CX91" i="16"/>
  <c r="CY91" i="16" s="1"/>
  <c r="CX92" i="16"/>
  <c r="CY92" i="16" s="1"/>
  <c r="CX93" i="16"/>
  <c r="CY93" i="16" s="1"/>
  <c r="CX94" i="16"/>
  <c r="CY94" i="16" s="1"/>
  <c r="CX95" i="16"/>
  <c r="CY95" i="16" s="1"/>
  <c r="CX96" i="16"/>
  <c r="CY96" i="16" s="1"/>
  <c r="CX97" i="16"/>
  <c r="CY97" i="16" s="1"/>
  <c r="CX98" i="16"/>
  <c r="CY98" i="16" s="1"/>
  <c r="CX99" i="16"/>
  <c r="CY99" i="16" s="1"/>
  <c r="CX100" i="16"/>
  <c r="CY100" i="16" s="1"/>
  <c r="CX101" i="16"/>
  <c r="CY101" i="16" s="1"/>
  <c r="CX102" i="16"/>
  <c r="CY102" i="16" s="1"/>
  <c r="CX103" i="16"/>
  <c r="CY103" i="16" s="1"/>
  <c r="CX104" i="16"/>
  <c r="CY104" i="16" s="1"/>
  <c r="CX105" i="16"/>
  <c r="CY105" i="16" s="1"/>
  <c r="CX106" i="16"/>
  <c r="CY106" i="16" s="1"/>
  <c r="CX107" i="16"/>
  <c r="CY107" i="16" s="1"/>
  <c r="CX108" i="16"/>
  <c r="CY108" i="16" s="1"/>
  <c r="CX109" i="16"/>
  <c r="CY109" i="16" s="1"/>
  <c r="CX110" i="16"/>
  <c r="CY110" i="16" s="1"/>
  <c r="CX111" i="16"/>
  <c r="CY111" i="16" s="1"/>
  <c r="CX112" i="16"/>
  <c r="CY112" i="16" s="1"/>
  <c r="CX113" i="16"/>
  <c r="CY113" i="16" s="1"/>
  <c r="CX114" i="16"/>
  <c r="CY114" i="16" s="1"/>
  <c r="CX115" i="16"/>
  <c r="CY115" i="16" s="1"/>
  <c r="CX116" i="16"/>
  <c r="CY116" i="16" s="1"/>
  <c r="CX117" i="16"/>
  <c r="CY117" i="16" s="1"/>
  <c r="CX118" i="16"/>
  <c r="CY118" i="16" s="1"/>
  <c r="CX119" i="16"/>
  <c r="CY119" i="16" s="1"/>
  <c r="CX120" i="16"/>
  <c r="CY120" i="16" s="1"/>
  <c r="CX121" i="16"/>
  <c r="CY121" i="16" s="1"/>
  <c r="CX122" i="16"/>
  <c r="CY122" i="16" s="1"/>
  <c r="CX123" i="16"/>
  <c r="CY123" i="16" s="1"/>
  <c r="CX124" i="16"/>
  <c r="CY124" i="16" s="1"/>
  <c r="CX125" i="16"/>
  <c r="CY125" i="16" s="1"/>
  <c r="CX126" i="16"/>
  <c r="CY126" i="16" s="1"/>
  <c r="CX127" i="16"/>
  <c r="CY127" i="16" s="1"/>
  <c r="CX128" i="16"/>
  <c r="CY128" i="16" s="1"/>
  <c r="CX129" i="16"/>
  <c r="CY129" i="16" s="1"/>
  <c r="CX130" i="16"/>
  <c r="CY130" i="16" s="1"/>
  <c r="CX131" i="16"/>
  <c r="CY131" i="16" s="1"/>
  <c r="CX132" i="16"/>
  <c r="CY132" i="16" s="1"/>
  <c r="CX133" i="16"/>
  <c r="CY133" i="16" s="1"/>
  <c r="CX134" i="16"/>
  <c r="CY134" i="16" s="1"/>
  <c r="CX135" i="16"/>
  <c r="CY135" i="16" s="1"/>
  <c r="CX136" i="16"/>
  <c r="CX137" i="16"/>
  <c r="CY137" i="16" s="1"/>
  <c r="CX138" i="16"/>
  <c r="CY138" i="16" s="1"/>
  <c r="CX139" i="16"/>
  <c r="CY139" i="16" s="1"/>
  <c r="CX140" i="16"/>
  <c r="CY140" i="16" s="1"/>
  <c r="CX141" i="16"/>
  <c r="CY141" i="16" s="1"/>
  <c r="CX142" i="16"/>
  <c r="CY142" i="16" s="1"/>
  <c r="CX143" i="16"/>
  <c r="CY143" i="16" s="1"/>
  <c r="CX144" i="16"/>
  <c r="CY144" i="16" s="1"/>
  <c r="CX145" i="16"/>
  <c r="CY145" i="16" s="1"/>
  <c r="CX146" i="16"/>
  <c r="CY146" i="16" s="1"/>
  <c r="CX147" i="16"/>
  <c r="CY147" i="16" s="1"/>
  <c r="CX148" i="16"/>
  <c r="CY148" i="16" s="1"/>
  <c r="CX149" i="16"/>
  <c r="CY149" i="16" s="1"/>
  <c r="CX150" i="16"/>
  <c r="CY150" i="16" s="1"/>
  <c r="CX151" i="16"/>
  <c r="CY151" i="16" s="1"/>
  <c r="CX152" i="16"/>
  <c r="CY152" i="16" s="1"/>
  <c r="CX153" i="16"/>
  <c r="CY153" i="16" s="1"/>
  <c r="CX154" i="16"/>
  <c r="CY154" i="16" s="1"/>
  <c r="CX155" i="16"/>
  <c r="CY155" i="16" s="1"/>
  <c r="CX156" i="16"/>
  <c r="CY156" i="16" s="1"/>
  <c r="CX157" i="16"/>
  <c r="CY157" i="16" s="1"/>
  <c r="CX158" i="16"/>
  <c r="CY158" i="16" s="1"/>
  <c r="CX159" i="16"/>
  <c r="CY159" i="16" s="1"/>
  <c r="CX160" i="16"/>
  <c r="CY160" i="16" s="1"/>
  <c r="CX161" i="16"/>
  <c r="CY161" i="16" s="1"/>
  <c r="CX162" i="16"/>
  <c r="CY162" i="16" s="1"/>
  <c r="CX163" i="16"/>
  <c r="CY163" i="16" s="1"/>
  <c r="CX164" i="16"/>
  <c r="CY164" i="16" s="1"/>
  <c r="CX165" i="16"/>
  <c r="CY165" i="16" s="1"/>
  <c r="CX166" i="16"/>
  <c r="CY166" i="16" s="1"/>
  <c r="CX167" i="16"/>
  <c r="CY167" i="16" s="1"/>
  <c r="CX168" i="16"/>
  <c r="CY168" i="16" s="1"/>
  <c r="CX169" i="16"/>
  <c r="CY169" i="16" s="1"/>
  <c r="CX170" i="16"/>
  <c r="CY170" i="16" s="1"/>
  <c r="CX171" i="16"/>
  <c r="CY171" i="16" s="1"/>
  <c r="CX172" i="16"/>
  <c r="CY172" i="16" s="1"/>
  <c r="CX173" i="16"/>
  <c r="CY173" i="16" s="1"/>
  <c r="CX174" i="16"/>
  <c r="CY174" i="16" s="1"/>
  <c r="CX175" i="16"/>
  <c r="CY175" i="16" s="1"/>
  <c r="CX176" i="16"/>
  <c r="CY176" i="16" s="1"/>
  <c r="CX177" i="16"/>
  <c r="CY177" i="16" s="1"/>
  <c r="CX178" i="16"/>
  <c r="CY178" i="16" s="1"/>
  <c r="CX179" i="16"/>
  <c r="CY179" i="16" s="1"/>
  <c r="CX180" i="16"/>
  <c r="CY180" i="16" s="1"/>
  <c r="CX181" i="16"/>
  <c r="CY181" i="16" s="1"/>
  <c r="CX182" i="16"/>
  <c r="CY182" i="16" s="1"/>
  <c r="CX183" i="16"/>
  <c r="CY183" i="16" s="1"/>
  <c r="CX184" i="16"/>
  <c r="CY184" i="16" s="1"/>
  <c r="CX185" i="16"/>
  <c r="CY185" i="16" s="1"/>
  <c r="CX186" i="16"/>
  <c r="CY186" i="16" s="1"/>
  <c r="CX187" i="16"/>
  <c r="CY187" i="16" s="1"/>
  <c r="CX188" i="16"/>
  <c r="CY188" i="16" s="1"/>
  <c r="CX189" i="16"/>
  <c r="CY189" i="16" s="1"/>
  <c r="CX190" i="16"/>
  <c r="CY190" i="16" s="1"/>
  <c r="CX191" i="16"/>
  <c r="CY191" i="16" s="1"/>
  <c r="CX192" i="16"/>
  <c r="CY192" i="16" s="1"/>
  <c r="CX193" i="16"/>
  <c r="CY193" i="16" s="1"/>
  <c r="CX194" i="16"/>
  <c r="CY194" i="16" s="1"/>
  <c r="CX195" i="16"/>
  <c r="CY195" i="16" s="1"/>
  <c r="CX196" i="16"/>
  <c r="CY196" i="16" s="1"/>
  <c r="CX197" i="16"/>
  <c r="CY197" i="16" s="1"/>
  <c r="CX198" i="16"/>
  <c r="CY198" i="16" s="1"/>
  <c r="CX199" i="16"/>
  <c r="CY199" i="16" s="1"/>
  <c r="CX200" i="16"/>
  <c r="CY200" i="16" s="1"/>
  <c r="CX201" i="16"/>
  <c r="CY201" i="16" s="1"/>
  <c r="CX202" i="16"/>
  <c r="CY202" i="16" s="1"/>
  <c r="CX203" i="16"/>
  <c r="CY203" i="16" s="1"/>
  <c r="CX204" i="16"/>
  <c r="CY204" i="16" s="1"/>
  <c r="CX205" i="16"/>
  <c r="CY205" i="16" s="1"/>
  <c r="CX206" i="16"/>
  <c r="CY206" i="16" s="1"/>
  <c r="CX207" i="16"/>
  <c r="CY207" i="16" s="1"/>
  <c r="CX208" i="16"/>
  <c r="CX209" i="16"/>
  <c r="CY209" i="16" s="1"/>
  <c r="CX210" i="16"/>
  <c r="CY210" i="16" s="1"/>
  <c r="CX211" i="16"/>
  <c r="CY211" i="16" s="1"/>
  <c r="CX212" i="16"/>
  <c r="CY212" i="16" s="1"/>
  <c r="CX213" i="16"/>
  <c r="CY213" i="16" s="1"/>
  <c r="CX214" i="16"/>
  <c r="CY214" i="16" s="1"/>
  <c r="CX215" i="16"/>
  <c r="CY215" i="16" s="1"/>
  <c r="CX216" i="16"/>
  <c r="CY216" i="16" s="1"/>
  <c r="CX217" i="16"/>
  <c r="CY217" i="16" s="1"/>
  <c r="CX218" i="16"/>
  <c r="CY218" i="16" s="1"/>
  <c r="CX219" i="16"/>
  <c r="CY219" i="16" s="1"/>
  <c r="CX220" i="16"/>
  <c r="CY220" i="16" s="1"/>
  <c r="CX221" i="16"/>
  <c r="CY221" i="16" s="1"/>
  <c r="CX222" i="16"/>
  <c r="CY222" i="16" s="1"/>
  <c r="CX223" i="16"/>
  <c r="CY223" i="16" s="1"/>
  <c r="CX224" i="16"/>
  <c r="CY224" i="16" s="1"/>
  <c r="CX225" i="16"/>
  <c r="CY225" i="16" s="1"/>
  <c r="CX226" i="16"/>
  <c r="CY226" i="16" s="1"/>
  <c r="CX227" i="16"/>
  <c r="CY227" i="16" s="1"/>
  <c r="CX228" i="16"/>
  <c r="CY228" i="16" s="1"/>
  <c r="CX229" i="16"/>
  <c r="CY229" i="16" s="1"/>
  <c r="CX230" i="16"/>
  <c r="CY230" i="16" s="1"/>
  <c r="CX231" i="16"/>
  <c r="CY231" i="16" s="1"/>
  <c r="CX232" i="16"/>
  <c r="CY232" i="16" s="1"/>
  <c r="CX233" i="16"/>
  <c r="CY233" i="16" s="1"/>
  <c r="CX234" i="16"/>
  <c r="CY234" i="16" s="1"/>
  <c r="CX235" i="16"/>
  <c r="CY235" i="16" s="1"/>
  <c r="CX236" i="16"/>
  <c r="CY236" i="16" s="1"/>
  <c r="CX237" i="16"/>
  <c r="CY237" i="16" s="1"/>
  <c r="CX238" i="16"/>
  <c r="CY238" i="16" s="1"/>
  <c r="CX239" i="16"/>
  <c r="CY239" i="16" s="1"/>
  <c r="CX240" i="16"/>
  <c r="CY240" i="16" s="1"/>
  <c r="CX241" i="16"/>
  <c r="CY241" i="16" s="1"/>
  <c r="CX242" i="16"/>
  <c r="CY242" i="16" s="1"/>
  <c r="CX243" i="16"/>
  <c r="CY243" i="16" s="1"/>
  <c r="CX244" i="16"/>
  <c r="CY244" i="16" s="1"/>
  <c r="CX245" i="16"/>
  <c r="CY245" i="16" s="1"/>
  <c r="CX246" i="16"/>
  <c r="CY246" i="16" s="1"/>
  <c r="CX247" i="16"/>
  <c r="CY247" i="16" s="1"/>
  <c r="CX248" i="16"/>
  <c r="CY248" i="16" s="1"/>
  <c r="CX249" i="16"/>
  <c r="CY249" i="16" s="1"/>
  <c r="CX250" i="16"/>
  <c r="CY250" i="16" s="1"/>
  <c r="CX251" i="16"/>
  <c r="CY251" i="16" s="1"/>
  <c r="CX252" i="16"/>
  <c r="CY252" i="16" s="1"/>
  <c r="CX253" i="16"/>
  <c r="CY253" i="16" s="1"/>
  <c r="CX254" i="16"/>
  <c r="CY254" i="16" s="1"/>
  <c r="CX255" i="16"/>
  <c r="CY255" i="16" s="1"/>
  <c r="CX256" i="16"/>
  <c r="CY256" i="16" s="1"/>
  <c r="CX257" i="16"/>
  <c r="CY257" i="16" s="1"/>
  <c r="CX258" i="16"/>
  <c r="CY258" i="16" s="1"/>
  <c r="CX259" i="16"/>
  <c r="CY259" i="16" s="1"/>
  <c r="CX260" i="16"/>
  <c r="CY260" i="16" s="1"/>
  <c r="CX261" i="16"/>
  <c r="CY261" i="16" s="1"/>
  <c r="CX262" i="16"/>
  <c r="CY262" i="16" s="1"/>
  <c r="CX263" i="16"/>
  <c r="CY263" i="16" s="1"/>
  <c r="CX264" i="16"/>
  <c r="CY264" i="16" s="1"/>
  <c r="CX265" i="16"/>
  <c r="CY265" i="16" s="1"/>
  <c r="CX266" i="16"/>
  <c r="CY266" i="16" s="1"/>
  <c r="CX267" i="16"/>
  <c r="CY267" i="16" s="1"/>
  <c r="CX268" i="16"/>
  <c r="CY268" i="16" s="1"/>
  <c r="CX269" i="16"/>
  <c r="CY269" i="16" s="1"/>
  <c r="CX270" i="16"/>
  <c r="CY270" i="16" s="1"/>
  <c r="CX271" i="16"/>
  <c r="CY271" i="16" s="1"/>
  <c r="CX272" i="16"/>
  <c r="CY272" i="16" s="1"/>
  <c r="CX273" i="16"/>
  <c r="CY273" i="16" s="1"/>
  <c r="CX274" i="16"/>
  <c r="CY274" i="16" s="1"/>
  <c r="CX275" i="16"/>
  <c r="CY275" i="16" s="1"/>
  <c r="CX276" i="16"/>
  <c r="CY276" i="16" s="1"/>
  <c r="CX277" i="16"/>
  <c r="CY277" i="16" s="1"/>
  <c r="CX278" i="16"/>
  <c r="CY278" i="16" s="1"/>
  <c r="CX279" i="16"/>
  <c r="CY279" i="16" s="1"/>
  <c r="CX280" i="16"/>
  <c r="CY280" i="16" s="1"/>
  <c r="CX281" i="16"/>
  <c r="CY281" i="16" s="1"/>
  <c r="CX282" i="16"/>
  <c r="CY282" i="16" s="1"/>
  <c r="CX283" i="16"/>
  <c r="CY283" i="16" s="1"/>
  <c r="CX284" i="16"/>
  <c r="CY284" i="16" s="1"/>
  <c r="CX285" i="16"/>
  <c r="CY285" i="16" s="1"/>
  <c r="CX286" i="16"/>
  <c r="CY286" i="16" s="1"/>
  <c r="CX287" i="16"/>
  <c r="CY287" i="16" s="1"/>
  <c r="CX288" i="16"/>
  <c r="CY288" i="16" s="1"/>
  <c r="CX289" i="16"/>
  <c r="CY289" i="16" s="1"/>
  <c r="CX290" i="16"/>
  <c r="CY290" i="16" s="1"/>
  <c r="CX291" i="16"/>
  <c r="CY291" i="16" s="1"/>
  <c r="CX292" i="16"/>
  <c r="CY292" i="16" s="1"/>
  <c r="CX293" i="16"/>
  <c r="CY293" i="16" s="1"/>
  <c r="CX294" i="16"/>
  <c r="CY294" i="16" s="1"/>
  <c r="CX295" i="16"/>
  <c r="CY295" i="16" s="1"/>
  <c r="CX296" i="16"/>
  <c r="CY296" i="16" s="1"/>
  <c r="CX297" i="16"/>
  <c r="CY297" i="16" s="1"/>
  <c r="CX298" i="16"/>
  <c r="CY298" i="16" s="1"/>
  <c r="CX299" i="16"/>
  <c r="CY299" i="16" s="1"/>
  <c r="CX300" i="16"/>
  <c r="CY300" i="16" s="1"/>
  <c r="CX301" i="16"/>
  <c r="CY301" i="16" s="1"/>
  <c r="CX302" i="16"/>
  <c r="CY302" i="16" s="1"/>
  <c r="CX303" i="16"/>
  <c r="CY303" i="16" s="1"/>
  <c r="CX304" i="16"/>
  <c r="CY304" i="16" s="1"/>
  <c r="CX305" i="16"/>
  <c r="CY305" i="16" s="1"/>
  <c r="CX306" i="16"/>
  <c r="CY306" i="16" s="1"/>
  <c r="CX307" i="16"/>
  <c r="CY307" i="16" s="1"/>
  <c r="CX308" i="16"/>
  <c r="CY308" i="16" s="1"/>
  <c r="CX309" i="16"/>
  <c r="CY309" i="16" s="1"/>
  <c r="CX310" i="16"/>
  <c r="CY310" i="16" s="1"/>
  <c r="CX311" i="16"/>
  <c r="CY311" i="16" s="1"/>
  <c r="CX312" i="16"/>
  <c r="CY312" i="16" s="1"/>
  <c r="CX313" i="16"/>
  <c r="CY313" i="16" s="1"/>
  <c r="CX314" i="16"/>
  <c r="CY314" i="16" s="1"/>
  <c r="CX315" i="16"/>
  <c r="CY315" i="16" s="1"/>
  <c r="CX316" i="16"/>
  <c r="CY316" i="16" s="1"/>
  <c r="CX317" i="16"/>
  <c r="CY317" i="16" s="1"/>
  <c r="CX318" i="16"/>
  <c r="CY318" i="16" s="1"/>
  <c r="CX319" i="16"/>
  <c r="CY319" i="16" s="1"/>
  <c r="CX320" i="16"/>
  <c r="CY320" i="16" s="1"/>
  <c r="CX321" i="16"/>
  <c r="CY321" i="16" s="1"/>
  <c r="CX322" i="16"/>
  <c r="CY322" i="16" s="1"/>
  <c r="CX323" i="16"/>
  <c r="CY323" i="16" s="1"/>
  <c r="CX324" i="16"/>
  <c r="CY324" i="16" s="1"/>
  <c r="CX325" i="16"/>
  <c r="CY325" i="16" s="1"/>
  <c r="CX326" i="16"/>
  <c r="CY326" i="16" s="1"/>
  <c r="CX327" i="16"/>
  <c r="CY327" i="16" s="1"/>
  <c r="CX328" i="16"/>
  <c r="CY328" i="16" s="1"/>
  <c r="CX329" i="16"/>
  <c r="CY329" i="16" s="1"/>
  <c r="CX330" i="16"/>
  <c r="CY330" i="16" s="1"/>
  <c r="CX331" i="16"/>
  <c r="CY331" i="16" s="1"/>
  <c r="CX332" i="16"/>
  <c r="CY332" i="16" s="1"/>
  <c r="CX333" i="16"/>
  <c r="CY333" i="16" s="1"/>
  <c r="CX334" i="16"/>
  <c r="CY334" i="16" s="1"/>
  <c r="CX335" i="16"/>
  <c r="CY335" i="16" s="1"/>
  <c r="CX336" i="16"/>
  <c r="CY336" i="16" s="1"/>
  <c r="CX337" i="16"/>
  <c r="CY337" i="16" s="1"/>
  <c r="CX338" i="16"/>
  <c r="CY338" i="16" s="1"/>
  <c r="CX339" i="16"/>
  <c r="CY339" i="16" s="1"/>
  <c r="CX340" i="16"/>
  <c r="CY340" i="16" s="1"/>
  <c r="CX341" i="16"/>
  <c r="CY341" i="16" s="1"/>
  <c r="CX342" i="16"/>
  <c r="CY342" i="16" s="1"/>
  <c r="CX343" i="16"/>
  <c r="CY343" i="16" s="1"/>
  <c r="CX344" i="16"/>
  <c r="CY344" i="16" s="1"/>
  <c r="CX345" i="16"/>
  <c r="CY345" i="16" s="1"/>
  <c r="CX346" i="16"/>
  <c r="CY346" i="16" s="1"/>
  <c r="CX347" i="16"/>
  <c r="CY347" i="16" s="1"/>
  <c r="CX348" i="16"/>
  <c r="CY348" i="16" s="1"/>
  <c r="CX349" i="16"/>
  <c r="CY349" i="16" s="1"/>
  <c r="CX350" i="16"/>
  <c r="CY350" i="16" s="1"/>
  <c r="CX351" i="16"/>
  <c r="CY351" i="16" s="1"/>
  <c r="CX352" i="16"/>
  <c r="CY352" i="16" s="1"/>
  <c r="CX353" i="16"/>
  <c r="CY353" i="16" s="1"/>
  <c r="CX354" i="16"/>
  <c r="CY354" i="16" s="1"/>
  <c r="CX355" i="16"/>
  <c r="CY355" i="16" s="1"/>
  <c r="CX356" i="16"/>
  <c r="CY356" i="16" s="1"/>
  <c r="CX357" i="16"/>
  <c r="CY357" i="16" s="1"/>
  <c r="CX358" i="16"/>
  <c r="CY358" i="16" s="1"/>
  <c r="CX359" i="16"/>
  <c r="CY359" i="16" s="1"/>
  <c r="CX360" i="16"/>
  <c r="CY360" i="16" s="1"/>
  <c r="CX361" i="16"/>
  <c r="CY361" i="16" s="1"/>
  <c r="CX362" i="16"/>
  <c r="CY362" i="16" s="1"/>
  <c r="CX363" i="16"/>
  <c r="CY363" i="16" s="1"/>
  <c r="CX364" i="16"/>
  <c r="CY364" i="16" s="1"/>
  <c r="CX365" i="16"/>
  <c r="CY365" i="16" s="1"/>
  <c r="CX366" i="16"/>
  <c r="CY366" i="16" s="1"/>
  <c r="CX367" i="16"/>
  <c r="CY367" i="16" s="1"/>
  <c r="CX368" i="16"/>
  <c r="CY368" i="16" s="1"/>
  <c r="CX369" i="16"/>
  <c r="CY369" i="16" s="1"/>
  <c r="CX370" i="16"/>
  <c r="CY370" i="16" s="1"/>
  <c r="CX371" i="16"/>
  <c r="CY371" i="16" s="1"/>
  <c r="CX372" i="16"/>
  <c r="CY372" i="16" s="1"/>
  <c r="CX373" i="16"/>
  <c r="CY373" i="16" s="1"/>
  <c r="CX374" i="16"/>
  <c r="CY374" i="16" s="1"/>
  <c r="CX375" i="16"/>
  <c r="CY375" i="16" s="1"/>
  <c r="CX376" i="16"/>
  <c r="CY376" i="16" s="1"/>
  <c r="CX377" i="16"/>
  <c r="CY377" i="16" s="1"/>
  <c r="CX378" i="16"/>
  <c r="CY378" i="16" s="1"/>
  <c r="CX379" i="16"/>
  <c r="CY379" i="16" s="1"/>
  <c r="CX380" i="16"/>
  <c r="CY380" i="16" s="1"/>
  <c r="CX381" i="16"/>
  <c r="CY381" i="16" s="1"/>
  <c r="CX382" i="16"/>
  <c r="CY382" i="16" s="1"/>
  <c r="CX383" i="16"/>
  <c r="CY383" i="16" s="1"/>
  <c r="CX384" i="16"/>
  <c r="CY384" i="16" s="1"/>
  <c r="CX385" i="16"/>
  <c r="CY385" i="16" s="1"/>
  <c r="CX386" i="16"/>
  <c r="CY386" i="16" s="1"/>
  <c r="CX387" i="16"/>
  <c r="CY387" i="16" s="1"/>
  <c r="CX388" i="16"/>
  <c r="CY388" i="16" s="1"/>
  <c r="CX389" i="16"/>
  <c r="CY389" i="16" s="1"/>
  <c r="CX390" i="16"/>
  <c r="CY390" i="16" s="1"/>
  <c r="CX391" i="16"/>
  <c r="CY391" i="16" s="1"/>
  <c r="CX392" i="16"/>
  <c r="CY392" i="16" s="1"/>
  <c r="CX393" i="16"/>
  <c r="CY393" i="16" s="1"/>
  <c r="CX394" i="16"/>
  <c r="CY394" i="16" s="1"/>
  <c r="CX395" i="16"/>
  <c r="CY395" i="16" s="1"/>
  <c r="CX396" i="16"/>
  <c r="CY396" i="16" s="1"/>
  <c r="CX397" i="16"/>
  <c r="CY397" i="16" s="1"/>
  <c r="CX398" i="16"/>
  <c r="CY398" i="16" s="1"/>
  <c r="CX399" i="16"/>
  <c r="CY399" i="16" s="1"/>
  <c r="CX400" i="16"/>
  <c r="CY400" i="16" s="1"/>
  <c r="CX401" i="16"/>
  <c r="CY401" i="16" s="1"/>
  <c r="CX402" i="16"/>
  <c r="CY402" i="16" s="1"/>
  <c r="CX403" i="16"/>
  <c r="CY403" i="16" s="1"/>
  <c r="CX404" i="16"/>
  <c r="CY404" i="16" s="1"/>
  <c r="CX405" i="16"/>
  <c r="CY405" i="16" s="1"/>
  <c r="CX406" i="16"/>
  <c r="CY406" i="16" s="1"/>
  <c r="CX407" i="16"/>
  <c r="CY407" i="16" s="1"/>
  <c r="CX408" i="16"/>
  <c r="CY408" i="16" s="1"/>
  <c r="CX409" i="16"/>
  <c r="CY409" i="16" s="1"/>
  <c r="CX410" i="16"/>
  <c r="CY410" i="16" s="1"/>
  <c r="CX411" i="16"/>
  <c r="CY411" i="16" s="1"/>
  <c r="CX412" i="16"/>
  <c r="CY412" i="16" s="1"/>
  <c r="CX413" i="16"/>
  <c r="CY413" i="16" s="1"/>
  <c r="CX414" i="16"/>
  <c r="CY414" i="16" s="1"/>
  <c r="CX415" i="16"/>
  <c r="CX416" i="16"/>
  <c r="CY416" i="16" s="1"/>
  <c r="CX417" i="16"/>
  <c r="CY417" i="16" s="1"/>
  <c r="CX418" i="16"/>
  <c r="CY418" i="16" s="1"/>
  <c r="CX419" i="16"/>
  <c r="CY419" i="16" s="1"/>
  <c r="CX420" i="16"/>
  <c r="CY420" i="16" s="1"/>
  <c r="CX421" i="16"/>
  <c r="CY421" i="16" s="1"/>
  <c r="CX422" i="16"/>
  <c r="CY422" i="16" s="1"/>
  <c r="CX423" i="16"/>
  <c r="CY423" i="16" s="1"/>
  <c r="CX424" i="16"/>
  <c r="CY424" i="16" s="1"/>
  <c r="CX425" i="16"/>
  <c r="CY425" i="16" s="1"/>
  <c r="CX426" i="16"/>
  <c r="CY426" i="16" s="1"/>
  <c r="CX427" i="16"/>
  <c r="CY427" i="16" s="1"/>
  <c r="CX428" i="16"/>
  <c r="CY428" i="16" s="1"/>
  <c r="CX429" i="16"/>
  <c r="CY429" i="16" s="1"/>
  <c r="CX430" i="16"/>
  <c r="CY430" i="16" s="1"/>
  <c r="CX431" i="16"/>
  <c r="CY431" i="16" s="1"/>
  <c r="CX432" i="16"/>
  <c r="CY432" i="16" s="1"/>
  <c r="CX433" i="16"/>
  <c r="CY433" i="16" s="1"/>
  <c r="CX434" i="16"/>
  <c r="CY434" i="16" s="1"/>
  <c r="CX435" i="16"/>
  <c r="CY435" i="16" s="1"/>
  <c r="CX436" i="16"/>
  <c r="CY436" i="16" s="1"/>
  <c r="CX437" i="16"/>
  <c r="CY437" i="16" s="1"/>
  <c r="CX438" i="16"/>
  <c r="CY438" i="16" s="1"/>
  <c r="CX439" i="16"/>
  <c r="CY439" i="16" s="1"/>
  <c r="CX440" i="16"/>
  <c r="CY440" i="16" s="1"/>
  <c r="CX441" i="16"/>
  <c r="CY441" i="16" s="1"/>
  <c r="CX442" i="16"/>
  <c r="CY442" i="16" s="1"/>
  <c r="CX443" i="16"/>
  <c r="CY443" i="16" s="1"/>
  <c r="CX444" i="16"/>
  <c r="CY444" i="16" s="1"/>
  <c r="CX445" i="16"/>
  <c r="CY445" i="16" s="1"/>
  <c r="CX446" i="16"/>
  <c r="CY446" i="16" s="1"/>
  <c r="CX447" i="16"/>
  <c r="CY447" i="16" s="1"/>
  <c r="CX448" i="16"/>
  <c r="CY448" i="16" s="1"/>
  <c r="CX449" i="16"/>
  <c r="CY449" i="16" s="1"/>
  <c r="CX450" i="16"/>
  <c r="CY450" i="16" s="1"/>
  <c r="CX451" i="16"/>
  <c r="CY451" i="16" s="1"/>
  <c r="CX452" i="16"/>
  <c r="CY452" i="16" s="1"/>
  <c r="CX453" i="16"/>
  <c r="CY453" i="16" s="1"/>
  <c r="CX454" i="16"/>
  <c r="CY454" i="16" s="1"/>
  <c r="CX455" i="16"/>
  <c r="CY455" i="16" s="1"/>
  <c r="CX456" i="16"/>
  <c r="CY456" i="16" s="1"/>
  <c r="CX457" i="16"/>
  <c r="CY457" i="16" s="1"/>
  <c r="CX458" i="16"/>
  <c r="CY458" i="16" s="1"/>
  <c r="CX459" i="16"/>
  <c r="CY459" i="16" s="1"/>
  <c r="CX460" i="16"/>
  <c r="CY460" i="16" s="1"/>
  <c r="CX461" i="16"/>
  <c r="CY461" i="16" s="1"/>
  <c r="CX462" i="16"/>
  <c r="CY462" i="16" s="1"/>
  <c r="CX463" i="16"/>
  <c r="CY463" i="16" s="1"/>
  <c r="CX464" i="16"/>
  <c r="CY464" i="16" s="1"/>
  <c r="CX465" i="16"/>
  <c r="CY465" i="16" s="1"/>
  <c r="CX466" i="16"/>
  <c r="CY466" i="16" s="1"/>
  <c r="CX467" i="16"/>
  <c r="CY467" i="16" s="1"/>
  <c r="CX468" i="16"/>
  <c r="CY468" i="16" s="1"/>
  <c r="CX469" i="16"/>
  <c r="CY469" i="16" s="1"/>
  <c r="CX470" i="16"/>
  <c r="CY470" i="16" s="1"/>
  <c r="CX471" i="16"/>
  <c r="CY471" i="16" s="1"/>
  <c r="CX472" i="16"/>
  <c r="CX473" i="16"/>
  <c r="CY473" i="16" s="1"/>
  <c r="CX474" i="16"/>
  <c r="CY474" i="16" s="1"/>
  <c r="CX475" i="16"/>
  <c r="CY475" i="16" s="1"/>
  <c r="CX476" i="16"/>
  <c r="CY476" i="16" s="1"/>
  <c r="CX477" i="16"/>
  <c r="CY477" i="16" s="1"/>
  <c r="CX478" i="16"/>
  <c r="CY478" i="16" s="1"/>
  <c r="CX479" i="16"/>
  <c r="CY479" i="16" s="1"/>
  <c r="CX480" i="16"/>
  <c r="CY480" i="16" s="1"/>
  <c r="CX481" i="16"/>
  <c r="CY481" i="16" s="1"/>
  <c r="CX482" i="16"/>
  <c r="CY482" i="16" s="1"/>
  <c r="CX483" i="16"/>
  <c r="CY483" i="16" s="1"/>
  <c r="CX484" i="16"/>
  <c r="CY484" i="16" s="1"/>
  <c r="CX485" i="16"/>
  <c r="CY485" i="16" s="1"/>
  <c r="CX486" i="16"/>
  <c r="CY486" i="16" s="1"/>
  <c r="CX487" i="16"/>
  <c r="CY487" i="16" s="1"/>
  <c r="CX488" i="16"/>
  <c r="CY488" i="16" s="1"/>
  <c r="CX489" i="16"/>
  <c r="CY489" i="16" s="1"/>
  <c r="CX490" i="16"/>
  <c r="CY490" i="16" s="1"/>
  <c r="CX491" i="16"/>
  <c r="CY491" i="16" s="1"/>
  <c r="CX492" i="16"/>
  <c r="CY492" i="16" s="1"/>
  <c r="CX493" i="16"/>
  <c r="CY493" i="16" s="1"/>
  <c r="CX494" i="16"/>
  <c r="CY494" i="16" s="1"/>
  <c r="CX495" i="16"/>
  <c r="CY495" i="16" s="1"/>
  <c r="CX496" i="16"/>
  <c r="CY496" i="16" s="1"/>
  <c r="CX497" i="16"/>
  <c r="CY497" i="16" s="1"/>
  <c r="CX498" i="16"/>
  <c r="CY498" i="16" s="1"/>
  <c r="CX499" i="16"/>
  <c r="CY499" i="16" s="1"/>
  <c r="CX500" i="16"/>
  <c r="CY500" i="16" s="1"/>
  <c r="CX501" i="16"/>
  <c r="CY501" i="16" s="1"/>
  <c r="CX502" i="16"/>
  <c r="CY502" i="16" s="1"/>
  <c r="CX503" i="16"/>
  <c r="CY503" i="16" s="1"/>
  <c r="CX504" i="16"/>
  <c r="CY504" i="16" s="1"/>
  <c r="CX505" i="16"/>
  <c r="CY505" i="16" s="1"/>
  <c r="CX506" i="16"/>
  <c r="CY506" i="16" s="1"/>
  <c r="CX507" i="16"/>
  <c r="CY507" i="16" s="1"/>
  <c r="CX508" i="16"/>
  <c r="CY508" i="16" s="1"/>
  <c r="CX509" i="16"/>
  <c r="CY509" i="16" s="1"/>
  <c r="CX510" i="16"/>
  <c r="CY510" i="16" s="1"/>
  <c r="CX511" i="16"/>
  <c r="CY511" i="16" s="1"/>
  <c r="CX512" i="16"/>
  <c r="CY512" i="16" s="1"/>
  <c r="CX513" i="16"/>
  <c r="CY513" i="16" s="1"/>
  <c r="CX514" i="16"/>
  <c r="CY514" i="16" s="1"/>
  <c r="CX515" i="16"/>
  <c r="CY515" i="16" s="1"/>
  <c r="CX516" i="16"/>
  <c r="CY516" i="16" s="1"/>
  <c r="CX517" i="16"/>
  <c r="CY517" i="16" s="1"/>
  <c r="CX518" i="16"/>
  <c r="CY518" i="16" s="1"/>
  <c r="CX519" i="16"/>
  <c r="CY519" i="16" s="1"/>
  <c r="CX520" i="16"/>
  <c r="CY520" i="16" s="1"/>
  <c r="CX521" i="16"/>
  <c r="CY521" i="16" s="1"/>
  <c r="CX522" i="16"/>
  <c r="CY522" i="16" s="1"/>
  <c r="CX523" i="16"/>
  <c r="CY523" i="16" s="1"/>
  <c r="CX524" i="16"/>
  <c r="CY524" i="16" s="1"/>
  <c r="CX525" i="16"/>
  <c r="CY525" i="16" s="1"/>
  <c r="CX526" i="16"/>
  <c r="CY526" i="16" s="1"/>
  <c r="CX527" i="16"/>
  <c r="CY527" i="16" s="1"/>
  <c r="CX528" i="16"/>
  <c r="CY528" i="16" s="1"/>
  <c r="CX529" i="16"/>
  <c r="CY529" i="16" s="1"/>
  <c r="CX530" i="16"/>
  <c r="CY530" i="16" s="1"/>
  <c r="CX531" i="16"/>
  <c r="CY531" i="16" s="1"/>
  <c r="CX532" i="16"/>
  <c r="CY532" i="16" s="1"/>
  <c r="CX533" i="16"/>
  <c r="CY533" i="16" s="1"/>
  <c r="CX534" i="16"/>
  <c r="CY534" i="16" s="1"/>
  <c r="CX535" i="16"/>
  <c r="CY535" i="16" s="1"/>
  <c r="CX536" i="16"/>
  <c r="CY536" i="16" s="1"/>
  <c r="CX537" i="16"/>
  <c r="CY537" i="16" s="1"/>
  <c r="CX538" i="16"/>
  <c r="CY538" i="16" s="1"/>
  <c r="CX539" i="16"/>
  <c r="CY539" i="16" s="1"/>
  <c r="CX540" i="16"/>
  <c r="CY540" i="16" s="1"/>
  <c r="CX541" i="16"/>
  <c r="CY541" i="16" s="1"/>
  <c r="CX542" i="16"/>
  <c r="CY542" i="16" s="1"/>
  <c r="CX543" i="16"/>
  <c r="CX544" i="16"/>
  <c r="CX545" i="16"/>
  <c r="CY545" i="16" s="1"/>
  <c r="CX546" i="16"/>
  <c r="CY546" i="16" s="1"/>
  <c r="CX547" i="16"/>
  <c r="CY547" i="16" s="1"/>
  <c r="CX548" i="16"/>
  <c r="CY548" i="16" s="1"/>
  <c r="CX549" i="16"/>
  <c r="CY549" i="16" s="1"/>
  <c r="CX550" i="16"/>
  <c r="CY550" i="16" s="1"/>
  <c r="CX551" i="16"/>
  <c r="CY551" i="16" s="1"/>
  <c r="CX552" i="16"/>
  <c r="CY552" i="16" s="1"/>
  <c r="CX553" i="16"/>
  <c r="CY553" i="16" s="1"/>
  <c r="CX554" i="16"/>
  <c r="CY554" i="16" s="1"/>
  <c r="CX555" i="16"/>
  <c r="CY555" i="16" s="1"/>
  <c r="CX556" i="16"/>
  <c r="CY556" i="16" s="1"/>
  <c r="CX557" i="16"/>
  <c r="CY557" i="16" s="1"/>
  <c r="CX558" i="16"/>
  <c r="CY558" i="16" s="1"/>
  <c r="CX559" i="16"/>
  <c r="CY559" i="16" s="1"/>
  <c r="CX560" i="16"/>
  <c r="CY560" i="16" s="1"/>
  <c r="CX561" i="16"/>
  <c r="CY561" i="16" s="1"/>
  <c r="CX562" i="16"/>
  <c r="CY562" i="16" s="1"/>
  <c r="CX563" i="16"/>
  <c r="CY563" i="16" s="1"/>
  <c r="CX564" i="16"/>
  <c r="CY564" i="16" s="1"/>
  <c r="CX565" i="16"/>
  <c r="CY565" i="16" s="1"/>
  <c r="CX566" i="16"/>
  <c r="CY566" i="16" s="1"/>
  <c r="CX567" i="16"/>
  <c r="CY567" i="16" s="1"/>
  <c r="CX568" i="16"/>
  <c r="CY568" i="16" s="1"/>
  <c r="CX569" i="16"/>
  <c r="CY569" i="16" s="1"/>
  <c r="CX570" i="16"/>
  <c r="CY570" i="16" s="1"/>
  <c r="CX571" i="16"/>
  <c r="CY571" i="16" s="1"/>
  <c r="CX572" i="16"/>
  <c r="CY572" i="16" s="1"/>
  <c r="CX573" i="16"/>
  <c r="CY573" i="16" s="1"/>
  <c r="CX574" i="16"/>
  <c r="CY574" i="16" s="1"/>
  <c r="CX575" i="16"/>
  <c r="CY575" i="16" s="1"/>
  <c r="CX576" i="16"/>
  <c r="CY576" i="16" s="1"/>
  <c r="CX577" i="16"/>
  <c r="CY577" i="16" s="1"/>
  <c r="CX578" i="16"/>
  <c r="CY578" i="16" s="1"/>
  <c r="CX579" i="16"/>
  <c r="CY579" i="16" s="1"/>
  <c r="CX580" i="16"/>
  <c r="CY580" i="16" s="1"/>
  <c r="CX581" i="16"/>
  <c r="CY581" i="16" s="1"/>
  <c r="CX582" i="16"/>
  <c r="CY582" i="16" s="1"/>
  <c r="CX583" i="16"/>
  <c r="CY583" i="16" s="1"/>
  <c r="CX584" i="16"/>
  <c r="CY584" i="16" s="1"/>
  <c r="CX585" i="16"/>
  <c r="CY585" i="16" s="1"/>
  <c r="CX586" i="16"/>
  <c r="CY586" i="16" s="1"/>
  <c r="CX587" i="16"/>
  <c r="CY587" i="16" s="1"/>
  <c r="CX588" i="16"/>
  <c r="CY588" i="16" s="1"/>
  <c r="CX589" i="16"/>
  <c r="CY589" i="16" s="1"/>
  <c r="CX590" i="16"/>
  <c r="CY590" i="16" s="1"/>
  <c r="CX591" i="16"/>
  <c r="CY591" i="16" s="1"/>
  <c r="CX592" i="16"/>
  <c r="CY592" i="16" s="1"/>
  <c r="CX593" i="16"/>
  <c r="CY593" i="16" s="1"/>
  <c r="CX594" i="16"/>
  <c r="CY594" i="16" s="1"/>
  <c r="CX595" i="16"/>
  <c r="CY595" i="16" s="1"/>
  <c r="CX596" i="16"/>
  <c r="CY596" i="16" s="1"/>
  <c r="CX597" i="16"/>
  <c r="CY597" i="16" s="1"/>
  <c r="CX598" i="16"/>
  <c r="CY598" i="16" s="1"/>
  <c r="CX599" i="16"/>
  <c r="CY599" i="16" s="1"/>
  <c r="CX600" i="16"/>
  <c r="CY600" i="16" s="1"/>
  <c r="CX601" i="16"/>
  <c r="CY601" i="16" s="1"/>
  <c r="CX602" i="16"/>
  <c r="CY602" i="16" s="1"/>
  <c r="CX603" i="16"/>
  <c r="CY603" i="16" s="1"/>
  <c r="CX604" i="16"/>
  <c r="CY604" i="16" s="1"/>
  <c r="CX605" i="16"/>
  <c r="CY605" i="16" s="1"/>
  <c r="CX606" i="16"/>
  <c r="CY606" i="16" s="1"/>
  <c r="CX607" i="16"/>
  <c r="CY607" i="16" s="1"/>
  <c r="CX608" i="16"/>
  <c r="CY608" i="16" s="1"/>
  <c r="CX609" i="16"/>
  <c r="CY609" i="16" s="1"/>
  <c r="CX610" i="16"/>
  <c r="CY610" i="16" s="1"/>
  <c r="CX611" i="16"/>
  <c r="CY611" i="16" s="1"/>
  <c r="CX612" i="16"/>
  <c r="CY612" i="16" s="1"/>
  <c r="CX613" i="16"/>
  <c r="CY613" i="16" s="1"/>
  <c r="CX614" i="16"/>
  <c r="CY614" i="16" s="1"/>
  <c r="CX615" i="16"/>
  <c r="CY615" i="16" s="1"/>
  <c r="CX616" i="16"/>
  <c r="CY616" i="16" s="1"/>
  <c r="CX617" i="16"/>
  <c r="CY617" i="16" s="1"/>
  <c r="CX618" i="16"/>
  <c r="CY618" i="16" s="1"/>
  <c r="CX619" i="16"/>
  <c r="CY619" i="16" s="1"/>
  <c r="CX620" i="16"/>
  <c r="CY620" i="16" s="1"/>
  <c r="CX621" i="16"/>
  <c r="CY621" i="16" s="1"/>
  <c r="CX622" i="16"/>
  <c r="CY622" i="16" s="1"/>
  <c r="CX623" i="16"/>
  <c r="CY623" i="16" s="1"/>
  <c r="CX624" i="16"/>
  <c r="CY624" i="16" s="1"/>
  <c r="CX625" i="16"/>
  <c r="CY625" i="16" s="1"/>
  <c r="CX626" i="16"/>
  <c r="CY626" i="16" s="1"/>
  <c r="CX627" i="16"/>
  <c r="CY627" i="16" s="1"/>
  <c r="CX628" i="16"/>
  <c r="CY628" i="16" s="1"/>
  <c r="CX629" i="16"/>
  <c r="CY629" i="16" s="1"/>
  <c r="CX630" i="16"/>
  <c r="CY630" i="16" s="1"/>
  <c r="CX631" i="16"/>
  <c r="CY631" i="16" s="1"/>
  <c r="CX632" i="16"/>
  <c r="CY632" i="16" s="1"/>
  <c r="CX633" i="16"/>
  <c r="CY633" i="16" s="1"/>
  <c r="CX634" i="16"/>
  <c r="CY634" i="16" s="1"/>
  <c r="CX635" i="16"/>
  <c r="CY635" i="16" s="1"/>
  <c r="CX636" i="16"/>
  <c r="CY636" i="16" s="1"/>
  <c r="CX637" i="16"/>
  <c r="CY637" i="16" s="1"/>
  <c r="CX638" i="16"/>
  <c r="CY638" i="16" s="1"/>
  <c r="CX639" i="16"/>
  <c r="CY639" i="16" s="1"/>
  <c r="CX640" i="16"/>
  <c r="CX641" i="16"/>
  <c r="CY641" i="16" s="1"/>
  <c r="CX642" i="16"/>
  <c r="CY642" i="16" s="1"/>
  <c r="CX643" i="16"/>
  <c r="CY643" i="16" s="1"/>
  <c r="CX644" i="16"/>
  <c r="CY644" i="16" s="1"/>
  <c r="CX645" i="16"/>
  <c r="CY645" i="16" s="1"/>
  <c r="CX646" i="16"/>
  <c r="CY646" i="16" s="1"/>
  <c r="CX647" i="16"/>
  <c r="CY647" i="16" s="1"/>
  <c r="CX648" i="16"/>
  <c r="CY648" i="16" s="1"/>
  <c r="CX649" i="16"/>
  <c r="CY649" i="16" s="1"/>
  <c r="CX650" i="16"/>
  <c r="CY650" i="16" s="1"/>
  <c r="CX651" i="16"/>
  <c r="CY651" i="16" s="1"/>
  <c r="CX652" i="16"/>
  <c r="CY652" i="16" s="1"/>
  <c r="CX653" i="16"/>
  <c r="CY653" i="16" s="1"/>
  <c r="CX654" i="16"/>
  <c r="CY654" i="16" s="1"/>
  <c r="CX655" i="16"/>
  <c r="CY655" i="16" s="1"/>
  <c r="CX656" i="16"/>
  <c r="CY656" i="16" s="1"/>
  <c r="CX657" i="16"/>
  <c r="CY657" i="16" s="1"/>
  <c r="CX658" i="16"/>
  <c r="CY658" i="16" s="1"/>
  <c r="CX659" i="16"/>
  <c r="CY659" i="16" s="1"/>
  <c r="CX660" i="16"/>
  <c r="CY660" i="16" s="1"/>
  <c r="CX661" i="16"/>
  <c r="CY661" i="16" s="1"/>
  <c r="CX662" i="16"/>
  <c r="CY662" i="16" s="1"/>
  <c r="CX663" i="16"/>
  <c r="CY663" i="16" s="1"/>
  <c r="CX664" i="16"/>
  <c r="CY664" i="16" s="1"/>
  <c r="CX665" i="16"/>
  <c r="CY665" i="16" s="1"/>
  <c r="CX666" i="16"/>
  <c r="CY666" i="16" s="1"/>
  <c r="CX667" i="16"/>
  <c r="CY667" i="16" s="1"/>
  <c r="CX668" i="16"/>
  <c r="CY668" i="16" s="1"/>
  <c r="CX669" i="16"/>
  <c r="CY669" i="16" s="1"/>
  <c r="CX670" i="16"/>
  <c r="CY670" i="16" s="1"/>
  <c r="CX671" i="16"/>
  <c r="CY671" i="16" s="1"/>
  <c r="CX672" i="16"/>
  <c r="CY672" i="16" s="1"/>
  <c r="CX673" i="16"/>
  <c r="CY673" i="16" s="1"/>
  <c r="CX674" i="16"/>
  <c r="CY674" i="16" s="1"/>
  <c r="CX675" i="16"/>
  <c r="CY675" i="16" s="1"/>
  <c r="CX676" i="16"/>
  <c r="CY676" i="16" s="1"/>
  <c r="CX677" i="16"/>
  <c r="CY677" i="16" s="1"/>
  <c r="CX678" i="16"/>
  <c r="CY678" i="16" s="1"/>
  <c r="CX679" i="16"/>
  <c r="CY679" i="16" s="1"/>
  <c r="CX680" i="16"/>
  <c r="CX681" i="16"/>
  <c r="CY681" i="16" s="1"/>
  <c r="CX682" i="16"/>
  <c r="CY682" i="16" s="1"/>
  <c r="CX683" i="16"/>
  <c r="CY683" i="16" s="1"/>
  <c r="CX684" i="16"/>
  <c r="CY684" i="16" s="1"/>
  <c r="CX685" i="16"/>
  <c r="CY685" i="16" s="1"/>
  <c r="CX686" i="16"/>
  <c r="CY686" i="16" s="1"/>
  <c r="CX687" i="16"/>
  <c r="CY687" i="16" s="1"/>
  <c r="CX688" i="16"/>
  <c r="CX689" i="16"/>
  <c r="CY689" i="16" s="1"/>
  <c r="CX690" i="16"/>
  <c r="CY690" i="16" s="1"/>
  <c r="CX691" i="16"/>
  <c r="CY691" i="16" s="1"/>
  <c r="CX692" i="16"/>
  <c r="CY692" i="16" s="1"/>
  <c r="CX693" i="16"/>
  <c r="CY693" i="16" s="1"/>
  <c r="CX694" i="16"/>
  <c r="CY694" i="16" s="1"/>
  <c r="CX695" i="16"/>
  <c r="CY695" i="16" s="1"/>
  <c r="CX696" i="16"/>
  <c r="CY696" i="16" s="1"/>
  <c r="CX697" i="16"/>
  <c r="CY697" i="16" s="1"/>
  <c r="CX698" i="16"/>
  <c r="CY698" i="16" s="1"/>
  <c r="CX699" i="16"/>
  <c r="CY699" i="16" s="1"/>
  <c r="CX700" i="16"/>
  <c r="CY700" i="16" s="1"/>
  <c r="CX701" i="16"/>
  <c r="CY701" i="16" s="1"/>
  <c r="CX702" i="16"/>
  <c r="CY702" i="16" s="1"/>
  <c r="CX703" i="16"/>
  <c r="CY703" i="16" s="1"/>
  <c r="CX704" i="16"/>
  <c r="CY704" i="16" s="1"/>
  <c r="CX705" i="16"/>
  <c r="CY705" i="16" s="1"/>
  <c r="CX706" i="16"/>
  <c r="CY706" i="16" s="1"/>
  <c r="CX707" i="16"/>
  <c r="CY707" i="16" s="1"/>
  <c r="CX708" i="16"/>
  <c r="CY708" i="16" s="1"/>
  <c r="CX709" i="16"/>
  <c r="CY709" i="16" s="1"/>
  <c r="CX710" i="16"/>
  <c r="CY710" i="16" s="1"/>
  <c r="CX711" i="16"/>
  <c r="CY711" i="16" s="1"/>
  <c r="CX712" i="16"/>
  <c r="CY712" i="16" s="1"/>
  <c r="CX713" i="16"/>
  <c r="CY713" i="16" s="1"/>
  <c r="CX714" i="16"/>
  <c r="CY714" i="16" s="1"/>
  <c r="CX715" i="16"/>
  <c r="CY715" i="16" s="1"/>
  <c r="CX716" i="16"/>
  <c r="CY716" i="16" s="1"/>
  <c r="CX717" i="16"/>
  <c r="CY717" i="16" s="1"/>
  <c r="CX718" i="16"/>
  <c r="CY718" i="16" s="1"/>
  <c r="CX719" i="16"/>
  <c r="CY719" i="16" s="1"/>
  <c r="CX720" i="16"/>
  <c r="CY720" i="16" s="1"/>
  <c r="CX721" i="16"/>
  <c r="CY721" i="16" s="1"/>
  <c r="CX722" i="16"/>
  <c r="CY722" i="16" s="1"/>
  <c r="CX723" i="16"/>
  <c r="CY723" i="16" s="1"/>
  <c r="CX724" i="16"/>
  <c r="CY724" i="16" s="1"/>
  <c r="CX725" i="16"/>
  <c r="CY725" i="16" s="1"/>
  <c r="CX726" i="16"/>
  <c r="CY726" i="16" s="1"/>
  <c r="CX727" i="16"/>
  <c r="CY727" i="16" s="1"/>
  <c r="CX728" i="16"/>
  <c r="CY728" i="16" s="1"/>
  <c r="CX729" i="16"/>
  <c r="CY729" i="16" s="1"/>
  <c r="CX730" i="16"/>
  <c r="CY730" i="16" s="1"/>
  <c r="CX731" i="16"/>
  <c r="CY731" i="16" s="1"/>
  <c r="CX732" i="16"/>
  <c r="CY732" i="16" s="1"/>
  <c r="CX733" i="16"/>
  <c r="CY733" i="16" s="1"/>
  <c r="CX734" i="16"/>
  <c r="CY734" i="16" s="1"/>
  <c r="CX735" i="16"/>
  <c r="CY735" i="16" s="1"/>
  <c r="CX736" i="16"/>
  <c r="CY736" i="16" s="1"/>
  <c r="CX737" i="16"/>
  <c r="CY737" i="16" s="1"/>
  <c r="CX738" i="16"/>
  <c r="CY738" i="16" s="1"/>
  <c r="CX739" i="16"/>
  <c r="CY739" i="16" s="1"/>
  <c r="CX740" i="16"/>
  <c r="CY740" i="16" s="1"/>
  <c r="CX741" i="16"/>
  <c r="CY741" i="16" s="1"/>
  <c r="CX742" i="16"/>
  <c r="CY742" i="16" s="1"/>
  <c r="CX743" i="16"/>
  <c r="CY743" i="16" s="1"/>
  <c r="CX744" i="16"/>
  <c r="CX745" i="16"/>
  <c r="CY745" i="16" s="1"/>
  <c r="CX746" i="16"/>
  <c r="CY746" i="16" s="1"/>
  <c r="CX747" i="16"/>
  <c r="CY747" i="16" s="1"/>
  <c r="CX748" i="16"/>
  <c r="CY748" i="16" s="1"/>
  <c r="CX749" i="16"/>
  <c r="CY749" i="16" s="1"/>
  <c r="CX750" i="16"/>
  <c r="CY750" i="16" s="1"/>
  <c r="CX751" i="16"/>
  <c r="CY751" i="16" s="1"/>
  <c r="CX752" i="16"/>
  <c r="CY752" i="16" s="1"/>
  <c r="CX753" i="16"/>
  <c r="CY753" i="16" s="1"/>
  <c r="CX754" i="16"/>
  <c r="CY754" i="16" s="1"/>
  <c r="CX755" i="16"/>
  <c r="CY755" i="16" s="1"/>
  <c r="CX756" i="16"/>
  <c r="CY756" i="16" s="1"/>
  <c r="CX757" i="16"/>
  <c r="CY757" i="16" s="1"/>
  <c r="CX758" i="16"/>
  <c r="CY758" i="16" s="1"/>
  <c r="CX759" i="16"/>
  <c r="CY759" i="16" s="1"/>
  <c r="CX760" i="16"/>
  <c r="CY760" i="16" s="1"/>
  <c r="CX761" i="16"/>
  <c r="CY761" i="16" s="1"/>
  <c r="CX762" i="16"/>
  <c r="CY762" i="16" s="1"/>
  <c r="CX763" i="16"/>
  <c r="CY763" i="16" s="1"/>
  <c r="CX764" i="16"/>
  <c r="CY764" i="16" s="1"/>
  <c r="CX765" i="16"/>
  <c r="CY765" i="16" s="1"/>
  <c r="CX766" i="16"/>
  <c r="CY766" i="16" s="1"/>
  <c r="CX767" i="16"/>
  <c r="CY767" i="16" s="1"/>
  <c r="CX768" i="16"/>
  <c r="CY768" i="16" s="1"/>
  <c r="CX769" i="16"/>
  <c r="CY769" i="16" s="1"/>
  <c r="CX770" i="16"/>
  <c r="CY770" i="16" s="1"/>
  <c r="CX771" i="16"/>
  <c r="CY771" i="16" s="1"/>
  <c r="CX772" i="16"/>
  <c r="CY772" i="16" s="1"/>
  <c r="CX773" i="16"/>
  <c r="CY773" i="16" s="1"/>
  <c r="CX774" i="16"/>
  <c r="CY774" i="16" s="1"/>
  <c r="CX775" i="16"/>
  <c r="CY775" i="16" s="1"/>
  <c r="CX776" i="16"/>
  <c r="CY776" i="16" s="1"/>
  <c r="CX777" i="16"/>
  <c r="CY777" i="16" s="1"/>
  <c r="CX778" i="16"/>
  <c r="CY778" i="16" s="1"/>
  <c r="CX779" i="16"/>
  <c r="CY779" i="16" s="1"/>
  <c r="CX780" i="16"/>
  <c r="CY780" i="16" s="1"/>
  <c r="CX781" i="16"/>
  <c r="CY781" i="16" s="1"/>
  <c r="CX782" i="16"/>
  <c r="CY782" i="16" s="1"/>
  <c r="CX783" i="16"/>
  <c r="CX784" i="16"/>
  <c r="CY784" i="16" s="1"/>
  <c r="CX785" i="16"/>
  <c r="CY785" i="16" s="1"/>
  <c r="CX786" i="16"/>
  <c r="CY786" i="16" s="1"/>
  <c r="CX787" i="16"/>
  <c r="CY787" i="16" s="1"/>
  <c r="CX788" i="16"/>
  <c r="CY788" i="16" s="1"/>
  <c r="CX789" i="16"/>
  <c r="CY789" i="16" s="1"/>
  <c r="CX790" i="16"/>
  <c r="CY790" i="16" s="1"/>
  <c r="CX791" i="16"/>
  <c r="CY791" i="16" s="1"/>
  <c r="CX792" i="16"/>
  <c r="CY792" i="16" s="1"/>
  <c r="CX793" i="16"/>
  <c r="CY793" i="16" s="1"/>
  <c r="CX794" i="16"/>
  <c r="CY794" i="16" s="1"/>
  <c r="CX795" i="16"/>
  <c r="CY795" i="16" s="1"/>
  <c r="CX796" i="16"/>
  <c r="CY796" i="16" s="1"/>
  <c r="CX797" i="16"/>
  <c r="CY797" i="16" s="1"/>
  <c r="CX798" i="16"/>
  <c r="CY798" i="16" s="1"/>
  <c r="CX799" i="16"/>
  <c r="CX800" i="16"/>
  <c r="CY800" i="16" s="1"/>
  <c r="CX801" i="16"/>
  <c r="CY801" i="16" s="1"/>
  <c r="CX46" i="16"/>
  <c r="CY46" i="16" s="1"/>
  <c r="CI160" i="16"/>
  <c r="CH47" i="16"/>
  <c r="CI47" i="16" s="1"/>
  <c r="CH48" i="16"/>
  <c r="CI48" i="16" s="1"/>
  <c r="CH49" i="16"/>
  <c r="CI49" i="16" s="1"/>
  <c r="CH50" i="16"/>
  <c r="CI50" i="16" s="1"/>
  <c r="CH51" i="16"/>
  <c r="CI51" i="16" s="1"/>
  <c r="CH52" i="16"/>
  <c r="CI52" i="16" s="1"/>
  <c r="CH53" i="16"/>
  <c r="CI53" i="16" s="1"/>
  <c r="CH54" i="16"/>
  <c r="CI54" i="16" s="1"/>
  <c r="CH55" i="16"/>
  <c r="CI55" i="16" s="1"/>
  <c r="CH56" i="16"/>
  <c r="CI56" i="16" s="1"/>
  <c r="CH57" i="16"/>
  <c r="CI57" i="16" s="1"/>
  <c r="CH58" i="16"/>
  <c r="CI58" i="16" s="1"/>
  <c r="CH59" i="16"/>
  <c r="CI59" i="16" s="1"/>
  <c r="CH60" i="16"/>
  <c r="CI60" i="16" s="1"/>
  <c r="CH61" i="16"/>
  <c r="CI61" i="16" s="1"/>
  <c r="CH62" i="16"/>
  <c r="CI62" i="16" s="1"/>
  <c r="CH63" i="16"/>
  <c r="CI63" i="16" s="1"/>
  <c r="CH64" i="16"/>
  <c r="CI64" i="16" s="1"/>
  <c r="CH65" i="16"/>
  <c r="CI65" i="16" s="1"/>
  <c r="CH66" i="16"/>
  <c r="CI66" i="16" s="1"/>
  <c r="CH67" i="16"/>
  <c r="CI67" i="16" s="1"/>
  <c r="CH68" i="16"/>
  <c r="CI68" i="16" s="1"/>
  <c r="CH69" i="16"/>
  <c r="CI69" i="16" s="1"/>
  <c r="CH70" i="16"/>
  <c r="CI70" i="16" s="1"/>
  <c r="CH71" i="16"/>
  <c r="CI71" i="16" s="1"/>
  <c r="CH72" i="16"/>
  <c r="CI72" i="16" s="1"/>
  <c r="CH73" i="16"/>
  <c r="CI73" i="16" s="1"/>
  <c r="CH74" i="16"/>
  <c r="CI74" i="16" s="1"/>
  <c r="CH75" i="16"/>
  <c r="CI75" i="16" s="1"/>
  <c r="CH76" i="16"/>
  <c r="CI76" i="16" s="1"/>
  <c r="CH77" i="16"/>
  <c r="CI77" i="16" s="1"/>
  <c r="CH78" i="16"/>
  <c r="CI78" i="16" s="1"/>
  <c r="CH79" i="16"/>
  <c r="CI79" i="16" s="1"/>
  <c r="CH80" i="16"/>
  <c r="CI80" i="16" s="1"/>
  <c r="CH81" i="16"/>
  <c r="CI81" i="16" s="1"/>
  <c r="CH82" i="16"/>
  <c r="CI82" i="16" s="1"/>
  <c r="CH83" i="16"/>
  <c r="CI83" i="16" s="1"/>
  <c r="CH84" i="16"/>
  <c r="CI84" i="16" s="1"/>
  <c r="CH85" i="16"/>
  <c r="CI85" i="16" s="1"/>
  <c r="CH86" i="16"/>
  <c r="CI86" i="16" s="1"/>
  <c r="CH87" i="16"/>
  <c r="CI87" i="16" s="1"/>
  <c r="CH88" i="16"/>
  <c r="CI88" i="16" s="1"/>
  <c r="CH89" i="16"/>
  <c r="CI89" i="16" s="1"/>
  <c r="CH90" i="16"/>
  <c r="CI90" i="16" s="1"/>
  <c r="CH91" i="16"/>
  <c r="CI91" i="16" s="1"/>
  <c r="CH92" i="16"/>
  <c r="CI92" i="16" s="1"/>
  <c r="CH93" i="16"/>
  <c r="CI93" i="16" s="1"/>
  <c r="CH94" i="16"/>
  <c r="CI94" i="16" s="1"/>
  <c r="CH95" i="16"/>
  <c r="CI95" i="16" s="1"/>
  <c r="CH96" i="16"/>
  <c r="CI96" i="16" s="1"/>
  <c r="CH97" i="16"/>
  <c r="CI97" i="16" s="1"/>
  <c r="CH98" i="16"/>
  <c r="CI98" i="16" s="1"/>
  <c r="CH99" i="16"/>
  <c r="CI99" i="16" s="1"/>
  <c r="CH100" i="16"/>
  <c r="CI100" i="16" s="1"/>
  <c r="CH101" i="16"/>
  <c r="CI101" i="16" s="1"/>
  <c r="CH102" i="16"/>
  <c r="CI102" i="16" s="1"/>
  <c r="CH103" i="16"/>
  <c r="CI103" i="16" s="1"/>
  <c r="CH104" i="16"/>
  <c r="CI104" i="16" s="1"/>
  <c r="CH105" i="16"/>
  <c r="CI105" i="16" s="1"/>
  <c r="CH106" i="16"/>
  <c r="CI106" i="16" s="1"/>
  <c r="CH107" i="16"/>
  <c r="CI107" i="16" s="1"/>
  <c r="CH108" i="16"/>
  <c r="CI108" i="16" s="1"/>
  <c r="CH109" i="16"/>
  <c r="CI109" i="16" s="1"/>
  <c r="CH110" i="16"/>
  <c r="CI110" i="16" s="1"/>
  <c r="CH111" i="16"/>
  <c r="CI111" i="16" s="1"/>
  <c r="CH112" i="16"/>
  <c r="CI112" i="16" s="1"/>
  <c r="CH113" i="16"/>
  <c r="CI113" i="16" s="1"/>
  <c r="CH114" i="16"/>
  <c r="CI114" i="16" s="1"/>
  <c r="CH115" i="16"/>
  <c r="CI115" i="16" s="1"/>
  <c r="CH116" i="16"/>
  <c r="CI116" i="16" s="1"/>
  <c r="CH117" i="16"/>
  <c r="CI117" i="16" s="1"/>
  <c r="CH118" i="16"/>
  <c r="CI118" i="16" s="1"/>
  <c r="CH119" i="16"/>
  <c r="CI119" i="16" s="1"/>
  <c r="CH120" i="16"/>
  <c r="CI120" i="16" s="1"/>
  <c r="CH121" i="16"/>
  <c r="CI121" i="16" s="1"/>
  <c r="CH122" i="16"/>
  <c r="CI122" i="16" s="1"/>
  <c r="CH123" i="16"/>
  <c r="CI123" i="16" s="1"/>
  <c r="CH124" i="16"/>
  <c r="CI124" i="16" s="1"/>
  <c r="CH125" i="16"/>
  <c r="CI125" i="16" s="1"/>
  <c r="CH126" i="16"/>
  <c r="CI126" i="16" s="1"/>
  <c r="CH127" i="16"/>
  <c r="CI127" i="16" s="1"/>
  <c r="CH128" i="16"/>
  <c r="CI128" i="16" s="1"/>
  <c r="CH129" i="16"/>
  <c r="CI129" i="16" s="1"/>
  <c r="CH130" i="16"/>
  <c r="CI130" i="16" s="1"/>
  <c r="CH131" i="16"/>
  <c r="CI131" i="16" s="1"/>
  <c r="CH132" i="16"/>
  <c r="CI132" i="16" s="1"/>
  <c r="CH133" i="16"/>
  <c r="CI133" i="16" s="1"/>
  <c r="CH134" i="16"/>
  <c r="CI134" i="16" s="1"/>
  <c r="CH135" i="16"/>
  <c r="CI135" i="16" s="1"/>
  <c r="CH136" i="16"/>
  <c r="CI136" i="16" s="1"/>
  <c r="CH137" i="16"/>
  <c r="CI137" i="16" s="1"/>
  <c r="CH138" i="16"/>
  <c r="CI138" i="16" s="1"/>
  <c r="CH139" i="16"/>
  <c r="CI139" i="16" s="1"/>
  <c r="CH140" i="16"/>
  <c r="CI140" i="16" s="1"/>
  <c r="CH141" i="16"/>
  <c r="CI141" i="16" s="1"/>
  <c r="CH142" i="16"/>
  <c r="CI142" i="16" s="1"/>
  <c r="CH143" i="16"/>
  <c r="CI143" i="16" s="1"/>
  <c r="CH144" i="16"/>
  <c r="CI144" i="16" s="1"/>
  <c r="CH145" i="16"/>
  <c r="CI145" i="16" s="1"/>
  <c r="CH146" i="16"/>
  <c r="CI146" i="16" s="1"/>
  <c r="CH147" i="16"/>
  <c r="CI147" i="16" s="1"/>
  <c r="CH148" i="16"/>
  <c r="CI148" i="16" s="1"/>
  <c r="CH149" i="16"/>
  <c r="CI149" i="16" s="1"/>
  <c r="CH150" i="16"/>
  <c r="CI150" i="16" s="1"/>
  <c r="CH151" i="16"/>
  <c r="CI151" i="16" s="1"/>
  <c r="CH152" i="16"/>
  <c r="CI152" i="16" s="1"/>
  <c r="CH153" i="16"/>
  <c r="CI153" i="16" s="1"/>
  <c r="CH154" i="16"/>
  <c r="CI154" i="16" s="1"/>
  <c r="CH155" i="16"/>
  <c r="CI155" i="16" s="1"/>
  <c r="CH156" i="16"/>
  <c r="CI156" i="16" s="1"/>
  <c r="CH157" i="16"/>
  <c r="CI157" i="16" s="1"/>
  <c r="CH158" i="16"/>
  <c r="CI158" i="16" s="1"/>
  <c r="CH159" i="16"/>
  <c r="CI159" i="16" s="1"/>
  <c r="CH160" i="16"/>
  <c r="CH161" i="16"/>
  <c r="CI161" i="16" s="1"/>
  <c r="CH162" i="16"/>
  <c r="CI162" i="16" s="1"/>
  <c r="CH163" i="16"/>
  <c r="CI163" i="16" s="1"/>
  <c r="CH164" i="16"/>
  <c r="CI164" i="16" s="1"/>
  <c r="CH165" i="16"/>
  <c r="CI165" i="16" s="1"/>
  <c r="CH166" i="16"/>
  <c r="CI166" i="16" s="1"/>
  <c r="CH167" i="16"/>
  <c r="CI167" i="16" s="1"/>
  <c r="CH168" i="16"/>
  <c r="CI168" i="16" s="1"/>
  <c r="CH169" i="16"/>
  <c r="CI169" i="16" s="1"/>
  <c r="CH170" i="16"/>
  <c r="CI170" i="16" s="1"/>
  <c r="CH171" i="16"/>
  <c r="CI171" i="16" s="1"/>
  <c r="CH172" i="16"/>
  <c r="CI172" i="16" s="1"/>
  <c r="CH173" i="16"/>
  <c r="CI173" i="16" s="1"/>
  <c r="CH174" i="16"/>
  <c r="CI174" i="16" s="1"/>
  <c r="CH175" i="16"/>
  <c r="CI175" i="16" s="1"/>
  <c r="CH176" i="16"/>
  <c r="CI176" i="16" s="1"/>
  <c r="CH177" i="16"/>
  <c r="CI177" i="16" s="1"/>
  <c r="CH178" i="16"/>
  <c r="CI178" i="16" s="1"/>
  <c r="CH179" i="16"/>
  <c r="CI179" i="16" s="1"/>
  <c r="CH180" i="16"/>
  <c r="CI180" i="16" s="1"/>
  <c r="CH181" i="16"/>
  <c r="CI181" i="16" s="1"/>
  <c r="CH182" i="16"/>
  <c r="CI182" i="16" s="1"/>
  <c r="CH183" i="16"/>
  <c r="CI183" i="16" s="1"/>
  <c r="CH184" i="16"/>
  <c r="CI184" i="16" s="1"/>
  <c r="CH185" i="16"/>
  <c r="CI185" i="16" s="1"/>
  <c r="CH186" i="16"/>
  <c r="CI186" i="16" s="1"/>
  <c r="CH187" i="16"/>
  <c r="CI187" i="16" s="1"/>
  <c r="CH188" i="16"/>
  <c r="CI188" i="16" s="1"/>
  <c r="CH189" i="16"/>
  <c r="CI189" i="16" s="1"/>
  <c r="CH190" i="16"/>
  <c r="CI190" i="16" s="1"/>
  <c r="CH191" i="16"/>
  <c r="CI191" i="16" s="1"/>
  <c r="CH192" i="16"/>
  <c r="CI192" i="16" s="1"/>
  <c r="CH193" i="16"/>
  <c r="CI193" i="16" s="1"/>
  <c r="CH194" i="16"/>
  <c r="CI194" i="16" s="1"/>
  <c r="CH195" i="16"/>
  <c r="CI195" i="16" s="1"/>
  <c r="CH196" i="16"/>
  <c r="CI196" i="16" s="1"/>
  <c r="CH197" i="16"/>
  <c r="CI197" i="16" s="1"/>
  <c r="CH198" i="16"/>
  <c r="CI198" i="16" s="1"/>
  <c r="CH199" i="16"/>
  <c r="CI199" i="16" s="1"/>
  <c r="CH200" i="16"/>
  <c r="CI200" i="16" s="1"/>
  <c r="CH201" i="16"/>
  <c r="CI201" i="16" s="1"/>
  <c r="CH202" i="16"/>
  <c r="CI202" i="16" s="1"/>
  <c r="CH203" i="16"/>
  <c r="CI203" i="16" s="1"/>
  <c r="CH204" i="16"/>
  <c r="CI204" i="16" s="1"/>
  <c r="CH205" i="16"/>
  <c r="CI205" i="16" s="1"/>
  <c r="CH206" i="16"/>
  <c r="CI206" i="16" s="1"/>
  <c r="CH207" i="16"/>
  <c r="CI207" i="16" s="1"/>
  <c r="CH208" i="16"/>
  <c r="CI208" i="16" s="1"/>
  <c r="CH209" i="16"/>
  <c r="CI209" i="16" s="1"/>
  <c r="CH210" i="16"/>
  <c r="CI210" i="16" s="1"/>
  <c r="CH211" i="16"/>
  <c r="CI211" i="16" s="1"/>
  <c r="CH212" i="16"/>
  <c r="CI212" i="16" s="1"/>
  <c r="CH213" i="16"/>
  <c r="CI213" i="16" s="1"/>
  <c r="CH214" i="16"/>
  <c r="CI214" i="16" s="1"/>
  <c r="CH215" i="16"/>
  <c r="CI215" i="16" s="1"/>
  <c r="CH216" i="16"/>
  <c r="CI216" i="16" s="1"/>
  <c r="CH217" i="16"/>
  <c r="CI217" i="16" s="1"/>
  <c r="CH218" i="16"/>
  <c r="CI218" i="16" s="1"/>
  <c r="CH219" i="16"/>
  <c r="CI219" i="16" s="1"/>
  <c r="CH220" i="16"/>
  <c r="CI220" i="16" s="1"/>
  <c r="CH221" i="16"/>
  <c r="CI221" i="16" s="1"/>
  <c r="CH222" i="16"/>
  <c r="CI222" i="16" s="1"/>
  <c r="CH223" i="16"/>
  <c r="CI223" i="16" s="1"/>
  <c r="CH224" i="16"/>
  <c r="CI224" i="16" s="1"/>
  <c r="CH225" i="16"/>
  <c r="CI225" i="16" s="1"/>
  <c r="CH226" i="16"/>
  <c r="CI226" i="16" s="1"/>
  <c r="CH227" i="16"/>
  <c r="CI227" i="16" s="1"/>
  <c r="CH228" i="16"/>
  <c r="CI228" i="16" s="1"/>
  <c r="CH229" i="16"/>
  <c r="CI229" i="16" s="1"/>
  <c r="CH230" i="16"/>
  <c r="CI230" i="16" s="1"/>
  <c r="CH231" i="16"/>
  <c r="CI231" i="16" s="1"/>
  <c r="CH232" i="16"/>
  <c r="CI232" i="16" s="1"/>
  <c r="CH233" i="16"/>
  <c r="CI233" i="16" s="1"/>
  <c r="CH234" i="16"/>
  <c r="CI234" i="16" s="1"/>
  <c r="CH235" i="16"/>
  <c r="CI235" i="16" s="1"/>
  <c r="CH236" i="16"/>
  <c r="CI236" i="16" s="1"/>
  <c r="CH237" i="16"/>
  <c r="CI237" i="16" s="1"/>
  <c r="CH238" i="16"/>
  <c r="CI238" i="16" s="1"/>
  <c r="CH239" i="16"/>
  <c r="CI239" i="16" s="1"/>
  <c r="CH240" i="16"/>
  <c r="CI240" i="16" s="1"/>
  <c r="CH241" i="16"/>
  <c r="CI241" i="16" s="1"/>
  <c r="CH242" i="16"/>
  <c r="CI242" i="16" s="1"/>
  <c r="CH243" i="16"/>
  <c r="CI243" i="16" s="1"/>
  <c r="CH244" i="16"/>
  <c r="CI244" i="16" s="1"/>
  <c r="CH245" i="16"/>
  <c r="CI245" i="16" s="1"/>
  <c r="CH246" i="16"/>
  <c r="CI246" i="16" s="1"/>
  <c r="CH247" i="16"/>
  <c r="CI247" i="16" s="1"/>
  <c r="CH248" i="16"/>
  <c r="CI248" i="16" s="1"/>
  <c r="CH249" i="16"/>
  <c r="CI249" i="16" s="1"/>
  <c r="CH250" i="16"/>
  <c r="CI250" i="16" s="1"/>
  <c r="CH251" i="16"/>
  <c r="CI251" i="16" s="1"/>
  <c r="CH252" i="16"/>
  <c r="CI252" i="16" s="1"/>
  <c r="CH253" i="16"/>
  <c r="CI253" i="16" s="1"/>
  <c r="CH254" i="16"/>
  <c r="CI254" i="16" s="1"/>
  <c r="CH255" i="16"/>
  <c r="CI255" i="16" s="1"/>
  <c r="CH256" i="16"/>
  <c r="CI256" i="16" s="1"/>
  <c r="CH257" i="16"/>
  <c r="CI257" i="16" s="1"/>
  <c r="CH258" i="16"/>
  <c r="CI258" i="16" s="1"/>
  <c r="CH259" i="16"/>
  <c r="CI259" i="16" s="1"/>
  <c r="CH260" i="16"/>
  <c r="CI260" i="16" s="1"/>
  <c r="CH261" i="16"/>
  <c r="CI261" i="16" s="1"/>
  <c r="CH262" i="16"/>
  <c r="CI262" i="16" s="1"/>
  <c r="CH263" i="16"/>
  <c r="CI263" i="16" s="1"/>
  <c r="CH264" i="16"/>
  <c r="CI264" i="16" s="1"/>
  <c r="CH265" i="16"/>
  <c r="CI265" i="16" s="1"/>
  <c r="CH266" i="16"/>
  <c r="CI266" i="16" s="1"/>
  <c r="CH267" i="16"/>
  <c r="CI267" i="16" s="1"/>
  <c r="CH268" i="16"/>
  <c r="CI268" i="16" s="1"/>
  <c r="CH269" i="16"/>
  <c r="CI269" i="16" s="1"/>
  <c r="CH270" i="16"/>
  <c r="CI270" i="16" s="1"/>
  <c r="CH271" i="16"/>
  <c r="CI271" i="16" s="1"/>
  <c r="CH272" i="16"/>
  <c r="CI272" i="16" s="1"/>
  <c r="CH273" i="16"/>
  <c r="CI273" i="16" s="1"/>
  <c r="CH274" i="16"/>
  <c r="CI274" i="16" s="1"/>
  <c r="CH275" i="16"/>
  <c r="CI275" i="16" s="1"/>
  <c r="CH276" i="16"/>
  <c r="CI276" i="16" s="1"/>
  <c r="CH277" i="16"/>
  <c r="CI277" i="16" s="1"/>
  <c r="CH278" i="16"/>
  <c r="CI278" i="16" s="1"/>
  <c r="CH279" i="16"/>
  <c r="CI279" i="16" s="1"/>
  <c r="CH280" i="16"/>
  <c r="CI280" i="16" s="1"/>
  <c r="CH281" i="16"/>
  <c r="CI281" i="16" s="1"/>
  <c r="CH282" i="16"/>
  <c r="CI282" i="16" s="1"/>
  <c r="CH283" i="16"/>
  <c r="CI283" i="16" s="1"/>
  <c r="CH284" i="16"/>
  <c r="CI284" i="16" s="1"/>
  <c r="CH285" i="16"/>
  <c r="CI285" i="16" s="1"/>
  <c r="CH286" i="16"/>
  <c r="CI286" i="16" s="1"/>
  <c r="CH287" i="16"/>
  <c r="CI287" i="16" s="1"/>
  <c r="CH288" i="16"/>
  <c r="CI288" i="16" s="1"/>
  <c r="CH289" i="16"/>
  <c r="CI289" i="16" s="1"/>
  <c r="CH290" i="16"/>
  <c r="CI290" i="16" s="1"/>
  <c r="CH291" i="16"/>
  <c r="CI291" i="16" s="1"/>
  <c r="CH292" i="16"/>
  <c r="CI292" i="16" s="1"/>
  <c r="CH293" i="16"/>
  <c r="CI293" i="16" s="1"/>
  <c r="CH294" i="16"/>
  <c r="CI294" i="16" s="1"/>
  <c r="CH295" i="16"/>
  <c r="CI295" i="16" s="1"/>
  <c r="CH296" i="16"/>
  <c r="CI296" i="16" s="1"/>
  <c r="CH297" i="16"/>
  <c r="CI297" i="16" s="1"/>
  <c r="CH298" i="16"/>
  <c r="CI298" i="16" s="1"/>
  <c r="CH299" i="16"/>
  <c r="CI299" i="16" s="1"/>
  <c r="CH300" i="16"/>
  <c r="CI300" i="16" s="1"/>
  <c r="CH301" i="16"/>
  <c r="CI301" i="16" s="1"/>
  <c r="CH302" i="16"/>
  <c r="CI302" i="16" s="1"/>
  <c r="CH303" i="16"/>
  <c r="CI303" i="16" s="1"/>
  <c r="CH304" i="16"/>
  <c r="CI304" i="16" s="1"/>
  <c r="CH305" i="16"/>
  <c r="CI305" i="16" s="1"/>
  <c r="CH306" i="16"/>
  <c r="CI306" i="16" s="1"/>
  <c r="CH307" i="16"/>
  <c r="CI307" i="16" s="1"/>
  <c r="CH308" i="16"/>
  <c r="CI308" i="16" s="1"/>
  <c r="CH309" i="16"/>
  <c r="CI309" i="16" s="1"/>
  <c r="CH310" i="16"/>
  <c r="CI310" i="16" s="1"/>
  <c r="CH311" i="16"/>
  <c r="CI311" i="16" s="1"/>
  <c r="CH312" i="16"/>
  <c r="CI312" i="16" s="1"/>
  <c r="CH313" i="16"/>
  <c r="CI313" i="16" s="1"/>
  <c r="CH314" i="16"/>
  <c r="CI314" i="16" s="1"/>
  <c r="CH315" i="16"/>
  <c r="CI315" i="16" s="1"/>
  <c r="CH316" i="16"/>
  <c r="CI316" i="16" s="1"/>
  <c r="CH317" i="16"/>
  <c r="CI317" i="16" s="1"/>
  <c r="CH318" i="16"/>
  <c r="CI318" i="16" s="1"/>
  <c r="CH319" i="16"/>
  <c r="CI319" i="16" s="1"/>
  <c r="CH320" i="16"/>
  <c r="CI320" i="16" s="1"/>
  <c r="CH321" i="16"/>
  <c r="CI321" i="16" s="1"/>
  <c r="CH322" i="16"/>
  <c r="CI322" i="16" s="1"/>
  <c r="CH323" i="16"/>
  <c r="CI323" i="16" s="1"/>
  <c r="CH324" i="16"/>
  <c r="CI324" i="16" s="1"/>
  <c r="CH325" i="16"/>
  <c r="CI325" i="16" s="1"/>
  <c r="CH326" i="16"/>
  <c r="CI326" i="16" s="1"/>
  <c r="CH327" i="16"/>
  <c r="CI327" i="16" s="1"/>
  <c r="CH328" i="16"/>
  <c r="CI328" i="16" s="1"/>
  <c r="CH329" i="16"/>
  <c r="CI329" i="16" s="1"/>
  <c r="CH330" i="16"/>
  <c r="CI330" i="16" s="1"/>
  <c r="CH331" i="16"/>
  <c r="CI331" i="16" s="1"/>
  <c r="CH332" i="16"/>
  <c r="CI332" i="16" s="1"/>
  <c r="CH333" i="16"/>
  <c r="CI333" i="16" s="1"/>
  <c r="CH334" i="16"/>
  <c r="CI334" i="16" s="1"/>
  <c r="CH335" i="16"/>
  <c r="CI335" i="16" s="1"/>
  <c r="CH336" i="16"/>
  <c r="CI336" i="16" s="1"/>
  <c r="CH337" i="16"/>
  <c r="CI337" i="16" s="1"/>
  <c r="CH338" i="16"/>
  <c r="CI338" i="16" s="1"/>
  <c r="CH339" i="16"/>
  <c r="CI339" i="16" s="1"/>
  <c r="CH340" i="16"/>
  <c r="CI340" i="16" s="1"/>
  <c r="CH341" i="16"/>
  <c r="CI341" i="16" s="1"/>
  <c r="CH342" i="16"/>
  <c r="CI342" i="16" s="1"/>
  <c r="CH343" i="16"/>
  <c r="CI343" i="16" s="1"/>
  <c r="CH344" i="16"/>
  <c r="CI344" i="16" s="1"/>
  <c r="CH345" i="16"/>
  <c r="CI345" i="16" s="1"/>
  <c r="CH346" i="16"/>
  <c r="CI346" i="16" s="1"/>
  <c r="CH347" i="16"/>
  <c r="CI347" i="16" s="1"/>
  <c r="CH348" i="16"/>
  <c r="CI348" i="16" s="1"/>
  <c r="CH349" i="16"/>
  <c r="CI349" i="16" s="1"/>
  <c r="CH350" i="16"/>
  <c r="CI350" i="16" s="1"/>
  <c r="CH351" i="16"/>
  <c r="CI351" i="16" s="1"/>
  <c r="CH352" i="16"/>
  <c r="CI352" i="16" s="1"/>
  <c r="CH353" i="16"/>
  <c r="CI353" i="16" s="1"/>
  <c r="CH354" i="16"/>
  <c r="CI354" i="16" s="1"/>
  <c r="CH355" i="16"/>
  <c r="CI355" i="16" s="1"/>
  <c r="CH356" i="16"/>
  <c r="CI356" i="16" s="1"/>
  <c r="CH357" i="16"/>
  <c r="CI357" i="16" s="1"/>
  <c r="CH358" i="16"/>
  <c r="CI358" i="16" s="1"/>
  <c r="CH359" i="16"/>
  <c r="CI359" i="16" s="1"/>
  <c r="CH360" i="16"/>
  <c r="CI360" i="16" s="1"/>
  <c r="CH361" i="16"/>
  <c r="CI361" i="16" s="1"/>
  <c r="CH362" i="16"/>
  <c r="CI362" i="16" s="1"/>
  <c r="CH363" i="16"/>
  <c r="CI363" i="16" s="1"/>
  <c r="CH364" i="16"/>
  <c r="CI364" i="16" s="1"/>
  <c r="CH365" i="16"/>
  <c r="CI365" i="16" s="1"/>
  <c r="CH366" i="16"/>
  <c r="CI366" i="16" s="1"/>
  <c r="CH367" i="16"/>
  <c r="CI367" i="16" s="1"/>
  <c r="CH368" i="16"/>
  <c r="CI368" i="16" s="1"/>
  <c r="CH369" i="16"/>
  <c r="CI369" i="16" s="1"/>
  <c r="CH370" i="16"/>
  <c r="CI370" i="16" s="1"/>
  <c r="CH371" i="16"/>
  <c r="CI371" i="16" s="1"/>
  <c r="CH372" i="16"/>
  <c r="CI372" i="16" s="1"/>
  <c r="CH373" i="16"/>
  <c r="CI373" i="16" s="1"/>
  <c r="CH374" i="16"/>
  <c r="CI374" i="16" s="1"/>
  <c r="CH375" i="16"/>
  <c r="CI375" i="16" s="1"/>
  <c r="CH376" i="16"/>
  <c r="CI376" i="16" s="1"/>
  <c r="CH377" i="16"/>
  <c r="CI377" i="16" s="1"/>
  <c r="CH378" i="16"/>
  <c r="CI378" i="16" s="1"/>
  <c r="CH379" i="16"/>
  <c r="CI379" i="16" s="1"/>
  <c r="CH380" i="16"/>
  <c r="CI380" i="16" s="1"/>
  <c r="CH381" i="16"/>
  <c r="CI381" i="16" s="1"/>
  <c r="CH382" i="16"/>
  <c r="CI382" i="16" s="1"/>
  <c r="CH383" i="16"/>
  <c r="CI383" i="16" s="1"/>
  <c r="CH384" i="16"/>
  <c r="CI384" i="16" s="1"/>
  <c r="CH385" i="16"/>
  <c r="CI385" i="16" s="1"/>
  <c r="CH386" i="16"/>
  <c r="CI386" i="16" s="1"/>
  <c r="CH387" i="16"/>
  <c r="CI387" i="16" s="1"/>
  <c r="CH388" i="16"/>
  <c r="CI388" i="16" s="1"/>
  <c r="CH389" i="16"/>
  <c r="CI389" i="16" s="1"/>
  <c r="CH390" i="16"/>
  <c r="CI390" i="16" s="1"/>
  <c r="CH391" i="16"/>
  <c r="CI391" i="16" s="1"/>
  <c r="CH392" i="16"/>
  <c r="CI392" i="16" s="1"/>
  <c r="CH393" i="16"/>
  <c r="CI393" i="16" s="1"/>
  <c r="CH394" i="16"/>
  <c r="CI394" i="16" s="1"/>
  <c r="CH395" i="16"/>
  <c r="CI395" i="16" s="1"/>
  <c r="CH396" i="16"/>
  <c r="CI396" i="16" s="1"/>
  <c r="CH397" i="16"/>
  <c r="CI397" i="16" s="1"/>
  <c r="CH398" i="16"/>
  <c r="CI398" i="16" s="1"/>
  <c r="CH399" i="16"/>
  <c r="CI399" i="16" s="1"/>
  <c r="CH400" i="16"/>
  <c r="CI400" i="16" s="1"/>
  <c r="CH401" i="16"/>
  <c r="CI401" i="16" s="1"/>
  <c r="CH402" i="16"/>
  <c r="CI402" i="16" s="1"/>
  <c r="CH403" i="16"/>
  <c r="CI403" i="16" s="1"/>
  <c r="CH404" i="16"/>
  <c r="CI404" i="16" s="1"/>
  <c r="CH405" i="16"/>
  <c r="CI405" i="16" s="1"/>
  <c r="CH406" i="16"/>
  <c r="CI406" i="16" s="1"/>
  <c r="CH407" i="16"/>
  <c r="CI407" i="16" s="1"/>
  <c r="CH408" i="16"/>
  <c r="CI408" i="16" s="1"/>
  <c r="CH409" i="16"/>
  <c r="CI409" i="16" s="1"/>
  <c r="CH410" i="16"/>
  <c r="CI410" i="16" s="1"/>
  <c r="CH411" i="16"/>
  <c r="CI411" i="16" s="1"/>
  <c r="CH412" i="16"/>
  <c r="CI412" i="16" s="1"/>
  <c r="CH413" i="16"/>
  <c r="CI413" i="16" s="1"/>
  <c r="CH414" i="16"/>
  <c r="CI414" i="16" s="1"/>
  <c r="CH415" i="16"/>
  <c r="CI415" i="16" s="1"/>
  <c r="CH416" i="16"/>
  <c r="CI416" i="16" s="1"/>
  <c r="CH417" i="16"/>
  <c r="CI417" i="16" s="1"/>
  <c r="CH418" i="16"/>
  <c r="CI418" i="16" s="1"/>
  <c r="CH419" i="16"/>
  <c r="CI419" i="16" s="1"/>
  <c r="CH420" i="16"/>
  <c r="CI420" i="16" s="1"/>
  <c r="CH421" i="16"/>
  <c r="CI421" i="16" s="1"/>
  <c r="CH422" i="16"/>
  <c r="CI422" i="16" s="1"/>
  <c r="CH423" i="16"/>
  <c r="CI423" i="16" s="1"/>
  <c r="CH424" i="16"/>
  <c r="CI424" i="16" s="1"/>
  <c r="CH425" i="16"/>
  <c r="CI425" i="16" s="1"/>
  <c r="CH426" i="16"/>
  <c r="CI426" i="16" s="1"/>
  <c r="CH427" i="16"/>
  <c r="CI427" i="16" s="1"/>
  <c r="CH428" i="16"/>
  <c r="CI428" i="16" s="1"/>
  <c r="CH429" i="16"/>
  <c r="CI429" i="16" s="1"/>
  <c r="CH430" i="16"/>
  <c r="CI430" i="16" s="1"/>
  <c r="CH431" i="16"/>
  <c r="CI431" i="16" s="1"/>
  <c r="CH432" i="16"/>
  <c r="CI432" i="16" s="1"/>
  <c r="CH433" i="16"/>
  <c r="CI433" i="16" s="1"/>
  <c r="CH434" i="16"/>
  <c r="CI434" i="16" s="1"/>
  <c r="CH435" i="16"/>
  <c r="CI435" i="16" s="1"/>
  <c r="CH436" i="16"/>
  <c r="CI436" i="16" s="1"/>
  <c r="CH437" i="16"/>
  <c r="CI437" i="16" s="1"/>
  <c r="CH438" i="16"/>
  <c r="CI438" i="16" s="1"/>
  <c r="CH439" i="16"/>
  <c r="CI439" i="16" s="1"/>
  <c r="CH440" i="16"/>
  <c r="CI440" i="16" s="1"/>
  <c r="CH441" i="16"/>
  <c r="CI441" i="16" s="1"/>
  <c r="CH442" i="16"/>
  <c r="CI442" i="16" s="1"/>
  <c r="CH443" i="16"/>
  <c r="CI443" i="16" s="1"/>
  <c r="CH444" i="16"/>
  <c r="CI444" i="16" s="1"/>
  <c r="CH445" i="16"/>
  <c r="CI445" i="16" s="1"/>
  <c r="CH446" i="16"/>
  <c r="CI446" i="16" s="1"/>
  <c r="CH447" i="16"/>
  <c r="CI447" i="16" s="1"/>
  <c r="CH448" i="16"/>
  <c r="CI448" i="16" s="1"/>
  <c r="CH449" i="16"/>
  <c r="CI449" i="16" s="1"/>
  <c r="CH450" i="16"/>
  <c r="CI450" i="16" s="1"/>
  <c r="CH451" i="16"/>
  <c r="CI451" i="16" s="1"/>
  <c r="CH452" i="16"/>
  <c r="CI452" i="16" s="1"/>
  <c r="CH453" i="16"/>
  <c r="CI453" i="16" s="1"/>
  <c r="CH454" i="16"/>
  <c r="CI454" i="16" s="1"/>
  <c r="CH455" i="16"/>
  <c r="CI455" i="16" s="1"/>
  <c r="CH456" i="16"/>
  <c r="CI456" i="16" s="1"/>
  <c r="CH457" i="16"/>
  <c r="CI457" i="16" s="1"/>
  <c r="CH458" i="16"/>
  <c r="CI458" i="16" s="1"/>
  <c r="CH459" i="16"/>
  <c r="CI459" i="16" s="1"/>
  <c r="CH460" i="16"/>
  <c r="CI460" i="16" s="1"/>
  <c r="CH461" i="16"/>
  <c r="CI461" i="16" s="1"/>
  <c r="CH462" i="16"/>
  <c r="CI462" i="16" s="1"/>
  <c r="CH463" i="16"/>
  <c r="CI463" i="16" s="1"/>
  <c r="CH464" i="16"/>
  <c r="CI464" i="16" s="1"/>
  <c r="CH465" i="16"/>
  <c r="CI465" i="16" s="1"/>
  <c r="CH466" i="16"/>
  <c r="CI466" i="16" s="1"/>
  <c r="CH467" i="16"/>
  <c r="CI467" i="16" s="1"/>
  <c r="CH468" i="16"/>
  <c r="CI468" i="16" s="1"/>
  <c r="CH469" i="16"/>
  <c r="CI469" i="16" s="1"/>
  <c r="CH470" i="16"/>
  <c r="CI470" i="16" s="1"/>
  <c r="CH471" i="16"/>
  <c r="CI471" i="16" s="1"/>
  <c r="CH472" i="16"/>
  <c r="CI472" i="16" s="1"/>
  <c r="CH473" i="16"/>
  <c r="CI473" i="16" s="1"/>
  <c r="CH474" i="16"/>
  <c r="CI474" i="16" s="1"/>
  <c r="CH475" i="16"/>
  <c r="CI475" i="16" s="1"/>
  <c r="CH476" i="16"/>
  <c r="CI476" i="16" s="1"/>
  <c r="CH477" i="16"/>
  <c r="CI477" i="16" s="1"/>
  <c r="CH478" i="16"/>
  <c r="CI478" i="16" s="1"/>
  <c r="CH479" i="16"/>
  <c r="CI479" i="16" s="1"/>
  <c r="CH480" i="16"/>
  <c r="CI480" i="16" s="1"/>
  <c r="CH481" i="16"/>
  <c r="CI481" i="16" s="1"/>
  <c r="CH482" i="16"/>
  <c r="CI482" i="16" s="1"/>
  <c r="CH483" i="16"/>
  <c r="CI483" i="16" s="1"/>
  <c r="CH484" i="16"/>
  <c r="CI484" i="16" s="1"/>
  <c r="CH485" i="16"/>
  <c r="CI485" i="16" s="1"/>
  <c r="CH486" i="16"/>
  <c r="CI486" i="16" s="1"/>
  <c r="CH487" i="16"/>
  <c r="CI487" i="16" s="1"/>
  <c r="CH488" i="16"/>
  <c r="CI488" i="16" s="1"/>
  <c r="CH489" i="16"/>
  <c r="CI489" i="16" s="1"/>
  <c r="CH490" i="16"/>
  <c r="CI490" i="16" s="1"/>
  <c r="CH491" i="16"/>
  <c r="CI491" i="16" s="1"/>
  <c r="CH492" i="16"/>
  <c r="CI492" i="16" s="1"/>
  <c r="CH493" i="16"/>
  <c r="CI493" i="16" s="1"/>
  <c r="CH494" i="16"/>
  <c r="CI494" i="16" s="1"/>
  <c r="CH495" i="16"/>
  <c r="CI495" i="16" s="1"/>
  <c r="CH496" i="16"/>
  <c r="CI496" i="16" s="1"/>
  <c r="CH497" i="16"/>
  <c r="CI497" i="16" s="1"/>
  <c r="CH498" i="16"/>
  <c r="CI498" i="16" s="1"/>
  <c r="CH499" i="16"/>
  <c r="CI499" i="16" s="1"/>
  <c r="CH500" i="16"/>
  <c r="CI500" i="16" s="1"/>
  <c r="CH501" i="16"/>
  <c r="CI501" i="16" s="1"/>
  <c r="CH502" i="16"/>
  <c r="CI502" i="16" s="1"/>
  <c r="CH503" i="16"/>
  <c r="CI503" i="16" s="1"/>
  <c r="CH504" i="16"/>
  <c r="CI504" i="16" s="1"/>
  <c r="CH505" i="16"/>
  <c r="CI505" i="16" s="1"/>
  <c r="CH506" i="16"/>
  <c r="CI506" i="16" s="1"/>
  <c r="CH507" i="16"/>
  <c r="CI507" i="16" s="1"/>
  <c r="CH508" i="16"/>
  <c r="CI508" i="16" s="1"/>
  <c r="CH509" i="16"/>
  <c r="CI509" i="16" s="1"/>
  <c r="CH510" i="16"/>
  <c r="CI510" i="16" s="1"/>
  <c r="CH511" i="16"/>
  <c r="CI511" i="16" s="1"/>
  <c r="CH512" i="16"/>
  <c r="CI512" i="16" s="1"/>
  <c r="CH513" i="16"/>
  <c r="CI513" i="16" s="1"/>
  <c r="CH514" i="16"/>
  <c r="CI514" i="16" s="1"/>
  <c r="CH515" i="16"/>
  <c r="CI515" i="16" s="1"/>
  <c r="CH516" i="16"/>
  <c r="CI516" i="16" s="1"/>
  <c r="CH517" i="16"/>
  <c r="CI517" i="16" s="1"/>
  <c r="CH518" i="16"/>
  <c r="CI518" i="16" s="1"/>
  <c r="CH519" i="16"/>
  <c r="CI519" i="16" s="1"/>
  <c r="CH520" i="16"/>
  <c r="CI520" i="16" s="1"/>
  <c r="CH521" i="16"/>
  <c r="CI521" i="16" s="1"/>
  <c r="CH522" i="16"/>
  <c r="CI522" i="16" s="1"/>
  <c r="CH523" i="16"/>
  <c r="CI523" i="16" s="1"/>
  <c r="CH524" i="16"/>
  <c r="CI524" i="16" s="1"/>
  <c r="CH525" i="16"/>
  <c r="CI525" i="16" s="1"/>
  <c r="CH526" i="16"/>
  <c r="CI526" i="16" s="1"/>
  <c r="CH527" i="16"/>
  <c r="CI527" i="16" s="1"/>
  <c r="CH528" i="16"/>
  <c r="CI528" i="16" s="1"/>
  <c r="CH529" i="16"/>
  <c r="CI529" i="16" s="1"/>
  <c r="CH530" i="16"/>
  <c r="CI530" i="16" s="1"/>
  <c r="CH531" i="16"/>
  <c r="CI531" i="16" s="1"/>
  <c r="CH532" i="16"/>
  <c r="CI532" i="16" s="1"/>
  <c r="CH533" i="16"/>
  <c r="CI533" i="16" s="1"/>
  <c r="CH534" i="16"/>
  <c r="CI534" i="16" s="1"/>
  <c r="CH535" i="16"/>
  <c r="CI535" i="16" s="1"/>
  <c r="CH536" i="16"/>
  <c r="CI536" i="16" s="1"/>
  <c r="CH537" i="16"/>
  <c r="CI537" i="16" s="1"/>
  <c r="CH538" i="16"/>
  <c r="CI538" i="16" s="1"/>
  <c r="CH539" i="16"/>
  <c r="CI539" i="16" s="1"/>
  <c r="CH540" i="16"/>
  <c r="CI540" i="16" s="1"/>
  <c r="CH541" i="16"/>
  <c r="CI541" i="16" s="1"/>
  <c r="CH542" i="16"/>
  <c r="CI542" i="16" s="1"/>
  <c r="CH543" i="16"/>
  <c r="CI543" i="16" s="1"/>
  <c r="CH544" i="16"/>
  <c r="CI544" i="16" s="1"/>
  <c r="CH545" i="16"/>
  <c r="CI545" i="16" s="1"/>
  <c r="CH546" i="16"/>
  <c r="CI546" i="16" s="1"/>
  <c r="CH547" i="16"/>
  <c r="CI547" i="16" s="1"/>
  <c r="CH548" i="16"/>
  <c r="CI548" i="16" s="1"/>
  <c r="CH549" i="16"/>
  <c r="CI549" i="16" s="1"/>
  <c r="CH550" i="16"/>
  <c r="CI550" i="16" s="1"/>
  <c r="CH551" i="16"/>
  <c r="CI551" i="16" s="1"/>
  <c r="CH552" i="16"/>
  <c r="CI552" i="16" s="1"/>
  <c r="CH553" i="16"/>
  <c r="CI553" i="16" s="1"/>
  <c r="CH554" i="16"/>
  <c r="CI554" i="16" s="1"/>
  <c r="CH555" i="16"/>
  <c r="CI555" i="16" s="1"/>
  <c r="CH556" i="16"/>
  <c r="CI556" i="16" s="1"/>
  <c r="CH557" i="16"/>
  <c r="CI557" i="16" s="1"/>
  <c r="CH558" i="16"/>
  <c r="CI558" i="16" s="1"/>
  <c r="CH559" i="16"/>
  <c r="CI559" i="16" s="1"/>
  <c r="CH560" i="16"/>
  <c r="CI560" i="16" s="1"/>
  <c r="CH561" i="16"/>
  <c r="CI561" i="16" s="1"/>
  <c r="CH562" i="16"/>
  <c r="CI562" i="16" s="1"/>
  <c r="CH563" i="16"/>
  <c r="CI563" i="16" s="1"/>
  <c r="CH564" i="16"/>
  <c r="CI564" i="16" s="1"/>
  <c r="CH565" i="16"/>
  <c r="CI565" i="16" s="1"/>
  <c r="CH566" i="16"/>
  <c r="CI566" i="16" s="1"/>
  <c r="CH567" i="16"/>
  <c r="CI567" i="16" s="1"/>
  <c r="CH568" i="16"/>
  <c r="CI568" i="16" s="1"/>
  <c r="CH569" i="16"/>
  <c r="CI569" i="16" s="1"/>
  <c r="CH570" i="16"/>
  <c r="CI570" i="16" s="1"/>
  <c r="CH571" i="16"/>
  <c r="CI571" i="16" s="1"/>
  <c r="CH572" i="16"/>
  <c r="CI572" i="16" s="1"/>
  <c r="CH573" i="16"/>
  <c r="CI573" i="16" s="1"/>
  <c r="CH574" i="16"/>
  <c r="CI574" i="16" s="1"/>
  <c r="CH575" i="16"/>
  <c r="CI575" i="16" s="1"/>
  <c r="CH576" i="16"/>
  <c r="CI576" i="16" s="1"/>
  <c r="CH577" i="16"/>
  <c r="CI577" i="16" s="1"/>
  <c r="CH578" i="16"/>
  <c r="CI578" i="16" s="1"/>
  <c r="CH579" i="16"/>
  <c r="CI579" i="16" s="1"/>
  <c r="CH580" i="16"/>
  <c r="CI580" i="16" s="1"/>
  <c r="CH581" i="16"/>
  <c r="CI581" i="16" s="1"/>
  <c r="CH582" i="16"/>
  <c r="CI582" i="16" s="1"/>
  <c r="CH583" i="16"/>
  <c r="CI583" i="16" s="1"/>
  <c r="CH584" i="16"/>
  <c r="CI584" i="16" s="1"/>
  <c r="CH585" i="16"/>
  <c r="CI585" i="16" s="1"/>
  <c r="CH586" i="16"/>
  <c r="CI586" i="16" s="1"/>
  <c r="CH587" i="16"/>
  <c r="CI587" i="16" s="1"/>
  <c r="CH588" i="16"/>
  <c r="CI588" i="16" s="1"/>
  <c r="CH589" i="16"/>
  <c r="CI589" i="16" s="1"/>
  <c r="CH590" i="16"/>
  <c r="CI590" i="16" s="1"/>
  <c r="CH591" i="16"/>
  <c r="CI591" i="16" s="1"/>
  <c r="CH592" i="16"/>
  <c r="CI592" i="16" s="1"/>
  <c r="CH593" i="16"/>
  <c r="CI593" i="16" s="1"/>
  <c r="CH594" i="16"/>
  <c r="CI594" i="16" s="1"/>
  <c r="CH595" i="16"/>
  <c r="CI595" i="16" s="1"/>
  <c r="CH596" i="16"/>
  <c r="CI596" i="16" s="1"/>
  <c r="CH597" i="16"/>
  <c r="CI597" i="16" s="1"/>
  <c r="CH598" i="16"/>
  <c r="CI598" i="16" s="1"/>
  <c r="CH599" i="16"/>
  <c r="CI599" i="16" s="1"/>
  <c r="CH600" i="16"/>
  <c r="CI600" i="16" s="1"/>
  <c r="CH601" i="16"/>
  <c r="CI601" i="16" s="1"/>
  <c r="CH602" i="16"/>
  <c r="CI602" i="16" s="1"/>
  <c r="CH603" i="16"/>
  <c r="CI603" i="16" s="1"/>
  <c r="CH604" i="16"/>
  <c r="CI604" i="16" s="1"/>
  <c r="CH605" i="16"/>
  <c r="CI605" i="16" s="1"/>
  <c r="CH606" i="16"/>
  <c r="CI606" i="16" s="1"/>
  <c r="CH607" i="16"/>
  <c r="CI607" i="16" s="1"/>
  <c r="CH608" i="16"/>
  <c r="CI608" i="16" s="1"/>
  <c r="CH609" i="16"/>
  <c r="CI609" i="16" s="1"/>
  <c r="CH610" i="16"/>
  <c r="CI610" i="16" s="1"/>
  <c r="CH611" i="16"/>
  <c r="CI611" i="16" s="1"/>
  <c r="CH612" i="16"/>
  <c r="CI612" i="16" s="1"/>
  <c r="CH613" i="16"/>
  <c r="CI613" i="16" s="1"/>
  <c r="CH614" i="16"/>
  <c r="CI614" i="16" s="1"/>
  <c r="CH615" i="16"/>
  <c r="CI615" i="16" s="1"/>
  <c r="CH616" i="16"/>
  <c r="CI616" i="16" s="1"/>
  <c r="CH617" i="16"/>
  <c r="CI617" i="16" s="1"/>
  <c r="CH618" i="16"/>
  <c r="CI618" i="16" s="1"/>
  <c r="CH619" i="16"/>
  <c r="CI619" i="16" s="1"/>
  <c r="CH620" i="16"/>
  <c r="CI620" i="16" s="1"/>
  <c r="CH621" i="16"/>
  <c r="CI621" i="16" s="1"/>
  <c r="CH622" i="16"/>
  <c r="CI622" i="16" s="1"/>
  <c r="CH623" i="16"/>
  <c r="CI623" i="16" s="1"/>
  <c r="CH624" i="16"/>
  <c r="CI624" i="16" s="1"/>
  <c r="CH625" i="16"/>
  <c r="CI625" i="16" s="1"/>
  <c r="CH626" i="16"/>
  <c r="CI626" i="16" s="1"/>
  <c r="CH627" i="16"/>
  <c r="CI627" i="16" s="1"/>
  <c r="CH628" i="16"/>
  <c r="CI628" i="16" s="1"/>
  <c r="CH629" i="16"/>
  <c r="CI629" i="16" s="1"/>
  <c r="CH630" i="16"/>
  <c r="CI630" i="16" s="1"/>
  <c r="CH631" i="16"/>
  <c r="CI631" i="16" s="1"/>
  <c r="CH632" i="16"/>
  <c r="CI632" i="16" s="1"/>
  <c r="CH633" i="16"/>
  <c r="CI633" i="16" s="1"/>
  <c r="CH634" i="16"/>
  <c r="CI634" i="16" s="1"/>
  <c r="CH635" i="16"/>
  <c r="CI635" i="16" s="1"/>
  <c r="CH636" i="16"/>
  <c r="CI636" i="16" s="1"/>
  <c r="CH637" i="16"/>
  <c r="CI637" i="16" s="1"/>
  <c r="CH638" i="16"/>
  <c r="CI638" i="16" s="1"/>
  <c r="CH639" i="16"/>
  <c r="CI639" i="16" s="1"/>
  <c r="CH640" i="16"/>
  <c r="CI640" i="16" s="1"/>
  <c r="CH641" i="16"/>
  <c r="CI641" i="16" s="1"/>
  <c r="CH642" i="16"/>
  <c r="CI642" i="16" s="1"/>
  <c r="CH643" i="16"/>
  <c r="CI643" i="16" s="1"/>
  <c r="CH644" i="16"/>
  <c r="CI644" i="16" s="1"/>
  <c r="CH645" i="16"/>
  <c r="CI645" i="16" s="1"/>
  <c r="CH646" i="16"/>
  <c r="CI646" i="16" s="1"/>
  <c r="CH647" i="16"/>
  <c r="CI647" i="16" s="1"/>
  <c r="CH648" i="16"/>
  <c r="CI648" i="16" s="1"/>
  <c r="CH649" i="16"/>
  <c r="CI649" i="16" s="1"/>
  <c r="CH650" i="16"/>
  <c r="CI650" i="16" s="1"/>
  <c r="CH651" i="16"/>
  <c r="CI651" i="16" s="1"/>
  <c r="CH652" i="16"/>
  <c r="CI652" i="16" s="1"/>
  <c r="CH653" i="16"/>
  <c r="CI653" i="16" s="1"/>
  <c r="CH654" i="16"/>
  <c r="CI654" i="16" s="1"/>
  <c r="CH655" i="16"/>
  <c r="CI655" i="16" s="1"/>
  <c r="CH656" i="16"/>
  <c r="CI656" i="16" s="1"/>
  <c r="CH657" i="16"/>
  <c r="CI657" i="16" s="1"/>
  <c r="CH658" i="16"/>
  <c r="CI658" i="16" s="1"/>
  <c r="CH659" i="16"/>
  <c r="CI659" i="16" s="1"/>
  <c r="CH660" i="16"/>
  <c r="CI660" i="16" s="1"/>
  <c r="CH661" i="16"/>
  <c r="CI661" i="16" s="1"/>
  <c r="CH662" i="16"/>
  <c r="CI662" i="16" s="1"/>
  <c r="CH663" i="16"/>
  <c r="CI663" i="16" s="1"/>
  <c r="CH664" i="16"/>
  <c r="CI664" i="16" s="1"/>
  <c r="CH665" i="16"/>
  <c r="CI665" i="16" s="1"/>
  <c r="CH666" i="16"/>
  <c r="CI666" i="16" s="1"/>
  <c r="CH667" i="16"/>
  <c r="CI667" i="16" s="1"/>
  <c r="CH668" i="16"/>
  <c r="CI668" i="16" s="1"/>
  <c r="CH669" i="16"/>
  <c r="CI669" i="16" s="1"/>
  <c r="CH670" i="16"/>
  <c r="CI670" i="16" s="1"/>
  <c r="CH671" i="16"/>
  <c r="CI671" i="16" s="1"/>
  <c r="CH672" i="16"/>
  <c r="CI672" i="16" s="1"/>
  <c r="CH673" i="16"/>
  <c r="CI673" i="16" s="1"/>
  <c r="CH674" i="16"/>
  <c r="CI674" i="16" s="1"/>
  <c r="CH675" i="16"/>
  <c r="CI675" i="16" s="1"/>
  <c r="CH676" i="16"/>
  <c r="CI676" i="16" s="1"/>
  <c r="CH677" i="16"/>
  <c r="CI677" i="16" s="1"/>
  <c r="CH678" i="16"/>
  <c r="CI678" i="16" s="1"/>
  <c r="CH679" i="16"/>
  <c r="CI679" i="16" s="1"/>
  <c r="CH680" i="16"/>
  <c r="CI680" i="16" s="1"/>
  <c r="CH681" i="16"/>
  <c r="CI681" i="16" s="1"/>
  <c r="CH682" i="16"/>
  <c r="CI682" i="16" s="1"/>
  <c r="CH683" i="16"/>
  <c r="CI683" i="16" s="1"/>
  <c r="CH684" i="16"/>
  <c r="CI684" i="16" s="1"/>
  <c r="CH685" i="16"/>
  <c r="CI685" i="16" s="1"/>
  <c r="CH686" i="16"/>
  <c r="CI686" i="16" s="1"/>
  <c r="CH687" i="16"/>
  <c r="CI687" i="16" s="1"/>
  <c r="CH688" i="16"/>
  <c r="CI688" i="16" s="1"/>
  <c r="CH689" i="16"/>
  <c r="CI689" i="16" s="1"/>
  <c r="CH690" i="16"/>
  <c r="CI690" i="16" s="1"/>
  <c r="CH691" i="16"/>
  <c r="CI691" i="16" s="1"/>
  <c r="CH692" i="16"/>
  <c r="CI692" i="16" s="1"/>
  <c r="CH693" i="16"/>
  <c r="CI693" i="16" s="1"/>
  <c r="CH694" i="16"/>
  <c r="CI694" i="16" s="1"/>
  <c r="CH695" i="16"/>
  <c r="CI695" i="16" s="1"/>
  <c r="CH696" i="16"/>
  <c r="CI696" i="16" s="1"/>
  <c r="CH697" i="16"/>
  <c r="CI697" i="16" s="1"/>
  <c r="CH698" i="16"/>
  <c r="CI698" i="16" s="1"/>
  <c r="CH699" i="16"/>
  <c r="CI699" i="16" s="1"/>
  <c r="CH700" i="16"/>
  <c r="CI700" i="16" s="1"/>
  <c r="CH701" i="16"/>
  <c r="CI701" i="16" s="1"/>
  <c r="CH702" i="16"/>
  <c r="CI702" i="16" s="1"/>
  <c r="CH703" i="16"/>
  <c r="CI703" i="16" s="1"/>
  <c r="CH704" i="16"/>
  <c r="CI704" i="16" s="1"/>
  <c r="CH705" i="16"/>
  <c r="CI705" i="16" s="1"/>
  <c r="CH706" i="16"/>
  <c r="CI706" i="16" s="1"/>
  <c r="CH707" i="16"/>
  <c r="CI707" i="16" s="1"/>
  <c r="CH708" i="16"/>
  <c r="CI708" i="16" s="1"/>
  <c r="CH709" i="16"/>
  <c r="CI709" i="16" s="1"/>
  <c r="CH710" i="16"/>
  <c r="CI710" i="16" s="1"/>
  <c r="CH711" i="16"/>
  <c r="CI711" i="16" s="1"/>
  <c r="CH712" i="16"/>
  <c r="CI712" i="16" s="1"/>
  <c r="CH713" i="16"/>
  <c r="CI713" i="16" s="1"/>
  <c r="CH714" i="16"/>
  <c r="CI714" i="16" s="1"/>
  <c r="CH715" i="16"/>
  <c r="CI715" i="16" s="1"/>
  <c r="CH716" i="16"/>
  <c r="CI716" i="16" s="1"/>
  <c r="CH717" i="16"/>
  <c r="CI717" i="16" s="1"/>
  <c r="CH718" i="16"/>
  <c r="CI718" i="16" s="1"/>
  <c r="CH719" i="16"/>
  <c r="CI719" i="16" s="1"/>
  <c r="CH720" i="16"/>
  <c r="CI720" i="16" s="1"/>
  <c r="CH721" i="16"/>
  <c r="CI721" i="16" s="1"/>
  <c r="CH722" i="16"/>
  <c r="CI722" i="16" s="1"/>
  <c r="CH723" i="16"/>
  <c r="CI723" i="16" s="1"/>
  <c r="CH724" i="16"/>
  <c r="CI724" i="16" s="1"/>
  <c r="CH725" i="16"/>
  <c r="CI725" i="16" s="1"/>
  <c r="CH726" i="16"/>
  <c r="CI726" i="16" s="1"/>
  <c r="CH727" i="16"/>
  <c r="CI727" i="16" s="1"/>
  <c r="CH728" i="16"/>
  <c r="CI728" i="16" s="1"/>
  <c r="CH729" i="16"/>
  <c r="CI729" i="16" s="1"/>
  <c r="CH730" i="16"/>
  <c r="CI730" i="16" s="1"/>
  <c r="CH731" i="16"/>
  <c r="CI731" i="16" s="1"/>
  <c r="CH732" i="16"/>
  <c r="CI732" i="16" s="1"/>
  <c r="CH733" i="16"/>
  <c r="CI733" i="16" s="1"/>
  <c r="CH734" i="16"/>
  <c r="CI734" i="16" s="1"/>
  <c r="CH735" i="16"/>
  <c r="CI735" i="16" s="1"/>
  <c r="CH736" i="16"/>
  <c r="CI736" i="16" s="1"/>
  <c r="CH737" i="16"/>
  <c r="CI737" i="16" s="1"/>
  <c r="CH738" i="16"/>
  <c r="CI738" i="16" s="1"/>
  <c r="CH739" i="16"/>
  <c r="CI739" i="16" s="1"/>
  <c r="CH740" i="16"/>
  <c r="CI740" i="16" s="1"/>
  <c r="CH741" i="16"/>
  <c r="CI741" i="16" s="1"/>
  <c r="CH742" i="16"/>
  <c r="CI742" i="16" s="1"/>
  <c r="CH743" i="16"/>
  <c r="CI743" i="16" s="1"/>
  <c r="CH744" i="16"/>
  <c r="CI744" i="16" s="1"/>
  <c r="CH745" i="16"/>
  <c r="CI745" i="16" s="1"/>
  <c r="CH746" i="16"/>
  <c r="CI746" i="16" s="1"/>
  <c r="CH747" i="16"/>
  <c r="CI747" i="16" s="1"/>
  <c r="CH748" i="16"/>
  <c r="CI748" i="16" s="1"/>
  <c r="CH749" i="16"/>
  <c r="CI749" i="16" s="1"/>
  <c r="CH750" i="16"/>
  <c r="CI750" i="16" s="1"/>
  <c r="CH751" i="16"/>
  <c r="CI751" i="16" s="1"/>
  <c r="CH752" i="16"/>
  <c r="CI752" i="16" s="1"/>
  <c r="CH753" i="16"/>
  <c r="CI753" i="16" s="1"/>
  <c r="CH754" i="16"/>
  <c r="CI754" i="16" s="1"/>
  <c r="CH755" i="16"/>
  <c r="CI755" i="16" s="1"/>
  <c r="CH756" i="16"/>
  <c r="CI756" i="16" s="1"/>
  <c r="CH757" i="16"/>
  <c r="CI757" i="16" s="1"/>
  <c r="CH758" i="16"/>
  <c r="CI758" i="16" s="1"/>
  <c r="CH759" i="16"/>
  <c r="CI759" i="16" s="1"/>
  <c r="CH760" i="16"/>
  <c r="CI760" i="16" s="1"/>
  <c r="CH761" i="16"/>
  <c r="CI761" i="16" s="1"/>
  <c r="CH762" i="16"/>
  <c r="CI762" i="16" s="1"/>
  <c r="CH763" i="16"/>
  <c r="CI763" i="16" s="1"/>
  <c r="CH764" i="16"/>
  <c r="CI764" i="16" s="1"/>
  <c r="CH765" i="16"/>
  <c r="CI765" i="16" s="1"/>
  <c r="CH766" i="16"/>
  <c r="CI766" i="16" s="1"/>
  <c r="CH767" i="16"/>
  <c r="CI767" i="16" s="1"/>
  <c r="CH768" i="16"/>
  <c r="CI768" i="16" s="1"/>
  <c r="CH769" i="16"/>
  <c r="CI769" i="16" s="1"/>
  <c r="CH770" i="16"/>
  <c r="CI770" i="16" s="1"/>
  <c r="CH771" i="16"/>
  <c r="CI771" i="16" s="1"/>
  <c r="CH772" i="16"/>
  <c r="CI772" i="16" s="1"/>
  <c r="CH773" i="16"/>
  <c r="CI773" i="16" s="1"/>
  <c r="CH774" i="16"/>
  <c r="CI774" i="16" s="1"/>
  <c r="CH775" i="16"/>
  <c r="CI775" i="16" s="1"/>
  <c r="CH776" i="16"/>
  <c r="CI776" i="16" s="1"/>
  <c r="CH777" i="16"/>
  <c r="CI777" i="16" s="1"/>
  <c r="CH778" i="16"/>
  <c r="CI778" i="16" s="1"/>
  <c r="CH779" i="16"/>
  <c r="CI779" i="16" s="1"/>
  <c r="CH780" i="16"/>
  <c r="CI780" i="16" s="1"/>
  <c r="CH781" i="16"/>
  <c r="CI781" i="16" s="1"/>
  <c r="CH782" i="16"/>
  <c r="CI782" i="16" s="1"/>
  <c r="CH783" i="16"/>
  <c r="CI783" i="16" s="1"/>
  <c r="CH784" i="16"/>
  <c r="CI784" i="16" s="1"/>
  <c r="CH785" i="16"/>
  <c r="CI785" i="16" s="1"/>
  <c r="CH786" i="16"/>
  <c r="CI786" i="16" s="1"/>
  <c r="CH787" i="16"/>
  <c r="CI787" i="16" s="1"/>
  <c r="CH788" i="16"/>
  <c r="CI788" i="16" s="1"/>
  <c r="CH789" i="16"/>
  <c r="CI789" i="16" s="1"/>
  <c r="CH790" i="16"/>
  <c r="CI790" i="16" s="1"/>
  <c r="CH791" i="16"/>
  <c r="CI791" i="16" s="1"/>
  <c r="CH792" i="16"/>
  <c r="CI792" i="16" s="1"/>
  <c r="CH793" i="16"/>
  <c r="CI793" i="16" s="1"/>
  <c r="CH794" i="16"/>
  <c r="CI794" i="16" s="1"/>
  <c r="CH795" i="16"/>
  <c r="CI795" i="16" s="1"/>
  <c r="CH796" i="16"/>
  <c r="CI796" i="16" s="1"/>
  <c r="CH797" i="16"/>
  <c r="CI797" i="16" s="1"/>
  <c r="CH798" i="16"/>
  <c r="CI798" i="16" s="1"/>
  <c r="CH799" i="16"/>
  <c r="CI799" i="16" s="1"/>
  <c r="CH800" i="16"/>
  <c r="CI800" i="16" s="1"/>
  <c r="CH801" i="16"/>
  <c r="CI801" i="16" s="1"/>
  <c r="CH46" i="16"/>
  <c r="CI46" i="16" s="1"/>
  <c r="BS122" i="16"/>
  <c r="BS197" i="16"/>
  <c r="BS563" i="16"/>
  <c r="BS796" i="16"/>
  <c r="BR48" i="16"/>
  <c r="BS48" i="16" s="1"/>
  <c r="BR49" i="16"/>
  <c r="BS49" i="16" s="1"/>
  <c r="BR50" i="16"/>
  <c r="BS50" i="16" s="1"/>
  <c r="BR51" i="16"/>
  <c r="BS51" i="16" s="1"/>
  <c r="BR52" i="16"/>
  <c r="BS52" i="16" s="1"/>
  <c r="BR53" i="16"/>
  <c r="BS53" i="16" s="1"/>
  <c r="BR54" i="16"/>
  <c r="BS54" i="16" s="1"/>
  <c r="BR55" i="16"/>
  <c r="BS55" i="16" s="1"/>
  <c r="BR56" i="16"/>
  <c r="BS56" i="16" s="1"/>
  <c r="BR57" i="16"/>
  <c r="BS57" i="16" s="1"/>
  <c r="BR58" i="16"/>
  <c r="BS58" i="16" s="1"/>
  <c r="BR59" i="16"/>
  <c r="BS59" i="16" s="1"/>
  <c r="BR60" i="16"/>
  <c r="BS60" i="16" s="1"/>
  <c r="BR61" i="16"/>
  <c r="BS61" i="16" s="1"/>
  <c r="BR62" i="16"/>
  <c r="BS62" i="16" s="1"/>
  <c r="BR63" i="16"/>
  <c r="BS63" i="16" s="1"/>
  <c r="BR64" i="16"/>
  <c r="BS64" i="16" s="1"/>
  <c r="BR65" i="16"/>
  <c r="BS65" i="16" s="1"/>
  <c r="BR66" i="16"/>
  <c r="BS66" i="16" s="1"/>
  <c r="BR67" i="16"/>
  <c r="BS67" i="16" s="1"/>
  <c r="BR68" i="16"/>
  <c r="BS68" i="16" s="1"/>
  <c r="BR69" i="16"/>
  <c r="BS69" i="16" s="1"/>
  <c r="BR70" i="16"/>
  <c r="BS70" i="16" s="1"/>
  <c r="BR71" i="16"/>
  <c r="BS71" i="16" s="1"/>
  <c r="BR72" i="16"/>
  <c r="BS72" i="16" s="1"/>
  <c r="BR73" i="16"/>
  <c r="BS73" i="16" s="1"/>
  <c r="BR74" i="16"/>
  <c r="BS74" i="16" s="1"/>
  <c r="BR75" i="16"/>
  <c r="BS75" i="16" s="1"/>
  <c r="BR76" i="16"/>
  <c r="BS76" i="16" s="1"/>
  <c r="BR77" i="16"/>
  <c r="BS77" i="16" s="1"/>
  <c r="BR78" i="16"/>
  <c r="BS78" i="16" s="1"/>
  <c r="BR79" i="16"/>
  <c r="BS79" i="16" s="1"/>
  <c r="BR80" i="16"/>
  <c r="BS80" i="16" s="1"/>
  <c r="BR81" i="16"/>
  <c r="BS81" i="16" s="1"/>
  <c r="BR82" i="16"/>
  <c r="BS82" i="16" s="1"/>
  <c r="BR83" i="16"/>
  <c r="BS83" i="16" s="1"/>
  <c r="BR84" i="16"/>
  <c r="BS84" i="16" s="1"/>
  <c r="BR85" i="16"/>
  <c r="BS85" i="16" s="1"/>
  <c r="BR86" i="16"/>
  <c r="BS86" i="16" s="1"/>
  <c r="BR87" i="16"/>
  <c r="BS87" i="16" s="1"/>
  <c r="BR88" i="16"/>
  <c r="BS88" i="16" s="1"/>
  <c r="BR89" i="16"/>
  <c r="BS89" i="16" s="1"/>
  <c r="BR90" i="16"/>
  <c r="BS90" i="16" s="1"/>
  <c r="BR91" i="16"/>
  <c r="BS91" i="16" s="1"/>
  <c r="BR92" i="16"/>
  <c r="BS92" i="16" s="1"/>
  <c r="BR93" i="16"/>
  <c r="BS93" i="16" s="1"/>
  <c r="BR94" i="16"/>
  <c r="BS94" i="16" s="1"/>
  <c r="BR95" i="16"/>
  <c r="BS95" i="16" s="1"/>
  <c r="BR96" i="16"/>
  <c r="BS96" i="16" s="1"/>
  <c r="BR97" i="16"/>
  <c r="BS97" i="16" s="1"/>
  <c r="BR98" i="16"/>
  <c r="BS98" i="16" s="1"/>
  <c r="BR99" i="16"/>
  <c r="BS99" i="16" s="1"/>
  <c r="BR100" i="16"/>
  <c r="BS100" i="16" s="1"/>
  <c r="BR101" i="16"/>
  <c r="BS101" i="16" s="1"/>
  <c r="BR102" i="16"/>
  <c r="BS102" i="16" s="1"/>
  <c r="BR103" i="16"/>
  <c r="BS103" i="16" s="1"/>
  <c r="BR104" i="16"/>
  <c r="BS104" i="16" s="1"/>
  <c r="BR105" i="16"/>
  <c r="BS105" i="16" s="1"/>
  <c r="BR106" i="16"/>
  <c r="BS106" i="16" s="1"/>
  <c r="BR107" i="16"/>
  <c r="BS107" i="16" s="1"/>
  <c r="BR108" i="16"/>
  <c r="BS108" i="16" s="1"/>
  <c r="BR109" i="16"/>
  <c r="BS109" i="16" s="1"/>
  <c r="BR110" i="16"/>
  <c r="BS110" i="16" s="1"/>
  <c r="BR111" i="16"/>
  <c r="BS111" i="16" s="1"/>
  <c r="BR112" i="16"/>
  <c r="BS112" i="16" s="1"/>
  <c r="BR113" i="16"/>
  <c r="BS113" i="16" s="1"/>
  <c r="BR114" i="16"/>
  <c r="BS114" i="16" s="1"/>
  <c r="BR115" i="16"/>
  <c r="BS115" i="16" s="1"/>
  <c r="BR116" i="16"/>
  <c r="BS116" i="16" s="1"/>
  <c r="BR117" i="16"/>
  <c r="BS117" i="16" s="1"/>
  <c r="BR118" i="16"/>
  <c r="BS118" i="16" s="1"/>
  <c r="BR119" i="16"/>
  <c r="BS119" i="16" s="1"/>
  <c r="BR120" i="16"/>
  <c r="BS120" i="16" s="1"/>
  <c r="BR121" i="16"/>
  <c r="BS121" i="16" s="1"/>
  <c r="BR122" i="16"/>
  <c r="BR123" i="16"/>
  <c r="BS123" i="16" s="1"/>
  <c r="BR124" i="16"/>
  <c r="BS124" i="16" s="1"/>
  <c r="BR125" i="16"/>
  <c r="BS125" i="16" s="1"/>
  <c r="BR126" i="16"/>
  <c r="BS126" i="16" s="1"/>
  <c r="BR127" i="16"/>
  <c r="BS127" i="16" s="1"/>
  <c r="BR128" i="16"/>
  <c r="BS128" i="16" s="1"/>
  <c r="BR129" i="16"/>
  <c r="BS129" i="16" s="1"/>
  <c r="BR130" i="16"/>
  <c r="BS130" i="16" s="1"/>
  <c r="BR131" i="16"/>
  <c r="BS131" i="16" s="1"/>
  <c r="BR132" i="16"/>
  <c r="BS132" i="16" s="1"/>
  <c r="BR133" i="16"/>
  <c r="BS133" i="16" s="1"/>
  <c r="BR134" i="16"/>
  <c r="BS134" i="16" s="1"/>
  <c r="BR135" i="16"/>
  <c r="BS135" i="16" s="1"/>
  <c r="BR136" i="16"/>
  <c r="BS136" i="16" s="1"/>
  <c r="BR137" i="16"/>
  <c r="BS137" i="16" s="1"/>
  <c r="BR138" i="16"/>
  <c r="BS138" i="16" s="1"/>
  <c r="BR139" i="16"/>
  <c r="BS139" i="16" s="1"/>
  <c r="BR140" i="16"/>
  <c r="BS140" i="16" s="1"/>
  <c r="BR141" i="16"/>
  <c r="BS141" i="16" s="1"/>
  <c r="BR142" i="16"/>
  <c r="BS142" i="16" s="1"/>
  <c r="BR143" i="16"/>
  <c r="BS143" i="16" s="1"/>
  <c r="BR144" i="16"/>
  <c r="BS144" i="16" s="1"/>
  <c r="BR145" i="16"/>
  <c r="BS145" i="16" s="1"/>
  <c r="BR146" i="16"/>
  <c r="BS146" i="16" s="1"/>
  <c r="BR147" i="16"/>
  <c r="BS147" i="16" s="1"/>
  <c r="BR148" i="16"/>
  <c r="BS148" i="16" s="1"/>
  <c r="BR149" i="16"/>
  <c r="BS149" i="16" s="1"/>
  <c r="BR150" i="16"/>
  <c r="BS150" i="16" s="1"/>
  <c r="BR151" i="16"/>
  <c r="BS151" i="16" s="1"/>
  <c r="BR152" i="16"/>
  <c r="BS152" i="16" s="1"/>
  <c r="BR153" i="16"/>
  <c r="BS153" i="16" s="1"/>
  <c r="BR154" i="16"/>
  <c r="BS154" i="16" s="1"/>
  <c r="BR155" i="16"/>
  <c r="BS155" i="16" s="1"/>
  <c r="BR156" i="16"/>
  <c r="BS156" i="16" s="1"/>
  <c r="BR157" i="16"/>
  <c r="BS157" i="16" s="1"/>
  <c r="BR158" i="16"/>
  <c r="BS158" i="16" s="1"/>
  <c r="BR159" i="16"/>
  <c r="BS159" i="16" s="1"/>
  <c r="BR160" i="16"/>
  <c r="BS160" i="16" s="1"/>
  <c r="BR161" i="16"/>
  <c r="BS161" i="16" s="1"/>
  <c r="BR162" i="16"/>
  <c r="BS162" i="16" s="1"/>
  <c r="BR163" i="16"/>
  <c r="BS163" i="16" s="1"/>
  <c r="BR164" i="16"/>
  <c r="BS164" i="16" s="1"/>
  <c r="BR165" i="16"/>
  <c r="BS165" i="16" s="1"/>
  <c r="BR166" i="16"/>
  <c r="BS166" i="16" s="1"/>
  <c r="BR167" i="16"/>
  <c r="BS167" i="16" s="1"/>
  <c r="BR168" i="16"/>
  <c r="BS168" i="16" s="1"/>
  <c r="BR169" i="16"/>
  <c r="BS169" i="16" s="1"/>
  <c r="BR170" i="16"/>
  <c r="BS170" i="16" s="1"/>
  <c r="BR171" i="16"/>
  <c r="BS171" i="16" s="1"/>
  <c r="BR172" i="16"/>
  <c r="BS172" i="16" s="1"/>
  <c r="BR173" i="16"/>
  <c r="BS173" i="16" s="1"/>
  <c r="BR174" i="16"/>
  <c r="BS174" i="16" s="1"/>
  <c r="BR175" i="16"/>
  <c r="BS175" i="16" s="1"/>
  <c r="BR176" i="16"/>
  <c r="BS176" i="16" s="1"/>
  <c r="BR177" i="16"/>
  <c r="BS177" i="16" s="1"/>
  <c r="BR178" i="16"/>
  <c r="BS178" i="16" s="1"/>
  <c r="BR179" i="16"/>
  <c r="BS179" i="16" s="1"/>
  <c r="BR180" i="16"/>
  <c r="BS180" i="16" s="1"/>
  <c r="BR181" i="16"/>
  <c r="BS181" i="16" s="1"/>
  <c r="BR182" i="16"/>
  <c r="BS182" i="16" s="1"/>
  <c r="BR183" i="16"/>
  <c r="BS183" i="16" s="1"/>
  <c r="BR184" i="16"/>
  <c r="BS184" i="16" s="1"/>
  <c r="BR185" i="16"/>
  <c r="BS185" i="16" s="1"/>
  <c r="BR186" i="16"/>
  <c r="BS186" i="16" s="1"/>
  <c r="BR187" i="16"/>
  <c r="BS187" i="16" s="1"/>
  <c r="BR188" i="16"/>
  <c r="BS188" i="16" s="1"/>
  <c r="BR189" i="16"/>
  <c r="BS189" i="16" s="1"/>
  <c r="BR190" i="16"/>
  <c r="BS190" i="16" s="1"/>
  <c r="BR191" i="16"/>
  <c r="BS191" i="16" s="1"/>
  <c r="BR192" i="16"/>
  <c r="BS192" i="16" s="1"/>
  <c r="BR193" i="16"/>
  <c r="BS193" i="16" s="1"/>
  <c r="BR194" i="16"/>
  <c r="BS194" i="16" s="1"/>
  <c r="BR195" i="16"/>
  <c r="BS195" i="16" s="1"/>
  <c r="BR196" i="16"/>
  <c r="BS196" i="16" s="1"/>
  <c r="BR197" i="16"/>
  <c r="BR198" i="16"/>
  <c r="BS198" i="16" s="1"/>
  <c r="BR199" i="16"/>
  <c r="BS199" i="16" s="1"/>
  <c r="BR200" i="16"/>
  <c r="BS200" i="16" s="1"/>
  <c r="BR201" i="16"/>
  <c r="BS201" i="16" s="1"/>
  <c r="BR202" i="16"/>
  <c r="BS202" i="16" s="1"/>
  <c r="BR203" i="16"/>
  <c r="BS203" i="16" s="1"/>
  <c r="BR204" i="16"/>
  <c r="BS204" i="16" s="1"/>
  <c r="BR205" i="16"/>
  <c r="BS205" i="16" s="1"/>
  <c r="BR206" i="16"/>
  <c r="BS206" i="16" s="1"/>
  <c r="BR207" i="16"/>
  <c r="BS207" i="16" s="1"/>
  <c r="BR208" i="16"/>
  <c r="BS208" i="16" s="1"/>
  <c r="BR209" i="16"/>
  <c r="BS209" i="16" s="1"/>
  <c r="BR210" i="16"/>
  <c r="BS210" i="16" s="1"/>
  <c r="BR211" i="16"/>
  <c r="BS211" i="16" s="1"/>
  <c r="BR212" i="16"/>
  <c r="BS212" i="16" s="1"/>
  <c r="BR213" i="16"/>
  <c r="BS213" i="16" s="1"/>
  <c r="BR214" i="16"/>
  <c r="BS214" i="16" s="1"/>
  <c r="BR215" i="16"/>
  <c r="BS215" i="16" s="1"/>
  <c r="BR216" i="16"/>
  <c r="BS216" i="16" s="1"/>
  <c r="BR217" i="16"/>
  <c r="BS217" i="16" s="1"/>
  <c r="BR218" i="16"/>
  <c r="BS218" i="16" s="1"/>
  <c r="BR219" i="16"/>
  <c r="BS219" i="16" s="1"/>
  <c r="BR220" i="16"/>
  <c r="BS220" i="16" s="1"/>
  <c r="BR221" i="16"/>
  <c r="BS221" i="16" s="1"/>
  <c r="BR222" i="16"/>
  <c r="BS222" i="16" s="1"/>
  <c r="BR223" i="16"/>
  <c r="BS223" i="16" s="1"/>
  <c r="BR224" i="16"/>
  <c r="BS224" i="16" s="1"/>
  <c r="BR225" i="16"/>
  <c r="BS225" i="16" s="1"/>
  <c r="BR226" i="16"/>
  <c r="BS226" i="16" s="1"/>
  <c r="BR227" i="16"/>
  <c r="BS227" i="16" s="1"/>
  <c r="BR228" i="16"/>
  <c r="BS228" i="16" s="1"/>
  <c r="BR229" i="16"/>
  <c r="BS229" i="16" s="1"/>
  <c r="BR230" i="16"/>
  <c r="BS230" i="16" s="1"/>
  <c r="BR231" i="16"/>
  <c r="BS231" i="16" s="1"/>
  <c r="BR232" i="16"/>
  <c r="BS232" i="16" s="1"/>
  <c r="BR233" i="16"/>
  <c r="BS233" i="16" s="1"/>
  <c r="BR234" i="16"/>
  <c r="BS234" i="16" s="1"/>
  <c r="BR235" i="16"/>
  <c r="BS235" i="16" s="1"/>
  <c r="BR236" i="16"/>
  <c r="BS236" i="16" s="1"/>
  <c r="BR237" i="16"/>
  <c r="BS237" i="16" s="1"/>
  <c r="BR238" i="16"/>
  <c r="BS238" i="16" s="1"/>
  <c r="BR239" i="16"/>
  <c r="BS239" i="16" s="1"/>
  <c r="BR240" i="16"/>
  <c r="BS240" i="16" s="1"/>
  <c r="BR241" i="16"/>
  <c r="BS241" i="16" s="1"/>
  <c r="BR242" i="16"/>
  <c r="BS242" i="16" s="1"/>
  <c r="BR243" i="16"/>
  <c r="BS243" i="16" s="1"/>
  <c r="BR244" i="16"/>
  <c r="BS244" i="16" s="1"/>
  <c r="BR245" i="16"/>
  <c r="BS245" i="16" s="1"/>
  <c r="BR246" i="16"/>
  <c r="BS246" i="16" s="1"/>
  <c r="BR247" i="16"/>
  <c r="BS247" i="16" s="1"/>
  <c r="BR248" i="16"/>
  <c r="BS248" i="16" s="1"/>
  <c r="BR249" i="16"/>
  <c r="BS249" i="16" s="1"/>
  <c r="BR250" i="16"/>
  <c r="BS250" i="16" s="1"/>
  <c r="BR251" i="16"/>
  <c r="BS251" i="16" s="1"/>
  <c r="BR252" i="16"/>
  <c r="BS252" i="16" s="1"/>
  <c r="BR253" i="16"/>
  <c r="BS253" i="16" s="1"/>
  <c r="BR254" i="16"/>
  <c r="BS254" i="16" s="1"/>
  <c r="BR255" i="16"/>
  <c r="BS255" i="16" s="1"/>
  <c r="BR256" i="16"/>
  <c r="BS256" i="16" s="1"/>
  <c r="BR257" i="16"/>
  <c r="BS257" i="16" s="1"/>
  <c r="BR258" i="16"/>
  <c r="BS258" i="16" s="1"/>
  <c r="BR259" i="16"/>
  <c r="BS259" i="16" s="1"/>
  <c r="BR260" i="16"/>
  <c r="BS260" i="16" s="1"/>
  <c r="BR261" i="16"/>
  <c r="BS261" i="16" s="1"/>
  <c r="BR262" i="16"/>
  <c r="BS262" i="16" s="1"/>
  <c r="BR263" i="16"/>
  <c r="BS263" i="16" s="1"/>
  <c r="BR264" i="16"/>
  <c r="BS264" i="16" s="1"/>
  <c r="BR265" i="16"/>
  <c r="BS265" i="16" s="1"/>
  <c r="BR266" i="16"/>
  <c r="BS266" i="16" s="1"/>
  <c r="BR267" i="16"/>
  <c r="BS267" i="16" s="1"/>
  <c r="BR268" i="16"/>
  <c r="BS268" i="16" s="1"/>
  <c r="BR269" i="16"/>
  <c r="BS269" i="16" s="1"/>
  <c r="BR270" i="16"/>
  <c r="BS270" i="16" s="1"/>
  <c r="BR271" i="16"/>
  <c r="BS271" i="16" s="1"/>
  <c r="BR272" i="16"/>
  <c r="BS272" i="16" s="1"/>
  <c r="BR273" i="16"/>
  <c r="BS273" i="16" s="1"/>
  <c r="BR274" i="16"/>
  <c r="BS274" i="16" s="1"/>
  <c r="BR275" i="16"/>
  <c r="BS275" i="16" s="1"/>
  <c r="BR276" i="16"/>
  <c r="BS276" i="16" s="1"/>
  <c r="BR277" i="16"/>
  <c r="BS277" i="16" s="1"/>
  <c r="BR278" i="16"/>
  <c r="BS278" i="16" s="1"/>
  <c r="BR279" i="16"/>
  <c r="BS279" i="16" s="1"/>
  <c r="BR280" i="16"/>
  <c r="BS280" i="16" s="1"/>
  <c r="BR281" i="16"/>
  <c r="BS281" i="16" s="1"/>
  <c r="BR282" i="16"/>
  <c r="BS282" i="16" s="1"/>
  <c r="BR283" i="16"/>
  <c r="BS283" i="16" s="1"/>
  <c r="BR284" i="16"/>
  <c r="BS284" i="16" s="1"/>
  <c r="BR285" i="16"/>
  <c r="BS285" i="16" s="1"/>
  <c r="BR286" i="16"/>
  <c r="BS286" i="16" s="1"/>
  <c r="BR287" i="16"/>
  <c r="BS287" i="16" s="1"/>
  <c r="BR288" i="16"/>
  <c r="BS288" i="16" s="1"/>
  <c r="BR289" i="16"/>
  <c r="BS289" i="16" s="1"/>
  <c r="BR290" i="16"/>
  <c r="BS290" i="16" s="1"/>
  <c r="BR291" i="16"/>
  <c r="BS291" i="16" s="1"/>
  <c r="BR292" i="16"/>
  <c r="BS292" i="16" s="1"/>
  <c r="BR293" i="16"/>
  <c r="BS293" i="16" s="1"/>
  <c r="BR294" i="16"/>
  <c r="BS294" i="16" s="1"/>
  <c r="BR295" i="16"/>
  <c r="BS295" i="16" s="1"/>
  <c r="BR296" i="16"/>
  <c r="BS296" i="16" s="1"/>
  <c r="BR297" i="16"/>
  <c r="BS297" i="16" s="1"/>
  <c r="BR298" i="16"/>
  <c r="BS298" i="16" s="1"/>
  <c r="BR299" i="16"/>
  <c r="BS299" i="16" s="1"/>
  <c r="BR300" i="16"/>
  <c r="BS300" i="16" s="1"/>
  <c r="BR301" i="16"/>
  <c r="BS301" i="16" s="1"/>
  <c r="BR302" i="16"/>
  <c r="BS302" i="16" s="1"/>
  <c r="BR303" i="16"/>
  <c r="BS303" i="16" s="1"/>
  <c r="BR304" i="16"/>
  <c r="BS304" i="16" s="1"/>
  <c r="BR305" i="16"/>
  <c r="BS305" i="16" s="1"/>
  <c r="BR306" i="16"/>
  <c r="BS306" i="16" s="1"/>
  <c r="BR307" i="16"/>
  <c r="BS307" i="16" s="1"/>
  <c r="BR308" i="16"/>
  <c r="BS308" i="16" s="1"/>
  <c r="BR309" i="16"/>
  <c r="BS309" i="16" s="1"/>
  <c r="BR310" i="16"/>
  <c r="BS310" i="16" s="1"/>
  <c r="BR311" i="16"/>
  <c r="BS311" i="16" s="1"/>
  <c r="BR312" i="16"/>
  <c r="BS312" i="16" s="1"/>
  <c r="BR313" i="16"/>
  <c r="BS313" i="16" s="1"/>
  <c r="BR314" i="16"/>
  <c r="BS314" i="16" s="1"/>
  <c r="BR315" i="16"/>
  <c r="BS315" i="16" s="1"/>
  <c r="BR316" i="16"/>
  <c r="BS316" i="16" s="1"/>
  <c r="BR317" i="16"/>
  <c r="BS317" i="16" s="1"/>
  <c r="BR318" i="16"/>
  <c r="BS318" i="16" s="1"/>
  <c r="BR319" i="16"/>
  <c r="BS319" i="16" s="1"/>
  <c r="BR320" i="16"/>
  <c r="BS320" i="16" s="1"/>
  <c r="BR321" i="16"/>
  <c r="BS321" i="16" s="1"/>
  <c r="BR322" i="16"/>
  <c r="BS322" i="16" s="1"/>
  <c r="BR323" i="16"/>
  <c r="BS323" i="16" s="1"/>
  <c r="BR324" i="16"/>
  <c r="BS324" i="16" s="1"/>
  <c r="BR325" i="16"/>
  <c r="BS325" i="16" s="1"/>
  <c r="BR326" i="16"/>
  <c r="BS326" i="16" s="1"/>
  <c r="BR327" i="16"/>
  <c r="BS327" i="16" s="1"/>
  <c r="BR328" i="16"/>
  <c r="BS328" i="16" s="1"/>
  <c r="BR329" i="16"/>
  <c r="BS329" i="16" s="1"/>
  <c r="BR330" i="16"/>
  <c r="BS330" i="16" s="1"/>
  <c r="BR331" i="16"/>
  <c r="BS331" i="16" s="1"/>
  <c r="BR332" i="16"/>
  <c r="BS332" i="16" s="1"/>
  <c r="BR333" i="16"/>
  <c r="BS333" i="16" s="1"/>
  <c r="BR334" i="16"/>
  <c r="BS334" i="16" s="1"/>
  <c r="BR335" i="16"/>
  <c r="BS335" i="16" s="1"/>
  <c r="BR336" i="16"/>
  <c r="BS336" i="16" s="1"/>
  <c r="BR337" i="16"/>
  <c r="BS337" i="16" s="1"/>
  <c r="BR338" i="16"/>
  <c r="BS338" i="16" s="1"/>
  <c r="BR339" i="16"/>
  <c r="BS339" i="16" s="1"/>
  <c r="BR340" i="16"/>
  <c r="BS340" i="16" s="1"/>
  <c r="BR341" i="16"/>
  <c r="BS341" i="16" s="1"/>
  <c r="BR342" i="16"/>
  <c r="BS342" i="16" s="1"/>
  <c r="BR343" i="16"/>
  <c r="BS343" i="16" s="1"/>
  <c r="BR344" i="16"/>
  <c r="BS344" i="16" s="1"/>
  <c r="BR345" i="16"/>
  <c r="BS345" i="16" s="1"/>
  <c r="BR346" i="16"/>
  <c r="BS346" i="16" s="1"/>
  <c r="BR347" i="16"/>
  <c r="BS347" i="16" s="1"/>
  <c r="BR348" i="16"/>
  <c r="BS348" i="16" s="1"/>
  <c r="BR349" i="16"/>
  <c r="BS349" i="16" s="1"/>
  <c r="BR350" i="16"/>
  <c r="BS350" i="16" s="1"/>
  <c r="BR351" i="16"/>
  <c r="BS351" i="16" s="1"/>
  <c r="BR352" i="16"/>
  <c r="BS352" i="16" s="1"/>
  <c r="BR353" i="16"/>
  <c r="BS353" i="16" s="1"/>
  <c r="BR354" i="16"/>
  <c r="BS354" i="16" s="1"/>
  <c r="BR355" i="16"/>
  <c r="BS355" i="16" s="1"/>
  <c r="BR356" i="16"/>
  <c r="BS356" i="16" s="1"/>
  <c r="BR357" i="16"/>
  <c r="BS357" i="16" s="1"/>
  <c r="BR358" i="16"/>
  <c r="BS358" i="16" s="1"/>
  <c r="BR359" i="16"/>
  <c r="BS359" i="16" s="1"/>
  <c r="BR360" i="16"/>
  <c r="BS360" i="16" s="1"/>
  <c r="BR361" i="16"/>
  <c r="BS361" i="16" s="1"/>
  <c r="BR362" i="16"/>
  <c r="BS362" i="16" s="1"/>
  <c r="BR363" i="16"/>
  <c r="BS363" i="16" s="1"/>
  <c r="BR364" i="16"/>
  <c r="BS364" i="16" s="1"/>
  <c r="BR365" i="16"/>
  <c r="BS365" i="16" s="1"/>
  <c r="BR366" i="16"/>
  <c r="BS366" i="16" s="1"/>
  <c r="BR367" i="16"/>
  <c r="BS367" i="16" s="1"/>
  <c r="BR368" i="16"/>
  <c r="BS368" i="16" s="1"/>
  <c r="BR369" i="16"/>
  <c r="BS369" i="16" s="1"/>
  <c r="BR370" i="16"/>
  <c r="BS370" i="16" s="1"/>
  <c r="BR371" i="16"/>
  <c r="BS371" i="16" s="1"/>
  <c r="BR372" i="16"/>
  <c r="BS372" i="16" s="1"/>
  <c r="BR373" i="16"/>
  <c r="BS373" i="16" s="1"/>
  <c r="BR374" i="16"/>
  <c r="BS374" i="16" s="1"/>
  <c r="BR375" i="16"/>
  <c r="BS375" i="16" s="1"/>
  <c r="BR376" i="16"/>
  <c r="BS376" i="16" s="1"/>
  <c r="BR377" i="16"/>
  <c r="BS377" i="16" s="1"/>
  <c r="BR378" i="16"/>
  <c r="BS378" i="16" s="1"/>
  <c r="BR379" i="16"/>
  <c r="BS379" i="16" s="1"/>
  <c r="BR380" i="16"/>
  <c r="BS380" i="16" s="1"/>
  <c r="BR381" i="16"/>
  <c r="BS381" i="16" s="1"/>
  <c r="BR382" i="16"/>
  <c r="BS382" i="16" s="1"/>
  <c r="BR383" i="16"/>
  <c r="BS383" i="16" s="1"/>
  <c r="BR384" i="16"/>
  <c r="BS384" i="16" s="1"/>
  <c r="BR385" i="16"/>
  <c r="BS385" i="16" s="1"/>
  <c r="BR386" i="16"/>
  <c r="BS386" i="16" s="1"/>
  <c r="BR387" i="16"/>
  <c r="BS387" i="16" s="1"/>
  <c r="BR388" i="16"/>
  <c r="BS388" i="16" s="1"/>
  <c r="BR389" i="16"/>
  <c r="BS389" i="16" s="1"/>
  <c r="BR390" i="16"/>
  <c r="BS390" i="16" s="1"/>
  <c r="BR391" i="16"/>
  <c r="BS391" i="16" s="1"/>
  <c r="BR392" i="16"/>
  <c r="BS392" i="16" s="1"/>
  <c r="BR393" i="16"/>
  <c r="BS393" i="16" s="1"/>
  <c r="BR394" i="16"/>
  <c r="BS394" i="16" s="1"/>
  <c r="BR395" i="16"/>
  <c r="BS395" i="16" s="1"/>
  <c r="BR396" i="16"/>
  <c r="BS396" i="16" s="1"/>
  <c r="BR397" i="16"/>
  <c r="BS397" i="16" s="1"/>
  <c r="BR398" i="16"/>
  <c r="BS398" i="16" s="1"/>
  <c r="BR399" i="16"/>
  <c r="BS399" i="16" s="1"/>
  <c r="BR400" i="16"/>
  <c r="BS400" i="16" s="1"/>
  <c r="BR401" i="16"/>
  <c r="BS401" i="16" s="1"/>
  <c r="BR402" i="16"/>
  <c r="BS402" i="16" s="1"/>
  <c r="BR403" i="16"/>
  <c r="BS403" i="16" s="1"/>
  <c r="BR404" i="16"/>
  <c r="BS404" i="16" s="1"/>
  <c r="BR405" i="16"/>
  <c r="BS405" i="16" s="1"/>
  <c r="BR406" i="16"/>
  <c r="BS406" i="16" s="1"/>
  <c r="BR407" i="16"/>
  <c r="BS407" i="16" s="1"/>
  <c r="BR408" i="16"/>
  <c r="BS408" i="16" s="1"/>
  <c r="BR409" i="16"/>
  <c r="BS409" i="16" s="1"/>
  <c r="BR410" i="16"/>
  <c r="BS410" i="16" s="1"/>
  <c r="BR411" i="16"/>
  <c r="BS411" i="16" s="1"/>
  <c r="BR412" i="16"/>
  <c r="BS412" i="16" s="1"/>
  <c r="BR413" i="16"/>
  <c r="BS413" i="16" s="1"/>
  <c r="BR414" i="16"/>
  <c r="BS414" i="16" s="1"/>
  <c r="BR415" i="16"/>
  <c r="BS415" i="16" s="1"/>
  <c r="BR416" i="16"/>
  <c r="BS416" i="16" s="1"/>
  <c r="BR417" i="16"/>
  <c r="BS417" i="16" s="1"/>
  <c r="BR418" i="16"/>
  <c r="BS418" i="16" s="1"/>
  <c r="BR419" i="16"/>
  <c r="BS419" i="16" s="1"/>
  <c r="BR420" i="16"/>
  <c r="BS420" i="16" s="1"/>
  <c r="BR421" i="16"/>
  <c r="BS421" i="16" s="1"/>
  <c r="BR422" i="16"/>
  <c r="BS422" i="16" s="1"/>
  <c r="BR423" i="16"/>
  <c r="BS423" i="16" s="1"/>
  <c r="BR424" i="16"/>
  <c r="BS424" i="16" s="1"/>
  <c r="BR425" i="16"/>
  <c r="BS425" i="16" s="1"/>
  <c r="BR426" i="16"/>
  <c r="BS426" i="16" s="1"/>
  <c r="BR427" i="16"/>
  <c r="BS427" i="16" s="1"/>
  <c r="BR428" i="16"/>
  <c r="BS428" i="16" s="1"/>
  <c r="BR429" i="16"/>
  <c r="BS429" i="16" s="1"/>
  <c r="BR430" i="16"/>
  <c r="BS430" i="16" s="1"/>
  <c r="BR431" i="16"/>
  <c r="BS431" i="16" s="1"/>
  <c r="BR432" i="16"/>
  <c r="BS432" i="16" s="1"/>
  <c r="BR433" i="16"/>
  <c r="BS433" i="16" s="1"/>
  <c r="BR434" i="16"/>
  <c r="BS434" i="16" s="1"/>
  <c r="BR435" i="16"/>
  <c r="BS435" i="16" s="1"/>
  <c r="BR436" i="16"/>
  <c r="BS436" i="16" s="1"/>
  <c r="BR437" i="16"/>
  <c r="BS437" i="16" s="1"/>
  <c r="BR438" i="16"/>
  <c r="BS438" i="16" s="1"/>
  <c r="BR439" i="16"/>
  <c r="BS439" i="16" s="1"/>
  <c r="BR440" i="16"/>
  <c r="BS440" i="16" s="1"/>
  <c r="BR441" i="16"/>
  <c r="BS441" i="16" s="1"/>
  <c r="BR442" i="16"/>
  <c r="BS442" i="16" s="1"/>
  <c r="BR443" i="16"/>
  <c r="BS443" i="16" s="1"/>
  <c r="BR444" i="16"/>
  <c r="BS444" i="16" s="1"/>
  <c r="BR445" i="16"/>
  <c r="BS445" i="16" s="1"/>
  <c r="BR446" i="16"/>
  <c r="BS446" i="16" s="1"/>
  <c r="BR447" i="16"/>
  <c r="BS447" i="16" s="1"/>
  <c r="BR448" i="16"/>
  <c r="BS448" i="16" s="1"/>
  <c r="BR449" i="16"/>
  <c r="BS449" i="16" s="1"/>
  <c r="BR450" i="16"/>
  <c r="BS450" i="16" s="1"/>
  <c r="BR451" i="16"/>
  <c r="BS451" i="16" s="1"/>
  <c r="BR452" i="16"/>
  <c r="BS452" i="16" s="1"/>
  <c r="BR453" i="16"/>
  <c r="BS453" i="16" s="1"/>
  <c r="BR454" i="16"/>
  <c r="BS454" i="16" s="1"/>
  <c r="BR455" i="16"/>
  <c r="BS455" i="16" s="1"/>
  <c r="BR456" i="16"/>
  <c r="BS456" i="16" s="1"/>
  <c r="BR457" i="16"/>
  <c r="BS457" i="16" s="1"/>
  <c r="BR458" i="16"/>
  <c r="BS458" i="16" s="1"/>
  <c r="BR459" i="16"/>
  <c r="BS459" i="16" s="1"/>
  <c r="BR460" i="16"/>
  <c r="BS460" i="16" s="1"/>
  <c r="BR461" i="16"/>
  <c r="BS461" i="16" s="1"/>
  <c r="BR462" i="16"/>
  <c r="BS462" i="16" s="1"/>
  <c r="BR463" i="16"/>
  <c r="BS463" i="16" s="1"/>
  <c r="BR464" i="16"/>
  <c r="BS464" i="16" s="1"/>
  <c r="BR465" i="16"/>
  <c r="BS465" i="16" s="1"/>
  <c r="BR466" i="16"/>
  <c r="BS466" i="16" s="1"/>
  <c r="BR467" i="16"/>
  <c r="BS467" i="16" s="1"/>
  <c r="BR468" i="16"/>
  <c r="BS468" i="16" s="1"/>
  <c r="BR469" i="16"/>
  <c r="BS469" i="16" s="1"/>
  <c r="BR470" i="16"/>
  <c r="BS470" i="16" s="1"/>
  <c r="BR471" i="16"/>
  <c r="BS471" i="16" s="1"/>
  <c r="BR472" i="16"/>
  <c r="BS472" i="16" s="1"/>
  <c r="BR473" i="16"/>
  <c r="BS473" i="16" s="1"/>
  <c r="BR474" i="16"/>
  <c r="BS474" i="16" s="1"/>
  <c r="BR475" i="16"/>
  <c r="BS475" i="16" s="1"/>
  <c r="BR476" i="16"/>
  <c r="BS476" i="16" s="1"/>
  <c r="BR477" i="16"/>
  <c r="BS477" i="16" s="1"/>
  <c r="BR478" i="16"/>
  <c r="BS478" i="16" s="1"/>
  <c r="BR479" i="16"/>
  <c r="BS479" i="16" s="1"/>
  <c r="BR480" i="16"/>
  <c r="BS480" i="16" s="1"/>
  <c r="BR481" i="16"/>
  <c r="BS481" i="16" s="1"/>
  <c r="BR482" i="16"/>
  <c r="BS482" i="16" s="1"/>
  <c r="BR483" i="16"/>
  <c r="BS483" i="16" s="1"/>
  <c r="BR484" i="16"/>
  <c r="BS484" i="16" s="1"/>
  <c r="BR485" i="16"/>
  <c r="BS485" i="16" s="1"/>
  <c r="BR486" i="16"/>
  <c r="BS486" i="16" s="1"/>
  <c r="BR487" i="16"/>
  <c r="BS487" i="16" s="1"/>
  <c r="BR488" i="16"/>
  <c r="BS488" i="16" s="1"/>
  <c r="BR489" i="16"/>
  <c r="BS489" i="16" s="1"/>
  <c r="BR490" i="16"/>
  <c r="BS490" i="16" s="1"/>
  <c r="BR491" i="16"/>
  <c r="BS491" i="16" s="1"/>
  <c r="BR492" i="16"/>
  <c r="BS492" i="16" s="1"/>
  <c r="BR493" i="16"/>
  <c r="BS493" i="16" s="1"/>
  <c r="BR494" i="16"/>
  <c r="BS494" i="16" s="1"/>
  <c r="BR495" i="16"/>
  <c r="BS495" i="16" s="1"/>
  <c r="BR496" i="16"/>
  <c r="BS496" i="16" s="1"/>
  <c r="BR497" i="16"/>
  <c r="BS497" i="16" s="1"/>
  <c r="BR498" i="16"/>
  <c r="BS498" i="16" s="1"/>
  <c r="BR499" i="16"/>
  <c r="BS499" i="16" s="1"/>
  <c r="BR500" i="16"/>
  <c r="BS500" i="16" s="1"/>
  <c r="BR501" i="16"/>
  <c r="BS501" i="16" s="1"/>
  <c r="BR502" i="16"/>
  <c r="BS502" i="16" s="1"/>
  <c r="BR503" i="16"/>
  <c r="BS503" i="16" s="1"/>
  <c r="BR504" i="16"/>
  <c r="BS504" i="16" s="1"/>
  <c r="BR505" i="16"/>
  <c r="BS505" i="16" s="1"/>
  <c r="BR506" i="16"/>
  <c r="BS506" i="16" s="1"/>
  <c r="BR507" i="16"/>
  <c r="BS507" i="16" s="1"/>
  <c r="BR508" i="16"/>
  <c r="BS508" i="16" s="1"/>
  <c r="BR509" i="16"/>
  <c r="BS509" i="16" s="1"/>
  <c r="BR510" i="16"/>
  <c r="BS510" i="16" s="1"/>
  <c r="BR511" i="16"/>
  <c r="BS511" i="16" s="1"/>
  <c r="BR512" i="16"/>
  <c r="BS512" i="16" s="1"/>
  <c r="BR513" i="16"/>
  <c r="BS513" i="16" s="1"/>
  <c r="BR514" i="16"/>
  <c r="BS514" i="16" s="1"/>
  <c r="BR515" i="16"/>
  <c r="BS515" i="16" s="1"/>
  <c r="BR516" i="16"/>
  <c r="BS516" i="16" s="1"/>
  <c r="BR517" i="16"/>
  <c r="BS517" i="16" s="1"/>
  <c r="BR518" i="16"/>
  <c r="BS518" i="16" s="1"/>
  <c r="BR519" i="16"/>
  <c r="BS519" i="16" s="1"/>
  <c r="BR520" i="16"/>
  <c r="BS520" i="16" s="1"/>
  <c r="BR521" i="16"/>
  <c r="BS521" i="16" s="1"/>
  <c r="BR522" i="16"/>
  <c r="BS522" i="16" s="1"/>
  <c r="BR523" i="16"/>
  <c r="BS523" i="16" s="1"/>
  <c r="BR524" i="16"/>
  <c r="BS524" i="16" s="1"/>
  <c r="BR525" i="16"/>
  <c r="BS525" i="16" s="1"/>
  <c r="BR526" i="16"/>
  <c r="BS526" i="16" s="1"/>
  <c r="BR527" i="16"/>
  <c r="BS527" i="16" s="1"/>
  <c r="BR528" i="16"/>
  <c r="BS528" i="16" s="1"/>
  <c r="BR529" i="16"/>
  <c r="BS529" i="16" s="1"/>
  <c r="BR530" i="16"/>
  <c r="BS530" i="16" s="1"/>
  <c r="BR531" i="16"/>
  <c r="BS531" i="16" s="1"/>
  <c r="BR532" i="16"/>
  <c r="BS532" i="16" s="1"/>
  <c r="BR533" i="16"/>
  <c r="BS533" i="16" s="1"/>
  <c r="BR534" i="16"/>
  <c r="BS534" i="16" s="1"/>
  <c r="BR535" i="16"/>
  <c r="BS535" i="16" s="1"/>
  <c r="BR536" i="16"/>
  <c r="BS536" i="16" s="1"/>
  <c r="BR537" i="16"/>
  <c r="BS537" i="16" s="1"/>
  <c r="BR538" i="16"/>
  <c r="BS538" i="16" s="1"/>
  <c r="BR539" i="16"/>
  <c r="BS539" i="16" s="1"/>
  <c r="BR540" i="16"/>
  <c r="BS540" i="16" s="1"/>
  <c r="BR541" i="16"/>
  <c r="BS541" i="16" s="1"/>
  <c r="BR542" i="16"/>
  <c r="BS542" i="16" s="1"/>
  <c r="BR543" i="16"/>
  <c r="BS543" i="16" s="1"/>
  <c r="BR544" i="16"/>
  <c r="BS544" i="16" s="1"/>
  <c r="BR545" i="16"/>
  <c r="BS545" i="16" s="1"/>
  <c r="BR546" i="16"/>
  <c r="BS546" i="16" s="1"/>
  <c r="BR547" i="16"/>
  <c r="BS547" i="16" s="1"/>
  <c r="BR548" i="16"/>
  <c r="BS548" i="16" s="1"/>
  <c r="BR549" i="16"/>
  <c r="BS549" i="16" s="1"/>
  <c r="BR550" i="16"/>
  <c r="BS550" i="16" s="1"/>
  <c r="BR551" i="16"/>
  <c r="BS551" i="16" s="1"/>
  <c r="BR552" i="16"/>
  <c r="BS552" i="16" s="1"/>
  <c r="BR553" i="16"/>
  <c r="BS553" i="16" s="1"/>
  <c r="BR554" i="16"/>
  <c r="BS554" i="16" s="1"/>
  <c r="BR555" i="16"/>
  <c r="BS555" i="16" s="1"/>
  <c r="BR556" i="16"/>
  <c r="BS556" i="16" s="1"/>
  <c r="BR557" i="16"/>
  <c r="BS557" i="16" s="1"/>
  <c r="BR558" i="16"/>
  <c r="BS558" i="16" s="1"/>
  <c r="BR559" i="16"/>
  <c r="BS559" i="16" s="1"/>
  <c r="BR560" i="16"/>
  <c r="BS560" i="16" s="1"/>
  <c r="BR561" i="16"/>
  <c r="BS561" i="16" s="1"/>
  <c r="BR562" i="16"/>
  <c r="BS562" i="16" s="1"/>
  <c r="BR563" i="16"/>
  <c r="BR564" i="16"/>
  <c r="BS564" i="16" s="1"/>
  <c r="BR565" i="16"/>
  <c r="BS565" i="16" s="1"/>
  <c r="BR566" i="16"/>
  <c r="BS566" i="16" s="1"/>
  <c r="BR567" i="16"/>
  <c r="BS567" i="16" s="1"/>
  <c r="BR568" i="16"/>
  <c r="BS568" i="16" s="1"/>
  <c r="BR569" i="16"/>
  <c r="BS569" i="16" s="1"/>
  <c r="BR570" i="16"/>
  <c r="BS570" i="16" s="1"/>
  <c r="BR571" i="16"/>
  <c r="BS571" i="16" s="1"/>
  <c r="BR572" i="16"/>
  <c r="BS572" i="16" s="1"/>
  <c r="BR573" i="16"/>
  <c r="BS573" i="16" s="1"/>
  <c r="BR574" i="16"/>
  <c r="BS574" i="16" s="1"/>
  <c r="BR575" i="16"/>
  <c r="BS575" i="16" s="1"/>
  <c r="BR576" i="16"/>
  <c r="BS576" i="16" s="1"/>
  <c r="BR577" i="16"/>
  <c r="BS577" i="16" s="1"/>
  <c r="BR578" i="16"/>
  <c r="BS578" i="16" s="1"/>
  <c r="BR579" i="16"/>
  <c r="BS579" i="16" s="1"/>
  <c r="BR580" i="16"/>
  <c r="BS580" i="16" s="1"/>
  <c r="BR581" i="16"/>
  <c r="BS581" i="16" s="1"/>
  <c r="BR582" i="16"/>
  <c r="BS582" i="16" s="1"/>
  <c r="BR583" i="16"/>
  <c r="BS583" i="16" s="1"/>
  <c r="BR584" i="16"/>
  <c r="BS584" i="16" s="1"/>
  <c r="BR585" i="16"/>
  <c r="BS585" i="16" s="1"/>
  <c r="BR586" i="16"/>
  <c r="BS586" i="16" s="1"/>
  <c r="BR587" i="16"/>
  <c r="BS587" i="16" s="1"/>
  <c r="BR588" i="16"/>
  <c r="BS588" i="16" s="1"/>
  <c r="BR589" i="16"/>
  <c r="BS589" i="16" s="1"/>
  <c r="BR590" i="16"/>
  <c r="BS590" i="16" s="1"/>
  <c r="BR591" i="16"/>
  <c r="BS591" i="16" s="1"/>
  <c r="BR592" i="16"/>
  <c r="BS592" i="16" s="1"/>
  <c r="BR593" i="16"/>
  <c r="BS593" i="16" s="1"/>
  <c r="BR594" i="16"/>
  <c r="BS594" i="16" s="1"/>
  <c r="BR595" i="16"/>
  <c r="BS595" i="16" s="1"/>
  <c r="BR596" i="16"/>
  <c r="BS596" i="16" s="1"/>
  <c r="BR597" i="16"/>
  <c r="BS597" i="16" s="1"/>
  <c r="BR598" i="16"/>
  <c r="BS598" i="16" s="1"/>
  <c r="BR599" i="16"/>
  <c r="BS599" i="16" s="1"/>
  <c r="BR600" i="16"/>
  <c r="BS600" i="16" s="1"/>
  <c r="BR601" i="16"/>
  <c r="BS601" i="16" s="1"/>
  <c r="BR602" i="16"/>
  <c r="BS602" i="16" s="1"/>
  <c r="BR603" i="16"/>
  <c r="BS603" i="16" s="1"/>
  <c r="BR604" i="16"/>
  <c r="BS604" i="16" s="1"/>
  <c r="BR605" i="16"/>
  <c r="BS605" i="16" s="1"/>
  <c r="BR606" i="16"/>
  <c r="BS606" i="16" s="1"/>
  <c r="BR607" i="16"/>
  <c r="BS607" i="16" s="1"/>
  <c r="BR608" i="16"/>
  <c r="BS608" i="16" s="1"/>
  <c r="BR609" i="16"/>
  <c r="BS609" i="16" s="1"/>
  <c r="BR610" i="16"/>
  <c r="BS610" i="16" s="1"/>
  <c r="BR611" i="16"/>
  <c r="BS611" i="16" s="1"/>
  <c r="BR612" i="16"/>
  <c r="BS612" i="16" s="1"/>
  <c r="BR613" i="16"/>
  <c r="BS613" i="16" s="1"/>
  <c r="BR614" i="16"/>
  <c r="BS614" i="16" s="1"/>
  <c r="BR615" i="16"/>
  <c r="BS615" i="16" s="1"/>
  <c r="BR616" i="16"/>
  <c r="BS616" i="16" s="1"/>
  <c r="BR617" i="16"/>
  <c r="BS617" i="16" s="1"/>
  <c r="BR618" i="16"/>
  <c r="BS618" i="16" s="1"/>
  <c r="BR619" i="16"/>
  <c r="BS619" i="16" s="1"/>
  <c r="BR620" i="16"/>
  <c r="BS620" i="16" s="1"/>
  <c r="BR621" i="16"/>
  <c r="BS621" i="16" s="1"/>
  <c r="BR622" i="16"/>
  <c r="BS622" i="16" s="1"/>
  <c r="BR623" i="16"/>
  <c r="BS623" i="16" s="1"/>
  <c r="BR624" i="16"/>
  <c r="BS624" i="16" s="1"/>
  <c r="BR625" i="16"/>
  <c r="BS625" i="16" s="1"/>
  <c r="BR626" i="16"/>
  <c r="BS626" i="16" s="1"/>
  <c r="BR627" i="16"/>
  <c r="BS627" i="16" s="1"/>
  <c r="BR628" i="16"/>
  <c r="BS628" i="16" s="1"/>
  <c r="BR629" i="16"/>
  <c r="BS629" i="16" s="1"/>
  <c r="BR630" i="16"/>
  <c r="BS630" i="16" s="1"/>
  <c r="BR631" i="16"/>
  <c r="BS631" i="16" s="1"/>
  <c r="BR632" i="16"/>
  <c r="BS632" i="16" s="1"/>
  <c r="BR633" i="16"/>
  <c r="BS633" i="16" s="1"/>
  <c r="BR634" i="16"/>
  <c r="BS634" i="16" s="1"/>
  <c r="BR635" i="16"/>
  <c r="BS635" i="16" s="1"/>
  <c r="BR636" i="16"/>
  <c r="BS636" i="16" s="1"/>
  <c r="BR637" i="16"/>
  <c r="BS637" i="16" s="1"/>
  <c r="BR638" i="16"/>
  <c r="BS638" i="16" s="1"/>
  <c r="BR639" i="16"/>
  <c r="BS639" i="16" s="1"/>
  <c r="BR640" i="16"/>
  <c r="BS640" i="16" s="1"/>
  <c r="BR641" i="16"/>
  <c r="BS641" i="16" s="1"/>
  <c r="BR642" i="16"/>
  <c r="BS642" i="16" s="1"/>
  <c r="BR643" i="16"/>
  <c r="BS643" i="16" s="1"/>
  <c r="BR644" i="16"/>
  <c r="BS644" i="16" s="1"/>
  <c r="BR645" i="16"/>
  <c r="BS645" i="16" s="1"/>
  <c r="BR646" i="16"/>
  <c r="BS646" i="16" s="1"/>
  <c r="BR647" i="16"/>
  <c r="BS647" i="16" s="1"/>
  <c r="BR648" i="16"/>
  <c r="BS648" i="16" s="1"/>
  <c r="BR649" i="16"/>
  <c r="BS649" i="16" s="1"/>
  <c r="BR650" i="16"/>
  <c r="BS650" i="16" s="1"/>
  <c r="BR651" i="16"/>
  <c r="BS651" i="16" s="1"/>
  <c r="BR652" i="16"/>
  <c r="BS652" i="16" s="1"/>
  <c r="BR653" i="16"/>
  <c r="BS653" i="16" s="1"/>
  <c r="BR654" i="16"/>
  <c r="BS654" i="16" s="1"/>
  <c r="BR655" i="16"/>
  <c r="BS655" i="16" s="1"/>
  <c r="BR656" i="16"/>
  <c r="BS656" i="16" s="1"/>
  <c r="BR657" i="16"/>
  <c r="BS657" i="16" s="1"/>
  <c r="BR658" i="16"/>
  <c r="BS658" i="16" s="1"/>
  <c r="BR659" i="16"/>
  <c r="BS659" i="16" s="1"/>
  <c r="BR660" i="16"/>
  <c r="BS660" i="16" s="1"/>
  <c r="BR661" i="16"/>
  <c r="BS661" i="16" s="1"/>
  <c r="BR662" i="16"/>
  <c r="BS662" i="16" s="1"/>
  <c r="BR663" i="16"/>
  <c r="BS663" i="16" s="1"/>
  <c r="BR664" i="16"/>
  <c r="BS664" i="16" s="1"/>
  <c r="BR665" i="16"/>
  <c r="BS665" i="16" s="1"/>
  <c r="BR666" i="16"/>
  <c r="BS666" i="16" s="1"/>
  <c r="BR667" i="16"/>
  <c r="BS667" i="16" s="1"/>
  <c r="BR668" i="16"/>
  <c r="BS668" i="16" s="1"/>
  <c r="BR669" i="16"/>
  <c r="BS669" i="16" s="1"/>
  <c r="BR670" i="16"/>
  <c r="BS670" i="16" s="1"/>
  <c r="BR671" i="16"/>
  <c r="BS671" i="16" s="1"/>
  <c r="BR672" i="16"/>
  <c r="BS672" i="16" s="1"/>
  <c r="BR673" i="16"/>
  <c r="BS673" i="16" s="1"/>
  <c r="BR674" i="16"/>
  <c r="BS674" i="16" s="1"/>
  <c r="BR675" i="16"/>
  <c r="BS675" i="16" s="1"/>
  <c r="BR676" i="16"/>
  <c r="BS676" i="16" s="1"/>
  <c r="BR677" i="16"/>
  <c r="BS677" i="16" s="1"/>
  <c r="BR678" i="16"/>
  <c r="BS678" i="16" s="1"/>
  <c r="BR679" i="16"/>
  <c r="BS679" i="16" s="1"/>
  <c r="BR680" i="16"/>
  <c r="BS680" i="16" s="1"/>
  <c r="BR681" i="16"/>
  <c r="BS681" i="16" s="1"/>
  <c r="BR682" i="16"/>
  <c r="BS682" i="16" s="1"/>
  <c r="BR683" i="16"/>
  <c r="BS683" i="16" s="1"/>
  <c r="BR684" i="16"/>
  <c r="BS684" i="16" s="1"/>
  <c r="BR685" i="16"/>
  <c r="BS685" i="16" s="1"/>
  <c r="BR686" i="16"/>
  <c r="BS686" i="16" s="1"/>
  <c r="BR687" i="16"/>
  <c r="BS687" i="16" s="1"/>
  <c r="BR688" i="16"/>
  <c r="BS688" i="16" s="1"/>
  <c r="BR689" i="16"/>
  <c r="BS689" i="16" s="1"/>
  <c r="BR690" i="16"/>
  <c r="BS690" i="16" s="1"/>
  <c r="BR691" i="16"/>
  <c r="BS691" i="16" s="1"/>
  <c r="BR692" i="16"/>
  <c r="BS692" i="16" s="1"/>
  <c r="BR693" i="16"/>
  <c r="BS693" i="16" s="1"/>
  <c r="BR694" i="16"/>
  <c r="BS694" i="16" s="1"/>
  <c r="BR695" i="16"/>
  <c r="BS695" i="16" s="1"/>
  <c r="BR696" i="16"/>
  <c r="BS696" i="16" s="1"/>
  <c r="BR697" i="16"/>
  <c r="BS697" i="16" s="1"/>
  <c r="BR698" i="16"/>
  <c r="BS698" i="16" s="1"/>
  <c r="BR699" i="16"/>
  <c r="BS699" i="16" s="1"/>
  <c r="BR700" i="16"/>
  <c r="BS700" i="16" s="1"/>
  <c r="BR701" i="16"/>
  <c r="BS701" i="16" s="1"/>
  <c r="BR702" i="16"/>
  <c r="BS702" i="16" s="1"/>
  <c r="BR703" i="16"/>
  <c r="BS703" i="16" s="1"/>
  <c r="BR704" i="16"/>
  <c r="BS704" i="16" s="1"/>
  <c r="BR705" i="16"/>
  <c r="BS705" i="16" s="1"/>
  <c r="BR706" i="16"/>
  <c r="BS706" i="16" s="1"/>
  <c r="BR707" i="16"/>
  <c r="BS707" i="16" s="1"/>
  <c r="BR708" i="16"/>
  <c r="BS708" i="16" s="1"/>
  <c r="BR709" i="16"/>
  <c r="BS709" i="16" s="1"/>
  <c r="BR710" i="16"/>
  <c r="BS710" i="16" s="1"/>
  <c r="BR711" i="16"/>
  <c r="BS711" i="16" s="1"/>
  <c r="BR712" i="16"/>
  <c r="BS712" i="16" s="1"/>
  <c r="BR713" i="16"/>
  <c r="BS713" i="16" s="1"/>
  <c r="BR714" i="16"/>
  <c r="BS714" i="16" s="1"/>
  <c r="BR715" i="16"/>
  <c r="BS715" i="16" s="1"/>
  <c r="BR716" i="16"/>
  <c r="BS716" i="16" s="1"/>
  <c r="BR717" i="16"/>
  <c r="BS717" i="16" s="1"/>
  <c r="BR718" i="16"/>
  <c r="BS718" i="16" s="1"/>
  <c r="BR719" i="16"/>
  <c r="BS719" i="16" s="1"/>
  <c r="BR720" i="16"/>
  <c r="BS720" i="16" s="1"/>
  <c r="BR721" i="16"/>
  <c r="BS721" i="16" s="1"/>
  <c r="BR722" i="16"/>
  <c r="BS722" i="16" s="1"/>
  <c r="BR723" i="16"/>
  <c r="BS723" i="16" s="1"/>
  <c r="BR724" i="16"/>
  <c r="BS724" i="16" s="1"/>
  <c r="BR725" i="16"/>
  <c r="BS725" i="16" s="1"/>
  <c r="BR726" i="16"/>
  <c r="BS726" i="16" s="1"/>
  <c r="BR727" i="16"/>
  <c r="BS727" i="16" s="1"/>
  <c r="BR728" i="16"/>
  <c r="BS728" i="16" s="1"/>
  <c r="BR729" i="16"/>
  <c r="BS729" i="16" s="1"/>
  <c r="BR730" i="16"/>
  <c r="BS730" i="16" s="1"/>
  <c r="BR731" i="16"/>
  <c r="BS731" i="16" s="1"/>
  <c r="BR732" i="16"/>
  <c r="BS732" i="16" s="1"/>
  <c r="BR733" i="16"/>
  <c r="BS733" i="16" s="1"/>
  <c r="BR734" i="16"/>
  <c r="BS734" i="16" s="1"/>
  <c r="BR735" i="16"/>
  <c r="BS735" i="16" s="1"/>
  <c r="BR736" i="16"/>
  <c r="BS736" i="16" s="1"/>
  <c r="BR737" i="16"/>
  <c r="BS737" i="16" s="1"/>
  <c r="BR738" i="16"/>
  <c r="BS738" i="16" s="1"/>
  <c r="BR739" i="16"/>
  <c r="BS739" i="16" s="1"/>
  <c r="BR740" i="16"/>
  <c r="BS740" i="16" s="1"/>
  <c r="BR741" i="16"/>
  <c r="BS741" i="16" s="1"/>
  <c r="BR742" i="16"/>
  <c r="BS742" i="16" s="1"/>
  <c r="BR743" i="16"/>
  <c r="BS743" i="16" s="1"/>
  <c r="BR744" i="16"/>
  <c r="BS744" i="16" s="1"/>
  <c r="BR745" i="16"/>
  <c r="BS745" i="16" s="1"/>
  <c r="BR746" i="16"/>
  <c r="BS746" i="16" s="1"/>
  <c r="BR747" i="16"/>
  <c r="BS747" i="16" s="1"/>
  <c r="BR748" i="16"/>
  <c r="BS748" i="16" s="1"/>
  <c r="BR749" i="16"/>
  <c r="BS749" i="16" s="1"/>
  <c r="BR750" i="16"/>
  <c r="BS750" i="16" s="1"/>
  <c r="BR751" i="16"/>
  <c r="BS751" i="16" s="1"/>
  <c r="BR752" i="16"/>
  <c r="BS752" i="16" s="1"/>
  <c r="BR753" i="16"/>
  <c r="BS753" i="16" s="1"/>
  <c r="BR754" i="16"/>
  <c r="BS754" i="16" s="1"/>
  <c r="BR755" i="16"/>
  <c r="BS755" i="16" s="1"/>
  <c r="BR756" i="16"/>
  <c r="BS756" i="16" s="1"/>
  <c r="BR757" i="16"/>
  <c r="BS757" i="16" s="1"/>
  <c r="BR758" i="16"/>
  <c r="BS758" i="16" s="1"/>
  <c r="BR759" i="16"/>
  <c r="BS759" i="16" s="1"/>
  <c r="BR760" i="16"/>
  <c r="BS760" i="16" s="1"/>
  <c r="BR761" i="16"/>
  <c r="BS761" i="16" s="1"/>
  <c r="BR762" i="16"/>
  <c r="BS762" i="16" s="1"/>
  <c r="BR763" i="16"/>
  <c r="BS763" i="16" s="1"/>
  <c r="BR764" i="16"/>
  <c r="BS764" i="16" s="1"/>
  <c r="BR765" i="16"/>
  <c r="BS765" i="16" s="1"/>
  <c r="BR766" i="16"/>
  <c r="BS766" i="16" s="1"/>
  <c r="BR767" i="16"/>
  <c r="BS767" i="16" s="1"/>
  <c r="BR768" i="16"/>
  <c r="BS768" i="16" s="1"/>
  <c r="BR769" i="16"/>
  <c r="BS769" i="16" s="1"/>
  <c r="BR770" i="16"/>
  <c r="BS770" i="16" s="1"/>
  <c r="BR771" i="16"/>
  <c r="BS771" i="16" s="1"/>
  <c r="BR772" i="16"/>
  <c r="BS772" i="16" s="1"/>
  <c r="BR773" i="16"/>
  <c r="BS773" i="16" s="1"/>
  <c r="BR774" i="16"/>
  <c r="BS774" i="16" s="1"/>
  <c r="BR775" i="16"/>
  <c r="BS775" i="16" s="1"/>
  <c r="BR776" i="16"/>
  <c r="BS776" i="16" s="1"/>
  <c r="BR777" i="16"/>
  <c r="BS777" i="16" s="1"/>
  <c r="BR778" i="16"/>
  <c r="BS778" i="16" s="1"/>
  <c r="BR779" i="16"/>
  <c r="BS779" i="16" s="1"/>
  <c r="BR780" i="16"/>
  <c r="BS780" i="16" s="1"/>
  <c r="BR781" i="16"/>
  <c r="BS781" i="16" s="1"/>
  <c r="BR782" i="16"/>
  <c r="BS782" i="16" s="1"/>
  <c r="BR783" i="16"/>
  <c r="BS783" i="16" s="1"/>
  <c r="BR784" i="16"/>
  <c r="BS784" i="16" s="1"/>
  <c r="BR785" i="16"/>
  <c r="BS785" i="16" s="1"/>
  <c r="BR786" i="16"/>
  <c r="BS786" i="16" s="1"/>
  <c r="BR787" i="16"/>
  <c r="BS787" i="16" s="1"/>
  <c r="BR788" i="16"/>
  <c r="BS788" i="16" s="1"/>
  <c r="BR789" i="16"/>
  <c r="BS789" i="16" s="1"/>
  <c r="BR790" i="16"/>
  <c r="BS790" i="16" s="1"/>
  <c r="BR791" i="16"/>
  <c r="BS791" i="16" s="1"/>
  <c r="BR792" i="16"/>
  <c r="BS792" i="16" s="1"/>
  <c r="BR793" i="16"/>
  <c r="BS793" i="16" s="1"/>
  <c r="BR794" i="16"/>
  <c r="BS794" i="16" s="1"/>
  <c r="BR795" i="16"/>
  <c r="BS795" i="16" s="1"/>
  <c r="BR796" i="16"/>
  <c r="BR797" i="16"/>
  <c r="BS797" i="16" s="1"/>
  <c r="BR798" i="16"/>
  <c r="BS798" i="16" s="1"/>
  <c r="BR799" i="16"/>
  <c r="BS799" i="16" s="1"/>
  <c r="BR800" i="16"/>
  <c r="BS800" i="16" s="1"/>
  <c r="BR801" i="16"/>
  <c r="BS801" i="16" s="1"/>
  <c r="BR802" i="16"/>
  <c r="BS802" i="16" s="1"/>
  <c r="BR47" i="16"/>
  <c r="BS47" i="16" s="1"/>
  <c r="BB544" i="16"/>
  <c r="BB661" i="16"/>
  <c r="BB725" i="16"/>
  <c r="BA47" i="16"/>
  <c r="BB47" i="16" s="1"/>
  <c r="BA48" i="16"/>
  <c r="BB48" i="16" s="1"/>
  <c r="BA49" i="16"/>
  <c r="BB49" i="16" s="1"/>
  <c r="BA50" i="16"/>
  <c r="BB50" i="16" s="1"/>
  <c r="BA51" i="16"/>
  <c r="BB51" i="16" s="1"/>
  <c r="BA52" i="16"/>
  <c r="BB52" i="16" s="1"/>
  <c r="BA53" i="16"/>
  <c r="BB53" i="16" s="1"/>
  <c r="BA54" i="16"/>
  <c r="BB54" i="16" s="1"/>
  <c r="BA55" i="16"/>
  <c r="BB55" i="16" s="1"/>
  <c r="BA56" i="16"/>
  <c r="BB56" i="16" s="1"/>
  <c r="BA57" i="16"/>
  <c r="BB57" i="16" s="1"/>
  <c r="BA58" i="16"/>
  <c r="BB58" i="16" s="1"/>
  <c r="BA59" i="16"/>
  <c r="BB59" i="16" s="1"/>
  <c r="BA60" i="16"/>
  <c r="BB60" i="16" s="1"/>
  <c r="BA61" i="16"/>
  <c r="BB61" i="16" s="1"/>
  <c r="BA62" i="16"/>
  <c r="BB62" i="16" s="1"/>
  <c r="BA63" i="16"/>
  <c r="BB63" i="16" s="1"/>
  <c r="BA64" i="16"/>
  <c r="BB64" i="16" s="1"/>
  <c r="BA65" i="16"/>
  <c r="BB65" i="16" s="1"/>
  <c r="BA66" i="16"/>
  <c r="BB66" i="16" s="1"/>
  <c r="BA67" i="16"/>
  <c r="BB67" i="16" s="1"/>
  <c r="BA68" i="16"/>
  <c r="BB68" i="16" s="1"/>
  <c r="BA69" i="16"/>
  <c r="BB69" i="16" s="1"/>
  <c r="BA70" i="16"/>
  <c r="BB70" i="16" s="1"/>
  <c r="BA71" i="16"/>
  <c r="BB71" i="16" s="1"/>
  <c r="BA72" i="16"/>
  <c r="BB72" i="16" s="1"/>
  <c r="BA73" i="16"/>
  <c r="BB73" i="16" s="1"/>
  <c r="BA74" i="16"/>
  <c r="BB74" i="16" s="1"/>
  <c r="BA75" i="16"/>
  <c r="BB75" i="16" s="1"/>
  <c r="BA76" i="16"/>
  <c r="BB76" i="16" s="1"/>
  <c r="BA77" i="16"/>
  <c r="BB77" i="16" s="1"/>
  <c r="BA78" i="16"/>
  <c r="BB78" i="16" s="1"/>
  <c r="BA79" i="16"/>
  <c r="BB79" i="16" s="1"/>
  <c r="BA80" i="16"/>
  <c r="BB80" i="16" s="1"/>
  <c r="BA81" i="16"/>
  <c r="BB81" i="16" s="1"/>
  <c r="BA82" i="16"/>
  <c r="BB82" i="16" s="1"/>
  <c r="BA83" i="16"/>
  <c r="BB83" i="16" s="1"/>
  <c r="BA84" i="16"/>
  <c r="BB84" i="16" s="1"/>
  <c r="BA85" i="16"/>
  <c r="BB85" i="16" s="1"/>
  <c r="BA86" i="16"/>
  <c r="BB86" i="16" s="1"/>
  <c r="BA87" i="16"/>
  <c r="BB87" i="16" s="1"/>
  <c r="BA88" i="16"/>
  <c r="BB88" i="16" s="1"/>
  <c r="BA89" i="16"/>
  <c r="BB89" i="16" s="1"/>
  <c r="BA90" i="16"/>
  <c r="BB90" i="16" s="1"/>
  <c r="BA91" i="16"/>
  <c r="BB91" i="16" s="1"/>
  <c r="BA92" i="16"/>
  <c r="BB92" i="16" s="1"/>
  <c r="BA93" i="16"/>
  <c r="BB93" i="16" s="1"/>
  <c r="BA94" i="16"/>
  <c r="BB94" i="16" s="1"/>
  <c r="BA95" i="16"/>
  <c r="BB95" i="16" s="1"/>
  <c r="BA96" i="16"/>
  <c r="BB96" i="16" s="1"/>
  <c r="BA97" i="16"/>
  <c r="BB97" i="16" s="1"/>
  <c r="BA98" i="16"/>
  <c r="BB98" i="16" s="1"/>
  <c r="BA99" i="16"/>
  <c r="BB99" i="16" s="1"/>
  <c r="BA100" i="16"/>
  <c r="BB100" i="16" s="1"/>
  <c r="BA101" i="16"/>
  <c r="BB101" i="16" s="1"/>
  <c r="BA102" i="16"/>
  <c r="BB102" i="16" s="1"/>
  <c r="BA103" i="16"/>
  <c r="BB103" i="16" s="1"/>
  <c r="BA104" i="16"/>
  <c r="BB104" i="16" s="1"/>
  <c r="BA105" i="16"/>
  <c r="BB105" i="16" s="1"/>
  <c r="BA106" i="16"/>
  <c r="BB106" i="16" s="1"/>
  <c r="BA107" i="16"/>
  <c r="BB107" i="16" s="1"/>
  <c r="BA108" i="16"/>
  <c r="BB108" i="16" s="1"/>
  <c r="BA109" i="16"/>
  <c r="BB109" i="16" s="1"/>
  <c r="BA110" i="16"/>
  <c r="BB110" i="16" s="1"/>
  <c r="BA111" i="16"/>
  <c r="BB111" i="16" s="1"/>
  <c r="BA112" i="16"/>
  <c r="BB112" i="16" s="1"/>
  <c r="BA113" i="16"/>
  <c r="BB113" i="16" s="1"/>
  <c r="BA114" i="16"/>
  <c r="BB114" i="16" s="1"/>
  <c r="BA115" i="16"/>
  <c r="BB115" i="16" s="1"/>
  <c r="BA116" i="16"/>
  <c r="BB116" i="16" s="1"/>
  <c r="BA117" i="16"/>
  <c r="BB117" i="16" s="1"/>
  <c r="BA118" i="16"/>
  <c r="BB118" i="16" s="1"/>
  <c r="BA119" i="16"/>
  <c r="BB119" i="16" s="1"/>
  <c r="BA120" i="16"/>
  <c r="BB120" i="16" s="1"/>
  <c r="BA121" i="16"/>
  <c r="BB121" i="16" s="1"/>
  <c r="BA122" i="16"/>
  <c r="BB122" i="16" s="1"/>
  <c r="BA123" i="16"/>
  <c r="BB123" i="16" s="1"/>
  <c r="BA124" i="16"/>
  <c r="BB124" i="16" s="1"/>
  <c r="BA125" i="16"/>
  <c r="BB125" i="16" s="1"/>
  <c r="BA126" i="16"/>
  <c r="BB126" i="16" s="1"/>
  <c r="BA127" i="16"/>
  <c r="BB127" i="16" s="1"/>
  <c r="BA128" i="16"/>
  <c r="BB128" i="16" s="1"/>
  <c r="BA129" i="16"/>
  <c r="BB129" i="16" s="1"/>
  <c r="BA130" i="16"/>
  <c r="BB130" i="16" s="1"/>
  <c r="BA131" i="16"/>
  <c r="BB131" i="16" s="1"/>
  <c r="BA132" i="16"/>
  <c r="BB132" i="16" s="1"/>
  <c r="BA133" i="16"/>
  <c r="BB133" i="16" s="1"/>
  <c r="BA134" i="16"/>
  <c r="BB134" i="16" s="1"/>
  <c r="BA135" i="16"/>
  <c r="BB135" i="16" s="1"/>
  <c r="BA136" i="16"/>
  <c r="BB136" i="16" s="1"/>
  <c r="BA137" i="16"/>
  <c r="BB137" i="16" s="1"/>
  <c r="BA138" i="16"/>
  <c r="BB138" i="16" s="1"/>
  <c r="BA139" i="16"/>
  <c r="BB139" i="16" s="1"/>
  <c r="BA140" i="16"/>
  <c r="BB140" i="16" s="1"/>
  <c r="BA141" i="16"/>
  <c r="BB141" i="16" s="1"/>
  <c r="BA142" i="16"/>
  <c r="BB142" i="16" s="1"/>
  <c r="BA143" i="16"/>
  <c r="BB143" i="16" s="1"/>
  <c r="BA144" i="16"/>
  <c r="BB144" i="16" s="1"/>
  <c r="BA145" i="16"/>
  <c r="BB145" i="16" s="1"/>
  <c r="BA146" i="16"/>
  <c r="BB146" i="16" s="1"/>
  <c r="BA147" i="16"/>
  <c r="BB147" i="16" s="1"/>
  <c r="BA148" i="16"/>
  <c r="BB148" i="16" s="1"/>
  <c r="BA149" i="16"/>
  <c r="BB149" i="16" s="1"/>
  <c r="BA150" i="16"/>
  <c r="BB150" i="16" s="1"/>
  <c r="BA151" i="16"/>
  <c r="BB151" i="16" s="1"/>
  <c r="BA152" i="16"/>
  <c r="BB152" i="16" s="1"/>
  <c r="BA153" i="16"/>
  <c r="BB153" i="16" s="1"/>
  <c r="BA154" i="16"/>
  <c r="BB154" i="16" s="1"/>
  <c r="BA155" i="16"/>
  <c r="BB155" i="16" s="1"/>
  <c r="BA156" i="16"/>
  <c r="BB156" i="16" s="1"/>
  <c r="BA157" i="16"/>
  <c r="BB157" i="16" s="1"/>
  <c r="BA158" i="16"/>
  <c r="BB158" i="16" s="1"/>
  <c r="BA159" i="16"/>
  <c r="BB159" i="16" s="1"/>
  <c r="BA160" i="16"/>
  <c r="BB160" i="16" s="1"/>
  <c r="BA161" i="16"/>
  <c r="BB161" i="16" s="1"/>
  <c r="BA162" i="16"/>
  <c r="BB162" i="16" s="1"/>
  <c r="BA163" i="16"/>
  <c r="BB163" i="16" s="1"/>
  <c r="BA164" i="16"/>
  <c r="BB164" i="16" s="1"/>
  <c r="BA165" i="16"/>
  <c r="BB165" i="16" s="1"/>
  <c r="BA166" i="16"/>
  <c r="BB166" i="16" s="1"/>
  <c r="BA167" i="16"/>
  <c r="BB167" i="16" s="1"/>
  <c r="BA168" i="16"/>
  <c r="BB168" i="16" s="1"/>
  <c r="BA169" i="16"/>
  <c r="BB169" i="16" s="1"/>
  <c r="BA170" i="16"/>
  <c r="BB170" i="16" s="1"/>
  <c r="BA171" i="16"/>
  <c r="BB171" i="16" s="1"/>
  <c r="BA172" i="16"/>
  <c r="BB172" i="16" s="1"/>
  <c r="BA173" i="16"/>
  <c r="BB173" i="16" s="1"/>
  <c r="BA174" i="16"/>
  <c r="BB174" i="16" s="1"/>
  <c r="BA175" i="16"/>
  <c r="BB175" i="16" s="1"/>
  <c r="BA176" i="16"/>
  <c r="BB176" i="16" s="1"/>
  <c r="BA177" i="16"/>
  <c r="BB177" i="16" s="1"/>
  <c r="BA178" i="16"/>
  <c r="BB178" i="16" s="1"/>
  <c r="BA179" i="16"/>
  <c r="BB179" i="16" s="1"/>
  <c r="BA180" i="16"/>
  <c r="BB180" i="16" s="1"/>
  <c r="BA181" i="16"/>
  <c r="BB181" i="16" s="1"/>
  <c r="BA182" i="16"/>
  <c r="BB182" i="16" s="1"/>
  <c r="BA183" i="16"/>
  <c r="BB183" i="16" s="1"/>
  <c r="BA184" i="16"/>
  <c r="BB184" i="16" s="1"/>
  <c r="BA185" i="16"/>
  <c r="BB185" i="16" s="1"/>
  <c r="BA186" i="16"/>
  <c r="BB186" i="16" s="1"/>
  <c r="BA187" i="16"/>
  <c r="BB187" i="16" s="1"/>
  <c r="BA188" i="16"/>
  <c r="BB188" i="16" s="1"/>
  <c r="BA189" i="16"/>
  <c r="BB189" i="16" s="1"/>
  <c r="BA190" i="16"/>
  <c r="BB190" i="16" s="1"/>
  <c r="BA191" i="16"/>
  <c r="BB191" i="16" s="1"/>
  <c r="BA192" i="16"/>
  <c r="BB192" i="16" s="1"/>
  <c r="BA193" i="16"/>
  <c r="BB193" i="16" s="1"/>
  <c r="BA194" i="16"/>
  <c r="BB194" i="16" s="1"/>
  <c r="BA195" i="16"/>
  <c r="BB195" i="16" s="1"/>
  <c r="BA196" i="16"/>
  <c r="BB196" i="16" s="1"/>
  <c r="BA197" i="16"/>
  <c r="BB197" i="16" s="1"/>
  <c r="BA198" i="16"/>
  <c r="BB198" i="16" s="1"/>
  <c r="BA199" i="16"/>
  <c r="BB199" i="16" s="1"/>
  <c r="BA200" i="16"/>
  <c r="BB200" i="16" s="1"/>
  <c r="BA201" i="16"/>
  <c r="BB201" i="16" s="1"/>
  <c r="BA202" i="16"/>
  <c r="BB202" i="16" s="1"/>
  <c r="BA203" i="16"/>
  <c r="BB203" i="16" s="1"/>
  <c r="BA204" i="16"/>
  <c r="BB204" i="16" s="1"/>
  <c r="BA205" i="16"/>
  <c r="BB205" i="16" s="1"/>
  <c r="BA206" i="16"/>
  <c r="BB206" i="16" s="1"/>
  <c r="BA207" i="16"/>
  <c r="BB207" i="16" s="1"/>
  <c r="BA208" i="16"/>
  <c r="BB208" i="16" s="1"/>
  <c r="BA209" i="16"/>
  <c r="BB209" i="16" s="1"/>
  <c r="BA210" i="16"/>
  <c r="BB210" i="16" s="1"/>
  <c r="BA211" i="16"/>
  <c r="BB211" i="16" s="1"/>
  <c r="BA212" i="16"/>
  <c r="BB212" i="16" s="1"/>
  <c r="BA213" i="16"/>
  <c r="BB213" i="16" s="1"/>
  <c r="BA214" i="16"/>
  <c r="BB214" i="16" s="1"/>
  <c r="BA215" i="16"/>
  <c r="BB215" i="16" s="1"/>
  <c r="BA216" i="16"/>
  <c r="BB216" i="16" s="1"/>
  <c r="BA217" i="16"/>
  <c r="BB217" i="16" s="1"/>
  <c r="BA218" i="16"/>
  <c r="BB218" i="16" s="1"/>
  <c r="BA219" i="16"/>
  <c r="BB219" i="16" s="1"/>
  <c r="BA220" i="16"/>
  <c r="BB220" i="16" s="1"/>
  <c r="BA221" i="16"/>
  <c r="BB221" i="16" s="1"/>
  <c r="BA222" i="16"/>
  <c r="BB222" i="16" s="1"/>
  <c r="BA223" i="16"/>
  <c r="BB223" i="16" s="1"/>
  <c r="BA224" i="16"/>
  <c r="BB224" i="16" s="1"/>
  <c r="BA225" i="16"/>
  <c r="BB225" i="16" s="1"/>
  <c r="BA226" i="16"/>
  <c r="BB226" i="16" s="1"/>
  <c r="BA227" i="16"/>
  <c r="BB227" i="16" s="1"/>
  <c r="BA228" i="16"/>
  <c r="BB228" i="16" s="1"/>
  <c r="BA229" i="16"/>
  <c r="BB229" i="16" s="1"/>
  <c r="BA230" i="16"/>
  <c r="BB230" i="16" s="1"/>
  <c r="BA231" i="16"/>
  <c r="BB231" i="16" s="1"/>
  <c r="BA232" i="16"/>
  <c r="BB232" i="16" s="1"/>
  <c r="BA233" i="16"/>
  <c r="BB233" i="16" s="1"/>
  <c r="BA234" i="16"/>
  <c r="BB234" i="16" s="1"/>
  <c r="BA235" i="16"/>
  <c r="BB235" i="16" s="1"/>
  <c r="BA236" i="16"/>
  <c r="BB236" i="16" s="1"/>
  <c r="BA237" i="16"/>
  <c r="BB237" i="16" s="1"/>
  <c r="BA238" i="16"/>
  <c r="BB238" i="16" s="1"/>
  <c r="BA239" i="16"/>
  <c r="BB239" i="16" s="1"/>
  <c r="BA240" i="16"/>
  <c r="BB240" i="16" s="1"/>
  <c r="BA241" i="16"/>
  <c r="BB241" i="16" s="1"/>
  <c r="BA242" i="16"/>
  <c r="BB242" i="16" s="1"/>
  <c r="BA243" i="16"/>
  <c r="BB243" i="16" s="1"/>
  <c r="BA244" i="16"/>
  <c r="BB244" i="16" s="1"/>
  <c r="BA245" i="16"/>
  <c r="BB245" i="16" s="1"/>
  <c r="BA246" i="16"/>
  <c r="BB246" i="16" s="1"/>
  <c r="BA247" i="16"/>
  <c r="BB247" i="16" s="1"/>
  <c r="BA248" i="16"/>
  <c r="BB248" i="16" s="1"/>
  <c r="BA249" i="16"/>
  <c r="BB249" i="16" s="1"/>
  <c r="BA250" i="16"/>
  <c r="BB250" i="16" s="1"/>
  <c r="BA251" i="16"/>
  <c r="BB251" i="16" s="1"/>
  <c r="BA252" i="16"/>
  <c r="BB252" i="16" s="1"/>
  <c r="BA253" i="16"/>
  <c r="BB253" i="16" s="1"/>
  <c r="BA254" i="16"/>
  <c r="BB254" i="16" s="1"/>
  <c r="BA255" i="16"/>
  <c r="BB255" i="16" s="1"/>
  <c r="BA256" i="16"/>
  <c r="BB256" i="16" s="1"/>
  <c r="BA257" i="16"/>
  <c r="BB257" i="16" s="1"/>
  <c r="BA258" i="16"/>
  <c r="BB258" i="16" s="1"/>
  <c r="BA259" i="16"/>
  <c r="BB259" i="16" s="1"/>
  <c r="BA260" i="16"/>
  <c r="BB260" i="16" s="1"/>
  <c r="BA261" i="16"/>
  <c r="BB261" i="16" s="1"/>
  <c r="BA262" i="16"/>
  <c r="BB262" i="16" s="1"/>
  <c r="BA263" i="16"/>
  <c r="BB263" i="16" s="1"/>
  <c r="BA264" i="16"/>
  <c r="BB264" i="16" s="1"/>
  <c r="BA265" i="16"/>
  <c r="BB265" i="16" s="1"/>
  <c r="BA266" i="16"/>
  <c r="BB266" i="16" s="1"/>
  <c r="BA267" i="16"/>
  <c r="BB267" i="16" s="1"/>
  <c r="BA268" i="16"/>
  <c r="BB268" i="16" s="1"/>
  <c r="BA269" i="16"/>
  <c r="BB269" i="16" s="1"/>
  <c r="BA270" i="16"/>
  <c r="BB270" i="16" s="1"/>
  <c r="BA271" i="16"/>
  <c r="BB271" i="16" s="1"/>
  <c r="BA272" i="16"/>
  <c r="BB272" i="16" s="1"/>
  <c r="BA273" i="16"/>
  <c r="BB273" i="16" s="1"/>
  <c r="BA274" i="16"/>
  <c r="BB274" i="16" s="1"/>
  <c r="BA275" i="16"/>
  <c r="BB275" i="16" s="1"/>
  <c r="BA276" i="16"/>
  <c r="BB276" i="16" s="1"/>
  <c r="BA277" i="16"/>
  <c r="BB277" i="16" s="1"/>
  <c r="BA278" i="16"/>
  <c r="BB278" i="16" s="1"/>
  <c r="BA279" i="16"/>
  <c r="BB279" i="16" s="1"/>
  <c r="BA280" i="16"/>
  <c r="BB280" i="16" s="1"/>
  <c r="BA281" i="16"/>
  <c r="BB281" i="16" s="1"/>
  <c r="BA282" i="16"/>
  <c r="BB282" i="16" s="1"/>
  <c r="BA283" i="16"/>
  <c r="BB283" i="16" s="1"/>
  <c r="BA284" i="16"/>
  <c r="BB284" i="16" s="1"/>
  <c r="BA285" i="16"/>
  <c r="BB285" i="16" s="1"/>
  <c r="BA286" i="16"/>
  <c r="BB286" i="16" s="1"/>
  <c r="BA287" i="16"/>
  <c r="BB287" i="16" s="1"/>
  <c r="BA288" i="16"/>
  <c r="BB288" i="16" s="1"/>
  <c r="BA289" i="16"/>
  <c r="BB289" i="16" s="1"/>
  <c r="BA290" i="16"/>
  <c r="BB290" i="16" s="1"/>
  <c r="BA291" i="16"/>
  <c r="BB291" i="16" s="1"/>
  <c r="BA292" i="16"/>
  <c r="BB292" i="16" s="1"/>
  <c r="BA293" i="16"/>
  <c r="BB293" i="16" s="1"/>
  <c r="BA294" i="16"/>
  <c r="BB294" i="16" s="1"/>
  <c r="BA295" i="16"/>
  <c r="BB295" i="16" s="1"/>
  <c r="BA296" i="16"/>
  <c r="BB296" i="16" s="1"/>
  <c r="BA297" i="16"/>
  <c r="BB297" i="16" s="1"/>
  <c r="BA298" i="16"/>
  <c r="BB298" i="16" s="1"/>
  <c r="BA299" i="16"/>
  <c r="BB299" i="16" s="1"/>
  <c r="BA300" i="16"/>
  <c r="BB300" i="16" s="1"/>
  <c r="BA301" i="16"/>
  <c r="BB301" i="16" s="1"/>
  <c r="BA302" i="16"/>
  <c r="BB302" i="16" s="1"/>
  <c r="BA303" i="16"/>
  <c r="BB303" i="16" s="1"/>
  <c r="BA304" i="16"/>
  <c r="BB304" i="16" s="1"/>
  <c r="BA305" i="16"/>
  <c r="BB305" i="16" s="1"/>
  <c r="BA306" i="16"/>
  <c r="BB306" i="16" s="1"/>
  <c r="BA307" i="16"/>
  <c r="BB307" i="16" s="1"/>
  <c r="BA308" i="16"/>
  <c r="BB308" i="16" s="1"/>
  <c r="BA309" i="16"/>
  <c r="BB309" i="16" s="1"/>
  <c r="BA310" i="16"/>
  <c r="BB310" i="16" s="1"/>
  <c r="BA311" i="16"/>
  <c r="BB311" i="16" s="1"/>
  <c r="BA312" i="16"/>
  <c r="BB312" i="16" s="1"/>
  <c r="BA313" i="16"/>
  <c r="BB313" i="16" s="1"/>
  <c r="BA314" i="16"/>
  <c r="BB314" i="16" s="1"/>
  <c r="BA315" i="16"/>
  <c r="BB315" i="16" s="1"/>
  <c r="BA316" i="16"/>
  <c r="BB316" i="16" s="1"/>
  <c r="BA317" i="16"/>
  <c r="BB317" i="16" s="1"/>
  <c r="BA318" i="16"/>
  <c r="BB318" i="16" s="1"/>
  <c r="BA319" i="16"/>
  <c r="BB319" i="16" s="1"/>
  <c r="BA320" i="16"/>
  <c r="BB320" i="16" s="1"/>
  <c r="BA321" i="16"/>
  <c r="BB321" i="16" s="1"/>
  <c r="BA322" i="16"/>
  <c r="BB322" i="16" s="1"/>
  <c r="BA323" i="16"/>
  <c r="BB323" i="16" s="1"/>
  <c r="BA324" i="16"/>
  <c r="BB324" i="16" s="1"/>
  <c r="BA325" i="16"/>
  <c r="BB325" i="16" s="1"/>
  <c r="BA326" i="16"/>
  <c r="BB326" i="16" s="1"/>
  <c r="BA327" i="16"/>
  <c r="BB327" i="16" s="1"/>
  <c r="BA328" i="16"/>
  <c r="BB328" i="16" s="1"/>
  <c r="BA329" i="16"/>
  <c r="BB329" i="16" s="1"/>
  <c r="BA330" i="16"/>
  <c r="BB330" i="16" s="1"/>
  <c r="BA331" i="16"/>
  <c r="BB331" i="16" s="1"/>
  <c r="BA332" i="16"/>
  <c r="BB332" i="16" s="1"/>
  <c r="BA333" i="16"/>
  <c r="BB333" i="16" s="1"/>
  <c r="BA334" i="16"/>
  <c r="BB334" i="16" s="1"/>
  <c r="BA335" i="16"/>
  <c r="BB335" i="16" s="1"/>
  <c r="BA336" i="16"/>
  <c r="BB336" i="16" s="1"/>
  <c r="BA337" i="16"/>
  <c r="BB337" i="16" s="1"/>
  <c r="BA338" i="16"/>
  <c r="BB338" i="16" s="1"/>
  <c r="BA339" i="16"/>
  <c r="BB339" i="16" s="1"/>
  <c r="BA340" i="16"/>
  <c r="BB340" i="16" s="1"/>
  <c r="BA341" i="16"/>
  <c r="BB341" i="16" s="1"/>
  <c r="BA342" i="16"/>
  <c r="BB342" i="16" s="1"/>
  <c r="BA343" i="16"/>
  <c r="BB343" i="16" s="1"/>
  <c r="BA344" i="16"/>
  <c r="BB344" i="16" s="1"/>
  <c r="BA345" i="16"/>
  <c r="BB345" i="16" s="1"/>
  <c r="BA346" i="16"/>
  <c r="BB346" i="16" s="1"/>
  <c r="BA347" i="16"/>
  <c r="BB347" i="16" s="1"/>
  <c r="BA348" i="16"/>
  <c r="BB348" i="16" s="1"/>
  <c r="BA349" i="16"/>
  <c r="BB349" i="16" s="1"/>
  <c r="BA350" i="16"/>
  <c r="BB350" i="16" s="1"/>
  <c r="BA351" i="16"/>
  <c r="BB351" i="16" s="1"/>
  <c r="BA352" i="16"/>
  <c r="BB352" i="16" s="1"/>
  <c r="BA353" i="16"/>
  <c r="BB353" i="16" s="1"/>
  <c r="BA354" i="16"/>
  <c r="BB354" i="16" s="1"/>
  <c r="BA355" i="16"/>
  <c r="BB355" i="16" s="1"/>
  <c r="BA356" i="16"/>
  <c r="BB356" i="16" s="1"/>
  <c r="BA357" i="16"/>
  <c r="BB357" i="16" s="1"/>
  <c r="BA358" i="16"/>
  <c r="BB358" i="16" s="1"/>
  <c r="BA359" i="16"/>
  <c r="BB359" i="16" s="1"/>
  <c r="BA360" i="16"/>
  <c r="BB360" i="16" s="1"/>
  <c r="BA361" i="16"/>
  <c r="BB361" i="16" s="1"/>
  <c r="BA362" i="16"/>
  <c r="BB362" i="16" s="1"/>
  <c r="BA363" i="16"/>
  <c r="BB363" i="16" s="1"/>
  <c r="BA364" i="16"/>
  <c r="BB364" i="16" s="1"/>
  <c r="BA365" i="16"/>
  <c r="BB365" i="16" s="1"/>
  <c r="BA366" i="16"/>
  <c r="BB366" i="16" s="1"/>
  <c r="BA367" i="16"/>
  <c r="BB367" i="16" s="1"/>
  <c r="BA368" i="16"/>
  <c r="BB368" i="16" s="1"/>
  <c r="BA369" i="16"/>
  <c r="BB369" i="16" s="1"/>
  <c r="BA370" i="16"/>
  <c r="BB370" i="16" s="1"/>
  <c r="BA371" i="16"/>
  <c r="BB371" i="16" s="1"/>
  <c r="BA372" i="16"/>
  <c r="BB372" i="16" s="1"/>
  <c r="BA373" i="16"/>
  <c r="BB373" i="16" s="1"/>
  <c r="BA374" i="16"/>
  <c r="BB374" i="16" s="1"/>
  <c r="BA375" i="16"/>
  <c r="BB375" i="16" s="1"/>
  <c r="BA376" i="16"/>
  <c r="BB376" i="16" s="1"/>
  <c r="BA377" i="16"/>
  <c r="BB377" i="16" s="1"/>
  <c r="BA378" i="16"/>
  <c r="BB378" i="16" s="1"/>
  <c r="BA379" i="16"/>
  <c r="BB379" i="16" s="1"/>
  <c r="BA380" i="16"/>
  <c r="BB380" i="16" s="1"/>
  <c r="BA381" i="16"/>
  <c r="BB381" i="16" s="1"/>
  <c r="BA382" i="16"/>
  <c r="BB382" i="16" s="1"/>
  <c r="BA383" i="16"/>
  <c r="BB383" i="16" s="1"/>
  <c r="BA384" i="16"/>
  <c r="BB384" i="16" s="1"/>
  <c r="BA385" i="16"/>
  <c r="BB385" i="16" s="1"/>
  <c r="BA386" i="16"/>
  <c r="BB386" i="16" s="1"/>
  <c r="BA387" i="16"/>
  <c r="BB387" i="16" s="1"/>
  <c r="BA388" i="16"/>
  <c r="BB388" i="16" s="1"/>
  <c r="BA389" i="16"/>
  <c r="BB389" i="16" s="1"/>
  <c r="BA390" i="16"/>
  <c r="BB390" i="16" s="1"/>
  <c r="BA391" i="16"/>
  <c r="BB391" i="16" s="1"/>
  <c r="BA392" i="16"/>
  <c r="BB392" i="16" s="1"/>
  <c r="BA393" i="16"/>
  <c r="BB393" i="16" s="1"/>
  <c r="BA394" i="16"/>
  <c r="BB394" i="16" s="1"/>
  <c r="BA395" i="16"/>
  <c r="BB395" i="16" s="1"/>
  <c r="BA396" i="16"/>
  <c r="BB396" i="16" s="1"/>
  <c r="BA397" i="16"/>
  <c r="BB397" i="16" s="1"/>
  <c r="BA398" i="16"/>
  <c r="BB398" i="16" s="1"/>
  <c r="BA399" i="16"/>
  <c r="BB399" i="16" s="1"/>
  <c r="BA400" i="16"/>
  <c r="BB400" i="16" s="1"/>
  <c r="BA401" i="16"/>
  <c r="BB401" i="16" s="1"/>
  <c r="BA402" i="16"/>
  <c r="BB402" i="16" s="1"/>
  <c r="BA403" i="16"/>
  <c r="BB403" i="16" s="1"/>
  <c r="BA404" i="16"/>
  <c r="BB404" i="16" s="1"/>
  <c r="BA405" i="16"/>
  <c r="BB405" i="16" s="1"/>
  <c r="BA406" i="16"/>
  <c r="BB406" i="16" s="1"/>
  <c r="BA407" i="16"/>
  <c r="BB407" i="16" s="1"/>
  <c r="BA408" i="16"/>
  <c r="BB408" i="16" s="1"/>
  <c r="BA409" i="16"/>
  <c r="BB409" i="16" s="1"/>
  <c r="BA410" i="16"/>
  <c r="BB410" i="16" s="1"/>
  <c r="BA411" i="16"/>
  <c r="BB411" i="16" s="1"/>
  <c r="BA412" i="16"/>
  <c r="BB412" i="16" s="1"/>
  <c r="BA413" i="16"/>
  <c r="BB413" i="16" s="1"/>
  <c r="BA414" i="16"/>
  <c r="BB414" i="16" s="1"/>
  <c r="BA415" i="16"/>
  <c r="BB415" i="16" s="1"/>
  <c r="BA416" i="16"/>
  <c r="BB416" i="16" s="1"/>
  <c r="BA417" i="16"/>
  <c r="BB417" i="16" s="1"/>
  <c r="BA418" i="16"/>
  <c r="BB418" i="16" s="1"/>
  <c r="BA419" i="16"/>
  <c r="BB419" i="16" s="1"/>
  <c r="BA420" i="16"/>
  <c r="BB420" i="16" s="1"/>
  <c r="BA421" i="16"/>
  <c r="BB421" i="16" s="1"/>
  <c r="BA422" i="16"/>
  <c r="BB422" i="16" s="1"/>
  <c r="BA423" i="16"/>
  <c r="BB423" i="16" s="1"/>
  <c r="BA424" i="16"/>
  <c r="BB424" i="16" s="1"/>
  <c r="BA425" i="16"/>
  <c r="BB425" i="16" s="1"/>
  <c r="BA426" i="16"/>
  <c r="BB426" i="16" s="1"/>
  <c r="BA427" i="16"/>
  <c r="BB427" i="16" s="1"/>
  <c r="BA428" i="16"/>
  <c r="BB428" i="16" s="1"/>
  <c r="BA429" i="16"/>
  <c r="BB429" i="16" s="1"/>
  <c r="BA430" i="16"/>
  <c r="BB430" i="16" s="1"/>
  <c r="BA431" i="16"/>
  <c r="BB431" i="16" s="1"/>
  <c r="BA432" i="16"/>
  <c r="BB432" i="16" s="1"/>
  <c r="BA433" i="16"/>
  <c r="BB433" i="16" s="1"/>
  <c r="BA434" i="16"/>
  <c r="BB434" i="16" s="1"/>
  <c r="BA435" i="16"/>
  <c r="BB435" i="16" s="1"/>
  <c r="BA436" i="16"/>
  <c r="BB436" i="16" s="1"/>
  <c r="BA437" i="16"/>
  <c r="BB437" i="16" s="1"/>
  <c r="BA438" i="16"/>
  <c r="BB438" i="16" s="1"/>
  <c r="BA439" i="16"/>
  <c r="BB439" i="16" s="1"/>
  <c r="BA440" i="16"/>
  <c r="BB440" i="16" s="1"/>
  <c r="BA441" i="16"/>
  <c r="BB441" i="16" s="1"/>
  <c r="BA442" i="16"/>
  <c r="BB442" i="16" s="1"/>
  <c r="BA443" i="16"/>
  <c r="BB443" i="16" s="1"/>
  <c r="BA444" i="16"/>
  <c r="BB444" i="16" s="1"/>
  <c r="BA445" i="16"/>
  <c r="BB445" i="16" s="1"/>
  <c r="BA446" i="16"/>
  <c r="BB446" i="16" s="1"/>
  <c r="BA447" i="16"/>
  <c r="BB447" i="16" s="1"/>
  <c r="BA448" i="16"/>
  <c r="BB448" i="16" s="1"/>
  <c r="BA449" i="16"/>
  <c r="BB449" i="16" s="1"/>
  <c r="BA450" i="16"/>
  <c r="BB450" i="16" s="1"/>
  <c r="BA451" i="16"/>
  <c r="BB451" i="16" s="1"/>
  <c r="BA452" i="16"/>
  <c r="BB452" i="16" s="1"/>
  <c r="BA453" i="16"/>
  <c r="BB453" i="16" s="1"/>
  <c r="BA454" i="16"/>
  <c r="BB454" i="16" s="1"/>
  <c r="BA455" i="16"/>
  <c r="BB455" i="16" s="1"/>
  <c r="BA456" i="16"/>
  <c r="BB456" i="16" s="1"/>
  <c r="BA457" i="16"/>
  <c r="BB457" i="16" s="1"/>
  <c r="BA458" i="16"/>
  <c r="BB458" i="16" s="1"/>
  <c r="BA459" i="16"/>
  <c r="BB459" i="16" s="1"/>
  <c r="BA460" i="16"/>
  <c r="BB460" i="16" s="1"/>
  <c r="BA461" i="16"/>
  <c r="BB461" i="16" s="1"/>
  <c r="BA462" i="16"/>
  <c r="BB462" i="16" s="1"/>
  <c r="BA463" i="16"/>
  <c r="BB463" i="16" s="1"/>
  <c r="BA464" i="16"/>
  <c r="BB464" i="16" s="1"/>
  <c r="BA465" i="16"/>
  <c r="BB465" i="16" s="1"/>
  <c r="BA466" i="16"/>
  <c r="BB466" i="16" s="1"/>
  <c r="BA467" i="16"/>
  <c r="BB467" i="16" s="1"/>
  <c r="BA468" i="16"/>
  <c r="BB468" i="16" s="1"/>
  <c r="BA469" i="16"/>
  <c r="BB469" i="16" s="1"/>
  <c r="BA470" i="16"/>
  <c r="BB470" i="16" s="1"/>
  <c r="BA471" i="16"/>
  <c r="BB471" i="16" s="1"/>
  <c r="BA472" i="16"/>
  <c r="BB472" i="16" s="1"/>
  <c r="BA473" i="16"/>
  <c r="BB473" i="16" s="1"/>
  <c r="BA474" i="16"/>
  <c r="BB474" i="16" s="1"/>
  <c r="BA475" i="16"/>
  <c r="BB475" i="16" s="1"/>
  <c r="BA476" i="16"/>
  <c r="BB476" i="16" s="1"/>
  <c r="BA477" i="16"/>
  <c r="BB477" i="16" s="1"/>
  <c r="BA478" i="16"/>
  <c r="BB478" i="16" s="1"/>
  <c r="BA479" i="16"/>
  <c r="BB479" i="16" s="1"/>
  <c r="BA480" i="16"/>
  <c r="BB480" i="16" s="1"/>
  <c r="BA481" i="16"/>
  <c r="BB481" i="16" s="1"/>
  <c r="BA482" i="16"/>
  <c r="BB482" i="16" s="1"/>
  <c r="BA483" i="16"/>
  <c r="BB483" i="16" s="1"/>
  <c r="BA484" i="16"/>
  <c r="BB484" i="16" s="1"/>
  <c r="BA485" i="16"/>
  <c r="BB485" i="16" s="1"/>
  <c r="BA486" i="16"/>
  <c r="BB486" i="16" s="1"/>
  <c r="BA487" i="16"/>
  <c r="BB487" i="16" s="1"/>
  <c r="BA488" i="16"/>
  <c r="BB488" i="16" s="1"/>
  <c r="BA489" i="16"/>
  <c r="BB489" i="16" s="1"/>
  <c r="BA490" i="16"/>
  <c r="BB490" i="16" s="1"/>
  <c r="BA491" i="16"/>
  <c r="BB491" i="16" s="1"/>
  <c r="BA492" i="16"/>
  <c r="BB492" i="16" s="1"/>
  <c r="BA493" i="16"/>
  <c r="BB493" i="16" s="1"/>
  <c r="BA494" i="16"/>
  <c r="BB494" i="16" s="1"/>
  <c r="BA495" i="16"/>
  <c r="BB495" i="16" s="1"/>
  <c r="BA496" i="16"/>
  <c r="BB496" i="16" s="1"/>
  <c r="BA497" i="16"/>
  <c r="BB497" i="16" s="1"/>
  <c r="BA498" i="16"/>
  <c r="BB498" i="16" s="1"/>
  <c r="BA499" i="16"/>
  <c r="BB499" i="16" s="1"/>
  <c r="BA500" i="16"/>
  <c r="BB500" i="16" s="1"/>
  <c r="BA501" i="16"/>
  <c r="BB501" i="16" s="1"/>
  <c r="BA502" i="16"/>
  <c r="BB502" i="16" s="1"/>
  <c r="BA503" i="16"/>
  <c r="BB503" i="16" s="1"/>
  <c r="BA504" i="16"/>
  <c r="BB504" i="16" s="1"/>
  <c r="BA505" i="16"/>
  <c r="BB505" i="16" s="1"/>
  <c r="BA506" i="16"/>
  <c r="BB506" i="16" s="1"/>
  <c r="BA507" i="16"/>
  <c r="BB507" i="16" s="1"/>
  <c r="BA508" i="16"/>
  <c r="BB508" i="16" s="1"/>
  <c r="BA509" i="16"/>
  <c r="BB509" i="16" s="1"/>
  <c r="BA510" i="16"/>
  <c r="BB510" i="16" s="1"/>
  <c r="BA511" i="16"/>
  <c r="BB511" i="16" s="1"/>
  <c r="BA512" i="16"/>
  <c r="BB512" i="16" s="1"/>
  <c r="BA513" i="16"/>
  <c r="BB513" i="16" s="1"/>
  <c r="BA514" i="16"/>
  <c r="BB514" i="16" s="1"/>
  <c r="BA515" i="16"/>
  <c r="BB515" i="16" s="1"/>
  <c r="BA516" i="16"/>
  <c r="BB516" i="16" s="1"/>
  <c r="BA517" i="16"/>
  <c r="BB517" i="16" s="1"/>
  <c r="BA518" i="16"/>
  <c r="BB518" i="16" s="1"/>
  <c r="BA519" i="16"/>
  <c r="BB519" i="16" s="1"/>
  <c r="BA520" i="16"/>
  <c r="BB520" i="16" s="1"/>
  <c r="BA521" i="16"/>
  <c r="BB521" i="16" s="1"/>
  <c r="BA522" i="16"/>
  <c r="BB522" i="16" s="1"/>
  <c r="BA523" i="16"/>
  <c r="BB523" i="16" s="1"/>
  <c r="BA524" i="16"/>
  <c r="BB524" i="16" s="1"/>
  <c r="BA525" i="16"/>
  <c r="BB525" i="16" s="1"/>
  <c r="BA526" i="16"/>
  <c r="BB526" i="16" s="1"/>
  <c r="BA527" i="16"/>
  <c r="BB527" i="16" s="1"/>
  <c r="BA528" i="16"/>
  <c r="BB528" i="16" s="1"/>
  <c r="BA529" i="16"/>
  <c r="BB529" i="16" s="1"/>
  <c r="BA530" i="16"/>
  <c r="BB530" i="16" s="1"/>
  <c r="BA531" i="16"/>
  <c r="BB531" i="16" s="1"/>
  <c r="BA532" i="16"/>
  <c r="BB532" i="16" s="1"/>
  <c r="BA533" i="16"/>
  <c r="BB533" i="16" s="1"/>
  <c r="BA534" i="16"/>
  <c r="BB534" i="16" s="1"/>
  <c r="BA535" i="16"/>
  <c r="BB535" i="16" s="1"/>
  <c r="BA536" i="16"/>
  <c r="BB536" i="16" s="1"/>
  <c r="BA537" i="16"/>
  <c r="BB537" i="16" s="1"/>
  <c r="BA538" i="16"/>
  <c r="BB538" i="16" s="1"/>
  <c r="BA539" i="16"/>
  <c r="BB539" i="16" s="1"/>
  <c r="BA540" i="16"/>
  <c r="BB540" i="16" s="1"/>
  <c r="BA541" i="16"/>
  <c r="BB541" i="16" s="1"/>
  <c r="BA542" i="16"/>
  <c r="BB542" i="16" s="1"/>
  <c r="BA543" i="16"/>
  <c r="BB543" i="16" s="1"/>
  <c r="BA544" i="16"/>
  <c r="BA545" i="16"/>
  <c r="BB545" i="16" s="1"/>
  <c r="BA546" i="16"/>
  <c r="BB546" i="16" s="1"/>
  <c r="BA547" i="16"/>
  <c r="BB547" i="16" s="1"/>
  <c r="BA548" i="16"/>
  <c r="BB548" i="16" s="1"/>
  <c r="BA549" i="16"/>
  <c r="BB549" i="16" s="1"/>
  <c r="BA550" i="16"/>
  <c r="BB550" i="16" s="1"/>
  <c r="BA551" i="16"/>
  <c r="BB551" i="16" s="1"/>
  <c r="BA552" i="16"/>
  <c r="BB552" i="16" s="1"/>
  <c r="BA553" i="16"/>
  <c r="BB553" i="16" s="1"/>
  <c r="BA554" i="16"/>
  <c r="BB554" i="16" s="1"/>
  <c r="BA555" i="16"/>
  <c r="BB555" i="16" s="1"/>
  <c r="BA556" i="16"/>
  <c r="BB556" i="16" s="1"/>
  <c r="BA557" i="16"/>
  <c r="BB557" i="16" s="1"/>
  <c r="BA558" i="16"/>
  <c r="BB558" i="16" s="1"/>
  <c r="BA559" i="16"/>
  <c r="BB559" i="16" s="1"/>
  <c r="BA560" i="16"/>
  <c r="BB560" i="16" s="1"/>
  <c r="BA561" i="16"/>
  <c r="BB561" i="16" s="1"/>
  <c r="BA562" i="16"/>
  <c r="BB562" i="16" s="1"/>
  <c r="BA563" i="16"/>
  <c r="BB563" i="16" s="1"/>
  <c r="BA564" i="16"/>
  <c r="BB564" i="16" s="1"/>
  <c r="BA565" i="16"/>
  <c r="BB565" i="16" s="1"/>
  <c r="BA566" i="16"/>
  <c r="BB566" i="16" s="1"/>
  <c r="BA567" i="16"/>
  <c r="BB567" i="16" s="1"/>
  <c r="BA568" i="16"/>
  <c r="BB568" i="16" s="1"/>
  <c r="BA569" i="16"/>
  <c r="BB569" i="16" s="1"/>
  <c r="BA570" i="16"/>
  <c r="BB570" i="16" s="1"/>
  <c r="BA571" i="16"/>
  <c r="BB571" i="16" s="1"/>
  <c r="BA572" i="16"/>
  <c r="BB572" i="16" s="1"/>
  <c r="BA573" i="16"/>
  <c r="BB573" i="16" s="1"/>
  <c r="BA574" i="16"/>
  <c r="BB574" i="16" s="1"/>
  <c r="BA575" i="16"/>
  <c r="BB575" i="16" s="1"/>
  <c r="BA576" i="16"/>
  <c r="BB576" i="16" s="1"/>
  <c r="BA577" i="16"/>
  <c r="BB577" i="16" s="1"/>
  <c r="BA578" i="16"/>
  <c r="BB578" i="16" s="1"/>
  <c r="BA579" i="16"/>
  <c r="BB579" i="16" s="1"/>
  <c r="BA580" i="16"/>
  <c r="BB580" i="16" s="1"/>
  <c r="BA581" i="16"/>
  <c r="BB581" i="16" s="1"/>
  <c r="BA582" i="16"/>
  <c r="BB582" i="16" s="1"/>
  <c r="BA583" i="16"/>
  <c r="BB583" i="16" s="1"/>
  <c r="BA584" i="16"/>
  <c r="BB584" i="16" s="1"/>
  <c r="BA585" i="16"/>
  <c r="BB585" i="16" s="1"/>
  <c r="BA586" i="16"/>
  <c r="BB586" i="16" s="1"/>
  <c r="BA587" i="16"/>
  <c r="BB587" i="16" s="1"/>
  <c r="BA588" i="16"/>
  <c r="BB588" i="16" s="1"/>
  <c r="BA589" i="16"/>
  <c r="BB589" i="16" s="1"/>
  <c r="BA590" i="16"/>
  <c r="BB590" i="16" s="1"/>
  <c r="BA591" i="16"/>
  <c r="BB591" i="16" s="1"/>
  <c r="BA592" i="16"/>
  <c r="BB592" i="16" s="1"/>
  <c r="BA593" i="16"/>
  <c r="BB593" i="16" s="1"/>
  <c r="BA594" i="16"/>
  <c r="BB594" i="16" s="1"/>
  <c r="BA595" i="16"/>
  <c r="BB595" i="16" s="1"/>
  <c r="BA596" i="16"/>
  <c r="BB596" i="16" s="1"/>
  <c r="BA597" i="16"/>
  <c r="BB597" i="16" s="1"/>
  <c r="BA598" i="16"/>
  <c r="BB598" i="16" s="1"/>
  <c r="BA599" i="16"/>
  <c r="BB599" i="16" s="1"/>
  <c r="BA600" i="16"/>
  <c r="BB600" i="16" s="1"/>
  <c r="BA601" i="16"/>
  <c r="BB601" i="16" s="1"/>
  <c r="BA602" i="16"/>
  <c r="BB602" i="16" s="1"/>
  <c r="BA603" i="16"/>
  <c r="BB603" i="16" s="1"/>
  <c r="BA604" i="16"/>
  <c r="BB604" i="16" s="1"/>
  <c r="BA605" i="16"/>
  <c r="BB605" i="16" s="1"/>
  <c r="BA606" i="16"/>
  <c r="BB606" i="16" s="1"/>
  <c r="BA607" i="16"/>
  <c r="BB607" i="16" s="1"/>
  <c r="BA608" i="16"/>
  <c r="BB608" i="16" s="1"/>
  <c r="BA609" i="16"/>
  <c r="BB609" i="16" s="1"/>
  <c r="BA610" i="16"/>
  <c r="BB610" i="16" s="1"/>
  <c r="BA611" i="16"/>
  <c r="BB611" i="16" s="1"/>
  <c r="BA612" i="16"/>
  <c r="BB612" i="16" s="1"/>
  <c r="BA613" i="16"/>
  <c r="BB613" i="16" s="1"/>
  <c r="BA614" i="16"/>
  <c r="BB614" i="16" s="1"/>
  <c r="BA615" i="16"/>
  <c r="BB615" i="16" s="1"/>
  <c r="BA616" i="16"/>
  <c r="BB616" i="16" s="1"/>
  <c r="BA617" i="16"/>
  <c r="BB617" i="16" s="1"/>
  <c r="BA618" i="16"/>
  <c r="BB618" i="16" s="1"/>
  <c r="BA619" i="16"/>
  <c r="BB619" i="16" s="1"/>
  <c r="BA620" i="16"/>
  <c r="BB620" i="16" s="1"/>
  <c r="BA621" i="16"/>
  <c r="BB621" i="16" s="1"/>
  <c r="BA622" i="16"/>
  <c r="BB622" i="16" s="1"/>
  <c r="BA623" i="16"/>
  <c r="BB623" i="16" s="1"/>
  <c r="BA624" i="16"/>
  <c r="BB624" i="16" s="1"/>
  <c r="BA625" i="16"/>
  <c r="BB625" i="16" s="1"/>
  <c r="BA626" i="16"/>
  <c r="BB626" i="16" s="1"/>
  <c r="BA627" i="16"/>
  <c r="BB627" i="16" s="1"/>
  <c r="BA628" i="16"/>
  <c r="BB628" i="16" s="1"/>
  <c r="BA629" i="16"/>
  <c r="BB629" i="16" s="1"/>
  <c r="BA630" i="16"/>
  <c r="BB630" i="16" s="1"/>
  <c r="BA631" i="16"/>
  <c r="BB631" i="16" s="1"/>
  <c r="BA632" i="16"/>
  <c r="BB632" i="16" s="1"/>
  <c r="BA633" i="16"/>
  <c r="BB633" i="16" s="1"/>
  <c r="BA634" i="16"/>
  <c r="BB634" i="16" s="1"/>
  <c r="BA635" i="16"/>
  <c r="BB635" i="16" s="1"/>
  <c r="BA636" i="16"/>
  <c r="BB636" i="16" s="1"/>
  <c r="BA637" i="16"/>
  <c r="BB637" i="16" s="1"/>
  <c r="BA638" i="16"/>
  <c r="BB638" i="16" s="1"/>
  <c r="BA639" i="16"/>
  <c r="BB639" i="16" s="1"/>
  <c r="BA640" i="16"/>
  <c r="BB640" i="16" s="1"/>
  <c r="BA641" i="16"/>
  <c r="BB641" i="16" s="1"/>
  <c r="BA642" i="16"/>
  <c r="BB642" i="16" s="1"/>
  <c r="BA643" i="16"/>
  <c r="BB643" i="16" s="1"/>
  <c r="BA644" i="16"/>
  <c r="BB644" i="16" s="1"/>
  <c r="BA645" i="16"/>
  <c r="BB645" i="16" s="1"/>
  <c r="BA646" i="16"/>
  <c r="BB646" i="16" s="1"/>
  <c r="BA647" i="16"/>
  <c r="BB647" i="16" s="1"/>
  <c r="BA648" i="16"/>
  <c r="BB648" i="16" s="1"/>
  <c r="BA649" i="16"/>
  <c r="BB649" i="16" s="1"/>
  <c r="BA650" i="16"/>
  <c r="BB650" i="16" s="1"/>
  <c r="BA651" i="16"/>
  <c r="BB651" i="16" s="1"/>
  <c r="BA652" i="16"/>
  <c r="BB652" i="16" s="1"/>
  <c r="BA653" i="16"/>
  <c r="BB653" i="16" s="1"/>
  <c r="BA654" i="16"/>
  <c r="BB654" i="16" s="1"/>
  <c r="BA655" i="16"/>
  <c r="BB655" i="16" s="1"/>
  <c r="BA656" i="16"/>
  <c r="BB656" i="16" s="1"/>
  <c r="BA657" i="16"/>
  <c r="BB657" i="16" s="1"/>
  <c r="BA658" i="16"/>
  <c r="BB658" i="16" s="1"/>
  <c r="BA659" i="16"/>
  <c r="BB659" i="16" s="1"/>
  <c r="BA660" i="16"/>
  <c r="BB660" i="16" s="1"/>
  <c r="BA661" i="16"/>
  <c r="BA662" i="16"/>
  <c r="BB662" i="16" s="1"/>
  <c r="BA663" i="16"/>
  <c r="BB663" i="16" s="1"/>
  <c r="BA664" i="16"/>
  <c r="BB664" i="16" s="1"/>
  <c r="BA665" i="16"/>
  <c r="BB665" i="16" s="1"/>
  <c r="BA666" i="16"/>
  <c r="BB666" i="16" s="1"/>
  <c r="BA667" i="16"/>
  <c r="BB667" i="16" s="1"/>
  <c r="BA668" i="16"/>
  <c r="BB668" i="16" s="1"/>
  <c r="BA669" i="16"/>
  <c r="BB669" i="16" s="1"/>
  <c r="BA670" i="16"/>
  <c r="BB670" i="16" s="1"/>
  <c r="BA671" i="16"/>
  <c r="BB671" i="16" s="1"/>
  <c r="BA672" i="16"/>
  <c r="BB672" i="16" s="1"/>
  <c r="BA673" i="16"/>
  <c r="BB673" i="16" s="1"/>
  <c r="BA674" i="16"/>
  <c r="BB674" i="16" s="1"/>
  <c r="BA675" i="16"/>
  <c r="BB675" i="16" s="1"/>
  <c r="BA676" i="16"/>
  <c r="BB676" i="16" s="1"/>
  <c r="BA677" i="16"/>
  <c r="BB677" i="16" s="1"/>
  <c r="BA678" i="16"/>
  <c r="BB678" i="16" s="1"/>
  <c r="BA679" i="16"/>
  <c r="BB679" i="16" s="1"/>
  <c r="BA680" i="16"/>
  <c r="BB680" i="16" s="1"/>
  <c r="BA681" i="16"/>
  <c r="BB681" i="16" s="1"/>
  <c r="BA682" i="16"/>
  <c r="BB682" i="16" s="1"/>
  <c r="BA683" i="16"/>
  <c r="BB683" i="16" s="1"/>
  <c r="BA684" i="16"/>
  <c r="BB684" i="16" s="1"/>
  <c r="BA685" i="16"/>
  <c r="BB685" i="16" s="1"/>
  <c r="BA686" i="16"/>
  <c r="BB686" i="16" s="1"/>
  <c r="BA687" i="16"/>
  <c r="BB687" i="16" s="1"/>
  <c r="BA688" i="16"/>
  <c r="BB688" i="16" s="1"/>
  <c r="BA689" i="16"/>
  <c r="BB689" i="16" s="1"/>
  <c r="BA690" i="16"/>
  <c r="BB690" i="16" s="1"/>
  <c r="BA691" i="16"/>
  <c r="BB691" i="16" s="1"/>
  <c r="BA692" i="16"/>
  <c r="BB692" i="16" s="1"/>
  <c r="BA693" i="16"/>
  <c r="BB693" i="16" s="1"/>
  <c r="BA694" i="16"/>
  <c r="BB694" i="16" s="1"/>
  <c r="BA695" i="16"/>
  <c r="BB695" i="16" s="1"/>
  <c r="BA696" i="16"/>
  <c r="BB696" i="16" s="1"/>
  <c r="BA697" i="16"/>
  <c r="BB697" i="16" s="1"/>
  <c r="BA698" i="16"/>
  <c r="BB698" i="16" s="1"/>
  <c r="BA699" i="16"/>
  <c r="BB699" i="16" s="1"/>
  <c r="BA700" i="16"/>
  <c r="BB700" i="16" s="1"/>
  <c r="BA701" i="16"/>
  <c r="BB701" i="16" s="1"/>
  <c r="BA702" i="16"/>
  <c r="BB702" i="16" s="1"/>
  <c r="BA703" i="16"/>
  <c r="BB703" i="16" s="1"/>
  <c r="BA704" i="16"/>
  <c r="BB704" i="16" s="1"/>
  <c r="BA705" i="16"/>
  <c r="BB705" i="16" s="1"/>
  <c r="BA706" i="16"/>
  <c r="BB706" i="16" s="1"/>
  <c r="BA707" i="16"/>
  <c r="BB707" i="16" s="1"/>
  <c r="BA708" i="16"/>
  <c r="BB708" i="16" s="1"/>
  <c r="BA709" i="16"/>
  <c r="BB709" i="16" s="1"/>
  <c r="BA710" i="16"/>
  <c r="BB710" i="16" s="1"/>
  <c r="BA711" i="16"/>
  <c r="BB711" i="16" s="1"/>
  <c r="BA712" i="16"/>
  <c r="BB712" i="16" s="1"/>
  <c r="BA713" i="16"/>
  <c r="BB713" i="16" s="1"/>
  <c r="BA714" i="16"/>
  <c r="BB714" i="16" s="1"/>
  <c r="BA715" i="16"/>
  <c r="BB715" i="16" s="1"/>
  <c r="BA716" i="16"/>
  <c r="BB716" i="16" s="1"/>
  <c r="BA717" i="16"/>
  <c r="BB717" i="16" s="1"/>
  <c r="BA718" i="16"/>
  <c r="BB718" i="16" s="1"/>
  <c r="BA719" i="16"/>
  <c r="BB719" i="16" s="1"/>
  <c r="BA720" i="16"/>
  <c r="BB720" i="16" s="1"/>
  <c r="BA721" i="16"/>
  <c r="BB721" i="16" s="1"/>
  <c r="BA722" i="16"/>
  <c r="BB722" i="16" s="1"/>
  <c r="BA723" i="16"/>
  <c r="BB723" i="16" s="1"/>
  <c r="BA724" i="16"/>
  <c r="BB724" i="16" s="1"/>
  <c r="BA725" i="16"/>
  <c r="BA726" i="16"/>
  <c r="BB726" i="16" s="1"/>
  <c r="BA727" i="16"/>
  <c r="BB727" i="16" s="1"/>
  <c r="BA728" i="16"/>
  <c r="BB728" i="16" s="1"/>
  <c r="BA729" i="16"/>
  <c r="BB729" i="16" s="1"/>
  <c r="BA730" i="16"/>
  <c r="BB730" i="16" s="1"/>
  <c r="BA731" i="16"/>
  <c r="BB731" i="16" s="1"/>
  <c r="BA732" i="16"/>
  <c r="BB732" i="16" s="1"/>
  <c r="BA733" i="16"/>
  <c r="BB733" i="16" s="1"/>
  <c r="BA734" i="16"/>
  <c r="BB734" i="16" s="1"/>
  <c r="BA735" i="16"/>
  <c r="BB735" i="16" s="1"/>
  <c r="BA736" i="16"/>
  <c r="BB736" i="16" s="1"/>
  <c r="BA737" i="16"/>
  <c r="BB737" i="16" s="1"/>
  <c r="BA738" i="16"/>
  <c r="BB738" i="16" s="1"/>
  <c r="BA739" i="16"/>
  <c r="BB739" i="16" s="1"/>
  <c r="BA740" i="16"/>
  <c r="BB740" i="16" s="1"/>
  <c r="BA741" i="16"/>
  <c r="BB741" i="16" s="1"/>
  <c r="BA742" i="16"/>
  <c r="BB742" i="16" s="1"/>
  <c r="BA743" i="16"/>
  <c r="BB743" i="16" s="1"/>
  <c r="BA744" i="16"/>
  <c r="BB744" i="16" s="1"/>
  <c r="BA745" i="16"/>
  <c r="BB745" i="16" s="1"/>
  <c r="BA746" i="16"/>
  <c r="BB746" i="16" s="1"/>
  <c r="BA747" i="16"/>
  <c r="BB747" i="16" s="1"/>
  <c r="BA748" i="16"/>
  <c r="BB748" i="16" s="1"/>
  <c r="BA749" i="16"/>
  <c r="BB749" i="16" s="1"/>
  <c r="BA750" i="16"/>
  <c r="BB750" i="16" s="1"/>
  <c r="BA751" i="16"/>
  <c r="BB751" i="16" s="1"/>
  <c r="BA752" i="16"/>
  <c r="BB752" i="16" s="1"/>
  <c r="BA753" i="16"/>
  <c r="BB753" i="16" s="1"/>
  <c r="BA754" i="16"/>
  <c r="BB754" i="16" s="1"/>
  <c r="BA755" i="16"/>
  <c r="BB755" i="16" s="1"/>
  <c r="BA756" i="16"/>
  <c r="BB756" i="16" s="1"/>
  <c r="BA757" i="16"/>
  <c r="BB757" i="16" s="1"/>
  <c r="BA758" i="16"/>
  <c r="BB758" i="16" s="1"/>
  <c r="BA759" i="16"/>
  <c r="BB759" i="16" s="1"/>
  <c r="BA760" i="16"/>
  <c r="BB760" i="16" s="1"/>
  <c r="BA761" i="16"/>
  <c r="BB761" i="16" s="1"/>
  <c r="BA762" i="16"/>
  <c r="BB762" i="16" s="1"/>
  <c r="BA763" i="16"/>
  <c r="BB763" i="16" s="1"/>
  <c r="BA764" i="16"/>
  <c r="BB764" i="16" s="1"/>
  <c r="BA765" i="16"/>
  <c r="BB765" i="16" s="1"/>
  <c r="BA766" i="16"/>
  <c r="BB766" i="16" s="1"/>
  <c r="BA767" i="16"/>
  <c r="BB767" i="16" s="1"/>
  <c r="BA768" i="16"/>
  <c r="BB768" i="16" s="1"/>
  <c r="BA769" i="16"/>
  <c r="BB769" i="16" s="1"/>
  <c r="BA770" i="16"/>
  <c r="BB770" i="16" s="1"/>
  <c r="BA771" i="16"/>
  <c r="BB771" i="16" s="1"/>
  <c r="BA772" i="16"/>
  <c r="BB772" i="16" s="1"/>
  <c r="BA773" i="16"/>
  <c r="BB773" i="16" s="1"/>
  <c r="BA774" i="16"/>
  <c r="BB774" i="16" s="1"/>
  <c r="BA775" i="16"/>
  <c r="BB775" i="16" s="1"/>
  <c r="BA776" i="16"/>
  <c r="BB776" i="16" s="1"/>
  <c r="BA777" i="16"/>
  <c r="BB777" i="16" s="1"/>
  <c r="BA778" i="16"/>
  <c r="BB778" i="16" s="1"/>
  <c r="BA779" i="16"/>
  <c r="BB779" i="16" s="1"/>
  <c r="BA780" i="16"/>
  <c r="BB780" i="16" s="1"/>
  <c r="BA781" i="16"/>
  <c r="BB781" i="16" s="1"/>
  <c r="BA782" i="16"/>
  <c r="BB782" i="16" s="1"/>
  <c r="BA783" i="16"/>
  <c r="BB783" i="16" s="1"/>
  <c r="BA784" i="16"/>
  <c r="BB784" i="16" s="1"/>
  <c r="BA785" i="16"/>
  <c r="BB785" i="16" s="1"/>
  <c r="BA786" i="16"/>
  <c r="BB786" i="16" s="1"/>
  <c r="BA787" i="16"/>
  <c r="BB787" i="16" s="1"/>
  <c r="BA788" i="16"/>
  <c r="BB788" i="16" s="1"/>
  <c r="BA789" i="16"/>
  <c r="BB789" i="16" s="1"/>
  <c r="BA790" i="16"/>
  <c r="BB790" i="16" s="1"/>
  <c r="BA791" i="16"/>
  <c r="BB791" i="16" s="1"/>
  <c r="BA792" i="16"/>
  <c r="BB792" i="16" s="1"/>
  <c r="BA793" i="16"/>
  <c r="BB793" i="16" s="1"/>
  <c r="BA794" i="16"/>
  <c r="BB794" i="16" s="1"/>
  <c r="BA795" i="16"/>
  <c r="BB795" i="16" s="1"/>
  <c r="BA796" i="16"/>
  <c r="BB796" i="16" s="1"/>
  <c r="BA797" i="16"/>
  <c r="BB797" i="16" s="1"/>
  <c r="BA798" i="16"/>
  <c r="BB798" i="16" s="1"/>
  <c r="BA799" i="16"/>
  <c r="BB799" i="16" s="1"/>
  <c r="BA800" i="16"/>
  <c r="BB800" i="16" s="1"/>
  <c r="BA801" i="16"/>
  <c r="BB801" i="16" s="1"/>
  <c r="BA802" i="16"/>
  <c r="BB802" i="16" s="1"/>
  <c r="AK44" i="16"/>
  <c r="AL44" i="16" s="1"/>
  <c r="AK45" i="16"/>
  <c r="AL45" i="16" s="1"/>
  <c r="AK46" i="16"/>
  <c r="AL46" i="16" s="1"/>
  <c r="AK47" i="16"/>
  <c r="AL47" i="16" s="1"/>
  <c r="AK48" i="16"/>
  <c r="AL48" i="16" s="1"/>
  <c r="AK49" i="16"/>
  <c r="AL49" i="16" s="1"/>
  <c r="AK50" i="16"/>
  <c r="AL50" i="16" s="1"/>
  <c r="AK51" i="16"/>
  <c r="AL51" i="16" s="1"/>
  <c r="AK52" i="16"/>
  <c r="AL52" i="16" s="1"/>
  <c r="AK53" i="16"/>
  <c r="AL53" i="16" s="1"/>
  <c r="AK54" i="16"/>
  <c r="AL54" i="16" s="1"/>
  <c r="AK55" i="16"/>
  <c r="AL55" i="16" s="1"/>
  <c r="AK56" i="16"/>
  <c r="AL56" i="16" s="1"/>
  <c r="AK57" i="16"/>
  <c r="AL57" i="16" s="1"/>
  <c r="AK58" i="16"/>
  <c r="AL58" i="16" s="1"/>
  <c r="AK59" i="16"/>
  <c r="AL59" i="16" s="1"/>
  <c r="AK60" i="16"/>
  <c r="AL60" i="16" s="1"/>
  <c r="AK61" i="16"/>
  <c r="AL61" i="16" s="1"/>
  <c r="AK62" i="16"/>
  <c r="AL62" i="16" s="1"/>
  <c r="AK63" i="16"/>
  <c r="AL63" i="16" s="1"/>
  <c r="AK64" i="16"/>
  <c r="AL64" i="16" s="1"/>
  <c r="AK65" i="16"/>
  <c r="AL65" i="16" s="1"/>
  <c r="AK66" i="16"/>
  <c r="AL66" i="16" s="1"/>
  <c r="AK67" i="16"/>
  <c r="AL67" i="16" s="1"/>
  <c r="AK68" i="16"/>
  <c r="AL68" i="16" s="1"/>
  <c r="AK69" i="16"/>
  <c r="AL69" i="16" s="1"/>
  <c r="AK70" i="16"/>
  <c r="AL70" i="16" s="1"/>
  <c r="AK71" i="16"/>
  <c r="AL71" i="16" s="1"/>
  <c r="AK72" i="16"/>
  <c r="AL72" i="16" s="1"/>
  <c r="AK73" i="16"/>
  <c r="AL73" i="16" s="1"/>
  <c r="AK74" i="16"/>
  <c r="AL74" i="16" s="1"/>
  <c r="AK75" i="16"/>
  <c r="AL75" i="16" s="1"/>
  <c r="AK76" i="16"/>
  <c r="AL76" i="16" s="1"/>
  <c r="AK77" i="16"/>
  <c r="AL77" i="16" s="1"/>
  <c r="AK78" i="16"/>
  <c r="AL78" i="16" s="1"/>
  <c r="AK79" i="16"/>
  <c r="AL79" i="16" s="1"/>
  <c r="AK80" i="16"/>
  <c r="AL80" i="16" s="1"/>
  <c r="AK81" i="16"/>
  <c r="AL81" i="16" s="1"/>
  <c r="AK82" i="16"/>
  <c r="AL82" i="16" s="1"/>
  <c r="AK83" i="16"/>
  <c r="AL83" i="16" s="1"/>
  <c r="AK84" i="16"/>
  <c r="AL84" i="16" s="1"/>
  <c r="AK85" i="16"/>
  <c r="AL85" i="16" s="1"/>
  <c r="AK86" i="16"/>
  <c r="AL86" i="16" s="1"/>
  <c r="AK87" i="16"/>
  <c r="AL87" i="16" s="1"/>
  <c r="AK88" i="16"/>
  <c r="AL88" i="16" s="1"/>
  <c r="AK89" i="16"/>
  <c r="AL89" i="16" s="1"/>
  <c r="AK90" i="16"/>
  <c r="AL90" i="16" s="1"/>
  <c r="AK91" i="16"/>
  <c r="AL91" i="16" s="1"/>
  <c r="AK92" i="16"/>
  <c r="AL92" i="16" s="1"/>
  <c r="AK93" i="16"/>
  <c r="AL93" i="16" s="1"/>
  <c r="AK94" i="16"/>
  <c r="AL94" i="16" s="1"/>
  <c r="AK95" i="16"/>
  <c r="AL95" i="16" s="1"/>
  <c r="AK96" i="16"/>
  <c r="AL96" i="16" s="1"/>
  <c r="AK97" i="16"/>
  <c r="AL97" i="16" s="1"/>
  <c r="AK98" i="16"/>
  <c r="AL98" i="16" s="1"/>
  <c r="AK99" i="16"/>
  <c r="AL99" i="16" s="1"/>
  <c r="AK100" i="16"/>
  <c r="AL100" i="16" s="1"/>
  <c r="AK101" i="16"/>
  <c r="AL101" i="16" s="1"/>
  <c r="AK102" i="16"/>
  <c r="AL102" i="16" s="1"/>
  <c r="AK103" i="16"/>
  <c r="AL103" i="16" s="1"/>
  <c r="AK104" i="16"/>
  <c r="AL104" i="16" s="1"/>
  <c r="AK105" i="16"/>
  <c r="AL105" i="16" s="1"/>
  <c r="AK106" i="16"/>
  <c r="AL106" i="16" s="1"/>
  <c r="AK107" i="16"/>
  <c r="AL107" i="16" s="1"/>
  <c r="AK108" i="16"/>
  <c r="AL108" i="16" s="1"/>
  <c r="AK109" i="16"/>
  <c r="AL109" i="16" s="1"/>
  <c r="AK110" i="16"/>
  <c r="AL110" i="16" s="1"/>
  <c r="AK111" i="16"/>
  <c r="AL111" i="16" s="1"/>
  <c r="AK112" i="16"/>
  <c r="AL112" i="16" s="1"/>
  <c r="AK113" i="16"/>
  <c r="AL113" i="16" s="1"/>
  <c r="AK114" i="16"/>
  <c r="AL114" i="16" s="1"/>
  <c r="AK115" i="16"/>
  <c r="AL115" i="16" s="1"/>
  <c r="AK116" i="16"/>
  <c r="AL116" i="16" s="1"/>
  <c r="AK117" i="16"/>
  <c r="AL117" i="16" s="1"/>
  <c r="AK118" i="16"/>
  <c r="AL118" i="16" s="1"/>
  <c r="AK119" i="16"/>
  <c r="AL119" i="16" s="1"/>
  <c r="AK120" i="16"/>
  <c r="AL120" i="16" s="1"/>
  <c r="AK121" i="16"/>
  <c r="AL121" i="16" s="1"/>
  <c r="AK122" i="16"/>
  <c r="AL122" i="16" s="1"/>
  <c r="AK123" i="16"/>
  <c r="AL123" i="16" s="1"/>
  <c r="AK124" i="16"/>
  <c r="AL124" i="16" s="1"/>
  <c r="AK125" i="16"/>
  <c r="AL125" i="16" s="1"/>
  <c r="AK126" i="16"/>
  <c r="AL126" i="16" s="1"/>
  <c r="AK127" i="16"/>
  <c r="AL127" i="16" s="1"/>
  <c r="AK128" i="16"/>
  <c r="AL128" i="16" s="1"/>
  <c r="AK129" i="16"/>
  <c r="AL129" i="16" s="1"/>
  <c r="AK130" i="16"/>
  <c r="AL130" i="16" s="1"/>
  <c r="AK131" i="16"/>
  <c r="AL131" i="16" s="1"/>
  <c r="AK132" i="16"/>
  <c r="AL132" i="16" s="1"/>
  <c r="AK133" i="16"/>
  <c r="AL133" i="16" s="1"/>
  <c r="AK134" i="16"/>
  <c r="AL134" i="16" s="1"/>
  <c r="AK135" i="16"/>
  <c r="AL135" i="16" s="1"/>
  <c r="AK136" i="16"/>
  <c r="AL136" i="16" s="1"/>
  <c r="AK137" i="16"/>
  <c r="AL137" i="16" s="1"/>
  <c r="AK138" i="16"/>
  <c r="AL138" i="16" s="1"/>
  <c r="AK139" i="16"/>
  <c r="AL139" i="16" s="1"/>
  <c r="AK140" i="16"/>
  <c r="AL140" i="16" s="1"/>
  <c r="AK141" i="16"/>
  <c r="AL141" i="16" s="1"/>
  <c r="AK142" i="16"/>
  <c r="AL142" i="16" s="1"/>
  <c r="AK143" i="16"/>
  <c r="AL143" i="16" s="1"/>
  <c r="AK144" i="16"/>
  <c r="AL144" i="16" s="1"/>
  <c r="AK145" i="16"/>
  <c r="AL145" i="16" s="1"/>
  <c r="AK146" i="16"/>
  <c r="AL146" i="16" s="1"/>
  <c r="AK147" i="16"/>
  <c r="AL147" i="16" s="1"/>
  <c r="AK148" i="16"/>
  <c r="AL148" i="16" s="1"/>
  <c r="AK149" i="16"/>
  <c r="AL149" i="16" s="1"/>
  <c r="AK150" i="16"/>
  <c r="AL150" i="16" s="1"/>
  <c r="AK151" i="16"/>
  <c r="AL151" i="16" s="1"/>
  <c r="AK152" i="16"/>
  <c r="AL152" i="16" s="1"/>
  <c r="AK153" i="16"/>
  <c r="AL153" i="16" s="1"/>
  <c r="AK154" i="16"/>
  <c r="AL154" i="16" s="1"/>
  <c r="AK155" i="16"/>
  <c r="AL155" i="16" s="1"/>
  <c r="AK156" i="16"/>
  <c r="AL156" i="16" s="1"/>
  <c r="AK157" i="16"/>
  <c r="AL157" i="16" s="1"/>
  <c r="AK158" i="16"/>
  <c r="AL158" i="16" s="1"/>
  <c r="AK159" i="16"/>
  <c r="AL159" i="16" s="1"/>
  <c r="AK160" i="16"/>
  <c r="AL160" i="16" s="1"/>
  <c r="AK161" i="16"/>
  <c r="AL161" i="16" s="1"/>
  <c r="AK162" i="16"/>
  <c r="AL162" i="16" s="1"/>
  <c r="AK163" i="16"/>
  <c r="AL163" i="16" s="1"/>
  <c r="AK164" i="16"/>
  <c r="AL164" i="16" s="1"/>
  <c r="AK165" i="16"/>
  <c r="AL165" i="16" s="1"/>
  <c r="AK166" i="16"/>
  <c r="AL166" i="16" s="1"/>
  <c r="AK167" i="16"/>
  <c r="AL167" i="16" s="1"/>
  <c r="AK168" i="16"/>
  <c r="AL168" i="16" s="1"/>
  <c r="AK169" i="16"/>
  <c r="AL169" i="16" s="1"/>
  <c r="AK170" i="16"/>
  <c r="AL170" i="16" s="1"/>
  <c r="AK171" i="16"/>
  <c r="AL171" i="16" s="1"/>
  <c r="AK172" i="16"/>
  <c r="AL172" i="16" s="1"/>
  <c r="AK173" i="16"/>
  <c r="AL173" i="16" s="1"/>
  <c r="AK174" i="16"/>
  <c r="AL174" i="16" s="1"/>
  <c r="AK175" i="16"/>
  <c r="AL175" i="16" s="1"/>
  <c r="AK176" i="16"/>
  <c r="AL176" i="16" s="1"/>
  <c r="AK177" i="16"/>
  <c r="AL177" i="16" s="1"/>
  <c r="AK178" i="16"/>
  <c r="AL178" i="16" s="1"/>
  <c r="AK179" i="16"/>
  <c r="AL179" i="16" s="1"/>
  <c r="AK180" i="16"/>
  <c r="AL180" i="16" s="1"/>
  <c r="AK181" i="16"/>
  <c r="AL181" i="16" s="1"/>
  <c r="AK182" i="16"/>
  <c r="AL182" i="16" s="1"/>
  <c r="AK183" i="16"/>
  <c r="AL183" i="16" s="1"/>
  <c r="AK184" i="16"/>
  <c r="AL184" i="16" s="1"/>
  <c r="AK185" i="16"/>
  <c r="AL185" i="16" s="1"/>
  <c r="AK186" i="16"/>
  <c r="AL186" i="16" s="1"/>
  <c r="AK187" i="16"/>
  <c r="AL187" i="16" s="1"/>
  <c r="AK188" i="16"/>
  <c r="AL188" i="16" s="1"/>
  <c r="AK189" i="16"/>
  <c r="AL189" i="16" s="1"/>
  <c r="AK190" i="16"/>
  <c r="AL190" i="16" s="1"/>
  <c r="AK191" i="16"/>
  <c r="AL191" i="16" s="1"/>
  <c r="AK192" i="16"/>
  <c r="AL192" i="16" s="1"/>
  <c r="AK193" i="16"/>
  <c r="AL193" i="16" s="1"/>
  <c r="AK194" i="16"/>
  <c r="AL194" i="16" s="1"/>
  <c r="AK195" i="16"/>
  <c r="AL195" i="16" s="1"/>
  <c r="AK196" i="16"/>
  <c r="AL196" i="16" s="1"/>
  <c r="AK197" i="16"/>
  <c r="AL197" i="16" s="1"/>
  <c r="AK198" i="16"/>
  <c r="AL198" i="16" s="1"/>
  <c r="AK199" i="16"/>
  <c r="AL199" i="16" s="1"/>
  <c r="AK200" i="16"/>
  <c r="AL200" i="16" s="1"/>
  <c r="AK201" i="16"/>
  <c r="AL201" i="16" s="1"/>
  <c r="AK202" i="16"/>
  <c r="AL202" i="16" s="1"/>
  <c r="AK203" i="16"/>
  <c r="AL203" i="16" s="1"/>
  <c r="AK204" i="16"/>
  <c r="AL204" i="16" s="1"/>
  <c r="AK205" i="16"/>
  <c r="AL205" i="16" s="1"/>
  <c r="AK206" i="16"/>
  <c r="AL206" i="16" s="1"/>
  <c r="AK207" i="16"/>
  <c r="AL207" i="16" s="1"/>
  <c r="AK208" i="16"/>
  <c r="AL208" i="16" s="1"/>
  <c r="AK209" i="16"/>
  <c r="AL209" i="16" s="1"/>
  <c r="AK210" i="16"/>
  <c r="AL210" i="16" s="1"/>
  <c r="AK211" i="16"/>
  <c r="AL211" i="16" s="1"/>
  <c r="AK212" i="16"/>
  <c r="AL212" i="16" s="1"/>
  <c r="AK213" i="16"/>
  <c r="AL213" i="16" s="1"/>
  <c r="AK214" i="16"/>
  <c r="AL214" i="16" s="1"/>
  <c r="AK215" i="16"/>
  <c r="AL215" i="16" s="1"/>
  <c r="AK216" i="16"/>
  <c r="AL216" i="16" s="1"/>
  <c r="AK217" i="16"/>
  <c r="AL217" i="16" s="1"/>
  <c r="AK218" i="16"/>
  <c r="AL218" i="16" s="1"/>
  <c r="AK219" i="16"/>
  <c r="AL219" i="16" s="1"/>
  <c r="AK220" i="16"/>
  <c r="AL220" i="16" s="1"/>
  <c r="AK221" i="16"/>
  <c r="AL221" i="16" s="1"/>
  <c r="AK222" i="16"/>
  <c r="AL222" i="16" s="1"/>
  <c r="AK223" i="16"/>
  <c r="AL223" i="16" s="1"/>
  <c r="AK224" i="16"/>
  <c r="AL224" i="16" s="1"/>
  <c r="AK225" i="16"/>
  <c r="AL225" i="16" s="1"/>
  <c r="AK226" i="16"/>
  <c r="AL226" i="16" s="1"/>
  <c r="AK227" i="16"/>
  <c r="AL227" i="16" s="1"/>
  <c r="AK228" i="16"/>
  <c r="AL228" i="16" s="1"/>
  <c r="AK229" i="16"/>
  <c r="AL229" i="16" s="1"/>
  <c r="AK230" i="16"/>
  <c r="AL230" i="16" s="1"/>
  <c r="AK231" i="16"/>
  <c r="AL231" i="16" s="1"/>
  <c r="AK232" i="16"/>
  <c r="AL232" i="16" s="1"/>
  <c r="AK233" i="16"/>
  <c r="AL233" i="16" s="1"/>
  <c r="AK234" i="16"/>
  <c r="AL234" i="16" s="1"/>
  <c r="AK235" i="16"/>
  <c r="AL235" i="16" s="1"/>
  <c r="AK236" i="16"/>
  <c r="AL236" i="16" s="1"/>
  <c r="AK237" i="16"/>
  <c r="AL237" i="16" s="1"/>
  <c r="AK238" i="16"/>
  <c r="AL238" i="16" s="1"/>
  <c r="AK239" i="16"/>
  <c r="AL239" i="16" s="1"/>
  <c r="AK240" i="16"/>
  <c r="AL240" i="16" s="1"/>
  <c r="AK241" i="16"/>
  <c r="AL241" i="16" s="1"/>
  <c r="AK242" i="16"/>
  <c r="AL242" i="16" s="1"/>
  <c r="AK243" i="16"/>
  <c r="AL243" i="16" s="1"/>
  <c r="AK244" i="16"/>
  <c r="AL244" i="16" s="1"/>
  <c r="AK245" i="16"/>
  <c r="AL245" i="16" s="1"/>
  <c r="AK246" i="16"/>
  <c r="AL246" i="16" s="1"/>
  <c r="AK247" i="16"/>
  <c r="AL247" i="16" s="1"/>
  <c r="AK248" i="16"/>
  <c r="AL248" i="16" s="1"/>
  <c r="AK249" i="16"/>
  <c r="AL249" i="16" s="1"/>
  <c r="AK250" i="16"/>
  <c r="AL250" i="16" s="1"/>
  <c r="AK251" i="16"/>
  <c r="AL251" i="16" s="1"/>
  <c r="AK252" i="16"/>
  <c r="AL252" i="16" s="1"/>
  <c r="AK253" i="16"/>
  <c r="AL253" i="16" s="1"/>
  <c r="AK254" i="16"/>
  <c r="AL254" i="16" s="1"/>
  <c r="AK255" i="16"/>
  <c r="AL255" i="16" s="1"/>
  <c r="AK256" i="16"/>
  <c r="AL256" i="16" s="1"/>
  <c r="AK257" i="16"/>
  <c r="AL257" i="16" s="1"/>
  <c r="AK258" i="16"/>
  <c r="AL258" i="16" s="1"/>
  <c r="AK259" i="16"/>
  <c r="AL259" i="16" s="1"/>
  <c r="AK260" i="16"/>
  <c r="AL260" i="16" s="1"/>
  <c r="AK261" i="16"/>
  <c r="AL261" i="16" s="1"/>
  <c r="AK262" i="16"/>
  <c r="AL262" i="16" s="1"/>
  <c r="AK263" i="16"/>
  <c r="AL263" i="16" s="1"/>
  <c r="AK264" i="16"/>
  <c r="AL264" i="16" s="1"/>
  <c r="AK265" i="16"/>
  <c r="AL265" i="16" s="1"/>
  <c r="AK266" i="16"/>
  <c r="AL266" i="16" s="1"/>
  <c r="AK267" i="16"/>
  <c r="AL267" i="16" s="1"/>
  <c r="AK268" i="16"/>
  <c r="AL268" i="16" s="1"/>
  <c r="AK269" i="16"/>
  <c r="AL269" i="16" s="1"/>
  <c r="AK270" i="16"/>
  <c r="AL270" i="16" s="1"/>
  <c r="AK271" i="16"/>
  <c r="AL271" i="16" s="1"/>
  <c r="AK272" i="16"/>
  <c r="AL272" i="16" s="1"/>
  <c r="AK273" i="16"/>
  <c r="AL273" i="16" s="1"/>
  <c r="AK274" i="16"/>
  <c r="AL274" i="16" s="1"/>
  <c r="AK275" i="16"/>
  <c r="AL275" i="16" s="1"/>
  <c r="AK276" i="16"/>
  <c r="AL276" i="16" s="1"/>
  <c r="AK277" i="16"/>
  <c r="AL277" i="16" s="1"/>
  <c r="AK278" i="16"/>
  <c r="AL278" i="16" s="1"/>
  <c r="AK279" i="16"/>
  <c r="AL279" i="16" s="1"/>
  <c r="AK280" i="16"/>
  <c r="AL280" i="16" s="1"/>
  <c r="AK281" i="16"/>
  <c r="AL281" i="16" s="1"/>
  <c r="AK282" i="16"/>
  <c r="AL282" i="16" s="1"/>
  <c r="AK283" i="16"/>
  <c r="AL283" i="16" s="1"/>
  <c r="AK284" i="16"/>
  <c r="AL284" i="16" s="1"/>
  <c r="AK285" i="16"/>
  <c r="AL285" i="16" s="1"/>
  <c r="AK286" i="16"/>
  <c r="AL286" i="16" s="1"/>
  <c r="AK287" i="16"/>
  <c r="AL287" i="16" s="1"/>
  <c r="AK288" i="16"/>
  <c r="AL288" i="16" s="1"/>
  <c r="AK289" i="16"/>
  <c r="AL289" i="16" s="1"/>
  <c r="AK290" i="16"/>
  <c r="AL290" i="16" s="1"/>
  <c r="AK291" i="16"/>
  <c r="AL291" i="16" s="1"/>
  <c r="AK292" i="16"/>
  <c r="AL292" i="16" s="1"/>
  <c r="AK293" i="16"/>
  <c r="AL293" i="16" s="1"/>
  <c r="AK294" i="16"/>
  <c r="AL294" i="16" s="1"/>
  <c r="AK295" i="16"/>
  <c r="AL295" i="16" s="1"/>
  <c r="AK296" i="16"/>
  <c r="AL296" i="16" s="1"/>
  <c r="AK297" i="16"/>
  <c r="AL297" i="16" s="1"/>
  <c r="AK298" i="16"/>
  <c r="AL298" i="16" s="1"/>
  <c r="AK299" i="16"/>
  <c r="AL299" i="16" s="1"/>
  <c r="AK300" i="16"/>
  <c r="AL300" i="16" s="1"/>
  <c r="AK301" i="16"/>
  <c r="AL301" i="16" s="1"/>
  <c r="AK302" i="16"/>
  <c r="AL302" i="16" s="1"/>
  <c r="AK303" i="16"/>
  <c r="AL303" i="16" s="1"/>
  <c r="AK304" i="16"/>
  <c r="AL304" i="16" s="1"/>
  <c r="AK305" i="16"/>
  <c r="AL305" i="16" s="1"/>
  <c r="AK306" i="16"/>
  <c r="AL306" i="16" s="1"/>
  <c r="AK307" i="16"/>
  <c r="AL307" i="16" s="1"/>
  <c r="AK308" i="16"/>
  <c r="AL308" i="16" s="1"/>
  <c r="AK309" i="16"/>
  <c r="AL309" i="16" s="1"/>
  <c r="AK310" i="16"/>
  <c r="AL310" i="16" s="1"/>
  <c r="AK311" i="16"/>
  <c r="AL311" i="16" s="1"/>
  <c r="AK312" i="16"/>
  <c r="AL312" i="16" s="1"/>
  <c r="AK313" i="16"/>
  <c r="AL313" i="16" s="1"/>
  <c r="AK314" i="16"/>
  <c r="AL314" i="16" s="1"/>
  <c r="AK315" i="16"/>
  <c r="AL315" i="16" s="1"/>
  <c r="AK316" i="16"/>
  <c r="AL316" i="16" s="1"/>
  <c r="AK317" i="16"/>
  <c r="AL317" i="16" s="1"/>
  <c r="AK318" i="16"/>
  <c r="AL318" i="16" s="1"/>
  <c r="AK319" i="16"/>
  <c r="AL319" i="16" s="1"/>
  <c r="AK320" i="16"/>
  <c r="AL320" i="16" s="1"/>
  <c r="AK321" i="16"/>
  <c r="AL321" i="16" s="1"/>
  <c r="AK322" i="16"/>
  <c r="AL322" i="16" s="1"/>
  <c r="AK323" i="16"/>
  <c r="AL323" i="16" s="1"/>
  <c r="AK324" i="16"/>
  <c r="AL324" i="16" s="1"/>
  <c r="AK325" i="16"/>
  <c r="AL325" i="16" s="1"/>
  <c r="AK326" i="16"/>
  <c r="AL326" i="16" s="1"/>
  <c r="AK327" i="16"/>
  <c r="AL327" i="16" s="1"/>
  <c r="AK328" i="16"/>
  <c r="AL328" i="16" s="1"/>
  <c r="AK329" i="16"/>
  <c r="AL329" i="16" s="1"/>
  <c r="AK330" i="16"/>
  <c r="AL330" i="16" s="1"/>
  <c r="AK331" i="16"/>
  <c r="AL331" i="16" s="1"/>
  <c r="AK332" i="16"/>
  <c r="AL332" i="16" s="1"/>
  <c r="AK333" i="16"/>
  <c r="AL333" i="16" s="1"/>
  <c r="AK334" i="16"/>
  <c r="AL334" i="16" s="1"/>
  <c r="AK335" i="16"/>
  <c r="AL335" i="16" s="1"/>
  <c r="AK336" i="16"/>
  <c r="AL336" i="16" s="1"/>
  <c r="AK337" i="16"/>
  <c r="AL337" i="16" s="1"/>
  <c r="AK338" i="16"/>
  <c r="AL338" i="16" s="1"/>
  <c r="AK339" i="16"/>
  <c r="AL339" i="16" s="1"/>
  <c r="AK340" i="16"/>
  <c r="AL340" i="16" s="1"/>
  <c r="AK341" i="16"/>
  <c r="AL341" i="16" s="1"/>
  <c r="AK342" i="16"/>
  <c r="AL342" i="16" s="1"/>
  <c r="AK343" i="16"/>
  <c r="AL343" i="16" s="1"/>
  <c r="AK344" i="16"/>
  <c r="AL344" i="16" s="1"/>
  <c r="AK345" i="16"/>
  <c r="AL345" i="16" s="1"/>
  <c r="AK346" i="16"/>
  <c r="AL346" i="16" s="1"/>
  <c r="AK347" i="16"/>
  <c r="AL347" i="16" s="1"/>
  <c r="AK348" i="16"/>
  <c r="AL348" i="16" s="1"/>
  <c r="AK349" i="16"/>
  <c r="AL349" i="16" s="1"/>
  <c r="AK350" i="16"/>
  <c r="AL350" i="16" s="1"/>
  <c r="AK351" i="16"/>
  <c r="AL351" i="16" s="1"/>
  <c r="AK352" i="16"/>
  <c r="AL352" i="16" s="1"/>
  <c r="AK353" i="16"/>
  <c r="AL353" i="16" s="1"/>
  <c r="AK354" i="16"/>
  <c r="AL354" i="16" s="1"/>
  <c r="AK355" i="16"/>
  <c r="AL355" i="16" s="1"/>
  <c r="AK356" i="16"/>
  <c r="AL356" i="16" s="1"/>
  <c r="AK357" i="16"/>
  <c r="AL357" i="16" s="1"/>
  <c r="AK358" i="16"/>
  <c r="AL358" i="16" s="1"/>
  <c r="AK359" i="16"/>
  <c r="AL359" i="16" s="1"/>
  <c r="AK360" i="16"/>
  <c r="AL360" i="16" s="1"/>
  <c r="AK361" i="16"/>
  <c r="AL361" i="16" s="1"/>
  <c r="AK362" i="16"/>
  <c r="AL362" i="16" s="1"/>
  <c r="AK363" i="16"/>
  <c r="AL363" i="16" s="1"/>
  <c r="AK364" i="16"/>
  <c r="AL364" i="16" s="1"/>
  <c r="AK365" i="16"/>
  <c r="AL365" i="16" s="1"/>
  <c r="AK366" i="16"/>
  <c r="AL366" i="16" s="1"/>
  <c r="AK367" i="16"/>
  <c r="AL367" i="16" s="1"/>
  <c r="AK368" i="16"/>
  <c r="AL368" i="16" s="1"/>
  <c r="AK369" i="16"/>
  <c r="AL369" i="16" s="1"/>
  <c r="AK370" i="16"/>
  <c r="AL370" i="16" s="1"/>
  <c r="AK371" i="16"/>
  <c r="AL371" i="16" s="1"/>
  <c r="AK372" i="16"/>
  <c r="AL372" i="16" s="1"/>
  <c r="AK373" i="16"/>
  <c r="AL373" i="16" s="1"/>
  <c r="AK374" i="16"/>
  <c r="AL374" i="16" s="1"/>
  <c r="AK375" i="16"/>
  <c r="AL375" i="16" s="1"/>
  <c r="AK376" i="16"/>
  <c r="AL376" i="16" s="1"/>
  <c r="AK377" i="16"/>
  <c r="AL377" i="16" s="1"/>
  <c r="AK378" i="16"/>
  <c r="AL378" i="16" s="1"/>
  <c r="AK379" i="16"/>
  <c r="AL379" i="16" s="1"/>
  <c r="AK380" i="16"/>
  <c r="AL380" i="16" s="1"/>
  <c r="AK381" i="16"/>
  <c r="AL381" i="16" s="1"/>
  <c r="AK382" i="16"/>
  <c r="AL382" i="16" s="1"/>
  <c r="AK383" i="16"/>
  <c r="AL383" i="16" s="1"/>
  <c r="AK384" i="16"/>
  <c r="AL384" i="16" s="1"/>
  <c r="AK385" i="16"/>
  <c r="AL385" i="16" s="1"/>
  <c r="AK386" i="16"/>
  <c r="AL386" i="16" s="1"/>
  <c r="AK387" i="16"/>
  <c r="AL387" i="16" s="1"/>
  <c r="AK388" i="16"/>
  <c r="AL388" i="16" s="1"/>
  <c r="AK389" i="16"/>
  <c r="AL389" i="16" s="1"/>
  <c r="AK390" i="16"/>
  <c r="AL390" i="16" s="1"/>
  <c r="AK391" i="16"/>
  <c r="AL391" i="16" s="1"/>
  <c r="AK392" i="16"/>
  <c r="AL392" i="16" s="1"/>
  <c r="AK393" i="16"/>
  <c r="AL393" i="16" s="1"/>
  <c r="AK394" i="16"/>
  <c r="AL394" i="16" s="1"/>
  <c r="AK395" i="16"/>
  <c r="AL395" i="16" s="1"/>
  <c r="AK396" i="16"/>
  <c r="AL396" i="16" s="1"/>
  <c r="AK397" i="16"/>
  <c r="AL397" i="16" s="1"/>
  <c r="AK398" i="16"/>
  <c r="AL398" i="16" s="1"/>
  <c r="AK399" i="16"/>
  <c r="AL399" i="16" s="1"/>
  <c r="AK400" i="16"/>
  <c r="AL400" i="16" s="1"/>
  <c r="AK401" i="16"/>
  <c r="AL401" i="16" s="1"/>
  <c r="AK402" i="16"/>
  <c r="AL402" i="16" s="1"/>
  <c r="AK403" i="16"/>
  <c r="AL403" i="16" s="1"/>
  <c r="AK404" i="16"/>
  <c r="AL404" i="16" s="1"/>
  <c r="AK405" i="16"/>
  <c r="AL405" i="16" s="1"/>
  <c r="AK406" i="16"/>
  <c r="AL406" i="16" s="1"/>
  <c r="AK407" i="16"/>
  <c r="AL407" i="16" s="1"/>
  <c r="AK408" i="16"/>
  <c r="AL408" i="16" s="1"/>
  <c r="AK409" i="16"/>
  <c r="AL409" i="16" s="1"/>
  <c r="AK410" i="16"/>
  <c r="AL410" i="16" s="1"/>
  <c r="AK411" i="16"/>
  <c r="AL411" i="16" s="1"/>
  <c r="AK412" i="16"/>
  <c r="AL412" i="16" s="1"/>
  <c r="AK413" i="16"/>
  <c r="AL413" i="16" s="1"/>
  <c r="AK414" i="16"/>
  <c r="AL414" i="16" s="1"/>
  <c r="AK415" i="16"/>
  <c r="AL415" i="16" s="1"/>
  <c r="AK416" i="16"/>
  <c r="AL416" i="16" s="1"/>
  <c r="AK417" i="16"/>
  <c r="AL417" i="16" s="1"/>
  <c r="AK418" i="16"/>
  <c r="AL418" i="16" s="1"/>
  <c r="AK419" i="16"/>
  <c r="AL419" i="16" s="1"/>
  <c r="AK420" i="16"/>
  <c r="AL420" i="16" s="1"/>
  <c r="AK421" i="16"/>
  <c r="AL421" i="16" s="1"/>
  <c r="AK422" i="16"/>
  <c r="AL422" i="16" s="1"/>
  <c r="AK423" i="16"/>
  <c r="AL423" i="16" s="1"/>
  <c r="AK424" i="16"/>
  <c r="AL424" i="16" s="1"/>
  <c r="AK425" i="16"/>
  <c r="AL425" i="16" s="1"/>
  <c r="AK426" i="16"/>
  <c r="AL426" i="16" s="1"/>
  <c r="AK427" i="16"/>
  <c r="AL427" i="16" s="1"/>
  <c r="AK428" i="16"/>
  <c r="AL428" i="16" s="1"/>
  <c r="AK429" i="16"/>
  <c r="AL429" i="16" s="1"/>
  <c r="AK430" i="16"/>
  <c r="AL430" i="16" s="1"/>
  <c r="AK431" i="16"/>
  <c r="AL431" i="16" s="1"/>
  <c r="AK432" i="16"/>
  <c r="AL432" i="16" s="1"/>
  <c r="AK433" i="16"/>
  <c r="AL433" i="16" s="1"/>
  <c r="AK434" i="16"/>
  <c r="AL434" i="16" s="1"/>
  <c r="AK435" i="16"/>
  <c r="AL435" i="16" s="1"/>
  <c r="AK436" i="16"/>
  <c r="AL436" i="16" s="1"/>
  <c r="AK437" i="16"/>
  <c r="AL437" i="16" s="1"/>
  <c r="AK438" i="16"/>
  <c r="AL438" i="16" s="1"/>
  <c r="AK439" i="16"/>
  <c r="AL439" i="16" s="1"/>
  <c r="AK440" i="16"/>
  <c r="AL440" i="16" s="1"/>
  <c r="AK441" i="16"/>
  <c r="AL441" i="16" s="1"/>
  <c r="AK442" i="16"/>
  <c r="AL442" i="16" s="1"/>
  <c r="AK443" i="16"/>
  <c r="AL443" i="16" s="1"/>
  <c r="AK444" i="16"/>
  <c r="AL444" i="16" s="1"/>
  <c r="AK445" i="16"/>
  <c r="AL445" i="16" s="1"/>
  <c r="AK446" i="16"/>
  <c r="AL446" i="16" s="1"/>
  <c r="AK447" i="16"/>
  <c r="AL447" i="16" s="1"/>
  <c r="AK448" i="16"/>
  <c r="AL448" i="16" s="1"/>
  <c r="AK449" i="16"/>
  <c r="AL449" i="16" s="1"/>
  <c r="AK450" i="16"/>
  <c r="AL450" i="16" s="1"/>
  <c r="AK451" i="16"/>
  <c r="AL451" i="16" s="1"/>
  <c r="AK452" i="16"/>
  <c r="AL452" i="16" s="1"/>
  <c r="AK453" i="16"/>
  <c r="AL453" i="16" s="1"/>
  <c r="AK454" i="16"/>
  <c r="AL454" i="16" s="1"/>
  <c r="AK455" i="16"/>
  <c r="AL455" i="16" s="1"/>
  <c r="AK456" i="16"/>
  <c r="AL456" i="16" s="1"/>
  <c r="AK457" i="16"/>
  <c r="AL457" i="16" s="1"/>
  <c r="AK458" i="16"/>
  <c r="AL458" i="16" s="1"/>
  <c r="AK459" i="16"/>
  <c r="AL459" i="16" s="1"/>
  <c r="AK460" i="16"/>
  <c r="AL460" i="16" s="1"/>
  <c r="AK461" i="16"/>
  <c r="AL461" i="16" s="1"/>
  <c r="AK462" i="16"/>
  <c r="AL462" i="16" s="1"/>
  <c r="AK463" i="16"/>
  <c r="AL463" i="16" s="1"/>
  <c r="AK464" i="16"/>
  <c r="AL464" i="16" s="1"/>
  <c r="AK465" i="16"/>
  <c r="AL465" i="16" s="1"/>
  <c r="AK466" i="16"/>
  <c r="AL466" i="16" s="1"/>
  <c r="AK467" i="16"/>
  <c r="AL467" i="16" s="1"/>
  <c r="AK468" i="16"/>
  <c r="AL468" i="16" s="1"/>
  <c r="AK469" i="16"/>
  <c r="AL469" i="16" s="1"/>
  <c r="AK470" i="16"/>
  <c r="AL470" i="16" s="1"/>
  <c r="AK471" i="16"/>
  <c r="AL471" i="16" s="1"/>
  <c r="AK472" i="16"/>
  <c r="AL472" i="16" s="1"/>
  <c r="AK473" i="16"/>
  <c r="AL473" i="16" s="1"/>
  <c r="AK474" i="16"/>
  <c r="AL474" i="16" s="1"/>
  <c r="AK475" i="16"/>
  <c r="AL475" i="16" s="1"/>
  <c r="AK476" i="16"/>
  <c r="AL476" i="16" s="1"/>
  <c r="AK477" i="16"/>
  <c r="AL477" i="16" s="1"/>
  <c r="AK478" i="16"/>
  <c r="AL478" i="16" s="1"/>
  <c r="AK479" i="16"/>
  <c r="AL479" i="16" s="1"/>
  <c r="AK480" i="16"/>
  <c r="AL480" i="16" s="1"/>
  <c r="AK481" i="16"/>
  <c r="AL481" i="16" s="1"/>
  <c r="AK482" i="16"/>
  <c r="AL482" i="16" s="1"/>
  <c r="AK483" i="16"/>
  <c r="AL483" i="16" s="1"/>
  <c r="AK484" i="16"/>
  <c r="AL484" i="16" s="1"/>
  <c r="AK485" i="16"/>
  <c r="AL485" i="16" s="1"/>
  <c r="AK486" i="16"/>
  <c r="AL486" i="16" s="1"/>
  <c r="AK487" i="16"/>
  <c r="AL487" i="16" s="1"/>
  <c r="AK488" i="16"/>
  <c r="AL488" i="16" s="1"/>
  <c r="AK489" i="16"/>
  <c r="AL489" i="16" s="1"/>
  <c r="AK490" i="16"/>
  <c r="AL490" i="16" s="1"/>
  <c r="AK491" i="16"/>
  <c r="AL491" i="16" s="1"/>
  <c r="AK492" i="16"/>
  <c r="AL492" i="16" s="1"/>
  <c r="AK493" i="16"/>
  <c r="AL493" i="16" s="1"/>
  <c r="AK494" i="16"/>
  <c r="AL494" i="16" s="1"/>
  <c r="AK495" i="16"/>
  <c r="AL495" i="16" s="1"/>
  <c r="AK496" i="16"/>
  <c r="AL496" i="16" s="1"/>
  <c r="AK497" i="16"/>
  <c r="AL497" i="16" s="1"/>
  <c r="AK498" i="16"/>
  <c r="AL498" i="16" s="1"/>
  <c r="AK499" i="16"/>
  <c r="AL499" i="16" s="1"/>
  <c r="AK500" i="16"/>
  <c r="AL500" i="16" s="1"/>
  <c r="AK501" i="16"/>
  <c r="AL501" i="16" s="1"/>
  <c r="AK502" i="16"/>
  <c r="AL502" i="16" s="1"/>
  <c r="AK503" i="16"/>
  <c r="AL503" i="16" s="1"/>
  <c r="AK504" i="16"/>
  <c r="AL504" i="16" s="1"/>
  <c r="AK505" i="16"/>
  <c r="AL505" i="16" s="1"/>
  <c r="AK506" i="16"/>
  <c r="AL506" i="16" s="1"/>
  <c r="AK507" i="16"/>
  <c r="AL507" i="16" s="1"/>
  <c r="AK508" i="16"/>
  <c r="AL508" i="16" s="1"/>
  <c r="AK509" i="16"/>
  <c r="AL509" i="16" s="1"/>
  <c r="AK510" i="16"/>
  <c r="AL510" i="16" s="1"/>
  <c r="AK511" i="16"/>
  <c r="AL511" i="16" s="1"/>
  <c r="AK512" i="16"/>
  <c r="AL512" i="16" s="1"/>
  <c r="AK513" i="16"/>
  <c r="AL513" i="16" s="1"/>
  <c r="AK514" i="16"/>
  <c r="AL514" i="16" s="1"/>
  <c r="AK515" i="16"/>
  <c r="AL515" i="16" s="1"/>
  <c r="AK516" i="16"/>
  <c r="AL516" i="16" s="1"/>
  <c r="AK517" i="16"/>
  <c r="AL517" i="16" s="1"/>
  <c r="AK518" i="16"/>
  <c r="AL518" i="16" s="1"/>
  <c r="AK519" i="16"/>
  <c r="AL519" i="16" s="1"/>
  <c r="AK520" i="16"/>
  <c r="AL520" i="16" s="1"/>
  <c r="AK521" i="16"/>
  <c r="AL521" i="16" s="1"/>
  <c r="AK522" i="16"/>
  <c r="AL522" i="16" s="1"/>
  <c r="AK523" i="16"/>
  <c r="AL523" i="16" s="1"/>
  <c r="AK524" i="16"/>
  <c r="AL524" i="16" s="1"/>
  <c r="AK525" i="16"/>
  <c r="AL525" i="16" s="1"/>
  <c r="AK526" i="16"/>
  <c r="AL526" i="16" s="1"/>
  <c r="AK527" i="16"/>
  <c r="AL527" i="16" s="1"/>
  <c r="AK528" i="16"/>
  <c r="AL528" i="16" s="1"/>
  <c r="AK529" i="16"/>
  <c r="AL529" i="16" s="1"/>
  <c r="AK530" i="16"/>
  <c r="AL530" i="16" s="1"/>
  <c r="AK531" i="16"/>
  <c r="AL531" i="16" s="1"/>
  <c r="AK532" i="16"/>
  <c r="AL532" i="16" s="1"/>
  <c r="AK533" i="16"/>
  <c r="AL533" i="16" s="1"/>
  <c r="AK534" i="16"/>
  <c r="AL534" i="16" s="1"/>
  <c r="AK535" i="16"/>
  <c r="AL535" i="16" s="1"/>
  <c r="AK536" i="16"/>
  <c r="AL536" i="16" s="1"/>
  <c r="AK537" i="16"/>
  <c r="AL537" i="16" s="1"/>
  <c r="AK538" i="16"/>
  <c r="AL538" i="16" s="1"/>
  <c r="AK539" i="16"/>
  <c r="AL539" i="16" s="1"/>
  <c r="AK540" i="16"/>
  <c r="AL540" i="16" s="1"/>
  <c r="AK541" i="16"/>
  <c r="AL541" i="16" s="1"/>
  <c r="AK542" i="16"/>
  <c r="AL542" i="16" s="1"/>
  <c r="AK543" i="16"/>
  <c r="AL543" i="16" s="1"/>
  <c r="AK544" i="16"/>
  <c r="AL544" i="16" s="1"/>
  <c r="AK545" i="16"/>
  <c r="AL545" i="16" s="1"/>
  <c r="AK546" i="16"/>
  <c r="AL546" i="16" s="1"/>
  <c r="AK547" i="16"/>
  <c r="AL547" i="16" s="1"/>
  <c r="AK548" i="16"/>
  <c r="AL548" i="16" s="1"/>
  <c r="AK549" i="16"/>
  <c r="AL549" i="16" s="1"/>
  <c r="AK550" i="16"/>
  <c r="AL550" i="16" s="1"/>
  <c r="AK551" i="16"/>
  <c r="AL551" i="16" s="1"/>
  <c r="AK552" i="16"/>
  <c r="AL552" i="16" s="1"/>
  <c r="AK553" i="16"/>
  <c r="AL553" i="16" s="1"/>
  <c r="AK554" i="16"/>
  <c r="AL554" i="16" s="1"/>
  <c r="AK555" i="16"/>
  <c r="AL555" i="16" s="1"/>
  <c r="AK556" i="16"/>
  <c r="AL556" i="16" s="1"/>
  <c r="AK557" i="16"/>
  <c r="AL557" i="16" s="1"/>
  <c r="AK558" i="16"/>
  <c r="AL558" i="16" s="1"/>
  <c r="AK559" i="16"/>
  <c r="AL559" i="16" s="1"/>
  <c r="AK560" i="16"/>
  <c r="AL560" i="16" s="1"/>
  <c r="AK561" i="16"/>
  <c r="AL561" i="16" s="1"/>
  <c r="AK562" i="16"/>
  <c r="AL562" i="16" s="1"/>
  <c r="AK563" i="16"/>
  <c r="AL563" i="16" s="1"/>
  <c r="AK564" i="16"/>
  <c r="AL564" i="16" s="1"/>
  <c r="AK565" i="16"/>
  <c r="AL565" i="16" s="1"/>
  <c r="AK566" i="16"/>
  <c r="AL566" i="16" s="1"/>
  <c r="AK567" i="16"/>
  <c r="AL567" i="16" s="1"/>
  <c r="AK568" i="16"/>
  <c r="AL568" i="16" s="1"/>
  <c r="AK569" i="16"/>
  <c r="AL569" i="16" s="1"/>
  <c r="AK570" i="16"/>
  <c r="AL570" i="16" s="1"/>
  <c r="AK571" i="16"/>
  <c r="AL571" i="16" s="1"/>
  <c r="AK572" i="16"/>
  <c r="AL572" i="16" s="1"/>
  <c r="AK573" i="16"/>
  <c r="AL573" i="16" s="1"/>
  <c r="AK574" i="16"/>
  <c r="AL574" i="16" s="1"/>
  <c r="AK575" i="16"/>
  <c r="AL575" i="16" s="1"/>
  <c r="AK576" i="16"/>
  <c r="AL576" i="16" s="1"/>
  <c r="AK577" i="16"/>
  <c r="AL577" i="16" s="1"/>
  <c r="AK578" i="16"/>
  <c r="AL578" i="16" s="1"/>
  <c r="AK579" i="16"/>
  <c r="AL579" i="16" s="1"/>
  <c r="AK580" i="16"/>
  <c r="AL580" i="16" s="1"/>
  <c r="AK581" i="16"/>
  <c r="AL581" i="16" s="1"/>
  <c r="AK582" i="16"/>
  <c r="AL582" i="16" s="1"/>
  <c r="AK583" i="16"/>
  <c r="AL583" i="16" s="1"/>
  <c r="AK584" i="16"/>
  <c r="AL584" i="16" s="1"/>
  <c r="AK585" i="16"/>
  <c r="AL585" i="16" s="1"/>
  <c r="AK586" i="16"/>
  <c r="AL586" i="16" s="1"/>
  <c r="AK587" i="16"/>
  <c r="AL587" i="16" s="1"/>
  <c r="AK588" i="16"/>
  <c r="AL588" i="16" s="1"/>
  <c r="AK589" i="16"/>
  <c r="AL589" i="16" s="1"/>
  <c r="AK590" i="16"/>
  <c r="AL590" i="16" s="1"/>
  <c r="AK591" i="16"/>
  <c r="AL591" i="16" s="1"/>
  <c r="AK592" i="16"/>
  <c r="AL592" i="16" s="1"/>
  <c r="AK593" i="16"/>
  <c r="AL593" i="16" s="1"/>
  <c r="AK594" i="16"/>
  <c r="AL594" i="16" s="1"/>
  <c r="AK595" i="16"/>
  <c r="AL595" i="16" s="1"/>
  <c r="AK596" i="16"/>
  <c r="AL596" i="16" s="1"/>
  <c r="AK597" i="16"/>
  <c r="AL597" i="16" s="1"/>
  <c r="AK598" i="16"/>
  <c r="AL598" i="16" s="1"/>
  <c r="AK599" i="16"/>
  <c r="AL599" i="16" s="1"/>
  <c r="AK600" i="16"/>
  <c r="AL600" i="16" s="1"/>
  <c r="AK601" i="16"/>
  <c r="AL601" i="16" s="1"/>
  <c r="AK602" i="16"/>
  <c r="AL602" i="16" s="1"/>
  <c r="AK603" i="16"/>
  <c r="AL603" i="16" s="1"/>
  <c r="AK604" i="16"/>
  <c r="AL604" i="16" s="1"/>
  <c r="AK605" i="16"/>
  <c r="AL605" i="16" s="1"/>
  <c r="AK606" i="16"/>
  <c r="AL606" i="16" s="1"/>
  <c r="AK607" i="16"/>
  <c r="AL607" i="16" s="1"/>
  <c r="AK608" i="16"/>
  <c r="AL608" i="16" s="1"/>
  <c r="AK609" i="16"/>
  <c r="AL609" i="16" s="1"/>
  <c r="AK610" i="16"/>
  <c r="AL610" i="16" s="1"/>
  <c r="AK611" i="16"/>
  <c r="AL611" i="16" s="1"/>
  <c r="AK612" i="16"/>
  <c r="AL612" i="16" s="1"/>
  <c r="AK613" i="16"/>
  <c r="AL613" i="16" s="1"/>
  <c r="AK614" i="16"/>
  <c r="AL614" i="16" s="1"/>
  <c r="AK615" i="16"/>
  <c r="AL615" i="16" s="1"/>
  <c r="AK616" i="16"/>
  <c r="AL616" i="16" s="1"/>
  <c r="AK617" i="16"/>
  <c r="AL617" i="16" s="1"/>
  <c r="AK618" i="16"/>
  <c r="AL618" i="16" s="1"/>
  <c r="AK619" i="16"/>
  <c r="AL619" i="16" s="1"/>
  <c r="AK620" i="16"/>
  <c r="AL620" i="16" s="1"/>
  <c r="AK621" i="16"/>
  <c r="AL621" i="16" s="1"/>
  <c r="AK622" i="16"/>
  <c r="AL622" i="16" s="1"/>
  <c r="AK623" i="16"/>
  <c r="AL623" i="16" s="1"/>
  <c r="AK624" i="16"/>
  <c r="AL624" i="16" s="1"/>
  <c r="AK625" i="16"/>
  <c r="AL625" i="16" s="1"/>
  <c r="AK626" i="16"/>
  <c r="AL626" i="16" s="1"/>
  <c r="AK627" i="16"/>
  <c r="AL627" i="16" s="1"/>
  <c r="AK628" i="16"/>
  <c r="AL628" i="16" s="1"/>
  <c r="AK629" i="16"/>
  <c r="AL629" i="16" s="1"/>
  <c r="AK630" i="16"/>
  <c r="AL630" i="16" s="1"/>
  <c r="AK631" i="16"/>
  <c r="AL631" i="16" s="1"/>
  <c r="AK632" i="16"/>
  <c r="AL632" i="16" s="1"/>
  <c r="AK633" i="16"/>
  <c r="AL633" i="16" s="1"/>
  <c r="AK634" i="16"/>
  <c r="AL634" i="16" s="1"/>
  <c r="AK635" i="16"/>
  <c r="AL635" i="16" s="1"/>
  <c r="AK636" i="16"/>
  <c r="AL636" i="16" s="1"/>
  <c r="AK637" i="16"/>
  <c r="AL637" i="16" s="1"/>
  <c r="AK638" i="16"/>
  <c r="AL638" i="16" s="1"/>
  <c r="AK639" i="16"/>
  <c r="AL639" i="16" s="1"/>
  <c r="AK640" i="16"/>
  <c r="AL640" i="16" s="1"/>
  <c r="AK641" i="16"/>
  <c r="AL641" i="16" s="1"/>
  <c r="AK642" i="16"/>
  <c r="AL642" i="16" s="1"/>
  <c r="AK643" i="16"/>
  <c r="AL643" i="16" s="1"/>
  <c r="AK644" i="16"/>
  <c r="AL644" i="16" s="1"/>
  <c r="AK645" i="16"/>
  <c r="AL645" i="16" s="1"/>
  <c r="AK646" i="16"/>
  <c r="AL646" i="16" s="1"/>
  <c r="AK647" i="16"/>
  <c r="AL647" i="16" s="1"/>
  <c r="AK648" i="16"/>
  <c r="AL648" i="16" s="1"/>
  <c r="AK649" i="16"/>
  <c r="AL649" i="16" s="1"/>
  <c r="AK650" i="16"/>
  <c r="AL650" i="16" s="1"/>
  <c r="AK651" i="16"/>
  <c r="AL651" i="16" s="1"/>
  <c r="AK652" i="16"/>
  <c r="AL652" i="16" s="1"/>
  <c r="AK653" i="16"/>
  <c r="AL653" i="16" s="1"/>
  <c r="AK654" i="16"/>
  <c r="AL654" i="16" s="1"/>
  <c r="AK655" i="16"/>
  <c r="AL655" i="16" s="1"/>
  <c r="AK656" i="16"/>
  <c r="AL656" i="16" s="1"/>
  <c r="AK657" i="16"/>
  <c r="AL657" i="16" s="1"/>
  <c r="AK658" i="16"/>
  <c r="AL658" i="16" s="1"/>
  <c r="AK659" i="16"/>
  <c r="AL659" i="16" s="1"/>
  <c r="AK660" i="16"/>
  <c r="AL660" i="16" s="1"/>
  <c r="AK661" i="16"/>
  <c r="AL661" i="16" s="1"/>
  <c r="AK662" i="16"/>
  <c r="AL662" i="16" s="1"/>
  <c r="AK663" i="16"/>
  <c r="AL663" i="16" s="1"/>
  <c r="AK664" i="16"/>
  <c r="AL664" i="16" s="1"/>
  <c r="AK665" i="16"/>
  <c r="AL665" i="16" s="1"/>
  <c r="AK666" i="16"/>
  <c r="AL666" i="16" s="1"/>
  <c r="AK667" i="16"/>
  <c r="AL667" i="16" s="1"/>
  <c r="AK668" i="16"/>
  <c r="AL668" i="16" s="1"/>
  <c r="AK669" i="16"/>
  <c r="AL669" i="16" s="1"/>
  <c r="AK670" i="16"/>
  <c r="AL670" i="16" s="1"/>
  <c r="AK671" i="16"/>
  <c r="AL671" i="16" s="1"/>
  <c r="AK672" i="16"/>
  <c r="AL672" i="16" s="1"/>
  <c r="AK673" i="16"/>
  <c r="AL673" i="16" s="1"/>
  <c r="AK674" i="16"/>
  <c r="AL674" i="16" s="1"/>
  <c r="AK675" i="16"/>
  <c r="AL675" i="16" s="1"/>
  <c r="AK676" i="16"/>
  <c r="AL676" i="16" s="1"/>
  <c r="AK677" i="16"/>
  <c r="AL677" i="16" s="1"/>
  <c r="AK678" i="16"/>
  <c r="AL678" i="16" s="1"/>
  <c r="AK679" i="16"/>
  <c r="AL679" i="16" s="1"/>
  <c r="AK680" i="16"/>
  <c r="AL680" i="16" s="1"/>
  <c r="AK681" i="16"/>
  <c r="AL681" i="16" s="1"/>
  <c r="AK682" i="16"/>
  <c r="AL682" i="16" s="1"/>
  <c r="AK683" i="16"/>
  <c r="AL683" i="16" s="1"/>
  <c r="AK684" i="16"/>
  <c r="AL684" i="16" s="1"/>
  <c r="AK685" i="16"/>
  <c r="AL685" i="16" s="1"/>
  <c r="AK686" i="16"/>
  <c r="AL686" i="16" s="1"/>
  <c r="AK687" i="16"/>
  <c r="AL687" i="16" s="1"/>
  <c r="AK688" i="16"/>
  <c r="AL688" i="16" s="1"/>
  <c r="AK689" i="16"/>
  <c r="AL689" i="16" s="1"/>
  <c r="AK690" i="16"/>
  <c r="AL690" i="16" s="1"/>
  <c r="AK691" i="16"/>
  <c r="AL691" i="16" s="1"/>
  <c r="AK692" i="16"/>
  <c r="AL692" i="16" s="1"/>
  <c r="AK693" i="16"/>
  <c r="AL693" i="16" s="1"/>
  <c r="AK694" i="16"/>
  <c r="AL694" i="16" s="1"/>
  <c r="AK695" i="16"/>
  <c r="AL695" i="16" s="1"/>
  <c r="AK696" i="16"/>
  <c r="AL696" i="16" s="1"/>
  <c r="AK697" i="16"/>
  <c r="AL697" i="16" s="1"/>
  <c r="AK698" i="16"/>
  <c r="AL698" i="16" s="1"/>
  <c r="AK699" i="16"/>
  <c r="AL699" i="16" s="1"/>
  <c r="AK700" i="16"/>
  <c r="AL700" i="16" s="1"/>
  <c r="AK701" i="16"/>
  <c r="AL701" i="16" s="1"/>
  <c r="AK702" i="16"/>
  <c r="AL702" i="16" s="1"/>
  <c r="AK703" i="16"/>
  <c r="AL703" i="16" s="1"/>
  <c r="AK704" i="16"/>
  <c r="AL704" i="16" s="1"/>
  <c r="AK705" i="16"/>
  <c r="AL705" i="16" s="1"/>
  <c r="AK706" i="16"/>
  <c r="AL706" i="16" s="1"/>
  <c r="AK707" i="16"/>
  <c r="AL707" i="16" s="1"/>
  <c r="AK708" i="16"/>
  <c r="AL708" i="16" s="1"/>
  <c r="AK709" i="16"/>
  <c r="AL709" i="16" s="1"/>
  <c r="AK710" i="16"/>
  <c r="AL710" i="16" s="1"/>
  <c r="AK711" i="16"/>
  <c r="AL711" i="16" s="1"/>
  <c r="AK712" i="16"/>
  <c r="AL712" i="16" s="1"/>
  <c r="AK713" i="16"/>
  <c r="AL713" i="16" s="1"/>
  <c r="AK714" i="16"/>
  <c r="AL714" i="16" s="1"/>
  <c r="AK715" i="16"/>
  <c r="AL715" i="16" s="1"/>
  <c r="AK716" i="16"/>
  <c r="AL716" i="16" s="1"/>
  <c r="AK717" i="16"/>
  <c r="AL717" i="16" s="1"/>
  <c r="AK718" i="16"/>
  <c r="AL718" i="16" s="1"/>
  <c r="AK719" i="16"/>
  <c r="AL719" i="16" s="1"/>
  <c r="AK720" i="16"/>
  <c r="AL720" i="16" s="1"/>
  <c r="AK721" i="16"/>
  <c r="AL721" i="16" s="1"/>
  <c r="AK722" i="16"/>
  <c r="AL722" i="16" s="1"/>
  <c r="AK723" i="16"/>
  <c r="AL723" i="16" s="1"/>
  <c r="AK724" i="16"/>
  <c r="AL724" i="16" s="1"/>
  <c r="AK725" i="16"/>
  <c r="AL725" i="16" s="1"/>
  <c r="AK726" i="16"/>
  <c r="AL726" i="16" s="1"/>
  <c r="AK727" i="16"/>
  <c r="AL727" i="16" s="1"/>
  <c r="AK728" i="16"/>
  <c r="AL728" i="16" s="1"/>
  <c r="AK729" i="16"/>
  <c r="AL729" i="16" s="1"/>
  <c r="AK730" i="16"/>
  <c r="AL730" i="16" s="1"/>
  <c r="AK731" i="16"/>
  <c r="AL731" i="16" s="1"/>
  <c r="AK732" i="16"/>
  <c r="AL732" i="16" s="1"/>
  <c r="AK733" i="16"/>
  <c r="AL733" i="16" s="1"/>
  <c r="AK734" i="16"/>
  <c r="AL734" i="16" s="1"/>
  <c r="AK735" i="16"/>
  <c r="AL735" i="16" s="1"/>
  <c r="AK736" i="16"/>
  <c r="AL736" i="16" s="1"/>
  <c r="AK737" i="16"/>
  <c r="AL737" i="16" s="1"/>
  <c r="AK738" i="16"/>
  <c r="AL738" i="16" s="1"/>
  <c r="AK739" i="16"/>
  <c r="AL739" i="16" s="1"/>
  <c r="AK740" i="16"/>
  <c r="AL740" i="16" s="1"/>
  <c r="AK741" i="16"/>
  <c r="AL741" i="16" s="1"/>
  <c r="AK742" i="16"/>
  <c r="AL742" i="16" s="1"/>
  <c r="AK743" i="16"/>
  <c r="AL743" i="16" s="1"/>
  <c r="AK744" i="16"/>
  <c r="AL744" i="16" s="1"/>
  <c r="AK745" i="16"/>
  <c r="AL745" i="16" s="1"/>
  <c r="AK746" i="16"/>
  <c r="AL746" i="16" s="1"/>
  <c r="AK747" i="16"/>
  <c r="AL747" i="16" s="1"/>
  <c r="AK748" i="16"/>
  <c r="AL748" i="16" s="1"/>
  <c r="AK749" i="16"/>
  <c r="AL749" i="16" s="1"/>
  <c r="AK750" i="16"/>
  <c r="AL750" i="16" s="1"/>
  <c r="AK751" i="16"/>
  <c r="AL751" i="16" s="1"/>
  <c r="AK752" i="16"/>
  <c r="AL752" i="16" s="1"/>
  <c r="AK753" i="16"/>
  <c r="AL753" i="16" s="1"/>
  <c r="AK754" i="16"/>
  <c r="AL754" i="16" s="1"/>
  <c r="AK755" i="16"/>
  <c r="AL755" i="16" s="1"/>
  <c r="AK756" i="16"/>
  <c r="AL756" i="16" s="1"/>
  <c r="AK757" i="16"/>
  <c r="AL757" i="16" s="1"/>
  <c r="AK758" i="16"/>
  <c r="AL758" i="16" s="1"/>
  <c r="AK759" i="16"/>
  <c r="AL759" i="16" s="1"/>
  <c r="AK760" i="16"/>
  <c r="AL760" i="16" s="1"/>
  <c r="AK761" i="16"/>
  <c r="AL761" i="16" s="1"/>
  <c r="AK762" i="16"/>
  <c r="AL762" i="16" s="1"/>
  <c r="AK763" i="16"/>
  <c r="AL763" i="16" s="1"/>
  <c r="AK764" i="16"/>
  <c r="AL764" i="16" s="1"/>
  <c r="AK765" i="16"/>
  <c r="AL765" i="16" s="1"/>
  <c r="AK766" i="16"/>
  <c r="AL766" i="16" s="1"/>
  <c r="AK767" i="16"/>
  <c r="AL767" i="16" s="1"/>
  <c r="AK768" i="16"/>
  <c r="AL768" i="16" s="1"/>
  <c r="AK769" i="16"/>
  <c r="AL769" i="16" s="1"/>
  <c r="AK770" i="16"/>
  <c r="AL770" i="16" s="1"/>
  <c r="AK771" i="16"/>
  <c r="AL771" i="16" s="1"/>
  <c r="AK772" i="16"/>
  <c r="AL772" i="16" s="1"/>
  <c r="AK773" i="16"/>
  <c r="AL773" i="16" s="1"/>
  <c r="AK774" i="16"/>
  <c r="AL774" i="16" s="1"/>
  <c r="AK775" i="16"/>
  <c r="AL775" i="16" s="1"/>
  <c r="AK776" i="16"/>
  <c r="AL776" i="16" s="1"/>
  <c r="AK777" i="16"/>
  <c r="AL777" i="16" s="1"/>
  <c r="AK778" i="16"/>
  <c r="AL778" i="16" s="1"/>
  <c r="AK779" i="16"/>
  <c r="AL779" i="16" s="1"/>
  <c r="AK780" i="16"/>
  <c r="AL780" i="16" s="1"/>
  <c r="AK781" i="16"/>
  <c r="AL781" i="16" s="1"/>
  <c r="AK782" i="16"/>
  <c r="AL782" i="16" s="1"/>
  <c r="AK783" i="16"/>
  <c r="AL783" i="16" s="1"/>
  <c r="AK784" i="16"/>
  <c r="AL784" i="16" s="1"/>
  <c r="AK785" i="16"/>
  <c r="AL785" i="16" s="1"/>
  <c r="AK786" i="16"/>
  <c r="AL786" i="16" s="1"/>
  <c r="AK787" i="16"/>
  <c r="AL787" i="16" s="1"/>
  <c r="AK788" i="16"/>
  <c r="AL788" i="16" s="1"/>
  <c r="AK789" i="16"/>
  <c r="AL789" i="16" s="1"/>
  <c r="AK790" i="16"/>
  <c r="AL790" i="16" s="1"/>
  <c r="AK791" i="16"/>
  <c r="AL791" i="16" s="1"/>
  <c r="AK792" i="16"/>
  <c r="AL792" i="16" s="1"/>
  <c r="AK793" i="16"/>
  <c r="AL793" i="16" s="1"/>
  <c r="AK794" i="16"/>
  <c r="AL794" i="16" s="1"/>
  <c r="AK795" i="16"/>
  <c r="AL795" i="16" s="1"/>
  <c r="AK796" i="16"/>
  <c r="AL796" i="16" s="1"/>
  <c r="AK797" i="16"/>
  <c r="AL797" i="16" s="1"/>
  <c r="AK798" i="16"/>
  <c r="AL798" i="16" s="1"/>
  <c r="AK43" i="16"/>
  <c r="AL43" i="16" s="1"/>
  <c r="X7" i="16"/>
  <c r="Y7" i="16" s="1"/>
  <c r="X6" i="16"/>
  <c r="Y6" i="16" s="1"/>
  <c r="X5" i="16"/>
  <c r="Y5" i="16" s="1"/>
  <c r="X4" i="16"/>
  <c r="Y4" i="16" s="1"/>
  <c r="KR4" i="21" l="1"/>
  <c r="HX4" i="21"/>
  <c r="EF4" i="21"/>
  <c r="BX4" i="21"/>
  <c r="MN4" i="21"/>
  <c r="IV4" i="21"/>
  <c r="NK4" i="21"/>
  <c r="GZ4" i="21"/>
  <c r="DT4" i="21"/>
  <c r="DH4" i="21"/>
  <c r="LD4" i="21"/>
  <c r="JH4" i="21"/>
  <c r="NW4" i="21"/>
  <c r="JT4" i="21"/>
  <c r="CJ4" i="21"/>
  <c r="BL4" i="21"/>
  <c r="AZ4" i="21"/>
  <c r="OI4" i="21"/>
  <c r="LP4" i="21"/>
  <c r="KF4" i="21"/>
  <c r="OU4" i="21"/>
  <c r="HL4" i="21"/>
  <c r="GN4" i="21"/>
  <c r="MY4" i="21"/>
  <c r="MB4" i="21"/>
  <c r="IJ4" i="21"/>
  <c r="GB4" i="21"/>
  <c r="FP4" i="21"/>
  <c r="FD4" i="21"/>
  <c r="ER4" i="21"/>
  <c r="CV4" i="21"/>
  <c r="MO4" i="21"/>
  <c r="IW4" i="21"/>
  <c r="NL4" i="21"/>
  <c r="EG4" i="21"/>
  <c r="DU4" i="21"/>
  <c r="DI4" i="21"/>
  <c r="LE4" i="21"/>
  <c r="JI4" i="21"/>
  <c r="NX4" i="21"/>
  <c r="JU4" i="21"/>
  <c r="HA4" i="21"/>
  <c r="CK4" i="21"/>
  <c r="BM4" i="21"/>
  <c r="BA4" i="21"/>
  <c r="OJ4" i="21"/>
  <c r="LQ4" i="21"/>
  <c r="KG4" i="21"/>
  <c r="OV4" i="21"/>
  <c r="HM4" i="21"/>
  <c r="MZ4" i="21"/>
  <c r="MC4" i="21"/>
  <c r="IK4" i="21"/>
  <c r="GC4" i="21"/>
  <c r="FQ4" i="21"/>
  <c r="FE4" i="21"/>
  <c r="ES4" i="21"/>
  <c r="CW4" i="21"/>
  <c r="KS4" i="21"/>
  <c r="HY4" i="21"/>
  <c r="GO4" i="21"/>
  <c r="BY4" i="21"/>
  <c r="NM4" i="21"/>
  <c r="GP4" i="21"/>
  <c r="DV4" i="21"/>
  <c r="DJ4" i="21"/>
  <c r="LF4" i="21"/>
  <c r="JJ4" i="21"/>
  <c r="NY4" i="21"/>
  <c r="JV4" i="21"/>
  <c r="CL4" i="21"/>
  <c r="BN4" i="21"/>
  <c r="BB4" i="21"/>
  <c r="OK4" i="21"/>
  <c r="LR4" i="21"/>
  <c r="KH4" i="21"/>
  <c r="OW4" i="21"/>
  <c r="HN4" i="21"/>
  <c r="HB4" i="21"/>
  <c r="NA4" i="21"/>
  <c r="MD4" i="21"/>
  <c r="IL4" i="21"/>
  <c r="GD4" i="21"/>
  <c r="FR4" i="21"/>
  <c r="FF4" i="21"/>
  <c r="ET4" i="21"/>
  <c r="CX4" i="21"/>
  <c r="KT4" i="21"/>
  <c r="HZ4" i="21"/>
  <c r="BZ4" i="21"/>
  <c r="MP4" i="21"/>
  <c r="IX4" i="21"/>
  <c r="EH4" i="21"/>
  <c r="MX4" i="21"/>
  <c r="MA4" i="21"/>
  <c r="II4" i="21"/>
  <c r="GA4" i="21"/>
  <c r="FO4" i="21"/>
  <c r="FC4" i="21"/>
  <c r="EQ4" i="21"/>
  <c r="CU4" i="21"/>
  <c r="KQ4" i="21"/>
  <c r="HW4" i="21"/>
  <c r="GY4" i="21"/>
  <c r="BW4" i="21"/>
  <c r="MM4" i="21"/>
  <c r="IU4" i="21"/>
  <c r="EE4" i="21"/>
  <c r="NJ4" i="21"/>
  <c r="DS4" i="21"/>
  <c r="DG4" i="21"/>
  <c r="LC4" i="21"/>
  <c r="JG4" i="21"/>
  <c r="NV4" i="21"/>
  <c r="JS4" i="21"/>
  <c r="GM4" i="21"/>
  <c r="CI4" i="21"/>
  <c r="BK4" i="21"/>
  <c r="AY4" i="21"/>
  <c r="OH4" i="21"/>
  <c r="LO4" i="21"/>
  <c r="KE4" i="21"/>
  <c r="OT4" i="21"/>
  <c r="HK4" i="21"/>
  <c r="DP45" i="16"/>
  <c r="EF45" i="16"/>
  <c r="BC47" i="16"/>
  <c r="BT47" i="16"/>
  <c r="CJ46" i="16"/>
  <c r="CZ46" i="16"/>
  <c r="EV43" i="16"/>
  <c r="AM20" i="1"/>
  <c r="AM28" i="1"/>
  <c r="AM36" i="1"/>
  <c r="AM44" i="1"/>
  <c r="AM52" i="1"/>
  <c r="AM60" i="1"/>
  <c r="AM68" i="1"/>
  <c r="AM76" i="1"/>
  <c r="AM84" i="1"/>
  <c r="AM92" i="1"/>
  <c r="AM100" i="1"/>
  <c r="AM108" i="1"/>
  <c r="AM116" i="1"/>
  <c r="AM124" i="1"/>
  <c r="AM132" i="1"/>
  <c r="AM140" i="1"/>
  <c r="AM148" i="1"/>
  <c r="AM156" i="1"/>
  <c r="AM164" i="1"/>
  <c r="AM172" i="1"/>
  <c r="AM180" i="1"/>
  <c r="AM188" i="1"/>
  <c r="AM196" i="1"/>
  <c r="AM204" i="1"/>
  <c r="AM212" i="1"/>
  <c r="AM220" i="1"/>
  <c r="AM228" i="1"/>
  <c r="AM236" i="1"/>
  <c r="AM244" i="1"/>
  <c r="AM252" i="1"/>
  <c r="AM260" i="1"/>
  <c r="AM268" i="1"/>
  <c r="AM276" i="1"/>
  <c r="AM284" i="1"/>
  <c r="AM292" i="1"/>
  <c r="AM300" i="1"/>
  <c r="AM308" i="1"/>
  <c r="AM316" i="1"/>
  <c r="AM324" i="1"/>
  <c r="AM332" i="1"/>
  <c r="AM340" i="1"/>
  <c r="AM348" i="1"/>
  <c r="AM356" i="1"/>
  <c r="AM364" i="1"/>
  <c r="AM372" i="1"/>
  <c r="AM380" i="1"/>
  <c r="AM16" i="1"/>
  <c r="AM25" i="1"/>
  <c r="AM34" i="1"/>
  <c r="AM43" i="1"/>
  <c r="AM53" i="1"/>
  <c r="AM62" i="1"/>
  <c r="AM71" i="1"/>
  <c r="AM80" i="1"/>
  <c r="AM89" i="1"/>
  <c r="AM98" i="1"/>
  <c r="AM107" i="1"/>
  <c r="AM117" i="1"/>
  <c r="AM126" i="1"/>
  <c r="AM135" i="1"/>
  <c r="AM144" i="1"/>
  <c r="AM153" i="1"/>
  <c r="AM162" i="1"/>
  <c r="AM171" i="1"/>
  <c r="AM181" i="1"/>
  <c r="AM190" i="1"/>
  <c r="AM199" i="1"/>
  <c r="AM208" i="1"/>
  <c r="AM217" i="1"/>
  <c r="AM226" i="1"/>
  <c r="AM235" i="1"/>
  <c r="AM245" i="1"/>
  <c r="AM254" i="1"/>
  <c r="AM263" i="1"/>
  <c r="AM272" i="1"/>
  <c r="AM281" i="1"/>
  <c r="AM290" i="1"/>
  <c r="AM299" i="1"/>
  <c r="AM309" i="1"/>
  <c r="AM318" i="1"/>
  <c r="AM327" i="1"/>
  <c r="AM336" i="1"/>
  <c r="AM345" i="1"/>
  <c r="AM354" i="1"/>
  <c r="AM363" i="1"/>
  <c r="AM373" i="1"/>
  <c r="AM382" i="1"/>
  <c r="AM390" i="1"/>
  <c r="AM398" i="1"/>
  <c r="AM406" i="1"/>
  <c r="AM414" i="1"/>
  <c r="AM422" i="1"/>
  <c r="AM430" i="1"/>
  <c r="AM438" i="1"/>
  <c r="AM446" i="1"/>
  <c r="AM454" i="1"/>
  <c r="AM462" i="1"/>
  <c r="AM470" i="1"/>
  <c r="AM478" i="1"/>
  <c r="AM486" i="1"/>
  <c r="AM494" i="1"/>
  <c r="AM502" i="1"/>
  <c r="AM510" i="1"/>
  <c r="AM518" i="1"/>
  <c r="AM526" i="1"/>
  <c r="AM534" i="1"/>
  <c r="AM542" i="1"/>
  <c r="AM550" i="1"/>
  <c r="AM558" i="1"/>
  <c r="AM566" i="1"/>
  <c r="AM574" i="1"/>
  <c r="AM582" i="1"/>
  <c r="AM590" i="1"/>
  <c r="AM598" i="1"/>
  <c r="AM606" i="1"/>
  <c r="AM614" i="1"/>
  <c r="AM622" i="1"/>
  <c r="AM630" i="1"/>
  <c r="AM638" i="1"/>
  <c r="AM646" i="1"/>
  <c r="AM654" i="1"/>
  <c r="AM662" i="1"/>
  <c r="AM670" i="1"/>
  <c r="AM678" i="1"/>
  <c r="AM686" i="1"/>
  <c r="AM694" i="1"/>
  <c r="AM702" i="1"/>
  <c r="AM710" i="1"/>
  <c r="AM718" i="1"/>
  <c r="AM726" i="1"/>
  <c r="AM734" i="1"/>
  <c r="AM742" i="1"/>
  <c r="AM750" i="1"/>
  <c r="AM758" i="1"/>
  <c r="AM766" i="1"/>
  <c r="AM774" i="1"/>
  <c r="AM782" i="1"/>
  <c r="AM790" i="1"/>
  <c r="AM798" i="1"/>
  <c r="AM806" i="1"/>
  <c r="AM814" i="1"/>
  <c r="AM822" i="1"/>
  <c r="AM830" i="1"/>
  <c r="AM838" i="1"/>
  <c r="AM846" i="1"/>
  <c r="AM854" i="1"/>
  <c r="AM862" i="1"/>
  <c r="AM870" i="1"/>
  <c r="AM878" i="1"/>
  <c r="AM886" i="1"/>
  <c r="AM17" i="1"/>
  <c r="AM26" i="1"/>
  <c r="AM35" i="1"/>
  <c r="AM45" i="1"/>
  <c r="AM54" i="1"/>
  <c r="AM63" i="1"/>
  <c r="AM72" i="1"/>
  <c r="AM81" i="1"/>
  <c r="AM90" i="1"/>
  <c r="AM99" i="1"/>
  <c r="AM109" i="1"/>
  <c r="AM118" i="1"/>
  <c r="AM127" i="1"/>
  <c r="AM136" i="1"/>
  <c r="AM145" i="1"/>
  <c r="AM154" i="1"/>
  <c r="AM163" i="1"/>
  <c r="AM173" i="1"/>
  <c r="AM182" i="1"/>
  <c r="AM191" i="1"/>
  <c r="AM200" i="1"/>
  <c r="AM209" i="1"/>
  <c r="AM218" i="1"/>
  <c r="AM227" i="1"/>
  <c r="AM237" i="1"/>
  <c r="AM246" i="1"/>
  <c r="AM255" i="1"/>
  <c r="AM264" i="1"/>
  <c r="AM273" i="1"/>
  <c r="AM282" i="1"/>
  <c r="AM291" i="1"/>
  <c r="AM301" i="1"/>
  <c r="AM310" i="1"/>
  <c r="AM319" i="1"/>
  <c r="AM328" i="1"/>
  <c r="AM18" i="1"/>
  <c r="AM27" i="1"/>
  <c r="AM37" i="1"/>
  <c r="AM46" i="1"/>
  <c r="AM55" i="1"/>
  <c r="AM64" i="1"/>
  <c r="AM73" i="1"/>
  <c r="AM82" i="1"/>
  <c r="AM91" i="1"/>
  <c r="AM101" i="1"/>
  <c r="AM110" i="1"/>
  <c r="AM119" i="1"/>
  <c r="AM128" i="1"/>
  <c r="AM137" i="1"/>
  <c r="AM146" i="1"/>
  <c r="AM155" i="1"/>
  <c r="AM165" i="1"/>
  <c r="AM174" i="1"/>
  <c r="AM183" i="1"/>
  <c r="AM192" i="1"/>
  <c r="AM201" i="1"/>
  <c r="AM210" i="1"/>
  <c r="AM219" i="1"/>
  <c r="AM229" i="1"/>
  <c r="AM238" i="1"/>
  <c r="AM247" i="1"/>
  <c r="AM256" i="1"/>
  <c r="AM265" i="1"/>
  <c r="AM274" i="1"/>
  <c r="AM283" i="1"/>
  <c r="AM293" i="1"/>
  <c r="AM302" i="1"/>
  <c r="AM311" i="1"/>
  <c r="AM320" i="1"/>
  <c r="AM24" i="1"/>
  <c r="AM33" i="1"/>
  <c r="AM42" i="1"/>
  <c r="AM51" i="1"/>
  <c r="AM61" i="1"/>
  <c r="AM70" i="1"/>
  <c r="AM79" i="1"/>
  <c r="AM88" i="1"/>
  <c r="AM97" i="1"/>
  <c r="AM106" i="1"/>
  <c r="AM115" i="1"/>
  <c r="AM125" i="1"/>
  <c r="AM134" i="1"/>
  <c r="AM143" i="1"/>
  <c r="AM152" i="1"/>
  <c r="AM161" i="1"/>
  <c r="AM170" i="1"/>
  <c r="AM179" i="1"/>
  <c r="AM189" i="1"/>
  <c r="AM198" i="1"/>
  <c r="AM207" i="1"/>
  <c r="AM216" i="1"/>
  <c r="AM225" i="1"/>
  <c r="AM234" i="1"/>
  <c r="AM243" i="1"/>
  <c r="AM253" i="1"/>
  <c r="AM262" i="1"/>
  <c r="AM271" i="1"/>
  <c r="AM280" i="1"/>
  <c r="AM289" i="1"/>
  <c r="AM298" i="1"/>
  <c r="AM307" i="1"/>
  <c r="AM317" i="1"/>
  <c r="AM19" i="1"/>
  <c r="AM38" i="1"/>
  <c r="AM56" i="1"/>
  <c r="AM74" i="1"/>
  <c r="AM93" i="1"/>
  <c r="AM111" i="1"/>
  <c r="AM129" i="1"/>
  <c r="AM147" i="1"/>
  <c r="AM166" i="1"/>
  <c r="AM184" i="1"/>
  <c r="AM202" i="1"/>
  <c r="AM221" i="1"/>
  <c r="AM239" i="1"/>
  <c r="AM257" i="1"/>
  <c r="AM275" i="1"/>
  <c r="AM294" i="1"/>
  <c r="AM312" i="1"/>
  <c r="AM326" i="1"/>
  <c r="AM338" i="1"/>
  <c r="AM349" i="1"/>
  <c r="AM359" i="1"/>
  <c r="AM369" i="1"/>
  <c r="AM379" i="1"/>
  <c r="AM389" i="1"/>
  <c r="AM399" i="1"/>
  <c r="AM408" i="1"/>
  <c r="AM417" i="1"/>
  <c r="AM426" i="1"/>
  <c r="AM435" i="1"/>
  <c r="AM444" i="1"/>
  <c r="AM453" i="1"/>
  <c r="AM463" i="1"/>
  <c r="AM472" i="1"/>
  <c r="AM481" i="1"/>
  <c r="AM490" i="1"/>
  <c r="AM499" i="1"/>
  <c r="AM508" i="1"/>
  <c r="AM517" i="1"/>
  <c r="AM527" i="1"/>
  <c r="AM536" i="1"/>
  <c r="AM545" i="1"/>
  <c r="AM554" i="1"/>
  <c r="AM563" i="1"/>
  <c r="AM572" i="1"/>
  <c r="AM581" i="1"/>
  <c r="AM591" i="1"/>
  <c r="AM600" i="1"/>
  <c r="AM609" i="1"/>
  <c r="AM618" i="1"/>
  <c r="AM627" i="1"/>
  <c r="AM636" i="1"/>
  <c r="AM645" i="1"/>
  <c r="AM655" i="1"/>
  <c r="AM664" i="1"/>
  <c r="AM673" i="1"/>
  <c r="AM682" i="1"/>
  <c r="AM691" i="1"/>
  <c r="AM700" i="1"/>
  <c r="AM709" i="1"/>
  <c r="AM719" i="1"/>
  <c r="AM728" i="1"/>
  <c r="AM737" i="1"/>
  <c r="AM746" i="1"/>
  <c r="AM755" i="1"/>
  <c r="AM764" i="1"/>
  <c r="AM773" i="1"/>
  <c r="AM783" i="1"/>
  <c r="AM792" i="1"/>
  <c r="AM801" i="1"/>
  <c r="AM810" i="1"/>
  <c r="AM819" i="1"/>
  <c r="AM828" i="1"/>
  <c r="AM837" i="1"/>
  <c r="AM847" i="1"/>
  <c r="AM856" i="1"/>
  <c r="AM865" i="1"/>
  <c r="AM874" i="1"/>
  <c r="AM883" i="1"/>
  <c r="AM892" i="1"/>
  <c r="AM900" i="1"/>
  <c r="AM908" i="1"/>
  <c r="AM916" i="1"/>
  <c r="AM924" i="1"/>
  <c r="AM932" i="1"/>
  <c r="AM940" i="1"/>
  <c r="AM948" i="1"/>
  <c r="AM956" i="1"/>
  <c r="AM21" i="1"/>
  <c r="AM39" i="1"/>
  <c r="AM57" i="1"/>
  <c r="AM75" i="1"/>
  <c r="AM94" i="1"/>
  <c r="AM112" i="1"/>
  <c r="AM130" i="1"/>
  <c r="AM149" i="1"/>
  <c r="AM167" i="1"/>
  <c r="AM185" i="1"/>
  <c r="AM203" i="1"/>
  <c r="AM222" i="1"/>
  <c r="AM240" i="1"/>
  <c r="AM258" i="1"/>
  <c r="AM277" i="1"/>
  <c r="AM295" i="1"/>
  <c r="AM313" i="1"/>
  <c r="AM329" i="1"/>
  <c r="AM339" i="1"/>
  <c r="AM350" i="1"/>
  <c r="AM360" i="1"/>
  <c r="AM370" i="1"/>
  <c r="AM381" i="1"/>
  <c r="AM391" i="1"/>
  <c r="AM400" i="1"/>
  <c r="AM409" i="1"/>
  <c r="AM418" i="1"/>
  <c r="AM427" i="1"/>
  <c r="AM436" i="1"/>
  <c r="AM445" i="1"/>
  <c r="AM455" i="1"/>
  <c r="AM464" i="1"/>
  <c r="AM473" i="1"/>
  <c r="AM482" i="1"/>
  <c r="AM491" i="1"/>
  <c r="AM500" i="1"/>
  <c r="AM509" i="1"/>
  <c r="AM519" i="1"/>
  <c r="AM528" i="1"/>
  <c r="AM537" i="1"/>
  <c r="AM546" i="1"/>
  <c r="AM555" i="1"/>
  <c r="AM564" i="1"/>
  <c r="AM573" i="1"/>
  <c r="AM583" i="1"/>
  <c r="AM592" i="1"/>
  <c r="AM601" i="1"/>
  <c r="AM610" i="1"/>
  <c r="AM619" i="1"/>
  <c r="AM628" i="1"/>
  <c r="AM637" i="1"/>
  <c r="AM647" i="1"/>
  <c r="AM656" i="1"/>
  <c r="AM665" i="1"/>
  <c r="AM674" i="1"/>
  <c r="AM683" i="1"/>
  <c r="AM692" i="1"/>
  <c r="AM701" i="1"/>
  <c r="AM711" i="1"/>
  <c r="AM720" i="1"/>
  <c r="AM729" i="1"/>
  <c r="AM738" i="1"/>
  <c r="AM747" i="1"/>
  <c r="AM756" i="1"/>
  <c r="AM765" i="1"/>
  <c r="AM775" i="1"/>
  <c r="AM784" i="1"/>
  <c r="AM793" i="1"/>
  <c r="AM802" i="1"/>
  <c r="AM811" i="1"/>
  <c r="AM820" i="1"/>
  <c r="AM829" i="1"/>
  <c r="AM839" i="1"/>
  <c r="AM848" i="1"/>
  <c r="AM857" i="1"/>
  <c r="AM866" i="1"/>
  <c r="AM875" i="1"/>
  <c r="AM884" i="1"/>
  <c r="AM893" i="1"/>
  <c r="AM901" i="1"/>
  <c r="AM909" i="1"/>
  <c r="AM917" i="1"/>
  <c r="AM925" i="1"/>
  <c r="AM933" i="1"/>
  <c r="AM941" i="1"/>
  <c r="AM949" i="1"/>
  <c r="AM15" i="1"/>
  <c r="AM22" i="1"/>
  <c r="AM40" i="1"/>
  <c r="AM58" i="1"/>
  <c r="AM77" i="1"/>
  <c r="AM95" i="1"/>
  <c r="AM113" i="1"/>
  <c r="AM131" i="1"/>
  <c r="AM150" i="1"/>
  <c r="AM168" i="1"/>
  <c r="AM186" i="1"/>
  <c r="AM205" i="1"/>
  <c r="AM223" i="1"/>
  <c r="AM241" i="1"/>
  <c r="AM259" i="1"/>
  <c r="AM278" i="1"/>
  <c r="AM296" i="1"/>
  <c r="AM314" i="1"/>
  <c r="AM330" i="1"/>
  <c r="AM341" i="1"/>
  <c r="AM351" i="1"/>
  <c r="AM361" i="1"/>
  <c r="AM371" i="1"/>
  <c r="AM383" i="1"/>
  <c r="AM392" i="1"/>
  <c r="AM401" i="1"/>
  <c r="AM410" i="1"/>
  <c r="AM419" i="1"/>
  <c r="AM428" i="1"/>
  <c r="AM437" i="1"/>
  <c r="AM447" i="1"/>
  <c r="AM456" i="1"/>
  <c r="AM465" i="1"/>
  <c r="AM474" i="1"/>
  <c r="AM483" i="1"/>
  <c r="AM492" i="1"/>
  <c r="AM501" i="1"/>
  <c r="AM511" i="1"/>
  <c r="AM520" i="1"/>
  <c r="AM529" i="1"/>
  <c r="AM538" i="1"/>
  <c r="AM547" i="1"/>
  <c r="AM556" i="1"/>
  <c r="AM565" i="1"/>
  <c r="AM575" i="1"/>
  <c r="AM584" i="1"/>
  <c r="AM593" i="1"/>
  <c r="AM602" i="1"/>
  <c r="AM611" i="1"/>
  <c r="AM620" i="1"/>
  <c r="AM629" i="1"/>
  <c r="AM639" i="1"/>
  <c r="AM648" i="1"/>
  <c r="AM657" i="1"/>
  <c r="AM666" i="1"/>
  <c r="AM675" i="1"/>
  <c r="AM684" i="1"/>
  <c r="AM693" i="1"/>
  <c r="AM703" i="1"/>
  <c r="AM712" i="1"/>
  <c r="AM721" i="1"/>
  <c r="AM730" i="1"/>
  <c r="AM739" i="1"/>
  <c r="AM748" i="1"/>
  <c r="AM757" i="1"/>
  <c r="AM767" i="1"/>
  <c r="AM776" i="1"/>
  <c r="AM785" i="1"/>
  <c r="AM794" i="1"/>
  <c r="AM803" i="1"/>
  <c r="AM812" i="1"/>
  <c r="AM821" i="1"/>
  <c r="AM831" i="1"/>
  <c r="AM840" i="1"/>
  <c r="AM849" i="1"/>
  <c r="AM858" i="1"/>
  <c r="AM867" i="1"/>
  <c r="AM876" i="1"/>
  <c r="AM885" i="1"/>
  <c r="AM894" i="1"/>
  <c r="AM902" i="1"/>
  <c r="AM910" i="1"/>
  <c r="AM918" i="1"/>
  <c r="AM926" i="1"/>
  <c r="AM934" i="1"/>
  <c r="AM942" i="1"/>
  <c r="AM950" i="1"/>
  <c r="AM32" i="1"/>
  <c r="AM50" i="1"/>
  <c r="AM69" i="1"/>
  <c r="AM87" i="1"/>
  <c r="AM105" i="1"/>
  <c r="AM123" i="1"/>
  <c r="AM142" i="1"/>
  <c r="AM160" i="1"/>
  <c r="AM178" i="1"/>
  <c r="AM197" i="1"/>
  <c r="AM215" i="1"/>
  <c r="AM233" i="1"/>
  <c r="AM251" i="1"/>
  <c r="AM270" i="1"/>
  <c r="AM288" i="1"/>
  <c r="AM306" i="1"/>
  <c r="AM325" i="1"/>
  <c r="AM337" i="1"/>
  <c r="AM347" i="1"/>
  <c r="AM358" i="1"/>
  <c r="AM368" i="1"/>
  <c r="AM378" i="1"/>
  <c r="AM388" i="1"/>
  <c r="AM397" i="1"/>
  <c r="AM407" i="1"/>
  <c r="AM416" i="1"/>
  <c r="AM425" i="1"/>
  <c r="AM434" i="1"/>
  <c r="AM443" i="1"/>
  <c r="AM452" i="1"/>
  <c r="AM461" i="1"/>
  <c r="AM471" i="1"/>
  <c r="AM480" i="1"/>
  <c r="AM489" i="1"/>
  <c r="AM498" i="1"/>
  <c r="AM507" i="1"/>
  <c r="AM516" i="1"/>
  <c r="AM525" i="1"/>
  <c r="AM535" i="1"/>
  <c r="AM544" i="1"/>
  <c r="AM553" i="1"/>
  <c r="AM562" i="1"/>
  <c r="AM571" i="1"/>
  <c r="AM580" i="1"/>
  <c r="AM589" i="1"/>
  <c r="AM599" i="1"/>
  <c r="AM608" i="1"/>
  <c r="AM617" i="1"/>
  <c r="AM626" i="1"/>
  <c r="AM635" i="1"/>
  <c r="AM644" i="1"/>
  <c r="AM653" i="1"/>
  <c r="AM663" i="1"/>
  <c r="AM672" i="1"/>
  <c r="AM681" i="1"/>
  <c r="AM690" i="1"/>
  <c r="AM699" i="1"/>
  <c r="AM708" i="1"/>
  <c r="AM717" i="1"/>
  <c r="AM727" i="1"/>
  <c r="AM736" i="1"/>
  <c r="AM745" i="1"/>
  <c r="AM754" i="1"/>
  <c r="AM763" i="1"/>
  <c r="AM772" i="1"/>
  <c r="AM781" i="1"/>
  <c r="AM791" i="1"/>
  <c r="AM800" i="1"/>
  <c r="AM809" i="1"/>
  <c r="AM818" i="1"/>
  <c r="AM827" i="1"/>
  <c r="AM836" i="1"/>
  <c r="AM845" i="1"/>
  <c r="AM855" i="1"/>
  <c r="AM864" i="1"/>
  <c r="AM873" i="1"/>
  <c r="AM882" i="1"/>
  <c r="AM891" i="1"/>
  <c r="AM899" i="1"/>
  <c r="AM907" i="1"/>
  <c r="AM915" i="1"/>
  <c r="AM923" i="1"/>
  <c r="AM931" i="1"/>
  <c r="AM939" i="1"/>
  <c r="AM947" i="1"/>
  <c r="AM955" i="1"/>
  <c r="AM30" i="1"/>
  <c r="AM66" i="1"/>
  <c r="AM103" i="1"/>
  <c r="AM139" i="1"/>
  <c r="AM176" i="1"/>
  <c r="AM213" i="1"/>
  <c r="AM249" i="1"/>
  <c r="AM286" i="1"/>
  <c r="AM322" i="1"/>
  <c r="AM344" i="1"/>
  <c r="AM366" i="1"/>
  <c r="AM386" i="1"/>
  <c r="AM404" i="1"/>
  <c r="AM423" i="1"/>
  <c r="AM441" i="1"/>
  <c r="AM459" i="1"/>
  <c r="AM477" i="1"/>
  <c r="AM496" i="1"/>
  <c r="AM514" i="1"/>
  <c r="AM532" i="1"/>
  <c r="AM551" i="1"/>
  <c r="AM569" i="1"/>
  <c r="AM587" i="1"/>
  <c r="AM605" i="1"/>
  <c r="AM624" i="1"/>
  <c r="AM642" i="1"/>
  <c r="AM660" i="1"/>
  <c r="AM679" i="1"/>
  <c r="AM697" i="1"/>
  <c r="AM715" i="1"/>
  <c r="AM733" i="1"/>
  <c r="AM752" i="1"/>
  <c r="AM770" i="1"/>
  <c r="AM788" i="1"/>
  <c r="AM807" i="1"/>
  <c r="AM825" i="1"/>
  <c r="AM843" i="1"/>
  <c r="AM861" i="1"/>
  <c r="AM880" i="1"/>
  <c r="AM897" i="1"/>
  <c r="AM913" i="1"/>
  <c r="AM929" i="1"/>
  <c r="AM945" i="1"/>
  <c r="AM31" i="1"/>
  <c r="AM67" i="1"/>
  <c r="AM104" i="1"/>
  <c r="AM141" i="1"/>
  <c r="AM177" i="1"/>
  <c r="AM214" i="1"/>
  <c r="AM250" i="1"/>
  <c r="AM287" i="1"/>
  <c r="AM323" i="1"/>
  <c r="AM346" i="1"/>
  <c r="AM367" i="1"/>
  <c r="AM387" i="1"/>
  <c r="AM405" i="1"/>
  <c r="AM424" i="1"/>
  <c r="AM442" i="1"/>
  <c r="AM460" i="1"/>
  <c r="AM479" i="1"/>
  <c r="AM497" i="1"/>
  <c r="AM515" i="1"/>
  <c r="AM533" i="1"/>
  <c r="AM552" i="1"/>
  <c r="AM570" i="1"/>
  <c r="AM588" i="1"/>
  <c r="AM607" i="1"/>
  <c r="AM625" i="1"/>
  <c r="AM643" i="1"/>
  <c r="AM661" i="1"/>
  <c r="AM680" i="1"/>
  <c r="AM698" i="1"/>
  <c r="AM716" i="1"/>
  <c r="AM735" i="1"/>
  <c r="AM753" i="1"/>
  <c r="AM771" i="1"/>
  <c r="AM789" i="1"/>
  <c r="AM808" i="1"/>
  <c r="AM826" i="1"/>
  <c r="AM844" i="1"/>
  <c r="AM863" i="1"/>
  <c r="AM881" i="1"/>
  <c r="AM898" i="1"/>
  <c r="AM914" i="1"/>
  <c r="AM930" i="1"/>
  <c r="AM946" i="1"/>
  <c r="AM41" i="1"/>
  <c r="AM78" i="1"/>
  <c r="AM114" i="1"/>
  <c r="AM151" i="1"/>
  <c r="AM187" i="1"/>
  <c r="AM224" i="1"/>
  <c r="AM261" i="1"/>
  <c r="AM297" i="1"/>
  <c r="AM331" i="1"/>
  <c r="AM352" i="1"/>
  <c r="AM374" i="1"/>
  <c r="AM393" i="1"/>
  <c r="AM411" i="1"/>
  <c r="AM429" i="1"/>
  <c r="AM448" i="1"/>
  <c r="AM466" i="1"/>
  <c r="AM484" i="1"/>
  <c r="AM503" i="1"/>
  <c r="AM521" i="1"/>
  <c r="AM539" i="1"/>
  <c r="AM557" i="1"/>
  <c r="AM576" i="1"/>
  <c r="AM594" i="1"/>
  <c r="AM612" i="1"/>
  <c r="AM631" i="1"/>
  <c r="AM649" i="1"/>
  <c r="AM667" i="1"/>
  <c r="AM685" i="1"/>
  <c r="AM704" i="1"/>
  <c r="AM722" i="1"/>
  <c r="AM740" i="1"/>
  <c r="AM759" i="1"/>
  <c r="AM777" i="1"/>
  <c r="AM795" i="1"/>
  <c r="AM813" i="1"/>
  <c r="AM832" i="1"/>
  <c r="AM850" i="1"/>
  <c r="AM868" i="1"/>
  <c r="AM887" i="1"/>
  <c r="AM903" i="1"/>
  <c r="AM919" i="1"/>
  <c r="AM935" i="1"/>
  <c r="AM951" i="1"/>
  <c r="AM47" i="1"/>
  <c r="AM83" i="1"/>
  <c r="AM120" i="1"/>
  <c r="AM157" i="1"/>
  <c r="AM193" i="1"/>
  <c r="AM230" i="1"/>
  <c r="AM266" i="1"/>
  <c r="AM303" i="1"/>
  <c r="AM333" i="1"/>
  <c r="AM353" i="1"/>
  <c r="AM375" i="1"/>
  <c r="AM394" i="1"/>
  <c r="AM412" i="1"/>
  <c r="AM431" i="1"/>
  <c r="AM449" i="1"/>
  <c r="AM467" i="1"/>
  <c r="AM485" i="1"/>
  <c r="AM504" i="1"/>
  <c r="AM522" i="1"/>
  <c r="AM540" i="1"/>
  <c r="AM559" i="1"/>
  <c r="AM577" i="1"/>
  <c r="AM595" i="1"/>
  <c r="AM613" i="1"/>
  <c r="AM632" i="1"/>
  <c r="AM650" i="1"/>
  <c r="AM668" i="1"/>
  <c r="AM687" i="1"/>
  <c r="AM705" i="1"/>
  <c r="AM723" i="1"/>
  <c r="AM741" i="1"/>
  <c r="AM760" i="1"/>
  <c r="AM778" i="1"/>
  <c r="AM796" i="1"/>
  <c r="AM815" i="1"/>
  <c r="AM833" i="1"/>
  <c r="AM851" i="1"/>
  <c r="AM869" i="1"/>
  <c r="AM888" i="1"/>
  <c r="AM904" i="1"/>
  <c r="AM920" i="1"/>
  <c r="AM936" i="1"/>
  <c r="AM952" i="1"/>
  <c r="AM29" i="1"/>
  <c r="AM65" i="1"/>
  <c r="AM102" i="1"/>
  <c r="AM138" i="1"/>
  <c r="AM175" i="1"/>
  <c r="AM211" i="1"/>
  <c r="AM248" i="1"/>
  <c r="AM285" i="1"/>
  <c r="AM321" i="1"/>
  <c r="AM343" i="1"/>
  <c r="AM365" i="1"/>
  <c r="AM385" i="1"/>
  <c r="AM403" i="1"/>
  <c r="AM421" i="1"/>
  <c r="AM440" i="1"/>
  <c r="AM458" i="1"/>
  <c r="AM476" i="1"/>
  <c r="AM495" i="1"/>
  <c r="AM513" i="1"/>
  <c r="AM531" i="1"/>
  <c r="AM549" i="1"/>
  <c r="AM568" i="1"/>
  <c r="AM586" i="1"/>
  <c r="AM604" i="1"/>
  <c r="AM623" i="1"/>
  <c r="AM641" i="1"/>
  <c r="AM659" i="1"/>
  <c r="AM677" i="1"/>
  <c r="AM696" i="1"/>
  <c r="AM714" i="1"/>
  <c r="AM732" i="1"/>
  <c r="AM751" i="1"/>
  <c r="AM769" i="1"/>
  <c r="AM787" i="1"/>
  <c r="AM805" i="1"/>
  <c r="AM824" i="1"/>
  <c r="AM842" i="1"/>
  <c r="AM860" i="1"/>
  <c r="AM879" i="1"/>
  <c r="AM896" i="1"/>
  <c r="AM912" i="1"/>
  <c r="AM928" i="1"/>
  <c r="AM944" i="1"/>
  <c r="AM121" i="1"/>
  <c r="AM206" i="1"/>
  <c r="AM305" i="1"/>
  <c r="AM376" i="1"/>
  <c r="AM420" i="1"/>
  <c r="AM469" i="1"/>
  <c r="AM523" i="1"/>
  <c r="AM567" i="1"/>
  <c r="AM616" i="1"/>
  <c r="AM669" i="1"/>
  <c r="AM713" i="1"/>
  <c r="AM762" i="1"/>
  <c r="AM816" i="1"/>
  <c r="AM859" i="1"/>
  <c r="AM906" i="1"/>
  <c r="AM953" i="1"/>
  <c r="AM23" i="1"/>
  <c r="AM122" i="1"/>
  <c r="AM231" i="1"/>
  <c r="AM315" i="1"/>
  <c r="AM377" i="1"/>
  <c r="AM432" i="1"/>
  <c r="AM475" i="1"/>
  <c r="AM524" i="1"/>
  <c r="AM578" i="1"/>
  <c r="AM621" i="1"/>
  <c r="AM671" i="1"/>
  <c r="AM724" i="1"/>
  <c r="AM768" i="1"/>
  <c r="AM817" i="1"/>
  <c r="AM871" i="1"/>
  <c r="AM911" i="1"/>
  <c r="AM954" i="1"/>
  <c r="AM48" i="1"/>
  <c r="AM133" i="1"/>
  <c r="AM232" i="1"/>
  <c r="AM334" i="1"/>
  <c r="AM384" i="1"/>
  <c r="AM433" i="1"/>
  <c r="AM487" i="1"/>
  <c r="AM530" i="1"/>
  <c r="AM579" i="1"/>
  <c r="AM633" i="1"/>
  <c r="AM676" i="1"/>
  <c r="AM725" i="1"/>
  <c r="AM779" i="1"/>
  <c r="AM823" i="1"/>
  <c r="AM872" i="1"/>
  <c r="AM921" i="1"/>
  <c r="AM49" i="1"/>
  <c r="AM158" i="1"/>
  <c r="AM242" i="1"/>
  <c r="AM335" i="1"/>
  <c r="AM395" i="1"/>
  <c r="AM439" i="1"/>
  <c r="AM488" i="1"/>
  <c r="AM541" i="1"/>
  <c r="AM585" i="1"/>
  <c r="AM634" i="1"/>
  <c r="AM688" i="1"/>
  <c r="AM731" i="1"/>
  <c r="AM780" i="1"/>
  <c r="AM834" i="1"/>
  <c r="AM877" i="1"/>
  <c r="AM922" i="1"/>
  <c r="AM59" i="1"/>
  <c r="AM159" i="1"/>
  <c r="AM267" i="1"/>
  <c r="AM342" i="1"/>
  <c r="AM396" i="1"/>
  <c r="AM450" i="1"/>
  <c r="AM493" i="1"/>
  <c r="AM543" i="1"/>
  <c r="AM596" i="1"/>
  <c r="AM640" i="1"/>
  <c r="AM689" i="1"/>
  <c r="AM743" i="1"/>
  <c r="AM786" i="1"/>
  <c r="AM835" i="1"/>
  <c r="AM889" i="1"/>
  <c r="AM927" i="1"/>
  <c r="AM85" i="1"/>
  <c r="AM169" i="1"/>
  <c r="AM269" i="1"/>
  <c r="AM355" i="1"/>
  <c r="AM402" i="1"/>
  <c r="AM451" i="1"/>
  <c r="AM505" i="1"/>
  <c r="AM548" i="1"/>
  <c r="AM597" i="1"/>
  <c r="AM651" i="1"/>
  <c r="AM695" i="1"/>
  <c r="AM744" i="1"/>
  <c r="AM797" i="1"/>
  <c r="AM841" i="1"/>
  <c r="AM890" i="1"/>
  <c r="AM937" i="1"/>
  <c r="AM86" i="1"/>
  <c r="AM194" i="1"/>
  <c r="AM279" i="1"/>
  <c r="AM357" i="1"/>
  <c r="AM413" i="1"/>
  <c r="AM457" i="1"/>
  <c r="AM506" i="1"/>
  <c r="AM560" i="1"/>
  <c r="AM603" i="1"/>
  <c r="AM652" i="1"/>
  <c r="AM706" i="1"/>
  <c r="AM749" i="1"/>
  <c r="AM799" i="1"/>
  <c r="AM852" i="1"/>
  <c r="AM895" i="1"/>
  <c r="AM938" i="1"/>
  <c r="AM96" i="1"/>
  <c r="AM195" i="1"/>
  <c r="AM304" i="1"/>
  <c r="AM362" i="1"/>
  <c r="AM415" i="1"/>
  <c r="AM468" i="1"/>
  <c r="AM512" i="1"/>
  <c r="AM561" i="1"/>
  <c r="AM615" i="1"/>
  <c r="AM658" i="1"/>
  <c r="AM707" i="1"/>
  <c r="AM761" i="1"/>
  <c r="AM804" i="1"/>
  <c r="AM853" i="1"/>
  <c r="AM905" i="1"/>
  <c r="AM943" i="1"/>
  <c r="AN19" i="1"/>
  <c r="AN27" i="1"/>
  <c r="AN35" i="1"/>
  <c r="AN43" i="1"/>
  <c r="AN51" i="1"/>
  <c r="AN59" i="1"/>
  <c r="AN67" i="1"/>
  <c r="AN75" i="1"/>
  <c r="AN83" i="1"/>
  <c r="AN91" i="1"/>
  <c r="AN99" i="1"/>
  <c r="AN107" i="1"/>
  <c r="AN115" i="1"/>
  <c r="AN123" i="1"/>
  <c r="AN131" i="1"/>
  <c r="AN139" i="1"/>
  <c r="AN147" i="1"/>
  <c r="AN155" i="1"/>
  <c r="AN20" i="1"/>
  <c r="AN29" i="1"/>
  <c r="AN38" i="1"/>
  <c r="AN47" i="1"/>
  <c r="AN56" i="1"/>
  <c r="AN65" i="1"/>
  <c r="AN74" i="1"/>
  <c r="AN84" i="1"/>
  <c r="AN93" i="1"/>
  <c r="AN102" i="1"/>
  <c r="AN111" i="1"/>
  <c r="AN120" i="1"/>
  <c r="AN129" i="1"/>
  <c r="AN138" i="1"/>
  <c r="AN148" i="1"/>
  <c r="AN157" i="1"/>
  <c r="AN165" i="1"/>
  <c r="AN173" i="1"/>
  <c r="AN181" i="1"/>
  <c r="AN189" i="1"/>
  <c r="AN197" i="1"/>
  <c r="AN205" i="1"/>
  <c r="AN213" i="1"/>
  <c r="AN221" i="1"/>
  <c r="AN229" i="1"/>
  <c r="AN237" i="1"/>
  <c r="AN245" i="1"/>
  <c r="AN253" i="1"/>
  <c r="AN261" i="1"/>
  <c r="AN269" i="1"/>
  <c r="AN277" i="1"/>
  <c r="AN285" i="1"/>
  <c r="AN293" i="1"/>
  <c r="AN301" i="1"/>
  <c r="AN309" i="1"/>
  <c r="AN317" i="1"/>
  <c r="AN325" i="1"/>
  <c r="AN333" i="1"/>
  <c r="AN341" i="1"/>
  <c r="AN349" i="1"/>
  <c r="AN357" i="1"/>
  <c r="AN365" i="1"/>
  <c r="AN373" i="1"/>
  <c r="AN381" i="1"/>
  <c r="AN389" i="1"/>
  <c r="AN397" i="1"/>
  <c r="AN405" i="1"/>
  <c r="AN413" i="1"/>
  <c r="AN421" i="1"/>
  <c r="AN429" i="1"/>
  <c r="AN437" i="1"/>
  <c r="AN445" i="1"/>
  <c r="AN453" i="1"/>
  <c r="AN461" i="1"/>
  <c r="AN469" i="1"/>
  <c r="AN477" i="1"/>
  <c r="AN485" i="1"/>
  <c r="AN493" i="1"/>
  <c r="AN501" i="1"/>
  <c r="AN509" i="1"/>
  <c r="AN517" i="1"/>
  <c r="AN525" i="1"/>
  <c r="AN533" i="1"/>
  <c r="AN541" i="1"/>
  <c r="AN549" i="1"/>
  <c r="AN557" i="1"/>
  <c r="AN565" i="1"/>
  <c r="AN573" i="1"/>
  <c r="AN581" i="1"/>
  <c r="AN589" i="1"/>
  <c r="AN597" i="1"/>
  <c r="AN605" i="1"/>
  <c r="AN613" i="1"/>
  <c r="AN621" i="1"/>
  <c r="AN629" i="1"/>
  <c r="AN637" i="1"/>
  <c r="AN645" i="1"/>
  <c r="AN653" i="1"/>
  <c r="AN661" i="1"/>
  <c r="AN669" i="1"/>
  <c r="AN677" i="1"/>
  <c r="AN685" i="1"/>
  <c r="AN693" i="1"/>
  <c r="AN701" i="1"/>
  <c r="AN709" i="1"/>
  <c r="AN717" i="1"/>
  <c r="AN725" i="1"/>
  <c r="AN733" i="1"/>
  <c r="AN741" i="1"/>
  <c r="AN749" i="1"/>
  <c r="AN757" i="1"/>
  <c r="AN765" i="1"/>
  <c r="AN21" i="1"/>
  <c r="AN30" i="1"/>
  <c r="AN39" i="1"/>
  <c r="AN48" i="1"/>
  <c r="AN57" i="1"/>
  <c r="AN66" i="1"/>
  <c r="AN76" i="1"/>
  <c r="AN85" i="1"/>
  <c r="AN94" i="1"/>
  <c r="AN103" i="1"/>
  <c r="AN112" i="1"/>
  <c r="AN121" i="1"/>
  <c r="AN130" i="1"/>
  <c r="AN140" i="1"/>
  <c r="AN149" i="1"/>
  <c r="AN158" i="1"/>
  <c r="AN166" i="1"/>
  <c r="AN174" i="1"/>
  <c r="AN182" i="1"/>
  <c r="AN190" i="1"/>
  <c r="AN198" i="1"/>
  <c r="AN206" i="1"/>
  <c r="AN214" i="1"/>
  <c r="AN222" i="1"/>
  <c r="AN230" i="1"/>
  <c r="AN238" i="1"/>
  <c r="AN246" i="1"/>
  <c r="AN254" i="1"/>
  <c r="AN262" i="1"/>
  <c r="AN270" i="1"/>
  <c r="AN278" i="1"/>
  <c r="AN286" i="1"/>
  <c r="AN294" i="1"/>
  <c r="AN302" i="1"/>
  <c r="AN310" i="1"/>
  <c r="AN318" i="1"/>
  <c r="AN326" i="1"/>
  <c r="AN334" i="1"/>
  <c r="AN22" i="1"/>
  <c r="AN31" i="1"/>
  <c r="AN40" i="1"/>
  <c r="AN49" i="1"/>
  <c r="AN58" i="1"/>
  <c r="AN68" i="1"/>
  <c r="AN77" i="1"/>
  <c r="AN86" i="1"/>
  <c r="AN95" i="1"/>
  <c r="AN104" i="1"/>
  <c r="AN113" i="1"/>
  <c r="AN122" i="1"/>
  <c r="AN132" i="1"/>
  <c r="AN141" i="1"/>
  <c r="AN150" i="1"/>
  <c r="AN159" i="1"/>
  <c r="AN167" i="1"/>
  <c r="AN175" i="1"/>
  <c r="AN183" i="1"/>
  <c r="AN191" i="1"/>
  <c r="AN199" i="1"/>
  <c r="AN207" i="1"/>
  <c r="AN215" i="1"/>
  <c r="AN223" i="1"/>
  <c r="AN231" i="1"/>
  <c r="AN239" i="1"/>
  <c r="AN247" i="1"/>
  <c r="AN255" i="1"/>
  <c r="AN263" i="1"/>
  <c r="AN271" i="1"/>
  <c r="AN279" i="1"/>
  <c r="AN287" i="1"/>
  <c r="AN295" i="1"/>
  <c r="AN303" i="1"/>
  <c r="AN311" i="1"/>
  <c r="AN319" i="1"/>
  <c r="AN327" i="1"/>
  <c r="AN335" i="1"/>
  <c r="AN343" i="1"/>
  <c r="AN18" i="1"/>
  <c r="AN28" i="1"/>
  <c r="AN37" i="1"/>
  <c r="AN46" i="1"/>
  <c r="AN55" i="1"/>
  <c r="AN64" i="1"/>
  <c r="AN73" i="1"/>
  <c r="AN82" i="1"/>
  <c r="AN92" i="1"/>
  <c r="AN101" i="1"/>
  <c r="AN110" i="1"/>
  <c r="AN119" i="1"/>
  <c r="AN128" i="1"/>
  <c r="AN137" i="1"/>
  <c r="AN146" i="1"/>
  <c r="AN156" i="1"/>
  <c r="AN164" i="1"/>
  <c r="AN172" i="1"/>
  <c r="AN180" i="1"/>
  <c r="AN188" i="1"/>
  <c r="AN196" i="1"/>
  <c r="AN204" i="1"/>
  <c r="AN212" i="1"/>
  <c r="AN220" i="1"/>
  <c r="AN228" i="1"/>
  <c r="AN236" i="1"/>
  <c r="AN244" i="1"/>
  <c r="AN252" i="1"/>
  <c r="AN260" i="1"/>
  <c r="AN268" i="1"/>
  <c r="AN276" i="1"/>
  <c r="AN284" i="1"/>
  <c r="AN292" i="1"/>
  <c r="AN300" i="1"/>
  <c r="AN308" i="1"/>
  <c r="AN316" i="1"/>
  <c r="AN324" i="1"/>
  <c r="AN332" i="1"/>
  <c r="AN340" i="1"/>
  <c r="AN16" i="1"/>
  <c r="AN34" i="1"/>
  <c r="AN53" i="1"/>
  <c r="AN71" i="1"/>
  <c r="AN89" i="1"/>
  <c r="AN108" i="1"/>
  <c r="AN126" i="1"/>
  <c r="AN144" i="1"/>
  <c r="AN162" i="1"/>
  <c r="AN178" i="1"/>
  <c r="AN194" i="1"/>
  <c r="AN210" i="1"/>
  <c r="AN226" i="1"/>
  <c r="AN242" i="1"/>
  <c r="AN258" i="1"/>
  <c r="AN274" i="1"/>
  <c r="AN290" i="1"/>
  <c r="AN306" i="1"/>
  <c r="AN322" i="1"/>
  <c r="AN338" i="1"/>
  <c r="AN350" i="1"/>
  <c r="AN359" i="1"/>
  <c r="AN368" i="1"/>
  <c r="AN377" i="1"/>
  <c r="AN386" i="1"/>
  <c r="AN395" i="1"/>
  <c r="AN404" i="1"/>
  <c r="AN414" i="1"/>
  <c r="AN423" i="1"/>
  <c r="AN432" i="1"/>
  <c r="AN441" i="1"/>
  <c r="AN450" i="1"/>
  <c r="AN459" i="1"/>
  <c r="AN468" i="1"/>
  <c r="AN478" i="1"/>
  <c r="AN487" i="1"/>
  <c r="AN496" i="1"/>
  <c r="AN505" i="1"/>
  <c r="AN514" i="1"/>
  <c r="AN523" i="1"/>
  <c r="AN532" i="1"/>
  <c r="AN542" i="1"/>
  <c r="AN551" i="1"/>
  <c r="AN560" i="1"/>
  <c r="AN569" i="1"/>
  <c r="AN578" i="1"/>
  <c r="AN587" i="1"/>
  <c r="AN596" i="1"/>
  <c r="AN606" i="1"/>
  <c r="AN615" i="1"/>
  <c r="AN624" i="1"/>
  <c r="AN633" i="1"/>
  <c r="AN642" i="1"/>
  <c r="AN651" i="1"/>
  <c r="AN660" i="1"/>
  <c r="AN670" i="1"/>
  <c r="AN679" i="1"/>
  <c r="AN688" i="1"/>
  <c r="AN697" i="1"/>
  <c r="AN706" i="1"/>
  <c r="AN715" i="1"/>
  <c r="AN724" i="1"/>
  <c r="AN734" i="1"/>
  <c r="AN743" i="1"/>
  <c r="AN752" i="1"/>
  <c r="AN761" i="1"/>
  <c r="AN770" i="1"/>
  <c r="AN778" i="1"/>
  <c r="AN786" i="1"/>
  <c r="AN794" i="1"/>
  <c r="AN802" i="1"/>
  <c r="AN810" i="1"/>
  <c r="AN818" i="1"/>
  <c r="AN826" i="1"/>
  <c r="AN834" i="1"/>
  <c r="AN842" i="1"/>
  <c r="AN850" i="1"/>
  <c r="AN858" i="1"/>
  <c r="AN866" i="1"/>
  <c r="AN874" i="1"/>
  <c r="AN882" i="1"/>
  <c r="AN890" i="1"/>
  <c r="AN898" i="1"/>
  <c r="AN906" i="1"/>
  <c r="AN914" i="1"/>
  <c r="AN922" i="1"/>
  <c r="AN930" i="1"/>
  <c r="AN938" i="1"/>
  <c r="AN946" i="1"/>
  <c r="AN954" i="1"/>
  <c r="AN17" i="1"/>
  <c r="AN36" i="1"/>
  <c r="AN54" i="1"/>
  <c r="AN72" i="1"/>
  <c r="AN90" i="1"/>
  <c r="AN109" i="1"/>
  <c r="AN127" i="1"/>
  <c r="AN145" i="1"/>
  <c r="AN163" i="1"/>
  <c r="AN179" i="1"/>
  <c r="AN195" i="1"/>
  <c r="AN211" i="1"/>
  <c r="AN227" i="1"/>
  <c r="AN243" i="1"/>
  <c r="AN259" i="1"/>
  <c r="AN275" i="1"/>
  <c r="AN291" i="1"/>
  <c r="AN307" i="1"/>
  <c r="AN323" i="1"/>
  <c r="AN339" i="1"/>
  <c r="AN351" i="1"/>
  <c r="AN360" i="1"/>
  <c r="AN369" i="1"/>
  <c r="AN378" i="1"/>
  <c r="AN387" i="1"/>
  <c r="AN396" i="1"/>
  <c r="AN406" i="1"/>
  <c r="AN415" i="1"/>
  <c r="AN424" i="1"/>
  <c r="AN433" i="1"/>
  <c r="AN442" i="1"/>
  <c r="AN451" i="1"/>
  <c r="AN460" i="1"/>
  <c r="AN470" i="1"/>
  <c r="AN479" i="1"/>
  <c r="AN488" i="1"/>
  <c r="AN497" i="1"/>
  <c r="AN506" i="1"/>
  <c r="AN515" i="1"/>
  <c r="AN524" i="1"/>
  <c r="AN534" i="1"/>
  <c r="AN543" i="1"/>
  <c r="AN552" i="1"/>
  <c r="AN561" i="1"/>
  <c r="AN570" i="1"/>
  <c r="AN579" i="1"/>
  <c r="AN588" i="1"/>
  <c r="AN598" i="1"/>
  <c r="AN607" i="1"/>
  <c r="AN616" i="1"/>
  <c r="AN625" i="1"/>
  <c r="AN634" i="1"/>
  <c r="AN643" i="1"/>
  <c r="AN652" i="1"/>
  <c r="AN662" i="1"/>
  <c r="AN671" i="1"/>
  <c r="AN680" i="1"/>
  <c r="AN689" i="1"/>
  <c r="AN698" i="1"/>
  <c r="AN707" i="1"/>
  <c r="AN716" i="1"/>
  <c r="AN726" i="1"/>
  <c r="AN735" i="1"/>
  <c r="AN744" i="1"/>
  <c r="AN23" i="1"/>
  <c r="AN41" i="1"/>
  <c r="AN60" i="1"/>
  <c r="AN78" i="1"/>
  <c r="AN96" i="1"/>
  <c r="AN114" i="1"/>
  <c r="AN133" i="1"/>
  <c r="AN151" i="1"/>
  <c r="AN168" i="1"/>
  <c r="AN184" i="1"/>
  <c r="AN200" i="1"/>
  <c r="AN216" i="1"/>
  <c r="AN232" i="1"/>
  <c r="AN248" i="1"/>
  <c r="AN264" i="1"/>
  <c r="AN280" i="1"/>
  <c r="AN296" i="1"/>
  <c r="AN312" i="1"/>
  <c r="AN328" i="1"/>
  <c r="AN342" i="1"/>
  <c r="AN352" i="1"/>
  <c r="AN361" i="1"/>
  <c r="AN370" i="1"/>
  <c r="AN379" i="1"/>
  <c r="AN388" i="1"/>
  <c r="AN398" i="1"/>
  <c r="AN407" i="1"/>
  <c r="AN416" i="1"/>
  <c r="AN425" i="1"/>
  <c r="AN434" i="1"/>
  <c r="AN443" i="1"/>
  <c r="AN452" i="1"/>
  <c r="AN462" i="1"/>
  <c r="AN471" i="1"/>
  <c r="AN480" i="1"/>
  <c r="AN489" i="1"/>
  <c r="AN498" i="1"/>
  <c r="AN507" i="1"/>
  <c r="AN516" i="1"/>
  <c r="AN526" i="1"/>
  <c r="AN535" i="1"/>
  <c r="AN544" i="1"/>
  <c r="AN553" i="1"/>
  <c r="AN562" i="1"/>
  <c r="AN571" i="1"/>
  <c r="AN580" i="1"/>
  <c r="AN590" i="1"/>
  <c r="AN599" i="1"/>
  <c r="AN608" i="1"/>
  <c r="AN617" i="1"/>
  <c r="AN626" i="1"/>
  <c r="AN635" i="1"/>
  <c r="AN644" i="1"/>
  <c r="AN654" i="1"/>
  <c r="AN663" i="1"/>
  <c r="AN672" i="1"/>
  <c r="AN681" i="1"/>
  <c r="AN690" i="1"/>
  <c r="AN699" i="1"/>
  <c r="AN708" i="1"/>
  <c r="AN718" i="1"/>
  <c r="AN727" i="1"/>
  <c r="AN736" i="1"/>
  <c r="AN745" i="1"/>
  <c r="AN33" i="1"/>
  <c r="AN52" i="1"/>
  <c r="AN70" i="1"/>
  <c r="AN88" i="1"/>
  <c r="AN106" i="1"/>
  <c r="AN125" i="1"/>
  <c r="AN143" i="1"/>
  <c r="AN161" i="1"/>
  <c r="AN177" i="1"/>
  <c r="AN193" i="1"/>
  <c r="AN209" i="1"/>
  <c r="AN225" i="1"/>
  <c r="AN241" i="1"/>
  <c r="AN257" i="1"/>
  <c r="AN273" i="1"/>
  <c r="AN289" i="1"/>
  <c r="AN305" i="1"/>
  <c r="AN321" i="1"/>
  <c r="AN337" i="1"/>
  <c r="AN348" i="1"/>
  <c r="AN358" i="1"/>
  <c r="AN367" i="1"/>
  <c r="AN376" i="1"/>
  <c r="AN385" i="1"/>
  <c r="AN394" i="1"/>
  <c r="AN403" i="1"/>
  <c r="AN412" i="1"/>
  <c r="AN422" i="1"/>
  <c r="AN431" i="1"/>
  <c r="AN440" i="1"/>
  <c r="AN449" i="1"/>
  <c r="AN458" i="1"/>
  <c r="AN467" i="1"/>
  <c r="AN476" i="1"/>
  <c r="AN486" i="1"/>
  <c r="AN495" i="1"/>
  <c r="AN504" i="1"/>
  <c r="AN513" i="1"/>
  <c r="AN522" i="1"/>
  <c r="AN531" i="1"/>
  <c r="AN540" i="1"/>
  <c r="AN550" i="1"/>
  <c r="AN559" i="1"/>
  <c r="AN568" i="1"/>
  <c r="AN577" i="1"/>
  <c r="AN586" i="1"/>
  <c r="AN595" i="1"/>
  <c r="AN604" i="1"/>
  <c r="AN614" i="1"/>
  <c r="AN623" i="1"/>
  <c r="AN632" i="1"/>
  <c r="AN641" i="1"/>
  <c r="AN650" i="1"/>
  <c r="AN659" i="1"/>
  <c r="AN668" i="1"/>
  <c r="AN678" i="1"/>
  <c r="AN687" i="1"/>
  <c r="AN696" i="1"/>
  <c r="AN705" i="1"/>
  <c r="AN714" i="1"/>
  <c r="AN723" i="1"/>
  <c r="AN732" i="1"/>
  <c r="AN42" i="1"/>
  <c r="AN79" i="1"/>
  <c r="AN116" i="1"/>
  <c r="AN152" i="1"/>
  <c r="AN185" i="1"/>
  <c r="AN217" i="1"/>
  <c r="AN249" i="1"/>
  <c r="AN281" i="1"/>
  <c r="AN313" i="1"/>
  <c r="AN344" i="1"/>
  <c r="AN362" i="1"/>
  <c r="AN380" i="1"/>
  <c r="AN399" i="1"/>
  <c r="AN417" i="1"/>
  <c r="AN435" i="1"/>
  <c r="AN454" i="1"/>
  <c r="AN472" i="1"/>
  <c r="AN490" i="1"/>
  <c r="AN508" i="1"/>
  <c r="AN527" i="1"/>
  <c r="AN545" i="1"/>
  <c r="AN563" i="1"/>
  <c r="AN582" i="1"/>
  <c r="AN600" i="1"/>
  <c r="AN618" i="1"/>
  <c r="AN636" i="1"/>
  <c r="AN655" i="1"/>
  <c r="AN673" i="1"/>
  <c r="AN691" i="1"/>
  <c r="AN710" i="1"/>
  <c r="AN728" i="1"/>
  <c r="AN742" i="1"/>
  <c r="AN755" i="1"/>
  <c r="AN766" i="1"/>
  <c r="AN775" i="1"/>
  <c r="AN784" i="1"/>
  <c r="AN793" i="1"/>
  <c r="AN803" i="1"/>
  <c r="AN812" i="1"/>
  <c r="AN821" i="1"/>
  <c r="AN830" i="1"/>
  <c r="AN839" i="1"/>
  <c r="AN848" i="1"/>
  <c r="AN857" i="1"/>
  <c r="AN867" i="1"/>
  <c r="AN876" i="1"/>
  <c r="AN885" i="1"/>
  <c r="AN894" i="1"/>
  <c r="AN903" i="1"/>
  <c r="AN912" i="1"/>
  <c r="AN921" i="1"/>
  <c r="AN931" i="1"/>
  <c r="AN940" i="1"/>
  <c r="AN949" i="1"/>
  <c r="AN44" i="1"/>
  <c r="AN80" i="1"/>
  <c r="AN117" i="1"/>
  <c r="AN153" i="1"/>
  <c r="AN186" i="1"/>
  <c r="AN218" i="1"/>
  <c r="AN250" i="1"/>
  <c r="AN282" i="1"/>
  <c r="AN314" i="1"/>
  <c r="AN345" i="1"/>
  <c r="AN363" i="1"/>
  <c r="AN382" i="1"/>
  <c r="AN400" i="1"/>
  <c r="AN418" i="1"/>
  <c r="AN436" i="1"/>
  <c r="AN455" i="1"/>
  <c r="AN473" i="1"/>
  <c r="AN491" i="1"/>
  <c r="AN510" i="1"/>
  <c r="AN528" i="1"/>
  <c r="AN546" i="1"/>
  <c r="AN564" i="1"/>
  <c r="AN583" i="1"/>
  <c r="AN601" i="1"/>
  <c r="AN619" i="1"/>
  <c r="AN638" i="1"/>
  <c r="AN656" i="1"/>
  <c r="AN674" i="1"/>
  <c r="AN692" i="1"/>
  <c r="AN711" i="1"/>
  <c r="AN729" i="1"/>
  <c r="AN746" i="1"/>
  <c r="AN756" i="1"/>
  <c r="AN767" i="1"/>
  <c r="AN776" i="1"/>
  <c r="AN785" i="1"/>
  <c r="AN795" i="1"/>
  <c r="AN804" i="1"/>
  <c r="AN813" i="1"/>
  <c r="AN822" i="1"/>
  <c r="AN831" i="1"/>
  <c r="AN840" i="1"/>
  <c r="AN849" i="1"/>
  <c r="AN859" i="1"/>
  <c r="AN868" i="1"/>
  <c r="AN877" i="1"/>
  <c r="AN886" i="1"/>
  <c r="AN895" i="1"/>
  <c r="AN904" i="1"/>
  <c r="AN913" i="1"/>
  <c r="AN923" i="1"/>
  <c r="AN932" i="1"/>
  <c r="AN941" i="1"/>
  <c r="AN950" i="1"/>
  <c r="AN45" i="1"/>
  <c r="AN81" i="1"/>
  <c r="AN118" i="1"/>
  <c r="AN154" i="1"/>
  <c r="AN187" i="1"/>
  <c r="AN219" i="1"/>
  <c r="AN251" i="1"/>
  <c r="AN283" i="1"/>
  <c r="AN315" i="1"/>
  <c r="AN346" i="1"/>
  <c r="AN364" i="1"/>
  <c r="AN383" i="1"/>
  <c r="AN401" i="1"/>
  <c r="AN419" i="1"/>
  <c r="AN438" i="1"/>
  <c r="AN456" i="1"/>
  <c r="AN474" i="1"/>
  <c r="AN492" i="1"/>
  <c r="AN511" i="1"/>
  <c r="AN529" i="1"/>
  <c r="AN547" i="1"/>
  <c r="AN566" i="1"/>
  <c r="AN584" i="1"/>
  <c r="AN602" i="1"/>
  <c r="AN620" i="1"/>
  <c r="AN639" i="1"/>
  <c r="AN657" i="1"/>
  <c r="AN675" i="1"/>
  <c r="AN694" i="1"/>
  <c r="AN712" i="1"/>
  <c r="AN730" i="1"/>
  <c r="AN747" i="1"/>
  <c r="AN758" i="1"/>
  <c r="AN768" i="1"/>
  <c r="AN777" i="1"/>
  <c r="AN787" i="1"/>
  <c r="AN796" i="1"/>
  <c r="AN805" i="1"/>
  <c r="AN814" i="1"/>
  <c r="AN823" i="1"/>
  <c r="AN832" i="1"/>
  <c r="AN841" i="1"/>
  <c r="AN851" i="1"/>
  <c r="AN860" i="1"/>
  <c r="AN869" i="1"/>
  <c r="AN878" i="1"/>
  <c r="AN887" i="1"/>
  <c r="AN896" i="1"/>
  <c r="AN905" i="1"/>
  <c r="AN915" i="1"/>
  <c r="AN924" i="1"/>
  <c r="AN933" i="1"/>
  <c r="AN942" i="1"/>
  <c r="AN951" i="1"/>
  <c r="AN32" i="1"/>
  <c r="AN69" i="1"/>
  <c r="AN105" i="1"/>
  <c r="AN142" i="1"/>
  <c r="AN176" i="1"/>
  <c r="AN208" i="1"/>
  <c r="AN240" i="1"/>
  <c r="AN272" i="1"/>
  <c r="AN304" i="1"/>
  <c r="AN336" i="1"/>
  <c r="AN356" i="1"/>
  <c r="AN375" i="1"/>
  <c r="AN393" i="1"/>
  <c r="AN411" i="1"/>
  <c r="AN430" i="1"/>
  <c r="AN448" i="1"/>
  <c r="AN466" i="1"/>
  <c r="AN484" i="1"/>
  <c r="AN503" i="1"/>
  <c r="AN521" i="1"/>
  <c r="AN539" i="1"/>
  <c r="AN558" i="1"/>
  <c r="AN576" i="1"/>
  <c r="AN594" i="1"/>
  <c r="AN612" i="1"/>
  <c r="AN631" i="1"/>
  <c r="AN649" i="1"/>
  <c r="AN667" i="1"/>
  <c r="AN686" i="1"/>
  <c r="AN704" i="1"/>
  <c r="AN722" i="1"/>
  <c r="AN740" i="1"/>
  <c r="AN754" i="1"/>
  <c r="AN764" i="1"/>
  <c r="AN774" i="1"/>
  <c r="AN783" i="1"/>
  <c r="AN792" i="1"/>
  <c r="AN801" i="1"/>
  <c r="AN811" i="1"/>
  <c r="AN820" i="1"/>
  <c r="AN829" i="1"/>
  <c r="AN838" i="1"/>
  <c r="AN847" i="1"/>
  <c r="AN856" i="1"/>
  <c r="AN865" i="1"/>
  <c r="AN875" i="1"/>
  <c r="AN884" i="1"/>
  <c r="AN893" i="1"/>
  <c r="AN902" i="1"/>
  <c r="AN911" i="1"/>
  <c r="AN920" i="1"/>
  <c r="AN929" i="1"/>
  <c r="AN939" i="1"/>
  <c r="AN948" i="1"/>
  <c r="AN15" i="1"/>
  <c r="AN50" i="1"/>
  <c r="AN124" i="1"/>
  <c r="AN192" i="1"/>
  <c r="AN256" i="1"/>
  <c r="AN320" i="1"/>
  <c r="AN366" i="1"/>
  <c r="AN402" i="1"/>
  <c r="AN439" i="1"/>
  <c r="AN475" i="1"/>
  <c r="AN512" i="1"/>
  <c r="AN548" i="1"/>
  <c r="AN585" i="1"/>
  <c r="AN622" i="1"/>
  <c r="AN658" i="1"/>
  <c r="AN695" i="1"/>
  <c r="AN731" i="1"/>
  <c r="AN759" i="1"/>
  <c r="AN779" i="1"/>
  <c r="AN797" i="1"/>
  <c r="AN815" i="1"/>
  <c r="AN833" i="1"/>
  <c r="AN852" i="1"/>
  <c r="AN870" i="1"/>
  <c r="AN888" i="1"/>
  <c r="AN907" i="1"/>
  <c r="AN925" i="1"/>
  <c r="AN943" i="1"/>
  <c r="AN61" i="1"/>
  <c r="AN134" i="1"/>
  <c r="AN201" i="1"/>
  <c r="AN265" i="1"/>
  <c r="AN329" i="1"/>
  <c r="AN371" i="1"/>
  <c r="AN408" i="1"/>
  <c r="AN444" i="1"/>
  <c r="AN481" i="1"/>
  <c r="AN518" i="1"/>
  <c r="AN554" i="1"/>
  <c r="AN591" i="1"/>
  <c r="AN627" i="1"/>
  <c r="AN664" i="1"/>
  <c r="AN700" i="1"/>
  <c r="AN737" i="1"/>
  <c r="AN760" i="1"/>
  <c r="AN780" i="1"/>
  <c r="AN798" i="1"/>
  <c r="AN816" i="1"/>
  <c r="AN835" i="1"/>
  <c r="AN853" i="1"/>
  <c r="AN871" i="1"/>
  <c r="AN889" i="1"/>
  <c r="AN908" i="1"/>
  <c r="AN926" i="1"/>
  <c r="AN944" i="1"/>
  <c r="AN62" i="1"/>
  <c r="AN135" i="1"/>
  <c r="AN202" i="1"/>
  <c r="AN266" i="1"/>
  <c r="AN330" i="1"/>
  <c r="AN372" i="1"/>
  <c r="AN409" i="1"/>
  <c r="AN446" i="1"/>
  <c r="AN482" i="1"/>
  <c r="AN519" i="1"/>
  <c r="AN555" i="1"/>
  <c r="AN592" i="1"/>
  <c r="AN628" i="1"/>
  <c r="AN665" i="1"/>
  <c r="AN702" i="1"/>
  <c r="AN738" i="1"/>
  <c r="AN762" i="1"/>
  <c r="AN781" i="1"/>
  <c r="AN799" i="1"/>
  <c r="AN817" i="1"/>
  <c r="AN836" i="1"/>
  <c r="AN854" i="1"/>
  <c r="AN872" i="1"/>
  <c r="AN891" i="1"/>
  <c r="AN909" i="1"/>
  <c r="AN927" i="1"/>
  <c r="AN945" i="1"/>
  <c r="AN63" i="1"/>
  <c r="AN136" i="1"/>
  <c r="AN203" i="1"/>
  <c r="AN267" i="1"/>
  <c r="AN331" i="1"/>
  <c r="AN374" i="1"/>
  <c r="AN410" i="1"/>
  <c r="AN447" i="1"/>
  <c r="AN483" i="1"/>
  <c r="AN520" i="1"/>
  <c r="AN556" i="1"/>
  <c r="AN593" i="1"/>
  <c r="AN630" i="1"/>
  <c r="AN666" i="1"/>
  <c r="AN703" i="1"/>
  <c r="AN739" i="1"/>
  <c r="AN763" i="1"/>
  <c r="AN782" i="1"/>
  <c r="AN800" i="1"/>
  <c r="AN819" i="1"/>
  <c r="AN837" i="1"/>
  <c r="AN855" i="1"/>
  <c r="AN87" i="1"/>
  <c r="AN160" i="1"/>
  <c r="AN224" i="1"/>
  <c r="AN288" i="1"/>
  <c r="AN347" i="1"/>
  <c r="AN384" i="1"/>
  <c r="AN420" i="1"/>
  <c r="AN457" i="1"/>
  <c r="AN494" i="1"/>
  <c r="AN530" i="1"/>
  <c r="AN567" i="1"/>
  <c r="AN603" i="1"/>
  <c r="AN640" i="1"/>
  <c r="AN676" i="1"/>
  <c r="AN713" i="1"/>
  <c r="AN748" i="1"/>
  <c r="AN769" i="1"/>
  <c r="AN788" i="1"/>
  <c r="AN806" i="1"/>
  <c r="AN824" i="1"/>
  <c r="AN843" i="1"/>
  <c r="AN861" i="1"/>
  <c r="AN24" i="1"/>
  <c r="AN97" i="1"/>
  <c r="AN169" i="1"/>
  <c r="AN233" i="1"/>
  <c r="AN297" i="1"/>
  <c r="AN353" i="1"/>
  <c r="AN390" i="1"/>
  <c r="AN426" i="1"/>
  <c r="AN463" i="1"/>
  <c r="AN499" i="1"/>
  <c r="AN536" i="1"/>
  <c r="AN572" i="1"/>
  <c r="AN609" i="1"/>
  <c r="AN646" i="1"/>
  <c r="AN682" i="1"/>
  <c r="AN719" i="1"/>
  <c r="AN25" i="1"/>
  <c r="AN98" i="1"/>
  <c r="AN170" i="1"/>
  <c r="AN234" i="1"/>
  <c r="AN26" i="1"/>
  <c r="AN100" i="1"/>
  <c r="AN171" i="1"/>
  <c r="AN235" i="1"/>
  <c r="AN299" i="1"/>
  <c r="AN355" i="1"/>
  <c r="AN392" i="1"/>
  <c r="AN428" i="1"/>
  <c r="AN465" i="1"/>
  <c r="AN502" i="1"/>
  <c r="AN538" i="1"/>
  <c r="AN575" i="1"/>
  <c r="AN611" i="1"/>
  <c r="AN648" i="1"/>
  <c r="AN684" i="1"/>
  <c r="AN721" i="1"/>
  <c r="AN753" i="1"/>
  <c r="AN773" i="1"/>
  <c r="AN791" i="1"/>
  <c r="AN809" i="1"/>
  <c r="AN828" i="1"/>
  <c r="AN846" i="1"/>
  <c r="AN864" i="1"/>
  <c r="AN883" i="1"/>
  <c r="AN901" i="1"/>
  <c r="AN919" i="1"/>
  <c r="AN937" i="1"/>
  <c r="AN956" i="1"/>
  <c r="AN298" i="1"/>
  <c r="AN610" i="1"/>
  <c r="AN789" i="1"/>
  <c r="AN862" i="1"/>
  <c r="AN899" i="1"/>
  <c r="AN935" i="1"/>
  <c r="AN354" i="1"/>
  <c r="AN647" i="1"/>
  <c r="AN790" i="1"/>
  <c r="AN863" i="1"/>
  <c r="AN900" i="1"/>
  <c r="AN936" i="1"/>
  <c r="AN391" i="1"/>
  <c r="AN683" i="1"/>
  <c r="AN807" i="1"/>
  <c r="AN873" i="1"/>
  <c r="AN910" i="1"/>
  <c r="AN947" i="1"/>
  <c r="AN427" i="1"/>
  <c r="AN720" i="1"/>
  <c r="AN808" i="1"/>
  <c r="AN879" i="1"/>
  <c r="AN916" i="1"/>
  <c r="AN952" i="1"/>
  <c r="AN574" i="1"/>
  <c r="AN772" i="1"/>
  <c r="AN845" i="1"/>
  <c r="AN897" i="1"/>
  <c r="AN934" i="1"/>
  <c r="AN464" i="1"/>
  <c r="AN844" i="1"/>
  <c r="AN955" i="1"/>
  <c r="AN500" i="1"/>
  <c r="AN880" i="1"/>
  <c r="AN537" i="1"/>
  <c r="AN881" i="1"/>
  <c r="AN750" i="1"/>
  <c r="AN892" i="1"/>
  <c r="AN751" i="1"/>
  <c r="AN917" i="1"/>
  <c r="AN771" i="1"/>
  <c r="AN918" i="1"/>
  <c r="AN825" i="1"/>
  <c r="AN928" i="1"/>
  <c r="AN827" i="1"/>
  <c r="AN953" i="1"/>
  <c r="AO16" i="1"/>
  <c r="AO24" i="1"/>
  <c r="AO32" i="1"/>
  <c r="AO40" i="1"/>
  <c r="AO48" i="1"/>
  <c r="AO56" i="1"/>
  <c r="AO64" i="1"/>
  <c r="AO72" i="1"/>
  <c r="AO80" i="1"/>
  <c r="AO88" i="1"/>
  <c r="AO96" i="1"/>
  <c r="AO104" i="1"/>
  <c r="AO112" i="1"/>
  <c r="AO120" i="1"/>
  <c r="AO128" i="1"/>
  <c r="AO136" i="1"/>
  <c r="AO144" i="1"/>
  <c r="AO152" i="1"/>
  <c r="AO160" i="1"/>
  <c r="AO168" i="1"/>
  <c r="AO176" i="1"/>
  <c r="AO184" i="1"/>
  <c r="AO192" i="1"/>
  <c r="AO200" i="1"/>
  <c r="AO208" i="1"/>
  <c r="AO216" i="1"/>
  <c r="AO224" i="1"/>
  <c r="AO232" i="1"/>
  <c r="AO240" i="1"/>
  <c r="AO248" i="1"/>
  <c r="AO256" i="1"/>
  <c r="AO264" i="1"/>
  <c r="AO272" i="1"/>
  <c r="AO280" i="1"/>
  <c r="AO288" i="1"/>
  <c r="AO296" i="1"/>
  <c r="AO304" i="1"/>
  <c r="AO312" i="1"/>
  <c r="AO320" i="1"/>
  <c r="AO328" i="1"/>
  <c r="AO336" i="1"/>
  <c r="AO344" i="1"/>
  <c r="AO352" i="1"/>
  <c r="AO360" i="1"/>
  <c r="AO368" i="1"/>
  <c r="AO376" i="1"/>
  <c r="AO384" i="1"/>
  <c r="AO392" i="1"/>
  <c r="AO400" i="1"/>
  <c r="AO408" i="1"/>
  <c r="AO416" i="1"/>
  <c r="AO424" i="1"/>
  <c r="AO432" i="1"/>
  <c r="AO440" i="1"/>
  <c r="AO448" i="1"/>
  <c r="AO456" i="1"/>
  <c r="AO464" i="1"/>
  <c r="AO472" i="1"/>
  <c r="AO480" i="1"/>
  <c r="AO488" i="1"/>
  <c r="AO496" i="1"/>
  <c r="AO504" i="1"/>
  <c r="AO512" i="1"/>
  <c r="AO520" i="1"/>
  <c r="AO528" i="1"/>
  <c r="AO536" i="1"/>
  <c r="AO544" i="1"/>
  <c r="AO552" i="1"/>
  <c r="AO560" i="1"/>
  <c r="AO568" i="1"/>
  <c r="AO576" i="1"/>
  <c r="AO584" i="1"/>
  <c r="AO592" i="1"/>
  <c r="AO600" i="1"/>
  <c r="AO608" i="1"/>
  <c r="AO616" i="1"/>
  <c r="AO624" i="1"/>
  <c r="AO632" i="1"/>
  <c r="AO640" i="1"/>
  <c r="AO648" i="1"/>
  <c r="AO656" i="1"/>
  <c r="AO664" i="1"/>
  <c r="AO672" i="1"/>
  <c r="AO680" i="1"/>
  <c r="AO688" i="1"/>
  <c r="AO17" i="1"/>
  <c r="AO25" i="1"/>
  <c r="AO33" i="1"/>
  <c r="AO41" i="1"/>
  <c r="AO49" i="1"/>
  <c r="AO57" i="1"/>
  <c r="AO65" i="1"/>
  <c r="AO73" i="1"/>
  <c r="AO81" i="1"/>
  <c r="AO89" i="1"/>
  <c r="AO97" i="1"/>
  <c r="AO105" i="1"/>
  <c r="AO113" i="1"/>
  <c r="AO121" i="1"/>
  <c r="AO129" i="1"/>
  <c r="AO137" i="1"/>
  <c r="AO145" i="1"/>
  <c r="AO153" i="1"/>
  <c r="AO161" i="1"/>
  <c r="AO169" i="1"/>
  <c r="AO177" i="1"/>
  <c r="AO185" i="1"/>
  <c r="AO193" i="1"/>
  <c r="AO201" i="1"/>
  <c r="AO209" i="1"/>
  <c r="AO217" i="1"/>
  <c r="AO225" i="1"/>
  <c r="AO233" i="1"/>
  <c r="AO241" i="1"/>
  <c r="AO249" i="1"/>
  <c r="AO257" i="1"/>
  <c r="AO265" i="1"/>
  <c r="AO273" i="1"/>
  <c r="AO281" i="1"/>
  <c r="AO289" i="1"/>
  <c r="AO297" i="1"/>
  <c r="AO305" i="1"/>
  <c r="AO313" i="1"/>
  <c r="AO321" i="1"/>
  <c r="AO329" i="1"/>
  <c r="AO337" i="1"/>
  <c r="AO345" i="1"/>
  <c r="AO353" i="1"/>
  <c r="AO361" i="1"/>
  <c r="AO369" i="1"/>
  <c r="AO377" i="1"/>
  <c r="AO385" i="1"/>
  <c r="AO393" i="1"/>
  <c r="AO401" i="1"/>
  <c r="AO409" i="1"/>
  <c r="AO417" i="1"/>
  <c r="AO425" i="1"/>
  <c r="AO433" i="1"/>
  <c r="AO441" i="1"/>
  <c r="AO449" i="1"/>
  <c r="AO457" i="1"/>
  <c r="AO465" i="1"/>
  <c r="AO473" i="1"/>
  <c r="AO481" i="1"/>
  <c r="AO489" i="1"/>
  <c r="AO497" i="1"/>
  <c r="AO505" i="1"/>
  <c r="AO513" i="1"/>
  <c r="AO521" i="1"/>
  <c r="AO529" i="1"/>
  <c r="AO537" i="1"/>
  <c r="AO545" i="1"/>
  <c r="AO553" i="1"/>
  <c r="AO561" i="1"/>
  <c r="AO569" i="1"/>
  <c r="AO577" i="1"/>
  <c r="AO585" i="1"/>
  <c r="AO593" i="1"/>
  <c r="AO601" i="1"/>
  <c r="AO609" i="1"/>
  <c r="AO617" i="1"/>
  <c r="AO625" i="1"/>
  <c r="AO633" i="1"/>
  <c r="AO641" i="1"/>
  <c r="AO649" i="1"/>
  <c r="AO657" i="1"/>
  <c r="AO665" i="1"/>
  <c r="AO673" i="1"/>
  <c r="AO681" i="1"/>
  <c r="AO689" i="1"/>
  <c r="AO18" i="1"/>
  <c r="AO26" i="1"/>
  <c r="AO34" i="1"/>
  <c r="AO42" i="1"/>
  <c r="AO50" i="1"/>
  <c r="AO58" i="1"/>
  <c r="AO66" i="1"/>
  <c r="AO74" i="1"/>
  <c r="AO82" i="1"/>
  <c r="AO90" i="1"/>
  <c r="AO98" i="1"/>
  <c r="AO106" i="1"/>
  <c r="AO114" i="1"/>
  <c r="AO122" i="1"/>
  <c r="AO130" i="1"/>
  <c r="AO138" i="1"/>
  <c r="AO146" i="1"/>
  <c r="AO154" i="1"/>
  <c r="AO162" i="1"/>
  <c r="AO170" i="1"/>
  <c r="AO178" i="1"/>
  <c r="AO186" i="1"/>
  <c r="AO194" i="1"/>
  <c r="AO202" i="1"/>
  <c r="AO210" i="1"/>
  <c r="AO218" i="1"/>
  <c r="AO226" i="1"/>
  <c r="AO234" i="1"/>
  <c r="AO242" i="1"/>
  <c r="AO250" i="1"/>
  <c r="AO258" i="1"/>
  <c r="AO266" i="1"/>
  <c r="AO274" i="1"/>
  <c r="AO282" i="1"/>
  <c r="AO290" i="1"/>
  <c r="AO298" i="1"/>
  <c r="AO306" i="1"/>
  <c r="AO314" i="1"/>
  <c r="AO322" i="1"/>
  <c r="AO330" i="1"/>
  <c r="AO338" i="1"/>
  <c r="AO346" i="1"/>
  <c r="AO354" i="1"/>
  <c r="AO362" i="1"/>
  <c r="AO370" i="1"/>
  <c r="AO378" i="1"/>
  <c r="AO386" i="1"/>
  <c r="AO394" i="1"/>
  <c r="AO402" i="1"/>
  <c r="AO410" i="1"/>
  <c r="AO418" i="1"/>
  <c r="AO426" i="1"/>
  <c r="AO434" i="1"/>
  <c r="AO442" i="1"/>
  <c r="AO450" i="1"/>
  <c r="AO458" i="1"/>
  <c r="AO466" i="1"/>
  <c r="AO474" i="1"/>
  <c r="AO482" i="1"/>
  <c r="AO490" i="1"/>
  <c r="AO498" i="1"/>
  <c r="AO506" i="1"/>
  <c r="AO19" i="1"/>
  <c r="AO20" i="1"/>
  <c r="AO31" i="1"/>
  <c r="AO45" i="1"/>
  <c r="AO59" i="1"/>
  <c r="AO70" i="1"/>
  <c r="AO84" i="1"/>
  <c r="AO95" i="1"/>
  <c r="AO109" i="1"/>
  <c r="AO123" i="1"/>
  <c r="AO134" i="1"/>
  <c r="AO148" i="1"/>
  <c r="AO159" i="1"/>
  <c r="AO173" i="1"/>
  <c r="AO187" i="1"/>
  <c r="AO198" i="1"/>
  <c r="AO212" i="1"/>
  <c r="AO223" i="1"/>
  <c r="AO237" i="1"/>
  <c r="AO251" i="1"/>
  <c r="AO262" i="1"/>
  <c r="AO276" i="1"/>
  <c r="AO287" i="1"/>
  <c r="AO301" i="1"/>
  <c r="AO315" i="1"/>
  <c r="AO326" i="1"/>
  <c r="AO340" i="1"/>
  <c r="AO351" i="1"/>
  <c r="AO365" i="1"/>
  <c r="AO379" i="1"/>
  <c r="AO390" i="1"/>
  <c r="AO404" i="1"/>
  <c r="AO415" i="1"/>
  <c r="AO429" i="1"/>
  <c r="AO443" i="1"/>
  <c r="AO454" i="1"/>
  <c r="AO468" i="1"/>
  <c r="AO479" i="1"/>
  <c r="AO493" i="1"/>
  <c r="AO507" i="1"/>
  <c r="AO517" i="1"/>
  <c r="AO527" i="1"/>
  <c r="AO539" i="1"/>
  <c r="AO549" i="1"/>
  <c r="AO559" i="1"/>
  <c r="AO571" i="1"/>
  <c r="AO581" i="1"/>
  <c r="AO591" i="1"/>
  <c r="AO603" i="1"/>
  <c r="AO613" i="1"/>
  <c r="AO623" i="1"/>
  <c r="AO635" i="1"/>
  <c r="AO645" i="1"/>
  <c r="AO655" i="1"/>
  <c r="AO667" i="1"/>
  <c r="AO677" i="1"/>
  <c r="AO687" i="1"/>
  <c r="AO697" i="1"/>
  <c r="AO705" i="1"/>
  <c r="AO713" i="1"/>
  <c r="AO721" i="1"/>
  <c r="AO729" i="1"/>
  <c r="AO737" i="1"/>
  <c r="AO745" i="1"/>
  <c r="AO753" i="1"/>
  <c r="AO761" i="1"/>
  <c r="AO769" i="1"/>
  <c r="AO777" i="1"/>
  <c r="AO785" i="1"/>
  <c r="AO793" i="1"/>
  <c r="AO801" i="1"/>
  <c r="AO809" i="1"/>
  <c r="AO817" i="1"/>
  <c r="AO825" i="1"/>
  <c r="AO833" i="1"/>
  <c r="AO841" i="1"/>
  <c r="AO849" i="1"/>
  <c r="AO857" i="1"/>
  <c r="AO865" i="1"/>
  <c r="AO873" i="1"/>
  <c r="AO881" i="1"/>
  <c r="AO889" i="1"/>
  <c r="AO897" i="1"/>
  <c r="AO905" i="1"/>
  <c r="AO913" i="1"/>
  <c r="AO921" i="1"/>
  <c r="AO929" i="1"/>
  <c r="AO937" i="1"/>
  <c r="AO945" i="1"/>
  <c r="AO953" i="1"/>
  <c r="AO21" i="1"/>
  <c r="AO35" i="1"/>
  <c r="AO46" i="1"/>
  <c r="AO60" i="1"/>
  <c r="AO71" i="1"/>
  <c r="AO85" i="1"/>
  <c r="AO99" i="1"/>
  <c r="AO110" i="1"/>
  <c r="AO124" i="1"/>
  <c r="AO135" i="1"/>
  <c r="AO149" i="1"/>
  <c r="AO163" i="1"/>
  <c r="AO174" i="1"/>
  <c r="AO188" i="1"/>
  <c r="AO199" i="1"/>
  <c r="AO213" i="1"/>
  <c r="AO227" i="1"/>
  <c r="AO238" i="1"/>
  <c r="AO252" i="1"/>
  <c r="AO263" i="1"/>
  <c r="AO277" i="1"/>
  <c r="AO291" i="1"/>
  <c r="AO302" i="1"/>
  <c r="AO316" i="1"/>
  <c r="AO327" i="1"/>
  <c r="AO341" i="1"/>
  <c r="AO355" i="1"/>
  <c r="AO366" i="1"/>
  <c r="AO380" i="1"/>
  <c r="AO391" i="1"/>
  <c r="AO405" i="1"/>
  <c r="AO419" i="1"/>
  <c r="AO430" i="1"/>
  <c r="AO444" i="1"/>
  <c r="AO455" i="1"/>
  <c r="AO469" i="1"/>
  <c r="AO483" i="1"/>
  <c r="AO494" i="1"/>
  <c r="AO508" i="1"/>
  <c r="AO518" i="1"/>
  <c r="AO530" i="1"/>
  <c r="AO540" i="1"/>
  <c r="AO550" i="1"/>
  <c r="AO562" i="1"/>
  <c r="AO572" i="1"/>
  <c r="AO582" i="1"/>
  <c r="AO594" i="1"/>
  <c r="AO604" i="1"/>
  <c r="AO614" i="1"/>
  <c r="AO626" i="1"/>
  <c r="AO636" i="1"/>
  <c r="AO646" i="1"/>
  <c r="AO658" i="1"/>
  <c r="AO668" i="1"/>
  <c r="AO678" i="1"/>
  <c r="AO690" i="1"/>
  <c r="AO698" i="1"/>
  <c r="AO706" i="1"/>
  <c r="AO714" i="1"/>
  <c r="AO722" i="1"/>
  <c r="AO730" i="1"/>
  <c r="AO738" i="1"/>
  <c r="AO746" i="1"/>
  <c r="AO754" i="1"/>
  <c r="AO762" i="1"/>
  <c r="AO770" i="1"/>
  <c r="AO778" i="1"/>
  <c r="AO786" i="1"/>
  <c r="AO794" i="1"/>
  <c r="AO802" i="1"/>
  <c r="AO810" i="1"/>
  <c r="AO818" i="1"/>
  <c r="AO826" i="1"/>
  <c r="AO834" i="1"/>
  <c r="AO842" i="1"/>
  <c r="AO850" i="1"/>
  <c r="AO858" i="1"/>
  <c r="AO866" i="1"/>
  <c r="AO874" i="1"/>
  <c r="AO882" i="1"/>
  <c r="AO890" i="1"/>
  <c r="AO898" i="1"/>
  <c r="AO906" i="1"/>
  <c r="AO914" i="1"/>
  <c r="AO922" i="1"/>
  <c r="AO22" i="1"/>
  <c r="AO36" i="1"/>
  <c r="AO47" i="1"/>
  <c r="AO61" i="1"/>
  <c r="AO75" i="1"/>
  <c r="AO86" i="1"/>
  <c r="AO100" i="1"/>
  <c r="AO111" i="1"/>
  <c r="AO125" i="1"/>
  <c r="AO139" i="1"/>
  <c r="AO150" i="1"/>
  <c r="AO164" i="1"/>
  <c r="AO175" i="1"/>
  <c r="AO189" i="1"/>
  <c r="AO203" i="1"/>
  <c r="AO214" i="1"/>
  <c r="AO228" i="1"/>
  <c r="AO239" i="1"/>
  <c r="AO253" i="1"/>
  <c r="AO267" i="1"/>
  <c r="AO278" i="1"/>
  <c r="AO292" i="1"/>
  <c r="AO303" i="1"/>
  <c r="AO317" i="1"/>
  <c r="AO331" i="1"/>
  <c r="AO342" i="1"/>
  <c r="AO356" i="1"/>
  <c r="AO367" i="1"/>
  <c r="AO381" i="1"/>
  <c r="AO395" i="1"/>
  <c r="AO406" i="1"/>
  <c r="AO420" i="1"/>
  <c r="AO431" i="1"/>
  <c r="AO445" i="1"/>
  <c r="AO459" i="1"/>
  <c r="AO470" i="1"/>
  <c r="AO484" i="1"/>
  <c r="AO495" i="1"/>
  <c r="AO509" i="1"/>
  <c r="AO519" i="1"/>
  <c r="AO531" i="1"/>
  <c r="AO541" i="1"/>
  <c r="AO551" i="1"/>
  <c r="AO563" i="1"/>
  <c r="AO573" i="1"/>
  <c r="AO583" i="1"/>
  <c r="AO595" i="1"/>
  <c r="AO605" i="1"/>
  <c r="AO615" i="1"/>
  <c r="AO627" i="1"/>
  <c r="AO637" i="1"/>
  <c r="AO647" i="1"/>
  <c r="AO659" i="1"/>
  <c r="AO669" i="1"/>
  <c r="AO679" i="1"/>
  <c r="AO691" i="1"/>
  <c r="AO699" i="1"/>
  <c r="AO707" i="1"/>
  <c r="AO715" i="1"/>
  <c r="AO723" i="1"/>
  <c r="AO731" i="1"/>
  <c r="AO739" i="1"/>
  <c r="AO747" i="1"/>
  <c r="AO755" i="1"/>
  <c r="AO763" i="1"/>
  <c r="AO771" i="1"/>
  <c r="AO779" i="1"/>
  <c r="AO787" i="1"/>
  <c r="AO795" i="1"/>
  <c r="AO803" i="1"/>
  <c r="AO811" i="1"/>
  <c r="AO819" i="1"/>
  <c r="AO827" i="1"/>
  <c r="AO835" i="1"/>
  <c r="AO843" i="1"/>
  <c r="AO851" i="1"/>
  <c r="AO859" i="1"/>
  <c r="AO867" i="1"/>
  <c r="AO875" i="1"/>
  <c r="AO883" i="1"/>
  <c r="AO891" i="1"/>
  <c r="AO899" i="1"/>
  <c r="AO907" i="1"/>
  <c r="AO915" i="1"/>
  <c r="AO923" i="1"/>
  <c r="AO30" i="1"/>
  <c r="AO44" i="1"/>
  <c r="AO55" i="1"/>
  <c r="AO69" i="1"/>
  <c r="AO83" i="1"/>
  <c r="AO94" i="1"/>
  <c r="AO108" i="1"/>
  <c r="AO119" i="1"/>
  <c r="AO133" i="1"/>
  <c r="AO147" i="1"/>
  <c r="AO158" i="1"/>
  <c r="AO172" i="1"/>
  <c r="AO183" i="1"/>
  <c r="AO197" i="1"/>
  <c r="AO211" i="1"/>
  <c r="AO222" i="1"/>
  <c r="AO236" i="1"/>
  <c r="AO247" i="1"/>
  <c r="AO261" i="1"/>
  <c r="AO275" i="1"/>
  <c r="AO286" i="1"/>
  <c r="AO300" i="1"/>
  <c r="AO311" i="1"/>
  <c r="AO325" i="1"/>
  <c r="AO339" i="1"/>
  <c r="AO350" i="1"/>
  <c r="AO364" i="1"/>
  <c r="AO375" i="1"/>
  <c r="AO389" i="1"/>
  <c r="AO403" i="1"/>
  <c r="AO414" i="1"/>
  <c r="AO428" i="1"/>
  <c r="AO439" i="1"/>
  <c r="AO453" i="1"/>
  <c r="AO467" i="1"/>
  <c r="AO478" i="1"/>
  <c r="AO492" i="1"/>
  <c r="AO503" i="1"/>
  <c r="AO516" i="1"/>
  <c r="AO526" i="1"/>
  <c r="AO538" i="1"/>
  <c r="AO548" i="1"/>
  <c r="AO558" i="1"/>
  <c r="AO570" i="1"/>
  <c r="AO580" i="1"/>
  <c r="AO590" i="1"/>
  <c r="AO602" i="1"/>
  <c r="AO612" i="1"/>
  <c r="AO622" i="1"/>
  <c r="AO634" i="1"/>
  <c r="AO644" i="1"/>
  <c r="AO654" i="1"/>
  <c r="AO666" i="1"/>
  <c r="AO676" i="1"/>
  <c r="AO686" i="1"/>
  <c r="AO696" i="1"/>
  <c r="AO704" i="1"/>
  <c r="AO712" i="1"/>
  <c r="AO720" i="1"/>
  <c r="AO728" i="1"/>
  <c r="AO736" i="1"/>
  <c r="AO744" i="1"/>
  <c r="AO752" i="1"/>
  <c r="AO760" i="1"/>
  <c r="AO768" i="1"/>
  <c r="AO776" i="1"/>
  <c r="AO784" i="1"/>
  <c r="AO792" i="1"/>
  <c r="AO800" i="1"/>
  <c r="AO808" i="1"/>
  <c r="AO816" i="1"/>
  <c r="AO824" i="1"/>
  <c r="AO832" i="1"/>
  <c r="AO840" i="1"/>
  <c r="AO848" i="1"/>
  <c r="AO856" i="1"/>
  <c r="AO864" i="1"/>
  <c r="AO23" i="1"/>
  <c r="AO51" i="1"/>
  <c r="AO76" i="1"/>
  <c r="AO101" i="1"/>
  <c r="AO126" i="1"/>
  <c r="AO151" i="1"/>
  <c r="AO179" i="1"/>
  <c r="AO204" i="1"/>
  <c r="AO229" i="1"/>
  <c r="AO254" i="1"/>
  <c r="AO279" i="1"/>
  <c r="AO307" i="1"/>
  <c r="AO332" i="1"/>
  <c r="AO357" i="1"/>
  <c r="AO382" i="1"/>
  <c r="AO407" i="1"/>
  <c r="AO435" i="1"/>
  <c r="AO460" i="1"/>
  <c r="AO485" i="1"/>
  <c r="AO510" i="1"/>
  <c r="AO532" i="1"/>
  <c r="AO554" i="1"/>
  <c r="AO574" i="1"/>
  <c r="AO596" i="1"/>
  <c r="AO618" i="1"/>
  <c r="AO638" i="1"/>
  <c r="AO660" i="1"/>
  <c r="AO682" i="1"/>
  <c r="AO700" i="1"/>
  <c r="AO716" i="1"/>
  <c r="AO732" i="1"/>
  <c r="AO748" i="1"/>
  <c r="AO764" i="1"/>
  <c r="AO780" i="1"/>
  <c r="AO796" i="1"/>
  <c r="AO812" i="1"/>
  <c r="AO828" i="1"/>
  <c r="AO844" i="1"/>
  <c r="AO860" i="1"/>
  <c r="AO872" i="1"/>
  <c r="AO886" i="1"/>
  <c r="AO900" i="1"/>
  <c r="AO911" i="1"/>
  <c r="AO925" i="1"/>
  <c r="AO934" i="1"/>
  <c r="AO943" i="1"/>
  <c r="AO952" i="1"/>
  <c r="AO27" i="1"/>
  <c r="AO52" i="1"/>
  <c r="AO77" i="1"/>
  <c r="AO102" i="1"/>
  <c r="AO127" i="1"/>
  <c r="AO155" i="1"/>
  <c r="AO180" i="1"/>
  <c r="AO205" i="1"/>
  <c r="AO230" i="1"/>
  <c r="AO255" i="1"/>
  <c r="AO283" i="1"/>
  <c r="AO308" i="1"/>
  <c r="AO333" i="1"/>
  <c r="AO358" i="1"/>
  <c r="AO383" i="1"/>
  <c r="AO411" i="1"/>
  <c r="AO436" i="1"/>
  <c r="AO461" i="1"/>
  <c r="AO486" i="1"/>
  <c r="AO511" i="1"/>
  <c r="AO533" i="1"/>
  <c r="AO555" i="1"/>
  <c r="AO575" i="1"/>
  <c r="AO597" i="1"/>
  <c r="AO619" i="1"/>
  <c r="AO639" i="1"/>
  <c r="AO661" i="1"/>
  <c r="AO683" i="1"/>
  <c r="AO701" i="1"/>
  <c r="AO717" i="1"/>
  <c r="AO733" i="1"/>
  <c r="AO749" i="1"/>
  <c r="AO765" i="1"/>
  <c r="AO781" i="1"/>
  <c r="AO797" i="1"/>
  <c r="AO813" i="1"/>
  <c r="AO829" i="1"/>
  <c r="AO845" i="1"/>
  <c r="AO861" i="1"/>
  <c r="AO876" i="1"/>
  <c r="AO887" i="1"/>
  <c r="AO901" i="1"/>
  <c r="AO912" i="1"/>
  <c r="AO926" i="1"/>
  <c r="AO935" i="1"/>
  <c r="AO944" i="1"/>
  <c r="AO954" i="1"/>
  <c r="AO28" i="1"/>
  <c r="AO53" i="1"/>
  <c r="AO78" i="1"/>
  <c r="AO103" i="1"/>
  <c r="AO131" i="1"/>
  <c r="AO156" i="1"/>
  <c r="AO181" i="1"/>
  <c r="AO206" i="1"/>
  <c r="AO231" i="1"/>
  <c r="AO259" i="1"/>
  <c r="AO284" i="1"/>
  <c r="AO309" i="1"/>
  <c r="AO334" i="1"/>
  <c r="AO359" i="1"/>
  <c r="AO387" i="1"/>
  <c r="AO412" i="1"/>
  <c r="AO437" i="1"/>
  <c r="AO462" i="1"/>
  <c r="AO487" i="1"/>
  <c r="AO514" i="1"/>
  <c r="AO534" i="1"/>
  <c r="AO556" i="1"/>
  <c r="AO578" i="1"/>
  <c r="AO598" i="1"/>
  <c r="AO620" i="1"/>
  <c r="AO642" i="1"/>
  <c r="AO662" i="1"/>
  <c r="AO684" i="1"/>
  <c r="AO702" i="1"/>
  <c r="AO718" i="1"/>
  <c r="AO734" i="1"/>
  <c r="AO750" i="1"/>
  <c r="AO766" i="1"/>
  <c r="AO782" i="1"/>
  <c r="AO798" i="1"/>
  <c r="AO814" i="1"/>
  <c r="AO830" i="1"/>
  <c r="AO846" i="1"/>
  <c r="AO862" i="1"/>
  <c r="AO877" i="1"/>
  <c r="AO888" i="1"/>
  <c r="AO902" i="1"/>
  <c r="AO916" i="1"/>
  <c r="AO927" i="1"/>
  <c r="AO936" i="1"/>
  <c r="AO946" i="1"/>
  <c r="AO955" i="1"/>
  <c r="AO29" i="1"/>
  <c r="AO37" i="1"/>
  <c r="AO43" i="1"/>
  <c r="AO68" i="1"/>
  <c r="AO93" i="1"/>
  <c r="AO118" i="1"/>
  <c r="AO143" i="1"/>
  <c r="AO171" i="1"/>
  <c r="AO196" i="1"/>
  <c r="AO221" i="1"/>
  <c r="AO246" i="1"/>
  <c r="AO271" i="1"/>
  <c r="AO299" i="1"/>
  <c r="AO324" i="1"/>
  <c r="AO349" i="1"/>
  <c r="AO374" i="1"/>
  <c r="AO399" i="1"/>
  <c r="AO427" i="1"/>
  <c r="AO452" i="1"/>
  <c r="AO477" i="1"/>
  <c r="AO502" i="1"/>
  <c r="AO525" i="1"/>
  <c r="AO547" i="1"/>
  <c r="AO567" i="1"/>
  <c r="AO589" i="1"/>
  <c r="AO611" i="1"/>
  <c r="AO631" i="1"/>
  <c r="AO653" i="1"/>
  <c r="AO675" i="1"/>
  <c r="AO695" i="1"/>
  <c r="AO711" i="1"/>
  <c r="AO727" i="1"/>
  <c r="AO743" i="1"/>
  <c r="AO759" i="1"/>
  <c r="AO775" i="1"/>
  <c r="AO791" i="1"/>
  <c r="AO807" i="1"/>
  <c r="AO823" i="1"/>
  <c r="AO839" i="1"/>
  <c r="AO855" i="1"/>
  <c r="AO871" i="1"/>
  <c r="AO885" i="1"/>
  <c r="AO896" i="1"/>
  <c r="AO910" i="1"/>
  <c r="AO924" i="1"/>
  <c r="AO933" i="1"/>
  <c r="AO942" i="1"/>
  <c r="AO951" i="1"/>
  <c r="AO38" i="1"/>
  <c r="AO91" i="1"/>
  <c r="AO141" i="1"/>
  <c r="AO191" i="1"/>
  <c r="AO244" i="1"/>
  <c r="AO294" i="1"/>
  <c r="AO347" i="1"/>
  <c r="AO397" i="1"/>
  <c r="AO447" i="1"/>
  <c r="AO500" i="1"/>
  <c r="AO543" i="1"/>
  <c r="AO587" i="1"/>
  <c r="AO629" i="1"/>
  <c r="AO671" i="1"/>
  <c r="AO709" i="1"/>
  <c r="AO741" i="1"/>
  <c r="AO773" i="1"/>
  <c r="AO805" i="1"/>
  <c r="AO837" i="1"/>
  <c r="AO869" i="1"/>
  <c r="AO894" i="1"/>
  <c r="AO919" i="1"/>
  <c r="AO940" i="1"/>
  <c r="AO39" i="1"/>
  <c r="AO92" i="1"/>
  <c r="AO142" i="1"/>
  <c r="AO195" i="1"/>
  <c r="AO245" i="1"/>
  <c r="AO295" i="1"/>
  <c r="AO348" i="1"/>
  <c r="AO398" i="1"/>
  <c r="AO451" i="1"/>
  <c r="AO501" i="1"/>
  <c r="AO546" i="1"/>
  <c r="AO588" i="1"/>
  <c r="AO630" i="1"/>
  <c r="AO674" i="1"/>
  <c r="AO710" i="1"/>
  <c r="AO742" i="1"/>
  <c r="AO774" i="1"/>
  <c r="AO806" i="1"/>
  <c r="AO838" i="1"/>
  <c r="AO870" i="1"/>
  <c r="AO895" i="1"/>
  <c r="AO920" i="1"/>
  <c r="AO941" i="1"/>
  <c r="AO54" i="1"/>
  <c r="AO107" i="1"/>
  <c r="AO157" i="1"/>
  <c r="AO207" i="1"/>
  <c r="AO260" i="1"/>
  <c r="AO310" i="1"/>
  <c r="AO363" i="1"/>
  <c r="AO413" i="1"/>
  <c r="AO463" i="1"/>
  <c r="AO515" i="1"/>
  <c r="AO557" i="1"/>
  <c r="AO599" i="1"/>
  <c r="AO643" i="1"/>
  <c r="AO685" i="1"/>
  <c r="AO719" i="1"/>
  <c r="AO751" i="1"/>
  <c r="AO783" i="1"/>
  <c r="AO815" i="1"/>
  <c r="AO847" i="1"/>
  <c r="AO878" i="1"/>
  <c r="AO903" i="1"/>
  <c r="AO928" i="1"/>
  <c r="AO947" i="1"/>
  <c r="AO87" i="1"/>
  <c r="AO140" i="1"/>
  <c r="AO190" i="1"/>
  <c r="AO243" i="1"/>
  <c r="AO293" i="1"/>
  <c r="AO343" i="1"/>
  <c r="AO396" i="1"/>
  <c r="AO446" i="1"/>
  <c r="AO499" i="1"/>
  <c r="AO542" i="1"/>
  <c r="AO586" i="1"/>
  <c r="AO628" i="1"/>
  <c r="AO670" i="1"/>
  <c r="AO708" i="1"/>
  <c r="AO740" i="1"/>
  <c r="AO772" i="1"/>
  <c r="AO804" i="1"/>
  <c r="AO836" i="1"/>
  <c r="AO868" i="1"/>
  <c r="AO893" i="1"/>
  <c r="AO918" i="1"/>
  <c r="AO939" i="1"/>
  <c r="AO15" i="1"/>
  <c r="AO62" i="1"/>
  <c r="AO165" i="1"/>
  <c r="AO268" i="1"/>
  <c r="AO371" i="1"/>
  <c r="AO471" i="1"/>
  <c r="AO564" i="1"/>
  <c r="AO650" i="1"/>
  <c r="AO724" i="1"/>
  <c r="AO788" i="1"/>
  <c r="AO852" i="1"/>
  <c r="AO904" i="1"/>
  <c r="AO948" i="1"/>
  <c r="AO63" i="1"/>
  <c r="AO166" i="1"/>
  <c r="AO269" i="1"/>
  <c r="AO372" i="1"/>
  <c r="AO475" i="1"/>
  <c r="AO565" i="1"/>
  <c r="AO651" i="1"/>
  <c r="AO725" i="1"/>
  <c r="AO789" i="1"/>
  <c r="AO853" i="1"/>
  <c r="AO908" i="1"/>
  <c r="AO949" i="1"/>
  <c r="AO67" i="1"/>
  <c r="AO167" i="1"/>
  <c r="AO270" i="1"/>
  <c r="AO373" i="1"/>
  <c r="AO476" i="1"/>
  <c r="AO566" i="1"/>
  <c r="AO652" i="1"/>
  <c r="AO726" i="1"/>
  <c r="AO790" i="1"/>
  <c r="AO854" i="1"/>
  <c r="AO909" i="1"/>
  <c r="AO950" i="1"/>
  <c r="AO132" i="1"/>
  <c r="AO235" i="1"/>
  <c r="AO335" i="1"/>
  <c r="AO438" i="1"/>
  <c r="AO535" i="1"/>
  <c r="AO621" i="1"/>
  <c r="AO703" i="1"/>
  <c r="AO767" i="1"/>
  <c r="AO831" i="1"/>
  <c r="AO892" i="1"/>
  <c r="AO938" i="1"/>
  <c r="AO79" i="1"/>
  <c r="AO285" i="1"/>
  <c r="AO491" i="1"/>
  <c r="AO663" i="1"/>
  <c r="AO799" i="1"/>
  <c r="AO917" i="1"/>
  <c r="AO115" i="1"/>
  <c r="AO318" i="1"/>
  <c r="AO522" i="1"/>
  <c r="AO692" i="1"/>
  <c r="AO820" i="1"/>
  <c r="AO930" i="1"/>
  <c r="AO116" i="1"/>
  <c r="AO319" i="1"/>
  <c r="AO523" i="1"/>
  <c r="AO693" i="1"/>
  <c r="AO821" i="1"/>
  <c r="AO931" i="1"/>
  <c r="AO117" i="1"/>
  <c r="AO323" i="1"/>
  <c r="AO524" i="1"/>
  <c r="AO694" i="1"/>
  <c r="AO822" i="1"/>
  <c r="AO932" i="1"/>
  <c r="AO182" i="1"/>
  <c r="AO388" i="1"/>
  <c r="AO579" i="1"/>
  <c r="AO735" i="1"/>
  <c r="AO863" i="1"/>
  <c r="AO956" i="1"/>
  <c r="AO215" i="1"/>
  <c r="AO421" i="1"/>
  <c r="AO606" i="1"/>
  <c r="AO756" i="1"/>
  <c r="AO879" i="1"/>
  <c r="AO219" i="1"/>
  <c r="AO422" i="1"/>
  <c r="AO607" i="1"/>
  <c r="AO757" i="1"/>
  <c r="AO880" i="1"/>
  <c r="AO220" i="1"/>
  <c r="AO423" i="1"/>
  <c r="AO610" i="1"/>
  <c r="AO758" i="1"/>
  <c r="AO884" i="1"/>
  <c r="AL22" i="1"/>
  <c r="AL30" i="1"/>
  <c r="AL38" i="1"/>
  <c r="AL46" i="1"/>
  <c r="AL54" i="1"/>
  <c r="AL62" i="1"/>
  <c r="AL70" i="1"/>
  <c r="AL78" i="1"/>
  <c r="AL86" i="1"/>
  <c r="AL94" i="1"/>
  <c r="AL102" i="1"/>
  <c r="AL110" i="1"/>
  <c r="AL118" i="1"/>
  <c r="AL126" i="1"/>
  <c r="AL134" i="1"/>
  <c r="AL142" i="1"/>
  <c r="AL150" i="1"/>
  <c r="AL158" i="1"/>
  <c r="AL166" i="1"/>
  <c r="AL174" i="1"/>
  <c r="AL182" i="1"/>
  <c r="AL190" i="1"/>
  <c r="AL198" i="1"/>
  <c r="AL206" i="1"/>
  <c r="AL214" i="1"/>
  <c r="AL222" i="1"/>
  <c r="AL230" i="1"/>
  <c r="AL238" i="1"/>
  <c r="AL246" i="1"/>
  <c r="AL254" i="1"/>
  <c r="AL262" i="1"/>
  <c r="AL270" i="1"/>
  <c r="AL278" i="1"/>
  <c r="AL286" i="1"/>
  <c r="AL294" i="1"/>
  <c r="AL302" i="1"/>
  <c r="AL310" i="1"/>
  <c r="AL318" i="1"/>
  <c r="AL326" i="1"/>
  <c r="AL334" i="1"/>
  <c r="AL342" i="1"/>
  <c r="AL350" i="1"/>
  <c r="AL358" i="1"/>
  <c r="AL366" i="1"/>
  <c r="AL374" i="1"/>
  <c r="AL382" i="1"/>
  <c r="AL390" i="1"/>
  <c r="AL398" i="1"/>
  <c r="AL406" i="1"/>
  <c r="AL414" i="1"/>
  <c r="AL422" i="1"/>
  <c r="AL430" i="1"/>
  <c r="AL438" i="1"/>
  <c r="AL446" i="1"/>
  <c r="AL454" i="1"/>
  <c r="AL462" i="1"/>
  <c r="AL470" i="1"/>
  <c r="AL478" i="1"/>
  <c r="AL486" i="1"/>
  <c r="AL494" i="1"/>
  <c r="AL502" i="1"/>
  <c r="AL510" i="1"/>
  <c r="AL518" i="1"/>
  <c r="AL526" i="1"/>
  <c r="AL534" i="1"/>
  <c r="AL542" i="1"/>
  <c r="AL550" i="1"/>
  <c r="AL558" i="1"/>
  <c r="AL566" i="1"/>
  <c r="AL574" i="1"/>
  <c r="AL582" i="1"/>
  <c r="AL590" i="1"/>
  <c r="AL598" i="1"/>
  <c r="AL606" i="1"/>
  <c r="AL614" i="1"/>
  <c r="AL622" i="1"/>
  <c r="AL630" i="1"/>
  <c r="AL638" i="1"/>
  <c r="AL646" i="1"/>
  <c r="AL654" i="1"/>
  <c r="AL662" i="1"/>
  <c r="AL670" i="1"/>
  <c r="AL678" i="1"/>
  <c r="AL686" i="1"/>
  <c r="AL694" i="1"/>
  <c r="AL702" i="1"/>
  <c r="AL710" i="1"/>
  <c r="AL718" i="1"/>
  <c r="AL726" i="1"/>
  <c r="AL734" i="1"/>
  <c r="AL742" i="1"/>
  <c r="AL750" i="1"/>
  <c r="AL758" i="1"/>
  <c r="AL766" i="1"/>
  <c r="AL774" i="1"/>
  <c r="AL782" i="1"/>
  <c r="AL790" i="1"/>
  <c r="AL798" i="1"/>
  <c r="AL806" i="1"/>
  <c r="AL814" i="1"/>
  <c r="AL822" i="1"/>
  <c r="AL830" i="1"/>
  <c r="AL838" i="1"/>
  <c r="AL846" i="1"/>
  <c r="AL854" i="1"/>
  <c r="AL862" i="1"/>
  <c r="AL870" i="1"/>
  <c r="AL878" i="1"/>
  <c r="AL886" i="1"/>
  <c r="AL894" i="1"/>
  <c r="AL902" i="1"/>
  <c r="AL910" i="1"/>
  <c r="AL918" i="1"/>
  <c r="AL926" i="1"/>
  <c r="AL934" i="1"/>
  <c r="AL942" i="1"/>
  <c r="AL950" i="1"/>
  <c r="AL23" i="1"/>
  <c r="AL31" i="1"/>
  <c r="AL39" i="1"/>
  <c r="AL47" i="1"/>
  <c r="AL55" i="1"/>
  <c r="AL63" i="1"/>
  <c r="AL71" i="1"/>
  <c r="AL79" i="1"/>
  <c r="AL87" i="1"/>
  <c r="AL95" i="1"/>
  <c r="AL103" i="1"/>
  <c r="AL111" i="1"/>
  <c r="AL119" i="1"/>
  <c r="AL127" i="1"/>
  <c r="AL135" i="1"/>
  <c r="AL143" i="1"/>
  <c r="AL151" i="1"/>
  <c r="AL159" i="1"/>
  <c r="AL167" i="1"/>
  <c r="AL175" i="1"/>
  <c r="AL183" i="1"/>
  <c r="AL191" i="1"/>
  <c r="AL199" i="1"/>
  <c r="AL207" i="1"/>
  <c r="AL215" i="1"/>
  <c r="AL223" i="1"/>
  <c r="AL231" i="1"/>
  <c r="AL239" i="1"/>
  <c r="AL247" i="1"/>
  <c r="AL255" i="1"/>
  <c r="AL263" i="1"/>
  <c r="AL271" i="1"/>
  <c r="AL279" i="1"/>
  <c r="AL287" i="1"/>
  <c r="AL295" i="1"/>
  <c r="AL303" i="1"/>
  <c r="AL311" i="1"/>
  <c r="AL319" i="1"/>
  <c r="AL327" i="1"/>
  <c r="AL335" i="1"/>
  <c r="AL343" i="1"/>
  <c r="AL351" i="1"/>
  <c r="AL359" i="1"/>
  <c r="AL367" i="1"/>
  <c r="AL375" i="1"/>
  <c r="AL383" i="1"/>
  <c r="AL391" i="1"/>
  <c r="AL399" i="1"/>
  <c r="AL407" i="1"/>
  <c r="AL415" i="1"/>
  <c r="AL16" i="1"/>
  <c r="AL24" i="1"/>
  <c r="AL32" i="1"/>
  <c r="AL40" i="1"/>
  <c r="AL48" i="1"/>
  <c r="AL56" i="1"/>
  <c r="AL64" i="1"/>
  <c r="AL72" i="1"/>
  <c r="AL80" i="1"/>
  <c r="AL88" i="1"/>
  <c r="AL96" i="1"/>
  <c r="AL104" i="1"/>
  <c r="AL112" i="1"/>
  <c r="AL120" i="1"/>
  <c r="AL128" i="1"/>
  <c r="AL136" i="1"/>
  <c r="AL144" i="1"/>
  <c r="AL152" i="1"/>
  <c r="AL160" i="1"/>
  <c r="AL168" i="1"/>
  <c r="AL176" i="1"/>
  <c r="AL184" i="1"/>
  <c r="AL192" i="1"/>
  <c r="AL200" i="1"/>
  <c r="AL208" i="1"/>
  <c r="AL216" i="1"/>
  <c r="AL224" i="1"/>
  <c r="AL232" i="1"/>
  <c r="AL240" i="1"/>
  <c r="AL248" i="1"/>
  <c r="AL256" i="1"/>
  <c r="AL264" i="1"/>
  <c r="AL272" i="1"/>
  <c r="AL280" i="1"/>
  <c r="AL288" i="1"/>
  <c r="AL296" i="1"/>
  <c r="AL304" i="1"/>
  <c r="AL312" i="1"/>
  <c r="AL320" i="1"/>
  <c r="AL328" i="1"/>
  <c r="AL336" i="1"/>
  <c r="AL344" i="1"/>
  <c r="AL352" i="1"/>
  <c r="AL360" i="1"/>
  <c r="AL368" i="1"/>
  <c r="AL376" i="1"/>
  <c r="AL384" i="1"/>
  <c r="AL392" i="1"/>
  <c r="AL21" i="1"/>
  <c r="AL29" i="1"/>
  <c r="AL37" i="1"/>
  <c r="AL45" i="1"/>
  <c r="AL53" i="1"/>
  <c r="AL61" i="1"/>
  <c r="AL69" i="1"/>
  <c r="AL77" i="1"/>
  <c r="AL85" i="1"/>
  <c r="AL93" i="1"/>
  <c r="AL101" i="1"/>
  <c r="AL109" i="1"/>
  <c r="AL117" i="1"/>
  <c r="AL125" i="1"/>
  <c r="AL133" i="1"/>
  <c r="AL141" i="1"/>
  <c r="AL149" i="1"/>
  <c r="AL157" i="1"/>
  <c r="AL165" i="1"/>
  <c r="AL173" i="1"/>
  <c r="AL181" i="1"/>
  <c r="AL189" i="1"/>
  <c r="AL197" i="1"/>
  <c r="AL205" i="1"/>
  <c r="AL213" i="1"/>
  <c r="AL221" i="1"/>
  <c r="AL229" i="1"/>
  <c r="AL237" i="1"/>
  <c r="AL245" i="1"/>
  <c r="AL253" i="1"/>
  <c r="AL261" i="1"/>
  <c r="AL269" i="1"/>
  <c r="AL277" i="1"/>
  <c r="AL285" i="1"/>
  <c r="AL293" i="1"/>
  <c r="AL301" i="1"/>
  <c r="AL309" i="1"/>
  <c r="AL317" i="1"/>
  <c r="AL325" i="1"/>
  <c r="AL333" i="1"/>
  <c r="AL341" i="1"/>
  <c r="AL349" i="1"/>
  <c r="AL357" i="1"/>
  <c r="AL365" i="1"/>
  <c r="AL373" i="1"/>
  <c r="AL381" i="1"/>
  <c r="AL389" i="1"/>
  <c r="AL397" i="1"/>
  <c r="AL19" i="1"/>
  <c r="AL35" i="1"/>
  <c r="AL51" i="1"/>
  <c r="AL67" i="1"/>
  <c r="AL83" i="1"/>
  <c r="AL99" i="1"/>
  <c r="AL115" i="1"/>
  <c r="AL131" i="1"/>
  <c r="AL147" i="1"/>
  <c r="AL163" i="1"/>
  <c r="AL179" i="1"/>
  <c r="AL195" i="1"/>
  <c r="AL211" i="1"/>
  <c r="AL227" i="1"/>
  <c r="AL243" i="1"/>
  <c r="AL259" i="1"/>
  <c r="AL275" i="1"/>
  <c r="AL291" i="1"/>
  <c r="AL307" i="1"/>
  <c r="AL323" i="1"/>
  <c r="AL339" i="1"/>
  <c r="AL355" i="1"/>
  <c r="AL371" i="1"/>
  <c r="AL387" i="1"/>
  <c r="AL402" i="1"/>
  <c r="AL412" i="1"/>
  <c r="AL423" i="1"/>
  <c r="AL432" i="1"/>
  <c r="AL441" i="1"/>
  <c r="AL450" i="1"/>
  <c r="AL459" i="1"/>
  <c r="AL468" i="1"/>
  <c r="AL477" i="1"/>
  <c r="AL487" i="1"/>
  <c r="AL496" i="1"/>
  <c r="AL505" i="1"/>
  <c r="AL514" i="1"/>
  <c r="AL523" i="1"/>
  <c r="AL532" i="1"/>
  <c r="AL541" i="1"/>
  <c r="AL551" i="1"/>
  <c r="AL560" i="1"/>
  <c r="AL569" i="1"/>
  <c r="AL578" i="1"/>
  <c r="AL587" i="1"/>
  <c r="AL596" i="1"/>
  <c r="AL605" i="1"/>
  <c r="AL615" i="1"/>
  <c r="AL624" i="1"/>
  <c r="AL633" i="1"/>
  <c r="AL642" i="1"/>
  <c r="AL651" i="1"/>
  <c r="AL660" i="1"/>
  <c r="AL669" i="1"/>
  <c r="AL679" i="1"/>
  <c r="AL688" i="1"/>
  <c r="AL697" i="1"/>
  <c r="AL706" i="1"/>
  <c r="AL715" i="1"/>
  <c r="AL724" i="1"/>
  <c r="AL733" i="1"/>
  <c r="AL743" i="1"/>
  <c r="AL752" i="1"/>
  <c r="AL761" i="1"/>
  <c r="AL770" i="1"/>
  <c r="AL779" i="1"/>
  <c r="AL788" i="1"/>
  <c r="AL797" i="1"/>
  <c r="AL807" i="1"/>
  <c r="AL816" i="1"/>
  <c r="AL825" i="1"/>
  <c r="AL834" i="1"/>
  <c r="AL843" i="1"/>
  <c r="AL852" i="1"/>
  <c r="AL861" i="1"/>
  <c r="AL871" i="1"/>
  <c r="AL880" i="1"/>
  <c r="AL889" i="1"/>
  <c r="AL898" i="1"/>
  <c r="AL907" i="1"/>
  <c r="AL916" i="1"/>
  <c r="AL925" i="1"/>
  <c r="AL935" i="1"/>
  <c r="AL944" i="1"/>
  <c r="AL953" i="1"/>
  <c r="AL20" i="1"/>
  <c r="AL36" i="1"/>
  <c r="AL52" i="1"/>
  <c r="AL68" i="1"/>
  <c r="AL84" i="1"/>
  <c r="AL100" i="1"/>
  <c r="AL116" i="1"/>
  <c r="AL132" i="1"/>
  <c r="AL148" i="1"/>
  <c r="AL164" i="1"/>
  <c r="AL180" i="1"/>
  <c r="AL196" i="1"/>
  <c r="AL212" i="1"/>
  <c r="AL228" i="1"/>
  <c r="AL244" i="1"/>
  <c r="AL260" i="1"/>
  <c r="AL276" i="1"/>
  <c r="AL292" i="1"/>
  <c r="AL308" i="1"/>
  <c r="AL324" i="1"/>
  <c r="AL340" i="1"/>
  <c r="AL356" i="1"/>
  <c r="AL372" i="1"/>
  <c r="AL388" i="1"/>
  <c r="AL403" i="1"/>
  <c r="AL413" i="1"/>
  <c r="AL424" i="1"/>
  <c r="AL433" i="1"/>
  <c r="AL442" i="1"/>
  <c r="AL451" i="1"/>
  <c r="AL460" i="1"/>
  <c r="AL469" i="1"/>
  <c r="AL479" i="1"/>
  <c r="AL488" i="1"/>
  <c r="AL497" i="1"/>
  <c r="AL506" i="1"/>
  <c r="AL515" i="1"/>
  <c r="AL524" i="1"/>
  <c r="AL533" i="1"/>
  <c r="AL543" i="1"/>
  <c r="AL552" i="1"/>
  <c r="AL561" i="1"/>
  <c r="AL570" i="1"/>
  <c r="AL579" i="1"/>
  <c r="AL588" i="1"/>
  <c r="AL597" i="1"/>
  <c r="AL607" i="1"/>
  <c r="AL616" i="1"/>
  <c r="AL625" i="1"/>
  <c r="AL634" i="1"/>
  <c r="AL643" i="1"/>
  <c r="AL652" i="1"/>
  <c r="AL661" i="1"/>
  <c r="AL671" i="1"/>
  <c r="AL680" i="1"/>
  <c r="AL689" i="1"/>
  <c r="AL698" i="1"/>
  <c r="AL707" i="1"/>
  <c r="AL716" i="1"/>
  <c r="AL725" i="1"/>
  <c r="AL735" i="1"/>
  <c r="AL744" i="1"/>
  <c r="AL753" i="1"/>
  <c r="AL762" i="1"/>
  <c r="AL771" i="1"/>
  <c r="AL780" i="1"/>
  <c r="AL789" i="1"/>
  <c r="AL799" i="1"/>
  <c r="AL808" i="1"/>
  <c r="AL817" i="1"/>
  <c r="AL826" i="1"/>
  <c r="AL835" i="1"/>
  <c r="AL844" i="1"/>
  <c r="AL853" i="1"/>
  <c r="AL863" i="1"/>
  <c r="AL872" i="1"/>
  <c r="AL881" i="1"/>
  <c r="AL890" i="1"/>
  <c r="AL899" i="1"/>
  <c r="AL908" i="1"/>
  <c r="AL917" i="1"/>
  <c r="AL927" i="1"/>
  <c r="AL936" i="1"/>
  <c r="AL945" i="1"/>
  <c r="AL954" i="1"/>
  <c r="AL25" i="1"/>
  <c r="AL41" i="1"/>
  <c r="AL57" i="1"/>
  <c r="AL73" i="1"/>
  <c r="AL89" i="1"/>
  <c r="AL105" i="1"/>
  <c r="AL121" i="1"/>
  <c r="AL137" i="1"/>
  <c r="AL153" i="1"/>
  <c r="AL169" i="1"/>
  <c r="AL185" i="1"/>
  <c r="AL201" i="1"/>
  <c r="AL217" i="1"/>
  <c r="AL233" i="1"/>
  <c r="AL249" i="1"/>
  <c r="AL265" i="1"/>
  <c r="AL281" i="1"/>
  <c r="AL297" i="1"/>
  <c r="AL313" i="1"/>
  <c r="AL329" i="1"/>
  <c r="AL345" i="1"/>
  <c r="AL361" i="1"/>
  <c r="AL377" i="1"/>
  <c r="AL393" i="1"/>
  <c r="AL404" i="1"/>
  <c r="AL416" i="1"/>
  <c r="AL425" i="1"/>
  <c r="AL434" i="1"/>
  <c r="AL443" i="1"/>
  <c r="AL452" i="1"/>
  <c r="AL461" i="1"/>
  <c r="AL471" i="1"/>
  <c r="AL480" i="1"/>
  <c r="AL489" i="1"/>
  <c r="AL498" i="1"/>
  <c r="AL507" i="1"/>
  <c r="AL516" i="1"/>
  <c r="AL525" i="1"/>
  <c r="AL535" i="1"/>
  <c r="AL544" i="1"/>
  <c r="AL553" i="1"/>
  <c r="AL562" i="1"/>
  <c r="AL571" i="1"/>
  <c r="AL580" i="1"/>
  <c r="AL589" i="1"/>
  <c r="AL599" i="1"/>
  <c r="AL608" i="1"/>
  <c r="AL617" i="1"/>
  <c r="AL626" i="1"/>
  <c r="AL635" i="1"/>
  <c r="AL644" i="1"/>
  <c r="AL653" i="1"/>
  <c r="AL663" i="1"/>
  <c r="AL672" i="1"/>
  <c r="AL681" i="1"/>
  <c r="AL690" i="1"/>
  <c r="AL699" i="1"/>
  <c r="AL708" i="1"/>
  <c r="AL717" i="1"/>
  <c r="AL727" i="1"/>
  <c r="AL736" i="1"/>
  <c r="AL745" i="1"/>
  <c r="AL754" i="1"/>
  <c r="AL763" i="1"/>
  <c r="AL772" i="1"/>
  <c r="AL781" i="1"/>
  <c r="AL791" i="1"/>
  <c r="AL800" i="1"/>
  <c r="AL809" i="1"/>
  <c r="AL818" i="1"/>
  <c r="AL827" i="1"/>
  <c r="AL836" i="1"/>
  <c r="AL845" i="1"/>
  <c r="AL855" i="1"/>
  <c r="AL864" i="1"/>
  <c r="AL873" i="1"/>
  <c r="AL882" i="1"/>
  <c r="AL891" i="1"/>
  <c r="AL900" i="1"/>
  <c r="AL909" i="1"/>
  <c r="AL919" i="1"/>
  <c r="AL928" i="1"/>
  <c r="AL937" i="1"/>
  <c r="AL946" i="1"/>
  <c r="AL955" i="1"/>
  <c r="AL26" i="1"/>
  <c r="AL42" i="1"/>
  <c r="AL58" i="1"/>
  <c r="AL74" i="1"/>
  <c r="AL90" i="1"/>
  <c r="AL106" i="1"/>
  <c r="AL122" i="1"/>
  <c r="AL138" i="1"/>
  <c r="AL154" i="1"/>
  <c r="AL170" i="1"/>
  <c r="AL186" i="1"/>
  <c r="AL202" i="1"/>
  <c r="AL218" i="1"/>
  <c r="AL234" i="1"/>
  <c r="AL250" i="1"/>
  <c r="AL266" i="1"/>
  <c r="AL282" i="1"/>
  <c r="AL298" i="1"/>
  <c r="AL314" i="1"/>
  <c r="AL330" i="1"/>
  <c r="AL346" i="1"/>
  <c r="AL362" i="1"/>
  <c r="AL378" i="1"/>
  <c r="AL394" i="1"/>
  <c r="AL405" i="1"/>
  <c r="AL417" i="1"/>
  <c r="AL426" i="1"/>
  <c r="AL435" i="1"/>
  <c r="AL444" i="1"/>
  <c r="AL453" i="1"/>
  <c r="AL463" i="1"/>
  <c r="AL472" i="1"/>
  <c r="AL481" i="1"/>
  <c r="AL490" i="1"/>
  <c r="AL499" i="1"/>
  <c r="AL508" i="1"/>
  <c r="AL18" i="1"/>
  <c r="AL34" i="1"/>
  <c r="AL50" i="1"/>
  <c r="AL66" i="1"/>
  <c r="AL82" i="1"/>
  <c r="AL98" i="1"/>
  <c r="AL114" i="1"/>
  <c r="AL130" i="1"/>
  <c r="AL146" i="1"/>
  <c r="AL162" i="1"/>
  <c r="AL178" i="1"/>
  <c r="AL194" i="1"/>
  <c r="AL210" i="1"/>
  <c r="AL226" i="1"/>
  <c r="AL242" i="1"/>
  <c r="AL258" i="1"/>
  <c r="AL274" i="1"/>
  <c r="AL290" i="1"/>
  <c r="AL306" i="1"/>
  <c r="AL322" i="1"/>
  <c r="AL338" i="1"/>
  <c r="AL354" i="1"/>
  <c r="AL370" i="1"/>
  <c r="AL386" i="1"/>
  <c r="AL401" i="1"/>
  <c r="AL411" i="1"/>
  <c r="AL421" i="1"/>
  <c r="AL431" i="1"/>
  <c r="AL440" i="1"/>
  <c r="AL449" i="1"/>
  <c r="AL458" i="1"/>
  <c r="AL467" i="1"/>
  <c r="AL476" i="1"/>
  <c r="AL485" i="1"/>
  <c r="AL495" i="1"/>
  <c r="AL504" i="1"/>
  <c r="AL513" i="1"/>
  <c r="AL522" i="1"/>
  <c r="AL531" i="1"/>
  <c r="AL540" i="1"/>
  <c r="AL549" i="1"/>
  <c r="AL559" i="1"/>
  <c r="AL568" i="1"/>
  <c r="AL577" i="1"/>
  <c r="AL586" i="1"/>
  <c r="AL595" i="1"/>
  <c r="AL604" i="1"/>
  <c r="AL613" i="1"/>
  <c r="AL623" i="1"/>
  <c r="AL632" i="1"/>
  <c r="AL641" i="1"/>
  <c r="AL650" i="1"/>
  <c r="AL659" i="1"/>
  <c r="AL668" i="1"/>
  <c r="AL677" i="1"/>
  <c r="AL687" i="1"/>
  <c r="AL696" i="1"/>
  <c r="AL705" i="1"/>
  <c r="AL714" i="1"/>
  <c r="AL723" i="1"/>
  <c r="AL732" i="1"/>
  <c r="AL741" i="1"/>
  <c r="AL751" i="1"/>
  <c r="AL760" i="1"/>
  <c r="AL769" i="1"/>
  <c r="AL778" i="1"/>
  <c r="AL787" i="1"/>
  <c r="AL796" i="1"/>
  <c r="AL805" i="1"/>
  <c r="AL815" i="1"/>
  <c r="AL824" i="1"/>
  <c r="AL833" i="1"/>
  <c r="AL842" i="1"/>
  <c r="AL851" i="1"/>
  <c r="AL860" i="1"/>
  <c r="AL869" i="1"/>
  <c r="AL879" i="1"/>
  <c r="AL888" i="1"/>
  <c r="AL897" i="1"/>
  <c r="AL906" i="1"/>
  <c r="AL915" i="1"/>
  <c r="AL924" i="1"/>
  <c r="AL933" i="1"/>
  <c r="AL943" i="1"/>
  <c r="AL952" i="1"/>
  <c r="AL49" i="1"/>
  <c r="AL92" i="1"/>
  <c r="AL139" i="1"/>
  <c r="AL177" i="1"/>
  <c r="AL220" i="1"/>
  <c r="AL267" i="1"/>
  <c r="AL305" i="1"/>
  <c r="AL348" i="1"/>
  <c r="AL395" i="1"/>
  <c r="AL420" i="1"/>
  <c r="AL447" i="1"/>
  <c r="AL473" i="1"/>
  <c r="AL493" i="1"/>
  <c r="AL519" i="1"/>
  <c r="AL537" i="1"/>
  <c r="AL555" i="1"/>
  <c r="AL573" i="1"/>
  <c r="AL592" i="1"/>
  <c r="AL610" i="1"/>
  <c r="AL628" i="1"/>
  <c r="AL647" i="1"/>
  <c r="AL665" i="1"/>
  <c r="AL683" i="1"/>
  <c r="AL701" i="1"/>
  <c r="AL720" i="1"/>
  <c r="AL738" i="1"/>
  <c r="AL756" i="1"/>
  <c r="AL775" i="1"/>
  <c r="AL793" i="1"/>
  <c r="AL811" i="1"/>
  <c r="AL829" i="1"/>
  <c r="AL848" i="1"/>
  <c r="AL866" i="1"/>
  <c r="AL884" i="1"/>
  <c r="AL903" i="1"/>
  <c r="AL921" i="1"/>
  <c r="AL939" i="1"/>
  <c r="AL15" i="1"/>
  <c r="AL59" i="1"/>
  <c r="AL97" i="1"/>
  <c r="AL140" i="1"/>
  <c r="AL187" i="1"/>
  <c r="AL225" i="1"/>
  <c r="AL268" i="1"/>
  <c r="AL315" i="1"/>
  <c r="AL353" i="1"/>
  <c r="AL396" i="1"/>
  <c r="AL427" i="1"/>
  <c r="AL448" i="1"/>
  <c r="AL474" i="1"/>
  <c r="AL500" i="1"/>
  <c r="AL520" i="1"/>
  <c r="AL538" i="1"/>
  <c r="AL556" i="1"/>
  <c r="AL575" i="1"/>
  <c r="AL593" i="1"/>
  <c r="AL611" i="1"/>
  <c r="AL629" i="1"/>
  <c r="AL648" i="1"/>
  <c r="AL666" i="1"/>
  <c r="AL684" i="1"/>
  <c r="AL703" i="1"/>
  <c r="AL721" i="1"/>
  <c r="AL739" i="1"/>
  <c r="AL757" i="1"/>
  <c r="AL776" i="1"/>
  <c r="AL794" i="1"/>
  <c r="AL812" i="1"/>
  <c r="AL831" i="1"/>
  <c r="AL849" i="1"/>
  <c r="AL867" i="1"/>
  <c r="AL885" i="1"/>
  <c r="AL904" i="1"/>
  <c r="AL922" i="1"/>
  <c r="AL940" i="1"/>
  <c r="AL17" i="1"/>
  <c r="AL60" i="1"/>
  <c r="AL107" i="1"/>
  <c r="AL145" i="1"/>
  <c r="AL188" i="1"/>
  <c r="AL235" i="1"/>
  <c r="AL273" i="1"/>
  <c r="AL316" i="1"/>
  <c r="AL363" i="1"/>
  <c r="AL400" i="1"/>
  <c r="AL428" i="1"/>
  <c r="AL455" i="1"/>
  <c r="AL475" i="1"/>
  <c r="AL501" i="1"/>
  <c r="AL521" i="1"/>
  <c r="AL539" i="1"/>
  <c r="AL557" i="1"/>
  <c r="AL576" i="1"/>
  <c r="AL594" i="1"/>
  <c r="AL612" i="1"/>
  <c r="AL631" i="1"/>
  <c r="AL649" i="1"/>
  <c r="AL667" i="1"/>
  <c r="AL685" i="1"/>
  <c r="AL704" i="1"/>
  <c r="AL722" i="1"/>
  <c r="AL740" i="1"/>
  <c r="AL759" i="1"/>
  <c r="AL777" i="1"/>
  <c r="AL795" i="1"/>
  <c r="AL813" i="1"/>
  <c r="AL832" i="1"/>
  <c r="AL850" i="1"/>
  <c r="AL868" i="1"/>
  <c r="AL887" i="1"/>
  <c r="AL905" i="1"/>
  <c r="AL923" i="1"/>
  <c r="AL941" i="1"/>
  <c r="AL27" i="1"/>
  <c r="AL65" i="1"/>
  <c r="AL108" i="1"/>
  <c r="AL155" i="1"/>
  <c r="AL193" i="1"/>
  <c r="AL236" i="1"/>
  <c r="AL283" i="1"/>
  <c r="AL321" i="1"/>
  <c r="AL364" i="1"/>
  <c r="AL408" i="1"/>
  <c r="AL429" i="1"/>
  <c r="AL456" i="1"/>
  <c r="AL482" i="1"/>
  <c r="AL503" i="1"/>
  <c r="AL527" i="1"/>
  <c r="AL545" i="1"/>
  <c r="AL563" i="1"/>
  <c r="AL581" i="1"/>
  <c r="AL600" i="1"/>
  <c r="AL618" i="1"/>
  <c r="AL636" i="1"/>
  <c r="AL655" i="1"/>
  <c r="AL673" i="1"/>
  <c r="AL691" i="1"/>
  <c r="AL709" i="1"/>
  <c r="AL728" i="1"/>
  <c r="AL746" i="1"/>
  <c r="AL764" i="1"/>
  <c r="AL783" i="1"/>
  <c r="AL801" i="1"/>
  <c r="AL819" i="1"/>
  <c r="AL837" i="1"/>
  <c r="AL856" i="1"/>
  <c r="AL874" i="1"/>
  <c r="AL892" i="1"/>
  <c r="AL911" i="1"/>
  <c r="AL929" i="1"/>
  <c r="AL947" i="1"/>
  <c r="AL28" i="1"/>
  <c r="AL75" i="1"/>
  <c r="AL113" i="1"/>
  <c r="AL156" i="1"/>
  <c r="AL203" i="1"/>
  <c r="AL241" i="1"/>
  <c r="AL284" i="1"/>
  <c r="AL331" i="1"/>
  <c r="AL369" i="1"/>
  <c r="AL409" i="1"/>
  <c r="AL436" i="1"/>
  <c r="AL457" i="1"/>
  <c r="AL483" i="1"/>
  <c r="AL509" i="1"/>
  <c r="AL528" i="1"/>
  <c r="AL546" i="1"/>
  <c r="AL564" i="1"/>
  <c r="AL583" i="1"/>
  <c r="AL601" i="1"/>
  <c r="AL619" i="1"/>
  <c r="AL637" i="1"/>
  <c r="AL656" i="1"/>
  <c r="AL674" i="1"/>
  <c r="AL692" i="1"/>
  <c r="AL711" i="1"/>
  <c r="AL729" i="1"/>
  <c r="AL747" i="1"/>
  <c r="AL765" i="1"/>
  <c r="AL784" i="1"/>
  <c r="AL802" i="1"/>
  <c r="AL820" i="1"/>
  <c r="AL839" i="1"/>
  <c r="AL857" i="1"/>
  <c r="AL875" i="1"/>
  <c r="AL893" i="1"/>
  <c r="AL912" i="1"/>
  <c r="AL930" i="1"/>
  <c r="AL948" i="1"/>
  <c r="AL33" i="1"/>
  <c r="AL76" i="1"/>
  <c r="AL123" i="1"/>
  <c r="AL161" i="1"/>
  <c r="AL204" i="1"/>
  <c r="AL251" i="1"/>
  <c r="AL289" i="1"/>
  <c r="AL332" i="1"/>
  <c r="AL379" i="1"/>
  <c r="AL410" i="1"/>
  <c r="AL437" i="1"/>
  <c r="AL464" i="1"/>
  <c r="AL484" i="1"/>
  <c r="AL511" i="1"/>
  <c r="AL529" i="1"/>
  <c r="AL547" i="1"/>
  <c r="AL565" i="1"/>
  <c r="AL584" i="1"/>
  <c r="AL602" i="1"/>
  <c r="AL620" i="1"/>
  <c r="AL639" i="1"/>
  <c r="AL657" i="1"/>
  <c r="AL675" i="1"/>
  <c r="AL693" i="1"/>
  <c r="AL712" i="1"/>
  <c r="AL730" i="1"/>
  <c r="AL748" i="1"/>
  <c r="AL767" i="1"/>
  <c r="AL785" i="1"/>
  <c r="AL803" i="1"/>
  <c r="AL821" i="1"/>
  <c r="AL840" i="1"/>
  <c r="AL858" i="1"/>
  <c r="AL876" i="1"/>
  <c r="AL895" i="1"/>
  <c r="AL913" i="1"/>
  <c r="AL931" i="1"/>
  <c r="AL949" i="1"/>
  <c r="AL43" i="1"/>
  <c r="AL81" i="1"/>
  <c r="AL124" i="1"/>
  <c r="AL171" i="1"/>
  <c r="AL209" i="1"/>
  <c r="AL252" i="1"/>
  <c r="AL299" i="1"/>
  <c r="AL337" i="1"/>
  <c r="AL380" i="1"/>
  <c r="AL418" i="1"/>
  <c r="AL439" i="1"/>
  <c r="AL465" i="1"/>
  <c r="AL491" i="1"/>
  <c r="AL512" i="1"/>
  <c r="AL530" i="1"/>
  <c r="AL548" i="1"/>
  <c r="AL567" i="1"/>
  <c r="AL585" i="1"/>
  <c r="AL603" i="1"/>
  <c r="AL621" i="1"/>
  <c r="AL640" i="1"/>
  <c r="AL658" i="1"/>
  <c r="AL676" i="1"/>
  <c r="AL695" i="1"/>
  <c r="AL713" i="1"/>
  <c r="AL731" i="1"/>
  <c r="AL749" i="1"/>
  <c r="AL768" i="1"/>
  <c r="AL786" i="1"/>
  <c r="AL804" i="1"/>
  <c r="AL823" i="1"/>
  <c r="AL841" i="1"/>
  <c r="AL859" i="1"/>
  <c r="AL877" i="1"/>
  <c r="AL896" i="1"/>
  <c r="AL914" i="1"/>
  <c r="AL932" i="1"/>
  <c r="AL951" i="1"/>
  <c r="AL44" i="1"/>
  <c r="AL91" i="1"/>
  <c r="AL129" i="1"/>
  <c r="AL172" i="1"/>
  <c r="AL219" i="1"/>
  <c r="AL257" i="1"/>
  <c r="AL300" i="1"/>
  <c r="AL347" i="1"/>
  <c r="AL385" i="1"/>
  <c r="AL419" i="1"/>
  <c r="AL445" i="1"/>
  <c r="AL466" i="1"/>
  <c r="AL492" i="1"/>
  <c r="AL517" i="1"/>
  <c r="AL536" i="1"/>
  <c r="AL554" i="1"/>
  <c r="AL572" i="1"/>
  <c r="AL591" i="1"/>
  <c r="AL609" i="1"/>
  <c r="AL627" i="1"/>
  <c r="AL645" i="1"/>
  <c r="AL664" i="1"/>
  <c r="AL682" i="1"/>
  <c r="AL700" i="1"/>
  <c r="AL719" i="1"/>
  <c r="AL737" i="1"/>
  <c r="AL755" i="1"/>
  <c r="AL773" i="1"/>
  <c r="AL792" i="1"/>
  <c r="AL810" i="1"/>
  <c r="AL828" i="1"/>
  <c r="AL847" i="1"/>
  <c r="AL865" i="1"/>
  <c r="AL883" i="1"/>
  <c r="AL901" i="1"/>
  <c r="AL920" i="1"/>
  <c r="AL938" i="1"/>
  <c r="AL956" i="1"/>
  <c r="AM43" i="16"/>
  <c r="BM35" i="16"/>
  <c r="BM36" i="16"/>
  <c r="BM37" i="16"/>
  <c r="BM38" i="16"/>
  <c r="BM39" i="16"/>
  <c r="BM40" i="16"/>
  <c r="BM34" i="16"/>
  <c r="BM27" i="16"/>
  <c r="BM28" i="16"/>
  <c r="BM29" i="16"/>
  <c r="BM30" i="16"/>
  <c r="BM31" i="16"/>
  <c r="BM32" i="16"/>
  <c r="BM33" i="16"/>
  <c r="BM26" i="16"/>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15" i="1"/>
  <c r="AV27" i="16"/>
  <c r="AV28" i="16"/>
  <c r="AV29" i="16"/>
  <c r="AV30" i="16"/>
  <c r="AV31" i="16"/>
  <c r="AV32" i="16"/>
  <c r="AV33" i="16"/>
  <c r="AV34" i="16"/>
  <c r="AV26" i="16"/>
  <c r="AE36" i="16"/>
  <c r="AE33" i="16"/>
  <c r="AE34" i="16"/>
  <c r="AE32" i="16"/>
  <c r="AE31" i="16"/>
  <c r="AE30" i="16"/>
  <c r="AE29" i="16"/>
  <c r="AE28" i="16"/>
  <c r="AE27" i="16"/>
  <c r="AE26" i="16"/>
  <c r="AF27" i="16"/>
  <c r="AF28" i="16"/>
  <c r="AF29" i="16"/>
  <c r="AF30" i="16"/>
  <c r="AF31" i="16"/>
  <c r="AF32" i="16"/>
  <c r="AF33" i="16"/>
  <c r="AF34" i="16"/>
  <c r="AF35" i="16"/>
  <c r="AF36" i="16"/>
  <c r="AF26" i="16"/>
  <c r="K15" i="1"/>
  <c r="N15" i="1" s="1"/>
  <c r="OH10" i="21" l="1"/>
  <c r="OH26" i="21"/>
  <c r="OH16" i="21"/>
  <c r="OH18" i="21"/>
  <c r="OH40" i="21"/>
  <c r="OH42" i="21"/>
  <c r="OH9" i="21"/>
  <c r="OH24" i="21"/>
  <c r="OH8" i="21"/>
  <c r="OH197" i="21"/>
  <c r="OH47" i="21"/>
  <c r="OH184" i="21"/>
  <c r="OH238" i="21"/>
  <c r="OH252" i="21"/>
  <c r="OH13" i="21"/>
  <c r="OH244" i="21"/>
  <c r="OH50" i="21"/>
  <c r="OH199" i="21"/>
  <c r="OH178" i="21"/>
  <c r="OH52" i="21"/>
  <c r="OH240" i="21"/>
  <c r="OH206" i="21"/>
  <c r="OH312" i="21"/>
  <c r="OH81" i="21"/>
  <c r="OH175" i="21"/>
  <c r="OH88" i="21"/>
  <c r="OH115" i="21"/>
  <c r="OH69" i="21"/>
  <c r="OH7" i="21"/>
  <c r="OH179" i="21"/>
  <c r="OH174" i="21"/>
  <c r="OH204" i="21"/>
  <c r="OH149" i="21"/>
  <c r="OH185" i="21"/>
  <c r="OH130" i="21"/>
  <c r="OH82" i="21"/>
  <c r="OH76" i="21"/>
  <c r="OH90" i="21"/>
  <c r="OH198" i="21"/>
  <c r="OH287" i="21"/>
  <c r="OH210" i="21"/>
  <c r="OH86" i="21"/>
  <c r="OH95" i="21"/>
  <c r="OH200" i="21"/>
  <c r="OH291" i="21"/>
  <c r="OH218" i="21"/>
  <c r="OH229" i="21"/>
  <c r="OH248" i="21"/>
  <c r="OH168" i="21"/>
  <c r="OH289" i="21"/>
  <c r="OH227" i="21"/>
  <c r="OH246" i="21"/>
  <c r="OH117" i="21"/>
  <c r="OH153" i="21"/>
  <c r="OH19" i="21"/>
  <c r="OH203" i="21"/>
  <c r="OH173" i="21"/>
  <c r="OH118" i="21"/>
  <c r="OH257" i="21"/>
  <c r="OH93" i="21"/>
  <c r="OH294" i="21"/>
  <c r="OH21" i="21"/>
  <c r="OH207" i="21"/>
  <c r="OH85" i="21"/>
  <c r="OH57" i="21"/>
  <c r="OH80" i="21"/>
  <c r="OH171" i="21"/>
  <c r="OH202" i="21"/>
  <c r="OH216" i="21"/>
  <c r="OH71" i="21"/>
  <c r="OH60" i="21"/>
  <c r="OH75" i="21"/>
  <c r="OH104" i="21"/>
  <c r="OH23" i="21"/>
  <c r="OH181" i="21"/>
  <c r="OH230" i="21"/>
  <c r="OH249" i="21"/>
  <c r="OH129" i="21"/>
  <c r="OH31" i="21"/>
  <c r="OH182" i="21"/>
  <c r="OH231" i="21"/>
  <c r="OH250" i="21"/>
  <c r="OH264" i="21"/>
  <c r="OH282" i="21"/>
  <c r="OH316" i="21"/>
  <c r="OH155" i="21"/>
  <c r="OH201" i="21"/>
  <c r="OH268" i="21"/>
  <c r="OH267" i="21"/>
  <c r="OH313" i="21"/>
  <c r="OH157" i="21"/>
  <c r="OH212" i="21"/>
  <c r="OH17" i="21"/>
  <c r="OH35" i="21"/>
  <c r="OH84" i="21"/>
  <c r="OH205" i="21"/>
  <c r="OH279" i="21"/>
  <c r="OH234" i="21"/>
  <c r="OH38" i="21"/>
  <c r="OH139" i="21"/>
  <c r="OH98" i="21"/>
  <c r="OH59" i="21"/>
  <c r="OH12" i="21"/>
  <c r="OH138" i="21"/>
  <c r="OH27" i="21"/>
  <c r="OH22" i="21"/>
  <c r="OH120" i="21"/>
  <c r="OH110" i="21"/>
  <c r="OH303" i="21"/>
  <c r="OH70" i="21"/>
  <c r="OH79" i="21"/>
  <c r="OH196" i="21"/>
  <c r="OH96" i="21"/>
  <c r="OH72" i="21"/>
  <c r="OH273" i="21"/>
  <c r="OH297" i="21"/>
  <c r="OH245" i="21"/>
  <c r="OH106" i="21"/>
  <c r="OH78" i="21"/>
  <c r="OH275" i="21"/>
  <c r="OH219" i="21"/>
  <c r="OH253" i="21"/>
  <c r="OH163" i="21"/>
  <c r="OH225" i="21"/>
  <c r="OH301" i="21"/>
  <c r="OH209" i="21"/>
  <c r="OH236" i="21"/>
  <c r="OH148" i="21"/>
  <c r="OH223" i="21"/>
  <c r="OH285" i="21"/>
  <c r="OH271" i="21"/>
  <c r="OH266" i="21"/>
  <c r="OH30" i="21"/>
  <c r="OH119" i="21"/>
  <c r="OH311" i="21"/>
  <c r="OH269" i="21"/>
  <c r="OH11" i="21"/>
  <c r="OH65" i="21"/>
  <c r="OH298" i="21"/>
  <c r="OH64" i="21"/>
  <c r="OH272" i="21"/>
  <c r="OH221" i="21"/>
  <c r="OH172" i="21"/>
  <c r="OH195" i="21"/>
  <c r="OH131" i="21"/>
  <c r="OH135" i="21"/>
  <c r="OH292" i="21"/>
  <c r="OH274" i="21"/>
  <c r="OH136" i="21"/>
  <c r="OH55" i="21"/>
  <c r="OH124" i="21"/>
  <c r="OH100" i="21"/>
  <c r="OH167" i="21"/>
  <c r="OH193" i="21"/>
  <c r="OH51" i="21"/>
  <c r="OH105" i="21"/>
  <c r="OH170" i="21"/>
  <c r="OH290" i="21"/>
  <c r="OH154" i="21"/>
  <c r="OH217" i="21"/>
  <c r="OH186" i="21"/>
  <c r="OH116" i="21"/>
  <c r="OH190" i="21"/>
  <c r="OH122" i="21"/>
  <c r="OH49" i="21"/>
  <c r="OH73" i="21"/>
  <c r="OH194" i="21"/>
  <c r="OH44" i="21"/>
  <c r="OH288" i="21"/>
  <c r="OH166" i="21"/>
  <c r="OH270" i="21"/>
  <c r="OH37" i="21"/>
  <c r="OH127" i="21"/>
  <c r="OH77" i="21"/>
  <c r="OH61" i="21"/>
  <c r="OH83" i="21"/>
  <c r="OH151" i="21"/>
  <c r="OH254" i="21"/>
  <c r="OH92" i="21"/>
  <c r="OH62" i="21"/>
  <c r="OH107" i="21"/>
  <c r="OH152" i="21"/>
  <c r="OH255" i="21"/>
  <c r="OH276" i="21"/>
  <c r="OH314" i="21"/>
  <c r="OH140" i="21"/>
  <c r="OH222" i="21"/>
  <c r="OH277" i="21"/>
  <c r="OH299" i="21"/>
  <c r="OH259" i="21"/>
  <c r="OH162" i="21"/>
  <c r="OH224" i="21"/>
  <c r="OH293" i="21"/>
  <c r="OH32" i="21"/>
  <c r="OH68" i="21"/>
  <c r="OH48" i="21"/>
  <c r="OH67" i="21"/>
  <c r="OH132" i="21"/>
  <c r="OH286" i="21"/>
  <c r="OH261" i="21"/>
  <c r="OH187" i="21"/>
  <c r="OH43" i="21"/>
  <c r="OH108" i="21"/>
  <c r="OH296" i="21"/>
  <c r="OH114" i="21"/>
  <c r="OH300" i="21"/>
  <c r="OH150" i="21"/>
  <c r="OH263" i="21"/>
  <c r="OH134" i="21"/>
  <c r="OH283" i="21"/>
  <c r="OH308" i="21"/>
  <c r="OH46" i="21"/>
  <c r="OH101" i="21"/>
  <c r="OH63" i="21"/>
  <c r="OH265" i="21"/>
  <c r="OH99" i="21"/>
  <c r="OH180" i="21"/>
  <c r="OH28" i="21"/>
  <c r="OH164" i="21"/>
  <c r="OH309" i="21"/>
  <c r="OH36" i="21"/>
  <c r="OH165" i="21"/>
  <c r="OH317" i="21"/>
  <c r="OH161" i="21"/>
  <c r="OH310" i="21"/>
  <c r="OH306" i="21"/>
  <c r="OH142" i="21"/>
  <c r="OH34" i="21"/>
  <c r="OH66" i="21"/>
  <c r="OH29" i="21"/>
  <c r="OH123" i="21"/>
  <c r="OH302" i="21"/>
  <c r="OH91" i="21"/>
  <c r="OH137" i="21"/>
  <c r="OH133" i="21"/>
  <c r="OH25" i="21"/>
  <c r="OH145" i="21"/>
  <c r="OH141" i="21"/>
  <c r="OH213" i="21"/>
  <c r="OH258" i="21"/>
  <c r="OH211" i="21"/>
  <c r="OH305" i="21"/>
  <c r="OH56" i="21"/>
  <c r="OH103" i="21"/>
  <c r="OH39" i="21"/>
  <c r="OH232" i="21"/>
  <c r="OH20" i="21"/>
  <c r="OH45" i="21"/>
  <c r="OH159" i="21"/>
  <c r="OH53" i="21"/>
  <c r="OH160" i="21"/>
  <c r="OH281" i="21"/>
  <c r="OH242" i="21"/>
  <c r="OH262" i="21"/>
  <c r="OH228" i="21"/>
  <c r="OH112" i="21"/>
  <c r="OH54" i="21"/>
  <c r="OH87" i="21"/>
  <c r="OH220" i="21"/>
  <c r="OH111" i="21"/>
  <c r="OH6" i="21"/>
  <c r="OH94" i="21"/>
  <c r="OH14" i="21"/>
  <c r="OH102" i="21"/>
  <c r="OH241" i="21"/>
  <c r="OH235" i="21"/>
  <c r="OH307" i="21"/>
  <c r="OH315" i="21"/>
  <c r="OH278" i="21"/>
  <c r="OH146" i="21"/>
  <c r="OH128" i="21"/>
  <c r="OH97" i="21"/>
  <c r="OH113" i="21"/>
  <c r="OH256" i="21"/>
  <c r="OH15" i="21"/>
  <c r="OH192" i="21"/>
  <c r="OH237" i="21"/>
  <c r="OH280" i="21"/>
  <c r="OH243" i="21"/>
  <c r="OH125" i="21"/>
  <c r="OH41" i="21"/>
  <c r="OH126" i="21"/>
  <c r="OH109" i="21"/>
  <c r="OH233" i="21"/>
  <c r="OH33" i="21"/>
  <c r="OH121" i="21"/>
  <c r="OH89" i="21"/>
  <c r="OH208" i="21"/>
  <c r="OH226" i="21"/>
  <c r="OH58" i="21"/>
  <c r="OH189" i="21"/>
  <c r="OH169" i="21"/>
  <c r="OH191" i="21"/>
  <c r="OH177" i="21"/>
  <c r="OH158" i="21"/>
  <c r="OH295" i="21"/>
  <c r="OH156" i="21"/>
  <c r="OH260" i="21"/>
  <c r="OH176" i="21"/>
  <c r="OH74" i="21"/>
  <c r="OH144" i="21"/>
  <c r="OH183" i="21"/>
  <c r="OH251" i="21"/>
  <c r="OH188" i="21"/>
  <c r="OH143" i="21"/>
  <c r="OH214" i="21"/>
  <c r="OH147" i="21"/>
  <c r="OH215" i="21"/>
  <c r="OH284" i="21"/>
  <c r="OH304" i="21"/>
  <c r="OH239" i="21"/>
  <c r="OH247" i="21"/>
  <c r="LC13" i="21"/>
  <c r="LC44" i="21"/>
  <c r="LC62" i="21"/>
  <c r="LC145" i="21"/>
  <c r="LC250" i="21"/>
  <c r="LC284" i="21"/>
  <c r="LC54" i="21"/>
  <c r="LC139" i="21"/>
  <c r="LC246" i="21"/>
  <c r="LC283" i="21"/>
  <c r="LC206" i="21"/>
  <c r="LC122" i="21"/>
  <c r="LC134" i="21"/>
  <c r="LC175" i="21"/>
  <c r="LC12" i="21"/>
  <c r="LC107" i="21"/>
  <c r="LC234" i="21"/>
  <c r="LC113" i="21"/>
  <c r="LC228" i="21"/>
  <c r="LC276" i="21"/>
  <c r="LC41" i="21"/>
  <c r="LC34" i="21"/>
  <c r="LC55" i="21"/>
  <c r="LC313" i="21"/>
  <c r="LC307" i="21"/>
  <c r="LC240" i="21"/>
  <c r="LC185" i="21"/>
  <c r="LC204" i="21"/>
  <c r="LC292" i="21"/>
  <c r="LC259" i="21"/>
  <c r="LC51" i="21"/>
  <c r="LC310" i="21"/>
  <c r="LC211" i="21"/>
  <c r="LC35" i="21"/>
  <c r="LC176" i="21"/>
  <c r="LC105" i="21"/>
  <c r="LC305" i="21"/>
  <c r="LC268" i="21"/>
  <c r="LC74" i="21"/>
  <c r="LC40" i="21"/>
  <c r="LC300" i="21"/>
  <c r="LC256" i="21"/>
  <c r="LC85" i="21"/>
  <c r="LC146" i="21"/>
  <c r="LC97" i="21"/>
  <c r="LC226" i="21"/>
  <c r="LC274" i="21"/>
  <c r="LC65" i="21"/>
  <c r="LC124" i="21"/>
  <c r="LC290" i="21"/>
  <c r="LC308" i="21"/>
  <c r="LC272" i="21"/>
  <c r="LC21" i="21"/>
  <c r="LC42" i="21"/>
  <c r="LC63" i="21"/>
  <c r="LC311" i="21"/>
  <c r="LC150" i="21"/>
  <c r="LC262" i="21"/>
  <c r="LC19" i="21"/>
  <c r="LC152" i="21"/>
  <c r="LC86" i="21"/>
  <c r="LC131" i="21"/>
  <c r="LC151" i="21"/>
  <c r="LC33" i="21"/>
  <c r="LC163" i="21"/>
  <c r="LC92" i="21"/>
  <c r="LC132" i="21"/>
  <c r="LC159" i="21"/>
  <c r="LC182" i="21"/>
  <c r="LC287" i="21"/>
  <c r="LC27" i="21"/>
  <c r="LC157" i="21"/>
  <c r="LC233" i="21"/>
  <c r="LC219" i="21"/>
  <c r="LC301" i="21"/>
  <c r="LC67" i="21"/>
  <c r="LC168" i="21"/>
  <c r="LC194" i="21"/>
  <c r="LC281" i="21"/>
  <c r="LC18" i="21"/>
  <c r="LC39" i="21"/>
  <c r="LC202" i="21"/>
  <c r="LC303" i="21"/>
  <c r="LC224" i="21"/>
  <c r="LC294" i="21"/>
  <c r="LC23" i="21"/>
  <c r="LC186" i="21"/>
  <c r="LC248" i="21"/>
  <c r="LC208" i="21"/>
  <c r="LC118" i="21"/>
  <c r="LC8" i="21"/>
  <c r="LC237" i="21"/>
  <c r="LC221" i="21"/>
  <c r="LC253" i="21"/>
  <c r="LC102" i="21"/>
  <c r="LC126" i="21"/>
  <c r="LC191" i="21"/>
  <c r="LC213" i="21"/>
  <c r="LC45" i="21"/>
  <c r="LC116" i="21"/>
  <c r="LC138" i="21"/>
  <c r="LC235" i="21"/>
  <c r="LC214" i="21"/>
  <c r="LC43" i="21"/>
  <c r="LC37" i="21"/>
  <c r="LC100" i="21"/>
  <c r="LC203" i="21"/>
  <c r="LC245" i="21"/>
  <c r="LC91" i="21"/>
  <c r="LC47" i="21"/>
  <c r="LC195" i="21"/>
  <c r="LC299" i="21"/>
  <c r="LC171" i="21"/>
  <c r="LC121" i="21"/>
  <c r="LC236" i="21"/>
  <c r="LC273" i="21"/>
  <c r="LC84" i="21"/>
  <c r="LC110" i="21"/>
  <c r="LC180" i="21"/>
  <c r="LC218" i="21"/>
  <c r="LC267" i="21"/>
  <c r="LC66" i="21"/>
  <c r="LC93" i="21"/>
  <c r="LC155" i="21"/>
  <c r="LC174" i="21"/>
  <c r="LC265" i="21"/>
  <c r="LC123" i="21"/>
  <c r="LC72" i="21"/>
  <c r="LC130" i="21"/>
  <c r="LC143" i="21"/>
  <c r="LC317" i="21"/>
  <c r="LC77" i="21"/>
  <c r="LC243" i="21"/>
  <c r="LC173" i="21"/>
  <c r="LC291" i="21"/>
  <c r="LC78" i="21"/>
  <c r="LC103" i="21"/>
  <c r="LC179" i="21"/>
  <c r="LC254" i="21"/>
  <c r="LC36" i="21"/>
  <c r="LC9" i="21"/>
  <c r="LC64" i="21"/>
  <c r="LC135" i="21"/>
  <c r="LC298" i="21"/>
  <c r="LC189" i="21"/>
  <c r="LC227" i="21"/>
  <c r="LC232" i="21"/>
  <c r="LC10" i="21"/>
  <c r="LC101" i="21"/>
  <c r="LC119" i="21"/>
  <c r="LC238" i="21"/>
  <c r="LC46" i="21"/>
  <c r="LC114" i="21"/>
  <c r="LC242" i="21"/>
  <c r="LC282" i="21"/>
  <c r="LC30" i="21"/>
  <c r="LC96" i="21"/>
  <c r="LC199" i="21"/>
  <c r="LC280" i="21"/>
  <c r="LC53" i="21"/>
  <c r="LC125" i="21"/>
  <c r="LC286" i="21"/>
  <c r="LC162" i="21"/>
  <c r="LC229" i="21"/>
  <c r="LC184" i="21"/>
  <c r="LC141" i="21"/>
  <c r="LC16" i="21"/>
  <c r="LC312" i="21"/>
  <c r="LC222" i="21"/>
  <c r="LC261" i="21"/>
  <c r="LC249" i="21"/>
  <c r="LC24" i="21"/>
  <c r="LC316" i="21"/>
  <c r="LC223" i="21"/>
  <c r="LC269" i="21"/>
  <c r="LC220" i="21"/>
  <c r="LC76" i="21"/>
  <c r="LC288" i="21"/>
  <c r="LC31" i="21"/>
  <c r="LC295" i="21"/>
  <c r="LC99" i="21"/>
  <c r="LC205" i="21"/>
  <c r="LC79" i="21"/>
  <c r="LC183" i="21"/>
  <c r="LC156" i="21"/>
  <c r="LC239" i="21"/>
  <c r="LC71" i="21"/>
  <c r="LC158" i="21"/>
  <c r="LC58" i="21"/>
  <c r="LC149" i="21"/>
  <c r="LC264" i="21"/>
  <c r="LC29" i="21"/>
  <c r="LC109" i="21"/>
  <c r="LC309" i="21"/>
  <c r="LC117" i="21"/>
  <c r="LC210" i="21"/>
  <c r="LC104" i="21"/>
  <c r="LC216" i="21"/>
  <c r="LC48" i="21"/>
  <c r="LC297" i="21"/>
  <c r="LC32" i="21"/>
  <c r="LC244" i="21"/>
  <c r="LC82" i="21"/>
  <c r="LC187" i="21"/>
  <c r="LC20" i="21"/>
  <c r="LC60" i="21"/>
  <c r="LC80" i="21"/>
  <c r="LC278" i="21"/>
  <c r="LC22" i="21"/>
  <c r="LC198" i="21"/>
  <c r="LC81" i="21"/>
  <c r="LC56" i="21"/>
  <c r="LC251" i="21"/>
  <c r="LC89" i="21"/>
  <c r="LC266" i="21"/>
  <c r="LC140" i="21"/>
  <c r="LC209" i="21"/>
  <c r="LC98" i="21"/>
  <c r="LC167" i="21"/>
  <c r="LC69" i="21"/>
  <c r="LC153" i="21"/>
  <c r="LC25" i="21"/>
  <c r="LC181" i="21"/>
  <c r="LC270" i="21"/>
  <c r="LC108" i="21"/>
  <c r="LC306" i="21"/>
  <c r="LC52" i="21"/>
  <c r="LC49" i="21"/>
  <c r="LC61" i="21"/>
  <c r="LC169" i="21"/>
  <c r="LC258" i="21"/>
  <c r="LC190" i="21"/>
  <c r="LC285" i="21"/>
  <c r="LC170" i="21"/>
  <c r="LC247" i="21"/>
  <c r="LC142" i="21"/>
  <c r="LC215" i="21"/>
  <c r="LC28" i="21"/>
  <c r="LC6" i="21"/>
  <c r="LC196" i="21"/>
  <c r="LC144" i="21"/>
  <c r="LC164" i="21"/>
  <c r="LC192" i="21"/>
  <c r="LC15" i="21"/>
  <c r="LC231" i="21"/>
  <c r="LC165" i="21"/>
  <c r="LC172" i="21"/>
  <c r="LC275" i="21"/>
  <c r="LC73" i="21"/>
  <c r="LC161" i="21"/>
  <c r="LC11" i="21"/>
  <c r="LC177" i="21"/>
  <c r="LC257" i="21"/>
  <c r="LC115" i="21"/>
  <c r="LC255" i="21"/>
  <c r="LC70" i="21"/>
  <c r="LC302" i="21"/>
  <c r="LC50" i="21"/>
  <c r="LC315" i="21"/>
  <c r="LC263" i="21"/>
  <c r="LC87" i="21"/>
  <c r="LC166" i="21"/>
  <c r="LC129" i="21"/>
  <c r="LC26" i="21"/>
  <c r="LC128" i="21"/>
  <c r="LC95" i="21"/>
  <c r="LC225" i="21"/>
  <c r="LC75" i="21"/>
  <c r="LC127" i="21"/>
  <c r="LC293" i="21"/>
  <c r="LC59" i="21"/>
  <c r="LC111" i="21"/>
  <c r="LC277" i="21"/>
  <c r="LC106" i="21"/>
  <c r="LC212" i="21"/>
  <c r="LC14" i="21"/>
  <c r="LC197" i="21"/>
  <c r="LC88" i="21"/>
  <c r="LC279" i="21"/>
  <c r="LC160" i="21"/>
  <c r="LC90" i="21"/>
  <c r="LC154" i="21"/>
  <c r="LC38" i="21"/>
  <c r="LC252" i="21"/>
  <c r="LC68" i="21"/>
  <c r="LC148" i="21"/>
  <c r="LC188" i="21"/>
  <c r="LC133" i="21"/>
  <c r="LC17" i="21"/>
  <c r="LC193" i="21"/>
  <c r="LC289" i="21"/>
  <c r="LC94" i="21"/>
  <c r="LC304" i="21"/>
  <c r="LC57" i="21"/>
  <c r="LC201" i="21"/>
  <c r="LC271" i="21"/>
  <c r="LC147" i="21"/>
  <c r="LC83" i="21"/>
  <c r="LC120" i="21"/>
  <c r="LC137" i="21"/>
  <c r="LC217" i="21"/>
  <c r="LC207" i="21"/>
  <c r="LC112" i="21"/>
  <c r="LC136" i="21"/>
  <c r="LC296" i="21"/>
  <c r="LC241" i="21"/>
  <c r="LC260" i="21"/>
  <c r="LC7" i="21"/>
  <c r="LC230" i="21"/>
  <c r="LC178" i="21"/>
  <c r="LC314" i="21"/>
  <c r="LC200" i="21"/>
  <c r="GY8" i="21"/>
  <c r="GY64" i="21"/>
  <c r="GY15" i="21"/>
  <c r="GY63" i="21"/>
  <c r="GY7" i="21"/>
  <c r="GY43" i="21"/>
  <c r="GY126" i="21"/>
  <c r="GY129" i="21"/>
  <c r="GY280" i="21"/>
  <c r="GY12" i="21"/>
  <c r="GY158" i="21"/>
  <c r="GY25" i="21"/>
  <c r="GY209" i="21"/>
  <c r="GY268" i="21"/>
  <c r="GY139" i="21"/>
  <c r="GY284" i="21"/>
  <c r="GY167" i="21"/>
  <c r="GY298" i="21"/>
  <c r="GY301" i="21"/>
  <c r="GY46" i="21"/>
  <c r="GY141" i="21"/>
  <c r="GY153" i="21"/>
  <c r="GY311" i="21"/>
  <c r="GY192" i="21"/>
  <c r="GY110" i="21"/>
  <c r="GY154" i="21"/>
  <c r="GY203" i="21"/>
  <c r="GY257" i="21"/>
  <c r="GY195" i="21"/>
  <c r="GY71" i="21"/>
  <c r="GY194" i="21"/>
  <c r="GY244" i="21"/>
  <c r="GY317" i="21"/>
  <c r="GY56" i="21"/>
  <c r="GY148" i="21"/>
  <c r="GY174" i="21"/>
  <c r="GY255" i="21"/>
  <c r="GY88" i="21"/>
  <c r="GY246" i="21"/>
  <c r="GY196" i="21"/>
  <c r="GY267" i="21"/>
  <c r="GY32" i="21"/>
  <c r="GY37" i="21"/>
  <c r="GY114" i="21"/>
  <c r="GY312" i="21"/>
  <c r="GY314" i="21"/>
  <c r="GY31" i="21"/>
  <c r="GY36" i="21"/>
  <c r="GY81" i="21"/>
  <c r="GY256" i="21"/>
  <c r="GY308" i="21"/>
  <c r="GY91" i="21"/>
  <c r="GY74" i="21"/>
  <c r="GY150" i="21"/>
  <c r="GY241" i="21"/>
  <c r="GY263" i="21"/>
  <c r="GY94" i="21"/>
  <c r="GY72" i="21"/>
  <c r="GY252" i="21"/>
  <c r="GY207" i="21"/>
  <c r="GY83" i="21"/>
  <c r="GY39" i="21"/>
  <c r="GY116" i="21"/>
  <c r="GY208" i="21"/>
  <c r="GY240" i="21"/>
  <c r="GY90" i="21"/>
  <c r="GY190" i="21"/>
  <c r="GY186" i="21"/>
  <c r="GY191" i="21"/>
  <c r="GY102" i="21"/>
  <c r="GY151" i="21"/>
  <c r="GY285" i="21"/>
  <c r="GY62" i="21"/>
  <c r="GY133" i="21"/>
  <c r="GY205" i="21"/>
  <c r="GY53" i="21"/>
  <c r="GY33" i="21"/>
  <c r="GY310" i="21"/>
  <c r="GY87" i="21"/>
  <c r="GY135" i="21"/>
  <c r="GY213" i="21"/>
  <c r="GY289" i="21"/>
  <c r="GY156" i="21"/>
  <c r="GY279" i="21"/>
  <c r="GY290" i="21"/>
  <c r="GY183" i="21"/>
  <c r="GY51" i="21"/>
  <c r="GY144" i="21"/>
  <c r="GY69" i="21"/>
  <c r="GY287" i="21"/>
  <c r="GY299" i="21"/>
  <c r="GY45" i="21"/>
  <c r="GY115" i="21"/>
  <c r="GY206" i="21"/>
  <c r="GY177" i="21"/>
  <c r="GY80" i="21"/>
  <c r="GY172" i="21"/>
  <c r="GY309" i="21"/>
  <c r="GY13" i="21"/>
  <c r="GY242" i="21"/>
  <c r="GY292" i="21"/>
  <c r="GY78" i="21"/>
  <c r="GY76" i="21"/>
  <c r="GY147" i="21"/>
  <c r="GY262" i="21"/>
  <c r="GY23" i="21"/>
  <c r="GY111" i="21"/>
  <c r="GY178" i="21"/>
  <c r="GY273" i="21"/>
  <c r="GY38" i="21"/>
  <c r="GY145" i="21"/>
  <c r="GY281" i="21"/>
  <c r="GY304" i="21"/>
  <c r="GY300" i="21"/>
  <c r="GY35" i="21"/>
  <c r="GY237" i="21"/>
  <c r="GY274" i="21"/>
  <c r="GY180" i="21"/>
  <c r="GY136" i="21"/>
  <c r="GY97" i="21"/>
  <c r="GY315" i="21"/>
  <c r="GY19" i="21"/>
  <c r="GY118" i="21"/>
  <c r="GY201" i="21"/>
  <c r="GY305" i="21"/>
  <c r="GY103" i="21"/>
  <c r="GY142" i="21"/>
  <c r="GY119" i="21"/>
  <c r="GY225" i="21"/>
  <c r="GY260" i="21"/>
  <c r="GY132" i="21"/>
  <c r="GY104" i="21"/>
  <c r="GY159" i="21"/>
  <c r="GY293" i="21"/>
  <c r="GY82" i="21"/>
  <c r="GY211" i="21"/>
  <c r="GY26" i="21"/>
  <c r="GY41" i="21"/>
  <c r="GY222" i="21"/>
  <c r="GY155" i="21"/>
  <c r="GY179" i="21"/>
  <c r="GY266" i="21"/>
  <c r="GY55" i="21"/>
  <c r="GY122" i="21"/>
  <c r="GY161" i="21"/>
  <c r="GY271" i="21"/>
  <c r="GY28" i="21"/>
  <c r="GY70" i="21"/>
  <c r="GY218" i="21"/>
  <c r="GY233" i="21"/>
  <c r="GY75" i="21"/>
  <c r="GY149" i="21"/>
  <c r="GY109" i="21"/>
  <c r="GY146" i="21"/>
  <c r="GY202" i="21"/>
  <c r="GY249" i="21"/>
  <c r="GY162" i="21"/>
  <c r="GY52" i="21"/>
  <c r="GY152" i="21"/>
  <c r="GY58" i="21"/>
  <c r="GY140" i="21"/>
  <c r="GY306" i="21"/>
  <c r="GY95" i="21"/>
  <c r="GY176" i="21"/>
  <c r="GY215" i="21"/>
  <c r="GY22" i="21"/>
  <c r="GY30" i="21"/>
  <c r="GY131" i="21"/>
  <c r="GY121" i="21"/>
  <c r="GY295" i="21"/>
  <c r="GY165" i="21"/>
  <c r="GY157" i="21"/>
  <c r="GY227" i="21"/>
  <c r="GY258" i="21"/>
  <c r="GY101" i="21"/>
  <c r="GY108" i="21"/>
  <c r="GY217" i="21"/>
  <c r="GY248" i="21"/>
  <c r="GY98" i="21"/>
  <c r="GY234" i="21"/>
  <c r="GY219" i="21"/>
  <c r="GY245" i="21"/>
  <c r="GY313" i="21"/>
  <c r="GY236" i="21"/>
  <c r="GY92" i="21"/>
  <c r="GY230" i="21"/>
  <c r="GY20" i="21"/>
  <c r="GY134" i="21"/>
  <c r="GY214" i="21"/>
  <c r="GY54" i="21"/>
  <c r="GY188" i="21"/>
  <c r="GY270" i="21"/>
  <c r="GY204" i="21"/>
  <c r="GY44" i="21"/>
  <c r="GY137" i="21"/>
  <c r="GY67" i="21"/>
  <c r="GY128" i="21"/>
  <c r="GY291" i="21"/>
  <c r="GY96" i="21"/>
  <c r="GY189" i="21"/>
  <c r="GY288" i="21"/>
  <c r="GY286" i="21"/>
  <c r="GY112" i="21"/>
  <c r="GY316" i="21"/>
  <c r="GY93" i="21"/>
  <c r="GY166" i="21"/>
  <c r="GY269" i="21"/>
  <c r="GY224" i="21"/>
  <c r="GY168" i="21"/>
  <c r="GY14" i="21"/>
  <c r="GY212" i="21"/>
  <c r="GY265" i="21"/>
  <c r="GY253" i="21"/>
  <c r="GY199" i="21"/>
  <c r="GY61" i="21"/>
  <c r="GY85" i="21"/>
  <c r="GY182" i="21"/>
  <c r="GY232" i="21"/>
  <c r="GY106" i="21"/>
  <c r="GY89" i="21"/>
  <c r="GY24" i="21"/>
  <c r="GY66" i="21"/>
  <c r="GY127" i="21"/>
  <c r="GY283" i="21"/>
  <c r="GY216" i="21"/>
  <c r="GY160" i="21"/>
  <c r="GY264" i="21"/>
  <c r="GY163" i="21"/>
  <c r="GY220" i="21"/>
  <c r="GY86" i="21"/>
  <c r="GY120" i="21"/>
  <c r="GY278" i="21"/>
  <c r="GY138" i="21"/>
  <c r="GY185" i="21"/>
  <c r="GY173" i="21"/>
  <c r="GY223" i="21"/>
  <c r="GY48" i="21"/>
  <c r="GY57" i="21"/>
  <c r="GY221" i="21"/>
  <c r="GY307" i="21"/>
  <c r="GY29" i="21"/>
  <c r="GY34" i="21"/>
  <c r="GY65" i="21"/>
  <c r="GY238" i="21"/>
  <c r="GY282" i="21"/>
  <c r="GY210" i="21"/>
  <c r="GY21" i="21"/>
  <c r="GY40" i="21"/>
  <c r="GY228" i="21"/>
  <c r="GY9" i="21"/>
  <c r="GY169" i="21"/>
  <c r="GY18" i="21"/>
  <c r="GY113" i="21"/>
  <c r="GY73" i="21"/>
  <c r="GY107" i="21"/>
  <c r="GY251" i="21"/>
  <c r="GY10" i="21"/>
  <c r="GY276" i="21"/>
  <c r="GY77" i="21"/>
  <c r="GY170" i="21"/>
  <c r="GY100" i="21"/>
  <c r="GY171" i="21"/>
  <c r="GY49" i="21"/>
  <c r="GY294" i="21"/>
  <c r="GY198" i="21"/>
  <c r="GY243" i="21"/>
  <c r="GY130" i="21"/>
  <c r="GY275" i="21"/>
  <c r="GY50" i="21"/>
  <c r="GY250" i="21"/>
  <c r="GY117" i="21"/>
  <c r="GY297" i="21"/>
  <c r="GY79" i="21"/>
  <c r="GY296" i="21"/>
  <c r="GY164" i="21"/>
  <c r="GY303" i="21"/>
  <c r="GY84" i="21"/>
  <c r="GY231" i="21"/>
  <c r="GY27" i="21"/>
  <c r="GY197" i="21"/>
  <c r="GY60" i="21"/>
  <c r="GY123" i="21"/>
  <c r="GY272" i="21"/>
  <c r="GY124" i="21"/>
  <c r="GY247" i="21"/>
  <c r="GY42" i="21"/>
  <c r="GY254" i="21"/>
  <c r="GY99" i="21"/>
  <c r="GY193" i="21"/>
  <c r="GY184" i="21"/>
  <c r="GY259" i="21"/>
  <c r="GY187" i="21"/>
  <c r="GY302" i="21"/>
  <c r="GY16" i="21"/>
  <c r="GY181" i="21"/>
  <c r="GY261" i="21"/>
  <c r="GY47" i="21"/>
  <c r="GY239" i="21"/>
  <c r="GY143" i="21"/>
  <c r="GY226" i="21"/>
  <c r="GY17" i="21"/>
  <c r="GY229" i="21"/>
  <c r="GY59" i="21"/>
  <c r="GY125" i="21"/>
  <c r="GY277" i="21"/>
  <c r="GY11" i="21"/>
  <c r="GY200" i="21"/>
  <c r="GY235" i="21"/>
  <c r="GY105" i="21"/>
  <c r="GY68" i="21"/>
  <c r="GY175" i="21"/>
  <c r="GY6" i="21"/>
  <c r="II115" i="21"/>
  <c r="II69" i="21"/>
  <c r="II85" i="21"/>
  <c r="II101" i="21"/>
  <c r="II150" i="21"/>
  <c r="II171" i="21"/>
  <c r="II281" i="21"/>
  <c r="II109" i="21"/>
  <c r="II112" i="21"/>
  <c r="II154" i="21"/>
  <c r="II254" i="21"/>
  <c r="II13" i="21"/>
  <c r="II79" i="21"/>
  <c r="II145" i="21"/>
  <c r="II268" i="21"/>
  <c r="II293" i="21"/>
  <c r="II75" i="21"/>
  <c r="II123" i="21"/>
  <c r="II166" i="21"/>
  <c r="II265" i="21"/>
  <c r="II118" i="21"/>
  <c r="II105" i="21"/>
  <c r="II201" i="21"/>
  <c r="II305" i="21"/>
  <c r="II48" i="21"/>
  <c r="II233" i="21"/>
  <c r="II262" i="21"/>
  <c r="II296" i="21"/>
  <c r="II28" i="21"/>
  <c r="II104" i="21"/>
  <c r="II146" i="21"/>
  <c r="II243" i="21"/>
  <c r="II63" i="21"/>
  <c r="II247" i="21"/>
  <c r="II117" i="21"/>
  <c r="II256" i="21"/>
  <c r="II137" i="21"/>
  <c r="II206" i="21"/>
  <c r="II127" i="21"/>
  <c r="II196" i="21"/>
  <c r="II129" i="21"/>
  <c r="II277" i="21"/>
  <c r="II98" i="21"/>
  <c r="II225" i="21"/>
  <c r="II291" i="21"/>
  <c r="II8" i="21"/>
  <c r="II133" i="21"/>
  <c r="II202" i="21"/>
  <c r="II229" i="21"/>
  <c r="II141" i="21"/>
  <c r="II121" i="21"/>
  <c r="II274" i="21"/>
  <c r="II237" i="21"/>
  <c r="II110" i="21"/>
  <c r="II131" i="21"/>
  <c r="II276" i="21"/>
  <c r="II286" i="21"/>
  <c r="II191" i="21"/>
  <c r="II52" i="21"/>
  <c r="II55" i="21"/>
  <c r="II273" i="21"/>
  <c r="II220" i="21"/>
  <c r="II269" i="21"/>
  <c r="II26" i="21"/>
  <c r="II20" i="21"/>
  <c r="II124" i="21"/>
  <c r="II167" i="21"/>
  <c r="II270" i="21"/>
  <c r="II39" i="21"/>
  <c r="II248" i="21"/>
  <c r="II218" i="21"/>
  <c r="II253" i="21"/>
  <c r="II36" i="21"/>
  <c r="II275" i="21"/>
  <c r="II183" i="21"/>
  <c r="II258" i="21"/>
  <c r="II289" i="21"/>
  <c r="II31" i="21"/>
  <c r="II33" i="21"/>
  <c r="II24" i="21"/>
  <c r="II44" i="21"/>
  <c r="II152" i="21"/>
  <c r="II259" i="21"/>
  <c r="II272" i="21"/>
  <c r="II292" i="21"/>
  <c r="II53" i="21"/>
  <c r="II86" i="21"/>
  <c r="II147" i="21"/>
  <c r="II227" i="21"/>
  <c r="II313" i="21"/>
  <c r="II70" i="21"/>
  <c r="II155" i="21"/>
  <c r="II228" i="21"/>
  <c r="II316" i="21"/>
  <c r="II21" i="21"/>
  <c r="II84" i="21"/>
  <c r="II119" i="21"/>
  <c r="II176" i="21"/>
  <c r="II188" i="21"/>
  <c r="II19" i="21"/>
  <c r="II73" i="21"/>
  <c r="II197" i="21"/>
  <c r="II312" i="21"/>
  <c r="II77" i="21"/>
  <c r="II103" i="21"/>
  <c r="II174" i="21"/>
  <c r="II172" i="21"/>
  <c r="II317" i="21"/>
  <c r="II148" i="21"/>
  <c r="II47" i="21"/>
  <c r="II266" i="21"/>
  <c r="II219" i="21"/>
  <c r="II261" i="21"/>
  <c r="II83" i="21"/>
  <c r="II61" i="21"/>
  <c r="II46" i="21"/>
  <c r="II56" i="21"/>
  <c r="II240" i="21"/>
  <c r="II27" i="21"/>
  <c r="II113" i="21"/>
  <c r="II226" i="21"/>
  <c r="II285" i="21"/>
  <c r="II54" i="21"/>
  <c r="II22" i="21"/>
  <c r="II163" i="21"/>
  <c r="II215" i="21"/>
  <c r="II14" i="21"/>
  <c r="II239" i="21"/>
  <c r="II216" i="21"/>
  <c r="II301" i="21"/>
  <c r="II59" i="21"/>
  <c r="II91" i="21"/>
  <c r="II96" i="21"/>
  <c r="II138" i="21"/>
  <c r="II212" i="21"/>
  <c r="II64" i="21"/>
  <c r="II143" i="21"/>
  <c r="II242" i="21"/>
  <c r="II315" i="21"/>
  <c r="II116" i="21"/>
  <c r="II80" i="21"/>
  <c r="II122" i="21"/>
  <c r="II210" i="21"/>
  <c r="II17" i="21"/>
  <c r="II58" i="21"/>
  <c r="II111" i="21"/>
  <c r="II175" i="21"/>
  <c r="II180" i="21"/>
  <c r="II142" i="21"/>
  <c r="II161" i="21"/>
  <c r="II185" i="21"/>
  <c r="II177" i="21"/>
  <c r="II310" i="21"/>
  <c r="II41" i="21"/>
  <c r="II221" i="21"/>
  <c r="II92" i="21"/>
  <c r="II71" i="21"/>
  <c r="II234" i="21"/>
  <c r="II297" i="21"/>
  <c r="II57" i="21"/>
  <c r="II203" i="21"/>
  <c r="II298" i="21"/>
  <c r="II68" i="21"/>
  <c r="II65" i="21"/>
  <c r="II204" i="21"/>
  <c r="II299" i="21"/>
  <c r="II235" i="21"/>
  <c r="II184" i="21"/>
  <c r="II263" i="21"/>
  <c r="II290" i="21"/>
  <c r="II135" i="21"/>
  <c r="II72" i="21"/>
  <c r="II267" i="21"/>
  <c r="II209" i="21"/>
  <c r="II230" i="21"/>
  <c r="II182" i="21"/>
  <c r="II255" i="21"/>
  <c r="II288" i="21"/>
  <c r="II25" i="21"/>
  <c r="II82" i="21"/>
  <c r="II159" i="21"/>
  <c r="II223" i="21"/>
  <c r="II205" i="21"/>
  <c r="II45" i="21"/>
  <c r="II32" i="21"/>
  <c r="II35" i="21"/>
  <c r="II186" i="21"/>
  <c r="II165" i="21"/>
  <c r="II87" i="21"/>
  <c r="II284" i="21"/>
  <c r="II194" i="21"/>
  <c r="II295" i="21"/>
  <c r="II271" i="21"/>
  <c r="II217" i="21"/>
  <c r="II190" i="21"/>
  <c r="II236" i="21"/>
  <c r="II151" i="21"/>
  <c r="II199" i="21"/>
  <c r="II94" i="21"/>
  <c r="II62" i="21"/>
  <c r="II42" i="21"/>
  <c r="II178" i="21"/>
  <c r="II249" i="21"/>
  <c r="II144" i="21"/>
  <c r="II308" i="21"/>
  <c r="II160" i="21"/>
  <c r="II213" i="21"/>
  <c r="II95" i="21"/>
  <c r="II164" i="21"/>
  <c r="II158" i="21"/>
  <c r="II314" i="21"/>
  <c r="II50" i="21"/>
  <c r="II250" i="21"/>
  <c r="II23" i="21"/>
  <c r="II9" i="21"/>
  <c r="II7" i="21"/>
  <c r="II214" i="21"/>
  <c r="II189" i="21"/>
  <c r="II114" i="21"/>
  <c r="II207" i="21"/>
  <c r="II231" i="21"/>
  <c r="II134" i="21"/>
  <c r="II170" i="21"/>
  <c r="II157" i="21"/>
  <c r="II300" i="21"/>
  <c r="II12" i="21"/>
  <c r="II168" i="21"/>
  <c r="II99" i="21"/>
  <c r="II88" i="21"/>
  <c r="II211" i="21"/>
  <c r="II102" i="21"/>
  <c r="II251" i="21"/>
  <c r="II232" i="21"/>
  <c r="II260" i="21"/>
  <c r="II153" i="21"/>
  <c r="II128" i="21"/>
  <c r="II200" i="21"/>
  <c r="II67" i="21"/>
  <c r="II181" i="21"/>
  <c r="II287" i="21"/>
  <c r="II11" i="21"/>
  <c r="II198" i="21"/>
  <c r="II126" i="21"/>
  <c r="II279" i="21"/>
  <c r="II30" i="21"/>
  <c r="II282" i="21"/>
  <c r="II140" i="21"/>
  <c r="II283" i="21"/>
  <c r="II195" i="21"/>
  <c r="II241" i="21"/>
  <c r="II49" i="21"/>
  <c r="II257" i="21"/>
  <c r="II10" i="21"/>
  <c r="II238" i="21"/>
  <c r="II245" i="21"/>
  <c r="II51" i="21"/>
  <c r="II246" i="21"/>
  <c r="II89" i="21"/>
  <c r="II303" i="21"/>
  <c r="II106" i="21"/>
  <c r="II306" i="21"/>
  <c r="II120" i="21"/>
  <c r="II307" i="21"/>
  <c r="II29" i="21"/>
  <c r="II264" i="21"/>
  <c r="II90" i="21"/>
  <c r="II224" i="21"/>
  <c r="II18" i="21"/>
  <c r="II93" i="21"/>
  <c r="II173" i="21"/>
  <c r="II309" i="21"/>
  <c r="II74" i="21"/>
  <c r="II222" i="21"/>
  <c r="II192" i="21"/>
  <c r="II294" i="21"/>
  <c r="II139" i="21"/>
  <c r="II187" i="21"/>
  <c r="II136" i="21"/>
  <c r="II156" i="21"/>
  <c r="II60" i="21"/>
  <c r="II132" i="21"/>
  <c r="II280" i="21"/>
  <c r="II6" i="21"/>
  <c r="II311" i="21"/>
  <c r="II125" i="21"/>
  <c r="II278" i="21"/>
  <c r="II100" i="21"/>
  <c r="II130" i="21"/>
  <c r="II162" i="21"/>
  <c r="II179" i="21"/>
  <c r="II252" i="21"/>
  <c r="II208" i="21"/>
  <c r="II193" i="21"/>
  <c r="II97" i="21"/>
  <c r="II304" i="21"/>
  <c r="II149" i="21"/>
  <c r="II244" i="21"/>
  <c r="II81" i="21"/>
  <c r="II302" i="21"/>
  <c r="II107" i="21"/>
  <c r="II169" i="21"/>
  <c r="II34" i="21"/>
  <c r="II40" i="21"/>
  <c r="II15" i="21"/>
  <c r="II66" i="21"/>
  <c r="II38" i="21"/>
  <c r="II43" i="21"/>
  <c r="II37" i="21"/>
  <c r="II16" i="21"/>
  <c r="II76" i="21"/>
  <c r="II78" i="21"/>
  <c r="II108" i="21"/>
  <c r="KT22" i="21"/>
  <c r="KT17" i="21"/>
  <c r="KT193" i="21"/>
  <c r="KT225" i="21"/>
  <c r="KT315" i="21"/>
  <c r="KT18" i="21"/>
  <c r="KT115" i="21"/>
  <c r="KT209" i="21"/>
  <c r="KT43" i="21"/>
  <c r="KT57" i="21"/>
  <c r="KT95" i="21"/>
  <c r="KT59" i="21"/>
  <c r="KT123" i="21"/>
  <c r="KT139" i="21"/>
  <c r="KT235" i="21"/>
  <c r="KT107" i="21"/>
  <c r="KT129" i="21"/>
  <c r="KT312" i="21"/>
  <c r="KT7" i="21"/>
  <c r="KT97" i="21"/>
  <c r="KT48" i="21"/>
  <c r="KT116" i="21"/>
  <c r="KT232" i="21"/>
  <c r="KT295" i="21"/>
  <c r="KT15" i="21"/>
  <c r="KT20" i="21"/>
  <c r="KT169" i="21"/>
  <c r="KT184" i="21"/>
  <c r="KT153" i="21"/>
  <c r="KT264" i="21"/>
  <c r="KT113" i="21"/>
  <c r="KT49" i="21"/>
  <c r="KT124" i="21"/>
  <c r="KT233" i="21"/>
  <c r="KT296" i="21"/>
  <c r="KT8" i="21"/>
  <c r="KT161" i="21"/>
  <c r="KT180" i="21"/>
  <c r="KT151" i="21"/>
  <c r="KT249" i="21"/>
  <c r="KT202" i="21"/>
  <c r="KT183" i="21"/>
  <c r="KT195" i="21"/>
  <c r="KT265" i="21"/>
  <c r="KT314" i="21"/>
  <c r="KT36" i="21"/>
  <c r="KT58" i="21"/>
  <c r="KT277" i="21"/>
  <c r="KT230" i="21"/>
  <c r="KT247" i="21"/>
  <c r="KT158" i="21"/>
  <c r="KT88" i="21"/>
  <c r="KT226" i="21"/>
  <c r="KT44" i="21"/>
  <c r="KT211" i="21"/>
  <c r="KT204" i="21"/>
  <c r="KT210" i="21"/>
  <c r="KT145" i="21"/>
  <c r="KT304" i="21"/>
  <c r="KT31" i="21"/>
  <c r="KT110" i="21"/>
  <c r="KT132" i="21"/>
  <c r="KT166" i="21"/>
  <c r="KT242" i="21"/>
  <c r="KT290" i="21"/>
  <c r="KT72" i="21"/>
  <c r="KT190" i="21"/>
  <c r="KT100" i="21"/>
  <c r="KT271" i="21"/>
  <c r="KT269" i="21"/>
  <c r="KT45" i="21"/>
  <c r="KT81" i="21"/>
  <c r="KT47" i="21"/>
  <c r="KT108" i="21"/>
  <c r="KT231" i="21"/>
  <c r="KT294" i="21"/>
  <c r="KT92" i="21"/>
  <c r="KT229" i="21"/>
  <c r="KT292" i="21"/>
  <c r="KT293" i="21"/>
  <c r="KT119" i="21"/>
  <c r="KT109" i="21"/>
  <c r="KT203" i="21"/>
  <c r="KT253" i="21"/>
  <c r="KT23" i="21"/>
  <c r="KT205" i="21"/>
  <c r="KT121" i="21"/>
  <c r="KT176" i="21"/>
  <c r="KT144" i="21"/>
  <c r="KT303" i="21"/>
  <c r="KT131" i="21"/>
  <c r="KT117" i="21"/>
  <c r="KT254" i="21"/>
  <c r="KT257" i="21"/>
  <c r="KT66" i="21"/>
  <c r="KT218" i="21"/>
  <c r="KT137" i="21"/>
  <c r="KT305" i="21"/>
  <c r="KT28" i="21"/>
  <c r="KT10" i="21"/>
  <c r="KT37" i="21"/>
  <c r="KT26" i="21"/>
  <c r="KT255" i="21"/>
  <c r="KT213" i="21"/>
  <c r="KT317" i="21"/>
  <c r="KT214" i="21"/>
  <c r="KT200" i="21"/>
  <c r="KT275" i="21"/>
  <c r="KT104" i="21"/>
  <c r="KT244" i="21"/>
  <c r="KT52" i="21"/>
  <c r="KT243" i="21"/>
  <c r="KT212" i="21"/>
  <c r="KT77" i="21"/>
  <c r="KT147" i="21"/>
  <c r="KT191" i="21"/>
  <c r="KT224" i="21"/>
  <c r="KT138" i="21"/>
  <c r="KT286" i="21"/>
  <c r="KT34" i="21"/>
  <c r="KT215" i="21"/>
  <c r="KT42" i="21"/>
  <c r="KT79" i="21"/>
  <c r="KT221" i="21"/>
  <c r="KT311" i="21"/>
  <c r="KT73" i="21"/>
  <c r="KT168" i="21"/>
  <c r="KT245" i="21"/>
  <c r="KT40" i="21"/>
  <c r="KT89" i="21"/>
  <c r="KT68" i="21"/>
  <c r="KT239" i="21"/>
  <c r="KT306" i="21"/>
  <c r="KT165" i="21"/>
  <c r="KT91" i="21"/>
  <c r="KT143" i="21"/>
  <c r="KT236" i="21"/>
  <c r="KT87" i="21"/>
  <c r="KT207" i="21"/>
  <c r="KT24" i="21"/>
  <c r="KT114" i="21"/>
  <c r="KT234" i="21"/>
  <c r="KT98" i="21"/>
  <c r="KT186" i="21"/>
  <c r="KT69" i="21"/>
  <c r="KT140" i="21"/>
  <c r="KT167" i="21"/>
  <c r="KT237" i="21"/>
  <c r="KT128" i="21"/>
  <c r="KT291" i="21"/>
  <c r="KT39" i="21"/>
  <c r="KT11" i="21"/>
  <c r="KT248" i="21"/>
  <c r="KT308" i="21"/>
  <c r="KT171" i="21"/>
  <c r="KT19" i="21"/>
  <c r="KT125" i="21"/>
  <c r="KT261" i="21"/>
  <c r="KT12" i="21"/>
  <c r="KT55" i="21"/>
  <c r="KT174" i="21"/>
  <c r="KT287" i="21"/>
  <c r="KT250" i="21"/>
  <c r="KT46" i="21"/>
  <c r="KT289" i="21"/>
  <c r="KT222" i="21"/>
  <c r="KT94" i="21"/>
  <c r="KT164" i="21"/>
  <c r="KT282" i="21"/>
  <c r="KT134" i="21"/>
  <c r="KT266" i="21"/>
  <c r="KT274" i="21"/>
  <c r="KT30" i="21"/>
  <c r="KT263" i="21"/>
  <c r="KT146" i="21"/>
  <c r="KT206" i="21"/>
  <c r="KT189" i="21"/>
  <c r="KT270" i="21"/>
  <c r="KT258" i="21"/>
  <c r="KT156" i="21"/>
  <c r="KT159" i="21"/>
  <c r="KT150" i="21"/>
  <c r="KT300" i="21"/>
  <c r="KT130" i="21"/>
  <c r="KT50" i="21"/>
  <c r="KT201" i="21"/>
  <c r="KT268" i="21"/>
  <c r="KT41" i="21"/>
  <c r="KT105" i="21"/>
  <c r="KT76" i="21"/>
  <c r="KT252" i="21"/>
  <c r="KT16" i="21"/>
  <c r="KT13" i="21"/>
  <c r="KT102" i="21"/>
  <c r="KT194" i="21"/>
  <c r="KT70" i="21"/>
  <c r="KT103" i="21"/>
  <c r="KT199" i="21"/>
  <c r="KT197" i="21"/>
  <c r="KT122" i="21"/>
  <c r="KT240" i="21"/>
  <c r="KT93" i="21"/>
  <c r="KT279" i="21"/>
  <c r="KT9" i="21"/>
  <c r="KT25" i="21"/>
  <c r="KT227" i="21"/>
  <c r="KT223" i="21"/>
  <c r="KT38" i="21"/>
  <c r="KT67" i="21"/>
  <c r="KT307" i="21"/>
  <c r="KT106" i="21"/>
  <c r="KT313" i="21"/>
  <c r="KT65" i="21"/>
  <c r="KT80" i="21"/>
  <c r="KT148" i="21"/>
  <c r="KT136" i="21"/>
  <c r="KT111" i="21"/>
  <c r="KT135" i="21"/>
  <c r="KT299" i="21"/>
  <c r="KT78" i="21"/>
  <c r="KT157" i="21"/>
  <c r="KT86" i="21"/>
  <c r="KT118" i="21"/>
  <c r="KT288" i="21"/>
  <c r="KT267" i="21"/>
  <c r="KT33" i="21"/>
  <c r="KT238" i="21"/>
  <c r="KT71" i="21"/>
  <c r="KT198" i="21"/>
  <c r="KT85" i="21"/>
  <c r="KT101" i="21"/>
  <c r="KT241" i="21"/>
  <c r="KT280" i="21"/>
  <c r="KT96" i="21"/>
  <c r="KT149" i="21"/>
  <c r="KT35" i="21"/>
  <c r="KT196" i="21"/>
  <c r="KT178" i="21"/>
  <c r="KT53" i="21"/>
  <c r="KT60" i="21"/>
  <c r="KT154" i="21"/>
  <c r="KT54" i="21"/>
  <c r="KT172" i="21"/>
  <c r="KT281" i="21"/>
  <c r="KT297" i="21"/>
  <c r="KT63" i="21"/>
  <c r="KT182" i="21"/>
  <c r="KT251" i="21"/>
  <c r="KT302" i="21"/>
  <c r="KT32" i="21"/>
  <c r="KT127" i="21"/>
  <c r="KT112" i="21"/>
  <c r="KT246" i="21"/>
  <c r="KT83" i="21"/>
  <c r="KT228" i="21"/>
  <c r="KT82" i="21"/>
  <c r="KT310" i="21"/>
  <c r="KT216" i="21"/>
  <c r="KT316" i="21"/>
  <c r="KT285" i="21"/>
  <c r="KT220" i="21"/>
  <c r="KT188" i="21"/>
  <c r="KT273" i="21"/>
  <c r="KT175" i="21"/>
  <c r="KT126" i="21"/>
  <c r="KT208" i="21"/>
  <c r="KT256" i="21"/>
  <c r="KT155" i="21"/>
  <c r="KT298" i="21"/>
  <c r="KT185" i="21"/>
  <c r="KT259" i="21"/>
  <c r="KT163" i="21"/>
  <c r="KT284" i="21"/>
  <c r="KT21" i="21"/>
  <c r="KT64" i="21"/>
  <c r="KT276" i="21"/>
  <c r="KT75" i="21"/>
  <c r="KT173" i="21"/>
  <c r="KT219" i="21"/>
  <c r="KT192" i="21"/>
  <c r="KT278" i="21"/>
  <c r="KT56" i="21"/>
  <c r="KT283" i="21"/>
  <c r="KT160" i="21"/>
  <c r="KT62" i="21"/>
  <c r="KT142" i="21"/>
  <c r="KT177" i="21"/>
  <c r="KT152" i="21"/>
  <c r="KT90" i="21"/>
  <c r="KT120" i="21"/>
  <c r="KT217" i="21"/>
  <c r="KT179" i="21"/>
  <c r="KT162" i="21"/>
  <c r="KT27" i="21"/>
  <c r="KT272" i="21"/>
  <c r="KT14" i="21"/>
  <c r="KT99" i="21"/>
  <c r="KT181" i="21"/>
  <c r="KT141" i="21"/>
  <c r="KT133" i="21"/>
  <c r="KT309" i="21"/>
  <c r="KT51" i="21"/>
  <c r="KT170" i="21"/>
  <c r="KT29" i="21"/>
  <c r="KT84" i="21"/>
  <c r="KT61" i="21"/>
  <c r="KT262" i="21"/>
  <c r="KT6" i="21"/>
  <c r="KT74" i="21"/>
  <c r="KT301" i="21"/>
  <c r="KT187" i="21"/>
  <c r="KT260" i="21"/>
  <c r="NA100" i="21"/>
  <c r="NA110" i="21"/>
  <c r="NA136" i="21"/>
  <c r="NA248" i="21"/>
  <c r="NA317" i="21"/>
  <c r="NA62" i="21"/>
  <c r="NA139" i="21"/>
  <c r="NA264" i="21"/>
  <c r="NA262" i="21"/>
  <c r="NA23" i="21"/>
  <c r="NA42" i="21"/>
  <c r="NA105" i="21"/>
  <c r="NA263" i="21"/>
  <c r="NA258" i="21"/>
  <c r="NA85" i="21"/>
  <c r="NA167" i="21"/>
  <c r="NA180" i="21"/>
  <c r="NA294" i="21"/>
  <c r="NA30" i="21"/>
  <c r="NA84" i="21"/>
  <c r="NA93" i="21"/>
  <c r="NA128" i="21"/>
  <c r="NA242" i="21"/>
  <c r="NA316" i="21"/>
  <c r="NA60" i="21"/>
  <c r="NA165" i="21"/>
  <c r="NA168" i="21"/>
  <c r="NA174" i="21"/>
  <c r="NA273" i="21"/>
  <c r="NA37" i="21"/>
  <c r="NA150" i="21"/>
  <c r="NA254" i="21"/>
  <c r="NA196" i="21"/>
  <c r="NA251" i="21"/>
  <c r="NA173" i="21"/>
  <c r="NA88" i="21"/>
  <c r="NA120" i="21"/>
  <c r="NA225" i="21"/>
  <c r="NA308" i="21"/>
  <c r="NA12" i="21"/>
  <c r="NA135" i="21"/>
  <c r="NA26" i="21"/>
  <c r="NA89" i="21"/>
  <c r="NA235" i="21"/>
  <c r="NA305" i="21"/>
  <c r="NA38" i="21"/>
  <c r="NA134" i="21"/>
  <c r="NA171" i="21"/>
  <c r="NA277" i="21"/>
  <c r="NA283" i="21"/>
  <c r="NA286" i="21"/>
  <c r="NA103" i="21"/>
  <c r="NA169" i="21"/>
  <c r="NA221" i="21"/>
  <c r="NA68" i="21"/>
  <c r="NA156" i="21"/>
  <c r="NA176" i="21"/>
  <c r="NA181" i="21"/>
  <c r="NA299" i="21"/>
  <c r="NA118" i="21"/>
  <c r="NA279" i="21"/>
  <c r="NA227" i="21"/>
  <c r="NA218" i="21"/>
  <c r="NA297" i="21"/>
  <c r="NA24" i="21"/>
  <c r="NA40" i="21"/>
  <c r="NA58" i="21"/>
  <c r="NA121" i="21"/>
  <c r="NA255" i="21"/>
  <c r="NA274" i="21"/>
  <c r="NA6" i="21"/>
  <c r="NA91" i="21"/>
  <c r="NA192" i="21"/>
  <c r="NA178" i="21"/>
  <c r="NA197" i="21"/>
  <c r="NA315" i="21"/>
  <c r="NA77" i="21"/>
  <c r="NA243" i="21"/>
  <c r="NA210" i="21"/>
  <c r="NA190" i="21"/>
  <c r="NA289" i="21"/>
  <c r="NA159" i="21"/>
  <c r="NA87" i="21"/>
  <c r="NA153" i="21"/>
  <c r="NA205" i="21"/>
  <c r="NA306" i="21"/>
  <c r="NA143" i="21"/>
  <c r="NA49" i="21"/>
  <c r="NA234" i="21"/>
  <c r="NA202" i="21"/>
  <c r="NA268" i="21"/>
  <c r="NA44" i="21"/>
  <c r="NA108" i="21"/>
  <c r="NA280" i="21"/>
  <c r="NA106" i="21"/>
  <c r="NA198" i="21"/>
  <c r="NA117" i="21"/>
  <c r="NA154" i="21"/>
  <c r="NA260" i="21"/>
  <c r="NA107" i="21"/>
  <c r="NA226" i="21"/>
  <c r="NA253" i="21"/>
  <c r="NA141" i="21"/>
  <c r="NA175" i="21"/>
  <c r="NA301" i="21"/>
  <c r="NA115" i="21"/>
  <c r="NA50" i="21"/>
  <c r="NA114" i="21"/>
  <c r="NA284" i="21"/>
  <c r="NA54" i="21"/>
  <c r="NA261" i="21"/>
  <c r="NA145" i="21"/>
  <c r="NA238" i="21"/>
  <c r="NA172" i="21"/>
  <c r="NA187" i="21"/>
  <c r="NA215" i="21"/>
  <c r="NA148" i="21"/>
  <c r="NA66" i="21"/>
  <c r="NA130" i="21"/>
  <c r="NA300" i="21"/>
  <c r="NA39" i="21"/>
  <c r="NA147" i="21"/>
  <c r="NA287" i="21"/>
  <c r="NA14" i="21"/>
  <c r="NA41" i="21"/>
  <c r="NA241" i="21"/>
  <c r="NA166" i="21"/>
  <c r="NA59" i="21"/>
  <c r="NA213" i="21"/>
  <c r="NA125" i="21"/>
  <c r="NA293" i="21"/>
  <c r="NA278" i="21"/>
  <c r="NA47" i="21"/>
  <c r="NA116" i="21"/>
  <c r="NA193" i="21"/>
  <c r="NA265" i="21"/>
  <c r="NA33" i="21"/>
  <c r="NA311" i="21"/>
  <c r="NA239" i="21"/>
  <c r="NA73" i="21"/>
  <c r="NA122" i="21"/>
  <c r="NA310" i="21"/>
  <c r="NA64" i="21"/>
  <c r="NA142" i="21"/>
  <c r="NA211" i="21"/>
  <c r="NA281" i="21"/>
  <c r="NA7" i="21"/>
  <c r="NA28" i="21"/>
  <c r="NA179" i="21"/>
  <c r="NA256" i="21"/>
  <c r="NA209" i="21"/>
  <c r="NA236" i="21"/>
  <c r="NA240" i="21"/>
  <c r="NA144" i="21"/>
  <c r="NA304" i="21"/>
  <c r="NA79" i="21"/>
  <c r="NA152" i="21"/>
  <c r="NA291" i="21"/>
  <c r="NA36" i="21"/>
  <c r="NA11" i="21"/>
  <c r="NA204" i="21"/>
  <c r="NA266" i="21"/>
  <c r="NA8" i="21"/>
  <c r="NA82" i="21"/>
  <c r="NA146" i="21"/>
  <c r="NA267" i="21"/>
  <c r="NA72" i="21"/>
  <c r="NA133" i="21"/>
  <c r="NA312" i="21"/>
  <c r="NA307" i="21"/>
  <c r="NA53" i="21"/>
  <c r="NA27" i="21"/>
  <c r="NA212" i="21"/>
  <c r="NA282" i="21"/>
  <c r="NA17" i="21"/>
  <c r="NA247" i="21"/>
  <c r="NA137" i="21"/>
  <c r="NA230" i="21"/>
  <c r="NA18" i="21"/>
  <c r="NA21" i="21"/>
  <c r="NA51" i="21"/>
  <c r="NA201" i="21"/>
  <c r="NA101" i="21"/>
  <c r="NA97" i="21"/>
  <c r="NA285" i="21"/>
  <c r="NA61" i="21"/>
  <c r="NA140" i="21"/>
  <c r="NA170" i="21"/>
  <c r="NA276" i="21"/>
  <c r="NA29" i="21"/>
  <c r="NA75" i="21"/>
  <c r="NA302" i="21"/>
  <c r="NA71" i="21"/>
  <c r="NA102" i="21"/>
  <c r="NA195" i="21"/>
  <c r="NA228" i="21"/>
  <c r="NA252" i="21"/>
  <c r="NA132" i="21"/>
  <c r="NA19" i="21"/>
  <c r="NA188" i="21"/>
  <c r="NA292" i="21"/>
  <c r="NA63" i="21"/>
  <c r="NA86" i="21"/>
  <c r="NA182" i="21"/>
  <c r="NA25" i="21"/>
  <c r="NA233" i="21"/>
  <c r="NA231" i="21"/>
  <c r="NA111" i="21"/>
  <c r="NA126" i="21"/>
  <c r="NA288" i="21"/>
  <c r="NA69" i="21"/>
  <c r="NA161" i="21"/>
  <c r="NA249" i="21"/>
  <c r="NA57" i="21"/>
  <c r="NA296" i="21"/>
  <c r="NA257" i="21"/>
  <c r="NA119" i="21"/>
  <c r="NA96" i="21"/>
  <c r="NA295" i="21"/>
  <c r="NA124" i="21"/>
  <c r="NA43" i="21"/>
  <c r="NA232" i="21"/>
  <c r="NA298" i="21"/>
  <c r="NA46" i="21"/>
  <c r="NA83" i="21"/>
  <c r="NA189" i="21"/>
  <c r="NA22" i="21"/>
  <c r="NA112" i="21"/>
  <c r="NA271" i="21"/>
  <c r="NA10" i="21"/>
  <c r="NA74" i="21"/>
  <c r="NA138" i="21"/>
  <c r="NA259" i="21"/>
  <c r="NA94" i="21"/>
  <c r="NA163" i="21"/>
  <c r="NA269" i="21"/>
  <c r="NA123" i="21"/>
  <c r="NA98" i="21"/>
  <c r="NA313" i="21"/>
  <c r="NA13" i="21"/>
  <c r="NA127" i="21"/>
  <c r="NA309" i="21"/>
  <c r="NA157" i="21"/>
  <c r="NA160" i="21"/>
  <c r="NA229" i="21"/>
  <c r="NA15" i="21"/>
  <c r="NA80" i="21"/>
  <c r="NA109" i="21"/>
  <c r="NA200" i="21"/>
  <c r="NA164" i="21"/>
  <c r="NA184" i="21"/>
  <c r="NA208" i="21"/>
  <c r="NA191" i="21"/>
  <c r="NA194" i="21"/>
  <c r="NA246" i="21"/>
  <c r="NA95" i="21"/>
  <c r="NA158" i="21"/>
  <c r="NA224" i="21"/>
  <c r="NA244" i="21"/>
  <c r="NA56" i="21"/>
  <c r="NA217" i="21"/>
  <c r="NA245" i="21"/>
  <c r="NA34" i="21"/>
  <c r="NA162" i="21"/>
  <c r="NA314" i="21"/>
  <c r="NA55" i="21"/>
  <c r="NA67" i="21"/>
  <c r="NA203" i="21"/>
  <c r="NA65" i="21"/>
  <c r="NA113" i="21"/>
  <c r="NA206" i="21"/>
  <c r="NA31" i="21"/>
  <c r="NA52" i="21"/>
  <c r="NA155" i="21"/>
  <c r="NA303" i="21"/>
  <c r="NA20" i="21"/>
  <c r="NA185" i="21"/>
  <c r="NA177" i="21"/>
  <c r="NA237" i="21"/>
  <c r="NA9" i="21"/>
  <c r="NA81" i="21"/>
  <c r="NA129" i="21"/>
  <c r="NA222" i="21"/>
  <c r="NA70" i="21"/>
  <c r="NA35" i="21"/>
  <c r="NA219" i="21"/>
  <c r="NA290" i="21"/>
  <c r="NA45" i="21"/>
  <c r="NA90" i="21"/>
  <c r="NA275" i="21"/>
  <c r="NA99" i="21"/>
  <c r="NA250" i="21"/>
  <c r="NA78" i="21"/>
  <c r="NA151" i="21"/>
  <c r="NA270" i="21"/>
  <c r="NA149" i="21"/>
  <c r="NA183" i="21"/>
  <c r="NA207" i="21"/>
  <c r="NA32" i="21"/>
  <c r="NA186" i="21"/>
  <c r="NA272" i="21"/>
  <c r="NA131" i="21"/>
  <c r="NA104" i="21"/>
  <c r="NA214" i="21"/>
  <c r="NA220" i="21"/>
  <c r="NA216" i="21"/>
  <c r="NA223" i="21"/>
  <c r="NA76" i="21"/>
  <c r="NA92" i="21"/>
  <c r="NA199" i="21"/>
  <c r="NA16" i="21"/>
  <c r="NA48" i="21"/>
  <c r="BN269" i="21"/>
  <c r="BN316" i="21"/>
  <c r="BN296" i="21"/>
  <c r="BN194" i="21"/>
  <c r="BN304" i="21"/>
  <c r="BN202" i="21"/>
  <c r="BN275" i="21"/>
  <c r="BN218" i="21"/>
  <c r="BN312" i="21"/>
  <c r="BN210" i="21"/>
  <c r="BN288" i="21"/>
  <c r="BN186" i="21"/>
  <c r="BN227" i="21"/>
  <c r="BN154" i="21"/>
  <c r="BN170" i="21"/>
  <c r="BN267" i="21"/>
  <c r="BN251" i="21"/>
  <c r="BN178" i="21"/>
  <c r="BN226" i="21"/>
  <c r="BN259" i="21"/>
  <c r="BN162" i="21"/>
  <c r="BN234" i="21"/>
  <c r="BN242" i="21"/>
  <c r="BN310" i="21"/>
  <c r="BN183" i="21"/>
  <c r="BN185" i="21"/>
  <c r="BN299" i="21"/>
  <c r="BN174" i="21"/>
  <c r="BN272" i="21"/>
  <c r="BN213" i="21"/>
  <c r="BN124" i="21"/>
  <c r="BN106" i="21"/>
  <c r="BN14" i="21"/>
  <c r="BN109" i="21"/>
  <c r="BN79" i="21"/>
  <c r="BN93" i="21"/>
  <c r="BN216" i="21"/>
  <c r="BN301" i="21"/>
  <c r="BN61" i="21"/>
  <c r="BN285" i="21"/>
  <c r="BN317" i="21"/>
  <c r="BN180" i="21"/>
  <c r="BN98" i="21"/>
  <c r="BN22" i="21"/>
  <c r="BN60" i="21"/>
  <c r="BN8" i="21"/>
  <c r="BN143" i="21"/>
  <c r="BN182" i="21"/>
  <c r="BN17" i="21"/>
  <c r="BN67" i="21"/>
  <c r="BN166" i="21"/>
  <c r="BN9" i="21"/>
  <c r="BN59" i="21"/>
  <c r="BN247" i="21"/>
  <c r="BN217" i="21"/>
  <c r="BN20" i="21"/>
  <c r="BN31" i="21"/>
  <c r="BN240" i="21"/>
  <c r="BN181" i="21"/>
  <c r="BN172" i="21"/>
  <c r="BN90" i="21"/>
  <c r="BN189" i="21"/>
  <c r="BN230" i="21"/>
  <c r="BN41" i="21"/>
  <c r="BN155" i="21"/>
  <c r="BN263" i="21"/>
  <c r="BN225" i="21"/>
  <c r="BN28" i="21"/>
  <c r="BN10" i="21"/>
  <c r="BN95" i="21"/>
  <c r="BN191" i="21"/>
  <c r="BN238" i="21"/>
  <c r="BN197" i="21"/>
  <c r="BN116" i="21"/>
  <c r="BN34" i="21"/>
  <c r="BN239" i="21"/>
  <c r="BN85" i="21"/>
  <c r="BN307" i="21"/>
  <c r="BN54" i="21"/>
  <c r="BN268" i="21"/>
  <c r="BN314" i="21"/>
  <c r="BN38" i="21"/>
  <c r="BN260" i="21"/>
  <c r="BN306" i="21"/>
  <c r="BN253" i="21"/>
  <c r="BN119" i="21"/>
  <c r="BN153" i="21"/>
  <c r="BN203" i="21"/>
  <c r="BN311" i="21"/>
  <c r="BN112" i="21"/>
  <c r="BN53" i="21"/>
  <c r="BN108" i="21"/>
  <c r="BN26" i="21"/>
  <c r="BN102" i="21"/>
  <c r="BN292" i="21"/>
  <c r="BN91" i="21"/>
  <c r="BN15" i="21"/>
  <c r="BN256" i="21"/>
  <c r="BN69" i="21"/>
  <c r="BN52" i="21"/>
  <c r="BN144" i="21"/>
  <c r="BN257" i="21"/>
  <c r="BN243" i="21"/>
  <c r="BN190" i="21"/>
  <c r="BN245" i="21"/>
  <c r="BN204" i="21"/>
  <c r="BN250" i="21"/>
  <c r="BN229" i="21"/>
  <c r="BN196" i="21"/>
  <c r="BN114" i="21"/>
  <c r="BN6" i="21"/>
  <c r="BN89" i="21"/>
  <c r="BN139" i="21"/>
  <c r="BN72" i="21"/>
  <c r="BN88" i="21"/>
  <c r="BN294" i="21"/>
  <c r="BN241" i="21"/>
  <c r="BN44" i="21"/>
  <c r="BN78" i="21"/>
  <c r="BN289" i="21"/>
  <c r="BN228" i="21"/>
  <c r="BN27" i="21"/>
  <c r="BN152" i="21"/>
  <c r="BN7" i="21"/>
  <c r="BN97" i="21"/>
  <c r="BN147" i="21"/>
  <c r="BN47" i="21"/>
  <c r="BN24" i="21"/>
  <c r="BN280" i="21"/>
  <c r="BN248" i="21"/>
  <c r="BN29" i="21"/>
  <c r="BN134" i="21"/>
  <c r="BN244" i="21"/>
  <c r="BN290" i="21"/>
  <c r="BN150" i="21"/>
  <c r="BN188" i="21"/>
  <c r="BN42" i="21"/>
  <c r="BN237" i="21"/>
  <c r="BN111" i="21"/>
  <c r="BN255" i="21"/>
  <c r="BN103" i="21"/>
  <c r="BN81" i="21"/>
  <c r="BN131" i="21"/>
  <c r="BN293" i="21"/>
  <c r="BN73" i="21"/>
  <c r="BN123" i="21"/>
  <c r="BN64" i="21"/>
  <c r="BN281" i="21"/>
  <c r="BN84" i="21"/>
  <c r="BN66" i="21"/>
  <c r="BN57" i="21"/>
  <c r="BN65" i="21"/>
  <c r="BN287" i="21"/>
  <c r="BN56" i="21"/>
  <c r="BN94" i="21"/>
  <c r="BN48" i="21"/>
  <c r="BN12" i="21"/>
  <c r="BN201" i="21"/>
  <c r="BN184" i="21"/>
  <c r="BN313" i="21"/>
  <c r="BN212" i="21"/>
  <c r="BN39" i="21"/>
  <c r="BN236" i="21"/>
  <c r="BN23" i="21"/>
  <c r="BN36" i="21"/>
  <c r="BN135" i="21"/>
  <c r="BN284" i="21"/>
  <c r="BN138" i="21"/>
  <c r="BN136" i="21"/>
  <c r="BN141" i="21"/>
  <c r="BN126" i="21"/>
  <c r="BN205" i="21"/>
  <c r="BN308" i="21"/>
  <c r="BN252" i="21"/>
  <c r="BN222" i="21"/>
  <c r="BN309" i="21"/>
  <c r="BN13" i="21"/>
  <c r="BN231" i="21"/>
  <c r="BN195" i="21"/>
  <c r="BN137" i="21"/>
  <c r="BN192" i="21"/>
  <c r="BN148" i="21"/>
  <c r="BN246" i="21"/>
  <c r="BN291" i="21"/>
  <c r="BN165" i="21"/>
  <c r="BN283" i="21"/>
  <c r="BN214" i="21"/>
  <c r="BN220" i="21"/>
  <c r="BN74" i="21"/>
  <c r="BN128" i="21"/>
  <c r="BN235" i="21"/>
  <c r="BN206" i="21"/>
  <c r="BN305" i="21"/>
  <c r="BN171" i="21"/>
  <c r="BN55" i="21"/>
  <c r="BN107" i="21"/>
  <c r="BN71" i="21"/>
  <c r="BN51" i="21"/>
  <c r="BN209" i="21"/>
  <c r="BN215" i="21"/>
  <c r="BN315" i="21"/>
  <c r="BN261" i="21"/>
  <c r="BN258" i="21"/>
  <c r="BN177" i="21"/>
  <c r="BN35" i="21"/>
  <c r="BN262" i="21"/>
  <c r="BN43" i="21"/>
  <c r="BN271" i="21"/>
  <c r="BN249" i="21"/>
  <c r="BN207" i="21"/>
  <c r="BN193" i="21"/>
  <c r="BN270" i="21"/>
  <c r="BN302" i="21"/>
  <c r="BN140" i="21"/>
  <c r="BN101" i="21"/>
  <c r="BN50" i="21"/>
  <c r="BN25" i="21"/>
  <c r="BN121" i="21"/>
  <c r="BN115" i="21"/>
  <c r="BN173" i="21"/>
  <c r="BN273" i="21"/>
  <c r="BN32" i="21"/>
  <c r="BN70" i="21"/>
  <c r="BN300" i="21"/>
  <c r="BN151" i="21"/>
  <c r="BN274" i="21"/>
  <c r="BN277" i="21"/>
  <c r="BN83" i="21"/>
  <c r="BN127" i="21"/>
  <c r="BN298" i="21"/>
  <c r="BN145" i="21"/>
  <c r="BN87" i="21"/>
  <c r="BN133" i="21"/>
  <c r="BN46" i="21"/>
  <c r="BN163" i="21"/>
  <c r="BN37" i="21"/>
  <c r="BN146" i="21"/>
  <c r="BN149" i="21"/>
  <c r="BN19" i="21"/>
  <c r="BN125" i="21"/>
  <c r="BN76" i="21"/>
  <c r="BN265" i="21"/>
  <c r="BN276" i="21"/>
  <c r="BN297" i="21"/>
  <c r="BN99" i="21"/>
  <c r="BN233" i="21"/>
  <c r="BN82" i="21"/>
  <c r="BN21" i="21"/>
  <c r="BN266" i="21"/>
  <c r="BN30" i="21"/>
  <c r="BN16" i="21"/>
  <c r="BN122" i="21"/>
  <c r="BN132" i="21"/>
  <c r="BN75" i="21"/>
  <c r="BN157" i="21"/>
  <c r="BN167" i="21"/>
  <c r="BN282" i="21"/>
  <c r="BN120" i="21"/>
  <c r="BN169" i="21"/>
  <c r="BN18" i="21"/>
  <c r="BN161" i="21"/>
  <c r="BN199" i="21"/>
  <c r="BN58" i="21"/>
  <c r="BN175" i="21"/>
  <c r="BN68" i="21"/>
  <c r="BN11" i="21"/>
  <c r="BN118" i="21"/>
  <c r="BN105" i="21"/>
  <c r="BN221" i="21"/>
  <c r="BN110" i="21"/>
  <c r="BN33" i="21"/>
  <c r="BN77" i="21"/>
  <c r="BN223" i="21"/>
  <c r="BN278" i="21"/>
  <c r="BN187" i="21"/>
  <c r="BN130" i="21"/>
  <c r="BN303" i="21"/>
  <c r="BN224" i="21"/>
  <c r="BN164" i="21"/>
  <c r="BN208" i="21"/>
  <c r="BN156" i="21"/>
  <c r="BN45" i="21"/>
  <c r="BN129" i="21"/>
  <c r="BN176" i="21"/>
  <c r="BN142" i="21"/>
  <c r="BN113" i="21"/>
  <c r="BN96" i="21"/>
  <c r="BN100" i="21"/>
  <c r="BN80" i="21"/>
  <c r="BN92" i="21"/>
  <c r="BN232" i="21"/>
  <c r="BN179" i="21"/>
  <c r="BN104" i="21"/>
  <c r="BN117" i="21"/>
  <c r="BN160" i="21"/>
  <c r="BN198" i="21"/>
  <c r="BN49" i="21"/>
  <c r="BN279" i="21"/>
  <c r="BN219" i="21"/>
  <c r="BN86" i="21"/>
  <c r="BN211" i="21"/>
  <c r="BN264" i="21"/>
  <c r="BN200" i="21"/>
  <c r="BN63" i="21"/>
  <c r="BN295" i="21"/>
  <c r="BN286" i="21"/>
  <c r="BN254" i="21"/>
  <c r="BN62" i="21"/>
  <c r="BN158" i="21"/>
  <c r="BN40" i="21"/>
  <c r="BN168" i="21"/>
  <c r="BN159" i="21"/>
  <c r="GP67" i="21"/>
  <c r="GP168" i="21"/>
  <c r="GP120" i="21"/>
  <c r="GP256" i="21"/>
  <c r="GP52" i="21"/>
  <c r="GP113" i="21"/>
  <c r="GP188" i="21"/>
  <c r="GP165" i="21"/>
  <c r="GP183" i="21"/>
  <c r="GP85" i="21"/>
  <c r="GP158" i="21"/>
  <c r="GP280" i="21"/>
  <c r="GP263" i="21"/>
  <c r="GP36" i="21"/>
  <c r="GP74" i="21"/>
  <c r="GP103" i="21"/>
  <c r="GP279" i="21"/>
  <c r="GP274" i="21"/>
  <c r="GP54" i="21"/>
  <c r="GP100" i="21"/>
  <c r="GP137" i="21"/>
  <c r="GP260" i="21"/>
  <c r="GP283" i="21"/>
  <c r="GP20" i="21"/>
  <c r="GP200" i="21"/>
  <c r="GP79" i="21"/>
  <c r="GP247" i="21"/>
  <c r="GP291" i="21"/>
  <c r="GP51" i="21"/>
  <c r="GP93" i="21"/>
  <c r="GP96" i="21"/>
  <c r="GP233" i="21"/>
  <c r="GP306" i="21"/>
  <c r="GP33" i="21"/>
  <c r="GP35" i="21"/>
  <c r="GP72" i="21"/>
  <c r="GP230" i="21"/>
  <c r="GP282" i="21"/>
  <c r="GP39" i="21"/>
  <c r="GP43" i="21"/>
  <c r="GP80" i="21"/>
  <c r="GP231" i="21"/>
  <c r="GP290" i="21"/>
  <c r="GP45" i="21"/>
  <c r="GP77" i="21"/>
  <c r="GP88" i="21"/>
  <c r="GP232" i="21"/>
  <c r="GP298" i="21"/>
  <c r="GP107" i="21"/>
  <c r="GP78" i="21"/>
  <c r="GP242" i="21"/>
  <c r="GP301" i="21"/>
  <c r="GP89" i="21"/>
  <c r="GP269" i="21"/>
  <c r="GP139" i="21"/>
  <c r="GP222" i="21"/>
  <c r="GP76" i="21"/>
  <c r="GP265" i="21"/>
  <c r="GP211" i="21"/>
  <c r="GP206" i="21"/>
  <c r="GP258" i="21"/>
  <c r="GP47" i="21"/>
  <c r="GP97" i="21"/>
  <c r="GP143" i="21"/>
  <c r="GP179" i="21"/>
  <c r="GP293" i="21"/>
  <c r="GP75" i="21"/>
  <c r="GP132" i="21"/>
  <c r="GP64" i="21"/>
  <c r="GP267" i="21"/>
  <c r="GP62" i="21"/>
  <c r="GP125" i="21"/>
  <c r="GP112" i="21"/>
  <c r="GP252" i="21"/>
  <c r="GP66" i="21"/>
  <c r="GP210" i="21"/>
  <c r="GP195" i="21"/>
  <c r="GP198" i="21"/>
  <c r="GP250" i="21"/>
  <c r="GP70" i="21"/>
  <c r="GP53" i="21"/>
  <c r="GP273" i="21"/>
  <c r="GP203" i="21"/>
  <c r="GP215" i="21"/>
  <c r="GP69" i="21"/>
  <c r="GP19" i="21"/>
  <c r="GP277" i="21"/>
  <c r="GP225" i="21"/>
  <c r="GP14" i="21"/>
  <c r="GP60" i="21"/>
  <c r="GP176" i="21"/>
  <c r="GP213" i="21"/>
  <c r="GP285" i="21"/>
  <c r="GP46" i="21"/>
  <c r="GP208" i="21"/>
  <c r="GP87" i="21"/>
  <c r="GP262" i="21"/>
  <c r="GP292" i="21"/>
  <c r="GP217" i="21"/>
  <c r="GP214" i="21"/>
  <c r="GP101" i="21"/>
  <c r="GP261" i="21"/>
  <c r="GP28" i="21"/>
  <c r="GP219" i="21"/>
  <c r="GP133" i="21"/>
  <c r="GP84" i="21"/>
  <c r="GP201" i="21"/>
  <c r="GP248" i="21"/>
  <c r="GP25" i="21"/>
  <c r="GP122" i="21"/>
  <c r="GP142" i="21"/>
  <c r="GP229" i="21"/>
  <c r="GP81" i="21"/>
  <c r="GP63" i="21"/>
  <c r="GP187" i="21"/>
  <c r="GP221" i="21"/>
  <c r="GP286" i="21"/>
  <c r="GP105" i="21"/>
  <c r="GP108" i="21"/>
  <c r="GP119" i="21"/>
  <c r="GP174" i="21"/>
  <c r="GP11" i="21"/>
  <c r="GP34" i="21"/>
  <c r="GP178" i="21"/>
  <c r="GP315" i="21"/>
  <c r="GP116" i="21"/>
  <c r="GP175" i="21"/>
  <c r="GP131" i="21"/>
  <c r="GP185" i="21"/>
  <c r="GP194" i="21"/>
  <c r="GP173" i="21"/>
  <c r="GP12" i="21"/>
  <c r="GP109" i="21"/>
  <c r="GP218" i="21"/>
  <c r="GP299" i="21"/>
  <c r="GP57" i="21"/>
  <c r="GP118" i="21"/>
  <c r="GP243" i="21"/>
  <c r="GP289" i="21"/>
  <c r="GP65" i="21"/>
  <c r="GP138" i="21"/>
  <c r="GP86" i="21"/>
  <c r="GP302" i="21"/>
  <c r="GP13" i="21"/>
  <c r="GP134" i="21"/>
  <c r="GP259" i="21"/>
  <c r="GP48" i="21"/>
  <c r="GP275" i="21"/>
  <c r="GP204" i="21"/>
  <c r="GP128" i="21"/>
  <c r="GP82" i="21"/>
  <c r="GP241" i="21"/>
  <c r="GP95" i="21"/>
  <c r="GP281" i="21"/>
  <c r="GP151" i="21"/>
  <c r="GP224" i="21"/>
  <c r="GP55" i="21"/>
  <c r="GP149" i="21"/>
  <c r="GP223" i="21"/>
  <c r="GP99" i="21"/>
  <c r="GP202" i="21"/>
  <c r="GP190" i="21"/>
  <c r="GP216" i="21"/>
  <c r="GP251" i="21"/>
  <c r="GP272" i="21"/>
  <c r="GP295" i="21"/>
  <c r="GP7" i="21"/>
  <c r="GP255" i="21"/>
  <c r="GP308" i="21"/>
  <c r="GP296" i="21"/>
  <c r="GP40" i="21"/>
  <c r="GP83" i="21"/>
  <c r="GP127" i="21"/>
  <c r="GP207" i="21"/>
  <c r="GP56" i="21"/>
  <c r="GP294" i="21"/>
  <c r="GP41" i="21"/>
  <c r="GP300" i="21"/>
  <c r="GP58" i="21"/>
  <c r="GP136" i="21"/>
  <c r="GP237" i="21"/>
  <c r="GP212" i="21"/>
  <c r="GP148" i="21"/>
  <c r="GP317" i="21"/>
  <c r="GP121" i="21"/>
  <c r="GP94" i="21"/>
  <c r="GP205" i="21"/>
  <c r="GP32" i="21"/>
  <c r="GP102" i="21"/>
  <c r="GP235" i="21"/>
  <c r="GP287" i="21"/>
  <c r="GP50" i="21"/>
  <c r="GP124" i="21"/>
  <c r="GP163" i="21"/>
  <c r="GP238" i="21"/>
  <c r="GP264" i="21"/>
  <c r="GP169" i="21"/>
  <c r="GP91" i="21"/>
  <c r="GP71" i="21"/>
  <c r="GP104" i="21"/>
  <c r="GP314" i="21"/>
  <c r="GP17" i="21"/>
  <c r="GP257" i="21"/>
  <c r="GP244" i="21"/>
  <c r="GP23" i="21"/>
  <c r="GP145" i="21"/>
  <c r="GP166" i="21"/>
  <c r="GP29" i="21"/>
  <c r="GP146" i="21"/>
  <c r="GP234" i="21"/>
  <c r="GP153" i="21"/>
  <c r="GP164" i="21"/>
  <c r="GP197" i="21"/>
  <c r="GP311" i="21"/>
  <c r="GP196" i="21"/>
  <c r="GP284" i="21"/>
  <c r="GP27" i="21"/>
  <c r="GP154" i="21"/>
  <c r="GP22" i="21"/>
  <c r="GP209" i="21"/>
  <c r="GP44" i="21"/>
  <c r="GP135" i="21"/>
  <c r="GP313" i="21"/>
  <c r="GP181" i="21"/>
  <c r="GP111" i="21"/>
  <c r="GP271" i="21"/>
  <c r="GP21" i="21"/>
  <c r="GP266" i="21"/>
  <c r="GP90" i="21"/>
  <c r="GP310" i="21"/>
  <c r="GP170" i="21"/>
  <c r="GP150" i="21"/>
  <c r="GP16" i="21"/>
  <c r="GP193" i="21"/>
  <c r="GP236" i="21"/>
  <c r="GP92" i="21"/>
  <c r="GP140" i="21"/>
  <c r="GP191" i="21"/>
  <c r="GP59" i="21"/>
  <c r="GP144" i="21"/>
  <c r="GP156" i="21"/>
  <c r="GP130" i="21"/>
  <c r="GP249" i="21"/>
  <c r="GP117" i="21"/>
  <c r="GP184" i="21"/>
  <c r="GP24" i="21"/>
  <c r="GP18" i="21"/>
  <c r="GP155" i="21"/>
  <c r="GP227" i="21"/>
  <c r="GP73" i="21"/>
  <c r="GP316" i="21"/>
  <c r="GP254" i="21"/>
  <c r="GP115" i="21"/>
  <c r="GP278" i="21"/>
  <c r="GP239" i="21"/>
  <c r="GP162" i="21"/>
  <c r="GP192" i="21"/>
  <c r="GP61" i="21"/>
  <c r="GP152" i="21"/>
  <c r="GP171" i="21"/>
  <c r="GP307" i="21"/>
  <c r="GP172" i="21"/>
  <c r="GP226" i="21"/>
  <c r="GP15" i="21"/>
  <c r="GP167" i="21"/>
  <c r="GP37" i="21"/>
  <c r="GP126" i="21"/>
  <c r="GP159" i="21"/>
  <c r="GP42" i="21"/>
  <c r="GP245" i="21"/>
  <c r="GP123" i="21"/>
  <c r="GP98" i="21"/>
  <c r="GP160" i="21"/>
  <c r="GP303" i="21"/>
  <c r="GP9" i="21"/>
  <c r="GP106" i="21"/>
  <c r="GP180" i="21"/>
  <c r="GP304" i="21"/>
  <c r="GP8" i="21"/>
  <c r="GP220" i="21"/>
  <c r="GP182" i="21"/>
  <c r="GP26" i="21"/>
  <c r="GP228" i="21"/>
  <c r="GP110" i="21"/>
  <c r="GP288" i="21"/>
  <c r="GP157" i="21"/>
  <c r="GP309" i="21"/>
  <c r="GP147" i="21"/>
  <c r="GP189" i="21"/>
  <c r="GP10" i="21"/>
  <c r="GP186" i="21"/>
  <c r="GP246" i="21"/>
  <c r="GP141" i="21"/>
  <c r="GP30" i="21"/>
  <c r="GP312" i="21"/>
  <c r="GP31" i="21"/>
  <c r="GP161" i="21"/>
  <c r="GP38" i="21"/>
  <c r="GP253" i="21"/>
  <c r="GP129" i="21"/>
  <c r="GP177" i="21"/>
  <c r="GP49" i="21"/>
  <c r="GP240" i="21"/>
  <c r="GP270" i="21"/>
  <c r="GP276" i="21"/>
  <c r="GP114" i="21"/>
  <c r="GP305" i="21"/>
  <c r="GP68" i="21"/>
  <c r="GP199" i="21"/>
  <c r="GP268" i="21"/>
  <c r="GP297" i="21"/>
  <c r="GP6" i="21"/>
  <c r="FE188" i="21"/>
  <c r="FE125" i="21"/>
  <c r="FE145" i="21"/>
  <c r="FE242" i="21"/>
  <c r="FE55" i="21"/>
  <c r="FE56" i="21"/>
  <c r="FE184" i="21"/>
  <c r="FE144" i="21"/>
  <c r="FE312" i="21"/>
  <c r="FE263" i="21"/>
  <c r="FE98" i="21"/>
  <c r="FE134" i="21"/>
  <c r="FE201" i="21"/>
  <c r="FE259" i="21"/>
  <c r="FE78" i="21"/>
  <c r="FE138" i="21"/>
  <c r="FE68" i="21"/>
  <c r="FE215" i="21"/>
  <c r="FE229" i="21"/>
  <c r="FE38" i="21"/>
  <c r="FE17" i="21"/>
  <c r="FE114" i="21"/>
  <c r="FE310" i="21"/>
  <c r="FE233" i="21"/>
  <c r="FE6" i="21"/>
  <c r="FE11" i="21"/>
  <c r="FE161" i="21"/>
  <c r="FE250" i="21"/>
  <c r="FE287" i="21"/>
  <c r="FE87" i="21"/>
  <c r="FE20" i="21"/>
  <c r="FE202" i="21"/>
  <c r="FE290" i="21"/>
  <c r="FE95" i="21"/>
  <c r="FE28" i="21"/>
  <c r="FE212" i="21"/>
  <c r="FE314" i="21"/>
  <c r="FE106" i="21"/>
  <c r="FE44" i="21"/>
  <c r="FE254" i="21"/>
  <c r="FE200" i="21"/>
  <c r="FE51" i="21"/>
  <c r="FE195" i="21"/>
  <c r="FE207" i="21"/>
  <c r="FE283" i="21"/>
  <c r="FE25" i="21"/>
  <c r="FE118" i="21"/>
  <c r="FE165" i="21"/>
  <c r="FE234" i="21"/>
  <c r="FE198" i="21"/>
  <c r="FE31" i="21"/>
  <c r="FE130" i="21"/>
  <c r="FE153" i="21"/>
  <c r="FE249" i="21"/>
  <c r="FE116" i="21"/>
  <c r="FE117" i="21"/>
  <c r="FE66" i="21"/>
  <c r="FE170" i="21"/>
  <c r="FE222" i="21"/>
  <c r="FE285" i="21"/>
  <c r="FE64" i="21"/>
  <c r="FE99" i="21"/>
  <c r="FE142" i="21"/>
  <c r="FE205" i="21"/>
  <c r="FE262" i="21"/>
  <c r="FE53" i="21"/>
  <c r="FE126" i="21"/>
  <c r="FE177" i="21"/>
  <c r="FE294" i="21"/>
  <c r="FE260" i="21"/>
  <c r="FE147" i="21"/>
  <c r="FE43" i="21"/>
  <c r="FE180" i="21"/>
  <c r="FE199" i="21"/>
  <c r="FE275" i="21"/>
  <c r="FE296" i="21"/>
  <c r="FE227" i="21"/>
  <c r="FE58" i="21"/>
  <c r="FE182" i="21"/>
  <c r="FE54" i="21"/>
  <c r="FE171" i="21"/>
  <c r="FE146" i="21"/>
  <c r="FE181" i="21"/>
  <c r="FE271" i="21"/>
  <c r="FE214" i="21"/>
  <c r="FE186" i="21"/>
  <c r="FE292" i="21"/>
  <c r="FE8" i="21"/>
  <c r="FE36" i="21"/>
  <c r="FE209" i="21"/>
  <c r="FE311" i="21"/>
  <c r="FE82" i="21"/>
  <c r="FE113" i="21"/>
  <c r="FE288" i="21"/>
  <c r="FE24" i="21"/>
  <c r="FE83" i="21"/>
  <c r="FE258" i="21"/>
  <c r="FE298" i="21"/>
  <c r="FE91" i="21"/>
  <c r="FE305" i="21"/>
  <c r="FE211" i="21"/>
  <c r="FE88" i="21"/>
  <c r="FE16" i="21"/>
  <c r="FE172" i="21"/>
  <c r="FE61" i="21"/>
  <c r="FE193" i="21"/>
  <c r="FE268" i="21"/>
  <c r="FE52" i="21"/>
  <c r="FE175" i="21"/>
  <c r="FE94" i="21"/>
  <c r="FE60" i="21"/>
  <c r="FE183" i="21"/>
  <c r="FE291" i="21"/>
  <c r="FE67" i="21"/>
  <c r="FE189" i="21"/>
  <c r="FE293" i="21"/>
  <c r="FE47" i="21"/>
  <c r="FE251" i="21"/>
  <c r="FE270" i="21"/>
  <c r="FE124" i="21"/>
  <c r="FE85" i="21"/>
  <c r="FE75" i="21"/>
  <c r="FE197" i="21"/>
  <c r="FE230" i="21"/>
  <c r="FE63" i="21"/>
  <c r="FE84" i="21"/>
  <c r="FE191" i="21"/>
  <c r="FE286" i="21"/>
  <c r="FE92" i="21"/>
  <c r="FE313" i="21"/>
  <c r="FE302" i="21"/>
  <c r="FE103" i="21"/>
  <c r="FE21" i="21"/>
  <c r="FE151" i="21"/>
  <c r="FE269" i="21"/>
  <c r="FE139" i="21"/>
  <c r="FE221" i="21"/>
  <c r="FE155" i="21"/>
  <c r="FE206" i="21"/>
  <c r="FE40" i="21"/>
  <c r="FE179" i="21"/>
  <c r="FE257" i="21"/>
  <c r="FE279" i="21"/>
  <c r="FE102" i="21"/>
  <c r="FE143" i="21"/>
  <c r="FE297" i="21"/>
  <c r="FE70" i="21"/>
  <c r="FE93" i="21"/>
  <c r="FE12" i="21"/>
  <c r="FE217" i="21"/>
  <c r="FE282" i="21"/>
  <c r="FE246" i="21"/>
  <c r="FE194" i="21"/>
  <c r="FE252" i="21"/>
  <c r="FE308" i="21"/>
  <c r="FE9" i="21"/>
  <c r="FE203" i="21"/>
  <c r="FE289" i="21"/>
  <c r="FE316" i="21"/>
  <c r="FE86" i="21"/>
  <c r="FE136" i="21"/>
  <c r="FE255" i="21"/>
  <c r="FE306" i="21"/>
  <c r="FE208" i="21"/>
  <c r="FE123" i="21"/>
  <c r="FE265" i="21"/>
  <c r="FE236" i="21"/>
  <c r="FE168" i="21"/>
  <c r="FE223" i="21"/>
  <c r="FE299" i="21"/>
  <c r="FE89" i="21"/>
  <c r="FE174" i="21"/>
  <c r="FE110" i="21"/>
  <c r="FE253" i="21"/>
  <c r="FE248" i="21"/>
  <c r="FE41" i="21"/>
  <c r="FE152" i="21"/>
  <c r="FE256" i="21"/>
  <c r="FE141" i="21"/>
  <c r="FE15" i="21"/>
  <c r="FE111" i="21"/>
  <c r="FE243" i="21"/>
  <c r="FE96" i="21"/>
  <c r="FE140" i="21"/>
  <c r="FE167" i="21"/>
  <c r="FE23" i="21"/>
  <c r="FE33" i="21"/>
  <c r="FE159" i="21"/>
  <c r="FE235" i="21"/>
  <c r="FE178" i="21"/>
  <c r="FE244" i="21"/>
  <c r="FE228" i="21"/>
  <c r="FE69" i="21"/>
  <c r="FE49" i="21"/>
  <c r="FE187" i="21"/>
  <c r="FE237" i="21"/>
  <c r="FE132" i="21"/>
  <c r="FE50" i="21"/>
  <c r="FE220" i="21"/>
  <c r="FE32" i="21"/>
  <c r="FE97" i="21"/>
  <c r="FE204" i="21"/>
  <c r="FE276" i="21"/>
  <c r="FE131" i="21"/>
  <c r="FE196" i="21"/>
  <c r="FE169" i="21"/>
  <c r="FE281" i="21"/>
  <c r="FE10" i="21"/>
  <c r="FE160" i="21"/>
  <c r="FE264" i="21"/>
  <c r="FE45" i="21"/>
  <c r="FE149" i="21"/>
  <c r="FE274" i="21"/>
  <c r="FE156" i="21"/>
  <c r="FE173" i="21"/>
  <c r="FE277" i="21"/>
  <c r="FE210" i="21"/>
  <c r="FE59" i="21"/>
  <c r="FE213" i="21"/>
  <c r="FE284" i="21"/>
  <c r="FE74" i="21"/>
  <c r="FE105" i="21"/>
  <c r="FE266" i="21"/>
  <c r="FE30" i="21"/>
  <c r="FE72" i="21"/>
  <c r="FE108" i="21"/>
  <c r="FE166" i="21"/>
  <c r="FE247" i="21"/>
  <c r="FE18" i="21"/>
  <c r="FE104" i="21"/>
  <c r="FE238" i="21"/>
  <c r="FE80" i="21"/>
  <c r="FE19" i="21"/>
  <c r="FE121" i="21"/>
  <c r="FE231" i="21"/>
  <c r="FE101" i="21"/>
  <c r="FE27" i="21"/>
  <c r="FE129" i="21"/>
  <c r="FE232" i="21"/>
  <c r="FE218" i="21"/>
  <c r="FE29" i="21"/>
  <c r="FE77" i="21"/>
  <c r="FE46" i="21"/>
  <c r="FE137" i="21"/>
  <c r="FE150" i="21"/>
  <c r="FE301" i="21"/>
  <c r="FE112" i="21"/>
  <c r="FE315" i="21"/>
  <c r="FE120" i="21"/>
  <c r="FE48" i="21"/>
  <c r="FE62" i="21"/>
  <c r="FE148" i="21"/>
  <c r="FE216" i="21"/>
  <c r="FE119" i="21"/>
  <c r="FE307" i="21"/>
  <c r="FE162" i="21"/>
  <c r="FE22" i="21"/>
  <c r="FE157" i="21"/>
  <c r="FE163" i="21"/>
  <c r="FE71" i="21"/>
  <c r="FE13" i="21"/>
  <c r="FE81" i="21"/>
  <c r="FE241" i="21"/>
  <c r="FE79" i="21"/>
  <c r="FE190" i="21"/>
  <c r="FE65" i="21"/>
  <c r="FE280" i="21"/>
  <c r="FE73" i="21"/>
  <c r="FE304" i="21"/>
  <c r="FE42" i="21"/>
  <c r="FE192" i="21"/>
  <c r="FE154" i="21"/>
  <c r="FE245" i="21"/>
  <c r="FE109" i="21"/>
  <c r="FE225" i="21"/>
  <c r="FE122" i="21"/>
  <c r="FE226" i="21"/>
  <c r="FE133" i="21"/>
  <c r="FE219" i="21"/>
  <c r="FE57" i="21"/>
  <c r="FE267" i="21"/>
  <c r="FE26" i="21"/>
  <c r="FE273" i="21"/>
  <c r="FE34" i="21"/>
  <c r="FE278" i="21"/>
  <c r="FE14" i="21"/>
  <c r="FE35" i="21"/>
  <c r="FE261" i="21"/>
  <c r="FE100" i="21"/>
  <c r="FE224" i="21"/>
  <c r="FE90" i="21"/>
  <c r="FE239" i="21"/>
  <c r="FE115" i="21"/>
  <c r="FE240" i="21"/>
  <c r="FE37" i="21"/>
  <c r="FE128" i="21"/>
  <c r="FE76" i="21"/>
  <c r="FE272" i="21"/>
  <c r="FE158" i="21"/>
  <c r="FE309" i="21"/>
  <c r="FE164" i="21"/>
  <c r="FE317" i="21"/>
  <c r="FE7" i="21"/>
  <c r="FE107" i="21"/>
  <c r="FE176" i="21"/>
  <c r="FE185" i="21"/>
  <c r="FE300" i="21"/>
  <c r="FE135" i="21"/>
  <c r="FE303" i="21"/>
  <c r="FE127" i="21"/>
  <c r="FE295" i="21"/>
  <c r="FE39" i="21"/>
  <c r="KG169" i="21"/>
  <c r="KG18" i="21"/>
  <c r="KG260" i="21"/>
  <c r="KG168" i="21"/>
  <c r="KG210" i="21"/>
  <c r="KG309" i="21"/>
  <c r="KG308" i="21"/>
  <c r="KG216" i="21"/>
  <c r="KG215" i="21"/>
  <c r="KG311" i="21"/>
  <c r="KG26" i="21"/>
  <c r="KG44" i="21"/>
  <c r="KG159" i="21"/>
  <c r="KG102" i="21"/>
  <c r="KG235" i="21"/>
  <c r="KG284" i="21"/>
  <c r="KG45" i="21"/>
  <c r="KG224" i="21"/>
  <c r="KG110" i="21"/>
  <c r="KG274" i="21"/>
  <c r="KG285" i="21"/>
  <c r="KG75" i="21"/>
  <c r="KG234" i="21"/>
  <c r="KG133" i="21"/>
  <c r="KG227" i="21"/>
  <c r="KG180" i="21"/>
  <c r="KG107" i="21"/>
  <c r="KG32" i="21"/>
  <c r="KG29" i="21"/>
  <c r="KG101" i="21"/>
  <c r="KG150" i="21"/>
  <c r="KG295" i="21"/>
  <c r="KG9" i="21"/>
  <c r="KG111" i="21"/>
  <c r="KG130" i="21"/>
  <c r="KG188" i="21"/>
  <c r="KG257" i="21"/>
  <c r="KG35" i="21"/>
  <c r="KG17" i="21"/>
  <c r="KG55" i="21"/>
  <c r="KG117" i="21"/>
  <c r="KG152" i="21"/>
  <c r="KG297" i="21"/>
  <c r="KG72" i="21"/>
  <c r="KG161" i="21"/>
  <c r="KG156" i="21"/>
  <c r="KG281" i="21"/>
  <c r="KG92" i="21"/>
  <c r="KG167" i="21"/>
  <c r="KG157" i="21"/>
  <c r="KG282" i="21"/>
  <c r="KG76" i="21"/>
  <c r="KG34" i="21"/>
  <c r="KG129" i="21"/>
  <c r="KG38" i="21"/>
  <c r="KG191" i="21"/>
  <c r="KG266" i="21"/>
  <c r="KG251" i="21"/>
  <c r="KG136" i="21"/>
  <c r="KG47" i="21"/>
  <c r="KG198" i="21"/>
  <c r="KG271" i="21"/>
  <c r="KG259" i="21"/>
  <c r="KG145" i="21"/>
  <c r="KG160" i="21"/>
  <c r="KG201" i="21"/>
  <c r="KG268" i="21"/>
  <c r="KG19" i="21"/>
  <c r="KG223" i="21"/>
  <c r="KG69" i="21"/>
  <c r="KG230" i="21"/>
  <c r="KG306" i="21"/>
  <c r="KG236" i="21"/>
  <c r="KG77" i="21"/>
  <c r="KG252" i="21"/>
  <c r="KG292" i="21"/>
  <c r="KG25" i="21"/>
  <c r="KG27" i="21"/>
  <c r="KG80" i="21"/>
  <c r="KG64" i="21"/>
  <c r="KG185" i="21"/>
  <c r="KG175" i="21"/>
  <c r="KG315" i="21"/>
  <c r="KG122" i="21"/>
  <c r="KG100" i="21"/>
  <c r="KG84" i="21"/>
  <c r="KG192" i="21"/>
  <c r="KG176" i="21"/>
  <c r="KG66" i="21"/>
  <c r="KG143" i="21"/>
  <c r="KG316" i="21"/>
  <c r="KG280" i="21"/>
  <c r="KG24" i="21"/>
  <c r="KG63" i="21"/>
  <c r="KG244" i="21"/>
  <c r="KG118" i="21"/>
  <c r="KG254" i="21"/>
  <c r="KG286" i="21"/>
  <c r="KG67" i="21"/>
  <c r="KG190" i="21"/>
  <c r="KG232" i="21"/>
  <c r="KG238" i="21"/>
  <c r="KG73" i="21"/>
  <c r="KG211" i="21"/>
  <c r="KG248" i="21"/>
  <c r="KG239" i="21"/>
  <c r="KG15" i="21"/>
  <c r="KG59" i="21"/>
  <c r="KG245" i="21"/>
  <c r="KG171" i="21"/>
  <c r="KG181" i="21"/>
  <c r="KG33" i="21"/>
  <c r="KG23" i="21"/>
  <c r="KG65" i="21"/>
  <c r="KG46" i="21"/>
  <c r="KG186" i="21"/>
  <c r="KG189" i="21"/>
  <c r="KG265" i="21"/>
  <c r="KG51" i="21"/>
  <c r="KG264" i="21"/>
  <c r="KG147" i="21"/>
  <c r="KG291" i="21"/>
  <c r="KG22" i="21"/>
  <c r="KG246" i="21"/>
  <c r="KG120" i="21"/>
  <c r="KG184" i="21"/>
  <c r="KG243" i="21"/>
  <c r="KG98" i="21"/>
  <c r="KG172" i="21"/>
  <c r="KG208" i="21"/>
  <c r="KG301" i="21"/>
  <c r="KG103" i="21"/>
  <c r="KG212" i="21"/>
  <c r="KG31" i="21"/>
  <c r="KG90" i="21"/>
  <c r="KG247" i="21"/>
  <c r="KG197" i="21"/>
  <c r="KG81" i="21"/>
  <c r="KG91" i="21"/>
  <c r="KG126" i="21"/>
  <c r="KG131" i="21"/>
  <c r="KG134" i="21"/>
  <c r="KG87" i="21"/>
  <c r="KG128" i="21"/>
  <c r="KG132" i="21"/>
  <c r="KG220" i="21"/>
  <c r="KG213" i="21"/>
  <c r="KG52" i="21"/>
  <c r="KG155" i="21"/>
  <c r="KG74" i="21"/>
  <c r="KG170" i="21"/>
  <c r="KG307" i="21"/>
  <c r="KG13" i="21"/>
  <c r="KG148" i="21"/>
  <c r="KG93" i="21"/>
  <c r="KG294" i="21"/>
  <c r="KG8" i="21"/>
  <c r="KG14" i="21"/>
  <c r="KG242" i="21"/>
  <c r="KG141" i="21"/>
  <c r="KG127" i="21"/>
  <c r="KG194" i="21"/>
  <c r="KG267" i="21"/>
  <c r="KG11" i="21"/>
  <c r="KG39" i="21"/>
  <c r="KG272" i="21"/>
  <c r="KG206" i="21"/>
  <c r="KG178" i="21"/>
  <c r="KG60" i="21"/>
  <c r="KG273" i="21"/>
  <c r="KG204" i="21"/>
  <c r="KG288" i="21"/>
  <c r="KG158" i="21"/>
  <c r="KG165" i="21"/>
  <c r="KG58" i="21"/>
  <c r="KG164" i="21"/>
  <c r="KG262" i="21"/>
  <c r="KG240" i="21"/>
  <c r="KG99" i="21"/>
  <c r="KG310" i="21"/>
  <c r="KG61" i="21"/>
  <c r="KG305" i="21"/>
  <c r="KG82" i="21"/>
  <c r="KG106" i="21"/>
  <c r="KG116" i="21"/>
  <c r="KG193" i="21"/>
  <c r="KG144" i="21"/>
  <c r="KG83" i="21"/>
  <c r="KG49" i="21"/>
  <c r="KG209" i="21"/>
  <c r="KG278" i="21"/>
  <c r="KG162" i="21"/>
  <c r="KG70" i="21"/>
  <c r="KG261" i="21"/>
  <c r="KG283" i="21"/>
  <c r="KG42" i="21"/>
  <c r="KG86" i="21"/>
  <c r="KG229" i="21"/>
  <c r="KG140" i="21"/>
  <c r="KG222" i="21"/>
  <c r="KG113" i="21"/>
  <c r="KG146" i="21"/>
  <c r="KG290" i="21"/>
  <c r="KG30" i="21"/>
  <c r="KG250" i="21"/>
  <c r="KG68" i="21"/>
  <c r="KG163" i="21"/>
  <c r="KG299" i="21"/>
  <c r="KG53" i="21"/>
  <c r="KG174" i="21"/>
  <c r="KG196" i="21"/>
  <c r="KG57" i="21"/>
  <c r="KG154" i="21"/>
  <c r="KG7" i="21"/>
  <c r="KG218" i="21"/>
  <c r="KG173" i="21"/>
  <c r="KG114" i="21"/>
  <c r="KG217" i="21"/>
  <c r="KG43" i="21"/>
  <c r="KG94" i="21"/>
  <c r="KG237" i="21"/>
  <c r="KG12" i="21"/>
  <c r="KG228" i="21"/>
  <c r="KG10" i="21"/>
  <c r="KG270" i="21"/>
  <c r="KG276" i="21"/>
  <c r="KG56" i="21"/>
  <c r="KG153" i="21"/>
  <c r="KG48" i="21"/>
  <c r="KG314" i="21"/>
  <c r="KG302" i="21"/>
  <c r="KG108" i="21"/>
  <c r="KG37" i="21"/>
  <c r="KG62" i="21"/>
  <c r="KG258" i="21"/>
  <c r="KG275" i="21"/>
  <c r="KG183" i="21"/>
  <c r="KG137" i="21"/>
  <c r="KG312" i="21"/>
  <c r="KG304" i="21"/>
  <c r="KG79" i="21"/>
  <c r="KG88" i="21"/>
  <c r="KG241" i="21"/>
  <c r="KG166" i="21"/>
  <c r="KG71" i="21"/>
  <c r="KG277" i="21"/>
  <c r="KG109" i="21"/>
  <c r="KG287" i="21"/>
  <c r="KG123" i="21"/>
  <c r="KG279" i="21"/>
  <c r="KG255" i="21"/>
  <c r="KG20" i="21"/>
  <c r="KG125" i="21"/>
  <c r="KG231" i="21"/>
  <c r="KG182" i="21"/>
  <c r="KG256" i="21"/>
  <c r="KG138" i="21"/>
  <c r="KG112" i="21"/>
  <c r="KG202" i="21"/>
  <c r="KG104" i="21"/>
  <c r="KG78" i="21"/>
  <c r="KG54" i="21"/>
  <c r="KG115" i="21"/>
  <c r="KG207" i="21"/>
  <c r="KG40" i="21"/>
  <c r="KG219" i="21"/>
  <c r="KG85" i="21"/>
  <c r="KG21" i="21"/>
  <c r="KG142" i="21"/>
  <c r="KG203" i="21"/>
  <c r="KG36" i="21"/>
  <c r="KG151" i="21"/>
  <c r="KG89" i="21"/>
  <c r="KG214" i="21"/>
  <c r="KG269" i="21"/>
  <c r="KG119" i="21"/>
  <c r="KG225" i="21"/>
  <c r="KG199" i="21"/>
  <c r="KG135" i="21"/>
  <c r="KG200" i="21"/>
  <c r="KG226" i="21"/>
  <c r="KG195" i="21"/>
  <c r="KG313" i="21"/>
  <c r="KG233" i="21"/>
  <c r="KG16" i="21"/>
  <c r="KG298" i="21"/>
  <c r="KG105" i="21"/>
  <c r="KG317" i="21"/>
  <c r="KG96" i="21"/>
  <c r="KG303" i="21"/>
  <c r="KG97" i="21"/>
  <c r="KG139" i="21"/>
  <c r="KG300" i="21"/>
  <c r="KG187" i="21"/>
  <c r="KG41" i="21"/>
  <c r="KG221" i="21"/>
  <c r="KG28" i="21"/>
  <c r="KG177" i="21"/>
  <c r="KG124" i="21"/>
  <c r="KG296" i="21"/>
  <c r="KG6" i="21"/>
  <c r="KG179" i="21"/>
  <c r="KG293" i="21"/>
  <c r="KG149" i="21"/>
  <c r="KG95" i="21"/>
  <c r="KG289" i="21"/>
  <c r="KG121" i="21"/>
  <c r="KG253" i="21"/>
  <c r="KG249" i="21"/>
  <c r="KG205" i="21"/>
  <c r="KG50" i="21"/>
  <c r="KG263" i="21"/>
  <c r="NX96" i="21"/>
  <c r="NX212" i="21"/>
  <c r="NX44" i="21"/>
  <c r="NX291" i="21"/>
  <c r="NX227" i="21"/>
  <c r="NX97" i="21"/>
  <c r="NX76" i="21"/>
  <c r="NX156" i="21"/>
  <c r="NX310" i="21"/>
  <c r="NX25" i="21"/>
  <c r="NX34" i="21"/>
  <c r="NX108" i="21"/>
  <c r="NX261" i="21"/>
  <c r="NX186" i="21"/>
  <c r="NX133" i="21"/>
  <c r="NX151" i="21"/>
  <c r="NX20" i="21"/>
  <c r="NX250" i="21"/>
  <c r="NX36" i="21"/>
  <c r="NX101" i="21"/>
  <c r="NX115" i="21"/>
  <c r="NX124" i="21"/>
  <c r="NX56" i="21"/>
  <c r="NX301" i="21"/>
  <c r="NX240" i="21"/>
  <c r="NX100" i="21"/>
  <c r="NX146" i="21"/>
  <c r="NX199" i="21"/>
  <c r="NX35" i="21"/>
  <c r="NX164" i="21"/>
  <c r="NX236" i="21"/>
  <c r="NX259" i="21"/>
  <c r="NX215" i="21"/>
  <c r="NX106" i="21"/>
  <c r="NX242" i="21"/>
  <c r="NX165" i="21"/>
  <c r="NX119" i="21"/>
  <c r="NX231" i="21"/>
  <c r="NX161" i="21"/>
  <c r="NX85" i="21"/>
  <c r="NX229" i="21"/>
  <c r="NX181" i="21"/>
  <c r="NX116" i="21"/>
  <c r="NX238" i="21"/>
  <c r="NX248" i="21"/>
  <c r="NX77" i="21"/>
  <c r="NX294" i="21"/>
  <c r="NX144" i="21"/>
  <c r="NX141" i="21"/>
  <c r="NX29" i="21"/>
  <c r="NX153" i="21"/>
  <c r="NX53" i="21"/>
  <c r="NX311" i="21"/>
  <c r="NX73" i="21"/>
  <c r="NX37" i="21"/>
  <c r="NX41" i="21"/>
  <c r="NX225" i="21"/>
  <c r="NX208" i="21"/>
  <c r="NX84" i="21"/>
  <c r="NX74" i="21"/>
  <c r="NX299" i="21"/>
  <c r="NX128" i="21"/>
  <c r="NX122" i="21"/>
  <c r="NX13" i="21"/>
  <c r="NX198" i="21"/>
  <c r="NX232" i="21"/>
  <c r="NX31" i="21"/>
  <c r="NX42" i="21"/>
  <c r="NX189" i="21"/>
  <c r="NX207" i="21"/>
  <c r="NX98" i="21"/>
  <c r="NX93" i="21"/>
  <c r="NX68" i="21"/>
  <c r="NX193" i="21"/>
  <c r="NX28" i="21"/>
  <c r="NX295" i="21"/>
  <c r="NX88" i="21"/>
  <c r="NX228" i="21"/>
  <c r="NX7" i="21"/>
  <c r="NX110" i="21"/>
  <c r="NX83" i="21"/>
  <c r="NX293" i="21"/>
  <c r="NX143" i="21"/>
  <c r="NX308" i="21"/>
  <c r="NX217" i="21"/>
  <c r="NX18" i="21"/>
  <c r="NX312" i="21"/>
  <c r="NX309" i="21"/>
  <c r="NX202" i="21"/>
  <c r="NX157" i="21"/>
  <c r="NX246" i="21"/>
  <c r="NX148" i="21"/>
  <c r="NX267" i="21"/>
  <c r="NX45" i="21"/>
  <c r="NX82" i="21"/>
  <c r="NX55" i="21"/>
  <c r="NX46" i="21"/>
  <c r="NX149" i="21"/>
  <c r="NX197" i="21"/>
  <c r="NX6" i="21"/>
  <c r="NX15" i="21"/>
  <c r="NX125" i="21"/>
  <c r="NX258" i="21"/>
  <c r="NX49" i="21"/>
  <c r="NX297" i="21"/>
  <c r="NX89" i="21"/>
  <c r="NX79" i="21"/>
  <c r="NX118" i="21"/>
  <c r="NX21" i="21"/>
  <c r="NX38" i="21"/>
  <c r="NX30" i="21"/>
  <c r="NX281" i="21"/>
  <c r="NX264" i="21"/>
  <c r="NX167" i="21"/>
  <c r="NX222" i="21"/>
  <c r="NX303" i="21"/>
  <c r="NX155" i="21"/>
  <c r="NX200" i="21"/>
  <c r="NX256" i="21"/>
  <c r="NX150" i="21"/>
  <c r="NX173" i="21"/>
  <c r="NX272" i="21"/>
  <c r="NX277" i="21"/>
  <c r="NX138" i="21"/>
  <c r="NX111" i="21"/>
  <c r="NX288" i="21"/>
  <c r="NX69" i="21"/>
  <c r="NX8" i="21"/>
  <c r="NX279" i="21"/>
  <c r="NX194" i="21"/>
  <c r="NX159" i="21"/>
  <c r="NX127" i="21"/>
  <c r="NX12" i="21"/>
  <c r="NX90" i="21"/>
  <c r="NX137" i="21"/>
  <c r="NX218" i="21"/>
  <c r="NX107" i="21"/>
  <c r="NX24" i="21"/>
  <c r="NX113" i="21"/>
  <c r="NX182" i="21"/>
  <c r="NX132" i="21"/>
  <c r="NX316" i="21"/>
  <c r="NX176" i="21"/>
  <c r="NX14" i="21"/>
  <c r="NX239" i="21"/>
  <c r="NX62" i="21"/>
  <c r="NX145" i="21"/>
  <c r="NX184" i="21"/>
  <c r="NX178" i="21"/>
  <c r="NX104" i="21"/>
  <c r="NX271" i="21"/>
  <c r="NX278" i="21"/>
  <c r="NX192" i="21"/>
  <c r="NX114" i="21"/>
  <c r="NX275" i="21"/>
  <c r="NX26" i="21"/>
  <c r="NX214" i="21"/>
  <c r="NX170" i="21"/>
  <c r="NX163" i="21"/>
  <c r="NX9" i="21"/>
  <c r="NX266" i="21"/>
  <c r="NX241" i="21"/>
  <c r="NX282" i="21"/>
  <c r="NX210" i="21"/>
  <c r="NX102" i="21"/>
  <c r="NX17" i="21"/>
  <c r="NX249" i="21"/>
  <c r="NX152" i="21"/>
  <c r="NX43" i="21"/>
  <c r="NX287" i="21"/>
  <c r="NX219" i="21"/>
  <c r="NX91" i="21"/>
  <c r="NX187" i="21"/>
  <c r="NX298" i="21"/>
  <c r="NX234" i="21"/>
  <c r="NX166" i="21"/>
  <c r="NX130" i="21"/>
  <c r="NX71" i="21"/>
  <c r="NX135" i="21"/>
  <c r="NX226" i="21"/>
  <c r="NX95" i="21"/>
  <c r="NX300" i="21"/>
  <c r="NX40" i="21"/>
  <c r="NX78" i="21"/>
  <c r="NX223" i="21"/>
  <c r="NX177" i="21"/>
  <c r="NX22" i="21"/>
  <c r="NX252" i="21"/>
  <c r="NX87" i="21"/>
  <c r="NX131" i="21"/>
  <c r="NX305" i="21"/>
  <c r="NX19" i="21"/>
  <c r="NX54" i="21"/>
  <c r="NX237" i="21"/>
  <c r="NX168" i="21"/>
  <c r="NX213" i="21"/>
  <c r="NX109" i="21"/>
  <c r="NX205" i="21"/>
  <c r="NX52" i="21"/>
  <c r="NX75" i="21"/>
  <c r="NX313" i="21"/>
  <c r="NX190" i="21"/>
  <c r="NX283" i="21"/>
  <c r="NX57" i="21"/>
  <c r="NX315" i="21"/>
  <c r="NX136" i="21"/>
  <c r="NX81" i="21"/>
  <c r="NX276" i="21"/>
  <c r="NX262" i="21"/>
  <c r="NX39" i="21"/>
  <c r="NX185" i="21"/>
  <c r="NX195" i="21"/>
  <c r="NX99" i="21"/>
  <c r="NX50" i="21"/>
  <c r="NX70" i="21"/>
  <c r="NX160" i="21"/>
  <c r="NX274" i="21"/>
  <c r="NX254" i="21"/>
  <c r="NX221" i="21"/>
  <c r="NX230" i="21"/>
  <c r="NX66" i="21"/>
  <c r="NX251" i="21"/>
  <c r="NX233" i="21"/>
  <c r="NX245" i="21"/>
  <c r="NX307" i="21"/>
  <c r="NX247" i="21"/>
  <c r="NX27" i="21"/>
  <c r="NX72" i="21"/>
  <c r="NX289" i="21"/>
  <c r="NX139" i="21"/>
  <c r="NX201" i="21"/>
  <c r="NX224" i="21"/>
  <c r="NX23" i="21"/>
  <c r="NX306" i="21"/>
  <c r="NX121" i="21"/>
  <c r="NX220" i="21"/>
  <c r="NX273" i="21"/>
  <c r="NX304" i="21"/>
  <c r="NX253" i="21"/>
  <c r="NX280" i="21"/>
  <c r="NX172" i="21"/>
  <c r="NX63" i="21"/>
  <c r="NX94" i="21"/>
  <c r="NX51" i="21"/>
  <c r="NX290" i="21"/>
  <c r="NX204" i="21"/>
  <c r="NX175" i="21"/>
  <c r="NX265" i="21"/>
  <c r="NX142" i="21"/>
  <c r="NX64" i="21"/>
  <c r="NX191" i="21"/>
  <c r="NX126" i="21"/>
  <c r="NX33" i="21"/>
  <c r="NX302" i="21"/>
  <c r="NX260" i="21"/>
  <c r="NX180" i="21"/>
  <c r="NX179" i="21"/>
  <c r="NX255" i="21"/>
  <c r="NX263" i="21"/>
  <c r="NX235" i="21"/>
  <c r="NX86" i="21"/>
  <c r="NX80" i="21"/>
  <c r="NX286" i="21"/>
  <c r="NX171" i="21"/>
  <c r="NX284" i="21"/>
  <c r="NX112" i="21"/>
  <c r="NX296" i="21"/>
  <c r="NX134" i="21"/>
  <c r="NX257" i="21"/>
  <c r="NX123" i="21"/>
  <c r="NX120" i="21"/>
  <c r="NX209" i="21"/>
  <c r="NX147" i="21"/>
  <c r="NX11" i="21"/>
  <c r="NX61" i="21"/>
  <c r="NX243" i="21"/>
  <c r="NX206" i="21"/>
  <c r="NX203" i="21"/>
  <c r="NX10" i="21"/>
  <c r="NX285" i="21"/>
  <c r="NX117" i="21"/>
  <c r="NX59" i="21"/>
  <c r="NX58" i="21"/>
  <c r="NX162" i="21"/>
  <c r="NX67" i="21"/>
  <c r="NX196" i="21"/>
  <c r="NX268" i="21"/>
  <c r="NX47" i="21"/>
  <c r="NX174" i="21"/>
  <c r="NX60" i="21"/>
  <c r="NX16" i="21"/>
  <c r="NX188" i="21"/>
  <c r="NX92" i="21"/>
  <c r="NX48" i="21"/>
  <c r="NX269" i="21"/>
  <c r="NX216" i="21"/>
  <c r="NX32" i="21"/>
  <c r="NX314" i="21"/>
  <c r="NX244" i="21"/>
  <c r="NX183" i="21"/>
  <c r="NX270" i="21"/>
  <c r="NX211" i="21"/>
  <c r="NX292" i="21"/>
  <c r="NX103" i="21"/>
  <c r="NX65" i="21"/>
  <c r="NX105" i="21"/>
  <c r="NX317" i="21"/>
  <c r="NX169" i="21"/>
  <c r="NX140" i="21"/>
  <c r="NX154" i="21"/>
  <c r="NX129" i="21"/>
  <c r="NX158" i="21"/>
  <c r="MO52" i="21"/>
  <c r="MO215" i="21"/>
  <c r="MO152" i="21"/>
  <c r="MO218" i="21"/>
  <c r="MO257" i="21"/>
  <c r="MO12" i="21"/>
  <c r="MO54" i="21"/>
  <c r="MO221" i="21"/>
  <c r="MO222" i="21"/>
  <c r="MO256" i="21"/>
  <c r="MO128" i="21"/>
  <c r="MO76" i="21"/>
  <c r="MO80" i="21"/>
  <c r="MO169" i="21"/>
  <c r="MO232" i="21"/>
  <c r="MO11" i="21"/>
  <c r="MO84" i="21"/>
  <c r="MO88" i="21"/>
  <c r="MO177" i="21"/>
  <c r="MO238" i="21"/>
  <c r="MO57" i="21"/>
  <c r="MO95" i="21"/>
  <c r="MO196" i="21"/>
  <c r="MO312" i="21"/>
  <c r="MO290" i="21"/>
  <c r="MO124" i="21"/>
  <c r="MO86" i="21"/>
  <c r="MO133" i="21"/>
  <c r="MO123" i="21"/>
  <c r="MO301" i="21"/>
  <c r="MO45" i="21"/>
  <c r="MO97" i="21"/>
  <c r="MO149" i="21"/>
  <c r="MO130" i="21"/>
  <c r="MO185" i="21"/>
  <c r="MO159" i="21"/>
  <c r="MO56" i="21"/>
  <c r="MO145" i="21"/>
  <c r="MO208" i="21"/>
  <c r="MO174" i="21"/>
  <c r="MO212" i="21"/>
  <c r="MO132" i="21"/>
  <c r="MO309" i="21"/>
  <c r="MO101" i="21"/>
  <c r="MO315" i="21"/>
  <c r="MO38" i="21"/>
  <c r="MO236" i="21"/>
  <c r="MO9" i="21"/>
  <c r="MO175" i="21"/>
  <c r="MO139" i="21"/>
  <c r="MO164" i="21"/>
  <c r="MO182" i="21"/>
  <c r="MO181" i="21"/>
  <c r="MO146" i="21"/>
  <c r="MO201" i="21"/>
  <c r="MO67" i="21"/>
  <c r="MO118" i="21"/>
  <c r="MO195" i="21"/>
  <c r="MO155" i="21"/>
  <c r="MO292" i="21"/>
  <c r="MO110" i="21"/>
  <c r="MO268" i="21"/>
  <c r="MO254" i="21"/>
  <c r="MO310" i="21"/>
  <c r="MO271" i="21"/>
  <c r="MO229" i="21"/>
  <c r="MO69" i="21"/>
  <c r="MO119" i="21"/>
  <c r="MO106" i="21"/>
  <c r="MO278" i="21"/>
  <c r="MO158" i="21"/>
  <c r="MO32" i="21"/>
  <c r="MO121" i="21"/>
  <c r="MO184" i="21"/>
  <c r="MO82" i="21"/>
  <c r="MO168" i="21"/>
  <c r="MO307" i="21"/>
  <c r="MO204" i="21"/>
  <c r="MO296" i="21"/>
  <c r="MO245" i="21"/>
  <c r="MO30" i="21"/>
  <c r="MO144" i="21"/>
  <c r="MO199" i="21"/>
  <c r="MO235" i="21"/>
  <c r="MO36" i="21"/>
  <c r="MO135" i="21"/>
  <c r="MO242" i="21"/>
  <c r="MO13" i="21"/>
  <c r="MO202" i="21"/>
  <c r="MO187" i="21"/>
  <c r="MO297" i="21"/>
  <c r="MO74" i="21"/>
  <c r="MO205" i="21"/>
  <c r="MO47" i="21"/>
  <c r="MO35" i="21"/>
  <c r="MO316" i="21"/>
  <c r="MO92" i="21"/>
  <c r="MO46" i="21"/>
  <c r="MO197" i="21"/>
  <c r="MO211" i="21"/>
  <c r="MO249" i="21"/>
  <c r="MO34" i="21"/>
  <c r="MO7" i="21"/>
  <c r="MO109" i="21"/>
  <c r="MO253" i="21"/>
  <c r="MO284" i="21"/>
  <c r="MO26" i="21"/>
  <c r="MO303" i="21"/>
  <c r="MO219" i="21"/>
  <c r="MO162" i="21"/>
  <c r="MO217" i="21"/>
  <c r="MO42" i="21"/>
  <c r="MO6" i="21"/>
  <c r="MO252" i="21"/>
  <c r="MO170" i="21"/>
  <c r="MO225" i="21"/>
  <c r="MO27" i="21"/>
  <c r="MO104" i="21"/>
  <c r="MO94" i="21"/>
  <c r="MO180" i="21"/>
  <c r="MO239" i="21"/>
  <c r="MO117" i="21"/>
  <c r="MO39" i="21"/>
  <c r="MO160" i="21"/>
  <c r="MO248" i="21"/>
  <c r="MO288" i="21"/>
  <c r="MO19" i="21"/>
  <c r="MO96" i="21"/>
  <c r="MO150" i="21"/>
  <c r="MO131" i="21"/>
  <c r="MO305" i="21"/>
  <c r="MO61" i="21"/>
  <c r="MO103" i="21"/>
  <c r="MO166" i="21"/>
  <c r="MO138" i="21"/>
  <c r="MO193" i="21"/>
  <c r="MO77" i="21"/>
  <c r="MO114" i="21"/>
  <c r="MO65" i="21"/>
  <c r="MO223" i="21"/>
  <c r="MO176" i="21"/>
  <c r="MO210" i="21"/>
  <c r="MO157" i="21"/>
  <c r="MO255" i="21"/>
  <c r="MO102" i="21"/>
  <c r="MO51" i="21"/>
  <c r="MO111" i="21"/>
  <c r="MO183" i="21"/>
  <c r="MO147" i="21"/>
  <c r="MO291" i="21"/>
  <c r="MO33" i="21"/>
  <c r="MO71" i="21"/>
  <c r="MO280" i="21"/>
  <c r="MO276" i="21"/>
  <c r="MO266" i="21"/>
  <c r="MO28" i="21"/>
  <c r="MO62" i="21"/>
  <c r="MO98" i="21"/>
  <c r="MO300" i="21"/>
  <c r="MO263" i="21"/>
  <c r="MO44" i="21"/>
  <c r="MO70" i="21"/>
  <c r="MO116" i="21"/>
  <c r="MO107" i="21"/>
  <c r="MO270" i="21"/>
  <c r="MO298" i="21"/>
  <c r="MO18" i="21"/>
  <c r="MO304" i="21"/>
  <c r="MO99" i="21"/>
  <c r="MO246" i="21"/>
  <c r="MO283" i="21"/>
  <c r="MO93" i="21"/>
  <c r="MO8" i="21"/>
  <c r="MO251" i="21"/>
  <c r="MO272" i="21"/>
  <c r="MO21" i="21"/>
  <c r="MO125" i="21"/>
  <c r="MO247" i="21"/>
  <c r="MO163" i="21"/>
  <c r="MO293" i="21"/>
  <c r="MO37" i="21"/>
  <c r="MO134" i="21"/>
  <c r="MO261" i="21"/>
  <c r="MO171" i="21"/>
  <c r="MO294" i="21"/>
  <c r="MO58" i="21"/>
  <c r="MO14" i="21"/>
  <c r="MO299" i="21"/>
  <c r="MO178" i="21"/>
  <c r="MO233" i="21"/>
  <c r="MO194" i="21"/>
  <c r="MO40" i="21"/>
  <c r="MO129" i="21"/>
  <c r="MO192" i="21"/>
  <c r="MO25" i="21"/>
  <c r="MO63" i="21"/>
  <c r="MO214" i="21"/>
  <c r="MO269" i="21"/>
  <c r="MO258" i="21"/>
  <c r="MO90" i="21"/>
  <c r="MO68" i="21"/>
  <c r="MO72" i="21"/>
  <c r="MO161" i="21"/>
  <c r="MO224" i="21"/>
  <c r="MO50" i="21"/>
  <c r="MO15" i="21"/>
  <c r="MO126" i="21"/>
  <c r="MO260" i="21"/>
  <c r="MO285" i="21"/>
  <c r="MO66" i="21"/>
  <c r="MO23" i="21"/>
  <c r="MO143" i="21"/>
  <c r="MO267" i="21"/>
  <c r="MO286" i="21"/>
  <c r="MO60" i="21"/>
  <c r="MO78" i="21"/>
  <c r="MO120" i="21"/>
  <c r="MO115" i="21"/>
  <c r="MO277" i="21"/>
  <c r="MO43" i="21"/>
  <c r="MO148" i="21"/>
  <c r="MO100" i="21"/>
  <c r="MO186" i="21"/>
  <c r="MO240" i="21"/>
  <c r="MO73" i="21"/>
  <c r="MO127" i="21"/>
  <c r="MO227" i="21"/>
  <c r="MO231" i="21"/>
  <c r="MO306" i="21"/>
  <c r="MO213" i="21"/>
  <c r="MO259" i="21"/>
  <c r="MO91" i="21"/>
  <c r="MO228" i="21"/>
  <c r="MO237" i="21"/>
  <c r="MO89" i="21"/>
  <c r="MO203" i="21"/>
  <c r="MO244" i="21"/>
  <c r="MO265" i="21"/>
  <c r="MO83" i="21"/>
  <c r="MO220" i="21"/>
  <c r="MO189" i="21"/>
  <c r="MO273" i="21"/>
  <c r="MO264" i="21"/>
  <c r="MO41" i="21"/>
  <c r="MO79" i="21"/>
  <c r="MO173" i="21"/>
  <c r="MO281" i="21"/>
  <c r="MO274" i="21"/>
  <c r="MO49" i="21"/>
  <c r="MO87" i="21"/>
  <c r="MO190" i="21"/>
  <c r="MO308" i="21"/>
  <c r="MO282" i="21"/>
  <c r="MO53" i="21"/>
  <c r="MO151" i="21"/>
  <c r="MO275" i="21"/>
  <c r="MO198" i="21"/>
  <c r="MO295" i="21"/>
  <c r="MO29" i="21"/>
  <c r="MO85" i="21"/>
  <c r="MO136" i="21"/>
  <c r="MO122" i="21"/>
  <c r="MO313" i="21"/>
  <c r="MO142" i="21"/>
  <c r="MO48" i="21"/>
  <c r="MO137" i="21"/>
  <c r="MO200" i="21"/>
  <c r="MO17" i="21"/>
  <c r="MO55" i="21"/>
  <c r="MO188" i="21"/>
  <c r="MO262" i="21"/>
  <c r="MO250" i="21"/>
  <c r="MO59" i="21"/>
  <c r="MO191" i="21"/>
  <c r="MO64" i="21"/>
  <c r="MO153" i="21"/>
  <c r="MO216" i="21"/>
  <c r="MO10" i="21"/>
  <c r="MO226" i="21"/>
  <c r="MO207" i="21"/>
  <c r="MO154" i="21"/>
  <c r="MO209" i="21"/>
  <c r="MO112" i="21"/>
  <c r="MO16" i="21"/>
  <c r="MO279" i="21"/>
  <c r="MO302" i="21"/>
  <c r="MO141" i="21"/>
  <c r="MO24" i="21"/>
  <c r="MO113" i="21"/>
  <c r="MO317" i="21"/>
  <c r="MO75" i="21"/>
  <c r="MO31" i="21"/>
  <c r="MO156" i="21"/>
  <c r="MO311" i="21"/>
  <c r="MO287" i="21"/>
  <c r="MO105" i="21"/>
  <c r="MO22" i="21"/>
  <c r="MO140" i="21"/>
  <c r="MO179" i="21"/>
  <c r="MO234" i="21"/>
  <c r="MO20" i="21"/>
  <c r="MO165" i="21"/>
  <c r="MO108" i="21"/>
  <c r="MO206" i="21"/>
  <c r="MO241" i="21"/>
  <c r="MO81" i="21"/>
  <c r="MO172" i="21"/>
  <c r="MO230" i="21"/>
  <c r="MO243" i="21"/>
  <c r="MO314" i="21"/>
  <c r="MO289" i="21"/>
  <c r="MO167" i="21"/>
  <c r="MY19" i="21"/>
  <c r="MY166" i="21"/>
  <c r="MY51" i="21"/>
  <c r="MY154" i="21"/>
  <c r="MY244" i="21"/>
  <c r="MY302" i="21"/>
  <c r="MY121" i="21"/>
  <c r="MY28" i="21"/>
  <c r="MY115" i="21"/>
  <c r="MY289" i="21"/>
  <c r="MY268" i="21"/>
  <c r="MY103" i="21"/>
  <c r="MY102" i="21"/>
  <c r="MY178" i="21"/>
  <c r="MY274" i="21"/>
  <c r="MY12" i="21"/>
  <c r="MY117" i="21"/>
  <c r="MY149" i="21"/>
  <c r="MY214" i="21"/>
  <c r="MY245" i="21"/>
  <c r="MY159" i="21"/>
  <c r="MY83" i="21"/>
  <c r="MY193" i="21"/>
  <c r="MY176" i="21"/>
  <c r="MY259" i="21"/>
  <c r="MY39" i="21"/>
  <c r="MY60" i="21"/>
  <c r="MY147" i="21"/>
  <c r="MY223" i="21"/>
  <c r="MY300" i="21"/>
  <c r="MY17" i="21"/>
  <c r="MY203" i="21"/>
  <c r="MY185" i="21"/>
  <c r="MY182" i="21"/>
  <c r="MY269" i="21"/>
  <c r="MY94" i="21"/>
  <c r="MY167" i="21"/>
  <c r="MY99" i="21"/>
  <c r="MY257" i="21"/>
  <c r="MY315" i="21"/>
  <c r="MY6" i="21"/>
  <c r="MY50" i="21"/>
  <c r="MY113" i="21"/>
  <c r="MY230" i="21"/>
  <c r="MY234" i="21"/>
  <c r="MY291" i="21"/>
  <c r="MY90" i="21"/>
  <c r="MY85" i="21"/>
  <c r="MY177" i="21"/>
  <c r="MY258" i="21"/>
  <c r="MY79" i="21"/>
  <c r="MY21" i="21"/>
  <c r="MY100" i="21"/>
  <c r="MY240" i="21"/>
  <c r="MY71" i="21"/>
  <c r="MY137" i="21"/>
  <c r="MY247" i="21"/>
  <c r="MY222" i="21"/>
  <c r="MY309" i="21"/>
  <c r="MY101" i="21"/>
  <c r="MY265" i="21"/>
  <c r="MY107" i="21"/>
  <c r="MY273" i="21"/>
  <c r="MY260" i="21"/>
  <c r="MY145" i="21"/>
  <c r="MY144" i="21"/>
  <c r="MY202" i="21"/>
  <c r="MY200" i="21"/>
  <c r="MY93" i="21"/>
  <c r="MY195" i="21"/>
  <c r="MY106" i="21"/>
  <c r="MY263" i="21"/>
  <c r="MY254" i="21"/>
  <c r="MY73" i="21"/>
  <c r="MY76" i="21"/>
  <c r="MY163" i="21"/>
  <c r="MY239" i="21"/>
  <c r="MY316" i="21"/>
  <c r="MY70" i="21"/>
  <c r="MY26" i="21"/>
  <c r="MY52" i="21"/>
  <c r="MY139" i="21"/>
  <c r="MY215" i="21"/>
  <c r="MY292" i="21"/>
  <c r="MY66" i="21"/>
  <c r="MY13" i="21"/>
  <c r="MY92" i="21"/>
  <c r="MY232" i="21"/>
  <c r="MY25" i="21"/>
  <c r="MY279" i="21"/>
  <c r="MY233" i="21"/>
  <c r="MY111" i="21"/>
  <c r="MY130" i="21"/>
  <c r="MY296" i="21"/>
  <c r="MY128" i="21"/>
  <c r="MY237" i="21"/>
  <c r="MY192" i="21"/>
  <c r="MY135" i="21"/>
  <c r="MY44" i="21"/>
  <c r="MY108" i="21"/>
  <c r="MY294" i="21"/>
  <c r="MY72" i="21"/>
  <c r="MY204" i="21"/>
  <c r="MY249" i="21"/>
  <c r="MY168" i="21"/>
  <c r="MY162" i="21"/>
  <c r="MY271" i="21"/>
  <c r="MY67" i="21"/>
  <c r="MY155" i="21"/>
  <c r="MY287" i="21"/>
  <c r="MY49" i="21"/>
  <c r="MY169" i="21"/>
  <c r="MY295" i="21"/>
  <c r="MY16" i="21"/>
  <c r="MY20" i="21"/>
  <c r="MY31" i="21"/>
  <c r="MY186" i="21"/>
  <c r="MY253" i="21"/>
  <c r="MY97" i="21"/>
  <c r="MY197" i="21"/>
  <c r="MY293" i="21"/>
  <c r="MY104" i="21"/>
  <c r="MY138" i="21"/>
  <c r="MY305" i="21"/>
  <c r="MY46" i="21"/>
  <c r="MY119" i="21"/>
  <c r="MY172" i="21"/>
  <c r="MY283" i="21"/>
  <c r="MY82" i="21"/>
  <c r="MY122" i="21"/>
  <c r="MY224" i="21"/>
  <c r="MY158" i="21"/>
  <c r="MY304" i="21"/>
  <c r="MY241" i="21"/>
  <c r="MY151" i="21"/>
  <c r="MY219" i="21"/>
  <c r="MY248" i="21"/>
  <c r="MY55" i="21"/>
  <c r="MY189" i="21"/>
  <c r="MY313" i="21"/>
  <c r="MY64" i="21"/>
  <c r="MY134" i="21"/>
  <c r="MY116" i="21"/>
  <c r="MY317" i="21"/>
  <c r="MY120" i="21"/>
  <c r="MY156" i="21"/>
  <c r="MY278" i="21"/>
  <c r="MY133" i="21"/>
  <c r="MY205" i="21"/>
  <c r="MY217" i="21"/>
  <c r="MY22" i="21"/>
  <c r="MY29" i="21"/>
  <c r="MY228" i="21"/>
  <c r="MY284" i="21"/>
  <c r="MY229" i="21"/>
  <c r="MY171" i="21"/>
  <c r="MY314" i="21"/>
  <c r="MY8" i="21"/>
  <c r="MY59" i="21"/>
  <c r="MY124" i="21"/>
  <c r="MY261" i="21"/>
  <c r="MY74" i="21"/>
  <c r="MY68" i="21"/>
  <c r="MY132" i="21"/>
  <c r="MY243" i="21"/>
  <c r="MY78" i="21"/>
  <c r="MY114" i="21"/>
  <c r="MY216" i="21"/>
  <c r="MY40" i="21"/>
  <c r="MY9" i="21"/>
  <c r="MY23" i="21"/>
  <c r="MY142" i="21"/>
  <c r="MY173" i="21"/>
  <c r="MY27" i="21"/>
  <c r="MY298" i="21"/>
  <c r="MY267" i="21"/>
  <c r="MY34" i="21"/>
  <c r="MY35" i="21"/>
  <c r="MY123" i="21"/>
  <c r="MY312" i="21"/>
  <c r="MY110" i="21"/>
  <c r="MY112" i="21"/>
  <c r="MY221" i="21"/>
  <c r="MY226" i="21"/>
  <c r="MY297" i="21"/>
  <c r="MY280" i="21"/>
  <c r="MY89" i="21"/>
  <c r="MY126" i="21"/>
  <c r="MY174" i="21"/>
  <c r="MY246" i="21"/>
  <c r="MY80" i="21"/>
  <c r="MY160" i="21"/>
  <c r="MY175" i="21"/>
  <c r="MY307" i="21"/>
  <c r="MY212" i="21"/>
  <c r="MY180" i="21"/>
  <c r="MY303" i="21"/>
  <c r="MY15" i="21"/>
  <c r="MY136" i="21"/>
  <c r="MY227" i="21"/>
  <c r="MY86" i="21"/>
  <c r="MY199" i="21"/>
  <c r="MY11" i="21"/>
  <c r="MY58" i="21"/>
  <c r="MY96" i="21"/>
  <c r="MY164" i="21"/>
  <c r="MY301" i="21"/>
  <c r="MY150" i="21"/>
  <c r="MY146" i="21"/>
  <c r="MY207" i="21"/>
  <c r="MY41" i="21"/>
  <c r="MY84" i="21"/>
  <c r="MY148" i="21"/>
  <c r="MY285" i="21"/>
  <c r="MY194" i="21"/>
  <c r="MY45" i="21"/>
  <c r="MY282" i="21"/>
  <c r="MY310" i="21"/>
  <c r="MY56" i="21"/>
  <c r="MY53" i="21"/>
  <c r="MY288" i="21"/>
  <c r="MY308" i="21"/>
  <c r="MY201" i="21"/>
  <c r="MY236" i="21"/>
  <c r="MY264" i="21"/>
  <c r="MY30" i="21"/>
  <c r="MY10" i="21"/>
  <c r="MY37" i="21"/>
  <c r="MY235" i="21"/>
  <c r="MY54" i="21"/>
  <c r="MY77" i="21"/>
  <c r="MY191" i="21"/>
  <c r="MY118" i="21"/>
  <c r="MY36" i="21"/>
  <c r="MY210" i="21"/>
  <c r="MY286" i="21"/>
  <c r="MY143" i="21"/>
  <c r="MY213" i="21"/>
  <c r="MY290" i="21"/>
  <c r="MY206" i="21"/>
  <c r="MY266" i="21"/>
  <c r="MY242" i="21"/>
  <c r="MY270" i="21"/>
  <c r="MY63" i="21"/>
  <c r="MY129" i="21"/>
  <c r="MY250" i="21"/>
  <c r="MY299" i="21"/>
  <c r="MY32" i="21"/>
  <c r="MY153" i="21"/>
  <c r="MY281" i="21"/>
  <c r="MY18" i="21"/>
  <c r="MY24" i="21"/>
  <c r="MY75" i="21"/>
  <c r="MY140" i="21"/>
  <c r="MY277" i="21"/>
  <c r="MY87" i="21"/>
  <c r="MY125" i="21"/>
  <c r="MY306" i="21"/>
  <c r="MY81" i="21"/>
  <c r="MY311" i="21"/>
  <c r="MY184" i="21"/>
  <c r="MY272" i="21"/>
  <c r="MY95" i="21"/>
  <c r="MY218" i="21"/>
  <c r="MY275" i="21"/>
  <c r="MY43" i="21"/>
  <c r="MY131" i="21"/>
  <c r="MY252" i="21"/>
  <c r="MY88" i="21"/>
  <c r="MY69" i="21"/>
  <c r="MY198" i="21"/>
  <c r="MY38" i="21"/>
  <c r="MY165" i="21"/>
  <c r="MY256" i="21"/>
  <c r="MY42" i="21"/>
  <c r="MY170" i="21"/>
  <c r="MY231" i="21"/>
  <c r="MY161" i="21"/>
  <c r="MY181" i="21"/>
  <c r="MY196" i="21"/>
  <c r="MY262" i="21"/>
  <c r="MY57" i="21"/>
  <c r="MY33" i="21"/>
  <c r="MY127" i="21"/>
  <c r="MY157" i="21"/>
  <c r="MY255" i="21"/>
  <c r="MY188" i="21"/>
  <c r="MY220" i="21"/>
  <c r="MY209" i="21"/>
  <c r="MY152" i="21"/>
  <c r="MY141" i="21"/>
  <c r="MY211" i="21"/>
  <c r="MY276" i="21"/>
  <c r="MY109" i="21"/>
  <c r="MY179" i="21"/>
  <c r="MY225" i="21"/>
  <c r="MY62" i="21"/>
  <c r="MY187" i="21"/>
  <c r="MY183" i="21"/>
  <c r="MY14" i="21"/>
  <c r="MY48" i="21"/>
  <c r="MY98" i="21"/>
  <c r="MY238" i="21"/>
  <c r="MY65" i="21"/>
  <c r="MY91" i="21"/>
  <c r="MY208" i="21"/>
  <c r="MY105" i="21"/>
  <c r="MY61" i="21"/>
  <c r="MY190" i="21"/>
  <c r="MY251" i="21"/>
  <c r="MY7" i="21"/>
  <c r="MY47" i="21"/>
  <c r="BL279" i="21"/>
  <c r="BL317" i="21"/>
  <c r="BL62" i="21"/>
  <c r="BL278" i="21"/>
  <c r="BL12" i="21"/>
  <c r="BL14" i="21"/>
  <c r="BL230" i="21"/>
  <c r="BL6" i="21"/>
  <c r="BL150" i="21"/>
  <c r="BL183" i="21"/>
  <c r="BL94" i="21"/>
  <c r="BL294" i="21"/>
  <c r="BL110" i="21"/>
  <c r="BL134" i="21"/>
  <c r="BL92" i="21"/>
  <c r="BL126" i="21"/>
  <c r="BL302" i="21"/>
  <c r="BL222" i="21"/>
  <c r="BL22" i="21"/>
  <c r="BL102" i="21"/>
  <c r="BL263" i="21"/>
  <c r="BL293" i="21"/>
  <c r="BL173" i="21"/>
  <c r="BL69" i="21"/>
  <c r="BL258" i="21"/>
  <c r="BL285" i="21"/>
  <c r="BL165" i="21"/>
  <c r="BL61" i="21"/>
  <c r="BL240" i="21"/>
  <c r="BL255" i="21"/>
  <c r="BL229" i="21"/>
  <c r="BL157" i="21"/>
  <c r="BL53" i="21"/>
  <c r="BL141" i="21"/>
  <c r="BL70" i="21"/>
  <c r="BL266" i="21"/>
  <c r="BL309" i="21"/>
  <c r="BL181" i="21"/>
  <c r="BL85" i="21"/>
  <c r="BL221" i="21"/>
  <c r="BL45" i="21"/>
  <c r="BL101" i="21"/>
  <c r="BL304" i="21"/>
  <c r="BL93" i="21"/>
  <c r="BL29" i="21"/>
  <c r="BL21" i="21"/>
  <c r="BL290" i="21"/>
  <c r="BL189" i="21"/>
  <c r="BL213" i="21"/>
  <c r="BL205" i="21"/>
  <c r="BL133" i="21"/>
  <c r="BL36" i="21"/>
  <c r="BL40" i="21"/>
  <c r="BL154" i="21"/>
  <c r="BL20" i="21"/>
  <c r="BL235" i="21"/>
  <c r="BL281" i="21"/>
  <c r="BL271" i="21"/>
  <c r="BL248" i="21"/>
  <c r="BL51" i="21"/>
  <c r="BL161" i="21"/>
  <c r="BL37" i="21"/>
  <c r="BL125" i="21"/>
  <c r="BL199" i="21"/>
  <c r="BL155" i="21"/>
  <c r="BL265" i="21"/>
  <c r="BL188" i="21"/>
  <c r="BL164" i="21"/>
  <c r="BL291" i="21"/>
  <c r="BL90" i="21"/>
  <c r="BL31" i="21"/>
  <c r="BL148" i="21"/>
  <c r="BL171" i="21"/>
  <c r="BL217" i="21"/>
  <c r="BL292" i="21"/>
  <c r="BL227" i="21"/>
  <c r="BL26" i="21"/>
  <c r="BL159" i="21"/>
  <c r="BL276" i="21"/>
  <c r="BL107" i="21"/>
  <c r="BL153" i="21"/>
  <c r="BL120" i="21"/>
  <c r="BL234" i="21"/>
  <c r="BL33" i="21"/>
  <c r="BL303" i="21"/>
  <c r="BL104" i="21"/>
  <c r="BL218" i="21"/>
  <c r="BL17" i="21"/>
  <c r="BL299" i="21"/>
  <c r="BL34" i="21"/>
  <c r="BL273" i="21"/>
  <c r="BL89" i="21"/>
  <c r="BL243" i="21"/>
  <c r="BL225" i="21"/>
  <c r="BL30" i="21"/>
  <c r="BL55" i="21"/>
  <c r="BL52" i="21"/>
  <c r="BL283" i="21"/>
  <c r="BL18" i="21"/>
  <c r="BL254" i="21"/>
  <c r="BL116" i="21"/>
  <c r="BL251" i="21"/>
  <c r="BL50" i="21"/>
  <c r="BL108" i="21"/>
  <c r="BL216" i="21"/>
  <c r="BL19" i="21"/>
  <c r="BL65" i="21"/>
  <c r="BL267" i="21"/>
  <c r="BL313" i="21"/>
  <c r="BL131" i="21"/>
  <c r="BL241" i="21"/>
  <c r="BL182" i="21"/>
  <c r="BL286" i="21"/>
  <c r="BL198" i="21"/>
  <c r="BL142" i="21"/>
  <c r="BL118" i="21"/>
  <c r="BL296" i="21"/>
  <c r="BL209" i="21"/>
  <c r="BL176" i="21"/>
  <c r="BL25" i="21"/>
  <c r="BL179" i="21"/>
  <c r="BL97" i="21"/>
  <c r="BL220" i="21"/>
  <c r="BL63" i="21"/>
  <c r="BL180" i="21"/>
  <c r="BL219" i="21"/>
  <c r="BL201" i="21"/>
  <c r="BL236" i="21"/>
  <c r="BL244" i="21"/>
  <c r="BL187" i="21"/>
  <c r="BL297" i="21"/>
  <c r="BL253" i="21"/>
  <c r="BL269" i="21"/>
  <c r="BL152" i="21"/>
  <c r="BL202" i="21"/>
  <c r="BL203" i="21"/>
  <c r="BL249" i="21"/>
  <c r="BL232" i="21"/>
  <c r="BL145" i="21"/>
  <c r="BL197" i="21"/>
  <c r="BL112" i="21"/>
  <c r="BL132" i="21"/>
  <c r="BL115" i="21"/>
  <c r="BL78" i="21"/>
  <c r="BL13" i="21"/>
  <c r="BL191" i="21"/>
  <c r="BL308" i="21"/>
  <c r="BL91" i="21"/>
  <c r="BL137" i="21"/>
  <c r="BL190" i="21"/>
  <c r="BL79" i="21"/>
  <c r="BL123" i="21"/>
  <c r="BL233" i="21"/>
  <c r="BL268" i="21"/>
  <c r="BL88" i="21"/>
  <c r="BL138" i="21"/>
  <c r="BL139" i="21"/>
  <c r="BL185" i="21"/>
  <c r="BL117" i="21"/>
  <c r="BL200" i="21"/>
  <c r="BL314" i="21"/>
  <c r="BL113" i="21"/>
  <c r="BL261" i="21"/>
  <c r="BL168" i="21"/>
  <c r="BL81" i="21"/>
  <c r="BL48" i="21"/>
  <c r="BL163" i="21"/>
  <c r="BL287" i="21"/>
  <c r="BL43" i="21"/>
  <c r="BL99" i="21"/>
  <c r="BL226" i="21"/>
  <c r="BL47" i="21"/>
  <c r="BL35" i="21"/>
  <c r="BL162" i="21"/>
  <c r="BL175" i="21"/>
  <c r="BL282" i="21"/>
  <c r="BL98" i="21"/>
  <c r="BL307" i="21"/>
  <c r="BL289" i="21"/>
  <c r="BL237" i="21"/>
  <c r="BL262" i="21"/>
  <c r="BL32" i="21"/>
  <c r="BL82" i="21"/>
  <c r="BL223" i="21"/>
  <c r="BL315" i="21"/>
  <c r="BL114" i="21"/>
  <c r="BL311" i="21"/>
  <c r="BL15" i="21"/>
  <c r="BL184" i="21"/>
  <c r="BL111" i="21"/>
  <c r="BL7" i="21"/>
  <c r="BL210" i="21"/>
  <c r="BL242" i="21"/>
  <c r="BL83" i="21"/>
  <c r="BL212" i="21"/>
  <c r="BL194" i="21"/>
  <c r="BL264" i="21"/>
  <c r="BL186" i="21"/>
  <c r="BL295" i="21"/>
  <c r="BL206" i="21"/>
  <c r="BL143" i="21"/>
  <c r="BL56" i="21"/>
  <c r="BL239" i="21"/>
  <c r="BL146" i="21"/>
  <c r="BL178" i="21"/>
  <c r="BL68" i="21"/>
  <c r="BL74" i="21"/>
  <c r="BL272" i="21"/>
  <c r="BL130" i="21"/>
  <c r="BL136" i="21"/>
  <c r="BL122" i="21"/>
  <c r="BL87" i="21"/>
  <c r="BL298" i="21"/>
  <c r="BL170" i="21"/>
  <c r="BL106" i="21"/>
  <c r="BL238" i="21"/>
  <c r="BL160" i="21"/>
  <c r="BL128" i="21"/>
  <c r="BL41" i="21"/>
  <c r="BL277" i="21"/>
  <c r="BL24" i="21"/>
  <c r="BL193" i="21"/>
  <c r="BL42" i="21"/>
  <c r="BL260" i="21"/>
  <c r="BL215" i="21"/>
  <c r="BL27" i="21"/>
  <c r="BL59" i="21"/>
  <c r="BL60" i="21"/>
  <c r="BL312" i="21"/>
  <c r="BL39" i="21"/>
  <c r="BL224" i="21"/>
  <c r="BL105" i="21"/>
  <c r="BL149" i="21"/>
  <c r="BL129" i="21"/>
  <c r="BL144" i="21"/>
  <c r="BL100" i="21"/>
  <c r="BL250" i="21"/>
  <c r="BL140" i="21"/>
  <c r="BL38" i="21"/>
  <c r="BL96" i="21"/>
  <c r="BL54" i="21"/>
  <c r="BL196" i="21"/>
  <c r="BL80" i="21"/>
  <c r="BL228" i="21"/>
  <c r="BL58" i="21"/>
  <c r="BL135" i="21"/>
  <c r="BL252" i="21"/>
  <c r="BL124" i="21"/>
  <c r="BL274" i="21"/>
  <c r="BL280" i="21"/>
  <c r="BL16" i="21"/>
  <c r="BL305" i="21"/>
  <c r="BL270" i="21"/>
  <c r="BL73" i="21"/>
  <c r="BL300" i="21"/>
  <c r="BL207" i="21"/>
  <c r="BL256" i="21"/>
  <c r="BL275" i="21"/>
  <c r="BL75" i="21"/>
  <c r="BL72" i="21"/>
  <c r="BL177" i="21"/>
  <c r="BL86" i="21"/>
  <c r="BL103" i="21"/>
  <c r="BL247" i="21"/>
  <c r="BL9" i="21"/>
  <c r="BL192" i="21"/>
  <c r="BL211" i="21"/>
  <c r="BL11" i="21"/>
  <c r="BL8" i="21"/>
  <c r="BL49" i="21"/>
  <c r="BL167" i="21"/>
  <c r="BL95" i="21"/>
  <c r="BL64" i="21"/>
  <c r="BL147" i="21"/>
  <c r="BL66" i="21"/>
  <c r="BL259" i="21"/>
  <c r="BL310" i="21"/>
  <c r="BL119" i="21"/>
  <c r="BL214" i="21"/>
  <c r="BL306" i="21"/>
  <c r="BL10" i="21"/>
  <c r="BL84" i="21"/>
  <c r="BL121" i="21"/>
  <c r="BL245" i="21"/>
  <c r="BL195" i="21"/>
  <c r="BL166" i="21"/>
  <c r="BL127" i="21"/>
  <c r="BL246" i="21"/>
  <c r="BL288" i="21"/>
  <c r="BL169" i="21"/>
  <c r="BL257" i="21"/>
  <c r="BL208" i="21"/>
  <c r="BL57" i="21"/>
  <c r="BL67" i="21"/>
  <c r="BL158" i="21"/>
  <c r="BL44" i="21"/>
  <c r="BL316" i="21"/>
  <c r="BL109" i="21"/>
  <c r="BL174" i="21"/>
  <c r="BL172" i="21"/>
  <c r="BL46" i="21"/>
  <c r="BL284" i="21"/>
  <c r="BL231" i="21"/>
  <c r="BL76" i="21"/>
  <c r="BL156" i="21"/>
  <c r="BL204" i="21"/>
  <c r="BL28" i="21"/>
  <c r="BL151" i="21"/>
  <c r="BL23" i="21"/>
  <c r="BL77" i="21"/>
  <c r="BL71" i="21"/>
  <c r="BL301" i="21"/>
  <c r="GZ22" i="21"/>
  <c r="GZ16" i="21"/>
  <c r="GZ155" i="21"/>
  <c r="GZ159" i="21"/>
  <c r="GZ57" i="21"/>
  <c r="GZ203" i="21"/>
  <c r="GZ167" i="21"/>
  <c r="GZ221" i="21"/>
  <c r="GZ140" i="21"/>
  <c r="GZ42" i="21"/>
  <c r="GZ184" i="21"/>
  <c r="GZ279" i="21"/>
  <c r="GZ268" i="21"/>
  <c r="GZ106" i="21"/>
  <c r="GZ219" i="21"/>
  <c r="GZ224" i="21"/>
  <c r="GZ311" i="21"/>
  <c r="GZ7" i="21"/>
  <c r="GZ34" i="21"/>
  <c r="GZ54" i="21"/>
  <c r="GZ72" i="21"/>
  <c r="GZ139" i="21"/>
  <c r="GZ148" i="21"/>
  <c r="GZ128" i="21"/>
  <c r="GZ198" i="21"/>
  <c r="GZ61" i="21"/>
  <c r="GZ129" i="21"/>
  <c r="GZ199" i="21"/>
  <c r="GZ66" i="21"/>
  <c r="GZ195" i="21"/>
  <c r="GZ181" i="21"/>
  <c r="GZ160" i="21"/>
  <c r="GZ251" i="21"/>
  <c r="GZ209" i="21"/>
  <c r="GZ271" i="21"/>
  <c r="GZ208" i="21"/>
  <c r="GZ280" i="21"/>
  <c r="GZ75" i="21"/>
  <c r="GZ132" i="21"/>
  <c r="GZ96" i="21"/>
  <c r="GZ98" i="21"/>
  <c r="GZ133" i="21"/>
  <c r="GZ104" i="21"/>
  <c r="GZ307" i="21"/>
  <c r="GZ82" i="21"/>
  <c r="GZ103" i="21"/>
  <c r="GZ137" i="21"/>
  <c r="GZ169" i="21"/>
  <c r="GZ31" i="21"/>
  <c r="GZ9" i="21"/>
  <c r="GZ287" i="21"/>
  <c r="GZ17" i="21"/>
  <c r="GZ24" i="21"/>
  <c r="GZ168" i="21"/>
  <c r="GZ255" i="21"/>
  <c r="GZ138" i="21"/>
  <c r="GZ114" i="21"/>
  <c r="GZ158" i="21"/>
  <c r="GZ171" i="21"/>
  <c r="GZ312" i="21"/>
  <c r="GZ102" i="21"/>
  <c r="GZ135" i="21"/>
  <c r="GZ120" i="21"/>
  <c r="GZ190" i="21"/>
  <c r="GZ97" i="21"/>
  <c r="GZ47" i="21"/>
  <c r="GZ145" i="21"/>
  <c r="GZ87" i="21"/>
  <c r="GZ147" i="21"/>
  <c r="GZ216" i="21"/>
  <c r="GZ12" i="21"/>
  <c r="GZ77" i="21"/>
  <c r="GZ36" i="21"/>
  <c r="GZ113" i="21"/>
  <c r="GZ293" i="21"/>
  <c r="GZ49" i="21"/>
  <c r="GZ183" i="21"/>
  <c r="GZ303" i="21"/>
  <c r="GZ90" i="21"/>
  <c r="GZ170" i="21"/>
  <c r="GZ259" i="21"/>
  <c r="GZ107" i="21"/>
  <c r="GZ119" i="21"/>
  <c r="GZ88" i="21"/>
  <c r="GZ11" i="21"/>
  <c r="GZ92" i="21"/>
  <c r="GZ210" i="21"/>
  <c r="GZ277" i="21"/>
  <c r="GZ292" i="21"/>
  <c r="GZ19" i="21"/>
  <c r="GZ94" i="21"/>
  <c r="GZ232" i="21"/>
  <c r="GZ83" i="21"/>
  <c r="GZ65" i="21"/>
  <c r="GZ197" i="21"/>
  <c r="GZ213" i="21"/>
  <c r="GZ81" i="21"/>
  <c r="GZ69" i="21"/>
  <c r="GZ111" i="21"/>
  <c r="GZ154" i="21"/>
  <c r="GZ234" i="21"/>
  <c r="GZ84" i="21"/>
  <c r="GZ112" i="21"/>
  <c r="GZ283" i="21"/>
  <c r="GZ43" i="21"/>
  <c r="GZ166" i="21"/>
  <c r="GZ309" i="21"/>
  <c r="GZ91" i="21"/>
  <c r="GZ142" i="21"/>
  <c r="GZ99" i="21"/>
  <c r="GZ153" i="21"/>
  <c r="GZ15" i="21"/>
  <c r="GZ55" i="21"/>
  <c r="GZ26" i="21"/>
  <c r="GZ109" i="21"/>
  <c r="GZ95" i="21"/>
  <c r="GZ150" i="21"/>
  <c r="GZ304" i="21"/>
  <c r="GZ32" i="21"/>
  <c r="GZ182" i="21"/>
  <c r="GZ50" i="21"/>
  <c r="GZ173" i="21"/>
  <c r="GZ284" i="21"/>
  <c r="GZ8" i="21"/>
  <c r="GZ227" i="21"/>
  <c r="GZ44" i="21"/>
  <c r="GZ176" i="21"/>
  <c r="GZ263" i="21"/>
  <c r="GZ52" i="21"/>
  <c r="GZ201" i="21"/>
  <c r="GZ25" i="21"/>
  <c r="GZ212" i="21"/>
  <c r="GZ130" i="21"/>
  <c r="GZ254" i="21"/>
  <c r="GZ296" i="21"/>
  <c r="GZ136" i="21"/>
  <c r="GZ317" i="21"/>
  <c r="GZ241" i="21"/>
  <c r="GZ152" i="21"/>
  <c r="GZ222" i="21"/>
  <c r="GZ93" i="21"/>
  <c r="GZ193" i="21"/>
  <c r="GZ218" i="21"/>
  <c r="GZ37" i="21"/>
  <c r="GZ122" i="21"/>
  <c r="GZ248" i="21"/>
  <c r="GZ162" i="21"/>
  <c r="GZ240" i="21"/>
  <c r="GZ63" i="21"/>
  <c r="GZ202" i="21"/>
  <c r="GZ39" i="21"/>
  <c r="GZ178" i="21"/>
  <c r="GZ242" i="21"/>
  <c r="GZ315" i="21"/>
  <c r="GZ45" i="21"/>
  <c r="GZ180" i="21"/>
  <c r="GZ223" i="21"/>
  <c r="GZ64" i="21"/>
  <c r="GZ229" i="21"/>
  <c r="GZ13" i="21"/>
  <c r="GZ175" i="21"/>
  <c r="GZ231" i="21"/>
  <c r="GZ299" i="21"/>
  <c r="GZ186" i="21"/>
  <c r="GZ274" i="21"/>
  <c r="GZ18" i="21"/>
  <c r="GZ30" i="21"/>
  <c r="GZ68" i="21"/>
  <c r="GZ204" i="21"/>
  <c r="GZ235" i="21"/>
  <c r="GZ220" i="21"/>
  <c r="GZ115" i="21"/>
  <c r="GZ285" i="21"/>
  <c r="GZ250" i="21"/>
  <c r="GZ151" i="21"/>
  <c r="GZ185" i="21"/>
  <c r="GZ116" i="21"/>
  <c r="GZ194" i="21"/>
  <c r="GZ302" i="21"/>
  <c r="GZ20" i="21"/>
  <c r="GZ74" i="21"/>
  <c r="GZ217" i="21"/>
  <c r="GZ281" i="21"/>
  <c r="GZ62" i="21"/>
  <c r="GZ126" i="21"/>
  <c r="GZ249" i="21"/>
  <c r="GZ228" i="21"/>
  <c r="GZ272" i="21"/>
  <c r="GZ286" i="21"/>
  <c r="GZ245" i="21"/>
  <c r="GZ265" i="21"/>
  <c r="GZ80" i="21"/>
  <c r="GZ41" i="21"/>
  <c r="GZ258" i="21"/>
  <c r="GZ58" i="21"/>
  <c r="GZ172" i="21"/>
  <c r="GZ38" i="21"/>
  <c r="GZ71" i="21"/>
  <c r="GZ262" i="21"/>
  <c r="GZ10" i="21"/>
  <c r="GZ14" i="21"/>
  <c r="GZ156" i="21"/>
  <c r="GZ237" i="21"/>
  <c r="GZ174" i="21"/>
  <c r="GZ270" i="21"/>
  <c r="GZ141" i="21"/>
  <c r="GZ86" i="21"/>
  <c r="GZ310" i="21"/>
  <c r="GZ100" i="21"/>
  <c r="GZ230" i="21"/>
  <c r="GZ163" i="21"/>
  <c r="GZ40" i="21"/>
  <c r="GZ207" i="21"/>
  <c r="GZ73" i="21"/>
  <c r="GZ29" i="21"/>
  <c r="GZ192" i="21"/>
  <c r="GZ79" i="21"/>
  <c r="GZ261" i="21"/>
  <c r="GZ264" i="21"/>
  <c r="GZ257" i="21"/>
  <c r="GZ121" i="21"/>
  <c r="GZ276" i="21"/>
  <c r="GZ188" i="21"/>
  <c r="GZ253" i="21"/>
  <c r="GZ28" i="21"/>
  <c r="GZ146" i="21"/>
  <c r="GZ123" i="21"/>
  <c r="GZ289" i="21"/>
  <c r="GZ131" i="21"/>
  <c r="GZ108" i="21"/>
  <c r="GZ48" i="21"/>
  <c r="GZ298" i="21"/>
  <c r="GZ21" i="21"/>
  <c r="GZ157" i="21"/>
  <c r="GZ267" i="21"/>
  <c r="GZ238" i="21"/>
  <c r="GZ291" i="21"/>
  <c r="GZ149" i="21"/>
  <c r="GZ187" i="21"/>
  <c r="GZ269" i="21"/>
  <c r="GZ200" i="21"/>
  <c r="GZ60" i="21"/>
  <c r="GZ124" i="21"/>
  <c r="GZ225" i="21"/>
  <c r="GZ35" i="21"/>
  <c r="GZ101" i="21"/>
  <c r="GZ161" i="21"/>
  <c r="GZ314" i="21"/>
  <c r="GZ134" i="21"/>
  <c r="GZ244" i="21"/>
  <c r="GZ59" i="21"/>
  <c r="GZ189" i="21"/>
  <c r="GZ256" i="21"/>
  <c r="GZ23" i="21"/>
  <c r="GZ85" i="21"/>
  <c r="GZ127" i="21"/>
  <c r="GZ51" i="21"/>
  <c r="GZ196" i="21"/>
  <c r="GZ252" i="21"/>
  <c r="GZ177" i="21"/>
  <c r="GZ125" i="21"/>
  <c r="GZ89" i="21"/>
  <c r="GZ78" i="21"/>
  <c r="GZ191" i="21"/>
  <c r="GZ301" i="21"/>
  <c r="GZ206" i="21"/>
  <c r="GZ215" i="21"/>
  <c r="GZ308" i="21"/>
  <c r="GZ294" i="21"/>
  <c r="GZ27" i="21"/>
  <c r="GZ205" i="21"/>
  <c r="GZ46" i="21"/>
  <c r="GZ275" i="21"/>
  <c r="GZ297" i="21"/>
  <c r="GZ179" i="21"/>
  <c r="GZ243" i="21"/>
  <c r="GZ110" i="21"/>
  <c r="GZ118" i="21"/>
  <c r="GZ266" i="21"/>
  <c r="GZ278" i="21"/>
  <c r="GZ233" i="21"/>
  <c r="GZ313" i="21"/>
  <c r="GZ117" i="21"/>
  <c r="GZ246" i="21"/>
  <c r="GZ300" i="21"/>
  <c r="GZ214" i="21"/>
  <c r="GZ295" i="21"/>
  <c r="GZ70" i="21"/>
  <c r="GZ211" i="21"/>
  <c r="GZ273" i="21"/>
  <c r="GZ288" i="21"/>
  <c r="GZ164" i="21"/>
  <c r="GZ33" i="21"/>
  <c r="GZ143" i="21"/>
  <c r="GZ239" i="21"/>
  <c r="GZ316" i="21"/>
  <c r="GZ56" i="21"/>
  <c r="GZ105" i="21"/>
  <c r="GZ290" i="21"/>
  <c r="GZ282" i="21"/>
  <c r="GZ67" i="21"/>
  <c r="GZ53" i="21"/>
  <c r="GZ260" i="21"/>
  <c r="GZ306" i="21"/>
  <c r="GZ226" i="21"/>
  <c r="GZ76" i="21"/>
  <c r="GZ165" i="21"/>
  <c r="GZ305" i="21"/>
  <c r="GZ236" i="21"/>
  <c r="GZ144" i="21"/>
  <c r="GZ247" i="21"/>
  <c r="GZ6" i="21"/>
  <c r="AY28" i="21"/>
  <c r="AY127" i="21"/>
  <c r="AY185" i="21"/>
  <c r="AY283" i="21"/>
  <c r="AY55" i="21"/>
  <c r="AY214" i="21"/>
  <c r="AY98" i="21"/>
  <c r="AY238" i="21"/>
  <c r="AY124" i="21"/>
  <c r="AY32" i="21"/>
  <c r="AY121" i="21"/>
  <c r="AY57" i="21"/>
  <c r="AY33" i="21"/>
  <c r="AY38" i="21"/>
  <c r="AY29" i="21"/>
  <c r="AY30" i="21"/>
  <c r="AY205" i="21"/>
  <c r="AY199" i="21"/>
  <c r="AY191" i="21"/>
  <c r="AY181" i="21"/>
  <c r="AY109" i="21"/>
  <c r="AY51" i="21"/>
  <c r="AY145" i="21"/>
  <c r="AY271" i="21"/>
  <c r="AY264" i="21"/>
  <c r="AY19" i="21"/>
  <c r="AY14" i="21"/>
  <c r="AY263" i="21"/>
  <c r="AY130" i="21"/>
  <c r="AY204" i="21"/>
  <c r="AY71" i="21"/>
  <c r="AY63" i="21"/>
  <c r="AY248" i="21"/>
  <c r="AY158" i="21"/>
  <c r="AY85" i="21"/>
  <c r="AY59" i="21"/>
  <c r="AY153" i="21"/>
  <c r="AY279" i="21"/>
  <c r="AY58" i="21"/>
  <c r="AY22" i="21"/>
  <c r="AY147" i="21"/>
  <c r="AY241" i="21"/>
  <c r="AY48" i="21"/>
  <c r="AY292" i="21"/>
  <c r="AY267" i="21"/>
  <c r="AY42" i="21"/>
  <c r="AY168" i="21"/>
  <c r="AY134" i="21"/>
  <c r="AY246" i="21"/>
  <c r="AY293" i="21"/>
  <c r="AY195" i="21"/>
  <c r="AY225" i="21"/>
  <c r="AY223" i="21"/>
  <c r="AY78" i="21"/>
  <c r="AY221" i="21"/>
  <c r="AY108" i="21"/>
  <c r="AY278" i="21"/>
  <c r="AY274" i="21"/>
  <c r="AY81" i="21"/>
  <c r="AY207" i="21"/>
  <c r="AY13" i="21"/>
  <c r="AY72" i="21"/>
  <c r="AY35" i="21"/>
  <c r="AY188" i="21"/>
  <c r="AY7" i="21"/>
  <c r="AY257" i="21"/>
  <c r="AY46" i="21"/>
  <c r="AY37" i="21"/>
  <c r="AY120" i="21"/>
  <c r="AY77" i="21"/>
  <c r="AY260" i="21"/>
  <c r="AY282" i="21"/>
  <c r="AY89" i="21"/>
  <c r="AY215" i="21"/>
  <c r="AY312" i="21"/>
  <c r="AY94" i="21"/>
  <c r="AY6" i="21"/>
  <c r="AY83" i="21"/>
  <c r="AY177" i="21"/>
  <c r="AY303" i="21"/>
  <c r="AY69" i="21"/>
  <c r="AY253" i="21"/>
  <c r="AY203" i="21"/>
  <c r="AY297" i="21"/>
  <c r="AY104" i="21"/>
  <c r="AY308" i="21"/>
  <c r="AY300" i="21"/>
  <c r="AY190" i="21"/>
  <c r="AY131" i="21"/>
  <c r="AY161" i="21"/>
  <c r="AY159" i="21"/>
  <c r="AY197" i="21"/>
  <c r="AY228" i="21"/>
  <c r="AY182" i="21"/>
  <c r="AY174" i="21"/>
  <c r="AY210" i="21"/>
  <c r="AY17" i="21"/>
  <c r="AY143" i="21"/>
  <c r="AY166" i="21"/>
  <c r="AY135" i="21"/>
  <c r="AY27" i="21"/>
  <c r="AY301" i="21"/>
  <c r="AY36" i="21"/>
  <c r="AY65" i="21"/>
  <c r="AY254" i="21"/>
  <c r="AY125" i="21"/>
  <c r="AY62" i="21"/>
  <c r="AY247" i="21"/>
  <c r="AY164" i="21"/>
  <c r="AY156" i="21"/>
  <c r="AY218" i="21"/>
  <c r="AY25" i="21"/>
  <c r="AY151" i="21"/>
  <c r="AY311" i="21"/>
  <c r="AY268" i="21"/>
  <c r="AY196" i="21"/>
  <c r="AY306" i="21"/>
  <c r="AY113" i="21"/>
  <c r="AY239" i="21"/>
  <c r="AY149" i="21"/>
  <c r="AY101" i="21"/>
  <c r="AY139" i="21"/>
  <c r="AY233" i="21"/>
  <c r="AY40" i="21"/>
  <c r="AY219" i="21"/>
  <c r="AY53" i="21"/>
  <c r="AY67" i="21"/>
  <c r="AY97" i="21"/>
  <c r="AY95" i="21"/>
  <c r="AY171" i="21"/>
  <c r="AY206" i="21"/>
  <c r="AY148" i="21"/>
  <c r="AY84" i="21"/>
  <c r="AY146" i="21"/>
  <c r="AY272" i="21"/>
  <c r="AY79" i="21"/>
  <c r="AY132" i="21"/>
  <c r="AY222" i="21"/>
  <c r="AY244" i="21"/>
  <c r="AY235" i="21"/>
  <c r="AY189" i="21"/>
  <c r="AY256" i="21"/>
  <c r="AY76" i="21"/>
  <c r="AY220" i="21"/>
  <c r="AY212" i="21"/>
  <c r="AY119" i="21"/>
  <c r="AY21" i="21"/>
  <c r="AY92" i="21"/>
  <c r="AY154" i="21"/>
  <c r="AY280" i="21"/>
  <c r="AY87" i="21"/>
  <c r="AY202" i="21"/>
  <c r="AY227" i="21"/>
  <c r="AY317" i="21"/>
  <c r="AY307" i="21"/>
  <c r="AY82" i="21"/>
  <c r="AY208" i="21"/>
  <c r="AY15" i="21"/>
  <c r="AY299" i="21"/>
  <c r="AY20" i="21"/>
  <c r="AY266" i="21"/>
  <c r="AY277" i="21"/>
  <c r="AY64" i="21"/>
  <c r="AY43" i="21"/>
  <c r="AY99" i="21"/>
  <c r="AY173" i="21"/>
  <c r="AY93" i="21"/>
  <c r="AY294" i="21"/>
  <c r="AY315" i="21"/>
  <c r="AY90" i="21"/>
  <c r="AY216" i="21"/>
  <c r="AY23" i="21"/>
  <c r="AY201" i="21"/>
  <c r="AY194" i="21"/>
  <c r="AY165" i="21"/>
  <c r="AY243" i="21"/>
  <c r="AY18" i="21"/>
  <c r="AY144" i="21"/>
  <c r="AY198" i="21"/>
  <c r="AY107" i="21"/>
  <c r="AY150" i="21"/>
  <c r="AY74" i="21"/>
  <c r="AY68" i="21"/>
  <c r="AY255" i="21"/>
  <c r="AY10" i="21"/>
  <c r="AY66" i="21"/>
  <c r="AY155" i="21"/>
  <c r="AY142" i="21"/>
  <c r="AY251" i="21"/>
  <c r="AY26" i="21"/>
  <c r="AY152" i="21"/>
  <c r="AY180" i="21"/>
  <c r="AY9" i="21"/>
  <c r="AY193" i="21"/>
  <c r="AY45" i="21"/>
  <c r="AY179" i="21"/>
  <c r="AY273" i="21"/>
  <c r="AY80" i="21"/>
  <c r="AY138" i="21"/>
  <c r="AY291" i="21"/>
  <c r="AY137" i="21"/>
  <c r="AY163" i="21"/>
  <c r="AY61" i="21"/>
  <c r="AY73" i="21"/>
  <c r="AY129" i="21"/>
  <c r="AY186" i="21"/>
  <c r="AY316" i="21"/>
  <c r="AY187" i="21"/>
  <c r="AY281" i="21"/>
  <c r="AY88" i="21"/>
  <c r="AY126" i="21"/>
  <c r="AY136" i="21"/>
  <c r="AY192" i="21"/>
  <c r="AY236" i="21"/>
  <c r="AY115" i="21"/>
  <c r="AY209" i="21"/>
  <c r="AY16" i="21"/>
  <c r="AY265" i="21"/>
  <c r="AY11" i="21"/>
  <c r="AY200" i="21"/>
  <c r="AY258" i="21"/>
  <c r="AY8" i="21"/>
  <c r="AY128" i="21"/>
  <c r="AY249" i="21"/>
  <c r="AY213" i="21"/>
  <c r="AY123" i="21"/>
  <c r="AY217" i="21"/>
  <c r="AY24" i="21"/>
  <c r="AY314" i="21"/>
  <c r="AY252" i="21"/>
  <c r="AY211" i="21"/>
  <c r="AY305" i="21"/>
  <c r="AY112" i="21"/>
  <c r="AY285" i="21"/>
  <c r="AY183" i="21"/>
  <c r="AY118" i="21"/>
  <c r="AY44" i="21"/>
  <c r="AY106" i="21"/>
  <c r="AY232" i="21"/>
  <c r="AY39" i="21"/>
  <c r="AY276" i="21"/>
  <c r="AY259" i="21"/>
  <c r="AY289" i="21"/>
  <c r="AY287" i="21"/>
  <c r="AY86" i="21"/>
  <c r="AY49" i="21"/>
  <c r="AY75" i="21"/>
  <c r="AY295" i="21"/>
  <c r="AY250" i="21"/>
  <c r="AY237" i="21"/>
  <c r="AY288" i="21"/>
  <c r="AY261" i="21"/>
  <c r="AY304" i="21"/>
  <c r="AY298" i="21"/>
  <c r="AY231" i="21"/>
  <c r="AY313" i="21"/>
  <c r="AY133" i="21"/>
  <c r="AY224" i="21"/>
  <c r="AY52" i="21"/>
  <c r="AY240" i="21"/>
  <c r="AY117" i="21"/>
  <c r="AY234" i="21"/>
  <c r="AY167" i="21"/>
  <c r="AY56" i="21"/>
  <c r="AY302" i="21"/>
  <c r="AY160" i="21"/>
  <c r="AY275" i="21"/>
  <c r="AY176" i="21"/>
  <c r="AY286" i="21"/>
  <c r="AY170" i="21"/>
  <c r="AY103" i="21"/>
  <c r="AY262" i="21"/>
  <c r="AY12" i="21"/>
  <c r="AY96" i="21"/>
  <c r="AY100" i="21"/>
  <c r="AY242" i="21"/>
  <c r="AY175" i="21"/>
  <c r="AY60" i="21"/>
  <c r="AY270" i="21"/>
  <c r="AY169" i="21"/>
  <c r="AY140" i="21"/>
  <c r="AY290" i="21"/>
  <c r="AY31" i="21"/>
  <c r="AY245" i="21"/>
  <c r="AY269" i="21"/>
  <c r="AY178" i="21"/>
  <c r="AY111" i="21"/>
  <c r="AY91" i="21"/>
  <c r="AY172" i="21"/>
  <c r="AY105" i="21"/>
  <c r="AY309" i="21"/>
  <c r="AY226" i="21"/>
  <c r="AY157" i="21"/>
  <c r="AY229" i="21"/>
  <c r="AY230" i="21"/>
  <c r="AY114" i="21"/>
  <c r="AY47" i="21"/>
  <c r="AY122" i="21"/>
  <c r="AY110" i="21"/>
  <c r="AY41" i="21"/>
  <c r="AY141" i="21"/>
  <c r="AY162" i="21"/>
  <c r="AY102" i="21"/>
  <c r="AY54" i="21"/>
  <c r="AY70" i="21"/>
  <c r="AY50" i="21"/>
  <c r="AY116" i="21"/>
  <c r="AY184" i="21"/>
  <c r="AY284" i="21"/>
  <c r="AY296" i="21"/>
  <c r="AY310" i="21"/>
  <c r="AY34" i="21"/>
  <c r="DG134" i="21"/>
  <c r="DG179" i="21"/>
  <c r="DG20" i="21"/>
  <c r="DG76" i="21"/>
  <c r="DG228" i="21"/>
  <c r="DG275" i="21"/>
  <c r="DG241" i="21"/>
  <c r="DG260" i="21"/>
  <c r="DG121" i="21"/>
  <c r="DG110" i="21"/>
  <c r="DG165" i="21"/>
  <c r="DG58" i="21"/>
  <c r="DG39" i="21"/>
  <c r="DG65" i="21"/>
  <c r="DG221" i="21"/>
  <c r="DG249" i="21"/>
  <c r="DG60" i="21"/>
  <c r="DG286" i="21"/>
  <c r="DG150" i="21"/>
  <c r="DG51" i="21"/>
  <c r="DG215" i="21"/>
  <c r="DG72" i="21"/>
  <c r="DG307" i="21"/>
  <c r="DG71" i="21"/>
  <c r="DG42" i="21"/>
  <c r="DG140" i="21"/>
  <c r="DG40" i="21"/>
  <c r="DG158" i="21"/>
  <c r="DG80" i="21"/>
  <c r="DG197" i="21"/>
  <c r="DG181" i="21"/>
  <c r="DG62" i="21"/>
  <c r="DG69" i="21"/>
  <c r="DG193" i="21"/>
  <c r="DG92" i="21"/>
  <c r="DG223" i="21"/>
  <c r="DG287" i="21"/>
  <c r="DG242" i="21"/>
  <c r="DG126" i="21"/>
  <c r="DG112" i="21"/>
  <c r="DG219" i="21"/>
  <c r="DG147" i="21"/>
  <c r="DG213" i="21"/>
  <c r="DG269" i="21"/>
  <c r="DG280" i="21"/>
  <c r="DG246" i="21"/>
  <c r="DG211" i="21"/>
  <c r="DG152" i="21"/>
  <c r="DG304" i="21"/>
  <c r="DG168" i="21"/>
  <c r="DG191" i="21"/>
  <c r="DG175" i="21"/>
  <c r="DG88" i="21"/>
  <c r="DG94" i="21"/>
  <c r="DG45" i="21"/>
  <c r="DG170" i="21"/>
  <c r="DG118" i="21"/>
  <c r="DG79" i="21"/>
  <c r="DG204" i="21"/>
  <c r="DG252" i="21"/>
  <c r="DG116" i="21"/>
  <c r="DG210" i="21"/>
  <c r="DG231" i="21"/>
  <c r="DG105" i="21"/>
  <c r="DG156" i="21"/>
  <c r="DG28" i="21"/>
  <c r="DG224" i="21"/>
  <c r="DG163" i="21"/>
  <c r="DG56" i="21"/>
  <c r="DG172" i="21"/>
  <c r="DG146" i="21"/>
  <c r="DG107" i="21"/>
  <c r="DG136" i="21"/>
  <c r="DG125" i="21"/>
  <c r="DG52" i="21"/>
  <c r="DG23" i="21"/>
  <c r="DG141" i="21"/>
  <c r="DG7" i="21"/>
  <c r="DG303" i="21"/>
  <c r="DG312" i="21"/>
  <c r="DG278" i="21"/>
  <c r="DG291" i="21"/>
  <c r="DG263" i="21"/>
  <c r="DG285" i="21"/>
  <c r="DG129" i="21"/>
  <c r="DG311" i="21"/>
  <c r="DG259" i="21"/>
  <c r="DG296" i="21"/>
  <c r="DG247" i="21"/>
  <c r="DG254" i="21"/>
  <c r="DG207" i="21"/>
  <c r="DG237" i="21"/>
  <c r="DG240" i="21"/>
  <c r="DG188" i="21"/>
  <c r="DG183" i="21"/>
  <c r="DG15" i="21"/>
  <c r="DG314" i="21"/>
  <c r="DG232" i="21"/>
  <c r="DG305" i="21"/>
  <c r="DG178" i="21"/>
  <c r="DG208" i="21"/>
  <c r="DG159" i="21"/>
  <c r="DG184" i="21"/>
  <c r="DG233" i="21"/>
  <c r="DG133" i="21"/>
  <c r="DG234" i="21"/>
  <c r="DG11" i="21"/>
  <c r="DG279" i="21"/>
  <c r="DG198" i="21"/>
  <c r="DG68" i="21"/>
  <c r="DG117" i="21"/>
  <c r="DG169" i="21"/>
  <c r="DG87" i="21"/>
  <c r="DG130" i="21"/>
  <c r="DG182" i="21"/>
  <c r="DG174" i="21"/>
  <c r="DG196" i="21"/>
  <c r="DG102" i="21"/>
  <c r="DG114" i="21"/>
  <c r="DG161" i="21"/>
  <c r="DG290" i="21"/>
  <c r="DG306" i="21"/>
  <c r="DG253" i="21"/>
  <c r="DG248" i="21"/>
  <c r="DG266" i="21"/>
  <c r="DG70" i="21"/>
  <c r="DG214" i="21"/>
  <c r="DG308" i="21"/>
  <c r="DG106" i="21"/>
  <c r="DG218" i="21"/>
  <c r="DG270" i="21"/>
  <c r="DG295" i="21"/>
  <c r="DG86" i="21"/>
  <c r="DG148" i="21"/>
  <c r="DG109" i="21"/>
  <c r="DG206" i="21"/>
  <c r="DG53" i="21"/>
  <c r="DG32" i="21"/>
  <c r="DG282" i="21"/>
  <c r="DG103" i="21"/>
  <c r="DG6" i="21"/>
  <c r="DG128" i="21"/>
  <c r="DG115" i="21"/>
  <c r="DG21" i="21"/>
  <c r="DG127" i="21"/>
  <c r="DG316" i="21"/>
  <c r="DG14" i="21"/>
  <c r="DG144" i="21"/>
  <c r="DG230" i="21"/>
  <c r="DG18" i="21"/>
  <c r="DG24" i="21"/>
  <c r="DG111" i="21"/>
  <c r="DG44" i="21"/>
  <c r="DG37" i="21"/>
  <c r="DG90" i="21"/>
  <c r="DG245" i="21"/>
  <c r="DG48" i="21"/>
  <c r="DG57" i="21"/>
  <c r="DG38" i="21"/>
  <c r="DG276" i="21"/>
  <c r="DG33" i="21"/>
  <c r="DG75" i="21"/>
  <c r="DG288" i="21"/>
  <c r="DG315" i="21"/>
  <c r="DG27" i="21"/>
  <c r="DG235" i="21"/>
  <c r="DG8" i="21"/>
  <c r="DG95" i="21"/>
  <c r="DG100" i="21"/>
  <c r="DG236" i="21"/>
  <c r="DG292" i="21"/>
  <c r="DG244" i="21"/>
  <c r="DG220" i="21"/>
  <c r="DG222" i="21"/>
  <c r="DG309" i="21"/>
  <c r="DG124" i="21"/>
  <c r="DG187" i="21"/>
  <c r="DG185" i="21"/>
  <c r="DG194" i="21"/>
  <c r="DG132" i="21"/>
  <c r="DG78" i="21"/>
  <c r="DG153" i="21"/>
  <c r="DG201" i="21"/>
  <c r="DG138" i="21"/>
  <c r="DG177" i="21"/>
  <c r="DG273" i="21"/>
  <c r="DG26" i="21"/>
  <c r="DG238" i="21"/>
  <c r="DG99" i="21"/>
  <c r="DG10" i="21"/>
  <c r="DG192" i="21"/>
  <c r="DG186" i="21"/>
  <c r="DG13" i="21"/>
  <c r="DG119" i="21"/>
  <c r="DG104" i="21"/>
  <c r="DG59" i="21"/>
  <c r="DG91" i="21"/>
  <c r="DG250" i="21"/>
  <c r="DG243" i="21"/>
  <c r="DG61" i="21"/>
  <c r="DG137" i="21"/>
  <c r="DG199" i="21"/>
  <c r="DG205" i="21"/>
  <c r="DG77" i="21"/>
  <c r="DG281" i="21"/>
  <c r="DG265" i="21"/>
  <c r="DG264" i="21"/>
  <c r="DG284" i="21"/>
  <c r="DG82" i="21"/>
  <c r="DG300" i="21"/>
  <c r="DG289" i="21"/>
  <c r="DG297" i="21"/>
  <c r="DG160" i="21"/>
  <c r="DG212" i="21"/>
  <c r="DG35" i="21"/>
  <c r="DG294" i="21"/>
  <c r="DG49" i="21"/>
  <c r="DG93" i="21"/>
  <c r="DG164" i="21"/>
  <c r="DG203" i="21"/>
  <c r="DG227" i="21"/>
  <c r="DG195" i="21"/>
  <c r="DG36" i="21"/>
  <c r="DG98" i="21"/>
  <c r="DG81" i="21"/>
  <c r="DG96" i="21"/>
  <c r="DG55" i="21"/>
  <c r="DG155" i="21"/>
  <c r="DG317" i="21"/>
  <c r="DG34" i="21"/>
  <c r="DG258" i="21"/>
  <c r="DG19" i="21"/>
  <c r="DG268" i="21"/>
  <c r="DG74" i="21"/>
  <c r="DG229" i="21"/>
  <c r="DG226" i="21"/>
  <c r="DG29" i="21"/>
  <c r="DG257" i="21"/>
  <c r="DG166" i="21"/>
  <c r="DG272" i="21"/>
  <c r="DG113" i="21"/>
  <c r="DG225" i="21"/>
  <c r="DG41" i="21"/>
  <c r="DG202" i="21"/>
  <c r="DG274" i="21"/>
  <c r="DG271" i="21"/>
  <c r="DG154" i="21"/>
  <c r="DG151" i="21"/>
  <c r="DG209" i="21"/>
  <c r="DG251" i="21"/>
  <c r="DG180" i="21"/>
  <c r="DG9" i="21"/>
  <c r="DG122" i="21"/>
  <c r="DG139" i="21"/>
  <c r="DG200" i="21"/>
  <c r="DG46" i="21"/>
  <c r="DG89" i="21"/>
  <c r="DG84" i="21"/>
  <c r="DG149" i="21"/>
  <c r="DG131" i="21"/>
  <c r="DG31" i="21"/>
  <c r="DG43" i="21"/>
  <c r="DG85" i="21"/>
  <c r="DG190" i="21"/>
  <c r="DG120" i="21"/>
  <c r="DG313" i="21"/>
  <c r="DG189" i="21"/>
  <c r="DG30" i="21"/>
  <c r="DG25" i="21"/>
  <c r="DG261" i="21"/>
  <c r="DG73" i="21"/>
  <c r="DG173" i="21"/>
  <c r="DG108" i="21"/>
  <c r="DG302" i="21"/>
  <c r="DG310" i="21"/>
  <c r="DG145" i="21"/>
  <c r="DG123" i="21"/>
  <c r="DG63" i="21"/>
  <c r="DG298" i="21"/>
  <c r="DG299" i="21"/>
  <c r="DG67" i="21"/>
  <c r="DG66" i="21"/>
  <c r="DG216" i="21"/>
  <c r="DG217" i="21"/>
  <c r="DG283" i="21"/>
  <c r="DG277" i="21"/>
  <c r="DG301" i="21"/>
  <c r="DG167" i="21"/>
  <c r="DG176" i="21"/>
  <c r="DG267" i="21"/>
  <c r="DG17" i="21"/>
  <c r="DG255" i="21"/>
  <c r="DG157" i="21"/>
  <c r="DG54" i="21"/>
  <c r="DG16" i="21"/>
  <c r="DG101" i="21"/>
  <c r="DG47" i="21"/>
  <c r="DG83" i="21"/>
  <c r="DG162" i="21"/>
  <c r="DG143" i="21"/>
  <c r="DG12" i="21"/>
  <c r="DG171" i="21"/>
  <c r="DG142" i="21"/>
  <c r="DG239" i="21"/>
  <c r="DG135" i="21"/>
  <c r="DG256" i="21"/>
  <c r="DG293" i="21"/>
  <c r="DG262" i="21"/>
  <c r="DG64" i="21"/>
  <c r="DG97" i="21"/>
  <c r="DG50" i="21"/>
  <c r="DG22" i="21"/>
  <c r="HW164" i="21"/>
  <c r="HW51" i="21"/>
  <c r="HW190" i="21"/>
  <c r="HW302" i="21"/>
  <c r="HW46" i="21"/>
  <c r="HW80" i="21"/>
  <c r="HW106" i="21"/>
  <c r="HW85" i="21"/>
  <c r="HW195" i="21"/>
  <c r="HW32" i="21"/>
  <c r="HW148" i="21"/>
  <c r="HW172" i="21"/>
  <c r="HW204" i="21"/>
  <c r="HW306" i="21"/>
  <c r="HW134" i="21"/>
  <c r="HW127" i="21"/>
  <c r="HW110" i="21"/>
  <c r="HW196" i="21"/>
  <c r="HW229" i="21"/>
  <c r="HW22" i="21"/>
  <c r="HW57" i="21"/>
  <c r="HW253" i="21"/>
  <c r="HW203" i="21"/>
  <c r="HW87" i="21"/>
  <c r="HW188" i="21"/>
  <c r="HW108" i="21"/>
  <c r="HW238" i="21"/>
  <c r="HW214" i="21"/>
  <c r="HW227" i="21"/>
  <c r="HW316" i="21"/>
  <c r="HW7" i="21"/>
  <c r="HW129" i="21"/>
  <c r="HW243" i="21"/>
  <c r="HW186" i="21"/>
  <c r="HW192" i="21"/>
  <c r="HW27" i="21"/>
  <c r="HW69" i="21"/>
  <c r="HW254" i="21"/>
  <c r="HW74" i="21"/>
  <c r="HW35" i="21"/>
  <c r="HW160" i="21"/>
  <c r="HW257" i="21"/>
  <c r="HW39" i="21"/>
  <c r="HW36" i="21"/>
  <c r="HW78" i="21"/>
  <c r="HW263" i="21"/>
  <c r="HW171" i="21"/>
  <c r="HW81" i="21"/>
  <c r="HW131" i="21"/>
  <c r="HW118" i="21"/>
  <c r="HW208" i="21"/>
  <c r="HW237" i="21"/>
  <c r="HW30" i="21"/>
  <c r="HW290" i="21"/>
  <c r="HW124" i="21"/>
  <c r="HW210" i="21"/>
  <c r="HW158" i="21"/>
  <c r="HW89" i="21"/>
  <c r="HW68" i="21"/>
  <c r="HW154" i="21"/>
  <c r="HW276" i="21"/>
  <c r="HW50" i="21"/>
  <c r="HW145" i="21"/>
  <c r="HW132" i="21"/>
  <c r="HW42" i="21"/>
  <c r="HW100" i="21"/>
  <c r="HW262" i="21"/>
  <c r="HW64" i="21"/>
  <c r="HW82" i="21"/>
  <c r="HW149" i="21"/>
  <c r="HW311" i="21"/>
  <c r="HW245" i="21"/>
  <c r="HW53" i="21"/>
  <c r="HW95" i="21"/>
  <c r="HW77" i="21"/>
  <c r="HW187" i="21"/>
  <c r="HW258" i="21"/>
  <c r="HW73" i="21"/>
  <c r="HW191" i="21"/>
  <c r="HW125" i="21"/>
  <c r="HW249" i="21"/>
  <c r="HW105" i="21"/>
  <c r="HW225" i="21"/>
  <c r="HW221" i="21"/>
  <c r="HW240" i="21"/>
  <c r="HW273" i="21"/>
  <c r="HW21" i="21"/>
  <c r="HW10" i="21"/>
  <c r="HW61" i="21"/>
  <c r="HW215" i="21"/>
  <c r="HW155" i="21"/>
  <c r="HW47" i="21"/>
  <c r="HW11" i="21"/>
  <c r="HW139" i="21"/>
  <c r="HW218" i="21"/>
  <c r="HW242" i="21"/>
  <c r="HW209" i="21"/>
  <c r="HW54" i="21"/>
  <c r="HW200" i="21"/>
  <c r="HW173" i="21"/>
  <c r="HW281" i="21"/>
  <c r="HW40" i="21"/>
  <c r="HW197" i="21"/>
  <c r="HW287" i="21"/>
  <c r="HW278" i="21"/>
  <c r="HW16" i="21"/>
  <c r="HW90" i="21"/>
  <c r="HW256" i="21"/>
  <c r="HW166" i="21"/>
  <c r="HW267" i="21"/>
  <c r="HW28" i="21"/>
  <c r="HW137" i="21"/>
  <c r="HW159" i="21"/>
  <c r="HW288" i="21"/>
  <c r="HW286" i="21"/>
  <c r="HW31" i="21"/>
  <c r="HW62" i="21"/>
  <c r="HW83" i="21"/>
  <c r="HW153" i="21"/>
  <c r="HW269" i="21"/>
  <c r="HW98" i="21"/>
  <c r="HW213" i="21"/>
  <c r="HW157" i="21"/>
  <c r="HW109" i="21"/>
  <c r="HW219" i="21"/>
  <c r="HW29" i="21"/>
  <c r="HW23" i="21"/>
  <c r="HW65" i="21"/>
  <c r="HW232" i="21"/>
  <c r="HW163" i="21"/>
  <c r="HW14" i="21"/>
  <c r="HW122" i="21"/>
  <c r="HW130" i="21"/>
  <c r="HW136" i="21"/>
  <c r="HW205" i="21"/>
  <c r="HW194" i="21"/>
  <c r="HW94" i="21"/>
  <c r="HW75" i="21"/>
  <c r="HW239" i="21"/>
  <c r="HW12" i="21"/>
  <c r="HW167" i="21"/>
  <c r="HW310" i="21"/>
  <c r="HW97" i="21"/>
  <c r="HW93" i="21"/>
  <c r="HW252" i="21"/>
  <c r="HW70" i="21"/>
  <c r="HW49" i="21"/>
  <c r="HW150" i="21"/>
  <c r="HW313" i="21"/>
  <c r="HW308" i="21"/>
  <c r="HW24" i="21"/>
  <c r="HW151" i="21"/>
  <c r="HW156" i="21"/>
  <c r="HW179" i="21"/>
  <c r="HW309" i="21"/>
  <c r="HW168" i="21"/>
  <c r="HW92" i="21"/>
  <c r="HW178" i="21"/>
  <c r="HW300" i="21"/>
  <c r="HW60" i="21"/>
  <c r="HW19" i="21"/>
  <c r="HW143" i="21"/>
  <c r="HW228" i="21"/>
  <c r="HW52" i="21"/>
  <c r="HW114" i="21"/>
  <c r="HW140" i="21"/>
  <c r="HW101" i="21"/>
  <c r="HW211" i="21"/>
  <c r="HW141" i="21"/>
  <c r="HW72" i="21"/>
  <c r="HW303" i="21"/>
  <c r="HW146" i="21"/>
  <c r="HW268" i="21"/>
  <c r="HW8" i="21"/>
  <c r="HW282" i="21"/>
  <c r="HW206" i="21"/>
  <c r="HW247" i="21"/>
  <c r="HW291" i="21"/>
  <c r="HW189" i="21"/>
  <c r="HW304" i="21"/>
  <c r="HW104" i="21"/>
  <c r="HW170" i="21"/>
  <c r="HW120" i="21"/>
  <c r="HW193" i="21"/>
  <c r="HW20" i="21"/>
  <c r="HW222" i="21"/>
  <c r="HW299" i="21"/>
  <c r="HW255" i="21"/>
  <c r="HW202" i="21"/>
  <c r="HW44" i="21"/>
  <c r="HW91" i="21"/>
  <c r="HW270" i="21"/>
  <c r="HW17" i="21"/>
  <c r="HW259" i="21"/>
  <c r="HW119" i="21"/>
  <c r="HW67" i="21"/>
  <c r="HW244" i="21"/>
  <c r="HW26" i="21"/>
  <c r="HW241" i="21"/>
  <c r="HW34" i="21"/>
  <c r="HW296" i="21"/>
  <c r="HW175" i="21"/>
  <c r="HW76" i="21"/>
  <c r="HW284" i="21"/>
  <c r="HW6" i="21"/>
  <c r="HW59" i="21"/>
  <c r="HW147" i="21"/>
  <c r="HW198" i="21"/>
  <c r="HW184" i="21"/>
  <c r="HW283" i="21"/>
  <c r="HW79" i="21"/>
  <c r="HW169" i="21"/>
  <c r="HW9" i="21"/>
  <c r="HW183" i="21"/>
  <c r="HW56" i="21"/>
  <c r="HW293" i="21"/>
  <c r="HW307" i="21"/>
  <c r="HW45" i="21"/>
  <c r="HW176" i="21"/>
  <c r="HW312" i="21"/>
  <c r="HW25" i="21"/>
  <c r="HW264" i="21"/>
  <c r="HW152" i="21"/>
  <c r="HW180" i="21"/>
  <c r="HW275" i="21"/>
  <c r="HW133" i="21"/>
  <c r="HW250" i="21"/>
  <c r="HW112" i="21"/>
  <c r="HW174" i="21"/>
  <c r="HW234" i="21"/>
  <c r="HW121" i="21"/>
  <c r="HW220" i="21"/>
  <c r="HW223" i="21"/>
  <c r="HW115" i="21"/>
  <c r="HW292" i="21"/>
  <c r="HW144" i="21"/>
  <c r="HW297" i="21"/>
  <c r="HW317" i="21"/>
  <c r="HW96" i="21"/>
  <c r="HW177" i="21"/>
  <c r="HW128" i="21"/>
  <c r="HW266" i="21"/>
  <c r="HW260" i="21"/>
  <c r="HW248" i="21"/>
  <c r="HW246" i="21"/>
  <c r="HW15" i="21"/>
  <c r="HW142" i="21"/>
  <c r="HW280" i="21"/>
  <c r="HW111" i="21"/>
  <c r="HW314" i="21"/>
  <c r="HW63" i="21"/>
  <c r="HW224" i="21"/>
  <c r="HW103" i="21"/>
  <c r="HW123" i="21"/>
  <c r="HW298" i="21"/>
  <c r="HW18" i="21"/>
  <c r="HW265" i="21"/>
  <c r="HW13" i="21"/>
  <c r="HW116" i="21"/>
  <c r="HW66" i="21"/>
  <c r="HW161" i="21"/>
  <c r="HW38" i="21"/>
  <c r="HW251" i="21"/>
  <c r="HW285" i="21"/>
  <c r="HW182" i="21"/>
  <c r="HW201" i="21"/>
  <c r="HW88" i="21"/>
  <c r="HW84" i="21"/>
  <c r="HW37" i="21"/>
  <c r="HW226" i="21"/>
  <c r="HW315" i="21"/>
  <c r="HW113" i="21"/>
  <c r="HW162" i="21"/>
  <c r="HW181" i="21"/>
  <c r="HW199" i="21"/>
  <c r="HW236" i="21"/>
  <c r="HW235" i="21"/>
  <c r="HW48" i="21"/>
  <c r="HW99" i="21"/>
  <c r="HW271" i="21"/>
  <c r="HW43" i="21"/>
  <c r="HW230" i="21"/>
  <c r="HW86" i="21"/>
  <c r="HW185" i="21"/>
  <c r="HW165" i="21"/>
  <c r="HW212" i="21"/>
  <c r="HW55" i="21"/>
  <c r="HW261" i="21"/>
  <c r="HW305" i="21"/>
  <c r="HW207" i="21"/>
  <c r="HW217" i="21"/>
  <c r="HW301" i="21"/>
  <c r="HW126" i="21"/>
  <c r="HW274" i="21"/>
  <c r="HW295" i="21"/>
  <c r="HW117" i="21"/>
  <c r="HW102" i="21"/>
  <c r="HW231" i="21"/>
  <c r="HW33" i="21"/>
  <c r="HW294" i="21"/>
  <c r="HW41" i="21"/>
  <c r="HW289" i="21"/>
  <c r="HW71" i="21"/>
  <c r="HW107" i="21"/>
  <c r="HW272" i="21"/>
  <c r="HW58" i="21"/>
  <c r="HW138" i="21"/>
  <c r="HW216" i="21"/>
  <c r="HW233" i="21"/>
  <c r="HW279" i="21"/>
  <c r="HW135" i="21"/>
  <c r="HW277" i="21"/>
  <c r="MA29" i="21"/>
  <c r="MA228" i="21"/>
  <c r="MA41" i="21"/>
  <c r="MA171" i="21"/>
  <c r="MA180" i="21"/>
  <c r="MA86" i="21"/>
  <c r="MA94" i="21"/>
  <c r="MA151" i="21"/>
  <c r="MA294" i="21"/>
  <c r="MA297" i="21"/>
  <c r="MA61" i="21"/>
  <c r="MA116" i="21"/>
  <c r="MA57" i="21"/>
  <c r="MA184" i="21"/>
  <c r="MA196" i="21"/>
  <c r="MA42" i="21"/>
  <c r="MA100" i="21"/>
  <c r="MA133" i="21"/>
  <c r="MA303" i="21"/>
  <c r="MA267" i="21"/>
  <c r="MA54" i="21"/>
  <c r="MA207" i="21"/>
  <c r="MA126" i="21"/>
  <c r="MA229" i="21"/>
  <c r="MA250" i="21"/>
  <c r="MA6" i="21"/>
  <c r="MA118" i="21"/>
  <c r="MA73" i="21"/>
  <c r="MA210" i="21"/>
  <c r="MA236" i="21"/>
  <c r="MA67" i="21"/>
  <c r="MA111" i="21"/>
  <c r="MA146" i="21"/>
  <c r="MA199" i="21"/>
  <c r="MA280" i="21"/>
  <c r="MA255" i="21"/>
  <c r="MA88" i="21"/>
  <c r="MA161" i="21"/>
  <c r="MA287" i="21"/>
  <c r="MA70" i="21"/>
  <c r="MA241" i="21"/>
  <c r="MA144" i="21"/>
  <c r="MA259" i="21"/>
  <c r="MA292" i="21"/>
  <c r="MA46" i="21"/>
  <c r="MA127" i="21"/>
  <c r="MA175" i="21"/>
  <c r="MA296" i="21"/>
  <c r="MA284" i="21"/>
  <c r="MA19" i="21"/>
  <c r="MA108" i="21"/>
  <c r="MA158" i="21"/>
  <c r="MA307" i="21"/>
  <c r="MA302" i="21"/>
  <c r="MA163" i="21"/>
  <c r="MA235" i="21"/>
  <c r="MA165" i="21"/>
  <c r="MA290" i="21"/>
  <c r="MA293" i="21"/>
  <c r="MA14" i="21"/>
  <c r="MA113" i="21"/>
  <c r="MA160" i="21"/>
  <c r="MA219" i="21"/>
  <c r="MA282" i="21"/>
  <c r="MA51" i="21"/>
  <c r="MA110" i="21"/>
  <c r="MA124" i="21"/>
  <c r="MA193" i="21"/>
  <c r="MA279" i="21"/>
  <c r="MA11" i="21"/>
  <c r="MA212" i="21"/>
  <c r="MA244" i="21"/>
  <c r="MA211" i="21"/>
  <c r="MA272" i="21"/>
  <c r="MA69" i="21"/>
  <c r="MA181" i="21"/>
  <c r="MA25" i="21"/>
  <c r="MA169" i="21"/>
  <c r="MA164" i="21"/>
  <c r="MA30" i="21"/>
  <c r="MA114" i="21"/>
  <c r="MA173" i="21"/>
  <c r="MA223" i="21"/>
  <c r="MA283" i="21"/>
  <c r="MA75" i="21"/>
  <c r="MA23" i="21"/>
  <c r="MA312" i="21"/>
  <c r="MA252" i="21"/>
  <c r="MA276" i="21"/>
  <c r="MA62" i="21"/>
  <c r="MA143" i="21"/>
  <c r="MA177" i="21"/>
  <c r="MA186" i="21"/>
  <c r="MA239" i="21"/>
  <c r="MA166" i="21"/>
  <c r="MA64" i="21"/>
  <c r="MA131" i="21"/>
  <c r="MA243" i="21"/>
  <c r="MA43" i="21"/>
  <c r="MA7" i="21"/>
  <c r="MA311" i="21"/>
  <c r="MA226" i="21"/>
  <c r="MA274" i="21"/>
  <c r="MA93" i="21"/>
  <c r="MA157" i="21"/>
  <c r="MA217" i="21"/>
  <c r="MA198" i="21"/>
  <c r="MA271" i="21"/>
  <c r="MA52" i="21"/>
  <c r="MA55" i="21"/>
  <c r="MA182" i="21"/>
  <c r="MA197" i="21"/>
  <c r="MA240" i="21"/>
  <c r="MA38" i="21"/>
  <c r="MA189" i="21"/>
  <c r="MA89" i="21"/>
  <c r="MA225" i="21"/>
  <c r="MA246" i="21"/>
  <c r="MA28" i="21"/>
  <c r="MA92" i="21"/>
  <c r="MA97" i="21"/>
  <c r="MA206" i="21"/>
  <c r="MA305" i="21"/>
  <c r="MA45" i="21"/>
  <c r="MA249" i="21"/>
  <c r="MA49" i="21"/>
  <c r="MA178" i="21"/>
  <c r="MA188" i="21"/>
  <c r="MA60" i="21"/>
  <c r="MA125" i="21"/>
  <c r="MA121" i="21"/>
  <c r="MA256" i="21"/>
  <c r="MA132" i="21"/>
  <c r="MA20" i="21"/>
  <c r="MA39" i="21"/>
  <c r="MA141" i="21"/>
  <c r="MA185" i="21"/>
  <c r="MA224" i="21"/>
  <c r="MA40" i="21"/>
  <c r="MA195" i="21"/>
  <c r="MA44" i="21"/>
  <c r="MA98" i="21"/>
  <c r="MA310" i="21"/>
  <c r="MA56" i="21"/>
  <c r="MA237" i="21"/>
  <c r="MA78" i="21"/>
  <c r="MA209" i="21"/>
  <c r="MA270" i="21"/>
  <c r="MA10" i="21"/>
  <c r="MA96" i="21"/>
  <c r="MA304" i="21"/>
  <c r="MA101" i="21"/>
  <c r="MA316" i="21"/>
  <c r="MA301" i="21"/>
  <c r="MA159" i="21"/>
  <c r="MA260" i="21"/>
  <c r="MA242" i="21"/>
  <c r="MA76" i="21"/>
  <c r="MA103" i="21"/>
  <c r="MA215" i="21"/>
  <c r="MA317" i="21"/>
  <c r="MA59" i="21"/>
  <c r="MA298" i="21"/>
  <c r="MA275" i="21"/>
  <c r="MA26" i="21"/>
  <c r="MA122" i="21"/>
  <c r="MA265" i="21"/>
  <c r="MA85" i="21"/>
  <c r="MA129" i="21"/>
  <c r="MA216" i="21"/>
  <c r="MA145" i="21"/>
  <c r="MA289" i="21"/>
  <c r="MA74" i="21"/>
  <c r="MA33" i="21"/>
  <c r="MA187" i="21"/>
  <c r="MA37" i="21"/>
  <c r="MA8" i="21"/>
  <c r="MA191" i="21"/>
  <c r="MA167" i="21"/>
  <c r="MA154" i="21"/>
  <c r="MA245" i="21"/>
  <c r="MA27" i="21"/>
  <c r="MA24" i="21"/>
  <c r="MA218" i="21"/>
  <c r="MA18" i="21"/>
  <c r="MA288" i="21"/>
  <c r="MA264" i="21"/>
  <c r="MA90" i="21"/>
  <c r="MA139" i="21"/>
  <c r="MA277" i="21"/>
  <c r="MA34" i="21"/>
  <c r="MA130" i="21"/>
  <c r="MA266" i="21"/>
  <c r="MA117" i="21"/>
  <c r="MA190" i="21"/>
  <c r="MA91" i="21"/>
  <c r="MA213" i="21"/>
  <c r="MA300" i="21"/>
  <c r="MA36" i="21"/>
  <c r="MA72" i="21"/>
  <c r="MA313" i="21"/>
  <c r="MA102" i="21"/>
  <c r="MA168" i="21"/>
  <c r="MA309" i="21"/>
  <c r="MA68" i="21"/>
  <c r="MA153" i="21"/>
  <c r="MA299" i="21"/>
  <c r="MA82" i="21"/>
  <c r="MA138" i="21"/>
  <c r="MA269" i="21"/>
  <c r="MA142" i="21"/>
  <c r="MA115" i="21"/>
  <c r="MA120" i="21"/>
  <c r="MA155" i="21"/>
  <c r="MA285" i="21"/>
  <c r="MA109" i="21"/>
  <c r="MA314" i="21"/>
  <c r="MA84" i="21"/>
  <c r="MA137" i="21"/>
  <c r="MA172" i="21"/>
  <c r="MA50" i="21"/>
  <c r="MA9" i="21"/>
  <c r="MA295" i="21"/>
  <c r="MA53" i="21"/>
  <c r="MA16" i="21"/>
  <c r="MA214" i="21"/>
  <c r="MA66" i="21"/>
  <c r="MA291" i="21"/>
  <c r="MA179" i="21"/>
  <c r="MA128" i="21"/>
  <c r="MA107" i="21"/>
  <c r="MA119" i="21"/>
  <c r="MA227" i="21"/>
  <c r="MA149" i="21"/>
  <c r="MA123" i="21"/>
  <c r="MA150" i="21"/>
  <c r="MA192" i="21"/>
  <c r="MA202" i="21"/>
  <c r="MA99" i="21"/>
  <c r="MA263" i="21"/>
  <c r="MA200" i="21"/>
  <c r="MA162" i="21"/>
  <c r="MA254" i="21"/>
  <c r="MA22" i="21"/>
  <c r="MA80" i="21"/>
  <c r="MA286" i="21"/>
  <c r="MA83" i="21"/>
  <c r="MA208" i="21"/>
  <c r="MA281" i="21"/>
  <c r="MA15" i="21"/>
  <c r="MA230" i="21"/>
  <c r="MA87" i="21"/>
  <c r="MA248" i="21"/>
  <c r="MA31" i="21"/>
  <c r="MA306" i="21"/>
  <c r="MA21" i="21"/>
  <c r="MA183" i="21"/>
  <c r="MA140" i="21"/>
  <c r="MA71" i="21"/>
  <c r="MA194" i="21"/>
  <c r="MA261" i="21"/>
  <c r="MA176" i="21"/>
  <c r="MA134" i="21"/>
  <c r="MA148" i="21"/>
  <c r="MA58" i="21"/>
  <c r="MA17" i="21"/>
  <c r="MA308" i="21"/>
  <c r="MA112" i="21"/>
  <c r="MA136" i="21"/>
  <c r="MA273" i="21"/>
  <c r="MA79" i="21"/>
  <c r="MA233" i="21"/>
  <c r="MA106" i="21"/>
  <c r="MA247" i="21"/>
  <c r="MA95" i="21"/>
  <c r="MA257" i="21"/>
  <c r="MA77" i="21"/>
  <c r="MA65" i="21"/>
  <c r="MA204" i="21"/>
  <c r="MA12" i="21"/>
  <c r="MA104" i="21"/>
  <c r="MA170" i="21"/>
  <c r="MA152" i="21"/>
  <c r="MA201" i="21"/>
  <c r="MA232" i="21"/>
  <c r="MA231" i="21"/>
  <c r="MA81" i="21"/>
  <c r="MA258" i="21"/>
  <c r="MA234" i="21"/>
  <c r="MA315" i="21"/>
  <c r="MA262" i="21"/>
  <c r="MA105" i="21"/>
  <c r="MA238" i="21"/>
  <c r="MA48" i="21"/>
  <c r="MA203" i="21"/>
  <c r="MA174" i="21"/>
  <c r="MA251" i="21"/>
  <c r="MA35" i="21"/>
  <c r="MA220" i="21"/>
  <c r="MA278" i="21"/>
  <c r="MA13" i="21"/>
  <c r="MA32" i="21"/>
  <c r="MA222" i="21"/>
  <c r="MA47" i="21"/>
  <c r="MA147" i="21"/>
  <c r="MA268" i="21"/>
  <c r="MA221" i="21"/>
  <c r="MA135" i="21"/>
  <c r="MA156" i="21"/>
  <c r="MA63" i="21"/>
  <c r="MA205" i="21"/>
  <c r="MA253" i="21"/>
  <c r="CX53" i="21"/>
  <c r="CX275" i="21"/>
  <c r="CX38" i="21"/>
  <c r="CX14" i="21"/>
  <c r="CX268" i="21"/>
  <c r="CX81" i="21"/>
  <c r="CX90" i="21"/>
  <c r="CX150" i="21"/>
  <c r="CX111" i="21"/>
  <c r="CX272" i="21"/>
  <c r="CX136" i="21"/>
  <c r="CX158" i="21"/>
  <c r="CX229" i="21"/>
  <c r="CX151" i="21"/>
  <c r="CX204" i="21"/>
  <c r="CX33" i="21"/>
  <c r="CX189" i="21"/>
  <c r="CX247" i="21"/>
  <c r="CX98" i="21"/>
  <c r="CX242" i="21"/>
  <c r="CX295" i="21"/>
  <c r="CX147" i="21"/>
  <c r="CX261" i="21"/>
  <c r="CX69" i="21"/>
  <c r="CX239" i="21"/>
  <c r="CX103" i="21"/>
  <c r="CX241" i="21"/>
  <c r="CX67" i="21"/>
  <c r="CX177" i="21"/>
  <c r="CX77" i="21"/>
  <c r="CX110" i="21"/>
  <c r="CX162" i="21"/>
  <c r="CX309" i="21"/>
  <c r="CX123" i="21"/>
  <c r="CX22" i="21"/>
  <c r="CX271" i="21"/>
  <c r="CX199" i="21"/>
  <c r="CX45" i="21"/>
  <c r="CX205" i="21"/>
  <c r="CX102" i="21"/>
  <c r="CX85" i="21"/>
  <c r="CX248" i="21"/>
  <c r="CX170" i="21"/>
  <c r="CX164" i="21"/>
  <c r="CX152" i="21"/>
  <c r="CX40" i="21"/>
  <c r="CX52" i="21"/>
  <c r="CX82" i="21"/>
  <c r="CX146" i="21"/>
  <c r="CX97" i="21"/>
  <c r="CX153" i="21"/>
  <c r="CX301" i="21"/>
  <c r="CX109" i="21"/>
  <c r="CX131" i="21"/>
  <c r="CX277" i="21"/>
  <c r="CX179" i="21"/>
  <c r="CX230" i="21"/>
  <c r="CX60" i="21"/>
  <c r="CX226" i="21"/>
  <c r="CX172" i="21"/>
  <c r="CX315" i="21"/>
  <c r="CX10" i="21"/>
  <c r="CX300" i="21"/>
  <c r="CX43" i="21"/>
  <c r="CX190" i="21"/>
  <c r="CX9" i="21"/>
  <c r="CX127" i="21"/>
  <c r="CX91" i="21"/>
  <c r="CX37" i="21"/>
  <c r="CX112" i="21"/>
  <c r="CX259" i="21"/>
  <c r="CX50" i="21"/>
  <c r="CX209" i="21"/>
  <c r="CX304" i="21"/>
  <c r="CX115" i="21"/>
  <c r="CX206" i="21"/>
  <c r="CX144" i="21"/>
  <c r="CX196" i="21"/>
  <c r="CX215" i="21"/>
  <c r="CX149" i="21"/>
  <c r="CX240" i="21"/>
  <c r="CX297" i="21"/>
  <c r="CX137" i="21"/>
  <c r="CX251" i="21"/>
  <c r="CX310" i="21"/>
  <c r="CX118" i="21"/>
  <c r="CX76" i="21"/>
  <c r="CX34" i="21"/>
  <c r="CX108" i="21"/>
  <c r="CX255" i="21"/>
  <c r="CX48" i="21"/>
  <c r="CX17" i="21"/>
  <c r="CX78" i="21"/>
  <c r="CX119" i="21"/>
  <c r="CX167" i="21"/>
  <c r="CX317" i="21"/>
  <c r="CX138" i="21"/>
  <c r="CX266" i="21"/>
  <c r="CX193" i="21"/>
  <c r="CX237" i="21"/>
  <c r="CX292" i="21"/>
  <c r="CX142" i="21"/>
  <c r="CX252" i="21"/>
  <c r="CX59" i="21"/>
  <c r="CX30" i="21"/>
  <c r="CX279" i="21"/>
  <c r="CX62" i="21"/>
  <c r="CX175" i="21"/>
  <c r="CX7" i="21"/>
  <c r="CX186" i="21"/>
  <c r="CX290" i="21"/>
  <c r="CX257" i="21"/>
  <c r="CX171" i="21"/>
  <c r="CX221" i="21"/>
  <c r="CX267" i="21"/>
  <c r="CX148" i="21"/>
  <c r="CX86" i="21"/>
  <c r="CX312" i="21"/>
  <c r="CX145" i="21"/>
  <c r="CX314" i="21"/>
  <c r="CX184" i="21"/>
  <c r="CX236" i="21"/>
  <c r="CX284" i="21"/>
  <c r="CX32" i="21"/>
  <c r="CX276" i="21"/>
  <c r="CX55" i="21"/>
  <c r="CX155" i="21"/>
  <c r="CX316" i="21"/>
  <c r="CX8" i="21"/>
  <c r="CX253" i="21"/>
  <c r="CX298" i="21"/>
  <c r="CX19" i="21"/>
  <c r="CX176" i="21"/>
  <c r="CX92" i="21"/>
  <c r="CX74" i="21"/>
  <c r="CX262" i="21"/>
  <c r="CX129" i="21"/>
  <c r="CX183" i="21"/>
  <c r="CX130" i="21"/>
  <c r="CX263" i="21"/>
  <c r="CX181" i="21"/>
  <c r="CX288" i="21"/>
  <c r="CX93" i="21"/>
  <c r="CX218" i="21"/>
  <c r="CX88" i="21"/>
  <c r="CX134" i="21"/>
  <c r="CX42" i="21"/>
  <c r="CX87" i="21"/>
  <c r="CX198" i="21"/>
  <c r="CX6" i="21"/>
  <c r="CX94" i="21"/>
  <c r="CX79" i="21"/>
  <c r="CX287" i="21"/>
  <c r="CX80" i="21"/>
  <c r="CX71" i="21"/>
  <c r="CX73" i="21"/>
  <c r="CX197" i="21"/>
  <c r="CX96" i="21"/>
  <c r="CX227" i="21"/>
  <c r="CX51" i="21"/>
  <c r="CX166" i="21"/>
  <c r="CX178" i="21"/>
  <c r="CX219" i="21"/>
  <c r="CX104" i="21"/>
  <c r="CX235" i="21"/>
  <c r="CX270" i="21"/>
  <c r="CX23" i="21"/>
  <c r="CX265" i="21"/>
  <c r="CX173" i="21"/>
  <c r="CX269" i="21"/>
  <c r="CX307" i="21"/>
  <c r="CX256" i="21"/>
  <c r="CX27" i="21"/>
  <c r="CX141" i="21"/>
  <c r="CX283" i="21"/>
  <c r="CX31" i="21"/>
  <c r="CX185" i="21"/>
  <c r="CX294" i="21"/>
  <c r="CX114" i="21"/>
  <c r="CX238" i="21"/>
  <c r="CX291" i="21"/>
  <c r="CX274" i="21"/>
  <c r="CX157" i="21"/>
  <c r="CX308" i="21"/>
  <c r="CX21" i="21"/>
  <c r="CX105" i="21"/>
  <c r="CX244" i="21"/>
  <c r="CX28" i="21"/>
  <c r="CX224" i="21"/>
  <c r="CX200" i="21"/>
  <c r="CX222" i="21"/>
  <c r="CX207" i="21"/>
  <c r="CX264" i="21"/>
  <c r="CX72" i="21"/>
  <c r="CX225" i="21"/>
  <c r="CX273" i="21"/>
  <c r="CX128" i="21"/>
  <c r="CX243" i="21"/>
  <c r="CX18" i="21"/>
  <c r="CX58" i="21"/>
  <c r="CX232" i="21"/>
  <c r="CX303" i="21"/>
  <c r="CX49" i="21"/>
  <c r="CX192" i="21"/>
  <c r="CX25" i="21"/>
  <c r="CX135" i="21"/>
  <c r="CX254" i="21"/>
  <c r="CX208" i="21"/>
  <c r="CX302" i="21"/>
  <c r="CX99" i="21"/>
  <c r="CX249" i="21"/>
  <c r="CX140" i="21"/>
  <c r="CX126" i="21"/>
  <c r="CX156" i="21"/>
  <c r="CX211" i="21"/>
  <c r="CX36" i="21"/>
  <c r="CX195" i="21"/>
  <c r="CX161" i="21"/>
  <c r="CX56" i="21"/>
  <c r="CX281" i="21"/>
  <c r="CX216" i="21"/>
  <c r="CX217" i="21"/>
  <c r="CX203" i="21"/>
  <c r="CX202" i="21"/>
  <c r="CX95" i="21"/>
  <c r="CX122" i="21"/>
  <c r="CX132" i="21"/>
  <c r="CX311" i="21"/>
  <c r="CX234" i="21"/>
  <c r="CX13" i="21"/>
  <c r="CX210" i="21"/>
  <c r="CX289" i="21"/>
  <c r="CX201" i="21"/>
  <c r="CX133" i="21"/>
  <c r="CX165" i="21"/>
  <c r="CX125" i="21"/>
  <c r="CX100" i="21"/>
  <c r="CX57" i="21"/>
  <c r="CX61" i="21"/>
  <c r="CX286" i="21"/>
  <c r="CX83" i="21"/>
  <c r="CX213" i="21"/>
  <c r="CX214" i="21"/>
  <c r="CX107" i="21"/>
  <c r="CX160" i="21"/>
  <c r="CX116" i="21"/>
  <c r="CX54" i="21"/>
  <c r="CX39" i="21"/>
  <c r="CX305" i="21"/>
  <c r="CX11" i="21"/>
  <c r="CX280" i="21"/>
  <c r="CX66" i="21"/>
  <c r="CX188" i="21"/>
  <c r="CX84" i="21"/>
  <c r="CX124" i="21"/>
  <c r="CX70" i="21"/>
  <c r="CX143" i="21"/>
  <c r="CX65" i="21"/>
  <c r="CX12" i="21"/>
  <c r="CX260" i="21"/>
  <c r="CX282" i="21"/>
  <c r="CX246" i="21"/>
  <c r="CX121" i="21"/>
  <c r="CX64" i="21"/>
  <c r="CX168" i="21"/>
  <c r="CX46" i="21"/>
  <c r="CX35" i="21"/>
  <c r="CX299" i="21"/>
  <c r="CX231" i="21"/>
  <c r="CX26" i="21"/>
  <c r="CX68" i="21"/>
  <c r="CX16" i="21"/>
  <c r="CX113" i="21"/>
  <c r="CX313" i="21"/>
  <c r="CX233" i="21"/>
  <c r="CX169" i="21"/>
  <c r="CX223" i="21"/>
  <c r="CX191" i="21"/>
  <c r="CX306" i="21"/>
  <c r="CX258" i="21"/>
  <c r="CX47" i="21"/>
  <c r="CX278" i="21"/>
  <c r="CX296" i="21"/>
  <c r="CX187" i="21"/>
  <c r="CX120" i="21"/>
  <c r="CX63" i="21"/>
  <c r="CX89" i="21"/>
  <c r="CX250" i="21"/>
  <c r="CX182" i="21"/>
  <c r="CX245" i="21"/>
  <c r="CX285" i="21"/>
  <c r="CX180" i="21"/>
  <c r="CX228" i="21"/>
  <c r="CX139" i="21"/>
  <c r="CX44" i="21"/>
  <c r="CX212" i="21"/>
  <c r="CX41" i="21"/>
  <c r="CX29" i="21"/>
  <c r="CX75" i="21"/>
  <c r="CX220" i="21"/>
  <c r="CX101" i="21"/>
  <c r="CX194" i="21"/>
  <c r="CX154" i="21"/>
  <c r="CX163" i="21"/>
  <c r="CX117" i="21"/>
  <c r="CX293" i="21"/>
  <c r="CX106" i="21"/>
  <c r="CX20" i="21"/>
  <c r="CX159" i="21"/>
  <c r="CX24" i="21"/>
  <c r="CX174" i="21"/>
  <c r="CX15" i="21"/>
  <c r="HB24" i="21"/>
  <c r="HB29" i="21"/>
  <c r="HB13" i="21"/>
  <c r="HB45" i="21"/>
  <c r="HB25" i="21"/>
  <c r="HB31" i="21"/>
  <c r="HB41" i="21"/>
  <c r="HB23" i="21"/>
  <c r="HB140" i="21"/>
  <c r="HB33" i="21"/>
  <c r="HB39" i="21"/>
  <c r="HB182" i="21"/>
  <c r="HB35" i="21"/>
  <c r="HB12" i="21"/>
  <c r="HB43" i="21"/>
  <c r="HB28" i="21"/>
  <c r="HB64" i="21"/>
  <c r="HB26" i="21"/>
  <c r="HB36" i="21"/>
  <c r="HB80" i="21"/>
  <c r="HB20" i="21"/>
  <c r="HB18" i="21"/>
  <c r="HB65" i="21"/>
  <c r="HB74" i="21"/>
  <c r="HB97" i="21"/>
  <c r="HB122" i="21"/>
  <c r="HB27" i="21"/>
  <c r="HB81" i="21"/>
  <c r="HB103" i="21"/>
  <c r="HB99" i="21"/>
  <c r="HB161" i="21"/>
  <c r="HB21" i="21"/>
  <c r="HB111" i="21"/>
  <c r="HB105" i="21"/>
  <c r="HB101" i="21"/>
  <c r="HB201" i="21"/>
  <c r="HB11" i="21"/>
  <c r="HB40" i="21"/>
  <c r="HB42" i="21"/>
  <c r="HB34" i="21"/>
  <c r="HB95" i="21"/>
  <c r="HB120" i="21"/>
  <c r="HB32" i="21"/>
  <c r="HB83" i="21"/>
  <c r="HB37" i="21"/>
  <c r="HB113" i="21"/>
  <c r="HB146" i="21"/>
  <c r="HB115" i="21"/>
  <c r="HB160" i="21"/>
  <c r="HB10" i="21"/>
  <c r="HB125" i="21"/>
  <c r="HB185" i="21"/>
  <c r="HB163" i="21"/>
  <c r="HB67" i="21"/>
  <c r="HB171" i="21"/>
  <c r="HB186" i="21"/>
  <c r="HB241" i="21"/>
  <c r="HB19" i="21"/>
  <c r="HB117" i="21"/>
  <c r="HB198" i="21"/>
  <c r="HB109" i="21"/>
  <c r="HB88" i="21"/>
  <c r="HB94" i="21"/>
  <c r="HB256" i="21"/>
  <c r="HB98" i="21"/>
  <c r="HB225" i="21"/>
  <c r="HB166" i="21"/>
  <c r="HB180" i="21"/>
  <c r="HB47" i="21"/>
  <c r="HB116" i="21"/>
  <c r="HB194" i="21"/>
  <c r="HB230" i="21"/>
  <c r="HB89" i="21"/>
  <c r="HB258" i="21"/>
  <c r="HB297" i="21"/>
  <c r="HB144" i="21"/>
  <c r="HB195" i="21"/>
  <c r="HB226" i="21"/>
  <c r="HB306" i="21"/>
  <c r="HB71" i="21"/>
  <c r="HB167" i="21"/>
  <c r="HB209" i="21"/>
  <c r="HB270" i="21"/>
  <c r="HB93" i="21"/>
  <c r="HB134" i="21"/>
  <c r="HB289" i="21"/>
  <c r="HB244" i="21"/>
  <c r="HB187" i="21"/>
  <c r="HB268" i="21"/>
  <c r="HB9" i="21"/>
  <c r="HB261" i="21"/>
  <c r="HB192" i="21"/>
  <c r="HB211" i="21"/>
  <c r="HB68" i="21"/>
  <c r="HB197" i="21"/>
  <c r="HB219" i="21"/>
  <c r="HB44" i="21"/>
  <c r="HB127" i="21"/>
  <c r="HB200" i="21"/>
  <c r="HB253" i="21"/>
  <c r="HB238" i="21"/>
  <c r="HB179" i="21"/>
  <c r="HB309" i="21"/>
  <c r="HB72" i="21"/>
  <c r="HB293" i="21"/>
  <c r="HB157" i="21"/>
  <c r="HB249" i="21"/>
  <c r="HB121" i="21"/>
  <c r="HB152" i="21"/>
  <c r="HB165" i="21"/>
  <c r="HB301" i="21"/>
  <c r="HB56" i="21"/>
  <c r="HB78" i="21"/>
  <c r="HB222" i="21"/>
  <c r="HB294" i="21"/>
  <c r="HB119" i="21"/>
  <c r="HB17" i="21"/>
  <c r="HB87" i="21"/>
  <c r="HB86" i="21"/>
  <c r="HB245" i="21"/>
  <c r="HB48" i="21"/>
  <c r="HB240" i="21"/>
  <c r="HB149" i="21"/>
  <c r="HB236" i="21"/>
  <c r="HB123" i="21"/>
  <c r="HB60" i="21"/>
  <c r="HB46" i="21"/>
  <c r="HB175" i="21"/>
  <c r="HB316" i="21"/>
  <c r="HB82" i="21"/>
  <c r="HB214" i="21"/>
  <c r="HB221" i="21"/>
  <c r="HB314" i="21"/>
  <c r="HB259" i="21"/>
  <c r="HB102" i="21"/>
  <c r="HB263" i="21"/>
  <c r="HB79" i="21"/>
  <c r="HB183" i="21"/>
  <c r="HB215" i="21"/>
  <c r="HB278" i="21"/>
  <c r="HB193" i="21"/>
  <c r="HB296" i="21"/>
  <c r="HB128" i="21"/>
  <c r="HB264" i="21"/>
  <c r="HB104" i="21"/>
  <c r="HB177" i="21"/>
  <c r="HB133" i="21"/>
  <c r="HB142" i="21"/>
  <c r="HB311" i="21"/>
  <c r="HB137" i="21"/>
  <c r="HB169" i="21"/>
  <c r="HB50" i="21"/>
  <c r="HB90" i="21"/>
  <c r="HB189" i="21"/>
  <c r="HB267" i="21"/>
  <c r="HB77" i="21"/>
  <c r="HB288" i="21"/>
  <c r="HB315" i="21"/>
  <c r="HB61" i="21"/>
  <c r="HB38" i="21"/>
  <c r="HB257" i="21"/>
  <c r="HB254" i="21"/>
  <c r="HB70" i="21"/>
  <c r="HB286" i="21"/>
  <c r="HB168" i="21"/>
  <c r="HB260" i="21"/>
  <c r="HB147" i="21"/>
  <c r="HB210" i="21"/>
  <c r="HB84" i="21"/>
  <c r="HB224" i="21"/>
  <c r="HB277" i="21"/>
  <c r="HB181" i="21"/>
  <c r="HB295" i="21"/>
  <c r="HB100" i="21"/>
  <c r="HB178" i="21"/>
  <c r="HB205" i="21"/>
  <c r="HB124" i="21"/>
  <c r="HB62" i="21"/>
  <c r="HB304" i="21"/>
  <c r="HB250" i="21"/>
  <c r="HB252" i="21"/>
  <c r="HB66" i="21"/>
  <c r="HB239" i="21"/>
  <c r="HB139" i="21"/>
  <c r="HB150" i="21"/>
  <c r="HB312" i="21"/>
  <c r="HB248" i="21"/>
  <c r="HB145" i="21"/>
  <c r="HB228" i="21"/>
  <c r="HB132" i="21"/>
  <c r="HB266" i="21"/>
  <c r="HB69" i="21"/>
  <c r="HB217" i="21"/>
  <c r="HB302" i="21"/>
  <c r="HB91" i="21"/>
  <c r="HB223" i="21"/>
  <c r="HB310" i="21"/>
  <c r="HB7" i="21"/>
  <c r="HB148" i="21"/>
  <c r="HB281" i="21"/>
  <c r="HB216" i="21"/>
  <c r="HB283" i="21"/>
  <c r="HB54" i="21"/>
  <c r="HB292" i="21"/>
  <c r="HB191" i="21"/>
  <c r="HB235" i="21"/>
  <c r="HB22" i="21"/>
  <c r="HB242" i="21"/>
  <c r="HB53" i="21"/>
  <c r="HB30" i="21"/>
  <c r="HB251" i="21"/>
  <c r="HB52" i="21"/>
  <c r="HB14" i="21"/>
  <c r="HB308" i="21"/>
  <c r="HB204" i="21"/>
  <c r="HB284" i="21"/>
  <c r="HB114" i="21"/>
  <c r="HB58" i="21"/>
  <c r="HB190" i="21"/>
  <c r="HB220" i="21"/>
  <c r="HB76" i="21"/>
  <c r="HB227" i="21"/>
  <c r="HB96" i="21"/>
  <c r="HB135" i="21"/>
  <c r="HB247" i="21"/>
  <c r="HB75" i="21"/>
  <c r="HB136" i="21"/>
  <c r="HB273" i="21"/>
  <c r="HB131" i="21"/>
  <c r="HB126" i="21"/>
  <c r="HB313" i="21"/>
  <c r="HB274" i="21"/>
  <c r="HB153" i="21"/>
  <c r="HB173" i="21"/>
  <c r="HB164" i="21"/>
  <c r="HB298" i="21"/>
  <c r="HB159" i="21"/>
  <c r="HB212" i="21"/>
  <c r="HB55" i="21"/>
  <c r="HB287" i="21"/>
  <c r="HB232" i="21"/>
  <c r="HB199" i="21"/>
  <c r="HB162" i="21"/>
  <c r="HB59" i="21"/>
  <c r="HB300" i="21"/>
  <c r="HB49" i="21"/>
  <c r="HB156" i="21"/>
  <c r="HB237" i="21"/>
  <c r="HB63" i="21"/>
  <c r="HB213" i="21"/>
  <c r="HB271" i="21"/>
  <c r="HB57" i="21"/>
  <c r="HB184" i="21"/>
  <c r="HB203" i="21"/>
  <c r="HB106" i="21"/>
  <c r="HB176" i="21"/>
  <c r="HB141" i="21"/>
  <c r="HB262" i="21"/>
  <c r="HB112" i="21"/>
  <c r="HB255" i="21"/>
  <c r="HB188" i="21"/>
  <c r="HB206" i="21"/>
  <c r="HB231" i="21"/>
  <c r="HB265" i="21"/>
  <c r="HB154" i="21"/>
  <c r="HB279" i="21"/>
  <c r="HB108" i="21"/>
  <c r="HB243" i="21"/>
  <c r="HB290" i="21"/>
  <c r="HB129" i="21"/>
  <c r="HB110" i="21"/>
  <c r="HB303" i="21"/>
  <c r="HB107" i="21"/>
  <c r="HB158" i="21"/>
  <c r="HB299" i="21"/>
  <c r="HB138" i="21"/>
  <c r="HB305" i="21"/>
  <c r="HB208" i="21"/>
  <c r="HB218" i="21"/>
  <c r="HB170" i="21"/>
  <c r="HB272" i="21"/>
  <c r="HB317" i="21"/>
  <c r="HB172" i="21"/>
  <c r="HB202" i="21"/>
  <c r="HB246" i="21"/>
  <c r="HB8" i="21"/>
  <c r="HB151" i="21"/>
  <c r="HB234" i="21"/>
  <c r="HB269" i="21"/>
  <c r="HB285" i="21"/>
  <c r="HB118" i="21"/>
  <c r="HB280" i="21"/>
  <c r="HB16" i="21"/>
  <c r="HB233" i="21"/>
  <c r="HB174" i="21"/>
  <c r="HB229" i="21"/>
  <c r="HB15" i="21"/>
  <c r="HB275" i="21"/>
  <c r="HB92" i="21"/>
  <c r="HB282" i="21"/>
  <c r="HB73" i="21"/>
  <c r="HB196" i="21"/>
  <c r="HB85" i="21"/>
  <c r="HB51" i="21"/>
  <c r="HB130" i="21"/>
  <c r="HB307" i="21"/>
  <c r="HB155" i="21"/>
  <c r="HB143" i="21"/>
  <c r="HB207" i="21"/>
  <c r="HB276" i="21"/>
  <c r="HB291" i="21"/>
  <c r="HB6" i="21"/>
  <c r="CL286" i="21"/>
  <c r="CL287" i="21"/>
  <c r="CL32" i="21"/>
  <c r="CL283" i="21"/>
  <c r="CL184" i="21"/>
  <c r="CL39" i="21"/>
  <c r="CL302" i="21"/>
  <c r="CL290" i="21"/>
  <c r="CL49" i="21"/>
  <c r="CL245" i="21"/>
  <c r="CL78" i="21"/>
  <c r="CL62" i="21"/>
  <c r="CL160" i="21"/>
  <c r="CL15" i="21"/>
  <c r="CL82" i="21"/>
  <c r="CL289" i="21"/>
  <c r="CL191" i="21"/>
  <c r="CL305" i="21"/>
  <c r="CL199" i="21"/>
  <c r="CL34" i="21"/>
  <c r="CL109" i="21"/>
  <c r="CL268" i="21"/>
  <c r="CL139" i="21"/>
  <c r="CL271" i="21"/>
  <c r="CL174" i="21"/>
  <c r="CL294" i="21"/>
  <c r="CL244" i="21"/>
  <c r="CL258" i="21"/>
  <c r="CL237" i="21"/>
  <c r="CL48" i="21"/>
  <c r="CL295" i="21"/>
  <c r="CL186" i="21"/>
  <c r="CL91" i="21"/>
  <c r="CL280" i="21"/>
  <c r="CL207" i="21"/>
  <c r="CL217" i="21"/>
  <c r="CL214" i="21"/>
  <c r="CL188" i="21"/>
  <c r="CL31" i="21"/>
  <c r="CL284" i="21"/>
  <c r="CL113" i="21"/>
  <c r="CL195" i="21"/>
  <c r="CL179" i="21"/>
  <c r="CL150" i="21"/>
  <c r="CL247" i="21"/>
  <c r="CL120" i="21"/>
  <c r="CL206" i="21"/>
  <c r="CL53" i="21"/>
  <c r="CL41" i="21"/>
  <c r="CL90" i="21"/>
  <c r="CL122" i="21"/>
  <c r="CL22" i="21"/>
  <c r="CL299" i="21"/>
  <c r="CL156" i="21"/>
  <c r="CL226" i="21"/>
  <c r="CL97" i="21"/>
  <c r="CL117" i="21"/>
  <c r="CL204" i="21"/>
  <c r="CL46" i="21"/>
  <c r="CL16" i="21"/>
  <c r="CL267" i="21"/>
  <c r="CL60" i="21"/>
  <c r="CL155" i="21"/>
  <c r="CL221" i="21"/>
  <c r="CL312" i="21"/>
  <c r="CL50" i="21"/>
  <c r="CL181" i="21"/>
  <c r="CL130" i="21"/>
  <c r="CL146" i="21"/>
  <c r="CL159" i="21"/>
  <c r="CL114" i="21"/>
  <c r="CL252" i="21"/>
  <c r="CL17" i="21"/>
  <c r="CL35" i="21"/>
  <c r="CL269" i="21"/>
  <c r="CL23" i="21"/>
  <c r="CL64" i="21"/>
  <c r="CL29" i="21"/>
  <c r="CL309" i="21"/>
  <c r="CL42" i="21"/>
  <c r="CL129" i="21"/>
  <c r="CL171" i="21"/>
  <c r="CL297" i="21"/>
  <c r="CL276" i="21"/>
  <c r="CL293" i="21"/>
  <c r="CL314" i="21"/>
  <c r="CL266" i="21"/>
  <c r="CL7" i="21"/>
  <c r="CL308" i="21"/>
  <c r="CL306" i="21"/>
  <c r="CL231" i="21"/>
  <c r="CL172" i="21"/>
  <c r="CL69" i="21"/>
  <c r="CL265" i="21"/>
  <c r="CL182" i="21"/>
  <c r="CL296" i="21"/>
  <c r="CL167" i="21"/>
  <c r="CL263" i="21"/>
  <c r="CL173" i="21"/>
  <c r="CL165" i="21"/>
  <c r="CL119" i="21"/>
  <c r="CL281" i="21"/>
  <c r="CL170" i="21"/>
  <c r="CL94" i="21"/>
  <c r="CL238" i="21"/>
  <c r="CL105" i="21"/>
  <c r="CL103" i="21"/>
  <c r="CL176" i="21"/>
  <c r="CL88" i="21"/>
  <c r="CL239" i="21"/>
  <c r="CL81" i="21"/>
  <c r="CL54" i="21"/>
  <c r="CL162" i="21"/>
  <c r="CL116" i="21"/>
  <c r="CL37" i="21"/>
  <c r="CL135" i="21"/>
  <c r="CL142" i="21"/>
  <c r="CL153" i="21"/>
  <c r="CL257" i="21"/>
  <c r="CL177" i="21"/>
  <c r="CL310" i="21"/>
  <c r="CL210" i="21"/>
  <c r="CL273" i="21"/>
  <c r="CL18" i="21"/>
  <c r="CL248" i="21"/>
  <c r="CL93" i="21"/>
  <c r="CL243" i="21"/>
  <c r="CL128" i="21"/>
  <c r="CL274" i="21"/>
  <c r="CL255" i="21"/>
  <c r="CL270" i="21"/>
  <c r="CL291" i="21"/>
  <c r="CL313" i="21"/>
  <c r="CL254" i="21"/>
  <c r="CL196" i="21"/>
  <c r="CL216" i="21"/>
  <c r="CL250" i="21"/>
  <c r="CL141" i="21"/>
  <c r="CL63" i="21"/>
  <c r="CL144" i="21"/>
  <c r="CL51" i="21"/>
  <c r="CL9" i="21"/>
  <c r="CL30" i="21"/>
  <c r="CL205" i="21"/>
  <c r="CL154" i="21"/>
  <c r="CL125" i="21"/>
  <c r="CL202" i="21"/>
  <c r="CL185" i="21"/>
  <c r="CL77" i="21"/>
  <c r="CL232" i="21"/>
  <c r="CL33" i="21"/>
  <c r="CL85" i="21"/>
  <c r="CL28" i="21"/>
  <c r="CL118" i="21"/>
  <c r="CL57" i="21"/>
  <c r="CL151" i="21"/>
  <c r="CL193" i="21"/>
  <c r="CL222" i="21"/>
  <c r="CL140" i="21"/>
  <c r="CL316" i="21"/>
  <c r="CL192" i="21"/>
  <c r="CL225" i="21"/>
  <c r="CL45" i="21"/>
  <c r="CL234" i="21"/>
  <c r="CL277" i="21"/>
  <c r="CL58" i="21"/>
  <c r="CL123" i="21"/>
  <c r="CL100" i="21"/>
  <c r="CL166" i="21"/>
  <c r="CL96" i="21"/>
  <c r="CL108" i="21"/>
  <c r="CL261" i="21"/>
  <c r="CL101" i="21"/>
  <c r="CL158" i="21"/>
  <c r="CL203" i="21"/>
  <c r="CL11" i="21"/>
  <c r="CL12" i="21"/>
  <c r="CL298" i="21"/>
  <c r="CL157" i="21"/>
  <c r="CL224" i="21"/>
  <c r="CL317" i="21"/>
  <c r="CL92" i="21"/>
  <c r="CL134" i="21"/>
  <c r="CL315" i="21"/>
  <c r="CL215" i="21"/>
  <c r="CL187" i="21"/>
  <c r="CL65" i="21"/>
  <c r="CL55" i="21"/>
  <c r="CL259" i="21"/>
  <c r="CL136" i="21"/>
  <c r="CL143" i="21"/>
  <c r="CL102" i="21"/>
  <c r="CL10" i="21"/>
  <c r="CL163" i="21"/>
  <c r="CL180" i="21"/>
  <c r="CL83" i="21"/>
  <c r="CL278" i="21"/>
  <c r="CL73" i="21"/>
  <c r="CL44" i="21"/>
  <c r="CL301" i="21"/>
  <c r="CL300" i="21"/>
  <c r="CL279" i="21"/>
  <c r="CL25" i="21"/>
  <c r="CL169" i="21"/>
  <c r="CL52" i="21"/>
  <c r="CL241" i="21"/>
  <c r="CL183" i="21"/>
  <c r="CL311" i="21"/>
  <c r="CL137" i="21"/>
  <c r="CL149" i="21"/>
  <c r="CL8" i="21"/>
  <c r="CL285" i="21"/>
  <c r="CL121" i="21"/>
  <c r="CL133" i="21"/>
  <c r="CL107" i="21"/>
  <c r="CL75" i="21"/>
  <c r="CL61" i="21"/>
  <c r="CL211" i="21"/>
  <c r="CL74" i="21"/>
  <c r="CL220" i="21"/>
  <c r="CL228" i="21"/>
  <c r="CL110" i="21"/>
  <c r="CL124" i="21"/>
  <c r="CL89" i="21"/>
  <c r="CL227" i="21"/>
  <c r="CL67" i="21"/>
  <c r="CL138" i="21"/>
  <c r="CL76" i="21"/>
  <c r="CL208" i="21"/>
  <c r="CL40" i="21"/>
  <c r="CL20" i="21"/>
  <c r="CL6" i="21"/>
  <c r="CL147" i="21"/>
  <c r="CL223" i="21"/>
  <c r="CL27" i="21"/>
  <c r="CL112" i="21"/>
  <c r="CL235" i="21"/>
  <c r="CL282" i="21"/>
  <c r="CL264" i="21"/>
  <c r="CL168" i="21"/>
  <c r="CL175" i="21"/>
  <c r="CL66" i="21"/>
  <c r="CL246" i="21"/>
  <c r="CL95" i="21"/>
  <c r="CL72" i="21"/>
  <c r="CL126" i="21"/>
  <c r="CL303" i="21"/>
  <c r="CL161" i="21"/>
  <c r="CL275" i="21"/>
  <c r="CL200" i="21"/>
  <c r="CL229" i="21"/>
  <c r="CL131" i="21"/>
  <c r="CL197" i="21"/>
  <c r="CL253" i="21"/>
  <c r="CL262" i="21"/>
  <c r="CL80" i="21"/>
  <c r="CL240" i="21"/>
  <c r="CL260" i="21"/>
  <c r="CL145" i="21"/>
  <c r="CL43" i="21"/>
  <c r="CL189" i="21"/>
  <c r="CL68" i="21"/>
  <c r="CL242" i="21"/>
  <c r="CL148" i="21"/>
  <c r="CL24" i="21"/>
  <c r="CL36" i="21"/>
  <c r="CL307" i="21"/>
  <c r="CL13" i="21"/>
  <c r="CL272" i="21"/>
  <c r="CL249" i="21"/>
  <c r="CL111" i="21"/>
  <c r="CL26" i="21"/>
  <c r="CL152" i="21"/>
  <c r="CL59" i="21"/>
  <c r="CL19" i="21"/>
  <c r="CL106" i="21"/>
  <c r="CL132" i="21"/>
  <c r="CL236" i="21"/>
  <c r="CL47" i="21"/>
  <c r="CL256" i="21"/>
  <c r="CL209" i="21"/>
  <c r="CL21" i="21"/>
  <c r="CL218" i="21"/>
  <c r="CL194" i="21"/>
  <c r="CL288" i="21"/>
  <c r="CL38" i="21"/>
  <c r="CL213" i="21"/>
  <c r="CL304" i="21"/>
  <c r="CL198" i="21"/>
  <c r="CL71" i="21"/>
  <c r="CL79" i="21"/>
  <c r="CL84" i="21"/>
  <c r="CL233" i="21"/>
  <c r="CL190" i="21"/>
  <c r="CL14" i="21"/>
  <c r="CL127" i="21"/>
  <c r="CL212" i="21"/>
  <c r="CL115" i="21"/>
  <c r="CL292" i="21"/>
  <c r="CL104" i="21"/>
  <c r="CL230" i="21"/>
  <c r="CL98" i="21"/>
  <c r="CL251" i="21"/>
  <c r="CL86" i="21"/>
  <c r="CL219" i="21"/>
  <c r="CL178" i="21"/>
  <c r="CL56" i="21"/>
  <c r="CL70" i="21"/>
  <c r="CL87" i="21"/>
  <c r="CL99" i="21"/>
  <c r="CL201" i="21"/>
  <c r="CL164" i="21"/>
  <c r="NM21" i="21"/>
  <c r="NM26" i="21"/>
  <c r="NM70" i="21"/>
  <c r="NM171" i="21"/>
  <c r="NM242" i="21"/>
  <c r="NM43" i="21"/>
  <c r="NM27" i="21"/>
  <c r="NM78" i="21"/>
  <c r="NM126" i="21"/>
  <c r="NM223" i="21"/>
  <c r="NM147" i="21"/>
  <c r="NM261" i="21"/>
  <c r="NM306" i="21"/>
  <c r="NM116" i="21"/>
  <c r="NM256" i="21"/>
  <c r="NM124" i="21"/>
  <c r="NM112" i="21"/>
  <c r="NM310" i="21"/>
  <c r="NM140" i="21"/>
  <c r="NM182" i="21"/>
  <c r="NM117" i="21"/>
  <c r="NM284" i="21"/>
  <c r="NM68" i="21"/>
  <c r="NM34" i="21"/>
  <c r="NM137" i="21"/>
  <c r="NM230" i="21"/>
  <c r="NM168" i="21"/>
  <c r="NM80" i="21"/>
  <c r="NM40" i="21"/>
  <c r="NM148" i="21"/>
  <c r="NM237" i="21"/>
  <c r="NM176" i="21"/>
  <c r="NM57" i="21"/>
  <c r="NM24" i="21"/>
  <c r="NM54" i="21"/>
  <c r="NM151" i="21"/>
  <c r="NM317" i="21"/>
  <c r="NM164" i="21"/>
  <c r="NM219" i="21"/>
  <c r="NM248" i="21"/>
  <c r="NM299" i="21"/>
  <c r="NM84" i="21"/>
  <c r="NM132" i="21"/>
  <c r="NM94" i="21"/>
  <c r="NM88" i="21"/>
  <c r="NM307" i="21"/>
  <c r="NM58" i="21"/>
  <c r="NM155" i="21"/>
  <c r="NM95" i="21"/>
  <c r="NM67" i="21"/>
  <c r="NM85" i="21"/>
  <c r="NM281" i="21"/>
  <c r="NM183" i="21"/>
  <c r="NM159" i="21"/>
  <c r="NM220" i="21"/>
  <c r="NM289" i="21"/>
  <c r="NM190" i="21"/>
  <c r="NM235" i="21"/>
  <c r="NM35" i="21"/>
  <c r="NM221" i="21"/>
  <c r="NM233" i="21"/>
  <c r="NM295" i="21"/>
  <c r="NM156" i="21"/>
  <c r="NM278" i="21"/>
  <c r="NM173" i="21"/>
  <c r="NM152" i="21"/>
  <c r="NM211" i="21"/>
  <c r="NM142" i="21"/>
  <c r="NM286" i="21"/>
  <c r="NM202" i="21"/>
  <c r="NM22" i="21"/>
  <c r="NM32" i="21"/>
  <c r="NM125" i="21"/>
  <c r="NM212" i="21"/>
  <c r="NM161" i="21"/>
  <c r="NM123" i="21"/>
  <c r="NM240" i="21"/>
  <c r="NM83" i="21"/>
  <c r="NM81" i="21"/>
  <c r="NM118" i="21"/>
  <c r="NM287" i="21"/>
  <c r="NM109" i="21"/>
  <c r="NM63" i="21"/>
  <c r="NM191" i="21"/>
  <c r="NM11" i="21"/>
  <c r="NM238" i="21"/>
  <c r="NM178" i="21"/>
  <c r="NM234" i="21"/>
  <c r="NM12" i="21"/>
  <c r="NM30" i="21"/>
  <c r="NM130" i="21"/>
  <c r="NM196" i="21"/>
  <c r="NM36" i="21"/>
  <c r="NM193" i="21"/>
  <c r="NM15" i="21"/>
  <c r="NM269" i="21"/>
  <c r="NM49" i="21"/>
  <c r="NM60" i="21"/>
  <c r="NM92" i="21"/>
  <c r="NM136" i="21"/>
  <c r="NM282" i="21"/>
  <c r="NM96" i="21"/>
  <c r="NM304" i="21"/>
  <c r="NM72" i="21"/>
  <c r="NM271" i="21"/>
  <c r="NM303" i="21"/>
  <c r="NM139" i="21"/>
  <c r="NM107" i="21"/>
  <c r="NM270" i="21"/>
  <c r="NM264" i="21"/>
  <c r="NM42" i="21"/>
  <c r="NM29" i="21"/>
  <c r="NM179" i="21"/>
  <c r="NM160" i="21"/>
  <c r="NM74" i="21"/>
  <c r="NM113" i="21"/>
  <c r="NM263" i="21"/>
  <c r="NM249" i="21"/>
  <c r="NM18" i="21"/>
  <c r="NM267" i="21"/>
  <c r="NM297" i="21"/>
  <c r="NM254" i="21"/>
  <c r="NM20" i="21"/>
  <c r="NM231" i="21"/>
  <c r="NM79" i="21"/>
  <c r="NM280" i="21"/>
  <c r="NM7" i="21"/>
  <c r="NM59" i="21"/>
  <c r="NM157" i="21"/>
  <c r="NM208" i="21"/>
  <c r="NM277" i="21"/>
  <c r="NM298" i="21"/>
  <c r="NM247" i="21"/>
  <c r="NM133" i="21"/>
  <c r="NM205" i="21"/>
  <c r="NM13" i="21"/>
  <c r="NM215" i="21"/>
  <c r="NM28" i="21"/>
  <c r="NM55" i="21"/>
  <c r="NM244" i="21"/>
  <c r="NM6" i="21"/>
  <c r="NM149" i="21"/>
  <c r="NM292" i="21"/>
  <c r="NM275" i="21"/>
  <c r="NM77" i="21"/>
  <c r="NM101" i="21"/>
  <c r="NM165" i="21"/>
  <c r="NM203" i="21"/>
  <c r="NM14" i="21"/>
  <c r="NM228" i="21"/>
  <c r="NM71" i="21"/>
  <c r="NM276" i="21"/>
  <c r="NM189" i="21"/>
  <c r="NM169" i="21"/>
  <c r="NM198" i="21"/>
  <c r="NM253" i="21"/>
  <c r="NM48" i="21"/>
  <c r="NM195" i="21"/>
  <c r="NM23" i="21"/>
  <c r="NM273" i="21"/>
  <c r="NM290" i="21"/>
  <c r="NM315" i="21"/>
  <c r="NM312" i="21"/>
  <c r="NM8" i="21"/>
  <c r="NM210" i="21"/>
  <c r="NM293" i="21"/>
  <c r="NM52" i="21"/>
  <c r="NM229" i="21"/>
  <c r="NM188" i="21"/>
  <c r="NM119" i="21"/>
  <c r="NM309" i="21"/>
  <c r="NM121" i="21"/>
  <c r="NM252" i="21"/>
  <c r="NM225" i="21"/>
  <c r="NM245" i="21"/>
  <c r="NM50" i="21"/>
  <c r="NM200" i="21"/>
  <c r="NM285" i="21"/>
  <c r="NM302" i="21"/>
  <c r="NM185" i="21"/>
  <c r="NM158" i="21"/>
  <c r="NM181" i="21"/>
  <c r="NM241" i="21"/>
  <c r="NM19" i="21"/>
  <c r="NM226" i="21"/>
  <c r="NM232" i="21"/>
  <c r="NM76" i="21"/>
  <c r="NM103" i="21"/>
  <c r="NM64" i="21"/>
  <c r="NM199" i="21"/>
  <c r="NM197" i="21"/>
  <c r="NM227" i="21"/>
  <c r="NM106" i="21"/>
  <c r="NM97" i="21"/>
  <c r="NM127" i="21"/>
  <c r="NM250" i="21"/>
  <c r="NM146" i="21"/>
  <c r="NM62" i="21"/>
  <c r="NM144" i="21"/>
  <c r="NM108" i="21"/>
  <c r="NM206" i="21"/>
  <c r="NM150" i="21"/>
  <c r="NM279" i="21"/>
  <c r="NM56" i="21"/>
  <c r="NM102" i="21"/>
  <c r="NM288" i="21"/>
  <c r="NM174" i="21"/>
  <c r="NM224" i="21"/>
  <c r="NM69" i="21"/>
  <c r="NM145" i="21"/>
  <c r="NM104" i="21"/>
  <c r="NM305" i="21"/>
  <c r="NM138" i="21"/>
  <c r="NM131" i="21"/>
  <c r="NM201" i="21"/>
  <c r="NM314" i="21"/>
  <c r="NM66" i="21"/>
  <c r="NM93" i="21"/>
  <c r="NM214" i="21"/>
  <c r="NM186" i="21"/>
  <c r="NM98" i="21"/>
  <c r="NM135" i="21"/>
  <c r="NM163" i="21"/>
  <c r="NM216" i="21"/>
  <c r="NM167" i="21"/>
  <c r="NM61" i="21"/>
  <c r="NM47" i="21"/>
  <c r="NM82" i="21"/>
  <c r="NM236" i="21"/>
  <c r="NM170" i="21"/>
  <c r="NM73" i="21"/>
  <c r="NM259" i="21"/>
  <c r="NM316" i="21"/>
  <c r="NM75" i="21"/>
  <c r="NM25" i="21"/>
  <c r="NM162" i="21"/>
  <c r="NM268" i="21"/>
  <c r="NM105" i="21"/>
  <c r="NM38" i="21"/>
  <c r="NM217" i="21"/>
  <c r="NM41" i="21"/>
  <c r="NM39" i="21"/>
  <c r="NM272" i="21"/>
  <c r="NM9" i="21"/>
  <c r="NM153" i="21"/>
  <c r="NM86" i="21"/>
  <c r="NM296" i="21"/>
  <c r="NM33" i="21"/>
  <c r="NM89" i="21"/>
  <c r="NM265" i="21"/>
  <c r="NM16" i="21"/>
  <c r="NM65" i="21"/>
  <c r="NM31" i="21"/>
  <c r="NM192" i="21"/>
  <c r="NM17" i="21"/>
  <c r="NM134" i="21"/>
  <c r="NM90" i="21"/>
  <c r="NM120" i="21"/>
  <c r="NM45" i="21"/>
  <c r="NM53" i="21"/>
  <c r="NM154" i="21"/>
  <c r="NM204" i="21"/>
  <c r="NM141" i="21"/>
  <c r="NM194" i="21"/>
  <c r="NM255" i="21"/>
  <c r="NM177" i="21"/>
  <c r="NM308" i="21"/>
  <c r="NM258" i="21"/>
  <c r="NM37" i="21"/>
  <c r="NM91" i="21"/>
  <c r="NM100" i="21"/>
  <c r="NM111" i="21"/>
  <c r="NM311" i="21"/>
  <c r="NM110" i="21"/>
  <c r="NM166" i="21"/>
  <c r="NM51" i="21"/>
  <c r="NM87" i="21"/>
  <c r="NM175" i="21"/>
  <c r="NM300" i="21"/>
  <c r="NM122" i="21"/>
  <c r="NM143" i="21"/>
  <c r="NM44" i="21"/>
  <c r="NM207" i="21"/>
  <c r="NM283" i="21"/>
  <c r="NM266" i="21"/>
  <c r="NM115" i="21"/>
  <c r="NM222" i="21"/>
  <c r="NM114" i="21"/>
  <c r="NM172" i="21"/>
  <c r="NM260" i="21"/>
  <c r="NM10" i="21"/>
  <c r="NM128" i="21"/>
  <c r="NM187" i="21"/>
  <c r="NM239" i="21"/>
  <c r="NM243" i="21"/>
  <c r="NM213" i="21"/>
  <c r="NM294" i="21"/>
  <c r="NM251" i="21"/>
  <c r="NM291" i="21"/>
  <c r="NM129" i="21"/>
  <c r="NM313" i="21"/>
  <c r="NM99" i="21"/>
  <c r="NM180" i="21"/>
  <c r="NM257" i="21"/>
  <c r="NM262" i="21"/>
  <c r="NM301" i="21"/>
  <c r="NM46" i="21"/>
  <c r="NM218" i="21"/>
  <c r="NM184" i="21"/>
  <c r="NM209" i="21"/>
  <c r="NM274" i="21"/>
  <c r="NM246" i="21"/>
  <c r="FQ113" i="21"/>
  <c r="FQ26" i="21"/>
  <c r="FQ199" i="21"/>
  <c r="FQ300" i="21"/>
  <c r="FQ317" i="21"/>
  <c r="FQ37" i="21"/>
  <c r="FQ89" i="21"/>
  <c r="FQ279" i="21"/>
  <c r="FQ210" i="21"/>
  <c r="FQ220" i="21"/>
  <c r="FQ61" i="21"/>
  <c r="FQ83" i="21"/>
  <c r="FQ186" i="21"/>
  <c r="FQ296" i="21"/>
  <c r="FQ25" i="21"/>
  <c r="FQ169" i="21"/>
  <c r="FQ207" i="21"/>
  <c r="FQ303" i="21"/>
  <c r="FQ12" i="21"/>
  <c r="FQ95" i="21"/>
  <c r="FQ287" i="21"/>
  <c r="FQ179" i="21"/>
  <c r="FQ254" i="21"/>
  <c r="FQ44" i="21"/>
  <c r="FQ240" i="21"/>
  <c r="FQ133" i="21"/>
  <c r="FQ139" i="21"/>
  <c r="FQ157" i="21"/>
  <c r="FQ251" i="21"/>
  <c r="FQ14" i="21"/>
  <c r="FQ63" i="21"/>
  <c r="FQ136" i="21"/>
  <c r="FQ302" i="21"/>
  <c r="FQ215" i="21"/>
  <c r="FQ257" i="21"/>
  <c r="FQ198" i="21"/>
  <c r="FQ34" i="21"/>
  <c r="FQ213" i="21"/>
  <c r="FQ147" i="21"/>
  <c r="FQ233" i="21"/>
  <c r="FQ27" i="21"/>
  <c r="FQ145" i="21"/>
  <c r="FQ151" i="21"/>
  <c r="FQ172" i="21"/>
  <c r="FQ249" i="21"/>
  <c r="FQ56" i="21"/>
  <c r="FQ182" i="21"/>
  <c r="FQ90" i="21"/>
  <c r="FQ232" i="21"/>
  <c r="FQ258" i="21"/>
  <c r="FQ35" i="21"/>
  <c r="FQ137" i="21"/>
  <c r="FQ18" i="21"/>
  <c r="FQ183" i="21"/>
  <c r="FQ298" i="21"/>
  <c r="FQ295" i="21"/>
  <c r="FQ39" i="21"/>
  <c r="FQ71" i="21"/>
  <c r="FQ270" i="21"/>
  <c r="FQ209" i="21"/>
  <c r="FQ212" i="21"/>
  <c r="FQ46" i="21"/>
  <c r="FQ185" i="21"/>
  <c r="FQ123" i="21"/>
  <c r="FQ314" i="21"/>
  <c r="FQ119" i="21"/>
  <c r="FQ128" i="21"/>
  <c r="FQ184" i="21"/>
  <c r="FQ307" i="21"/>
  <c r="FQ13" i="21"/>
  <c r="FQ103" i="21"/>
  <c r="FQ293" i="21"/>
  <c r="FQ260" i="21"/>
  <c r="FQ32" i="21"/>
  <c r="FQ170" i="21"/>
  <c r="FQ187" i="21"/>
  <c r="FQ247" i="21"/>
  <c r="FQ24" i="21"/>
  <c r="FQ152" i="21"/>
  <c r="FQ272" i="21"/>
  <c r="FQ246" i="21"/>
  <c r="FQ102" i="21"/>
  <c r="FQ82" i="21"/>
  <c r="FQ132" i="21"/>
  <c r="FQ269" i="21"/>
  <c r="FQ21" i="21"/>
  <c r="FQ70" i="21"/>
  <c r="FQ57" i="21"/>
  <c r="FQ217" i="21"/>
  <c r="FQ196" i="21"/>
  <c r="FQ309" i="21"/>
  <c r="FQ9" i="21"/>
  <c r="FQ144" i="21"/>
  <c r="FQ205" i="21"/>
  <c r="FQ284" i="21"/>
  <c r="FQ15" i="21"/>
  <c r="FQ229" i="21"/>
  <c r="FQ299" i="21"/>
  <c r="FQ85" i="21"/>
  <c r="FQ74" i="21"/>
  <c r="FQ180" i="21"/>
  <c r="FQ33" i="21"/>
  <c r="FQ138" i="21"/>
  <c r="FQ197" i="21"/>
  <c r="FQ54" i="21"/>
  <c r="FQ10" i="21"/>
  <c r="FQ304" i="21"/>
  <c r="FQ156" i="21"/>
  <c r="FQ312" i="21"/>
  <c r="FQ17" i="21"/>
  <c r="FQ166" i="21"/>
  <c r="FQ148" i="21"/>
  <c r="FQ311" i="21"/>
  <c r="FQ31" i="21"/>
  <c r="FQ43" i="21"/>
  <c r="FQ192" i="21"/>
  <c r="FQ228" i="21"/>
  <c r="FQ274" i="21"/>
  <c r="FQ160" i="21"/>
  <c r="FQ161" i="21"/>
  <c r="FQ165" i="21"/>
  <c r="FQ259" i="21"/>
  <c r="FQ11" i="21"/>
  <c r="FQ176" i="21"/>
  <c r="FQ153" i="21"/>
  <c r="FQ263" i="21"/>
  <c r="FQ265" i="21"/>
  <c r="FQ120" i="21"/>
  <c r="FQ116" i="21"/>
  <c r="FQ55" i="21"/>
  <c r="FQ19" i="21"/>
  <c r="FQ201" i="21"/>
  <c r="FQ149" i="21"/>
  <c r="FQ129" i="21"/>
  <c r="FQ115" i="21"/>
  <c r="FQ316" i="21"/>
  <c r="FQ112" i="21"/>
  <c r="FQ130" i="21"/>
  <c r="FQ237" i="21"/>
  <c r="FQ283" i="21"/>
  <c r="FQ69" i="21"/>
  <c r="FQ203" i="21"/>
  <c r="FQ122" i="21"/>
  <c r="FQ225" i="21"/>
  <c r="FQ275" i="21"/>
  <c r="FQ175" i="21"/>
  <c r="FQ110" i="21"/>
  <c r="FQ211" i="21"/>
  <c r="FQ241" i="21"/>
  <c r="FQ68" i="21"/>
  <c r="FQ87" i="21"/>
  <c r="FQ285" i="21"/>
  <c r="FQ239" i="21"/>
  <c r="FQ48" i="21"/>
  <c r="FQ79" i="21"/>
  <c r="FQ278" i="21"/>
  <c r="FQ171" i="21"/>
  <c r="FQ253" i="21"/>
  <c r="FQ77" i="21"/>
  <c r="FQ235" i="21"/>
  <c r="FQ216" i="21"/>
  <c r="FQ97" i="21"/>
  <c r="FQ231" i="21"/>
  <c r="FQ111" i="21"/>
  <c r="FQ286" i="21"/>
  <c r="FQ23" i="21"/>
  <c r="FQ168" i="21"/>
  <c r="FQ226" i="21"/>
  <c r="FQ66" i="21"/>
  <c r="FQ214" i="21"/>
  <c r="FQ158" i="21"/>
  <c r="FQ131" i="21"/>
  <c r="FQ227" i="21"/>
  <c r="FQ146" i="21"/>
  <c r="FQ218" i="21"/>
  <c r="FQ109" i="21"/>
  <c r="FQ238" i="21"/>
  <c r="FQ250" i="21"/>
  <c r="FQ93" i="21"/>
  <c r="FQ219" i="21"/>
  <c r="FQ162" i="21"/>
  <c r="FQ124" i="21"/>
  <c r="FQ243" i="21"/>
  <c r="FQ7" i="21"/>
  <c r="FQ194" i="21"/>
  <c r="FQ164" i="21"/>
  <c r="FQ291" i="21"/>
  <c r="FQ86" i="21"/>
  <c r="FQ75" i="21"/>
  <c r="FQ289" i="21"/>
  <c r="FQ255" i="21"/>
  <c r="FQ84" i="21"/>
  <c r="FQ67" i="21"/>
  <c r="FQ206" i="21"/>
  <c r="FQ276" i="21"/>
  <c r="FQ45" i="21"/>
  <c r="FQ305" i="21"/>
  <c r="FQ268" i="21"/>
  <c r="FQ262" i="21"/>
  <c r="FQ42" i="21"/>
  <c r="FQ80" i="21"/>
  <c r="FQ106" i="21"/>
  <c r="FQ290" i="21"/>
  <c r="FQ244" i="21"/>
  <c r="FQ16" i="21"/>
  <c r="FQ59" i="21"/>
  <c r="FQ150" i="21"/>
  <c r="FQ277" i="21"/>
  <c r="FQ58" i="21"/>
  <c r="FQ248" i="21"/>
  <c r="FQ22" i="21"/>
  <c r="FQ100" i="21"/>
  <c r="FQ50" i="21"/>
  <c r="FQ92" i="21"/>
  <c r="FQ141" i="21"/>
  <c r="FQ98" i="21"/>
  <c r="FQ315" i="21"/>
  <c r="FQ159" i="21"/>
  <c r="FQ223" i="21"/>
  <c r="FQ76" i="21"/>
  <c r="FQ30" i="21"/>
  <c r="FQ174" i="21"/>
  <c r="FQ267" i="21"/>
  <c r="FQ135" i="21"/>
  <c r="FQ313" i="21"/>
  <c r="FQ125" i="21"/>
  <c r="FQ167" i="21"/>
  <c r="FQ62" i="21"/>
  <c r="FQ154" i="21"/>
  <c r="FQ47" i="21"/>
  <c r="FQ191" i="21"/>
  <c r="FQ64" i="21"/>
  <c r="FQ163" i="21"/>
  <c r="FQ72" i="21"/>
  <c r="FQ294" i="21"/>
  <c r="FQ41" i="21"/>
  <c r="FQ202" i="21"/>
  <c r="FQ105" i="21"/>
  <c r="FQ189" i="21"/>
  <c r="FQ78" i="21"/>
  <c r="FQ108" i="21"/>
  <c r="FQ81" i="21"/>
  <c r="FQ306" i="21"/>
  <c r="FQ73" i="21"/>
  <c r="FQ297" i="21"/>
  <c r="FQ29" i="21"/>
  <c r="FQ208" i="21"/>
  <c r="FQ224" i="21"/>
  <c r="FQ292" i="21"/>
  <c r="FQ190" i="21"/>
  <c r="FQ281" i="21"/>
  <c r="FQ60" i="21"/>
  <c r="FQ188" i="21"/>
  <c r="FQ49" i="21"/>
  <c r="FQ142" i="21"/>
  <c r="FQ261" i="21"/>
  <c r="FQ177" i="21"/>
  <c r="FQ173" i="21"/>
  <c r="FQ6" i="21"/>
  <c r="FQ195" i="21"/>
  <c r="FQ121" i="21"/>
  <c r="FQ280" i="21"/>
  <c r="FQ117" i="21"/>
  <c r="FQ288" i="21"/>
  <c r="FQ118" i="21"/>
  <c r="FQ204" i="21"/>
  <c r="FQ96" i="21"/>
  <c r="FQ107" i="21"/>
  <c r="FQ99" i="21"/>
  <c r="FQ134" i="21"/>
  <c r="FQ242" i="21"/>
  <c r="FQ8" i="21"/>
  <c r="FQ140" i="21"/>
  <c r="FQ40" i="21"/>
  <c r="FQ114" i="21"/>
  <c r="FQ245" i="21"/>
  <c r="FQ94" i="21"/>
  <c r="FQ256" i="21"/>
  <c r="FQ264" i="21"/>
  <c r="FQ273" i="21"/>
  <c r="FQ221" i="21"/>
  <c r="FQ234" i="21"/>
  <c r="FQ28" i="21"/>
  <c r="FQ252" i="21"/>
  <c r="FQ20" i="21"/>
  <c r="FQ271" i="21"/>
  <c r="FQ38" i="21"/>
  <c r="FQ52" i="21"/>
  <c r="FQ308" i="21"/>
  <c r="FQ282" i="21"/>
  <c r="FQ53" i="21"/>
  <c r="FQ310" i="21"/>
  <c r="FQ101" i="21"/>
  <c r="FQ126" i="21"/>
  <c r="FQ51" i="21"/>
  <c r="FQ88" i="21"/>
  <c r="FQ36" i="21"/>
  <c r="FQ178" i="21"/>
  <c r="FQ143" i="21"/>
  <c r="FQ127" i="21"/>
  <c r="FQ65" i="21"/>
  <c r="FQ193" i="21"/>
  <c r="FQ181" i="21"/>
  <c r="FQ222" i="21"/>
  <c r="FQ236" i="21"/>
  <c r="FQ104" i="21"/>
  <c r="FQ230" i="21"/>
  <c r="FQ200" i="21"/>
  <c r="FQ91" i="21"/>
  <c r="FQ155" i="21"/>
  <c r="FQ266" i="21"/>
  <c r="FQ301" i="21"/>
  <c r="LQ65" i="21"/>
  <c r="LQ47" i="21"/>
  <c r="LQ138" i="21"/>
  <c r="LQ235" i="21"/>
  <c r="LQ216" i="21"/>
  <c r="LQ266" i="21"/>
  <c r="LQ60" i="21"/>
  <c r="LQ131" i="21"/>
  <c r="LQ234" i="21"/>
  <c r="LQ281" i="21"/>
  <c r="LQ24" i="21"/>
  <c r="LQ73" i="21"/>
  <c r="LQ74" i="21"/>
  <c r="LQ102" i="21"/>
  <c r="LQ180" i="21"/>
  <c r="LQ293" i="21"/>
  <c r="LQ19" i="21"/>
  <c r="LQ153" i="21"/>
  <c r="LQ123" i="21"/>
  <c r="LQ268" i="21"/>
  <c r="LQ315" i="21"/>
  <c r="LQ17" i="21"/>
  <c r="LQ75" i="21"/>
  <c r="LQ173" i="21"/>
  <c r="LQ217" i="21"/>
  <c r="LQ259" i="21"/>
  <c r="LQ137" i="21"/>
  <c r="LQ119" i="21"/>
  <c r="LQ187" i="21"/>
  <c r="LQ286" i="21"/>
  <c r="LQ71" i="21"/>
  <c r="LQ174" i="21"/>
  <c r="LQ124" i="21"/>
  <c r="LQ219" i="21"/>
  <c r="LQ290" i="21"/>
  <c r="LQ43" i="21"/>
  <c r="LQ103" i="21"/>
  <c r="LQ29" i="21"/>
  <c r="LQ151" i="21"/>
  <c r="LQ249" i="21"/>
  <c r="LQ243" i="21"/>
  <c r="LQ27" i="21"/>
  <c r="LQ147" i="21"/>
  <c r="LQ164" i="21"/>
  <c r="LQ188" i="21"/>
  <c r="LQ193" i="21"/>
  <c r="LQ28" i="21"/>
  <c r="LQ248" i="21"/>
  <c r="LQ232" i="21"/>
  <c r="LQ309" i="21"/>
  <c r="LQ172" i="21"/>
  <c r="LQ6" i="21"/>
  <c r="LQ226" i="21"/>
  <c r="LQ209" i="21"/>
  <c r="LQ52" i="21"/>
  <c r="LQ160" i="21"/>
  <c r="LQ161" i="21"/>
  <c r="LQ166" i="21"/>
  <c r="LQ108" i="21"/>
  <c r="LQ184" i="21"/>
  <c r="LQ72" i="21"/>
  <c r="LQ114" i="21"/>
  <c r="LQ38" i="21"/>
  <c r="LQ213" i="21"/>
  <c r="LQ279" i="21"/>
  <c r="LQ66" i="21"/>
  <c r="LQ64" i="21"/>
  <c r="LQ224" i="21"/>
  <c r="LQ61" i="21"/>
  <c r="LQ198" i="21"/>
  <c r="LQ200" i="21"/>
  <c r="LQ275" i="21"/>
  <c r="LQ11" i="21"/>
  <c r="LQ35" i="21"/>
  <c r="LQ104" i="21"/>
  <c r="LQ93" i="21"/>
  <c r="LQ133" i="21"/>
  <c r="LQ311" i="21"/>
  <c r="LQ307" i="21"/>
  <c r="LQ97" i="21"/>
  <c r="LQ54" i="21"/>
  <c r="LQ210" i="21"/>
  <c r="LQ295" i="21"/>
  <c r="LQ23" i="21"/>
  <c r="LQ92" i="21"/>
  <c r="LQ155" i="21"/>
  <c r="LQ199" i="21"/>
  <c r="LQ313" i="21"/>
  <c r="LQ106" i="21"/>
  <c r="LQ70" i="21"/>
  <c r="LQ236" i="21"/>
  <c r="LQ317" i="21"/>
  <c r="LQ26" i="21"/>
  <c r="LQ37" i="21"/>
  <c r="LQ141" i="21"/>
  <c r="LQ253" i="21"/>
  <c r="LQ163" i="21"/>
  <c r="LQ165" i="21"/>
  <c r="LQ169" i="21"/>
  <c r="LQ81" i="21"/>
  <c r="LQ126" i="21"/>
  <c r="LQ206" i="21"/>
  <c r="LQ289" i="21"/>
  <c r="LQ34" i="21"/>
  <c r="LQ32" i="21"/>
  <c r="LQ130" i="21"/>
  <c r="LQ135" i="21"/>
  <c r="LQ162" i="21"/>
  <c r="LQ185" i="21"/>
  <c r="LQ57" i="21"/>
  <c r="LQ176" i="21"/>
  <c r="LQ14" i="21"/>
  <c r="LQ260" i="21"/>
  <c r="LQ245" i="21"/>
  <c r="LQ90" i="21"/>
  <c r="LQ189" i="21"/>
  <c r="LQ203" i="21"/>
  <c r="LQ229" i="21"/>
  <c r="LQ87" i="21"/>
  <c r="LQ13" i="21"/>
  <c r="LQ140" i="21"/>
  <c r="LQ221" i="21"/>
  <c r="LQ306" i="21"/>
  <c r="LQ120" i="21"/>
  <c r="LQ211" i="21"/>
  <c r="LQ300" i="21"/>
  <c r="LQ247" i="21"/>
  <c r="LQ156" i="21"/>
  <c r="LQ171" i="21"/>
  <c r="LQ228" i="21"/>
  <c r="LQ251" i="21"/>
  <c r="LQ159" i="21"/>
  <c r="LQ118" i="21"/>
  <c r="LQ202" i="21"/>
  <c r="LQ274" i="21"/>
  <c r="LQ63" i="21"/>
  <c r="LQ53" i="21"/>
  <c r="LQ157" i="21"/>
  <c r="LQ270" i="21"/>
  <c r="LQ7" i="21"/>
  <c r="LQ76" i="21"/>
  <c r="LQ146" i="21"/>
  <c r="LQ244" i="21"/>
  <c r="LQ297" i="21"/>
  <c r="LQ8" i="21"/>
  <c r="LQ39" i="21"/>
  <c r="LQ122" i="21"/>
  <c r="LQ190" i="21"/>
  <c r="LQ215" i="21"/>
  <c r="LQ258" i="21"/>
  <c r="LQ59" i="21"/>
  <c r="LQ80" i="21"/>
  <c r="LQ69" i="21"/>
  <c r="LQ285" i="21"/>
  <c r="LQ208" i="21"/>
  <c r="LQ283" i="21"/>
  <c r="LQ67" i="21"/>
  <c r="LQ113" i="21"/>
  <c r="LQ143" i="21"/>
  <c r="LQ254" i="21"/>
  <c r="LQ222" i="21"/>
  <c r="LQ96" i="21"/>
  <c r="LQ85" i="21"/>
  <c r="LQ125" i="21"/>
  <c r="LQ272" i="21"/>
  <c r="LQ299" i="21"/>
  <c r="LQ271" i="21"/>
  <c r="LQ273" i="21"/>
  <c r="LQ94" i="21"/>
  <c r="LQ262" i="21"/>
  <c r="LQ9" i="21"/>
  <c r="LQ10" i="21"/>
  <c r="LQ183" i="21"/>
  <c r="LQ58" i="21"/>
  <c r="LQ191" i="21"/>
  <c r="LQ292" i="21"/>
  <c r="LQ44" i="21"/>
  <c r="LQ301" i="21"/>
  <c r="LQ40" i="21"/>
  <c r="LQ79" i="21"/>
  <c r="LQ132" i="21"/>
  <c r="LQ298" i="21"/>
  <c r="LQ98" i="21"/>
  <c r="LQ241" i="21"/>
  <c r="LQ21" i="21"/>
  <c r="LQ231" i="21"/>
  <c r="LQ33" i="21"/>
  <c r="LQ111" i="21"/>
  <c r="LQ294" i="21"/>
  <c r="LQ55" i="21"/>
  <c r="LQ144" i="21"/>
  <c r="LQ83" i="21"/>
  <c r="LQ240" i="21"/>
  <c r="LQ51" i="21"/>
  <c r="LQ89" i="21"/>
  <c r="LQ197" i="21"/>
  <c r="LQ50" i="21"/>
  <c r="LQ78" i="21"/>
  <c r="LQ312" i="21"/>
  <c r="LQ99" i="21"/>
  <c r="LQ239" i="21"/>
  <c r="LQ77" i="21"/>
  <c r="LQ264" i="21"/>
  <c r="LQ154" i="21"/>
  <c r="LQ230" i="21"/>
  <c r="LQ109" i="21"/>
  <c r="LQ277" i="21"/>
  <c r="LQ121" i="21"/>
  <c r="LQ181" i="21"/>
  <c r="LQ182" i="21"/>
  <c r="LQ218" i="21"/>
  <c r="LQ82" i="21"/>
  <c r="LQ186" i="21"/>
  <c r="LQ18" i="21"/>
  <c r="LQ233" i="21"/>
  <c r="LQ252" i="21"/>
  <c r="LQ20" i="21"/>
  <c r="LQ225" i="21"/>
  <c r="LQ56" i="21"/>
  <c r="LQ205" i="21"/>
  <c r="LQ201" i="21"/>
  <c r="LQ42" i="21"/>
  <c r="LQ308" i="21"/>
  <c r="LQ257" i="21"/>
  <c r="LQ195" i="21"/>
  <c r="LQ179" i="21"/>
  <c r="LQ110" i="21"/>
  <c r="LQ304" i="21"/>
  <c r="LQ68" i="21"/>
  <c r="LQ192" i="21"/>
  <c r="LQ91" i="21"/>
  <c r="LQ227" i="21"/>
  <c r="LQ49" i="21"/>
  <c r="LQ167" i="21"/>
  <c r="LQ238" i="21"/>
  <c r="LQ84" i="21"/>
  <c r="LQ263" i="21"/>
  <c r="LQ62" i="21"/>
  <c r="LQ302" i="21"/>
  <c r="LQ31" i="21"/>
  <c r="LQ168" i="21"/>
  <c r="LQ250" i="21"/>
  <c r="LQ127" i="21"/>
  <c r="LQ178" i="21"/>
  <c r="LQ212" i="21"/>
  <c r="LQ196" i="21"/>
  <c r="LQ170" i="21"/>
  <c r="LQ177" i="21"/>
  <c r="LQ12" i="21"/>
  <c r="LQ223" i="21"/>
  <c r="LQ115" i="21"/>
  <c r="LQ265" i="21"/>
  <c r="LQ284" i="21"/>
  <c r="LQ220" i="21"/>
  <c r="LQ194" i="21"/>
  <c r="LQ237" i="21"/>
  <c r="LQ95" i="21"/>
  <c r="LQ145" i="21"/>
  <c r="LQ314" i="21"/>
  <c r="LQ101" i="21"/>
  <c r="LQ276" i="21"/>
  <c r="LQ45" i="21"/>
  <c r="LQ255" i="21"/>
  <c r="LQ175" i="21"/>
  <c r="LQ282" i="21"/>
  <c r="LQ46" i="21"/>
  <c r="LQ288" i="21"/>
  <c r="LQ48" i="21"/>
  <c r="LQ25" i="21"/>
  <c r="LQ107" i="21"/>
  <c r="LQ261" i="21"/>
  <c r="LQ142" i="21"/>
  <c r="LQ316" i="21"/>
  <c r="LQ88" i="21"/>
  <c r="LQ117" i="21"/>
  <c r="LQ291" i="21"/>
  <c r="LQ129" i="21"/>
  <c r="LQ278" i="21"/>
  <c r="LQ22" i="21"/>
  <c r="LQ256" i="21"/>
  <c r="LQ112" i="21"/>
  <c r="LQ280" i="21"/>
  <c r="LQ139" i="21"/>
  <c r="LQ267" i="21"/>
  <c r="LQ128" i="21"/>
  <c r="LQ310" i="21"/>
  <c r="LQ16" i="21"/>
  <c r="LQ136" i="21"/>
  <c r="LQ149" i="21"/>
  <c r="LQ242" i="21"/>
  <c r="LQ296" i="21"/>
  <c r="LQ158" i="21"/>
  <c r="LQ204" i="21"/>
  <c r="LQ36" i="21"/>
  <c r="LQ287" i="21"/>
  <c r="LQ86" i="21"/>
  <c r="LQ246" i="21"/>
  <c r="LQ30" i="21"/>
  <c r="LQ269" i="21"/>
  <c r="LQ41" i="21"/>
  <c r="LQ116" i="21"/>
  <c r="LQ134" i="21"/>
  <c r="LQ303" i="21"/>
  <c r="LQ148" i="21"/>
  <c r="LQ150" i="21"/>
  <c r="LQ15" i="21"/>
  <c r="LQ152" i="21"/>
  <c r="LQ305" i="21"/>
  <c r="LQ105" i="21"/>
  <c r="LQ214" i="21"/>
  <c r="LQ100" i="21"/>
  <c r="LQ207" i="21"/>
  <c r="JI112" i="21"/>
  <c r="JI37" i="21"/>
  <c r="JI158" i="21"/>
  <c r="JI192" i="21"/>
  <c r="JI268" i="21"/>
  <c r="JI32" i="21"/>
  <c r="JI52" i="21"/>
  <c r="JI137" i="21"/>
  <c r="JI279" i="21"/>
  <c r="JI317" i="21"/>
  <c r="JI44" i="21"/>
  <c r="JI172" i="21"/>
  <c r="JI154" i="21"/>
  <c r="JI246" i="21"/>
  <c r="JI58" i="21"/>
  <c r="JI110" i="21"/>
  <c r="JI282" i="21"/>
  <c r="JI26" i="21"/>
  <c r="JI41" i="21"/>
  <c r="JI70" i="21"/>
  <c r="JI311" i="21"/>
  <c r="JI231" i="21"/>
  <c r="JI64" i="21"/>
  <c r="JI117" i="21"/>
  <c r="JI139" i="21"/>
  <c r="JI230" i="21"/>
  <c r="JI217" i="21"/>
  <c r="JI89" i="21"/>
  <c r="JI98" i="21"/>
  <c r="JI272" i="21"/>
  <c r="JI313" i="21"/>
  <c r="JI133" i="21"/>
  <c r="JI85" i="21"/>
  <c r="JI175" i="21"/>
  <c r="JI202" i="21"/>
  <c r="JI281" i="21"/>
  <c r="JI148" i="21"/>
  <c r="JI199" i="21"/>
  <c r="JI174" i="21"/>
  <c r="JI278" i="21"/>
  <c r="JI42" i="21"/>
  <c r="JI82" i="21"/>
  <c r="JI115" i="21"/>
  <c r="JI206" i="21"/>
  <c r="JI38" i="21"/>
  <c r="JI156" i="21"/>
  <c r="JI182" i="21"/>
  <c r="JI270" i="21"/>
  <c r="JI303" i="21"/>
  <c r="JI19" i="21"/>
  <c r="JI232" i="21"/>
  <c r="JI274" i="21"/>
  <c r="JI73" i="21"/>
  <c r="JI29" i="21"/>
  <c r="JI150" i="21"/>
  <c r="JI184" i="21"/>
  <c r="JI260" i="21"/>
  <c r="JI36" i="21"/>
  <c r="JI62" i="21"/>
  <c r="JI296" i="21"/>
  <c r="JI223" i="21"/>
  <c r="JI71" i="21"/>
  <c r="JI190" i="21"/>
  <c r="JI162" i="21"/>
  <c r="JI298" i="21"/>
  <c r="JI291" i="21"/>
  <c r="JI151" i="21"/>
  <c r="JI128" i="21"/>
  <c r="JI130" i="21"/>
  <c r="JI241" i="21"/>
  <c r="JI259" i="21"/>
  <c r="JI10" i="21"/>
  <c r="JI103" i="21"/>
  <c r="JI136" i="21"/>
  <c r="JI225" i="21"/>
  <c r="JI271" i="21"/>
  <c r="JI14" i="21"/>
  <c r="JI12" i="21"/>
  <c r="JI248" i="21"/>
  <c r="JI187" i="21"/>
  <c r="JI294" i="21"/>
  <c r="JI15" i="21"/>
  <c r="JI67" i="21"/>
  <c r="JI196" i="21"/>
  <c r="JI234" i="21"/>
  <c r="JI300" i="21"/>
  <c r="JI25" i="21"/>
  <c r="JI95" i="21"/>
  <c r="JI295" i="21"/>
  <c r="JI239" i="21"/>
  <c r="JI49" i="21"/>
  <c r="JI167" i="21"/>
  <c r="JI256" i="21"/>
  <c r="JI169" i="21"/>
  <c r="JI245" i="21"/>
  <c r="JI56" i="21"/>
  <c r="JI21" i="21"/>
  <c r="JI142" i="21"/>
  <c r="JI176" i="21"/>
  <c r="JI252" i="21"/>
  <c r="JI27" i="21"/>
  <c r="JI80" i="21"/>
  <c r="JI99" i="21"/>
  <c r="JI290" i="21"/>
  <c r="JI144" i="21"/>
  <c r="JI69" i="21"/>
  <c r="JI288" i="21"/>
  <c r="JI229" i="21"/>
  <c r="JI195" i="21"/>
  <c r="JI50" i="21"/>
  <c r="JI179" i="21"/>
  <c r="JI210" i="21"/>
  <c r="JI284" i="21"/>
  <c r="JI30" i="21"/>
  <c r="JI120" i="21"/>
  <c r="JI152" i="21"/>
  <c r="JI242" i="21"/>
  <c r="JI287" i="21"/>
  <c r="JI101" i="21"/>
  <c r="JI149" i="21"/>
  <c r="JI105" i="21"/>
  <c r="JI203" i="21"/>
  <c r="JI285" i="21"/>
  <c r="JI57" i="21"/>
  <c r="JI91" i="21"/>
  <c r="JI253" i="21"/>
  <c r="JI88" i="21"/>
  <c r="JI155" i="21"/>
  <c r="JI305" i="21"/>
  <c r="JI173" i="21"/>
  <c r="JI208" i="21"/>
  <c r="JI283" i="21"/>
  <c r="JI66" i="21"/>
  <c r="JI79" i="21"/>
  <c r="JI177" i="21"/>
  <c r="JI197" i="21"/>
  <c r="JI159" i="21"/>
  <c r="JI236" i="21"/>
  <c r="JI93" i="21"/>
  <c r="JI143" i="21"/>
  <c r="JI147" i="21"/>
  <c r="JI238" i="21"/>
  <c r="JI263" i="21"/>
  <c r="JI77" i="21"/>
  <c r="JI310" i="21"/>
  <c r="JI237" i="21"/>
  <c r="JI55" i="21"/>
  <c r="JI60" i="21"/>
  <c r="JI145" i="21"/>
  <c r="JI170" i="21"/>
  <c r="JI249" i="21"/>
  <c r="JI118" i="21"/>
  <c r="JI165" i="21"/>
  <c r="JI113" i="21"/>
  <c r="JI216" i="21"/>
  <c r="JI293" i="21"/>
  <c r="JI35" i="21"/>
  <c r="JI81" i="21"/>
  <c r="JI107" i="21"/>
  <c r="JI306" i="21"/>
  <c r="JI108" i="21"/>
  <c r="JI53" i="21"/>
  <c r="JI198" i="21"/>
  <c r="JI213" i="21"/>
  <c r="JI307" i="21"/>
  <c r="JI20" i="21"/>
  <c r="JI46" i="21"/>
  <c r="JI191" i="21"/>
  <c r="JI207" i="21"/>
  <c r="JI43" i="21"/>
  <c r="JI146" i="21"/>
  <c r="JI275" i="21"/>
  <c r="JI86" i="21"/>
  <c r="JI209" i="21"/>
  <c r="JI16" i="21"/>
  <c r="JI40" i="21"/>
  <c r="JI200" i="21"/>
  <c r="JI39" i="21"/>
  <c r="JI134" i="21"/>
  <c r="JI244" i="21"/>
  <c r="JI90" i="21"/>
  <c r="JI304" i="21"/>
  <c r="JI72" i="21"/>
  <c r="JI161" i="21"/>
  <c r="JI265" i="21"/>
  <c r="JI61" i="21"/>
  <c r="JI221" i="21"/>
  <c r="JI11" i="21"/>
  <c r="JI83" i="21"/>
  <c r="JI141" i="21"/>
  <c r="JI250" i="21"/>
  <c r="JI189" i="21"/>
  <c r="JI185" i="21"/>
  <c r="JI23" i="21"/>
  <c r="JI211" i="21"/>
  <c r="JI308" i="21"/>
  <c r="JI9" i="21"/>
  <c r="JI45" i="21"/>
  <c r="JI205" i="21"/>
  <c r="JI102" i="21"/>
  <c r="JI114" i="21"/>
  <c r="JI243" i="21"/>
  <c r="JI100" i="21"/>
  <c r="JI214" i="21"/>
  <c r="JI219" i="21"/>
  <c r="JI247" i="21"/>
  <c r="JI31" i="21"/>
  <c r="JI228" i="21"/>
  <c r="JI316" i="21"/>
  <c r="JI17" i="21"/>
  <c r="JI168" i="21"/>
  <c r="JI262" i="21"/>
  <c r="JI51" i="21"/>
  <c r="JI131" i="21"/>
  <c r="JI94" i="21"/>
  <c r="JI240" i="21"/>
  <c r="JI269" i="21"/>
  <c r="JI63" i="21"/>
  <c r="JI227" i="21"/>
  <c r="JI116" i="21"/>
  <c r="JI171" i="21"/>
  <c r="JI273" i="21"/>
  <c r="JI87" i="21"/>
  <c r="JI226" i="21"/>
  <c r="JI164" i="21"/>
  <c r="JI121" i="21"/>
  <c r="JI301" i="21"/>
  <c r="JI127" i="21"/>
  <c r="JI255" i="21"/>
  <c r="JI157" i="21"/>
  <c r="JI266" i="21"/>
  <c r="JI140" i="21"/>
  <c r="JI188" i="21"/>
  <c r="JI289" i="21"/>
  <c r="JI160" i="21"/>
  <c r="JI166" i="21"/>
  <c r="JI276" i="21"/>
  <c r="JI78" i="21"/>
  <c r="JI258" i="21"/>
  <c r="JI34" i="21"/>
  <c r="JI138" i="21"/>
  <c r="JI267" i="21"/>
  <c r="JI92" i="21"/>
  <c r="JI264" i="21"/>
  <c r="JI261" i="21"/>
  <c r="JI24" i="21"/>
  <c r="JI129" i="21"/>
  <c r="JI309" i="21"/>
  <c r="JI135" i="21"/>
  <c r="JI286" i="21"/>
  <c r="JI97" i="21"/>
  <c r="JI163" i="21"/>
  <c r="JI180" i="21"/>
  <c r="JI218" i="21"/>
  <c r="JI297" i="21"/>
  <c r="JI235" i="21"/>
  <c r="JI220" i="21"/>
  <c r="JI74" i="21"/>
  <c r="JI212" i="21"/>
  <c r="JI54" i="21"/>
  <c r="JI215" i="21"/>
  <c r="JI68" i="21"/>
  <c r="JI178" i="21"/>
  <c r="JI96" i="21"/>
  <c r="JI280" i="21"/>
  <c r="JI277" i="21"/>
  <c r="JI124" i="21"/>
  <c r="JI233" i="21"/>
  <c r="JI104" i="21"/>
  <c r="JI193" i="21"/>
  <c r="JI183" i="21"/>
  <c r="JI194" i="21"/>
  <c r="JI48" i="21"/>
  <c r="JI204" i="21"/>
  <c r="JI59" i="21"/>
  <c r="JI257" i="21"/>
  <c r="JI201" i="21"/>
  <c r="JI119" i="21"/>
  <c r="JI251" i="21"/>
  <c r="JI302" i="21"/>
  <c r="JI65" i="21"/>
  <c r="JI314" i="21"/>
  <c r="JI186" i="21"/>
  <c r="JI125" i="21"/>
  <c r="JI315" i="21"/>
  <c r="JI254" i="21"/>
  <c r="JI75" i="21"/>
  <c r="JI299" i="21"/>
  <c r="JI312" i="21"/>
  <c r="JI47" i="21"/>
  <c r="JI222" i="21"/>
  <c r="JI109" i="21"/>
  <c r="JI7" i="21"/>
  <c r="JI292" i="21"/>
  <c r="JI84" i="21"/>
  <c r="JI28" i="21"/>
  <c r="JI153" i="21"/>
  <c r="JI126" i="21"/>
  <c r="JI122" i="21"/>
  <c r="JI13" i="21"/>
  <c r="JI106" i="21"/>
  <c r="JI76" i="21"/>
  <c r="JI224" i="21"/>
  <c r="JI132" i="21"/>
  <c r="JI181" i="21"/>
  <c r="JI111" i="21"/>
  <c r="JI123" i="21"/>
  <c r="JI22" i="21"/>
  <c r="JI18" i="21"/>
  <c r="JI8" i="21"/>
  <c r="JI6" i="21"/>
  <c r="JI33" i="21"/>
  <c r="CV302" i="21"/>
  <c r="CV191" i="21"/>
  <c r="CV7" i="21"/>
  <c r="CV195" i="21"/>
  <c r="CV76" i="21"/>
  <c r="CV292" i="21"/>
  <c r="CV145" i="21"/>
  <c r="CV105" i="21"/>
  <c r="CV285" i="21"/>
  <c r="CV139" i="21"/>
  <c r="CV301" i="21"/>
  <c r="CV153" i="21"/>
  <c r="CV202" i="21"/>
  <c r="CV257" i="21"/>
  <c r="CV276" i="21"/>
  <c r="CV280" i="21"/>
  <c r="CV216" i="21"/>
  <c r="CV156" i="21"/>
  <c r="CV158" i="21"/>
  <c r="CV106" i="21"/>
  <c r="CV264" i="21"/>
  <c r="CV78" i="21"/>
  <c r="CV168" i="21"/>
  <c r="CV143" i="21"/>
  <c r="CV197" i="21"/>
  <c r="CV115" i="21"/>
  <c r="CV177" i="21"/>
  <c r="CV180" i="21"/>
  <c r="CV151" i="21"/>
  <c r="CV117" i="21"/>
  <c r="CV121" i="21"/>
  <c r="CV93" i="21"/>
  <c r="CV244" i="21"/>
  <c r="CV130" i="21"/>
  <c r="CV112" i="21"/>
  <c r="CV104" i="21"/>
  <c r="CV128" i="21"/>
  <c r="CV300" i="21"/>
  <c r="CV147" i="21"/>
  <c r="CV123" i="21"/>
  <c r="CV155" i="21"/>
  <c r="CV240" i="21"/>
  <c r="CV101" i="21"/>
  <c r="CV44" i="21"/>
  <c r="CV232" i="21"/>
  <c r="CV97" i="21"/>
  <c r="CV185" i="21"/>
  <c r="CV231" i="21"/>
  <c r="CV311" i="21"/>
  <c r="CV162" i="21"/>
  <c r="CV138" i="21"/>
  <c r="CV174" i="21"/>
  <c r="CV229" i="21"/>
  <c r="CV293" i="21"/>
  <c r="CV310" i="21"/>
  <c r="CV135" i="21"/>
  <c r="CV260" i="21"/>
  <c r="CV36" i="21"/>
  <c r="CV176" i="21"/>
  <c r="CV16" i="21"/>
  <c r="CV274" i="21"/>
  <c r="CV120" i="21"/>
  <c r="CV35" i="21"/>
  <c r="CV103" i="21"/>
  <c r="CV41" i="21"/>
  <c r="CV118" i="21"/>
  <c r="CV150" i="21"/>
  <c r="CV315" i="21"/>
  <c r="CV90" i="21"/>
  <c r="CV119" i="21"/>
  <c r="CV230" i="21"/>
  <c r="CV193" i="21"/>
  <c r="CV42" i="21"/>
  <c r="CV209" i="21"/>
  <c r="CV131" i="21"/>
  <c r="CV188" i="21"/>
  <c r="CV32" i="21"/>
  <c r="CV100" i="21"/>
  <c r="CV126" i="21"/>
  <c r="CV266" i="21"/>
  <c r="CV114" i="21"/>
  <c r="CV17" i="21"/>
  <c r="CV95" i="21"/>
  <c r="CV178" i="21"/>
  <c r="CV171" i="21"/>
  <c r="CV225" i="21"/>
  <c r="CV294" i="21"/>
  <c r="CV224" i="21"/>
  <c r="CV272" i="21"/>
  <c r="CV211" i="21"/>
  <c r="CV220" i="21"/>
  <c r="CV80" i="21"/>
  <c r="CV243" i="21"/>
  <c r="CV26" i="21"/>
  <c r="CV281" i="21"/>
  <c r="CV66" i="21"/>
  <c r="CV213" i="21"/>
  <c r="CV127" i="21"/>
  <c r="CV228" i="21"/>
  <c r="CV163" i="21"/>
  <c r="CV304" i="21"/>
  <c r="CV291" i="21"/>
  <c r="CV129" i="21"/>
  <c r="CV309" i="21"/>
  <c r="CV258" i="21"/>
  <c r="CV63" i="21"/>
  <c r="CV218" i="21"/>
  <c r="CV116" i="21"/>
  <c r="CV290" i="21"/>
  <c r="CV278" i="21"/>
  <c r="CV58" i="21"/>
  <c r="CV219" i="21"/>
  <c r="CV68" i="21"/>
  <c r="CV227" i="21"/>
  <c r="CV6" i="21"/>
  <c r="CV271" i="21"/>
  <c r="CV49" i="21"/>
  <c r="CV85" i="21"/>
  <c r="CV222" i="21"/>
  <c r="CV253" i="21"/>
  <c r="CV262" i="21"/>
  <c r="CV53" i="21"/>
  <c r="CV217" i="21"/>
  <c r="CV59" i="21"/>
  <c r="CV234" i="21"/>
  <c r="CV55" i="21"/>
  <c r="CV254" i="21"/>
  <c r="CV51" i="21"/>
  <c r="CV212" i="21"/>
  <c r="CV198" i="21"/>
  <c r="CV157" i="21"/>
  <c r="CV15" i="21"/>
  <c r="CV132" i="21"/>
  <c r="CV142" i="21"/>
  <c r="CV149" i="21"/>
  <c r="CV169" i="21"/>
  <c r="CV221" i="21"/>
  <c r="CV297" i="21"/>
  <c r="CV60" i="21"/>
  <c r="CV295" i="21"/>
  <c r="CV98" i="21"/>
  <c r="CV82" i="21"/>
  <c r="CV248" i="21"/>
  <c r="CV67" i="21"/>
  <c r="CV242" i="21"/>
  <c r="CV200" i="21"/>
  <c r="CV250" i="21"/>
  <c r="CV146" i="21"/>
  <c r="CV237" i="21"/>
  <c r="CV40" i="21"/>
  <c r="CV19" i="21"/>
  <c r="CV165" i="21"/>
  <c r="CV312" i="21"/>
  <c r="CV306" i="21"/>
  <c r="CV299" i="21"/>
  <c r="CV141" i="21"/>
  <c r="CV10" i="21"/>
  <c r="CV245" i="21"/>
  <c r="CV184" i="21"/>
  <c r="CV181" i="21"/>
  <c r="CV233" i="21"/>
  <c r="CV261" i="21"/>
  <c r="CV187" i="21"/>
  <c r="CV45" i="21"/>
  <c r="CV196" i="21"/>
  <c r="CV23" i="21"/>
  <c r="CV239" i="21"/>
  <c r="CV284" i="21"/>
  <c r="CV164" i="21"/>
  <c r="CV25" i="21"/>
  <c r="CV179" i="21"/>
  <c r="CV205" i="21"/>
  <c r="CV263" i="21"/>
  <c r="CV283" i="21"/>
  <c r="CV81" i="21"/>
  <c r="CV109" i="21"/>
  <c r="CV282" i="21"/>
  <c r="CV64" i="21"/>
  <c r="CV186" i="21"/>
  <c r="CV215" i="21"/>
  <c r="CV298" i="21"/>
  <c r="CV160" i="21"/>
  <c r="CV148" i="21"/>
  <c r="CV190" i="21"/>
  <c r="CV252" i="21"/>
  <c r="CV21" i="21"/>
  <c r="CV13" i="21"/>
  <c r="CV152" i="21"/>
  <c r="CV268" i="21"/>
  <c r="CV161" i="21"/>
  <c r="CV241" i="21"/>
  <c r="CV72" i="21"/>
  <c r="CV226" i="21"/>
  <c r="CV267" i="21"/>
  <c r="CV182" i="21"/>
  <c r="CV172" i="21"/>
  <c r="CV210" i="21"/>
  <c r="CV99" i="21"/>
  <c r="CV73" i="21"/>
  <c r="CV102" i="21"/>
  <c r="CV84" i="21"/>
  <c r="CV189" i="21"/>
  <c r="CV50" i="21"/>
  <c r="CV61" i="21"/>
  <c r="CV207" i="21"/>
  <c r="CV273" i="21"/>
  <c r="CV136" i="21"/>
  <c r="CV18" i="21"/>
  <c r="CV175" i="21"/>
  <c r="CV192" i="21"/>
  <c r="CV48" i="21"/>
  <c r="CV134" i="21"/>
  <c r="CV107" i="21"/>
  <c r="CV24" i="21"/>
  <c r="CV11" i="21"/>
  <c r="CV251" i="21"/>
  <c r="CV183" i="21"/>
  <c r="CV125" i="21"/>
  <c r="CV316" i="21"/>
  <c r="CV303" i="21"/>
  <c r="CV305" i="21"/>
  <c r="CV270" i="21"/>
  <c r="CV287" i="21"/>
  <c r="CV88" i="21"/>
  <c r="CV108" i="21"/>
  <c r="CV92" i="21"/>
  <c r="CV307" i="21"/>
  <c r="CV87" i="21"/>
  <c r="CV33" i="21"/>
  <c r="CV269" i="21"/>
  <c r="CV203" i="21"/>
  <c r="CV199" i="21"/>
  <c r="CV206" i="21"/>
  <c r="CV137" i="21"/>
  <c r="CV110" i="21"/>
  <c r="CV122" i="21"/>
  <c r="CV279" i="21"/>
  <c r="CV20" i="21"/>
  <c r="CV204" i="21"/>
  <c r="CV91" i="21"/>
  <c r="CV39" i="21"/>
  <c r="CV236" i="21"/>
  <c r="CV154" i="21"/>
  <c r="CV314" i="21"/>
  <c r="CV256" i="21"/>
  <c r="CV249" i="21"/>
  <c r="CV28" i="21"/>
  <c r="CV159" i="21"/>
  <c r="CV277" i="21"/>
  <c r="CV46" i="21"/>
  <c r="CV111" i="21"/>
  <c r="CV170" i="21"/>
  <c r="CV89" i="21"/>
  <c r="CV77" i="21"/>
  <c r="CV288" i="21"/>
  <c r="CV47" i="21"/>
  <c r="CV223" i="21"/>
  <c r="CV255" i="21"/>
  <c r="CV238" i="21"/>
  <c r="CV133" i="21"/>
  <c r="CV34" i="21"/>
  <c r="CV56" i="21"/>
  <c r="CV65" i="21"/>
  <c r="CV296" i="21"/>
  <c r="CV30" i="21"/>
  <c r="CV57" i="21"/>
  <c r="CV75" i="21"/>
  <c r="CV140" i="21"/>
  <c r="CV289" i="21"/>
  <c r="CV52" i="21"/>
  <c r="CV69" i="21"/>
  <c r="CV22" i="21"/>
  <c r="CV208" i="21"/>
  <c r="CV308" i="21"/>
  <c r="CV12" i="21"/>
  <c r="CV246" i="21"/>
  <c r="CV74" i="21"/>
  <c r="CV166" i="21"/>
  <c r="CV96" i="21"/>
  <c r="CV43" i="21"/>
  <c r="CV54" i="21"/>
  <c r="CV71" i="21"/>
  <c r="CV286" i="21"/>
  <c r="CV94" i="21"/>
  <c r="CV173" i="21"/>
  <c r="CV70" i="21"/>
  <c r="CV14" i="21"/>
  <c r="CV194" i="21"/>
  <c r="CV144" i="21"/>
  <c r="CV29" i="21"/>
  <c r="CV37" i="21"/>
  <c r="CV167" i="21"/>
  <c r="CV275" i="21"/>
  <c r="CV83" i="21"/>
  <c r="CV79" i="21"/>
  <c r="CV9" i="21"/>
  <c r="CV259" i="21"/>
  <c r="CV62" i="21"/>
  <c r="CV214" i="21"/>
  <c r="CV201" i="21"/>
  <c r="CV86" i="21"/>
  <c r="CV113" i="21"/>
  <c r="CV265" i="21"/>
  <c r="CV124" i="21"/>
  <c r="CV8" i="21"/>
  <c r="CV317" i="21"/>
  <c r="CV38" i="21"/>
  <c r="CV235" i="21"/>
  <c r="CV247" i="21"/>
  <c r="CV31" i="21"/>
  <c r="CV313" i="21"/>
  <c r="CV27" i="21"/>
  <c r="GN11" i="21"/>
  <c r="GN141" i="21"/>
  <c r="GN23" i="21"/>
  <c r="GN27" i="21"/>
  <c r="GN51" i="21"/>
  <c r="GN78" i="21"/>
  <c r="GN53" i="21"/>
  <c r="GN154" i="21"/>
  <c r="GN112" i="21"/>
  <c r="GN171" i="21"/>
  <c r="GN294" i="21"/>
  <c r="GN18" i="21"/>
  <c r="GN94" i="21"/>
  <c r="GN89" i="21"/>
  <c r="GN236" i="21"/>
  <c r="GN238" i="21"/>
  <c r="GN33" i="21"/>
  <c r="GN170" i="21"/>
  <c r="GN82" i="21"/>
  <c r="GN267" i="21"/>
  <c r="GN139" i="21"/>
  <c r="GN100" i="21"/>
  <c r="GN245" i="21"/>
  <c r="GN317" i="21"/>
  <c r="GN99" i="21"/>
  <c r="GN95" i="21"/>
  <c r="GN220" i="21"/>
  <c r="GN168" i="21"/>
  <c r="GN93" i="21"/>
  <c r="GN83" i="21"/>
  <c r="GN195" i="21"/>
  <c r="GN160" i="21"/>
  <c r="GN15" i="21"/>
  <c r="GN73" i="21"/>
  <c r="GN88" i="21"/>
  <c r="GN144" i="21"/>
  <c r="GN251" i="21"/>
  <c r="GN38" i="21"/>
  <c r="GN143" i="21"/>
  <c r="GN117" i="21"/>
  <c r="GN108" i="21"/>
  <c r="GN172" i="21"/>
  <c r="GN307" i="21"/>
  <c r="GN46" i="21"/>
  <c r="GN303" i="21"/>
  <c r="GN298" i="21"/>
  <c r="GN217" i="21"/>
  <c r="GN67" i="21"/>
  <c r="GN194" i="21"/>
  <c r="GN124" i="21"/>
  <c r="GN198" i="21"/>
  <c r="GN161" i="21"/>
  <c r="GN48" i="21"/>
  <c r="GN86" i="21"/>
  <c r="GN188" i="21"/>
  <c r="GN176" i="21"/>
  <c r="GN68" i="21"/>
  <c r="GN196" i="21"/>
  <c r="GN191" i="21"/>
  <c r="GN231" i="21"/>
  <c r="GN71" i="21"/>
  <c r="GN205" i="21"/>
  <c r="GN52" i="21"/>
  <c r="GN84" i="21"/>
  <c r="GN158" i="21"/>
  <c r="GN259" i="21"/>
  <c r="GN16" i="21"/>
  <c r="GN232" i="21"/>
  <c r="GN241" i="21"/>
  <c r="GN297" i="21"/>
  <c r="GN34" i="21"/>
  <c r="GN120" i="21"/>
  <c r="GN310" i="21"/>
  <c r="GN275" i="21"/>
  <c r="GN60" i="21"/>
  <c r="GN13" i="21"/>
  <c r="GN173" i="21"/>
  <c r="GN221" i="21"/>
  <c r="GN185" i="21"/>
  <c r="GN26" i="21"/>
  <c r="GN10" i="21"/>
  <c r="GN162" i="21"/>
  <c r="GN212" i="21"/>
  <c r="GN177" i="21"/>
  <c r="GN17" i="21"/>
  <c r="GN190" i="21"/>
  <c r="GN147" i="21"/>
  <c r="GN121" i="21"/>
  <c r="GN261" i="21"/>
  <c r="GN280" i="21"/>
  <c r="GN79" i="21"/>
  <c r="GN182" i="21"/>
  <c r="GN225" i="21"/>
  <c r="GN292" i="21"/>
  <c r="GN55" i="21"/>
  <c r="GN107" i="21"/>
  <c r="GN127" i="21"/>
  <c r="GN166" i="21"/>
  <c r="GN201" i="21"/>
  <c r="GN72" i="21"/>
  <c r="GN187" i="21"/>
  <c r="GN186" i="21"/>
  <c r="GN263" i="21"/>
  <c r="GN284" i="21"/>
  <c r="GN175" i="21"/>
  <c r="GN283" i="21"/>
  <c r="GN102" i="21"/>
  <c r="GN184" i="21"/>
  <c r="GN151" i="21"/>
  <c r="GN296" i="21"/>
  <c r="GN64" i="21"/>
  <c r="GN66" i="21"/>
  <c r="GN255" i="21"/>
  <c r="GN57" i="21"/>
  <c r="GN148" i="21"/>
  <c r="GN156" i="21"/>
  <c r="GN288" i="21"/>
  <c r="GN8" i="21"/>
  <c r="GN29" i="21"/>
  <c r="GN293" i="21"/>
  <c r="GN209" i="21"/>
  <c r="GN179" i="21"/>
  <c r="GN116" i="21"/>
  <c r="GN203" i="21"/>
  <c r="GN278" i="21"/>
  <c r="GN35" i="21"/>
  <c r="GN80" i="21"/>
  <c r="GN218" i="21"/>
  <c r="GN279" i="21"/>
  <c r="GN181" i="21"/>
  <c r="GN81" i="21"/>
  <c r="GN274" i="21"/>
  <c r="GN21" i="21"/>
  <c r="GN302" i="21"/>
  <c r="GN76" i="21"/>
  <c r="GN224" i="21"/>
  <c r="GN119" i="21"/>
  <c r="GN149" i="21"/>
  <c r="GN130" i="21"/>
  <c r="GN262" i="21"/>
  <c r="GN75" i="21"/>
  <c r="GN204" i="21"/>
  <c r="GN271" i="21"/>
  <c r="GN56" i="21"/>
  <c r="GN219" i="21"/>
  <c r="GN199" i="21"/>
  <c r="GN135" i="21"/>
  <c r="GN180" i="21"/>
  <c r="GN282" i="21"/>
  <c r="GN111" i="21"/>
  <c r="GN193" i="21"/>
  <c r="GN164" i="21"/>
  <c r="GN226" i="21"/>
  <c r="GN123" i="21"/>
  <c r="GN165" i="21"/>
  <c r="GN70" i="21"/>
  <c r="GN240" i="21"/>
  <c r="GN85" i="21"/>
  <c r="GN253" i="21"/>
  <c r="GN54" i="21"/>
  <c r="GN129" i="21"/>
  <c r="GN281" i="21"/>
  <c r="GN91" i="21"/>
  <c r="GN132" i="21"/>
  <c r="GN315" i="21"/>
  <c r="GN101" i="21"/>
  <c r="GN138" i="21"/>
  <c r="GN197" i="21"/>
  <c r="GN239" i="21"/>
  <c r="GN7" i="21"/>
  <c r="GN140" i="21"/>
  <c r="GN246" i="21"/>
  <c r="GN252" i="21"/>
  <c r="GN62" i="21"/>
  <c r="GN50" i="21"/>
  <c r="GN313" i="21"/>
  <c r="GN301" i="21"/>
  <c r="GN9" i="21"/>
  <c r="GN74" i="21"/>
  <c r="GN47" i="21"/>
  <c r="GN157" i="21"/>
  <c r="GN272" i="21"/>
  <c r="GN31" i="21"/>
  <c r="GN213" i="21"/>
  <c r="GN216" i="21"/>
  <c r="GN109" i="21"/>
  <c r="GN24" i="21"/>
  <c r="GN210" i="21"/>
  <c r="GN242" i="21"/>
  <c r="GN244" i="21"/>
  <c r="GN30" i="21"/>
  <c r="GN174" i="21"/>
  <c r="GN314" i="21"/>
  <c r="GN316" i="21"/>
  <c r="GN125" i="21"/>
  <c r="GN145" i="21"/>
  <c r="GN114" i="21"/>
  <c r="GN208" i="21"/>
  <c r="GN115" i="21"/>
  <c r="GN291" i="21"/>
  <c r="GN304" i="21"/>
  <c r="GN295" i="21"/>
  <c r="GN103" i="21"/>
  <c r="GN152" i="21"/>
  <c r="GN276" i="21"/>
  <c r="GN69" i="21"/>
  <c r="GN58" i="21"/>
  <c r="GN169" i="21"/>
  <c r="GN167" i="21"/>
  <c r="GN128" i="21"/>
  <c r="GN312" i="21"/>
  <c r="GN308" i="21"/>
  <c r="GN137" i="21"/>
  <c r="GN105" i="21"/>
  <c r="GN228" i="21"/>
  <c r="GN19" i="21"/>
  <c r="GN28" i="21"/>
  <c r="GN183" i="21"/>
  <c r="GN247" i="21"/>
  <c r="GN22" i="21"/>
  <c r="GN87" i="21"/>
  <c r="GN237" i="21"/>
  <c r="GN266" i="21"/>
  <c r="GN44" i="21"/>
  <c r="GN256" i="21"/>
  <c r="GN41" i="21"/>
  <c r="GN122" i="21"/>
  <c r="GN268" i="21"/>
  <c r="GN40" i="21"/>
  <c r="GN97" i="21"/>
  <c r="GN227" i="21"/>
  <c r="GN133" i="21"/>
  <c r="GN90" i="21"/>
  <c r="GN290" i="21"/>
  <c r="GN150" i="21"/>
  <c r="GN265" i="21"/>
  <c r="GN243" i="21"/>
  <c r="GN189" i="21"/>
  <c r="GN214" i="21"/>
  <c r="GN254" i="21"/>
  <c r="GN309" i="21"/>
  <c r="GN77" i="21"/>
  <c r="GN14" i="21"/>
  <c r="GN257" i="21"/>
  <c r="GN25" i="21"/>
  <c r="GN273" i="21"/>
  <c r="GN49" i="21"/>
  <c r="GN299" i="21"/>
  <c r="GN223" i="21"/>
  <c r="GN63" i="21"/>
  <c r="GN233" i="21"/>
  <c r="GN39" i="21"/>
  <c r="GN42" i="21"/>
  <c r="GN110" i="21"/>
  <c r="GN98" i="21"/>
  <c r="GN192" i="21"/>
  <c r="GN92" i="21"/>
  <c r="GN305" i="21"/>
  <c r="GN65" i="21"/>
  <c r="GN96" i="21"/>
  <c r="GN248" i="21"/>
  <c r="GN36" i="21"/>
  <c r="GN215" i="21"/>
  <c r="GN12" i="21"/>
  <c r="GN234" i="21"/>
  <c r="GN285" i="21"/>
  <c r="GN159" i="21"/>
  <c r="GN300" i="21"/>
  <c r="GN104" i="21"/>
  <c r="GN32" i="21"/>
  <c r="GN249" i="21"/>
  <c r="GN289" i="21"/>
  <c r="GN206" i="21"/>
  <c r="GN230" i="21"/>
  <c r="GN118" i="21"/>
  <c r="GN264" i="21"/>
  <c r="GN277" i="21"/>
  <c r="GN37" i="21"/>
  <c r="GN178" i="21"/>
  <c r="GN269" i="21"/>
  <c r="GN59" i="21"/>
  <c r="GN113" i="21"/>
  <c r="GN229" i="21"/>
  <c r="GN163" i="21"/>
  <c r="GN250" i="21"/>
  <c r="GN235" i="21"/>
  <c r="GN306" i="21"/>
  <c r="GN61" i="21"/>
  <c r="GN207" i="21"/>
  <c r="GN43" i="21"/>
  <c r="GN222" i="21"/>
  <c r="GN311" i="21"/>
  <c r="GN146" i="21"/>
  <c r="GN287" i="21"/>
  <c r="GN126" i="21"/>
  <c r="GN200" i="21"/>
  <c r="GN45" i="21"/>
  <c r="GN270" i="21"/>
  <c r="GN20" i="21"/>
  <c r="GN153" i="21"/>
  <c r="GN142" i="21"/>
  <c r="GN260" i="21"/>
  <c r="GN134" i="21"/>
  <c r="GN286" i="21"/>
  <c r="GN211" i="21"/>
  <c r="GN258" i="21"/>
  <c r="GN155" i="21"/>
  <c r="GN131" i="21"/>
  <c r="GN106" i="21"/>
  <c r="GN202" i="21"/>
  <c r="GN136" i="21"/>
  <c r="GN6" i="21"/>
  <c r="CJ305" i="21"/>
  <c r="CJ151" i="21"/>
  <c r="CJ33" i="21"/>
  <c r="CJ152" i="21"/>
  <c r="CJ60" i="21"/>
  <c r="CJ250" i="21"/>
  <c r="CJ82" i="21"/>
  <c r="CJ242" i="21"/>
  <c r="CJ65" i="21"/>
  <c r="CJ87" i="21"/>
  <c r="CJ148" i="21"/>
  <c r="CJ290" i="21"/>
  <c r="CJ83" i="21"/>
  <c r="CJ173" i="21"/>
  <c r="CJ58" i="21"/>
  <c r="CJ288" i="21"/>
  <c r="CJ175" i="21"/>
  <c r="CJ231" i="21"/>
  <c r="CJ276" i="21"/>
  <c r="CJ304" i="21"/>
  <c r="CJ155" i="21"/>
  <c r="CJ258" i="21"/>
  <c r="CJ243" i="21"/>
  <c r="CJ18" i="21"/>
  <c r="CJ284" i="21"/>
  <c r="CJ249" i="21"/>
  <c r="CJ154" i="21"/>
  <c r="CJ97" i="21"/>
  <c r="CJ199" i="21"/>
  <c r="CJ74" i="21"/>
  <c r="CJ282" i="21"/>
  <c r="CJ206" i="21"/>
  <c r="CJ194" i="21"/>
  <c r="CJ42" i="21"/>
  <c r="CJ138" i="21"/>
  <c r="CJ28" i="21"/>
  <c r="CJ188" i="21"/>
  <c r="CJ262" i="21"/>
  <c r="CJ236" i="21"/>
  <c r="CJ216" i="21"/>
  <c r="CJ117" i="21"/>
  <c r="CJ149" i="21"/>
  <c r="CJ238" i="21"/>
  <c r="CJ31" i="21"/>
  <c r="CJ6" i="21"/>
  <c r="CJ150" i="21"/>
  <c r="CJ8" i="21"/>
  <c r="CJ109" i="21"/>
  <c r="CJ27" i="21"/>
  <c r="CJ170" i="21"/>
  <c r="CJ85" i="21"/>
  <c r="CJ159" i="21"/>
  <c r="CJ196" i="21"/>
  <c r="CJ185" i="21"/>
  <c r="CJ30" i="21"/>
  <c r="CJ133" i="21"/>
  <c r="CJ221" i="21"/>
  <c r="CJ49" i="21"/>
  <c r="CJ283" i="21"/>
  <c r="CJ210" i="21"/>
  <c r="CJ38" i="21"/>
  <c r="CJ50" i="21"/>
  <c r="CJ136" i="21"/>
  <c r="CJ21" i="21"/>
  <c r="CJ223" i="21"/>
  <c r="CJ267" i="21"/>
  <c r="CJ111" i="21"/>
  <c r="CJ78" i="21"/>
  <c r="CJ179" i="21"/>
  <c r="CJ41" i="21"/>
  <c r="CJ26" i="21"/>
  <c r="CJ94" i="21"/>
  <c r="CJ55" i="21"/>
  <c r="CJ99" i="21"/>
  <c r="CJ256" i="21"/>
  <c r="CJ301" i="21"/>
  <c r="CJ202" i="21"/>
  <c r="CJ80" i="21"/>
  <c r="CJ200" i="21"/>
  <c r="CJ22" i="21"/>
  <c r="CJ39" i="21"/>
  <c r="CJ182" i="21"/>
  <c r="CJ260" i="21"/>
  <c r="CJ106" i="21"/>
  <c r="CJ70" i="21"/>
  <c r="CJ174" i="21"/>
  <c r="CJ37" i="21"/>
  <c r="CJ306" i="21"/>
  <c r="CJ218" i="21"/>
  <c r="CJ207" i="21"/>
  <c r="CJ51" i="21"/>
  <c r="CJ163" i="21"/>
  <c r="CJ316" i="21"/>
  <c r="CJ16" i="21"/>
  <c r="CJ270" i="21"/>
  <c r="CJ244" i="21"/>
  <c r="CJ112" i="21"/>
  <c r="CJ204" i="21"/>
  <c r="CJ45" i="21"/>
  <c r="CJ264" i="21"/>
  <c r="CJ129" i="21"/>
  <c r="CJ251" i="21"/>
  <c r="CJ285" i="21"/>
  <c r="CJ35" i="21"/>
  <c r="CJ40" i="21"/>
  <c r="CJ88" i="21"/>
  <c r="CJ226" i="21"/>
  <c r="CJ89" i="21"/>
  <c r="CJ307" i="21"/>
  <c r="CJ122" i="21"/>
  <c r="CJ125" i="21"/>
  <c r="CJ292" i="21"/>
  <c r="CJ259" i="21"/>
  <c r="CJ68" i="21"/>
  <c r="CJ184" i="21"/>
  <c r="CJ13" i="21"/>
  <c r="CJ255" i="21"/>
  <c r="CJ124" i="21"/>
  <c r="CJ181" i="21"/>
  <c r="CJ139" i="21"/>
  <c r="CJ314" i="21"/>
  <c r="CJ291" i="21"/>
  <c r="CJ23" i="21"/>
  <c r="CJ303" i="21"/>
  <c r="CJ296" i="21"/>
  <c r="CJ91" i="21"/>
  <c r="CJ43" i="21"/>
  <c r="CJ247" i="21"/>
  <c r="CJ311" i="21"/>
  <c r="CJ130" i="21"/>
  <c r="CJ214" i="21"/>
  <c r="CJ293" i="21"/>
  <c r="CJ132" i="21"/>
  <c r="CJ263" i="21"/>
  <c r="CJ119" i="21"/>
  <c r="CJ20" i="21"/>
  <c r="CJ164" i="21"/>
  <c r="CJ98" i="21"/>
  <c r="CJ229" i="21"/>
  <c r="CJ95" i="21"/>
  <c r="CJ17" i="21"/>
  <c r="CJ245" i="21"/>
  <c r="CJ309" i="21"/>
  <c r="CJ277" i="21"/>
  <c r="CJ187" i="21"/>
  <c r="CJ224" i="21"/>
  <c r="CJ297" i="21"/>
  <c r="CJ225" i="21"/>
  <c r="CJ61" i="21"/>
  <c r="CJ84" i="21"/>
  <c r="CJ191" i="21"/>
  <c r="CJ66" i="21"/>
  <c r="CJ269" i="21"/>
  <c r="CJ298" i="21"/>
  <c r="CJ178" i="21"/>
  <c r="CJ315" i="21"/>
  <c r="CJ103" i="21"/>
  <c r="CJ92" i="21"/>
  <c r="CJ232" i="21"/>
  <c r="CJ9" i="21"/>
  <c r="CJ176" i="21"/>
  <c r="CJ227" i="21"/>
  <c r="CJ220" i="21"/>
  <c r="CJ57" i="21"/>
  <c r="CJ192" i="21"/>
  <c r="CJ161" i="21"/>
  <c r="CJ135" i="21"/>
  <c r="CJ147" i="21"/>
  <c r="CJ44" i="21"/>
  <c r="CJ114" i="21"/>
  <c r="CJ302" i="21"/>
  <c r="CJ205" i="21"/>
  <c r="CJ253" i="21"/>
  <c r="CJ113" i="21"/>
  <c r="CJ67" i="21"/>
  <c r="CJ279" i="21"/>
  <c r="CJ254" i="21"/>
  <c r="CJ169" i="21"/>
  <c r="CJ180" i="21"/>
  <c r="CJ15" i="21"/>
  <c r="CJ234" i="21"/>
  <c r="CJ118" i="21"/>
  <c r="CJ165" i="21"/>
  <c r="CJ233" i="21"/>
  <c r="CJ104" i="21"/>
  <c r="CJ209" i="21"/>
  <c r="CJ128" i="21"/>
  <c r="CJ171" i="21"/>
  <c r="CJ140" i="21"/>
  <c r="CJ317" i="21"/>
  <c r="CJ76" i="21"/>
  <c r="CJ313" i="21"/>
  <c r="CJ235" i="21"/>
  <c r="CJ102" i="21"/>
  <c r="CJ54" i="21"/>
  <c r="CJ157" i="21"/>
  <c r="CJ36" i="21"/>
  <c r="CJ228" i="21"/>
  <c r="CJ208" i="21"/>
  <c r="CJ156" i="21"/>
  <c r="CJ274" i="21"/>
  <c r="CJ160" i="21"/>
  <c r="CJ34" i="21"/>
  <c r="CJ278" i="21"/>
  <c r="CJ189" i="21"/>
  <c r="CJ281" i="21"/>
  <c r="CJ121" i="21"/>
  <c r="CJ286" i="21"/>
  <c r="CJ239" i="21"/>
  <c r="CJ19" i="21"/>
  <c r="CJ280" i="21"/>
  <c r="CJ29" i="21"/>
  <c r="CJ143" i="21"/>
  <c r="CJ24" i="21"/>
  <c r="CJ14" i="21"/>
  <c r="CJ213" i="21"/>
  <c r="CJ144" i="21"/>
  <c r="CJ215" i="21"/>
  <c r="CJ198" i="21"/>
  <c r="CJ142" i="21"/>
  <c r="CJ248" i="21"/>
  <c r="CJ93" i="21"/>
  <c r="CJ275" i="21"/>
  <c r="CJ100" i="21"/>
  <c r="CJ52" i="21"/>
  <c r="CJ168" i="21"/>
  <c r="CJ73" i="21"/>
  <c r="CJ116" i="21"/>
  <c r="CJ120" i="21"/>
  <c r="CJ53" i="21"/>
  <c r="CJ48" i="21"/>
  <c r="CJ219" i="21"/>
  <c r="CJ10" i="21"/>
  <c r="CJ101" i="21"/>
  <c r="CJ295" i="21"/>
  <c r="CJ63" i="21"/>
  <c r="CJ72" i="21"/>
  <c r="CJ272" i="21"/>
  <c r="CJ246" i="21"/>
  <c r="CJ12" i="21"/>
  <c r="CJ107" i="21"/>
  <c r="CJ123" i="21"/>
  <c r="CJ131" i="21"/>
  <c r="CJ64" i="21"/>
  <c r="CJ197" i="21"/>
  <c r="CJ265" i="21"/>
  <c r="CJ145" i="21"/>
  <c r="CJ75" i="21"/>
  <c r="CJ310" i="21"/>
  <c r="CJ266" i="21"/>
  <c r="CJ46" i="21"/>
  <c r="CJ108" i="21"/>
  <c r="CJ193" i="21"/>
  <c r="CJ69" i="21"/>
  <c r="CJ289" i="21"/>
  <c r="CJ166" i="21"/>
  <c r="CJ271" i="21"/>
  <c r="CJ183" i="21"/>
  <c r="CJ77" i="21"/>
  <c r="CJ126" i="21"/>
  <c r="CJ308" i="21"/>
  <c r="CJ201" i="21"/>
  <c r="CJ81" i="21"/>
  <c r="CJ300" i="21"/>
  <c r="CJ211" i="21"/>
  <c r="CJ134" i="21"/>
  <c r="CJ268" i="21"/>
  <c r="CJ240" i="21"/>
  <c r="CJ217" i="21"/>
  <c r="CJ137" i="21"/>
  <c r="CJ261" i="21"/>
  <c r="CJ299" i="21"/>
  <c r="CJ25" i="21"/>
  <c r="CJ177" i="21"/>
  <c r="CJ127" i="21"/>
  <c r="CJ7" i="21"/>
  <c r="CJ47" i="21"/>
  <c r="CJ79" i="21"/>
  <c r="CJ71" i="21"/>
  <c r="CJ172" i="21"/>
  <c r="CJ59" i="21"/>
  <c r="CJ62" i="21"/>
  <c r="CJ162" i="21"/>
  <c r="CJ252" i="21"/>
  <c r="CJ167" i="21"/>
  <c r="CJ96" i="21"/>
  <c r="CJ105" i="21"/>
  <c r="CJ203" i="21"/>
  <c r="CJ141" i="21"/>
  <c r="CJ257" i="21"/>
  <c r="CJ146" i="21"/>
  <c r="CJ190" i="21"/>
  <c r="CJ237" i="21"/>
  <c r="CJ230" i="21"/>
  <c r="CJ153" i="21"/>
  <c r="CJ158" i="21"/>
  <c r="CJ241" i="21"/>
  <c r="CJ186" i="21"/>
  <c r="CJ222" i="21"/>
  <c r="CJ110" i="21"/>
  <c r="CJ86" i="21"/>
  <c r="CJ294" i="21"/>
  <c r="CJ32" i="21"/>
  <c r="CJ56" i="21"/>
  <c r="CJ212" i="21"/>
  <c r="CJ312" i="21"/>
  <c r="CJ273" i="21"/>
  <c r="CJ287" i="21"/>
  <c r="CJ90" i="21"/>
  <c r="CJ195" i="21"/>
  <c r="CJ11" i="21"/>
  <c r="CJ115" i="21"/>
  <c r="NK112" i="21"/>
  <c r="NK101" i="21"/>
  <c r="NK19" i="21"/>
  <c r="NK111" i="21"/>
  <c r="NK163" i="21"/>
  <c r="NK134" i="21"/>
  <c r="NK251" i="21"/>
  <c r="NK168" i="21"/>
  <c r="NK207" i="21"/>
  <c r="NK205" i="21"/>
  <c r="NK211" i="21"/>
  <c r="NK213" i="21"/>
  <c r="NK139" i="21"/>
  <c r="NK259" i="21"/>
  <c r="NK113" i="21"/>
  <c r="NK302" i="21"/>
  <c r="NK55" i="21"/>
  <c r="NK103" i="21"/>
  <c r="NK201" i="21"/>
  <c r="NK115" i="21"/>
  <c r="NK307" i="21"/>
  <c r="NK291" i="21"/>
  <c r="NK37" i="21"/>
  <c r="NK97" i="21"/>
  <c r="NK247" i="21"/>
  <c r="NK266" i="21"/>
  <c r="NK256" i="21"/>
  <c r="NK9" i="21"/>
  <c r="NK94" i="21"/>
  <c r="NK48" i="21"/>
  <c r="NK90" i="21"/>
  <c r="NK278" i="21"/>
  <c r="NK99" i="21"/>
  <c r="NK56" i="21"/>
  <c r="NK98" i="21"/>
  <c r="NK282" i="21"/>
  <c r="NK66" i="21"/>
  <c r="NK39" i="21"/>
  <c r="NK187" i="21"/>
  <c r="NK182" i="21"/>
  <c r="NK298" i="21"/>
  <c r="NK44" i="21"/>
  <c r="NK58" i="21"/>
  <c r="NK192" i="21"/>
  <c r="NK243" i="21"/>
  <c r="NK75" i="21"/>
  <c r="NK31" i="21"/>
  <c r="NK125" i="21"/>
  <c r="NK184" i="21"/>
  <c r="NK257" i="21"/>
  <c r="NK288" i="21"/>
  <c r="NK272" i="21"/>
  <c r="NK289" i="21"/>
  <c r="NK85" i="21"/>
  <c r="NK21" i="21"/>
  <c r="NK123" i="21"/>
  <c r="NK189" i="21"/>
  <c r="NK223" i="21"/>
  <c r="NK172" i="21"/>
  <c r="NK197" i="21"/>
  <c r="NK255" i="21"/>
  <c r="NK310" i="21"/>
  <c r="NK300" i="21"/>
  <c r="NK18" i="21"/>
  <c r="NK89" i="21"/>
  <c r="NK153" i="21"/>
  <c r="NK186" i="21"/>
  <c r="NK107" i="21"/>
  <c r="NK155" i="21"/>
  <c r="NK80" i="21"/>
  <c r="NK50" i="21"/>
  <c r="NK127" i="21"/>
  <c r="NK202" i="21"/>
  <c r="NK264" i="21"/>
  <c r="NK276" i="21"/>
  <c r="NK279" i="21"/>
  <c r="NK284" i="21"/>
  <c r="NK82" i="21"/>
  <c r="NK305" i="21"/>
  <c r="NK269" i="21"/>
  <c r="NK263" i="21"/>
  <c r="NK102" i="21"/>
  <c r="NK274" i="21"/>
  <c r="NK277" i="21"/>
  <c r="NK74" i="21"/>
  <c r="NK217" i="21"/>
  <c r="NK81" i="21"/>
  <c r="NK30" i="21"/>
  <c r="NK164" i="21"/>
  <c r="NK10" i="21"/>
  <c r="NK71" i="21"/>
  <c r="NK271" i="21"/>
  <c r="NK222" i="21"/>
  <c r="NK6" i="21"/>
  <c r="NK131" i="21"/>
  <c r="NK303" i="21"/>
  <c r="NK22" i="21"/>
  <c r="NK136" i="21"/>
  <c r="NK231" i="21"/>
  <c r="NK45" i="21"/>
  <c r="NK156" i="21"/>
  <c r="NK228" i="21"/>
  <c r="NK15" i="21"/>
  <c r="NK41" i="21"/>
  <c r="NK234" i="21"/>
  <c r="NK308" i="21"/>
  <c r="NK83" i="21"/>
  <c r="NK118" i="21"/>
  <c r="NK141" i="21"/>
  <c r="NK317" i="21"/>
  <c r="NK46" i="21"/>
  <c r="NK64" i="21"/>
  <c r="NK315" i="21"/>
  <c r="NK260" i="21"/>
  <c r="NK51" i="21"/>
  <c r="NK117" i="21"/>
  <c r="NK194" i="21"/>
  <c r="NK248" i="21"/>
  <c r="NK93" i="21"/>
  <c r="NK84" i="21"/>
  <c r="NK116" i="21"/>
  <c r="NK283" i="21"/>
  <c r="NK86" i="21"/>
  <c r="NK33" i="21"/>
  <c r="NK306" i="21"/>
  <c r="NK173" i="21"/>
  <c r="NK152" i="21"/>
  <c r="NK313" i="21"/>
  <c r="NK92" i="21"/>
  <c r="NK104" i="21"/>
  <c r="NK135" i="21"/>
  <c r="NK314" i="21"/>
  <c r="NK61" i="21"/>
  <c r="NK36" i="21"/>
  <c r="NK212" i="21"/>
  <c r="NK311" i="21"/>
  <c r="NK233" i="21"/>
  <c r="NK120" i="21"/>
  <c r="NK57" i="21"/>
  <c r="NK245" i="21"/>
  <c r="NK67" i="21"/>
  <c r="NK199" i="21"/>
  <c r="NK198" i="21"/>
  <c r="NK238" i="21"/>
  <c r="NK312" i="21"/>
  <c r="NK293" i="21"/>
  <c r="NK161" i="21"/>
  <c r="NK25" i="21"/>
  <c r="NK230" i="21"/>
  <c r="NK14" i="21"/>
  <c r="NK196" i="21"/>
  <c r="NK224" i="21"/>
  <c r="NK220" i="21"/>
  <c r="NK241" i="21"/>
  <c r="NK299" i="21"/>
  <c r="NK96" i="21"/>
  <c r="NK174" i="21"/>
  <c r="NK210" i="21"/>
  <c r="NK265" i="21"/>
  <c r="NK232" i="21"/>
  <c r="NK124" i="21"/>
  <c r="NK218" i="21"/>
  <c r="NK214" i="21"/>
  <c r="NK170" i="21"/>
  <c r="NK69" i="21"/>
  <c r="NK144" i="21"/>
  <c r="NK150" i="21"/>
  <c r="NK169" i="21"/>
  <c r="NK35" i="21"/>
  <c r="NK246" i="21"/>
  <c r="NK128" i="21"/>
  <c r="NK110" i="21"/>
  <c r="NK236" i="21"/>
  <c r="NK183" i="21"/>
  <c r="NK32" i="21"/>
  <c r="NK109" i="21"/>
  <c r="NK294" i="21"/>
  <c r="NK8" i="21"/>
  <c r="NK91" i="21"/>
  <c r="NK121" i="21"/>
  <c r="NK267" i="21"/>
  <c r="NK62" i="21"/>
  <c r="NK273" i="21"/>
  <c r="NK114" i="21"/>
  <c r="NK287" i="21"/>
  <c r="NK63" i="21"/>
  <c r="NK38" i="21"/>
  <c r="NK126" i="21"/>
  <c r="NK206" i="21"/>
  <c r="NK208" i="21"/>
  <c r="NK162" i="21"/>
  <c r="NK133" i="21"/>
  <c r="NK27" i="21"/>
  <c r="NK165" i="21"/>
  <c r="NK43" i="21"/>
  <c r="NK119" i="21"/>
  <c r="NK17" i="21"/>
  <c r="NK95" i="21"/>
  <c r="NK258" i="21"/>
  <c r="NK13" i="21"/>
  <c r="NK203" i="21"/>
  <c r="NK221" i="21"/>
  <c r="NK148" i="21"/>
  <c r="NK195" i="21"/>
  <c r="NK295" i="21"/>
  <c r="NK171" i="21"/>
  <c r="NK181" i="21"/>
  <c r="NK188" i="21"/>
  <c r="NK268" i="21"/>
  <c r="NK26" i="21"/>
  <c r="NK160" i="21"/>
  <c r="NK129" i="21"/>
  <c r="NK225" i="21"/>
  <c r="NK70" i="21"/>
  <c r="NK59" i="21"/>
  <c r="NK87" i="21"/>
  <c r="NK54" i="21"/>
  <c r="NK254" i="21"/>
  <c r="NK20" i="21"/>
  <c r="NK7" i="21"/>
  <c r="NK130" i="21"/>
  <c r="NK77" i="21"/>
  <c r="NK190" i="21"/>
  <c r="NK290" i="21"/>
  <c r="NK140" i="21"/>
  <c r="NK270" i="21"/>
  <c r="NK304" i="21"/>
  <c r="NK229" i="21"/>
  <c r="NK29" i="21"/>
  <c r="NK72" i="21"/>
  <c r="NK253" i="21"/>
  <c r="NK53" i="21"/>
  <c r="NK281" i="21"/>
  <c r="NK200" i="21"/>
  <c r="NK296" i="21"/>
  <c r="NK60" i="21"/>
  <c r="NK180" i="21"/>
  <c r="NK151" i="21"/>
  <c r="NK68" i="21"/>
  <c r="NK73" i="21"/>
  <c r="NK78" i="21"/>
  <c r="NK122" i="21"/>
  <c r="NK193" i="21"/>
  <c r="NK191" i="21"/>
  <c r="NK138" i="21"/>
  <c r="NK292" i="21"/>
  <c r="NK47" i="21"/>
  <c r="NK143" i="21"/>
  <c r="NK146" i="21"/>
  <c r="NK52" i="21"/>
  <c r="NK209" i="21"/>
  <c r="NK249" i="21"/>
  <c r="NK158" i="21"/>
  <c r="NK147" i="21"/>
  <c r="NK154" i="21"/>
  <c r="NK237" i="21"/>
  <c r="NK24" i="21"/>
  <c r="NK175" i="21"/>
  <c r="NK166" i="21"/>
  <c r="NK12" i="21"/>
  <c r="NK185" i="21"/>
  <c r="NK275" i="21"/>
  <c r="NK105" i="21"/>
  <c r="NK262" i="21"/>
  <c r="NK216" i="21"/>
  <c r="NK149" i="21"/>
  <c r="NK40" i="21"/>
  <c r="NK250" i="21"/>
  <c r="NK132" i="21"/>
  <c r="NK65" i="21"/>
  <c r="NK177" i="21"/>
  <c r="NK100" i="21"/>
  <c r="NK23" i="21"/>
  <c r="NK142" i="21"/>
  <c r="NK261" i="21"/>
  <c r="NK244" i="21"/>
  <c r="NK34" i="21"/>
  <c r="NK16" i="21"/>
  <c r="NK49" i="21"/>
  <c r="NK240" i="21"/>
  <c r="NK316" i="21"/>
  <c r="NK11" i="21"/>
  <c r="NK179" i="21"/>
  <c r="NK106" i="21"/>
  <c r="NK286" i="21"/>
  <c r="NK159" i="21"/>
  <c r="NK252" i="21"/>
  <c r="NK88" i="21"/>
  <c r="NK309" i="21"/>
  <c r="NK137" i="21"/>
  <c r="NK76" i="21"/>
  <c r="NK42" i="21"/>
  <c r="NK301" i="21"/>
  <c r="NK204" i="21"/>
  <c r="NK157" i="21"/>
  <c r="NK235" i="21"/>
  <c r="NK176" i="21"/>
  <c r="NK28" i="21"/>
  <c r="NK145" i="21"/>
  <c r="NK280" i="21"/>
  <c r="NK79" i="21"/>
  <c r="NK219" i="21"/>
  <c r="NK226" i="21"/>
  <c r="NK215" i="21"/>
  <c r="NK239" i="21"/>
  <c r="NK297" i="21"/>
  <c r="NK242" i="21"/>
  <c r="NK178" i="21"/>
  <c r="NK285" i="21"/>
  <c r="NK108" i="21"/>
  <c r="NK167" i="21"/>
  <c r="NK227" i="21"/>
  <c r="BK74" i="21"/>
  <c r="BK83" i="21"/>
  <c r="BK60" i="21"/>
  <c r="BK36" i="21"/>
  <c r="BK118" i="21"/>
  <c r="BK54" i="21"/>
  <c r="BK56" i="21"/>
  <c r="BK229" i="21"/>
  <c r="BK69" i="21"/>
  <c r="BK163" i="21"/>
  <c r="BK260" i="21"/>
  <c r="BK201" i="21"/>
  <c r="BK149" i="21"/>
  <c r="BK233" i="21"/>
  <c r="BK304" i="21"/>
  <c r="BK221" i="21"/>
  <c r="BK159" i="21"/>
  <c r="BK290" i="21"/>
  <c r="BK247" i="21"/>
  <c r="BK219" i="21"/>
  <c r="BK134" i="21"/>
  <c r="BK157" i="21"/>
  <c r="BK253" i="21"/>
  <c r="BK129" i="21"/>
  <c r="BK312" i="21"/>
  <c r="BK218" i="21"/>
  <c r="BK286" i="21"/>
  <c r="BK305" i="21"/>
  <c r="BK179" i="21"/>
  <c r="BK45" i="21"/>
  <c r="BK133" i="21"/>
  <c r="BK238" i="21"/>
  <c r="BK104" i="21"/>
  <c r="BK84" i="21"/>
  <c r="BK59" i="21"/>
  <c r="BK71" i="21"/>
  <c r="BK40" i="21"/>
  <c r="BK110" i="21"/>
  <c r="BK46" i="21"/>
  <c r="BK123" i="21"/>
  <c r="BK165" i="21"/>
  <c r="BK61" i="21"/>
  <c r="BK293" i="21"/>
  <c r="BK171" i="21"/>
  <c r="BK289" i="21"/>
  <c r="BK189" i="21"/>
  <c r="BK146" i="21"/>
  <c r="BK207" i="21"/>
  <c r="BK298" i="21"/>
  <c r="BK210" i="21"/>
  <c r="BK154" i="21"/>
  <c r="BK288" i="21"/>
  <c r="BK245" i="21"/>
  <c r="BK213" i="21"/>
  <c r="BK90" i="21"/>
  <c r="BK170" i="21"/>
  <c r="BK270" i="21"/>
  <c r="BK137" i="21"/>
  <c r="BK88" i="21"/>
  <c r="BK222" i="21"/>
  <c r="BK295" i="21"/>
  <c r="BK117" i="21"/>
  <c r="BK285" i="21"/>
  <c r="BK198" i="21"/>
  <c r="BK191" i="21"/>
  <c r="BK91" i="21"/>
  <c r="BK51" i="21"/>
  <c r="BK73" i="21"/>
  <c r="BK76" i="21"/>
  <c r="BK102" i="21"/>
  <c r="BK38" i="21"/>
  <c r="BK135" i="21"/>
  <c r="BK125" i="21"/>
  <c r="BK53" i="21"/>
  <c r="BK95" i="21"/>
  <c r="BK197" i="21"/>
  <c r="BK287" i="21"/>
  <c r="BK183" i="21"/>
  <c r="BK138" i="21"/>
  <c r="BK202" i="21"/>
  <c r="BK294" i="21"/>
  <c r="BK204" i="21"/>
  <c r="BK147" i="21"/>
  <c r="BK282" i="21"/>
  <c r="BK240" i="21"/>
  <c r="BK196" i="21"/>
  <c r="BK98" i="21"/>
  <c r="BK174" i="21"/>
  <c r="BK283" i="21"/>
  <c r="BK145" i="21"/>
  <c r="BK96" i="21"/>
  <c r="BK251" i="21"/>
  <c r="BK308" i="21"/>
  <c r="BK43" i="21"/>
  <c r="BK30" i="21"/>
  <c r="BK111" i="21"/>
  <c r="BK195" i="21"/>
  <c r="BK173" i="21"/>
  <c r="BK262" i="21"/>
  <c r="BK72" i="21"/>
  <c r="BK99" i="21"/>
  <c r="BK42" i="21"/>
  <c r="BK33" i="21"/>
  <c r="BK126" i="21"/>
  <c r="BK62" i="21"/>
  <c r="BK9" i="21"/>
  <c r="BK237" i="21"/>
  <c r="BK77" i="21"/>
  <c r="BK144" i="21"/>
  <c r="BK248" i="21"/>
  <c r="BK212" i="21"/>
  <c r="BK152" i="21"/>
  <c r="BK271" i="21"/>
  <c r="BK153" i="21"/>
  <c r="BK252" i="21"/>
  <c r="BK176" i="21"/>
  <c r="BK302" i="21"/>
  <c r="BK254" i="21"/>
  <c r="BK224" i="21"/>
  <c r="BK142" i="21"/>
  <c r="BK155" i="21"/>
  <c r="BK243" i="21"/>
  <c r="BK113" i="21"/>
  <c r="BK310" i="21"/>
  <c r="BK214" i="21"/>
  <c r="BK279" i="21"/>
  <c r="BK82" i="21"/>
  <c r="BK94" i="21"/>
  <c r="BK151" i="21"/>
  <c r="BK199" i="21"/>
  <c r="BK178" i="21"/>
  <c r="BK292" i="21"/>
  <c r="BK314" i="21"/>
  <c r="BK278" i="21"/>
  <c r="BK106" i="21"/>
  <c r="BK299" i="21"/>
  <c r="BK169" i="21"/>
  <c r="BK115" i="21"/>
  <c r="BK18" i="21"/>
  <c r="BK22" i="21"/>
  <c r="BK85" i="21"/>
  <c r="BK136" i="21"/>
  <c r="BK161" i="21"/>
  <c r="BK280" i="21"/>
  <c r="BK307" i="21"/>
  <c r="BK162" i="21"/>
  <c r="BK89" i="21"/>
  <c r="BK168" i="21"/>
  <c r="BK182" i="21"/>
  <c r="BK273" i="21"/>
  <c r="BK208" i="21"/>
  <c r="BK291" i="21"/>
  <c r="BK311" i="21"/>
  <c r="BK35" i="21"/>
  <c r="BK31" i="21"/>
  <c r="BK14" i="21"/>
  <c r="BK37" i="21"/>
  <c r="BK217" i="21"/>
  <c r="BK158" i="21"/>
  <c r="BK276" i="21"/>
  <c r="BK263" i="21"/>
  <c r="BK150" i="21"/>
  <c r="BK97" i="21"/>
  <c r="BK264" i="21"/>
  <c r="BK27" i="21"/>
  <c r="BK246" i="21"/>
  <c r="BK7" i="21"/>
  <c r="BK29" i="21"/>
  <c r="BK230" i="21"/>
  <c r="BK306" i="21"/>
  <c r="BK265" i="21"/>
  <c r="BK261" i="21"/>
  <c r="BK132" i="21"/>
  <c r="BK105" i="21"/>
  <c r="BK266" i="21"/>
  <c r="BK19" i="21"/>
  <c r="BK206" i="21"/>
  <c r="BK216" i="21"/>
  <c r="BK21" i="21"/>
  <c r="BK232" i="21"/>
  <c r="BK296" i="21"/>
  <c r="BK193" i="21"/>
  <c r="BK259" i="21"/>
  <c r="BK140" i="21"/>
  <c r="BK188" i="21"/>
  <c r="BK268" i="21"/>
  <c r="BK200" i="21"/>
  <c r="BK44" i="21"/>
  <c r="BK277" i="21"/>
  <c r="BK187" i="21"/>
  <c r="BK234" i="21"/>
  <c r="BK281" i="21"/>
  <c r="BK181" i="21"/>
  <c r="BK220" i="21"/>
  <c r="BK236" i="21"/>
  <c r="BK184" i="21"/>
  <c r="BK78" i="21"/>
  <c r="BK119" i="21"/>
  <c r="BK227" i="21"/>
  <c r="BK211" i="21"/>
  <c r="BK12" i="21"/>
  <c r="BK70" i="21"/>
  <c r="BK101" i="21"/>
  <c r="BK127" i="21"/>
  <c r="BK166" i="21"/>
  <c r="BK164" i="21"/>
  <c r="BK309" i="21"/>
  <c r="BK167" i="21"/>
  <c r="BK235" i="21"/>
  <c r="BK120" i="21"/>
  <c r="BK107" i="21"/>
  <c r="BK225" i="21"/>
  <c r="BK269" i="21"/>
  <c r="BK190" i="21"/>
  <c r="BK148" i="21"/>
  <c r="BK86" i="21"/>
  <c r="BK228" i="21"/>
  <c r="BK109" i="21"/>
  <c r="BK226" i="21"/>
  <c r="BK112" i="21"/>
  <c r="BK250" i="21"/>
  <c r="BK124" i="21"/>
  <c r="BK315" i="21"/>
  <c r="BK186" i="21"/>
  <c r="BK122" i="21"/>
  <c r="BK215" i="21"/>
  <c r="BK67" i="21"/>
  <c r="BK141" i="21"/>
  <c r="BK108" i="21"/>
  <c r="BK92" i="21"/>
  <c r="BK68" i="21"/>
  <c r="BK64" i="21"/>
  <c r="BK39" i="21"/>
  <c r="BK48" i="21"/>
  <c r="BK143" i="21"/>
  <c r="BK11" i="21"/>
  <c r="BK121" i="21"/>
  <c r="BK26" i="21"/>
  <c r="BK28" i="21"/>
  <c r="BK300" i="21"/>
  <c r="BK10" i="21"/>
  <c r="BK244" i="21"/>
  <c r="BK52" i="21"/>
  <c r="BK242" i="21"/>
  <c r="BK34" i="21"/>
  <c r="BK272" i="21"/>
  <c r="BK258" i="21"/>
  <c r="BK57" i="21"/>
  <c r="BK209" i="21"/>
  <c r="BK156" i="21"/>
  <c r="BK8" i="21"/>
  <c r="BK47" i="21"/>
  <c r="BK114" i="21"/>
  <c r="BK63" i="21"/>
  <c r="BK25" i="21"/>
  <c r="BK316" i="21"/>
  <c r="BK80" i="21"/>
  <c r="BK194" i="21"/>
  <c r="BK81" i="21"/>
  <c r="BK284" i="21"/>
  <c r="BK65" i="21"/>
  <c r="BK131" i="21"/>
  <c r="BK13" i="21"/>
  <c r="BK58" i="21"/>
  <c r="BK241" i="21"/>
  <c r="BK103" i="21"/>
  <c r="BK177" i="21"/>
  <c r="BK231" i="21"/>
  <c r="BK49" i="21"/>
  <c r="BK87" i="21"/>
  <c r="BK55" i="21"/>
  <c r="BK128" i="21"/>
  <c r="BK79" i="21"/>
  <c r="BK15" i="21"/>
  <c r="BK75" i="21"/>
  <c r="BK185" i="21"/>
  <c r="BK41" i="21"/>
  <c r="BK313" i="21"/>
  <c r="BK223" i="21"/>
  <c r="BK317" i="21"/>
  <c r="BK160" i="21"/>
  <c r="BK249" i="21"/>
  <c r="BK301" i="21"/>
  <c r="BK17" i="21"/>
  <c r="BK32" i="21"/>
  <c r="BK255" i="21"/>
  <c r="BK256" i="21"/>
  <c r="BK203" i="21"/>
  <c r="BK50" i="21"/>
  <c r="BK130" i="21"/>
  <c r="BK303" i="21"/>
  <c r="BK267" i="21"/>
  <c r="BK192" i="21"/>
  <c r="BK93" i="21"/>
  <c r="BK139" i="21"/>
  <c r="BK297" i="21"/>
  <c r="BK66" i="21"/>
  <c r="BK239" i="21"/>
  <c r="BK172" i="21"/>
  <c r="BK180" i="21"/>
  <c r="BK274" i="21"/>
  <c r="BK23" i="21"/>
  <c r="BK24" i="21"/>
  <c r="BK6" i="21"/>
  <c r="BK116" i="21"/>
  <c r="BK205" i="21"/>
  <c r="BK275" i="21"/>
  <c r="BK175" i="21"/>
  <c r="BK16" i="21"/>
  <c r="BK257" i="21"/>
  <c r="BK20" i="21"/>
  <c r="BK100" i="21"/>
  <c r="DS302" i="21"/>
  <c r="DS248" i="21"/>
  <c r="DS109" i="21"/>
  <c r="DS285" i="21"/>
  <c r="DS216" i="21"/>
  <c r="DS252" i="21"/>
  <c r="DS190" i="21"/>
  <c r="DS234" i="21"/>
  <c r="DS259" i="21"/>
  <c r="DS229" i="21"/>
  <c r="DS108" i="21"/>
  <c r="DS272" i="21"/>
  <c r="DS140" i="21"/>
  <c r="DS97" i="21"/>
  <c r="DS161" i="21"/>
  <c r="DS52" i="21"/>
  <c r="DS256" i="21"/>
  <c r="DS292" i="21"/>
  <c r="DS112" i="21"/>
  <c r="DS296" i="21"/>
  <c r="DS312" i="21"/>
  <c r="DS204" i="21"/>
  <c r="DS284" i="21"/>
  <c r="DS227" i="21"/>
  <c r="DS12" i="21"/>
  <c r="DS83" i="21"/>
  <c r="DS72" i="21"/>
  <c r="DS141" i="21"/>
  <c r="DS166" i="21"/>
  <c r="DS243" i="21"/>
  <c r="DS247" i="21"/>
  <c r="DS150" i="21"/>
  <c r="DS233" i="21"/>
  <c r="DS101" i="21"/>
  <c r="DS196" i="21"/>
  <c r="DS122" i="21"/>
  <c r="DS169" i="21"/>
  <c r="DS305" i="21"/>
  <c r="DS191" i="21"/>
  <c r="DS289" i="21"/>
  <c r="DS100" i="21"/>
  <c r="DS183" i="21"/>
  <c r="DS310" i="21"/>
  <c r="DS279" i="21"/>
  <c r="DS205" i="21"/>
  <c r="DS84" i="21"/>
  <c r="DS175" i="21"/>
  <c r="DS211" i="21"/>
  <c r="DS104" i="21"/>
  <c r="DS215" i="21"/>
  <c r="DS301" i="21"/>
  <c r="DS244" i="21"/>
  <c r="DS139" i="21"/>
  <c r="DS23" i="21"/>
  <c r="DS306" i="21"/>
  <c r="DS129" i="21"/>
  <c r="DS114" i="21"/>
  <c r="DS197" i="21"/>
  <c r="DS235" i="21"/>
  <c r="DS131" i="21"/>
  <c r="DS298" i="21"/>
  <c r="DS181" i="21"/>
  <c r="DS217" i="21"/>
  <c r="DS268" i="21"/>
  <c r="DS232" i="21"/>
  <c r="DS314" i="21"/>
  <c r="DS189" i="21"/>
  <c r="DS96" i="21"/>
  <c r="DS153" i="21"/>
  <c r="DS162" i="21"/>
  <c r="DS250" i="21"/>
  <c r="DS55" i="21"/>
  <c r="DS76" i="21"/>
  <c r="DS152" i="21"/>
  <c r="DS255" i="21"/>
  <c r="DS236" i="21"/>
  <c r="DS106" i="21"/>
  <c r="DS257" i="21"/>
  <c r="DS154" i="21"/>
  <c r="DS238" i="21"/>
  <c r="DS297" i="21"/>
  <c r="DS185" i="21"/>
  <c r="DS304" i="21"/>
  <c r="DS98" i="21"/>
  <c r="DS118" i="21"/>
  <c r="DS164" i="21"/>
  <c r="DS222" i="21"/>
  <c r="DS123" i="21"/>
  <c r="DS282" i="21"/>
  <c r="DS283" i="21"/>
  <c r="DS110" i="21"/>
  <c r="DS287" i="21"/>
  <c r="DS146" i="21"/>
  <c r="DS230" i="21"/>
  <c r="DS107" i="21"/>
  <c r="DS163" i="21"/>
  <c r="DS102" i="21"/>
  <c r="DS202" i="21"/>
  <c r="DS117" i="21"/>
  <c r="DS156" i="21"/>
  <c r="DS294" i="21"/>
  <c r="DS303" i="21"/>
  <c r="DS270" i="21"/>
  <c r="DS198" i="21"/>
  <c r="DS94" i="21"/>
  <c r="DS137" i="21"/>
  <c r="DS116" i="21"/>
  <c r="DS148" i="21"/>
  <c r="DS240" i="21"/>
  <c r="DS105" i="21"/>
  <c r="DS228" i="21"/>
  <c r="DS20" i="21"/>
  <c r="DS91" i="21"/>
  <c r="DS130" i="21"/>
  <c r="DS120" i="21"/>
  <c r="DS179" i="21"/>
  <c r="DS246" i="21"/>
  <c r="DS264" i="21"/>
  <c r="DS221" i="21"/>
  <c r="DS7" i="21"/>
  <c r="DS241" i="21"/>
  <c r="DS258" i="21"/>
  <c r="DS132" i="21"/>
  <c r="DS277" i="21"/>
  <c r="DS119" i="21"/>
  <c r="DS16" i="21"/>
  <c r="DS214" i="21"/>
  <c r="DS79" i="21"/>
  <c r="DS43" i="21"/>
  <c r="DS149" i="21"/>
  <c r="DS41" i="21"/>
  <c r="DS88" i="21"/>
  <c r="DS58" i="21"/>
  <c r="DS226" i="21"/>
  <c r="DS260" i="21"/>
  <c r="DS71" i="21"/>
  <c r="DS81" i="21"/>
  <c r="DS69" i="21"/>
  <c r="DS207" i="21"/>
  <c r="DS308" i="21"/>
  <c r="DS184" i="21"/>
  <c r="DS210" i="21"/>
  <c r="DS203" i="21"/>
  <c r="DS111" i="21"/>
  <c r="DS48" i="21"/>
  <c r="DS19" i="21"/>
  <c r="DS8" i="21"/>
  <c r="DS200" i="21"/>
  <c r="DS75" i="21"/>
  <c r="DS157" i="21"/>
  <c r="DS286" i="21"/>
  <c r="DS245" i="21"/>
  <c r="DS195" i="21"/>
  <c r="DS160" i="21"/>
  <c r="DS32" i="21"/>
  <c r="DS174" i="21"/>
  <c r="DS82" i="21"/>
  <c r="DS121" i="21"/>
  <c r="DS147" i="21"/>
  <c r="DS99" i="21"/>
  <c r="DS103" i="21"/>
  <c r="DS80" i="21"/>
  <c r="DS51" i="21"/>
  <c r="DS40" i="21"/>
  <c r="DS269" i="21"/>
  <c r="DS187" i="21"/>
  <c r="DS125" i="21"/>
  <c r="DS266" i="21"/>
  <c r="DS144" i="21"/>
  <c r="DS293" i="21"/>
  <c r="DS64" i="21"/>
  <c r="DS295" i="21"/>
  <c r="DS85" i="21"/>
  <c r="DS307" i="21"/>
  <c r="DS138" i="21"/>
  <c r="DS115" i="21"/>
  <c r="DS223" i="21"/>
  <c r="DS113" i="21"/>
  <c r="DS262" i="21"/>
  <c r="DS171" i="21"/>
  <c r="DS95" i="21"/>
  <c r="DS219" i="21"/>
  <c r="DS253" i="21"/>
  <c r="DS155" i="21"/>
  <c r="DS126" i="21"/>
  <c r="DS213" i="21"/>
  <c r="DS172" i="21"/>
  <c r="DS87" i="21"/>
  <c r="DS178" i="21"/>
  <c r="DS288" i="21"/>
  <c r="DS254" i="21"/>
  <c r="DS316" i="21"/>
  <c r="DS273" i="21"/>
  <c r="DS291" i="21"/>
  <c r="DS242" i="21"/>
  <c r="DS313" i="21"/>
  <c r="DS192" i="21"/>
  <c r="DS27" i="21"/>
  <c r="DS249" i="21"/>
  <c r="DS209" i="21"/>
  <c r="DS165" i="21"/>
  <c r="DS224" i="21"/>
  <c r="DS177" i="21"/>
  <c r="DS124" i="21"/>
  <c r="DS59" i="21"/>
  <c r="DS170" i="21"/>
  <c r="DS145" i="21"/>
  <c r="DS299" i="21"/>
  <c r="DS315" i="21"/>
  <c r="DS47" i="21"/>
  <c r="DS11" i="21"/>
  <c r="DS159" i="21"/>
  <c r="DS86" i="21"/>
  <c r="DS56" i="21"/>
  <c r="DS188" i="21"/>
  <c r="DS290" i="21"/>
  <c r="DS92" i="21"/>
  <c r="DS201" i="21"/>
  <c r="DS39" i="21"/>
  <c r="DS133" i="21"/>
  <c r="DS44" i="21"/>
  <c r="DS199" i="21"/>
  <c r="DS281" i="21"/>
  <c r="DS28" i="21"/>
  <c r="DS225" i="21"/>
  <c r="DS22" i="21"/>
  <c r="DS206" i="21"/>
  <c r="DS15" i="21"/>
  <c r="DS186" i="21"/>
  <c r="DS24" i="21"/>
  <c r="DS60" i="21"/>
  <c r="DS54" i="21"/>
  <c r="DS218" i="21"/>
  <c r="DS280" i="21"/>
  <c r="DS309" i="21"/>
  <c r="DS194" i="21"/>
  <c r="DS127" i="21"/>
  <c r="DS151" i="21"/>
  <c r="DS173" i="21"/>
  <c r="DS239" i="21"/>
  <c r="DS176" i="21"/>
  <c r="DS36" i="21"/>
  <c r="DS93" i="21"/>
  <c r="DS231" i="21"/>
  <c r="DS68" i="21"/>
  <c r="DS29" i="21"/>
  <c r="DS63" i="21"/>
  <c r="DS67" i="21"/>
  <c r="DS271" i="21"/>
  <c r="DS17" i="21"/>
  <c r="DS18" i="21"/>
  <c r="DS33" i="21"/>
  <c r="DS26" i="21"/>
  <c r="DS128" i="21"/>
  <c r="DS267" i="21"/>
  <c r="DS278" i="21"/>
  <c r="DS311" i="21"/>
  <c r="DS274" i="21"/>
  <c r="DS317" i="21"/>
  <c r="DS21" i="21"/>
  <c r="DS265" i="21"/>
  <c r="DS275" i="21"/>
  <c r="DS6" i="21"/>
  <c r="DS89" i="21"/>
  <c r="DS53" i="21"/>
  <c r="DS65" i="21"/>
  <c r="DS276" i="21"/>
  <c r="DS193" i="21"/>
  <c r="DS66" i="21"/>
  <c r="DS62" i="21"/>
  <c r="DS158" i="21"/>
  <c r="DS167" i="21"/>
  <c r="DS38" i="21"/>
  <c r="DS208" i="21"/>
  <c r="DS300" i="21"/>
  <c r="DS74" i="21"/>
  <c r="DS31" i="21"/>
  <c r="DS35" i="21"/>
  <c r="DS142" i="21"/>
  <c r="DS50" i="21"/>
  <c r="DS37" i="21"/>
  <c r="DS77" i="21"/>
  <c r="DS49" i="21"/>
  <c r="DS34" i="21"/>
  <c r="DS14" i="21"/>
  <c r="DS237" i="21"/>
  <c r="DS57" i="21"/>
  <c r="DS180" i="21"/>
  <c r="DS30" i="21"/>
  <c r="DS45" i="21"/>
  <c r="DS263" i="21"/>
  <c r="DS10" i="21"/>
  <c r="DS70" i="21"/>
  <c r="DS261" i="21"/>
  <c r="DS90" i="21"/>
  <c r="DS73" i="21"/>
  <c r="DS13" i="21"/>
  <c r="DS134" i="21"/>
  <c r="DS212" i="21"/>
  <c r="DS135" i="21"/>
  <c r="DS9" i="21"/>
  <c r="DS220" i="21"/>
  <c r="DS168" i="21"/>
  <c r="DS42" i="21"/>
  <c r="DS78" i="21"/>
  <c r="DS61" i="21"/>
  <c r="DS136" i="21"/>
  <c r="DS143" i="21"/>
  <c r="DS251" i="21"/>
  <c r="DS46" i="21"/>
  <c r="DS182" i="21"/>
  <c r="DS25" i="21"/>
  <c r="KQ27" i="21"/>
  <c r="KQ53" i="21"/>
  <c r="KQ237" i="21"/>
  <c r="KQ316" i="21"/>
  <c r="KQ173" i="21"/>
  <c r="KQ99" i="21"/>
  <c r="KQ155" i="21"/>
  <c r="KQ139" i="21"/>
  <c r="KQ300" i="21"/>
  <c r="KQ279" i="21"/>
  <c r="KQ90" i="21"/>
  <c r="KQ72" i="21"/>
  <c r="KQ70" i="21"/>
  <c r="KQ186" i="21"/>
  <c r="KQ288" i="21"/>
  <c r="KQ106" i="21"/>
  <c r="KQ76" i="21"/>
  <c r="KQ78" i="21"/>
  <c r="KQ187" i="21"/>
  <c r="KQ289" i="21"/>
  <c r="KQ20" i="21"/>
  <c r="KQ109" i="21"/>
  <c r="KQ196" i="21"/>
  <c r="KQ220" i="21"/>
  <c r="KQ67" i="21"/>
  <c r="KQ100" i="21"/>
  <c r="KQ55" i="21"/>
  <c r="KQ214" i="21"/>
  <c r="KQ223" i="21"/>
  <c r="KQ115" i="21"/>
  <c r="KQ264" i="21"/>
  <c r="KQ150" i="21"/>
  <c r="KQ310" i="21"/>
  <c r="KQ280" i="21"/>
  <c r="KQ31" i="21"/>
  <c r="KQ45" i="21"/>
  <c r="KQ295" i="21"/>
  <c r="KQ184" i="21"/>
  <c r="KQ286" i="21"/>
  <c r="KQ151" i="21"/>
  <c r="KQ14" i="21"/>
  <c r="KQ119" i="21"/>
  <c r="KQ233" i="21"/>
  <c r="KQ275" i="21"/>
  <c r="KQ80" i="21"/>
  <c r="KQ116" i="21"/>
  <c r="KQ63" i="21"/>
  <c r="KQ247" i="21"/>
  <c r="KQ231" i="21"/>
  <c r="KQ9" i="21"/>
  <c r="KQ92" i="21"/>
  <c r="KQ125" i="21"/>
  <c r="KQ71" i="21"/>
  <c r="KQ251" i="21"/>
  <c r="KQ239" i="21"/>
  <c r="KQ158" i="21"/>
  <c r="KQ138" i="21"/>
  <c r="KQ268" i="21"/>
  <c r="KQ263" i="21"/>
  <c r="KQ68" i="21"/>
  <c r="KQ46" i="21"/>
  <c r="KQ308" i="21"/>
  <c r="KQ185" i="21"/>
  <c r="KQ287" i="21"/>
  <c r="KQ17" i="21"/>
  <c r="KQ36" i="21"/>
  <c r="KQ133" i="21"/>
  <c r="KQ246" i="21"/>
  <c r="KQ222" i="21"/>
  <c r="KQ140" i="21"/>
  <c r="KQ111" i="21"/>
  <c r="KQ274" i="21"/>
  <c r="KQ258" i="21"/>
  <c r="KQ181" i="21"/>
  <c r="KQ156" i="21"/>
  <c r="KQ299" i="21"/>
  <c r="KQ13" i="21"/>
  <c r="KQ178" i="21"/>
  <c r="KQ197" i="21"/>
  <c r="KQ58" i="21"/>
  <c r="KQ113" i="21"/>
  <c r="KQ174" i="21"/>
  <c r="KQ224" i="21"/>
  <c r="KQ277" i="21"/>
  <c r="KQ49" i="21"/>
  <c r="KQ167" i="21"/>
  <c r="KQ203" i="21"/>
  <c r="KQ141" i="21"/>
  <c r="KQ50" i="21"/>
  <c r="KQ169" i="21"/>
  <c r="KQ243" i="21"/>
  <c r="KQ149" i="21"/>
  <c r="KQ152" i="21"/>
  <c r="KQ93" i="21"/>
  <c r="KQ194" i="21"/>
  <c r="KQ218" i="21"/>
  <c r="KQ59" i="21"/>
  <c r="KQ175" i="21"/>
  <c r="KQ285" i="21"/>
  <c r="KQ33" i="21"/>
  <c r="KQ117" i="21"/>
  <c r="KQ221" i="21"/>
  <c r="KQ298" i="21"/>
  <c r="KQ189" i="21"/>
  <c r="KQ24" i="21"/>
  <c r="KQ30" i="21"/>
  <c r="KQ199" i="21"/>
  <c r="KQ244" i="21"/>
  <c r="KQ121" i="21"/>
  <c r="KQ120" i="21"/>
  <c r="KQ249" i="21"/>
  <c r="KQ252" i="21"/>
  <c r="KQ34" i="21"/>
  <c r="KQ114" i="21"/>
  <c r="KQ77" i="21"/>
  <c r="KQ192" i="21"/>
  <c r="KQ216" i="21"/>
  <c r="KQ136" i="21"/>
  <c r="KQ85" i="21"/>
  <c r="KQ193" i="21"/>
  <c r="KQ217" i="21"/>
  <c r="KQ15" i="21"/>
  <c r="KQ43" i="21"/>
  <c r="KQ164" i="21"/>
  <c r="KQ182" i="21"/>
  <c r="KQ296" i="21"/>
  <c r="KQ144" i="21"/>
  <c r="KQ257" i="21"/>
  <c r="KQ60" i="21"/>
  <c r="KQ176" i="21"/>
  <c r="KQ293" i="21"/>
  <c r="KQ168" i="21"/>
  <c r="KQ142" i="21"/>
  <c r="KQ276" i="21"/>
  <c r="KQ135" i="21"/>
  <c r="KQ88" i="21"/>
  <c r="KQ191" i="21"/>
  <c r="KQ281" i="21"/>
  <c r="KQ52" i="21"/>
  <c r="KQ205" i="21"/>
  <c r="KQ303" i="21"/>
  <c r="KQ165" i="21"/>
  <c r="KQ8" i="21"/>
  <c r="KQ41" i="21"/>
  <c r="KQ147" i="21"/>
  <c r="KQ313" i="21"/>
  <c r="KQ255" i="21"/>
  <c r="KQ7" i="21"/>
  <c r="KQ42" i="21"/>
  <c r="KQ162" i="21"/>
  <c r="KQ132" i="21"/>
  <c r="KQ259" i="21"/>
  <c r="KQ200" i="21"/>
  <c r="KQ123" i="21"/>
  <c r="KQ102" i="21"/>
  <c r="KQ206" i="21"/>
  <c r="KQ292" i="21"/>
  <c r="KQ10" i="21"/>
  <c r="KQ84" i="21"/>
  <c r="KQ213" i="21"/>
  <c r="KQ242" i="21"/>
  <c r="KQ297" i="21"/>
  <c r="KQ18" i="21"/>
  <c r="KQ19" i="21"/>
  <c r="KQ61" i="21"/>
  <c r="KQ177" i="21"/>
  <c r="KQ301" i="21"/>
  <c r="KQ6" i="21"/>
  <c r="KQ232" i="21"/>
  <c r="KQ54" i="21"/>
  <c r="KQ131" i="21"/>
  <c r="KQ305" i="21"/>
  <c r="KQ198" i="21"/>
  <c r="KQ137" i="21"/>
  <c r="KQ225" i="21"/>
  <c r="KQ28" i="21"/>
  <c r="KQ236" i="21"/>
  <c r="KQ82" i="21"/>
  <c r="KQ190" i="21"/>
  <c r="KQ83" i="21"/>
  <c r="KQ118" i="21"/>
  <c r="KQ278" i="21"/>
  <c r="KQ145" i="21"/>
  <c r="KQ226" i="21"/>
  <c r="KQ22" i="21"/>
  <c r="KQ256" i="21"/>
  <c r="KQ66" i="21"/>
  <c r="KQ47" i="21"/>
  <c r="KQ215" i="21"/>
  <c r="KQ153" i="21"/>
  <c r="KQ267" i="21"/>
  <c r="KQ163" i="21"/>
  <c r="KQ227" i="21"/>
  <c r="KQ16" i="21"/>
  <c r="KQ35" i="21"/>
  <c r="KQ40" i="21"/>
  <c r="KQ146" i="21"/>
  <c r="KQ304" i="21"/>
  <c r="KQ128" i="21"/>
  <c r="KQ170" i="21"/>
  <c r="KQ103" i="21"/>
  <c r="KQ311" i="21"/>
  <c r="KQ273" i="21"/>
  <c r="KQ73" i="21"/>
  <c r="KQ96" i="21"/>
  <c r="KQ179" i="21"/>
  <c r="KQ229" i="21"/>
  <c r="KQ317" i="21"/>
  <c r="KQ89" i="21"/>
  <c r="KQ104" i="21"/>
  <c r="KQ180" i="21"/>
  <c r="KQ230" i="21"/>
  <c r="KQ51" i="21"/>
  <c r="KQ171" i="21"/>
  <c r="KQ254" i="21"/>
  <c r="KQ157" i="21"/>
  <c r="KQ32" i="21"/>
  <c r="KQ154" i="21"/>
  <c r="KQ65" i="21"/>
  <c r="KQ39" i="21"/>
  <c r="KQ207" i="21"/>
  <c r="KQ75" i="21"/>
  <c r="KQ294" i="21"/>
  <c r="KQ56" i="21"/>
  <c r="KQ302" i="21"/>
  <c r="KQ261" i="21"/>
  <c r="KQ112" i="21"/>
  <c r="KQ248" i="21"/>
  <c r="KQ172" i="21"/>
  <c r="KQ265" i="21"/>
  <c r="KQ12" i="21"/>
  <c r="KQ195" i="21"/>
  <c r="KQ122" i="21"/>
  <c r="KQ86" i="21"/>
  <c r="KQ290" i="21"/>
  <c r="KQ107" i="21"/>
  <c r="KQ202" i="21"/>
  <c r="KQ64" i="21"/>
  <c r="KQ235" i="21"/>
  <c r="KQ284" i="21"/>
  <c r="KQ25" i="21"/>
  <c r="KQ62" i="21"/>
  <c r="KQ208" i="21"/>
  <c r="KQ44" i="21"/>
  <c r="KQ183" i="21"/>
  <c r="KQ148" i="21"/>
  <c r="KQ159" i="21"/>
  <c r="KQ282" i="21"/>
  <c r="KQ29" i="21"/>
  <c r="KQ210" i="21"/>
  <c r="KQ126" i="21"/>
  <c r="KQ95" i="21"/>
  <c r="KQ272" i="21"/>
  <c r="KQ48" i="21"/>
  <c r="KQ260" i="21"/>
  <c r="KQ129" i="21"/>
  <c r="KQ241" i="21"/>
  <c r="KQ108" i="21"/>
  <c r="KQ79" i="21"/>
  <c r="KQ270" i="21"/>
  <c r="KQ134" i="21"/>
  <c r="KQ266" i="21"/>
  <c r="KQ57" i="21"/>
  <c r="KQ315" i="21"/>
  <c r="KQ269" i="21"/>
  <c r="KQ98" i="21"/>
  <c r="KQ228" i="21"/>
  <c r="KQ38" i="21"/>
  <c r="KQ212" i="21"/>
  <c r="KQ201" i="21"/>
  <c r="KQ240" i="21"/>
  <c r="KQ253" i="21"/>
  <c r="KQ81" i="21"/>
  <c r="KQ307" i="21"/>
  <c r="KQ105" i="21"/>
  <c r="KQ234" i="21"/>
  <c r="KQ11" i="21"/>
  <c r="KQ26" i="21"/>
  <c r="KQ161" i="21"/>
  <c r="KQ245" i="21"/>
  <c r="KQ101" i="21"/>
  <c r="KQ219" i="21"/>
  <c r="KQ91" i="21"/>
  <c r="KQ188" i="21"/>
  <c r="KQ130" i="21"/>
  <c r="KQ94" i="21"/>
  <c r="KQ291" i="21"/>
  <c r="KQ37" i="21"/>
  <c r="KQ211" i="21"/>
  <c r="KQ69" i="21"/>
  <c r="KQ309" i="21"/>
  <c r="KQ23" i="21"/>
  <c r="KQ250" i="21"/>
  <c r="KQ314" i="21"/>
  <c r="KQ21" i="21"/>
  <c r="KQ209" i="21"/>
  <c r="KQ160" i="21"/>
  <c r="KQ204" i="21"/>
  <c r="KQ283" i="21"/>
  <c r="KQ166" i="21"/>
  <c r="KQ306" i="21"/>
  <c r="KQ143" i="21"/>
  <c r="KQ74" i="21"/>
  <c r="KQ110" i="21"/>
  <c r="KQ238" i="21"/>
  <c r="KQ127" i="21"/>
  <c r="KQ262" i="21"/>
  <c r="KQ124" i="21"/>
  <c r="KQ87" i="21"/>
  <c r="KQ271" i="21"/>
  <c r="KQ97" i="21"/>
  <c r="KQ312" i="21"/>
  <c r="MX83" i="21"/>
  <c r="MX90" i="21"/>
  <c r="MX57" i="21"/>
  <c r="MX98" i="21"/>
  <c r="MX66" i="21"/>
  <c r="MX67" i="21"/>
  <c r="MX7" i="21"/>
  <c r="MX43" i="21"/>
  <c r="MX39" i="21"/>
  <c r="MX8" i="21"/>
  <c r="MX94" i="21"/>
  <c r="MX10" i="21"/>
  <c r="MX212" i="21"/>
  <c r="MX26" i="21"/>
  <c r="MX127" i="21"/>
  <c r="MX159" i="21"/>
  <c r="MX121" i="21"/>
  <c r="MX152" i="21"/>
  <c r="MX80" i="21"/>
  <c r="MX23" i="21"/>
  <c r="MX65" i="21"/>
  <c r="MX120" i="21"/>
  <c r="MX54" i="21"/>
  <c r="MX157" i="21"/>
  <c r="MX242" i="21"/>
  <c r="MX137" i="21"/>
  <c r="MX46" i="21"/>
  <c r="MX149" i="21"/>
  <c r="MX234" i="21"/>
  <c r="MX35" i="21"/>
  <c r="MX304" i="21"/>
  <c r="MX99" i="21"/>
  <c r="MX184" i="21"/>
  <c r="MX295" i="21"/>
  <c r="MX134" i="21"/>
  <c r="MX29" i="21"/>
  <c r="MX148" i="21"/>
  <c r="MX299" i="21"/>
  <c r="MX91" i="21"/>
  <c r="MX204" i="21"/>
  <c r="MX305" i="21"/>
  <c r="MX200" i="21"/>
  <c r="MX195" i="21"/>
  <c r="MX228" i="21"/>
  <c r="MX263" i="21"/>
  <c r="MX160" i="21"/>
  <c r="MX116" i="21"/>
  <c r="MX232" i="21"/>
  <c r="MX15" i="21"/>
  <c r="MX205" i="21"/>
  <c r="MX275" i="21"/>
  <c r="MX286" i="21"/>
  <c r="MX96" i="21"/>
  <c r="MX74" i="21"/>
  <c r="MX64" i="21"/>
  <c r="MX71" i="21"/>
  <c r="MX27" i="21"/>
  <c r="MX59" i="21"/>
  <c r="MX18" i="21"/>
  <c r="MX135" i="21"/>
  <c r="MX291" i="21"/>
  <c r="MX262" i="21"/>
  <c r="MX19" i="21"/>
  <c r="MX122" i="21"/>
  <c r="MX250" i="21"/>
  <c r="MX254" i="21"/>
  <c r="MX42" i="21"/>
  <c r="MX89" i="21"/>
  <c r="MX36" i="21"/>
  <c r="MX163" i="21"/>
  <c r="MX193" i="21"/>
  <c r="MX284" i="21"/>
  <c r="MX143" i="21"/>
  <c r="MX112" i="21"/>
  <c r="MX196" i="21"/>
  <c r="MX245" i="21"/>
  <c r="MX6" i="21"/>
  <c r="MX142" i="21"/>
  <c r="MX307" i="21"/>
  <c r="MX294" i="21"/>
  <c r="MX151" i="21"/>
  <c r="MX131" i="21"/>
  <c r="MX253" i="21"/>
  <c r="MX252" i="21"/>
  <c r="MX61" i="21"/>
  <c r="MX173" i="21"/>
  <c r="MX217" i="21"/>
  <c r="MX230" i="21"/>
  <c r="MX243" i="21"/>
  <c r="MX288" i="21"/>
  <c r="MX279" i="21"/>
  <c r="MX103" i="21"/>
  <c r="MX97" i="21"/>
  <c r="MX110" i="21"/>
  <c r="MX197" i="21"/>
  <c r="MX182" i="21"/>
  <c r="MX215" i="21"/>
  <c r="MX255" i="21"/>
  <c r="MX161" i="21"/>
  <c r="MX259" i="21"/>
  <c r="MX166" i="21"/>
  <c r="MX211" i="21"/>
  <c r="MX247" i="21"/>
  <c r="MX194" i="21"/>
  <c r="MX188" i="21"/>
  <c r="MX145" i="21"/>
  <c r="MX41" i="21"/>
  <c r="MX17" i="21"/>
  <c r="MX203" i="21"/>
  <c r="MX123" i="21"/>
  <c r="MX201" i="21"/>
  <c r="MX24" i="21"/>
  <c r="MX75" i="21"/>
  <c r="MX115" i="21"/>
  <c r="MX314" i="21"/>
  <c r="MX102" i="21"/>
  <c r="MX176" i="21"/>
  <c r="MX315" i="21"/>
  <c r="MX154" i="21"/>
  <c r="MX158" i="21"/>
  <c r="MX214" i="21"/>
  <c r="MX85" i="21"/>
  <c r="MX175" i="21"/>
  <c r="MX287" i="21"/>
  <c r="MX53" i="21"/>
  <c r="MX165" i="21"/>
  <c r="MX316" i="21"/>
  <c r="MX86" i="21"/>
  <c r="MX187" i="21"/>
  <c r="MX237" i="21"/>
  <c r="MX260" i="21"/>
  <c r="MX265" i="21"/>
  <c r="MX124" i="21"/>
  <c r="MX312" i="21"/>
  <c r="MX258" i="21"/>
  <c r="MX229" i="21"/>
  <c r="MX56" i="21"/>
  <c r="MX111" i="21"/>
  <c r="MX63" i="21"/>
  <c r="MX58" i="21"/>
  <c r="MX179" i="21"/>
  <c r="MX264" i="21"/>
  <c r="MX48" i="21"/>
  <c r="MX104" i="21"/>
  <c r="MX178" i="21"/>
  <c r="MX248" i="21"/>
  <c r="MX114" i="21"/>
  <c r="MX21" i="21"/>
  <c r="MX133" i="21"/>
  <c r="MX302" i="21"/>
  <c r="MX20" i="21"/>
  <c r="MX107" i="21"/>
  <c r="MX298" i="21"/>
  <c r="MX198" i="21"/>
  <c r="MX125" i="21"/>
  <c r="MX276" i="21"/>
  <c r="MX169" i="21"/>
  <c r="MX220" i="21"/>
  <c r="MX317" i="21"/>
  <c r="MX32" i="21"/>
  <c r="MX70" i="21"/>
  <c r="MX256" i="21"/>
  <c r="MX261" i="21"/>
  <c r="MX84" i="21"/>
  <c r="MX174" i="21"/>
  <c r="MX289" i="21"/>
  <c r="MX138" i="21"/>
  <c r="MX51" i="21"/>
  <c r="MX9" i="21"/>
  <c r="MX82" i="21"/>
  <c r="MX100" i="21"/>
  <c r="MX244" i="21"/>
  <c r="MX55" i="21"/>
  <c r="MX128" i="21"/>
  <c r="MX92" i="21"/>
  <c r="MX311" i="21"/>
  <c r="MX223" i="21"/>
  <c r="MX168" i="21"/>
  <c r="MX95" i="21"/>
  <c r="MX222" i="21"/>
  <c r="MX285" i="21"/>
  <c r="MX235" i="21"/>
  <c r="MX171" i="21"/>
  <c r="MX226" i="21"/>
  <c r="MX77" i="21"/>
  <c r="MX313" i="21"/>
  <c r="MX277" i="21"/>
  <c r="MX62" i="21"/>
  <c r="MX251" i="21"/>
  <c r="MX162" i="21"/>
  <c r="MX281" i="21"/>
  <c r="MX181" i="21"/>
  <c r="MX117" i="21"/>
  <c r="MX268" i="21"/>
  <c r="MX73" i="21"/>
  <c r="MX72" i="21"/>
  <c r="MX130" i="21"/>
  <c r="MX164" i="21"/>
  <c r="MX308" i="21"/>
  <c r="MX126" i="21"/>
  <c r="MX156" i="21"/>
  <c r="MX300" i="21"/>
  <c r="MX47" i="21"/>
  <c r="MX31" i="21"/>
  <c r="MX30" i="21"/>
  <c r="MX183" i="21"/>
  <c r="MX113" i="21"/>
  <c r="MX297" i="21"/>
  <c r="MX246" i="21"/>
  <c r="MX22" i="21"/>
  <c r="MX185" i="21"/>
  <c r="MX146" i="21"/>
  <c r="MX224" i="21"/>
  <c r="MX206" i="21"/>
  <c r="MX274" i="21"/>
  <c r="MX69" i="21"/>
  <c r="MX199" i="21"/>
  <c r="MX269" i="21"/>
  <c r="MX60" i="21"/>
  <c r="MX93" i="21"/>
  <c r="MX309" i="21"/>
  <c r="MX52" i="21"/>
  <c r="MX290" i="21"/>
  <c r="MX301" i="21"/>
  <c r="MX25" i="21"/>
  <c r="MX105" i="21"/>
  <c r="MX282" i="21"/>
  <c r="MX44" i="21"/>
  <c r="MX141" i="21"/>
  <c r="MX310" i="21"/>
  <c r="MX272" i="21"/>
  <c r="MX266" i="21"/>
  <c r="MX186" i="21"/>
  <c r="MX209" i="21"/>
  <c r="MX16" i="21"/>
  <c r="MX139" i="21"/>
  <c r="MX296" i="21"/>
  <c r="MX14" i="21"/>
  <c r="MX177" i="21"/>
  <c r="MX40" i="21"/>
  <c r="MX136" i="21"/>
  <c r="MX238" i="21"/>
  <c r="MX119" i="21"/>
  <c r="MX221" i="21"/>
  <c r="MX180" i="21"/>
  <c r="MX150" i="21"/>
  <c r="MX283" i="21"/>
  <c r="MX106" i="21"/>
  <c r="MX239" i="21"/>
  <c r="MX303" i="21"/>
  <c r="MX155" i="21"/>
  <c r="MX267" i="21"/>
  <c r="MX108" i="21"/>
  <c r="MX280" i="21"/>
  <c r="MX213" i="21"/>
  <c r="MX190" i="21"/>
  <c r="MX273" i="21"/>
  <c r="MX78" i="21"/>
  <c r="MX306" i="21"/>
  <c r="MX13" i="21"/>
  <c r="MX33" i="21"/>
  <c r="MX50" i="21"/>
  <c r="MX45" i="21"/>
  <c r="MX231" i="21"/>
  <c r="MX37" i="21"/>
  <c r="MX227" i="21"/>
  <c r="MX34" i="21"/>
  <c r="MX236" i="21"/>
  <c r="MX241" i="21"/>
  <c r="MX38" i="21"/>
  <c r="MX191" i="21"/>
  <c r="MX292" i="21"/>
  <c r="MX249" i="21"/>
  <c r="MX219" i="21"/>
  <c r="MX233" i="21"/>
  <c r="MX68" i="21"/>
  <c r="MX172" i="21"/>
  <c r="MX257" i="21"/>
  <c r="MX167" i="21"/>
  <c r="MX109" i="21"/>
  <c r="MX278" i="21"/>
  <c r="MX147" i="21"/>
  <c r="MX240" i="21"/>
  <c r="MX81" i="21"/>
  <c r="MX88" i="21"/>
  <c r="MX153" i="21"/>
  <c r="MX216" i="21"/>
  <c r="MX129" i="21"/>
  <c r="MX208" i="21"/>
  <c r="MX207" i="21"/>
  <c r="MX140" i="21"/>
  <c r="MX218" i="21"/>
  <c r="MX87" i="21"/>
  <c r="MX118" i="21"/>
  <c r="MX192" i="21"/>
  <c r="MX293" i="21"/>
  <c r="MX28" i="21"/>
  <c r="MX132" i="21"/>
  <c r="MX210" i="21"/>
  <c r="MX144" i="21"/>
  <c r="MX101" i="21"/>
  <c r="MX270" i="21"/>
  <c r="MX76" i="21"/>
  <c r="MX189" i="21"/>
  <c r="MX271" i="21"/>
  <c r="MX202" i="21"/>
  <c r="MX225" i="21"/>
  <c r="MX12" i="21"/>
  <c r="MX49" i="21"/>
  <c r="MX79" i="21"/>
  <c r="MX11" i="21"/>
  <c r="MX170" i="21"/>
  <c r="ET50" i="21"/>
  <c r="ET85" i="21"/>
  <c r="ET125" i="21"/>
  <c r="ET185" i="21"/>
  <c r="ET162" i="21"/>
  <c r="ET16" i="21"/>
  <c r="ET93" i="21"/>
  <c r="ET188" i="21"/>
  <c r="ET307" i="21"/>
  <c r="ET251" i="21"/>
  <c r="ET38" i="21"/>
  <c r="ET199" i="21"/>
  <c r="ET120" i="21"/>
  <c r="ET295" i="21"/>
  <c r="ET126" i="21"/>
  <c r="ET161" i="21"/>
  <c r="ET127" i="21"/>
  <c r="ET281" i="21"/>
  <c r="ET55" i="21"/>
  <c r="ET248" i="21"/>
  <c r="ET264" i="21"/>
  <c r="ET172" i="21"/>
  <c r="ET301" i="21"/>
  <c r="ET67" i="21"/>
  <c r="ET109" i="21"/>
  <c r="ET189" i="21"/>
  <c r="ET208" i="21"/>
  <c r="ET282" i="21"/>
  <c r="ET139" i="21"/>
  <c r="ET223" i="21"/>
  <c r="ET267" i="21"/>
  <c r="ET202" i="21"/>
  <c r="ET76" i="21"/>
  <c r="ET151" i="21"/>
  <c r="ET115" i="21"/>
  <c r="ET315" i="21"/>
  <c r="ET210" i="21"/>
  <c r="ET7" i="21"/>
  <c r="ET238" i="21"/>
  <c r="ET132" i="21"/>
  <c r="ET103" i="21"/>
  <c r="ET254" i="21"/>
  <c r="ET92" i="21"/>
  <c r="ET100" i="21"/>
  <c r="ET142" i="21"/>
  <c r="ET227" i="21"/>
  <c r="ET20" i="21"/>
  <c r="ET149" i="21"/>
  <c r="ET72" i="21"/>
  <c r="ET167" i="21"/>
  <c r="ET286" i="21"/>
  <c r="ET74" i="21"/>
  <c r="ET14" i="21"/>
  <c r="ET257" i="21"/>
  <c r="ET278" i="21"/>
  <c r="ET173" i="21"/>
  <c r="ET302" i="21"/>
  <c r="ET91" i="21"/>
  <c r="ET130" i="21"/>
  <c r="ET211" i="21"/>
  <c r="ET170" i="21"/>
  <c r="ET42" i="21"/>
  <c r="ET65" i="21"/>
  <c r="ET26" i="21"/>
  <c r="ET155" i="21"/>
  <c r="ET272" i="21"/>
  <c r="ET266" i="21"/>
  <c r="ET12" i="21"/>
  <c r="ET39" i="21"/>
  <c r="ET201" i="21"/>
  <c r="ET128" i="21"/>
  <c r="ET296" i="21"/>
  <c r="ET15" i="21"/>
  <c r="ET41" i="21"/>
  <c r="ET106" i="21"/>
  <c r="ET48" i="21"/>
  <c r="ET164" i="21"/>
  <c r="ET283" i="21"/>
  <c r="ET59" i="21"/>
  <c r="ET147" i="21"/>
  <c r="ET86" i="21"/>
  <c r="ET81" i="21"/>
  <c r="ET134" i="21"/>
  <c r="ET226" i="21"/>
  <c r="ET44" i="21"/>
  <c r="ET29" i="21"/>
  <c r="ET18" i="21"/>
  <c r="ET150" i="21"/>
  <c r="ET263" i="21"/>
  <c r="ET258" i="21"/>
  <c r="ET36" i="21"/>
  <c r="ET104" i="21"/>
  <c r="ET84" i="21"/>
  <c r="ET111" i="21"/>
  <c r="ET118" i="21"/>
  <c r="ET148" i="21"/>
  <c r="ET228" i="21"/>
  <c r="ET196" i="21"/>
  <c r="ET213" i="21"/>
  <c r="ET186" i="21"/>
  <c r="ET13" i="21"/>
  <c r="ET27" i="21"/>
  <c r="ET95" i="21"/>
  <c r="ET312" i="21"/>
  <c r="ET105" i="21"/>
  <c r="ET83" i="21"/>
  <c r="ET88" i="21"/>
  <c r="ET279" i="21"/>
  <c r="ET68" i="21"/>
  <c r="ET11" i="21"/>
  <c r="ET182" i="21"/>
  <c r="ET299" i="21"/>
  <c r="ET78" i="21"/>
  <c r="ET69" i="21"/>
  <c r="ET19" i="21"/>
  <c r="ET183" i="21"/>
  <c r="ET300" i="21"/>
  <c r="ET31" i="21"/>
  <c r="ET124" i="21"/>
  <c r="ET165" i="21"/>
  <c r="ET309" i="21"/>
  <c r="ET174" i="21"/>
  <c r="ET99" i="21"/>
  <c r="ET102" i="21"/>
  <c r="ET178" i="21"/>
  <c r="ET141" i="21"/>
  <c r="ET82" i="21"/>
  <c r="ET180" i="21"/>
  <c r="ET305" i="21"/>
  <c r="ET70" i="21"/>
  <c r="ET277" i="21"/>
  <c r="ET261" i="21"/>
  <c r="ET306" i="21"/>
  <c r="ET57" i="21"/>
  <c r="ET47" i="21"/>
  <c r="ET200" i="21"/>
  <c r="ET244" i="21"/>
  <c r="ET247" i="21"/>
  <c r="ET6" i="21"/>
  <c r="ET61" i="21"/>
  <c r="ET259" i="21"/>
  <c r="ET143" i="21"/>
  <c r="ET236" i="21"/>
  <c r="ET32" i="21"/>
  <c r="ET62" i="21"/>
  <c r="ET268" i="21"/>
  <c r="ET171" i="21"/>
  <c r="ET291" i="21"/>
  <c r="ET10" i="21"/>
  <c r="ET246" i="21"/>
  <c r="ET37" i="21"/>
  <c r="ET112" i="21"/>
  <c r="ET96" i="21"/>
  <c r="ET206" i="21"/>
  <c r="ET273" i="21"/>
  <c r="ET22" i="21"/>
  <c r="ET241" i="21"/>
  <c r="ET256" i="21"/>
  <c r="ET287" i="21"/>
  <c r="ET46" i="21"/>
  <c r="ET63" i="21"/>
  <c r="ET121" i="21"/>
  <c r="ET234" i="21"/>
  <c r="ET73" i="21"/>
  <c r="ET24" i="21"/>
  <c r="ET311" i="21"/>
  <c r="ET181" i="21"/>
  <c r="ET194" i="21"/>
  <c r="ET190" i="21"/>
  <c r="ET205" i="21"/>
  <c r="ET221" i="21"/>
  <c r="ET229" i="21"/>
  <c r="ET77" i="21"/>
  <c r="ET245" i="21"/>
  <c r="ET219" i="21"/>
  <c r="ET252" i="21"/>
  <c r="ET237" i="21"/>
  <c r="ET159" i="21"/>
  <c r="ET231" i="21"/>
  <c r="ET140" i="21"/>
  <c r="ET166" i="21"/>
  <c r="ET90" i="21"/>
  <c r="ET179" i="21"/>
  <c r="ET304" i="21"/>
  <c r="ET66" i="21"/>
  <c r="ET156" i="21"/>
  <c r="ET176" i="21"/>
  <c r="ET274" i="21"/>
  <c r="ET195" i="21"/>
  <c r="ET293" i="21"/>
  <c r="ET58" i="21"/>
  <c r="ET145" i="21"/>
  <c r="ET269" i="21"/>
  <c r="ET160" i="21"/>
  <c r="ET54" i="21"/>
  <c r="ET9" i="21"/>
  <c r="ET215" i="21"/>
  <c r="ET198" i="21"/>
  <c r="ET157" i="21"/>
  <c r="ET168" i="21"/>
  <c r="ET79" i="21"/>
  <c r="ET56" i="21"/>
  <c r="ET284" i="21"/>
  <c r="ET53" i="21"/>
  <c r="ET87" i="21"/>
  <c r="ET303" i="21"/>
  <c r="ET51" i="21"/>
  <c r="ET23" i="21"/>
  <c r="ET192" i="21"/>
  <c r="ET119" i="21"/>
  <c r="ET49" i="21"/>
  <c r="ET123" i="21"/>
  <c r="ET108" i="21"/>
  <c r="ET308" i="21"/>
  <c r="ET21" i="21"/>
  <c r="ET131" i="21"/>
  <c r="ET250" i="21"/>
  <c r="ET28" i="21"/>
  <c r="ET197" i="21"/>
  <c r="ET294" i="21"/>
  <c r="ET122" i="21"/>
  <c r="ET175" i="21"/>
  <c r="ET110" i="21"/>
  <c r="ET80" i="21"/>
  <c r="ET270" i="21"/>
  <c r="ET71" i="21"/>
  <c r="ET239" i="21"/>
  <c r="ET314" i="21"/>
  <c r="ET64" i="21"/>
  <c r="ET285" i="21"/>
  <c r="ET152" i="21"/>
  <c r="ET255" i="21"/>
  <c r="ET52" i="21"/>
  <c r="ET17" i="21"/>
  <c r="ET187" i="21"/>
  <c r="ET243" i="21"/>
  <c r="ET146" i="21"/>
  <c r="ET184" i="21"/>
  <c r="ET292" i="21"/>
  <c r="ET25" i="21"/>
  <c r="ET235" i="21"/>
  <c r="ET169" i="21"/>
  <c r="ET117" i="21"/>
  <c r="ET253" i="21"/>
  <c r="ET262" i="21"/>
  <c r="ET8" i="21"/>
  <c r="ET129" i="21"/>
  <c r="ET275" i="21"/>
  <c r="ET276" i="21"/>
  <c r="ET35" i="21"/>
  <c r="ET154" i="21"/>
  <c r="ET203" i="21"/>
  <c r="ET297" i="21"/>
  <c r="ET101" i="21"/>
  <c r="ET75" i="21"/>
  <c r="ET107" i="21"/>
  <c r="ET310" i="21"/>
  <c r="ET218" i="21"/>
  <c r="ET114" i="21"/>
  <c r="ET288" i="21"/>
  <c r="ET45" i="21"/>
  <c r="ET191" i="21"/>
  <c r="ET43" i="21"/>
  <c r="ET193" i="21"/>
  <c r="ET158" i="21"/>
  <c r="ET212" i="21"/>
  <c r="ET265" i="21"/>
  <c r="ET220" i="21"/>
  <c r="ET144" i="21"/>
  <c r="ET240" i="21"/>
  <c r="ET163" i="21"/>
  <c r="ET113" i="21"/>
  <c r="ET133" i="21"/>
  <c r="ET135" i="21"/>
  <c r="ET33" i="21"/>
  <c r="ET214" i="21"/>
  <c r="ET34" i="21"/>
  <c r="ET232" i="21"/>
  <c r="ET222" i="21"/>
  <c r="ET116" i="21"/>
  <c r="ET177" i="21"/>
  <c r="ET89" i="21"/>
  <c r="ET216" i="21"/>
  <c r="ET98" i="21"/>
  <c r="ET224" i="21"/>
  <c r="ET60" i="21"/>
  <c r="ET280" i="21"/>
  <c r="ET137" i="21"/>
  <c r="ET136" i="21"/>
  <c r="ET233" i="21"/>
  <c r="ET209" i="21"/>
  <c r="ET249" i="21"/>
  <c r="ET217" i="21"/>
  <c r="ET271" i="21"/>
  <c r="ET230" i="21"/>
  <c r="ET97" i="21"/>
  <c r="ET242" i="21"/>
  <c r="ET316" i="21"/>
  <c r="ET138" i="21"/>
  <c r="ET289" i="21"/>
  <c r="ET153" i="21"/>
  <c r="ET317" i="21"/>
  <c r="ET207" i="21"/>
  <c r="ET225" i="21"/>
  <c r="ET204" i="21"/>
  <c r="ET313" i="21"/>
  <c r="ET94" i="21"/>
  <c r="ET260" i="21"/>
  <c r="ET290" i="21"/>
  <c r="ET30" i="21"/>
  <c r="ET40" i="21"/>
  <c r="ET298" i="21"/>
  <c r="HN8" i="21"/>
  <c r="HN119" i="21"/>
  <c r="HN138" i="21"/>
  <c r="HN263" i="21"/>
  <c r="HN103" i="21"/>
  <c r="HN168" i="21"/>
  <c r="HN251" i="21"/>
  <c r="HN276" i="21"/>
  <c r="HN9" i="21"/>
  <c r="HN47" i="21"/>
  <c r="HN228" i="21"/>
  <c r="HN172" i="21"/>
  <c r="HN290" i="21"/>
  <c r="HN25" i="21"/>
  <c r="HN55" i="21"/>
  <c r="HN52" i="21"/>
  <c r="HN109" i="21"/>
  <c r="HN261" i="21"/>
  <c r="HN202" i="21"/>
  <c r="HN238" i="21"/>
  <c r="HN42" i="21"/>
  <c r="HN181" i="21"/>
  <c r="HN305" i="21"/>
  <c r="HN58" i="21"/>
  <c r="HN85" i="21"/>
  <c r="HN169" i="21"/>
  <c r="HN237" i="21"/>
  <c r="HN249" i="21"/>
  <c r="HN175" i="21"/>
  <c r="HN101" i="21"/>
  <c r="HN54" i="21"/>
  <c r="HN80" i="21"/>
  <c r="HN179" i="21"/>
  <c r="HN248" i="21"/>
  <c r="HN41" i="21"/>
  <c r="HN200" i="21"/>
  <c r="HN34" i="21"/>
  <c r="HN21" i="21"/>
  <c r="HN105" i="21"/>
  <c r="HN122" i="21"/>
  <c r="HN233" i="21"/>
  <c r="HN62" i="21"/>
  <c r="HN315" i="21"/>
  <c r="HN307" i="21"/>
  <c r="HN219" i="21"/>
  <c r="HN255" i="21"/>
  <c r="HN104" i="21"/>
  <c r="HN37" i="21"/>
  <c r="HN136" i="21"/>
  <c r="HN146" i="21"/>
  <c r="HN268" i="21"/>
  <c r="HN204" i="21"/>
  <c r="HN144" i="21"/>
  <c r="HN145" i="21"/>
  <c r="HN277" i="21"/>
  <c r="HN311" i="21"/>
  <c r="HN59" i="21"/>
  <c r="HN161" i="21"/>
  <c r="HN94" i="21"/>
  <c r="HN6" i="21"/>
  <c r="HN142" i="21"/>
  <c r="HN131" i="21"/>
  <c r="HN242" i="21"/>
  <c r="HN67" i="21"/>
  <c r="HN279" i="21"/>
  <c r="HN68" i="21"/>
  <c r="HN74" i="21"/>
  <c r="HN189" i="21"/>
  <c r="HN234" i="21"/>
  <c r="HN313" i="21"/>
  <c r="HN153" i="21"/>
  <c r="HN28" i="21"/>
  <c r="HN15" i="21"/>
  <c r="HN194" i="21"/>
  <c r="HN132" i="21"/>
  <c r="HN302" i="21"/>
  <c r="HN61" i="21"/>
  <c r="HN291" i="21"/>
  <c r="HN36" i="21"/>
  <c r="HN99" i="21"/>
  <c r="HN217" i="21"/>
  <c r="HN186" i="21"/>
  <c r="HN232" i="21"/>
  <c r="HN64" i="21"/>
  <c r="HN108" i="21"/>
  <c r="HN187" i="21"/>
  <c r="HN159" i="21"/>
  <c r="HN139" i="21"/>
  <c r="HN243" i="21"/>
  <c r="HN66" i="21"/>
  <c r="HN126" i="21"/>
  <c r="HN79" i="21"/>
  <c r="HN256" i="21"/>
  <c r="HN260" i="21"/>
  <c r="HN100" i="21"/>
  <c r="HN56" i="21"/>
  <c r="HN173" i="21"/>
  <c r="HN206" i="21"/>
  <c r="HN297" i="21"/>
  <c r="HN157" i="21"/>
  <c r="HN19" i="21"/>
  <c r="HN75" i="21"/>
  <c r="HN96" i="21"/>
  <c r="HN212" i="21"/>
  <c r="HN227" i="21"/>
  <c r="HN184" i="21"/>
  <c r="HN116" i="21"/>
  <c r="HN210" i="21"/>
  <c r="HN259" i="21"/>
  <c r="HN287" i="21"/>
  <c r="HN207" i="21"/>
  <c r="HN282" i="21"/>
  <c r="HN134" i="21"/>
  <c r="HN98" i="21"/>
  <c r="HN89" i="21"/>
  <c r="HN201" i="21"/>
  <c r="HN293" i="21"/>
  <c r="HN285" i="21"/>
  <c r="HN77" i="21"/>
  <c r="HN284" i="21"/>
  <c r="HN129" i="21"/>
  <c r="HN123" i="21"/>
  <c r="HN314" i="21"/>
  <c r="HN88" i="21"/>
  <c r="HN118" i="21"/>
  <c r="HN241" i="21"/>
  <c r="HN235" i="21"/>
  <c r="HN117" i="21"/>
  <c r="HN14" i="21"/>
  <c r="HN167" i="21"/>
  <c r="HN147" i="21"/>
  <c r="HN244" i="21"/>
  <c r="HN120" i="21"/>
  <c r="HN193" i="21"/>
  <c r="HN264" i="21"/>
  <c r="HN316" i="21"/>
  <c r="HN137" i="21"/>
  <c r="HN60" i="21"/>
  <c r="HN31" i="21"/>
  <c r="HN198" i="21"/>
  <c r="HN148" i="21"/>
  <c r="HN304" i="21"/>
  <c r="HN177" i="21"/>
  <c r="HN231" i="21"/>
  <c r="HN195" i="21"/>
  <c r="HN174" i="21"/>
  <c r="HN170" i="21"/>
  <c r="HN208" i="21"/>
  <c r="HN274" i="21"/>
  <c r="HN69" i="21"/>
  <c r="HN16" i="21"/>
  <c r="HN185" i="21"/>
  <c r="HN252" i="21"/>
  <c r="HN257" i="21"/>
  <c r="HN203" i="21"/>
  <c r="HN156" i="21"/>
  <c r="HN309" i="21"/>
  <c r="HN35" i="21"/>
  <c r="HN92" i="21"/>
  <c r="HN135" i="21"/>
  <c r="HN267" i="21"/>
  <c r="HN298" i="21"/>
  <c r="HN113" i="21"/>
  <c r="HN45" i="21"/>
  <c r="HN149" i="21"/>
  <c r="HN154" i="21"/>
  <c r="HN286" i="21"/>
  <c r="HN11" i="21"/>
  <c r="HN53" i="21"/>
  <c r="HN213" i="21"/>
  <c r="HN110" i="21"/>
  <c r="HN111" i="21"/>
  <c r="HN218" i="21"/>
  <c r="HN295" i="21"/>
  <c r="HN63" i="21"/>
  <c r="HN199" i="21"/>
  <c r="HN43" i="21"/>
  <c r="HN82" i="21"/>
  <c r="HN112" i="21"/>
  <c r="HN107" i="21"/>
  <c r="HN308" i="21"/>
  <c r="HN163" i="21"/>
  <c r="HN230" i="21"/>
  <c r="HN78" i="21"/>
  <c r="HN211" i="21"/>
  <c r="HN239" i="21"/>
  <c r="HN262" i="21"/>
  <c r="HN44" i="21"/>
  <c r="HN23" i="21"/>
  <c r="HN196" i="21"/>
  <c r="HN140" i="21"/>
  <c r="HN303" i="21"/>
  <c r="HN128" i="21"/>
  <c r="HN229" i="21"/>
  <c r="HN296" i="21"/>
  <c r="HN65" i="21"/>
  <c r="HN39" i="21"/>
  <c r="HN220" i="21"/>
  <c r="HN164" i="21"/>
  <c r="HN236" i="21"/>
  <c r="HN151" i="21"/>
  <c r="HN143" i="21"/>
  <c r="HN87" i="21"/>
  <c r="HN266" i="21"/>
  <c r="HN278" i="21"/>
  <c r="HN17" i="21"/>
  <c r="HN160" i="21"/>
  <c r="HN71" i="21"/>
  <c r="HN32" i="21"/>
  <c r="HN224" i="21"/>
  <c r="HN275" i="21"/>
  <c r="HN273" i="21"/>
  <c r="HN197" i="21"/>
  <c r="HN283" i="21"/>
  <c r="HN49" i="21"/>
  <c r="HN222" i="21"/>
  <c r="HN72" i="21"/>
  <c r="HN171" i="21"/>
  <c r="HN247" i="21"/>
  <c r="HN73" i="21"/>
  <c r="HN214" i="21"/>
  <c r="HN18" i="21"/>
  <c r="HN13" i="21"/>
  <c r="HN272" i="21"/>
  <c r="HN114" i="21"/>
  <c r="HN215" i="21"/>
  <c r="HN158" i="21"/>
  <c r="HN166" i="21"/>
  <c r="HN102" i="21"/>
  <c r="HN97" i="21"/>
  <c r="HN205" i="21"/>
  <c r="HN294" i="21"/>
  <c r="HN40" i="21"/>
  <c r="HN269" i="21"/>
  <c r="HN288" i="21"/>
  <c r="HN281" i="21"/>
  <c r="HN226" i="21"/>
  <c r="HN127" i="21"/>
  <c r="HN141" i="21"/>
  <c r="HN254" i="21"/>
  <c r="HN317" i="21"/>
  <c r="HN10" i="21"/>
  <c r="HN22" i="21"/>
  <c r="HN183" i="21"/>
  <c r="HN155" i="21"/>
  <c r="HN245" i="21"/>
  <c r="HN26" i="21"/>
  <c r="HN30" i="21"/>
  <c r="HN93" i="21"/>
  <c r="HN133" i="21"/>
  <c r="HN223" i="21"/>
  <c r="HN258" i="21"/>
  <c r="HN95" i="21"/>
  <c r="HN300" i="21"/>
  <c r="HN84" i="21"/>
  <c r="HN46" i="21"/>
  <c r="HN192" i="21"/>
  <c r="HN124" i="21"/>
  <c r="HN301" i="21"/>
  <c r="HN191" i="21"/>
  <c r="HN246" i="21"/>
  <c r="HN20" i="21"/>
  <c r="HN86" i="21"/>
  <c r="HN190" i="21"/>
  <c r="HN178" i="21"/>
  <c r="HN216" i="21"/>
  <c r="HN162" i="21"/>
  <c r="HN70" i="21"/>
  <c r="HN24" i="21"/>
  <c r="HN209" i="21"/>
  <c r="HN270" i="21"/>
  <c r="HN265" i="21"/>
  <c r="HN150" i="21"/>
  <c r="HN225" i="21"/>
  <c r="HN271" i="21"/>
  <c r="HN83" i="21"/>
  <c r="HN48" i="21"/>
  <c r="HN165" i="21"/>
  <c r="HN306" i="21"/>
  <c r="HN289" i="21"/>
  <c r="HN51" i="21"/>
  <c r="HN121" i="21"/>
  <c r="HN152" i="21"/>
  <c r="HN280" i="21"/>
  <c r="HN299" i="21"/>
  <c r="HN90" i="21"/>
  <c r="HN182" i="21"/>
  <c r="HN50" i="21"/>
  <c r="HN29" i="21"/>
  <c r="HN106" i="21"/>
  <c r="HN130" i="21"/>
  <c r="HN250" i="21"/>
  <c r="HN33" i="21"/>
  <c r="HN176" i="21"/>
  <c r="HN312" i="21"/>
  <c r="HN12" i="21"/>
  <c r="HN7" i="21"/>
  <c r="HN81" i="21"/>
  <c r="HN188" i="21"/>
  <c r="HN292" i="21"/>
  <c r="HN38" i="21"/>
  <c r="HN57" i="21"/>
  <c r="HN240" i="21"/>
  <c r="HN125" i="21"/>
  <c r="HN115" i="21"/>
  <c r="HN310" i="21"/>
  <c r="HN27" i="21"/>
  <c r="HN180" i="21"/>
  <c r="HN76" i="21"/>
  <c r="HN91" i="21"/>
  <c r="HN221" i="21"/>
  <c r="HN253" i="21"/>
  <c r="JV84" i="21"/>
  <c r="JV23" i="21"/>
  <c r="JV218" i="21"/>
  <c r="JV263" i="21"/>
  <c r="JV274" i="21"/>
  <c r="JV44" i="21"/>
  <c r="JV28" i="21"/>
  <c r="JV88" i="21"/>
  <c r="JV267" i="21"/>
  <c r="JV312" i="21"/>
  <c r="JV135" i="21"/>
  <c r="JV89" i="21"/>
  <c r="JV132" i="21"/>
  <c r="JV285" i="21"/>
  <c r="JV248" i="21"/>
  <c r="JV169" i="21"/>
  <c r="JV39" i="21"/>
  <c r="JV255" i="21"/>
  <c r="JV204" i="21"/>
  <c r="JV290" i="21"/>
  <c r="JV163" i="21"/>
  <c r="JV134" i="21"/>
  <c r="JV253" i="21"/>
  <c r="JV168" i="21"/>
  <c r="JV304" i="21"/>
  <c r="JV22" i="21"/>
  <c r="JV16" i="21"/>
  <c r="JV259" i="21"/>
  <c r="JV283" i="21"/>
  <c r="JV102" i="21"/>
  <c r="JV162" i="21"/>
  <c r="JV150" i="21"/>
  <c r="JV112" i="21"/>
  <c r="JV227" i="21"/>
  <c r="JV155" i="21"/>
  <c r="JV64" i="21"/>
  <c r="JV190" i="21"/>
  <c r="JV295" i="21"/>
  <c r="JV37" i="21"/>
  <c r="JV157" i="21"/>
  <c r="JV70" i="21"/>
  <c r="JV164" i="21"/>
  <c r="JV128" i="21"/>
  <c r="JV299" i="21"/>
  <c r="JV33" i="21"/>
  <c r="JV119" i="21"/>
  <c r="JV252" i="21"/>
  <c r="JV301" i="21"/>
  <c r="JV81" i="21"/>
  <c r="JV111" i="21"/>
  <c r="JV147" i="21"/>
  <c r="JV278" i="21"/>
  <c r="JV313" i="21"/>
  <c r="JV93" i="21"/>
  <c r="JV121" i="21"/>
  <c r="JV251" i="21"/>
  <c r="JV262" i="21"/>
  <c r="JV186" i="21"/>
  <c r="JV47" i="21"/>
  <c r="JV264" i="21"/>
  <c r="JV205" i="21"/>
  <c r="JV298" i="21"/>
  <c r="JV27" i="21"/>
  <c r="JV80" i="21"/>
  <c r="JV192" i="21"/>
  <c r="JV297" i="21"/>
  <c r="JV25" i="21"/>
  <c r="JV230" i="21"/>
  <c r="JV146" i="21"/>
  <c r="JV144" i="21"/>
  <c r="JV91" i="21"/>
  <c r="JV94" i="21"/>
  <c r="JV213" i="21"/>
  <c r="JV152" i="21"/>
  <c r="JV302" i="21"/>
  <c r="JV99" i="21"/>
  <c r="JV154" i="21"/>
  <c r="JV216" i="21"/>
  <c r="JV198" i="21"/>
  <c r="JV29" i="21"/>
  <c r="JV122" i="21"/>
  <c r="JV260" i="21"/>
  <c r="JV277" i="21"/>
  <c r="JV75" i="21"/>
  <c r="JV189" i="21"/>
  <c r="JV118" i="21"/>
  <c r="JV256" i="21"/>
  <c r="JV246" i="21"/>
  <c r="JV30" i="21"/>
  <c r="JV201" i="21"/>
  <c r="JV55" i="21"/>
  <c r="JV161" i="21"/>
  <c r="JV206" i="21"/>
  <c r="JV306" i="21"/>
  <c r="JV83" i="21"/>
  <c r="JV24" i="21"/>
  <c r="JV193" i="21"/>
  <c r="JV247" i="21"/>
  <c r="JV10" i="21"/>
  <c r="JV15" i="21"/>
  <c r="JV53" i="21"/>
  <c r="JV96" i="21"/>
  <c r="JV194" i="21"/>
  <c r="JV316" i="21"/>
  <c r="JV129" i="21"/>
  <c r="JV127" i="21"/>
  <c r="JV226" i="21"/>
  <c r="JV160" i="21"/>
  <c r="JV303" i="21"/>
  <c r="JV100" i="21"/>
  <c r="JV138" i="21"/>
  <c r="JV149" i="21"/>
  <c r="JV104" i="21"/>
  <c r="JV219" i="21"/>
  <c r="JV66" i="21"/>
  <c r="JV126" i="21"/>
  <c r="JV225" i="21"/>
  <c r="JV269" i="21"/>
  <c r="JV87" i="21"/>
  <c r="JV317" i="21"/>
  <c r="JV7" i="21"/>
  <c r="JV140" i="21"/>
  <c r="JV286" i="21"/>
  <c r="JV142" i="21"/>
  <c r="JV139" i="21"/>
  <c r="JV249" i="21"/>
  <c r="JV11" i="21"/>
  <c r="JV65" i="21"/>
  <c r="JV196" i="21"/>
  <c r="JV67" i="21"/>
  <c r="JV185" i="21"/>
  <c r="JV266" i="21"/>
  <c r="JV103" i="21"/>
  <c r="JV115" i="21"/>
  <c r="JV176" i="21"/>
  <c r="JV82" i="21"/>
  <c r="JV203" i="21"/>
  <c r="JV120" i="21"/>
  <c r="JV250" i="21"/>
  <c r="JV42" i="21"/>
  <c r="JV125" i="21"/>
  <c r="JV257" i="21"/>
  <c r="JV296" i="21"/>
  <c r="JV133" i="21"/>
  <c r="JV315" i="21"/>
  <c r="JV32" i="21"/>
  <c r="JV291" i="21"/>
  <c r="JV98" i="21"/>
  <c r="JV148" i="21"/>
  <c r="JV211" i="21"/>
  <c r="JV105" i="21"/>
  <c r="JV167" i="21"/>
  <c r="JV62" i="21"/>
  <c r="JV188" i="21"/>
  <c r="JV76" i="21"/>
  <c r="JV199" i="21"/>
  <c r="JV281" i="21"/>
  <c r="JV52" i="21"/>
  <c r="JV107" i="21"/>
  <c r="JV151" i="21"/>
  <c r="JV184" i="21"/>
  <c r="JV314" i="21"/>
  <c r="JV61" i="21"/>
  <c r="JV284" i="21"/>
  <c r="JV191" i="21"/>
  <c r="JV245" i="21"/>
  <c r="JV85" i="21"/>
  <c r="JV181" i="21"/>
  <c r="JV143" i="21"/>
  <c r="JV228" i="21"/>
  <c r="JV282" i="21"/>
  <c r="JV54" i="21"/>
  <c r="JV166" i="21"/>
  <c r="JV156" i="21"/>
  <c r="JV261" i="21"/>
  <c r="JV9" i="21"/>
  <c r="JV109" i="21"/>
  <c r="JV232" i="21"/>
  <c r="JV69" i="21"/>
  <c r="JV270" i="21"/>
  <c r="JV265" i="21"/>
  <c r="JV45" i="21"/>
  <c r="JV179" i="21"/>
  <c r="JV279" i="21"/>
  <c r="JV207" i="21"/>
  <c r="JV137" i="21"/>
  <c r="JV72" i="21"/>
  <c r="JV222" i="21"/>
  <c r="JV310" i="21"/>
  <c r="JV68" i="21"/>
  <c r="JV212" i="21"/>
  <c r="JV36" i="21"/>
  <c r="JV77" i="21"/>
  <c r="JV215" i="21"/>
  <c r="JV74" i="21"/>
  <c r="JV239" i="21"/>
  <c r="JV90" i="21"/>
  <c r="JV287" i="21"/>
  <c r="JV73" i="21"/>
  <c r="JV268" i="21"/>
  <c r="JV34" i="21"/>
  <c r="JV158" i="21"/>
  <c r="JV110" i="21"/>
  <c r="JV210" i="21"/>
  <c r="JV31" i="21"/>
  <c r="JV272" i="21"/>
  <c r="JV86" i="21"/>
  <c r="JV273" i="21"/>
  <c r="JV95" i="21"/>
  <c r="JV236" i="21"/>
  <c r="JV20" i="21"/>
  <c r="JV113" i="21"/>
  <c r="JV234" i="21"/>
  <c r="JV60" i="21"/>
  <c r="JV174" i="21"/>
  <c r="JV223" i="21"/>
  <c r="JV177" i="21"/>
  <c r="JV300" i="21"/>
  <c r="JV35" i="21"/>
  <c r="JV56" i="21"/>
  <c r="JV175" i="21"/>
  <c r="JV130" i="21"/>
  <c r="JV116" i="21"/>
  <c r="JV183" i="21"/>
  <c r="JV235" i="21"/>
  <c r="JV49" i="21"/>
  <c r="JV71" i="21"/>
  <c r="JV202" i="21"/>
  <c r="JV280" i="21"/>
  <c r="JV12" i="21"/>
  <c r="JV292" i="21"/>
  <c r="JV221" i="21"/>
  <c r="JV57" i="21"/>
  <c r="JV311" i="21"/>
  <c r="JV220" i="21"/>
  <c r="JV305" i="21"/>
  <c r="JV41" i="21"/>
  <c r="JV217" i="21"/>
  <c r="JV51" i="21"/>
  <c r="JV178" i="21"/>
  <c r="JV6" i="21"/>
  <c r="JV59" i="21"/>
  <c r="JV293" i="21"/>
  <c r="JV78" i="21"/>
  <c r="JV171" i="21"/>
  <c r="JV170" i="21"/>
  <c r="JV289" i="21"/>
  <c r="JV21" i="21"/>
  <c r="JV214" i="21"/>
  <c r="JV14" i="21"/>
  <c r="JV8" i="21"/>
  <c r="JV97" i="21"/>
  <c r="JV26" i="21"/>
  <c r="JV242" i="21"/>
  <c r="JV275" i="21"/>
  <c r="JV46" i="21"/>
  <c r="JV238" i="21"/>
  <c r="JV63" i="21"/>
  <c r="JV276" i="21"/>
  <c r="JV92" i="21"/>
  <c r="JV224" i="21"/>
  <c r="JV131" i="21"/>
  <c r="JV231" i="21"/>
  <c r="JV307" i="21"/>
  <c r="JV79" i="21"/>
  <c r="JV271" i="21"/>
  <c r="JV182" i="21"/>
  <c r="JV124" i="21"/>
  <c r="JV244" i="21"/>
  <c r="JV108" i="21"/>
  <c r="JV208" i="21"/>
  <c r="JV40" i="21"/>
  <c r="JV101" i="21"/>
  <c r="JV145" i="21"/>
  <c r="JV180" i="21"/>
  <c r="JV197" i="21"/>
  <c r="JV233" i="21"/>
  <c r="JV309" i="21"/>
  <c r="JV187" i="21"/>
  <c r="JV254" i="21"/>
  <c r="JV13" i="21"/>
  <c r="JV195" i="21"/>
  <c r="JV48" i="21"/>
  <c r="JV18" i="21"/>
  <c r="JV136" i="21"/>
  <c r="JV106" i="21"/>
  <c r="JV294" i="21"/>
  <c r="JV153" i="21"/>
  <c r="JV165" i="21"/>
  <c r="JV117" i="21"/>
  <c r="JV258" i="21"/>
  <c r="JV17" i="21"/>
  <c r="JV159" i="21"/>
  <c r="JV114" i="21"/>
  <c r="JV19" i="21"/>
  <c r="JV229" i="21"/>
  <c r="JV141" i="21"/>
  <c r="JV243" i="21"/>
  <c r="JV43" i="21"/>
  <c r="JV200" i="21"/>
  <c r="JV241" i="21"/>
  <c r="JV288" i="21"/>
  <c r="JV173" i="21"/>
  <c r="JV209" i="21"/>
  <c r="JV123" i="21"/>
  <c r="JV308" i="21"/>
  <c r="JV237" i="21"/>
  <c r="JV240" i="21"/>
  <c r="JV58" i="21"/>
  <c r="JV172" i="21"/>
  <c r="JV50" i="21"/>
  <c r="JV38" i="21"/>
  <c r="BY27" i="21"/>
  <c r="BY58" i="21"/>
  <c r="BY114" i="21"/>
  <c r="BY244" i="21"/>
  <c r="BY175" i="21"/>
  <c r="BY274" i="21"/>
  <c r="BY10" i="21"/>
  <c r="BY162" i="21"/>
  <c r="BY174" i="21"/>
  <c r="BY139" i="21"/>
  <c r="BY253" i="21"/>
  <c r="BY306" i="21"/>
  <c r="BY268" i="21"/>
  <c r="BY152" i="21"/>
  <c r="BY231" i="21"/>
  <c r="BY123" i="21"/>
  <c r="BY197" i="21"/>
  <c r="BY258" i="21"/>
  <c r="BY211" i="21"/>
  <c r="BY115" i="21"/>
  <c r="BY189" i="21"/>
  <c r="BY250" i="21"/>
  <c r="BY207" i="21"/>
  <c r="BY107" i="21"/>
  <c r="BY300" i="21"/>
  <c r="BY160" i="21"/>
  <c r="BY246" i="21"/>
  <c r="BY12" i="21"/>
  <c r="BY277" i="21"/>
  <c r="BY182" i="21"/>
  <c r="BY143" i="21"/>
  <c r="BY7" i="21"/>
  <c r="BY17" i="21"/>
  <c r="BY308" i="21"/>
  <c r="BY261" i="21"/>
  <c r="BY241" i="21"/>
  <c r="BY236" i="21"/>
  <c r="BY203" i="21"/>
  <c r="BY44" i="21"/>
  <c r="BY173" i="21"/>
  <c r="BY184" i="21"/>
  <c r="BY307" i="21"/>
  <c r="BY127" i="21"/>
  <c r="BY309" i="21"/>
  <c r="BY252" i="21"/>
  <c r="BY254" i="21"/>
  <c r="BY68" i="21"/>
  <c r="BY217" i="21"/>
  <c r="BY101" i="21"/>
  <c r="BY314" i="21"/>
  <c r="BY225" i="21"/>
  <c r="BY32" i="21"/>
  <c r="BY24" i="21"/>
  <c r="BY25" i="21"/>
  <c r="BY200" i="21"/>
  <c r="BY275" i="21"/>
  <c r="BY28" i="21"/>
  <c r="BY94" i="21"/>
  <c r="BY206" i="21"/>
  <c r="BY155" i="21"/>
  <c r="BY284" i="21"/>
  <c r="BY79" i="21"/>
  <c r="BY65" i="21"/>
  <c r="BY243" i="21"/>
  <c r="BY304" i="21"/>
  <c r="BY124" i="21"/>
  <c r="BY116" i="21"/>
  <c r="BY49" i="21"/>
  <c r="BY272" i="21"/>
  <c r="BY82" i="21"/>
  <c r="BY110" i="21"/>
  <c r="BY242" i="21"/>
  <c r="BY238" i="21"/>
  <c r="BY95" i="21"/>
  <c r="BY9" i="21"/>
  <c r="BY216" i="21"/>
  <c r="BY270" i="21"/>
  <c r="BY119" i="21"/>
  <c r="BY19" i="21"/>
  <c r="BY118" i="21"/>
  <c r="BY164" i="21"/>
  <c r="BY267" i="21"/>
  <c r="BY210" i="21"/>
  <c r="BY131" i="21"/>
  <c r="BY153" i="21"/>
  <c r="BY317" i="21"/>
  <c r="BY137" i="21"/>
  <c r="BY177" i="21"/>
  <c r="BY70" i="21"/>
  <c r="BY57" i="21"/>
  <c r="BY232" i="21"/>
  <c r="BY288" i="21"/>
  <c r="BY74" i="21"/>
  <c r="BY126" i="21"/>
  <c r="BY271" i="21"/>
  <c r="BY187" i="21"/>
  <c r="BY11" i="21"/>
  <c r="BY81" i="21"/>
  <c r="BY286" i="21"/>
  <c r="BY51" i="21"/>
  <c r="BY181" i="21"/>
  <c r="BY156" i="21"/>
  <c r="BY305" i="21"/>
  <c r="BY6" i="21"/>
  <c r="BY41" i="21"/>
  <c r="BY259" i="21"/>
  <c r="BY154" i="21"/>
  <c r="BY60" i="21"/>
  <c r="BY313" i="21"/>
  <c r="BY196" i="21"/>
  <c r="BY280" i="21"/>
  <c r="BY42" i="21"/>
  <c r="BY102" i="21"/>
  <c r="BY222" i="21"/>
  <c r="BY163" i="21"/>
  <c r="BY36" i="21"/>
  <c r="BY169" i="21"/>
  <c r="BY89" i="21"/>
  <c r="BY295" i="21"/>
  <c r="BY302" i="21"/>
  <c r="BY186" i="21"/>
  <c r="BY213" i="21"/>
  <c r="BY140" i="21"/>
  <c r="BY219" i="21"/>
  <c r="BY178" i="21"/>
  <c r="BY99" i="21"/>
  <c r="BY134" i="21"/>
  <c r="BY301" i="21"/>
  <c r="BY48" i="21"/>
  <c r="BY111" i="21"/>
  <c r="BY113" i="21"/>
  <c r="BY100" i="21"/>
  <c r="BY15" i="21"/>
  <c r="BY192" i="21"/>
  <c r="BY56" i="21"/>
  <c r="BY224" i="21"/>
  <c r="BY194" i="21"/>
  <c r="BY120" i="21"/>
  <c r="BY279" i="21"/>
  <c r="BY52" i="21"/>
  <c r="BY249" i="21"/>
  <c r="BY256" i="21"/>
  <c r="BY59" i="21"/>
  <c r="BY78" i="21"/>
  <c r="BY112" i="21"/>
  <c r="BY109" i="21"/>
  <c r="BY171" i="21"/>
  <c r="BY287" i="21"/>
  <c r="BY106" i="21"/>
  <c r="BY234" i="21"/>
  <c r="BY292" i="21"/>
  <c r="BY18" i="21"/>
  <c r="BY257" i="21"/>
  <c r="BY190" i="21"/>
  <c r="BY179" i="21"/>
  <c r="BY23" i="21"/>
  <c r="BY141" i="21"/>
  <c r="BY86" i="21"/>
  <c r="BY69" i="21"/>
  <c r="BY251" i="21"/>
  <c r="BY312" i="21"/>
  <c r="BY237" i="21"/>
  <c r="BY8" i="21"/>
  <c r="BY266" i="21"/>
  <c r="BY233" i="21"/>
  <c r="BY167" i="21"/>
  <c r="BY14" i="21"/>
  <c r="BY85" i="21"/>
  <c r="BY263" i="21"/>
  <c r="BY180" i="21"/>
  <c r="BY90" i="21"/>
  <c r="BY168" i="21"/>
  <c r="BY39" i="21"/>
  <c r="BY316" i="21"/>
  <c r="BY235" i="21"/>
  <c r="BY201" i="21"/>
  <c r="BY290" i="21"/>
  <c r="BY276" i="21"/>
  <c r="BY54" i="21"/>
  <c r="BY248" i="21"/>
  <c r="BY149" i="21"/>
  <c r="BY199" i="21"/>
  <c r="BY158" i="21"/>
  <c r="BY117" i="21"/>
  <c r="BY30" i="21"/>
  <c r="BY40" i="21"/>
  <c r="BY212" i="21"/>
  <c r="BY122" i="21"/>
  <c r="BY269" i="21"/>
  <c r="BY209" i="21"/>
  <c r="BY132" i="21"/>
  <c r="BY298" i="21"/>
  <c r="BY96" i="21"/>
  <c r="BY46" i="21"/>
  <c r="BY98" i="21"/>
  <c r="BY144" i="21"/>
  <c r="BY291" i="21"/>
  <c r="BY281" i="21"/>
  <c r="BY315" i="21"/>
  <c r="BY104" i="21"/>
  <c r="BY73" i="21"/>
  <c r="BY13" i="21"/>
  <c r="BY278" i="21"/>
  <c r="BY71" i="21"/>
  <c r="BY105" i="21"/>
  <c r="BY45" i="21"/>
  <c r="BY145" i="21"/>
  <c r="BY245" i="21"/>
  <c r="BY166" i="21"/>
  <c r="BY84" i="21"/>
  <c r="BY63" i="21"/>
  <c r="BY264" i="21"/>
  <c r="BY91" i="21"/>
  <c r="BY157" i="21"/>
  <c r="BY289" i="21"/>
  <c r="BY16" i="21"/>
  <c r="BY67" i="21"/>
  <c r="BY121" i="21"/>
  <c r="BY215" i="21"/>
  <c r="BY293" i="21"/>
  <c r="BY77" i="21"/>
  <c r="BY75" i="21"/>
  <c r="BY230" i="21"/>
  <c r="BY108" i="21"/>
  <c r="BY188" i="21"/>
  <c r="BY47" i="21"/>
  <c r="BY240" i="21"/>
  <c r="BY21" i="21"/>
  <c r="BY294" i="21"/>
  <c r="BY83" i="21"/>
  <c r="BY303" i="21"/>
  <c r="BY88" i="21"/>
  <c r="BY220" i="21"/>
  <c r="BY282" i="21"/>
  <c r="BY229" i="21"/>
  <c r="BY170" i="21"/>
  <c r="BY151" i="21"/>
  <c r="BY31" i="21"/>
  <c r="BY204" i="21"/>
  <c r="BY202" i="21"/>
  <c r="BY214" i="21"/>
  <c r="BY147" i="21"/>
  <c r="BY37" i="21"/>
  <c r="BY239" i="21"/>
  <c r="BY183" i="21"/>
  <c r="BY72" i="21"/>
  <c r="BY285" i="21"/>
  <c r="BY255" i="21"/>
  <c r="BY176" i="21"/>
  <c r="BY34" i="21"/>
  <c r="BY130" i="21"/>
  <c r="BY193" i="21"/>
  <c r="BY103" i="21"/>
  <c r="BY66" i="21"/>
  <c r="BY148" i="21"/>
  <c r="BY265" i="21"/>
  <c r="BY262" i="21"/>
  <c r="BY185" i="21"/>
  <c r="BY273" i="21"/>
  <c r="BY38" i="21"/>
  <c r="BY208" i="21"/>
  <c r="BY297" i="21"/>
  <c r="BY92" i="21"/>
  <c r="BY135" i="21"/>
  <c r="BY146" i="21"/>
  <c r="BY195" i="21"/>
  <c r="BY205" i="21"/>
  <c r="BY62" i="21"/>
  <c r="BY29" i="21"/>
  <c r="BY283" i="21"/>
  <c r="BY142" i="21"/>
  <c r="BY311" i="21"/>
  <c r="BY22" i="21"/>
  <c r="BY227" i="21"/>
  <c r="BY129" i="21"/>
  <c r="BY61" i="21"/>
  <c r="BY296" i="21"/>
  <c r="BY221" i="21"/>
  <c r="BY159" i="21"/>
  <c r="BY80" i="21"/>
  <c r="BY128" i="21"/>
  <c r="BY64" i="21"/>
  <c r="BY299" i="21"/>
  <c r="BY198" i="21"/>
  <c r="BY43" i="21"/>
  <c r="BY93" i="21"/>
  <c r="BY310" i="21"/>
  <c r="BY50" i="21"/>
  <c r="BY138" i="21"/>
  <c r="BY191" i="21"/>
  <c r="BY53" i="21"/>
  <c r="BY218" i="21"/>
  <c r="BY133" i="21"/>
  <c r="BY260" i="21"/>
  <c r="BY150" i="21"/>
  <c r="BY125" i="21"/>
  <c r="BY55" i="21"/>
  <c r="BY35" i="21"/>
  <c r="BY33" i="21"/>
  <c r="BY223" i="21"/>
  <c r="BY228" i="21"/>
  <c r="BY161" i="21"/>
  <c r="BY26" i="21"/>
  <c r="BY136" i="21"/>
  <c r="BY247" i="21"/>
  <c r="BY172" i="21"/>
  <c r="BY76" i="21"/>
  <c r="BY97" i="21"/>
  <c r="BY87" i="21"/>
  <c r="BY226" i="21"/>
  <c r="BY20" i="21"/>
  <c r="BY165" i="21"/>
  <c r="GC16" i="21"/>
  <c r="GC54" i="21"/>
  <c r="GC226" i="21"/>
  <c r="GC114" i="21"/>
  <c r="GC227" i="21"/>
  <c r="GC314" i="21"/>
  <c r="GC28" i="21"/>
  <c r="GC248" i="21"/>
  <c r="GC126" i="21"/>
  <c r="GC150" i="21"/>
  <c r="GC196" i="21"/>
  <c r="GC47" i="21"/>
  <c r="GC34" i="21"/>
  <c r="GC190" i="21"/>
  <c r="GC252" i="21"/>
  <c r="GC230" i="21"/>
  <c r="GC12" i="21"/>
  <c r="GC82" i="21"/>
  <c r="GC173" i="21"/>
  <c r="GC229" i="21"/>
  <c r="GC211" i="21"/>
  <c r="GC39" i="21"/>
  <c r="GC228" i="21"/>
  <c r="GC10" i="21"/>
  <c r="GC139" i="21"/>
  <c r="GC208" i="21"/>
  <c r="GC302" i="21"/>
  <c r="GC83" i="21"/>
  <c r="GC27" i="21"/>
  <c r="GC118" i="21"/>
  <c r="GC234" i="21"/>
  <c r="GC267" i="21"/>
  <c r="GC22" i="21"/>
  <c r="GC138" i="21"/>
  <c r="GC163" i="21"/>
  <c r="GC182" i="21"/>
  <c r="GC258" i="21"/>
  <c r="GC154" i="21"/>
  <c r="GC164" i="21"/>
  <c r="GC197" i="21"/>
  <c r="GC231" i="21"/>
  <c r="GC23" i="21"/>
  <c r="GC148" i="21"/>
  <c r="GC67" i="21"/>
  <c r="GC162" i="21"/>
  <c r="GC260" i="21"/>
  <c r="GC299" i="21"/>
  <c r="GC17" i="21"/>
  <c r="GC250" i="21"/>
  <c r="GC257" i="21"/>
  <c r="GC294" i="21"/>
  <c r="GC48" i="21"/>
  <c r="GC13" i="21"/>
  <c r="GC99" i="21"/>
  <c r="GC65" i="21"/>
  <c r="GC160" i="21"/>
  <c r="GC282" i="21"/>
  <c r="GC40" i="21"/>
  <c r="GC97" i="21"/>
  <c r="GC133" i="21"/>
  <c r="GC166" i="21"/>
  <c r="GC212" i="21"/>
  <c r="GC191" i="21"/>
  <c r="GC140" i="21"/>
  <c r="GC199" i="21"/>
  <c r="GC262" i="21"/>
  <c r="GC107" i="21"/>
  <c r="GC120" i="21"/>
  <c r="GC143" i="21"/>
  <c r="GC285" i="21"/>
  <c r="GC66" i="21"/>
  <c r="GC11" i="21"/>
  <c r="GC116" i="21"/>
  <c r="GC244" i="21"/>
  <c r="GC251" i="21"/>
  <c r="GC24" i="21"/>
  <c r="GC33" i="21"/>
  <c r="GC274" i="21"/>
  <c r="GC95" i="21"/>
  <c r="GC313" i="21"/>
  <c r="GC53" i="21"/>
  <c r="GC193" i="21"/>
  <c r="GC113" i="21"/>
  <c r="GC214" i="21"/>
  <c r="GC306" i="21"/>
  <c r="GC77" i="21"/>
  <c r="GC86" i="21"/>
  <c r="GC205" i="21"/>
  <c r="GC235" i="21"/>
  <c r="GC247" i="21"/>
  <c r="GC62" i="21"/>
  <c r="GC15" i="21"/>
  <c r="GC91" i="21"/>
  <c r="GC304" i="21"/>
  <c r="GC144" i="21"/>
  <c r="GC280" i="21"/>
  <c r="GC8" i="21"/>
  <c r="GC52" i="21"/>
  <c r="GC195" i="21"/>
  <c r="GC153" i="21"/>
  <c r="GC213" i="21"/>
  <c r="GC312" i="21"/>
  <c r="GC36" i="21"/>
  <c r="GC102" i="21"/>
  <c r="GC135" i="21"/>
  <c r="GC55" i="21"/>
  <c r="GC115" i="21"/>
  <c r="GC243" i="21"/>
  <c r="GC25" i="21"/>
  <c r="GC216" i="21"/>
  <c r="GC286" i="21"/>
  <c r="GC42" i="21"/>
  <c r="GC170" i="21"/>
  <c r="GC295" i="21"/>
  <c r="GC236" i="21"/>
  <c r="GC78" i="21"/>
  <c r="GC198" i="21"/>
  <c r="GC269" i="21"/>
  <c r="GC44" i="21"/>
  <c r="GC50" i="21"/>
  <c r="GC178" i="21"/>
  <c r="GC297" i="21"/>
  <c r="GC46" i="21"/>
  <c r="GC93" i="21"/>
  <c r="GC147" i="21"/>
  <c r="GC253" i="21"/>
  <c r="GC303" i="21"/>
  <c r="GC45" i="21"/>
  <c r="GC43" i="21"/>
  <c r="GC271" i="21"/>
  <c r="GC264" i="21"/>
  <c r="GC58" i="21"/>
  <c r="GC18" i="21"/>
  <c r="GC217" i="21"/>
  <c r="GC169" i="21"/>
  <c r="GC172" i="21"/>
  <c r="GC307" i="21"/>
  <c r="GC161" i="21"/>
  <c r="GC158" i="21"/>
  <c r="GC315" i="21"/>
  <c r="GC20" i="21"/>
  <c r="GC104" i="21"/>
  <c r="GC159" i="21"/>
  <c r="GC259" i="21"/>
  <c r="GC60" i="21"/>
  <c r="GC51" i="21"/>
  <c r="GC134" i="21"/>
  <c r="GC237" i="21"/>
  <c r="GC88" i="21"/>
  <c r="GC284" i="21"/>
  <c r="GC233" i="21"/>
  <c r="GC232" i="21"/>
  <c r="GC75" i="21"/>
  <c r="GC223" i="21"/>
  <c r="GC142" i="21"/>
  <c r="GC179" i="21"/>
  <c r="GC222" i="21"/>
  <c r="GC292" i="21"/>
  <c r="GC152" i="21"/>
  <c r="GC32" i="21"/>
  <c r="GC300" i="21"/>
  <c r="GC151" i="21"/>
  <c r="GC109" i="21"/>
  <c r="GC311" i="21"/>
  <c r="GC85" i="21"/>
  <c r="GC127" i="21"/>
  <c r="GC146" i="21"/>
  <c r="GC293" i="21"/>
  <c r="GC101" i="21"/>
  <c r="GC37" i="21"/>
  <c r="GC63" i="21"/>
  <c r="GC175" i="21"/>
  <c r="GC290" i="21"/>
  <c r="GC155" i="21"/>
  <c r="GC125" i="21"/>
  <c r="GC201" i="21"/>
  <c r="GC308" i="21"/>
  <c r="GC263" i="21"/>
  <c r="GC96" i="21"/>
  <c r="GC268" i="21"/>
  <c r="GC122" i="21"/>
  <c r="GC287" i="21"/>
  <c r="GC265" i="21"/>
  <c r="GC136" i="21"/>
  <c r="GC29" i="21"/>
  <c r="GC56" i="21"/>
  <c r="GC176" i="21"/>
  <c r="GC137" i="21"/>
  <c r="GC64" i="21"/>
  <c r="GC316" i="21"/>
  <c r="GC275" i="21"/>
  <c r="GC68" i="21"/>
  <c r="GC221" i="21"/>
  <c r="GC245" i="21"/>
  <c r="GC9" i="21"/>
  <c r="GC281" i="21"/>
  <c r="GC157" i="21"/>
  <c r="GC203" i="21"/>
  <c r="GC192" i="21"/>
  <c r="GC238" i="21"/>
  <c r="GC79" i="21"/>
  <c r="GC249" i="21"/>
  <c r="GC108" i="21"/>
  <c r="GC123" i="21"/>
  <c r="GC202" i="21"/>
  <c r="GC100" i="21"/>
  <c r="GC124" i="21"/>
  <c r="GC184" i="21"/>
  <c r="GC242" i="21"/>
  <c r="GC112" i="21"/>
  <c r="GC305" i="21"/>
  <c r="GC92" i="21"/>
  <c r="GC87" i="21"/>
  <c r="GC26" i="21"/>
  <c r="GC38" i="21"/>
  <c r="GC129" i="21"/>
  <c r="GC204" i="21"/>
  <c r="GC21" i="21"/>
  <c r="GC73" i="21"/>
  <c r="GC200" i="21"/>
  <c r="GC255" i="21"/>
  <c r="GC110" i="21"/>
  <c r="GC194" i="21"/>
  <c r="GC254" i="21"/>
  <c r="GC90" i="21"/>
  <c r="GC224" i="21"/>
  <c r="GC94" i="21"/>
  <c r="GC106" i="21"/>
  <c r="GC261" i="21"/>
  <c r="GC310" i="21"/>
  <c r="GC70" i="21"/>
  <c r="GC117" i="21"/>
  <c r="GC131" i="21"/>
  <c r="GC80" i="21"/>
  <c r="GC317" i="21"/>
  <c r="GC41" i="21"/>
  <c r="GC81" i="21"/>
  <c r="GC288" i="21"/>
  <c r="GC156" i="21"/>
  <c r="GC84" i="21"/>
  <c r="GC215" i="21"/>
  <c r="GC121" i="21"/>
  <c r="GC76" i="21"/>
  <c r="GC273" i="21"/>
  <c r="GC187" i="21"/>
  <c r="GC256" i="21"/>
  <c r="GC279" i="21"/>
  <c r="GC207" i="21"/>
  <c r="GC174" i="21"/>
  <c r="GC276" i="21"/>
  <c r="GC241" i="21"/>
  <c r="GC57" i="21"/>
  <c r="GC59" i="21"/>
  <c r="GC218" i="21"/>
  <c r="GC185" i="21"/>
  <c r="GC168" i="21"/>
  <c r="GC180" i="21"/>
  <c r="GC149" i="21"/>
  <c r="GC291" i="21"/>
  <c r="GC141" i="21"/>
  <c r="GC103" i="21"/>
  <c r="GC301" i="21"/>
  <c r="GC188" i="21"/>
  <c r="GC239" i="21"/>
  <c r="GC209" i="21"/>
  <c r="GC7" i="21"/>
  <c r="GC69" i="21"/>
  <c r="GC266" i="21"/>
  <c r="GC19" i="21"/>
  <c r="GC270" i="21"/>
  <c r="GC181" i="21"/>
  <c r="GC225" i="21"/>
  <c r="GC130" i="21"/>
  <c r="GC167" i="21"/>
  <c r="GC31" i="21"/>
  <c r="GC35" i="21"/>
  <c r="GC111" i="21"/>
  <c r="GC277" i="21"/>
  <c r="GC30" i="21"/>
  <c r="GC105" i="21"/>
  <c r="GC72" i="21"/>
  <c r="GC128" i="21"/>
  <c r="GC283" i="21"/>
  <c r="GC61" i="21"/>
  <c r="GC272" i="21"/>
  <c r="GC71" i="21"/>
  <c r="GC278" i="21"/>
  <c r="GC246" i="21"/>
  <c r="GC171" i="21"/>
  <c r="GC289" i="21"/>
  <c r="GC14" i="21"/>
  <c r="GC177" i="21"/>
  <c r="GC298" i="21"/>
  <c r="GC206" i="21"/>
  <c r="GC145" i="21"/>
  <c r="GC89" i="21"/>
  <c r="GC220" i="21"/>
  <c r="GC132" i="21"/>
  <c r="GC119" i="21"/>
  <c r="GC186" i="21"/>
  <c r="GC98" i="21"/>
  <c r="GC183" i="21"/>
  <c r="GC49" i="21"/>
  <c r="GC240" i="21"/>
  <c r="GC74" i="21"/>
  <c r="GC309" i="21"/>
  <c r="GC219" i="21"/>
  <c r="GC210" i="21"/>
  <c r="GC189" i="21"/>
  <c r="GC296" i="21"/>
  <c r="GC165" i="21"/>
  <c r="GC6" i="21"/>
  <c r="OJ40" i="21"/>
  <c r="OJ104" i="21"/>
  <c r="OJ158" i="21"/>
  <c r="OJ60" i="21"/>
  <c r="OJ101" i="21"/>
  <c r="OJ277" i="21"/>
  <c r="OJ138" i="21"/>
  <c r="OJ29" i="21"/>
  <c r="OJ195" i="21"/>
  <c r="OJ58" i="21"/>
  <c r="OJ85" i="21"/>
  <c r="OJ214" i="21"/>
  <c r="OJ281" i="21"/>
  <c r="OJ317" i="21"/>
  <c r="OJ39" i="21"/>
  <c r="OJ19" i="21"/>
  <c r="OJ76" i="21"/>
  <c r="OJ80" i="21"/>
  <c r="OJ112" i="21"/>
  <c r="OJ103" i="21"/>
  <c r="OJ61" i="21"/>
  <c r="OJ52" i="21"/>
  <c r="OJ10" i="21"/>
  <c r="OJ144" i="21"/>
  <c r="OJ174" i="21"/>
  <c r="OJ274" i="21"/>
  <c r="OJ92" i="21"/>
  <c r="OJ239" i="21"/>
  <c r="OJ256" i="21"/>
  <c r="OJ263" i="21"/>
  <c r="OJ182" i="21"/>
  <c r="OJ286" i="21"/>
  <c r="OJ221" i="21"/>
  <c r="OJ153" i="21"/>
  <c r="OJ235" i="21"/>
  <c r="OJ47" i="21"/>
  <c r="OJ67" i="21"/>
  <c r="OJ152" i="21"/>
  <c r="OJ163" i="21"/>
  <c r="OJ120" i="21"/>
  <c r="OJ130" i="21"/>
  <c r="OJ220" i="21"/>
  <c r="OJ46" i="21"/>
  <c r="OJ186" i="21"/>
  <c r="OJ210" i="21"/>
  <c r="OJ172" i="21"/>
  <c r="OJ282" i="21"/>
  <c r="OJ224" i="21"/>
  <c r="OJ301" i="21"/>
  <c r="OJ278" i="21"/>
  <c r="OJ18" i="21"/>
  <c r="OJ250" i="21"/>
  <c r="OJ102" i="21"/>
  <c r="OJ236" i="21"/>
  <c r="OJ188" i="21"/>
  <c r="OJ114" i="21"/>
  <c r="OJ99" i="21"/>
  <c r="OJ72" i="21"/>
  <c r="OJ148" i="21"/>
  <c r="OJ261" i="21"/>
  <c r="OJ160" i="21"/>
  <c r="OJ308" i="21"/>
  <c r="OJ280" i="21"/>
  <c r="OJ309" i="21"/>
  <c r="OJ259" i="21"/>
  <c r="OJ289" i="21"/>
  <c r="OJ191" i="21"/>
  <c r="OJ8" i="21"/>
  <c r="OJ75" i="21"/>
  <c r="OJ135" i="21"/>
  <c r="OJ131" i="21"/>
  <c r="OJ206" i="21"/>
  <c r="OJ37" i="21"/>
  <c r="OJ196" i="21"/>
  <c r="OJ15" i="21"/>
  <c r="OJ50" i="21"/>
  <c r="OJ109" i="21"/>
  <c r="OJ115" i="21"/>
  <c r="OJ41" i="21"/>
  <c r="OJ68" i="21"/>
  <c r="OJ155" i="21"/>
  <c r="OJ245" i="21"/>
  <c r="OJ312" i="21"/>
  <c r="OJ300" i="21"/>
  <c r="OJ265" i="21"/>
  <c r="OJ225" i="21"/>
  <c r="OJ305" i="21"/>
  <c r="OJ96" i="21"/>
  <c r="OJ127" i="21"/>
  <c r="OJ82" i="21"/>
  <c r="OJ89" i="21"/>
  <c r="OJ117" i="21"/>
  <c r="OJ257" i="21"/>
  <c r="OJ24" i="21"/>
  <c r="OJ11" i="21"/>
  <c r="OJ121" i="21"/>
  <c r="OJ209" i="21"/>
  <c r="OJ243" i="21"/>
  <c r="OJ222" i="21"/>
  <c r="OJ262" i="21"/>
  <c r="OJ181" i="21"/>
  <c r="OJ255" i="21"/>
  <c r="OJ169" i="21"/>
  <c r="OJ231" i="21"/>
  <c r="OJ7" i="21"/>
  <c r="OJ190" i="21"/>
  <c r="OJ223" i="21"/>
  <c r="OJ173" i="21"/>
  <c r="OJ141" i="21"/>
  <c r="OJ126" i="21"/>
  <c r="OJ146" i="21"/>
  <c r="OJ30" i="21"/>
  <c r="OJ154" i="21"/>
  <c r="OJ204" i="21"/>
  <c r="OJ171" i="21"/>
  <c r="OJ64" i="21"/>
  <c r="OJ12" i="21"/>
  <c r="OJ73" i="21"/>
  <c r="OJ132" i="21"/>
  <c r="OJ273" i="21"/>
  <c r="OJ244" i="21"/>
  <c r="OJ275" i="21"/>
  <c r="OJ247" i="21"/>
  <c r="OJ272" i="21"/>
  <c r="OJ36" i="21"/>
  <c r="OJ193" i="21"/>
  <c r="OJ26" i="21"/>
  <c r="OJ185" i="21"/>
  <c r="OJ86" i="21"/>
  <c r="OJ90" i="21"/>
  <c r="OJ59" i="21"/>
  <c r="OJ13" i="21"/>
  <c r="OJ6" i="21"/>
  <c r="OJ113" i="21"/>
  <c r="OJ122" i="21"/>
  <c r="OJ34" i="21"/>
  <c r="OJ187" i="21"/>
  <c r="OJ119" i="21"/>
  <c r="OJ98" i="21"/>
  <c r="OJ17" i="21"/>
  <c r="OJ27" i="21"/>
  <c r="OJ133" i="21"/>
  <c r="OJ22" i="21"/>
  <c r="OJ125" i="21"/>
  <c r="OJ128" i="21"/>
  <c r="OJ105" i="21"/>
  <c r="OJ252" i="21"/>
  <c r="OJ16" i="21"/>
  <c r="OJ44" i="21"/>
  <c r="OJ194" i="21"/>
  <c r="OJ33" i="21"/>
  <c r="OJ35" i="21"/>
  <c r="OJ285" i="21"/>
  <c r="OJ97" i="21"/>
  <c r="OJ88" i="21"/>
  <c r="OJ184" i="21"/>
  <c r="OJ21" i="21"/>
  <c r="OJ32" i="21"/>
  <c r="OJ106" i="21"/>
  <c r="OJ143" i="21"/>
  <c r="OJ70" i="21"/>
  <c r="OJ87" i="21"/>
  <c r="OJ139" i="21"/>
  <c r="OJ293" i="21"/>
  <c r="OJ203" i="21"/>
  <c r="OJ297" i="21"/>
  <c r="OJ161" i="21"/>
  <c r="OJ208" i="21"/>
  <c r="OJ295" i="21"/>
  <c r="OJ311" i="21"/>
  <c r="OJ267" i="21"/>
  <c r="OJ49" i="21"/>
  <c r="OJ205" i="21"/>
  <c r="OJ178" i="21"/>
  <c r="OJ62" i="21"/>
  <c r="OJ118" i="21"/>
  <c r="OJ57" i="21"/>
  <c r="OJ116" i="21"/>
  <c r="OJ156" i="21"/>
  <c r="OJ149" i="21"/>
  <c r="OJ176" i="21"/>
  <c r="OJ31" i="21"/>
  <c r="OJ69" i="21"/>
  <c r="OJ129" i="21"/>
  <c r="OJ123" i="21"/>
  <c r="OJ227" i="21"/>
  <c r="OJ270" i="21"/>
  <c r="OJ248" i="21"/>
  <c r="OJ283" i="21"/>
  <c r="OJ226" i="21"/>
  <c r="OJ77" i="21"/>
  <c r="OJ237" i="21"/>
  <c r="OJ147" i="21"/>
  <c r="OJ100" i="21"/>
  <c r="OJ276" i="21"/>
  <c r="OJ66" i="21"/>
  <c r="OJ9" i="21"/>
  <c r="OJ134" i="21"/>
  <c r="OJ45" i="21"/>
  <c r="OJ157" i="21"/>
  <c r="OJ233" i="21"/>
  <c r="OJ303" i="21"/>
  <c r="OJ310" i="21"/>
  <c r="OJ28" i="21"/>
  <c r="OJ284" i="21"/>
  <c r="OJ288" i="21"/>
  <c r="OJ183" i="21"/>
  <c r="OJ302" i="21"/>
  <c r="OJ54" i="21"/>
  <c r="OJ202" i="21"/>
  <c r="OJ94" i="21"/>
  <c r="OJ215" i="21"/>
  <c r="OJ25" i="21"/>
  <c r="OJ150" i="21"/>
  <c r="OJ111" i="21"/>
  <c r="OJ166" i="21"/>
  <c r="OJ304" i="21"/>
  <c r="OJ165" i="21"/>
  <c r="OJ145" i="21"/>
  <c r="OJ298" i="21"/>
  <c r="OJ313" i="21"/>
  <c r="OJ230" i="21"/>
  <c r="OJ269" i="21"/>
  <c r="OJ79" i="21"/>
  <c r="OJ81" i="21"/>
  <c r="OJ42" i="21"/>
  <c r="OJ107" i="21"/>
  <c r="OJ63" i="21"/>
  <c r="OJ65" i="21"/>
  <c r="OJ53" i="21"/>
  <c r="OJ296" i="21"/>
  <c r="OJ271" i="21"/>
  <c r="OJ292" i="21"/>
  <c r="OJ84" i="21"/>
  <c r="OJ167" i="21"/>
  <c r="OJ175" i="21"/>
  <c r="OJ316" i="21"/>
  <c r="OJ216" i="21"/>
  <c r="OJ78" i="21"/>
  <c r="OJ246" i="21"/>
  <c r="OJ142" i="21"/>
  <c r="OJ170" i="21"/>
  <c r="OJ55" i="21"/>
  <c r="OJ211" i="21"/>
  <c r="OJ200" i="21"/>
  <c r="OJ294" i="21"/>
  <c r="OJ232" i="21"/>
  <c r="OJ279" i="21"/>
  <c r="OJ287" i="21"/>
  <c r="OJ228" i="21"/>
  <c r="OJ229" i="21"/>
  <c r="OJ268" i="21"/>
  <c r="OJ264" i="21"/>
  <c r="OJ71" i="21"/>
  <c r="OJ213" i="21"/>
  <c r="OJ43" i="21"/>
  <c r="OJ217" i="21"/>
  <c r="OJ219" i="21"/>
  <c r="OJ197" i="21"/>
  <c r="OJ136" i="21"/>
  <c r="OJ159" i="21"/>
  <c r="OJ266" i="21"/>
  <c r="OJ151" i="21"/>
  <c r="OJ23" i="21"/>
  <c r="OJ192" i="21"/>
  <c r="OJ307" i="21"/>
  <c r="OJ253" i="21"/>
  <c r="OJ251" i="21"/>
  <c r="OJ258" i="21"/>
  <c r="OJ212" i="21"/>
  <c r="OJ74" i="21"/>
  <c r="OJ254" i="21"/>
  <c r="OJ110" i="21"/>
  <c r="OJ51" i="21"/>
  <c r="OJ241" i="21"/>
  <c r="OJ56" i="21"/>
  <c r="OJ234" i="21"/>
  <c r="OJ260" i="21"/>
  <c r="OJ290" i="21"/>
  <c r="OJ240" i="21"/>
  <c r="OJ95" i="21"/>
  <c r="OJ218" i="21"/>
  <c r="OJ180" i="21"/>
  <c r="OJ315" i="21"/>
  <c r="OJ168" i="21"/>
  <c r="OJ108" i="21"/>
  <c r="OJ20" i="21"/>
  <c r="OJ140" i="21"/>
  <c r="OJ38" i="21"/>
  <c r="OJ91" i="21"/>
  <c r="OJ242" i="21"/>
  <c r="OJ124" i="21"/>
  <c r="OJ48" i="21"/>
  <c r="OJ198" i="21"/>
  <c r="OJ314" i="21"/>
  <c r="OJ199" i="21"/>
  <c r="OJ306" i="21"/>
  <c r="OJ83" i="21"/>
  <c r="OJ179" i="21"/>
  <c r="OJ249" i="21"/>
  <c r="OJ207" i="21"/>
  <c r="OJ162" i="21"/>
  <c r="OJ137" i="21"/>
  <c r="OJ14" i="21"/>
  <c r="OJ189" i="21"/>
  <c r="OJ93" i="21"/>
  <c r="OJ164" i="21"/>
  <c r="OJ201" i="21"/>
  <c r="OJ177" i="21"/>
  <c r="OJ299" i="21"/>
  <c r="OJ238" i="21"/>
  <c r="OJ291" i="21"/>
  <c r="LE50" i="21"/>
  <c r="LE34" i="21"/>
  <c r="LE18" i="21"/>
  <c r="LE8" i="21"/>
  <c r="LE69" i="21"/>
  <c r="LE177" i="21"/>
  <c r="LE247" i="21"/>
  <c r="LE42" i="21"/>
  <c r="LE97" i="21"/>
  <c r="LE146" i="21"/>
  <c r="LE216" i="21"/>
  <c r="LE313" i="21"/>
  <c r="LE299" i="21"/>
  <c r="LE91" i="21"/>
  <c r="LE124" i="21"/>
  <c r="LE192" i="21"/>
  <c r="LE311" i="21"/>
  <c r="LE291" i="21"/>
  <c r="LE286" i="21"/>
  <c r="LE15" i="21"/>
  <c r="LE72" i="21"/>
  <c r="LE6" i="21"/>
  <c r="LE187" i="21"/>
  <c r="LE148" i="21"/>
  <c r="LE10" i="21"/>
  <c r="LE84" i="21"/>
  <c r="LE202" i="21"/>
  <c r="LE168" i="21"/>
  <c r="LE224" i="21"/>
  <c r="LE73" i="21"/>
  <c r="LE70" i="21"/>
  <c r="LE175" i="21"/>
  <c r="LE252" i="21"/>
  <c r="LE67" i="21"/>
  <c r="LE123" i="21"/>
  <c r="LE110" i="21"/>
  <c r="LE257" i="21"/>
  <c r="LE63" i="21"/>
  <c r="LE112" i="21"/>
  <c r="LE87" i="21"/>
  <c r="LE304" i="21"/>
  <c r="LE159" i="21"/>
  <c r="LE30" i="21"/>
  <c r="LE260" i="21"/>
  <c r="LE172" i="21"/>
  <c r="LE282" i="21"/>
  <c r="LE7" i="21"/>
  <c r="LE154" i="21"/>
  <c r="LE105" i="21"/>
  <c r="LE115" i="21"/>
  <c r="LE289" i="21"/>
  <c r="LE20" i="21"/>
  <c r="LE158" i="21"/>
  <c r="LE208" i="21"/>
  <c r="LE222" i="21"/>
  <c r="LE229" i="21"/>
  <c r="LE66" i="21"/>
  <c r="LE145" i="21"/>
  <c r="LE142" i="21"/>
  <c r="LE173" i="21"/>
  <c r="LE178" i="21"/>
  <c r="LE114" i="21"/>
  <c r="LE117" i="21"/>
  <c r="LE157" i="21"/>
  <c r="LE11" i="21"/>
  <c r="LE75" i="21"/>
  <c r="LE128" i="21"/>
  <c r="LE118" i="21"/>
  <c r="LE301" i="21"/>
  <c r="LE82" i="21"/>
  <c r="LE204" i="21"/>
  <c r="LE250" i="21"/>
  <c r="LE237" i="21"/>
  <c r="LE17" i="21"/>
  <c r="LE88" i="21"/>
  <c r="LE236" i="21"/>
  <c r="LE253" i="21"/>
  <c r="LE284" i="21"/>
  <c r="LE31" i="21"/>
  <c r="LE122" i="21"/>
  <c r="LE93" i="21"/>
  <c r="LE32" i="21"/>
  <c r="LE201" i="21"/>
  <c r="LE230" i="21"/>
  <c r="LE79" i="21"/>
  <c r="LE103" i="21"/>
  <c r="LE234" i="21"/>
  <c r="LE281" i="21"/>
  <c r="LE269" i="21"/>
  <c r="LE265" i="21"/>
  <c r="LE101" i="21"/>
  <c r="LE308" i="21"/>
  <c r="LE244" i="21"/>
  <c r="LE194" i="21"/>
  <c r="LE261" i="21"/>
  <c r="LE203" i="21"/>
  <c r="LE228" i="21"/>
  <c r="LE36" i="21"/>
  <c r="LE86" i="21"/>
  <c r="LE140" i="21"/>
  <c r="LE273" i="21"/>
  <c r="LE130" i="21"/>
  <c r="LE45" i="21"/>
  <c r="LE127" i="21"/>
  <c r="LE211" i="21"/>
  <c r="LE182" i="21"/>
  <c r="LE151" i="21"/>
  <c r="LE53" i="21"/>
  <c r="LE131" i="21"/>
  <c r="LE212" i="21"/>
  <c r="LE190" i="21"/>
  <c r="LE262" i="21"/>
  <c r="LE125" i="21"/>
  <c r="LE28" i="21"/>
  <c r="LE139" i="21"/>
  <c r="LE21" i="21"/>
  <c r="LE189" i="21"/>
  <c r="LE164" i="21"/>
  <c r="LE25" i="21"/>
  <c r="LE294" i="21"/>
  <c r="LE12" i="21"/>
  <c r="LE186" i="21"/>
  <c r="LE137" i="21"/>
  <c r="LE270" i="21"/>
  <c r="LE119" i="21"/>
  <c r="LE152" i="21"/>
  <c r="LE135" i="21"/>
  <c r="LE268" i="21"/>
  <c r="LE33" i="21"/>
  <c r="LE81" i="21"/>
  <c r="LE171" i="21"/>
  <c r="LE242" i="21"/>
  <c r="LE298" i="21"/>
  <c r="LE48" i="21"/>
  <c r="LE185" i="21"/>
  <c r="LE258" i="21"/>
  <c r="LE249" i="21"/>
  <c r="LE276" i="21"/>
  <c r="LE58" i="21"/>
  <c r="LE56" i="21"/>
  <c r="LE196" i="21"/>
  <c r="LE266" i="21"/>
  <c r="LE255" i="21"/>
  <c r="LE277" i="21"/>
  <c r="LE35" i="21"/>
  <c r="LE39" i="21"/>
  <c r="LE302" i="21"/>
  <c r="LE49" i="21"/>
  <c r="LE160" i="21"/>
  <c r="LE297" i="21"/>
  <c r="LE59" i="21"/>
  <c r="LE310" i="21"/>
  <c r="LE195" i="21"/>
  <c r="LE288" i="21"/>
  <c r="LE165" i="21"/>
  <c r="LE85" i="21"/>
  <c r="LE108" i="21"/>
  <c r="LE181" i="21"/>
  <c r="LE309" i="21"/>
  <c r="LE283" i="21"/>
  <c r="LE65" i="21"/>
  <c r="LE62" i="21"/>
  <c r="LE169" i="21"/>
  <c r="LE239" i="21"/>
  <c r="LE267" i="21"/>
  <c r="LE90" i="21"/>
  <c r="LE217" i="21"/>
  <c r="LE174" i="21"/>
  <c r="LE225" i="21"/>
  <c r="LE44" i="21"/>
  <c r="LE94" i="21"/>
  <c r="LE155" i="21"/>
  <c r="LE274" i="21"/>
  <c r="LE52" i="21"/>
  <c r="LE102" i="21"/>
  <c r="LE161" i="21"/>
  <c r="LE292" i="21"/>
  <c r="LE272" i="21"/>
  <c r="LE74" i="21"/>
  <c r="LE138" i="21"/>
  <c r="LE14" i="21"/>
  <c r="LE156" i="21"/>
  <c r="LE306" i="21"/>
  <c r="LE317" i="21"/>
  <c r="LE107" i="21"/>
  <c r="LE218" i="21"/>
  <c r="LE307" i="21"/>
  <c r="LE132" i="21"/>
  <c r="LE303" i="21"/>
  <c r="LE89" i="21"/>
  <c r="LE134" i="21"/>
  <c r="LE215" i="21"/>
  <c r="LE80" i="21"/>
  <c r="LE99" i="21"/>
  <c r="LE223" i="21"/>
  <c r="LE206" i="21"/>
  <c r="LE143" i="21"/>
  <c r="LE295" i="21"/>
  <c r="LE116" i="21"/>
  <c r="LE293" i="21"/>
  <c r="LE37" i="21"/>
  <c r="LE210" i="21"/>
  <c r="LE193" i="21"/>
  <c r="LE314" i="21"/>
  <c r="LE251" i="21"/>
  <c r="LE54" i="21"/>
  <c r="LE233" i="21"/>
  <c r="LE153" i="21"/>
  <c r="LE29" i="21"/>
  <c r="LE22" i="21"/>
  <c r="LE248" i="21"/>
  <c r="LE279" i="21"/>
  <c r="LE71" i="21"/>
  <c r="LE95" i="21"/>
  <c r="LE287" i="21"/>
  <c r="LE246" i="21"/>
  <c r="LE285" i="21"/>
  <c r="LE176" i="21"/>
  <c r="LE245" i="21"/>
  <c r="LE111" i="21"/>
  <c r="LE220" i="21"/>
  <c r="LE315" i="21"/>
  <c r="LE104" i="21"/>
  <c r="LE149" i="21"/>
  <c r="LE27" i="21"/>
  <c r="LE68" i="21"/>
  <c r="LE129" i="21"/>
  <c r="LE147" i="21"/>
  <c r="LE271" i="21"/>
  <c r="LE275" i="21"/>
  <c r="LE16" i="21"/>
  <c r="LE179" i="21"/>
  <c r="LE214" i="21"/>
  <c r="LE199" i="21"/>
  <c r="LE166" i="21"/>
  <c r="LE198" i="21"/>
  <c r="LE38" i="21"/>
  <c r="LE231" i="21"/>
  <c r="LE51" i="21"/>
  <c r="LE96" i="21"/>
  <c r="LE184" i="21"/>
  <c r="LE254" i="21"/>
  <c r="LE227" i="21"/>
  <c r="LE120" i="21"/>
  <c r="LE78" i="21"/>
  <c r="LE109" i="21"/>
  <c r="LE296" i="21"/>
  <c r="LE92" i="21"/>
  <c r="LE205" i="21"/>
  <c r="LE280" i="21"/>
  <c r="LE64" i="21"/>
  <c r="LE183" i="21"/>
  <c r="LE278" i="21"/>
  <c r="LE197" i="21"/>
  <c r="LE133" i="21"/>
  <c r="LE19" i="21"/>
  <c r="LE83" i="21"/>
  <c r="LE126" i="21"/>
  <c r="LE150" i="21"/>
  <c r="LE305" i="21"/>
  <c r="LE256" i="21"/>
  <c r="LE200" i="21"/>
  <c r="LE235" i="21"/>
  <c r="LE76" i="21"/>
  <c r="LE191" i="21"/>
  <c r="LE60" i="21"/>
  <c r="LE167" i="21"/>
  <c r="LE113" i="21"/>
  <c r="LE121" i="21"/>
  <c r="LE290" i="21"/>
  <c r="LE26" i="21"/>
  <c r="LE46" i="21"/>
  <c r="LE232" i="21"/>
  <c r="LE43" i="21"/>
  <c r="LE55" i="21"/>
  <c r="LE57" i="21"/>
  <c r="LE163" i="21"/>
  <c r="LE259" i="21"/>
  <c r="LE136" i="21"/>
  <c r="LE209" i="21"/>
  <c r="LE24" i="21"/>
  <c r="LE162" i="21"/>
  <c r="LE13" i="21"/>
  <c r="LE207" i="21"/>
  <c r="LE9" i="21"/>
  <c r="LE106" i="21"/>
  <c r="LE300" i="21"/>
  <c r="LE40" i="21"/>
  <c r="LE241" i="21"/>
  <c r="LE238" i="21"/>
  <c r="LE219" i="21"/>
  <c r="LE141" i="21"/>
  <c r="LE23" i="21"/>
  <c r="LE144" i="21"/>
  <c r="LE263" i="21"/>
  <c r="LE180" i="21"/>
  <c r="LE240" i="21"/>
  <c r="LE98" i="21"/>
  <c r="LE312" i="21"/>
  <c r="LE77" i="21"/>
  <c r="LE316" i="21"/>
  <c r="LE61" i="21"/>
  <c r="LE213" i="21"/>
  <c r="LE41" i="21"/>
  <c r="LE170" i="21"/>
  <c r="LE264" i="21"/>
  <c r="LE243" i="21"/>
  <c r="LE221" i="21"/>
  <c r="LE226" i="21"/>
  <c r="LE100" i="21"/>
  <c r="LE188" i="21"/>
  <c r="LE47" i="21"/>
  <c r="ER32" i="21"/>
  <c r="ER223" i="21"/>
  <c r="ER83" i="21"/>
  <c r="ER135" i="21"/>
  <c r="ER230" i="21"/>
  <c r="ER156" i="21"/>
  <c r="ER43" i="21"/>
  <c r="ER110" i="21"/>
  <c r="ER123" i="21"/>
  <c r="ER313" i="21"/>
  <c r="ER219" i="21"/>
  <c r="ER316" i="21"/>
  <c r="ER35" i="21"/>
  <c r="ER103" i="21"/>
  <c r="ER134" i="21"/>
  <c r="ER138" i="21"/>
  <c r="ER282" i="21"/>
  <c r="ER86" i="21"/>
  <c r="ER143" i="21"/>
  <c r="ER187" i="21"/>
  <c r="ER160" i="21"/>
  <c r="ER285" i="21"/>
  <c r="ER44" i="21"/>
  <c r="ER28" i="21"/>
  <c r="ER42" i="21"/>
  <c r="ER224" i="21"/>
  <c r="ER290" i="21"/>
  <c r="ER22" i="21"/>
  <c r="ER57" i="21"/>
  <c r="ER108" i="21"/>
  <c r="ER249" i="21"/>
  <c r="ER254" i="21"/>
  <c r="ER284" i="21"/>
  <c r="ER112" i="21"/>
  <c r="ER191" i="21"/>
  <c r="ER234" i="21"/>
  <c r="ER172" i="21"/>
  <c r="ER140" i="21"/>
  <c r="ER141" i="21"/>
  <c r="ER145" i="21"/>
  <c r="ER253" i="21"/>
  <c r="ER101" i="21"/>
  <c r="ER100" i="21"/>
  <c r="ER121" i="21"/>
  <c r="ER220" i="21"/>
  <c r="ER174" i="21"/>
  <c r="ER303" i="21"/>
  <c r="ER170" i="21"/>
  <c r="ER302" i="21"/>
  <c r="ER49" i="21"/>
  <c r="ER21" i="21"/>
  <c r="ER315" i="21"/>
  <c r="ER155" i="21"/>
  <c r="ER272" i="21"/>
  <c r="ER184" i="21"/>
  <c r="ER228" i="21"/>
  <c r="ER161" i="21"/>
  <c r="ER286" i="21"/>
  <c r="ER6" i="21"/>
  <c r="ER255" i="21"/>
  <c r="ER222" i="21"/>
  <c r="ER97" i="21"/>
  <c r="ER196" i="21"/>
  <c r="ER54" i="21"/>
  <c r="ER73" i="21"/>
  <c r="ER216" i="21"/>
  <c r="ER218" i="21"/>
  <c r="ER260" i="21"/>
  <c r="ER33" i="21"/>
  <c r="ER111" i="21"/>
  <c r="ER147" i="21"/>
  <c r="ER146" i="21"/>
  <c r="ER283" i="21"/>
  <c r="ER59" i="21"/>
  <c r="ER267" i="21"/>
  <c r="ER208" i="21"/>
  <c r="ER153" i="21"/>
  <c r="ER270" i="21"/>
  <c r="ER10" i="21"/>
  <c r="ER182" i="21"/>
  <c r="ER192" i="21"/>
  <c r="ER165" i="21"/>
  <c r="ER246" i="21"/>
  <c r="ER53" i="21"/>
  <c r="ER72" i="21"/>
  <c r="ER203" i="21"/>
  <c r="ER210" i="21"/>
  <c r="ER252" i="21"/>
  <c r="ER74" i="21"/>
  <c r="ER238" i="21"/>
  <c r="ER16" i="21"/>
  <c r="ER19" i="21"/>
  <c r="ER158" i="21"/>
  <c r="ER264" i="21"/>
  <c r="ER136" i="21"/>
  <c r="ER307" i="21"/>
  <c r="ER139" i="21"/>
  <c r="ER89" i="21"/>
  <c r="ER206" i="21"/>
  <c r="ER9" i="21"/>
  <c r="ER11" i="21"/>
  <c r="ER202" i="21"/>
  <c r="ER297" i="21"/>
  <c r="ER215" i="21"/>
  <c r="ER82" i="21"/>
  <c r="ER150" i="21"/>
  <c r="ER275" i="21"/>
  <c r="ER8" i="21"/>
  <c r="ER176" i="21"/>
  <c r="ER200" i="21"/>
  <c r="ER258" i="21"/>
  <c r="ER17" i="21"/>
  <c r="ER70" i="21"/>
  <c r="ER293" i="21"/>
  <c r="ER265" i="21"/>
  <c r="ER173" i="21"/>
  <c r="ER311" i="21"/>
  <c r="ER65" i="21"/>
  <c r="ER75" i="21"/>
  <c r="ER227" i="21"/>
  <c r="ER118" i="21"/>
  <c r="ER27" i="21"/>
  <c r="ER171" i="21"/>
  <c r="ER312" i="21"/>
  <c r="ER304" i="21"/>
  <c r="ER66" i="21"/>
  <c r="ER237" i="21"/>
  <c r="ER45" i="21"/>
  <c r="ER88" i="21"/>
  <c r="ER296" i="21"/>
  <c r="ER188" i="21"/>
  <c r="ER79" i="21"/>
  <c r="ER175" i="21"/>
  <c r="ER217" i="21"/>
  <c r="ER69" i="21"/>
  <c r="ER266" i="21"/>
  <c r="ER261" i="21"/>
  <c r="ER51" i="21"/>
  <c r="ER299" i="21"/>
  <c r="ER168" i="21"/>
  <c r="ER180" i="21"/>
  <c r="ER15" i="21"/>
  <c r="ER198" i="21"/>
  <c r="ER274" i="21"/>
  <c r="ER94" i="21"/>
  <c r="ER130" i="21"/>
  <c r="ER64" i="21"/>
  <c r="ER76" i="21"/>
  <c r="ER105" i="21"/>
  <c r="ER95" i="21"/>
  <c r="ER197" i="21"/>
  <c r="ER242" i="21"/>
  <c r="ER71" i="21"/>
  <c r="ER169" i="21"/>
  <c r="ER257" i="21"/>
  <c r="ER132" i="21"/>
  <c r="ER199" i="21"/>
  <c r="ER250" i="21"/>
  <c r="ER31" i="21"/>
  <c r="ER205" i="21"/>
  <c r="ER167" i="21"/>
  <c r="ER241" i="21"/>
  <c r="ER91" i="21"/>
  <c r="ER245" i="21"/>
  <c r="ER263" i="21"/>
  <c r="ER289" i="21"/>
  <c r="ER56" i="21"/>
  <c r="ER233" i="21"/>
  <c r="ER276" i="21"/>
  <c r="ER13" i="21"/>
  <c r="ER154" i="21"/>
  <c r="ER48" i="21"/>
  <c r="ER133" i="21"/>
  <c r="ER159" i="21"/>
  <c r="ER47" i="21"/>
  <c r="ER77" i="21"/>
  <c r="ER226" i="21"/>
  <c r="ER148" i="21"/>
  <c r="ER78" i="21"/>
  <c r="ER298" i="21"/>
  <c r="ER229" i="21"/>
  <c r="ER183" i="21"/>
  <c r="ER294" i="21"/>
  <c r="ER127" i="21"/>
  <c r="ER240" i="21"/>
  <c r="ER24" i="21"/>
  <c r="ER29" i="21"/>
  <c r="ER144" i="21"/>
  <c r="ER212" i="21"/>
  <c r="ER115" i="21"/>
  <c r="ER149" i="21"/>
  <c r="ER50" i="21"/>
  <c r="ER291" i="21"/>
  <c r="ER251" i="21"/>
  <c r="ER236" i="21"/>
  <c r="ER63" i="21"/>
  <c r="ER87" i="21"/>
  <c r="ER214" i="21"/>
  <c r="ER317" i="21"/>
  <c r="ER67" i="21"/>
  <c r="ER213" i="21"/>
  <c r="ER37" i="21"/>
  <c r="ER125" i="21"/>
  <c r="ER281" i="21"/>
  <c r="ER116" i="21"/>
  <c r="ER185" i="21"/>
  <c r="ER309" i="21"/>
  <c r="ER60" i="21"/>
  <c r="ER7" i="21"/>
  <c r="ER190" i="21"/>
  <c r="ER113" i="21"/>
  <c r="ER273" i="21"/>
  <c r="ER93" i="21"/>
  <c r="ER243" i="21"/>
  <c r="ER225" i="21"/>
  <c r="ER271" i="21"/>
  <c r="ER178" i="21"/>
  <c r="ER58" i="21"/>
  <c r="ER204" i="21"/>
  <c r="ER26" i="21"/>
  <c r="ER55" i="21"/>
  <c r="ER131" i="21"/>
  <c r="ER248" i="21"/>
  <c r="ER268" i="21"/>
  <c r="ER38" i="21"/>
  <c r="ER142" i="21"/>
  <c r="ER119" i="21"/>
  <c r="ER211" i="21"/>
  <c r="ER109" i="21"/>
  <c r="ER247" i="21"/>
  <c r="ER98" i="21"/>
  <c r="ER231" i="21"/>
  <c r="ER18" i="21"/>
  <c r="ER80" i="21"/>
  <c r="ER177" i="21"/>
  <c r="ER259" i="21"/>
  <c r="ER292" i="21"/>
  <c r="ER41" i="21"/>
  <c r="ER221" i="21"/>
  <c r="ER201" i="21"/>
  <c r="ER305" i="21"/>
  <c r="ER102" i="21"/>
  <c r="ER122" i="21"/>
  <c r="ER36" i="21"/>
  <c r="ER186" i="21"/>
  <c r="ER129" i="21"/>
  <c r="ER124" i="21"/>
  <c r="ER106" i="21"/>
  <c r="ER14" i="21"/>
  <c r="ER20" i="21"/>
  <c r="ER152" i="21"/>
  <c r="ER30" i="21"/>
  <c r="ER107" i="21"/>
  <c r="ER306" i="21"/>
  <c r="ER104" i="21"/>
  <c r="ER162" i="21"/>
  <c r="ER46" i="21"/>
  <c r="ER12" i="21"/>
  <c r="ER151" i="21"/>
  <c r="ER81" i="21"/>
  <c r="ER295" i="21"/>
  <c r="ER117" i="21"/>
  <c r="ER280" i="21"/>
  <c r="ER68" i="21"/>
  <c r="ER164" i="21"/>
  <c r="ER209" i="21"/>
  <c r="ER288" i="21"/>
  <c r="ER193" i="21"/>
  <c r="ER279" i="21"/>
  <c r="ER262" i="21"/>
  <c r="ER244" i="21"/>
  <c r="ER194" i="21"/>
  <c r="ER235" i="21"/>
  <c r="ER126" i="21"/>
  <c r="ER278" i="21"/>
  <c r="ER34" i="21"/>
  <c r="ER269" i="21"/>
  <c r="ER195" i="21"/>
  <c r="ER308" i="21"/>
  <c r="ER189" i="21"/>
  <c r="ER287" i="21"/>
  <c r="ER256" i="21"/>
  <c r="ER239" i="21"/>
  <c r="ER99" i="21"/>
  <c r="ER314" i="21"/>
  <c r="ER181" i="21"/>
  <c r="ER120" i="21"/>
  <c r="ER277" i="21"/>
  <c r="ER90" i="21"/>
  <c r="ER310" i="21"/>
  <c r="ER62" i="21"/>
  <c r="ER179" i="21"/>
  <c r="ER300" i="21"/>
  <c r="ER39" i="21"/>
  <c r="ER301" i="21"/>
  <c r="ER166" i="21"/>
  <c r="ER85" i="21"/>
  <c r="ER137" i="21"/>
  <c r="ER61" i="21"/>
  <c r="ER96" i="21"/>
  <c r="ER207" i="21"/>
  <c r="ER40" i="21"/>
  <c r="ER52" i="21"/>
  <c r="ER157" i="21"/>
  <c r="ER23" i="21"/>
  <c r="ER232" i="21"/>
  <c r="ER84" i="21"/>
  <c r="ER163" i="21"/>
  <c r="ER128" i="21"/>
  <c r="ER92" i="21"/>
  <c r="ER114" i="21"/>
  <c r="ER25" i="21"/>
  <c r="HL44" i="21"/>
  <c r="HL21" i="21"/>
  <c r="HL25" i="21"/>
  <c r="HL80" i="21"/>
  <c r="HL96" i="21"/>
  <c r="HL106" i="21"/>
  <c r="HL234" i="21"/>
  <c r="HL310" i="21"/>
  <c r="HL101" i="21"/>
  <c r="HL197" i="21"/>
  <c r="HL138" i="21"/>
  <c r="HL261" i="21"/>
  <c r="HL267" i="21"/>
  <c r="HL98" i="21"/>
  <c r="HL126" i="21"/>
  <c r="HL290" i="21"/>
  <c r="HL23" i="21"/>
  <c r="HL235" i="21"/>
  <c r="HL132" i="21"/>
  <c r="HL252" i="21"/>
  <c r="HL68" i="21"/>
  <c r="HL105" i="21"/>
  <c r="HL108" i="21"/>
  <c r="HL239" i="21"/>
  <c r="HL193" i="21"/>
  <c r="HL88" i="21"/>
  <c r="HL256" i="21"/>
  <c r="HL182" i="21"/>
  <c r="HL278" i="21"/>
  <c r="HL13" i="21"/>
  <c r="HL159" i="21"/>
  <c r="HL147" i="21"/>
  <c r="HL114" i="21"/>
  <c r="HL303" i="21"/>
  <c r="HL305" i="21"/>
  <c r="HL177" i="21"/>
  <c r="HL50" i="21"/>
  <c r="HL167" i="21"/>
  <c r="HL250" i="21"/>
  <c r="HL291" i="21"/>
  <c r="HL10" i="21"/>
  <c r="HL53" i="21"/>
  <c r="HL41" i="21"/>
  <c r="HL91" i="21"/>
  <c r="HL216" i="21"/>
  <c r="HL75" i="21"/>
  <c r="HL190" i="21"/>
  <c r="HL279" i="21"/>
  <c r="HL112" i="21"/>
  <c r="HL196" i="21"/>
  <c r="HL205" i="21"/>
  <c r="HL257" i="21"/>
  <c r="HL199" i="21"/>
  <c r="HL77" i="21"/>
  <c r="HL113" i="21"/>
  <c r="HL187" i="21"/>
  <c r="HL265" i="21"/>
  <c r="HL161" i="21"/>
  <c r="HL301" i="21"/>
  <c r="HL251" i="21"/>
  <c r="HL24" i="21"/>
  <c r="HL89" i="21"/>
  <c r="HL149" i="21"/>
  <c r="HL294" i="21"/>
  <c r="HL72" i="21"/>
  <c r="HL69" i="21"/>
  <c r="HL30" i="21"/>
  <c r="HL95" i="21"/>
  <c r="HL32" i="21"/>
  <c r="HL224" i="21"/>
  <c r="HL142" i="21"/>
  <c r="HL281" i="21"/>
  <c r="HL169" i="21"/>
  <c r="HL215" i="21"/>
  <c r="HL229" i="21"/>
  <c r="HL93" i="21"/>
  <c r="HL92" i="21"/>
  <c r="HL94" i="21"/>
  <c r="HL214" i="21"/>
  <c r="HL302" i="21"/>
  <c r="HL31" i="21"/>
  <c r="HL157" i="21"/>
  <c r="HL194" i="21"/>
  <c r="HL244" i="21"/>
  <c r="HL28" i="21"/>
  <c r="HL83" i="21"/>
  <c r="HL280" i="21"/>
  <c r="HL12" i="21"/>
  <c r="HL34" i="21"/>
  <c r="HL148" i="21"/>
  <c r="HL304" i="21"/>
  <c r="HL8" i="21"/>
  <c r="HL162" i="21"/>
  <c r="HL118" i="21"/>
  <c r="HL243" i="21"/>
  <c r="HL129" i="21"/>
  <c r="HL225" i="21"/>
  <c r="HL81" i="21"/>
  <c r="HL293" i="21"/>
  <c r="HL61" i="21"/>
  <c r="HL171" i="21"/>
  <c r="HL259" i="21"/>
  <c r="HL102" i="21"/>
  <c r="HL198" i="21"/>
  <c r="HL284" i="21"/>
  <c r="HL188" i="21"/>
  <c r="HL104" i="21"/>
  <c r="HL204" i="21"/>
  <c r="HL219" i="21"/>
  <c r="HL140" i="21"/>
  <c r="HL273" i="21"/>
  <c r="HL60" i="21"/>
  <c r="HL185" i="21"/>
  <c r="HL237" i="21"/>
  <c r="HL76" i="21"/>
  <c r="HL295" i="21"/>
  <c r="HL33" i="21"/>
  <c r="HL45" i="21"/>
  <c r="HL207" i="21"/>
  <c r="HL99" i="21"/>
  <c r="HL270" i="21"/>
  <c r="HL70" i="21"/>
  <c r="HL246" i="21"/>
  <c r="HL116" i="21"/>
  <c r="HL292" i="21"/>
  <c r="HL54" i="21"/>
  <c r="HL48" i="21"/>
  <c r="HL269" i="21"/>
  <c r="HL158" i="21"/>
  <c r="HL283" i="21"/>
  <c r="HL87" i="21"/>
  <c r="HL179" i="21"/>
  <c r="HL136" i="21"/>
  <c r="HL164" i="21"/>
  <c r="HL311" i="21"/>
  <c r="HL9" i="21"/>
  <c r="HL82" i="21"/>
  <c r="HL110" i="21"/>
  <c r="HL288" i="21"/>
  <c r="HL59" i="21"/>
  <c r="HL27" i="21"/>
  <c r="HL312" i="21"/>
  <c r="HL100" i="21"/>
  <c r="HL18" i="21"/>
  <c r="HL14" i="21"/>
  <c r="HL49" i="21"/>
  <c r="HL212" i="21"/>
  <c r="HL296" i="21"/>
  <c r="HL66" i="21"/>
  <c r="HL180" i="21"/>
  <c r="HL221" i="21"/>
  <c r="HL245" i="21"/>
  <c r="HL155" i="21"/>
  <c r="HL242" i="21"/>
  <c r="HL123" i="21"/>
  <c r="HL152" i="21"/>
  <c r="HL117" i="21"/>
  <c r="HL298" i="21"/>
  <c r="HL84" i="21"/>
  <c r="HL206" i="21"/>
  <c r="HL174" i="21"/>
  <c r="HL277" i="21"/>
  <c r="HL103" i="21"/>
  <c r="HL86" i="21"/>
  <c r="HL35" i="21"/>
  <c r="HL121" i="21"/>
  <c r="HL130" i="21"/>
  <c r="HL263" i="21"/>
  <c r="HL285" i="21"/>
  <c r="HL195" i="21"/>
  <c r="HL186" i="21"/>
  <c r="HL133" i="21"/>
  <c r="HL289" i="21"/>
  <c r="HL57" i="21"/>
  <c r="HL309" i="21"/>
  <c r="HL201" i="21"/>
  <c r="HL29" i="21"/>
  <c r="HL55" i="21"/>
  <c r="HL220" i="21"/>
  <c r="HL181" i="21"/>
  <c r="HL287" i="21"/>
  <c r="HL184" i="21"/>
  <c r="HL226" i="21"/>
  <c r="HL131" i="21"/>
  <c r="HL254" i="21"/>
  <c r="HL314" i="21"/>
  <c r="HL79" i="21"/>
  <c r="HL26" i="21"/>
  <c r="HL191" i="21"/>
  <c r="HL223" i="21"/>
  <c r="HL67" i="21"/>
  <c r="HL135" i="21"/>
  <c r="HL165" i="21"/>
  <c r="HL230" i="21"/>
  <c r="HL15" i="21"/>
  <c r="HL122" i="21"/>
  <c r="HL124" i="21"/>
  <c r="HL134" i="21"/>
  <c r="HL143" i="21"/>
  <c r="HL200" i="21"/>
  <c r="HL227" i="21"/>
  <c r="HL282" i="21"/>
  <c r="HL16" i="21"/>
  <c r="HL97" i="21"/>
  <c r="HL141" i="21"/>
  <c r="HL208" i="21"/>
  <c r="HL39" i="21"/>
  <c r="HL111" i="21"/>
  <c r="HL150" i="21"/>
  <c r="HL275" i="21"/>
  <c r="HL233" i="21"/>
  <c r="HL247" i="21"/>
  <c r="HL308" i="21"/>
  <c r="HL146" i="21"/>
  <c r="HL228" i="21"/>
  <c r="HL274" i="21"/>
  <c r="HL262" i="21"/>
  <c r="HL315" i="21"/>
  <c r="HL168" i="21"/>
  <c r="HL40" i="21"/>
  <c r="HL151" i="21"/>
  <c r="HL232" i="21"/>
  <c r="HL17" i="21"/>
  <c r="HL183" i="21"/>
  <c r="HL241" i="21"/>
  <c r="HL163" i="21"/>
  <c r="HL115" i="21"/>
  <c r="HL236" i="21"/>
  <c r="HL238" i="21"/>
  <c r="HL213" i="21"/>
  <c r="HL271" i="21"/>
  <c r="HL210" i="21"/>
  <c r="HL120" i="21"/>
  <c r="HL64" i="21"/>
  <c r="HL145" i="21"/>
  <c r="HL189" i="21"/>
  <c r="HL317" i="21"/>
  <c r="HL137" i="21"/>
  <c r="HL90" i="21"/>
  <c r="HL107" i="21"/>
  <c r="HL109" i="21"/>
  <c r="HL178" i="21"/>
  <c r="HL176" i="21"/>
  <c r="HL218" i="21"/>
  <c r="HL43" i="21"/>
  <c r="HL144" i="21"/>
  <c r="HL47" i="21"/>
  <c r="HL173" i="21"/>
  <c r="HL37" i="21"/>
  <c r="HL127" i="21"/>
  <c r="HL268" i="21"/>
  <c r="HL316" i="21"/>
  <c r="HL240" i="21"/>
  <c r="HL211" i="21"/>
  <c r="HL51" i="21"/>
  <c r="HL42" i="21"/>
  <c r="HL202" i="21"/>
  <c r="HL253" i="21"/>
  <c r="HL264" i="21"/>
  <c r="HL222" i="21"/>
  <c r="HL175" i="21"/>
  <c r="HL299" i="21"/>
  <c r="HL7" i="21"/>
  <c r="HL272" i="21"/>
  <c r="HL119" i="21"/>
  <c r="HL306" i="21"/>
  <c r="HL56" i="21"/>
  <c r="HL166" i="21"/>
  <c r="HL170" i="21"/>
  <c r="HL300" i="21"/>
  <c r="HL85" i="21"/>
  <c r="HL260" i="21"/>
  <c r="HL139" i="21"/>
  <c r="HL297" i="21"/>
  <c r="HL258" i="21"/>
  <c r="HL249" i="21"/>
  <c r="HL63" i="21"/>
  <c r="HL172" i="21"/>
  <c r="HL78" i="21"/>
  <c r="HL231" i="21"/>
  <c r="HL203" i="21"/>
  <c r="HL286" i="21"/>
  <c r="HL65" i="21"/>
  <c r="HL209" i="21"/>
  <c r="HL266" i="21"/>
  <c r="HL125" i="21"/>
  <c r="HL192" i="21"/>
  <c r="HL307" i="21"/>
  <c r="HL62" i="21"/>
  <c r="HL248" i="21"/>
  <c r="HL11" i="21"/>
  <c r="HL128" i="21"/>
  <c r="HL276" i="21"/>
  <c r="HL58" i="21"/>
  <c r="HL255" i="21"/>
  <c r="HL73" i="21"/>
  <c r="HL160" i="21"/>
  <c r="HL156" i="21"/>
  <c r="HL46" i="21"/>
  <c r="HL74" i="21"/>
  <c r="HL313" i="21"/>
  <c r="HL52" i="21"/>
  <c r="HL153" i="21"/>
  <c r="HL217" i="21"/>
  <c r="HL36" i="21"/>
  <c r="HL19" i="21"/>
  <c r="HL20" i="21"/>
  <c r="HL38" i="21"/>
  <c r="HL71" i="21"/>
  <c r="HL22" i="21"/>
  <c r="HL154" i="21"/>
  <c r="HL6" i="21"/>
  <c r="JT128" i="21"/>
  <c r="JT26" i="21"/>
  <c r="JT174" i="21"/>
  <c r="JT245" i="21"/>
  <c r="JT230" i="21"/>
  <c r="JT90" i="21"/>
  <c r="JT224" i="21"/>
  <c r="JT205" i="21"/>
  <c r="JT24" i="21"/>
  <c r="JT60" i="21"/>
  <c r="JT25" i="21"/>
  <c r="JT204" i="21"/>
  <c r="JT170" i="21"/>
  <c r="JT284" i="21"/>
  <c r="JT183" i="21"/>
  <c r="JT42" i="21"/>
  <c r="JT207" i="21"/>
  <c r="JT264" i="21"/>
  <c r="JT46" i="21"/>
  <c r="JT179" i="21"/>
  <c r="JT247" i="21"/>
  <c r="JT272" i="21"/>
  <c r="JT84" i="21"/>
  <c r="JT277" i="21"/>
  <c r="JT131" i="21"/>
  <c r="JT177" i="21"/>
  <c r="JT299" i="21"/>
  <c r="JT69" i="21"/>
  <c r="JT108" i="21"/>
  <c r="JT164" i="21"/>
  <c r="JT265" i="21"/>
  <c r="JT143" i="21"/>
  <c r="JT116" i="21"/>
  <c r="JT137" i="21"/>
  <c r="JT248" i="21"/>
  <c r="JT285" i="21"/>
  <c r="JT144" i="21"/>
  <c r="JT110" i="21"/>
  <c r="JT190" i="21"/>
  <c r="JT317" i="21"/>
  <c r="JT39" i="21"/>
  <c r="JT105" i="21"/>
  <c r="JT185" i="21"/>
  <c r="JT288" i="21"/>
  <c r="JT36" i="21"/>
  <c r="JT47" i="21"/>
  <c r="JT89" i="21"/>
  <c r="JT150" i="21"/>
  <c r="JT246" i="21"/>
  <c r="JT32" i="21"/>
  <c r="JT51" i="21"/>
  <c r="JT99" i="21"/>
  <c r="JT281" i="21"/>
  <c r="JT302" i="21"/>
  <c r="JT197" i="21"/>
  <c r="JT50" i="21"/>
  <c r="JT232" i="21"/>
  <c r="JT279" i="21"/>
  <c r="JT55" i="21"/>
  <c r="JT118" i="21"/>
  <c r="JT163" i="21"/>
  <c r="JT310" i="21"/>
  <c r="JT287" i="21"/>
  <c r="JT11" i="21"/>
  <c r="JT28" i="21"/>
  <c r="JT23" i="21"/>
  <c r="JT145" i="21"/>
  <c r="JT132" i="21"/>
  <c r="JT314" i="21"/>
  <c r="JT276" i="21"/>
  <c r="JT20" i="21"/>
  <c r="JT113" i="21"/>
  <c r="JT198" i="21"/>
  <c r="JT253" i="21"/>
  <c r="JT17" i="21"/>
  <c r="JT37" i="21"/>
  <c r="JT165" i="21"/>
  <c r="JT191" i="21"/>
  <c r="JT254" i="21"/>
  <c r="JT294" i="21"/>
  <c r="JT38" i="21"/>
  <c r="JT68" i="21"/>
  <c r="JT100" i="21"/>
  <c r="JT160" i="21"/>
  <c r="JT303" i="21"/>
  <c r="JT48" i="21"/>
  <c r="JT208" i="21"/>
  <c r="JT175" i="21"/>
  <c r="JT154" i="21"/>
  <c r="JT268" i="21"/>
  <c r="JT217" i="21"/>
  <c r="JT58" i="21"/>
  <c r="JT269" i="21"/>
  <c r="JT309" i="21"/>
  <c r="JT27" i="21"/>
  <c r="JT112" i="21"/>
  <c r="JT223" i="21"/>
  <c r="JT236" i="21"/>
  <c r="JT15" i="21"/>
  <c r="JT70" i="21"/>
  <c r="JT120" i="21"/>
  <c r="JT180" i="21"/>
  <c r="JT106" i="21"/>
  <c r="JT289" i="21"/>
  <c r="JT14" i="21"/>
  <c r="JT56" i="21"/>
  <c r="JT40" i="21"/>
  <c r="JT139" i="21"/>
  <c r="JT222" i="21"/>
  <c r="JT257" i="21"/>
  <c r="JT59" i="21"/>
  <c r="JT107" i="21"/>
  <c r="JT152" i="21"/>
  <c r="JT261" i="21"/>
  <c r="JT87" i="21"/>
  <c r="JT91" i="21"/>
  <c r="JT104" i="21"/>
  <c r="JT219" i="21"/>
  <c r="JT307" i="21"/>
  <c r="JT220" i="21"/>
  <c r="JT241" i="21"/>
  <c r="JT155" i="21"/>
  <c r="JT243" i="21"/>
  <c r="JT33" i="21"/>
  <c r="JT178" i="21"/>
  <c r="JT86" i="21"/>
  <c r="JT266" i="21"/>
  <c r="JT291" i="21"/>
  <c r="JT18" i="21"/>
  <c r="JT240" i="21"/>
  <c r="JT63" i="21"/>
  <c r="JT147" i="21"/>
  <c r="JT256" i="21"/>
  <c r="JT296" i="21"/>
  <c r="JT8" i="21"/>
  <c r="JT271" i="21"/>
  <c r="JT102" i="21"/>
  <c r="JT161" i="21"/>
  <c r="JT252" i="21"/>
  <c r="JT262" i="21"/>
  <c r="JT65" i="21"/>
  <c r="JT282" i="21"/>
  <c r="JT313" i="21"/>
  <c r="JT81" i="21"/>
  <c r="JT283" i="21"/>
  <c r="JT13" i="21"/>
  <c r="JT80" i="21"/>
  <c r="JT206" i="21"/>
  <c r="JT97" i="21"/>
  <c r="JT250" i="21"/>
  <c r="JT95" i="21"/>
  <c r="JT225" i="21"/>
  <c r="JT300" i="21"/>
  <c r="JT82" i="21"/>
  <c r="JT315" i="21"/>
  <c r="JT93" i="21"/>
  <c r="JT49" i="21"/>
  <c r="JT168" i="21"/>
  <c r="JT237" i="21"/>
  <c r="JT142" i="21"/>
  <c r="JT258" i="21"/>
  <c r="JT138" i="21"/>
  <c r="JT316" i="21"/>
  <c r="JT141" i="21"/>
  <c r="JT10" i="21"/>
  <c r="JT209" i="21"/>
  <c r="JT306" i="21"/>
  <c r="JT124" i="21"/>
  <c r="JT167" i="21"/>
  <c r="JT34" i="21"/>
  <c r="JT249" i="21"/>
  <c r="JT62" i="21"/>
  <c r="JT134" i="21"/>
  <c r="JT221" i="21"/>
  <c r="JT182" i="21"/>
  <c r="JT263" i="21"/>
  <c r="JT21" i="21"/>
  <c r="JT148" i="21"/>
  <c r="JT127" i="21"/>
  <c r="JT195" i="21"/>
  <c r="JT153" i="21"/>
  <c r="JT244" i="21"/>
  <c r="JT64" i="21"/>
  <c r="JT215" i="21"/>
  <c r="JT158" i="21"/>
  <c r="JT231" i="21"/>
  <c r="JT79" i="21"/>
  <c r="JT74" i="21"/>
  <c r="JT184" i="21"/>
  <c r="JT298" i="21"/>
  <c r="JT129" i="21"/>
  <c r="JT202" i="21"/>
  <c r="JT7" i="21"/>
  <c r="JT98" i="21"/>
  <c r="JT301" i="21"/>
  <c r="JT61" i="21"/>
  <c r="JT149" i="21"/>
  <c r="JT126" i="21"/>
  <c r="JT159" i="21"/>
  <c r="JT293" i="21"/>
  <c r="JT54" i="21"/>
  <c r="JT196" i="21"/>
  <c r="JT16" i="21"/>
  <c r="JT9" i="21"/>
  <c r="JT201" i="21"/>
  <c r="JT133" i="21"/>
  <c r="JT213" i="21"/>
  <c r="JT72" i="21"/>
  <c r="JT162" i="21"/>
  <c r="JT29" i="21"/>
  <c r="JT166" i="21"/>
  <c r="JT187" i="21"/>
  <c r="JT119" i="21"/>
  <c r="JT242" i="21"/>
  <c r="JT45" i="21"/>
  <c r="JT255" i="21"/>
  <c r="JT121" i="21"/>
  <c r="JT114" i="21"/>
  <c r="JT12" i="21"/>
  <c r="JT77" i="21"/>
  <c r="JT135" i="21"/>
  <c r="JT229" i="21"/>
  <c r="JT111" i="21"/>
  <c r="JT235" i="21"/>
  <c r="JT44" i="21"/>
  <c r="JT115" i="21"/>
  <c r="JT239" i="21"/>
  <c r="JT304" i="21"/>
  <c r="JT75" i="21"/>
  <c r="JT66" i="21"/>
  <c r="JT176" i="21"/>
  <c r="JT297" i="21"/>
  <c r="JT193" i="21"/>
  <c r="JT203" i="21"/>
  <c r="JT312" i="21"/>
  <c r="JT234" i="21"/>
  <c r="JT210" i="21"/>
  <c r="JT214" i="21"/>
  <c r="JT270" i="21"/>
  <c r="JT275" i="21"/>
  <c r="JT92" i="21"/>
  <c r="JT278" i="21"/>
  <c r="JT71" i="21"/>
  <c r="JT171" i="21"/>
  <c r="JT83" i="21"/>
  <c r="JT290" i="21"/>
  <c r="JT216" i="21"/>
  <c r="JT189" i="21"/>
  <c r="JT123" i="21"/>
  <c r="JT238" i="21"/>
  <c r="JT173" i="21"/>
  <c r="JT280" i="21"/>
  <c r="JT6" i="21"/>
  <c r="JT169" i="21"/>
  <c r="JT76" i="21"/>
  <c r="JT292" i="21"/>
  <c r="JT122" i="21"/>
  <c r="JT85" i="21"/>
  <c r="JT52" i="21"/>
  <c r="JT130" i="21"/>
  <c r="JT57" i="21"/>
  <c r="JT200" i="21"/>
  <c r="JT172" i="21"/>
  <c r="JT274" i="21"/>
  <c r="JT53" i="21"/>
  <c r="JT186" i="21"/>
  <c r="JT19" i="21"/>
  <c r="JT94" i="21"/>
  <c r="JT226" i="21"/>
  <c r="JT109" i="21"/>
  <c r="JT311" i="21"/>
  <c r="JT228" i="21"/>
  <c r="JT146" i="21"/>
  <c r="JT88" i="21"/>
  <c r="JT43" i="21"/>
  <c r="JT295" i="21"/>
  <c r="JT73" i="21"/>
  <c r="JT188" i="21"/>
  <c r="JT192" i="21"/>
  <c r="JT199" i="21"/>
  <c r="JT305" i="21"/>
  <c r="JT117" i="21"/>
  <c r="JT259" i="21"/>
  <c r="JT233" i="21"/>
  <c r="JT96" i="21"/>
  <c r="JT194" i="21"/>
  <c r="JT101" i="21"/>
  <c r="JT308" i="21"/>
  <c r="JT67" i="21"/>
  <c r="JT251" i="21"/>
  <c r="JT22" i="21"/>
  <c r="JT103" i="21"/>
  <c r="JT286" i="21"/>
  <c r="JT212" i="21"/>
  <c r="JT140" i="21"/>
  <c r="JT157" i="21"/>
  <c r="JT227" i="21"/>
  <c r="JT211" i="21"/>
  <c r="JT181" i="21"/>
  <c r="JT35" i="21"/>
  <c r="JT267" i="21"/>
  <c r="JT260" i="21"/>
  <c r="JT31" i="21"/>
  <c r="JT151" i="21"/>
  <c r="JT41" i="21"/>
  <c r="JT218" i="21"/>
  <c r="JT136" i="21"/>
  <c r="JT125" i="21"/>
  <c r="JT273" i="21"/>
  <c r="JT78" i="21"/>
  <c r="JT156" i="21"/>
  <c r="JT30" i="21"/>
  <c r="IV65" i="21"/>
  <c r="IV82" i="21"/>
  <c r="IV124" i="21"/>
  <c r="IV204" i="21"/>
  <c r="IV168" i="21"/>
  <c r="IV180" i="21"/>
  <c r="IV114" i="21"/>
  <c r="IV201" i="21"/>
  <c r="IV263" i="21"/>
  <c r="IV64" i="21"/>
  <c r="IV104" i="21"/>
  <c r="IV255" i="21"/>
  <c r="IV145" i="21"/>
  <c r="IV243" i="21"/>
  <c r="IV249" i="21"/>
  <c r="IV165" i="21"/>
  <c r="IV288" i="21"/>
  <c r="IV15" i="21"/>
  <c r="IV71" i="21"/>
  <c r="IV147" i="21"/>
  <c r="IV245" i="21"/>
  <c r="IV252" i="21"/>
  <c r="IV54" i="21"/>
  <c r="IV40" i="21"/>
  <c r="IV27" i="21"/>
  <c r="IV98" i="21"/>
  <c r="IV235" i="21"/>
  <c r="IV239" i="21"/>
  <c r="IV152" i="21"/>
  <c r="IV211" i="21"/>
  <c r="IV109" i="21"/>
  <c r="IV289" i="21"/>
  <c r="IV134" i="21"/>
  <c r="IV146" i="21"/>
  <c r="IV296" i="21"/>
  <c r="IV285" i="21"/>
  <c r="IV127" i="21"/>
  <c r="IV59" i="21"/>
  <c r="IV178" i="21"/>
  <c r="IV311" i="21"/>
  <c r="IV272" i="21"/>
  <c r="IV41" i="21"/>
  <c r="IV163" i="21"/>
  <c r="IV95" i="21"/>
  <c r="IV230" i="21"/>
  <c r="IV215" i="21"/>
  <c r="IV37" i="21"/>
  <c r="IV92" i="21"/>
  <c r="IV181" i="21"/>
  <c r="IV307" i="21"/>
  <c r="IV292" i="21"/>
  <c r="IV214" i="21"/>
  <c r="IV100" i="21"/>
  <c r="IV280" i="21"/>
  <c r="IV80" i="21"/>
  <c r="IV61" i="21"/>
  <c r="IV122" i="21"/>
  <c r="IV200" i="21"/>
  <c r="IV156" i="21"/>
  <c r="IV316" i="21"/>
  <c r="IV70" i="21"/>
  <c r="IV219" i="21"/>
  <c r="IV240" i="21"/>
  <c r="IV244" i="21"/>
  <c r="IV121" i="21"/>
  <c r="IV50" i="21"/>
  <c r="IV105" i="21"/>
  <c r="IV212" i="21"/>
  <c r="IV281" i="21"/>
  <c r="IV18" i="21"/>
  <c r="IV74" i="21"/>
  <c r="IV182" i="21"/>
  <c r="IV277" i="21"/>
  <c r="IV86" i="21"/>
  <c r="IV21" i="21"/>
  <c r="IV84" i="21"/>
  <c r="IV216" i="21"/>
  <c r="IV303" i="21"/>
  <c r="IV276" i="21"/>
  <c r="IV119" i="21"/>
  <c r="IV47" i="21"/>
  <c r="IV67" i="21"/>
  <c r="IV185" i="21"/>
  <c r="IV313" i="21"/>
  <c r="IV273" i="21"/>
  <c r="IV129" i="21"/>
  <c r="IV137" i="21"/>
  <c r="IV206" i="21"/>
  <c r="IV161" i="21"/>
  <c r="IV172" i="21"/>
  <c r="IV162" i="21"/>
  <c r="IV191" i="21"/>
  <c r="IV33" i="21"/>
  <c r="IV203" i="21"/>
  <c r="IV20" i="21"/>
  <c r="IV209" i="21"/>
  <c r="IV232" i="21"/>
  <c r="IV90" i="21"/>
  <c r="IV53" i="21"/>
  <c r="IV120" i="21"/>
  <c r="IV195" i="21"/>
  <c r="IV148" i="21"/>
  <c r="IV308" i="21"/>
  <c r="IV49" i="21"/>
  <c r="IV130" i="21"/>
  <c r="IV298" i="21"/>
  <c r="IV228" i="21"/>
  <c r="IV199" i="21"/>
  <c r="IV76" i="21"/>
  <c r="IV141" i="21"/>
  <c r="IV224" i="21"/>
  <c r="IV167" i="21"/>
  <c r="IV91" i="21"/>
  <c r="IV150" i="21"/>
  <c r="IV310" i="21"/>
  <c r="IV170" i="21"/>
  <c r="IV29" i="21"/>
  <c r="IV88" i="21"/>
  <c r="IV166" i="21"/>
  <c r="IV305" i="21"/>
  <c r="IV284" i="21"/>
  <c r="IV246" i="21"/>
  <c r="IV115" i="21"/>
  <c r="IV60" i="21"/>
  <c r="IV304" i="21"/>
  <c r="IV297" i="21"/>
  <c r="IV42" i="21"/>
  <c r="IV213" i="21"/>
  <c r="IV270" i="21"/>
  <c r="IV16" i="21"/>
  <c r="IV128" i="21"/>
  <c r="IV101" i="21"/>
  <c r="IV260" i="21"/>
  <c r="IV24" i="21"/>
  <c r="IV43" i="21"/>
  <c r="IV208" i="21"/>
  <c r="IV63" i="21"/>
  <c r="IV72" i="21"/>
  <c r="IV227" i="21"/>
  <c r="IV28" i="21"/>
  <c r="IV233" i="21"/>
  <c r="IV123" i="21"/>
  <c r="IV35" i="21"/>
  <c r="IV99" i="21"/>
  <c r="IV241" i="21"/>
  <c r="IV269" i="21"/>
  <c r="IV77" i="21"/>
  <c r="IV164" i="21"/>
  <c r="IV225" i="21"/>
  <c r="IV175" i="21"/>
  <c r="IV194" i="21"/>
  <c r="IV116" i="21"/>
  <c r="IV205" i="21"/>
  <c r="IV264" i="21"/>
  <c r="IV8" i="21"/>
  <c r="IV142" i="21"/>
  <c r="IV83" i="21"/>
  <c r="IV160" i="21"/>
  <c r="IV299" i="21"/>
  <c r="IV132" i="21"/>
  <c r="IV94" i="21"/>
  <c r="IV229" i="21"/>
  <c r="IV207" i="21"/>
  <c r="IV66" i="21"/>
  <c r="IV107" i="21"/>
  <c r="IV250" i="21"/>
  <c r="IV283" i="21"/>
  <c r="IV68" i="21"/>
  <c r="IV192" i="21"/>
  <c r="IV315" i="21"/>
  <c r="IV274" i="21"/>
  <c r="IV39" i="21"/>
  <c r="IV103" i="21"/>
  <c r="IV279" i="21"/>
  <c r="IV22" i="21"/>
  <c r="IV136" i="21"/>
  <c r="IV85" i="21"/>
  <c r="IV87" i="21"/>
  <c r="IV220" i="21"/>
  <c r="IV118" i="21"/>
  <c r="IV140" i="21"/>
  <c r="IV186" i="21"/>
  <c r="IV117" i="21"/>
  <c r="IV46" i="21"/>
  <c r="IV187" i="21"/>
  <c r="IV266" i="21"/>
  <c r="IV75" i="21"/>
  <c r="IV317" i="21"/>
  <c r="IV222" i="21"/>
  <c r="IV183" i="21"/>
  <c r="IV26" i="21"/>
  <c r="IV189" i="21"/>
  <c r="IV14" i="21"/>
  <c r="IV79" i="21"/>
  <c r="IV221" i="21"/>
  <c r="IV56" i="21"/>
  <c r="IV312" i="21"/>
  <c r="IV173" i="21"/>
  <c r="IV58" i="21"/>
  <c r="IV242" i="21"/>
  <c r="IV251" i="21"/>
  <c r="IV291" i="21"/>
  <c r="IV9" i="21"/>
  <c r="IV11" i="21"/>
  <c r="IV248" i="21"/>
  <c r="IV157" i="21"/>
  <c r="IV197" i="21"/>
  <c r="IV12" i="21"/>
  <c r="IV174" i="21"/>
  <c r="IV51" i="21"/>
  <c r="IV309" i="21"/>
  <c r="IV259" i="21"/>
  <c r="IV97" i="21"/>
  <c r="IV231" i="21"/>
  <c r="IV44" i="21"/>
  <c r="IV293" i="21"/>
  <c r="IV135" i="21"/>
  <c r="IV314" i="21"/>
  <c r="IV139" i="21"/>
  <c r="IV267" i="21"/>
  <c r="IV138" i="21"/>
  <c r="IV93" i="21"/>
  <c r="IV81" i="21"/>
  <c r="IV110" i="21"/>
  <c r="IV261" i="21"/>
  <c r="IV184" i="21"/>
  <c r="IV73" i="21"/>
  <c r="IV301" i="21"/>
  <c r="IV31" i="21"/>
  <c r="IV210" i="21"/>
  <c r="IV275" i="21"/>
  <c r="IV34" i="21"/>
  <c r="IV196" i="21"/>
  <c r="IV153" i="21"/>
  <c r="IV286" i="21"/>
  <c r="IV143" i="21"/>
  <c r="IV169" i="21"/>
  <c r="IV45" i="21"/>
  <c r="IV188" i="21"/>
  <c r="IV300" i="21"/>
  <c r="IV126" i="21"/>
  <c r="IV226" i="21"/>
  <c r="IV102" i="21"/>
  <c r="IV278" i="21"/>
  <c r="IV32" i="21"/>
  <c r="IV36" i="21"/>
  <c r="IV257" i="21"/>
  <c r="IV179" i="21"/>
  <c r="IV176" i="21"/>
  <c r="IV112" i="21"/>
  <c r="IV262" i="21"/>
  <c r="IV193" i="21"/>
  <c r="IV198" i="21"/>
  <c r="IV154" i="21"/>
  <c r="IV271" i="21"/>
  <c r="IV62" i="21"/>
  <c r="IV19" i="21"/>
  <c r="IV254" i="21"/>
  <c r="IV151" i="21"/>
  <c r="IV158" i="21"/>
  <c r="IV287" i="21"/>
  <c r="IV149" i="21"/>
  <c r="IV190" i="21"/>
  <c r="IV13" i="21"/>
  <c r="IV202" i="21"/>
  <c r="IV268" i="21"/>
  <c r="IV258" i="21"/>
  <c r="IV17" i="21"/>
  <c r="IV69" i="21"/>
  <c r="IV234" i="21"/>
  <c r="IV306" i="21"/>
  <c r="IV218" i="21"/>
  <c r="IV52" i="21"/>
  <c r="IV295" i="21"/>
  <c r="IV10" i="21"/>
  <c r="IV133" i="21"/>
  <c r="IV30" i="21"/>
  <c r="IV247" i="21"/>
  <c r="IV177" i="21"/>
  <c r="IV253" i="21"/>
  <c r="IV55" i="21"/>
  <c r="IV265" i="21"/>
  <c r="IV256" i="21"/>
  <c r="IV238" i="21"/>
  <c r="IV25" i="21"/>
  <c r="IV290" i="21"/>
  <c r="IV237" i="21"/>
  <c r="IV159" i="21"/>
  <c r="IV38" i="21"/>
  <c r="IV282" i="21"/>
  <c r="IV125" i="21"/>
  <c r="IV223" i="21"/>
  <c r="IV111" i="21"/>
  <c r="IV171" i="21"/>
  <c r="IV89" i="21"/>
  <c r="IV155" i="21"/>
  <c r="IV113" i="21"/>
  <c r="IV302" i="21"/>
  <c r="IV131" i="21"/>
  <c r="IV217" i="21"/>
  <c r="IV57" i="21"/>
  <c r="IV78" i="21"/>
  <c r="IV144" i="21"/>
  <c r="IV108" i="21"/>
  <c r="IV106" i="21"/>
  <c r="IV294" i="21"/>
  <c r="IV96" i="21"/>
  <c r="IV48" i="21"/>
  <c r="IV7" i="21"/>
  <c r="IV6" i="21"/>
  <c r="IV23" i="21"/>
  <c r="IV236" i="21"/>
  <c r="CI44" i="21"/>
  <c r="CI26" i="21"/>
  <c r="CI207" i="21"/>
  <c r="CI228" i="21"/>
  <c r="CI147" i="21"/>
  <c r="CI163" i="21"/>
  <c r="CI117" i="21"/>
  <c r="CI275" i="21"/>
  <c r="CI40" i="21"/>
  <c r="CI264" i="21"/>
  <c r="CI19" i="21"/>
  <c r="CI310" i="21"/>
  <c r="CI72" i="21"/>
  <c r="CI290" i="21"/>
  <c r="CI146" i="21"/>
  <c r="CI166" i="21"/>
  <c r="CI70" i="21"/>
  <c r="CI219" i="21"/>
  <c r="CI253" i="21"/>
  <c r="CI38" i="21"/>
  <c r="CI270" i="21"/>
  <c r="CI211" i="21"/>
  <c r="CI309" i="21"/>
  <c r="CI59" i="21"/>
  <c r="CI254" i="21"/>
  <c r="CI239" i="21"/>
  <c r="CI73" i="21"/>
  <c r="CI135" i="21"/>
  <c r="CI46" i="21"/>
  <c r="CI52" i="21"/>
  <c r="CI246" i="21"/>
  <c r="CI260" i="21"/>
  <c r="CI95" i="21"/>
  <c r="CI220" i="21"/>
  <c r="CI164" i="21"/>
  <c r="CI227" i="21"/>
  <c r="CI168" i="21"/>
  <c r="CI248" i="21"/>
  <c r="CI132" i="21"/>
  <c r="CI233" i="21"/>
  <c r="CI276" i="21"/>
  <c r="CI202" i="21"/>
  <c r="CI237" i="21"/>
  <c r="CI262" i="21"/>
  <c r="CI198" i="21"/>
  <c r="CI215" i="21"/>
  <c r="CI312" i="21"/>
  <c r="CI134" i="21"/>
  <c r="CI176" i="21"/>
  <c r="CI189" i="21"/>
  <c r="CI308" i="21"/>
  <c r="CI10" i="21"/>
  <c r="CI42" i="21"/>
  <c r="CI251" i="21"/>
  <c r="CI305" i="21"/>
  <c r="CI136" i="21"/>
  <c r="CI161" i="21"/>
  <c r="CI252" i="21"/>
  <c r="CI266" i="21"/>
  <c r="CI103" i="21"/>
  <c r="CI130" i="21"/>
  <c r="CI104" i="21"/>
  <c r="CI141" i="21"/>
  <c r="CI302" i="21"/>
  <c r="CI186" i="21"/>
  <c r="CI195" i="21"/>
  <c r="CI84" i="21"/>
  <c r="CI27" i="21"/>
  <c r="CI185" i="21"/>
  <c r="CI272" i="21"/>
  <c r="CI152" i="21"/>
  <c r="CI245" i="21"/>
  <c r="CI258" i="21"/>
  <c r="CI261" i="21"/>
  <c r="CI86" i="21"/>
  <c r="CI144" i="21"/>
  <c r="CI229" i="21"/>
  <c r="CI218" i="21"/>
  <c r="CI240" i="21"/>
  <c r="CI34" i="21"/>
  <c r="CI224" i="21"/>
  <c r="CI106" i="21"/>
  <c r="CI188" i="21"/>
  <c r="CI151" i="21"/>
  <c r="CI214" i="21"/>
  <c r="CI47" i="21"/>
  <c r="CI90" i="21"/>
  <c r="CI278" i="21"/>
  <c r="CI279" i="21"/>
  <c r="CI231" i="21"/>
  <c r="CI315" i="21"/>
  <c r="CI162" i="21"/>
  <c r="CI274" i="21"/>
  <c r="CI114" i="21"/>
  <c r="CI156" i="21"/>
  <c r="CI277" i="21"/>
  <c r="CI287" i="21"/>
  <c r="CI145" i="21"/>
  <c r="CI102" i="21"/>
  <c r="CI179" i="21"/>
  <c r="CI122" i="21"/>
  <c r="CI212" i="21"/>
  <c r="CI205" i="21"/>
  <c r="CI196" i="21"/>
  <c r="CI223" i="21"/>
  <c r="CI107" i="21"/>
  <c r="CI17" i="21"/>
  <c r="CI96" i="21"/>
  <c r="CI192" i="21"/>
  <c r="CI293" i="21"/>
  <c r="CI159" i="21"/>
  <c r="CI97" i="21"/>
  <c r="CI14" i="21"/>
  <c r="CI208" i="21"/>
  <c r="CI314" i="21"/>
  <c r="CI48" i="21"/>
  <c r="CI111" i="21"/>
  <c r="CI49" i="21"/>
  <c r="CI201" i="21"/>
  <c r="CI108" i="21"/>
  <c r="CI91" i="21"/>
  <c r="CI127" i="21"/>
  <c r="CI294" i="21"/>
  <c r="CI283" i="21"/>
  <c r="CI129" i="21"/>
  <c r="CI213" i="21"/>
  <c r="CI87" i="21"/>
  <c r="CI304" i="21"/>
  <c r="CI77" i="21"/>
  <c r="CI291" i="21"/>
  <c r="CI43" i="21"/>
  <c r="CI226" i="21"/>
  <c r="CI35" i="21"/>
  <c r="CI268" i="21"/>
  <c r="CI99" i="21"/>
  <c r="CI32" i="21"/>
  <c r="CI281" i="21"/>
  <c r="CI165" i="21"/>
  <c r="CI80" i="21"/>
  <c r="CI142" i="21"/>
  <c r="CI7" i="21"/>
  <c r="CI206" i="21"/>
  <c r="CI181" i="21"/>
  <c r="CI267" i="21"/>
  <c r="CI269" i="21"/>
  <c r="CI249" i="21"/>
  <c r="CI284" i="21"/>
  <c r="CI112" i="21"/>
  <c r="CI187" i="21"/>
  <c r="CI143" i="21"/>
  <c r="CI137" i="21"/>
  <c r="CI24" i="21"/>
  <c r="CI92" i="21"/>
  <c r="CI124" i="21"/>
  <c r="CI153" i="21"/>
  <c r="CI216" i="21"/>
  <c r="CI221" i="21"/>
  <c r="CI21" i="21"/>
  <c r="CI133" i="21"/>
  <c r="CI256" i="21"/>
  <c r="CI313" i="21"/>
  <c r="CI140" i="21"/>
  <c r="CI28" i="21"/>
  <c r="CI64" i="21"/>
  <c r="CI125" i="21"/>
  <c r="CI63" i="21"/>
  <c r="CI295" i="21"/>
  <c r="CI155" i="21"/>
  <c r="CI167" i="21"/>
  <c r="CI288" i="21"/>
  <c r="CI113" i="21"/>
  <c r="CI175" i="21"/>
  <c r="CI289" i="21"/>
  <c r="CI184" i="21"/>
  <c r="CI170" i="21"/>
  <c r="CI303" i="21"/>
  <c r="CI299" i="21"/>
  <c r="CI56" i="21"/>
  <c r="CI53" i="21"/>
  <c r="CI62" i="21"/>
  <c r="CI58" i="21"/>
  <c r="CI68" i="21"/>
  <c r="CI297" i="21"/>
  <c r="CI139" i="21"/>
  <c r="CI169" i="21"/>
  <c r="CI39" i="21"/>
  <c r="CI180" i="21"/>
  <c r="CI94" i="21"/>
  <c r="CI31" i="21"/>
  <c r="CI316" i="21"/>
  <c r="CI120" i="21"/>
  <c r="CI190" i="21"/>
  <c r="CI100" i="21"/>
  <c r="CI83" i="21"/>
  <c r="CI292" i="21"/>
  <c r="CI243" i="21"/>
  <c r="CI57" i="21"/>
  <c r="CI160" i="21"/>
  <c r="CI273" i="21"/>
  <c r="CI36" i="21"/>
  <c r="CI12" i="21"/>
  <c r="CI89" i="21"/>
  <c r="CI280" i="21"/>
  <c r="CI71" i="21"/>
  <c r="CI78" i="21"/>
  <c r="CI194" i="21"/>
  <c r="CI271" i="21"/>
  <c r="CI250" i="21"/>
  <c r="CI116" i="21"/>
  <c r="CI25" i="21"/>
  <c r="CI241" i="21"/>
  <c r="CI115" i="21"/>
  <c r="CI74" i="21"/>
  <c r="CI306" i="21"/>
  <c r="CI158" i="21"/>
  <c r="CI60" i="21"/>
  <c r="CI123" i="21"/>
  <c r="CI149" i="21"/>
  <c r="CI6" i="21"/>
  <c r="CI150" i="21"/>
  <c r="CI263" i="21"/>
  <c r="CI16" i="21"/>
  <c r="CI8" i="21"/>
  <c r="CI265" i="21"/>
  <c r="CI193" i="21"/>
  <c r="CI217" i="21"/>
  <c r="CI30" i="21"/>
  <c r="CI234" i="21"/>
  <c r="CI282" i="21"/>
  <c r="CI101" i="21"/>
  <c r="CI301" i="21"/>
  <c r="CI177" i="21"/>
  <c r="CI11" i="21"/>
  <c r="CI121" i="21"/>
  <c r="CI33" i="21"/>
  <c r="CI199" i="21"/>
  <c r="CI41" i="21"/>
  <c r="CI244" i="21"/>
  <c r="CI138" i="21"/>
  <c r="CI51" i="21"/>
  <c r="CI230" i="21"/>
  <c r="CI126" i="21"/>
  <c r="CI81" i="21"/>
  <c r="CI174" i="21"/>
  <c r="CI285" i="21"/>
  <c r="CI296" i="21"/>
  <c r="CI85" i="21"/>
  <c r="CI67" i="21"/>
  <c r="CI197" i="21"/>
  <c r="CI110" i="21"/>
  <c r="CI178" i="21"/>
  <c r="CI225" i="21"/>
  <c r="CI148" i="21"/>
  <c r="CI235" i="21"/>
  <c r="CI154" i="21"/>
  <c r="CI257" i="21"/>
  <c r="CI18" i="21"/>
  <c r="CI307" i="21"/>
  <c r="CI29" i="21"/>
  <c r="CI317" i="21"/>
  <c r="CI131" i="21"/>
  <c r="CI66" i="21"/>
  <c r="CI255" i="21"/>
  <c r="CI210" i="21"/>
  <c r="CI61" i="21"/>
  <c r="CI200" i="21"/>
  <c r="CI13" i="21"/>
  <c r="CI191" i="21"/>
  <c r="CI204" i="21"/>
  <c r="CI9" i="21"/>
  <c r="CI79" i="21"/>
  <c r="CI238" i="21"/>
  <c r="CI222" i="21"/>
  <c r="CI109" i="21"/>
  <c r="CI88" i="21"/>
  <c r="CI232" i="21"/>
  <c r="CI259" i="21"/>
  <c r="CI20" i="21"/>
  <c r="CI98" i="21"/>
  <c r="CI173" i="21"/>
  <c r="CI15" i="21"/>
  <c r="CI171" i="21"/>
  <c r="CI300" i="21"/>
  <c r="CI65" i="21"/>
  <c r="CI76" i="21"/>
  <c r="CI37" i="21"/>
  <c r="CI93" i="21"/>
  <c r="CI172" i="21"/>
  <c r="CI50" i="21"/>
  <c r="CI75" i="21"/>
  <c r="CI128" i="21"/>
  <c r="CI157" i="21"/>
  <c r="CI247" i="21"/>
  <c r="CI298" i="21"/>
  <c r="CI105" i="21"/>
  <c r="CI54" i="21"/>
  <c r="CI236" i="21"/>
  <c r="CI209" i="21"/>
  <c r="CI311" i="21"/>
  <c r="CI22" i="21"/>
  <c r="CI23" i="21"/>
  <c r="CI119" i="21"/>
  <c r="CI203" i="21"/>
  <c r="CI118" i="21"/>
  <c r="CI82" i="21"/>
  <c r="CI242" i="21"/>
  <c r="CI69" i="21"/>
  <c r="CI183" i="21"/>
  <c r="CI286" i="21"/>
  <c r="CI182" i="21"/>
  <c r="CI55" i="21"/>
  <c r="CI45" i="21"/>
  <c r="NJ103" i="21"/>
  <c r="NJ78" i="21"/>
  <c r="NJ41" i="21"/>
  <c r="NJ91" i="21"/>
  <c r="NJ215" i="21"/>
  <c r="NJ86" i="21"/>
  <c r="NJ49" i="21"/>
  <c r="NJ99" i="21"/>
  <c r="NJ216" i="21"/>
  <c r="NJ55" i="21"/>
  <c r="NJ201" i="21"/>
  <c r="NJ311" i="21"/>
  <c r="NJ239" i="21"/>
  <c r="NJ245" i="21"/>
  <c r="NJ16" i="21"/>
  <c r="NJ164" i="21"/>
  <c r="NJ158" i="21"/>
  <c r="NJ274" i="21"/>
  <c r="NJ69" i="21"/>
  <c r="NJ30" i="21"/>
  <c r="NJ101" i="21"/>
  <c r="NJ205" i="21"/>
  <c r="NJ231" i="21"/>
  <c r="NJ282" i="21"/>
  <c r="NJ191" i="21"/>
  <c r="NJ202" i="21"/>
  <c r="NJ130" i="21"/>
  <c r="NJ248" i="21"/>
  <c r="NJ8" i="21"/>
  <c r="NJ19" i="21"/>
  <c r="NJ235" i="21"/>
  <c r="NJ138" i="21"/>
  <c r="NJ252" i="21"/>
  <c r="NJ53" i="21"/>
  <c r="NJ52" i="21"/>
  <c r="NJ254" i="21"/>
  <c r="NJ296" i="21"/>
  <c r="NJ187" i="21"/>
  <c r="NJ36" i="21"/>
  <c r="NJ13" i="21"/>
  <c r="NJ135" i="21"/>
  <c r="NJ155" i="21"/>
  <c r="NJ255" i="21"/>
  <c r="NJ14" i="21"/>
  <c r="NJ141" i="21"/>
  <c r="NJ156" i="21"/>
  <c r="NJ259" i="21"/>
  <c r="NJ145" i="21"/>
  <c r="NJ242" i="21"/>
  <c r="NJ183" i="21"/>
  <c r="NJ178" i="21"/>
  <c r="NJ309" i="21"/>
  <c r="NJ84" i="21"/>
  <c r="NJ111" i="21"/>
  <c r="NJ50" i="21"/>
  <c r="NJ199" i="21"/>
  <c r="NJ291" i="21"/>
  <c r="NJ100" i="21"/>
  <c r="NJ251" i="21"/>
  <c r="NJ312" i="21"/>
  <c r="NJ302" i="21"/>
  <c r="NJ285" i="21"/>
  <c r="NJ33" i="21"/>
  <c r="NJ71" i="21"/>
  <c r="NJ26" i="21"/>
  <c r="NJ169" i="21"/>
  <c r="NJ288" i="21"/>
  <c r="NJ77" i="21"/>
  <c r="NJ34" i="21"/>
  <c r="NJ175" i="21"/>
  <c r="NJ289" i="21"/>
  <c r="NJ28" i="21"/>
  <c r="NJ149" i="21"/>
  <c r="NJ173" i="21"/>
  <c r="NJ114" i="21"/>
  <c r="NJ228" i="21"/>
  <c r="NJ35" i="21"/>
  <c r="NJ22" i="21"/>
  <c r="NJ153" i="21"/>
  <c r="NJ222" i="21"/>
  <c r="NJ44" i="21"/>
  <c r="NJ304" i="21"/>
  <c r="NJ284" i="21"/>
  <c r="NJ60" i="21"/>
  <c r="NJ24" i="21"/>
  <c r="NJ42" i="21"/>
  <c r="NJ217" i="21"/>
  <c r="NJ106" i="21"/>
  <c r="NJ148" i="21"/>
  <c r="NJ196" i="21"/>
  <c r="NJ295" i="21"/>
  <c r="NJ317" i="21"/>
  <c r="NJ72" i="21"/>
  <c r="NJ18" i="21"/>
  <c r="NJ225" i="21"/>
  <c r="NJ48" i="21"/>
  <c r="NJ76" i="21"/>
  <c r="NJ257" i="21"/>
  <c r="NJ194" i="21"/>
  <c r="NJ54" i="21"/>
  <c r="NJ234" i="21"/>
  <c r="NJ204" i="21"/>
  <c r="NJ179" i="21"/>
  <c r="NJ152" i="21"/>
  <c r="NJ185" i="21"/>
  <c r="NJ275" i="21"/>
  <c r="NJ31" i="21"/>
  <c r="NJ38" i="21"/>
  <c r="NJ258" i="21"/>
  <c r="NJ283" i="21"/>
  <c r="NJ193" i="21"/>
  <c r="NJ182" i="21"/>
  <c r="NJ301" i="21"/>
  <c r="NJ89" i="21"/>
  <c r="NJ134" i="21"/>
  <c r="NJ270" i="21"/>
  <c r="NJ43" i="21"/>
  <c r="NJ180" i="21"/>
  <c r="NJ65" i="21"/>
  <c r="NJ256" i="21"/>
  <c r="NJ98" i="21"/>
  <c r="NJ12" i="21"/>
  <c r="NJ82" i="21"/>
  <c r="NJ267" i="21"/>
  <c r="NJ212" i="21"/>
  <c r="NJ200" i="21"/>
  <c r="NJ171" i="21"/>
  <c r="NJ93" i="21"/>
  <c r="NJ90" i="21"/>
  <c r="NJ213" i="21"/>
  <c r="NJ250" i="21"/>
  <c r="NJ220" i="21"/>
  <c r="NJ121" i="21"/>
  <c r="NJ126" i="21"/>
  <c r="NJ96" i="21"/>
  <c r="NJ303" i="21"/>
  <c r="NJ224" i="21"/>
  <c r="NJ137" i="21"/>
  <c r="NJ176" i="21"/>
  <c r="NJ293" i="21"/>
  <c r="NJ197" i="21"/>
  <c r="NJ264" i="21"/>
  <c r="NJ29" i="21"/>
  <c r="NJ15" i="21"/>
  <c r="NJ188" i="21"/>
  <c r="NJ290" i="21"/>
  <c r="NJ68" i="21"/>
  <c r="NJ25" i="21"/>
  <c r="NJ140" i="21"/>
  <c r="NJ186" i="21"/>
  <c r="NJ59" i="21"/>
  <c r="NJ51" i="21"/>
  <c r="NJ243" i="21"/>
  <c r="NJ195" i="21"/>
  <c r="NJ67" i="21"/>
  <c r="NJ208" i="21"/>
  <c r="NJ211" i="21"/>
  <c r="NJ219" i="21"/>
  <c r="NJ56" i="21"/>
  <c r="NJ32" i="21"/>
  <c r="NJ117" i="21"/>
  <c r="NJ240" i="21"/>
  <c r="NJ131" i="21"/>
  <c r="NJ237" i="21"/>
  <c r="NJ246" i="21"/>
  <c r="NJ241" i="21"/>
  <c r="NJ263" i="21"/>
  <c r="NJ262" i="21"/>
  <c r="NJ249" i="21"/>
  <c r="NJ92" i="21"/>
  <c r="NJ144" i="21"/>
  <c r="NJ233" i="21"/>
  <c r="NJ104" i="21"/>
  <c r="NJ107" i="21"/>
  <c r="NJ238" i="21"/>
  <c r="NJ94" i="21"/>
  <c r="NJ247" i="21"/>
  <c r="NJ229" i="21"/>
  <c r="NJ165" i="21"/>
  <c r="NJ154" i="21"/>
  <c r="NJ244" i="21"/>
  <c r="NJ167" i="21"/>
  <c r="NJ209" i="21"/>
  <c r="NJ123" i="21"/>
  <c r="NJ305" i="21"/>
  <c r="NJ47" i="21"/>
  <c r="NJ124" i="21"/>
  <c r="NJ232" i="21"/>
  <c r="NJ6" i="21"/>
  <c r="NJ136" i="21"/>
  <c r="NJ170" i="21"/>
  <c r="NJ64" i="21"/>
  <c r="NJ157" i="21"/>
  <c r="NJ102" i="21"/>
  <c r="NJ70" i="21"/>
  <c r="NJ189" i="21"/>
  <c r="NJ163" i="21"/>
  <c r="NJ118" i="21"/>
  <c r="NJ315" i="21"/>
  <c r="NJ287" i="21"/>
  <c r="NJ7" i="21"/>
  <c r="NJ40" i="21"/>
  <c r="NJ73" i="21"/>
  <c r="NJ159" i="21"/>
  <c r="NJ292" i="21"/>
  <c r="NJ88" i="21"/>
  <c r="NJ116" i="21"/>
  <c r="NJ306" i="21"/>
  <c r="NJ119" i="21"/>
  <c r="NJ128" i="21"/>
  <c r="NJ227" i="21"/>
  <c r="NJ142" i="21"/>
  <c r="NJ181" i="21"/>
  <c r="NJ210" i="21"/>
  <c r="NJ122" i="21"/>
  <c r="NJ218" i="21"/>
  <c r="NJ105" i="21"/>
  <c r="NJ110" i="21"/>
  <c r="NJ147" i="21"/>
  <c r="NJ214" i="21"/>
  <c r="NJ75" i="21"/>
  <c r="NJ120" i="21"/>
  <c r="NJ166" i="21"/>
  <c r="NJ203" i="21"/>
  <c r="NJ279" i="21"/>
  <c r="NJ37" i="21"/>
  <c r="NJ112" i="21"/>
  <c r="NJ108" i="21"/>
  <c r="NJ226" i="21"/>
  <c r="NJ127" i="21"/>
  <c r="NJ308" i="21"/>
  <c r="NJ298" i="21"/>
  <c r="NJ97" i="21"/>
  <c r="NJ57" i="21"/>
  <c r="NJ268" i="21"/>
  <c r="NJ79" i="21"/>
  <c r="NJ80" i="21"/>
  <c r="NJ273" i="21"/>
  <c r="NJ207" i="21"/>
  <c r="NJ278" i="21"/>
  <c r="NJ151" i="21"/>
  <c r="NJ297" i="21"/>
  <c r="NJ162" i="21"/>
  <c r="NJ17" i="21"/>
  <c r="NJ58" i="21"/>
  <c r="NJ299" i="21"/>
  <c r="NJ261" i="21"/>
  <c r="NJ87" i="21"/>
  <c r="NJ190" i="21"/>
  <c r="NJ266" i="21"/>
  <c r="NJ294" i="21"/>
  <c r="NJ23" i="21"/>
  <c r="NJ177" i="21"/>
  <c r="NJ230" i="21"/>
  <c r="NJ9" i="21"/>
  <c r="NJ83" i="21"/>
  <c r="NJ150" i="21"/>
  <c r="NJ313" i="21"/>
  <c r="NJ61" i="21"/>
  <c r="NJ184" i="21"/>
  <c r="NJ115" i="21"/>
  <c r="NJ253" i="21"/>
  <c r="NJ62" i="21"/>
  <c r="NJ21" i="21"/>
  <c r="NJ129" i="21"/>
  <c r="NJ316" i="21"/>
  <c r="NJ113" i="21"/>
  <c r="NJ172" i="21"/>
  <c r="NJ260" i="21"/>
  <c r="NJ85" i="21"/>
  <c r="NJ276" i="21"/>
  <c r="NJ223" i="21"/>
  <c r="NJ133" i="21"/>
  <c r="NJ45" i="21"/>
  <c r="NJ74" i="21"/>
  <c r="NJ314" i="21"/>
  <c r="NJ277" i="21"/>
  <c r="NJ174" i="21"/>
  <c r="NJ63" i="21"/>
  <c r="NJ265" i="21"/>
  <c r="NJ281" i="21"/>
  <c r="NJ46" i="21"/>
  <c r="NJ160" i="21"/>
  <c r="NJ95" i="21"/>
  <c r="NJ146" i="21"/>
  <c r="NJ132" i="21"/>
  <c r="NJ272" i="21"/>
  <c r="NJ143" i="21"/>
  <c r="NJ139" i="21"/>
  <c r="NJ39" i="21"/>
  <c r="NJ310" i="21"/>
  <c r="NJ20" i="21"/>
  <c r="NJ161" i="21"/>
  <c r="NJ27" i="21"/>
  <c r="NJ125" i="21"/>
  <c r="NJ271" i="21"/>
  <c r="NJ192" i="21"/>
  <c r="NJ307" i="21"/>
  <c r="NJ10" i="21"/>
  <c r="NJ81" i="21"/>
  <c r="NJ198" i="21"/>
  <c r="NJ300" i="21"/>
  <c r="NJ221" i="21"/>
  <c r="NJ168" i="21"/>
  <c r="NJ280" i="21"/>
  <c r="NJ236" i="21"/>
  <c r="NJ286" i="21"/>
  <c r="NJ66" i="21"/>
  <c r="NJ269" i="21"/>
  <c r="NJ109" i="21"/>
  <c r="NJ206" i="21"/>
  <c r="NJ11" i="21"/>
  <c r="CU147" i="21"/>
  <c r="CU201" i="21"/>
  <c r="CU292" i="21"/>
  <c r="CU30" i="21"/>
  <c r="CU212" i="21"/>
  <c r="CU307" i="21"/>
  <c r="CU295" i="21"/>
  <c r="CU97" i="21"/>
  <c r="CU64" i="21"/>
  <c r="CU118" i="21"/>
  <c r="CU297" i="21"/>
  <c r="CU98" i="21"/>
  <c r="CU266" i="21"/>
  <c r="CU58" i="21"/>
  <c r="CU174" i="21"/>
  <c r="CU60" i="21"/>
  <c r="CU253" i="21"/>
  <c r="CU229" i="21"/>
  <c r="CU200" i="21"/>
  <c r="CU293" i="21"/>
  <c r="CU158" i="21"/>
  <c r="CU246" i="21"/>
  <c r="CU46" i="21"/>
  <c r="CU310" i="21"/>
  <c r="CU87" i="21"/>
  <c r="CU254" i="21"/>
  <c r="CU6" i="21"/>
  <c r="CU152" i="21"/>
  <c r="CU144" i="21"/>
  <c r="CU134" i="21"/>
  <c r="CU38" i="21"/>
  <c r="CU159" i="21"/>
  <c r="CU31" i="21"/>
  <c r="CU85" i="21"/>
  <c r="CU105" i="21"/>
  <c r="CU182" i="21"/>
  <c r="CU256" i="21"/>
  <c r="CU149" i="21"/>
  <c r="CU285" i="21"/>
  <c r="CU78" i="21"/>
  <c r="CU28" i="21"/>
  <c r="CU17" i="21"/>
  <c r="CU73" i="21"/>
  <c r="CU236" i="21"/>
  <c r="CU37" i="21"/>
  <c r="CU15" i="21"/>
  <c r="CU117" i="21"/>
  <c r="CU299" i="21"/>
  <c r="CU22" i="21"/>
  <c r="CU109" i="21"/>
  <c r="CU137" i="21"/>
  <c r="CU227" i="21"/>
  <c r="CU99" i="21"/>
  <c r="CU173" i="21"/>
  <c r="CU315" i="21"/>
  <c r="CU243" i="21"/>
  <c r="CU288" i="21"/>
  <c r="CU290" i="21"/>
  <c r="CU131" i="21"/>
  <c r="CU232" i="21"/>
  <c r="CU233" i="21"/>
  <c r="CU282" i="21"/>
  <c r="CU91" i="21"/>
  <c r="CU228" i="21"/>
  <c r="CU12" i="21"/>
  <c r="CU269" i="21"/>
  <c r="CU275" i="21"/>
  <c r="CU169" i="21"/>
  <c r="CU304" i="21"/>
  <c r="CU71" i="21"/>
  <c r="CU259" i="21"/>
  <c r="CU59" i="21"/>
  <c r="CU296" i="21"/>
  <c r="CU187" i="21"/>
  <c r="CU51" i="21"/>
  <c r="CU157" i="21"/>
  <c r="CU47" i="21"/>
  <c r="CU314" i="21"/>
  <c r="CU115" i="21"/>
  <c r="CU252" i="21"/>
  <c r="CU203" i="21"/>
  <c r="CU35" i="21"/>
  <c r="CU82" i="21"/>
  <c r="CU39" i="21"/>
  <c r="CU172" i="21"/>
  <c r="CU185" i="21"/>
  <c r="CU195" i="21"/>
  <c r="CU45" i="21"/>
  <c r="CU222" i="21"/>
  <c r="CU11" i="21"/>
  <c r="CU170" i="21"/>
  <c r="CU208" i="21"/>
  <c r="CU218" i="21"/>
  <c r="CU311" i="21"/>
  <c r="CU112" i="21"/>
  <c r="CU248" i="21"/>
  <c r="CU270" i="21"/>
  <c r="CU95" i="21"/>
  <c r="CU77" i="21"/>
  <c r="CU262" i="21"/>
  <c r="CU88" i="21"/>
  <c r="CU156" i="21"/>
  <c r="CU247" i="21"/>
  <c r="CU126" i="21"/>
  <c r="CU306" i="21"/>
  <c r="CU146" i="21"/>
  <c r="CU166" i="21"/>
  <c r="CU245" i="21"/>
  <c r="CU54" i="21"/>
  <c r="CU202" i="21"/>
  <c r="CU33" i="21"/>
  <c r="CU279" i="21"/>
  <c r="CU309" i="21"/>
  <c r="CU223" i="21"/>
  <c r="CU239" i="21"/>
  <c r="CU94" i="21"/>
  <c r="CU194" i="21"/>
  <c r="CU76" i="21"/>
  <c r="CU96" i="21"/>
  <c r="CU278" i="21"/>
  <c r="CU84" i="21"/>
  <c r="CU113" i="21"/>
  <c r="CU189" i="21"/>
  <c r="CU283" i="21"/>
  <c r="CU143" i="21"/>
  <c r="CU128" i="21"/>
  <c r="CU161" i="21"/>
  <c r="CU124" i="21"/>
  <c r="CU14" i="21"/>
  <c r="CU27" i="21"/>
  <c r="CU119" i="21"/>
  <c r="CU313" i="21"/>
  <c r="CU164" i="21"/>
  <c r="CU211" i="21"/>
  <c r="CU312" i="21"/>
  <c r="CU308" i="21"/>
  <c r="CU100" i="21"/>
  <c r="CU213" i="21"/>
  <c r="CU86" i="21"/>
  <c r="CU36" i="21"/>
  <c r="CU241" i="21"/>
  <c r="CU127" i="21"/>
  <c r="CU274" i="21"/>
  <c r="CU75" i="21"/>
  <c r="CU305" i="21"/>
  <c r="CU205" i="21"/>
  <c r="CU235" i="21"/>
  <c r="CU153" i="21"/>
  <c r="CU242" i="21"/>
  <c r="CU300" i="21"/>
  <c r="CU43" i="21"/>
  <c r="CU138" i="21"/>
  <c r="CU16" i="21"/>
  <c r="CU148" i="21"/>
  <c r="CU237" i="21"/>
  <c r="CU102" i="21"/>
  <c r="CU181" i="21"/>
  <c r="CU79" i="21"/>
  <c r="CU298" i="21"/>
  <c r="CU264" i="21"/>
  <c r="CU70" i="21"/>
  <c r="CU209" i="21"/>
  <c r="CU302" i="21"/>
  <c r="CU101" i="21"/>
  <c r="CU272" i="21"/>
  <c r="CU61" i="21"/>
  <c r="CU183" i="21"/>
  <c r="CU116" i="21"/>
  <c r="CU56" i="21"/>
  <c r="CU191" i="21"/>
  <c r="CU66" i="21"/>
  <c r="CU221" i="21"/>
  <c r="CU55" i="21"/>
  <c r="CU225" i="21"/>
  <c r="CU291" i="21"/>
  <c r="CU83" i="21"/>
  <c r="CU210" i="21"/>
  <c r="CU62" i="21"/>
  <c r="CU176" i="21"/>
  <c r="CU234" i="21"/>
  <c r="CU163" i="21"/>
  <c r="CU63" i="21"/>
  <c r="CU9" i="21"/>
  <c r="CU24" i="21"/>
  <c r="CU140" i="21"/>
  <c r="CU52" i="21"/>
  <c r="CU289" i="21"/>
  <c r="CU7" i="21"/>
  <c r="CU284" i="21"/>
  <c r="CU179" i="21"/>
  <c r="CU50" i="21"/>
  <c r="CU167" i="21"/>
  <c r="CU114" i="21"/>
  <c r="CU220" i="21"/>
  <c r="CU244" i="21"/>
  <c r="CU188" i="21"/>
  <c r="CU129" i="21"/>
  <c r="CU139" i="21"/>
  <c r="CU231" i="21"/>
  <c r="CU81" i="21"/>
  <c r="CU317" i="21"/>
  <c r="CU190" i="21"/>
  <c r="CU217" i="21"/>
  <c r="CU26" i="21"/>
  <c r="CU104" i="21"/>
  <c r="CU165" i="21"/>
  <c r="CU10" i="21"/>
  <c r="CU186" i="21"/>
  <c r="CU122" i="21"/>
  <c r="CU132" i="21"/>
  <c r="CU155" i="21"/>
  <c r="CU273" i="21"/>
  <c r="CU276" i="21"/>
  <c r="CU303" i="21"/>
  <c r="CU180" i="21"/>
  <c r="CU257" i="21"/>
  <c r="CU141" i="21"/>
  <c r="CU177" i="21"/>
  <c r="CU294" i="21"/>
  <c r="CU65" i="21"/>
  <c r="CU13" i="21"/>
  <c r="CU286" i="21"/>
  <c r="CU255" i="21"/>
  <c r="CU206" i="21"/>
  <c r="CU261" i="21"/>
  <c r="CU106" i="21"/>
  <c r="CU250" i="21"/>
  <c r="CU287" i="21"/>
  <c r="CU193" i="21"/>
  <c r="CU151" i="21"/>
  <c r="CU268" i="21"/>
  <c r="CU215" i="21"/>
  <c r="CU251" i="21"/>
  <c r="CU178" i="21"/>
  <c r="CU133" i="21"/>
  <c r="CU89" i="21"/>
  <c r="CU204" i="21"/>
  <c r="CU162" i="21"/>
  <c r="CU123" i="21"/>
  <c r="CU44" i="21"/>
  <c r="CU34" i="21"/>
  <c r="CU74" i="21"/>
  <c r="CU226" i="21"/>
  <c r="CU258" i="21"/>
  <c r="CU240" i="21"/>
  <c r="CU125" i="21"/>
  <c r="CU42" i="21"/>
  <c r="CU130" i="21"/>
  <c r="CU224" i="21"/>
  <c r="CU260" i="21"/>
  <c r="CU142" i="21"/>
  <c r="CU111" i="21"/>
  <c r="CU121" i="21"/>
  <c r="CU23" i="21"/>
  <c r="CU40" i="21"/>
  <c r="CU80" i="21"/>
  <c r="CU168" i="21"/>
  <c r="CU267" i="21"/>
  <c r="CU196" i="21"/>
  <c r="CU277" i="21"/>
  <c r="CU154" i="21"/>
  <c r="CU301" i="21"/>
  <c r="CU69" i="21"/>
  <c r="CU25" i="21"/>
  <c r="CU238" i="21"/>
  <c r="CU271" i="21"/>
  <c r="CU145" i="21"/>
  <c r="CU20" i="21"/>
  <c r="CU219" i="21"/>
  <c r="CU49" i="21"/>
  <c r="CU280" i="21"/>
  <c r="CU281" i="21"/>
  <c r="CU29" i="21"/>
  <c r="CU207" i="21"/>
  <c r="CU192" i="21"/>
  <c r="CU175" i="21"/>
  <c r="CU160" i="21"/>
  <c r="CU21" i="21"/>
  <c r="CU90" i="21"/>
  <c r="CU171" i="21"/>
  <c r="CU110" i="21"/>
  <c r="CU72" i="21"/>
  <c r="CU265" i="21"/>
  <c r="CU316" i="21"/>
  <c r="CU136" i="21"/>
  <c r="CU249" i="21"/>
  <c r="CU230" i="21"/>
  <c r="CU184" i="21"/>
  <c r="CU32" i="21"/>
  <c r="CU19" i="21"/>
  <c r="CU18" i="21"/>
  <c r="CU67" i="21"/>
  <c r="CU41" i="21"/>
  <c r="CU68" i="21"/>
  <c r="CU108" i="21"/>
  <c r="CU197" i="21"/>
  <c r="CU57" i="21"/>
  <c r="CU120" i="21"/>
  <c r="CU150" i="21"/>
  <c r="CU53" i="21"/>
  <c r="CU107" i="21"/>
  <c r="CU263" i="21"/>
  <c r="CU198" i="21"/>
  <c r="CU8" i="21"/>
  <c r="CU93" i="21"/>
  <c r="CU216" i="21"/>
  <c r="CU48" i="21"/>
  <c r="CU199" i="21"/>
  <c r="CU135" i="21"/>
  <c r="CU214" i="21"/>
  <c r="CU103" i="21"/>
  <c r="CU92" i="21"/>
  <c r="EH136" i="21"/>
  <c r="EH98" i="21"/>
  <c r="EH247" i="21"/>
  <c r="EH214" i="21"/>
  <c r="EH46" i="21"/>
  <c r="EH216" i="21"/>
  <c r="EH154" i="21"/>
  <c r="EH177" i="21"/>
  <c r="EH67" i="21"/>
  <c r="EH230" i="21"/>
  <c r="EH161" i="21"/>
  <c r="EH183" i="21"/>
  <c r="EH22" i="21"/>
  <c r="EH271" i="21"/>
  <c r="EH218" i="21"/>
  <c r="EH209" i="21"/>
  <c r="EH20" i="21"/>
  <c r="EH103" i="21"/>
  <c r="EH77" i="21"/>
  <c r="EH212" i="21"/>
  <c r="EH213" i="21"/>
  <c r="EH60" i="21"/>
  <c r="EH12" i="21"/>
  <c r="EH133" i="21"/>
  <c r="EH152" i="21"/>
  <c r="EH281" i="21"/>
  <c r="EH127" i="21"/>
  <c r="EH137" i="21"/>
  <c r="EH298" i="21"/>
  <c r="EH64" i="21"/>
  <c r="EH269" i="21"/>
  <c r="EH74" i="21"/>
  <c r="EH172" i="21"/>
  <c r="EH292" i="21"/>
  <c r="EH29" i="21"/>
  <c r="EH109" i="21"/>
  <c r="EH277" i="21"/>
  <c r="EH196" i="21"/>
  <c r="EH28" i="21"/>
  <c r="EH135" i="21"/>
  <c r="EH156" i="21"/>
  <c r="EH308" i="21"/>
  <c r="EH49" i="21"/>
  <c r="EH164" i="21"/>
  <c r="EH165" i="21"/>
  <c r="EH312" i="21"/>
  <c r="EH53" i="21"/>
  <c r="EH211" i="21"/>
  <c r="EH199" i="21"/>
  <c r="EH176" i="21"/>
  <c r="EH40" i="21"/>
  <c r="EH147" i="21"/>
  <c r="EH126" i="21"/>
  <c r="EH129" i="21"/>
  <c r="EH290" i="21"/>
  <c r="EH118" i="21"/>
  <c r="EH41" i="21"/>
  <c r="EH15" i="21"/>
  <c r="EH162" i="21"/>
  <c r="EH219" i="21"/>
  <c r="EH146" i="21"/>
  <c r="EH262" i="21"/>
  <c r="EH38" i="21"/>
  <c r="EH90" i="21"/>
  <c r="EH210" i="21"/>
  <c r="EH276" i="21"/>
  <c r="EH43" i="21"/>
  <c r="EH23" i="21"/>
  <c r="EH167" i="21"/>
  <c r="EH254" i="21"/>
  <c r="EH45" i="21"/>
  <c r="EH31" i="21"/>
  <c r="EH169" i="21"/>
  <c r="EH273" i="21"/>
  <c r="EH132" i="21"/>
  <c r="EH89" i="21"/>
  <c r="EH192" i="21"/>
  <c r="EH223" i="21"/>
  <c r="EH110" i="21"/>
  <c r="EH102" i="21"/>
  <c r="EH310" i="21"/>
  <c r="EH243" i="21"/>
  <c r="EH36" i="21"/>
  <c r="EH112" i="21"/>
  <c r="EH16" i="21"/>
  <c r="EH100" i="21"/>
  <c r="EH117" i="21"/>
  <c r="EH55" i="21"/>
  <c r="EH244" i="21"/>
  <c r="EH159" i="21"/>
  <c r="EH206" i="21"/>
  <c r="EH6" i="21"/>
  <c r="EH239" i="21"/>
  <c r="EH193" i="21"/>
  <c r="EH203" i="21"/>
  <c r="EH130" i="21"/>
  <c r="EH232" i="21"/>
  <c r="EH95" i="21"/>
  <c r="EH158" i="21"/>
  <c r="EH14" i="21"/>
  <c r="EH119" i="21"/>
  <c r="EH63" i="21"/>
  <c r="EH248" i="21"/>
  <c r="EH10" i="21"/>
  <c r="EH96" i="21"/>
  <c r="EH151" i="21"/>
  <c r="EH313" i="21"/>
  <c r="EH27" i="21"/>
  <c r="EH81" i="21"/>
  <c r="EH141" i="21"/>
  <c r="EH253" i="21"/>
  <c r="EH104" i="21"/>
  <c r="EH9" i="21"/>
  <c r="EH267" i="21"/>
  <c r="EH205" i="21"/>
  <c r="EH62" i="21"/>
  <c r="EH148" i="21"/>
  <c r="EH207" i="21"/>
  <c r="EH245" i="21"/>
  <c r="EH58" i="21"/>
  <c r="EH76" i="21"/>
  <c r="EH184" i="21"/>
  <c r="EH282" i="21"/>
  <c r="EH18" i="21"/>
  <c r="EH149" i="21"/>
  <c r="EH72" i="21"/>
  <c r="EH208" i="21"/>
  <c r="EH236" i="21"/>
  <c r="EH114" i="21"/>
  <c r="EH125" i="21"/>
  <c r="EH121" i="21"/>
  <c r="EH50" i="21"/>
  <c r="EH163" i="21"/>
  <c r="EH97" i="21"/>
  <c r="EH270" i="21"/>
  <c r="EH286" i="21"/>
  <c r="EH52" i="21"/>
  <c r="EH179" i="21"/>
  <c r="EH122" i="21"/>
  <c r="EH316" i="21"/>
  <c r="EH287" i="21"/>
  <c r="EH13" i="21"/>
  <c r="EH106" i="21"/>
  <c r="EH124" i="21"/>
  <c r="EH113" i="21"/>
  <c r="EH274" i="21"/>
  <c r="EH116" i="21"/>
  <c r="EH17" i="21"/>
  <c r="EH188" i="21"/>
  <c r="EH299" i="21"/>
  <c r="EH11" i="21"/>
  <c r="EH32" i="21"/>
  <c r="EH44" i="21"/>
  <c r="EH175" i="21"/>
  <c r="EH128" i="21"/>
  <c r="EH171" i="21"/>
  <c r="EH78" i="21"/>
  <c r="EH217" i="21"/>
  <c r="EH221" i="21"/>
  <c r="EH168" i="21"/>
  <c r="EH259" i="21"/>
  <c r="EH8" i="21"/>
  <c r="EH265" i="21"/>
  <c r="EH224" i="21"/>
  <c r="EH252" i="21"/>
  <c r="EH202" i="21"/>
  <c r="EH42" i="21"/>
  <c r="EH80" i="21"/>
  <c r="EH241" i="21"/>
  <c r="EH238" i="21"/>
  <c r="EH195" i="21"/>
  <c r="EH79" i="21"/>
  <c r="EH260" i="21"/>
  <c r="EH82" i="21"/>
  <c r="EH257" i="21"/>
  <c r="EH84" i="21"/>
  <c r="EH150" i="21"/>
  <c r="EH111" i="21"/>
  <c r="EH225" i="21"/>
  <c r="EH85" i="21"/>
  <c r="EH65" i="21"/>
  <c r="EH108" i="21"/>
  <c r="EH240" i="21"/>
  <c r="EH173" i="21"/>
  <c r="EH54" i="21"/>
  <c r="EH88" i="21"/>
  <c r="EH143" i="21"/>
  <c r="EH288" i="21"/>
  <c r="EH153" i="21"/>
  <c r="EH249" i="21"/>
  <c r="EH233" i="21"/>
  <c r="EH311" i="21"/>
  <c r="EH24" i="21"/>
  <c r="EH280" i="21"/>
  <c r="EH37" i="21"/>
  <c r="EH33" i="21"/>
  <c r="EH305" i="21"/>
  <c r="EH101" i="21"/>
  <c r="EH174" i="21"/>
  <c r="EH51" i="21"/>
  <c r="EH186" i="21"/>
  <c r="EH231" i="21"/>
  <c r="EH34" i="21"/>
  <c r="EH73" i="21"/>
  <c r="EH291" i="21"/>
  <c r="EH70" i="21"/>
  <c r="EH75" i="21"/>
  <c r="EH297" i="21"/>
  <c r="EH86" i="21"/>
  <c r="EH166" i="21"/>
  <c r="EH68" i="21"/>
  <c r="EH48" i="21"/>
  <c r="EH201" i="21"/>
  <c r="EH285" i="21"/>
  <c r="EH25" i="21"/>
  <c r="EH300" i="21"/>
  <c r="EH69" i="21"/>
  <c r="EH83" i="21"/>
  <c r="EH105" i="21"/>
  <c r="EH30" i="21"/>
  <c r="EH71" i="21"/>
  <c r="EH94" i="21"/>
  <c r="EH87" i="21"/>
  <c r="EH21" i="21"/>
  <c r="EH145" i="21"/>
  <c r="EH160" i="21"/>
  <c r="EH19" i="21"/>
  <c r="EH140" i="21"/>
  <c r="EH47" i="21"/>
  <c r="EH66" i="21"/>
  <c r="EH191" i="21"/>
  <c r="EH170" i="21"/>
  <c r="EH35" i="21"/>
  <c r="EH142" i="21"/>
  <c r="EH57" i="21"/>
  <c r="EH144" i="21"/>
  <c r="EH26" i="21"/>
  <c r="EH39" i="21"/>
  <c r="EH131" i="21"/>
  <c r="EH61" i="21"/>
  <c r="EH204" i="21"/>
  <c r="EH139" i="21"/>
  <c r="EH56" i="21"/>
  <c r="EH123" i="21"/>
  <c r="EH222" i="21"/>
  <c r="EH93" i="21"/>
  <c r="EH220" i="21"/>
  <c r="EH107" i="21"/>
  <c r="EH256" i="21"/>
  <c r="EH134" i="21"/>
  <c r="EH138" i="21"/>
  <c r="EH7" i="21"/>
  <c r="EH120" i="21"/>
  <c r="EH200" i="21"/>
  <c r="EH185" i="21"/>
  <c r="EH99" i="21"/>
  <c r="EH187" i="21"/>
  <c r="EH263" i="21"/>
  <c r="EH215" i="21"/>
  <c r="EH255" i="21"/>
  <c r="EH92" i="21"/>
  <c r="EH178" i="21"/>
  <c r="EH59" i="21"/>
  <c r="EH155" i="21"/>
  <c r="EH115" i="21"/>
  <c r="EH157" i="21"/>
  <c r="EH251" i="21"/>
  <c r="EH194" i="21"/>
  <c r="EH91" i="21"/>
  <c r="EH180" i="21"/>
  <c r="EH268" i="21"/>
  <c r="EH181" i="21"/>
  <c r="EH189" i="21"/>
  <c r="EH301" i="21"/>
  <c r="EH266" i="21"/>
  <c r="EH306" i="21"/>
  <c r="EH242" i="21"/>
  <c r="EH314" i="21"/>
  <c r="EH307" i="21"/>
  <c r="EH293" i="21"/>
  <c r="EH294" i="21"/>
  <c r="EH304" i="21"/>
  <c r="EH272" i="21"/>
  <c r="EH250" i="21"/>
  <c r="EH295" i="21"/>
  <c r="EH317" i="21"/>
  <c r="EH228" i="21"/>
  <c r="EH190" i="21"/>
  <c r="EH235" i="21"/>
  <c r="EH198" i="21"/>
  <c r="EH227" i="21"/>
  <c r="EH278" i="21"/>
  <c r="EH283" i="21"/>
  <c r="EH246" i="21"/>
  <c r="EH237" i="21"/>
  <c r="EH182" i="21"/>
  <c r="EH289" i="21"/>
  <c r="EH258" i="21"/>
  <c r="EH226" i="21"/>
  <c r="EH279" i="21"/>
  <c r="EH309" i="21"/>
  <c r="EH303" i="21"/>
  <c r="EH302" i="21"/>
  <c r="EH229" i="21"/>
  <c r="EH296" i="21"/>
  <c r="EH315" i="21"/>
  <c r="EH275" i="21"/>
  <c r="EH234" i="21"/>
  <c r="EH264" i="21"/>
  <c r="EH284" i="21"/>
  <c r="EH261" i="21"/>
  <c r="EH197" i="21"/>
  <c r="FF132" i="21"/>
  <c r="FF140" i="21"/>
  <c r="FF127" i="21"/>
  <c r="FF232" i="21"/>
  <c r="FF317" i="21"/>
  <c r="FF71" i="21"/>
  <c r="FF33" i="21"/>
  <c r="FF258" i="21"/>
  <c r="FF189" i="21"/>
  <c r="FF267" i="21"/>
  <c r="FF44" i="21"/>
  <c r="FF169" i="21"/>
  <c r="FF59" i="21"/>
  <c r="FF221" i="21"/>
  <c r="FF239" i="21"/>
  <c r="FF31" i="21"/>
  <c r="FF58" i="21"/>
  <c r="FF120" i="21"/>
  <c r="FF280" i="21"/>
  <c r="FF282" i="21"/>
  <c r="FF77" i="21"/>
  <c r="FF122" i="21"/>
  <c r="FF119" i="21"/>
  <c r="FF231" i="21"/>
  <c r="FF316" i="21"/>
  <c r="FF86" i="21"/>
  <c r="FF11" i="21"/>
  <c r="FF176" i="21"/>
  <c r="FF199" i="21"/>
  <c r="FF124" i="21"/>
  <c r="FF34" i="21"/>
  <c r="FF311" i="21"/>
  <c r="FF205" i="21"/>
  <c r="FF302" i="21"/>
  <c r="FF84" i="21"/>
  <c r="FF97" i="21"/>
  <c r="FF177" i="21"/>
  <c r="FF271" i="21"/>
  <c r="FF268" i="21"/>
  <c r="FF102" i="21"/>
  <c r="FF115" i="21"/>
  <c r="FF160" i="21"/>
  <c r="FF250" i="21"/>
  <c r="FF168" i="21"/>
  <c r="FF156" i="21"/>
  <c r="FF135" i="21"/>
  <c r="FF233" i="21"/>
  <c r="FF246" i="21"/>
  <c r="FF95" i="21"/>
  <c r="FF101" i="21"/>
  <c r="FF157" i="21"/>
  <c r="FF214" i="21"/>
  <c r="FF245" i="21"/>
  <c r="FF60" i="21"/>
  <c r="FF186" i="21"/>
  <c r="FF67" i="21"/>
  <c r="FF223" i="21"/>
  <c r="FF240" i="21"/>
  <c r="FF79" i="21"/>
  <c r="FF89" i="21"/>
  <c r="FF158" i="21"/>
  <c r="FF252" i="21"/>
  <c r="FF260" i="21"/>
  <c r="FF12" i="21"/>
  <c r="FF43" i="21"/>
  <c r="FF237" i="21"/>
  <c r="FF203" i="21"/>
  <c r="FF125" i="21"/>
  <c r="FF295" i="21"/>
  <c r="FF93" i="21"/>
  <c r="FF178" i="21"/>
  <c r="FF162" i="21"/>
  <c r="FF275" i="21"/>
  <c r="FF37" i="21"/>
  <c r="FF49" i="21"/>
  <c r="FF151" i="21"/>
  <c r="FF305" i="21"/>
  <c r="FF117" i="21"/>
  <c r="FF108" i="21"/>
  <c r="FF202" i="21"/>
  <c r="FF309" i="21"/>
  <c r="FF29" i="21"/>
  <c r="FF247" i="21"/>
  <c r="FF128" i="21"/>
  <c r="FF241" i="21"/>
  <c r="FF38" i="21"/>
  <c r="FF10" i="21"/>
  <c r="FF170" i="21"/>
  <c r="FF272" i="21"/>
  <c r="FF278" i="21"/>
  <c r="FF14" i="21"/>
  <c r="FF72" i="21"/>
  <c r="FF287" i="21"/>
  <c r="FF197" i="21"/>
  <c r="FF234" i="21"/>
  <c r="FF139" i="21"/>
  <c r="FF121" i="21"/>
  <c r="FF288" i="21"/>
  <c r="FF138" i="21"/>
  <c r="FF149" i="21"/>
  <c r="FF238" i="21"/>
  <c r="FF123" i="21"/>
  <c r="FF50" i="21"/>
  <c r="FF193" i="21"/>
  <c r="FF276" i="21"/>
  <c r="FF107" i="21"/>
  <c r="FF99" i="21"/>
  <c r="FF163" i="21"/>
  <c r="FF266" i="21"/>
  <c r="FF16" i="21"/>
  <c r="FF133" i="21"/>
  <c r="FF173" i="21"/>
  <c r="FF315" i="21"/>
  <c r="FF22" i="21"/>
  <c r="FF66" i="21"/>
  <c r="FF225" i="21"/>
  <c r="FF218" i="21"/>
  <c r="FF63" i="21"/>
  <c r="FF74" i="21"/>
  <c r="FF136" i="21"/>
  <c r="FF304" i="21"/>
  <c r="FF298" i="21"/>
  <c r="FF23" i="21"/>
  <c r="FF9" i="21"/>
  <c r="FF204" i="21"/>
  <c r="FF165" i="21"/>
  <c r="FF293" i="21"/>
  <c r="FF46" i="21"/>
  <c r="FF141" i="21"/>
  <c r="FF243" i="21"/>
  <c r="FF145" i="21"/>
  <c r="FF104" i="21"/>
  <c r="FF273" i="21"/>
  <c r="FF175" i="21"/>
  <c r="FF153" i="21"/>
  <c r="FF190" i="21"/>
  <c r="FF254" i="21"/>
  <c r="FF155" i="21"/>
  <c r="FF222" i="21"/>
  <c r="FF194" i="21"/>
  <c r="FF283" i="21"/>
  <c r="FF114" i="21"/>
  <c r="FF80" i="21"/>
  <c r="FF211" i="21"/>
  <c r="FF201" i="21"/>
  <c r="FF294" i="21"/>
  <c r="FF47" i="21"/>
  <c r="FF75" i="21"/>
  <c r="FF195" i="21"/>
  <c r="FF269" i="21"/>
  <c r="FF94" i="21"/>
  <c r="FF19" i="21"/>
  <c r="FF220" i="21"/>
  <c r="FF207" i="21"/>
  <c r="FF52" i="21"/>
  <c r="FF73" i="21"/>
  <c r="FF142" i="21"/>
  <c r="FF182" i="21"/>
  <c r="FF307" i="21"/>
  <c r="FF55" i="21"/>
  <c r="FF215" i="21"/>
  <c r="FF259" i="21"/>
  <c r="FF32" i="21"/>
  <c r="FF161" i="21"/>
  <c r="FF244" i="21"/>
  <c r="FF15" i="21"/>
  <c r="FF130" i="21"/>
  <c r="FF208" i="21"/>
  <c r="FF274" i="21"/>
  <c r="FF13" i="21"/>
  <c r="FF217" i="21"/>
  <c r="FF216" i="21"/>
  <c r="FF284" i="21"/>
  <c r="FF129" i="21"/>
  <c r="FF209" i="21"/>
  <c r="FF96" i="21"/>
  <c r="FF219" i="21"/>
  <c r="FF310" i="21"/>
  <c r="FF185" i="21"/>
  <c r="FF110" i="21"/>
  <c r="FF248" i="21"/>
  <c r="FF6" i="21"/>
  <c r="FF146" i="21"/>
  <c r="FF313" i="21"/>
  <c r="FF262" i="21"/>
  <c r="FF24" i="21"/>
  <c r="FF188" i="21"/>
  <c r="FF28" i="21"/>
  <c r="FF42" i="21"/>
  <c r="FF192" i="21"/>
  <c r="FF40" i="21"/>
  <c r="FF253" i="21"/>
  <c r="FF257" i="21"/>
  <c r="FF78" i="21"/>
  <c r="FF167" i="21"/>
  <c r="FF227" i="21"/>
  <c r="FF88" i="21"/>
  <c r="FF210" i="21"/>
  <c r="FF148" i="21"/>
  <c r="FF137" i="21"/>
  <c r="FF212" i="21"/>
  <c r="FF41" i="21"/>
  <c r="FF143" i="21"/>
  <c r="FF297" i="21"/>
  <c r="FF48" i="21"/>
  <c r="FF118" i="21"/>
  <c r="FF255" i="21"/>
  <c r="FF25" i="21"/>
  <c r="FF181" i="21"/>
  <c r="FF62" i="21"/>
  <c r="FF51" i="21"/>
  <c r="FF251" i="21"/>
  <c r="FF21" i="21"/>
  <c r="FF98" i="21"/>
  <c r="FF112" i="21"/>
  <c r="FF289" i="21"/>
  <c r="FF116" i="21"/>
  <c r="FF265" i="21"/>
  <c r="FF191" i="21"/>
  <c r="FF92" i="21"/>
  <c r="FF35" i="21"/>
  <c r="FF180" i="21"/>
  <c r="FF242" i="21"/>
  <c r="FF20" i="21"/>
  <c r="FF100" i="21"/>
  <c r="FF159" i="21"/>
  <c r="FF285" i="21"/>
  <c r="FF45" i="21"/>
  <c r="FF105" i="21"/>
  <c r="FF103" i="21"/>
  <c r="FF229" i="21"/>
  <c r="FF300" i="21"/>
  <c r="FF106" i="21"/>
  <c r="FF8" i="21"/>
  <c r="FF91" i="21"/>
  <c r="FF172" i="21"/>
  <c r="FF256" i="21"/>
  <c r="FF68" i="21"/>
  <c r="FF152" i="21"/>
  <c r="FF53" i="21"/>
  <c r="FF126" i="21"/>
  <c r="FF270" i="21"/>
  <c r="FF147" i="21"/>
  <c r="FF303" i="21"/>
  <c r="FF87" i="21"/>
  <c r="FF144" i="21"/>
  <c r="FF306" i="21"/>
  <c r="FF70" i="21"/>
  <c r="FF312" i="21"/>
  <c r="FF154" i="21"/>
  <c r="FF301" i="21"/>
  <c r="FF290" i="21"/>
  <c r="FF65" i="21"/>
  <c r="FF174" i="21"/>
  <c r="FF113" i="21"/>
  <c r="FF224" i="21"/>
  <c r="FF81" i="21"/>
  <c r="FF206" i="21"/>
  <c r="FF26" i="21"/>
  <c r="FF236" i="21"/>
  <c r="FF131" i="21"/>
  <c r="FF228" i="21"/>
  <c r="FF7" i="21"/>
  <c r="FF184" i="21"/>
  <c r="FF277" i="21"/>
  <c r="FF82" i="21"/>
  <c r="FF198" i="21"/>
  <c r="FF90" i="21"/>
  <c r="FF264" i="21"/>
  <c r="FF30" i="21"/>
  <c r="FF150" i="21"/>
  <c r="FF314" i="21"/>
  <c r="FF179" i="21"/>
  <c r="FF291" i="21"/>
  <c r="FF213" i="21"/>
  <c r="FF164" i="21"/>
  <c r="FF61" i="21"/>
  <c r="FF111" i="21"/>
  <c r="FF308" i="21"/>
  <c r="FF166" i="21"/>
  <c r="FF296" i="21"/>
  <c r="FF18" i="21"/>
  <c r="FF261" i="21"/>
  <c r="FF134" i="21"/>
  <c r="FF27" i="21"/>
  <c r="FF39" i="21"/>
  <c r="FF76" i="21"/>
  <c r="FF292" i="21"/>
  <c r="FF196" i="21"/>
  <c r="FF183" i="21"/>
  <c r="FF17" i="21"/>
  <c r="FF200" i="21"/>
  <c r="FF85" i="21"/>
  <c r="FF249" i="21"/>
  <c r="FF230" i="21"/>
  <c r="FF187" i="21"/>
  <c r="FF56" i="21"/>
  <c r="FF69" i="21"/>
  <c r="FF226" i="21"/>
  <c r="FF279" i="21"/>
  <c r="FF281" i="21"/>
  <c r="FF57" i="21"/>
  <c r="FF36" i="21"/>
  <c r="FF299" i="21"/>
  <c r="FF235" i="21"/>
  <c r="FF171" i="21"/>
  <c r="FF64" i="21"/>
  <c r="FF54" i="21"/>
  <c r="FF286" i="21"/>
  <c r="FF263" i="21"/>
  <c r="FF83" i="21"/>
  <c r="FF109" i="21"/>
  <c r="OW30" i="21"/>
  <c r="OW43" i="21"/>
  <c r="OW129" i="21"/>
  <c r="OW233" i="21"/>
  <c r="OW283" i="21"/>
  <c r="OW38" i="21"/>
  <c r="OW51" i="21"/>
  <c r="OW137" i="21"/>
  <c r="OW239" i="21"/>
  <c r="OW284" i="21"/>
  <c r="OW26" i="21"/>
  <c r="OW197" i="21"/>
  <c r="OW87" i="21"/>
  <c r="OW275" i="21"/>
  <c r="OW297" i="21"/>
  <c r="OW109" i="21"/>
  <c r="OW52" i="21"/>
  <c r="OW206" i="21"/>
  <c r="OW227" i="21"/>
  <c r="OW282" i="21"/>
  <c r="OW76" i="21"/>
  <c r="OW159" i="21"/>
  <c r="OW160" i="21"/>
  <c r="OW143" i="21"/>
  <c r="OW255" i="21"/>
  <c r="OW110" i="21"/>
  <c r="OW60" i="21"/>
  <c r="OW209" i="21"/>
  <c r="OW228" i="21"/>
  <c r="OW290" i="21"/>
  <c r="OW6" i="21"/>
  <c r="OW19" i="21"/>
  <c r="OW111" i="21"/>
  <c r="OW230" i="21"/>
  <c r="OW221" i="21"/>
  <c r="OW47" i="21"/>
  <c r="OW82" i="21"/>
  <c r="OW185" i="21"/>
  <c r="OW201" i="21"/>
  <c r="OW301" i="21"/>
  <c r="OW33" i="21"/>
  <c r="OW179" i="21"/>
  <c r="OW293" i="21"/>
  <c r="OW22" i="21"/>
  <c r="OW232" i="21"/>
  <c r="OW93" i="21"/>
  <c r="OW219" i="21"/>
  <c r="OW210" i="21"/>
  <c r="OW12" i="21"/>
  <c r="OW289" i="21"/>
  <c r="OW80" i="21"/>
  <c r="OW74" i="21"/>
  <c r="OW154" i="21"/>
  <c r="OW244" i="21"/>
  <c r="OW134" i="21"/>
  <c r="OW198" i="21"/>
  <c r="OW106" i="21"/>
  <c r="OW28" i="21"/>
  <c r="OW281" i="21"/>
  <c r="OW224" i="21"/>
  <c r="OW258" i="21"/>
  <c r="OW107" i="21"/>
  <c r="OW36" i="21"/>
  <c r="OW199" i="21"/>
  <c r="OW225" i="21"/>
  <c r="OW266" i="21"/>
  <c r="OW46" i="21"/>
  <c r="OW59" i="21"/>
  <c r="OW141" i="21"/>
  <c r="OW252" i="21"/>
  <c r="OW285" i="21"/>
  <c r="OW97" i="21"/>
  <c r="OW21" i="21"/>
  <c r="OW165" i="21"/>
  <c r="OW309" i="21"/>
  <c r="OW63" i="21"/>
  <c r="OW83" i="21"/>
  <c r="OW187" i="21"/>
  <c r="OW212" i="21"/>
  <c r="OW302" i="21"/>
  <c r="OW98" i="21"/>
  <c r="OW29" i="21"/>
  <c r="OW203" i="21"/>
  <c r="OW315" i="21"/>
  <c r="OW70" i="21"/>
  <c r="OW186" i="21"/>
  <c r="OW173" i="21"/>
  <c r="OW271" i="21"/>
  <c r="OW288" i="21"/>
  <c r="OW235" i="21"/>
  <c r="OW245" i="21"/>
  <c r="OW35" i="21"/>
  <c r="OW237" i="21"/>
  <c r="OW25" i="21"/>
  <c r="OW273" i="21"/>
  <c r="OW37" i="21"/>
  <c r="OW317" i="21"/>
  <c r="OW104" i="21"/>
  <c r="OW222" i="21"/>
  <c r="OW148" i="21"/>
  <c r="OW190" i="21"/>
  <c r="OW131" i="21"/>
  <c r="OW306" i="21"/>
  <c r="OW243" i="21"/>
  <c r="OW155" i="21"/>
  <c r="OW195" i="21"/>
  <c r="OW208" i="21"/>
  <c r="OW312" i="21"/>
  <c r="OW259" i="21"/>
  <c r="OW71" i="21"/>
  <c r="OW261" i="21"/>
  <c r="OW163" i="21"/>
  <c r="OW263" i="21"/>
  <c r="OW108" i="21"/>
  <c r="OW44" i="21"/>
  <c r="OW200" i="21"/>
  <c r="OW226" i="21"/>
  <c r="OW274" i="21"/>
  <c r="OW39" i="21"/>
  <c r="OW184" i="21"/>
  <c r="OW170" i="21"/>
  <c r="OW152" i="21"/>
  <c r="OW174" i="21"/>
  <c r="OW49" i="21"/>
  <c r="OW113" i="21"/>
  <c r="OW181" i="21"/>
  <c r="OW249" i="21"/>
  <c r="OW294" i="21"/>
  <c r="OW55" i="21"/>
  <c r="OW188" i="21"/>
  <c r="OW272" i="21"/>
  <c r="OW153" i="21"/>
  <c r="OW182" i="21"/>
  <c r="OW117" i="21"/>
  <c r="OW68" i="21"/>
  <c r="OW241" i="21"/>
  <c r="OW238" i="21"/>
  <c r="OW298" i="21"/>
  <c r="OW14" i="21"/>
  <c r="OW27" i="21"/>
  <c r="OW127" i="21"/>
  <c r="OW231" i="21"/>
  <c r="OW229" i="21"/>
  <c r="OW128" i="21"/>
  <c r="OW124" i="21"/>
  <c r="OW99" i="21"/>
  <c r="OW204" i="21"/>
  <c r="OW77" i="21"/>
  <c r="OW211" i="21"/>
  <c r="OW115" i="21"/>
  <c r="OW45" i="21"/>
  <c r="OW31" i="21"/>
  <c r="OW102" i="21"/>
  <c r="OW61" i="21"/>
  <c r="OW118" i="21"/>
  <c r="OW150" i="21"/>
  <c r="OW7" i="21"/>
  <c r="OW114" i="21"/>
  <c r="OW69" i="21"/>
  <c r="OW126" i="21"/>
  <c r="OW158" i="21"/>
  <c r="OW96" i="21"/>
  <c r="OW13" i="21"/>
  <c r="OW164" i="21"/>
  <c r="OW280" i="21"/>
  <c r="OW9" i="21"/>
  <c r="OW92" i="21"/>
  <c r="OW123" i="21"/>
  <c r="OW254" i="21"/>
  <c r="OW218" i="21"/>
  <c r="OW48" i="21"/>
  <c r="OW89" i="21"/>
  <c r="OW120" i="21"/>
  <c r="OW157" i="21"/>
  <c r="OW215" i="21"/>
  <c r="OW64" i="21"/>
  <c r="OW90" i="21"/>
  <c r="OW121" i="21"/>
  <c r="OW202" i="21"/>
  <c r="OW216" i="21"/>
  <c r="OW23" i="21"/>
  <c r="OW140" i="21"/>
  <c r="OW139" i="21"/>
  <c r="OW151" i="21"/>
  <c r="OW166" i="21"/>
  <c r="OW66" i="21"/>
  <c r="OW73" i="21"/>
  <c r="OW138" i="21"/>
  <c r="OW147" i="21"/>
  <c r="OW313" i="21"/>
  <c r="OW105" i="21"/>
  <c r="OW20" i="21"/>
  <c r="OW253" i="21"/>
  <c r="OW223" i="21"/>
  <c r="OW250" i="21"/>
  <c r="OW167" i="21"/>
  <c r="OW18" i="21"/>
  <c r="OW168" i="21"/>
  <c r="OW192" i="21"/>
  <c r="OW144" i="21"/>
  <c r="OW270" i="21"/>
  <c r="OW34" i="21"/>
  <c r="OW176" i="21"/>
  <c r="OW194" i="21"/>
  <c r="OW145" i="21"/>
  <c r="OW277" i="21"/>
  <c r="OW75" i="21"/>
  <c r="OW91" i="21"/>
  <c r="OW122" i="21"/>
  <c r="OW207" i="21"/>
  <c r="OW217" i="21"/>
  <c r="OW40" i="21"/>
  <c r="OW116" i="21"/>
  <c r="OW161" i="21"/>
  <c r="OW316" i="21"/>
  <c r="OW236" i="21"/>
  <c r="OW191" i="21"/>
  <c r="OW178" i="21"/>
  <c r="OW268" i="21"/>
  <c r="OW248" i="21"/>
  <c r="OW314" i="21"/>
  <c r="OW56" i="21"/>
  <c r="OW135" i="21"/>
  <c r="OW175" i="21"/>
  <c r="OW234" i="21"/>
  <c r="OW291" i="21"/>
  <c r="OW41" i="21"/>
  <c r="OW94" i="21"/>
  <c r="OW125" i="21"/>
  <c r="OW279" i="21"/>
  <c r="OW220" i="21"/>
  <c r="OW100" i="21"/>
  <c r="OW78" i="21"/>
  <c r="OW84" i="21"/>
  <c r="OW189" i="21"/>
  <c r="OW246" i="21"/>
  <c r="OW303" i="21"/>
  <c r="OW8" i="21"/>
  <c r="OW85" i="21"/>
  <c r="OW269" i="21"/>
  <c r="OW265" i="21"/>
  <c r="OW304" i="21"/>
  <c r="OW50" i="21"/>
  <c r="OW180" i="21"/>
  <c r="OW196" i="21"/>
  <c r="OW146" i="21"/>
  <c r="OW311" i="21"/>
  <c r="OW42" i="21"/>
  <c r="OW247" i="21"/>
  <c r="OW95" i="21"/>
  <c r="OW278" i="21"/>
  <c r="OW205" i="21"/>
  <c r="OW101" i="21"/>
  <c r="OW53" i="21"/>
  <c r="OW262" i="21"/>
  <c r="OW142" i="21"/>
  <c r="OW58" i="21"/>
  <c r="OW11" i="21"/>
  <c r="OW103" i="21"/>
  <c r="OW307" i="21"/>
  <c r="OW213" i="21"/>
  <c r="OW15" i="21"/>
  <c r="OW81" i="21"/>
  <c r="OW183" i="21"/>
  <c r="OW149" i="21"/>
  <c r="OW300" i="21"/>
  <c r="OW16" i="21"/>
  <c r="OW72" i="21"/>
  <c r="OW112" i="21"/>
  <c r="OW65" i="21"/>
  <c r="OW162" i="21"/>
  <c r="OW242" i="21"/>
  <c r="OW260" i="21"/>
  <c r="OW295" i="21"/>
  <c r="OW10" i="21"/>
  <c r="OW193" i="21"/>
  <c r="OW79" i="21"/>
  <c r="OW264" i="21"/>
  <c r="OW296" i="21"/>
  <c r="OW24" i="21"/>
  <c r="OW86" i="21"/>
  <c r="OW130" i="21"/>
  <c r="OW276" i="21"/>
  <c r="OW305" i="21"/>
  <c r="OW54" i="21"/>
  <c r="OW67" i="21"/>
  <c r="OW169" i="21"/>
  <c r="OW256" i="21"/>
  <c r="OW286" i="21"/>
  <c r="OW32" i="21"/>
  <c r="OW88" i="21"/>
  <c r="OW119" i="21"/>
  <c r="OW156" i="21"/>
  <c r="OW214" i="21"/>
  <c r="OW62" i="21"/>
  <c r="OW136" i="21"/>
  <c r="OW171" i="21"/>
  <c r="OW267" i="21"/>
  <c r="OW287" i="21"/>
  <c r="OW17" i="21"/>
  <c r="OW172" i="21"/>
  <c r="OW177" i="21"/>
  <c r="OW240" i="21"/>
  <c r="OW292" i="21"/>
  <c r="OW57" i="21"/>
  <c r="OW132" i="21"/>
  <c r="OW133" i="21"/>
  <c r="OW308" i="21"/>
  <c r="OW251" i="21"/>
  <c r="OW299" i="21"/>
  <c r="OW310" i="21"/>
  <c r="OW257" i="21"/>
  <c r="NY85" i="21"/>
  <c r="NY83" i="21"/>
  <c r="NY36" i="21"/>
  <c r="NY234" i="21"/>
  <c r="NY113" i="21"/>
  <c r="NY299" i="21"/>
  <c r="NY174" i="21"/>
  <c r="NY49" i="21"/>
  <c r="NY224" i="21"/>
  <c r="NY251" i="21"/>
  <c r="NY282" i="21"/>
  <c r="NY73" i="21"/>
  <c r="NY16" i="21"/>
  <c r="NY28" i="21"/>
  <c r="NY276" i="21"/>
  <c r="NY310" i="21"/>
  <c r="NY245" i="21"/>
  <c r="NY254" i="21"/>
  <c r="NY223" i="21"/>
  <c r="NY40" i="21"/>
  <c r="NY102" i="21"/>
  <c r="NY168" i="21"/>
  <c r="NY81" i="21"/>
  <c r="NY20" i="21"/>
  <c r="NY65" i="21"/>
  <c r="NY180" i="21"/>
  <c r="NY160" i="21"/>
  <c r="NY291" i="21"/>
  <c r="NY104" i="21"/>
  <c r="NY57" i="21"/>
  <c r="NY132" i="21"/>
  <c r="NY211" i="21"/>
  <c r="NY171" i="21"/>
  <c r="NY27" i="21"/>
  <c r="NY150" i="21"/>
  <c r="NY78" i="21"/>
  <c r="NY278" i="21"/>
  <c r="NY126" i="21"/>
  <c r="NY34" i="21"/>
  <c r="NY21" i="21"/>
  <c r="NY139" i="21"/>
  <c r="NY14" i="21"/>
  <c r="NY67" i="21"/>
  <c r="NY196" i="21"/>
  <c r="NY214" i="21"/>
  <c r="NY290" i="21"/>
  <c r="NY80" i="21"/>
  <c r="NY134" i="21"/>
  <c r="NY137" i="21"/>
  <c r="NY302" i="21"/>
  <c r="NY43" i="21"/>
  <c r="NY47" i="21"/>
  <c r="NY183" i="21"/>
  <c r="NY219" i="21"/>
  <c r="NY266" i="21"/>
  <c r="NY175" i="21"/>
  <c r="NY120" i="21"/>
  <c r="NY317" i="21"/>
  <c r="NY182" i="21"/>
  <c r="NY89" i="21"/>
  <c r="NY309" i="21"/>
  <c r="NY186" i="21"/>
  <c r="NY97" i="21"/>
  <c r="NY311" i="21"/>
  <c r="NY32" i="21"/>
  <c r="NY11" i="21"/>
  <c r="NY103" i="21"/>
  <c r="NY194" i="21"/>
  <c r="NY203" i="21"/>
  <c r="NY131" i="21"/>
  <c r="NY114" i="21"/>
  <c r="NY242" i="21"/>
  <c r="NY179" i="21"/>
  <c r="NY44" i="21"/>
  <c r="NY188" i="21"/>
  <c r="NY94" i="21"/>
  <c r="NY74" i="21"/>
  <c r="NY185" i="21"/>
  <c r="NY110" i="21"/>
  <c r="NY255" i="21"/>
  <c r="NY10" i="21"/>
  <c r="NY118" i="21"/>
  <c r="NY192" i="21"/>
  <c r="NY294" i="21"/>
  <c r="NY8" i="21"/>
  <c r="NY95" i="21"/>
  <c r="NY280" i="21"/>
  <c r="NY262" i="21"/>
  <c r="NY133" i="21"/>
  <c r="NY169" i="21"/>
  <c r="NY199" i="21"/>
  <c r="NY130" i="21"/>
  <c r="NY157" i="21"/>
  <c r="NY304" i="21"/>
  <c r="NY149" i="21"/>
  <c r="NY158" i="21"/>
  <c r="NY305" i="21"/>
  <c r="NY9" i="21"/>
  <c r="NY101" i="21"/>
  <c r="NY48" i="21"/>
  <c r="NY165" i="21"/>
  <c r="NY197" i="21"/>
  <c r="NY222" i="21"/>
  <c r="NY109" i="21"/>
  <c r="NY166" i="21"/>
  <c r="NY204" i="21"/>
  <c r="NY138" i="21"/>
  <c r="NY45" i="21"/>
  <c r="NY173" i="21"/>
  <c r="NY125" i="21"/>
  <c r="NY228" i="21"/>
  <c r="NY307" i="21"/>
  <c r="NY63" i="21"/>
  <c r="NY77" i="21"/>
  <c r="NY111" i="21"/>
  <c r="NY235" i="21"/>
  <c r="NY221" i="21"/>
  <c r="NY108" i="21"/>
  <c r="NY248" i="21"/>
  <c r="NY164" i="21"/>
  <c r="NY163" i="21"/>
  <c r="NY151" i="21"/>
  <c r="NY316" i="21"/>
  <c r="NY275" i="21"/>
  <c r="NY92" i="21"/>
  <c r="NY123" i="21"/>
  <c r="NY233" i="21"/>
  <c r="NY296" i="21"/>
  <c r="NY96" i="21"/>
  <c r="NY141" i="21"/>
  <c r="NY256" i="21"/>
  <c r="NY297" i="21"/>
  <c r="NY82" i="21"/>
  <c r="NY191" i="21"/>
  <c r="NY106" i="21"/>
  <c r="NY210" i="21"/>
  <c r="NY285" i="21"/>
  <c r="NY56" i="21"/>
  <c r="NY87" i="21"/>
  <c r="NY240" i="21"/>
  <c r="NY300" i="21"/>
  <c r="NY31" i="21"/>
  <c r="NY35" i="21"/>
  <c r="NY127" i="21"/>
  <c r="NY259" i="21"/>
  <c r="NY279" i="21"/>
  <c r="NY25" i="21"/>
  <c r="NY271" i="21"/>
  <c r="NY121" i="21"/>
  <c r="NY292" i="21"/>
  <c r="NY225" i="21"/>
  <c r="NY64" i="21"/>
  <c r="NY41" i="21"/>
  <c r="NY239" i="21"/>
  <c r="NY272" i="21"/>
  <c r="NY86" i="21"/>
  <c r="NY144" i="21"/>
  <c r="NY249" i="21"/>
  <c r="NY161" i="21"/>
  <c r="NY205" i="21"/>
  <c r="NY76" i="21"/>
  <c r="NY17" i="21"/>
  <c r="NY172" i="21"/>
  <c r="NY220" i="21"/>
  <c r="NY15" i="21"/>
  <c r="NY37" i="21"/>
  <c r="NY184" i="21"/>
  <c r="NY308" i="21"/>
  <c r="NY286" i="21"/>
  <c r="NY7" i="21"/>
  <c r="NY84" i="21"/>
  <c r="NY70" i="21"/>
  <c r="NY273" i="21"/>
  <c r="NY274" i="21"/>
  <c r="NY93" i="21"/>
  <c r="NY66" i="21"/>
  <c r="NY176" i="21"/>
  <c r="NY277" i="21"/>
  <c r="NY12" i="21"/>
  <c r="NY72" i="21"/>
  <c r="NY79" i="21"/>
  <c r="NY26" i="21"/>
  <c r="NY154" i="21"/>
  <c r="NY38" i="21"/>
  <c r="NY208" i="21"/>
  <c r="NY312" i="21"/>
  <c r="NY287" i="21"/>
  <c r="NY195" i="21"/>
  <c r="NY140" i="21"/>
  <c r="NY264" i="21"/>
  <c r="NY269" i="21"/>
  <c r="NY19" i="21"/>
  <c r="NY99" i="21"/>
  <c r="NY62" i="21"/>
  <c r="NY268" i="21"/>
  <c r="NY284" i="21"/>
  <c r="NY52" i="21"/>
  <c r="NY190" i="21"/>
  <c r="NY281" i="21"/>
  <c r="NY306" i="21"/>
  <c r="NY143" i="21"/>
  <c r="NY170" i="21"/>
  <c r="NY200" i="21"/>
  <c r="NY178" i="21"/>
  <c r="NY193" i="21"/>
  <c r="NY201" i="21"/>
  <c r="NY33" i="21"/>
  <c r="NY162" i="21"/>
  <c r="NY51" i="21"/>
  <c r="NY198" i="21"/>
  <c r="NY13" i="21"/>
  <c r="NY145" i="21"/>
  <c r="NY189" i="21"/>
  <c r="NY177" i="21"/>
  <c r="NY216" i="21"/>
  <c r="NY209" i="21"/>
  <c r="NY147" i="21"/>
  <c r="NY238" i="21"/>
  <c r="NY155" i="21"/>
  <c r="NY71" i="21"/>
  <c r="NY29" i="21"/>
  <c r="NY50" i="21"/>
  <c r="NY187" i="21"/>
  <c r="NY23" i="21"/>
  <c r="NY232" i="21"/>
  <c r="NY288" i="21"/>
  <c r="NY55" i="21"/>
  <c r="NY206" i="21"/>
  <c r="NY124" i="21"/>
  <c r="NY303" i="21"/>
  <c r="NY46" i="21"/>
  <c r="NY237" i="21"/>
  <c r="NY54" i="21"/>
  <c r="NY283" i="21"/>
  <c r="NY59" i="21"/>
  <c r="NY58" i="21"/>
  <c r="NY135" i="21"/>
  <c r="NY301" i="21"/>
  <c r="NY90" i="21"/>
  <c r="NY116" i="21"/>
  <c r="NY298" i="21"/>
  <c r="NY18" i="21"/>
  <c r="NY105" i="21"/>
  <c r="NY117" i="21"/>
  <c r="NY295" i="21"/>
  <c r="NY148" i="21"/>
  <c r="NY250" i="21"/>
  <c r="NY152" i="21"/>
  <c r="NY258" i="21"/>
  <c r="NY24" i="21"/>
  <c r="NY115" i="21"/>
  <c r="NY98" i="21"/>
  <c r="NY293" i="21"/>
  <c r="NY6" i="21"/>
  <c r="NY263" i="21"/>
  <c r="NY100" i="21"/>
  <c r="NY159" i="21"/>
  <c r="NY252" i="21"/>
  <c r="NY229" i="21"/>
  <c r="NY246" i="21"/>
  <c r="NY314" i="21"/>
  <c r="NY265" i="21"/>
  <c r="NY119" i="21"/>
  <c r="NY61" i="21"/>
  <c r="NY260" i="21"/>
  <c r="NY213" i="21"/>
  <c r="NY30" i="21"/>
  <c r="NY112" i="21"/>
  <c r="NY107" i="21"/>
  <c r="NY267" i="21"/>
  <c r="NY122" i="21"/>
  <c r="NY289" i="21"/>
  <c r="NY128" i="21"/>
  <c r="NY136" i="21"/>
  <c r="NY22" i="21"/>
  <c r="NY261" i="21"/>
  <c r="NY68" i="21"/>
  <c r="NY215" i="21"/>
  <c r="NY60" i="21"/>
  <c r="NY230" i="21"/>
  <c r="NY202" i="21"/>
  <c r="NY156" i="21"/>
  <c r="NY244" i="21"/>
  <c r="NY253" i="21"/>
  <c r="NY88" i="21"/>
  <c r="NY257" i="21"/>
  <c r="NY181" i="21"/>
  <c r="NY167" i="21"/>
  <c r="NY207" i="21"/>
  <c r="NY270" i="21"/>
  <c r="NY146" i="21"/>
  <c r="NY212" i="21"/>
  <c r="NY313" i="21"/>
  <c r="NY69" i="21"/>
  <c r="NY231" i="21"/>
  <c r="NY227" i="21"/>
  <c r="NY217" i="21"/>
  <c r="NY39" i="21"/>
  <c r="NY218" i="21"/>
  <c r="NY75" i="21"/>
  <c r="NY129" i="21"/>
  <c r="NY142" i="21"/>
  <c r="NY315" i="21"/>
  <c r="NY42" i="21"/>
  <c r="NY153" i="21"/>
  <c r="NY236" i="21"/>
  <c r="NY226" i="21"/>
  <c r="NY241" i="21"/>
  <c r="NY53" i="21"/>
  <c r="NY243" i="21"/>
  <c r="NY91" i="21"/>
  <c r="NY247" i="21"/>
  <c r="GO32" i="21"/>
  <c r="GO36" i="21"/>
  <c r="GO89" i="21"/>
  <c r="GO271" i="21"/>
  <c r="GO267" i="21"/>
  <c r="GO25" i="21"/>
  <c r="GO148" i="21"/>
  <c r="GO182" i="21"/>
  <c r="GO215" i="21"/>
  <c r="GO92" i="21"/>
  <c r="GO83" i="21"/>
  <c r="GO137" i="21"/>
  <c r="GO159" i="21"/>
  <c r="GO287" i="21"/>
  <c r="GO51" i="21"/>
  <c r="GO77" i="21"/>
  <c r="GO97" i="21"/>
  <c r="GO244" i="21"/>
  <c r="GO23" i="21"/>
  <c r="GO85" i="21"/>
  <c r="GO104" i="21"/>
  <c r="GO221" i="21"/>
  <c r="GO286" i="21"/>
  <c r="GO17" i="21"/>
  <c r="GO272" i="21"/>
  <c r="GO193" i="21"/>
  <c r="GO157" i="21"/>
  <c r="GO293" i="21"/>
  <c r="GO108" i="21"/>
  <c r="GO274" i="21"/>
  <c r="GO65" i="21"/>
  <c r="GO239" i="21"/>
  <c r="GO243" i="21"/>
  <c r="GO62" i="21"/>
  <c r="GO133" i="21"/>
  <c r="GO128" i="21"/>
  <c r="GO264" i="21"/>
  <c r="GO289" i="21"/>
  <c r="GO303" i="21"/>
  <c r="GO109" i="21"/>
  <c r="GO249" i="21"/>
  <c r="GO232" i="21"/>
  <c r="GO281" i="21"/>
  <c r="GO49" i="21"/>
  <c r="GO125" i="21"/>
  <c r="GO57" i="21"/>
  <c r="GO233" i="21"/>
  <c r="GO282" i="21"/>
  <c r="GO98" i="21"/>
  <c r="GO47" i="21"/>
  <c r="GO206" i="21"/>
  <c r="GO240" i="21"/>
  <c r="GO278" i="21"/>
  <c r="GO149" i="21"/>
  <c r="GO44" i="21"/>
  <c r="GO211" i="21"/>
  <c r="GO160" i="21"/>
  <c r="GO16" i="21"/>
  <c r="GO35" i="21"/>
  <c r="GO201" i="21"/>
  <c r="GO316" i="21"/>
  <c r="GO277" i="21"/>
  <c r="GO122" i="21"/>
  <c r="GO67" i="21"/>
  <c r="GO112" i="21"/>
  <c r="GO214" i="21"/>
  <c r="GO38" i="21"/>
  <c r="GO115" i="21"/>
  <c r="GO312" i="21"/>
  <c r="GO255" i="21"/>
  <c r="GO26" i="21"/>
  <c r="GO28" i="21"/>
  <c r="GO81" i="21"/>
  <c r="GO256" i="21"/>
  <c r="GO259" i="21"/>
  <c r="GO8" i="21"/>
  <c r="GO27" i="21"/>
  <c r="GO197" i="21"/>
  <c r="GO304" i="21"/>
  <c r="GO276" i="21"/>
  <c r="GO54" i="21"/>
  <c r="GO257" i="21"/>
  <c r="GO170" i="21"/>
  <c r="GO226" i="21"/>
  <c r="GO130" i="21"/>
  <c r="GO87" i="21"/>
  <c r="GO143" i="21"/>
  <c r="GO295" i="21"/>
  <c r="GO59" i="21"/>
  <c r="GO117" i="21"/>
  <c r="GO218" i="21"/>
  <c r="GO300" i="21"/>
  <c r="GO34" i="21"/>
  <c r="GO66" i="21"/>
  <c r="GO195" i="21"/>
  <c r="GO158" i="21"/>
  <c r="GO294" i="21"/>
  <c r="GO146" i="21"/>
  <c r="GO152" i="21"/>
  <c r="GO52" i="21"/>
  <c r="GO245" i="21"/>
  <c r="GO55" i="21"/>
  <c r="GO79" i="21"/>
  <c r="GO313" i="21"/>
  <c r="GO63" i="21"/>
  <c r="GO96" i="21"/>
  <c r="GO191" i="21"/>
  <c r="GO61" i="21"/>
  <c r="GO72" i="21"/>
  <c r="GO129" i="21"/>
  <c r="GO192" i="21"/>
  <c r="GO186" i="21"/>
  <c r="GO69" i="21"/>
  <c r="GO241" i="21"/>
  <c r="GO317" i="21"/>
  <c r="GO261" i="21"/>
  <c r="GO86" i="21"/>
  <c r="GO209" i="21"/>
  <c r="GO263" i="21"/>
  <c r="GO90" i="21"/>
  <c r="GO220" i="21"/>
  <c r="GO265" i="21"/>
  <c r="GO184" i="21"/>
  <c r="GO107" i="21"/>
  <c r="GO216" i="21"/>
  <c r="GO68" i="21"/>
  <c r="GO222" i="21"/>
  <c r="GO116" i="21"/>
  <c r="GO136" i="21"/>
  <c r="GO208" i="21"/>
  <c r="GO21" i="21"/>
  <c r="GO73" i="21"/>
  <c r="GO227" i="21"/>
  <c r="GO53" i="21"/>
  <c r="GO19" i="21"/>
  <c r="GO310" i="21"/>
  <c r="GO292" i="21"/>
  <c r="GO30" i="21"/>
  <c r="GO202" i="21"/>
  <c r="GO132" i="21"/>
  <c r="GO262" i="21"/>
  <c r="GO279" i="21"/>
  <c r="GO78" i="21"/>
  <c r="GO301" i="21"/>
  <c r="GO101" i="21"/>
  <c r="GO207" i="21"/>
  <c r="GO210" i="21"/>
  <c r="GO151" i="21"/>
  <c r="GO144" i="21"/>
  <c r="GO199" i="21"/>
  <c r="GO180" i="21"/>
  <c r="GO126" i="21"/>
  <c r="GO288" i="21"/>
  <c r="GO110" i="21"/>
  <c r="GO74" i="21"/>
  <c r="GO91" i="21"/>
  <c r="GO252" i="21"/>
  <c r="GO147" i="21"/>
  <c r="GO156" i="21"/>
  <c r="GO247" i="21"/>
  <c r="GO93" i="21"/>
  <c r="GO203" i="21"/>
  <c r="GO168" i="21"/>
  <c r="GO12" i="21"/>
  <c r="GO181" i="21"/>
  <c r="GO246" i="21"/>
  <c r="GO273" i="21"/>
  <c r="GO48" i="21"/>
  <c r="GO141" i="21"/>
  <c r="GO258" i="21"/>
  <c r="GO308" i="21"/>
  <c r="GO162" i="21"/>
  <c r="GO275" i="21"/>
  <c r="GO41" i="21"/>
  <c r="GO10" i="21"/>
  <c r="GO242" i="21"/>
  <c r="GO311" i="21"/>
  <c r="GO118" i="21"/>
  <c r="GO204" i="21"/>
  <c r="GO75" i="21"/>
  <c r="GO76" i="21"/>
  <c r="GO236" i="21"/>
  <c r="GO270" i="21"/>
  <c r="GO189" i="21"/>
  <c r="GO187" i="21"/>
  <c r="GO179" i="21"/>
  <c r="GO298" i="21"/>
  <c r="GO9" i="21"/>
  <c r="GO80" i="21"/>
  <c r="GO175" i="21"/>
  <c r="GO229" i="21"/>
  <c r="GO94" i="21"/>
  <c r="GO99" i="21"/>
  <c r="GO219" i="21"/>
  <c r="GO135" i="21"/>
  <c r="GO200" i="21"/>
  <c r="GO33" i="21"/>
  <c r="GO194" i="21"/>
  <c r="GO269" i="21"/>
  <c r="GO268" i="21"/>
  <c r="GO150" i="21"/>
  <c r="GO173" i="21"/>
  <c r="GO297" i="21"/>
  <c r="GO84" i="21"/>
  <c r="GO131" i="21"/>
  <c r="GO154" i="21"/>
  <c r="GO290" i="21"/>
  <c r="GO106" i="21"/>
  <c r="GO163" i="21"/>
  <c r="GO225" i="21"/>
  <c r="GO46" i="21"/>
  <c r="GO95" i="21"/>
  <c r="GO169" i="21"/>
  <c r="GO145" i="21"/>
  <c r="GO165" i="21"/>
  <c r="GO285" i="21"/>
  <c r="GO260" i="21"/>
  <c r="GO127" i="21"/>
  <c r="GO183" i="21"/>
  <c r="GO58" i="21"/>
  <c r="GO123" i="21"/>
  <c r="GO153" i="21"/>
  <c r="GO280" i="21"/>
  <c r="GO39" i="21"/>
  <c r="GO138" i="21"/>
  <c r="GO196" i="21"/>
  <c r="GO64" i="21"/>
  <c r="GO190" i="21"/>
  <c r="GO251" i="21"/>
  <c r="GO7" i="21"/>
  <c r="GO142" i="21"/>
  <c r="GO309" i="21"/>
  <c r="GO31" i="21"/>
  <c r="GO103" i="21"/>
  <c r="GO172" i="21"/>
  <c r="GO283" i="21"/>
  <c r="GO250" i="21"/>
  <c r="GO120" i="21"/>
  <c r="GO253" i="21"/>
  <c r="GO82" i="21"/>
  <c r="GO314" i="21"/>
  <c r="GO315" i="21"/>
  <c r="GO124" i="21"/>
  <c r="GO88" i="21"/>
  <c r="GO284" i="21"/>
  <c r="GO22" i="21"/>
  <c r="GO139" i="21"/>
  <c r="GO231" i="21"/>
  <c r="GO43" i="21"/>
  <c r="GO166" i="21"/>
  <c r="GO40" i="21"/>
  <c r="GO228" i="21"/>
  <c r="GO20" i="21"/>
  <c r="GO235" i="21"/>
  <c r="GO60" i="21"/>
  <c r="GO174" i="21"/>
  <c r="GO238" i="21"/>
  <c r="GO114" i="21"/>
  <c r="GO266" i="21"/>
  <c r="GO223" i="21"/>
  <c r="GO213" i="21"/>
  <c r="GO296" i="21"/>
  <c r="GO217" i="21"/>
  <c r="GO45" i="21"/>
  <c r="GO134" i="21"/>
  <c r="GO212" i="21"/>
  <c r="GO15" i="21"/>
  <c r="GO205" i="21"/>
  <c r="GO307" i="21"/>
  <c r="GO171" i="21"/>
  <c r="GO56" i="21"/>
  <c r="GO105" i="21"/>
  <c r="GO248" i="21"/>
  <c r="GO13" i="21"/>
  <c r="GO70" i="21"/>
  <c r="GO113" i="21"/>
  <c r="GO176" i="21"/>
  <c r="GO50" i="21"/>
  <c r="GO119" i="21"/>
  <c r="GO198" i="21"/>
  <c r="GO299" i="21"/>
  <c r="GO188" i="21"/>
  <c r="GO167" i="21"/>
  <c r="GO102" i="21"/>
  <c r="GO237" i="21"/>
  <c r="GO100" i="21"/>
  <c r="GO224" i="21"/>
  <c r="GO177" i="21"/>
  <c r="GO230" i="21"/>
  <c r="GO111" i="21"/>
  <c r="GO291" i="21"/>
  <c r="GO24" i="21"/>
  <c r="GO121" i="21"/>
  <c r="GO140" i="21"/>
  <c r="GO18" i="21"/>
  <c r="GO164" i="21"/>
  <c r="GO306" i="21"/>
  <c r="GO29" i="21"/>
  <c r="GO185" i="21"/>
  <c r="GO14" i="21"/>
  <c r="GO161" i="21"/>
  <c r="GO234" i="21"/>
  <c r="GO155" i="21"/>
  <c r="GO37" i="21"/>
  <c r="GO178" i="21"/>
  <c r="GO71" i="21"/>
  <c r="GO305" i="21"/>
  <c r="GO42" i="21"/>
  <c r="GO254" i="21"/>
  <c r="GO11" i="21"/>
  <c r="GO302" i="21"/>
  <c r="GO6" i="21"/>
  <c r="IK6" i="21"/>
  <c r="IK29" i="21"/>
  <c r="IK7" i="21"/>
  <c r="IK13" i="21"/>
  <c r="IK24" i="21"/>
  <c r="IK19" i="21"/>
  <c r="IK134" i="21"/>
  <c r="IK274" i="21"/>
  <c r="IK242" i="21"/>
  <c r="IK139" i="21"/>
  <c r="IK82" i="21"/>
  <c r="IK70" i="21"/>
  <c r="IK180" i="21"/>
  <c r="IK297" i="21"/>
  <c r="IK148" i="21"/>
  <c r="IK69" i="21"/>
  <c r="IK190" i="21"/>
  <c r="IK222" i="21"/>
  <c r="IK155" i="21"/>
  <c r="IK95" i="21"/>
  <c r="IK218" i="21"/>
  <c r="IK308" i="21"/>
  <c r="IK84" i="21"/>
  <c r="IK121" i="21"/>
  <c r="IK137" i="21"/>
  <c r="IK316" i="21"/>
  <c r="IK302" i="21"/>
  <c r="IK54" i="21"/>
  <c r="IK280" i="21"/>
  <c r="IK179" i="21"/>
  <c r="IK296" i="21"/>
  <c r="IK92" i="21"/>
  <c r="IK188" i="21"/>
  <c r="IK52" i="21"/>
  <c r="IK72" i="21"/>
  <c r="IK145" i="21"/>
  <c r="IK228" i="21"/>
  <c r="IK14" i="21"/>
  <c r="IK66" i="21"/>
  <c r="IK254" i="21"/>
  <c r="IK53" i="21"/>
  <c r="IK220" i="21"/>
  <c r="IK41" i="21"/>
  <c r="IK176" i="21"/>
  <c r="IK259" i="21"/>
  <c r="IK271" i="21"/>
  <c r="IK108" i="21"/>
  <c r="IK147" i="21"/>
  <c r="IK233" i="21"/>
  <c r="IK142" i="21"/>
  <c r="IK154" i="21"/>
  <c r="IK181" i="21"/>
  <c r="IK245" i="21"/>
  <c r="IK34" i="21"/>
  <c r="IK209" i="21"/>
  <c r="IK127" i="21"/>
  <c r="IK162" i="21"/>
  <c r="IK76" i="21"/>
  <c r="IK45" i="21"/>
  <c r="IK187" i="21"/>
  <c r="IK194" i="21"/>
  <c r="IK130" i="21"/>
  <c r="IK94" i="21"/>
  <c r="IK183" i="21"/>
  <c r="IK257" i="21"/>
  <c r="IK36" i="21"/>
  <c r="IK287" i="21"/>
  <c r="IK143" i="21"/>
  <c r="IK178" i="21"/>
  <c r="IK83" i="21"/>
  <c r="IK205" i="21"/>
  <c r="IK204" i="21"/>
  <c r="IK238" i="21"/>
  <c r="IK307" i="21"/>
  <c r="IK97" i="21"/>
  <c r="IK81" i="21"/>
  <c r="IK255" i="21"/>
  <c r="IK73" i="21"/>
  <c r="IK103" i="21"/>
  <c r="IK273" i="21"/>
  <c r="IK89" i="21"/>
  <c r="IK78" i="21"/>
  <c r="IK212" i="21"/>
  <c r="IK211" i="21"/>
  <c r="IK165" i="21"/>
  <c r="IK77" i="21"/>
  <c r="IK191" i="21"/>
  <c r="IK223" i="21"/>
  <c r="IK106" i="21"/>
  <c r="IK25" i="21"/>
  <c r="IK109" i="21"/>
  <c r="IK210" i="21"/>
  <c r="IK237" i="21"/>
  <c r="IK75" i="21"/>
  <c r="IK63" i="21"/>
  <c r="IK214" i="21"/>
  <c r="IK247" i="21"/>
  <c r="IK9" i="21"/>
  <c r="IK93" i="21"/>
  <c r="IK193" i="21"/>
  <c r="IK225" i="21"/>
  <c r="IK62" i="21"/>
  <c r="IK37" i="21"/>
  <c r="IK151" i="21"/>
  <c r="IK186" i="21"/>
  <c r="IK115" i="21"/>
  <c r="IK27" i="21"/>
  <c r="IK177" i="21"/>
  <c r="IK221" i="21"/>
  <c r="IK98" i="21"/>
  <c r="IK272" i="21"/>
  <c r="IK260" i="21"/>
  <c r="IK304" i="21"/>
  <c r="IK105" i="21"/>
  <c r="IK157" i="21"/>
  <c r="IK282" i="21"/>
  <c r="IK310" i="21"/>
  <c r="IK21" i="21"/>
  <c r="IK26" i="21"/>
  <c r="IK265" i="21"/>
  <c r="IK152" i="21"/>
  <c r="IK295" i="21"/>
  <c r="IK20" i="21"/>
  <c r="IK96" i="21"/>
  <c r="IK133" i="21"/>
  <c r="IK286" i="21"/>
  <c r="IK227" i="21"/>
  <c r="IK10" i="21"/>
  <c r="IK161" i="21"/>
  <c r="IK136" i="21"/>
  <c r="IK293" i="21"/>
  <c r="IK17" i="21"/>
  <c r="IK101" i="21"/>
  <c r="IK200" i="21"/>
  <c r="IK226" i="21"/>
  <c r="IK150" i="21"/>
  <c r="IK197" i="21"/>
  <c r="IK117" i="21"/>
  <c r="IK269" i="21"/>
  <c r="IK312" i="21"/>
  <c r="IK129" i="21"/>
  <c r="IK141" i="21"/>
  <c r="IK236" i="21"/>
  <c r="IK267" i="21"/>
  <c r="IK43" i="21"/>
  <c r="IK206" i="21"/>
  <c r="IK278" i="21"/>
  <c r="IK298" i="21"/>
  <c r="IK44" i="21"/>
  <c r="IK166" i="21"/>
  <c r="IK241" i="21"/>
  <c r="IK230" i="21"/>
  <c r="IK283" i="21"/>
  <c r="IK99" i="21"/>
  <c r="IK262" i="21"/>
  <c r="IK240" i="21"/>
  <c r="IK266" i="21"/>
  <c r="IK315" i="21"/>
  <c r="IK90" i="21"/>
  <c r="IK46" i="21"/>
  <c r="IK158" i="21"/>
  <c r="IK159" i="21"/>
  <c r="IK128" i="21"/>
  <c r="IK292" i="21"/>
  <c r="IK67" i="21"/>
  <c r="IK276" i="21"/>
  <c r="IK196" i="21"/>
  <c r="IK232" i="21"/>
  <c r="IK299" i="21"/>
  <c r="IK39" i="21"/>
  <c r="IK132" i="21"/>
  <c r="IK174" i="21"/>
  <c r="IK279" i="21"/>
  <c r="IK243" i="21"/>
  <c r="IK100" i="21"/>
  <c r="IK270" i="21"/>
  <c r="IK199" i="21"/>
  <c r="IK88" i="21"/>
  <c r="IK284" i="21"/>
  <c r="IK120" i="21"/>
  <c r="IK313" i="21"/>
  <c r="IK35" i="21"/>
  <c r="IK135" i="21"/>
  <c r="IK104" i="21"/>
  <c r="IK288" i="21"/>
  <c r="IK33" i="21"/>
  <c r="IK79" i="21"/>
  <c r="IK249" i="21"/>
  <c r="IK42" i="21"/>
  <c r="IK311" i="21"/>
  <c r="IK116" i="21"/>
  <c r="IK289" i="21"/>
  <c r="IK124" i="21"/>
  <c r="IK252" i="21"/>
  <c r="IK146" i="21"/>
  <c r="IK281" i="21"/>
  <c r="IK169" i="21"/>
  <c r="IK192" i="21"/>
  <c r="IK126" i="21"/>
  <c r="IK277" i="21"/>
  <c r="IK59" i="21"/>
  <c r="IK201" i="21"/>
  <c r="IK300" i="21"/>
  <c r="IK122" i="21"/>
  <c r="IK263" i="21"/>
  <c r="IK60" i="21"/>
  <c r="IK239" i="21"/>
  <c r="IK50" i="21"/>
  <c r="IK86" i="21"/>
  <c r="IK256" i="21"/>
  <c r="IK118" i="21"/>
  <c r="IK234" i="21"/>
  <c r="IK125" i="21"/>
  <c r="IK261" i="21"/>
  <c r="IK102" i="21"/>
  <c r="IK258" i="21"/>
  <c r="IK18" i="21"/>
  <c r="IK144" i="21"/>
  <c r="IK32" i="21"/>
  <c r="IK156" i="21"/>
  <c r="IK244" i="21"/>
  <c r="IK80" i="21"/>
  <c r="IK229" i="21"/>
  <c r="IK49" i="21"/>
  <c r="IK55" i="21"/>
  <c r="IK246" i="21"/>
  <c r="IK31" i="21"/>
  <c r="IK87" i="21"/>
  <c r="IK250" i="21"/>
  <c r="IK168" i="21"/>
  <c r="IK231" i="21"/>
  <c r="IK71" i="21"/>
  <c r="IK248" i="21"/>
  <c r="IK202" i="21"/>
  <c r="IK185" i="21"/>
  <c r="IK64" i="21"/>
  <c r="IK208" i="21"/>
  <c r="IK203" i="21"/>
  <c r="IK123" i="21"/>
  <c r="IK317" i="21"/>
  <c r="IK12" i="21"/>
  <c r="IK119" i="21"/>
  <c r="IK219" i="21"/>
  <c r="IK68" i="21"/>
  <c r="IK253" i="21"/>
  <c r="IK301" i="21"/>
  <c r="IK264" i="21"/>
  <c r="IK170" i="21"/>
  <c r="IK28" i="21"/>
  <c r="IK140" i="21"/>
  <c r="IK235" i="21"/>
  <c r="IK107" i="21"/>
  <c r="IK216" i="21"/>
  <c r="IK61" i="21"/>
  <c r="IK303" i="21"/>
  <c r="IK164" i="21"/>
  <c r="IK268" i="21"/>
  <c r="IK163" i="21"/>
  <c r="IK171" i="21"/>
  <c r="IK305" i="21"/>
  <c r="IK40" i="21"/>
  <c r="IK175" i="21"/>
  <c r="IK251" i="21"/>
  <c r="IK85" i="21"/>
  <c r="IK224" i="21"/>
  <c r="IK38" i="21"/>
  <c r="IK173" i="21"/>
  <c r="IK314" i="21"/>
  <c r="IK112" i="21"/>
  <c r="IK290" i="21"/>
  <c r="IK74" i="21"/>
  <c r="IK285" i="21"/>
  <c r="IK113" i="21"/>
  <c r="IK111" i="21"/>
  <c r="IK275" i="21"/>
  <c r="IK114" i="21"/>
  <c r="IK182" i="21"/>
  <c r="IK11" i="21"/>
  <c r="IK207" i="21"/>
  <c r="IK167" i="21"/>
  <c r="IK172" i="21"/>
  <c r="IK306" i="21"/>
  <c r="IK149" i="21"/>
  <c r="IK184" i="21"/>
  <c r="IK198" i="21"/>
  <c r="IK294" i="21"/>
  <c r="IK15" i="21"/>
  <c r="IK189" i="21"/>
  <c r="IK8" i="21"/>
  <c r="IK153" i="21"/>
  <c r="IK65" i="21"/>
  <c r="IK213" i="21"/>
  <c r="IK138" i="21"/>
  <c r="IK217" i="21"/>
  <c r="IK30" i="21"/>
  <c r="IK56" i="21"/>
  <c r="IK195" i="21"/>
  <c r="IK291" i="21"/>
  <c r="IK91" i="21"/>
  <c r="IK215" i="21"/>
  <c r="IK110" i="21"/>
  <c r="IK309" i="21"/>
  <c r="IK58" i="21"/>
  <c r="IK160" i="21"/>
  <c r="IK47" i="21"/>
  <c r="IK48" i="21"/>
  <c r="IK131" i="21"/>
  <c r="IK22" i="21"/>
  <c r="IK57" i="21"/>
  <c r="IK23" i="21"/>
  <c r="IK16" i="21"/>
  <c r="IK51" i="21"/>
  <c r="BA195" i="21"/>
  <c r="BA67" i="21"/>
  <c r="BA162" i="21"/>
  <c r="BA129" i="21"/>
  <c r="BA180" i="21"/>
  <c r="BA35" i="21"/>
  <c r="BA98" i="21"/>
  <c r="BA97" i="21"/>
  <c r="BA148" i="21"/>
  <c r="BA269" i="21"/>
  <c r="BA281" i="21"/>
  <c r="BA66" i="21"/>
  <c r="BA65" i="21"/>
  <c r="BA116" i="21"/>
  <c r="BA49" i="21"/>
  <c r="BA253" i="21"/>
  <c r="BA131" i="21"/>
  <c r="BA194" i="21"/>
  <c r="BA193" i="21"/>
  <c r="BA212" i="21"/>
  <c r="BA145" i="21"/>
  <c r="BA130" i="21"/>
  <c r="BA161" i="21"/>
  <c r="BA308" i="21"/>
  <c r="BA84" i="21"/>
  <c r="BA196" i="21"/>
  <c r="BA258" i="21"/>
  <c r="BA20" i="21"/>
  <c r="BA50" i="21"/>
  <c r="BA163" i="21"/>
  <c r="BA257" i="21"/>
  <c r="BA273" i="21"/>
  <c r="BA306" i="21"/>
  <c r="BA33" i="21"/>
  <c r="BA132" i="21"/>
  <c r="BA307" i="21"/>
  <c r="BA146" i="21"/>
  <c r="BA13" i="21"/>
  <c r="BA119" i="21"/>
  <c r="BA171" i="21"/>
  <c r="BA149" i="21"/>
  <c r="BA255" i="21"/>
  <c r="BA62" i="21"/>
  <c r="BA93" i="21"/>
  <c r="BA199" i="21"/>
  <c r="BA283" i="21"/>
  <c r="BA309" i="21"/>
  <c r="BA284" i="21"/>
  <c r="BA261" i="21"/>
  <c r="BA203" i="21"/>
  <c r="BA133" i="21"/>
  <c r="BA239" i="21"/>
  <c r="BA46" i="21"/>
  <c r="BA256" i="21"/>
  <c r="BA55" i="21"/>
  <c r="BA290" i="21"/>
  <c r="BA85" i="21"/>
  <c r="BA191" i="21"/>
  <c r="BA122" i="21"/>
  <c r="BA59" i="21"/>
  <c r="BA44" i="21"/>
  <c r="BA192" i="21"/>
  <c r="BA310" i="21"/>
  <c r="BA106" i="21"/>
  <c r="BA21" i="21"/>
  <c r="BA127" i="21"/>
  <c r="BA77" i="21"/>
  <c r="BA183" i="21"/>
  <c r="BA43" i="21"/>
  <c r="BA213" i="21"/>
  <c r="BA8" i="21"/>
  <c r="BA126" i="21"/>
  <c r="BA128" i="21"/>
  <c r="BA63" i="21"/>
  <c r="BA157" i="21"/>
  <c r="BA135" i="21"/>
  <c r="BA241" i="21"/>
  <c r="BA315" i="21"/>
  <c r="BA60" i="21"/>
  <c r="BA120" i="21"/>
  <c r="BA174" i="21"/>
  <c r="BA34" i="21"/>
  <c r="BA209" i="21"/>
  <c r="BA121" i="21"/>
  <c r="BA260" i="21"/>
  <c r="BA11" i="21"/>
  <c r="BA280" i="21"/>
  <c r="BA79" i="21"/>
  <c r="BA292" i="21"/>
  <c r="BA275" i="21"/>
  <c r="BA304" i="21"/>
  <c r="BA103" i="21"/>
  <c r="BA170" i="21"/>
  <c r="BA107" i="21"/>
  <c r="BA220" i="21"/>
  <c r="BA104" i="21"/>
  <c r="BA222" i="21"/>
  <c r="BA300" i="21"/>
  <c r="BA251" i="21"/>
  <c r="BA236" i="21"/>
  <c r="BA96" i="21"/>
  <c r="BA214" i="21"/>
  <c r="BA99" i="21"/>
  <c r="BA64" i="21"/>
  <c r="BA28" i="21"/>
  <c r="BA6" i="21"/>
  <c r="BA29" i="21"/>
  <c r="BA71" i="21"/>
  <c r="BA68" i="21"/>
  <c r="BA9" i="21"/>
  <c r="BA188" i="21"/>
  <c r="BA56" i="21"/>
  <c r="BA110" i="21"/>
  <c r="BA249" i="21"/>
  <c r="BA74" i="21"/>
  <c r="BA139" i="21"/>
  <c r="BA216" i="21"/>
  <c r="BA15" i="21"/>
  <c r="BA240" i="21"/>
  <c r="BA39" i="21"/>
  <c r="BA289" i="21"/>
  <c r="BA235" i="21"/>
  <c r="BA245" i="21"/>
  <c r="BA40" i="21"/>
  <c r="BA158" i="21"/>
  <c r="BA73" i="21"/>
  <c r="BA311" i="21"/>
  <c r="BA156" i="21"/>
  <c r="BA254" i="21"/>
  <c r="BA272" i="21"/>
  <c r="BA7" i="21"/>
  <c r="BA25" i="21"/>
  <c r="BA115" i="21"/>
  <c r="BA10" i="21"/>
  <c r="BA305" i="21"/>
  <c r="BA303" i="21"/>
  <c r="BA202" i="21"/>
  <c r="BA265" i="21"/>
  <c r="BA124" i="21"/>
  <c r="BA152" i="21"/>
  <c r="BA270" i="21"/>
  <c r="BA76" i="21"/>
  <c r="BA176" i="21"/>
  <c r="BA294" i="21"/>
  <c r="BA181" i="21"/>
  <c r="BA287" i="21"/>
  <c r="BA94" i="21"/>
  <c r="BA201" i="21"/>
  <c r="BA173" i="21"/>
  <c r="BA279" i="21"/>
  <c r="BA86" i="21"/>
  <c r="BA244" i="21"/>
  <c r="BA247" i="21"/>
  <c r="BA277" i="21"/>
  <c r="BA190" i="21"/>
  <c r="BA250" i="21"/>
  <c r="BA187" i="21"/>
  <c r="BA172" i="21"/>
  <c r="BA246" i="21"/>
  <c r="BA234" i="21"/>
  <c r="BA264" i="21"/>
  <c r="BA301" i="21"/>
  <c r="BA291" i="21"/>
  <c r="BA182" i="21"/>
  <c r="BA200" i="21"/>
  <c r="BA205" i="21"/>
  <c r="BA118" i="21"/>
  <c r="BA136" i="21"/>
  <c r="BA141" i="21"/>
  <c r="BA54" i="21"/>
  <c r="BA72" i="21"/>
  <c r="BA221" i="21"/>
  <c r="BA263" i="21"/>
  <c r="BA83" i="21"/>
  <c r="BA75" i="21"/>
  <c r="BA184" i="21"/>
  <c r="BA238" i="21"/>
  <c r="BA114" i="21"/>
  <c r="BA137" i="21"/>
  <c r="BA37" i="21"/>
  <c r="BA143" i="21"/>
  <c r="BA227" i="21"/>
  <c r="BA210" i="21"/>
  <c r="BA155" i="21"/>
  <c r="BA80" i="21"/>
  <c r="BA285" i="21"/>
  <c r="BA17" i="21"/>
  <c r="BA47" i="21"/>
  <c r="BA165" i="21"/>
  <c r="BA78" i="21"/>
  <c r="BA100" i="21"/>
  <c r="BA219" i="21"/>
  <c r="BA48" i="21"/>
  <c r="BA185" i="21"/>
  <c r="BA168" i="21"/>
  <c r="BA313" i="21"/>
  <c r="BA58" i="21"/>
  <c r="BA32" i="21"/>
  <c r="BA19" i="21"/>
  <c r="BA293" i="21"/>
  <c r="BA18" i="21"/>
  <c r="BA276" i="21"/>
  <c r="BA16" i="21"/>
  <c r="BA36" i="21"/>
  <c r="BA302" i="21"/>
  <c r="BA101" i="21"/>
  <c r="BA14" i="21"/>
  <c r="BA147" i="21"/>
  <c r="BA295" i="21"/>
  <c r="BA299" i="21"/>
  <c r="BA223" i="21"/>
  <c r="BA186" i="21"/>
  <c r="BA123" i="21"/>
  <c r="BA108" i="21"/>
  <c r="BA215" i="21"/>
  <c r="BA282" i="21"/>
  <c r="BA262" i="21"/>
  <c r="BA12" i="21"/>
  <c r="BA198" i="21"/>
  <c r="BA90" i="21"/>
  <c r="BA140" i="21"/>
  <c r="BA134" i="21"/>
  <c r="BA312" i="21"/>
  <c r="BA297" i="21"/>
  <c r="BA271" i="21"/>
  <c r="BA189" i="21"/>
  <c r="BA230" i="21"/>
  <c r="BA218" i="21"/>
  <c r="BA266" i="21"/>
  <c r="BA70" i="21"/>
  <c r="BA208" i="21"/>
  <c r="BA41" i="21"/>
  <c r="BA153" i="21"/>
  <c r="BA178" i="21"/>
  <c r="BA138" i="21"/>
  <c r="BA175" i="21"/>
  <c r="BA314" i="21"/>
  <c r="BA252" i="21"/>
  <c r="BA206" i="21"/>
  <c r="BA105" i="21"/>
  <c r="BA27" i="21"/>
  <c r="BA144" i="21"/>
  <c r="BA169" i="21"/>
  <c r="BA61" i="21"/>
  <c r="BA92" i="21"/>
  <c r="BA286" i="21"/>
  <c r="BA87" i="21"/>
  <c r="BA52" i="21"/>
  <c r="BA113" i="21"/>
  <c r="BA112" i="21"/>
  <c r="BA117" i="21"/>
  <c r="BA30" i="21"/>
  <c r="BA237" i="21"/>
  <c r="BA23" i="21"/>
  <c r="BA228" i="21"/>
  <c r="BA274" i="21"/>
  <c r="BA267" i="21"/>
  <c r="BA229" i="21"/>
  <c r="BA298" i="21"/>
  <c r="BA91" i="21"/>
  <c r="BA231" i="21"/>
  <c r="BA42" i="21"/>
  <c r="BA53" i="21"/>
  <c r="BA109" i="21"/>
  <c r="BA278" i="21"/>
  <c r="BA82" i="21"/>
  <c r="BA243" i="21"/>
  <c r="BA197" i="21"/>
  <c r="BA88" i="21"/>
  <c r="BA167" i="21"/>
  <c r="BA296" i="21"/>
  <c r="BA45" i="21"/>
  <c r="BA150" i="21"/>
  <c r="BA177" i="21"/>
  <c r="BA69" i="21"/>
  <c r="BA259" i="21"/>
  <c r="BA24" i="21"/>
  <c r="BA166" i="21"/>
  <c r="BA232" i="21"/>
  <c r="BA288" i="21"/>
  <c r="BA22" i="21"/>
  <c r="BA89" i="21"/>
  <c r="BA179" i="21"/>
  <c r="BA248" i="21"/>
  <c r="BA51" i="21"/>
  <c r="BA207" i="21"/>
  <c r="BA204" i="21"/>
  <c r="BA102" i="21"/>
  <c r="BA57" i="21"/>
  <c r="BA159" i="21"/>
  <c r="BA224" i="21"/>
  <c r="BA217" i="21"/>
  <c r="BA242" i="21"/>
  <c r="BA111" i="21"/>
  <c r="BA142" i="21"/>
  <c r="BA233" i="21"/>
  <c r="BA26" i="21"/>
  <c r="BA316" i="21"/>
  <c r="BA38" i="21"/>
  <c r="BA95" i="21"/>
  <c r="BA160" i="21"/>
  <c r="BA317" i="21"/>
  <c r="BA154" i="21"/>
  <c r="BA125" i="21"/>
  <c r="BA31" i="21"/>
  <c r="BA151" i="21"/>
  <c r="BA81" i="21"/>
  <c r="BA268" i="21"/>
  <c r="BA226" i="21"/>
  <c r="BA164" i="21"/>
  <c r="BA211" i="21"/>
  <c r="BA225" i="21"/>
  <c r="DI85" i="21"/>
  <c r="DI44" i="21"/>
  <c r="DI40" i="21"/>
  <c r="DI37" i="21"/>
  <c r="DI111" i="21"/>
  <c r="DI21" i="21"/>
  <c r="DI231" i="21"/>
  <c r="DI232" i="21"/>
  <c r="DI107" i="21"/>
  <c r="DI180" i="21"/>
  <c r="DI57" i="21"/>
  <c r="DI204" i="21"/>
  <c r="DI207" i="21"/>
  <c r="DI60" i="21"/>
  <c r="DI62" i="21"/>
  <c r="DI257" i="21"/>
  <c r="DI298" i="21"/>
  <c r="DI266" i="21"/>
  <c r="DI191" i="21"/>
  <c r="DI303" i="21"/>
  <c r="DI93" i="21"/>
  <c r="DI213" i="21"/>
  <c r="DI192" i="21"/>
  <c r="DI65" i="21"/>
  <c r="DI143" i="21"/>
  <c r="DI313" i="21"/>
  <c r="DI162" i="21"/>
  <c r="DI25" i="21"/>
  <c r="DI268" i="21"/>
  <c r="DI7" i="21"/>
  <c r="DI255" i="21"/>
  <c r="DI210" i="21"/>
  <c r="DI230" i="21"/>
  <c r="DI248" i="21"/>
  <c r="DI81" i="21"/>
  <c r="DI139" i="21"/>
  <c r="DI214" i="21"/>
  <c r="DI136" i="21"/>
  <c r="DI11" i="21"/>
  <c r="DI241" i="21"/>
  <c r="DI149" i="21"/>
  <c r="DI263" i="21"/>
  <c r="DI305" i="21"/>
  <c r="DI128" i="21"/>
  <c r="DI283" i="21"/>
  <c r="DI160" i="21"/>
  <c r="DI18" i="21"/>
  <c r="DI285" i="21"/>
  <c r="DI243" i="21"/>
  <c r="DI113" i="21"/>
  <c r="DI96" i="21"/>
  <c r="DI140" i="21"/>
  <c r="DI105" i="21"/>
  <c r="DI38" i="21"/>
  <c r="DI312" i="21"/>
  <c r="DI90" i="21"/>
  <c r="DI265" i="21"/>
  <c r="DI183" i="21"/>
  <c r="DI28" i="21"/>
  <c r="DI218" i="21"/>
  <c r="DI103" i="21"/>
  <c r="DI253" i="21"/>
  <c r="DI317" i="21"/>
  <c r="DI22" i="21"/>
  <c r="DI142" i="21"/>
  <c r="DI63" i="21"/>
  <c r="DI83" i="21"/>
  <c r="DI193" i="21"/>
  <c r="DI54" i="21"/>
  <c r="DI101" i="21"/>
  <c r="DI225" i="21"/>
  <c r="DI212" i="21"/>
  <c r="DI74" i="21"/>
  <c r="DI209" i="21"/>
  <c r="DI89" i="21"/>
  <c r="DI250" i="21"/>
  <c r="DI292" i="21"/>
  <c r="DI130" i="21"/>
  <c r="DI166" i="21"/>
  <c r="DI36" i="21"/>
  <c r="DI15" i="21"/>
  <c r="DI78" i="21"/>
  <c r="DI178" i="21"/>
  <c r="DI287" i="21"/>
  <c r="DI229" i="21"/>
  <c r="DI182" i="21"/>
  <c r="DI222" i="21"/>
  <c r="DI172" i="21"/>
  <c r="DI315" i="21"/>
  <c r="DI157" i="21"/>
  <c r="DI271" i="21"/>
  <c r="DI260" i="21"/>
  <c r="DI88" i="21"/>
  <c r="DI201" i="21"/>
  <c r="DI242" i="21"/>
  <c r="DI59" i="21"/>
  <c r="DI154" i="21"/>
  <c r="DI137" i="21"/>
  <c r="DI10" i="21"/>
  <c r="DI73" i="21"/>
  <c r="DI64" i="21"/>
  <c r="DI161" i="21"/>
  <c r="DI45" i="21"/>
  <c r="DI170" i="21"/>
  <c r="DI126" i="21"/>
  <c r="DI291" i="21"/>
  <c r="DI158" i="21"/>
  <c r="DI308" i="21"/>
  <c r="DI150" i="21"/>
  <c r="DI147" i="21"/>
  <c r="DI195" i="21"/>
  <c r="DI275" i="21"/>
  <c r="DI51" i="21"/>
  <c r="DI294" i="21"/>
  <c r="DI156" i="21"/>
  <c r="DI273" i="21"/>
  <c r="DI33" i="21"/>
  <c r="DI208" i="21"/>
  <c r="DI203" i="21"/>
  <c r="DI290" i="21"/>
  <c r="DI299" i="21"/>
  <c r="DI304" i="21"/>
  <c r="DI288" i="21"/>
  <c r="DI8" i="21"/>
  <c r="DI194" i="21"/>
  <c r="DI118" i="21"/>
  <c r="DI245" i="21"/>
  <c r="DI262" i="21"/>
  <c r="DI106" i="21"/>
  <c r="DI87" i="21"/>
  <c r="DI185" i="21"/>
  <c r="DI237" i="21"/>
  <c r="DI13" i="21"/>
  <c r="DI234" i="21"/>
  <c r="DI146" i="21"/>
  <c r="DI79" i="21"/>
  <c r="DI179" i="21"/>
  <c r="DI132" i="21"/>
  <c r="DI188" i="21"/>
  <c r="DI254" i="21"/>
  <c r="DI153" i="21"/>
  <c r="DI102" i="21"/>
  <c r="DI84" i="21"/>
  <c r="DI197" i="21"/>
  <c r="DI175" i="21"/>
  <c r="DI32" i="21"/>
  <c r="DI302" i="21"/>
  <c r="DI296" i="21"/>
  <c r="DI240" i="21"/>
  <c r="DI270" i="21"/>
  <c r="DI48" i="21"/>
  <c r="DI53" i="21"/>
  <c r="DI168" i="21"/>
  <c r="DI39" i="21"/>
  <c r="DI27" i="21"/>
  <c r="DI24" i="21"/>
  <c r="DI300" i="21"/>
  <c r="DI69" i="21"/>
  <c r="DI236" i="21"/>
  <c r="DI281" i="21"/>
  <c r="DI189" i="21"/>
  <c r="DI94" i="21"/>
  <c r="DI145" i="21"/>
  <c r="DI314" i="21"/>
  <c r="DI235" i="21"/>
  <c r="DI131" i="21"/>
  <c r="DI295" i="21"/>
  <c r="DI277" i="21"/>
  <c r="DI211" i="21"/>
  <c r="DI165" i="21"/>
  <c r="DI151" i="21"/>
  <c r="DI41" i="21"/>
  <c r="DI152" i="21"/>
  <c r="DI100" i="21"/>
  <c r="DI269" i="21"/>
  <c r="DI52" i="21"/>
  <c r="DI127" i="21"/>
  <c r="DI249" i="21"/>
  <c r="DI278" i="21"/>
  <c r="DI116" i="21"/>
  <c r="DI306" i="21"/>
  <c r="DI216" i="21"/>
  <c r="DI77" i="21"/>
  <c r="DI71" i="21"/>
  <c r="DI238" i="21"/>
  <c r="DI309" i="21"/>
  <c r="DI123" i="21"/>
  <c r="DI244" i="21"/>
  <c r="DI227" i="21"/>
  <c r="DI110" i="21"/>
  <c r="DI198" i="21"/>
  <c r="DI247" i="21"/>
  <c r="DI274" i="21"/>
  <c r="DI276" i="21"/>
  <c r="DI43" i="21"/>
  <c r="DI196" i="21"/>
  <c r="DI26" i="21"/>
  <c r="DI98" i="21"/>
  <c r="DI55" i="21"/>
  <c r="DI92" i="21"/>
  <c r="DI186" i="21"/>
  <c r="DI272" i="21"/>
  <c r="DI206" i="21"/>
  <c r="DI80" i="21"/>
  <c r="DI50" i="21"/>
  <c r="DI297" i="21"/>
  <c r="DI30" i="21"/>
  <c r="DI205" i="21"/>
  <c r="DI184" i="21"/>
  <c r="DI316" i="21"/>
  <c r="DI135" i="21"/>
  <c r="DI58" i="21"/>
  <c r="DI95" i="21"/>
  <c r="DI97" i="21"/>
  <c r="DI144" i="21"/>
  <c r="DI35" i="21"/>
  <c r="DI259" i="21"/>
  <c r="DI284" i="21"/>
  <c r="DI289" i="21"/>
  <c r="DI224" i="21"/>
  <c r="DI261" i="21"/>
  <c r="DI310" i="21"/>
  <c r="DI72" i="21"/>
  <c r="DI251" i="21"/>
  <c r="DI167" i="21"/>
  <c r="DI264" i="21"/>
  <c r="DI16" i="21"/>
  <c r="DI293" i="21"/>
  <c r="DI115" i="21"/>
  <c r="DI121" i="21"/>
  <c r="DI29" i="21"/>
  <c r="DI220" i="21"/>
  <c r="DI199" i="21"/>
  <c r="DI174" i="21"/>
  <c r="DI169" i="21"/>
  <c r="DI187" i="21"/>
  <c r="DI215" i="21"/>
  <c r="DI233" i="21"/>
  <c r="DI282" i="21"/>
  <c r="DI219" i="21"/>
  <c r="DI239" i="21"/>
  <c r="DI86" i="21"/>
  <c r="DI125" i="21"/>
  <c r="DI109" i="21"/>
  <c r="DI19" i="21"/>
  <c r="DI176" i="21"/>
  <c r="DI173" i="21"/>
  <c r="DI42" i="21"/>
  <c r="DI164" i="21"/>
  <c r="DI91" i="21"/>
  <c r="DI56" i="21"/>
  <c r="DI267" i="21"/>
  <c r="DI129" i="21"/>
  <c r="DI122" i="21"/>
  <c r="DI133" i="21"/>
  <c r="DI114" i="21"/>
  <c r="DI34" i="21"/>
  <c r="DI256" i="21"/>
  <c r="DI112" i="21"/>
  <c r="DI99" i="21"/>
  <c r="DI68" i="21"/>
  <c r="DI23" i="21"/>
  <c r="DI124" i="21"/>
  <c r="DI47" i="21"/>
  <c r="DI279" i="21"/>
  <c r="DI177" i="21"/>
  <c r="DI75" i="21"/>
  <c r="DI307" i="21"/>
  <c r="DI155" i="21"/>
  <c r="DI163" i="21"/>
  <c r="DI108" i="21"/>
  <c r="DI12" i="21"/>
  <c r="DI171" i="21"/>
  <c r="DI190" i="21"/>
  <c r="DI20" i="21"/>
  <c r="DI286" i="21"/>
  <c r="DI221" i="21"/>
  <c r="DI61" i="21"/>
  <c r="DI202" i="21"/>
  <c r="DI119" i="21"/>
  <c r="DI217" i="21"/>
  <c r="DI200" i="21"/>
  <c r="DI104" i="21"/>
  <c r="DI258" i="21"/>
  <c r="DI76" i="21"/>
  <c r="DI66" i="21"/>
  <c r="DI228" i="21"/>
  <c r="DI246" i="21"/>
  <c r="DI141" i="21"/>
  <c r="DI17" i="21"/>
  <c r="DI280" i="21"/>
  <c r="DI226" i="21"/>
  <c r="DI67" i="21"/>
  <c r="DI82" i="21"/>
  <c r="DI138" i="21"/>
  <c r="DI14" i="21"/>
  <c r="DI120" i="21"/>
  <c r="DI311" i="21"/>
  <c r="DI49" i="21"/>
  <c r="DI181" i="21"/>
  <c r="DI252" i="21"/>
  <c r="DI70" i="21"/>
  <c r="DI46" i="21"/>
  <c r="DI223" i="21"/>
  <c r="DI301" i="21"/>
  <c r="DI159" i="21"/>
  <c r="DI148" i="21"/>
  <c r="DI6" i="21"/>
  <c r="DI9" i="21"/>
  <c r="DI134" i="21"/>
  <c r="DI117" i="21"/>
  <c r="DI31" i="21"/>
  <c r="FD123" i="21"/>
  <c r="FD35" i="21"/>
  <c r="FD136" i="21"/>
  <c r="FD215" i="21"/>
  <c r="FD309" i="21"/>
  <c r="FD16" i="21"/>
  <c r="FD50" i="21"/>
  <c r="FD148" i="21"/>
  <c r="FD183" i="21"/>
  <c r="FD212" i="21"/>
  <c r="FD109" i="21"/>
  <c r="FD118" i="21"/>
  <c r="FD98" i="21"/>
  <c r="FD234" i="21"/>
  <c r="FD31" i="21"/>
  <c r="FD158" i="21"/>
  <c r="FD244" i="21"/>
  <c r="FD238" i="21"/>
  <c r="FD264" i="21"/>
  <c r="FD94" i="21"/>
  <c r="FD12" i="21"/>
  <c r="FD64" i="21"/>
  <c r="FD74" i="21"/>
  <c r="FD22" i="21"/>
  <c r="FD75" i="21"/>
  <c r="FD38" i="21"/>
  <c r="FD83" i="21"/>
  <c r="FD128" i="21"/>
  <c r="FD214" i="21"/>
  <c r="FD301" i="21"/>
  <c r="FD169" i="21"/>
  <c r="FD208" i="21"/>
  <c r="FD292" i="21"/>
  <c r="FD70" i="21"/>
  <c r="FD108" i="21"/>
  <c r="FD190" i="21"/>
  <c r="FD305" i="21"/>
  <c r="FD310" i="21"/>
  <c r="FD188" i="21"/>
  <c r="FD133" i="21"/>
  <c r="FD151" i="21"/>
  <c r="FD204" i="21"/>
  <c r="FD313" i="21"/>
  <c r="FD156" i="21"/>
  <c r="FD20" i="21"/>
  <c r="FD129" i="21"/>
  <c r="FD249" i="21"/>
  <c r="FD304" i="21"/>
  <c r="FD141" i="21"/>
  <c r="FD43" i="21"/>
  <c r="FD144" i="21"/>
  <c r="FD216" i="21"/>
  <c r="FD317" i="21"/>
  <c r="FD7" i="21"/>
  <c r="FD172" i="21"/>
  <c r="FD85" i="21"/>
  <c r="FD182" i="21"/>
  <c r="FD266" i="21"/>
  <c r="FD117" i="21"/>
  <c r="FD139" i="21"/>
  <c r="FD106" i="21"/>
  <c r="FD235" i="21"/>
  <c r="FD49" i="21"/>
  <c r="FD140" i="21"/>
  <c r="FD119" i="21"/>
  <c r="FD143" i="21"/>
  <c r="FD184" i="21"/>
  <c r="FD311" i="21"/>
  <c r="FD99" i="21"/>
  <c r="FD202" i="21"/>
  <c r="FD191" i="21"/>
  <c r="FD77" i="21"/>
  <c r="FD233" i="21"/>
  <c r="FD58" i="21"/>
  <c r="FD152" i="21"/>
  <c r="FD314" i="21"/>
  <c r="FD80" i="21"/>
  <c r="FD287" i="21"/>
  <c r="FD218" i="21"/>
  <c r="FD134" i="21"/>
  <c r="FD115" i="21"/>
  <c r="FD88" i="21"/>
  <c r="FD55" i="21"/>
  <c r="FD82" i="21"/>
  <c r="FD71" i="21"/>
  <c r="FD90" i="21"/>
  <c r="FD135" i="21"/>
  <c r="FD258" i="21"/>
  <c r="FD296" i="21"/>
  <c r="FD37" i="21"/>
  <c r="FD245" i="21"/>
  <c r="FD236" i="21"/>
  <c r="FD162" i="21"/>
  <c r="FD247" i="21"/>
  <c r="FD286" i="21"/>
  <c r="FD53" i="21"/>
  <c r="FD246" i="21"/>
  <c r="FD225" i="21"/>
  <c r="FD65" i="21"/>
  <c r="FD146" i="21"/>
  <c r="FD102" i="21"/>
  <c r="FD195" i="21"/>
  <c r="FD209" i="21"/>
  <c r="FD46" i="21"/>
  <c r="FD149" i="21"/>
  <c r="FD199" i="21"/>
  <c r="FD221" i="21"/>
  <c r="FD189" i="21"/>
  <c r="FD170" i="21"/>
  <c r="FD200" i="21"/>
  <c r="FD95" i="21"/>
  <c r="FD27" i="21"/>
  <c r="FD97" i="21"/>
  <c r="FD10" i="21"/>
  <c r="FD81" i="21"/>
  <c r="FD11" i="21"/>
  <c r="FD86" i="21"/>
  <c r="FD19" i="21"/>
  <c r="FD180" i="21"/>
  <c r="FD242" i="21"/>
  <c r="FD316" i="21"/>
  <c r="FD104" i="21"/>
  <c r="FD267" i="21"/>
  <c r="FD277" i="21"/>
  <c r="FD105" i="21"/>
  <c r="FD240" i="21"/>
  <c r="FD280" i="21"/>
  <c r="FD111" i="21"/>
  <c r="FD289" i="21"/>
  <c r="FD291" i="21"/>
  <c r="FD131" i="21"/>
  <c r="FD166" i="21"/>
  <c r="FD78" i="21"/>
  <c r="FD137" i="21"/>
  <c r="FD255" i="21"/>
  <c r="FD32" i="21"/>
  <c r="FD51" i="21"/>
  <c r="FD145" i="21"/>
  <c r="FD220" i="21"/>
  <c r="FD62" i="21"/>
  <c r="FD66" i="21"/>
  <c r="FD160" i="21"/>
  <c r="FD222" i="21"/>
  <c r="FD126" i="21"/>
  <c r="FD91" i="21"/>
  <c r="FD39" i="21"/>
  <c r="FD206" i="21"/>
  <c r="FD57" i="21"/>
  <c r="FD181" i="21"/>
  <c r="FD73" i="21"/>
  <c r="FD263" i="21"/>
  <c r="FD121" i="21"/>
  <c r="FD231" i="21"/>
  <c r="FD306" i="21"/>
  <c r="FD299" i="21"/>
  <c r="FD278" i="21"/>
  <c r="FD173" i="21"/>
  <c r="FD229" i="21"/>
  <c r="FD300" i="21"/>
  <c r="FD298" i="21"/>
  <c r="FD168" i="21"/>
  <c r="FD279" i="21"/>
  <c r="FD42" i="21"/>
  <c r="FD175" i="21"/>
  <c r="FD147" i="21"/>
  <c r="FD273" i="21"/>
  <c r="FD248" i="21"/>
  <c r="FD9" i="21"/>
  <c r="FD142" i="21"/>
  <c r="FD179" i="21"/>
  <c r="FD261" i="21"/>
  <c r="FD23" i="21"/>
  <c r="FD196" i="21"/>
  <c r="FD153" i="21"/>
  <c r="FD268" i="21"/>
  <c r="FD84" i="21"/>
  <c r="FD232" i="21"/>
  <c r="FD125" i="21"/>
  <c r="FD154" i="21"/>
  <c r="FD312" i="21"/>
  <c r="FD150" i="21"/>
  <c r="FD36" i="21"/>
  <c r="FD257" i="21"/>
  <c r="FD262" i="21"/>
  <c r="FD48" i="21"/>
  <c r="FD59" i="21"/>
  <c r="FD192" i="21"/>
  <c r="FD228" i="21"/>
  <c r="FD14" i="21"/>
  <c r="FD251" i="21"/>
  <c r="FD201" i="21"/>
  <c r="FD30" i="21"/>
  <c r="FD28" i="21"/>
  <c r="FD174" i="21"/>
  <c r="FD15" i="21"/>
  <c r="FD21" i="21"/>
  <c r="FD243" i="21"/>
  <c r="FD256" i="21"/>
  <c r="FD25" i="21"/>
  <c r="FD44" i="21"/>
  <c r="FD205" i="21"/>
  <c r="FD269" i="21"/>
  <c r="FD171" i="21"/>
  <c r="FD69" i="21"/>
  <c r="FD227" i="21"/>
  <c r="FD178" i="21"/>
  <c r="FD92" i="21"/>
  <c r="FD207" i="21"/>
  <c r="FD8" i="21"/>
  <c r="FD165" i="21"/>
  <c r="FD217" i="21"/>
  <c r="FD276" i="21"/>
  <c r="FD198" i="21"/>
  <c r="FD29" i="21"/>
  <c r="FD260" i="21"/>
  <c r="FD270" i="21"/>
  <c r="FD100" i="21"/>
  <c r="FD132" i="21"/>
  <c r="FD315" i="21"/>
  <c r="FD127" i="21"/>
  <c r="FD13" i="21"/>
  <c r="FD290" i="21"/>
  <c r="FD177" i="21"/>
  <c r="FD159" i="21"/>
  <c r="FD237" i="21"/>
  <c r="FD24" i="21"/>
  <c r="FD93" i="21"/>
  <c r="FD250" i="21"/>
  <c r="FD284" i="21"/>
  <c r="FD34" i="21"/>
  <c r="FD157" i="21"/>
  <c r="FD103" i="21"/>
  <c r="FD18" i="21"/>
  <c r="FD110" i="21"/>
  <c r="FD26" i="21"/>
  <c r="FD124" i="21"/>
  <c r="FD176" i="21"/>
  <c r="FD302" i="21"/>
  <c r="FD155" i="21"/>
  <c r="FD303" i="21"/>
  <c r="FD274" i="21"/>
  <c r="FD112" i="21"/>
  <c r="FD210" i="21"/>
  <c r="FD285" i="21"/>
  <c r="FD194" i="21"/>
  <c r="FD130" i="21"/>
  <c r="FD283" i="21"/>
  <c r="FD87" i="21"/>
  <c r="FD52" i="21"/>
  <c r="FD253" i="21"/>
  <c r="FD282" i="21"/>
  <c r="FD107" i="21"/>
  <c r="FD275" i="21"/>
  <c r="FD241" i="21"/>
  <c r="FD116" i="21"/>
  <c r="FD167" i="21"/>
  <c r="FD114" i="21"/>
  <c r="FD297" i="21"/>
  <c r="FD265" i="21"/>
  <c r="FD68" i="21"/>
  <c r="FD230" i="21"/>
  <c r="FD41" i="21"/>
  <c r="FD63" i="21"/>
  <c r="FD89" i="21"/>
  <c r="FD6" i="21"/>
  <c r="FD56" i="21"/>
  <c r="FD72" i="21"/>
  <c r="FD76" i="21"/>
  <c r="FD226" i="21"/>
  <c r="FD47" i="21"/>
  <c r="FD17" i="21"/>
  <c r="FD33" i="21"/>
  <c r="FD203" i="21"/>
  <c r="FD307" i="21"/>
  <c r="FD259" i="21"/>
  <c r="FD252" i="21"/>
  <c r="FD113" i="21"/>
  <c r="FD288" i="21"/>
  <c r="FD40" i="21"/>
  <c r="FD96" i="21"/>
  <c r="FD101" i="21"/>
  <c r="FD61" i="21"/>
  <c r="FD295" i="21"/>
  <c r="FD79" i="21"/>
  <c r="FD67" i="21"/>
  <c r="FD60" i="21"/>
  <c r="FD197" i="21"/>
  <c r="FD187" i="21"/>
  <c r="FD272" i="21"/>
  <c r="FD185" i="21"/>
  <c r="FD281" i="21"/>
  <c r="FD213" i="21"/>
  <c r="FD54" i="21"/>
  <c r="FD164" i="21"/>
  <c r="FD138" i="21"/>
  <c r="FD239" i="21"/>
  <c r="FD211" i="21"/>
  <c r="FD163" i="21"/>
  <c r="FD193" i="21"/>
  <c r="FD223" i="21"/>
  <c r="FD271" i="21"/>
  <c r="FD186" i="21"/>
  <c r="FD224" i="21"/>
  <c r="FD254" i="21"/>
  <c r="FD293" i="21"/>
  <c r="FD294" i="21"/>
  <c r="FD308" i="21"/>
  <c r="FD161" i="21"/>
  <c r="FD45" i="21"/>
  <c r="FD219" i="21"/>
  <c r="FD122" i="21"/>
  <c r="FD120" i="21"/>
  <c r="OU8" i="21"/>
  <c r="OU22" i="21"/>
  <c r="OU105" i="21"/>
  <c r="OU304" i="21"/>
  <c r="OU150" i="21"/>
  <c r="OU63" i="21"/>
  <c r="OU142" i="21"/>
  <c r="OU202" i="21"/>
  <c r="OU65" i="21"/>
  <c r="OU69" i="21"/>
  <c r="OU127" i="21"/>
  <c r="OU228" i="21"/>
  <c r="OU291" i="21"/>
  <c r="OU91" i="21"/>
  <c r="OU109" i="21"/>
  <c r="OU233" i="21"/>
  <c r="OU255" i="21"/>
  <c r="OU272" i="21"/>
  <c r="OU86" i="21"/>
  <c r="OU99" i="21"/>
  <c r="OU137" i="21"/>
  <c r="OU266" i="21"/>
  <c r="OU10" i="21"/>
  <c r="OU53" i="21"/>
  <c r="OU125" i="21"/>
  <c r="OU226" i="21"/>
  <c r="OU289" i="21"/>
  <c r="OU40" i="21"/>
  <c r="OU54" i="21"/>
  <c r="OU116" i="21"/>
  <c r="OU217" i="21"/>
  <c r="OU223" i="21"/>
  <c r="OU88" i="21"/>
  <c r="OU101" i="21"/>
  <c r="OU139" i="21"/>
  <c r="OU306" i="21"/>
  <c r="OU130" i="21"/>
  <c r="OU171" i="21"/>
  <c r="OU196" i="21"/>
  <c r="OU243" i="21"/>
  <c r="OU11" i="21"/>
  <c r="OU83" i="21"/>
  <c r="OU104" i="21"/>
  <c r="OU133" i="21"/>
  <c r="OU258" i="21"/>
  <c r="OU16" i="21"/>
  <c r="OU30" i="21"/>
  <c r="OU113" i="21"/>
  <c r="OU309" i="21"/>
  <c r="OU283" i="21"/>
  <c r="OU167" i="21"/>
  <c r="OU15" i="21"/>
  <c r="OU190" i="21"/>
  <c r="OU209" i="21"/>
  <c r="OU276" i="21"/>
  <c r="OU76" i="21"/>
  <c r="OU163" i="21"/>
  <c r="OU257" i="21"/>
  <c r="OU176" i="21"/>
  <c r="OU14" i="21"/>
  <c r="OU97" i="21"/>
  <c r="OU299" i="21"/>
  <c r="OU281" i="21"/>
  <c r="OU93" i="21"/>
  <c r="OU111" i="21"/>
  <c r="OU307" i="21"/>
  <c r="OU296" i="21"/>
  <c r="OU274" i="21"/>
  <c r="OU78" i="21"/>
  <c r="OU180" i="21"/>
  <c r="OU312" i="21"/>
  <c r="OU192" i="21"/>
  <c r="OU45" i="21"/>
  <c r="OU124" i="21"/>
  <c r="OU225" i="21"/>
  <c r="OU288" i="21"/>
  <c r="OU34" i="21"/>
  <c r="OU25" i="21"/>
  <c r="OU33" i="21"/>
  <c r="OU68" i="21"/>
  <c r="OU235" i="21"/>
  <c r="OU261" i="21"/>
  <c r="OU198" i="21"/>
  <c r="OU290" i="21"/>
  <c r="OU90" i="21"/>
  <c r="OU108" i="21"/>
  <c r="OU166" i="21"/>
  <c r="OU222" i="21"/>
  <c r="OU271" i="21"/>
  <c r="OU85" i="21"/>
  <c r="OU98" i="21"/>
  <c r="OU128" i="21"/>
  <c r="OU262" i="21"/>
  <c r="OU35" i="21"/>
  <c r="OU245" i="21"/>
  <c r="OU157" i="21"/>
  <c r="OU193" i="21"/>
  <c r="OU205" i="21"/>
  <c r="OU64" i="21"/>
  <c r="OU106" i="21"/>
  <c r="OU119" i="21"/>
  <c r="OU220" i="21"/>
  <c r="OU269" i="21"/>
  <c r="OU183" i="21"/>
  <c r="OU31" i="21"/>
  <c r="OU232" i="21"/>
  <c r="OU211" i="21"/>
  <c r="OU292" i="21"/>
  <c r="OU19" i="21"/>
  <c r="OU256" i="21"/>
  <c r="OU169" i="21"/>
  <c r="OU195" i="21"/>
  <c r="OU237" i="21"/>
  <c r="OU17" i="21"/>
  <c r="OU6" i="21"/>
  <c r="OU89" i="21"/>
  <c r="OU267" i="21"/>
  <c r="OU280" i="21"/>
  <c r="OU9" i="21"/>
  <c r="OU66" i="21"/>
  <c r="OU43" i="21"/>
  <c r="OU72" i="21"/>
  <c r="OU297" i="21"/>
  <c r="OU295" i="21"/>
  <c r="OU152" i="21"/>
  <c r="OU58" i="21"/>
  <c r="OU181" i="21"/>
  <c r="OU253" i="21"/>
  <c r="OU199" i="21"/>
  <c r="OU298" i="21"/>
  <c r="OU24" i="21"/>
  <c r="OU38" i="21"/>
  <c r="OU114" i="21"/>
  <c r="OU317" i="21"/>
  <c r="OU207" i="21"/>
  <c r="OU179" i="21"/>
  <c r="OU23" i="21"/>
  <c r="OU191" i="21"/>
  <c r="OU210" i="21"/>
  <c r="OU284" i="21"/>
  <c r="OU67" i="21"/>
  <c r="OU146" i="21"/>
  <c r="OU173" i="21"/>
  <c r="OU197" i="21"/>
  <c r="OU254" i="21"/>
  <c r="OU174" i="21"/>
  <c r="OU264" i="21"/>
  <c r="OU248" i="21"/>
  <c r="OU278" i="21"/>
  <c r="OU242" i="21"/>
  <c r="OU39" i="21"/>
  <c r="OU236" i="21"/>
  <c r="OU212" i="21"/>
  <c r="OU300" i="21"/>
  <c r="OU12" i="21"/>
  <c r="OU79" i="21"/>
  <c r="OU182" i="21"/>
  <c r="OU131" i="21"/>
  <c r="OU200" i="21"/>
  <c r="OU36" i="21"/>
  <c r="OU57" i="21"/>
  <c r="OU188" i="21"/>
  <c r="OU51" i="21"/>
  <c r="OU129" i="21"/>
  <c r="OU203" i="21"/>
  <c r="OU145" i="21"/>
  <c r="OU238" i="21"/>
  <c r="OU92" i="21"/>
  <c r="OU294" i="21"/>
  <c r="OU273" i="21"/>
  <c r="OU250" i="21"/>
  <c r="OU201" i="21"/>
  <c r="OU29" i="21"/>
  <c r="OU302" i="21"/>
  <c r="OU94" i="21"/>
  <c r="OU185" i="21"/>
  <c r="OU275" i="21"/>
  <c r="OU102" i="21"/>
  <c r="OU136" i="21"/>
  <c r="OU151" i="21"/>
  <c r="OU227" i="21"/>
  <c r="OU282" i="21"/>
  <c r="OU161" i="21"/>
  <c r="OU189" i="21"/>
  <c r="OU268" i="21"/>
  <c r="OU75" i="21"/>
  <c r="OU241" i="21"/>
  <c r="OU21" i="21"/>
  <c r="OU249" i="21"/>
  <c r="OU96" i="21"/>
  <c r="OU187" i="21"/>
  <c r="OU252" i="21"/>
  <c r="OU100" i="21"/>
  <c r="OU293" i="21"/>
  <c r="OU37" i="21"/>
  <c r="OU224" i="21"/>
  <c r="OU56" i="21"/>
  <c r="OU118" i="21"/>
  <c r="OU239" i="21"/>
  <c r="OU177" i="21"/>
  <c r="OU221" i="21"/>
  <c r="OU270" i="21"/>
  <c r="OU84" i="21"/>
  <c r="OU120" i="21"/>
  <c r="OU165" i="21"/>
  <c r="OU135" i="21"/>
  <c r="OU170" i="21"/>
  <c r="OU230" i="21"/>
  <c r="OU82" i="21"/>
  <c r="OU265" i="21"/>
  <c r="OU316" i="21"/>
  <c r="OU28" i="21"/>
  <c r="OU178" i="21"/>
  <c r="OU184" i="21"/>
  <c r="OU310" i="21"/>
  <c r="OU263" i="21"/>
  <c r="OU95" i="21"/>
  <c r="OU186" i="21"/>
  <c r="OU244" i="21"/>
  <c r="OU41" i="21"/>
  <c r="OU61" i="21"/>
  <c r="OU315" i="21"/>
  <c r="OU260" i="21"/>
  <c r="OU74" i="21"/>
  <c r="OU143" i="21"/>
  <c r="OU13" i="21"/>
  <c r="OU234" i="21"/>
  <c r="OU46" i="21"/>
  <c r="OU216" i="21"/>
  <c r="OU27" i="21"/>
  <c r="OU172" i="21"/>
  <c r="OU141" i="21"/>
  <c r="OU164" i="21"/>
  <c r="OU206" i="21"/>
  <c r="OU62" i="21"/>
  <c r="OU218" i="21"/>
  <c r="OU73" i="21"/>
  <c r="OU246" i="21"/>
  <c r="OU308" i="21"/>
  <c r="OU59" i="21"/>
  <c r="OU107" i="21"/>
  <c r="OU247" i="21"/>
  <c r="OU162" i="21"/>
  <c r="OU134" i="21"/>
  <c r="OU155" i="21"/>
  <c r="OU229" i="21"/>
  <c r="OU110" i="21"/>
  <c r="OU259" i="21"/>
  <c r="OU80" i="21"/>
  <c r="OU132" i="21"/>
  <c r="OU122" i="21"/>
  <c r="OU286" i="21"/>
  <c r="OU112" i="21"/>
  <c r="OU301" i="21"/>
  <c r="OU159" i="21"/>
  <c r="OU140" i="21"/>
  <c r="OU175" i="21"/>
  <c r="OU7" i="21"/>
  <c r="OU208" i="21"/>
  <c r="OU44" i="21"/>
  <c r="OU148" i="21"/>
  <c r="OU168" i="21"/>
  <c r="OU42" i="21"/>
  <c r="OU121" i="21"/>
  <c r="OU285" i="21"/>
  <c r="OU240" i="21"/>
  <c r="OU313" i="21"/>
  <c r="OU87" i="21"/>
  <c r="OU138" i="21"/>
  <c r="OU26" i="21"/>
  <c r="OU123" i="21"/>
  <c r="OU287" i="21"/>
  <c r="OU70" i="21"/>
  <c r="OU219" i="21"/>
  <c r="OU20" i="21"/>
  <c r="OU52" i="21"/>
  <c r="OU60" i="21"/>
  <c r="OU126" i="21"/>
  <c r="OU71" i="21"/>
  <c r="OU251" i="21"/>
  <c r="OU153" i="21"/>
  <c r="OU204" i="21"/>
  <c r="OU49" i="21"/>
  <c r="OU149" i="21"/>
  <c r="OU277" i="21"/>
  <c r="OU55" i="21"/>
  <c r="OU214" i="21"/>
  <c r="OU77" i="21"/>
  <c r="OU305" i="21"/>
  <c r="OU81" i="21"/>
  <c r="OU279" i="21"/>
  <c r="OU147" i="21"/>
  <c r="OU311" i="21"/>
  <c r="OU156" i="21"/>
  <c r="OU158" i="21"/>
  <c r="OU160" i="21"/>
  <c r="OU314" i="21"/>
  <c r="OU303" i="21"/>
  <c r="OU32" i="21"/>
  <c r="OU115" i="21"/>
  <c r="OU215" i="21"/>
  <c r="OU103" i="21"/>
  <c r="OU144" i="21"/>
  <c r="OU154" i="21"/>
  <c r="OU194" i="21"/>
  <c r="OU48" i="21"/>
  <c r="OU117" i="21"/>
  <c r="OU231" i="21"/>
  <c r="OU47" i="21"/>
  <c r="OU213" i="21"/>
  <c r="OU18" i="21"/>
  <c r="OU50" i="21"/>
  <c r="NW7" i="21"/>
  <c r="NW27" i="21"/>
  <c r="NW224" i="21"/>
  <c r="NW99" i="21"/>
  <c r="NW288" i="21"/>
  <c r="NW43" i="21"/>
  <c r="NW102" i="21"/>
  <c r="NW194" i="21"/>
  <c r="NW314" i="21"/>
  <c r="NW275" i="21"/>
  <c r="NW8" i="21"/>
  <c r="NW36" i="21"/>
  <c r="NW166" i="21"/>
  <c r="NW152" i="21"/>
  <c r="NW173" i="21"/>
  <c r="NW88" i="21"/>
  <c r="NW126" i="21"/>
  <c r="NW216" i="21"/>
  <c r="NW280" i="21"/>
  <c r="NW35" i="21"/>
  <c r="NW136" i="21"/>
  <c r="NW107" i="21"/>
  <c r="NW281" i="21"/>
  <c r="NW24" i="21"/>
  <c r="NW105" i="21"/>
  <c r="NW227" i="21"/>
  <c r="NW290" i="21"/>
  <c r="NW51" i="21"/>
  <c r="NW176" i="21"/>
  <c r="NW172" i="21"/>
  <c r="NW229" i="21"/>
  <c r="NW301" i="21"/>
  <c r="NW9" i="21"/>
  <c r="NW266" i="21"/>
  <c r="NW182" i="21"/>
  <c r="NW310" i="21"/>
  <c r="NW273" i="21"/>
  <c r="NW42" i="21"/>
  <c r="NW133" i="21"/>
  <c r="NW193" i="21"/>
  <c r="NW313" i="21"/>
  <c r="NW76" i="21"/>
  <c r="NW39" i="21"/>
  <c r="NW188" i="21"/>
  <c r="NW155" i="21"/>
  <c r="NW190" i="21"/>
  <c r="NW83" i="21"/>
  <c r="NW40" i="21"/>
  <c r="NW226" i="21"/>
  <c r="NW156" i="21"/>
  <c r="NW235" i="21"/>
  <c r="NW34" i="21"/>
  <c r="NW116" i="21"/>
  <c r="NW144" i="21"/>
  <c r="NW223" i="21"/>
  <c r="NW124" i="21"/>
  <c r="NW89" i="21"/>
  <c r="NW228" i="21"/>
  <c r="NW145" i="21"/>
  <c r="NW231" i="21"/>
  <c r="NW158" i="21"/>
  <c r="NW168" i="21"/>
  <c r="NW115" i="21"/>
  <c r="NW282" i="21"/>
  <c r="NW184" i="21"/>
  <c r="NW60" i="21"/>
  <c r="NW109" i="21"/>
  <c r="NW123" i="21"/>
  <c r="NW291" i="21"/>
  <c r="NW96" i="21"/>
  <c r="NW198" i="21"/>
  <c r="NW212" i="21"/>
  <c r="NW258" i="21"/>
  <c r="NW284" i="21"/>
  <c r="NW15" i="21"/>
  <c r="NW297" i="21"/>
  <c r="NW162" i="21"/>
  <c r="NW114" i="21"/>
  <c r="NW299" i="21"/>
  <c r="NW73" i="21"/>
  <c r="NW251" i="21"/>
  <c r="NW196" i="21"/>
  <c r="NW267" i="21"/>
  <c r="NW285" i="21"/>
  <c r="NW104" i="21"/>
  <c r="NW11" i="21"/>
  <c r="NW203" i="21"/>
  <c r="NW295" i="21"/>
  <c r="NW286" i="21"/>
  <c r="NW97" i="21"/>
  <c r="NW77" i="21"/>
  <c r="NW175" i="21"/>
  <c r="NW259" i="21"/>
  <c r="NW274" i="21"/>
  <c r="NW30" i="21"/>
  <c r="NW47" i="21"/>
  <c r="NW179" i="21"/>
  <c r="NW305" i="21"/>
  <c r="NW300" i="21"/>
  <c r="NW100" i="21"/>
  <c r="NW263" i="21"/>
  <c r="NW146" i="21"/>
  <c r="NW239" i="21"/>
  <c r="NW6" i="21"/>
  <c r="NW28" i="21"/>
  <c r="NW217" i="21"/>
  <c r="NW147" i="21"/>
  <c r="NW283" i="21"/>
  <c r="NW75" i="21"/>
  <c r="NW85" i="21"/>
  <c r="NW214" i="21"/>
  <c r="NW242" i="21"/>
  <c r="NW63" i="21"/>
  <c r="NW38" i="21"/>
  <c r="NW185" i="21"/>
  <c r="NW154" i="21"/>
  <c r="NW189" i="21"/>
  <c r="NW17" i="21"/>
  <c r="NW74" i="21"/>
  <c r="NW135" i="21"/>
  <c r="NW139" i="21"/>
  <c r="NW277" i="21"/>
  <c r="NW25" i="21"/>
  <c r="NW92" i="21"/>
  <c r="NW160" i="21"/>
  <c r="NW142" i="21"/>
  <c r="NW278" i="21"/>
  <c r="NW14" i="21"/>
  <c r="NW302" i="21"/>
  <c r="NW80" i="21"/>
  <c r="NW312" i="21"/>
  <c r="NW292" i="21"/>
  <c r="NW23" i="21"/>
  <c r="NW12" i="21"/>
  <c r="NW108" i="21"/>
  <c r="NW307" i="21"/>
  <c r="NW67" i="21"/>
  <c r="NW103" i="21"/>
  <c r="NW186" i="21"/>
  <c r="NW294" i="21"/>
  <c r="NW84" i="21"/>
  <c r="NW125" i="21"/>
  <c r="NW249" i="21"/>
  <c r="NW250" i="21"/>
  <c r="NW71" i="21"/>
  <c r="NW87" i="21"/>
  <c r="NW234" i="21"/>
  <c r="NW246" i="21"/>
  <c r="NW81" i="21"/>
  <c r="NW94" i="21"/>
  <c r="NW240" i="21"/>
  <c r="NW165" i="21"/>
  <c r="NW31" i="21"/>
  <c r="NW86" i="21"/>
  <c r="NW219" i="21"/>
  <c r="NW157" i="21"/>
  <c r="NW174" i="21"/>
  <c r="NW101" i="21"/>
  <c r="NW151" i="21"/>
  <c r="NW257" i="21"/>
  <c r="NW163" i="21"/>
  <c r="NW90" i="21"/>
  <c r="NW150" i="21"/>
  <c r="NW253" i="21"/>
  <c r="NW110" i="21"/>
  <c r="NW132" i="21"/>
  <c r="NW225" i="21"/>
  <c r="NW289" i="21"/>
  <c r="NW50" i="21"/>
  <c r="NW98" i="21"/>
  <c r="NW245" i="21"/>
  <c r="NW296" i="21"/>
  <c r="NW21" i="21"/>
  <c r="NW37" i="21"/>
  <c r="NW170" i="21"/>
  <c r="NW153" i="21"/>
  <c r="NW181" i="21"/>
  <c r="NW59" i="21"/>
  <c r="NW79" i="21"/>
  <c r="NW72" i="21"/>
  <c r="NW221" i="21"/>
  <c r="NW215" i="21"/>
  <c r="NW62" i="21"/>
  <c r="NW137" i="21"/>
  <c r="NW197" i="21"/>
  <c r="NW237" i="21"/>
  <c r="NW260" i="21"/>
  <c r="NW33" i="21"/>
  <c r="NW10" i="21"/>
  <c r="NW195" i="21"/>
  <c r="NW122" i="21"/>
  <c r="NW304" i="21"/>
  <c r="NW41" i="21"/>
  <c r="NW18" i="21"/>
  <c r="NW222" i="21"/>
  <c r="NW130" i="21"/>
  <c r="NW141" i="21"/>
  <c r="NW262" i="21"/>
  <c r="NW293" i="21"/>
  <c r="NW202" i="21"/>
  <c r="NW264" i="21"/>
  <c r="NW218" i="21"/>
  <c r="NW143" i="21"/>
  <c r="NW22" i="21"/>
  <c r="NW140" i="21"/>
  <c r="NW270" i="21"/>
  <c r="NW49" i="21"/>
  <c r="NW200" i="21"/>
  <c r="NW70" i="21"/>
  <c r="NW210" i="21"/>
  <c r="NW54" i="21"/>
  <c r="NW232" i="21"/>
  <c r="NW255" i="21"/>
  <c r="NW233" i="21"/>
  <c r="NW82" i="21"/>
  <c r="NW120" i="21"/>
  <c r="NW149" i="21"/>
  <c r="NW187" i="21"/>
  <c r="NW248" i="21"/>
  <c r="NW53" i="21"/>
  <c r="NW209" i="21"/>
  <c r="NW66" i="21"/>
  <c r="NW213" i="21"/>
  <c r="NW20" i="21"/>
  <c r="NW205" i="21"/>
  <c r="NW112" i="21"/>
  <c r="NW206" i="21"/>
  <c r="NW93" i="21"/>
  <c r="NW230" i="21"/>
  <c r="NW241" i="21"/>
  <c r="NW69" i="21"/>
  <c r="NW131" i="21"/>
  <c r="NW118" i="21"/>
  <c r="NW298" i="21"/>
  <c r="NW169" i="21"/>
  <c r="NW303" i="21"/>
  <c r="NW177" i="21"/>
  <c r="NW309" i="21"/>
  <c r="NW121" i="21"/>
  <c r="NW311" i="21"/>
  <c r="NW117" i="21"/>
  <c r="NW220" i="21"/>
  <c r="NW287" i="21"/>
  <c r="NW46" i="21"/>
  <c r="NW148" i="21"/>
  <c r="NW161" i="21"/>
  <c r="NW243" i="21"/>
  <c r="NW180" i="21"/>
  <c r="NW254" i="21"/>
  <c r="NW106" i="21"/>
  <c r="NW261" i="21"/>
  <c r="NW119" i="21"/>
  <c r="NW265" i="21"/>
  <c r="NW61" i="21"/>
  <c r="NW164" i="21"/>
  <c r="NW279" i="21"/>
  <c r="NW95" i="21"/>
  <c r="NW256" i="21"/>
  <c r="NW159" i="21"/>
  <c r="NW315" i="21"/>
  <c r="NW178" i="21"/>
  <c r="NW236" i="21"/>
  <c r="NW44" i="21"/>
  <c r="NW211" i="21"/>
  <c r="NW244" i="21"/>
  <c r="NW16" i="21"/>
  <c r="NW134" i="21"/>
  <c r="NW269" i="21"/>
  <c r="NW26" i="21"/>
  <c r="NW138" i="21"/>
  <c r="NW58" i="21"/>
  <c r="NW183" i="21"/>
  <c r="NW317" i="21"/>
  <c r="NW45" i="21"/>
  <c r="NW56" i="21"/>
  <c r="NW199" i="21"/>
  <c r="NW52" i="21"/>
  <c r="NW64" i="21"/>
  <c r="NW207" i="21"/>
  <c r="NW127" i="21"/>
  <c r="NW128" i="21"/>
  <c r="NW308" i="21"/>
  <c r="NW57" i="21"/>
  <c r="NW247" i="21"/>
  <c r="NW252" i="21"/>
  <c r="NW55" i="21"/>
  <c r="NW192" i="21"/>
  <c r="NW13" i="21"/>
  <c r="NW129" i="21"/>
  <c r="NW238" i="21"/>
  <c r="NW68" i="21"/>
  <c r="NW167" i="21"/>
  <c r="NW271" i="21"/>
  <c r="NW113" i="21"/>
  <c r="NW171" i="21"/>
  <c r="NW272" i="21"/>
  <c r="NW111" i="21"/>
  <c r="NW201" i="21"/>
  <c r="NW32" i="21"/>
  <c r="NW306" i="21"/>
  <c r="NW316" i="21"/>
  <c r="NW19" i="21"/>
  <c r="NW91" i="21"/>
  <c r="NW29" i="21"/>
  <c r="NW48" i="21"/>
  <c r="NW191" i="21"/>
  <c r="NW65" i="21"/>
  <c r="NW204" i="21"/>
  <c r="NW268" i="21"/>
  <c r="NW78" i="21"/>
  <c r="NW208" i="21"/>
  <c r="NW276" i="21"/>
  <c r="MN54" i="21"/>
  <c r="MN101" i="21"/>
  <c r="MN175" i="21"/>
  <c r="MN44" i="21"/>
  <c r="MN40" i="21"/>
  <c r="MN153" i="21"/>
  <c r="MN274" i="21"/>
  <c r="MN277" i="21"/>
  <c r="MN127" i="21"/>
  <c r="MN214" i="21"/>
  <c r="MN156" i="21"/>
  <c r="MN286" i="21"/>
  <c r="MN77" i="21"/>
  <c r="MN141" i="21"/>
  <c r="MN179" i="21"/>
  <c r="MN209" i="21"/>
  <c r="MN60" i="21"/>
  <c r="MN24" i="21"/>
  <c r="MN206" i="21"/>
  <c r="MN92" i="21"/>
  <c r="MN172" i="21"/>
  <c r="MN288" i="21"/>
  <c r="MN10" i="21"/>
  <c r="MN72" i="21"/>
  <c r="MN23" i="21"/>
  <c r="MN227" i="21"/>
  <c r="MN155" i="21"/>
  <c r="MN305" i="21"/>
  <c r="MN138" i="21"/>
  <c r="MN298" i="21"/>
  <c r="MN252" i="21"/>
  <c r="MN268" i="21"/>
  <c r="MN282" i="21"/>
  <c r="MN110" i="21"/>
  <c r="MN154" i="21"/>
  <c r="MN313" i="21"/>
  <c r="MN37" i="21"/>
  <c r="MN32" i="21"/>
  <c r="MN42" i="21"/>
  <c r="MN106" i="21"/>
  <c r="MN189" i="21"/>
  <c r="MN317" i="21"/>
  <c r="MN259" i="21"/>
  <c r="MN48" i="21"/>
  <c r="MN166" i="21"/>
  <c r="MN303" i="21"/>
  <c r="MN278" i="21"/>
  <c r="MN86" i="21"/>
  <c r="MN177" i="21"/>
  <c r="MN115" i="21"/>
  <c r="MN249" i="21"/>
  <c r="MN26" i="21"/>
  <c r="MN88" i="21"/>
  <c r="MN12" i="21"/>
  <c r="MN64" i="21"/>
  <c r="MN207" i="21"/>
  <c r="MN254" i="21"/>
  <c r="MN280" i="21"/>
  <c r="MN74" i="21"/>
  <c r="MN184" i="21"/>
  <c r="MN87" i="21"/>
  <c r="MN143" i="21"/>
  <c r="MN253" i="21"/>
  <c r="MN248" i="21"/>
  <c r="MN105" i="21"/>
  <c r="MN205" i="21"/>
  <c r="MN225" i="21"/>
  <c r="MN144" i="21"/>
  <c r="MN265" i="21"/>
  <c r="MN241" i="21"/>
  <c r="MN299" i="21"/>
  <c r="MN222" i="21"/>
  <c r="MN234" i="21"/>
  <c r="MN34" i="21"/>
  <c r="MN94" i="21"/>
  <c r="MN128" i="21"/>
  <c r="MN25" i="21"/>
  <c r="MN310" i="21"/>
  <c r="MN257" i="21"/>
  <c r="MN50" i="21"/>
  <c r="MN135" i="21"/>
  <c r="MN195" i="21"/>
  <c r="MN224" i="21"/>
  <c r="MN267" i="21"/>
  <c r="MN59" i="21"/>
  <c r="MN187" i="21"/>
  <c r="MN173" i="21"/>
  <c r="MN192" i="21"/>
  <c r="MN194" i="21"/>
  <c r="MN90" i="21"/>
  <c r="MN9" i="21"/>
  <c r="MN66" i="21"/>
  <c r="MN169" i="21"/>
  <c r="MN220" i="21"/>
  <c r="MN239" i="21"/>
  <c r="MN283" i="21"/>
  <c r="MN229" i="21"/>
  <c r="MN57" i="21"/>
  <c r="MN16" i="21"/>
  <c r="MN119" i="21"/>
  <c r="MN140" i="21"/>
  <c r="MN284" i="21"/>
  <c r="MN131" i="21"/>
  <c r="MN263" i="21"/>
  <c r="MN39" i="21"/>
  <c r="MN295" i="21"/>
  <c r="MN46" i="21"/>
  <c r="MN120" i="21"/>
  <c r="MN188" i="21"/>
  <c r="MN148" i="21"/>
  <c r="MN285" i="21"/>
  <c r="MN61" i="21"/>
  <c r="MN55" i="21"/>
  <c r="MN99" i="21"/>
  <c r="MN292" i="21"/>
  <c r="MN262" i="21"/>
  <c r="MN213" i="21"/>
  <c r="MN41" i="21"/>
  <c r="MN122" i="21"/>
  <c r="MN271" i="21"/>
  <c r="MN134" i="21"/>
  <c r="MN47" i="21"/>
  <c r="MN260" i="21"/>
  <c r="MN91" i="21"/>
  <c r="MN168" i="21"/>
  <c r="MN171" i="21"/>
  <c r="MN152" i="21"/>
  <c r="MN232" i="21"/>
  <c r="MN62" i="21"/>
  <c r="MN133" i="21"/>
  <c r="MN49" i="21"/>
  <c r="MN198" i="21"/>
  <c r="MN15" i="21"/>
  <c r="MN65" i="21"/>
  <c r="MN221" i="21"/>
  <c r="MN204" i="21"/>
  <c r="MN281" i="21"/>
  <c r="MN29" i="21"/>
  <c r="MN146" i="21"/>
  <c r="MN270" i="21"/>
  <c r="MN104" i="21"/>
  <c r="MN132" i="21"/>
  <c r="MN243" i="21"/>
  <c r="MN51" i="21"/>
  <c r="MN20" i="21"/>
  <c r="MN28" i="21"/>
  <c r="MN17" i="21"/>
  <c r="MN89" i="21"/>
  <c r="MN193" i="21"/>
  <c r="MN33" i="21"/>
  <c r="MN264" i="21"/>
  <c r="MN117" i="21"/>
  <c r="MN109" i="21"/>
  <c r="MN269" i="21"/>
  <c r="MN273" i="21"/>
  <c r="MN230" i="21"/>
  <c r="MN158" i="21"/>
  <c r="MN108" i="21"/>
  <c r="MN79" i="21"/>
  <c r="MN18" i="21"/>
  <c r="MN112" i="21"/>
  <c r="MN304" i="21"/>
  <c r="MN67" i="21"/>
  <c r="MN116" i="21"/>
  <c r="MN291" i="21"/>
  <c r="MN211" i="21"/>
  <c r="MN218" i="21"/>
  <c r="MN203" i="21"/>
  <c r="MN307" i="21"/>
  <c r="MN81" i="21"/>
  <c r="MN142" i="21"/>
  <c r="MN236" i="21"/>
  <c r="MN93" i="21"/>
  <c r="MN201" i="21"/>
  <c r="MN30" i="21"/>
  <c r="MN296" i="21"/>
  <c r="MN287" i="21"/>
  <c r="MN145" i="21"/>
  <c r="MN160" i="21"/>
  <c r="MN200" i="21"/>
  <c r="MN294" i="21"/>
  <c r="MN8" i="21"/>
  <c r="MN82" i="21"/>
  <c r="MN266" i="21"/>
  <c r="MN250" i="21"/>
  <c r="MN191" i="21"/>
  <c r="MN139" i="21"/>
  <c r="MN308" i="21"/>
  <c r="MN300" i="21"/>
  <c r="MN22" i="21"/>
  <c r="MN36" i="21"/>
  <c r="MN53" i="21"/>
  <c r="MN19" i="21"/>
  <c r="MN129" i="21"/>
  <c r="MN98" i="21"/>
  <c r="MN150" i="21"/>
  <c r="MN316" i="21"/>
  <c r="MN159" i="21"/>
  <c r="MN237" i="21"/>
  <c r="MN181" i="21"/>
  <c r="MN279" i="21"/>
  <c r="MN118" i="21"/>
  <c r="MN223" i="21"/>
  <c r="MN190" i="21"/>
  <c r="MN217" i="21"/>
  <c r="MN43" i="21"/>
  <c r="MN208" i="21"/>
  <c r="MN245" i="21"/>
  <c r="MN149" i="21"/>
  <c r="MN185" i="21"/>
  <c r="MN261" i="21"/>
  <c r="MN228" i="21"/>
  <c r="MN290" i="21"/>
  <c r="MN136" i="21"/>
  <c r="MN242" i="21"/>
  <c r="MN137" i="21"/>
  <c r="MN11" i="21"/>
  <c r="MN314" i="21"/>
  <c r="MN255" i="21"/>
  <c r="MN68" i="21"/>
  <c r="MN167" i="21"/>
  <c r="MN186" i="21"/>
  <c r="MN58" i="21"/>
  <c r="MN215" i="21"/>
  <c r="MN275" i="21"/>
  <c r="MN31" i="21"/>
  <c r="MN85" i="21"/>
  <c r="MN113" i="21"/>
  <c r="MN256" i="21"/>
  <c r="MN75" i="21"/>
  <c r="MN212" i="21"/>
  <c r="MN103" i="21"/>
  <c r="MN183" i="21"/>
  <c r="MN235" i="21"/>
  <c r="MN240" i="21"/>
  <c r="MN124" i="21"/>
  <c r="MN174" i="21"/>
  <c r="MN301" i="21"/>
  <c r="MN76" i="21"/>
  <c r="MN121" i="21"/>
  <c r="MN196" i="21"/>
  <c r="MN170" i="21"/>
  <c r="MN21" i="21"/>
  <c r="MN176" i="21"/>
  <c r="MN114" i="21"/>
  <c r="MN63" i="21"/>
  <c r="MN311" i="21"/>
  <c r="MN95" i="21"/>
  <c r="MN96" i="21"/>
  <c r="MN130" i="21"/>
  <c r="MN202" i="21"/>
  <c r="MN14" i="21"/>
  <c r="MN216" i="21"/>
  <c r="MN111" i="21"/>
  <c r="MN306" i="21"/>
  <c r="MN276" i="21"/>
  <c r="MN210" i="21"/>
  <c r="MN197" i="21"/>
  <c r="MN84" i="21"/>
  <c r="MN272" i="21"/>
  <c r="MN226" i="21"/>
  <c r="MN13" i="21"/>
  <c r="MN165" i="21"/>
  <c r="MN70" i="21"/>
  <c r="MN302" i="21"/>
  <c r="MN69" i="21"/>
  <c r="MN178" i="21"/>
  <c r="MN157" i="21"/>
  <c r="MN164" i="21"/>
  <c r="MN45" i="21"/>
  <c r="MN180" i="21"/>
  <c r="MN73" i="21"/>
  <c r="MN7" i="21"/>
  <c r="MN199" i="21"/>
  <c r="MN293" i="21"/>
  <c r="MN97" i="21"/>
  <c r="MN126" i="21"/>
  <c r="MN80" i="21"/>
  <c r="MN162" i="21"/>
  <c r="MN251" i="21"/>
  <c r="MN219" i="21"/>
  <c r="MN297" i="21"/>
  <c r="MN309" i="21"/>
  <c r="MN147" i="21"/>
  <c r="MN312" i="21"/>
  <c r="MN182" i="21"/>
  <c r="MN151" i="21"/>
  <c r="MN163" i="21"/>
  <c r="MN78" i="21"/>
  <c r="MN107" i="21"/>
  <c r="MN56" i="21"/>
  <c r="MN247" i="21"/>
  <c r="MN27" i="21"/>
  <c r="MN125" i="21"/>
  <c r="MN71" i="21"/>
  <c r="MN123" i="21"/>
  <c r="MN102" i="21"/>
  <c r="MN100" i="21"/>
  <c r="MN244" i="21"/>
  <c r="MN231" i="21"/>
  <c r="MN315" i="21"/>
  <c r="MN83" i="21"/>
  <c r="MN258" i="21"/>
  <c r="MN289" i="21"/>
  <c r="MN161" i="21"/>
  <c r="MN233" i="21"/>
  <c r="MN246" i="21"/>
  <c r="MN238" i="21"/>
  <c r="MN38" i="21"/>
  <c r="MN35" i="21"/>
  <c r="MN6" i="21"/>
  <c r="MN52" i="21"/>
  <c r="HK28" i="21"/>
  <c r="HK77" i="21"/>
  <c r="HK92" i="21"/>
  <c r="HK235" i="21"/>
  <c r="HK188" i="21"/>
  <c r="HK82" i="21"/>
  <c r="HK118" i="21"/>
  <c r="HK237" i="21"/>
  <c r="HK79" i="21"/>
  <c r="HK186" i="21"/>
  <c r="HK180" i="21"/>
  <c r="HK225" i="21"/>
  <c r="HK275" i="21"/>
  <c r="HK233" i="21"/>
  <c r="HK226" i="21"/>
  <c r="HK311" i="21"/>
  <c r="HK12" i="21"/>
  <c r="HK81" i="21"/>
  <c r="HK100" i="21"/>
  <c r="HK214" i="21"/>
  <c r="HK269" i="21"/>
  <c r="HK13" i="21"/>
  <c r="HK53" i="21"/>
  <c r="HK49" i="21"/>
  <c r="HK206" i="21"/>
  <c r="HK174" i="21"/>
  <c r="HK285" i="21"/>
  <c r="HK104" i="21"/>
  <c r="HK99" i="21"/>
  <c r="HK221" i="21"/>
  <c r="HK290" i="21"/>
  <c r="HK34" i="21"/>
  <c r="HK243" i="21"/>
  <c r="HK151" i="21"/>
  <c r="HK280" i="21"/>
  <c r="HK37" i="21"/>
  <c r="HK96" i="21"/>
  <c r="HK67" i="21"/>
  <c r="HK57" i="21"/>
  <c r="HK256" i="21"/>
  <c r="HK182" i="21"/>
  <c r="HK286" i="21"/>
  <c r="HK6" i="21"/>
  <c r="HK80" i="21"/>
  <c r="HK297" i="21"/>
  <c r="HK59" i="21"/>
  <c r="HK196" i="21"/>
  <c r="HK259" i="21"/>
  <c r="HK268" i="21"/>
  <c r="HK197" i="21"/>
  <c r="HK264" i="21"/>
  <c r="HK276" i="21"/>
  <c r="HK85" i="21"/>
  <c r="HK116" i="21"/>
  <c r="HK193" i="21"/>
  <c r="HK148" i="21"/>
  <c r="HK111" i="21"/>
  <c r="HK230" i="21"/>
  <c r="HK23" i="21"/>
  <c r="HK216" i="21"/>
  <c r="HK87" i="21"/>
  <c r="HK258" i="21"/>
  <c r="HK265" i="21"/>
  <c r="HK117" i="21"/>
  <c r="HK294" i="21"/>
  <c r="HK10" i="21"/>
  <c r="HK32" i="21"/>
  <c r="HK145" i="21"/>
  <c r="HK165" i="21"/>
  <c r="HK257" i="21"/>
  <c r="HK86" i="21"/>
  <c r="HK44" i="21"/>
  <c r="HK66" i="21"/>
  <c r="HK84" i="21"/>
  <c r="HK183" i="21"/>
  <c r="HK231" i="21"/>
  <c r="HK191" i="21"/>
  <c r="HK239" i="21"/>
  <c r="HK29" i="21"/>
  <c r="HK36" i="21"/>
  <c r="HK9" i="21"/>
  <c r="HK51" i="21"/>
  <c r="HK246" i="21"/>
  <c r="HK75" i="21"/>
  <c r="HK287" i="21"/>
  <c r="HK204" i="21"/>
  <c r="HK266" i="21"/>
  <c r="HK185" i="21"/>
  <c r="HK142" i="21"/>
  <c r="HK289" i="21"/>
  <c r="HK103" i="21"/>
  <c r="HK50" i="21"/>
  <c r="HK154" i="21"/>
  <c r="HK240" i="21"/>
  <c r="HK316" i="21"/>
  <c r="HK93" i="21"/>
  <c r="HK97" i="21"/>
  <c r="HK88" i="21"/>
  <c r="HK73" i="21"/>
  <c r="HK247" i="21"/>
  <c r="HK161" i="21"/>
  <c r="HK238" i="21"/>
  <c r="HK127" i="21"/>
  <c r="HK83" i="21"/>
  <c r="HK170" i="21"/>
  <c r="HK195" i="21"/>
  <c r="HK260" i="21"/>
  <c r="HK65" i="21"/>
  <c r="HK190" i="21"/>
  <c r="HK288" i="21"/>
  <c r="HK21" i="21"/>
  <c r="HK253" i="21"/>
  <c r="HK58" i="21"/>
  <c r="HK175" i="21"/>
  <c r="HK61" i="21"/>
  <c r="HK162" i="21"/>
  <c r="HK262" i="21"/>
  <c r="HK181" i="21"/>
  <c r="HK62" i="21"/>
  <c r="HK274" i="21"/>
  <c r="HK205" i="21"/>
  <c r="HK56" i="21"/>
  <c r="HK91" i="21"/>
  <c r="HK227" i="21"/>
  <c r="HK47" i="21"/>
  <c r="HK152" i="21"/>
  <c r="HK309" i="21"/>
  <c r="HK217" i="21"/>
  <c r="HK94" i="21"/>
  <c r="HK168" i="21"/>
  <c r="HK310" i="21"/>
  <c r="HK31" i="21"/>
  <c r="HK8" i="21"/>
  <c r="HK242" i="21"/>
  <c r="HK158" i="21"/>
  <c r="HK291" i="21"/>
  <c r="HK30" i="21"/>
  <c r="HK95" i="21"/>
  <c r="HK255" i="21"/>
  <c r="HK302" i="21"/>
  <c r="HK211" i="21"/>
  <c r="HK163" i="21"/>
  <c r="HK213" i="21"/>
  <c r="HK45" i="21"/>
  <c r="HK17" i="21"/>
  <c r="HK187" i="21"/>
  <c r="HK293" i="21"/>
  <c r="HK147" i="21"/>
  <c r="HK192" i="21"/>
  <c r="HK241" i="21"/>
  <c r="HK7" i="21"/>
  <c r="HK156" i="21"/>
  <c r="HK19" i="21"/>
  <c r="HK199" i="21"/>
  <c r="HK202" i="21"/>
  <c r="HK78" i="21"/>
  <c r="HK155" i="21"/>
  <c r="HK251" i="21"/>
  <c r="HK271" i="21"/>
  <c r="HK55" i="21"/>
  <c r="HK41" i="21"/>
  <c r="HK178" i="21"/>
  <c r="HK166" i="21"/>
  <c r="HK317" i="21"/>
  <c r="HK48" i="21"/>
  <c r="HK153" i="21"/>
  <c r="HK90" i="21"/>
  <c r="HK134" i="21"/>
  <c r="HK46" i="21"/>
  <c r="HK101" i="21"/>
  <c r="HK263" i="21"/>
  <c r="HK194" i="21"/>
  <c r="HK136" i="21"/>
  <c r="HK220" i="21"/>
  <c r="HK219" i="21"/>
  <c r="HK107" i="21"/>
  <c r="HK69" i="21"/>
  <c r="HK133" i="21"/>
  <c r="HK313" i="21"/>
  <c r="HK52" i="21"/>
  <c r="HK33" i="21"/>
  <c r="HK114" i="21"/>
  <c r="HK248" i="21"/>
  <c r="HK315" i="21"/>
  <c r="HK130" i="21"/>
  <c r="HK131" i="21"/>
  <c r="HK261" i="21"/>
  <c r="HK312" i="21"/>
  <c r="HK169" i="21"/>
  <c r="HK76" i="21"/>
  <c r="HK173" i="21"/>
  <c r="HK299" i="21"/>
  <c r="HK18" i="21"/>
  <c r="HK198" i="21"/>
  <c r="HK304" i="21"/>
  <c r="HK98" i="21"/>
  <c r="HK164" i="21"/>
  <c r="HK126" i="21"/>
  <c r="HK254" i="21"/>
  <c r="HK11" i="21"/>
  <c r="HK125" i="21"/>
  <c r="HK267" i="21"/>
  <c r="HK171" i="21"/>
  <c r="HK245" i="21"/>
  <c r="HK119" i="21"/>
  <c r="HK277" i="21"/>
  <c r="HK68" i="21"/>
  <c r="HK189" i="21"/>
  <c r="HK224" i="21"/>
  <c r="HK14" i="21"/>
  <c r="HK249" i="21"/>
  <c r="HK38" i="21"/>
  <c r="HK105" i="21"/>
  <c r="HK179" i="21"/>
  <c r="HK208" i="21"/>
  <c r="HK283" i="21"/>
  <c r="HK40" i="21"/>
  <c r="HK20" i="21"/>
  <c r="HK89" i="21"/>
  <c r="HK121" i="21"/>
  <c r="HK135" i="21"/>
  <c r="HK284" i="21"/>
  <c r="HK24" i="21"/>
  <c r="HK144" i="21"/>
  <c r="HK223" i="21"/>
  <c r="HK26" i="21"/>
  <c r="HK120" i="21"/>
  <c r="HK228" i="21"/>
  <c r="HK292" i="21"/>
  <c r="HK60" i="21"/>
  <c r="HK112" i="21"/>
  <c r="HK115" i="21"/>
  <c r="HK250" i="21"/>
  <c r="HK301" i="21"/>
  <c r="HK16" i="21"/>
  <c r="HK128" i="21"/>
  <c r="HK149" i="21"/>
  <c r="HK218" i="21"/>
  <c r="HK278" i="21"/>
  <c r="HK140" i="21"/>
  <c r="HK303" i="21"/>
  <c r="HK64" i="21"/>
  <c r="HK143" i="21"/>
  <c r="HK160" i="21"/>
  <c r="HK172" i="21"/>
  <c r="HK200" i="21"/>
  <c r="HK122" i="21"/>
  <c r="HK35" i="21"/>
  <c r="HK236" i="21"/>
  <c r="HK306" i="21"/>
  <c r="HK146" i="21"/>
  <c r="HK167" i="21"/>
  <c r="HK25" i="21"/>
  <c r="HK234" i="21"/>
  <c r="HK109" i="21"/>
  <c r="HK141" i="21"/>
  <c r="HK22" i="21"/>
  <c r="HK39" i="21"/>
  <c r="HK71" i="21"/>
  <c r="HK209" i="21"/>
  <c r="HK43" i="21"/>
  <c r="HK222" i="21"/>
  <c r="HK305" i="21"/>
  <c r="HK296" i="21"/>
  <c r="HK113" i="21"/>
  <c r="HK229" i="21"/>
  <c r="HK295" i="21"/>
  <c r="HK281" i="21"/>
  <c r="HK72" i="21"/>
  <c r="HK282" i="21"/>
  <c r="HK232" i="21"/>
  <c r="HK279" i="21"/>
  <c r="HK106" i="21"/>
  <c r="HK201" i="21"/>
  <c r="HK177" i="21"/>
  <c r="HK137" i="21"/>
  <c r="HK272" i="21"/>
  <c r="HK132" i="21"/>
  <c r="HK273" i="21"/>
  <c r="HK138" i="21"/>
  <c r="HK270" i="21"/>
  <c r="HK27" i="21"/>
  <c r="HK210" i="21"/>
  <c r="HK123" i="21"/>
  <c r="HK184" i="21"/>
  <c r="HK244" i="21"/>
  <c r="HK74" i="21"/>
  <c r="HK252" i="21"/>
  <c r="HK63" i="21"/>
  <c r="HK212" i="21"/>
  <c r="HK314" i="21"/>
  <c r="HK70" i="21"/>
  <c r="HK203" i="21"/>
  <c r="HK129" i="21"/>
  <c r="HK207" i="21"/>
  <c r="HK308" i="21"/>
  <c r="HK157" i="21"/>
  <c r="HK102" i="21"/>
  <c r="HK215" i="21"/>
  <c r="HK124" i="21"/>
  <c r="HK300" i="21"/>
  <c r="HK42" i="21"/>
  <c r="HK159" i="21"/>
  <c r="HK54" i="21"/>
  <c r="HK110" i="21"/>
  <c r="HK298" i="21"/>
  <c r="HK150" i="21"/>
  <c r="HK176" i="21"/>
  <c r="HK15" i="21"/>
  <c r="HK108" i="21"/>
  <c r="HK307" i="21"/>
  <c r="HK139" i="21"/>
  <c r="GM187" i="21"/>
  <c r="GM102" i="21"/>
  <c r="GM149" i="21"/>
  <c r="GM85" i="21"/>
  <c r="GM165" i="21"/>
  <c r="GM258" i="21"/>
  <c r="GQ258" i="21" s="1"/>
  <c r="GM36" i="21"/>
  <c r="GQ36" i="21" s="1"/>
  <c r="GM15" i="21"/>
  <c r="GQ15" i="21" s="1"/>
  <c r="GM147" i="21"/>
  <c r="GM181" i="21"/>
  <c r="GM145" i="21"/>
  <c r="GM315" i="21"/>
  <c r="GM19" i="21"/>
  <c r="GM25" i="21"/>
  <c r="GQ25" i="21" s="1"/>
  <c r="GM142" i="21"/>
  <c r="GQ142" i="21" s="1"/>
  <c r="GM176" i="21"/>
  <c r="GM314" i="21"/>
  <c r="GQ314" i="21" s="1"/>
  <c r="GM33" i="21"/>
  <c r="GM163" i="21"/>
  <c r="GQ163" i="21" s="1"/>
  <c r="GM255" i="21"/>
  <c r="GM285" i="21"/>
  <c r="GQ285" i="21" s="1"/>
  <c r="GM32" i="21"/>
  <c r="GQ32" i="21" s="1"/>
  <c r="GM140" i="21"/>
  <c r="GQ140" i="21" s="1"/>
  <c r="GM115" i="21"/>
  <c r="GM238" i="21"/>
  <c r="GM128" i="21"/>
  <c r="GM62" i="21"/>
  <c r="GM13" i="21"/>
  <c r="GQ13" i="21" s="1"/>
  <c r="GM300" i="21"/>
  <c r="GQ300" i="21" s="1"/>
  <c r="GM307" i="21"/>
  <c r="GM261" i="21"/>
  <c r="GQ261" i="21" s="1"/>
  <c r="GM74" i="21"/>
  <c r="GQ74" i="21" s="1"/>
  <c r="GM172" i="21"/>
  <c r="GM249" i="21"/>
  <c r="GM237" i="21"/>
  <c r="GM61" i="21"/>
  <c r="GM168" i="21"/>
  <c r="GQ168" i="21" s="1"/>
  <c r="GM167" i="21"/>
  <c r="GQ167" i="21" s="1"/>
  <c r="GM289" i="21"/>
  <c r="GQ289" i="21" s="1"/>
  <c r="GM68" i="21"/>
  <c r="GM35" i="21"/>
  <c r="GM53" i="21"/>
  <c r="GM120" i="21"/>
  <c r="GM214" i="21"/>
  <c r="GM210" i="21"/>
  <c r="GQ210" i="21" s="1"/>
  <c r="GM69" i="21"/>
  <c r="GQ69" i="21" s="1"/>
  <c r="GM22" i="21"/>
  <c r="GQ22" i="21" s="1"/>
  <c r="GM207" i="21"/>
  <c r="GQ207" i="21" s="1"/>
  <c r="GM154" i="21"/>
  <c r="GM124" i="21"/>
  <c r="GQ124" i="21" s="1"/>
  <c r="GM44" i="21"/>
  <c r="GM80" i="21"/>
  <c r="GM137" i="21"/>
  <c r="GQ137" i="21" s="1"/>
  <c r="GM283" i="21"/>
  <c r="GQ283" i="21" s="1"/>
  <c r="GM87" i="21"/>
  <c r="GQ87" i="21" s="1"/>
  <c r="GM130" i="21"/>
  <c r="GM177" i="21"/>
  <c r="GM48" i="21"/>
  <c r="GM173" i="21"/>
  <c r="GM46" i="21"/>
  <c r="GQ46" i="21" s="1"/>
  <c r="GM250" i="21"/>
  <c r="GQ250" i="21" s="1"/>
  <c r="GM178" i="21"/>
  <c r="GQ178" i="21" s="1"/>
  <c r="GM198" i="21"/>
  <c r="GQ198" i="21" s="1"/>
  <c r="GM23" i="21"/>
  <c r="GQ23" i="21" s="1"/>
  <c r="GM179" i="21"/>
  <c r="GQ179" i="21" s="1"/>
  <c r="GM223" i="21"/>
  <c r="GM275" i="21"/>
  <c r="GM157" i="21"/>
  <c r="GM189" i="21"/>
  <c r="GQ189" i="21" s="1"/>
  <c r="GM67" i="21"/>
  <c r="GQ67" i="21" s="1"/>
  <c r="GM251" i="21"/>
  <c r="GQ251" i="21" s="1"/>
  <c r="GM146" i="21"/>
  <c r="GQ146" i="21" s="1"/>
  <c r="GM116" i="21"/>
  <c r="GM226" i="21"/>
  <c r="GM298" i="21"/>
  <c r="GM254" i="21"/>
  <c r="GM17" i="21"/>
  <c r="GQ17" i="21" s="1"/>
  <c r="GM63" i="21"/>
  <c r="GQ63" i="21" s="1"/>
  <c r="GM160" i="21"/>
  <c r="GQ160" i="21" s="1"/>
  <c r="GM38" i="21"/>
  <c r="GQ38" i="21" s="1"/>
  <c r="GM246" i="21"/>
  <c r="GM170" i="21"/>
  <c r="GQ170" i="21" s="1"/>
  <c r="GM213" i="21"/>
  <c r="GM222" i="21"/>
  <c r="GM196" i="21"/>
  <c r="GQ196" i="21" s="1"/>
  <c r="GM280" i="21"/>
  <c r="GM18" i="21"/>
  <c r="GQ18" i="21" s="1"/>
  <c r="GM52" i="21"/>
  <c r="GM29" i="21"/>
  <c r="GM123" i="21"/>
  <c r="GM186" i="21"/>
  <c r="GM152" i="21"/>
  <c r="GQ152" i="21" s="1"/>
  <c r="GM81" i="21"/>
  <c r="GQ81" i="21" s="1"/>
  <c r="GM241" i="21"/>
  <c r="GQ241" i="21" s="1"/>
  <c r="GM266" i="21"/>
  <c r="GQ266" i="21" s="1"/>
  <c r="GM21" i="21"/>
  <c r="GQ21" i="21" s="1"/>
  <c r="GM51" i="21"/>
  <c r="GM161" i="21"/>
  <c r="GM269" i="21"/>
  <c r="GM122" i="21"/>
  <c r="GM94" i="21"/>
  <c r="GQ94" i="21" s="1"/>
  <c r="GM88" i="21"/>
  <c r="GQ88" i="21" s="1"/>
  <c r="GM284" i="21"/>
  <c r="GQ284" i="21" s="1"/>
  <c r="GM92" i="21"/>
  <c r="GQ92" i="21" s="1"/>
  <c r="GM220" i="21"/>
  <c r="GQ220" i="21" s="1"/>
  <c r="GM242" i="21"/>
  <c r="GM73" i="21"/>
  <c r="GM121" i="21"/>
  <c r="GM217" i="21"/>
  <c r="GM77" i="21"/>
  <c r="GQ77" i="21" s="1"/>
  <c r="GM139" i="21"/>
  <c r="GQ139" i="21" s="1"/>
  <c r="GM99" i="21"/>
  <c r="GQ99" i="21" s="1"/>
  <c r="GM311" i="21"/>
  <c r="GQ311" i="21" s="1"/>
  <c r="GM156" i="21"/>
  <c r="GM192" i="21"/>
  <c r="GM227" i="21"/>
  <c r="GM224" i="21"/>
  <c r="GM55" i="21"/>
  <c r="GQ55" i="21" s="1"/>
  <c r="GM82" i="21"/>
  <c r="GQ82" i="21" s="1"/>
  <c r="GM292" i="21"/>
  <c r="GQ292" i="21" s="1"/>
  <c r="GM301" i="21"/>
  <c r="GM71" i="21"/>
  <c r="GM65" i="21"/>
  <c r="GM90" i="21"/>
  <c r="GM297" i="21"/>
  <c r="GQ297" i="21" s="1"/>
  <c r="GM309" i="21"/>
  <c r="GQ309" i="21" s="1"/>
  <c r="GM59" i="21"/>
  <c r="GQ59" i="21" s="1"/>
  <c r="GM174" i="21"/>
  <c r="GQ174" i="21" s="1"/>
  <c r="GM93" i="21"/>
  <c r="GM276" i="21"/>
  <c r="GM143" i="21"/>
  <c r="GM216" i="21"/>
  <c r="GM11" i="21"/>
  <c r="GM106" i="21"/>
  <c r="GQ106" i="21" s="1"/>
  <c r="GM243" i="21"/>
  <c r="GQ243" i="21" s="1"/>
  <c r="GM14" i="21"/>
  <c r="GM54" i="21"/>
  <c r="GM291" i="21"/>
  <c r="GM221" i="21"/>
  <c r="GM272" i="21"/>
  <c r="GM126" i="21"/>
  <c r="GQ126" i="21" s="1"/>
  <c r="GM169" i="21"/>
  <c r="GM118" i="21"/>
  <c r="GQ118" i="21" s="1"/>
  <c r="GM50" i="21"/>
  <c r="GM171" i="21"/>
  <c r="GM129" i="21"/>
  <c r="GM274" i="21"/>
  <c r="GM290" i="21"/>
  <c r="GM265" i="21"/>
  <c r="GQ265" i="21" s="1"/>
  <c r="GM37" i="21"/>
  <c r="GQ37" i="21" s="1"/>
  <c r="GM194" i="21"/>
  <c r="GQ194" i="21" s="1"/>
  <c r="GM100" i="21"/>
  <c r="GM295" i="21"/>
  <c r="GM244" i="21"/>
  <c r="GM20" i="21"/>
  <c r="GM260" i="21"/>
  <c r="GM195" i="21"/>
  <c r="GM208" i="21"/>
  <c r="GQ208" i="21" s="1"/>
  <c r="GM70" i="21"/>
  <c r="GQ70" i="21" s="1"/>
  <c r="GM248" i="21"/>
  <c r="GQ248" i="21" s="1"/>
  <c r="GM41" i="21"/>
  <c r="GM204" i="21"/>
  <c r="GM188" i="21"/>
  <c r="GM316" i="21"/>
  <c r="GM95" i="21"/>
  <c r="GQ95" i="21" s="1"/>
  <c r="GM197" i="21"/>
  <c r="GQ197" i="21" s="1"/>
  <c r="GM270" i="21"/>
  <c r="GQ270" i="21" s="1"/>
  <c r="GM57" i="21"/>
  <c r="GM219" i="21"/>
  <c r="GQ219" i="21" s="1"/>
  <c r="GM306" i="21"/>
  <c r="GM58" i="21"/>
  <c r="GM247" i="21"/>
  <c r="GM43" i="21"/>
  <c r="GQ43" i="21" s="1"/>
  <c r="GM114" i="21"/>
  <c r="GQ114" i="21" s="1"/>
  <c r="GM133" i="21"/>
  <c r="GQ133" i="21" s="1"/>
  <c r="GM312" i="21"/>
  <c r="GM127" i="21"/>
  <c r="GQ127" i="21" s="1"/>
  <c r="GM308" i="21"/>
  <c r="GQ308" i="21" s="1"/>
  <c r="GM45" i="21"/>
  <c r="GM191" i="21"/>
  <c r="GQ191" i="21" s="1"/>
  <c r="GM239" i="21"/>
  <c r="GQ239" i="21" s="1"/>
  <c r="GM78" i="21"/>
  <c r="GM206" i="21"/>
  <c r="GQ206" i="21" s="1"/>
  <c r="GM184" i="21"/>
  <c r="GQ184" i="21" s="1"/>
  <c r="GM232" i="21"/>
  <c r="GQ232" i="21" s="1"/>
  <c r="GM34" i="21"/>
  <c r="GM105" i="21"/>
  <c r="GM201" i="21"/>
  <c r="GQ201" i="21" s="1"/>
  <c r="GM277" i="21"/>
  <c r="GM144" i="21"/>
  <c r="GM215" i="21"/>
  <c r="GQ215" i="21" s="1"/>
  <c r="GM228" i="21"/>
  <c r="GM281" i="21"/>
  <c r="GQ281" i="21" s="1"/>
  <c r="GM30" i="21"/>
  <c r="GM302" i="21"/>
  <c r="GM104" i="21"/>
  <c r="GM164" i="21"/>
  <c r="GQ164" i="21" s="1"/>
  <c r="GM267" i="21"/>
  <c r="GM10" i="21"/>
  <c r="GQ10" i="21" s="1"/>
  <c r="GM109" i="21"/>
  <c r="GQ109" i="21" s="1"/>
  <c r="GM229" i="21"/>
  <c r="GM268" i="21"/>
  <c r="GM200" i="21"/>
  <c r="GM230" i="21"/>
  <c r="GQ230" i="21" s="1"/>
  <c r="GM218" i="21"/>
  <c r="GQ218" i="21" s="1"/>
  <c r="GM134" i="21"/>
  <c r="GQ134" i="21" s="1"/>
  <c r="GM131" i="21"/>
  <c r="GQ131" i="21" s="1"/>
  <c r="GM108" i="21"/>
  <c r="GM313" i="21"/>
  <c r="GM7" i="21"/>
  <c r="GM107" i="21"/>
  <c r="GM273" i="21"/>
  <c r="GM125" i="21"/>
  <c r="GQ125" i="21" s="1"/>
  <c r="GM209" i="21"/>
  <c r="GQ209" i="21" s="1"/>
  <c r="GM16" i="21"/>
  <c r="GQ16" i="21" s="1"/>
  <c r="GM101" i="21"/>
  <c r="GQ101" i="21" s="1"/>
  <c r="GM257" i="21"/>
  <c r="GQ257" i="21" s="1"/>
  <c r="GM293" i="21"/>
  <c r="GM27" i="21"/>
  <c r="GM182" i="21"/>
  <c r="GM42" i="21"/>
  <c r="GQ42" i="21" s="1"/>
  <c r="GM282" i="21"/>
  <c r="GQ282" i="21" s="1"/>
  <c r="GM96" i="21"/>
  <c r="GQ96" i="21" s="1"/>
  <c r="GM303" i="21"/>
  <c r="GM263" i="21"/>
  <c r="GM79" i="21"/>
  <c r="GM113" i="21"/>
  <c r="GM162" i="21"/>
  <c r="GQ162" i="21" s="1"/>
  <c r="GM49" i="21"/>
  <c r="GQ49" i="21" s="1"/>
  <c r="GM89" i="21"/>
  <c r="GQ89" i="21" s="1"/>
  <c r="GM259" i="21"/>
  <c r="GQ259" i="21" s="1"/>
  <c r="GM166" i="21"/>
  <c r="GQ166" i="21" s="1"/>
  <c r="GM225" i="21"/>
  <c r="GM264" i="21"/>
  <c r="GM86" i="21"/>
  <c r="GM256" i="21"/>
  <c r="GQ256" i="21" s="1"/>
  <c r="GM175" i="21"/>
  <c r="GM8" i="21"/>
  <c r="GQ8" i="21" s="1"/>
  <c r="GM98" i="21"/>
  <c r="GQ98" i="21" s="1"/>
  <c r="GM262" i="21"/>
  <c r="GM150" i="21"/>
  <c r="GQ150" i="21" s="1"/>
  <c r="GM180" i="21"/>
  <c r="GM185" i="21"/>
  <c r="GM151" i="21"/>
  <c r="GM159" i="21"/>
  <c r="GQ159" i="21" s="1"/>
  <c r="GM286" i="21"/>
  <c r="GM12" i="21"/>
  <c r="GQ12" i="21" s="1"/>
  <c r="GM148" i="21"/>
  <c r="GM141" i="21"/>
  <c r="GQ141" i="21" s="1"/>
  <c r="GM211" i="21"/>
  <c r="GM31" i="21"/>
  <c r="GM110" i="21"/>
  <c r="GM287" i="21"/>
  <c r="GM253" i="21"/>
  <c r="GM76" i="21"/>
  <c r="GQ76" i="21" s="1"/>
  <c r="GM39" i="21"/>
  <c r="GQ39" i="21" s="1"/>
  <c r="GM155" i="21"/>
  <c r="GM202" i="21"/>
  <c r="GM26" i="21"/>
  <c r="GM235" i="21"/>
  <c r="GM47" i="21"/>
  <c r="GQ47" i="21" s="1"/>
  <c r="GM183" i="21"/>
  <c r="GQ183" i="21" s="1"/>
  <c r="GM153" i="21"/>
  <c r="GQ153" i="21" s="1"/>
  <c r="GM138" i="21"/>
  <c r="GQ138" i="21" s="1"/>
  <c r="GM305" i="21"/>
  <c r="GQ305" i="21" s="1"/>
  <c r="GM40" i="21"/>
  <c r="GM233" i="21"/>
  <c r="GM317" i="21"/>
  <c r="GM296" i="21"/>
  <c r="GM103" i="21"/>
  <c r="GQ103" i="21" s="1"/>
  <c r="GM75" i="21"/>
  <c r="GQ75" i="21" s="1"/>
  <c r="GM299" i="21"/>
  <c r="GQ299" i="21" s="1"/>
  <c r="GM84" i="21"/>
  <c r="GM236" i="21"/>
  <c r="GM205" i="21"/>
  <c r="GM278" i="21"/>
  <c r="GM9" i="21"/>
  <c r="GQ9" i="21" s="1"/>
  <c r="GM117" i="21"/>
  <c r="GQ117" i="21" s="1"/>
  <c r="GM231" i="21"/>
  <c r="GQ231" i="21" s="1"/>
  <c r="GM245" i="21"/>
  <c r="GM66" i="21"/>
  <c r="GM158" i="21"/>
  <c r="GM294" i="21"/>
  <c r="GQ294" i="21" s="1"/>
  <c r="GM72" i="21"/>
  <c r="GM111" i="21"/>
  <c r="GQ111" i="21" s="1"/>
  <c r="GM271" i="21"/>
  <c r="GQ271" i="21" s="1"/>
  <c r="GM119" i="21"/>
  <c r="GQ119" i="21" s="1"/>
  <c r="GM304" i="21"/>
  <c r="GM136" i="21"/>
  <c r="GM240" i="21"/>
  <c r="GM212" i="21"/>
  <c r="GQ212" i="21" s="1"/>
  <c r="GM56" i="21"/>
  <c r="GM91" i="21"/>
  <c r="GQ91" i="21" s="1"/>
  <c r="GM97" i="21"/>
  <c r="GQ97" i="21" s="1"/>
  <c r="GM132" i="21"/>
  <c r="GQ132" i="21" s="1"/>
  <c r="GM234" i="21"/>
  <c r="GM199" i="21"/>
  <c r="GM24" i="21"/>
  <c r="GM203" i="21"/>
  <c r="GQ203" i="21" s="1"/>
  <c r="GM83" i="21"/>
  <c r="GM112" i="21"/>
  <c r="GQ112" i="21" s="1"/>
  <c r="GM190" i="21"/>
  <c r="GQ190" i="21" s="1"/>
  <c r="GM64" i="21"/>
  <c r="GQ64" i="21" s="1"/>
  <c r="GM288" i="21"/>
  <c r="GQ288" i="21" s="1"/>
  <c r="GM60" i="21"/>
  <c r="GM135" i="21"/>
  <c r="GQ135" i="21" s="1"/>
  <c r="GM310" i="21"/>
  <c r="GM28" i="21"/>
  <c r="GM193" i="21"/>
  <c r="GQ193" i="21" s="1"/>
  <c r="GM252" i="21"/>
  <c r="GM279" i="21"/>
  <c r="GQ279" i="21" s="1"/>
  <c r="GM6" i="21"/>
  <c r="GQ6" i="21" s="1"/>
  <c r="EE106" i="21"/>
  <c r="EE167" i="21"/>
  <c r="EE92" i="21"/>
  <c r="EE204" i="21"/>
  <c r="EE283" i="21"/>
  <c r="EE115" i="21"/>
  <c r="EE215" i="21"/>
  <c r="EE281" i="21"/>
  <c r="EE219" i="21"/>
  <c r="EE148" i="21"/>
  <c r="EE297" i="21"/>
  <c r="EE305" i="21"/>
  <c r="EE220" i="21"/>
  <c r="EE85" i="21"/>
  <c r="EE53" i="21"/>
  <c r="EE123" i="21"/>
  <c r="EE225" i="21"/>
  <c r="EE39" i="21"/>
  <c r="EE134" i="21"/>
  <c r="EE116" i="21"/>
  <c r="EE222" i="21"/>
  <c r="EE180" i="21"/>
  <c r="EE100" i="21"/>
  <c r="EE210" i="21"/>
  <c r="EE296" i="21"/>
  <c r="EE209" i="21"/>
  <c r="EE28" i="21"/>
  <c r="EE119" i="21"/>
  <c r="EE176" i="21"/>
  <c r="EE245" i="21"/>
  <c r="EE67" i="21"/>
  <c r="EE138" i="21"/>
  <c r="EE182" i="21"/>
  <c r="EE259" i="21"/>
  <c r="EE80" i="21"/>
  <c r="EE107" i="21"/>
  <c r="EE206" i="21"/>
  <c r="EE193" i="21"/>
  <c r="EE68" i="21"/>
  <c r="EE139" i="21"/>
  <c r="EE188" i="21"/>
  <c r="EE286" i="21"/>
  <c r="EE69" i="21"/>
  <c r="EE151" i="21"/>
  <c r="EE194" i="21"/>
  <c r="EE290" i="21"/>
  <c r="EE143" i="21"/>
  <c r="EE159" i="21"/>
  <c r="EE179" i="21"/>
  <c r="EE252" i="21"/>
  <c r="EE79" i="21"/>
  <c r="EE178" i="21"/>
  <c r="EE241" i="21"/>
  <c r="EE310" i="21"/>
  <c r="EE81" i="21"/>
  <c r="EE147" i="21"/>
  <c r="EE214" i="21"/>
  <c r="EE201" i="21"/>
  <c r="EE89" i="21"/>
  <c r="EE57" i="21"/>
  <c r="EE202" i="21"/>
  <c r="EE229" i="21"/>
  <c r="EE309" i="21"/>
  <c r="EE16" i="21"/>
  <c r="EE146" i="21"/>
  <c r="EE126" i="21"/>
  <c r="EE175" i="21"/>
  <c r="EE314" i="21"/>
  <c r="EE25" i="21"/>
  <c r="EE18" i="21"/>
  <c r="EE135" i="21"/>
  <c r="EE124" i="21"/>
  <c r="EE223" i="21"/>
  <c r="EE114" i="21"/>
  <c r="EE156" i="21"/>
  <c r="EE127" i="21"/>
  <c r="EE181" i="21"/>
  <c r="EE315" i="21"/>
  <c r="EE23" i="21"/>
  <c r="EE165" i="21"/>
  <c r="EE128" i="21"/>
  <c r="EE187" i="21"/>
  <c r="EE316" i="21"/>
  <c r="EE78" i="21"/>
  <c r="EE105" i="21"/>
  <c r="EE189" i="21"/>
  <c r="EE177" i="21"/>
  <c r="EE71" i="21"/>
  <c r="EE130" i="21"/>
  <c r="EE234" i="21"/>
  <c r="EE270" i="21"/>
  <c r="EE26" i="21"/>
  <c r="EE136" i="21"/>
  <c r="EE132" i="21"/>
  <c r="EE244" i="21"/>
  <c r="EE282" i="21"/>
  <c r="EE101" i="21"/>
  <c r="EE242" i="21"/>
  <c r="EE145" i="21"/>
  <c r="EE14" i="21"/>
  <c r="EE35" i="21"/>
  <c r="EE158" i="21"/>
  <c r="EE237" i="21"/>
  <c r="EE274" i="21"/>
  <c r="EE45" i="21"/>
  <c r="EE157" i="21"/>
  <c r="EE9" i="21"/>
  <c r="EE72" i="21"/>
  <c r="EE235" i="21"/>
  <c r="EE257" i="21"/>
  <c r="EE311" i="21"/>
  <c r="EE22" i="21"/>
  <c r="EE59" i="21"/>
  <c r="EE171" i="21"/>
  <c r="EE243" i="21"/>
  <c r="EE275" i="21"/>
  <c r="EE280" i="21"/>
  <c r="EE31" i="21"/>
  <c r="EE11" i="21"/>
  <c r="EE131" i="21"/>
  <c r="EE249" i="21"/>
  <c r="EE271" i="21"/>
  <c r="EE160" i="21"/>
  <c r="EE110" i="21"/>
  <c r="EE74" i="21"/>
  <c r="EE260" i="21"/>
  <c r="EE263" i="21"/>
  <c r="EE86" i="21"/>
  <c r="EE40" i="21"/>
  <c r="EE63" i="21"/>
  <c r="EE42" i="21"/>
  <c r="EE295" i="21"/>
  <c r="EE224" i="21"/>
  <c r="EE83" i="21"/>
  <c r="EE51" i="21"/>
  <c r="EE121" i="21"/>
  <c r="EE192" i="21"/>
  <c r="EE261" i="21"/>
  <c r="EE155" i="21"/>
  <c r="EE97" i="21"/>
  <c r="EE12" i="21"/>
  <c r="EE117" i="21"/>
  <c r="EE304" i="21"/>
  <c r="EE267" i="21"/>
  <c r="EE111" i="21"/>
  <c r="EE142" i="21"/>
  <c r="EE278" i="21"/>
  <c r="EE231" i="21"/>
  <c r="EE10" i="21"/>
  <c r="EE87" i="21"/>
  <c r="EE55" i="21"/>
  <c r="EE166" i="21"/>
  <c r="EE227" i="21"/>
  <c r="EE293" i="21"/>
  <c r="EE76" i="21"/>
  <c r="EE103" i="21"/>
  <c r="EE300" i="21"/>
  <c r="EE161" i="21"/>
  <c r="EE77" i="21"/>
  <c r="EE104" i="21"/>
  <c r="EE183" i="21"/>
  <c r="EE169" i="21"/>
  <c r="EE203" i="21"/>
  <c r="EE196" i="21"/>
  <c r="EE90" i="21"/>
  <c r="EE291" i="21"/>
  <c r="EE213" i="21"/>
  <c r="EE195" i="21"/>
  <c r="EE185" i="21"/>
  <c r="EE88" i="21"/>
  <c r="EE56" i="21"/>
  <c r="EE190" i="21"/>
  <c r="EE228" i="21"/>
  <c r="EE301" i="21"/>
  <c r="EE91" i="21"/>
  <c r="EE65" i="21"/>
  <c r="EE58" i="21"/>
  <c r="EE233" i="21"/>
  <c r="EE240" i="21"/>
  <c r="EE113" i="21"/>
  <c r="EE198" i="21"/>
  <c r="EE246" i="21"/>
  <c r="EE218" i="21"/>
  <c r="EE30" i="21"/>
  <c r="EE197" i="21"/>
  <c r="EE276" i="21"/>
  <c r="EE133" i="21"/>
  <c r="EE221" i="21"/>
  <c r="EE307" i="21"/>
  <c r="EE216" i="21"/>
  <c r="EE174" i="21"/>
  <c r="EE288" i="21"/>
  <c r="EE312" i="21"/>
  <c r="EE95" i="21"/>
  <c r="EE236" i="21"/>
  <c r="EE109" i="21"/>
  <c r="EE66" i="21"/>
  <c r="EE262" i="21"/>
  <c r="EE277" i="21"/>
  <c r="EE43" i="21"/>
  <c r="EE163" i="21"/>
  <c r="EE21" i="21"/>
  <c r="EE170" i="21"/>
  <c r="EE82" i="21"/>
  <c r="EE264" i="21"/>
  <c r="EE303" i="21"/>
  <c r="EE164" i="21"/>
  <c r="EE306" i="21"/>
  <c r="EE98" i="21"/>
  <c r="EE266" i="21"/>
  <c r="EE15" i="21"/>
  <c r="EE150" i="21"/>
  <c r="EE272" i="21"/>
  <c r="EE34" i="21"/>
  <c r="EE140" i="21"/>
  <c r="EE238" i="21"/>
  <c r="EE120" i="21"/>
  <c r="EE253" i="21"/>
  <c r="EE33" i="21"/>
  <c r="EE84" i="21"/>
  <c r="EE122" i="21"/>
  <c r="EE269" i="21"/>
  <c r="EE7" i="21"/>
  <c r="EE129" i="21"/>
  <c r="EE149" i="21"/>
  <c r="EE285" i="21"/>
  <c r="EE41" i="21"/>
  <c r="EE50" i="21"/>
  <c r="EE232" i="21"/>
  <c r="EE94" i="21"/>
  <c r="EE302" i="21"/>
  <c r="EE96" i="21"/>
  <c r="EE251" i="21"/>
  <c r="EE317" i="21"/>
  <c r="EE8" i="21"/>
  <c r="EE49" i="21"/>
  <c r="EE247" i="21"/>
  <c r="EE141" i="21"/>
  <c r="EE173" i="21"/>
  <c r="EE38" i="21"/>
  <c r="EE294" i="21"/>
  <c r="EE199" i="21"/>
  <c r="EE152" i="21"/>
  <c r="EE118" i="21"/>
  <c r="EE268" i="21"/>
  <c r="EE29" i="21"/>
  <c r="EE27" i="21"/>
  <c r="EE207" i="21"/>
  <c r="EE75" i="21"/>
  <c r="EE250" i="21"/>
  <c r="EE60" i="21"/>
  <c r="EE254" i="21"/>
  <c r="EE186" i="21"/>
  <c r="EE108" i="21"/>
  <c r="EE212" i="21"/>
  <c r="EE289" i="21"/>
  <c r="EE73" i="21"/>
  <c r="EE292" i="21"/>
  <c r="EE172" i="21"/>
  <c r="EE217" i="21"/>
  <c r="EE93" i="21"/>
  <c r="EE256" i="21"/>
  <c r="EE162" i="21"/>
  <c r="EE287" i="21"/>
  <c r="EE70" i="21"/>
  <c r="EE211" i="21"/>
  <c r="EE62" i="21"/>
  <c r="EE299" i="21"/>
  <c r="EE19" i="21"/>
  <c r="EE284" i="21"/>
  <c r="EE137" i="21"/>
  <c r="EE255" i="21"/>
  <c r="EE36" i="21"/>
  <c r="EE184" i="21"/>
  <c r="EE239" i="21"/>
  <c r="EE52" i="21"/>
  <c r="EE200" i="21"/>
  <c r="EE191" i="21"/>
  <c r="EE205" i="21"/>
  <c r="EE298" i="21"/>
  <c r="EE226" i="21"/>
  <c r="EE64" i="21"/>
  <c r="EE308" i="21"/>
  <c r="EE32" i="21"/>
  <c r="EE125" i="21"/>
  <c r="EE313" i="21"/>
  <c r="EE99" i="21"/>
  <c r="EE230" i="21"/>
  <c r="EE208" i="21"/>
  <c r="EE144" i="21"/>
  <c r="EE248" i="21"/>
  <c r="EE61" i="21"/>
  <c r="EE258" i="21"/>
  <c r="EE54" i="21"/>
  <c r="EE279" i="21"/>
  <c r="EE20" i="21"/>
  <c r="EE168" i="21"/>
  <c r="EE6" i="21"/>
  <c r="EE154" i="21"/>
  <c r="EE273" i="21"/>
  <c r="EE102" i="21"/>
  <c r="EE153" i="21"/>
  <c r="EE265" i="21"/>
  <c r="EE24" i="21"/>
  <c r="EE48" i="21"/>
  <c r="EE44" i="21"/>
  <c r="EE17" i="21"/>
  <c r="EE46" i="21"/>
  <c r="EE37" i="21"/>
  <c r="EE13" i="21"/>
  <c r="EE112" i="21"/>
  <c r="EE47" i="21"/>
  <c r="EQ180" i="21"/>
  <c r="EQ175" i="21"/>
  <c r="EQ156" i="21"/>
  <c r="EQ311" i="21"/>
  <c r="EQ18" i="21"/>
  <c r="EQ78" i="21"/>
  <c r="EQ187" i="21"/>
  <c r="EQ114" i="21"/>
  <c r="EQ249" i="21"/>
  <c r="EQ128" i="21"/>
  <c r="EQ97" i="21"/>
  <c r="EQ196" i="21"/>
  <c r="EQ250" i="21"/>
  <c r="EQ317" i="21"/>
  <c r="EQ102" i="21"/>
  <c r="EQ44" i="21"/>
  <c r="EQ108" i="21"/>
  <c r="EQ112" i="21"/>
  <c r="EQ229" i="21"/>
  <c r="EQ265" i="21"/>
  <c r="EQ49" i="21"/>
  <c r="EQ30" i="21"/>
  <c r="EQ168" i="21"/>
  <c r="EQ305" i="21"/>
  <c r="EQ315" i="21"/>
  <c r="EQ20" i="21"/>
  <c r="EQ141" i="21"/>
  <c r="EQ227" i="21"/>
  <c r="EQ205" i="21"/>
  <c r="EQ39" i="21"/>
  <c r="EQ13" i="21"/>
  <c r="EQ179" i="21"/>
  <c r="EQ217" i="21"/>
  <c r="EQ270" i="21"/>
  <c r="EQ25" i="21"/>
  <c r="EQ8" i="21"/>
  <c r="EQ74" i="21"/>
  <c r="EQ67" i="21"/>
  <c r="EQ147" i="21"/>
  <c r="EQ240" i="21"/>
  <c r="EQ7" i="21"/>
  <c r="EQ17" i="21"/>
  <c r="EQ71" i="21"/>
  <c r="EQ43" i="21"/>
  <c r="EQ123" i="21"/>
  <c r="EQ276" i="21"/>
  <c r="EQ23" i="21"/>
  <c r="EQ85" i="21"/>
  <c r="EQ129" i="21"/>
  <c r="EQ125" i="21"/>
  <c r="EQ153" i="21"/>
  <c r="EQ282" i="21"/>
  <c r="EQ202" i="21"/>
  <c r="EQ121" i="21"/>
  <c r="EQ116" i="21"/>
  <c r="EQ137" i="21"/>
  <c r="EQ257" i="21"/>
  <c r="EQ45" i="21"/>
  <c r="EQ172" i="21"/>
  <c r="EQ118" i="21"/>
  <c r="EQ238" i="21"/>
  <c r="EQ266" i="21"/>
  <c r="EQ68" i="21"/>
  <c r="EQ300" i="21"/>
  <c r="EQ99" i="21"/>
  <c r="EQ273" i="21"/>
  <c r="EQ9" i="21"/>
  <c r="EQ233" i="21"/>
  <c r="EQ291" i="21"/>
  <c r="EQ164" i="21"/>
  <c r="EQ181" i="21"/>
  <c r="EQ142" i="21"/>
  <c r="EQ105" i="21"/>
  <c r="EQ209" i="21"/>
  <c r="EQ292" i="21"/>
  <c r="EQ101" i="21"/>
  <c r="EQ216" i="21"/>
  <c r="EQ288" i="21"/>
  <c r="EQ235" i="21"/>
  <c r="EQ53" i="21"/>
  <c r="EQ81" i="21"/>
  <c r="EQ256" i="21"/>
  <c r="EQ138" i="21"/>
  <c r="EQ304" i="21"/>
  <c r="EQ11" i="21"/>
  <c r="EQ226" i="21"/>
  <c r="EQ215" i="21"/>
  <c r="EQ163" i="21"/>
  <c r="EQ173" i="21"/>
  <c r="EQ63" i="21"/>
  <c r="EQ308" i="21"/>
  <c r="EQ24" i="21"/>
  <c r="EQ83" i="21"/>
  <c r="EQ263" i="21"/>
  <c r="EQ15" i="21"/>
  <c r="EQ132" i="21"/>
  <c r="EQ243" i="21"/>
  <c r="EQ274" i="21"/>
  <c r="EQ133" i="21"/>
  <c r="EQ70" i="21"/>
  <c r="EQ145" i="21"/>
  <c r="EQ299" i="21"/>
  <c r="EQ16" i="21"/>
  <c r="EQ188" i="21"/>
  <c r="EQ152" i="21"/>
  <c r="EQ262" i="21"/>
  <c r="EQ88" i="21"/>
  <c r="EQ177" i="21"/>
  <c r="EQ131" i="21"/>
  <c r="EQ267" i="21"/>
  <c r="EQ73" i="21"/>
  <c r="EQ140" i="21"/>
  <c r="EQ219" i="21"/>
  <c r="EQ37" i="21"/>
  <c r="EQ22" i="21"/>
  <c r="EQ193" i="21"/>
  <c r="EQ220" i="21"/>
  <c r="EQ127" i="21"/>
  <c r="EQ297" i="21"/>
  <c r="EQ50" i="21"/>
  <c r="EQ214" i="21"/>
  <c r="EQ245" i="21"/>
  <c r="EQ69" i="21"/>
  <c r="EQ122" i="21"/>
  <c r="EQ264" i="21"/>
  <c r="EQ62" i="21"/>
  <c r="EQ207" i="21"/>
  <c r="EQ284" i="21"/>
  <c r="EQ237" i="21"/>
  <c r="EQ185" i="21"/>
  <c r="EQ295" i="21"/>
  <c r="EQ301" i="21"/>
  <c r="EQ258" i="21"/>
  <c r="EQ51" i="21"/>
  <c r="EQ244" i="21"/>
  <c r="EQ277" i="21"/>
  <c r="EQ14" i="21"/>
  <c r="EQ192" i="21"/>
  <c r="EQ212" i="21"/>
  <c r="EQ56" i="21"/>
  <c r="EQ48" i="21"/>
  <c r="EQ66" i="21"/>
  <c r="EQ260" i="21"/>
  <c r="EQ157" i="21"/>
  <c r="EQ40" i="21"/>
  <c r="EQ170" i="21"/>
  <c r="EQ294" i="21"/>
  <c r="EQ57" i="21"/>
  <c r="EQ104" i="21"/>
  <c r="EQ195" i="21"/>
  <c r="EQ309" i="21"/>
  <c r="EQ290" i="21"/>
  <c r="EQ100" i="21"/>
  <c r="EQ154" i="21"/>
  <c r="EQ253" i="21"/>
  <c r="EQ143" i="21"/>
  <c r="EQ130" i="21"/>
  <c r="EQ275" i="21"/>
  <c r="EQ204" i="21"/>
  <c r="EQ119" i="21"/>
  <c r="EQ148" i="21"/>
  <c r="EQ31" i="21"/>
  <c r="EQ41" i="21"/>
  <c r="EQ72" i="21"/>
  <c r="EQ124" i="21"/>
  <c r="EQ211" i="21"/>
  <c r="EQ47" i="21"/>
  <c r="EQ65" i="21"/>
  <c r="EQ251" i="21"/>
  <c r="EQ149" i="21"/>
  <c r="EQ52" i="21"/>
  <c r="EQ178" i="21"/>
  <c r="EQ201" i="21"/>
  <c r="EQ161" i="21"/>
  <c r="EQ221" i="21"/>
  <c r="EQ38" i="21"/>
  <c r="EQ126" i="21"/>
  <c r="EQ197" i="21"/>
  <c r="EQ109" i="21"/>
  <c r="EQ306" i="21"/>
  <c r="EQ61" i="21"/>
  <c r="EQ107" i="21"/>
  <c r="EQ54" i="21"/>
  <c r="EQ96" i="21"/>
  <c r="EQ120" i="21"/>
  <c r="EQ155" i="21"/>
  <c r="EQ261" i="21"/>
  <c r="EQ136" i="21"/>
  <c r="EQ190" i="21"/>
  <c r="EQ269" i="21"/>
  <c r="EQ93" i="21"/>
  <c r="EQ210" i="21"/>
  <c r="EQ228" i="21"/>
  <c r="EQ223" i="21"/>
  <c r="EQ110" i="21"/>
  <c r="EQ199" i="21"/>
  <c r="EQ247" i="21"/>
  <c r="EQ115" i="21"/>
  <c r="EQ218" i="21"/>
  <c r="EQ222" i="21"/>
  <c r="EQ60" i="21"/>
  <c r="EQ312" i="21"/>
  <c r="EQ32" i="21"/>
  <c r="EQ134" i="21"/>
  <c r="EQ298" i="21"/>
  <c r="EQ296" i="21"/>
  <c r="EQ171" i="21"/>
  <c r="EQ303" i="21"/>
  <c r="EQ19" i="21"/>
  <c r="EQ203" i="21"/>
  <c r="EQ158" i="21"/>
  <c r="EQ92" i="21"/>
  <c r="EQ246" i="21"/>
  <c r="EQ84" i="21"/>
  <c r="EQ314" i="21"/>
  <c r="EQ286" i="21"/>
  <c r="EQ80" i="21"/>
  <c r="EQ35" i="21"/>
  <c r="EQ289" i="21"/>
  <c r="EQ36" i="21"/>
  <c r="EQ12" i="21"/>
  <c r="EQ224" i="21"/>
  <c r="EQ10" i="21"/>
  <c r="EQ313" i="21"/>
  <c r="EQ241" i="21"/>
  <c r="EQ79" i="21"/>
  <c r="EQ91" i="21"/>
  <c r="EQ283" i="21"/>
  <c r="EQ176" i="21"/>
  <c r="EQ252" i="21"/>
  <c r="EQ189" i="21"/>
  <c r="EQ33" i="21"/>
  <c r="EQ86" i="21"/>
  <c r="EQ106" i="21"/>
  <c r="EQ272" i="21"/>
  <c r="EQ89" i="21"/>
  <c r="EQ82" i="21"/>
  <c r="EQ206" i="21"/>
  <c r="EQ310" i="21"/>
  <c r="EQ94" i="21"/>
  <c r="EQ59" i="21"/>
  <c r="EQ255" i="21"/>
  <c r="EQ285" i="21"/>
  <c r="EQ21" i="21"/>
  <c r="EQ144" i="21"/>
  <c r="EQ236" i="21"/>
  <c r="EQ55" i="21"/>
  <c r="EQ29" i="21"/>
  <c r="EQ234" i="21"/>
  <c r="EQ167" i="21"/>
  <c r="EQ159" i="21"/>
  <c r="EQ34" i="21"/>
  <c r="EQ117" i="21"/>
  <c r="EQ150" i="21"/>
  <c r="EQ76" i="21"/>
  <c r="EQ259" i="21"/>
  <c r="EQ87" i="21"/>
  <c r="EQ281" i="21"/>
  <c r="EQ230" i="21"/>
  <c r="EQ146" i="21"/>
  <c r="EQ28" i="21"/>
  <c r="EQ139" i="21"/>
  <c r="EQ103" i="21"/>
  <c r="EQ287" i="21"/>
  <c r="EQ225" i="21"/>
  <c r="EQ6" i="21"/>
  <c r="EQ302" i="21"/>
  <c r="EQ169" i="21"/>
  <c r="EQ213" i="21"/>
  <c r="EQ186" i="21"/>
  <c r="EQ280" i="21"/>
  <c r="EQ75" i="21"/>
  <c r="EQ64" i="21"/>
  <c r="EQ307" i="21"/>
  <c r="EQ184" i="21"/>
  <c r="EQ279" i="21"/>
  <c r="EQ183" i="21"/>
  <c r="EQ271" i="21"/>
  <c r="EQ194" i="21"/>
  <c r="EQ135" i="21"/>
  <c r="EQ278" i="21"/>
  <c r="EQ166" i="21"/>
  <c r="EQ232" i="21"/>
  <c r="EQ113" i="21"/>
  <c r="EQ316" i="21"/>
  <c r="EQ162" i="21"/>
  <c r="EQ182" i="21"/>
  <c r="EQ239" i="21"/>
  <c r="EQ90" i="21"/>
  <c r="EQ268" i="21"/>
  <c r="EQ208" i="21"/>
  <c r="EQ293" i="21"/>
  <c r="EQ77" i="21"/>
  <c r="EQ242" i="21"/>
  <c r="EQ27" i="21"/>
  <c r="EQ58" i="21"/>
  <c r="EQ26" i="21"/>
  <c r="EQ191" i="21"/>
  <c r="EQ174" i="21"/>
  <c r="EQ160" i="21"/>
  <c r="EQ95" i="21"/>
  <c r="EQ98" i="21"/>
  <c r="EQ111" i="21"/>
  <c r="EQ165" i="21"/>
  <c r="EQ42" i="21"/>
  <c r="EQ46" i="21"/>
  <c r="EQ231" i="21"/>
  <c r="EQ198" i="21"/>
  <c r="EQ254" i="21"/>
  <c r="EQ248" i="21"/>
  <c r="EQ200" i="21"/>
  <c r="EQ151" i="21"/>
  <c r="IX38" i="21"/>
  <c r="IX57" i="21"/>
  <c r="IX222" i="21"/>
  <c r="IX240" i="21"/>
  <c r="IX181" i="21"/>
  <c r="IX68" i="21"/>
  <c r="IX42" i="21"/>
  <c r="IX239" i="21"/>
  <c r="IX246" i="21"/>
  <c r="IX258" i="21"/>
  <c r="IX166" i="21"/>
  <c r="IX143" i="21"/>
  <c r="IX200" i="21"/>
  <c r="IX39" i="21"/>
  <c r="IX77" i="21"/>
  <c r="IX312" i="21"/>
  <c r="IX36" i="21"/>
  <c r="IX172" i="21"/>
  <c r="IX111" i="21"/>
  <c r="IX131" i="21"/>
  <c r="IX291" i="21"/>
  <c r="IX7" i="21"/>
  <c r="IX16" i="21"/>
  <c r="IX121" i="21"/>
  <c r="IX269" i="21"/>
  <c r="IX281" i="21"/>
  <c r="IX81" i="21"/>
  <c r="IX84" i="21"/>
  <c r="IX257" i="21"/>
  <c r="IX183" i="21"/>
  <c r="IX97" i="21"/>
  <c r="IX74" i="21"/>
  <c r="IX218" i="21"/>
  <c r="IX138" i="21"/>
  <c r="IX298" i="21"/>
  <c r="IX82" i="21"/>
  <c r="IX48" i="21"/>
  <c r="IX155" i="21"/>
  <c r="IX91" i="21"/>
  <c r="IX302" i="21"/>
  <c r="IX46" i="21"/>
  <c r="IX264" i="21"/>
  <c r="IX118" i="21"/>
  <c r="IX176" i="21"/>
  <c r="IX278" i="21"/>
  <c r="IX45" i="21"/>
  <c r="IX25" i="21"/>
  <c r="IX149" i="21"/>
  <c r="IX209" i="21"/>
  <c r="IX296" i="21"/>
  <c r="IX52" i="21"/>
  <c r="IX196" i="21"/>
  <c r="IX161" i="21"/>
  <c r="IX22" i="21"/>
  <c r="IX49" i="21"/>
  <c r="IX207" i="21"/>
  <c r="IX234" i="21"/>
  <c r="IX173" i="21"/>
  <c r="IX214" i="21"/>
  <c r="IX98" i="21"/>
  <c r="IX110" i="21"/>
  <c r="IX123" i="21"/>
  <c r="IX236" i="21"/>
  <c r="IX28" i="21"/>
  <c r="IX215" i="21"/>
  <c r="IX212" i="21"/>
  <c r="IX219" i="21"/>
  <c r="IX255" i="21"/>
  <c r="IX129" i="21"/>
  <c r="IX128" i="21"/>
  <c r="IX177" i="21"/>
  <c r="IX187" i="21"/>
  <c r="IX13" i="21"/>
  <c r="IX9" i="21"/>
  <c r="IX114" i="21"/>
  <c r="IX175" i="21"/>
  <c r="IX294" i="21"/>
  <c r="IX87" i="21"/>
  <c r="IX56" i="21"/>
  <c r="IX180" i="21"/>
  <c r="IX99" i="21"/>
  <c r="IX303" i="21"/>
  <c r="IX15" i="21"/>
  <c r="IX89" i="21"/>
  <c r="IX101" i="21"/>
  <c r="IX265" i="21"/>
  <c r="IX213" i="21"/>
  <c r="IX11" i="21"/>
  <c r="IX72" i="21"/>
  <c r="IX182" i="21"/>
  <c r="IX133" i="21"/>
  <c r="IX134" i="21"/>
  <c r="IX104" i="21"/>
  <c r="IX199" i="21"/>
  <c r="IX237" i="21"/>
  <c r="IX6" i="21"/>
  <c r="IX41" i="21"/>
  <c r="IX194" i="21"/>
  <c r="IX256" i="21"/>
  <c r="IX165" i="21"/>
  <c r="IX14" i="21"/>
  <c r="IX195" i="21"/>
  <c r="IX116" i="21"/>
  <c r="IX162" i="21"/>
  <c r="IX276" i="21"/>
  <c r="IX37" i="21"/>
  <c r="IX86" i="21"/>
  <c r="IX147" i="21"/>
  <c r="IX244" i="21"/>
  <c r="IX309" i="21"/>
  <c r="IX60" i="21"/>
  <c r="IX78" i="21"/>
  <c r="IX261" i="21"/>
  <c r="IX249" i="21"/>
  <c r="IX197" i="21"/>
  <c r="IX29" i="21"/>
  <c r="IX17" i="21"/>
  <c r="IX142" i="21"/>
  <c r="IX190" i="21"/>
  <c r="IX295" i="21"/>
  <c r="IX43" i="21"/>
  <c r="IX10" i="21"/>
  <c r="IX164" i="21"/>
  <c r="IX204" i="21"/>
  <c r="IX287" i="21"/>
  <c r="IX62" i="21"/>
  <c r="IX112" i="21"/>
  <c r="IX241" i="21"/>
  <c r="IX158" i="21"/>
  <c r="IX105" i="21"/>
  <c r="IX275" i="21"/>
  <c r="IX32" i="21"/>
  <c r="IX233" i="21"/>
  <c r="IX300" i="21"/>
  <c r="IX12" i="21"/>
  <c r="IX211" i="21"/>
  <c r="IX210" i="21"/>
  <c r="IX292" i="21"/>
  <c r="IX135" i="21"/>
  <c r="IX136" i="21"/>
  <c r="IX316" i="21"/>
  <c r="IX283" i="21"/>
  <c r="IX23" i="21"/>
  <c r="IX24" i="21"/>
  <c r="IX122" i="21"/>
  <c r="IX308" i="21"/>
  <c r="IX299" i="21"/>
  <c r="IX53" i="21"/>
  <c r="IX90" i="21"/>
  <c r="IX208" i="21"/>
  <c r="IX259" i="21"/>
  <c r="IX311" i="21"/>
  <c r="IX69" i="21"/>
  <c r="IX50" i="21"/>
  <c r="IX262" i="21"/>
  <c r="IX263" i="21"/>
  <c r="IX266" i="21"/>
  <c r="IX51" i="21"/>
  <c r="IX18" i="21"/>
  <c r="IX171" i="21"/>
  <c r="IX253" i="21"/>
  <c r="IX288" i="21"/>
  <c r="IX30" i="21"/>
  <c r="IX251" i="21"/>
  <c r="IX117" i="21"/>
  <c r="IX169" i="21"/>
  <c r="IX277" i="21"/>
  <c r="IX153" i="21"/>
  <c r="IX248" i="21"/>
  <c r="IX254" i="21"/>
  <c r="IX226" i="21"/>
  <c r="IX273" i="21"/>
  <c r="IX137" i="21"/>
  <c r="IX64" i="21"/>
  <c r="IX108" i="21"/>
  <c r="IX107" i="21"/>
  <c r="IX304" i="21"/>
  <c r="IX151" i="21"/>
  <c r="IX206" i="21"/>
  <c r="IX75" i="21"/>
  <c r="IX146" i="21"/>
  <c r="IX65" i="21"/>
  <c r="IX245" i="21"/>
  <c r="IX179" i="21"/>
  <c r="IX157" i="21"/>
  <c r="IX297" i="21"/>
  <c r="IX92" i="21"/>
  <c r="IX184" i="21"/>
  <c r="IX71" i="21"/>
  <c r="IX167" i="21"/>
  <c r="IX282" i="21"/>
  <c r="IX21" i="21"/>
  <c r="IX140" i="21"/>
  <c r="IX307" i="21"/>
  <c r="IX93" i="21"/>
  <c r="IX272" i="21"/>
  <c r="IX130" i="21"/>
  <c r="IX188" i="21"/>
  <c r="IX145" i="21"/>
  <c r="IX201" i="21"/>
  <c r="IX31" i="21"/>
  <c r="IX102" i="21"/>
  <c r="IX221" i="21"/>
  <c r="IX44" i="21"/>
  <c r="IX225" i="21"/>
  <c r="IX260" i="21"/>
  <c r="IX125" i="21"/>
  <c r="IX163" i="21"/>
  <c r="IX61" i="21"/>
  <c r="IX119" i="21"/>
  <c r="IX279" i="21"/>
  <c r="IX34" i="21"/>
  <c r="IX242" i="21"/>
  <c r="IX47" i="21"/>
  <c r="IX103" i="21"/>
  <c r="IX229" i="21"/>
  <c r="IX55" i="21"/>
  <c r="IX150" i="21"/>
  <c r="IX301" i="21"/>
  <c r="IX8" i="21"/>
  <c r="IX216" i="21"/>
  <c r="IX27" i="21"/>
  <c r="IX141" i="21"/>
  <c r="IX285" i="21"/>
  <c r="IX85" i="21"/>
  <c r="IX252" i="21"/>
  <c r="IX88" i="21"/>
  <c r="IX174" i="21"/>
  <c r="IX290" i="21"/>
  <c r="IX76" i="21"/>
  <c r="IX154" i="21"/>
  <c r="IX59" i="21"/>
  <c r="IX178" i="21"/>
  <c r="IX289" i="21"/>
  <c r="IX94" i="21"/>
  <c r="IX113" i="21"/>
  <c r="IX293" i="21"/>
  <c r="IX79" i="21"/>
  <c r="IX115" i="21"/>
  <c r="IX159" i="21"/>
  <c r="IX235" i="21"/>
  <c r="IX139" i="21"/>
  <c r="IX223" i="21"/>
  <c r="IX306" i="21"/>
  <c r="IX54" i="21"/>
  <c r="IX243" i="21"/>
  <c r="IX189" i="21"/>
  <c r="IX33" i="21"/>
  <c r="IX247" i="21"/>
  <c r="IX63" i="21"/>
  <c r="IX227" i="21"/>
  <c r="IX313" i="21"/>
  <c r="IX144" i="21"/>
  <c r="IX192" i="21"/>
  <c r="IX19" i="21"/>
  <c r="IX106" i="21"/>
  <c r="IX284" i="21"/>
  <c r="IX95" i="21"/>
  <c r="IX270" i="21"/>
  <c r="IX67" i="21"/>
  <c r="IX230" i="21"/>
  <c r="IX250" i="21"/>
  <c r="IX132" i="21"/>
  <c r="IX198" i="21"/>
  <c r="IX40" i="21"/>
  <c r="IX83" i="21"/>
  <c r="IX156" i="21"/>
  <c r="IX120" i="21"/>
  <c r="IX220" i="21"/>
  <c r="IX231" i="21"/>
  <c r="IX314" i="21"/>
  <c r="IX26" i="21"/>
  <c r="IX271" i="21"/>
  <c r="IX217" i="21"/>
  <c r="IX168" i="21"/>
  <c r="IX193" i="21"/>
  <c r="IX109" i="21"/>
  <c r="IX305" i="21"/>
  <c r="IX58" i="21"/>
  <c r="IX268" i="21"/>
  <c r="IX35" i="21"/>
  <c r="IX148" i="21"/>
  <c r="IX286" i="21"/>
  <c r="IX126" i="21"/>
  <c r="IX186" i="21"/>
  <c r="IX280" i="21"/>
  <c r="IX152" i="21"/>
  <c r="IX20" i="21"/>
  <c r="IX205" i="21"/>
  <c r="IX73" i="21"/>
  <c r="IX160" i="21"/>
  <c r="IX232" i="21"/>
  <c r="IX170" i="21"/>
  <c r="IX267" i="21"/>
  <c r="IX66" i="21"/>
  <c r="IX228" i="21"/>
  <c r="IX224" i="21"/>
  <c r="IX124" i="21"/>
  <c r="IX191" i="21"/>
  <c r="IX202" i="21"/>
  <c r="IX100" i="21"/>
  <c r="IX317" i="21"/>
  <c r="IX70" i="21"/>
  <c r="IX274" i="21"/>
  <c r="IX203" i="21"/>
  <c r="IX127" i="21"/>
  <c r="IX96" i="21"/>
  <c r="IX315" i="21"/>
  <c r="IX80" i="21"/>
  <c r="IX238" i="21"/>
  <c r="IX185" i="21"/>
  <c r="IX310" i="21"/>
  <c r="FR46" i="21"/>
  <c r="FR60" i="21"/>
  <c r="FR192" i="21"/>
  <c r="FR49" i="21"/>
  <c r="FR36" i="21"/>
  <c r="FR18" i="21"/>
  <c r="FR32" i="21"/>
  <c r="FR100" i="21"/>
  <c r="FR294" i="21"/>
  <c r="FR292" i="21"/>
  <c r="FR143" i="21"/>
  <c r="FR124" i="21"/>
  <c r="FR91" i="21"/>
  <c r="FR295" i="21"/>
  <c r="FR108" i="21"/>
  <c r="FR220" i="21"/>
  <c r="FR155" i="21"/>
  <c r="FR251" i="21"/>
  <c r="FR23" i="21"/>
  <c r="FR190" i="21"/>
  <c r="FR287" i="21"/>
  <c r="FR288" i="21"/>
  <c r="FR12" i="21"/>
  <c r="FR19" i="21"/>
  <c r="FR61" i="21"/>
  <c r="FR87" i="21"/>
  <c r="FR268" i="21"/>
  <c r="FR281" i="21"/>
  <c r="FR83" i="21"/>
  <c r="FR70" i="21"/>
  <c r="FR30" i="21"/>
  <c r="FR129" i="21"/>
  <c r="FR222" i="21"/>
  <c r="FR262" i="21"/>
  <c r="FR40" i="21"/>
  <c r="FR69" i="21"/>
  <c r="FR84" i="21"/>
  <c r="FR160" i="21"/>
  <c r="FR236" i="21"/>
  <c r="FR269" i="21"/>
  <c r="FR233" i="21"/>
  <c r="FR42" i="21"/>
  <c r="FR161" i="21"/>
  <c r="FR313" i="21"/>
  <c r="FR26" i="21"/>
  <c r="FR43" i="21"/>
  <c r="FR169" i="21"/>
  <c r="FR97" i="21"/>
  <c r="FR170" i="21"/>
  <c r="FR240" i="21"/>
  <c r="FR24" i="21"/>
  <c r="FR104" i="21"/>
  <c r="FR308" i="21"/>
  <c r="FR296" i="21"/>
  <c r="FR35" i="21"/>
  <c r="FR243" i="21"/>
  <c r="FR200" i="21"/>
  <c r="FR180" i="21"/>
  <c r="FR185" i="21"/>
  <c r="FR112" i="21"/>
  <c r="FR267" i="21"/>
  <c r="FR163" i="21"/>
  <c r="FR252" i="21"/>
  <c r="FR51" i="21"/>
  <c r="FR39" i="21"/>
  <c r="FR54" i="21"/>
  <c r="FR283" i="21"/>
  <c r="FR244" i="21"/>
  <c r="FR157" i="21"/>
  <c r="FR304" i="21"/>
  <c r="FR79" i="21"/>
  <c r="FR305" i="21"/>
  <c r="FR198" i="21"/>
  <c r="FR273" i="21"/>
  <c r="FR16" i="21"/>
  <c r="FR113" i="21"/>
  <c r="FR217" i="21"/>
  <c r="FR67" i="21"/>
  <c r="FR135" i="21"/>
  <c r="FR245" i="21"/>
  <c r="FR239" i="21"/>
  <c r="FR9" i="21"/>
  <c r="FR141" i="21"/>
  <c r="FR162" i="21"/>
  <c r="FR265" i="21"/>
  <c r="FR65" i="21"/>
  <c r="FR115" i="21"/>
  <c r="FR242" i="21"/>
  <c r="FR38" i="21"/>
  <c r="FR120" i="21"/>
  <c r="FR311" i="21"/>
  <c r="FR212" i="21"/>
  <c r="FR211" i="21"/>
  <c r="FR76" i="21"/>
  <c r="FR101" i="21"/>
  <c r="FR151" i="21"/>
  <c r="FR148" i="21"/>
  <c r="FR290" i="21"/>
  <c r="FR11" i="21"/>
  <c r="FR189" i="21"/>
  <c r="FR215" i="21"/>
  <c r="FR68" i="21"/>
  <c r="FR106" i="21"/>
  <c r="FR259" i="21"/>
  <c r="FR31" i="21"/>
  <c r="FR114" i="21"/>
  <c r="FR218" i="21"/>
  <c r="FR126" i="21"/>
  <c r="FR121" i="21"/>
  <c r="FR188" i="21"/>
  <c r="FR10" i="21"/>
  <c r="FR86" i="21"/>
  <c r="FR89" i="21"/>
  <c r="FR279" i="21"/>
  <c r="FR256" i="21"/>
  <c r="FR149" i="21"/>
  <c r="FR202" i="21"/>
  <c r="FR203" i="21"/>
  <c r="FR271" i="21"/>
  <c r="FR119" i="21"/>
  <c r="FR7" i="21"/>
  <c r="FR297" i="21"/>
  <c r="FR146" i="21"/>
  <c r="FR303" i="21"/>
  <c r="FR81" i="21"/>
  <c r="FR210" i="21"/>
  <c r="FR237" i="21"/>
  <c r="FR291" i="21"/>
  <c r="FR37" i="21"/>
  <c r="FR140" i="21"/>
  <c r="FR164" i="21"/>
  <c r="FR152" i="21"/>
  <c r="FR184" i="21"/>
  <c r="FR241" i="21"/>
  <c r="FR75" i="21"/>
  <c r="FR99" i="21"/>
  <c r="FR307" i="21"/>
  <c r="FR8" i="21"/>
  <c r="FR122" i="21"/>
  <c r="FR225" i="21"/>
  <c r="FR45" i="21"/>
  <c r="FR150" i="21"/>
  <c r="FR231" i="21"/>
  <c r="FR158" i="21"/>
  <c r="FR195" i="21"/>
  <c r="FR298" i="21"/>
  <c r="FR27" i="21"/>
  <c r="FR33" i="21"/>
  <c r="FR66" i="21"/>
  <c r="FR199" i="21"/>
  <c r="FR299" i="21"/>
  <c r="FR21" i="21"/>
  <c r="FR52" i="21"/>
  <c r="FR22" i="21"/>
  <c r="FR137" i="21"/>
  <c r="FR235" i="21"/>
  <c r="FR263" i="21"/>
  <c r="FR48" i="21"/>
  <c r="FR17" i="21"/>
  <c r="FR205" i="21"/>
  <c r="FR131" i="21"/>
  <c r="FR289" i="21"/>
  <c r="FR116" i="21"/>
  <c r="FR63" i="21"/>
  <c r="FR111" i="21"/>
  <c r="FR286" i="21"/>
  <c r="FR95" i="21"/>
  <c r="FR248" i="21"/>
  <c r="FR250" i="21"/>
  <c r="FR64" i="21"/>
  <c r="FR174" i="21"/>
  <c r="FR284" i="21"/>
  <c r="FR62" i="21"/>
  <c r="FR204" i="21"/>
  <c r="FR226" i="21"/>
  <c r="FR175" i="21"/>
  <c r="FR315" i="21"/>
  <c r="FR234" i="21"/>
  <c r="FR178" i="21"/>
  <c r="FR314" i="21"/>
  <c r="FR128" i="21"/>
  <c r="FR183" i="21"/>
  <c r="FR260" i="21"/>
  <c r="FR72" i="21"/>
  <c r="FR107" i="21"/>
  <c r="FR310" i="21"/>
  <c r="FR98" i="21"/>
  <c r="FR257" i="21"/>
  <c r="FR44" i="21"/>
  <c r="FR197" i="21"/>
  <c r="FR147" i="21"/>
  <c r="FR102" i="21"/>
  <c r="FR50" i="21"/>
  <c r="FR278" i="21"/>
  <c r="FR258" i="21"/>
  <c r="FR57" i="21"/>
  <c r="FR193" i="21"/>
  <c r="FR181" i="21"/>
  <c r="FR306" i="21"/>
  <c r="FR34" i="21"/>
  <c r="FR173" i="21"/>
  <c r="FR228" i="21"/>
  <c r="FR71" i="21"/>
  <c r="FR117" i="21"/>
  <c r="FR186" i="21"/>
  <c r="FR142" i="21"/>
  <c r="FR191" i="21"/>
  <c r="FR53" i="21"/>
  <c r="FR159" i="21"/>
  <c r="FR272" i="21"/>
  <c r="FR28" i="21"/>
  <c r="FR105" i="21"/>
  <c r="FR172" i="21"/>
  <c r="FR153" i="21"/>
  <c r="FR177" i="21"/>
  <c r="FR232" i="21"/>
  <c r="FR58" i="21"/>
  <c r="FR194" i="21"/>
  <c r="FR110" i="21"/>
  <c r="FR176" i="21"/>
  <c r="FR209" i="21"/>
  <c r="FR230" i="21"/>
  <c r="FR316" i="21"/>
  <c r="FR80" i="21"/>
  <c r="FR206" i="21"/>
  <c r="FR270" i="21"/>
  <c r="FR96" i="21"/>
  <c r="FR92" i="21"/>
  <c r="FR74" i="21"/>
  <c r="FR229" i="21"/>
  <c r="FR246" i="21"/>
  <c r="FR214" i="21"/>
  <c r="FR165" i="21"/>
  <c r="FR302" i="21"/>
  <c r="FR187" i="21"/>
  <c r="FR255" i="21"/>
  <c r="FR261" i="21"/>
  <c r="FR59" i="21"/>
  <c r="FR223" i="21"/>
  <c r="FR276" i="21"/>
  <c r="FR208" i="21"/>
  <c r="FR312" i="21"/>
  <c r="FR317" i="21"/>
  <c r="FR266" i="21"/>
  <c r="FR139" i="21"/>
  <c r="FR85" i="21"/>
  <c r="FR130" i="21"/>
  <c r="FR25" i="21"/>
  <c r="FR123" i="21"/>
  <c r="FR167" i="21"/>
  <c r="FR145" i="21"/>
  <c r="FR264" i="21"/>
  <c r="FR55" i="21"/>
  <c r="FR127" i="21"/>
  <c r="FR182" i="21"/>
  <c r="FR247" i="21"/>
  <c r="FR93" i="21"/>
  <c r="FR118" i="21"/>
  <c r="FR300" i="21"/>
  <c r="FR207" i="21"/>
  <c r="FR15" i="21"/>
  <c r="FR275" i="21"/>
  <c r="FR73" i="21"/>
  <c r="FR221" i="21"/>
  <c r="FR13" i="21"/>
  <c r="FR280" i="21"/>
  <c r="FR154" i="21"/>
  <c r="FR29" i="21"/>
  <c r="FR94" i="21"/>
  <c r="FR227" i="21"/>
  <c r="FR216" i="21"/>
  <c r="FR90" i="21"/>
  <c r="FR201" i="21"/>
  <c r="FR253" i="21"/>
  <c r="FR293" i="21"/>
  <c r="FR254" i="21"/>
  <c r="FR82" i="21"/>
  <c r="FR277" i="21"/>
  <c r="FR20" i="21"/>
  <c r="FR168" i="21"/>
  <c r="FR171" i="21"/>
  <c r="FR88" i="21"/>
  <c r="FR103" i="21"/>
  <c r="FR156" i="21"/>
  <c r="FR196" i="21"/>
  <c r="FR166" i="21"/>
  <c r="FR14" i="21"/>
  <c r="FR274" i="21"/>
  <c r="FR138" i="21"/>
  <c r="FR133" i="21"/>
  <c r="FR109" i="21"/>
  <c r="FR179" i="21"/>
  <c r="FR238" i="21"/>
  <c r="FR132" i="21"/>
  <c r="FR56" i="21"/>
  <c r="FR301" i="21"/>
  <c r="FR144" i="21"/>
  <c r="FR213" i="21"/>
  <c r="FR125" i="21"/>
  <c r="FR78" i="21"/>
  <c r="FR285" i="21"/>
  <c r="FR47" i="21"/>
  <c r="FR249" i="21"/>
  <c r="FR41" i="21"/>
  <c r="FR224" i="21"/>
  <c r="FR282" i="21"/>
  <c r="FR219" i="21"/>
  <c r="FR134" i="21"/>
  <c r="FR6" i="21"/>
  <c r="FR309" i="21"/>
  <c r="FR136" i="21"/>
  <c r="FR77" i="21"/>
  <c r="KH276" i="21"/>
  <c r="KH257" i="21"/>
  <c r="KH19" i="21"/>
  <c r="KH133" i="21"/>
  <c r="KH245" i="21"/>
  <c r="KH303" i="21"/>
  <c r="KH31" i="21"/>
  <c r="KH74" i="21"/>
  <c r="KH118" i="21"/>
  <c r="KH217" i="21"/>
  <c r="KH307" i="21"/>
  <c r="KH112" i="21"/>
  <c r="KH140" i="21"/>
  <c r="KH209" i="21"/>
  <c r="KH283" i="21"/>
  <c r="KH32" i="21"/>
  <c r="KH20" i="21"/>
  <c r="KH108" i="21"/>
  <c r="KH156" i="21"/>
  <c r="KH293" i="21"/>
  <c r="KH251" i="21"/>
  <c r="KH84" i="21"/>
  <c r="KH280" i="21"/>
  <c r="KH236" i="21"/>
  <c r="KH24" i="21"/>
  <c r="KH255" i="21"/>
  <c r="KH71" i="21"/>
  <c r="KH131" i="21"/>
  <c r="KH242" i="21"/>
  <c r="KH66" i="21"/>
  <c r="KH132" i="21"/>
  <c r="KH194" i="21"/>
  <c r="KH296" i="21"/>
  <c r="KH49" i="21"/>
  <c r="KH162" i="21"/>
  <c r="KH249" i="21"/>
  <c r="KH269" i="21"/>
  <c r="KH306" i="21"/>
  <c r="KH43" i="21"/>
  <c r="KH226" i="21"/>
  <c r="KH278" i="21"/>
  <c r="KH111" i="21"/>
  <c r="KH262" i="21"/>
  <c r="KH215" i="21"/>
  <c r="KH204" i="21"/>
  <c r="KH216" i="21"/>
  <c r="KH229" i="21"/>
  <c r="KH218" i="21"/>
  <c r="KH300" i="21"/>
  <c r="KH80" i="21"/>
  <c r="KH126" i="21"/>
  <c r="KH222" i="21"/>
  <c r="KH308" i="21"/>
  <c r="KH38" i="21"/>
  <c r="KH110" i="21"/>
  <c r="KH174" i="21"/>
  <c r="KH281" i="21"/>
  <c r="KH274" i="21"/>
  <c r="KH14" i="21"/>
  <c r="KH78" i="21"/>
  <c r="KH143" i="21"/>
  <c r="KH225" i="21"/>
  <c r="KH250" i="21"/>
  <c r="KH42" i="21"/>
  <c r="KH16" i="21"/>
  <c r="KH214" i="21"/>
  <c r="KH28" i="21"/>
  <c r="KH116" i="21"/>
  <c r="KH157" i="21"/>
  <c r="KH294" i="21"/>
  <c r="KH79" i="21"/>
  <c r="KH211" i="21"/>
  <c r="KH195" i="21"/>
  <c r="KH180" i="21"/>
  <c r="KH270" i="21"/>
  <c r="KH115" i="21"/>
  <c r="KH223" i="21"/>
  <c r="KH301" i="21"/>
  <c r="KH64" i="21"/>
  <c r="KH21" i="21"/>
  <c r="KH53" i="21"/>
  <c r="KH138" i="21"/>
  <c r="KH136" i="21"/>
  <c r="KH50" i="21"/>
  <c r="KH199" i="21"/>
  <c r="KH268" i="21"/>
  <c r="KH254" i="21"/>
  <c r="KH314" i="21"/>
  <c r="KH119" i="21"/>
  <c r="KH198" i="21"/>
  <c r="KH275" i="21"/>
  <c r="KH311" i="21"/>
  <c r="KH10" i="21"/>
  <c r="KH106" i="21"/>
  <c r="KH191" i="21"/>
  <c r="KH240" i="21"/>
  <c r="KH310" i="21"/>
  <c r="KH141" i="21"/>
  <c r="KH107" i="21"/>
  <c r="KH114" i="21"/>
  <c r="KH177" i="21"/>
  <c r="KH317" i="21"/>
  <c r="KH160" i="21"/>
  <c r="KH58" i="21"/>
  <c r="KH109" i="21"/>
  <c r="KH185" i="21"/>
  <c r="KH105" i="21"/>
  <c r="KH234" i="21"/>
  <c r="KH210" i="21"/>
  <c r="KH196" i="21"/>
  <c r="KH73" i="21"/>
  <c r="KH197" i="21"/>
  <c r="KH165" i="21"/>
  <c r="KH172" i="21"/>
  <c r="KH9" i="21"/>
  <c r="KH65" i="21"/>
  <c r="KH187" i="21"/>
  <c r="KH227" i="21"/>
  <c r="KH237" i="21"/>
  <c r="KH261" i="21"/>
  <c r="KH30" i="21"/>
  <c r="KH167" i="21"/>
  <c r="KH266" i="21"/>
  <c r="KH86" i="21"/>
  <c r="KH235" i="21"/>
  <c r="KH44" i="21"/>
  <c r="KH272" i="21"/>
  <c r="KH289" i="21"/>
  <c r="KH144" i="21"/>
  <c r="KH60" i="21"/>
  <c r="KH247" i="21"/>
  <c r="KH145" i="21"/>
  <c r="KH231" i="21"/>
  <c r="KH181" i="21"/>
  <c r="KH23" i="21"/>
  <c r="KH102" i="21"/>
  <c r="KH97" i="21"/>
  <c r="KH193" i="21"/>
  <c r="KH313" i="21"/>
  <c r="KH176" i="21"/>
  <c r="KH285" i="21"/>
  <c r="KH57" i="21"/>
  <c r="KH184" i="21"/>
  <c r="KH52" i="21"/>
  <c r="KH45" i="21"/>
  <c r="KH39" i="21"/>
  <c r="KH11" i="21"/>
  <c r="KH241" i="21"/>
  <c r="KH219" i="21"/>
  <c r="KH299" i="21"/>
  <c r="KH152" i="21"/>
  <c r="KH27" i="21"/>
  <c r="KH124" i="21"/>
  <c r="KH154" i="21"/>
  <c r="KH148" i="21"/>
  <c r="KH77" i="21"/>
  <c r="KH246" i="21"/>
  <c r="KH63" i="21"/>
  <c r="KH81" i="21"/>
  <c r="KH253" i="21"/>
  <c r="KH173" i="21"/>
  <c r="KH164" i="21"/>
  <c r="KH7" i="21"/>
  <c r="KH40" i="21"/>
  <c r="KH46" i="21"/>
  <c r="KH202" i="21"/>
  <c r="KH282" i="21"/>
  <c r="KH129" i="21"/>
  <c r="KH92" i="21"/>
  <c r="KH291" i="21"/>
  <c r="KH99" i="21"/>
  <c r="KH201" i="21"/>
  <c r="KH59" i="21"/>
  <c r="KH186" i="21"/>
  <c r="KH127" i="21"/>
  <c r="KH93" i="21"/>
  <c r="KH89" i="21"/>
  <c r="KH128" i="21"/>
  <c r="KH208" i="21"/>
  <c r="KH286" i="21"/>
  <c r="KH48" i="21"/>
  <c r="KH54" i="21"/>
  <c r="KH150" i="21"/>
  <c r="KH287" i="21"/>
  <c r="KH267" i="21"/>
  <c r="KH206" i="21"/>
  <c r="KH158" i="21"/>
  <c r="KH228" i="21"/>
  <c r="KH265" i="21"/>
  <c r="KH17" i="21"/>
  <c r="KH248" i="21"/>
  <c r="KH34" i="21"/>
  <c r="KH88" i="21"/>
  <c r="KH29" i="21"/>
  <c r="KH146" i="21"/>
  <c r="KH98" i="21"/>
  <c r="KH230" i="21"/>
  <c r="KH62" i="21"/>
  <c r="KH100" i="21"/>
  <c r="KH292" i="21"/>
  <c r="KH122" i="21"/>
  <c r="KH232" i="21"/>
  <c r="KH8" i="21"/>
  <c r="KH103" i="21"/>
  <c r="KH315" i="21"/>
  <c r="KH90" i="21"/>
  <c r="KH147" i="21"/>
  <c r="KH179" i="21"/>
  <c r="KH113" i="21"/>
  <c r="KH15" i="21"/>
  <c r="KH35" i="21"/>
  <c r="KH68" i="21"/>
  <c r="KH264" i="21"/>
  <c r="KH6" i="21"/>
  <c r="KH55" i="21"/>
  <c r="KH163" i="21"/>
  <c r="KH288" i="21"/>
  <c r="KH243" i="21"/>
  <c r="KH260" i="21"/>
  <c r="KH18" i="21"/>
  <c r="KH188" i="21"/>
  <c r="KH168" i="21"/>
  <c r="KH56" i="21"/>
  <c r="KH47" i="21"/>
  <c r="KH233" i="21"/>
  <c r="KH151" i="21"/>
  <c r="KH298" i="21"/>
  <c r="KH72" i="21"/>
  <c r="KH271" i="21"/>
  <c r="KH70" i="21"/>
  <c r="KH120" i="21"/>
  <c r="KH161" i="21"/>
  <c r="KH12" i="21"/>
  <c r="KH159" i="21"/>
  <c r="KH170" i="21"/>
  <c r="KH36" i="21"/>
  <c r="KH304" i="21"/>
  <c r="KH83" i="21"/>
  <c r="KH96" i="21"/>
  <c r="KH178" i="21"/>
  <c r="KH190" i="21"/>
  <c r="KH297" i="21"/>
  <c r="KH239" i="21"/>
  <c r="KH273" i="21"/>
  <c r="KH104" i="21"/>
  <c r="KH142" i="21"/>
  <c r="KH200" i="21"/>
  <c r="KH135" i="21"/>
  <c r="KH212" i="21"/>
  <c r="KH75" i="21"/>
  <c r="KH166" i="21"/>
  <c r="KH25" i="21"/>
  <c r="KH76" i="21"/>
  <c r="KH26" i="21"/>
  <c r="KH134" i="21"/>
  <c r="KH101" i="21"/>
  <c r="KH13" i="21"/>
  <c r="KH123" i="21"/>
  <c r="KH205" i="21"/>
  <c r="KH37" i="21"/>
  <c r="KH295" i="21"/>
  <c r="KH169" i="21"/>
  <c r="KH277" i="21"/>
  <c r="KH95" i="21"/>
  <c r="KH139" i="21"/>
  <c r="KH33" i="21"/>
  <c r="KH121" i="21"/>
  <c r="KH316" i="21"/>
  <c r="KH221" i="21"/>
  <c r="KH117" i="21"/>
  <c r="KH82" i="21"/>
  <c r="KH183" i="21"/>
  <c r="KH224" i="21"/>
  <c r="KH290" i="21"/>
  <c r="KH137" i="21"/>
  <c r="KH238" i="21"/>
  <c r="KH94" i="21"/>
  <c r="KH85" i="21"/>
  <c r="KH61" i="21"/>
  <c r="KH22" i="21"/>
  <c r="KH258" i="21"/>
  <c r="KH155" i="21"/>
  <c r="KH284" i="21"/>
  <c r="KH87" i="21"/>
  <c r="KH69" i="21"/>
  <c r="KH91" i="21"/>
  <c r="KH312" i="21"/>
  <c r="KH153" i="21"/>
  <c r="KH256" i="21"/>
  <c r="KH125" i="21"/>
  <c r="KH51" i="21"/>
  <c r="KH213" i="21"/>
  <c r="KH252" i="21"/>
  <c r="KH309" i="21"/>
  <c r="KH279" i="21"/>
  <c r="KH171" i="21"/>
  <c r="KH244" i="21"/>
  <c r="KH305" i="21"/>
  <c r="KH67" i="21"/>
  <c r="KH207" i="21"/>
  <c r="KH259" i="21"/>
  <c r="KH149" i="21"/>
  <c r="KH41" i="21"/>
  <c r="KH130" i="21"/>
  <c r="KH302" i="21"/>
  <c r="KH175" i="21"/>
  <c r="KH192" i="21"/>
  <c r="KH263" i="21"/>
  <c r="KH203" i="21"/>
  <c r="KH220" i="21"/>
  <c r="KH189" i="21"/>
  <c r="KH182" i="21"/>
  <c r="JJ123" i="21"/>
  <c r="JJ53" i="21"/>
  <c r="JJ207" i="21"/>
  <c r="JJ214" i="21"/>
  <c r="JJ6" i="21"/>
  <c r="JJ103" i="21"/>
  <c r="JJ165" i="21"/>
  <c r="JJ168" i="21"/>
  <c r="JJ307" i="21"/>
  <c r="JJ43" i="21"/>
  <c r="JJ100" i="21"/>
  <c r="JJ203" i="21"/>
  <c r="JJ187" i="21"/>
  <c r="JJ152" i="21"/>
  <c r="JJ221" i="21"/>
  <c r="JJ15" i="21"/>
  <c r="JJ170" i="21"/>
  <c r="JJ111" i="21"/>
  <c r="JJ122" i="21"/>
  <c r="JJ213" i="21"/>
  <c r="JJ26" i="21"/>
  <c r="JJ76" i="21"/>
  <c r="JJ171" i="21"/>
  <c r="JJ220" i="21"/>
  <c r="JJ306" i="21"/>
  <c r="JJ202" i="21"/>
  <c r="JJ67" i="21"/>
  <c r="JJ287" i="21"/>
  <c r="JJ254" i="21"/>
  <c r="JJ300" i="21"/>
  <c r="JJ39" i="21"/>
  <c r="JJ180" i="21"/>
  <c r="JJ263" i="21"/>
  <c r="JJ210" i="21"/>
  <c r="JJ268" i="21"/>
  <c r="JJ58" i="21"/>
  <c r="JJ86" i="21"/>
  <c r="JJ82" i="21"/>
  <c r="JJ265" i="21"/>
  <c r="JJ151" i="21"/>
  <c r="JJ52" i="21"/>
  <c r="JJ145" i="21"/>
  <c r="JJ311" i="21"/>
  <c r="JJ282" i="21"/>
  <c r="JJ35" i="21"/>
  <c r="JJ179" i="21"/>
  <c r="JJ162" i="21"/>
  <c r="JJ269" i="21"/>
  <c r="JJ57" i="21"/>
  <c r="JJ121" i="21"/>
  <c r="JJ243" i="21"/>
  <c r="JJ64" i="21"/>
  <c r="JJ45" i="21"/>
  <c r="JJ198" i="21"/>
  <c r="JJ206" i="21"/>
  <c r="JJ155" i="21"/>
  <c r="JJ107" i="21"/>
  <c r="JJ114" i="21"/>
  <c r="JJ205" i="21"/>
  <c r="JJ147" i="21"/>
  <c r="JJ97" i="21"/>
  <c r="JJ160" i="21"/>
  <c r="JJ216" i="21"/>
  <c r="JJ280" i="21"/>
  <c r="JJ62" i="21"/>
  <c r="JJ93" i="21"/>
  <c r="JJ128" i="21"/>
  <c r="JJ185" i="21"/>
  <c r="JJ248" i="21"/>
  <c r="JJ19" i="21"/>
  <c r="JJ150" i="21"/>
  <c r="JJ146" i="21"/>
  <c r="JJ237" i="21"/>
  <c r="JJ71" i="21"/>
  <c r="JJ87" i="21"/>
  <c r="JJ90" i="21"/>
  <c r="JJ281" i="21"/>
  <c r="JJ29" i="21"/>
  <c r="JJ20" i="21"/>
  <c r="JJ78" i="21"/>
  <c r="JJ219" i="21"/>
  <c r="JJ246" i="21"/>
  <c r="JJ59" i="21"/>
  <c r="JJ218" i="21"/>
  <c r="JJ292" i="21"/>
  <c r="JJ46" i="21"/>
  <c r="JJ41" i="21"/>
  <c r="JJ81" i="21"/>
  <c r="JJ277" i="21"/>
  <c r="JJ294" i="21"/>
  <c r="JJ16" i="21"/>
  <c r="JJ47" i="21"/>
  <c r="JJ231" i="21"/>
  <c r="JJ194" i="21"/>
  <c r="JJ301" i="21"/>
  <c r="JJ102" i="21"/>
  <c r="JJ270" i="21"/>
  <c r="JJ129" i="21"/>
  <c r="JJ305" i="21"/>
  <c r="JJ266" i="21"/>
  <c r="JJ158" i="21"/>
  <c r="JJ148" i="21"/>
  <c r="JJ302" i="21"/>
  <c r="JJ240" i="21"/>
  <c r="JJ312" i="21"/>
  <c r="JJ225" i="21"/>
  <c r="JJ69" i="21"/>
  <c r="JJ303" i="21"/>
  <c r="JJ230" i="21"/>
  <c r="JJ27" i="21"/>
  <c r="JJ166" i="21"/>
  <c r="JJ154" i="21"/>
  <c r="JJ253" i="21"/>
  <c r="JJ135" i="21"/>
  <c r="JJ126" i="21"/>
  <c r="JJ209" i="21"/>
  <c r="JJ217" i="21"/>
  <c r="JJ275" i="21"/>
  <c r="JJ55" i="21"/>
  <c r="JJ96" i="21"/>
  <c r="JJ130" i="21"/>
  <c r="JJ272" i="21"/>
  <c r="JJ50" i="21"/>
  <c r="JJ242" i="21"/>
  <c r="JJ175" i="21"/>
  <c r="JJ258" i="21"/>
  <c r="JJ139" i="21"/>
  <c r="JJ84" i="21"/>
  <c r="JJ234" i="21"/>
  <c r="JJ127" i="21"/>
  <c r="JJ124" i="21"/>
  <c r="JJ289" i="21"/>
  <c r="JJ65" i="21"/>
  <c r="JJ226" i="21"/>
  <c r="JJ236" i="21"/>
  <c r="JJ34" i="21"/>
  <c r="JJ83" i="21"/>
  <c r="JJ188" i="21"/>
  <c r="JJ228" i="21"/>
  <c r="JJ314" i="21"/>
  <c r="JJ33" i="21"/>
  <c r="JJ164" i="21"/>
  <c r="JJ105" i="21"/>
  <c r="JJ257" i="21"/>
  <c r="JJ313" i="21"/>
  <c r="JJ14" i="21"/>
  <c r="JJ116" i="21"/>
  <c r="JJ173" i="21"/>
  <c r="JJ176" i="21"/>
  <c r="JJ315" i="21"/>
  <c r="JJ167" i="21"/>
  <c r="JJ142" i="21"/>
  <c r="JJ141" i="21"/>
  <c r="JJ241" i="21"/>
  <c r="JJ283" i="21"/>
  <c r="JJ119" i="21"/>
  <c r="JJ44" i="21"/>
  <c r="JJ137" i="21"/>
  <c r="JJ309" i="21"/>
  <c r="JJ274" i="21"/>
  <c r="JJ255" i="21"/>
  <c r="JJ118" i="21"/>
  <c r="JJ182" i="21"/>
  <c r="JJ279" i="21"/>
  <c r="JJ296" i="21"/>
  <c r="JJ108" i="21"/>
  <c r="JJ88" i="21"/>
  <c r="JJ98" i="21"/>
  <c r="JJ297" i="21"/>
  <c r="JJ95" i="21"/>
  <c r="JJ201" i="21"/>
  <c r="JJ56" i="21"/>
  <c r="JJ239" i="21"/>
  <c r="JJ276" i="21"/>
  <c r="JJ61" i="21"/>
  <c r="JJ222" i="21"/>
  <c r="JJ42" i="21"/>
  <c r="JJ181" i="21"/>
  <c r="JJ23" i="21"/>
  <c r="JJ104" i="21"/>
  <c r="JJ308" i="21"/>
  <c r="JJ140" i="21"/>
  <c r="JJ192" i="21"/>
  <c r="JJ72" i="21"/>
  <c r="JJ195" i="21"/>
  <c r="JJ304" i="21"/>
  <c r="JJ208" i="21"/>
  <c r="JJ273" i="21"/>
  <c r="JJ66" i="21"/>
  <c r="JJ136" i="21"/>
  <c r="JJ256" i="21"/>
  <c r="JJ63" i="21"/>
  <c r="JJ117" i="21"/>
  <c r="JJ251" i="21"/>
  <c r="JJ28" i="21"/>
  <c r="JJ233" i="21"/>
  <c r="JJ174" i="21"/>
  <c r="JJ178" i="21"/>
  <c r="JJ288" i="21"/>
  <c r="JJ91" i="21"/>
  <c r="JJ169" i="21"/>
  <c r="JJ10" i="21"/>
  <c r="JJ153" i="21"/>
  <c r="JJ290" i="21"/>
  <c r="JJ189" i="21"/>
  <c r="JJ157" i="21"/>
  <c r="JJ299" i="21"/>
  <c r="JJ36" i="21"/>
  <c r="JJ245" i="21"/>
  <c r="JJ54" i="21"/>
  <c r="JJ295" i="21"/>
  <c r="JJ68" i="21"/>
  <c r="JJ212" i="21"/>
  <c r="JJ74" i="21"/>
  <c r="JJ191" i="21"/>
  <c r="JJ13" i="21"/>
  <c r="JJ7" i="21"/>
  <c r="JJ77" i="21"/>
  <c r="JJ238" i="21"/>
  <c r="JJ156" i="21"/>
  <c r="JJ200" i="21"/>
  <c r="JJ73" i="21"/>
  <c r="JJ271" i="21"/>
  <c r="JJ284" i="21"/>
  <c r="JJ211" i="21"/>
  <c r="JJ261" i="21"/>
  <c r="JJ11" i="21"/>
  <c r="JJ138" i="21"/>
  <c r="JJ110" i="21"/>
  <c r="JJ144" i="21"/>
  <c r="JJ264" i="21"/>
  <c r="JJ197" i="21"/>
  <c r="JJ223" i="21"/>
  <c r="JJ163" i="21"/>
  <c r="JJ224" i="21"/>
  <c r="JJ48" i="21"/>
  <c r="JJ113" i="21"/>
  <c r="JJ250" i="21"/>
  <c r="JJ94" i="21"/>
  <c r="JJ193" i="21"/>
  <c r="JJ70" i="21"/>
  <c r="JJ183" i="21"/>
  <c r="JJ25" i="21"/>
  <c r="JJ99" i="21"/>
  <c r="JJ293" i="21"/>
  <c r="JJ40" i="21"/>
  <c r="JJ80" i="21"/>
  <c r="JJ278" i="21"/>
  <c r="JJ85" i="21"/>
  <c r="JJ249" i="21"/>
  <c r="JJ51" i="21"/>
  <c r="JJ227" i="21"/>
  <c r="JJ172" i="21"/>
  <c r="JJ149" i="21"/>
  <c r="JJ291" i="21"/>
  <c r="JJ134" i="21"/>
  <c r="JJ229" i="21"/>
  <c r="JJ125" i="21"/>
  <c r="JJ106" i="21"/>
  <c r="JJ22" i="21"/>
  <c r="JJ186" i="21"/>
  <c r="JJ244" i="21"/>
  <c r="JJ109" i="21"/>
  <c r="JJ199" i="21"/>
  <c r="JJ24" i="21"/>
  <c r="JJ49" i="21"/>
  <c r="JJ120" i="21"/>
  <c r="JJ317" i="21"/>
  <c r="JJ161" i="21"/>
  <c r="JJ115" i="21"/>
  <c r="JJ259" i="21"/>
  <c r="JJ215" i="21"/>
  <c r="JJ38" i="21"/>
  <c r="JJ260" i="21"/>
  <c r="JJ310" i="21"/>
  <c r="JJ133" i="21"/>
  <c r="JJ132" i="21"/>
  <c r="JJ267" i="21"/>
  <c r="JJ92" i="21"/>
  <c r="JJ8" i="21"/>
  <c r="JJ17" i="21"/>
  <c r="JJ285" i="21"/>
  <c r="JJ75" i="21"/>
  <c r="JJ30" i="21"/>
  <c r="JJ252" i="21"/>
  <c r="JJ131" i="21"/>
  <c r="JJ21" i="21"/>
  <c r="JJ32" i="21"/>
  <c r="JJ37" i="21"/>
  <c r="JJ262" i="21"/>
  <c r="JJ101" i="21"/>
  <c r="JJ31" i="21"/>
  <c r="JJ316" i="21"/>
  <c r="JJ60" i="21"/>
  <c r="JJ18" i="21"/>
  <c r="JJ298" i="21"/>
  <c r="JJ143" i="21"/>
  <c r="JJ12" i="21"/>
  <c r="JJ235" i="21"/>
  <c r="JJ89" i="21"/>
  <c r="JJ184" i="21"/>
  <c r="JJ159" i="21"/>
  <c r="JJ177" i="21"/>
  <c r="JJ196" i="21"/>
  <c r="JJ286" i="21"/>
  <c r="JJ190" i="21"/>
  <c r="JJ232" i="21"/>
  <c r="JJ79" i="21"/>
  <c r="JJ247" i="21"/>
  <c r="JJ112" i="21"/>
  <c r="JJ204" i="21"/>
  <c r="JJ9" i="21"/>
  <c r="HY64" i="21"/>
  <c r="HY103" i="21"/>
  <c r="HY79" i="21"/>
  <c r="HY91" i="21"/>
  <c r="HY153" i="21"/>
  <c r="HY50" i="21"/>
  <c r="HY188" i="21"/>
  <c r="HY163" i="21"/>
  <c r="HY209" i="21"/>
  <c r="HY29" i="21"/>
  <c r="HY15" i="21"/>
  <c r="HY230" i="21"/>
  <c r="HY262" i="21"/>
  <c r="HY300" i="21"/>
  <c r="HY233" i="21"/>
  <c r="HY109" i="21"/>
  <c r="HY173" i="21"/>
  <c r="HY210" i="21"/>
  <c r="HY296" i="21"/>
  <c r="HY54" i="21"/>
  <c r="HY147" i="21"/>
  <c r="HY168" i="21"/>
  <c r="HY272" i="21"/>
  <c r="HY129" i="21"/>
  <c r="HY197" i="21"/>
  <c r="HY145" i="21"/>
  <c r="HY39" i="21"/>
  <c r="HY269" i="21"/>
  <c r="HY242" i="21"/>
  <c r="HY110" i="21"/>
  <c r="HY213" i="21"/>
  <c r="HY313" i="21"/>
  <c r="HY46" i="21"/>
  <c r="HY32" i="21"/>
  <c r="HY83" i="21"/>
  <c r="HY236" i="21"/>
  <c r="HY36" i="21"/>
  <c r="HY310" i="21"/>
  <c r="HY105" i="21"/>
  <c r="HY245" i="21"/>
  <c r="HY282" i="21"/>
  <c r="HY71" i="21"/>
  <c r="HY57" i="21"/>
  <c r="HY75" i="21"/>
  <c r="HY316" i="21"/>
  <c r="HY8" i="21"/>
  <c r="HY120" i="21"/>
  <c r="HY123" i="21"/>
  <c r="HY185" i="21"/>
  <c r="HY125" i="21"/>
  <c r="HY186" i="21"/>
  <c r="HY218" i="21"/>
  <c r="HY227" i="21"/>
  <c r="HY7" i="21"/>
  <c r="HY25" i="21"/>
  <c r="HY256" i="21"/>
  <c r="HY260" i="21"/>
  <c r="HY72" i="21"/>
  <c r="HY22" i="21"/>
  <c r="HY6" i="21"/>
  <c r="HY148" i="21"/>
  <c r="HY157" i="21"/>
  <c r="HY192" i="21"/>
  <c r="HY118" i="21"/>
  <c r="HY180" i="21"/>
  <c r="HY306" i="21"/>
  <c r="HY223" i="21"/>
  <c r="HY225" i="21"/>
  <c r="HY202" i="21"/>
  <c r="HY286" i="21"/>
  <c r="HY80" i="21"/>
  <c r="HY220" i="21"/>
  <c r="HY144" i="21"/>
  <c r="HY166" i="21"/>
  <c r="HY37" i="21"/>
  <c r="HY171" i="21"/>
  <c r="HY150" i="21"/>
  <c r="HY201" i="21"/>
  <c r="HY158" i="21"/>
  <c r="HY116" i="21"/>
  <c r="HY226" i="21"/>
  <c r="HY265" i="21"/>
  <c r="HY84" i="21"/>
  <c r="HY47" i="21"/>
  <c r="HY73" i="21"/>
  <c r="HY304" i="21"/>
  <c r="HY293" i="21"/>
  <c r="HY198" i="21"/>
  <c r="HY96" i="21"/>
  <c r="HY107" i="21"/>
  <c r="HY169" i="21"/>
  <c r="HY14" i="21"/>
  <c r="HY33" i="21"/>
  <c r="HY284" i="21"/>
  <c r="HY275" i="21"/>
  <c r="HY40" i="21"/>
  <c r="HY302" i="21"/>
  <c r="HY138" i="21"/>
  <c r="HY212" i="21"/>
  <c r="HY62" i="21"/>
  <c r="HY291" i="21"/>
  <c r="HY305" i="21"/>
  <c r="HY178" i="21"/>
  <c r="HY16" i="21"/>
  <c r="HY90" i="21"/>
  <c r="HY208" i="21"/>
  <c r="HY149" i="21"/>
  <c r="HY70" i="21"/>
  <c r="HY139" i="21"/>
  <c r="HY303" i="21"/>
  <c r="HY283" i="21"/>
  <c r="HY9" i="21"/>
  <c r="HY196" i="21"/>
  <c r="HY219" i="21"/>
  <c r="HY257" i="21"/>
  <c r="HY294" i="21"/>
  <c r="HY301" i="21"/>
  <c r="HY137" i="21"/>
  <c r="HY164" i="21"/>
  <c r="HY199" i="21"/>
  <c r="HY312" i="21"/>
  <c r="HY94" i="21"/>
  <c r="HY100" i="21"/>
  <c r="HY222" i="21"/>
  <c r="HY247" i="21"/>
  <c r="HY239" i="21"/>
  <c r="HY104" i="21"/>
  <c r="HY115" i="21"/>
  <c r="HY177" i="21"/>
  <c r="HY131" i="21"/>
  <c r="HY191" i="21"/>
  <c r="HY59" i="21"/>
  <c r="HY248" i="21"/>
  <c r="HY307" i="21"/>
  <c r="HY271" i="21"/>
  <c r="HY211" i="21"/>
  <c r="HY217" i="21"/>
  <c r="HY28" i="21"/>
  <c r="HY65" i="21"/>
  <c r="HY287" i="21"/>
  <c r="HY251" i="21"/>
  <c r="HY114" i="21"/>
  <c r="HY292" i="21"/>
  <c r="HY101" i="21"/>
  <c r="HY102" i="21"/>
  <c r="HY106" i="21"/>
  <c r="HY285" i="21"/>
  <c r="HY60" i="21"/>
  <c r="HY20" i="21"/>
  <c r="HY124" i="21"/>
  <c r="HY167" i="21"/>
  <c r="HY289" i="21"/>
  <c r="HY43" i="21"/>
  <c r="HY38" i="21"/>
  <c r="HY214" i="21"/>
  <c r="HY187" i="21"/>
  <c r="HY216" i="21"/>
  <c r="HY27" i="21"/>
  <c r="HY41" i="21"/>
  <c r="HY295" i="21"/>
  <c r="HY277" i="21"/>
  <c r="HY77" i="21"/>
  <c r="HY249" i="21"/>
  <c r="HY206" i="21"/>
  <c r="HY231" i="21"/>
  <c r="HY278" i="21"/>
  <c r="HY135" i="21"/>
  <c r="HY140" i="21"/>
  <c r="HY184" i="21"/>
  <c r="HY126" i="21"/>
  <c r="HY61" i="21"/>
  <c r="HY69" i="21"/>
  <c r="HY74" i="21"/>
  <c r="HY128" i="21"/>
  <c r="HY266" i="21"/>
  <c r="HY121" i="21"/>
  <c r="HY13" i="21"/>
  <c r="HY49" i="21"/>
  <c r="HY270" i="21"/>
  <c r="HY259" i="21"/>
  <c r="HY240" i="21"/>
  <c r="HY297" i="21"/>
  <c r="HY86" i="21"/>
  <c r="HY136" i="21"/>
  <c r="HY30" i="21"/>
  <c r="HY205" i="21"/>
  <c r="HY243" i="21"/>
  <c r="HY78" i="21"/>
  <c r="HY142" i="21"/>
  <c r="HY207" i="21"/>
  <c r="HY130" i="21"/>
  <c r="HY89" i="21"/>
  <c r="HY315" i="21"/>
  <c r="HY155" i="21"/>
  <c r="HY246" i="21"/>
  <c r="HY154" i="21"/>
  <c r="HY237" i="21"/>
  <c r="HY117" i="21"/>
  <c r="HY98" i="21"/>
  <c r="HY290" i="21"/>
  <c r="HY165" i="21"/>
  <c r="HY200" i="21"/>
  <c r="HY132" i="21"/>
  <c r="HY99" i="21"/>
  <c r="HY56" i="21"/>
  <c r="HY311" i="21"/>
  <c r="HY52" i="21"/>
  <c r="HY194" i="21"/>
  <c r="HY273" i="21"/>
  <c r="HY19" i="21"/>
  <c r="HY51" i="21"/>
  <c r="HY183" i="21"/>
  <c r="HY234" i="21"/>
  <c r="HY174" i="21"/>
  <c r="HY23" i="21"/>
  <c r="HY267" i="21"/>
  <c r="HY134" i="21"/>
  <c r="HY97" i="21"/>
  <c r="HY229" i="21"/>
  <c r="HY12" i="21"/>
  <c r="HY48" i="21"/>
  <c r="HY309" i="21"/>
  <c r="HY190" i="21"/>
  <c r="HY235" i="21"/>
  <c r="HY141" i="21"/>
  <c r="HY224" i="21"/>
  <c r="HY88" i="21"/>
  <c r="HY268" i="21"/>
  <c r="HY85" i="21"/>
  <c r="HY67" i="21"/>
  <c r="HY172" i="21"/>
  <c r="HY93" i="21"/>
  <c r="HY175" i="21"/>
  <c r="HY112" i="21"/>
  <c r="HY204" i="21"/>
  <c r="HY281" i="21"/>
  <c r="HY133" i="21"/>
  <c r="HY176" i="21"/>
  <c r="HY119" i="21"/>
  <c r="HY81" i="21"/>
  <c r="HY299" i="21"/>
  <c r="HY179" i="21"/>
  <c r="HY244" i="21"/>
  <c r="HY87" i="21"/>
  <c r="HY160" i="21"/>
  <c r="HY34" i="21"/>
  <c r="HY146" i="21"/>
  <c r="HY24" i="21"/>
  <c r="HY263" i="21"/>
  <c r="HY68" i="21"/>
  <c r="HY82" i="21"/>
  <c r="HY274" i="21"/>
  <c r="HY17" i="21"/>
  <c r="HY255" i="21"/>
  <c r="HY26" i="21"/>
  <c r="HY35" i="21"/>
  <c r="HY181" i="21"/>
  <c r="HY317" i="21"/>
  <c r="HY63" i="21"/>
  <c r="HY151" i="21"/>
  <c r="HY31" i="21"/>
  <c r="HY238" i="21"/>
  <c r="HY44" i="21"/>
  <c r="HY253" i="21"/>
  <c r="HY127" i="21"/>
  <c r="HY152" i="21"/>
  <c r="HY21" i="21"/>
  <c r="HY170" i="21"/>
  <c r="HY92" i="21"/>
  <c r="HY161" i="21"/>
  <c r="HY58" i="21"/>
  <c r="HY66" i="21"/>
  <c r="HY258" i="21"/>
  <c r="HY221" i="21"/>
  <c r="HY215" i="21"/>
  <c r="HY156" i="21"/>
  <c r="HY298" i="21"/>
  <c r="HY111" i="21"/>
  <c r="HY279" i="21"/>
  <c r="HY42" i="21"/>
  <c r="HY254" i="21"/>
  <c r="HY228" i="21"/>
  <c r="HY76" i="21"/>
  <c r="HY159" i="21"/>
  <c r="HY45" i="21"/>
  <c r="HY276" i="21"/>
  <c r="HY250" i="21"/>
  <c r="HY162" i="21"/>
  <c r="HY241" i="21"/>
  <c r="HY108" i="21"/>
  <c r="HY252" i="21"/>
  <c r="HY308" i="21"/>
  <c r="HY182" i="21"/>
  <c r="HY193" i="21"/>
  <c r="HY195" i="21"/>
  <c r="HY113" i="21"/>
  <c r="HY280" i="21"/>
  <c r="HY53" i="21"/>
  <c r="HY261" i="21"/>
  <c r="HY232" i="21"/>
  <c r="HY10" i="21"/>
  <c r="HY264" i="21"/>
  <c r="HY122" i="21"/>
  <c r="HY314" i="21"/>
  <c r="HY55" i="21"/>
  <c r="HY143" i="21"/>
  <c r="HY203" i="21"/>
  <c r="HY288" i="21"/>
  <c r="HY11" i="21"/>
  <c r="HY95" i="21"/>
  <c r="HY18" i="21"/>
  <c r="HY189" i="21"/>
  <c r="MC91" i="21"/>
  <c r="MC18" i="21"/>
  <c r="MC33" i="21"/>
  <c r="MC65" i="21"/>
  <c r="MC76" i="21"/>
  <c r="MC85" i="21"/>
  <c r="MC158" i="21"/>
  <c r="MC39" i="21"/>
  <c r="MC20" i="21"/>
  <c r="MC30" i="21"/>
  <c r="MC38" i="21"/>
  <c r="MC143" i="21"/>
  <c r="MC252" i="21"/>
  <c r="MC230" i="21"/>
  <c r="MC149" i="21"/>
  <c r="MC306" i="21"/>
  <c r="MC243" i="21"/>
  <c r="MC116" i="21"/>
  <c r="MC8" i="21"/>
  <c r="MC54" i="21"/>
  <c r="MC157" i="21"/>
  <c r="MC271" i="21"/>
  <c r="MC276" i="21"/>
  <c r="MC159" i="21"/>
  <c r="MC103" i="21"/>
  <c r="MC198" i="21"/>
  <c r="MC178" i="21"/>
  <c r="MC67" i="21"/>
  <c r="MC24" i="21"/>
  <c r="MC70" i="21"/>
  <c r="MC128" i="21"/>
  <c r="MC248" i="21"/>
  <c r="MC281" i="21"/>
  <c r="MC229" i="21"/>
  <c r="MC302" i="21"/>
  <c r="MC278" i="21"/>
  <c r="MC176" i="21"/>
  <c r="MC185" i="21"/>
  <c r="MC275" i="21"/>
  <c r="MC190" i="21"/>
  <c r="MC223" i="21"/>
  <c r="MC237" i="21"/>
  <c r="MC10" i="21"/>
  <c r="MC44" i="21"/>
  <c r="MC52" i="21"/>
  <c r="MC189" i="21"/>
  <c r="MC92" i="21"/>
  <c r="MC98" i="21"/>
  <c r="MC48" i="21"/>
  <c r="MC94" i="21"/>
  <c r="MC56" i="21"/>
  <c r="MC106" i="21"/>
  <c r="MC142" i="21"/>
  <c r="MC263" i="21"/>
  <c r="MC282" i="21"/>
  <c r="MC253" i="21"/>
  <c r="MC97" i="21"/>
  <c r="MC215" i="21"/>
  <c r="MC307" i="21"/>
  <c r="MC12" i="21"/>
  <c r="MC14" i="21"/>
  <c r="MC72" i="21"/>
  <c r="MC108" i="21"/>
  <c r="MC156" i="21"/>
  <c r="MC311" i="21"/>
  <c r="MC251" i="21"/>
  <c r="MC25" i="21"/>
  <c r="MC37" i="21"/>
  <c r="MC130" i="21"/>
  <c r="MC231" i="21"/>
  <c r="MC247" i="21"/>
  <c r="MC88" i="21"/>
  <c r="MC110" i="21"/>
  <c r="MC235" i="21"/>
  <c r="MC201" i="21"/>
  <c r="MC291" i="21"/>
  <c r="MC169" i="21"/>
  <c r="MC177" i="21"/>
  <c r="MC267" i="21"/>
  <c r="MC129" i="21"/>
  <c r="MC219" i="21"/>
  <c r="MC314" i="21"/>
  <c r="MC205" i="21"/>
  <c r="MC214" i="21"/>
  <c r="MC74" i="21"/>
  <c r="MC50" i="21"/>
  <c r="MC58" i="21"/>
  <c r="MC46" i="21"/>
  <c r="MC249" i="21"/>
  <c r="MC273" i="21"/>
  <c r="MC168" i="21"/>
  <c r="MC81" i="21"/>
  <c r="MC225" i="21"/>
  <c r="MC301" i="21"/>
  <c r="MC209" i="21"/>
  <c r="MC299" i="21"/>
  <c r="MC63" i="21"/>
  <c r="MC148" i="21"/>
  <c r="MC270" i="21"/>
  <c r="MC43" i="21"/>
  <c r="MC83" i="21"/>
  <c r="MC32" i="21"/>
  <c r="MC78" i="21"/>
  <c r="MC123" i="21"/>
  <c r="MC7" i="21"/>
  <c r="MC105" i="21"/>
  <c r="MC216" i="21"/>
  <c r="MC315" i="21"/>
  <c r="MC114" i="21"/>
  <c r="MC147" i="21"/>
  <c r="MC180" i="21"/>
  <c r="MC296" i="21"/>
  <c r="MC144" i="21"/>
  <c r="MC23" i="21"/>
  <c r="MC140" i="21"/>
  <c r="MC221" i="21"/>
  <c r="MC121" i="21"/>
  <c r="MC218" i="21"/>
  <c r="MC184" i="21"/>
  <c r="MC313" i="21"/>
  <c r="MC120" i="21"/>
  <c r="MC244" i="21"/>
  <c r="MC280" i="21"/>
  <c r="MC21" i="21"/>
  <c r="MC183" i="21"/>
  <c r="MC112" i="21"/>
  <c r="MC118" i="21"/>
  <c r="MC167" i="21"/>
  <c r="MC233" i="21"/>
  <c r="MC234" i="21"/>
  <c r="MC285" i="21"/>
  <c r="MC150" i="21"/>
  <c r="MC261" i="21"/>
  <c r="MC238" i="21"/>
  <c r="MC53" i="21"/>
  <c r="MC28" i="21"/>
  <c r="MC203" i="21"/>
  <c r="MC257" i="21"/>
  <c r="MC309" i="21"/>
  <c r="MC287" i="21"/>
  <c r="MC34" i="21"/>
  <c r="MC90" i="21"/>
  <c r="MC79" i="21"/>
  <c r="MC171" i="21"/>
  <c r="MC303" i="21"/>
  <c r="MC145" i="21"/>
  <c r="MC86" i="21"/>
  <c r="MC77" i="21"/>
  <c r="MC268" i="21"/>
  <c r="MC256" i="21"/>
  <c r="MC93" i="21"/>
  <c r="MC174" i="21"/>
  <c r="MC42" i="21"/>
  <c r="MC15" i="21"/>
  <c r="MC217" i="21"/>
  <c r="MC60" i="21"/>
  <c r="MC181" i="21"/>
  <c r="MC127" i="21"/>
  <c r="MC292" i="21"/>
  <c r="MC131" i="21"/>
  <c r="MC308" i="21"/>
  <c r="MC206" i="21"/>
  <c r="MC133" i="21"/>
  <c r="MC138" i="21"/>
  <c r="MC107" i="21"/>
  <c r="MC163" i="21"/>
  <c r="MC55" i="21"/>
  <c r="MC255" i="21"/>
  <c r="MC101" i="21"/>
  <c r="MC162" i="21"/>
  <c r="MC96" i="21"/>
  <c r="MC71" i="21"/>
  <c r="MC274" i="21"/>
  <c r="MC272" i="21"/>
  <c r="MC288" i="21"/>
  <c r="MC45" i="21"/>
  <c r="MC224" i="21"/>
  <c r="MC284" i="21"/>
  <c r="MC165" i="21"/>
  <c r="MC186" i="21"/>
  <c r="MC124" i="21"/>
  <c r="MC199" i="21"/>
  <c r="MC232" i="21"/>
  <c r="MC202" i="21"/>
  <c r="MC41" i="21"/>
  <c r="MC17" i="21"/>
  <c r="MC68" i="21"/>
  <c r="MC119" i="21"/>
  <c r="MC100" i="21"/>
  <c r="MC154" i="21"/>
  <c r="MC195" i="21"/>
  <c r="MC212" i="21"/>
  <c r="MC66" i="21"/>
  <c r="MC151" i="21"/>
  <c r="MC102" i="21"/>
  <c r="MC170" i="21"/>
  <c r="MC16" i="21"/>
  <c r="MC196" i="21"/>
  <c r="MC277" i="21"/>
  <c r="MC115" i="21"/>
  <c r="MC246" i="21"/>
  <c r="MC222" i="21"/>
  <c r="MC304" i="21"/>
  <c r="MC262" i="21"/>
  <c r="MC132" i="21"/>
  <c r="MC316" i="21"/>
  <c r="MC139" i="21"/>
  <c r="MC300" i="21"/>
  <c r="MC84" i="21"/>
  <c r="MC258" i="21"/>
  <c r="MC175" i="21"/>
  <c r="MC211" i="21"/>
  <c r="MC136" i="21"/>
  <c r="MC294" i="21"/>
  <c r="MC164" i="21"/>
  <c r="MC122" i="21"/>
  <c r="MC213" i="21"/>
  <c r="MC80" i="21"/>
  <c r="MC166" i="21"/>
  <c r="MC259" i="21"/>
  <c r="MC6" i="21"/>
  <c r="MC254" i="21"/>
  <c r="MC11" i="21"/>
  <c r="MC182" i="21"/>
  <c r="MC297" i="21"/>
  <c r="MC188" i="21"/>
  <c r="MC194" i="21"/>
  <c r="MC208" i="21"/>
  <c r="MC283" i="21"/>
  <c r="MC9" i="21"/>
  <c r="MC40" i="21"/>
  <c r="MC69" i="21"/>
  <c r="MC135" i="21"/>
  <c r="MC293" i="21"/>
  <c r="MC240" i="21"/>
  <c r="MC286" i="21"/>
  <c r="MC57" i="21"/>
  <c r="MC228" i="21"/>
  <c r="MC137" i="21"/>
  <c r="MC295" i="21"/>
  <c r="MC126" i="21"/>
  <c r="MC113" i="21"/>
  <c r="MC87" i="21"/>
  <c r="MC227" i="21"/>
  <c r="MC204" i="21"/>
  <c r="MC289" i="21"/>
  <c r="MC305" i="21"/>
  <c r="MC266" i="21"/>
  <c r="MC236" i="21"/>
  <c r="MC59" i="21"/>
  <c r="MC64" i="21"/>
  <c r="MC61" i="21"/>
  <c r="MC47" i="21"/>
  <c r="MC187" i="21"/>
  <c r="MC141" i="21"/>
  <c r="MC172" i="21"/>
  <c r="MC111" i="21"/>
  <c r="MC82" i="21"/>
  <c r="MC155" i="21"/>
  <c r="MC242" i="21"/>
  <c r="MC173" i="21"/>
  <c r="MC160" i="21"/>
  <c r="MC250" i="21"/>
  <c r="MC239" i="21"/>
  <c r="MC27" i="21"/>
  <c r="MC264" i="21"/>
  <c r="MC298" i="21"/>
  <c r="MC245" i="21"/>
  <c r="MC89" i="21"/>
  <c r="MC117" i="21"/>
  <c r="MC99" i="21"/>
  <c r="MC125" i="21"/>
  <c r="MC260" i="21"/>
  <c r="MC310" i="21"/>
  <c r="MC35" i="21"/>
  <c r="MC31" i="21"/>
  <c r="MC73" i="21"/>
  <c r="MC152" i="21"/>
  <c r="MC192" i="21"/>
  <c r="MC26" i="21"/>
  <c r="MC62" i="21"/>
  <c r="MC265" i="21"/>
  <c r="MC36" i="21"/>
  <c r="MC134" i="21"/>
  <c r="MC146" i="21"/>
  <c r="MC200" i="21"/>
  <c r="MC226" i="21"/>
  <c r="MC290" i="21"/>
  <c r="MC193" i="21"/>
  <c r="MC51" i="21"/>
  <c r="MC191" i="21"/>
  <c r="MC22" i="21"/>
  <c r="MC13" i="21"/>
  <c r="MC269" i="21"/>
  <c r="MC312" i="21"/>
  <c r="MC95" i="21"/>
  <c r="MC29" i="21"/>
  <c r="MC207" i="21"/>
  <c r="MC49" i="21"/>
  <c r="MC109" i="21"/>
  <c r="MC317" i="21"/>
  <c r="MC161" i="21"/>
  <c r="MC197" i="21"/>
  <c r="MC210" i="21"/>
  <c r="MC104" i="21"/>
  <c r="MC179" i="21"/>
  <c r="MC19" i="21"/>
  <c r="MC241" i="21"/>
  <c r="MC279" i="21"/>
  <c r="MC153" i="21"/>
  <c r="MC220" i="21"/>
  <c r="MC75" i="21"/>
  <c r="BM261" i="21"/>
  <c r="BM181" i="21"/>
  <c r="BM85" i="21"/>
  <c r="BM271" i="21"/>
  <c r="BM141" i="21"/>
  <c r="BM253" i="21"/>
  <c r="BM165" i="21"/>
  <c r="BM77" i="21"/>
  <c r="BM229" i="21"/>
  <c r="BM245" i="21"/>
  <c r="BM149" i="21"/>
  <c r="BM69" i="21"/>
  <c r="BM277" i="21"/>
  <c r="BM293" i="21"/>
  <c r="BM189" i="21"/>
  <c r="BM93" i="21"/>
  <c r="BM13" i="21"/>
  <c r="BM269" i="21"/>
  <c r="BM53" i="21"/>
  <c r="BM279" i="21"/>
  <c r="BM133" i="21"/>
  <c r="BM21" i="21"/>
  <c r="BM205" i="21"/>
  <c r="BM117" i="21"/>
  <c r="BM101" i="21"/>
  <c r="BM45" i="21"/>
  <c r="BM29" i="21"/>
  <c r="BM213" i="21"/>
  <c r="BM283" i="21"/>
  <c r="BM291" i="21"/>
  <c r="BM197" i="21"/>
  <c r="BM299" i="21"/>
  <c r="BM309" i="21"/>
  <c r="BM288" i="21"/>
  <c r="BM95" i="21"/>
  <c r="BM163" i="21"/>
  <c r="BM192" i="21"/>
  <c r="BM118" i="21"/>
  <c r="BM313" i="21"/>
  <c r="BM171" i="21"/>
  <c r="BM71" i="21"/>
  <c r="BM188" i="21"/>
  <c r="BM194" i="21"/>
  <c r="BM40" i="21"/>
  <c r="BM177" i="21"/>
  <c r="BM286" i="21"/>
  <c r="BM39" i="21"/>
  <c r="BM135" i="21"/>
  <c r="BM16" i="21"/>
  <c r="BM234" i="21"/>
  <c r="BM48" i="21"/>
  <c r="BM292" i="21"/>
  <c r="BM207" i="21"/>
  <c r="BM305" i="21"/>
  <c r="BM99" i="21"/>
  <c r="BM15" i="21"/>
  <c r="BM244" i="21"/>
  <c r="BM107" i="21"/>
  <c r="BM201" i="21"/>
  <c r="BM104" i="21"/>
  <c r="BM232" i="21"/>
  <c r="BM35" i="21"/>
  <c r="BM256" i="21"/>
  <c r="BM144" i="21"/>
  <c r="BM43" i="21"/>
  <c r="BM223" i="21"/>
  <c r="BM60" i="21"/>
  <c r="BM66" i="21"/>
  <c r="BM198" i="21"/>
  <c r="BM227" i="21"/>
  <c r="BM200" i="21"/>
  <c r="BM221" i="21"/>
  <c r="BM109" i="21"/>
  <c r="BM235" i="21"/>
  <c r="BM175" i="21"/>
  <c r="BM315" i="21"/>
  <c r="BM242" i="21"/>
  <c r="BM23" i="21"/>
  <c r="BM160" i="21"/>
  <c r="BM250" i="21"/>
  <c r="BM304" i="21"/>
  <c r="BM254" i="21"/>
  <c r="BM258" i="21"/>
  <c r="BM150" i="21"/>
  <c r="BM275" i="21"/>
  <c r="BM157" i="21"/>
  <c r="BM153" i="21"/>
  <c r="BM240" i="21"/>
  <c r="BM273" i="21"/>
  <c r="BM36" i="21"/>
  <c r="BM206" i="21"/>
  <c r="BM121" i="21"/>
  <c r="BM31" i="21"/>
  <c r="BM123" i="21"/>
  <c r="BM220" i="21"/>
  <c r="BM226" i="21"/>
  <c r="BM94" i="21"/>
  <c r="BM11" i="21"/>
  <c r="BM204" i="21"/>
  <c r="BM210" i="21"/>
  <c r="BM126" i="21"/>
  <c r="BM270" i="21"/>
  <c r="BM127" i="21"/>
  <c r="BM246" i="21"/>
  <c r="BM178" i="21"/>
  <c r="BM228" i="21"/>
  <c r="BM57" i="21"/>
  <c r="BM186" i="21"/>
  <c r="BM231" i="21"/>
  <c r="BM158" i="21"/>
  <c r="BM130" i="21"/>
  <c r="BM316" i="21"/>
  <c r="BM176" i="21"/>
  <c r="BM185" i="21"/>
  <c r="BM54" i="21"/>
  <c r="BM49" i="21"/>
  <c r="BM25" i="21"/>
  <c r="BM184" i="21"/>
  <c r="BM219" i="21"/>
  <c r="BM64" i="21"/>
  <c r="BM264" i="21"/>
  <c r="BM262" i="21"/>
  <c r="BM263" i="21"/>
  <c r="BM59" i="21"/>
  <c r="BM156" i="21"/>
  <c r="BM162" i="21"/>
  <c r="BM212" i="21"/>
  <c r="BM218" i="21"/>
  <c r="BM285" i="21"/>
  <c r="BM46" i="21"/>
  <c r="BM114" i="21"/>
  <c r="BM290" i="21"/>
  <c r="BM122" i="21"/>
  <c r="BM129" i="21"/>
  <c r="BM55" i="21"/>
  <c r="BM142" i="21"/>
  <c r="BM306" i="21"/>
  <c r="BM6" i="21"/>
  <c r="BM81" i="21"/>
  <c r="BM155" i="21"/>
  <c r="BM168" i="21"/>
  <c r="BM169" i="21"/>
  <c r="BM266" i="21"/>
  <c r="BM151" i="21"/>
  <c r="BM9" i="21"/>
  <c r="BM92" i="21"/>
  <c r="BM98" i="21"/>
  <c r="BM148" i="21"/>
  <c r="BM154" i="21"/>
  <c r="BM96" i="21"/>
  <c r="BM76" i="21"/>
  <c r="BM82" i="21"/>
  <c r="BM63" i="21"/>
  <c r="BM282" i="21"/>
  <c r="BM50" i="21"/>
  <c r="BM209" i="21"/>
  <c r="BM58" i="21"/>
  <c r="BM14" i="21"/>
  <c r="BM30" i="21"/>
  <c r="BM41" i="21"/>
  <c r="BM217" i="21"/>
  <c r="BM172" i="21"/>
  <c r="BM180" i="21"/>
  <c r="BM108" i="21"/>
  <c r="BM116" i="21"/>
  <c r="BM44" i="21"/>
  <c r="BM296" i="21"/>
  <c r="BM52" i="21"/>
  <c r="BM17" i="21"/>
  <c r="BM51" i="21"/>
  <c r="BM143" i="21"/>
  <c r="BM249" i="21"/>
  <c r="BM32" i="21"/>
  <c r="BM100" i="21"/>
  <c r="BM42" i="21"/>
  <c r="BM225" i="21"/>
  <c r="BM294" i="21"/>
  <c r="BM224" i="21"/>
  <c r="BM134" i="21"/>
  <c r="BM187" i="21"/>
  <c r="BM300" i="21"/>
  <c r="BM24" i="21"/>
  <c r="BM179" i="21"/>
  <c r="BM312" i="21"/>
  <c r="BM112" i="21"/>
  <c r="BM119" i="21"/>
  <c r="BM248" i="21"/>
  <c r="BM7" i="21"/>
  <c r="BM68" i="21"/>
  <c r="BM87" i="21"/>
  <c r="BM173" i="21"/>
  <c r="BM83" i="21"/>
  <c r="BM247" i="21"/>
  <c r="BM268" i="21"/>
  <c r="BM56" i="21"/>
  <c r="BM26" i="21"/>
  <c r="BM199" i="21"/>
  <c r="BM195" i="21"/>
  <c r="BM113" i="21"/>
  <c r="BM33" i="21"/>
  <c r="BM230" i="21"/>
  <c r="BM137" i="21"/>
  <c r="BM115" i="21"/>
  <c r="BM241" i="21"/>
  <c r="BM8" i="21"/>
  <c r="BM164" i="21"/>
  <c r="BM255" i="21"/>
  <c r="BM251" i="21"/>
  <c r="BM125" i="21"/>
  <c r="BM22" i="21"/>
  <c r="BM70" i="21"/>
  <c r="BM19" i="21"/>
  <c r="BM281" i="21"/>
  <c r="BM314" i="21"/>
  <c r="BM131" i="21"/>
  <c r="BM128" i="21"/>
  <c r="BM265" i="21"/>
  <c r="BM233" i="21"/>
  <c r="BM174" i="21"/>
  <c r="BM298" i="21"/>
  <c r="BM307" i="21"/>
  <c r="BM170" i="21"/>
  <c r="BM215" i="21"/>
  <c r="BM182" i="21"/>
  <c r="BM89" i="21"/>
  <c r="BM74" i="21"/>
  <c r="BM105" i="21"/>
  <c r="BM120" i="21"/>
  <c r="BM124" i="21"/>
  <c r="BM311" i="21"/>
  <c r="BM302" i="21"/>
  <c r="BM297" i="21"/>
  <c r="BM65" i="21"/>
  <c r="BM196" i="21"/>
  <c r="BM62" i="21"/>
  <c r="BM167" i="21"/>
  <c r="BM243" i="21"/>
  <c r="BM193" i="21"/>
  <c r="BM138" i="21"/>
  <c r="BM208" i="21"/>
  <c r="BM47" i="21"/>
  <c r="BM90" i="21"/>
  <c r="BM274" i="21"/>
  <c r="BM214" i="21"/>
  <c r="BM236" i="21"/>
  <c r="BM276" i="21"/>
  <c r="BM10" i="21"/>
  <c r="BM28" i="21"/>
  <c r="BM145" i="21"/>
  <c r="BM146" i="21"/>
  <c r="BM287" i="21"/>
  <c r="BM295" i="21"/>
  <c r="BM78" i="21"/>
  <c r="BM222" i="21"/>
  <c r="BM211" i="21"/>
  <c r="BM159" i="21"/>
  <c r="BM272" i="21"/>
  <c r="BM18" i="21"/>
  <c r="BM260" i="21"/>
  <c r="BM190" i="21"/>
  <c r="BM91" i="21"/>
  <c r="BM147" i="21"/>
  <c r="BM84" i="21"/>
  <c r="BM183" i="21"/>
  <c r="BM111" i="21"/>
  <c r="BM239" i="21"/>
  <c r="BM27" i="21"/>
  <c r="BM34" i="21"/>
  <c r="BM73" i="21"/>
  <c r="BM20" i="21"/>
  <c r="BM72" i="21"/>
  <c r="BM80" i="21"/>
  <c r="BM136" i="21"/>
  <c r="BM303" i="21"/>
  <c r="BM106" i="21"/>
  <c r="BM79" i="21"/>
  <c r="BM203" i="21"/>
  <c r="BM267" i="21"/>
  <c r="BM140" i="21"/>
  <c r="BM301" i="21"/>
  <c r="BM38" i="21"/>
  <c r="BM110" i="21"/>
  <c r="BM132" i="21"/>
  <c r="BM61" i="21"/>
  <c r="BM139" i="21"/>
  <c r="BM12" i="21"/>
  <c r="BM97" i="21"/>
  <c r="BM280" i="21"/>
  <c r="BM202" i="21"/>
  <c r="BM317" i="21"/>
  <c r="BM289" i="21"/>
  <c r="BM75" i="21"/>
  <c r="BM67" i="21"/>
  <c r="BM284" i="21"/>
  <c r="BM237" i="21"/>
  <c r="BM191" i="21"/>
  <c r="BM238" i="21"/>
  <c r="BM166" i="21"/>
  <c r="BM86" i="21"/>
  <c r="BM259" i="21"/>
  <c r="BM310" i="21"/>
  <c r="BM257" i="21"/>
  <c r="BM308" i="21"/>
  <c r="BM252" i="21"/>
  <c r="BM103" i="21"/>
  <c r="BM88" i="21"/>
  <c r="BM37" i="21"/>
  <c r="BM161" i="21"/>
  <c r="BM152" i="21"/>
  <c r="BM102" i="21"/>
  <c r="BM278" i="21"/>
  <c r="BM216" i="21"/>
  <c r="DU316" i="21"/>
  <c r="DU141" i="21"/>
  <c r="DU283" i="21"/>
  <c r="DU223" i="21"/>
  <c r="DU214" i="21"/>
  <c r="DU307" i="21"/>
  <c r="DU135" i="21"/>
  <c r="DU31" i="21"/>
  <c r="DU311" i="21"/>
  <c r="DU6" i="21"/>
  <c r="DU137" i="21"/>
  <c r="DU24" i="21"/>
  <c r="DU298" i="21"/>
  <c r="DU294" i="21"/>
  <c r="DU139" i="21"/>
  <c r="DU299" i="21"/>
  <c r="DU233" i="21"/>
  <c r="DU222" i="21"/>
  <c r="DU296" i="21"/>
  <c r="DU147" i="21"/>
  <c r="DU93" i="21"/>
  <c r="DU168" i="21"/>
  <c r="DU131" i="21"/>
  <c r="DU102" i="21"/>
  <c r="DU122" i="21"/>
  <c r="DU109" i="21"/>
  <c r="DU41" i="21"/>
  <c r="DU53" i="21"/>
  <c r="DU8" i="21"/>
  <c r="DU258" i="21"/>
  <c r="DU260" i="21"/>
  <c r="DU271" i="21"/>
  <c r="DU186" i="21"/>
  <c r="DU281" i="21"/>
  <c r="DU253" i="21"/>
  <c r="DU246" i="21"/>
  <c r="DU245" i="21"/>
  <c r="DU219" i="21"/>
  <c r="DU160" i="21"/>
  <c r="DU84" i="21"/>
  <c r="DU133" i="21"/>
  <c r="DU118" i="21"/>
  <c r="DU151" i="21"/>
  <c r="DU107" i="21"/>
  <c r="DU48" i="21"/>
  <c r="DU229" i="21"/>
  <c r="DU243" i="21"/>
  <c r="DU236" i="21"/>
  <c r="DU194" i="21"/>
  <c r="DU162" i="21"/>
  <c r="DU231" i="21"/>
  <c r="DU203" i="21"/>
  <c r="DU181" i="21"/>
  <c r="DU164" i="21"/>
  <c r="DU207" i="21"/>
  <c r="DU167" i="21"/>
  <c r="DU163" i="21"/>
  <c r="DU103" i="21"/>
  <c r="DU66" i="21"/>
  <c r="DU220" i="21"/>
  <c r="DU171" i="21"/>
  <c r="DU56" i="21"/>
  <c r="DU32" i="21"/>
  <c r="DU40" i="21"/>
  <c r="DU128" i="21"/>
  <c r="DU138" i="21"/>
  <c r="DU259" i="21"/>
  <c r="DU209" i="21"/>
  <c r="DU192" i="21"/>
  <c r="DU95" i="21"/>
  <c r="DU94" i="21"/>
  <c r="DU284" i="21"/>
  <c r="DU191" i="21"/>
  <c r="DU175" i="21"/>
  <c r="DU134" i="21"/>
  <c r="DU108" i="21"/>
  <c r="DU197" i="21"/>
  <c r="DU136" i="21"/>
  <c r="DU63" i="21"/>
  <c r="DU39" i="21"/>
  <c r="DU47" i="21"/>
  <c r="DU123" i="21"/>
  <c r="DU188" i="21"/>
  <c r="DU156" i="21"/>
  <c r="DU126" i="21"/>
  <c r="DU83" i="21"/>
  <c r="DU204" i="21"/>
  <c r="DU150" i="21"/>
  <c r="DU120" i="21"/>
  <c r="DU76" i="21"/>
  <c r="DU211" i="21"/>
  <c r="DU81" i="21"/>
  <c r="DU57" i="21"/>
  <c r="DU65" i="21"/>
  <c r="DU119" i="21"/>
  <c r="DU290" i="21"/>
  <c r="DU262" i="21"/>
  <c r="DU261" i="21"/>
  <c r="DU273" i="21"/>
  <c r="DU257" i="21"/>
  <c r="DU153" i="21"/>
  <c r="DU29" i="21"/>
  <c r="DU125" i="21"/>
  <c r="DU89" i="21"/>
  <c r="DU106" i="21"/>
  <c r="DU111" i="21"/>
  <c r="DU34" i="21"/>
  <c r="DU7" i="21"/>
  <c r="DU127" i="21"/>
  <c r="DU85" i="21"/>
  <c r="DU61" i="21"/>
  <c r="DU30" i="21"/>
  <c r="DU264" i="21"/>
  <c r="DU313" i="21"/>
  <c r="DU285" i="21"/>
  <c r="DU280" i="21"/>
  <c r="DU267" i="21"/>
  <c r="DU278" i="21"/>
  <c r="DU272" i="21"/>
  <c r="DU148" i="21"/>
  <c r="DU112" i="21"/>
  <c r="DU78" i="21"/>
  <c r="DU54" i="21"/>
  <c r="DU19" i="21"/>
  <c r="DU282" i="21"/>
  <c r="DU67" i="21"/>
  <c r="DU43" i="21"/>
  <c r="DU15" i="21"/>
  <c r="DU288" i="21"/>
  <c r="DU224" i="21"/>
  <c r="DU157" i="21"/>
  <c r="DU210" i="21"/>
  <c r="DU185" i="21"/>
  <c r="DU161" i="21"/>
  <c r="DU145" i="21"/>
  <c r="DU176" i="21"/>
  <c r="DU45" i="21"/>
  <c r="DU17" i="21"/>
  <c r="DU314" i="21"/>
  <c r="DU213" i="21"/>
  <c r="DU268" i="21"/>
  <c r="DU38" i="21"/>
  <c r="DU13" i="21"/>
  <c r="DU304" i="21"/>
  <c r="DU239" i="21"/>
  <c r="DU244" i="21"/>
  <c r="DU180" i="21"/>
  <c r="DU247" i="21"/>
  <c r="DU158" i="21"/>
  <c r="DU116" i="21"/>
  <c r="DU86" i="21"/>
  <c r="DU51" i="21"/>
  <c r="DU225" i="21"/>
  <c r="DU306" i="21"/>
  <c r="DU249" i="21"/>
  <c r="DU251" i="21"/>
  <c r="DU276" i="21"/>
  <c r="DU170" i="21"/>
  <c r="DU302" i="21"/>
  <c r="DU240" i="21"/>
  <c r="DU248" i="21"/>
  <c r="DU279" i="21"/>
  <c r="DU149" i="21"/>
  <c r="DU96" i="21"/>
  <c r="DU121" i="21"/>
  <c r="DU77" i="21"/>
  <c r="DU46" i="21"/>
  <c r="DU22" i="21"/>
  <c r="DU199" i="21"/>
  <c r="DU303" i="21"/>
  <c r="DU237" i="21"/>
  <c r="DU187" i="21"/>
  <c r="DU184" i="21"/>
  <c r="DU99" i="21"/>
  <c r="DU80" i="21"/>
  <c r="DU226" i="21"/>
  <c r="DU173" i="21"/>
  <c r="DU165" i="21"/>
  <c r="DU101" i="21"/>
  <c r="DU73" i="21"/>
  <c r="DU305" i="21"/>
  <c r="DU16" i="21"/>
  <c r="DU295" i="21"/>
  <c r="DU275" i="21"/>
  <c r="DU250" i="21"/>
  <c r="DU232" i="21"/>
  <c r="DU98" i="21"/>
  <c r="DU71" i="21"/>
  <c r="DU79" i="21"/>
  <c r="DU115" i="21"/>
  <c r="DU88" i="21"/>
  <c r="DU64" i="21"/>
  <c r="DU72" i="21"/>
  <c r="DU117" i="21"/>
  <c r="DU27" i="21"/>
  <c r="DU9" i="21"/>
  <c r="DU300" i="21"/>
  <c r="DU242" i="21"/>
  <c r="DU238" i="21"/>
  <c r="DU217" i="21"/>
  <c r="DU265" i="21"/>
  <c r="DU212" i="21"/>
  <c r="DU200" i="21"/>
  <c r="DU310" i="21"/>
  <c r="DU110" i="21"/>
  <c r="DU74" i="21"/>
  <c r="DU59" i="21"/>
  <c r="DU28" i="21"/>
  <c r="DU14" i="21"/>
  <c r="DU206" i="21"/>
  <c r="DU287" i="21"/>
  <c r="DU50" i="21"/>
  <c r="DU42" i="21"/>
  <c r="DU317" i="21"/>
  <c r="DU26" i="21"/>
  <c r="DU132" i="21"/>
  <c r="DU312" i="21"/>
  <c r="DU291" i="21"/>
  <c r="DU286" i="21"/>
  <c r="DU182" i="21"/>
  <c r="DU143" i="21"/>
  <c r="DU58" i="21"/>
  <c r="DU25" i="21"/>
  <c r="DU130" i="21"/>
  <c r="DU166" i="21"/>
  <c r="DU21" i="21"/>
  <c r="DU208" i="21"/>
  <c r="DU215" i="21"/>
  <c r="DU174" i="21"/>
  <c r="DU193" i="21"/>
  <c r="DU100" i="21"/>
  <c r="DU44" i="21"/>
  <c r="DU62" i="21"/>
  <c r="DU256" i="21"/>
  <c r="DU269" i="21"/>
  <c r="DU155" i="21"/>
  <c r="DU154" i="21"/>
  <c r="DU255" i="21"/>
  <c r="DU274" i="21"/>
  <c r="DU142" i="21"/>
  <c r="DU69" i="21"/>
  <c r="DU228" i="21"/>
  <c r="DU35" i="21"/>
  <c r="DU201" i="21"/>
  <c r="DU105" i="21"/>
  <c r="DU196" i="21"/>
  <c r="DU140" i="21"/>
  <c r="DU190" i="21"/>
  <c r="DU270" i="21"/>
  <c r="DU195" i="21"/>
  <c r="DU97" i="21"/>
  <c r="DU60" i="21"/>
  <c r="DU11" i="21"/>
  <c r="DU179" i="21"/>
  <c r="DU292" i="21"/>
  <c r="DU266" i="21"/>
  <c r="DU235" i="21"/>
  <c r="DU129" i="21"/>
  <c r="DU68" i="21"/>
  <c r="DU234" i="21"/>
  <c r="DU308" i="21"/>
  <c r="DU82" i="21"/>
  <c r="DU113" i="21"/>
  <c r="DU309" i="21"/>
  <c r="DU289" i="21"/>
  <c r="DU144" i="21"/>
  <c r="DU205" i="21"/>
  <c r="DU159" i="21"/>
  <c r="DU183" i="21"/>
  <c r="DU49" i="21"/>
  <c r="DU33" i="21"/>
  <c r="DU301" i="21"/>
  <c r="DU52" i="21"/>
  <c r="DU10" i="21"/>
  <c r="DU277" i="21"/>
  <c r="DU221" i="21"/>
  <c r="DU198" i="21"/>
  <c r="DU169" i="21"/>
  <c r="DU152" i="21"/>
  <c r="DU75" i="21"/>
  <c r="DU227" i="21"/>
  <c r="DU252" i="21"/>
  <c r="DU230" i="21"/>
  <c r="DU146" i="21"/>
  <c r="DU315" i="21"/>
  <c r="DU254" i="21"/>
  <c r="DU178" i="21"/>
  <c r="DU172" i="21"/>
  <c r="DU104" i="21"/>
  <c r="DU218" i="21"/>
  <c r="DU70" i="21"/>
  <c r="DU18" i="21"/>
  <c r="DU297" i="21"/>
  <c r="DU216" i="21"/>
  <c r="DU177" i="21"/>
  <c r="DU124" i="21"/>
  <c r="DU55" i="21"/>
  <c r="DU241" i="21"/>
  <c r="DU189" i="21"/>
  <c r="DU87" i="21"/>
  <c r="DU91" i="21"/>
  <c r="DU36" i="21"/>
  <c r="DU293" i="21"/>
  <c r="DU12" i="21"/>
  <c r="DU263" i="21"/>
  <c r="DU202" i="21"/>
  <c r="DU20" i="21"/>
  <c r="DU92" i="21"/>
  <c r="DU37" i="21"/>
  <c r="DU114" i="21"/>
  <c r="DU90" i="21"/>
  <c r="DU23" i="21"/>
  <c r="FP73" i="21"/>
  <c r="FP111" i="21"/>
  <c r="FP161" i="21"/>
  <c r="FP225" i="21"/>
  <c r="FP251" i="21"/>
  <c r="FP128" i="21"/>
  <c r="FP178" i="21"/>
  <c r="FP237" i="21"/>
  <c r="FP309" i="21"/>
  <c r="FP12" i="21"/>
  <c r="FP34" i="21"/>
  <c r="FP103" i="21"/>
  <c r="FP290" i="21"/>
  <c r="FP280" i="21"/>
  <c r="FP89" i="21"/>
  <c r="FP52" i="21"/>
  <c r="FP177" i="21"/>
  <c r="FP269" i="21"/>
  <c r="FP47" i="21"/>
  <c r="FP36" i="21"/>
  <c r="FP199" i="21"/>
  <c r="FP80" i="21"/>
  <c r="FP183" i="21"/>
  <c r="FP116" i="21"/>
  <c r="FP231" i="21"/>
  <c r="FP315" i="21"/>
  <c r="FP106" i="21"/>
  <c r="FP60" i="21"/>
  <c r="FP195" i="21"/>
  <c r="FP273" i="21"/>
  <c r="FP78" i="21"/>
  <c r="FP66" i="21"/>
  <c r="FP223" i="21"/>
  <c r="FP165" i="21"/>
  <c r="FP301" i="21"/>
  <c r="FP22" i="21"/>
  <c r="FP74" i="21"/>
  <c r="FP263" i="21"/>
  <c r="FP173" i="21"/>
  <c r="FP302" i="21"/>
  <c r="FP88" i="21"/>
  <c r="FP230" i="21"/>
  <c r="FP124" i="21"/>
  <c r="FP239" i="21"/>
  <c r="FP244" i="21"/>
  <c r="FP105" i="21"/>
  <c r="FP236" i="21"/>
  <c r="FP132" i="21"/>
  <c r="FP262" i="21"/>
  <c r="FP252" i="21"/>
  <c r="FP57" i="21"/>
  <c r="FP99" i="21"/>
  <c r="FP156" i="21"/>
  <c r="FP245" i="21"/>
  <c r="FP19" i="21"/>
  <c r="FP163" i="21"/>
  <c r="FP238" i="21"/>
  <c r="FP253" i="21"/>
  <c r="FP23" i="21"/>
  <c r="FP55" i="21"/>
  <c r="FP211" i="21"/>
  <c r="FP294" i="21"/>
  <c r="FP234" i="21"/>
  <c r="FP24" i="21"/>
  <c r="FP235" i="21"/>
  <c r="FP308" i="21"/>
  <c r="FP222" i="21"/>
  <c r="FP147" i="21"/>
  <c r="FP242" i="21"/>
  <c r="FP122" i="21"/>
  <c r="FP44" i="21"/>
  <c r="FP266" i="21"/>
  <c r="FP260" i="21"/>
  <c r="FP127" i="21"/>
  <c r="FP164" i="21"/>
  <c r="FP304" i="21"/>
  <c r="FP46" i="21"/>
  <c r="FP129" i="21"/>
  <c r="FP209" i="21"/>
  <c r="FP196" i="21"/>
  <c r="FP243" i="21"/>
  <c r="FP49" i="21"/>
  <c r="FP162" i="21"/>
  <c r="FP144" i="21"/>
  <c r="FP193" i="21"/>
  <c r="FP257" i="21"/>
  <c r="FP179" i="21"/>
  <c r="FP67" i="21"/>
  <c r="FP171" i="21"/>
  <c r="FP158" i="21"/>
  <c r="FP284" i="21"/>
  <c r="FP38" i="21"/>
  <c r="FP53" i="21"/>
  <c r="FP207" i="21"/>
  <c r="FP283" i="21"/>
  <c r="FP287" i="21"/>
  <c r="FP43" i="21"/>
  <c r="FP25" i="21"/>
  <c r="FP141" i="21"/>
  <c r="FP56" i="21"/>
  <c r="FP281" i="21"/>
  <c r="FP316" i="21"/>
  <c r="FP61" i="21"/>
  <c r="FP159" i="21"/>
  <c r="FP181" i="21"/>
  <c r="FP145" i="21"/>
  <c r="FP120" i="21"/>
  <c r="FP275" i="21"/>
  <c r="FP268" i="21"/>
  <c r="FP63" i="21"/>
  <c r="FP54" i="21"/>
  <c r="FP139" i="21"/>
  <c r="FP157" i="21"/>
  <c r="FP300" i="21"/>
  <c r="FP191" i="21"/>
  <c r="FP77" i="21"/>
  <c r="FP137" i="21"/>
  <c r="FP240" i="21"/>
  <c r="FP247" i="21"/>
  <c r="FP126" i="21"/>
  <c r="FP152" i="21"/>
  <c r="FP117" i="21"/>
  <c r="FP282" i="21"/>
  <c r="FP41" i="21"/>
  <c r="FP45" i="21"/>
  <c r="FP102" i="21"/>
  <c r="FP94" i="21"/>
  <c r="FP131" i="21"/>
  <c r="FP188" i="21"/>
  <c r="FP249" i="21"/>
  <c r="FP18" i="21"/>
  <c r="FP264" i="21"/>
  <c r="FP110" i="21"/>
  <c r="FP216" i="21"/>
  <c r="FP13" i="21"/>
  <c r="FP71" i="21"/>
  <c r="FP184" i="21"/>
  <c r="FP271" i="21"/>
  <c r="FP65" i="21"/>
  <c r="FP107" i="21"/>
  <c r="FP189" i="21"/>
  <c r="FP98" i="21"/>
  <c r="FP212" i="21"/>
  <c r="FP174" i="21"/>
  <c r="FP79" i="21"/>
  <c r="FP176" i="21"/>
  <c r="FP172" i="21"/>
  <c r="FP312" i="21"/>
  <c r="FP153" i="21"/>
  <c r="FP68" i="21"/>
  <c r="FP215" i="21"/>
  <c r="FP288" i="21"/>
  <c r="FP267" i="21"/>
  <c r="FP210" i="21"/>
  <c r="FP149" i="21"/>
  <c r="FP314" i="21"/>
  <c r="FP20" i="21"/>
  <c r="FP136" i="21"/>
  <c r="FP204" i="21"/>
  <c r="FP279" i="21"/>
  <c r="FP148" i="21"/>
  <c r="FP11" i="21"/>
  <c r="FP289" i="21"/>
  <c r="FP198" i="21"/>
  <c r="FP42" i="21"/>
  <c r="FP97" i="21"/>
  <c r="FP182" i="21"/>
  <c r="FP90" i="21"/>
  <c r="FP190" i="21"/>
  <c r="FP7" i="21"/>
  <c r="FP138" i="21"/>
  <c r="FP140" i="21"/>
  <c r="FP258" i="21"/>
  <c r="FP134" i="21"/>
  <c r="FP14" i="21"/>
  <c r="FP270" i="21"/>
  <c r="FP227" i="21"/>
  <c r="FP32" i="21"/>
  <c r="FP146" i="21"/>
  <c r="FP254" i="21"/>
  <c r="FP82" i="21"/>
  <c r="FP93" i="21"/>
  <c r="FP241" i="21"/>
  <c r="FP86" i="21"/>
  <c r="FP261" i="21"/>
  <c r="FP33" i="21"/>
  <c r="FP91" i="21"/>
  <c r="FP265" i="21"/>
  <c r="FP62" i="21"/>
  <c r="FP278" i="21"/>
  <c r="FP160" i="21"/>
  <c r="FP310" i="21"/>
  <c r="FP143" i="21"/>
  <c r="FP221" i="21"/>
  <c r="FP26" i="21"/>
  <c r="FP259" i="21"/>
  <c r="FP229" i="21"/>
  <c r="FP114" i="21"/>
  <c r="FP233" i="21"/>
  <c r="FP303" i="21"/>
  <c r="FP50" i="21"/>
  <c r="FP296" i="21"/>
  <c r="FP185" i="21"/>
  <c r="FP311" i="21"/>
  <c r="FP21" i="21"/>
  <c r="FP10" i="21"/>
  <c r="FP135" i="21"/>
  <c r="FP285" i="21"/>
  <c r="FP250" i="21"/>
  <c r="FP130" i="21"/>
  <c r="FP6" i="21"/>
  <c r="FP59" i="21"/>
  <c r="FP109" i="21"/>
  <c r="FP299" i="21"/>
  <c r="FP113" i="21"/>
  <c r="FP31" i="21"/>
  <c r="FP121" i="21"/>
  <c r="FP100" i="21"/>
  <c r="FP214" i="21"/>
  <c r="FP306" i="21"/>
  <c r="FP112" i="21"/>
  <c r="FP187" i="21"/>
  <c r="FP202" i="21"/>
  <c r="FP205" i="21"/>
  <c r="FP28" i="21"/>
  <c r="FP154" i="21"/>
  <c r="FP16" i="21"/>
  <c r="FP255" i="21"/>
  <c r="FP39" i="21"/>
  <c r="FP92" i="21"/>
  <c r="FP30" i="21"/>
  <c r="FP123" i="21"/>
  <c r="FP248" i="21"/>
  <c r="FP169" i="21"/>
  <c r="FP293" i="21"/>
  <c r="FP51" i="21"/>
  <c r="FP101" i="21"/>
  <c r="FP17" i="21"/>
  <c r="FP203" i="21"/>
  <c r="FP167" i="21"/>
  <c r="FP119" i="21"/>
  <c r="FP208" i="21"/>
  <c r="FP313" i="21"/>
  <c r="FP76" i="21"/>
  <c r="FP220" i="21"/>
  <c r="FP64" i="21"/>
  <c r="FP297" i="21"/>
  <c r="FP70" i="21"/>
  <c r="FP224" i="21"/>
  <c r="FP69" i="21"/>
  <c r="FP37" i="21"/>
  <c r="FP83" i="21"/>
  <c r="FP228" i="21"/>
  <c r="FP151" i="21"/>
  <c r="FP295" i="21"/>
  <c r="FP29" i="21"/>
  <c r="FP194" i="21"/>
  <c r="FP213" i="21"/>
  <c r="FP168" i="21"/>
  <c r="FP150" i="21"/>
  <c r="FP81" i="21"/>
  <c r="FP180" i="21"/>
  <c r="FP9" i="21"/>
  <c r="FP125" i="21"/>
  <c r="FP15" i="21"/>
  <c r="FP87" i="21"/>
  <c r="FP246" i="21"/>
  <c r="FP84" i="21"/>
  <c r="FP291" i="21"/>
  <c r="FP200" i="21"/>
  <c r="FP226" i="21"/>
  <c r="FP115" i="21"/>
  <c r="FP305" i="21"/>
  <c r="FP175" i="21"/>
  <c r="FP317" i="21"/>
  <c r="FP40" i="21"/>
  <c r="FP142" i="21"/>
  <c r="FP218" i="21"/>
  <c r="FP298" i="21"/>
  <c r="FP197" i="21"/>
  <c r="FP35" i="21"/>
  <c r="FP8" i="21"/>
  <c r="FP292" i="21"/>
  <c r="FP256" i="21"/>
  <c r="FP217" i="21"/>
  <c r="FP170" i="21"/>
  <c r="FP276" i="21"/>
  <c r="FP192" i="21"/>
  <c r="FP85" i="21"/>
  <c r="FP75" i="21"/>
  <c r="FP58" i="21"/>
  <c r="FP27" i="21"/>
  <c r="FP201" i="21"/>
  <c r="FP108" i="21"/>
  <c r="FP133" i="21"/>
  <c r="FP118" i="21"/>
  <c r="FP274" i="21"/>
  <c r="FP186" i="21"/>
  <c r="FP96" i="21"/>
  <c r="FP219" i="21"/>
  <c r="FP104" i="21"/>
  <c r="FP286" i="21"/>
  <c r="FP232" i="21"/>
  <c r="FP48" i="21"/>
  <c r="FP155" i="21"/>
  <c r="FP206" i="21"/>
  <c r="FP272" i="21"/>
  <c r="FP166" i="21"/>
  <c r="FP277" i="21"/>
  <c r="FP95" i="21"/>
  <c r="FP72" i="21"/>
  <c r="FP307" i="21"/>
  <c r="KF75" i="21"/>
  <c r="KF58" i="21"/>
  <c r="KF134" i="21"/>
  <c r="KF251" i="21"/>
  <c r="KF117" i="21"/>
  <c r="KF69" i="21"/>
  <c r="KF189" i="21"/>
  <c r="KI189" i="21" s="1"/>
  <c r="KF226" i="21"/>
  <c r="KF155" i="21"/>
  <c r="KF301" i="21"/>
  <c r="KF11" i="21"/>
  <c r="KF114" i="21"/>
  <c r="KF131" i="21"/>
  <c r="KI131" i="21" s="1"/>
  <c r="KF144" i="21"/>
  <c r="KI144" i="21" s="1"/>
  <c r="KF297" i="21"/>
  <c r="KF258" i="21"/>
  <c r="KF233" i="21"/>
  <c r="KF254" i="21"/>
  <c r="KF275" i="21"/>
  <c r="KF180" i="21"/>
  <c r="KF197" i="21"/>
  <c r="KF83" i="21"/>
  <c r="KI83" i="21" s="1"/>
  <c r="KF187" i="21"/>
  <c r="KI187" i="21" s="1"/>
  <c r="KF171" i="21"/>
  <c r="KF316" i="21"/>
  <c r="KF196" i="21"/>
  <c r="KF261" i="21"/>
  <c r="KF10" i="21"/>
  <c r="KF54" i="21"/>
  <c r="KF87" i="21"/>
  <c r="KI87" i="21" s="1"/>
  <c r="KF242" i="21"/>
  <c r="KI242" i="21" s="1"/>
  <c r="KF190" i="21"/>
  <c r="KF130" i="21"/>
  <c r="KF267" i="21"/>
  <c r="KF37" i="21"/>
  <c r="KF62" i="21"/>
  <c r="KF204" i="21"/>
  <c r="KI204" i="21" s="1"/>
  <c r="KF271" i="21"/>
  <c r="KF8" i="21"/>
  <c r="KF95" i="21"/>
  <c r="KF20" i="21"/>
  <c r="KF210" i="21"/>
  <c r="KF18" i="21"/>
  <c r="KF59" i="21"/>
  <c r="KF94" i="21"/>
  <c r="KI94" i="21" s="1"/>
  <c r="KF25" i="21"/>
  <c r="KF57" i="21"/>
  <c r="KF78" i="21"/>
  <c r="KF217" i="21"/>
  <c r="KF273" i="21"/>
  <c r="KF33" i="21"/>
  <c r="KF48" i="21"/>
  <c r="KF312" i="21"/>
  <c r="KF199" i="21"/>
  <c r="KF290" i="21"/>
  <c r="KF164" i="21"/>
  <c r="KF303" i="21"/>
  <c r="KF147" i="21"/>
  <c r="KF285" i="21"/>
  <c r="KF12" i="21"/>
  <c r="KF163" i="21"/>
  <c r="KI163" i="21" s="1"/>
  <c r="KF104" i="21"/>
  <c r="KF129" i="21"/>
  <c r="KI129" i="21" s="1"/>
  <c r="KF151" i="21"/>
  <c r="KF236" i="21"/>
  <c r="KF13" i="21"/>
  <c r="KF170" i="21"/>
  <c r="KF24" i="21"/>
  <c r="KF211" i="21"/>
  <c r="KF160" i="21"/>
  <c r="KF253" i="21"/>
  <c r="KF278" i="21"/>
  <c r="KF150" i="21"/>
  <c r="KF247" i="21"/>
  <c r="KF97" i="21"/>
  <c r="KF126" i="21"/>
  <c r="KF143" i="21"/>
  <c r="KI143" i="21" s="1"/>
  <c r="KF296" i="21"/>
  <c r="KF64" i="21"/>
  <c r="KF198" i="21"/>
  <c r="KF201" i="21"/>
  <c r="KF50" i="21"/>
  <c r="KF36" i="21"/>
  <c r="KF6" i="21"/>
  <c r="KF188" i="21"/>
  <c r="KF27" i="21"/>
  <c r="KF159" i="21"/>
  <c r="KF138" i="21"/>
  <c r="KF145" i="21"/>
  <c r="KF298" i="21"/>
  <c r="KF68" i="21"/>
  <c r="KF84" i="21"/>
  <c r="KF103" i="21"/>
  <c r="KI103" i="21" s="1"/>
  <c r="KF250" i="21"/>
  <c r="KF206" i="21"/>
  <c r="KI206" i="21" s="1"/>
  <c r="KF86" i="21"/>
  <c r="KF243" i="21"/>
  <c r="KF274" i="21"/>
  <c r="KF248" i="21"/>
  <c r="KF166" i="21"/>
  <c r="KF302" i="21"/>
  <c r="KF315" i="21"/>
  <c r="KF28" i="21"/>
  <c r="KI28" i="21" s="1"/>
  <c r="KF21" i="21"/>
  <c r="KF139" i="21"/>
  <c r="KF193" i="21"/>
  <c r="KF269" i="21"/>
  <c r="KF52" i="21"/>
  <c r="KF307" i="21"/>
  <c r="KI307" i="21" s="1"/>
  <c r="KF67" i="21"/>
  <c r="KI67" i="21" s="1"/>
  <c r="KF41" i="21"/>
  <c r="KI41" i="21" s="1"/>
  <c r="KF203" i="21"/>
  <c r="KF140" i="21"/>
  <c r="KF260" i="21"/>
  <c r="KF34" i="21"/>
  <c r="KF306" i="21"/>
  <c r="KF17" i="21"/>
  <c r="KF38" i="21"/>
  <c r="KF228" i="21"/>
  <c r="KF192" i="21"/>
  <c r="KF289" i="21"/>
  <c r="KF240" i="21"/>
  <c r="KF26" i="21"/>
  <c r="KF246" i="21"/>
  <c r="KF183" i="21"/>
  <c r="KF96" i="21"/>
  <c r="KF256" i="21"/>
  <c r="KF51" i="21"/>
  <c r="KF63" i="21"/>
  <c r="KF101" i="21"/>
  <c r="KF49" i="21"/>
  <c r="KF47" i="21"/>
  <c r="KF209" i="21"/>
  <c r="KF291" i="21"/>
  <c r="KI291" i="21" s="1"/>
  <c r="KF76" i="21"/>
  <c r="KI76" i="21" s="1"/>
  <c r="KF7" i="21"/>
  <c r="KF229" i="21"/>
  <c r="KF263" i="21"/>
  <c r="KF280" i="21"/>
  <c r="KF181" i="21"/>
  <c r="KF146" i="21"/>
  <c r="KI146" i="21" s="1"/>
  <c r="KF299" i="21"/>
  <c r="KF127" i="21"/>
  <c r="KF239" i="21"/>
  <c r="KF230" i="21"/>
  <c r="KF161" i="21"/>
  <c r="KF293" i="21"/>
  <c r="KF80" i="21"/>
  <c r="KF85" i="21"/>
  <c r="KF110" i="21"/>
  <c r="KF141" i="21"/>
  <c r="KF294" i="21"/>
  <c r="KF39" i="21"/>
  <c r="KF174" i="21"/>
  <c r="KF202" i="21"/>
  <c r="KF89" i="21"/>
  <c r="KF194" i="21"/>
  <c r="KF172" i="21"/>
  <c r="KF88" i="21"/>
  <c r="KI88" i="21" s="1"/>
  <c r="KF23" i="21"/>
  <c r="KF304" i="21"/>
  <c r="KF123" i="21"/>
  <c r="KF106" i="21"/>
  <c r="KF90" i="21"/>
  <c r="KF111" i="21"/>
  <c r="KF266" i="21"/>
  <c r="KI266" i="21" s="1"/>
  <c r="KF214" i="21"/>
  <c r="KF93" i="21"/>
  <c r="KF43" i="21"/>
  <c r="KF224" i="21"/>
  <c r="KF156" i="21"/>
  <c r="KF276" i="21"/>
  <c r="KF55" i="21"/>
  <c r="KF227" i="21"/>
  <c r="KF158" i="21"/>
  <c r="KF177" i="21"/>
  <c r="KF313" i="21"/>
  <c r="KF283" i="21"/>
  <c r="KF65" i="21"/>
  <c r="KF100" i="21"/>
  <c r="KF22" i="21"/>
  <c r="KF205" i="21"/>
  <c r="KI205" i="21" s="1"/>
  <c r="KF178" i="21"/>
  <c r="KF287" i="21"/>
  <c r="KF125" i="21"/>
  <c r="KF244" i="21"/>
  <c r="KF19" i="21"/>
  <c r="KF121" i="21"/>
  <c r="KF136" i="21"/>
  <c r="KF152" i="21"/>
  <c r="KF237" i="21"/>
  <c r="KF98" i="21"/>
  <c r="KF235" i="21"/>
  <c r="KF32" i="21"/>
  <c r="KF262" i="21"/>
  <c r="KF216" i="21"/>
  <c r="KF257" i="21"/>
  <c r="KF279" i="21"/>
  <c r="KF105" i="21"/>
  <c r="KF45" i="21"/>
  <c r="KF108" i="21"/>
  <c r="KF31" i="21"/>
  <c r="KF82" i="21"/>
  <c r="KF15" i="21"/>
  <c r="KF255" i="21"/>
  <c r="KF309" i="21"/>
  <c r="KI309" i="21" s="1"/>
  <c r="KF281" i="21"/>
  <c r="KI281" i="21" s="1"/>
  <c r="KF221" i="21"/>
  <c r="KF113" i="21"/>
  <c r="KF220" i="21"/>
  <c r="KF231" i="21"/>
  <c r="KF119" i="21"/>
  <c r="KF317" i="21"/>
  <c r="KF222" i="21"/>
  <c r="KI222" i="21" s="1"/>
  <c r="KF165" i="21"/>
  <c r="KI165" i="21" s="1"/>
  <c r="KF169" i="21"/>
  <c r="KF300" i="21"/>
  <c r="KF133" i="21"/>
  <c r="KF81" i="21"/>
  <c r="KF53" i="21"/>
  <c r="KF79" i="21"/>
  <c r="KF310" i="21"/>
  <c r="KF182" i="21"/>
  <c r="KI182" i="21" s="1"/>
  <c r="KF195" i="21"/>
  <c r="KF74" i="21"/>
  <c r="KF29" i="21"/>
  <c r="KF218" i="21"/>
  <c r="KF200" i="21"/>
  <c r="KF270" i="21"/>
  <c r="KF14" i="21"/>
  <c r="KF286" i="21"/>
  <c r="KF73" i="21"/>
  <c r="KF42" i="21"/>
  <c r="KF219" i="21"/>
  <c r="KF148" i="21"/>
  <c r="KF268" i="21"/>
  <c r="KF72" i="21"/>
  <c r="KF112" i="21"/>
  <c r="KF124" i="21"/>
  <c r="KI124" i="21" s="1"/>
  <c r="KF46" i="21"/>
  <c r="KF99" i="21"/>
  <c r="KF44" i="21"/>
  <c r="KF259" i="21"/>
  <c r="KF167" i="21"/>
  <c r="KF284" i="21"/>
  <c r="KI284" i="21" s="1"/>
  <c r="KF61" i="21"/>
  <c r="KF162" i="21"/>
  <c r="KI162" i="21" s="1"/>
  <c r="KF175" i="21"/>
  <c r="KF154" i="21"/>
  <c r="KF249" i="21"/>
  <c r="KF314" i="21"/>
  <c r="KF311" i="21"/>
  <c r="KF282" i="21"/>
  <c r="KF149" i="21"/>
  <c r="KF234" i="21"/>
  <c r="KF128" i="21"/>
  <c r="KF16" i="21"/>
  <c r="KF176" i="21"/>
  <c r="KF137" i="21"/>
  <c r="KF241" i="21"/>
  <c r="KF277" i="21"/>
  <c r="KF184" i="21"/>
  <c r="KF122" i="21"/>
  <c r="KI122" i="21" s="1"/>
  <c r="KF91" i="21"/>
  <c r="KF118" i="21"/>
  <c r="KF142" i="21"/>
  <c r="KF295" i="21"/>
  <c r="KF77" i="21"/>
  <c r="KF238" i="21"/>
  <c r="KF208" i="21"/>
  <c r="KF109" i="21"/>
  <c r="KF207" i="21"/>
  <c r="KF173" i="21"/>
  <c r="KF107" i="21"/>
  <c r="KF223" i="21"/>
  <c r="KF265" i="21"/>
  <c r="KF92" i="21"/>
  <c r="KF120" i="21"/>
  <c r="KF66" i="21"/>
  <c r="KI66" i="21" s="1"/>
  <c r="KF116" i="21"/>
  <c r="KF225" i="21"/>
  <c r="KF232" i="21"/>
  <c r="KF9" i="21"/>
  <c r="KF56" i="21"/>
  <c r="KF70" i="21"/>
  <c r="KF212" i="21"/>
  <c r="KF272" i="21"/>
  <c r="KI272" i="21" s="1"/>
  <c r="KF264" i="21"/>
  <c r="KF168" i="21"/>
  <c r="KF292" i="21"/>
  <c r="KF179" i="21"/>
  <c r="KF305" i="21"/>
  <c r="KF71" i="21"/>
  <c r="KI71" i="21" s="1"/>
  <c r="KF213" i="21"/>
  <c r="KI213" i="21" s="1"/>
  <c r="KF40" i="21"/>
  <c r="KI40" i="21" s="1"/>
  <c r="KF191" i="21"/>
  <c r="KF132" i="21"/>
  <c r="KF252" i="21"/>
  <c r="KF60" i="21"/>
  <c r="KF186" i="21"/>
  <c r="KF115" i="21"/>
  <c r="KF30" i="21"/>
  <c r="KF215" i="21"/>
  <c r="KI215" i="21" s="1"/>
  <c r="KF185" i="21"/>
  <c r="KF288" i="21"/>
  <c r="KF102" i="21"/>
  <c r="KF308" i="21"/>
  <c r="KF35" i="21"/>
  <c r="KF135" i="21"/>
  <c r="KF157" i="21"/>
  <c r="KF153" i="21"/>
  <c r="KF245" i="21"/>
  <c r="JH157" i="21"/>
  <c r="JH119" i="21"/>
  <c r="JH130" i="21"/>
  <c r="JH272" i="21"/>
  <c r="JH302" i="21"/>
  <c r="JH42" i="21"/>
  <c r="JH83" i="21"/>
  <c r="JH163" i="21"/>
  <c r="JH291" i="21"/>
  <c r="JH276" i="21"/>
  <c r="JH65" i="21"/>
  <c r="JH152" i="21"/>
  <c r="JH185" i="21"/>
  <c r="JH298" i="21"/>
  <c r="JH32" i="21"/>
  <c r="JH103" i="21"/>
  <c r="JH229" i="21"/>
  <c r="JH24" i="21"/>
  <c r="JH30" i="21"/>
  <c r="JH199" i="21"/>
  <c r="JH170" i="21"/>
  <c r="JH309" i="21"/>
  <c r="JH94" i="21"/>
  <c r="JH40" i="21"/>
  <c r="JH135" i="21"/>
  <c r="JH295" i="21"/>
  <c r="JH311" i="21"/>
  <c r="JH175" i="21"/>
  <c r="JH46" i="21"/>
  <c r="JH100" i="21"/>
  <c r="JH283" i="21"/>
  <c r="JH95" i="21"/>
  <c r="JH150" i="21"/>
  <c r="JH237" i="21"/>
  <c r="JH230" i="21"/>
  <c r="JH316" i="21"/>
  <c r="JH118" i="21"/>
  <c r="JH126" i="21"/>
  <c r="JH167" i="21"/>
  <c r="JH201" i="21"/>
  <c r="JH269" i="21"/>
  <c r="JH31" i="21"/>
  <c r="JH21" i="21"/>
  <c r="JH145" i="21"/>
  <c r="JH218" i="21"/>
  <c r="JH264" i="21"/>
  <c r="JH76" i="21"/>
  <c r="JH112" i="21"/>
  <c r="JH273" i="21"/>
  <c r="JH209" i="21"/>
  <c r="JH270" i="21"/>
  <c r="JH137" i="21"/>
  <c r="JH151" i="21"/>
  <c r="JH267" i="21"/>
  <c r="JH90" i="21"/>
  <c r="JH102" i="21"/>
  <c r="JH122" i="21"/>
  <c r="JH236" i="21"/>
  <c r="JH294" i="21"/>
  <c r="JH16" i="21"/>
  <c r="JH22" i="21"/>
  <c r="JH189" i="21"/>
  <c r="JH279" i="21"/>
  <c r="JH301" i="21"/>
  <c r="JH74" i="21"/>
  <c r="JH182" i="21"/>
  <c r="JH164" i="21"/>
  <c r="JH271" i="21"/>
  <c r="JH28" i="21"/>
  <c r="JH110" i="21"/>
  <c r="JH132" i="21"/>
  <c r="JH223" i="21"/>
  <c r="JH59" i="21"/>
  <c r="JH60" i="21"/>
  <c r="JH257" i="21"/>
  <c r="JH194" i="21"/>
  <c r="JH254" i="21"/>
  <c r="JH153" i="21"/>
  <c r="JH149" i="21"/>
  <c r="JH168" i="21"/>
  <c r="JH203" i="21"/>
  <c r="JH277" i="21"/>
  <c r="JH33" i="21"/>
  <c r="JH183" i="21"/>
  <c r="JH162" i="21"/>
  <c r="JH179" i="21"/>
  <c r="JH266" i="21"/>
  <c r="JH57" i="21"/>
  <c r="JH217" i="21"/>
  <c r="JH255" i="21"/>
  <c r="JH52" i="21"/>
  <c r="JH53" i="21"/>
  <c r="JH288" i="21"/>
  <c r="JH219" i="21"/>
  <c r="JH290" i="21"/>
  <c r="JH27" i="21"/>
  <c r="JH88" i="21"/>
  <c r="JH160" i="21"/>
  <c r="JH114" i="21"/>
  <c r="JH226" i="21"/>
  <c r="JH286" i="21"/>
  <c r="JH225" i="21"/>
  <c r="JH120" i="21"/>
  <c r="JH289" i="21"/>
  <c r="JH240" i="21"/>
  <c r="JH91" i="21"/>
  <c r="JH55" i="21"/>
  <c r="JH200" i="21"/>
  <c r="JH208" i="21"/>
  <c r="JH9" i="21"/>
  <c r="JH190" i="21"/>
  <c r="JH158" i="21"/>
  <c r="JH146" i="21"/>
  <c r="JH312" i="21"/>
  <c r="JH250" i="21"/>
  <c r="JH11" i="21"/>
  <c r="JH72" i="21"/>
  <c r="JH73" i="21"/>
  <c r="JH233" i="21"/>
  <c r="JH202" i="21"/>
  <c r="JH262" i="21"/>
  <c r="JH75" i="21"/>
  <c r="JH79" i="21"/>
  <c r="JH131" i="21"/>
  <c r="JH242" i="21"/>
  <c r="JH244" i="21"/>
  <c r="JH141" i="21"/>
  <c r="JH99" i="21"/>
  <c r="JH232" i="21"/>
  <c r="JH67" i="21"/>
  <c r="JH92" i="21"/>
  <c r="JH253" i="21"/>
  <c r="JH19" i="21"/>
  <c r="JH38" i="21"/>
  <c r="JH156" i="21"/>
  <c r="JH317" i="21"/>
  <c r="JH23" i="21"/>
  <c r="JH61" i="21"/>
  <c r="JH241" i="21"/>
  <c r="JH98" i="21"/>
  <c r="JH228" i="21"/>
  <c r="JH178" i="21"/>
  <c r="JH96" i="21"/>
  <c r="JH50" i="21"/>
  <c r="JH143" i="21"/>
  <c r="JH177" i="21"/>
  <c r="JH245" i="21"/>
  <c r="JH34" i="21"/>
  <c r="JH111" i="21"/>
  <c r="JH63" i="21"/>
  <c r="JH210" i="21"/>
  <c r="JH216" i="21"/>
  <c r="JH51" i="21"/>
  <c r="JH104" i="21"/>
  <c r="JH174" i="21"/>
  <c r="JH307" i="21"/>
  <c r="JH284" i="21"/>
  <c r="JH125" i="21"/>
  <c r="JH80" i="21"/>
  <c r="JH139" i="21"/>
  <c r="JH243" i="21"/>
  <c r="JH252" i="21"/>
  <c r="JH10" i="21"/>
  <c r="JH13" i="21"/>
  <c r="JH133" i="21"/>
  <c r="JH205" i="21"/>
  <c r="JH248" i="21"/>
  <c r="JH87" i="21"/>
  <c r="JH39" i="21"/>
  <c r="JH184" i="21"/>
  <c r="JH303" i="21"/>
  <c r="JH7" i="21"/>
  <c r="JH212" i="21"/>
  <c r="JH6" i="21"/>
  <c r="JH172" i="21"/>
  <c r="JH220" i="21"/>
  <c r="JH285" i="21"/>
  <c r="JH136" i="21"/>
  <c r="JH239" i="21"/>
  <c r="JH97" i="21"/>
  <c r="JH281" i="21"/>
  <c r="JH173" i="21"/>
  <c r="JH138" i="21"/>
  <c r="JH310" i="21"/>
  <c r="JH129" i="21"/>
  <c r="JH213" i="21"/>
  <c r="JH192" i="21"/>
  <c r="JH108" i="21"/>
  <c r="JH121" i="21"/>
  <c r="JH214" i="21"/>
  <c r="JH89" i="21"/>
  <c r="JH197" i="21"/>
  <c r="JH26" i="21"/>
  <c r="JH71" i="21"/>
  <c r="JH224" i="21"/>
  <c r="JH36" i="21"/>
  <c r="JH140" i="21"/>
  <c r="JH113" i="21"/>
  <c r="JH107" i="21"/>
  <c r="JH306" i="21"/>
  <c r="JH211" i="21"/>
  <c r="JH187" i="21"/>
  <c r="JH85" i="21"/>
  <c r="JH180" i="21"/>
  <c r="JH62" i="21"/>
  <c r="JH207" i="21"/>
  <c r="JH29" i="21"/>
  <c r="JH235" i="21"/>
  <c r="JH35" i="21"/>
  <c r="JH155" i="21"/>
  <c r="JH268" i="21"/>
  <c r="JH256" i="21"/>
  <c r="JH195" i="21"/>
  <c r="JH109" i="21"/>
  <c r="JH193" i="21"/>
  <c r="JH66" i="21"/>
  <c r="JH188" i="21"/>
  <c r="JH296" i="21"/>
  <c r="JH77" i="21"/>
  <c r="JH297" i="21"/>
  <c r="JH25" i="21"/>
  <c r="JH154" i="21"/>
  <c r="JH258" i="21"/>
  <c r="JH134" i="21"/>
  <c r="JH222" i="21"/>
  <c r="JH105" i="21"/>
  <c r="JH84" i="21"/>
  <c r="JH81" i="21"/>
  <c r="JH259" i="21"/>
  <c r="JH56" i="21"/>
  <c r="JH186" i="21"/>
  <c r="JH41" i="21"/>
  <c r="JH148" i="21"/>
  <c r="JH166" i="21"/>
  <c r="JH238" i="21"/>
  <c r="JH142" i="21"/>
  <c r="JH304" i="21"/>
  <c r="JH15" i="21"/>
  <c r="JH128" i="21"/>
  <c r="JH227" i="21"/>
  <c r="JH127" i="21"/>
  <c r="JH231" i="21"/>
  <c r="JH69" i="21"/>
  <c r="JH265" i="21"/>
  <c r="JH82" i="21"/>
  <c r="JH275" i="21"/>
  <c r="JH48" i="21"/>
  <c r="JH198" i="21"/>
  <c r="JH282" i="21"/>
  <c r="JH101" i="21"/>
  <c r="JH159" i="21"/>
  <c r="JH261" i="21"/>
  <c r="JH196" i="21"/>
  <c r="JH251" i="21"/>
  <c r="JH144" i="21"/>
  <c r="JH147" i="21"/>
  <c r="JH260" i="21"/>
  <c r="JH45" i="21"/>
  <c r="JH249" i="21"/>
  <c r="JH246" i="21"/>
  <c r="JH43" i="21"/>
  <c r="JH14" i="21"/>
  <c r="JH247" i="21"/>
  <c r="JH64" i="21"/>
  <c r="JH191" i="21"/>
  <c r="JH292" i="21"/>
  <c r="JH78" i="21"/>
  <c r="JH234" i="21"/>
  <c r="JH20" i="21"/>
  <c r="JH124" i="21"/>
  <c r="JH37" i="21"/>
  <c r="JH115" i="21"/>
  <c r="JH169" i="21"/>
  <c r="JH17" i="21"/>
  <c r="JH221" i="21"/>
  <c r="JH176" i="21"/>
  <c r="JH206" i="21"/>
  <c r="JH123" i="21"/>
  <c r="JH215" i="21"/>
  <c r="JH106" i="21"/>
  <c r="JH299" i="21"/>
  <c r="JH204" i="21"/>
  <c r="JH313" i="21"/>
  <c r="JH18" i="21"/>
  <c r="JH181" i="21"/>
  <c r="JH287" i="21"/>
  <c r="JH116" i="21"/>
  <c r="JH49" i="21"/>
  <c r="JH280" i="21"/>
  <c r="JH263" i="21"/>
  <c r="JH165" i="21"/>
  <c r="JH314" i="21"/>
  <c r="JH171" i="21"/>
  <c r="JH93" i="21"/>
  <c r="JH308" i="21"/>
  <c r="JH8" i="21"/>
  <c r="JH293" i="21"/>
  <c r="JH117" i="21"/>
  <c r="JH58" i="21"/>
  <c r="JH315" i="21"/>
  <c r="JH70" i="21"/>
  <c r="JH86" i="21"/>
  <c r="JH278" i="21"/>
  <c r="JH54" i="21"/>
  <c r="JH68" i="21"/>
  <c r="JH300" i="21"/>
  <c r="JH47" i="21"/>
  <c r="JH44" i="21"/>
  <c r="JH274" i="21"/>
  <c r="JH305" i="21"/>
  <c r="JH12" i="21"/>
  <c r="JH161" i="21"/>
  <c r="BX130" i="21"/>
  <c r="BX84" i="21"/>
  <c r="BX181" i="21"/>
  <c r="BX172" i="21"/>
  <c r="BX79" i="21"/>
  <c r="BX30" i="21"/>
  <c r="BX173" i="21"/>
  <c r="BX17" i="21"/>
  <c r="BX214" i="21"/>
  <c r="BX280" i="21"/>
  <c r="BX21" i="21"/>
  <c r="BX218" i="21"/>
  <c r="BX288" i="21"/>
  <c r="BX32" i="21"/>
  <c r="BX82" i="21"/>
  <c r="BX95" i="21"/>
  <c r="BX109" i="21"/>
  <c r="BX131" i="21"/>
  <c r="BX39" i="21"/>
  <c r="BX27" i="21"/>
  <c r="BX36" i="21"/>
  <c r="BX60" i="21"/>
  <c r="BX89" i="21"/>
  <c r="BX285" i="21"/>
  <c r="BX18" i="21"/>
  <c r="BX66" i="21"/>
  <c r="BX189" i="21"/>
  <c r="BX111" i="21"/>
  <c r="BX12" i="21"/>
  <c r="BX106" i="21"/>
  <c r="BX48" i="21"/>
  <c r="BX38" i="21"/>
  <c r="BX58" i="21"/>
  <c r="BX98" i="21"/>
  <c r="BX279" i="21"/>
  <c r="BX232" i="21"/>
  <c r="BX231" i="21"/>
  <c r="BX129" i="21"/>
  <c r="BX271" i="21"/>
  <c r="BX314" i="21"/>
  <c r="BX24" i="21"/>
  <c r="BX297" i="21"/>
  <c r="BX210" i="21"/>
  <c r="BX286" i="21"/>
  <c r="BX247" i="21"/>
  <c r="BX177" i="21"/>
  <c r="BX283" i="21"/>
  <c r="BX308" i="21"/>
  <c r="BX63" i="21"/>
  <c r="BX284" i="21"/>
  <c r="BX174" i="21"/>
  <c r="BX276" i="21"/>
  <c r="BX263" i="21"/>
  <c r="BX120" i="21"/>
  <c r="BX192" i="21"/>
  <c r="BX179" i="21"/>
  <c r="BX80" i="21"/>
  <c r="BX300" i="21"/>
  <c r="BX33" i="21"/>
  <c r="BX230" i="21"/>
  <c r="BX312" i="21"/>
  <c r="BX15" i="21"/>
  <c r="BX201" i="21"/>
  <c r="BX295" i="21"/>
  <c r="BX219" i="21"/>
  <c r="BX237" i="21"/>
  <c r="BX255" i="21"/>
  <c r="BX115" i="21"/>
  <c r="BX94" i="21"/>
  <c r="BX164" i="21"/>
  <c r="BX162" i="21"/>
  <c r="BX292" i="21"/>
  <c r="BX53" i="21"/>
  <c r="BX275" i="21"/>
  <c r="BX70" i="21"/>
  <c r="BX13" i="21"/>
  <c r="BX252" i="21"/>
  <c r="BX298" i="21"/>
  <c r="BX96" i="21"/>
  <c r="BX293" i="21"/>
  <c r="BX241" i="21"/>
  <c r="BX190" i="21"/>
  <c r="BX296" i="21"/>
  <c r="BX16" i="21"/>
  <c r="BX122" i="21"/>
  <c r="BX9" i="21"/>
  <c r="BX206" i="21"/>
  <c r="BX258" i="21"/>
  <c r="BX6" i="21"/>
  <c r="BX185" i="21"/>
  <c r="BX251" i="21"/>
  <c r="BX211" i="21"/>
  <c r="BX102" i="21"/>
  <c r="BX28" i="21"/>
  <c r="BX65" i="21"/>
  <c r="BX240" i="21"/>
  <c r="BX274" i="21"/>
  <c r="BX165" i="21"/>
  <c r="BX225" i="21"/>
  <c r="BX182" i="21"/>
  <c r="BX294" i="21"/>
  <c r="BX85" i="21"/>
  <c r="BX139" i="21"/>
  <c r="BX142" i="21"/>
  <c r="BX45" i="21"/>
  <c r="BX264" i="21"/>
  <c r="BX126" i="21"/>
  <c r="BX71" i="21"/>
  <c r="BX40" i="21"/>
  <c r="BX132" i="21"/>
  <c r="BX222" i="21"/>
  <c r="BX310" i="21"/>
  <c r="BX197" i="21"/>
  <c r="BX100" i="21"/>
  <c r="BX99" i="21"/>
  <c r="BX41" i="21"/>
  <c r="BX244" i="21"/>
  <c r="BX278" i="21"/>
  <c r="BX137" i="21"/>
  <c r="BX47" i="21"/>
  <c r="BX249" i="21"/>
  <c r="BX309" i="21"/>
  <c r="BX254" i="21"/>
  <c r="BX50" i="21"/>
  <c r="BX74" i="21"/>
  <c r="BX97" i="21"/>
  <c r="BX301" i="21"/>
  <c r="BX114" i="21"/>
  <c r="BX157" i="21"/>
  <c r="BX202" i="21"/>
  <c r="BX250" i="21"/>
  <c r="BX229" i="21"/>
  <c r="BX107" i="21"/>
  <c r="BX239" i="21"/>
  <c r="BX267" i="21"/>
  <c r="BX11" i="21"/>
  <c r="BX108" i="21"/>
  <c r="BX168" i="21"/>
  <c r="BX199" i="21"/>
  <c r="BX233" i="21"/>
  <c r="BX186" i="21"/>
  <c r="BX302" i="21"/>
  <c r="BX152" i="21"/>
  <c r="BX217" i="21"/>
  <c r="BX178" i="21"/>
  <c r="BX272" i="21"/>
  <c r="BX127" i="21"/>
  <c r="BX116" i="21"/>
  <c r="BX243" i="21"/>
  <c r="BX246" i="21"/>
  <c r="BX22" i="21"/>
  <c r="BX209" i="21"/>
  <c r="BX136" i="21"/>
  <c r="BX223" i="21"/>
  <c r="BX10" i="21"/>
  <c r="BX135" i="21"/>
  <c r="BX235" i="21"/>
  <c r="BX228" i="21"/>
  <c r="BX227" i="21"/>
  <c r="BX7" i="21"/>
  <c r="BX281" i="21"/>
  <c r="BX55" i="21"/>
  <c r="BX121" i="21"/>
  <c r="BX146" i="21"/>
  <c r="BX220" i="21"/>
  <c r="BX153" i="21"/>
  <c r="BX268" i="21"/>
  <c r="BX138" i="21"/>
  <c r="BX291" i="21"/>
  <c r="BX150" i="21"/>
  <c r="BX257" i="21"/>
  <c r="BX183" i="21"/>
  <c r="BX56" i="21"/>
  <c r="BX69" i="21"/>
  <c r="BX155" i="21"/>
  <c r="BX64" i="21"/>
  <c r="BX14" i="21"/>
  <c r="BX154" i="21"/>
  <c r="BX51" i="21"/>
  <c r="BX167" i="21"/>
  <c r="BX277" i="21"/>
  <c r="BX158" i="21"/>
  <c r="BX289" i="21"/>
  <c r="BX213" i="21"/>
  <c r="BX184" i="21"/>
  <c r="BX110" i="21"/>
  <c r="BX216" i="21"/>
  <c r="BX92" i="21"/>
  <c r="BX20" i="21"/>
  <c r="BX43" i="21"/>
  <c r="BX29" i="21"/>
  <c r="BX147" i="21"/>
  <c r="BX91" i="21"/>
  <c r="BX144" i="21"/>
  <c r="BX215" i="21"/>
  <c r="BX313" i="21"/>
  <c r="BX101" i="21"/>
  <c r="BX187" i="21"/>
  <c r="BX316" i="21"/>
  <c r="BX306" i="21"/>
  <c r="BX171" i="21"/>
  <c r="BX23" i="21"/>
  <c r="BX49" i="21"/>
  <c r="BX203" i="21"/>
  <c r="BX118" i="21"/>
  <c r="BX166" i="21"/>
  <c r="BX81" i="21"/>
  <c r="BX112" i="21"/>
  <c r="BX238" i="21"/>
  <c r="BX261" i="21"/>
  <c r="BX224" i="21"/>
  <c r="BX19" i="21"/>
  <c r="BX175" i="21"/>
  <c r="BX212" i="21"/>
  <c r="BX159" i="21"/>
  <c r="BX221" i="21"/>
  <c r="BX125" i="21"/>
  <c r="BX266" i="21"/>
  <c r="BX161" i="21"/>
  <c r="BX113" i="21"/>
  <c r="BX169" i="21"/>
  <c r="BX305" i="21"/>
  <c r="BX311" i="21"/>
  <c r="BX149" i="21"/>
  <c r="BX31" i="21"/>
  <c r="BX260" i="21"/>
  <c r="BX117" i="21"/>
  <c r="BX160" i="21"/>
  <c r="BX163" i="21"/>
  <c r="BX59" i="21"/>
  <c r="BX25" i="21"/>
  <c r="BX245" i="21"/>
  <c r="BX73" i="21"/>
  <c r="BX290" i="21"/>
  <c r="BX72" i="21"/>
  <c r="BX269" i="21"/>
  <c r="BX176" i="21"/>
  <c r="BX143" i="21"/>
  <c r="BX83" i="21"/>
  <c r="BX67" i="21"/>
  <c r="BX304" i="21"/>
  <c r="BX54" i="21"/>
  <c r="BX315" i="21"/>
  <c r="BX87" i="21"/>
  <c r="BX128" i="21"/>
  <c r="BX307" i="21"/>
  <c r="BX207" i="21"/>
  <c r="BX145" i="21"/>
  <c r="BX156" i="21"/>
  <c r="BX103" i="21"/>
  <c r="BX198" i="21"/>
  <c r="BX141" i="21"/>
  <c r="BX265" i="21"/>
  <c r="BX273" i="21"/>
  <c r="BX34" i="21"/>
  <c r="BX105" i="21"/>
  <c r="BX52" i="21"/>
  <c r="BX61" i="21"/>
  <c r="BX180" i="21"/>
  <c r="BX151" i="21"/>
  <c r="BX68" i="21"/>
  <c r="BX37" i="21"/>
  <c r="BX270" i="21"/>
  <c r="BX119" i="21"/>
  <c r="BX86" i="21"/>
  <c r="BX46" i="21"/>
  <c r="BX256" i="21"/>
  <c r="BX93" i="21"/>
  <c r="BX124" i="21"/>
  <c r="BX262" i="21"/>
  <c r="BX188" i="21"/>
  <c r="BX140" i="21"/>
  <c r="BX282" i="21"/>
  <c r="BX78" i="21"/>
  <c r="BX44" i="21"/>
  <c r="BX205" i="21"/>
  <c r="BX317" i="21"/>
  <c r="BX62" i="21"/>
  <c r="BX194" i="21"/>
  <c r="BX193" i="21"/>
  <c r="BX242" i="21"/>
  <c r="BX104" i="21"/>
  <c r="BX208" i="21"/>
  <c r="BX77" i="21"/>
  <c r="BX123" i="21"/>
  <c r="BX191" i="21"/>
  <c r="BX133" i="21"/>
  <c r="BX226" i="21"/>
  <c r="BX134" i="21"/>
  <c r="BX88" i="21"/>
  <c r="BX35" i="21"/>
  <c r="BX170" i="21"/>
  <c r="BX195" i="21"/>
  <c r="BX57" i="21"/>
  <c r="BX75" i="21"/>
  <c r="BX90" i="21"/>
  <c r="BX303" i="21"/>
  <c r="BX200" i="21"/>
  <c r="BX76" i="21"/>
  <c r="BX236" i="21"/>
  <c r="BX287" i="21"/>
  <c r="BX42" i="21"/>
  <c r="BX26" i="21"/>
  <c r="BX234" i="21"/>
  <c r="BX8" i="21"/>
  <c r="BX259" i="21"/>
  <c r="BX253" i="21"/>
  <c r="BX196" i="21"/>
  <c r="BX248" i="21"/>
  <c r="BX204" i="21"/>
  <c r="BX148" i="21"/>
  <c r="BX299" i="21"/>
  <c r="OT61" i="21"/>
  <c r="OT142" i="21"/>
  <c r="OT143" i="21"/>
  <c r="OT33" i="21"/>
  <c r="OT71" i="21"/>
  <c r="OT233" i="21"/>
  <c r="OT219" i="21"/>
  <c r="OT270" i="21"/>
  <c r="OT162" i="21"/>
  <c r="OT22" i="21"/>
  <c r="OT310" i="21"/>
  <c r="OT136" i="21"/>
  <c r="OT236" i="21"/>
  <c r="OT49" i="21"/>
  <c r="OT100" i="21"/>
  <c r="OX100" i="21" s="1"/>
  <c r="OT307" i="21"/>
  <c r="OT221" i="21"/>
  <c r="OT232" i="21"/>
  <c r="OT12" i="21"/>
  <c r="OT74" i="21"/>
  <c r="OT72" i="21"/>
  <c r="OT183" i="21"/>
  <c r="OT215" i="21"/>
  <c r="OX215" i="21" s="1"/>
  <c r="OT309" i="21"/>
  <c r="OT144" i="21"/>
  <c r="OT312" i="21"/>
  <c r="OT298" i="21"/>
  <c r="OT36" i="21"/>
  <c r="OT27" i="21"/>
  <c r="OT111" i="21"/>
  <c r="OT113" i="21"/>
  <c r="OT302" i="21"/>
  <c r="OT282" i="21"/>
  <c r="OT47" i="21"/>
  <c r="OT156" i="21"/>
  <c r="OT289" i="21"/>
  <c r="OT275" i="21"/>
  <c r="OT32" i="21"/>
  <c r="OT178" i="21"/>
  <c r="OX178" i="21" s="1"/>
  <c r="OT210" i="21"/>
  <c r="OT269" i="21"/>
  <c r="OT76" i="21"/>
  <c r="OT37" i="21"/>
  <c r="OT85" i="21"/>
  <c r="OT139" i="21"/>
  <c r="OT152" i="21"/>
  <c r="OT291" i="21"/>
  <c r="OT216" i="21"/>
  <c r="OT10" i="21"/>
  <c r="OT108" i="21"/>
  <c r="OT128" i="21"/>
  <c r="OT234" i="21"/>
  <c r="OT279" i="21"/>
  <c r="OT21" i="21"/>
  <c r="OT87" i="21"/>
  <c r="OT203" i="21"/>
  <c r="OT202" i="21"/>
  <c r="OT311" i="21"/>
  <c r="OT268" i="21"/>
  <c r="OT19" i="21"/>
  <c r="OT151" i="21"/>
  <c r="OT150" i="21"/>
  <c r="OT201" i="21"/>
  <c r="OX201" i="21" s="1"/>
  <c r="OT237" i="21"/>
  <c r="OT6" i="21"/>
  <c r="OT205" i="21"/>
  <c r="OT134" i="21"/>
  <c r="OT185" i="21"/>
  <c r="OT11" i="21"/>
  <c r="OT68" i="21"/>
  <c r="OT39" i="21"/>
  <c r="OT141" i="21"/>
  <c r="OT260" i="21"/>
  <c r="OT274" i="21"/>
  <c r="OT103" i="21"/>
  <c r="OT98" i="21"/>
  <c r="OT244" i="21"/>
  <c r="OT263" i="21"/>
  <c r="OT93" i="21"/>
  <c r="OT228" i="21"/>
  <c r="OT251" i="21"/>
  <c r="OT45" i="21"/>
  <c r="OT165" i="21"/>
  <c r="OT25" i="21"/>
  <c r="OT175" i="21"/>
  <c r="OT48" i="21"/>
  <c r="OT180" i="21"/>
  <c r="OT212" i="21"/>
  <c r="OT266" i="21"/>
  <c r="OT15" i="21"/>
  <c r="OT118" i="21"/>
  <c r="OT190" i="21"/>
  <c r="OT271" i="21"/>
  <c r="OT300" i="21"/>
  <c r="OT64" i="21"/>
  <c r="OX64" i="21" s="1"/>
  <c r="OT182" i="21"/>
  <c r="OT214" i="21"/>
  <c r="OT301" i="21"/>
  <c r="OT304" i="21"/>
  <c r="OT170" i="21"/>
  <c r="OT130" i="21"/>
  <c r="OT153" i="21"/>
  <c r="OT70" i="21"/>
  <c r="OX70" i="21" s="1"/>
  <c r="OT126" i="21"/>
  <c r="OT199" i="21"/>
  <c r="OT308" i="21"/>
  <c r="OT34" i="21"/>
  <c r="OT102" i="21"/>
  <c r="OT90" i="21"/>
  <c r="OT223" i="21"/>
  <c r="OT262" i="21"/>
  <c r="OT24" i="21"/>
  <c r="OT248" i="21"/>
  <c r="OT209" i="21"/>
  <c r="OT261" i="21"/>
  <c r="OT140" i="21"/>
  <c r="OT305" i="21"/>
  <c r="OT258" i="21"/>
  <c r="OT73" i="21"/>
  <c r="OX73" i="21" s="1"/>
  <c r="OT77" i="21"/>
  <c r="OT7" i="21"/>
  <c r="OT117" i="21"/>
  <c r="OT189" i="21"/>
  <c r="OT278" i="21"/>
  <c r="OT75" i="21"/>
  <c r="OT42" i="21"/>
  <c r="OT146" i="21"/>
  <c r="OT159" i="21"/>
  <c r="OT121" i="21"/>
  <c r="OT137" i="21"/>
  <c r="OT23" i="21"/>
  <c r="OT119" i="21"/>
  <c r="OT191" i="21"/>
  <c r="OT272" i="21"/>
  <c r="OT88" i="21"/>
  <c r="OX88" i="21" s="1"/>
  <c r="OT8" i="21"/>
  <c r="OT225" i="21"/>
  <c r="OT313" i="21"/>
  <c r="OT245" i="21"/>
  <c r="OT94" i="21"/>
  <c r="OT230" i="21"/>
  <c r="OT288" i="21"/>
  <c r="OT13" i="21"/>
  <c r="OT46" i="21"/>
  <c r="OT123" i="21"/>
  <c r="OT196" i="21"/>
  <c r="OT250" i="21"/>
  <c r="OT112" i="21"/>
  <c r="OT114" i="21"/>
  <c r="OT186" i="21"/>
  <c r="OT283" i="21"/>
  <c r="OT104" i="21"/>
  <c r="OT106" i="21"/>
  <c r="OT255" i="21"/>
  <c r="OT264" i="21"/>
  <c r="OT67" i="21"/>
  <c r="OT58" i="21"/>
  <c r="OT127" i="21"/>
  <c r="OT193" i="21"/>
  <c r="OX193" i="21" s="1"/>
  <c r="OT69" i="21"/>
  <c r="OT80" i="21"/>
  <c r="OT286" i="21"/>
  <c r="OT149" i="21"/>
  <c r="OT280" i="21"/>
  <c r="OT101" i="21"/>
  <c r="OT222" i="21"/>
  <c r="OT40" i="21"/>
  <c r="OT211" i="21"/>
  <c r="OT18" i="21"/>
  <c r="OT172" i="21"/>
  <c r="OT161" i="21"/>
  <c r="OT54" i="21"/>
  <c r="OT197" i="21"/>
  <c r="OT50" i="21"/>
  <c r="OT160" i="21"/>
  <c r="OT276" i="21"/>
  <c r="OT84" i="21"/>
  <c r="OT79" i="21"/>
  <c r="OT252" i="21"/>
  <c r="OT285" i="21"/>
  <c r="OT99" i="21"/>
  <c r="OT220" i="21"/>
  <c r="OT81" i="21"/>
  <c r="OX81" i="21" s="1"/>
  <c r="OT299" i="21"/>
  <c r="OT122" i="21"/>
  <c r="OT246" i="21"/>
  <c r="OT116" i="21"/>
  <c r="OT239" i="21"/>
  <c r="OT66" i="21"/>
  <c r="OT229" i="21"/>
  <c r="OT253" i="21"/>
  <c r="OT92" i="21"/>
  <c r="OT247" i="21"/>
  <c r="OT173" i="21"/>
  <c r="OT133" i="21"/>
  <c r="OT43" i="21"/>
  <c r="OT17" i="21"/>
  <c r="OT171" i="21"/>
  <c r="OT256" i="21"/>
  <c r="OT316" i="21"/>
  <c r="OT29" i="21"/>
  <c r="OT158" i="21"/>
  <c r="OT296" i="21"/>
  <c r="OT227" i="21"/>
  <c r="OT129" i="21"/>
  <c r="OT204" i="21"/>
  <c r="OT281" i="21"/>
  <c r="OT166" i="21"/>
  <c r="OT208" i="21"/>
  <c r="OT184" i="21"/>
  <c r="OT317" i="21"/>
  <c r="OT231" i="21"/>
  <c r="OT254" i="21"/>
  <c r="OT62" i="21"/>
  <c r="OT198" i="21"/>
  <c r="OT83" i="21"/>
  <c r="OT78" i="21"/>
  <c r="OT14" i="21"/>
  <c r="OT135" i="21"/>
  <c r="OT65" i="21"/>
  <c r="OT28" i="21"/>
  <c r="OT56" i="21"/>
  <c r="OT213" i="21"/>
  <c r="OT30" i="21"/>
  <c r="OT194" i="21"/>
  <c r="OT120" i="21"/>
  <c r="OT273" i="21"/>
  <c r="OT148" i="21"/>
  <c r="OT265" i="21"/>
  <c r="OT241" i="21"/>
  <c r="OT174" i="21"/>
  <c r="OT169" i="21"/>
  <c r="OT147" i="21"/>
  <c r="OT187" i="21"/>
  <c r="OT9" i="21"/>
  <c r="OT164" i="21"/>
  <c r="OT154" i="21"/>
  <c r="OT107" i="21"/>
  <c r="OT200" i="21"/>
  <c r="OT89" i="21"/>
  <c r="OT35" i="21"/>
  <c r="OT96" i="21"/>
  <c r="OT206" i="21"/>
  <c r="OT109" i="21"/>
  <c r="OT249" i="21"/>
  <c r="OT57" i="21"/>
  <c r="OT82" i="21"/>
  <c r="OT240" i="21"/>
  <c r="OT179" i="21"/>
  <c r="OT277" i="21"/>
  <c r="OT138" i="21"/>
  <c r="OT131" i="21"/>
  <c r="OT59" i="21"/>
  <c r="OT124" i="21"/>
  <c r="OT290" i="21"/>
  <c r="OX290" i="21" s="1"/>
  <c r="OT55" i="21"/>
  <c r="OT217" i="21"/>
  <c r="OT95" i="21"/>
  <c r="OT306" i="21"/>
  <c r="OT41" i="21"/>
  <c r="OT294" i="21"/>
  <c r="OT224" i="21"/>
  <c r="OT97" i="21"/>
  <c r="OT207" i="21"/>
  <c r="OT38" i="21"/>
  <c r="OT195" i="21"/>
  <c r="OT297" i="21"/>
  <c r="OT188" i="21"/>
  <c r="OT16" i="21"/>
  <c r="OT315" i="21"/>
  <c r="OT226" i="21"/>
  <c r="OT176" i="21"/>
  <c r="OT177" i="21"/>
  <c r="OT44" i="21"/>
  <c r="OT155" i="21"/>
  <c r="OT86" i="21"/>
  <c r="OT163" i="21"/>
  <c r="OT267" i="21"/>
  <c r="OT26" i="21"/>
  <c r="OX26" i="21" s="1"/>
  <c r="OT168" i="21"/>
  <c r="OT145" i="21"/>
  <c r="OT110" i="21"/>
  <c r="OT292" i="21"/>
  <c r="OT63" i="21"/>
  <c r="OT218" i="21"/>
  <c r="OT20" i="21"/>
  <c r="OT91" i="21"/>
  <c r="OT238" i="21"/>
  <c r="OT257" i="21"/>
  <c r="OT52" i="21"/>
  <c r="OT125" i="21"/>
  <c r="OT295" i="21"/>
  <c r="OT60" i="21"/>
  <c r="OT53" i="21"/>
  <c r="OT51" i="21"/>
  <c r="OT235" i="21"/>
  <c r="OT303" i="21"/>
  <c r="OT287" i="21"/>
  <c r="OT181" i="21"/>
  <c r="OT293" i="21"/>
  <c r="OT314" i="21"/>
  <c r="OT242" i="21"/>
  <c r="OT31" i="21"/>
  <c r="OT192" i="21"/>
  <c r="OT105" i="21"/>
  <c r="OT259" i="21"/>
  <c r="OT167" i="21"/>
  <c r="OT243" i="21"/>
  <c r="OT157" i="21"/>
  <c r="OT132" i="21"/>
  <c r="OT115" i="21"/>
  <c r="OX115" i="21" s="1"/>
  <c r="OT284" i="21"/>
  <c r="JS23" i="21"/>
  <c r="JS120" i="21"/>
  <c r="JS7" i="21"/>
  <c r="JS22" i="21"/>
  <c r="JS88" i="21"/>
  <c r="JS74" i="21"/>
  <c r="JS161" i="21"/>
  <c r="JS260" i="21"/>
  <c r="JS20" i="21"/>
  <c r="JS82" i="21"/>
  <c r="JS252" i="21"/>
  <c r="JS193" i="21"/>
  <c r="JS55" i="21"/>
  <c r="JS133" i="21"/>
  <c r="JS38" i="21"/>
  <c r="JS75" i="21"/>
  <c r="JS226" i="21"/>
  <c r="JS290" i="21"/>
  <c r="JS71" i="21"/>
  <c r="JS72" i="21"/>
  <c r="JS19" i="21"/>
  <c r="JS314" i="21"/>
  <c r="JS299" i="21"/>
  <c r="JS125" i="21"/>
  <c r="JS109" i="21"/>
  <c r="JS168" i="21"/>
  <c r="JS236" i="21"/>
  <c r="JS293" i="21"/>
  <c r="JS17" i="21"/>
  <c r="JS263" i="21"/>
  <c r="JS159" i="21"/>
  <c r="JS210" i="21"/>
  <c r="JS305" i="21"/>
  <c r="JS47" i="21"/>
  <c r="JS132" i="21"/>
  <c r="JS200" i="21"/>
  <c r="JS241" i="21"/>
  <c r="JS25" i="21"/>
  <c r="JS33" i="21"/>
  <c r="JS191" i="21"/>
  <c r="JS229" i="21"/>
  <c r="JS294" i="21"/>
  <c r="JS29" i="21"/>
  <c r="JS225" i="21"/>
  <c r="JS104" i="21"/>
  <c r="JS265" i="21"/>
  <c r="JS296" i="21"/>
  <c r="JS14" i="21"/>
  <c r="JS183" i="21"/>
  <c r="JS105" i="21"/>
  <c r="JS169" i="21"/>
  <c r="JS271" i="21"/>
  <c r="JS136" i="21"/>
  <c r="JS92" i="21"/>
  <c r="JS127" i="21"/>
  <c r="JW127" i="21" s="1"/>
  <c r="JS123" i="21"/>
  <c r="JS278" i="21"/>
  <c r="JS140" i="21"/>
  <c r="JS44" i="21"/>
  <c r="JS83" i="21"/>
  <c r="JS250" i="21"/>
  <c r="JS291" i="21"/>
  <c r="JS69" i="21"/>
  <c r="JW69" i="21" s="1"/>
  <c r="JS195" i="21"/>
  <c r="JS273" i="21"/>
  <c r="JS272" i="21"/>
  <c r="JS166" i="21"/>
  <c r="JS258" i="21"/>
  <c r="JS59" i="21"/>
  <c r="JS186" i="21"/>
  <c r="JS288" i="21"/>
  <c r="JS9" i="21"/>
  <c r="JS57" i="21"/>
  <c r="JS65" i="21"/>
  <c r="JS267" i="21"/>
  <c r="JS274" i="21"/>
  <c r="JS297" i="21"/>
  <c r="JS54" i="21"/>
  <c r="JS73" i="21"/>
  <c r="JS208" i="21"/>
  <c r="JS187" i="21"/>
  <c r="JS253" i="21"/>
  <c r="JS143" i="21"/>
  <c r="JS137" i="21"/>
  <c r="JS128" i="21"/>
  <c r="JS131" i="21"/>
  <c r="JS279" i="21"/>
  <c r="JS212" i="21"/>
  <c r="JS66" i="21"/>
  <c r="JS219" i="21"/>
  <c r="JS313" i="21"/>
  <c r="JS156" i="21"/>
  <c r="JS64" i="21"/>
  <c r="JS91" i="21"/>
  <c r="JS259" i="21"/>
  <c r="JW259" i="21" s="1"/>
  <c r="JS292" i="21"/>
  <c r="JS134" i="21"/>
  <c r="JS199" i="21"/>
  <c r="JS243" i="21"/>
  <c r="JS315" i="21"/>
  <c r="JS21" i="21"/>
  <c r="JS117" i="21"/>
  <c r="JS308" i="21"/>
  <c r="JS174" i="21"/>
  <c r="JS234" i="21"/>
  <c r="JS63" i="21"/>
  <c r="JS68" i="21"/>
  <c r="JS11" i="21"/>
  <c r="JS310" i="21"/>
  <c r="JS298" i="21"/>
  <c r="JS24" i="21"/>
  <c r="JS16" i="21"/>
  <c r="JS217" i="21"/>
  <c r="JS146" i="21"/>
  <c r="JS185" i="21"/>
  <c r="JS303" i="21"/>
  <c r="JS211" i="21"/>
  <c r="JS251" i="21"/>
  <c r="JS173" i="21"/>
  <c r="JS163" i="21"/>
  <c r="JS283" i="21"/>
  <c r="JS302" i="21"/>
  <c r="JS244" i="21"/>
  <c r="JS48" i="21"/>
  <c r="JS203" i="21"/>
  <c r="JS245" i="21"/>
  <c r="JS40" i="21"/>
  <c r="JW40" i="21" s="1"/>
  <c r="JS188" i="21"/>
  <c r="JS34" i="21"/>
  <c r="JS249" i="21"/>
  <c r="JS172" i="21"/>
  <c r="JS178" i="21"/>
  <c r="JS158" i="21"/>
  <c r="JS27" i="21"/>
  <c r="JS213" i="21"/>
  <c r="JS79" i="21"/>
  <c r="JS176" i="21"/>
  <c r="JS162" i="21"/>
  <c r="JS206" i="21"/>
  <c r="JS86" i="21"/>
  <c r="JS108" i="21"/>
  <c r="JS247" i="21"/>
  <c r="JS311" i="21"/>
  <c r="JW311" i="21" s="1"/>
  <c r="JS110" i="21"/>
  <c r="JS276" i="21"/>
  <c r="JS141" i="21"/>
  <c r="JS190" i="21"/>
  <c r="JS309" i="21"/>
  <c r="JS197" i="21"/>
  <c r="JS177" i="21"/>
  <c r="JS98" i="21"/>
  <c r="JW98" i="21" s="1"/>
  <c r="JS231" i="21"/>
  <c r="JS28" i="21"/>
  <c r="JS124" i="21"/>
  <c r="JS99" i="21"/>
  <c r="JS52" i="21"/>
  <c r="JS129" i="21"/>
  <c r="JS235" i="21"/>
  <c r="JS6" i="21"/>
  <c r="JS35" i="21"/>
  <c r="JS270" i="21"/>
  <c r="JS281" i="21"/>
  <c r="JS95" i="21"/>
  <c r="JS151" i="21"/>
  <c r="JS184" i="21"/>
  <c r="JS239" i="21"/>
  <c r="JS13" i="21"/>
  <c r="JW13" i="21" s="1"/>
  <c r="JS165" i="21"/>
  <c r="JS230" i="21"/>
  <c r="JS32" i="21"/>
  <c r="JS221" i="21"/>
  <c r="JS112" i="21"/>
  <c r="JS255" i="21"/>
  <c r="JS60" i="21"/>
  <c r="JS220" i="21"/>
  <c r="JS261" i="21"/>
  <c r="JS12" i="21"/>
  <c r="JS103" i="21"/>
  <c r="JS256" i="21"/>
  <c r="JS94" i="21"/>
  <c r="JS262" i="21"/>
  <c r="JS264" i="21"/>
  <c r="JS18" i="21"/>
  <c r="JW18" i="21" s="1"/>
  <c r="JS135" i="21"/>
  <c r="JS138" i="21"/>
  <c r="JS147" i="21"/>
  <c r="JS277" i="21"/>
  <c r="JS53" i="21"/>
  <c r="JS58" i="21"/>
  <c r="JS242" i="21"/>
  <c r="JS286" i="21"/>
  <c r="JW286" i="21" s="1"/>
  <c r="JS37" i="21"/>
  <c r="JS189" i="21"/>
  <c r="JS284" i="21"/>
  <c r="JS152" i="21"/>
  <c r="JS115" i="21"/>
  <c r="JS77" i="21"/>
  <c r="JS181" i="21"/>
  <c r="JS301" i="21"/>
  <c r="JS304" i="21"/>
  <c r="JS179" i="21"/>
  <c r="JS254" i="21"/>
  <c r="JS157" i="21"/>
  <c r="JS111" i="21"/>
  <c r="JS246" i="21"/>
  <c r="JS45" i="21"/>
  <c r="JS107" i="21"/>
  <c r="JW107" i="21" s="1"/>
  <c r="JS122" i="21"/>
  <c r="JS67" i="21"/>
  <c r="JS289" i="21"/>
  <c r="JS126" i="21"/>
  <c r="JS171" i="21"/>
  <c r="JS93" i="21"/>
  <c r="JS182" i="21"/>
  <c r="JS238" i="21"/>
  <c r="JS119" i="21"/>
  <c r="JS192" i="21"/>
  <c r="JS113" i="21"/>
  <c r="JS316" i="21"/>
  <c r="JS39" i="21"/>
  <c r="JS248" i="21"/>
  <c r="JS41" i="21"/>
  <c r="JS100" i="21"/>
  <c r="JW100" i="21" s="1"/>
  <c r="JS139" i="21"/>
  <c r="JS49" i="21"/>
  <c r="JS175" i="21"/>
  <c r="JS101" i="21"/>
  <c r="JS216" i="21"/>
  <c r="JS237" i="21"/>
  <c r="JS56" i="21"/>
  <c r="JS204" i="21"/>
  <c r="JS164" i="21"/>
  <c r="JS257" i="21"/>
  <c r="JS194" i="21"/>
  <c r="JS81" i="21"/>
  <c r="JS266" i="21"/>
  <c r="JS76" i="21"/>
  <c r="JS154" i="21"/>
  <c r="JS80" i="21"/>
  <c r="JS228" i="21"/>
  <c r="JS116" i="21"/>
  <c r="JS160" i="21"/>
  <c r="JS30" i="21"/>
  <c r="JS240" i="21"/>
  <c r="JS196" i="21"/>
  <c r="JS31" i="21"/>
  <c r="JS295" i="21"/>
  <c r="JS144" i="21"/>
  <c r="JS232" i="21"/>
  <c r="JS78" i="21"/>
  <c r="JS218" i="21"/>
  <c r="JS202" i="21"/>
  <c r="JS170" i="21"/>
  <c r="JS201" i="21"/>
  <c r="JS207" i="21"/>
  <c r="JW207" i="21" s="1"/>
  <c r="JS118" i="21"/>
  <c r="JS287" i="21"/>
  <c r="JS89" i="21"/>
  <c r="JS300" i="21"/>
  <c r="JS153" i="21"/>
  <c r="JS268" i="21"/>
  <c r="JS85" i="21"/>
  <c r="JS306" i="21"/>
  <c r="JS15" i="21"/>
  <c r="JS275" i="21"/>
  <c r="JS205" i="21"/>
  <c r="JS62" i="21"/>
  <c r="JS222" i="21"/>
  <c r="JS114" i="21"/>
  <c r="JS280" i="21"/>
  <c r="JS97" i="21"/>
  <c r="JW97" i="21" s="1"/>
  <c r="JS233" i="21"/>
  <c r="JS142" i="21"/>
  <c r="JS155" i="21"/>
  <c r="JS148" i="21"/>
  <c r="JS317" i="21"/>
  <c r="JS209" i="21"/>
  <c r="JS149" i="21"/>
  <c r="JS42" i="21"/>
  <c r="JS269" i="21"/>
  <c r="JS50" i="21"/>
  <c r="JS307" i="21"/>
  <c r="JS87" i="21"/>
  <c r="JS223" i="21"/>
  <c r="JS26" i="21"/>
  <c r="JS224" i="21"/>
  <c r="JS227" i="21"/>
  <c r="JS198" i="21"/>
  <c r="JS96" i="21"/>
  <c r="JS130" i="21"/>
  <c r="JS102" i="21"/>
  <c r="JS214" i="21"/>
  <c r="JS90" i="21"/>
  <c r="JS121" i="21"/>
  <c r="JS10" i="21"/>
  <c r="JS51" i="21"/>
  <c r="JS84" i="21"/>
  <c r="JS167" i="21"/>
  <c r="JS36" i="21"/>
  <c r="JS312" i="21"/>
  <c r="JS43" i="21"/>
  <c r="JS282" i="21"/>
  <c r="JS106" i="21"/>
  <c r="JS46" i="21"/>
  <c r="JS150" i="21"/>
  <c r="JS61" i="21"/>
  <c r="JS215" i="21"/>
  <c r="JS70" i="21"/>
  <c r="JS180" i="21"/>
  <c r="JS8" i="21"/>
  <c r="JS145" i="21"/>
  <c r="JS285" i="21"/>
  <c r="IU125" i="21"/>
  <c r="IU150" i="21"/>
  <c r="IU91" i="21"/>
  <c r="IU244" i="21"/>
  <c r="IU208" i="21"/>
  <c r="IU123" i="21"/>
  <c r="IU22" i="21"/>
  <c r="IY22" i="21" s="1"/>
  <c r="IU116" i="21"/>
  <c r="IU187" i="21"/>
  <c r="IU149" i="21"/>
  <c r="IU277" i="21"/>
  <c r="IU48" i="21"/>
  <c r="IU36" i="21"/>
  <c r="IU182" i="21"/>
  <c r="IU283" i="21"/>
  <c r="IU34" i="21"/>
  <c r="IU53" i="21"/>
  <c r="IU78" i="21"/>
  <c r="IU275" i="21"/>
  <c r="IU186" i="21"/>
  <c r="IU167" i="21"/>
  <c r="IU9" i="21"/>
  <c r="IU72" i="21"/>
  <c r="IY72" i="21" s="1"/>
  <c r="IU178" i="21"/>
  <c r="IU235" i="21"/>
  <c r="IU274" i="21"/>
  <c r="IU214" i="21"/>
  <c r="IU243" i="21"/>
  <c r="IU296" i="21"/>
  <c r="IU229" i="21"/>
  <c r="IU35" i="21"/>
  <c r="IU96" i="21"/>
  <c r="IU126" i="21"/>
  <c r="IU281" i="21"/>
  <c r="IU198" i="21"/>
  <c r="IU69" i="21"/>
  <c r="IU148" i="21"/>
  <c r="IU195" i="21"/>
  <c r="IU271" i="21"/>
  <c r="IY271" i="21" s="1"/>
  <c r="IU131" i="21"/>
  <c r="IU61" i="21"/>
  <c r="IU197" i="21"/>
  <c r="IU225" i="21"/>
  <c r="IU80" i="21"/>
  <c r="IU55" i="21"/>
  <c r="IU18" i="21"/>
  <c r="IU132" i="21"/>
  <c r="IU203" i="21"/>
  <c r="IU94" i="21"/>
  <c r="IU260" i="21"/>
  <c r="IU11" i="21"/>
  <c r="IU294" i="21"/>
  <c r="IU102" i="21"/>
  <c r="IU278" i="21"/>
  <c r="IU56" i="21"/>
  <c r="IU26" i="21"/>
  <c r="IU98" i="21"/>
  <c r="IU248" i="21"/>
  <c r="IU115" i="21"/>
  <c r="IU143" i="21"/>
  <c r="IU90" i="21"/>
  <c r="IU223" i="21"/>
  <c r="IU200" i="21"/>
  <c r="IU77" i="21"/>
  <c r="IU156" i="21"/>
  <c r="IU250" i="21"/>
  <c r="IU255" i="21"/>
  <c r="IU71" i="21"/>
  <c r="IU171" i="21"/>
  <c r="IU215" i="21"/>
  <c r="IU273" i="21"/>
  <c r="IU24" i="21"/>
  <c r="IU120" i="21"/>
  <c r="IU87" i="21"/>
  <c r="IU220" i="21"/>
  <c r="IU176" i="21"/>
  <c r="IU304" i="21"/>
  <c r="IU137" i="21"/>
  <c r="IU189" i="21"/>
  <c r="IU287" i="21"/>
  <c r="IU17" i="21"/>
  <c r="IU67" i="21"/>
  <c r="IU100" i="21"/>
  <c r="IU181" i="21"/>
  <c r="IU239" i="21"/>
  <c r="IU68" i="21"/>
  <c r="IU101" i="21"/>
  <c r="IU188" i="21"/>
  <c r="IU270" i="21"/>
  <c r="IU23" i="21"/>
  <c r="IU247" i="21"/>
  <c r="IU129" i="21"/>
  <c r="IU185" i="21"/>
  <c r="IU258" i="21"/>
  <c r="IU8" i="21"/>
  <c r="IU25" i="21"/>
  <c r="IU28" i="21"/>
  <c r="IU139" i="21"/>
  <c r="IU303" i="21"/>
  <c r="IU264" i="21"/>
  <c r="IU50" i="21"/>
  <c r="IU27" i="21"/>
  <c r="IU95" i="21"/>
  <c r="IU118" i="21"/>
  <c r="IU280" i="21"/>
  <c r="IU124" i="21"/>
  <c r="IU89" i="21"/>
  <c r="IU222" i="21"/>
  <c r="IU192" i="21"/>
  <c r="IU311" i="21"/>
  <c r="IU147" i="21"/>
  <c r="IU316" i="21"/>
  <c r="IU240" i="21"/>
  <c r="IU130" i="21"/>
  <c r="IU193" i="21"/>
  <c r="IU86" i="21"/>
  <c r="IU259" i="21"/>
  <c r="IU84" i="21"/>
  <c r="IU210" i="21"/>
  <c r="IY210" i="21" s="1"/>
  <c r="IU218" i="21"/>
  <c r="IU160" i="21"/>
  <c r="IU142" i="21"/>
  <c r="IU103" i="21"/>
  <c r="IU290" i="21"/>
  <c r="IU219" i="21"/>
  <c r="IU168" i="21"/>
  <c r="IU47" i="21"/>
  <c r="IU41" i="21"/>
  <c r="IU286" i="21"/>
  <c r="IU146" i="21"/>
  <c r="IU265" i="21"/>
  <c r="IU128" i="21"/>
  <c r="IU190" i="21"/>
  <c r="IU51" i="21"/>
  <c r="IU159" i="21"/>
  <c r="IY159" i="21" s="1"/>
  <c r="IU73" i="21"/>
  <c r="IU313" i="21"/>
  <c r="IU136" i="21"/>
  <c r="IU305" i="21"/>
  <c r="IU43" i="21"/>
  <c r="IU97" i="21"/>
  <c r="IU134" i="21"/>
  <c r="IU282" i="21"/>
  <c r="IU16" i="21"/>
  <c r="IU62" i="21"/>
  <c r="IU29" i="21"/>
  <c r="IU302" i="21"/>
  <c r="IU164" i="21"/>
  <c r="IU317" i="21"/>
  <c r="IU85" i="21"/>
  <c r="IU172" i="21"/>
  <c r="IU288" i="21"/>
  <c r="IU256" i="21"/>
  <c r="IU19" i="21"/>
  <c r="IU75" i="21"/>
  <c r="IU110" i="21"/>
  <c r="IU279" i="21"/>
  <c r="IU30" i="21"/>
  <c r="IU155" i="21"/>
  <c r="IU194" i="21"/>
  <c r="IU157" i="21"/>
  <c r="IU285" i="21"/>
  <c r="IU32" i="21"/>
  <c r="IU65" i="21"/>
  <c r="IU138" i="21"/>
  <c r="IU196" i="21"/>
  <c r="IU289" i="21"/>
  <c r="IU109" i="21"/>
  <c r="IU145" i="21"/>
  <c r="IU212" i="21"/>
  <c r="IU291" i="21"/>
  <c r="IU209" i="21"/>
  <c r="IU40" i="21"/>
  <c r="IU246" i="21"/>
  <c r="IU175" i="21"/>
  <c r="IU12" i="21"/>
  <c r="IU234" i="21"/>
  <c r="IU37" i="21"/>
  <c r="IU165" i="21"/>
  <c r="IU119" i="21"/>
  <c r="IU207" i="21"/>
  <c r="IU228" i="21"/>
  <c r="IU177" i="21"/>
  <c r="IY177" i="21" s="1"/>
  <c r="IU310" i="21"/>
  <c r="IU107" i="21"/>
  <c r="IU38" i="21"/>
  <c r="IU211" i="21"/>
  <c r="IU293" i="21"/>
  <c r="IU13" i="21"/>
  <c r="IU162" i="21"/>
  <c r="IU106" i="21"/>
  <c r="IU292" i="21"/>
  <c r="IU108" i="21"/>
  <c r="IU297" i="21"/>
  <c r="IU298" i="21"/>
  <c r="IU230" i="21"/>
  <c r="IU152" i="21"/>
  <c r="IU254" i="21"/>
  <c r="IU44" i="21"/>
  <c r="IU307" i="21"/>
  <c r="IU121" i="21"/>
  <c r="IU133" i="21"/>
  <c r="IU201" i="21"/>
  <c r="IU105" i="21"/>
  <c r="IU227" i="21"/>
  <c r="IU114" i="21"/>
  <c r="IU141" i="21"/>
  <c r="IY141" i="21" s="1"/>
  <c r="IU104" i="21"/>
  <c r="IU154" i="21"/>
  <c r="IU272" i="21"/>
  <c r="IU315" i="21"/>
  <c r="IU263" i="21"/>
  <c r="IU308" i="21"/>
  <c r="IU245" i="21"/>
  <c r="IU99" i="21"/>
  <c r="IY99" i="21" s="1"/>
  <c r="IU284" i="21"/>
  <c r="IU206" i="21"/>
  <c r="IU312" i="21"/>
  <c r="IU140" i="21"/>
  <c r="IU232" i="21"/>
  <c r="IU31" i="21"/>
  <c r="IU45" i="21"/>
  <c r="IU166" i="21"/>
  <c r="IU117" i="21"/>
  <c r="IU88" i="21"/>
  <c r="IU184" i="21"/>
  <c r="IU6" i="21"/>
  <c r="IU173" i="21"/>
  <c r="IU261" i="21"/>
  <c r="IU54" i="21"/>
  <c r="IU251" i="21"/>
  <c r="IU309" i="21"/>
  <c r="IU199" i="21"/>
  <c r="IU276" i="21"/>
  <c r="IU52" i="21"/>
  <c r="IU233" i="21"/>
  <c r="IU10" i="21"/>
  <c r="IU213" i="21"/>
  <c r="IU268" i="21"/>
  <c r="IU135" i="21"/>
  <c r="IU231" i="21"/>
  <c r="IU7" i="21"/>
  <c r="IU42" i="21"/>
  <c r="IU202" i="21"/>
  <c r="IU262" i="21"/>
  <c r="IU81" i="21"/>
  <c r="IU306" i="21"/>
  <c r="IU151" i="21"/>
  <c r="IU237" i="21"/>
  <c r="IU63" i="21"/>
  <c r="IU92" i="21"/>
  <c r="IU216" i="21"/>
  <c r="IU191" i="21"/>
  <c r="IU161" i="21"/>
  <c r="IU46" i="21"/>
  <c r="IY46" i="21" s="1"/>
  <c r="IU238" i="21"/>
  <c r="IU301" i="21"/>
  <c r="IU179" i="21"/>
  <c r="IU257" i="21"/>
  <c r="IU15" i="21"/>
  <c r="IU158" i="21"/>
  <c r="IU253" i="21"/>
  <c r="IU236" i="21"/>
  <c r="IU300" i="21"/>
  <c r="IU33" i="21"/>
  <c r="IU76" i="21"/>
  <c r="IU242" i="21"/>
  <c r="IU153" i="21"/>
  <c r="IU266" i="21"/>
  <c r="IU82" i="21"/>
  <c r="IU226" i="21"/>
  <c r="IU144" i="21"/>
  <c r="IU205" i="21"/>
  <c r="IU49" i="21"/>
  <c r="IU113" i="21"/>
  <c r="IU14" i="21"/>
  <c r="IU180" i="21"/>
  <c r="IU269" i="21"/>
  <c r="IU70" i="21"/>
  <c r="IY70" i="21" s="1"/>
  <c r="IU204" i="21"/>
  <c r="IU20" i="21"/>
  <c r="IU249" i="21"/>
  <c r="IU64" i="21"/>
  <c r="IU83" i="21"/>
  <c r="IU295" i="21"/>
  <c r="IU59" i="21"/>
  <c r="IU174" i="21"/>
  <c r="IU79" i="21"/>
  <c r="IU58" i="21"/>
  <c r="IU93" i="21"/>
  <c r="IU224" i="21"/>
  <c r="IU241" i="21"/>
  <c r="IU314" i="21"/>
  <c r="IU127" i="21"/>
  <c r="IU183" i="21"/>
  <c r="IU122" i="21"/>
  <c r="IU221" i="21"/>
  <c r="IU112" i="21"/>
  <c r="IU299" i="21"/>
  <c r="IU111" i="21"/>
  <c r="IU21" i="21"/>
  <c r="IU163" i="21"/>
  <c r="IU74" i="21"/>
  <c r="IY74" i="21" s="1"/>
  <c r="IU217" i="21"/>
  <c r="IU169" i="21"/>
  <c r="IU267" i="21"/>
  <c r="IU60" i="21"/>
  <c r="IU252" i="21"/>
  <c r="IU170" i="21"/>
  <c r="IU66" i="21"/>
  <c r="IU57" i="21"/>
  <c r="IY57" i="21" s="1"/>
  <c r="IU39" i="21"/>
  <c r="FC33" i="21"/>
  <c r="FC120" i="21"/>
  <c r="FC111" i="21"/>
  <c r="FC228" i="21"/>
  <c r="FC28" i="21"/>
  <c r="FG28" i="21" s="1"/>
  <c r="FC290" i="21"/>
  <c r="FG290" i="21" s="1"/>
  <c r="FC15" i="21"/>
  <c r="FG15" i="21" s="1"/>
  <c r="FC122" i="21"/>
  <c r="FC289" i="21"/>
  <c r="FC188" i="21"/>
  <c r="FC269" i="21"/>
  <c r="FC152" i="21"/>
  <c r="FC258" i="21"/>
  <c r="FG258" i="21" s="1"/>
  <c r="FC26" i="21"/>
  <c r="FG26" i="21" s="1"/>
  <c r="FC52" i="21"/>
  <c r="FG52" i="21" s="1"/>
  <c r="FC212" i="21"/>
  <c r="FG212" i="21" s="1"/>
  <c r="FC82" i="21"/>
  <c r="FG82" i="21" s="1"/>
  <c r="FC62" i="21"/>
  <c r="FG62" i="21" s="1"/>
  <c r="FC217" i="21"/>
  <c r="FG217" i="21" s="1"/>
  <c r="FC72" i="21"/>
  <c r="FG72" i="21" s="1"/>
  <c r="FC70" i="21"/>
  <c r="FG70" i="21" s="1"/>
  <c r="FC218" i="21"/>
  <c r="FG218" i="21" s="1"/>
  <c r="FC196" i="21"/>
  <c r="FG196" i="21" s="1"/>
  <c r="FC56" i="21"/>
  <c r="FG56" i="21" s="1"/>
  <c r="FC86" i="21"/>
  <c r="FC220" i="21"/>
  <c r="FG220" i="21" s="1"/>
  <c r="FC133" i="21"/>
  <c r="FC21" i="21"/>
  <c r="FC259" i="21"/>
  <c r="FG259" i="21" s="1"/>
  <c r="FC160" i="21"/>
  <c r="FG160" i="21" s="1"/>
  <c r="FC288" i="21"/>
  <c r="FG288" i="21" s="1"/>
  <c r="FC71" i="21"/>
  <c r="FC182" i="21"/>
  <c r="FC274" i="21"/>
  <c r="FG274" i="21" s="1"/>
  <c r="FC59" i="21"/>
  <c r="FC168" i="21"/>
  <c r="FG168" i="21" s="1"/>
  <c r="FC127" i="21"/>
  <c r="FG127" i="21" s="1"/>
  <c r="FC130" i="21"/>
  <c r="FG130" i="21" s="1"/>
  <c r="FC297" i="21"/>
  <c r="FG297" i="21" s="1"/>
  <c r="FC34" i="21"/>
  <c r="FC292" i="21"/>
  <c r="FC317" i="21"/>
  <c r="FC151" i="21"/>
  <c r="FG151" i="21" s="1"/>
  <c r="FC233" i="21"/>
  <c r="FC134" i="21"/>
  <c r="FG134" i="21" s="1"/>
  <c r="FC153" i="21"/>
  <c r="FG153" i="21" s="1"/>
  <c r="FC139" i="21"/>
  <c r="FG139" i="21" s="1"/>
  <c r="FC42" i="21"/>
  <c r="FC6" i="21"/>
  <c r="FC286" i="21"/>
  <c r="FC44" i="21"/>
  <c r="FC194" i="21"/>
  <c r="FC78" i="21"/>
  <c r="FG78" i="21" s="1"/>
  <c r="FC24" i="21"/>
  <c r="FG24" i="21" s="1"/>
  <c r="FC244" i="21"/>
  <c r="FG244" i="21" s="1"/>
  <c r="FC305" i="21"/>
  <c r="FC66" i="21"/>
  <c r="FC203" i="21"/>
  <c r="FG203" i="21" s="1"/>
  <c r="FC10" i="21"/>
  <c r="FC50" i="21"/>
  <c r="FC291" i="21"/>
  <c r="FG291" i="21" s="1"/>
  <c r="FC99" i="21"/>
  <c r="FG99" i="21" s="1"/>
  <c r="FC174" i="21"/>
  <c r="FG174" i="21" s="1"/>
  <c r="FC308" i="21"/>
  <c r="FC171" i="21"/>
  <c r="FG171" i="21" s="1"/>
  <c r="FC110" i="21"/>
  <c r="FG110" i="21" s="1"/>
  <c r="FC37" i="21"/>
  <c r="FG37" i="21" s="1"/>
  <c r="FC294" i="21"/>
  <c r="FG294" i="21" s="1"/>
  <c r="FC145" i="21"/>
  <c r="FG145" i="21" s="1"/>
  <c r="FC116" i="21"/>
  <c r="FG116" i="21" s="1"/>
  <c r="FC138" i="21"/>
  <c r="FG138" i="21" s="1"/>
  <c r="FC156" i="21"/>
  <c r="FC280" i="21"/>
  <c r="FC49" i="21"/>
  <c r="FC178" i="21"/>
  <c r="FC299" i="21"/>
  <c r="FG299" i="21" s="1"/>
  <c r="FC143" i="21"/>
  <c r="FG143" i="21" s="1"/>
  <c r="FC167" i="21"/>
  <c r="FG167" i="21" s="1"/>
  <c r="FC31" i="21"/>
  <c r="FG31" i="21" s="1"/>
  <c r="FC312" i="21"/>
  <c r="FG312" i="21" s="1"/>
  <c r="FC17" i="21"/>
  <c r="FC102" i="21"/>
  <c r="FC195" i="21"/>
  <c r="FC14" i="21"/>
  <c r="FC296" i="21"/>
  <c r="FG296" i="21" s="1"/>
  <c r="FC65" i="21"/>
  <c r="FG65" i="21" s="1"/>
  <c r="FC119" i="21"/>
  <c r="FG119" i="21" s="1"/>
  <c r="FC172" i="21"/>
  <c r="FC125" i="21"/>
  <c r="FG125" i="21" s="1"/>
  <c r="FC230" i="21"/>
  <c r="FC142" i="21"/>
  <c r="FC231" i="21"/>
  <c r="FG231" i="21" s="1"/>
  <c r="FC16" i="21"/>
  <c r="FG16" i="21" s="1"/>
  <c r="FC58" i="21"/>
  <c r="FG58" i="21" s="1"/>
  <c r="FC177" i="21"/>
  <c r="FG177" i="21" s="1"/>
  <c r="FC81" i="21"/>
  <c r="FG81" i="21" s="1"/>
  <c r="FC278" i="21"/>
  <c r="FG278" i="21" s="1"/>
  <c r="FC40" i="21"/>
  <c r="FC147" i="21"/>
  <c r="FC80" i="21"/>
  <c r="FC199" i="21"/>
  <c r="FG199" i="21" s="1"/>
  <c r="FC47" i="21"/>
  <c r="FG47" i="21" s="1"/>
  <c r="FC311" i="21"/>
  <c r="FG311" i="21" s="1"/>
  <c r="FC41" i="21"/>
  <c r="FC51" i="21"/>
  <c r="FG51" i="21" s="1"/>
  <c r="FC281" i="21"/>
  <c r="FC314" i="21"/>
  <c r="FC88" i="21"/>
  <c r="FC155" i="21"/>
  <c r="FC18" i="21"/>
  <c r="FG18" i="21" s="1"/>
  <c r="FC157" i="21"/>
  <c r="FG157" i="21" s="1"/>
  <c r="FC149" i="21"/>
  <c r="FG149" i="21" s="1"/>
  <c r="FC89" i="21"/>
  <c r="FC264" i="21"/>
  <c r="FC176" i="21"/>
  <c r="FC206" i="21"/>
  <c r="FG206" i="21" s="1"/>
  <c r="FC43" i="21"/>
  <c r="FG43" i="21" s="1"/>
  <c r="FC190" i="21"/>
  <c r="FG190" i="21" s="1"/>
  <c r="FC36" i="21"/>
  <c r="FG36" i="21" s="1"/>
  <c r="FC276" i="21"/>
  <c r="FG276" i="21" s="1"/>
  <c r="FC126" i="21"/>
  <c r="FC211" i="21"/>
  <c r="FC164" i="21"/>
  <c r="FC114" i="21"/>
  <c r="FC29" i="21"/>
  <c r="FG29" i="21" s="1"/>
  <c r="FC315" i="21"/>
  <c r="FG315" i="21" s="1"/>
  <c r="FC67" i="21"/>
  <c r="FG67" i="21" s="1"/>
  <c r="FC283" i="21"/>
  <c r="FC104" i="21"/>
  <c r="FG104" i="21" s="1"/>
  <c r="FC303" i="21"/>
  <c r="FC87" i="21"/>
  <c r="FC191" i="21"/>
  <c r="FC302" i="21"/>
  <c r="FG302" i="21" s="1"/>
  <c r="FC192" i="21"/>
  <c r="FG192" i="21" s="1"/>
  <c r="FC74" i="21"/>
  <c r="FG74" i="21" s="1"/>
  <c r="FC96" i="21"/>
  <c r="FG96" i="21" s="1"/>
  <c r="FC240" i="21"/>
  <c r="FC158" i="21"/>
  <c r="FC202" i="21"/>
  <c r="FC287" i="21"/>
  <c r="FC242" i="21"/>
  <c r="FC295" i="21"/>
  <c r="FG295" i="21" s="1"/>
  <c r="FC135" i="21"/>
  <c r="FG135" i="21" s="1"/>
  <c r="FC272" i="21"/>
  <c r="FG272" i="21" s="1"/>
  <c r="FC252" i="21"/>
  <c r="FC301" i="21"/>
  <c r="FC8" i="21"/>
  <c r="FG8" i="21" s="1"/>
  <c r="FC309" i="21"/>
  <c r="FC73" i="21"/>
  <c r="FG73" i="21" s="1"/>
  <c r="FC169" i="21"/>
  <c r="FG169" i="21" s="1"/>
  <c r="FC140" i="21"/>
  <c r="FG140" i="21" s="1"/>
  <c r="FC92" i="21"/>
  <c r="FC118" i="21"/>
  <c r="FC232" i="21"/>
  <c r="FG232" i="21" s="1"/>
  <c r="FC75" i="21"/>
  <c r="FG75" i="21" s="1"/>
  <c r="FC85" i="21"/>
  <c r="FC93" i="21"/>
  <c r="FG93" i="21" s="1"/>
  <c r="FC227" i="21"/>
  <c r="FG227" i="21" s="1"/>
  <c r="FC45" i="21"/>
  <c r="FG45" i="21" s="1"/>
  <c r="FC136" i="21"/>
  <c r="FG136" i="21" s="1"/>
  <c r="FC144" i="21"/>
  <c r="FC219" i="21"/>
  <c r="FC22" i="21"/>
  <c r="FC129" i="21"/>
  <c r="FC137" i="21"/>
  <c r="FG137" i="21" s="1"/>
  <c r="FC63" i="21"/>
  <c r="FG63" i="21" s="1"/>
  <c r="FC184" i="21"/>
  <c r="FG184" i="21" s="1"/>
  <c r="FC225" i="21"/>
  <c r="FG225" i="21" s="1"/>
  <c r="FC226" i="21"/>
  <c r="FC11" i="21"/>
  <c r="FG11" i="21" s="1"/>
  <c r="FC201" i="21"/>
  <c r="FC237" i="21"/>
  <c r="FG237" i="21" s="1"/>
  <c r="FC229" i="21"/>
  <c r="FC57" i="21"/>
  <c r="FG57" i="21" s="1"/>
  <c r="FC159" i="21"/>
  <c r="FG159" i="21" s="1"/>
  <c r="FC165" i="21"/>
  <c r="FC91" i="21"/>
  <c r="FG91" i="21" s="1"/>
  <c r="FC48" i="21"/>
  <c r="FC200" i="21"/>
  <c r="FC162" i="21"/>
  <c r="FC101" i="21"/>
  <c r="FG101" i="21" s="1"/>
  <c r="FC263" i="21"/>
  <c r="FG263" i="21" s="1"/>
  <c r="FC275" i="21"/>
  <c r="FG275" i="21" s="1"/>
  <c r="FC186" i="21"/>
  <c r="FC293" i="21"/>
  <c r="FC254" i="21"/>
  <c r="FC180" i="21"/>
  <c r="FC61" i="21"/>
  <c r="FC284" i="21"/>
  <c r="FG284" i="21" s="1"/>
  <c r="FC236" i="21"/>
  <c r="FG236" i="21" s="1"/>
  <c r="FC273" i="21"/>
  <c r="FG273" i="21" s="1"/>
  <c r="FC214" i="21"/>
  <c r="FC84" i="21"/>
  <c r="FC265" i="21"/>
  <c r="FG265" i="21" s="1"/>
  <c r="FC181" i="21"/>
  <c r="FC248" i="21"/>
  <c r="FC12" i="21"/>
  <c r="FG12" i="21" s="1"/>
  <c r="FC123" i="21"/>
  <c r="FG123" i="21" s="1"/>
  <c r="FC166" i="21"/>
  <c r="FG166" i="21" s="1"/>
  <c r="FC38" i="21"/>
  <c r="FC131" i="21"/>
  <c r="FC251" i="21"/>
  <c r="FC216" i="21"/>
  <c r="FG216" i="21" s="1"/>
  <c r="FC207" i="21"/>
  <c r="FG207" i="21" s="1"/>
  <c r="FC124" i="21"/>
  <c r="FG124" i="21" s="1"/>
  <c r="FC108" i="21"/>
  <c r="FG108" i="21" s="1"/>
  <c r="FC221" i="21"/>
  <c r="FG221" i="21" s="1"/>
  <c r="FC235" i="21"/>
  <c r="FC60" i="21"/>
  <c r="FC9" i="21"/>
  <c r="FC241" i="21"/>
  <c r="FC154" i="21"/>
  <c r="FG154" i="21" s="1"/>
  <c r="FC98" i="21"/>
  <c r="FG98" i="21" s="1"/>
  <c r="FC64" i="21"/>
  <c r="FG64" i="21" s="1"/>
  <c r="FC246" i="21"/>
  <c r="FG246" i="21" s="1"/>
  <c r="FC19" i="21"/>
  <c r="FC208" i="21"/>
  <c r="FC76" i="21"/>
  <c r="FC304" i="21"/>
  <c r="FC39" i="21"/>
  <c r="FC285" i="21"/>
  <c r="FG285" i="21" s="1"/>
  <c r="FC268" i="21"/>
  <c r="FG268" i="21" s="1"/>
  <c r="FC243" i="21"/>
  <c r="FG243" i="21" s="1"/>
  <c r="FC32" i="21"/>
  <c r="FG32" i="21" s="1"/>
  <c r="FC316" i="21"/>
  <c r="FG316" i="21" s="1"/>
  <c r="FC107" i="21"/>
  <c r="FG107" i="21" s="1"/>
  <c r="FC306" i="21"/>
  <c r="FC97" i="21"/>
  <c r="FG97" i="21" s="1"/>
  <c r="FC257" i="21"/>
  <c r="FC282" i="21"/>
  <c r="FG282" i="21" s="1"/>
  <c r="FC148" i="21"/>
  <c r="FG148" i="21" s="1"/>
  <c r="FC270" i="21"/>
  <c r="FG270" i="21" s="1"/>
  <c r="FC222" i="21"/>
  <c r="FC121" i="21"/>
  <c r="FC132" i="21"/>
  <c r="FG132" i="21" s="1"/>
  <c r="FC161" i="21"/>
  <c r="FG161" i="21" s="1"/>
  <c r="FC69" i="21"/>
  <c r="FG69" i="21" s="1"/>
  <c r="FC250" i="21"/>
  <c r="FG250" i="21" s="1"/>
  <c r="FC30" i="21"/>
  <c r="FG30" i="21" s="1"/>
  <c r="FC277" i="21"/>
  <c r="FG277" i="21" s="1"/>
  <c r="FC115" i="21"/>
  <c r="FG115" i="21" s="1"/>
  <c r="FC94" i="21"/>
  <c r="FC279" i="21"/>
  <c r="FG279" i="21" s="1"/>
  <c r="FC223" i="21"/>
  <c r="FG223" i="21" s="1"/>
  <c r="FC13" i="21"/>
  <c r="FG13" i="21" s="1"/>
  <c r="FC150" i="21"/>
  <c r="FG150" i="21" s="1"/>
  <c r="FC7" i="21"/>
  <c r="FG7" i="21" s="1"/>
  <c r="FC300" i="21"/>
  <c r="FC53" i="21"/>
  <c r="FC35" i="21"/>
  <c r="FC170" i="21"/>
  <c r="FC109" i="21"/>
  <c r="FG109" i="21" s="1"/>
  <c r="FC146" i="21"/>
  <c r="FC117" i="21"/>
  <c r="FG117" i="21" s="1"/>
  <c r="FC55" i="21"/>
  <c r="FG55" i="21" s="1"/>
  <c r="FC213" i="21"/>
  <c r="FG213" i="21" s="1"/>
  <c r="FC189" i="21"/>
  <c r="FG189" i="21" s="1"/>
  <c r="FC163" i="21"/>
  <c r="FG163" i="21" s="1"/>
  <c r="FC310" i="21"/>
  <c r="FC266" i="21"/>
  <c r="FC173" i="21"/>
  <c r="FG173" i="21" s="1"/>
  <c r="FC46" i="21"/>
  <c r="FG46" i="21" s="1"/>
  <c r="FC209" i="21"/>
  <c r="FG209" i="21" s="1"/>
  <c r="FC260" i="21"/>
  <c r="FC141" i="21"/>
  <c r="FG141" i="21" s="1"/>
  <c r="FC68" i="21"/>
  <c r="FC210" i="21"/>
  <c r="FC239" i="21"/>
  <c r="FC77" i="21"/>
  <c r="FG77" i="21" s="1"/>
  <c r="FC27" i="21"/>
  <c r="FG27" i="21" s="1"/>
  <c r="FC23" i="21"/>
  <c r="FG23" i="21" s="1"/>
  <c r="FC175" i="21"/>
  <c r="FC113" i="21"/>
  <c r="FC83" i="21"/>
  <c r="FC90" i="21"/>
  <c r="FC234" i="21"/>
  <c r="FC245" i="21"/>
  <c r="FG245" i="21" s="1"/>
  <c r="FC313" i="21"/>
  <c r="FG313" i="21" s="1"/>
  <c r="FC261" i="21"/>
  <c r="FG261" i="21" s="1"/>
  <c r="FC267" i="21"/>
  <c r="FG267" i="21" s="1"/>
  <c r="FC105" i="21"/>
  <c r="FC112" i="21"/>
  <c r="FC79" i="21"/>
  <c r="FG79" i="21" s="1"/>
  <c r="FC262" i="21"/>
  <c r="FG262" i="21" s="1"/>
  <c r="FC179" i="21"/>
  <c r="FG179" i="21" s="1"/>
  <c r="FC103" i="21"/>
  <c r="FG103" i="21" s="1"/>
  <c r="FC247" i="21"/>
  <c r="FG247" i="21" s="1"/>
  <c r="FC298" i="21"/>
  <c r="FG298" i="21" s="1"/>
  <c r="FC198" i="21"/>
  <c r="FC193" i="21"/>
  <c r="FC249" i="21"/>
  <c r="FC215" i="21"/>
  <c r="FG215" i="21" s="1"/>
  <c r="FC54" i="21"/>
  <c r="FG54" i="21" s="1"/>
  <c r="FC238" i="21"/>
  <c r="FG238" i="21" s="1"/>
  <c r="FC307" i="21"/>
  <c r="FG307" i="21" s="1"/>
  <c r="FC253" i="21"/>
  <c r="FG253" i="21" s="1"/>
  <c r="FC128" i="21"/>
  <c r="FG128" i="21" s="1"/>
  <c r="FC187" i="21"/>
  <c r="FC95" i="21"/>
  <c r="FC224" i="21"/>
  <c r="FC183" i="21"/>
  <c r="FG183" i="21" s="1"/>
  <c r="FC20" i="21"/>
  <c r="FG20" i="21" s="1"/>
  <c r="FC25" i="21"/>
  <c r="FG25" i="21" s="1"/>
  <c r="FC271" i="21"/>
  <c r="FC204" i="21"/>
  <c r="FC197" i="21"/>
  <c r="FC256" i="21"/>
  <c r="FC205" i="21"/>
  <c r="FG205" i="21" s="1"/>
  <c r="FC185" i="21"/>
  <c r="FG185" i="21" s="1"/>
  <c r="FC255" i="21"/>
  <c r="FG255" i="21" s="1"/>
  <c r="FC100" i="21"/>
  <c r="FG100" i="21" s="1"/>
  <c r="FC106" i="21"/>
  <c r="MP66" i="21"/>
  <c r="MP267" i="21"/>
  <c r="MP63" i="21"/>
  <c r="MP181" i="21"/>
  <c r="MP306" i="21"/>
  <c r="MP194" i="21"/>
  <c r="MP201" i="21"/>
  <c r="MP312" i="21"/>
  <c r="MP153" i="21"/>
  <c r="MP200" i="21"/>
  <c r="MP100" i="21"/>
  <c r="MP15" i="21"/>
  <c r="MP136" i="21"/>
  <c r="MP222" i="21"/>
  <c r="MP108" i="21"/>
  <c r="MP23" i="21"/>
  <c r="MP144" i="21"/>
  <c r="MP230" i="21"/>
  <c r="MP57" i="21"/>
  <c r="MP78" i="21"/>
  <c r="MP261" i="21"/>
  <c r="MP185" i="21"/>
  <c r="MP294" i="21"/>
  <c r="MP91" i="21"/>
  <c r="MP21" i="21"/>
  <c r="MP164" i="21"/>
  <c r="MP180" i="21"/>
  <c r="MP232" i="21"/>
  <c r="MP50" i="21"/>
  <c r="MP131" i="21"/>
  <c r="MP155" i="21"/>
  <c r="MP245" i="21"/>
  <c r="MP215" i="21"/>
  <c r="MP80" i="21"/>
  <c r="MP228" i="21"/>
  <c r="MP112" i="21"/>
  <c r="MP277" i="21"/>
  <c r="MP313" i="21"/>
  <c r="MP55" i="21"/>
  <c r="MP279" i="21"/>
  <c r="MP199" i="21"/>
  <c r="MP275" i="21"/>
  <c r="MP49" i="21"/>
  <c r="MP269" i="21"/>
  <c r="MP73" i="21"/>
  <c r="MP137" i="21"/>
  <c r="MP263" i="21"/>
  <c r="MP60" i="21"/>
  <c r="MP19" i="21"/>
  <c r="MP238" i="21"/>
  <c r="MP157" i="21"/>
  <c r="MP27" i="21"/>
  <c r="MP159" i="21"/>
  <c r="MP126" i="21"/>
  <c r="MP259" i="21"/>
  <c r="MP231" i="21"/>
  <c r="MP51" i="21"/>
  <c r="MP53" i="21"/>
  <c r="MP274" i="21"/>
  <c r="MP218" i="21"/>
  <c r="MP240" i="21"/>
  <c r="MP119" i="21"/>
  <c r="MP83" i="21"/>
  <c r="MP79" i="21"/>
  <c r="MP193" i="21"/>
  <c r="MP183" i="21"/>
  <c r="MP158" i="21"/>
  <c r="MP107" i="21"/>
  <c r="MP87" i="21"/>
  <c r="MP213" i="21"/>
  <c r="MP191" i="21"/>
  <c r="MP56" i="21"/>
  <c r="MP149" i="21"/>
  <c r="MP287" i="21"/>
  <c r="MP256" i="21"/>
  <c r="MP289" i="21"/>
  <c r="MP115" i="21"/>
  <c r="MP85" i="21"/>
  <c r="MP127" i="21"/>
  <c r="MP262" i="21"/>
  <c r="MP271" i="21"/>
  <c r="MP52" i="21"/>
  <c r="MP148" i="21"/>
  <c r="MP214" i="21"/>
  <c r="MP129" i="21"/>
  <c r="MP317" i="21"/>
  <c r="MP210" i="21"/>
  <c r="MP176" i="21"/>
  <c r="MP117" i="21"/>
  <c r="MP86" i="21"/>
  <c r="MP295" i="21"/>
  <c r="MP103" i="21"/>
  <c r="MP278" i="21"/>
  <c r="MP280" i="21"/>
  <c r="MP314" i="21"/>
  <c r="MP133" i="21"/>
  <c r="MP37" i="21"/>
  <c r="MP141" i="21"/>
  <c r="MP174" i="21"/>
  <c r="MP288" i="21"/>
  <c r="MP145" i="21"/>
  <c r="MP192" i="21"/>
  <c r="MP42" i="21"/>
  <c r="MP182" i="21"/>
  <c r="MP190" i="21"/>
  <c r="MP106" i="21"/>
  <c r="MP299" i="21"/>
  <c r="MP59" i="21"/>
  <c r="MP68" i="21"/>
  <c r="MP143" i="21"/>
  <c r="MP283" i="21"/>
  <c r="MP250" i="21"/>
  <c r="MP90" i="21"/>
  <c r="MP76" i="21"/>
  <c r="MP156" i="21"/>
  <c r="MP105" i="21"/>
  <c r="MP272" i="21"/>
  <c r="MP135" i="21"/>
  <c r="MP31" i="21"/>
  <c r="MQ31" i="21" s="1"/>
  <c r="MP152" i="21"/>
  <c r="MP244" i="21"/>
  <c r="MP44" i="21"/>
  <c r="MP22" i="21"/>
  <c r="MP116" i="21"/>
  <c r="MP138" i="21"/>
  <c r="MP303" i="21"/>
  <c r="MP81" i="21"/>
  <c r="MP29" i="21"/>
  <c r="MP204" i="21"/>
  <c r="MP186" i="21"/>
  <c r="MP237" i="21"/>
  <c r="MP11" i="21"/>
  <c r="MP142" i="21"/>
  <c r="MP311" i="21"/>
  <c r="MP252" i="21"/>
  <c r="MP223" i="21"/>
  <c r="MP219" i="21"/>
  <c r="MP82" i="21"/>
  <c r="MP205" i="21"/>
  <c r="MP140" i="21"/>
  <c r="MP165" i="21"/>
  <c r="MP184" i="21"/>
  <c r="MP297" i="21"/>
  <c r="MP146" i="21"/>
  <c r="MP246" i="21"/>
  <c r="MP10" i="21"/>
  <c r="MP35" i="21"/>
  <c r="MP45" i="21"/>
  <c r="MP260" i="21"/>
  <c r="MP212" i="21"/>
  <c r="MQ212" i="21" s="1"/>
  <c r="MP239" i="21"/>
  <c r="MP9" i="21"/>
  <c r="MP54" i="21"/>
  <c r="MP167" i="21"/>
  <c r="MP170" i="21"/>
  <c r="MP291" i="21"/>
  <c r="MP17" i="21"/>
  <c r="MP220" i="21"/>
  <c r="MP134" i="21"/>
  <c r="MP161" i="21"/>
  <c r="MP208" i="21"/>
  <c r="MP33" i="21"/>
  <c r="MP268" i="21"/>
  <c r="MP147" i="21"/>
  <c r="MP169" i="21"/>
  <c r="MP216" i="21"/>
  <c r="MP18" i="21"/>
  <c r="MP95" i="21"/>
  <c r="MP26" i="21"/>
  <c r="MP171" i="21"/>
  <c r="MP173" i="21"/>
  <c r="MP308" i="21"/>
  <c r="MP298" i="21"/>
  <c r="MP32" i="21"/>
  <c r="MP118" i="21"/>
  <c r="MP203" i="21"/>
  <c r="MP233" i="21"/>
  <c r="MP265" i="21"/>
  <c r="MP67" i="21"/>
  <c r="MP61" i="21"/>
  <c r="MP97" i="21"/>
  <c r="MP225" i="21"/>
  <c r="MP241" i="21"/>
  <c r="MP74" i="21"/>
  <c r="MP69" i="21"/>
  <c r="MP110" i="21"/>
  <c r="MP248" i="21"/>
  <c r="MP242" i="21"/>
  <c r="MP20" i="21"/>
  <c r="MP84" i="21"/>
  <c r="MP175" i="21"/>
  <c r="MP113" i="21"/>
  <c r="MP282" i="21"/>
  <c r="MP166" i="21"/>
  <c r="MP30" i="21"/>
  <c r="MP93" i="21"/>
  <c r="MP46" i="21"/>
  <c r="MP163" i="21"/>
  <c r="MP162" i="21"/>
  <c r="MP290" i="21"/>
  <c r="MP94" i="21"/>
  <c r="MP7" i="21"/>
  <c r="MP128" i="21"/>
  <c r="MP316" i="21"/>
  <c r="MP58" i="21"/>
  <c r="MP226" i="21"/>
  <c r="MP202" i="21"/>
  <c r="MP114" i="21"/>
  <c r="MP300" i="21"/>
  <c r="MP12" i="21"/>
  <c r="MP6" i="21"/>
  <c r="MP227" i="21"/>
  <c r="MP122" i="21"/>
  <c r="MP301" i="21"/>
  <c r="MP65" i="21"/>
  <c r="MP13" i="21"/>
  <c r="MP151" i="21"/>
  <c r="MP177" i="21"/>
  <c r="MP224" i="21"/>
  <c r="MP189" i="21"/>
  <c r="MP39" i="21"/>
  <c r="MP160" i="21"/>
  <c r="MP251" i="21"/>
  <c r="MP8" i="21"/>
  <c r="MP96" i="21"/>
  <c r="MP315" i="21"/>
  <c r="MP211" i="21"/>
  <c r="MP296" i="21"/>
  <c r="MP109" i="21"/>
  <c r="MP309" i="21"/>
  <c r="MP24" i="21"/>
  <c r="MP111" i="21"/>
  <c r="MP197" i="21"/>
  <c r="MP284" i="21"/>
  <c r="MP257" i="21"/>
  <c r="MP99" i="21"/>
  <c r="MP75" i="21"/>
  <c r="MP71" i="21"/>
  <c r="MP187" i="21"/>
  <c r="MP310" i="21"/>
  <c r="MP25" i="21"/>
  <c r="MP62" i="21"/>
  <c r="MP195" i="21"/>
  <c r="MP178" i="21"/>
  <c r="MP292" i="21"/>
  <c r="MP41" i="21"/>
  <c r="MP70" i="21"/>
  <c r="MP247" i="21"/>
  <c r="MP179" i="21"/>
  <c r="MP293" i="21"/>
  <c r="MP92" i="21"/>
  <c r="MP77" i="21"/>
  <c r="MP123" i="21"/>
  <c r="MP255" i="21"/>
  <c r="MP264" i="21"/>
  <c r="MP34" i="21"/>
  <c r="MP124" i="21"/>
  <c r="MP101" i="21"/>
  <c r="MP229" i="21"/>
  <c r="MP207" i="21"/>
  <c r="MP72" i="21"/>
  <c r="MP198" i="21"/>
  <c r="MP307" i="21"/>
  <c r="MP270" i="21"/>
  <c r="MP305" i="21"/>
  <c r="MP89" i="21"/>
  <c r="MP38" i="21"/>
  <c r="MP150" i="21"/>
  <c r="MP154" i="21"/>
  <c r="MP236" i="21"/>
  <c r="MQ236" i="21" s="1"/>
  <c r="MP88" i="21"/>
  <c r="MP253" i="21"/>
  <c r="MP120" i="21"/>
  <c r="MP285" i="21"/>
  <c r="MP43" i="21"/>
  <c r="MP196" i="21"/>
  <c r="MP139" i="21"/>
  <c r="MP266" i="21"/>
  <c r="MP243" i="21"/>
  <c r="MP40" i="21"/>
  <c r="MP125" i="21"/>
  <c r="MP209" i="21"/>
  <c r="MP234" i="21"/>
  <c r="MP273" i="21"/>
  <c r="MP48" i="21"/>
  <c r="MP132" i="21"/>
  <c r="MP221" i="21"/>
  <c r="MP235" i="21"/>
  <c r="MP281" i="21"/>
  <c r="MP28" i="21"/>
  <c r="MP14" i="21"/>
  <c r="MP98" i="21"/>
  <c r="MP130" i="21"/>
  <c r="MP302" i="21"/>
  <c r="MP36" i="21"/>
  <c r="MP104" i="21"/>
  <c r="MP188" i="21"/>
  <c r="MP121" i="21"/>
  <c r="MP286" i="21"/>
  <c r="MP254" i="21"/>
  <c r="MP47" i="21"/>
  <c r="MP168" i="21"/>
  <c r="MP258" i="21"/>
  <c r="MP16" i="21"/>
  <c r="MP102" i="21"/>
  <c r="MP172" i="21"/>
  <c r="MP217" i="21"/>
  <c r="MP249" i="21"/>
  <c r="MP64" i="21"/>
  <c r="MP304" i="21"/>
  <c r="MP206" i="21"/>
  <c r="MP276" i="21"/>
  <c r="GD117" i="21"/>
  <c r="GD43" i="21"/>
  <c r="GD77" i="21"/>
  <c r="GD26" i="21"/>
  <c r="GD125" i="21"/>
  <c r="GD83" i="21"/>
  <c r="GD104" i="21"/>
  <c r="GD206" i="21"/>
  <c r="GD66" i="21"/>
  <c r="GD291" i="21"/>
  <c r="GD149" i="21"/>
  <c r="GD84" i="21"/>
  <c r="GD75" i="21"/>
  <c r="GD240" i="21"/>
  <c r="GD100" i="21"/>
  <c r="GD62" i="21"/>
  <c r="GD165" i="21"/>
  <c r="GD255" i="21"/>
  <c r="GD97" i="21"/>
  <c r="GD146" i="21"/>
  <c r="GD166" i="21"/>
  <c r="GD316" i="21"/>
  <c r="GD15" i="21"/>
  <c r="GD85" i="21"/>
  <c r="GD72" i="21"/>
  <c r="GD103" i="21"/>
  <c r="GD193" i="21"/>
  <c r="GD169" i="21"/>
  <c r="GD201" i="21"/>
  <c r="GD145" i="21"/>
  <c r="GD155" i="21"/>
  <c r="GD170" i="21"/>
  <c r="GD182" i="21"/>
  <c r="GD303" i="21"/>
  <c r="GD40" i="21"/>
  <c r="GD63" i="21"/>
  <c r="GD126" i="21"/>
  <c r="GD257" i="21"/>
  <c r="GD312" i="21"/>
  <c r="GD143" i="21"/>
  <c r="GD287" i="21"/>
  <c r="GD300" i="21"/>
  <c r="GD45" i="21"/>
  <c r="GD216" i="21"/>
  <c r="GD292" i="21"/>
  <c r="GD246" i="21"/>
  <c r="GD25" i="21"/>
  <c r="GD88" i="21"/>
  <c r="GD67" i="21"/>
  <c r="GD8" i="21"/>
  <c r="GD184" i="21"/>
  <c r="GD94" i="21"/>
  <c r="GD230" i="21"/>
  <c r="GD65" i="21"/>
  <c r="GD41" i="21"/>
  <c r="GD268" i="21"/>
  <c r="GD263" i="21"/>
  <c r="GD283" i="21"/>
  <c r="GD73" i="21"/>
  <c r="GD18" i="21"/>
  <c r="GD124" i="21"/>
  <c r="GD95" i="21"/>
  <c r="GD164" i="21"/>
  <c r="GD261" i="21"/>
  <c r="GD270" i="21"/>
  <c r="GD47" i="21"/>
  <c r="GD68" i="21"/>
  <c r="GD56" i="21"/>
  <c r="GD127" i="21"/>
  <c r="GD285" i="21"/>
  <c r="GD128" i="21"/>
  <c r="GD187" i="21"/>
  <c r="GD153" i="21"/>
  <c r="GD142" i="21"/>
  <c r="GD144" i="21"/>
  <c r="GD139" i="21"/>
  <c r="GD14" i="21"/>
  <c r="GD92" i="21"/>
  <c r="GD129" i="21"/>
  <c r="GD158" i="21"/>
  <c r="GD310" i="21"/>
  <c r="GD29" i="21"/>
  <c r="GD36" i="21"/>
  <c r="GD178" i="21"/>
  <c r="GD120" i="21"/>
  <c r="GD175" i="21"/>
  <c r="GD302" i="21"/>
  <c r="GD55" i="21"/>
  <c r="GD91" i="21"/>
  <c r="GD192" i="21"/>
  <c r="GD269" i="21"/>
  <c r="GD112" i="21"/>
  <c r="GD78" i="21"/>
  <c r="GD181" i="21"/>
  <c r="GD267" i="21"/>
  <c r="GD113" i="21"/>
  <c r="GD52" i="21"/>
  <c r="GD213" i="21"/>
  <c r="GD122" i="21"/>
  <c r="GD204" i="21"/>
  <c r="GD297" i="21"/>
  <c r="GD31" i="21"/>
  <c r="GD81" i="21"/>
  <c r="GD64" i="21"/>
  <c r="GD251" i="21"/>
  <c r="GD220" i="21"/>
  <c r="GD309" i="21"/>
  <c r="GD12" i="21"/>
  <c r="GD99" i="21"/>
  <c r="GD207" i="21"/>
  <c r="GD218" i="21"/>
  <c r="GD87" i="21"/>
  <c r="GD249" i="21"/>
  <c r="GD76" i="21"/>
  <c r="GD147" i="21"/>
  <c r="GD224" i="21"/>
  <c r="GD259" i="21"/>
  <c r="GD16" i="21"/>
  <c r="GD214" i="21"/>
  <c r="GD102" i="21"/>
  <c r="GD243" i="21"/>
  <c r="GD35" i="21"/>
  <c r="GD9" i="21"/>
  <c r="GD196" i="21"/>
  <c r="GD17" i="21"/>
  <c r="GD301" i="21"/>
  <c r="GD42" i="21"/>
  <c r="GD252" i="21"/>
  <c r="GD89" i="21"/>
  <c r="GD242" i="21"/>
  <c r="GD132" i="21"/>
  <c r="GD176" i="21"/>
  <c r="GD281" i="21"/>
  <c r="GD247" i="21"/>
  <c r="GD108" i="21"/>
  <c r="GD188" i="21"/>
  <c r="GD280" i="21"/>
  <c r="GD54" i="21"/>
  <c r="GD223" i="21"/>
  <c r="GD289" i="21"/>
  <c r="GD305" i="21"/>
  <c r="GD210" i="21"/>
  <c r="GD244" i="21"/>
  <c r="GD107" i="21"/>
  <c r="GD111" i="21"/>
  <c r="GD168" i="21"/>
  <c r="GD171" i="21"/>
  <c r="GD271" i="21"/>
  <c r="GD105" i="21"/>
  <c r="GD173" i="21"/>
  <c r="GD48" i="21"/>
  <c r="GD24" i="21"/>
  <c r="GD121" i="21"/>
  <c r="GD236" i="21"/>
  <c r="GD114" i="21"/>
  <c r="GD177" i="21"/>
  <c r="GD272" i="21"/>
  <c r="GD148" i="21"/>
  <c r="GD136" i="21"/>
  <c r="GD258" i="21"/>
  <c r="GD80" i="21"/>
  <c r="GD59" i="21"/>
  <c r="GD279" i="21"/>
  <c r="GD101" i="21"/>
  <c r="GD152" i="21"/>
  <c r="GD266" i="21"/>
  <c r="GD160" i="21"/>
  <c r="GD265" i="21"/>
  <c r="GD96" i="21"/>
  <c r="GD140" i="21"/>
  <c r="GD46" i="21"/>
  <c r="GD197" i="21"/>
  <c r="GD174" i="21"/>
  <c r="GD282" i="21"/>
  <c r="GD212" i="21"/>
  <c r="GD34" i="21"/>
  <c r="GD33" i="21"/>
  <c r="GD260" i="21"/>
  <c r="GD106" i="21"/>
  <c r="GD156" i="21"/>
  <c r="GD274" i="21"/>
  <c r="GD199" i="21"/>
  <c r="GD200" i="21"/>
  <c r="GD198" i="21"/>
  <c r="GD157" i="21"/>
  <c r="GD28" i="21"/>
  <c r="GD296" i="21"/>
  <c r="GD37" i="21"/>
  <c r="GD276" i="21"/>
  <c r="GD51" i="21"/>
  <c r="GD110" i="21"/>
  <c r="GD39" i="21"/>
  <c r="GD180" i="21"/>
  <c r="GD275" i="21"/>
  <c r="GD60" i="21"/>
  <c r="GD123" i="21"/>
  <c r="GD211" i="21"/>
  <c r="GD135" i="21"/>
  <c r="GD241" i="21"/>
  <c r="GD19" i="21"/>
  <c r="GD203" i="21"/>
  <c r="GD194" i="21"/>
  <c r="GD150" i="21"/>
  <c r="GD93" i="21"/>
  <c r="GD7" i="21"/>
  <c r="GD262" i="21"/>
  <c r="GD30" i="21"/>
  <c r="GD44" i="21"/>
  <c r="GD311" i="21"/>
  <c r="GD172" i="21"/>
  <c r="GD86" i="21"/>
  <c r="GD290" i="21"/>
  <c r="GD137" i="21"/>
  <c r="GD190" i="21"/>
  <c r="GD304" i="21"/>
  <c r="GD208" i="21"/>
  <c r="GD238" i="21"/>
  <c r="GD221" i="21"/>
  <c r="GD161" i="21"/>
  <c r="GD98" i="21"/>
  <c r="GD154" i="21"/>
  <c r="GD138" i="21"/>
  <c r="GD183" i="21"/>
  <c r="GD294" i="21"/>
  <c r="GD38" i="21"/>
  <c r="GD116" i="21"/>
  <c r="GD185" i="21"/>
  <c r="GD229" i="21"/>
  <c r="GD235" i="21"/>
  <c r="GD195" i="21"/>
  <c r="GD69" i="21"/>
  <c r="GD288" i="21"/>
  <c r="GD23" i="21"/>
  <c r="GD20" i="21"/>
  <c r="GD245" i="21"/>
  <c r="GD50" i="21"/>
  <c r="GD278" i="21"/>
  <c r="GD49" i="21"/>
  <c r="GD293" i="21"/>
  <c r="GD53" i="21"/>
  <c r="GD299" i="21"/>
  <c r="GD11" i="21"/>
  <c r="GD264" i="21"/>
  <c r="GD133" i="21"/>
  <c r="GD232" i="21"/>
  <c r="GD90" i="21"/>
  <c r="GD119" i="21"/>
  <c r="GD189" i="21"/>
  <c r="GD254" i="21"/>
  <c r="GD57" i="21"/>
  <c r="GD284" i="21"/>
  <c r="GD131" i="21"/>
  <c r="GD205" i="21"/>
  <c r="GD10" i="21"/>
  <c r="GD215" i="21"/>
  <c r="GD202" i="21"/>
  <c r="GD162" i="21"/>
  <c r="GD191" i="21"/>
  <c r="GD256" i="21"/>
  <c r="GD70" i="21"/>
  <c r="GD71" i="21"/>
  <c r="GD227" i="21"/>
  <c r="GD308" i="21"/>
  <c r="GD13" i="21"/>
  <c r="GD32" i="21"/>
  <c r="GD118" i="21"/>
  <c r="GD74" i="21"/>
  <c r="GD159" i="21"/>
  <c r="GD277" i="21"/>
  <c r="GD58" i="21"/>
  <c r="GD130" i="21"/>
  <c r="GD167" i="21"/>
  <c r="GD295" i="21"/>
  <c r="GD141" i="21"/>
  <c r="GD163" i="21"/>
  <c r="GD61" i="21"/>
  <c r="GD307" i="21"/>
  <c r="GD109" i="21"/>
  <c r="GD233" i="21"/>
  <c r="GD239" i="21"/>
  <c r="GD286" i="21"/>
  <c r="GD79" i="21"/>
  <c r="GD219" i="21"/>
  <c r="GD82" i="21"/>
  <c r="GD237" i="21"/>
  <c r="GD27" i="21"/>
  <c r="GD273" i="21"/>
  <c r="GD179" i="21"/>
  <c r="GD21" i="21"/>
  <c r="GD226" i="21"/>
  <c r="GD209" i="21"/>
  <c r="GD186" i="21"/>
  <c r="GD248" i="21"/>
  <c r="GD298" i="21"/>
  <c r="GD115" i="21"/>
  <c r="GD217" i="21"/>
  <c r="GD231" i="21"/>
  <c r="GD134" i="21"/>
  <c r="GD222" i="21"/>
  <c r="GD225" i="21"/>
  <c r="GD253" i="21"/>
  <c r="GD317" i="21"/>
  <c r="GD250" i="21"/>
  <c r="GD315" i="21"/>
  <c r="GD314" i="21"/>
  <c r="GD313" i="21"/>
  <c r="GD22" i="21"/>
  <c r="GD306" i="21"/>
  <c r="GD234" i="21"/>
  <c r="GD228" i="21"/>
  <c r="GD151" i="21"/>
  <c r="GD6" i="21"/>
  <c r="LR18" i="21"/>
  <c r="LR128" i="21"/>
  <c r="LR44" i="21"/>
  <c r="LR155" i="21"/>
  <c r="LR191" i="21"/>
  <c r="LR258" i="21"/>
  <c r="LR54" i="21"/>
  <c r="LR166" i="21"/>
  <c r="LR107" i="21"/>
  <c r="LR246" i="21"/>
  <c r="LR273" i="21"/>
  <c r="LR159" i="21"/>
  <c r="LR133" i="21"/>
  <c r="LR185" i="21"/>
  <c r="LR293" i="21"/>
  <c r="LR31" i="21"/>
  <c r="LR63" i="21"/>
  <c r="LR136" i="21"/>
  <c r="LR147" i="21"/>
  <c r="LR238" i="21"/>
  <c r="LR9" i="21"/>
  <c r="LR127" i="21"/>
  <c r="LR202" i="21"/>
  <c r="LR214" i="21"/>
  <c r="LR266" i="21"/>
  <c r="LR189" i="21"/>
  <c r="LR154" i="21"/>
  <c r="LR181" i="21"/>
  <c r="LR300" i="21"/>
  <c r="LR194" i="21"/>
  <c r="LR68" i="21"/>
  <c r="LR240" i="21"/>
  <c r="LR215" i="21"/>
  <c r="LR282" i="21"/>
  <c r="LR38" i="21"/>
  <c r="LR129" i="21"/>
  <c r="LR212" i="21"/>
  <c r="LR232" i="21"/>
  <c r="LR257" i="21"/>
  <c r="LR108" i="21"/>
  <c r="LR53" i="21"/>
  <c r="LR193" i="21"/>
  <c r="LR230" i="21"/>
  <c r="LR89" i="21"/>
  <c r="LR135" i="21"/>
  <c r="LR203" i="21"/>
  <c r="LR236" i="21"/>
  <c r="LR110" i="21"/>
  <c r="LR69" i="21"/>
  <c r="LR210" i="21"/>
  <c r="LR311" i="21"/>
  <c r="LR24" i="21"/>
  <c r="LR17" i="21"/>
  <c r="LR48" i="21"/>
  <c r="LR59" i="21"/>
  <c r="LR284" i="21"/>
  <c r="LR220" i="21"/>
  <c r="LR156" i="21"/>
  <c r="LR158" i="21"/>
  <c r="LR199" i="21"/>
  <c r="LR103" i="21"/>
  <c r="LR37" i="21"/>
  <c r="LR148" i="21"/>
  <c r="LR286" i="21"/>
  <c r="LR10" i="21"/>
  <c r="LR111" i="21"/>
  <c r="LR167" i="21"/>
  <c r="LR285" i="21"/>
  <c r="LR251" i="21"/>
  <c r="LR102" i="21"/>
  <c r="LR36" i="21"/>
  <c r="LR152" i="21"/>
  <c r="LR183" i="21"/>
  <c r="LR250" i="21"/>
  <c r="LR81" i="21"/>
  <c r="LR119" i="21"/>
  <c r="LR186" i="21"/>
  <c r="LR228" i="21"/>
  <c r="LR90" i="21"/>
  <c r="LR150" i="21"/>
  <c r="LR213" i="21"/>
  <c r="LR229" i="21"/>
  <c r="LR97" i="21"/>
  <c r="LR164" i="21"/>
  <c r="LR234" i="21"/>
  <c r="LR248" i="21"/>
  <c r="LR8" i="21"/>
  <c r="LR66" i="21"/>
  <c r="LR33" i="21"/>
  <c r="LR16" i="21"/>
  <c r="LR153" i="21"/>
  <c r="LR145" i="21"/>
  <c r="LR184" i="21"/>
  <c r="LR67" i="21"/>
  <c r="LR190" i="21"/>
  <c r="LR231" i="21"/>
  <c r="LR39" i="21"/>
  <c r="LR50" i="21"/>
  <c r="LR96" i="21"/>
  <c r="LR101" i="21"/>
  <c r="LR292" i="21"/>
  <c r="LR288" i="21"/>
  <c r="LR104" i="21"/>
  <c r="LR45" i="21"/>
  <c r="LR187" i="21"/>
  <c r="LR208" i="21"/>
  <c r="LR56" i="21"/>
  <c r="LR79" i="21"/>
  <c r="LR100" i="21"/>
  <c r="LR140" i="21"/>
  <c r="LR219" i="21"/>
  <c r="LR314" i="21"/>
  <c r="LR64" i="21"/>
  <c r="LR82" i="21"/>
  <c r="LR144" i="21"/>
  <c r="LR209" i="21"/>
  <c r="LR221" i="21"/>
  <c r="LR35" i="21"/>
  <c r="LR122" i="21"/>
  <c r="LR267" i="21"/>
  <c r="LR316" i="21"/>
  <c r="LR98" i="21"/>
  <c r="LR157" i="21"/>
  <c r="LR227" i="21"/>
  <c r="LR237" i="21"/>
  <c r="LR47" i="21"/>
  <c r="LR34" i="21"/>
  <c r="LR106" i="21"/>
  <c r="LR177" i="21"/>
  <c r="LR206" i="21"/>
  <c r="LR265" i="21"/>
  <c r="LR41" i="21"/>
  <c r="LR143" i="21"/>
  <c r="LR125" i="21"/>
  <c r="LR278" i="21"/>
  <c r="LR280" i="21"/>
  <c r="LR62" i="21"/>
  <c r="LR60" i="21"/>
  <c r="LR165" i="21"/>
  <c r="LR200" i="21"/>
  <c r="LR70" i="21"/>
  <c r="LR302" i="21"/>
  <c r="LR123" i="21"/>
  <c r="LR262" i="21"/>
  <c r="LR289" i="21"/>
  <c r="LR51" i="21"/>
  <c r="LR138" i="21"/>
  <c r="LR198" i="21"/>
  <c r="LR264" i="21"/>
  <c r="LR121" i="21"/>
  <c r="LR171" i="21"/>
  <c r="LR182" i="21"/>
  <c r="LR268" i="21"/>
  <c r="LR25" i="21"/>
  <c r="LR109" i="21"/>
  <c r="LR61" i="21"/>
  <c r="LR197" i="21"/>
  <c r="LR279" i="21"/>
  <c r="LR23" i="21"/>
  <c r="LR245" i="21"/>
  <c r="LR242" i="21"/>
  <c r="LR204" i="21"/>
  <c r="LR168" i="21"/>
  <c r="LR117" i="21"/>
  <c r="LR272" i="21"/>
  <c r="LR73" i="21"/>
  <c r="LR93" i="21"/>
  <c r="LR269" i="21"/>
  <c r="LR201" i="21"/>
  <c r="LR83" i="21"/>
  <c r="LR223" i="21"/>
  <c r="LR120" i="21"/>
  <c r="LR239" i="21"/>
  <c r="LR211" i="21"/>
  <c r="LR116" i="21"/>
  <c r="LR290" i="21"/>
  <c r="LR57" i="21"/>
  <c r="LR175" i="21"/>
  <c r="LR160" i="21"/>
  <c r="LR271" i="21"/>
  <c r="LR132" i="21"/>
  <c r="LR306" i="21"/>
  <c r="LR46" i="21"/>
  <c r="LR295" i="21"/>
  <c r="LR151" i="21"/>
  <c r="LR169" i="21"/>
  <c r="LR222" i="21"/>
  <c r="LR112" i="21"/>
  <c r="LR317" i="21"/>
  <c r="LR13" i="21"/>
  <c r="LR176" i="21"/>
  <c r="LR27" i="21"/>
  <c r="LR241" i="21"/>
  <c r="LR22" i="21"/>
  <c r="LR174" i="21"/>
  <c r="LR312" i="21"/>
  <c r="LR43" i="21"/>
  <c r="LR307" i="21"/>
  <c r="LR7" i="21"/>
  <c r="LR71" i="21"/>
  <c r="LR87" i="21"/>
  <c r="LR277" i="21"/>
  <c r="LR161" i="21"/>
  <c r="LR309" i="21"/>
  <c r="LR42" i="21"/>
  <c r="LR11" i="21"/>
  <c r="LR260" i="21"/>
  <c r="LR141" i="21"/>
  <c r="LR310" i="21"/>
  <c r="LR77" i="21"/>
  <c r="LR315" i="21"/>
  <c r="LR91" i="21"/>
  <c r="LR224" i="21"/>
  <c r="LR86" i="21"/>
  <c r="LR139" i="21"/>
  <c r="LR305" i="21"/>
  <c r="LR113" i="21"/>
  <c r="LR226" i="21"/>
  <c r="LR49" i="21"/>
  <c r="LR15" i="21"/>
  <c r="LR80" i="21"/>
  <c r="LR149" i="21"/>
  <c r="LR95" i="21"/>
  <c r="LR291" i="21"/>
  <c r="LR65" i="21"/>
  <c r="LR75" i="21"/>
  <c r="LR207" i="21"/>
  <c r="LR270" i="21"/>
  <c r="LR299" i="21"/>
  <c r="LR205" i="21"/>
  <c r="LR259" i="21"/>
  <c r="LR12" i="21"/>
  <c r="LR294" i="21"/>
  <c r="LR233" i="21"/>
  <c r="LR124" i="21"/>
  <c r="LR298" i="21"/>
  <c r="LR28" i="21"/>
  <c r="LR308" i="21"/>
  <c r="LR72" i="21"/>
  <c r="LR134" i="21"/>
  <c r="LR254" i="21"/>
  <c r="LR88" i="21"/>
  <c r="LR179" i="21"/>
  <c r="LR178" i="21"/>
  <c r="LR243" i="21"/>
  <c r="LR6" i="21"/>
  <c r="LR170" i="21"/>
  <c r="LR296" i="21"/>
  <c r="LR162" i="21"/>
  <c r="LR247" i="21"/>
  <c r="LR76" i="21"/>
  <c r="LR216" i="21"/>
  <c r="LR137" i="21"/>
  <c r="LR188" i="21"/>
  <c r="LR55" i="21"/>
  <c r="LR92" i="21"/>
  <c r="LR218" i="21"/>
  <c r="LR126" i="21"/>
  <c r="LR283" i="21"/>
  <c r="LR52" i="21"/>
  <c r="LR192" i="21"/>
  <c r="LR255" i="21"/>
  <c r="LR281" i="21"/>
  <c r="LR173" i="21"/>
  <c r="LR180" i="21"/>
  <c r="LR40" i="21"/>
  <c r="LR275" i="21"/>
  <c r="LR253" i="21"/>
  <c r="LR32" i="21"/>
  <c r="LR114" i="21"/>
  <c r="LR303" i="21"/>
  <c r="LR99" i="21"/>
  <c r="LR225" i="21"/>
  <c r="LR130" i="21"/>
  <c r="LR256" i="21"/>
  <c r="LR21" i="21"/>
  <c r="LR263" i="21"/>
  <c r="LR142" i="21"/>
  <c r="LR287" i="21"/>
  <c r="LR163" i="21"/>
  <c r="LR274" i="21"/>
  <c r="LR74" i="21"/>
  <c r="LR196" i="21"/>
  <c r="LR26" i="21"/>
  <c r="LR118" i="21"/>
  <c r="LR261" i="21"/>
  <c r="LR14" i="21"/>
  <c r="LR172" i="21"/>
  <c r="LR304" i="21"/>
  <c r="LR20" i="21"/>
  <c r="LR301" i="21"/>
  <c r="LR30" i="21"/>
  <c r="LR195" i="21"/>
  <c r="LR249" i="21"/>
  <c r="LR85" i="21"/>
  <c r="LR252" i="21"/>
  <c r="LR29" i="21"/>
  <c r="LR276" i="21"/>
  <c r="LR115" i="21"/>
  <c r="LR19" i="21"/>
  <c r="LR235" i="21"/>
  <c r="LR105" i="21"/>
  <c r="LR244" i="21"/>
  <c r="LR78" i="21"/>
  <c r="LR131" i="21"/>
  <c r="LR297" i="21"/>
  <c r="LR84" i="21"/>
  <c r="LR217" i="21"/>
  <c r="LR94" i="21"/>
  <c r="LR146" i="21"/>
  <c r="LR313" i="21"/>
  <c r="LR58" i="21"/>
  <c r="LF49" i="21"/>
  <c r="LF48" i="21"/>
  <c r="LF8" i="21"/>
  <c r="LF133" i="21"/>
  <c r="LF55" i="21"/>
  <c r="LF60" i="21"/>
  <c r="LF107" i="21"/>
  <c r="LF69" i="21"/>
  <c r="LF224" i="21"/>
  <c r="LF132" i="21"/>
  <c r="LF87" i="21"/>
  <c r="LF226" i="21"/>
  <c r="LF140" i="21"/>
  <c r="LF121" i="21"/>
  <c r="LF169" i="21"/>
  <c r="LF239" i="21"/>
  <c r="LF202" i="21"/>
  <c r="LF269" i="21"/>
  <c r="LF109" i="21"/>
  <c r="LF278" i="21"/>
  <c r="LF57" i="21"/>
  <c r="LF18" i="21"/>
  <c r="LF111" i="21"/>
  <c r="LF199" i="21"/>
  <c r="LF88" i="21"/>
  <c r="LF46" i="21"/>
  <c r="LF66" i="21"/>
  <c r="LF103" i="21"/>
  <c r="LF143" i="21"/>
  <c r="LF232" i="21"/>
  <c r="LF115" i="21"/>
  <c r="LF149" i="21"/>
  <c r="LF233" i="21"/>
  <c r="LF248" i="21"/>
  <c r="LF316" i="21"/>
  <c r="LF277" i="21"/>
  <c r="LF74" i="21"/>
  <c r="LF159" i="21"/>
  <c r="LF21" i="21"/>
  <c r="LF14" i="21"/>
  <c r="LF134" i="21"/>
  <c r="LF225" i="21"/>
  <c r="LF212" i="21"/>
  <c r="LF275" i="21"/>
  <c r="LF145" i="21"/>
  <c r="LF238" i="21"/>
  <c r="LF247" i="21"/>
  <c r="LF276" i="21"/>
  <c r="LF194" i="21"/>
  <c r="LF174" i="21"/>
  <c r="LF302" i="21"/>
  <c r="LF138" i="21"/>
  <c r="LF153" i="21"/>
  <c r="LF152" i="21"/>
  <c r="LF216" i="21"/>
  <c r="LF295" i="21"/>
  <c r="LF182" i="21"/>
  <c r="LF120" i="21"/>
  <c r="LF119" i="21"/>
  <c r="LF118" i="21"/>
  <c r="LF270" i="21"/>
  <c r="LF150" i="21"/>
  <c r="LF180" i="21"/>
  <c r="LF274" i="21"/>
  <c r="LF13" i="21"/>
  <c r="LF170" i="21"/>
  <c r="LF234" i="21"/>
  <c r="LF282" i="21"/>
  <c r="LF99" i="21"/>
  <c r="LF228" i="21"/>
  <c r="LF148" i="21"/>
  <c r="LF70" i="21"/>
  <c r="LF44" i="21"/>
  <c r="LF251" i="21"/>
  <c r="LF52" i="21"/>
  <c r="LF254" i="21"/>
  <c r="LF264" i="21"/>
  <c r="LF26" i="21"/>
  <c r="LF106" i="21"/>
  <c r="LF244" i="21"/>
  <c r="LF303" i="21"/>
  <c r="LF38" i="21"/>
  <c r="LF58" i="21"/>
  <c r="LF273" i="21"/>
  <c r="LF124" i="21"/>
  <c r="LF231" i="21"/>
  <c r="LF17" i="21"/>
  <c r="LF59" i="21"/>
  <c r="LF211" i="21"/>
  <c r="LF188" i="21"/>
  <c r="LF304" i="21"/>
  <c r="LF105" i="21"/>
  <c r="LF78" i="21"/>
  <c r="LF158" i="21"/>
  <c r="LF265" i="21"/>
  <c r="LF237" i="21"/>
  <c r="LF113" i="21"/>
  <c r="LF79" i="21"/>
  <c r="LF160" i="21"/>
  <c r="LF235" i="21"/>
  <c r="LF283" i="21"/>
  <c r="LF47" i="21"/>
  <c r="LF81" i="21"/>
  <c r="LF260" i="21"/>
  <c r="LF82" i="21"/>
  <c r="LF262" i="21"/>
  <c r="LF240" i="21"/>
  <c r="LF63" i="21"/>
  <c r="LF29" i="21"/>
  <c r="LF175" i="21"/>
  <c r="LF221" i="21"/>
  <c r="LF22" i="21"/>
  <c r="LF126" i="21"/>
  <c r="LF187" i="21"/>
  <c r="LF210" i="21"/>
  <c r="LF313" i="21"/>
  <c r="LF6" i="21"/>
  <c r="LF7" i="21"/>
  <c r="LF12" i="21"/>
  <c r="LF154" i="21"/>
  <c r="LF217" i="21"/>
  <c r="LF296" i="21"/>
  <c r="LF72" i="21"/>
  <c r="LF137" i="21"/>
  <c r="LF253" i="21"/>
  <c r="LF163" i="21"/>
  <c r="LF250" i="21"/>
  <c r="LF92" i="21"/>
  <c r="LF157" i="21"/>
  <c r="LF268" i="21"/>
  <c r="LF171" i="21"/>
  <c r="LF258" i="21"/>
  <c r="LF144" i="21"/>
  <c r="LF146" i="21"/>
  <c r="LF300" i="21"/>
  <c r="LF173" i="21"/>
  <c r="LF301" i="21"/>
  <c r="LF128" i="21"/>
  <c r="LF294" i="21"/>
  <c r="LF56" i="21"/>
  <c r="LF129" i="21"/>
  <c r="LF184" i="21"/>
  <c r="LF288" i="21"/>
  <c r="LF42" i="21"/>
  <c r="LF19" i="21"/>
  <c r="LF136" i="21"/>
  <c r="LF142" i="21"/>
  <c r="LF299" i="21"/>
  <c r="LF34" i="21"/>
  <c r="LF71" i="21"/>
  <c r="LF76" i="21"/>
  <c r="LF139" i="21"/>
  <c r="LF263" i="21"/>
  <c r="LF229" i="21"/>
  <c r="LF73" i="21"/>
  <c r="LF45" i="21"/>
  <c r="LF201" i="21"/>
  <c r="LF255" i="21"/>
  <c r="LF314" i="21"/>
  <c r="LF91" i="21"/>
  <c r="LF53" i="21"/>
  <c r="LF206" i="21"/>
  <c r="LF315" i="21"/>
  <c r="LF84" i="21"/>
  <c r="LF190" i="21"/>
  <c r="LF43" i="21"/>
  <c r="LF89" i="21"/>
  <c r="LF312" i="21"/>
  <c r="LF95" i="21"/>
  <c r="LF214" i="21"/>
  <c r="LF259" i="21"/>
  <c r="LF68" i="21"/>
  <c r="LF185" i="21"/>
  <c r="LF252" i="21"/>
  <c r="LF25" i="21"/>
  <c r="LF97" i="21"/>
  <c r="LF61" i="21"/>
  <c r="LF222" i="21"/>
  <c r="LF317" i="21"/>
  <c r="LF209" i="21"/>
  <c r="LF100" i="21"/>
  <c r="LF117" i="21"/>
  <c r="LF279" i="21"/>
  <c r="LF15" i="21"/>
  <c r="LF20" i="21"/>
  <c r="LF186" i="21"/>
  <c r="LF218" i="21"/>
  <c r="LF297" i="21"/>
  <c r="LF23" i="21"/>
  <c r="LF28" i="21"/>
  <c r="LF310" i="21"/>
  <c r="LF219" i="21"/>
  <c r="LF181" i="21"/>
  <c r="LF162" i="21"/>
  <c r="LF35" i="21"/>
  <c r="LF200" i="21"/>
  <c r="LF98" i="21"/>
  <c r="LF272" i="21"/>
  <c r="LF266" i="21"/>
  <c r="LF30" i="21"/>
  <c r="LF131" i="21"/>
  <c r="LF307" i="21"/>
  <c r="LF67" i="21"/>
  <c r="LF203" i="21"/>
  <c r="LF85" i="21"/>
  <c r="LF236" i="21"/>
  <c r="LF62" i="21"/>
  <c r="LF292" i="21"/>
  <c r="LF123" i="21"/>
  <c r="LF122" i="21"/>
  <c r="LF193" i="21"/>
  <c r="LF261" i="21"/>
  <c r="LF83" i="21"/>
  <c r="LF308" i="21"/>
  <c r="LF64" i="21"/>
  <c r="LF242" i="21"/>
  <c r="LF289" i="21"/>
  <c r="LF227" i="21"/>
  <c r="LF172" i="21"/>
  <c r="LF223" i="21"/>
  <c r="LF116" i="21"/>
  <c r="LF39" i="21"/>
  <c r="LF197" i="21"/>
  <c r="LF102" i="21"/>
  <c r="LF195" i="21"/>
  <c r="LF167" i="21"/>
  <c r="LF147" i="21"/>
  <c r="LF36" i="21"/>
  <c r="LF220" i="21"/>
  <c r="LF65" i="21"/>
  <c r="LF196" i="21"/>
  <c r="LF306" i="21"/>
  <c r="LF166" i="21"/>
  <c r="LF309" i="21"/>
  <c r="LF114" i="21"/>
  <c r="LF208" i="21"/>
  <c r="LF151" i="21"/>
  <c r="LF285" i="21"/>
  <c r="LF191" i="21"/>
  <c r="LF176" i="21"/>
  <c r="LF90" i="21"/>
  <c r="LF245" i="21"/>
  <c r="LF80" i="21"/>
  <c r="LF241" i="21"/>
  <c r="LF178" i="21"/>
  <c r="LF267" i="21"/>
  <c r="LF108" i="21"/>
  <c r="LF280" i="21"/>
  <c r="LF11" i="21"/>
  <c r="LF141" i="21"/>
  <c r="LF24" i="21"/>
  <c r="LF27" i="21"/>
  <c r="LF168" i="21"/>
  <c r="LF215" i="21"/>
  <c r="LF51" i="21"/>
  <c r="LF156" i="21"/>
  <c r="LF161" i="21"/>
  <c r="LF179" i="21"/>
  <c r="LF96" i="21"/>
  <c r="LF192" i="21"/>
  <c r="LF16" i="21"/>
  <c r="LF77" i="21"/>
  <c r="LF305" i="21"/>
  <c r="LF75" i="21"/>
  <c r="LF256" i="21"/>
  <c r="LF54" i="21"/>
  <c r="LF101" i="21"/>
  <c r="LF293" i="21"/>
  <c r="LF213" i="21"/>
  <c r="LF127" i="21"/>
  <c r="LF298" i="21"/>
  <c r="LF10" i="21"/>
  <c r="LF93" i="21"/>
  <c r="LF291" i="21"/>
  <c r="LF112" i="21"/>
  <c r="LF155" i="21"/>
  <c r="LF183" i="21"/>
  <c r="LF271" i="21"/>
  <c r="LF257" i="21"/>
  <c r="LF230" i="21"/>
  <c r="LF94" i="21"/>
  <c r="LF205" i="21"/>
  <c r="LF287" i="21"/>
  <c r="LF207" i="21"/>
  <c r="LF33" i="21"/>
  <c r="LF9" i="21"/>
  <c r="LF31" i="21"/>
  <c r="LF86" i="21"/>
  <c r="LF189" i="21"/>
  <c r="LF37" i="21"/>
  <c r="LF249" i="21"/>
  <c r="LF104" i="21"/>
  <c r="LF198" i="21"/>
  <c r="LF41" i="21"/>
  <c r="LF177" i="21"/>
  <c r="LF311" i="21"/>
  <c r="LF246" i="21"/>
  <c r="LF286" i="21"/>
  <c r="LF290" i="21"/>
  <c r="LF135" i="21"/>
  <c r="LF32" i="21"/>
  <c r="LF40" i="21"/>
  <c r="LF130" i="21"/>
  <c r="LF204" i="21"/>
  <c r="LF284" i="21"/>
  <c r="LF165" i="21"/>
  <c r="LF164" i="21"/>
  <c r="LF243" i="21"/>
  <c r="LF125" i="21"/>
  <c r="LF50" i="21"/>
  <c r="LF110" i="21"/>
  <c r="LF281" i="21"/>
  <c r="KS31" i="21"/>
  <c r="KS62" i="21"/>
  <c r="KS177" i="21"/>
  <c r="KS72" i="21"/>
  <c r="KS53" i="21"/>
  <c r="KS248" i="21"/>
  <c r="KS208" i="21"/>
  <c r="KS95" i="21"/>
  <c r="KS61" i="21"/>
  <c r="KS263" i="21"/>
  <c r="KS251" i="21"/>
  <c r="KS89" i="21"/>
  <c r="KS83" i="21"/>
  <c r="KS204" i="21"/>
  <c r="KS187" i="21"/>
  <c r="KS55" i="21"/>
  <c r="KS202" i="21"/>
  <c r="KS194" i="21"/>
  <c r="KS317" i="21"/>
  <c r="KS184" i="21"/>
  <c r="KS28" i="21"/>
  <c r="KS157" i="21"/>
  <c r="KS222" i="21"/>
  <c r="KS56" i="21"/>
  <c r="KS216" i="21"/>
  <c r="KS206" i="21"/>
  <c r="KS139" i="21"/>
  <c r="KS148" i="21"/>
  <c r="KS12" i="21"/>
  <c r="KS134" i="21"/>
  <c r="KS254" i="21"/>
  <c r="KS242" i="21"/>
  <c r="KS115" i="21"/>
  <c r="KS219" i="21"/>
  <c r="KS149" i="21"/>
  <c r="KS96" i="21"/>
  <c r="KS94" i="21"/>
  <c r="KS117" i="21"/>
  <c r="KS257" i="21"/>
  <c r="KS112" i="21"/>
  <c r="KS102" i="21"/>
  <c r="KS133" i="21"/>
  <c r="KS268" i="21"/>
  <c r="KS315" i="21"/>
  <c r="KS27" i="21"/>
  <c r="KS172" i="21"/>
  <c r="KS140" i="21"/>
  <c r="KS256" i="21"/>
  <c r="KS105" i="21"/>
  <c r="KS91" i="21"/>
  <c r="KS207" i="21"/>
  <c r="KS195" i="21"/>
  <c r="KS54" i="21"/>
  <c r="KS26" i="21"/>
  <c r="KS181" i="21"/>
  <c r="KS191" i="21"/>
  <c r="KS34" i="21"/>
  <c r="KS183" i="21"/>
  <c r="KS192" i="21"/>
  <c r="KS264" i="21"/>
  <c r="KS52" i="21"/>
  <c r="KS76" i="21"/>
  <c r="KS211" i="21"/>
  <c r="KS305" i="21"/>
  <c r="KS21" i="21"/>
  <c r="KS35" i="21"/>
  <c r="KS174" i="21"/>
  <c r="KS141" i="21"/>
  <c r="KS271" i="21"/>
  <c r="KS80" i="21"/>
  <c r="KS86" i="21"/>
  <c r="KS109" i="21"/>
  <c r="KS253" i="21"/>
  <c r="KS29" i="21"/>
  <c r="KS46" i="21"/>
  <c r="KS176" i="21"/>
  <c r="KS142" i="21"/>
  <c r="KS312" i="21"/>
  <c r="KS74" i="21"/>
  <c r="KS214" i="21"/>
  <c r="KS36" i="21"/>
  <c r="KS164" i="21"/>
  <c r="KS223" i="21"/>
  <c r="KS70" i="21"/>
  <c r="KS38" i="21"/>
  <c r="KS166" i="21"/>
  <c r="KS224" i="21"/>
  <c r="KS284" i="21"/>
  <c r="KS32" i="21"/>
  <c r="KS185" i="21"/>
  <c r="KS193" i="21"/>
  <c r="KS279" i="21"/>
  <c r="KS161" i="21"/>
  <c r="KS118" i="21"/>
  <c r="KS250" i="21"/>
  <c r="KS310" i="21"/>
  <c r="KS8" i="21"/>
  <c r="KS30" i="21"/>
  <c r="KS50" i="21"/>
  <c r="KS146" i="21"/>
  <c r="KS51" i="21"/>
  <c r="KS209" i="21"/>
  <c r="KS69" i="21"/>
  <c r="KS259" i="21"/>
  <c r="KS87" i="21"/>
  <c r="KS170" i="21"/>
  <c r="KS286" i="21"/>
  <c r="KS59" i="21"/>
  <c r="KS266" i="21"/>
  <c r="KS244" i="21"/>
  <c r="KS17" i="21"/>
  <c r="KS64" i="21"/>
  <c r="KS99" i="21"/>
  <c r="KS203" i="21"/>
  <c r="KS275" i="21"/>
  <c r="KS47" i="21"/>
  <c r="KS100" i="21"/>
  <c r="KS228" i="21"/>
  <c r="KS58" i="21"/>
  <c r="KS210" i="21"/>
  <c r="KS130" i="21"/>
  <c r="KS295" i="21"/>
  <c r="KS288" i="21"/>
  <c r="KS289" i="21"/>
  <c r="KS299" i="21"/>
  <c r="KS33" i="21"/>
  <c r="KS152" i="21"/>
  <c r="KS196" i="21"/>
  <c r="KS182" i="21"/>
  <c r="KS197" i="21"/>
  <c r="KS162" i="21"/>
  <c r="KS63" i="21"/>
  <c r="KS77" i="21"/>
  <c r="KS267" i="21"/>
  <c r="KS311" i="21"/>
  <c r="KS116" i="21"/>
  <c r="KS165" i="21"/>
  <c r="KS92" i="21"/>
  <c r="KS227" i="21"/>
  <c r="KS78" i="21"/>
  <c r="KS98" i="21"/>
  <c r="KS308" i="21"/>
  <c r="KS235" i="21"/>
  <c r="KS48" i="21"/>
  <c r="KS108" i="21"/>
  <c r="KS273" i="21"/>
  <c r="KS237" i="21"/>
  <c r="KS283" i="21"/>
  <c r="KS291" i="21"/>
  <c r="KS249" i="21"/>
  <c r="KS67" i="21"/>
  <c r="KS75" i="21"/>
  <c r="KS179" i="21"/>
  <c r="KS186" i="21"/>
  <c r="KS198" i="21"/>
  <c r="KS79" i="21"/>
  <c r="KS262" i="21"/>
  <c r="KS49" i="21"/>
  <c r="KS45" i="21"/>
  <c r="KS121" i="21"/>
  <c r="KS128" i="21"/>
  <c r="KS309" i="21"/>
  <c r="KS280" i="21"/>
  <c r="KS42" i="21"/>
  <c r="KS93" i="21"/>
  <c r="KS88" i="21"/>
  <c r="KS114" i="21"/>
  <c r="KS151" i="21"/>
  <c r="KS238" i="21"/>
  <c r="KS243" i="21"/>
  <c r="KS240" i="21"/>
  <c r="KS245" i="21"/>
  <c r="KS163" i="21"/>
  <c r="KS13" i="21"/>
  <c r="KS24" i="21"/>
  <c r="KS135" i="21"/>
  <c r="KS160" i="21"/>
  <c r="KS252" i="21"/>
  <c r="KS39" i="21"/>
  <c r="KS225" i="21"/>
  <c r="KS218" i="21"/>
  <c r="KS199" i="21"/>
  <c r="KS167" i="21"/>
  <c r="KS120" i="21"/>
  <c r="KS277" i="21"/>
  <c r="KS153" i="21"/>
  <c r="KS68" i="21"/>
  <c r="KS304" i="21"/>
  <c r="KS111" i="21"/>
  <c r="KS278" i="21"/>
  <c r="KS40" i="21"/>
  <c r="KS226" i="21"/>
  <c r="KS16" i="21"/>
  <c r="KS90" i="21"/>
  <c r="KS97" i="21"/>
  <c r="KS124" i="21"/>
  <c r="KS113" i="21"/>
  <c r="KS125" i="21"/>
  <c r="KS296" i="21"/>
  <c r="KS110" i="21"/>
  <c r="KS272" i="21"/>
  <c r="KS156" i="21"/>
  <c r="KS282" i="21"/>
  <c r="KS60" i="21"/>
  <c r="KS313" i="21"/>
  <c r="KS73" i="21"/>
  <c r="KS200" i="21"/>
  <c r="KS126" i="21"/>
  <c r="KS297" i="21"/>
  <c r="KS258" i="21"/>
  <c r="KS84" i="21"/>
  <c r="KS306" i="21"/>
  <c r="KS9" i="21"/>
  <c r="KS11" i="21"/>
  <c r="KS129" i="21"/>
  <c r="KS19" i="21"/>
  <c r="KS137" i="21"/>
  <c r="KS168" i="21"/>
  <c r="KS285" i="21"/>
  <c r="KS106" i="21"/>
  <c r="KS127" i="21"/>
  <c r="KS298" i="21"/>
  <c r="KS18" i="21"/>
  <c r="KS123" i="21"/>
  <c r="KS138" i="21"/>
  <c r="KS14" i="21"/>
  <c r="KS103" i="21"/>
  <c r="KS132" i="21"/>
  <c r="KS281" i="21"/>
  <c r="KS287" i="21"/>
  <c r="KS7" i="21"/>
  <c r="KS158" i="21"/>
  <c r="KS178" i="21"/>
  <c r="KS316" i="21"/>
  <c r="KS10" i="21"/>
  <c r="KS274" i="21"/>
  <c r="KS144" i="21"/>
  <c r="KS303" i="21"/>
  <c r="KS213" i="21"/>
  <c r="KS221" i="21"/>
  <c r="KS25" i="21"/>
  <c r="KS290" i="21"/>
  <c r="KS23" i="21"/>
  <c r="KS173" i="21"/>
  <c r="KS145" i="21"/>
  <c r="KS175" i="21"/>
  <c r="KS205" i="21"/>
  <c r="KS6" i="21"/>
  <c r="KS107" i="21"/>
  <c r="KS154" i="21"/>
  <c r="KS292" i="21"/>
  <c r="KS229" i="21"/>
  <c r="KS136" i="21"/>
  <c r="KS201" i="21"/>
  <c r="KS119" i="21"/>
  <c r="KS188" i="21"/>
  <c r="KS71" i="21"/>
  <c r="KS37" i="21"/>
  <c r="KS155" i="21"/>
  <c r="KS44" i="21"/>
  <c r="KS85" i="21"/>
  <c r="KS65" i="21"/>
  <c r="KS246" i="21"/>
  <c r="KS180" i="21"/>
  <c r="KS101" i="21"/>
  <c r="KS260" i="21"/>
  <c r="KS232" i="21"/>
  <c r="KS159" i="21"/>
  <c r="KS269" i="21"/>
  <c r="KS261" i="21"/>
  <c r="KS169" i="21"/>
  <c r="KS217" i="21"/>
  <c r="KS131" i="21"/>
  <c r="KS189" i="21"/>
  <c r="KS171" i="21"/>
  <c r="KS301" i="21"/>
  <c r="KS314" i="21"/>
  <c r="KS122" i="21"/>
  <c r="KS215" i="21"/>
  <c r="KS57" i="21"/>
  <c r="KS143" i="21"/>
  <c r="KS66" i="21"/>
  <c r="KS265" i="21"/>
  <c r="KS239" i="21"/>
  <c r="KS22" i="21"/>
  <c r="KS293" i="21"/>
  <c r="KS190" i="21"/>
  <c r="KS82" i="21"/>
  <c r="KS234" i="21"/>
  <c r="KS212" i="21"/>
  <c r="KS20" i="21"/>
  <c r="KS241" i="21"/>
  <c r="KS307" i="21"/>
  <c r="KS147" i="21"/>
  <c r="KS233" i="21"/>
  <c r="KS104" i="21"/>
  <c r="KS276" i="21"/>
  <c r="KS255" i="21"/>
  <c r="KS230" i="21"/>
  <c r="KS150" i="21"/>
  <c r="KS43" i="21"/>
  <c r="KS231" i="21"/>
  <c r="KS302" i="21"/>
  <c r="KS81" i="21"/>
  <c r="KS270" i="21"/>
  <c r="KS41" i="21"/>
  <c r="KS236" i="21"/>
  <c r="KS220" i="21"/>
  <c r="KS247" i="21"/>
  <c r="KS300" i="21"/>
  <c r="KS15" i="21"/>
  <c r="KS294" i="21"/>
  <c r="MZ79" i="21"/>
  <c r="MZ76" i="21"/>
  <c r="MZ186" i="21"/>
  <c r="MZ272" i="21"/>
  <c r="MZ35" i="21"/>
  <c r="MZ146" i="21"/>
  <c r="MZ118" i="21"/>
  <c r="MZ103" i="21"/>
  <c r="MZ187" i="21"/>
  <c r="MZ235" i="21"/>
  <c r="MZ262" i="21"/>
  <c r="MZ246" i="21"/>
  <c r="MZ259" i="21"/>
  <c r="MZ30" i="21"/>
  <c r="MZ128" i="21"/>
  <c r="MZ227" i="21"/>
  <c r="MZ289" i="21"/>
  <c r="MZ271" i="21"/>
  <c r="MZ7" i="21"/>
  <c r="MZ69" i="21"/>
  <c r="MZ167" i="21"/>
  <c r="MZ131" i="21"/>
  <c r="MZ21" i="21"/>
  <c r="MZ102" i="21"/>
  <c r="MZ305" i="21"/>
  <c r="MZ310" i="21"/>
  <c r="MZ6" i="21"/>
  <c r="MZ57" i="21"/>
  <c r="MZ158" i="21"/>
  <c r="MZ106" i="21"/>
  <c r="MZ56" i="21"/>
  <c r="MZ151" i="21"/>
  <c r="MZ123" i="21"/>
  <c r="MZ281" i="21"/>
  <c r="MZ293" i="21"/>
  <c r="MZ231" i="21"/>
  <c r="MZ245" i="21"/>
  <c r="MZ95" i="21"/>
  <c r="MZ160" i="21"/>
  <c r="MZ108" i="21"/>
  <c r="MZ92" i="21"/>
  <c r="MZ91" i="21"/>
  <c r="MZ159" i="21"/>
  <c r="MZ226" i="21"/>
  <c r="MZ130" i="21"/>
  <c r="MZ254" i="21"/>
  <c r="MZ240" i="21"/>
  <c r="MZ206" i="21"/>
  <c r="MZ23" i="21"/>
  <c r="MZ65" i="21"/>
  <c r="MZ220" i="21"/>
  <c r="MZ192" i="21"/>
  <c r="MZ204" i="21"/>
  <c r="MZ292" i="21"/>
  <c r="MZ49" i="21"/>
  <c r="MZ60" i="21"/>
  <c r="MZ178" i="21"/>
  <c r="MZ143" i="21"/>
  <c r="MZ140" i="21"/>
  <c r="MZ181" i="21"/>
  <c r="MZ287" i="21"/>
  <c r="MZ46" i="21"/>
  <c r="MZ59" i="21"/>
  <c r="MZ170" i="21"/>
  <c r="MZ45" i="21"/>
  <c r="MZ52" i="21"/>
  <c r="MZ177" i="21"/>
  <c r="MZ249" i="21"/>
  <c r="MZ48" i="21"/>
  <c r="MZ149" i="21"/>
  <c r="MZ173" i="21"/>
  <c r="MZ125" i="21"/>
  <c r="MZ20" i="21"/>
  <c r="MZ94" i="21"/>
  <c r="MZ83" i="21"/>
  <c r="MZ213" i="21"/>
  <c r="MZ202" i="21"/>
  <c r="MZ276" i="21"/>
  <c r="MZ155" i="21"/>
  <c r="MZ199" i="21"/>
  <c r="MZ100" i="21"/>
  <c r="MZ58" i="21"/>
  <c r="MZ137" i="21"/>
  <c r="MZ302" i="21"/>
  <c r="MZ277" i="21"/>
  <c r="MZ88" i="21"/>
  <c r="MZ12" i="21"/>
  <c r="MZ147" i="21"/>
  <c r="MZ166" i="21"/>
  <c r="MZ120" i="21"/>
  <c r="MZ311" i="21"/>
  <c r="MZ168" i="21"/>
  <c r="MZ34" i="21"/>
  <c r="MZ113" i="21"/>
  <c r="MZ242" i="21"/>
  <c r="MZ297" i="21"/>
  <c r="MZ295" i="21"/>
  <c r="MZ258" i="21"/>
  <c r="MZ101" i="21"/>
  <c r="MZ304" i="21"/>
  <c r="MZ50" i="21"/>
  <c r="MZ31" i="21"/>
  <c r="MZ172" i="21"/>
  <c r="MZ312" i="21"/>
  <c r="MZ269" i="21"/>
  <c r="MZ157" i="21"/>
  <c r="MZ154" i="21"/>
  <c r="MZ294" i="21"/>
  <c r="MZ124" i="21"/>
  <c r="MZ136" i="21"/>
  <c r="MZ229" i="21"/>
  <c r="MZ17" i="21"/>
  <c r="MZ22" i="21"/>
  <c r="MZ196" i="21"/>
  <c r="MZ183" i="21"/>
  <c r="MZ25" i="21"/>
  <c r="MZ286" i="21"/>
  <c r="MZ117" i="21"/>
  <c r="MZ195" i="21"/>
  <c r="MZ221" i="21"/>
  <c r="MZ253" i="21"/>
  <c r="MZ191" i="21"/>
  <c r="MZ283" i="21"/>
  <c r="MZ252" i="21"/>
  <c r="MZ224" i="21"/>
  <c r="MZ42" i="21"/>
  <c r="MZ84" i="21"/>
  <c r="MZ73" i="21"/>
  <c r="MZ139" i="21"/>
  <c r="MZ261" i="21"/>
  <c r="MZ219" i="21"/>
  <c r="MZ247" i="21"/>
  <c r="MZ99" i="21"/>
  <c r="MZ266" i="21"/>
  <c r="MZ11" i="21"/>
  <c r="MZ80" i="21"/>
  <c r="MZ164" i="21"/>
  <c r="MZ218" i="21"/>
  <c r="MZ47" i="21"/>
  <c r="MZ185" i="21"/>
  <c r="MZ145" i="21"/>
  <c r="MZ288" i="21"/>
  <c r="MZ273" i="21"/>
  <c r="MZ153" i="21"/>
  <c r="MZ77" i="21"/>
  <c r="MZ67" i="21"/>
  <c r="MZ197" i="21"/>
  <c r="MZ317" i="21"/>
  <c r="MZ313" i="21"/>
  <c r="MZ316" i="21"/>
  <c r="MZ260" i="21"/>
  <c r="MZ116" i="21"/>
  <c r="MZ210" i="21"/>
  <c r="MZ62" i="21"/>
  <c r="MZ179" i="21"/>
  <c r="MZ250" i="21"/>
  <c r="MZ257" i="21"/>
  <c r="MZ133" i="21"/>
  <c r="MZ163" i="21"/>
  <c r="MZ267" i="21"/>
  <c r="MZ55" i="21"/>
  <c r="MZ105" i="21"/>
  <c r="MZ237" i="21"/>
  <c r="MZ98" i="21"/>
  <c r="MZ222" i="21"/>
  <c r="MZ243" i="21"/>
  <c r="MZ115" i="21"/>
  <c r="MZ70" i="21"/>
  <c r="MZ132" i="21"/>
  <c r="MZ225" i="21"/>
  <c r="MZ306" i="21"/>
  <c r="MZ230" i="21"/>
  <c r="MZ301" i="21"/>
  <c r="MZ309" i="21"/>
  <c r="MZ27" i="21"/>
  <c r="MZ61" i="21"/>
  <c r="MZ174" i="21"/>
  <c r="MZ72" i="21"/>
  <c r="MZ251" i="21"/>
  <c r="MZ314" i="21"/>
  <c r="MZ203" i="21"/>
  <c r="MZ43" i="21"/>
  <c r="MZ236" i="21"/>
  <c r="MZ14" i="21"/>
  <c r="MZ18" i="21"/>
  <c r="MZ110" i="21"/>
  <c r="MZ169" i="21"/>
  <c r="MZ66" i="21"/>
  <c r="MZ162" i="21"/>
  <c r="MZ215" i="21"/>
  <c r="MZ37" i="21"/>
  <c r="MZ74" i="21"/>
  <c r="MZ176" i="21"/>
  <c r="MZ13" i="21"/>
  <c r="MZ63" i="21"/>
  <c r="MZ156" i="21"/>
  <c r="MZ198" i="21"/>
  <c r="MZ307" i="21"/>
  <c r="MZ223" i="21"/>
  <c r="MZ290" i="21"/>
  <c r="MZ86" i="21"/>
  <c r="MZ93" i="21"/>
  <c r="MZ129" i="21"/>
  <c r="MZ127" i="21"/>
  <c r="MZ201" i="21"/>
  <c r="MZ315" i="21"/>
  <c r="MZ270" i="21"/>
  <c r="MZ24" i="21"/>
  <c r="MZ16" i="21"/>
  <c r="MZ54" i="21"/>
  <c r="MZ96" i="21"/>
  <c r="MZ175" i="21"/>
  <c r="MZ71" i="21"/>
  <c r="MZ26" i="21"/>
  <c r="MZ122" i="21"/>
  <c r="MZ78" i="21"/>
  <c r="MZ142" i="21"/>
  <c r="MZ107" i="21"/>
  <c r="MZ300" i="21"/>
  <c r="MZ104" i="21"/>
  <c r="MZ126" i="21"/>
  <c r="MZ217" i="21"/>
  <c r="MZ41" i="21"/>
  <c r="MZ38" i="21"/>
  <c r="MZ97" i="21"/>
  <c r="MZ241" i="21"/>
  <c r="MZ208" i="21"/>
  <c r="MZ211" i="21"/>
  <c r="MZ291" i="21"/>
  <c r="MZ89" i="21"/>
  <c r="MZ121" i="21"/>
  <c r="MZ150" i="21"/>
  <c r="MZ184" i="21"/>
  <c r="MZ248" i="21"/>
  <c r="MZ278" i="21"/>
  <c r="MZ64" i="21"/>
  <c r="MZ19" i="21"/>
  <c r="MZ40" i="21"/>
  <c r="MZ28" i="21"/>
  <c r="MZ256" i="21"/>
  <c r="MZ8" i="21"/>
  <c r="MZ87" i="21"/>
  <c r="MZ193" i="21"/>
  <c r="MZ112" i="21"/>
  <c r="MZ51" i="21"/>
  <c r="MZ171" i="21"/>
  <c r="MZ285" i="21"/>
  <c r="MZ141" i="21"/>
  <c r="MZ44" i="21"/>
  <c r="MZ189" i="21"/>
  <c r="MZ194" i="21"/>
  <c r="MZ161" i="21"/>
  <c r="MZ296" i="21"/>
  <c r="MZ303" i="21"/>
  <c r="MZ264" i="21"/>
  <c r="MZ135" i="21"/>
  <c r="MZ233" i="21"/>
  <c r="MZ111" i="21"/>
  <c r="MZ68" i="21"/>
  <c r="MZ263" i="21"/>
  <c r="MZ255" i="21"/>
  <c r="MZ29" i="21"/>
  <c r="MZ85" i="21"/>
  <c r="MZ214" i="21"/>
  <c r="MZ134" i="21"/>
  <c r="MZ209" i="21"/>
  <c r="MZ234" i="21"/>
  <c r="MZ53" i="21"/>
  <c r="MZ109" i="21"/>
  <c r="MZ205" i="21"/>
  <c r="MZ274" i="21"/>
  <c r="MZ39" i="21"/>
  <c r="MZ119" i="21"/>
  <c r="MZ212" i="21"/>
  <c r="MZ279" i="21"/>
  <c r="MZ114" i="21"/>
  <c r="MZ232" i="21"/>
  <c r="MZ308" i="21"/>
  <c r="MZ238" i="21"/>
  <c r="MZ188" i="21"/>
  <c r="MZ138" i="21"/>
  <c r="MZ165" i="21"/>
  <c r="MZ144" i="21"/>
  <c r="MZ244" i="21"/>
  <c r="MZ284" i="21"/>
  <c r="MZ152" i="21"/>
  <c r="MZ90" i="21"/>
  <c r="MZ207" i="21"/>
  <c r="MZ81" i="21"/>
  <c r="MZ75" i="21"/>
  <c r="MZ200" i="21"/>
  <c r="MZ9" i="21"/>
  <c r="MZ33" i="21"/>
  <c r="MZ36" i="21"/>
  <c r="MZ182" i="21"/>
  <c r="MZ275" i="21"/>
  <c r="MZ15" i="21"/>
  <c r="MZ32" i="21"/>
  <c r="MZ148" i="21"/>
  <c r="MZ190" i="21"/>
  <c r="MZ10" i="21"/>
  <c r="MZ82" i="21"/>
  <c r="MZ180" i="21"/>
  <c r="MZ268" i="21"/>
  <c r="MZ282" i="21"/>
  <c r="MZ216" i="21"/>
  <c r="MZ239" i="21"/>
  <c r="MZ265" i="21"/>
  <c r="MZ298" i="21"/>
  <c r="MZ299" i="21"/>
  <c r="MZ228" i="21"/>
  <c r="MZ280" i="21"/>
  <c r="CK146" i="21"/>
  <c r="CK54" i="21"/>
  <c r="CK8" i="21"/>
  <c r="CK234" i="21"/>
  <c r="CK191" i="21"/>
  <c r="CK61" i="21"/>
  <c r="CK188" i="21"/>
  <c r="CK186" i="21"/>
  <c r="CK127" i="21"/>
  <c r="CK76" i="21"/>
  <c r="CK14" i="21"/>
  <c r="CK187" i="21"/>
  <c r="CK237" i="21"/>
  <c r="CK268" i="21"/>
  <c r="CK215" i="21"/>
  <c r="CK107" i="21"/>
  <c r="CK40" i="21"/>
  <c r="CK236" i="21"/>
  <c r="CK115" i="21"/>
  <c r="CK53" i="21"/>
  <c r="CK275" i="21"/>
  <c r="CK142" i="21"/>
  <c r="CK206" i="21"/>
  <c r="CK105" i="21"/>
  <c r="CK243" i="21"/>
  <c r="CK219" i="21"/>
  <c r="CK316" i="21"/>
  <c r="CK52" i="21"/>
  <c r="CK139" i="21"/>
  <c r="CK190" i="21"/>
  <c r="CK34" i="21"/>
  <c r="CK31" i="21"/>
  <c r="CK13" i="21"/>
  <c r="CK185" i="21"/>
  <c r="CK43" i="21"/>
  <c r="CK227" i="21"/>
  <c r="CK249" i="21"/>
  <c r="CK85" i="21"/>
  <c r="CK79" i="21"/>
  <c r="CK73" i="21"/>
  <c r="CK252" i="21"/>
  <c r="CK80" i="21"/>
  <c r="CK71" i="21"/>
  <c r="CK129" i="21"/>
  <c r="CK78" i="21"/>
  <c r="CK160" i="21"/>
  <c r="CK283" i="21"/>
  <c r="CK91" i="21"/>
  <c r="CK32" i="21"/>
  <c r="CK264" i="21"/>
  <c r="CK108" i="21"/>
  <c r="CK241" i="21"/>
  <c r="CK118" i="21"/>
  <c r="CK99" i="21"/>
  <c r="CK74" i="21"/>
  <c r="CK280" i="21"/>
  <c r="CK183" i="21"/>
  <c r="CK41" i="21"/>
  <c r="CK163" i="21"/>
  <c r="CK247" i="21"/>
  <c r="CK75" i="21"/>
  <c r="CK259" i="21"/>
  <c r="CK123" i="21"/>
  <c r="CK72" i="21"/>
  <c r="CK305" i="21"/>
  <c r="CK157" i="21"/>
  <c r="CK11" i="21"/>
  <c r="CK274" i="21"/>
  <c r="CK145" i="21"/>
  <c r="CK296" i="21"/>
  <c r="CK258" i="21"/>
  <c r="CK199" i="21"/>
  <c r="CK152" i="21"/>
  <c r="CK103" i="21"/>
  <c r="CK290" i="21"/>
  <c r="CK182" i="21"/>
  <c r="CK310" i="21"/>
  <c r="CK138" i="21"/>
  <c r="CK97" i="21"/>
  <c r="CK20" i="21"/>
  <c r="CK295" i="21"/>
  <c r="CK260" i="21"/>
  <c r="CK231" i="21"/>
  <c r="CK174" i="21"/>
  <c r="CK170" i="21"/>
  <c r="CK313" i="21"/>
  <c r="CK65" i="21"/>
  <c r="CK207" i="21"/>
  <c r="CK62" i="21"/>
  <c r="CK180" i="21"/>
  <c r="CK297" i="21"/>
  <c r="CK311" i="21"/>
  <c r="CK9" i="21"/>
  <c r="CK168" i="21"/>
  <c r="CK140" i="21"/>
  <c r="CK90" i="21"/>
  <c r="CK262" i="21"/>
  <c r="CK176" i="21"/>
  <c r="CK302" i="21"/>
  <c r="CK212" i="21"/>
  <c r="CK48" i="21"/>
  <c r="CK240" i="21"/>
  <c r="CK255" i="21"/>
  <c r="CK92" i="21"/>
  <c r="CK222" i="21"/>
  <c r="CK202" i="21"/>
  <c r="CK101" i="21"/>
  <c r="CK216" i="21"/>
  <c r="CK213" i="21"/>
  <c r="CK77" i="21"/>
  <c r="CK301" i="21"/>
  <c r="CK205" i="21"/>
  <c r="CK122" i="21"/>
  <c r="CK81" i="21"/>
  <c r="CK109" i="21"/>
  <c r="CK44" i="21"/>
  <c r="CK58" i="21"/>
  <c r="CK282" i="21"/>
  <c r="CK132" i="21"/>
  <c r="CK233" i="21"/>
  <c r="CK18" i="21"/>
  <c r="CK113" i="21"/>
  <c r="CK16" i="21"/>
  <c r="CK230" i="21"/>
  <c r="CK153" i="21"/>
  <c r="CK285" i="21"/>
  <c r="CK304" i="21"/>
  <c r="CK226" i="21"/>
  <c r="CK161" i="21"/>
  <c r="CK106" i="21"/>
  <c r="CK66" i="21"/>
  <c r="CK294" i="21"/>
  <c r="CK203" i="21"/>
  <c r="CK120" i="21"/>
  <c r="CK224" i="21"/>
  <c r="CK276" i="21"/>
  <c r="CK235" i="21"/>
  <c r="CK116" i="21"/>
  <c r="CK121" i="21"/>
  <c r="CK10" i="21"/>
  <c r="CK136" i="21"/>
  <c r="CK55" i="21"/>
  <c r="CK269" i="21"/>
  <c r="CK181" i="21"/>
  <c r="CK112" i="21"/>
  <c r="CK30" i="21"/>
  <c r="CK125" i="21"/>
  <c r="CK266" i="21"/>
  <c r="CK51" i="21"/>
  <c r="CK17" i="21"/>
  <c r="CK238" i="21"/>
  <c r="CK96" i="21"/>
  <c r="CK67" i="21"/>
  <c r="CK50" i="21"/>
  <c r="CK289" i="21"/>
  <c r="CK167" i="21"/>
  <c r="CK114" i="21"/>
  <c r="CK306" i="21"/>
  <c r="CK201" i="21"/>
  <c r="CK278" i="21"/>
  <c r="CK154" i="21"/>
  <c r="CK6" i="21"/>
  <c r="CK214" i="21"/>
  <c r="CK70" i="21"/>
  <c r="CK42" i="21"/>
  <c r="CK169" i="21"/>
  <c r="CK130" i="21"/>
  <c r="CK171" i="21"/>
  <c r="CK308" i="21"/>
  <c r="CK270" i="21"/>
  <c r="CK56" i="21"/>
  <c r="CK173" i="21"/>
  <c r="CK25" i="21"/>
  <c r="CK21" i="21"/>
  <c r="CK84" i="21"/>
  <c r="CK175" i="21"/>
  <c r="CK82" i="21"/>
  <c r="CK49" i="21"/>
  <c r="CK59" i="21"/>
  <c r="CK228" i="21"/>
  <c r="CK229" i="21"/>
  <c r="CK292" i="21"/>
  <c r="CK298" i="21"/>
  <c r="CK287" i="21"/>
  <c r="CK159" i="21"/>
  <c r="CK7" i="21"/>
  <c r="CK291" i="21"/>
  <c r="CK151" i="21"/>
  <c r="CK19" i="21"/>
  <c r="CK256" i="21"/>
  <c r="CK257" i="21"/>
  <c r="CK267" i="21"/>
  <c r="CK135" i="21"/>
  <c r="CK284" i="21"/>
  <c r="CK245" i="21"/>
  <c r="CK271" i="21"/>
  <c r="CK57" i="21"/>
  <c r="CK148" i="21"/>
  <c r="CK293" i="21"/>
  <c r="CK265" i="21"/>
  <c r="CK317" i="21"/>
  <c r="CK86" i="21"/>
  <c r="CK220" i="21"/>
  <c r="CK250" i="21"/>
  <c r="CK111" i="21"/>
  <c r="CK273" i="21"/>
  <c r="CK225" i="21"/>
  <c r="CK23" i="21"/>
  <c r="CK36" i="21"/>
  <c r="CK263" i="21"/>
  <c r="CK150" i="21"/>
  <c r="CK128" i="21"/>
  <c r="CK312" i="21"/>
  <c r="CK196" i="21"/>
  <c r="CK89" i="21"/>
  <c r="CK197" i="21"/>
  <c r="CK204" i="21"/>
  <c r="CK279" i="21"/>
  <c r="CK147" i="21"/>
  <c r="CK303" i="21"/>
  <c r="CK277" i="21"/>
  <c r="CK217" i="21"/>
  <c r="CK35" i="21"/>
  <c r="CK248" i="21"/>
  <c r="CK141" i="21"/>
  <c r="CK98" i="21"/>
  <c r="CK69" i="21"/>
  <c r="CK242" i="21"/>
  <c r="CK117" i="21"/>
  <c r="CK60" i="21"/>
  <c r="CK288" i="21"/>
  <c r="CK144" i="21"/>
  <c r="CK162" i="21"/>
  <c r="CK309" i="21"/>
  <c r="CK15" i="21"/>
  <c r="CK119" i="21"/>
  <c r="CK300" i="21"/>
  <c r="CK22" i="21"/>
  <c r="CK137" i="21"/>
  <c r="CK102" i="21"/>
  <c r="CK149" i="21"/>
  <c r="CK104" i="21"/>
  <c r="CK64" i="21"/>
  <c r="CK45" i="21"/>
  <c r="CK95" i="21"/>
  <c r="CK218" i="21"/>
  <c r="CK261" i="21"/>
  <c r="CK46" i="21"/>
  <c r="CK251" i="21"/>
  <c r="CK131" i="21"/>
  <c r="CK27" i="21"/>
  <c r="CK198" i="21"/>
  <c r="CK193" i="21"/>
  <c r="CK83" i="21"/>
  <c r="CK26" i="21"/>
  <c r="CK33" i="21"/>
  <c r="CK39" i="21"/>
  <c r="CK156" i="21"/>
  <c r="CK133" i="21"/>
  <c r="CK184" i="21"/>
  <c r="CK272" i="21"/>
  <c r="CK286" i="21"/>
  <c r="CK179" i="21"/>
  <c r="CK37" i="21"/>
  <c r="CK134" i="21"/>
  <c r="CK307" i="21"/>
  <c r="CK124" i="21"/>
  <c r="CK200" i="21"/>
  <c r="CK211" i="21"/>
  <c r="CK281" i="21"/>
  <c r="CK165" i="21"/>
  <c r="CK195" i="21"/>
  <c r="CK110" i="21"/>
  <c r="CK244" i="21"/>
  <c r="CK63" i="21"/>
  <c r="CK155" i="21"/>
  <c r="CK246" i="21"/>
  <c r="CK94" i="21"/>
  <c r="CK194" i="21"/>
  <c r="CK315" i="21"/>
  <c r="CK126" i="21"/>
  <c r="CK210" i="21"/>
  <c r="CK232" i="21"/>
  <c r="CK87" i="21"/>
  <c r="CK177" i="21"/>
  <c r="CK28" i="21"/>
  <c r="CK47" i="21"/>
  <c r="CK254" i="21"/>
  <c r="CK100" i="21"/>
  <c r="CK158" i="21"/>
  <c r="CK299" i="21"/>
  <c r="CK314" i="21"/>
  <c r="CK143" i="21"/>
  <c r="CK253" i="21"/>
  <c r="CK223" i="21"/>
  <c r="CK192" i="21"/>
  <c r="CK38" i="21"/>
  <c r="CK88" i="21"/>
  <c r="CK208" i="21"/>
  <c r="CK239" i="21"/>
  <c r="CK164" i="21"/>
  <c r="CK93" i="21"/>
  <c r="CK209" i="21"/>
  <c r="CK68" i="21"/>
  <c r="CK166" i="21"/>
  <c r="CK172" i="21"/>
  <c r="CK189" i="21"/>
  <c r="CK221" i="21"/>
  <c r="CK29" i="21"/>
  <c r="CK178" i="21"/>
  <c r="CK24" i="21"/>
  <c r="CK12" i="21"/>
  <c r="EG188" i="21"/>
  <c r="EG158" i="21"/>
  <c r="EG120" i="21"/>
  <c r="EG312" i="21"/>
  <c r="EG294" i="21"/>
  <c r="EG27" i="21"/>
  <c r="EG248" i="21"/>
  <c r="EG146" i="21"/>
  <c r="EG247" i="21"/>
  <c r="EG58" i="21"/>
  <c r="EG97" i="21"/>
  <c r="EG156" i="21"/>
  <c r="EG266" i="21"/>
  <c r="EG62" i="21"/>
  <c r="EG152" i="21"/>
  <c r="EG119" i="21"/>
  <c r="EG216" i="21"/>
  <c r="EG222" i="21"/>
  <c r="EG233" i="21"/>
  <c r="EG103" i="21"/>
  <c r="EG65" i="21"/>
  <c r="EG136" i="21"/>
  <c r="EG317" i="21"/>
  <c r="EG307" i="21"/>
  <c r="EG139" i="21"/>
  <c r="EG29" i="21"/>
  <c r="EG123" i="21"/>
  <c r="EG115" i="21"/>
  <c r="EG197" i="21"/>
  <c r="EG183" i="21"/>
  <c r="EG184" i="21"/>
  <c r="EG104" i="21"/>
  <c r="EG205" i="21"/>
  <c r="EG260" i="21"/>
  <c r="EG298" i="21"/>
  <c r="EG311" i="21"/>
  <c r="EG54" i="21"/>
  <c r="EG18" i="21"/>
  <c r="EG133" i="21"/>
  <c r="EG268" i="21"/>
  <c r="EG283" i="21"/>
  <c r="EG185" i="21"/>
  <c r="EG126" i="21"/>
  <c r="EG81" i="21"/>
  <c r="EG145" i="21"/>
  <c r="EG196" i="21"/>
  <c r="EG286" i="21"/>
  <c r="EG42" i="21"/>
  <c r="EG125" i="21"/>
  <c r="EG116" i="21"/>
  <c r="EG203" i="21"/>
  <c r="EG44" i="21"/>
  <c r="EG127" i="21"/>
  <c r="EG117" i="21"/>
  <c r="EG209" i="21"/>
  <c r="EG107" i="21"/>
  <c r="EG150" i="21"/>
  <c r="EG64" i="21"/>
  <c r="EG274" i="21"/>
  <c r="EG281" i="21"/>
  <c r="EG160" i="21"/>
  <c r="EG100" i="21"/>
  <c r="EG193" i="21"/>
  <c r="EG249" i="21"/>
  <c r="EG38" i="21"/>
  <c r="EG263" i="21"/>
  <c r="EG166" i="21"/>
  <c r="EG122" i="21"/>
  <c r="EG256" i="21"/>
  <c r="EG13" i="21"/>
  <c r="EG111" i="21"/>
  <c r="EG98" i="21"/>
  <c r="EG177" i="21"/>
  <c r="EG175" i="21"/>
  <c r="EG265" i="21"/>
  <c r="EG290" i="21"/>
  <c r="EG199" i="21"/>
  <c r="EG208" i="21"/>
  <c r="EG105" i="21"/>
  <c r="EG140" i="21"/>
  <c r="EG211" i="21"/>
  <c r="EG230" i="21"/>
  <c r="EG124" i="21"/>
  <c r="EG8" i="21"/>
  <c r="EG168" i="21"/>
  <c r="EG130" i="21"/>
  <c r="EG15" i="21"/>
  <c r="EG16" i="21"/>
  <c r="EG186" i="21"/>
  <c r="EG138" i="21"/>
  <c r="EG99" i="21"/>
  <c r="EG32" i="21"/>
  <c r="EG134" i="21"/>
  <c r="EG272" i="21"/>
  <c r="EG291" i="21"/>
  <c r="EG228" i="21"/>
  <c r="EG89" i="21"/>
  <c r="EG90" i="21"/>
  <c r="EG171" i="21"/>
  <c r="EG167" i="21"/>
  <c r="EG37" i="21"/>
  <c r="EG84" i="21"/>
  <c r="EG192" i="21"/>
  <c r="EG273" i="21"/>
  <c r="EG297" i="21"/>
  <c r="EG22" i="21"/>
  <c r="EG200" i="21"/>
  <c r="EG149" i="21"/>
  <c r="EG114" i="21"/>
  <c r="EG252" i="21"/>
  <c r="EG221" i="21"/>
  <c r="EG278" i="21"/>
  <c r="EG304" i="21"/>
  <c r="EG60" i="21"/>
  <c r="EG102" i="21"/>
  <c r="EG165" i="21"/>
  <c r="EG303" i="21"/>
  <c r="EG313" i="21"/>
  <c r="EG57" i="21"/>
  <c r="EG25" i="21"/>
  <c r="EG204" i="21"/>
  <c r="EG217" i="21"/>
  <c r="EG282" i="21"/>
  <c r="EG41" i="21"/>
  <c r="EG85" i="21"/>
  <c r="EG210" i="21"/>
  <c r="EG169" i="21"/>
  <c r="EG36" i="21"/>
  <c r="EG79" i="21"/>
  <c r="EG72" i="21"/>
  <c r="EG306" i="21"/>
  <c r="EG299" i="21"/>
  <c r="EG39" i="21"/>
  <c r="EG153" i="21"/>
  <c r="EG144" i="21"/>
  <c r="EG92" i="21"/>
  <c r="EG34" i="21"/>
  <c r="EG135" i="21"/>
  <c r="EG302" i="21"/>
  <c r="EG23" i="21"/>
  <c r="EG75" i="21"/>
  <c r="EG40" i="21"/>
  <c r="EG147" i="21"/>
  <c r="EG94" i="21"/>
  <c r="EG187" i="21"/>
  <c r="EG245" i="21"/>
  <c r="EG52" i="21"/>
  <c r="EG225" i="21"/>
  <c r="EG131" i="21"/>
  <c r="EG154" i="21"/>
  <c r="EG194" i="21"/>
  <c r="EG244" i="21"/>
  <c r="EG314" i="21"/>
  <c r="EG159" i="21"/>
  <c r="EG163" i="21"/>
  <c r="EG68" i="21"/>
  <c r="EG178" i="21"/>
  <c r="EG179" i="21"/>
  <c r="EG69" i="21"/>
  <c r="EG227" i="21"/>
  <c r="EG109" i="21"/>
  <c r="EG71" i="21"/>
  <c r="EG201" i="21"/>
  <c r="EG285" i="21"/>
  <c r="EG49" i="21"/>
  <c r="EG95" i="21"/>
  <c r="EG80" i="21"/>
  <c r="EG316" i="21"/>
  <c r="EG243" i="21"/>
  <c r="EG226" i="21"/>
  <c r="EG11" i="21"/>
  <c r="EG229" i="21"/>
  <c r="EG110" i="21"/>
  <c r="EG213" i="21"/>
  <c r="EG264" i="21"/>
  <c r="EG112" i="21"/>
  <c r="EG66" i="21"/>
  <c r="EG137" i="21"/>
  <c r="EG174" i="21"/>
  <c r="EG315" i="21"/>
  <c r="EG271" i="21"/>
  <c r="EG86" i="21"/>
  <c r="EG189" i="21"/>
  <c r="EG101" i="21"/>
  <c r="EG240" i="21"/>
  <c r="EG161" i="21"/>
  <c r="EG106" i="21"/>
  <c r="EG148" i="21"/>
  <c r="EG246" i="21"/>
  <c r="EG83" i="21"/>
  <c r="EG254" i="21"/>
  <c r="EG267" i="21"/>
  <c r="EG237" i="21"/>
  <c r="EG129" i="21"/>
  <c r="EG300" i="21"/>
  <c r="EG270" i="21"/>
  <c r="EG242" i="21"/>
  <c r="EG305" i="21"/>
  <c r="EG17" i="21"/>
  <c r="EG151" i="21"/>
  <c r="EG82" i="21"/>
  <c r="EG202" i="21"/>
  <c r="EG74" i="21"/>
  <c r="EG220" i="21"/>
  <c r="EG113" i="21"/>
  <c r="EG236" i="21"/>
  <c r="EG206" i="21"/>
  <c r="EG24" i="21"/>
  <c r="EG173" i="21"/>
  <c r="EG234" i="21"/>
  <c r="EG76" i="21"/>
  <c r="EG255" i="21"/>
  <c r="EG78" i="21"/>
  <c r="EG232" i="21"/>
  <c r="EG108" i="21"/>
  <c r="EG224" i="21"/>
  <c r="EG212" i="21"/>
  <c r="EG241" i="21"/>
  <c r="EG73" i="21"/>
  <c r="EG219" i="21"/>
  <c r="EG279" i="21"/>
  <c r="EG46" i="21"/>
  <c r="EG87" i="21"/>
  <c r="EG56" i="21"/>
  <c r="EG231" i="21"/>
  <c r="EG10" i="21"/>
  <c r="EG26" i="21"/>
  <c r="EG293" i="21"/>
  <c r="EG33" i="21"/>
  <c r="EG218" i="21"/>
  <c r="EG67" i="21"/>
  <c r="EG182" i="21"/>
  <c r="EG172" i="21"/>
  <c r="EG235" i="21"/>
  <c r="EG275" i="21"/>
  <c r="EG31" i="21"/>
  <c r="EG9" i="21"/>
  <c r="EG301" i="21"/>
  <c r="EG292" i="21"/>
  <c r="EG43" i="21"/>
  <c r="EG223" i="21"/>
  <c r="EG47" i="21"/>
  <c r="EG181" i="21"/>
  <c r="EG269" i="21"/>
  <c r="EG6" i="21"/>
  <c r="EG121" i="21"/>
  <c r="EG239" i="21"/>
  <c r="EG30" i="21"/>
  <c r="EG143" i="21"/>
  <c r="EG289" i="21"/>
  <c r="EG21" i="21"/>
  <c r="EG180" i="21"/>
  <c r="EG296" i="21"/>
  <c r="EG253" i="21"/>
  <c r="EG45" i="21"/>
  <c r="EG77" i="21"/>
  <c r="EG262" i="21"/>
  <c r="EG284" i="21"/>
  <c r="EG93" i="21"/>
  <c r="EG155" i="21"/>
  <c r="EG35" i="21"/>
  <c r="EG310" i="21"/>
  <c r="EG59" i="21"/>
  <c r="EG162" i="21"/>
  <c r="EG295" i="21"/>
  <c r="EG7" i="21"/>
  <c r="EG261" i="21"/>
  <c r="EG277" i="21"/>
  <c r="EG14" i="21"/>
  <c r="EG142" i="21"/>
  <c r="EG288" i="21"/>
  <c r="EG190" i="21"/>
  <c r="EG19" i="21"/>
  <c r="EG70" i="21"/>
  <c r="EG170" i="21"/>
  <c r="EG214" i="21"/>
  <c r="EG12" i="21"/>
  <c r="EG48" i="21"/>
  <c r="EG28" i="21"/>
  <c r="EG308" i="21"/>
  <c r="EG61" i="21"/>
  <c r="EG141" i="21"/>
  <c r="EG287" i="21"/>
  <c r="EG51" i="21"/>
  <c r="EG96" i="21"/>
  <c r="EG259" i="21"/>
  <c r="EG128" i="21"/>
  <c r="EG250" i="21"/>
  <c r="EG276" i="21"/>
  <c r="EG309" i="21"/>
  <c r="EG257" i="21"/>
  <c r="EG20" i="21"/>
  <c r="EG118" i="21"/>
  <c r="EG195" i="21"/>
  <c r="EG280" i="21"/>
  <c r="EG53" i="21"/>
  <c r="EG132" i="21"/>
  <c r="EG55" i="21"/>
  <c r="EG176" i="21"/>
  <c r="EG63" i="21"/>
  <c r="EG207" i="21"/>
  <c r="EG238" i="21"/>
  <c r="EG157" i="21"/>
  <c r="EG164" i="21"/>
  <c r="EG50" i="21"/>
  <c r="EG88" i="21"/>
  <c r="EG251" i="21"/>
  <c r="EG191" i="21"/>
  <c r="EG198" i="21"/>
  <c r="EG91" i="21"/>
  <c r="EG258" i="21"/>
  <c r="EG215" i="21"/>
  <c r="GB68" i="21"/>
  <c r="GB228" i="21"/>
  <c r="GB186" i="21"/>
  <c r="GB135" i="21"/>
  <c r="GB168" i="21"/>
  <c r="GE168" i="21" s="1"/>
  <c r="GB237" i="21"/>
  <c r="GB245" i="21"/>
  <c r="GB69" i="21"/>
  <c r="GB283" i="21"/>
  <c r="GB86" i="21"/>
  <c r="GB213" i="21"/>
  <c r="GB109" i="21"/>
  <c r="GB38" i="21"/>
  <c r="GE38" i="21" s="1"/>
  <c r="GB12" i="21"/>
  <c r="GB79" i="21"/>
  <c r="GE79" i="21" s="1"/>
  <c r="GB286" i="21"/>
  <c r="GB32" i="21"/>
  <c r="GB314" i="21"/>
  <c r="GB145" i="21"/>
  <c r="GB90" i="21"/>
  <c r="GB284" i="21"/>
  <c r="GB21" i="21"/>
  <c r="GB99" i="21"/>
  <c r="GB118" i="21"/>
  <c r="GB160" i="21"/>
  <c r="GB290" i="21"/>
  <c r="GB131" i="21"/>
  <c r="GB28" i="21"/>
  <c r="GB142" i="21"/>
  <c r="GB233" i="21"/>
  <c r="GB272" i="21"/>
  <c r="GE272" i="21" s="1"/>
  <c r="GB23" i="21"/>
  <c r="GB36" i="21"/>
  <c r="GB155" i="21"/>
  <c r="GB256" i="21"/>
  <c r="GB273" i="21"/>
  <c r="GB54" i="21"/>
  <c r="GB18" i="21"/>
  <c r="GE18" i="21" s="1"/>
  <c r="GB65" i="21"/>
  <c r="GE65" i="21" s="1"/>
  <c r="GB311" i="21"/>
  <c r="GB261" i="21"/>
  <c r="GB147" i="21"/>
  <c r="GB223" i="21"/>
  <c r="GB248" i="21"/>
  <c r="GB296" i="21"/>
  <c r="GB262" i="21"/>
  <c r="GE262" i="21" s="1"/>
  <c r="GB219" i="21"/>
  <c r="GB197" i="21"/>
  <c r="GB212" i="21"/>
  <c r="GB178" i="21"/>
  <c r="GB291" i="21"/>
  <c r="GB61" i="21"/>
  <c r="GB183" i="21"/>
  <c r="GB42" i="21"/>
  <c r="GB198" i="21"/>
  <c r="GB71" i="21"/>
  <c r="GB295" i="21"/>
  <c r="GB87" i="21"/>
  <c r="GB216" i="21"/>
  <c r="GB47" i="21"/>
  <c r="GB236" i="21"/>
  <c r="GB196" i="21"/>
  <c r="GB41" i="21"/>
  <c r="GE41" i="21" s="1"/>
  <c r="GB35" i="21"/>
  <c r="GB58" i="21"/>
  <c r="GB297" i="21"/>
  <c r="GB280" i="21"/>
  <c r="GB63" i="21"/>
  <c r="GB133" i="21"/>
  <c r="GE133" i="21" s="1"/>
  <c r="GB187" i="21"/>
  <c r="GE187" i="21" s="1"/>
  <c r="GB267" i="21"/>
  <c r="GE267" i="21" s="1"/>
  <c r="GB307" i="21"/>
  <c r="GB76" i="21"/>
  <c r="GB146" i="21"/>
  <c r="GB190" i="21"/>
  <c r="GB305" i="21"/>
  <c r="GB315" i="21"/>
  <c r="GE315" i="21" s="1"/>
  <c r="GB83" i="21"/>
  <c r="GE83" i="21" s="1"/>
  <c r="GB94" i="21"/>
  <c r="GE94" i="21" s="1"/>
  <c r="GB117" i="21"/>
  <c r="GB152" i="21"/>
  <c r="GB289" i="21"/>
  <c r="GB39" i="21"/>
  <c r="GB177" i="21"/>
  <c r="GB6" i="21"/>
  <c r="GB43" i="21"/>
  <c r="GE43" i="21" s="1"/>
  <c r="GB239" i="21"/>
  <c r="GB176" i="21"/>
  <c r="GB205" i="21"/>
  <c r="GB229" i="21"/>
  <c r="GB85" i="21"/>
  <c r="GB101" i="21"/>
  <c r="GB20" i="21"/>
  <c r="GB129" i="21"/>
  <c r="GB77" i="21"/>
  <c r="GB111" i="21"/>
  <c r="GB220" i="21"/>
  <c r="GB299" i="21"/>
  <c r="GB30" i="21"/>
  <c r="GB158" i="21"/>
  <c r="GB45" i="21"/>
  <c r="GB56" i="21"/>
  <c r="GB128" i="21"/>
  <c r="GE128" i="21" s="1"/>
  <c r="GB257" i="21"/>
  <c r="GB164" i="21"/>
  <c r="GB108" i="21"/>
  <c r="GB185" i="21"/>
  <c r="GB231" i="21"/>
  <c r="GB95" i="21"/>
  <c r="GB266" i="21"/>
  <c r="GE266" i="21" s="1"/>
  <c r="GB206" i="21"/>
  <c r="GE206" i="21" s="1"/>
  <c r="GB258" i="21"/>
  <c r="GB292" i="21"/>
  <c r="GB100" i="21"/>
  <c r="GB64" i="21"/>
  <c r="GB210" i="21"/>
  <c r="GB264" i="21"/>
  <c r="GE264" i="21" s="1"/>
  <c r="GB300" i="21"/>
  <c r="GB25" i="21"/>
  <c r="GE25" i="21" s="1"/>
  <c r="GB27" i="21"/>
  <c r="GB218" i="21"/>
  <c r="GB232" i="21"/>
  <c r="GB279" i="21"/>
  <c r="GB107" i="21"/>
  <c r="GB88" i="21"/>
  <c r="GB260" i="21"/>
  <c r="GB268" i="21"/>
  <c r="GE268" i="21" s="1"/>
  <c r="GB230" i="21"/>
  <c r="GB312" i="21"/>
  <c r="GB184" i="21"/>
  <c r="GB16" i="21"/>
  <c r="GB259" i="21"/>
  <c r="GB113" i="21"/>
  <c r="GB123" i="21"/>
  <c r="GB15" i="21"/>
  <c r="GE15" i="21" s="1"/>
  <c r="GB189" i="21"/>
  <c r="GB74" i="21"/>
  <c r="GB217" i="21"/>
  <c r="GB114" i="21"/>
  <c r="GB34" i="21"/>
  <c r="GB182" i="21"/>
  <c r="GE182" i="21" s="1"/>
  <c r="GB75" i="21"/>
  <c r="GB59" i="21"/>
  <c r="GB255" i="21"/>
  <c r="GB22" i="21"/>
  <c r="GB52" i="21"/>
  <c r="GB181" i="21"/>
  <c r="GB304" i="21"/>
  <c r="GB275" i="21"/>
  <c r="GB92" i="21"/>
  <c r="GB124" i="21"/>
  <c r="GE124" i="21" s="1"/>
  <c r="GB151" i="21"/>
  <c r="GB224" i="21"/>
  <c r="GB97" i="21"/>
  <c r="GB125" i="21"/>
  <c r="GB159" i="21"/>
  <c r="GB225" i="21"/>
  <c r="GB119" i="21"/>
  <c r="GB31" i="21"/>
  <c r="GE31" i="21" s="1"/>
  <c r="GB98" i="21"/>
  <c r="GB270" i="21"/>
  <c r="GB121" i="21"/>
  <c r="GB302" i="21"/>
  <c r="GB199" i="21"/>
  <c r="GB309" i="21"/>
  <c r="GB171" i="21"/>
  <c r="GE171" i="21" s="1"/>
  <c r="GB162" i="21"/>
  <c r="GE162" i="21" s="1"/>
  <c r="GB13" i="21"/>
  <c r="GB306" i="21"/>
  <c r="GB208" i="21"/>
  <c r="GB243" i="21"/>
  <c r="GB138" i="21"/>
  <c r="GB60" i="21"/>
  <c r="GB132" i="21"/>
  <c r="GE132" i="21" s="1"/>
  <c r="GB67" i="21"/>
  <c r="GB174" i="21"/>
  <c r="GB251" i="21"/>
  <c r="GB154" i="21"/>
  <c r="GB163" i="21"/>
  <c r="GB192" i="21"/>
  <c r="GB204" i="21"/>
  <c r="GE204" i="21" s="1"/>
  <c r="GB252" i="21"/>
  <c r="GE252" i="21" s="1"/>
  <c r="GB24" i="21"/>
  <c r="GB241" i="21"/>
  <c r="GB313" i="21"/>
  <c r="GB249" i="21"/>
  <c r="GB246" i="21"/>
  <c r="GB10" i="21"/>
  <c r="GB57" i="21"/>
  <c r="GE57" i="21" s="1"/>
  <c r="GB263" i="21"/>
  <c r="GE263" i="21" s="1"/>
  <c r="GB250" i="21"/>
  <c r="GE250" i="21" s="1"/>
  <c r="GB14" i="21"/>
  <c r="GB44" i="21"/>
  <c r="GB165" i="21"/>
  <c r="GB293" i="21"/>
  <c r="GB274" i="21"/>
  <c r="GB209" i="21"/>
  <c r="GB29" i="21"/>
  <c r="GE29" i="21" s="1"/>
  <c r="GB50" i="21"/>
  <c r="GB276" i="21"/>
  <c r="GB112" i="21"/>
  <c r="GB282" i="21"/>
  <c r="GB141" i="21"/>
  <c r="GB89" i="21"/>
  <c r="GB120" i="21"/>
  <c r="GB179" i="21"/>
  <c r="GE179" i="21" s="1"/>
  <c r="GB173" i="21"/>
  <c r="GE173" i="21" s="1"/>
  <c r="GB281" i="21"/>
  <c r="GB17" i="21"/>
  <c r="GB143" i="21"/>
  <c r="GB81" i="21"/>
  <c r="GB110" i="21"/>
  <c r="GB122" i="21"/>
  <c r="GE122" i="21" s="1"/>
  <c r="GB253" i="21"/>
  <c r="GB242" i="21"/>
  <c r="GE242" i="21" s="1"/>
  <c r="GB180" i="21"/>
  <c r="GB80" i="21"/>
  <c r="GB240" i="21"/>
  <c r="GB310" i="21"/>
  <c r="GB316" i="21"/>
  <c r="GB49" i="21"/>
  <c r="GB78" i="21"/>
  <c r="GE78" i="21" s="1"/>
  <c r="GB115" i="21"/>
  <c r="GE115" i="21" s="1"/>
  <c r="GB136" i="21"/>
  <c r="GB287" i="21"/>
  <c r="GB40" i="21"/>
  <c r="GB91" i="21"/>
  <c r="GB116" i="21"/>
  <c r="GB144" i="21"/>
  <c r="GB288" i="21"/>
  <c r="GE288" i="21" s="1"/>
  <c r="GB103" i="21"/>
  <c r="GE103" i="21" s="1"/>
  <c r="GB150" i="21"/>
  <c r="GB191" i="21"/>
  <c r="GB317" i="21"/>
  <c r="GB244" i="21"/>
  <c r="GB104" i="21"/>
  <c r="GB62" i="21"/>
  <c r="GE62" i="21" s="1"/>
  <c r="GB202" i="21"/>
  <c r="GB207" i="21"/>
  <c r="GE207" i="21" s="1"/>
  <c r="GB269" i="21"/>
  <c r="GB166" i="21"/>
  <c r="GB127" i="21"/>
  <c r="GB247" i="21"/>
  <c r="GB8" i="21"/>
  <c r="GB234" i="21"/>
  <c r="GE234" i="21" s="1"/>
  <c r="GB265" i="21"/>
  <c r="GB294" i="21"/>
  <c r="GE294" i="21" s="1"/>
  <c r="GB46" i="21"/>
  <c r="GB33" i="21"/>
  <c r="GB201" i="21"/>
  <c r="GB193" i="21"/>
  <c r="GB194" i="21"/>
  <c r="GB82" i="21"/>
  <c r="GB126" i="21"/>
  <c r="GB238" i="21"/>
  <c r="GE238" i="21" s="1"/>
  <c r="GB157" i="21"/>
  <c r="GB156" i="21"/>
  <c r="GB175" i="21"/>
  <c r="GB227" i="21"/>
  <c r="GB148" i="21"/>
  <c r="GB11" i="21"/>
  <c r="GE11" i="21" s="1"/>
  <c r="GB172" i="21"/>
  <c r="GB214" i="21"/>
  <c r="GE214" i="21" s="1"/>
  <c r="GB277" i="21"/>
  <c r="GB55" i="21"/>
  <c r="GB19" i="21"/>
  <c r="GB188" i="21"/>
  <c r="GB222" i="21"/>
  <c r="GB278" i="21"/>
  <c r="GE278" i="21" s="1"/>
  <c r="GB134" i="21"/>
  <c r="GB72" i="21"/>
  <c r="GB221" i="21"/>
  <c r="GB298" i="21"/>
  <c r="GB308" i="21"/>
  <c r="GB200" i="21"/>
  <c r="GB51" i="21"/>
  <c r="GB149" i="21"/>
  <c r="GE149" i="21" s="1"/>
  <c r="GB211" i="21"/>
  <c r="GB66" i="21"/>
  <c r="GE66" i="21" s="1"/>
  <c r="GB48" i="21"/>
  <c r="GB285" i="21"/>
  <c r="GB37" i="21"/>
  <c r="GB153" i="21"/>
  <c r="GB170" i="21"/>
  <c r="GB93" i="21"/>
  <c r="GB102" i="21"/>
  <c r="GE102" i="21" s="1"/>
  <c r="GB53" i="21"/>
  <c r="GB254" i="21"/>
  <c r="GB203" i="21"/>
  <c r="GB137" i="21"/>
  <c r="GB195" i="21"/>
  <c r="GB235" i="21"/>
  <c r="GB271" i="21"/>
  <c r="GB70" i="21"/>
  <c r="GE70" i="21" s="1"/>
  <c r="GB26" i="21"/>
  <c r="GE26" i="21" s="1"/>
  <c r="GB73" i="21"/>
  <c r="GB96" i="21"/>
  <c r="GB303" i="21"/>
  <c r="GB7" i="21"/>
  <c r="GB84" i="21"/>
  <c r="GB105" i="21"/>
  <c r="GE105" i="21" s="1"/>
  <c r="GB161" i="21"/>
  <c r="GE161" i="21" s="1"/>
  <c r="GB301" i="21"/>
  <c r="GE301" i="21" s="1"/>
  <c r="GB9" i="21"/>
  <c r="GB130" i="21"/>
  <c r="GB106" i="21"/>
  <c r="GB169" i="21"/>
  <c r="GB215" i="21"/>
  <c r="GB140" i="21"/>
  <c r="GB139" i="21"/>
  <c r="GB167" i="21"/>
  <c r="GE167" i="21" s="1"/>
  <c r="GB226" i="21"/>
  <c r="LP67" i="21"/>
  <c r="LP82" i="21"/>
  <c r="LP7" i="21"/>
  <c r="LP213" i="21"/>
  <c r="LP297" i="21"/>
  <c r="LP52" i="21"/>
  <c r="LP155" i="21"/>
  <c r="LP86" i="21"/>
  <c r="LP203" i="21"/>
  <c r="LP202" i="21"/>
  <c r="LP64" i="21"/>
  <c r="LP37" i="21"/>
  <c r="LP183" i="21"/>
  <c r="LP278" i="21"/>
  <c r="LP275" i="21"/>
  <c r="LP166" i="21"/>
  <c r="LP184" i="21"/>
  <c r="LP269" i="21"/>
  <c r="LP244" i="21"/>
  <c r="LP83" i="21"/>
  <c r="LP224" i="21"/>
  <c r="LP199" i="21"/>
  <c r="LP267" i="21"/>
  <c r="LP58" i="21"/>
  <c r="LP130" i="21"/>
  <c r="LP30" i="21"/>
  <c r="LP207" i="21"/>
  <c r="LP273" i="21"/>
  <c r="LP35" i="21"/>
  <c r="LP120" i="21"/>
  <c r="LP31" i="21"/>
  <c r="LP250" i="21"/>
  <c r="LP286" i="21"/>
  <c r="LP139" i="21"/>
  <c r="LP70" i="21"/>
  <c r="LP222" i="21"/>
  <c r="LP186" i="21"/>
  <c r="LP27" i="21"/>
  <c r="LP25" i="21"/>
  <c r="LP76" i="21"/>
  <c r="LP135" i="21"/>
  <c r="LP175" i="21"/>
  <c r="LP289" i="21"/>
  <c r="LP24" i="21"/>
  <c r="LP214" i="21"/>
  <c r="LP132" i="21"/>
  <c r="LP233" i="21"/>
  <c r="LP314" i="21"/>
  <c r="LP92" i="21"/>
  <c r="LP164" i="21"/>
  <c r="LP177" i="21"/>
  <c r="LP258" i="21"/>
  <c r="LP49" i="21"/>
  <c r="LP41" i="21"/>
  <c r="LP122" i="21"/>
  <c r="LP160" i="21"/>
  <c r="LP185" i="21"/>
  <c r="LP308" i="21"/>
  <c r="LP12" i="21"/>
  <c r="LP73" i="21"/>
  <c r="LP182" i="21"/>
  <c r="LP205" i="21"/>
  <c r="LP271" i="21"/>
  <c r="LP252" i="21"/>
  <c r="LP105" i="21"/>
  <c r="LP94" i="21"/>
  <c r="LP234" i="21"/>
  <c r="LP296" i="21"/>
  <c r="LP99" i="21"/>
  <c r="LP95" i="21"/>
  <c r="LP287" i="21"/>
  <c r="LP309" i="21"/>
  <c r="LP74" i="21"/>
  <c r="LP211" i="21"/>
  <c r="LP196" i="21"/>
  <c r="LP277" i="21"/>
  <c r="LP44" i="21"/>
  <c r="LP16" i="21"/>
  <c r="LP197" i="21"/>
  <c r="LP124" i="21"/>
  <c r="LP227" i="21"/>
  <c r="LP306" i="21"/>
  <c r="LP88" i="21"/>
  <c r="LP61" i="21"/>
  <c r="LP240" i="21"/>
  <c r="LP208" i="21"/>
  <c r="LP32" i="21"/>
  <c r="LP249" i="21"/>
  <c r="LP140" i="21"/>
  <c r="LP247" i="21"/>
  <c r="LP243" i="21"/>
  <c r="LP33" i="21"/>
  <c r="LP9" i="21"/>
  <c r="LP21" i="21"/>
  <c r="LP125" i="21"/>
  <c r="LP288" i="21"/>
  <c r="LP20" i="21"/>
  <c r="LP138" i="21"/>
  <c r="LP165" i="21"/>
  <c r="LP193" i="21"/>
  <c r="LP316" i="21"/>
  <c r="LP168" i="21"/>
  <c r="LP23" i="21"/>
  <c r="LP232" i="21"/>
  <c r="LP272" i="21"/>
  <c r="LP280" i="21"/>
  <c r="LP127" i="21"/>
  <c r="LP174" i="21"/>
  <c r="LP285" i="21"/>
  <c r="LP263" i="21"/>
  <c r="LP63" i="21"/>
  <c r="LP206" i="21"/>
  <c r="LP246" i="21"/>
  <c r="LP80" i="21"/>
  <c r="LP53" i="21"/>
  <c r="LP215" i="21"/>
  <c r="LP200" i="21"/>
  <c r="LP217" i="21"/>
  <c r="LP131" i="21"/>
  <c r="LP188" i="21"/>
  <c r="LP253" i="21"/>
  <c r="LP96" i="21"/>
  <c r="LP69" i="21"/>
  <c r="LP109" i="21"/>
  <c r="LP264" i="21"/>
  <c r="LP266" i="21"/>
  <c r="LP291" i="21"/>
  <c r="LP307" i="21"/>
  <c r="LP11" i="21"/>
  <c r="LP75" i="21"/>
  <c r="LP161" i="21"/>
  <c r="LP195" i="21"/>
  <c r="LP259" i="21"/>
  <c r="LP90" i="21"/>
  <c r="LP79" i="21"/>
  <c r="LP172" i="21"/>
  <c r="LP282" i="21"/>
  <c r="LP28" i="21"/>
  <c r="LP101" i="21"/>
  <c r="LP126" i="21"/>
  <c r="LP210" i="21"/>
  <c r="LP190" i="21"/>
  <c r="LP102" i="21"/>
  <c r="LP229" i="21"/>
  <c r="LP236" i="21"/>
  <c r="LP18" i="21"/>
  <c r="LP81" i="21"/>
  <c r="LP6" i="21"/>
  <c r="LP226" i="21"/>
  <c r="LP281" i="21"/>
  <c r="LP59" i="21"/>
  <c r="LP57" i="21"/>
  <c r="LP113" i="21"/>
  <c r="LP103" i="21"/>
  <c r="LP301" i="21"/>
  <c r="LP313" i="21"/>
  <c r="LP84" i="21"/>
  <c r="LP159" i="21"/>
  <c r="LP176" i="21"/>
  <c r="LP302" i="21"/>
  <c r="LP148" i="21"/>
  <c r="LP121" i="21"/>
  <c r="LP143" i="21"/>
  <c r="LP231" i="21"/>
  <c r="LP284" i="21"/>
  <c r="LP43" i="21"/>
  <c r="LP71" i="21"/>
  <c r="LP274" i="21"/>
  <c r="LP15" i="21"/>
  <c r="LP255" i="21"/>
  <c r="LP141" i="21"/>
  <c r="LP106" i="21"/>
  <c r="LP134" i="21"/>
  <c r="LP104" i="21"/>
  <c r="LP117" i="21"/>
  <c r="LP39" i="21"/>
  <c r="LP303" i="21"/>
  <c r="LP129" i="21"/>
  <c r="LP310" i="21"/>
  <c r="LP55" i="21"/>
  <c r="LP238" i="21"/>
  <c r="LP48" i="21"/>
  <c r="LP294" i="21"/>
  <c r="LP60" i="21"/>
  <c r="LP133" i="21"/>
  <c r="LP17" i="21"/>
  <c r="LP98" i="21"/>
  <c r="LP173" i="21"/>
  <c r="LP187" i="21"/>
  <c r="LP221" i="21"/>
  <c r="LP153" i="21"/>
  <c r="LP151" i="21"/>
  <c r="LP158" i="21"/>
  <c r="LP157" i="21"/>
  <c r="LP54" i="21"/>
  <c r="LP170" i="21"/>
  <c r="LP256" i="21"/>
  <c r="LP204" i="21"/>
  <c r="LP251" i="21"/>
  <c r="LP42" i="21"/>
  <c r="LP26" i="21"/>
  <c r="LP292" i="21"/>
  <c r="LP19" i="21"/>
  <c r="LP110" i="21"/>
  <c r="LP180" i="21"/>
  <c r="LP56" i="21"/>
  <c r="LP118" i="21"/>
  <c r="LP91" i="21"/>
  <c r="LP212" i="21"/>
  <c r="LP66" i="21"/>
  <c r="LP45" i="21"/>
  <c r="LP305" i="21"/>
  <c r="LP100" i="21"/>
  <c r="LP191" i="21"/>
  <c r="LP107" i="21"/>
  <c r="LP142" i="21"/>
  <c r="LP149" i="21"/>
  <c r="LP248" i="21"/>
  <c r="LP123" i="21"/>
  <c r="LP181" i="21"/>
  <c r="LP315" i="21"/>
  <c r="LP89" i="21"/>
  <c r="LP216" i="21"/>
  <c r="LP114" i="21"/>
  <c r="LP219" i="21"/>
  <c r="LP220" i="21"/>
  <c r="LP201" i="21"/>
  <c r="LP34" i="21"/>
  <c r="LP112" i="21"/>
  <c r="LP209" i="21"/>
  <c r="LP13" i="21"/>
  <c r="LP254" i="21"/>
  <c r="LP218" i="21"/>
  <c r="LP241" i="21"/>
  <c r="LP47" i="21"/>
  <c r="LP230" i="21"/>
  <c r="LP293" i="21"/>
  <c r="LP179" i="21"/>
  <c r="LP300" i="21"/>
  <c r="LP68" i="21"/>
  <c r="LP152" i="21"/>
  <c r="LP171" i="21"/>
  <c r="LP97" i="21"/>
  <c r="LP225" i="21"/>
  <c r="LP163" i="21"/>
  <c r="LP317" i="21"/>
  <c r="LP38" i="21"/>
  <c r="LP154" i="21"/>
  <c r="LP50" i="21"/>
  <c r="LP77" i="21"/>
  <c r="LP311" i="21"/>
  <c r="LP136" i="21"/>
  <c r="LP265" i="21"/>
  <c r="LP111" i="21"/>
  <c r="LP223" i="21"/>
  <c r="LP228" i="21"/>
  <c r="LP192" i="21"/>
  <c r="LP36" i="21"/>
  <c r="LP299" i="21"/>
  <c r="LP10" i="21"/>
  <c r="LP85" i="21"/>
  <c r="LP194" i="21"/>
  <c r="LP29" i="21"/>
  <c r="LP295" i="21"/>
  <c r="LP87" i="21"/>
  <c r="LP290" i="21"/>
  <c r="LP8" i="21"/>
  <c r="LP116" i="21"/>
  <c r="LP298" i="21"/>
  <c r="LP137" i="21"/>
  <c r="LP239" i="21"/>
  <c r="LP115" i="21"/>
  <c r="LP237" i="21"/>
  <c r="LP108" i="21"/>
  <c r="LP167" i="21"/>
  <c r="LP146" i="21"/>
  <c r="LP270" i="21"/>
  <c r="LP276" i="21"/>
  <c r="LP14" i="21"/>
  <c r="LP262" i="21"/>
  <c r="LP93" i="21"/>
  <c r="LP304" i="21"/>
  <c r="LP119" i="21"/>
  <c r="LP260" i="21"/>
  <c r="LP65" i="21"/>
  <c r="LP72" i="21"/>
  <c r="LP198" i="21"/>
  <c r="LP283" i="21"/>
  <c r="LP169" i="21"/>
  <c r="LP46" i="21"/>
  <c r="LP162" i="21"/>
  <c r="LP235" i="21"/>
  <c r="LP257" i="21"/>
  <c r="LP62" i="21"/>
  <c r="LP178" i="21"/>
  <c r="LP51" i="21"/>
  <c r="LP78" i="21"/>
  <c r="LP245" i="21"/>
  <c r="LP22" i="21"/>
  <c r="LP279" i="21"/>
  <c r="LP312" i="21"/>
  <c r="LP147" i="21"/>
  <c r="LP144" i="21"/>
  <c r="LP268" i="21"/>
  <c r="LP40" i="21"/>
  <c r="LP145" i="21"/>
  <c r="LP128" i="21"/>
  <c r="LP242" i="21"/>
  <c r="LP156" i="21"/>
  <c r="LP150" i="21"/>
  <c r="LP189" i="21"/>
  <c r="LP261" i="21"/>
  <c r="LD50" i="21"/>
  <c r="LD29" i="21"/>
  <c r="LD115" i="21"/>
  <c r="LD37" i="21"/>
  <c r="LD121" i="21"/>
  <c r="LD235" i="21"/>
  <c r="LD285" i="21"/>
  <c r="LD56" i="21"/>
  <c r="LD185" i="21"/>
  <c r="LD104" i="21"/>
  <c r="LD237" i="21"/>
  <c r="LD278" i="21"/>
  <c r="LD59" i="21"/>
  <c r="LD193" i="21"/>
  <c r="LD54" i="21"/>
  <c r="LD197" i="21"/>
  <c r="LD309" i="21"/>
  <c r="LD207" i="21"/>
  <c r="LD99" i="21"/>
  <c r="LD88" i="21"/>
  <c r="LD176" i="21"/>
  <c r="LD96" i="21"/>
  <c r="LD206" i="21"/>
  <c r="LD277" i="21"/>
  <c r="LD182" i="21"/>
  <c r="LD46" i="21"/>
  <c r="LD194" i="21"/>
  <c r="LD233" i="21"/>
  <c r="LD199" i="21"/>
  <c r="LD159" i="21"/>
  <c r="LD30" i="21"/>
  <c r="LD170" i="21"/>
  <c r="LD38" i="21"/>
  <c r="LD302" i="21"/>
  <c r="LD232" i="21"/>
  <c r="LD191" i="21"/>
  <c r="LD57" i="21"/>
  <c r="LD234" i="21"/>
  <c r="LD188" i="21"/>
  <c r="LD173" i="21"/>
  <c r="LD271" i="21"/>
  <c r="LD178" i="21"/>
  <c r="LD63" i="21"/>
  <c r="LD126" i="21"/>
  <c r="LD257" i="21"/>
  <c r="LD80" i="21"/>
  <c r="LD171" i="21"/>
  <c r="LD81" i="21"/>
  <c r="LD236" i="21"/>
  <c r="LD130" i="21"/>
  <c r="LD299" i="21"/>
  <c r="LD35" i="21"/>
  <c r="LD45" i="21"/>
  <c r="LD175" i="21"/>
  <c r="LD296" i="21"/>
  <c r="LD286" i="21"/>
  <c r="LD84" i="21"/>
  <c r="LD90" i="21"/>
  <c r="LD140" i="21"/>
  <c r="LD152" i="21"/>
  <c r="LD253" i="21"/>
  <c r="LD163" i="21"/>
  <c r="LD177" i="21"/>
  <c r="LD224" i="21"/>
  <c r="LD20" i="21"/>
  <c r="LD192" i="21"/>
  <c r="LD317" i="21"/>
  <c r="LD183" i="21"/>
  <c r="LD48" i="21"/>
  <c r="LD78" i="21"/>
  <c r="LD258" i="21"/>
  <c r="LD204" i="21"/>
  <c r="LD291" i="21"/>
  <c r="LD73" i="21"/>
  <c r="LD7" i="21"/>
  <c r="LD208" i="21"/>
  <c r="LD225" i="21"/>
  <c r="LD273" i="21"/>
  <c r="LD75" i="21"/>
  <c r="LD151" i="21"/>
  <c r="LD167" i="21"/>
  <c r="LD174" i="21"/>
  <c r="LD83" i="21"/>
  <c r="LD153" i="21"/>
  <c r="LD180" i="21"/>
  <c r="LD216" i="21"/>
  <c r="LD28" i="21"/>
  <c r="LD109" i="21"/>
  <c r="LD123" i="21"/>
  <c r="LD250" i="21"/>
  <c r="LD82" i="21"/>
  <c r="LD131" i="21"/>
  <c r="LD106" i="21"/>
  <c r="LD114" i="21"/>
  <c r="LD158" i="21"/>
  <c r="LD168" i="21"/>
  <c r="LD157" i="21"/>
  <c r="LD269" i="21"/>
  <c r="LD16" i="21"/>
  <c r="LD98" i="21"/>
  <c r="LD22" i="21"/>
  <c r="LD181" i="21"/>
  <c r="LD314" i="21"/>
  <c r="LD283" i="21"/>
  <c r="LD294" i="21"/>
  <c r="LD71" i="21"/>
  <c r="LD135" i="21"/>
  <c r="LD301" i="21"/>
  <c r="LD284" i="21"/>
  <c r="LD60" i="21"/>
  <c r="LD122" i="21"/>
  <c r="LD119" i="21"/>
  <c r="LD254" i="21"/>
  <c r="LD68" i="21"/>
  <c r="LD143" i="21"/>
  <c r="LD127" i="21"/>
  <c r="LD293" i="21"/>
  <c r="LD124" i="21"/>
  <c r="LD146" i="21"/>
  <c r="LD165" i="21"/>
  <c r="LD55" i="21"/>
  <c r="LD248" i="21"/>
  <c r="LD53" i="21"/>
  <c r="LD198" i="21"/>
  <c r="LD221" i="21"/>
  <c r="LD24" i="21"/>
  <c r="LD247" i="21"/>
  <c r="LD229" i="21"/>
  <c r="LD252" i="21"/>
  <c r="LD33" i="21"/>
  <c r="LD108" i="21"/>
  <c r="LD162" i="21"/>
  <c r="LD149" i="21"/>
  <c r="LD239" i="21"/>
  <c r="LD67" i="21"/>
  <c r="LD113" i="21"/>
  <c r="LD161" i="21"/>
  <c r="LD166" i="21"/>
  <c r="LD172" i="21"/>
  <c r="LD87" i="21"/>
  <c r="LD148" i="21"/>
  <c r="LD264" i="21"/>
  <c r="LD34" i="21"/>
  <c r="LD13" i="21"/>
  <c r="LD95" i="21"/>
  <c r="LD154" i="21"/>
  <c r="LD265" i="21"/>
  <c r="LD107" i="21"/>
  <c r="LD125" i="21"/>
  <c r="LD259" i="21"/>
  <c r="LD260" i="21"/>
  <c r="LD100" i="21"/>
  <c r="LD141" i="21"/>
  <c r="LD32" i="21"/>
  <c r="LD249" i="21"/>
  <c r="LD298" i="21"/>
  <c r="LD243" i="21"/>
  <c r="LD276" i="21"/>
  <c r="LD26" i="21"/>
  <c r="LD205" i="21"/>
  <c r="LD238" i="21"/>
  <c r="LD51" i="21"/>
  <c r="LD21" i="21"/>
  <c r="LD103" i="21"/>
  <c r="LD160" i="21"/>
  <c r="LD266" i="21"/>
  <c r="LD43" i="21"/>
  <c r="LD9" i="21"/>
  <c r="LD62" i="21"/>
  <c r="LD240" i="21"/>
  <c r="LD311" i="21"/>
  <c r="LD215" i="21"/>
  <c r="LD58" i="21"/>
  <c r="LD93" i="21"/>
  <c r="LD136" i="21"/>
  <c r="LD303" i="21"/>
  <c r="LD292" i="21"/>
  <c r="LD66" i="21"/>
  <c r="LD101" i="21"/>
  <c r="LD137" i="21"/>
  <c r="LD305" i="21"/>
  <c r="LD300" i="21"/>
  <c r="LD49" i="21"/>
  <c r="LD270" i="21"/>
  <c r="LD144" i="21"/>
  <c r="LD268" i="21"/>
  <c r="LD65" i="21"/>
  <c r="LD200" i="21"/>
  <c r="LD267" i="21"/>
  <c r="LD10" i="21"/>
  <c r="LD169" i="21"/>
  <c r="LD295" i="21"/>
  <c r="LD27" i="21"/>
  <c r="LD306" i="21"/>
  <c r="LD256" i="21"/>
  <c r="LD85" i="21"/>
  <c r="LD210" i="21"/>
  <c r="LD274" i="21"/>
  <c r="LD12" i="21"/>
  <c r="LD23" i="21"/>
  <c r="LD227" i="21"/>
  <c r="LD47" i="21"/>
  <c r="LD211" i="21"/>
  <c r="LD196" i="21"/>
  <c r="LD262" i="21"/>
  <c r="LD139" i="21"/>
  <c r="LD316" i="21"/>
  <c r="LD97" i="21"/>
  <c r="LD214" i="21"/>
  <c r="LD244" i="21"/>
  <c r="LD116" i="21"/>
  <c r="LD222" i="21"/>
  <c r="LD69" i="21"/>
  <c r="LD202" i="21"/>
  <c r="LD19" i="21"/>
  <c r="LD241" i="21"/>
  <c r="LD290" i="21"/>
  <c r="LD42" i="21"/>
  <c r="LD186" i="21"/>
  <c r="LD213" i="21"/>
  <c r="LD255" i="21"/>
  <c r="LD287" i="21"/>
  <c r="LD242" i="21"/>
  <c r="LD74" i="21"/>
  <c r="LD138" i="21"/>
  <c r="LD308" i="21"/>
  <c r="LD79" i="21"/>
  <c r="LD263" i="21"/>
  <c r="LD8" i="21"/>
  <c r="LD6" i="21"/>
  <c r="LD310" i="21"/>
  <c r="LD92" i="21"/>
  <c r="LD147" i="21"/>
  <c r="LD282" i="21"/>
  <c r="LD209" i="21"/>
  <c r="LD246" i="21"/>
  <c r="LD105" i="21"/>
  <c r="LD279" i="21"/>
  <c r="LD129" i="21"/>
  <c r="LD89" i="21"/>
  <c r="LD195" i="21"/>
  <c r="LD179" i="21"/>
  <c r="LD288" i="21"/>
  <c r="LD40" i="21"/>
  <c r="LD70" i="21"/>
  <c r="LD313" i="21"/>
  <c r="LD25" i="21"/>
  <c r="LD156" i="21"/>
  <c r="LD231" i="21"/>
  <c r="LD41" i="21"/>
  <c r="LD184" i="21"/>
  <c r="LD118" i="21"/>
  <c r="LD102" i="21"/>
  <c r="LD272" i="21"/>
  <c r="LD187" i="21"/>
  <c r="LD76" i="21"/>
  <c r="LD128" i="21"/>
  <c r="LD72" i="21"/>
  <c r="LD120" i="21"/>
  <c r="LD280" i="21"/>
  <c r="LD15" i="21"/>
  <c r="LD226" i="21"/>
  <c r="LD91" i="21"/>
  <c r="LD212" i="21"/>
  <c r="LD275" i="21"/>
  <c r="LD39" i="21"/>
  <c r="LD230" i="21"/>
  <c r="LD150" i="21"/>
  <c r="LD155" i="21"/>
  <c r="LD52" i="21"/>
  <c r="LD36" i="21"/>
  <c r="LD134" i="21"/>
  <c r="LD31" i="21"/>
  <c r="LD228" i="21"/>
  <c r="LD251" i="21"/>
  <c r="LD111" i="21"/>
  <c r="LD189" i="21"/>
  <c r="LD289" i="21"/>
  <c r="LD77" i="21"/>
  <c r="LD203" i="21"/>
  <c r="LD117" i="21"/>
  <c r="LD142" i="21"/>
  <c r="LD220" i="21"/>
  <c r="LD304" i="21"/>
  <c r="LD11" i="21"/>
  <c r="LD218" i="21"/>
  <c r="LD110" i="21"/>
  <c r="LD307" i="21"/>
  <c r="LD112" i="21"/>
  <c r="LD133" i="21"/>
  <c r="LD86" i="21"/>
  <c r="LD145" i="21"/>
  <c r="LD281" i="21"/>
  <c r="LD14" i="21"/>
  <c r="LD312" i="21"/>
  <c r="LD190" i="21"/>
  <c r="LD219" i="21"/>
  <c r="LD261" i="21"/>
  <c r="LD64" i="21"/>
  <c r="LD132" i="21"/>
  <c r="LD297" i="21"/>
  <c r="LD18" i="21"/>
  <c r="LD164" i="21"/>
  <c r="LD217" i="21"/>
  <c r="LD61" i="21"/>
  <c r="LD201" i="21"/>
  <c r="LD17" i="21"/>
  <c r="LD245" i="21"/>
  <c r="LD223" i="21"/>
  <c r="LD44" i="21"/>
  <c r="LD94" i="21"/>
  <c r="LD315" i="21"/>
  <c r="EF290" i="21"/>
  <c r="EF45" i="21"/>
  <c r="EF11" i="21"/>
  <c r="EF124" i="21"/>
  <c r="EF303" i="21"/>
  <c r="EF274" i="21"/>
  <c r="EF85" i="21"/>
  <c r="EF24" i="21"/>
  <c r="EF76" i="21"/>
  <c r="EF6" i="21"/>
  <c r="EF121" i="21"/>
  <c r="EF16" i="21"/>
  <c r="EF70" i="21"/>
  <c r="EF220" i="21"/>
  <c r="EF209" i="21"/>
  <c r="EF283" i="21"/>
  <c r="EF40" i="21"/>
  <c r="EF9" i="21"/>
  <c r="EF140" i="21"/>
  <c r="EF107" i="21"/>
  <c r="EF184" i="21"/>
  <c r="EF82" i="21"/>
  <c r="EF91" i="21"/>
  <c r="EF180" i="21"/>
  <c r="EF175" i="21"/>
  <c r="EF111" i="21"/>
  <c r="EF285" i="21"/>
  <c r="EF233" i="21"/>
  <c r="EF66" i="21"/>
  <c r="EF138" i="21"/>
  <c r="EF241" i="21"/>
  <c r="EF279" i="21"/>
  <c r="EF27" i="21"/>
  <c r="EF126" i="21"/>
  <c r="EF312" i="21"/>
  <c r="EF244" i="21"/>
  <c r="EF93" i="21"/>
  <c r="EF171" i="21"/>
  <c r="EF309" i="21"/>
  <c r="EF316" i="21"/>
  <c r="EF13" i="21"/>
  <c r="EF106" i="21"/>
  <c r="EF62" i="21"/>
  <c r="EF154" i="21"/>
  <c r="EF264" i="21"/>
  <c r="EF292" i="21"/>
  <c r="EF120" i="21"/>
  <c r="EF119" i="21"/>
  <c r="EF7" i="21"/>
  <c r="EF297" i="21"/>
  <c r="EF8" i="21"/>
  <c r="EF75" i="21"/>
  <c r="EF42" i="21"/>
  <c r="EF165" i="21"/>
  <c r="EF81" i="21"/>
  <c r="EF262" i="21"/>
  <c r="EF271" i="21"/>
  <c r="EF55" i="21"/>
  <c r="EF78" i="21"/>
  <c r="EF173" i="21"/>
  <c r="EF201" i="21"/>
  <c r="EF229" i="21"/>
  <c r="EF46" i="21"/>
  <c r="EF83" i="21"/>
  <c r="EF99" i="21"/>
  <c r="EF186" i="21"/>
  <c r="EF183" i="21"/>
  <c r="EF193" i="21"/>
  <c r="EF74" i="21"/>
  <c r="EF166" i="21"/>
  <c r="EF51" i="21"/>
  <c r="EF253" i="21"/>
  <c r="EF147" i="21"/>
  <c r="EF59" i="21"/>
  <c r="EF129" i="21"/>
  <c r="EF240" i="21"/>
  <c r="EF268" i="21"/>
  <c r="EF103" i="21"/>
  <c r="EF18" i="21"/>
  <c r="EF135" i="21"/>
  <c r="EF188" i="21"/>
  <c r="EF238" i="21"/>
  <c r="EF122" i="21"/>
  <c r="EF17" i="21"/>
  <c r="EF141" i="21"/>
  <c r="EF115" i="21"/>
  <c r="EF192" i="21"/>
  <c r="EF159" i="21"/>
  <c r="EF189" i="21"/>
  <c r="EF227" i="21"/>
  <c r="EF203" i="21"/>
  <c r="EF84" i="21"/>
  <c r="EF56" i="21"/>
  <c r="EF117" i="21"/>
  <c r="EF31" i="21"/>
  <c r="EF33" i="21"/>
  <c r="EF39" i="21"/>
  <c r="EF95" i="21"/>
  <c r="EF221" i="21"/>
  <c r="EF94" i="21"/>
  <c r="EF41" i="21"/>
  <c r="EF212" i="21"/>
  <c r="EF223" i="21"/>
  <c r="EF259" i="21"/>
  <c r="EF22" i="21"/>
  <c r="EF181" i="21"/>
  <c r="EF86" i="21"/>
  <c r="EF23" i="21"/>
  <c r="EF10" i="21"/>
  <c r="EF134" i="21"/>
  <c r="EF182" i="21"/>
  <c r="EF317" i="21"/>
  <c r="EF105" i="21"/>
  <c r="EF202" i="21"/>
  <c r="EF92" i="21"/>
  <c r="EF37" i="21"/>
  <c r="EF53" i="21"/>
  <c r="EF187" i="21"/>
  <c r="EF313" i="21"/>
  <c r="EF306" i="21"/>
  <c r="EF89" i="21"/>
  <c r="EF287" i="21"/>
  <c r="EF14" i="21"/>
  <c r="EF72" i="21"/>
  <c r="EF150" i="21"/>
  <c r="EF230" i="21"/>
  <c r="EF162" i="21"/>
  <c r="EF305" i="21"/>
  <c r="EF270" i="21"/>
  <c r="EF49" i="21"/>
  <c r="EF310" i="21"/>
  <c r="EF300" i="21"/>
  <c r="EF104" i="21"/>
  <c r="EF161" i="21"/>
  <c r="EF199" i="21"/>
  <c r="EF35" i="21"/>
  <c r="EF258" i="21"/>
  <c r="EF160" i="21"/>
  <c r="EF25" i="21"/>
  <c r="EF123" i="21"/>
  <c r="EF28" i="21"/>
  <c r="EF98" i="21"/>
  <c r="EF29" i="21"/>
  <c r="EF36" i="21"/>
  <c r="EF112" i="21"/>
  <c r="EF256" i="21"/>
  <c r="EF96" i="21"/>
  <c r="EF130" i="21"/>
  <c r="EF207" i="21"/>
  <c r="EF116" i="21"/>
  <c r="EF286" i="21"/>
  <c r="EF196" i="21"/>
  <c r="EF277" i="21"/>
  <c r="EF179" i="21"/>
  <c r="EF208" i="21"/>
  <c r="EF260" i="21"/>
  <c r="EF100" i="21"/>
  <c r="EF125" i="21"/>
  <c r="EF294" i="21"/>
  <c r="EF64" i="21"/>
  <c r="EF237" i="21"/>
  <c r="EF152" i="21"/>
  <c r="EF110" i="21"/>
  <c r="EF254" i="21"/>
  <c r="EF226" i="21"/>
  <c r="EF80" i="21"/>
  <c r="EF219" i="21"/>
  <c r="EF21" i="21"/>
  <c r="EF145" i="21"/>
  <c r="EF48" i="21"/>
  <c r="EF38" i="21"/>
  <c r="EF242" i="21"/>
  <c r="EF176" i="21"/>
  <c r="EF71" i="21"/>
  <c r="EF174" i="21"/>
  <c r="EF272" i="21"/>
  <c r="EF118" i="21"/>
  <c r="EF61" i="21"/>
  <c r="EF206" i="21"/>
  <c r="EF215" i="21"/>
  <c r="EF133" i="21"/>
  <c r="EF251" i="21"/>
  <c r="EF19" i="21"/>
  <c r="EF158" i="21"/>
  <c r="EF191" i="21"/>
  <c r="EF109" i="21"/>
  <c r="EF243" i="21"/>
  <c r="EF225" i="21"/>
  <c r="EF163" i="21"/>
  <c r="EF169" i="21"/>
  <c r="EF296" i="21"/>
  <c r="EF34" i="21"/>
  <c r="EF216" i="21"/>
  <c r="EF47" i="21"/>
  <c r="EF87" i="21"/>
  <c r="EF90" i="21"/>
  <c r="EF12" i="21"/>
  <c r="EF167" i="21"/>
  <c r="EF228" i="21"/>
  <c r="EF177" i="21"/>
  <c r="EF190" i="21"/>
  <c r="EF276" i="21"/>
  <c r="EF44" i="21"/>
  <c r="EF114" i="21"/>
  <c r="EF194" i="21"/>
  <c r="EF273" i="21"/>
  <c r="EF54" i="21"/>
  <c r="EF148" i="21"/>
  <c r="EF299" i="21"/>
  <c r="EF172" i="21"/>
  <c r="EF293" i="21"/>
  <c r="EF217" i="21"/>
  <c r="EF50" i="21"/>
  <c r="EF60" i="21"/>
  <c r="EF210" i="21"/>
  <c r="EF102" i="21"/>
  <c r="EF185" i="21"/>
  <c r="EF211" i="21"/>
  <c r="EF284" i="21"/>
  <c r="EF15" i="21"/>
  <c r="EF142" i="21"/>
  <c r="EF200" i="21"/>
  <c r="EF88" i="21"/>
  <c r="EF170" i="21"/>
  <c r="EF32" i="21"/>
  <c r="EF255" i="21"/>
  <c r="EF266" i="21"/>
  <c r="EF101" i="21"/>
  <c r="EF136" i="21"/>
  <c r="EF298" i="21"/>
  <c r="EF30" i="21"/>
  <c r="EF204" i="21"/>
  <c r="EF248" i="21"/>
  <c r="EF205" i="21"/>
  <c r="EF295" i="21"/>
  <c r="EF43" i="21"/>
  <c r="EF113" i="21"/>
  <c r="EF245" i="21"/>
  <c r="EF79" i="21"/>
  <c r="EF288" i="21"/>
  <c r="EF249" i="21"/>
  <c r="EF149" i="21"/>
  <c r="EF137" i="21"/>
  <c r="EF278" i="21"/>
  <c r="EF20" i="21"/>
  <c r="EF77" i="21"/>
  <c r="EF195" i="21"/>
  <c r="EF198" i="21"/>
  <c r="EF235" i="21"/>
  <c r="EF315" i="21"/>
  <c r="EF52" i="21"/>
  <c r="EF26" i="21"/>
  <c r="EF97" i="21"/>
  <c r="EF291" i="21"/>
  <c r="EF58" i="21"/>
  <c r="EF289" i="21"/>
  <c r="EF282" i="21"/>
  <c r="EF250" i="21"/>
  <c r="EF213" i="21"/>
  <c r="EF275" i="21"/>
  <c r="EF67" i="21"/>
  <c r="EF57" i="21"/>
  <c r="EF307" i="21"/>
  <c r="EF146" i="21"/>
  <c r="EF127" i="21"/>
  <c r="EF232" i="21"/>
  <c r="EF128" i="21"/>
  <c r="EF131" i="21"/>
  <c r="EF257" i="21"/>
  <c r="EF247" i="21"/>
  <c r="EF197" i="21"/>
  <c r="EF236" i="21"/>
  <c r="EF214" i="21"/>
  <c r="EF68" i="21"/>
  <c r="EF314" i="21"/>
  <c r="EF234" i="21"/>
  <c r="EF63" i="21"/>
  <c r="EF304" i="21"/>
  <c r="EF157" i="21"/>
  <c r="EF267" i="21"/>
  <c r="EF155" i="21"/>
  <c r="EF281" i="21"/>
  <c r="EF311" i="21"/>
  <c r="EF108" i="21"/>
  <c r="EF224" i="21"/>
  <c r="EF144" i="21"/>
  <c r="EF280" i="21"/>
  <c r="EF132" i="21"/>
  <c r="EF269" i="21"/>
  <c r="EF69" i="21"/>
  <c r="EF168" i="21"/>
  <c r="EF153" i="21"/>
  <c r="EF263" i="21"/>
  <c r="EF261" i="21"/>
  <c r="EF239" i="21"/>
  <c r="EF164" i="21"/>
  <c r="EF252" i="21"/>
  <c r="EF156" i="21"/>
  <c r="EF301" i="21"/>
  <c r="EF143" i="21"/>
  <c r="EF231" i="21"/>
  <c r="EF151" i="21"/>
  <c r="EF308" i="21"/>
  <c r="EF65" i="21"/>
  <c r="EF178" i="21"/>
  <c r="EF218" i="21"/>
  <c r="EF139" i="21"/>
  <c r="EF265" i="21"/>
  <c r="EF73" i="21"/>
  <c r="EF222" i="21"/>
  <c r="EF246" i="21"/>
  <c r="EF302" i="21"/>
  <c r="KE18" i="21"/>
  <c r="KE94" i="21"/>
  <c r="KE99" i="21"/>
  <c r="KE100" i="21"/>
  <c r="KE37" i="21"/>
  <c r="KE11" i="21"/>
  <c r="KE115" i="21"/>
  <c r="KE60" i="21"/>
  <c r="KE20" i="21"/>
  <c r="KE34" i="21"/>
  <c r="KE36" i="21"/>
  <c r="KE57" i="21"/>
  <c r="KE208" i="21"/>
  <c r="KE173" i="21"/>
  <c r="KE59" i="21"/>
  <c r="KE93" i="21"/>
  <c r="KE73" i="21"/>
  <c r="KE83" i="21"/>
  <c r="KE242" i="21"/>
  <c r="KE232" i="21"/>
  <c r="KE231" i="21"/>
  <c r="KE302" i="21"/>
  <c r="KE298" i="21"/>
  <c r="KE200" i="21"/>
  <c r="KE162" i="21"/>
  <c r="KE309" i="21"/>
  <c r="KE12" i="21"/>
  <c r="KE109" i="21"/>
  <c r="KE176" i="21"/>
  <c r="KE234" i="21"/>
  <c r="KE270" i="21"/>
  <c r="KE38" i="21"/>
  <c r="KE205" i="21"/>
  <c r="KE185" i="21"/>
  <c r="KE263" i="21"/>
  <c r="KE106" i="21"/>
  <c r="KE123" i="21"/>
  <c r="KE150" i="21"/>
  <c r="KE140" i="21"/>
  <c r="KE292" i="21"/>
  <c r="KE97" i="21"/>
  <c r="KE126" i="21"/>
  <c r="KE144" i="21"/>
  <c r="KE230" i="21"/>
  <c r="KE23" i="21"/>
  <c r="KE64" i="21"/>
  <c r="KE219" i="21"/>
  <c r="KE283" i="21"/>
  <c r="KE122" i="21"/>
  <c r="KE125" i="21"/>
  <c r="KE179" i="21"/>
  <c r="KE157" i="21"/>
  <c r="KE285" i="21"/>
  <c r="KE61" i="21"/>
  <c r="KE33" i="21"/>
  <c r="KE32" i="21"/>
  <c r="KE246" i="21"/>
  <c r="KE303" i="21"/>
  <c r="KE276" i="21"/>
  <c r="KE65" i="21"/>
  <c r="KE251" i="21"/>
  <c r="KE306" i="21"/>
  <c r="KE227" i="21"/>
  <c r="KE75" i="21"/>
  <c r="KE76" i="21"/>
  <c r="KE294" i="21"/>
  <c r="KE307" i="21"/>
  <c r="KE253" i="21"/>
  <c r="KE197" i="21"/>
  <c r="KE78" i="21"/>
  <c r="KE111" i="21"/>
  <c r="KE136" i="21"/>
  <c r="KE288" i="21"/>
  <c r="KE26" i="21"/>
  <c r="KE39" i="21"/>
  <c r="KE80" i="21"/>
  <c r="KE259" i="21"/>
  <c r="KE152" i="21"/>
  <c r="KE247" i="21"/>
  <c r="KE218" i="21"/>
  <c r="KE193" i="21"/>
  <c r="KE161" i="21"/>
  <c r="KE301" i="21"/>
  <c r="KE22" i="21"/>
  <c r="KE188" i="21"/>
  <c r="KE171" i="21"/>
  <c r="KE299" i="21"/>
  <c r="KE66" i="21"/>
  <c r="KE113" i="21"/>
  <c r="KE204" i="21"/>
  <c r="KE163" i="21"/>
  <c r="KE317" i="21"/>
  <c r="KE7" i="21"/>
  <c r="KE48" i="21"/>
  <c r="KE203" i="21"/>
  <c r="KE281" i="21"/>
  <c r="KE28" i="21"/>
  <c r="KE77" i="21"/>
  <c r="KE168" i="21"/>
  <c r="KE315" i="21"/>
  <c r="KE223" i="21"/>
  <c r="KE84" i="21"/>
  <c r="KE119" i="21"/>
  <c r="KE137" i="21"/>
  <c r="KE289" i="21"/>
  <c r="KE41" i="21"/>
  <c r="KE88" i="21"/>
  <c r="KE300" i="21"/>
  <c r="KE167" i="21"/>
  <c r="KE69" i="21"/>
  <c r="KE70" i="21"/>
  <c r="KE255" i="21"/>
  <c r="KE305" i="21"/>
  <c r="KE245" i="21"/>
  <c r="KE187" i="21"/>
  <c r="KE43" i="21"/>
  <c r="KE104" i="21"/>
  <c r="KE240" i="21"/>
  <c r="KE183" i="21"/>
  <c r="KE91" i="21"/>
  <c r="KE118" i="21"/>
  <c r="KE143" i="21"/>
  <c r="KE229" i="21"/>
  <c r="KE58" i="21"/>
  <c r="KE53" i="21"/>
  <c r="KE310" i="21"/>
  <c r="KE42" i="21"/>
  <c r="KE316" i="21"/>
  <c r="KE103" i="21"/>
  <c r="KE287" i="21"/>
  <c r="KE81" i="21"/>
  <c r="KE304" i="21"/>
  <c r="KE261" i="21"/>
  <c r="KE132" i="21"/>
  <c r="KE244" i="21"/>
  <c r="KE295" i="21"/>
  <c r="KE45" i="21"/>
  <c r="KE314" i="21"/>
  <c r="KE264" i="21"/>
  <c r="KE46" i="21"/>
  <c r="KE211" i="21"/>
  <c r="KE149" i="21"/>
  <c r="KE27" i="21"/>
  <c r="KE210" i="21"/>
  <c r="KE71" i="21"/>
  <c r="KE139" i="21"/>
  <c r="KE284" i="21"/>
  <c r="KE156" i="21"/>
  <c r="KE170" i="21"/>
  <c r="KE89" i="21"/>
  <c r="KE233" i="21"/>
  <c r="KE40" i="21"/>
  <c r="KE280" i="21"/>
  <c r="KE35" i="21"/>
  <c r="KE86" i="21"/>
  <c r="KE212" i="21"/>
  <c r="KE6" i="21"/>
  <c r="KE186" i="21"/>
  <c r="KE267" i="21"/>
  <c r="KE190" i="21"/>
  <c r="KE217" i="21"/>
  <c r="KE282" i="21"/>
  <c r="KE74" i="21"/>
  <c r="KE8" i="21"/>
  <c r="KE172" i="21"/>
  <c r="KE166" i="21"/>
  <c r="KE51" i="21"/>
  <c r="KE130" i="21"/>
  <c r="KE250" i="21"/>
  <c r="KE215" i="21"/>
  <c r="KE213" i="21"/>
  <c r="KE226" i="21"/>
  <c r="KE95" i="21"/>
  <c r="KE286" i="21"/>
  <c r="KE85" i="21"/>
  <c r="KE142" i="21"/>
  <c r="KE44" i="21"/>
  <c r="KE241" i="21"/>
  <c r="KE52" i="21"/>
  <c r="KE254" i="21"/>
  <c r="KE159" i="21"/>
  <c r="KE102" i="21"/>
  <c r="KE192" i="21"/>
  <c r="KE199" i="21"/>
  <c r="KE9" i="21"/>
  <c r="KE108" i="21"/>
  <c r="KE243" i="21"/>
  <c r="KE256" i="21"/>
  <c r="KE10" i="21"/>
  <c r="KE110" i="21"/>
  <c r="KE72" i="21"/>
  <c r="KE313" i="21"/>
  <c r="KE274" i="21"/>
  <c r="KE221" i="21"/>
  <c r="KE181" i="21"/>
  <c r="KE297" i="21"/>
  <c r="KE258" i="21"/>
  <c r="KE279" i="21"/>
  <c r="KE30" i="21"/>
  <c r="KE178" i="21"/>
  <c r="KE29" i="21"/>
  <c r="KE87" i="21"/>
  <c r="KE268" i="21"/>
  <c r="KE96" i="21"/>
  <c r="KE175" i="21"/>
  <c r="KE55" i="21"/>
  <c r="KE135" i="21"/>
  <c r="KE154" i="21"/>
  <c r="KE278" i="21"/>
  <c r="KE169" i="21"/>
  <c r="KE239" i="21"/>
  <c r="KE194" i="21"/>
  <c r="KE184" i="21"/>
  <c r="KE155" i="21"/>
  <c r="KE296" i="21"/>
  <c r="KE21" i="21"/>
  <c r="KE54" i="21"/>
  <c r="KE134" i="21"/>
  <c r="KE308" i="21"/>
  <c r="KE228" i="21"/>
  <c r="KE14" i="21"/>
  <c r="KE148" i="21"/>
  <c r="KE180" i="21"/>
  <c r="KE177" i="21"/>
  <c r="KE195" i="21"/>
  <c r="KE262" i="21"/>
  <c r="KE198" i="21"/>
  <c r="KE271" i="21"/>
  <c r="KE201" i="21"/>
  <c r="KE79" i="21"/>
  <c r="KE225" i="21"/>
  <c r="KE15" i="21"/>
  <c r="KE206" i="21"/>
  <c r="KE165" i="21"/>
  <c r="KE90" i="21"/>
  <c r="KE128" i="21"/>
  <c r="KE237" i="21"/>
  <c r="KE277" i="21"/>
  <c r="KE117" i="21"/>
  <c r="KE158" i="21"/>
  <c r="KE222" i="21"/>
  <c r="KE291" i="21"/>
  <c r="KE191" i="21"/>
  <c r="KE25" i="21"/>
  <c r="KE160" i="21"/>
  <c r="KE120" i="21"/>
  <c r="KE68" i="21"/>
  <c r="KE127" i="21"/>
  <c r="KE273" i="21"/>
  <c r="KE189" i="21"/>
  <c r="KE266" i="21"/>
  <c r="KE116" i="21"/>
  <c r="KE24" i="21"/>
  <c r="KE275" i="21"/>
  <c r="KE214" i="21"/>
  <c r="KE107" i="21"/>
  <c r="KE145" i="21"/>
  <c r="KE67" i="21"/>
  <c r="KE129" i="21"/>
  <c r="KE82" i="21"/>
  <c r="KE151" i="21"/>
  <c r="KE293" i="21"/>
  <c r="KE101" i="21"/>
  <c r="KE257" i="21"/>
  <c r="KE98" i="21"/>
  <c r="KE209" i="21"/>
  <c r="KE216" i="21"/>
  <c r="KE121" i="21"/>
  <c r="KE196" i="21"/>
  <c r="KE62" i="21"/>
  <c r="KE92" i="21"/>
  <c r="KE236" i="21"/>
  <c r="KE114" i="21"/>
  <c r="KE138" i="21"/>
  <c r="KE252" i="21"/>
  <c r="KE112" i="21"/>
  <c r="KE174" i="21"/>
  <c r="KE49" i="21"/>
  <c r="KE141" i="21"/>
  <c r="KE50" i="21"/>
  <c r="KE311" i="21"/>
  <c r="KE17" i="21"/>
  <c r="KE146" i="21"/>
  <c r="KE235" i="21"/>
  <c r="KE147" i="21"/>
  <c r="KE105" i="21"/>
  <c r="KE153" i="21"/>
  <c r="KE272" i="21"/>
  <c r="KE182" i="21"/>
  <c r="KE265" i="21"/>
  <c r="KE31" i="21"/>
  <c r="KE238" i="21"/>
  <c r="KE133" i="21"/>
  <c r="KE248" i="21"/>
  <c r="KE13" i="21"/>
  <c r="KE312" i="21"/>
  <c r="KE269" i="21"/>
  <c r="KE124" i="21"/>
  <c r="KE131" i="21"/>
  <c r="KE290" i="21"/>
  <c r="KE47" i="21"/>
  <c r="KE224" i="21"/>
  <c r="KE164" i="21"/>
  <c r="KE202" i="21"/>
  <c r="KE249" i="21"/>
  <c r="KE56" i="21"/>
  <c r="KE220" i="21"/>
  <c r="KE19" i="21"/>
  <c r="KE63" i="21"/>
  <c r="KE207" i="21"/>
  <c r="KE16" i="21"/>
  <c r="KE260" i="21"/>
  <c r="NV39" i="21"/>
  <c r="NZ39" i="21" s="1"/>
  <c r="NV55" i="21"/>
  <c r="NV72" i="21"/>
  <c r="NV8" i="21"/>
  <c r="NV7" i="21"/>
  <c r="NZ7" i="21" s="1"/>
  <c r="NV23" i="21"/>
  <c r="NV165" i="21"/>
  <c r="NV45" i="21"/>
  <c r="NV217" i="21"/>
  <c r="NV205" i="21"/>
  <c r="NV208" i="21"/>
  <c r="NV77" i="21"/>
  <c r="NV98" i="21"/>
  <c r="NZ98" i="21" s="1"/>
  <c r="NV127" i="21"/>
  <c r="NV248" i="21"/>
  <c r="NV253" i="21"/>
  <c r="NV25" i="21"/>
  <c r="NZ25" i="21" s="1"/>
  <c r="NV105" i="21"/>
  <c r="NZ105" i="21" s="1"/>
  <c r="NV307" i="21"/>
  <c r="NV286" i="21"/>
  <c r="NV88" i="21"/>
  <c r="NZ88" i="21" s="1"/>
  <c r="NV69" i="21"/>
  <c r="NV119" i="21"/>
  <c r="NV139" i="21"/>
  <c r="NV306" i="21"/>
  <c r="NV99" i="21"/>
  <c r="NZ99" i="21" s="1"/>
  <c r="NV82" i="21"/>
  <c r="NV215" i="21"/>
  <c r="NV291" i="21"/>
  <c r="NZ291" i="21" s="1"/>
  <c r="NV157" i="21"/>
  <c r="NV120" i="21"/>
  <c r="NV129" i="21"/>
  <c r="NV213" i="21"/>
  <c r="NV280" i="21"/>
  <c r="NV20" i="21"/>
  <c r="NV177" i="21"/>
  <c r="NV145" i="21"/>
  <c r="NV312" i="21"/>
  <c r="NV78" i="21"/>
  <c r="NV87" i="21"/>
  <c r="NV167" i="21"/>
  <c r="NV227" i="21"/>
  <c r="NV265" i="21"/>
  <c r="NV56" i="21"/>
  <c r="NV125" i="21"/>
  <c r="NV279" i="21"/>
  <c r="NV76" i="21"/>
  <c r="NZ76" i="21" s="1"/>
  <c r="NV247" i="21"/>
  <c r="NV250" i="21"/>
  <c r="NV136" i="21"/>
  <c r="NV66" i="21"/>
  <c r="NV179" i="21"/>
  <c r="NZ179" i="21" s="1"/>
  <c r="NV191" i="21"/>
  <c r="NV263" i="21"/>
  <c r="NV29" i="21"/>
  <c r="NV156" i="21"/>
  <c r="NZ156" i="21" s="1"/>
  <c r="NV226" i="21"/>
  <c r="NV269" i="21"/>
  <c r="NV89" i="21"/>
  <c r="NZ89" i="21" s="1"/>
  <c r="NV90" i="21"/>
  <c r="NV115" i="21"/>
  <c r="NV314" i="21"/>
  <c r="NV170" i="21"/>
  <c r="NV233" i="21"/>
  <c r="NV311" i="21"/>
  <c r="NV107" i="21"/>
  <c r="NV102" i="21"/>
  <c r="NV73" i="21"/>
  <c r="NV236" i="21"/>
  <c r="NV17" i="21"/>
  <c r="NZ17" i="21" s="1"/>
  <c r="NV6" i="21"/>
  <c r="NZ6" i="21" s="1"/>
  <c r="NV85" i="21"/>
  <c r="NV237" i="21"/>
  <c r="NV242" i="21"/>
  <c r="NV301" i="21"/>
  <c r="NV48" i="21"/>
  <c r="NZ48" i="21" s="1"/>
  <c r="NV26" i="21"/>
  <c r="NZ26" i="21" s="1"/>
  <c r="NV35" i="21"/>
  <c r="NZ35" i="21" s="1"/>
  <c r="NV11" i="21"/>
  <c r="NZ11" i="21" s="1"/>
  <c r="NV255" i="21"/>
  <c r="NV271" i="21"/>
  <c r="NV15" i="21"/>
  <c r="NV114" i="21"/>
  <c r="NV294" i="21"/>
  <c r="NV296" i="21"/>
  <c r="NV30" i="21"/>
  <c r="NV21" i="21"/>
  <c r="NV152" i="21"/>
  <c r="NV225" i="21"/>
  <c r="NV261" i="21"/>
  <c r="NZ261" i="21" s="1"/>
  <c r="NV207" i="21"/>
  <c r="NV49" i="21"/>
  <c r="NV290" i="21"/>
  <c r="NV70" i="21"/>
  <c r="NZ70" i="21" s="1"/>
  <c r="NV243" i="21"/>
  <c r="NZ243" i="21" s="1"/>
  <c r="NV173" i="21"/>
  <c r="NV147" i="21"/>
  <c r="NV283" i="21"/>
  <c r="NV61" i="21"/>
  <c r="NV111" i="21"/>
  <c r="NV144" i="21"/>
  <c r="NV272" i="21"/>
  <c r="NZ272" i="21" s="1"/>
  <c r="NV50" i="21"/>
  <c r="NZ50" i="21" s="1"/>
  <c r="NV219" i="21"/>
  <c r="NV214" i="21"/>
  <c r="NV241" i="21"/>
  <c r="NV58" i="21"/>
  <c r="NV80" i="21"/>
  <c r="NV204" i="21"/>
  <c r="NZ204" i="21" s="1"/>
  <c r="NV203" i="21"/>
  <c r="NZ203" i="21" s="1"/>
  <c r="NV257" i="21"/>
  <c r="NV168" i="21"/>
  <c r="NV74" i="21"/>
  <c r="NV57" i="21"/>
  <c r="NV117" i="21"/>
  <c r="NZ117" i="21" s="1"/>
  <c r="NV277" i="21"/>
  <c r="NZ277" i="21" s="1"/>
  <c r="NV9" i="21"/>
  <c r="NZ9" i="21" s="1"/>
  <c r="NV101" i="21"/>
  <c r="NZ101" i="21" s="1"/>
  <c r="NV220" i="21"/>
  <c r="NZ220" i="21" s="1"/>
  <c r="NV249" i="21"/>
  <c r="NV95" i="21"/>
  <c r="NV41" i="21"/>
  <c r="NZ41" i="21" s="1"/>
  <c r="NV252" i="21"/>
  <c r="NV18" i="21"/>
  <c r="NZ18" i="21" s="1"/>
  <c r="NV96" i="21"/>
  <c r="NZ96" i="21" s="1"/>
  <c r="NV161" i="21"/>
  <c r="NV159" i="21"/>
  <c r="NV299" i="21"/>
  <c r="NV14" i="21"/>
  <c r="NV54" i="21"/>
  <c r="NZ54" i="21" s="1"/>
  <c r="NV195" i="21"/>
  <c r="NV259" i="21"/>
  <c r="NV275" i="21"/>
  <c r="NV19" i="21"/>
  <c r="NV162" i="21"/>
  <c r="NV116" i="21"/>
  <c r="NV216" i="21"/>
  <c r="NV16" i="21"/>
  <c r="NV183" i="21"/>
  <c r="NV196" i="21"/>
  <c r="NZ196" i="21" s="1"/>
  <c r="NV174" i="21"/>
  <c r="NV47" i="21"/>
  <c r="NZ47" i="21" s="1"/>
  <c r="NV154" i="21"/>
  <c r="NZ154" i="21" s="1"/>
  <c r="NV298" i="21"/>
  <c r="NZ298" i="21" s="1"/>
  <c r="NV182" i="21"/>
  <c r="NV51" i="21"/>
  <c r="NZ51" i="21" s="1"/>
  <c r="NV103" i="21"/>
  <c r="NV163" i="21"/>
  <c r="NV108" i="21"/>
  <c r="NV42" i="21"/>
  <c r="NZ42" i="21" s="1"/>
  <c r="NV180" i="21"/>
  <c r="NV188" i="21"/>
  <c r="NV295" i="21"/>
  <c r="NV153" i="21"/>
  <c r="NV206" i="21"/>
  <c r="NV304" i="21"/>
  <c r="NV68" i="21"/>
  <c r="NZ68" i="21" s="1"/>
  <c r="NV151" i="21"/>
  <c r="NV143" i="21"/>
  <c r="NV158" i="21"/>
  <c r="NV62" i="21"/>
  <c r="NV36" i="21"/>
  <c r="NV97" i="21"/>
  <c r="NV209" i="21"/>
  <c r="NV310" i="21"/>
  <c r="NZ310" i="21" s="1"/>
  <c r="NV22" i="21"/>
  <c r="NZ22" i="21" s="1"/>
  <c r="NV13" i="21"/>
  <c r="NV134" i="21"/>
  <c r="NV302" i="21"/>
  <c r="NV317" i="21"/>
  <c r="NV64" i="21"/>
  <c r="NV222" i="21"/>
  <c r="NV92" i="21"/>
  <c r="NV192" i="21"/>
  <c r="NV79" i="21"/>
  <c r="NV211" i="21"/>
  <c r="NV198" i="21"/>
  <c r="NV264" i="21"/>
  <c r="NV31" i="21"/>
  <c r="NV94" i="21"/>
  <c r="NV258" i="21"/>
  <c r="NV234" i="21"/>
  <c r="NV172" i="21"/>
  <c r="NZ172" i="21" s="1"/>
  <c r="NV189" i="21"/>
  <c r="NV166" i="21"/>
  <c r="NV59" i="21"/>
  <c r="NZ59" i="21" s="1"/>
  <c r="NV186" i="21"/>
  <c r="NV229" i="21"/>
  <c r="NV293" i="21"/>
  <c r="NV210" i="21"/>
  <c r="NV86" i="21"/>
  <c r="NV81" i="21"/>
  <c r="NV230" i="21"/>
  <c r="NV268" i="21"/>
  <c r="NV37" i="21"/>
  <c r="NV110" i="21"/>
  <c r="NV34" i="21"/>
  <c r="NV53" i="21"/>
  <c r="NV141" i="21"/>
  <c r="NV169" i="21"/>
  <c r="NV149" i="21"/>
  <c r="NV176" i="21"/>
  <c r="NV100" i="21"/>
  <c r="NV24" i="21"/>
  <c r="NV121" i="21"/>
  <c r="NV44" i="21"/>
  <c r="NZ44" i="21" s="1"/>
  <c r="NV193" i="21"/>
  <c r="NV235" i="21"/>
  <c r="NV300" i="21"/>
  <c r="NV267" i="21"/>
  <c r="NV106" i="21"/>
  <c r="NV251" i="21"/>
  <c r="NZ251" i="21" s="1"/>
  <c r="NV83" i="21"/>
  <c r="NV315" i="21"/>
  <c r="NV137" i="21"/>
  <c r="NV142" i="21"/>
  <c r="NV130" i="21"/>
  <c r="NV150" i="21"/>
  <c r="NV46" i="21"/>
  <c r="NV140" i="21"/>
  <c r="NV287" i="21"/>
  <c r="NV266" i="21"/>
  <c r="NV10" i="21"/>
  <c r="NZ10" i="21" s="1"/>
  <c r="NV256" i="21"/>
  <c r="NV181" i="21"/>
  <c r="NV313" i="21"/>
  <c r="NV184" i="21"/>
  <c r="NV284" i="21"/>
  <c r="NZ284" i="21" s="1"/>
  <c r="NV109" i="21"/>
  <c r="NZ109" i="21" s="1"/>
  <c r="NV288" i="21"/>
  <c r="NV126" i="21"/>
  <c r="NV278" i="21"/>
  <c r="NV254" i="21"/>
  <c r="NZ254" i="21" s="1"/>
  <c r="NV292" i="21"/>
  <c r="NV171" i="21"/>
  <c r="NV285" i="21"/>
  <c r="NZ285" i="21" s="1"/>
  <c r="NV67" i="21"/>
  <c r="NV221" i="21"/>
  <c r="NV160" i="21"/>
  <c r="NZ160" i="21" s="1"/>
  <c r="NV282" i="21"/>
  <c r="NV202" i="21"/>
  <c r="NV276" i="21"/>
  <c r="NV84" i="21"/>
  <c r="NV316" i="21"/>
  <c r="NV93" i="21"/>
  <c r="NV270" i="21"/>
  <c r="NV71" i="21"/>
  <c r="NZ71" i="21" s="1"/>
  <c r="NV231" i="21"/>
  <c r="NV65" i="21"/>
  <c r="NZ65" i="21" s="1"/>
  <c r="NV32" i="21"/>
  <c r="NZ32" i="21" s="1"/>
  <c r="NV27" i="21"/>
  <c r="NV124" i="21"/>
  <c r="NV75" i="21"/>
  <c r="NZ75" i="21" s="1"/>
  <c r="NV122" i="21"/>
  <c r="NV274" i="21"/>
  <c r="NZ274" i="21" s="1"/>
  <c r="NV175" i="21"/>
  <c r="NV262" i="21"/>
  <c r="NV297" i="21"/>
  <c r="NV239" i="21"/>
  <c r="NV244" i="21"/>
  <c r="NZ244" i="21" s="1"/>
  <c r="NV200" i="21"/>
  <c r="NV112" i="21"/>
  <c r="NV246" i="21"/>
  <c r="NV178" i="21"/>
  <c r="NV104" i="21"/>
  <c r="NV155" i="21"/>
  <c r="NV238" i="21"/>
  <c r="NZ238" i="21" s="1"/>
  <c r="NV43" i="21"/>
  <c r="NV194" i="21"/>
  <c r="NZ194" i="21" s="1"/>
  <c r="NV232" i="21"/>
  <c r="NV289" i="21"/>
  <c r="NV123" i="21"/>
  <c r="NV212" i="21"/>
  <c r="NV133" i="21"/>
  <c r="NV113" i="21"/>
  <c r="NV187" i="21"/>
  <c r="NV164" i="21"/>
  <c r="NV240" i="21"/>
  <c r="NZ240" i="21" s="1"/>
  <c r="NV12" i="21"/>
  <c r="NV218" i="21"/>
  <c r="NV190" i="21"/>
  <c r="NV281" i="21"/>
  <c r="NV28" i="21"/>
  <c r="NV146" i="21"/>
  <c r="NV118" i="21"/>
  <c r="NV148" i="21"/>
  <c r="NV185" i="21"/>
  <c r="NZ185" i="21" s="1"/>
  <c r="NV260" i="21"/>
  <c r="NZ260" i="21" s="1"/>
  <c r="NV38" i="21"/>
  <c r="NV303" i="21"/>
  <c r="NV128" i="21"/>
  <c r="NV245" i="21"/>
  <c r="NV52" i="21"/>
  <c r="NZ52" i="21" s="1"/>
  <c r="NV228" i="21"/>
  <c r="NZ228" i="21" s="1"/>
  <c r="NV138" i="21"/>
  <c r="NZ138" i="21" s="1"/>
  <c r="NV273" i="21"/>
  <c r="NV197" i="21"/>
  <c r="NV223" i="21"/>
  <c r="NV60" i="21"/>
  <c r="NV305" i="21"/>
  <c r="NV40" i="21"/>
  <c r="NZ40" i="21" s="1"/>
  <c r="NV131" i="21"/>
  <c r="NZ131" i="21" s="1"/>
  <c r="NV33" i="21"/>
  <c r="NV199" i="21"/>
  <c r="NV201" i="21"/>
  <c r="NV309" i="21"/>
  <c r="NV91" i="21"/>
  <c r="NV308" i="21"/>
  <c r="NV135" i="21"/>
  <c r="NV224" i="21"/>
  <c r="NV63" i="21"/>
  <c r="NZ63" i="21" s="1"/>
  <c r="NV132" i="21"/>
  <c r="MM84" i="21"/>
  <c r="MM55" i="21"/>
  <c r="MM96" i="21"/>
  <c r="MM223" i="21"/>
  <c r="MM198" i="21"/>
  <c r="MM194" i="21"/>
  <c r="MQ194" i="21" s="1"/>
  <c r="MM76" i="21"/>
  <c r="MQ76" i="21" s="1"/>
  <c r="MM39" i="21"/>
  <c r="MM174" i="21"/>
  <c r="MM90" i="21"/>
  <c r="MQ90" i="21" s="1"/>
  <c r="MM131" i="21"/>
  <c r="MM263" i="21"/>
  <c r="MM54" i="21"/>
  <c r="MQ54" i="21" s="1"/>
  <c r="MM199" i="21"/>
  <c r="MQ199" i="21" s="1"/>
  <c r="MM88" i="21"/>
  <c r="MQ88" i="21" s="1"/>
  <c r="MM100" i="21"/>
  <c r="MQ100" i="21" s="1"/>
  <c r="MM109" i="21"/>
  <c r="MM281" i="21"/>
  <c r="MQ281" i="21" s="1"/>
  <c r="MM23" i="21"/>
  <c r="MM220" i="21"/>
  <c r="MM121" i="21"/>
  <c r="MQ121" i="21" s="1"/>
  <c r="MM147" i="21"/>
  <c r="MQ147" i="21" s="1"/>
  <c r="MM286" i="21"/>
  <c r="MQ286" i="21" s="1"/>
  <c r="MM38" i="21"/>
  <c r="MM36" i="21"/>
  <c r="MM35" i="21"/>
  <c r="MM65" i="21"/>
  <c r="MM146" i="21"/>
  <c r="MM230" i="21"/>
  <c r="MQ230" i="21" s="1"/>
  <c r="MM260" i="21"/>
  <c r="MQ260" i="21" s="1"/>
  <c r="MM62" i="21"/>
  <c r="MQ62" i="21" s="1"/>
  <c r="MM40" i="21"/>
  <c r="MM183" i="21"/>
  <c r="MQ183" i="21" s="1"/>
  <c r="MM191" i="21"/>
  <c r="MM261" i="21"/>
  <c r="MM168" i="21"/>
  <c r="MM122" i="21"/>
  <c r="MM250" i="21"/>
  <c r="MQ250" i="21" s="1"/>
  <c r="MM248" i="21"/>
  <c r="MQ248" i="21" s="1"/>
  <c r="MM56" i="21"/>
  <c r="MQ56" i="21" s="1"/>
  <c r="MM224" i="21"/>
  <c r="MM217" i="21"/>
  <c r="MM289" i="21"/>
  <c r="MM53" i="21"/>
  <c r="MQ53" i="21" s="1"/>
  <c r="MM79" i="21"/>
  <c r="MM169" i="21"/>
  <c r="MQ169" i="21" s="1"/>
  <c r="MM294" i="21"/>
  <c r="MQ294" i="21" s="1"/>
  <c r="MM277" i="21"/>
  <c r="MM37" i="21"/>
  <c r="MM102" i="21"/>
  <c r="MM229" i="21"/>
  <c r="MQ229" i="21" s="1"/>
  <c r="MM204" i="21"/>
  <c r="MM202" i="21"/>
  <c r="MM45" i="21"/>
  <c r="MQ45" i="21" s="1"/>
  <c r="MM28" i="21"/>
  <c r="MQ28" i="21" s="1"/>
  <c r="MM25" i="21"/>
  <c r="MM93" i="21"/>
  <c r="MM173" i="21"/>
  <c r="MM273" i="21"/>
  <c r="MM134" i="21"/>
  <c r="MM288" i="21"/>
  <c r="MQ288" i="21" s="1"/>
  <c r="MM241" i="21"/>
  <c r="MM218" i="21"/>
  <c r="MQ218" i="21" s="1"/>
  <c r="MM13" i="21"/>
  <c r="MM68" i="21"/>
  <c r="MM92" i="21"/>
  <c r="MQ92" i="21" s="1"/>
  <c r="MM10" i="21"/>
  <c r="MM188" i="21"/>
  <c r="MM317" i="21"/>
  <c r="MM106" i="21"/>
  <c r="MQ106" i="21" s="1"/>
  <c r="MM136" i="21"/>
  <c r="MQ136" i="21" s="1"/>
  <c r="MM125" i="21"/>
  <c r="MM283" i="21"/>
  <c r="MM127" i="21"/>
  <c r="MM231" i="21"/>
  <c r="MM132" i="21"/>
  <c r="MM195" i="21"/>
  <c r="MQ195" i="21" s="1"/>
  <c r="MM77" i="21"/>
  <c r="MQ77" i="21" s="1"/>
  <c r="MM154" i="21"/>
  <c r="MQ154" i="21" s="1"/>
  <c r="MM166" i="21"/>
  <c r="MM141" i="21"/>
  <c r="MM269" i="21"/>
  <c r="MM150" i="21"/>
  <c r="MM8" i="21"/>
  <c r="MM299" i="21"/>
  <c r="MM156" i="21"/>
  <c r="MQ156" i="21" s="1"/>
  <c r="MM219" i="21"/>
  <c r="MQ219" i="21" s="1"/>
  <c r="MM87" i="21"/>
  <c r="MM179" i="21"/>
  <c r="MM313" i="21"/>
  <c r="MM293" i="21"/>
  <c r="MQ293" i="21" s="1"/>
  <c r="MM61" i="21"/>
  <c r="MQ61" i="21" s="1"/>
  <c r="MM59" i="21"/>
  <c r="MQ59" i="21" s="1"/>
  <c r="MM89" i="21"/>
  <c r="MQ89" i="21" s="1"/>
  <c r="MM200" i="21"/>
  <c r="MQ200" i="21" s="1"/>
  <c r="MM246" i="21"/>
  <c r="MQ246" i="21" s="1"/>
  <c r="MM284" i="21"/>
  <c r="MM113" i="21"/>
  <c r="MM205" i="21"/>
  <c r="MQ205" i="21" s="1"/>
  <c r="MM116" i="21"/>
  <c r="MQ116" i="21" s="1"/>
  <c r="MM312" i="21"/>
  <c r="MQ312" i="21" s="1"/>
  <c r="MM7" i="21"/>
  <c r="MQ7" i="21" s="1"/>
  <c r="MM145" i="21"/>
  <c r="MQ145" i="21" s="1"/>
  <c r="MM74" i="21"/>
  <c r="MQ74" i="21" s="1"/>
  <c r="MM115" i="21"/>
  <c r="MM249" i="21"/>
  <c r="MM69" i="21"/>
  <c r="MQ69" i="21" s="1"/>
  <c r="MM11" i="21"/>
  <c r="MQ11" i="21" s="1"/>
  <c r="MM41" i="21"/>
  <c r="MM112" i="21"/>
  <c r="MQ112" i="21" s="1"/>
  <c r="MM190" i="21"/>
  <c r="MQ190" i="21" s="1"/>
  <c r="MM275" i="21"/>
  <c r="MQ275" i="21" s="1"/>
  <c r="MM20" i="21"/>
  <c r="MM162" i="21"/>
  <c r="MM82" i="21"/>
  <c r="MM123" i="21"/>
  <c r="MM256" i="21"/>
  <c r="MQ256" i="21" s="1"/>
  <c r="MM126" i="21"/>
  <c r="MQ126" i="21" s="1"/>
  <c r="MM105" i="21"/>
  <c r="MQ105" i="21" s="1"/>
  <c r="MM26" i="21"/>
  <c r="MQ26" i="21" s="1"/>
  <c r="MM214" i="21"/>
  <c r="MM233" i="21"/>
  <c r="MQ233" i="21" s="1"/>
  <c r="MM63" i="21"/>
  <c r="MM97" i="21"/>
  <c r="MM24" i="21"/>
  <c r="MM143" i="21"/>
  <c r="MQ143" i="21" s="1"/>
  <c r="MM172" i="21"/>
  <c r="MQ172" i="21" s="1"/>
  <c r="MM247" i="21"/>
  <c r="MQ247" i="21" s="1"/>
  <c r="MM99" i="21"/>
  <c r="MM208" i="21"/>
  <c r="MM51" i="21"/>
  <c r="MM177" i="21"/>
  <c r="MQ177" i="21" s="1"/>
  <c r="MM276" i="21"/>
  <c r="MQ276" i="21" s="1"/>
  <c r="MM95" i="21"/>
  <c r="MQ95" i="21" s="1"/>
  <c r="MM108" i="21"/>
  <c r="MQ108" i="21" s="1"/>
  <c r="MM167" i="21"/>
  <c r="MM42" i="21"/>
  <c r="MM184" i="21"/>
  <c r="MM30" i="21"/>
  <c r="MM152" i="21"/>
  <c r="MM149" i="21"/>
  <c r="MQ149" i="21" s="1"/>
  <c r="MM50" i="21"/>
  <c r="MQ50" i="21" s="1"/>
  <c r="MM124" i="21"/>
  <c r="MQ124" i="21" s="1"/>
  <c r="MM161" i="21"/>
  <c r="MQ161" i="21" s="1"/>
  <c r="MM209" i="21"/>
  <c r="MM196" i="21"/>
  <c r="MM57" i="21"/>
  <c r="MQ57" i="21" s="1"/>
  <c r="MM309" i="21"/>
  <c r="MM255" i="21"/>
  <c r="MM72" i="21"/>
  <c r="MQ72" i="21" s="1"/>
  <c r="MM267" i="21"/>
  <c r="MQ267" i="21" s="1"/>
  <c r="MM16" i="21"/>
  <c r="MQ16" i="21" s="1"/>
  <c r="MM164" i="21"/>
  <c r="MM34" i="21"/>
  <c r="MM234" i="21"/>
  <c r="MQ234" i="21" s="1"/>
  <c r="MM52" i="21"/>
  <c r="MQ52" i="21" s="1"/>
  <c r="MM12" i="21"/>
  <c r="MQ12" i="21" s="1"/>
  <c r="MM160" i="21"/>
  <c r="MQ160" i="21" s="1"/>
  <c r="MM253" i="21"/>
  <c r="MQ253" i="21" s="1"/>
  <c r="MM302" i="21"/>
  <c r="MM186" i="21"/>
  <c r="MM128" i="21"/>
  <c r="MQ128" i="21" s="1"/>
  <c r="MM296" i="21"/>
  <c r="MM70" i="21"/>
  <c r="MM153" i="21"/>
  <c r="MQ153" i="21" s="1"/>
  <c r="MM311" i="21"/>
  <c r="MQ311" i="21" s="1"/>
  <c r="MM22" i="21"/>
  <c r="MQ22" i="21" s="1"/>
  <c r="MM310" i="21"/>
  <c r="MM171" i="21"/>
  <c r="MM203" i="21"/>
  <c r="MM9" i="21"/>
  <c r="MM157" i="21"/>
  <c r="MQ157" i="21" s="1"/>
  <c r="MM80" i="21"/>
  <c r="MQ80" i="21" s="1"/>
  <c r="MM303" i="21"/>
  <c r="MQ303" i="21" s="1"/>
  <c r="MM114" i="21"/>
  <c r="MQ114" i="21" s="1"/>
  <c r="MM278" i="21"/>
  <c r="MM98" i="21"/>
  <c r="MM67" i="21"/>
  <c r="MQ67" i="21" s="1"/>
  <c r="MM119" i="21"/>
  <c r="MM235" i="21"/>
  <c r="MM86" i="21"/>
  <c r="MQ86" i="21" s="1"/>
  <c r="MM251" i="21"/>
  <c r="MM262" i="21"/>
  <c r="MQ262" i="21" s="1"/>
  <c r="MM75" i="21"/>
  <c r="MM118" i="21"/>
  <c r="MM236" i="21"/>
  <c r="MM48" i="21"/>
  <c r="MM129" i="21"/>
  <c r="MM237" i="21"/>
  <c r="MM27" i="21"/>
  <c r="MQ27" i="21" s="1"/>
  <c r="MM66" i="21"/>
  <c r="MQ66" i="21" s="1"/>
  <c r="MM257" i="21"/>
  <c r="MM252" i="21"/>
  <c r="MM73" i="21"/>
  <c r="MM295" i="21"/>
  <c r="MQ295" i="21" s="1"/>
  <c r="MM17" i="21"/>
  <c r="MM165" i="21"/>
  <c r="MM21" i="21"/>
  <c r="MQ21" i="21" s="1"/>
  <c r="MM245" i="21"/>
  <c r="MQ245" i="21" s="1"/>
  <c r="MM210" i="21"/>
  <c r="MM130" i="21"/>
  <c r="MM101" i="21"/>
  <c r="MM254" i="21"/>
  <c r="MM71" i="21"/>
  <c r="MM170" i="21"/>
  <c r="MQ170" i="21" s="1"/>
  <c r="MM211" i="21"/>
  <c r="MQ211" i="21" s="1"/>
  <c r="MM144" i="21"/>
  <c r="MQ144" i="21" s="1"/>
  <c r="MM222" i="21"/>
  <c r="MM290" i="21"/>
  <c r="MM137" i="21"/>
  <c r="MM175" i="21"/>
  <c r="MM301" i="21"/>
  <c r="MM91" i="21"/>
  <c r="MQ91" i="21" s="1"/>
  <c r="MM176" i="21"/>
  <c r="MQ176" i="21" s="1"/>
  <c r="MM140" i="21"/>
  <c r="MQ140" i="21" s="1"/>
  <c r="MM316" i="21"/>
  <c r="MM103" i="21"/>
  <c r="MM18" i="21"/>
  <c r="MM225" i="21"/>
  <c r="MM81" i="21"/>
  <c r="MM314" i="21"/>
  <c r="MM193" i="21"/>
  <c r="MQ193" i="21" s="1"/>
  <c r="MM297" i="21"/>
  <c r="MQ297" i="21" s="1"/>
  <c r="MM32" i="21"/>
  <c r="MM212" i="21"/>
  <c r="MM282" i="21"/>
  <c r="MQ282" i="21" s="1"/>
  <c r="MM259" i="21"/>
  <c r="MM192" i="21"/>
  <c r="MM304" i="21"/>
  <c r="MM258" i="21"/>
  <c r="MM266" i="21"/>
  <c r="MQ266" i="21" s="1"/>
  <c r="MM226" i="21"/>
  <c r="MM46" i="21"/>
  <c r="MM49" i="21"/>
  <c r="MQ49" i="21" s="1"/>
  <c r="MM298" i="21"/>
  <c r="MM285" i="21"/>
  <c r="MM180" i="21"/>
  <c r="MM135" i="21"/>
  <c r="MQ135" i="21" s="1"/>
  <c r="MM216" i="21"/>
  <c r="MQ216" i="21" s="1"/>
  <c r="MM265" i="21"/>
  <c r="MM279" i="21"/>
  <c r="MM107" i="21"/>
  <c r="MM306" i="21"/>
  <c r="MM227" i="21"/>
  <c r="MQ227" i="21" s="1"/>
  <c r="MM110" i="21"/>
  <c r="MQ110" i="21" s="1"/>
  <c r="MM232" i="21"/>
  <c r="MQ232" i="21" s="1"/>
  <c r="MM47" i="21"/>
  <c r="MM94" i="21"/>
  <c r="MQ94" i="21" s="1"/>
  <c r="MM240" i="21"/>
  <c r="MM274" i="21"/>
  <c r="MM64" i="21"/>
  <c r="MM264" i="21"/>
  <c r="MM270" i="21"/>
  <c r="MQ270" i="21" s="1"/>
  <c r="MM151" i="21"/>
  <c r="MQ151" i="21" s="1"/>
  <c r="MM242" i="21"/>
  <c r="MQ242" i="21" s="1"/>
  <c r="MM187" i="21"/>
  <c r="MM287" i="21"/>
  <c r="MQ287" i="21" s="1"/>
  <c r="MM163" i="21"/>
  <c r="MM239" i="21"/>
  <c r="MM78" i="21"/>
  <c r="MQ78" i="21" s="1"/>
  <c r="MM291" i="21"/>
  <c r="MQ291" i="21" s="1"/>
  <c r="MM315" i="21"/>
  <c r="MM60" i="21"/>
  <c r="MQ60" i="21" s="1"/>
  <c r="MM181" i="21"/>
  <c r="MM271" i="21"/>
  <c r="MM14" i="21"/>
  <c r="MQ14" i="21" s="1"/>
  <c r="MM307" i="21"/>
  <c r="MM280" i="21"/>
  <c r="MM215" i="21"/>
  <c r="MQ215" i="21" s="1"/>
  <c r="MM139" i="21"/>
  <c r="MQ139" i="21" s="1"/>
  <c r="MM33" i="21"/>
  <c r="MQ33" i="21" s="1"/>
  <c r="MM185" i="21"/>
  <c r="MM292" i="21"/>
  <c r="MM178" i="21"/>
  <c r="MM148" i="21"/>
  <c r="MM6" i="21"/>
  <c r="MM120" i="21"/>
  <c r="MQ120" i="21" s="1"/>
  <c r="MM155" i="21"/>
  <c r="MM300" i="21"/>
  <c r="MQ300" i="21" s="1"/>
  <c r="MM19" i="21"/>
  <c r="MQ19" i="21" s="1"/>
  <c r="MM58" i="21"/>
  <c r="MM197" i="21"/>
  <c r="MQ197" i="21" s="1"/>
  <c r="MM244" i="21"/>
  <c r="MQ244" i="21" s="1"/>
  <c r="MM201" i="21"/>
  <c r="MM142" i="21"/>
  <c r="MQ142" i="21" s="1"/>
  <c r="MM238" i="21"/>
  <c r="MQ238" i="21" s="1"/>
  <c r="MM104" i="21"/>
  <c r="MQ104" i="21" s="1"/>
  <c r="MM43" i="21"/>
  <c r="MM159" i="21"/>
  <c r="MM268" i="21"/>
  <c r="MM44" i="21"/>
  <c r="MQ44" i="21" s="1"/>
  <c r="MM207" i="21"/>
  <c r="MQ207" i="21" s="1"/>
  <c r="MM272" i="21"/>
  <c r="MQ272" i="21" s="1"/>
  <c r="MM111" i="21"/>
  <c r="MQ111" i="21" s="1"/>
  <c r="MM228" i="21"/>
  <c r="MQ228" i="21" s="1"/>
  <c r="MM29" i="21"/>
  <c r="MM85" i="21"/>
  <c r="MM158" i="21"/>
  <c r="MM117" i="21"/>
  <c r="MM31" i="21"/>
  <c r="MM213" i="21"/>
  <c r="MM221" i="21"/>
  <c r="MM189" i="21"/>
  <c r="MQ189" i="21" s="1"/>
  <c r="MM243" i="21"/>
  <c r="MM83" i="21"/>
  <c r="MM138" i="21"/>
  <c r="MM133" i="21"/>
  <c r="MM308" i="21"/>
  <c r="MQ308" i="21" s="1"/>
  <c r="MM206" i="21"/>
  <c r="MM182" i="21"/>
  <c r="MQ182" i="21" s="1"/>
  <c r="MM305" i="21"/>
  <c r="MQ305" i="21" s="1"/>
  <c r="MM15" i="21"/>
  <c r="FO112" i="21"/>
  <c r="FO107" i="21"/>
  <c r="FO118" i="21"/>
  <c r="FO257" i="21"/>
  <c r="FO66" i="21"/>
  <c r="FS66" i="21" s="1"/>
  <c r="FO10" i="21"/>
  <c r="FO60" i="21"/>
  <c r="FS60" i="21" s="1"/>
  <c r="FO232" i="21"/>
  <c r="FO250" i="21"/>
  <c r="FS250" i="21" s="1"/>
  <c r="FO168" i="21"/>
  <c r="FO223" i="21"/>
  <c r="FO204" i="21"/>
  <c r="FO159" i="21"/>
  <c r="FS159" i="21" s="1"/>
  <c r="FO269" i="21"/>
  <c r="FS269" i="21" s="1"/>
  <c r="FO81" i="21"/>
  <c r="FS81" i="21" s="1"/>
  <c r="FO216" i="21"/>
  <c r="FO288" i="21"/>
  <c r="FO305" i="21"/>
  <c r="FO27" i="21"/>
  <c r="FO61" i="21"/>
  <c r="FO286" i="21"/>
  <c r="FO222" i="21"/>
  <c r="FS222" i="21" s="1"/>
  <c r="FO98" i="21"/>
  <c r="FS98" i="21" s="1"/>
  <c r="FO233" i="21"/>
  <c r="FO150" i="21"/>
  <c r="FO306" i="21"/>
  <c r="FO35" i="21"/>
  <c r="FO69" i="21"/>
  <c r="FS69" i="21" s="1"/>
  <c r="FO186" i="21"/>
  <c r="FS186" i="21" s="1"/>
  <c r="FO230" i="21"/>
  <c r="FS230" i="21" s="1"/>
  <c r="FO29" i="21"/>
  <c r="FS29" i="21" s="1"/>
  <c r="FO129" i="21"/>
  <c r="FO120" i="21"/>
  <c r="FS120" i="21" s="1"/>
  <c r="FO126" i="21"/>
  <c r="FO272" i="21"/>
  <c r="FS272" i="21" s="1"/>
  <c r="FO20" i="21"/>
  <c r="FO225" i="21"/>
  <c r="FS225" i="21" s="1"/>
  <c r="FO173" i="21"/>
  <c r="FO311" i="21"/>
  <c r="FS311" i="21" s="1"/>
  <c r="FO192" i="21"/>
  <c r="FS192" i="21" s="1"/>
  <c r="FO54" i="21"/>
  <c r="FO77" i="21"/>
  <c r="FO194" i="21"/>
  <c r="FS194" i="21" s="1"/>
  <c r="FO240" i="21"/>
  <c r="FO18" i="21"/>
  <c r="FO68" i="21"/>
  <c r="FS68" i="21" s="1"/>
  <c r="FO255" i="21"/>
  <c r="FS255" i="21" s="1"/>
  <c r="FO265" i="21"/>
  <c r="FO275" i="21"/>
  <c r="FO59" i="21"/>
  <c r="FO238" i="21"/>
  <c r="FO167" i="21"/>
  <c r="FO277" i="21"/>
  <c r="FO263" i="21"/>
  <c r="FS263" i="21" s="1"/>
  <c r="FO252" i="21"/>
  <c r="FS252" i="21" s="1"/>
  <c r="FO215" i="21"/>
  <c r="FO246" i="21"/>
  <c r="FO51" i="21"/>
  <c r="FO260" i="21"/>
  <c r="FO87" i="21"/>
  <c r="FS87" i="21" s="1"/>
  <c r="FO181" i="21"/>
  <c r="FO261" i="21"/>
  <c r="FS261" i="21" s="1"/>
  <c r="FO91" i="21"/>
  <c r="FS91" i="21" s="1"/>
  <c r="FO134" i="21"/>
  <c r="FO313" i="21"/>
  <c r="FS313" i="21" s="1"/>
  <c r="FO46" i="21"/>
  <c r="FO147" i="21"/>
  <c r="FO287" i="21"/>
  <c r="FO88" i="21"/>
  <c r="FS88" i="21" s="1"/>
  <c r="FO12" i="21"/>
  <c r="FO185" i="21"/>
  <c r="FS185" i="21" s="1"/>
  <c r="FO174" i="21"/>
  <c r="FS174" i="21" s="1"/>
  <c r="FO245" i="21"/>
  <c r="FO106" i="21"/>
  <c r="FO84" i="21"/>
  <c r="FO153" i="21"/>
  <c r="FO268" i="21"/>
  <c r="FS268" i="21" s="1"/>
  <c r="FO70" i="21"/>
  <c r="FS70" i="21" s="1"/>
  <c r="FO130" i="21"/>
  <c r="FS130" i="21" s="1"/>
  <c r="FO149" i="21"/>
  <c r="FS149" i="21" s="1"/>
  <c r="FO279" i="21"/>
  <c r="FO17" i="21"/>
  <c r="FO83" i="21"/>
  <c r="FO109" i="21"/>
  <c r="FO191" i="21"/>
  <c r="FO301" i="21"/>
  <c r="FS301" i="21" s="1"/>
  <c r="FO82" i="21"/>
  <c r="FS82" i="21" s="1"/>
  <c r="FO182" i="21"/>
  <c r="FO62" i="21"/>
  <c r="FO212" i="21"/>
  <c r="FO262" i="21"/>
  <c r="FS262" i="21" s="1"/>
  <c r="FO37" i="21"/>
  <c r="FS37" i="21" s="1"/>
  <c r="FO289" i="21"/>
  <c r="FS289" i="21" s="1"/>
  <c r="FO135" i="21"/>
  <c r="FO226" i="21"/>
  <c r="FS226" i="21" s="1"/>
  <c r="FO304" i="21"/>
  <c r="FO104" i="21"/>
  <c r="FO281" i="21"/>
  <c r="FO264" i="21"/>
  <c r="FO50" i="21"/>
  <c r="FS50" i="21" s="1"/>
  <c r="FO92" i="21"/>
  <c r="FO273" i="21"/>
  <c r="FS273" i="21" s="1"/>
  <c r="FO309" i="21"/>
  <c r="FS309" i="21" s="1"/>
  <c r="FO34" i="21"/>
  <c r="FS34" i="21" s="1"/>
  <c r="FO219" i="21"/>
  <c r="FO270" i="21"/>
  <c r="FO315" i="21"/>
  <c r="FS315" i="21" s="1"/>
  <c r="FO161" i="21"/>
  <c r="FS161" i="21" s="1"/>
  <c r="FO48" i="21"/>
  <c r="FO156" i="21"/>
  <c r="FS156" i="21" s="1"/>
  <c r="FO231" i="21"/>
  <c r="FS231" i="21" s="1"/>
  <c r="FO235" i="21"/>
  <c r="FS235" i="21" s="1"/>
  <c r="FO139" i="21"/>
  <c r="FO209" i="21"/>
  <c r="FO177" i="21"/>
  <c r="FO228" i="21"/>
  <c r="FO208" i="21"/>
  <c r="FS208" i="21" s="1"/>
  <c r="FO282" i="21"/>
  <c r="FS282" i="21" s="1"/>
  <c r="FO16" i="21"/>
  <c r="FS16" i="21" s="1"/>
  <c r="FO127" i="21"/>
  <c r="FO190" i="21"/>
  <c r="FS190" i="21" s="1"/>
  <c r="FO162" i="21"/>
  <c r="FS162" i="21" s="1"/>
  <c r="FO137" i="21"/>
  <c r="FO189" i="21"/>
  <c r="FO297" i="21"/>
  <c r="FO207" i="21"/>
  <c r="FS207" i="21" s="1"/>
  <c r="FO146" i="21"/>
  <c r="FS146" i="21" s="1"/>
  <c r="FO142" i="21"/>
  <c r="FO314" i="21"/>
  <c r="FO266" i="21"/>
  <c r="FO171" i="21"/>
  <c r="FS171" i="21" s="1"/>
  <c r="FO199" i="21"/>
  <c r="FO44" i="21"/>
  <c r="FO211" i="21"/>
  <c r="FS211" i="21" s="1"/>
  <c r="FO113" i="21"/>
  <c r="FS113" i="21" s="1"/>
  <c r="FO218" i="21"/>
  <c r="FO299" i="21"/>
  <c r="FO22" i="21"/>
  <c r="FO115" i="21"/>
  <c r="FO248" i="21"/>
  <c r="FS248" i="21" s="1"/>
  <c r="FO158" i="21"/>
  <c r="FS158" i="21" s="1"/>
  <c r="FO307" i="21"/>
  <c r="FS307" i="21" s="1"/>
  <c r="FO41" i="21"/>
  <c r="FS41" i="21" s="1"/>
  <c r="FO40" i="21"/>
  <c r="FO79" i="21"/>
  <c r="FO90" i="21"/>
  <c r="FO102" i="21"/>
  <c r="FO229" i="21"/>
  <c r="FO114" i="21"/>
  <c r="FO217" i="21"/>
  <c r="FS217" i="21" s="1"/>
  <c r="FO145" i="21"/>
  <c r="FS145" i="21" s="1"/>
  <c r="FO237" i="21"/>
  <c r="FO151" i="21"/>
  <c r="FO21" i="21"/>
  <c r="FO71" i="21"/>
  <c r="FO85" i="21"/>
  <c r="FO271" i="21"/>
  <c r="FO72" i="21"/>
  <c r="FO201" i="21"/>
  <c r="FS201" i="21" s="1"/>
  <c r="FO302" i="21"/>
  <c r="FS302" i="21" s="1"/>
  <c r="FO31" i="21"/>
  <c r="FO138" i="21"/>
  <c r="FS138" i="21" s="1"/>
  <c r="FO203" i="21"/>
  <c r="FO236" i="21"/>
  <c r="FO143" i="21"/>
  <c r="FS143" i="21" s="1"/>
  <c r="FO136" i="21"/>
  <c r="FO198" i="21"/>
  <c r="FS198" i="21" s="1"/>
  <c r="FO227" i="21"/>
  <c r="FO100" i="21"/>
  <c r="FO295" i="21"/>
  <c r="FO58" i="21"/>
  <c r="FS58" i="21" s="1"/>
  <c r="FO108" i="21"/>
  <c r="FO312" i="21"/>
  <c r="FS312" i="21" s="1"/>
  <c r="FO55" i="21"/>
  <c r="FS55" i="21" s="1"/>
  <c r="FO205" i="21"/>
  <c r="FS205" i="21" s="1"/>
  <c r="FO258" i="21"/>
  <c r="FO128" i="21"/>
  <c r="FO193" i="21"/>
  <c r="FO253" i="21"/>
  <c r="FS253" i="21" s="1"/>
  <c r="FO178" i="21"/>
  <c r="FO28" i="21"/>
  <c r="FS28" i="21" s="1"/>
  <c r="FO202" i="21"/>
  <c r="FO303" i="21"/>
  <c r="FS303" i="21" s="1"/>
  <c r="FO36" i="21"/>
  <c r="FO116" i="21"/>
  <c r="FO276" i="21"/>
  <c r="FO33" i="21"/>
  <c r="FS33" i="21" s="1"/>
  <c r="FO125" i="21"/>
  <c r="FO317" i="21"/>
  <c r="FS317" i="21" s="1"/>
  <c r="FO52" i="21"/>
  <c r="FS52" i="21" s="1"/>
  <c r="FO133" i="21"/>
  <c r="FS133" i="21" s="1"/>
  <c r="FO296" i="21"/>
  <c r="FO15" i="21"/>
  <c r="FO63" i="21"/>
  <c r="FO141" i="21"/>
  <c r="FS141" i="21" s="1"/>
  <c r="FO249" i="21"/>
  <c r="FO56" i="21"/>
  <c r="FO124" i="21"/>
  <c r="FS124" i="21" s="1"/>
  <c r="FO280" i="21"/>
  <c r="FS280" i="21" s="1"/>
  <c r="FO95" i="21"/>
  <c r="FO172" i="21"/>
  <c r="FO251" i="21"/>
  <c r="FO294" i="21"/>
  <c r="FO39" i="21"/>
  <c r="FO292" i="21"/>
  <c r="FS292" i="21" s="1"/>
  <c r="FO163" i="21"/>
  <c r="FS163" i="21" s="1"/>
  <c r="FO290" i="21"/>
  <c r="FS290" i="21" s="1"/>
  <c r="FO291" i="21"/>
  <c r="FO11" i="21"/>
  <c r="FS11" i="21" s="1"/>
  <c r="FO45" i="21"/>
  <c r="FO170" i="21"/>
  <c r="FO206" i="21"/>
  <c r="FS206" i="21" s="1"/>
  <c r="FO8" i="21"/>
  <c r="FS8" i="21" s="1"/>
  <c r="FO65" i="21"/>
  <c r="FS65" i="21" s="1"/>
  <c r="FO148" i="21"/>
  <c r="FS148" i="21" s="1"/>
  <c r="FO154" i="21"/>
  <c r="FS154" i="21" s="1"/>
  <c r="FO256" i="21"/>
  <c r="FO316" i="21"/>
  <c r="FO26" i="21"/>
  <c r="FO224" i="21"/>
  <c r="FS224" i="21" s="1"/>
  <c r="FO25" i="21"/>
  <c r="FS25" i="21" s="1"/>
  <c r="FO110" i="21"/>
  <c r="FS110" i="21" s="1"/>
  <c r="FO184" i="21"/>
  <c r="FS184" i="21" s="1"/>
  <c r="FO93" i="21"/>
  <c r="FO122" i="21"/>
  <c r="FO180" i="21"/>
  <c r="FO220" i="21"/>
  <c r="FO49" i="21"/>
  <c r="FS49" i="21" s="1"/>
  <c r="FO239" i="21"/>
  <c r="FS239" i="21" s="1"/>
  <c r="FO176" i="21"/>
  <c r="FS176" i="21" s="1"/>
  <c r="FO267" i="21"/>
  <c r="FS267" i="21" s="1"/>
  <c r="FO7" i="21"/>
  <c r="FS7" i="21" s="1"/>
  <c r="FO210" i="21"/>
  <c r="FO165" i="21"/>
  <c r="FS165" i="21" s="1"/>
  <c r="FO24" i="21"/>
  <c r="FO160" i="21"/>
  <c r="FO105" i="21"/>
  <c r="FO42" i="21"/>
  <c r="FS42" i="21" s="1"/>
  <c r="FO86" i="21"/>
  <c r="FS86" i="21" s="1"/>
  <c r="FO221" i="21"/>
  <c r="FS221" i="21" s="1"/>
  <c r="FO196" i="21"/>
  <c r="FO166" i="21"/>
  <c r="FO30" i="21"/>
  <c r="FO76" i="21"/>
  <c r="FO298" i="21"/>
  <c r="FO14" i="21"/>
  <c r="FO187" i="21"/>
  <c r="FS187" i="21" s="1"/>
  <c r="FO97" i="21"/>
  <c r="FO241" i="21"/>
  <c r="FO96" i="21"/>
  <c r="FS96" i="21" s="1"/>
  <c r="FO213" i="21"/>
  <c r="FS213" i="21" s="1"/>
  <c r="FO310" i="21"/>
  <c r="FO121" i="21"/>
  <c r="FS121" i="21" s="1"/>
  <c r="FO278" i="21"/>
  <c r="FS278" i="21" s="1"/>
  <c r="FO43" i="21"/>
  <c r="FS43" i="21" s="1"/>
  <c r="FO123" i="21"/>
  <c r="FS123" i="21" s="1"/>
  <c r="FO164" i="21"/>
  <c r="FS164" i="21" s="1"/>
  <c r="FO73" i="21"/>
  <c r="FO169" i="21"/>
  <c r="FO243" i="21"/>
  <c r="FS243" i="21" s="1"/>
  <c r="FO144" i="21"/>
  <c r="FS144" i="21" s="1"/>
  <c r="FO103" i="21"/>
  <c r="FS103" i="21" s="1"/>
  <c r="FO244" i="21"/>
  <c r="FS244" i="21" s="1"/>
  <c r="FO179" i="21"/>
  <c r="FO259" i="21"/>
  <c r="FO13" i="21"/>
  <c r="FO78" i="21"/>
  <c r="FO6" i="21"/>
  <c r="FO117" i="21"/>
  <c r="FS117" i="21" s="1"/>
  <c r="FO254" i="21"/>
  <c r="FS254" i="21" s="1"/>
  <c r="FO23" i="21"/>
  <c r="FS23" i="21" s="1"/>
  <c r="FO152" i="21"/>
  <c r="FS152" i="21" s="1"/>
  <c r="FO285" i="21"/>
  <c r="FO131" i="21"/>
  <c r="FO247" i="21"/>
  <c r="FO19" i="21"/>
  <c r="FO188" i="21"/>
  <c r="FO89" i="21"/>
  <c r="FO197" i="21"/>
  <c r="FS197" i="21" s="1"/>
  <c r="FO195" i="21"/>
  <c r="FO175" i="21"/>
  <c r="FO9" i="21"/>
  <c r="FO293" i="21"/>
  <c r="FS293" i="21" s="1"/>
  <c r="FO283" i="21"/>
  <c r="FO242" i="21"/>
  <c r="FS242" i="21" s="1"/>
  <c r="FO284" i="21"/>
  <c r="FS284" i="21" s="1"/>
  <c r="FO64" i="21"/>
  <c r="FS64" i="21" s="1"/>
  <c r="FO308" i="21"/>
  <c r="FO38" i="21"/>
  <c r="FO75" i="21"/>
  <c r="FO74" i="21"/>
  <c r="FO57" i="21"/>
  <c r="FS57" i="21" s="1"/>
  <c r="FO119" i="21"/>
  <c r="FS119" i="21" s="1"/>
  <c r="FO140" i="21"/>
  <c r="FS140" i="21" s="1"/>
  <c r="FO80" i="21"/>
  <c r="FS80" i="21" s="1"/>
  <c r="FO53" i="21"/>
  <c r="FO99" i="21"/>
  <c r="FO47" i="21"/>
  <c r="FO101" i="21"/>
  <c r="FO155" i="21"/>
  <c r="FS155" i="21" s="1"/>
  <c r="FO67" i="21"/>
  <c r="FO94" i="21"/>
  <c r="FO274" i="21"/>
  <c r="FS274" i="21" s="1"/>
  <c r="FO111" i="21"/>
  <c r="FO132" i="21"/>
  <c r="FO183" i="21"/>
  <c r="FO157" i="21"/>
  <c r="FO200" i="21"/>
  <c r="FO234" i="21"/>
  <c r="FO32" i="21"/>
  <c r="FO300" i="21"/>
  <c r="FS300" i="21" s="1"/>
  <c r="FO214" i="21"/>
  <c r="FS214" i="21" s="1"/>
  <c r="BZ21" i="21"/>
  <c r="BZ108" i="21"/>
  <c r="BZ15" i="21"/>
  <c r="BZ22" i="21"/>
  <c r="BZ246" i="21"/>
  <c r="BZ317" i="21"/>
  <c r="BZ12" i="21"/>
  <c r="BZ274" i="21"/>
  <c r="BZ239" i="21"/>
  <c r="BZ203" i="21"/>
  <c r="BZ270" i="21"/>
  <c r="BZ158" i="21"/>
  <c r="BZ97" i="21"/>
  <c r="BZ78" i="21"/>
  <c r="BZ132" i="21"/>
  <c r="BZ39" i="21"/>
  <c r="BZ63" i="21"/>
  <c r="BZ58" i="21"/>
  <c r="BZ237" i="21"/>
  <c r="BZ280" i="21"/>
  <c r="BZ32" i="21"/>
  <c r="BZ56" i="21"/>
  <c r="BZ54" i="21"/>
  <c r="BZ308" i="21"/>
  <c r="BZ272" i="21"/>
  <c r="BZ67" i="21"/>
  <c r="BZ209" i="21"/>
  <c r="BZ112" i="21"/>
  <c r="BZ86" i="21"/>
  <c r="BZ140" i="21"/>
  <c r="BZ145" i="21"/>
  <c r="BZ19" i="21"/>
  <c r="BZ287" i="21"/>
  <c r="BZ247" i="21"/>
  <c r="BZ207" i="21"/>
  <c r="BZ286" i="21"/>
  <c r="BZ250" i="21"/>
  <c r="BZ118" i="21"/>
  <c r="BZ25" i="21"/>
  <c r="BZ103" i="21"/>
  <c r="BZ114" i="21"/>
  <c r="BZ200" i="21"/>
  <c r="BZ115" i="21"/>
  <c r="BZ29" i="21"/>
  <c r="BZ182" i="21"/>
  <c r="BZ167" i="21"/>
  <c r="BZ264" i="21"/>
  <c r="BZ284" i="21"/>
  <c r="BZ249" i="21"/>
  <c r="BZ197" i="21"/>
  <c r="BZ243" i="21"/>
  <c r="BZ9" i="21"/>
  <c r="BZ127" i="21"/>
  <c r="BZ236" i="21"/>
  <c r="BZ157" i="21"/>
  <c r="BZ279" i="21"/>
  <c r="BZ104" i="21"/>
  <c r="BZ11" i="21"/>
  <c r="BZ257" i="21"/>
  <c r="BZ126" i="21"/>
  <c r="BZ180" i="21"/>
  <c r="BZ51" i="21"/>
  <c r="BZ107" i="21"/>
  <c r="BZ294" i="21"/>
  <c r="BZ219" i="21"/>
  <c r="BZ277" i="21"/>
  <c r="BZ61" i="21"/>
  <c r="BZ166" i="21"/>
  <c r="BZ221" i="21"/>
  <c r="BZ220" i="21"/>
  <c r="BZ43" i="21"/>
  <c r="BZ189" i="21"/>
  <c r="BZ177" i="21"/>
  <c r="BZ233" i="21"/>
  <c r="BZ181" i="21"/>
  <c r="BZ232" i="21"/>
  <c r="BZ75" i="21"/>
  <c r="BZ244" i="21"/>
  <c r="BZ199" i="21"/>
  <c r="BZ301" i="21"/>
  <c r="BZ258" i="21"/>
  <c r="BZ134" i="21"/>
  <c r="BZ313" i="21"/>
  <c r="BZ311" i="21"/>
  <c r="BZ210" i="21"/>
  <c r="BZ159" i="21"/>
  <c r="BZ195" i="21"/>
  <c r="BZ256" i="21"/>
  <c r="BZ52" i="21"/>
  <c r="BZ147" i="21"/>
  <c r="BZ205" i="21"/>
  <c r="BZ212" i="21"/>
  <c r="BZ202" i="21"/>
  <c r="BZ31" i="21"/>
  <c r="BZ34" i="21"/>
  <c r="BZ273" i="21"/>
  <c r="BZ283" i="21"/>
  <c r="BZ84" i="21"/>
  <c r="BZ300" i="21"/>
  <c r="BZ89" i="21"/>
  <c r="BZ242" i="21"/>
  <c r="BZ121" i="21"/>
  <c r="BZ281" i="21"/>
  <c r="BZ295" i="21"/>
  <c r="BZ130" i="21"/>
  <c r="BZ165" i="21"/>
  <c r="BZ231" i="21"/>
  <c r="BZ307" i="21"/>
  <c r="BZ162" i="21"/>
  <c r="BZ45" i="21"/>
  <c r="BZ206" i="21"/>
  <c r="BZ179" i="21"/>
  <c r="BZ302" i="21"/>
  <c r="BZ76" i="21"/>
  <c r="BZ143" i="21"/>
  <c r="BZ10" i="21"/>
  <c r="BZ227" i="21"/>
  <c r="BZ293" i="21"/>
  <c r="BZ105" i="21"/>
  <c r="BZ214" i="21"/>
  <c r="BZ129" i="21"/>
  <c r="BZ251" i="21"/>
  <c r="BZ96" i="21"/>
  <c r="BZ64" i="21"/>
  <c r="BZ72" i="21"/>
  <c r="BZ66" i="21"/>
  <c r="BZ253" i="21"/>
  <c r="BZ296" i="21"/>
  <c r="BZ194" i="21"/>
  <c r="BZ146" i="21"/>
  <c r="BZ191" i="21"/>
  <c r="BZ248" i="21"/>
  <c r="BZ137" i="21"/>
  <c r="BZ175" i="21"/>
  <c r="BZ241" i="21"/>
  <c r="BZ172" i="21"/>
  <c r="BZ125" i="21"/>
  <c r="BZ204" i="21"/>
  <c r="BZ198" i="21"/>
  <c r="BZ235" i="21"/>
  <c r="BZ193" i="21"/>
  <c r="BZ260" i="21"/>
  <c r="BZ298" i="21"/>
  <c r="BZ73" i="21"/>
  <c r="BZ95" i="21"/>
  <c r="BZ49" i="21"/>
  <c r="BZ82" i="21"/>
  <c r="BZ168" i="21"/>
  <c r="BZ234" i="21"/>
  <c r="BZ117" i="21"/>
  <c r="BZ268" i="21"/>
  <c r="BZ282" i="21"/>
  <c r="BZ123" i="21"/>
  <c r="BZ120" i="21"/>
  <c r="BZ122" i="21"/>
  <c r="BZ208" i="21"/>
  <c r="BZ53" i="21"/>
  <c r="BZ87" i="21"/>
  <c r="BZ68" i="21"/>
  <c r="BZ174" i="21"/>
  <c r="BZ229" i="21"/>
  <c r="BZ224" i="21"/>
  <c r="BZ133" i="21"/>
  <c r="BZ305" i="21"/>
  <c r="BZ47" i="21"/>
  <c r="BZ196" i="21"/>
  <c r="BZ26" i="21"/>
  <c r="BZ201" i="21"/>
  <c r="BZ160" i="21"/>
  <c r="BZ24" i="21"/>
  <c r="BZ183" i="21"/>
  <c r="BZ288" i="21"/>
  <c r="BZ169" i="21"/>
  <c r="BZ138" i="21"/>
  <c r="BZ306" i="21"/>
  <c r="BZ99" i="21"/>
  <c r="BZ230" i="21"/>
  <c r="BZ276" i="21"/>
  <c r="BZ41" i="21"/>
  <c r="BZ80" i="21"/>
  <c r="BZ8" i="21"/>
  <c r="BZ136" i="21"/>
  <c r="BZ217" i="21"/>
  <c r="BZ228" i="21"/>
  <c r="BZ60" i="21"/>
  <c r="BZ37" i="21"/>
  <c r="BZ90" i="21"/>
  <c r="BZ218" i="21"/>
  <c r="BZ113" i="21"/>
  <c r="BZ192" i="21"/>
  <c r="BZ65" i="21"/>
  <c r="BZ215" i="21"/>
  <c r="BZ55" i="21"/>
  <c r="BZ265" i="21"/>
  <c r="BZ187" i="21"/>
  <c r="BZ20" i="21"/>
  <c r="BZ6" i="21"/>
  <c r="BZ261" i="21"/>
  <c r="BZ190" i="21"/>
  <c r="BZ309" i="21"/>
  <c r="BZ14" i="21"/>
  <c r="BZ252" i="21"/>
  <c r="BZ315" i="21"/>
  <c r="BZ109" i="21"/>
  <c r="BZ46" i="21"/>
  <c r="BZ18" i="21"/>
  <c r="BZ225" i="21"/>
  <c r="BZ83" i="21"/>
  <c r="BZ110" i="21"/>
  <c r="BZ297" i="21"/>
  <c r="BZ88" i="21"/>
  <c r="BZ144" i="21"/>
  <c r="BZ135" i="21"/>
  <c r="BZ106" i="21"/>
  <c r="BZ57" i="21"/>
  <c r="BZ263" i="21"/>
  <c r="BZ148" i="21"/>
  <c r="BZ50" i="21"/>
  <c r="BZ7" i="21"/>
  <c r="BZ173" i="21"/>
  <c r="BZ36" i="21"/>
  <c r="BZ171" i="21"/>
  <c r="BZ226" i="21"/>
  <c r="BZ292" i="21"/>
  <c r="BZ271" i="21"/>
  <c r="BZ267" i="21"/>
  <c r="BZ40" i="21"/>
  <c r="BZ289" i="21"/>
  <c r="BZ77" i="21"/>
  <c r="BZ238" i="21"/>
  <c r="BZ278" i="21"/>
  <c r="BZ254" i="21"/>
  <c r="BZ74" i="21"/>
  <c r="BZ170" i="21"/>
  <c r="BZ94" i="21"/>
  <c r="BZ178" i="21"/>
  <c r="BZ184" i="21"/>
  <c r="BZ69" i="21"/>
  <c r="BZ316" i="21"/>
  <c r="BZ188" i="21"/>
  <c r="BZ85" i="21"/>
  <c r="BZ35" i="21"/>
  <c r="BZ164" i="21"/>
  <c r="BZ176" i="21"/>
  <c r="BZ161" i="21"/>
  <c r="BZ141" i="21"/>
  <c r="BZ262" i="21"/>
  <c r="BZ153" i="21"/>
  <c r="BZ216" i="21"/>
  <c r="BZ149" i="21"/>
  <c r="BZ38" i="21"/>
  <c r="BZ266" i="21"/>
  <c r="BZ100" i="21"/>
  <c r="BZ91" i="21"/>
  <c r="BZ128" i="21"/>
  <c r="BZ163" i="21"/>
  <c r="BZ245" i="21"/>
  <c r="BZ222" i="21"/>
  <c r="BZ259" i="21"/>
  <c r="BZ71" i="21"/>
  <c r="BZ70" i="21"/>
  <c r="BZ285" i="21"/>
  <c r="BZ28" i="21"/>
  <c r="BZ92" i="21"/>
  <c r="BZ310" i="21"/>
  <c r="BZ299" i="21"/>
  <c r="BZ101" i="21"/>
  <c r="BZ314" i="21"/>
  <c r="BZ303" i="21"/>
  <c r="BZ240" i="21"/>
  <c r="BZ16" i="21"/>
  <c r="BZ119" i="21"/>
  <c r="BZ102" i="21"/>
  <c r="BZ291" i="21"/>
  <c r="BZ150" i="21"/>
  <c r="BZ116" i="21"/>
  <c r="BZ312" i="21"/>
  <c r="BZ139" i="21"/>
  <c r="BZ269" i="21"/>
  <c r="BZ124" i="21"/>
  <c r="BZ93" i="21"/>
  <c r="BZ98" i="21"/>
  <c r="BZ48" i="21"/>
  <c r="BZ131" i="21"/>
  <c r="BZ155" i="21"/>
  <c r="BZ304" i="21"/>
  <c r="BZ17" i="21"/>
  <c r="BZ27" i="21"/>
  <c r="BZ290" i="21"/>
  <c r="BZ275" i="21"/>
  <c r="BZ23" i="21"/>
  <c r="BZ13" i="21"/>
  <c r="BZ142" i="21"/>
  <c r="BZ33" i="21"/>
  <c r="BZ151" i="21"/>
  <c r="BZ154" i="21"/>
  <c r="BZ255" i="21"/>
  <c r="BZ81" i="21"/>
  <c r="BZ30" i="21"/>
  <c r="BZ59" i="21"/>
  <c r="BZ213" i="21"/>
  <c r="BZ79" i="21"/>
  <c r="BZ223" i="21"/>
  <c r="BZ211" i="21"/>
  <c r="BZ42" i="21"/>
  <c r="BZ44" i="21"/>
  <c r="BZ62" i="21"/>
  <c r="BZ111" i="21"/>
  <c r="BZ152" i="21"/>
  <c r="BZ185" i="21"/>
  <c r="BZ156" i="21"/>
  <c r="BZ186" i="21"/>
  <c r="IL74" i="21"/>
  <c r="IL172" i="21"/>
  <c r="IL182" i="21"/>
  <c r="IL161" i="21"/>
  <c r="IL243" i="21"/>
  <c r="IL47" i="21"/>
  <c r="IL41" i="21"/>
  <c r="IL235" i="21"/>
  <c r="IL197" i="21"/>
  <c r="IL230" i="21"/>
  <c r="IL14" i="21"/>
  <c r="IL129" i="21"/>
  <c r="IL68" i="21"/>
  <c r="IL142" i="21"/>
  <c r="IL300" i="21"/>
  <c r="IL298" i="21"/>
  <c r="IL46" i="21"/>
  <c r="IL141" i="21"/>
  <c r="IL173" i="21"/>
  <c r="IL35" i="21"/>
  <c r="IL70" i="21"/>
  <c r="IL261" i="21"/>
  <c r="IL20" i="21"/>
  <c r="IL82" i="21"/>
  <c r="IL188" i="21"/>
  <c r="IL28" i="21"/>
  <c r="IL148" i="21"/>
  <c r="IL268" i="21"/>
  <c r="IL66" i="21"/>
  <c r="IL91" i="21"/>
  <c r="IL12" i="21"/>
  <c r="IL61" i="21"/>
  <c r="IL137" i="21"/>
  <c r="IL278" i="21"/>
  <c r="IL257" i="21"/>
  <c r="IL88" i="21"/>
  <c r="IL83" i="21"/>
  <c r="IL44" i="21"/>
  <c r="IL297" i="21"/>
  <c r="IL273" i="21"/>
  <c r="IL6" i="21"/>
  <c r="IL123" i="21"/>
  <c r="IL216" i="21"/>
  <c r="IL186" i="21"/>
  <c r="IL316" i="21"/>
  <c r="IL59" i="21"/>
  <c r="IL9" i="21"/>
  <c r="IL101" i="21"/>
  <c r="IL192" i="21"/>
  <c r="IL254" i="21"/>
  <c r="IL276" i="21"/>
  <c r="IL201" i="21"/>
  <c r="IL231" i="21"/>
  <c r="IL43" i="21"/>
  <c r="IL205" i="21"/>
  <c r="IL208" i="21"/>
  <c r="IL232" i="21"/>
  <c r="IL72" i="21"/>
  <c r="IL96" i="21"/>
  <c r="IL167" i="21"/>
  <c r="IL135" i="21"/>
  <c r="IL264" i="21"/>
  <c r="IL95" i="21"/>
  <c r="IL90" i="21"/>
  <c r="IL65" i="21"/>
  <c r="IL26" i="21"/>
  <c r="IL62" i="21"/>
  <c r="IL237" i="21"/>
  <c r="IL242" i="21"/>
  <c r="IL23" i="21"/>
  <c r="IL32" i="21"/>
  <c r="IL108" i="21"/>
  <c r="IL204" i="21"/>
  <c r="IL305" i="21"/>
  <c r="IL164" i="21"/>
  <c r="IL25" i="21"/>
  <c r="IL117" i="21"/>
  <c r="IL270" i="21"/>
  <c r="IL256" i="21"/>
  <c r="IL19" i="21"/>
  <c r="IL158" i="21"/>
  <c r="IL198" i="21"/>
  <c r="IL223" i="21"/>
  <c r="IL218" i="21"/>
  <c r="IL76" i="21"/>
  <c r="IL150" i="21"/>
  <c r="IL301" i="21"/>
  <c r="IL64" i="21"/>
  <c r="IL8" i="21"/>
  <c r="IL84" i="21"/>
  <c r="IL194" i="21"/>
  <c r="IL302" i="21"/>
  <c r="IL31" i="21"/>
  <c r="IL166" i="21"/>
  <c r="IL93" i="21"/>
  <c r="IL191" i="21"/>
  <c r="IL253" i="21"/>
  <c r="IL69" i="21"/>
  <c r="IL42" i="21"/>
  <c r="IL45" i="21"/>
  <c r="IL87" i="21"/>
  <c r="IL147" i="21"/>
  <c r="IL285" i="21"/>
  <c r="IL307" i="21"/>
  <c r="IL104" i="21"/>
  <c r="IL121" i="21"/>
  <c r="IL209" i="21"/>
  <c r="IL151" i="21"/>
  <c r="IL310" i="21"/>
  <c r="IL53" i="21"/>
  <c r="IL18" i="21"/>
  <c r="IL54" i="21"/>
  <c r="IL225" i="21"/>
  <c r="IL234" i="21"/>
  <c r="IL155" i="21"/>
  <c r="IL149" i="21"/>
  <c r="IL102" i="21"/>
  <c r="IL240" i="21"/>
  <c r="IL247" i="21"/>
  <c r="IL163" i="21"/>
  <c r="IL286" i="21"/>
  <c r="IL262" i="21"/>
  <c r="IL29" i="21"/>
  <c r="IL80" i="21"/>
  <c r="IL165" i="21"/>
  <c r="IL127" i="21"/>
  <c r="IL263" i="21"/>
  <c r="IL11" i="21"/>
  <c r="IL105" i="21"/>
  <c r="IL159" i="21"/>
  <c r="IL222" i="21"/>
  <c r="IL210" i="21"/>
  <c r="IL272" i="21"/>
  <c r="IL241" i="21"/>
  <c r="IL236" i="21"/>
  <c r="IL309" i="21"/>
  <c r="IL58" i="21"/>
  <c r="IL219" i="21"/>
  <c r="IL308" i="21"/>
  <c r="IL75" i="21"/>
  <c r="IL287" i="21"/>
  <c r="IL132" i="21"/>
  <c r="IL113" i="21"/>
  <c r="IL22" i="21"/>
  <c r="IL125" i="21"/>
  <c r="IL288" i="21"/>
  <c r="IL187" i="21"/>
  <c r="IL233" i="21"/>
  <c r="IL38" i="21"/>
  <c r="IL214" i="21"/>
  <c r="IL212" i="21"/>
  <c r="IL227" i="21"/>
  <c r="IL124" i="21"/>
  <c r="IL33" i="21"/>
  <c r="IL116" i="21"/>
  <c r="IL215" i="21"/>
  <c r="IL259" i="21"/>
  <c r="IL97" i="21"/>
  <c r="IL112" i="21"/>
  <c r="IL206" i="21"/>
  <c r="IL143" i="21"/>
  <c r="IL265" i="21"/>
  <c r="IL174" i="21"/>
  <c r="IL183" i="21"/>
  <c r="IL169" i="21"/>
  <c r="IL306" i="21"/>
  <c r="IL106" i="21"/>
  <c r="IL176" i="21"/>
  <c r="IL184" i="21"/>
  <c r="IL177" i="21"/>
  <c r="IL314" i="21"/>
  <c r="IL131" i="21"/>
  <c r="IL16" i="21"/>
  <c r="IL92" i="21"/>
  <c r="IL195" i="21"/>
  <c r="IL303" i="21"/>
  <c r="IL168" i="21"/>
  <c r="IL60" i="21"/>
  <c r="IL299" i="21"/>
  <c r="IL171" i="21"/>
  <c r="IL110" i="21"/>
  <c r="IL248" i="21"/>
  <c r="IL39" i="21"/>
  <c r="IL267" i="21"/>
  <c r="IL67" i="21"/>
  <c r="IL293" i="21"/>
  <c r="IL78" i="21"/>
  <c r="IL244" i="21"/>
  <c r="IL114" i="21"/>
  <c r="IL294" i="21"/>
  <c r="IL145" i="21"/>
  <c r="IL203" i="21"/>
  <c r="IL156" i="21"/>
  <c r="IL128" i="21"/>
  <c r="IL260" i="21"/>
  <c r="IL51" i="21"/>
  <c r="IL179" i="21"/>
  <c r="IL274" i="21"/>
  <c r="IL99" i="21"/>
  <c r="IL126" i="21"/>
  <c r="IL24" i="21"/>
  <c r="IL196" i="21"/>
  <c r="IL136" i="21"/>
  <c r="IL313" i="21"/>
  <c r="IL111" i="21"/>
  <c r="IL239" i="21"/>
  <c r="IL56" i="21"/>
  <c r="IL213" i="21"/>
  <c r="IL63" i="21"/>
  <c r="IL181" i="21"/>
  <c r="IL290" i="21"/>
  <c r="IL17" i="21"/>
  <c r="IL200" i="21"/>
  <c r="IL79" i="21"/>
  <c r="IL283" i="21"/>
  <c r="IL133" i="21"/>
  <c r="IL277" i="21"/>
  <c r="IL146" i="21"/>
  <c r="IL189" i="21"/>
  <c r="IL15" i="21"/>
  <c r="IL85" i="21"/>
  <c r="IL252" i="21"/>
  <c r="IL130" i="21"/>
  <c r="IL296" i="21"/>
  <c r="IL30" i="21"/>
  <c r="IL40" i="21"/>
  <c r="IL311" i="21"/>
  <c r="IL10" i="21"/>
  <c r="IL224" i="21"/>
  <c r="IL153" i="21"/>
  <c r="IL281" i="21"/>
  <c r="IL291" i="21"/>
  <c r="IL193" i="21"/>
  <c r="IL73" i="21"/>
  <c r="IL220" i="21"/>
  <c r="IL139" i="21"/>
  <c r="IL157" i="21"/>
  <c r="IL202" i="21"/>
  <c r="IL119" i="21"/>
  <c r="IL275" i="21"/>
  <c r="IL13" i="21"/>
  <c r="IL115" i="21"/>
  <c r="IL134" i="21"/>
  <c r="IL71" i="21"/>
  <c r="IL269" i="21"/>
  <c r="IL284" i="21"/>
  <c r="IL228" i="21"/>
  <c r="IL81" i="21"/>
  <c r="IL36" i="21"/>
  <c r="IL271" i="21"/>
  <c r="IL98" i="21"/>
  <c r="IL292" i="21"/>
  <c r="IL107" i="21"/>
  <c r="IL86" i="21"/>
  <c r="IL245" i="21"/>
  <c r="IL199" i="21"/>
  <c r="IL185" i="21"/>
  <c r="IL160" i="21"/>
  <c r="IL34" i="21"/>
  <c r="IL217" i="21"/>
  <c r="IL140" i="21"/>
  <c r="IL279" i="21"/>
  <c r="IL122" i="21"/>
  <c r="IL52" i="21"/>
  <c r="IL317" i="21"/>
  <c r="IL7" i="21"/>
  <c r="IL100" i="21"/>
  <c r="IL304" i="21"/>
  <c r="IL103" i="21"/>
  <c r="IL289" i="21"/>
  <c r="IL48" i="21"/>
  <c r="IL144" i="21"/>
  <c r="IL250" i="21"/>
  <c r="IL21" i="21"/>
  <c r="IL295" i="21"/>
  <c r="IL238" i="21"/>
  <c r="IL55" i="21"/>
  <c r="IL170" i="21"/>
  <c r="IL312" i="21"/>
  <c r="IL120" i="21"/>
  <c r="IL109" i="21"/>
  <c r="IL255" i="21"/>
  <c r="IL175" i="21"/>
  <c r="IL118" i="21"/>
  <c r="IL249" i="21"/>
  <c r="IL50" i="21"/>
  <c r="IL178" i="21"/>
  <c r="IL266" i="21"/>
  <c r="IL77" i="21"/>
  <c r="IL251" i="21"/>
  <c r="IL162" i="21"/>
  <c r="IL190" i="21"/>
  <c r="IL138" i="21"/>
  <c r="IL94" i="21"/>
  <c r="IL246" i="21"/>
  <c r="IL211" i="21"/>
  <c r="IL229" i="21"/>
  <c r="IL27" i="21"/>
  <c r="IL280" i="21"/>
  <c r="IL226" i="21"/>
  <c r="IL57" i="21"/>
  <c r="IL180" i="21"/>
  <c r="IL282" i="21"/>
  <c r="IL37" i="21"/>
  <c r="IL207" i="21"/>
  <c r="IL154" i="21"/>
  <c r="IL315" i="21"/>
  <c r="IL89" i="21"/>
  <c r="IL221" i="21"/>
  <c r="IL49" i="21"/>
  <c r="IL152" i="21"/>
  <c r="IL258" i="21"/>
  <c r="OK75" i="21"/>
  <c r="OK197" i="21"/>
  <c r="OK175" i="21"/>
  <c r="OK174" i="21"/>
  <c r="OK77" i="21"/>
  <c r="OK236" i="21"/>
  <c r="OK247" i="21"/>
  <c r="OK317" i="21"/>
  <c r="OK15" i="21"/>
  <c r="OK83" i="21"/>
  <c r="OK143" i="21"/>
  <c r="OK205" i="21"/>
  <c r="OK230" i="21"/>
  <c r="OK313" i="21"/>
  <c r="OK105" i="21"/>
  <c r="OK152" i="21"/>
  <c r="OK208" i="21"/>
  <c r="OK241" i="21"/>
  <c r="OK250" i="21"/>
  <c r="OK112" i="21"/>
  <c r="OK165" i="21"/>
  <c r="OK221" i="21"/>
  <c r="OK245" i="21"/>
  <c r="OK258" i="21"/>
  <c r="OK48" i="21"/>
  <c r="OK111" i="21"/>
  <c r="OK257" i="21"/>
  <c r="OK300" i="21"/>
  <c r="OK290" i="21"/>
  <c r="OK103" i="21"/>
  <c r="OK43" i="21"/>
  <c r="OK135" i="21"/>
  <c r="OK249" i="21"/>
  <c r="OK276" i="21"/>
  <c r="OK206" i="21"/>
  <c r="OK261" i="21"/>
  <c r="OK240" i="21"/>
  <c r="OK284" i="21"/>
  <c r="OK274" i="21"/>
  <c r="OK46" i="21"/>
  <c r="OK50" i="21"/>
  <c r="OK193" i="21"/>
  <c r="OK138" i="21"/>
  <c r="OK158" i="21"/>
  <c r="OK37" i="21"/>
  <c r="OK41" i="21"/>
  <c r="OK98" i="21"/>
  <c r="OK225" i="21"/>
  <c r="OK280" i="21"/>
  <c r="OK102" i="21"/>
  <c r="OK137" i="21"/>
  <c r="OK291" i="21"/>
  <c r="OK310" i="21"/>
  <c r="OK306" i="21"/>
  <c r="OK127" i="21"/>
  <c r="OK141" i="21"/>
  <c r="OK299" i="21"/>
  <c r="OK312" i="21"/>
  <c r="OK314" i="21"/>
  <c r="OK234" i="21"/>
  <c r="OK156" i="21"/>
  <c r="OK262" i="21"/>
  <c r="OK292" i="21"/>
  <c r="OK33" i="21"/>
  <c r="OK229" i="21"/>
  <c r="OK184" i="21"/>
  <c r="OK302" i="21"/>
  <c r="OK57" i="21"/>
  <c r="OK151" i="21"/>
  <c r="OK80" i="21"/>
  <c r="OK131" i="21"/>
  <c r="OK207" i="21"/>
  <c r="OK17" i="21"/>
  <c r="OK201" i="21"/>
  <c r="OK145" i="21"/>
  <c r="OK305" i="21"/>
  <c r="OK24" i="21"/>
  <c r="OK154" i="21"/>
  <c r="OK87" i="21"/>
  <c r="OK181" i="21"/>
  <c r="OK286" i="21"/>
  <c r="OK194" i="21"/>
  <c r="OK89" i="21"/>
  <c r="OK99" i="21"/>
  <c r="OK239" i="21"/>
  <c r="OK29" i="21"/>
  <c r="OK49" i="21"/>
  <c r="OK86" i="21"/>
  <c r="OK186" i="21"/>
  <c r="OK252" i="21"/>
  <c r="OK70" i="21"/>
  <c r="OK92" i="21"/>
  <c r="OK187" i="21"/>
  <c r="OK256" i="21"/>
  <c r="OK76" i="21"/>
  <c r="OK93" i="21"/>
  <c r="OK188" i="21"/>
  <c r="OK283" i="21"/>
  <c r="OK157" i="21"/>
  <c r="OK97" i="21"/>
  <c r="OK228" i="21"/>
  <c r="OK244" i="21"/>
  <c r="OK119" i="21"/>
  <c r="OK52" i="21"/>
  <c r="OK224" i="21"/>
  <c r="OK172" i="21"/>
  <c r="OK270" i="21"/>
  <c r="OK120" i="21"/>
  <c r="OK95" i="21"/>
  <c r="OK204" i="21"/>
  <c r="OK311" i="21"/>
  <c r="OK149" i="21"/>
  <c r="OK68" i="21"/>
  <c r="OK144" i="21"/>
  <c r="OK289" i="21"/>
  <c r="OK278" i="21"/>
  <c r="OK16" i="21"/>
  <c r="OK23" i="21"/>
  <c r="OK78" i="21"/>
  <c r="OK117" i="21"/>
  <c r="OK185" i="21"/>
  <c r="OK248" i="21"/>
  <c r="OK39" i="21"/>
  <c r="OK62" i="21"/>
  <c r="OK28" i="21"/>
  <c r="OK160" i="21"/>
  <c r="OK169" i="21"/>
  <c r="OK267" i="21"/>
  <c r="OK63" i="21"/>
  <c r="OK36" i="21"/>
  <c r="OK202" i="21"/>
  <c r="OK170" i="21"/>
  <c r="OK268" i="21"/>
  <c r="OK100" i="21"/>
  <c r="OK44" i="21"/>
  <c r="OK214" i="21"/>
  <c r="OK171" i="21"/>
  <c r="OK269" i="21"/>
  <c r="OK55" i="21"/>
  <c r="OK121" i="21"/>
  <c r="OK199" i="21"/>
  <c r="OK212" i="21"/>
  <c r="OK273" i="21"/>
  <c r="OK125" i="21"/>
  <c r="OK71" i="21"/>
  <c r="OK179" i="21"/>
  <c r="OK251" i="21"/>
  <c r="OK159" i="21"/>
  <c r="OK67" i="21"/>
  <c r="OK285" i="21"/>
  <c r="OK173" i="21"/>
  <c r="OK271" i="21"/>
  <c r="OK132" i="21"/>
  <c r="OK96" i="21"/>
  <c r="OK210" i="21"/>
  <c r="OK232" i="21"/>
  <c r="OK61" i="21"/>
  <c r="OK288" i="21"/>
  <c r="OK101" i="21"/>
  <c r="OK107" i="21"/>
  <c r="OK118" i="21"/>
  <c r="OK115" i="21"/>
  <c r="OK32" i="21"/>
  <c r="OK148" i="21"/>
  <c r="OK123" i="21"/>
  <c r="OK60" i="21"/>
  <c r="OK134" i="21"/>
  <c r="OK231" i="21"/>
  <c r="OK34" i="21"/>
  <c r="OK122" i="21"/>
  <c r="OK58" i="21"/>
  <c r="OK108" i="21"/>
  <c r="OK215" i="21"/>
  <c r="OK216" i="21"/>
  <c r="OK307" i="21"/>
  <c r="OK22" i="21"/>
  <c r="OK6" i="21"/>
  <c r="OK11" i="21"/>
  <c r="OK168" i="21"/>
  <c r="OK110" i="21"/>
  <c r="OK259" i="21"/>
  <c r="OK116" i="21"/>
  <c r="OK263" i="21"/>
  <c r="OK136" i="21"/>
  <c r="OK294" i="21"/>
  <c r="OK69" i="21"/>
  <c r="OK146" i="21"/>
  <c r="OK211" i="21"/>
  <c r="OK254" i="21"/>
  <c r="OK42" i="21"/>
  <c r="OK130" i="21"/>
  <c r="OK59" i="21"/>
  <c r="OK128" i="21"/>
  <c r="OK223" i="21"/>
  <c r="OK13" i="21"/>
  <c r="OK31" i="21"/>
  <c r="OK85" i="21"/>
  <c r="OK217" i="21"/>
  <c r="OK30" i="21"/>
  <c r="OK213" i="21"/>
  <c r="OK182" i="21"/>
  <c r="OK253" i="21"/>
  <c r="OK190" i="21"/>
  <c r="OK14" i="21"/>
  <c r="OK265" i="21"/>
  <c r="OK198" i="21"/>
  <c r="OK209" i="21"/>
  <c r="OK220" i="21"/>
  <c r="OK161" i="21"/>
  <c r="OK296" i="21"/>
  <c r="OK142" i="21"/>
  <c r="OK180" i="21"/>
  <c r="OK47" i="21"/>
  <c r="OK297" i="21"/>
  <c r="OK272" i="21"/>
  <c r="OK20" i="21"/>
  <c r="OK303" i="21"/>
  <c r="OK65" i="21"/>
  <c r="OK90" i="21"/>
  <c r="OK316" i="21"/>
  <c r="OK66" i="21"/>
  <c r="OK109" i="21"/>
  <c r="OK238" i="21"/>
  <c r="OK84" i="21"/>
  <c r="OK129" i="21"/>
  <c r="OK275" i="21"/>
  <c r="OK74" i="21"/>
  <c r="OK91" i="21"/>
  <c r="OK94" i="21"/>
  <c r="OK287" i="21"/>
  <c r="OK51" i="21"/>
  <c r="OK260" i="21"/>
  <c r="OK219" i="21"/>
  <c r="OK242" i="21"/>
  <c r="OK282" i="21"/>
  <c r="OK133" i="21"/>
  <c r="OK233" i="21"/>
  <c r="OK196" i="21"/>
  <c r="OK56" i="21"/>
  <c r="OK281" i="21"/>
  <c r="OK218" i="21"/>
  <c r="OK64" i="21"/>
  <c r="OK309" i="21"/>
  <c r="OK54" i="21"/>
  <c r="OK72" i="21"/>
  <c r="OK315" i="21"/>
  <c r="OK12" i="21"/>
  <c r="OK167" i="21"/>
  <c r="OK153" i="21"/>
  <c r="OK304" i="21"/>
  <c r="OK164" i="21"/>
  <c r="OK139" i="21"/>
  <c r="OK25" i="21"/>
  <c r="OK183" i="21"/>
  <c r="OK45" i="21"/>
  <c r="OK227" i="21"/>
  <c r="OK308" i="21"/>
  <c r="OK10" i="21"/>
  <c r="OK264" i="21"/>
  <c r="OK18" i="21"/>
  <c r="OK106" i="21"/>
  <c r="OK26" i="21"/>
  <c r="OK114" i="21"/>
  <c r="OK195" i="21"/>
  <c r="OK166" i="21"/>
  <c r="OK124" i="21"/>
  <c r="OK226" i="21"/>
  <c r="OK266" i="21"/>
  <c r="OK7" i="21"/>
  <c r="OK191" i="21"/>
  <c r="OK150" i="21"/>
  <c r="OK246" i="21"/>
  <c r="OK147" i="21"/>
  <c r="OK53" i="21"/>
  <c r="OK155" i="21"/>
  <c r="OK298" i="21"/>
  <c r="OK81" i="21"/>
  <c r="OK176" i="21"/>
  <c r="OK104" i="21"/>
  <c r="OK177" i="21"/>
  <c r="OK113" i="21"/>
  <c r="OK178" i="21"/>
  <c r="OK8" i="21"/>
  <c r="OK88" i="21"/>
  <c r="OK301" i="21"/>
  <c r="OK9" i="21"/>
  <c r="OK295" i="21"/>
  <c r="OK40" i="21"/>
  <c r="OK79" i="21"/>
  <c r="OK255" i="21"/>
  <c r="OK73" i="21"/>
  <c r="OK203" i="21"/>
  <c r="OK21" i="21"/>
  <c r="OK38" i="21"/>
  <c r="OK192" i="21"/>
  <c r="OK200" i="21"/>
  <c r="OK19" i="21"/>
  <c r="OK235" i="21"/>
  <c r="OK27" i="21"/>
  <c r="OK237" i="21"/>
  <c r="OK35" i="21"/>
  <c r="OK243" i="21"/>
  <c r="OK162" i="21"/>
  <c r="OK163" i="21"/>
  <c r="OK279" i="21"/>
  <c r="OK82" i="21"/>
  <c r="OK189" i="21"/>
  <c r="OK126" i="21"/>
  <c r="OK140" i="21"/>
  <c r="OK277" i="21"/>
  <c r="OK222" i="21"/>
  <c r="OK293" i="21"/>
  <c r="DJ288" i="21"/>
  <c r="DJ177" i="21"/>
  <c r="DJ290" i="21"/>
  <c r="DJ34" i="21"/>
  <c r="DJ289" i="21"/>
  <c r="DK289" i="21" s="1"/>
  <c r="DJ298" i="21"/>
  <c r="DJ84" i="21"/>
  <c r="DJ221" i="21"/>
  <c r="DJ249" i="21"/>
  <c r="DJ71" i="21"/>
  <c r="DJ111" i="21"/>
  <c r="DJ312" i="21"/>
  <c r="DJ149" i="21"/>
  <c r="DJ227" i="21"/>
  <c r="DJ193" i="21"/>
  <c r="DJ83" i="21"/>
  <c r="DJ266" i="21"/>
  <c r="DJ88" i="21"/>
  <c r="DJ182" i="21"/>
  <c r="DJ311" i="21"/>
  <c r="DJ60" i="21"/>
  <c r="DJ281" i="21"/>
  <c r="DJ125" i="21"/>
  <c r="DJ267" i="21"/>
  <c r="DJ270" i="21"/>
  <c r="DJ18" i="21"/>
  <c r="DJ160" i="21"/>
  <c r="DJ121" i="21"/>
  <c r="DJ167" i="21"/>
  <c r="DJ260" i="21"/>
  <c r="DJ310" i="21"/>
  <c r="DJ72" i="21"/>
  <c r="DJ107" i="21"/>
  <c r="DJ248" i="21"/>
  <c r="DJ230" i="21"/>
  <c r="DJ101" i="21"/>
  <c r="DJ164" i="21"/>
  <c r="DJ20" i="21"/>
  <c r="DJ166" i="21"/>
  <c r="DJ180" i="21"/>
  <c r="DJ305" i="21"/>
  <c r="DJ54" i="21"/>
  <c r="DJ269" i="21"/>
  <c r="DJ90" i="21"/>
  <c r="DJ134" i="21"/>
  <c r="DJ86" i="21"/>
  <c r="DJ207" i="21"/>
  <c r="DJ314" i="21"/>
  <c r="DJ130" i="21"/>
  <c r="DJ254" i="21"/>
  <c r="DJ186" i="21"/>
  <c r="DJ244" i="21"/>
  <c r="DJ55" i="21"/>
  <c r="DJ41" i="21"/>
  <c r="DJ184" i="21"/>
  <c r="DJ37" i="21"/>
  <c r="DJ30" i="21"/>
  <c r="DJ124" i="21"/>
  <c r="DJ286" i="21"/>
  <c r="DJ113" i="21"/>
  <c r="DJ109" i="21"/>
  <c r="DJ251" i="21"/>
  <c r="DJ187" i="21"/>
  <c r="DJ43" i="21"/>
  <c r="DJ68" i="21"/>
  <c r="DJ61" i="21"/>
  <c r="DJ203" i="21"/>
  <c r="DJ309" i="21"/>
  <c r="DJ139" i="21"/>
  <c r="DJ206" i="21"/>
  <c r="DJ170" i="21"/>
  <c r="DJ69" i="21"/>
  <c r="DJ209" i="21"/>
  <c r="DJ42" i="21"/>
  <c r="DJ135" i="21"/>
  <c r="DJ59" i="21"/>
  <c r="DJ303" i="21"/>
  <c r="DJ146" i="21"/>
  <c r="DJ235" i="21"/>
  <c r="DJ275" i="21"/>
  <c r="DJ225" i="21"/>
  <c r="DJ26" i="21"/>
  <c r="DJ46" i="21"/>
  <c r="DJ194" i="21"/>
  <c r="DJ240" i="21"/>
  <c r="DJ58" i="21"/>
  <c r="DJ52" i="21"/>
  <c r="DJ174" i="21"/>
  <c r="DJ278" i="21"/>
  <c r="DJ156" i="21"/>
  <c r="DJ277" i="21"/>
  <c r="DJ306" i="21"/>
  <c r="DJ153" i="21"/>
  <c r="DJ192" i="21"/>
  <c r="DJ295" i="21"/>
  <c r="DJ232" i="21"/>
  <c r="DJ283" i="21"/>
  <c r="DJ171" i="21"/>
  <c r="DJ293" i="21"/>
  <c r="DJ271" i="21"/>
  <c r="DJ99" i="21"/>
  <c r="DJ141" i="21"/>
  <c r="DJ243" i="21"/>
  <c r="DJ64" i="21"/>
  <c r="DJ127" i="21"/>
  <c r="DJ179" i="21"/>
  <c r="DJ118" i="21"/>
  <c r="DJ172" i="21"/>
  <c r="DJ272" i="21"/>
  <c r="DJ190" i="21"/>
  <c r="DJ48" i="21"/>
  <c r="DJ79" i="21"/>
  <c r="DJ197" i="21"/>
  <c r="DJ297" i="21"/>
  <c r="DJ246" i="21"/>
  <c r="DJ56" i="21"/>
  <c r="DJ108" i="21"/>
  <c r="DJ39" i="21"/>
  <c r="DJ104" i="21"/>
  <c r="DJ282" i="21"/>
  <c r="DJ159" i="21"/>
  <c r="DJ268" i="21"/>
  <c r="DJ19" i="21"/>
  <c r="DJ296" i="21"/>
  <c r="DJ132" i="21"/>
  <c r="DJ189" i="21"/>
  <c r="DJ214" i="21"/>
  <c r="DJ22" i="21"/>
  <c r="DJ57" i="21"/>
  <c r="DJ300" i="21"/>
  <c r="DJ115" i="21"/>
  <c r="DJ8" i="21"/>
  <c r="DJ158" i="21"/>
  <c r="DJ256" i="21"/>
  <c r="DJ77" i="21"/>
  <c r="DJ122" i="21"/>
  <c r="DJ231" i="21"/>
  <c r="DJ304" i="21"/>
  <c r="DJ263" i="21"/>
  <c r="DJ67" i="21"/>
  <c r="DJ259" i="21"/>
  <c r="DJ129" i="21"/>
  <c r="DJ155" i="21"/>
  <c r="DJ274" i="21"/>
  <c r="DJ313" i="21"/>
  <c r="DJ165" i="21"/>
  <c r="DJ284" i="21"/>
  <c r="DJ136" i="21"/>
  <c r="DJ252" i="21"/>
  <c r="DJ38" i="21"/>
  <c r="DJ287" i="21"/>
  <c r="DJ133" i="21"/>
  <c r="DJ234" i="21"/>
  <c r="DJ173" i="21"/>
  <c r="DJ217" i="21"/>
  <c r="DJ96" i="21"/>
  <c r="DJ162" i="21"/>
  <c r="DJ218" i="21"/>
  <c r="DJ131" i="21"/>
  <c r="DJ216" i="21"/>
  <c r="DJ185" i="21"/>
  <c r="DJ62" i="21"/>
  <c r="DJ66" i="21"/>
  <c r="DJ294" i="21"/>
  <c r="DJ117" i="21"/>
  <c r="DJ178" i="21"/>
  <c r="DJ102" i="21"/>
  <c r="DJ168" i="21"/>
  <c r="DJ264" i="21"/>
  <c r="DJ247" i="21"/>
  <c r="DJ176" i="21"/>
  <c r="DJ292" i="21"/>
  <c r="DJ33" i="21"/>
  <c r="DJ75" i="21"/>
  <c r="DJ103" i="21"/>
  <c r="DJ285" i="21"/>
  <c r="DJ163" i="21"/>
  <c r="DJ253" i="21"/>
  <c r="DJ23" i="21"/>
  <c r="DJ144" i="21"/>
  <c r="DJ308" i="21"/>
  <c r="DJ6" i="21"/>
  <c r="DJ106" i="21"/>
  <c r="DJ219" i="21"/>
  <c r="DJ229" i="21"/>
  <c r="DJ262" i="21"/>
  <c r="DJ70" i="21"/>
  <c r="DJ128" i="21"/>
  <c r="DJ273" i="21"/>
  <c r="DJ94" i="21"/>
  <c r="DJ45" i="21"/>
  <c r="DJ196" i="21"/>
  <c r="DJ245" i="21"/>
  <c r="DJ242" i="21"/>
  <c r="DJ92" i="21"/>
  <c r="DJ215" i="21"/>
  <c r="DJ143" i="21"/>
  <c r="DJ120" i="21"/>
  <c r="DK120" i="21" s="1"/>
  <c r="DJ73" i="21"/>
  <c r="DJ301" i="21"/>
  <c r="DJ201" i="21"/>
  <c r="DJ49" i="21"/>
  <c r="DJ93" i="21"/>
  <c r="DJ147" i="21"/>
  <c r="DJ17" i="21"/>
  <c r="DJ241" i="21"/>
  <c r="DJ82" i="21"/>
  <c r="DJ228" i="21"/>
  <c r="DJ315" i="21"/>
  <c r="DJ53" i="21"/>
  <c r="DJ161" i="21"/>
  <c r="DJ80" i="21"/>
  <c r="DJ302" i="21"/>
  <c r="DJ12" i="21"/>
  <c r="DJ50" i="21"/>
  <c r="DJ261" i="21"/>
  <c r="DJ183" i="21"/>
  <c r="DJ223" i="21"/>
  <c r="DJ169" i="21"/>
  <c r="DJ16" i="21"/>
  <c r="DJ202" i="21"/>
  <c r="DJ40" i="21"/>
  <c r="DJ258" i="21"/>
  <c r="DJ32" i="21"/>
  <c r="DJ204" i="21"/>
  <c r="DJ63" i="21"/>
  <c r="DJ151" i="21"/>
  <c r="DJ280" i="21"/>
  <c r="DJ97" i="21"/>
  <c r="DJ211" i="21"/>
  <c r="DJ28" i="21"/>
  <c r="DJ137" i="21"/>
  <c r="DJ175" i="21"/>
  <c r="DJ157" i="21"/>
  <c r="DJ276" i="21"/>
  <c r="DJ195" i="21"/>
  <c r="DJ317" i="21"/>
  <c r="DJ44" i="21"/>
  <c r="DJ116" i="21"/>
  <c r="DJ181" i="21"/>
  <c r="DJ265" i="21"/>
  <c r="DJ110" i="21"/>
  <c r="DJ10" i="21"/>
  <c r="DJ87" i="21"/>
  <c r="DJ36" i="21"/>
  <c r="DJ145" i="21"/>
  <c r="DJ220" i="21"/>
  <c r="DJ89" i="21"/>
  <c r="DJ279" i="21"/>
  <c r="DJ78" i="21"/>
  <c r="DJ27" i="21"/>
  <c r="DJ152" i="21"/>
  <c r="DJ13" i="21"/>
  <c r="DJ299" i="21"/>
  <c r="DJ200" i="21"/>
  <c r="DJ238" i="21"/>
  <c r="DJ119" i="21"/>
  <c r="DJ126" i="21"/>
  <c r="DJ250" i="21"/>
  <c r="DJ213" i="21"/>
  <c r="DJ316" i="21"/>
  <c r="DJ291" i="21"/>
  <c r="DJ95" i="21"/>
  <c r="DJ105" i="21"/>
  <c r="DJ91" i="21"/>
  <c r="DJ81" i="21"/>
  <c r="DJ65" i="21"/>
  <c r="DJ35" i="21"/>
  <c r="DJ222" i="21"/>
  <c r="DJ198" i="21"/>
  <c r="DJ138" i="21"/>
  <c r="DJ148" i="21"/>
  <c r="DJ191" i="21"/>
  <c r="DJ307" i="21"/>
  <c r="DJ114" i="21"/>
  <c r="DJ237" i="21"/>
  <c r="DJ24" i="21"/>
  <c r="DJ224" i="21"/>
  <c r="DJ9" i="21"/>
  <c r="DJ236" i="21"/>
  <c r="DJ208" i="21"/>
  <c r="DJ255" i="21"/>
  <c r="DJ199" i="21"/>
  <c r="DJ210" i="21"/>
  <c r="DJ123" i="21"/>
  <c r="DJ25" i="21"/>
  <c r="DJ98" i="21"/>
  <c r="DJ112" i="21"/>
  <c r="DJ76" i="21"/>
  <c r="DJ7" i="21"/>
  <c r="DJ226" i="21"/>
  <c r="DJ100" i="21"/>
  <c r="DJ205" i="21"/>
  <c r="DJ154" i="21"/>
  <c r="DJ140" i="21"/>
  <c r="DJ14" i="21"/>
  <c r="DJ212" i="21"/>
  <c r="DJ239" i="21"/>
  <c r="DJ74" i="21"/>
  <c r="DJ47" i="21"/>
  <c r="DJ188" i="21"/>
  <c r="DJ257" i="21"/>
  <c r="DJ150" i="21"/>
  <c r="DJ31" i="21"/>
  <c r="DJ29" i="21"/>
  <c r="DJ51" i="21"/>
  <c r="DJ142" i="21"/>
  <c r="DJ11" i="21"/>
  <c r="DJ15" i="21"/>
  <c r="DJ233" i="21"/>
  <c r="DJ21" i="21"/>
  <c r="DJ85" i="21"/>
  <c r="CW32" i="21"/>
  <c r="CW311" i="21"/>
  <c r="CW226" i="21"/>
  <c r="CW123" i="21"/>
  <c r="CW153" i="21"/>
  <c r="CW190" i="21"/>
  <c r="CW80" i="21"/>
  <c r="CW268" i="21"/>
  <c r="CW69" i="21"/>
  <c r="CW219" i="21"/>
  <c r="CW109" i="21"/>
  <c r="CW15" i="21"/>
  <c r="CW204" i="21"/>
  <c r="CW67" i="21"/>
  <c r="CW77" i="21"/>
  <c r="CW143" i="21"/>
  <c r="CW168" i="21"/>
  <c r="CW199" i="21"/>
  <c r="CW282" i="21"/>
  <c r="CW103" i="21"/>
  <c r="CW208" i="21"/>
  <c r="CW298" i="21"/>
  <c r="CW286" i="21"/>
  <c r="CW73" i="21"/>
  <c r="CW161" i="21"/>
  <c r="CW279" i="21"/>
  <c r="CW156" i="21"/>
  <c r="CW176" i="21"/>
  <c r="CW7" i="21"/>
  <c r="CW172" i="21"/>
  <c r="CW292" i="21"/>
  <c r="CW101" i="21"/>
  <c r="CW139" i="21"/>
  <c r="CW108" i="21"/>
  <c r="CW243" i="21"/>
  <c r="CW31" i="21"/>
  <c r="CW137" i="21"/>
  <c r="CW212" i="21"/>
  <c r="CW47" i="21"/>
  <c r="CW55" i="21"/>
  <c r="CW30" i="21"/>
  <c r="CW316" i="21"/>
  <c r="CW45" i="21"/>
  <c r="CW99" i="21"/>
  <c r="CW239" i="21"/>
  <c r="CW114" i="21"/>
  <c r="CW285" i="21"/>
  <c r="CW21" i="21"/>
  <c r="CW159" i="21"/>
  <c r="CW189" i="21"/>
  <c r="CW302" i="21"/>
  <c r="CW91" i="21"/>
  <c r="CW18" i="21"/>
  <c r="CW305" i="21"/>
  <c r="CW70" i="21"/>
  <c r="CW116" i="21"/>
  <c r="CW102" i="21"/>
  <c r="CW241" i="21"/>
  <c r="CW25" i="21"/>
  <c r="CW135" i="21"/>
  <c r="CW193" i="21"/>
  <c r="CW223" i="21"/>
  <c r="CW315" i="21"/>
  <c r="CW110" i="21"/>
  <c r="CW229" i="21"/>
  <c r="CW41" i="21"/>
  <c r="CW117" i="21"/>
  <c r="CW217" i="21"/>
  <c r="CW61" i="21"/>
  <c r="CW36" i="21"/>
  <c r="CW186" i="21"/>
  <c r="CW309" i="21"/>
  <c r="CW64" i="21"/>
  <c r="CW166" i="21"/>
  <c r="CW182" i="21"/>
  <c r="CW228" i="21"/>
  <c r="CW234" i="21"/>
  <c r="CW126" i="21"/>
  <c r="CW244" i="21"/>
  <c r="CW284" i="21"/>
  <c r="CW85" i="21"/>
  <c r="CW287" i="21"/>
  <c r="CW273" i="21"/>
  <c r="CW280" i="21"/>
  <c r="CW169" i="21"/>
  <c r="CW281" i="21"/>
  <c r="CW34" i="21"/>
  <c r="CW179" i="21"/>
  <c r="CW307" i="21"/>
  <c r="CW50" i="21"/>
  <c r="CW40" i="21"/>
  <c r="CW127" i="21"/>
  <c r="CW251" i="21"/>
  <c r="CW37" i="21"/>
  <c r="CW149" i="21"/>
  <c r="CW313" i="21"/>
  <c r="CW265" i="21"/>
  <c r="CW71" i="21"/>
  <c r="CW157" i="21"/>
  <c r="CW277" i="21"/>
  <c r="CW312" i="21"/>
  <c r="CW130" i="21"/>
  <c r="CW237" i="21"/>
  <c r="CW291" i="21"/>
  <c r="CW275" i="21"/>
  <c r="CW6" i="21"/>
  <c r="CW27" i="21"/>
  <c r="CW308" i="21"/>
  <c r="CW58" i="21"/>
  <c r="CW128" i="21"/>
  <c r="CW215" i="21"/>
  <c r="CW90" i="21"/>
  <c r="CW195" i="21"/>
  <c r="CW203" i="21"/>
  <c r="CW22" i="21"/>
  <c r="CW246" i="21"/>
  <c r="CW138" i="21"/>
  <c r="CW112" i="21"/>
  <c r="CW233" i="21"/>
  <c r="CW303" i="21"/>
  <c r="CW122" i="21"/>
  <c r="CW235" i="21"/>
  <c r="CW289" i="21"/>
  <c r="CW95" i="21"/>
  <c r="CW181" i="21"/>
  <c r="CW206" i="21"/>
  <c r="CW220" i="21"/>
  <c r="CW167" i="21"/>
  <c r="CW162" i="21"/>
  <c r="CW148" i="21"/>
  <c r="CW231" i="21"/>
  <c r="CW283" i="21"/>
  <c r="CW81" i="21"/>
  <c r="CW49" i="21"/>
  <c r="CW180" i="21"/>
  <c r="CW245" i="21"/>
  <c r="CW42" i="21"/>
  <c r="CW163" i="21"/>
  <c r="CW225" i="21"/>
  <c r="CW177" i="21"/>
  <c r="CW288" i="21"/>
  <c r="CW78" i="21"/>
  <c r="CW200" i="21"/>
  <c r="CW125" i="21"/>
  <c r="CW276" i="21"/>
  <c r="CW306" i="21"/>
  <c r="CW83" i="21"/>
  <c r="CW120" i="21"/>
  <c r="CW236" i="21"/>
  <c r="CW88" i="21"/>
  <c r="CW301" i="21"/>
  <c r="CW257" i="21"/>
  <c r="CW8" i="21"/>
  <c r="CW89" i="21"/>
  <c r="CW164" i="21"/>
  <c r="CW274" i="21"/>
  <c r="CW93" i="21"/>
  <c r="CW131" i="21"/>
  <c r="CW270" i="21"/>
  <c r="CW150" i="21"/>
  <c r="CW198" i="21"/>
  <c r="CW210" i="21"/>
  <c r="CW151" i="21"/>
  <c r="CW39" i="21"/>
  <c r="CW24" i="21"/>
  <c r="CW232" i="21"/>
  <c r="CW10" i="21"/>
  <c r="CW56" i="21"/>
  <c r="CW297" i="21"/>
  <c r="CW92" i="21"/>
  <c r="CW230" i="21"/>
  <c r="CW213" i="21"/>
  <c r="CW264" i="21"/>
  <c r="CW304" i="21"/>
  <c r="CW97" i="21"/>
  <c r="CW197" i="21"/>
  <c r="CW33" i="21"/>
  <c r="CW19" i="21"/>
  <c r="CW46" i="21"/>
  <c r="CW43" i="21"/>
  <c r="CW98" i="21"/>
  <c r="CW87" i="21"/>
  <c r="CW272" i="21"/>
  <c r="CW154" i="21"/>
  <c r="CW259" i="21"/>
  <c r="CW48" i="21"/>
  <c r="CW29" i="21"/>
  <c r="CY29" i="21" s="1"/>
  <c r="CW146" i="21"/>
  <c r="CW142" i="21"/>
  <c r="CW191" i="21"/>
  <c r="CW258" i="21"/>
  <c r="CW255" i="21"/>
  <c r="CW54" i="21"/>
  <c r="CW140" i="21"/>
  <c r="CW256" i="21"/>
  <c r="CW145" i="21"/>
  <c r="CW124" i="21"/>
  <c r="CW222" i="21"/>
  <c r="CW66" i="21"/>
  <c r="CW79" i="21"/>
  <c r="CW72" i="21"/>
  <c r="CW253" i="21"/>
  <c r="CW60" i="21"/>
  <c r="CW184" i="21"/>
  <c r="CW248" i="21"/>
  <c r="CW205" i="21"/>
  <c r="CW294" i="21"/>
  <c r="CW105" i="21"/>
  <c r="CW214" i="21"/>
  <c r="CW158" i="21"/>
  <c r="CW224" i="21"/>
  <c r="CW65" i="21"/>
  <c r="CW317" i="21"/>
  <c r="CW218" i="21"/>
  <c r="CW299" i="21"/>
  <c r="CW216" i="21"/>
  <c r="CW247" i="21"/>
  <c r="CW165" i="21"/>
  <c r="CW38" i="21"/>
  <c r="CW106" i="21"/>
  <c r="CW119" i="21"/>
  <c r="CW52" i="21"/>
  <c r="CW175" i="21"/>
  <c r="CW16" i="21"/>
  <c r="CW262" i="21"/>
  <c r="CW242" i="21"/>
  <c r="CW249" i="21"/>
  <c r="CW147" i="21"/>
  <c r="CW170" i="21"/>
  <c r="CW96" i="21"/>
  <c r="CW267" i="21"/>
  <c r="CW20" i="21"/>
  <c r="CW250" i="21"/>
  <c r="CW82" i="21"/>
  <c r="CW9" i="21"/>
  <c r="CW12" i="21"/>
  <c r="CW278" i="21"/>
  <c r="CW187" i="21"/>
  <c r="CW173" i="21"/>
  <c r="CW201" i="21"/>
  <c r="CW68" i="21"/>
  <c r="CW240" i="21"/>
  <c r="CW115" i="21"/>
  <c r="CW53" i="21"/>
  <c r="CW238" i="21"/>
  <c r="CW295" i="21"/>
  <c r="CW178" i="21"/>
  <c r="CW23" i="21"/>
  <c r="CW76" i="21"/>
  <c r="CW100" i="21"/>
  <c r="CW266" i="21"/>
  <c r="CW194" i="21"/>
  <c r="CW118" i="21"/>
  <c r="CW132" i="21"/>
  <c r="CW293" i="21"/>
  <c r="CW196" i="21"/>
  <c r="CW63" i="21"/>
  <c r="CW260" i="21"/>
  <c r="CW271" i="21"/>
  <c r="CW211" i="21"/>
  <c r="CW74" i="21"/>
  <c r="CW207" i="21"/>
  <c r="CW107" i="21"/>
  <c r="CW51" i="21"/>
  <c r="CW227" i="21"/>
  <c r="CW57" i="21"/>
  <c r="CW121" i="21"/>
  <c r="CW134" i="21"/>
  <c r="CW300" i="21"/>
  <c r="CW113" i="21"/>
  <c r="CW35" i="21"/>
  <c r="CW290" i="21"/>
  <c r="CW133" i="21"/>
  <c r="CW129" i="21"/>
  <c r="CW75" i="21"/>
  <c r="CW252" i="21"/>
  <c r="CW44" i="21"/>
  <c r="CW314" i="21"/>
  <c r="CW209" i="21"/>
  <c r="CW11" i="21"/>
  <c r="CW296" i="21"/>
  <c r="CW160" i="21"/>
  <c r="CW13" i="21"/>
  <c r="CW254" i="21"/>
  <c r="CW261" i="21"/>
  <c r="CW155" i="21"/>
  <c r="CW269" i="21"/>
  <c r="CW152" i="21"/>
  <c r="CW28" i="21"/>
  <c r="CW141" i="21"/>
  <c r="CW221" i="21"/>
  <c r="CW310" i="21"/>
  <c r="CW86" i="21"/>
  <c r="CW94" i="21"/>
  <c r="CW84" i="21"/>
  <c r="CW183" i="21"/>
  <c r="CW62" i="21"/>
  <c r="CW144" i="21"/>
  <c r="CW59" i="21"/>
  <c r="CW104" i="21"/>
  <c r="CW185" i="21"/>
  <c r="CW263" i="21"/>
  <c r="CW192" i="21"/>
  <c r="CW188" i="21"/>
  <c r="CW26" i="21"/>
  <c r="CW202" i="21"/>
  <c r="CW136" i="21"/>
  <c r="CW17" i="21"/>
  <c r="CW174" i="21"/>
  <c r="CW171" i="21"/>
  <c r="CW111" i="21"/>
  <c r="CW14" i="21"/>
  <c r="HM69" i="21"/>
  <c r="HM67" i="21"/>
  <c r="HM21" i="21"/>
  <c r="HM52" i="21"/>
  <c r="HM161" i="21"/>
  <c r="HM81" i="21"/>
  <c r="HM149" i="21"/>
  <c r="HM296" i="21"/>
  <c r="HM34" i="21"/>
  <c r="HM38" i="21"/>
  <c r="HM142" i="21"/>
  <c r="HM253" i="21"/>
  <c r="HM201" i="21"/>
  <c r="HM177" i="21"/>
  <c r="HM130" i="21"/>
  <c r="HM147" i="21"/>
  <c r="HM238" i="21"/>
  <c r="HM27" i="21"/>
  <c r="HM199" i="21"/>
  <c r="HM49" i="21"/>
  <c r="HM204" i="21"/>
  <c r="HM263" i="21"/>
  <c r="HM32" i="21"/>
  <c r="HM162" i="21"/>
  <c r="HM221" i="21"/>
  <c r="HM286" i="21"/>
  <c r="HM202" i="21"/>
  <c r="HM74" i="21"/>
  <c r="HM82" i="21"/>
  <c r="HM264" i="21"/>
  <c r="HM312" i="21"/>
  <c r="HM103" i="21"/>
  <c r="HM272" i="21"/>
  <c r="HM243" i="21"/>
  <c r="HM315" i="21"/>
  <c r="HM306" i="21"/>
  <c r="HM40" i="21"/>
  <c r="HM169" i="21"/>
  <c r="HM223" i="21"/>
  <c r="HM287" i="21"/>
  <c r="HM107" i="21"/>
  <c r="HM88" i="21"/>
  <c r="HM148" i="21"/>
  <c r="HM275" i="21"/>
  <c r="HM46" i="21"/>
  <c r="HM146" i="21"/>
  <c r="HM276" i="21"/>
  <c r="HM209" i="21"/>
  <c r="HM12" i="21"/>
  <c r="HM210" i="21"/>
  <c r="HM150" i="21"/>
  <c r="HM134" i="21"/>
  <c r="HM257" i="21"/>
  <c r="HM266" i="21"/>
  <c r="HM55" i="21"/>
  <c r="HM194" i="21"/>
  <c r="HM229" i="21"/>
  <c r="HM228" i="21"/>
  <c r="HM170" i="21"/>
  <c r="HM96" i="21"/>
  <c r="HM156" i="21"/>
  <c r="HM299" i="21"/>
  <c r="HM70" i="21"/>
  <c r="HM47" i="21"/>
  <c r="HM192" i="21"/>
  <c r="HM218" i="21"/>
  <c r="HM309" i="21"/>
  <c r="HM160" i="21"/>
  <c r="HM113" i="21"/>
  <c r="HM139" i="21"/>
  <c r="HM232" i="21"/>
  <c r="HM51" i="21"/>
  <c r="HM195" i="21"/>
  <c r="HM41" i="21"/>
  <c r="HM190" i="21"/>
  <c r="HM245" i="21"/>
  <c r="HM30" i="21"/>
  <c r="HM212" i="21"/>
  <c r="HM45" i="21"/>
  <c r="HM168" i="21"/>
  <c r="HM262" i="21"/>
  <c r="HM153" i="21"/>
  <c r="HM224" i="21"/>
  <c r="HM289" i="21"/>
  <c r="HM76" i="21"/>
  <c r="HM213" i="21"/>
  <c r="HM305" i="21"/>
  <c r="HM300" i="21"/>
  <c r="HM39" i="21"/>
  <c r="HM73" i="21"/>
  <c r="HM244" i="21"/>
  <c r="HM105" i="21"/>
  <c r="HM140" i="21"/>
  <c r="HM33" i="21"/>
  <c r="HM233" i="21"/>
  <c r="HM60" i="21"/>
  <c r="HM151" i="21"/>
  <c r="HM282" i="21"/>
  <c r="HM129" i="21"/>
  <c r="HM310" i="21"/>
  <c r="HM239" i="21"/>
  <c r="HM138" i="21"/>
  <c r="HM274" i="21"/>
  <c r="HM56" i="21"/>
  <c r="HM227" i="21"/>
  <c r="HM154" i="21"/>
  <c r="HM174" i="21"/>
  <c r="HM175" i="21"/>
  <c r="HM157" i="21"/>
  <c r="HM196" i="21"/>
  <c r="HM236" i="21"/>
  <c r="HM216" i="21"/>
  <c r="HM288" i="21"/>
  <c r="HM234" i="21"/>
  <c r="HM58" i="21"/>
  <c r="HM271" i="21"/>
  <c r="HM178" i="21"/>
  <c r="HM217" i="21"/>
  <c r="HM17" i="21"/>
  <c r="HM187" i="21"/>
  <c r="HM304" i="21"/>
  <c r="HM53" i="21"/>
  <c r="HM102" i="21"/>
  <c r="HM128" i="21"/>
  <c r="HM311" i="21"/>
  <c r="HM99" i="21"/>
  <c r="HM246" i="21"/>
  <c r="HM116" i="21"/>
  <c r="HM302" i="21"/>
  <c r="HM127" i="21"/>
  <c r="HM249" i="21"/>
  <c r="HM133" i="21"/>
  <c r="HM294" i="21"/>
  <c r="HM270" i="21"/>
  <c r="HM184" i="21"/>
  <c r="HM193" i="21"/>
  <c r="HM71" i="21"/>
  <c r="HM64" i="21"/>
  <c r="HM155" i="21"/>
  <c r="HM291" i="21"/>
  <c r="HM28" i="21"/>
  <c r="HM191" i="21"/>
  <c r="HM101" i="21"/>
  <c r="HM132" i="21"/>
  <c r="HM295" i="21"/>
  <c r="HM66" i="21"/>
  <c r="HM8" i="21"/>
  <c r="HM206" i="21"/>
  <c r="HM268" i="21"/>
  <c r="HM106" i="21"/>
  <c r="HM6" i="21"/>
  <c r="HM183" i="21"/>
  <c r="HM180" i="21"/>
  <c r="HM293" i="21"/>
  <c r="HM20" i="21"/>
  <c r="HM24" i="21"/>
  <c r="HM158" i="21"/>
  <c r="HM211" i="21"/>
  <c r="HM285" i="21"/>
  <c r="HM143" i="21"/>
  <c r="HM48" i="21"/>
  <c r="HM97" i="21"/>
  <c r="HM36" i="21"/>
  <c r="HM197" i="21"/>
  <c r="HM164" i="21"/>
  <c r="HM237" i="21"/>
  <c r="HM137" i="21"/>
  <c r="HM112" i="21"/>
  <c r="HM205" i="21"/>
  <c r="HM258" i="21"/>
  <c r="HM44" i="21"/>
  <c r="HM259" i="21"/>
  <c r="HM261" i="21"/>
  <c r="HM255" i="21"/>
  <c r="HM75" i="21"/>
  <c r="HM135" i="21"/>
  <c r="HM125" i="21"/>
  <c r="HM284" i="21"/>
  <c r="HM235" i="21"/>
  <c r="HM91" i="21"/>
  <c r="HM98" i="21"/>
  <c r="HM241" i="21"/>
  <c r="HM250" i="21"/>
  <c r="HM25" i="21"/>
  <c r="HM89" i="21"/>
  <c r="HM254" i="21"/>
  <c r="HM104" i="21"/>
  <c r="HM185" i="21"/>
  <c r="HM165" i="21"/>
  <c r="HM80" i="21"/>
  <c r="HM182" i="21"/>
  <c r="HM267" i="21"/>
  <c r="HM131" i="21"/>
  <c r="HM225" i="21"/>
  <c r="HM317" i="21"/>
  <c r="HM215" i="21"/>
  <c r="HM87" i="21"/>
  <c r="HM297" i="21"/>
  <c r="HM63" i="21"/>
  <c r="HM85" i="21"/>
  <c r="HM269" i="21"/>
  <c r="HM242" i="21"/>
  <c r="HM37" i="21"/>
  <c r="HM114" i="21"/>
  <c r="HM95" i="21"/>
  <c r="HM123" i="21"/>
  <c r="HM265" i="21"/>
  <c r="HM18" i="21"/>
  <c r="HM15" i="21"/>
  <c r="HM203" i="21"/>
  <c r="HM181" i="21"/>
  <c r="HM298" i="21"/>
  <c r="HM219" i="21"/>
  <c r="HM65" i="21"/>
  <c r="HM171" i="21"/>
  <c r="HM247" i="21"/>
  <c r="HM31" i="21"/>
  <c r="HM152" i="21"/>
  <c r="HM188" i="21"/>
  <c r="HM303" i="21"/>
  <c r="HM198" i="21"/>
  <c r="HM10" i="21"/>
  <c r="HM92" i="21"/>
  <c r="HM208" i="21"/>
  <c r="HM240" i="21"/>
  <c r="HM172" i="21"/>
  <c r="HM61" i="21"/>
  <c r="HM90" i="21"/>
  <c r="HM59" i="21"/>
  <c r="HM14" i="21"/>
  <c r="HM179" i="21"/>
  <c r="HM26" i="21"/>
  <c r="HM111" i="21"/>
  <c r="HM144" i="21"/>
  <c r="HM278" i="21"/>
  <c r="HM62" i="21"/>
  <c r="HM117" i="21"/>
  <c r="HM307" i="21"/>
  <c r="HM79" i="21"/>
  <c r="HM124" i="21"/>
  <c r="HM186" i="21"/>
  <c r="HM277" i="21"/>
  <c r="HM248" i="21"/>
  <c r="HM57" i="21"/>
  <c r="HM231" i="21"/>
  <c r="HM23" i="21"/>
  <c r="HM189" i="21"/>
  <c r="HM9" i="21"/>
  <c r="HM316" i="21"/>
  <c r="HM222" i="21"/>
  <c r="HM173" i="21"/>
  <c r="HM176" i="21"/>
  <c r="HM100" i="21"/>
  <c r="HM226" i="21"/>
  <c r="HM301" i="21"/>
  <c r="HM110" i="21"/>
  <c r="HM230" i="21"/>
  <c r="HM84" i="21"/>
  <c r="HM200" i="21"/>
  <c r="HM54" i="21"/>
  <c r="HM251" i="21"/>
  <c r="HM121" i="21"/>
  <c r="HM167" i="21"/>
  <c r="HM292" i="21"/>
  <c r="HM16" i="21"/>
  <c r="HM281" i="21"/>
  <c r="HM279" i="21"/>
  <c r="HM273" i="21"/>
  <c r="HM7" i="21"/>
  <c r="HM280" i="21"/>
  <c r="HM166" i="21"/>
  <c r="HM122" i="21"/>
  <c r="HM283" i="21"/>
  <c r="HM78" i="21"/>
  <c r="HM260" i="21"/>
  <c r="HM214" i="21"/>
  <c r="HM252" i="21"/>
  <c r="HM159" i="21"/>
  <c r="HM308" i="21"/>
  <c r="HM126" i="21"/>
  <c r="HM141" i="21"/>
  <c r="HM93" i="21"/>
  <c r="HM163" i="21"/>
  <c r="HM220" i="21"/>
  <c r="HM313" i="21"/>
  <c r="HM120" i="21"/>
  <c r="HM256" i="21"/>
  <c r="HM314" i="21"/>
  <c r="HM83" i="21"/>
  <c r="HM118" i="21"/>
  <c r="HM290" i="21"/>
  <c r="HM22" i="21"/>
  <c r="HM207" i="21"/>
  <c r="HM86" i="21"/>
  <c r="HM108" i="21"/>
  <c r="HM145" i="21"/>
  <c r="HM50" i="21"/>
  <c r="HM109" i="21"/>
  <c r="HM115" i="21"/>
  <c r="HM72" i="21"/>
  <c r="HM68" i="21"/>
  <c r="HM94" i="21"/>
  <c r="HM19" i="21"/>
  <c r="HM29" i="21"/>
  <c r="HM136" i="21"/>
  <c r="HM35" i="21"/>
  <c r="HM77" i="21"/>
  <c r="HM42" i="21"/>
  <c r="HM11" i="21"/>
  <c r="HM13" i="21"/>
  <c r="HM119" i="21"/>
  <c r="HM43" i="21"/>
  <c r="HA33" i="21"/>
  <c r="HA105" i="21"/>
  <c r="HA84" i="21"/>
  <c r="HA152" i="21"/>
  <c r="HA282" i="21"/>
  <c r="HA302" i="21"/>
  <c r="HA107" i="21"/>
  <c r="HA88" i="21"/>
  <c r="HA160" i="21"/>
  <c r="HA285" i="21"/>
  <c r="HA308" i="21"/>
  <c r="HA32" i="21"/>
  <c r="HA108" i="21"/>
  <c r="HA178" i="21"/>
  <c r="HA265" i="21"/>
  <c r="HA267" i="21"/>
  <c r="HA46" i="21"/>
  <c r="HA139" i="21"/>
  <c r="HA71" i="21"/>
  <c r="HA241" i="21"/>
  <c r="HA277" i="21"/>
  <c r="HA28" i="21"/>
  <c r="HA116" i="21"/>
  <c r="HA257" i="21"/>
  <c r="HA142" i="21"/>
  <c r="HA245" i="21"/>
  <c r="HA101" i="21"/>
  <c r="HA121" i="21"/>
  <c r="HA240" i="21"/>
  <c r="HA306" i="21"/>
  <c r="HA291" i="21"/>
  <c r="HA73" i="21"/>
  <c r="HA185" i="21"/>
  <c r="HA169" i="21"/>
  <c r="HA173" i="21"/>
  <c r="HA226" i="21"/>
  <c r="HA271" i="21"/>
  <c r="HA156" i="21"/>
  <c r="HA123" i="21"/>
  <c r="HA293" i="21"/>
  <c r="HA208" i="21"/>
  <c r="HA307" i="21"/>
  <c r="HA67" i="21"/>
  <c r="HA64" i="21"/>
  <c r="HA179" i="21"/>
  <c r="HA253" i="21"/>
  <c r="HA295" i="21"/>
  <c r="HA83" i="21"/>
  <c r="HA72" i="21"/>
  <c r="HA186" i="21"/>
  <c r="HA262" i="21"/>
  <c r="HA303" i="21"/>
  <c r="HA59" i="21"/>
  <c r="HA155" i="21"/>
  <c r="HA143" i="21"/>
  <c r="HA221" i="21"/>
  <c r="HA91" i="21"/>
  <c r="HA125" i="21"/>
  <c r="HA157" i="21"/>
  <c r="HA231" i="21"/>
  <c r="HA11" i="21"/>
  <c r="HA93" i="21"/>
  <c r="HA126" i="21"/>
  <c r="HA165" i="21"/>
  <c r="HA249" i="21"/>
  <c r="HA22" i="21"/>
  <c r="HA45" i="21"/>
  <c r="HA102" i="21"/>
  <c r="HA63" i="21"/>
  <c r="HA236" i="21"/>
  <c r="HA310" i="21"/>
  <c r="HA140" i="21"/>
  <c r="HA92" i="21"/>
  <c r="HA171" i="21"/>
  <c r="HA209" i="21"/>
  <c r="HA255" i="21"/>
  <c r="HA19" i="21"/>
  <c r="HA56" i="21"/>
  <c r="HA70" i="21"/>
  <c r="HA119" i="21"/>
  <c r="HA197" i="21"/>
  <c r="HA117" i="21"/>
  <c r="HA48" i="21"/>
  <c r="HA131" i="21"/>
  <c r="HA314" i="21"/>
  <c r="HA230" i="21"/>
  <c r="HA78" i="21"/>
  <c r="HA205" i="21"/>
  <c r="HA12" i="21"/>
  <c r="HA49" i="21"/>
  <c r="HA135" i="21"/>
  <c r="HA154" i="21"/>
  <c r="HA191" i="21"/>
  <c r="HA272" i="21"/>
  <c r="HA35" i="21"/>
  <c r="HA161" i="21"/>
  <c r="HA87" i="21"/>
  <c r="HA273" i="21"/>
  <c r="HA82" i="21"/>
  <c r="HA130" i="21"/>
  <c r="HA239" i="21"/>
  <c r="HA18" i="21"/>
  <c r="HA177" i="21"/>
  <c r="HA148" i="21"/>
  <c r="HA215" i="21"/>
  <c r="HA40" i="21"/>
  <c r="HA195" i="21"/>
  <c r="HA164" i="21"/>
  <c r="HA170" i="21"/>
  <c r="HA38" i="21"/>
  <c r="HA196" i="21"/>
  <c r="HA246" i="21"/>
  <c r="HA212" i="21"/>
  <c r="HA43" i="21"/>
  <c r="HA47" i="21"/>
  <c r="HA305" i="21"/>
  <c r="HA250" i="21"/>
  <c r="HA270" i="21"/>
  <c r="HA50" i="21"/>
  <c r="HA184" i="21"/>
  <c r="HA247" i="21"/>
  <c r="HA99" i="21"/>
  <c r="HA69" i="21"/>
  <c r="HA151" i="21"/>
  <c r="HA283" i="21"/>
  <c r="HA96" i="21"/>
  <c r="HA144" i="21"/>
  <c r="HA214" i="21"/>
  <c r="HA57" i="21"/>
  <c r="HA127" i="21"/>
  <c r="HA266" i="21"/>
  <c r="HA256" i="21"/>
  <c r="HA104" i="21"/>
  <c r="HA106" i="21"/>
  <c r="HA233" i="21"/>
  <c r="HA109" i="21"/>
  <c r="HA168" i="21"/>
  <c r="HA13" i="21"/>
  <c r="HA10" i="21"/>
  <c r="HA190" i="21"/>
  <c r="HA284" i="21"/>
  <c r="HA42" i="21"/>
  <c r="HA124" i="21"/>
  <c r="HA268" i="21"/>
  <c r="HA206" i="21"/>
  <c r="HA217" i="21"/>
  <c r="HA243" i="21"/>
  <c r="HA263" i="21"/>
  <c r="HA146" i="21"/>
  <c r="HA85" i="21"/>
  <c r="HA167" i="21"/>
  <c r="HA275" i="21"/>
  <c r="HA9" i="21"/>
  <c r="HA174" i="21"/>
  <c r="HA189" i="21"/>
  <c r="HA24" i="21"/>
  <c r="HA98" i="21"/>
  <c r="HA58" i="21"/>
  <c r="HA210" i="21"/>
  <c r="HA97" i="21"/>
  <c r="HA166" i="21"/>
  <c r="HA153" i="21"/>
  <c r="HA134" i="21"/>
  <c r="HA313" i="21"/>
  <c r="HA115" i="21"/>
  <c r="HA137" i="21"/>
  <c r="HA220" i="21"/>
  <c r="HA7" i="21"/>
  <c r="HA203" i="21"/>
  <c r="HA237" i="21"/>
  <c r="HA112" i="21"/>
  <c r="HA254" i="21"/>
  <c r="HA269" i="21"/>
  <c r="HA299" i="21"/>
  <c r="HA41" i="21"/>
  <c r="HA54" i="21"/>
  <c r="HA207" i="21"/>
  <c r="HA286" i="21"/>
  <c r="HA145" i="21"/>
  <c r="HA100" i="21"/>
  <c r="HA260" i="21"/>
  <c r="HA138" i="21"/>
  <c r="HA216" i="21"/>
  <c r="HA188" i="21"/>
  <c r="HA204" i="21"/>
  <c r="HA244" i="21"/>
  <c r="HA74" i="21"/>
  <c r="HA39" i="21"/>
  <c r="HA294" i="21"/>
  <c r="HA223" i="21"/>
  <c r="HA79" i="21"/>
  <c r="HA227" i="21"/>
  <c r="HA15" i="21"/>
  <c r="HA23" i="21"/>
  <c r="HA242" i="21"/>
  <c r="HA113" i="21"/>
  <c r="HA211" i="21"/>
  <c r="HA111" i="21"/>
  <c r="HA309" i="21"/>
  <c r="HA150" i="21"/>
  <c r="HA162" i="21"/>
  <c r="HA252" i="21"/>
  <c r="HA90" i="21"/>
  <c r="HA298" i="21"/>
  <c r="HA110" i="21"/>
  <c r="HA187" i="21"/>
  <c r="HA30" i="21"/>
  <c r="HA175" i="21"/>
  <c r="HA317" i="21"/>
  <c r="HA61" i="21"/>
  <c r="HA172" i="21"/>
  <c r="HA292" i="21"/>
  <c r="HA224" i="21"/>
  <c r="HA34" i="21"/>
  <c r="HA136" i="21"/>
  <c r="HA213" i="21"/>
  <c r="HA80" i="21"/>
  <c r="HA264" i="21"/>
  <c r="HA60" i="21"/>
  <c r="HA176" i="21"/>
  <c r="HA89" i="21"/>
  <c r="HA149" i="21"/>
  <c r="HA289" i="21"/>
  <c r="HA52" i="21"/>
  <c r="HA192" i="21"/>
  <c r="HA316" i="21"/>
  <c r="HA199" i="21"/>
  <c r="HA44" i="21"/>
  <c r="HA55" i="21"/>
  <c r="HA297" i="21"/>
  <c r="HA141" i="21"/>
  <c r="HA258" i="21"/>
  <c r="HA51" i="21"/>
  <c r="HA222" i="21"/>
  <c r="HA17" i="21"/>
  <c r="HA218" i="21"/>
  <c r="HA287" i="21"/>
  <c r="HA65" i="21"/>
  <c r="HA94" i="21"/>
  <c r="HA180" i="21"/>
  <c r="HA259" i="21"/>
  <c r="HA248" i="21"/>
  <c r="HA198" i="21"/>
  <c r="HA132" i="21"/>
  <c r="HA238" i="21"/>
  <c r="HA235" i="21"/>
  <c r="HA281" i="21"/>
  <c r="HA21" i="21"/>
  <c r="HA120" i="21"/>
  <c r="HA280" i="21"/>
  <c r="HA68" i="21"/>
  <c r="HA194" i="21"/>
  <c r="HA315" i="21"/>
  <c r="HA36" i="21"/>
  <c r="HA182" i="21"/>
  <c r="HA95" i="21"/>
  <c r="HA290" i="21"/>
  <c r="HA118" i="21"/>
  <c r="HA147" i="21"/>
  <c r="HA158" i="21"/>
  <c r="HA219" i="21"/>
  <c r="HA133" i="21"/>
  <c r="HA311" i="21"/>
  <c r="HA76" i="21"/>
  <c r="HA193" i="21"/>
  <c r="HA288" i="21"/>
  <c r="HA225" i="21"/>
  <c r="HA312" i="21"/>
  <c r="HA163" i="21"/>
  <c r="HA77" i="21"/>
  <c r="HA159" i="21"/>
  <c r="HA274" i="21"/>
  <c r="HA37" i="21"/>
  <c r="HA201" i="21"/>
  <c r="HA103" i="21"/>
  <c r="HA296" i="21"/>
  <c r="HA25" i="21"/>
  <c r="HA75" i="21"/>
  <c r="HA200" i="21"/>
  <c r="HA229" i="21"/>
  <c r="HA232" i="21"/>
  <c r="HA66" i="21"/>
  <c r="HA251" i="21"/>
  <c r="HA81" i="21"/>
  <c r="HA202" i="21"/>
  <c r="HA16" i="21"/>
  <c r="HA234" i="21"/>
  <c r="HA8" i="21"/>
  <c r="HA228" i="21"/>
  <c r="HA86" i="21"/>
  <c r="HA276" i="21"/>
  <c r="HA62" i="21"/>
  <c r="HA301" i="21"/>
  <c r="HA304" i="21"/>
  <c r="HA279" i="21"/>
  <c r="HA26" i="21"/>
  <c r="HA53" i="21"/>
  <c r="HA181" i="21"/>
  <c r="HA31" i="21"/>
  <c r="HA122" i="21"/>
  <c r="HA278" i="21"/>
  <c r="HA14" i="21"/>
  <c r="HA129" i="21"/>
  <c r="HA20" i="21"/>
  <c r="HA128" i="21"/>
  <c r="HA29" i="21"/>
  <c r="HA183" i="21"/>
  <c r="HA27" i="21"/>
  <c r="HA261" i="21"/>
  <c r="HA114" i="21"/>
  <c r="HA300" i="21"/>
  <c r="HA6" i="21"/>
  <c r="NL38" i="21"/>
  <c r="NL135" i="21"/>
  <c r="NL203" i="21"/>
  <c r="NL16" i="21"/>
  <c r="NL189" i="21"/>
  <c r="NL292" i="21"/>
  <c r="NL65" i="21"/>
  <c r="NL202" i="21"/>
  <c r="NL144" i="21"/>
  <c r="NL230" i="21"/>
  <c r="NL9" i="21"/>
  <c r="NL45" i="21"/>
  <c r="NL52" i="21"/>
  <c r="NL143" i="21"/>
  <c r="NL129" i="21"/>
  <c r="NL306" i="21"/>
  <c r="NL28" i="21"/>
  <c r="NL130" i="21"/>
  <c r="NL274" i="21"/>
  <c r="NL161" i="21"/>
  <c r="NL22" i="21"/>
  <c r="NL111" i="21"/>
  <c r="NL105" i="21"/>
  <c r="NL303" i="21"/>
  <c r="NL178" i="21"/>
  <c r="NL132" i="21"/>
  <c r="NL142" i="21"/>
  <c r="NL276" i="21"/>
  <c r="NL283" i="21"/>
  <c r="NL182" i="21"/>
  <c r="NL138" i="21"/>
  <c r="NL159" i="21"/>
  <c r="NL280" i="21"/>
  <c r="NL291" i="21"/>
  <c r="NL34" i="21"/>
  <c r="NL263" i="21"/>
  <c r="NL284" i="21"/>
  <c r="NL176" i="21"/>
  <c r="NL69" i="21"/>
  <c r="NL223" i="21"/>
  <c r="NL80" i="21"/>
  <c r="NL316" i="21"/>
  <c r="NL251" i="21"/>
  <c r="NL11" i="21"/>
  <c r="NL55" i="21"/>
  <c r="NL227" i="21"/>
  <c r="NL286" i="21"/>
  <c r="NL156" i="21"/>
  <c r="NL238" i="21"/>
  <c r="NL32" i="21"/>
  <c r="NL200" i="21"/>
  <c r="NL294" i="21"/>
  <c r="NL127" i="21"/>
  <c r="NL244" i="21"/>
  <c r="NL164" i="21"/>
  <c r="NL232" i="21"/>
  <c r="NL104" i="21"/>
  <c r="NL6" i="21"/>
  <c r="NL125" i="21"/>
  <c r="NL207" i="21"/>
  <c r="NL183" i="21"/>
  <c r="NL236" i="21"/>
  <c r="NL148" i="21"/>
  <c r="NL188" i="21"/>
  <c r="NL237" i="21"/>
  <c r="NL253" i="21"/>
  <c r="NL315" i="21"/>
  <c r="NL46" i="21"/>
  <c r="NL123" i="21"/>
  <c r="NL121" i="21"/>
  <c r="NL305" i="21"/>
  <c r="NL98" i="21"/>
  <c r="NL262" i="21"/>
  <c r="NL116" i="21"/>
  <c r="NL261" i="21"/>
  <c r="NL267" i="21"/>
  <c r="NL57" i="21"/>
  <c r="NL23" i="21"/>
  <c r="NL117" i="21"/>
  <c r="NL113" i="21"/>
  <c r="NL304" i="21"/>
  <c r="NL62" i="21"/>
  <c r="NL26" i="21"/>
  <c r="NL118" i="21"/>
  <c r="NL247" i="21"/>
  <c r="NL314" i="21"/>
  <c r="NL85" i="21"/>
  <c r="NL194" i="21"/>
  <c r="NL214" i="21"/>
  <c r="NL86" i="21"/>
  <c r="NL234" i="21"/>
  <c r="NL213" i="21"/>
  <c r="NL152" i="21"/>
  <c r="NL278" i="21"/>
  <c r="NL242" i="21"/>
  <c r="NL235" i="21"/>
  <c r="NL49" i="21"/>
  <c r="NL216" i="21"/>
  <c r="NL128" i="21"/>
  <c r="NL243" i="21"/>
  <c r="NL139" i="21"/>
  <c r="NL79" i="21"/>
  <c r="NL145" i="21"/>
  <c r="NL296" i="21"/>
  <c r="NL76" i="21"/>
  <c r="NL20" i="21"/>
  <c r="NL181" i="21"/>
  <c r="NL258" i="21"/>
  <c r="NL84" i="21"/>
  <c r="NL31" i="21"/>
  <c r="NL289" i="21"/>
  <c r="NL97" i="21"/>
  <c r="NL228" i="21"/>
  <c r="NL68" i="21"/>
  <c r="NL140" i="21"/>
  <c r="NL248" i="21"/>
  <c r="NL192" i="21"/>
  <c r="NL150" i="21"/>
  <c r="NL24" i="21"/>
  <c r="NL293" i="21"/>
  <c r="NL90" i="21"/>
  <c r="NL266" i="21"/>
  <c r="NL126" i="21"/>
  <c r="NL171" i="21"/>
  <c r="NL204" i="21"/>
  <c r="NL131" i="21"/>
  <c r="NL95" i="21"/>
  <c r="NL208" i="21"/>
  <c r="NL307" i="21"/>
  <c r="NL81" i="21"/>
  <c r="NL19" i="21"/>
  <c r="NL179" i="21"/>
  <c r="NL224" i="21"/>
  <c r="NL108" i="21"/>
  <c r="NL82" i="21"/>
  <c r="NL56" i="21"/>
  <c r="NL168" i="21"/>
  <c r="NL158" i="21"/>
  <c r="NL88" i="21"/>
  <c r="NL163" i="21"/>
  <c r="NL298" i="21"/>
  <c r="NL42" i="21"/>
  <c r="NL35" i="21"/>
  <c r="NL15" i="21"/>
  <c r="NL96" i="21"/>
  <c r="NL310" i="21"/>
  <c r="NL75" i="21"/>
  <c r="NL110" i="21"/>
  <c r="NL259" i="21"/>
  <c r="NL124" i="21"/>
  <c r="NL268" i="21"/>
  <c r="NL166" i="21"/>
  <c r="NL218" i="21"/>
  <c r="NL277" i="21"/>
  <c r="NL295" i="21"/>
  <c r="NL51" i="21"/>
  <c r="NL54" i="21"/>
  <c r="NL173" i="21"/>
  <c r="NL288" i="21"/>
  <c r="NL78" i="21"/>
  <c r="NL48" i="21"/>
  <c r="NL287" i="21"/>
  <c r="NL225" i="21"/>
  <c r="NL273" i="21"/>
  <c r="NL260" i="21"/>
  <c r="NL21" i="21"/>
  <c r="NL198" i="21"/>
  <c r="NL269" i="21"/>
  <c r="NL299" i="21"/>
  <c r="NL106" i="21"/>
  <c r="NL175" i="21"/>
  <c r="NL229" i="21"/>
  <c r="NL160" i="21"/>
  <c r="NL313" i="21"/>
  <c r="NL167" i="21"/>
  <c r="NL211" i="21"/>
  <c r="NL240" i="21"/>
  <c r="NL133" i="21"/>
  <c r="NL91" i="21"/>
  <c r="NL137" i="21"/>
  <c r="NL275" i="21"/>
  <c r="NL115" i="21"/>
  <c r="NL10" i="21"/>
  <c r="NL39" i="21"/>
  <c r="NL241" i="21"/>
  <c r="NL199" i="21"/>
  <c r="NL254" i="21"/>
  <c r="NL249" i="21"/>
  <c r="NL37" i="21"/>
  <c r="NL226" i="21"/>
  <c r="NL197" i="21"/>
  <c r="NL177" i="21"/>
  <c r="NL47" i="21"/>
  <c r="NL271" i="21"/>
  <c r="NL66" i="21"/>
  <c r="NL151" i="21"/>
  <c r="NL83" i="21"/>
  <c r="NL63" i="21"/>
  <c r="NL317" i="21"/>
  <c r="NL77" i="21"/>
  <c r="NL141" i="21"/>
  <c r="NL71" i="21"/>
  <c r="NL219" i="21"/>
  <c r="NL41" i="21"/>
  <c r="NL53" i="21"/>
  <c r="NL72" i="21"/>
  <c r="NL184" i="21"/>
  <c r="NL174" i="21"/>
  <c r="NL221" i="21"/>
  <c r="NL191" i="21"/>
  <c r="NL169" i="21"/>
  <c r="NL33" i="21"/>
  <c r="NL93" i="21"/>
  <c r="NL112" i="21"/>
  <c r="NL239" i="21"/>
  <c r="NL60" i="21"/>
  <c r="NL309" i="21"/>
  <c r="NL205" i="21"/>
  <c r="NL195" i="21"/>
  <c r="NL70" i="21"/>
  <c r="NL27" i="21"/>
  <c r="NL308" i="21"/>
  <c r="NL231" i="21"/>
  <c r="NL14" i="21"/>
  <c r="NL107" i="21"/>
  <c r="NL147" i="21"/>
  <c r="NL265" i="21"/>
  <c r="NL74" i="21"/>
  <c r="NL180" i="21"/>
  <c r="NL209" i="21"/>
  <c r="NL279" i="21"/>
  <c r="NL146" i="21"/>
  <c r="NL92" i="21"/>
  <c r="NL285" i="21"/>
  <c r="NL233" i="21"/>
  <c r="NL134" i="21"/>
  <c r="NL157" i="21"/>
  <c r="NL190" i="21"/>
  <c r="NL301" i="21"/>
  <c r="NL25" i="21"/>
  <c r="NL222" i="21"/>
  <c r="NL246" i="21"/>
  <c r="NL250" i="21"/>
  <c r="NL102" i="21"/>
  <c r="NL165" i="21"/>
  <c r="NL290" i="21"/>
  <c r="NL18" i="21"/>
  <c r="NL40" i="21"/>
  <c r="NL272" i="21"/>
  <c r="NL114" i="21"/>
  <c r="NL215" i="21"/>
  <c r="NL282" i="21"/>
  <c r="NL193" i="21"/>
  <c r="NL67" i="21"/>
  <c r="NL109" i="21"/>
  <c r="NL154" i="21"/>
  <c r="NL170" i="21"/>
  <c r="NL300" i="21"/>
  <c r="NL30" i="21"/>
  <c r="NL281" i="21"/>
  <c r="NL89" i="21"/>
  <c r="NL220" i="21"/>
  <c r="NL59" i="21"/>
  <c r="NL136" i="21"/>
  <c r="NL100" i="21"/>
  <c r="NL206" i="21"/>
  <c r="NL257" i="21"/>
  <c r="NL17" i="21"/>
  <c r="NL255" i="21"/>
  <c r="NL103" i="21"/>
  <c r="NL58" i="21"/>
  <c r="NL122" i="21"/>
  <c r="NL245" i="21"/>
  <c r="NL186" i="21"/>
  <c r="NL217" i="21"/>
  <c r="NL256" i="21"/>
  <c r="NL29" i="21"/>
  <c r="NL270" i="21"/>
  <c r="NL312" i="21"/>
  <c r="NL212" i="21"/>
  <c r="NL149" i="21"/>
  <c r="NL87" i="21"/>
  <c r="NL153" i="21"/>
  <c r="NL297" i="21"/>
  <c r="NL172" i="21"/>
  <c r="NL162" i="21"/>
  <c r="NL196" i="21"/>
  <c r="NL302" i="21"/>
  <c r="NL50" i="21"/>
  <c r="NL7" i="21"/>
  <c r="NL61" i="21"/>
  <c r="NL73" i="21"/>
  <c r="NL94" i="21"/>
  <c r="NL252" i="21"/>
  <c r="NL64" i="21"/>
  <c r="NL12" i="21"/>
  <c r="NL187" i="21"/>
  <c r="NL43" i="21"/>
  <c r="NL201" i="21"/>
  <c r="NL8" i="21"/>
  <c r="NL13" i="21"/>
  <c r="NL119" i="21"/>
  <c r="NL120" i="21"/>
  <c r="NL101" i="21"/>
  <c r="NL99" i="21"/>
  <c r="NL311" i="21"/>
  <c r="NL44" i="21"/>
  <c r="NL210" i="21"/>
  <c r="NL264" i="21"/>
  <c r="NL36" i="21"/>
  <c r="NL155" i="21"/>
  <c r="NL185" i="21"/>
  <c r="IJ44" i="21"/>
  <c r="IJ18" i="21"/>
  <c r="IJ151" i="21"/>
  <c r="IJ181" i="21"/>
  <c r="IJ179" i="21"/>
  <c r="IJ43" i="21"/>
  <c r="IJ69" i="21"/>
  <c r="IJ86" i="21"/>
  <c r="IJ277" i="21"/>
  <c r="IJ237" i="21"/>
  <c r="IJ83" i="21"/>
  <c r="IJ109" i="21"/>
  <c r="IJ283" i="21"/>
  <c r="IJ169" i="21"/>
  <c r="IJ232" i="21"/>
  <c r="IJ315" i="21"/>
  <c r="IJ106" i="21"/>
  <c r="IJ24" i="21"/>
  <c r="IJ11" i="21"/>
  <c r="IJ111" i="21"/>
  <c r="IJ274" i="21"/>
  <c r="IJ218" i="21"/>
  <c r="IJ23" i="21"/>
  <c r="IJ155" i="21"/>
  <c r="IJ64" i="21"/>
  <c r="IJ173" i="21"/>
  <c r="IJ289" i="21"/>
  <c r="IJ14" i="21"/>
  <c r="IJ66" i="21"/>
  <c r="IJ78" i="21"/>
  <c r="IJ256" i="21"/>
  <c r="IJ77" i="21"/>
  <c r="IJ167" i="21"/>
  <c r="IJ228" i="21"/>
  <c r="IJ17" i="21"/>
  <c r="IJ31" i="21"/>
  <c r="IJ261" i="21"/>
  <c r="IJ190" i="21"/>
  <c r="IJ187" i="21"/>
  <c r="IJ36" i="21"/>
  <c r="IJ189" i="21"/>
  <c r="IJ299" i="21"/>
  <c r="IJ239" i="21"/>
  <c r="IJ230" i="21"/>
  <c r="IJ122" i="21"/>
  <c r="IJ227" i="21"/>
  <c r="IJ211" i="21"/>
  <c r="IJ93" i="21"/>
  <c r="IJ242" i="21"/>
  <c r="IJ174" i="21"/>
  <c r="IJ236" i="21"/>
  <c r="IJ27" i="21"/>
  <c r="IJ80" i="21"/>
  <c r="IJ205" i="21"/>
  <c r="IJ293" i="21"/>
  <c r="IJ13" i="21"/>
  <c r="IJ143" i="21"/>
  <c r="IJ58" i="21"/>
  <c r="IJ202" i="21"/>
  <c r="IJ166" i="21"/>
  <c r="IJ229" i="21"/>
  <c r="IJ298" i="21"/>
  <c r="IJ99" i="21"/>
  <c r="IJ117" i="21"/>
  <c r="IJ110" i="21"/>
  <c r="IJ29" i="21"/>
  <c r="IJ160" i="21"/>
  <c r="IJ97" i="21"/>
  <c r="IJ150" i="21"/>
  <c r="IJ209" i="21"/>
  <c r="IJ212" i="21"/>
  <c r="IJ164" i="21"/>
  <c r="IJ280" i="21"/>
  <c r="IJ296" i="21"/>
  <c r="IJ129" i="21"/>
  <c r="IJ251" i="21"/>
  <c r="IJ7" i="21"/>
  <c r="IJ177" i="21"/>
  <c r="IJ235" i="21"/>
  <c r="IJ275" i="21"/>
  <c r="IJ37" i="21"/>
  <c r="IJ119" i="21"/>
  <c r="IJ267" i="21"/>
  <c r="IJ314" i="21"/>
  <c r="IJ20" i="21"/>
  <c r="IJ124" i="21"/>
  <c r="IJ265" i="21"/>
  <c r="IJ300" i="21"/>
  <c r="IJ141" i="21"/>
  <c r="IJ250" i="21"/>
  <c r="IJ35" i="21"/>
  <c r="IJ269" i="21"/>
  <c r="IJ188" i="21"/>
  <c r="IJ273" i="21"/>
  <c r="IJ276" i="21"/>
  <c r="IJ45" i="21"/>
  <c r="IJ98" i="21"/>
  <c r="IJ79" i="21"/>
  <c r="IJ33" i="21"/>
  <c r="IJ240" i="21"/>
  <c r="IJ52" i="21"/>
  <c r="IJ162" i="21"/>
  <c r="IJ165" i="21"/>
  <c r="IJ282" i="21"/>
  <c r="IJ297" i="21"/>
  <c r="IJ249" i="21"/>
  <c r="IJ266" i="21"/>
  <c r="IJ260" i="21"/>
  <c r="IJ176" i="21"/>
  <c r="IJ313" i="21"/>
  <c r="IJ126" i="21"/>
  <c r="IJ207" i="21"/>
  <c r="IJ307" i="21"/>
  <c r="IJ49" i="21"/>
  <c r="IJ303" i="21"/>
  <c r="IJ26" i="21"/>
  <c r="IJ72" i="21"/>
  <c r="IJ254" i="21"/>
  <c r="IJ292" i="21"/>
  <c r="IJ63" i="21"/>
  <c r="IJ135" i="21"/>
  <c r="IJ138" i="21"/>
  <c r="IJ221" i="21"/>
  <c r="IJ57" i="21"/>
  <c r="IJ92" i="21"/>
  <c r="IJ38" i="21"/>
  <c r="IJ55" i="21"/>
  <c r="IJ70" i="21"/>
  <c r="IJ233" i="21"/>
  <c r="IJ226" i="21"/>
  <c r="IJ6" i="21"/>
  <c r="IJ65" i="21"/>
  <c r="IJ140" i="21"/>
  <c r="IJ42" i="21"/>
  <c r="IJ148" i="21"/>
  <c r="IJ54" i="21"/>
  <c r="IJ197" i="21"/>
  <c r="IJ34" i="21"/>
  <c r="IJ245" i="21"/>
  <c r="IJ264" i="21"/>
  <c r="IJ271" i="21"/>
  <c r="IJ268" i="21"/>
  <c r="IJ194" i="21"/>
  <c r="IJ224" i="21"/>
  <c r="IJ40" i="21"/>
  <c r="IJ206" i="21"/>
  <c r="IJ306" i="21"/>
  <c r="IJ154" i="21"/>
  <c r="IJ278" i="21"/>
  <c r="IJ295" i="21"/>
  <c r="IJ100" i="21"/>
  <c r="IJ284" i="21"/>
  <c r="IJ113" i="21"/>
  <c r="IJ90" i="21"/>
  <c r="IJ309" i="21"/>
  <c r="IJ196" i="21"/>
  <c r="IJ241" i="21"/>
  <c r="IJ279" i="21"/>
  <c r="IJ311" i="21"/>
  <c r="IJ304" i="21"/>
  <c r="IJ61" i="21"/>
  <c r="IJ127" i="21"/>
  <c r="IJ175" i="21"/>
  <c r="IJ305" i="21"/>
  <c r="IJ73" i="21"/>
  <c r="IJ125" i="21"/>
  <c r="IJ105" i="21"/>
  <c r="IJ156" i="21"/>
  <c r="IJ210" i="21"/>
  <c r="IJ220" i="21"/>
  <c r="IJ108" i="21"/>
  <c r="IJ46" i="21"/>
  <c r="IJ89" i="21"/>
  <c r="IJ51" i="21"/>
  <c r="IJ68" i="21"/>
  <c r="IJ112" i="21"/>
  <c r="IJ199" i="21"/>
  <c r="IJ301" i="21"/>
  <c r="IJ132" i="21"/>
  <c r="IJ208" i="21"/>
  <c r="IJ204" i="21"/>
  <c r="IJ184" i="21"/>
  <c r="IJ213" i="21"/>
  <c r="IJ16" i="21"/>
  <c r="IJ137" i="21"/>
  <c r="IJ285" i="21"/>
  <c r="IJ116" i="21"/>
  <c r="IJ219" i="21"/>
  <c r="IJ8" i="21"/>
  <c r="IJ76" i="21"/>
  <c r="IJ183" i="21"/>
  <c r="IJ60" i="21"/>
  <c r="IJ107" i="21"/>
  <c r="IJ172" i="21"/>
  <c r="IJ21" i="21"/>
  <c r="IJ75" i="21"/>
  <c r="IJ95" i="21"/>
  <c r="IJ216" i="21"/>
  <c r="IJ286" i="21"/>
  <c r="IJ192" i="21"/>
  <c r="IJ308" i="21"/>
  <c r="IJ263" i="21"/>
  <c r="IJ131" i="21"/>
  <c r="IJ290" i="21"/>
  <c r="IJ85" i="21"/>
  <c r="IJ121" i="21"/>
  <c r="IJ28" i="21"/>
  <c r="IJ84" i="21"/>
  <c r="IJ203" i="21"/>
  <c r="IJ159" i="21"/>
  <c r="IJ59" i="21"/>
  <c r="IJ253" i="21"/>
  <c r="IJ287" i="21"/>
  <c r="IJ243" i="21"/>
  <c r="IJ128" i="21"/>
  <c r="IJ48" i="21"/>
  <c r="IJ214" i="21"/>
  <c r="IJ123" i="21"/>
  <c r="IJ39" i="21"/>
  <c r="IJ139" i="21"/>
  <c r="IJ255" i="21"/>
  <c r="IJ102" i="21"/>
  <c r="IJ50" i="21"/>
  <c r="IJ147" i="21"/>
  <c r="IJ171" i="21"/>
  <c r="IJ53" i="21"/>
  <c r="IJ74" i="21"/>
  <c r="IJ118" i="21"/>
  <c r="IJ198" i="21"/>
  <c r="IJ200" i="21"/>
  <c r="IJ22" i="21"/>
  <c r="IJ144" i="21"/>
  <c r="IJ9" i="21"/>
  <c r="IJ270" i="21"/>
  <c r="IJ234" i="21"/>
  <c r="IJ252" i="21"/>
  <c r="IJ259" i="21"/>
  <c r="IJ312" i="21"/>
  <c r="IJ195" i="21"/>
  <c r="IJ71" i="21"/>
  <c r="IJ103" i="21"/>
  <c r="IJ217" i="21"/>
  <c r="IJ81" i="21"/>
  <c r="IJ41" i="21"/>
  <c r="IJ87" i="21"/>
  <c r="IJ161" i="21"/>
  <c r="IJ152" i="21"/>
  <c r="IJ142" i="21"/>
  <c r="IJ186" i="21"/>
  <c r="IJ238" i="21"/>
  <c r="IJ193" i="21"/>
  <c r="IJ316" i="21"/>
  <c r="IJ168" i="21"/>
  <c r="IJ94" i="21"/>
  <c r="IJ247" i="21"/>
  <c r="IJ133" i="21"/>
  <c r="IJ56" i="21"/>
  <c r="IJ288" i="21"/>
  <c r="IJ158" i="21"/>
  <c r="IJ201" i="21"/>
  <c r="IJ130" i="21"/>
  <c r="IJ246" i="21"/>
  <c r="IJ47" i="21"/>
  <c r="IJ145" i="21"/>
  <c r="IJ222" i="21"/>
  <c r="IJ136" i="21"/>
  <c r="IJ25" i="21"/>
  <c r="IJ182" i="21"/>
  <c r="IJ272" i="21"/>
  <c r="IJ291" i="21"/>
  <c r="IJ88" i="21"/>
  <c r="IJ120" i="21"/>
  <c r="IJ302" i="21"/>
  <c r="IJ262" i="21"/>
  <c r="IJ104" i="21"/>
  <c r="IJ91" i="21"/>
  <c r="IJ153" i="21"/>
  <c r="IJ178" i="21"/>
  <c r="IJ258" i="21"/>
  <c r="IJ185" i="21"/>
  <c r="IJ19" i="21"/>
  <c r="IJ231" i="21"/>
  <c r="IJ191" i="21"/>
  <c r="IJ32" i="21"/>
  <c r="IJ101" i="21"/>
  <c r="IJ10" i="21"/>
  <c r="IJ180" i="21"/>
  <c r="IJ115" i="21"/>
  <c r="IJ96" i="21"/>
  <c r="IJ157" i="21"/>
  <c r="IJ30" i="21"/>
  <c r="IJ62" i="21"/>
  <c r="IJ225" i="21"/>
  <c r="IJ310" i="21"/>
  <c r="IJ146" i="21"/>
  <c r="IJ294" i="21"/>
  <c r="IJ248" i="21"/>
  <c r="IJ12" i="21"/>
  <c r="IJ317" i="21"/>
  <c r="IJ15" i="21"/>
  <c r="IJ281" i="21"/>
  <c r="IJ82" i="21"/>
  <c r="IJ149" i="21"/>
  <c r="IJ257" i="21"/>
  <c r="IJ114" i="21"/>
  <c r="IJ67" i="21"/>
  <c r="IJ134" i="21"/>
  <c r="IJ163" i="21"/>
  <c r="IJ215" i="21"/>
  <c r="IJ170" i="21"/>
  <c r="IJ244" i="21"/>
  <c r="IJ223" i="21"/>
  <c r="OI72" i="21"/>
  <c r="OI21" i="21"/>
  <c r="OI234" i="21"/>
  <c r="OI155" i="21"/>
  <c r="OL155" i="21" s="1"/>
  <c r="OI261" i="21"/>
  <c r="OL261" i="21" s="1"/>
  <c r="OI78" i="21"/>
  <c r="OI29" i="21"/>
  <c r="OL29" i="21" s="1"/>
  <c r="OI246" i="21"/>
  <c r="OL246" i="21" s="1"/>
  <c r="OI156" i="21"/>
  <c r="OI262" i="21"/>
  <c r="OI18" i="21"/>
  <c r="OI88" i="21"/>
  <c r="OL88" i="21" s="1"/>
  <c r="OI81" i="21"/>
  <c r="OL81" i="21" s="1"/>
  <c r="OI125" i="21"/>
  <c r="OL125" i="21" s="1"/>
  <c r="OI306" i="21"/>
  <c r="OL306" i="21" s="1"/>
  <c r="OI77" i="21"/>
  <c r="OI6" i="21"/>
  <c r="OI279" i="21"/>
  <c r="OL279" i="21" s="1"/>
  <c r="OI312" i="21"/>
  <c r="OL312" i="21" s="1"/>
  <c r="OI241" i="21"/>
  <c r="OL241" i="21" s="1"/>
  <c r="OI35" i="21"/>
  <c r="OL35" i="21" s="1"/>
  <c r="OI135" i="21"/>
  <c r="OL135" i="21" s="1"/>
  <c r="OI108" i="21"/>
  <c r="OL108" i="21" s="1"/>
  <c r="OI160" i="21"/>
  <c r="OI92" i="21"/>
  <c r="OI14" i="21"/>
  <c r="OI294" i="21"/>
  <c r="OI280" i="21"/>
  <c r="OI253" i="21"/>
  <c r="OL253" i="21" s="1"/>
  <c r="OI55" i="21"/>
  <c r="OL55" i="21" s="1"/>
  <c r="OI145" i="21"/>
  <c r="OL145" i="21" s="1"/>
  <c r="OI127" i="21"/>
  <c r="OI149" i="21"/>
  <c r="OI317" i="21"/>
  <c r="OI33" i="21"/>
  <c r="OI106" i="21"/>
  <c r="OI122" i="21"/>
  <c r="OL122" i="21" s="1"/>
  <c r="OI162" i="21"/>
  <c r="OI219" i="21"/>
  <c r="OL219" i="21" s="1"/>
  <c r="OI32" i="21"/>
  <c r="OL32" i="21" s="1"/>
  <c r="OI249" i="21"/>
  <c r="OL249" i="21" s="1"/>
  <c r="OI270" i="21"/>
  <c r="OL270" i="21" s="1"/>
  <c r="OI211" i="21"/>
  <c r="OI240" i="21"/>
  <c r="OI11" i="21"/>
  <c r="OL11" i="21" s="1"/>
  <c r="OI89" i="21"/>
  <c r="OL89" i="21" s="1"/>
  <c r="OI286" i="21"/>
  <c r="OL286" i="21" s="1"/>
  <c r="OI114" i="21"/>
  <c r="OI119" i="21"/>
  <c r="OI30" i="21"/>
  <c r="OI94" i="21"/>
  <c r="OI308" i="21"/>
  <c r="OL308" i="21" s="1"/>
  <c r="OI180" i="21"/>
  <c r="OL180" i="21" s="1"/>
  <c r="OI103" i="21"/>
  <c r="OL103" i="21" s="1"/>
  <c r="OI126" i="21"/>
  <c r="OL126" i="21" s="1"/>
  <c r="OI250" i="21"/>
  <c r="OL250" i="21" s="1"/>
  <c r="OI217" i="21"/>
  <c r="OI48" i="21"/>
  <c r="OI130" i="21"/>
  <c r="OI205" i="21"/>
  <c r="OL205" i="21" s="1"/>
  <c r="OI287" i="21"/>
  <c r="OI225" i="21"/>
  <c r="OL225" i="21" s="1"/>
  <c r="OI83" i="21"/>
  <c r="OL83" i="21" s="1"/>
  <c r="OI37" i="21"/>
  <c r="OI58" i="21"/>
  <c r="OI157" i="21"/>
  <c r="OL157" i="21" s="1"/>
  <c r="OI263" i="21"/>
  <c r="OI76" i="21"/>
  <c r="OI60" i="21"/>
  <c r="OI190" i="21"/>
  <c r="OL190" i="21" s="1"/>
  <c r="OI271" i="21"/>
  <c r="OL271" i="21" s="1"/>
  <c r="OI314" i="21"/>
  <c r="OL314" i="21" s="1"/>
  <c r="OI10" i="21"/>
  <c r="OI118" i="21"/>
  <c r="OL118" i="21" s="1"/>
  <c r="OI128" i="21"/>
  <c r="OL128" i="21" s="1"/>
  <c r="OI163" i="21"/>
  <c r="OI220" i="21"/>
  <c r="OI86" i="21"/>
  <c r="OL86" i="21" s="1"/>
  <c r="OI61" i="21"/>
  <c r="OL61" i="21" s="1"/>
  <c r="OI191" i="21"/>
  <c r="OI275" i="21"/>
  <c r="OL275" i="21" s="1"/>
  <c r="OI307" i="21"/>
  <c r="OI105" i="21"/>
  <c r="OI80" i="21"/>
  <c r="OI82" i="21"/>
  <c r="OL82" i="21" s="1"/>
  <c r="OI202" i="21"/>
  <c r="OL202" i="21" s="1"/>
  <c r="OI266" i="21"/>
  <c r="OL266" i="21" s="1"/>
  <c r="OI36" i="21"/>
  <c r="OL36" i="21" s="1"/>
  <c r="OI93" i="21"/>
  <c r="OI13" i="21"/>
  <c r="OL13" i="21" s="1"/>
  <c r="OI248" i="21"/>
  <c r="OL248" i="21" s="1"/>
  <c r="OI293" i="21"/>
  <c r="OI204" i="21"/>
  <c r="OI84" i="21"/>
  <c r="OL84" i="21" s="1"/>
  <c r="OI267" i="21"/>
  <c r="OL267" i="21" s="1"/>
  <c r="OI104" i="21"/>
  <c r="OI300" i="21"/>
  <c r="OI185" i="21"/>
  <c r="OL185" i="21" s="1"/>
  <c r="OI290" i="21"/>
  <c r="OI201" i="21"/>
  <c r="OL201" i="21" s="1"/>
  <c r="OI46" i="21"/>
  <c r="OI187" i="21"/>
  <c r="OL187" i="21" s="1"/>
  <c r="OI309" i="21"/>
  <c r="OL309" i="21" s="1"/>
  <c r="OI257" i="21"/>
  <c r="OL257" i="21" s="1"/>
  <c r="OI49" i="21"/>
  <c r="OI54" i="21"/>
  <c r="OI188" i="21"/>
  <c r="OI313" i="21"/>
  <c r="OI258" i="21"/>
  <c r="OI71" i="21"/>
  <c r="OL71" i="21" s="1"/>
  <c r="OI216" i="21"/>
  <c r="OL216" i="21" s="1"/>
  <c r="OI242" i="21"/>
  <c r="OL242" i="21" s="1"/>
  <c r="OI303" i="21"/>
  <c r="OL303" i="21" s="1"/>
  <c r="OI233" i="21"/>
  <c r="OI75" i="21"/>
  <c r="OI95" i="21"/>
  <c r="OI171" i="21"/>
  <c r="OL171" i="21" s="1"/>
  <c r="OI228" i="21"/>
  <c r="OL228" i="21" s="1"/>
  <c r="OI284" i="21"/>
  <c r="OL284" i="21" s="1"/>
  <c r="OI9" i="21"/>
  <c r="OI44" i="21"/>
  <c r="OI277" i="21"/>
  <c r="OI101" i="21"/>
  <c r="OI274" i="21"/>
  <c r="OI99" i="21"/>
  <c r="OL99" i="21" s="1"/>
  <c r="OI107" i="21"/>
  <c r="OL107" i="21" s="1"/>
  <c r="OI172" i="21"/>
  <c r="OL172" i="21" s="1"/>
  <c r="OI229" i="21"/>
  <c r="OL229" i="21" s="1"/>
  <c r="OI292" i="21"/>
  <c r="OI97" i="21"/>
  <c r="OI22" i="21"/>
  <c r="OI298" i="21"/>
  <c r="OL298" i="21" s="1"/>
  <c r="OI295" i="21"/>
  <c r="OI254" i="21"/>
  <c r="OL254" i="21" s="1"/>
  <c r="OI56" i="21"/>
  <c r="OL56" i="21" s="1"/>
  <c r="OI151" i="21"/>
  <c r="OI143" i="21"/>
  <c r="OI153" i="21"/>
  <c r="OL153" i="21" s="1"/>
  <c r="OI232" i="21"/>
  <c r="OI57" i="21"/>
  <c r="OL57" i="21" s="1"/>
  <c r="OI154" i="21"/>
  <c r="OI273" i="21"/>
  <c r="OI62" i="21"/>
  <c r="OL62" i="21" s="1"/>
  <c r="OI315" i="21"/>
  <c r="OI112" i="21"/>
  <c r="OI206" i="21"/>
  <c r="OL206" i="21" s="1"/>
  <c r="OI173" i="21"/>
  <c r="OI102" i="21"/>
  <c r="OL102" i="21" s="1"/>
  <c r="OI255" i="21"/>
  <c r="OL255" i="21" s="1"/>
  <c r="OI244" i="21"/>
  <c r="OL244" i="21" s="1"/>
  <c r="OI231" i="21"/>
  <c r="OL231" i="21" s="1"/>
  <c r="OI136" i="21"/>
  <c r="OL136" i="21" s="1"/>
  <c r="OI65" i="21"/>
  <c r="OI147" i="21"/>
  <c r="OL147" i="21" s="1"/>
  <c r="OI304" i="21"/>
  <c r="OL304" i="21" s="1"/>
  <c r="OI260" i="21"/>
  <c r="OI50" i="21"/>
  <c r="OL50" i="21" s="1"/>
  <c r="OI79" i="21"/>
  <c r="OL79" i="21" s="1"/>
  <c r="OI169" i="21"/>
  <c r="OL169" i="21" s="1"/>
  <c r="OI226" i="21"/>
  <c r="OL226" i="21" s="1"/>
  <c r="OI268" i="21"/>
  <c r="OI70" i="21"/>
  <c r="OL70" i="21" s="1"/>
  <c r="OI59" i="21"/>
  <c r="OI189" i="21"/>
  <c r="OL189" i="21" s="1"/>
  <c r="OI239" i="21"/>
  <c r="OL239" i="21" s="1"/>
  <c r="OI259" i="21"/>
  <c r="OL259" i="21" s="1"/>
  <c r="OI208" i="21"/>
  <c r="OL208" i="21" s="1"/>
  <c r="OI288" i="21"/>
  <c r="OI245" i="21"/>
  <c r="OI282" i="21"/>
  <c r="OI142" i="21"/>
  <c r="OL142" i="21" s="1"/>
  <c r="OI272" i="21"/>
  <c r="OI203" i="21"/>
  <c r="OL203" i="21" s="1"/>
  <c r="OI247" i="21"/>
  <c r="OI194" i="21"/>
  <c r="OL194" i="21" s="1"/>
  <c r="OI235" i="21"/>
  <c r="OL235" i="21" s="1"/>
  <c r="OI207" i="21"/>
  <c r="OI251" i="21"/>
  <c r="OL251" i="21" s="1"/>
  <c r="OI69" i="21"/>
  <c r="OI90" i="21"/>
  <c r="OL90" i="21" s="1"/>
  <c r="OI170" i="21"/>
  <c r="OL170" i="21" s="1"/>
  <c r="OI227" i="21"/>
  <c r="OL227" i="21" s="1"/>
  <c r="OI276" i="21"/>
  <c r="OL276" i="21" s="1"/>
  <c r="OI24" i="21"/>
  <c r="OI85" i="21"/>
  <c r="OI197" i="21"/>
  <c r="OL197" i="21" s="1"/>
  <c r="OI140" i="21"/>
  <c r="OI192" i="21"/>
  <c r="OI138" i="21"/>
  <c r="OL138" i="21" s="1"/>
  <c r="OI98" i="21"/>
  <c r="OI120" i="21"/>
  <c r="OL120" i="21" s="1"/>
  <c r="OI214" i="21"/>
  <c r="OL214" i="21" s="1"/>
  <c r="OI209" i="21"/>
  <c r="OI40" i="21"/>
  <c r="OI91" i="21"/>
  <c r="OI199" i="21"/>
  <c r="OI148" i="21"/>
  <c r="OL148" i="21" s="1"/>
  <c r="OI200" i="21"/>
  <c r="OL200" i="21" s="1"/>
  <c r="OI15" i="21"/>
  <c r="OL15" i="21" s="1"/>
  <c r="OI43" i="21"/>
  <c r="OI144" i="21"/>
  <c r="OL144" i="21" s="1"/>
  <c r="OI116" i="21"/>
  <c r="OI168" i="21"/>
  <c r="OI31" i="21"/>
  <c r="OL31" i="21" s="1"/>
  <c r="OI51" i="21"/>
  <c r="OI193" i="21"/>
  <c r="OL193" i="21" s="1"/>
  <c r="OI124" i="21"/>
  <c r="OL124" i="21" s="1"/>
  <c r="OI176" i="21"/>
  <c r="OI198" i="21"/>
  <c r="OI236" i="21"/>
  <c r="OI212" i="21"/>
  <c r="OI278" i="21"/>
  <c r="OL278" i="21" s="1"/>
  <c r="OI23" i="21"/>
  <c r="OI12" i="21"/>
  <c r="OI179" i="21"/>
  <c r="OL179" i="21" s="1"/>
  <c r="OI167" i="21"/>
  <c r="OL167" i="21" s="1"/>
  <c r="OI224" i="21"/>
  <c r="OL224" i="21" s="1"/>
  <c r="OI131" i="21"/>
  <c r="OI38" i="21"/>
  <c r="OI186" i="21"/>
  <c r="OL186" i="21" s="1"/>
  <c r="OI305" i="21"/>
  <c r="OL305" i="21" s="1"/>
  <c r="OI256" i="21"/>
  <c r="OL256" i="21" s="1"/>
  <c r="OI39" i="21"/>
  <c r="OL39" i="21" s="1"/>
  <c r="OI20" i="21"/>
  <c r="OL20" i="21" s="1"/>
  <c r="OI181" i="21"/>
  <c r="OI269" i="21"/>
  <c r="OI237" i="21"/>
  <c r="OI19" i="21"/>
  <c r="OL19" i="21" s="1"/>
  <c r="OI123" i="21"/>
  <c r="OL123" i="21" s="1"/>
  <c r="OI281" i="21"/>
  <c r="OL281" i="21" s="1"/>
  <c r="OI297" i="21"/>
  <c r="OL297" i="21" s="1"/>
  <c r="OI210" i="21"/>
  <c r="OL210" i="21" s="1"/>
  <c r="OI26" i="21"/>
  <c r="OI178" i="21"/>
  <c r="OI134" i="21"/>
  <c r="OI164" i="21"/>
  <c r="OL164" i="21" s="1"/>
  <c r="OI221" i="21"/>
  <c r="OI42" i="21"/>
  <c r="OL42" i="21" s="1"/>
  <c r="OI182" i="21"/>
  <c r="OL182" i="21" s="1"/>
  <c r="OI150" i="21"/>
  <c r="OI165" i="21"/>
  <c r="OI222" i="21"/>
  <c r="OI8" i="21"/>
  <c r="OL8" i="21" s="1"/>
  <c r="OI68" i="21"/>
  <c r="OL68" i="21" s="1"/>
  <c r="OI195" i="21"/>
  <c r="OI132" i="21"/>
  <c r="OL132" i="21" s="1"/>
  <c r="OI184" i="21"/>
  <c r="OL184" i="21" s="1"/>
  <c r="OI34" i="21"/>
  <c r="OL34" i="21" s="1"/>
  <c r="OI111" i="21"/>
  <c r="OI115" i="21"/>
  <c r="OI133" i="21"/>
  <c r="OI310" i="21"/>
  <c r="OI110" i="21"/>
  <c r="OL110" i="21" s="1"/>
  <c r="OI64" i="21"/>
  <c r="OL64" i="21" s="1"/>
  <c r="OI283" i="21"/>
  <c r="OL283" i="21" s="1"/>
  <c r="OI301" i="21"/>
  <c r="OI252" i="21"/>
  <c r="OL252" i="21" s="1"/>
  <c r="OI47" i="21"/>
  <c r="OI137" i="21"/>
  <c r="OI121" i="21"/>
  <c r="OL121" i="21" s="1"/>
  <c r="OI141" i="21"/>
  <c r="OI311" i="21"/>
  <c r="OI17" i="21"/>
  <c r="OL17" i="21" s="1"/>
  <c r="OI96" i="21"/>
  <c r="OL96" i="21" s="1"/>
  <c r="OI213" i="21"/>
  <c r="OI161" i="21"/>
  <c r="OI218" i="21"/>
  <c r="OL218" i="21" s="1"/>
  <c r="OI113" i="21"/>
  <c r="OL113" i="21" s="1"/>
  <c r="OI146" i="21"/>
  <c r="OL146" i="21" s="1"/>
  <c r="OI174" i="21"/>
  <c r="OL174" i="21" s="1"/>
  <c r="OI25" i="21"/>
  <c r="OL25" i="21" s="1"/>
  <c r="OI52" i="21"/>
  <c r="OL52" i="21" s="1"/>
  <c r="OI291" i="21"/>
  <c r="OI109" i="21"/>
  <c r="OI285" i="21"/>
  <c r="OI41" i="21"/>
  <c r="OI67" i="21"/>
  <c r="OL67" i="21" s="1"/>
  <c r="OI73" i="21"/>
  <c r="OL73" i="21" s="1"/>
  <c r="OI117" i="21"/>
  <c r="OL117" i="21" s="1"/>
  <c r="OI289" i="21"/>
  <c r="OL289" i="21" s="1"/>
  <c r="OI7" i="21"/>
  <c r="OI215" i="21"/>
  <c r="OI177" i="21"/>
  <c r="OI166" i="21"/>
  <c r="OL166" i="21" s="1"/>
  <c r="OI223" i="21"/>
  <c r="OL223" i="21" s="1"/>
  <c r="OI87" i="21"/>
  <c r="OI45" i="21"/>
  <c r="OL45" i="21" s="1"/>
  <c r="OI66" i="21"/>
  <c r="OI158" i="21"/>
  <c r="OI264" i="21"/>
  <c r="OI139" i="21"/>
  <c r="OI196" i="21"/>
  <c r="OI175" i="21"/>
  <c r="OL175" i="21" s="1"/>
  <c r="OI238" i="21"/>
  <c r="OI316" i="21"/>
  <c r="OL316" i="21" s="1"/>
  <c r="OI100" i="21"/>
  <c r="OI53" i="21"/>
  <c r="OI74" i="21"/>
  <c r="OI159" i="21"/>
  <c r="OI265" i="21"/>
  <c r="OI16" i="21"/>
  <c r="OL16" i="21" s="1"/>
  <c r="OI28" i="21"/>
  <c r="OL28" i="21" s="1"/>
  <c r="OI183" i="21"/>
  <c r="OL183" i="21" s="1"/>
  <c r="OI302" i="21"/>
  <c r="OL302" i="21" s="1"/>
  <c r="OI243" i="21"/>
  <c r="OI27" i="21"/>
  <c r="OI129" i="21"/>
  <c r="OL129" i="21" s="1"/>
  <c r="OI296" i="21"/>
  <c r="OI152" i="21"/>
  <c r="OI230" i="21"/>
  <c r="OL230" i="21" s="1"/>
  <c r="OI299" i="21"/>
  <c r="OL299" i="21" s="1"/>
  <c r="OI63" i="21"/>
  <c r="OL63" i="21" s="1"/>
  <c r="DH236" i="21"/>
  <c r="DH115" i="21"/>
  <c r="DH91" i="21"/>
  <c r="DH27" i="21"/>
  <c r="DH228" i="21"/>
  <c r="DH255" i="21"/>
  <c r="DK255" i="21" s="1"/>
  <c r="DH76" i="21"/>
  <c r="DH248" i="21"/>
  <c r="DH269" i="21"/>
  <c r="DH12" i="21"/>
  <c r="DH241" i="21"/>
  <c r="DH247" i="21"/>
  <c r="DH96" i="21"/>
  <c r="DH185" i="21"/>
  <c r="DH279" i="21"/>
  <c r="DH75" i="21"/>
  <c r="DH167" i="21"/>
  <c r="DH282" i="21"/>
  <c r="DH59" i="21"/>
  <c r="DH20" i="21"/>
  <c r="DH165" i="21"/>
  <c r="DH298" i="21"/>
  <c r="DH121" i="21"/>
  <c r="DH272" i="21"/>
  <c r="DH97" i="21"/>
  <c r="DH246" i="21"/>
  <c r="DH45" i="21"/>
  <c r="DH142" i="21"/>
  <c r="DH219" i="21"/>
  <c r="DH53" i="21"/>
  <c r="DH172" i="21"/>
  <c r="DH260" i="21"/>
  <c r="DH210" i="21"/>
  <c r="DH216" i="21"/>
  <c r="DH143" i="21"/>
  <c r="DH32" i="21"/>
  <c r="DH80" i="21"/>
  <c r="DH270" i="21"/>
  <c r="DH301" i="21"/>
  <c r="DH174" i="21"/>
  <c r="DH84" i="21"/>
  <c r="DH273" i="21"/>
  <c r="DH100" i="21"/>
  <c r="DH314" i="21"/>
  <c r="DH156" i="21"/>
  <c r="DH218" i="21"/>
  <c r="DH137" i="21"/>
  <c r="DH244" i="21"/>
  <c r="DH42" i="21"/>
  <c r="DH130" i="21"/>
  <c r="DH261" i="21"/>
  <c r="DH109" i="21"/>
  <c r="DH199" i="21"/>
  <c r="DH294" i="21"/>
  <c r="DH99" i="21"/>
  <c r="DH46" i="21"/>
  <c r="DH213" i="21"/>
  <c r="DH43" i="21"/>
  <c r="DH158" i="21"/>
  <c r="DH192" i="21"/>
  <c r="DH303" i="21"/>
  <c r="DH299" i="21"/>
  <c r="DH83" i="21"/>
  <c r="DH28" i="21"/>
  <c r="DH183" i="21"/>
  <c r="DH141" i="21"/>
  <c r="DH131" i="21"/>
  <c r="DH173" i="21"/>
  <c r="DH179" i="21"/>
  <c r="DH177" i="21"/>
  <c r="DH88" i="21"/>
  <c r="DH193" i="21"/>
  <c r="DH286" i="21"/>
  <c r="DH268" i="21"/>
  <c r="DH278" i="21"/>
  <c r="DH169" i="21"/>
  <c r="DH123" i="21"/>
  <c r="DH71" i="21"/>
  <c r="DH136" i="21"/>
  <c r="DH40" i="21"/>
  <c r="DH178" i="21"/>
  <c r="DH295" i="21"/>
  <c r="DH280" i="21"/>
  <c r="DH309" i="21"/>
  <c r="DH217" i="21"/>
  <c r="DH264" i="21"/>
  <c r="DH57" i="21"/>
  <c r="DH150" i="21"/>
  <c r="DH221" i="21"/>
  <c r="DH125" i="21"/>
  <c r="DH240" i="21"/>
  <c r="DH211" i="21"/>
  <c r="DH159" i="21"/>
  <c r="DH276" i="21"/>
  <c r="DH56" i="21"/>
  <c r="DH164" i="21"/>
  <c r="DH133" i="21"/>
  <c r="DH239" i="21"/>
  <c r="DH215" i="21"/>
  <c r="DH214" i="21"/>
  <c r="DH41" i="21"/>
  <c r="DH296" i="21"/>
  <c r="DH65" i="21"/>
  <c r="DH290" i="21"/>
  <c r="DH222" i="21"/>
  <c r="DH258" i="21"/>
  <c r="DH64" i="21"/>
  <c r="DH231" i="21"/>
  <c r="DH9" i="21"/>
  <c r="DH259" i="21"/>
  <c r="DH36" i="21"/>
  <c r="DH184" i="21"/>
  <c r="DH308" i="21"/>
  <c r="DH54" i="21"/>
  <c r="DH175" i="21"/>
  <c r="DH118" i="21"/>
  <c r="DH234" i="21"/>
  <c r="DH200" i="21"/>
  <c r="DH186" i="21"/>
  <c r="DH162" i="21"/>
  <c r="DH212" i="21"/>
  <c r="DH155" i="21"/>
  <c r="DH23" i="21"/>
  <c r="DH257" i="21"/>
  <c r="DH293" i="21"/>
  <c r="DH70" i="21"/>
  <c r="DH38" i="21"/>
  <c r="DH170" i="21"/>
  <c r="DH93" i="21"/>
  <c r="DH94" i="21"/>
  <c r="DH110" i="21"/>
  <c r="DH62" i="21"/>
  <c r="DH154" i="21"/>
  <c r="DH176" i="21"/>
  <c r="DH206" i="21"/>
  <c r="DH305" i="21"/>
  <c r="DH281" i="21"/>
  <c r="DH101" i="21"/>
  <c r="DH230" i="21"/>
  <c r="DH15" i="21"/>
  <c r="DH126" i="21"/>
  <c r="DH34" i="21"/>
  <c r="DH209" i="21"/>
  <c r="DH254" i="21"/>
  <c r="DH24" i="21"/>
  <c r="DH78" i="21"/>
  <c r="DH112" i="21"/>
  <c r="DH157" i="21"/>
  <c r="DH237" i="21"/>
  <c r="DH196" i="21"/>
  <c r="DH19" i="21"/>
  <c r="DH119" i="21"/>
  <c r="DH275" i="21"/>
  <c r="DH111" i="21"/>
  <c r="DH81" i="21"/>
  <c r="DH171" i="21"/>
  <c r="DH116" i="21"/>
  <c r="DH67" i="21"/>
  <c r="DH95" i="21"/>
  <c r="DH147" i="21"/>
  <c r="DH265" i="21"/>
  <c r="DH37" i="21"/>
  <c r="DH149" i="21"/>
  <c r="DH226" i="21"/>
  <c r="DK226" i="21" s="1"/>
  <c r="DH48" i="21"/>
  <c r="DH166" i="21"/>
  <c r="DH13" i="21"/>
  <c r="DH139" i="21"/>
  <c r="DH66" i="21"/>
  <c r="DH203" i="21"/>
  <c r="DH113" i="21"/>
  <c r="DH182" i="21"/>
  <c r="DH98" i="21"/>
  <c r="DH188" i="21"/>
  <c r="DH287" i="21"/>
  <c r="DH168" i="21"/>
  <c r="DH87" i="21"/>
  <c r="DH267" i="21"/>
  <c r="DH313" i="21"/>
  <c r="DH92" i="21"/>
  <c r="DH55" i="21"/>
  <c r="DH194" i="21"/>
  <c r="DH181" i="21"/>
  <c r="DH190" i="21"/>
  <c r="DH10" i="21"/>
  <c r="DH263" i="21"/>
  <c r="DH124" i="21"/>
  <c r="DH191" i="21"/>
  <c r="DH120" i="21"/>
  <c r="DH77" i="21"/>
  <c r="DH285" i="21"/>
  <c r="DH132" i="21"/>
  <c r="DH146" i="21"/>
  <c r="DH89" i="21"/>
  <c r="DH72" i="21"/>
  <c r="DH249" i="21"/>
  <c r="DH243" i="21"/>
  <c r="DH207" i="21"/>
  <c r="DH251" i="21"/>
  <c r="DH145" i="21"/>
  <c r="DH284" i="21"/>
  <c r="DH106" i="21"/>
  <c r="DH256" i="21"/>
  <c r="DH25" i="21"/>
  <c r="DH161" i="21"/>
  <c r="DH163" i="21"/>
  <c r="DH223" i="21"/>
  <c r="DH135" i="21"/>
  <c r="DH29" i="21"/>
  <c r="DH187" i="21"/>
  <c r="DH49" i="21"/>
  <c r="DH220" i="21"/>
  <c r="DH262" i="21"/>
  <c r="DH208" i="21"/>
  <c r="DH31" i="21"/>
  <c r="DH198" i="21"/>
  <c r="DH302" i="21"/>
  <c r="DH315" i="21"/>
  <c r="DH33" i="21"/>
  <c r="DH73" i="21"/>
  <c r="DH232" i="21"/>
  <c r="DH311" i="21"/>
  <c r="DH304" i="21"/>
  <c r="DH104" i="21"/>
  <c r="DH68" i="21"/>
  <c r="DH8" i="21"/>
  <c r="DH79" i="21"/>
  <c r="DH114" i="21"/>
  <c r="DH252" i="21"/>
  <c r="DH129" i="21"/>
  <c r="DH52" i="21"/>
  <c r="DH138" i="21"/>
  <c r="DH224" i="21"/>
  <c r="DH274" i="21"/>
  <c r="DH102" i="21"/>
  <c r="DH202" i="21"/>
  <c r="DH90" i="21"/>
  <c r="DH103" i="21"/>
  <c r="DH291" i="21"/>
  <c r="DH60" i="21"/>
  <c r="DH107" i="21"/>
  <c r="DH144" i="21"/>
  <c r="DH227" i="21"/>
  <c r="DH61" i="21"/>
  <c r="DH310" i="21"/>
  <c r="DH47" i="21"/>
  <c r="DH189" i="21"/>
  <c r="DH292" i="21"/>
  <c r="DH266" i="21"/>
  <c r="DH69" i="21"/>
  <c r="DH134" i="21"/>
  <c r="DH235" i="21"/>
  <c r="DH18" i="21"/>
  <c r="DH306" i="21"/>
  <c r="DH86" i="21"/>
  <c r="DH205" i="21"/>
  <c r="DH152" i="21"/>
  <c r="DH300" i="21"/>
  <c r="DH283" i="21"/>
  <c r="DH307" i="21"/>
  <c r="DH21" i="21"/>
  <c r="DH242" i="21"/>
  <c r="DH233" i="21"/>
  <c r="DH153" i="21"/>
  <c r="DH51" i="21"/>
  <c r="DH317" i="21"/>
  <c r="DH271" i="21"/>
  <c r="DH50" i="21"/>
  <c r="DH140" i="21"/>
  <c r="DH127" i="21"/>
  <c r="DH82" i="21"/>
  <c r="DH197" i="21"/>
  <c r="DH85" i="21"/>
  <c r="DH277" i="21"/>
  <c r="DH195" i="21"/>
  <c r="DH148" i="21"/>
  <c r="DH229" i="21"/>
  <c r="DH58" i="21"/>
  <c r="DH30" i="21"/>
  <c r="DH44" i="21"/>
  <c r="DH288" i="21"/>
  <c r="DH289" i="21"/>
  <c r="DH225" i="21"/>
  <c r="DH16" i="21"/>
  <c r="DH105" i="21"/>
  <c r="DH14" i="21"/>
  <c r="DH22" i="21"/>
  <c r="DH180" i="21"/>
  <c r="DH160" i="21"/>
  <c r="DH204" i="21"/>
  <c r="DH108" i="21"/>
  <c r="DH117" i="21"/>
  <c r="DH11" i="21"/>
  <c r="DH253" i="21"/>
  <c r="DH128" i="21"/>
  <c r="DH26" i="21"/>
  <c r="DH39" i="21"/>
  <c r="DH7" i="21"/>
  <c r="DH316" i="21"/>
  <c r="DH151" i="21"/>
  <c r="DH122" i="21"/>
  <c r="DH35" i="21"/>
  <c r="DH245" i="21"/>
  <c r="DH312" i="21"/>
  <c r="DH250" i="21"/>
  <c r="DH238" i="21"/>
  <c r="DH74" i="21"/>
  <c r="DH63" i="21"/>
  <c r="DH297" i="21"/>
  <c r="DH201" i="21"/>
  <c r="DH17" i="21"/>
  <c r="DH6" i="21"/>
  <c r="HX271" i="21"/>
  <c r="HX81" i="21"/>
  <c r="HX261" i="21"/>
  <c r="HX264" i="21"/>
  <c r="HX308" i="21"/>
  <c r="HX280" i="21"/>
  <c r="HX77" i="21"/>
  <c r="HX136" i="21"/>
  <c r="HX87" i="21"/>
  <c r="HX56" i="21"/>
  <c r="HX98" i="21"/>
  <c r="HX184" i="21"/>
  <c r="HX279" i="21"/>
  <c r="HX38" i="21"/>
  <c r="HX31" i="21"/>
  <c r="HX248" i="21"/>
  <c r="HX67" i="21"/>
  <c r="HX145" i="21"/>
  <c r="HX267" i="21"/>
  <c r="HX105" i="21"/>
  <c r="HX69" i="21"/>
  <c r="HX106" i="21"/>
  <c r="HX192" i="21"/>
  <c r="HX285" i="21"/>
  <c r="HX110" i="21"/>
  <c r="HX148" i="21"/>
  <c r="HX197" i="21"/>
  <c r="HX277" i="21"/>
  <c r="HX306" i="21"/>
  <c r="HX233" i="21"/>
  <c r="HX78" i="21"/>
  <c r="HX80" i="21"/>
  <c r="HX138" i="21"/>
  <c r="HX263" i="21"/>
  <c r="HX304" i="21"/>
  <c r="HX132" i="21"/>
  <c r="HX34" i="21"/>
  <c r="HX146" i="21"/>
  <c r="HX22" i="21"/>
  <c r="HX20" i="21"/>
  <c r="HX26" i="21"/>
  <c r="HX124" i="21"/>
  <c r="HX302" i="21"/>
  <c r="HX151" i="21"/>
  <c r="HX210" i="21"/>
  <c r="HX309" i="21"/>
  <c r="HX68" i="21"/>
  <c r="HX15" i="21"/>
  <c r="HX6" i="21"/>
  <c r="HX33" i="21"/>
  <c r="HX169" i="21"/>
  <c r="HX180" i="21"/>
  <c r="HX245" i="21"/>
  <c r="HX258" i="21"/>
  <c r="HX63" i="21"/>
  <c r="HX104" i="21"/>
  <c r="HX232" i="21"/>
  <c r="HX298" i="21"/>
  <c r="HX128" i="21"/>
  <c r="HX39" i="21"/>
  <c r="HX40" i="21"/>
  <c r="HX174" i="21"/>
  <c r="HX209" i="21"/>
  <c r="HX52" i="21"/>
  <c r="HX159" i="21"/>
  <c r="HX212" i="21"/>
  <c r="HX254" i="21"/>
  <c r="HX229" i="21"/>
  <c r="HX28" i="21"/>
  <c r="HX32" i="21"/>
  <c r="HX74" i="21"/>
  <c r="HX160" i="21"/>
  <c r="HX230" i="21"/>
  <c r="HX205" i="21"/>
  <c r="HX165" i="21"/>
  <c r="HX213" i="21"/>
  <c r="HX288" i="21"/>
  <c r="HX314" i="21"/>
  <c r="HX53" i="21"/>
  <c r="HX97" i="21"/>
  <c r="HX166" i="21"/>
  <c r="HX211" i="21"/>
  <c r="HX236" i="21"/>
  <c r="HX147" i="21"/>
  <c r="HX276" i="21"/>
  <c r="HX173" i="21"/>
  <c r="HX244" i="21"/>
  <c r="HX46" i="21"/>
  <c r="HX139" i="21"/>
  <c r="HX7" i="21"/>
  <c r="HX21" i="21"/>
  <c r="HX71" i="21"/>
  <c r="HX113" i="21"/>
  <c r="HX272" i="21"/>
  <c r="HX283" i="21"/>
  <c r="HX61" i="21"/>
  <c r="HX131" i="21"/>
  <c r="HX150" i="21"/>
  <c r="HX294" i="21"/>
  <c r="HX172" i="21"/>
  <c r="HX70" i="21"/>
  <c r="HX48" i="21"/>
  <c r="HX90" i="21"/>
  <c r="HX176" i="21"/>
  <c r="HX273" i="21"/>
  <c r="HX127" i="21"/>
  <c r="HX157" i="21"/>
  <c r="HX242" i="21"/>
  <c r="HX274" i="21"/>
  <c r="HX103" i="21"/>
  <c r="HX41" i="21"/>
  <c r="HX99" i="21"/>
  <c r="HX177" i="21"/>
  <c r="HX299" i="21"/>
  <c r="HX16" i="21"/>
  <c r="HX289" i="21"/>
  <c r="HX144" i="21"/>
  <c r="HX292" i="21"/>
  <c r="HX102" i="21"/>
  <c r="HX179" i="21"/>
  <c r="HX219" i="21"/>
  <c r="HX281" i="21"/>
  <c r="HX235" i="21"/>
  <c r="HX14" i="21"/>
  <c r="HX175" i="21"/>
  <c r="HX125" i="21"/>
  <c r="HX260" i="21"/>
  <c r="HX134" i="21"/>
  <c r="HX51" i="21"/>
  <c r="HX79" i="21"/>
  <c r="HX253" i="21"/>
  <c r="HX186" i="21"/>
  <c r="HX55" i="21"/>
  <c r="HX133" i="21"/>
  <c r="HX187" i="21"/>
  <c r="HX255" i="21"/>
  <c r="HX290" i="21"/>
  <c r="HX225" i="21"/>
  <c r="HX295" i="21"/>
  <c r="HX137" i="21"/>
  <c r="HX259" i="21"/>
  <c r="HX54" i="21"/>
  <c r="HX171" i="21"/>
  <c r="HX206" i="21"/>
  <c r="HX247" i="21"/>
  <c r="HX86" i="21"/>
  <c r="HX122" i="21"/>
  <c r="HX208" i="21"/>
  <c r="HX311" i="21"/>
  <c r="HX24" i="21"/>
  <c r="HX66" i="21"/>
  <c r="HX152" i="21"/>
  <c r="HX312" i="21"/>
  <c r="HX88" i="21"/>
  <c r="HX291" i="21"/>
  <c r="HX37" i="21"/>
  <c r="HX130" i="21"/>
  <c r="HX60" i="21"/>
  <c r="HX120" i="21"/>
  <c r="HX91" i="21"/>
  <c r="HX301" i="21"/>
  <c r="HX155" i="21"/>
  <c r="HX65" i="21"/>
  <c r="HX25" i="21"/>
  <c r="HX303" i="21"/>
  <c r="HX237" i="21"/>
  <c r="HX198" i="21"/>
  <c r="HX142" i="21"/>
  <c r="HX82" i="21"/>
  <c r="HX250" i="21"/>
  <c r="HX195" i="21"/>
  <c r="HX220" i="21"/>
  <c r="HX117" i="21"/>
  <c r="HX215" i="21"/>
  <c r="HX300" i="21"/>
  <c r="HX126" i="21"/>
  <c r="HX118" i="21"/>
  <c r="HX183" i="21"/>
  <c r="HX234" i="21"/>
  <c r="HX287" i="21"/>
  <c r="HX246" i="21"/>
  <c r="HX73" i="21"/>
  <c r="HX114" i="21"/>
  <c r="HX200" i="21"/>
  <c r="HX305" i="21"/>
  <c r="HX121" i="21"/>
  <c r="HX269" i="21"/>
  <c r="HX156" i="21"/>
  <c r="HX241" i="21"/>
  <c r="HX12" i="21"/>
  <c r="HX58" i="21"/>
  <c r="HX92" i="21"/>
  <c r="HX170" i="21"/>
  <c r="HX221" i="21"/>
  <c r="HX313" i="21"/>
  <c r="HX45" i="21"/>
  <c r="HX109" i="21"/>
  <c r="HX238" i="21"/>
  <c r="HX18" i="21"/>
  <c r="HX296" i="21"/>
  <c r="HX13" i="21"/>
  <c r="HX100" i="21"/>
  <c r="HX149" i="21"/>
  <c r="HX228" i="21"/>
  <c r="HX95" i="21"/>
  <c r="HX222" i="21"/>
  <c r="HX57" i="21"/>
  <c r="HX193" i="21"/>
  <c r="HX135" i="21"/>
  <c r="HX202" i="21"/>
  <c r="HX27" i="21"/>
  <c r="HX119" i="21"/>
  <c r="HX196" i="21"/>
  <c r="HX282" i="21"/>
  <c r="HX89" i="21"/>
  <c r="HX194" i="21"/>
  <c r="HX164" i="21"/>
  <c r="HX190" i="21"/>
  <c r="HX112" i="21"/>
  <c r="HX278" i="21"/>
  <c r="HX286" i="21"/>
  <c r="HX11" i="21"/>
  <c r="HX84" i="21"/>
  <c r="HX207" i="21"/>
  <c r="HX265" i="21"/>
  <c r="HX94" i="21"/>
  <c r="HX227" i="21"/>
  <c r="HX239" i="21"/>
  <c r="HX108" i="21"/>
  <c r="HX44" i="21"/>
  <c r="HX75" i="21"/>
  <c r="HX275" i="21"/>
  <c r="HX62" i="21"/>
  <c r="HX201" i="21"/>
  <c r="HX9" i="21"/>
  <c r="HX76" i="21"/>
  <c r="HX182" i="21"/>
  <c r="HX316" i="21"/>
  <c r="HX36" i="21"/>
  <c r="HX140" i="21"/>
  <c r="HX317" i="21"/>
  <c r="HX191" i="21"/>
  <c r="HX141" i="21"/>
  <c r="HX199" i="21"/>
  <c r="HX8" i="21"/>
  <c r="HX163" i="21"/>
  <c r="HX268" i="21"/>
  <c r="HX270" i="21"/>
  <c r="HX64" i="21"/>
  <c r="HX143" i="21"/>
  <c r="HX49" i="21"/>
  <c r="HX185" i="21"/>
  <c r="HX284" i="21"/>
  <c r="HX251" i="21"/>
  <c r="HX83" i="21"/>
  <c r="HX30" i="21"/>
  <c r="HX249" i="21"/>
  <c r="HX158" i="21"/>
  <c r="HX266" i="21"/>
  <c r="HX23" i="21"/>
  <c r="HX72" i="21"/>
  <c r="HX178" i="21"/>
  <c r="HX93" i="21"/>
  <c r="HX203" i="21"/>
  <c r="HX188" i="21"/>
  <c r="HX252" i="21"/>
  <c r="HX115" i="21"/>
  <c r="HX315" i="21"/>
  <c r="HX167" i="21"/>
  <c r="HX181" i="21"/>
  <c r="HX168" i="21"/>
  <c r="HX43" i="21"/>
  <c r="HX116" i="21"/>
  <c r="HX101" i="21"/>
  <c r="HX257" i="21"/>
  <c r="HX189" i="21"/>
  <c r="HX297" i="21"/>
  <c r="HX310" i="21"/>
  <c r="HX50" i="21"/>
  <c r="HX162" i="21"/>
  <c r="HX224" i="21"/>
  <c r="HX59" i="21"/>
  <c r="HX47" i="21"/>
  <c r="HX161" i="21"/>
  <c r="HX10" i="21"/>
  <c r="HX262" i="21"/>
  <c r="HX17" i="21"/>
  <c r="HX153" i="21"/>
  <c r="HX123" i="21"/>
  <c r="HX223" i="21"/>
  <c r="HX42" i="21"/>
  <c r="HX154" i="21"/>
  <c r="HX256" i="21"/>
  <c r="HX243" i="21"/>
  <c r="HX111" i="21"/>
  <c r="HX216" i="21"/>
  <c r="HX240" i="21"/>
  <c r="HX231" i="21"/>
  <c r="HX29" i="21"/>
  <c r="HX35" i="21"/>
  <c r="HX85" i="21"/>
  <c r="HX293" i="21"/>
  <c r="HX96" i="21"/>
  <c r="HX217" i="21"/>
  <c r="HX226" i="21"/>
  <c r="HX204" i="21"/>
  <c r="HX218" i="21"/>
  <c r="HX107" i="21"/>
  <c r="HX307" i="21"/>
  <c r="HX214" i="21"/>
  <c r="HX129" i="21"/>
  <c r="HX19" i="21"/>
  <c r="LO67" i="21"/>
  <c r="LO249" i="21"/>
  <c r="LO158" i="21"/>
  <c r="LS158" i="21" s="1"/>
  <c r="LO258" i="21"/>
  <c r="LO272" i="21"/>
  <c r="LS272" i="21" s="1"/>
  <c r="LO12" i="21"/>
  <c r="LS12" i="21" s="1"/>
  <c r="LO84" i="21"/>
  <c r="LS84" i="21" s="1"/>
  <c r="LO80" i="21"/>
  <c r="LO178" i="21"/>
  <c r="LO311" i="21"/>
  <c r="LS311" i="21" s="1"/>
  <c r="LO123" i="21"/>
  <c r="LO39" i="21"/>
  <c r="LO159" i="21"/>
  <c r="LO210" i="21"/>
  <c r="LS210" i="21" s="1"/>
  <c r="LO269" i="21"/>
  <c r="LS269" i="21" s="1"/>
  <c r="LO69" i="21"/>
  <c r="LS69" i="21" s="1"/>
  <c r="LO124" i="21"/>
  <c r="LO150" i="21"/>
  <c r="LO290" i="21"/>
  <c r="LO54" i="21"/>
  <c r="LO222" i="21"/>
  <c r="LS222" i="21" s="1"/>
  <c r="LO202" i="21"/>
  <c r="LO148" i="21"/>
  <c r="LS148" i="21" s="1"/>
  <c r="LO88" i="21"/>
  <c r="LS88" i="21" s="1"/>
  <c r="LO152" i="21"/>
  <c r="LO282" i="21"/>
  <c r="LS282" i="21" s="1"/>
  <c r="LO93" i="21"/>
  <c r="LO120" i="21"/>
  <c r="LO164" i="21"/>
  <c r="LS164" i="21" s="1"/>
  <c r="LO306" i="21"/>
  <c r="LS306" i="21" s="1"/>
  <c r="LO37" i="21"/>
  <c r="LS37" i="21" s="1"/>
  <c r="LO20" i="21"/>
  <c r="LS20" i="21" s="1"/>
  <c r="LO18" i="21"/>
  <c r="LS18" i="21" s="1"/>
  <c r="LO131" i="21"/>
  <c r="LO156" i="21"/>
  <c r="LO168" i="21"/>
  <c r="LO240" i="21"/>
  <c r="LS240" i="21" s="1"/>
  <c r="LO33" i="21"/>
  <c r="LS33" i="21" s="1"/>
  <c r="LO78" i="21"/>
  <c r="LS78" i="21" s="1"/>
  <c r="LO126" i="21"/>
  <c r="LO294" i="21"/>
  <c r="LO315" i="21"/>
  <c r="LO44" i="21"/>
  <c r="LO208" i="21"/>
  <c r="LO48" i="21"/>
  <c r="LO174" i="21"/>
  <c r="LS174" i="21" s="1"/>
  <c r="LO235" i="21"/>
  <c r="LS235" i="21" s="1"/>
  <c r="LO49" i="21"/>
  <c r="LO94" i="21"/>
  <c r="LO142" i="21"/>
  <c r="LO201" i="21"/>
  <c r="LS201" i="21" s="1"/>
  <c r="LO252" i="21"/>
  <c r="LO65" i="21"/>
  <c r="LS65" i="21" s="1"/>
  <c r="LO23" i="21"/>
  <c r="LO213" i="21"/>
  <c r="LS213" i="21" s="1"/>
  <c r="LO187" i="21"/>
  <c r="LO26" i="21"/>
  <c r="LO9" i="21"/>
  <c r="LO140" i="21"/>
  <c r="LO154" i="21"/>
  <c r="LO297" i="21"/>
  <c r="LS297" i="21" s="1"/>
  <c r="LO92" i="21"/>
  <c r="LS92" i="21" s="1"/>
  <c r="LO256" i="21"/>
  <c r="LS256" i="21" s="1"/>
  <c r="LO184" i="21"/>
  <c r="LO299" i="21"/>
  <c r="LO6" i="21"/>
  <c r="LO117" i="21"/>
  <c r="LO190" i="21"/>
  <c r="LO295" i="21"/>
  <c r="LS295" i="21" s="1"/>
  <c r="LO59" i="21"/>
  <c r="LO38" i="21"/>
  <c r="LS38" i="21" s="1"/>
  <c r="LO157" i="21"/>
  <c r="LS157" i="21" s="1"/>
  <c r="LO225" i="21"/>
  <c r="LO275" i="21"/>
  <c r="LO97" i="21"/>
  <c r="LS97" i="21" s="1"/>
  <c r="LO198" i="21"/>
  <c r="LO119" i="21"/>
  <c r="LS119" i="21" s="1"/>
  <c r="LO274" i="21"/>
  <c r="LS274" i="21" s="1"/>
  <c r="LO300" i="21"/>
  <c r="LS300" i="21" s="1"/>
  <c r="LO138" i="21"/>
  <c r="LS138" i="21" s="1"/>
  <c r="LO114" i="21"/>
  <c r="LO212" i="21"/>
  <c r="LO231" i="21"/>
  <c r="LO106" i="21"/>
  <c r="LO7" i="21"/>
  <c r="LO135" i="21"/>
  <c r="LS135" i="21" s="1"/>
  <c r="LO288" i="21"/>
  <c r="LS288" i="21" s="1"/>
  <c r="LO316" i="21"/>
  <c r="LO108" i="21"/>
  <c r="LO87" i="21"/>
  <c r="LS87" i="21" s="1"/>
  <c r="LO254" i="21"/>
  <c r="LO286" i="21"/>
  <c r="LO43" i="21"/>
  <c r="LO73" i="21"/>
  <c r="LS73" i="21" s="1"/>
  <c r="LO31" i="21"/>
  <c r="LS31" i="21" s="1"/>
  <c r="LO219" i="21"/>
  <c r="LO195" i="21"/>
  <c r="LO68" i="21"/>
  <c r="LO85" i="21"/>
  <c r="LO263" i="21"/>
  <c r="LO280" i="21"/>
  <c r="LS280" i="21" s="1"/>
  <c r="LO284" i="21"/>
  <c r="LS284" i="21" s="1"/>
  <c r="LO25" i="21"/>
  <c r="LS25" i="21" s="1"/>
  <c r="LO70" i="21"/>
  <c r="LO118" i="21"/>
  <c r="LO287" i="21"/>
  <c r="LO307" i="21"/>
  <c r="LO27" i="21"/>
  <c r="LO57" i="21"/>
  <c r="LS57" i="21" s="1"/>
  <c r="LO102" i="21"/>
  <c r="LO162" i="21"/>
  <c r="LS162" i="21" s="1"/>
  <c r="LO209" i="21"/>
  <c r="LO260" i="21"/>
  <c r="LO180" i="21"/>
  <c r="LO55" i="21"/>
  <c r="LO246" i="21"/>
  <c r="LS246" i="21" s="1"/>
  <c r="LO236" i="21"/>
  <c r="LO285" i="21"/>
  <c r="LS285" i="21" s="1"/>
  <c r="LO112" i="21"/>
  <c r="LS112" i="21" s="1"/>
  <c r="LO136" i="21"/>
  <c r="LO166" i="21"/>
  <c r="LO224" i="21"/>
  <c r="LO82" i="21"/>
  <c r="LS82" i="21" s="1"/>
  <c r="LO71" i="21"/>
  <c r="LO196" i="21"/>
  <c r="LS196" i="21" s="1"/>
  <c r="LO248" i="21"/>
  <c r="LS248" i="21" s="1"/>
  <c r="LO301" i="21"/>
  <c r="LS301" i="21" s="1"/>
  <c r="LO46" i="21"/>
  <c r="LO181" i="21"/>
  <c r="LO194" i="21"/>
  <c r="LO317" i="21"/>
  <c r="LO238" i="21"/>
  <c r="LO204" i="21"/>
  <c r="LO243" i="21"/>
  <c r="LS243" i="21" s="1"/>
  <c r="LO261" i="21"/>
  <c r="LS261" i="21" s="1"/>
  <c r="LO132" i="21"/>
  <c r="LO24" i="21"/>
  <c r="LO185" i="21"/>
  <c r="LO302" i="21"/>
  <c r="LO13" i="21"/>
  <c r="LO100" i="21"/>
  <c r="LS100" i="21" s="1"/>
  <c r="LO96" i="21"/>
  <c r="LS96" i="21" s="1"/>
  <c r="LO191" i="21"/>
  <c r="LS191" i="21" s="1"/>
  <c r="LO296" i="21"/>
  <c r="LO52" i="21"/>
  <c r="LO50" i="21"/>
  <c r="LS50" i="21" s="1"/>
  <c r="LO214" i="21"/>
  <c r="LO147" i="21"/>
  <c r="LO223" i="21"/>
  <c r="LO255" i="21"/>
  <c r="LS255" i="21" s="1"/>
  <c r="LO14" i="21"/>
  <c r="LS14" i="21" s="1"/>
  <c r="LO125" i="21"/>
  <c r="LO205" i="21"/>
  <c r="LO312" i="21"/>
  <c r="LO83" i="21"/>
  <c r="LO161" i="21"/>
  <c r="LS161" i="21" s="1"/>
  <c r="LO206" i="21"/>
  <c r="LS206" i="21" s="1"/>
  <c r="LO163" i="21"/>
  <c r="LS163" i="21" s="1"/>
  <c r="LO35" i="21"/>
  <c r="LS35" i="21" s="1"/>
  <c r="LO30" i="21"/>
  <c r="LO188" i="21"/>
  <c r="LO253" i="21"/>
  <c r="LO228" i="21"/>
  <c r="LO276" i="21"/>
  <c r="LO34" i="21"/>
  <c r="LO81" i="21"/>
  <c r="LS81" i="21" s="1"/>
  <c r="LO151" i="21"/>
  <c r="LS151" i="21" s="1"/>
  <c r="LO45" i="21"/>
  <c r="LS45" i="21" s="1"/>
  <c r="LO32" i="21"/>
  <c r="LO211" i="21"/>
  <c r="LO298" i="21"/>
  <c r="LO176" i="21"/>
  <c r="LO128" i="21"/>
  <c r="LS128" i="21" s="1"/>
  <c r="LO216" i="21"/>
  <c r="LO74" i="21"/>
  <c r="LS74" i="21" s="1"/>
  <c r="LO193" i="21"/>
  <c r="LO293" i="21"/>
  <c r="LO115" i="21"/>
  <c r="LO221" i="21"/>
  <c r="LO98" i="21"/>
  <c r="LS98" i="21" s="1"/>
  <c r="LO177" i="21"/>
  <c r="LS177" i="21" s="1"/>
  <c r="LO11" i="21"/>
  <c r="LS11" i="21" s="1"/>
  <c r="LO109" i="21"/>
  <c r="LS109" i="21" s="1"/>
  <c r="LO305" i="21"/>
  <c r="LO264" i="21"/>
  <c r="LO251" i="21"/>
  <c r="LO89" i="21"/>
  <c r="LO111" i="21"/>
  <c r="LO292" i="21"/>
  <c r="LS292" i="21" s="1"/>
  <c r="LO15" i="21"/>
  <c r="LS15" i="21" s="1"/>
  <c r="LO186" i="21"/>
  <c r="LS186" i="21" s="1"/>
  <c r="LO75" i="21"/>
  <c r="LS75" i="21" s="1"/>
  <c r="LO192" i="21"/>
  <c r="LO22" i="21"/>
  <c r="LS22" i="21" s="1"/>
  <c r="LO218" i="21"/>
  <c r="LS218" i="21" s="1"/>
  <c r="LO233" i="21"/>
  <c r="LO167" i="21"/>
  <c r="LS167" i="21" s="1"/>
  <c r="LO42" i="21"/>
  <c r="LS42" i="21" s="1"/>
  <c r="LO113" i="21"/>
  <c r="LS113" i="21" s="1"/>
  <c r="LO169" i="21"/>
  <c r="LS169" i="21" s="1"/>
  <c r="LO116" i="21"/>
  <c r="LO144" i="21"/>
  <c r="LO62" i="21"/>
  <c r="LO304" i="21"/>
  <c r="LS304" i="21" s="1"/>
  <c r="LO139" i="21"/>
  <c r="LO207" i="21"/>
  <c r="LS207" i="21" s="1"/>
  <c r="LO277" i="21"/>
  <c r="LS277" i="21" s="1"/>
  <c r="LO79" i="21"/>
  <c r="LO266" i="21"/>
  <c r="LO182" i="21"/>
  <c r="LO173" i="21"/>
  <c r="LO86" i="21"/>
  <c r="LO310" i="21"/>
  <c r="LS310" i="21" s="1"/>
  <c r="LO56" i="21"/>
  <c r="LS56" i="21" s="1"/>
  <c r="LO262" i="21"/>
  <c r="LS262" i="21" s="1"/>
  <c r="LO61" i="21"/>
  <c r="LO76" i="21"/>
  <c r="LO226" i="21"/>
  <c r="LO129" i="21"/>
  <c r="LO170" i="21"/>
  <c r="LO160" i="21"/>
  <c r="LS160" i="21" s="1"/>
  <c r="LO203" i="21"/>
  <c r="LS203" i="21" s="1"/>
  <c r="LO145" i="21"/>
  <c r="LS145" i="21" s="1"/>
  <c r="LO250" i="21"/>
  <c r="LS250" i="21" s="1"/>
  <c r="LO21" i="21"/>
  <c r="LO271" i="21"/>
  <c r="LO179" i="21"/>
  <c r="LO122" i="21"/>
  <c r="LO199" i="21"/>
  <c r="LO215" i="21"/>
  <c r="LS215" i="21" s="1"/>
  <c r="LO281" i="21"/>
  <c r="LS281" i="21" s="1"/>
  <c r="LO130" i="21"/>
  <c r="LS130" i="21" s="1"/>
  <c r="LO171" i="21"/>
  <c r="LO29" i="21"/>
  <c r="LO146" i="21"/>
  <c r="LO237" i="21"/>
  <c r="LO77" i="21"/>
  <c r="LS77" i="21" s="1"/>
  <c r="LO273" i="21"/>
  <c r="LS273" i="21" s="1"/>
  <c r="LO103" i="21"/>
  <c r="LS103" i="21" s="1"/>
  <c r="LO279" i="21"/>
  <c r="LO153" i="21"/>
  <c r="LO172" i="21"/>
  <c r="LO58" i="21"/>
  <c r="LO28" i="21"/>
  <c r="LO64" i="21"/>
  <c r="LS64" i="21" s="1"/>
  <c r="LO257" i="21"/>
  <c r="LO101" i="21"/>
  <c r="LS101" i="21" s="1"/>
  <c r="LO165" i="21"/>
  <c r="LS165" i="21" s="1"/>
  <c r="LO63" i="21"/>
  <c r="LO242" i="21"/>
  <c r="LO149" i="21"/>
  <c r="LO241" i="21"/>
  <c r="LS241" i="21" s="1"/>
  <c r="LO8" i="21"/>
  <c r="LO265" i="21"/>
  <c r="LS265" i="21" s="1"/>
  <c r="LO95" i="21"/>
  <c r="LS95" i="21" s="1"/>
  <c r="LO289" i="21"/>
  <c r="LS289" i="21" s="1"/>
  <c r="LO36" i="21"/>
  <c r="LO110" i="21"/>
  <c r="LO51" i="21"/>
  <c r="LO183" i="21"/>
  <c r="LO270" i="21"/>
  <c r="LS270" i="21" s="1"/>
  <c r="LO107" i="21"/>
  <c r="LO143" i="21"/>
  <c r="LS143" i="21" s="1"/>
  <c r="LO245" i="21"/>
  <c r="LS245" i="21" s="1"/>
  <c r="LO137" i="21"/>
  <c r="LO155" i="21"/>
  <c r="LO133" i="21"/>
  <c r="LO259" i="21"/>
  <c r="LO91" i="21"/>
  <c r="LS91" i="21" s="1"/>
  <c r="LO141" i="21"/>
  <c r="LS141" i="21" s="1"/>
  <c r="LO239" i="21"/>
  <c r="LS239" i="21" s="1"/>
  <c r="LO72" i="21"/>
  <c r="LO283" i="21"/>
  <c r="LO16" i="21"/>
  <c r="LO278" i="21"/>
  <c r="LO53" i="21"/>
  <c r="LS53" i="21" s="1"/>
  <c r="LO303" i="21"/>
  <c r="LO47" i="21"/>
  <c r="LS47" i="21" s="1"/>
  <c r="LO230" i="21"/>
  <c r="LS230" i="21" s="1"/>
  <c r="LO90" i="21"/>
  <c r="LO200" i="21"/>
  <c r="LO309" i="21"/>
  <c r="LO40" i="21"/>
  <c r="LS40" i="21" s="1"/>
  <c r="LO229" i="21"/>
  <c r="LO41" i="21"/>
  <c r="LO134" i="21"/>
  <c r="LS134" i="21" s="1"/>
  <c r="LO244" i="21"/>
  <c r="LS244" i="21" s="1"/>
  <c r="LO220" i="21"/>
  <c r="LS220" i="21" s="1"/>
  <c r="LO227" i="21"/>
  <c r="LO232" i="21"/>
  <c r="LO189" i="21"/>
  <c r="LO268" i="21"/>
  <c r="LO217" i="21"/>
  <c r="LO291" i="21"/>
  <c r="LO66" i="21"/>
  <c r="LS66" i="21" s="1"/>
  <c r="LO60" i="21"/>
  <c r="LS60" i="21" s="1"/>
  <c r="LO17" i="21"/>
  <c r="LO234" i="21"/>
  <c r="LO10" i="21"/>
  <c r="LO121" i="21"/>
  <c r="LO314" i="21"/>
  <c r="LS314" i="21" s="1"/>
  <c r="LO99" i="21"/>
  <c r="LS99" i="21" s="1"/>
  <c r="LO247" i="21"/>
  <c r="LS247" i="21" s="1"/>
  <c r="LO19" i="21"/>
  <c r="LO104" i="21"/>
  <c r="LO313" i="21"/>
  <c r="LO105" i="21"/>
  <c r="LO127" i="21"/>
  <c r="LO308" i="21"/>
  <c r="LO197" i="21"/>
  <c r="LO175" i="21"/>
  <c r="LS175" i="21" s="1"/>
  <c r="LO267" i="21"/>
  <c r="JG8" i="21"/>
  <c r="JG18" i="21"/>
  <c r="JG218" i="21"/>
  <c r="JG127" i="21"/>
  <c r="JK127" i="21" s="1"/>
  <c r="JG197" i="21"/>
  <c r="JK197" i="21" s="1"/>
  <c r="JG244" i="21"/>
  <c r="JK244" i="21" s="1"/>
  <c r="JG20" i="21"/>
  <c r="JK20" i="21" s="1"/>
  <c r="JG29" i="21"/>
  <c r="JG220" i="21"/>
  <c r="JG165" i="21"/>
  <c r="JG217" i="21"/>
  <c r="JG73" i="21"/>
  <c r="JG174" i="21"/>
  <c r="JK174" i="21" s="1"/>
  <c r="JG224" i="21"/>
  <c r="JK224" i="21" s="1"/>
  <c r="JG80" i="21"/>
  <c r="JK80" i="21" s="1"/>
  <c r="JG55" i="21"/>
  <c r="JG195" i="21"/>
  <c r="JG205" i="21"/>
  <c r="JG167" i="21"/>
  <c r="JG108" i="21"/>
  <c r="JG252" i="21"/>
  <c r="JK252" i="21" s="1"/>
  <c r="JG253" i="21"/>
  <c r="JK253" i="21" s="1"/>
  <c r="JG26" i="21"/>
  <c r="JK26" i="21" s="1"/>
  <c r="JG96" i="21"/>
  <c r="JG155" i="21"/>
  <c r="JG172" i="21"/>
  <c r="JG267" i="21"/>
  <c r="JG76" i="21"/>
  <c r="JG166" i="21"/>
  <c r="JG138" i="21"/>
  <c r="JG256" i="21"/>
  <c r="JK256" i="21" s="1"/>
  <c r="JG246" i="21"/>
  <c r="JK246" i="21" s="1"/>
  <c r="JG79" i="21"/>
  <c r="JK79" i="21" s="1"/>
  <c r="JG72" i="21"/>
  <c r="JG234" i="21"/>
  <c r="JK234" i="21" s="1"/>
  <c r="JG273" i="21"/>
  <c r="JK273" i="21" s="1"/>
  <c r="JG16" i="21"/>
  <c r="JK16" i="21" s="1"/>
  <c r="JG75" i="21"/>
  <c r="JK75" i="21" s="1"/>
  <c r="JG201" i="21"/>
  <c r="JK201" i="21" s="1"/>
  <c r="JG204" i="21"/>
  <c r="JG212" i="21"/>
  <c r="JG299" i="21"/>
  <c r="JG104" i="21"/>
  <c r="JK104" i="21" s="1"/>
  <c r="JG53" i="21"/>
  <c r="JK53" i="21" s="1"/>
  <c r="JG131" i="21"/>
  <c r="JG229" i="21"/>
  <c r="JK229" i="21" s="1"/>
  <c r="JG243" i="21"/>
  <c r="JK243" i="21" s="1"/>
  <c r="JG122" i="21"/>
  <c r="JK122" i="21" s="1"/>
  <c r="JG62" i="21"/>
  <c r="JG148" i="21"/>
  <c r="JG215" i="21"/>
  <c r="JG293" i="21"/>
  <c r="JG43" i="21"/>
  <c r="JK43" i="21" s="1"/>
  <c r="JG130" i="21"/>
  <c r="JK130" i="21" s="1"/>
  <c r="JG188" i="21"/>
  <c r="JK188" i="21" s="1"/>
  <c r="JG24" i="21"/>
  <c r="JK24" i="21" s="1"/>
  <c r="JG192" i="21"/>
  <c r="JG114" i="21"/>
  <c r="JK114" i="21" s="1"/>
  <c r="JG184" i="21"/>
  <c r="JG239" i="21"/>
  <c r="JG317" i="21"/>
  <c r="JK317" i="21" s="1"/>
  <c r="JG35" i="21"/>
  <c r="JK35" i="21" s="1"/>
  <c r="JG169" i="21"/>
  <c r="JK169" i="21" s="1"/>
  <c r="JG151" i="21"/>
  <c r="JG100" i="21"/>
  <c r="JG235" i="21"/>
  <c r="JG245" i="21"/>
  <c r="JK245" i="21" s="1"/>
  <c r="JG25" i="21"/>
  <c r="JG106" i="21"/>
  <c r="JK106" i="21" s="1"/>
  <c r="JG160" i="21"/>
  <c r="JK160" i="21" s="1"/>
  <c r="JG236" i="21"/>
  <c r="JK236" i="21" s="1"/>
  <c r="JG310" i="21"/>
  <c r="JK310" i="21" s="1"/>
  <c r="JG92" i="21"/>
  <c r="JG30" i="21"/>
  <c r="JK30" i="21" s="1"/>
  <c r="JG249" i="21"/>
  <c r="JK249" i="21" s="1"/>
  <c r="JG194" i="21"/>
  <c r="JG278" i="21"/>
  <c r="JG97" i="21"/>
  <c r="JK97" i="21" s="1"/>
  <c r="JG298" i="21"/>
  <c r="JK298" i="21" s="1"/>
  <c r="JG132" i="21"/>
  <c r="JG300" i="21"/>
  <c r="JG277" i="21"/>
  <c r="JK277" i="21" s="1"/>
  <c r="JG102" i="21"/>
  <c r="JG112" i="21"/>
  <c r="JG221" i="21"/>
  <c r="JG238" i="21"/>
  <c r="JK238" i="21" s="1"/>
  <c r="JG307" i="21"/>
  <c r="JK307" i="21" s="1"/>
  <c r="JG61" i="21"/>
  <c r="JG176" i="21"/>
  <c r="JG230" i="21"/>
  <c r="JG308" i="21"/>
  <c r="JG68" i="21"/>
  <c r="JK68" i="21" s="1"/>
  <c r="JG152" i="21"/>
  <c r="JG268" i="21"/>
  <c r="JK268" i="21" s="1"/>
  <c r="JG89" i="21"/>
  <c r="JK89" i="21" s="1"/>
  <c r="JG47" i="21"/>
  <c r="JK47" i="21" s="1"/>
  <c r="JG93" i="21"/>
  <c r="JG216" i="21"/>
  <c r="JG175" i="21"/>
  <c r="JG110" i="21"/>
  <c r="JG164" i="21"/>
  <c r="JG231" i="21"/>
  <c r="JK231" i="21" s="1"/>
  <c r="JG309" i="21"/>
  <c r="JK309" i="21" s="1"/>
  <c r="JG19" i="21"/>
  <c r="JG82" i="21"/>
  <c r="JG46" i="21"/>
  <c r="JG115" i="21"/>
  <c r="JG206" i="21"/>
  <c r="JG303" i="21"/>
  <c r="JK303" i="21" s="1"/>
  <c r="JG42" i="21"/>
  <c r="JK42" i="21" s="1"/>
  <c r="JG65" i="21"/>
  <c r="JK65" i="21" s="1"/>
  <c r="JG15" i="21"/>
  <c r="JG250" i="21"/>
  <c r="JG171" i="21"/>
  <c r="JG271" i="21"/>
  <c r="JG41" i="21"/>
  <c r="JG159" i="21"/>
  <c r="JG210" i="21"/>
  <c r="JG276" i="21"/>
  <c r="JK276" i="21" s="1"/>
  <c r="JG105" i="21"/>
  <c r="JG54" i="21"/>
  <c r="JG140" i="21"/>
  <c r="JG207" i="21"/>
  <c r="JG285" i="21"/>
  <c r="JK285" i="21" s="1"/>
  <c r="JG181" i="21"/>
  <c r="JK181" i="21" s="1"/>
  <c r="JG120" i="21"/>
  <c r="JG133" i="21"/>
  <c r="JK133" i="21" s="1"/>
  <c r="JG264" i="21"/>
  <c r="JG91" i="21"/>
  <c r="JG107" i="21"/>
  <c r="JG314" i="21"/>
  <c r="JK314" i="21" s="1"/>
  <c r="JG134" i="21"/>
  <c r="JK134" i="21" s="1"/>
  <c r="JG116" i="21"/>
  <c r="JG302" i="21"/>
  <c r="JG39" i="21"/>
  <c r="JK39" i="21" s="1"/>
  <c r="JG101" i="21"/>
  <c r="JK101" i="21" s="1"/>
  <c r="JG295" i="21"/>
  <c r="JK295" i="21" s="1"/>
  <c r="JG59" i="21"/>
  <c r="JK59" i="21" s="1"/>
  <c r="JG118" i="21"/>
  <c r="JG228" i="21"/>
  <c r="JG283" i="21"/>
  <c r="JG17" i="21"/>
  <c r="JK17" i="21" s="1"/>
  <c r="JG189" i="21"/>
  <c r="JK189" i="21" s="1"/>
  <c r="JG226" i="21"/>
  <c r="JG261" i="21"/>
  <c r="JK261" i="21" s="1"/>
  <c r="JG34" i="21"/>
  <c r="JG98" i="21"/>
  <c r="JG163" i="21"/>
  <c r="JK163" i="21" s="1"/>
  <c r="JG180" i="21"/>
  <c r="JK180" i="21" s="1"/>
  <c r="JG275" i="21"/>
  <c r="JK275" i="21" s="1"/>
  <c r="JG69" i="21"/>
  <c r="JK69" i="21" s="1"/>
  <c r="JG23" i="21"/>
  <c r="JK23" i="21" s="1"/>
  <c r="JG266" i="21"/>
  <c r="JG179" i="21"/>
  <c r="JG279" i="21"/>
  <c r="JG37" i="21"/>
  <c r="JG40" i="21"/>
  <c r="JG170" i="21"/>
  <c r="JK170" i="21" s="1"/>
  <c r="JG225" i="21"/>
  <c r="JK225" i="21" s="1"/>
  <c r="JG198" i="21"/>
  <c r="JG145" i="21"/>
  <c r="JK145" i="21" s="1"/>
  <c r="JG141" i="21"/>
  <c r="JG280" i="21"/>
  <c r="JG84" i="21"/>
  <c r="JK84" i="21" s="1"/>
  <c r="JG49" i="21"/>
  <c r="JK49" i="21" s="1"/>
  <c r="JG123" i="21"/>
  <c r="JK123" i="21" s="1"/>
  <c r="JG219" i="21"/>
  <c r="JK219" i="21" s="1"/>
  <c r="JG311" i="21"/>
  <c r="JK311" i="21" s="1"/>
  <c r="JG44" i="21"/>
  <c r="JG183" i="21"/>
  <c r="JK183" i="21" s="1"/>
  <c r="JG214" i="21"/>
  <c r="JG304" i="21"/>
  <c r="JG255" i="21"/>
  <c r="JK255" i="21" s="1"/>
  <c r="JG119" i="21"/>
  <c r="JK119" i="21" s="1"/>
  <c r="JG129" i="21"/>
  <c r="JK129" i="21" s="1"/>
  <c r="JG237" i="21"/>
  <c r="JK237" i="21" s="1"/>
  <c r="JG258" i="21"/>
  <c r="JG315" i="21"/>
  <c r="JG60" i="21"/>
  <c r="JG213" i="21"/>
  <c r="JK213" i="21" s="1"/>
  <c r="JG32" i="21"/>
  <c r="JG113" i="21"/>
  <c r="JK113" i="21" s="1"/>
  <c r="JG289" i="21"/>
  <c r="JK289" i="21" s="1"/>
  <c r="JG143" i="21"/>
  <c r="JK143" i="21" s="1"/>
  <c r="JG260" i="21"/>
  <c r="JK260" i="21" s="1"/>
  <c r="JG137" i="21"/>
  <c r="JG156" i="21"/>
  <c r="JG301" i="21"/>
  <c r="JG86" i="21"/>
  <c r="JG154" i="21"/>
  <c r="JK154" i="21" s="1"/>
  <c r="JG254" i="21"/>
  <c r="JK254" i="21" s="1"/>
  <c r="JG67" i="21"/>
  <c r="JK67" i="21" s="1"/>
  <c r="JG177" i="21"/>
  <c r="JG52" i="21"/>
  <c r="JK52" i="21" s="1"/>
  <c r="JG306" i="21"/>
  <c r="JG263" i="21"/>
  <c r="JK263" i="21" s="1"/>
  <c r="JG31" i="21"/>
  <c r="JK31" i="21" s="1"/>
  <c r="JG187" i="21"/>
  <c r="JK187" i="21" s="1"/>
  <c r="JG146" i="21"/>
  <c r="JK146" i="21" s="1"/>
  <c r="JG136" i="21"/>
  <c r="JG286" i="21"/>
  <c r="JG63" i="21"/>
  <c r="JG232" i="21"/>
  <c r="JK232" i="21" s="1"/>
  <c r="JG74" i="21"/>
  <c r="JG274" i="21"/>
  <c r="JK274" i="21" s="1"/>
  <c r="JG33" i="21"/>
  <c r="JK33" i="21" s="1"/>
  <c r="JG182" i="21"/>
  <c r="JK182" i="21" s="1"/>
  <c r="JG247" i="21"/>
  <c r="JG14" i="21"/>
  <c r="JG178" i="21"/>
  <c r="JG121" i="21"/>
  <c r="JG139" i="21"/>
  <c r="JG251" i="21"/>
  <c r="JG203" i="21"/>
  <c r="JK203" i="21" s="1"/>
  <c r="JG209" i="21"/>
  <c r="JK209" i="21" s="1"/>
  <c r="JG87" i="21"/>
  <c r="JK87" i="21" s="1"/>
  <c r="JG85" i="21"/>
  <c r="JK85" i="21" s="1"/>
  <c r="JG27" i="21"/>
  <c r="JG58" i="21"/>
  <c r="JK58" i="21" s="1"/>
  <c r="JG191" i="21"/>
  <c r="JG291" i="21"/>
  <c r="JG94" i="21"/>
  <c r="JG297" i="21"/>
  <c r="JK297" i="21" s="1"/>
  <c r="JG128" i="21"/>
  <c r="JG117" i="21"/>
  <c r="JK117" i="21" s="1"/>
  <c r="JG168" i="21"/>
  <c r="JG292" i="21"/>
  <c r="JG77" i="21"/>
  <c r="JK77" i="21" s="1"/>
  <c r="JG190" i="21"/>
  <c r="JG45" i="21"/>
  <c r="JK45" i="21" s="1"/>
  <c r="JG126" i="21"/>
  <c r="JK126" i="21" s="1"/>
  <c r="JG305" i="21"/>
  <c r="JG13" i="21"/>
  <c r="JG149" i="21"/>
  <c r="JG12" i="21"/>
  <c r="JG95" i="21"/>
  <c r="JK95" i="21" s="1"/>
  <c r="JG124" i="21"/>
  <c r="JG269" i="21"/>
  <c r="JK269" i="21" s="1"/>
  <c r="JG9" i="21"/>
  <c r="JK9" i="21" s="1"/>
  <c r="JG144" i="21"/>
  <c r="JG294" i="21"/>
  <c r="JK294" i="21" s="1"/>
  <c r="JG81" i="21"/>
  <c r="JG282" i="21"/>
  <c r="JK282" i="21" s="1"/>
  <c r="JG36" i="21"/>
  <c r="JK36" i="21" s="1"/>
  <c r="JG200" i="21"/>
  <c r="JK200" i="21" s="1"/>
  <c r="JG78" i="21"/>
  <c r="JK78" i="21" s="1"/>
  <c r="JG99" i="21"/>
  <c r="JK99" i="21" s="1"/>
  <c r="JG287" i="21"/>
  <c r="JG38" i="21"/>
  <c r="JG202" i="21"/>
  <c r="JG111" i="21"/>
  <c r="JG109" i="21"/>
  <c r="JG21" i="21"/>
  <c r="JG157" i="21"/>
  <c r="JK157" i="21" s="1"/>
  <c r="JG199" i="21"/>
  <c r="JK199" i="21" s="1"/>
  <c r="JG208" i="21"/>
  <c r="JG153" i="21"/>
  <c r="JG196" i="21"/>
  <c r="JG83" i="21"/>
  <c r="JG211" i="21"/>
  <c r="JK211" i="21" s="1"/>
  <c r="JG161" i="21"/>
  <c r="JK161" i="21" s="1"/>
  <c r="JG296" i="21"/>
  <c r="JK296" i="21" s="1"/>
  <c r="JG242" i="21"/>
  <c r="JK242" i="21" s="1"/>
  <c r="JG284" i="21"/>
  <c r="JG158" i="21"/>
  <c r="JG281" i="21"/>
  <c r="JG316" i="21"/>
  <c r="JG48" i="21"/>
  <c r="JG233" i="21"/>
  <c r="JG162" i="21"/>
  <c r="JG125" i="21"/>
  <c r="JK125" i="21" s="1"/>
  <c r="JG90" i="21"/>
  <c r="JG222" i="21"/>
  <c r="JG270" i="21"/>
  <c r="JK270" i="21" s="1"/>
  <c r="JG150" i="21"/>
  <c r="JG259" i="21"/>
  <c r="JG71" i="21"/>
  <c r="JK71" i="21" s="1"/>
  <c r="JG57" i="21"/>
  <c r="JK57" i="21" s="1"/>
  <c r="JG64" i="21"/>
  <c r="JK64" i="21" s="1"/>
  <c r="JG135" i="21"/>
  <c r="JK135" i="21" s="1"/>
  <c r="JG173" i="21"/>
  <c r="JG103" i="21"/>
  <c r="JG186" i="21"/>
  <c r="JG28" i="21"/>
  <c r="JG10" i="21"/>
  <c r="JK10" i="21" s="1"/>
  <c r="JG70" i="21"/>
  <c r="JK70" i="21" s="1"/>
  <c r="JG288" i="21"/>
  <c r="JK288" i="21" s="1"/>
  <c r="JG56" i="21"/>
  <c r="JG312" i="21"/>
  <c r="JK312" i="21" s="1"/>
  <c r="JG51" i="21"/>
  <c r="JK51" i="21" s="1"/>
  <c r="JG193" i="21"/>
  <c r="JG272" i="21"/>
  <c r="JK272" i="21" s="1"/>
  <c r="JG185" i="21"/>
  <c r="JK185" i="21" s="1"/>
  <c r="JG265" i="21"/>
  <c r="JG147" i="21"/>
  <c r="JK147" i="21" s="1"/>
  <c r="JG240" i="21"/>
  <c r="JK240" i="21" s="1"/>
  <c r="JG227" i="21"/>
  <c r="JG257" i="21"/>
  <c r="JG290" i="21"/>
  <c r="JG50" i="21"/>
  <c r="JK50" i="21" s="1"/>
  <c r="JG248" i="21"/>
  <c r="JG22" i="21"/>
  <c r="JK22" i="21" s="1"/>
  <c r="JG223" i="21"/>
  <c r="JK223" i="21" s="1"/>
  <c r="JG6" i="21"/>
  <c r="JG241" i="21"/>
  <c r="JK241" i="21" s="1"/>
  <c r="JG7" i="21"/>
  <c r="JK7" i="21" s="1"/>
  <c r="JG313" i="21"/>
  <c r="JK313" i="21" s="1"/>
  <c r="JG142" i="21"/>
  <c r="JK142" i="21" s="1"/>
  <c r="JG88" i="21"/>
  <c r="JG262" i="21"/>
  <c r="JK262" i="21" s="1"/>
  <c r="JG66" i="21"/>
  <c r="JK66" i="21" s="1"/>
  <c r="JG11" i="21"/>
  <c r="JK11" i="21" s="1"/>
  <c r="BW153" i="21"/>
  <c r="BW62" i="21"/>
  <c r="BW161" i="21"/>
  <c r="BW290" i="21"/>
  <c r="BW206" i="21"/>
  <c r="BW268" i="21"/>
  <c r="BW310" i="21"/>
  <c r="BW13" i="21"/>
  <c r="BW115" i="21"/>
  <c r="BW304" i="21"/>
  <c r="BW287" i="21"/>
  <c r="BW281" i="21"/>
  <c r="BW305" i="21"/>
  <c r="BW91" i="21"/>
  <c r="BW191" i="21"/>
  <c r="BW123" i="21"/>
  <c r="BW28" i="21"/>
  <c r="BW130" i="21"/>
  <c r="BW30" i="21"/>
  <c r="BW180" i="21"/>
  <c r="BW292" i="21"/>
  <c r="BW274" i="21"/>
  <c r="BW283" i="21"/>
  <c r="BW231" i="21"/>
  <c r="BW46" i="21"/>
  <c r="BW107" i="21"/>
  <c r="BW29" i="21"/>
  <c r="BW131" i="21"/>
  <c r="BW6" i="21"/>
  <c r="BW108" i="21"/>
  <c r="BW300" i="21"/>
  <c r="BW85" i="21"/>
  <c r="BW241" i="21"/>
  <c r="BW216" i="21"/>
  <c r="BW293" i="21"/>
  <c r="BW44" i="21"/>
  <c r="BW146" i="21"/>
  <c r="BW295" i="21"/>
  <c r="BW308" i="21"/>
  <c r="BW230" i="21"/>
  <c r="BW116" i="21"/>
  <c r="BW294" i="21"/>
  <c r="BW106" i="21"/>
  <c r="BW270" i="21"/>
  <c r="BW100" i="21"/>
  <c r="BW139" i="21"/>
  <c r="BW45" i="21"/>
  <c r="BW147" i="21"/>
  <c r="BW22" i="21"/>
  <c r="BW124" i="21"/>
  <c r="BW155" i="21"/>
  <c r="BW258" i="21"/>
  <c r="BW97" i="21"/>
  <c r="BW280" i="21"/>
  <c r="BW60" i="21"/>
  <c r="BW269" i="21"/>
  <c r="BW298" i="21"/>
  <c r="BW35" i="21"/>
  <c r="BW19" i="21"/>
  <c r="BW148" i="21"/>
  <c r="BW20" i="21"/>
  <c r="BW122" i="21"/>
  <c r="BW197" i="21"/>
  <c r="BW163" i="21"/>
  <c r="BW61" i="21"/>
  <c r="BW271" i="21"/>
  <c r="BW67" i="21"/>
  <c r="BW276" i="21"/>
  <c r="BW279" i="21"/>
  <c r="BW173" i="21"/>
  <c r="BW36" i="21"/>
  <c r="BW138" i="21"/>
  <c r="BW182" i="21"/>
  <c r="BW77" i="21"/>
  <c r="BW172" i="21"/>
  <c r="BW282" i="21"/>
  <c r="BW78" i="21"/>
  <c r="BW205" i="21"/>
  <c r="BW222" i="21"/>
  <c r="BW52" i="21"/>
  <c r="BW154" i="21"/>
  <c r="BW289" i="21"/>
  <c r="BW232" i="21"/>
  <c r="BW242" i="21"/>
  <c r="BW196" i="21"/>
  <c r="BW105" i="21"/>
  <c r="BW132" i="21"/>
  <c r="BW239" i="21"/>
  <c r="BW68" i="21"/>
  <c r="BW162" i="21"/>
  <c r="BW51" i="21"/>
  <c r="BW21" i="21"/>
  <c r="BW272" i="21"/>
  <c r="BW221" i="21"/>
  <c r="BW137" i="21"/>
  <c r="BW307" i="21"/>
  <c r="BW14" i="21"/>
  <c r="BW83" i="21"/>
  <c r="BW84" i="21"/>
  <c r="BW181" i="21"/>
  <c r="BW121" i="21"/>
  <c r="BW69" i="21"/>
  <c r="BW273" i="21"/>
  <c r="BW99" i="21"/>
  <c r="BW296" i="21"/>
  <c r="BW246" i="21"/>
  <c r="BW208" i="21"/>
  <c r="BW75" i="21"/>
  <c r="BW170" i="21"/>
  <c r="BW53" i="21"/>
  <c r="BW12" i="21"/>
  <c r="BW114" i="21"/>
  <c r="BW37" i="21"/>
  <c r="BW38" i="21"/>
  <c r="BW113" i="21"/>
  <c r="BW76" i="21"/>
  <c r="BW285" i="21"/>
  <c r="BW54" i="21"/>
  <c r="BW129" i="21"/>
  <c r="BW92" i="21"/>
  <c r="BW207" i="21"/>
  <c r="BW70" i="21"/>
  <c r="BW145" i="21"/>
  <c r="BW244" i="21"/>
  <c r="BW86" i="21"/>
  <c r="BW267" i="21"/>
  <c r="BW98" i="21"/>
  <c r="BW140" i="21"/>
  <c r="BW11" i="21"/>
  <c r="BW171" i="21"/>
  <c r="BW156" i="21"/>
  <c r="BW27" i="21"/>
  <c r="BW192" i="21"/>
  <c r="BW164" i="21"/>
  <c r="BW43" i="21"/>
  <c r="BW220" i="21"/>
  <c r="BW183" i="21"/>
  <c r="BW59" i="21"/>
  <c r="BW262" i="21"/>
  <c r="BW291" i="21"/>
  <c r="BW288" i="21"/>
  <c r="BW152" i="21"/>
  <c r="BW25" i="21"/>
  <c r="BW15" i="21"/>
  <c r="BW255" i="21"/>
  <c r="BW260" i="21"/>
  <c r="BW194" i="21"/>
  <c r="BW199" i="21"/>
  <c r="BW234" i="21"/>
  <c r="BW157" i="21"/>
  <c r="BW228" i="21"/>
  <c r="BW237" i="21"/>
  <c r="BW219" i="21"/>
  <c r="BW90" i="21"/>
  <c r="BW118" i="21"/>
  <c r="BW233" i="21"/>
  <c r="BW178" i="21"/>
  <c r="BW317" i="21"/>
  <c r="BW257" i="21"/>
  <c r="BW240" i="21"/>
  <c r="BW315" i="21"/>
  <c r="BW211" i="21"/>
  <c r="BW309" i="21"/>
  <c r="BW198" i="21"/>
  <c r="BW32" i="21"/>
  <c r="BW235" i="21"/>
  <c r="BW87" i="21"/>
  <c r="BW223" i="21"/>
  <c r="BW259" i="21"/>
  <c r="BW250" i="21"/>
  <c r="BW149" i="21"/>
  <c r="BW72" i="21"/>
  <c r="BW31" i="21"/>
  <c r="BW185" i="21"/>
  <c r="BW248" i="21"/>
  <c r="BW41" i="21"/>
  <c r="BW256" i="21"/>
  <c r="BW215" i="21"/>
  <c r="BW224" i="21"/>
  <c r="BW201" i="21"/>
  <c r="BW34" i="21"/>
  <c r="BW40" i="21"/>
  <c r="BW284" i="21"/>
  <c r="BW134" i="21"/>
  <c r="BW217" i="21"/>
  <c r="BW93" i="21"/>
  <c r="BW151" i="21"/>
  <c r="BW184" i="21"/>
  <c r="BW26" i="21"/>
  <c r="BW80" i="21"/>
  <c r="BW218" i="21"/>
  <c r="BW120" i="21"/>
  <c r="BW39" i="21"/>
  <c r="BW95" i="21"/>
  <c r="BW188" i="21"/>
  <c r="BW49" i="21"/>
  <c r="BW18" i="21"/>
  <c r="BW168" i="21"/>
  <c r="BW111" i="21"/>
  <c r="BW226" i="21"/>
  <c r="BW314" i="21"/>
  <c r="BW236" i="21"/>
  <c r="BW263" i="21"/>
  <c r="BW50" i="21"/>
  <c r="BW144" i="21"/>
  <c r="BW150" i="21"/>
  <c r="BW186" i="21"/>
  <c r="BW176" i="21"/>
  <c r="BW302" i="21"/>
  <c r="BW265" i="21"/>
  <c r="BW251" i="21"/>
  <c r="BW202" i="21"/>
  <c r="BW55" i="21"/>
  <c r="BW303" i="21"/>
  <c r="BW125" i="21"/>
  <c r="BW316" i="21"/>
  <c r="BW16" i="21"/>
  <c r="BW195" i="21"/>
  <c r="BW82" i="21"/>
  <c r="BW166" i="21"/>
  <c r="BW177" i="21"/>
  <c r="BW57" i="21"/>
  <c r="BW133" i="21"/>
  <c r="BW261" i="21"/>
  <c r="BW167" i="21"/>
  <c r="BW286" i="21"/>
  <c r="BW110" i="21"/>
  <c r="BW247" i="21"/>
  <c r="BW112" i="21"/>
  <c r="BW74" i="21"/>
  <c r="BW10" i="21"/>
  <c r="BW96" i="21"/>
  <c r="BW200" i="21"/>
  <c r="BW311" i="21"/>
  <c r="BW301" i="21"/>
  <c r="BW238" i="21"/>
  <c r="BW119" i="21"/>
  <c r="BW165" i="21"/>
  <c r="BW179" i="21"/>
  <c r="BW58" i="21"/>
  <c r="BW135" i="21"/>
  <c r="BW42" i="21"/>
  <c r="BW48" i="21"/>
  <c r="BW227" i="21"/>
  <c r="BW81" i="21"/>
  <c r="BW109" i="21"/>
  <c r="BW312" i="21"/>
  <c r="BW275" i="21"/>
  <c r="BW126" i="21"/>
  <c r="BW225" i="21"/>
  <c r="BW160" i="21"/>
  <c r="BW313" i="21"/>
  <c r="BW23" i="21"/>
  <c r="BW252" i="21"/>
  <c r="BW278" i="21"/>
  <c r="BW253" i="21"/>
  <c r="BW189" i="21"/>
  <c r="BW174" i="21"/>
  <c r="BW17" i="21"/>
  <c r="BW71" i="21"/>
  <c r="BW306" i="21"/>
  <c r="BW88" i="21"/>
  <c r="BW210" i="21"/>
  <c r="BW104" i="21"/>
  <c r="BW158" i="21"/>
  <c r="BW193" i="21"/>
  <c r="BW73" i="21"/>
  <c r="BW299" i="21"/>
  <c r="BW159" i="21"/>
  <c r="BW8" i="21"/>
  <c r="BW203" i="21"/>
  <c r="BW214" i="21"/>
  <c r="BW33" i="21"/>
  <c r="BW127" i="21"/>
  <c r="BW117" i="21"/>
  <c r="BW204" i="21"/>
  <c r="BW213" i="21"/>
  <c r="BW7" i="21"/>
  <c r="BW101" i="21"/>
  <c r="BW24" i="21"/>
  <c r="BW187" i="21"/>
  <c r="BW66" i="21"/>
  <c r="BW94" i="21"/>
  <c r="BW277" i="21"/>
  <c r="BW190" i="21"/>
  <c r="BW9" i="21"/>
  <c r="BW47" i="21"/>
  <c r="BW103" i="21"/>
  <c r="BW212" i="21"/>
  <c r="BW102" i="21"/>
  <c r="BW143" i="21"/>
  <c r="BW229" i="21"/>
  <c r="BW89" i="21"/>
  <c r="BW79" i="21"/>
  <c r="BW136" i="21"/>
  <c r="BW142" i="21"/>
  <c r="BW209" i="21"/>
  <c r="BW63" i="21"/>
  <c r="BW297" i="21"/>
  <c r="BW245" i="21"/>
  <c r="BW266" i="21"/>
  <c r="BW56" i="21"/>
  <c r="BW264" i="21"/>
  <c r="BW128" i="21"/>
  <c r="BW175" i="21"/>
  <c r="BW169" i="21"/>
  <c r="BW65" i="21"/>
  <c r="BW141" i="21"/>
  <c r="BW243" i="21"/>
  <c r="BW64" i="21"/>
  <c r="BW249" i="21"/>
  <c r="BW254" i="21"/>
  <c r="GA30" i="21"/>
  <c r="GA61" i="21"/>
  <c r="GA171" i="21"/>
  <c r="GA82" i="21"/>
  <c r="GA207" i="21"/>
  <c r="GA280" i="21"/>
  <c r="GA9" i="21"/>
  <c r="GA47" i="21"/>
  <c r="GA70" i="21"/>
  <c r="GA103" i="21"/>
  <c r="GA254" i="21"/>
  <c r="GA265" i="21"/>
  <c r="GA32" i="21"/>
  <c r="GA158" i="21"/>
  <c r="GA117" i="21"/>
  <c r="GA260" i="21"/>
  <c r="GA220" i="21"/>
  <c r="GA8" i="21"/>
  <c r="GA37" i="21"/>
  <c r="GA91" i="21"/>
  <c r="GA289" i="21"/>
  <c r="GA224" i="21"/>
  <c r="GA166" i="21"/>
  <c r="GA114" i="21"/>
  <c r="GA176" i="21"/>
  <c r="GA217" i="21"/>
  <c r="GA10" i="21"/>
  <c r="GA20" i="21"/>
  <c r="GA108" i="21"/>
  <c r="GA286" i="21"/>
  <c r="GA284" i="21"/>
  <c r="GA134" i="21"/>
  <c r="GA150" i="21"/>
  <c r="GA148" i="21"/>
  <c r="GA310" i="21"/>
  <c r="GA307" i="21"/>
  <c r="GA127" i="21"/>
  <c r="GA209" i="21"/>
  <c r="GA199" i="21"/>
  <c r="GA275" i="21"/>
  <c r="GA78" i="21"/>
  <c r="GA52" i="21"/>
  <c r="GA112" i="21"/>
  <c r="GA146" i="21"/>
  <c r="GA239" i="21"/>
  <c r="GA195" i="21"/>
  <c r="GA123" i="21"/>
  <c r="GA172" i="21"/>
  <c r="GA226" i="21"/>
  <c r="GA308" i="21"/>
  <c r="GA51" i="21"/>
  <c r="GA194" i="21"/>
  <c r="GA153" i="21"/>
  <c r="GA296" i="21"/>
  <c r="GA86" i="21"/>
  <c r="GA93" i="21"/>
  <c r="GA131" i="21"/>
  <c r="GA288" i="21"/>
  <c r="GA267" i="21"/>
  <c r="GA94" i="21"/>
  <c r="GA13" i="21"/>
  <c r="GA67" i="21"/>
  <c r="GA312" i="21"/>
  <c r="GA294" i="21"/>
  <c r="GA259" i="21"/>
  <c r="GA234" i="21"/>
  <c r="GA128" i="21"/>
  <c r="GA250" i="21"/>
  <c r="GA293" i="21"/>
  <c r="GA63" i="21"/>
  <c r="GA197" i="21"/>
  <c r="GA106" i="21"/>
  <c r="GA244" i="21"/>
  <c r="GA282" i="21"/>
  <c r="GA62" i="21"/>
  <c r="GA125" i="21"/>
  <c r="GA188" i="21"/>
  <c r="GA228" i="21"/>
  <c r="GA245" i="21"/>
  <c r="GA164" i="21"/>
  <c r="GA74" i="21"/>
  <c r="GA200" i="21"/>
  <c r="GA279" i="21"/>
  <c r="GA7" i="21"/>
  <c r="GA45" i="21"/>
  <c r="GA98" i="21"/>
  <c r="GA297" i="21"/>
  <c r="GA232" i="21"/>
  <c r="GA18" i="21"/>
  <c r="GA35" i="21"/>
  <c r="GA179" i="21"/>
  <c r="GA137" i="21"/>
  <c r="GA257" i="21"/>
  <c r="GA24" i="21"/>
  <c r="GA21" i="21"/>
  <c r="GA75" i="21"/>
  <c r="GA248" i="21"/>
  <c r="GA314" i="21"/>
  <c r="GA38" i="21"/>
  <c r="GA173" i="21"/>
  <c r="GA304" i="21"/>
  <c r="GA285" i="21"/>
  <c r="GA90" i="21"/>
  <c r="GA281" i="21"/>
  <c r="GA87" i="21"/>
  <c r="GA162" i="21"/>
  <c r="GA316" i="21"/>
  <c r="GA65" i="21"/>
  <c r="GA255" i="21"/>
  <c r="GA27" i="21"/>
  <c r="GA59" i="21"/>
  <c r="GA213" i="21"/>
  <c r="GA306" i="21"/>
  <c r="GA165" i="21"/>
  <c r="GA229" i="21"/>
  <c r="GA126" i="21"/>
  <c r="GA120" i="21"/>
  <c r="GA177" i="21"/>
  <c r="GA295" i="21"/>
  <c r="GA140" i="21"/>
  <c r="GA89" i="21"/>
  <c r="GA121" i="21"/>
  <c r="GA278" i="21"/>
  <c r="GA48" i="21"/>
  <c r="GA238" i="21"/>
  <c r="GA184" i="21"/>
  <c r="GA42" i="21"/>
  <c r="GA142" i="21"/>
  <c r="GA270" i="21"/>
  <c r="GA124" i="21"/>
  <c r="GA252" i="21"/>
  <c r="GA301" i="21"/>
  <c r="GA118" i="21"/>
  <c r="GA170" i="21"/>
  <c r="GA80" i="21"/>
  <c r="GA44" i="21"/>
  <c r="GA101" i="21"/>
  <c r="GA242" i="21"/>
  <c r="GA25" i="21"/>
  <c r="GA208" i="21"/>
  <c r="GA246" i="21"/>
  <c r="GA50" i="21"/>
  <c r="GA193" i="21"/>
  <c r="GA211" i="21"/>
  <c r="GA39" i="21"/>
  <c r="GA102" i="21"/>
  <c r="GA264" i="21"/>
  <c r="GA116" i="21"/>
  <c r="GA219" i="21"/>
  <c r="GA225" i="21"/>
  <c r="GA145" i="21"/>
  <c r="GA68" i="21"/>
  <c r="GA136" i="21"/>
  <c r="GA64" i="21"/>
  <c r="GA221" i="21"/>
  <c r="GA31" i="21"/>
  <c r="GA111" i="21"/>
  <c r="GA231" i="21"/>
  <c r="GA33" i="21"/>
  <c r="GA95" i="21"/>
  <c r="GA119" i="21"/>
  <c r="GA298" i="21"/>
  <c r="GA96" i="21"/>
  <c r="GA203" i="21"/>
  <c r="GA223" i="21"/>
  <c r="GA23" i="21"/>
  <c r="GA156" i="21"/>
  <c r="GA185" i="21"/>
  <c r="GA262" i="21"/>
  <c r="GA76" i="21"/>
  <c r="GA218" i="21"/>
  <c r="GA154" i="21"/>
  <c r="GA60" i="21"/>
  <c r="GA258" i="21"/>
  <c r="GA196" i="21"/>
  <c r="GA299" i="21"/>
  <c r="GA187" i="21"/>
  <c r="GA215" i="21"/>
  <c r="GA276" i="21"/>
  <c r="GA79" i="21"/>
  <c r="GA287" i="21"/>
  <c r="GA198" i="21"/>
  <c r="GA53" i="21"/>
  <c r="GA160" i="21"/>
  <c r="GA311" i="21"/>
  <c r="GA151" i="21"/>
  <c r="GA132" i="21"/>
  <c r="GA130" i="21"/>
  <c r="GA313" i="21"/>
  <c r="GA191" i="21"/>
  <c r="GA300" i="21"/>
  <c r="GA49" i="21"/>
  <c r="GA290" i="21"/>
  <c r="GA29" i="21"/>
  <c r="GA227" i="21"/>
  <c r="GA41" i="21"/>
  <c r="GA107" i="21"/>
  <c r="GA283" i="21"/>
  <c r="GA157" i="21"/>
  <c r="GA256" i="21"/>
  <c r="GA263" i="21"/>
  <c r="GA85" i="21"/>
  <c r="GA135" i="21"/>
  <c r="GA222" i="21"/>
  <c r="GA143" i="21"/>
  <c r="GA113" i="21"/>
  <c r="GA274" i="21"/>
  <c r="GA163" i="21"/>
  <c r="GA66" i="21"/>
  <c r="GA212" i="21"/>
  <c r="GA269" i="21"/>
  <c r="GA56" i="21"/>
  <c r="GA141" i="21"/>
  <c r="GA249" i="21"/>
  <c r="GA303" i="21"/>
  <c r="GA183" i="21"/>
  <c r="GA159" i="21"/>
  <c r="GA272" i="21"/>
  <c r="GA17" i="21"/>
  <c r="GA291" i="21"/>
  <c r="GA129" i="21"/>
  <c r="GA292" i="21"/>
  <c r="GA84" i="21"/>
  <c r="GA189" i="21"/>
  <c r="GA305" i="21"/>
  <c r="GA122" i="21"/>
  <c r="GA43" i="21"/>
  <c r="GA155" i="21"/>
  <c r="GA271" i="21"/>
  <c r="GA72" i="21"/>
  <c r="GA144" i="21"/>
  <c r="GA309" i="21"/>
  <c r="GA16" i="21"/>
  <c r="GA55" i="21"/>
  <c r="GA138" i="21"/>
  <c r="GA277" i="21"/>
  <c r="GA77" i="21"/>
  <c r="GA152" i="21"/>
  <c r="GA273" i="21"/>
  <c r="GA115" i="21"/>
  <c r="GA57" i="21"/>
  <c r="GA83" i="21"/>
  <c r="GA216" i="21"/>
  <c r="GA167" i="21"/>
  <c r="GA97" i="21"/>
  <c r="GA34" i="21"/>
  <c r="GA202" i="21"/>
  <c r="GA247" i="21"/>
  <c r="GA133" i="21"/>
  <c r="GA105" i="21"/>
  <c r="GA268" i="21"/>
  <c r="GA251" i="21"/>
  <c r="GA192" i="21"/>
  <c r="GA22" i="21"/>
  <c r="GA69" i="21"/>
  <c r="GA104" i="21"/>
  <c r="GA266" i="21"/>
  <c r="GA71" i="21"/>
  <c r="GA161" i="21"/>
  <c r="GA175" i="21"/>
  <c r="GA237" i="21"/>
  <c r="GA139" i="21"/>
  <c r="GA169" i="21"/>
  <c r="GA253" i="21"/>
  <c r="GA243" i="21"/>
  <c r="GA201" i="21"/>
  <c r="GA210" i="21"/>
  <c r="GA180" i="21"/>
  <c r="GA12" i="21"/>
  <c r="GA190" i="21"/>
  <c r="GA46" i="21"/>
  <c r="GA40" i="21"/>
  <c r="GA149" i="21"/>
  <c r="GA241" i="21"/>
  <c r="GA73" i="21"/>
  <c r="GA178" i="21"/>
  <c r="GA317" i="21"/>
  <c r="GA28" i="21"/>
  <c r="GA99" i="21"/>
  <c r="GA206" i="21"/>
  <c r="GA182" i="21"/>
  <c r="GA168" i="21"/>
  <c r="GA315" i="21"/>
  <c r="GA109" i="21"/>
  <c r="GA14" i="21"/>
  <c r="GA174" i="21"/>
  <c r="GA181" i="21"/>
  <c r="GA233" i="21"/>
  <c r="GA15" i="21"/>
  <c r="GA302" i="21"/>
  <c r="GA19" i="21"/>
  <c r="GA205" i="21"/>
  <c r="GA92" i="21"/>
  <c r="GA186" i="21"/>
  <c r="GA147" i="21"/>
  <c r="GA236" i="21"/>
  <c r="GA11" i="21"/>
  <c r="GA204" i="21"/>
  <c r="GA36" i="21"/>
  <c r="GA214" i="21"/>
  <c r="GA88" i="21"/>
  <c r="GA230" i="21"/>
  <c r="GA54" i="21"/>
  <c r="GA235" i="21"/>
  <c r="GA81" i="21"/>
  <c r="GA240" i="21"/>
  <c r="GA110" i="21"/>
  <c r="GA26" i="21"/>
  <c r="GA58" i="21"/>
  <c r="GA261" i="21"/>
  <c r="GA100" i="21"/>
  <c r="GA6" i="21"/>
  <c r="HZ75" i="21"/>
  <c r="HZ195" i="21"/>
  <c r="HZ179" i="21"/>
  <c r="HZ65" i="21"/>
  <c r="HZ292" i="21"/>
  <c r="HZ288" i="21"/>
  <c r="HZ10" i="21"/>
  <c r="HZ124" i="21"/>
  <c r="HZ55" i="21"/>
  <c r="HZ121" i="21"/>
  <c r="HZ175" i="21"/>
  <c r="HZ273" i="21"/>
  <c r="HZ251" i="21"/>
  <c r="HZ40" i="21"/>
  <c r="HZ90" i="21"/>
  <c r="HZ152" i="21"/>
  <c r="HZ169" i="21"/>
  <c r="HZ63" i="21"/>
  <c r="HZ147" i="21"/>
  <c r="HZ183" i="21"/>
  <c r="HZ61" i="21"/>
  <c r="HZ261" i="21"/>
  <c r="HZ269" i="21"/>
  <c r="HZ268" i="21"/>
  <c r="HZ12" i="21"/>
  <c r="HZ42" i="21"/>
  <c r="HZ54" i="21"/>
  <c r="HZ120" i="21"/>
  <c r="HZ223" i="21"/>
  <c r="HZ132" i="21"/>
  <c r="HZ231" i="21"/>
  <c r="HZ178" i="21"/>
  <c r="HZ221" i="21"/>
  <c r="HZ106" i="21"/>
  <c r="HZ255" i="21"/>
  <c r="HZ20" i="21"/>
  <c r="HZ203" i="21"/>
  <c r="HZ166" i="21"/>
  <c r="HZ236" i="21"/>
  <c r="HZ115" i="21"/>
  <c r="HZ244" i="21"/>
  <c r="HZ6" i="21"/>
  <c r="HZ114" i="21"/>
  <c r="HZ148" i="21"/>
  <c r="HZ136" i="21"/>
  <c r="HZ241" i="21"/>
  <c r="HZ290" i="21"/>
  <c r="HZ139" i="21"/>
  <c r="HZ96" i="21"/>
  <c r="HZ258" i="21"/>
  <c r="HZ257" i="21"/>
  <c r="HZ161" i="21"/>
  <c r="HZ145" i="21"/>
  <c r="HZ259" i="21"/>
  <c r="HZ271" i="21"/>
  <c r="HZ272" i="21"/>
  <c r="HZ35" i="21"/>
  <c r="HZ31" i="21"/>
  <c r="HZ97" i="21"/>
  <c r="HZ151" i="21"/>
  <c r="HZ249" i="21"/>
  <c r="HZ68" i="21"/>
  <c r="HZ282" i="21"/>
  <c r="HZ276" i="21"/>
  <c r="HZ298" i="21"/>
  <c r="HZ84" i="21"/>
  <c r="HZ83" i="21"/>
  <c r="HZ154" i="21"/>
  <c r="HZ225" i="21"/>
  <c r="HZ293" i="21"/>
  <c r="HZ155" i="21"/>
  <c r="HZ14" i="21"/>
  <c r="HZ80" i="21"/>
  <c r="HZ190" i="21"/>
  <c r="HZ274" i="21"/>
  <c r="HZ267" i="21"/>
  <c r="HZ128" i="21"/>
  <c r="HZ112" i="21"/>
  <c r="HZ263" i="21"/>
  <c r="HZ49" i="21"/>
  <c r="HZ30" i="21"/>
  <c r="HZ211" i="21"/>
  <c r="HZ159" i="21"/>
  <c r="HZ79" i="21"/>
  <c r="HZ47" i="21"/>
  <c r="HZ113" i="21"/>
  <c r="HZ167" i="21"/>
  <c r="HZ265" i="21"/>
  <c r="HZ28" i="21"/>
  <c r="HZ118" i="21"/>
  <c r="HZ194" i="21"/>
  <c r="HZ215" i="21"/>
  <c r="HZ313" i="21"/>
  <c r="HZ17" i="21"/>
  <c r="HZ86" i="21"/>
  <c r="HZ122" i="21"/>
  <c r="HZ184" i="21"/>
  <c r="HZ302" i="21"/>
  <c r="HZ15" i="21"/>
  <c r="HZ81" i="21"/>
  <c r="HZ135" i="21"/>
  <c r="HZ304" i="21"/>
  <c r="HZ119" i="21"/>
  <c r="HZ87" i="21"/>
  <c r="HZ171" i="21"/>
  <c r="HZ239" i="21"/>
  <c r="HZ299" i="21"/>
  <c r="HZ62" i="21"/>
  <c r="HZ29" i="21"/>
  <c r="HZ213" i="21"/>
  <c r="HZ149" i="21"/>
  <c r="HZ173" i="21"/>
  <c r="HZ310" i="21"/>
  <c r="HZ168" i="21"/>
  <c r="HZ189" i="21"/>
  <c r="HZ125" i="21"/>
  <c r="HZ105" i="21"/>
  <c r="HZ232" i="21"/>
  <c r="HZ33" i="21"/>
  <c r="HZ45" i="21"/>
  <c r="HZ185" i="21"/>
  <c r="HZ220" i="21"/>
  <c r="HZ250" i="21"/>
  <c r="HZ212" i="21"/>
  <c r="HZ32" i="21"/>
  <c r="HZ82" i="21"/>
  <c r="HZ144" i="21"/>
  <c r="HZ101" i="21"/>
  <c r="HZ7" i="21"/>
  <c r="HZ165" i="21"/>
  <c r="HZ229" i="21"/>
  <c r="HZ277" i="21"/>
  <c r="HZ219" i="21"/>
  <c r="HZ93" i="21"/>
  <c r="HZ177" i="21"/>
  <c r="HZ199" i="21"/>
  <c r="HZ297" i="21"/>
  <c r="HZ18" i="21"/>
  <c r="HZ23" i="21"/>
  <c r="HZ89" i="21"/>
  <c r="HZ143" i="21"/>
  <c r="HZ312" i="21"/>
  <c r="HZ176" i="21"/>
  <c r="HZ281" i="21"/>
  <c r="HZ260" i="21"/>
  <c r="HZ78" i="21"/>
  <c r="HZ307" i="21"/>
  <c r="HZ205" i="21"/>
  <c r="HZ69" i="21"/>
  <c r="HZ278" i="21"/>
  <c r="HZ107" i="21"/>
  <c r="HZ222" i="21"/>
  <c r="HZ71" i="21"/>
  <c r="HZ193" i="21"/>
  <c r="HZ206" i="21"/>
  <c r="HZ317" i="21"/>
  <c r="HZ233" i="21"/>
  <c r="HZ38" i="21"/>
  <c r="HZ104" i="21"/>
  <c r="HZ214" i="21"/>
  <c r="HZ306" i="21"/>
  <c r="HZ130" i="21"/>
  <c r="HZ109" i="21"/>
  <c r="HZ188" i="21"/>
  <c r="HZ253" i="21"/>
  <c r="HZ315" i="21"/>
  <c r="HZ50" i="21"/>
  <c r="HZ26" i="21"/>
  <c r="HZ186" i="21"/>
  <c r="HZ76" i="21"/>
  <c r="HZ164" i="21"/>
  <c r="HZ191" i="21"/>
  <c r="HZ289" i="21"/>
  <c r="HZ126" i="21"/>
  <c r="HZ254" i="21"/>
  <c r="HZ72" i="21"/>
  <c r="HZ182" i="21"/>
  <c r="HZ235" i="21"/>
  <c r="HZ19" i="21"/>
  <c r="HZ100" i="21"/>
  <c r="HZ163" i="21"/>
  <c r="HZ283" i="21"/>
  <c r="HZ247" i="21"/>
  <c r="HZ56" i="21"/>
  <c r="HZ228" i="21"/>
  <c r="HZ129" i="21"/>
  <c r="HZ275" i="21"/>
  <c r="HZ103" i="21"/>
  <c r="HZ209" i="21"/>
  <c r="HZ36" i="21"/>
  <c r="HZ180" i="21"/>
  <c r="HZ248" i="21"/>
  <c r="HZ70" i="21"/>
  <c r="HZ224" i="21"/>
  <c r="HZ218" i="21"/>
  <c r="HZ279" i="21"/>
  <c r="HZ34" i="21"/>
  <c r="HZ153" i="21"/>
  <c r="HZ133" i="21"/>
  <c r="HZ280" i="21"/>
  <c r="HZ291" i="21"/>
  <c r="HZ300" i="21"/>
  <c r="HZ60" i="21"/>
  <c r="HZ156" i="21"/>
  <c r="HZ150" i="21"/>
  <c r="HZ172" i="21"/>
  <c r="HZ88" i="21"/>
  <c r="HZ294" i="21"/>
  <c r="HZ196" i="21"/>
  <c r="HZ303" i="21"/>
  <c r="HZ9" i="21"/>
  <c r="HZ146" i="21"/>
  <c r="HZ246" i="21"/>
  <c r="HZ44" i="21"/>
  <c r="HZ266" i="21"/>
  <c r="HZ240" i="21"/>
  <c r="HZ134" i="21"/>
  <c r="HZ204" i="21"/>
  <c r="HZ48" i="21"/>
  <c r="HZ160" i="21"/>
  <c r="HZ51" i="21"/>
  <c r="HZ157" i="21"/>
  <c r="HZ123" i="21"/>
  <c r="HZ245" i="21"/>
  <c r="HZ85" i="21"/>
  <c r="HZ66" i="21"/>
  <c r="HZ102" i="21"/>
  <c r="HZ207" i="21"/>
  <c r="HZ67" i="21"/>
  <c r="HZ197" i="21"/>
  <c r="HZ52" i="21"/>
  <c r="HZ170" i="21"/>
  <c r="HZ131" i="21"/>
  <c r="HZ238" i="21"/>
  <c r="HZ57" i="21"/>
  <c r="HZ284" i="21"/>
  <c r="HZ95" i="21"/>
  <c r="HZ64" i="21"/>
  <c r="HZ227" i="21"/>
  <c r="HZ21" i="21"/>
  <c r="HZ140" i="21"/>
  <c r="HZ24" i="21"/>
  <c r="HZ311" i="21"/>
  <c r="HZ43" i="21"/>
  <c r="HZ286" i="21"/>
  <c r="HZ217" i="21"/>
  <c r="HZ41" i="21"/>
  <c r="HZ201" i="21"/>
  <c r="HZ314" i="21"/>
  <c r="HZ242" i="21"/>
  <c r="HZ116" i="21"/>
  <c r="HZ285" i="21"/>
  <c r="HZ59" i="21"/>
  <c r="HZ141" i="21"/>
  <c r="HZ287" i="21"/>
  <c r="HZ27" i="21"/>
  <c r="HZ256" i="21"/>
  <c r="HZ111" i="21"/>
  <c r="HZ200" i="21"/>
  <c r="HZ37" i="21"/>
  <c r="HZ58" i="21"/>
  <c r="HZ158" i="21"/>
  <c r="HZ91" i="21"/>
  <c r="HZ142" i="21"/>
  <c r="HZ53" i="21"/>
  <c r="HZ210" i="21"/>
  <c r="HZ295" i="21"/>
  <c r="HZ22" i="21"/>
  <c r="HZ198" i="21"/>
  <c r="HZ202" i="21"/>
  <c r="HZ73" i="21"/>
  <c r="HZ296" i="21"/>
  <c r="HZ94" i="21"/>
  <c r="HZ270" i="21"/>
  <c r="HZ237" i="21"/>
  <c r="HZ316" i="21"/>
  <c r="HZ46" i="21"/>
  <c r="HZ243" i="21"/>
  <c r="HZ92" i="21"/>
  <c r="HZ39" i="21"/>
  <c r="HZ216" i="21"/>
  <c r="HZ264" i="21"/>
  <c r="HZ98" i="21"/>
  <c r="HZ127" i="21"/>
  <c r="HZ208" i="21"/>
  <c r="HZ77" i="21"/>
  <c r="HZ252" i="21"/>
  <c r="HZ16" i="21"/>
  <c r="HZ309" i="21"/>
  <c r="HZ308" i="21"/>
  <c r="HZ181" i="21"/>
  <c r="HZ305" i="21"/>
  <c r="HZ162" i="21"/>
  <c r="HZ301" i="21"/>
  <c r="HZ137" i="21"/>
  <c r="HZ234" i="21"/>
  <c r="HZ110" i="21"/>
  <c r="HZ187" i="21"/>
  <c r="HZ262" i="21"/>
  <c r="HZ226" i="21"/>
  <c r="HZ230" i="21"/>
  <c r="HZ174" i="21"/>
  <c r="HZ99" i="21"/>
  <c r="HZ192" i="21"/>
  <c r="HZ117" i="21"/>
  <c r="HZ74" i="21"/>
  <c r="HZ108" i="21"/>
  <c r="HZ138" i="21"/>
  <c r="HZ13" i="21"/>
  <c r="HZ8" i="21"/>
  <c r="HZ11" i="21"/>
  <c r="HZ25" i="21"/>
  <c r="MD75" i="21"/>
  <c r="MD23" i="21"/>
  <c r="MD45" i="21"/>
  <c r="MD275" i="21"/>
  <c r="MD277" i="21"/>
  <c r="MD284" i="21"/>
  <c r="MD246" i="21"/>
  <c r="MD54" i="21"/>
  <c r="MD261" i="21"/>
  <c r="MD169" i="21"/>
  <c r="MD24" i="21"/>
  <c r="MD159" i="21"/>
  <c r="MD167" i="21"/>
  <c r="MD310" i="21"/>
  <c r="MD297" i="21"/>
  <c r="MD87" i="21"/>
  <c r="MD114" i="21"/>
  <c r="MD104" i="21"/>
  <c r="MD224" i="21"/>
  <c r="MD266" i="21"/>
  <c r="MD103" i="21"/>
  <c r="MD165" i="21"/>
  <c r="MD232" i="21"/>
  <c r="MD259" i="21"/>
  <c r="MD125" i="21"/>
  <c r="MD158" i="21"/>
  <c r="MD273" i="21"/>
  <c r="MD295" i="21"/>
  <c r="MD83" i="21"/>
  <c r="MD253" i="21"/>
  <c r="MD270" i="21"/>
  <c r="MD48" i="21"/>
  <c r="MD147" i="21"/>
  <c r="MD262" i="21"/>
  <c r="MD186" i="21"/>
  <c r="MD296" i="21"/>
  <c r="MD61" i="21"/>
  <c r="MD120" i="21"/>
  <c r="MD311" i="21"/>
  <c r="MD89" i="21"/>
  <c r="MD70" i="21"/>
  <c r="MD212" i="21"/>
  <c r="MD185" i="21"/>
  <c r="MD134" i="21"/>
  <c r="MD105" i="21"/>
  <c r="MD265" i="21"/>
  <c r="MD214" i="21"/>
  <c r="MD33" i="21"/>
  <c r="MD170" i="21"/>
  <c r="MD138" i="21"/>
  <c r="MD254" i="21"/>
  <c r="MD299" i="21"/>
  <c r="MD100" i="21"/>
  <c r="MD131" i="21"/>
  <c r="MD156" i="21"/>
  <c r="MD238" i="21"/>
  <c r="MD306" i="21"/>
  <c r="MD90" i="21"/>
  <c r="MD20" i="21"/>
  <c r="MD140" i="21"/>
  <c r="MD312" i="21"/>
  <c r="MD301" i="21"/>
  <c r="MD155" i="21"/>
  <c r="MD303" i="21"/>
  <c r="MD91" i="21"/>
  <c r="MD171" i="21"/>
  <c r="MD281" i="21"/>
  <c r="MD285" i="21"/>
  <c r="MD39" i="21"/>
  <c r="MD116" i="21"/>
  <c r="MD247" i="21"/>
  <c r="MD177" i="21"/>
  <c r="MD35" i="21"/>
  <c r="MD188" i="21"/>
  <c r="MD109" i="21"/>
  <c r="MD143" i="21"/>
  <c r="MD218" i="21"/>
  <c r="MD257" i="21"/>
  <c r="MD168" i="21"/>
  <c r="MD187" i="21"/>
  <c r="MD255" i="21"/>
  <c r="MD56" i="21"/>
  <c r="MD68" i="21"/>
  <c r="MD278" i="21"/>
  <c r="MD234" i="21"/>
  <c r="MD291" i="21"/>
  <c r="MD88" i="21"/>
  <c r="MD22" i="21"/>
  <c r="MD179" i="21"/>
  <c r="MD137" i="21"/>
  <c r="MD26" i="21"/>
  <c r="MD84" i="21"/>
  <c r="MD126" i="21"/>
  <c r="MD309" i="21"/>
  <c r="MD293" i="21"/>
  <c r="MD66" i="21"/>
  <c r="MD210" i="21"/>
  <c r="MD230" i="21"/>
  <c r="MD44" i="21"/>
  <c r="MD163" i="21"/>
  <c r="MD176" i="21"/>
  <c r="MD274" i="21"/>
  <c r="MD97" i="21"/>
  <c r="MD272" i="21"/>
  <c r="MD194" i="21"/>
  <c r="MD217" i="21"/>
  <c r="MD164" i="21"/>
  <c r="MD129" i="21"/>
  <c r="MD245" i="21"/>
  <c r="MD313" i="21"/>
  <c r="MD11" i="21"/>
  <c r="MD28" i="21"/>
  <c r="MD148" i="21"/>
  <c r="MD174" i="21"/>
  <c r="MD302" i="21"/>
  <c r="MD13" i="21"/>
  <c r="MD189" i="21"/>
  <c r="MD252" i="21"/>
  <c r="MD221" i="21"/>
  <c r="MD67" i="21"/>
  <c r="MD130" i="21"/>
  <c r="MD86" i="21"/>
  <c r="MD249" i="21"/>
  <c r="MD201" i="21"/>
  <c r="MD73" i="21"/>
  <c r="MD7" i="21"/>
  <c r="MD29" i="21"/>
  <c r="MD203" i="21"/>
  <c r="MD267" i="21"/>
  <c r="MD237" i="21"/>
  <c r="MD51" i="21"/>
  <c r="MD106" i="21"/>
  <c r="MD215" i="21"/>
  <c r="MD124" i="21"/>
  <c r="MD107" i="21"/>
  <c r="MD231" i="21"/>
  <c r="MD304" i="21"/>
  <c r="MD52" i="21"/>
  <c r="MD127" i="21"/>
  <c r="MD226" i="21"/>
  <c r="MD195" i="21"/>
  <c r="MD6" i="21"/>
  <c r="MD276" i="21"/>
  <c r="MD315" i="21"/>
  <c r="MD59" i="21"/>
  <c r="MD16" i="21"/>
  <c r="MD183" i="21"/>
  <c r="MD38" i="21"/>
  <c r="MD205" i="21"/>
  <c r="MD153" i="21"/>
  <c r="MD197" i="21"/>
  <c r="MD110" i="21"/>
  <c r="MD144" i="21"/>
  <c r="MD219" i="21"/>
  <c r="MD63" i="21"/>
  <c r="MD85" i="21"/>
  <c r="MD196" i="21"/>
  <c r="MD208" i="21"/>
  <c r="MD289" i="21"/>
  <c r="MD34" i="21"/>
  <c r="MD46" i="21"/>
  <c r="MD95" i="21"/>
  <c r="MD141" i="21"/>
  <c r="MD122" i="21"/>
  <c r="MD184" i="21"/>
  <c r="MD117" i="21"/>
  <c r="MD227" i="21"/>
  <c r="MD102" i="21"/>
  <c r="MD166" i="21"/>
  <c r="MD78" i="21"/>
  <c r="MD193" i="21"/>
  <c r="MD8" i="21"/>
  <c r="MD191" i="21"/>
  <c r="MD229" i="21"/>
  <c r="MD133" i="21"/>
  <c r="MD181" i="21"/>
  <c r="MD58" i="21"/>
  <c r="MD316" i="21"/>
  <c r="MD152" i="21"/>
  <c r="MD225" i="21"/>
  <c r="MD9" i="21"/>
  <c r="MD62" i="21"/>
  <c r="MD308" i="21"/>
  <c r="MD204" i="21"/>
  <c r="MD236" i="21"/>
  <c r="MD92" i="21"/>
  <c r="MD269" i="21"/>
  <c r="MD55" i="21"/>
  <c r="MD157" i="21"/>
  <c r="MD288" i="21"/>
  <c r="MD233" i="21"/>
  <c r="MD175" i="21"/>
  <c r="MD43" i="21"/>
  <c r="MD19" i="21"/>
  <c r="MD30" i="21"/>
  <c r="MD222" i="21"/>
  <c r="MD207" i="21"/>
  <c r="MD53" i="21"/>
  <c r="MD263" i="21"/>
  <c r="MD108" i="21"/>
  <c r="MD305" i="21"/>
  <c r="MD178" i="21"/>
  <c r="MD213" i="21"/>
  <c r="MD37" i="21"/>
  <c r="MD271" i="21"/>
  <c r="MD99" i="21"/>
  <c r="MD149" i="21"/>
  <c r="MD298" i="21"/>
  <c r="MD12" i="21"/>
  <c r="MD268" i="21"/>
  <c r="MD71" i="21"/>
  <c r="MD94" i="21"/>
  <c r="MD244" i="21"/>
  <c r="MD17" i="21"/>
  <c r="MD180" i="21"/>
  <c r="MD115" i="21"/>
  <c r="MD216" i="21"/>
  <c r="MD121" i="21"/>
  <c r="MD286" i="21"/>
  <c r="MD47" i="21"/>
  <c r="MD150" i="21"/>
  <c r="MD287" i="21"/>
  <c r="MD27" i="21"/>
  <c r="MD25" i="21"/>
  <c r="MD113" i="21"/>
  <c r="MD223" i="21"/>
  <c r="MD80" i="21"/>
  <c r="MD173" i="21"/>
  <c r="MD76" i="21"/>
  <c r="MD280" i="21"/>
  <c r="MD101" i="21"/>
  <c r="MD146" i="21"/>
  <c r="MD145" i="21"/>
  <c r="MD161" i="21"/>
  <c r="MD57" i="21"/>
  <c r="MD190" i="21"/>
  <c r="MD279" i="21"/>
  <c r="MD182" i="21"/>
  <c r="MD282" i="21"/>
  <c r="MD98" i="21"/>
  <c r="MD128" i="21"/>
  <c r="MD290" i="21"/>
  <c r="MD135" i="21"/>
  <c r="MD248" i="21"/>
  <c r="MD123" i="21"/>
  <c r="MD243" i="21"/>
  <c r="MD21" i="21"/>
  <c r="MD256" i="21"/>
  <c r="MD82" i="21"/>
  <c r="MD172" i="21"/>
  <c r="MD264" i="21"/>
  <c r="MD209" i="21"/>
  <c r="MD136" i="21"/>
  <c r="MD72" i="21"/>
  <c r="MD119" i="21"/>
  <c r="MD160" i="21"/>
  <c r="MD142" i="21"/>
  <c r="MD60" i="21"/>
  <c r="MD211" i="21"/>
  <c r="MD50" i="21"/>
  <c r="MD40" i="21"/>
  <c r="MD151" i="21"/>
  <c r="MD294" i="21"/>
  <c r="MD41" i="21"/>
  <c r="MD77" i="21"/>
  <c r="MD200" i="21"/>
  <c r="MD111" i="21"/>
  <c r="MD220" i="21"/>
  <c r="MD132" i="21"/>
  <c r="MD162" i="21"/>
  <c r="MD251" i="21"/>
  <c r="MD65" i="21"/>
  <c r="MD18" i="21"/>
  <c r="MD202" i="21"/>
  <c r="MD112" i="21"/>
  <c r="MD81" i="21"/>
  <c r="MD241" i="21"/>
  <c r="MD198" i="21"/>
  <c r="MD239" i="21"/>
  <c r="MD15" i="21"/>
  <c r="MD242" i="21"/>
  <c r="MD283" i="21"/>
  <c r="MD118" i="21"/>
  <c r="MD228" i="21"/>
  <c r="MD74" i="21"/>
  <c r="MD139" i="21"/>
  <c r="MD300" i="21"/>
  <c r="MD64" i="21"/>
  <c r="MD240" i="21"/>
  <c r="MD199" i="21"/>
  <c r="MD250" i="21"/>
  <c r="MD36" i="21"/>
  <c r="MD31" i="21"/>
  <c r="MD235" i="21"/>
  <c r="MD154" i="21"/>
  <c r="MD206" i="21"/>
  <c r="MD69" i="21"/>
  <c r="MD192" i="21"/>
  <c r="MD42" i="21"/>
  <c r="MD49" i="21"/>
  <c r="MD79" i="21"/>
  <c r="MD96" i="21"/>
  <c r="MD258" i="21"/>
  <c r="MD32" i="21"/>
  <c r="MD14" i="21"/>
  <c r="MD317" i="21"/>
  <c r="MD307" i="21"/>
  <c r="MD292" i="21"/>
  <c r="MD93" i="21"/>
  <c r="MD260" i="21"/>
  <c r="MD314" i="21"/>
  <c r="MD10" i="21"/>
  <c r="BB186" i="21"/>
  <c r="BB57" i="21"/>
  <c r="BB187" i="21"/>
  <c r="BB9" i="21"/>
  <c r="BB298" i="21"/>
  <c r="BB267" i="21"/>
  <c r="BB122" i="21"/>
  <c r="BB10" i="21"/>
  <c r="BB154" i="21"/>
  <c r="BB121" i="21"/>
  <c r="BB26" i="21"/>
  <c r="BB202" i="21"/>
  <c r="BB107" i="21"/>
  <c r="BB234" i="21"/>
  <c r="BB178" i="21"/>
  <c r="BB115" i="21"/>
  <c r="BB77" i="21"/>
  <c r="BB183" i="21"/>
  <c r="BB100" i="21"/>
  <c r="BB162" i="21"/>
  <c r="BB200" i="21"/>
  <c r="BB6" i="21"/>
  <c r="BB285" i="21"/>
  <c r="BB80" i="21"/>
  <c r="BB198" i="21"/>
  <c r="BB81" i="21"/>
  <c r="BB204" i="21"/>
  <c r="BB184" i="21"/>
  <c r="BB302" i="21"/>
  <c r="BB42" i="21"/>
  <c r="BB306" i="21"/>
  <c r="BB243" i="21"/>
  <c r="BB13" i="21"/>
  <c r="BB119" i="21"/>
  <c r="BB228" i="21"/>
  <c r="BB290" i="21"/>
  <c r="BB136" i="21"/>
  <c r="BB254" i="21"/>
  <c r="BB256" i="21"/>
  <c r="BB55" i="21"/>
  <c r="BB277" i="21"/>
  <c r="BB72" i="21"/>
  <c r="BB190" i="21"/>
  <c r="BB84" i="21"/>
  <c r="BB157" i="21"/>
  <c r="BB263" i="21"/>
  <c r="BB50" i="21"/>
  <c r="BB141" i="21"/>
  <c r="BB247" i="21"/>
  <c r="BB54" i="21"/>
  <c r="BB34" i="21"/>
  <c r="BB264" i="21"/>
  <c r="BB63" i="21"/>
  <c r="BB192" i="21"/>
  <c r="BB8" i="21"/>
  <c r="BB212" i="21"/>
  <c r="BB93" i="21"/>
  <c r="BB71" i="21"/>
  <c r="BB65" i="21"/>
  <c r="BB124" i="21"/>
  <c r="BB66" i="21"/>
  <c r="BB56" i="21"/>
  <c r="BB110" i="21"/>
  <c r="BB258" i="21"/>
  <c r="BB280" i="21"/>
  <c r="BB79" i="21"/>
  <c r="BB180" i="21"/>
  <c r="BB17" i="21"/>
  <c r="BB188" i="21"/>
  <c r="BB189" i="21"/>
  <c r="BB295" i="21"/>
  <c r="BB102" i="21"/>
  <c r="BB132" i="21"/>
  <c r="BB232" i="21"/>
  <c r="BB31" i="21"/>
  <c r="BB241" i="21"/>
  <c r="BB160" i="21"/>
  <c r="BB278" i="21"/>
  <c r="BB299" i="21"/>
  <c r="BB128" i="21"/>
  <c r="BB255" i="21"/>
  <c r="BB29" i="21"/>
  <c r="BB7" i="21"/>
  <c r="BB193" i="21"/>
  <c r="BB218" i="21"/>
  <c r="BB203" i="21"/>
  <c r="BB194" i="21"/>
  <c r="BB261" i="21"/>
  <c r="BB303" i="21"/>
  <c r="BB46" i="21"/>
  <c r="BB219" i="21"/>
  <c r="BB216" i="21"/>
  <c r="BB15" i="21"/>
  <c r="BB308" i="21"/>
  <c r="BB145" i="21"/>
  <c r="BB11" i="21"/>
  <c r="BB19" i="21"/>
  <c r="BB125" i="21"/>
  <c r="BB231" i="21"/>
  <c r="BB38" i="21"/>
  <c r="BB260" i="21"/>
  <c r="BB168" i="21"/>
  <c r="BB286" i="21"/>
  <c r="BB64" i="21"/>
  <c r="BB99" i="21"/>
  <c r="BB191" i="21"/>
  <c r="BB18" i="21"/>
  <c r="BB83" i="21"/>
  <c r="BB272" i="21"/>
  <c r="BB262" i="21"/>
  <c r="BB68" i="21"/>
  <c r="BB209" i="21"/>
  <c r="BB59" i="21"/>
  <c r="BB44" i="21"/>
  <c r="BB197" i="21"/>
  <c r="BB239" i="21"/>
  <c r="BB76" i="21"/>
  <c r="BB152" i="21"/>
  <c r="BB270" i="21"/>
  <c r="BB273" i="21"/>
  <c r="BB138" i="21"/>
  <c r="BB147" i="21"/>
  <c r="BB61" i="21"/>
  <c r="BB167" i="21"/>
  <c r="BB97" i="21"/>
  <c r="BB309" i="21"/>
  <c r="BB104" i="21"/>
  <c r="BB222" i="21"/>
  <c r="BB237" i="21"/>
  <c r="BB32" i="21"/>
  <c r="BB150" i="21"/>
  <c r="BB257" i="21"/>
  <c r="BB58" i="21"/>
  <c r="BB170" i="21"/>
  <c r="BB283" i="21"/>
  <c r="BB311" i="21"/>
  <c r="BB227" i="21"/>
  <c r="BB127" i="21"/>
  <c r="BB310" i="21"/>
  <c r="BB213" i="21"/>
  <c r="BB126" i="21"/>
  <c r="BB246" i="21"/>
  <c r="BB149" i="21"/>
  <c r="BB62" i="21"/>
  <c r="BB269" i="21"/>
  <c r="BB182" i="21"/>
  <c r="BB85" i="21"/>
  <c r="BB205" i="21"/>
  <c r="BB118" i="21"/>
  <c r="BB21" i="21"/>
  <c r="BB221" i="21"/>
  <c r="BB135" i="21"/>
  <c r="BB201" i="21"/>
  <c r="BB153" i="21"/>
  <c r="BB120" i="21"/>
  <c r="BB174" i="21"/>
  <c r="BB244" i="21"/>
  <c r="BB289" i="21"/>
  <c r="BB130" i="21"/>
  <c r="BB195" i="21"/>
  <c r="BB37" i="21"/>
  <c r="BB143" i="21"/>
  <c r="BB52" i="21"/>
  <c r="BB172" i="21"/>
  <c r="BB312" i="21"/>
  <c r="BB137" i="21"/>
  <c r="BB177" i="21"/>
  <c r="BB165" i="21"/>
  <c r="BB78" i="21"/>
  <c r="BB103" i="21"/>
  <c r="BB245" i="21"/>
  <c r="BB159" i="21"/>
  <c r="BB307" i="21"/>
  <c r="BB96" i="21"/>
  <c r="BB22" i="21"/>
  <c r="BB292" i="21"/>
  <c r="BB73" i="21"/>
  <c r="BB41" i="21"/>
  <c r="BB106" i="21"/>
  <c r="BB248" i="21"/>
  <c r="BB116" i="21"/>
  <c r="BB305" i="21"/>
  <c r="BB101" i="21"/>
  <c r="BB14" i="21"/>
  <c r="BB317" i="21"/>
  <c r="BB39" i="21"/>
  <c r="BB98" i="21"/>
  <c r="BB181" i="21"/>
  <c r="BB95" i="21"/>
  <c r="BB148" i="21"/>
  <c r="BB279" i="21"/>
  <c r="BB146" i="21"/>
  <c r="BB208" i="21"/>
  <c r="BB196" i="21"/>
  <c r="BB274" i="21"/>
  <c r="BB144" i="21"/>
  <c r="BB16" i="21"/>
  <c r="BB282" i="21"/>
  <c r="BB131" i="21"/>
  <c r="BB47" i="21"/>
  <c r="BB33" i="21"/>
  <c r="BB271" i="21"/>
  <c r="BB210" i="21"/>
  <c r="BB240" i="21"/>
  <c r="BB166" i="21"/>
  <c r="BB199" i="21"/>
  <c r="BB211" i="21"/>
  <c r="BB134" i="21"/>
  <c r="BB156" i="21"/>
  <c r="BB133" i="21"/>
  <c r="BB92" i="21"/>
  <c r="BB293" i="21"/>
  <c r="BB206" i="21"/>
  <c r="BB70" i="21"/>
  <c r="BB111" i="21"/>
  <c r="BB20" i="21"/>
  <c r="BB294" i="21"/>
  <c r="BB35" i="21"/>
  <c r="BB223" i="21"/>
  <c r="BB173" i="21"/>
  <c r="BB23" i="21"/>
  <c r="BB164" i="21"/>
  <c r="BB265" i="21"/>
  <c r="BB105" i="21"/>
  <c r="BB297" i="21"/>
  <c r="BB238" i="21"/>
  <c r="BB67" i="21"/>
  <c r="BB275" i="21"/>
  <c r="BB230" i="21"/>
  <c r="BB226" i="21"/>
  <c r="BB163" i="21"/>
  <c r="BB158" i="21"/>
  <c r="BB109" i="21"/>
  <c r="BB214" i="21"/>
  <c r="BB284" i="21"/>
  <c r="BB171" i="21"/>
  <c r="BB229" i="21"/>
  <c r="BB291" i="21"/>
  <c r="BB94" i="21"/>
  <c r="BB45" i="21"/>
  <c r="BB86" i="21"/>
  <c r="BB28" i="21"/>
  <c r="BB74" i="21"/>
  <c r="BB88" i="21"/>
  <c r="BB140" i="21"/>
  <c r="BB253" i="21"/>
  <c r="BB117" i="21"/>
  <c r="BB30" i="21"/>
  <c r="BB114" i="21"/>
  <c r="BB288" i="21"/>
  <c r="BB129" i="21"/>
  <c r="BB169" i="21"/>
  <c r="BB24" i="21"/>
  <c r="BB304" i="21"/>
  <c r="BB225" i="21"/>
  <c r="BB53" i="21"/>
  <c r="BB113" i="21"/>
  <c r="BB242" i="21"/>
  <c r="BB224" i="21"/>
  <c r="BB316" i="21"/>
  <c r="BB259" i="21"/>
  <c r="BB161" i="21"/>
  <c r="BB207" i="21"/>
  <c r="BB82" i="21"/>
  <c r="BB176" i="21"/>
  <c r="BB296" i="21"/>
  <c r="BB51" i="21"/>
  <c r="BB215" i="21"/>
  <c r="BB60" i="21"/>
  <c r="BB235" i="21"/>
  <c r="BB69" i="21"/>
  <c r="BB49" i="21"/>
  <c r="BB142" i="21"/>
  <c r="BB112" i="21"/>
  <c r="BB40" i="21"/>
  <c r="BB179" i="21"/>
  <c r="BB151" i="21"/>
  <c r="BB220" i="21"/>
  <c r="BB139" i="21"/>
  <c r="BB175" i="21"/>
  <c r="BB233" i="21"/>
  <c r="BB48" i="21"/>
  <c r="BB287" i="21"/>
  <c r="BB276" i="21"/>
  <c r="BB301" i="21"/>
  <c r="BB87" i="21"/>
  <c r="BB36" i="21"/>
  <c r="BB43" i="21"/>
  <c r="BB266" i="21"/>
  <c r="BB75" i="21"/>
  <c r="BB252" i="21"/>
  <c r="BB12" i="21"/>
  <c r="BB108" i="21"/>
  <c r="BB281" i="21"/>
  <c r="BB315" i="21"/>
  <c r="BB249" i="21"/>
  <c r="BB250" i="21"/>
  <c r="BB27" i="21"/>
  <c r="BB313" i="21"/>
  <c r="BB217" i="21"/>
  <c r="BB91" i="21"/>
  <c r="BB89" i="21"/>
  <c r="BB90" i="21"/>
  <c r="BB123" i="21"/>
  <c r="BB155" i="21"/>
  <c r="BB268" i="21"/>
  <c r="BB300" i="21"/>
  <c r="BB251" i="21"/>
  <c r="BB236" i="21"/>
  <c r="BB25" i="21"/>
  <c r="BB314" i="21"/>
  <c r="BB185" i="21"/>
  <c r="DV300" i="21"/>
  <c r="DV224" i="21"/>
  <c r="DV245" i="21"/>
  <c r="DV195" i="21"/>
  <c r="DV96" i="21"/>
  <c r="DV116" i="21"/>
  <c r="DV192" i="21"/>
  <c r="DV165" i="21"/>
  <c r="DV52" i="21"/>
  <c r="DV125" i="21"/>
  <c r="DV61" i="21"/>
  <c r="DV183" i="21"/>
  <c r="DV50" i="21"/>
  <c r="DV209" i="21"/>
  <c r="DV163" i="21"/>
  <c r="DV37" i="21"/>
  <c r="DV123" i="21"/>
  <c r="DV26" i="21"/>
  <c r="DV204" i="21"/>
  <c r="DV153" i="21"/>
  <c r="DV35" i="21"/>
  <c r="DV119" i="21"/>
  <c r="DV24" i="21"/>
  <c r="DV157" i="21"/>
  <c r="DV81" i="21"/>
  <c r="DV287" i="21"/>
  <c r="DV70" i="21"/>
  <c r="DV252" i="21"/>
  <c r="DV59" i="21"/>
  <c r="DV177" i="21"/>
  <c r="DV48" i="21"/>
  <c r="DV203" i="21"/>
  <c r="DV89" i="21"/>
  <c r="DV316" i="21"/>
  <c r="DV78" i="21"/>
  <c r="DV160" i="21"/>
  <c r="DV121" i="21"/>
  <c r="DV23" i="21"/>
  <c r="DV95" i="21"/>
  <c r="DV12" i="21"/>
  <c r="DV240" i="21"/>
  <c r="DV112" i="21"/>
  <c r="DV269" i="21"/>
  <c r="DV147" i="21"/>
  <c r="DV255" i="21"/>
  <c r="DV20" i="21"/>
  <c r="DV258" i="21"/>
  <c r="DV45" i="21"/>
  <c r="DV142" i="21"/>
  <c r="DV34" i="21"/>
  <c r="DV154" i="21"/>
  <c r="DV117" i="21"/>
  <c r="DV21" i="21"/>
  <c r="DV315" i="21"/>
  <c r="DV10" i="21"/>
  <c r="DV148" i="21"/>
  <c r="DV113" i="21"/>
  <c r="DV19" i="21"/>
  <c r="DV310" i="21"/>
  <c r="DV8" i="21"/>
  <c r="DV268" i="21"/>
  <c r="DV65" i="21"/>
  <c r="DV194" i="21"/>
  <c r="DV54" i="21"/>
  <c r="DV226" i="21"/>
  <c r="DV180" i="21"/>
  <c r="DV43" i="21"/>
  <c r="DV139" i="21"/>
  <c r="DV32" i="21"/>
  <c r="DV296" i="21"/>
  <c r="DV73" i="21"/>
  <c r="DV227" i="21"/>
  <c r="DV62" i="21"/>
  <c r="DV118" i="21"/>
  <c r="DV307" i="21"/>
  <c r="DV7" i="21"/>
  <c r="DV265" i="21"/>
  <c r="DV218" i="21"/>
  <c r="DV187" i="21"/>
  <c r="DV105" i="21"/>
  <c r="DV145" i="21"/>
  <c r="DV237" i="21"/>
  <c r="DV186" i="21"/>
  <c r="DV29" i="21"/>
  <c r="DV107" i="21"/>
  <c r="DV18" i="21"/>
  <c r="DV114" i="21"/>
  <c r="DV301" i="21"/>
  <c r="DV311" i="21"/>
  <c r="DV260" i="21"/>
  <c r="DV110" i="21"/>
  <c r="DV295" i="21"/>
  <c r="DV306" i="21"/>
  <c r="DV254" i="21"/>
  <c r="DV292" i="21"/>
  <c r="DV197" i="21"/>
  <c r="DV49" i="21"/>
  <c r="DV155" i="21"/>
  <c r="DV38" i="21"/>
  <c r="DV285" i="21"/>
  <c r="DV79" i="21"/>
  <c r="DV170" i="21"/>
  <c r="DV134" i="21"/>
  <c r="DV27" i="21"/>
  <c r="DV103" i="21"/>
  <c r="DV16" i="21"/>
  <c r="DV236" i="21"/>
  <c r="DV57" i="21"/>
  <c r="DV174" i="21"/>
  <c r="DV46" i="21"/>
  <c r="DV314" i="21"/>
  <c r="DV246" i="21"/>
  <c r="DV266" i="21"/>
  <c r="DV216" i="21"/>
  <c r="DV138" i="21"/>
  <c r="DV213" i="21"/>
  <c r="DV111" i="21"/>
  <c r="DV176" i="21"/>
  <c r="DV101" i="21"/>
  <c r="DV13" i="21"/>
  <c r="DV280" i="21"/>
  <c r="DV302" i="21"/>
  <c r="DV241" i="21"/>
  <c r="DV261" i="21"/>
  <c r="DV210" i="21"/>
  <c r="DV102" i="21"/>
  <c r="DV63" i="21"/>
  <c r="DV286" i="21"/>
  <c r="DV132" i="21"/>
  <c r="DV267" i="21"/>
  <c r="DV281" i="21"/>
  <c r="DV238" i="21"/>
  <c r="DV253" i="21"/>
  <c r="DV175" i="21"/>
  <c r="DV189" i="21"/>
  <c r="DV90" i="21"/>
  <c r="DV231" i="21"/>
  <c r="DV31" i="21"/>
  <c r="DV243" i="21"/>
  <c r="DV98" i="21"/>
  <c r="DV207" i="21"/>
  <c r="DV228" i="21"/>
  <c r="DV167" i="21"/>
  <c r="DV181" i="21"/>
  <c r="DV85" i="21"/>
  <c r="DV299" i="21"/>
  <c r="DV74" i="21"/>
  <c r="DV141" i="21"/>
  <c r="DV288" i="21"/>
  <c r="DV84" i="21"/>
  <c r="DV279" i="21"/>
  <c r="DV93" i="21"/>
  <c r="DV149" i="21"/>
  <c r="DV82" i="21"/>
  <c r="DV284" i="21"/>
  <c r="DV69" i="21"/>
  <c r="DV217" i="21"/>
  <c r="DV58" i="21"/>
  <c r="DV263" i="21"/>
  <c r="DV233" i="21"/>
  <c r="DV68" i="21"/>
  <c r="DV214" i="21"/>
  <c r="DV77" i="21"/>
  <c r="DV249" i="21"/>
  <c r="DV66" i="21"/>
  <c r="DV303" i="21"/>
  <c r="DV219" i="21"/>
  <c r="DV53" i="21"/>
  <c r="DV161" i="21"/>
  <c r="DV42" i="21"/>
  <c r="DV298" i="21"/>
  <c r="DV202" i="21"/>
  <c r="DV51" i="21"/>
  <c r="DV158" i="21"/>
  <c r="DV40" i="21"/>
  <c r="DV242" i="21"/>
  <c r="DV143" i="21"/>
  <c r="DV178" i="21"/>
  <c r="DV86" i="21"/>
  <c r="DV36" i="21"/>
  <c r="DV137" i="21"/>
  <c r="DV308" i="21"/>
  <c r="DV75" i="21"/>
  <c r="DV244" i="21"/>
  <c r="DV64" i="21"/>
  <c r="DV127" i="21"/>
  <c r="DV264" i="21"/>
  <c r="DV196" i="21"/>
  <c r="DV206" i="21"/>
  <c r="DV135" i="21"/>
  <c r="DV215" i="21"/>
  <c r="DV166" i="21"/>
  <c r="DV39" i="21"/>
  <c r="DV126" i="21"/>
  <c r="DV28" i="21"/>
  <c r="DV179" i="21"/>
  <c r="DV297" i="21"/>
  <c r="DV250" i="21"/>
  <c r="DV193" i="21"/>
  <c r="DV33" i="21"/>
  <c r="DV22" i="21"/>
  <c r="DV273" i="21"/>
  <c r="DV128" i="21"/>
  <c r="DV11" i="21"/>
  <c r="DV156" i="21"/>
  <c r="DV169" i="21"/>
  <c r="DV129" i="21"/>
  <c r="DV259" i="21"/>
  <c r="DV200" i="21"/>
  <c r="DV289" i="21"/>
  <c r="DV247" i="21"/>
  <c r="DV184" i="21"/>
  <c r="DV144" i="21"/>
  <c r="DV17" i="21"/>
  <c r="DV15" i="21"/>
  <c r="DV94" i="21"/>
  <c r="DV276" i="21"/>
  <c r="DV277" i="21"/>
  <c r="DV131" i="21"/>
  <c r="DV99" i="21"/>
  <c r="DV198" i="21"/>
  <c r="DV305" i="21"/>
  <c r="DV104" i="21"/>
  <c r="DV130" i="21"/>
  <c r="DV168" i="21"/>
  <c r="DV173" i="21"/>
  <c r="DV293" i="21"/>
  <c r="DV106" i="21"/>
  <c r="DV294" i="21"/>
  <c r="DV188" i="21"/>
  <c r="DV274" i="21"/>
  <c r="DV223" i="21"/>
  <c r="DV256" i="21"/>
  <c r="DV313" i="21"/>
  <c r="DV270" i="21"/>
  <c r="DV290" i="21"/>
  <c r="DV222" i="21"/>
  <c r="DV309" i="21"/>
  <c r="DV140" i="21"/>
  <c r="DV278" i="21"/>
  <c r="DV211" i="21"/>
  <c r="DV291" i="21"/>
  <c r="DV239" i="21"/>
  <c r="DV182" i="21"/>
  <c r="DV208" i="21"/>
  <c r="DV133" i="21"/>
  <c r="DV251" i="21"/>
  <c r="DV221" i="21"/>
  <c r="DV225" i="21"/>
  <c r="DV171" i="21"/>
  <c r="DV235" i="21"/>
  <c r="DV205" i="21"/>
  <c r="DV150" i="21"/>
  <c r="DV115" i="21"/>
  <c r="DV97" i="21"/>
  <c r="DV275" i="21"/>
  <c r="DV220" i="21"/>
  <c r="DV41" i="21"/>
  <c r="DV30" i="21"/>
  <c r="DV191" i="21"/>
  <c r="DV92" i="21"/>
  <c r="DV159" i="21"/>
  <c r="DV88" i="21"/>
  <c r="DV109" i="21"/>
  <c r="DV304" i="21"/>
  <c r="DV257" i="21"/>
  <c r="DV232" i="21"/>
  <c r="DV164" i="21"/>
  <c r="DV25" i="21"/>
  <c r="DV14" i="21"/>
  <c r="DV87" i="21"/>
  <c r="DV76" i="21"/>
  <c r="DV83" i="21"/>
  <c r="DV72" i="21"/>
  <c r="DV283" i="21"/>
  <c r="DV248" i="21"/>
  <c r="DV201" i="21"/>
  <c r="DV151" i="21"/>
  <c r="DV122" i="21"/>
  <c r="DV9" i="21"/>
  <c r="DV71" i="21"/>
  <c r="DV60" i="21"/>
  <c r="DV67" i="21"/>
  <c r="DV56" i="21"/>
  <c r="DV230" i="21"/>
  <c r="DV199" i="21"/>
  <c r="DV91" i="21"/>
  <c r="DV80" i="21"/>
  <c r="DV6" i="21"/>
  <c r="DV271" i="21"/>
  <c r="DV47" i="21"/>
  <c r="DV55" i="21"/>
  <c r="DV44" i="21"/>
  <c r="DV108" i="21"/>
  <c r="DV185" i="21"/>
  <c r="DV152" i="21"/>
  <c r="DV212" i="21"/>
  <c r="DV162" i="21"/>
  <c r="DV120" i="21"/>
  <c r="DV234" i="21"/>
  <c r="DV100" i="21"/>
  <c r="DV262" i="21"/>
  <c r="DV282" i="21"/>
  <c r="DV312" i="21"/>
  <c r="DV190" i="21"/>
  <c r="DV136" i="21"/>
  <c r="DV229" i="21"/>
  <c r="DV272" i="21"/>
  <c r="DV317" i="21"/>
  <c r="DV124" i="21"/>
  <c r="DV172" i="21"/>
  <c r="DV146" i="21"/>
  <c r="ES133" i="21"/>
  <c r="ES200" i="21"/>
  <c r="ES112" i="21"/>
  <c r="ES171" i="21"/>
  <c r="ES6" i="21"/>
  <c r="ES77" i="21"/>
  <c r="ES135" i="21"/>
  <c r="ES247" i="21"/>
  <c r="ES291" i="21"/>
  <c r="ES21" i="21"/>
  <c r="ES18" i="21"/>
  <c r="ES193" i="21"/>
  <c r="ES157" i="21"/>
  <c r="ES287" i="21"/>
  <c r="ES54" i="21"/>
  <c r="ES116" i="21"/>
  <c r="ES199" i="21"/>
  <c r="ES170" i="21"/>
  <c r="ES261" i="21"/>
  <c r="ES23" i="21"/>
  <c r="ES186" i="21"/>
  <c r="ES235" i="21"/>
  <c r="ES263" i="21"/>
  <c r="ES292" i="21"/>
  <c r="ES36" i="21"/>
  <c r="ES20" i="21"/>
  <c r="ES204" i="21"/>
  <c r="ES225" i="21"/>
  <c r="ES251" i="21"/>
  <c r="ES46" i="21"/>
  <c r="ES271" i="21"/>
  <c r="ES310" i="21"/>
  <c r="ES164" i="21"/>
  <c r="ES211" i="21"/>
  <c r="ES303" i="21"/>
  <c r="ES114" i="21"/>
  <c r="ES165" i="21"/>
  <c r="ES219" i="21"/>
  <c r="ES91" i="21"/>
  <c r="ES142" i="21"/>
  <c r="ES167" i="21"/>
  <c r="ES242" i="21"/>
  <c r="ES68" i="21"/>
  <c r="ES62" i="21"/>
  <c r="ES132" i="21"/>
  <c r="ES178" i="21"/>
  <c r="ES258" i="21"/>
  <c r="ES8" i="21"/>
  <c r="ES35" i="21"/>
  <c r="ES192" i="21"/>
  <c r="ES81" i="21"/>
  <c r="ES52" i="21"/>
  <c r="ES84" i="21"/>
  <c r="ES260" i="21"/>
  <c r="ES272" i="21"/>
  <c r="ES293" i="21"/>
  <c r="ES31" i="21"/>
  <c r="ES32" i="21"/>
  <c r="ES154" i="21"/>
  <c r="ES202" i="21"/>
  <c r="ES120" i="21"/>
  <c r="ES179" i="21"/>
  <c r="ES215" i="21"/>
  <c r="ES185" i="21"/>
  <c r="ES209" i="21"/>
  <c r="ES313" i="21"/>
  <c r="ES130" i="21"/>
  <c r="ES26" i="21"/>
  <c r="ES222" i="21"/>
  <c r="ES158" i="21"/>
  <c r="ES288" i="21"/>
  <c r="ES117" i="21"/>
  <c r="ES57" i="21"/>
  <c r="ES162" i="21"/>
  <c r="ES317" i="21"/>
  <c r="ES61" i="21"/>
  <c r="ES115" i="21"/>
  <c r="ES177" i="21"/>
  <c r="ES254" i="21"/>
  <c r="ES184" i="21"/>
  <c r="ES183" i="21"/>
  <c r="ES301" i="21"/>
  <c r="ES311" i="21"/>
  <c r="ES47" i="21"/>
  <c r="ES152" i="21"/>
  <c r="ES145" i="21"/>
  <c r="ES102" i="21"/>
  <c r="ES168" i="21"/>
  <c r="ES148" i="21"/>
  <c r="ES128" i="21"/>
  <c r="ES295" i="21"/>
  <c r="ES16" i="21"/>
  <c r="ES241" i="21"/>
  <c r="ES172" i="21"/>
  <c r="ES195" i="21"/>
  <c r="ES111" i="21"/>
  <c r="ES166" i="21"/>
  <c r="ES281" i="21"/>
  <c r="ES86" i="21"/>
  <c r="ES249" i="21"/>
  <c r="ES214" i="21"/>
  <c r="ES297" i="21"/>
  <c r="ES43" i="21"/>
  <c r="ES55" i="21"/>
  <c r="ES69" i="21"/>
  <c r="ES98" i="21"/>
  <c r="ES41" i="21"/>
  <c r="ES257" i="21"/>
  <c r="ES259" i="21"/>
  <c r="ES119" i="21"/>
  <c r="ES49" i="21"/>
  <c r="ES268" i="21"/>
  <c r="ES267" i="21"/>
  <c r="ES146" i="21"/>
  <c r="ES207" i="21"/>
  <c r="ES90" i="21"/>
  <c r="ES308" i="21"/>
  <c r="ES78" i="21"/>
  <c r="ES169" i="21"/>
  <c r="ES276" i="21"/>
  <c r="ES12" i="21"/>
  <c r="ES221" i="21"/>
  <c r="ES296" i="21"/>
  <c r="ES198" i="21"/>
  <c r="ES137" i="21"/>
  <c r="ES275" i="21"/>
  <c r="ES70" i="21"/>
  <c r="ES245" i="21"/>
  <c r="ES201" i="21"/>
  <c r="ES113" i="21"/>
  <c r="ES289" i="21"/>
  <c r="ES24" i="21"/>
  <c r="ES87" i="21"/>
  <c r="ES95" i="21"/>
  <c r="ES106" i="21"/>
  <c r="ES226" i="21"/>
  <c r="ES109" i="21"/>
  <c r="ES126" i="21"/>
  <c r="ES227" i="21"/>
  <c r="ES180" i="21"/>
  <c r="ES316" i="21"/>
  <c r="ES10" i="21"/>
  <c r="ES156" i="21"/>
  <c r="ES118" i="21"/>
  <c r="ES97" i="21"/>
  <c r="ES299" i="21"/>
  <c r="ES33" i="21"/>
  <c r="ES79" i="21"/>
  <c r="ES136" i="21"/>
  <c r="ES277" i="21"/>
  <c r="ES60" i="21"/>
  <c r="ES138" i="21"/>
  <c r="ES274" i="21"/>
  <c r="ES45" i="21"/>
  <c r="ES139" i="21"/>
  <c r="ES107" i="21"/>
  <c r="ES159" i="21"/>
  <c r="ES278" i="21"/>
  <c r="ES34" i="21"/>
  <c r="ES19" i="21"/>
  <c r="ES205" i="21"/>
  <c r="ES314" i="21"/>
  <c r="ES27" i="21"/>
  <c r="ES223" i="21"/>
  <c r="ES210" i="21"/>
  <c r="ES76" i="21"/>
  <c r="ES229" i="21"/>
  <c r="ES29" i="21"/>
  <c r="ES188" i="21"/>
  <c r="ES220" i="21"/>
  <c r="ES9" i="21"/>
  <c r="ES212" i="21"/>
  <c r="ES224" i="21"/>
  <c r="ES124" i="21"/>
  <c r="ES105" i="21"/>
  <c r="ES243" i="21"/>
  <c r="ES67" i="21"/>
  <c r="ES189" i="21"/>
  <c r="ES285" i="21"/>
  <c r="ES153" i="21"/>
  <c r="ES246" i="21"/>
  <c r="ES14" i="21"/>
  <c r="ES197" i="21"/>
  <c r="ES262" i="21"/>
  <c r="ES13" i="21"/>
  <c r="ES22" i="21"/>
  <c r="ES233" i="21"/>
  <c r="ES240" i="21"/>
  <c r="ES307" i="21"/>
  <c r="ES39" i="21"/>
  <c r="ES65" i="21"/>
  <c r="ES230" i="21"/>
  <c r="ES7" i="21"/>
  <c r="ES306" i="21"/>
  <c r="ES294" i="21"/>
  <c r="ES63" i="21"/>
  <c r="ES88" i="21"/>
  <c r="ES269" i="21"/>
  <c r="ES40" i="21"/>
  <c r="ES64" i="21"/>
  <c r="ES101" i="21"/>
  <c r="ES217" i="21"/>
  <c r="ES270" i="21"/>
  <c r="ES181" i="21"/>
  <c r="ES282" i="21"/>
  <c r="ES191" i="21"/>
  <c r="ES286" i="21"/>
  <c r="ES56" i="21"/>
  <c r="ES190" i="21"/>
  <c r="ES143" i="21"/>
  <c r="ES187" i="21"/>
  <c r="ES206" i="21"/>
  <c r="ES194" i="21"/>
  <c r="ES89" i="21"/>
  <c r="ES266" i="21"/>
  <c r="ES38" i="21"/>
  <c r="ES264" i="21"/>
  <c r="ES283" i="21"/>
  <c r="ES37" i="21"/>
  <c r="ES73" i="21"/>
  <c r="ES238" i="21"/>
  <c r="ES244" i="21"/>
  <c r="ES110" i="21"/>
  <c r="ES208" i="21"/>
  <c r="ES250" i="21"/>
  <c r="ES213" i="21"/>
  <c r="ES256" i="21"/>
  <c r="ES273" i="21"/>
  <c r="ES71" i="21"/>
  <c r="ES75" i="21"/>
  <c r="ES104" i="21"/>
  <c r="ES284" i="21"/>
  <c r="ES50" i="21"/>
  <c r="ES30" i="21"/>
  <c r="ES140" i="21"/>
  <c r="ES144" i="21"/>
  <c r="ES265" i="21"/>
  <c r="ES66" i="21"/>
  <c r="ES17" i="21"/>
  <c r="ES151" i="21"/>
  <c r="ES127" i="21"/>
  <c r="ES160" i="21"/>
  <c r="ES279" i="21"/>
  <c r="ES53" i="21"/>
  <c r="ES182" i="21"/>
  <c r="ES131" i="21"/>
  <c r="ES161" i="21"/>
  <c r="ES280" i="21"/>
  <c r="ES255" i="21"/>
  <c r="ES48" i="21"/>
  <c r="ES173" i="21"/>
  <c r="ES93" i="21"/>
  <c r="ES58" i="21"/>
  <c r="ES232" i="21"/>
  <c r="ES59" i="21"/>
  <c r="ES234" i="21"/>
  <c r="ES176" i="21"/>
  <c r="ES253" i="21"/>
  <c r="ES252" i="21"/>
  <c r="ES92" i="21"/>
  <c r="ES121" i="21"/>
  <c r="ES99" i="21"/>
  <c r="ES129" i="21"/>
  <c r="ES25" i="21"/>
  <c r="ES123" i="21"/>
  <c r="ES228" i="21"/>
  <c r="ES83" i="21"/>
  <c r="ES248" i="21"/>
  <c r="ES28" i="21"/>
  <c r="ES147" i="21"/>
  <c r="ES74" i="21"/>
  <c r="ES155" i="21"/>
  <c r="ES72" i="21"/>
  <c r="ES85" i="21"/>
  <c r="ES218" i="21"/>
  <c r="ES82" i="21"/>
  <c r="ES300" i="21"/>
  <c r="ES94" i="21"/>
  <c r="ES302" i="21"/>
  <c r="ES103" i="21"/>
  <c r="ES309" i="21"/>
  <c r="ES42" i="21"/>
  <c r="ES134" i="21"/>
  <c r="ES163" i="21"/>
  <c r="ES11" i="21"/>
  <c r="ES305" i="21"/>
  <c r="ES149" i="21"/>
  <c r="ES298" i="21"/>
  <c r="ES196" i="21"/>
  <c r="ES237" i="21"/>
  <c r="ES51" i="21"/>
  <c r="ES122" i="21"/>
  <c r="ES236" i="21"/>
  <c r="ES80" i="21"/>
  <c r="ES203" i="21"/>
  <c r="ES216" i="21"/>
  <c r="ES290" i="21"/>
  <c r="ES231" i="21"/>
  <c r="ES312" i="21"/>
  <c r="ES150" i="21"/>
  <c r="ES15" i="21"/>
  <c r="ES239" i="21"/>
  <c r="ES315" i="21"/>
  <c r="ES108" i="21"/>
  <c r="ES174" i="21"/>
  <c r="ES44" i="21"/>
  <c r="ES175" i="21"/>
  <c r="ES141" i="21"/>
  <c r="ES125" i="21"/>
  <c r="ES100" i="21"/>
  <c r="ES304" i="21"/>
  <c r="ES96" i="21"/>
  <c r="OV7" i="21"/>
  <c r="OV178" i="21"/>
  <c r="OV171" i="21"/>
  <c r="OV233" i="21"/>
  <c r="OV289" i="21"/>
  <c r="OV15" i="21"/>
  <c r="OV182" i="21"/>
  <c r="OV173" i="21"/>
  <c r="OV239" i="21"/>
  <c r="OV290" i="21"/>
  <c r="OV42" i="21"/>
  <c r="OV36" i="21"/>
  <c r="OV128" i="21"/>
  <c r="OV257" i="21"/>
  <c r="OV237" i="21"/>
  <c r="OV99" i="21"/>
  <c r="OV69" i="21"/>
  <c r="OV121" i="21"/>
  <c r="OV229" i="21"/>
  <c r="OV280" i="21"/>
  <c r="OV57" i="21"/>
  <c r="OV172" i="21"/>
  <c r="OV116" i="21"/>
  <c r="OV146" i="21"/>
  <c r="OV199" i="21"/>
  <c r="OX199" i="21" s="1"/>
  <c r="OV100" i="21"/>
  <c r="OV155" i="21"/>
  <c r="OV122" i="21"/>
  <c r="OV244" i="21"/>
  <c r="OV281" i="21"/>
  <c r="OV35" i="21"/>
  <c r="OV60" i="21"/>
  <c r="OX60" i="21" s="1"/>
  <c r="OV157" i="21"/>
  <c r="OV312" i="21"/>
  <c r="OV286" i="21"/>
  <c r="OV43" i="21"/>
  <c r="OV79" i="21"/>
  <c r="OV186" i="21"/>
  <c r="OV246" i="21"/>
  <c r="OV213" i="21"/>
  <c r="OV80" i="21"/>
  <c r="OX80" i="21" s="1"/>
  <c r="OV49" i="21"/>
  <c r="OV179" i="21"/>
  <c r="OV295" i="21"/>
  <c r="OV169" i="21"/>
  <c r="OV9" i="21"/>
  <c r="OV127" i="21"/>
  <c r="OV38" i="21"/>
  <c r="OV299" i="21"/>
  <c r="OV55" i="21"/>
  <c r="OV224" i="21"/>
  <c r="OV180" i="21"/>
  <c r="OV102" i="21"/>
  <c r="OV243" i="21"/>
  <c r="OX243" i="21" s="1"/>
  <c r="OV92" i="21"/>
  <c r="OV219" i="21"/>
  <c r="OV71" i="21"/>
  <c r="OV45" i="21"/>
  <c r="OV104" i="21"/>
  <c r="OV226" i="21"/>
  <c r="OV277" i="21"/>
  <c r="OV97" i="21"/>
  <c r="OV53" i="21"/>
  <c r="OV112" i="21"/>
  <c r="OV227" i="21"/>
  <c r="OV278" i="21"/>
  <c r="OV23" i="21"/>
  <c r="OV250" i="21"/>
  <c r="OV204" i="21"/>
  <c r="OV252" i="21"/>
  <c r="OX252" i="21" s="1"/>
  <c r="OV206" i="21"/>
  <c r="OX206" i="21" s="1"/>
  <c r="OV89" i="21"/>
  <c r="OV22" i="21"/>
  <c r="OV264" i="21"/>
  <c r="OV216" i="21"/>
  <c r="OV283" i="21"/>
  <c r="OV59" i="21"/>
  <c r="OV162" i="21"/>
  <c r="OV188" i="21"/>
  <c r="OV265" i="21"/>
  <c r="OV247" i="21"/>
  <c r="OV90" i="21"/>
  <c r="OV30" i="21"/>
  <c r="OV192" i="21"/>
  <c r="OV217" i="21"/>
  <c r="OV291" i="21"/>
  <c r="OV47" i="21"/>
  <c r="OV21" i="21"/>
  <c r="OV223" i="21"/>
  <c r="OV230" i="21"/>
  <c r="OV269" i="21"/>
  <c r="OV141" i="21"/>
  <c r="OV67" i="21"/>
  <c r="OV232" i="21"/>
  <c r="OV113" i="21"/>
  <c r="OV91" i="21"/>
  <c r="OV218" i="21"/>
  <c r="OV88" i="21"/>
  <c r="OV311" i="21"/>
  <c r="OV174" i="21"/>
  <c r="OV194" i="21"/>
  <c r="OV205" i="21"/>
  <c r="OV158" i="21"/>
  <c r="OV310" i="21"/>
  <c r="OV126" i="21"/>
  <c r="OV309" i="21"/>
  <c r="OV259" i="21"/>
  <c r="OV187" i="21"/>
  <c r="OV6" i="21"/>
  <c r="OV133" i="21"/>
  <c r="OV317" i="21"/>
  <c r="OV267" i="21"/>
  <c r="OV98" i="21"/>
  <c r="OV61" i="21"/>
  <c r="OV120" i="21"/>
  <c r="OV228" i="21"/>
  <c r="OV279" i="21"/>
  <c r="OV168" i="21"/>
  <c r="OV106" i="21"/>
  <c r="OV234" i="21"/>
  <c r="OV274" i="21"/>
  <c r="OV65" i="21"/>
  <c r="OV12" i="21"/>
  <c r="OV181" i="21"/>
  <c r="OV142" i="21"/>
  <c r="OV296" i="21"/>
  <c r="OX296" i="21" s="1"/>
  <c r="OV176" i="21"/>
  <c r="OV107" i="21"/>
  <c r="OV249" i="21"/>
  <c r="OV301" i="21"/>
  <c r="OV101" i="21"/>
  <c r="OV170" i="21"/>
  <c r="OV123" i="21"/>
  <c r="OV248" i="21"/>
  <c r="OV282" i="21"/>
  <c r="OV51" i="21"/>
  <c r="OV68" i="21"/>
  <c r="OV164" i="21"/>
  <c r="OV231" i="21"/>
  <c r="OV287" i="21"/>
  <c r="OV163" i="21"/>
  <c r="OV288" i="21"/>
  <c r="OV85" i="21"/>
  <c r="OV175" i="21"/>
  <c r="OX175" i="21" s="1"/>
  <c r="OV193" i="21"/>
  <c r="OV29" i="21"/>
  <c r="OV238" i="21"/>
  <c r="OV108" i="21"/>
  <c r="OV124" i="21"/>
  <c r="OV94" i="21"/>
  <c r="OV62" i="21"/>
  <c r="OV196" i="21"/>
  <c r="OV221" i="21"/>
  <c r="OV95" i="21"/>
  <c r="OV70" i="21"/>
  <c r="OV197" i="21"/>
  <c r="OV255" i="21"/>
  <c r="OV72" i="21"/>
  <c r="OV14" i="21"/>
  <c r="OV160" i="21"/>
  <c r="OV215" i="21"/>
  <c r="OV275" i="21"/>
  <c r="OV64" i="21"/>
  <c r="OV84" i="21"/>
  <c r="OV240" i="21"/>
  <c r="OV119" i="21"/>
  <c r="OV167" i="21"/>
  <c r="OV16" i="21"/>
  <c r="OV81" i="21"/>
  <c r="OV111" i="21"/>
  <c r="OV254" i="21"/>
  <c r="OV143" i="21"/>
  <c r="OV32" i="21"/>
  <c r="OV82" i="21"/>
  <c r="OV131" i="21"/>
  <c r="OV273" i="21"/>
  <c r="OV151" i="21"/>
  <c r="OV132" i="21"/>
  <c r="OV105" i="21"/>
  <c r="OV198" i="21"/>
  <c r="OV270" i="21"/>
  <c r="OV66" i="21"/>
  <c r="OV76" i="21"/>
  <c r="OV156" i="21"/>
  <c r="OV150" i="21"/>
  <c r="OV210" i="21"/>
  <c r="OV63" i="21"/>
  <c r="OV37" i="21"/>
  <c r="OV96" i="21"/>
  <c r="OV225" i="21"/>
  <c r="OV276" i="21"/>
  <c r="OV11" i="21"/>
  <c r="OX11" i="21" s="1"/>
  <c r="OV77" i="21"/>
  <c r="OV166" i="21"/>
  <c r="OV201" i="21"/>
  <c r="OV211" i="21"/>
  <c r="OV18" i="21"/>
  <c r="OV235" i="21"/>
  <c r="OV117" i="21"/>
  <c r="OV147" i="21"/>
  <c r="OV207" i="21"/>
  <c r="OV34" i="21"/>
  <c r="OV74" i="21"/>
  <c r="OV118" i="21"/>
  <c r="OV148" i="21"/>
  <c r="OV208" i="21"/>
  <c r="OV48" i="21"/>
  <c r="OV83" i="21"/>
  <c r="OV203" i="21"/>
  <c r="OV308" i="21"/>
  <c r="OV159" i="21"/>
  <c r="OV56" i="21"/>
  <c r="OV185" i="21"/>
  <c r="OV134" i="21"/>
  <c r="OV138" i="21"/>
  <c r="OX138" i="21" s="1"/>
  <c r="OV292" i="21"/>
  <c r="OV103" i="21"/>
  <c r="OV272" i="21"/>
  <c r="OV125" i="21"/>
  <c r="OV304" i="21"/>
  <c r="OX304" i="21" s="1"/>
  <c r="OV251" i="21"/>
  <c r="OV17" i="21"/>
  <c r="OV189" i="21"/>
  <c r="OV161" i="21"/>
  <c r="OV139" i="21"/>
  <c r="OV293" i="21"/>
  <c r="OV25" i="21"/>
  <c r="OV86" i="21"/>
  <c r="OV114" i="21"/>
  <c r="OV144" i="21"/>
  <c r="OV183" i="21"/>
  <c r="OV8" i="21"/>
  <c r="OV165" i="21"/>
  <c r="OV190" i="21"/>
  <c r="OV316" i="21"/>
  <c r="OV262" i="21"/>
  <c r="OV24" i="21"/>
  <c r="OV245" i="21"/>
  <c r="OV303" i="21"/>
  <c r="OV136" i="21"/>
  <c r="OV266" i="21"/>
  <c r="OV50" i="21"/>
  <c r="OV75" i="21"/>
  <c r="OV152" i="21"/>
  <c r="OV149" i="21"/>
  <c r="OV209" i="21"/>
  <c r="OV58" i="21"/>
  <c r="OV44" i="21"/>
  <c r="OV129" i="21"/>
  <c r="OV268" i="21"/>
  <c r="OV284" i="21"/>
  <c r="OV93" i="21"/>
  <c r="OV54" i="21"/>
  <c r="OV195" i="21"/>
  <c r="OV220" i="21"/>
  <c r="OV315" i="21"/>
  <c r="OV19" i="21"/>
  <c r="OV52" i="21"/>
  <c r="OV153" i="21"/>
  <c r="OV305" i="21"/>
  <c r="OV285" i="21"/>
  <c r="OV27" i="21"/>
  <c r="OV78" i="21"/>
  <c r="OV184" i="21"/>
  <c r="OV236" i="21"/>
  <c r="OV212" i="21"/>
  <c r="OV302" i="21"/>
  <c r="OV313" i="21"/>
  <c r="OV10" i="21"/>
  <c r="OV20" i="21"/>
  <c r="OV242" i="21"/>
  <c r="OX242" i="21" s="1"/>
  <c r="OV200" i="21"/>
  <c r="OV297" i="21"/>
  <c r="OV26" i="21"/>
  <c r="OV28" i="21"/>
  <c r="OV300" i="21"/>
  <c r="OV241" i="21"/>
  <c r="OV298" i="21"/>
  <c r="OV40" i="21"/>
  <c r="OX40" i="21" s="1"/>
  <c r="OV154" i="21"/>
  <c r="OV130" i="21"/>
  <c r="OV137" i="21"/>
  <c r="OV306" i="21"/>
  <c r="OV31" i="21"/>
  <c r="OV261" i="21"/>
  <c r="OV253" i="21"/>
  <c r="OV256" i="21"/>
  <c r="OX256" i="21" s="1"/>
  <c r="OV214" i="21"/>
  <c r="OV73" i="21"/>
  <c r="OV110" i="21"/>
  <c r="OV202" i="21"/>
  <c r="OV135" i="21"/>
  <c r="OV39" i="21"/>
  <c r="OV13" i="21"/>
  <c r="OV314" i="21"/>
  <c r="OV271" i="21"/>
  <c r="OV222" i="21"/>
  <c r="OV33" i="21"/>
  <c r="OV258" i="21"/>
  <c r="OV177" i="21"/>
  <c r="OV140" i="21"/>
  <c r="OV294" i="21"/>
  <c r="OV41" i="21"/>
  <c r="OV87" i="21"/>
  <c r="OV115" i="21"/>
  <c r="OV145" i="21"/>
  <c r="OV191" i="21"/>
  <c r="OV260" i="21"/>
  <c r="OV263" i="21"/>
  <c r="OV46" i="21"/>
  <c r="OV307" i="21"/>
  <c r="OV109" i="21"/>
  <c r="JU14" i="21"/>
  <c r="JU29" i="21"/>
  <c r="JU186" i="21"/>
  <c r="JU79" i="21"/>
  <c r="JU141" i="21"/>
  <c r="JU227" i="21"/>
  <c r="JU312" i="21"/>
  <c r="JU262" i="21"/>
  <c r="JU40" i="21"/>
  <c r="JU271" i="21"/>
  <c r="JU205" i="21"/>
  <c r="JU58" i="21"/>
  <c r="JU184" i="21"/>
  <c r="JU293" i="21"/>
  <c r="JU74" i="21"/>
  <c r="JU103" i="21"/>
  <c r="JU112" i="21"/>
  <c r="JU176" i="21"/>
  <c r="JU45" i="21"/>
  <c r="JU197" i="21"/>
  <c r="JU81" i="21"/>
  <c r="JU211" i="21"/>
  <c r="JU310" i="21"/>
  <c r="JU27" i="21"/>
  <c r="JU115" i="21"/>
  <c r="JU181" i="21"/>
  <c r="JU261" i="21"/>
  <c r="JU60" i="21"/>
  <c r="JU80" i="21"/>
  <c r="JU204" i="21"/>
  <c r="JU273" i="21"/>
  <c r="JU172" i="21"/>
  <c r="JU98" i="21"/>
  <c r="JU107" i="21"/>
  <c r="JU252" i="21"/>
  <c r="JU314" i="21"/>
  <c r="JU6" i="21"/>
  <c r="JU128" i="21"/>
  <c r="JU57" i="21"/>
  <c r="JU175" i="21"/>
  <c r="JU290" i="21"/>
  <c r="JU63" i="21"/>
  <c r="JU255" i="21"/>
  <c r="JU195" i="21"/>
  <c r="JU234" i="21"/>
  <c r="JU251" i="21"/>
  <c r="JU299" i="21"/>
  <c r="JU104" i="21"/>
  <c r="JU121" i="21"/>
  <c r="JU259" i="21"/>
  <c r="JU136" i="21"/>
  <c r="JU71" i="21"/>
  <c r="JU140" i="21"/>
  <c r="JU113" i="21"/>
  <c r="JU50" i="21"/>
  <c r="JU102" i="21"/>
  <c r="JU111" i="21"/>
  <c r="JU168" i="21"/>
  <c r="JU302" i="21"/>
  <c r="JU189" i="21"/>
  <c r="JU151" i="21"/>
  <c r="JU256" i="21"/>
  <c r="JU253" i="21"/>
  <c r="JU11" i="21"/>
  <c r="JU69" i="21"/>
  <c r="JU119" i="21"/>
  <c r="JU196" i="21"/>
  <c r="JU163" i="21"/>
  <c r="JU150" i="21"/>
  <c r="JU162" i="21"/>
  <c r="JU224" i="21"/>
  <c r="JU306" i="21"/>
  <c r="JU218" i="21"/>
  <c r="JU99" i="21"/>
  <c r="JU108" i="21"/>
  <c r="JU278" i="21"/>
  <c r="JU235" i="21"/>
  <c r="JU77" i="21"/>
  <c r="JU123" i="21"/>
  <c r="JU157" i="21"/>
  <c r="JU153" i="21"/>
  <c r="JU315" i="21"/>
  <c r="JU133" i="21"/>
  <c r="JU185" i="21"/>
  <c r="JU55" i="21"/>
  <c r="JU126" i="21"/>
  <c r="JU187" i="21"/>
  <c r="JU177" i="21"/>
  <c r="JU84" i="21"/>
  <c r="JU281" i="21"/>
  <c r="JU139" i="21"/>
  <c r="JU105" i="21"/>
  <c r="JU75" i="21"/>
  <c r="JU41" i="21"/>
  <c r="JU159" i="21"/>
  <c r="JU288" i="21"/>
  <c r="JU26" i="21"/>
  <c r="JU9" i="21"/>
  <c r="JU231" i="21"/>
  <c r="JU237" i="21"/>
  <c r="JU95" i="21"/>
  <c r="JU143" i="21"/>
  <c r="JU137" i="21"/>
  <c r="JU295" i="21"/>
  <c r="JU180" i="21"/>
  <c r="JU209" i="21"/>
  <c r="JU179" i="21"/>
  <c r="JU229" i="21"/>
  <c r="JU212" i="21"/>
  <c r="JU86" i="21"/>
  <c r="JU249" i="21"/>
  <c r="JU182" i="21"/>
  <c r="JU221" i="21"/>
  <c r="JU68" i="21"/>
  <c r="JU114" i="21"/>
  <c r="JU78" i="21"/>
  <c r="JU147" i="21"/>
  <c r="JU61" i="21"/>
  <c r="JU33" i="21"/>
  <c r="JU21" i="21"/>
  <c r="JU97" i="21"/>
  <c r="JU149" i="21"/>
  <c r="JU131" i="21"/>
  <c r="JU279" i="21"/>
  <c r="JU304" i="21"/>
  <c r="JU51" i="21"/>
  <c r="JU217" i="21"/>
  <c r="JU89" i="21"/>
  <c r="JU214" i="21"/>
  <c r="JU311" i="21"/>
  <c r="JU46" i="21"/>
  <c r="JU17" i="21"/>
  <c r="JU244" i="21"/>
  <c r="JU285" i="21"/>
  <c r="JU22" i="21"/>
  <c r="JU48" i="21"/>
  <c r="JU158" i="21"/>
  <c r="JU316" i="21"/>
  <c r="JU127" i="21"/>
  <c r="JU266" i="21"/>
  <c r="JU188" i="21"/>
  <c r="JU238" i="21"/>
  <c r="JU7" i="21"/>
  <c r="JU85" i="21"/>
  <c r="JU49" i="21"/>
  <c r="JU167" i="21"/>
  <c r="JU289" i="21"/>
  <c r="JU245" i="21"/>
  <c r="JU203" i="21"/>
  <c r="JU213" i="21"/>
  <c r="JU268" i="21"/>
  <c r="JU38" i="21"/>
  <c r="JU100" i="21"/>
  <c r="JU109" i="21"/>
  <c r="JU152" i="21"/>
  <c r="JU300" i="21"/>
  <c r="JU292" i="21"/>
  <c r="JU241" i="21"/>
  <c r="JU132" i="21"/>
  <c r="JU199" i="21"/>
  <c r="JU76" i="21"/>
  <c r="JU225" i="21"/>
  <c r="JU201" i="21"/>
  <c r="JU142" i="21"/>
  <c r="JU294" i="21"/>
  <c r="JU264" i="21"/>
  <c r="JU263" i="21"/>
  <c r="JU47" i="21"/>
  <c r="JU190" i="21"/>
  <c r="JU64" i="21"/>
  <c r="JU258" i="21"/>
  <c r="JU20" i="21"/>
  <c r="JU226" i="21"/>
  <c r="JU298" i="21"/>
  <c r="JU287" i="21"/>
  <c r="JU25" i="21"/>
  <c r="JU286" i="21"/>
  <c r="JU82" i="21"/>
  <c r="JU198" i="21"/>
  <c r="JU66" i="21"/>
  <c r="JU223" i="21"/>
  <c r="JU267" i="21"/>
  <c r="JU124" i="21"/>
  <c r="JU161" i="21"/>
  <c r="JU230" i="21"/>
  <c r="JU282" i="21"/>
  <c r="JU15" i="21"/>
  <c r="JU117" i="21"/>
  <c r="JU276" i="21"/>
  <c r="JU135" i="21"/>
  <c r="JU183" i="21"/>
  <c r="JU220" i="21"/>
  <c r="JU148" i="21"/>
  <c r="JU260" i="21"/>
  <c r="JU125" i="21"/>
  <c r="JU169" i="21"/>
  <c r="JU90" i="21"/>
  <c r="JU232" i="21"/>
  <c r="JU39" i="21"/>
  <c r="JU73" i="21"/>
  <c r="JU156" i="21"/>
  <c r="JU210" i="21"/>
  <c r="JU62" i="21"/>
  <c r="JU144" i="21"/>
  <c r="JU296" i="21"/>
  <c r="JU72" i="21"/>
  <c r="JU269" i="21"/>
  <c r="JU297" i="21"/>
  <c r="JU236" i="21"/>
  <c r="JU277" i="21"/>
  <c r="JU155" i="21"/>
  <c r="JU239" i="21"/>
  <c r="JU24" i="21"/>
  <c r="JU240" i="21"/>
  <c r="JU130" i="21"/>
  <c r="JU219" i="21"/>
  <c r="JU164" i="21"/>
  <c r="JU92" i="21"/>
  <c r="JU222" i="21"/>
  <c r="JU36" i="21"/>
  <c r="JU88" i="21"/>
  <c r="JU242" i="21"/>
  <c r="JU87" i="21"/>
  <c r="JU129" i="21"/>
  <c r="JU247" i="21"/>
  <c r="JU52" i="21"/>
  <c r="JU270" i="21"/>
  <c r="JU120" i="21"/>
  <c r="JU191" i="21"/>
  <c r="JU154" i="21"/>
  <c r="JU206" i="21"/>
  <c r="JU274" i="21"/>
  <c r="JU32" i="21"/>
  <c r="JU248" i="21"/>
  <c r="JU193" i="21"/>
  <c r="JU174" i="21"/>
  <c r="JU94" i="21"/>
  <c r="JU106" i="21"/>
  <c r="JU313" i="21"/>
  <c r="JU250" i="21"/>
  <c r="JU31" i="21"/>
  <c r="JU96" i="21"/>
  <c r="JU246" i="21"/>
  <c r="JU134" i="21"/>
  <c r="JU215" i="21"/>
  <c r="JU91" i="21"/>
  <c r="JU146" i="21"/>
  <c r="JU305" i="21"/>
  <c r="JU101" i="21"/>
  <c r="JU160" i="21"/>
  <c r="JU28" i="21"/>
  <c r="JU171" i="21"/>
  <c r="JU233" i="21"/>
  <c r="JU216" i="21"/>
  <c r="JU59" i="21"/>
  <c r="JU194" i="21"/>
  <c r="JU228" i="21"/>
  <c r="JU207" i="21"/>
  <c r="JU70" i="21"/>
  <c r="JU275" i="21"/>
  <c r="JU145" i="21"/>
  <c r="JU54" i="21"/>
  <c r="JU16" i="21"/>
  <c r="JU42" i="21"/>
  <c r="JU30" i="21"/>
  <c r="JU44" i="21"/>
  <c r="JU56" i="21"/>
  <c r="JU83" i="21"/>
  <c r="JU283" i="21"/>
  <c r="JU118" i="21"/>
  <c r="JU291" i="21"/>
  <c r="JU317" i="21"/>
  <c r="JU67" i="21"/>
  <c r="JU116" i="21"/>
  <c r="JU34" i="21"/>
  <c r="JU208" i="21"/>
  <c r="JU284" i="21"/>
  <c r="JU93" i="21"/>
  <c r="JU173" i="21"/>
  <c r="JU53" i="21"/>
  <c r="JU65" i="21"/>
  <c r="JU309" i="21"/>
  <c r="JU166" i="21"/>
  <c r="JU165" i="21"/>
  <c r="JU122" i="21"/>
  <c r="JU202" i="21"/>
  <c r="JU301" i="21"/>
  <c r="JU110" i="21"/>
  <c r="JU254" i="21"/>
  <c r="JU178" i="21"/>
  <c r="JU13" i="21"/>
  <c r="JU280" i="21"/>
  <c r="JU243" i="21"/>
  <c r="JU138" i="21"/>
  <c r="JU265" i="21"/>
  <c r="JU200" i="21"/>
  <c r="JU272" i="21"/>
  <c r="JU307" i="21"/>
  <c r="JU170" i="21"/>
  <c r="JU257" i="21"/>
  <c r="JU192" i="21"/>
  <c r="JU19" i="21"/>
  <c r="JU308" i="21"/>
  <c r="JU303" i="21"/>
  <c r="JU18" i="21"/>
  <c r="JU35" i="21"/>
  <c r="JU12" i="21"/>
  <c r="JU23" i="21"/>
  <c r="JU10" i="21"/>
  <c r="JU37" i="21"/>
  <c r="JU8" i="21"/>
  <c r="JU43" i="21"/>
  <c r="IW131" i="21"/>
  <c r="IW25" i="21"/>
  <c r="IW113" i="21"/>
  <c r="IW247" i="21"/>
  <c r="IW273" i="21"/>
  <c r="IW18" i="21"/>
  <c r="IW106" i="21"/>
  <c r="IW218" i="21"/>
  <c r="IW290" i="21"/>
  <c r="IW89" i="21"/>
  <c r="IW185" i="21"/>
  <c r="IW180" i="21"/>
  <c r="IW144" i="21"/>
  <c r="IW228" i="21"/>
  <c r="IW75" i="21"/>
  <c r="IW189" i="21"/>
  <c r="IW301" i="21"/>
  <c r="IW123" i="21"/>
  <c r="IW308" i="21"/>
  <c r="IW283" i="21"/>
  <c r="IW121" i="21"/>
  <c r="IW200" i="21"/>
  <c r="IW216" i="21"/>
  <c r="IW265" i="21"/>
  <c r="IW130" i="21"/>
  <c r="IW99" i="21"/>
  <c r="IW250" i="21"/>
  <c r="IW156" i="21"/>
  <c r="IW118" i="21"/>
  <c r="IW227" i="21"/>
  <c r="IW178" i="21"/>
  <c r="IW13" i="21"/>
  <c r="IW90" i="21"/>
  <c r="IW314" i="21"/>
  <c r="IW184" i="21"/>
  <c r="IW76" i="21"/>
  <c r="IW95" i="21"/>
  <c r="IW262" i="21"/>
  <c r="IW222" i="21"/>
  <c r="IW60" i="21"/>
  <c r="IW70" i="21"/>
  <c r="IW208" i="21"/>
  <c r="IW83" i="21"/>
  <c r="IW71" i="21"/>
  <c r="IW212" i="21"/>
  <c r="IW190" i="21"/>
  <c r="IW234" i="21"/>
  <c r="IW175" i="21"/>
  <c r="IW307" i="21"/>
  <c r="IW53" i="21"/>
  <c r="IW269" i="21"/>
  <c r="IW11" i="21"/>
  <c r="IW116" i="21"/>
  <c r="IW81" i="21"/>
  <c r="IW17" i="21"/>
  <c r="IW112" i="21"/>
  <c r="IW221" i="21"/>
  <c r="IW272" i="21"/>
  <c r="IW20" i="21"/>
  <c r="IW51" i="21"/>
  <c r="IW244" i="21"/>
  <c r="IW119" i="21"/>
  <c r="IW195" i="21"/>
  <c r="IW202" i="21"/>
  <c r="IW252" i="21"/>
  <c r="IW125" i="21"/>
  <c r="IW211" i="21"/>
  <c r="IW109" i="21"/>
  <c r="IW183" i="21"/>
  <c r="IW19" i="21"/>
  <c r="IW192" i="21"/>
  <c r="IW235" i="21"/>
  <c r="IW281" i="21"/>
  <c r="IW87" i="21"/>
  <c r="IW80" i="21"/>
  <c r="IW150" i="21"/>
  <c r="IW162" i="21"/>
  <c r="IW86" i="21"/>
  <c r="IW173" i="21"/>
  <c r="IW169" i="21"/>
  <c r="IW277" i="21"/>
  <c r="IW305" i="21"/>
  <c r="IW240" i="21"/>
  <c r="IW294" i="21"/>
  <c r="IW68" i="21"/>
  <c r="IW257" i="21"/>
  <c r="IW85" i="21"/>
  <c r="IW194" i="21"/>
  <c r="IW108" i="21"/>
  <c r="IW297" i="21"/>
  <c r="IW153" i="21"/>
  <c r="IW88" i="21"/>
  <c r="IW225" i="21"/>
  <c r="IW9" i="21"/>
  <c r="IW111" i="21"/>
  <c r="IW213" i="21"/>
  <c r="IW271" i="21"/>
  <c r="IW57" i="21"/>
  <c r="IW149" i="21"/>
  <c r="IW84" i="21"/>
  <c r="IW52" i="21"/>
  <c r="IW69" i="21"/>
  <c r="IW196" i="21"/>
  <c r="IW147" i="21"/>
  <c r="IW291" i="21"/>
  <c r="IW14" i="21"/>
  <c r="IW151" i="21"/>
  <c r="IW79" i="21"/>
  <c r="IW310" i="21"/>
  <c r="IW161" i="21"/>
  <c r="IW172" i="21"/>
  <c r="IW73" i="21"/>
  <c r="IW168" i="21"/>
  <c r="IW309" i="21"/>
  <c r="IW259" i="21"/>
  <c r="IW54" i="21"/>
  <c r="IW292" i="21"/>
  <c r="IW268" i="21"/>
  <c r="IW286" i="21"/>
  <c r="IW122" i="21"/>
  <c r="IW317" i="21"/>
  <c r="IW133" i="21"/>
  <c r="IW220" i="21"/>
  <c r="IW139" i="21"/>
  <c r="IW207" i="21"/>
  <c r="IW298" i="21"/>
  <c r="IW44" i="21"/>
  <c r="IW94" i="21"/>
  <c r="IW214" i="21"/>
  <c r="IW302" i="21"/>
  <c r="IW248" i="21"/>
  <c r="IW280" i="21"/>
  <c r="IW165" i="21"/>
  <c r="IW120" i="21"/>
  <c r="IW229" i="21"/>
  <c r="IW179" i="21"/>
  <c r="IW58" i="21"/>
  <c r="IW171" i="21"/>
  <c r="IW232" i="21"/>
  <c r="IW28" i="21"/>
  <c r="IW59" i="21"/>
  <c r="IW316" i="21"/>
  <c r="IW311" i="21"/>
  <c r="IW267" i="21"/>
  <c r="IW39" i="21"/>
  <c r="IW146" i="21"/>
  <c r="IW72" i="21"/>
  <c r="IW215" i="21"/>
  <c r="IW26" i="21"/>
  <c r="IW107" i="21"/>
  <c r="IW223" i="21"/>
  <c r="IW158" i="21"/>
  <c r="IW15" i="21"/>
  <c r="IW27" i="21"/>
  <c r="IW210" i="21"/>
  <c r="IW35" i="21"/>
  <c r="IW219" i="21"/>
  <c r="IW287" i="21"/>
  <c r="IW155" i="21"/>
  <c r="IW299" i="21"/>
  <c r="IW64" i="21"/>
  <c r="IW255" i="21"/>
  <c r="IW243" i="21"/>
  <c r="IW137" i="21"/>
  <c r="IW245" i="21"/>
  <c r="IW31" i="21"/>
  <c r="IW154" i="21"/>
  <c r="IW279" i="21"/>
  <c r="IW65" i="21"/>
  <c r="IW92" i="21"/>
  <c r="IW66" i="21"/>
  <c r="IW233" i="21"/>
  <c r="IW128" i="21"/>
  <c r="IW246" i="21"/>
  <c r="IW33" i="21"/>
  <c r="IW256" i="21"/>
  <c r="IW141" i="21"/>
  <c r="IW42" i="21"/>
  <c r="IW266" i="21"/>
  <c r="IW270" i="21"/>
  <c r="IW236" i="21"/>
  <c r="IW174" i="21"/>
  <c r="IW260" i="21"/>
  <c r="IW36" i="21"/>
  <c r="IW159" i="21"/>
  <c r="IW275" i="21"/>
  <c r="IW129" i="21"/>
  <c r="IW152" i="21"/>
  <c r="IW197" i="21"/>
  <c r="IW163" i="21"/>
  <c r="IW258" i="21"/>
  <c r="IW43" i="21"/>
  <c r="IW134" i="21"/>
  <c r="IW124" i="21"/>
  <c r="IW96" i="21"/>
  <c r="IW126" i="21"/>
  <c r="IW242" i="21"/>
  <c r="IW295" i="21"/>
  <c r="IW241" i="21"/>
  <c r="IW238" i="21"/>
  <c r="IW176" i="21"/>
  <c r="IW10" i="21"/>
  <c r="IW205" i="21"/>
  <c r="IW188" i="21"/>
  <c r="IW40" i="21"/>
  <c r="IW187" i="21"/>
  <c r="IW296" i="21"/>
  <c r="IW8" i="21"/>
  <c r="IW102" i="21"/>
  <c r="IW143" i="21"/>
  <c r="IW181" i="21"/>
  <c r="IW41" i="21"/>
  <c r="IW300" i="21"/>
  <c r="IW56" i="21"/>
  <c r="IW142" i="21"/>
  <c r="IW23" i="21"/>
  <c r="IW284" i="21"/>
  <c r="IW182" i="21"/>
  <c r="IW74" i="21"/>
  <c r="IW239" i="21"/>
  <c r="IW110" i="21"/>
  <c r="IW104" i="21"/>
  <c r="IW288" i="21"/>
  <c r="IW164" i="21"/>
  <c r="IW264" i="21"/>
  <c r="IW303" i="21"/>
  <c r="IW136" i="21"/>
  <c r="IW132" i="21"/>
  <c r="IW101" i="21"/>
  <c r="IW224" i="21"/>
  <c r="IW263" i="21"/>
  <c r="IW157" i="21"/>
  <c r="IW203" i="21"/>
  <c r="IW199" i="21"/>
  <c r="IW198" i="21"/>
  <c r="IW47" i="21"/>
  <c r="IW98" i="21"/>
  <c r="IW114" i="21"/>
  <c r="IW274" i="21"/>
  <c r="IW34" i="21"/>
  <c r="IW148" i="21"/>
  <c r="IW67" i="21"/>
  <c r="IW313" i="21"/>
  <c r="IW103" i="21"/>
  <c r="IW140" i="21"/>
  <c r="IW278" i="21"/>
  <c r="IW12" i="21"/>
  <c r="IW226" i="21"/>
  <c r="IW24" i="21"/>
  <c r="IW261" i="21"/>
  <c r="IW237" i="21"/>
  <c r="IW77" i="21"/>
  <c r="IW97" i="21"/>
  <c r="IW105" i="21"/>
  <c r="IW289" i="21"/>
  <c r="IW117" i="21"/>
  <c r="IW191" i="21"/>
  <c r="IW78" i="21"/>
  <c r="IW100" i="21"/>
  <c r="IW145" i="21"/>
  <c r="IW167" i="21"/>
  <c r="IW63" i="21"/>
  <c r="IW254" i="21"/>
  <c r="IW115" i="21"/>
  <c r="IW49" i="21"/>
  <c r="IW304" i="21"/>
  <c r="IW177" i="21"/>
  <c r="IW93" i="21"/>
  <c r="IW206" i="21"/>
  <c r="IW217" i="21"/>
  <c r="IW209" i="21"/>
  <c r="IW186" i="21"/>
  <c r="IW201" i="21"/>
  <c r="IW50" i="21"/>
  <c r="IW231" i="21"/>
  <c r="IW204" i="21"/>
  <c r="IW312" i="21"/>
  <c r="IW306" i="21"/>
  <c r="IW138" i="21"/>
  <c r="IW160" i="21"/>
  <c r="IW249" i="21"/>
  <c r="IW253" i="21"/>
  <c r="IW285" i="21"/>
  <c r="IW32" i="21"/>
  <c r="IW16" i="21"/>
  <c r="IW55" i="21"/>
  <c r="IW166" i="21"/>
  <c r="IW276" i="21"/>
  <c r="IW48" i="21"/>
  <c r="IW21" i="21"/>
  <c r="IW230" i="21"/>
  <c r="IW251" i="21"/>
  <c r="IW37" i="21"/>
  <c r="IW7" i="21"/>
  <c r="IW282" i="21"/>
  <c r="IW315" i="21"/>
  <c r="IW293" i="21"/>
  <c r="IW135" i="21"/>
  <c r="IW82" i="21"/>
  <c r="IW29" i="21"/>
  <c r="IW38" i="21"/>
  <c r="IW193" i="21"/>
  <c r="IW30" i="21"/>
  <c r="IW61" i="21"/>
  <c r="IW22" i="21"/>
  <c r="IW46" i="21"/>
  <c r="IW170" i="21"/>
  <c r="IW45" i="21"/>
  <c r="IW62" i="21"/>
  <c r="IW6" i="21"/>
  <c r="IW127" i="21"/>
  <c r="IW91" i="21"/>
  <c r="MB77" i="21"/>
  <c r="MB59" i="21"/>
  <c r="MB30" i="21"/>
  <c r="MB89" i="21"/>
  <c r="MB189" i="21"/>
  <c r="MB94" i="21"/>
  <c r="MB50" i="21"/>
  <c r="MB17" i="21"/>
  <c r="MB127" i="21"/>
  <c r="MB118" i="21"/>
  <c r="MB126" i="21"/>
  <c r="MB144" i="21"/>
  <c r="MB55" i="21"/>
  <c r="MB98" i="21"/>
  <c r="MB303" i="21"/>
  <c r="MB284" i="21"/>
  <c r="MB225" i="21"/>
  <c r="MB173" i="21"/>
  <c r="MB289" i="21"/>
  <c r="MB146" i="21"/>
  <c r="MB190" i="21"/>
  <c r="MB262" i="21"/>
  <c r="MB153" i="21"/>
  <c r="MB201" i="21"/>
  <c r="MB266" i="21"/>
  <c r="MB13" i="21"/>
  <c r="MB53" i="21"/>
  <c r="MB245" i="21"/>
  <c r="MB87" i="21"/>
  <c r="MB130" i="21"/>
  <c r="MB186" i="21"/>
  <c r="MB316" i="21"/>
  <c r="MB145" i="21"/>
  <c r="MB175" i="21"/>
  <c r="MB265" i="21"/>
  <c r="MB131" i="21"/>
  <c r="MB66" i="21"/>
  <c r="MB111" i="21"/>
  <c r="MB232" i="21"/>
  <c r="MB230" i="21"/>
  <c r="MB231" i="21"/>
  <c r="MB159" i="21"/>
  <c r="MB8" i="21"/>
  <c r="MB185" i="21"/>
  <c r="MB147" i="21"/>
  <c r="MB74" i="21"/>
  <c r="MB120" i="21"/>
  <c r="MB196" i="21"/>
  <c r="MB101" i="21"/>
  <c r="MB135" i="21"/>
  <c r="MB211" i="21"/>
  <c r="MB166" i="21"/>
  <c r="MB172" i="21"/>
  <c r="MB281" i="21"/>
  <c r="MB32" i="21"/>
  <c r="MB218" i="21"/>
  <c r="MB171" i="21"/>
  <c r="MB40" i="21"/>
  <c r="MB222" i="21"/>
  <c r="MB179" i="21"/>
  <c r="MB164" i="21"/>
  <c r="MB105" i="21"/>
  <c r="MB165" i="21"/>
  <c r="MB247" i="21"/>
  <c r="MB29" i="21"/>
  <c r="MB93" i="21"/>
  <c r="MB56" i="21"/>
  <c r="MB240" i="21"/>
  <c r="MB195" i="21"/>
  <c r="MB57" i="21"/>
  <c r="MB7" i="21"/>
  <c r="MB162" i="21"/>
  <c r="MB307" i="21"/>
  <c r="MB275" i="21"/>
  <c r="MB42" i="21"/>
  <c r="MB116" i="21"/>
  <c r="MB72" i="21"/>
  <c r="MB248" i="21"/>
  <c r="MB237" i="21"/>
  <c r="MB81" i="21"/>
  <c r="MB119" i="21"/>
  <c r="MB125" i="21"/>
  <c r="MB160" i="21"/>
  <c r="MB216" i="21"/>
  <c r="MB295" i="21"/>
  <c r="MB121" i="21"/>
  <c r="MB263" i="21"/>
  <c r="MB270" i="21"/>
  <c r="MB167" i="21"/>
  <c r="MB96" i="21"/>
  <c r="MB200" i="21"/>
  <c r="MB258" i="21"/>
  <c r="MB97" i="21"/>
  <c r="MB206" i="21"/>
  <c r="MB305" i="21"/>
  <c r="MB170" i="21"/>
  <c r="MB16" i="21"/>
  <c r="MB191" i="21"/>
  <c r="MB155" i="21"/>
  <c r="MB85" i="21"/>
  <c r="MB10" i="21"/>
  <c r="MB241" i="21"/>
  <c r="MB123" i="21"/>
  <c r="MB234" i="21"/>
  <c r="MB285" i="21"/>
  <c r="MB158" i="21"/>
  <c r="MB71" i="21"/>
  <c r="MB114" i="21"/>
  <c r="MB315" i="21"/>
  <c r="MB300" i="21"/>
  <c r="MB35" i="21"/>
  <c r="MB14" i="21"/>
  <c r="MB161" i="21"/>
  <c r="MB299" i="21"/>
  <c r="MB287" i="21"/>
  <c r="MB52" i="21"/>
  <c r="MB68" i="21"/>
  <c r="MB20" i="21"/>
  <c r="MB11" i="21"/>
  <c r="MB67" i="21"/>
  <c r="MB33" i="21"/>
  <c r="MB47" i="21"/>
  <c r="MB34" i="21"/>
  <c r="MB41" i="21"/>
  <c r="MB157" i="21"/>
  <c r="MB141" i="21"/>
  <c r="MB317" i="21"/>
  <c r="MB273" i="21"/>
  <c r="MB88" i="21"/>
  <c r="MB297" i="21"/>
  <c r="MB254" i="21"/>
  <c r="MB99" i="21"/>
  <c r="MB133" i="21"/>
  <c r="MB202" i="21"/>
  <c r="MB61" i="21"/>
  <c r="MB100" i="21"/>
  <c r="MB134" i="21"/>
  <c r="MB210" i="21"/>
  <c r="MB73" i="21"/>
  <c r="MB23" i="21"/>
  <c r="MB182" i="21"/>
  <c r="MB314" i="21"/>
  <c r="MB252" i="21"/>
  <c r="MB264" i="21"/>
  <c r="MB102" i="21"/>
  <c r="MB136" i="21"/>
  <c r="MB212" i="21"/>
  <c r="MB45" i="21"/>
  <c r="MB70" i="21"/>
  <c r="MB142" i="21"/>
  <c r="MB250" i="21"/>
  <c r="MB278" i="21"/>
  <c r="MB31" i="21"/>
  <c r="MB228" i="21"/>
  <c r="MB150" i="21"/>
  <c r="MB92" i="21"/>
  <c r="MB109" i="21"/>
  <c r="MB204" i="21"/>
  <c r="MB24" i="21"/>
  <c r="MB163" i="21"/>
  <c r="MB208" i="21"/>
  <c r="MB268" i="21"/>
  <c r="MB298" i="21"/>
  <c r="MB51" i="21"/>
  <c r="MB9" i="21"/>
  <c r="MB301" i="21"/>
  <c r="MB269" i="21"/>
  <c r="MB69" i="21"/>
  <c r="MB63" i="21"/>
  <c r="MB313" i="21"/>
  <c r="MB154" i="21"/>
  <c r="MB286" i="21"/>
  <c r="MB65" i="21"/>
  <c r="MB149" i="21"/>
  <c r="MB178" i="21"/>
  <c r="MB19" i="21"/>
  <c r="MB58" i="21"/>
  <c r="MB48" i="21"/>
  <c r="MB187" i="21"/>
  <c r="MB184" i="21"/>
  <c r="MB260" i="21"/>
  <c r="MB38" i="21"/>
  <c r="MB193" i="21"/>
  <c r="MB304" i="21"/>
  <c r="MB291" i="21"/>
  <c r="MB117" i="21"/>
  <c r="MB257" i="21"/>
  <c r="MB128" i="21"/>
  <c r="MB277" i="21"/>
  <c r="MB83" i="21"/>
  <c r="MB137" i="21"/>
  <c r="MB220" i="21"/>
  <c r="MB235" i="21"/>
  <c r="MB214" i="21"/>
  <c r="MB12" i="21"/>
  <c r="MB183" i="21"/>
  <c r="MB310" i="21"/>
  <c r="MB132" i="21"/>
  <c r="MB107" i="21"/>
  <c r="MB192" i="21"/>
  <c r="MB174" i="21"/>
  <c r="MB283" i="21"/>
  <c r="MB22" i="21"/>
  <c r="MB309" i="21"/>
  <c r="MB221" i="21"/>
  <c r="MB223" i="21"/>
  <c r="MB152" i="21"/>
  <c r="MB302" i="21"/>
  <c r="MB91" i="21"/>
  <c r="MB180" i="21"/>
  <c r="MB279" i="21"/>
  <c r="MB311" i="21"/>
  <c r="MB238" i="21"/>
  <c r="MB188" i="21"/>
  <c r="MB143" i="21"/>
  <c r="MB293" i="21"/>
  <c r="MB140" i="21"/>
  <c r="MB272" i="21"/>
  <c r="MB86" i="21"/>
  <c r="MB296" i="21"/>
  <c r="MB49" i="21"/>
  <c r="MB148" i="21"/>
  <c r="MB274" i="21"/>
  <c r="MB115" i="21"/>
  <c r="MB242" i="21"/>
  <c r="MB78" i="21"/>
  <c r="MB122" i="21"/>
  <c r="MB239" i="21"/>
  <c r="MB37" i="21"/>
  <c r="MB176" i="21"/>
  <c r="MB215" i="21"/>
  <c r="MB197" i="21"/>
  <c r="MB39" i="21"/>
  <c r="MB259" i="21"/>
  <c r="MB224" i="21"/>
  <c r="MB276" i="21"/>
  <c r="MB113" i="21"/>
  <c r="MB246" i="21"/>
  <c r="MB151" i="21"/>
  <c r="MB106" i="21"/>
  <c r="MB292" i="21"/>
  <c r="MB75" i="21"/>
  <c r="MB6" i="21"/>
  <c r="MB256" i="21"/>
  <c r="MB112" i="21"/>
  <c r="MB138" i="21"/>
  <c r="MB244" i="21"/>
  <c r="MB44" i="21"/>
  <c r="MB82" i="21"/>
  <c r="MB25" i="21"/>
  <c r="MB249" i="21"/>
  <c r="MB267" i="21"/>
  <c r="MB233" i="21"/>
  <c r="MB255" i="21"/>
  <c r="MB253" i="21"/>
  <c r="MB290" i="21"/>
  <c r="MB199" i="21"/>
  <c r="MB76" i="21"/>
  <c r="MB80" i="21"/>
  <c r="MB243" i="21"/>
  <c r="MB62" i="21"/>
  <c r="MB219" i="21"/>
  <c r="MB36" i="21"/>
  <c r="MB21" i="21"/>
  <c r="MB103" i="21"/>
  <c r="MB213" i="21"/>
  <c r="MB27" i="21"/>
  <c r="MB15" i="21"/>
  <c r="MB261" i="21"/>
  <c r="MB308" i="21"/>
  <c r="MB177" i="21"/>
  <c r="MB26" i="21"/>
  <c r="MB90" i="21"/>
  <c r="MB46" i="21"/>
  <c r="MB207" i="21"/>
  <c r="MB227" i="21"/>
  <c r="MB95" i="21"/>
  <c r="MB194" i="21"/>
  <c r="MB169" i="21"/>
  <c r="MB282" i="21"/>
  <c r="MB198" i="21"/>
  <c r="MB84" i="21"/>
  <c r="MB168" i="21"/>
  <c r="MB288" i="21"/>
  <c r="MB110" i="21"/>
  <c r="MB226" i="21"/>
  <c r="MB209" i="21"/>
  <c r="MB139" i="21"/>
  <c r="MB79" i="21"/>
  <c r="MB236" i="21"/>
  <c r="MB60" i="21"/>
  <c r="MB181" i="21"/>
  <c r="MB217" i="21"/>
  <c r="MB108" i="21"/>
  <c r="MB43" i="21"/>
  <c r="MB54" i="21"/>
  <c r="MB205" i="21"/>
  <c r="MB124" i="21"/>
  <c r="MB251" i="21"/>
  <c r="MB129" i="21"/>
  <c r="MB271" i="21"/>
  <c r="MB306" i="21"/>
  <c r="MB156" i="21"/>
  <c r="MB280" i="21"/>
  <c r="MB229" i="21"/>
  <c r="MB294" i="21"/>
  <c r="MB28" i="21"/>
  <c r="MB64" i="21"/>
  <c r="MB203" i="21"/>
  <c r="MB18" i="21"/>
  <c r="MB104" i="21"/>
  <c r="MB312" i="21"/>
  <c r="AZ34" i="21"/>
  <c r="AZ9" i="21"/>
  <c r="AZ218" i="21"/>
  <c r="AZ226" i="21"/>
  <c r="AZ138" i="21"/>
  <c r="AZ167" i="21"/>
  <c r="AZ227" i="21"/>
  <c r="AZ173" i="21"/>
  <c r="AZ299" i="21"/>
  <c r="AZ221" i="21"/>
  <c r="AZ6" i="21"/>
  <c r="AZ249" i="21"/>
  <c r="AZ57" i="21"/>
  <c r="AZ259" i="21"/>
  <c r="AZ181" i="21"/>
  <c r="AZ13" i="21"/>
  <c r="AZ102" i="21"/>
  <c r="AZ260" i="21"/>
  <c r="AZ20" i="21"/>
  <c r="AZ88" i="21"/>
  <c r="AZ137" i="21"/>
  <c r="AZ190" i="21"/>
  <c r="AZ200" i="21"/>
  <c r="AZ117" i="21"/>
  <c r="AZ41" i="21"/>
  <c r="AZ182" i="21"/>
  <c r="AZ104" i="21"/>
  <c r="AZ18" i="21"/>
  <c r="AZ303" i="21"/>
  <c r="AZ110" i="21"/>
  <c r="AZ272" i="21"/>
  <c r="AZ50" i="21"/>
  <c r="AZ266" i="21"/>
  <c r="AZ263" i="21"/>
  <c r="AZ70" i="21"/>
  <c r="AZ36" i="21"/>
  <c r="AZ283" i="21"/>
  <c r="AZ257" i="21"/>
  <c r="AZ179" i="21"/>
  <c r="AZ286" i="21"/>
  <c r="AZ132" i="21"/>
  <c r="AZ290" i="21"/>
  <c r="AZ202" i="21"/>
  <c r="AZ215" i="21"/>
  <c r="AZ22" i="21"/>
  <c r="AZ241" i="21"/>
  <c r="AZ60" i="21"/>
  <c r="AZ276" i="21"/>
  <c r="AZ271" i="21"/>
  <c r="AZ78" i="21"/>
  <c r="AZ21" i="21"/>
  <c r="AZ264" i="21"/>
  <c r="AZ97" i="21"/>
  <c r="AZ295" i="21"/>
  <c r="AZ38" i="21"/>
  <c r="AZ250" i="21"/>
  <c r="AZ213" i="21"/>
  <c r="AZ51" i="21"/>
  <c r="AZ126" i="21"/>
  <c r="AZ114" i="21"/>
  <c r="AZ29" i="21"/>
  <c r="AZ311" i="21"/>
  <c r="AZ118" i="21"/>
  <c r="AZ122" i="21"/>
  <c r="AZ12" i="21"/>
  <c r="AZ234" i="21"/>
  <c r="AZ239" i="21"/>
  <c r="AZ46" i="21"/>
  <c r="AZ187" i="21"/>
  <c r="AZ268" i="21"/>
  <c r="AZ180" i="21"/>
  <c r="AZ199" i="21"/>
  <c r="AZ229" i="21"/>
  <c r="AZ269" i="21"/>
  <c r="AZ252" i="21"/>
  <c r="AZ171" i="21"/>
  <c r="AZ93" i="21"/>
  <c r="AZ222" i="21"/>
  <c r="AZ133" i="21"/>
  <c r="AZ204" i="21"/>
  <c r="AZ116" i="21"/>
  <c r="AZ151" i="21"/>
  <c r="AZ176" i="21"/>
  <c r="AZ185" i="21"/>
  <c r="AZ35" i="21"/>
  <c r="AZ178" i="21"/>
  <c r="AZ308" i="21"/>
  <c r="AZ231" i="21"/>
  <c r="AZ251" i="21"/>
  <c r="AZ296" i="21"/>
  <c r="AZ129" i="21"/>
  <c r="AZ8" i="21"/>
  <c r="AZ62" i="21"/>
  <c r="AZ91" i="21"/>
  <c r="AZ26" i="21"/>
  <c r="AZ244" i="21"/>
  <c r="AZ247" i="21"/>
  <c r="AZ54" i="21"/>
  <c r="AZ155" i="21"/>
  <c r="AZ236" i="21"/>
  <c r="AZ148" i="21"/>
  <c r="AZ175" i="21"/>
  <c r="AZ121" i="21"/>
  <c r="AZ195" i="21"/>
  <c r="AZ184" i="21"/>
  <c r="AZ96" i="21"/>
  <c r="AZ135" i="21"/>
  <c r="AZ186" i="21"/>
  <c r="AZ168" i="21"/>
  <c r="AZ85" i="21"/>
  <c r="AZ40" i="21"/>
  <c r="AZ158" i="21"/>
  <c r="AZ112" i="21"/>
  <c r="AZ120" i="21"/>
  <c r="AZ28" i="21"/>
  <c r="AZ87" i="21"/>
  <c r="AZ164" i="21"/>
  <c r="AZ194" i="21"/>
  <c r="AZ106" i="21"/>
  <c r="AZ143" i="21"/>
  <c r="AZ205" i="21"/>
  <c r="AZ11" i="21"/>
  <c r="AZ304" i="21"/>
  <c r="AZ25" i="21"/>
  <c r="AZ267" i="21"/>
  <c r="AZ105" i="21"/>
  <c r="AZ166" i="21"/>
  <c r="AZ273" i="21"/>
  <c r="AZ172" i="21"/>
  <c r="AZ307" i="21"/>
  <c r="AZ254" i="21"/>
  <c r="AZ284" i="21"/>
  <c r="AZ203" i="21"/>
  <c r="AZ125" i="21"/>
  <c r="AZ246" i="21"/>
  <c r="AZ188" i="21"/>
  <c r="AZ107" i="21"/>
  <c r="AZ27" i="21"/>
  <c r="AZ174" i="21"/>
  <c r="AZ45" i="21"/>
  <c r="AZ136" i="21"/>
  <c r="AZ53" i="21"/>
  <c r="AZ16" i="21"/>
  <c r="AZ134" i="21"/>
  <c r="AZ209" i="21"/>
  <c r="AZ219" i="21"/>
  <c r="AZ154" i="21"/>
  <c r="AZ275" i="21"/>
  <c r="AZ292" i="21"/>
  <c r="AZ170" i="21"/>
  <c r="AZ281" i="21"/>
  <c r="AZ297" i="21"/>
  <c r="AZ277" i="21"/>
  <c r="AZ302" i="21"/>
  <c r="AZ237" i="21"/>
  <c r="AZ225" i="21"/>
  <c r="AZ262" i="21"/>
  <c r="AZ82" i="21"/>
  <c r="AZ42" i="21"/>
  <c r="AZ30" i="21"/>
  <c r="AZ156" i="21"/>
  <c r="AZ169" i="21"/>
  <c r="AZ86" i="21"/>
  <c r="AZ163" i="21"/>
  <c r="AZ19" i="21"/>
  <c r="AZ73" i="21"/>
  <c r="AZ14" i="21"/>
  <c r="AZ240" i="21"/>
  <c r="AZ48" i="21"/>
  <c r="AZ77" i="21"/>
  <c r="AZ196" i="21"/>
  <c r="AZ189" i="21"/>
  <c r="AZ100" i="21"/>
  <c r="AZ84" i="21"/>
  <c r="AZ197" i="21"/>
  <c r="AZ211" i="21"/>
  <c r="AZ193" i="21"/>
  <c r="AZ238" i="21"/>
  <c r="AZ123" i="21"/>
  <c r="AZ139" i="21"/>
  <c r="AZ198" i="21"/>
  <c r="AZ300" i="21"/>
  <c r="AZ265" i="21"/>
  <c r="AZ145" i="21"/>
  <c r="AZ177" i="21"/>
  <c r="AZ72" i="21"/>
  <c r="AZ83" i="21"/>
  <c r="AZ141" i="21"/>
  <c r="AZ235" i="21"/>
  <c r="AZ24" i="21"/>
  <c r="AZ140" i="21"/>
  <c r="AZ294" i="21"/>
  <c r="AZ37" i="21"/>
  <c r="AZ127" i="21"/>
  <c r="AZ76" i="21"/>
  <c r="AZ55" i="21"/>
  <c r="AZ228" i="21"/>
  <c r="AZ201" i="21"/>
  <c r="AZ306" i="21"/>
  <c r="AZ147" i="21"/>
  <c r="AZ109" i="21"/>
  <c r="AZ44" i="21"/>
  <c r="AZ159" i="21"/>
  <c r="AZ69" i="21"/>
  <c r="AZ224" i="21"/>
  <c r="AZ43" i="21"/>
  <c r="AZ59" i="21"/>
  <c r="AZ131" i="21"/>
  <c r="AZ160" i="21"/>
  <c r="AZ90" i="21"/>
  <c r="AZ152" i="21"/>
  <c r="AZ111" i="21"/>
  <c r="AZ98" i="21"/>
  <c r="AZ71" i="21"/>
  <c r="AZ301" i="21"/>
  <c r="AZ39" i="21"/>
  <c r="AZ191" i="21"/>
  <c r="AZ162" i="21"/>
  <c r="AZ305" i="21"/>
  <c r="AZ144" i="21"/>
  <c r="AZ81" i="21"/>
  <c r="AZ287" i="21"/>
  <c r="AZ89" i="21"/>
  <c r="AZ253" i="21"/>
  <c r="AZ10" i="21"/>
  <c r="AZ65" i="21"/>
  <c r="AZ270" i="21"/>
  <c r="AZ230" i="21"/>
  <c r="AZ63" i="21"/>
  <c r="AZ289" i="21"/>
  <c r="AZ274" i="21"/>
  <c r="AZ220" i="21"/>
  <c r="AZ313" i="21"/>
  <c r="AZ223" i="21"/>
  <c r="AZ314" i="21"/>
  <c r="AZ32" i="21"/>
  <c r="AZ113" i="21"/>
  <c r="AZ192" i="21"/>
  <c r="AZ206" i="21"/>
  <c r="AZ67" i="21"/>
  <c r="AZ291" i="21"/>
  <c r="AZ74" i="21"/>
  <c r="AZ66" i="21"/>
  <c r="AZ309" i="21"/>
  <c r="AZ58" i="21"/>
  <c r="AZ95" i="21"/>
  <c r="AZ242" i="21"/>
  <c r="AZ279" i="21"/>
  <c r="AZ316" i="21"/>
  <c r="AZ17" i="21"/>
  <c r="AZ142" i="21"/>
  <c r="AZ92" i="21"/>
  <c r="AZ210" i="21"/>
  <c r="AZ183" i="21"/>
  <c r="AZ64" i="21"/>
  <c r="AZ317" i="21"/>
  <c r="AZ216" i="21"/>
  <c r="AZ31" i="21"/>
  <c r="AZ33" i="21"/>
  <c r="AZ23" i="21"/>
  <c r="AZ232" i="21"/>
  <c r="AZ243" i="21"/>
  <c r="AZ312" i="21"/>
  <c r="AZ124" i="21"/>
  <c r="AZ119" i="21"/>
  <c r="AZ285" i="21"/>
  <c r="AZ233" i="21"/>
  <c r="AZ130" i="21"/>
  <c r="AZ94" i="21"/>
  <c r="AZ245" i="21"/>
  <c r="AZ278" i="21"/>
  <c r="AZ146" i="21"/>
  <c r="AZ157" i="21"/>
  <c r="AZ56" i="21"/>
  <c r="AZ258" i="21"/>
  <c r="AZ310" i="21"/>
  <c r="AZ115" i="21"/>
  <c r="AZ61" i="21"/>
  <c r="AZ298" i="21"/>
  <c r="AZ68" i="21"/>
  <c r="AZ161" i="21"/>
  <c r="AZ214" i="21"/>
  <c r="AZ280" i="21"/>
  <c r="AZ207" i="21"/>
  <c r="AZ52" i="21"/>
  <c r="AZ282" i="21"/>
  <c r="AZ256" i="21"/>
  <c r="AZ49" i="21"/>
  <c r="AZ315" i="21"/>
  <c r="AZ47" i="21"/>
  <c r="AZ7" i="21"/>
  <c r="AZ153" i="21"/>
  <c r="AZ212" i="21"/>
  <c r="AZ293" i="21"/>
  <c r="AZ75" i="21"/>
  <c r="AZ150" i="21"/>
  <c r="AZ208" i="21"/>
  <c r="AZ108" i="21"/>
  <c r="AZ79" i="21"/>
  <c r="AZ261" i="21"/>
  <c r="AZ103" i="21"/>
  <c r="AZ255" i="21"/>
  <c r="AZ248" i="21"/>
  <c r="AZ80" i="21"/>
  <c r="AZ165" i="21"/>
  <c r="AZ101" i="21"/>
  <c r="AZ128" i="21"/>
  <c r="AZ217" i="21"/>
  <c r="AZ288" i="21"/>
  <c r="AZ99" i="21"/>
  <c r="AZ149" i="21"/>
  <c r="AZ15" i="21"/>
  <c r="DT142" i="21"/>
  <c r="DT46" i="21"/>
  <c r="DT191" i="21"/>
  <c r="DT151" i="21"/>
  <c r="DT132" i="21"/>
  <c r="DT163" i="21"/>
  <c r="DT89" i="21"/>
  <c r="DT49" i="21"/>
  <c r="DT203" i="21"/>
  <c r="DT199" i="21"/>
  <c r="DT76" i="21"/>
  <c r="DT91" i="21"/>
  <c r="DT176" i="21"/>
  <c r="DT246" i="21"/>
  <c r="DT123" i="21"/>
  <c r="DT66" i="21"/>
  <c r="DT131" i="21"/>
  <c r="DT47" i="21"/>
  <c r="DT198" i="21"/>
  <c r="DT167" i="21"/>
  <c r="DT118" i="21"/>
  <c r="DT103" i="21"/>
  <c r="DT74" i="21"/>
  <c r="DT93" i="21"/>
  <c r="DT307" i="21"/>
  <c r="DT272" i="21"/>
  <c r="DT81" i="21"/>
  <c r="DT283" i="21"/>
  <c r="DT207" i="21"/>
  <c r="DT43" i="21"/>
  <c r="DT159" i="21"/>
  <c r="DT308" i="21"/>
  <c r="DT160" i="21"/>
  <c r="DT149" i="21"/>
  <c r="DT180" i="21"/>
  <c r="DT12" i="21"/>
  <c r="DT56" i="21"/>
  <c r="DT96" i="21"/>
  <c r="DT161" i="21"/>
  <c r="DT253" i="21"/>
  <c r="DT61" i="21"/>
  <c r="DT257" i="21"/>
  <c r="DT243" i="21"/>
  <c r="DT214" i="21"/>
  <c r="DT291" i="21"/>
  <c r="DT90" i="21"/>
  <c r="DT85" i="21"/>
  <c r="DT294" i="21"/>
  <c r="DT265" i="21"/>
  <c r="DT121" i="21"/>
  <c r="DT13" i="21"/>
  <c r="DT64" i="21"/>
  <c r="DT100" i="21"/>
  <c r="DT166" i="21"/>
  <c r="DT225" i="21"/>
  <c r="DT69" i="21"/>
  <c r="DT259" i="21"/>
  <c r="DT256" i="21"/>
  <c r="DT174" i="21"/>
  <c r="DT268" i="21"/>
  <c r="DT195" i="21"/>
  <c r="DT158" i="21"/>
  <c r="DT210" i="21"/>
  <c r="DT111" i="21"/>
  <c r="DT200" i="21"/>
  <c r="DT152" i="21"/>
  <c r="DT57" i="21"/>
  <c r="DT51" i="21"/>
  <c r="DT222" i="21"/>
  <c r="DT221" i="21"/>
  <c r="DT262" i="21"/>
  <c r="DT213" i="21"/>
  <c r="DT316" i="21"/>
  <c r="DT231" i="21"/>
  <c r="DT20" i="21"/>
  <c r="DT148" i="21"/>
  <c r="DT130" i="21"/>
  <c r="DT202" i="21"/>
  <c r="DT276" i="21"/>
  <c r="DT133" i="21"/>
  <c r="DT78" i="21"/>
  <c r="DT95" i="21"/>
  <c r="DT237" i="21"/>
  <c r="DT8" i="21"/>
  <c r="DT197" i="21"/>
  <c r="DT147" i="21"/>
  <c r="DT117" i="21"/>
  <c r="DT107" i="21"/>
  <c r="DT206" i="21"/>
  <c r="DT204" i="21"/>
  <c r="DT21" i="21"/>
  <c r="DT170" i="21"/>
  <c r="DT136" i="21"/>
  <c r="DT211" i="21"/>
  <c r="DT228" i="21"/>
  <c r="DT137" i="21"/>
  <c r="DT86" i="21"/>
  <c r="DT99" i="21"/>
  <c r="DT235" i="21"/>
  <c r="DT110" i="21"/>
  <c r="DT10" i="21"/>
  <c r="DT274" i="21"/>
  <c r="DT292" i="21"/>
  <c r="DT150" i="21"/>
  <c r="DT196" i="21"/>
  <c r="DT58" i="21"/>
  <c r="DT102" i="21"/>
  <c r="DT54" i="21"/>
  <c r="DT275" i="21"/>
  <c r="DT65" i="21"/>
  <c r="DT24" i="21"/>
  <c r="DT233" i="21"/>
  <c r="DT239" i="21"/>
  <c r="DT28" i="21"/>
  <c r="DT271" i="21"/>
  <c r="DT172" i="21"/>
  <c r="DT252" i="21"/>
  <c r="DT75" i="21"/>
  <c r="DT181" i="21"/>
  <c r="DT255" i="21"/>
  <c r="DT129" i="21"/>
  <c r="DT40" i="21"/>
  <c r="DT9" i="21"/>
  <c r="DT264" i="21"/>
  <c r="DT277" i="21"/>
  <c r="DT145" i="21"/>
  <c r="DT194" i="21"/>
  <c r="DT29" i="21"/>
  <c r="DT281" i="21"/>
  <c r="DT187" i="21"/>
  <c r="DT254" i="21"/>
  <c r="DT14" i="21"/>
  <c r="DT72" i="21"/>
  <c r="DT104" i="21"/>
  <c r="DT171" i="21"/>
  <c r="DT241" i="21"/>
  <c r="DT304" i="21"/>
  <c r="DT17" i="21"/>
  <c r="DT106" i="21"/>
  <c r="DT116" i="21"/>
  <c r="DT183" i="21"/>
  <c r="DT68" i="21"/>
  <c r="DT37" i="21"/>
  <c r="DT79" i="21"/>
  <c r="DT234" i="21"/>
  <c r="DT290" i="21"/>
  <c r="DT185" i="21"/>
  <c r="DT22" i="21"/>
  <c r="DT182" i="21"/>
  <c r="DT140" i="21"/>
  <c r="DT217" i="21"/>
  <c r="DT97" i="21"/>
  <c r="DT83" i="21"/>
  <c r="DT25" i="21"/>
  <c r="DT220" i="21"/>
  <c r="DT156" i="21"/>
  <c r="DT238" i="21"/>
  <c r="DT153" i="21"/>
  <c r="DT45" i="21"/>
  <c r="DT179" i="21"/>
  <c r="DT135" i="21"/>
  <c r="DT154" i="21"/>
  <c r="DT188" i="21"/>
  <c r="DT30" i="21"/>
  <c r="DT285" i="21"/>
  <c r="DT190" i="21"/>
  <c r="DT258" i="21"/>
  <c r="DT269" i="21"/>
  <c r="DT125" i="21"/>
  <c r="DT33" i="21"/>
  <c r="DT309" i="21"/>
  <c r="DT212" i="21"/>
  <c r="DT270" i="21"/>
  <c r="DT296" i="21"/>
  <c r="DT53" i="21"/>
  <c r="DW53" i="21" s="1"/>
  <c r="DT248" i="21"/>
  <c r="DT240" i="21"/>
  <c r="DT216" i="21"/>
  <c r="DT311" i="21"/>
  <c r="DT38" i="21"/>
  <c r="DT87" i="21"/>
  <c r="DT282" i="21"/>
  <c r="DT303" i="21"/>
  <c r="DT263" i="21"/>
  <c r="DT273" i="21"/>
  <c r="DT41" i="21"/>
  <c r="DT127" i="21"/>
  <c r="DT297" i="21"/>
  <c r="DT260" i="21"/>
  <c r="DT289" i="21"/>
  <c r="DT126" i="21"/>
  <c r="DT70" i="21"/>
  <c r="DT305" i="21"/>
  <c r="DT280" i="21"/>
  <c r="DT306" i="21"/>
  <c r="DT39" i="21"/>
  <c r="DT94" i="21"/>
  <c r="DT288" i="21"/>
  <c r="DT313" i="21"/>
  <c r="DT139" i="21"/>
  <c r="DT209" i="21"/>
  <c r="DT73" i="21"/>
  <c r="DT50" i="21"/>
  <c r="DT208" i="21"/>
  <c r="DT205" i="21"/>
  <c r="DT60" i="21"/>
  <c r="DT189" i="21"/>
  <c r="DT101" i="21"/>
  <c r="DT35" i="21"/>
  <c r="DT63" i="21"/>
  <c r="DT218" i="21"/>
  <c r="DT284" i="21"/>
  <c r="DT295" i="21"/>
  <c r="DT113" i="21"/>
  <c r="DT169" i="21"/>
  <c r="DT244" i="21"/>
  <c r="DT119" i="21"/>
  <c r="DT82" i="21"/>
  <c r="DT219" i="21"/>
  <c r="DT134" i="21"/>
  <c r="DT301" i="21"/>
  <c r="DT109" i="21"/>
  <c r="DT186" i="21"/>
  <c r="DT128" i="21"/>
  <c r="DT143" i="21"/>
  <c r="DT229" i="21"/>
  <c r="DT98" i="21"/>
  <c r="DT84" i="21"/>
  <c r="DT71" i="21"/>
  <c r="DT286" i="21"/>
  <c r="DT6" i="21"/>
  <c r="DT80" i="21"/>
  <c r="DT177" i="21"/>
  <c r="DT67" i="21"/>
  <c r="DT242" i="21"/>
  <c r="DT247" i="21"/>
  <c r="DT223" i="21"/>
  <c r="DT11" i="21"/>
  <c r="DT312" i="21"/>
  <c r="DT178" i="21"/>
  <c r="DT173" i="21"/>
  <c r="DT157" i="21"/>
  <c r="DT175" i="21"/>
  <c r="DT184" i="21"/>
  <c r="DT227" i="21"/>
  <c r="DT122" i="21"/>
  <c r="DT55" i="21"/>
  <c r="DT279" i="21"/>
  <c r="DT32" i="21"/>
  <c r="DT19" i="21"/>
  <c r="DT124" i="21"/>
  <c r="DT315" i="21"/>
  <c r="DT232" i="21"/>
  <c r="DT226" i="21"/>
  <c r="DT164" i="21"/>
  <c r="DT298" i="21"/>
  <c r="DT261" i="21"/>
  <c r="DT251" i="21"/>
  <c r="DT141" i="21"/>
  <c r="DT245" i="21"/>
  <c r="DT77" i="21"/>
  <c r="DT27" i="21"/>
  <c r="DT168" i="21"/>
  <c r="DT317" i="21"/>
  <c r="DT62" i="21"/>
  <c r="DT299" i="21"/>
  <c r="DT59" i="21"/>
  <c r="DT267" i="21"/>
  <c r="DT16" i="21"/>
  <c r="DT18" i="21"/>
  <c r="DW18" i="21" s="1"/>
  <c r="DT120" i="21"/>
  <c r="DT236" i="21"/>
  <c r="DT165" i="21"/>
  <c r="DT115" i="21"/>
  <c r="DT48" i="21"/>
  <c r="DT36" i="21"/>
  <c r="DT224" i="21"/>
  <c r="DT15" i="21"/>
  <c r="DT108" i="21"/>
  <c r="DT144" i="21"/>
  <c r="DT26" i="21"/>
  <c r="DT162" i="21"/>
  <c r="DT92" i="21"/>
  <c r="DT310" i="21"/>
  <c r="DT155" i="21"/>
  <c r="DT88" i="21"/>
  <c r="DT44" i="21"/>
  <c r="DT314" i="21"/>
  <c r="DT23" i="21"/>
  <c r="DT146" i="21"/>
  <c r="DT302" i="21"/>
  <c r="DT34" i="21"/>
  <c r="DT215" i="21"/>
  <c r="DT266" i="21"/>
  <c r="DT138" i="21"/>
  <c r="DT192" i="21"/>
  <c r="DT201" i="21"/>
  <c r="DT52" i="21"/>
  <c r="DT230" i="21"/>
  <c r="DT31" i="21"/>
  <c r="DT193" i="21"/>
  <c r="DT114" i="21"/>
  <c r="DT42" i="21"/>
  <c r="DT300" i="21"/>
  <c r="DT287" i="21"/>
  <c r="DT250" i="21"/>
  <c r="DT249" i="21"/>
  <c r="DT112" i="21"/>
  <c r="DT105" i="21"/>
  <c r="DT293" i="21"/>
  <c r="DT278" i="21"/>
  <c r="DT7" i="21"/>
  <c r="KR55" i="21"/>
  <c r="KR60" i="21"/>
  <c r="KR61" i="21"/>
  <c r="KR149" i="21"/>
  <c r="KR83" i="21"/>
  <c r="KR99" i="21"/>
  <c r="KR56" i="21"/>
  <c r="KR122" i="21"/>
  <c r="KR112" i="21"/>
  <c r="KR90" i="21"/>
  <c r="KR89" i="21"/>
  <c r="KR121" i="21"/>
  <c r="KR135" i="21"/>
  <c r="KR23" i="21"/>
  <c r="KR160" i="21"/>
  <c r="KR66" i="21"/>
  <c r="KR96" i="21"/>
  <c r="KR26" i="21"/>
  <c r="KR137" i="21"/>
  <c r="KR94" i="21"/>
  <c r="KR314" i="21"/>
  <c r="KR283" i="21"/>
  <c r="KR101" i="21"/>
  <c r="KR219" i="21"/>
  <c r="KR300" i="21"/>
  <c r="KR114" i="21"/>
  <c r="KR58" i="21"/>
  <c r="KR158" i="21"/>
  <c r="KR82" i="21"/>
  <c r="KR247" i="21"/>
  <c r="KR209" i="21"/>
  <c r="KR180" i="21"/>
  <c r="KR155" i="21"/>
  <c r="KR147" i="21"/>
  <c r="KR216" i="21"/>
  <c r="KR206" i="21"/>
  <c r="KR151" i="21"/>
  <c r="KR273" i="21"/>
  <c r="KR293" i="21"/>
  <c r="KR107" i="21"/>
  <c r="KR92" i="21"/>
  <c r="KR306" i="21"/>
  <c r="KR225" i="21"/>
  <c r="KR205" i="21"/>
  <c r="KR113" i="21"/>
  <c r="KR102" i="21"/>
  <c r="KR234" i="21"/>
  <c r="KR244" i="21"/>
  <c r="KR42" i="21"/>
  <c r="KR76" i="21"/>
  <c r="KR251" i="21"/>
  <c r="KR223" i="21"/>
  <c r="KR161" i="21"/>
  <c r="KR133" i="21"/>
  <c r="KR313" i="21"/>
  <c r="KR290" i="21"/>
  <c r="KR261" i="21"/>
  <c r="KR317" i="21"/>
  <c r="KR49" i="21"/>
  <c r="KR7" i="21"/>
  <c r="KR47" i="21"/>
  <c r="KR116" i="21"/>
  <c r="KR139" i="21"/>
  <c r="KR228" i="21"/>
  <c r="KR44" i="21"/>
  <c r="KR70" i="21"/>
  <c r="KR270" i="21"/>
  <c r="KR280" i="21"/>
  <c r="KR85" i="21"/>
  <c r="KR194" i="21"/>
  <c r="KR285" i="21"/>
  <c r="KR204" i="21"/>
  <c r="KR307" i="21"/>
  <c r="KR242" i="21"/>
  <c r="KR104" i="21"/>
  <c r="KR157" i="21"/>
  <c r="KR303" i="21"/>
  <c r="KR294" i="21"/>
  <c r="KR20" i="21"/>
  <c r="KR71" i="21"/>
  <c r="KR150" i="21"/>
  <c r="KR264" i="21"/>
  <c r="KR276" i="21"/>
  <c r="KR162" i="21"/>
  <c r="KR217" i="21"/>
  <c r="KR214" i="21"/>
  <c r="KR136" i="21"/>
  <c r="KR69" i="21"/>
  <c r="KR192" i="21"/>
  <c r="KR299" i="21"/>
  <c r="KR144" i="21"/>
  <c r="KR173" i="21"/>
  <c r="KR186" i="21"/>
  <c r="KR312" i="21"/>
  <c r="KR166" i="21"/>
  <c r="KR236" i="21"/>
  <c r="KR230" i="21"/>
  <c r="KR141" i="21"/>
  <c r="KR39" i="21"/>
  <c r="KR176" i="21"/>
  <c r="KR48" i="21"/>
  <c r="KR28" i="21"/>
  <c r="KR142" i="21"/>
  <c r="KR184" i="21"/>
  <c r="KR275" i="21"/>
  <c r="KR37" i="21"/>
  <c r="KR77" i="21"/>
  <c r="KR193" i="21"/>
  <c r="KR237" i="21"/>
  <c r="KR108" i="21"/>
  <c r="KR138" i="21"/>
  <c r="KR227" i="21"/>
  <c r="KR197" i="21"/>
  <c r="KR210" i="21"/>
  <c r="KR36" i="21"/>
  <c r="KR86" i="21"/>
  <c r="KR282" i="21"/>
  <c r="KR16" i="21"/>
  <c r="KR130" i="21"/>
  <c r="KR119" i="21"/>
  <c r="KR271" i="21"/>
  <c r="KR40" i="21"/>
  <c r="KR62" i="21"/>
  <c r="KR239" i="21"/>
  <c r="KR12" i="21"/>
  <c r="KR109" i="21"/>
  <c r="KR231" i="21"/>
  <c r="KR97" i="21"/>
  <c r="KR235" i="21"/>
  <c r="KR140" i="21"/>
  <c r="KR51" i="21"/>
  <c r="KR201" i="21"/>
  <c r="KR255" i="21"/>
  <c r="KR260" i="21"/>
  <c r="KR64" i="21"/>
  <c r="KR34" i="21"/>
  <c r="KR33" i="21"/>
  <c r="KR131" i="21"/>
  <c r="KR91" i="21"/>
  <c r="KR98" i="21"/>
  <c r="KR159" i="21"/>
  <c r="KR292" i="21"/>
  <c r="KR105" i="21"/>
  <c r="KR258" i="21"/>
  <c r="KR254" i="21"/>
  <c r="KR212" i="21"/>
  <c r="KR172" i="21"/>
  <c r="KR50" i="21"/>
  <c r="KR132" i="21"/>
  <c r="KR156" i="21"/>
  <c r="KR53" i="21"/>
  <c r="KR38" i="21"/>
  <c r="KR196" i="21"/>
  <c r="KR171" i="21"/>
  <c r="KR87" i="21"/>
  <c r="KR187" i="21"/>
  <c r="KR263" i="21"/>
  <c r="KR11" i="21"/>
  <c r="KR54" i="21"/>
  <c r="KR245" i="21"/>
  <c r="KR63" i="21"/>
  <c r="KR74" i="21"/>
  <c r="KR15" i="21"/>
  <c r="KR14" i="21"/>
  <c r="KR188" i="21"/>
  <c r="KR269" i="21"/>
  <c r="KR195" i="21"/>
  <c r="KR79" i="21"/>
  <c r="KR111" i="21"/>
  <c r="KR256" i="21"/>
  <c r="KR78" i="21"/>
  <c r="KR281" i="21"/>
  <c r="KR305" i="21"/>
  <c r="KR181" i="21"/>
  <c r="KR304" i="21"/>
  <c r="KR27" i="21"/>
  <c r="KR207" i="21"/>
  <c r="KR248" i="21"/>
  <c r="KR21" i="21"/>
  <c r="KR175" i="21"/>
  <c r="KR199" i="21"/>
  <c r="KR297" i="21"/>
  <c r="KR200" i="21"/>
  <c r="KR118" i="21"/>
  <c r="KR233" i="21"/>
  <c r="KR17" i="21"/>
  <c r="KR80" i="21"/>
  <c r="KR146" i="21"/>
  <c r="KR229" i="21"/>
  <c r="KR88" i="21"/>
  <c r="KR311" i="21"/>
  <c r="KR295" i="21"/>
  <c r="KR67" i="21"/>
  <c r="KR174" i="21"/>
  <c r="KR124" i="21"/>
  <c r="KR287" i="21"/>
  <c r="KR59" i="21"/>
  <c r="KR115" i="21"/>
  <c r="KR45" i="21"/>
  <c r="KR185" i="21"/>
  <c r="KR178" i="21"/>
  <c r="KR211" i="21"/>
  <c r="KR120" i="21"/>
  <c r="KR72" i="21"/>
  <c r="KR250" i="21"/>
  <c r="KR222" i="21"/>
  <c r="KR73" i="21"/>
  <c r="KR257" i="21"/>
  <c r="KR30" i="21"/>
  <c r="KR302" i="21"/>
  <c r="KR266" i="21"/>
  <c r="KR143" i="21"/>
  <c r="KR249" i="21"/>
  <c r="KR43" i="21"/>
  <c r="KR168" i="21"/>
  <c r="KR220" i="21"/>
  <c r="KR165" i="21"/>
  <c r="KR110" i="21"/>
  <c r="KR232" i="21"/>
  <c r="KR152" i="21"/>
  <c r="KR127" i="21"/>
  <c r="KR191" i="21"/>
  <c r="KR278" i="21"/>
  <c r="KR25" i="21"/>
  <c r="KR286" i="21"/>
  <c r="KR32" i="21"/>
  <c r="KR163" i="21"/>
  <c r="KR128" i="21"/>
  <c r="KR29" i="21"/>
  <c r="KR246" i="21"/>
  <c r="KR46" i="21"/>
  <c r="KR316" i="21"/>
  <c r="KR84" i="21"/>
  <c r="KR298" i="21"/>
  <c r="KR35" i="21"/>
  <c r="KR208" i="21"/>
  <c r="KR154" i="21"/>
  <c r="KR241" i="21"/>
  <c r="KR169" i="21"/>
  <c r="KR296" i="21"/>
  <c r="KR129" i="21"/>
  <c r="KR190" i="21"/>
  <c r="KR167" i="21"/>
  <c r="KR272" i="21"/>
  <c r="KR9" i="21"/>
  <c r="KR145" i="21"/>
  <c r="KR100" i="21"/>
  <c r="KR183" i="21"/>
  <c r="KR243" i="21"/>
  <c r="KR6" i="21"/>
  <c r="KR288" i="21"/>
  <c r="KR253" i="21"/>
  <c r="KR265" i="21"/>
  <c r="KR13" i="21"/>
  <c r="KR202" i="21"/>
  <c r="KR24" i="21"/>
  <c r="KR18" i="21"/>
  <c r="KR22" i="21"/>
  <c r="KR134" i="21"/>
  <c r="KR310" i="21"/>
  <c r="KR215" i="21"/>
  <c r="KR68" i="21"/>
  <c r="KR238" i="21"/>
  <c r="KR52" i="21"/>
  <c r="KR221" i="21"/>
  <c r="KR123" i="21"/>
  <c r="KR262" i="21"/>
  <c r="KR8" i="21"/>
  <c r="KR93" i="21"/>
  <c r="KR182" i="21"/>
  <c r="KR274" i="21"/>
  <c r="KR153" i="21"/>
  <c r="KR259" i="21"/>
  <c r="KR125" i="21"/>
  <c r="KR308" i="21"/>
  <c r="KR19" i="21"/>
  <c r="KR240" i="21"/>
  <c r="KR41" i="21"/>
  <c r="KR203" i="21"/>
  <c r="KR218" i="21"/>
  <c r="KR164" i="21"/>
  <c r="KR284" i="21"/>
  <c r="KR75" i="21"/>
  <c r="KR291" i="21"/>
  <c r="KR213" i="21"/>
  <c r="KR126" i="21"/>
  <c r="KR289" i="21"/>
  <c r="KR81" i="21"/>
  <c r="KR148" i="21"/>
  <c r="KR106" i="21"/>
  <c r="KR301" i="21"/>
  <c r="KR226" i="21"/>
  <c r="KR103" i="21"/>
  <c r="KR279" i="21"/>
  <c r="KR198" i="21"/>
  <c r="KR170" i="21"/>
  <c r="KR277" i="21"/>
  <c r="KR95" i="21"/>
  <c r="KR224" i="21"/>
  <c r="KR315" i="21"/>
  <c r="KR309" i="21"/>
  <c r="KR179" i="21"/>
  <c r="KR268" i="21"/>
  <c r="KR189" i="21"/>
  <c r="KR117" i="21"/>
  <c r="KR252" i="21"/>
  <c r="KR177" i="21"/>
  <c r="KR267" i="21"/>
  <c r="KR31" i="21"/>
  <c r="KR10" i="21"/>
  <c r="KR57" i="21"/>
  <c r="KR65" i="21"/>
  <c r="L15" i="1"/>
  <c r="M15" i="1" s="1"/>
  <c r="LS19" i="21" l="1"/>
  <c r="LS61" i="21"/>
  <c r="LS305" i="21"/>
  <c r="LS193" i="21"/>
  <c r="LS30" i="21"/>
  <c r="LS296" i="21"/>
  <c r="LS136" i="21"/>
  <c r="LS126" i="21"/>
  <c r="FS40" i="21"/>
  <c r="MQ181" i="21"/>
  <c r="GE226" i="21"/>
  <c r="GE73" i="21"/>
  <c r="GE254" i="21"/>
  <c r="GE221" i="21"/>
  <c r="GE269" i="21"/>
  <c r="GE150" i="21"/>
  <c r="GE180" i="21"/>
  <c r="GE176" i="21"/>
  <c r="GE35" i="21"/>
  <c r="GE311" i="21"/>
  <c r="IY151" i="21"/>
  <c r="IY135" i="21"/>
  <c r="IY284" i="21"/>
  <c r="IY307" i="21"/>
  <c r="IY131" i="21"/>
  <c r="JW46" i="21"/>
  <c r="JK8" i="21"/>
  <c r="KI185" i="21"/>
  <c r="KI195" i="21"/>
  <c r="KI45" i="21"/>
  <c r="KI98" i="21"/>
  <c r="KI287" i="21"/>
  <c r="KI239" i="21"/>
  <c r="KI86" i="21"/>
  <c r="KI138" i="21"/>
  <c r="KI198" i="21"/>
  <c r="KI278" i="21"/>
  <c r="GQ228" i="21"/>
  <c r="GQ14" i="21"/>
  <c r="GQ52" i="21"/>
  <c r="GQ115" i="21"/>
  <c r="GE72" i="21"/>
  <c r="GE50" i="21"/>
  <c r="GE24" i="21"/>
  <c r="GE67" i="21"/>
  <c r="GE77" i="21"/>
  <c r="GE239" i="21"/>
  <c r="GE198" i="21"/>
  <c r="GE219" i="21"/>
  <c r="IY183" i="21"/>
  <c r="IY236" i="21"/>
  <c r="IY251" i="21"/>
  <c r="IY47" i="21"/>
  <c r="IY95" i="21"/>
  <c r="IY101" i="21"/>
  <c r="IY273" i="21"/>
  <c r="IY132" i="21"/>
  <c r="IY35" i="21"/>
  <c r="IY283" i="21"/>
  <c r="JW145" i="21"/>
  <c r="JW10" i="21"/>
  <c r="JW80" i="21"/>
  <c r="JW6" i="21"/>
  <c r="JW24" i="21"/>
  <c r="JW279" i="21"/>
  <c r="JW296" i="21"/>
  <c r="OX31" i="21"/>
  <c r="OX226" i="21"/>
  <c r="OX174" i="21"/>
  <c r="OX198" i="21"/>
  <c r="OX283" i="21"/>
  <c r="OX262" i="21"/>
  <c r="OX180" i="21"/>
  <c r="OX93" i="21"/>
  <c r="KI109" i="21"/>
  <c r="KI237" i="21"/>
  <c r="KI256" i="21"/>
  <c r="KI228" i="21"/>
  <c r="KI159" i="21"/>
  <c r="KI253" i="21"/>
  <c r="KI290" i="21"/>
  <c r="KI57" i="21"/>
  <c r="KI8" i="21"/>
  <c r="KI297" i="21"/>
  <c r="EU200" i="21"/>
  <c r="EU27" i="21"/>
  <c r="EU189" i="21"/>
  <c r="EU314" i="21"/>
  <c r="EU171" i="21"/>
  <c r="EU218" i="21"/>
  <c r="EU93" i="21"/>
  <c r="EU221" i="21"/>
  <c r="EU47" i="21"/>
  <c r="EU204" i="21"/>
  <c r="EU309" i="21"/>
  <c r="EU207" i="21"/>
  <c r="EU73" i="21"/>
  <c r="EU16" i="21"/>
  <c r="EU181" i="21"/>
  <c r="EU68" i="21"/>
  <c r="EU23" i="21"/>
  <c r="EU13" i="21"/>
  <c r="EU187" i="21"/>
  <c r="EI265" i="21"/>
  <c r="EI99" i="21"/>
  <c r="EI205" i="21"/>
  <c r="EI137" i="21"/>
  <c r="EI173" i="21"/>
  <c r="EI7" i="21"/>
  <c r="EI277" i="21"/>
  <c r="EI55" i="21"/>
  <c r="EI11" i="21"/>
  <c r="EI311" i="21"/>
  <c r="EI237" i="21"/>
  <c r="EI23" i="21"/>
  <c r="EI143" i="21"/>
  <c r="EI68" i="21"/>
  <c r="GE126" i="21"/>
  <c r="GE265" i="21"/>
  <c r="GE56" i="21"/>
  <c r="IY269" i="21"/>
  <c r="IY82" i="21"/>
  <c r="IY253" i="21"/>
  <c r="IY45" i="21"/>
  <c r="IY134" i="21"/>
  <c r="IY51" i="21"/>
  <c r="IY168" i="21"/>
  <c r="IY84" i="21"/>
  <c r="IY27" i="21"/>
  <c r="IY215" i="21"/>
  <c r="IY182" i="21"/>
  <c r="IY123" i="21"/>
  <c r="JW282" i="21"/>
  <c r="JW121" i="21"/>
  <c r="JW149" i="21"/>
  <c r="JW280" i="21"/>
  <c r="JW201" i="21"/>
  <c r="JW31" i="21"/>
  <c r="JW56" i="21"/>
  <c r="JW45" i="21"/>
  <c r="JW181" i="21"/>
  <c r="JW60" i="21"/>
  <c r="JW239" i="21"/>
  <c r="JW247" i="21"/>
  <c r="JW245" i="21"/>
  <c r="JW117" i="21"/>
  <c r="JW131" i="21"/>
  <c r="JW186" i="21"/>
  <c r="JW92" i="21"/>
  <c r="JW314" i="21"/>
  <c r="JW133" i="21"/>
  <c r="OX132" i="21"/>
  <c r="OX224" i="21"/>
  <c r="KI212" i="21"/>
  <c r="KI112" i="21"/>
  <c r="KI25" i="21"/>
  <c r="GE82" i="21"/>
  <c r="GE20" i="21"/>
  <c r="IY170" i="21"/>
  <c r="IY21" i="21"/>
  <c r="IY180" i="21"/>
  <c r="IY266" i="21"/>
  <c r="IY191" i="21"/>
  <c r="IY10" i="21"/>
  <c r="IY261" i="21"/>
  <c r="IY308" i="21"/>
  <c r="IY50" i="21"/>
  <c r="IY239" i="21"/>
  <c r="IY304" i="21"/>
  <c r="IY171" i="21"/>
  <c r="IY90" i="21"/>
  <c r="IY102" i="21"/>
  <c r="IY148" i="21"/>
  <c r="JW180" i="21"/>
  <c r="JW26" i="21"/>
  <c r="JW209" i="21"/>
  <c r="JW114" i="21"/>
  <c r="JW170" i="21"/>
  <c r="JW196" i="21"/>
  <c r="JW76" i="21"/>
  <c r="JW237" i="21"/>
  <c r="JW248" i="21"/>
  <c r="JW246" i="21"/>
  <c r="JW58" i="21"/>
  <c r="JW255" i="21"/>
  <c r="JW197" i="21"/>
  <c r="JW108" i="21"/>
  <c r="JW158" i="21"/>
  <c r="JW64" i="21"/>
  <c r="JW136" i="21"/>
  <c r="JW17" i="21"/>
  <c r="OX157" i="21"/>
  <c r="OX218" i="21"/>
  <c r="OX28" i="21"/>
  <c r="OX254" i="21"/>
  <c r="OX129" i="21"/>
  <c r="OX197" i="21"/>
  <c r="OX101" i="21"/>
  <c r="OX191" i="21"/>
  <c r="OX305" i="21"/>
  <c r="OX90" i="21"/>
  <c r="OX151" i="21"/>
  <c r="OX236" i="21"/>
  <c r="KI238" i="21"/>
  <c r="KI22" i="21"/>
  <c r="KI194" i="21"/>
  <c r="EU183" i="21"/>
  <c r="EU213" i="21"/>
  <c r="EU144" i="21"/>
  <c r="EU82" i="21"/>
  <c r="EU176" i="21"/>
  <c r="EU12" i="21"/>
  <c r="EU190" i="21"/>
  <c r="EU61" i="21"/>
  <c r="EU201" i="21"/>
  <c r="EU130" i="21"/>
  <c r="EU48" i="21"/>
  <c r="EU264" i="21"/>
  <c r="EU220" i="21"/>
  <c r="EU83" i="21"/>
  <c r="EU291" i="21"/>
  <c r="EU202" i="21"/>
  <c r="EU123" i="21"/>
  <c r="EU205" i="21"/>
  <c r="EU250" i="21"/>
  <c r="EU18" i="21"/>
  <c r="EI186" i="21"/>
  <c r="EI122" i="21"/>
  <c r="EI90" i="21"/>
  <c r="EI300" i="21"/>
  <c r="EI202" i="21"/>
  <c r="FS264" i="21"/>
  <c r="FS27" i="21"/>
  <c r="GQ113" i="21"/>
  <c r="GQ73" i="21"/>
  <c r="FS22" i="21"/>
  <c r="FS107" i="21"/>
  <c r="GQ24" i="21"/>
  <c r="GQ226" i="21"/>
  <c r="GQ223" i="21"/>
  <c r="GQ128" i="21"/>
  <c r="GQ102" i="21"/>
  <c r="FS38" i="21"/>
  <c r="FS256" i="21"/>
  <c r="FS314" i="21"/>
  <c r="FS219" i="21"/>
  <c r="IY96" i="21"/>
  <c r="JW15" i="21"/>
  <c r="JW228" i="21"/>
  <c r="JW139" i="21"/>
  <c r="JW35" i="21"/>
  <c r="JW9" i="21"/>
  <c r="JW14" i="21"/>
  <c r="OX284" i="21"/>
  <c r="OX104" i="21"/>
  <c r="OX210" i="21"/>
  <c r="OX309" i="21"/>
  <c r="IY174" i="21"/>
  <c r="IY226" i="21"/>
  <c r="IY306" i="21"/>
  <c r="IY268" i="21"/>
  <c r="IY175" i="21"/>
  <c r="IY147" i="21"/>
  <c r="IY8" i="21"/>
  <c r="IY189" i="21"/>
  <c r="IY200" i="21"/>
  <c r="IY56" i="21"/>
  <c r="JW106" i="21"/>
  <c r="JW227" i="21"/>
  <c r="JW42" i="21"/>
  <c r="JW306" i="21"/>
  <c r="JW295" i="21"/>
  <c r="JW204" i="21"/>
  <c r="JW238" i="21"/>
  <c r="JW220" i="21"/>
  <c r="JW213" i="21"/>
  <c r="JW73" i="21"/>
  <c r="JW288" i="21"/>
  <c r="JW38" i="21"/>
  <c r="JW161" i="21"/>
  <c r="OX51" i="21"/>
  <c r="OX91" i="21"/>
  <c r="OX97" i="21"/>
  <c r="OX82" i="21"/>
  <c r="OX200" i="21"/>
  <c r="OX213" i="21"/>
  <c r="OX281" i="21"/>
  <c r="OX253" i="21"/>
  <c r="OX160" i="21"/>
  <c r="OX13" i="21"/>
  <c r="OX146" i="21"/>
  <c r="OX39" i="21"/>
  <c r="OX87" i="21"/>
  <c r="OX219" i="21"/>
  <c r="KI234" i="21"/>
  <c r="KI286" i="21"/>
  <c r="KI105" i="21"/>
  <c r="KI178" i="21"/>
  <c r="KI158" i="21"/>
  <c r="KI127" i="21"/>
  <c r="KI64" i="21"/>
  <c r="EU111" i="21"/>
  <c r="EU182" i="21"/>
  <c r="EU194" i="21"/>
  <c r="EU280" i="21"/>
  <c r="EU103" i="21"/>
  <c r="EU76" i="21"/>
  <c r="EU55" i="21"/>
  <c r="EU310" i="21"/>
  <c r="EU10" i="21"/>
  <c r="EU260" i="21"/>
  <c r="EU15" i="21"/>
  <c r="EU116" i="21"/>
  <c r="EU168" i="21"/>
  <c r="EI112" i="21"/>
  <c r="EI212" i="21"/>
  <c r="EI27" i="21"/>
  <c r="EI140" i="21"/>
  <c r="EI164" i="21"/>
  <c r="EI218" i="21"/>
  <c r="EI213" i="21"/>
  <c r="EI77" i="21"/>
  <c r="EI263" i="21"/>
  <c r="EI244" i="21"/>
  <c r="EI177" i="21"/>
  <c r="EI135" i="21"/>
  <c r="EI53" i="21"/>
  <c r="EI215" i="21"/>
  <c r="CY103" i="21"/>
  <c r="CY198" i="21"/>
  <c r="CY108" i="21"/>
  <c r="GE211" i="21"/>
  <c r="GE134" i="21"/>
  <c r="GE172" i="21"/>
  <c r="GE253" i="21"/>
  <c r="GE92" i="21"/>
  <c r="GE75" i="21"/>
  <c r="GE260" i="21"/>
  <c r="GE12" i="21"/>
  <c r="GE237" i="21"/>
  <c r="IY59" i="21"/>
  <c r="IY54" i="21"/>
  <c r="IY162" i="21"/>
  <c r="IY68" i="21"/>
  <c r="IY137" i="21"/>
  <c r="JW85" i="21"/>
  <c r="JW182" i="21"/>
  <c r="JW235" i="21"/>
  <c r="JW177" i="21"/>
  <c r="JW27" i="21"/>
  <c r="JW25" i="21"/>
  <c r="OX267" i="21"/>
  <c r="OX315" i="21"/>
  <c r="OX124" i="21"/>
  <c r="OX57" i="21"/>
  <c r="OX107" i="21"/>
  <c r="OX241" i="21"/>
  <c r="OX56" i="21"/>
  <c r="OX204" i="21"/>
  <c r="OX171" i="21"/>
  <c r="OX229" i="21"/>
  <c r="OX222" i="21"/>
  <c r="OX272" i="21"/>
  <c r="OX258" i="21"/>
  <c r="OX223" i="21"/>
  <c r="OX300" i="21"/>
  <c r="OX263" i="21"/>
  <c r="OX68" i="21"/>
  <c r="OX150" i="21"/>
  <c r="OX21" i="21"/>
  <c r="OX32" i="21"/>
  <c r="OX111" i="21"/>
  <c r="OX49" i="21"/>
  <c r="KI157" i="21"/>
  <c r="KI208" i="21"/>
  <c r="KI14" i="21"/>
  <c r="KI172" i="21"/>
  <c r="KI38" i="21"/>
  <c r="KI315" i="21"/>
  <c r="KI104" i="21"/>
  <c r="KI199" i="21"/>
  <c r="KI271" i="21"/>
  <c r="EI102" i="21"/>
  <c r="CY135" i="21"/>
  <c r="CY41" i="21"/>
  <c r="CY136" i="21"/>
  <c r="CY160" i="21"/>
  <c r="CY219" i="21"/>
  <c r="CY154" i="21"/>
  <c r="CY121" i="21"/>
  <c r="CY240" i="21"/>
  <c r="OL46" i="21"/>
  <c r="GE140" i="21"/>
  <c r="GE275" i="21"/>
  <c r="GE6" i="21"/>
  <c r="GE142" i="21"/>
  <c r="FS310" i="21"/>
  <c r="FS125" i="21"/>
  <c r="FS167" i="21"/>
  <c r="GE8" i="21"/>
  <c r="GE89" i="21"/>
  <c r="OL152" i="21"/>
  <c r="OL195" i="21"/>
  <c r="OL258" i="21"/>
  <c r="GE309" i="21"/>
  <c r="GE236" i="21"/>
  <c r="KI255" i="21"/>
  <c r="DW275" i="21"/>
  <c r="OL141" i="21"/>
  <c r="OL220" i="21"/>
  <c r="GE93" i="21"/>
  <c r="KI136" i="21"/>
  <c r="KI257" i="21"/>
  <c r="EU313" i="21"/>
  <c r="EU50" i="21"/>
  <c r="EU188" i="21"/>
  <c r="EU85" i="21"/>
  <c r="EI282" i="21"/>
  <c r="EI139" i="21"/>
  <c r="CY230" i="21"/>
  <c r="CY280" i="21"/>
  <c r="CY69" i="21"/>
  <c r="CY40" i="21"/>
  <c r="CY42" i="21"/>
  <c r="CY123" i="21"/>
  <c r="CY268" i="21"/>
  <c r="CY255" i="21"/>
  <c r="CY231" i="21"/>
  <c r="CY50" i="21"/>
  <c r="CY9" i="21"/>
  <c r="CY291" i="21"/>
  <c r="CY183" i="21"/>
  <c r="CY43" i="21"/>
  <c r="CY274" i="21"/>
  <c r="CY161" i="21"/>
  <c r="CY33" i="21"/>
  <c r="CY247" i="21"/>
  <c r="CY195" i="21"/>
  <c r="CY115" i="21"/>
  <c r="CY259" i="21"/>
  <c r="CY91" i="21"/>
  <c r="CY117" i="21"/>
  <c r="CY46" i="21"/>
  <c r="NN206" i="21"/>
  <c r="NN221" i="21"/>
  <c r="NN125" i="21"/>
  <c r="NN272" i="21"/>
  <c r="NN276" i="21"/>
  <c r="NN62" i="21"/>
  <c r="NN9" i="21"/>
  <c r="NN261" i="21"/>
  <c r="NN207" i="21"/>
  <c r="NN166" i="21"/>
  <c r="NN122" i="21"/>
  <c r="NN116" i="21"/>
  <c r="NN315" i="21"/>
  <c r="NN170" i="21"/>
  <c r="NN238" i="21"/>
  <c r="NN263" i="21"/>
  <c r="NN56" i="21"/>
  <c r="NN96" i="21"/>
  <c r="NN171" i="21"/>
  <c r="NN179" i="21"/>
  <c r="NN225" i="21"/>
  <c r="NN217" i="21"/>
  <c r="NN153" i="21"/>
  <c r="NN33" i="21"/>
  <c r="NN50" i="21"/>
  <c r="NN235" i="21"/>
  <c r="NN16" i="21"/>
  <c r="NN49" i="21"/>
  <c r="CM98" i="21"/>
  <c r="CM154" i="21"/>
  <c r="CM8" i="21"/>
  <c r="CM271" i="21"/>
  <c r="CM297" i="21"/>
  <c r="CM295" i="21"/>
  <c r="CM133" i="21"/>
  <c r="CM181" i="21"/>
  <c r="CM87" i="21"/>
  <c r="CM159" i="21"/>
  <c r="CM205" i="21"/>
  <c r="CM156" i="21"/>
  <c r="CM152" i="21"/>
  <c r="CM305" i="21"/>
  <c r="CM309" i="21"/>
  <c r="HO205" i="21"/>
  <c r="HO49" i="21"/>
  <c r="HO160" i="21"/>
  <c r="HO230" i="21"/>
  <c r="HO286" i="21"/>
  <c r="HO16" i="21"/>
  <c r="HO235" i="21"/>
  <c r="HO36" i="21"/>
  <c r="HO104" i="21"/>
  <c r="NB76" i="21"/>
  <c r="NB192" i="21"/>
  <c r="NB216" i="21"/>
  <c r="NB191" i="21"/>
  <c r="NB45" i="21"/>
  <c r="NB283" i="21"/>
  <c r="NB177" i="21"/>
  <c r="NB281" i="21"/>
  <c r="NB92" i="21"/>
  <c r="EU248" i="21"/>
  <c r="EU98" i="21"/>
  <c r="EU242" i="21"/>
  <c r="EU162" i="21"/>
  <c r="EU186" i="21"/>
  <c r="EU139" i="21"/>
  <c r="EU150" i="21"/>
  <c r="EU236" i="21"/>
  <c r="EU206" i="21"/>
  <c r="EU252" i="21"/>
  <c r="EU224" i="21"/>
  <c r="EU84" i="21"/>
  <c r="EU296" i="21"/>
  <c r="EU115" i="21"/>
  <c r="EU107" i="21"/>
  <c r="EU211" i="21"/>
  <c r="EU51" i="21"/>
  <c r="EU62" i="21"/>
  <c r="EU127" i="21"/>
  <c r="EU267" i="21"/>
  <c r="EU299" i="21"/>
  <c r="EU226" i="21"/>
  <c r="EU164" i="21"/>
  <c r="EU121" i="21"/>
  <c r="EU276" i="21"/>
  <c r="EU67" i="21"/>
  <c r="EU30" i="21"/>
  <c r="EU317" i="21"/>
  <c r="EI191" i="21"/>
  <c r="EI256" i="21"/>
  <c r="EI141" i="21"/>
  <c r="EI94" i="21"/>
  <c r="EI269" i="21"/>
  <c r="EI34" i="21"/>
  <c r="EI303" i="21"/>
  <c r="EI262" i="21"/>
  <c r="EI216" i="21"/>
  <c r="EI260" i="21"/>
  <c r="EI257" i="21"/>
  <c r="EI158" i="21"/>
  <c r="EI132" i="21"/>
  <c r="EI290" i="21"/>
  <c r="EI180" i="21"/>
  <c r="GQ252" i="21"/>
  <c r="GQ253" i="21"/>
  <c r="GQ286" i="21"/>
  <c r="GQ267" i="21"/>
  <c r="GQ144" i="21"/>
  <c r="GQ169" i="21"/>
  <c r="GQ307" i="21"/>
  <c r="EI314" i="21"/>
  <c r="CY214" i="21"/>
  <c r="CY68" i="21"/>
  <c r="CY249" i="21"/>
  <c r="CY21" i="21"/>
  <c r="CY23" i="21"/>
  <c r="CY125" i="21"/>
  <c r="CY162" i="21"/>
  <c r="CY13" i="21"/>
  <c r="CY276" i="21"/>
  <c r="CY104" i="21"/>
  <c r="CY129" i="21"/>
  <c r="CY284" i="21"/>
  <c r="CY163" i="21"/>
  <c r="CY55" i="21"/>
  <c r="CY242" i="21"/>
  <c r="CY241" i="21"/>
  <c r="CY164" i="21"/>
  <c r="CY143" i="21"/>
  <c r="CY194" i="21"/>
  <c r="CY54" i="21"/>
  <c r="CY99" i="21"/>
  <c r="CY256" i="21"/>
  <c r="CY144" i="21"/>
  <c r="CY158" i="21"/>
  <c r="CY266" i="21"/>
  <c r="NN161" i="21"/>
  <c r="NN277" i="21"/>
  <c r="NN80" i="21"/>
  <c r="NN75" i="21"/>
  <c r="NN181" i="21"/>
  <c r="NN163" i="21"/>
  <c r="NN6" i="21"/>
  <c r="NN104" i="21"/>
  <c r="NN246" i="21"/>
  <c r="NN140" i="21"/>
  <c r="NN43" i="21"/>
  <c r="NN258" i="21"/>
  <c r="NN234" i="21"/>
  <c r="NN34" i="21"/>
  <c r="NN141" i="21"/>
  <c r="NN8" i="21"/>
  <c r="NN215" i="21"/>
  <c r="CM247" i="21"/>
  <c r="CM76" i="21"/>
  <c r="CM204" i="21"/>
  <c r="CM131" i="21"/>
  <c r="CM41" i="21"/>
  <c r="CM263" i="21"/>
  <c r="CM31" i="21"/>
  <c r="CM289" i="21"/>
  <c r="CM125" i="21"/>
  <c r="CM221" i="21"/>
  <c r="CM187" i="21"/>
  <c r="CM129" i="21"/>
  <c r="CM192" i="21"/>
  <c r="CM122" i="21"/>
  <c r="CM274" i="21"/>
  <c r="CM214" i="21"/>
  <c r="CM185" i="21"/>
  <c r="CM198" i="21"/>
  <c r="CM46" i="21"/>
  <c r="CM270" i="21"/>
  <c r="CM72" i="21"/>
  <c r="CM147" i="21"/>
  <c r="HO38" i="21"/>
  <c r="HO148" i="21"/>
  <c r="HO293" i="21"/>
  <c r="HO61" i="21"/>
  <c r="HO34" i="21"/>
  <c r="NB101" i="21"/>
  <c r="NB87" i="21"/>
  <c r="NB241" i="21"/>
  <c r="NB251" i="21"/>
  <c r="NB55" i="21"/>
  <c r="NB174" i="21"/>
  <c r="NB169" i="21"/>
  <c r="NB179" i="21"/>
  <c r="NB176" i="21"/>
  <c r="NB166" i="21"/>
  <c r="NB97" i="21"/>
  <c r="NB6" i="21"/>
  <c r="NB96" i="21"/>
  <c r="NB148" i="21"/>
  <c r="NB234" i="21"/>
  <c r="NB65" i="21"/>
  <c r="NB212" i="21"/>
  <c r="GE101" i="21"/>
  <c r="GE61" i="21"/>
  <c r="MQ150" i="21"/>
  <c r="IY153" i="21"/>
  <c r="IY15" i="21"/>
  <c r="IY232" i="21"/>
  <c r="IY264" i="21"/>
  <c r="IY176" i="21"/>
  <c r="KI35" i="21"/>
  <c r="KI305" i="21"/>
  <c r="KI77" i="21"/>
  <c r="KI241" i="21"/>
  <c r="KI311" i="21"/>
  <c r="CY92" i="21"/>
  <c r="CY8" i="21"/>
  <c r="CY279" i="21"/>
  <c r="CY159" i="21"/>
  <c r="NN168" i="21"/>
  <c r="CM54" i="21"/>
  <c r="CM210" i="21"/>
  <c r="CM67" i="21"/>
  <c r="CM36" i="21"/>
  <c r="CM108" i="21"/>
  <c r="CM302" i="21"/>
  <c r="CM134" i="21"/>
  <c r="CM260" i="21"/>
  <c r="CM166" i="21"/>
  <c r="NB86" i="21"/>
  <c r="NB138" i="21"/>
  <c r="NB20" i="21"/>
  <c r="NB258" i="21"/>
  <c r="NB154" i="21"/>
  <c r="NB197" i="21"/>
  <c r="NB193" i="21"/>
  <c r="NB91" i="21"/>
  <c r="NB54" i="21"/>
  <c r="NB7" i="21"/>
  <c r="CM11" i="21"/>
  <c r="CM32" i="21"/>
  <c r="CM71" i="21"/>
  <c r="CM82" i="21"/>
  <c r="CY151" i="21"/>
  <c r="CY303" i="21"/>
  <c r="CY165" i="21"/>
  <c r="CY139" i="21"/>
  <c r="CY179" i="21"/>
  <c r="CY63" i="21"/>
  <c r="CY225" i="21"/>
  <c r="CY79" i="21"/>
  <c r="CY127" i="21"/>
  <c r="CY211" i="21"/>
  <c r="CY76" i="21"/>
  <c r="CY202" i="21"/>
  <c r="CY156" i="21"/>
  <c r="CY311" i="21"/>
  <c r="CY71" i="21"/>
  <c r="CY282" i="21"/>
  <c r="CY15" i="21"/>
  <c r="CY134" i="21"/>
  <c r="CY246" i="21"/>
  <c r="CY307" i="21"/>
  <c r="NN300" i="21"/>
  <c r="NN132" i="21"/>
  <c r="NN253" i="21"/>
  <c r="NN230" i="21"/>
  <c r="NN299" i="21"/>
  <c r="NN273" i="21"/>
  <c r="NN210" i="21"/>
  <c r="NN88" i="21"/>
  <c r="NN118" i="21"/>
  <c r="NN107" i="21"/>
  <c r="NN241" i="21"/>
  <c r="NN219" i="21"/>
  <c r="NN186" i="21"/>
  <c r="NN126" i="21"/>
  <c r="NN200" i="21"/>
  <c r="NN175" i="21"/>
  <c r="NN285" i="21"/>
  <c r="NN187" i="21"/>
  <c r="NN19" i="21"/>
  <c r="NN205" i="21"/>
  <c r="NN245" i="21"/>
  <c r="NN86" i="21"/>
  <c r="CM182" i="21"/>
  <c r="CM119" i="21"/>
  <c r="CM37" i="21"/>
  <c r="CM20" i="21"/>
  <c r="CM66" i="21"/>
  <c r="CM235" i="21"/>
  <c r="CM244" i="21"/>
  <c r="CM101" i="21"/>
  <c r="CM16" i="21"/>
  <c r="CM316" i="21"/>
  <c r="CM68" i="21"/>
  <c r="CM184" i="21"/>
  <c r="CM63" i="21"/>
  <c r="CM49" i="21"/>
  <c r="CM104" i="21"/>
  <c r="CM251" i="21"/>
  <c r="CM248" i="21"/>
  <c r="CM52" i="21"/>
  <c r="CM290" i="21"/>
  <c r="CM163" i="21"/>
  <c r="HO20" i="21"/>
  <c r="HO97" i="21"/>
  <c r="HO283" i="21"/>
  <c r="HO295" i="21"/>
  <c r="HO69" i="21"/>
  <c r="HO304" i="21"/>
  <c r="HO260" i="21"/>
  <c r="HO131" i="21"/>
  <c r="NB79" i="21"/>
  <c r="NB310" i="21"/>
  <c r="NB52" i="21"/>
  <c r="NB183" i="21"/>
  <c r="NB164" i="21"/>
  <c r="NB235" i="21"/>
  <c r="NB289" i="21"/>
  <c r="NB220" i="21"/>
  <c r="NB165" i="21"/>
  <c r="NB123" i="21"/>
  <c r="NB110" i="21"/>
  <c r="NB142" i="21"/>
  <c r="NB262" i="21"/>
  <c r="NB120" i="21"/>
  <c r="NB67" i="21"/>
  <c r="CM86" i="21"/>
  <c r="GE53" i="21"/>
  <c r="GE99" i="21"/>
  <c r="IY282" i="21"/>
  <c r="JK94" i="21"/>
  <c r="JK210" i="21"/>
  <c r="LS216" i="21"/>
  <c r="LS59" i="21"/>
  <c r="FS94" i="21"/>
  <c r="FS202" i="21"/>
  <c r="GE139" i="21"/>
  <c r="GE202" i="21"/>
  <c r="GE119" i="21"/>
  <c r="GE129" i="21"/>
  <c r="GE196" i="21"/>
  <c r="IY163" i="21"/>
  <c r="IY254" i="21"/>
  <c r="IY196" i="21"/>
  <c r="IY229" i="21"/>
  <c r="JW8" i="21"/>
  <c r="JW91" i="21"/>
  <c r="JW291" i="21"/>
  <c r="OX20" i="21"/>
  <c r="OX220" i="21"/>
  <c r="OX186" i="21"/>
  <c r="KI149" i="21"/>
  <c r="KI310" i="21"/>
  <c r="KI152" i="21"/>
  <c r="KI110" i="21"/>
  <c r="KI27" i="21"/>
  <c r="EU263" i="21"/>
  <c r="OX18" i="21"/>
  <c r="JK248" i="21"/>
  <c r="JK291" i="21"/>
  <c r="JK86" i="21"/>
  <c r="JK40" i="21"/>
  <c r="JK166" i="21"/>
  <c r="LS308" i="21"/>
  <c r="LS303" i="21"/>
  <c r="LS43" i="21"/>
  <c r="DW79" i="21"/>
  <c r="JK6" i="21"/>
  <c r="JK56" i="21"/>
  <c r="JK90" i="21"/>
  <c r="JK284" i="21"/>
  <c r="JK208" i="21"/>
  <c r="JK287" i="21"/>
  <c r="JK144" i="21"/>
  <c r="JK305" i="21"/>
  <c r="JK128" i="21"/>
  <c r="JK247" i="21"/>
  <c r="JK136" i="21"/>
  <c r="JK198" i="21"/>
  <c r="JK226" i="21"/>
  <c r="JK264" i="21"/>
  <c r="JK105" i="21"/>
  <c r="JK15" i="21"/>
  <c r="JK19" i="21"/>
  <c r="JK61" i="21"/>
  <c r="JK132" i="21"/>
  <c r="JK151" i="21"/>
  <c r="JK204" i="21"/>
  <c r="JK96" i="21"/>
  <c r="JK55" i="21"/>
  <c r="JK29" i="21"/>
  <c r="LS267" i="21"/>
  <c r="LS90" i="21"/>
  <c r="LS72" i="21"/>
  <c r="LS279" i="21"/>
  <c r="LS79" i="21"/>
  <c r="LS125" i="21"/>
  <c r="LS132" i="21"/>
  <c r="LS46" i="21"/>
  <c r="LS209" i="21"/>
  <c r="LS70" i="21"/>
  <c r="LS219" i="21"/>
  <c r="LS316" i="21"/>
  <c r="LS184" i="21"/>
  <c r="LS187" i="21"/>
  <c r="LS49" i="21"/>
  <c r="LS80" i="21"/>
  <c r="OL100" i="21"/>
  <c r="OL66" i="21"/>
  <c r="OL301" i="21"/>
  <c r="OL150" i="21"/>
  <c r="OL176" i="21"/>
  <c r="OL43" i="21"/>
  <c r="OL24" i="21"/>
  <c r="OL288" i="21"/>
  <c r="OL315" i="21"/>
  <c r="OL151" i="21"/>
  <c r="OL9" i="21"/>
  <c r="OL104" i="21"/>
  <c r="OL191" i="21"/>
  <c r="OL37" i="21"/>
  <c r="OL114" i="21"/>
  <c r="OL127" i="21"/>
  <c r="OL160" i="21"/>
  <c r="OL77" i="21"/>
  <c r="CY90" i="21"/>
  <c r="FS111" i="21"/>
  <c r="FS53" i="21"/>
  <c r="FS308" i="21"/>
  <c r="FS195" i="21"/>
  <c r="FS179" i="21"/>
  <c r="FS97" i="21"/>
  <c r="FS93" i="21"/>
  <c r="FS291" i="21"/>
  <c r="FS95" i="21"/>
  <c r="FS296" i="21"/>
  <c r="FS36" i="21"/>
  <c r="FS258" i="21"/>
  <c r="FS227" i="21"/>
  <c r="FS237" i="21"/>
  <c r="FS218" i="21"/>
  <c r="FS142" i="21"/>
  <c r="FS127" i="21"/>
  <c r="FS304" i="21"/>
  <c r="FS182" i="21"/>
  <c r="FS134" i="21"/>
  <c r="FS215" i="21"/>
  <c r="FS265" i="21"/>
  <c r="FS129" i="21"/>
  <c r="FS233" i="21"/>
  <c r="FS216" i="21"/>
  <c r="FS232" i="21"/>
  <c r="MQ15" i="21"/>
  <c r="MQ243" i="21"/>
  <c r="MQ43" i="21"/>
  <c r="MQ185" i="21"/>
  <c r="MQ187" i="21"/>
  <c r="MQ265" i="21"/>
  <c r="MQ226" i="21"/>
  <c r="MQ32" i="21"/>
  <c r="MQ316" i="21"/>
  <c r="MQ222" i="21"/>
  <c r="MQ210" i="21"/>
  <c r="MQ257" i="21"/>
  <c r="MQ75" i="21"/>
  <c r="MQ278" i="21"/>
  <c r="MQ310" i="21"/>
  <c r="MQ302" i="21"/>
  <c r="MQ167" i="21"/>
  <c r="MQ87" i="21"/>
  <c r="MQ166" i="21"/>
  <c r="MQ125" i="21"/>
  <c r="MQ13" i="21"/>
  <c r="MQ25" i="21"/>
  <c r="MQ277" i="21"/>
  <c r="MQ40" i="21"/>
  <c r="MQ38" i="21"/>
  <c r="MQ39" i="21"/>
  <c r="NZ178" i="21"/>
  <c r="NZ81" i="21"/>
  <c r="NZ249" i="21"/>
  <c r="NZ173" i="21"/>
  <c r="NZ255" i="21"/>
  <c r="NZ233" i="21"/>
  <c r="GE9" i="21"/>
  <c r="GE48" i="21"/>
  <c r="GE277" i="21"/>
  <c r="GE157" i="21"/>
  <c r="GE46" i="21"/>
  <c r="GE136" i="21"/>
  <c r="GE281" i="21"/>
  <c r="GE276" i="21"/>
  <c r="GE14" i="21"/>
  <c r="GE241" i="21"/>
  <c r="GE174" i="21"/>
  <c r="GE13" i="21"/>
  <c r="GE98" i="21"/>
  <c r="GE151" i="21"/>
  <c r="GE255" i="21"/>
  <c r="GE189" i="21"/>
  <c r="GE230" i="21"/>
  <c r="GE27" i="21"/>
  <c r="GE258" i="21"/>
  <c r="GE257" i="21"/>
  <c r="GE111" i="21"/>
  <c r="GE117" i="21"/>
  <c r="GE307" i="21"/>
  <c r="GE71" i="21"/>
  <c r="GE197" i="21"/>
  <c r="GE23" i="21"/>
  <c r="GE118" i="21"/>
  <c r="GE286" i="21"/>
  <c r="GE69" i="21"/>
  <c r="CM23" i="21"/>
  <c r="MQ29" i="21"/>
  <c r="MQ79" i="21"/>
  <c r="FG106" i="21"/>
  <c r="FG271" i="21"/>
  <c r="FG175" i="21"/>
  <c r="FG260" i="21"/>
  <c r="FG300" i="21"/>
  <c r="FG19" i="21"/>
  <c r="FG235" i="21"/>
  <c r="FG38" i="21"/>
  <c r="FG214" i="21"/>
  <c r="FG186" i="21"/>
  <c r="FG165" i="21"/>
  <c r="FG92" i="21"/>
  <c r="FG283" i="21"/>
  <c r="FG41" i="21"/>
  <c r="FG172" i="21"/>
  <c r="FG156" i="21"/>
  <c r="FG308" i="21"/>
  <c r="FG305" i="21"/>
  <c r="FG42" i="21"/>
  <c r="FG34" i="21"/>
  <c r="FG71" i="21"/>
  <c r="FG122" i="21"/>
  <c r="IY39" i="21"/>
  <c r="IY217" i="21"/>
  <c r="IY122" i="21"/>
  <c r="IY79" i="21"/>
  <c r="IY204" i="21"/>
  <c r="IY144" i="21"/>
  <c r="IY300" i="21"/>
  <c r="IY238" i="21"/>
  <c r="IY309" i="21"/>
  <c r="IY117" i="21"/>
  <c r="IY104" i="21"/>
  <c r="IY292" i="21"/>
  <c r="IY310" i="21"/>
  <c r="IY12" i="21"/>
  <c r="IY109" i="21"/>
  <c r="IY194" i="21"/>
  <c r="IY288" i="21"/>
  <c r="IY16" i="21"/>
  <c r="IY73" i="21"/>
  <c r="IY41" i="21"/>
  <c r="IY218" i="21"/>
  <c r="IY316" i="21"/>
  <c r="IY118" i="21"/>
  <c r="IY25" i="21"/>
  <c r="IY188" i="21"/>
  <c r="IY287" i="21"/>
  <c r="IY24" i="21"/>
  <c r="IY77" i="21"/>
  <c r="IY26" i="21"/>
  <c r="IY203" i="21"/>
  <c r="IY178" i="21"/>
  <c r="IY34" i="21"/>
  <c r="IY116" i="21"/>
  <c r="JW285" i="21"/>
  <c r="JW51" i="21"/>
  <c r="JW198" i="21"/>
  <c r="JW269" i="21"/>
  <c r="JW233" i="21"/>
  <c r="JW118" i="21"/>
  <c r="JW144" i="21"/>
  <c r="JW164" i="21"/>
  <c r="JW119" i="21"/>
  <c r="JW122" i="21"/>
  <c r="JW304" i="21"/>
  <c r="JW37" i="21"/>
  <c r="JW135" i="21"/>
  <c r="JW261" i="21"/>
  <c r="JW165" i="21"/>
  <c r="JW231" i="21"/>
  <c r="JW110" i="21"/>
  <c r="JW79" i="21"/>
  <c r="JW188" i="21"/>
  <c r="JW163" i="21"/>
  <c r="JW16" i="21"/>
  <c r="JW174" i="21"/>
  <c r="JW292" i="21"/>
  <c r="JW212" i="21"/>
  <c r="JW208" i="21"/>
  <c r="JW195" i="21"/>
  <c r="JW123" i="21"/>
  <c r="JW191" i="21"/>
  <c r="JW210" i="21"/>
  <c r="JW125" i="21"/>
  <c r="JW75" i="21"/>
  <c r="JW260" i="21"/>
  <c r="OX192" i="21"/>
  <c r="OX235" i="21"/>
  <c r="OX238" i="21"/>
  <c r="OX168" i="21"/>
  <c r="OX176" i="21"/>
  <c r="OX207" i="21"/>
  <c r="OX55" i="21"/>
  <c r="OX240" i="21"/>
  <c r="OX89" i="21"/>
  <c r="OX169" i="21"/>
  <c r="OX30" i="21"/>
  <c r="OX83" i="21"/>
  <c r="OX166" i="21"/>
  <c r="OX316" i="21"/>
  <c r="OX92" i="21"/>
  <c r="OX276" i="21"/>
  <c r="OX211" i="21"/>
  <c r="OX69" i="21"/>
  <c r="OX46" i="21"/>
  <c r="OX8" i="21"/>
  <c r="OX159" i="21"/>
  <c r="OX24" i="21"/>
  <c r="OX126" i="21"/>
  <c r="OX182" i="21"/>
  <c r="OX212" i="21"/>
  <c r="OX228" i="21"/>
  <c r="OX141" i="21"/>
  <c r="OX237" i="21"/>
  <c r="OX203" i="21"/>
  <c r="OX302" i="21"/>
  <c r="OX307" i="21"/>
  <c r="OX270" i="21"/>
  <c r="KI245" i="21"/>
  <c r="KI191" i="21"/>
  <c r="KI264" i="21"/>
  <c r="KI116" i="21"/>
  <c r="KI207" i="21"/>
  <c r="KI91" i="21"/>
  <c r="KI128" i="21"/>
  <c r="KI175" i="21"/>
  <c r="KI46" i="21"/>
  <c r="KI73" i="21"/>
  <c r="KI169" i="21"/>
  <c r="KI221" i="21"/>
  <c r="KI177" i="21"/>
  <c r="KI93" i="21"/>
  <c r="KI23" i="21"/>
  <c r="KI294" i="21"/>
  <c r="KI7" i="21"/>
  <c r="KI51" i="21"/>
  <c r="KI192" i="21"/>
  <c r="KI203" i="21"/>
  <c r="KI21" i="21"/>
  <c r="KI151" i="21"/>
  <c r="KI164" i="21"/>
  <c r="KI78" i="21"/>
  <c r="KI95" i="21"/>
  <c r="KI190" i="21"/>
  <c r="KI171" i="21"/>
  <c r="KI258" i="21"/>
  <c r="KI226" i="21"/>
  <c r="EU151" i="21"/>
  <c r="EU165" i="21"/>
  <c r="EU58" i="21"/>
  <c r="EU239" i="21"/>
  <c r="EU135" i="21"/>
  <c r="EU75" i="21"/>
  <c r="EU287" i="21"/>
  <c r="EU259" i="21"/>
  <c r="EU29" i="21"/>
  <c r="EU94" i="21"/>
  <c r="EU33" i="21"/>
  <c r="EU286" i="21"/>
  <c r="EU303" i="21"/>
  <c r="EU222" i="21"/>
  <c r="EU210" i="21"/>
  <c r="EU96" i="21"/>
  <c r="EU38" i="21"/>
  <c r="EU65" i="21"/>
  <c r="EU119" i="21"/>
  <c r="EU290" i="21"/>
  <c r="EU157" i="21"/>
  <c r="EU277" i="21"/>
  <c r="EU284" i="21"/>
  <c r="EU140" i="21"/>
  <c r="EU132" i="21"/>
  <c r="EU163" i="21"/>
  <c r="EU53" i="21"/>
  <c r="EU142" i="21"/>
  <c r="EU300" i="21"/>
  <c r="EU137" i="21"/>
  <c r="EU240" i="21"/>
  <c r="EU179" i="21"/>
  <c r="EU305" i="21"/>
  <c r="EU44" i="21"/>
  <c r="EU114" i="21"/>
  <c r="EI47" i="21"/>
  <c r="EI24" i="21"/>
  <c r="EI20" i="21"/>
  <c r="EI230" i="21"/>
  <c r="EI298" i="21"/>
  <c r="EI255" i="21"/>
  <c r="EI287" i="21"/>
  <c r="EI207" i="21"/>
  <c r="EI38" i="21"/>
  <c r="EI96" i="21"/>
  <c r="EI129" i="21"/>
  <c r="EI238" i="21"/>
  <c r="EI306" i="21"/>
  <c r="EI43" i="21"/>
  <c r="EI288" i="21"/>
  <c r="EI30" i="21"/>
  <c r="EI65" i="21"/>
  <c r="EI195" i="21"/>
  <c r="EI104" i="21"/>
  <c r="EI166" i="21"/>
  <c r="EI267" i="21"/>
  <c r="EI121" i="21"/>
  <c r="EI86" i="21"/>
  <c r="EI131" i="21"/>
  <c r="EI22" i="21"/>
  <c r="EI274" i="21"/>
  <c r="EI71" i="21"/>
  <c r="EI165" i="21"/>
  <c r="EI124" i="21"/>
  <c r="EI16" i="21"/>
  <c r="EI147" i="21"/>
  <c r="EI159" i="21"/>
  <c r="EI138" i="21"/>
  <c r="EI210" i="21"/>
  <c r="EI123" i="21"/>
  <c r="EI281" i="21"/>
  <c r="GQ234" i="21"/>
  <c r="GQ304" i="21"/>
  <c r="GQ245" i="21"/>
  <c r="GQ148" i="21"/>
  <c r="GQ262" i="21"/>
  <c r="GQ303" i="21"/>
  <c r="GQ108" i="21"/>
  <c r="GQ312" i="21"/>
  <c r="GQ57" i="21"/>
  <c r="GQ100" i="21"/>
  <c r="GQ50" i="21"/>
  <c r="GQ130" i="21"/>
  <c r="GQ68" i="21"/>
  <c r="GQ176" i="21"/>
  <c r="EI197" i="21"/>
  <c r="EI182" i="21"/>
  <c r="EI190" i="21"/>
  <c r="EI293" i="21"/>
  <c r="EI181" i="21"/>
  <c r="CY197" i="21"/>
  <c r="CY184" i="21"/>
  <c r="CY171" i="21"/>
  <c r="CY281" i="21"/>
  <c r="CY25" i="21"/>
  <c r="CY80" i="21"/>
  <c r="CY130" i="21"/>
  <c r="CY44" i="21"/>
  <c r="CY215" i="21"/>
  <c r="CY206" i="21"/>
  <c r="CY257" i="21"/>
  <c r="CY186" i="21"/>
  <c r="CY81" i="21"/>
  <c r="CY167" i="21"/>
  <c r="CY24" i="21"/>
  <c r="CY83" i="21"/>
  <c r="CY116" i="21"/>
  <c r="CY264" i="21"/>
  <c r="CY138" i="21"/>
  <c r="CY75" i="21"/>
  <c r="CY308" i="21"/>
  <c r="CY124" i="21"/>
  <c r="CY278" i="21"/>
  <c r="CY126" i="21"/>
  <c r="CY248" i="21"/>
  <c r="CY45" i="21"/>
  <c r="CY252" i="21"/>
  <c r="CY59" i="21"/>
  <c r="CY228" i="21"/>
  <c r="CY243" i="21"/>
  <c r="CY299" i="21"/>
  <c r="CY78" i="21"/>
  <c r="CY310" i="21"/>
  <c r="CY60" i="21"/>
  <c r="CY97" i="21"/>
  <c r="NN11" i="21"/>
  <c r="NN271" i="21"/>
  <c r="NN143" i="21"/>
  <c r="NN265" i="21"/>
  <c r="NN223" i="21"/>
  <c r="NN21" i="21"/>
  <c r="NN83" i="21"/>
  <c r="NN87" i="21"/>
  <c r="NN278" i="21"/>
  <c r="NN298" i="21"/>
  <c r="NN203" i="21"/>
  <c r="NN218" i="21"/>
  <c r="NN306" i="21"/>
  <c r="NN287" i="21"/>
  <c r="NN64" i="21"/>
  <c r="NN123" i="21"/>
  <c r="NN94" i="21"/>
  <c r="NN262" i="21"/>
  <c r="NN32" i="21"/>
  <c r="NN51" i="21"/>
  <c r="NN15" i="21"/>
  <c r="NN303" i="21"/>
  <c r="NN93" i="21"/>
  <c r="NN256" i="21"/>
  <c r="NN182" i="21"/>
  <c r="NN152" i="21"/>
  <c r="NN48" i="21"/>
  <c r="NN106" i="21"/>
  <c r="NN222" i="21"/>
  <c r="NN28" i="21"/>
  <c r="NN71" i="21"/>
  <c r="NN199" i="21"/>
  <c r="NN145" i="21"/>
  <c r="NN13" i="21"/>
  <c r="NN138" i="21"/>
  <c r="NN282" i="21"/>
  <c r="NN164" i="21"/>
  <c r="NN99" i="21"/>
  <c r="CM45" i="21"/>
  <c r="CM118" i="21"/>
  <c r="CM173" i="21"/>
  <c r="CM238" i="21"/>
  <c r="CM51" i="21"/>
  <c r="CM265" i="21"/>
  <c r="CM60" i="21"/>
  <c r="CM250" i="21"/>
  <c r="CM139" i="21"/>
  <c r="CM303" i="21"/>
  <c r="CM155" i="21"/>
  <c r="CM256" i="21"/>
  <c r="CM24" i="21"/>
  <c r="CM267" i="21"/>
  <c r="CM304" i="21"/>
  <c r="CM97" i="21"/>
  <c r="CM196" i="21"/>
  <c r="CM277" i="21"/>
  <c r="CM278" i="21"/>
  <c r="CM34" i="21"/>
  <c r="CM245" i="21"/>
  <c r="CM136" i="21"/>
  <c r="CM233" i="21"/>
  <c r="CM275" i="21"/>
  <c r="HO253" i="21"/>
  <c r="HO125" i="21"/>
  <c r="HO12" i="21"/>
  <c r="HO50" i="21"/>
  <c r="HO289" i="21"/>
  <c r="HO265" i="21"/>
  <c r="HO190" i="21"/>
  <c r="HO46" i="21"/>
  <c r="HO30" i="21"/>
  <c r="HO254" i="21"/>
  <c r="HO294" i="21"/>
  <c r="HO272" i="21"/>
  <c r="HO222" i="21"/>
  <c r="HO71" i="21"/>
  <c r="HO236" i="21"/>
  <c r="HO303" i="21"/>
  <c r="HO78" i="21"/>
  <c r="HO199" i="21"/>
  <c r="HO11" i="21"/>
  <c r="HO135" i="21"/>
  <c r="HO185" i="21"/>
  <c r="HO231" i="21"/>
  <c r="HO316" i="21"/>
  <c r="HO117" i="21"/>
  <c r="HO284" i="21"/>
  <c r="HO282" i="21"/>
  <c r="HO212" i="21"/>
  <c r="HO56" i="21"/>
  <c r="HO139" i="21"/>
  <c r="HO99" i="21"/>
  <c r="HO28" i="21"/>
  <c r="HO67" i="21"/>
  <c r="HO311" i="21"/>
  <c r="HO37" i="21"/>
  <c r="HO122" i="21"/>
  <c r="HO80" i="21"/>
  <c r="HO58" i="21"/>
  <c r="HO52" i="21"/>
  <c r="HO276" i="21"/>
  <c r="NB170" i="21"/>
  <c r="NB189" i="21"/>
  <c r="NB293" i="21"/>
  <c r="NB129" i="21"/>
  <c r="NB109" i="21"/>
  <c r="NB292" i="21"/>
  <c r="NB231" i="21"/>
  <c r="NB190" i="21"/>
  <c r="NB106" i="21"/>
  <c r="NB40" i="21"/>
  <c r="NB266" i="21"/>
  <c r="NB301" i="21"/>
  <c r="NB69" i="21"/>
  <c r="NB297" i="21"/>
  <c r="NB126" i="21"/>
  <c r="NB181" i="21"/>
  <c r="NB226" i="21"/>
  <c r="NB311" i="21"/>
  <c r="NB51" i="21"/>
  <c r="NB32" i="21"/>
  <c r="NB107" i="21"/>
  <c r="NB104" i="21"/>
  <c r="NB229" i="21"/>
  <c r="NB158" i="21"/>
  <c r="NB24" i="21"/>
  <c r="NB194" i="21"/>
  <c r="NB182" i="21"/>
  <c r="NB230" i="21"/>
  <c r="NB294" i="21"/>
  <c r="NB284" i="21"/>
  <c r="NB122" i="21"/>
  <c r="NB71" i="21"/>
  <c r="NB232" i="21"/>
  <c r="NB204" i="21"/>
  <c r="NB99" i="21"/>
  <c r="NB157" i="21"/>
  <c r="NB159" i="21"/>
  <c r="NB43" i="21"/>
  <c r="KU312" i="21"/>
  <c r="KU110" i="21"/>
  <c r="KU209" i="21"/>
  <c r="KU37" i="21"/>
  <c r="KU245" i="21"/>
  <c r="KU253" i="21"/>
  <c r="KU315" i="21"/>
  <c r="KU129" i="21"/>
  <c r="KU282" i="21"/>
  <c r="KU284" i="21"/>
  <c r="KU195" i="21"/>
  <c r="KU56" i="21"/>
  <c r="KU157" i="21"/>
  <c r="KU317" i="21"/>
  <c r="KU170" i="21"/>
  <c r="KU163" i="21"/>
  <c r="KU226" i="21"/>
  <c r="KU28" i="21"/>
  <c r="KU6" i="21"/>
  <c r="KU213" i="21"/>
  <c r="KU259" i="21"/>
  <c r="KU41" i="21"/>
  <c r="KU88" i="21"/>
  <c r="KU257" i="21"/>
  <c r="KU193" i="21"/>
  <c r="KU252" i="21"/>
  <c r="KU189" i="21"/>
  <c r="KU218" i="21"/>
  <c r="KU141" i="21"/>
  <c r="KU58" i="21"/>
  <c r="KU274" i="21"/>
  <c r="KU287" i="21"/>
  <c r="KU158" i="21"/>
  <c r="KU247" i="21"/>
  <c r="KU151" i="21"/>
  <c r="KU150" i="21"/>
  <c r="KU220" i="21"/>
  <c r="KU106" i="21"/>
  <c r="KU139" i="21"/>
  <c r="DW25" i="21"/>
  <c r="DW42" i="21"/>
  <c r="DW73" i="21"/>
  <c r="DW180" i="21"/>
  <c r="DW50" i="21"/>
  <c r="DW167" i="21"/>
  <c r="DW89" i="21"/>
  <c r="DW278" i="21"/>
  <c r="DW67" i="21"/>
  <c r="DW239" i="21"/>
  <c r="DW54" i="21"/>
  <c r="DW28" i="21"/>
  <c r="DW290" i="21"/>
  <c r="DW299" i="21"/>
  <c r="DW209" i="21"/>
  <c r="DW316" i="21"/>
  <c r="DW155" i="21"/>
  <c r="DW115" i="21"/>
  <c r="DW266" i="21"/>
  <c r="DW99" i="21"/>
  <c r="DW245" i="21"/>
  <c r="DW111" i="21"/>
  <c r="DW71" i="21"/>
  <c r="DW7" i="21"/>
  <c r="DW20" i="21"/>
  <c r="DW198" i="21"/>
  <c r="DW163" i="21"/>
  <c r="DW123" i="21"/>
  <c r="DW238" i="21"/>
  <c r="DW55" i="21"/>
  <c r="DW268" i="21"/>
  <c r="DW129" i="21"/>
  <c r="DW211" i="21"/>
  <c r="DW289" i="21"/>
  <c r="DW150" i="21"/>
  <c r="DW227" i="21"/>
  <c r="DW52" i="21"/>
  <c r="DW234" i="21"/>
  <c r="CA100" i="21"/>
  <c r="BO100" i="21"/>
  <c r="BO6" i="21"/>
  <c r="CA6" i="21"/>
  <c r="BO297" i="21"/>
  <c r="CA297" i="21"/>
  <c r="CA203" i="21"/>
  <c r="BO203" i="21"/>
  <c r="BO317" i="21"/>
  <c r="CA317" i="21"/>
  <c r="BO128" i="21"/>
  <c r="CA128" i="21"/>
  <c r="BO58" i="21"/>
  <c r="CA58" i="21"/>
  <c r="BO316" i="21"/>
  <c r="CA316" i="21"/>
  <c r="BO57" i="21"/>
  <c r="CA57" i="21"/>
  <c r="CA300" i="21"/>
  <c r="BO300" i="21"/>
  <c r="BO64" i="21"/>
  <c r="CA64" i="21"/>
  <c r="CA186" i="21"/>
  <c r="BO186" i="21"/>
  <c r="CA86" i="21"/>
  <c r="BO86" i="21"/>
  <c r="BO167" i="21"/>
  <c r="CA167" i="21"/>
  <c r="CA211" i="21"/>
  <c r="BO211" i="21"/>
  <c r="CA281" i="21"/>
  <c r="BO281" i="21"/>
  <c r="BO140" i="21"/>
  <c r="CA140" i="21"/>
  <c r="CA19" i="21"/>
  <c r="BO19" i="21"/>
  <c r="CA29" i="21"/>
  <c r="BO29" i="21"/>
  <c r="BO276" i="21"/>
  <c r="CA276" i="21"/>
  <c r="BO291" i="21"/>
  <c r="CA291" i="21"/>
  <c r="CA280" i="21"/>
  <c r="BO280" i="21"/>
  <c r="CA299" i="21"/>
  <c r="BO299" i="21"/>
  <c r="BO94" i="21"/>
  <c r="CA94" i="21"/>
  <c r="CA142" i="21"/>
  <c r="BO142" i="21"/>
  <c r="BO152" i="21"/>
  <c r="CA152" i="21"/>
  <c r="CA126" i="21"/>
  <c r="BO126" i="21"/>
  <c r="BO111" i="21"/>
  <c r="CA111" i="21"/>
  <c r="BO174" i="21"/>
  <c r="CA174" i="21"/>
  <c r="BO202" i="21"/>
  <c r="CA202" i="21"/>
  <c r="BO135" i="21"/>
  <c r="CA135" i="21"/>
  <c r="BO198" i="21"/>
  <c r="CA198" i="21"/>
  <c r="CA170" i="21"/>
  <c r="BO170" i="21"/>
  <c r="CA207" i="21"/>
  <c r="BO207" i="21"/>
  <c r="BO123" i="21"/>
  <c r="CA123" i="21"/>
  <c r="CA238" i="21"/>
  <c r="BO238" i="21"/>
  <c r="BO129" i="21"/>
  <c r="CA129" i="21"/>
  <c r="BO221" i="21"/>
  <c r="CA221" i="21"/>
  <c r="BO229" i="21"/>
  <c r="CA229" i="21"/>
  <c r="CM115" i="21"/>
  <c r="CM56" i="21"/>
  <c r="CM158" i="21"/>
  <c r="CM203" i="21"/>
  <c r="CM172" i="21"/>
  <c r="CM12" i="21"/>
  <c r="ME253" i="21"/>
  <c r="ME47" i="21"/>
  <c r="ME174" i="21"/>
  <c r="ME258" i="21"/>
  <c r="ME12" i="21"/>
  <c r="ME233" i="21"/>
  <c r="ME148" i="21"/>
  <c r="ME21" i="21"/>
  <c r="ME208" i="21"/>
  <c r="ME263" i="21"/>
  <c r="ME119" i="21"/>
  <c r="ME53" i="21"/>
  <c r="ME109" i="21"/>
  <c r="ME82" i="21"/>
  <c r="ME72" i="21"/>
  <c r="ME130" i="21"/>
  <c r="ME218" i="21"/>
  <c r="ME37" i="21"/>
  <c r="ME85" i="21"/>
  <c r="ME215" i="21"/>
  <c r="ME101" i="21"/>
  <c r="ME56" i="21"/>
  <c r="ME141" i="21"/>
  <c r="ME188" i="21"/>
  <c r="ME92" i="21"/>
  <c r="ME197" i="21"/>
  <c r="ME93" i="21"/>
  <c r="ME64" i="21"/>
  <c r="ME252" i="21"/>
  <c r="ME30" i="21"/>
  <c r="ME244" i="21"/>
  <c r="ME282" i="21"/>
  <c r="ME235" i="21"/>
  <c r="ME296" i="21"/>
  <c r="ME70" i="21"/>
  <c r="ME111" i="21"/>
  <c r="JW299" i="21"/>
  <c r="EU54" i="21"/>
  <c r="EU244" i="21"/>
  <c r="EU297" i="21"/>
  <c r="EU215" i="21"/>
  <c r="EU235" i="21"/>
  <c r="EU147" i="21"/>
  <c r="EU102" i="21"/>
  <c r="EI162" i="21"/>
  <c r="EI174" i="21"/>
  <c r="EI91" i="21"/>
  <c r="EI51" i="21"/>
  <c r="EI309" i="21"/>
  <c r="EI81" i="21"/>
  <c r="EI67" i="21"/>
  <c r="EI100" i="21"/>
  <c r="EI261" i="21"/>
  <c r="EI302" i="21"/>
  <c r="EI228" i="21"/>
  <c r="EI307" i="21"/>
  <c r="CY180" i="21"/>
  <c r="CY10" i="21"/>
  <c r="CY298" i="21"/>
  <c r="CY312" i="21"/>
  <c r="CY96" i="21"/>
  <c r="CY112" i="21"/>
  <c r="CY315" i="21"/>
  <c r="CY285" i="21"/>
  <c r="CY174" i="21"/>
  <c r="CY295" i="21"/>
  <c r="NN63" i="21"/>
  <c r="NN308" i="21"/>
  <c r="NN209" i="21"/>
  <c r="NN59" i="21"/>
  <c r="NN29" i="21"/>
  <c r="NN65" i="21"/>
  <c r="NN193" i="21"/>
  <c r="NN289" i="21"/>
  <c r="NN259" i="21"/>
  <c r="NN36" i="21"/>
  <c r="NN231" i="21"/>
  <c r="CM55" i="21"/>
  <c r="CM93" i="21"/>
  <c r="CM79" i="21"/>
  <c r="CM255" i="21"/>
  <c r="CM85" i="21"/>
  <c r="CM138" i="21"/>
  <c r="CM301" i="21"/>
  <c r="CM120" i="21"/>
  <c r="CM170" i="21"/>
  <c r="CM137" i="21"/>
  <c r="CM99" i="21"/>
  <c r="CM201" i="21"/>
  <c r="CM240" i="21"/>
  <c r="CM132" i="21"/>
  <c r="CM246" i="21"/>
  <c r="CM117" i="21"/>
  <c r="HO221" i="21"/>
  <c r="HO240" i="21"/>
  <c r="HO312" i="21"/>
  <c r="HO182" i="21"/>
  <c r="HO306" i="21"/>
  <c r="HO270" i="21"/>
  <c r="HO86" i="21"/>
  <c r="HO84" i="21"/>
  <c r="HO26" i="21"/>
  <c r="HO141" i="21"/>
  <c r="HO13" i="21"/>
  <c r="HO164" i="21"/>
  <c r="HO140" i="21"/>
  <c r="HO63" i="21"/>
  <c r="HO92" i="21"/>
  <c r="HO177" i="21"/>
  <c r="HO264" i="21"/>
  <c r="HO77" i="21"/>
  <c r="HO207" i="21"/>
  <c r="HO96" i="21"/>
  <c r="HO100" i="21"/>
  <c r="HO159" i="21"/>
  <c r="HO153" i="21"/>
  <c r="HO242" i="21"/>
  <c r="HO277" i="21"/>
  <c r="HO105" i="21"/>
  <c r="HO54" i="21"/>
  <c r="HO305" i="21"/>
  <c r="HO55" i="21"/>
  <c r="HO251" i="21"/>
  <c r="NB11" i="21"/>
  <c r="NB167" i="21"/>
  <c r="NB213" i="21"/>
  <c r="NB272" i="21"/>
  <c r="NB290" i="21"/>
  <c r="NB274" i="21"/>
  <c r="NB113" i="21"/>
  <c r="NB308" i="21"/>
  <c r="NB171" i="21"/>
  <c r="NB317" i="21"/>
  <c r="NB48" i="21"/>
  <c r="NB316" i="21"/>
  <c r="NB201" i="21"/>
  <c r="NB247" i="21"/>
  <c r="NB217" i="21"/>
  <c r="NB307" i="21"/>
  <c r="NB19" i="21"/>
  <c r="NB64" i="21"/>
  <c r="NB116" i="21"/>
  <c r="NB304" i="21"/>
  <c r="NB127" i="21"/>
  <c r="KU97" i="21"/>
  <c r="KU74" i="21"/>
  <c r="KU21" i="21"/>
  <c r="KU291" i="21"/>
  <c r="KU161" i="21"/>
  <c r="KU240" i="21"/>
  <c r="KU57" i="21"/>
  <c r="KU260" i="21"/>
  <c r="KU159" i="21"/>
  <c r="KU235" i="21"/>
  <c r="KU12" i="21"/>
  <c r="KU294" i="21"/>
  <c r="KU254" i="21"/>
  <c r="KU229" i="21"/>
  <c r="KU128" i="21"/>
  <c r="KU267" i="21"/>
  <c r="KU145" i="21"/>
  <c r="KU225" i="21"/>
  <c r="KU301" i="21"/>
  <c r="KU84" i="21"/>
  <c r="KU132" i="21"/>
  <c r="KU8" i="21"/>
  <c r="KU135" i="21"/>
  <c r="KU144" i="21"/>
  <c r="KU85" i="21"/>
  <c r="KU249" i="21"/>
  <c r="KU298" i="21"/>
  <c r="KU194" i="21"/>
  <c r="KU203" i="21"/>
  <c r="KU197" i="21"/>
  <c r="KU111" i="21"/>
  <c r="KU185" i="21"/>
  <c r="KU239" i="21"/>
  <c r="KU63" i="21"/>
  <c r="KU286" i="21"/>
  <c r="KU264" i="21"/>
  <c r="KU196" i="21"/>
  <c r="KU288" i="21"/>
  <c r="KU155" i="21"/>
  <c r="DW182" i="21"/>
  <c r="DW168" i="21"/>
  <c r="DW90" i="21"/>
  <c r="DW57" i="21"/>
  <c r="DW142" i="21"/>
  <c r="DW158" i="21"/>
  <c r="DW6" i="21"/>
  <c r="DW267" i="21"/>
  <c r="DW63" i="21"/>
  <c r="DW173" i="21"/>
  <c r="DW60" i="21"/>
  <c r="DW281" i="21"/>
  <c r="DW188" i="21"/>
  <c r="DW145" i="21"/>
  <c r="DW249" i="21"/>
  <c r="DW254" i="21"/>
  <c r="DW253" i="21"/>
  <c r="DW138" i="21"/>
  <c r="DW125" i="21"/>
  <c r="DW147" i="21"/>
  <c r="DW286" i="21"/>
  <c r="DW203" i="21"/>
  <c r="DW260" i="21"/>
  <c r="DW214" i="21"/>
  <c r="DW221" i="21"/>
  <c r="DW228" i="21"/>
  <c r="DW270" i="21"/>
  <c r="DW107" i="21"/>
  <c r="DW222" i="21"/>
  <c r="DW154" i="21"/>
  <c r="DW250" i="21"/>
  <c r="DW217" i="21"/>
  <c r="DW306" i="21"/>
  <c r="DW175" i="21"/>
  <c r="DW191" i="21"/>
  <c r="DW247" i="21"/>
  <c r="DW284" i="21"/>
  <c r="DW161" i="21"/>
  <c r="DW190" i="21"/>
  <c r="CA20" i="21"/>
  <c r="BO20" i="21"/>
  <c r="BO24" i="21"/>
  <c r="CA24" i="21"/>
  <c r="BO139" i="21"/>
  <c r="CA139" i="21"/>
  <c r="BO256" i="21"/>
  <c r="CA256" i="21"/>
  <c r="BO223" i="21"/>
  <c r="CA223" i="21"/>
  <c r="CA55" i="21"/>
  <c r="BO55" i="21"/>
  <c r="BO13" i="21"/>
  <c r="CA13" i="21"/>
  <c r="BO25" i="21"/>
  <c r="CA25" i="21"/>
  <c r="BO258" i="21"/>
  <c r="CA258" i="21"/>
  <c r="CA28" i="21"/>
  <c r="BO28" i="21"/>
  <c r="CA68" i="21"/>
  <c r="BO68" i="21"/>
  <c r="BO315" i="21"/>
  <c r="CA315" i="21"/>
  <c r="CA148" i="21"/>
  <c r="BO148" i="21"/>
  <c r="CA309" i="21"/>
  <c r="BO309" i="21"/>
  <c r="BO227" i="21"/>
  <c r="CA227" i="21"/>
  <c r="CA234" i="21"/>
  <c r="BO234" i="21"/>
  <c r="BO259" i="21"/>
  <c r="CA259" i="21"/>
  <c r="CA266" i="21"/>
  <c r="BO266" i="21"/>
  <c r="CA7" i="21"/>
  <c r="BO7" i="21"/>
  <c r="CA158" i="21"/>
  <c r="BO158" i="21"/>
  <c r="BO208" i="21"/>
  <c r="CA208" i="21"/>
  <c r="BO161" i="21"/>
  <c r="CA161" i="21"/>
  <c r="CA106" i="21"/>
  <c r="BO106" i="21"/>
  <c r="BO82" i="21"/>
  <c r="CA82" i="21"/>
  <c r="CA224" i="21"/>
  <c r="BO224" i="21"/>
  <c r="CA212" i="21"/>
  <c r="BO212" i="21"/>
  <c r="BO33" i="21"/>
  <c r="CA33" i="21"/>
  <c r="CA30" i="21"/>
  <c r="BO30" i="21"/>
  <c r="BO98" i="21"/>
  <c r="CA98" i="21"/>
  <c r="BO138" i="21"/>
  <c r="CA138" i="21"/>
  <c r="BO38" i="21"/>
  <c r="CA38" i="21"/>
  <c r="CA285" i="21"/>
  <c r="BO285" i="21"/>
  <c r="CA90" i="21"/>
  <c r="BO90" i="21"/>
  <c r="CA146" i="21"/>
  <c r="BO146" i="21"/>
  <c r="CA46" i="21"/>
  <c r="BO46" i="21"/>
  <c r="CA133" i="21"/>
  <c r="BO133" i="21"/>
  <c r="BO253" i="21"/>
  <c r="CA253" i="21"/>
  <c r="BO304" i="21"/>
  <c r="CA304" i="21"/>
  <c r="CA56" i="21"/>
  <c r="BO56" i="21"/>
  <c r="CM105" i="21"/>
  <c r="CM26" i="21"/>
  <c r="ME205" i="21"/>
  <c r="ME222" i="21"/>
  <c r="ME203" i="21"/>
  <c r="ME81" i="21"/>
  <c r="ME204" i="21"/>
  <c r="ME79" i="21"/>
  <c r="ME134" i="21"/>
  <c r="ME306" i="21"/>
  <c r="ME83" i="21"/>
  <c r="ME99" i="21"/>
  <c r="ME107" i="21"/>
  <c r="ME295" i="21"/>
  <c r="ME285" i="21"/>
  <c r="ME299" i="21"/>
  <c r="ME36" i="21"/>
  <c r="ME34" i="21"/>
  <c r="ME24" i="21"/>
  <c r="ME187" i="21"/>
  <c r="ME265" i="21"/>
  <c r="ME103" i="21"/>
  <c r="ME304" i="21"/>
  <c r="ME310" i="21"/>
  <c r="ME39" i="21"/>
  <c r="ME178" i="21"/>
  <c r="ME28" i="21"/>
  <c r="ME182" i="21"/>
  <c r="ME274" i="21"/>
  <c r="ME166" i="21"/>
  <c r="ME312" i="21"/>
  <c r="ME164" i="21"/>
  <c r="ME212" i="21"/>
  <c r="ME219" i="21"/>
  <c r="ME163" i="21"/>
  <c r="ME175" i="21"/>
  <c r="ME287" i="21"/>
  <c r="ME67" i="21"/>
  <c r="IY106" i="21"/>
  <c r="LS23" i="21"/>
  <c r="IY127" i="21"/>
  <c r="OX62" i="21"/>
  <c r="EU269" i="21"/>
  <c r="EU161" i="21"/>
  <c r="EU275" i="21"/>
  <c r="EU195" i="21"/>
  <c r="EU66" i="21"/>
  <c r="EU266" i="21"/>
  <c r="EU39" i="21"/>
  <c r="EU78" i="21"/>
  <c r="EI13" i="21"/>
  <c r="EI153" i="21"/>
  <c r="EI54" i="21"/>
  <c r="EI313" i="21"/>
  <c r="EI108" i="21"/>
  <c r="EI29" i="21"/>
  <c r="EI291" i="21"/>
  <c r="EI161" i="21"/>
  <c r="EI87" i="21"/>
  <c r="EI117" i="21"/>
  <c r="EI83" i="21"/>
  <c r="EI31" i="21"/>
  <c r="EI18" i="21"/>
  <c r="EI229" i="21"/>
  <c r="EI310" i="21"/>
  <c r="EI193" i="21"/>
  <c r="EI245" i="21"/>
  <c r="EI85" i="21"/>
  <c r="EI115" i="21"/>
  <c r="GQ78" i="21"/>
  <c r="GQ280" i="21"/>
  <c r="EI284" i="21"/>
  <c r="EI246" i="21"/>
  <c r="EI317" i="21"/>
  <c r="CY263" i="21"/>
  <c r="CY49" i="21"/>
  <c r="CY301" i="21"/>
  <c r="CY286" i="21"/>
  <c r="CY61" i="21"/>
  <c r="CY300" i="21"/>
  <c r="CY128" i="21"/>
  <c r="CY185" i="21"/>
  <c r="CY314" i="21"/>
  <c r="CY173" i="21"/>
  <c r="CY149" i="21"/>
  <c r="CY58" i="21"/>
  <c r="NN109" i="21"/>
  <c r="NN27" i="21"/>
  <c r="NN174" i="21"/>
  <c r="NN85" i="21"/>
  <c r="NN127" i="21"/>
  <c r="NN120" i="21"/>
  <c r="NN136" i="21"/>
  <c r="NN167" i="21"/>
  <c r="NN264" i="21"/>
  <c r="NN180" i="21"/>
  <c r="NN283" i="21"/>
  <c r="NN204" i="21"/>
  <c r="NN18" i="21"/>
  <c r="NN42" i="21"/>
  <c r="NN22" i="21"/>
  <c r="NN111" i="21"/>
  <c r="NN156" i="21"/>
  <c r="CM298" i="21"/>
  <c r="CM9" i="21"/>
  <c r="CM296" i="21"/>
  <c r="CM306" i="21"/>
  <c r="CM194" i="21"/>
  <c r="CM160" i="21"/>
  <c r="CM21" i="21"/>
  <c r="CM143" i="21"/>
  <c r="CM206" i="21"/>
  <c r="CM268" i="21"/>
  <c r="CM213" i="21"/>
  <c r="CM293" i="21"/>
  <c r="CM114" i="21"/>
  <c r="CM218" i="21"/>
  <c r="CM272" i="21"/>
  <c r="CM215" i="21"/>
  <c r="CM211" i="21"/>
  <c r="HO91" i="21"/>
  <c r="HO57" i="21"/>
  <c r="HO176" i="21"/>
  <c r="HO90" i="21"/>
  <c r="HO165" i="21"/>
  <c r="HO209" i="21"/>
  <c r="HO300" i="21"/>
  <c r="HO245" i="21"/>
  <c r="HO127" i="21"/>
  <c r="HO18" i="21"/>
  <c r="HO17" i="21"/>
  <c r="HO220" i="21"/>
  <c r="HO196" i="21"/>
  <c r="HO163" i="21"/>
  <c r="HO154" i="21"/>
  <c r="HO35" i="21"/>
  <c r="HO193" i="21"/>
  <c r="HO241" i="21"/>
  <c r="HO285" i="21"/>
  <c r="HO287" i="21"/>
  <c r="HO75" i="21"/>
  <c r="HO187" i="21"/>
  <c r="HO291" i="21"/>
  <c r="HO313" i="21"/>
  <c r="HO145" i="21"/>
  <c r="HO255" i="21"/>
  <c r="HO21" i="21"/>
  <c r="HO101" i="21"/>
  <c r="HO181" i="21"/>
  <c r="HO25" i="21"/>
  <c r="HO168" i="21"/>
  <c r="NB270" i="21"/>
  <c r="NB118" i="21"/>
  <c r="NB153" i="21"/>
  <c r="NB257" i="21"/>
  <c r="NB38" i="21"/>
  <c r="NB50" i="21"/>
  <c r="NB280" i="21"/>
  <c r="NB150" i="21"/>
  <c r="NB14" i="21"/>
  <c r="NB206" i="21"/>
  <c r="NB162" i="21"/>
  <c r="NB128" i="21"/>
  <c r="NB302" i="21"/>
  <c r="NB264" i="21"/>
  <c r="NB312" i="21"/>
  <c r="NB315" i="21"/>
  <c r="NB211" i="21"/>
  <c r="NB173" i="21"/>
  <c r="NB163" i="21"/>
  <c r="NB74" i="21"/>
  <c r="NB160" i="21"/>
  <c r="NB299" i="21"/>
  <c r="NB35" i="21"/>
  <c r="NB26" i="21"/>
  <c r="KU271" i="21"/>
  <c r="KU143" i="21"/>
  <c r="KU314" i="21"/>
  <c r="KU94" i="21"/>
  <c r="KU26" i="21"/>
  <c r="KU201" i="21"/>
  <c r="KU266" i="21"/>
  <c r="KU48" i="21"/>
  <c r="KU148" i="21"/>
  <c r="KU64" i="21"/>
  <c r="KU265" i="21"/>
  <c r="KU75" i="21"/>
  <c r="KU171" i="21"/>
  <c r="KU179" i="21"/>
  <c r="KU304" i="21"/>
  <c r="KU153" i="21"/>
  <c r="KU278" i="21"/>
  <c r="KU137" i="21"/>
  <c r="KU177" i="21"/>
  <c r="KU10" i="21"/>
  <c r="KU162" i="21"/>
  <c r="KU165" i="21"/>
  <c r="KU276" i="21"/>
  <c r="KU296" i="21"/>
  <c r="KU136" i="21"/>
  <c r="KU120" i="21"/>
  <c r="KU221" i="21"/>
  <c r="KU93" i="21"/>
  <c r="KU167" i="21"/>
  <c r="KU178" i="21"/>
  <c r="KU140" i="21"/>
  <c r="KU308" i="21"/>
  <c r="KU251" i="21"/>
  <c r="KU116" i="21"/>
  <c r="KU184" i="21"/>
  <c r="KU115" i="21"/>
  <c r="KU109" i="21"/>
  <c r="KU186" i="21"/>
  <c r="KU99" i="21"/>
  <c r="DW46" i="21"/>
  <c r="DW220" i="21"/>
  <c r="DW261" i="21"/>
  <c r="DW237" i="21"/>
  <c r="DW35" i="21"/>
  <c r="DW62" i="21"/>
  <c r="DW128" i="21"/>
  <c r="DW29" i="21"/>
  <c r="DW151" i="21"/>
  <c r="DW24" i="21"/>
  <c r="DW199" i="21"/>
  <c r="DW56" i="21"/>
  <c r="DW170" i="21"/>
  <c r="DW27" i="21"/>
  <c r="DW288" i="21"/>
  <c r="DW219" i="21"/>
  <c r="DW307" i="21"/>
  <c r="DW187" i="21"/>
  <c r="DW121" i="21"/>
  <c r="DW157" i="21"/>
  <c r="DW210" i="21"/>
  <c r="DW226" i="21"/>
  <c r="DW16" i="21"/>
  <c r="DW264" i="21"/>
  <c r="DW105" i="21"/>
  <c r="DW303" i="21"/>
  <c r="DW230" i="21"/>
  <c r="DW164" i="21"/>
  <c r="DW257" i="21"/>
  <c r="DW162" i="21"/>
  <c r="DW181" i="21"/>
  <c r="DW23" i="21"/>
  <c r="DW84" i="21"/>
  <c r="DW305" i="21"/>
  <c r="DW243" i="21"/>
  <c r="DW204" i="21"/>
  <c r="DW97" i="21"/>
  <c r="DW252" i="21"/>
  <c r="BO257" i="21"/>
  <c r="CA257" i="21"/>
  <c r="BO23" i="21"/>
  <c r="CA23" i="21"/>
  <c r="BO93" i="21"/>
  <c r="CA93" i="21"/>
  <c r="CA255" i="21"/>
  <c r="BO255" i="21"/>
  <c r="CA313" i="21"/>
  <c r="BO313" i="21"/>
  <c r="CA87" i="21"/>
  <c r="BO87" i="21"/>
  <c r="BO131" i="21"/>
  <c r="CA131" i="21"/>
  <c r="BO63" i="21"/>
  <c r="CA63" i="21"/>
  <c r="CA272" i="21"/>
  <c r="BO272" i="21"/>
  <c r="CA26" i="21"/>
  <c r="BO26" i="21"/>
  <c r="CA92" i="21"/>
  <c r="BO92" i="21"/>
  <c r="BO124" i="21"/>
  <c r="CA124" i="21"/>
  <c r="BO190" i="21"/>
  <c r="CA190" i="21"/>
  <c r="CA164" i="21"/>
  <c r="BO164" i="21"/>
  <c r="BO119" i="21"/>
  <c r="CA119" i="21"/>
  <c r="BO187" i="21"/>
  <c r="CA187" i="21"/>
  <c r="CA193" i="21"/>
  <c r="BO193" i="21"/>
  <c r="CA105" i="21"/>
  <c r="BO105" i="21"/>
  <c r="CA246" i="21"/>
  <c r="BO246" i="21"/>
  <c r="BO217" i="21"/>
  <c r="CA217" i="21"/>
  <c r="BO273" i="21"/>
  <c r="CA273" i="21"/>
  <c r="BO136" i="21"/>
  <c r="CA136" i="21"/>
  <c r="CA278" i="21"/>
  <c r="BO278" i="21"/>
  <c r="CA279" i="21"/>
  <c r="BO279" i="21"/>
  <c r="CA254" i="21"/>
  <c r="BO254" i="21"/>
  <c r="CA248" i="21"/>
  <c r="BO248" i="21"/>
  <c r="BO42" i="21"/>
  <c r="CA42" i="21"/>
  <c r="BO43" i="21"/>
  <c r="CA43" i="21"/>
  <c r="BO196" i="21"/>
  <c r="CA196" i="21"/>
  <c r="BO183" i="21"/>
  <c r="CA183" i="21"/>
  <c r="CA102" i="21"/>
  <c r="BO102" i="21"/>
  <c r="BO117" i="21"/>
  <c r="CA117" i="21"/>
  <c r="CA213" i="21"/>
  <c r="BO213" i="21"/>
  <c r="BO189" i="21"/>
  <c r="CA189" i="21"/>
  <c r="BO110" i="21"/>
  <c r="CA110" i="21"/>
  <c r="BO45" i="21"/>
  <c r="CA45" i="21"/>
  <c r="BO157" i="21"/>
  <c r="CA157" i="21"/>
  <c r="BO233" i="21"/>
  <c r="CA233" i="21"/>
  <c r="CA54" i="21"/>
  <c r="BO54" i="21"/>
  <c r="CM195" i="21"/>
  <c r="CM294" i="21"/>
  <c r="CM230" i="21"/>
  <c r="ME63" i="21"/>
  <c r="ME32" i="21"/>
  <c r="ME48" i="21"/>
  <c r="ME231" i="21"/>
  <c r="ME65" i="21"/>
  <c r="ME273" i="21"/>
  <c r="ME176" i="21"/>
  <c r="ME31" i="21"/>
  <c r="ME286" i="21"/>
  <c r="ME202" i="21"/>
  <c r="ME128" i="21"/>
  <c r="ME9" i="21"/>
  <c r="ME155" i="21"/>
  <c r="ME153" i="21"/>
  <c r="ME300" i="21"/>
  <c r="ME277" i="21"/>
  <c r="ME27" i="21"/>
  <c r="ME33" i="21"/>
  <c r="ME122" i="21"/>
  <c r="ME76" i="21"/>
  <c r="ME96" i="21"/>
  <c r="ME98" i="21"/>
  <c r="ME20" i="21"/>
  <c r="ME49" i="21"/>
  <c r="ME246" i="21"/>
  <c r="ME55" i="21"/>
  <c r="ME226" i="21"/>
  <c r="ME239" i="21"/>
  <c r="ME23" i="21"/>
  <c r="ME169" i="21"/>
  <c r="ME11" i="21"/>
  <c r="ME160" i="21"/>
  <c r="ME302" i="21"/>
  <c r="ME127" i="21"/>
  <c r="ME161" i="21"/>
  <c r="ME236" i="21"/>
  <c r="IY44" i="21"/>
  <c r="LS102" i="21"/>
  <c r="JK278" i="21"/>
  <c r="CY272" i="21"/>
  <c r="CY88" i="21"/>
  <c r="CY218" i="21"/>
  <c r="CY172" i="21"/>
  <c r="CY47" i="21"/>
  <c r="CY304" i="21"/>
  <c r="CY233" i="21"/>
  <c r="CY37" i="21"/>
  <c r="CY212" i="21"/>
  <c r="NN269" i="21"/>
  <c r="NN198" i="21"/>
  <c r="NN146" i="21"/>
  <c r="NN260" i="21"/>
  <c r="NN115" i="21"/>
  <c r="NN177" i="21"/>
  <c r="NN58" i="21"/>
  <c r="NN226" i="21"/>
  <c r="NN292" i="21"/>
  <c r="NN244" i="21"/>
  <c r="NN211" i="21"/>
  <c r="NN197" i="21"/>
  <c r="NN121" i="21"/>
  <c r="NN212" i="21"/>
  <c r="NN72" i="21"/>
  <c r="NN24" i="21"/>
  <c r="NN35" i="21"/>
  <c r="NN302" i="21"/>
  <c r="NN84" i="21"/>
  <c r="NN296" i="21"/>
  <c r="NN101" i="21"/>
  <c r="NN239" i="21"/>
  <c r="CM286" i="21"/>
  <c r="CM259" i="21"/>
  <c r="CM148" i="21"/>
  <c r="CM285" i="21"/>
  <c r="CM282" i="21"/>
  <c r="CM74" i="21"/>
  <c r="CM78" i="21"/>
  <c r="CM57" i="21"/>
  <c r="CM58" i="21"/>
  <c r="CM35" i="21"/>
  <c r="CM111" i="21"/>
  <c r="CM229" i="21"/>
  <c r="CM130" i="21"/>
  <c r="CM42" i="21"/>
  <c r="HO76" i="21"/>
  <c r="HO33" i="21"/>
  <c r="HO299" i="21"/>
  <c r="HO48" i="21"/>
  <c r="HO24" i="21"/>
  <c r="HO246" i="21"/>
  <c r="HO95" i="21"/>
  <c r="HO155" i="21"/>
  <c r="HO226" i="21"/>
  <c r="HO102" i="21"/>
  <c r="HO214" i="21"/>
  <c r="HO197" i="21"/>
  <c r="HO278" i="21"/>
  <c r="HO39" i="21"/>
  <c r="HO23" i="21"/>
  <c r="HO308" i="21"/>
  <c r="HO218" i="21"/>
  <c r="HO149" i="21"/>
  <c r="HO309" i="21"/>
  <c r="HO274" i="21"/>
  <c r="HO120" i="21"/>
  <c r="HO118" i="21"/>
  <c r="HO259" i="21"/>
  <c r="HO19" i="21"/>
  <c r="HO256" i="21"/>
  <c r="HO108" i="21"/>
  <c r="HO234" i="21"/>
  <c r="HO142" i="21"/>
  <c r="HO144" i="21"/>
  <c r="HO219" i="21"/>
  <c r="HO175" i="21"/>
  <c r="HO42" i="21"/>
  <c r="HO290" i="21"/>
  <c r="HO103" i="21"/>
  <c r="NB49" i="21"/>
  <c r="NB88" i="21"/>
  <c r="NB172" i="21"/>
  <c r="NB33" i="21"/>
  <c r="NB108" i="21"/>
  <c r="NB180" i="21"/>
  <c r="NB296" i="21"/>
  <c r="NB141" i="21"/>
  <c r="NB309" i="21"/>
  <c r="NB224" i="21"/>
  <c r="NB30" i="21"/>
  <c r="NB130" i="21"/>
  <c r="NB285" i="21"/>
  <c r="NB133" i="21"/>
  <c r="NB124" i="21"/>
  <c r="NB53" i="21"/>
  <c r="NB203" i="21"/>
  <c r="NB61" i="21"/>
  <c r="NB36" i="21"/>
  <c r="NB291" i="21"/>
  <c r="NB263" i="21"/>
  <c r="NB66" i="21"/>
  <c r="KU87" i="21"/>
  <c r="KU306" i="21"/>
  <c r="KU250" i="21"/>
  <c r="KU130" i="21"/>
  <c r="KU11" i="21"/>
  <c r="KU212" i="21"/>
  <c r="KU134" i="21"/>
  <c r="KU272" i="21"/>
  <c r="KU183" i="21"/>
  <c r="KU202" i="21"/>
  <c r="KU172" i="21"/>
  <c r="KU207" i="21"/>
  <c r="KU51" i="21"/>
  <c r="KU96" i="21"/>
  <c r="KU146" i="21"/>
  <c r="KU215" i="21"/>
  <c r="KU118" i="21"/>
  <c r="KU198" i="21"/>
  <c r="KU61" i="21"/>
  <c r="KU292" i="21"/>
  <c r="KU42" i="21"/>
  <c r="KU303" i="21"/>
  <c r="KU142" i="21"/>
  <c r="KU182" i="21"/>
  <c r="KU216" i="21"/>
  <c r="KU121" i="21"/>
  <c r="KU117" i="21"/>
  <c r="KU152" i="21"/>
  <c r="KU49" i="21"/>
  <c r="KU13" i="21"/>
  <c r="KU222" i="21"/>
  <c r="KU46" i="21"/>
  <c r="KU71" i="21"/>
  <c r="KU80" i="21"/>
  <c r="KU295" i="21"/>
  <c r="KU223" i="21"/>
  <c r="KU20" i="21"/>
  <c r="KU70" i="21"/>
  <c r="KU173" i="21"/>
  <c r="DW251" i="21"/>
  <c r="DW9" i="21"/>
  <c r="DW70" i="21"/>
  <c r="DW14" i="21"/>
  <c r="DW31" i="21"/>
  <c r="DW66" i="21"/>
  <c r="DW265" i="21"/>
  <c r="DW26" i="21"/>
  <c r="DW68" i="21"/>
  <c r="DW127" i="21"/>
  <c r="DW186" i="21"/>
  <c r="DW44" i="21"/>
  <c r="DW86" i="21"/>
  <c r="DW59" i="21"/>
  <c r="DW192" i="21"/>
  <c r="DW178" i="21"/>
  <c r="DW95" i="21"/>
  <c r="DW85" i="21"/>
  <c r="DW269" i="21"/>
  <c r="DW82" i="21"/>
  <c r="DW75" i="21"/>
  <c r="DW184" i="21"/>
  <c r="DW58" i="21"/>
  <c r="DW119" i="21"/>
  <c r="DW246" i="21"/>
  <c r="DW240" i="21"/>
  <c r="DW294" i="21"/>
  <c r="DW146" i="21"/>
  <c r="DW118" i="21"/>
  <c r="DW106" i="21"/>
  <c r="DW153" i="21"/>
  <c r="DW298" i="21"/>
  <c r="DW139" i="21"/>
  <c r="DW205" i="21"/>
  <c r="DW169" i="21"/>
  <c r="DW166" i="21"/>
  <c r="DW312" i="21"/>
  <c r="DW140" i="21"/>
  <c r="DW216" i="21"/>
  <c r="BO16" i="21"/>
  <c r="CA16" i="21"/>
  <c r="BO274" i="21"/>
  <c r="CA274" i="21"/>
  <c r="BO192" i="21"/>
  <c r="CA192" i="21"/>
  <c r="BO32" i="21"/>
  <c r="CA32" i="21"/>
  <c r="CA41" i="21"/>
  <c r="BO41" i="21"/>
  <c r="CA49" i="21"/>
  <c r="BO49" i="21"/>
  <c r="CA65" i="21"/>
  <c r="BO65" i="21"/>
  <c r="BO114" i="21"/>
  <c r="CA114" i="21"/>
  <c r="CA34" i="21"/>
  <c r="BO34" i="21"/>
  <c r="BO121" i="21"/>
  <c r="CA121" i="21"/>
  <c r="BO108" i="21"/>
  <c r="CA108" i="21"/>
  <c r="CA250" i="21"/>
  <c r="BO250" i="21"/>
  <c r="BO269" i="21"/>
  <c r="CA269" i="21"/>
  <c r="BO166" i="21"/>
  <c r="CA166" i="21"/>
  <c r="CA78" i="21"/>
  <c r="BO78" i="21"/>
  <c r="BO277" i="21"/>
  <c r="CA277" i="21"/>
  <c r="CA296" i="21"/>
  <c r="BO296" i="21"/>
  <c r="BO132" i="21"/>
  <c r="CA132" i="21"/>
  <c r="BO27" i="21"/>
  <c r="CA27" i="21"/>
  <c r="BO37" i="21"/>
  <c r="CA37" i="21"/>
  <c r="BO182" i="21"/>
  <c r="CA182" i="21"/>
  <c r="BO85" i="21"/>
  <c r="CA85" i="21"/>
  <c r="BO314" i="21"/>
  <c r="CA314" i="21"/>
  <c r="CA214" i="21"/>
  <c r="BO214" i="21"/>
  <c r="CA302" i="21"/>
  <c r="BO302" i="21"/>
  <c r="BO144" i="21"/>
  <c r="CA144" i="21"/>
  <c r="BO99" i="21"/>
  <c r="CA99" i="21"/>
  <c r="CA308" i="21"/>
  <c r="BO308" i="21"/>
  <c r="CA240" i="21"/>
  <c r="BO240" i="21"/>
  <c r="CA287" i="21"/>
  <c r="BO287" i="21"/>
  <c r="BO76" i="21"/>
  <c r="CA76" i="21"/>
  <c r="BO295" i="21"/>
  <c r="CA295" i="21"/>
  <c r="CA245" i="21"/>
  <c r="BO245" i="21"/>
  <c r="CA289" i="21"/>
  <c r="BO289" i="21"/>
  <c r="BO40" i="21"/>
  <c r="CA40" i="21"/>
  <c r="BO179" i="21"/>
  <c r="CA179" i="21"/>
  <c r="BO134" i="21"/>
  <c r="CA134" i="21"/>
  <c r="BO149" i="21"/>
  <c r="CA149" i="21"/>
  <c r="BO118" i="21"/>
  <c r="CA118" i="21"/>
  <c r="CM90" i="21"/>
  <c r="CM237" i="21"/>
  <c r="CM47" i="21"/>
  <c r="CY32" i="21"/>
  <c r="CY152" i="21"/>
  <c r="ME156" i="21"/>
  <c r="ME13" i="21"/>
  <c r="ME238" i="21"/>
  <c r="ME232" i="21"/>
  <c r="ME77" i="21"/>
  <c r="ME136" i="21"/>
  <c r="ME261" i="21"/>
  <c r="ME248" i="21"/>
  <c r="ME80" i="21"/>
  <c r="ME192" i="21"/>
  <c r="ME179" i="21"/>
  <c r="ME50" i="21"/>
  <c r="ME120" i="21"/>
  <c r="ME68" i="21"/>
  <c r="ME213" i="21"/>
  <c r="ME139" i="21"/>
  <c r="ME245" i="21"/>
  <c r="ME74" i="21"/>
  <c r="ME26" i="21"/>
  <c r="ME242" i="21"/>
  <c r="ME10" i="21"/>
  <c r="ME44" i="21"/>
  <c r="ME132" i="21"/>
  <c r="ME249" i="21"/>
  <c r="ME225" i="21"/>
  <c r="ME52" i="21"/>
  <c r="ME311" i="21"/>
  <c r="ME186" i="21"/>
  <c r="ME75" i="21"/>
  <c r="ME25" i="21"/>
  <c r="ME279" i="21"/>
  <c r="ME113" i="21"/>
  <c r="ME307" i="21"/>
  <c r="ME46" i="21"/>
  <c r="ME88" i="21"/>
  <c r="ME210" i="21"/>
  <c r="ME54" i="21"/>
  <c r="ME57" i="21"/>
  <c r="ME180" i="21"/>
  <c r="IA233" i="21"/>
  <c r="IA41" i="21"/>
  <c r="IA126" i="21"/>
  <c r="IA165" i="21"/>
  <c r="IA235" i="21"/>
  <c r="IA37" i="21"/>
  <c r="IA161" i="21"/>
  <c r="IA103" i="21"/>
  <c r="IA246" i="21"/>
  <c r="IA297" i="21"/>
  <c r="EU271" i="21"/>
  <c r="FG234" i="21"/>
  <c r="FG239" i="21"/>
  <c r="FG266" i="21"/>
  <c r="FG39" i="21"/>
  <c r="FG248" i="21"/>
  <c r="FG61" i="21"/>
  <c r="FG162" i="21"/>
  <c r="FG129" i="21"/>
  <c r="FG85" i="21"/>
  <c r="FG309" i="21"/>
  <c r="FG287" i="21"/>
  <c r="FG191" i="21"/>
  <c r="FG114" i="21"/>
  <c r="FG88" i="21"/>
  <c r="FG80" i="21"/>
  <c r="FG14" i="21"/>
  <c r="FG50" i="21"/>
  <c r="FG194" i="21"/>
  <c r="FG233" i="21"/>
  <c r="FG21" i="21"/>
  <c r="FG152" i="21"/>
  <c r="FG228" i="21"/>
  <c r="IY252" i="21"/>
  <c r="IY111" i="21"/>
  <c r="IY216" i="21"/>
  <c r="IY202" i="21"/>
  <c r="IY233" i="21"/>
  <c r="IY173" i="21"/>
  <c r="IY263" i="21"/>
  <c r="IY105" i="21"/>
  <c r="IY230" i="21"/>
  <c r="IY293" i="21"/>
  <c r="IY119" i="21"/>
  <c r="IY209" i="21"/>
  <c r="IY65" i="21"/>
  <c r="IY110" i="21"/>
  <c r="IY164" i="21"/>
  <c r="IY43" i="21"/>
  <c r="IY128" i="21"/>
  <c r="IY290" i="21"/>
  <c r="IY86" i="21"/>
  <c r="IY222" i="21"/>
  <c r="IY129" i="21"/>
  <c r="IY181" i="21"/>
  <c r="IY71" i="21"/>
  <c r="IY143" i="21"/>
  <c r="IY294" i="21"/>
  <c r="IY80" i="21"/>
  <c r="IY69" i="21"/>
  <c r="IY243" i="21"/>
  <c r="IY186" i="21"/>
  <c r="IY48" i="21"/>
  <c r="IY244" i="21"/>
  <c r="JW70" i="21"/>
  <c r="JW312" i="21"/>
  <c r="JW214" i="21"/>
  <c r="JW223" i="21"/>
  <c r="JW317" i="21"/>
  <c r="JW222" i="21"/>
  <c r="JW153" i="21"/>
  <c r="JW202" i="21"/>
  <c r="JW240" i="21"/>
  <c r="JW266" i="21"/>
  <c r="JW216" i="21"/>
  <c r="JW39" i="21"/>
  <c r="JW171" i="21"/>
  <c r="JW111" i="21"/>
  <c r="JW115" i="21"/>
  <c r="JW53" i="21"/>
  <c r="JW94" i="21"/>
  <c r="JW112" i="21"/>
  <c r="JW151" i="21"/>
  <c r="JW52" i="21"/>
  <c r="JW309" i="21"/>
  <c r="JW86" i="21"/>
  <c r="JW178" i="21"/>
  <c r="JW48" i="21"/>
  <c r="JW303" i="21"/>
  <c r="JW11" i="21"/>
  <c r="JW315" i="21"/>
  <c r="JW156" i="21"/>
  <c r="JW137" i="21"/>
  <c r="JW274" i="21"/>
  <c r="JW258" i="21"/>
  <c r="JW83" i="21"/>
  <c r="JW271" i="21"/>
  <c r="JW225" i="21"/>
  <c r="JW200" i="21"/>
  <c r="JW293" i="21"/>
  <c r="JW72" i="21"/>
  <c r="JW193" i="21"/>
  <c r="JW22" i="21"/>
  <c r="OX293" i="21"/>
  <c r="OX295" i="21"/>
  <c r="OX86" i="21"/>
  <c r="OX188" i="21"/>
  <c r="OX41" i="21"/>
  <c r="OX131" i="21"/>
  <c r="OX109" i="21"/>
  <c r="OX164" i="21"/>
  <c r="OX148" i="21"/>
  <c r="OX65" i="21"/>
  <c r="OX231" i="21"/>
  <c r="OX227" i="21"/>
  <c r="OX43" i="21"/>
  <c r="OX285" i="21"/>
  <c r="OX54" i="21"/>
  <c r="OX280" i="21"/>
  <c r="OX67" i="21"/>
  <c r="OX112" i="21"/>
  <c r="OX94" i="21"/>
  <c r="OX119" i="21"/>
  <c r="OX278" i="21"/>
  <c r="OX140" i="21"/>
  <c r="OX102" i="21"/>
  <c r="OX170" i="21"/>
  <c r="OX190" i="21"/>
  <c r="OX25" i="21"/>
  <c r="OX98" i="21"/>
  <c r="OX185" i="21"/>
  <c r="OX19" i="21"/>
  <c r="OX234" i="21"/>
  <c r="OX85" i="21"/>
  <c r="OX289" i="21"/>
  <c r="OX74" i="21"/>
  <c r="OX136" i="21"/>
  <c r="OX33" i="21"/>
  <c r="KI186" i="21"/>
  <c r="KI56" i="21"/>
  <c r="KI265" i="21"/>
  <c r="KI167" i="21"/>
  <c r="KI268" i="21"/>
  <c r="KI200" i="21"/>
  <c r="KI53" i="21"/>
  <c r="KI119" i="21"/>
  <c r="KI15" i="21"/>
  <c r="KI216" i="21"/>
  <c r="KI121" i="21"/>
  <c r="KI100" i="21"/>
  <c r="KI276" i="21"/>
  <c r="KI90" i="21"/>
  <c r="KI89" i="21"/>
  <c r="KI80" i="21"/>
  <c r="KI181" i="21"/>
  <c r="KI47" i="21"/>
  <c r="KI246" i="21"/>
  <c r="KI306" i="21"/>
  <c r="KI52" i="21"/>
  <c r="KI166" i="21"/>
  <c r="KI84" i="21"/>
  <c r="KI6" i="21"/>
  <c r="KI126" i="21"/>
  <c r="KI24" i="21"/>
  <c r="KI12" i="21"/>
  <c r="KI48" i="21"/>
  <c r="KI59" i="21"/>
  <c r="KI62" i="21"/>
  <c r="KI10" i="21"/>
  <c r="KI180" i="21"/>
  <c r="KI114" i="21"/>
  <c r="KI251" i="21"/>
  <c r="EU198" i="21"/>
  <c r="EU160" i="21"/>
  <c r="EU293" i="21"/>
  <c r="EU113" i="21"/>
  <c r="EU279" i="21"/>
  <c r="EU169" i="21"/>
  <c r="EU146" i="21"/>
  <c r="EU34" i="21"/>
  <c r="EU21" i="21"/>
  <c r="EU89" i="21"/>
  <c r="IY166" i="21"/>
  <c r="IY172" i="21"/>
  <c r="JW159" i="21"/>
  <c r="OX113" i="21"/>
  <c r="KI153" i="21"/>
  <c r="KI214" i="21"/>
  <c r="JK120" i="21"/>
  <c r="JK138" i="21"/>
  <c r="LS197" i="21"/>
  <c r="LS257" i="21"/>
  <c r="OL12" i="21"/>
  <c r="FS32" i="21"/>
  <c r="FS89" i="21"/>
  <c r="FS14" i="21"/>
  <c r="FS72" i="21"/>
  <c r="FS173" i="21"/>
  <c r="FS10" i="21"/>
  <c r="MQ241" i="21"/>
  <c r="GE123" i="21"/>
  <c r="IY81" i="21"/>
  <c r="IY30" i="21"/>
  <c r="IY258" i="21"/>
  <c r="IY223" i="21"/>
  <c r="IY195" i="21"/>
  <c r="JW224" i="21"/>
  <c r="JW41" i="21"/>
  <c r="JW242" i="21"/>
  <c r="JW74" i="21"/>
  <c r="OX288" i="21"/>
  <c r="OX48" i="21"/>
  <c r="OX183" i="21"/>
  <c r="KI120" i="21"/>
  <c r="KI61" i="21"/>
  <c r="KI299" i="21"/>
  <c r="KI296" i="21"/>
  <c r="JK21" i="21"/>
  <c r="JK190" i="21"/>
  <c r="JK116" i="21"/>
  <c r="JK164" i="21"/>
  <c r="LS41" i="21"/>
  <c r="LS8" i="21"/>
  <c r="LS34" i="21"/>
  <c r="LS204" i="21"/>
  <c r="OL51" i="21"/>
  <c r="FS234" i="21"/>
  <c r="FS271" i="21"/>
  <c r="FS44" i="21"/>
  <c r="FS48" i="21"/>
  <c r="FS191" i="21"/>
  <c r="FS181" i="21"/>
  <c r="MQ206" i="21"/>
  <c r="MQ180" i="21"/>
  <c r="MQ237" i="21"/>
  <c r="MQ317" i="21"/>
  <c r="MQ122" i="21"/>
  <c r="NZ34" i="21"/>
  <c r="GE296" i="21"/>
  <c r="GE284" i="21"/>
  <c r="MQ47" i="21"/>
  <c r="MQ165" i="21"/>
  <c r="FG146" i="21"/>
  <c r="FG257" i="21"/>
  <c r="FG155" i="21"/>
  <c r="IY227" i="21"/>
  <c r="IY207" i="21"/>
  <c r="IY279" i="21"/>
  <c r="IY190" i="21"/>
  <c r="IY192" i="21"/>
  <c r="IY36" i="21"/>
  <c r="JW43" i="21"/>
  <c r="JW77" i="21"/>
  <c r="JW203" i="21"/>
  <c r="JW21" i="21"/>
  <c r="JW297" i="21"/>
  <c r="JW88" i="21"/>
  <c r="OX16" i="21"/>
  <c r="OX59" i="21"/>
  <c r="OX265" i="21"/>
  <c r="OX99" i="21"/>
  <c r="OX58" i="21"/>
  <c r="OX271" i="21"/>
  <c r="OX139" i="21"/>
  <c r="OX72" i="21"/>
  <c r="KI115" i="21"/>
  <c r="KI92" i="21"/>
  <c r="KI282" i="21"/>
  <c r="KI270" i="21"/>
  <c r="KI209" i="21"/>
  <c r="KI188" i="21"/>
  <c r="EU95" i="21"/>
  <c r="EU117" i="21"/>
  <c r="EU298" i="21"/>
  <c r="EU124" i="21"/>
  <c r="EU49" i="21"/>
  <c r="EI37" i="21"/>
  <c r="EI200" i="21"/>
  <c r="EI93" i="21"/>
  <c r="EI247" i="21"/>
  <c r="EI66" i="21"/>
  <c r="EI10" i="21"/>
  <c r="EI74" i="21"/>
  <c r="EI136" i="21"/>
  <c r="EI206" i="21"/>
  <c r="EI222" i="21"/>
  <c r="GQ296" i="21"/>
  <c r="GQ277" i="21"/>
  <c r="GQ224" i="21"/>
  <c r="EI264" i="21"/>
  <c r="CY107" i="21"/>
  <c r="CY204" i="21"/>
  <c r="OX152" i="21"/>
  <c r="JK259" i="21"/>
  <c r="JK109" i="21"/>
  <c r="JK74" i="21"/>
  <c r="JK37" i="21"/>
  <c r="JK206" i="21"/>
  <c r="JK112" i="21"/>
  <c r="JK239" i="21"/>
  <c r="JK76" i="21"/>
  <c r="LS268" i="21"/>
  <c r="LS259" i="21"/>
  <c r="LS28" i="21"/>
  <c r="LS170" i="21"/>
  <c r="LS233" i="21"/>
  <c r="LS176" i="21"/>
  <c r="LS147" i="21"/>
  <c r="LS71" i="21"/>
  <c r="LS263" i="21"/>
  <c r="LS198" i="21"/>
  <c r="LS252" i="21"/>
  <c r="LS120" i="21"/>
  <c r="LS258" i="21"/>
  <c r="OL265" i="21"/>
  <c r="OL41" i="21"/>
  <c r="OL310" i="21"/>
  <c r="OL260" i="21"/>
  <c r="OL313" i="21"/>
  <c r="OL293" i="21"/>
  <c r="OL76" i="21"/>
  <c r="OL240" i="21"/>
  <c r="FS6" i="21"/>
  <c r="FS76" i="21"/>
  <c r="FS249" i="21"/>
  <c r="FS108" i="21"/>
  <c r="FS229" i="21"/>
  <c r="FS189" i="21"/>
  <c r="FS153" i="21"/>
  <c r="FS20" i="21"/>
  <c r="FS204" i="21"/>
  <c r="MQ280" i="21"/>
  <c r="MQ285" i="21"/>
  <c r="MQ301" i="21"/>
  <c r="MQ129" i="21"/>
  <c r="MQ70" i="21"/>
  <c r="MQ152" i="21"/>
  <c r="MQ123" i="21"/>
  <c r="MQ188" i="21"/>
  <c r="MQ168" i="21"/>
  <c r="MQ223" i="21"/>
  <c r="NZ110" i="21"/>
  <c r="NZ259" i="21"/>
  <c r="GE215" i="21"/>
  <c r="GE170" i="21"/>
  <c r="GE148" i="21"/>
  <c r="GE104" i="21"/>
  <c r="GE110" i="21"/>
  <c r="GE10" i="21"/>
  <c r="GE199" i="21"/>
  <c r="GE34" i="21"/>
  <c r="GE210" i="21"/>
  <c r="GE63" i="21"/>
  <c r="GE28" i="21"/>
  <c r="GE109" i="21"/>
  <c r="FG224" i="21"/>
  <c r="IY241" i="21"/>
  <c r="OX153" i="21"/>
  <c r="OX75" i="21"/>
  <c r="OX63" i="21"/>
  <c r="OX259" i="21"/>
  <c r="OX216" i="21"/>
  <c r="OX23" i="21"/>
  <c r="OX42" i="21"/>
  <c r="JK290" i="21"/>
  <c r="JK193" i="21"/>
  <c r="JK186" i="21"/>
  <c r="JK150" i="21"/>
  <c r="JK316" i="21"/>
  <c r="JK83" i="21"/>
  <c r="JK111" i="21"/>
  <c r="JK12" i="21"/>
  <c r="JK292" i="21"/>
  <c r="JK121" i="21"/>
  <c r="JK306" i="21"/>
  <c r="JK156" i="21"/>
  <c r="JK60" i="21"/>
  <c r="JK214" i="21"/>
  <c r="JK280" i="21"/>
  <c r="JK279" i="21"/>
  <c r="JK98" i="21"/>
  <c r="JK118" i="21"/>
  <c r="JK207" i="21"/>
  <c r="JK271" i="21"/>
  <c r="JK115" i="21"/>
  <c r="JK175" i="21"/>
  <c r="JK308" i="21"/>
  <c r="JK102" i="21"/>
  <c r="JK184" i="21"/>
  <c r="JK215" i="21"/>
  <c r="JK267" i="21"/>
  <c r="JK167" i="21"/>
  <c r="JK217" i="21"/>
  <c r="JK218" i="21"/>
  <c r="LS105" i="21"/>
  <c r="LS10" i="21"/>
  <c r="LS189" i="21"/>
  <c r="LS278" i="21"/>
  <c r="LS133" i="21"/>
  <c r="LS51" i="21"/>
  <c r="LS149" i="21"/>
  <c r="LS58" i="21"/>
  <c r="LS146" i="21"/>
  <c r="LS179" i="21"/>
  <c r="LS129" i="21"/>
  <c r="LS173" i="21"/>
  <c r="LS62" i="21"/>
  <c r="LS89" i="21"/>
  <c r="LS221" i="21"/>
  <c r="LS298" i="21"/>
  <c r="LS228" i="21"/>
  <c r="LS83" i="21"/>
  <c r="LS214" i="21"/>
  <c r="LS302" i="21"/>
  <c r="LS317" i="21"/>
  <c r="LS55" i="21"/>
  <c r="LS307" i="21"/>
  <c r="LS85" i="21"/>
  <c r="LS254" i="21"/>
  <c r="LS231" i="21"/>
  <c r="LS117" i="21"/>
  <c r="LS140" i="21"/>
  <c r="LS44" i="21"/>
  <c r="LS156" i="21"/>
  <c r="LS93" i="21"/>
  <c r="LS290" i="21"/>
  <c r="LS123" i="21"/>
  <c r="OL159" i="21"/>
  <c r="OL139" i="21"/>
  <c r="OL177" i="21"/>
  <c r="OL285" i="21"/>
  <c r="OL137" i="21"/>
  <c r="OL133" i="21"/>
  <c r="OL134" i="21"/>
  <c r="OL237" i="21"/>
  <c r="OL38" i="21"/>
  <c r="OL212" i="21"/>
  <c r="OL168" i="21"/>
  <c r="OL91" i="21"/>
  <c r="OL140" i="21"/>
  <c r="OL69" i="21"/>
  <c r="OL59" i="21"/>
  <c r="OL173" i="21"/>
  <c r="OL232" i="21"/>
  <c r="OL22" i="21"/>
  <c r="OL101" i="21"/>
  <c r="OL75" i="21"/>
  <c r="OL188" i="21"/>
  <c r="OL290" i="21"/>
  <c r="OL105" i="21"/>
  <c r="OL263" i="21"/>
  <c r="OL130" i="21"/>
  <c r="OL94" i="21"/>
  <c r="OL211" i="21"/>
  <c r="OL33" i="21"/>
  <c r="OL294" i="21"/>
  <c r="OL18" i="21"/>
  <c r="OL234" i="21"/>
  <c r="FS157" i="21"/>
  <c r="FS101" i="21"/>
  <c r="FS74" i="21"/>
  <c r="FS247" i="21"/>
  <c r="FS78" i="21"/>
  <c r="FS169" i="21"/>
  <c r="FS30" i="21"/>
  <c r="FS24" i="21"/>
  <c r="FS220" i="21"/>
  <c r="FS26" i="21"/>
  <c r="FS170" i="21"/>
  <c r="FS294" i="21"/>
  <c r="FS203" i="21"/>
  <c r="FS71" i="21"/>
  <c r="FS102" i="21"/>
  <c r="FS115" i="21"/>
  <c r="FS137" i="21"/>
  <c r="FS177" i="21"/>
  <c r="FS83" i="21"/>
  <c r="FS84" i="21"/>
  <c r="FS147" i="21"/>
  <c r="FS260" i="21"/>
  <c r="FS238" i="21"/>
  <c r="FS35" i="21"/>
  <c r="FS223" i="21"/>
  <c r="FS118" i="21"/>
  <c r="MQ133" i="21"/>
  <c r="MQ117" i="21"/>
  <c r="MQ148" i="21"/>
  <c r="MQ307" i="21"/>
  <c r="MQ239" i="21"/>
  <c r="MQ64" i="21"/>
  <c r="MQ306" i="21"/>
  <c r="MQ298" i="21"/>
  <c r="MQ259" i="21"/>
  <c r="MQ225" i="21"/>
  <c r="MQ175" i="21"/>
  <c r="MQ254" i="21"/>
  <c r="MQ48" i="21"/>
  <c r="MQ119" i="21"/>
  <c r="MQ9" i="21"/>
  <c r="MQ296" i="21"/>
  <c r="MQ30" i="21"/>
  <c r="MQ51" i="21"/>
  <c r="MQ63" i="21"/>
  <c r="MQ82" i="21"/>
  <c r="MQ231" i="21"/>
  <c r="MQ10" i="21"/>
  <c r="MQ273" i="21"/>
  <c r="MQ289" i="21"/>
  <c r="MQ261" i="21"/>
  <c r="MQ65" i="21"/>
  <c r="MQ23" i="21"/>
  <c r="MQ131" i="21"/>
  <c r="NZ28" i="21"/>
  <c r="NZ239" i="21"/>
  <c r="NZ84" i="21"/>
  <c r="NZ106" i="21"/>
  <c r="NZ186" i="21"/>
  <c r="NZ31" i="21"/>
  <c r="NZ64" i="21"/>
  <c r="NZ97" i="21"/>
  <c r="NZ183" i="21"/>
  <c r="NZ252" i="21"/>
  <c r="NZ58" i="21"/>
  <c r="NZ61" i="21"/>
  <c r="NZ114" i="21"/>
  <c r="NZ301" i="21"/>
  <c r="NZ265" i="21"/>
  <c r="NZ20" i="21"/>
  <c r="NZ307" i="21"/>
  <c r="GE169" i="21"/>
  <c r="GE7" i="21"/>
  <c r="GE195" i="21"/>
  <c r="GE153" i="21"/>
  <c r="GE200" i="21"/>
  <c r="GE188" i="21"/>
  <c r="GE227" i="21"/>
  <c r="GE193" i="21"/>
  <c r="GE247" i="21"/>
  <c r="GE244" i="21"/>
  <c r="GE91" i="21"/>
  <c r="GE310" i="21"/>
  <c r="GE81" i="21"/>
  <c r="GE141" i="21"/>
  <c r="GE293" i="21"/>
  <c r="GE246" i="21"/>
  <c r="GE163" i="21"/>
  <c r="GE243" i="21"/>
  <c r="GE302" i="21"/>
  <c r="GE125" i="21"/>
  <c r="GE181" i="21"/>
  <c r="GE114" i="21"/>
  <c r="GE16" i="21"/>
  <c r="GE279" i="21"/>
  <c r="GE64" i="21"/>
  <c r="GE185" i="21"/>
  <c r="GE30" i="21"/>
  <c r="GE85" i="21"/>
  <c r="GE39" i="21"/>
  <c r="GE190" i="21"/>
  <c r="GE280" i="21"/>
  <c r="GE216" i="21"/>
  <c r="GE291" i="21"/>
  <c r="GE223" i="21"/>
  <c r="GE256" i="21"/>
  <c r="GE131" i="21"/>
  <c r="GE145" i="21"/>
  <c r="GE213" i="21"/>
  <c r="GE186" i="21"/>
  <c r="FG256" i="21"/>
  <c r="FG95" i="21"/>
  <c r="FG249" i="21"/>
  <c r="FG90" i="21"/>
  <c r="FG210" i="21"/>
  <c r="FG310" i="21"/>
  <c r="FG170" i="21"/>
  <c r="FG306" i="21"/>
  <c r="FG304" i="21"/>
  <c r="FG241" i="21"/>
  <c r="FG181" i="21"/>
  <c r="FG180" i="21"/>
  <c r="FG200" i="21"/>
  <c r="FG201" i="21"/>
  <c r="FG22" i="21"/>
  <c r="FG202" i="21"/>
  <c r="FG87" i="21"/>
  <c r="FG164" i="21"/>
  <c r="FG176" i="21"/>
  <c r="FG314" i="21"/>
  <c r="FG147" i="21"/>
  <c r="FG142" i="21"/>
  <c r="FG195" i="21"/>
  <c r="FG178" i="21"/>
  <c r="FG10" i="21"/>
  <c r="FG44" i="21"/>
  <c r="FG59" i="21"/>
  <c r="FG133" i="21"/>
  <c r="FG269" i="21"/>
  <c r="FG111" i="21"/>
  <c r="IY60" i="21"/>
  <c r="IY299" i="21"/>
  <c r="IY224" i="21"/>
  <c r="IY64" i="21"/>
  <c r="IY113" i="21"/>
  <c r="IY242" i="21"/>
  <c r="IY257" i="21"/>
  <c r="IY92" i="21"/>
  <c r="IY42" i="21"/>
  <c r="IY52" i="21"/>
  <c r="IY6" i="21"/>
  <c r="IY140" i="21"/>
  <c r="IY315" i="21"/>
  <c r="IY201" i="21"/>
  <c r="IY298" i="21"/>
  <c r="IY211" i="21"/>
  <c r="IY165" i="21"/>
  <c r="IY291" i="21"/>
  <c r="IY32" i="21"/>
  <c r="IY75" i="21"/>
  <c r="IY302" i="21"/>
  <c r="IY305" i="21"/>
  <c r="IY265" i="21"/>
  <c r="IY103" i="21"/>
  <c r="IY193" i="21"/>
  <c r="IY89" i="21"/>
  <c r="IY303" i="21"/>
  <c r="IY247" i="21"/>
  <c r="IY100" i="21"/>
  <c r="IY220" i="21"/>
  <c r="IY255" i="21"/>
  <c r="IY115" i="21"/>
  <c r="IY11" i="21"/>
  <c r="IY225" i="21"/>
  <c r="IY198" i="21"/>
  <c r="IY214" i="21"/>
  <c r="IY275" i="21"/>
  <c r="IY277" i="21"/>
  <c r="IY91" i="21"/>
  <c r="JW215" i="21"/>
  <c r="JW36" i="21"/>
  <c r="JW102" i="21"/>
  <c r="JW87" i="21"/>
  <c r="JW148" i="21"/>
  <c r="JW62" i="21"/>
  <c r="JW300" i="21"/>
  <c r="JW218" i="21"/>
  <c r="JW30" i="21"/>
  <c r="JW81" i="21"/>
  <c r="JW101" i="21"/>
  <c r="JW316" i="21"/>
  <c r="JW126" i="21"/>
  <c r="JW157" i="21"/>
  <c r="JW152" i="21"/>
  <c r="JW277" i="21"/>
  <c r="JW256" i="21"/>
  <c r="JW221" i="21"/>
  <c r="JW95" i="21"/>
  <c r="JW99" i="21"/>
  <c r="JW190" i="21"/>
  <c r="JW206" i="21"/>
  <c r="JW172" i="21"/>
  <c r="JW244" i="21"/>
  <c r="JW185" i="21"/>
  <c r="JW68" i="21"/>
  <c r="JW243" i="21"/>
  <c r="JW313" i="21"/>
  <c r="JW143" i="21"/>
  <c r="JW267" i="21"/>
  <c r="JW166" i="21"/>
  <c r="JW44" i="21"/>
  <c r="JW169" i="21"/>
  <c r="JW29" i="21"/>
  <c r="JW132" i="21"/>
  <c r="JW236" i="21"/>
  <c r="JW71" i="21"/>
  <c r="JW252" i="21"/>
  <c r="JW7" i="21"/>
  <c r="OX167" i="21"/>
  <c r="OX125" i="21"/>
  <c r="OX292" i="21"/>
  <c r="OX155" i="21"/>
  <c r="OX297" i="21"/>
  <c r="OX306" i="21"/>
  <c r="OX9" i="21"/>
  <c r="OX273" i="21"/>
  <c r="OX135" i="21"/>
  <c r="OX317" i="21"/>
  <c r="OX133" i="21"/>
  <c r="OX116" i="21"/>
  <c r="OX161" i="21"/>
  <c r="OX149" i="21"/>
  <c r="OX264" i="21"/>
  <c r="OX250" i="21"/>
  <c r="OX245" i="21"/>
  <c r="OX189" i="21"/>
  <c r="OX261" i="21"/>
  <c r="OX118" i="21"/>
  <c r="OX165" i="21"/>
  <c r="OX103" i="21"/>
  <c r="OX134" i="21"/>
  <c r="OX268" i="21"/>
  <c r="OX128" i="21"/>
  <c r="OX37" i="21"/>
  <c r="OX156" i="21"/>
  <c r="OX298" i="21"/>
  <c r="OX12" i="21"/>
  <c r="OX310" i="21"/>
  <c r="OX143" i="21"/>
  <c r="KI308" i="21"/>
  <c r="KI60" i="21"/>
  <c r="KI179" i="21"/>
  <c r="KI9" i="21"/>
  <c r="KI223" i="21"/>
  <c r="KI295" i="21"/>
  <c r="KI137" i="21"/>
  <c r="KI314" i="21"/>
  <c r="KI259" i="21"/>
  <c r="KI148" i="21"/>
  <c r="KI218" i="21"/>
  <c r="KI81" i="21"/>
  <c r="KI231" i="21"/>
  <c r="KI82" i="21"/>
  <c r="KI262" i="21"/>
  <c r="KI19" i="21"/>
  <c r="KI65" i="21"/>
  <c r="KI156" i="21"/>
  <c r="KI106" i="21"/>
  <c r="KI202" i="21"/>
  <c r="KI293" i="21"/>
  <c r="KI280" i="21"/>
  <c r="KI49" i="21"/>
  <c r="KI26" i="21"/>
  <c r="KI34" i="21"/>
  <c r="KI269" i="21"/>
  <c r="KI248" i="21"/>
  <c r="KI68" i="21"/>
  <c r="KI36" i="21"/>
  <c r="KI97" i="21"/>
  <c r="KI170" i="21"/>
  <c r="KI285" i="21"/>
  <c r="KI33" i="21"/>
  <c r="KI18" i="21"/>
  <c r="KI37" i="21"/>
  <c r="KI261" i="21"/>
  <c r="KI275" i="21"/>
  <c r="KI11" i="21"/>
  <c r="KI134" i="21"/>
  <c r="GE59" i="21"/>
  <c r="GE245" i="21"/>
  <c r="IY289" i="21"/>
  <c r="JW173" i="21"/>
  <c r="OX291" i="21"/>
  <c r="JK265" i="21"/>
  <c r="JK302" i="21"/>
  <c r="LS291" i="21"/>
  <c r="LS107" i="21"/>
  <c r="LS202" i="21"/>
  <c r="OL87" i="21"/>
  <c r="OL311" i="21"/>
  <c r="OL162" i="21"/>
  <c r="OL78" i="21"/>
  <c r="FS12" i="21"/>
  <c r="MQ155" i="21"/>
  <c r="MQ258" i="21"/>
  <c r="GE21" i="21"/>
  <c r="IY66" i="21"/>
  <c r="IY213" i="21"/>
  <c r="IY114" i="21"/>
  <c r="IY246" i="21"/>
  <c r="IY311" i="21"/>
  <c r="IY18" i="21"/>
  <c r="IY9" i="21"/>
  <c r="JW298" i="21"/>
  <c r="JW263" i="21"/>
  <c r="KI184" i="21"/>
  <c r="KI279" i="21"/>
  <c r="KI96" i="21"/>
  <c r="KI250" i="21"/>
  <c r="EU288" i="21"/>
  <c r="JK88" i="21"/>
  <c r="JK251" i="21"/>
  <c r="JK32" i="21"/>
  <c r="JK152" i="21"/>
  <c r="LS223" i="21"/>
  <c r="LS236" i="21"/>
  <c r="LS48" i="21"/>
  <c r="LS159" i="21"/>
  <c r="DK9" i="21"/>
  <c r="OL221" i="21"/>
  <c r="OL23" i="21"/>
  <c r="OL295" i="21"/>
  <c r="OL287" i="21"/>
  <c r="FS105" i="21"/>
  <c r="FS18" i="21"/>
  <c r="FS286" i="21"/>
  <c r="MQ213" i="21"/>
  <c r="MQ304" i="21"/>
  <c r="MQ41" i="21"/>
  <c r="MQ299" i="21"/>
  <c r="GE271" i="21"/>
  <c r="GE49" i="21"/>
  <c r="GE209" i="21"/>
  <c r="GE60" i="21"/>
  <c r="GE88" i="21"/>
  <c r="GE45" i="21"/>
  <c r="GE183" i="21"/>
  <c r="FG229" i="21"/>
  <c r="IY314" i="21"/>
  <c r="IY262" i="21"/>
  <c r="IY13" i="21"/>
  <c r="IY138" i="21"/>
  <c r="IY97" i="21"/>
  <c r="IY259" i="21"/>
  <c r="IY185" i="21"/>
  <c r="IY55" i="21"/>
  <c r="IY167" i="21"/>
  <c r="JW262" i="21"/>
  <c r="JW129" i="21"/>
  <c r="JW310" i="21"/>
  <c r="JW128" i="21"/>
  <c r="JW250" i="21"/>
  <c r="JW241" i="21"/>
  <c r="JW55" i="21"/>
  <c r="OX314" i="21"/>
  <c r="OX163" i="21"/>
  <c r="OX249" i="21"/>
  <c r="OX17" i="21"/>
  <c r="OX114" i="21"/>
  <c r="OX244" i="21"/>
  <c r="OX279" i="21"/>
  <c r="KI135" i="21"/>
  <c r="KI70" i="21"/>
  <c r="KI277" i="21"/>
  <c r="KI72" i="21"/>
  <c r="KI317" i="21"/>
  <c r="KI111" i="21"/>
  <c r="KI17" i="21"/>
  <c r="KI211" i="21"/>
  <c r="KI197" i="21"/>
  <c r="EU254" i="21"/>
  <c r="EU316" i="21"/>
  <c r="EU28" i="21"/>
  <c r="EU246" i="21"/>
  <c r="EU258" i="21"/>
  <c r="EU131" i="21"/>
  <c r="EU11" i="21"/>
  <c r="EU238" i="21"/>
  <c r="EU74" i="21"/>
  <c r="EI19" i="21"/>
  <c r="EI268" i="21"/>
  <c r="EI232" i="21"/>
  <c r="EI12" i="21"/>
  <c r="EI280" i="21"/>
  <c r="EI105" i="21"/>
  <c r="EI241" i="21"/>
  <c r="EI176" i="21"/>
  <c r="GQ175" i="21"/>
  <c r="GQ195" i="21"/>
  <c r="GQ19" i="21"/>
  <c r="EI242" i="21"/>
  <c r="CM168" i="21"/>
  <c r="DW38" i="21"/>
  <c r="OX233" i="21"/>
  <c r="JK28" i="21"/>
  <c r="JK139" i="21"/>
  <c r="JK301" i="21"/>
  <c r="JK228" i="21"/>
  <c r="JK41" i="21"/>
  <c r="JK25" i="21"/>
  <c r="JK73" i="21"/>
  <c r="LS121" i="21"/>
  <c r="LS229" i="21"/>
  <c r="LS183" i="21"/>
  <c r="LS237" i="21"/>
  <c r="LS86" i="21"/>
  <c r="LS111" i="21"/>
  <c r="LS276" i="21"/>
  <c r="LS13" i="21"/>
  <c r="LS286" i="21"/>
  <c r="LS190" i="21"/>
  <c r="LS208" i="21"/>
  <c r="LS54" i="21"/>
  <c r="OL196" i="21"/>
  <c r="OL199" i="21"/>
  <c r="OL272" i="21"/>
  <c r="OL274" i="21"/>
  <c r="OL163" i="21"/>
  <c r="OL280" i="21"/>
  <c r="FS19" i="21"/>
  <c r="FS39" i="21"/>
  <c r="FS178" i="21"/>
  <c r="FS85" i="21"/>
  <c r="FS199" i="21"/>
  <c r="FS109" i="21"/>
  <c r="FS257" i="21"/>
  <c r="MQ201" i="21"/>
  <c r="MQ192" i="21"/>
  <c r="MQ71" i="21"/>
  <c r="MQ235" i="21"/>
  <c r="MQ8" i="21"/>
  <c r="MQ134" i="21"/>
  <c r="MQ146" i="21"/>
  <c r="MQ263" i="21"/>
  <c r="NZ124" i="21"/>
  <c r="GE235" i="21"/>
  <c r="GE222" i="21"/>
  <c r="GE316" i="21"/>
  <c r="GE274" i="21"/>
  <c r="GE138" i="21"/>
  <c r="GE159" i="21"/>
  <c r="GE259" i="21"/>
  <c r="GE231" i="21"/>
  <c r="GE177" i="21"/>
  <c r="GE47" i="21"/>
  <c r="GE273" i="21"/>
  <c r="GE90" i="21"/>
  <c r="GE135" i="21"/>
  <c r="IY14" i="21"/>
  <c r="OX137" i="21"/>
  <c r="OX50" i="21"/>
  <c r="OX34" i="21"/>
  <c r="OX275" i="21"/>
  <c r="OX230" i="21"/>
  <c r="JK257" i="21"/>
  <c r="JK103" i="21"/>
  <c r="JK281" i="21"/>
  <c r="JK196" i="21"/>
  <c r="JK202" i="21"/>
  <c r="JK81" i="21"/>
  <c r="JK149" i="21"/>
  <c r="JK168" i="21"/>
  <c r="JK27" i="21"/>
  <c r="JK178" i="21"/>
  <c r="JK63" i="21"/>
  <c r="JK137" i="21"/>
  <c r="JK315" i="21"/>
  <c r="JK141" i="21"/>
  <c r="JK179" i="21"/>
  <c r="JK34" i="21"/>
  <c r="JK107" i="21"/>
  <c r="JK140" i="21"/>
  <c r="JK171" i="21"/>
  <c r="JK46" i="21"/>
  <c r="JK216" i="21"/>
  <c r="JK230" i="21"/>
  <c r="JK235" i="21"/>
  <c r="JK148" i="21"/>
  <c r="JK299" i="21"/>
  <c r="JK72" i="21"/>
  <c r="JK172" i="21"/>
  <c r="JK205" i="21"/>
  <c r="JK165" i="21"/>
  <c r="JK18" i="21"/>
  <c r="LS313" i="21"/>
  <c r="LS234" i="21"/>
  <c r="LS232" i="21"/>
  <c r="LS309" i="21"/>
  <c r="LS16" i="21"/>
  <c r="LS155" i="21"/>
  <c r="LS110" i="21"/>
  <c r="LS242" i="21"/>
  <c r="LS172" i="21"/>
  <c r="LS29" i="21"/>
  <c r="LS271" i="21"/>
  <c r="LS226" i="21"/>
  <c r="LS182" i="21"/>
  <c r="LS144" i="21"/>
  <c r="LS251" i="21"/>
  <c r="LS115" i="21"/>
  <c r="LS211" i="21"/>
  <c r="LS253" i="21"/>
  <c r="LS312" i="21"/>
  <c r="LS185" i="21"/>
  <c r="LS194" i="21"/>
  <c r="LS224" i="21"/>
  <c r="LS180" i="21"/>
  <c r="LS287" i="21"/>
  <c r="LS68" i="21"/>
  <c r="LS212" i="21"/>
  <c r="LS275" i="21"/>
  <c r="LS6" i="21"/>
  <c r="LS9" i="21"/>
  <c r="LS142" i="21"/>
  <c r="LS315" i="21"/>
  <c r="LS131" i="21"/>
  <c r="LS150" i="21"/>
  <c r="LS249" i="21"/>
  <c r="DK144" i="21"/>
  <c r="DK273" i="21"/>
  <c r="OL27" i="21"/>
  <c r="OL74" i="21"/>
  <c r="OL264" i="21"/>
  <c r="OL215" i="21"/>
  <c r="OL109" i="21"/>
  <c r="OL161" i="21"/>
  <c r="OL47" i="21"/>
  <c r="OL115" i="21"/>
  <c r="OL222" i="21"/>
  <c r="OL178" i="21"/>
  <c r="OL269" i="21"/>
  <c r="OL131" i="21"/>
  <c r="OL236" i="21"/>
  <c r="OL116" i="21"/>
  <c r="OL40" i="21"/>
  <c r="OL282" i="21"/>
  <c r="OL97" i="21"/>
  <c r="OL277" i="21"/>
  <c r="OL233" i="21"/>
  <c r="OL54" i="21"/>
  <c r="OL307" i="21"/>
  <c r="OL48" i="21"/>
  <c r="OL30" i="21"/>
  <c r="OL317" i="21"/>
  <c r="OL14" i="21"/>
  <c r="OL262" i="21"/>
  <c r="OL21" i="21"/>
  <c r="FS183" i="21"/>
  <c r="FS47" i="21"/>
  <c r="FS75" i="21"/>
  <c r="FS9" i="21"/>
  <c r="FS131" i="21"/>
  <c r="FS13" i="21"/>
  <c r="FS73" i="21"/>
  <c r="FS166" i="21"/>
  <c r="FS180" i="21"/>
  <c r="FS316" i="21"/>
  <c r="FS45" i="21"/>
  <c r="FS251" i="21"/>
  <c r="FS63" i="21"/>
  <c r="FS276" i="21"/>
  <c r="FS193" i="21"/>
  <c r="FS295" i="21"/>
  <c r="FS21" i="21"/>
  <c r="FS90" i="21"/>
  <c r="FS266" i="21"/>
  <c r="FS209" i="21"/>
  <c r="FS270" i="21"/>
  <c r="FS281" i="21"/>
  <c r="FS212" i="21"/>
  <c r="FS17" i="21"/>
  <c r="FS106" i="21"/>
  <c r="FS46" i="21"/>
  <c r="FS51" i="21"/>
  <c r="FS59" i="21"/>
  <c r="FS77" i="21"/>
  <c r="FS126" i="21"/>
  <c r="FS306" i="21"/>
  <c r="FS305" i="21"/>
  <c r="FS168" i="21"/>
  <c r="MQ138" i="21"/>
  <c r="MQ158" i="21"/>
  <c r="MQ268" i="21"/>
  <c r="MQ178" i="21"/>
  <c r="MQ163" i="21"/>
  <c r="MQ274" i="21"/>
  <c r="MQ107" i="21"/>
  <c r="MQ18" i="21"/>
  <c r="MQ137" i="21"/>
  <c r="MQ73" i="21"/>
  <c r="MQ203" i="21"/>
  <c r="MQ34" i="21"/>
  <c r="MQ196" i="21"/>
  <c r="MQ184" i="21"/>
  <c r="MQ208" i="21"/>
  <c r="MQ162" i="21"/>
  <c r="MQ249" i="21"/>
  <c r="MQ113" i="21"/>
  <c r="MQ313" i="21"/>
  <c r="MQ269" i="21"/>
  <c r="MQ127" i="21"/>
  <c r="MQ173" i="21"/>
  <c r="MQ217" i="21"/>
  <c r="MQ35" i="21"/>
  <c r="MQ55" i="21"/>
  <c r="NZ133" i="21"/>
  <c r="NZ155" i="21"/>
  <c r="NZ276" i="21"/>
  <c r="NZ292" i="21"/>
  <c r="NZ268" i="21"/>
  <c r="NZ153" i="21"/>
  <c r="NZ16" i="21"/>
  <c r="NZ57" i="21"/>
  <c r="NZ15" i="21"/>
  <c r="NZ136" i="21"/>
  <c r="NZ227" i="21"/>
  <c r="LG29" i="21"/>
  <c r="GE106" i="21"/>
  <c r="GE303" i="21"/>
  <c r="GE137" i="21"/>
  <c r="GE37" i="21"/>
  <c r="GE308" i="21"/>
  <c r="GE19" i="21"/>
  <c r="GE175" i="21"/>
  <c r="GE201" i="21"/>
  <c r="GE127" i="21"/>
  <c r="GE317" i="21"/>
  <c r="GE40" i="21"/>
  <c r="GE240" i="21"/>
  <c r="GE143" i="21"/>
  <c r="GE282" i="21"/>
  <c r="GE165" i="21"/>
  <c r="GE249" i="21"/>
  <c r="GE154" i="21"/>
  <c r="GE208" i="21"/>
  <c r="GE121" i="21"/>
  <c r="GE97" i="21"/>
  <c r="GE52" i="21"/>
  <c r="GE217" i="21"/>
  <c r="GE184" i="21"/>
  <c r="GE232" i="21"/>
  <c r="GE100" i="21"/>
  <c r="GE108" i="21"/>
  <c r="GE299" i="21"/>
  <c r="GE229" i="21"/>
  <c r="GE289" i="21"/>
  <c r="GE146" i="21"/>
  <c r="GE297" i="21"/>
  <c r="GE87" i="21"/>
  <c r="GE178" i="21"/>
  <c r="GE147" i="21"/>
  <c r="GE155" i="21"/>
  <c r="GE290" i="21"/>
  <c r="GE314" i="21"/>
  <c r="GE86" i="21"/>
  <c r="GE228" i="21"/>
  <c r="MQ101" i="21"/>
  <c r="MQ315" i="21"/>
  <c r="FG197" i="21"/>
  <c r="FG187" i="21"/>
  <c r="FG193" i="21"/>
  <c r="FG112" i="21"/>
  <c r="FG83" i="21"/>
  <c r="FG68" i="21"/>
  <c r="FG35" i="21"/>
  <c r="FG94" i="21"/>
  <c r="FG121" i="21"/>
  <c r="FG76" i="21"/>
  <c r="FG9" i="21"/>
  <c r="FG251" i="21"/>
  <c r="FG254" i="21"/>
  <c r="FG48" i="21"/>
  <c r="FG219" i="21"/>
  <c r="FG301" i="21"/>
  <c r="FG158" i="21"/>
  <c r="FG303" i="21"/>
  <c r="FG211" i="21"/>
  <c r="FG264" i="21"/>
  <c r="FG281" i="21"/>
  <c r="FG40" i="21"/>
  <c r="FG230" i="21"/>
  <c r="FG102" i="21"/>
  <c r="FG49" i="21"/>
  <c r="FG286" i="21"/>
  <c r="FG317" i="21"/>
  <c r="FG188" i="21"/>
  <c r="FG120" i="21"/>
  <c r="IY267" i="21"/>
  <c r="IY112" i="21"/>
  <c r="IY93" i="21"/>
  <c r="IY249" i="21"/>
  <c r="IY49" i="21"/>
  <c r="IY76" i="21"/>
  <c r="IY179" i="21"/>
  <c r="IY63" i="21"/>
  <c r="IY7" i="21"/>
  <c r="IY276" i="21"/>
  <c r="IY184" i="21"/>
  <c r="IY312" i="21"/>
  <c r="IY272" i="21"/>
  <c r="IY133" i="21"/>
  <c r="IY297" i="21"/>
  <c r="IY38" i="21"/>
  <c r="IY37" i="21"/>
  <c r="IY212" i="21"/>
  <c r="IY285" i="21"/>
  <c r="IY19" i="21"/>
  <c r="IY29" i="21"/>
  <c r="IY136" i="21"/>
  <c r="IY146" i="21"/>
  <c r="IY142" i="21"/>
  <c r="IY130" i="21"/>
  <c r="IY124" i="21"/>
  <c r="IY139" i="21"/>
  <c r="IY23" i="21"/>
  <c r="IY67" i="21"/>
  <c r="IY87" i="21"/>
  <c r="IY250" i="21"/>
  <c r="IY248" i="21"/>
  <c r="IY260" i="21"/>
  <c r="IY197" i="21"/>
  <c r="IY281" i="21"/>
  <c r="IY274" i="21"/>
  <c r="IY78" i="21"/>
  <c r="IY149" i="21"/>
  <c r="IY150" i="21"/>
  <c r="JW61" i="21"/>
  <c r="JW167" i="21"/>
  <c r="JW130" i="21"/>
  <c r="JW307" i="21"/>
  <c r="JW155" i="21"/>
  <c r="JW205" i="21"/>
  <c r="JW89" i="21"/>
  <c r="JW78" i="21"/>
  <c r="JW160" i="21"/>
  <c r="JW194" i="21"/>
  <c r="JW175" i="21"/>
  <c r="JW113" i="21"/>
  <c r="JW289" i="21"/>
  <c r="JW254" i="21"/>
  <c r="JW284" i="21"/>
  <c r="JW147" i="21"/>
  <c r="JW103" i="21"/>
  <c r="JW32" i="21"/>
  <c r="JW281" i="21"/>
  <c r="JW124" i="21"/>
  <c r="JW141" i="21"/>
  <c r="JW162" i="21"/>
  <c r="JW249" i="21"/>
  <c r="JW302" i="21"/>
  <c r="JW146" i="21"/>
  <c r="JW63" i="21"/>
  <c r="JW199" i="21"/>
  <c r="JW219" i="21"/>
  <c r="JW253" i="21"/>
  <c r="JW65" i="21"/>
  <c r="JW272" i="21"/>
  <c r="JW140" i="21"/>
  <c r="JW105" i="21"/>
  <c r="JW294" i="21"/>
  <c r="JW47" i="21"/>
  <c r="JW168" i="21"/>
  <c r="JW290" i="21"/>
  <c r="JW82" i="21"/>
  <c r="JW120" i="21"/>
  <c r="OX287" i="21"/>
  <c r="OX52" i="21"/>
  <c r="OX110" i="21"/>
  <c r="OX44" i="21"/>
  <c r="OX195" i="21"/>
  <c r="OX95" i="21"/>
  <c r="OX277" i="21"/>
  <c r="OX96" i="21"/>
  <c r="OX187" i="21"/>
  <c r="OX120" i="21"/>
  <c r="OX14" i="21"/>
  <c r="OX184" i="21"/>
  <c r="OX158" i="21"/>
  <c r="OX173" i="21"/>
  <c r="OX246" i="21"/>
  <c r="OX79" i="21"/>
  <c r="OX172" i="21"/>
  <c r="OX286" i="21"/>
  <c r="OX255" i="21"/>
  <c r="OX196" i="21"/>
  <c r="OX313" i="21"/>
  <c r="OX117" i="21"/>
  <c r="OX209" i="21"/>
  <c r="OX308" i="21"/>
  <c r="OX301" i="21"/>
  <c r="OX15" i="21"/>
  <c r="OX45" i="21"/>
  <c r="OX274" i="21"/>
  <c r="OX205" i="21"/>
  <c r="OX311" i="21"/>
  <c r="OX108" i="21"/>
  <c r="OX76" i="21"/>
  <c r="OX47" i="21"/>
  <c r="OX312" i="21"/>
  <c r="OX232" i="21"/>
  <c r="OX22" i="21"/>
  <c r="OX142" i="21"/>
  <c r="KI102" i="21"/>
  <c r="KI252" i="21"/>
  <c r="KI292" i="21"/>
  <c r="KI232" i="21"/>
  <c r="KI107" i="21"/>
  <c r="KI142" i="21"/>
  <c r="KI176" i="21"/>
  <c r="KI249" i="21"/>
  <c r="KI44" i="21"/>
  <c r="KI219" i="21"/>
  <c r="KI29" i="21"/>
  <c r="KI133" i="21"/>
  <c r="KI220" i="21"/>
  <c r="KI31" i="21"/>
  <c r="KI32" i="21"/>
  <c r="KI244" i="21"/>
  <c r="KI283" i="21"/>
  <c r="KI224" i="21"/>
  <c r="KI123" i="21"/>
  <c r="KI174" i="21"/>
  <c r="KI161" i="21"/>
  <c r="KI263" i="21"/>
  <c r="KI101" i="21"/>
  <c r="KI240" i="21"/>
  <c r="KI260" i="21"/>
  <c r="KI193" i="21"/>
  <c r="KI274" i="21"/>
  <c r="KI298" i="21"/>
  <c r="KI50" i="21"/>
  <c r="KI247" i="21"/>
  <c r="KI13" i="21"/>
  <c r="KI147" i="21"/>
  <c r="KI273" i="21"/>
  <c r="KI210" i="21"/>
  <c r="KI267" i="21"/>
  <c r="KI196" i="21"/>
  <c r="KI254" i="21"/>
  <c r="KI301" i="21"/>
  <c r="KI58" i="21"/>
  <c r="IY155" i="21"/>
  <c r="JW301" i="21"/>
  <c r="JW308" i="21"/>
  <c r="JW33" i="21"/>
  <c r="KI141" i="21"/>
  <c r="JK162" i="21"/>
  <c r="OL238" i="21"/>
  <c r="OL98" i="21"/>
  <c r="OL247" i="21"/>
  <c r="OL273" i="21"/>
  <c r="FS136" i="21"/>
  <c r="FS135" i="21"/>
  <c r="MQ221" i="21"/>
  <c r="MQ251" i="21"/>
  <c r="GE300" i="21"/>
  <c r="GE42" i="21"/>
  <c r="GE233" i="21"/>
  <c r="IY161" i="21"/>
  <c r="IY245" i="21"/>
  <c r="IY228" i="21"/>
  <c r="IY85" i="21"/>
  <c r="IY278" i="21"/>
  <c r="JW154" i="21"/>
  <c r="JW264" i="21"/>
  <c r="JW251" i="21"/>
  <c r="JW54" i="21"/>
  <c r="JW265" i="21"/>
  <c r="OX53" i="21"/>
  <c r="OX127" i="21"/>
  <c r="KI30" i="21"/>
  <c r="KI227" i="21"/>
  <c r="KI160" i="21"/>
  <c r="KI69" i="21"/>
  <c r="JK233" i="21"/>
  <c r="JK124" i="21"/>
  <c r="JK283" i="21"/>
  <c r="JK159" i="21"/>
  <c r="JK221" i="21"/>
  <c r="JK131" i="21"/>
  <c r="LS217" i="21"/>
  <c r="LS199" i="21"/>
  <c r="LS139" i="21"/>
  <c r="LS7" i="21"/>
  <c r="OL154" i="21"/>
  <c r="OL204" i="21"/>
  <c r="OL60" i="21"/>
  <c r="FS67" i="21"/>
  <c r="FS188" i="21"/>
  <c r="FS298" i="21"/>
  <c r="FS56" i="21"/>
  <c r="FS114" i="21"/>
  <c r="FS297" i="21"/>
  <c r="FS92" i="21"/>
  <c r="FS277" i="21"/>
  <c r="MQ314" i="21"/>
  <c r="MQ255" i="21"/>
  <c r="MQ24" i="21"/>
  <c r="MQ202" i="21"/>
  <c r="MQ198" i="21"/>
  <c r="NZ164" i="21"/>
  <c r="NZ83" i="21"/>
  <c r="NZ108" i="21"/>
  <c r="GE144" i="21"/>
  <c r="GE120" i="21"/>
  <c r="GE225" i="21"/>
  <c r="GE113" i="21"/>
  <c r="GE95" i="21"/>
  <c r="GE54" i="21"/>
  <c r="FG242" i="21"/>
  <c r="IY295" i="21"/>
  <c r="IY158" i="21"/>
  <c r="IY31" i="21"/>
  <c r="IY152" i="21"/>
  <c r="IY40" i="21"/>
  <c r="IY317" i="21"/>
  <c r="IY219" i="21"/>
  <c r="IY296" i="21"/>
  <c r="IY208" i="21"/>
  <c r="JW90" i="21"/>
  <c r="JW268" i="21"/>
  <c r="JW93" i="21"/>
  <c r="JW184" i="21"/>
  <c r="JW211" i="21"/>
  <c r="JW59" i="21"/>
  <c r="JW104" i="21"/>
  <c r="JW19" i="21"/>
  <c r="OX294" i="21"/>
  <c r="OX154" i="21"/>
  <c r="OX66" i="21"/>
  <c r="OX27" i="21"/>
  <c r="OX71" i="21"/>
  <c r="KI79" i="21"/>
  <c r="KI55" i="21"/>
  <c r="KI85" i="21"/>
  <c r="KI183" i="21"/>
  <c r="KI302" i="21"/>
  <c r="KI312" i="21"/>
  <c r="KI54" i="21"/>
  <c r="KI117" i="21"/>
  <c r="EU77" i="21"/>
  <c r="EU247" i="21"/>
  <c r="EU104" i="21"/>
  <c r="EU145" i="21"/>
  <c r="EU216" i="21"/>
  <c r="EI125" i="21"/>
  <c r="EI198" i="21"/>
  <c r="EI224" i="21"/>
  <c r="EI35" i="21"/>
  <c r="EI25" i="21"/>
  <c r="EI194" i="21"/>
  <c r="EI220" i="21"/>
  <c r="GQ287" i="21"/>
  <c r="GQ11" i="21"/>
  <c r="GQ217" i="21"/>
  <c r="GQ165" i="21"/>
  <c r="EI283" i="21"/>
  <c r="CY193" i="21"/>
  <c r="CY181" i="21"/>
  <c r="OX181" i="21"/>
  <c r="OX36" i="21"/>
  <c r="JK48" i="21"/>
  <c r="JK191" i="21"/>
  <c r="JK304" i="21"/>
  <c r="JK110" i="21"/>
  <c r="JK194" i="21"/>
  <c r="JK293" i="21"/>
  <c r="JK108" i="21"/>
  <c r="LS127" i="21"/>
  <c r="LS122" i="21"/>
  <c r="LS238" i="21"/>
  <c r="LS27" i="21"/>
  <c r="LS106" i="21"/>
  <c r="LS154" i="21"/>
  <c r="LS168" i="21"/>
  <c r="LS39" i="21"/>
  <c r="OL296" i="21"/>
  <c r="OL192" i="21"/>
  <c r="OL95" i="21"/>
  <c r="OL80" i="21"/>
  <c r="OL106" i="21"/>
  <c r="DK16" i="21"/>
  <c r="FS200" i="21"/>
  <c r="FS283" i="21"/>
  <c r="FS160" i="21"/>
  <c r="FS236" i="21"/>
  <c r="FS228" i="21"/>
  <c r="FS287" i="21"/>
  <c r="FS240" i="21"/>
  <c r="FS61" i="21"/>
  <c r="MQ6" i="21"/>
  <c r="MQ81" i="21"/>
  <c r="MQ17" i="21"/>
  <c r="MQ309" i="21"/>
  <c r="MQ97" i="21"/>
  <c r="MQ132" i="21"/>
  <c r="MQ220" i="21"/>
  <c r="GE84" i="21"/>
  <c r="GE51" i="21"/>
  <c r="GE194" i="21"/>
  <c r="GE116" i="21"/>
  <c r="GE192" i="21"/>
  <c r="GE304" i="21"/>
  <c r="GE107" i="21"/>
  <c r="GE158" i="21"/>
  <c r="GE305" i="21"/>
  <c r="GE248" i="21"/>
  <c r="IY83" i="21"/>
  <c r="OX130" i="21"/>
  <c r="OX266" i="21"/>
  <c r="OX77" i="21"/>
  <c r="OX299" i="21"/>
  <c r="OX239" i="21"/>
  <c r="JK227" i="21"/>
  <c r="JK173" i="21"/>
  <c r="JK222" i="21"/>
  <c r="JK158" i="21"/>
  <c r="JK153" i="21"/>
  <c r="JK38" i="21"/>
  <c r="JK13" i="21"/>
  <c r="JK14" i="21"/>
  <c r="JK286" i="21"/>
  <c r="JK177" i="21"/>
  <c r="JK258" i="21"/>
  <c r="JK44" i="21"/>
  <c r="JK266" i="21"/>
  <c r="JK91" i="21"/>
  <c r="JK54" i="21"/>
  <c r="JK250" i="21"/>
  <c r="JK82" i="21"/>
  <c r="JK93" i="21"/>
  <c r="JK176" i="21"/>
  <c r="JK300" i="21"/>
  <c r="JK92" i="21"/>
  <c r="JK100" i="21"/>
  <c r="JK192" i="21"/>
  <c r="JK62" i="21"/>
  <c r="JK212" i="21"/>
  <c r="JK155" i="21"/>
  <c r="JK195" i="21"/>
  <c r="JK220" i="21"/>
  <c r="LS104" i="21"/>
  <c r="LS17" i="21"/>
  <c r="LS227" i="21"/>
  <c r="LS200" i="21"/>
  <c r="LS283" i="21"/>
  <c r="LS137" i="21"/>
  <c r="LS36" i="21"/>
  <c r="LS63" i="21"/>
  <c r="LS153" i="21"/>
  <c r="LS171" i="21"/>
  <c r="LS21" i="21"/>
  <c r="LS76" i="21"/>
  <c r="LS266" i="21"/>
  <c r="LS116" i="21"/>
  <c r="LS192" i="21"/>
  <c r="LS264" i="21"/>
  <c r="LS293" i="21"/>
  <c r="LS32" i="21"/>
  <c r="LS188" i="21"/>
  <c r="LS205" i="21"/>
  <c r="LS52" i="21"/>
  <c r="LS24" i="21"/>
  <c r="LS181" i="21"/>
  <c r="LS166" i="21"/>
  <c r="LS260" i="21"/>
  <c r="LS118" i="21"/>
  <c r="LS195" i="21"/>
  <c r="LS108" i="21"/>
  <c r="LS114" i="21"/>
  <c r="LS225" i="21"/>
  <c r="LS299" i="21"/>
  <c r="LS26" i="21"/>
  <c r="LS94" i="21"/>
  <c r="LS294" i="21"/>
  <c r="LS152" i="21"/>
  <c r="LS124" i="21"/>
  <c r="LS178" i="21"/>
  <c r="LS67" i="21"/>
  <c r="OL243" i="21"/>
  <c r="OL53" i="21"/>
  <c r="OL158" i="21"/>
  <c r="OL7" i="21"/>
  <c r="OL291" i="21"/>
  <c r="OL213" i="21"/>
  <c r="OL111" i="21"/>
  <c r="OL165" i="21"/>
  <c r="OL26" i="21"/>
  <c r="OL181" i="21"/>
  <c r="OL198" i="21"/>
  <c r="OL209" i="21"/>
  <c r="OL85" i="21"/>
  <c r="OL207" i="21"/>
  <c r="OL245" i="21"/>
  <c r="OL268" i="21"/>
  <c r="OL65" i="21"/>
  <c r="OL112" i="21"/>
  <c r="OL143" i="21"/>
  <c r="OL292" i="21"/>
  <c r="OL44" i="21"/>
  <c r="OL49" i="21"/>
  <c r="OL300" i="21"/>
  <c r="OL93" i="21"/>
  <c r="OL10" i="21"/>
  <c r="OL58" i="21"/>
  <c r="OL217" i="21"/>
  <c r="OL119" i="21"/>
  <c r="OL149" i="21"/>
  <c r="OL92" i="21"/>
  <c r="OL6" i="21"/>
  <c r="OL156" i="21"/>
  <c r="OL72" i="21"/>
  <c r="FS132" i="21"/>
  <c r="FS99" i="21"/>
  <c r="FS175" i="21"/>
  <c r="FS285" i="21"/>
  <c r="FS259" i="21"/>
  <c r="FS241" i="21"/>
  <c r="FS196" i="21"/>
  <c r="FS210" i="21"/>
  <c r="FS122" i="21"/>
  <c r="FS172" i="21"/>
  <c r="FS15" i="21"/>
  <c r="FS116" i="21"/>
  <c r="FS128" i="21"/>
  <c r="FS100" i="21"/>
  <c r="FS31" i="21"/>
  <c r="FS151" i="21"/>
  <c r="FS79" i="21"/>
  <c r="FS299" i="21"/>
  <c r="FS139" i="21"/>
  <c r="FS104" i="21"/>
  <c r="FS62" i="21"/>
  <c r="FS279" i="21"/>
  <c r="FS245" i="21"/>
  <c r="FS246" i="21"/>
  <c r="FS275" i="21"/>
  <c r="FS54" i="21"/>
  <c r="FS150" i="21"/>
  <c r="FS288" i="21"/>
  <c r="FS112" i="21"/>
  <c r="MQ83" i="21"/>
  <c r="MQ85" i="21"/>
  <c r="MQ159" i="21"/>
  <c r="MQ58" i="21"/>
  <c r="MQ292" i="21"/>
  <c r="MQ271" i="21"/>
  <c r="MQ240" i="21"/>
  <c r="MQ279" i="21"/>
  <c r="MQ46" i="21"/>
  <c r="MQ103" i="21"/>
  <c r="MQ290" i="21"/>
  <c r="MQ130" i="21"/>
  <c r="MQ252" i="21"/>
  <c r="MQ118" i="21"/>
  <c r="MQ98" i="21"/>
  <c r="MQ171" i="21"/>
  <c r="MQ186" i="21"/>
  <c r="MQ164" i="21"/>
  <c r="MQ209" i="21"/>
  <c r="MQ42" i="21"/>
  <c r="MQ99" i="21"/>
  <c r="MQ214" i="21"/>
  <c r="MQ20" i="21"/>
  <c r="MQ115" i="21"/>
  <c r="MQ284" i="21"/>
  <c r="MQ179" i="21"/>
  <c r="MQ141" i="21"/>
  <c r="MQ283" i="21"/>
  <c r="MQ68" i="21"/>
  <c r="MQ93" i="21"/>
  <c r="MQ37" i="21"/>
  <c r="MQ36" i="21"/>
  <c r="MQ109" i="21"/>
  <c r="MQ174" i="21"/>
  <c r="MQ84" i="21"/>
  <c r="NZ197" i="21"/>
  <c r="NZ190" i="21"/>
  <c r="NZ212" i="21"/>
  <c r="NZ104" i="21"/>
  <c r="NZ262" i="21"/>
  <c r="NZ202" i="21"/>
  <c r="NZ181" i="21"/>
  <c r="NZ166" i="21"/>
  <c r="NZ62" i="21"/>
  <c r="NZ14" i="21"/>
  <c r="NZ95" i="21"/>
  <c r="NZ237" i="21"/>
  <c r="NZ306" i="21"/>
  <c r="GE130" i="21"/>
  <c r="GE96" i="21"/>
  <c r="GE203" i="21"/>
  <c r="GE285" i="21"/>
  <c r="GE298" i="21"/>
  <c r="GE55" i="21"/>
  <c r="GE156" i="21"/>
  <c r="GE33" i="21"/>
  <c r="GE166" i="21"/>
  <c r="GE191" i="21"/>
  <c r="GE287" i="21"/>
  <c r="GE80" i="21"/>
  <c r="GE17" i="21"/>
  <c r="GE112" i="21"/>
  <c r="GE44" i="21"/>
  <c r="GE313" i="21"/>
  <c r="GE251" i="21"/>
  <c r="GE306" i="21"/>
  <c r="GE270" i="21"/>
  <c r="GE224" i="21"/>
  <c r="GE22" i="21"/>
  <c r="GE74" i="21"/>
  <c r="GE312" i="21"/>
  <c r="GE218" i="21"/>
  <c r="GE292" i="21"/>
  <c r="GE164" i="21"/>
  <c r="GE220" i="21"/>
  <c r="GE205" i="21"/>
  <c r="GE152" i="21"/>
  <c r="GE76" i="21"/>
  <c r="GE58" i="21"/>
  <c r="GE295" i="21"/>
  <c r="GE212" i="21"/>
  <c r="GE261" i="21"/>
  <c r="GE36" i="21"/>
  <c r="GE160" i="21"/>
  <c r="GE32" i="21"/>
  <c r="GE283" i="21"/>
  <c r="GE68" i="21"/>
  <c r="MQ102" i="21"/>
  <c r="MQ96" i="21"/>
  <c r="MQ204" i="21"/>
  <c r="FG204" i="21"/>
  <c r="FG198" i="21"/>
  <c r="FG105" i="21"/>
  <c r="FG113" i="21"/>
  <c r="FG53" i="21"/>
  <c r="FG222" i="21"/>
  <c r="FG208" i="21"/>
  <c r="FG60" i="21"/>
  <c r="FG131" i="21"/>
  <c r="FG84" i="21"/>
  <c r="FG293" i="21"/>
  <c r="FG226" i="21"/>
  <c r="FG144" i="21"/>
  <c r="FG118" i="21"/>
  <c r="FG252" i="21"/>
  <c r="FG240" i="21"/>
  <c r="FG126" i="21"/>
  <c r="FG89" i="21"/>
  <c r="FG17" i="21"/>
  <c r="FG280" i="21"/>
  <c r="FG66" i="21"/>
  <c r="FG6" i="21"/>
  <c r="FG292" i="21"/>
  <c r="FG182" i="21"/>
  <c r="FG86" i="21"/>
  <c r="FG289" i="21"/>
  <c r="FG33" i="21"/>
  <c r="IY169" i="21"/>
  <c r="IY221" i="21"/>
  <c r="IY58" i="21"/>
  <c r="IY20" i="21"/>
  <c r="IY205" i="21"/>
  <c r="IY33" i="21"/>
  <c r="IY301" i="21"/>
  <c r="IY237" i="21"/>
  <c r="IY231" i="21"/>
  <c r="IY199" i="21"/>
  <c r="IY88" i="21"/>
  <c r="IY206" i="21"/>
  <c r="IY154" i="21"/>
  <c r="IY121" i="21"/>
  <c r="IY108" i="21"/>
  <c r="IY107" i="21"/>
  <c r="IY234" i="21"/>
  <c r="IY145" i="21"/>
  <c r="IY157" i="21"/>
  <c r="IY256" i="21"/>
  <c r="IY62" i="21"/>
  <c r="IY313" i="21"/>
  <c r="IY286" i="21"/>
  <c r="IY160" i="21"/>
  <c r="IY240" i="21"/>
  <c r="IY280" i="21"/>
  <c r="IY28" i="21"/>
  <c r="IY270" i="21"/>
  <c r="IY17" i="21"/>
  <c r="IY120" i="21"/>
  <c r="IY156" i="21"/>
  <c r="IY98" i="21"/>
  <c r="IY94" i="21"/>
  <c r="IY61" i="21"/>
  <c r="IY126" i="21"/>
  <c r="IY235" i="21"/>
  <c r="IY53" i="21"/>
  <c r="IY187" i="21"/>
  <c r="IY125" i="21"/>
  <c r="JW150" i="21"/>
  <c r="JW84" i="21"/>
  <c r="JW96" i="21"/>
  <c r="JW50" i="21"/>
  <c r="JW142" i="21"/>
  <c r="JW275" i="21"/>
  <c r="JW287" i="21"/>
  <c r="JW232" i="21"/>
  <c r="JW116" i="21"/>
  <c r="JW257" i="21"/>
  <c r="JW49" i="21"/>
  <c r="JW192" i="21"/>
  <c r="JW67" i="21"/>
  <c r="JW179" i="21"/>
  <c r="JW189" i="21"/>
  <c r="JW138" i="21"/>
  <c r="JW12" i="21"/>
  <c r="JW230" i="21"/>
  <c r="JW270" i="21"/>
  <c r="JW28" i="21"/>
  <c r="JW276" i="21"/>
  <c r="JW176" i="21"/>
  <c r="JW34" i="21"/>
  <c r="JW283" i="21"/>
  <c r="JW217" i="21"/>
  <c r="JW234" i="21"/>
  <c r="JW134" i="21"/>
  <c r="JW66" i="21"/>
  <c r="JW187" i="21"/>
  <c r="JW57" i="21"/>
  <c r="JW273" i="21"/>
  <c r="JW278" i="21"/>
  <c r="JW183" i="21"/>
  <c r="JW229" i="21"/>
  <c r="JW305" i="21"/>
  <c r="JW109" i="21"/>
  <c r="JW226" i="21"/>
  <c r="JW20" i="21"/>
  <c r="JW23" i="21"/>
  <c r="OX105" i="21"/>
  <c r="OX303" i="21"/>
  <c r="OX257" i="21"/>
  <c r="OX145" i="21"/>
  <c r="OX177" i="21"/>
  <c r="OX38" i="21"/>
  <c r="OX217" i="21"/>
  <c r="OX179" i="21"/>
  <c r="OX35" i="21"/>
  <c r="OX147" i="21"/>
  <c r="OX194" i="21"/>
  <c r="OX78" i="21"/>
  <c r="OX208" i="21"/>
  <c r="OX29" i="21"/>
  <c r="OX247" i="21"/>
  <c r="OX122" i="21"/>
  <c r="OX84" i="21"/>
  <c r="OX106" i="21"/>
  <c r="OX123" i="21"/>
  <c r="OX225" i="21"/>
  <c r="OX121" i="21"/>
  <c r="OX7" i="21"/>
  <c r="OX248" i="21"/>
  <c r="OX214" i="21"/>
  <c r="OX251" i="21"/>
  <c r="OX260" i="21"/>
  <c r="OX6" i="21"/>
  <c r="OX202" i="21"/>
  <c r="OX10" i="21"/>
  <c r="OX269" i="21"/>
  <c r="OX282" i="21"/>
  <c r="OX144" i="21"/>
  <c r="OX221" i="21"/>
  <c r="OX162" i="21"/>
  <c r="OX61" i="21"/>
  <c r="KI288" i="21"/>
  <c r="KI132" i="21"/>
  <c r="KI168" i="21"/>
  <c r="KI225" i="21"/>
  <c r="KI173" i="21"/>
  <c r="KI118" i="21"/>
  <c r="KI16" i="21"/>
  <c r="KI154" i="21"/>
  <c r="KI99" i="21"/>
  <c r="KI42" i="21"/>
  <c r="KI74" i="21"/>
  <c r="KI300" i="21"/>
  <c r="KI113" i="21"/>
  <c r="KI108" i="21"/>
  <c r="KI235" i="21"/>
  <c r="KI125" i="21"/>
  <c r="KI313" i="21"/>
  <c r="KI43" i="21"/>
  <c r="KI304" i="21"/>
  <c r="KI39" i="21"/>
  <c r="KI230" i="21"/>
  <c r="KI229" i="21"/>
  <c r="KI63" i="21"/>
  <c r="KI289" i="21"/>
  <c r="KI140" i="21"/>
  <c r="KI139" i="21"/>
  <c r="KI243" i="21"/>
  <c r="KI145" i="21"/>
  <c r="KI201" i="21"/>
  <c r="ME229" i="21"/>
  <c r="ME42" i="21"/>
  <c r="ME151" i="21"/>
  <c r="IA277" i="21"/>
  <c r="IA107" i="21"/>
  <c r="IA117" i="21"/>
  <c r="IA261" i="21"/>
  <c r="IA271" i="21"/>
  <c r="IA113" i="21"/>
  <c r="IA285" i="21"/>
  <c r="IA18" i="21"/>
  <c r="IA280" i="21"/>
  <c r="IA177" i="21"/>
  <c r="IA220" i="21"/>
  <c r="IA180" i="21"/>
  <c r="IA293" i="21"/>
  <c r="IA198" i="21"/>
  <c r="IA34" i="21"/>
  <c r="IA270" i="21"/>
  <c r="IA193" i="21"/>
  <c r="IA206" i="21"/>
  <c r="IA211" i="21"/>
  <c r="IA60" i="21"/>
  <c r="IA151" i="21"/>
  <c r="IA93" i="21"/>
  <c r="IA194" i="21"/>
  <c r="IA65" i="21"/>
  <c r="IA269" i="21"/>
  <c r="IA137" i="21"/>
  <c r="IA287" i="21"/>
  <c r="IA242" i="21"/>
  <c r="IA10" i="21"/>
  <c r="IA125" i="21"/>
  <c r="IA245" i="21"/>
  <c r="IA132" i="21"/>
  <c r="IA210" i="21"/>
  <c r="IA81" i="21"/>
  <c r="IA35" i="21"/>
  <c r="IA129" i="21"/>
  <c r="IA87" i="21"/>
  <c r="IA127" i="21"/>
  <c r="IA85" i="21"/>
  <c r="DK22" i="21"/>
  <c r="DK239" i="21"/>
  <c r="DK101" i="21"/>
  <c r="DK167" i="21"/>
  <c r="DK299" i="21"/>
  <c r="DK173" i="21"/>
  <c r="DK190" i="21"/>
  <c r="DK46" i="21"/>
  <c r="DK151" i="21"/>
  <c r="DK272" i="21"/>
  <c r="DK19" i="21"/>
  <c r="DK98" i="21"/>
  <c r="DK294" i="21"/>
  <c r="DK284" i="21"/>
  <c r="DK61" i="21"/>
  <c r="DK186" i="21"/>
  <c r="DK138" i="21"/>
  <c r="DK124" i="21"/>
  <c r="DK95" i="21"/>
  <c r="DK276" i="21"/>
  <c r="DK111" i="21"/>
  <c r="DK21" i="21"/>
  <c r="DK206" i="21"/>
  <c r="DK308" i="21"/>
  <c r="DK161" i="21"/>
  <c r="DK169" i="21"/>
  <c r="DK233" i="21"/>
  <c r="DK15" i="21"/>
  <c r="DK296" i="21"/>
  <c r="DK312" i="21"/>
  <c r="DK107" i="21"/>
  <c r="DK105" i="21"/>
  <c r="DK170" i="21"/>
  <c r="DK152" i="21"/>
  <c r="DK112" i="21"/>
  <c r="DK62" i="21"/>
  <c r="DK71" i="21"/>
  <c r="DK249" i="21"/>
  <c r="DK260" i="21"/>
  <c r="BC34" i="21"/>
  <c r="BC54" i="21"/>
  <c r="BC114" i="21"/>
  <c r="BC91" i="21"/>
  <c r="BC169" i="21"/>
  <c r="BC262" i="21"/>
  <c r="BC56" i="21"/>
  <c r="BC313" i="21"/>
  <c r="BC295" i="21"/>
  <c r="BC39" i="21"/>
  <c r="BC305" i="21"/>
  <c r="BC249" i="21"/>
  <c r="BC209" i="21"/>
  <c r="BC187" i="21"/>
  <c r="BC291" i="21"/>
  <c r="BC180" i="21"/>
  <c r="BC255" i="21"/>
  <c r="BC243" i="21"/>
  <c r="BC294" i="21"/>
  <c r="BC20" i="21"/>
  <c r="BC202" i="21"/>
  <c r="BC220" i="21"/>
  <c r="BC79" i="21"/>
  <c r="BC97" i="21"/>
  <c r="BC149" i="21"/>
  <c r="BC25" i="21"/>
  <c r="BC65" i="21"/>
  <c r="BC210" i="21"/>
  <c r="BC190" i="21"/>
  <c r="BC303" i="21"/>
  <c r="BC282" i="21"/>
  <c r="BC188" i="21"/>
  <c r="BC108" i="21"/>
  <c r="BC134" i="21"/>
  <c r="BC22" i="21"/>
  <c r="BC63" i="21"/>
  <c r="BC271" i="21"/>
  <c r="BC30" i="21"/>
  <c r="BC238" i="21"/>
  <c r="NZ158" i="21"/>
  <c r="NZ103" i="21"/>
  <c r="NZ216" i="21"/>
  <c r="NZ209" i="21"/>
  <c r="NZ171" i="21"/>
  <c r="NZ180" i="21"/>
  <c r="NZ280" i="21"/>
  <c r="NZ224" i="21"/>
  <c r="NZ245" i="21"/>
  <c r="NZ19" i="21"/>
  <c r="NZ78" i="21"/>
  <c r="NZ152" i="21"/>
  <c r="NZ278" i="21"/>
  <c r="NZ218" i="21"/>
  <c r="NZ8" i="21"/>
  <c r="NZ150" i="21"/>
  <c r="NZ281" i="21"/>
  <c r="NZ49" i="21"/>
  <c r="NZ55" i="21"/>
  <c r="NZ309" i="21"/>
  <c r="NZ93" i="21"/>
  <c r="NZ13" i="21"/>
  <c r="NZ144" i="21"/>
  <c r="NZ85" i="21"/>
  <c r="NZ151" i="21"/>
  <c r="IM108" i="21"/>
  <c r="IM15" i="21"/>
  <c r="IM149" i="21"/>
  <c r="IM130" i="21"/>
  <c r="IM60" i="21"/>
  <c r="IM74" i="21"/>
  <c r="IM29" i="21"/>
  <c r="IM51" i="21"/>
  <c r="IM283" i="21"/>
  <c r="IM287" i="21"/>
  <c r="IM251" i="21"/>
  <c r="IM157" i="21"/>
  <c r="IM7" i="21"/>
  <c r="IM95" i="21"/>
  <c r="IM62" i="21"/>
  <c r="IM295" i="21"/>
  <c r="IM45" i="21"/>
  <c r="IM182" i="21"/>
  <c r="IM184" i="21"/>
  <c r="IM57" i="21"/>
  <c r="IM177" i="21"/>
  <c r="IM17" i="21"/>
  <c r="IM64" i="21"/>
  <c r="IM239" i="21"/>
  <c r="IM113" i="21"/>
  <c r="IM219" i="21"/>
  <c r="IM77" i="21"/>
  <c r="IM84" i="21"/>
  <c r="IM147" i="21"/>
  <c r="IM24" i="21"/>
  <c r="IM253" i="21"/>
  <c r="IM26" i="21"/>
  <c r="IM276" i="21"/>
  <c r="IM202" i="21"/>
  <c r="IM196" i="21"/>
  <c r="IM243" i="21"/>
  <c r="IM305" i="21"/>
  <c r="IM293" i="21"/>
  <c r="IM109" i="21"/>
  <c r="HC6" i="21"/>
  <c r="HC125" i="21"/>
  <c r="HC261" i="21"/>
  <c r="HC99" i="21"/>
  <c r="HC197" i="21"/>
  <c r="HC297" i="21"/>
  <c r="HC294" i="21"/>
  <c r="HC251" i="21"/>
  <c r="HC40" i="21"/>
  <c r="HC307" i="21"/>
  <c r="HC278" i="21"/>
  <c r="HC283" i="21"/>
  <c r="HC85" i="21"/>
  <c r="HC224" i="21"/>
  <c r="HC189" i="21"/>
  <c r="HC270" i="21"/>
  <c r="HC236" i="21"/>
  <c r="HC108" i="21"/>
  <c r="HC131" i="21"/>
  <c r="HC58" i="21"/>
  <c r="HC149" i="21"/>
  <c r="HC122" i="21"/>
  <c r="HC211" i="21"/>
  <c r="HC119" i="21"/>
  <c r="HC97" i="21"/>
  <c r="HC281" i="21"/>
  <c r="HC147" i="21"/>
  <c r="HC80" i="21"/>
  <c r="HC144" i="21"/>
  <c r="HC135" i="21"/>
  <c r="HC285" i="21"/>
  <c r="HC208" i="21"/>
  <c r="HC263" i="21"/>
  <c r="HC36" i="21"/>
  <c r="HC196" i="21"/>
  <c r="HC244" i="21"/>
  <c r="HC192" i="21"/>
  <c r="HC284" i="21"/>
  <c r="HC129" i="21"/>
  <c r="LG200" i="21"/>
  <c r="LG136" i="21"/>
  <c r="LG271" i="21"/>
  <c r="LG133" i="21"/>
  <c r="LG160" i="21"/>
  <c r="LG111" i="21"/>
  <c r="LG26" i="21"/>
  <c r="LG70" i="21"/>
  <c r="LG275" i="21"/>
  <c r="LG196" i="21"/>
  <c r="LG190" i="21"/>
  <c r="LG270" i="21"/>
  <c r="LG140" i="21"/>
  <c r="LG278" i="21"/>
  <c r="LG297" i="21"/>
  <c r="LG183" i="21"/>
  <c r="LG220" i="21"/>
  <c r="LG312" i="21"/>
  <c r="LG53" i="21"/>
  <c r="LG46" i="21"/>
  <c r="LG298" i="21"/>
  <c r="LG78" i="21"/>
  <c r="LG72" i="21"/>
  <c r="LG218" i="21"/>
  <c r="LG299" i="21"/>
  <c r="LG43" i="21"/>
  <c r="LG126" i="21"/>
  <c r="LG248" i="21"/>
  <c r="LG18" i="21"/>
  <c r="LG157" i="21"/>
  <c r="LG33" i="21"/>
  <c r="LG311" i="21"/>
  <c r="LG65" i="21"/>
  <c r="LG40" i="21"/>
  <c r="LG310" i="21"/>
  <c r="LG313" i="21"/>
  <c r="LG107" i="21"/>
  <c r="LG139" i="21"/>
  <c r="ME126" i="21"/>
  <c r="ME196" i="21"/>
  <c r="ME94" i="21"/>
  <c r="IA135" i="21"/>
  <c r="IA71" i="21"/>
  <c r="IA295" i="21"/>
  <c r="IA55" i="21"/>
  <c r="IA99" i="21"/>
  <c r="IA315" i="21"/>
  <c r="IA251" i="21"/>
  <c r="IA298" i="21"/>
  <c r="IA142" i="21"/>
  <c r="IA96" i="21"/>
  <c r="IA121" i="21"/>
  <c r="IA152" i="21"/>
  <c r="IA56" i="21"/>
  <c r="IA147" i="21"/>
  <c r="IA241" i="21"/>
  <c r="IA91" i="21"/>
  <c r="IA120" i="21"/>
  <c r="IA282" i="21"/>
  <c r="IA101" i="21"/>
  <c r="IA300" i="21"/>
  <c r="IA24" i="21"/>
  <c r="IA97" i="21"/>
  <c r="IA205" i="21"/>
  <c r="IA23" i="21"/>
  <c r="IA153" i="21"/>
  <c r="IA28" i="21"/>
  <c r="IA197" i="21"/>
  <c r="IA218" i="21"/>
  <c r="IA21" i="21"/>
  <c r="IA191" i="21"/>
  <c r="IA311" i="21"/>
  <c r="IA145" i="21"/>
  <c r="IA124" i="21"/>
  <c r="IA171" i="21"/>
  <c r="IA74" i="21"/>
  <c r="IA7" i="21"/>
  <c r="IA203" i="21"/>
  <c r="IA134" i="21"/>
  <c r="IA106" i="21"/>
  <c r="DK50" i="21"/>
  <c r="DK142" i="21"/>
  <c r="DK301" i="21"/>
  <c r="DK298" i="21"/>
  <c r="DK73" i="21"/>
  <c r="DK85" i="21"/>
  <c r="DK200" i="21"/>
  <c r="DK154" i="21"/>
  <c r="DK166" i="21"/>
  <c r="DK258" i="21"/>
  <c r="DK36" i="21"/>
  <c r="DK35" i="21"/>
  <c r="DK264" i="21"/>
  <c r="DK243" i="21"/>
  <c r="DK192" i="21"/>
  <c r="DK201" i="21"/>
  <c r="DK309" i="21"/>
  <c r="DK8" i="21"/>
  <c r="DK38" i="21"/>
  <c r="DK24" i="21"/>
  <c r="DK115" i="21"/>
  <c r="DK109" i="21"/>
  <c r="DK214" i="21"/>
  <c r="DK114" i="21"/>
  <c r="DK117" i="21"/>
  <c r="DK184" i="21"/>
  <c r="DK183" i="21"/>
  <c r="DK259" i="21"/>
  <c r="DK303" i="21"/>
  <c r="DK146" i="21"/>
  <c r="DK231" i="21"/>
  <c r="DK45" i="21"/>
  <c r="DK211" i="21"/>
  <c r="DK126" i="21"/>
  <c r="DK181" i="21"/>
  <c r="DK307" i="21"/>
  <c r="DK221" i="21"/>
  <c r="DK241" i="21"/>
  <c r="BC310" i="21"/>
  <c r="BC102" i="21"/>
  <c r="BC230" i="21"/>
  <c r="BC111" i="21"/>
  <c r="BC270" i="21"/>
  <c r="BC103" i="21"/>
  <c r="BC167" i="21"/>
  <c r="BC231" i="21"/>
  <c r="BC75" i="21"/>
  <c r="BC232" i="21"/>
  <c r="BC211" i="21"/>
  <c r="BC128" i="21"/>
  <c r="BC115" i="21"/>
  <c r="BC316" i="21"/>
  <c r="BC138" i="21"/>
  <c r="BC152" i="21"/>
  <c r="BC68" i="21"/>
  <c r="BC165" i="21"/>
  <c r="BC93" i="21"/>
  <c r="BC299" i="21"/>
  <c r="BC87" i="21"/>
  <c r="BC76" i="21"/>
  <c r="BC272" i="21"/>
  <c r="BC67" i="21"/>
  <c r="BC239" i="21"/>
  <c r="BC218" i="21"/>
  <c r="BC36" i="21"/>
  <c r="BC174" i="21"/>
  <c r="BC300" i="21"/>
  <c r="BC177" i="21"/>
  <c r="BC260" i="21"/>
  <c r="BC35" i="21"/>
  <c r="BC221" i="21"/>
  <c r="BC168" i="21"/>
  <c r="BC58" i="21"/>
  <c r="BC71" i="21"/>
  <c r="BC145" i="21"/>
  <c r="BC29" i="21"/>
  <c r="BC98" i="21"/>
  <c r="NZ129" i="21"/>
  <c r="NZ269" i="21"/>
  <c r="NZ120" i="21"/>
  <c r="NZ286" i="21"/>
  <c r="NZ175" i="21"/>
  <c r="NZ253" i="21"/>
  <c r="NZ201" i="21"/>
  <c r="NZ305" i="21"/>
  <c r="NZ234" i="21"/>
  <c r="NZ163" i="21"/>
  <c r="NZ271" i="21"/>
  <c r="NZ176" i="21"/>
  <c r="NZ137" i="21"/>
  <c r="NZ69" i="21"/>
  <c r="NZ256" i="21"/>
  <c r="NZ30" i="21"/>
  <c r="NZ258" i="21"/>
  <c r="NZ82" i="21"/>
  <c r="NZ312" i="21"/>
  <c r="NZ122" i="21"/>
  <c r="NZ37" i="21"/>
  <c r="NZ294" i="21"/>
  <c r="NZ161" i="21"/>
  <c r="NZ236" i="21"/>
  <c r="NZ56" i="21"/>
  <c r="IM78" i="21"/>
  <c r="IM40" i="21"/>
  <c r="IM304" i="21"/>
  <c r="IM100" i="21"/>
  <c r="IM156" i="21"/>
  <c r="IM309" i="21"/>
  <c r="IM307" i="21"/>
  <c r="IM245" i="21"/>
  <c r="IM140" i="21"/>
  <c r="IM181" i="21"/>
  <c r="IM102" i="21"/>
  <c r="IM170" i="21"/>
  <c r="IM9" i="21"/>
  <c r="IM213" i="21"/>
  <c r="IM94" i="21"/>
  <c r="IM194" i="21"/>
  <c r="IM205" i="21"/>
  <c r="IM230" i="21"/>
  <c r="IM235" i="21"/>
  <c r="IM297" i="21"/>
  <c r="IM185" i="21"/>
  <c r="IM210" i="21"/>
  <c r="IM212" i="21"/>
  <c r="IM14" i="21"/>
  <c r="IM27" i="21"/>
  <c r="IM266" i="21"/>
  <c r="IM312" i="21"/>
  <c r="IM21" i="21"/>
  <c r="IM86" i="21"/>
  <c r="IM33" i="21"/>
  <c r="IM218" i="21"/>
  <c r="IM269" i="21"/>
  <c r="IM131" i="21"/>
  <c r="IM133" i="21"/>
  <c r="IM127" i="21"/>
  <c r="IM146" i="21"/>
  <c r="IM201" i="21"/>
  <c r="IM268" i="21"/>
  <c r="IM281" i="21"/>
  <c r="HC175" i="21"/>
  <c r="HC59" i="21"/>
  <c r="HC181" i="21"/>
  <c r="HC254" i="21"/>
  <c r="HC27" i="21"/>
  <c r="HC117" i="21"/>
  <c r="HC49" i="21"/>
  <c r="HC107" i="21"/>
  <c r="HC21" i="21"/>
  <c r="HC221" i="21"/>
  <c r="HC120" i="21"/>
  <c r="HC127" i="21"/>
  <c r="HC61" i="21"/>
  <c r="HC269" i="21"/>
  <c r="HC96" i="21"/>
  <c r="HC188" i="21"/>
  <c r="HC313" i="21"/>
  <c r="HC101" i="21"/>
  <c r="HC30" i="21"/>
  <c r="HC152" i="21"/>
  <c r="HC75" i="21"/>
  <c r="HC55" i="21"/>
  <c r="HC82" i="21"/>
  <c r="HC142" i="21"/>
  <c r="HC136" i="21"/>
  <c r="HC145" i="21"/>
  <c r="HC76" i="21"/>
  <c r="HC177" i="21"/>
  <c r="HC51" i="21"/>
  <c r="HC87" i="21"/>
  <c r="HC151" i="21"/>
  <c r="HC116" i="21"/>
  <c r="HC241" i="21"/>
  <c r="HC31" i="21"/>
  <c r="HC246" i="21"/>
  <c r="HC194" i="21"/>
  <c r="HC311" i="21"/>
  <c r="HC139" i="21"/>
  <c r="HC126" i="21"/>
  <c r="LG314" i="21"/>
  <c r="LG112" i="21"/>
  <c r="LG201" i="21"/>
  <c r="LG188" i="21"/>
  <c r="LG279" i="21"/>
  <c r="LG59" i="21"/>
  <c r="LG129" i="21"/>
  <c r="LG255" i="21"/>
  <c r="LG172" i="21"/>
  <c r="LG6" i="21"/>
  <c r="LG258" i="21"/>
  <c r="LG181" i="21"/>
  <c r="LG266" i="21"/>
  <c r="LG80" i="21"/>
  <c r="LG48" i="21"/>
  <c r="LG264" i="21"/>
  <c r="LG79" i="21"/>
  <c r="LG269" i="21"/>
  <c r="LG16" i="21"/>
  <c r="LG280" i="21"/>
  <c r="LG238" i="21"/>
  <c r="LG135" i="21"/>
  <c r="LG291" i="21"/>
  <c r="LG123" i="21"/>
  <c r="LG180" i="21"/>
  <c r="LG195" i="21"/>
  <c r="LG214" i="21"/>
  <c r="LG102" i="21"/>
  <c r="LG186" i="21"/>
  <c r="LG281" i="21"/>
  <c r="LG27" i="21"/>
  <c r="LG151" i="21"/>
  <c r="LG63" i="21"/>
  <c r="LG274" i="21"/>
  <c r="LG74" i="21"/>
  <c r="LG51" i="21"/>
  <c r="LG55" i="21"/>
  <c r="LG12" i="21"/>
  <c r="LG54" i="21"/>
  <c r="ME207" i="21"/>
  <c r="ME184" i="21"/>
  <c r="ME86" i="21"/>
  <c r="IA279" i="21"/>
  <c r="IA289" i="21"/>
  <c r="IA274" i="21"/>
  <c r="IA212" i="21"/>
  <c r="IA48" i="21"/>
  <c r="IA226" i="21"/>
  <c r="IA38" i="21"/>
  <c r="IA123" i="21"/>
  <c r="IA15" i="21"/>
  <c r="IA317" i="21"/>
  <c r="IA234" i="21"/>
  <c r="IA264" i="21"/>
  <c r="IA183" i="21"/>
  <c r="IA59" i="21"/>
  <c r="IA26" i="21"/>
  <c r="IA44" i="21"/>
  <c r="IA170" i="21"/>
  <c r="IA8" i="21"/>
  <c r="IA140" i="21"/>
  <c r="IA178" i="21"/>
  <c r="IA308" i="21"/>
  <c r="IA310" i="21"/>
  <c r="IA136" i="21"/>
  <c r="IA29" i="21"/>
  <c r="IA83" i="21"/>
  <c r="IA267" i="21"/>
  <c r="IA40" i="21"/>
  <c r="IA139" i="21"/>
  <c r="IA273" i="21"/>
  <c r="IA73" i="21"/>
  <c r="IA149" i="21"/>
  <c r="IA50" i="21"/>
  <c r="IA290" i="21"/>
  <c r="IA263" i="21"/>
  <c r="IA254" i="21"/>
  <c r="IA316" i="21"/>
  <c r="IA253" i="21"/>
  <c r="IA306" i="21"/>
  <c r="IA80" i="21"/>
  <c r="DK97" i="21"/>
  <c r="DK171" i="21"/>
  <c r="DK54" i="21"/>
  <c r="DK277" i="21"/>
  <c r="DK63" i="21"/>
  <c r="DK261" i="21"/>
  <c r="DK43" i="21"/>
  <c r="DK139" i="21"/>
  <c r="DK271" i="21"/>
  <c r="DK257" i="21"/>
  <c r="DK34" i="21"/>
  <c r="DK195" i="21"/>
  <c r="DK212" i="21"/>
  <c r="DK265" i="21"/>
  <c r="DK250" i="21"/>
  <c r="DK10" i="21"/>
  <c r="DK153" i="21"/>
  <c r="DK222" i="21"/>
  <c r="DK235" i="21"/>
  <c r="DK57" i="21"/>
  <c r="DK18" i="21"/>
  <c r="DK128" i="21"/>
  <c r="DK148" i="21"/>
  <c r="DK70" i="21"/>
  <c r="DK102" i="21"/>
  <c r="DK68" i="21"/>
  <c r="DK159" i="21"/>
  <c r="DK188" i="21"/>
  <c r="DK311" i="21"/>
  <c r="DK7" i="21"/>
  <c r="DK172" i="21"/>
  <c r="DK210" i="21"/>
  <c r="DK94" i="21"/>
  <c r="DK246" i="21"/>
  <c r="DK242" i="21"/>
  <c r="DK197" i="21"/>
  <c r="DK72" i="21"/>
  <c r="DK65" i="21"/>
  <c r="DK275" i="21"/>
  <c r="BC296" i="21"/>
  <c r="BC162" i="21"/>
  <c r="BC229" i="21"/>
  <c r="BC178" i="21"/>
  <c r="BC60" i="21"/>
  <c r="BC170" i="21"/>
  <c r="BC234" i="21"/>
  <c r="BC298" i="21"/>
  <c r="BC49" i="21"/>
  <c r="BC106" i="21"/>
  <c r="BC252" i="21"/>
  <c r="BC8" i="21"/>
  <c r="BC236" i="21"/>
  <c r="BC186" i="21"/>
  <c r="BC80" i="21"/>
  <c r="BC26" i="21"/>
  <c r="BC74" i="21"/>
  <c r="BC194" i="21"/>
  <c r="BC173" i="21"/>
  <c r="BC15" i="21"/>
  <c r="BC280" i="21"/>
  <c r="BC256" i="21"/>
  <c r="BC146" i="21"/>
  <c r="BC53" i="21"/>
  <c r="BC113" i="21"/>
  <c r="BC156" i="21"/>
  <c r="BC301" i="21"/>
  <c r="BC182" i="21"/>
  <c r="BC308" i="21"/>
  <c r="BC83" i="21"/>
  <c r="BC77" i="21"/>
  <c r="BC72" i="21"/>
  <c r="BC78" i="21"/>
  <c r="BC42" i="21"/>
  <c r="BC279" i="21"/>
  <c r="BC204" i="21"/>
  <c r="BC51" i="21"/>
  <c r="BC38" i="21"/>
  <c r="BC214" i="21"/>
  <c r="HC64" i="21"/>
  <c r="NZ211" i="21"/>
  <c r="NZ123" i="21"/>
  <c r="NZ80" i="21"/>
  <c r="NZ302" i="21"/>
  <c r="NZ304" i="21"/>
  <c r="NZ139" i="21"/>
  <c r="NZ205" i="21"/>
  <c r="NZ300" i="21"/>
  <c r="NZ170" i="21"/>
  <c r="NZ316" i="21"/>
  <c r="NZ90" i="21"/>
  <c r="NZ288" i="21"/>
  <c r="NZ200" i="21"/>
  <c r="NZ38" i="21"/>
  <c r="NZ125" i="21"/>
  <c r="NZ45" i="21"/>
  <c r="NZ207" i="21"/>
  <c r="NZ128" i="21"/>
  <c r="NZ73" i="21"/>
  <c r="NZ77" i="21"/>
  <c r="NZ231" i="21"/>
  <c r="IM76" i="21"/>
  <c r="IM34" i="21"/>
  <c r="IM97" i="21"/>
  <c r="IM278" i="21"/>
  <c r="IM136" i="21"/>
  <c r="IM173" i="21"/>
  <c r="IM120" i="21"/>
  <c r="IM238" i="21"/>
  <c r="IM282" i="21"/>
  <c r="IM67" i="21"/>
  <c r="IM211" i="21"/>
  <c r="IM134" i="21"/>
  <c r="IM23" i="21"/>
  <c r="IM160" i="21"/>
  <c r="IM199" i="21"/>
  <c r="IM284" i="21"/>
  <c r="IM223" i="21"/>
  <c r="IM209" i="21"/>
  <c r="IM299" i="21"/>
  <c r="IM234" i="21"/>
  <c r="IM161" i="21"/>
  <c r="IM122" i="21"/>
  <c r="IM138" i="21"/>
  <c r="IM215" i="21"/>
  <c r="IM240" i="21"/>
  <c r="IM47" i="21"/>
  <c r="IM197" i="21"/>
  <c r="IM316" i="21"/>
  <c r="IM53" i="21"/>
  <c r="IM31" i="21"/>
  <c r="IM248" i="21"/>
  <c r="IM220" i="21"/>
  <c r="IM110" i="21"/>
  <c r="IM8" i="21"/>
  <c r="IM206" i="21"/>
  <c r="IM104" i="21"/>
  <c r="IM105" i="21"/>
  <c r="IM145" i="21"/>
  <c r="IM171" i="21"/>
  <c r="HC68" i="21"/>
  <c r="HC229" i="21"/>
  <c r="HC16" i="21"/>
  <c r="HC42" i="21"/>
  <c r="HC231" i="21"/>
  <c r="HC250" i="21"/>
  <c r="HC171" i="21"/>
  <c r="HC73" i="21"/>
  <c r="HC210" i="21"/>
  <c r="HC57" i="21"/>
  <c r="HC86" i="21"/>
  <c r="HC66" i="21"/>
  <c r="HC199" i="21"/>
  <c r="HC166" i="21"/>
  <c r="HC291" i="21"/>
  <c r="HC54" i="21"/>
  <c r="HC245" i="21"/>
  <c r="HC258" i="21"/>
  <c r="HC22" i="21"/>
  <c r="HC52" i="21"/>
  <c r="HC233" i="21"/>
  <c r="HC266" i="21"/>
  <c r="HC293" i="21"/>
  <c r="HC103" i="21"/>
  <c r="HC180" i="21"/>
  <c r="HC38" i="21"/>
  <c r="HC78" i="21"/>
  <c r="HC206" i="21"/>
  <c r="HC183" i="21"/>
  <c r="HC310" i="21"/>
  <c r="HC102" i="21"/>
  <c r="HC39" i="21"/>
  <c r="HC150" i="21"/>
  <c r="HC314" i="21"/>
  <c r="HC88" i="21"/>
  <c r="HC71" i="21"/>
  <c r="HC153" i="21"/>
  <c r="HC268" i="21"/>
  <c r="HC43" i="21"/>
  <c r="LG178" i="21"/>
  <c r="LG207" i="21"/>
  <c r="LG57" i="21"/>
  <c r="LG148" i="21"/>
  <c r="LG88" i="21"/>
  <c r="LG293" i="21"/>
  <c r="LG166" i="21"/>
  <c r="LG115" i="21"/>
  <c r="LG165" i="21"/>
  <c r="LG28" i="21"/>
  <c r="LG169" i="21"/>
  <c r="LG25" i="21"/>
  <c r="LG89" i="21"/>
  <c r="LG60" i="21"/>
  <c r="LG216" i="21"/>
  <c r="LG149" i="21"/>
  <c r="LG205" i="21"/>
  <c r="LG223" i="21"/>
  <c r="LG141" i="21"/>
  <c r="LG199" i="21"/>
  <c r="LG119" i="21"/>
  <c r="LG64" i="21"/>
  <c r="LG173" i="21"/>
  <c r="LG265" i="21"/>
  <c r="LG110" i="21"/>
  <c r="LG47" i="21"/>
  <c r="LG235" i="21"/>
  <c r="LG253" i="21"/>
  <c r="LG23" i="21"/>
  <c r="LG194" i="21"/>
  <c r="LG287" i="21"/>
  <c r="LG131" i="21"/>
  <c r="LG42" i="21"/>
  <c r="LG226" i="21"/>
  <c r="LG268" i="21"/>
  <c r="LG259" i="21"/>
  <c r="LG34" i="21"/>
  <c r="LG175" i="21"/>
  <c r="LG284" i="21"/>
  <c r="IA174" i="21"/>
  <c r="IA25" i="21"/>
  <c r="IA9" i="21"/>
  <c r="IA6" i="21"/>
  <c r="IA244" i="21"/>
  <c r="IA202" i="21"/>
  <c r="IA104" i="21"/>
  <c r="IA268" i="21"/>
  <c r="IA114" i="21"/>
  <c r="IA92" i="21"/>
  <c r="IA313" i="21"/>
  <c r="IA167" i="21"/>
  <c r="IA130" i="21"/>
  <c r="IA219" i="21"/>
  <c r="IA62" i="21"/>
  <c r="IA166" i="21"/>
  <c r="IA281" i="21"/>
  <c r="IA11" i="21"/>
  <c r="IA240" i="21"/>
  <c r="IA258" i="21"/>
  <c r="IA82" i="21"/>
  <c r="IA276" i="21"/>
  <c r="IA30" i="21"/>
  <c r="IA78" i="21"/>
  <c r="IA69" i="21"/>
  <c r="IA227" i="21"/>
  <c r="IA57" i="21"/>
  <c r="IA204" i="21"/>
  <c r="IA46" i="21"/>
  <c r="DK64" i="21"/>
  <c r="DK12" i="21"/>
  <c r="DK157" i="21"/>
  <c r="DK283" i="21"/>
  <c r="DK123" i="21"/>
  <c r="DK25" i="21"/>
  <c r="DK31" i="21"/>
  <c r="DK122" i="21"/>
  <c r="DK274" i="21"/>
  <c r="DK29" i="21"/>
  <c r="DK317" i="21"/>
  <c r="DK227" i="21"/>
  <c r="DK160" i="21"/>
  <c r="DK281" i="21"/>
  <c r="DK91" i="21"/>
  <c r="DK99" i="21"/>
  <c r="DK78" i="21"/>
  <c r="DK220" i="21"/>
  <c r="DK27" i="21"/>
  <c r="DK48" i="21"/>
  <c r="DK230" i="21"/>
  <c r="DK6" i="21"/>
  <c r="DK86" i="21"/>
  <c r="DK266" i="21"/>
  <c r="DK196" i="21"/>
  <c r="DK198" i="21"/>
  <c r="DK208" i="21"/>
  <c r="DK240" i="21"/>
  <c r="DK129" i="21"/>
  <c r="DK141" i="21"/>
  <c r="DK56" i="21"/>
  <c r="DK116" i="21"/>
  <c r="DK88" i="21"/>
  <c r="DK280" i="21"/>
  <c r="DK287" i="21"/>
  <c r="DK80" i="21"/>
  <c r="DK215" i="21"/>
  <c r="DK39" i="21"/>
  <c r="DK228" i="21"/>
  <c r="BC284" i="21"/>
  <c r="BC141" i="21"/>
  <c r="BC157" i="21"/>
  <c r="BC269" i="21"/>
  <c r="BC175" i="21"/>
  <c r="BC286" i="21"/>
  <c r="BC117" i="21"/>
  <c r="BC304" i="21"/>
  <c r="BC86" i="21"/>
  <c r="BC44" i="21"/>
  <c r="BC314" i="21"/>
  <c r="BC258" i="21"/>
  <c r="BC192" i="21"/>
  <c r="BC129" i="21"/>
  <c r="BC273" i="21"/>
  <c r="BC251" i="21"/>
  <c r="BC150" i="21"/>
  <c r="BC201" i="21"/>
  <c r="BC99" i="21"/>
  <c r="BC208" i="21"/>
  <c r="BC154" i="21"/>
  <c r="BC189" i="21"/>
  <c r="BC84" i="21"/>
  <c r="BC219" i="21"/>
  <c r="BC306" i="21"/>
  <c r="BC164" i="21"/>
  <c r="BC27" i="21"/>
  <c r="BC228" i="21"/>
  <c r="BC104" i="21"/>
  <c r="BC6" i="21"/>
  <c r="BC120" i="21"/>
  <c r="BC13" i="21"/>
  <c r="BC223" i="21"/>
  <c r="BC267" i="21"/>
  <c r="BC153" i="21"/>
  <c r="BC130" i="21"/>
  <c r="BC109" i="21"/>
  <c r="BC33" i="21"/>
  <c r="BC55" i="21"/>
  <c r="NZ140" i="21"/>
  <c r="NZ270" i="21"/>
  <c r="NZ92" i="21"/>
  <c r="NZ67" i="21"/>
  <c r="NZ206" i="21"/>
  <c r="NZ257" i="21"/>
  <c r="NZ86" i="21"/>
  <c r="NZ33" i="21"/>
  <c r="NZ290" i="21"/>
  <c r="NZ273" i="21"/>
  <c r="NZ289" i="21"/>
  <c r="NZ66" i="21"/>
  <c r="NZ315" i="21"/>
  <c r="NZ87" i="21"/>
  <c r="NZ187" i="21"/>
  <c r="NZ102" i="21"/>
  <c r="NZ214" i="21"/>
  <c r="NZ132" i="21"/>
  <c r="NZ12" i="21"/>
  <c r="NZ111" i="21"/>
  <c r="NZ21" i="21"/>
  <c r="NZ267" i="21"/>
  <c r="NZ217" i="21"/>
  <c r="NZ189" i="21"/>
  <c r="NZ299" i="21"/>
  <c r="NZ311" i="21"/>
  <c r="NZ248" i="21"/>
  <c r="NZ119" i="21"/>
  <c r="NZ115" i="21"/>
  <c r="IM16" i="21"/>
  <c r="IM169" i="21"/>
  <c r="IM193" i="21"/>
  <c r="IM125" i="21"/>
  <c r="IM187" i="21"/>
  <c r="IM93" i="21"/>
  <c r="IM306" i="21"/>
  <c r="IM10" i="21"/>
  <c r="IM30" i="21"/>
  <c r="IM200" i="21"/>
  <c r="IM88" i="21"/>
  <c r="IM231" i="21"/>
  <c r="IM250" i="21"/>
  <c r="IM308" i="21"/>
  <c r="IM151" i="21"/>
  <c r="IM87" i="21"/>
  <c r="IM159" i="21"/>
  <c r="IM267" i="21"/>
  <c r="IM204" i="21"/>
  <c r="IM71" i="21"/>
  <c r="IM142" i="21"/>
  <c r="IM80" i="21"/>
  <c r="IM96" i="21"/>
  <c r="IM163" i="21"/>
  <c r="IM56" i="21"/>
  <c r="IM148" i="21"/>
  <c r="IM73" i="21"/>
  <c r="IM228" i="21"/>
  <c r="IM292" i="21"/>
  <c r="IM289" i="21"/>
  <c r="IM39" i="21"/>
  <c r="IM273" i="21"/>
  <c r="IM237" i="21"/>
  <c r="IM291" i="21"/>
  <c r="IM137" i="21"/>
  <c r="IM28" i="21"/>
  <c r="IM118" i="21"/>
  <c r="IM79" i="21"/>
  <c r="IM150" i="21"/>
  <c r="HC105" i="21"/>
  <c r="HC17" i="21"/>
  <c r="HC302" i="21"/>
  <c r="HC247" i="21"/>
  <c r="HC84" i="21"/>
  <c r="HC50" i="21"/>
  <c r="HC100" i="21"/>
  <c r="HC113" i="21"/>
  <c r="HC282" i="21"/>
  <c r="HC48" i="21"/>
  <c r="HC220" i="21"/>
  <c r="HC24" i="21"/>
  <c r="HC253" i="21"/>
  <c r="HC93" i="21"/>
  <c r="HC128" i="21"/>
  <c r="HC214" i="21"/>
  <c r="HC219" i="21"/>
  <c r="HC227" i="21"/>
  <c r="HC215" i="21"/>
  <c r="HC162" i="21"/>
  <c r="HC218" i="21"/>
  <c r="HC179" i="21"/>
  <c r="HC159" i="21"/>
  <c r="HC305" i="21"/>
  <c r="HC274" i="21"/>
  <c r="HC273" i="21"/>
  <c r="HC292" i="21"/>
  <c r="HC115" i="21"/>
  <c r="HC290" i="21"/>
  <c r="HC33" i="21"/>
  <c r="HC191" i="21"/>
  <c r="HC83" i="21"/>
  <c r="HC74" i="21"/>
  <c r="HC312" i="21"/>
  <c r="HC255" i="21"/>
  <c r="HC195" i="21"/>
  <c r="HC141" i="21"/>
  <c r="HC209" i="21"/>
  <c r="HC7" i="21"/>
  <c r="LG230" i="21"/>
  <c r="LG217" i="21"/>
  <c r="LG304" i="21"/>
  <c r="LG68" i="21"/>
  <c r="LG197" i="21"/>
  <c r="LG127" i="21"/>
  <c r="LG87" i="21"/>
  <c r="LG257" i="21"/>
  <c r="LG231" i="21"/>
  <c r="LG215" i="21"/>
  <c r="LG61" i="21"/>
  <c r="LG153" i="21"/>
  <c r="LG251" i="21"/>
  <c r="LG20" i="21"/>
  <c r="LG104" i="21"/>
  <c r="LG58" i="21"/>
  <c r="LG99" i="21"/>
  <c r="LG316" i="21"/>
  <c r="LG184" i="21"/>
  <c r="LG96" i="21"/>
  <c r="LG101" i="21"/>
  <c r="LG9" i="21"/>
  <c r="LG243" i="21"/>
  <c r="LG174" i="21"/>
  <c r="LG84" i="21"/>
  <c r="LG91" i="21"/>
  <c r="LG138" i="21"/>
  <c r="LG221" i="21"/>
  <c r="LG294" i="21"/>
  <c r="LG168" i="21"/>
  <c r="LG182" i="21"/>
  <c r="LG86" i="21"/>
  <c r="LG21" i="21"/>
  <c r="LG97" i="21"/>
  <c r="LG305" i="21"/>
  <c r="LG292" i="21"/>
  <c r="LG41" i="21"/>
  <c r="LG134" i="21"/>
  <c r="LG250" i="21"/>
  <c r="EU283" i="21"/>
  <c r="EU36" i="21"/>
  <c r="EU92" i="21"/>
  <c r="EU134" i="21"/>
  <c r="EU199" i="21"/>
  <c r="EU136" i="21"/>
  <c r="EU306" i="21"/>
  <c r="EU178" i="21"/>
  <c r="EU72" i="21"/>
  <c r="EU143" i="21"/>
  <c r="EU57" i="21"/>
  <c r="EU56" i="21"/>
  <c r="EU301" i="21"/>
  <c r="EU122" i="21"/>
  <c r="EU193" i="21"/>
  <c r="EU177" i="21"/>
  <c r="EU70" i="21"/>
  <c r="EU24" i="21"/>
  <c r="EU304" i="21"/>
  <c r="EU101" i="21"/>
  <c r="EU233" i="21"/>
  <c r="EU118" i="21"/>
  <c r="EU282" i="21"/>
  <c r="EU43" i="21"/>
  <c r="EU8" i="21"/>
  <c r="EU227" i="21"/>
  <c r="EU265" i="21"/>
  <c r="EU196" i="21"/>
  <c r="EU311" i="21"/>
  <c r="EI46" i="21"/>
  <c r="EI273" i="21"/>
  <c r="EI61" i="21"/>
  <c r="EI32" i="21"/>
  <c r="EI52" i="21"/>
  <c r="EI299" i="21"/>
  <c r="EI217" i="21"/>
  <c r="EI254" i="21"/>
  <c r="EI118" i="21"/>
  <c r="EI49" i="21"/>
  <c r="EI50" i="21"/>
  <c r="EI84" i="21"/>
  <c r="EI150" i="21"/>
  <c r="EI82" i="21"/>
  <c r="EI109" i="21"/>
  <c r="EI221" i="21"/>
  <c r="EI113" i="21"/>
  <c r="EI196" i="21"/>
  <c r="EI103" i="21"/>
  <c r="EI231" i="21"/>
  <c r="EI97" i="21"/>
  <c r="EI295" i="21"/>
  <c r="EI110" i="21"/>
  <c r="EI275" i="21"/>
  <c r="EI72" i="21"/>
  <c r="EI14" i="21"/>
  <c r="EI26" i="21"/>
  <c r="EI78" i="21"/>
  <c r="EI127" i="21"/>
  <c r="EI57" i="21"/>
  <c r="EI178" i="21"/>
  <c r="EI151" i="21"/>
  <c r="EI107" i="21"/>
  <c r="EI119" i="21"/>
  <c r="EI116" i="21"/>
  <c r="EI305" i="21"/>
  <c r="EI204" i="21"/>
  <c r="GQ28" i="21"/>
  <c r="GQ83" i="21"/>
  <c r="GQ56" i="21"/>
  <c r="GQ72" i="21"/>
  <c r="GQ278" i="21"/>
  <c r="GQ317" i="21"/>
  <c r="GQ235" i="21"/>
  <c r="GQ110" i="21"/>
  <c r="GQ151" i="21"/>
  <c r="GQ182" i="21"/>
  <c r="GQ273" i="21"/>
  <c r="GQ104" i="21"/>
  <c r="GQ247" i="21"/>
  <c r="GQ316" i="21"/>
  <c r="GQ260" i="21"/>
  <c r="GQ290" i="21"/>
  <c r="GQ272" i="21"/>
  <c r="GQ216" i="21"/>
  <c r="GQ90" i="21"/>
  <c r="GQ227" i="21"/>
  <c r="GQ121" i="21"/>
  <c r="GQ122" i="21"/>
  <c r="GQ222" i="21"/>
  <c r="GQ254" i="21"/>
  <c r="GQ157" i="21"/>
  <c r="GQ80" i="21"/>
  <c r="GQ214" i="21"/>
  <c r="GQ61" i="21"/>
  <c r="GQ255" i="21"/>
  <c r="GQ315" i="21"/>
  <c r="GQ85" i="21"/>
  <c r="EI234" i="21"/>
  <c r="EI279" i="21"/>
  <c r="EI278" i="21"/>
  <c r="EI250" i="21"/>
  <c r="CY199" i="21"/>
  <c r="CY53" i="21"/>
  <c r="CY67" i="21"/>
  <c r="CY316" i="21"/>
  <c r="CY175" i="21"/>
  <c r="CY20" i="21"/>
  <c r="CY277" i="21"/>
  <c r="CY111" i="21"/>
  <c r="CY258" i="21"/>
  <c r="CY89" i="21"/>
  <c r="CY287" i="21"/>
  <c r="CY65" i="21"/>
  <c r="CY273" i="21"/>
  <c r="CY26" i="21"/>
  <c r="CY188" i="21"/>
  <c r="CY7" i="21"/>
  <c r="CY234" i="21"/>
  <c r="CY221" i="21"/>
  <c r="CY101" i="21"/>
  <c r="CY102" i="21"/>
  <c r="CY153" i="21"/>
  <c r="CY36" i="21"/>
  <c r="CY313" i="21"/>
  <c r="CY283" i="21"/>
  <c r="CY94" i="21"/>
  <c r="CY245" i="21"/>
  <c r="CY262" i="21"/>
  <c r="CY208" i="21"/>
  <c r="CY39" i="21"/>
  <c r="CY157" i="21"/>
  <c r="CY169" i="21"/>
  <c r="CY232" i="21"/>
  <c r="CY227" i="21"/>
  <c r="CY236" i="21"/>
  <c r="CY182" i="21"/>
  <c r="CY293" i="21"/>
  <c r="CY98" i="21"/>
  <c r="CY30" i="21"/>
  <c r="NN66" i="21"/>
  <c r="NN81" i="21"/>
  <c r="NN20" i="21"/>
  <c r="NN95" i="21"/>
  <c r="NN314" i="21"/>
  <c r="NN172" i="21"/>
  <c r="NN184" i="21"/>
  <c r="NN23" i="21"/>
  <c r="NN17" i="21"/>
  <c r="NN79" i="21"/>
  <c r="NN108" i="21"/>
  <c r="NN214" i="21"/>
  <c r="NN142" i="21"/>
  <c r="NN159" i="21"/>
  <c r="NN189" i="21"/>
  <c r="NN232" i="21"/>
  <c r="NN154" i="21"/>
  <c r="NN233" i="21"/>
  <c r="NN237" i="21"/>
  <c r="NN208" i="21"/>
  <c r="NN25" i="21"/>
  <c r="NN293" i="21"/>
  <c r="NN220" i="21"/>
  <c r="NN267" i="21"/>
  <c r="NN270" i="21"/>
  <c r="NN38" i="21"/>
  <c r="NN54" i="21"/>
  <c r="NN317" i="21"/>
  <c r="NN60" i="21"/>
  <c r="NN228" i="21"/>
  <c r="NN77" i="21"/>
  <c r="NN312" i="21"/>
  <c r="NN309" i="21"/>
  <c r="NN14" i="21"/>
  <c r="NN254" i="21"/>
  <c r="NN248" i="21"/>
  <c r="NN30" i="21"/>
  <c r="NN311" i="21"/>
  <c r="NN91" i="21"/>
  <c r="CM183" i="21"/>
  <c r="CM22" i="21"/>
  <c r="CM157" i="21"/>
  <c r="CM65" i="21"/>
  <c r="CM232" i="21"/>
  <c r="CM191" i="21"/>
  <c r="CM317" i="21"/>
  <c r="CM225" i="21"/>
  <c r="CM174" i="21"/>
  <c r="CM199" i="21"/>
  <c r="CM234" i="21"/>
  <c r="CM150" i="21"/>
  <c r="CM243" i="21"/>
  <c r="CM94" i="21"/>
  <c r="CM62" i="21"/>
  <c r="CM175" i="21"/>
  <c r="CM64" i="21"/>
  <c r="CM216" i="21"/>
  <c r="CM112" i="21"/>
  <c r="CM142" i="21"/>
  <c r="CM226" i="21"/>
  <c r="CM283" i="21"/>
  <c r="CM48" i="21"/>
  <c r="CM96" i="21"/>
  <c r="CM179" i="21"/>
  <c r="CM162" i="21"/>
  <c r="CM151" i="21"/>
  <c r="CM144" i="21"/>
  <c r="CM27" i="21"/>
  <c r="CM103" i="21"/>
  <c r="CM10" i="21"/>
  <c r="CM262" i="21"/>
  <c r="CM227" i="21"/>
  <c r="CM135" i="21"/>
  <c r="CM38" i="21"/>
  <c r="CM310" i="21"/>
  <c r="CM228" i="21"/>
  <c r="HO180" i="21"/>
  <c r="HO292" i="21"/>
  <c r="HO250" i="21"/>
  <c r="HO280" i="21"/>
  <c r="HO83" i="21"/>
  <c r="HO70" i="21"/>
  <c r="HO191" i="21"/>
  <c r="HO258" i="21"/>
  <c r="HO183" i="21"/>
  <c r="HO281" i="21"/>
  <c r="HO166" i="21"/>
  <c r="HO73" i="21"/>
  <c r="HO273" i="21"/>
  <c r="HO266" i="21"/>
  <c r="HO65" i="21"/>
  <c r="HO44" i="21"/>
  <c r="HO107" i="21"/>
  <c r="HO111" i="21"/>
  <c r="HO45" i="21"/>
  <c r="HO156" i="21"/>
  <c r="HO208" i="21"/>
  <c r="HO198" i="21"/>
  <c r="HO244" i="21"/>
  <c r="HO88" i="21"/>
  <c r="HO201" i="21"/>
  <c r="HO210" i="21"/>
  <c r="HO157" i="21"/>
  <c r="HO79" i="21"/>
  <c r="HO64" i="21"/>
  <c r="HO302" i="21"/>
  <c r="HO189" i="21"/>
  <c r="HO6" i="21"/>
  <c r="HO204" i="21"/>
  <c r="HO307" i="21"/>
  <c r="HO200" i="21"/>
  <c r="HO249" i="21"/>
  <c r="HO238" i="21"/>
  <c r="HO172" i="21"/>
  <c r="HO263" i="21"/>
  <c r="NB12" i="21"/>
  <c r="NB144" i="21"/>
  <c r="NB218" i="21"/>
  <c r="NB81" i="21"/>
  <c r="NB68" i="21"/>
  <c r="NB236" i="21"/>
  <c r="NB13" i="21"/>
  <c r="NB267" i="21"/>
  <c r="NB221" i="21"/>
  <c r="NB139" i="21"/>
  <c r="NB44" i="21"/>
  <c r="NB93" i="21"/>
  <c r="NB146" i="21"/>
  <c r="NB31" i="21"/>
  <c r="NB72" i="21"/>
  <c r="NB62" i="21"/>
  <c r="NB222" i="21"/>
  <c r="NB244" i="21"/>
  <c r="NB84" i="21"/>
  <c r="NB276" i="21"/>
  <c r="NB21" i="21"/>
  <c r="NB58" i="21"/>
  <c r="NB265" i="21"/>
  <c r="NB287" i="21"/>
  <c r="NB102" i="21"/>
  <c r="NB17" i="21"/>
  <c r="NB259" i="21"/>
  <c r="NB103" i="21"/>
  <c r="NB252" i="21"/>
  <c r="NB245" i="21"/>
  <c r="NB89" i="21"/>
  <c r="NB135" i="21"/>
  <c r="NB286" i="21"/>
  <c r="NB228" i="21"/>
  <c r="NB29" i="21"/>
  <c r="NB149" i="21"/>
  <c r="NB23" i="21"/>
  <c r="NB10" i="21"/>
  <c r="NB98" i="21"/>
  <c r="KU124" i="21"/>
  <c r="KU166" i="21"/>
  <c r="KU23" i="21"/>
  <c r="KU188" i="21"/>
  <c r="KU234" i="21"/>
  <c r="KU38" i="21"/>
  <c r="KU270" i="21"/>
  <c r="KU95" i="21"/>
  <c r="KU44" i="21"/>
  <c r="KU107" i="21"/>
  <c r="KU248" i="21"/>
  <c r="KU39" i="21"/>
  <c r="KU230" i="21"/>
  <c r="KU73" i="21"/>
  <c r="KU40" i="21"/>
  <c r="KU47" i="21"/>
  <c r="KU83" i="21"/>
  <c r="KU305" i="21"/>
  <c r="KU19" i="21"/>
  <c r="KU206" i="21"/>
  <c r="KU7" i="21"/>
  <c r="KU205" i="21"/>
  <c r="KU168" i="21"/>
  <c r="KU164" i="21"/>
  <c r="KU192" i="21"/>
  <c r="KU244" i="21"/>
  <c r="KU33" i="21"/>
  <c r="KU149" i="21"/>
  <c r="KU277" i="21"/>
  <c r="KU299" i="21"/>
  <c r="KU246" i="21"/>
  <c r="KU68" i="21"/>
  <c r="KU125" i="21"/>
  <c r="KU275" i="21"/>
  <c r="KU45" i="21"/>
  <c r="KU214" i="21"/>
  <c r="KU289" i="21"/>
  <c r="KU72" i="21"/>
  <c r="KU316" i="21"/>
  <c r="DW143" i="21"/>
  <c r="DW135" i="21"/>
  <c r="DW10" i="21"/>
  <c r="DW34" i="21"/>
  <c r="DW74" i="21"/>
  <c r="DW193" i="21"/>
  <c r="DW21" i="21"/>
  <c r="DW33" i="21"/>
  <c r="DW231" i="21"/>
  <c r="DW194" i="21"/>
  <c r="DW15" i="21"/>
  <c r="DW133" i="21"/>
  <c r="DW159" i="21"/>
  <c r="DW124" i="21"/>
  <c r="DW313" i="21"/>
  <c r="DW87" i="21"/>
  <c r="DW171" i="21"/>
  <c r="DW295" i="21"/>
  <c r="DW40" i="21"/>
  <c r="DW174" i="21"/>
  <c r="DW200" i="21"/>
  <c r="DW308" i="21"/>
  <c r="DW88" i="21"/>
  <c r="DW277" i="21"/>
  <c r="DW179" i="21"/>
  <c r="DW148" i="21"/>
  <c r="DW156" i="21"/>
  <c r="DW287" i="21"/>
  <c r="DW98" i="21"/>
  <c r="DW236" i="21"/>
  <c r="DW96" i="21"/>
  <c r="DW131" i="21"/>
  <c r="DW244" i="21"/>
  <c r="DW279" i="21"/>
  <c r="DW122" i="21"/>
  <c r="DW141" i="21"/>
  <c r="DW296" i="21"/>
  <c r="DW272" i="21"/>
  <c r="DW285" i="21"/>
  <c r="CA175" i="21"/>
  <c r="BO175" i="21"/>
  <c r="CA180" i="21"/>
  <c r="BO180" i="21"/>
  <c r="BO267" i="21"/>
  <c r="CA267" i="21"/>
  <c r="BO17" i="21"/>
  <c r="CA17" i="21"/>
  <c r="CA185" i="21"/>
  <c r="BO185" i="21"/>
  <c r="BO231" i="21"/>
  <c r="CA231" i="21"/>
  <c r="CA284" i="21"/>
  <c r="BO284" i="21"/>
  <c r="CA47" i="21"/>
  <c r="BO47" i="21"/>
  <c r="BO242" i="21"/>
  <c r="CA242" i="21"/>
  <c r="CA11" i="21"/>
  <c r="BO11" i="21"/>
  <c r="BO141" i="21"/>
  <c r="CA141" i="21"/>
  <c r="BO112" i="21"/>
  <c r="CA112" i="21"/>
  <c r="CA225" i="21"/>
  <c r="BO225" i="21"/>
  <c r="BO127" i="21"/>
  <c r="CA127" i="21"/>
  <c r="CA184" i="21"/>
  <c r="BO184" i="21"/>
  <c r="CA44" i="21"/>
  <c r="BO44" i="21"/>
  <c r="CA232" i="21"/>
  <c r="BO232" i="21"/>
  <c r="CA261" i="21"/>
  <c r="BO261" i="21"/>
  <c r="BO264" i="21"/>
  <c r="CA264" i="21"/>
  <c r="CA14" i="21"/>
  <c r="BO14" i="21"/>
  <c r="CA168" i="21"/>
  <c r="BO168" i="21"/>
  <c r="CA22" i="21"/>
  <c r="BO22" i="21"/>
  <c r="BO292" i="21"/>
  <c r="CA292" i="21"/>
  <c r="BO310" i="21"/>
  <c r="CA310" i="21"/>
  <c r="CA176" i="21"/>
  <c r="BO176" i="21"/>
  <c r="CA77" i="21"/>
  <c r="BO77" i="21"/>
  <c r="BO72" i="21"/>
  <c r="CA72" i="21"/>
  <c r="CA251" i="21"/>
  <c r="BO251" i="21"/>
  <c r="BO282" i="21"/>
  <c r="CA282" i="21"/>
  <c r="BO197" i="21"/>
  <c r="CA197" i="21"/>
  <c r="BO73" i="21"/>
  <c r="CA73" i="21"/>
  <c r="CA222" i="21"/>
  <c r="BO222" i="21"/>
  <c r="CA288" i="21"/>
  <c r="BO288" i="21"/>
  <c r="BO171" i="21"/>
  <c r="CA171" i="21"/>
  <c r="CA71" i="21"/>
  <c r="BO71" i="21"/>
  <c r="BO305" i="21"/>
  <c r="CA305" i="21"/>
  <c r="CA219" i="21"/>
  <c r="BO219" i="21"/>
  <c r="BO201" i="21"/>
  <c r="CA201" i="21"/>
  <c r="CA36" i="21"/>
  <c r="BO36" i="21"/>
  <c r="CM110" i="21"/>
  <c r="CM190" i="21"/>
  <c r="CM252" i="21"/>
  <c r="CM7" i="21"/>
  <c r="ME135" i="21"/>
  <c r="ME278" i="21"/>
  <c r="ME105" i="21"/>
  <c r="ME201" i="21"/>
  <c r="ME257" i="21"/>
  <c r="ME112" i="21"/>
  <c r="ME194" i="21"/>
  <c r="ME87" i="21"/>
  <c r="ME22" i="21"/>
  <c r="ME150" i="21"/>
  <c r="ME291" i="21"/>
  <c r="ME172" i="21"/>
  <c r="ME115" i="21"/>
  <c r="ME309" i="21"/>
  <c r="ME91" i="21"/>
  <c r="ME90" i="21"/>
  <c r="ME154" i="21"/>
  <c r="ME289" i="21"/>
  <c r="ME275" i="21"/>
  <c r="ME260" i="21"/>
  <c r="ME270" i="21"/>
  <c r="ME195" i="21"/>
  <c r="ME256" i="21"/>
  <c r="ME45" i="21"/>
  <c r="ME89" i="21"/>
  <c r="ME271" i="21"/>
  <c r="ME7" i="21"/>
  <c r="ME177" i="21"/>
  <c r="ME283" i="21"/>
  <c r="ME181" i="21"/>
  <c r="ME193" i="21"/>
  <c r="ME14" i="21"/>
  <c r="ME158" i="21"/>
  <c r="ME292" i="21"/>
  <c r="ME255" i="21"/>
  <c r="ME73" i="21"/>
  <c r="ME267" i="21"/>
  <c r="ME116" i="21"/>
  <c r="ME171" i="21"/>
  <c r="IA216" i="21"/>
  <c r="IA294" i="21"/>
  <c r="IA301" i="21"/>
  <c r="IA185" i="21"/>
  <c r="IA236" i="21"/>
  <c r="IA84" i="21"/>
  <c r="IA66" i="21"/>
  <c r="IA224" i="21"/>
  <c r="IA248" i="21"/>
  <c r="IA144" i="21"/>
  <c r="IA112" i="21"/>
  <c r="IA312" i="21"/>
  <c r="IA169" i="21"/>
  <c r="IA284" i="21"/>
  <c r="IA67" i="21"/>
  <c r="IA255" i="21"/>
  <c r="IA304" i="21"/>
  <c r="IA146" i="21"/>
  <c r="IA52" i="21"/>
  <c r="IA168" i="21"/>
  <c r="IA150" i="21"/>
  <c r="IA12" i="21"/>
  <c r="IA122" i="21"/>
  <c r="IA109" i="21"/>
  <c r="IA31" i="21"/>
  <c r="IA256" i="21"/>
  <c r="IA173" i="21"/>
  <c r="IA47" i="21"/>
  <c r="IA221" i="21"/>
  <c r="IA187" i="21"/>
  <c r="IA64" i="21"/>
  <c r="IA154" i="21"/>
  <c r="IA237" i="21"/>
  <c r="IA36" i="21"/>
  <c r="IA27" i="21"/>
  <c r="IA214" i="21"/>
  <c r="IA22" i="21"/>
  <c r="IA172" i="21"/>
  <c r="IA302" i="21"/>
  <c r="DK262" i="21"/>
  <c r="DK217" i="21"/>
  <c r="DK145" i="21"/>
  <c r="DK30" i="21"/>
  <c r="DK131" i="21"/>
  <c r="DK202" i="21"/>
  <c r="DK155" i="21"/>
  <c r="DK203" i="21"/>
  <c r="DK297" i="21"/>
  <c r="DK77" i="21"/>
  <c r="DK59" i="21"/>
  <c r="DK238" i="21"/>
  <c r="DK132" i="21"/>
  <c r="DK244" i="21"/>
  <c r="DK315" i="21"/>
  <c r="DK245" i="21"/>
  <c r="DK103" i="21"/>
  <c r="DK295" i="21"/>
  <c r="DK248" i="21"/>
  <c r="DK174" i="21"/>
  <c r="DK279" i="21"/>
  <c r="DK178" i="21"/>
  <c r="DK237" i="21"/>
  <c r="DK285" i="21"/>
  <c r="DK23" i="21"/>
  <c r="DK163" i="21"/>
  <c r="DK252" i="21"/>
  <c r="DK175" i="21"/>
  <c r="DK269" i="21"/>
  <c r="DK223" i="21"/>
  <c r="DK158" i="21"/>
  <c r="DK51" i="21"/>
  <c r="DK58" i="21"/>
  <c r="DK76" i="21"/>
  <c r="BC184" i="21"/>
  <c r="BC41" i="21"/>
  <c r="BC226" i="21"/>
  <c r="BC245" i="21"/>
  <c r="BC242" i="21"/>
  <c r="BC176" i="21"/>
  <c r="BC240" i="21"/>
  <c r="BC261" i="21"/>
  <c r="BC287" i="21"/>
  <c r="BC118" i="21"/>
  <c r="BC24" i="21"/>
  <c r="BC200" i="21"/>
  <c r="BC136" i="21"/>
  <c r="BC73" i="21"/>
  <c r="BC179" i="21"/>
  <c r="BC142" i="21"/>
  <c r="BC107" i="21"/>
  <c r="BC23" i="21"/>
  <c r="BC43" i="21"/>
  <c r="BC82" i="21"/>
  <c r="BC92" i="21"/>
  <c r="BC235" i="21"/>
  <c r="BC148" i="21"/>
  <c r="BC40" i="21"/>
  <c r="BC196" i="21"/>
  <c r="BC247" i="21"/>
  <c r="BC135" i="21"/>
  <c r="BC197" i="21"/>
  <c r="BC297" i="21"/>
  <c r="BC94" i="21"/>
  <c r="BC37" i="21"/>
  <c r="BC207" i="21"/>
  <c r="BC225" i="21"/>
  <c r="BC292" i="21"/>
  <c r="BC59" i="21"/>
  <c r="BC263" i="21"/>
  <c r="BC181" i="21"/>
  <c r="BC57" i="21"/>
  <c r="BC283" i="21"/>
  <c r="MQ224" i="21"/>
  <c r="NZ169" i="21"/>
  <c r="NZ188" i="21"/>
  <c r="NZ162" i="21"/>
  <c r="NZ134" i="21"/>
  <c r="NZ235" i="21"/>
  <c r="NZ126" i="21"/>
  <c r="NZ72" i="21"/>
  <c r="NZ230" i="21"/>
  <c r="NZ195" i="21"/>
  <c r="NZ213" i="21"/>
  <c r="NZ226" i="21"/>
  <c r="NZ91" i="21"/>
  <c r="NZ210" i="21"/>
  <c r="NZ184" i="21"/>
  <c r="NZ182" i="21"/>
  <c r="NZ127" i="21"/>
  <c r="NZ303" i="21"/>
  <c r="NZ118" i="21"/>
  <c r="NZ148" i="21"/>
  <c r="NZ308" i="21"/>
  <c r="NZ295" i="21"/>
  <c r="NZ74" i="21"/>
  <c r="NZ53" i="21"/>
  <c r="NZ165" i="21"/>
  <c r="NZ199" i="21"/>
  <c r="IM37" i="21"/>
  <c r="IM107" i="21"/>
  <c r="IM208" i="21"/>
  <c r="IM311" i="21"/>
  <c r="IM139" i="21"/>
  <c r="IM18" i="21"/>
  <c r="IM106" i="21"/>
  <c r="IM257" i="21"/>
  <c r="IM279" i="21"/>
  <c r="IM128" i="21"/>
  <c r="IM99" i="21"/>
  <c r="IM207" i="21"/>
  <c r="IM50" i="21"/>
  <c r="IM144" i="21"/>
  <c r="IM236" i="21"/>
  <c r="IM165" i="21"/>
  <c r="IM82" i="21"/>
  <c r="IM72" i="21"/>
  <c r="IM65" i="21"/>
  <c r="IM92" i="21"/>
  <c r="IM180" i="21"/>
  <c r="IM116" i="21"/>
  <c r="IM91" i="21"/>
  <c r="IM22" i="21"/>
  <c r="IM46" i="21"/>
  <c r="IM317" i="21"/>
  <c r="IM19" i="21"/>
  <c r="IM155" i="21"/>
  <c r="IM272" i="21"/>
  <c r="IM258" i="21"/>
  <c r="IM270" i="21"/>
  <c r="IM55" i="21"/>
  <c r="IM274" i="21"/>
  <c r="IM225" i="21"/>
  <c r="IM256" i="21"/>
  <c r="IM296" i="21"/>
  <c r="IM265" i="21"/>
  <c r="IM13" i="21"/>
  <c r="IM101" i="21"/>
  <c r="HC235" i="21"/>
  <c r="HC226" i="21"/>
  <c r="HC187" i="21"/>
  <c r="HC124" i="21"/>
  <c r="HC303" i="21"/>
  <c r="HC275" i="21"/>
  <c r="HC170" i="21"/>
  <c r="HC18" i="21"/>
  <c r="HC238" i="21"/>
  <c r="HC223" i="21"/>
  <c r="HC163" i="21"/>
  <c r="HC89" i="21"/>
  <c r="HC265" i="21"/>
  <c r="HC316" i="21"/>
  <c r="HC67" i="21"/>
  <c r="HC134" i="21"/>
  <c r="HC234" i="21"/>
  <c r="HC157" i="21"/>
  <c r="HC176" i="21"/>
  <c r="HC249" i="21"/>
  <c r="HC70" i="21"/>
  <c r="HC155" i="21"/>
  <c r="HC104" i="21"/>
  <c r="HC201" i="21"/>
  <c r="HC237" i="21"/>
  <c r="HC178" i="21"/>
  <c r="HC242" i="21"/>
  <c r="HC45" i="21"/>
  <c r="HC279" i="21"/>
  <c r="HC53" i="21"/>
  <c r="HC186" i="21"/>
  <c r="HC207" i="21"/>
  <c r="HC91" i="21"/>
  <c r="HC114" i="21"/>
  <c r="HC174" i="21"/>
  <c r="HC257" i="21"/>
  <c r="HC46" i="21"/>
  <c r="HC25" i="21"/>
  <c r="HC63" i="21"/>
  <c r="LG7" i="21"/>
  <c r="LG137" i="21"/>
  <c r="LG94" i="21"/>
  <c r="LG252" i="21"/>
  <c r="LG14" i="21"/>
  <c r="LG75" i="21"/>
  <c r="LG263" i="21"/>
  <c r="LG177" i="21"/>
  <c r="LG15" i="21"/>
  <c r="LG142" i="21"/>
  <c r="LG49" i="21"/>
  <c r="LG69" i="21"/>
  <c r="LG56" i="21"/>
  <c r="LG187" i="21"/>
  <c r="LG210" i="21"/>
  <c r="LG158" i="21"/>
  <c r="LG295" i="21"/>
  <c r="LG24" i="21"/>
  <c r="LG229" i="21"/>
  <c r="LG30" i="21"/>
  <c r="LG10" i="21"/>
  <c r="LG36" i="21"/>
  <c r="LG77" i="21"/>
  <c r="LG155" i="21"/>
  <c r="LG273" i="21"/>
  <c r="LG245" i="21"/>
  <c r="LG116" i="21"/>
  <c r="LG237" i="21"/>
  <c r="LG224" i="21"/>
  <c r="LG67" i="21"/>
  <c r="LG159" i="21"/>
  <c r="LG152" i="21"/>
  <c r="LG272" i="21"/>
  <c r="LG146" i="21"/>
  <c r="LG105" i="21"/>
  <c r="LG204" i="21"/>
  <c r="LG276" i="21"/>
  <c r="LG122" i="21"/>
  <c r="LG145" i="21"/>
  <c r="EU231" i="21"/>
  <c r="EU174" i="21"/>
  <c r="EU208" i="21"/>
  <c r="EU232" i="21"/>
  <c r="EU184" i="21"/>
  <c r="EU302" i="21"/>
  <c r="EU230" i="21"/>
  <c r="EU159" i="21"/>
  <c r="EU285" i="21"/>
  <c r="EU272" i="21"/>
  <c r="EU91" i="21"/>
  <c r="EU289" i="21"/>
  <c r="EU158" i="21"/>
  <c r="EU32" i="21"/>
  <c r="EU110" i="21"/>
  <c r="EU261" i="21"/>
  <c r="EU109" i="21"/>
  <c r="EU52" i="21"/>
  <c r="EU41" i="21"/>
  <c r="EU253" i="21"/>
  <c r="EU294" i="21"/>
  <c r="EU212" i="21"/>
  <c r="EU295" i="21"/>
  <c r="EU69" i="21"/>
  <c r="EU22" i="21"/>
  <c r="EU88" i="21"/>
  <c r="EU133" i="21"/>
  <c r="EU308" i="21"/>
  <c r="EU138" i="21"/>
  <c r="EU292" i="21"/>
  <c r="EU9" i="21"/>
  <c r="EU172" i="21"/>
  <c r="EU153" i="21"/>
  <c r="EU71" i="21"/>
  <c r="EU25" i="21"/>
  <c r="EU141" i="21"/>
  <c r="EU229" i="21"/>
  <c r="EU97" i="21"/>
  <c r="EU156" i="21"/>
  <c r="EI17" i="21"/>
  <c r="EI154" i="21"/>
  <c r="EI248" i="21"/>
  <c r="EI308" i="21"/>
  <c r="EI239" i="21"/>
  <c r="EI62" i="21"/>
  <c r="EI172" i="21"/>
  <c r="EI60" i="21"/>
  <c r="EI152" i="21"/>
  <c r="EI8" i="21"/>
  <c r="EI41" i="21"/>
  <c r="EI33" i="21"/>
  <c r="EI15" i="21"/>
  <c r="EI170" i="21"/>
  <c r="EI236" i="21"/>
  <c r="EI133" i="21"/>
  <c r="EI240" i="21"/>
  <c r="EI56" i="21"/>
  <c r="EI203" i="21"/>
  <c r="EI76" i="21"/>
  <c r="EI155" i="21"/>
  <c r="EI42" i="21"/>
  <c r="EI160" i="21"/>
  <c r="EI243" i="21"/>
  <c r="EI9" i="21"/>
  <c r="EI145" i="21"/>
  <c r="EI270" i="21"/>
  <c r="EI316" i="21"/>
  <c r="EI156" i="21"/>
  <c r="EI175" i="21"/>
  <c r="EI89" i="21"/>
  <c r="EI79" i="21"/>
  <c r="EI69" i="21"/>
  <c r="EI80" i="21"/>
  <c r="EI28" i="21"/>
  <c r="EI134" i="21"/>
  <c r="EI297" i="21"/>
  <c r="EI92" i="21"/>
  <c r="GQ310" i="21"/>
  <c r="GQ205" i="21"/>
  <c r="GQ233" i="21"/>
  <c r="GQ26" i="21"/>
  <c r="GQ31" i="21"/>
  <c r="GQ185" i="21"/>
  <c r="GQ86" i="21"/>
  <c r="GQ27" i="21"/>
  <c r="GQ107" i="21"/>
  <c r="GQ200" i="21"/>
  <c r="GQ302" i="21"/>
  <c r="GQ105" i="21"/>
  <c r="GQ45" i="21"/>
  <c r="GQ58" i="21"/>
  <c r="GQ188" i="21"/>
  <c r="GQ20" i="21"/>
  <c r="GQ274" i="21"/>
  <c r="GQ221" i="21"/>
  <c r="GQ143" i="21"/>
  <c r="GQ65" i="21"/>
  <c r="GQ192" i="21"/>
  <c r="GQ269" i="21"/>
  <c r="GQ186" i="21"/>
  <c r="GQ213" i="21"/>
  <c r="GQ298" i="21"/>
  <c r="GQ275" i="21"/>
  <c r="GQ173" i="21"/>
  <c r="GQ44" i="21"/>
  <c r="GQ120" i="21"/>
  <c r="GQ237" i="21"/>
  <c r="GQ62" i="21"/>
  <c r="GQ145" i="21"/>
  <c r="GQ149" i="21"/>
  <c r="EI226" i="21"/>
  <c r="EI227" i="21"/>
  <c r="EI272" i="21"/>
  <c r="EI266" i="21"/>
  <c r="CY48" i="21"/>
  <c r="CY150" i="21"/>
  <c r="CY18" i="21"/>
  <c r="CY265" i="21"/>
  <c r="CY192" i="21"/>
  <c r="CY145" i="21"/>
  <c r="CY196" i="21"/>
  <c r="CY142" i="21"/>
  <c r="CY226" i="21"/>
  <c r="CY133" i="21"/>
  <c r="CY250" i="21"/>
  <c r="CY294" i="21"/>
  <c r="CY155" i="21"/>
  <c r="CY217" i="21"/>
  <c r="CY244" i="21"/>
  <c r="CY289" i="21"/>
  <c r="CY176" i="21"/>
  <c r="CY66" i="21"/>
  <c r="CY302" i="21"/>
  <c r="CY237" i="21"/>
  <c r="CY235" i="21"/>
  <c r="CY86" i="21"/>
  <c r="CY119" i="21"/>
  <c r="CY189" i="21"/>
  <c r="CY239" i="21"/>
  <c r="CY166" i="21"/>
  <c r="CY77" i="21"/>
  <c r="CY170" i="21"/>
  <c r="CY82" i="21"/>
  <c r="CY51" i="21"/>
  <c r="CY275" i="21"/>
  <c r="CY131" i="21"/>
  <c r="CY137" i="21"/>
  <c r="CY73" i="21"/>
  <c r="CY105" i="21"/>
  <c r="CY6" i="21"/>
  <c r="CY200" i="21"/>
  <c r="CY297" i="21"/>
  <c r="CY292" i="21"/>
  <c r="NN286" i="21"/>
  <c r="NN10" i="21"/>
  <c r="NN310" i="21"/>
  <c r="NN160" i="21"/>
  <c r="NN74" i="21"/>
  <c r="NN113" i="21"/>
  <c r="NN61" i="21"/>
  <c r="NN294" i="21"/>
  <c r="NN162" i="21"/>
  <c r="NN268" i="21"/>
  <c r="NN112" i="21"/>
  <c r="NN147" i="21"/>
  <c r="NN227" i="21"/>
  <c r="NN73" i="21"/>
  <c r="NN70" i="21"/>
  <c r="NN124" i="21"/>
  <c r="NN165" i="21"/>
  <c r="NN144" i="21"/>
  <c r="NN131" i="21"/>
  <c r="NN67" i="21"/>
  <c r="NN68" i="21"/>
  <c r="NN176" i="21"/>
  <c r="NN250" i="21"/>
  <c r="NN82" i="21"/>
  <c r="NN134" i="21"/>
  <c r="NN31" i="21"/>
  <c r="NN194" i="21"/>
  <c r="NN295" i="21"/>
  <c r="NN284" i="21"/>
  <c r="NN114" i="21"/>
  <c r="NN288" i="21"/>
  <c r="NN251" i="21"/>
  <c r="NN178" i="21"/>
  <c r="NN255" i="21"/>
  <c r="NN52" i="21"/>
  <c r="NN130" i="21"/>
  <c r="NN69" i="21"/>
  <c r="NN201" i="21"/>
  <c r="NN41" i="21"/>
  <c r="CM69" i="21"/>
  <c r="CM311" i="21"/>
  <c r="CM128" i="21"/>
  <c r="CM300" i="21"/>
  <c r="CM88" i="21"/>
  <c r="CM13" i="21"/>
  <c r="CM29" i="21"/>
  <c r="CM178" i="21"/>
  <c r="CM81" i="21"/>
  <c r="CM33" i="21"/>
  <c r="CM30" i="21"/>
  <c r="CM6" i="21"/>
  <c r="CM280" i="21"/>
  <c r="CM292" i="21"/>
  <c r="CM180" i="21"/>
  <c r="CM53" i="21"/>
  <c r="CM113" i="21"/>
  <c r="CM28" i="21"/>
  <c r="CM153" i="21"/>
  <c r="CM284" i="21"/>
  <c r="CM80" i="21"/>
  <c r="CM43" i="21"/>
  <c r="CM314" i="21"/>
  <c r="CM17" i="21"/>
  <c r="CM102" i="21"/>
  <c r="CM315" i="21"/>
  <c r="CM188" i="21"/>
  <c r="CM84" i="21"/>
  <c r="CM266" i="21"/>
  <c r="CM308" i="21"/>
  <c r="CM164" i="21"/>
  <c r="CM73" i="21"/>
  <c r="CM253" i="21"/>
  <c r="CM19" i="21"/>
  <c r="CM207" i="21"/>
  <c r="HO27" i="21"/>
  <c r="HO188" i="21"/>
  <c r="HO130" i="21"/>
  <c r="HO152" i="21"/>
  <c r="HO271" i="21"/>
  <c r="HO162" i="21"/>
  <c r="HO301" i="21"/>
  <c r="HO223" i="21"/>
  <c r="HO22" i="21"/>
  <c r="HO288" i="21"/>
  <c r="HO158" i="21"/>
  <c r="HO247" i="21"/>
  <c r="HO275" i="21"/>
  <c r="HO87" i="21"/>
  <c r="HO296" i="21"/>
  <c r="HO262" i="21"/>
  <c r="HO112" i="21"/>
  <c r="HO110" i="21"/>
  <c r="HO113" i="21"/>
  <c r="HO203" i="21"/>
  <c r="HO170" i="21"/>
  <c r="HO31" i="21"/>
  <c r="HO147" i="21"/>
  <c r="HO314" i="21"/>
  <c r="HO89" i="21"/>
  <c r="HO116" i="21"/>
  <c r="HO297" i="21"/>
  <c r="HO126" i="21"/>
  <c r="HO232" i="21"/>
  <c r="HO132" i="21"/>
  <c r="HO74" i="21"/>
  <c r="HO94" i="21"/>
  <c r="HO268" i="21"/>
  <c r="HO315" i="21"/>
  <c r="HO41" i="21"/>
  <c r="HO237" i="21"/>
  <c r="HO202" i="21"/>
  <c r="HO228" i="21"/>
  <c r="HO138" i="21"/>
  <c r="NB225" i="21"/>
  <c r="NB210" i="21"/>
  <c r="NB140" i="21"/>
  <c r="NB240" i="21"/>
  <c r="NB233" i="21"/>
  <c r="NB34" i="21"/>
  <c r="NB306" i="21"/>
  <c r="NB155" i="21"/>
  <c r="NB119" i="21"/>
  <c r="NB16" i="21"/>
  <c r="NB282" i="21"/>
  <c r="NB60" i="21"/>
  <c r="NB185" i="21"/>
  <c r="NB47" i="21"/>
  <c r="NB73" i="21"/>
  <c r="NB277" i="21"/>
  <c r="NB95" i="21"/>
  <c r="NB100" i="21"/>
  <c r="NB261" i="21"/>
  <c r="NB125" i="21"/>
  <c r="NB114" i="21"/>
  <c r="NB63" i="21"/>
  <c r="NB260" i="21"/>
  <c r="NB175" i="21"/>
  <c r="NB314" i="21"/>
  <c r="NB41" i="21"/>
  <c r="NB161" i="21"/>
  <c r="NB279" i="21"/>
  <c r="NB253" i="21"/>
  <c r="NB196" i="21"/>
  <c r="NB42" i="21"/>
  <c r="NB18" i="21"/>
  <c r="NB275" i="21"/>
  <c r="NB195" i="21"/>
  <c r="NB134" i="21"/>
  <c r="NB46" i="21"/>
  <c r="NB80" i="21"/>
  <c r="NB94" i="21"/>
  <c r="NB57" i="21"/>
  <c r="KU262" i="21"/>
  <c r="KU283" i="21"/>
  <c r="KU309" i="21"/>
  <c r="KU91" i="21"/>
  <c r="KU105" i="21"/>
  <c r="KU228" i="21"/>
  <c r="KU79" i="21"/>
  <c r="KU126" i="21"/>
  <c r="KU208" i="21"/>
  <c r="KU290" i="21"/>
  <c r="KU112" i="21"/>
  <c r="KU65" i="21"/>
  <c r="KU180" i="21"/>
  <c r="KU273" i="21"/>
  <c r="KU35" i="21"/>
  <c r="KU66" i="21"/>
  <c r="KU190" i="21"/>
  <c r="KU131" i="21"/>
  <c r="KU18" i="21"/>
  <c r="KU102" i="21"/>
  <c r="KU255" i="21"/>
  <c r="KU52" i="21"/>
  <c r="KU293" i="21"/>
  <c r="KU43" i="21"/>
  <c r="KU77" i="21"/>
  <c r="KU199" i="21"/>
  <c r="KU285" i="21"/>
  <c r="KU243" i="21"/>
  <c r="KU224" i="21"/>
  <c r="KU156" i="21"/>
  <c r="KU133" i="21"/>
  <c r="KU263" i="21"/>
  <c r="KU92" i="21"/>
  <c r="KU233" i="21"/>
  <c r="KU31" i="21"/>
  <c r="KU55" i="21"/>
  <c r="KU187" i="21"/>
  <c r="KU90" i="21"/>
  <c r="KU237" i="21"/>
  <c r="DW136" i="21"/>
  <c r="DW212" i="21"/>
  <c r="DW263" i="21"/>
  <c r="DW49" i="21"/>
  <c r="DW300" i="21"/>
  <c r="DW276" i="21"/>
  <c r="DW317" i="21"/>
  <c r="DW93" i="21"/>
  <c r="DW309" i="21"/>
  <c r="DW206" i="21"/>
  <c r="DW39" i="21"/>
  <c r="DW11" i="21"/>
  <c r="DW177" i="21"/>
  <c r="DW242" i="21"/>
  <c r="DW172" i="21"/>
  <c r="DW262" i="21"/>
  <c r="DW64" i="21"/>
  <c r="DW51" i="21"/>
  <c r="DW32" i="21"/>
  <c r="DW8" i="21"/>
  <c r="DW207" i="21"/>
  <c r="DW41" i="21"/>
  <c r="DW132" i="21"/>
  <c r="DW120" i="21"/>
  <c r="DW116" i="21"/>
  <c r="DW117" i="21"/>
  <c r="DW110" i="21"/>
  <c r="DW304" i="21"/>
  <c r="DW255" i="21"/>
  <c r="DW189" i="21"/>
  <c r="DW235" i="21"/>
  <c r="DW301" i="21"/>
  <c r="DW310" i="21"/>
  <c r="DW196" i="21"/>
  <c r="DW72" i="21"/>
  <c r="DW112" i="21"/>
  <c r="DW108" i="21"/>
  <c r="DW109" i="21"/>
  <c r="CA275" i="21"/>
  <c r="BO275" i="21"/>
  <c r="BO172" i="21"/>
  <c r="CA172" i="21"/>
  <c r="BO303" i="21"/>
  <c r="CA303" i="21"/>
  <c r="BO301" i="21"/>
  <c r="CA301" i="21"/>
  <c r="CA75" i="21"/>
  <c r="BO75" i="21"/>
  <c r="BO177" i="21"/>
  <c r="CA177" i="21"/>
  <c r="BO81" i="21"/>
  <c r="CA81" i="21"/>
  <c r="CA8" i="21"/>
  <c r="BO8" i="21"/>
  <c r="BO52" i="21"/>
  <c r="CA52" i="21"/>
  <c r="CA143" i="21"/>
  <c r="BO143" i="21"/>
  <c r="CA67" i="21"/>
  <c r="BO67" i="21"/>
  <c r="BO226" i="21"/>
  <c r="CA226" i="21"/>
  <c r="BO107" i="21"/>
  <c r="CA107" i="21"/>
  <c r="BO101" i="21"/>
  <c r="CA101" i="21"/>
  <c r="CA236" i="21"/>
  <c r="BO236" i="21"/>
  <c r="CA200" i="21"/>
  <c r="BO200" i="21"/>
  <c r="CA21" i="21"/>
  <c r="BO21" i="21"/>
  <c r="CA265" i="21"/>
  <c r="BO265" i="21"/>
  <c r="CA97" i="21"/>
  <c r="BO97" i="21"/>
  <c r="BO31" i="21"/>
  <c r="CA31" i="21"/>
  <c r="CA89" i="21"/>
  <c r="BO89" i="21"/>
  <c r="CA18" i="21"/>
  <c r="BO18" i="21"/>
  <c r="BO178" i="21"/>
  <c r="CA178" i="21"/>
  <c r="BO113" i="21"/>
  <c r="CA113" i="21"/>
  <c r="BO252" i="21"/>
  <c r="CA252" i="21"/>
  <c r="BO237" i="21"/>
  <c r="CA237" i="21"/>
  <c r="BO262" i="21"/>
  <c r="CA262" i="21"/>
  <c r="BO96" i="21"/>
  <c r="CA96" i="21"/>
  <c r="CA147" i="21"/>
  <c r="BO147" i="21"/>
  <c r="BO95" i="21"/>
  <c r="CA95" i="21"/>
  <c r="BO51" i="21"/>
  <c r="CA51" i="21"/>
  <c r="BO88" i="21"/>
  <c r="CA88" i="21"/>
  <c r="BO154" i="21"/>
  <c r="CA154" i="21"/>
  <c r="BO293" i="21"/>
  <c r="CA293" i="21"/>
  <c r="BO59" i="21"/>
  <c r="CA59" i="21"/>
  <c r="CA286" i="21"/>
  <c r="BO286" i="21"/>
  <c r="CA247" i="21"/>
  <c r="BO247" i="21"/>
  <c r="BO260" i="21"/>
  <c r="CA260" i="21"/>
  <c r="CA60" i="21"/>
  <c r="BO60" i="21"/>
  <c r="CM273" i="21"/>
  <c r="CM222" i="21"/>
  <c r="CM146" i="21"/>
  <c r="CM127" i="21"/>
  <c r="CY38" i="21"/>
  <c r="ME221" i="21"/>
  <c r="ME220" i="21"/>
  <c r="ME262" i="21"/>
  <c r="ME152" i="21"/>
  <c r="ME95" i="21"/>
  <c r="ME308" i="21"/>
  <c r="ME71" i="21"/>
  <c r="ME230" i="21"/>
  <c r="ME254" i="21"/>
  <c r="ME123" i="21"/>
  <c r="ME66" i="21"/>
  <c r="ME137" i="21"/>
  <c r="ME142" i="21"/>
  <c r="ME168" i="21"/>
  <c r="ME190" i="21"/>
  <c r="ME264" i="21"/>
  <c r="ME167" i="21"/>
  <c r="ME145" i="21"/>
  <c r="ME298" i="21"/>
  <c r="ME159" i="21"/>
  <c r="ME209" i="21"/>
  <c r="ME40" i="21"/>
  <c r="ME121" i="21"/>
  <c r="ME305" i="21"/>
  <c r="ME189" i="21"/>
  <c r="ME198" i="21"/>
  <c r="ME43" i="21"/>
  <c r="ME143" i="21"/>
  <c r="ME223" i="21"/>
  <c r="ME69" i="21"/>
  <c r="ME124" i="21"/>
  <c r="ME293" i="21"/>
  <c r="ME108" i="21"/>
  <c r="ME259" i="21"/>
  <c r="ME280" i="21"/>
  <c r="ME118" i="21"/>
  <c r="ME303" i="21"/>
  <c r="ME61" i="21"/>
  <c r="ME41" i="21"/>
  <c r="IA138" i="21"/>
  <c r="IA33" i="21"/>
  <c r="IA217" i="21"/>
  <c r="IA86" i="21"/>
  <c r="IA199" i="21"/>
  <c r="IA88" i="21"/>
  <c r="IA116" i="21"/>
  <c r="IA63" i="21"/>
  <c r="IA260" i="21"/>
  <c r="IA292" i="21"/>
  <c r="IA250" i="21"/>
  <c r="IA176" i="21"/>
  <c r="IA79" i="21"/>
  <c r="IA76" i="21"/>
  <c r="IA119" i="21"/>
  <c r="IA299" i="21"/>
  <c r="IA189" i="21"/>
  <c r="IA303" i="21"/>
  <c r="IA228" i="21"/>
  <c r="IA309" i="21"/>
  <c r="IA49" i="21"/>
  <c r="IA239" i="21"/>
  <c r="IA14" i="21"/>
  <c r="IA157" i="21"/>
  <c r="IA286" i="21"/>
  <c r="IA90" i="21"/>
  <c r="IA200" i="21"/>
  <c r="IA155" i="21"/>
  <c r="IA225" i="21"/>
  <c r="IA77" i="21"/>
  <c r="IA262" i="21"/>
  <c r="IA68" i="21"/>
  <c r="IA208" i="21"/>
  <c r="IA39" i="21"/>
  <c r="IA192" i="21"/>
  <c r="IA238" i="21"/>
  <c r="IA229" i="21"/>
  <c r="IA148" i="21"/>
  <c r="IA190" i="21"/>
  <c r="DK293" i="21"/>
  <c r="DK162" i="21"/>
  <c r="DK17" i="21"/>
  <c r="DK216" i="21"/>
  <c r="DK310" i="21"/>
  <c r="DK189" i="21"/>
  <c r="DK149" i="21"/>
  <c r="DK180" i="21"/>
  <c r="DK41" i="21"/>
  <c r="DK229" i="21"/>
  <c r="DK55" i="21"/>
  <c r="DK164" i="21"/>
  <c r="DK205" i="21"/>
  <c r="DK104" i="21"/>
  <c r="DK26" i="21"/>
  <c r="DK194" i="21"/>
  <c r="DK292" i="21"/>
  <c r="DK288" i="21"/>
  <c r="DK90" i="21"/>
  <c r="DK14" i="21"/>
  <c r="DK282" i="21"/>
  <c r="DK270" i="21"/>
  <c r="DK253" i="21"/>
  <c r="DK182" i="21"/>
  <c r="DK11" i="21"/>
  <c r="DK305" i="21"/>
  <c r="DK207" i="21"/>
  <c r="DK263" i="21"/>
  <c r="DK52" i="21"/>
  <c r="DK224" i="21"/>
  <c r="DK204" i="21"/>
  <c r="DK191" i="21"/>
  <c r="DK213" i="21"/>
  <c r="DK92" i="21"/>
  <c r="DK40" i="21"/>
  <c r="DK150" i="21"/>
  <c r="DK165" i="21"/>
  <c r="DK20" i="21"/>
  <c r="BC116" i="21"/>
  <c r="BC110" i="21"/>
  <c r="BC309" i="21"/>
  <c r="BC31" i="21"/>
  <c r="BC100" i="21"/>
  <c r="BC275" i="21"/>
  <c r="BC52" i="21"/>
  <c r="BC288" i="21"/>
  <c r="BC289" i="21"/>
  <c r="BC183" i="21"/>
  <c r="BC217" i="21"/>
  <c r="BC11" i="21"/>
  <c r="BC126" i="21"/>
  <c r="BC61" i="21"/>
  <c r="BC45" i="21"/>
  <c r="BC155" i="21"/>
  <c r="BC198" i="21"/>
  <c r="BC216" i="21"/>
  <c r="BC64" i="21"/>
  <c r="BC307" i="21"/>
  <c r="BC21" i="21"/>
  <c r="BC244" i="21"/>
  <c r="BC206" i="21"/>
  <c r="BC233" i="21"/>
  <c r="BC268" i="21"/>
  <c r="BC62" i="21"/>
  <c r="BC166" i="21"/>
  <c r="BC159" i="21"/>
  <c r="BC203" i="21"/>
  <c r="BC312" i="21"/>
  <c r="BC46" i="21"/>
  <c r="BC81" i="21"/>
  <c r="BC195" i="21"/>
  <c r="BC48" i="21"/>
  <c r="BC85" i="21"/>
  <c r="BC14" i="21"/>
  <c r="BC191" i="21"/>
  <c r="BC121" i="21"/>
  <c r="BC185" i="21"/>
  <c r="MQ264" i="21"/>
  <c r="NZ317" i="21"/>
  <c r="NZ296" i="21"/>
  <c r="NZ263" i="21"/>
  <c r="NZ191" i="21"/>
  <c r="NZ94" i="21"/>
  <c r="NZ121" i="21"/>
  <c r="NZ27" i="21"/>
  <c r="NZ221" i="21"/>
  <c r="NZ283" i="21"/>
  <c r="NZ168" i="21"/>
  <c r="NZ135" i="21"/>
  <c r="NZ219" i="21"/>
  <c r="NZ282" i="21"/>
  <c r="NZ275" i="21"/>
  <c r="NZ145" i="21"/>
  <c r="NZ113" i="21"/>
  <c r="NZ159" i="21"/>
  <c r="NZ222" i="21"/>
  <c r="NZ79" i="21"/>
  <c r="NZ246" i="21"/>
  <c r="NZ143" i="21"/>
  <c r="NZ116" i="21"/>
  <c r="NZ242" i="21"/>
  <c r="NZ146" i="21"/>
  <c r="NZ36" i="21"/>
  <c r="IM43" i="21"/>
  <c r="IM302" i="21"/>
  <c r="IM252" i="21"/>
  <c r="IM6" i="21"/>
  <c r="IM294" i="21"/>
  <c r="IM224" i="21"/>
  <c r="IM303" i="21"/>
  <c r="IM49" i="21"/>
  <c r="IM126" i="21"/>
  <c r="IM153" i="21"/>
  <c r="IM168" i="21"/>
  <c r="IM114" i="21"/>
  <c r="IM314" i="21"/>
  <c r="IM249" i="21"/>
  <c r="IM190" i="21"/>
  <c r="IM186" i="21"/>
  <c r="IM25" i="21"/>
  <c r="IM135" i="21"/>
  <c r="IM68" i="21"/>
  <c r="IM221" i="21"/>
  <c r="IM175" i="21"/>
  <c r="IM315" i="21"/>
  <c r="IM59" i="21"/>
  <c r="IM54" i="21"/>
  <c r="IM61" i="21"/>
  <c r="IM172" i="21"/>
  <c r="IM188" i="21"/>
  <c r="IM70" i="21"/>
  <c r="IM259" i="21"/>
  <c r="IM183" i="21"/>
  <c r="IM167" i="21"/>
  <c r="IM52" i="21"/>
  <c r="IM121" i="21"/>
  <c r="IM98" i="21"/>
  <c r="IM117" i="21"/>
  <c r="IM262" i="21"/>
  <c r="IM166" i="21"/>
  <c r="IM254" i="21"/>
  <c r="IM85" i="21"/>
  <c r="HC200" i="21"/>
  <c r="HC143" i="21"/>
  <c r="HC259" i="21"/>
  <c r="HC272" i="21"/>
  <c r="HC164" i="21"/>
  <c r="HC130" i="21"/>
  <c r="HC77" i="21"/>
  <c r="HC169" i="21"/>
  <c r="HC65" i="21"/>
  <c r="HC173" i="21"/>
  <c r="HC264" i="21"/>
  <c r="HC106" i="21"/>
  <c r="HC212" i="21"/>
  <c r="HC112" i="21"/>
  <c r="HC137" i="21"/>
  <c r="HC20" i="21"/>
  <c r="HC98" i="21"/>
  <c r="HC165" i="21"/>
  <c r="HC95" i="21"/>
  <c r="HC202" i="21"/>
  <c r="HC28" i="21"/>
  <c r="HC222" i="21"/>
  <c r="HC132" i="21"/>
  <c r="HC118" i="21"/>
  <c r="HC35" i="21"/>
  <c r="HC111" i="21"/>
  <c r="HC13" i="21"/>
  <c r="HC299" i="21"/>
  <c r="HC156" i="21"/>
  <c r="HC205" i="21"/>
  <c r="HC190" i="21"/>
  <c r="HC252" i="21"/>
  <c r="HC308" i="21"/>
  <c r="HC37" i="21"/>
  <c r="HC148" i="21"/>
  <c r="HC203" i="21"/>
  <c r="HC301" i="21"/>
  <c r="HC158" i="21"/>
  <c r="HC15" i="21"/>
  <c r="LG260" i="21"/>
  <c r="LG120" i="21"/>
  <c r="LG289" i="21"/>
  <c r="LG38" i="21"/>
  <c r="LG212" i="21"/>
  <c r="LG225" i="21"/>
  <c r="LG315" i="21"/>
  <c r="LG11" i="21"/>
  <c r="LG192" i="21"/>
  <c r="LG247" i="21"/>
  <c r="LG52" i="21"/>
  <c r="LG167" i="21"/>
  <c r="LG81" i="21"/>
  <c r="LG82" i="21"/>
  <c r="LG117" i="21"/>
  <c r="LG71" i="21"/>
  <c r="LG31" i="21"/>
  <c r="LG249" i="21"/>
  <c r="LG162" i="21"/>
  <c r="LG282" i="21"/>
  <c r="LG232" i="21"/>
  <c r="LG254" i="21"/>
  <c r="LG317" i="21"/>
  <c r="LG93" i="21"/>
  <c r="LG236" i="21"/>
  <c r="LG203" i="21"/>
  <c r="LG45" i="21"/>
  <c r="LG8" i="21"/>
  <c r="LG303" i="21"/>
  <c r="LG301" i="21"/>
  <c r="LG132" i="21"/>
  <c r="LG19" i="21"/>
  <c r="LG308" i="21"/>
  <c r="LG85" i="21"/>
  <c r="LG176" i="21"/>
  <c r="LG185" i="21"/>
  <c r="LG228" i="21"/>
  <c r="LG206" i="21"/>
  <c r="LG62" i="21"/>
  <c r="EU46" i="21"/>
  <c r="EU191" i="21"/>
  <c r="EU268" i="21"/>
  <c r="EU166" i="21"/>
  <c r="EU307" i="21"/>
  <c r="EU6" i="21"/>
  <c r="EU281" i="21"/>
  <c r="EU167" i="21"/>
  <c r="EU255" i="21"/>
  <c r="EU106" i="21"/>
  <c r="EU79" i="21"/>
  <c r="EU35" i="21"/>
  <c r="EU203" i="21"/>
  <c r="EU312" i="21"/>
  <c r="EU223" i="21"/>
  <c r="EU155" i="21"/>
  <c r="EU197" i="21"/>
  <c r="EU149" i="21"/>
  <c r="EU31" i="21"/>
  <c r="EU154" i="21"/>
  <c r="EU170" i="21"/>
  <c r="EU192" i="21"/>
  <c r="EU185" i="21"/>
  <c r="EU245" i="21"/>
  <c r="EU37" i="21"/>
  <c r="EU262" i="21"/>
  <c r="EU274" i="21"/>
  <c r="EU63" i="21"/>
  <c r="EU256" i="21"/>
  <c r="EU209" i="21"/>
  <c r="EU273" i="21"/>
  <c r="EU45" i="21"/>
  <c r="EU125" i="21"/>
  <c r="EU17" i="21"/>
  <c r="EU270" i="21"/>
  <c r="EU20" i="21"/>
  <c r="EU112" i="21"/>
  <c r="EU128" i="21"/>
  <c r="EU175" i="21"/>
  <c r="EI44" i="21"/>
  <c r="EI6" i="21"/>
  <c r="EI144" i="21"/>
  <c r="EI64" i="21"/>
  <c r="EI184" i="21"/>
  <c r="EI211" i="21"/>
  <c r="EI292" i="21"/>
  <c r="EI199" i="21"/>
  <c r="EI285" i="21"/>
  <c r="EI253" i="21"/>
  <c r="EI21" i="21"/>
  <c r="EI95" i="21"/>
  <c r="EI276" i="21"/>
  <c r="EI233" i="21"/>
  <c r="EI88" i="21"/>
  <c r="EI169" i="21"/>
  <c r="EI142" i="21"/>
  <c r="EI63" i="21"/>
  <c r="EI271" i="21"/>
  <c r="EI171" i="21"/>
  <c r="EI157" i="21"/>
  <c r="EI187" i="21"/>
  <c r="EI114" i="21"/>
  <c r="EI126" i="21"/>
  <c r="EI201" i="21"/>
  <c r="EI252" i="21"/>
  <c r="EI286" i="21"/>
  <c r="EI259" i="21"/>
  <c r="EI209" i="21"/>
  <c r="EI39" i="21"/>
  <c r="EI148" i="21"/>
  <c r="EI167" i="21"/>
  <c r="GQ240" i="21"/>
  <c r="GQ158" i="21"/>
  <c r="GQ236" i="21"/>
  <c r="GQ40" i="21"/>
  <c r="GQ202" i="21"/>
  <c r="GQ211" i="21"/>
  <c r="GQ180" i="21"/>
  <c r="GQ264" i="21"/>
  <c r="GQ79" i="21"/>
  <c r="GQ293" i="21"/>
  <c r="GQ7" i="21"/>
  <c r="GQ268" i="21"/>
  <c r="GQ30" i="21"/>
  <c r="GQ34" i="21"/>
  <c r="GQ306" i="21"/>
  <c r="GQ204" i="21"/>
  <c r="GQ244" i="21"/>
  <c r="GQ129" i="21"/>
  <c r="GQ291" i="21"/>
  <c r="GQ276" i="21"/>
  <c r="GQ71" i="21"/>
  <c r="GQ156" i="21"/>
  <c r="GQ242" i="21"/>
  <c r="GQ161" i="21"/>
  <c r="GQ123" i="21"/>
  <c r="GQ48" i="21"/>
  <c r="GQ53" i="21"/>
  <c r="GQ249" i="21"/>
  <c r="GQ33" i="21"/>
  <c r="GQ181" i="21"/>
  <c r="EI315" i="21"/>
  <c r="EI258" i="21"/>
  <c r="EI304" i="21"/>
  <c r="EI301" i="21"/>
  <c r="CY216" i="21"/>
  <c r="CY120" i="21"/>
  <c r="CY19" i="21"/>
  <c r="CY72" i="21"/>
  <c r="CY207" i="21"/>
  <c r="CY271" i="21"/>
  <c r="CY267" i="21"/>
  <c r="CY260" i="21"/>
  <c r="CY74" i="21"/>
  <c r="CY178" i="21"/>
  <c r="CY106" i="21"/>
  <c r="CY177" i="21"/>
  <c r="CY132" i="21"/>
  <c r="CY190" i="21"/>
  <c r="CY220" i="21"/>
  <c r="CY52" i="21"/>
  <c r="CY62" i="21"/>
  <c r="CY191" i="21"/>
  <c r="CY209" i="21"/>
  <c r="CY148" i="21"/>
  <c r="CY205" i="21"/>
  <c r="CY213" i="21"/>
  <c r="CY27" i="21"/>
  <c r="CY113" i="21"/>
  <c r="CY223" i="21"/>
  <c r="CY146" i="21"/>
  <c r="CY95" i="21"/>
  <c r="CY11" i="21"/>
  <c r="CY35" i="21"/>
  <c r="CY187" i="21"/>
  <c r="CY269" i="21"/>
  <c r="CY290" i="21"/>
  <c r="CY109" i="21"/>
  <c r="CY17" i="21"/>
  <c r="CY85" i="21"/>
  <c r="CY254" i="21"/>
  <c r="CY229" i="21"/>
  <c r="CY118" i="21"/>
  <c r="CY201" i="21"/>
  <c r="NN236" i="21"/>
  <c r="NN307" i="21"/>
  <c r="NN39" i="21"/>
  <c r="NN46" i="21"/>
  <c r="NN45" i="21"/>
  <c r="NN316" i="21"/>
  <c r="NN313" i="21"/>
  <c r="NN266" i="21"/>
  <c r="NN297" i="21"/>
  <c r="NN57" i="21"/>
  <c r="NN37" i="21"/>
  <c r="NN110" i="21"/>
  <c r="NN128" i="21"/>
  <c r="NN40" i="21"/>
  <c r="NN102" i="21"/>
  <c r="NN47" i="21"/>
  <c r="NN229" i="21"/>
  <c r="NN92" i="21"/>
  <c r="NN240" i="21"/>
  <c r="NN195" i="21"/>
  <c r="NN290" i="21"/>
  <c r="NN137" i="21"/>
  <c r="NN213" i="21"/>
  <c r="NN12" i="21"/>
  <c r="NN89" i="21"/>
  <c r="NN275" i="21"/>
  <c r="NN257" i="21"/>
  <c r="NN196" i="21"/>
  <c r="NN304" i="21"/>
  <c r="NN173" i="21"/>
  <c r="NN169" i="21"/>
  <c r="NN100" i="21"/>
  <c r="NN183" i="21"/>
  <c r="NN155" i="21"/>
  <c r="NN53" i="21"/>
  <c r="NN202" i="21"/>
  <c r="NN274" i="21"/>
  <c r="NN55" i="21"/>
  <c r="NN78" i="21"/>
  <c r="CM242" i="21"/>
  <c r="CM209" i="21"/>
  <c r="CM75" i="21"/>
  <c r="CM171" i="21"/>
  <c r="CM109" i="21"/>
  <c r="CM200" i="21"/>
  <c r="CM307" i="21"/>
  <c r="CM126" i="21"/>
  <c r="CM121" i="21"/>
  <c r="CM217" i="21"/>
  <c r="CM149" i="21"/>
  <c r="CM25" i="21"/>
  <c r="CM89" i="21"/>
  <c r="CM83" i="21"/>
  <c r="CM39" i="21"/>
  <c r="CM288" i="21"/>
  <c r="CM140" i="21"/>
  <c r="CM124" i="21"/>
  <c r="CM249" i="21"/>
  <c r="CM165" i="21"/>
  <c r="CM291" i="21"/>
  <c r="CM208" i="21"/>
  <c r="CM107" i="21"/>
  <c r="CM145" i="21"/>
  <c r="CM231" i="21"/>
  <c r="CM106" i="21"/>
  <c r="CM261" i="21"/>
  <c r="CM189" i="21"/>
  <c r="CM202" i="21"/>
  <c r="CM220" i="21"/>
  <c r="CM239" i="21"/>
  <c r="CM219" i="21"/>
  <c r="CM264" i="21"/>
  <c r="HO310" i="21"/>
  <c r="HO81" i="21"/>
  <c r="HO106" i="21"/>
  <c r="HO121" i="21"/>
  <c r="HO225" i="21"/>
  <c r="HO216" i="21"/>
  <c r="HO124" i="21"/>
  <c r="HO133" i="21"/>
  <c r="HO10" i="21"/>
  <c r="HO269" i="21"/>
  <c r="HO215" i="21"/>
  <c r="HO171" i="21"/>
  <c r="HO224" i="21"/>
  <c r="HO143" i="21"/>
  <c r="HO229" i="21"/>
  <c r="HO239" i="21"/>
  <c r="HO82" i="21"/>
  <c r="HO213" i="21"/>
  <c r="HO298" i="21"/>
  <c r="HO257" i="21"/>
  <c r="HO174" i="21"/>
  <c r="HO60" i="21"/>
  <c r="HO167" i="21"/>
  <c r="HO123" i="21"/>
  <c r="HO98" i="21"/>
  <c r="HO184" i="21"/>
  <c r="HO206" i="21"/>
  <c r="HO66" i="21"/>
  <c r="HO186" i="21"/>
  <c r="HO194" i="21"/>
  <c r="HO68" i="21"/>
  <c r="HO161" i="21"/>
  <c r="HO146" i="21"/>
  <c r="HO62" i="21"/>
  <c r="HO248" i="21"/>
  <c r="HO169" i="21"/>
  <c r="HO261" i="21"/>
  <c r="HO47" i="21"/>
  <c r="HO119" i="21"/>
  <c r="NB202" i="21"/>
  <c r="NB132" i="21"/>
  <c r="NB207" i="21"/>
  <c r="NB147" i="21"/>
  <c r="NB219" i="21"/>
  <c r="NB227" i="21"/>
  <c r="NB78" i="21"/>
  <c r="NB303" i="21"/>
  <c r="NB238" i="21"/>
  <c r="NB209" i="21"/>
  <c r="NB105" i="21"/>
  <c r="NB269" i="21"/>
  <c r="NB22" i="21"/>
  <c r="NB300" i="21"/>
  <c r="NB268" i="21"/>
  <c r="NB313" i="21"/>
  <c r="NB168" i="21"/>
  <c r="NB82" i="21"/>
  <c r="NB256" i="21"/>
  <c r="NB198" i="21"/>
  <c r="NB248" i="21"/>
  <c r="NB111" i="21"/>
  <c r="NB237" i="21"/>
  <c r="NB85" i="21"/>
  <c r="NB115" i="21"/>
  <c r="NB145" i="21"/>
  <c r="NB255" i="21"/>
  <c r="NB288" i="21"/>
  <c r="NB131" i="21"/>
  <c r="NB112" i="21"/>
  <c r="NB254" i="21"/>
  <c r="NB59" i="21"/>
  <c r="NB205" i="21"/>
  <c r="NB200" i="21"/>
  <c r="NB295" i="21"/>
  <c r="NB137" i="21"/>
  <c r="NB152" i="21"/>
  <c r="NB8" i="21"/>
  <c r="NB90" i="21"/>
  <c r="KU127" i="21"/>
  <c r="KU204" i="21"/>
  <c r="KU69" i="21"/>
  <c r="KU219" i="21"/>
  <c r="KU307" i="21"/>
  <c r="KU98" i="21"/>
  <c r="KU108" i="21"/>
  <c r="KU210" i="21"/>
  <c r="KU62" i="21"/>
  <c r="KU86" i="21"/>
  <c r="KU261" i="21"/>
  <c r="KU154" i="21"/>
  <c r="KU104" i="21"/>
  <c r="KU311" i="21"/>
  <c r="KU16" i="21"/>
  <c r="KU256" i="21"/>
  <c r="KU82" i="21"/>
  <c r="KU54" i="21"/>
  <c r="KU297" i="21"/>
  <c r="KU123" i="21"/>
  <c r="KU313" i="21"/>
  <c r="KU281" i="21"/>
  <c r="KU176" i="21"/>
  <c r="KU15" i="21"/>
  <c r="KU114" i="21"/>
  <c r="KU30" i="21"/>
  <c r="KU175" i="21"/>
  <c r="KU169" i="21"/>
  <c r="KU174" i="21"/>
  <c r="KU181" i="21"/>
  <c r="KU36" i="21"/>
  <c r="KU268" i="21"/>
  <c r="KU9" i="21"/>
  <c r="KU119" i="21"/>
  <c r="KU280" i="21"/>
  <c r="KU100" i="21"/>
  <c r="KU78" i="21"/>
  <c r="KU279" i="21"/>
  <c r="KU53" i="21"/>
  <c r="DW61" i="21"/>
  <c r="DW134" i="21"/>
  <c r="DW45" i="21"/>
  <c r="DW77" i="21"/>
  <c r="DW208" i="21"/>
  <c r="DW65" i="21"/>
  <c r="DW274" i="21"/>
  <c r="DW17" i="21"/>
  <c r="DW36" i="21"/>
  <c r="DW280" i="21"/>
  <c r="DW22" i="21"/>
  <c r="DW201" i="21"/>
  <c r="DW47" i="21"/>
  <c r="DW224" i="21"/>
  <c r="DW291" i="21"/>
  <c r="DW213" i="21"/>
  <c r="DW113" i="21"/>
  <c r="DW293" i="21"/>
  <c r="DW80" i="21"/>
  <c r="DW160" i="21"/>
  <c r="DW19" i="21"/>
  <c r="DW69" i="21"/>
  <c r="DW149" i="21"/>
  <c r="DW258" i="21"/>
  <c r="DW130" i="21"/>
  <c r="DW137" i="21"/>
  <c r="DW202" i="21"/>
  <c r="DW283" i="21"/>
  <c r="DW185" i="21"/>
  <c r="DW152" i="21"/>
  <c r="DW314" i="21"/>
  <c r="DW197" i="21"/>
  <c r="DW215" i="21"/>
  <c r="DW183" i="21"/>
  <c r="DW101" i="21"/>
  <c r="DW83" i="21"/>
  <c r="DW292" i="21"/>
  <c r="DW229" i="21"/>
  <c r="DW248" i="21"/>
  <c r="CA205" i="21"/>
  <c r="BO205" i="21"/>
  <c r="CA239" i="21"/>
  <c r="BO239" i="21"/>
  <c r="CA130" i="21"/>
  <c r="BO130" i="21"/>
  <c r="BO249" i="21"/>
  <c r="CA249" i="21"/>
  <c r="CA15" i="21"/>
  <c r="BO15" i="21"/>
  <c r="BO103" i="21"/>
  <c r="CA103" i="21"/>
  <c r="BO194" i="21"/>
  <c r="CA194" i="21"/>
  <c r="BO156" i="21"/>
  <c r="CA156" i="21"/>
  <c r="CA244" i="21"/>
  <c r="BO244" i="21"/>
  <c r="BO48" i="21"/>
  <c r="CA48" i="21"/>
  <c r="CA215" i="21"/>
  <c r="BO215" i="21"/>
  <c r="BO109" i="21"/>
  <c r="CA109" i="21"/>
  <c r="CA120" i="21"/>
  <c r="BO120" i="21"/>
  <c r="CA70" i="21"/>
  <c r="BO70" i="21"/>
  <c r="BO220" i="21"/>
  <c r="CA220" i="21"/>
  <c r="BO268" i="21"/>
  <c r="CA268" i="21"/>
  <c r="BO216" i="21"/>
  <c r="CA216" i="21"/>
  <c r="CA306" i="21"/>
  <c r="BO306" i="21"/>
  <c r="CA150" i="21"/>
  <c r="BO150" i="21"/>
  <c r="CA35" i="21"/>
  <c r="BO35" i="21"/>
  <c r="BO162" i="21"/>
  <c r="CA162" i="21"/>
  <c r="BO115" i="21"/>
  <c r="CA115" i="21"/>
  <c r="BO199" i="21"/>
  <c r="CA199" i="21"/>
  <c r="CA243" i="21"/>
  <c r="BO243" i="21"/>
  <c r="CA153" i="21"/>
  <c r="BO153" i="21"/>
  <c r="CA9" i="21"/>
  <c r="BO9" i="21"/>
  <c r="CA173" i="21"/>
  <c r="BO173" i="21"/>
  <c r="CA145" i="21"/>
  <c r="BO145" i="21"/>
  <c r="BO204" i="21"/>
  <c r="CA204" i="21"/>
  <c r="CA53" i="21"/>
  <c r="BO53" i="21"/>
  <c r="BO91" i="21"/>
  <c r="CA91" i="21"/>
  <c r="CA137" i="21"/>
  <c r="BO137" i="21"/>
  <c r="BO210" i="21"/>
  <c r="CA210" i="21"/>
  <c r="BO61" i="21"/>
  <c r="CA61" i="21"/>
  <c r="CA84" i="21"/>
  <c r="BO84" i="21"/>
  <c r="CA218" i="21"/>
  <c r="BO218" i="21"/>
  <c r="CA290" i="21"/>
  <c r="BO290" i="21"/>
  <c r="BO163" i="21"/>
  <c r="CA163" i="21"/>
  <c r="BO83" i="21"/>
  <c r="CA83" i="21"/>
  <c r="CM312" i="21"/>
  <c r="CM257" i="21"/>
  <c r="CM177" i="21"/>
  <c r="ME268" i="21"/>
  <c r="ME35" i="21"/>
  <c r="ME315" i="21"/>
  <c r="ME170" i="21"/>
  <c r="ME247" i="21"/>
  <c r="ME17" i="21"/>
  <c r="ME140" i="21"/>
  <c r="ME15" i="21"/>
  <c r="ME162" i="21"/>
  <c r="ME149" i="21"/>
  <c r="ME214" i="21"/>
  <c r="ME84" i="21"/>
  <c r="ME269" i="21"/>
  <c r="ME102" i="21"/>
  <c r="ME117" i="21"/>
  <c r="ME288" i="21"/>
  <c r="ME191" i="21"/>
  <c r="ME216" i="21"/>
  <c r="ME59" i="21"/>
  <c r="ME301" i="21"/>
  <c r="ME78" i="21"/>
  <c r="ME224" i="21"/>
  <c r="ME125" i="21"/>
  <c r="ME206" i="21"/>
  <c r="ME38" i="21"/>
  <c r="ME217" i="21"/>
  <c r="ME243" i="21"/>
  <c r="ME62" i="21"/>
  <c r="ME173" i="21"/>
  <c r="ME272" i="21"/>
  <c r="ME110" i="21"/>
  <c r="ME290" i="21"/>
  <c r="ME19" i="21"/>
  <c r="ME144" i="21"/>
  <c r="ME199" i="21"/>
  <c r="ME6" i="21"/>
  <c r="ME133" i="21"/>
  <c r="ME297" i="21"/>
  <c r="ME228" i="21"/>
  <c r="IA58" i="21"/>
  <c r="IA231" i="21"/>
  <c r="IA207" i="21"/>
  <c r="IA230" i="21"/>
  <c r="IA181" i="21"/>
  <c r="IA201" i="21"/>
  <c r="IA13" i="21"/>
  <c r="IA314" i="21"/>
  <c r="IA266" i="21"/>
  <c r="IA115" i="21"/>
  <c r="IA133" i="21"/>
  <c r="IA45" i="21"/>
  <c r="IA283" i="21"/>
  <c r="IA175" i="21"/>
  <c r="IA259" i="21"/>
  <c r="IA222" i="21"/>
  <c r="IA291" i="21"/>
  <c r="IA72" i="21"/>
  <c r="IA143" i="21"/>
  <c r="IA179" i="21"/>
  <c r="IA70" i="21"/>
  <c r="IA75" i="21"/>
  <c r="IA163" i="21"/>
  <c r="IA213" i="21"/>
  <c r="IA288" i="21"/>
  <c r="IA16" i="21"/>
  <c r="IA54" i="21"/>
  <c r="IA215" i="21"/>
  <c r="IA105" i="21"/>
  <c r="IA95" i="21"/>
  <c r="IA100" i="21"/>
  <c r="IA89" i="21"/>
  <c r="IA118" i="21"/>
  <c r="IA257" i="21"/>
  <c r="IA186" i="21"/>
  <c r="IA108" i="21"/>
  <c r="IA196" i="21"/>
  <c r="IA32" i="21"/>
  <c r="IA51" i="21"/>
  <c r="DK256" i="21"/>
  <c r="DK83" i="21"/>
  <c r="DK267" i="21"/>
  <c r="DK66" i="21"/>
  <c r="DK302" i="21"/>
  <c r="DK313" i="21"/>
  <c r="DK84" i="21"/>
  <c r="DK251" i="21"/>
  <c r="DK225" i="21"/>
  <c r="DK74" i="21"/>
  <c r="DK96" i="21"/>
  <c r="DK93" i="21"/>
  <c r="DK300" i="21"/>
  <c r="DK199" i="21"/>
  <c r="DK119" i="21"/>
  <c r="DK185" i="21"/>
  <c r="DK236" i="21"/>
  <c r="DK75" i="21"/>
  <c r="DK37" i="21"/>
  <c r="DK316" i="21"/>
  <c r="DK32" i="21"/>
  <c r="DK218" i="21"/>
  <c r="DK306" i="21"/>
  <c r="DK130" i="21"/>
  <c r="DK234" i="21"/>
  <c r="DK232" i="21"/>
  <c r="DK254" i="21"/>
  <c r="DK291" i="21"/>
  <c r="DK125" i="21"/>
  <c r="DK28" i="21"/>
  <c r="DK79" i="21"/>
  <c r="DK168" i="21"/>
  <c r="DK147" i="21"/>
  <c r="DK193" i="21"/>
  <c r="DK140" i="21"/>
  <c r="DK286" i="21"/>
  <c r="DK110" i="21"/>
  <c r="DK179" i="21"/>
  <c r="BC50" i="21"/>
  <c r="BC122" i="21"/>
  <c r="BC105" i="21"/>
  <c r="BC290" i="21"/>
  <c r="BC96" i="21"/>
  <c r="BC160" i="21"/>
  <c r="BC224" i="21"/>
  <c r="BC237" i="21"/>
  <c r="BC259" i="21"/>
  <c r="BC285" i="21"/>
  <c r="BC123" i="21"/>
  <c r="BC265" i="21"/>
  <c r="BC88" i="21"/>
  <c r="BC163" i="21"/>
  <c r="BC193" i="21"/>
  <c r="BC66" i="21"/>
  <c r="BC144" i="21"/>
  <c r="BC90" i="21"/>
  <c r="BC277" i="21"/>
  <c r="BC317" i="21"/>
  <c r="BC119" i="21"/>
  <c r="BC222" i="21"/>
  <c r="BC171" i="21"/>
  <c r="BC139" i="21"/>
  <c r="BC311" i="21"/>
  <c r="BC125" i="21"/>
  <c r="BC143" i="21"/>
  <c r="BC161" i="21"/>
  <c r="BC253" i="21"/>
  <c r="BC215" i="21"/>
  <c r="BC257" i="21"/>
  <c r="BC274" i="21"/>
  <c r="BC293" i="21"/>
  <c r="BC241" i="21"/>
  <c r="BC158" i="21"/>
  <c r="BC19" i="21"/>
  <c r="BC199" i="21"/>
  <c r="BC32" i="21"/>
  <c r="BC127" i="21"/>
  <c r="MQ191" i="21"/>
  <c r="NZ314" i="21"/>
  <c r="NZ60" i="21"/>
  <c r="NZ112" i="21"/>
  <c r="NZ247" i="21"/>
  <c r="NZ177" i="21"/>
  <c r="NZ287" i="21"/>
  <c r="NZ241" i="21"/>
  <c r="NZ24" i="21"/>
  <c r="NZ167" i="21"/>
  <c r="NZ149" i="21"/>
  <c r="NZ157" i="21"/>
  <c r="NZ293" i="21"/>
  <c r="NZ193" i="21"/>
  <c r="NZ232" i="21"/>
  <c r="NZ208" i="21"/>
  <c r="NZ29" i="21"/>
  <c r="NZ100" i="21"/>
  <c r="NZ250" i="21"/>
  <c r="IM38" i="21"/>
  <c r="IM81" i="21"/>
  <c r="IM179" i="21"/>
  <c r="IM280" i="21"/>
  <c r="IM192" i="21"/>
  <c r="IM90" i="21"/>
  <c r="IM89" i="21"/>
  <c r="IM241" i="21"/>
  <c r="IM198" i="21"/>
  <c r="IM260" i="21"/>
  <c r="IM12" i="21"/>
  <c r="IM189" i="21"/>
  <c r="IM158" i="21"/>
  <c r="IM178" i="21"/>
  <c r="IM217" i="21"/>
  <c r="IM35" i="21"/>
  <c r="IM288" i="21"/>
  <c r="IM290" i="21"/>
  <c r="IM298" i="21"/>
  <c r="IM41" i="21"/>
  <c r="IM111" i="21"/>
  <c r="IM242" i="21"/>
  <c r="IM301" i="21"/>
  <c r="IM285" i="21"/>
  <c r="IM83" i="21"/>
  <c r="IM174" i="21"/>
  <c r="IM176" i="21"/>
  <c r="IM313" i="21"/>
  <c r="IM152" i="21"/>
  <c r="IM275" i="21"/>
  <c r="IM124" i="21"/>
  <c r="IM191" i="21"/>
  <c r="IM141" i="21"/>
  <c r="IM277" i="21"/>
  <c r="IM247" i="21"/>
  <c r="IM233" i="21"/>
  <c r="IM123" i="21"/>
  <c r="IM154" i="21"/>
  <c r="IM69" i="21"/>
  <c r="HC11" i="21"/>
  <c r="HC239" i="21"/>
  <c r="HC184" i="21"/>
  <c r="HC123" i="21"/>
  <c r="HC296" i="21"/>
  <c r="HC243" i="21"/>
  <c r="HC276" i="21"/>
  <c r="HC9" i="21"/>
  <c r="HC34" i="21"/>
  <c r="HC185" i="21"/>
  <c r="HC160" i="21"/>
  <c r="HC232" i="21"/>
  <c r="HC14" i="21"/>
  <c r="HC286" i="21"/>
  <c r="HC44" i="21"/>
  <c r="HC230" i="21"/>
  <c r="HC248" i="21"/>
  <c r="HC295" i="21"/>
  <c r="HC306" i="21"/>
  <c r="HC146" i="21"/>
  <c r="HC271" i="21"/>
  <c r="HC41" i="21"/>
  <c r="HC260" i="21"/>
  <c r="HC19" i="21"/>
  <c r="HC300" i="21"/>
  <c r="HC23" i="21"/>
  <c r="HC309" i="21"/>
  <c r="HC287" i="21"/>
  <c r="HC289" i="21"/>
  <c r="HC133" i="21"/>
  <c r="HC90" i="21"/>
  <c r="HC72" i="21"/>
  <c r="HC256" i="21"/>
  <c r="HC32" i="21"/>
  <c r="HC56" i="21"/>
  <c r="HC154" i="21"/>
  <c r="HC298" i="21"/>
  <c r="HC12" i="21"/>
  <c r="LG241" i="21"/>
  <c r="LG83" i="21"/>
  <c r="LG193" i="21"/>
  <c r="LG154" i="21"/>
  <c r="LG106" i="21"/>
  <c r="LG95" i="21"/>
  <c r="LG50" i="21"/>
  <c r="LG161" i="21"/>
  <c r="LG164" i="21"/>
  <c r="LG170" i="21"/>
  <c r="LG306" i="21"/>
  <c r="LG98" i="21"/>
  <c r="LG198" i="21"/>
  <c r="LG244" i="21"/>
  <c r="LG309" i="21"/>
  <c r="LG239" i="21"/>
  <c r="LG288" i="21"/>
  <c r="LG261" i="21"/>
  <c r="LG286" i="21"/>
  <c r="LG242" i="21"/>
  <c r="LG227" i="21"/>
  <c r="LG179" i="21"/>
  <c r="LG143" i="21"/>
  <c r="LG66" i="21"/>
  <c r="LG121" i="21"/>
  <c r="LG100" i="21"/>
  <c r="LG213" i="21"/>
  <c r="LG118" i="21"/>
  <c r="LG202" i="21"/>
  <c r="LG219" i="21"/>
  <c r="LG92" i="21"/>
  <c r="LG262" i="21"/>
  <c r="LG290" i="21"/>
  <c r="LG256" i="21"/>
  <c r="LG35" i="21"/>
  <c r="LG240" i="21"/>
  <c r="LG113" i="21"/>
  <c r="LG283" i="21"/>
  <c r="LG44" i="21"/>
  <c r="KI150" i="21"/>
  <c r="KI236" i="21"/>
  <c r="KI303" i="21"/>
  <c r="KI217" i="21"/>
  <c r="KI20" i="21"/>
  <c r="KI130" i="21"/>
  <c r="KI316" i="21"/>
  <c r="KI233" i="21"/>
  <c r="KI155" i="21"/>
  <c r="KI75" i="21"/>
  <c r="EU42" i="21"/>
  <c r="EU26" i="21"/>
  <c r="EU90" i="21"/>
  <c r="EU278" i="21"/>
  <c r="EU64" i="21"/>
  <c r="EU225" i="21"/>
  <c r="EU87" i="21"/>
  <c r="EU234" i="21"/>
  <c r="EU59" i="21"/>
  <c r="EU86" i="21"/>
  <c r="EU241" i="21"/>
  <c r="EU80" i="21"/>
  <c r="EU19" i="21"/>
  <c r="EU60" i="21"/>
  <c r="EU228" i="21"/>
  <c r="EU120" i="21"/>
  <c r="EU126" i="21"/>
  <c r="EU251" i="21"/>
  <c r="EU148" i="21"/>
  <c r="EU100" i="21"/>
  <c r="EU40" i="21"/>
  <c r="EU14" i="21"/>
  <c r="EU237" i="21"/>
  <c r="EU214" i="21"/>
  <c r="EU219" i="21"/>
  <c r="EU152" i="21"/>
  <c r="EU243" i="21"/>
  <c r="EU173" i="21"/>
  <c r="EU81" i="21"/>
  <c r="EU105" i="21"/>
  <c r="EU99" i="21"/>
  <c r="EU257" i="21"/>
  <c r="EU129" i="21"/>
  <c r="EU7" i="21"/>
  <c r="EU217" i="21"/>
  <c r="EU315" i="21"/>
  <c r="EU108" i="21"/>
  <c r="EU249" i="21"/>
  <c r="EU180" i="21"/>
  <c r="EI48" i="21"/>
  <c r="EI168" i="21"/>
  <c r="EI208" i="21"/>
  <c r="EI36" i="21"/>
  <c r="EI70" i="21"/>
  <c r="EI73" i="21"/>
  <c r="EI75" i="21"/>
  <c r="EI294" i="21"/>
  <c r="EI251" i="21"/>
  <c r="EI149" i="21"/>
  <c r="EI120" i="21"/>
  <c r="EI98" i="21"/>
  <c r="EI163" i="21"/>
  <c r="EI312" i="21"/>
  <c r="EI58" i="21"/>
  <c r="EI185" i="21"/>
  <c r="EI183" i="21"/>
  <c r="EI111" i="21"/>
  <c r="EI192" i="21"/>
  <c r="EI40" i="21"/>
  <c r="EI249" i="21"/>
  <c r="EI59" i="21"/>
  <c r="EI45" i="21"/>
  <c r="EI101" i="21"/>
  <c r="EI130" i="21"/>
  <c r="EI128" i="21"/>
  <c r="EI223" i="21"/>
  <c r="EI146" i="21"/>
  <c r="EI214" i="21"/>
  <c r="EI179" i="21"/>
  <c r="EI188" i="21"/>
  <c r="EI225" i="21"/>
  <c r="EI219" i="21"/>
  <c r="EI106" i="21"/>
  <c r="GQ60" i="21"/>
  <c r="GQ199" i="21"/>
  <c r="GQ136" i="21"/>
  <c r="GQ66" i="21"/>
  <c r="GQ84" i="21"/>
  <c r="GQ155" i="21"/>
  <c r="GQ225" i="21"/>
  <c r="GQ263" i="21"/>
  <c r="GQ313" i="21"/>
  <c r="GQ229" i="21"/>
  <c r="GQ41" i="21"/>
  <c r="GQ295" i="21"/>
  <c r="GQ171" i="21"/>
  <c r="GQ54" i="21"/>
  <c r="GQ93" i="21"/>
  <c r="GQ301" i="21"/>
  <c r="GQ51" i="21"/>
  <c r="GQ29" i="21"/>
  <c r="GQ246" i="21"/>
  <c r="GQ116" i="21"/>
  <c r="GQ177" i="21"/>
  <c r="GQ154" i="21"/>
  <c r="GQ35" i="21"/>
  <c r="GQ172" i="21"/>
  <c r="GQ238" i="21"/>
  <c r="GQ147" i="21"/>
  <c r="GQ187" i="21"/>
  <c r="DK143" i="21"/>
  <c r="EI296" i="21"/>
  <c r="EI289" i="21"/>
  <c r="EI235" i="21"/>
  <c r="EI189" i="21"/>
  <c r="CY93" i="21"/>
  <c r="CY57" i="21"/>
  <c r="CY110" i="21"/>
  <c r="CY238" i="21"/>
  <c r="CY168" i="21"/>
  <c r="CY224" i="21"/>
  <c r="CY34" i="21"/>
  <c r="CY251" i="21"/>
  <c r="CY261" i="21"/>
  <c r="CY141" i="21"/>
  <c r="CY122" i="21"/>
  <c r="CY317" i="21"/>
  <c r="CY114" i="21"/>
  <c r="CY140" i="21"/>
  <c r="CY210" i="21"/>
  <c r="CY56" i="21"/>
  <c r="CY70" i="21"/>
  <c r="CY16" i="21"/>
  <c r="CY305" i="21"/>
  <c r="CY100" i="21"/>
  <c r="CY14" i="21"/>
  <c r="CY84" i="21"/>
  <c r="CY309" i="21"/>
  <c r="CY306" i="21"/>
  <c r="CY270" i="21"/>
  <c r="CY222" i="21"/>
  <c r="CY203" i="21"/>
  <c r="CY296" i="21"/>
  <c r="CY12" i="21"/>
  <c r="CY288" i="21"/>
  <c r="CY22" i="21"/>
  <c r="CY28" i="21"/>
  <c r="CY31" i="21"/>
  <c r="CY87" i="21"/>
  <c r="CY253" i="21"/>
  <c r="CY64" i="21"/>
  <c r="CY147" i="21"/>
  <c r="NN280" i="21"/>
  <c r="NN192" i="21"/>
  <c r="NN139" i="21"/>
  <c r="NN281" i="21"/>
  <c r="NN133" i="21"/>
  <c r="NN129" i="21"/>
  <c r="NN150" i="21"/>
  <c r="NN190" i="21"/>
  <c r="NN151" i="21"/>
  <c r="NN97" i="21"/>
  <c r="NN279" i="21"/>
  <c r="NN105" i="21"/>
  <c r="NN119" i="21"/>
  <c r="NN7" i="21"/>
  <c r="NN157" i="21"/>
  <c r="NN305" i="21"/>
  <c r="NN247" i="21"/>
  <c r="NN249" i="21"/>
  <c r="NN117" i="21"/>
  <c r="NN243" i="21"/>
  <c r="NN188" i="21"/>
  <c r="NN224" i="21"/>
  <c r="NN90" i="21"/>
  <c r="NN98" i="21"/>
  <c r="NN301" i="21"/>
  <c r="NN185" i="21"/>
  <c r="NN76" i="21"/>
  <c r="NN148" i="21"/>
  <c r="NN44" i="21"/>
  <c r="NN149" i="21"/>
  <c r="NN26" i="21"/>
  <c r="NN291" i="21"/>
  <c r="NN242" i="21"/>
  <c r="NN135" i="21"/>
  <c r="NN252" i="21"/>
  <c r="NN191" i="21"/>
  <c r="NN158" i="21"/>
  <c r="NN216" i="21"/>
  <c r="NN103" i="21"/>
  <c r="CM236" i="21"/>
  <c r="CM50" i="21"/>
  <c r="CM15" i="21"/>
  <c r="CM61" i="21"/>
  <c r="CM18" i="21"/>
  <c r="CM197" i="21"/>
  <c r="CM193" i="21"/>
  <c r="CM123" i="21"/>
  <c r="CM116" i="21"/>
  <c r="CM100" i="21"/>
  <c r="CM169" i="21"/>
  <c r="CM299" i="21"/>
  <c r="CM167" i="21"/>
  <c r="CM313" i="21"/>
  <c r="CM92" i="21"/>
  <c r="CM269" i="21"/>
  <c r="CM281" i="21"/>
  <c r="CM77" i="21"/>
  <c r="CM91" i="21"/>
  <c r="CM14" i="21"/>
  <c r="CM223" i="21"/>
  <c r="CM287" i="21"/>
  <c r="CM279" i="21"/>
  <c r="CM224" i="21"/>
  <c r="CM258" i="21"/>
  <c r="CM186" i="21"/>
  <c r="CM161" i="21"/>
  <c r="CM176" i="21"/>
  <c r="CM276" i="21"/>
  <c r="CM95" i="21"/>
  <c r="CM254" i="21"/>
  <c r="CM70" i="21"/>
  <c r="CM40" i="21"/>
  <c r="CM44" i="21"/>
  <c r="HO115" i="21"/>
  <c r="HO7" i="21"/>
  <c r="HO29" i="21"/>
  <c r="HO51" i="21"/>
  <c r="HO150" i="21"/>
  <c r="HO178" i="21"/>
  <c r="HO192" i="21"/>
  <c r="HO93" i="21"/>
  <c r="HO317" i="21"/>
  <c r="HO40" i="21"/>
  <c r="HO114" i="21"/>
  <c r="HO72" i="21"/>
  <c r="HO32" i="21"/>
  <c r="HO151" i="21"/>
  <c r="HO128" i="21"/>
  <c r="HO211" i="21"/>
  <c r="HO43" i="21"/>
  <c r="HO53" i="21"/>
  <c r="HO267" i="21"/>
  <c r="HO252" i="21"/>
  <c r="HO195" i="21"/>
  <c r="HO137" i="21"/>
  <c r="HO14" i="21"/>
  <c r="HO129" i="21"/>
  <c r="HO134" i="21"/>
  <c r="HO227" i="21"/>
  <c r="HO173" i="21"/>
  <c r="HO243" i="21"/>
  <c r="HO217" i="21"/>
  <c r="HO15" i="21"/>
  <c r="HO279" i="21"/>
  <c r="HO59" i="21"/>
  <c r="HO136" i="21"/>
  <c r="HO233" i="21"/>
  <c r="HO179" i="21"/>
  <c r="HO85" i="21"/>
  <c r="HO109" i="21"/>
  <c r="HO9" i="21"/>
  <c r="HO8" i="21"/>
  <c r="NB271" i="21"/>
  <c r="NB28" i="21"/>
  <c r="NB208" i="21"/>
  <c r="NB278" i="21"/>
  <c r="NB249" i="21"/>
  <c r="NB37" i="21"/>
  <c r="NB273" i="21"/>
  <c r="NB239" i="21"/>
  <c r="NB136" i="21"/>
  <c r="NB186" i="21"/>
  <c r="NB25" i="21"/>
  <c r="NB199" i="21"/>
  <c r="NB246" i="21"/>
  <c r="NB156" i="21"/>
  <c r="NB117" i="21"/>
  <c r="NB77" i="21"/>
  <c r="NB223" i="21"/>
  <c r="NB9" i="21"/>
  <c r="NB70" i="21"/>
  <c r="NB298" i="21"/>
  <c r="NB178" i="21"/>
  <c r="NB56" i="21"/>
  <c r="NB187" i="21"/>
  <c r="NB214" i="21"/>
  <c r="NB75" i="21"/>
  <c r="NB188" i="21"/>
  <c r="NB215" i="21"/>
  <c r="NB243" i="21"/>
  <c r="NB151" i="21"/>
  <c r="NB143" i="21"/>
  <c r="NB250" i="21"/>
  <c r="NB27" i="21"/>
  <c r="NB15" i="21"/>
  <c r="NB305" i="21"/>
  <c r="NB184" i="21"/>
  <c r="NB242" i="21"/>
  <c r="NB121" i="21"/>
  <c r="NB39" i="21"/>
  <c r="NB83" i="21"/>
  <c r="KU238" i="21"/>
  <c r="KU160" i="21"/>
  <c r="KU211" i="21"/>
  <c r="KU101" i="21"/>
  <c r="KU81" i="21"/>
  <c r="KU269" i="21"/>
  <c r="KU241" i="21"/>
  <c r="KU29" i="21"/>
  <c r="KU25" i="21"/>
  <c r="KU122" i="21"/>
  <c r="KU302" i="21"/>
  <c r="KU32" i="21"/>
  <c r="KU89" i="21"/>
  <c r="KU103" i="21"/>
  <c r="KU227" i="21"/>
  <c r="KU22" i="21"/>
  <c r="KU236" i="21"/>
  <c r="KU232" i="21"/>
  <c r="KU242" i="21"/>
  <c r="KU200" i="21"/>
  <c r="KU147" i="21"/>
  <c r="KU191" i="21"/>
  <c r="KU60" i="21"/>
  <c r="KU217" i="21"/>
  <c r="KU34" i="21"/>
  <c r="KU24" i="21"/>
  <c r="KU59" i="21"/>
  <c r="KU50" i="21"/>
  <c r="KU113" i="21"/>
  <c r="KU258" i="21"/>
  <c r="KU17" i="21"/>
  <c r="KU138" i="21"/>
  <c r="KU231" i="21"/>
  <c r="KU14" i="21"/>
  <c r="KU310" i="21"/>
  <c r="KU67" i="21"/>
  <c r="KU76" i="21"/>
  <c r="KU300" i="21"/>
  <c r="KU27" i="21"/>
  <c r="DW78" i="21"/>
  <c r="DW13" i="21"/>
  <c r="DW30" i="21"/>
  <c r="DW37" i="21"/>
  <c r="DW311" i="21"/>
  <c r="DW271" i="21"/>
  <c r="DW176" i="21"/>
  <c r="DW218" i="21"/>
  <c r="DW225" i="21"/>
  <c r="DW92" i="21"/>
  <c r="DW315" i="21"/>
  <c r="DW165" i="21"/>
  <c r="DW273" i="21"/>
  <c r="DW126" i="21"/>
  <c r="DW223" i="21"/>
  <c r="DW144" i="21"/>
  <c r="DW103" i="21"/>
  <c r="DW195" i="21"/>
  <c r="DW48" i="21"/>
  <c r="DW81" i="21"/>
  <c r="DW43" i="21"/>
  <c r="DW241" i="21"/>
  <c r="DW91" i="21"/>
  <c r="DW94" i="21"/>
  <c r="DW102" i="21"/>
  <c r="DW282" i="21"/>
  <c r="DW297" i="21"/>
  <c r="DW76" i="21"/>
  <c r="DW232" i="21"/>
  <c r="DW114" i="21"/>
  <c r="DW104" i="21"/>
  <c r="DW100" i="21"/>
  <c r="DW233" i="21"/>
  <c r="DW12" i="21"/>
  <c r="DW256" i="21"/>
  <c r="DW259" i="21"/>
  <c r="DW302" i="21"/>
  <c r="CA116" i="21"/>
  <c r="BO116" i="21"/>
  <c r="CA66" i="21"/>
  <c r="BO66" i="21"/>
  <c r="CA50" i="21"/>
  <c r="BO50" i="21"/>
  <c r="BO160" i="21"/>
  <c r="CA160" i="21"/>
  <c r="CA79" i="21"/>
  <c r="BO79" i="21"/>
  <c r="BO241" i="21"/>
  <c r="CA241" i="21"/>
  <c r="BO80" i="21"/>
  <c r="CA80" i="21"/>
  <c r="BO209" i="21"/>
  <c r="CA209" i="21"/>
  <c r="BO10" i="21"/>
  <c r="CA10" i="21"/>
  <c r="CA39" i="21"/>
  <c r="BO39" i="21"/>
  <c r="CA122" i="21"/>
  <c r="BO122" i="21"/>
  <c r="BO228" i="21"/>
  <c r="CA228" i="21"/>
  <c r="CA235" i="21"/>
  <c r="BO235" i="21"/>
  <c r="CA12" i="21"/>
  <c r="BO12" i="21"/>
  <c r="BO181" i="21"/>
  <c r="CA181" i="21"/>
  <c r="BO188" i="21"/>
  <c r="CA188" i="21"/>
  <c r="CA206" i="21"/>
  <c r="BO206" i="21"/>
  <c r="CA230" i="21"/>
  <c r="BO230" i="21"/>
  <c r="BO263" i="21"/>
  <c r="CA263" i="21"/>
  <c r="BO311" i="21"/>
  <c r="CA311" i="21"/>
  <c r="BO307" i="21"/>
  <c r="CA307" i="21"/>
  <c r="CA169" i="21"/>
  <c r="BO169" i="21"/>
  <c r="CA151" i="21"/>
  <c r="BO151" i="21"/>
  <c r="BO155" i="21"/>
  <c r="CA155" i="21"/>
  <c r="BO271" i="21"/>
  <c r="CA271" i="21"/>
  <c r="CA62" i="21"/>
  <c r="BO62" i="21"/>
  <c r="BO195" i="21"/>
  <c r="CA195" i="21"/>
  <c r="CA283" i="21"/>
  <c r="BO283" i="21"/>
  <c r="BO294" i="21"/>
  <c r="CA294" i="21"/>
  <c r="BO125" i="21"/>
  <c r="CA125" i="21"/>
  <c r="BO191" i="21"/>
  <c r="CA191" i="21"/>
  <c r="BO270" i="21"/>
  <c r="CA270" i="21"/>
  <c r="BO298" i="21"/>
  <c r="CA298" i="21"/>
  <c r="CA165" i="21"/>
  <c r="BO165" i="21"/>
  <c r="BO104" i="21"/>
  <c r="CA104" i="21"/>
  <c r="CA312" i="21"/>
  <c r="BO312" i="21"/>
  <c r="CA159" i="21"/>
  <c r="BO159" i="21"/>
  <c r="CA69" i="21"/>
  <c r="BO69" i="21"/>
  <c r="CA74" i="21"/>
  <c r="BO74" i="21"/>
  <c r="CM212" i="21"/>
  <c r="CM241" i="21"/>
  <c r="CM141" i="21"/>
  <c r="CM59" i="21"/>
  <c r="ME147" i="21"/>
  <c r="ME251" i="21"/>
  <c r="ME234" i="21"/>
  <c r="ME104" i="21"/>
  <c r="ME106" i="21"/>
  <c r="ME58" i="21"/>
  <c r="ME183" i="21"/>
  <c r="ME281" i="21"/>
  <c r="ME200" i="21"/>
  <c r="ME227" i="21"/>
  <c r="ME16" i="21"/>
  <c r="ME314" i="21"/>
  <c r="ME138" i="21"/>
  <c r="ME313" i="21"/>
  <c r="ME266" i="21"/>
  <c r="ME18" i="21"/>
  <c r="ME8" i="21"/>
  <c r="ME129" i="21"/>
  <c r="ME317" i="21"/>
  <c r="ME316" i="21"/>
  <c r="ME237" i="21"/>
  <c r="ME185" i="21"/>
  <c r="ME60" i="21"/>
  <c r="ME97" i="21"/>
  <c r="ME240" i="21"/>
  <c r="ME157" i="21"/>
  <c r="ME131" i="21"/>
  <c r="ME276" i="21"/>
  <c r="ME114" i="21"/>
  <c r="ME211" i="21"/>
  <c r="ME51" i="21"/>
  <c r="ME165" i="21"/>
  <c r="ME284" i="21"/>
  <c r="ME241" i="21"/>
  <c r="ME146" i="21"/>
  <c r="ME250" i="21"/>
  <c r="ME100" i="21"/>
  <c r="ME294" i="21"/>
  <c r="ME29" i="21"/>
  <c r="IA272" i="21"/>
  <c r="IA102" i="21"/>
  <c r="IA305" i="21"/>
  <c r="IA43" i="21"/>
  <c r="IA162" i="21"/>
  <c r="IA182" i="21"/>
  <c r="IA265" i="21"/>
  <c r="IA111" i="21"/>
  <c r="IA128" i="21"/>
  <c r="IA223" i="21"/>
  <c r="IA275" i="21"/>
  <c r="IA307" i="21"/>
  <c r="IA184" i="21"/>
  <c r="IA296" i="21"/>
  <c r="IA17" i="21"/>
  <c r="IA20" i="21"/>
  <c r="IA247" i="21"/>
  <c r="IA141" i="21"/>
  <c r="IA19" i="21"/>
  <c r="IA156" i="21"/>
  <c r="IA252" i="21"/>
  <c r="IA94" i="21"/>
  <c r="IA232" i="21"/>
  <c r="IA98" i="21"/>
  <c r="IA159" i="21"/>
  <c r="IA278" i="21"/>
  <c r="IA209" i="21"/>
  <c r="IA61" i="21"/>
  <c r="IA249" i="21"/>
  <c r="IA53" i="21"/>
  <c r="IA42" i="21"/>
  <c r="IA158" i="21"/>
  <c r="IA131" i="21"/>
  <c r="IA160" i="21"/>
  <c r="IA243" i="21"/>
  <c r="IA188" i="21"/>
  <c r="IA110" i="21"/>
  <c r="IA195" i="21"/>
  <c r="IA164" i="21"/>
  <c r="DK135" i="21"/>
  <c r="DK47" i="21"/>
  <c r="DK176" i="21"/>
  <c r="DK67" i="21"/>
  <c r="DK108" i="21"/>
  <c r="DK89" i="21"/>
  <c r="DK209" i="21"/>
  <c r="DK113" i="21"/>
  <c r="DK268" i="21"/>
  <c r="DK81" i="21"/>
  <c r="DK49" i="21"/>
  <c r="DK82" i="21"/>
  <c r="DK137" i="21"/>
  <c r="DK13" i="21"/>
  <c r="DK177" i="21"/>
  <c r="DK187" i="21"/>
  <c r="DK100" i="21"/>
  <c r="DK33" i="21"/>
  <c r="DK44" i="21"/>
  <c r="DK127" i="21"/>
  <c r="DK53" i="21"/>
  <c r="DK106" i="21"/>
  <c r="DK290" i="21"/>
  <c r="DK87" i="21"/>
  <c r="DK133" i="21"/>
  <c r="DK314" i="21"/>
  <c r="DK247" i="21"/>
  <c r="DK278" i="21"/>
  <c r="DK136" i="21"/>
  <c r="DK156" i="21"/>
  <c r="DK118" i="21"/>
  <c r="DK304" i="21"/>
  <c r="DK219" i="21"/>
  <c r="DK69" i="21"/>
  <c r="DK42" i="21"/>
  <c r="DK60" i="21"/>
  <c r="DK121" i="21"/>
  <c r="DK134" i="21"/>
  <c r="BC70" i="21"/>
  <c r="BC47" i="21"/>
  <c r="BC172" i="21"/>
  <c r="BC140" i="21"/>
  <c r="BC12" i="21"/>
  <c r="BC302" i="21"/>
  <c r="BC133" i="21"/>
  <c r="BC250" i="21"/>
  <c r="BC276" i="21"/>
  <c r="BC112" i="21"/>
  <c r="BC213" i="21"/>
  <c r="BC16" i="21"/>
  <c r="BC281" i="21"/>
  <c r="BC137" i="21"/>
  <c r="BC9" i="21"/>
  <c r="BC10" i="21"/>
  <c r="BC18" i="21"/>
  <c r="BC315" i="21"/>
  <c r="BC266" i="21"/>
  <c r="BC227" i="21"/>
  <c r="BC212" i="21"/>
  <c r="BC132" i="21"/>
  <c r="BC95" i="21"/>
  <c r="BC101" i="21"/>
  <c r="BC151" i="21"/>
  <c r="BC254" i="21"/>
  <c r="BC17" i="21"/>
  <c r="BC131" i="21"/>
  <c r="BC69" i="21"/>
  <c r="BC89" i="21"/>
  <c r="BC7" i="21"/>
  <c r="BC278" i="21"/>
  <c r="BC246" i="21"/>
  <c r="BC147" i="21"/>
  <c r="BC248" i="21"/>
  <c r="BC264" i="21"/>
  <c r="BC205" i="21"/>
  <c r="BC124" i="21"/>
  <c r="BC28" i="21"/>
  <c r="NZ174" i="21"/>
  <c r="NZ147" i="21"/>
  <c r="NZ142" i="21"/>
  <c r="NZ23" i="21"/>
  <c r="NZ313" i="21"/>
  <c r="NZ223" i="21"/>
  <c r="NZ130" i="21"/>
  <c r="NZ43" i="21"/>
  <c r="NZ266" i="21"/>
  <c r="NZ192" i="21"/>
  <c r="NZ107" i="21"/>
  <c r="NZ279" i="21"/>
  <c r="NZ264" i="21"/>
  <c r="NZ297" i="21"/>
  <c r="NZ46" i="21"/>
  <c r="NZ198" i="21"/>
  <c r="NZ225" i="21"/>
  <c r="NZ141" i="21"/>
  <c r="NZ229" i="21"/>
  <c r="NZ215" i="21"/>
  <c r="IM66" i="21"/>
  <c r="IM244" i="21"/>
  <c r="IM162" i="21"/>
  <c r="IM132" i="21"/>
  <c r="IM222" i="21"/>
  <c r="IM264" i="21"/>
  <c r="IM246" i="21"/>
  <c r="IM195" i="21"/>
  <c r="IM11" i="21"/>
  <c r="IM232" i="21"/>
  <c r="IM300" i="21"/>
  <c r="IM214" i="21"/>
  <c r="IM164" i="21"/>
  <c r="IM42" i="21"/>
  <c r="IM271" i="21"/>
  <c r="IM32" i="21"/>
  <c r="IM255" i="21"/>
  <c r="IM263" i="21"/>
  <c r="IM203" i="21"/>
  <c r="IM310" i="21"/>
  <c r="IM58" i="21"/>
  <c r="IM143" i="21"/>
  <c r="IM216" i="21"/>
  <c r="IM226" i="21"/>
  <c r="IM261" i="21"/>
  <c r="IM103" i="21"/>
  <c r="IM119" i="21"/>
  <c r="IM227" i="21"/>
  <c r="IM44" i="21"/>
  <c r="IM36" i="21"/>
  <c r="IM20" i="21"/>
  <c r="IM286" i="21"/>
  <c r="IM229" i="21"/>
  <c r="IM129" i="21"/>
  <c r="IM63" i="21"/>
  <c r="IM48" i="21"/>
  <c r="IM75" i="21"/>
  <c r="IM112" i="21"/>
  <c r="IM115" i="21"/>
  <c r="HC277" i="21"/>
  <c r="HC47" i="21"/>
  <c r="HC193" i="21"/>
  <c r="HC60" i="21"/>
  <c r="HC79" i="21"/>
  <c r="HC198" i="21"/>
  <c r="HC10" i="21"/>
  <c r="HC228" i="21"/>
  <c r="HC29" i="21"/>
  <c r="HC138" i="21"/>
  <c r="HC216" i="21"/>
  <c r="HC182" i="21"/>
  <c r="HC168" i="21"/>
  <c r="HC288" i="21"/>
  <c r="HC204" i="21"/>
  <c r="HC92" i="21"/>
  <c r="HC217" i="21"/>
  <c r="HC121" i="21"/>
  <c r="HC140" i="21"/>
  <c r="HC109" i="21"/>
  <c r="HC161" i="21"/>
  <c r="HC26" i="21"/>
  <c r="HC225" i="21"/>
  <c r="HC315" i="21"/>
  <c r="HC304" i="21"/>
  <c r="HC262" i="21"/>
  <c r="HC172" i="21"/>
  <c r="HC69" i="21"/>
  <c r="HC213" i="21"/>
  <c r="HC62" i="21"/>
  <c r="HC240" i="21"/>
  <c r="HC94" i="21"/>
  <c r="HC81" i="21"/>
  <c r="HC267" i="21"/>
  <c r="HC317" i="21"/>
  <c r="HC110" i="21"/>
  <c r="HC167" i="21"/>
  <c r="HC280" i="21"/>
  <c r="HC8" i="21"/>
  <c r="LG296" i="21"/>
  <c r="LG147" i="21"/>
  <c r="LG17" i="21"/>
  <c r="LG90" i="21"/>
  <c r="LG277" i="21"/>
  <c r="LG128" i="21"/>
  <c r="LG302" i="21"/>
  <c r="LG73" i="21"/>
  <c r="LG144" i="21"/>
  <c r="LG285" i="21"/>
  <c r="LG108" i="21"/>
  <c r="LG209" i="21"/>
  <c r="LG22" i="21"/>
  <c r="LG32" i="21"/>
  <c r="LG109" i="21"/>
  <c r="LG156" i="21"/>
  <c r="LG76" i="21"/>
  <c r="LG222" i="21"/>
  <c r="LG125" i="21"/>
  <c r="LG114" i="21"/>
  <c r="LG189" i="21"/>
  <c r="LG103" i="21"/>
  <c r="LG130" i="21"/>
  <c r="LG267" i="21"/>
  <c r="LG171" i="21"/>
  <c r="LG37" i="21"/>
  <c r="LG191" i="21"/>
  <c r="LG208" i="21"/>
  <c r="LG39" i="21"/>
  <c r="LG233" i="21"/>
  <c r="LG163" i="21"/>
  <c r="LG150" i="21"/>
  <c r="LG124" i="21"/>
  <c r="LG300" i="21"/>
  <c r="LG211" i="21"/>
  <c r="LG307" i="21"/>
  <c r="LG234" i="21"/>
  <c r="LG246" i="21"/>
  <c r="LG13" i="21"/>
  <c r="AF172" i="1"/>
  <c r="AF329" i="1"/>
  <c r="AF486" i="1"/>
  <c r="AF643" i="1"/>
  <c r="AF800" i="1"/>
  <c r="AF15" i="1"/>
  <c r="AE172" i="1"/>
  <c r="AE329" i="1"/>
  <c r="AE486" i="1"/>
  <c r="AE643" i="1"/>
  <c r="AE800" i="1"/>
  <c r="AE15" i="1"/>
  <c r="AD172" i="1"/>
  <c r="AD329" i="1"/>
  <c r="AD486" i="1"/>
  <c r="AD643" i="1"/>
  <c r="AD800" i="1"/>
  <c r="AD15" i="1"/>
  <c r="AC172" i="1"/>
  <c r="AC329" i="1"/>
  <c r="AC486" i="1"/>
  <c r="AC643" i="1"/>
  <c r="AC800" i="1"/>
  <c r="AC15" i="1"/>
  <c r="AB172" i="1"/>
  <c r="AB329" i="1"/>
  <c r="AB486" i="1"/>
  <c r="AB643" i="1"/>
  <c r="AB800" i="1"/>
  <c r="AB15" i="1"/>
  <c r="O16" i="1"/>
  <c r="O17" i="1"/>
  <c r="O18" i="1"/>
  <c r="O19" i="1"/>
  <c r="P19" i="1" s="1"/>
  <c r="O20" i="1"/>
  <c r="P20" i="1" s="1"/>
  <c r="O21" i="1"/>
  <c r="O22" i="1"/>
  <c r="R22" i="1" s="1"/>
  <c r="O23" i="1"/>
  <c r="O24" i="1"/>
  <c r="O25" i="1"/>
  <c r="O26" i="1"/>
  <c r="O27" i="1"/>
  <c r="O28" i="1"/>
  <c r="T28" i="1" s="1"/>
  <c r="O29" i="1"/>
  <c r="T29" i="1" s="1"/>
  <c r="O30" i="1"/>
  <c r="O31" i="1"/>
  <c r="O32" i="1"/>
  <c r="O33" i="1"/>
  <c r="O34" i="1"/>
  <c r="O35" i="1"/>
  <c r="O36" i="1"/>
  <c r="O37" i="1"/>
  <c r="O38" i="1"/>
  <c r="O39" i="1"/>
  <c r="O40" i="1"/>
  <c r="O41" i="1"/>
  <c r="O42" i="1"/>
  <c r="P42" i="1" s="1"/>
  <c r="O43" i="1"/>
  <c r="P43" i="1" s="1"/>
  <c r="O44" i="1"/>
  <c r="P44" i="1" s="1"/>
  <c r="O45" i="1"/>
  <c r="O46" i="1"/>
  <c r="S46" i="1" s="1"/>
  <c r="O47" i="1"/>
  <c r="O48" i="1"/>
  <c r="O49" i="1"/>
  <c r="O50" i="1"/>
  <c r="O51" i="1"/>
  <c r="P51" i="1" s="1"/>
  <c r="O52" i="1"/>
  <c r="O53" i="1"/>
  <c r="O54" i="1"/>
  <c r="O55" i="1"/>
  <c r="Q55" i="1" s="1"/>
  <c r="O56" i="1"/>
  <c r="P56" i="1" s="1"/>
  <c r="O57" i="1"/>
  <c r="P57" i="1" s="1"/>
  <c r="O58" i="1"/>
  <c r="O59" i="1"/>
  <c r="T59" i="1" s="1"/>
  <c r="O60" i="1"/>
  <c r="T60" i="1" s="1"/>
  <c r="O61" i="1"/>
  <c r="T61" i="1" s="1"/>
  <c r="O62" i="1"/>
  <c r="O63" i="1"/>
  <c r="O64" i="1"/>
  <c r="O65" i="1"/>
  <c r="O66" i="1"/>
  <c r="O67" i="1"/>
  <c r="O68" i="1"/>
  <c r="O69" i="1"/>
  <c r="O70" i="1"/>
  <c r="O71" i="1"/>
  <c r="Q71" i="1" s="1"/>
  <c r="O72" i="1"/>
  <c r="O73" i="1"/>
  <c r="Q73" i="1" s="1"/>
  <c r="O74" i="1"/>
  <c r="Q74" i="1" s="1"/>
  <c r="O75" i="1"/>
  <c r="P75" i="1" s="1"/>
  <c r="O76" i="1"/>
  <c r="P76" i="1" s="1"/>
  <c r="O77" i="1"/>
  <c r="O78" i="1"/>
  <c r="O79" i="1"/>
  <c r="Q79" i="1" s="1"/>
  <c r="O80" i="1"/>
  <c r="P80" i="1" s="1"/>
  <c r="O81" i="1"/>
  <c r="Q81" i="1" s="1"/>
  <c r="O82" i="1"/>
  <c r="P82" i="1" s="1"/>
  <c r="O83" i="1"/>
  <c r="P83" i="1" s="1"/>
  <c r="O84" i="1"/>
  <c r="P84" i="1" s="1"/>
  <c r="O85" i="1"/>
  <c r="R85" i="1" s="1"/>
  <c r="O86" i="1"/>
  <c r="O87" i="1"/>
  <c r="O88" i="1"/>
  <c r="O89" i="1"/>
  <c r="O90" i="1"/>
  <c r="Q90" i="1" s="1"/>
  <c r="O91" i="1"/>
  <c r="T91" i="1" s="1"/>
  <c r="O92" i="1"/>
  <c r="T92" i="1" s="1"/>
  <c r="O93" i="1"/>
  <c r="T93" i="1" s="1"/>
  <c r="O94" i="1"/>
  <c r="R94" i="1" s="1"/>
  <c r="O95" i="1"/>
  <c r="Q95" i="1" s="1"/>
  <c r="O96" i="1"/>
  <c r="P96" i="1" s="1"/>
  <c r="O97" i="1"/>
  <c r="P97" i="1" s="1"/>
  <c r="O98" i="1"/>
  <c r="O99" i="1"/>
  <c r="O100" i="1"/>
  <c r="O101" i="1"/>
  <c r="O102" i="1"/>
  <c r="O103" i="1"/>
  <c r="R103" i="1" s="1"/>
  <c r="O104" i="1"/>
  <c r="O105" i="1"/>
  <c r="O106" i="1"/>
  <c r="O107" i="1"/>
  <c r="O108" i="1"/>
  <c r="O109" i="1"/>
  <c r="O110" i="1"/>
  <c r="S110" i="1" s="1"/>
  <c r="O111" i="1"/>
  <c r="O112" i="1"/>
  <c r="O113" i="1"/>
  <c r="O114" i="1"/>
  <c r="P114" i="1" s="1"/>
  <c r="O115" i="1"/>
  <c r="P115" i="1" s="1"/>
  <c r="O116" i="1"/>
  <c r="R116" i="1" s="1"/>
  <c r="O117" i="1"/>
  <c r="O118" i="1"/>
  <c r="O119" i="1"/>
  <c r="Q119" i="1" s="1"/>
  <c r="O120" i="1"/>
  <c r="Q120" i="1" s="1"/>
  <c r="O121" i="1"/>
  <c r="Q121" i="1" s="1"/>
  <c r="O122" i="1"/>
  <c r="O123" i="1"/>
  <c r="T123" i="1" s="1"/>
  <c r="O124" i="1"/>
  <c r="R124" i="1" s="1"/>
  <c r="O125" i="1"/>
  <c r="R125" i="1" s="1"/>
  <c r="O126" i="1"/>
  <c r="O127" i="1"/>
  <c r="O128" i="1"/>
  <c r="O129" i="1"/>
  <c r="O130" i="1"/>
  <c r="P130" i="1" s="1"/>
  <c r="O131" i="1"/>
  <c r="O132" i="1"/>
  <c r="O133" i="1"/>
  <c r="R133" i="1" s="1"/>
  <c r="O134" i="1"/>
  <c r="R134" i="1" s="1"/>
  <c r="O135" i="1"/>
  <c r="Q135" i="1" s="1"/>
  <c r="O136" i="1"/>
  <c r="U136" i="1" s="1"/>
  <c r="O137" i="1"/>
  <c r="U137" i="1" s="1"/>
  <c r="O138" i="1"/>
  <c r="P138" i="1" s="1"/>
  <c r="O139" i="1"/>
  <c r="P139" i="1" s="1"/>
  <c r="O140" i="1"/>
  <c r="S140" i="1" s="1"/>
  <c r="O141" i="1"/>
  <c r="S141" i="1" s="1"/>
  <c r="O142" i="1"/>
  <c r="S142" i="1" s="1"/>
  <c r="O143" i="1"/>
  <c r="O144" i="1"/>
  <c r="O145" i="1"/>
  <c r="O146" i="1"/>
  <c r="O147" i="1"/>
  <c r="P147" i="1" s="1"/>
  <c r="O148" i="1"/>
  <c r="P148" i="1" s="1"/>
  <c r="O149" i="1"/>
  <c r="O150" i="1"/>
  <c r="R150" i="1" s="1"/>
  <c r="O151" i="1"/>
  <c r="O152" i="1"/>
  <c r="O153" i="1"/>
  <c r="O154" i="1"/>
  <c r="Q154" i="1" s="1"/>
  <c r="O155" i="1"/>
  <c r="T155" i="1" s="1"/>
  <c r="O156" i="1"/>
  <c r="T156" i="1" s="1"/>
  <c r="O157" i="1"/>
  <c r="T157" i="1" s="1"/>
  <c r="O158" i="1"/>
  <c r="O159" i="1"/>
  <c r="Q159" i="1" s="1"/>
  <c r="O160" i="1"/>
  <c r="P160" i="1" s="1"/>
  <c r="O161" i="1"/>
  <c r="O162" i="1"/>
  <c r="O163" i="1"/>
  <c r="O164" i="1"/>
  <c r="O165" i="1"/>
  <c r="O166" i="1"/>
  <c r="O167" i="1"/>
  <c r="R167" i="1" s="1"/>
  <c r="O168" i="1"/>
  <c r="O169" i="1"/>
  <c r="O170" i="1"/>
  <c r="P170" i="1" s="1"/>
  <c r="O171" i="1"/>
  <c r="U171" i="1" s="1"/>
  <c r="O172" i="1"/>
  <c r="T172" i="1" s="1"/>
  <c r="O173" i="1"/>
  <c r="O174" i="1"/>
  <c r="S174" i="1" s="1"/>
  <c r="O175" i="1"/>
  <c r="O176" i="1"/>
  <c r="Q176" i="1" s="1"/>
  <c r="O177" i="1"/>
  <c r="O178" i="1"/>
  <c r="O179" i="1"/>
  <c r="P179" i="1" s="1"/>
  <c r="O180" i="1"/>
  <c r="O181" i="1"/>
  <c r="O182" i="1"/>
  <c r="O183" i="1"/>
  <c r="Q183" i="1" s="1"/>
  <c r="O184" i="1"/>
  <c r="O185" i="1"/>
  <c r="O186" i="1"/>
  <c r="O187" i="1"/>
  <c r="U187" i="1" s="1"/>
  <c r="O188" i="1"/>
  <c r="O189" i="1"/>
  <c r="T189" i="1" s="1"/>
  <c r="O190" i="1"/>
  <c r="O191" i="1"/>
  <c r="O192" i="1"/>
  <c r="P192" i="1" s="1"/>
  <c r="O193" i="1"/>
  <c r="P193" i="1" s="1"/>
  <c r="O194" i="1"/>
  <c r="P194" i="1" s="1"/>
  <c r="O195" i="1"/>
  <c r="O196" i="1"/>
  <c r="P196" i="1" s="1"/>
  <c r="O197" i="1"/>
  <c r="O198" i="1"/>
  <c r="O199" i="1"/>
  <c r="Q199" i="1" s="1"/>
  <c r="O200" i="1"/>
  <c r="O201" i="1"/>
  <c r="Q201" i="1" s="1"/>
  <c r="O202" i="1"/>
  <c r="Q202" i="1" s="1"/>
  <c r="O203" i="1"/>
  <c r="P203" i="1" s="1"/>
  <c r="O204" i="1"/>
  <c r="O205" i="1"/>
  <c r="S205" i="1" s="1"/>
  <c r="O206" i="1"/>
  <c r="O207" i="1"/>
  <c r="Q207" i="1" s="1"/>
  <c r="O208" i="1"/>
  <c r="O209" i="1"/>
  <c r="Q209" i="1" s="1"/>
  <c r="O210" i="1"/>
  <c r="O211" i="1"/>
  <c r="P211" i="1" s="1"/>
  <c r="O212" i="1"/>
  <c r="P212" i="1" s="1"/>
  <c r="O213" i="1"/>
  <c r="R213" i="1" s="1"/>
  <c r="O214" i="1"/>
  <c r="O215" i="1"/>
  <c r="O216" i="1"/>
  <c r="O217" i="1"/>
  <c r="O218" i="1"/>
  <c r="Q218" i="1" s="1"/>
  <c r="O219" i="1"/>
  <c r="T219" i="1" s="1"/>
  <c r="O220" i="1"/>
  <c r="T220" i="1" s="1"/>
  <c r="O221" i="1"/>
  <c r="T221" i="1" s="1"/>
  <c r="O222" i="1"/>
  <c r="R222" i="1" s="1"/>
  <c r="O223" i="1"/>
  <c r="Q223" i="1" s="1"/>
  <c r="O224" i="1"/>
  <c r="O225" i="1"/>
  <c r="O226" i="1"/>
  <c r="O227" i="1"/>
  <c r="O228" i="1"/>
  <c r="O229" i="1"/>
  <c r="O230" i="1"/>
  <c r="O231" i="1"/>
  <c r="R231" i="1" s="1"/>
  <c r="O232" i="1"/>
  <c r="P232" i="1" s="1"/>
  <c r="O233" i="1"/>
  <c r="P233" i="1" s="1"/>
  <c r="O234" i="1"/>
  <c r="P234" i="1" s="1"/>
  <c r="O235" i="1"/>
  <c r="O236" i="1"/>
  <c r="P236" i="1" s="1"/>
  <c r="O237" i="1"/>
  <c r="S237" i="1" s="1"/>
  <c r="O238" i="1"/>
  <c r="S238" i="1" s="1"/>
  <c r="O239" i="1"/>
  <c r="O240" i="1"/>
  <c r="O241" i="1"/>
  <c r="O242" i="1"/>
  <c r="P242" i="1" s="1"/>
  <c r="O243" i="1"/>
  <c r="O244" i="1"/>
  <c r="O245" i="1"/>
  <c r="O246" i="1"/>
  <c r="O247" i="1"/>
  <c r="Q247" i="1" s="1"/>
  <c r="O248" i="1"/>
  <c r="P248" i="1" s="1"/>
  <c r="O249" i="1"/>
  <c r="Q249" i="1" s="1"/>
  <c r="O250" i="1"/>
  <c r="O251" i="1"/>
  <c r="O252" i="1"/>
  <c r="R252" i="1" s="1"/>
  <c r="O253" i="1"/>
  <c r="O254" i="1"/>
  <c r="O255" i="1"/>
  <c r="O256" i="1"/>
  <c r="O257" i="1"/>
  <c r="O258" i="1"/>
  <c r="O259" i="1"/>
  <c r="O260" i="1"/>
  <c r="O261" i="1"/>
  <c r="O262" i="1"/>
  <c r="R262" i="1" s="1"/>
  <c r="O263" i="1"/>
  <c r="Q263" i="1" s="1"/>
  <c r="O264" i="1"/>
  <c r="Q264" i="1" s="1"/>
  <c r="O265" i="1"/>
  <c r="U265" i="1" s="1"/>
  <c r="O266" i="1"/>
  <c r="O267" i="1"/>
  <c r="U267" i="1" s="1"/>
  <c r="O268" i="1"/>
  <c r="S268" i="1" s="1"/>
  <c r="O269" i="1"/>
  <c r="O270" i="1"/>
  <c r="S270" i="1" s="1"/>
  <c r="O271" i="1"/>
  <c r="R271" i="1" s="1"/>
  <c r="O272" i="1"/>
  <c r="P272" i="1" s="1"/>
  <c r="O273" i="1"/>
  <c r="Q273" i="1" s="1"/>
  <c r="O274" i="1"/>
  <c r="O275" i="1"/>
  <c r="P275" i="1" s="1"/>
  <c r="O276" i="1"/>
  <c r="P276" i="1" s="1"/>
  <c r="O277" i="1"/>
  <c r="R277" i="1" s="1"/>
  <c r="O278" i="1"/>
  <c r="R278" i="1" s="1"/>
  <c r="O279" i="1"/>
  <c r="O280" i="1"/>
  <c r="O281" i="1"/>
  <c r="O282" i="1"/>
  <c r="Q282" i="1" s="1"/>
  <c r="O283" i="1"/>
  <c r="T283" i="1" s="1"/>
  <c r="O284" i="1"/>
  <c r="T284" i="1" s="1"/>
  <c r="O285" i="1"/>
  <c r="T285" i="1" s="1"/>
  <c r="O286" i="1"/>
  <c r="O287" i="1"/>
  <c r="R287" i="1" s="1"/>
  <c r="O288" i="1"/>
  <c r="P288" i="1" s="1"/>
  <c r="O289" i="1"/>
  <c r="O290" i="1"/>
  <c r="O291" i="1"/>
  <c r="O292" i="1"/>
  <c r="P292" i="1" s="1"/>
  <c r="O293" i="1"/>
  <c r="O294" i="1"/>
  <c r="S294" i="1" s="1"/>
  <c r="O295" i="1"/>
  <c r="Q295" i="1" s="1"/>
  <c r="O296" i="1"/>
  <c r="O297" i="1"/>
  <c r="O298" i="1"/>
  <c r="O299" i="1"/>
  <c r="O300" i="1"/>
  <c r="P300" i="1" s="1"/>
  <c r="O301" i="1"/>
  <c r="O302" i="1"/>
  <c r="O303" i="1"/>
  <c r="O304" i="1"/>
  <c r="Q304" i="1" s="1"/>
  <c r="O305" i="1"/>
  <c r="P305" i="1" s="1"/>
  <c r="O306" i="1"/>
  <c r="P306" i="1" s="1"/>
  <c r="O307" i="1"/>
  <c r="O308" i="1"/>
  <c r="S308" i="1" s="1"/>
  <c r="O309" i="1"/>
  <c r="O310" i="1"/>
  <c r="O311" i="1"/>
  <c r="Q311" i="1" s="1"/>
  <c r="O312" i="1"/>
  <c r="O313" i="1"/>
  <c r="O314" i="1"/>
  <c r="O315" i="1"/>
  <c r="T315" i="1" s="1"/>
  <c r="O316" i="1"/>
  <c r="O317" i="1"/>
  <c r="S317" i="1" s="1"/>
  <c r="O318" i="1"/>
  <c r="S318" i="1" s="1"/>
  <c r="O319" i="1"/>
  <c r="O320" i="1"/>
  <c r="O321" i="1"/>
  <c r="P321" i="1" s="1"/>
  <c r="O322" i="1"/>
  <c r="P322" i="1" s="1"/>
  <c r="O323" i="1"/>
  <c r="S323" i="1" s="1"/>
  <c r="O324" i="1"/>
  <c r="P324" i="1" s="1"/>
  <c r="O325" i="1"/>
  <c r="O326" i="1"/>
  <c r="O327" i="1"/>
  <c r="Q327" i="1" s="1"/>
  <c r="O328" i="1"/>
  <c r="U328" i="1" s="1"/>
  <c r="O329" i="1"/>
  <c r="U329" i="1" s="1"/>
  <c r="O330" i="1"/>
  <c r="Q330" i="1" s="1"/>
  <c r="O331" i="1"/>
  <c r="U331" i="1" s="1"/>
  <c r="O332" i="1"/>
  <c r="T332" i="1" s="1"/>
  <c r="O333" i="1"/>
  <c r="O334" i="1"/>
  <c r="R334" i="1" s="1"/>
  <c r="O335" i="1"/>
  <c r="R335" i="1" s="1"/>
  <c r="O336" i="1"/>
  <c r="O337" i="1"/>
  <c r="O338" i="1"/>
  <c r="O339" i="1"/>
  <c r="P339" i="1" s="1"/>
  <c r="O340" i="1"/>
  <c r="P340" i="1" s="1"/>
  <c r="O341" i="1"/>
  <c r="R341" i="1" s="1"/>
  <c r="O342" i="1"/>
  <c r="S342" i="1" s="1"/>
  <c r="O343" i="1"/>
  <c r="O344" i="1"/>
  <c r="P344" i="1" s="1"/>
  <c r="O345" i="1"/>
  <c r="P345" i="1" s="1"/>
  <c r="O346" i="1"/>
  <c r="O347" i="1"/>
  <c r="T347" i="1" s="1"/>
  <c r="O348" i="1"/>
  <c r="T348" i="1" s="1"/>
  <c r="O349" i="1"/>
  <c r="T349" i="1" s="1"/>
  <c r="O350" i="1"/>
  <c r="R350" i="1" s="1"/>
  <c r="O351" i="1"/>
  <c r="R351" i="1" s="1"/>
  <c r="O352" i="1"/>
  <c r="O353" i="1"/>
  <c r="O354" i="1"/>
  <c r="O355" i="1"/>
  <c r="O356" i="1"/>
  <c r="O357" i="1"/>
  <c r="O358" i="1"/>
  <c r="O359" i="1"/>
  <c r="O360" i="1"/>
  <c r="O361" i="1"/>
  <c r="P361" i="1" s="1"/>
  <c r="O362" i="1"/>
  <c r="P362" i="1" s="1"/>
  <c r="O363" i="1"/>
  <c r="P363" i="1" s="1"/>
  <c r="O364" i="1"/>
  <c r="P364" i="1" s="1"/>
  <c r="O365" i="1"/>
  <c r="O366" i="1"/>
  <c r="O367" i="1"/>
  <c r="O368" i="1"/>
  <c r="O369" i="1"/>
  <c r="O370" i="1"/>
  <c r="O371" i="1"/>
  <c r="P371" i="1" s="1"/>
  <c r="O372" i="1"/>
  <c r="S372" i="1" s="1"/>
  <c r="O373" i="1"/>
  <c r="S373" i="1" s="1"/>
  <c r="O374" i="1"/>
  <c r="O375" i="1"/>
  <c r="Q375" i="1" s="1"/>
  <c r="O376" i="1"/>
  <c r="Q376" i="1" s="1"/>
  <c r="O377" i="1"/>
  <c r="P377" i="1" s="1"/>
  <c r="O378" i="1"/>
  <c r="O379" i="1"/>
  <c r="U379" i="1" s="1"/>
  <c r="O380" i="1"/>
  <c r="O381" i="1"/>
  <c r="T381" i="1" s="1"/>
  <c r="O382" i="1"/>
  <c r="O383" i="1"/>
  <c r="O384" i="1"/>
  <c r="P384" i="1" s="1"/>
  <c r="O385" i="1"/>
  <c r="P385" i="1" s="1"/>
  <c r="O386" i="1"/>
  <c r="P386" i="1" s="1"/>
  <c r="O387" i="1"/>
  <c r="P387" i="1" s="1"/>
  <c r="O388" i="1"/>
  <c r="R388" i="1" s="1"/>
  <c r="O389" i="1"/>
  <c r="R389" i="1" s="1"/>
  <c r="O390" i="1"/>
  <c r="R390" i="1" s="1"/>
  <c r="O391" i="1"/>
  <c r="Q391" i="1" s="1"/>
  <c r="O392" i="1"/>
  <c r="Q392" i="1" s="1"/>
  <c r="O393" i="1"/>
  <c r="Q393" i="1" s="1"/>
  <c r="O394" i="1"/>
  <c r="O395" i="1"/>
  <c r="O396" i="1"/>
  <c r="R396" i="1" s="1"/>
  <c r="O397" i="1"/>
  <c r="S397" i="1" s="1"/>
  <c r="O398" i="1"/>
  <c r="S398" i="1" s="1"/>
  <c r="O399" i="1"/>
  <c r="R399" i="1" s="1"/>
  <c r="O400" i="1"/>
  <c r="P400" i="1" s="1"/>
  <c r="O401" i="1"/>
  <c r="Q401" i="1" s="1"/>
  <c r="O402" i="1"/>
  <c r="P402" i="1" s="1"/>
  <c r="O403" i="1"/>
  <c r="P403" i="1" s="1"/>
  <c r="O404" i="1"/>
  <c r="P404" i="1" s="1"/>
  <c r="O405" i="1"/>
  <c r="O406" i="1"/>
  <c r="R406" i="1" s="1"/>
  <c r="O407" i="1"/>
  <c r="O408" i="1"/>
  <c r="P408" i="1" s="1"/>
  <c r="O409" i="1"/>
  <c r="O410" i="1"/>
  <c r="Q410" i="1" s="1"/>
  <c r="O411" i="1"/>
  <c r="P411" i="1" s="1"/>
  <c r="O412" i="1"/>
  <c r="S412" i="1" s="1"/>
  <c r="O413" i="1"/>
  <c r="O414" i="1"/>
  <c r="O415" i="1"/>
  <c r="R415" i="1" s="1"/>
  <c r="O416" i="1"/>
  <c r="Q416" i="1" s="1"/>
  <c r="O417" i="1"/>
  <c r="P417" i="1" s="1"/>
  <c r="O418" i="1"/>
  <c r="P418" i="1" s="1"/>
  <c r="O419" i="1"/>
  <c r="O420" i="1"/>
  <c r="O421" i="1"/>
  <c r="S421" i="1" s="1"/>
  <c r="O422" i="1"/>
  <c r="S422" i="1" s="1"/>
  <c r="O423" i="1"/>
  <c r="Q423" i="1" s="1"/>
  <c r="O424" i="1"/>
  <c r="P424" i="1" s="1"/>
  <c r="O425" i="1"/>
  <c r="O426" i="1"/>
  <c r="O427" i="1"/>
  <c r="O428" i="1"/>
  <c r="P428" i="1" s="1"/>
  <c r="O429" i="1"/>
  <c r="O430" i="1"/>
  <c r="O431" i="1"/>
  <c r="O432" i="1"/>
  <c r="Q432" i="1" s="1"/>
  <c r="O433" i="1"/>
  <c r="O434" i="1"/>
  <c r="P434" i="1" s="1"/>
  <c r="O435" i="1"/>
  <c r="O436" i="1"/>
  <c r="S436" i="1" s="1"/>
  <c r="O437" i="1"/>
  <c r="S437" i="1" s="1"/>
  <c r="O438" i="1"/>
  <c r="O439" i="1"/>
  <c r="Q439" i="1" s="1"/>
  <c r="O440" i="1"/>
  <c r="P440" i="1" s="1"/>
  <c r="O441" i="1"/>
  <c r="Q441" i="1" s="1"/>
  <c r="O442" i="1"/>
  <c r="P442" i="1" s="1"/>
  <c r="O443" i="1"/>
  <c r="O444" i="1"/>
  <c r="O445" i="1"/>
  <c r="T445" i="1" s="1"/>
  <c r="O446" i="1"/>
  <c r="S446" i="1" s="1"/>
  <c r="O447" i="1"/>
  <c r="O448" i="1"/>
  <c r="O449" i="1"/>
  <c r="O450" i="1"/>
  <c r="O451" i="1"/>
  <c r="S451" i="1" s="1"/>
  <c r="O452" i="1"/>
  <c r="P452" i="1" s="1"/>
  <c r="O453" i="1"/>
  <c r="O454" i="1"/>
  <c r="O455" i="1"/>
  <c r="Q455" i="1" s="1"/>
  <c r="O456" i="1"/>
  <c r="P456" i="1" s="1"/>
  <c r="O457" i="1"/>
  <c r="O458" i="1"/>
  <c r="Q458" i="1" s="1"/>
  <c r="O459" i="1"/>
  <c r="U459" i="1" s="1"/>
  <c r="O460" i="1"/>
  <c r="O461" i="1"/>
  <c r="R461" i="1" s="1"/>
  <c r="O462" i="1"/>
  <c r="R462" i="1" s="1"/>
  <c r="O463" i="1"/>
  <c r="R463" i="1" s="1"/>
  <c r="O464" i="1"/>
  <c r="O465" i="1"/>
  <c r="P465" i="1" s="1"/>
  <c r="O466" i="1"/>
  <c r="O467" i="1"/>
  <c r="P467" i="1" s="1"/>
  <c r="O468" i="1"/>
  <c r="O469" i="1"/>
  <c r="R469" i="1" s="1"/>
  <c r="O470" i="1"/>
  <c r="O471" i="1"/>
  <c r="O472" i="1"/>
  <c r="O473" i="1"/>
  <c r="P473" i="1" s="1"/>
  <c r="O474" i="1"/>
  <c r="P474" i="1" s="1"/>
  <c r="O475" i="1"/>
  <c r="U475" i="1" s="1"/>
  <c r="O476" i="1"/>
  <c r="T476" i="1" s="1"/>
  <c r="O477" i="1"/>
  <c r="T477" i="1" s="1"/>
  <c r="O478" i="1"/>
  <c r="R478" i="1" s="1"/>
  <c r="O479" i="1"/>
  <c r="R479" i="1" s="1"/>
  <c r="O480" i="1"/>
  <c r="P480" i="1" s="1"/>
  <c r="O481" i="1"/>
  <c r="P481" i="1" s="1"/>
  <c r="O482" i="1"/>
  <c r="P482" i="1" s="1"/>
  <c r="O483" i="1"/>
  <c r="O484" i="1"/>
  <c r="S484" i="1" s="1"/>
  <c r="O485" i="1"/>
  <c r="O486" i="1"/>
  <c r="O487" i="1"/>
  <c r="O488" i="1"/>
  <c r="O489" i="1"/>
  <c r="O490" i="1"/>
  <c r="O491" i="1"/>
  <c r="P491" i="1" s="1"/>
  <c r="O492" i="1"/>
  <c r="P492" i="1" s="1"/>
  <c r="O493" i="1"/>
  <c r="O494" i="1"/>
  <c r="O495" i="1"/>
  <c r="O496" i="1"/>
  <c r="O497" i="1"/>
  <c r="O498" i="1"/>
  <c r="O499" i="1"/>
  <c r="S499" i="1" s="1"/>
  <c r="O500" i="1"/>
  <c r="S500" i="1" s="1"/>
  <c r="O501" i="1"/>
  <c r="S501" i="1" s="1"/>
  <c r="O502" i="1"/>
  <c r="O503" i="1"/>
  <c r="Q503" i="1" s="1"/>
  <c r="O504" i="1"/>
  <c r="Q504" i="1" s="1"/>
  <c r="O505" i="1"/>
  <c r="O506" i="1"/>
  <c r="O507" i="1"/>
  <c r="U507" i="1" s="1"/>
  <c r="O508" i="1"/>
  <c r="T508" i="1" s="1"/>
  <c r="O509" i="1"/>
  <c r="O510" i="1"/>
  <c r="O511" i="1"/>
  <c r="O512" i="1"/>
  <c r="P512" i="1" s="1"/>
  <c r="O513" i="1"/>
  <c r="P513" i="1" s="1"/>
  <c r="O514" i="1"/>
  <c r="P514" i="1" s="1"/>
  <c r="O515" i="1"/>
  <c r="S515" i="1" s="1"/>
  <c r="O516" i="1"/>
  <c r="O517" i="1"/>
  <c r="R517" i="1" s="1"/>
  <c r="O518" i="1"/>
  <c r="R518" i="1" s="1"/>
  <c r="O519" i="1"/>
  <c r="Q519" i="1" s="1"/>
  <c r="O520" i="1"/>
  <c r="U520" i="1" s="1"/>
  <c r="O521" i="1"/>
  <c r="P521" i="1" s="1"/>
  <c r="O522" i="1"/>
  <c r="O523" i="1"/>
  <c r="P523" i="1" s="1"/>
  <c r="O524" i="1"/>
  <c r="T524" i="1" s="1"/>
  <c r="O525" i="1"/>
  <c r="S525" i="1" s="1"/>
  <c r="O526" i="1"/>
  <c r="S526" i="1" s="1"/>
  <c r="O527" i="1"/>
  <c r="R527" i="1" s="1"/>
  <c r="O528" i="1"/>
  <c r="O529" i="1"/>
  <c r="O530" i="1"/>
  <c r="O531" i="1"/>
  <c r="P531" i="1" s="1"/>
  <c r="O532" i="1"/>
  <c r="P532" i="1" s="1"/>
  <c r="O533" i="1"/>
  <c r="R533" i="1" s="1"/>
  <c r="O534" i="1"/>
  <c r="R534" i="1" s="1"/>
  <c r="O535" i="1"/>
  <c r="O536" i="1"/>
  <c r="P536" i="1" s="1"/>
  <c r="O537" i="1"/>
  <c r="P537" i="1" s="1"/>
  <c r="O538" i="1"/>
  <c r="P538" i="1" s="1"/>
  <c r="O539" i="1"/>
  <c r="T539" i="1" s="1"/>
  <c r="O540" i="1"/>
  <c r="T540" i="1" s="1"/>
  <c r="O541" i="1"/>
  <c r="T541" i="1" s="1"/>
  <c r="O542" i="1"/>
  <c r="O543" i="1"/>
  <c r="R543" i="1" s="1"/>
  <c r="O544" i="1"/>
  <c r="Q544" i="1" s="1"/>
  <c r="O545" i="1"/>
  <c r="O546" i="1"/>
  <c r="O547" i="1"/>
  <c r="O548" i="1"/>
  <c r="O549" i="1"/>
  <c r="O550" i="1"/>
  <c r="S550" i="1" s="1"/>
  <c r="O551" i="1"/>
  <c r="Q551" i="1" s="1"/>
  <c r="O552" i="1"/>
  <c r="P552" i="1" s="1"/>
  <c r="O553" i="1"/>
  <c r="O554" i="1"/>
  <c r="O555" i="1"/>
  <c r="P555" i="1" s="1"/>
  <c r="O556" i="1"/>
  <c r="T556" i="1" s="1"/>
  <c r="O557" i="1"/>
  <c r="O558" i="1"/>
  <c r="O559" i="1"/>
  <c r="O560" i="1"/>
  <c r="Q560" i="1" s="1"/>
  <c r="O561" i="1"/>
  <c r="O562" i="1"/>
  <c r="O563" i="1"/>
  <c r="P563" i="1" s="1"/>
  <c r="O564" i="1"/>
  <c r="R564" i="1" s="1"/>
  <c r="O565" i="1"/>
  <c r="O566" i="1"/>
  <c r="O567" i="1"/>
  <c r="Q567" i="1" s="1"/>
  <c r="O568" i="1"/>
  <c r="P568" i="1" s="1"/>
  <c r="O569" i="1"/>
  <c r="Q569" i="1" s="1"/>
  <c r="O570" i="1"/>
  <c r="O571" i="1"/>
  <c r="U571" i="1" s="1"/>
  <c r="O572" i="1"/>
  <c r="O573" i="1"/>
  <c r="O574" i="1"/>
  <c r="S574" i="1" s="1"/>
  <c r="O575" i="1"/>
  <c r="O576" i="1"/>
  <c r="P576" i="1" s="1"/>
  <c r="O577" i="1"/>
  <c r="O578" i="1"/>
  <c r="O579" i="1"/>
  <c r="S579" i="1" s="1"/>
  <c r="O580" i="1"/>
  <c r="O581" i="1"/>
  <c r="O582" i="1"/>
  <c r="O583" i="1"/>
  <c r="Q583" i="1" s="1"/>
  <c r="O584" i="1"/>
  <c r="O585" i="1"/>
  <c r="Q585" i="1" s="1"/>
  <c r="O586" i="1"/>
  <c r="P586" i="1" s="1"/>
  <c r="O587" i="1"/>
  <c r="P587" i="1" s="1"/>
  <c r="O588" i="1"/>
  <c r="O589" i="1"/>
  <c r="R589" i="1" s="1"/>
  <c r="O590" i="1"/>
  <c r="R590" i="1" s="1"/>
  <c r="O591" i="1"/>
  <c r="R591" i="1" s="1"/>
  <c r="O592" i="1"/>
  <c r="O593" i="1"/>
  <c r="P593" i="1" s="1"/>
  <c r="O594" i="1"/>
  <c r="P594" i="1" s="1"/>
  <c r="O595" i="1"/>
  <c r="P595" i="1" s="1"/>
  <c r="O596" i="1"/>
  <c r="P596" i="1" s="1"/>
  <c r="O597" i="1"/>
  <c r="R597" i="1" s="1"/>
  <c r="O598" i="1"/>
  <c r="O599" i="1"/>
  <c r="O600" i="1"/>
  <c r="O601" i="1"/>
  <c r="O602" i="1"/>
  <c r="Q602" i="1" s="1"/>
  <c r="O603" i="1"/>
  <c r="T603" i="1" s="1"/>
  <c r="O604" i="1"/>
  <c r="O605" i="1"/>
  <c r="T605" i="1" s="1"/>
  <c r="O606" i="1"/>
  <c r="R606" i="1" s="1"/>
  <c r="O607" i="1"/>
  <c r="R607" i="1" s="1"/>
  <c r="O608" i="1"/>
  <c r="P608" i="1" s="1"/>
  <c r="O609" i="1"/>
  <c r="O610" i="1"/>
  <c r="O611" i="1"/>
  <c r="S611" i="1" s="1"/>
  <c r="O612" i="1"/>
  <c r="P612" i="1" s="1"/>
  <c r="O613" i="1"/>
  <c r="O614" i="1"/>
  <c r="O615" i="1"/>
  <c r="R615" i="1" s="1"/>
  <c r="O616" i="1"/>
  <c r="O617" i="1"/>
  <c r="O618" i="1"/>
  <c r="O619" i="1"/>
  <c r="O620" i="1"/>
  <c r="P620" i="1" s="1"/>
  <c r="O621" i="1"/>
  <c r="O622" i="1"/>
  <c r="S622" i="1" s="1"/>
  <c r="O623" i="1"/>
  <c r="O624" i="1"/>
  <c r="P624" i="1" s="1"/>
  <c r="O625" i="1"/>
  <c r="P625" i="1" s="1"/>
  <c r="O626" i="1"/>
  <c r="O627" i="1"/>
  <c r="O628" i="1"/>
  <c r="R628" i="1" s="1"/>
  <c r="O629" i="1"/>
  <c r="O630" i="1"/>
  <c r="O631" i="1"/>
  <c r="S631" i="1" s="1"/>
  <c r="O632" i="1"/>
  <c r="Q632" i="1" s="1"/>
  <c r="O633" i="1"/>
  <c r="O634" i="1"/>
  <c r="O635" i="1"/>
  <c r="S635" i="1" s="1"/>
  <c r="O636" i="1"/>
  <c r="T636" i="1" s="1"/>
  <c r="O637" i="1"/>
  <c r="O638" i="1"/>
  <c r="O639" i="1"/>
  <c r="Q639" i="1" s="1"/>
  <c r="O640" i="1"/>
  <c r="O641" i="1"/>
  <c r="O642" i="1"/>
  <c r="O643" i="1"/>
  <c r="O644" i="1"/>
  <c r="S644" i="1" s="1"/>
  <c r="O645" i="1"/>
  <c r="S645" i="1" s="1"/>
  <c r="O646" i="1"/>
  <c r="O647" i="1"/>
  <c r="Q647" i="1" s="1"/>
  <c r="O648" i="1"/>
  <c r="U648" i="1" s="1"/>
  <c r="O649" i="1"/>
  <c r="P649" i="1" s="1"/>
  <c r="O650" i="1"/>
  <c r="O651" i="1"/>
  <c r="U651" i="1" s="1"/>
  <c r="O652" i="1"/>
  <c r="O653" i="1"/>
  <c r="T653" i="1" s="1"/>
  <c r="O654" i="1"/>
  <c r="O655" i="1"/>
  <c r="O656" i="1"/>
  <c r="P656" i="1" s="1"/>
  <c r="O657" i="1"/>
  <c r="O658" i="1"/>
  <c r="O659" i="1"/>
  <c r="P659" i="1" s="1"/>
  <c r="O660" i="1"/>
  <c r="P660" i="1" s="1"/>
  <c r="O661" i="1"/>
  <c r="O662" i="1"/>
  <c r="R662" i="1" s="1"/>
  <c r="O663" i="1"/>
  <c r="O664" i="1"/>
  <c r="P664" i="1" s="1"/>
  <c r="O665" i="1"/>
  <c r="P665" i="1" s="1"/>
  <c r="O666" i="1"/>
  <c r="P666" i="1" s="1"/>
  <c r="O667" i="1"/>
  <c r="U667" i="1" s="1"/>
  <c r="O668" i="1"/>
  <c r="P668" i="1" s="1"/>
  <c r="O669" i="1"/>
  <c r="T669" i="1" s="1"/>
  <c r="O670" i="1"/>
  <c r="O671" i="1"/>
  <c r="R671" i="1" s="1"/>
  <c r="O672" i="1"/>
  <c r="Q672" i="1" s="1"/>
  <c r="O673" i="1"/>
  <c r="O674" i="1"/>
  <c r="O675" i="1"/>
  <c r="S675" i="1" s="1"/>
  <c r="O676" i="1"/>
  <c r="O677" i="1"/>
  <c r="O678" i="1"/>
  <c r="O679" i="1"/>
  <c r="O680" i="1"/>
  <c r="O681" i="1"/>
  <c r="P681" i="1" s="1"/>
  <c r="O682" i="1"/>
  <c r="O683" i="1"/>
  <c r="P683" i="1" s="1"/>
  <c r="O684" i="1"/>
  <c r="P684" i="1" s="1"/>
  <c r="O685" i="1"/>
  <c r="O686" i="1"/>
  <c r="S686" i="1" s="1"/>
  <c r="O687" i="1"/>
  <c r="S687" i="1" s="1"/>
  <c r="O688" i="1"/>
  <c r="P688" i="1" s="1"/>
  <c r="O689" i="1"/>
  <c r="Q689" i="1" s="1"/>
  <c r="O690" i="1"/>
  <c r="O691" i="1"/>
  <c r="P691" i="1" s="1"/>
  <c r="O692" i="1"/>
  <c r="O693" i="1"/>
  <c r="O694" i="1"/>
  <c r="O695" i="1"/>
  <c r="O696" i="1"/>
  <c r="O697" i="1"/>
  <c r="O698" i="1"/>
  <c r="O699" i="1"/>
  <c r="T699" i="1" s="1"/>
  <c r="O700" i="1"/>
  <c r="S700" i="1" s="1"/>
  <c r="O701" i="1"/>
  <c r="T701" i="1" s="1"/>
  <c r="O702" i="1"/>
  <c r="O703" i="1"/>
  <c r="Q703" i="1" s="1"/>
  <c r="O704" i="1"/>
  <c r="R704" i="1" s="1"/>
  <c r="O705" i="1"/>
  <c r="R705" i="1" s="1"/>
  <c r="O706" i="1"/>
  <c r="P706" i="1" s="1"/>
  <c r="O707" i="1"/>
  <c r="S707" i="1" s="1"/>
  <c r="O708" i="1"/>
  <c r="O709" i="1"/>
  <c r="R709" i="1" s="1"/>
  <c r="O710" i="1"/>
  <c r="S710" i="1" s="1"/>
  <c r="O711" i="1"/>
  <c r="Q711" i="1" s="1"/>
  <c r="O712" i="1"/>
  <c r="P712" i="1" s="1"/>
  <c r="O713" i="1"/>
  <c r="O714" i="1"/>
  <c r="O715" i="1"/>
  <c r="U715" i="1" s="1"/>
  <c r="O716" i="1"/>
  <c r="O717" i="1"/>
  <c r="O718" i="1"/>
  <c r="R718" i="1" s="1"/>
  <c r="O719" i="1"/>
  <c r="O720" i="1"/>
  <c r="Q720" i="1" s="1"/>
  <c r="O721" i="1"/>
  <c r="X721" i="1" s="1"/>
  <c r="O722" i="1"/>
  <c r="O723" i="1"/>
  <c r="P723" i="1" s="1"/>
  <c r="O724" i="1"/>
  <c r="P724" i="1" s="1"/>
  <c r="O725" i="1"/>
  <c r="R725" i="1" s="1"/>
  <c r="O726" i="1"/>
  <c r="O727" i="1"/>
  <c r="O728" i="1"/>
  <c r="O729" i="1"/>
  <c r="O730" i="1"/>
  <c r="O731" i="1"/>
  <c r="P731" i="1" s="1"/>
  <c r="O732" i="1"/>
  <c r="T732" i="1" s="1"/>
  <c r="O733" i="1"/>
  <c r="O734" i="1"/>
  <c r="R734" i="1" s="1"/>
  <c r="O735" i="1"/>
  <c r="O736" i="1"/>
  <c r="O737" i="1"/>
  <c r="V737" i="1" s="1"/>
  <c r="O738" i="1"/>
  <c r="O739" i="1"/>
  <c r="S739" i="1" s="1"/>
  <c r="O740" i="1"/>
  <c r="O741" i="1"/>
  <c r="O742" i="1"/>
  <c r="O743" i="1"/>
  <c r="R743" i="1" s="1"/>
  <c r="O744" i="1"/>
  <c r="Q744" i="1" s="1"/>
  <c r="O745" i="1"/>
  <c r="Q745" i="1" s="1"/>
  <c r="O746" i="1"/>
  <c r="O747" i="1"/>
  <c r="U747" i="1" s="1"/>
  <c r="O748" i="1"/>
  <c r="P748" i="1" s="1"/>
  <c r="O749" i="1"/>
  <c r="R749" i="1" s="1"/>
  <c r="O750" i="1"/>
  <c r="O751" i="1"/>
  <c r="O752" i="1"/>
  <c r="O753" i="1"/>
  <c r="O754" i="1"/>
  <c r="P754" i="1" s="1"/>
  <c r="O755" i="1"/>
  <c r="O756" i="1"/>
  <c r="P756" i="1" s="1"/>
  <c r="O757" i="1"/>
  <c r="R757" i="1" s="1"/>
  <c r="O758" i="1"/>
  <c r="O759" i="1"/>
  <c r="Q759" i="1" s="1"/>
  <c r="O760" i="1"/>
  <c r="Q760" i="1" s="1"/>
  <c r="O761" i="1"/>
  <c r="P761" i="1" s="1"/>
  <c r="O762" i="1"/>
  <c r="P762" i="1" s="1"/>
  <c r="O763" i="1"/>
  <c r="T763" i="1" s="1"/>
  <c r="O764" i="1"/>
  <c r="T764" i="1" s="1"/>
  <c r="O765" i="1"/>
  <c r="T765" i="1" s="1"/>
  <c r="O766" i="1"/>
  <c r="R766" i="1" s="1"/>
  <c r="O767" i="1"/>
  <c r="O768" i="1"/>
  <c r="P768" i="1" s="1"/>
  <c r="O769" i="1"/>
  <c r="O770" i="1"/>
  <c r="O771" i="1"/>
  <c r="S771" i="1" s="1"/>
  <c r="O772" i="1"/>
  <c r="S772" i="1" s="1"/>
  <c r="O773" i="1"/>
  <c r="S773" i="1" s="1"/>
  <c r="O774" i="1"/>
  <c r="S774" i="1" s="1"/>
  <c r="O775" i="1"/>
  <c r="O776" i="1"/>
  <c r="O777" i="1"/>
  <c r="O778" i="1"/>
  <c r="Q778" i="1" s="1"/>
  <c r="O779" i="1"/>
  <c r="P779" i="1" s="1"/>
  <c r="O780" i="1"/>
  <c r="O781" i="1"/>
  <c r="O782" i="1"/>
  <c r="R782" i="1" s="1"/>
  <c r="O783" i="1"/>
  <c r="Q783" i="1" s="1"/>
  <c r="O784" i="1"/>
  <c r="P784" i="1" s="1"/>
  <c r="O785" i="1"/>
  <c r="P785" i="1" s="1"/>
  <c r="O786" i="1"/>
  <c r="P786" i="1" s="1"/>
  <c r="O787" i="1"/>
  <c r="P787" i="1" s="1"/>
  <c r="O788" i="1"/>
  <c r="P788" i="1" s="1"/>
  <c r="O789" i="1"/>
  <c r="R789" i="1" s="1"/>
  <c r="O790" i="1"/>
  <c r="O791" i="1"/>
  <c r="O792" i="1"/>
  <c r="P792" i="1" s="1"/>
  <c r="O793" i="1"/>
  <c r="Q793" i="1" s="1"/>
  <c r="O794" i="1"/>
  <c r="O795" i="1"/>
  <c r="T795" i="1" s="1"/>
  <c r="O796" i="1"/>
  <c r="T796" i="1" s="1"/>
  <c r="O797" i="1"/>
  <c r="T797" i="1" s="1"/>
  <c r="O798" i="1"/>
  <c r="R798" i="1" s="1"/>
  <c r="O799" i="1"/>
  <c r="R799" i="1" s="1"/>
  <c r="O800" i="1"/>
  <c r="O801" i="1"/>
  <c r="P801" i="1" s="1"/>
  <c r="O802" i="1"/>
  <c r="P802" i="1" s="1"/>
  <c r="O803" i="1"/>
  <c r="S803" i="1" s="1"/>
  <c r="O804" i="1"/>
  <c r="O805" i="1"/>
  <c r="R805" i="1" s="1"/>
  <c r="O806" i="1"/>
  <c r="O807" i="1"/>
  <c r="O808" i="1"/>
  <c r="P808" i="1" s="1"/>
  <c r="O809" i="1"/>
  <c r="O810" i="1"/>
  <c r="Q810" i="1" s="1"/>
  <c r="O811" i="1"/>
  <c r="U811" i="1" s="1"/>
  <c r="O812" i="1"/>
  <c r="T812" i="1" s="1"/>
  <c r="O813" i="1"/>
  <c r="O814" i="1"/>
  <c r="O815" i="1"/>
  <c r="Q815" i="1" s="1"/>
  <c r="O816" i="1"/>
  <c r="Q816" i="1" s="1"/>
  <c r="O817" i="1"/>
  <c r="O818" i="1"/>
  <c r="O819" i="1"/>
  <c r="O820" i="1"/>
  <c r="O821" i="1"/>
  <c r="R821" i="1" s="1"/>
  <c r="O822" i="1"/>
  <c r="O823" i="1"/>
  <c r="O824" i="1"/>
  <c r="P824" i="1" s="1"/>
  <c r="O825" i="1"/>
  <c r="Q825" i="1" s="1"/>
  <c r="O826" i="1"/>
  <c r="O827" i="1"/>
  <c r="T827" i="1" s="1"/>
  <c r="O828" i="1"/>
  <c r="S828" i="1" s="1"/>
  <c r="O829" i="1"/>
  <c r="R829" i="1" s="1"/>
  <c r="O830" i="1"/>
  <c r="R830" i="1" s="1"/>
  <c r="O831" i="1"/>
  <c r="R831" i="1" s="1"/>
  <c r="O832" i="1"/>
  <c r="P832" i="1" s="1"/>
  <c r="O833" i="1"/>
  <c r="P833" i="1" s="1"/>
  <c r="O834" i="1"/>
  <c r="O835" i="1"/>
  <c r="S835" i="1" s="1"/>
  <c r="O836" i="1"/>
  <c r="P836" i="1" s="1"/>
  <c r="O837" i="1"/>
  <c r="O838" i="1"/>
  <c r="S838" i="1" s="1"/>
  <c r="O839" i="1"/>
  <c r="O840" i="1"/>
  <c r="O841" i="1"/>
  <c r="O842" i="1"/>
  <c r="O843" i="1"/>
  <c r="U843" i="1" s="1"/>
  <c r="O844" i="1"/>
  <c r="O845" i="1"/>
  <c r="S845" i="1" s="1"/>
  <c r="O846" i="1"/>
  <c r="R846" i="1" s="1"/>
  <c r="O847" i="1"/>
  <c r="Q847" i="1" s="1"/>
  <c r="O848" i="1"/>
  <c r="Q848" i="1" s="1"/>
  <c r="O849" i="1"/>
  <c r="P849" i="1" s="1"/>
  <c r="O850" i="1"/>
  <c r="P850" i="1" s="1"/>
  <c r="O851" i="1"/>
  <c r="P851" i="1" s="1"/>
  <c r="O852" i="1"/>
  <c r="P852" i="1" s="1"/>
  <c r="O853" i="1"/>
  <c r="R853" i="1" s="1"/>
  <c r="O854" i="1"/>
  <c r="O855" i="1"/>
  <c r="O856" i="1"/>
  <c r="P856" i="1" s="1"/>
  <c r="O857" i="1"/>
  <c r="Q857" i="1" s="1"/>
  <c r="O858" i="1"/>
  <c r="Q858" i="1" s="1"/>
  <c r="O859" i="1"/>
  <c r="U859" i="1" s="1"/>
  <c r="O860" i="1"/>
  <c r="T860" i="1" s="1"/>
  <c r="O861" i="1"/>
  <c r="T861" i="1" s="1"/>
  <c r="O862" i="1"/>
  <c r="R862" i="1" s="1"/>
  <c r="O863" i="1"/>
  <c r="R863" i="1" s="1"/>
  <c r="O864" i="1"/>
  <c r="O865" i="1"/>
  <c r="O866" i="1"/>
  <c r="O867" i="1"/>
  <c r="S867" i="1" s="1"/>
  <c r="O868" i="1"/>
  <c r="O869" i="1"/>
  <c r="R869" i="1" s="1"/>
  <c r="O870" i="1"/>
  <c r="O871" i="1"/>
  <c r="O872" i="1"/>
  <c r="P872" i="1" s="1"/>
  <c r="O873" i="1"/>
  <c r="P873" i="1" s="1"/>
  <c r="O874" i="1"/>
  <c r="O875" i="1"/>
  <c r="U875" i="1" s="1"/>
  <c r="O876" i="1"/>
  <c r="T876" i="1" s="1"/>
  <c r="O877" i="1"/>
  <c r="O878" i="1"/>
  <c r="O879" i="1"/>
  <c r="Q879" i="1" s="1"/>
  <c r="O880" i="1"/>
  <c r="Q880" i="1" s="1"/>
  <c r="O881" i="1"/>
  <c r="O882" i="1"/>
  <c r="P882" i="1" s="1"/>
  <c r="O883" i="1"/>
  <c r="O884" i="1"/>
  <c r="O885" i="1"/>
  <c r="R885" i="1" s="1"/>
  <c r="O886" i="1"/>
  <c r="O887" i="1"/>
  <c r="O888" i="1"/>
  <c r="P888" i="1" s="1"/>
  <c r="O889" i="1"/>
  <c r="P889" i="1" s="1"/>
  <c r="O890" i="1"/>
  <c r="P890" i="1" s="1"/>
  <c r="O891" i="1"/>
  <c r="O892" i="1"/>
  <c r="S892" i="1" s="1"/>
  <c r="O893" i="1"/>
  <c r="O894" i="1"/>
  <c r="R894" i="1" s="1"/>
  <c r="O895" i="1"/>
  <c r="R895" i="1" s="1"/>
  <c r="O896" i="1"/>
  <c r="P896" i="1" s="1"/>
  <c r="O897" i="1"/>
  <c r="P897" i="1" s="1"/>
  <c r="O898" i="1"/>
  <c r="O899" i="1"/>
  <c r="P899" i="1" s="1"/>
  <c r="O900" i="1"/>
  <c r="O901" i="1"/>
  <c r="O902" i="1"/>
  <c r="S902" i="1" s="1"/>
  <c r="O903" i="1"/>
  <c r="O904" i="1"/>
  <c r="O905" i="1"/>
  <c r="P905" i="1" s="1"/>
  <c r="O906" i="1"/>
  <c r="Q906" i="1" s="1"/>
  <c r="O907" i="1"/>
  <c r="U907" i="1" s="1"/>
  <c r="O908" i="1"/>
  <c r="O909" i="1"/>
  <c r="S909" i="1" s="1"/>
  <c r="O910" i="1"/>
  <c r="R910" i="1" s="1"/>
  <c r="O911" i="1"/>
  <c r="Q911" i="1" s="1"/>
  <c r="O912" i="1"/>
  <c r="Q912" i="1" s="1"/>
  <c r="O913" i="1"/>
  <c r="X913" i="1" s="1"/>
  <c r="O914" i="1"/>
  <c r="Q914" i="1" s="1"/>
  <c r="O915" i="1"/>
  <c r="P915" i="1" s="1"/>
  <c r="O916" i="1"/>
  <c r="P916" i="1" s="1"/>
  <c r="O917" i="1"/>
  <c r="R917" i="1" s="1"/>
  <c r="O918" i="1"/>
  <c r="O919" i="1"/>
  <c r="O920" i="1"/>
  <c r="P920" i="1" s="1"/>
  <c r="O921" i="1"/>
  <c r="P921" i="1" s="1"/>
  <c r="O922" i="1"/>
  <c r="T922" i="1" s="1"/>
  <c r="O923" i="1"/>
  <c r="O924" i="1"/>
  <c r="T924" i="1" s="1"/>
  <c r="O925" i="1"/>
  <c r="O926" i="1"/>
  <c r="R926" i="1" s="1"/>
  <c r="O927" i="1"/>
  <c r="R927" i="1" s="1"/>
  <c r="O928" i="1"/>
  <c r="Q928" i="1" s="1"/>
  <c r="O929" i="1"/>
  <c r="O930" i="1"/>
  <c r="P930" i="1" s="1"/>
  <c r="O931" i="1"/>
  <c r="S931" i="1" s="1"/>
  <c r="O932" i="1"/>
  <c r="O933" i="1"/>
  <c r="S933" i="1" s="1"/>
  <c r="O934" i="1"/>
  <c r="O935" i="1"/>
  <c r="O936" i="1"/>
  <c r="O937" i="1"/>
  <c r="O938" i="1"/>
  <c r="P938" i="1" s="1"/>
  <c r="O939" i="1"/>
  <c r="U939" i="1" s="1"/>
  <c r="O940" i="1"/>
  <c r="T940" i="1" s="1"/>
  <c r="O941" i="1"/>
  <c r="T941" i="1" s="1"/>
  <c r="O942" i="1"/>
  <c r="O943" i="1"/>
  <c r="O944" i="1"/>
  <c r="P944" i="1" s="1"/>
  <c r="O945" i="1"/>
  <c r="Q945" i="1" s="1"/>
  <c r="O946" i="1"/>
  <c r="Q946" i="1" s="1"/>
  <c r="O947" i="1"/>
  <c r="O948" i="1"/>
  <c r="O949" i="1"/>
  <c r="R949" i="1" s="1"/>
  <c r="O950" i="1"/>
  <c r="O951" i="1"/>
  <c r="Q951" i="1" s="1"/>
  <c r="O952" i="1"/>
  <c r="P952" i="1" s="1"/>
  <c r="O953" i="1"/>
  <c r="O954" i="1"/>
  <c r="U954" i="1" s="1"/>
  <c r="O955" i="1"/>
  <c r="T955" i="1" s="1"/>
  <c r="O956" i="1"/>
  <c r="O15" i="1"/>
  <c r="T15" i="1" s="1"/>
  <c r="E39" i="18"/>
  <c r="B39" i="18"/>
  <c r="E38" i="18"/>
  <c r="B38" i="18"/>
  <c r="H37" i="18"/>
  <c r="E37" i="18"/>
  <c r="H34" i="18"/>
  <c r="E34" i="18"/>
  <c r="B34" i="18"/>
  <c r="E36" i="18"/>
  <c r="B36" i="18"/>
  <c r="H35" i="18"/>
  <c r="E35" i="18"/>
  <c r="B35" i="18"/>
  <c r="B37" i="18"/>
  <c r="H36" i="18"/>
  <c r="AM34" i="18"/>
  <c r="JW3" i="21" l="1"/>
  <c r="GQ3" i="21"/>
  <c r="L17" i="14" s="1"/>
  <c r="F39" i="14" s="1"/>
  <c r="GE3" i="21"/>
  <c r="G17" i="14" s="1"/>
  <c r="F38" i="14" s="1"/>
  <c r="OL3" i="21"/>
  <c r="NZ3" i="21"/>
  <c r="NN3" i="21"/>
  <c r="NB3" i="21"/>
  <c r="G26" i="14" s="1"/>
  <c r="F41" i="14" s="1"/>
  <c r="IM3" i="21"/>
  <c r="BC3" i="21"/>
  <c r="D22" i="14" s="1"/>
  <c r="MQ3" i="21"/>
  <c r="FS3" i="21"/>
  <c r="LG3" i="21"/>
  <c r="FG3" i="21"/>
  <c r="B17" i="14" s="1"/>
  <c r="F37" i="14" s="1"/>
  <c r="IY3" i="21"/>
  <c r="KU3" i="21"/>
  <c r="KI3" i="21"/>
  <c r="CA3" i="21"/>
  <c r="F12" i="14" s="1"/>
  <c r="EU3" i="21"/>
  <c r="BO3" i="21"/>
  <c r="D12" i="14" s="1"/>
  <c r="E12" i="14" s="1"/>
  <c r="CY3" i="21"/>
  <c r="ME3" i="21"/>
  <c r="N15" i="14" s="1"/>
  <c r="EI3" i="21"/>
  <c r="D15" i="14" s="1"/>
  <c r="E15" i="14" s="1"/>
  <c r="CM3" i="21"/>
  <c r="HO3" i="21"/>
  <c r="IA3" i="21"/>
  <c r="N12" i="14" s="1"/>
  <c r="HC3" i="21"/>
  <c r="B26" i="14" s="1"/>
  <c r="F40" i="14" s="1"/>
  <c r="DW3" i="21"/>
  <c r="F14" i="14" s="1"/>
  <c r="JK3" i="21"/>
  <c r="OX3" i="21"/>
  <c r="I24" i="14" s="1"/>
  <c r="DK3" i="21"/>
  <c r="D14" i="14" s="1"/>
  <c r="E14" i="14" s="1"/>
  <c r="LS3" i="21"/>
  <c r="P120" i="1"/>
  <c r="P81" i="1"/>
  <c r="Q248" i="1"/>
  <c r="Q927" i="1"/>
  <c r="Q136" i="1"/>
  <c r="P273" i="1"/>
  <c r="P744" i="1"/>
  <c r="P632" i="1"/>
  <c r="Q288" i="1"/>
  <c r="Q160" i="1"/>
  <c r="P737" i="1"/>
  <c r="P304" i="1"/>
  <c r="Q671" i="1"/>
  <c r="Q543" i="1"/>
  <c r="Q415" i="1"/>
  <c r="Q287" i="1"/>
  <c r="P720" i="1"/>
  <c r="Q648" i="1"/>
  <c r="Q520" i="1"/>
  <c r="P569" i="1"/>
  <c r="Q743" i="1"/>
  <c r="Q631" i="1"/>
  <c r="P441" i="1"/>
  <c r="Q591" i="1"/>
  <c r="Q463" i="1"/>
  <c r="Q335" i="1"/>
  <c r="P209" i="1"/>
  <c r="P760" i="1"/>
  <c r="Q704" i="1"/>
  <c r="Q167" i="1"/>
  <c r="U874" i="1"/>
  <c r="T874" i="1"/>
  <c r="T826" i="1"/>
  <c r="U826" i="1"/>
  <c r="T794" i="1"/>
  <c r="U794" i="1"/>
  <c r="T738" i="1"/>
  <c r="Q738" i="1"/>
  <c r="T682" i="1"/>
  <c r="U682" i="1"/>
  <c r="R682" i="1"/>
  <c r="U626" i="1"/>
  <c r="R626" i="1"/>
  <c r="Q626" i="1"/>
  <c r="T570" i="1"/>
  <c r="U570" i="1"/>
  <c r="R570" i="1"/>
  <c r="Q570" i="1"/>
  <c r="U530" i="1"/>
  <c r="Q530" i="1"/>
  <c r="W498" i="1"/>
  <c r="Q498" i="1"/>
  <c r="R498" i="1"/>
  <c r="T466" i="1"/>
  <c r="Q466" i="1"/>
  <c r="P466" i="1"/>
  <c r="T450" i="1"/>
  <c r="Q450" i="1"/>
  <c r="R450" i="1"/>
  <c r="P450" i="1"/>
  <c r="R394" i="1"/>
  <c r="U394" i="1"/>
  <c r="T394" i="1"/>
  <c r="P394" i="1"/>
  <c r="T346" i="1"/>
  <c r="U346" i="1"/>
  <c r="R298" i="1"/>
  <c r="T298" i="1"/>
  <c r="U298" i="1"/>
  <c r="Q298" i="1"/>
  <c r="P298" i="1"/>
  <c r="W258" i="1"/>
  <c r="R258" i="1"/>
  <c r="Q258" i="1"/>
  <c r="P258" i="1"/>
  <c r="T210" i="1"/>
  <c r="Q210" i="1"/>
  <c r="T186" i="1"/>
  <c r="U186" i="1"/>
  <c r="R186" i="1"/>
  <c r="Q186" i="1"/>
  <c r="U162" i="1"/>
  <c r="Q162" i="1"/>
  <c r="P162" i="1"/>
  <c r="U106" i="1"/>
  <c r="P106" i="1"/>
  <c r="Q106" i="1"/>
  <c r="R106" i="1"/>
  <c r="T106" i="1"/>
  <c r="U66" i="1"/>
  <c r="R66" i="1"/>
  <c r="Q66" i="1"/>
  <c r="P66" i="1"/>
  <c r="T18" i="1"/>
  <c r="Q18" i="1"/>
  <c r="R889" i="1"/>
  <c r="U889" i="1"/>
  <c r="X849" i="1"/>
  <c r="Q849" i="1"/>
  <c r="R809" i="1"/>
  <c r="U809" i="1"/>
  <c r="P809" i="1"/>
  <c r="R777" i="1"/>
  <c r="U777" i="1"/>
  <c r="R673" i="1"/>
  <c r="V673" i="1"/>
  <c r="Q673" i="1"/>
  <c r="R633" i="1"/>
  <c r="U633" i="1"/>
  <c r="V609" i="1"/>
  <c r="R609" i="1"/>
  <c r="Q609" i="1"/>
  <c r="V561" i="1"/>
  <c r="Q561" i="1"/>
  <c r="P561" i="1"/>
  <c r="R561" i="1"/>
  <c r="P505" i="1"/>
  <c r="U505" i="1"/>
  <c r="R505" i="1"/>
  <c r="X457" i="1"/>
  <c r="U457" i="1"/>
  <c r="W425" i="1"/>
  <c r="R425" i="1"/>
  <c r="Q425" i="1"/>
  <c r="U425" i="1"/>
  <c r="R385" i="1"/>
  <c r="Q385" i="1"/>
  <c r="R297" i="1"/>
  <c r="U297" i="1"/>
  <c r="Q297" i="1"/>
  <c r="P297" i="1"/>
  <c r="R257" i="1"/>
  <c r="V257" i="1"/>
  <c r="Q257" i="1"/>
  <c r="P257" i="1"/>
  <c r="R217" i="1"/>
  <c r="V217" i="1"/>
  <c r="U217" i="1"/>
  <c r="Q217" i="1"/>
  <c r="P217" i="1"/>
  <c r="U105" i="1"/>
  <c r="R105" i="1"/>
  <c r="Q105" i="1"/>
  <c r="P105" i="1"/>
  <c r="P875" i="1"/>
  <c r="P811" i="1"/>
  <c r="P745" i="1"/>
  <c r="P721" i="1"/>
  <c r="P689" i="1"/>
  <c r="P633" i="1"/>
  <c r="P609" i="1"/>
  <c r="P457" i="1"/>
  <c r="P425" i="1"/>
  <c r="P210" i="1"/>
  <c r="P171" i="1"/>
  <c r="P136" i="1"/>
  <c r="Q890" i="1"/>
  <c r="Q826" i="1"/>
  <c r="Q794" i="1"/>
  <c r="Q721" i="1"/>
  <c r="Q687" i="1"/>
  <c r="Q649" i="1"/>
  <c r="Q607" i="1"/>
  <c r="Q521" i="1"/>
  <c r="Q479" i="1"/>
  <c r="Q351" i="1"/>
  <c r="Q265" i="1"/>
  <c r="Q137" i="1"/>
  <c r="S108" i="1"/>
  <c r="P108" i="1"/>
  <c r="P874" i="1"/>
  <c r="P810" i="1"/>
  <c r="P570" i="1"/>
  <c r="P282" i="1"/>
  <c r="P18" i="1"/>
  <c r="Q889" i="1"/>
  <c r="Q682" i="1"/>
  <c r="Q474" i="1"/>
  <c r="Q346" i="1"/>
  <c r="U107" i="1"/>
  <c r="P107" i="1"/>
  <c r="P940" i="1"/>
  <c r="P826" i="1"/>
  <c r="P738" i="1"/>
  <c r="P626" i="1"/>
  <c r="P346" i="1"/>
  <c r="Q913" i="1"/>
  <c r="Q633" i="1"/>
  <c r="Q505" i="1"/>
  <c r="Q377" i="1"/>
  <c r="U619" i="1"/>
  <c r="P619" i="1"/>
  <c r="T858" i="1"/>
  <c r="U858" i="1"/>
  <c r="T786" i="1"/>
  <c r="Q786" i="1"/>
  <c r="T698" i="1"/>
  <c r="U698" i="1"/>
  <c r="Q698" i="1"/>
  <c r="R698" i="1"/>
  <c r="T642" i="1"/>
  <c r="R642" i="1"/>
  <c r="Q642" i="1"/>
  <c r="U578" i="1"/>
  <c r="R578" i="1"/>
  <c r="Q578" i="1"/>
  <c r="P578" i="1"/>
  <c r="W514" i="1"/>
  <c r="Q514" i="1"/>
  <c r="R514" i="1"/>
  <c r="U418" i="1"/>
  <c r="Q418" i="1"/>
  <c r="U362" i="1"/>
  <c r="R362" i="1"/>
  <c r="T362" i="1"/>
  <c r="Q362" i="1"/>
  <c r="T322" i="1"/>
  <c r="R322" i="1"/>
  <c r="Q322" i="1"/>
  <c r="U226" i="1"/>
  <c r="Q226" i="1"/>
  <c r="T146" i="1"/>
  <c r="Q146" i="1"/>
  <c r="P146" i="1"/>
  <c r="U34" i="1"/>
  <c r="Q34" i="1"/>
  <c r="P34" i="1"/>
  <c r="P914" i="1"/>
  <c r="P498" i="1"/>
  <c r="P154" i="1"/>
  <c r="Q705" i="1"/>
  <c r="Q586" i="1"/>
  <c r="U427" i="1"/>
  <c r="P427" i="1"/>
  <c r="U299" i="1"/>
  <c r="P299" i="1"/>
  <c r="U890" i="1"/>
  <c r="T890" i="1"/>
  <c r="T834" i="1"/>
  <c r="Q834" i="1"/>
  <c r="U770" i="1"/>
  <c r="Q770" i="1"/>
  <c r="T674" i="1"/>
  <c r="Q674" i="1"/>
  <c r="P674" i="1"/>
  <c r="T602" i="1"/>
  <c r="U602" i="1"/>
  <c r="P602" i="1"/>
  <c r="U538" i="1"/>
  <c r="T538" i="1"/>
  <c r="T426" i="1"/>
  <c r="R426" i="1"/>
  <c r="Q426" i="1"/>
  <c r="U426" i="1"/>
  <c r="R378" i="1"/>
  <c r="U378" i="1"/>
  <c r="T378" i="1"/>
  <c r="Q378" i="1"/>
  <c r="T330" i="1"/>
  <c r="U330" i="1"/>
  <c r="P330" i="1"/>
  <c r="R250" i="1"/>
  <c r="U250" i="1"/>
  <c r="T250" i="1"/>
  <c r="Q250" i="1"/>
  <c r="R74" i="1"/>
  <c r="T74" i="1"/>
  <c r="U74" i="1"/>
  <c r="U393" i="1"/>
  <c r="P393" i="1"/>
  <c r="Q329" i="1"/>
  <c r="U866" i="1"/>
  <c r="Q866" i="1"/>
  <c r="U818" i="1"/>
  <c r="Q818" i="1"/>
  <c r="U778" i="1"/>
  <c r="T778" i="1"/>
  <c r="U746" i="1"/>
  <c r="T746" i="1"/>
  <c r="Q746" i="1"/>
  <c r="T730" i="1"/>
  <c r="U730" i="1"/>
  <c r="Q730" i="1"/>
  <c r="P730" i="1"/>
  <c r="R714" i="1"/>
  <c r="T714" i="1"/>
  <c r="U714" i="1"/>
  <c r="Q714" i="1"/>
  <c r="P714" i="1"/>
  <c r="T690" i="1"/>
  <c r="R690" i="1"/>
  <c r="Q690" i="1"/>
  <c r="P690" i="1"/>
  <c r="T666" i="1"/>
  <c r="U666" i="1"/>
  <c r="R634" i="1"/>
  <c r="U634" i="1"/>
  <c r="T634" i="1"/>
  <c r="P634" i="1"/>
  <c r="Q634" i="1"/>
  <c r="T594" i="1"/>
  <c r="Q594" i="1"/>
  <c r="R554" i="1"/>
  <c r="T554" i="1"/>
  <c r="U554" i="1"/>
  <c r="Q554" i="1"/>
  <c r="T506" i="1"/>
  <c r="P506" i="1"/>
  <c r="U506" i="1"/>
  <c r="R506" i="1"/>
  <c r="Q506" i="1"/>
  <c r="T474" i="1"/>
  <c r="U474" i="1"/>
  <c r="T442" i="1"/>
  <c r="U442" i="1"/>
  <c r="R442" i="1"/>
  <c r="Q442" i="1"/>
  <c r="U386" i="1"/>
  <c r="R386" i="1"/>
  <c r="Q386" i="1"/>
  <c r="U338" i="1"/>
  <c r="Q338" i="1"/>
  <c r="P338" i="1"/>
  <c r="U290" i="1"/>
  <c r="Q290" i="1"/>
  <c r="T274" i="1"/>
  <c r="Q274" i="1"/>
  <c r="P274" i="1"/>
  <c r="R234" i="1"/>
  <c r="U234" i="1"/>
  <c r="T234" i="1"/>
  <c r="Q234" i="1"/>
  <c r="R202" i="1"/>
  <c r="T202" i="1"/>
  <c r="U202" i="1"/>
  <c r="P202" i="1"/>
  <c r="T170" i="1"/>
  <c r="U170" i="1"/>
  <c r="R170" i="1"/>
  <c r="Q170" i="1"/>
  <c r="U130" i="1"/>
  <c r="R130" i="1"/>
  <c r="Q130" i="1"/>
  <c r="W114" i="1"/>
  <c r="R114" i="1"/>
  <c r="Q114" i="1"/>
  <c r="T90" i="1"/>
  <c r="U90" i="1"/>
  <c r="P90" i="1"/>
  <c r="U50" i="1"/>
  <c r="Q50" i="1"/>
  <c r="P50" i="1"/>
  <c r="R50" i="1"/>
  <c r="P939" i="1"/>
  <c r="R953" i="1"/>
  <c r="Q953" i="1"/>
  <c r="U953" i="1"/>
  <c r="R937" i="1"/>
  <c r="U937" i="1"/>
  <c r="Q937" i="1"/>
  <c r="R897" i="1"/>
  <c r="Q897" i="1"/>
  <c r="R873" i="1"/>
  <c r="U873" i="1"/>
  <c r="V873" i="1"/>
  <c r="R841" i="1"/>
  <c r="U841" i="1"/>
  <c r="R817" i="1"/>
  <c r="V817" i="1"/>
  <c r="Q817" i="1"/>
  <c r="X785" i="1"/>
  <c r="Q785" i="1"/>
  <c r="V753" i="1"/>
  <c r="Q753" i="1"/>
  <c r="R729" i="1"/>
  <c r="V729" i="1"/>
  <c r="U729" i="1"/>
  <c r="Q729" i="1"/>
  <c r="U697" i="1"/>
  <c r="R697" i="1"/>
  <c r="Q697" i="1"/>
  <c r="V665" i="1"/>
  <c r="U665" i="1"/>
  <c r="U617" i="1"/>
  <c r="V617" i="1"/>
  <c r="R617" i="1"/>
  <c r="Q617" i="1"/>
  <c r="X585" i="1"/>
  <c r="U585" i="1"/>
  <c r="P585" i="1"/>
  <c r="R553" i="1"/>
  <c r="U553" i="1"/>
  <c r="Q553" i="1"/>
  <c r="X529" i="1"/>
  <c r="Q529" i="1"/>
  <c r="P529" i="1"/>
  <c r="W497" i="1"/>
  <c r="R497" i="1"/>
  <c r="Q497" i="1"/>
  <c r="Q481" i="1"/>
  <c r="R481" i="1"/>
  <c r="V433" i="1"/>
  <c r="R433" i="1"/>
  <c r="Q433" i="1"/>
  <c r="U361" i="1"/>
  <c r="V361" i="1"/>
  <c r="Q361" i="1"/>
  <c r="R361" i="1"/>
  <c r="Q337" i="1"/>
  <c r="P337" i="1"/>
  <c r="Q305" i="1"/>
  <c r="R305" i="1"/>
  <c r="R281" i="1"/>
  <c r="U281" i="1"/>
  <c r="V281" i="1"/>
  <c r="Q281" i="1"/>
  <c r="P281" i="1"/>
  <c r="V249" i="1"/>
  <c r="R249" i="1"/>
  <c r="U249" i="1"/>
  <c r="Q225" i="1"/>
  <c r="R225" i="1"/>
  <c r="P225" i="1"/>
  <c r="W193" i="1"/>
  <c r="V193" i="1"/>
  <c r="Q193" i="1"/>
  <c r="R161" i="1"/>
  <c r="Q161" i="1"/>
  <c r="P161" i="1"/>
  <c r="Q145" i="1"/>
  <c r="P145" i="1"/>
  <c r="R121" i="1"/>
  <c r="U121" i="1"/>
  <c r="P121" i="1"/>
  <c r="U57" i="1"/>
  <c r="R57" i="1"/>
  <c r="Q57" i="1"/>
  <c r="Q33" i="1"/>
  <c r="R33" i="1"/>
  <c r="P33" i="1"/>
  <c r="P866" i="1"/>
  <c r="P682" i="1"/>
  <c r="P497" i="1"/>
  <c r="X952" i="1"/>
  <c r="S952" i="1"/>
  <c r="U952" i="1"/>
  <c r="R952" i="1"/>
  <c r="Q952" i="1"/>
  <c r="U944" i="1"/>
  <c r="R944" i="1"/>
  <c r="S944" i="1"/>
  <c r="V936" i="1"/>
  <c r="R936" i="1"/>
  <c r="U936" i="1"/>
  <c r="Q936" i="1"/>
  <c r="S928" i="1"/>
  <c r="V928" i="1"/>
  <c r="R928" i="1"/>
  <c r="P928" i="1"/>
  <c r="V920" i="1"/>
  <c r="U920" i="1"/>
  <c r="S920" i="1"/>
  <c r="Q920" i="1"/>
  <c r="R920" i="1"/>
  <c r="U912" i="1"/>
  <c r="S912" i="1"/>
  <c r="R912" i="1"/>
  <c r="V912" i="1"/>
  <c r="R904" i="1"/>
  <c r="U904" i="1"/>
  <c r="P904" i="1"/>
  <c r="Q904" i="1"/>
  <c r="S896" i="1"/>
  <c r="R896" i="1"/>
  <c r="R888" i="1"/>
  <c r="S888" i="1"/>
  <c r="U888" i="1"/>
  <c r="Q888" i="1"/>
  <c r="U880" i="1"/>
  <c r="R880" i="1"/>
  <c r="S880" i="1"/>
  <c r="U872" i="1"/>
  <c r="V872" i="1"/>
  <c r="R872" i="1"/>
  <c r="Q872" i="1"/>
  <c r="S864" i="1"/>
  <c r="R864" i="1"/>
  <c r="R856" i="1"/>
  <c r="V856" i="1"/>
  <c r="S856" i="1"/>
  <c r="Q856" i="1"/>
  <c r="U856" i="1"/>
  <c r="V848" i="1"/>
  <c r="S848" i="1"/>
  <c r="R848" i="1"/>
  <c r="P848" i="1"/>
  <c r="U840" i="1"/>
  <c r="R840" i="1"/>
  <c r="Q840" i="1"/>
  <c r="S832" i="1"/>
  <c r="R832" i="1"/>
  <c r="U824" i="1"/>
  <c r="R824" i="1"/>
  <c r="Q824" i="1"/>
  <c r="S824" i="1"/>
  <c r="U816" i="1"/>
  <c r="S816" i="1"/>
  <c r="R816" i="1"/>
  <c r="V808" i="1"/>
  <c r="R808" i="1"/>
  <c r="U808" i="1"/>
  <c r="Q808" i="1"/>
  <c r="S800" i="1"/>
  <c r="V800" i="1"/>
  <c r="R800" i="1"/>
  <c r="V792" i="1"/>
  <c r="U792" i="1"/>
  <c r="S792" i="1"/>
  <c r="R792" i="1"/>
  <c r="Q792" i="1"/>
  <c r="U784" i="1"/>
  <c r="R784" i="1"/>
  <c r="V784" i="1"/>
  <c r="S784" i="1"/>
  <c r="Q784" i="1"/>
  <c r="R776" i="1"/>
  <c r="U776" i="1"/>
  <c r="S768" i="1"/>
  <c r="R768" i="1"/>
  <c r="Q768" i="1"/>
  <c r="S760" i="1"/>
  <c r="R760" i="1"/>
  <c r="U760" i="1"/>
  <c r="U752" i="1"/>
  <c r="S752" i="1"/>
  <c r="R752" i="1"/>
  <c r="Q752" i="1"/>
  <c r="P752" i="1"/>
  <c r="U744" i="1"/>
  <c r="V744" i="1"/>
  <c r="R744" i="1"/>
  <c r="S736" i="1"/>
  <c r="R736" i="1"/>
  <c r="P736" i="1"/>
  <c r="Q736" i="1"/>
  <c r="R728" i="1"/>
  <c r="V728" i="1"/>
  <c r="U728" i="1"/>
  <c r="S728" i="1"/>
  <c r="V720" i="1"/>
  <c r="S720" i="1"/>
  <c r="U712" i="1"/>
  <c r="Q712" i="1"/>
  <c r="R696" i="1"/>
  <c r="S696" i="1"/>
  <c r="U696" i="1"/>
  <c r="Q696" i="1"/>
  <c r="P696" i="1"/>
  <c r="U688" i="1"/>
  <c r="R688" i="1"/>
  <c r="S688" i="1"/>
  <c r="V680" i="1"/>
  <c r="Q680" i="1"/>
  <c r="P680" i="1"/>
  <c r="R680" i="1"/>
  <c r="U680" i="1"/>
  <c r="X672" i="1"/>
  <c r="R672" i="1"/>
  <c r="V672" i="1"/>
  <c r="V664" i="1"/>
  <c r="U664" i="1"/>
  <c r="R664" i="1"/>
  <c r="S664" i="1"/>
  <c r="Q664" i="1"/>
  <c r="U656" i="1"/>
  <c r="S656" i="1"/>
  <c r="V656" i="1"/>
  <c r="Q656" i="1"/>
  <c r="R640" i="1"/>
  <c r="Q640" i="1"/>
  <c r="P640" i="1"/>
  <c r="R632" i="1"/>
  <c r="S632" i="1"/>
  <c r="U632" i="1"/>
  <c r="U624" i="1"/>
  <c r="S624" i="1"/>
  <c r="R624" i="1"/>
  <c r="U616" i="1"/>
  <c r="R616" i="1"/>
  <c r="V616" i="1"/>
  <c r="Q616" i="1"/>
  <c r="X608" i="1"/>
  <c r="R608" i="1"/>
  <c r="V600" i="1"/>
  <c r="R600" i="1"/>
  <c r="P600" i="1"/>
  <c r="Q600" i="1"/>
  <c r="U600" i="1"/>
  <c r="V592" i="1"/>
  <c r="Q592" i="1"/>
  <c r="U584" i="1"/>
  <c r="P584" i="1"/>
  <c r="R576" i="1"/>
  <c r="Q576" i="1"/>
  <c r="R568" i="1"/>
  <c r="U568" i="1"/>
  <c r="U560" i="1"/>
  <c r="R560" i="1"/>
  <c r="P560" i="1"/>
  <c r="V552" i="1"/>
  <c r="R552" i="1"/>
  <c r="U552" i="1"/>
  <c r="Q552" i="1"/>
  <c r="U544" i="1"/>
  <c r="V544" i="1"/>
  <c r="R544" i="1"/>
  <c r="P544" i="1"/>
  <c r="V536" i="1"/>
  <c r="U536" i="1"/>
  <c r="R536" i="1"/>
  <c r="Q536" i="1"/>
  <c r="U528" i="1"/>
  <c r="V528" i="1"/>
  <c r="P528" i="1"/>
  <c r="Q528" i="1"/>
  <c r="R512" i="1"/>
  <c r="Q512" i="1"/>
  <c r="R504" i="1"/>
  <c r="U504" i="1"/>
  <c r="P504" i="1"/>
  <c r="W496" i="1"/>
  <c r="R496" i="1"/>
  <c r="U488" i="1"/>
  <c r="V488" i="1"/>
  <c r="R488" i="1"/>
  <c r="P488" i="1"/>
  <c r="Q488" i="1"/>
  <c r="W480" i="1"/>
  <c r="R480" i="1"/>
  <c r="R472" i="1"/>
  <c r="V472" i="1"/>
  <c r="U472" i="1"/>
  <c r="Q472" i="1"/>
  <c r="P472" i="1"/>
  <c r="V464" i="1"/>
  <c r="Q464" i="1"/>
  <c r="X456" i="1"/>
  <c r="U456" i="1"/>
  <c r="R448" i="1"/>
  <c r="P448" i="1"/>
  <c r="Q448" i="1"/>
  <c r="X440" i="1"/>
  <c r="U440" i="1"/>
  <c r="X432" i="1"/>
  <c r="R432" i="1"/>
  <c r="P432" i="1"/>
  <c r="W424" i="1"/>
  <c r="R424" i="1"/>
  <c r="U424" i="1"/>
  <c r="Q424" i="1"/>
  <c r="U416" i="1"/>
  <c r="R416" i="1"/>
  <c r="V416" i="1"/>
  <c r="P416" i="1"/>
  <c r="V408" i="1"/>
  <c r="U408" i="1"/>
  <c r="R408" i="1"/>
  <c r="Q408" i="1"/>
  <c r="U400" i="1"/>
  <c r="V400" i="1"/>
  <c r="Q400" i="1"/>
  <c r="U392" i="1"/>
  <c r="P392" i="1"/>
  <c r="R384" i="1"/>
  <c r="Q384" i="1"/>
  <c r="W376" i="1"/>
  <c r="U376" i="1"/>
  <c r="P376" i="1"/>
  <c r="W368" i="1"/>
  <c r="R368" i="1"/>
  <c r="P368" i="1"/>
  <c r="U360" i="1"/>
  <c r="R360" i="1"/>
  <c r="V360" i="1"/>
  <c r="P360" i="1"/>
  <c r="Q360" i="1"/>
  <c r="U352" i="1"/>
  <c r="W352" i="1"/>
  <c r="R352" i="1"/>
  <c r="P352" i="1"/>
  <c r="V344" i="1"/>
  <c r="Q344" i="1"/>
  <c r="R344" i="1"/>
  <c r="U344" i="1"/>
  <c r="U336" i="1"/>
  <c r="P336" i="1"/>
  <c r="Q336" i="1"/>
  <c r="R320" i="1"/>
  <c r="V320" i="1"/>
  <c r="Q320" i="1"/>
  <c r="P320" i="1"/>
  <c r="V312" i="1"/>
  <c r="U312" i="1"/>
  <c r="P312" i="1"/>
  <c r="U304" i="1"/>
  <c r="R304" i="1"/>
  <c r="R296" i="1"/>
  <c r="U296" i="1"/>
  <c r="Q296" i="1"/>
  <c r="P296" i="1"/>
  <c r="V288" i="1"/>
  <c r="R288" i="1"/>
  <c r="U280" i="1"/>
  <c r="V280" i="1"/>
  <c r="R280" i="1"/>
  <c r="Q280" i="1"/>
  <c r="P280" i="1"/>
  <c r="U272" i="1"/>
  <c r="Q272" i="1"/>
  <c r="P264" i="1"/>
  <c r="U264" i="1"/>
  <c r="R256" i="1"/>
  <c r="V256" i="1"/>
  <c r="Q256" i="1"/>
  <c r="P256" i="1"/>
  <c r="V248" i="1"/>
  <c r="W248" i="1"/>
  <c r="U248" i="1"/>
  <c r="U240" i="1"/>
  <c r="R240" i="1"/>
  <c r="W240" i="1"/>
  <c r="P240" i="1"/>
  <c r="U232" i="1"/>
  <c r="R232" i="1"/>
  <c r="Q232" i="1"/>
  <c r="W224" i="1"/>
  <c r="R224" i="1"/>
  <c r="P224" i="1"/>
  <c r="R216" i="1"/>
  <c r="V216" i="1"/>
  <c r="U216" i="1"/>
  <c r="Q216" i="1"/>
  <c r="U208" i="1"/>
  <c r="P208" i="1"/>
  <c r="Q208" i="1"/>
  <c r="U200" i="1"/>
  <c r="P200" i="1"/>
  <c r="R192" i="1"/>
  <c r="V192" i="1"/>
  <c r="Q192" i="1"/>
  <c r="V184" i="1"/>
  <c r="U184" i="1"/>
  <c r="P184" i="1"/>
  <c r="U176" i="1"/>
  <c r="R176" i="1"/>
  <c r="W168" i="1"/>
  <c r="P168" i="1"/>
  <c r="U168" i="1"/>
  <c r="R168" i="1"/>
  <c r="Q168" i="1"/>
  <c r="V160" i="1"/>
  <c r="R160" i="1"/>
  <c r="U152" i="1"/>
  <c r="V152" i="1"/>
  <c r="R152" i="1"/>
  <c r="Q152" i="1"/>
  <c r="U144" i="1"/>
  <c r="Q144" i="1"/>
  <c r="P144" i="1"/>
  <c r="R128" i="1"/>
  <c r="V128" i="1"/>
  <c r="Q128" i="1"/>
  <c r="P128" i="1"/>
  <c r="V120" i="1"/>
  <c r="W120" i="1"/>
  <c r="U120" i="1"/>
  <c r="U112" i="1"/>
  <c r="R112" i="1"/>
  <c r="U104" i="1"/>
  <c r="V104" i="1"/>
  <c r="R104" i="1"/>
  <c r="Q104" i="1"/>
  <c r="U96" i="1"/>
  <c r="R96" i="1"/>
  <c r="V88" i="1"/>
  <c r="R88" i="1"/>
  <c r="P88" i="1"/>
  <c r="Q88" i="1"/>
  <c r="U88" i="1"/>
  <c r="U80" i="1"/>
  <c r="Q80" i="1"/>
  <c r="V72" i="1"/>
  <c r="U72" i="1"/>
  <c r="P72" i="1"/>
  <c r="R64" i="1"/>
  <c r="Q64" i="1"/>
  <c r="V56" i="1"/>
  <c r="U56" i="1"/>
  <c r="Q56" i="1"/>
  <c r="U48" i="1"/>
  <c r="R48" i="1"/>
  <c r="P48" i="1"/>
  <c r="Q48" i="1"/>
  <c r="V40" i="1"/>
  <c r="R40" i="1"/>
  <c r="W40" i="1"/>
  <c r="U40" i="1"/>
  <c r="Q40" i="1"/>
  <c r="Q32" i="1"/>
  <c r="R32" i="1"/>
  <c r="P32" i="1"/>
  <c r="V24" i="1"/>
  <c r="U24" i="1"/>
  <c r="Q24" i="1"/>
  <c r="R24" i="1"/>
  <c r="U16" i="1"/>
  <c r="Q16" i="1"/>
  <c r="P16" i="1"/>
  <c r="P937" i="1"/>
  <c r="P912" i="1"/>
  <c r="P864" i="1"/>
  <c r="P841" i="1"/>
  <c r="P817" i="1"/>
  <c r="P800" i="1"/>
  <c r="P777" i="1"/>
  <c r="P753" i="1"/>
  <c r="P728" i="1"/>
  <c r="P704" i="1"/>
  <c r="P617" i="1"/>
  <c r="P592" i="1"/>
  <c r="P530" i="1"/>
  <c r="P496" i="1"/>
  <c r="P265" i="1"/>
  <c r="P226" i="1"/>
  <c r="P186" i="1"/>
  <c r="P152" i="1"/>
  <c r="P112" i="1"/>
  <c r="P74" i="1"/>
  <c r="P40" i="1"/>
  <c r="Q944" i="1"/>
  <c r="Q905" i="1"/>
  <c r="Q873" i="1"/>
  <c r="Q841" i="1"/>
  <c r="Q809" i="1"/>
  <c r="Q776" i="1"/>
  <c r="Q737" i="1"/>
  <c r="Q665" i="1"/>
  <c r="Q624" i="1"/>
  <c r="Q584" i="1"/>
  <c r="Q538" i="1"/>
  <c r="Q496" i="1"/>
  <c r="Q456" i="1"/>
  <c r="Q368" i="1"/>
  <c r="Q328" i="1"/>
  <c r="Q240" i="1"/>
  <c r="Q200" i="1"/>
  <c r="Q112" i="1"/>
  <c r="Q72" i="1"/>
  <c r="T882" i="1"/>
  <c r="Q882" i="1"/>
  <c r="T842" i="1"/>
  <c r="U842" i="1"/>
  <c r="T810" i="1"/>
  <c r="U810" i="1"/>
  <c r="Z762" i="1"/>
  <c r="U762" i="1"/>
  <c r="T762" i="1"/>
  <c r="U722" i="1"/>
  <c r="Q722" i="1"/>
  <c r="R650" i="1"/>
  <c r="U650" i="1"/>
  <c r="T650" i="1"/>
  <c r="T610" i="1"/>
  <c r="Q610" i="1"/>
  <c r="T562" i="1"/>
  <c r="Q562" i="1"/>
  <c r="P562" i="1"/>
  <c r="R562" i="1"/>
  <c r="U522" i="1"/>
  <c r="P522" i="1"/>
  <c r="T522" i="1"/>
  <c r="U482" i="1"/>
  <c r="Q482" i="1"/>
  <c r="R458" i="1"/>
  <c r="T458" i="1"/>
  <c r="U458" i="1"/>
  <c r="T410" i="1"/>
  <c r="U410" i="1"/>
  <c r="P410" i="1"/>
  <c r="T370" i="1"/>
  <c r="R370" i="1"/>
  <c r="Q370" i="1"/>
  <c r="P370" i="1"/>
  <c r="W314" i="1"/>
  <c r="T314" i="1"/>
  <c r="U314" i="1"/>
  <c r="R314" i="1"/>
  <c r="P314" i="1"/>
  <c r="Q314" i="1"/>
  <c r="T282" i="1"/>
  <c r="U282" i="1"/>
  <c r="W242" i="1"/>
  <c r="Q242" i="1"/>
  <c r="R242" i="1"/>
  <c r="T194" i="1"/>
  <c r="Q194" i="1"/>
  <c r="R194" i="1"/>
  <c r="T154" i="1"/>
  <c r="U154" i="1"/>
  <c r="R122" i="1"/>
  <c r="U122" i="1"/>
  <c r="T122" i="1"/>
  <c r="P122" i="1"/>
  <c r="Q122" i="1"/>
  <c r="T82" i="1"/>
  <c r="Q82" i="1"/>
  <c r="T58" i="1"/>
  <c r="U58" i="1"/>
  <c r="R58" i="1"/>
  <c r="Q58" i="1"/>
  <c r="Q26" i="1"/>
  <c r="T26" i="1"/>
  <c r="P26" i="1"/>
  <c r="R945" i="1"/>
  <c r="V945" i="1"/>
  <c r="P945" i="1"/>
  <c r="V921" i="1"/>
  <c r="U921" i="1"/>
  <c r="Q921" i="1"/>
  <c r="V881" i="1"/>
  <c r="P881" i="1"/>
  <c r="Q881" i="1"/>
  <c r="R857" i="1"/>
  <c r="V857" i="1"/>
  <c r="U857" i="1"/>
  <c r="R825" i="1"/>
  <c r="U825" i="1"/>
  <c r="P825" i="1"/>
  <c r="V793" i="1"/>
  <c r="U793" i="1"/>
  <c r="R769" i="1"/>
  <c r="P769" i="1"/>
  <c r="Q769" i="1"/>
  <c r="R745" i="1"/>
  <c r="U745" i="1"/>
  <c r="V745" i="1"/>
  <c r="X713" i="1"/>
  <c r="Q713" i="1"/>
  <c r="P713" i="1"/>
  <c r="U713" i="1"/>
  <c r="Q681" i="1"/>
  <c r="R681" i="1"/>
  <c r="U681" i="1"/>
  <c r="Q657" i="1"/>
  <c r="P657" i="1"/>
  <c r="R641" i="1"/>
  <c r="Q641" i="1"/>
  <c r="P641" i="1"/>
  <c r="R601" i="1"/>
  <c r="V601" i="1"/>
  <c r="P601" i="1"/>
  <c r="Q601" i="1"/>
  <c r="U601" i="1"/>
  <c r="R577" i="1"/>
  <c r="Q577" i="1"/>
  <c r="V545" i="1"/>
  <c r="Q545" i="1"/>
  <c r="R545" i="1"/>
  <c r="P545" i="1"/>
  <c r="R513" i="1"/>
  <c r="Q513" i="1"/>
  <c r="R473" i="1"/>
  <c r="V473" i="1"/>
  <c r="U473" i="1"/>
  <c r="Q473" i="1"/>
  <c r="W449" i="1"/>
  <c r="Q449" i="1"/>
  <c r="P449" i="1"/>
  <c r="V409" i="1"/>
  <c r="U409" i="1"/>
  <c r="P409" i="1"/>
  <c r="Q409" i="1"/>
  <c r="V369" i="1"/>
  <c r="Q369" i="1"/>
  <c r="R369" i="1"/>
  <c r="P369" i="1"/>
  <c r="R345" i="1"/>
  <c r="V345" i="1"/>
  <c r="U345" i="1"/>
  <c r="Q345" i="1"/>
  <c r="V313" i="1"/>
  <c r="U313" i="1"/>
  <c r="R313" i="1"/>
  <c r="P313" i="1"/>
  <c r="V185" i="1"/>
  <c r="U185" i="1"/>
  <c r="R185" i="1"/>
  <c r="P185" i="1"/>
  <c r="W169" i="1"/>
  <c r="Q169" i="1"/>
  <c r="P169" i="1"/>
  <c r="U169" i="1"/>
  <c r="R169" i="1"/>
  <c r="W113" i="1"/>
  <c r="Q113" i="1"/>
  <c r="R113" i="1"/>
  <c r="R89" i="1"/>
  <c r="P89" i="1"/>
  <c r="Q89" i="1"/>
  <c r="U89" i="1"/>
  <c r="R65" i="1"/>
  <c r="Q65" i="1"/>
  <c r="P65" i="1"/>
  <c r="Q49" i="1"/>
  <c r="P49" i="1"/>
  <c r="R49" i="1"/>
  <c r="R25" i="1"/>
  <c r="U25" i="1"/>
  <c r="Q25" i="1"/>
  <c r="P913" i="1"/>
  <c r="P818" i="1"/>
  <c r="P705" i="1"/>
  <c r="P113" i="1"/>
  <c r="Q842" i="1"/>
  <c r="Q457" i="1"/>
  <c r="S951" i="1"/>
  <c r="R951" i="1"/>
  <c r="R943" i="1"/>
  <c r="Q943" i="1"/>
  <c r="S943" i="1"/>
  <c r="R935" i="1"/>
  <c r="Q935" i="1"/>
  <c r="S919" i="1"/>
  <c r="Q919" i="1"/>
  <c r="R919" i="1"/>
  <c r="S911" i="1"/>
  <c r="R911" i="1"/>
  <c r="Q903" i="1"/>
  <c r="R903" i="1"/>
  <c r="R887" i="1"/>
  <c r="S887" i="1"/>
  <c r="Q887" i="1"/>
  <c r="R879" i="1"/>
  <c r="S879" i="1"/>
  <c r="Q871" i="1"/>
  <c r="R871" i="1"/>
  <c r="S855" i="1"/>
  <c r="R855" i="1"/>
  <c r="Q855" i="1"/>
  <c r="S847" i="1"/>
  <c r="R847" i="1"/>
  <c r="R839" i="1"/>
  <c r="Q839" i="1"/>
  <c r="R823" i="1"/>
  <c r="S823" i="1"/>
  <c r="Q823" i="1"/>
  <c r="S815" i="1"/>
  <c r="R815" i="1"/>
  <c r="R807" i="1"/>
  <c r="Q807" i="1"/>
  <c r="S791" i="1"/>
  <c r="R791" i="1"/>
  <c r="Q791" i="1"/>
  <c r="R783" i="1"/>
  <c r="S783" i="1"/>
  <c r="R775" i="1"/>
  <c r="Q775" i="1"/>
  <c r="R767" i="1"/>
  <c r="Q767" i="1"/>
  <c r="S759" i="1"/>
  <c r="R759" i="1"/>
  <c r="S751" i="1"/>
  <c r="R751" i="1"/>
  <c r="Q751" i="1"/>
  <c r="R735" i="1"/>
  <c r="Q735" i="1"/>
  <c r="R727" i="1"/>
  <c r="S727" i="1"/>
  <c r="S719" i="1"/>
  <c r="R719" i="1"/>
  <c r="Q719" i="1"/>
  <c r="S695" i="1"/>
  <c r="Q695" i="1"/>
  <c r="R679" i="1"/>
  <c r="Q679" i="1"/>
  <c r="S663" i="1"/>
  <c r="R663" i="1"/>
  <c r="Q663" i="1"/>
  <c r="S655" i="1"/>
  <c r="R655" i="1"/>
  <c r="S623" i="1"/>
  <c r="Q623" i="1"/>
  <c r="S599" i="1"/>
  <c r="Q599" i="1"/>
  <c r="R599" i="1"/>
  <c r="S575" i="1"/>
  <c r="Q575" i="1"/>
  <c r="S559" i="1"/>
  <c r="Q559" i="1"/>
  <c r="R551" i="1"/>
  <c r="S551" i="1"/>
  <c r="R535" i="1"/>
  <c r="Q535" i="1"/>
  <c r="S535" i="1"/>
  <c r="S511" i="1"/>
  <c r="Q511" i="1"/>
  <c r="S495" i="1"/>
  <c r="Q495" i="1"/>
  <c r="S487" i="1"/>
  <c r="R487" i="1"/>
  <c r="R471" i="1"/>
  <c r="Q471" i="1"/>
  <c r="S471" i="1"/>
  <c r="Q447" i="1"/>
  <c r="S447" i="1"/>
  <c r="S431" i="1"/>
  <c r="Q431" i="1"/>
  <c r="S423" i="1"/>
  <c r="R423" i="1"/>
  <c r="S407" i="1"/>
  <c r="R407" i="1"/>
  <c r="Q407" i="1"/>
  <c r="S383" i="1"/>
  <c r="Q383" i="1"/>
  <c r="S367" i="1"/>
  <c r="Q367" i="1"/>
  <c r="R359" i="1"/>
  <c r="S359" i="1"/>
  <c r="R343" i="1"/>
  <c r="Q343" i="1"/>
  <c r="S343" i="1"/>
  <c r="S319" i="1"/>
  <c r="Q319" i="1"/>
  <c r="S303" i="1"/>
  <c r="Q303" i="1"/>
  <c r="R295" i="1"/>
  <c r="S295" i="1"/>
  <c r="R279" i="1"/>
  <c r="Q279" i="1"/>
  <c r="S279" i="1"/>
  <c r="S255" i="1"/>
  <c r="Q255" i="1"/>
  <c r="S239" i="1"/>
  <c r="Q239" i="1"/>
  <c r="R223" i="1"/>
  <c r="S223" i="1"/>
  <c r="R215" i="1"/>
  <c r="Q215" i="1"/>
  <c r="S207" i="1"/>
  <c r="R207" i="1"/>
  <c r="S191" i="1"/>
  <c r="Q191" i="1"/>
  <c r="Q175" i="1"/>
  <c r="S175" i="1"/>
  <c r="R159" i="1"/>
  <c r="S159" i="1"/>
  <c r="R151" i="1"/>
  <c r="Q151" i="1"/>
  <c r="S143" i="1"/>
  <c r="R143" i="1"/>
  <c r="Q127" i="1"/>
  <c r="S127" i="1"/>
  <c r="Q111" i="1"/>
  <c r="S111" i="1"/>
  <c r="R95" i="1"/>
  <c r="S95" i="1"/>
  <c r="Q87" i="1"/>
  <c r="R87" i="1"/>
  <c r="S79" i="1"/>
  <c r="R79" i="1"/>
  <c r="S63" i="1"/>
  <c r="Q63" i="1"/>
  <c r="S47" i="1"/>
  <c r="Q47" i="1"/>
  <c r="R39" i="1"/>
  <c r="Q39" i="1"/>
  <c r="S31" i="1"/>
  <c r="Q31" i="1"/>
  <c r="R31" i="1"/>
  <c r="U23" i="1"/>
  <c r="R23" i="1"/>
  <c r="Q23" i="1"/>
  <c r="P954" i="1"/>
  <c r="P936" i="1"/>
  <c r="P880" i="1"/>
  <c r="P858" i="1"/>
  <c r="P840" i="1"/>
  <c r="P816" i="1"/>
  <c r="P794" i="1"/>
  <c r="P776" i="1"/>
  <c r="P747" i="1"/>
  <c r="P698" i="1"/>
  <c r="P673" i="1"/>
  <c r="P648" i="1"/>
  <c r="P616" i="1"/>
  <c r="P554" i="1"/>
  <c r="P464" i="1"/>
  <c r="P433" i="1"/>
  <c r="P329" i="1"/>
  <c r="P290" i="1"/>
  <c r="P250" i="1"/>
  <c r="P216" i="1"/>
  <c r="P176" i="1"/>
  <c r="P104" i="1"/>
  <c r="P64" i="1"/>
  <c r="P25" i="1"/>
  <c r="Q930" i="1"/>
  <c r="Q896" i="1"/>
  <c r="Q864" i="1"/>
  <c r="Q832" i="1"/>
  <c r="Q800" i="1"/>
  <c r="Q762" i="1"/>
  <c r="Q728" i="1"/>
  <c r="Q655" i="1"/>
  <c r="Q615" i="1"/>
  <c r="Q527" i="1"/>
  <c r="Q487" i="1"/>
  <c r="Q399" i="1"/>
  <c r="Q359" i="1"/>
  <c r="Q313" i="1"/>
  <c r="Q271" i="1"/>
  <c r="Q231" i="1"/>
  <c r="Q185" i="1"/>
  <c r="Q143" i="1"/>
  <c r="Q103" i="1"/>
  <c r="U235" i="1"/>
  <c r="P235" i="1"/>
  <c r="U898" i="1"/>
  <c r="Q898" i="1"/>
  <c r="T850" i="1"/>
  <c r="Q850" i="1"/>
  <c r="T802" i="1"/>
  <c r="Q802" i="1"/>
  <c r="T754" i="1"/>
  <c r="Q754" i="1"/>
  <c r="T706" i="1"/>
  <c r="Q706" i="1"/>
  <c r="R706" i="1"/>
  <c r="T658" i="1"/>
  <c r="Q658" i="1"/>
  <c r="P658" i="1"/>
  <c r="U618" i="1"/>
  <c r="P618" i="1"/>
  <c r="Q618" i="1"/>
  <c r="T618" i="1"/>
  <c r="R618" i="1"/>
  <c r="R586" i="1"/>
  <c r="T586" i="1"/>
  <c r="U586" i="1"/>
  <c r="T546" i="1"/>
  <c r="Q546" i="1"/>
  <c r="P546" i="1"/>
  <c r="R490" i="1"/>
  <c r="U490" i="1"/>
  <c r="T490" i="1"/>
  <c r="Q490" i="1"/>
  <c r="P490" i="1"/>
  <c r="U434" i="1"/>
  <c r="R434" i="1"/>
  <c r="Q434" i="1"/>
  <c r="T402" i="1"/>
  <c r="Q402" i="1"/>
  <c r="T354" i="1"/>
  <c r="Q354" i="1"/>
  <c r="P354" i="1"/>
  <c r="T306" i="1"/>
  <c r="R306" i="1"/>
  <c r="Q306" i="1"/>
  <c r="W266" i="1"/>
  <c r="U266" i="1"/>
  <c r="T266" i="1"/>
  <c r="T218" i="1"/>
  <c r="U218" i="1"/>
  <c r="P218" i="1"/>
  <c r="U178" i="1"/>
  <c r="R178" i="1"/>
  <c r="Q178" i="1"/>
  <c r="P178" i="1"/>
  <c r="R138" i="1"/>
  <c r="U138" i="1"/>
  <c r="T138" i="1"/>
  <c r="T98" i="1"/>
  <c r="Q98" i="1"/>
  <c r="R42" i="1"/>
  <c r="U42" i="1"/>
  <c r="T42" i="1"/>
  <c r="Q42" i="1"/>
  <c r="R929" i="1"/>
  <c r="V929" i="1"/>
  <c r="X905" i="1"/>
  <c r="U905" i="1"/>
  <c r="V865" i="1"/>
  <c r="P865" i="1"/>
  <c r="Q865" i="1"/>
  <c r="R833" i="1"/>
  <c r="Q833" i="1"/>
  <c r="R801" i="1"/>
  <c r="V801" i="1"/>
  <c r="Q801" i="1"/>
  <c r="R761" i="1"/>
  <c r="U761" i="1"/>
  <c r="Z689" i="1"/>
  <c r="V689" i="1"/>
  <c r="R689" i="1"/>
  <c r="X649" i="1"/>
  <c r="U649" i="1"/>
  <c r="V625" i="1"/>
  <c r="Q625" i="1"/>
  <c r="R625" i="1"/>
  <c r="X593" i="1"/>
  <c r="Q593" i="1"/>
  <c r="U569" i="1"/>
  <c r="R569" i="1"/>
  <c r="V537" i="1"/>
  <c r="U537" i="1"/>
  <c r="Q537" i="1"/>
  <c r="X521" i="1"/>
  <c r="U521" i="1"/>
  <c r="U489" i="1"/>
  <c r="V489" i="1"/>
  <c r="R489" i="1"/>
  <c r="Q489" i="1"/>
  <c r="P489" i="1"/>
  <c r="X465" i="1"/>
  <c r="Q465" i="1"/>
  <c r="W441" i="1"/>
  <c r="U441" i="1"/>
  <c r="R441" i="1"/>
  <c r="R417" i="1"/>
  <c r="V417" i="1"/>
  <c r="Q417" i="1"/>
  <c r="R377" i="1"/>
  <c r="U377" i="1"/>
  <c r="R353" i="1"/>
  <c r="Q353" i="1"/>
  <c r="P353" i="1"/>
  <c r="R321" i="1"/>
  <c r="V321" i="1"/>
  <c r="Q321" i="1"/>
  <c r="Q289" i="1"/>
  <c r="R289" i="1"/>
  <c r="W241" i="1"/>
  <c r="R241" i="1"/>
  <c r="Q241" i="1"/>
  <c r="P241" i="1"/>
  <c r="U233" i="1"/>
  <c r="R233" i="1"/>
  <c r="Q233" i="1"/>
  <c r="P201" i="1"/>
  <c r="U201" i="1"/>
  <c r="R177" i="1"/>
  <c r="Q177" i="1"/>
  <c r="P177" i="1"/>
  <c r="R153" i="1"/>
  <c r="U153" i="1"/>
  <c r="V153" i="1"/>
  <c r="Q153" i="1"/>
  <c r="R129" i="1"/>
  <c r="V129" i="1"/>
  <c r="Q129" i="1"/>
  <c r="P129" i="1"/>
  <c r="R97" i="1"/>
  <c r="Q97" i="1"/>
  <c r="U73" i="1"/>
  <c r="P73" i="1"/>
  <c r="W41" i="1"/>
  <c r="R41" i="1"/>
  <c r="U41" i="1"/>
  <c r="Q41" i="1"/>
  <c r="Q17" i="1"/>
  <c r="P17" i="1"/>
  <c r="P842" i="1"/>
  <c r="P778" i="1"/>
  <c r="P729" i="1"/>
  <c r="P650" i="1"/>
  <c r="P556" i="1"/>
  <c r="P378" i="1"/>
  <c r="P266" i="1"/>
  <c r="P153" i="1"/>
  <c r="P41" i="1"/>
  <c r="Q874" i="1"/>
  <c r="Q777" i="1"/>
  <c r="Q666" i="1"/>
  <c r="R942" i="1"/>
  <c r="S942" i="1"/>
  <c r="S878" i="1"/>
  <c r="R878" i="1"/>
  <c r="S814" i="1"/>
  <c r="R814" i="1"/>
  <c r="R750" i="1"/>
  <c r="S750" i="1"/>
  <c r="S646" i="1"/>
  <c r="R646" i="1"/>
  <c r="S206" i="1"/>
  <c r="R206" i="1"/>
  <c r="S78" i="1"/>
  <c r="R78" i="1"/>
  <c r="P953" i="1"/>
  <c r="P929" i="1"/>
  <c r="P898" i="1"/>
  <c r="P876" i="1"/>
  <c r="P857" i="1"/>
  <c r="P834" i="1"/>
  <c r="P812" i="1"/>
  <c r="P793" i="1"/>
  <c r="P770" i="1"/>
  <c r="P746" i="1"/>
  <c r="P722" i="1"/>
  <c r="P697" i="1"/>
  <c r="P672" i="1"/>
  <c r="P642" i="1"/>
  <c r="P610" i="1"/>
  <c r="P577" i="1"/>
  <c r="P553" i="1"/>
  <c r="P520" i="1"/>
  <c r="P458" i="1"/>
  <c r="P426" i="1"/>
  <c r="P401" i="1"/>
  <c r="P328" i="1"/>
  <c r="P289" i="1"/>
  <c r="P249" i="1"/>
  <c r="P172" i="1"/>
  <c r="P137" i="1"/>
  <c r="P98" i="1"/>
  <c r="P58" i="1"/>
  <c r="P24" i="1"/>
  <c r="Q929" i="1"/>
  <c r="Q895" i="1"/>
  <c r="Q863" i="1"/>
  <c r="Q831" i="1"/>
  <c r="Q799" i="1"/>
  <c r="Q761" i="1"/>
  <c r="Q727" i="1"/>
  <c r="Q688" i="1"/>
  <c r="Q650" i="1"/>
  <c r="Q608" i="1"/>
  <c r="Q568" i="1"/>
  <c r="Q522" i="1"/>
  <c r="Q480" i="1"/>
  <c r="Q440" i="1"/>
  <c r="Q394" i="1"/>
  <c r="Q352" i="1"/>
  <c r="Q312" i="1"/>
  <c r="Q266" i="1"/>
  <c r="Q224" i="1"/>
  <c r="Q184" i="1"/>
  <c r="Q138" i="1"/>
  <c r="Q96" i="1"/>
  <c r="Z925" i="1"/>
  <c r="AA925" i="1"/>
  <c r="Y925" i="1"/>
  <c r="W925" i="1"/>
  <c r="U925" i="1"/>
  <c r="V925" i="1"/>
  <c r="X925" i="1"/>
  <c r="Q925" i="1"/>
  <c r="S925" i="1"/>
  <c r="P925" i="1"/>
  <c r="AA901" i="1"/>
  <c r="Z901" i="1"/>
  <c r="X901" i="1"/>
  <c r="U901" i="1"/>
  <c r="Y901" i="1"/>
  <c r="W901" i="1"/>
  <c r="V901" i="1"/>
  <c r="Q901" i="1"/>
  <c r="T901" i="1"/>
  <c r="P901" i="1"/>
  <c r="AA893" i="1"/>
  <c r="Z893" i="1"/>
  <c r="Y893" i="1"/>
  <c r="W893" i="1"/>
  <c r="U893" i="1"/>
  <c r="X893" i="1"/>
  <c r="Q893" i="1"/>
  <c r="V893" i="1"/>
  <c r="S893" i="1"/>
  <c r="P893" i="1"/>
  <c r="AA837" i="1"/>
  <c r="Z837" i="1"/>
  <c r="X837" i="1"/>
  <c r="U837" i="1"/>
  <c r="Y837" i="1"/>
  <c r="W837" i="1"/>
  <c r="Q837" i="1"/>
  <c r="T837" i="1"/>
  <c r="V837" i="1"/>
  <c r="P837" i="1"/>
  <c r="Z813" i="1"/>
  <c r="AA813" i="1"/>
  <c r="Y813" i="1"/>
  <c r="X813" i="1"/>
  <c r="W813" i="1"/>
  <c r="U813" i="1"/>
  <c r="V813" i="1"/>
  <c r="Q813" i="1"/>
  <c r="P813" i="1"/>
  <c r="AA781" i="1"/>
  <c r="Y781" i="1"/>
  <c r="X781" i="1"/>
  <c r="W781" i="1"/>
  <c r="U781" i="1"/>
  <c r="Z781" i="1"/>
  <c r="Q781" i="1"/>
  <c r="V781" i="1"/>
  <c r="P781" i="1"/>
  <c r="AA741" i="1"/>
  <c r="Z741" i="1"/>
  <c r="X741" i="1"/>
  <c r="V741" i="1"/>
  <c r="U741" i="1"/>
  <c r="Y741" i="1"/>
  <c r="W741" i="1"/>
  <c r="Q741" i="1"/>
  <c r="T741" i="1"/>
  <c r="P741" i="1"/>
  <c r="AA717" i="1"/>
  <c r="Z717" i="1"/>
  <c r="Y717" i="1"/>
  <c r="X717" i="1"/>
  <c r="W717" i="1"/>
  <c r="U717" i="1"/>
  <c r="Q717" i="1"/>
  <c r="V717" i="1"/>
  <c r="P717" i="1"/>
  <c r="AA677" i="1"/>
  <c r="X677" i="1"/>
  <c r="V677" i="1"/>
  <c r="U677" i="1"/>
  <c r="Y677" i="1"/>
  <c r="Z677" i="1"/>
  <c r="W677" i="1"/>
  <c r="R677" i="1"/>
  <c r="Q677" i="1"/>
  <c r="T677" i="1"/>
  <c r="P677" i="1"/>
  <c r="AA629" i="1"/>
  <c r="Z629" i="1"/>
  <c r="U629" i="1"/>
  <c r="S629" i="1"/>
  <c r="Q629" i="1"/>
  <c r="V629" i="1"/>
  <c r="T629" i="1"/>
  <c r="Y629" i="1"/>
  <c r="X629" i="1"/>
  <c r="W629" i="1"/>
  <c r="R629" i="1"/>
  <c r="P629" i="1"/>
  <c r="AA573" i="1"/>
  <c r="Z573" i="1"/>
  <c r="Y573" i="1"/>
  <c r="W573" i="1"/>
  <c r="U573" i="1"/>
  <c r="V573" i="1"/>
  <c r="Q573" i="1"/>
  <c r="X573" i="1"/>
  <c r="P573" i="1"/>
  <c r="AA549" i="1"/>
  <c r="X549" i="1"/>
  <c r="Z549" i="1"/>
  <c r="V549" i="1"/>
  <c r="U549" i="1"/>
  <c r="Y549" i="1"/>
  <c r="W549" i="1"/>
  <c r="R549" i="1"/>
  <c r="Q549" i="1"/>
  <c r="T549" i="1"/>
  <c r="P549" i="1"/>
  <c r="AA509" i="1"/>
  <c r="Z509" i="1"/>
  <c r="Y509" i="1"/>
  <c r="W509" i="1"/>
  <c r="U509" i="1"/>
  <c r="Q509" i="1"/>
  <c r="X509" i="1"/>
  <c r="V509" i="1"/>
  <c r="P509" i="1"/>
  <c r="AA413" i="1"/>
  <c r="Z413" i="1"/>
  <c r="X413" i="1"/>
  <c r="Y413" i="1"/>
  <c r="U413" i="1"/>
  <c r="V413" i="1"/>
  <c r="Q413" i="1"/>
  <c r="W413" i="1"/>
  <c r="R413" i="1"/>
  <c r="S413" i="1"/>
  <c r="P413" i="1"/>
  <c r="AA333" i="1"/>
  <c r="Y333" i="1"/>
  <c r="Z333" i="1"/>
  <c r="X333" i="1"/>
  <c r="U333" i="1"/>
  <c r="W333" i="1"/>
  <c r="V333" i="1"/>
  <c r="Q333" i="1"/>
  <c r="P333" i="1"/>
  <c r="AA269" i="1"/>
  <c r="Z269" i="1"/>
  <c r="Y269" i="1"/>
  <c r="X269" i="1"/>
  <c r="W269" i="1"/>
  <c r="U269" i="1"/>
  <c r="V269" i="1"/>
  <c r="Q269" i="1"/>
  <c r="P269" i="1"/>
  <c r="AA181" i="1"/>
  <c r="Z181" i="1"/>
  <c r="W181" i="1"/>
  <c r="X181" i="1"/>
  <c r="U181" i="1"/>
  <c r="V181" i="1"/>
  <c r="S181" i="1"/>
  <c r="Q181" i="1"/>
  <c r="T181" i="1"/>
  <c r="Y181" i="1"/>
  <c r="R181" i="1"/>
  <c r="P181" i="1"/>
  <c r="AA117" i="1"/>
  <c r="Z117" i="1"/>
  <c r="W117" i="1"/>
  <c r="X117" i="1"/>
  <c r="U117" i="1"/>
  <c r="S117" i="1"/>
  <c r="Q117" i="1"/>
  <c r="T117" i="1"/>
  <c r="Y117" i="1"/>
  <c r="V117" i="1"/>
  <c r="AP117" i="1" s="1"/>
  <c r="R117" i="1"/>
  <c r="P117" i="1"/>
  <c r="AA77" i="1"/>
  <c r="Z77" i="1"/>
  <c r="Y77" i="1"/>
  <c r="X77" i="1"/>
  <c r="U77" i="1"/>
  <c r="Q77" i="1"/>
  <c r="W77" i="1"/>
  <c r="V77" i="1"/>
  <c r="P77" i="1"/>
  <c r="AA45" i="1"/>
  <c r="Z45" i="1"/>
  <c r="W45" i="1"/>
  <c r="Y45" i="1"/>
  <c r="X45" i="1"/>
  <c r="U45" i="1"/>
  <c r="R45" i="1"/>
  <c r="Q45" i="1"/>
  <c r="V45" i="1"/>
  <c r="P45" i="1"/>
  <c r="AA956" i="1"/>
  <c r="Z956" i="1"/>
  <c r="Y956" i="1"/>
  <c r="X956" i="1"/>
  <c r="W956" i="1"/>
  <c r="U956" i="1"/>
  <c r="V956" i="1"/>
  <c r="Q956" i="1"/>
  <c r="R956" i="1"/>
  <c r="AA884" i="1"/>
  <c r="Y884" i="1"/>
  <c r="Z884" i="1"/>
  <c r="X884" i="1"/>
  <c r="U884" i="1"/>
  <c r="S884" i="1"/>
  <c r="Q884" i="1"/>
  <c r="V884" i="1"/>
  <c r="T884" i="1"/>
  <c r="R884" i="1"/>
  <c r="W884" i="1"/>
  <c r="Z820" i="1"/>
  <c r="AA820" i="1"/>
  <c r="Y820" i="1"/>
  <c r="X820" i="1"/>
  <c r="U820" i="1"/>
  <c r="S820" i="1"/>
  <c r="Q820" i="1"/>
  <c r="T820" i="1"/>
  <c r="R820" i="1"/>
  <c r="W820" i="1"/>
  <c r="V820" i="1"/>
  <c r="Z748" i="1"/>
  <c r="AA748" i="1"/>
  <c r="X748" i="1"/>
  <c r="W748" i="1"/>
  <c r="U748" i="1"/>
  <c r="Q748" i="1"/>
  <c r="S748" i="1"/>
  <c r="R748" i="1"/>
  <c r="Y748" i="1"/>
  <c r="V748" i="1"/>
  <c r="X708" i="1"/>
  <c r="Y708" i="1"/>
  <c r="AA708" i="1"/>
  <c r="Z708" i="1"/>
  <c r="U708" i="1"/>
  <c r="Q708" i="1"/>
  <c r="T708" i="1"/>
  <c r="V708" i="1"/>
  <c r="W708" i="1"/>
  <c r="AA652" i="1"/>
  <c r="V652" i="1"/>
  <c r="W652" i="1"/>
  <c r="U652" i="1"/>
  <c r="Q652" i="1"/>
  <c r="Z652" i="1"/>
  <c r="S652" i="1"/>
  <c r="Y652" i="1"/>
  <c r="X652" i="1"/>
  <c r="X604" i="1"/>
  <c r="AA604" i="1"/>
  <c r="V604" i="1"/>
  <c r="Y604" i="1"/>
  <c r="Z604" i="1"/>
  <c r="W604" i="1"/>
  <c r="U604" i="1"/>
  <c r="Q604" i="1"/>
  <c r="R604" i="1"/>
  <c r="AA548" i="1"/>
  <c r="X548" i="1"/>
  <c r="Y548" i="1"/>
  <c r="Z548" i="1"/>
  <c r="V548" i="1"/>
  <c r="U548" i="1"/>
  <c r="R548" i="1"/>
  <c r="Q548" i="1"/>
  <c r="T548" i="1"/>
  <c r="W548" i="1"/>
  <c r="W516" i="1"/>
  <c r="X516" i="1"/>
  <c r="AA516" i="1"/>
  <c r="Z516" i="1"/>
  <c r="Y516" i="1"/>
  <c r="U516" i="1"/>
  <c r="Q516" i="1"/>
  <c r="T516" i="1"/>
  <c r="V516" i="1"/>
  <c r="S516" i="1"/>
  <c r="AA468" i="1"/>
  <c r="Z468" i="1"/>
  <c r="W468" i="1"/>
  <c r="Y468" i="1"/>
  <c r="V468" i="1"/>
  <c r="X468" i="1"/>
  <c r="U468" i="1"/>
  <c r="Q468" i="1"/>
  <c r="T468" i="1"/>
  <c r="S468" i="1"/>
  <c r="R468" i="1"/>
  <c r="AA444" i="1"/>
  <c r="W444" i="1"/>
  <c r="X444" i="1"/>
  <c r="Z444" i="1"/>
  <c r="Y444" i="1"/>
  <c r="U444" i="1"/>
  <c r="V444" i="1"/>
  <c r="Q444" i="1"/>
  <c r="S444" i="1"/>
  <c r="AA428" i="1"/>
  <c r="W428" i="1"/>
  <c r="Z428" i="1"/>
  <c r="X428" i="1"/>
  <c r="U428" i="1"/>
  <c r="S428" i="1"/>
  <c r="Q428" i="1"/>
  <c r="V428" i="1"/>
  <c r="Y428" i="1"/>
  <c r="R428" i="1"/>
  <c r="AA380" i="1"/>
  <c r="W380" i="1"/>
  <c r="X380" i="1"/>
  <c r="Z380" i="1"/>
  <c r="Y380" i="1"/>
  <c r="U380" i="1"/>
  <c r="Q380" i="1"/>
  <c r="S380" i="1"/>
  <c r="V380" i="1"/>
  <c r="AA356" i="1"/>
  <c r="W356" i="1"/>
  <c r="X356" i="1"/>
  <c r="Y356" i="1"/>
  <c r="Z356" i="1"/>
  <c r="V356" i="1"/>
  <c r="AP356" i="1" s="1"/>
  <c r="U356" i="1"/>
  <c r="R356" i="1"/>
  <c r="Q356" i="1"/>
  <c r="T356" i="1"/>
  <c r="AA300" i="1"/>
  <c r="W300" i="1"/>
  <c r="X300" i="1"/>
  <c r="Z300" i="1"/>
  <c r="U300" i="1"/>
  <c r="S300" i="1"/>
  <c r="Q300" i="1"/>
  <c r="V300" i="1"/>
  <c r="Y300" i="1"/>
  <c r="R300" i="1"/>
  <c r="Z244" i="1"/>
  <c r="AA244" i="1"/>
  <c r="W244" i="1"/>
  <c r="X244" i="1"/>
  <c r="Y244" i="1"/>
  <c r="V244" i="1"/>
  <c r="U244" i="1"/>
  <c r="Q244" i="1"/>
  <c r="T244" i="1"/>
  <c r="S244" i="1"/>
  <c r="Z204" i="1"/>
  <c r="AA204" i="1"/>
  <c r="W204" i="1"/>
  <c r="X204" i="1"/>
  <c r="U204" i="1"/>
  <c r="Y204" i="1"/>
  <c r="Q204" i="1"/>
  <c r="V204" i="1"/>
  <c r="AP204" i="1" s="1"/>
  <c r="Z188" i="1"/>
  <c r="AA188" i="1"/>
  <c r="W188" i="1"/>
  <c r="X188" i="1"/>
  <c r="Y188" i="1"/>
  <c r="V188" i="1"/>
  <c r="AP188" i="1" s="1"/>
  <c r="U188" i="1"/>
  <c r="Q188" i="1"/>
  <c r="Z132" i="1"/>
  <c r="AA132" i="1"/>
  <c r="W132" i="1"/>
  <c r="X132" i="1"/>
  <c r="Y132" i="1"/>
  <c r="U132" i="1"/>
  <c r="Q132" i="1"/>
  <c r="T132" i="1"/>
  <c r="V132" i="1"/>
  <c r="S132" i="1"/>
  <c r="Z100" i="1"/>
  <c r="AA100" i="1"/>
  <c r="W100" i="1"/>
  <c r="X100" i="1"/>
  <c r="Y100" i="1"/>
  <c r="V100" i="1"/>
  <c r="AP100" i="1" s="1"/>
  <c r="U100" i="1"/>
  <c r="R100" i="1"/>
  <c r="Q100" i="1"/>
  <c r="T100" i="1"/>
  <c r="S100" i="1"/>
  <c r="Z68" i="1"/>
  <c r="AA68" i="1"/>
  <c r="W68" i="1"/>
  <c r="X68" i="1"/>
  <c r="Y68" i="1"/>
  <c r="V68" i="1"/>
  <c r="U68" i="1"/>
  <c r="Q68" i="1"/>
  <c r="T68" i="1"/>
  <c r="S68" i="1"/>
  <c r="X923" i="1"/>
  <c r="AA923" i="1"/>
  <c r="Z923" i="1"/>
  <c r="Y923" i="1"/>
  <c r="V923" i="1"/>
  <c r="R923" i="1"/>
  <c r="W923" i="1"/>
  <c r="Q923" i="1"/>
  <c r="AA891" i="1"/>
  <c r="X891" i="1"/>
  <c r="Z891" i="1"/>
  <c r="Y891" i="1"/>
  <c r="R891" i="1"/>
  <c r="V891" i="1"/>
  <c r="W891" i="1"/>
  <c r="Q891" i="1"/>
  <c r="X851" i="1"/>
  <c r="Y851" i="1"/>
  <c r="AA851" i="1"/>
  <c r="V851" i="1"/>
  <c r="Z851" i="1"/>
  <c r="W851" i="1"/>
  <c r="T851" i="1"/>
  <c r="R851" i="1"/>
  <c r="U851" i="1"/>
  <c r="S851" i="1"/>
  <c r="Q851" i="1"/>
  <c r="AA787" i="1"/>
  <c r="X787" i="1"/>
  <c r="Y787" i="1"/>
  <c r="V787" i="1"/>
  <c r="W787" i="1"/>
  <c r="Z787" i="1"/>
  <c r="T787" i="1"/>
  <c r="R787" i="1"/>
  <c r="U787" i="1"/>
  <c r="S787" i="1"/>
  <c r="Q787" i="1"/>
  <c r="AA683" i="1"/>
  <c r="Z683" i="1"/>
  <c r="X683" i="1"/>
  <c r="R683" i="1"/>
  <c r="V683" i="1"/>
  <c r="S683" i="1"/>
  <c r="W683" i="1"/>
  <c r="Y683" i="1"/>
  <c r="Q683" i="1"/>
  <c r="AA627" i="1"/>
  <c r="X627" i="1"/>
  <c r="Z627" i="1"/>
  <c r="Y627" i="1"/>
  <c r="R627" i="1"/>
  <c r="W627" i="1"/>
  <c r="V627" i="1"/>
  <c r="T627" i="1"/>
  <c r="U627" i="1"/>
  <c r="S627" i="1"/>
  <c r="Q627" i="1"/>
  <c r="AA595" i="1"/>
  <c r="X595" i="1"/>
  <c r="Z595" i="1"/>
  <c r="Y595" i="1"/>
  <c r="V595" i="1"/>
  <c r="R595" i="1"/>
  <c r="W595" i="1"/>
  <c r="T595" i="1"/>
  <c r="S595" i="1"/>
  <c r="U595" i="1"/>
  <c r="Q595" i="1"/>
  <c r="AA555" i="1"/>
  <c r="Z555" i="1"/>
  <c r="X555" i="1"/>
  <c r="R555" i="1"/>
  <c r="Y555" i="1"/>
  <c r="V555" i="1"/>
  <c r="W555" i="1"/>
  <c r="S555" i="1"/>
  <c r="Q555" i="1"/>
  <c r="AA491" i="1"/>
  <c r="Z491" i="1"/>
  <c r="X491" i="1"/>
  <c r="W491" i="1"/>
  <c r="R491" i="1"/>
  <c r="Y491" i="1"/>
  <c r="V491" i="1"/>
  <c r="S491" i="1"/>
  <c r="Q491" i="1"/>
  <c r="AA443" i="1"/>
  <c r="X443" i="1"/>
  <c r="Z443" i="1"/>
  <c r="Y443" i="1"/>
  <c r="R443" i="1"/>
  <c r="W443" i="1"/>
  <c r="S443" i="1"/>
  <c r="V443" i="1"/>
  <c r="Q443" i="1"/>
  <c r="AA395" i="1"/>
  <c r="Z395" i="1"/>
  <c r="X395" i="1"/>
  <c r="R395" i="1"/>
  <c r="V395" i="1"/>
  <c r="Y395" i="1"/>
  <c r="W395" i="1"/>
  <c r="Q395" i="1"/>
  <c r="AA363" i="1"/>
  <c r="Z363" i="1"/>
  <c r="X363" i="1"/>
  <c r="W363" i="1"/>
  <c r="R363" i="1"/>
  <c r="Y363" i="1"/>
  <c r="V363" i="1"/>
  <c r="S363" i="1"/>
  <c r="Q363" i="1"/>
  <c r="AA307" i="1"/>
  <c r="Z307" i="1"/>
  <c r="X307" i="1"/>
  <c r="Y307" i="1"/>
  <c r="V307" i="1"/>
  <c r="W307" i="1"/>
  <c r="R307" i="1"/>
  <c r="T307" i="1"/>
  <c r="U307" i="1"/>
  <c r="Q307" i="1"/>
  <c r="AA251" i="1"/>
  <c r="Z251" i="1"/>
  <c r="X251" i="1"/>
  <c r="V251" i="1"/>
  <c r="Y251" i="1"/>
  <c r="R251" i="1"/>
  <c r="W251" i="1"/>
  <c r="S251" i="1"/>
  <c r="Q251" i="1"/>
  <c r="AA211" i="1"/>
  <c r="X211" i="1"/>
  <c r="Y211" i="1"/>
  <c r="V211" i="1"/>
  <c r="Z211" i="1"/>
  <c r="R211" i="1"/>
  <c r="S211" i="1"/>
  <c r="T211" i="1"/>
  <c r="U211" i="1"/>
  <c r="W211" i="1"/>
  <c r="Q211" i="1"/>
  <c r="AA163" i="1"/>
  <c r="Z163" i="1"/>
  <c r="X163" i="1"/>
  <c r="Y163" i="1"/>
  <c r="W163" i="1"/>
  <c r="V163" i="1"/>
  <c r="R163" i="1"/>
  <c r="S163" i="1"/>
  <c r="T163" i="1"/>
  <c r="U163" i="1"/>
  <c r="Q163" i="1"/>
  <c r="AA131" i="1"/>
  <c r="Z131" i="1"/>
  <c r="X131" i="1"/>
  <c r="Y131" i="1"/>
  <c r="V131" i="1"/>
  <c r="AP131" i="1" s="1"/>
  <c r="R131" i="1"/>
  <c r="S131" i="1"/>
  <c r="T131" i="1"/>
  <c r="U131" i="1"/>
  <c r="W131" i="1"/>
  <c r="Q131" i="1"/>
  <c r="AA99" i="1"/>
  <c r="Z99" i="1"/>
  <c r="X99" i="1"/>
  <c r="Y99" i="1"/>
  <c r="W99" i="1"/>
  <c r="V99" i="1"/>
  <c r="R99" i="1"/>
  <c r="S99" i="1"/>
  <c r="T99" i="1"/>
  <c r="U99" i="1"/>
  <c r="Q99" i="1"/>
  <c r="AA67" i="1"/>
  <c r="Z67" i="1"/>
  <c r="X67" i="1"/>
  <c r="Y67" i="1"/>
  <c r="V67" i="1"/>
  <c r="W67" i="1"/>
  <c r="R67" i="1"/>
  <c r="S67" i="1"/>
  <c r="T67" i="1"/>
  <c r="U67" i="1"/>
  <c r="Q67" i="1"/>
  <c r="AA27" i="1"/>
  <c r="Z27" i="1"/>
  <c r="X27" i="1"/>
  <c r="V27" i="1"/>
  <c r="AP27" i="1" s="1"/>
  <c r="W27" i="1"/>
  <c r="Y27" i="1"/>
  <c r="U27" i="1"/>
  <c r="R27" i="1"/>
  <c r="S27" i="1"/>
  <c r="Q27" i="1"/>
  <c r="P924" i="1"/>
  <c r="P515" i="1"/>
  <c r="P348" i="1"/>
  <c r="P28" i="1"/>
  <c r="AA938" i="1"/>
  <c r="X938" i="1"/>
  <c r="Y938" i="1"/>
  <c r="V938" i="1"/>
  <c r="W938" i="1"/>
  <c r="Z938" i="1"/>
  <c r="S938" i="1"/>
  <c r="R938" i="1"/>
  <c r="P923" i="1"/>
  <c r="P884" i="1"/>
  <c r="P603" i="1"/>
  <c r="P475" i="1"/>
  <c r="P308" i="1"/>
  <c r="P91" i="1"/>
  <c r="AA950" i="1"/>
  <c r="Z950" i="1"/>
  <c r="X950" i="1"/>
  <c r="U950" i="1"/>
  <c r="Y950" i="1"/>
  <c r="V950" i="1"/>
  <c r="T950" i="1"/>
  <c r="P950" i="1"/>
  <c r="S950" i="1"/>
  <c r="Q950" i="1"/>
  <c r="W950" i="1"/>
  <c r="Z942" i="1"/>
  <c r="Y942" i="1"/>
  <c r="X942" i="1"/>
  <c r="AA942" i="1"/>
  <c r="V942" i="1"/>
  <c r="W942" i="1"/>
  <c r="U942" i="1"/>
  <c r="T942" i="1"/>
  <c r="P942" i="1"/>
  <c r="Q942" i="1"/>
  <c r="Z934" i="1"/>
  <c r="AA934" i="1"/>
  <c r="V934" i="1"/>
  <c r="U934" i="1"/>
  <c r="Y934" i="1"/>
  <c r="T934" i="1"/>
  <c r="P934" i="1"/>
  <c r="W934" i="1"/>
  <c r="Q934" i="1"/>
  <c r="X934" i="1"/>
  <c r="AA926" i="1"/>
  <c r="Z926" i="1"/>
  <c r="Y926" i="1"/>
  <c r="W926" i="1"/>
  <c r="U926" i="1"/>
  <c r="V926" i="1"/>
  <c r="X926" i="1"/>
  <c r="T926" i="1"/>
  <c r="S926" i="1"/>
  <c r="P926" i="1"/>
  <c r="Q926" i="1"/>
  <c r="AA918" i="1"/>
  <c r="Z918" i="1"/>
  <c r="X918" i="1"/>
  <c r="U918" i="1"/>
  <c r="Y918" i="1"/>
  <c r="T918" i="1"/>
  <c r="P918" i="1"/>
  <c r="S918" i="1"/>
  <c r="Q918" i="1"/>
  <c r="W918" i="1"/>
  <c r="V918" i="1"/>
  <c r="AA910" i="1"/>
  <c r="Z910" i="1"/>
  <c r="Y910" i="1"/>
  <c r="X910" i="1"/>
  <c r="W910" i="1"/>
  <c r="U910" i="1"/>
  <c r="T910" i="1"/>
  <c r="P910" i="1"/>
  <c r="Q910" i="1"/>
  <c r="V910" i="1"/>
  <c r="Z902" i="1"/>
  <c r="X902" i="1"/>
  <c r="AA902" i="1"/>
  <c r="U902" i="1"/>
  <c r="Y902" i="1"/>
  <c r="T902" i="1"/>
  <c r="P902" i="1"/>
  <c r="W902" i="1"/>
  <c r="V902" i="1"/>
  <c r="Q902" i="1"/>
  <c r="AA894" i="1"/>
  <c r="Z894" i="1"/>
  <c r="Y894" i="1"/>
  <c r="W894" i="1"/>
  <c r="U894" i="1"/>
  <c r="X894" i="1"/>
  <c r="T894" i="1"/>
  <c r="S894" i="1"/>
  <c r="P894" i="1"/>
  <c r="Q894" i="1"/>
  <c r="V894" i="1"/>
  <c r="Z886" i="1"/>
  <c r="AA886" i="1"/>
  <c r="U886" i="1"/>
  <c r="Y886" i="1"/>
  <c r="V886" i="1"/>
  <c r="T886" i="1"/>
  <c r="X886" i="1"/>
  <c r="P886" i="1"/>
  <c r="S886" i="1"/>
  <c r="Q886" i="1"/>
  <c r="W886" i="1"/>
  <c r="Z878" i="1"/>
  <c r="AA878" i="1"/>
  <c r="Y878" i="1"/>
  <c r="X878" i="1"/>
  <c r="V878" i="1"/>
  <c r="W878" i="1"/>
  <c r="U878" i="1"/>
  <c r="T878" i="1"/>
  <c r="P878" i="1"/>
  <c r="Q878" i="1"/>
  <c r="Z870" i="1"/>
  <c r="AA870" i="1"/>
  <c r="X870" i="1"/>
  <c r="V870" i="1"/>
  <c r="U870" i="1"/>
  <c r="Y870" i="1"/>
  <c r="T870" i="1"/>
  <c r="P870" i="1"/>
  <c r="W870" i="1"/>
  <c r="Q870" i="1"/>
  <c r="AA862" i="1"/>
  <c r="Z862" i="1"/>
  <c r="Y862" i="1"/>
  <c r="W862" i="1"/>
  <c r="U862" i="1"/>
  <c r="V862" i="1"/>
  <c r="X862" i="1"/>
  <c r="T862" i="1"/>
  <c r="S862" i="1"/>
  <c r="P862" i="1"/>
  <c r="Q862" i="1"/>
  <c r="AA854" i="1"/>
  <c r="Z854" i="1"/>
  <c r="X854" i="1"/>
  <c r="U854" i="1"/>
  <c r="Y854" i="1"/>
  <c r="T854" i="1"/>
  <c r="P854" i="1"/>
  <c r="S854" i="1"/>
  <c r="Q854" i="1"/>
  <c r="V854" i="1"/>
  <c r="W854" i="1"/>
  <c r="AA846" i="1"/>
  <c r="Z846" i="1"/>
  <c r="Y846" i="1"/>
  <c r="X846" i="1"/>
  <c r="W846" i="1"/>
  <c r="U846" i="1"/>
  <c r="T846" i="1"/>
  <c r="V846" i="1"/>
  <c r="P846" i="1"/>
  <c r="Q846" i="1"/>
  <c r="Z838" i="1"/>
  <c r="AA838" i="1"/>
  <c r="X838" i="1"/>
  <c r="U838" i="1"/>
  <c r="Y838" i="1"/>
  <c r="T838" i="1"/>
  <c r="P838" i="1"/>
  <c r="W838" i="1"/>
  <c r="Q838" i="1"/>
  <c r="V838" i="1"/>
  <c r="Z830" i="1"/>
  <c r="AA830" i="1"/>
  <c r="Y830" i="1"/>
  <c r="W830" i="1"/>
  <c r="U830" i="1"/>
  <c r="X830" i="1"/>
  <c r="T830" i="1"/>
  <c r="S830" i="1"/>
  <c r="P830" i="1"/>
  <c r="V830" i="1"/>
  <c r="Q830" i="1"/>
  <c r="Z822" i="1"/>
  <c r="AA822" i="1"/>
  <c r="U822" i="1"/>
  <c r="Y822" i="1"/>
  <c r="V822" i="1"/>
  <c r="T822" i="1"/>
  <c r="P822" i="1"/>
  <c r="S822" i="1"/>
  <c r="Q822" i="1"/>
  <c r="W822" i="1"/>
  <c r="X822" i="1"/>
  <c r="Z814" i="1"/>
  <c r="Y814" i="1"/>
  <c r="X814" i="1"/>
  <c r="AA814" i="1"/>
  <c r="V814" i="1"/>
  <c r="W814" i="1"/>
  <c r="U814" i="1"/>
  <c r="T814" i="1"/>
  <c r="P814" i="1"/>
  <c r="Q814" i="1"/>
  <c r="Z806" i="1"/>
  <c r="AA806" i="1"/>
  <c r="X806" i="1"/>
  <c r="V806" i="1"/>
  <c r="U806" i="1"/>
  <c r="Y806" i="1"/>
  <c r="T806" i="1"/>
  <c r="P806" i="1"/>
  <c r="W806" i="1"/>
  <c r="Q806" i="1"/>
  <c r="Z798" i="1"/>
  <c r="AA798" i="1"/>
  <c r="Y798" i="1"/>
  <c r="W798" i="1"/>
  <c r="U798" i="1"/>
  <c r="V798" i="1"/>
  <c r="X798" i="1"/>
  <c r="T798" i="1"/>
  <c r="S798" i="1"/>
  <c r="P798" i="1"/>
  <c r="Q798" i="1"/>
  <c r="Z790" i="1"/>
  <c r="AA790" i="1"/>
  <c r="X790" i="1"/>
  <c r="U790" i="1"/>
  <c r="Y790" i="1"/>
  <c r="T790" i="1"/>
  <c r="P790" i="1"/>
  <c r="S790" i="1"/>
  <c r="Q790" i="1"/>
  <c r="W790" i="1"/>
  <c r="V790" i="1"/>
  <c r="Z782" i="1"/>
  <c r="AA782" i="1"/>
  <c r="Y782" i="1"/>
  <c r="X782" i="1"/>
  <c r="W782" i="1"/>
  <c r="U782" i="1"/>
  <c r="T782" i="1"/>
  <c r="P782" i="1"/>
  <c r="Q782" i="1"/>
  <c r="V782" i="1"/>
  <c r="Z774" i="1"/>
  <c r="X774" i="1"/>
  <c r="AA774" i="1"/>
  <c r="U774" i="1"/>
  <c r="Y774" i="1"/>
  <c r="T774" i="1"/>
  <c r="P774" i="1"/>
  <c r="W774" i="1"/>
  <c r="V774" i="1"/>
  <c r="Q774" i="1"/>
  <c r="Z766" i="1"/>
  <c r="AA766" i="1"/>
  <c r="Y766" i="1"/>
  <c r="W766" i="1"/>
  <c r="U766" i="1"/>
  <c r="X766" i="1"/>
  <c r="T766" i="1"/>
  <c r="S766" i="1"/>
  <c r="P766" i="1"/>
  <c r="Q766" i="1"/>
  <c r="V766" i="1"/>
  <c r="Z758" i="1"/>
  <c r="AA758" i="1"/>
  <c r="U758" i="1"/>
  <c r="Y758" i="1"/>
  <c r="V758" i="1"/>
  <c r="T758" i="1"/>
  <c r="P758" i="1"/>
  <c r="S758" i="1"/>
  <c r="Q758" i="1"/>
  <c r="W758" i="1"/>
  <c r="X758" i="1"/>
  <c r="Z750" i="1"/>
  <c r="Y750" i="1"/>
  <c r="X750" i="1"/>
  <c r="V750" i="1"/>
  <c r="W750" i="1"/>
  <c r="U750" i="1"/>
  <c r="AA750" i="1"/>
  <c r="T750" i="1"/>
  <c r="P750" i="1"/>
  <c r="Q750" i="1"/>
  <c r="Z742" i="1"/>
  <c r="AA742" i="1"/>
  <c r="X742" i="1"/>
  <c r="V742" i="1"/>
  <c r="U742" i="1"/>
  <c r="Y742" i="1"/>
  <c r="T742" i="1"/>
  <c r="P742" i="1"/>
  <c r="W742" i="1"/>
  <c r="Q742" i="1"/>
  <c r="Z734" i="1"/>
  <c r="AA734" i="1"/>
  <c r="Y734" i="1"/>
  <c r="W734" i="1"/>
  <c r="U734" i="1"/>
  <c r="V734" i="1"/>
  <c r="X734" i="1"/>
  <c r="T734" i="1"/>
  <c r="S734" i="1"/>
  <c r="P734" i="1"/>
  <c r="Q734" i="1"/>
  <c r="Z726" i="1"/>
  <c r="AA726" i="1"/>
  <c r="X726" i="1"/>
  <c r="U726" i="1"/>
  <c r="Y726" i="1"/>
  <c r="T726" i="1"/>
  <c r="P726" i="1"/>
  <c r="S726" i="1"/>
  <c r="Q726" i="1"/>
  <c r="V726" i="1"/>
  <c r="AP726" i="1" s="1"/>
  <c r="W726" i="1"/>
  <c r="Z718" i="1"/>
  <c r="AA718" i="1"/>
  <c r="Y718" i="1"/>
  <c r="X718" i="1"/>
  <c r="W718" i="1"/>
  <c r="U718" i="1"/>
  <c r="T718" i="1"/>
  <c r="V718" i="1"/>
  <c r="P718" i="1"/>
  <c r="Q718" i="1"/>
  <c r="Z710" i="1"/>
  <c r="AA710" i="1"/>
  <c r="X710" i="1"/>
  <c r="U710" i="1"/>
  <c r="Y710" i="1"/>
  <c r="T710" i="1"/>
  <c r="P710" i="1"/>
  <c r="W710" i="1"/>
  <c r="Q710" i="1"/>
  <c r="V710" i="1"/>
  <c r="Z702" i="1"/>
  <c r="AA702" i="1"/>
  <c r="Y702" i="1"/>
  <c r="W702" i="1"/>
  <c r="U702" i="1"/>
  <c r="X702" i="1"/>
  <c r="T702" i="1"/>
  <c r="S702" i="1"/>
  <c r="P702" i="1"/>
  <c r="V702" i="1"/>
  <c r="Q702" i="1"/>
  <c r="R702" i="1"/>
  <c r="Z694" i="1"/>
  <c r="AA694" i="1"/>
  <c r="U694" i="1"/>
  <c r="Y694" i="1"/>
  <c r="V694" i="1"/>
  <c r="T694" i="1"/>
  <c r="R694" i="1"/>
  <c r="P694" i="1"/>
  <c r="S694" i="1"/>
  <c r="Q694" i="1"/>
  <c r="X694" i="1"/>
  <c r="W694" i="1"/>
  <c r="Z686" i="1"/>
  <c r="Y686" i="1"/>
  <c r="X686" i="1"/>
  <c r="AA686" i="1"/>
  <c r="V686" i="1"/>
  <c r="AP686" i="1" s="1"/>
  <c r="W686" i="1"/>
  <c r="U686" i="1"/>
  <c r="T686" i="1"/>
  <c r="P686" i="1"/>
  <c r="R686" i="1"/>
  <c r="Q686" i="1"/>
  <c r="Z678" i="1"/>
  <c r="AA678" i="1"/>
  <c r="X678" i="1"/>
  <c r="V678" i="1"/>
  <c r="U678" i="1"/>
  <c r="Y678" i="1"/>
  <c r="T678" i="1"/>
  <c r="P678" i="1"/>
  <c r="W678" i="1"/>
  <c r="R678" i="1"/>
  <c r="Q678" i="1"/>
  <c r="Z670" i="1"/>
  <c r="AA670" i="1"/>
  <c r="Y670" i="1"/>
  <c r="W670" i="1"/>
  <c r="U670" i="1"/>
  <c r="V670" i="1"/>
  <c r="X670" i="1"/>
  <c r="T670" i="1"/>
  <c r="S670" i="1"/>
  <c r="P670" i="1"/>
  <c r="Q670" i="1"/>
  <c r="Z662" i="1"/>
  <c r="AA662" i="1"/>
  <c r="X662" i="1"/>
  <c r="U662" i="1"/>
  <c r="Y662" i="1"/>
  <c r="T662" i="1"/>
  <c r="P662" i="1"/>
  <c r="S662" i="1"/>
  <c r="Q662" i="1"/>
  <c r="W662" i="1"/>
  <c r="V662" i="1"/>
  <c r="Z654" i="1"/>
  <c r="AA654" i="1"/>
  <c r="Y654" i="1"/>
  <c r="X654" i="1"/>
  <c r="W654" i="1"/>
  <c r="U654" i="1"/>
  <c r="T654" i="1"/>
  <c r="P654" i="1"/>
  <c r="Q654" i="1"/>
  <c r="V654" i="1"/>
  <c r="Z646" i="1"/>
  <c r="X646" i="1"/>
  <c r="AA646" i="1"/>
  <c r="U646" i="1"/>
  <c r="Y646" i="1"/>
  <c r="T646" i="1"/>
  <c r="P646" i="1"/>
  <c r="W646" i="1"/>
  <c r="V646" i="1"/>
  <c r="Q646" i="1"/>
  <c r="Z638" i="1"/>
  <c r="AA638" i="1"/>
  <c r="Y638" i="1"/>
  <c r="W638" i="1"/>
  <c r="U638" i="1"/>
  <c r="X638" i="1"/>
  <c r="T638" i="1"/>
  <c r="S638" i="1"/>
  <c r="P638" i="1"/>
  <c r="Q638" i="1"/>
  <c r="V638" i="1"/>
  <c r="AP638" i="1" s="1"/>
  <c r="R638" i="1"/>
  <c r="Z630" i="1"/>
  <c r="AA630" i="1"/>
  <c r="U630" i="1"/>
  <c r="Y630" i="1"/>
  <c r="V630" i="1"/>
  <c r="T630" i="1"/>
  <c r="R630" i="1"/>
  <c r="P630" i="1"/>
  <c r="S630" i="1"/>
  <c r="Q630" i="1"/>
  <c r="X630" i="1"/>
  <c r="W630" i="1"/>
  <c r="Z622" i="1"/>
  <c r="Y622" i="1"/>
  <c r="X622" i="1"/>
  <c r="V622" i="1"/>
  <c r="W622" i="1"/>
  <c r="U622" i="1"/>
  <c r="AA622" i="1"/>
  <c r="T622" i="1"/>
  <c r="P622" i="1"/>
  <c r="R622" i="1"/>
  <c r="Q622" i="1"/>
  <c r="Z614" i="1"/>
  <c r="AA614" i="1"/>
  <c r="X614" i="1"/>
  <c r="V614" i="1"/>
  <c r="U614" i="1"/>
  <c r="Y614" i="1"/>
  <c r="T614" i="1"/>
  <c r="P614" i="1"/>
  <c r="W614" i="1"/>
  <c r="R614" i="1"/>
  <c r="Q614" i="1"/>
  <c r="Z606" i="1"/>
  <c r="AA606" i="1"/>
  <c r="Y606" i="1"/>
  <c r="W606" i="1"/>
  <c r="U606" i="1"/>
  <c r="V606" i="1"/>
  <c r="X606" i="1"/>
  <c r="T606" i="1"/>
  <c r="S606" i="1"/>
  <c r="P606" i="1"/>
  <c r="Q606" i="1"/>
  <c r="Z598" i="1"/>
  <c r="AA598" i="1"/>
  <c r="X598" i="1"/>
  <c r="U598" i="1"/>
  <c r="Y598" i="1"/>
  <c r="T598" i="1"/>
  <c r="P598" i="1"/>
  <c r="Q598" i="1"/>
  <c r="V598" i="1"/>
  <c r="W598" i="1"/>
  <c r="Z590" i="1"/>
  <c r="AA590" i="1"/>
  <c r="Y590" i="1"/>
  <c r="X590" i="1"/>
  <c r="W590" i="1"/>
  <c r="U590" i="1"/>
  <c r="T590" i="1"/>
  <c r="V590" i="1"/>
  <c r="P590" i="1"/>
  <c r="Q590" i="1"/>
  <c r="Z582" i="1"/>
  <c r="AA582" i="1"/>
  <c r="X582" i="1"/>
  <c r="U582" i="1"/>
  <c r="Y582" i="1"/>
  <c r="T582" i="1"/>
  <c r="P582" i="1"/>
  <c r="W582" i="1"/>
  <c r="S582" i="1"/>
  <c r="Q582" i="1"/>
  <c r="V582" i="1"/>
  <c r="Z574" i="1"/>
  <c r="AA574" i="1"/>
  <c r="Y574" i="1"/>
  <c r="W574" i="1"/>
  <c r="U574" i="1"/>
  <c r="X574" i="1"/>
  <c r="T574" i="1"/>
  <c r="P574" i="1"/>
  <c r="V574" i="1"/>
  <c r="Q574" i="1"/>
  <c r="R574" i="1"/>
  <c r="Z566" i="1"/>
  <c r="AA566" i="1"/>
  <c r="U566" i="1"/>
  <c r="Y566" i="1"/>
  <c r="V566" i="1"/>
  <c r="T566" i="1"/>
  <c r="R566" i="1"/>
  <c r="P566" i="1"/>
  <c r="Q566" i="1"/>
  <c r="X566" i="1"/>
  <c r="W566" i="1"/>
  <c r="S566" i="1"/>
  <c r="Z558" i="1"/>
  <c r="Y558" i="1"/>
  <c r="X558" i="1"/>
  <c r="AA558" i="1"/>
  <c r="V558" i="1"/>
  <c r="W558" i="1"/>
  <c r="U558" i="1"/>
  <c r="T558" i="1"/>
  <c r="P558" i="1"/>
  <c r="R558" i="1"/>
  <c r="S558" i="1"/>
  <c r="Q558" i="1"/>
  <c r="Z550" i="1"/>
  <c r="AA550" i="1"/>
  <c r="X550" i="1"/>
  <c r="V550" i="1"/>
  <c r="U550" i="1"/>
  <c r="Y550" i="1"/>
  <c r="T550" i="1"/>
  <c r="P550" i="1"/>
  <c r="W550" i="1"/>
  <c r="R550" i="1"/>
  <c r="Q550" i="1"/>
  <c r="Z542" i="1"/>
  <c r="AA542" i="1"/>
  <c r="Y542" i="1"/>
  <c r="W542" i="1"/>
  <c r="U542" i="1"/>
  <c r="V542" i="1"/>
  <c r="X542" i="1"/>
  <c r="T542" i="1"/>
  <c r="S542" i="1"/>
  <c r="P542" i="1"/>
  <c r="Q542" i="1"/>
  <c r="Z534" i="1"/>
  <c r="AA534" i="1"/>
  <c r="X534" i="1"/>
  <c r="U534" i="1"/>
  <c r="Y534" i="1"/>
  <c r="T534" i="1"/>
  <c r="P534" i="1"/>
  <c r="Q534" i="1"/>
  <c r="W534" i="1"/>
  <c r="V534" i="1"/>
  <c r="AP534" i="1" s="1"/>
  <c r="Z526" i="1"/>
  <c r="AA526" i="1"/>
  <c r="Y526" i="1"/>
  <c r="X526" i="1"/>
  <c r="W526" i="1"/>
  <c r="U526" i="1"/>
  <c r="T526" i="1"/>
  <c r="P526" i="1"/>
  <c r="Q526" i="1"/>
  <c r="V526" i="1"/>
  <c r="Z518" i="1"/>
  <c r="X518" i="1"/>
  <c r="AA518" i="1"/>
  <c r="W518" i="1"/>
  <c r="U518" i="1"/>
  <c r="Y518" i="1"/>
  <c r="T518" i="1"/>
  <c r="P518" i="1"/>
  <c r="V518" i="1"/>
  <c r="S518" i="1"/>
  <c r="Q518" i="1"/>
  <c r="Z510" i="1"/>
  <c r="AA510" i="1"/>
  <c r="Y510" i="1"/>
  <c r="W510" i="1"/>
  <c r="U510" i="1"/>
  <c r="X510" i="1"/>
  <c r="T510" i="1"/>
  <c r="P510" i="1"/>
  <c r="Q510" i="1"/>
  <c r="V510" i="1"/>
  <c r="R510" i="1"/>
  <c r="Z502" i="1"/>
  <c r="AA502" i="1"/>
  <c r="W502" i="1"/>
  <c r="U502" i="1"/>
  <c r="Y502" i="1"/>
  <c r="V502" i="1"/>
  <c r="T502" i="1"/>
  <c r="R502" i="1"/>
  <c r="P502" i="1"/>
  <c r="X502" i="1"/>
  <c r="Q502" i="1"/>
  <c r="S502" i="1"/>
  <c r="Z494" i="1"/>
  <c r="Y494" i="1"/>
  <c r="X494" i="1"/>
  <c r="W494" i="1"/>
  <c r="V494" i="1"/>
  <c r="U494" i="1"/>
  <c r="AA494" i="1"/>
  <c r="T494" i="1"/>
  <c r="P494" i="1"/>
  <c r="R494" i="1"/>
  <c r="S494" i="1"/>
  <c r="Q494" i="1"/>
  <c r="Z486" i="1"/>
  <c r="AA486" i="1"/>
  <c r="X486" i="1"/>
  <c r="V486" i="1"/>
  <c r="U486" i="1"/>
  <c r="Y486" i="1"/>
  <c r="T486" i="1"/>
  <c r="P486" i="1"/>
  <c r="W486" i="1"/>
  <c r="R486" i="1"/>
  <c r="Q486" i="1"/>
  <c r="Z478" i="1"/>
  <c r="AA478" i="1"/>
  <c r="Y478" i="1"/>
  <c r="U478" i="1"/>
  <c r="V478" i="1"/>
  <c r="X478" i="1"/>
  <c r="T478" i="1"/>
  <c r="S478" i="1"/>
  <c r="P478" i="1"/>
  <c r="Q478" i="1"/>
  <c r="W478" i="1"/>
  <c r="Z470" i="1"/>
  <c r="AA470" i="1"/>
  <c r="W470" i="1"/>
  <c r="X470" i="1"/>
  <c r="U470" i="1"/>
  <c r="Y470" i="1"/>
  <c r="T470" i="1"/>
  <c r="P470" i="1"/>
  <c r="Q470" i="1"/>
  <c r="V470" i="1"/>
  <c r="Z462" i="1"/>
  <c r="AA462" i="1"/>
  <c r="Y462" i="1"/>
  <c r="X462" i="1"/>
  <c r="U462" i="1"/>
  <c r="T462" i="1"/>
  <c r="V462" i="1"/>
  <c r="P462" i="1"/>
  <c r="Q462" i="1"/>
  <c r="W462" i="1"/>
  <c r="Z454" i="1"/>
  <c r="AA454" i="1"/>
  <c r="W454" i="1"/>
  <c r="U454" i="1"/>
  <c r="X454" i="1"/>
  <c r="Y454" i="1"/>
  <c r="T454" i="1"/>
  <c r="P454" i="1"/>
  <c r="S454" i="1"/>
  <c r="Q454" i="1"/>
  <c r="V454" i="1"/>
  <c r="Z446" i="1"/>
  <c r="AA446" i="1"/>
  <c r="Y446" i="1"/>
  <c r="W446" i="1"/>
  <c r="X446" i="1"/>
  <c r="U446" i="1"/>
  <c r="T446" i="1"/>
  <c r="P446" i="1"/>
  <c r="V446" i="1"/>
  <c r="Q446" i="1"/>
  <c r="R446" i="1"/>
  <c r="Z438" i="1"/>
  <c r="AA438" i="1"/>
  <c r="X438" i="1"/>
  <c r="W438" i="1"/>
  <c r="U438" i="1"/>
  <c r="Y438" i="1"/>
  <c r="V438" i="1"/>
  <c r="T438" i="1"/>
  <c r="R438" i="1"/>
  <c r="P438" i="1"/>
  <c r="Q438" i="1"/>
  <c r="S438" i="1"/>
  <c r="Z430" i="1"/>
  <c r="AA430" i="1"/>
  <c r="Y430" i="1"/>
  <c r="W430" i="1"/>
  <c r="V430" i="1"/>
  <c r="U430" i="1"/>
  <c r="X430" i="1"/>
  <c r="T430" i="1"/>
  <c r="P430" i="1"/>
  <c r="R430" i="1"/>
  <c r="S430" i="1"/>
  <c r="Q430" i="1"/>
  <c r="Z422" i="1"/>
  <c r="AA422" i="1"/>
  <c r="X422" i="1"/>
  <c r="V422" i="1"/>
  <c r="U422" i="1"/>
  <c r="W422" i="1"/>
  <c r="Y422" i="1"/>
  <c r="T422" i="1"/>
  <c r="P422" i="1"/>
  <c r="R422" i="1"/>
  <c r="Q422" i="1"/>
  <c r="Z414" i="1"/>
  <c r="AA414" i="1"/>
  <c r="Y414" i="1"/>
  <c r="X414" i="1"/>
  <c r="U414" i="1"/>
  <c r="V414" i="1"/>
  <c r="W414" i="1"/>
  <c r="T414" i="1"/>
  <c r="S414" i="1"/>
  <c r="P414" i="1"/>
  <c r="Q414" i="1"/>
  <c r="Z406" i="1"/>
  <c r="AA406" i="1"/>
  <c r="U406" i="1"/>
  <c r="Y406" i="1"/>
  <c r="T406" i="1"/>
  <c r="W406" i="1"/>
  <c r="P406" i="1"/>
  <c r="Q406" i="1"/>
  <c r="X406" i="1"/>
  <c r="V406" i="1"/>
  <c r="Z398" i="1"/>
  <c r="AA398" i="1"/>
  <c r="Y398" i="1"/>
  <c r="X398" i="1"/>
  <c r="W398" i="1"/>
  <c r="U398" i="1"/>
  <c r="T398" i="1"/>
  <c r="P398" i="1"/>
  <c r="Q398" i="1"/>
  <c r="V398" i="1"/>
  <c r="Z390" i="1"/>
  <c r="W390" i="1"/>
  <c r="U390" i="1"/>
  <c r="AA390" i="1"/>
  <c r="Y390" i="1"/>
  <c r="T390" i="1"/>
  <c r="P390" i="1"/>
  <c r="V390" i="1"/>
  <c r="S390" i="1"/>
  <c r="Q390" i="1"/>
  <c r="X390" i="1"/>
  <c r="Z382" i="1"/>
  <c r="AA382" i="1"/>
  <c r="Y382" i="1"/>
  <c r="W382" i="1"/>
  <c r="U382" i="1"/>
  <c r="T382" i="1"/>
  <c r="P382" i="1"/>
  <c r="Q382" i="1"/>
  <c r="X382" i="1"/>
  <c r="V382" i="1"/>
  <c r="R382" i="1"/>
  <c r="Z374" i="1"/>
  <c r="AA374" i="1"/>
  <c r="W374" i="1"/>
  <c r="X374" i="1"/>
  <c r="U374" i="1"/>
  <c r="Y374" i="1"/>
  <c r="V374" i="1"/>
  <c r="T374" i="1"/>
  <c r="R374" i="1"/>
  <c r="P374" i="1"/>
  <c r="Q374" i="1"/>
  <c r="S374" i="1"/>
  <c r="Z366" i="1"/>
  <c r="AA366" i="1"/>
  <c r="Y366" i="1"/>
  <c r="W366" i="1"/>
  <c r="V366" i="1"/>
  <c r="X366" i="1"/>
  <c r="U366" i="1"/>
  <c r="T366" i="1"/>
  <c r="P366" i="1"/>
  <c r="R366" i="1"/>
  <c r="S366" i="1"/>
  <c r="Q366" i="1"/>
  <c r="Z358" i="1"/>
  <c r="AA358" i="1"/>
  <c r="X358" i="1"/>
  <c r="V358" i="1"/>
  <c r="U358" i="1"/>
  <c r="Y358" i="1"/>
  <c r="T358" i="1"/>
  <c r="P358" i="1"/>
  <c r="R358" i="1"/>
  <c r="Q358" i="1"/>
  <c r="W358" i="1"/>
  <c r="Z350" i="1"/>
  <c r="AA350" i="1"/>
  <c r="Y350" i="1"/>
  <c r="U350" i="1"/>
  <c r="V350" i="1"/>
  <c r="T350" i="1"/>
  <c r="X350" i="1"/>
  <c r="S350" i="1"/>
  <c r="P350" i="1"/>
  <c r="Q350" i="1"/>
  <c r="W350" i="1"/>
  <c r="Z342" i="1"/>
  <c r="AA342" i="1"/>
  <c r="X342" i="1"/>
  <c r="W342" i="1"/>
  <c r="U342" i="1"/>
  <c r="Y342" i="1"/>
  <c r="T342" i="1"/>
  <c r="P342" i="1"/>
  <c r="Q342" i="1"/>
  <c r="V342" i="1"/>
  <c r="Z334" i="1"/>
  <c r="AA334" i="1"/>
  <c r="Y334" i="1"/>
  <c r="X334" i="1"/>
  <c r="U334" i="1"/>
  <c r="T334" i="1"/>
  <c r="P334" i="1"/>
  <c r="W334" i="1"/>
  <c r="V334" i="1"/>
  <c r="Q334" i="1"/>
  <c r="Z326" i="1"/>
  <c r="X326" i="1"/>
  <c r="W326" i="1"/>
  <c r="AA326" i="1"/>
  <c r="U326" i="1"/>
  <c r="Y326" i="1"/>
  <c r="V326" i="1"/>
  <c r="T326" i="1"/>
  <c r="P326" i="1"/>
  <c r="S326" i="1"/>
  <c r="Q326" i="1"/>
  <c r="Z318" i="1"/>
  <c r="AA318" i="1"/>
  <c r="Y318" i="1"/>
  <c r="W318" i="1"/>
  <c r="V318" i="1"/>
  <c r="AP318" i="1" s="1"/>
  <c r="U318" i="1"/>
  <c r="T318" i="1"/>
  <c r="P318" i="1"/>
  <c r="Q318" i="1"/>
  <c r="X318" i="1"/>
  <c r="R318" i="1"/>
  <c r="Z310" i="1"/>
  <c r="AA310" i="1"/>
  <c r="W310" i="1"/>
  <c r="X310" i="1"/>
  <c r="U310" i="1"/>
  <c r="Y310" i="1"/>
  <c r="T310" i="1"/>
  <c r="R310" i="1"/>
  <c r="P310" i="1"/>
  <c r="Q310" i="1"/>
  <c r="V310" i="1"/>
  <c r="S310" i="1"/>
  <c r="Z302" i="1"/>
  <c r="AA302" i="1"/>
  <c r="Y302" i="1"/>
  <c r="W302" i="1"/>
  <c r="X302" i="1"/>
  <c r="U302" i="1"/>
  <c r="T302" i="1"/>
  <c r="P302" i="1"/>
  <c r="R302" i="1"/>
  <c r="S302" i="1"/>
  <c r="Q302" i="1"/>
  <c r="V302" i="1"/>
  <c r="AP302" i="1" s="1"/>
  <c r="Z294" i="1"/>
  <c r="AA294" i="1"/>
  <c r="X294" i="1"/>
  <c r="U294" i="1"/>
  <c r="W294" i="1"/>
  <c r="Y294" i="1"/>
  <c r="V294" i="1"/>
  <c r="T294" i="1"/>
  <c r="P294" i="1"/>
  <c r="R294" i="1"/>
  <c r="Q294" i="1"/>
  <c r="Z286" i="1"/>
  <c r="AA286" i="1"/>
  <c r="Y286" i="1"/>
  <c r="V286" i="1"/>
  <c r="U286" i="1"/>
  <c r="W286" i="1"/>
  <c r="T286" i="1"/>
  <c r="S286" i="1"/>
  <c r="P286" i="1"/>
  <c r="X286" i="1"/>
  <c r="Q286" i="1"/>
  <c r="Z278" i="1"/>
  <c r="AA278" i="1"/>
  <c r="X278" i="1"/>
  <c r="U278" i="1"/>
  <c r="Y278" i="1"/>
  <c r="T278" i="1"/>
  <c r="P278" i="1"/>
  <c r="Q278" i="1"/>
  <c r="V278" i="1"/>
  <c r="W278" i="1"/>
  <c r="AA270" i="1"/>
  <c r="Z270" i="1"/>
  <c r="Y270" i="1"/>
  <c r="X270" i="1"/>
  <c r="W270" i="1"/>
  <c r="U270" i="1"/>
  <c r="T270" i="1"/>
  <c r="P270" i="1"/>
  <c r="V270" i="1"/>
  <c r="Q270" i="1"/>
  <c r="Z262" i="1"/>
  <c r="X262" i="1"/>
  <c r="W262" i="1"/>
  <c r="AA262" i="1"/>
  <c r="U262" i="1"/>
  <c r="Y262" i="1"/>
  <c r="V262" i="1"/>
  <c r="T262" i="1"/>
  <c r="P262" i="1"/>
  <c r="S262" i="1"/>
  <c r="Q262" i="1"/>
  <c r="AA254" i="1"/>
  <c r="Z254" i="1"/>
  <c r="Y254" i="1"/>
  <c r="W254" i="1"/>
  <c r="V254" i="1"/>
  <c r="AP254" i="1" s="1"/>
  <c r="U254" i="1"/>
  <c r="T254" i="1"/>
  <c r="P254" i="1"/>
  <c r="Q254" i="1"/>
  <c r="X254" i="1"/>
  <c r="R254" i="1"/>
  <c r="AA246" i="1"/>
  <c r="W246" i="1"/>
  <c r="X246" i="1"/>
  <c r="U246" i="1"/>
  <c r="Z246" i="1"/>
  <c r="Y246" i="1"/>
  <c r="T246" i="1"/>
  <c r="R246" i="1"/>
  <c r="P246" i="1"/>
  <c r="S246" i="1"/>
  <c r="Q246" i="1"/>
  <c r="V246" i="1"/>
  <c r="AA238" i="1"/>
  <c r="Z238" i="1"/>
  <c r="Y238" i="1"/>
  <c r="W238" i="1"/>
  <c r="X238" i="1"/>
  <c r="U238" i="1"/>
  <c r="T238" i="1"/>
  <c r="P238" i="1"/>
  <c r="R238" i="1"/>
  <c r="Q238" i="1"/>
  <c r="V238" i="1"/>
  <c r="Z230" i="1"/>
  <c r="AA230" i="1"/>
  <c r="X230" i="1"/>
  <c r="U230" i="1"/>
  <c r="Y230" i="1"/>
  <c r="V230" i="1"/>
  <c r="T230" i="1"/>
  <c r="P230" i="1"/>
  <c r="S230" i="1"/>
  <c r="W230" i="1"/>
  <c r="R230" i="1"/>
  <c r="Q230" i="1"/>
  <c r="Z222" i="1"/>
  <c r="AA222" i="1"/>
  <c r="Y222" i="1"/>
  <c r="V222" i="1"/>
  <c r="U222" i="1"/>
  <c r="T222" i="1"/>
  <c r="P222" i="1"/>
  <c r="Q222" i="1"/>
  <c r="X222" i="1"/>
  <c r="W222" i="1"/>
  <c r="Z214" i="1"/>
  <c r="AA214" i="1"/>
  <c r="X214" i="1"/>
  <c r="W214" i="1"/>
  <c r="U214" i="1"/>
  <c r="Y214" i="1"/>
  <c r="T214" i="1"/>
  <c r="P214" i="1"/>
  <c r="S214" i="1"/>
  <c r="Q214" i="1"/>
  <c r="V214" i="1"/>
  <c r="AA206" i="1"/>
  <c r="Z206" i="1"/>
  <c r="Y206" i="1"/>
  <c r="X206" i="1"/>
  <c r="U206" i="1"/>
  <c r="T206" i="1"/>
  <c r="P206" i="1"/>
  <c r="V206" i="1"/>
  <c r="Q206" i="1"/>
  <c r="W206" i="1"/>
  <c r="X198" i="1"/>
  <c r="Z198" i="1"/>
  <c r="W198" i="1"/>
  <c r="U198" i="1"/>
  <c r="Y198" i="1"/>
  <c r="AA198" i="1"/>
  <c r="V198" i="1"/>
  <c r="T198" i="1"/>
  <c r="P198" i="1"/>
  <c r="S198" i="1"/>
  <c r="Q198" i="1"/>
  <c r="AA190" i="1"/>
  <c r="Z190" i="1"/>
  <c r="Y190" i="1"/>
  <c r="W190" i="1"/>
  <c r="V190" i="1"/>
  <c r="AP190" i="1" s="1"/>
  <c r="U190" i="1"/>
  <c r="T190" i="1"/>
  <c r="P190" i="1"/>
  <c r="X190" i="1"/>
  <c r="Q190" i="1"/>
  <c r="R190" i="1"/>
  <c r="AA182" i="1"/>
  <c r="Z182" i="1"/>
  <c r="W182" i="1"/>
  <c r="X182" i="1"/>
  <c r="U182" i="1"/>
  <c r="Y182" i="1"/>
  <c r="T182" i="1"/>
  <c r="R182" i="1"/>
  <c r="P182" i="1"/>
  <c r="S182" i="1"/>
  <c r="Q182" i="1"/>
  <c r="V182" i="1"/>
  <c r="AA174" i="1"/>
  <c r="Z174" i="1"/>
  <c r="Y174" i="1"/>
  <c r="W174" i="1"/>
  <c r="X174" i="1"/>
  <c r="U174" i="1"/>
  <c r="T174" i="1"/>
  <c r="P174" i="1"/>
  <c r="R174" i="1"/>
  <c r="Q174" i="1"/>
  <c r="V174" i="1"/>
  <c r="AA166" i="1"/>
  <c r="X166" i="1"/>
  <c r="Z166" i="1"/>
  <c r="U166" i="1"/>
  <c r="W166" i="1"/>
  <c r="Y166" i="1"/>
  <c r="V166" i="1"/>
  <c r="T166" i="1"/>
  <c r="P166" i="1"/>
  <c r="S166" i="1"/>
  <c r="R166" i="1"/>
  <c r="Q166" i="1"/>
  <c r="Z158" i="1"/>
  <c r="AA158" i="1"/>
  <c r="Y158" i="1"/>
  <c r="V158" i="1"/>
  <c r="U158" i="1"/>
  <c r="W158" i="1"/>
  <c r="T158" i="1"/>
  <c r="P158" i="1"/>
  <c r="Q158" i="1"/>
  <c r="X158" i="1"/>
  <c r="Z150" i="1"/>
  <c r="AA150" i="1"/>
  <c r="X150" i="1"/>
  <c r="U150" i="1"/>
  <c r="Y150" i="1"/>
  <c r="T150" i="1"/>
  <c r="W150" i="1"/>
  <c r="P150" i="1"/>
  <c r="S150" i="1"/>
  <c r="Q150" i="1"/>
  <c r="V150" i="1"/>
  <c r="AA142" i="1"/>
  <c r="Z142" i="1"/>
  <c r="Y142" i="1"/>
  <c r="X142" i="1"/>
  <c r="W142" i="1"/>
  <c r="U142" i="1"/>
  <c r="T142" i="1"/>
  <c r="P142" i="1"/>
  <c r="V142" i="1"/>
  <c r="Q142" i="1"/>
  <c r="Z134" i="1"/>
  <c r="X134" i="1"/>
  <c r="W134" i="1"/>
  <c r="U134" i="1"/>
  <c r="Y134" i="1"/>
  <c r="AA134" i="1"/>
  <c r="V134" i="1"/>
  <c r="T134" i="1"/>
  <c r="P134" i="1"/>
  <c r="S134" i="1"/>
  <c r="Q134" i="1"/>
  <c r="AA126" i="1"/>
  <c r="Y126" i="1"/>
  <c r="W126" i="1"/>
  <c r="Z126" i="1"/>
  <c r="V126" i="1"/>
  <c r="AP126" i="1" s="1"/>
  <c r="U126" i="1"/>
  <c r="T126" i="1"/>
  <c r="P126" i="1"/>
  <c r="Q126" i="1"/>
  <c r="X126" i="1"/>
  <c r="R126" i="1"/>
  <c r="AA118" i="1"/>
  <c r="Z118" i="1"/>
  <c r="W118" i="1"/>
  <c r="X118" i="1"/>
  <c r="U118" i="1"/>
  <c r="Y118" i="1"/>
  <c r="T118" i="1"/>
  <c r="V118" i="1"/>
  <c r="R118" i="1"/>
  <c r="P118" i="1"/>
  <c r="S118" i="1"/>
  <c r="Q118" i="1"/>
  <c r="AA110" i="1"/>
  <c r="Y110" i="1"/>
  <c r="W110" i="1"/>
  <c r="Z110" i="1"/>
  <c r="X110" i="1"/>
  <c r="U110" i="1"/>
  <c r="V110" i="1"/>
  <c r="T110" i="1"/>
  <c r="P110" i="1"/>
  <c r="R110" i="1"/>
  <c r="Q110" i="1"/>
  <c r="Z102" i="1"/>
  <c r="AA102" i="1"/>
  <c r="X102" i="1"/>
  <c r="U102" i="1"/>
  <c r="Y102" i="1"/>
  <c r="T102" i="1"/>
  <c r="P102" i="1"/>
  <c r="W102" i="1"/>
  <c r="S102" i="1"/>
  <c r="R102" i="1"/>
  <c r="Q102" i="1"/>
  <c r="V102" i="1"/>
  <c r="Z94" i="1"/>
  <c r="AA94" i="1"/>
  <c r="Y94" i="1"/>
  <c r="U94" i="1"/>
  <c r="W94" i="1"/>
  <c r="V94" i="1"/>
  <c r="T94" i="1"/>
  <c r="X94" i="1"/>
  <c r="P94" i="1"/>
  <c r="Q94" i="1"/>
  <c r="Z86" i="1"/>
  <c r="AA86" i="1"/>
  <c r="X86" i="1"/>
  <c r="W86" i="1"/>
  <c r="U86" i="1"/>
  <c r="Y86" i="1"/>
  <c r="T86" i="1"/>
  <c r="P86" i="1"/>
  <c r="S86" i="1"/>
  <c r="Q86" i="1"/>
  <c r="V86" i="1"/>
  <c r="AA78" i="1"/>
  <c r="Z78" i="1"/>
  <c r="Y78" i="1"/>
  <c r="X78" i="1"/>
  <c r="U78" i="1"/>
  <c r="V78" i="1"/>
  <c r="T78" i="1"/>
  <c r="P78" i="1"/>
  <c r="Q78" i="1"/>
  <c r="W78" i="1"/>
  <c r="X70" i="1"/>
  <c r="Z70" i="1"/>
  <c r="W70" i="1"/>
  <c r="U70" i="1"/>
  <c r="Y70" i="1"/>
  <c r="AA70" i="1"/>
  <c r="T70" i="1"/>
  <c r="P70" i="1"/>
  <c r="S70" i="1"/>
  <c r="Q70" i="1"/>
  <c r="V70" i="1"/>
  <c r="AA62" i="1"/>
  <c r="Z62" i="1"/>
  <c r="Y62" i="1"/>
  <c r="W62" i="1"/>
  <c r="U62" i="1"/>
  <c r="V62" i="1"/>
  <c r="T62" i="1"/>
  <c r="P62" i="1"/>
  <c r="Q62" i="1"/>
  <c r="X62" i="1"/>
  <c r="R62" i="1"/>
  <c r="AA54" i="1"/>
  <c r="W54" i="1"/>
  <c r="Z54" i="1"/>
  <c r="X54" i="1"/>
  <c r="U54" i="1"/>
  <c r="Y54" i="1"/>
  <c r="T54" i="1"/>
  <c r="R54" i="1"/>
  <c r="P54" i="1"/>
  <c r="S54" i="1"/>
  <c r="Q54" i="1"/>
  <c r="V54" i="1"/>
  <c r="AA46" i="1"/>
  <c r="Z46" i="1"/>
  <c r="Y46" i="1"/>
  <c r="W46" i="1"/>
  <c r="X46" i="1"/>
  <c r="U46" i="1"/>
  <c r="V46" i="1"/>
  <c r="T46" i="1"/>
  <c r="P46" i="1"/>
  <c r="R46" i="1"/>
  <c r="Q46" i="1"/>
  <c r="Z38" i="1"/>
  <c r="AA38" i="1"/>
  <c r="X38" i="1"/>
  <c r="U38" i="1"/>
  <c r="W38" i="1"/>
  <c r="Y38" i="1"/>
  <c r="T38" i="1"/>
  <c r="P38" i="1"/>
  <c r="S38" i="1"/>
  <c r="R38" i="1"/>
  <c r="Q38" i="1"/>
  <c r="V38" i="1"/>
  <c r="Z30" i="1"/>
  <c r="AA30" i="1"/>
  <c r="Y30" i="1"/>
  <c r="U30" i="1"/>
  <c r="W30" i="1"/>
  <c r="V30" i="1"/>
  <c r="T30" i="1"/>
  <c r="P30" i="1"/>
  <c r="X30" i="1"/>
  <c r="Q30" i="1"/>
  <c r="Z22" i="1"/>
  <c r="AA22" i="1"/>
  <c r="X22" i="1"/>
  <c r="Y22" i="1"/>
  <c r="T22" i="1"/>
  <c r="P22" i="1"/>
  <c r="S22" i="1"/>
  <c r="Q22" i="1"/>
  <c r="W22" i="1"/>
  <c r="U22" i="1"/>
  <c r="V22" i="1"/>
  <c r="P955" i="1"/>
  <c r="P891" i="1"/>
  <c r="P827" i="1"/>
  <c r="P763" i="1"/>
  <c r="P699" i="1"/>
  <c r="P635" i="1"/>
  <c r="P571" i="1"/>
  <c r="P507" i="1"/>
  <c r="P468" i="1"/>
  <c r="P443" i="1"/>
  <c r="P379" i="1"/>
  <c r="P315" i="1"/>
  <c r="P251" i="1"/>
  <c r="P187" i="1"/>
  <c r="P123" i="1"/>
  <c r="P59" i="1"/>
  <c r="R933" i="1"/>
  <c r="R901" i="1"/>
  <c r="R837" i="1"/>
  <c r="R773" i="1"/>
  <c r="R741" i="1"/>
  <c r="R670" i="1"/>
  <c r="R652" i="1"/>
  <c r="R542" i="1"/>
  <c r="R524" i="1"/>
  <c r="R414" i="1"/>
  <c r="R286" i="1"/>
  <c r="R268" i="1"/>
  <c r="R158" i="1"/>
  <c r="R140" i="1"/>
  <c r="R30" i="1"/>
  <c r="S781" i="1"/>
  <c r="S717" i="1"/>
  <c r="S653" i="1"/>
  <c r="S587" i="1"/>
  <c r="S534" i="1"/>
  <c r="S509" i="1"/>
  <c r="S459" i="1"/>
  <c r="S406" i="1"/>
  <c r="S381" i="1"/>
  <c r="S356" i="1"/>
  <c r="S331" i="1"/>
  <c r="S278" i="1"/>
  <c r="S252" i="1"/>
  <c r="S220" i="1"/>
  <c r="S188" i="1"/>
  <c r="S156" i="1"/>
  <c r="S124" i="1"/>
  <c r="S92" i="1"/>
  <c r="S60" i="1"/>
  <c r="S28" i="1"/>
  <c r="T938" i="1"/>
  <c r="T906" i="1"/>
  <c r="AA877" i="1"/>
  <c r="Z877" i="1"/>
  <c r="Y877" i="1"/>
  <c r="X877" i="1"/>
  <c r="W877" i="1"/>
  <c r="U877" i="1"/>
  <c r="V877" i="1"/>
  <c r="Q877" i="1"/>
  <c r="P877" i="1"/>
  <c r="AA733" i="1"/>
  <c r="Y733" i="1"/>
  <c r="W733" i="1"/>
  <c r="U733" i="1"/>
  <c r="Z733" i="1"/>
  <c r="V733" i="1"/>
  <c r="X733" i="1"/>
  <c r="Q733" i="1"/>
  <c r="S733" i="1"/>
  <c r="P733" i="1"/>
  <c r="AA637" i="1"/>
  <c r="Z637" i="1"/>
  <c r="Y637" i="1"/>
  <c r="W637" i="1"/>
  <c r="U637" i="1"/>
  <c r="Q637" i="1"/>
  <c r="X637" i="1"/>
  <c r="V637" i="1"/>
  <c r="S637" i="1"/>
  <c r="P637" i="1"/>
  <c r="AA565" i="1"/>
  <c r="Z565" i="1"/>
  <c r="U565" i="1"/>
  <c r="Q565" i="1"/>
  <c r="X565" i="1"/>
  <c r="T565" i="1"/>
  <c r="W565" i="1"/>
  <c r="V565" i="1"/>
  <c r="Y565" i="1"/>
  <c r="R565" i="1"/>
  <c r="P565" i="1"/>
  <c r="AA429" i="1"/>
  <c r="Z429" i="1"/>
  <c r="W429" i="1"/>
  <c r="Y429" i="1"/>
  <c r="U429" i="1"/>
  <c r="X429" i="1"/>
  <c r="V429" i="1"/>
  <c r="R429" i="1"/>
  <c r="S429" i="1"/>
  <c r="Q429" i="1"/>
  <c r="P429" i="1"/>
  <c r="AA341" i="1"/>
  <c r="Z341" i="1"/>
  <c r="X341" i="1"/>
  <c r="U341" i="1"/>
  <c r="V341" i="1"/>
  <c r="W341" i="1"/>
  <c r="Y341" i="1"/>
  <c r="Q341" i="1"/>
  <c r="T341" i="1"/>
  <c r="S341" i="1"/>
  <c r="P341" i="1"/>
  <c r="AA253" i="1"/>
  <c r="Z253" i="1"/>
  <c r="Y253" i="1"/>
  <c r="W253" i="1"/>
  <c r="V253" i="1"/>
  <c r="AP253" i="1" s="1"/>
  <c r="U253" i="1"/>
  <c r="Q253" i="1"/>
  <c r="X253" i="1"/>
  <c r="P253" i="1"/>
  <c r="AA109" i="1"/>
  <c r="W109" i="1"/>
  <c r="Y109" i="1"/>
  <c r="X109" i="1"/>
  <c r="U109" i="1"/>
  <c r="Z109" i="1"/>
  <c r="R109" i="1"/>
  <c r="Q109" i="1"/>
  <c r="V109" i="1"/>
  <c r="P109" i="1"/>
  <c r="R701" i="1"/>
  <c r="R573" i="1"/>
  <c r="R500" i="1"/>
  <c r="R445" i="1"/>
  <c r="R372" i="1"/>
  <c r="R317" i="1"/>
  <c r="R244" i="1"/>
  <c r="R189" i="1"/>
  <c r="R61" i="1"/>
  <c r="S924" i="1"/>
  <c r="S860" i="1"/>
  <c r="S796" i="1"/>
  <c r="S732" i="1"/>
  <c r="S668" i="1"/>
  <c r="S604" i="1"/>
  <c r="S476" i="1"/>
  <c r="S348" i="1"/>
  <c r="T925" i="1"/>
  <c r="T893" i="1"/>
  <c r="T829" i="1"/>
  <c r="T733" i="1"/>
  <c r="T637" i="1"/>
  <c r="T573" i="1"/>
  <c r="T509" i="1"/>
  <c r="T413" i="1"/>
  <c r="T317" i="1"/>
  <c r="T253" i="1"/>
  <c r="T125" i="1"/>
  <c r="U779" i="1"/>
  <c r="U683" i="1"/>
  <c r="U587" i="1"/>
  <c r="U555" i="1"/>
  <c r="U523" i="1"/>
  <c r="U491" i="1"/>
  <c r="U395" i="1"/>
  <c r="U363" i="1"/>
  <c r="U203" i="1"/>
  <c r="U139" i="1"/>
  <c r="U75" i="1"/>
  <c r="AA949" i="1"/>
  <c r="Z949" i="1"/>
  <c r="X949" i="1"/>
  <c r="U949" i="1"/>
  <c r="Y949" i="1"/>
  <c r="S949" i="1"/>
  <c r="Q949" i="1"/>
  <c r="T949" i="1"/>
  <c r="W949" i="1"/>
  <c r="V949" i="1"/>
  <c r="P949" i="1"/>
  <c r="AA845" i="1"/>
  <c r="Z845" i="1"/>
  <c r="Y845" i="1"/>
  <c r="X845" i="1"/>
  <c r="W845" i="1"/>
  <c r="U845" i="1"/>
  <c r="Q845" i="1"/>
  <c r="V845" i="1"/>
  <c r="P845" i="1"/>
  <c r="AA757" i="1"/>
  <c r="Z757" i="1"/>
  <c r="U757" i="1"/>
  <c r="S757" i="1"/>
  <c r="Q757" i="1"/>
  <c r="V757" i="1"/>
  <c r="T757" i="1"/>
  <c r="W757" i="1"/>
  <c r="X757" i="1"/>
  <c r="Y757" i="1"/>
  <c r="P757" i="1"/>
  <c r="AA661" i="1"/>
  <c r="Z661" i="1"/>
  <c r="X661" i="1"/>
  <c r="U661" i="1"/>
  <c r="V661" i="1"/>
  <c r="AP661" i="1" s="1"/>
  <c r="S661" i="1"/>
  <c r="Q661" i="1"/>
  <c r="T661" i="1"/>
  <c r="W661" i="1"/>
  <c r="Y661" i="1"/>
  <c r="P661" i="1"/>
  <c r="Z581" i="1"/>
  <c r="X581" i="1"/>
  <c r="AA581" i="1"/>
  <c r="U581" i="1"/>
  <c r="Y581" i="1"/>
  <c r="W581" i="1"/>
  <c r="S581" i="1"/>
  <c r="Q581" i="1"/>
  <c r="T581" i="1"/>
  <c r="V581" i="1"/>
  <c r="P581" i="1"/>
  <c r="X453" i="1"/>
  <c r="AA453" i="1"/>
  <c r="U453" i="1"/>
  <c r="W453" i="1"/>
  <c r="Y453" i="1"/>
  <c r="Z453" i="1"/>
  <c r="S453" i="1"/>
  <c r="Q453" i="1"/>
  <c r="T453" i="1"/>
  <c r="V453" i="1"/>
  <c r="P453" i="1"/>
  <c r="AA365" i="1"/>
  <c r="Z365" i="1"/>
  <c r="W365" i="1"/>
  <c r="Y365" i="1"/>
  <c r="X365" i="1"/>
  <c r="U365" i="1"/>
  <c r="V365" i="1"/>
  <c r="R365" i="1"/>
  <c r="S365" i="1"/>
  <c r="Q365" i="1"/>
  <c r="P365" i="1"/>
  <c r="Z261" i="1"/>
  <c r="AA261" i="1"/>
  <c r="X261" i="1"/>
  <c r="U261" i="1"/>
  <c r="Y261" i="1"/>
  <c r="S261" i="1"/>
  <c r="W261" i="1"/>
  <c r="Q261" i="1"/>
  <c r="T261" i="1"/>
  <c r="V261" i="1"/>
  <c r="AP261" i="1" s="1"/>
  <c r="P261" i="1"/>
  <c r="Z149" i="1"/>
  <c r="AA149" i="1"/>
  <c r="X149" i="1"/>
  <c r="U149" i="1"/>
  <c r="V149" i="1"/>
  <c r="W149" i="1"/>
  <c r="S149" i="1"/>
  <c r="Q149" i="1"/>
  <c r="T149" i="1"/>
  <c r="Y149" i="1"/>
  <c r="P149" i="1"/>
  <c r="AA29" i="1"/>
  <c r="Z29" i="1"/>
  <c r="Y29" i="1"/>
  <c r="U29" i="1"/>
  <c r="X29" i="1"/>
  <c r="Q29" i="1"/>
  <c r="V29" i="1"/>
  <c r="R29" i="1"/>
  <c r="W29" i="1"/>
  <c r="P29" i="1"/>
  <c r="AA900" i="1"/>
  <c r="X900" i="1"/>
  <c r="Y900" i="1"/>
  <c r="Z900" i="1"/>
  <c r="U900" i="1"/>
  <c r="Q900" i="1"/>
  <c r="T900" i="1"/>
  <c r="R900" i="1"/>
  <c r="W900" i="1"/>
  <c r="V900" i="1"/>
  <c r="AA788" i="1"/>
  <c r="Y788" i="1"/>
  <c r="V788" i="1"/>
  <c r="Z788" i="1"/>
  <c r="X788" i="1"/>
  <c r="U788" i="1"/>
  <c r="S788" i="1"/>
  <c r="Q788" i="1"/>
  <c r="T788" i="1"/>
  <c r="R788" i="1"/>
  <c r="W788" i="1"/>
  <c r="Z684" i="1"/>
  <c r="AA684" i="1"/>
  <c r="X684" i="1"/>
  <c r="W684" i="1"/>
  <c r="U684" i="1"/>
  <c r="Q684" i="1"/>
  <c r="V684" i="1"/>
  <c r="S684" i="1"/>
  <c r="Y684" i="1"/>
  <c r="R684" i="1"/>
  <c r="AA628" i="1"/>
  <c r="Z628" i="1"/>
  <c r="Y628" i="1"/>
  <c r="X628" i="1"/>
  <c r="U628" i="1"/>
  <c r="S628" i="1"/>
  <c r="Q628" i="1"/>
  <c r="V628" i="1"/>
  <c r="T628" i="1"/>
  <c r="W628" i="1"/>
  <c r="AA572" i="1"/>
  <c r="Z572" i="1"/>
  <c r="X572" i="1"/>
  <c r="Y572" i="1"/>
  <c r="W572" i="1"/>
  <c r="U572" i="1"/>
  <c r="V572" i="1"/>
  <c r="Q572" i="1"/>
  <c r="S572" i="1"/>
  <c r="W492" i="1"/>
  <c r="Z492" i="1"/>
  <c r="AA492" i="1"/>
  <c r="X492" i="1"/>
  <c r="U492" i="1"/>
  <c r="S492" i="1"/>
  <c r="Q492" i="1"/>
  <c r="Y492" i="1"/>
  <c r="V492" i="1"/>
  <c r="R492" i="1"/>
  <c r="AA396" i="1"/>
  <c r="W396" i="1"/>
  <c r="Z396" i="1"/>
  <c r="X396" i="1"/>
  <c r="V396" i="1"/>
  <c r="U396" i="1"/>
  <c r="Q396" i="1"/>
  <c r="Y396" i="1"/>
  <c r="AA316" i="1"/>
  <c r="W316" i="1"/>
  <c r="X316" i="1"/>
  <c r="Z316" i="1"/>
  <c r="Y316" i="1"/>
  <c r="V316" i="1"/>
  <c r="U316" i="1"/>
  <c r="Q316" i="1"/>
  <c r="S316" i="1"/>
  <c r="Z236" i="1"/>
  <c r="AA236" i="1"/>
  <c r="W236" i="1"/>
  <c r="X236" i="1"/>
  <c r="U236" i="1"/>
  <c r="Q236" i="1"/>
  <c r="Y236" i="1"/>
  <c r="V236" i="1"/>
  <c r="R236" i="1"/>
  <c r="Z116" i="1"/>
  <c r="AA116" i="1"/>
  <c r="W116" i="1"/>
  <c r="X116" i="1"/>
  <c r="Y116" i="1"/>
  <c r="V116" i="1"/>
  <c r="U116" i="1"/>
  <c r="Q116" i="1"/>
  <c r="T116" i="1"/>
  <c r="S116" i="1"/>
  <c r="P132" i="1"/>
  <c r="R700" i="1"/>
  <c r="R645" i="1"/>
  <c r="R572" i="1"/>
  <c r="R444" i="1"/>
  <c r="R316" i="1"/>
  <c r="R261" i="1"/>
  <c r="R188" i="1"/>
  <c r="R60" i="1"/>
  <c r="S923" i="1"/>
  <c r="S901" i="1"/>
  <c r="S859" i="1"/>
  <c r="S837" i="1"/>
  <c r="S795" i="1"/>
  <c r="S731" i="1"/>
  <c r="S709" i="1"/>
  <c r="S667" i="1"/>
  <c r="S603" i="1"/>
  <c r="S475" i="1"/>
  <c r="S347" i="1"/>
  <c r="S269" i="1"/>
  <c r="T956" i="1"/>
  <c r="T892" i="1"/>
  <c r="T828" i="1"/>
  <c r="T700" i="1"/>
  <c r="T668" i="1"/>
  <c r="T604" i="1"/>
  <c r="T572" i="1"/>
  <c r="T444" i="1"/>
  <c r="T412" i="1"/>
  <c r="T380" i="1"/>
  <c r="T316" i="1"/>
  <c r="T252" i="1"/>
  <c r="T188" i="1"/>
  <c r="T124" i="1"/>
  <c r="U938" i="1"/>
  <c r="U906" i="1"/>
  <c r="AA909" i="1"/>
  <c r="Z909" i="1"/>
  <c r="Y909" i="1"/>
  <c r="X909" i="1"/>
  <c r="W909" i="1"/>
  <c r="U909" i="1"/>
  <c r="Q909" i="1"/>
  <c r="V909" i="1"/>
  <c r="P909" i="1"/>
  <c r="AA821" i="1"/>
  <c r="Z821" i="1"/>
  <c r="U821" i="1"/>
  <c r="S821" i="1"/>
  <c r="Q821" i="1"/>
  <c r="T821" i="1"/>
  <c r="Y821" i="1"/>
  <c r="W821" i="1"/>
  <c r="X821" i="1"/>
  <c r="V821" i="1"/>
  <c r="AP821" i="1" s="1"/>
  <c r="P821" i="1"/>
  <c r="Z773" i="1"/>
  <c r="X773" i="1"/>
  <c r="AA773" i="1"/>
  <c r="U773" i="1"/>
  <c r="Y773" i="1"/>
  <c r="W773" i="1"/>
  <c r="V773" i="1"/>
  <c r="Q773" i="1"/>
  <c r="T773" i="1"/>
  <c r="P773" i="1"/>
  <c r="AA685" i="1"/>
  <c r="Z685" i="1"/>
  <c r="Y685" i="1"/>
  <c r="X685" i="1"/>
  <c r="W685" i="1"/>
  <c r="U685" i="1"/>
  <c r="V685" i="1"/>
  <c r="R685" i="1"/>
  <c r="Q685" i="1"/>
  <c r="P685" i="1"/>
  <c r="AA613" i="1"/>
  <c r="Z613" i="1"/>
  <c r="X613" i="1"/>
  <c r="V613" i="1"/>
  <c r="U613" i="1"/>
  <c r="Y613" i="1"/>
  <c r="W613" i="1"/>
  <c r="R613" i="1"/>
  <c r="Q613" i="1"/>
  <c r="T613" i="1"/>
  <c r="P613" i="1"/>
  <c r="AA493" i="1"/>
  <c r="Z493" i="1"/>
  <c r="W493" i="1"/>
  <c r="Y493" i="1"/>
  <c r="X493" i="1"/>
  <c r="U493" i="1"/>
  <c r="V493" i="1"/>
  <c r="R493" i="1"/>
  <c r="S493" i="1"/>
  <c r="Q493" i="1"/>
  <c r="P493" i="1"/>
  <c r="AA389" i="1"/>
  <c r="X389" i="1"/>
  <c r="U389" i="1"/>
  <c r="Z389" i="1"/>
  <c r="Y389" i="1"/>
  <c r="V389" i="1"/>
  <c r="S389" i="1"/>
  <c r="Q389" i="1"/>
  <c r="T389" i="1"/>
  <c r="W389" i="1"/>
  <c r="P389" i="1"/>
  <c r="AA293" i="1"/>
  <c r="Z293" i="1"/>
  <c r="X293" i="1"/>
  <c r="W293" i="1"/>
  <c r="U293" i="1"/>
  <c r="Y293" i="1"/>
  <c r="R293" i="1"/>
  <c r="Q293" i="1"/>
  <c r="V293" i="1"/>
  <c r="T293" i="1"/>
  <c r="P293" i="1"/>
  <c r="AA173" i="1"/>
  <c r="Z173" i="1"/>
  <c r="W173" i="1"/>
  <c r="Y173" i="1"/>
  <c r="X173" i="1"/>
  <c r="U173" i="1"/>
  <c r="R173" i="1"/>
  <c r="Q173" i="1"/>
  <c r="V173" i="1"/>
  <c r="P173" i="1"/>
  <c r="Z69" i="1"/>
  <c r="AA69" i="1"/>
  <c r="X69" i="1"/>
  <c r="U69" i="1"/>
  <c r="W69" i="1"/>
  <c r="Y69" i="1"/>
  <c r="V69" i="1"/>
  <c r="S69" i="1"/>
  <c r="Q69" i="1"/>
  <c r="T69" i="1"/>
  <c r="P69" i="1"/>
  <c r="AA948" i="1"/>
  <c r="Y948" i="1"/>
  <c r="X948" i="1"/>
  <c r="Z948" i="1"/>
  <c r="U948" i="1"/>
  <c r="S948" i="1"/>
  <c r="Q948" i="1"/>
  <c r="T948" i="1"/>
  <c r="R948" i="1"/>
  <c r="W948" i="1"/>
  <c r="V948" i="1"/>
  <c r="AA860" i="1"/>
  <c r="Z860" i="1"/>
  <c r="X860" i="1"/>
  <c r="V860" i="1"/>
  <c r="Y860" i="1"/>
  <c r="W860" i="1"/>
  <c r="U860" i="1"/>
  <c r="Q860" i="1"/>
  <c r="R860" i="1"/>
  <c r="AA764" i="1"/>
  <c r="Z764" i="1"/>
  <c r="X764" i="1"/>
  <c r="Y764" i="1"/>
  <c r="W764" i="1"/>
  <c r="U764" i="1"/>
  <c r="Q764" i="1"/>
  <c r="R764" i="1"/>
  <c r="V764" i="1"/>
  <c r="AA676" i="1"/>
  <c r="Z676" i="1"/>
  <c r="X676" i="1"/>
  <c r="Y676" i="1"/>
  <c r="V676" i="1"/>
  <c r="AP676" i="1" s="1"/>
  <c r="U676" i="1"/>
  <c r="R676" i="1"/>
  <c r="Q676" i="1"/>
  <c r="T676" i="1"/>
  <c r="W676" i="1"/>
  <c r="AA596" i="1"/>
  <c r="Z596" i="1"/>
  <c r="Y596" i="1"/>
  <c r="V596" i="1"/>
  <c r="X596" i="1"/>
  <c r="U596" i="1"/>
  <c r="Q596" i="1"/>
  <c r="T596" i="1"/>
  <c r="S596" i="1"/>
  <c r="R596" i="1"/>
  <c r="W596" i="1"/>
  <c r="AA540" i="1"/>
  <c r="X540" i="1"/>
  <c r="V540" i="1"/>
  <c r="Y540" i="1"/>
  <c r="Z540" i="1"/>
  <c r="W540" i="1"/>
  <c r="U540" i="1"/>
  <c r="Q540" i="1"/>
  <c r="R540" i="1"/>
  <c r="W460" i="1"/>
  <c r="Z460" i="1"/>
  <c r="X460" i="1"/>
  <c r="AA460" i="1"/>
  <c r="V460" i="1"/>
  <c r="U460" i="1"/>
  <c r="Y460" i="1"/>
  <c r="Q460" i="1"/>
  <c r="AA364" i="1"/>
  <c r="W364" i="1"/>
  <c r="Z364" i="1"/>
  <c r="X364" i="1"/>
  <c r="U364" i="1"/>
  <c r="S364" i="1"/>
  <c r="Q364" i="1"/>
  <c r="Y364" i="1"/>
  <c r="V364" i="1"/>
  <c r="R364" i="1"/>
  <c r="Z260" i="1"/>
  <c r="AA260" i="1"/>
  <c r="W260" i="1"/>
  <c r="X260" i="1"/>
  <c r="Y260" i="1"/>
  <c r="U260" i="1"/>
  <c r="Q260" i="1"/>
  <c r="T260" i="1"/>
  <c r="V260" i="1"/>
  <c r="S260" i="1"/>
  <c r="Z148" i="1"/>
  <c r="AA148" i="1"/>
  <c r="W148" i="1"/>
  <c r="X148" i="1"/>
  <c r="Y148" i="1"/>
  <c r="V148" i="1"/>
  <c r="U148" i="1"/>
  <c r="Q148" i="1"/>
  <c r="T148" i="1"/>
  <c r="R148" i="1"/>
  <c r="S148" i="1"/>
  <c r="Z44" i="1"/>
  <c r="AA44" i="1"/>
  <c r="W44" i="1"/>
  <c r="X44" i="1"/>
  <c r="V44" i="1"/>
  <c r="U44" i="1"/>
  <c r="Q44" i="1"/>
  <c r="Y44" i="1"/>
  <c r="R44" i="1"/>
  <c r="P900" i="1"/>
  <c r="AA915" i="1"/>
  <c r="X915" i="1"/>
  <c r="Y915" i="1"/>
  <c r="V915" i="1"/>
  <c r="Z915" i="1"/>
  <c r="W915" i="1"/>
  <c r="T915" i="1"/>
  <c r="R915" i="1"/>
  <c r="U915" i="1"/>
  <c r="S915" i="1"/>
  <c r="Q915" i="1"/>
  <c r="AA819" i="1"/>
  <c r="X819" i="1"/>
  <c r="Z819" i="1"/>
  <c r="Y819" i="1"/>
  <c r="W819" i="1"/>
  <c r="T819" i="1"/>
  <c r="R819" i="1"/>
  <c r="U819" i="1"/>
  <c r="V819" i="1"/>
  <c r="S819" i="1"/>
  <c r="Q819" i="1"/>
  <c r="AA715" i="1"/>
  <c r="X715" i="1"/>
  <c r="R715" i="1"/>
  <c r="V715" i="1"/>
  <c r="Z715" i="1"/>
  <c r="Y715" i="1"/>
  <c r="S715" i="1"/>
  <c r="W715" i="1"/>
  <c r="Q715" i="1"/>
  <c r="AA651" i="1"/>
  <c r="X651" i="1"/>
  <c r="Z651" i="1"/>
  <c r="R651" i="1"/>
  <c r="V651" i="1"/>
  <c r="Y651" i="1"/>
  <c r="S651" i="1"/>
  <c r="W651" i="1"/>
  <c r="Q651" i="1"/>
  <c r="AA579" i="1"/>
  <c r="X579" i="1"/>
  <c r="Y579" i="1"/>
  <c r="R579" i="1"/>
  <c r="W579" i="1"/>
  <c r="V579" i="1"/>
  <c r="Z579" i="1"/>
  <c r="T579" i="1"/>
  <c r="U579" i="1"/>
  <c r="Q579" i="1"/>
  <c r="AA483" i="1"/>
  <c r="X483" i="1"/>
  <c r="Y483" i="1"/>
  <c r="W483" i="1"/>
  <c r="R483" i="1"/>
  <c r="Z483" i="1"/>
  <c r="T483" i="1"/>
  <c r="V483" i="1"/>
  <c r="U483" i="1"/>
  <c r="S483" i="1"/>
  <c r="Q483" i="1"/>
  <c r="AA411" i="1"/>
  <c r="X411" i="1"/>
  <c r="W411" i="1"/>
  <c r="Y411" i="1"/>
  <c r="R411" i="1"/>
  <c r="Z411" i="1"/>
  <c r="V411" i="1"/>
  <c r="Q411" i="1"/>
  <c r="AA339" i="1"/>
  <c r="X339" i="1"/>
  <c r="Z339" i="1"/>
  <c r="Y339" i="1"/>
  <c r="V339" i="1"/>
  <c r="R339" i="1"/>
  <c r="T339" i="1"/>
  <c r="S339" i="1"/>
  <c r="W339" i="1"/>
  <c r="U339" i="1"/>
  <c r="Q339" i="1"/>
  <c r="AA171" i="1"/>
  <c r="X171" i="1"/>
  <c r="W171" i="1"/>
  <c r="V171" i="1"/>
  <c r="Z171" i="1"/>
  <c r="R171" i="1"/>
  <c r="S171" i="1"/>
  <c r="Y171" i="1"/>
  <c r="Q171" i="1"/>
  <c r="R717" i="1"/>
  <c r="R644" i="1"/>
  <c r="R516" i="1"/>
  <c r="R333" i="1"/>
  <c r="R260" i="1"/>
  <c r="R205" i="1"/>
  <c r="R132" i="1"/>
  <c r="R77" i="1"/>
  <c r="S900" i="1"/>
  <c r="S836" i="1"/>
  <c r="S708" i="1"/>
  <c r="S549" i="1"/>
  <c r="S524" i="1"/>
  <c r="S396" i="1"/>
  <c r="S371" i="1"/>
  <c r="S293" i="1"/>
  <c r="S173" i="1"/>
  <c r="S109" i="1"/>
  <c r="S77" i="1"/>
  <c r="S45" i="1"/>
  <c r="T923" i="1"/>
  <c r="T891" i="1"/>
  <c r="T859" i="1"/>
  <c r="T731" i="1"/>
  <c r="T667" i="1"/>
  <c r="T635" i="1"/>
  <c r="T571" i="1"/>
  <c r="T507" i="1"/>
  <c r="T475" i="1"/>
  <c r="T443" i="1"/>
  <c r="T411" i="1"/>
  <c r="T379" i="1"/>
  <c r="T251" i="1"/>
  <c r="T187" i="1"/>
  <c r="T27" i="1"/>
  <c r="AA861" i="1"/>
  <c r="Z861" i="1"/>
  <c r="Y861" i="1"/>
  <c r="W861" i="1"/>
  <c r="U861" i="1"/>
  <c r="V861" i="1"/>
  <c r="X861" i="1"/>
  <c r="Q861" i="1"/>
  <c r="S861" i="1"/>
  <c r="P861" i="1"/>
  <c r="AA765" i="1"/>
  <c r="Z765" i="1"/>
  <c r="Y765" i="1"/>
  <c r="W765" i="1"/>
  <c r="U765" i="1"/>
  <c r="Q765" i="1"/>
  <c r="V765" i="1"/>
  <c r="X765" i="1"/>
  <c r="S765" i="1"/>
  <c r="P765" i="1"/>
  <c r="AA693" i="1"/>
  <c r="Z693" i="1"/>
  <c r="U693" i="1"/>
  <c r="Y693" i="1"/>
  <c r="S693" i="1"/>
  <c r="Q693" i="1"/>
  <c r="T693" i="1"/>
  <c r="X693" i="1"/>
  <c r="W693" i="1"/>
  <c r="V693" i="1"/>
  <c r="R693" i="1"/>
  <c r="P693" i="1"/>
  <c r="AA621" i="1"/>
  <c r="Z621" i="1"/>
  <c r="Y621" i="1"/>
  <c r="X621" i="1"/>
  <c r="W621" i="1"/>
  <c r="U621" i="1"/>
  <c r="V621" i="1"/>
  <c r="R621" i="1"/>
  <c r="Q621" i="1"/>
  <c r="P621" i="1"/>
  <c r="X517" i="1"/>
  <c r="AA517" i="1"/>
  <c r="U517" i="1"/>
  <c r="Z517" i="1"/>
  <c r="Y517" i="1"/>
  <c r="V517" i="1"/>
  <c r="S517" i="1"/>
  <c r="W517" i="1"/>
  <c r="Q517" i="1"/>
  <c r="T517" i="1"/>
  <c r="P517" i="1"/>
  <c r="AA405" i="1"/>
  <c r="Z405" i="1"/>
  <c r="U405" i="1"/>
  <c r="V405" i="1"/>
  <c r="X405" i="1"/>
  <c r="Q405" i="1"/>
  <c r="T405" i="1"/>
  <c r="S405" i="1"/>
  <c r="Y405" i="1"/>
  <c r="W405" i="1"/>
  <c r="P405" i="1"/>
  <c r="AA309" i="1"/>
  <c r="W309" i="1"/>
  <c r="X309" i="1"/>
  <c r="U309" i="1"/>
  <c r="V309" i="1"/>
  <c r="Z309" i="1"/>
  <c r="Q309" i="1"/>
  <c r="T309" i="1"/>
  <c r="Y309" i="1"/>
  <c r="R309" i="1"/>
  <c r="P309" i="1"/>
  <c r="AA237" i="1"/>
  <c r="Z237" i="1"/>
  <c r="W237" i="1"/>
  <c r="Y237" i="1"/>
  <c r="X237" i="1"/>
  <c r="U237" i="1"/>
  <c r="R237" i="1"/>
  <c r="Q237" i="1"/>
  <c r="V237" i="1"/>
  <c r="P237" i="1"/>
  <c r="AA141" i="1"/>
  <c r="Z141" i="1"/>
  <c r="Y141" i="1"/>
  <c r="X141" i="1"/>
  <c r="W141" i="1"/>
  <c r="U141" i="1"/>
  <c r="V141" i="1"/>
  <c r="AP141" i="1" s="1"/>
  <c r="Q141" i="1"/>
  <c r="P141" i="1"/>
  <c r="Z21" i="1"/>
  <c r="AA21" i="1"/>
  <c r="X21" i="1"/>
  <c r="V21" i="1"/>
  <c r="U21" i="1"/>
  <c r="W21" i="1"/>
  <c r="S21" i="1"/>
  <c r="Q21" i="1"/>
  <c r="T21" i="1"/>
  <c r="Y21" i="1"/>
  <c r="P21" i="1"/>
  <c r="AA908" i="1"/>
  <c r="Z908" i="1"/>
  <c r="V908" i="1"/>
  <c r="AP908" i="1" s="1"/>
  <c r="W908" i="1"/>
  <c r="U908" i="1"/>
  <c r="Q908" i="1"/>
  <c r="S908" i="1"/>
  <c r="R908" i="1"/>
  <c r="X908" i="1"/>
  <c r="Y908" i="1"/>
  <c r="AA796" i="1"/>
  <c r="Z796" i="1"/>
  <c r="X796" i="1"/>
  <c r="V796" i="1"/>
  <c r="Y796" i="1"/>
  <c r="W796" i="1"/>
  <c r="U796" i="1"/>
  <c r="Q796" i="1"/>
  <c r="R796" i="1"/>
  <c r="AA716" i="1"/>
  <c r="Z716" i="1"/>
  <c r="V716" i="1"/>
  <c r="W716" i="1"/>
  <c r="U716" i="1"/>
  <c r="X716" i="1"/>
  <c r="Q716" i="1"/>
  <c r="Y716" i="1"/>
  <c r="S716" i="1"/>
  <c r="AA636" i="1"/>
  <c r="Z636" i="1"/>
  <c r="X636" i="1"/>
  <c r="Y636" i="1"/>
  <c r="W636" i="1"/>
  <c r="U636" i="1"/>
  <c r="Q636" i="1"/>
  <c r="V636" i="1"/>
  <c r="X580" i="1"/>
  <c r="Y580" i="1"/>
  <c r="AA580" i="1"/>
  <c r="Z580" i="1"/>
  <c r="U580" i="1"/>
  <c r="Q580" i="1"/>
  <c r="T580" i="1"/>
  <c r="V580" i="1"/>
  <c r="W580" i="1"/>
  <c r="S580" i="1"/>
  <c r="AA500" i="1"/>
  <c r="Z500" i="1"/>
  <c r="W500" i="1"/>
  <c r="Y500" i="1"/>
  <c r="X500" i="1"/>
  <c r="U500" i="1"/>
  <c r="Q500" i="1"/>
  <c r="V500" i="1"/>
  <c r="T500" i="1"/>
  <c r="AA388" i="1"/>
  <c r="W388" i="1"/>
  <c r="X388" i="1"/>
  <c r="Z388" i="1"/>
  <c r="Y388" i="1"/>
  <c r="U388" i="1"/>
  <c r="Q388" i="1"/>
  <c r="T388" i="1"/>
  <c r="V388" i="1"/>
  <c r="S388" i="1"/>
  <c r="Z284" i="1"/>
  <c r="AA284" i="1"/>
  <c r="W284" i="1"/>
  <c r="X284" i="1"/>
  <c r="Y284" i="1"/>
  <c r="V284" i="1"/>
  <c r="U284" i="1"/>
  <c r="Q284" i="1"/>
  <c r="R284" i="1"/>
  <c r="Z156" i="1"/>
  <c r="AA156" i="1"/>
  <c r="W156" i="1"/>
  <c r="X156" i="1"/>
  <c r="Y156" i="1"/>
  <c r="V156" i="1"/>
  <c r="U156" i="1"/>
  <c r="Q156" i="1"/>
  <c r="R156" i="1"/>
  <c r="Z52" i="1"/>
  <c r="AA52" i="1"/>
  <c r="W52" i="1"/>
  <c r="X52" i="1"/>
  <c r="Y52" i="1"/>
  <c r="V52" i="1"/>
  <c r="AP52" i="1" s="1"/>
  <c r="U52" i="1"/>
  <c r="Q52" i="1"/>
  <c r="T52" i="1"/>
  <c r="S52" i="1"/>
  <c r="AA955" i="1"/>
  <c r="Z955" i="1"/>
  <c r="Y955" i="1"/>
  <c r="X955" i="1"/>
  <c r="R955" i="1"/>
  <c r="W955" i="1"/>
  <c r="V955" i="1"/>
  <c r="Q955" i="1"/>
  <c r="AA883" i="1"/>
  <c r="X883" i="1"/>
  <c r="Y883" i="1"/>
  <c r="Z883" i="1"/>
  <c r="W883" i="1"/>
  <c r="V883" i="1"/>
  <c r="AP883" i="1" s="1"/>
  <c r="T883" i="1"/>
  <c r="R883" i="1"/>
  <c r="U883" i="1"/>
  <c r="S883" i="1"/>
  <c r="Q883" i="1"/>
  <c r="AA763" i="1"/>
  <c r="X763" i="1"/>
  <c r="Y763" i="1"/>
  <c r="Z763" i="1"/>
  <c r="R763" i="1"/>
  <c r="V763" i="1"/>
  <c r="W763" i="1"/>
  <c r="Q763" i="1"/>
  <c r="AA675" i="1"/>
  <c r="Z675" i="1"/>
  <c r="X675" i="1"/>
  <c r="Y675" i="1"/>
  <c r="R675" i="1"/>
  <c r="W675" i="1"/>
  <c r="T675" i="1"/>
  <c r="U675" i="1"/>
  <c r="V675" i="1"/>
  <c r="Q675" i="1"/>
  <c r="AA611" i="1"/>
  <c r="Z611" i="1"/>
  <c r="X611" i="1"/>
  <c r="Y611" i="1"/>
  <c r="R611" i="1"/>
  <c r="W611" i="1"/>
  <c r="T611" i="1"/>
  <c r="V611" i="1"/>
  <c r="U611" i="1"/>
  <c r="Q611" i="1"/>
  <c r="AA539" i="1"/>
  <c r="X539" i="1"/>
  <c r="Y539" i="1"/>
  <c r="R539" i="1"/>
  <c r="Z539" i="1"/>
  <c r="V539" i="1"/>
  <c r="W539" i="1"/>
  <c r="Q539" i="1"/>
  <c r="AA459" i="1"/>
  <c r="Z459" i="1"/>
  <c r="X459" i="1"/>
  <c r="R459" i="1"/>
  <c r="V459" i="1"/>
  <c r="Y459" i="1"/>
  <c r="W459" i="1"/>
  <c r="Q459" i="1"/>
  <c r="AA403" i="1"/>
  <c r="X403" i="1"/>
  <c r="Z403" i="1"/>
  <c r="Y403" i="1"/>
  <c r="V403" i="1"/>
  <c r="R403" i="1"/>
  <c r="W403" i="1"/>
  <c r="T403" i="1"/>
  <c r="S403" i="1"/>
  <c r="U403" i="1"/>
  <c r="Q403" i="1"/>
  <c r="AA347" i="1"/>
  <c r="X347" i="1"/>
  <c r="W347" i="1"/>
  <c r="Y347" i="1"/>
  <c r="R347" i="1"/>
  <c r="Z347" i="1"/>
  <c r="V347" i="1"/>
  <c r="Q347" i="1"/>
  <c r="AA267" i="1"/>
  <c r="Z267" i="1"/>
  <c r="X267" i="1"/>
  <c r="V267" i="1"/>
  <c r="R267" i="1"/>
  <c r="Y267" i="1"/>
  <c r="W267" i="1"/>
  <c r="Q267" i="1"/>
  <c r="AA19" i="1"/>
  <c r="X19" i="1"/>
  <c r="Y19" i="1"/>
  <c r="V19" i="1"/>
  <c r="AP19" i="1" s="1"/>
  <c r="Z19" i="1"/>
  <c r="R19" i="1"/>
  <c r="U19" i="1"/>
  <c r="W19" i="1"/>
  <c r="S19" i="1"/>
  <c r="T19" i="1"/>
  <c r="Q19" i="1"/>
  <c r="P771" i="1"/>
  <c r="S877" i="1"/>
  <c r="S548" i="1"/>
  <c r="S395" i="1"/>
  <c r="S292" i="1"/>
  <c r="S267" i="1"/>
  <c r="S236" i="1"/>
  <c r="S204" i="1"/>
  <c r="S172" i="1"/>
  <c r="S76" i="1"/>
  <c r="S44" i="1"/>
  <c r="T954" i="1"/>
  <c r="Z15" i="1"/>
  <c r="AA15" i="1"/>
  <c r="Y15" i="1"/>
  <c r="X15" i="1"/>
  <c r="W15" i="1"/>
  <c r="U15" i="1"/>
  <c r="V15" i="1"/>
  <c r="Q15" i="1"/>
  <c r="S15" i="1"/>
  <c r="P15" i="1"/>
  <c r="Z869" i="1"/>
  <c r="X869" i="1"/>
  <c r="AA869" i="1"/>
  <c r="V869" i="1"/>
  <c r="U869" i="1"/>
  <c r="Y869" i="1"/>
  <c r="W869" i="1"/>
  <c r="Q869" i="1"/>
  <c r="T869" i="1"/>
  <c r="P869" i="1"/>
  <c r="AA789" i="1"/>
  <c r="Z789" i="1"/>
  <c r="X789" i="1"/>
  <c r="U789" i="1"/>
  <c r="V789" i="1"/>
  <c r="Y789" i="1"/>
  <c r="S789" i="1"/>
  <c r="Q789" i="1"/>
  <c r="T789" i="1"/>
  <c r="W789" i="1"/>
  <c r="P789" i="1"/>
  <c r="AA701" i="1"/>
  <c r="Z701" i="1"/>
  <c r="Y701" i="1"/>
  <c r="W701" i="1"/>
  <c r="U701" i="1"/>
  <c r="V701" i="1"/>
  <c r="Q701" i="1"/>
  <c r="X701" i="1"/>
  <c r="S701" i="1"/>
  <c r="P701" i="1"/>
  <c r="Z645" i="1"/>
  <c r="X645" i="1"/>
  <c r="AA645" i="1"/>
  <c r="U645" i="1"/>
  <c r="Y645" i="1"/>
  <c r="W645" i="1"/>
  <c r="V645" i="1"/>
  <c r="Q645" i="1"/>
  <c r="T645" i="1"/>
  <c r="P645" i="1"/>
  <c r="AA589" i="1"/>
  <c r="Z589" i="1"/>
  <c r="Y589" i="1"/>
  <c r="X589" i="1"/>
  <c r="W589" i="1"/>
  <c r="U589" i="1"/>
  <c r="Q589" i="1"/>
  <c r="V589" i="1"/>
  <c r="P589" i="1"/>
  <c r="AA557" i="1"/>
  <c r="Z557" i="1"/>
  <c r="Y557" i="1"/>
  <c r="X557" i="1"/>
  <c r="W557" i="1"/>
  <c r="U557" i="1"/>
  <c r="V557" i="1"/>
  <c r="R557" i="1"/>
  <c r="S557" i="1"/>
  <c r="Q557" i="1"/>
  <c r="P557" i="1"/>
  <c r="AA525" i="1"/>
  <c r="Y525" i="1"/>
  <c r="X525" i="1"/>
  <c r="W525" i="1"/>
  <c r="U525" i="1"/>
  <c r="Z525" i="1"/>
  <c r="Q525" i="1"/>
  <c r="V525" i="1"/>
  <c r="P525" i="1"/>
  <c r="AA501" i="1"/>
  <c r="Z501" i="1"/>
  <c r="W501" i="1"/>
  <c r="U501" i="1"/>
  <c r="X501" i="1"/>
  <c r="Q501" i="1"/>
  <c r="V501" i="1"/>
  <c r="T501" i="1"/>
  <c r="Y501" i="1"/>
  <c r="R501" i="1"/>
  <c r="P501" i="1"/>
  <c r="AA485" i="1"/>
  <c r="X485" i="1"/>
  <c r="W485" i="1"/>
  <c r="Z485" i="1"/>
  <c r="V485" i="1"/>
  <c r="U485" i="1"/>
  <c r="Y485" i="1"/>
  <c r="R485" i="1"/>
  <c r="Q485" i="1"/>
  <c r="T485" i="1"/>
  <c r="P485" i="1"/>
  <c r="AA477" i="1"/>
  <c r="Z477" i="1"/>
  <c r="Y477" i="1"/>
  <c r="U477" i="1"/>
  <c r="V477" i="1"/>
  <c r="X477" i="1"/>
  <c r="W477" i="1"/>
  <c r="Q477" i="1"/>
  <c r="R477" i="1"/>
  <c r="S477" i="1"/>
  <c r="P477" i="1"/>
  <c r="AA461" i="1"/>
  <c r="Y461" i="1"/>
  <c r="X461" i="1"/>
  <c r="Z461" i="1"/>
  <c r="U461" i="1"/>
  <c r="Q461" i="1"/>
  <c r="W461" i="1"/>
  <c r="V461" i="1"/>
  <c r="P461" i="1"/>
  <c r="AA445" i="1"/>
  <c r="Z445" i="1"/>
  <c r="Y445" i="1"/>
  <c r="W445" i="1"/>
  <c r="X445" i="1"/>
  <c r="U445" i="1"/>
  <c r="V445" i="1"/>
  <c r="Q445" i="1"/>
  <c r="P445" i="1"/>
  <c r="AA421" i="1"/>
  <c r="W421" i="1"/>
  <c r="Z421" i="1"/>
  <c r="V421" i="1"/>
  <c r="U421" i="1"/>
  <c r="X421" i="1"/>
  <c r="Y421" i="1"/>
  <c r="R421" i="1"/>
  <c r="Q421" i="1"/>
  <c r="T421" i="1"/>
  <c r="P421" i="1"/>
  <c r="AA397" i="1"/>
  <c r="Y397" i="1"/>
  <c r="X397" i="1"/>
  <c r="W397" i="1"/>
  <c r="U397" i="1"/>
  <c r="Z397" i="1"/>
  <c r="Q397" i="1"/>
  <c r="V397" i="1"/>
  <c r="P397" i="1"/>
  <c r="AA381" i="1"/>
  <c r="Z381" i="1"/>
  <c r="Y381" i="1"/>
  <c r="W381" i="1"/>
  <c r="U381" i="1"/>
  <c r="Q381" i="1"/>
  <c r="X381" i="1"/>
  <c r="V381" i="1"/>
  <c r="P381" i="1"/>
  <c r="AA349" i="1"/>
  <c r="Z349" i="1"/>
  <c r="Y349" i="1"/>
  <c r="U349" i="1"/>
  <c r="V349" i="1"/>
  <c r="AP349" i="1" s="1"/>
  <c r="W349" i="1"/>
  <c r="Q349" i="1"/>
  <c r="R349" i="1"/>
  <c r="X349" i="1"/>
  <c r="S349" i="1"/>
  <c r="P349" i="1"/>
  <c r="AA325" i="1"/>
  <c r="X325" i="1"/>
  <c r="U325" i="1"/>
  <c r="W325" i="1"/>
  <c r="Y325" i="1"/>
  <c r="Z325" i="1"/>
  <c r="S325" i="1"/>
  <c r="Q325" i="1"/>
  <c r="T325" i="1"/>
  <c r="V325" i="1"/>
  <c r="P325" i="1"/>
  <c r="AA317" i="1"/>
  <c r="Z317" i="1"/>
  <c r="Y317" i="1"/>
  <c r="W317" i="1"/>
  <c r="V317" i="1"/>
  <c r="AP317" i="1" s="1"/>
  <c r="U317" i="1"/>
  <c r="Q317" i="1"/>
  <c r="X317" i="1"/>
  <c r="P317" i="1"/>
  <c r="AA301" i="1"/>
  <c r="W301" i="1"/>
  <c r="Y301" i="1"/>
  <c r="X301" i="1"/>
  <c r="U301" i="1"/>
  <c r="Z301" i="1"/>
  <c r="R301" i="1"/>
  <c r="S301" i="1"/>
  <c r="Q301" i="1"/>
  <c r="V301" i="1"/>
  <c r="P301" i="1"/>
  <c r="AA245" i="1"/>
  <c r="W245" i="1"/>
  <c r="X245" i="1"/>
  <c r="U245" i="1"/>
  <c r="Z245" i="1"/>
  <c r="V245" i="1"/>
  <c r="S245" i="1"/>
  <c r="Q245" i="1"/>
  <c r="T245" i="1"/>
  <c r="Y245" i="1"/>
  <c r="R245" i="1"/>
  <c r="P245" i="1"/>
  <c r="AA205" i="1"/>
  <c r="Z205" i="1"/>
  <c r="Y205" i="1"/>
  <c r="X205" i="1"/>
  <c r="U205" i="1"/>
  <c r="V205" i="1"/>
  <c r="Q205" i="1"/>
  <c r="W205" i="1"/>
  <c r="P205" i="1"/>
  <c r="Z133" i="1"/>
  <c r="AA133" i="1"/>
  <c r="X133" i="1"/>
  <c r="U133" i="1"/>
  <c r="Y133" i="1"/>
  <c r="S133" i="1"/>
  <c r="Q133" i="1"/>
  <c r="T133" i="1"/>
  <c r="W133" i="1"/>
  <c r="V133" i="1"/>
  <c r="P133" i="1"/>
  <c r="Z85" i="1"/>
  <c r="AA85" i="1"/>
  <c r="X85" i="1"/>
  <c r="U85" i="1"/>
  <c r="V85" i="1"/>
  <c r="W85" i="1"/>
  <c r="S85" i="1"/>
  <c r="Y85" i="1"/>
  <c r="Q85" i="1"/>
  <c r="T85" i="1"/>
  <c r="P85" i="1"/>
  <c r="AA37" i="1"/>
  <c r="X37" i="1"/>
  <c r="W37" i="1"/>
  <c r="Z37" i="1"/>
  <c r="U37" i="1"/>
  <c r="Y37" i="1"/>
  <c r="V37" i="1"/>
  <c r="S37" i="1"/>
  <c r="R37" i="1"/>
  <c r="Q37" i="1"/>
  <c r="T37" i="1"/>
  <c r="P37" i="1"/>
  <c r="AA916" i="1"/>
  <c r="Y916" i="1"/>
  <c r="V916" i="1"/>
  <c r="Z916" i="1"/>
  <c r="X916" i="1"/>
  <c r="U916" i="1"/>
  <c r="S916" i="1"/>
  <c r="Q916" i="1"/>
  <c r="T916" i="1"/>
  <c r="R916" i="1"/>
  <c r="W916" i="1"/>
  <c r="AA844" i="1"/>
  <c r="Z844" i="1"/>
  <c r="V844" i="1"/>
  <c r="W844" i="1"/>
  <c r="U844" i="1"/>
  <c r="Q844" i="1"/>
  <c r="X844" i="1"/>
  <c r="S844" i="1"/>
  <c r="R844" i="1"/>
  <c r="Y844" i="1"/>
  <c r="AA780" i="1"/>
  <c r="Z780" i="1"/>
  <c r="V780" i="1"/>
  <c r="W780" i="1"/>
  <c r="U780" i="1"/>
  <c r="Y780" i="1"/>
  <c r="Q780" i="1"/>
  <c r="X780" i="1"/>
  <c r="S780" i="1"/>
  <c r="R780" i="1"/>
  <c r="X732" i="1"/>
  <c r="AA732" i="1"/>
  <c r="Z732" i="1"/>
  <c r="V732" i="1"/>
  <c r="Y732" i="1"/>
  <c r="W732" i="1"/>
  <c r="U732" i="1"/>
  <c r="Q732" i="1"/>
  <c r="R732" i="1"/>
  <c r="AA692" i="1"/>
  <c r="Z692" i="1"/>
  <c r="Y692" i="1"/>
  <c r="X692" i="1"/>
  <c r="U692" i="1"/>
  <c r="S692" i="1"/>
  <c r="Q692" i="1"/>
  <c r="T692" i="1"/>
  <c r="W692" i="1"/>
  <c r="V692" i="1"/>
  <c r="Z644" i="1"/>
  <c r="X644" i="1"/>
  <c r="AA644" i="1"/>
  <c r="Y644" i="1"/>
  <c r="U644" i="1"/>
  <c r="Q644" i="1"/>
  <c r="T644" i="1"/>
  <c r="W644" i="1"/>
  <c r="V644" i="1"/>
  <c r="AA588" i="1"/>
  <c r="Z588" i="1"/>
  <c r="V588" i="1"/>
  <c r="W588" i="1"/>
  <c r="U588" i="1"/>
  <c r="Y588" i="1"/>
  <c r="Q588" i="1"/>
  <c r="X588" i="1"/>
  <c r="AA532" i="1"/>
  <c r="Z532" i="1"/>
  <c r="Y532" i="1"/>
  <c r="V532" i="1"/>
  <c r="X532" i="1"/>
  <c r="U532" i="1"/>
  <c r="Q532" i="1"/>
  <c r="T532" i="1"/>
  <c r="S532" i="1"/>
  <c r="R532" i="1"/>
  <c r="W532" i="1"/>
  <c r="AA484" i="1"/>
  <c r="W484" i="1"/>
  <c r="X484" i="1"/>
  <c r="Y484" i="1"/>
  <c r="Z484" i="1"/>
  <c r="V484" i="1"/>
  <c r="AP484" i="1" s="1"/>
  <c r="U484" i="1"/>
  <c r="R484" i="1"/>
  <c r="Q484" i="1"/>
  <c r="T484" i="1"/>
  <c r="AA420" i="1"/>
  <c r="W420" i="1"/>
  <c r="X420" i="1"/>
  <c r="Y420" i="1"/>
  <c r="Z420" i="1"/>
  <c r="V420" i="1"/>
  <c r="U420" i="1"/>
  <c r="R420" i="1"/>
  <c r="Q420" i="1"/>
  <c r="T420" i="1"/>
  <c r="AA324" i="1"/>
  <c r="W324" i="1"/>
  <c r="X324" i="1"/>
  <c r="Z324" i="1"/>
  <c r="Y324" i="1"/>
  <c r="U324" i="1"/>
  <c r="Q324" i="1"/>
  <c r="T324" i="1"/>
  <c r="V324" i="1"/>
  <c r="S324" i="1"/>
  <c r="Z268" i="1"/>
  <c r="AA268" i="1"/>
  <c r="W268" i="1"/>
  <c r="X268" i="1"/>
  <c r="U268" i="1"/>
  <c r="Q268" i="1"/>
  <c r="Y268" i="1"/>
  <c r="V268" i="1"/>
  <c r="AP268" i="1" s="1"/>
  <c r="Z220" i="1"/>
  <c r="AA220" i="1"/>
  <c r="W220" i="1"/>
  <c r="X220" i="1"/>
  <c r="Y220" i="1"/>
  <c r="V220" i="1"/>
  <c r="U220" i="1"/>
  <c r="Q220" i="1"/>
  <c r="R220" i="1"/>
  <c r="Z180" i="1"/>
  <c r="AA180" i="1"/>
  <c r="W180" i="1"/>
  <c r="X180" i="1"/>
  <c r="Y180" i="1"/>
  <c r="V180" i="1"/>
  <c r="U180" i="1"/>
  <c r="Q180" i="1"/>
  <c r="T180" i="1"/>
  <c r="S180" i="1"/>
  <c r="Z140" i="1"/>
  <c r="AA140" i="1"/>
  <c r="W140" i="1"/>
  <c r="X140" i="1"/>
  <c r="U140" i="1"/>
  <c r="Q140" i="1"/>
  <c r="Y140" i="1"/>
  <c r="V140" i="1"/>
  <c r="Z92" i="1"/>
  <c r="AA92" i="1"/>
  <c r="W92" i="1"/>
  <c r="X92" i="1"/>
  <c r="V92" i="1"/>
  <c r="Y92" i="1"/>
  <c r="U92" i="1"/>
  <c r="Q92" i="1"/>
  <c r="R92" i="1"/>
  <c r="Z60" i="1"/>
  <c r="AA60" i="1"/>
  <c r="W60" i="1"/>
  <c r="X60" i="1"/>
  <c r="V60" i="1"/>
  <c r="Y60" i="1"/>
  <c r="U60" i="1"/>
  <c r="Q60" i="1"/>
  <c r="Z36" i="1"/>
  <c r="AA36" i="1"/>
  <c r="W36" i="1"/>
  <c r="X36" i="1"/>
  <c r="U36" i="1"/>
  <c r="Y36" i="1"/>
  <c r="V36" i="1"/>
  <c r="R36" i="1"/>
  <c r="Q36" i="1"/>
  <c r="T36" i="1"/>
  <c r="S36" i="1"/>
  <c r="AA947" i="1"/>
  <c r="Y947" i="1"/>
  <c r="Z947" i="1"/>
  <c r="W947" i="1"/>
  <c r="T947" i="1"/>
  <c r="X947" i="1"/>
  <c r="R947" i="1"/>
  <c r="U947" i="1"/>
  <c r="V947" i="1"/>
  <c r="S947" i="1"/>
  <c r="Q947" i="1"/>
  <c r="X907" i="1"/>
  <c r="AA907" i="1"/>
  <c r="Z907" i="1"/>
  <c r="V907" i="1"/>
  <c r="S907" i="1"/>
  <c r="R907" i="1"/>
  <c r="W907" i="1"/>
  <c r="Y907" i="1"/>
  <c r="Q907" i="1"/>
  <c r="AA867" i="1"/>
  <c r="X867" i="1"/>
  <c r="Y867" i="1"/>
  <c r="W867" i="1"/>
  <c r="Z867" i="1"/>
  <c r="T867" i="1"/>
  <c r="R867" i="1"/>
  <c r="V867" i="1"/>
  <c r="U867" i="1"/>
  <c r="Q867" i="1"/>
  <c r="AA827" i="1"/>
  <c r="X827" i="1"/>
  <c r="Z827" i="1"/>
  <c r="Y827" i="1"/>
  <c r="R827" i="1"/>
  <c r="W827" i="1"/>
  <c r="V827" i="1"/>
  <c r="Q827" i="1"/>
  <c r="AA795" i="1"/>
  <c r="X795" i="1"/>
  <c r="Z795" i="1"/>
  <c r="Y795" i="1"/>
  <c r="V795" i="1"/>
  <c r="R795" i="1"/>
  <c r="W795" i="1"/>
  <c r="Q795" i="1"/>
  <c r="AA755" i="1"/>
  <c r="X755" i="1"/>
  <c r="Z755" i="1"/>
  <c r="Y755" i="1"/>
  <c r="W755" i="1"/>
  <c r="V755" i="1"/>
  <c r="T755" i="1"/>
  <c r="R755" i="1"/>
  <c r="U755" i="1"/>
  <c r="S755" i="1"/>
  <c r="Q755" i="1"/>
  <c r="AA699" i="1"/>
  <c r="X699" i="1"/>
  <c r="Z699" i="1"/>
  <c r="Y699" i="1"/>
  <c r="R699" i="1"/>
  <c r="W699" i="1"/>
  <c r="V699" i="1"/>
  <c r="Q699" i="1"/>
  <c r="AA643" i="1"/>
  <c r="X643" i="1"/>
  <c r="Y643" i="1"/>
  <c r="Z643" i="1"/>
  <c r="R643" i="1"/>
  <c r="W643" i="1"/>
  <c r="V643" i="1"/>
  <c r="T643" i="1"/>
  <c r="U643" i="1"/>
  <c r="Q643" i="1"/>
  <c r="AA603" i="1"/>
  <c r="X603" i="1"/>
  <c r="Z603" i="1"/>
  <c r="Y603" i="1"/>
  <c r="R603" i="1"/>
  <c r="V603" i="1"/>
  <c r="W603" i="1"/>
  <c r="Q603" i="1"/>
  <c r="AA547" i="1"/>
  <c r="X547" i="1"/>
  <c r="Y547" i="1"/>
  <c r="Z547" i="1"/>
  <c r="R547" i="1"/>
  <c r="W547" i="1"/>
  <c r="T547" i="1"/>
  <c r="U547" i="1"/>
  <c r="S547" i="1"/>
  <c r="V547" i="1"/>
  <c r="Q547" i="1"/>
  <c r="AA499" i="1"/>
  <c r="X499" i="1"/>
  <c r="Z499" i="1"/>
  <c r="Y499" i="1"/>
  <c r="W499" i="1"/>
  <c r="R499" i="1"/>
  <c r="V499" i="1"/>
  <c r="T499" i="1"/>
  <c r="U499" i="1"/>
  <c r="Q499" i="1"/>
  <c r="AA451" i="1"/>
  <c r="X451" i="1"/>
  <c r="Z451" i="1"/>
  <c r="Y451" i="1"/>
  <c r="W451" i="1"/>
  <c r="R451" i="1"/>
  <c r="V451" i="1"/>
  <c r="T451" i="1"/>
  <c r="U451" i="1"/>
  <c r="Q451" i="1"/>
  <c r="AA435" i="1"/>
  <c r="X435" i="1"/>
  <c r="Z435" i="1"/>
  <c r="Y435" i="1"/>
  <c r="W435" i="1"/>
  <c r="R435" i="1"/>
  <c r="T435" i="1"/>
  <c r="U435" i="1"/>
  <c r="V435" i="1"/>
  <c r="Q435" i="1"/>
  <c r="AA387" i="1"/>
  <c r="X387" i="1"/>
  <c r="Z387" i="1"/>
  <c r="Y387" i="1"/>
  <c r="R387" i="1"/>
  <c r="V387" i="1"/>
  <c r="T387" i="1"/>
  <c r="U387" i="1"/>
  <c r="W387" i="1"/>
  <c r="Q387" i="1"/>
  <c r="AA355" i="1"/>
  <c r="X355" i="1"/>
  <c r="Y355" i="1"/>
  <c r="W355" i="1"/>
  <c r="R355" i="1"/>
  <c r="Z355" i="1"/>
  <c r="T355" i="1"/>
  <c r="V355" i="1"/>
  <c r="U355" i="1"/>
  <c r="S355" i="1"/>
  <c r="Q355" i="1"/>
  <c r="AA315" i="1"/>
  <c r="X315" i="1"/>
  <c r="Z315" i="1"/>
  <c r="V315" i="1"/>
  <c r="Y315" i="1"/>
  <c r="R315" i="1"/>
  <c r="S315" i="1"/>
  <c r="W315" i="1"/>
  <c r="Q315" i="1"/>
  <c r="AA283" i="1"/>
  <c r="X283" i="1"/>
  <c r="V283" i="1"/>
  <c r="W283" i="1"/>
  <c r="Z283" i="1"/>
  <c r="Y283" i="1"/>
  <c r="R283" i="1"/>
  <c r="Q283" i="1"/>
  <c r="AA243" i="1"/>
  <c r="X243" i="1"/>
  <c r="Y243" i="1"/>
  <c r="V243" i="1"/>
  <c r="Z243" i="1"/>
  <c r="W243" i="1"/>
  <c r="R243" i="1"/>
  <c r="S243" i="1"/>
  <c r="T243" i="1"/>
  <c r="U243" i="1"/>
  <c r="Q243" i="1"/>
  <c r="AA219" i="1"/>
  <c r="Z219" i="1"/>
  <c r="X219" i="1"/>
  <c r="V219" i="1"/>
  <c r="W219" i="1"/>
  <c r="Y219" i="1"/>
  <c r="R219" i="1"/>
  <c r="S219" i="1"/>
  <c r="Q219" i="1"/>
  <c r="AA195" i="1"/>
  <c r="Z195" i="1"/>
  <c r="X195" i="1"/>
  <c r="Y195" i="1"/>
  <c r="V195" i="1"/>
  <c r="W195" i="1"/>
  <c r="R195" i="1"/>
  <c r="S195" i="1"/>
  <c r="T195" i="1"/>
  <c r="U195" i="1"/>
  <c r="Q195" i="1"/>
  <c r="AA155" i="1"/>
  <c r="X155" i="1"/>
  <c r="V155" i="1"/>
  <c r="W155" i="1"/>
  <c r="Z155" i="1"/>
  <c r="Y155" i="1"/>
  <c r="R155" i="1"/>
  <c r="S155" i="1"/>
  <c r="Q155" i="1"/>
  <c r="AA123" i="1"/>
  <c r="Z123" i="1"/>
  <c r="X123" i="1"/>
  <c r="V123" i="1"/>
  <c r="Y123" i="1"/>
  <c r="R123" i="1"/>
  <c r="W123" i="1"/>
  <c r="S123" i="1"/>
  <c r="Q123" i="1"/>
  <c r="AA91" i="1"/>
  <c r="X91" i="1"/>
  <c r="V91" i="1"/>
  <c r="W91" i="1"/>
  <c r="Z91" i="1"/>
  <c r="Y91" i="1"/>
  <c r="R91" i="1"/>
  <c r="S91" i="1"/>
  <c r="Q91" i="1"/>
  <c r="AA59" i="1"/>
  <c r="Z59" i="1"/>
  <c r="X59" i="1"/>
  <c r="V59" i="1"/>
  <c r="Y59" i="1"/>
  <c r="R59" i="1"/>
  <c r="S59" i="1"/>
  <c r="W59" i="1"/>
  <c r="Q59" i="1"/>
  <c r="AA35" i="1"/>
  <c r="X35" i="1"/>
  <c r="Y35" i="1"/>
  <c r="W35" i="1"/>
  <c r="V35" i="1"/>
  <c r="Z35" i="1"/>
  <c r="R35" i="1"/>
  <c r="S35" i="1"/>
  <c r="U35" i="1"/>
  <c r="T35" i="1"/>
  <c r="Q35" i="1"/>
  <c r="P835" i="1"/>
  <c r="P707" i="1"/>
  <c r="P604" i="1"/>
  <c r="P540" i="1"/>
  <c r="P412" i="1"/>
  <c r="P195" i="1"/>
  <c r="P156" i="1"/>
  <c r="P67" i="1"/>
  <c r="AA922" i="1"/>
  <c r="X922" i="1"/>
  <c r="Y922" i="1"/>
  <c r="V922" i="1"/>
  <c r="W922" i="1"/>
  <c r="S922" i="1"/>
  <c r="R922" i="1"/>
  <c r="Z922" i="1"/>
  <c r="P859" i="1"/>
  <c r="P667" i="1"/>
  <c r="P628" i="1"/>
  <c r="P283" i="1"/>
  <c r="P244" i="1"/>
  <c r="P219" i="1"/>
  <c r="P155" i="1"/>
  <c r="P52" i="1"/>
  <c r="R925" i="1"/>
  <c r="R877" i="1"/>
  <c r="R781" i="1"/>
  <c r="R733" i="1"/>
  <c r="R716" i="1"/>
  <c r="R661" i="1"/>
  <c r="R588" i="1"/>
  <c r="R460" i="1"/>
  <c r="R405" i="1"/>
  <c r="R332" i="1"/>
  <c r="R204" i="1"/>
  <c r="R149" i="1"/>
  <c r="R76" i="1"/>
  <c r="R21" i="1"/>
  <c r="S941" i="1"/>
  <c r="S899" i="1"/>
  <c r="S813" i="1"/>
  <c r="S749" i="1"/>
  <c r="S685" i="1"/>
  <c r="S643" i="1"/>
  <c r="S621" i="1"/>
  <c r="S598" i="1"/>
  <c r="S573" i="1"/>
  <c r="S523" i="1"/>
  <c r="S470" i="1"/>
  <c r="S445" i="1"/>
  <c r="S420" i="1"/>
  <c r="P947" i="1"/>
  <c r="P922" i="1"/>
  <c r="P908" i="1"/>
  <c r="P883" i="1"/>
  <c r="P844" i="1"/>
  <c r="P819" i="1"/>
  <c r="P780" i="1"/>
  <c r="P755" i="1"/>
  <c r="P716" i="1"/>
  <c r="P652" i="1"/>
  <c r="P627" i="1"/>
  <c r="P588" i="1"/>
  <c r="P524" i="1"/>
  <c r="P499" i="1"/>
  <c r="P460" i="1"/>
  <c r="P435" i="1"/>
  <c r="P396" i="1"/>
  <c r="P332" i="1"/>
  <c r="P307" i="1"/>
  <c r="P268" i="1"/>
  <c r="P243" i="1"/>
  <c r="P204" i="1"/>
  <c r="P140" i="1"/>
  <c r="Q954" i="1"/>
  <c r="Q938" i="1"/>
  <c r="Q922" i="1"/>
  <c r="R710" i="1"/>
  <c r="R692" i="1"/>
  <c r="R637" i="1"/>
  <c r="R582" i="1"/>
  <c r="R509" i="1"/>
  <c r="R454" i="1"/>
  <c r="R436" i="1"/>
  <c r="R381" i="1"/>
  <c r="R326" i="1"/>
  <c r="R308" i="1"/>
  <c r="R253" i="1"/>
  <c r="R198" i="1"/>
  <c r="R180" i="1"/>
  <c r="R70" i="1"/>
  <c r="R52" i="1"/>
  <c r="S956" i="1"/>
  <c r="S934" i="1"/>
  <c r="S870" i="1"/>
  <c r="S806" i="1"/>
  <c r="S764" i="1"/>
  <c r="S742" i="1"/>
  <c r="S678" i="1"/>
  <c r="S636" i="1"/>
  <c r="S614" i="1"/>
  <c r="S590" i="1"/>
  <c r="S565" i="1"/>
  <c r="S540" i="1"/>
  <c r="S462" i="1"/>
  <c r="S387" i="1"/>
  <c r="S334" i="1"/>
  <c r="S309" i="1"/>
  <c r="S284" i="1"/>
  <c r="T909" i="1"/>
  <c r="T877" i="1"/>
  <c r="T845" i="1"/>
  <c r="T813" i="1"/>
  <c r="T781" i="1"/>
  <c r="T749" i="1"/>
  <c r="T717" i="1"/>
  <c r="T685" i="1"/>
  <c r="T621" i="1"/>
  <c r="T589" i="1"/>
  <c r="T557" i="1"/>
  <c r="T525" i="1"/>
  <c r="T493" i="1"/>
  <c r="T461" i="1"/>
  <c r="T429" i="1"/>
  <c r="T397" i="1"/>
  <c r="T365" i="1"/>
  <c r="T333" i="1"/>
  <c r="T301" i="1"/>
  <c r="T269" i="1"/>
  <c r="T237" i="1"/>
  <c r="T205" i="1"/>
  <c r="T173" i="1"/>
  <c r="T141" i="1"/>
  <c r="T109" i="1"/>
  <c r="T77" i="1"/>
  <c r="T45" i="1"/>
  <c r="U955" i="1"/>
  <c r="U923" i="1"/>
  <c r="U891" i="1"/>
  <c r="U827" i="1"/>
  <c r="U795" i="1"/>
  <c r="U763" i="1"/>
  <c r="U731" i="1"/>
  <c r="U699" i="1"/>
  <c r="U635" i="1"/>
  <c r="U603" i="1"/>
  <c r="U539" i="1"/>
  <c r="U443" i="1"/>
  <c r="U411" i="1"/>
  <c r="U347" i="1"/>
  <c r="U315" i="1"/>
  <c r="U283" i="1"/>
  <c r="U251" i="1"/>
  <c r="U219" i="1"/>
  <c r="U155" i="1"/>
  <c r="U123" i="1"/>
  <c r="U91" i="1"/>
  <c r="U59" i="1"/>
  <c r="Z941" i="1"/>
  <c r="X941" i="1"/>
  <c r="Y941" i="1"/>
  <c r="W941" i="1"/>
  <c r="U941" i="1"/>
  <c r="AA941" i="1"/>
  <c r="V941" i="1"/>
  <c r="Q941" i="1"/>
  <c r="P941" i="1"/>
  <c r="AA917" i="1"/>
  <c r="Z917" i="1"/>
  <c r="X917" i="1"/>
  <c r="U917" i="1"/>
  <c r="V917" i="1"/>
  <c r="S917" i="1"/>
  <c r="Q917" i="1"/>
  <c r="T917" i="1"/>
  <c r="W917" i="1"/>
  <c r="Y917" i="1"/>
  <c r="P917" i="1"/>
  <c r="AA885" i="1"/>
  <c r="Z885" i="1"/>
  <c r="U885" i="1"/>
  <c r="S885" i="1"/>
  <c r="Q885" i="1"/>
  <c r="Y885" i="1"/>
  <c r="V885" i="1"/>
  <c r="T885" i="1"/>
  <c r="W885" i="1"/>
  <c r="X885" i="1"/>
  <c r="P885" i="1"/>
  <c r="Z829" i="1"/>
  <c r="AA829" i="1"/>
  <c r="Y829" i="1"/>
  <c r="W829" i="1"/>
  <c r="U829" i="1"/>
  <c r="X829" i="1"/>
  <c r="V829" i="1"/>
  <c r="Q829" i="1"/>
  <c r="S829" i="1"/>
  <c r="P829" i="1"/>
  <c r="AA805" i="1"/>
  <c r="X805" i="1"/>
  <c r="Z805" i="1"/>
  <c r="V805" i="1"/>
  <c r="U805" i="1"/>
  <c r="Y805" i="1"/>
  <c r="W805" i="1"/>
  <c r="Q805" i="1"/>
  <c r="T805" i="1"/>
  <c r="P805" i="1"/>
  <c r="AA725" i="1"/>
  <c r="X725" i="1"/>
  <c r="U725" i="1"/>
  <c r="V725" i="1"/>
  <c r="S725" i="1"/>
  <c r="Q725" i="1"/>
  <c r="T725" i="1"/>
  <c r="Y725" i="1"/>
  <c r="Z725" i="1"/>
  <c r="W725" i="1"/>
  <c r="P725" i="1"/>
  <c r="AA669" i="1"/>
  <c r="Z669" i="1"/>
  <c r="Y669" i="1"/>
  <c r="W669" i="1"/>
  <c r="U669" i="1"/>
  <c r="V669" i="1"/>
  <c r="X669" i="1"/>
  <c r="Q669" i="1"/>
  <c r="R669" i="1"/>
  <c r="S669" i="1"/>
  <c r="P669" i="1"/>
  <c r="AA605" i="1"/>
  <c r="Y605" i="1"/>
  <c r="W605" i="1"/>
  <c r="U605" i="1"/>
  <c r="V605" i="1"/>
  <c r="X605" i="1"/>
  <c r="Z605" i="1"/>
  <c r="Q605" i="1"/>
  <c r="R605" i="1"/>
  <c r="S605" i="1"/>
  <c r="P605" i="1"/>
  <c r="AA541" i="1"/>
  <c r="Z541" i="1"/>
  <c r="Y541" i="1"/>
  <c r="W541" i="1"/>
  <c r="U541" i="1"/>
  <c r="V541" i="1"/>
  <c r="X541" i="1"/>
  <c r="Q541" i="1"/>
  <c r="R541" i="1"/>
  <c r="S541" i="1"/>
  <c r="P541" i="1"/>
  <c r="AA437" i="1"/>
  <c r="Z437" i="1"/>
  <c r="X437" i="1"/>
  <c r="W437" i="1"/>
  <c r="U437" i="1"/>
  <c r="Q437" i="1"/>
  <c r="T437" i="1"/>
  <c r="V437" i="1"/>
  <c r="Y437" i="1"/>
  <c r="R437" i="1"/>
  <c r="P437" i="1"/>
  <c r="AA357" i="1"/>
  <c r="X357" i="1"/>
  <c r="W357" i="1"/>
  <c r="Z357" i="1"/>
  <c r="V357" i="1"/>
  <c r="U357" i="1"/>
  <c r="Y357" i="1"/>
  <c r="R357" i="1"/>
  <c r="Q357" i="1"/>
  <c r="T357" i="1"/>
  <c r="P357" i="1"/>
  <c r="Z277" i="1"/>
  <c r="AA277" i="1"/>
  <c r="X277" i="1"/>
  <c r="U277" i="1"/>
  <c r="V277" i="1"/>
  <c r="AP277" i="1" s="1"/>
  <c r="Q277" i="1"/>
  <c r="T277" i="1"/>
  <c r="S277" i="1"/>
  <c r="W277" i="1"/>
  <c r="Y277" i="1"/>
  <c r="P277" i="1"/>
  <c r="AA229" i="1"/>
  <c r="X229" i="1"/>
  <c r="W229" i="1"/>
  <c r="Z229" i="1"/>
  <c r="U229" i="1"/>
  <c r="Y229" i="1"/>
  <c r="S229" i="1"/>
  <c r="R229" i="1"/>
  <c r="Q229" i="1"/>
  <c r="V229" i="1"/>
  <c r="T229" i="1"/>
  <c r="P229" i="1"/>
  <c r="Z213" i="1"/>
  <c r="AA213" i="1"/>
  <c r="X213" i="1"/>
  <c r="U213" i="1"/>
  <c r="V213" i="1"/>
  <c r="W213" i="1"/>
  <c r="S213" i="1"/>
  <c r="Y213" i="1"/>
  <c r="Q213" i="1"/>
  <c r="T213" i="1"/>
  <c r="P213" i="1"/>
  <c r="Z197" i="1"/>
  <c r="AA197" i="1"/>
  <c r="X197" i="1"/>
  <c r="U197" i="1"/>
  <c r="W197" i="1"/>
  <c r="Y197" i="1"/>
  <c r="S197" i="1"/>
  <c r="Q197" i="1"/>
  <c r="T197" i="1"/>
  <c r="V197" i="1"/>
  <c r="P197" i="1"/>
  <c r="AA189" i="1"/>
  <c r="Z189" i="1"/>
  <c r="Y189" i="1"/>
  <c r="W189" i="1"/>
  <c r="V189" i="1"/>
  <c r="U189" i="1"/>
  <c r="X189" i="1"/>
  <c r="Q189" i="1"/>
  <c r="P189" i="1"/>
  <c r="AA165" i="1"/>
  <c r="Z165" i="1"/>
  <c r="X165" i="1"/>
  <c r="W165" i="1"/>
  <c r="U165" i="1"/>
  <c r="Y165" i="1"/>
  <c r="S165" i="1"/>
  <c r="R165" i="1"/>
  <c r="Q165" i="1"/>
  <c r="V165" i="1"/>
  <c r="T165" i="1"/>
  <c r="P165" i="1"/>
  <c r="AA125" i="1"/>
  <c r="Z125" i="1"/>
  <c r="Y125" i="1"/>
  <c r="W125" i="1"/>
  <c r="V125" i="1"/>
  <c r="U125" i="1"/>
  <c r="Q125" i="1"/>
  <c r="X125" i="1"/>
  <c r="P125" i="1"/>
  <c r="AA93" i="1"/>
  <c r="Z93" i="1"/>
  <c r="Y93" i="1"/>
  <c r="U93" i="1"/>
  <c r="W93" i="1"/>
  <c r="Q93" i="1"/>
  <c r="V93" i="1"/>
  <c r="R93" i="1"/>
  <c r="X93" i="1"/>
  <c r="P93" i="1"/>
  <c r="AA53" i="1"/>
  <c r="Z53" i="1"/>
  <c r="W53" i="1"/>
  <c r="X53" i="1"/>
  <c r="U53" i="1"/>
  <c r="V53" i="1"/>
  <c r="S53" i="1"/>
  <c r="Q53" i="1"/>
  <c r="T53" i="1"/>
  <c r="Y53" i="1"/>
  <c r="R53" i="1"/>
  <c r="P53" i="1"/>
  <c r="AA932" i="1"/>
  <c r="X932" i="1"/>
  <c r="Y932" i="1"/>
  <c r="Z932" i="1"/>
  <c r="V932" i="1"/>
  <c r="AP932" i="1" s="1"/>
  <c r="U932" i="1"/>
  <c r="Q932" i="1"/>
  <c r="T932" i="1"/>
  <c r="R932" i="1"/>
  <c r="W932" i="1"/>
  <c r="X868" i="1"/>
  <c r="Y868" i="1"/>
  <c r="AA868" i="1"/>
  <c r="Z868" i="1"/>
  <c r="V868" i="1"/>
  <c r="U868" i="1"/>
  <c r="Q868" i="1"/>
  <c r="T868" i="1"/>
  <c r="R868" i="1"/>
  <c r="W868" i="1"/>
  <c r="AA804" i="1"/>
  <c r="Z804" i="1"/>
  <c r="X804" i="1"/>
  <c r="Y804" i="1"/>
  <c r="V804" i="1"/>
  <c r="U804" i="1"/>
  <c r="Q804" i="1"/>
  <c r="T804" i="1"/>
  <c r="R804" i="1"/>
  <c r="W804" i="1"/>
  <c r="AA740" i="1"/>
  <c r="Z740" i="1"/>
  <c r="X740" i="1"/>
  <c r="Y740" i="1"/>
  <c r="V740" i="1"/>
  <c r="AP740" i="1" s="1"/>
  <c r="U740" i="1"/>
  <c r="Q740" i="1"/>
  <c r="T740" i="1"/>
  <c r="R740" i="1"/>
  <c r="W740" i="1"/>
  <c r="AA700" i="1"/>
  <c r="Z700" i="1"/>
  <c r="X700" i="1"/>
  <c r="Y700" i="1"/>
  <c r="W700" i="1"/>
  <c r="U700" i="1"/>
  <c r="V700" i="1"/>
  <c r="Q700" i="1"/>
  <c r="AA660" i="1"/>
  <c r="Y660" i="1"/>
  <c r="Z660" i="1"/>
  <c r="V660" i="1"/>
  <c r="X660" i="1"/>
  <c r="U660" i="1"/>
  <c r="S660" i="1"/>
  <c r="Q660" i="1"/>
  <c r="T660" i="1"/>
  <c r="R660" i="1"/>
  <c r="W660" i="1"/>
  <c r="Z620" i="1"/>
  <c r="AA620" i="1"/>
  <c r="X620" i="1"/>
  <c r="W620" i="1"/>
  <c r="U620" i="1"/>
  <c r="Q620" i="1"/>
  <c r="Y620" i="1"/>
  <c r="S620" i="1"/>
  <c r="V620" i="1"/>
  <c r="R620" i="1"/>
  <c r="AA564" i="1"/>
  <c r="Z564" i="1"/>
  <c r="Y564" i="1"/>
  <c r="X564" i="1"/>
  <c r="U564" i="1"/>
  <c r="Q564" i="1"/>
  <c r="T564" i="1"/>
  <c r="W564" i="1"/>
  <c r="V564" i="1"/>
  <c r="W508" i="1"/>
  <c r="AA508" i="1"/>
  <c r="Z508" i="1"/>
  <c r="X508" i="1"/>
  <c r="Y508" i="1"/>
  <c r="U508" i="1"/>
  <c r="Q508" i="1"/>
  <c r="S508" i="1"/>
  <c r="V508" i="1"/>
  <c r="AA404" i="1"/>
  <c r="Z404" i="1"/>
  <c r="W404" i="1"/>
  <c r="X404" i="1"/>
  <c r="Y404" i="1"/>
  <c r="V404" i="1"/>
  <c r="AP404" i="1" s="1"/>
  <c r="U404" i="1"/>
  <c r="Q404" i="1"/>
  <c r="T404" i="1"/>
  <c r="S404" i="1"/>
  <c r="R404" i="1"/>
  <c r="AA340" i="1"/>
  <c r="Z340" i="1"/>
  <c r="W340" i="1"/>
  <c r="X340" i="1"/>
  <c r="Y340" i="1"/>
  <c r="V340" i="1"/>
  <c r="U340" i="1"/>
  <c r="Q340" i="1"/>
  <c r="T340" i="1"/>
  <c r="S340" i="1"/>
  <c r="R340" i="1"/>
  <c r="Z276" i="1"/>
  <c r="AA276" i="1"/>
  <c r="W276" i="1"/>
  <c r="X276" i="1"/>
  <c r="Y276" i="1"/>
  <c r="V276" i="1"/>
  <c r="U276" i="1"/>
  <c r="Q276" i="1"/>
  <c r="T276" i="1"/>
  <c r="S276" i="1"/>
  <c r="R276" i="1"/>
  <c r="Z228" i="1"/>
  <c r="AA228" i="1"/>
  <c r="W228" i="1"/>
  <c r="X228" i="1"/>
  <c r="Y228" i="1"/>
  <c r="U228" i="1"/>
  <c r="R228" i="1"/>
  <c r="Q228" i="1"/>
  <c r="V228" i="1"/>
  <c r="T228" i="1"/>
  <c r="S228" i="1"/>
  <c r="Z196" i="1"/>
  <c r="AA196" i="1"/>
  <c r="W196" i="1"/>
  <c r="X196" i="1"/>
  <c r="Y196" i="1"/>
  <c r="U196" i="1"/>
  <c r="Q196" i="1"/>
  <c r="T196" i="1"/>
  <c r="V196" i="1"/>
  <c r="S196" i="1"/>
  <c r="Z164" i="1"/>
  <c r="AA164" i="1"/>
  <c r="W164" i="1"/>
  <c r="X164" i="1"/>
  <c r="Y164" i="1"/>
  <c r="U164" i="1"/>
  <c r="R164" i="1"/>
  <c r="Q164" i="1"/>
  <c r="V164" i="1"/>
  <c r="T164" i="1"/>
  <c r="S164" i="1"/>
  <c r="Z108" i="1"/>
  <c r="AA108" i="1"/>
  <c r="W108" i="1"/>
  <c r="X108" i="1"/>
  <c r="V108" i="1"/>
  <c r="AP108" i="1" s="1"/>
  <c r="U108" i="1"/>
  <c r="Q108" i="1"/>
  <c r="Y108" i="1"/>
  <c r="R108" i="1"/>
  <c r="Z76" i="1"/>
  <c r="AA76" i="1"/>
  <c r="W76" i="1"/>
  <c r="X76" i="1"/>
  <c r="V76" i="1"/>
  <c r="U76" i="1"/>
  <c r="Y76" i="1"/>
  <c r="Q76" i="1"/>
  <c r="Z20" i="1"/>
  <c r="AA20" i="1"/>
  <c r="W20" i="1"/>
  <c r="X20" i="1"/>
  <c r="U20" i="1"/>
  <c r="Y20" i="1"/>
  <c r="V20" i="1"/>
  <c r="R20" i="1"/>
  <c r="Q20" i="1"/>
  <c r="T20" i="1"/>
  <c r="S20" i="1"/>
  <c r="P708" i="1"/>
  <c r="P516" i="1"/>
  <c r="P388" i="1"/>
  <c r="P68" i="1"/>
  <c r="AA931" i="1"/>
  <c r="X931" i="1"/>
  <c r="Y931" i="1"/>
  <c r="W931" i="1"/>
  <c r="T931" i="1"/>
  <c r="R931" i="1"/>
  <c r="U931" i="1"/>
  <c r="Z931" i="1"/>
  <c r="V931" i="1"/>
  <c r="Q931" i="1"/>
  <c r="X875" i="1"/>
  <c r="AA875" i="1"/>
  <c r="Z875" i="1"/>
  <c r="Y875" i="1"/>
  <c r="S875" i="1"/>
  <c r="R875" i="1"/>
  <c r="W875" i="1"/>
  <c r="V875" i="1"/>
  <c r="Q875" i="1"/>
  <c r="X843" i="1"/>
  <c r="AA843" i="1"/>
  <c r="Z843" i="1"/>
  <c r="V843" i="1"/>
  <c r="S843" i="1"/>
  <c r="R843" i="1"/>
  <c r="W843" i="1"/>
  <c r="Y843" i="1"/>
  <c r="Q843" i="1"/>
  <c r="Z811" i="1"/>
  <c r="X811" i="1"/>
  <c r="AA811" i="1"/>
  <c r="V811" i="1"/>
  <c r="S811" i="1"/>
  <c r="R811" i="1"/>
  <c r="Y811" i="1"/>
  <c r="W811" i="1"/>
  <c r="Q811" i="1"/>
  <c r="AA771" i="1"/>
  <c r="X771" i="1"/>
  <c r="Y771" i="1"/>
  <c r="Z771" i="1"/>
  <c r="W771" i="1"/>
  <c r="V771" i="1"/>
  <c r="T771" i="1"/>
  <c r="R771" i="1"/>
  <c r="U771" i="1"/>
  <c r="Q771" i="1"/>
  <c r="AA723" i="1"/>
  <c r="X723" i="1"/>
  <c r="Z723" i="1"/>
  <c r="Y723" i="1"/>
  <c r="V723" i="1"/>
  <c r="R723" i="1"/>
  <c r="W723" i="1"/>
  <c r="T723" i="1"/>
  <c r="U723" i="1"/>
  <c r="S723" i="1"/>
  <c r="Q723" i="1"/>
  <c r="AA659" i="1"/>
  <c r="X659" i="1"/>
  <c r="Y659" i="1"/>
  <c r="Z659" i="1"/>
  <c r="V659" i="1"/>
  <c r="R659" i="1"/>
  <c r="W659" i="1"/>
  <c r="T659" i="1"/>
  <c r="U659" i="1"/>
  <c r="S659" i="1"/>
  <c r="Q659" i="1"/>
  <c r="AA619" i="1"/>
  <c r="Z619" i="1"/>
  <c r="X619" i="1"/>
  <c r="R619" i="1"/>
  <c r="Y619" i="1"/>
  <c r="S619" i="1"/>
  <c r="W619" i="1"/>
  <c r="V619" i="1"/>
  <c r="Q619" i="1"/>
  <c r="AA571" i="1"/>
  <c r="X571" i="1"/>
  <c r="Z571" i="1"/>
  <c r="Y571" i="1"/>
  <c r="R571" i="1"/>
  <c r="S571" i="1"/>
  <c r="W571" i="1"/>
  <c r="V571" i="1"/>
  <c r="Q571" i="1"/>
  <c r="AA531" i="1"/>
  <c r="X531" i="1"/>
  <c r="Z531" i="1"/>
  <c r="Y531" i="1"/>
  <c r="V531" i="1"/>
  <c r="R531" i="1"/>
  <c r="W531" i="1"/>
  <c r="T531" i="1"/>
  <c r="S531" i="1"/>
  <c r="U531" i="1"/>
  <c r="Q531" i="1"/>
  <c r="AA515" i="1"/>
  <c r="X515" i="1"/>
  <c r="Z515" i="1"/>
  <c r="Y515" i="1"/>
  <c r="R515" i="1"/>
  <c r="V515" i="1"/>
  <c r="W515" i="1"/>
  <c r="T515" i="1"/>
  <c r="U515" i="1"/>
  <c r="Q515" i="1"/>
  <c r="AA467" i="1"/>
  <c r="X467" i="1"/>
  <c r="Z467" i="1"/>
  <c r="Y467" i="1"/>
  <c r="V467" i="1"/>
  <c r="R467" i="1"/>
  <c r="T467" i="1"/>
  <c r="S467" i="1"/>
  <c r="U467" i="1"/>
  <c r="W467" i="1"/>
  <c r="Q467" i="1"/>
  <c r="AA419" i="1"/>
  <c r="X419" i="1"/>
  <c r="Y419" i="1"/>
  <c r="W419" i="1"/>
  <c r="Z419" i="1"/>
  <c r="R419" i="1"/>
  <c r="T419" i="1"/>
  <c r="U419" i="1"/>
  <c r="S419" i="1"/>
  <c r="V419" i="1"/>
  <c r="Q419" i="1"/>
  <c r="AA371" i="1"/>
  <c r="X371" i="1"/>
  <c r="Z371" i="1"/>
  <c r="Y371" i="1"/>
  <c r="W371" i="1"/>
  <c r="R371" i="1"/>
  <c r="V371" i="1"/>
  <c r="T371" i="1"/>
  <c r="U371" i="1"/>
  <c r="Q371" i="1"/>
  <c r="AA331" i="1"/>
  <c r="Z331" i="1"/>
  <c r="X331" i="1"/>
  <c r="V331" i="1"/>
  <c r="R331" i="1"/>
  <c r="Y331" i="1"/>
  <c r="W331" i="1"/>
  <c r="Q331" i="1"/>
  <c r="AA291" i="1"/>
  <c r="X291" i="1"/>
  <c r="Z291" i="1"/>
  <c r="Y291" i="1"/>
  <c r="W291" i="1"/>
  <c r="V291" i="1"/>
  <c r="R291" i="1"/>
  <c r="T291" i="1"/>
  <c r="U291" i="1"/>
  <c r="S291" i="1"/>
  <c r="Q291" i="1"/>
  <c r="AA259" i="1"/>
  <c r="Z259" i="1"/>
  <c r="X259" i="1"/>
  <c r="Y259" i="1"/>
  <c r="V259" i="1"/>
  <c r="R259" i="1"/>
  <c r="S259" i="1"/>
  <c r="W259" i="1"/>
  <c r="T259" i="1"/>
  <c r="U259" i="1"/>
  <c r="Q259" i="1"/>
  <c r="AA227" i="1"/>
  <c r="X227" i="1"/>
  <c r="Y227" i="1"/>
  <c r="W227" i="1"/>
  <c r="V227" i="1"/>
  <c r="R227" i="1"/>
  <c r="Z227" i="1"/>
  <c r="S227" i="1"/>
  <c r="T227" i="1"/>
  <c r="U227" i="1"/>
  <c r="Q227" i="1"/>
  <c r="AA187" i="1"/>
  <c r="Z187" i="1"/>
  <c r="X187" i="1"/>
  <c r="V187" i="1"/>
  <c r="Y187" i="1"/>
  <c r="R187" i="1"/>
  <c r="S187" i="1"/>
  <c r="W187" i="1"/>
  <c r="Q187" i="1"/>
  <c r="AA147" i="1"/>
  <c r="Z147" i="1"/>
  <c r="X147" i="1"/>
  <c r="Y147" i="1"/>
  <c r="V147" i="1"/>
  <c r="R147" i="1"/>
  <c r="W147" i="1"/>
  <c r="S147" i="1"/>
  <c r="T147" i="1"/>
  <c r="U147" i="1"/>
  <c r="Q147" i="1"/>
  <c r="AA115" i="1"/>
  <c r="X115" i="1"/>
  <c r="Z115" i="1"/>
  <c r="Y115" i="1"/>
  <c r="V115" i="1"/>
  <c r="W115" i="1"/>
  <c r="R115" i="1"/>
  <c r="S115" i="1"/>
  <c r="T115" i="1"/>
  <c r="U115" i="1"/>
  <c r="Q115" i="1"/>
  <c r="AA83" i="1"/>
  <c r="X83" i="1"/>
  <c r="Z83" i="1"/>
  <c r="Y83" i="1"/>
  <c r="V83" i="1"/>
  <c r="R83" i="1"/>
  <c r="S83" i="1"/>
  <c r="T83" i="1"/>
  <c r="U83" i="1"/>
  <c r="W83" i="1"/>
  <c r="Q83" i="1"/>
  <c r="AA51" i="1"/>
  <c r="X51" i="1"/>
  <c r="Z51" i="1"/>
  <c r="Y51" i="1"/>
  <c r="V51" i="1"/>
  <c r="W51" i="1"/>
  <c r="R51" i="1"/>
  <c r="S51" i="1"/>
  <c r="T51" i="1"/>
  <c r="U51" i="1"/>
  <c r="Q51" i="1"/>
  <c r="P860" i="1"/>
  <c r="P796" i="1"/>
  <c r="P451" i="1"/>
  <c r="AA946" i="1"/>
  <c r="X946" i="1"/>
  <c r="Y946" i="1"/>
  <c r="V946" i="1"/>
  <c r="Z946" i="1"/>
  <c r="W946" i="1"/>
  <c r="S946" i="1"/>
  <c r="R946" i="1"/>
  <c r="U946" i="1"/>
  <c r="T946" i="1"/>
  <c r="AA930" i="1"/>
  <c r="X930" i="1"/>
  <c r="Y930" i="1"/>
  <c r="V930" i="1"/>
  <c r="Z930" i="1"/>
  <c r="W930" i="1"/>
  <c r="S930" i="1"/>
  <c r="R930" i="1"/>
  <c r="U930" i="1"/>
  <c r="T930" i="1"/>
  <c r="AA906" i="1"/>
  <c r="X906" i="1"/>
  <c r="Y906" i="1"/>
  <c r="V906" i="1"/>
  <c r="W906" i="1"/>
  <c r="Z906" i="1"/>
  <c r="S906" i="1"/>
  <c r="R906" i="1"/>
  <c r="P795" i="1"/>
  <c r="P436" i="1"/>
  <c r="P347" i="1"/>
  <c r="P27" i="1"/>
  <c r="R15" i="1"/>
  <c r="R909" i="1"/>
  <c r="R861" i="1"/>
  <c r="R813" i="1"/>
  <c r="P946" i="1"/>
  <c r="P932" i="1"/>
  <c r="P907" i="1"/>
  <c r="P868" i="1"/>
  <c r="P843" i="1"/>
  <c r="P804" i="1"/>
  <c r="P740" i="1"/>
  <c r="P715" i="1"/>
  <c r="P676" i="1"/>
  <c r="P651" i="1"/>
  <c r="P548" i="1"/>
  <c r="P484" i="1"/>
  <c r="P459" i="1"/>
  <c r="P420" i="1"/>
  <c r="P395" i="1"/>
  <c r="P356" i="1"/>
  <c r="P331" i="1"/>
  <c r="P267" i="1"/>
  <c r="P228" i="1"/>
  <c r="P164" i="1"/>
  <c r="P100" i="1"/>
  <c r="P36" i="1"/>
  <c r="R654" i="1"/>
  <c r="R636" i="1"/>
  <c r="R581" i="1"/>
  <c r="R526" i="1"/>
  <c r="R508" i="1"/>
  <c r="R453" i="1"/>
  <c r="R398" i="1"/>
  <c r="R380" i="1"/>
  <c r="R325" i="1"/>
  <c r="R270" i="1"/>
  <c r="R197" i="1"/>
  <c r="R142" i="1"/>
  <c r="R69" i="1"/>
  <c r="S955" i="1"/>
  <c r="S891" i="1"/>
  <c r="S869" i="1"/>
  <c r="S827" i="1"/>
  <c r="S805" i="1"/>
  <c r="S763" i="1"/>
  <c r="S741" i="1"/>
  <c r="S699" i="1"/>
  <c r="S677" i="1"/>
  <c r="S613" i="1"/>
  <c r="S589" i="1"/>
  <c r="S564" i="1"/>
  <c r="S539" i="1"/>
  <c r="S486" i="1"/>
  <c r="S461" i="1"/>
  <c r="S411" i="1"/>
  <c r="S358" i="1"/>
  <c r="S333" i="1"/>
  <c r="S283" i="1"/>
  <c r="S254" i="1"/>
  <c r="S222" i="1"/>
  <c r="S190" i="1"/>
  <c r="S158" i="1"/>
  <c r="S126" i="1"/>
  <c r="S94" i="1"/>
  <c r="S62" i="1"/>
  <c r="S30" i="1"/>
  <c r="T908" i="1"/>
  <c r="T844" i="1"/>
  <c r="T780" i="1"/>
  <c r="T748" i="1"/>
  <c r="T716" i="1"/>
  <c r="T684" i="1"/>
  <c r="T652" i="1"/>
  <c r="T620" i="1"/>
  <c r="T588" i="1"/>
  <c r="T492" i="1"/>
  <c r="T460" i="1"/>
  <c r="T428" i="1"/>
  <c r="T396" i="1"/>
  <c r="T364" i="1"/>
  <c r="T300" i="1"/>
  <c r="T268" i="1"/>
  <c r="T236" i="1"/>
  <c r="T204" i="1"/>
  <c r="T140" i="1"/>
  <c r="T108" i="1"/>
  <c r="T76" i="1"/>
  <c r="T44" i="1"/>
  <c r="U922" i="1"/>
  <c r="AA933" i="1"/>
  <c r="Z933" i="1"/>
  <c r="X933" i="1"/>
  <c r="V933" i="1"/>
  <c r="U933" i="1"/>
  <c r="Y933" i="1"/>
  <c r="W933" i="1"/>
  <c r="Q933" i="1"/>
  <c r="T933" i="1"/>
  <c r="P933" i="1"/>
  <c r="AA853" i="1"/>
  <c r="Z853" i="1"/>
  <c r="X853" i="1"/>
  <c r="U853" i="1"/>
  <c r="V853" i="1"/>
  <c r="AP853" i="1" s="1"/>
  <c r="S853" i="1"/>
  <c r="Q853" i="1"/>
  <c r="T853" i="1"/>
  <c r="W853" i="1"/>
  <c r="Y853" i="1"/>
  <c r="P853" i="1"/>
  <c r="AA797" i="1"/>
  <c r="Z797" i="1"/>
  <c r="Y797" i="1"/>
  <c r="W797" i="1"/>
  <c r="U797" i="1"/>
  <c r="V797" i="1"/>
  <c r="X797" i="1"/>
  <c r="Q797" i="1"/>
  <c r="S797" i="1"/>
  <c r="P797" i="1"/>
  <c r="AA749" i="1"/>
  <c r="Z749" i="1"/>
  <c r="Y749" i="1"/>
  <c r="X749" i="1"/>
  <c r="W749" i="1"/>
  <c r="U749" i="1"/>
  <c r="V749" i="1"/>
  <c r="Q749" i="1"/>
  <c r="P749" i="1"/>
  <c r="Z709" i="1"/>
  <c r="X709" i="1"/>
  <c r="AA709" i="1"/>
  <c r="U709" i="1"/>
  <c r="Y709" i="1"/>
  <c r="W709" i="1"/>
  <c r="Q709" i="1"/>
  <c r="T709" i="1"/>
  <c r="V709" i="1"/>
  <c r="P709" i="1"/>
  <c r="AA653" i="1"/>
  <c r="Y653" i="1"/>
  <c r="X653" i="1"/>
  <c r="W653" i="1"/>
  <c r="U653" i="1"/>
  <c r="Z653" i="1"/>
  <c r="Q653" i="1"/>
  <c r="V653" i="1"/>
  <c r="P653" i="1"/>
  <c r="AA597" i="1"/>
  <c r="X597" i="1"/>
  <c r="U597" i="1"/>
  <c r="Z597" i="1"/>
  <c r="V597" i="1"/>
  <c r="Y597" i="1"/>
  <c r="Q597" i="1"/>
  <c r="T597" i="1"/>
  <c r="S597" i="1"/>
  <c r="W597" i="1"/>
  <c r="P597" i="1"/>
  <c r="AA533" i="1"/>
  <c r="Z533" i="1"/>
  <c r="X533" i="1"/>
  <c r="U533" i="1"/>
  <c r="V533" i="1"/>
  <c r="Q533" i="1"/>
  <c r="T533" i="1"/>
  <c r="S533" i="1"/>
  <c r="W533" i="1"/>
  <c r="Y533" i="1"/>
  <c r="P533" i="1"/>
  <c r="AA469" i="1"/>
  <c r="Z469" i="1"/>
  <c r="X469" i="1"/>
  <c r="U469" i="1"/>
  <c r="V469" i="1"/>
  <c r="W469" i="1"/>
  <c r="Y469" i="1"/>
  <c r="Q469" i="1"/>
  <c r="T469" i="1"/>
  <c r="S469" i="1"/>
  <c r="P469" i="1"/>
  <c r="AA373" i="1"/>
  <c r="Z373" i="1"/>
  <c r="W373" i="1"/>
  <c r="X373" i="1"/>
  <c r="U373" i="1"/>
  <c r="Q373" i="1"/>
  <c r="V373" i="1"/>
  <c r="T373" i="1"/>
  <c r="Y373" i="1"/>
  <c r="R373" i="1"/>
  <c r="P373" i="1"/>
  <c r="AA285" i="1"/>
  <c r="Y285" i="1"/>
  <c r="V285" i="1"/>
  <c r="U285" i="1"/>
  <c r="Z285" i="1"/>
  <c r="X285" i="1"/>
  <c r="Q285" i="1"/>
  <c r="R285" i="1"/>
  <c r="W285" i="1"/>
  <c r="S285" i="1"/>
  <c r="P285" i="1"/>
  <c r="AA221" i="1"/>
  <c r="Z221" i="1"/>
  <c r="Y221" i="1"/>
  <c r="V221" i="1"/>
  <c r="U221" i="1"/>
  <c r="W221" i="1"/>
  <c r="Q221" i="1"/>
  <c r="R221" i="1"/>
  <c r="X221" i="1"/>
  <c r="P221" i="1"/>
  <c r="AA157" i="1"/>
  <c r="Z157" i="1"/>
  <c r="Y157" i="1"/>
  <c r="V157" i="1"/>
  <c r="U157" i="1"/>
  <c r="Q157" i="1"/>
  <c r="W157" i="1"/>
  <c r="R157" i="1"/>
  <c r="X157" i="1"/>
  <c r="P157" i="1"/>
  <c r="AA101" i="1"/>
  <c r="Z101" i="1"/>
  <c r="X101" i="1"/>
  <c r="W101" i="1"/>
  <c r="U101" i="1"/>
  <c r="Y101" i="1"/>
  <c r="V101" i="1"/>
  <c r="S101" i="1"/>
  <c r="R101" i="1"/>
  <c r="Q101" i="1"/>
  <c r="T101" i="1"/>
  <c r="P101" i="1"/>
  <c r="AA61" i="1"/>
  <c r="Z61" i="1"/>
  <c r="Y61" i="1"/>
  <c r="W61" i="1"/>
  <c r="U61" i="1"/>
  <c r="Q61" i="1"/>
  <c r="V61" i="1"/>
  <c r="X61" i="1"/>
  <c r="P61" i="1"/>
  <c r="AA940" i="1"/>
  <c r="Z940" i="1"/>
  <c r="X940" i="1"/>
  <c r="W940" i="1"/>
  <c r="U940" i="1"/>
  <c r="Q940" i="1"/>
  <c r="V940" i="1"/>
  <c r="S940" i="1"/>
  <c r="R940" i="1"/>
  <c r="Y940" i="1"/>
  <c r="Z924" i="1"/>
  <c r="X924" i="1"/>
  <c r="AA924" i="1"/>
  <c r="V924" i="1"/>
  <c r="Y924" i="1"/>
  <c r="W924" i="1"/>
  <c r="U924" i="1"/>
  <c r="Q924" i="1"/>
  <c r="R924" i="1"/>
  <c r="AA892" i="1"/>
  <c r="Z892" i="1"/>
  <c r="X892" i="1"/>
  <c r="Y892" i="1"/>
  <c r="W892" i="1"/>
  <c r="U892" i="1"/>
  <c r="Q892" i="1"/>
  <c r="R892" i="1"/>
  <c r="V892" i="1"/>
  <c r="AA876" i="1"/>
  <c r="Z876" i="1"/>
  <c r="X876" i="1"/>
  <c r="W876" i="1"/>
  <c r="U876" i="1"/>
  <c r="Q876" i="1"/>
  <c r="Y876" i="1"/>
  <c r="S876" i="1"/>
  <c r="R876" i="1"/>
  <c r="V876" i="1"/>
  <c r="Y852" i="1"/>
  <c r="AA852" i="1"/>
  <c r="V852" i="1"/>
  <c r="Z852" i="1"/>
  <c r="X852" i="1"/>
  <c r="U852" i="1"/>
  <c r="S852" i="1"/>
  <c r="Q852" i="1"/>
  <c r="T852" i="1"/>
  <c r="R852" i="1"/>
  <c r="W852" i="1"/>
  <c r="AA836" i="1"/>
  <c r="X836" i="1"/>
  <c r="Y836" i="1"/>
  <c r="Z836" i="1"/>
  <c r="U836" i="1"/>
  <c r="Q836" i="1"/>
  <c r="T836" i="1"/>
  <c r="R836" i="1"/>
  <c r="V836" i="1"/>
  <c r="W836" i="1"/>
  <c r="AA828" i="1"/>
  <c r="Z828" i="1"/>
  <c r="X828" i="1"/>
  <c r="Y828" i="1"/>
  <c r="W828" i="1"/>
  <c r="U828" i="1"/>
  <c r="V828" i="1"/>
  <c r="Q828" i="1"/>
  <c r="R828" i="1"/>
  <c r="AA812" i="1"/>
  <c r="Z812" i="1"/>
  <c r="X812" i="1"/>
  <c r="W812" i="1"/>
  <c r="U812" i="1"/>
  <c r="Q812" i="1"/>
  <c r="V812" i="1"/>
  <c r="S812" i="1"/>
  <c r="R812" i="1"/>
  <c r="Y812" i="1"/>
  <c r="Z772" i="1"/>
  <c r="X772" i="1"/>
  <c r="AA772" i="1"/>
  <c r="Y772" i="1"/>
  <c r="U772" i="1"/>
  <c r="Q772" i="1"/>
  <c r="T772" i="1"/>
  <c r="R772" i="1"/>
  <c r="W772" i="1"/>
  <c r="V772" i="1"/>
  <c r="AA756" i="1"/>
  <c r="Z756" i="1"/>
  <c r="Y756" i="1"/>
  <c r="X756" i="1"/>
  <c r="U756" i="1"/>
  <c r="S756" i="1"/>
  <c r="Q756" i="1"/>
  <c r="V756" i="1"/>
  <c r="T756" i="1"/>
  <c r="R756" i="1"/>
  <c r="W756" i="1"/>
  <c r="AA724" i="1"/>
  <c r="Z724" i="1"/>
  <c r="Y724" i="1"/>
  <c r="V724" i="1"/>
  <c r="X724" i="1"/>
  <c r="U724" i="1"/>
  <c r="S724" i="1"/>
  <c r="Q724" i="1"/>
  <c r="T724" i="1"/>
  <c r="R724" i="1"/>
  <c r="W724" i="1"/>
  <c r="AA668" i="1"/>
  <c r="Z668" i="1"/>
  <c r="X668" i="1"/>
  <c r="V668" i="1"/>
  <c r="Y668" i="1"/>
  <c r="W668" i="1"/>
  <c r="U668" i="1"/>
  <c r="Q668" i="1"/>
  <c r="R668" i="1"/>
  <c r="AA612" i="1"/>
  <c r="Z612" i="1"/>
  <c r="X612" i="1"/>
  <c r="Y612" i="1"/>
  <c r="V612" i="1"/>
  <c r="AP612" i="1" s="1"/>
  <c r="U612" i="1"/>
  <c r="R612" i="1"/>
  <c r="Q612" i="1"/>
  <c r="T612" i="1"/>
  <c r="W612" i="1"/>
  <c r="Z556" i="1"/>
  <c r="AA556" i="1"/>
  <c r="X556" i="1"/>
  <c r="W556" i="1"/>
  <c r="U556" i="1"/>
  <c r="S556" i="1"/>
  <c r="Q556" i="1"/>
  <c r="V556" i="1"/>
  <c r="Y556" i="1"/>
  <c r="R556" i="1"/>
  <c r="W524" i="1"/>
  <c r="Z524" i="1"/>
  <c r="AA524" i="1"/>
  <c r="V524" i="1"/>
  <c r="U524" i="1"/>
  <c r="Q524" i="1"/>
  <c r="Y524" i="1"/>
  <c r="X524" i="1"/>
  <c r="W476" i="1"/>
  <c r="X476" i="1"/>
  <c r="AA476" i="1"/>
  <c r="V476" i="1"/>
  <c r="Y476" i="1"/>
  <c r="Z476" i="1"/>
  <c r="U476" i="1"/>
  <c r="Q476" i="1"/>
  <c r="R476" i="1"/>
  <c r="W452" i="1"/>
  <c r="X452" i="1"/>
  <c r="Z452" i="1"/>
  <c r="Y452" i="1"/>
  <c r="AA452" i="1"/>
  <c r="U452" i="1"/>
  <c r="Q452" i="1"/>
  <c r="T452" i="1"/>
  <c r="V452" i="1"/>
  <c r="S452" i="1"/>
  <c r="AA436" i="1"/>
  <c r="Z436" i="1"/>
  <c r="W436" i="1"/>
  <c r="X436" i="1"/>
  <c r="Y436" i="1"/>
  <c r="U436" i="1"/>
  <c r="Q436" i="1"/>
  <c r="T436" i="1"/>
  <c r="V436" i="1"/>
  <c r="AA412" i="1"/>
  <c r="W412" i="1"/>
  <c r="X412" i="1"/>
  <c r="V412" i="1"/>
  <c r="Y412" i="1"/>
  <c r="Z412" i="1"/>
  <c r="U412" i="1"/>
  <c r="Q412" i="1"/>
  <c r="R412" i="1"/>
  <c r="AA372" i="1"/>
  <c r="Z372" i="1"/>
  <c r="W372" i="1"/>
  <c r="X372" i="1"/>
  <c r="Y372" i="1"/>
  <c r="U372" i="1"/>
  <c r="Q372" i="1"/>
  <c r="V372" i="1"/>
  <c r="T372" i="1"/>
  <c r="AA348" i="1"/>
  <c r="W348" i="1"/>
  <c r="X348" i="1"/>
  <c r="V348" i="1"/>
  <c r="Y348" i="1"/>
  <c r="Z348" i="1"/>
  <c r="U348" i="1"/>
  <c r="Q348" i="1"/>
  <c r="R348" i="1"/>
  <c r="AA332" i="1"/>
  <c r="W332" i="1"/>
  <c r="Z332" i="1"/>
  <c r="X332" i="1"/>
  <c r="U332" i="1"/>
  <c r="Y332" i="1"/>
  <c r="Q332" i="1"/>
  <c r="V332" i="1"/>
  <c r="AA308" i="1"/>
  <c r="W308" i="1"/>
  <c r="Z308" i="1"/>
  <c r="X308" i="1"/>
  <c r="Y308" i="1"/>
  <c r="V308" i="1"/>
  <c r="U308" i="1"/>
  <c r="Q308" i="1"/>
  <c r="T308" i="1"/>
  <c r="AA292" i="1"/>
  <c r="Z292" i="1"/>
  <c r="W292" i="1"/>
  <c r="X292" i="1"/>
  <c r="Y292" i="1"/>
  <c r="U292" i="1"/>
  <c r="R292" i="1"/>
  <c r="Q292" i="1"/>
  <c r="V292" i="1"/>
  <c r="T292" i="1"/>
  <c r="Z252" i="1"/>
  <c r="AA252" i="1"/>
  <c r="W252" i="1"/>
  <c r="X252" i="1"/>
  <c r="Y252" i="1"/>
  <c r="V252" i="1"/>
  <c r="U252" i="1"/>
  <c r="Q252" i="1"/>
  <c r="Z212" i="1"/>
  <c r="AA212" i="1"/>
  <c r="W212" i="1"/>
  <c r="X212" i="1"/>
  <c r="Y212" i="1"/>
  <c r="V212" i="1"/>
  <c r="U212" i="1"/>
  <c r="Q212" i="1"/>
  <c r="T212" i="1"/>
  <c r="R212" i="1"/>
  <c r="S212" i="1"/>
  <c r="Z172" i="1"/>
  <c r="AA172" i="1"/>
  <c r="W172" i="1"/>
  <c r="X172" i="1"/>
  <c r="U172" i="1"/>
  <c r="Q172" i="1"/>
  <c r="V172" i="1"/>
  <c r="Y172" i="1"/>
  <c r="R172" i="1"/>
  <c r="Z124" i="1"/>
  <c r="AA124" i="1"/>
  <c r="W124" i="1"/>
  <c r="X124" i="1"/>
  <c r="V124" i="1"/>
  <c r="Y124" i="1"/>
  <c r="U124" i="1"/>
  <c r="Q124" i="1"/>
  <c r="Z84" i="1"/>
  <c r="AA84" i="1"/>
  <c r="W84" i="1"/>
  <c r="X84" i="1"/>
  <c r="Y84" i="1"/>
  <c r="V84" i="1"/>
  <c r="U84" i="1"/>
  <c r="Q84" i="1"/>
  <c r="T84" i="1"/>
  <c r="R84" i="1"/>
  <c r="S84" i="1"/>
  <c r="Z28" i="1"/>
  <c r="AA28" i="1"/>
  <c r="W28" i="1"/>
  <c r="X28" i="1"/>
  <c r="U28" i="1"/>
  <c r="V28" i="1"/>
  <c r="Y28" i="1"/>
  <c r="Q28" i="1"/>
  <c r="R28" i="1"/>
  <c r="P772" i="1"/>
  <c r="P644" i="1"/>
  <c r="P580" i="1"/>
  <c r="P260" i="1"/>
  <c r="AA939" i="1"/>
  <c r="Z939" i="1"/>
  <c r="X939" i="1"/>
  <c r="V939" i="1"/>
  <c r="S939" i="1"/>
  <c r="R939" i="1"/>
  <c r="W939" i="1"/>
  <c r="Y939" i="1"/>
  <c r="Q939" i="1"/>
  <c r="AA899" i="1"/>
  <c r="X899" i="1"/>
  <c r="Y899" i="1"/>
  <c r="W899" i="1"/>
  <c r="V899" i="1"/>
  <c r="T899" i="1"/>
  <c r="Z899" i="1"/>
  <c r="R899" i="1"/>
  <c r="U899" i="1"/>
  <c r="Q899" i="1"/>
  <c r="AA859" i="1"/>
  <c r="X859" i="1"/>
  <c r="Z859" i="1"/>
  <c r="Y859" i="1"/>
  <c r="V859" i="1"/>
  <c r="R859" i="1"/>
  <c r="W859" i="1"/>
  <c r="Q859" i="1"/>
  <c r="AA835" i="1"/>
  <c r="X835" i="1"/>
  <c r="Y835" i="1"/>
  <c r="W835" i="1"/>
  <c r="V835" i="1"/>
  <c r="T835" i="1"/>
  <c r="R835" i="1"/>
  <c r="U835" i="1"/>
  <c r="Z835" i="1"/>
  <c r="Q835" i="1"/>
  <c r="AA803" i="1"/>
  <c r="Z803" i="1"/>
  <c r="X803" i="1"/>
  <c r="Y803" i="1"/>
  <c r="W803" i="1"/>
  <c r="T803" i="1"/>
  <c r="R803" i="1"/>
  <c r="U803" i="1"/>
  <c r="V803" i="1"/>
  <c r="Q803" i="1"/>
  <c r="AA779" i="1"/>
  <c r="X779" i="1"/>
  <c r="Z779" i="1"/>
  <c r="V779" i="1"/>
  <c r="AP779" i="1" s="1"/>
  <c r="S779" i="1"/>
  <c r="R779" i="1"/>
  <c r="W779" i="1"/>
  <c r="Y779" i="1"/>
  <c r="Q779" i="1"/>
  <c r="AA747" i="1"/>
  <c r="Z747" i="1"/>
  <c r="X747" i="1"/>
  <c r="S747" i="1"/>
  <c r="R747" i="1"/>
  <c r="W747" i="1"/>
  <c r="Y747" i="1"/>
  <c r="V747" i="1"/>
  <c r="Q747" i="1"/>
  <c r="AA739" i="1"/>
  <c r="Z739" i="1"/>
  <c r="X739" i="1"/>
  <c r="Y739" i="1"/>
  <c r="W739" i="1"/>
  <c r="T739" i="1"/>
  <c r="R739" i="1"/>
  <c r="V739" i="1"/>
  <c r="U739" i="1"/>
  <c r="Q739" i="1"/>
  <c r="AA731" i="1"/>
  <c r="X731" i="1"/>
  <c r="Z731" i="1"/>
  <c r="Y731" i="1"/>
  <c r="V731" i="1"/>
  <c r="R731" i="1"/>
  <c r="W731" i="1"/>
  <c r="Q731" i="1"/>
  <c r="AA707" i="1"/>
  <c r="X707" i="1"/>
  <c r="Y707" i="1"/>
  <c r="R707" i="1"/>
  <c r="Z707" i="1"/>
  <c r="W707" i="1"/>
  <c r="V707" i="1"/>
  <c r="T707" i="1"/>
  <c r="U707" i="1"/>
  <c r="Q707" i="1"/>
  <c r="AA691" i="1"/>
  <c r="X691" i="1"/>
  <c r="Z691" i="1"/>
  <c r="Y691" i="1"/>
  <c r="R691" i="1"/>
  <c r="W691" i="1"/>
  <c r="T691" i="1"/>
  <c r="U691" i="1"/>
  <c r="V691" i="1"/>
  <c r="S691" i="1"/>
  <c r="Q691" i="1"/>
  <c r="AA667" i="1"/>
  <c r="X667" i="1"/>
  <c r="Z667" i="1"/>
  <c r="Y667" i="1"/>
  <c r="R667" i="1"/>
  <c r="V667" i="1"/>
  <c r="W667" i="1"/>
  <c r="Q667" i="1"/>
  <c r="AA635" i="1"/>
  <c r="X635" i="1"/>
  <c r="Y635" i="1"/>
  <c r="R635" i="1"/>
  <c r="Z635" i="1"/>
  <c r="V635" i="1"/>
  <c r="W635" i="1"/>
  <c r="Q635" i="1"/>
  <c r="AA587" i="1"/>
  <c r="X587" i="1"/>
  <c r="R587" i="1"/>
  <c r="Z587" i="1"/>
  <c r="V587" i="1"/>
  <c r="Y587" i="1"/>
  <c r="W587" i="1"/>
  <c r="Q587" i="1"/>
  <c r="AA563" i="1"/>
  <c r="X563" i="1"/>
  <c r="Z563" i="1"/>
  <c r="Y563" i="1"/>
  <c r="R563" i="1"/>
  <c r="W563" i="1"/>
  <c r="T563" i="1"/>
  <c r="U563" i="1"/>
  <c r="V563" i="1"/>
  <c r="Q563" i="1"/>
  <c r="AA523" i="1"/>
  <c r="Z523" i="1"/>
  <c r="X523" i="1"/>
  <c r="R523" i="1"/>
  <c r="V523" i="1"/>
  <c r="Y523" i="1"/>
  <c r="W523" i="1"/>
  <c r="Q523" i="1"/>
  <c r="AA507" i="1"/>
  <c r="X507" i="1"/>
  <c r="Z507" i="1"/>
  <c r="Y507" i="1"/>
  <c r="R507" i="1"/>
  <c r="W507" i="1"/>
  <c r="S507" i="1"/>
  <c r="V507" i="1"/>
  <c r="Q507" i="1"/>
  <c r="AA475" i="1"/>
  <c r="X475" i="1"/>
  <c r="W475" i="1"/>
  <c r="Y475" i="1"/>
  <c r="R475" i="1"/>
  <c r="Z475" i="1"/>
  <c r="V475" i="1"/>
  <c r="Q475" i="1"/>
  <c r="AA427" i="1"/>
  <c r="Z427" i="1"/>
  <c r="X427" i="1"/>
  <c r="W427" i="1"/>
  <c r="R427" i="1"/>
  <c r="Y427" i="1"/>
  <c r="V427" i="1"/>
  <c r="S427" i="1"/>
  <c r="Q427" i="1"/>
  <c r="AA379" i="1"/>
  <c r="X379" i="1"/>
  <c r="Z379" i="1"/>
  <c r="Y379" i="1"/>
  <c r="R379" i="1"/>
  <c r="W379" i="1"/>
  <c r="S379" i="1"/>
  <c r="V379" i="1"/>
  <c r="Q379" i="1"/>
  <c r="AA323" i="1"/>
  <c r="X323" i="1"/>
  <c r="Z323" i="1"/>
  <c r="Y323" i="1"/>
  <c r="V323" i="1"/>
  <c r="W323" i="1"/>
  <c r="R323" i="1"/>
  <c r="T323" i="1"/>
  <c r="U323" i="1"/>
  <c r="Q323" i="1"/>
  <c r="AA299" i="1"/>
  <c r="X299" i="1"/>
  <c r="W299" i="1"/>
  <c r="V299" i="1"/>
  <c r="Z299" i="1"/>
  <c r="R299" i="1"/>
  <c r="Y299" i="1"/>
  <c r="S299" i="1"/>
  <c r="Q299" i="1"/>
  <c r="AA275" i="1"/>
  <c r="X275" i="1"/>
  <c r="Z275" i="1"/>
  <c r="Y275" i="1"/>
  <c r="V275" i="1"/>
  <c r="R275" i="1"/>
  <c r="W275" i="1"/>
  <c r="T275" i="1"/>
  <c r="S275" i="1"/>
  <c r="U275" i="1"/>
  <c r="Q275" i="1"/>
  <c r="AA235" i="1"/>
  <c r="Z235" i="1"/>
  <c r="X235" i="1"/>
  <c r="W235" i="1"/>
  <c r="V235" i="1"/>
  <c r="R235" i="1"/>
  <c r="S235" i="1"/>
  <c r="Y235" i="1"/>
  <c r="Q235" i="1"/>
  <c r="AA203" i="1"/>
  <c r="Z203" i="1"/>
  <c r="X203" i="1"/>
  <c r="V203" i="1"/>
  <c r="R203" i="1"/>
  <c r="S203" i="1"/>
  <c r="Y203" i="1"/>
  <c r="W203" i="1"/>
  <c r="Q203" i="1"/>
  <c r="AA179" i="1"/>
  <c r="Z179" i="1"/>
  <c r="X179" i="1"/>
  <c r="Y179" i="1"/>
  <c r="V179" i="1"/>
  <c r="W179" i="1"/>
  <c r="R179" i="1"/>
  <c r="S179" i="1"/>
  <c r="T179" i="1"/>
  <c r="U179" i="1"/>
  <c r="Q179" i="1"/>
  <c r="AA139" i="1"/>
  <c r="Z139" i="1"/>
  <c r="X139" i="1"/>
  <c r="V139" i="1"/>
  <c r="R139" i="1"/>
  <c r="S139" i="1"/>
  <c r="Y139" i="1"/>
  <c r="W139" i="1"/>
  <c r="Q139" i="1"/>
  <c r="AA107" i="1"/>
  <c r="Z107" i="1"/>
  <c r="X107" i="1"/>
  <c r="W107" i="1"/>
  <c r="V107" i="1"/>
  <c r="R107" i="1"/>
  <c r="S107" i="1"/>
  <c r="Y107" i="1"/>
  <c r="Q107" i="1"/>
  <c r="AA75" i="1"/>
  <c r="Z75" i="1"/>
  <c r="X75" i="1"/>
  <c r="V75" i="1"/>
  <c r="R75" i="1"/>
  <c r="S75" i="1"/>
  <c r="W75" i="1"/>
  <c r="Y75" i="1"/>
  <c r="Q75" i="1"/>
  <c r="AA43" i="1"/>
  <c r="Z43" i="1"/>
  <c r="X43" i="1"/>
  <c r="W43" i="1"/>
  <c r="V43" i="1"/>
  <c r="R43" i="1"/>
  <c r="S43" i="1"/>
  <c r="Y43" i="1"/>
  <c r="U43" i="1"/>
  <c r="Q43" i="1"/>
  <c r="P732" i="1"/>
  <c r="P643" i="1"/>
  <c r="P579" i="1"/>
  <c r="P476" i="1"/>
  <c r="P323" i="1"/>
  <c r="P284" i="1"/>
  <c r="P259" i="1"/>
  <c r="P220" i="1"/>
  <c r="P131" i="1"/>
  <c r="P92" i="1"/>
  <c r="AA954" i="1"/>
  <c r="X954" i="1"/>
  <c r="Y954" i="1"/>
  <c r="V954" i="1"/>
  <c r="W954" i="1"/>
  <c r="S954" i="1"/>
  <c r="R954" i="1"/>
  <c r="Z954" i="1"/>
  <c r="AA914" i="1"/>
  <c r="X914" i="1"/>
  <c r="Y914" i="1"/>
  <c r="V914" i="1"/>
  <c r="Z914" i="1"/>
  <c r="W914" i="1"/>
  <c r="S914" i="1"/>
  <c r="R914" i="1"/>
  <c r="U914" i="1"/>
  <c r="T914" i="1"/>
  <c r="P948" i="1"/>
  <c r="P820" i="1"/>
  <c r="P692" i="1"/>
  <c r="P564" i="1"/>
  <c r="P539" i="1"/>
  <c r="P500" i="1"/>
  <c r="P372" i="1"/>
  <c r="P180" i="1"/>
  <c r="P116" i="1"/>
  <c r="R941" i="1"/>
  <c r="R893" i="1"/>
  <c r="R845" i="1"/>
  <c r="R797" i="1"/>
  <c r="R765" i="1"/>
  <c r="P956" i="1"/>
  <c r="P931" i="1"/>
  <c r="P906" i="1"/>
  <c r="P892" i="1"/>
  <c r="P867" i="1"/>
  <c r="P828" i="1"/>
  <c r="P803" i="1"/>
  <c r="P764" i="1"/>
  <c r="P739" i="1"/>
  <c r="P700" i="1"/>
  <c r="P675" i="1"/>
  <c r="P636" i="1"/>
  <c r="P611" i="1"/>
  <c r="P572" i="1"/>
  <c r="P547" i="1"/>
  <c r="P508" i="1"/>
  <c r="P483" i="1"/>
  <c r="P444" i="1"/>
  <c r="P419" i="1"/>
  <c r="P380" i="1"/>
  <c r="P355" i="1"/>
  <c r="P316" i="1"/>
  <c r="P291" i="1"/>
  <c r="P252" i="1"/>
  <c r="P227" i="1"/>
  <c r="P188" i="1"/>
  <c r="P163" i="1"/>
  <c r="P124" i="1"/>
  <c r="P99" i="1"/>
  <c r="P60" i="1"/>
  <c r="P35" i="1"/>
  <c r="R950" i="1"/>
  <c r="R934" i="1"/>
  <c r="R918" i="1"/>
  <c r="R902" i="1"/>
  <c r="R886" i="1"/>
  <c r="R870" i="1"/>
  <c r="R854" i="1"/>
  <c r="R838" i="1"/>
  <c r="R822" i="1"/>
  <c r="R806" i="1"/>
  <c r="R790" i="1"/>
  <c r="R774" i="1"/>
  <c r="R758" i="1"/>
  <c r="R742" i="1"/>
  <c r="R726" i="1"/>
  <c r="R708" i="1"/>
  <c r="R653" i="1"/>
  <c r="R598" i="1"/>
  <c r="R580" i="1"/>
  <c r="R525" i="1"/>
  <c r="R470" i="1"/>
  <c r="R452" i="1"/>
  <c r="R397" i="1"/>
  <c r="R342" i="1"/>
  <c r="R324" i="1"/>
  <c r="R269" i="1"/>
  <c r="R214" i="1"/>
  <c r="R196" i="1"/>
  <c r="R141" i="1"/>
  <c r="R86" i="1"/>
  <c r="R68" i="1"/>
  <c r="S932" i="1"/>
  <c r="S910" i="1"/>
  <c r="S868" i="1"/>
  <c r="S846" i="1"/>
  <c r="S804" i="1"/>
  <c r="S782" i="1"/>
  <c r="S740" i="1"/>
  <c r="S718" i="1"/>
  <c r="S676" i="1"/>
  <c r="S654" i="1"/>
  <c r="S612" i="1"/>
  <c r="S588" i="1"/>
  <c r="S563" i="1"/>
  <c r="S510" i="1"/>
  <c r="S485" i="1"/>
  <c r="S460" i="1"/>
  <c r="S435" i="1"/>
  <c r="S382" i="1"/>
  <c r="S357" i="1"/>
  <c r="S332" i="1"/>
  <c r="S307" i="1"/>
  <c r="S253" i="1"/>
  <c r="S221" i="1"/>
  <c r="S189" i="1"/>
  <c r="S157" i="1"/>
  <c r="S125" i="1"/>
  <c r="S93" i="1"/>
  <c r="S61" i="1"/>
  <c r="S29" i="1"/>
  <c r="T939" i="1"/>
  <c r="T907" i="1"/>
  <c r="T875" i="1"/>
  <c r="T843" i="1"/>
  <c r="T811" i="1"/>
  <c r="T779" i="1"/>
  <c r="T747" i="1"/>
  <c r="T715" i="1"/>
  <c r="T683" i="1"/>
  <c r="T651" i="1"/>
  <c r="T619" i="1"/>
  <c r="T587" i="1"/>
  <c r="T555" i="1"/>
  <c r="T523" i="1"/>
  <c r="T491" i="1"/>
  <c r="T459" i="1"/>
  <c r="T427" i="1"/>
  <c r="T395" i="1"/>
  <c r="T363" i="1"/>
  <c r="T331" i="1"/>
  <c r="T299" i="1"/>
  <c r="T267" i="1"/>
  <c r="T235" i="1"/>
  <c r="T203" i="1"/>
  <c r="T171" i="1"/>
  <c r="T139" i="1"/>
  <c r="T107" i="1"/>
  <c r="T75" i="1"/>
  <c r="T43" i="1"/>
  <c r="AA874" i="1"/>
  <c r="X874" i="1"/>
  <c r="Y874" i="1"/>
  <c r="V874" i="1"/>
  <c r="W874" i="1"/>
  <c r="Z874" i="1"/>
  <c r="S874" i="1"/>
  <c r="AA951" i="1"/>
  <c r="Z951" i="1"/>
  <c r="Y951" i="1"/>
  <c r="X951" i="1"/>
  <c r="W951" i="1"/>
  <c r="V951" i="1"/>
  <c r="T951" i="1"/>
  <c r="U951" i="1"/>
  <c r="Z943" i="1"/>
  <c r="Y943" i="1"/>
  <c r="AA943" i="1"/>
  <c r="W943" i="1"/>
  <c r="T943" i="1"/>
  <c r="V943" i="1"/>
  <c r="X943" i="1"/>
  <c r="U943" i="1"/>
  <c r="AA935" i="1"/>
  <c r="Z935" i="1"/>
  <c r="Y935" i="1"/>
  <c r="W935" i="1"/>
  <c r="T935" i="1"/>
  <c r="V935" i="1"/>
  <c r="U935" i="1"/>
  <c r="X935" i="1"/>
  <c r="AA927" i="1"/>
  <c r="Z927" i="1"/>
  <c r="Y927" i="1"/>
  <c r="W927" i="1"/>
  <c r="T927" i="1"/>
  <c r="U927" i="1"/>
  <c r="AA919" i="1"/>
  <c r="Z919" i="1"/>
  <c r="Y919" i="1"/>
  <c r="X919" i="1"/>
  <c r="W919" i="1"/>
  <c r="T919" i="1"/>
  <c r="U919" i="1"/>
  <c r="Z911" i="1"/>
  <c r="AA911" i="1"/>
  <c r="Y911" i="1"/>
  <c r="X911" i="1"/>
  <c r="W911" i="1"/>
  <c r="T911" i="1"/>
  <c r="U911" i="1"/>
  <c r="AA903" i="1"/>
  <c r="Z903" i="1"/>
  <c r="Y903" i="1"/>
  <c r="W903" i="1"/>
  <c r="T903" i="1"/>
  <c r="X903" i="1"/>
  <c r="U903" i="1"/>
  <c r="AA895" i="1"/>
  <c r="Z895" i="1"/>
  <c r="Y895" i="1"/>
  <c r="W895" i="1"/>
  <c r="X895" i="1"/>
  <c r="T895" i="1"/>
  <c r="U895" i="1"/>
  <c r="V895" i="1"/>
  <c r="Z887" i="1"/>
  <c r="Y887" i="1"/>
  <c r="AA887" i="1"/>
  <c r="X887" i="1"/>
  <c r="W887" i="1"/>
  <c r="V887" i="1"/>
  <c r="T887" i="1"/>
  <c r="U887" i="1"/>
  <c r="Z879" i="1"/>
  <c r="AA879" i="1"/>
  <c r="Y879" i="1"/>
  <c r="X879" i="1"/>
  <c r="W879" i="1"/>
  <c r="T879" i="1"/>
  <c r="V879" i="1"/>
  <c r="U879" i="1"/>
  <c r="AA871" i="1"/>
  <c r="Z871" i="1"/>
  <c r="Y871" i="1"/>
  <c r="W871" i="1"/>
  <c r="T871" i="1"/>
  <c r="V871" i="1"/>
  <c r="U871" i="1"/>
  <c r="AA863" i="1"/>
  <c r="Z863" i="1"/>
  <c r="Y863" i="1"/>
  <c r="W863" i="1"/>
  <c r="T863" i="1"/>
  <c r="U863" i="1"/>
  <c r="AA855" i="1"/>
  <c r="Z855" i="1"/>
  <c r="Y855" i="1"/>
  <c r="X855" i="1"/>
  <c r="W855" i="1"/>
  <c r="T855" i="1"/>
  <c r="U855" i="1"/>
  <c r="Z847" i="1"/>
  <c r="Y847" i="1"/>
  <c r="AA847" i="1"/>
  <c r="X847" i="1"/>
  <c r="W847" i="1"/>
  <c r="T847" i="1"/>
  <c r="U847" i="1"/>
  <c r="AA839" i="1"/>
  <c r="Z839" i="1"/>
  <c r="Y839" i="1"/>
  <c r="W839" i="1"/>
  <c r="T839" i="1"/>
  <c r="X839" i="1"/>
  <c r="U839" i="1"/>
  <c r="Z831" i="1"/>
  <c r="Y831" i="1"/>
  <c r="W831" i="1"/>
  <c r="X831" i="1"/>
  <c r="T831" i="1"/>
  <c r="U831" i="1"/>
  <c r="AA831" i="1"/>
  <c r="V831" i="1"/>
  <c r="AA823" i="1"/>
  <c r="Z823" i="1"/>
  <c r="Y823" i="1"/>
  <c r="X823" i="1"/>
  <c r="W823" i="1"/>
  <c r="V823" i="1"/>
  <c r="T823" i="1"/>
  <c r="U823" i="1"/>
  <c r="Y815" i="1"/>
  <c r="Z815" i="1"/>
  <c r="X815" i="1"/>
  <c r="AA815" i="1"/>
  <c r="W815" i="1"/>
  <c r="T815" i="1"/>
  <c r="V815" i="1"/>
  <c r="U815" i="1"/>
  <c r="AA807" i="1"/>
  <c r="Y807" i="1"/>
  <c r="W807" i="1"/>
  <c r="T807" i="1"/>
  <c r="Z807" i="1"/>
  <c r="V807" i="1"/>
  <c r="U807" i="1"/>
  <c r="AA799" i="1"/>
  <c r="Y799" i="1"/>
  <c r="W799" i="1"/>
  <c r="T799" i="1"/>
  <c r="U799" i="1"/>
  <c r="AA791" i="1"/>
  <c r="Y791" i="1"/>
  <c r="Z791" i="1"/>
  <c r="X791" i="1"/>
  <c r="W791" i="1"/>
  <c r="T791" i="1"/>
  <c r="U791" i="1"/>
  <c r="AA783" i="1"/>
  <c r="Z783" i="1"/>
  <c r="Y783" i="1"/>
  <c r="X783" i="1"/>
  <c r="W783" i="1"/>
  <c r="T783" i="1"/>
  <c r="U783" i="1"/>
  <c r="AA775" i="1"/>
  <c r="Z775" i="1"/>
  <c r="Y775" i="1"/>
  <c r="W775" i="1"/>
  <c r="T775" i="1"/>
  <c r="X775" i="1"/>
  <c r="U775" i="1"/>
  <c r="AA767" i="1"/>
  <c r="Z767" i="1"/>
  <c r="Y767" i="1"/>
  <c r="W767" i="1"/>
  <c r="X767" i="1"/>
  <c r="T767" i="1"/>
  <c r="U767" i="1"/>
  <c r="V767" i="1"/>
  <c r="AA759" i="1"/>
  <c r="Z759" i="1"/>
  <c r="Y759" i="1"/>
  <c r="X759" i="1"/>
  <c r="W759" i="1"/>
  <c r="V759" i="1"/>
  <c r="T759" i="1"/>
  <c r="U759" i="1"/>
  <c r="Y751" i="1"/>
  <c r="X751" i="1"/>
  <c r="AA751" i="1"/>
  <c r="W751" i="1"/>
  <c r="T751" i="1"/>
  <c r="V751" i="1"/>
  <c r="U751" i="1"/>
  <c r="Z751" i="1"/>
  <c r="AA743" i="1"/>
  <c r="Y743" i="1"/>
  <c r="Z743" i="1"/>
  <c r="W743" i="1"/>
  <c r="T743" i="1"/>
  <c r="V743" i="1"/>
  <c r="U743" i="1"/>
  <c r="AA735" i="1"/>
  <c r="Y735" i="1"/>
  <c r="Z735" i="1"/>
  <c r="W735" i="1"/>
  <c r="T735" i="1"/>
  <c r="U735" i="1"/>
  <c r="AA727" i="1"/>
  <c r="Y727" i="1"/>
  <c r="X727" i="1"/>
  <c r="W727" i="1"/>
  <c r="T727" i="1"/>
  <c r="U727" i="1"/>
  <c r="Z727" i="1"/>
  <c r="AA719" i="1"/>
  <c r="Z719" i="1"/>
  <c r="Y719" i="1"/>
  <c r="X719" i="1"/>
  <c r="W719" i="1"/>
  <c r="T719" i="1"/>
  <c r="U719" i="1"/>
  <c r="AA711" i="1"/>
  <c r="Z711" i="1"/>
  <c r="Y711" i="1"/>
  <c r="W711" i="1"/>
  <c r="T711" i="1"/>
  <c r="X711" i="1"/>
  <c r="U711" i="1"/>
  <c r="AA703" i="1"/>
  <c r="Z703" i="1"/>
  <c r="Y703" i="1"/>
  <c r="W703" i="1"/>
  <c r="X703" i="1"/>
  <c r="T703" i="1"/>
  <c r="U703" i="1"/>
  <c r="V703" i="1"/>
  <c r="AA695" i="1"/>
  <c r="Z695" i="1"/>
  <c r="Y695" i="1"/>
  <c r="X695" i="1"/>
  <c r="W695" i="1"/>
  <c r="V695" i="1"/>
  <c r="T695" i="1"/>
  <c r="U695" i="1"/>
  <c r="Y687" i="1"/>
  <c r="Z687" i="1"/>
  <c r="X687" i="1"/>
  <c r="AA687" i="1"/>
  <c r="W687" i="1"/>
  <c r="T687" i="1"/>
  <c r="V687" i="1"/>
  <c r="U687" i="1"/>
  <c r="AA679" i="1"/>
  <c r="Y679" i="1"/>
  <c r="W679" i="1"/>
  <c r="T679" i="1"/>
  <c r="V679" i="1"/>
  <c r="U679" i="1"/>
  <c r="Z679" i="1"/>
  <c r="AA671" i="1"/>
  <c r="Y671" i="1"/>
  <c r="W671" i="1"/>
  <c r="T671" i="1"/>
  <c r="Z671" i="1"/>
  <c r="U671" i="1"/>
  <c r="AA663" i="1"/>
  <c r="Y663" i="1"/>
  <c r="Z663" i="1"/>
  <c r="X663" i="1"/>
  <c r="W663" i="1"/>
  <c r="T663" i="1"/>
  <c r="U663" i="1"/>
  <c r="AA655" i="1"/>
  <c r="Z655" i="1"/>
  <c r="Y655" i="1"/>
  <c r="X655" i="1"/>
  <c r="W655" i="1"/>
  <c r="T655" i="1"/>
  <c r="U655" i="1"/>
  <c r="AA647" i="1"/>
  <c r="Z647" i="1"/>
  <c r="Y647" i="1"/>
  <c r="W647" i="1"/>
  <c r="T647" i="1"/>
  <c r="X647" i="1"/>
  <c r="U647" i="1"/>
  <c r="AA639" i="1"/>
  <c r="Z639" i="1"/>
  <c r="Y639" i="1"/>
  <c r="W639" i="1"/>
  <c r="X639" i="1"/>
  <c r="T639" i="1"/>
  <c r="U639" i="1"/>
  <c r="V639" i="1"/>
  <c r="AA631" i="1"/>
  <c r="Z631" i="1"/>
  <c r="Y631" i="1"/>
  <c r="X631" i="1"/>
  <c r="W631" i="1"/>
  <c r="V631" i="1"/>
  <c r="T631" i="1"/>
  <c r="U631" i="1"/>
  <c r="Y623" i="1"/>
  <c r="X623" i="1"/>
  <c r="AA623" i="1"/>
  <c r="W623" i="1"/>
  <c r="Z623" i="1"/>
  <c r="T623" i="1"/>
  <c r="V623" i="1"/>
  <c r="U623" i="1"/>
  <c r="AA615" i="1"/>
  <c r="Y615" i="1"/>
  <c r="Z615" i="1"/>
  <c r="W615" i="1"/>
  <c r="T615" i="1"/>
  <c r="V615" i="1"/>
  <c r="U615" i="1"/>
  <c r="AA607" i="1"/>
  <c r="Y607" i="1"/>
  <c r="Z607" i="1"/>
  <c r="W607" i="1"/>
  <c r="T607" i="1"/>
  <c r="U607" i="1"/>
  <c r="AA599" i="1"/>
  <c r="Y599" i="1"/>
  <c r="X599" i="1"/>
  <c r="W599" i="1"/>
  <c r="T599" i="1"/>
  <c r="U599" i="1"/>
  <c r="Z599" i="1"/>
  <c r="AA591" i="1"/>
  <c r="Z591" i="1"/>
  <c r="Y591" i="1"/>
  <c r="X591" i="1"/>
  <c r="W591" i="1"/>
  <c r="T591" i="1"/>
  <c r="U591" i="1"/>
  <c r="AA583" i="1"/>
  <c r="Z583" i="1"/>
  <c r="Y583" i="1"/>
  <c r="W583" i="1"/>
  <c r="T583" i="1"/>
  <c r="X583" i="1"/>
  <c r="U583" i="1"/>
  <c r="AA575" i="1"/>
  <c r="Z575" i="1"/>
  <c r="Y575" i="1"/>
  <c r="W575" i="1"/>
  <c r="X575" i="1"/>
  <c r="T575" i="1"/>
  <c r="U575" i="1"/>
  <c r="V575" i="1"/>
  <c r="AA567" i="1"/>
  <c r="Z567" i="1"/>
  <c r="Y567" i="1"/>
  <c r="X567" i="1"/>
  <c r="W567" i="1"/>
  <c r="V567" i="1"/>
  <c r="T567" i="1"/>
  <c r="U567" i="1"/>
  <c r="Z559" i="1"/>
  <c r="Y559" i="1"/>
  <c r="X559" i="1"/>
  <c r="AA559" i="1"/>
  <c r="W559" i="1"/>
  <c r="T559" i="1"/>
  <c r="V559" i="1"/>
  <c r="U559" i="1"/>
  <c r="AA551" i="1"/>
  <c r="Z551" i="1"/>
  <c r="Y551" i="1"/>
  <c r="W551" i="1"/>
  <c r="T551" i="1"/>
  <c r="V551" i="1"/>
  <c r="U551" i="1"/>
  <c r="Z543" i="1"/>
  <c r="AA543" i="1"/>
  <c r="Y543" i="1"/>
  <c r="W543" i="1"/>
  <c r="T543" i="1"/>
  <c r="U543" i="1"/>
  <c r="Z535" i="1"/>
  <c r="AA535" i="1"/>
  <c r="Y535" i="1"/>
  <c r="X535" i="1"/>
  <c r="W535" i="1"/>
  <c r="T535" i="1"/>
  <c r="U535" i="1"/>
  <c r="Z527" i="1"/>
  <c r="AA527" i="1"/>
  <c r="Y527" i="1"/>
  <c r="X527" i="1"/>
  <c r="W527" i="1"/>
  <c r="T527" i="1"/>
  <c r="U527" i="1"/>
  <c r="AA519" i="1"/>
  <c r="Z519" i="1"/>
  <c r="Y519" i="1"/>
  <c r="W519" i="1"/>
  <c r="T519" i="1"/>
  <c r="X519" i="1"/>
  <c r="U519" i="1"/>
  <c r="Z511" i="1"/>
  <c r="AA511" i="1"/>
  <c r="Y511" i="1"/>
  <c r="W511" i="1"/>
  <c r="X511" i="1"/>
  <c r="T511" i="1"/>
  <c r="U511" i="1"/>
  <c r="V511" i="1"/>
  <c r="Z503" i="1"/>
  <c r="AA503" i="1"/>
  <c r="Y503" i="1"/>
  <c r="W503" i="1"/>
  <c r="X503" i="1"/>
  <c r="V503" i="1"/>
  <c r="T503" i="1"/>
  <c r="U503" i="1"/>
  <c r="Z495" i="1"/>
  <c r="Y495" i="1"/>
  <c r="X495" i="1"/>
  <c r="AA495" i="1"/>
  <c r="T495" i="1"/>
  <c r="V495" i="1"/>
  <c r="W495" i="1"/>
  <c r="U495" i="1"/>
  <c r="AA487" i="1"/>
  <c r="Z487" i="1"/>
  <c r="Y487" i="1"/>
  <c r="T487" i="1"/>
  <c r="V487" i="1"/>
  <c r="U487" i="1"/>
  <c r="W487" i="1"/>
  <c r="Z479" i="1"/>
  <c r="AA479" i="1"/>
  <c r="Y479" i="1"/>
  <c r="T479" i="1"/>
  <c r="U479" i="1"/>
  <c r="Z471" i="1"/>
  <c r="AA471" i="1"/>
  <c r="Y471" i="1"/>
  <c r="X471" i="1"/>
  <c r="T471" i="1"/>
  <c r="W471" i="1"/>
  <c r="U471" i="1"/>
  <c r="Z463" i="1"/>
  <c r="AA463" i="1"/>
  <c r="Y463" i="1"/>
  <c r="X463" i="1"/>
  <c r="W463" i="1"/>
  <c r="T463" i="1"/>
  <c r="U463" i="1"/>
  <c r="AA455" i="1"/>
  <c r="Z455" i="1"/>
  <c r="Y455" i="1"/>
  <c r="W455" i="1"/>
  <c r="T455" i="1"/>
  <c r="U455" i="1"/>
  <c r="X455" i="1"/>
  <c r="Z447" i="1"/>
  <c r="AA447" i="1"/>
  <c r="Y447" i="1"/>
  <c r="W447" i="1"/>
  <c r="X447" i="1"/>
  <c r="T447" i="1"/>
  <c r="U447" i="1"/>
  <c r="V447" i="1"/>
  <c r="Z439" i="1"/>
  <c r="AA439" i="1"/>
  <c r="Y439" i="1"/>
  <c r="X439" i="1"/>
  <c r="W439" i="1"/>
  <c r="V439" i="1"/>
  <c r="AP439" i="1" s="1"/>
  <c r="T439" i="1"/>
  <c r="U439" i="1"/>
  <c r="Z431" i="1"/>
  <c r="AA431" i="1"/>
  <c r="Y431" i="1"/>
  <c r="T431" i="1"/>
  <c r="V431" i="1"/>
  <c r="U431" i="1"/>
  <c r="Z423" i="1"/>
  <c r="Y423" i="1"/>
  <c r="X423" i="1"/>
  <c r="AA423" i="1"/>
  <c r="T423" i="1"/>
  <c r="V423" i="1"/>
  <c r="U423" i="1"/>
  <c r="Z415" i="1"/>
  <c r="AA415" i="1"/>
  <c r="Y415" i="1"/>
  <c r="W415" i="1"/>
  <c r="T415" i="1"/>
  <c r="U415" i="1"/>
  <c r="Z407" i="1"/>
  <c r="AA407" i="1"/>
  <c r="Y407" i="1"/>
  <c r="T407" i="1"/>
  <c r="U407" i="1"/>
  <c r="Z399" i="1"/>
  <c r="AA399" i="1"/>
  <c r="Y399" i="1"/>
  <c r="X399" i="1"/>
  <c r="W399" i="1"/>
  <c r="T399" i="1"/>
  <c r="U399" i="1"/>
  <c r="Z391" i="1"/>
  <c r="Y391" i="1"/>
  <c r="W391" i="1"/>
  <c r="AA391" i="1"/>
  <c r="T391" i="1"/>
  <c r="U391" i="1"/>
  <c r="X391" i="1"/>
  <c r="Z383" i="1"/>
  <c r="AA383" i="1"/>
  <c r="Y383" i="1"/>
  <c r="W383" i="1"/>
  <c r="X383" i="1"/>
  <c r="T383" i="1"/>
  <c r="U383" i="1"/>
  <c r="V383" i="1"/>
  <c r="Z375" i="1"/>
  <c r="AA375" i="1"/>
  <c r="Y375" i="1"/>
  <c r="W375" i="1"/>
  <c r="V375" i="1"/>
  <c r="T375" i="1"/>
  <c r="X375" i="1"/>
  <c r="U375" i="1"/>
  <c r="Z367" i="1"/>
  <c r="AA367" i="1"/>
  <c r="Y367" i="1"/>
  <c r="X367" i="1"/>
  <c r="T367" i="1"/>
  <c r="V367" i="1"/>
  <c r="W367" i="1"/>
  <c r="U367" i="1"/>
  <c r="Z359" i="1"/>
  <c r="Y359" i="1"/>
  <c r="AA359" i="1"/>
  <c r="T359" i="1"/>
  <c r="V359" i="1"/>
  <c r="U359" i="1"/>
  <c r="W359" i="1"/>
  <c r="Z351" i="1"/>
  <c r="AA351" i="1"/>
  <c r="Y351" i="1"/>
  <c r="X351" i="1"/>
  <c r="T351" i="1"/>
  <c r="U351" i="1"/>
  <c r="Z343" i="1"/>
  <c r="AA343" i="1"/>
  <c r="Y343" i="1"/>
  <c r="T343" i="1"/>
  <c r="W343" i="1"/>
  <c r="X343" i="1"/>
  <c r="U343" i="1"/>
  <c r="Z335" i="1"/>
  <c r="AA335" i="1"/>
  <c r="Y335" i="1"/>
  <c r="X335" i="1"/>
  <c r="W335" i="1"/>
  <c r="T335" i="1"/>
  <c r="U335" i="1"/>
  <c r="Z327" i="1"/>
  <c r="Y327" i="1"/>
  <c r="W327" i="1"/>
  <c r="AA327" i="1"/>
  <c r="V327" i="1"/>
  <c r="AP327" i="1" s="1"/>
  <c r="T327" i="1"/>
  <c r="U327" i="1"/>
  <c r="Z319" i="1"/>
  <c r="AA319" i="1"/>
  <c r="Y319" i="1"/>
  <c r="W319" i="1"/>
  <c r="X319" i="1"/>
  <c r="T319" i="1"/>
  <c r="V319" i="1"/>
  <c r="AP319" i="1" s="1"/>
  <c r="U319" i="1"/>
  <c r="Z311" i="1"/>
  <c r="AA311" i="1"/>
  <c r="Y311" i="1"/>
  <c r="W311" i="1"/>
  <c r="T311" i="1"/>
  <c r="X311" i="1"/>
  <c r="U311" i="1"/>
  <c r="Z303" i="1"/>
  <c r="AA303" i="1"/>
  <c r="Y303" i="1"/>
  <c r="X303" i="1"/>
  <c r="T303" i="1"/>
  <c r="U303" i="1"/>
  <c r="Z295" i="1"/>
  <c r="Y295" i="1"/>
  <c r="AA295" i="1"/>
  <c r="V295" i="1"/>
  <c r="T295" i="1"/>
  <c r="U295" i="1"/>
  <c r="Z287" i="1"/>
  <c r="AA287" i="1"/>
  <c r="Y287" i="1"/>
  <c r="X287" i="1"/>
  <c r="W287" i="1"/>
  <c r="T287" i="1"/>
  <c r="V287" i="1"/>
  <c r="U287" i="1"/>
  <c r="Z279" i="1"/>
  <c r="AA279" i="1"/>
  <c r="Y279" i="1"/>
  <c r="T279" i="1"/>
  <c r="X279" i="1"/>
  <c r="U279" i="1"/>
  <c r="AA271" i="1"/>
  <c r="Y271" i="1"/>
  <c r="Z271" i="1"/>
  <c r="X271" i="1"/>
  <c r="W271" i="1"/>
  <c r="T271" i="1"/>
  <c r="U271" i="1"/>
  <c r="Z263" i="1"/>
  <c r="Y263" i="1"/>
  <c r="W263" i="1"/>
  <c r="AA263" i="1"/>
  <c r="V263" i="1"/>
  <c r="T263" i="1"/>
  <c r="U263" i="1"/>
  <c r="AA255" i="1"/>
  <c r="Y255" i="1"/>
  <c r="W255" i="1"/>
  <c r="X255" i="1"/>
  <c r="T255" i="1"/>
  <c r="V255" i="1"/>
  <c r="U255" i="1"/>
  <c r="Z255" i="1"/>
  <c r="AA247" i="1"/>
  <c r="Z247" i="1"/>
  <c r="Y247" i="1"/>
  <c r="W247" i="1"/>
  <c r="T247" i="1"/>
  <c r="X247" i="1"/>
  <c r="U247" i="1"/>
  <c r="AA239" i="1"/>
  <c r="Y239" i="1"/>
  <c r="Z239" i="1"/>
  <c r="X239" i="1"/>
  <c r="T239" i="1"/>
  <c r="W239" i="1"/>
  <c r="U239" i="1"/>
  <c r="Z231" i="1"/>
  <c r="Y231" i="1"/>
  <c r="AA231" i="1"/>
  <c r="V231" i="1"/>
  <c r="T231" i="1"/>
  <c r="U231" i="1"/>
  <c r="W231" i="1"/>
  <c r="Z223" i="1"/>
  <c r="AA223" i="1"/>
  <c r="Y223" i="1"/>
  <c r="X223" i="1"/>
  <c r="T223" i="1"/>
  <c r="V223" i="1"/>
  <c r="U223" i="1"/>
  <c r="Z215" i="1"/>
  <c r="AA215" i="1"/>
  <c r="Y215" i="1"/>
  <c r="T215" i="1"/>
  <c r="W215" i="1"/>
  <c r="X215" i="1"/>
  <c r="U215" i="1"/>
  <c r="AA207" i="1"/>
  <c r="Z207" i="1"/>
  <c r="Y207" i="1"/>
  <c r="X207" i="1"/>
  <c r="W207" i="1"/>
  <c r="T207" i="1"/>
  <c r="U207" i="1"/>
  <c r="Y199" i="1"/>
  <c r="W199" i="1"/>
  <c r="AA199" i="1"/>
  <c r="V199" i="1"/>
  <c r="T199" i="1"/>
  <c r="U199" i="1"/>
  <c r="Z199" i="1"/>
  <c r="AA191" i="1"/>
  <c r="Z191" i="1"/>
  <c r="Y191" i="1"/>
  <c r="W191" i="1"/>
  <c r="X191" i="1"/>
  <c r="T191" i="1"/>
  <c r="V191" i="1"/>
  <c r="AP191" i="1" s="1"/>
  <c r="U191" i="1"/>
  <c r="AA183" i="1"/>
  <c r="Y183" i="1"/>
  <c r="Z183" i="1"/>
  <c r="W183" i="1"/>
  <c r="T183" i="1"/>
  <c r="X183" i="1"/>
  <c r="U183" i="1"/>
  <c r="AA175" i="1"/>
  <c r="Z175" i="1"/>
  <c r="Y175" i="1"/>
  <c r="X175" i="1"/>
  <c r="T175" i="1"/>
  <c r="U175" i="1"/>
  <c r="Z167" i="1"/>
  <c r="Y167" i="1"/>
  <c r="AA167" i="1"/>
  <c r="V167" i="1"/>
  <c r="T167" i="1"/>
  <c r="U167" i="1"/>
  <c r="Z159" i="1"/>
  <c r="AA159" i="1"/>
  <c r="Y159" i="1"/>
  <c r="X159" i="1"/>
  <c r="W159" i="1"/>
  <c r="T159" i="1"/>
  <c r="V159" i="1"/>
  <c r="U159" i="1"/>
  <c r="Z151" i="1"/>
  <c r="AA151" i="1"/>
  <c r="Y151" i="1"/>
  <c r="T151" i="1"/>
  <c r="X151" i="1"/>
  <c r="U151" i="1"/>
  <c r="AA143" i="1"/>
  <c r="Y143" i="1"/>
  <c r="Z143" i="1"/>
  <c r="X143" i="1"/>
  <c r="W143" i="1"/>
  <c r="T143" i="1"/>
  <c r="U143" i="1"/>
  <c r="Z135" i="1"/>
  <c r="Y135" i="1"/>
  <c r="W135" i="1"/>
  <c r="AA135" i="1"/>
  <c r="V135" i="1"/>
  <c r="T135" i="1"/>
  <c r="U135" i="1"/>
  <c r="AA127" i="1"/>
  <c r="Y127" i="1"/>
  <c r="W127" i="1"/>
  <c r="Z127" i="1"/>
  <c r="X127" i="1"/>
  <c r="T127" i="1"/>
  <c r="V127" i="1"/>
  <c r="AP127" i="1" s="1"/>
  <c r="U127" i="1"/>
  <c r="AA119" i="1"/>
  <c r="Z119" i="1"/>
  <c r="Y119" i="1"/>
  <c r="W119" i="1"/>
  <c r="T119" i="1"/>
  <c r="X119" i="1"/>
  <c r="U119" i="1"/>
  <c r="AA111" i="1"/>
  <c r="Y111" i="1"/>
  <c r="Z111" i="1"/>
  <c r="X111" i="1"/>
  <c r="V111" i="1"/>
  <c r="T111" i="1"/>
  <c r="W111" i="1"/>
  <c r="U111" i="1"/>
  <c r="Z103" i="1"/>
  <c r="Y103" i="1"/>
  <c r="AA103" i="1"/>
  <c r="T103" i="1"/>
  <c r="U103" i="1"/>
  <c r="W103" i="1"/>
  <c r="Z95" i="1"/>
  <c r="AA95" i="1"/>
  <c r="Y95" i="1"/>
  <c r="X95" i="1"/>
  <c r="V95" i="1"/>
  <c r="T95" i="1"/>
  <c r="U95" i="1"/>
  <c r="Z87" i="1"/>
  <c r="AA87" i="1"/>
  <c r="Y87" i="1"/>
  <c r="T87" i="1"/>
  <c r="W87" i="1"/>
  <c r="X87" i="1"/>
  <c r="U87" i="1"/>
  <c r="AA79" i="1"/>
  <c r="Z79" i="1"/>
  <c r="Y79" i="1"/>
  <c r="X79" i="1"/>
  <c r="W79" i="1"/>
  <c r="V79" i="1"/>
  <c r="T79" i="1"/>
  <c r="U79" i="1"/>
  <c r="Z71" i="1"/>
  <c r="Y71" i="1"/>
  <c r="W71" i="1"/>
  <c r="AA71" i="1"/>
  <c r="T71" i="1"/>
  <c r="U71" i="1"/>
  <c r="AA63" i="1"/>
  <c r="Z63" i="1"/>
  <c r="Y63" i="1"/>
  <c r="W63" i="1"/>
  <c r="X63" i="1"/>
  <c r="V63" i="1"/>
  <c r="AP63" i="1" s="1"/>
  <c r="T63" i="1"/>
  <c r="U63" i="1"/>
  <c r="AA55" i="1"/>
  <c r="Y55" i="1"/>
  <c r="W55" i="1"/>
  <c r="Z55" i="1"/>
  <c r="T55" i="1"/>
  <c r="X55" i="1"/>
  <c r="U55" i="1"/>
  <c r="AA47" i="1"/>
  <c r="Z47" i="1"/>
  <c r="Y47" i="1"/>
  <c r="X47" i="1"/>
  <c r="V47" i="1"/>
  <c r="AP47" i="1" s="1"/>
  <c r="T47" i="1"/>
  <c r="U47" i="1"/>
  <c r="Z39" i="1"/>
  <c r="Y39" i="1"/>
  <c r="AA39" i="1"/>
  <c r="T39" i="1"/>
  <c r="U39" i="1"/>
  <c r="W39" i="1"/>
  <c r="Z31" i="1"/>
  <c r="AA31" i="1"/>
  <c r="Y31" i="1"/>
  <c r="X31" i="1"/>
  <c r="W31" i="1"/>
  <c r="V31" i="1"/>
  <c r="T31" i="1"/>
  <c r="Z23" i="1"/>
  <c r="AA23" i="1"/>
  <c r="Y23" i="1"/>
  <c r="T23" i="1"/>
  <c r="X23" i="1"/>
  <c r="R921" i="1"/>
  <c r="R913" i="1"/>
  <c r="R905" i="1"/>
  <c r="R881" i="1"/>
  <c r="R865" i="1"/>
  <c r="R849" i="1"/>
  <c r="R793" i="1"/>
  <c r="R785" i="1"/>
  <c r="R753" i="1"/>
  <c r="R737" i="1"/>
  <c r="R720" i="1"/>
  <c r="R711" i="1"/>
  <c r="R674" i="1"/>
  <c r="R665" i="1"/>
  <c r="R656" i="1"/>
  <c r="R647" i="1"/>
  <c r="R610" i="1"/>
  <c r="R592" i="1"/>
  <c r="R583" i="1"/>
  <c r="R546" i="1"/>
  <c r="R537" i="1"/>
  <c r="R528" i="1"/>
  <c r="R519" i="1"/>
  <c r="R482" i="1"/>
  <c r="R464" i="1"/>
  <c r="R455" i="1"/>
  <c r="R418" i="1"/>
  <c r="R409" i="1"/>
  <c r="R400" i="1"/>
  <c r="R391" i="1"/>
  <c r="R354" i="1"/>
  <c r="R336" i="1"/>
  <c r="R327" i="1"/>
  <c r="R290" i="1"/>
  <c r="R272" i="1"/>
  <c r="R263" i="1"/>
  <c r="R226" i="1"/>
  <c r="R208" i="1"/>
  <c r="R199" i="1"/>
  <c r="R162" i="1"/>
  <c r="R144" i="1"/>
  <c r="R135" i="1"/>
  <c r="R98" i="1"/>
  <c r="R80" i="1"/>
  <c r="R71" i="1"/>
  <c r="R34" i="1"/>
  <c r="S935" i="1"/>
  <c r="S903" i="1"/>
  <c r="S871" i="1"/>
  <c r="S839" i="1"/>
  <c r="S807" i="1"/>
  <c r="S775" i="1"/>
  <c r="S743" i="1"/>
  <c r="S711" i="1"/>
  <c r="S679" i="1"/>
  <c r="S647" i="1"/>
  <c r="S615" i="1"/>
  <c r="S591" i="1"/>
  <c r="S527" i="1"/>
  <c r="S463" i="1"/>
  <c r="S399" i="1"/>
  <c r="S335" i="1"/>
  <c r="S271" i="1"/>
  <c r="T898" i="1"/>
  <c r="T866" i="1"/>
  <c r="T818" i="1"/>
  <c r="T770" i="1"/>
  <c r="T722" i="1"/>
  <c r="T626" i="1"/>
  <c r="T578" i="1"/>
  <c r="T530" i="1"/>
  <c r="T514" i="1"/>
  <c r="T498" i="1"/>
  <c r="T482" i="1"/>
  <c r="T434" i="1"/>
  <c r="T418" i="1"/>
  <c r="T386" i="1"/>
  <c r="T338" i="1"/>
  <c r="T290" i="1"/>
  <c r="T258" i="1"/>
  <c r="T242" i="1"/>
  <c r="T226" i="1"/>
  <c r="T178" i="1"/>
  <c r="T162" i="1"/>
  <c r="T130" i="1"/>
  <c r="T114" i="1"/>
  <c r="T66" i="1"/>
  <c r="T50" i="1"/>
  <c r="T34" i="1"/>
  <c r="U928" i="1"/>
  <c r="U896" i="1"/>
  <c r="U864" i="1"/>
  <c r="U848" i="1"/>
  <c r="U832" i="1"/>
  <c r="U800" i="1"/>
  <c r="U768" i="1"/>
  <c r="U736" i="1"/>
  <c r="U720" i="1"/>
  <c r="U704" i="1"/>
  <c r="U672" i="1"/>
  <c r="U640" i="1"/>
  <c r="U608" i="1"/>
  <c r="U592" i="1"/>
  <c r="U576" i="1"/>
  <c r="U512" i="1"/>
  <c r="U496" i="1"/>
  <c r="U480" i="1"/>
  <c r="U464" i="1"/>
  <c r="U448" i="1"/>
  <c r="U432" i="1"/>
  <c r="U384" i="1"/>
  <c r="U368" i="1"/>
  <c r="U320" i="1"/>
  <c r="U288" i="1"/>
  <c r="U256" i="1"/>
  <c r="U224" i="1"/>
  <c r="U192" i="1"/>
  <c r="U160" i="1"/>
  <c r="U128" i="1"/>
  <c r="U64" i="1"/>
  <c r="U31" i="1"/>
  <c r="V863" i="1"/>
  <c r="V735" i="1"/>
  <c r="V607" i="1"/>
  <c r="V497" i="1"/>
  <c r="V479" i="1"/>
  <c r="V424" i="1"/>
  <c r="V351" i="1"/>
  <c r="V224" i="1"/>
  <c r="W295" i="1"/>
  <c r="W185" i="1"/>
  <c r="W138" i="1"/>
  <c r="W95" i="1"/>
  <c r="X543" i="1"/>
  <c r="X480" i="1"/>
  <c r="X415" i="1"/>
  <c r="X167" i="1"/>
  <c r="V839" i="1"/>
  <c r="V711" i="1"/>
  <c r="V583" i="1"/>
  <c r="V455" i="1"/>
  <c r="V303" i="1"/>
  <c r="V239" i="1"/>
  <c r="V175" i="1"/>
  <c r="W504" i="1"/>
  <c r="W431" i="1"/>
  <c r="W394" i="1"/>
  <c r="W321" i="1"/>
  <c r="W175" i="1"/>
  <c r="X928" i="1"/>
  <c r="X871" i="1"/>
  <c r="X479" i="1"/>
  <c r="X407" i="1"/>
  <c r="X327" i="1"/>
  <c r="X71" i="1"/>
  <c r="Z799" i="1"/>
  <c r="V911" i="1"/>
  <c r="V783" i="1"/>
  <c r="AP783" i="1" s="1"/>
  <c r="V655" i="1"/>
  <c r="V527" i="1"/>
  <c r="V399" i="1"/>
  <c r="W279" i="1"/>
  <c r="X927" i="1"/>
  <c r="X864" i="1"/>
  <c r="X807" i="1"/>
  <c r="X231" i="1"/>
  <c r="V855" i="1"/>
  <c r="V727" i="1"/>
  <c r="V599" i="1"/>
  <c r="V471" i="1"/>
  <c r="V343" i="1"/>
  <c r="V279" i="1"/>
  <c r="V215" i="1"/>
  <c r="V151" i="1"/>
  <c r="V103" i="1"/>
  <c r="V71" i="1"/>
  <c r="V39" i="1"/>
  <c r="W351" i="1"/>
  <c r="W23" i="1"/>
  <c r="X863" i="1"/>
  <c r="X800" i="1"/>
  <c r="X743" i="1"/>
  <c r="X135" i="1"/>
  <c r="V927" i="1"/>
  <c r="V799" i="1"/>
  <c r="V671" i="1"/>
  <c r="V543" i="1"/>
  <c r="V415" i="1"/>
  <c r="W423" i="1"/>
  <c r="W386" i="1"/>
  <c r="W313" i="1"/>
  <c r="W167" i="1"/>
  <c r="W65" i="1"/>
  <c r="X799" i="1"/>
  <c r="X736" i="1"/>
  <c r="X679" i="1"/>
  <c r="X295" i="1"/>
  <c r="X39" i="1"/>
  <c r="AA890" i="1"/>
  <c r="X890" i="1"/>
  <c r="Y890" i="1"/>
  <c r="V890" i="1"/>
  <c r="W890" i="1"/>
  <c r="S890" i="1"/>
  <c r="Z890" i="1"/>
  <c r="AA850" i="1"/>
  <c r="X850" i="1"/>
  <c r="Y850" i="1"/>
  <c r="V850" i="1"/>
  <c r="Z850" i="1"/>
  <c r="W850" i="1"/>
  <c r="S850" i="1"/>
  <c r="AA826" i="1"/>
  <c r="X826" i="1"/>
  <c r="Y826" i="1"/>
  <c r="V826" i="1"/>
  <c r="W826" i="1"/>
  <c r="Z826" i="1"/>
  <c r="S826" i="1"/>
  <c r="AA802" i="1"/>
  <c r="Z802" i="1"/>
  <c r="X802" i="1"/>
  <c r="Y802" i="1"/>
  <c r="V802" i="1"/>
  <c r="W802" i="1"/>
  <c r="S802" i="1"/>
  <c r="AA778" i="1"/>
  <c r="X778" i="1"/>
  <c r="Y778" i="1"/>
  <c r="V778" i="1"/>
  <c r="Z778" i="1"/>
  <c r="W778" i="1"/>
  <c r="S778" i="1"/>
  <c r="AA754" i="1"/>
  <c r="X754" i="1"/>
  <c r="Y754" i="1"/>
  <c r="Z754" i="1"/>
  <c r="V754" i="1"/>
  <c r="W754" i="1"/>
  <c r="S754" i="1"/>
  <c r="AA730" i="1"/>
  <c r="X730" i="1"/>
  <c r="Z730" i="1"/>
  <c r="Y730" i="1"/>
  <c r="V730" i="1"/>
  <c r="W730" i="1"/>
  <c r="S730" i="1"/>
  <c r="AA706" i="1"/>
  <c r="X706" i="1"/>
  <c r="Y706" i="1"/>
  <c r="V706" i="1"/>
  <c r="Z706" i="1"/>
  <c r="W706" i="1"/>
  <c r="S706" i="1"/>
  <c r="AA674" i="1"/>
  <c r="Z674" i="1"/>
  <c r="X674" i="1"/>
  <c r="Y674" i="1"/>
  <c r="V674" i="1"/>
  <c r="W674" i="1"/>
  <c r="S674" i="1"/>
  <c r="AA642" i="1"/>
  <c r="X642" i="1"/>
  <c r="Y642" i="1"/>
  <c r="V642" i="1"/>
  <c r="W642" i="1"/>
  <c r="S642" i="1"/>
  <c r="Z642" i="1"/>
  <c r="AA618" i="1"/>
  <c r="X618" i="1"/>
  <c r="Y618" i="1"/>
  <c r="Z618" i="1"/>
  <c r="V618" i="1"/>
  <c r="W618" i="1"/>
  <c r="S618" i="1"/>
  <c r="AA594" i="1"/>
  <c r="X594" i="1"/>
  <c r="Z594" i="1"/>
  <c r="Y594" i="1"/>
  <c r="V594" i="1"/>
  <c r="W594" i="1"/>
  <c r="S594" i="1"/>
  <c r="AA570" i="1"/>
  <c r="X570" i="1"/>
  <c r="Y570" i="1"/>
  <c r="V570" i="1"/>
  <c r="W570" i="1"/>
  <c r="Z570" i="1"/>
  <c r="S570" i="1"/>
  <c r="AA546" i="1"/>
  <c r="X546" i="1"/>
  <c r="Z546" i="1"/>
  <c r="Y546" i="1"/>
  <c r="V546" i="1"/>
  <c r="W546" i="1"/>
  <c r="S546" i="1"/>
  <c r="AA522" i="1"/>
  <c r="Z522" i="1"/>
  <c r="X522" i="1"/>
  <c r="Y522" i="1"/>
  <c r="V522" i="1"/>
  <c r="S522" i="1"/>
  <c r="AA498" i="1"/>
  <c r="X498" i="1"/>
  <c r="Y498" i="1"/>
  <c r="V498" i="1"/>
  <c r="S498" i="1"/>
  <c r="Z498" i="1"/>
  <c r="AA474" i="1"/>
  <c r="X474" i="1"/>
  <c r="Y474" i="1"/>
  <c r="V474" i="1"/>
  <c r="W474" i="1"/>
  <c r="Z474" i="1"/>
  <c r="S474" i="1"/>
  <c r="AA450" i="1"/>
  <c r="X450" i="1"/>
  <c r="Z450" i="1"/>
  <c r="Y450" i="1"/>
  <c r="V450" i="1"/>
  <c r="S450" i="1"/>
  <c r="W450" i="1"/>
  <c r="AA426" i="1"/>
  <c r="Z426" i="1"/>
  <c r="X426" i="1"/>
  <c r="Y426" i="1"/>
  <c r="V426" i="1"/>
  <c r="W426" i="1"/>
  <c r="S426" i="1"/>
  <c r="AA402" i="1"/>
  <c r="X402" i="1"/>
  <c r="Y402" i="1"/>
  <c r="Z402" i="1"/>
  <c r="V402" i="1"/>
  <c r="W402" i="1"/>
  <c r="S402" i="1"/>
  <c r="AA378" i="1"/>
  <c r="X378" i="1"/>
  <c r="Y378" i="1"/>
  <c r="V378" i="1"/>
  <c r="W378" i="1"/>
  <c r="Z378" i="1"/>
  <c r="S378" i="1"/>
  <c r="AA354" i="1"/>
  <c r="X354" i="1"/>
  <c r="Z354" i="1"/>
  <c r="Y354" i="1"/>
  <c r="W354" i="1"/>
  <c r="V354" i="1"/>
  <c r="S354" i="1"/>
  <c r="AA330" i="1"/>
  <c r="Z330" i="1"/>
  <c r="X330" i="1"/>
  <c r="Y330" i="1"/>
  <c r="V330" i="1"/>
  <c r="S330" i="1"/>
  <c r="W330" i="1"/>
  <c r="AA306" i="1"/>
  <c r="Z306" i="1"/>
  <c r="X306" i="1"/>
  <c r="Y306" i="1"/>
  <c r="V306" i="1"/>
  <c r="W306" i="1"/>
  <c r="S306" i="1"/>
  <c r="AA282" i="1"/>
  <c r="X282" i="1"/>
  <c r="Z282" i="1"/>
  <c r="Y282" i="1"/>
  <c r="V282" i="1"/>
  <c r="W282" i="1"/>
  <c r="S282" i="1"/>
  <c r="AA242" i="1"/>
  <c r="Z242" i="1"/>
  <c r="X242" i="1"/>
  <c r="Y242" i="1"/>
  <c r="V242" i="1"/>
  <c r="S242" i="1"/>
  <c r="AA218" i="1"/>
  <c r="X218" i="1"/>
  <c r="Y218" i="1"/>
  <c r="Z218" i="1"/>
  <c r="V218" i="1"/>
  <c r="W218" i="1"/>
  <c r="S218" i="1"/>
  <c r="AA194" i="1"/>
  <c r="Z194" i="1"/>
  <c r="X194" i="1"/>
  <c r="Y194" i="1"/>
  <c r="V194" i="1"/>
  <c r="S194" i="1"/>
  <c r="W194" i="1"/>
  <c r="AA170" i="1"/>
  <c r="X170" i="1"/>
  <c r="Y170" i="1"/>
  <c r="V170" i="1"/>
  <c r="W170" i="1"/>
  <c r="S170" i="1"/>
  <c r="Z170" i="1"/>
  <c r="AA146" i="1"/>
  <c r="Z146" i="1"/>
  <c r="X146" i="1"/>
  <c r="Y146" i="1"/>
  <c r="V146" i="1"/>
  <c r="W146" i="1"/>
  <c r="S146" i="1"/>
  <c r="AA114" i="1"/>
  <c r="Z114" i="1"/>
  <c r="X114" i="1"/>
  <c r="Y114" i="1"/>
  <c r="V114" i="1"/>
  <c r="S114" i="1"/>
  <c r="AA82" i="1"/>
  <c r="X82" i="1"/>
  <c r="Z82" i="1"/>
  <c r="Y82" i="1"/>
  <c r="V82" i="1"/>
  <c r="W82" i="1"/>
  <c r="S82" i="1"/>
  <c r="AA18" i="1"/>
  <c r="X18" i="1"/>
  <c r="Y18" i="1"/>
  <c r="V18" i="1"/>
  <c r="W18" i="1"/>
  <c r="Z18" i="1"/>
  <c r="U18" i="1"/>
  <c r="S18" i="1"/>
  <c r="R687" i="1"/>
  <c r="R623" i="1"/>
  <c r="R559" i="1"/>
  <c r="R522" i="1"/>
  <c r="R495" i="1"/>
  <c r="R449" i="1"/>
  <c r="R440" i="1"/>
  <c r="R431" i="1"/>
  <c r="R376" i="1"/>
  <c r="R367" i="1"/>
  <c r="R330" i="1"/>
  <c r="R312" i="1"/>
  <c r="R303" i="1"/>
  <c r="R266" i="1"/>
  <c r="R248" i="1"/>
  <c r="R239" i="1"/>
  <c r="R193" i="1"/>
  <c r="R184" i="1"/>
  <c r="R175" i="1"/>
  <c r="R120" i="1"/>
  <c r="R111" i="1"/>
  <c r="R56" i="1"/>
  <c r="R47" i="1"/>
  <c r="R18" i="1"/>
  <c r="S704" i="1"/>
  <c r="S672" i="1"/>
  <c r="S640" i="1"/>
  <c r="S608" i="1"/>
  <c r="S583" i="1"/>
  <c r="S519" i="1"/>
  <c r="S455" i="1"/>
  <c r="S391" i="1"/>
  <c r="S327" i="1"/>
  <c r="S263" i="1"/>
  <c r="S247" i="1"/>
  <c r="S231" i="1"/>
  <c r="S215" i="1"/>
  <c r="S199" i="1"/>
  <c r="S183" i="1"/>
  <c r="S167" i="1"/>
  <c r="S151" i="1"/>
  <c r="S135" i="1"/>
  <c r="S119" i="1"/>
  <c r="S103" i="1"/>
  <c r="S87" i="1"/>
  <c r="S71" i="1"/>
  <c r="S55" i="1"/>
  <c r="S39" i="1"/>
  <c r="S23" i="1"/>
  <c r="V903" i="1"/>
  <c r="V775" i="1"/>
  <c r="V647" i="1"/>
  <c r="V519" i="1"/>
  <c r="V391" i="1"/>
  <c r="V335" i="1"/>
  <c r="V271" i="1"/>
  <c r="V207" i="1"/>
  <c r="V143" i="1"/>
  <c r="W522" i="1"/>
  <c r="W303" i="1"/>
  <c r="X735" i="1"/>
  <c r="X615" i="1"/>
  <c r="X199" i="1"/>
  <c r="AA882" i="1"/>
  <c r="X882" i="1"/>
  <c r="Y882" i="1"/>
  <c r="V882" i="1"/>
  <c r="Z882" i="1"/>
  <c r="W882" i="1"/>
  <c r="S882" i="1"/>
  <c r="AA858" i="1"/>
  <c r="X858" i="1"/>
  <c r="Y858" i="1"/>
  <c r="V858" i="1"/>
  <c r="W858" i="1"/>
  <c r="S858" i="1"/>
  <c r="Z858" i="1"/>
  <c r="AA834" i="1"/>
  <c r="X834" i="1"/>
  <c r="Y834" i="1"/>
  <c r="V834" i="1"/>
  <c r="Z834" i="1"/>
  <c r="W834" i="1"/>
  <c r="S834" i="1"/>
  <c r="AA810" i="1"/>
  <c r="X810" i="1"/>
  <c r="Y810" i="1"/>
  <c r="Z810" i="1"/>
  <c r="V810" i="1"/>
  <c r="W810" i="1"/>
  <c r="S810" i="1"/>
  <c r="AA786" i="1"/>
  <c r="X786" i="1"/>
  <c r="Z786" i="1"/>
  <c r="Y786" i="1"/>
  <c r="V786" i="1"/>
  <c r="W786" i="1"/>
  <c r="S786" i="1"/>
  <c r="AA762" i="1"/>
  <c r="X762" i="1"/>
  <c r="Y762" i="1"/>
  <c r="V762" i="1"/>
  <c r="W762" i="1"/>
  <c r="S762" i="1"/>
  <c r="AA738" i="1"/>
  <c r="Z738" i="1"/>
  <c r="X738" i="1"/>
  <c r="Y738" i="1"/>
  <c r="V738" i="1"/>
  <c r="W738" i="1"/>
  <c r="S738" i="1"/>
  <c r="AA714" i="1"/>
  <c r="X714" i="1"/>
  <c r="Y714" i="1"/>
  <c r="V714" i="1"/>
  <c r="W714" i="1"/>
  <c r="S714" i="1"/>
  <c r="Z714" i="1"/>
  <c r="AA690" i="1"/>
  <c r="X690" i="1"/>
  <c r="Y690" i="1"/>
  <c r="V690" i="1"/>
  <c r="W690" i="1"/>
  <c r="S690" i="1"/>
  <c r="Z690" i="1"/>
  <c r="AA666" i="1"/>
  <c r="X666" i="1"/>
  <c r="Z666" i="1"/>
  <c r="Y666" i="1"/>
  <c r="V666" i="1"/>
  <c r="W666" i="1"/>
  <c r="S666" i="1"/>
  <c r="AA658" i="1"/>
  <c r="X658" i="1"/>
  <c r="Z658" i="1"/>
  <c r="Y658" i="1"/>
  <c r="V658" i="1"/>
  <c r="W658" i="1"/>
  <c r="S658" i="1"/>
  <c r="AA634" i="1"/>
  <c r="X634" i="1"/>
  <c r="Y634" i="1"/>
  <c r="V634" i="1"/>
  <c r="W634" i="1"/>
  <c r="S634" i="1"/>
  <c r="Z634" i="1"/>
  <c r="AA610" i="1"/>
  <c r="Z610" i="1"/>
  <c r="X610" i="1"/>
  <c r="Y610" i="1"/>
  <c r="V610" i="1"/>
  <c r="W610" i="1"/>
  <c r="S610" i="1"/>
  <c r="AA586" i="1"/>
  <c r="X586" i="1"/>
  <c r="Y586" i="1"/>
  <c r="V586" i="1"/>
  <c r="W586" i="1"/>
  <c r="Z586" i="1"/>
  <c r="S586" i="1"/>
  <c r="AA562" i="1"/>
  <c r="X562" i="1"/>
  <c r="Y562" i="1"/>
  <c r="V562" i="1"/>
  <c r="W562" i="1"/>
  <c r="S562" i="1"/>
  <c r="Z562" i="1"/>
  <c r="AA538" i="1"/>
  <c r="X538" i="1"/>
  <c r="Y538" i="1"/>
  <c r="V538" i="1"/>
  <c r="Z538" i="1"/>
  <c r="W538" i="1"/>
  <c r="S538" i="1"/>
  <c r="AA514" i="1"/>
  <c r="X514" i="1"/>
  <c r="Z514" i="1"/>
  <c r="Y514" i="1"/>
  <c r="V514" i="1"/>
  <c r="S514" i="1"/>
  <c r="AA490" i="1"/>
  <c r="Z490" i="1"/>
  <c r="X490" i="1"/>
  <c r="Y490" i="1"/>
  <c r="V490" i="1"/>
  <c r="W490" i="1"/>
  <c r="S490" i="1"/>
  <c r="AA466" i="1"/>
  <c r="X466" i="1"/>
  <c r="Y466" i="1"/>
  <c r="Z466" i="1"/>
  <c r="V466" i="1"/>
  <c r="W466" i="1"/>
  <c r="S466" i="1"/>
  <c r="AA442" i="1"/>
  <c r="X442" i="1"/>
  <c r="Y442" i="1"/>
  <c r="V442" i="1"/>
  <c r="S442" i="1"/>
  <c r="Z442" i="1"/>
  <c r="AA410" i="1"/>
  <c r="X410" i="1"/>
  <c r="Y410" i="1"/>
  <c r="V410" i="1"/>
  <c r="W410" i="1"/>
  <c r="Z410" i="1"/>
  <c r="S410" i="1"/>
  <c r="AA394" i="1"/>
  <c r="Z394" i="1"/>
  <c r="X394" i="1"/>
  <c r="Y394" i="1"/>
  <c r="V394" i="1"/>
  <c r="AP394" i="1" s="1"/>
  <c r="S394" i="1"/>
  <c r="AA370" i="1"/>
  <c r="X370" i="1"/>
  <c r="Y370" i="1"/>
  <c r="V370" i="1"/>
  <c r="S370" i="1"/>
  <c r="Z370" i="1"/>
  <c r="AA346" i="1"/>
  <c r="X346" i="1"/>
  <c r="Y346" i="1"/>
  <c r="V346" i="1"/>
  <c r="W346" i="1"/>
  <c r="Z346" i="1"/>
  <c r="S346" i="1"/>
  <c r="AA322" i="1"/>
  <c r="X322" i="1"/>
  <c r="Z322" i="1"/>
  <c r="Y322" i="1"/>
  <c r="V322" i="1"/>
  <c r="S322" i="1"/>
  <c r="W322" i="1"/>
  <c r="AA298" i="1"/>
  <c r="X298" i="1"/>
  <c r="Y298" i="1"/>
  <c r="V298" i="1"/>
  <c r="Z298" i="1"/>
  <c r="W298" i="1"/>
  <c r="S298" i="1"/>
  <c r="AA274" i="1"/>
  <c r="X274" i="1"/>
  <c r="Y274" i="1"/>
  <c r="V274" i="1"/>
  <c r="W274" i="1"/>
  <c r="S274" i="1"/>
  <c r="Z274" i="1"/>
  <c r="AA258" i="1"/>
  <c r="Z258" i="1"/>
  <c r="X258" i="1"/>
  <c r="Y258" i="1"/>
  <c r="V258" i="1"/>
  <c r="S258" i="1"/>
  <c r="AA234" i="1"/>
  <c r="X234" i="1"/>
  <c r="Y234" i="1"/>
  <c r="Z234" i="1"/>
  <c r="V234" i="1"/>
  <c r="W234" i="1"/>
  <c r="S234" i="1"/>
  <c r="AA210" i="1"/>
  <c r="X210" i="1"/>
  <c r="Y210" i="1"/>
  <c r="V210" i="1"/>
  <c r="Z210" i="1"/>
  <c r="W210" i="1"/>
  <c r="S210" i="1"/>
  <c r="AA186" i="1"/>
  <c r="Z186" i="1"/>
  <c r="X186" i="1"/>
  <c r="Y186" i="1"/>
  <c r="V186" i="1"/>
  <c r="S186" i="1"/>
  <c r="AA154" i="1"/>
  <c r="X154" i="1"/>
  <c r="Y154" i="1"/>
  <c r="V154" i="1"/>
  <c r="W154" i="1"/>
  <c r="Z154" i="1"/>
  <c r="S154" i="1"/>
  <c r="AA138" i="1"/>
  <c r="X138" i="1"/>
  <c r="Y138" i="1"/>
  <c r="V138" i="1"/>
  <c r="S138" i="1"/>
  <c r="Z138" i="1"/>
  <c r="AA122" i="1"/>
  <c r="Z122" i="1"/>
  <c r="X122" i="1"/>
  <c r="Y122" i="1"/>
  <c r="V122" i="1"/>
  <c r="W122" i="1"/>
  <c r="S122" i="1"/>
  <c r="AA98" i="1"/>
  <c r="Z98" i="1"/>
  <c r="X98" i="1"/>
  <c r="Y98" i="1"/>
  <c r="W98" i="1"/>
  <c r="V98" i="1"/>
  <c r="S98" i="1"/>
  <c r="AA74" i="1"/>
  <c r="X74" i="1"/>
  <c r="Y74" i="1"/>
  <c r="Z74" i="1"/>
  <c r="V74" i="1"/>
  <c r="S74" i="1"/>
  <c r="W74" i="1"/>
  <c r="AA58" i="1"/>
  <c r="Z58" i="1"/>
  <c r="X58" i="1"/>
  <c r="Y58" i="1"/>
  <c r="V58" i="1"/>
  <c r="S58" i="1"/>
  <c r="AA42" i="1"/>
  <c r="X42" i="1"/>
  <c r="Y42" i="1"/>
  <c r="Z42" i="1"/>
  <c r="V42" i="1"/>
  <c r="W42" i="1"/>
  <c r="S42" i="1"/>
  <c r="AA937" i="1"/>
  <c r="Y937" i="1"/>
  <c r="W937" i="1"/>
  <c r="Z937" i="1"/>
  <c r="S937" i="1"/>
  <c r="X937" i="1"/>
  <c r="T937" i="1"/>
  <c r="AA921" i="1"/>
  <c r="Y921" i="1"/>
  <c r="X921" i="1"/>
  <c r="W921" i="1"/>
  <c r="S921" i="1"/>
  <c r="T921" i="1"/>
  <c r="Z921" i="1"/>
  <c r="Y905" i="1"/>
  <c r="W905" i="1"/>
  <c r="AA905" i="1"/>
  <c r="Z905" i="1"/>
  <c r="V905" i="1"/>
  <c r="S905" i="1"/>
  <c r="T905" i="1"/>
  <c r="AA889" i="1"/>
  <c r="Y889" i="1"/>
  <c r="X889" i="1"/>
  <c r="W889" i="1"/>
  <c r="S889" i="1"/>
  <c r="V889" i="1"/>
  <c r="T889" i="1"/>
  <c r="Z889" i="1"/>
  <c r="AA873" i="1"/>
  <c r="Y873" i="1"/>
  <c r="W873" i="1"/>
  <c r="Z873" i="1"/>
  <c r="X873" i="1"/>
  <c r="S873" i="1"/>
  <c r="T873" i="1"/>
  <c r="AA857" i="1"/>
  <c r="Y857" i="1"/>
  <c r="X857" i="1"/>
  <c r="W857" i="1"/>
  <c r="S857" i="1"/>
  <c r="T857" i="1"/>
  <c r="Z857" i="1"/>
  <c r="AA841" i="1"/>
  <c r="Y841" i="1"/>
  <c r="W841" i="1"/>
  <c r="Z841" i="1"/>
  <c r="V841" i="1"/>
  <c r="S841" i="1"/>
  <c r="T841" i="1"/>
  <c r="AA825" i="1"/>
  <c r="Y825" i="1"/>
  <c r="X825" i="1"/>
  <c r="W825" i="1"/>
  <c r="S825" i="1"/>
  <c r="V825" i="1"/>
  <c r="T825" i="1"/>
  <c r="Z825" i="1"/>
  <c r="AA809" i="1"/>
  <c r="Y809" i="1"/>
  <c r="Z809" i="1"/>
  <c r="W809" i="1"/>
  <c r="X809" i="1"/>
  <c r="S809" i="1"/>
  <c r="T809" i="1"/>
  <c r="Z793" i="1"/>
  <c r="Y793" i="1"/>
  <c r="X793" i="1"/>
  <c r="W793" i="1"/>
  <c r="AA793" i="1"/>
  <c r="S793" i="1"/>
  <c r="T793" i="1"/>
  <c r="AA777" i="1"/>
  <c r="Y777" i="1"/>
  <c r="Z777" i="1"/>
  <c r="W777" i="1"/>
  <c r="V777" i="1"/>
  <c r="AP777" i="1" s="1"/>
  <c r="S777" i="1"/>
  <c r="T777" i="1"/>
  <c r="AA761" i="1"/>
  <c r="Y761" i="1"/>
  <c r="X761" i="1"/>
  <c r="W761" i="1"/>
  <c r="Z761" i="1"/>
  <c r="S761" i="1"/>
  <c r="V761" i="1"/>
  <c r="T761" i="1"/>
  <c r="AA745" i="1"/>
  <c r="Y745" i="1"/>
  <c r="W745" i="1"/>
  <c r="X745" i="1"/>
  <c r="S745" i="1"/>
  <c r="T745" i="1"/>
  <c r="Z745" i="1"/>
  <c r="Z729" i="1"/>
  <c r="Y729" i="1"/>
  <c r="X729" i="1"/>
  <c r="W729" i="1"/>
  <c r="AA729" i="1"/>
  <c r="S729" i="1"/>
  <c r="T729" i="1"/>
  <c r="AA713" i="1"/>
  <c r="Y713" i="1"/>
  <c r="Z713" i="1"/>
  <c r="W713" i="1"/>
  <c r="V713" i="1"/>
  <c r="AP713" i="1" s="1"/>
  <c r="S713" i="1"/>
  <c r="T713" i="1"/>
  <c r="AA697" i="1"/>
  <c r="Y697" i="1"/>
  <c r="X697" i="1"/>
  <c r="W697" i="1"/>
  <c r="S697" i="1"/>
  <c r="Z697" i="1"/>
  <c r="V697" i="1"/>
  <c r="T697" i="1"/>
  <c r="AA673" i="1"/>
  <c r="Y673" i="1"/>
  <c r="Z673" i="1"/>
  <c r="W673" i="1"/>
  <c r="X673" i="1"/>
  <c r="S673" i="1"/>
  <c r="T673" i="1"/>
  <c r="AA657" i="1"/>
  <c r="Z657" i="1"/>
  <c r="Y657" i="1"/>
  <c r="W657" i="1"/>
  <c r="S657" i="1"/>
  <c r="T657" i="1"/>
  <c r="V657" i="1"/>
  <c r="AA649" i="1"/>
  <c r="Y649" i="1"/>
  <c r="Z649" i="1"/>
  <c r="W649" i="1"/>
  <c r="V649" i="1"/>
  <c r="S649" i="1"/>
  <c r="T649" i="1"/>
  <c r="AA633" i="1"/>
  <c r="Y633" i="1"/>
  <c r="X633" i="1"/>
  <c r="W633" i="1"/>
  <c r="Z633" i="1"/>
  <c r="S633" i="1"/>
  <c r="V633" i="1"/>
  <c r="T633" i="1"/>
  <c r="AA617" i="1"/>
  <c r="Y617" i="1"/>
  <c r="W617" i="1"/>
  <c r="X617" i="1"/>
  <c r="S617" i="1"/>
  <c r="T617" i="1"/>
  <c r="Z617" i="1"/>
  <c r="Z601" i="1"/>
  <c r="Y601" i="1"/>
  <c r="X601" i="1"/>
  <c r="W601" i="1"/>
  <c r="AA601" i="1"/>
  <c r="S601" i="1"/>
  <c r="T601" i="1"/>
  <c r="AA585" i="1"/>
  <c r="Y585" i="1"/>
  <c r="Z585" i="1"/>
  <c r="W585" i="1"/>
  <c r="V585" i="1"/>
  <c r="AP585" i="1" s="1"/>
  <c r="S585" i="1"/>
  <c r="T585" i="1"/>
  <c r="AA569" i="1"/>
  <c r="Y569" i="1"/>
  <c r="X569" i="1"/>
  <c r="W569" i="1"/>
  <c r="S569" i="1"/>
  <c r="V569" i="1"/>
  <c r="T569" i="1"/>
  <c r="Z569" i="1"/>
  <c r="AA553" i="1"/>
  <c r="Y553" i="1"/>
  <c r="Z553" i="1"/>
  <c r="W553" i="1"/>
  <c r="X553" i="1"/>
  <c r="S553" i="1"/>
  <c r="T553" i="1"/>
  <c r="Y537" i="1"/>
  <c r="Z537" i="1"/>
  <c r="X537" i="1"/>
  <c r="W537" i="1"/>
  <c r="AA537" i="1"/>
  <c r="S537" i="1"/>
  <c r="T537" i="1"/>
  <c r="AA529" i="1"/>
  <c r="Y529" i="1"/>
  <c r="W529" i="1"/>
  <c r="Z529" i="1"/>
  <c r="S529" i="1"/>
  <c r="T529" i="1"/>
  <c r="V529" i="1"/>
  <c r="AA521" i="1"/>
  <c r="Y521" i="1"/>
  <c r="Z521" i="1"/>
  <c r="W521" i="1"/>
  <c r="V521" i="1"/>
  <c r="S521" i="1"/>
  <c r="T521" i="1"/>
  <c r="AA513" i="1"/>
  <c r="Z513" i="1"/>
  <c r="Y513" i="1"/>
  <c r="X513" i="1"/>
  <c r="S513" i="1"/>
  <c r="V513" i="1"/>
  <c r="W513" i="1"/>
  <c r="T513" i="1"/>
  <c r="AA505" i="1"/>
  <c r="Y505" i="1"/>
  <c r="X505" i="1"/>
  <c r="Z505" i="1"/>
  <c r="S505" i="1"/>
  <c r="V505" i="1"/>
  <c r="T505" i="1"/>
  <c r="W505" i="1"/>
  <c r="AA489" i="1"/>
  <c r="Y489" i="1"/>
  <c r="Z489" i="1"/>
  <c r="X489" i="1"/>
  <c r="S489" i="1"/>
  <c r="W489" i="1"/>
  <c r="T489" i="1"/>
  <c r="AA481" i="1"/>
  <c r="Z481" i="1"/>
  <c r="Y481" i="1"/>
  <c r="X481" i="1"/>
  <c r="W481" i="1"/>
  <c r="S481" i="1"/>
  <c r="T481" i="1"/>
  <c r="Y473" i="1"/>
  <c r="W473" i="1"/>
  <c r="Z473" i="1"/>
  <c r="X473" i="1"/>
  <c r="AA473" i="1"/>
  <c r="S473" i="1"/>
  <c r="T473" i="1"/>
  <c r="AA465" i="1"/>
  <c r="Y465" i="1"/>
  <c r="W465" i="1"/>
  <c r="Z465" i="1"/>
  <c r="S465" i="1"/>
  <c r="T465" i="1"/>
  <c r="V465" i="1"/>
  <c r="AA457" i="1"/>
  <c r="Y457" i="1"/>
  <c r="Z457" i="1"/>
  <c r="W457" i="1"/>
  <c r="V457" i="1"/>
  <c r="S457" i="1"/>
  <c r="T457" i="1"/>
  <c r="AA449" i="1"/>
  <c r="Z449" i="1"/>
  <c r="Y449" i="1"/>
  <c r="X449" i="1"/>
  <c r="S449" i="1"/>
  <c r="V449" i="1"/>
  <c r="T449" i="1"/>
  <c r="AA441" i="1"/>
  <c r="Y441" i="1"/>
  <c r="S441" i="1"/>
  <c r="V441" i="1"/>
  <c r="T441" i="1"/>
  <c r="Z441" i="1"/>
  <c r="X441" i="1"/>
  <c r="AA433" i="1"/>
  <c r="Y433" i="1"/>
  <c r="X433" i="1"/>
  <c r="W433" i="1"/>
  <c r="S433" i="1"/>
  <c r="Z433" i="1"/>
  <c r="T433" i="1"/>
  <c r="AA425" i="1"/>
  <c r="Y425" i="1"/>
  <c r="Z425" i="1"/>
  <c r="X425" i="1"/>
  <c r="S425" i="1"/>
  <c r="T425" i="1"/>
  <c r="AA417" i="1"/>
  <c r="Z417" i="1"/>
  <c r="Y417" i="1"/>
  <c r="W417" i="1"/>
  <c r="X417" i="1"/>
  <c r="S417" i="1"/>
  <c r="T417" i="1"/>
  <c r="AA409" i="1"/>
  <c r="Y409" i="1"/>
  <c r="X409" i="1"/>
  <c r="W409" i="1"/>
  <c r="Z409" i="1"/>
  <c r="S409" i="1"/>
  <c r="T409" i="1"/>
  <c r="AA401" i="1"/>
  <c r="Y401" i="1"/>
  <c r="W401" i="1"/>
  <c r="Z401" i="1"/>
  <c r="S401" i="1"/>
  <c r="X401" i="1"/>
  <c r="T401" i="1"/>
  <c r="V401" i="1"/>
  <c r="AA393" i="1"/>
  <c r="Y393" i="1"/>
  <c r="Z393" i="1"/>
  <c r="W393" i="1"/>
  <c r="V393" i="1"/>
  <c r="S393" i="1"/>
  <c r="X393" i="1"/>
  <c r="T393" i="1"/>
  <c r="AA385" i="1"/>
  <c r="Z385" i="1"/>
  <c r="Y385" i="1"/>
  <c r="X385" i="1"/>
  <c r="S385" i="1"/>
  <c r="V385" i="1"/>
  <c r="W385" i="1"/>
  <c r="T385" i="1"/>
  <c r="AA377" i="1"/>
  <c r="Y377" i="1"/>
  <c r="X377" i="1"/>
  <c r="Z377" i="1"/>
  <c r="S377" i="1"/>
  <c r="V377" i="1"/>
  <c r="T377" i="1"/>
  <c r="W377" i="1"/>
  <c r="AA369" i="1"/>
  <c r="Y369" i="1"/>
  <c r="X369" i="1"/>
  <c r="S369" i="1"/>
  <c r="T369" i="1"/>
  <c r="Z369" i="1"/>
  <c r="AA361" i="1"/>
  <c r="Y361" i="1"/>
  <c r="Z361" i="1"/>
  <c r="X361" i="1"/>
  <c r="S361" i="1"/>
  <c r="W361" i="1"/>
  <c r="T361" i="1"/>
  <c r="AA353" i="1"/>
  <c r="Z353" i="1"/>
  <c r="Y353" i="1"/>
  <c r="X353" i="1"/>
  <c r="W353" i="1"/>
  <c r="S353" i="1"/>
  <c r="T353" i="1"/>
  <c r="AA345" i="1"/>
  <c r="Y345" i="1"/>
  <c r="X345" i="1"/>
  <c r="W345" i="1"/>
  <c r="Z345" i="1"/>
  <c r="S345" i="1"/>
  <c r="T345" i="1"/>
  <c r="AA337" i="1"/>
  <c r="Y337" i="1"/>
  <c r="X337" i="1"/>
  <c r="W337" i="1"/>
  <c r="Z337" i="1"/>
  <c r="V337" i="1"/>
  <c r="S337" i="1"/>
  <c r="T337" i="1"/>
  <c r="AA329" i="1"/>
  <c r="Y329" i="1"/>
  <c r="Z329" i="1"/>
  <c r="X329" i="1"/>
  <c r="W329" i="1"/>
  <c r="S329" i="1"/>
  <c r="V329" i="1"/>
  <c r="T329" i="1"/>
  <c r="AA321" i="1"/>
  <c r="Z321" i="1"/>
  <c r="Y321" i="1"/>
  <c r="X321" i="1"/>
  <c r="S321" i="1"/>
  <c r="T321" i="1"/>
  <c r="AA313" i="1"/>
  <c r="Y313" i="1"/>
  <c r="X313" i="1"/>
  <c r="S313" i="1"/>
  <c r="T313" i="1"/>
  <c r="Z313" i="1"/>
  <c r="AA305" i="1"/>
  <c r="Y305" i="1"/>
  <c r="Z305" i="1"/>
  <c r="X305" i="1"/>
  <c r="W305" i="1"/>
  <c r="V305" i="1"/>
  <c r="S305" i="1"/>
  <c r="T305" i="1"/>
  <c r="AA297" i="1"/>
  <c r="Y297" i="1"/>
  <c r="Z297" i="1"/>
  <c r="X297" i="1"/>
  <c r="S297" i="1"/>
  <c r="V297" i="1"/>
  <c r="T297" i="1"/>
  <c r="AA289" i="1"/>
  <c r="Y289" i="1"/>
  <c r="X289" i="1"/>
  <c r="Z289" i="1"/>
  <c r="W289" i="1"/>
  <c r="S289" i="1"/>
  <c r="T289" i="1"/>
  <c r="AA281" i="1"/>
  <c r="Z281" i="1"/>
  <c r="Y281" i="1"/>
  <c r="X281" i="1"/>
  <c r="W281" i="1"/>
  <c r="S281" i="1"/>
  <c r="T281" i="1"/>
  <c r="AA273" i="1"/>
  <c r="Y273" i="1"/>
  <c r="X273" i="1"/>
  <c r="W273" i="1"/>
  <c r="V273" i="1"/>
  <c r="S273" i="1"/>
  <c r="T273" i="1"/>
  <c r="Z273" i="1"/>
  <c r="AA265" i="1"/>
  <c r="Z265" i="1"/>
  <c r="Y265" i="1"/>
  <c r="X265" i="1"/>
  <c r="W265" i="1"/>
  <c r="S265" i="1"/>
  <c r="V265" i="1"/>
  <c r="T265" i="1"/>
  <c r="AA257" i="1"/>
  <c r="Y257" i="1"/>
  <c r="X257" i="1"/>
  <c r="Z257" i="1"/>
  <c r="S257" i="1"/>
  <c r="W257" i="1"/>
  <c r="T257" i="1"/>
  <c r="AA249" i="1"/>
  <c r="Z249" i="1"/>
  <c r="Y249" i="1"/>
  <c r="X249" i="1"/>
  <c r="S249" i="1"/>
  <c r="T249" i="1"/>
  <c r="W249" i="1"/>
  <c r="AA241" i="1"/>
  <c r="Z241" i="1"/>
  <c r="Y241" i="1"/>
  <c r="X241" i="1"/>
  <c r="V241" i="1"/>
  <c r="AP241" i="1" s="1"/>
  <c r="S241" i="1"/>
  <c r="T241" i="1"/>
  <c r="AA233" i="1"/>
  <c r="Z233" i="1"/>
  <c r="Y233" i="1"/>
  <c r="X233" i="1"/>
  <c r="S233" i="1"/>
  <c r="W233" i="1"/>
  <c r="V233" i="1"/>
  <c r="T233" i="1"/>
  <c r="AA225" i="1"/>
  <c r="Y225" i="1"/>
  <c r="Z225" i="1"/>
  <c r="X225" i="1"/>
  <c r="W225" i="1"/>
  <c r="S225" i="1"/>
  <c r="T225" i="1"/>
  <c r="AA217" i="1"/>
  <c r="Y217" i="1"/>
  <c r="X217" i="1"/>
  <c r="W217" i="1"/>
  <c r="S217" i="1"/>
  <c r="T217" i="1"/>
  <c r="Z217" i="1"/>
  <c r="AA209" i="1"/>
  <c r="Y209" i="1"/>
  <c r="Z209" i="1"/>
  <c r="X209" i="1"/>
  <c r="W209" i="1"/>
  <c r="V209" i="1"/>
  <c r="S209" i="1"/>
  <c r="T209" i="1"/>
  <c r="AA201" i="1"/>
  <c r="Y201" i="1"/>
  <c r="X201" i="1"/>
  <c r="Z201" i="1"/>
  <c r="W201" i="1"/>
  <c r="S201" i="1"/>
  <c r="V201" i="1"/>
  <c r="AP201" i="1" s="1"/>
  <c r="T201" i="1"/>
  <c r="AA193" i="1"/>
  <c r="Y193" i="1"/>
  <c r="Z193" i="1"/>
  <c r="X193" i="1"/>
  <c r="S193" i="1"/>
  <c r="T193" i="1"/>
  <c r="AA185" i="1"/>
  <c r="Z185" i="1"/>
  <c r="Y185" i="1"/>
  <c r="X185" i="1"/>
  <c r="S185" i="1"/>
  <c r="T185" i="1"/>
  <c r="AA177" i="1"/>
  <c r="Z177" i="1"/>
  <c r="Y177" i="1"/>
  <c r="X177" i="1"/>
  <c r="W177" i="1"/>
  <c r="V177" i="1"/>
  <c r="S177" i="1"/>
  <c r="T177" i="1"/>
  <c r="AA169" i="1"/>
  <c r="Z169" i="1"/>
  <c r="Y169" i="1"/>
  <c r="X169" i="1"/>
  <c r="S169" i="1"/>
  <c r="V169" i="1"/>
  <c r="T169" i="1"/>
  <c r="AA161" i="1"/>
  <c r="Y161" i="1"/>
  <c r="Z161" i="1"/>
  <c r="X161" i="1"/>
  <c r="W161" i="1"/>
  <c r="S161" i="1"/>
  <c r="T161" i="1"/>
  <c r="AA153" i="1"/>
  <c r="Y153" i="1"/>
  <c r="X153" i="1"/>
  <c r="W153" i="1"/>
  <c r="Z153" i="1"/>
  <c r="S153" i="1"/>
  <c r="T153" i="1"/>
  <c r="AA145" i="1"/>
  <c r="Y145" i="1"/>
  <c r="Z145" i="1"/>
  <c r="X145" i="1"/>
  <c r="W145" i="1"/>
  <c r="V145" i="1"/>
  <c r="AP145" i="1" s="1"/>
  <c r="S145" i="1"/>
  <c r="T145" i="1"/>
  <c r="AA137" i="1"/>
  <c r="Y137" i="1"/>
  <c r="X137" i="1"/>
  <c r="W137" i="1"/>
  <c r="Z137" i="1"/>
  <c r="S137" i="1"/>
  <c r="V137" i="1"/>
  <c r="AP137" i="1" s="1"/>
  <c r="T137" i="1"/>
  <c r="AA129" i="1"/>
  <c r="Y129" i="1"/>
  <c r="Z129" i="1"/>
  <c r="X129" i="1"/>
  <c r="S129" i="1"/>
  <c r="W129" i="1"/>
  <c r="T129" i="1"/>
  <c r="AA121" i="1"/>
  <c r="Z121" i="1"/>
  <c r="Y121" i="1"/>
  <c r="X121" i="1"/>
  <c r="S121" i="1"/>
  <c r="T121" i="1"/>
  <c r="W121" i="1"/>
  <c r="V121" i="1"/>
  <c r="AP121" i="1" s="1"/>
  <c r="AA113" i="1"/>
  <c r="Z113" i="1"/>
  <c r="Y113" i="1"/>
  <c r="X113" i="1"/>
  <c r="S113" i="1"/>
  <c r="V113" i="1"/>
  <c r="AP113" i="1" s="1"/>
  <c r="T113" i="1"/>
  <c r="AA105" i="1"/>
  <c r="Z105" i="1"/>
  <c r="Y105" i="1"/>
  <c r="X105" i="1"/>
  <c r="V105" i="1"/>
  <c r="S105" i="1"/>
  <c r="W105" i="1"/>
  <c r="T105" i="1"/>
  <c r="AA97" i="1"/>
  <c r="Y97" i="1"/>
  <c r="Z97" i="1"/>
  <c r="X97" i="1"/>
  <c r="W97" i="1"/>
  <c r="V97" i="1"/>
  <c r="S97" i="1"/>
  <c r="T97" i="1"/>
  <c r="AA89" i="1"/>
  <c r="Z89" i="1"/>
  <c r="Y89" i="1"/>
  <c r="X89" i="1"/>
  <c r="W89" i="1"/>
  <c r="V89" i="1"/>
  <c r="S89" i="1"/>
  <c r="T89" i="1"/>
  <c r="AA81" i="1"/>
  <c r="Z81" i="1"/>
  <c r="Y81" i="1"/>
  <c r="X81" i="1"/>
  <c r="W81" i="1"/>
  <c r="V81" i="1"/>
  <c r="S81" i="1"/>
  <c r="T81" i="1"/>
  <c r="AA73" i="1"/>
  <c r="Y73" i="1"/>
  <c r="X73" i="1"/>
  <c r="W73" i="1"/>
  <c r="Z73" i="1"/>
  <c r="V73" i="1"/>
  <c r="S73" i="1"/>
  <c r="T73" i="1"/>
  <c r="AA65" i="1"/>
  <c r="Y65" i="1"/>
  <c r="Z65" i="1"/>
  <c r="X65" i="1"/>
  <c r="V65" i="1"/>
  <c r="S65" i="1"/>
  <c r="T65" i="1"/>
  <c r="AA57" i="1"/>
  <c r="Z57" i="1"/>
  <c r="Y57" i="1"/>
  <c r="X57" i="1"/>
  <c r="V57" i="1"/>
  <c r="S57" i="1"/>
  <c r="T57" i="1"/>
  <c r="W57" i="1"/>
  <c r="AA49" i="1"/>
  <c r="Z49" i="1"/>
  <c r="Y49" i="1"/>
  <c r="X49" i="1"/>
  <c r="V49" i="1"/>
  <c r="W49" i="1"/>
  <c r="S49" i="1"/>
  <c r="T49" i="1"/>
  <c r="AA41" i="1"/>
  <c r="Z41" i="1"/>
  <c r="Y41" i="1"/>
  <c r="X41" i="1"/>
  <c r="V41" i="1"/>
  <c r="S41" i="1"/>
  <c r="T41" i="1"/>
  <c r="AA33" i="1"/>
  <c r="Y33" i="1"/>
  <c r="X33" i="1"/>
  <c r="Z33" i="1"/>
  <c r="W33" i="1"/>
  <c r="V33" i="1"/>
  <c r="S33" i="1"/>
  <c r="T33" i="1"/>
  <c r="AA25" i="1"/>
  <c r="Z25" i="1"/>
  <c r="Y25" i="1"/>
  <c r="X25" i="1"/>
  <c r="W25" i="1"/>
  <c r="V25" i="1"/>
  <c r="S25" i="1"/>
  <c r="T25" i="1"/>
  <c r="AA17" i="1"/>
  <c r="Y17" i="1"/>
  <c r="X17" i="1"/>
  <c r="W17" i="1"/>
  <c r="Z17" i="1"/>
  <c r="V17" i="1"/>
  <c r="S17" i="1"/>
  <c r="T17" i="1"/>
  <c r="U17" i="1"/>
  <c r="P951" i="1"/>
  <c r="P943" i="1"/>
  <c r="P935" i="1"/>
  <c r="P927" i="1"/>
  <c r="P919" i="1"/>
  <c r="P911" i="1"/>
  <c r="P903" i="1"/>
  <c r="P895" i="1"/>
  <c r="P887" i="1"/>
  <c r="P879" i="1"/>
  <c r="P871" i="1"/>
  <c r="P863" i="1"/>
  <c r="P855" i="1"/>
  <c r="P847" i="1"/>
  <c r="P839" i="1"/>
  <c r="P831" i="1"/>
  <c r="P823" i="1"/>
  <c r="P815" i="1"/>
  <c r="P807" i="1"/>
  <c r="P799" i="1"/>
  <c r="P791" i="1"/>
  <c r="P783" i="1"/>
  <c r="P775" i="1"/>
  <c r="P767" i="1"/>
  <c r="P759" i="1"/>
  <c r="P751" i="1"/>
  <c r="P743" i="1"/>
  <c r="P735" i="1"/>
  <c r="P727" i="1"/>
  <c r="P719" i="1"/>
  <c r="P711" i="1"/>
  <c r="P703" i="1"/>
  <c r="P695" i="1"/>
  <c r="P687" i="1"/>
  <c r="P679" i="1"/>
  <c r="P671" i="1"/>
  <c r="P663" i="1"/>
  <c r="P655" i="1"/>
  <c r="P647" i="1"/>
  <c r="P639" i="1"/>
  <c r="P631" i="1"/>
  <c r="P623" i="1"/>
  <c r="P615" i="1"/>
  <c r="P607" i="1"/>
  <c r="P599" i="1"/>
  <c r="P591" i="1"/>
  <c r="P583" i="1"/>
  <c r="P575" i="1"/>
  <c r="P567" i="1"/>
  <c r="P559" i="1"/>
  <c r="P551" i="1"/>
  <c r="P543" i="1"/>
  <c r="P535" i="1"/>
  <c r="P527" i="1"/>
  <c r="P519" i="1"/>
  <c r="P511" i="1"/>
  <c r="P503" i="1"/>
  <c r="P495" i="1"/>
  <c r="P487" i="1"/>
  <c r="P479" i="1"/>
  <c r="P471" i="1"/>
  <c r="P463" i="1"/>
  <c r="P455" i="1"/>
  <c r="P447" i="1"/>
  <c r="P439" i="1"/>
  <c r="P431" i="1"/>
  <c r="P423" i="1"/>
  <c r="P415" i="1"/>
  <c r="P407" i="1"/>
  <c r="P399" i="1"/>
  <c r="P391" i="1"/>
  <c r="P383" i="1"/>
  <c r="P375" i="1"/>
  <c r="P367" i="1"/>
  <c r="P359" i="1"/>
  <c r="P351" i="1"/>
  <c r="P343" i="1"/>
  <c r="P335" i="1"/>
  <c r="P327" i="1"/>
  <c r="P319" i="1"/>
  <c r="P311" i="1"/>
  <c r="P303" i="1"/>
  <c r="P295" i="1"/>
  <c r="P287" i="1"/>
  <c r="P279" i="1"/>
  <c r="P271" i="1"/>
  <c r="P263" i="1"/>
  <c r="P255" i="1"/>
  <c r="P247" i="1"/>
  <c r="P239" i="1"/>
  <c r="P231" i="1"/>
  <c r="P223" i="1"/>
  <c r="P215" i="1"/>
  <c r="P207" i="1"/>
  <c r="P199" i="1"/>
  <c r="P191" i="1"/>
  <c r="P183" i="1"/>
  <c r="P175" i="1"/>
  <c r="P167" i="1"/>
  <c r="P159" i="1"/>
  <c r="P151" i="1"/>
  <c r="P143" i="1"/>
  <c r="P135" i="1"/>
  <c r="P127" i="1"/>
  <c r="P119" i="1"/>
  <c r="P111" i="1"/>
  <c r="P103" i="1"/>
  <c r="P95" i="1"/>
  <c r="P87" i="1"/>
  <c r="P79" i="1"/>
  <c r="P71" i="1"/>
  <c r="P63" i="1"/>
  <c r="P55" i="1"/>
  <c r="P47" i="1"/>
  <c r="P39" i="1"/>
  <c r="P31" i="1"/>
  <c r="P23" i="1"/>
  <c r="R722" i="1"/>
  <c r="R713" i="1"/>
  <c r="R695" i="1"/>
  <c r="R658" i="1"/>
  <c r="R649" i="1"/>
  <c r="R631" i="1"/>
  <c r="R594" i="1"/>
  <c r="R585" i="1"/>
  <c r="R567" i="1"/>
  <c r="R530" i="1"/>
  <c r="R521" i="1"/>
  <c r="R503" i="1"/>
  <c r="R466" i="1"/>
  <c r="R457" i="1"/>
  <c r="R439" i="1"/>
  <c r="R402" i="1"/>
  <c r="R393" i="1"/>
  <c r="R375" i="1"/>
  <c r="R338" i="1"/>
  <c r="R329" i="1"/>
  <c r="R311" i="1"/>
  <c r="R274" i="1"/>
  <c r="R265" i="1"/>
  <c r="R247" i="1"/>
  <c r="R210" i="1"/>
  <c r="R201" i="1"/>
  <c r="R183" i="1"/>
  <c r="R146" i="1"/>
  <c r="R137" i="1"/>
  <c r="R119" i="1"/>
  <c r="R82" i="1"/>
  <c r="R73" i="1"/>
  <c r="R55" i="1"/>
  <c r="R17" i="1"/>
  <c r="S927" i="1"/>
  <c r="S895" i="1"/>
  <c r="S863" i="1"/>
  <c r="S831" i="1"/>
  <c r="S799" i="1"/>
  <c r="S767" i="1"/>
  <c r="S735" i="1"/>
  <c r="S703" i="1"/>
  <c r="S671" i="1"/>
  <c r="S639" i="1"/>
  <c r="S607" i="1"/>
  <c r="S543" i="1"/>
  <c r="S479" i="1"/>
  <c r="S415" i="1"/>
  <c r="S351" i="1"/>
  <c r="S287" i="1"/>
  <c r="U882" i="1"/>
  <c r="U850" i="1"/>
  <c r="U834" i="1"/>
  <c r="U802" i="1"/>
  <c r="U786" i="1"/>
  <c r="U754" i="1"/>
  <c r="U738" i="1"/>
  <c r="U706" i="1"/>
  <c r="U690" i="1"/>
  <c r="U674" i="1"/>
  <c r="U658" i="1"/>
  <c r="U642" i="1"/>
  <c r="U610" i="1"/>
  <c r="U594" i="1"/>
  <c r="U562" i="1"/>
  <c r="U546" i="1"/>
  <c r="U514" i="1"/>
  <c r="U498" i="1"/>
  <c r="U466" i="1"/>
  <c r="U450" i="1"/>
  <c r="U402" i="1"/>
  <c r="U370" i="1"/>
  <c r="U354" i="1"/>
  <c r="U322" i="1"/>
  <c r="U306" i="1"/>
  <c r="U274" i="1"/>
  <c r="U258" i="1"/>
  <c r="U242" i="1"/>
  <c r="U210" i="1"/>
  <c r="U194" i="1"/>
  <c r="U146" i="1"/>
  <c r="U114" i="1"/>
  <c r="U98" i="1"/>
  <c r="U82" i="1"/>
  <c r="U33" i="1"/>
  <c r="V847" i="1"/>
  <c r="V719" i="1"/>
  <c r="V591" i="1"/>
  <c r="V481" i="1"/>
  <c r="V463" i="1"/>
  <c r="V353" i="1"/>
  <c r="V119" i="1"/>
  <c r="AP119" i="1" s="1"/>
  <c r="W407" i="1"/>
  <c r="W370" i="1"/>
  <c r="W297" i="1"/>
  <c r="W151" i="1"/>
  <c r="W58" i="1"/>
  <c r="X841" i="1"/>
  <c r="X671" i="1"/>
  <c r="X551" i="1"/>
  <c r="X359" i="1"/>
  <c r="X103" i="1"/>
  <c r="AA898" i="1"/>
  <c r="X898" i="1"/>
  <c r="Y898" i="1"/>
  <c r="V898" i="1"/>
  <c r="Z898" i="1"/>
  <c r="W898" i="1"/>
  <c r="S898" i="1"/>
  <c r="AA866" i="1"/>
  <c r="X866" i="1"/>
  <c r="Y866" i="1"/>
  <c r="V866" i="1"/>
  <c r="Z866" i="1"/>
  <c r="W866" i="1"/>
  <c r="S866" i="1"/>
  <c r="AA842" i="1"/>
  <c r="X842" i="1"/>
  <c r="Y842" i="1"/>
  <c r="V842" i="1"/>
  <c r="W842" i="1"/>
  <c r="Z842" i="1"/>
  <c r="S842" i="1"/>
  <c r="AA818" i="1"/>
  <c r="X818" i="1"/>
  <c r="Y818" i="1"/>
  <c r="V818" i="1"/>
  <c r="W818" i="1"/>
  <c r="S818" i="1"/>
  <c r="Z818" i="1"/>
  <c r="AA794" i="1"/>
  <c r="X794" i="1"/>
  <c r="Z794" i="1"/>
  <c r="Y794" i="1"/>
  <c r="V794" i="1"/>
  <c r="W794" i="1"/>
  <c r="S794" i="1"/>
  <c r="AA770" i="1"/>
  <c r="X770" i="1"/>
  <c r="Y770" i="1"/>
  <c r="V770" i="1"/>
  <c r="W770" i="1"/>
  <c r="Z770" i="1"/>
  <c r="S770" i="1"/>
  <c r="AA746" i="1"/>
  <c r="X746" i="1"/>
  <c r="Y746" i="1"/>
  <c r="Z746" i="1"/>
  <c r="V746" i="1"/>
  <c r="W746" i="1"/>
  <c r="S746" i="1"/>
  <c r="AA722" i="1"/>
  <c r="X722" i="1"/>
  <c r="Z722" i="1"/>
  <c r="Y722" i="1"/>
  <c r="V722" i="1"/>
  <c r="W722" i="1"/>
  <c r="S722" i="1"/>
  <c r="AA698" i="1"/>
  <c r="X698" i="1"/>
  <c r="Y698" i="1"/>
  <c r="V698" i="1"/>
  <c r="W698" i="1"/>
  <c r="Z698" i="1"/>
  <c r="S698" i="1"/>
  <c r="AA682" i="1"/>
  <c r="X682" i="1"/>
  <c r="Y682" i="1"/>
  <c r="Z682" i="1"/>
  <c r="V682" i="1"/>
  <c r="W682" i="1"/>
  <c r="S682" i="1"/>
  <c r="AA650" i="1"/>
  <c r="X650" i="1"/>
  <c r="Y650" i="1"/>
  <c r="V650" i="1"/>
  <c r="Z650" i="1"/>
  <c r="W650" i="1"/>
  <c r="S650" i="1"/>
  <c r="AA626" i="1"/>
  <c r="X626" i="1"/>
  <c r="Y626" i="1"/>
  <c r="Z626" i="1"/>
  <c r="V626" i="1"/>
  <c r="W626" i="1"/>
  <c r="S626" i="1"/>
  <c r="AA602" i="1"/>
  <c r="X602" i="1"/>
  <c r="Z602" i="1"/>
  <c r="Y602" i="1"/>
  <c r="V602" i="1"/>
  <c r="W602" i="1"/>
  <c r="S602" i="1"/>
  <c r="AA578" i="1"/>
  <c r="X578" i="1"/>
  <c r="Y578" i="1"/>
  <c r="V578" i="1"/>
  <c r="Z578" i="1"/>
  <c r="W578" i="1"/>
  <c r="S578" i="1"/>
  <c r="AA554" i="1"/>
  <c r="Z554" i="1"/>
  <c r="X554" i="1"/>
  <c r="Y554" i="1"/>
  <c r="V554" i="1"/>
  <c r="W554" i="1"/>
  <c r="S554" i="1"/>
  <c r="AA530" i="1"/>
  <c r="X530" i="1"/>
  <c r="Y530" i="1"/>
  <c r="Z530" i="1"/>
  <c r="V530" i="1"/>
  <c r="W530" i="1"/>
  <c r="S530" i="1"/>
  <c r="AA506" i="1"/>
  <c r="X506" i="1"/>
  <c r="Y506" i="1"/>
  <c r="V506" i="1"/>
  <c r="W506" i="1"/>
  <c r="Z506" i="1"/>
  <c r="S506" i="1"/>
  <c r="AA482" i="1"/>
  <c r="X482" i="1"/>
  <c r="Z482" i="1"/>
  <c r="Y482" i="1"/>
  <c r="W482" i="1"/>
  <c r="V482" i="1"/>
  <c r="S482" i="1"/>
  <c r="AA458" i="1"/>
  <c r="Z458" i="1"/>
  <c r="X458" i="1"/>
  <c r="Y458" i="1"/>
  <c r="V458" i="1"/>
  <c r="S458" i="1"/>
  <c r="W458" i="1"/>
  <c r="AA434" i="1"/>
  <c r="X434" i="1"/>
  <c r="Y434" i="1"/>
  <c r="V434" i="1"/>
  <c r="W434" i="1"/>
  <c r="S434" i="1"/>
  <c r="Z434" i="1"/>
  <c r="AA418" i="1"/>
  <c r="X418" i="1"/>
  <c r="Z418" i="1"/>
  <c r="Y418" i="1"/>
  <c r="W418" i="1"/>
  <c r="V418" i="1"/>
  <c r="S418" i="1"/>
  <c r="AA386" i="1"/>
  <c r="X386" i="1"/>
  <c r="Z386" i="1"/>
  <c r="Y386" i="1"/>
  <c r="V386" i="1"/>
  <c r="S386" i="1"/>
  <c r="AA362" i="1"/>
  <c r="Z362" i="1"/>
  <c r="X362" i="1"/>
  <c r="Y362" i="1"/>
  <c r="V362" i="1"/>
  <c r="W362" i="1"/>
  <c r="S362" i="1"/>
  <c r="AA338" i="1"/>
  <c r="X338" i="1"/>
  <c r="Y338" i="1"/>
  <c r="Z338" i="1"/>
  <c r="V338" i="1"/>
  <c r="W338" i="1"/>
  <c r="S338" i="1"/>
  <c r="AA314" i="1"/>
  <c r="X314" i="1"/>
  <c r="Y314" i="1"/>
  <c r="V314" i="1"/>
  <c r="Z314" i="1"/>
  <c r="S314" i="1"/>
  <c r="AA290" i="1"/>
  <c r="X290" i="1"/>
  <c r="Y290" i="1"/>
  <c r="Z290" i="1"/>
  <c r="W290" i="1"/>
  <c r="V290" i="1"/>
  <c r="S290" i="1"/>
  <c r="AA266" i="1"/>
  <c r="X266" i="1"/>
  <c r="Z266" i="1"/>
  <c r="Y266" i="1"/>
  <c r="V266" i="1"/>
  <c r="S266" i="1"/>
  <c r="AA250" i="1"/>
  <c r="Z250" i="1"/>
  <c r="X250" i="1"/>
  <c r="Y250" i="1"/>
  <c r="V250" i="1"/>
  <c r="W250" i="1"/>
  <c r="S250" i="1"/>
  <c r="AA226" i="1"/>
  <c r="X226" i="1"/>
  <c r="Y226" i="1"/>
  <c r="W226" i="1"/>
  <c r="V226" i="1"/>
  <c r="Z226" i="1"/>
  <c r="S226" i="1"/>
  <c r="AA202" i="1"/>
  <c r="X202" i="1"/>
  <c r="Y202" i="1"/>
  <c r="Z202" i="1"/>
  <c r="V202" i="1"/>
  <c r="S202" i="1"/>
  <c r="W202" i="1"/>
  <c r="AA178" i="1"/>
  <c r="Z178" i="1"/>
  <c r="X178" i="1"/>
  <c r="Y178" i="1"/>
  <c r="V178" i="1"/>
  <c r="W178" i="1"/>
  <c r="S178" i="1"/>
  <c r="AA162" i="1"/>
  <c r="Z162" i="1"/>
  <c r="X162" i="1"/>
  <c r="Y162" i="1"/>
  <c r="W162" i="1"/>
  <c r="V162" i="1"/>
  <c r="S162" i="1"/>
  <c r="AA130" i="1"/>
  <c r="Z130" i="1"/>
  <c r="X130" i="1"/>
  <c r="Y130" i="1"/>
  <c r="V130" i="1"/>
  <c r="S130" i="1"/>
  <c r="W130" i="1"/>
  <c r="AA106" i="1"/>
  <c r="X106" i="1"/>
  <c r="Y106" i="1"/>
  <c r="V106" i="1"/>
  <c r="Z106" i="1"/>
  <c r="W106" i="1"/>
  <c r="S106" i="1"/>
  <c r="AA90" i="1"/>
  <c r="X90" i="1"/>
  <c r="Y90" i="1"/>
  <c r="V90" i="1"/>
  <c r="W90" i="1"/>
  <c r="Z90" i="1"/>
  <c r="S90" i="1"/>
  <c r="AA66" i="1"/>
  <c r="Z66" i="1"/>
  <c r="X66" i="1"/>
  <c r="Y66" i="1"/>
  <c r="V66" i="1"/>
  <c r="AP66" i="1" s="1"/>
  <c r="S66" i="1"/>
  <c r="W66" i="1"/>
  <c r="AA50" i="1"/>
  <c r="Z50" i="1"/>
  <c r="X50" i="1"/>
  <c r="Y50" i="1"/>
  <c r="V50" i="1"/>
  <c r="W50" i="1"/>
  <c r="S50" i="1"/>
  <c r="AA34" i="1"/>
  <c r="Z34" i="1"/>
  <c r="X34" i="1"/>
  <c r="Y34" i="1"/>
  <c r="W34" i="1"/>
  <c r="V34" i="1"/>
  <c r="AP34" i="1" s="1"/>
  <c r="S34" i="1"/>
  <c r="AA26" i="1"/>
  <c r="Z26" i="1"/>
  <c r="X26" i="1"/>
  <c r="Y26" i="1"/>
  <c r="V26" i="1"/>
  <c r="W26" i="1"/>
  <c r="S26" i="1"/>
  <c r="U26" i="1"/>
  <c r="AA953" i="1"/>
  <c r="Y953" i="1"/>
  <c r="W953" i="1"/>
  <c r="S953" i="1"/>
  <c r="V953" i="1"/>
  <c r="T953" i="1"/>
  <c r="Z953" i="1"/>
  <c r="X953" i="1"/>
  <c r="AA945" i="1"/>
  <c r="Y945" i="1"/>
  <c r="Z945" i="1"/>
  <c r="W945" i="1"/>
  <c r="S945" i="1"/>
  <c r="T945" i="1"/>
  <c r="Y929" i="1"/>
  <c r="AA929" i="1"/>
  <c r="Z929" i="1"/>
  <c r="W929" i="1"/>
  <c r="X929" i="1"/>
  <c r="S929" i="1"/>
  <c r="T929" i="1"/>
  <c r="AA913" i="1"/>
  <c r="Y913" i="1"/>
  <c r="Z913" i="1"/>
  <c r="W913" i="1"/>
  <c r="S913" i="1"/>
  <c r="T913" i="1"/>
  <c r="V913" i="1"/>
  <c r="Y897" i="1"/>
  <c r="AA897" i="1"/>
  <c r="Z897" i="1"/>
  <c r="W897" i="1"/>
  <c r="X897" i="1"/>
  <c r="S897" i="1"/>
  <c r="V897" i="1"/>
  <c r="T897" i="1"/>
  <c r="AA881" i="1"/>
  <c r="Y881" i="1"/>
  <c r="Z881" i="1"/>
  <c r="W881" i="1"/>
  <c r="S881" i="1"/>
  <c r="X881" i="1"/>
  <c r="T881" i="1"/>
  <c r="Y865" i="1"/>
  <c r="Z865" i="1"/>
  <c r="W865" i="1"/>
  <c r="AA865" i="1"/>
  <c r="X865" i="1"/>
  <c r="S865" i="1"/>
  <c r="T865" i="1"/>
  <c r="Y849" i="1"/>
  <c r="Z849" i="1"/>
  <c r="W849" i="1"/>
  <c r="AA849" i="1"/>
  <c r="S849" i="1"/>
  <c r="T849" i="1"/>
  <c r="V849" i="1"/>
  <c r="Y833" i="1"/>
  <c r="AA833" i="1"/>
  <c r="Z833" i="1"/>
  <c r="W833" i="1"/>
  <c r="X833" i="1"/>
  <c r="S833" i="1"/>
  <c r="V833" i="1"/>
  <c r="AP833" i="1" s="1"/>
  <c r="T833" i="1"/>
  <c r="AA817" i="1"/>
  <c r="Y817" i="1"/>
  <c r="W817" i="1"/>
  <c r="S817" i="1"/>
  <c r="Z817" i="1"/>
  <c r="X817" i="1"/>
  <c r="T817" i="1"/>
  <c r="AA801" i="1"/>
  <c r="Y801" i="1"/>
  <c r="Z801" i="1"/>
  <c r="W801" i="1"/>
  <c r="X801" i="1"/>
  <c r="S801" i="1"/>
  <c r="T801" i="1"/>
  <c r="AA785" i="1"/>
  <c r="Z785" i="1"/>
  <c r="Y785" i="1"/>
  <c r="W785" i="1"/>
  <c r="S785" i="1"/>
  <c r="T785" i="1"/>
  <c r="V785" i="1"/>
  <c r="AA769" i="1"/>
  <c r="Y769" i="1"/>
  <c r="W769" i="1"/>
  <c r="X769" i="1"/>
  <c r="Z769" i="1"/>
  <c r="S769" i="1"/>
  <c r="V769" i="1"/>
  <c r="T769" i="1"/>
  <c r="AA753" i="1"/>
  <c r="Y753" i="1"/>
  <c r="W753" i="1"/>
  <c r="Z753" i="1"/>
  <c r="S753" i="1"/>
  <c r="X753" i="1"/>
  <c r="T753" i="1"/>
  <c r="AA737" i="1"/>
  <c r="Y737" i="1"/>
  <c r="Z737" i="1"/>
  <c r="W737" i="1"/>
  <c r="X737" i="1"/>
  <c r="S737" i="1"/>
  <c r="T737" i="1"/>
  <c r="AA721" i="1"/>
  <c r="Z721" i="1"/>
  <c r="Y721" i="1"/>
  <c r="W721" i="1"/>
  <c r="S721" i="1"/>
  <c r="T721" i="1"/>
  <c r="V721" i="1"/>
  <c r="AA705" i="1"/>
  <c r="Y705" i="1"/>
  <c r="Z705" i="1"/>
  <c r="W705" i="1"/>
  <c r="X705" i="1"/>
  <c r="S705" i="1"/>
  <c r="V705" i="1"/>
  <c r="T705" i="1"/>
  <c r="AA689" i="1"/>
  <c r="Y689" i="1"/>
  <c r="W689" i="1"/>
  <c r="S689" i="1"/>
  <c r="X689" i="1"/>
  <c r="T689" i="1"/>
  <c r="AA681" i="1"/>
  <c r="Y681" i="1"/>
  <c r="Z681" i="1"/>
  <c r="W681" i="1"/>
  <c r="X681" i="1"/>
  <c r="S681" i="1"/>
  <c r="T681" i="1"/>
  <c r="Z665" i="1"/>
  <c r="Y665" i="1"/>
  <c r="X665" i="1"/>
  <c r="W665" i="1"/>
  <c r="AA665" i="1"/>
  <c r="S665" i="1"/>
  <c r="T665" i="1"/>
  <c r="AA641" i="1"/>
  <c r="Y641" i="1"/>
  <c r="W641" i="1"/>
  <c r="X641" i="1"/>
  <c r="S641" i="1"/>
  <c r="V641" i="1"/>
  <c r="T641" i="1"/>
  <c r="Z641" i="1"/>
  <c r="AA625" i="1"/>
  <c r="Y625" i="1"/>
  <c r="W625" i="1"/>
  <c r="Z625" i="1"/>
  <c r="S625" i="1"/>
  <c r="X625" i="1"/>
  <c r="T625" i="1"/>
  <c r="AA609" i="1"/>
  <c r="Y609" i="1"/>
  <c r="Z609" i="1"/>
  <c r="W609" i="1"/>
  <c r="X609" i="1"/>
  <c r="S609" i="1"/>
  <c r="T609" i="1"/>
  <c r="AA593" i="1"/>
  <c r="Z593" i="1"/>
  <c r="Y593" i="1"/>
  <c r="W593" i="1"/>
  <c r="S593" i="1"/>
  <c r="T593" i="1"/>
  <c r="V593" i="1"/>
  <c r="AA577" i="1"/>
  <c r="Y577" i="1"/>
  <c r="Z577" i="1"/>
  <c r="W577" i="1"/>
  <c r="X577" i="1"/>
  <c r="S577" i="1"/>
  <c r="V577" i="1"/>
  <c r="T577" i="1"/>
  <c r="AA561" i="1"/>
  <c r="Y561" i="1"/>
  <c r="W561" i="1"/>
  <c r="S561" i="1"/>
  <c r="Z561" i="1"/>
  <c r="X561" i="1"/>
  <c r="T561" i="1"/>
  <c r="AA545" i="1"/>
  <c r="Z545" i="1"/>
  <c r="Y545" i="1"/>
  <c r="W545" i="1"/>
  <c r="X545" i="1"/>
  <c r="S545" i="1"/>
  <c r="T545" i="1"/>
  <c r="AA497" i="1"/>
  <c r="Y497" i="1"/>
  <c r="S497" i="1"/>
  <c r="X497" i="1"/>
  <c r="T497" i="1"/>
  <c r="Z497" i="1"/>
  <c r="Y952" i="1"/>
  <c r="AA952" i="1"/>
  <c r="Z952" i="1"/>
  <c r="W952" i="1"/>
  <c r="V952" i="1"/>
  <c r="T952" i="1"/>
  <c r="AA944" i="1"/>
  <c r="Y944" i="1"/>
  <c r="Z944" i="1"/>
  <c r="W944" i="1"/>
  <c r="T944" i="1"/>
  <c r="V944" i="1"/>
  <c r="X944" i="1"/>
  <c r="AA936" i="1"/>
  <c r="Y936" i="1"/>
  <c r="Z936" i="1"/>
  <c r="W936" i="1"/>
  <c r="X936" i="1"/>
  <c r="T936" i="1"/>
  <c r="AA928" i="1"/>
  <c r="Y928" i="1"/>
  <c r="Z928" i="1"/>
  <c r="W928" i="1"/>
  <c r="T928" i="1"/>
  <c r="Y920" i="1"/>
  <c r="Z920" i="1"/>
  <c r="X920" i="1"/>
  <c r="W920" i="1"/>
  <c r="AA920" i="1"/>
  <c r="T920" i="1"/>
  <c r="AA912" i="1"/>
  <c r="Y912" i="1"/>
  <c r="Z912" i="1"/>
  <c r="W912" i="1"/>
  <c r="X912" i="1"/>
  <c r="T912" i="1"/>
  <c r="Y904" i="1"/>
  <c r="Z904" i="1"/>
  <c r="W904" i="1"/>
  <c r="T904" i="1"/>
  <c r="X904" i="1"/>
  <c r="AA904" i="1"/>
  <c r="V904" i="1"/>
  <c r="Y896" i="1"/>
  <c r="AA896" i="1"/>
  <c r="Z896" i="1"/>
  <c r="W896" i="1"/>
  <c r="V896" i="1"/>
  <c r="X896" i="1"/>
  <c r="T896" i="1"/>
  <c r="Y888" i="1"/>
  <c r="Z888" i="1"/>
  <c r="X888" i="1"/>
  <c r="W888" i="1"/>
  <c r="AA888" i="1"/>
  <c r="V888" i="1"/>
  <c r="AP888" i="1" s="1"/>
  <c r="T888" i="1"/>
  <c r="AA880" i="1"/>
  <c r="Y880" i="1"/>
  <c r="Z880" i="1"/>
  <c r="W880" i="1"/>
  <c r="X880" i="1"/>
  <c r="T880" i="1"/>
  <c r="V880" i="1"/>
  <c r="AP880" i="1" s="1"/>
  <c r="AA872" i="1"/>
  <c r="Y872" i="1"/>
  <c r="Z872" i="1"/>
  <c r="W872" i="1"/>
  <c r="T872" i="1"/>
  <c r="X872" i="1"/>
  <c r="AA864" i="1"/>
  <c r="Y864" i="1"/>
  <c r="Z864" i="1"/>
  <c r="W864" i="1"/>
  <c r="T864" i="1"/>
  <c r="Y856" i="1"/>
  <c r="Z856" i="1"/>
  <c r="AA856" i="1"/>
  <c r="X856" i="1"/>
  <c r="W856" i="1"/>
  <c r="T856" i="1"/>
  <c r="AA848" i="1"/>
  <c r="Y848" i="1"/>
  <c r="Z848" i="1"/>
  <c r="W848" i="1"/>
  <c r="X848" i="1"/>
  <c r="T848" i="1"/>
  <c r="AA840" i="1"/>
  <c r="Y840" i="1"/>
  <c r="Z840" i="1"/>
  <c r="W840" i="1"/>
  <c r="T840" i="1"/>
  <c r="X840" i="1"/>
  <c r="V840" i="1"/>
  <c r="Y832" i="1"/>
  <c r="Z832" i="1"/>
  <c r="W832" i="1"/>
  <c r="AA832" i="1"/>
  <c r="V832" i="1"/>
  <c r="X832" i="1"/>
  <c r="T832" i="1"/>
  <c r="Y824" i="1"/>
  <c r="AA824" i="1"/>
  <c r="X824" i="1"/>
  <c r="W824" i="1"/>
  <c r="V824" i="1"/>
  <c r="T824" i="1"/>
  <c r="Z824" i="1"/>
  <c r="AA816" i="1"/>
  <c r="Y816" i="1"/>
  <c r="W816" i="1"/>
  <c r="Z816" i="1"/>
  <c r="X816" i="1"/>
  <c r="T816" i="1"/>
  <c r="V816" i="1"/>
  <c r="AA808" i="1"/>
  <c r="Y808" i="1"/>
  <c r="W808" i="1"/>
  <c r="Z808" i="1"/>
  <c r="T808" i="1"/>
  <c r="X808" i="1"/>
  <c r="Y800" i="1"/>
  <c r="AA800" i="1"/>
  <c r="W800" i="1"/>
  <c r="T800" i="1"/>
  <c r="Z800" i="1"/>
  <c r="Y792" i="1"/>
  <c r="Z792" i="1"/>
  <c r="X792" i="1"/>
  <c r="W792" i="1"/>
  <c r="T792" i="1"/>
  <c r="AA792" i="1"/>
  <c r="Z784" i="1"/>
  <c r="Y784" i="1"/>
  <c r="AA784" i="1"/>
  <c r="W784" i="1"/>
  <c r="X784" i="1"/>
  <c r="T784" i="1"/>
  <c r="AA776" i="1"/>
  <c r="Y776" i="1"/>
  <c r="Z776" i="1"/>
  <c r="W776" i="1"/>
  <c r="T776" i="1"/>
  <c r="X776" i="1"/>
  <c r="V776" i="1"/>
  <c r="Y768" i="1"/>
  <c r="Z768" i="1"/>
  <c r="W768" i="1"/>
  <c r="AA768" i="1"/>
  <c r="V768" i="1"/>
  <c r="X768" i="1"/>
  <c r="T768" i="1"/>
  <c r="AA760" i="1"/>
  <c r="Y760" i="1"/>
  <c r="X760" i="1"/>
  <c r="W760" i="1"/>
  <c r="Z760" i="1"/>
  <c r="V760" i="1"/>
  <c r="T760" i="1"/>
  <c r="Y752" i="1"/>
  <c r="AA752" i="1"/>
  <c r="W752" i="1"/>
  <c r="X752" i="1"/>
  <c r="T752" i="1"/>
  <c r="V752" i="1"/>
  <c r="Z752" i="1"/>
  <c r="AA744" i="1"/>
  <c r="Y744" i="1"/>
  <c r="W744" i="1"/>
  <c r="T744" i="1"/>
  <c r="Z744" i="1"/>
  <c r="X744" i="1"/>
  <c r="Y736" i="1"/>
  <c r="AA736" i="1"/>
  <c r="Z736" i="1"/>
  <c r="W736" i="1"/>
  <c r="T736" i="1"/>
  <c r="Y728" i="1"/>
  <c r="Z728" i="1"/>
  <c r="X728" i="1"/>
  <c r="W728" i="1"/>
  <c r="AA728" i="1"/>
  <c r="T728" i="1"/>
  <c r="Z720" i="1"/>
  <c r="Y720" i="1"/>
  <c r="AA720" i="1"/>
  <c r="W720" i="1"/>
  <c r="X720" i="1"/>
  <c r="T720" i="1"/>
  <c r="AA712" i="1"/>
  <c r="Y712" i="1"/>
  <c r="Z712" i="1"/>
  <c r="W712" i="1"/>
  <c r="T712" i="1"/>
  <c r="X712" i="1"/>
  <c r="V712" i="1"/>
  <c r="Y704" i="1"/>
  <c r="Z704" i="1"/>
  <c r="W704" i="1"/>
  <c r="AA704" i="1"/>
  <c r="V704" i="1"/>
  <c r="X704" i="1"/>
  <c r="T704" i="1"/>
  <c r="AA696" i="1"/>
  <c r="Y696" i="1"/>
  <c r="X696" i="1"/>
  <c r="W696" i="1"/>
  <c r="Z696" i="1"/>
  <c r="V696" i="1"/>
  <c r="T696" i="1"/>
  <c r="Y688" i="1"/>
  <c r="W688" i="1"/>
  <c r="Z688" i="1"/>
  <c r="X688" i="1"/>
  <c r="AA688" i="1"/>
  <c r="T688" i="1"/>
  <c r="V688" i="1"/>
  <c r="AA680" i="1"/>
  <c r="Y680" i="1"/>
  <c r="W680" i="1"/>
  <c r="Z680" i="1"/>
  <c r="T680" i="1"/>
  <c r="X680" i="1"/>
  <c r="Y672" i="1"/>
  <c r="AA672" i="1"/>
  <c r="W672" i="1"/>
  <c r="T672" i="1"/>
  <c r="Z672" i="1"/>
  <c r="Y664" i="1"/>
  <c r="Z664" i="1"/>
  <c r="X664" i="1"/>
  <c r="W664" i="1"/>
  <c r="AA664" i="1"/>
  <c r="T664" i="1"/>
  <c r="Z656" i="1"/>
  <c r="Y656" i="1"/>
  <c r="AA656" i="1"/>
  <c r="W656" i="1"/>
  <c r="X656" i="1"/>
  <c r="T656" i="1"/>
  <c r="AA648" i="1"/>
  <c r="Y648" i="1"/>
  <c r="Z648" i="1"/>
  <c r="W648" i="1"/>
  <c r="T648" i="1"/>
  <c r="X648" i="1"/>
  <c r="V648" i="1"/>
  <c r="AP648" i="1" s="1"/>
  <c r="Y640" i="1"/>
  <c r="Z640" i="1"/>
  <c r="W640" i="1"/>
  <c r="AA640" i="1"/>
  <c r="V640" i="1"/>
  <c r="X640" i="1"/>
  <c r="T640" i="1"/>
  <c r="AA632" i="1"/>
  <c r="Y632" i="1"/>
  <c r="X632" i="1"/>
  <c r="W632" i="1"/>
  <c r="Z632" i="1"/>
  <c r="V632" i="1"/>
  <c r="T632" i="1"/>
  <c r="Y624" i="1"/>
  <c r="AA624" i="1"/>
  <c r="W624" i="1"/>
  <c r="X624" i="1"/>
  <c r="Z624" i="1"/>
  <c r="T624" i="1"/>
  <c r="V624" i="1"/>
  <c r="AA616" i="1"/>
  <c r="Y616" i="1"/>
  <c r="W616" i="1"/>
  <c r="T616" i="1"/>
  <c r="Z616" i="1"/>
  <c r="X616" i="1"/>
  <c r="Y608" i="1"/>
  <c r="AA608" i="1"/>
  <c r="Z608" i="1"/>
  <c r="W608" i="1"/>
  <c r="T608" i="1"/>
  <c r="Y600" i="1"/>
  <c r="Z600" i="1"/>
  <c r="X600" i="1"/>
  <c r="W600" i="1"/>
  <c r="AA600" i="1"/>
  <c r="T600" i="1"/>
  <c r="S600" i="1"/>
  <c r="Z592" i="1"/>
  <c r="Y592" i="1"/>
  <c r="AA592" i="1"/>
  <c r="W592" i="1"/>
  <c r="X592" i="1"/>
  <c r="T592" i="1"/>
  <c r="S592" i="1"/>
  <c r="AA584" i="1"/>
  <c r="Y584" i="1"/>
  <c r="Z584" i="1"/>
  <c r="W584" i="1"/>
  <c r="T584" i="1"/>
  <c r="X584" i="1"/>
  <c r="V584" i="1"/>
  <c r="S584" i="1"/>
  <c r="Y576" i="1"/>
  <c r="Z576" i="1"/>
  <c r="W576" i="1"/>
  <c r="AA576" i="1"/>
  <c r="V576" i="1"/>
  <c r="X576" i="1"/>
  <c r="T576" i="1"/>
  <c r="S576" i="1"/>
  <c r="AA568" i="1"/>
  <c r="Y568" i="1"/>
  <c r="X568" i="1"/>
  <c r="W568" i="1"/>
  <c r="V568" i="1"/>
  <c r="T568" i="1"/>
  <c r="Z568" i="1"/>
  <c r="S568" i="1"/>
  <c r="Y560" i="1"/>
  <c r="W560" i="1"/>
  <c r="Z560" i="1"/>
  <c r="X560" i="1"/>
  <c r="AA560" i="1"/>
  <c r="T560" i="1"/>
  <c r="V560" i="1"/>
  <c r="S560" i="1"/>
  <c r="AA552" i="1"/>
  <c r="Y552" i="1"/>
  <c r="Z552" i="1"/>
  <c r="W552" i="1"/>
  <c r="T552" i="1"/>
  <c r="X552" i="1"/>
  <c r="S552" i="1"/>
  <c r="Z544" i="1"/>
  <c r="Y544" i="1"/>
  <c r="AA544" i="1"/>
  <c r="W544" i="1"/>
  <c r="T544" i="1"/>
  <c r="S544" i="1"/>
  <c r="Y536" i="1"/>
  <c r="Z536" i="1"/>
  <c r="X536" i="1"/>
  <c r="W536" i="1"/>
  <c r="T536" i="1"/>
  <c r="AA536" i="1"/>
  <c r="S536" i="1"/>
  <c r="Y528" i="1"/>
  <c r="AA528" i="1"/>
  <c r="W528" i="1"/>
  <c r="X528" i="1"/>
  <c r="T528" i="1"/>
  <c r="Z528" i="1"/>
  <c r="S528" i="1"/>
  <c r="AA520" i="1"/>
  <c r="Y520" i="1"/>
  <c r="W520" i="1"/>
  <c r="T520" i="1"/>
  <c r="Z520" i="1"/>
  <c r="X520" i="1"/>
  <c r="V520" i="1"/>
  <c r="AP520" i="1" s="1"/>
  <c r="S520" i="1"/>
  <c r="Z512" i="1"/>
  <c r="Y512" i="1"/>
  <c r="AA512" i="1"/>
  <c r="W512" i="1"/>
  <c r="V512" i="1"/>
  <c r="X512" i="1"/>
  <c r="T512" i="1"/>
  <c r="S512" i="1"/>
  <c r="AA504" i="1"/>
  <c r="Y504" i="1"/>
  <c r="Z504" i="1"/>
  <c r="X504" i="1"/>
  <c r="V504" i="1"/>
  <c r="AP504" i="1" s="1"/>
  <c r="T504" i="1"/>
  <c r="S504" i="1"/>
  <c r="Y496" i="1"/>
  <c r="AA496" i="1"/>
  <c r="Z496" i="1"/>
  <c r="X496" i="1"/>
  <c r="T496" i="1"/>
  <c r="V496" i="1"/>
  <c r="S496" i="1"/>
  <c r="AA488" i="1"/>
  <c r="Y488" i="1"/>
  <c r="Z488" i="1"/>
  <c r="W488" i="1"/>
  <c r="T488" i="1"/>
  <c r="X488" i="1"/>
  <c r="S488" i="1"/>
  <c r="Z480" i="1"/>
  <c r="Y480" i="1"/>
  <c r="AA480" i="1"/>
  <c r="T480" i="1"/>
  <c r="S480" i="1"/>
  <c r="Y472" i="1"/>
  <c r="Z472" i="1"/>
  <c r="X472" i="1"/>
  <c r="AA472" i="1"/>
  <c r="W472" i="1"/>
  <c r="T472" i="1"/>
  <c r="S472" i="1"/>
  <c r="Y464" i="1"/>
  <c r="AA464" i="1"/>
  <c r="W464" i="1"/>
  <c r="X464" i="1"/>
  <c r="Z464" i="1"/>
  <c r="T464" i="1"/>
  <c r="S464" i="1"/>
  <c r="AA456" i="1"/>
  <c r="Y456" i="1"/>
  <c r="W456" i="1"/>
  <c r="T456" i="1"/>
  <c r="Z456" i="1"/>
  <c r="V456" i="1"/>
  <c r="S456" i="1"/>
  <c r="Z448" i="1"/>
  <c r="Y448" i="1"/>
  <c r="X448" i="1"/>
  <c r="W448" i="1"/>
  <c r="AA448" i="1"/>
  <c r="V448" i="1"/>
  <c r="T448" i="1"/>
  <c r="S448" i="1"/>
  <c r="Y440" i="1"/>
  <c r="AA440" i="1"/>
  <c r="Z440" i="1"/>
  <c r="V440" i="1"/>
  <c r="T440" i="1"/>
  <c r="W440" i="1"/>
  <c r="S440" i="1"/>
  <c r="Y432" i="1"/>
  <c r="AA432" i="1"/>
  <c r="Z432" i="1"/>
  <c r="T432" i="1"/>
  <c r="V432" i="1"/>
  <c r="W432" i="1"/>
  <c r="S432" i="1"/>
  <c r="Y424" i="1"/>
  <c r="Z424" i="1"/>
  <c r="X424" i="1"/>
  <c r="AA424" i="1"/>
  <c r="T424" i="1"/>
  <c r="S424" i="1"/>
  <c r="Z416" i="1"/>
  <c r="Y416" i="1"/>
  <c r="AA416" i="1"/>
  <c r="W416" i="1"/>
  <c r="T416" i="1"/>
  <c r="X416" i="1"/>
  <c r="S416" i="1"/>
  <c r="Y408" i="1"/>
  <c r="AA408" i="1"/>
  <c r="Z408" i="1"/>
  <c r="X408" i="1"/>
  <c r="W408" i="1"/>
  <c r="T408" i="1"/>
  <c r="S408" i="1"/>
  <c r="Y400" i="1"/>
  <c r="AA400" i="1"/>
  <c r="W400" i="1"/>
  <c r="X400" i="1"/>
  <c r="T400" i="1"/>
  <c r="Z400" i="1"/>
  <c r="S400" i="1"/>
  <c r="Y392" i="1"/>
  <c r="AA392" i="1"/>
  <c r="W392" i="1"/>
  <c r="X392" i="1"/>
  <c r="T392" i="1"/>
  <c r="Z392" i="1"/>
  <c r="V392" i="1"/>
  <c r="S392" i="1"/>
  <c r="Z384" i="1"/>
  <c r="Y384" i="1"/>
  <c r="X384" i="1"/>
  <c r="W384" i="1"/>
  <c r="AA384" i="1"/>
  <c r="V384" i="1"/>
  <c r="T384" i="1"/>
  <c r="S384" i="1"/>
  <c r="Y376" i="1"/>
  <c r="AA376" i="1"/>
  <c r="Z376" i="1"/>
  <c r="V376" i="1"/>
  <c r="T376" i="1"/>
  <c r="X376" i="1"/>
  <c r="S376" i="1"/>
  <c r="Y368" i="1"/>
  <c r="AA368" i="1"/>
  <c r="X368" i="1"/>
  <c r="Z368" i="1"/>
  <c r="T368" i="1"/>
  <c r="V368" i="1"/>
  <c r="S368" i="1"/>
  <c r="Y360" i="1"/>
  <c r="Z360" i="1"/>
  <c r="AA360" i="1"/>
  <c r="W360" i="1"/>
  <c r="T360" i="1"/>
  <c r="X360" i="1"/>
  <c r="S360" i="1"/>
  <c r="Z352" i="1"/>
  <c r="Y352" i="1"/>
  <c r="X352" i="1"/>
  <c r="AA352" i="1"/>
  <c r="T352" i="1"/>
  <c r="S352" i="1"/>
  <c r="Y344" i="1"/>
  <c r="AA344" i="1"/>
  <c r="Z344" i="1"/>
  <c r="W344" i="1"/>
  <c r="T344" i="1"/>
  <c r="X344" i="1"/>
  <c r="S344" i="1"/>
  <c r="Y336" i="1"/>
  <c r="AA336" i="1"/>
  <c r="X336" i="1"/>
  <c r="W336" i="1"/>
  <c r="Z336" i="1"/>
  <c r="T336" i="1"/>
  <c r="V336" i="1"/>
  <c r="S336" i="1"/>
  <c r="Y328" i="1"/>
  <c r="AA328" i="1"/>
  <c r="W328" i="1"/>
  <c r="V328" i="1"/>
  <c r="T328" i="1"/>
  <c r="Z328" i="1"/>
  <c r="X328" i="1"/>
  <c r="S328" i="1"/>
  <c r="Z320" i="1"/>
  <c r="Y320" i="1"/>
  <c r="X320" i="1"/>
  <c r="W320" i="1"/>
  <c r="AA320" i="1"/>
  <c r="T320" i="1"/>
  <c r="S320" i="1"/>
  <c r="Z312" i="1"/>
  <c r="Y312" i="1"/>
  <c r="AA312" i="1"/>
  <c r="T312" i="1"/>
  <c r="W312" i="1"/>
  <c r="X312" i="1"/>
  <c r="S312" i="1"/>
  <c r="Z304" i="1"/>
  <c r="Y304" i="1"/>
  <c r="AA304" i="1"/>
  <c r="X304" i="1"/>
  <c r="T304" i="1"/>
  <c r="W304" i="1"/>
  <c r="V304" i="1"/>
  <c r="S304" i="1"/>
  <c r="Z296" i="1"/>
  <c r="Y296" i="1"/>
  <c r="AA296" i="1"/>
  <c r="V296" i="1"/>
  <c r="T296" i="1"/>
  <c r="X296" i="1"/>
  <c r="S296" i="1"/>
  <c r="Z288" i="1"/>
  <c r="Y288" i="1"/>
  <c r="X288" i="1"/>
  <c r="AA288" i="1"/>
  <c r="W288" i="1"/>
  <c r="T288" i="1"/>
  <c r="S288" i="1"/>
  <c r="Z280" i="1"/>
  <c r="Y280" i="1"/>
  <c r="AA280" i="1"/>
  <c r="W280" i="1"/>
  <c r="T280" i="1"/>
  <c r="X280" i="1"/>
  <c r="S280" i="1"/>
  <c r="Y272" i="1"/>
  <c r="AA272" i="1"/>
  <c r="X272" i="1"/>
  <c r="W272" i="1"/>
  <c r="Z272" i="1"/>
  <c r="T272" i="1"/>
  <c r="V272" i="1"/>
  <c r="S272" i="1"/>
  <c r="Z264" i="1"/>
  <c r="Y264" i="1"/>
  <c r="AA264" i="1"/>
  <c r="W264" i="1"/>
  <c r="V264" i="1"/>
  <c r="T264" i="1"/>
  <c r="X264" i="1"/>
  <c r="S264" i="1"/>
  <c r="Y256" i="1"/>
  <c r="X256" i="1"/>
  <c r="W256" i="1"/>
  <c r="AA256" i="1"/>
  <c r="T256" i="1"/>
  <c r="Z256" i="1"/>
  <c r="S256" i="1"/>
  <c r="Z248" i="1"/>
  <c r="Y248" i="1"/>
  <c r="AA248" i="1"/>
  <c r="T248" i="1"/>
  <c r="X248" i="1"/>
  <c r="S248" i="1"/>
  <c r="Z240" i="1"/>
  <c r="Y240" i="1"/>
  <c r="AA240" i="1"/>
  <c r="X240" i="1"/>
  <c r="T240" i="1"/>
  <c r="V240" i="1"/>
  <c r="AP240" i="1" s="1"/>
  <c r="S240" i="1"/>
  <c r="Z232" i="1"/>
  <c r="Y232" i="1"/>
  <c r="AA232" i="1"/>
  <c r="W232" i="1"/>
  <c r="V232" i="1"/>
  <c r="T232" i="1"/>
  <c r="X232" i="1"/>
  <c r="S232" i="1"/>
  <c r="Z224" i="1"/>
  <c r="Y224" i="1"/>
  <c r="X224" i="1"/>
  <c r="AA224" i="1"/>
  <c r="T224" i="1"/>
  <c r="S224" i="1"/>
  <c r="Y216" i="1"/>
  <c r="AA216" i="1"/>
  <c r="W216" i="1"/>
  <c r="T216" i="1"/>
  <c r="X216" i="1"/>
  <c r="Z216" i="1"/>
  <c r="S216" i="1"/>
  <c r="Y208" i="1"/>
  <c r="Z208" i="1"/>
  <c r="AA208" i="1"/>
  <c r="X208" i="1"/>
  <c r="W208" i="1"/>
  <c r="T208" i="1"/>
  <c r="V208" i="1"/>
  <c r="S208" i="1"/>
  <c r="Y200" i="1"/>
  <c r="AA200" i="1"/>
  <c r="W200" i="1"/>
  <c r="Z200" i="1"/>
  <c r="V200" i="1"/>
  <c r="T200" i="1"/>
  <c r="X200" i="1"/>
  <c r="S200" i="1"/>
  <c r="Y192" i="1"/>
  <c r="Z192" i="1"/>
  <c r="X192" i="1"/>
  <c r="W192" i="1"/>
  <c r="AA192" i="1"/>
  <c r="T192" i="1"/>
  <c r="S192" i="1"/>
  <c r="Y184" i="1"/>
  <c r="AA184" i="1"/>
  <c r="Z184" i="1"/>
  <c r="T184" i="1"/>
  <c r="W184" i="1"/>
  <c r="X184" i="1"/>
  <c r="S184" i="1"/>
  <c r="Z176" i="1"/>
  <c r="Y176" i="1"/>
  <c r="AA176" i="1"/>
  <c r="X176" i="1"/>
  <c r="T176" i="1"/>
  <c r="W176" i="1"/>
  <c r="V176" i="1"/>
  <c r="S176" i="1"/>
  <c r="Z168" i="1"/>
  <c r="Y168" i="1"/>
  <c r="AA168" i="1"/>
  <c r="V168" i="1"/>
  <c r="AP168" i="1" s="1"/>
  <c r="T168" i="1"/>
  <c r="X168" i="1"/>
  <c r="S168" i="1"/>
  <c r="Z160" i="1"/>
  <c r="Y160" i="1"/>
  <c r="X160" i="1"/>
  <c r="AA160" i="1"/>
  <c r="W160" i="1"/>
  <c r="T160" i="1"/>
  <c r="S160" i="1"/>
  <c r="Y152" i="1"/>
  <c r="AA152" i="1"/>
  <c r="Z152" i="1"/>
  <c r="W152" i="1"/>
  <c r="T152" i="1"/>
  <c r="X152" i="1"/>
  <c r="S152" i="1"/>
  <c r="Y144" i="1"/>
  <c r="AA144" i="1"/>
  <c r="Z144" i="1"/>
  <c r="X144" i="1"/>
  <c r="W144" i="1"/>
  <c r="T144" i="1"/>
  <c r="V144" i="1"/>
  <c r="AP144" i="1" s="1"/>
  <c r="S144" i="1"/>
  <c r="Y136" i="1"/>
  <c r="Z136" i="1"/>
  <c r="AA136" i="1"/>
  <c r="W136" i="1"/>
  <c r="V136" i="1"/>
  <c r="T136" i="1"/>
  <c r="X136" i="1"/>
  <c r="S136" i="1"/>
  <c r="Y128" i="1"/>
  <c r="X128" i="1"/>
  <c r="W128" i="1"/>
  <c r="Z128" i="1"/>
  <c r="AA128" i="1"/>
  <c r="T128" i="1"/>
  <c r="S128" i="1"/>
  <c r="Y120" i="1"/>
  <c r="AA120" i="1"/>
  <c r="Z120" i="1"/>
  <c r="T120" i="1"/>
  <c r="X120" i="1"/>
  <c r="S120" i="1"/>
  <c r="Z112" i="1"/>
  <c r="Y112" i="1"/>
  <c r="AA112" i="1"/>
  <c r="X112" i="1"/>
  <c r="V112" i="1"/>
  <c r="T112" i="1"/>
  <c r="W112" i="1"/>
  <c r="S112" i="1"/>
  <c r="Z104" i="1"/>
  <c r="Y104" i="1"/>
  <c r="AA104" i="1"/>
  <c r="W104" i="1"/>
  <c r="T104" i="1"/>
  <c r="X104" i="1"/>
  <c r="S104" i="1"/>
  <c r="Z96" i="1"/>
  <c r="Y96" i="1"/>
  <c r="X96" i="1"/>
  <c r="AA96" i="1"/>
  <c r="V96" i="1"/>
  <c r="T96" i="1"/>
  <c r="S96" i="1"/>
  <c r="Y88" i="1"/>
  <c r="AA88" i="1"/>
  <c r="Z88" i="1"/>
  <c r="W88" i="1"/>
  <c r="T88" i="1"/>
  <c r="X88" i="1"/>
  <c r="S88" i="1"/>
  <c r="Z80" i="1"/>
  <c r="Y80" i="1"/>
  <c r="AA80" i="1"/>
  <c r="X80" i="1"/>
  <c r="W80" i="1"/>
  <c r="V80" i="1"/>
  <c r="T80" i="1"/>
  <c r="S80" i="1"/>
  <c r="Y72" i="1"/>
  <c r="AA72" i="1"/>
  <c r="W72" i="1"/>
  <c r="Z72" i="1"/>
  <c r="T72" i="1"/>
  <c r="X72" i="1"/>
  <c r="S72" i="1"/>
  <c r="Y64" i="1"/>
  <c r="Z64" i="1"/>
  <c r="X64" i="1"/>
  <c r="W64" i="1"/>
  <c r="AA64" i="1"/>
  <c r="V64" i="1"/>
  <c r="AP64" i="1" s="1"/>
  <c r="T64" i="1"/>
  <c r="S64" i="1"/>
  <c r="Y56" i="1"/>
  <c r="AA56" i="1"/>
  <c r="Z56" i="1"/>
  <c r="T56" i="1"/>
  <c r="W56" i="1"/>
  <c r="X56" i="1"/>
  <c r="S56" i="1"/>
  <c r="Z48" i="1"/>
  <c r="Y48" i="1"/>
  <c r="AA48" i="1"/>
  <c r="X48" i="1"/>
  <c r="V48" i="1"/>
  <c r="T48" i="1"/>
  <c r="W48" i="1"/>
  <c r="S48" i="1"/>
  <c r="Z40" i="1"/>
  <c r="Y40" i="1"/>
  <c r="AA40" i="1"/>
  <c r="T40" i="1"/>
  <c r="X40" i="1"/>
  <c r="S40" i="1"/>
  <c r="Z32" i="1"/>
  <c r="Y32" i="1"/>
  <c r="X32" i="1"/>
  <c r="AA32" i="1"/>
  <c r="W32" i="1"/>
  <c r="V32" i="1"/>
  <c r="T32" i="1"/>
  <c r="S32" i="1"/>
  <c r="Y24" i="1"/>
  <c r="AA24" i="1"/>
  <c r="Z24" i="1"/>
  <c r="W24" i="1"/>
  <c r="T24" i="1"/>
  <c r="X24" i="1"/>
  <c r="S24" i="1"/>
  <c r="Z16" i="1"/>
  <c r="Y16" i="1"/>
  <c r="AA16" i="1"/>
  <c r="X16" i="1"/>
  <c r="W16" i="1"/>
  <c r="V16" i="1"/>
  <c r="T16" i="1"/>
  <c r="S16" i="1"/>
  <c r="R898" i="1"/>
  <c r="R890" i="1"/>
  <c r="R882" i="1"/>
  <c r="R874" i="1"/>
  <c r="R866" i="1"/>
  <c r="R858" i="1"/>
  <c r="R850" i="1"/>
  <c r="R842" i="1"/>
  <c r="R834" i="1"/>
  <c r="R826" i="1"/>
  <c r="R818" i="1"/>
  <c r="R810" i="1"/>
  <c r="R802" i="1"/>
  <c r="R794" i="1"/>
  <c r="R786" i="1"/>
  <c r="R778" i="1"/>
  <c r="R770" i="1"/>
  <c r="R762" i="1"/>
  <c r="R754" i="1"/>
  <c r="R746" i="1"/>
  <c r="R738" i="1"/>
  <c r="R730" i="1"/>
  <c r="R721" i="1"/>
  <c r="R712" i="1"/>
  <c r="R703" i="1"/>
  <c r="R666" i="1"/>
  <c r="R657" i="1"/>
  <c r="R648" i="1"/>
  <c r="R639" i="1"/>
  <c r="R602" i="1"/>
  <c r="R593" i="1"/>
  <c r="R584" i="1"/>
  <c r="R575" i="1"/>
  <c r="R538" i="1"/>
  <c r="R529" i="1"/>
  <c r="R520" i="1"/>
  <c r="R511" i="1"/>
  <c r="R474" i="1"/>
  <c r="R465" i="1"/>
  <c r="R456" i="1"/>
  <c r="R447" i="1"/>
  <c r="R410" i="1"/>
  <c r="R401" i="1"/>
  <c r="R392" i="1"/>
  <c r="R383" i="1"/>
  <c r="R346" i="1"/>
  <c r="R337" i="1"/>
  <c r="R328" i="1"/>
  <c r="R319" i="1"/>
  <c r="R282" i="1"/>
  <c r="R273" i="1"/>
  <c r="R264" i="1"/>
  <c r="R255" i="1"/>
  <c r="R218" i="1"/>
  <c r="R209" i="1"/>
  <c r="R200" i="1"/>
  <c r="R191" i="1"/>
  <c r="R154" i="1"/>
  <c r="R145" i="1"/>
  <c r="R136" i="1"/>
  <c r="R127" i="1"/>
  <c r="R90" i="1"/>
  <c r="R81" i="1"/>
  <c r="R72" i="1"/>
  <c r="R63" i="1"/>
  <c r="R26" i="1"/>
  <c r="R16" i="1"/>
  <c r="S936" i="1"/>
  <c r="S904" i="1"/>
  <c r="S872" i="1"/>
  <c r="S840" i="1"/>
  <c r="S808" i="1"/>
  <c r="S776" i="1"/>
  <c r="S744" i="1"/>
  <c r="S712" i="1"/>
  <c r="S680" i="1"/>
  <c r="S648" i="1"/>
  <c r="S616" i="1"/>
  <c r="S567" i="1"/>
  <c r="S503" i="1"/>
  <c r="S439" i="1"/>
  <c r="S375" i="1"/>
  <c r="S311" i="1"/>
  <c r="U945" i="1"/>
  <c r="U929" i="1"/>
  <c r="U913" i="1"/>
  <c r="U897" i="1"/>
  <c r="U881" i="1"/>
  <c r="U865" i="1"/>
  <c r="U849" i="1"/>
  <c r="U833" i="1"/>
  <c r="U817" i="1"/>
  <c r="U801" i="1"/>
  <c r="U785" i="1"/>
  <c r="U769" i="1"/>
  <c r="U753" i="1"/>
  <c r="U737" i="1"/>
  <c r="U721" i="1"/>
  <c r="U705" i="1"/>
  <c r="U689" i="1"/>
  <c r="U673" i="1"/>
  <c r="U657" i="1"/>
  <c r="U641" i="1"/>
  <c r="U625" i="1"/>
  <c r="U609" i="1"/>
  <c r="U593" i="1"/>
  <c r="U577" i="1"/>
  <c r="U561" i="1"/>
  <c r="U545" i="1"/>
  <c r="U529" i="1"/>
  <c r="U513" i="1"/>
  <c r="U497" i="1"/>
  <c r="U481" i="1"/>
  <c r="U465" i="1"/>
  <c r="U449" i="1"/>
  <c r="U433" i="1"/>
  <c r="U417" i="1"/>
  <c r="U401" i="1"/>
  <c r="U385" i="1"/>
  <c r="U369" i="1"/>
  <c r="U353" i="1"/>
  <c r="U337" i="1"/>
  <c r="U321" i="1"/>
  <c r="U305" i="1"/>
  <c r="U289" i="1"/>
  <c r="U273" i="1"/>
  <c r="U257" i="1"/>
  <c r="U241" i="1"/>
  <c r="U225" i="1"/>
  <c r="U209" i="1"/>
  <c r="U193" i="1"/>
  <c r="U177" i="1"/>
  <c r="U161" i="1"/>
  <c r="U145" i="1"/>
  <c r="U129" i="1"/>
  <c r="U113" i="1"/>
  <c r="U97" i="1"/>
  <c r="U81" i="1"/>
  <c r="U65" i="1"/>
  <c r="U49" i="1"/>
  <c r="U32" i="1"/>
  <c r="V937" i="1"/>
  <c r="V919" i="1"/>
  <c r="AP919" i="1" s="1"/>
  <c r="V864" i="1"/>
  <c r="V809" i="1"/>
  <c r="V791" i="1"/>
  <c r="AP791" i="1" s="1"/>
  <c r="V736" i="1"/>
  <c r="V681" i="1"/>
  <c r="V663" i="1"/>
  <c r="V608" i="1"/>
  <c r="V553" i="1"/>
  <c r="V535" i="1"/>
  <c r="V480" i="1"/>
  <c r="V425" i="1"/>
  <c r="V407" i="1"/>
  <c r="V352" i="1"/>
  <c r="V311" i="1"/>
  <c r="V289" i="1"/>
  <c r="V247" i="1"/>
  <c r="V225" i="1"/>
  <c r="V183" i="1"/>
  <c r="AP183" i="1" s="1"/>
  <c r="V161" i="1"/>
  <c r="AP161" i="1" s="1"/>
  <c r="V87" i="1"/>
  <c r="V55" i="1"/>
  <c r="V23" i="1"/>
  <c r="W479" i="1"/>
  <c r="W442" i="1"/>
  <c r="W369" i="1"/>
  <c r="W296" i="1"/>
  <c r="W223" i="1"/>
  <c r="W186" i="1"/>
  <c r="W96" i="1"/>
  <c r="W47" i="1"/>
  <c r="X945" i="1"/>
  <c r="X777" i="1"/>
  <c r="X657" i="1"/>
  <c r="X607" i="1"/>
  <c r="X544" i="1"/>
  <c r="X487" i="1"/>
  <c r="X431" i="1"/>
  <c r="X263" i="1"/>
  <c r="AM27" i="18"/>
  <c r="I15" i="14" l="1"/>
  <c r="D13" i="14"/>
  <c r="E13" i="14" s="1"/>
  <c r="N14" i="14"/>
  <c r="O14" i="14" s="1"/>
  <c r="I13" i="14"/>
  <c r="I22" i="14"/>
  <c r="K22" i="14" s="1"/>
  <c r="I23" i="14"/>
  <c r="F15" i="14"/>
  <c r="D24" i="14"/>
  <c r="E24" i="14" s="1"/>
  <c r="I12" i="14"/>
  <c r="I14" i="14"/>
  <c r="K14" i="14" s="1"/>
  <c r="D21" i="14"/>
  <c r="F21" i="14" s="1"/>
  <c r="I21" i="14"/>
  <c r="K21" i="14"/>
  <c r="J21" i="14"/>
  <c r="J23" i="14"/>
  <c r="K23" i="14"/>
  <c r="O12" i="14"/>
  <c r="P12" i="14"/>
  <c r="K12" i="14"/>
  <c r="J12" i="14"/>
  <c r="J14" i="14"/>
  <c r="K15" i="14"/>
  <c r="J15" i="14"/>
  <c r="P14" i="14"/>
  <c r="J13" i="14"/>
  <c r="K13" i="14"/>
  <c r="J22" i="14"/>
  <c r="K24" i="14"/>
  <c r="J24" i="14"/>
  <c r="P15" i="14"/>
  <c r="O15" i="14"/>
  <c r="F22" i="14"/>
  <c r="E22" i="14"/>
  <c r="N13" i="14"/>
  <c r="F13" i="14"/>
  <c r="D23" i="14"/>
  <c r="AP578" i="1"/>
  <c r="AP103" i="1"/>
  <c r="AP655" i="1"/>
  <c r="AP239" i="1"/>
  <c r="AP511" i="1"/>
  <c r="AP90" i="1"/>
  <c r="AP746" i="1"/>
  <c r="AP392" i="1"/>
  <c r="AP425" i="1"/>
  <c r="AP896" i="1"/>
  <c r="AP554" i="1"/>
  <c r="AP809" i="1"/>
  <c r="AP304" i="1"/>
  <c r="AP377" i="1"/>
  <c r="AP569" i="1"/>
  <c r="AP250" i="1"/>
  <c r="AP770" i="1"/>
  <c r="AP480" i="1"/>
  <c r="AP452" i="1"/>
  <c r="AP219" i="1"/>
  <c r="AP947" i="1"/>
  <c r="AP325" i="1"/>
  <c r="AP701" i="1"/>
  <c r="AP267" i="1"/>
  <c r="AP237" i="1"/>
  <c r="AP364" i="1"/>
  <c r="AP69" i="1"/>
  <c r="AP173" i="1"/>
  <c r="AP685" i="1"/>
  <c r="AP316" i="1"/>
  <c r="AP900" i="1"/>
  <c r="AP565" i="1"/>
  <c r="AP390" i="1"/>
  <c r="AP398" i="1"/>
  <c r="AP526" i="1"/>
  <c r="AP468" i="1"/>
  <c r="AP77" i="1"/>
  <c r="AP629" i="1"/>
  <c r="AP741" i="1"/>
  <c r="AP925" i="1"/>
  <c r="AP258" i="1"/>
  <c r="AP647" i="1"/>
  <c r="AP218" i="1"/>
  <c r="AP402" i="1"/>
  <c r="AP546" i="1"/>
  <c r="AP570" i="1"/>
  <c r="AP754" i="1"/>
  <c r="AP778" i="1"/>
  <c r="AP151" i="1"/>
  <c r="AP479" i="1"/>
  <c r="AP383" i="1"/>
  <c r="AP679" i="1"/>
  <c r="AP831" i="1"/>
  <c r="AP874" i="1"/>
  <c r="AP914" i="1"/>
  <c r="AP954" i="1"/>
  <c r="AP299" i="1"/>
  <c r="AP292" i="1"/>
  <c r="AP892" i="1"/>
  <c r="AP906" i="1"/>
  <c r="AP619" i="1"/>
  <c r="AP885" i="1"/>
  <c r="AP603" i="1"/>
  <c r="AP92" i="1"/>
  <c r="AP384" i="1"/>
  <c r="AP456" i="1"/>
  <c r="AP760" i="1"/>
  <c r="AP840" i="1"/>
  <c r="AP785" i="1"/>
  <c r="AP482" i="1"/>
  <c r="AP209" i="1"/>
  <c r="AP297" i="1"/>
  <c r="AP305" i="1"/>
  <c r="AP449" i="1"/>
  <c r="AP457" i="1"/>
  <c r="AP529" i="1"/>
  <c r="AP697" i="1"/>
  <c r="AP905" i="1"/>
  <c r="AP98" i="1"/>
  <c r="AP514" i="1"/>
  <c r="AP354" i="1"/>
  <c r="AP911" i="1"/>
  <c r="AP455" i="1"/>
  <c r="AP199" i="1"/>
  <c r="AP263" i="1"/>
  <c r="AP431" i="1"/>
  <c r="AP503" i="1"/>
  <c r="AP575" i="1"/>
  <c r="AP751" i="1"/>
  <c r="AP759" i="1"/>
  <c r="AP815" i="1"/>
  <c r="AP427" i="1"/>
  <c r="AP475" i="1"/>
  <c r="AP507" i="1"/>
  <c r="AP707" i="1"/>
  <c r="AP212" i="1"/>
  <c r="AP252" i="1"/>
  <c r="AP812" i="1"/>
  <c r="AP221" i="1"/>
  <c r="AP749" i="1"/>
  <c r="AP259" i="1"/>
  <c r="AP531" i="1"/>
  <c r="AP723" i="1"/>
  <c r="AP196" i="1"/>
  <c r="AP620" i="1"/>
  <c r="AP643" i="1"/>
  <c r="AP699" i="1"/>
  <c r="AP205" i="1"/>
  <c r="AP611" i="1"/>
  <c r="AP389" i="1"/>
  <c r="AP613" i="1"/>
  <c r="AP396" i="1"/>
  <c r="AP581" i="1"/>
  <c r="AP30" i="1"/>
  <c r="AP94" i="1"/>
  <c r="AP134" i="1"/>
  <c r="AP198" i="1"/>
  <c r="AP262" i="1"/>
  <c r="AP430" i="1"/>
  <c r="AP494" i="1"/>
  <c r="AP662" i="1"/>
  <c r="AP758" i="1"/>
  <c r="AP806" i="1"/>
  <c r="AP846" i="1"/>
  <c r="AP862" i="1"/>
  <c r="AP557" i="1"/>
  <c r="AP572" i="1"/>
  <c r="AP478" i="1"/>
  <c r="AP590" i="1"/>
  <c r="AP814" i="1"/>
  <c r="AP942" i="1"/>
  <c r="AP363" i="1"/>
  <c r="AP443" i="1"/>
  <c r="AP181" i="1"/>
  <c r="AP269" i="1"/>
  <c r="AP717" i="1"/>
  <c r="AP138" i="1"/>
  <c r="AP952" i="1"/>
  <c r="AP81" i="1"/>
  <c r="AP583" i="1"/>
  <c r="AP823" i="1"/>
  <c r="AP276" i="1"/>
  <c r="AP907" i="1"/>
  <c r="AP220" i="1"/>
  <c r="AP289" i="1"/>
  <c r="AP65" i="1"/>
  <c r="AP291" i="1"/>
  <c r="AP53" i="1"/>
  <c r="AP222" i="1"/>
  <c r="AP782" i="1"/>
  <c r="AP830" i="1"/>
  <c r="AP910" i="1"/>
  <c r="AP307" i="1"/>
  <c r="AP627" i="1"/>
  <c r="AP891" i="1"/>
  <c r="AP333" i="1"/>
  <c r="AP274" i="1"/>
  <c r="AP562" i="1"/>
  <c r="AP162" i="1"/>
  <c r="AP89" i="1"/>
  <c r="AP903" i="1"/>
  <c r="AP101" i="1"/>
  <c r="AP771" i="1"/>
  <c r="AP451" i="1"/>
  <c r="AP410" i="1"/>
  <c r="AP18" i="1"/>
  <c r="AP73" i="1"/>
  <c r="AP97" i="1"/>
  <c r="AP828" i="1"/>
  <c r="AP197" i="1"/>
  <c r="AP663" i="1"/>
  <c r="AP532" i="1"/>
  <c r="AP385" i="1"/>
  <c r="AP232" i="1"/>
  <c r="AP202" i="1"/>
  <c r="AP338" i="1"/>
  <c r="AP538" i="1"/>
  <c r="AP775" i="1"/>
  <c r="AP215" i="1"/>
  <c r="AP179" i="1"/>
  <c r="AP247" i="1"/>
  <c r="AP208" i="1"/>
  <c r="AP752" i="1"/>
  <c r="AP641" i="1"/>
  <c r="AP154" i="1"/>
  <c r="AP298" i="1"/>
  <c r="AP586" i="1"/>
  <c r="AP738" i="1"/>
  <c r="AP519" i="1"/>
  <c r="AP426" i="1"/>
  <c r="AP855" i="1"/>
  <c r="AP424" i="1"/>
  <c r="AP226" i="1"/>
  <c r="AP362" i="1"/>
  <c r="AP530" i="1"/>
  <c r="AP864" i="1"/>
  <c r="AP136" i="1"/>
  <c r="AP328" i="1"/>
  <c r="AP889" i="1"/>
  <c r="AP730" i="1"/>
  <c r="AP255" i="1"/>
  <c r="AP323" i="1"/>
  <c r="AP412" i="1"/>
  <c r="AP553" i="1"/>
  <c r="AP448" i="1"/>
  <c r="AP512" i="1"/>
  <c r="AP178" i="1"/>
  <c r="AP506" i="1"/>
  <c r="AP463" i="1"/>
  <c r="AP50" i="1"/>
  <c r="AP722" i="1"/>
  <c r="AP303" i="1"/>
  <c r="AP225" i="1"/>
  <c r="AP353" i="1"/>
  <c r="AP714" i="1"/>
  <c r="AP522" i="1"/>
  <c r="AP497" i="1"/>
  <c r="AP135" i="1"/>
  <c r="AP495" i="1"/>
  <c r="AP496" i="1"/>
  <c r="AP769" i="1"/>
  <c r="AP953" i="1"/>
  <c r="AP698" i="1"/>
  <c r="AP535" i="1"/>
  <c r="AP48" i="1"/>
  <c r="AP768" i="1"/>
  <c r="AP393" i="1"/>
  <c r="AP122" i="1"/>
  <c r="AP882" i="1"/>
  <c r="AP194" i="1"/>
  <c r="AP743" i="1"/>
  <c r="AP32" i="1"/>
  <c r="AP368" i="1"/>
  <c r="AP26" i="1"/>
  <c r="AP682" i="1"/>
  <c r="AP898" i="1"/>
  <c r="AP657" i="1"/>
  <c r="AP858" i="1"/>
  <c r="AP378" i="1"/>
  <c r="AP423" i="1"/>
  <c r="AP332" i="1"/>
  <c r="AP836" i="1"/>
  <c r="AP930" i="1"/>
  <c r="AP608" i="1"/>
  <c r="AP272" i="1"/>
  <c r="AP640" i="1"/>
  <c r="AP290" i="1"/>
  <c r="AP87" i="1"/>
  <c r="AP407" i="1"/>
  <c r="AP736" i="1"/>
  <c r="AP80" i="1"/>
  <c r="AP336" i="1"/>
  <c r="AP688" i="1"/>
  <c r="AP696" i="1"/>
  <c r="AP704" i="1"/>
  <c r="AP776" i="1"/>
  <c r="AP737" i="1"/>
  <c r="AP849" i="1"/>
  <c r="AP106" i="1"/>
  <c r="AP386" i="1"/>
  <c r="AP847" i="1"/>
  <c r="AP233" i="1"/>
  <c r="AP401" i="1"/>
  <c r="AP465" i="1"/>
  <c r="AP761" i="1"/>
  <c r="AP42" i="1"/>
  <c r="AP442" i="1"/>
  <c r="AP762" i="1"/>
  <c r="AP391" i="1"/>
  <c r="AP82" i="1"/>
  <c r="AP242" i="1"/>
  <c r="AP450" i="1"/>
  <c r="AP474" i="1"/>
  <c r="AP594" i="1"/>
  <c r="AP802" i="1"/>
  <c r="AP826" i="1"/>
  <c r="AP927" i="1"/>
  <c r="AP71" i="1"/>
  <c r="AP727" i="1"/>
  <c r="AP527" i="1"/>
  <c r="AP175" i="1"/>
  <c r="AP351" i="1"/>
  <c r="AP79" i="1"/>
  <c r="AP447" i="1"/>
  <c r="AP687" i="1"/>
  <c r="AP275" i="1"/>
  <c r="AP587" i="1"/>
  <c r="AP124" i="1"/>
  <c r="AP876" i="1"/>
  <c r="AP924" i="1"/>
  <c r="AP61" i="1"/>
  <c r="AP695" i="1"/>
  <c r="AP767" i="1"/>
  <c r="AP935" i="1"/>
  <c r="AP943" i="1"/>
  <c r="AP951" i="1"/>
  <c r="AP139" i="1"/>
  <c r="AP379" i="1"/>
  <c r="AP939" i="1"/>
  <c r="AP348" i="1"/>
  <c r="AP157" i="1"/>
  <c r="AP469" i="1"/>
  <c r="AP51" i="1"/>
  <c r="AP660" i="1"/>
  <c r="AP229" i="1"/>
  <c r="AP541" i="1"/>
  <c r="AP59" i="1"/>
  <c r="AP180" i="1"/>
  <c r="AP324" i="1"/>
  <c r="AP644" i="1"/>
  <c r="AP732" i="1"/>
  <c r="AP916" i="1"/>
  <c r="AP37" i="1"/>
  <c r="AP539" i="1"/>
  <c r="AP596" i="1"/>
  <c r="AP948" i="1"/>
  <c r="AP142" i="1"/>
  <c r="AP270" i="1"/>
  <c r="AP326" i="1"/>
  <c r="AP334" i="1"/>
  <c r="AP366" i="1"/>
  <c r="AP414" i="1"/>
  <c r="AP542" i="1"/>
  <c r="AP558" i="1"/>
  <c r="AP606" i="1"/>
  <c r="AP622" i="1"/>
  <c r="AP670" i="1"/>
  <c r="AP718" i="1"/>
  <c r="AP734" i="1"/>
  <c r="AP563" i="1"/>
  <c r="AP213" i="1"/>
  <c r="AP692" i="1"/>
  <c r="AP477" i="1"/>
  <c r="AP589" i="1"/>
  <c r="AP403" i="1"/>
  <c r="AP459" i="1"/>
  <c r="AP675" i="1"/>
  <c r="AP21" i="1"/>
  <c r="AP579" i="1"/>
  <c r="AP773" i="1"/>
  <c r="AP149" i="1"/>
  <c r="AP845" i="1"/>
  <c r="AP637" i="1"/>
  <c r="AP22" i="1"/>
  <c r="AP86" i="1"/>
  <c r="AP118" i="1"/>
  <c r="AP150" i="1"/>
  <c r="AP206" i="1"/>
  <c r="AP214" i="1"/>
  <c r="AP342" i="1"/>
  <c r="AP350" i="1"/>
  <c r="AP406" i="1"/>
  <c r="AP470" i="1"/>
  <c r="AP234" i="1"/>
  <c r="AP666" i="1"/>
  <c r="AP279" i="1"/>
  <c r="AP559" i="1"/>
  <c r="AP28" i="1"/>
  <c r="AP668" i="1"/>
  <c r="AP296" i="1"/>
  <c r="AP560" i="1"/>
  <c r="AP632" i="1"/>
  <c r="AP481" i="1"/>
  <c r="AP265" i="1"/>
  <c r="AP74" i="1"/>
  <c r="AP658" i="1"/>
  <c r="AP834" i="1"/>
  <c r="AP207" i="1"/>
  <c r="AP146" i="1"/>
  <c r="AP170" i="1"/>
  <c r="AP330" i="1"/>
  <c r="AP674" i="1"/>
  <c r="AP706" i="1"/>
  <c r="AP543" i="1"/>
  <c r="AP343" i="1"/>
  <c r="AP711" i="1"/>
  <c r="AP735" i="1"/>
  <c r="AP111" i="1"/>
  <c r="AP359" i="1"/>
  <c r="AP375" i="1"/>
  <c r="AP551" i="1"/>
  <c r="AP567" i="1"/>
  <c r="AP639" i="1"/>
  <c r="AP879" i="1"/>
  <c r="AP43" i="1"/>
  <c r="AP203" i="1"/>
  <c r="AP235" i="1"/>
  <c r="AP731" i="1"/>
  <c r="AP747" i="1"/>
  <c r="AP835" i="1"/>
  <c r="AP859" i="1"/>
  <c r="AP556" i="1"/>
  <c r="AP852" i="1"/>
  <c r="AP933" i="1"/>
  <c r="AP875" i="1"/>
  <c r="AP91" i="1"/>
  <c r="AP123" i="1"/>
  <c r="AP243" i="1"/>
  <c r="AP355" i="1"/>
  <c r="AP156" i="1"/>
  <c r="AP388" i="1"/>
  <c r="AP405" i="1"/>
  <c r="AP765" i="1"/>
  <c r="AP293" i="1"/>
  <c r="AP493" i="1"/>
  <c r="AP628" i="1"/>
  <c r="AP757" i="1"/>
  <c r="AP949" i="1"/>
  <c r="AP158" i="1"/>
  <c r="AP174" i="1"/>
  <c r="AP238" i="1"/>
  <c r="AP278" i="1"/>
  <c r="AP286" i="1"/>
  <c r="AP294" i="1"/>
  <c r="AP374" i="1"/>
  <c r="AP382" i="1"/>
  <c r="AP438" i="1"/>
  <c r="AP462" i="1"/>
  <c r="AP510" i="1"/>
  <c r="AP598" i="1"/>
  <c r="AP702" i="1"/>
  <c r="AP690" i="1"/>
  <c r="AP143" i="1"/>
  <c r="AP367" i="1"/>
  <c r="AP807" i="1"/>
  <c r="AP147" i="1"/>
  <c r="AP624" i="1"/>
  <c r="AP458" i="1"/>
  <c r="AP866" i="1"/>
  <c r="AP105" i="1"/>
  <c r="AP370" i="1"/>
  <c r="AP490" i="1"/>
  <c r="AP810" i="1"/>
  <c r="AP23" i="1"/>
  <c r="AP311" i="1"/>
  <c r="AP112" i="1"/>
  <c r="AP176" i="1"/>
  <c r="AP200" i="1"/>
  <c r="AP432" i="1"/>
  <c r="AP440" i="1"/>
  <c r="AP816" i="1"/>
  <c r="AP832" i="1"/>
  <c r="AP904" i="1"/>
  <c r="AP577" i="1"/>
  <c r="AP721" i="1"/>
  <c r="AP897" i="1"/>
  <c r="AP130" i="1"/>
  <c r="AP418" i="1"/>
  <c r="AP626" i="1"/>
  <c r="AP650" i="1"/>
  <c r="AP842" i="1"/>
  <c r="AP591" i="1"/>
  <c r="AP17" i="1"/>
  <c r="AP25" i="1"/>
  <c r="AP33" i="1"/>
  <c r="AP41" i="1"/>
  <c r="AP49" i="1"/>
  <c r="AP57" i="1"/>
  <c r="AP329" i="1"/>
  <c r="AP441" i="1"/>
  <c r="AP505" i="1"/>
  <c r="AP513" i="1"/>
  <c r="AP521" i="1"/>
  <c r="AP633" i="1"/>
  <c r="AP825" i="1"/>
  <c r="AP841" i="1"/>
  <c r="AP58" i="1"/>
  <c r="AP186" i="1"/>
  <c r="AP210" i="1"/>
  <c r="AP466" i="1"/>
  <c r="AP786" i="1"/>
  <c r="AP271" i="1"/>
  <c r="AP114" i="1"/>
  <c r="AP306" i="1"/>
  <c r="AP498" i="1"/>
  <c r="AP890" i="1"/>
  <c r="AP671" i="1"/>
  <c r="AP471" i="1"/>
  <c r="AP839" i="1"/>
  <c r="AP863" i="1"/>
  <c r="AP31" i="1"/>
  <c r="AP159" i="1"/>
  <c r="AP223" i="1"/>
  <c r="AP287" i="1"/>
  <c r="AP623" i="1"/>
  <c r="AP871" i="1"/>
  <c r="AP887" i="1"/>
  <c r="AP523" i="1"/>
  <c r="AP308" i="1"/>
  <c r="AP372" i="1"/>
  <c r="AP756" i="1"/>
  <c r="AP772" i="1"/>
  <c r="AP373" i="1"/>
  <c r="AP533" i="1"/>
  <c r="AP415" i="1"/>
  <c r="AP607" i="1"/>
  <c r="AP487" i="1"/>
  <c r="AP895" i="1"/>
  <c r="AP739" i="1"/>
  <c r="AP937" i="1"/>
  <c r="AP16" i="1"/>
  <c r="AP376" i="1"/>
  <c r="AP584" i="1"/>
  <c r="AP712" i="1"/>
  <c r="AP944" i="1"/>
  <c r="AP593" i="1"/>
  <c r="AP913" i="1"/>
  <c r="AP314" i="1"/>
  <c r="AP55" i="1"/>
  <c r="AP352" i="1"/>
  <c r="AP681" i="1"/>
  <c r="AP96" i="1"/>
  <c r="AP264" i="1"/>
  <c r="AP568" i="1"/>
  <c r="AP576" i="1"/>
  <c r="AP824" i="1"/>
  <c r="AP705" i="1"/>
  <c r="AP266" i="1"/>
  <c r="AP434" i="1"/>
  <c r="AP602" i="1"/>
  <c r="AP794" i="1"/>
  <c r="AP818" i="1"/>
  <c r="AP719" i="1"/>
  <c r="AP169" i="1"/>
  <c r="AP177" i="1"/>
  <c r="AP273" i="1"/>
  <c r="AP337" i="1"/>
  <c r="AP649" i="1"/>
  <c r="AP322" i="1"/>
  <c r="AP346" i="1"/>
  <c r="AP610" i="1"/>
  <c r="AP634" i="1"/>
  <c r="AP335" i="1"/>
  <c r="AP282" i="1"/>
  <c r="AP618" i="1"/>
  <c r="AP642" i="1"/>
  <c r="AP850" i="1"/>
  <c r="AP799" i="1"/>
  <c r="AP39" i="1"/>
  <c r="AP599" i="1"/>
  <c r="AP399" i="1"/>
  <c r="AP224" i="1"/>
  <c r="AP95" i="1"/>
  <c r="AP167" i="1"/>
  <c r="AP231" i="1"/>
  <c r="AP295" i="1"/>
  <c r="AP615" i="1"/>
  <c r="AP631" i="1"/>
  <c r="AP703" i="1"/>
  <c r="AP75" i="1"/>
  <c r="AP107" i="1"/>
  <c r="AP635" i="1"/>
  <c r="AP667" i="1"/>
  <c r="AP691" i="1"/>
  <c r="AP803" i="1"/>
  <c r="AP899" i="1"/>
  <c r="AP84" i="1"/>
  <c r="AP172" i="1"/>
  <c r="AP436" i="1"/>
  <c r="AP476" i="1"/>
  <c r="AP524" i="1"/>
  <c r="AP724" i="1"/>
  <c r="AP940" i="1"/>
  <c r="AP285" i="1"/>
  <c r="AP597" i="1"/>
  <c r="AP115" i="1"/>
  <c r="AP571" i="1"/>
  <c r="AP76" i="1"/>
  <c r="AP164" i="1"/>
  <c r="AP564" i="1"/>
  <c r="AP125" i="1"/>
  <c r="AP669" i="1"/>
  <c r="AP35" i="1"/>
  <c r="AP387" i="1"/>
  <c r="AP60" i="1"/>
  <c r="AP397" i="1"/>
  <c r="AP869" i="1"/>
  <c r="AP955" i="1"/>
  <c r="AP580" i="1"/>
  <c r="AP636" i="1"/>
  <c r="AP309" i="1"/>
  <c r="AP148" i="1"/>
  <c r="AP540" i="1"/>
  <c r="AP764" i="1"/>
  <c r="AP492" i="1"/>
  <c r="AP38" i="1"/>
  <c r="AP46" i="1"/>
  <c r="AP62" i="1"/>
  <c r="AP102" i="1"/>
  <c r="AP110" i="1"/>
  <c r="AP310" i="1"/>
  <c r="AP518" i="1"/>
  <c r="AP654" i="1"/>
  <c r="AP750" i="1"/>
  <c r="AP132" i="1"/>
  <c r="AP604" i="1"/>
  <c r="AP413" i="1"/>
  <c r="AP813" i="1"/>
  <c r="AP837" i="1"/>
  <c r="AP129" i="1"/>
  <c r="AP689" i="1"/>
  <c r="AP313" i="1"/>
  <c r="AP369" i="1"/>
  <c r="AP921" i="1"/>
  <c r="AP184" i="1"/>
  <c r="AP288" i="1"/>
  <c r="AP416" i="1"/>
  <c r="AP528" i="1"/>
  <c r="AP544" i="1"/>
  <c r="AP592" i="1"/>
  <c r="AP281" i="1"/>
  <c r="AP545" i="1"/>
  <c r="AP857" i="1"/>
  <c r="AP120" i="1"/>
  <c r="AP248" i="1"/>
  <c r="AP312" i="1"/>
  <c r="AP400" i="1"/>
  <c r="AP616" i="1"/>
  <c r="AP720" i="1"/>
  <c r="AP361" i="1"/>
  <c r="AP665" i="1"/>
  <c r="AP609" i="1"/>
  <c r="AP886" i="1"/>
  <c r="AP211" i="1"/>
  <c r="AP428" i="1"/>
  <c r="AP652" i="1"/>
  <c r="AP473" i="1"/>
  <c r="AP945" i="1"/>
  <c r="AP56" i="1"/>
  <c r="AP192" i="1"/>
  <c r="AP464" i="1"/>
  <c r="AP808" i="1"/>
  <c r="AP848" i="1"/>
  <c r="AP753" i="1"/>
  <c r="AP873" i="1"/>
  <c r="AP257" i="1"/>
  <c r="AP774" i="1"/>
  <c r="AP854" i="1"/>
  <c r="AP902" i="1"/>
  <c r="AP934" i="1"/>
  <c r="AP251" i="1"/>
  <c r="AP595" i="1"/>
  <c r="AP787" i="1"/>
  <c r="AP893" i="1"/>
  <c r="AP153" i="1"/>
  <c r="AP865" i="1"/>
  <c r="AP345" i="1"/>
  <c r="AP24" i="1"/>
  <c r="AP40" i="1"/>
  <c r="AP104" i="1"/>
  <c r="AP152" i="1"/>
  <c r="AP216" i="1"/>
  <c r="AP360" i="1"/>
  <c r="AP744" i="1"/>
  <c r="AP792" i="1"/>
  <c r="AP912" i="1"/>
  <c r="AP920" i="1"/>
  <c r="AP936" i="1"/>
  <c r="AP444" i="1"/>
  <c r="AP625" i="1"/>
  <c r="AP185" i="1"/>
  <c r="AP409" i="1"/>
  <c r="AP793" i="1"/>
  <c r="AP128" i="1"/>
  <c r="AP256" i="1"/>
  <c r="AP320" i="1"/>
  <c r="AP344" i="1"/>
  <c r="AP728" i="1"/>
  <c r="AP784" i="1"/>
  <c r="AP872" i="1"/>
  <c r="AP797" i="1"/>
  <c r="AP946" i="1"/>
  <c r="AP83" i="1"/>
  <c r="AP187" i="1"/>
  <c r="AP371" i="1"/>
  <c r="AP419" i="1"/>
  <c r="AP467" i="1"/>
  <c r="AP931" i="1"/>
  <c r="AP228" i="1"/>
  <c r="AP804" i="1"/>
  <c r="AP93" i="1"/>
  <c r="AP189" i="1"/>
  <c r="AP357" i="1"/>
  <c r="AP437" i="1"/>
  <c r="AP725" i="1"/>
  <c r="AP941" i="1"/>
  <c r="AP283" i="1"/>
  <c r="AP315" i="1"/>
  <c r="AP499" i="1"/>
  <c r="AP547" i="1"/>
  <c r="AP827" i="1"/>
  <c r="AP780" i="1"/>
  <c r="AP133" i="1"/>
  <c r="AP301" i="1"/>
  <c r="AP445" i="1"/>
  <c r="AP461" i="1"/>
  <c r="AP789" i="1"/>
  <c r="AP284" i="1"/>
  <c r="AP517" i="1"/>
  <c r="AP171" i="1"/>
  <c r="AP411" i="1"/>
  <c r="AP651" i="1"/>
  <c r="AP819" i="1"/>
  <c r="AP915" i="1"/>
  <c r="AP460" i="1"/>
  <c r="AP78" i="1"/>
  <c r="AP166" i="1"/>
  <c r="AP446" i="1"/>
  <c r="AP502" i="1"/>
  <c r="AP574" i="1"/>
  <c r="AP630" i="1"/>
  <c r="AP694" i="1"/>
  <c r="AP950" i="1"/>
  <c r="AP938" i="1"/>
  <c r="AP67" i="1"/>
  <c r="AP163" i="1"/>
  <c r="AP395" i="1"/>
  <c r="AP491" i="1"/>
  <c r="AP923" i="1"/>
  <c r="AP244" i="1"/>
  <c r="AP300" i="1"/>
  <c r="AP548" i="1"/>
  <c r="AP708" i="1"/>
  <c r="AP748" i="1"/>
  <c r="AP884" i="1"/>
  <c r="AP573" i="1"/>
  <c r="AP321" i="1"/>
  <c r="AP417" i="1"/>
  <c r="AP537" i="1"/>
  <c r="AP801" i="1"/>
  <c r="AP745" i="1"/>
  <c r="AP881" i="1"/>
  <c r="AP280" i="1"/>
  <c r="AP488" i="1"/>
  <c r="AP536" i="1"/>
  <c r="AP552" i="1"/>
  <c r="AP600" i="1"/>
  <c r="AP664" i="1"/>
  <c r="AP680" i="1"/>
  <c r="AP800" i="1"/>
  <c r="AP249" i="1"/>
  <c r="AP433" i="1"/>
  <c r="AP673" i="1"/>
  <c r="AP653" i="1"/>
  <c r="AP331" i="1"/>
  <c r="AP515" i="1"/>
  <c r="AP811" i="1"/>
  <c r="AP20" i="1"/>
  <c r="AP340" i="1"/>
  <c r="AP605" i="1"/>
  <c r="AP829" i="1"/>
  <c r="AP917" i="1"/>
  <c r="AP922" i="1"/>
  <c r="AP155" i="1"/>
  <c r="AP755" i="1"/>
  <c r="AP867" i="1"/>
  <c r="AP36" i="1"/>
  <c r="AP140" i="1"/>
  <c r="AP245" i="1"/>
  <c r="AP485" i="1"/>
  <c r="AP645" i="1"/>
  <c r="AP347" i="1"/>
  <c r="AP763" i="1"/>
  <c r="AP500" i="1"/>
  <c r="AP716" i="1"/>
  <c r="AP796" i="1"/>
  <c r="AP621" i="1"/>
  <c r="AP44" i="1"/>
  <c r="AP860" i="1"/>
  <c r="AP909" i="1"/>
  <c r="AP236" i="1"/>
  <c r="AP788" i="1"/>
  <c r="AP29" i="1"/>
  <c r="AP109" i="1"/>
  <c r="AP341" i="1"/>
  <c r="AP70" i="1"/>
  <c r="AP230" i="1"/>
  <c r="AP454" i="1"/>
  <c r="AP566" i="1"/>
  <c r="AP582" i="1"/>
  <c r="AP710" i="1"/>
  <c r="AP742" i="1"/>
  <c r="AP790" i="1"/>
  <c r="AP798" i="1"/>
  <c r="AP822" i="1"/>
  <c r="AP838" i="1"/>
  <c r="AP870" i="1"/>
  <c r="AP918" i="1"/>
  <c r="AP926" i="1"/>
  <c r="AP851" i="1"/>
  <c r="AP68" i="1"/>
  <c r="AP549" i="1"/>
  <c r="AP781" i="1"/>
  <c r="AP901" i="1"/>
  <c r="AP929" i="1"/>
  <c r="AP88" i="1"/>
  <c r="AP160" i="1"/>
  <c r="AP408" i="1"/>
  <c r="AP472" i="1"/>
  <c r="AP656" i="1"/>
  <c r="AP672" i="1"/>
  <c r="AP856" i="1"/>
  <c r="AP928" i="1"/>
  <c r="AP193" i="1"/>
  <c r="AP617" i="1"/>
  <c r="AP817" i="1"/>
  <c r="AP217" i="1"/>
  <c r="AP561" i="1"/>
  <c r="AP709" i="1"/>
  <c r="AP227" i="1"/>
  <c r="AP659" i="1"/>
  <c r="AP843" i="1"/>
  <c r="AP508" i="1"/>
  <c r="AP700" i="1"/>
  <c r="AP868" i="1"/>
  <c r="AP165" i="1"/>
  <c r="AP805" i="1"/>
  <c r="AP195" i="1"/>
  <c r="AP435" i="1"/>
  <c r="AP795" i="1"/>
  <c r="AP420" i="1"/>
  <c r="AP588" i="1"/>
  <c r="AP844" i="1"/>
  <c r="AP85" i="1"/>
  <c r="AP381" i="1"/>
  <c r="AP421" i="1"/>
  <c r="AP501" i="1"/>
  <c r="AP525" i="1"/>
  <c r="AP15" i="1"/>
  <c r="AY15" i="1" s="1"/>
  <c r="AP693" i="1"/>
  <c r="AP861" i="1"/>
  <c r="AP339" i="1"/>
  <c r="AP483" i="1"/>
  <c r="AP715" i="1"/>
  <c r="AP260" i="1"/>
  <c r="AP116" i="1"/>
  <c r="AP684" i="1"/>
  <c r="AP365" i="1"/>
  <c r="AP453" i="1"/>
  <c r="AP429" i="1"/>
  <c r="AP733" i="1"/>
  <c r="AP877" i="1"/>
  <c r="AP54" i="1"/>
  <c r="AP182" i="1"/>
  <c r="AP246" i="1"/>
  <c r="AP358" i="1"/>
  <c r="AP422" i="1"/>
  <c r="AP486" i="1"/>
  <c r="AP550" i="1"/>
  <c r="AP614" i="1"/>
  <c r="AP646" i="1"/>
  <c r="AP678" i="1"/>
  <c r="AP766" i="1"/>
  <c r="AP878" i="1"/>
  <c r="AP894" i="1"/>
  <c r="AP99" i="1"/>
  <c r="AP555" i="1"/>
  <c r="AP683" i="1"/>
  <c r="AP380" i="1"/>
  <c r="AP516" i="1"/>
  <c r="AP820" i="1"/>
  <c r="AP956" i="1"/>
  <c r="AP45" i="1"/>
  <c r="AP509" i="1"/>
  <c r="AP677" i="1"/>
  <c r="AP489" i="1"/>
  <c r="AP601" i="1"/>
  <c r="AP72" i="1"/>
  <c r="AP729" i="1"/>
  <c r="E21" i="14" l="1"/>
  <c r="F24" i="14"/>
  <c r="E23" i="14"/>
  <c r="F23" i="14"/>
  <c r="P13" i="14"/>
  <c r="O13" i="14"/>
  <c r="AZ172" i="1"/>
  <c r="AU172" i="1"/>
  <c r="AT172" i="1"/>
  <c r="AX172" i="1"/>
  <c r="AY172" i="1"/>
  <c r="AW172" i="1"/>
  <c r="AV172" i="1"/>
  <c r="AS172" i="1"/>
  <c r="AZ486" i="1"/>
  <c r="AW486" i="1"/>
  <c r="AU486" i="1"/>
  <c r="AS486" i="1"/>
  <c r="AT486" i="1"/>
  <c r="AY486" i="1"/>
  <c r="AX486" i="1"/>
  <c r="AV486" i="1"/>
  <c r="AW329" i="1"/>
  <c r="AS329" i="1"/>
  <c r="AU329" i="1"/>
  <c r="AV329" i="1"/>
  <c r="AZ329" i="1"/>
  <c r="AY329" i="1"/>
  <c r="AX329" i="1"/>
  <c r="AT329" i="1"/>
  <c r="AY800" i="1"/>
  <c r="AW800" i="1"/>
  <c r="AS800" i="1"/>
  <c r="AV800" i="1"/>
  <c r="AZ800" i="1"/>
  <c r="AX800" i="1"/>
  <c r="AU800" i="1"/>
  <c r="AT800" i="1"/>
  <c r="AW643" i="1"/>
  <c r="AX643" i="1"/>
  <c r="AV643" i="1"/>
  <c r="AU643" i="1"/>
  <c r="AY643" i="1"/>
  <c r="AT643" i="1"/>
  <c r="AS643" i="1"/>
  <c r="AZ643"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15" i="1"/>
  <c r="G14" i="1"/>
  <c r="A25" i="14" l="1"/>
  <c r="A24" i="14"/>
  <c r="A23" i="14"/>
  <c r="A22" i="14"/>
  <c r="A21" i="14"/>
  <c r="A16" i="14" l="1"/>
  <c r="X3" i="14" l="1"/>
  <c r="X4" i="14" l="1"/>
  <c r="A15" i="14" l="1"/>
  <c r="A13" i="14"/>
  <c r="A14" i="14"/>
  <c r="A12" i="14"/>
  <c r="B16" i="1"/>
  <c r="K16" i="1" l="1"/>
  <c r="AD16" i="1"/>
  <c r="AE16" i="1"/>
  <c r="AF16" i="1"/>
  <c r="AB16" i="1"/>
  <c r="AC16" i="1"/>
  <c r="B17" i="1"/>
  <c r="AS16" i="1" l="1"/>
  <c r="AU16" i="1"/>
  <c r="AW16" i="1"/>
  <c r="AT16" i="1"/>
  <c r="AZ16" i="1"/>
  <c r="AX16" i="1"/>
  <c r="AY16" i="1"/>
  <c r="AV16" i="1"/>
  <c r="K17" i="1"/>
  <c r="AF17" i="1"/>
  <c r="AE17" i="1"/>
  <c r="AB17" i="1"/>
  <c r="AD17" i="1"/>
  <c r="AC17" i="1"/>
  <c r="N16" i="1"/>
  <c r="L16" i="1"/>
  <c r="M16" i="1" s="1"/>
  <c r="B18" i="1"/>
  <c r="AZ17" i="1" l="1"/>
  <c r="AY17" i="1"/>
  <c r="AX17" i="1"/>
  <c r="AU17" i="1"/>
  <c r="AW17" i="1"/>
  <c r="AV17" i="1"/>
  <c r="AS17" i="1"/>
  <c r="AT17" i="1"/>
  <c r="K18" i="1"/>
  <c r="AF18" i="1"/>
  <c r="AE18" i="1"/>
  <c r="AD18" i="1"/>
  <c r="AC18" i="1"/>
  <c r="AB18" i="1"/>
  <c r="N17" i="1"/>
  <c r="L17" i="1"/>
  <c r="M17" i="1" s="1"/>
  <c r="B19" i="1"/>
  <c r="AT18" i="1" l="1"/>
  <c r="AZ18" i="1"/>
  <c r="AU18" i="1"/>
  <c r="AS18" i="1"/>
  <c r="AV18" i="1"/>
  <c r="AW18" i="1"/>
  <c r="AY18" i="1"/>
  <c r="AX18" i="1"/>
  <c r="K19" i="1"/>
  <c r="AF19" i="1"/>
  <c r="AD19" i="1"/>
  <c r="AE19" i="1"/>
  <c r="AB19" i="1"/>
  <c r="AC19" i="1"/>
  <c r="N18" i="1"/>
  <c r="L18" i="1"/>
  <c r="M18" i="1" s="1"/>
  <c r="B20" i="1"/>
  <c r="AW19" i="1" l="1"/>
  <c r="AX19" i="1"/>
  <c r="AZ19" i="1"/>
  <c r="AU19" i="1"/>
  <c r="AT19" i="1"/>
  <c r="AV19" i="1"/>
  <c r="AY19" i="1"/>
  <c r="AS19" i="1"/>
  <c r="K20" i="1"/>
  <c r="AF20" i="1"/>
  <c r="AD20" i="1"/>
  <c r="AC20" i="1"/>
  <c r="AE20" i="1"/>
  <c r="AB20" i="1"/>
  <c r="N19" i="1"/>
  <c r="L19" i="1"/>
  <c r="M19" i="1" s="1"/>
  <c r="B21" i="1"/>
  <c r="K21" i="1" l="1"/>
  <c r="AF21" i="1"/>
  <c r="AE21" i="1"/>
  <c r="AD21" i="1"/>
  <c r="AC21" i="1"/>
  <c r="AB21" i="1"/>
  <c r="N20" i="1"/>
  <c r="L20" i="1"/>
  <c r="M20" i="1" s="1"/>
  <c r="B22" i="1"/>
  <c r="AZ21" i="1" l="1"/>
  <c r="AW21" i="1"/>
  <c r="AV21" i="1"/>
  <c r="AY21" i="1"/>
  <c r="AU21" i="1"/>
  <c r="AS21" i="1"/>
  <c r="AX21" i="1"/>
  <c r="AT21" i="1"/>
  <c r="AS20" i="1"/>
  <c r="AT20" i="1"/>
  <c r="AU20" i="1"/>
  <c r="AW20" i="1"/>
  <c r="AZ20" i="1"/>
  <c r="AV20" i="1"/>
  <c r="AY20" i="1"/>
  <c r="AX20" i="1"/>
  <c r="AE22" i="1"/>
  <c r="AF22" i="1"/>
  <c r="AD22" i="1"/>
  <c r="AC22" i="1"/>
  <c r="AB22" i="1"/>
  <c r="K22" i="1"/>
  <c r="N21" i="1"/>
  <c r="L21" i="1"/>
  <c r="M21" i="1" s="1"/>
  <c r="B23" i="1"/>
  <c r="AZ22" i="1" l="1"/>
  <c r="AX22" i="1"/>
  <c r="AV22" i="1"/>
  <c r="AW22" i="1"/>
  <c r="AT22" i="1"/>
  <c r="AY22" i="1"/>
  <c r="AU22" i="1"/>
  <c r="AS22" i="1"/>
  <c r="K23" i="1"/>
  <c r="N22" i="1"/>
  <c r="L22" i="1"/>
  <c r="M22" i="1" s="1"/>
  <c r="AE23" i="1"/>
  <c r="AF23" i="1"/>
  <c r="AD23" i="1"/>
  <c r="AB23" i="1"/>
  <c r="AC23" i="1"/>
  <c r="B24" i="1"/>
  <c r="AW23" i="1" l="1"/>
  <c r="AZ23" i="1"/>
  <c r="AU23" i="1"/>
  <c r="AT23" i="1"/>
  <c r="AV23" i="1"/>
  <c r="AX23" i="1"/>
  <c r="AY23" i="1"/>
  <c r="AS23" i="1"/>
  <c r="AD24" i="1"/>
  <c r="AE24" i="1"/>
  <c r="AF24" i="1"/>
  <c r="AB24" i="1"/>
  <c r="AC24" i="1"/>
  <c r="K24" i="1"/>
  <c r="N23" i="1"/>
  <c r="L23" i="1"/>
  <c r="M23" i="1" s="1"/>
  <c r="B25" i="1"/>
  <c r="AY24" i="1" l="1"/>
  <c r="AV24" i="1"/>
  <c r="AT24" i="1"/>
  <c r="AU24" i="1"/>
  <c r="AX24" i="1"/>
  <c r="AZ24" i="1"/>
  <c r="AW24" i="1"/>
  <c r="AS24" i="1"/>
  <c r="K25" i="1"/>
  <c r="N24" i="1"/>
  <c r="L24" i="1"/>
  <c r="M24" i="1" s="1"/>
  <c r="AF25" i="1"/>
  <c r="AB25" i="1"/>
  <c r="AD25" i="1"/>
  <c r="AE25" i="1"/>
  <c r="AC25" i="1"/>
  <c r="B26" i="1"/>
  <c r="AY25" i="1" l="1"/>
  <c r="AX25" i="1"/>
  <c r="AT25" i="1"/>
  <c r="AZ25" i="1"/>
  <c r="AV25" i="1"/>
  <c r="AW25" i="1"/>
  <c r="AS25" i="1"/>
  <c r="AU25" i="1"/>
  <c r="AF26" i="1"/>
  <c r="AE26" i="1"/>
  <c r="AD26" i="1"/>
  <c r="AC26" i="1"/>
  <c r="AB26" i="1"/>
  <c r="K26" i="1"/>
  <c r="N25" i="1"/>
  <c r="L25" i="1"/>
  <c r="M25" i="1" s="1"/>
  <c r="B27" i="1"/>
  <c r="AX26" i="1" l="1"/>
  <c r="AV26" i="1"/>
  <c r="AW26" i="1"/>
  <c r="AZ26" i="1"/>
  <c r="AY26" i="1"/>
  <c r="AS26" i="1"/>
  <c r="AT26" i="1"/>
  <c r="AU26" i="1"/>
  <c r="K27" i="1"/>
  <c r="N26" i="1"/>
  <c r="L26" i="1"/>
  <c r="M26" i="1" s="1"/>
  <c r="AF27" i="1"/>
  <c r="AE27" i="1"/>
  <c r="AD27" i="1"/>
  <c r="AC27" i="1"/>
  <c r="AB27" i="1"/>
  <c r="B28" i="1"/>
  <c r="AX27" i="1" l="1"/>
  <c r="AT27" i="1"/>
  <c r="AU27" i="1"/>
  <c r="AW27" i="1"/>
  <c r="AV27" i="1"/>
  <c r="AS27" i="1"/>
  <c r="AY27" i="1"/>
  <c r="AZ27" i="1"/>
  <c r="AF28" i="1"/>
  <c r="AE28" i="1"/>
  <c r="AD28" i="1"/>
  <c r="AC28" i="1"/>
  <c r="AB28" i="1"/>
  <c r="K28" i="1"/>
  <c r="N27" i="1"/>
  <c r="L27" i="1"/>
  <c r="M27" i="1" s="1"/>
  <c r="B29" i="1"/>
  <c r="AU28" i="1" l="1"/>
  <c r="AT28" i="1"/>
  <c r="AV28" i="1"/>
  <c r="AZ28" i="1"/>
  <c r="AS28" i="1"/>
  <c r="AX28" i="1"/>
  <c r="AW28" i="1"/>
  <c r="AY28" i="1"/>
  <c r="K29" i="1"/>
  <c r="N28" i="1"/>
  <c r="L28" i="1"/>
  <c r="M28" i="1" s="1"/>
  <c r="AF29" i="1"/>
  <c r="AE29" i="1"/>
  <c r="AD29" i="1"/>
  <c r="AC29" i="1"/>
  <c r="AB29" i="1"/>
  <c r="B30" i="1"/>
  <c r="AZ29" i="1" l="1"/>
  <c r="AY29" i="1"/>
  <c r="AS29" i="1"/>
  <c r="AW29" i="1"/>
  <c r="AV29" i="1"/>
  <c r="AU29" i="1"/>
  <c r="AT29" i="1"/>
  <c r="AX29" i="1"/>
  <c r="AE30" i="1"/>
  <c r="AF30" i="1"/>
  <c r="AD30" i="1"/>
  <c r="AC30" i="1"/>
  <c r="AB30" i="1"/>
  <c r="K30" i="1"/>
  <c r="N29" i="1"/>
  <c r="L29" i="1"/>
  <c r="M29" i="1" s="1"/>
  <c r="B31" i="1"/>
  <c r="AY30" i="1" l="1"/>
  <c r="AX30" i="1"/>
  <c r="AV30" i="1"/>
  <c r="AZ30" i="1"/>
  <c r="AS30" i="1"/>
  <c r="AU30" i="1"/>
  <c r="AT30" i="1"/>
  <c r="AW30" i="1"/>
  <c r="K31" i="1"/>
  <c r="N30" i="1"/>
  <c r="L30" i="1"/>
  <c r="M30" i="1" s="1"/>
  <c r="AE31" i="1"/>
  <c r="AF31" i="1"/>
  <c r="AD31" i="1"/>
  <c r="AB31" i="1"/>
  <c r="AC31" i="1"/>
  <c r="B32" i="1"/>
  <c r="AT31" i="1" l="1"/>
  <c r="AW31" i="1"/>
  <c r="AU31" i="1"/>
  <c r="AY31" i="1"/>
  <c r="AZ31" i="1"/>
  <c r="AV31" i="1"/>
  <c r="AS31" i="1"/>
  <c r="AX31" i="1"/>
  <c r="AD32" i="1"/>
  <c r="AE32" i="1"/>
  <c r="AF32" i="1"/>
  <c r="AB32" i="1"/>
  <c r="AC32" i="1"/>
  <c r="K32" i="1"/>
  <c r="N31" i="1"/>
  <c r="L31" i="1"/>
  <c r="M31" i="1" s="1"/>
  <c r="B33" i="1"/>
  <c r="AY32" i="1" l="1"/>
  <c r="AX32" i="1"/>
  <c r="AV32" i="1"/>
  <c r="AS32" i="1"/>
  <c r="AZ32" i="1"/>
  <c r="AU32" i="1"/>
  <c r="AW32" i="1"/>
  <c r="AT32" i="1"/>
  <c r="K33" i="1"/>
  <c r="N32" i="1"/>
  <c r="L32" i="1"/>
  <c r="M32" i="1" s="1"/>
  <c r="AF33" i="1"/>
  <c r="AE33" i="1"/>
  <c r="AD33" i="1"/>
  <c r="AB33" i="1"/>
  <c r="AC33" i="1"/>
  <c r="B34" i="1"/>
  <c r="AS33" i="1" l="1"/>
  <c r="AT33" i="1"/>
  <c r="AU33" i="1"/>
  <c r="AV33" i="1"/>
  <c r="AZ33" i="1"/>
  <c r="AY33" i="1"/>
  <c r="AX33" i="1"/>
  <c r="AW33" i="1"/>
  <c r="AF34" i="1"/>
  <c r="AE34" i="1"/>
  <c r="AD34" i="1"/>
  <c r="AC34" i="1"/>
  <c r="AB34" i="1"/>
  <c r="K34" i="1"/>
  <c r="N33" i="1"/>
  <c r="L33" i="1"/>
  <c r="M33" i="1" s="1"/>
  <c r="B35" i="1"/>
  <c r="K35" i="1" l="1"/>
  <c r="N34" i="1"/>
  <c r="L34" i="1"/>
  <c r="M34" i="1" s="1"/>
  <c r="AF35" i="1"/>
  <c r="AE35" i="1"/>
  <c r="AD35" i="1"/>
  <c r="AC35" i="1"/>
  <c r="AB35" i="1"/>
  <c r="B36" i="1"/>
  <c r="AW34" i="1" l="1"/>
  <c r="AV34" i="1"/>
  <c r="AU34" i="1"/>
  <c r="AX34" i="1"/>
  <c r="AY34" i="1"/>
  <c r="AS34" i="1"/>
  <c r="AT34" i="1"/>
  <c r="AZ34" i="1"/>
  <c r="AF36" i="1"/>
  <c r="AE36" i="1"/>
  <c r="AD36" i="1"/>
  <c r="AC36" i="1"/>
  <c r="AB36" i="1"/>
  <c r="K36" i="1"/>
  <c r="N35" i="1"/>
  <c r="L35" i="1"/>
  <c r="M35" i="1" s="1"/>
  <c r="B37" i="1"/>
  <c r="AT35" i="1" l="1"/>
  <c r="AZ35" i="1"/>
  <c r="AS35" i="1"/>
  <c r="AY35" i="1"/>
  <c r="AX35" i="1"/>
  <c r="AV35" i="1"/>
  <c r="AU35" i="1"/>
  <c r="AW35" i="1"/>
  <c r="K37" i="1"/>
  <c r="N36" i="1"/>
  <c r="L36" i="1"/>
  <c r="M36" i="1" s="1"/>
  <c r="AF37" i="1"/>
  <c r="AE37" i="1"/>
  <c r="AC37" i="1"/>
  <c r="AB37" i="1"/>
  <c r="AD37" i="1"/>
  <c r="B38" i="1"/>
  <c r="AS36" i="1" l="1"/>
  <c r="AT36" i="1"/>
  <c r="AY36" i="1"/>
  <c r="AZ36" i="1"/>
  <c r="AX36" i="1"/>
  <c r="AW36" i="1"/>
  <c r="AV36" i="1"/>
  <c r="AU36" i="1"/>
  <c r="AE38" i="1"/>
  <c r="AF38" i="1"/>
  <c r="AC38" i="1"/>
  <c r="AB38" i="1"/>
  <c r="AD38" i="1"/>
  <c r="K38" i="1"/>
  <c r="N37" i="1"/>
  <c r="L37" i="1"/>
  <c r="M37" i="1" s="1"/>
  <c r="B39" i="1"/>
  <c r="AZ37" i="1" l="1"/>
  <c r="AT37" i="1"/>
  <c r="AS37" i="1"/>
  <c r="AY37" i="1"/>
  <c r="AV37" i="1"/>
  <c r="AU37" i="1"/>
  <c r="AW37" i="1"/>
  <c r="AX37" i="1"/>
  <c r="K39" i="1"/>
  <c r="N38" i="1"/>
  <c r="L38" i="1"/>
  <c r="M38" i="1" s="1"/>
  <c r="AE39" i="1"/>
  <c r="AF39" i="1"/>
  <c r="AD39" i="1"/>
  <c r="AB39" i="1"/>
  <c r="AC39" i="1"/>
  <c r="B40" i="1"/>
  <c r="AU38" i="1" l="1"/>
  <c r="AY38" i="1"/>
  <c r="AS38" i="1"/>
  <c r="AZ38" i="1"/>
  <c r="AW38" i="1"/>
  <c r="AX38" i="1"/>
  <c r="AV38" i="1"/>
  <c r="AT38" i="1"/>
  <c r="AD40" i="1"/>
  <c r="AE40" i="1"/>
  <c r="AF40" i="1"/>
  <c r="AB40" i="1"/>
  <c r="AC40" i="1"/>
  <c r="K40" i="1"/>
  <c r="N39" i="1"/>
  <c r="L39" i="1"/>
  <c r="M39" i="1" s="1"/>
  <c r="B41" i="1"/>
  <c r="AS40" i="1" l="1"/>
  <c r="AU40" i="1"/>
  <c r="AT40" i="1"/>
  <c r="AW40" i="1"/>
  <c r="AY40" i="1"/>
  <c r="AZ40" i="1"/>
  <c r="AX40" i="1"/>
  <c r="AV40" i="1"/>
  <c r="AW39" i="1"/>
  <c r="AY39" i="1"/>
  <c r="AU39" i="1"/>
  <c r="AS39" i="1"/>
  <c r="AT39" i="1"/>
  <c r="AX39" i="1"/>
  <c r="AV39" i="1"/>
  <c r="AZ39" i="1"/>
  <c r="K41" i="1"/>
  <c r="N40" i="1"/>
  <c r="L40" i="1"/>
  <c r="M40" i="1" s="1"/>
  <c r="AF41" i="1"/>
  <c r="AD41" i="1"/>
  <c r="AE41" i="1"/>
  <c r="AB41" i="1"/>
  <c r="AC41" i="1"/>
  <c r="B42" i="1"/>
  <c r="AV41" i="1" l="1"/>
  <c r="AW41" i="1"/>
  <c r="AS41" i="1"/>
  <c r="AY41" i="1"/>
  <c r="AX41" i="1"/>
  <c r="AZ41" i="1"/>
  <c r="AU41" i="1"/>
  <c r="AT41" i="1"/>
  <c r="AF42" i="1"/>
  <c r="AD42" i="1"/>
  <c r="AE42" i="1"/>
  <c r="AC42" i="1"/>
  <c r="AB42" i="1"/>
  <c r="K42" i="1"/>
  <c r="N41" i="1"/>
  <c r="L41" i="1"/>
  <c r="M41" i="1" s="1"/>
  <c r="B43" i="1"/>
  <c r="AU42" i="1" l="1"/>
  <c r="AT42" i="1"/>
  <c r="AW42" i="1"/>
  <c r="AV42" i="1"/>
  <c r="AX42" i="1"/>
  <c r="AS42" i="1"/>
  <c r="AZ42" i="1"/>
  <c r="AY42" i="1"/>
  <c r="K43" i="1"/>
  <c r="N42" i="1"/>
  <c r="L42" i="1"/>
  <c r="M42" i="1" s="1"/>
  <c r="AF43" i="1"/>
  <c r="AE43" i="1"/>
  <c r="AD43" i="1"/>
  <c r="AC43" i="1"/>
  <c r="AB43" i="1"/>
  <c r="B44" i="1"/>
  <c r="AF44" i="1" l="1"/>
  <c r="AE44" i="1"/>
  <c r="AD44" i="1"/>
  <c r="AC44" i="1"/>
  <c r="AB44" i="1"/>
  <c r="K44" i="1"/>
  <c r="N43" i="1"/>
  <c r="L43" i="1"/>
  <c r="M43" i="1" s="1"/>
  <c r="B45" i="1"/>
  <c r="AZ44" i="1" l="1"/>
  <c r="AU44" i="1"/>
  <c r="AV44" i="1"/>
  <c r="AY44" i="1"/>
  <c r="AX44" i="1"/>
  <c r="AW44" i="1"/>
  <c r="AT44" i="1"/>
  <c r="AS44" i="1"/>
  <c r="AX43" i="1"/>
  <c r="AU43" i="1"/>
  <c r="AY43" i="1"/>
  <c r="AW43" i="1"/>
  <c r="AZ43" i="1"/>
  <c r="AT43" i="1"/>
  <c r="AS43" i="1"/>
  <c r="AV43" i="1"/>
  <c r="K45" i="1"/>
  <c r="N44" i="1"/>
  <c r="L44" i="1"/>
  <c r="M44" i="1" s="1"/>
  <c r="AF45" i="1"/>
  <c r="AE45" i="1"/>
  <c r="AC45" i="1"/>
  <c r="AB45" i="1"/>
  <c r="AD45" i="1"/>
  <c r="B46" i="1"/>
  <c r="AE46" i="1" l="1"/>
  <c r="AF46" i="1"/>
  <c r="AC46" i="1"/>
  <c r="AD46" i="1"/>
  <c r="AB46" i="1"/>
  <c r="K46" i="1"/>
  <c r="N45" i="1"/>
  <c r="L45" i="1"/>
  <c r="M45" i="1" s="1"/>
  <c r="B47" i="1"/>
  <c r="AZ45" i="1" l="1"/>
  <c r="AY45" i="1"/>
  <c r="AW45" i="1"/>
  <c r="AT45" i="1"/>
  <c r="AX45" i="1"/>
  <c r="AV45" i="1"/>
  <c r="AS45" i="1"/>
  <c r="AU45" i="1"/>
  <c r="K47" i="1"/>
  <c r="N46" i="1"/>
  <c r="L46" i="1"/>
  <c r="M46" i="1" s="1"/>
  <c r="AE47" i="1"/>
  <c r="AF47" i="1"/>
  <c r="AD47" i="1"/>
  <c r="AB47" i="1"/>
  <c r="AC47" i="1"/>
  <c r="B48" i="1"/>
  <c r="AZ46" i="1" l="1"/>
  <c r="AX46" i="1"/>
  <c r="AV46" i="1"/>
  <c r="AT46" i="1"/>
  <c r="AS46" i="1"/>
  <c r="AW46" i="1"/>
  <c r="AU46" i="1"/>
  <c r="AY46" i="1"/>
  <c r="AD48" i="1"/>
  <c r="AE48" i="1"/>
  <c r="AF48" i="1"/>
  <c r="AB48" i="1"/>
  <c r="AC48" i="1"/>
  <c r="K48" i="1"/>
  <c r="N47" i="1"/>
  <c r="L47" i="1"/>
  <c r="M47" i="1" s="1"/>
  <c r="B49" i="1"/>
  <c r="AV48" i="1" l="1"/>
  <c r="AW48" i="1"/>
  <c r="AX48" i="1"/>
  <c r="AZ48" i="1"/>
  <c r="AT48" i="1"/>
  <c r="AS48" i="1"/>
  <c r="AU48" i="1"/>
  <c r="AY48" i="1"/>
  <c r="AY47" i="1"/>
  <c r="AZ47" i="1"/>
  <c r="AX47" i="1"/>
  <c r="AV47" i="1"/>
  <c r="AT47" i="1"/>
  <c r="AW47" i="1"/>
  <c r="AU47" i="1"/>
  <c r="AS47" i="1"/>
  <c r="K49" i="1"/>
  <c r="N48" i="1"/>
  <c r="L48" i="1"/>
  <c r="M48" i="1" s="1"/>
  <c r="AF49" i="1"/>
  <c r="AE49" i="1"/>
  <c r="AD49" i="1"/>
  <c r="AB49" i="1"/>
  <c r="AC49" i="1"/>
  <c r="B50" i="1"/>
  <c r="AV49" i="1" l="1"/>
  <c r="AT49" i="1"/>
  <c r="AU49" i="1"/>
  <c r="AS49" i="1"/>
  <c r="AW49" i="1"/>
  <c r="AZ49" i="1"/>
  <c r="AX49" i="1"/>
  <c r="AY49" i="1"/>
  <c r="AF50" i="1"/>
  <c r="AE50" i="1"/>
  <c r="AD50" i="1"/>
  <c r="AC50" i="1"/>
  <c r="AB50" i="1"/>
  <c r="K50" i="1"/>
  <c r="N49" i="1"/>
  <c r="L49" i="1"/>
  <c r="M49" i="1" s="1"/>
  <c r="B51" i="1"/>
  <c r="AS50" i="1" l="1"/>
  <c r="AT50" i="1"/>
  <c r="AV50" i="1"/>
  <c r="AU50" i="1"/>
  <c r="AZ50" i="1"/>
  <c r="AW50" i="1"/>
  <c r="AY50" i="1"/>
  <c r="AX50" i="1"/>
  <c r="K51" i="1"/>
  <c r="N50" i="1"/>
  <c r="L50" i="1"/>
  <c r="M50" i="1" s="1"/>
  <c r="AF51" i="1"/>
  <c r="AD51" i="1"/>
  <c r="AE51" i="1"/>
  <c r="AC51" i="1"/>
  <c r="AB51" i="1"/>
  <c r="B52" i="1"/>
  <c r="AV51" i="1" l="1"/>
  <c r="AU51" i="1"/>
  <c r="AX51" i="1"/>
  <c r="AW51" i="1"/>
  <c r="AT51" i="1"/>
  <c r="AS51" i="1"/>
  <c r="AZ51" i="1"/>
  <c r="AY51" i="1"/>
  <c r="AF52" i="1"/>
  <c r="AD52" i="1"/>
  <c r="AC52" i="1"/>
  <c r="AB52" i="1"/>
  <c r="AE52" i="1"/>
  <c r="K52" i="1"/>
  <c r="N51" i="1"/>
  <c r="L51" i="1"/>
  <c r="M51" i="1" s="1"/>
  <c r="B53" i="1"/>
  <c r="K53" i="1" l="1"/>
  <c r="N52" i="1"/>
  <c r="L52" i="1"/>
  <c r="M52" i="1" s="1"/>
  <c r="AF53" i="1"/>
  <c r="AE53" i="1"/>
  <c r="AD53" i="1"/>
  <c r="AC53" i="1"/>
  <c r="AB53" i="1"/>
  <c r="B54" i="1"/>
  <c r="AZ53" i="1" l="1"/>
  <c r="AU53" i="1"/>
  <c r="AT53" i="1"/>
  <c r="AY53" i="1"/>
  <c r="AV53" i="1"/>
  <c r="AX53" i="1"/>
  <c r="AW53" i="1"/>
  <c r="AS53" i="1"/>
  <c r="AZ52" i="1"/>
  <c r="AT52" i="1"/>
  <c r="AS52" i="1"/>
  <c r="AX52" i="1"/>
  <c r="AY52" i="1"/>
  <c r="AW52" i="1"/>
  <c r="AV52" i="1"/>
  <c r="AU52" i="1"/>
  <c r="AE54" i="1"/>
  <c r="AF54" i="1"/>
  <c r="AD54" i="1"/>
  <c r="AC54" i="1"/>
  <c r="AB54" i="1"/>
  <c r="K54" i="1"/>
  <c r="N53" i="1"/>
  <c r="L53" i="1"/>
  <c r="M53" i="1" s="1"/>
  <c r="B55" i="1"/>
  <c r="AS54" i="1" l="1"/>
  <c r="AY54" i="1"/>
  <c r="AU54" i="1"/>
  <c r="AZ54" i="1"/>
  <c r="AW54" i="1"/>
  <c r="AX54" i="1"/>
  <c r="AV54" i="1"/>
  <c r="AT54" i="1"/>
  <c r="K55" i="1"/>
  <c r="N54" i="1"/>
  <c r="L54" i="1"/>
  <c r="M54" i="1" s="1"/>
  <c r="AE55" i="1"/>
  <c r="AF55" i="1"/>
  <c r="AD55" i="1"/>
  <c r="AB55" i="1"/>
  <c r="AC55" i="1"/>
  <c r="B56" i="1"/>
  <c r="AD56" i="1" l="1"/>
  <c r="AE56" i="1"/>
  <c r="AF56" i="1"/>
  <c r="AB56" i="1"/>
  <c r="AC56" i="1"/>
  <c r="K56" i="1"/>
  <c r="N55" i="1"/>
  <c r="L55" i="1"/>
  <c r="M55" i="1" s="1"/>
  <c r="B57" i="1"/>
  <c r="AU56" i="1" l="1"/>
  <c r="AZ56" i="1"/>
  <c r="AY56" i="1"/>
  <c r="AW56" i="1"/>
  <c r="AS56" i="1"/>
  <c r="AX56" i="1"/>
  <c r="AV56" i="1"/>
  <c r="AT56" i="1"/>
  <c r="AW55" i="1"/>
  <c r="AU55" i="1"/>
  <c r="AZ55" i="1"/>
  <c r="AY55" i="1"/>
  <c r="AS55" i="1"/>
  <c r="AT55" i="1"/>
  <c r="AX55" i="1"/>
  <c r="AV55" i="1"/>
  <c r="K57" i="1"/>
  <c r="N56" i="1"/>
  <c r="L56" i="1"/>
  <c r="M56" i="1" s="1"/>
  <c r="AF57" i="1"/>
  <c r="AD57" i="1"/>
  <c r="AB57" i="1"/>
  <c r="AC57" i="1"/>
  <c r="AE57" i="1"/>
  <c r="B58" i="1"/>
  <c r="AF58" i="1" l="1"/>
  <c r="AD58" i="1"/>
  <c r="AE58" i="1"/>
  <c r="AC58" i="1"/>
  <c r="AB58" i="1"/>
  <c r="K58" i="1"/>
  <c r="N57" i="1"/>
  <c r="L57" i="1"/>
  <c r="M57" i="1" s="1"/>
  <c r="B59" i="1"/>
  <c r="AX58" i="1" l="1"/>
  <c r="AW58" i="1"/>
  <c r="AZ58" i="1"/>
  <c r="AS58" i="1"/>
  <c r="AT58" i="1"/>
  <c r="AV58" i="1"/>
  <c r="AU58" i="1"/>
  <c r="AY58" i="1"/>
  <c r="AU57" i="1"/>
  <c r="AT57" i="1"/>
  <c r="AW57" i="1"/>
  <c r="AS57" i="1"/>
  <c r="AV57" i="1"/>
  <c r="AZ57" i="1"/>
  <c r="AY57" i="1"/>
  <c r="AX57" i="1"/>
  <c r="K59" i="1"/>
  <c r="N58" i="1"/>
  <c r="L58" i="1"/>
  <c r="M58" i="1" s="1"/>
  <c r="AF59" i="1"/>
  <c r="AE59" i="1"/>
  <c r="AC59" i="1"/>
  <c r="AB59" i="1"/>
  <c r="AD59" i="1"/>
  <c r="B60" i="1"/>
  <c r="AF60" i="1" l="1"/>
  <c r="AE60" i="1"/>
  <c r="AC60" i="1"/>
  <c r="AD60" i="1"/>
  <c r="AB60" i="1"/>
  <c r="K60" i="1"/>
  <c r="N59" i="1"/>
  <c r="L59" i="1"/>
  <c r="M59" i="1" s="1"/>
  <c r="B61" i="1"/>
  <c r="AU59" i="1" l="1"/>
  <c r="AV59" i="1"/>
  <c r="AW59" i="1"/>
  <c r="AT59" i="1"/>
  <c r="AS59" i="1"/>
  <c r="AZ59" i="1"/>
  <c r="AY59" i="1"/>
  <c r="AX59" i="1"/>
  <c r="K61" i="1"/>
  <c r="N60" i="1"/>
  <c r="L60" i="1"/>
  <c r="M60" i="1" s="1"/>
  <c r="AF61" i="1"/>
  <c r="AE61" i="1"/>
  <c r="AD61" i="1"/>
  <c r="AC61" i="1"/>
  <c r="AB61" i="1"/>
  <c r="B62" i="1"/>
  <c r="AU60" i="1" l="1"/>
  <c r="AV60" i="1"/>
  <c r="AT60" i="1"/>
  <c r="AX60" i="1"/>
  <c r="AS60" i="1"/>
  <c r="AZ60" i="1"/>
  <c r="AW60" i="1"/>
  <c r="AY60" i="1"/>
  <c r="AE62" i="1"/>
  <c r="AF62" i="1"/>
  <c r="AD62" i="1"/>
  <c r="AC62" i="1"/>
  <c r="AB62" i="1"/>
  <c r="K62" i="1"/>
  <c r="N61" i="1"/>
  <c r="L61" i="1"/>
  <c r="M61" i="1" s="1"/>
  <c r="B63" i="1"/>
  <c r="AX62" i="1" l="1"/>
  <c r="AV62" i="1"/>
  <c r="AT62" i="1"/>
  <c r="AW62" i="1"/>
  <c r="AZ62" i="1"/>
  <c r="AY62" i="1"/>
  <c r="AU62" i="1"/>
  <c r="AS62" i="1"/>
  <c r="AS61" i="1"/>
  <c r="AZ61" i="1"/>
  <c r="AU61" i="1"/>
  <c r="AT61" i="1"/>
  <c r="AV61" i="1"/>
  <c r="AW61" i="1"/>
  <c r="AX61" i="1"/>
  <c r="AY61" i="1"/>
  <c r="K63" i="1"/>
  <c r="N62" i="1"/>
  <c r="L62" i="1"/>
  <c r="M62" i="1" s="1"/>
  <c r="AE63" i="1"/>
  <c r="AF63" i="1"/>
  <c r="AD63" i="1"/>
  <c r="AB63" i="1"/>
  <c r="AC63" i="1"/>
  <c r="B64" i="1"/>
  <c r="AZ63" i="1" l="1"/>
  <c r="AW63" i="1"/>
  <c r="AU63" i="1"/>
  <c r="AS63" i="1"/>
  <c r="AT63" i="1"/>
  <c r="AV63" i="1"/>
  <c r="AX63" i="1"/>
  <c r="AY63" i="1"/>
  <c r="AD64" i="1"/>
  <c r="AE64" i="1"/>
  <c r="AF64" i="1"/>
  <c r="AB64" i="1"/>
  <c r="AC64" i="1"/>
  <c r="K64" i="1"/>
  <c r="N63" i="1"/>
  <c r="L63" i="1"/>
  <c r="M63" i="1" s="1"/>
  <c r="B65" i="1"/>
  <c r="AT64" i="1" l="1"/>
  <c r="AS64" i="1"/>
  <c r="AU64" i="1"/>
  <c r="AW64" i="1"/>
  <c r="AX64" i="1"/>
  <c r="AY64" i="1"/>
  <c r="AV64" i="1"/>
  <c r="AZ64" i="1"/>
  <c r="K65" i="1"/>
  <c r="N64" i="1"/>
  <c r="L64" i="1"/>
  <c r="M64" i="1" s="1"/>
  <c r="AF65" i="1"/>
  <c r="AE65" i="1"/>
  <c r="AD65" i="1"/>
  <c r="AB65" i="1"/>
  <c r="AC65" i="1"/>
  <c r="B66" i="1"/>
  <c r="AV65" i="1" l="1"/>
  <c r="AT65" i="1"/>
  <c r="AW65" i="1"/>
  <c r="AS65" i="1"/>
  <c r="AY65" i="1"/>
  <c r="AZ65" i="1"/>
  <c r="AU65" i="1"/>
  <c r="AX65" i="1"/>
  <c r="AF66" i="1"/>
  <c r="AE66" i="1"/>
  <c r="AD66" i="1"/>
  <c r="AC66" i="1"/>
  <c r="AB66" i="1"/>
  <c r="K66" i="1"/>
  <c r="N65" i="1"/>
  <c r="L65" i="1"/>
  <c r="M65" i="1" s="1"/>
  <c r="B67" i="1"/>
  <c r="AU66" i="1" l="1"/>
  <c r="AS66" i="1"/>
  <c r="AV66" i="1"/>
  <c r="AZ66" i="1"/>
  <c r="AY66" i="1"/>
  <c r="AX66" i="1"/>
  <c r="AW66" i="1"/>
  <c r="AT66" i="1"/>
  <c r="K67" i="1"/>
  <c r="N66" i="1"/>
  <c r="L66" i="1"/>
  <c r="M66" i="1" s="1"/>
  <c r="AF67" i="1"/>
  <c r="AE67" i="1"/>
  <c r="AD67" i="1"/>
  <c r="AB67" i="1"/>
  <c r="AC67" i="1"/>
  <c r="B68" i="1"/>
  <c r="AS67" i="1" l="1"/>
  <c r="AZ67" i="1"/>
  <c r="AT67" i="1"/>
  <c r="AV67" i="1"/>
  <c r="AY67" i="1"/>
  <c r="AW67" i="1"/>
  <c r="AX67" i="1"/>
  <c r="AU67" i="1"/>
  <c r="AF68" i="1"/>
  <c r="AE68" i="1"/>
  <c r="AD68" i="1"/>
  <c r="AC68" i="1"/>
  <c r="AB68" i="1"/>
  <c r="K68" i="1"/>
  <c r="N67" i="1"/>
  <c r="L67" i="1"/>
  <c r="M67" i="1" s="1"/>
  <c r="B69" i="1"/>
  <c r="AY68" i="1" l="1"/>
  <c r="AX68" i="1"/>
  <c r="AW68" i="1"/>
  <c r="AS68" i="1"/>
  <c r="AZ68" i="1"/>
  <c r="AT68" i="1"/>
  <c r="AV68" i="1"/>
  <c r="AU68" i="1"/>
  <c r="K69" i="1"/>
  <c r="N68" i="1"/>
  <c r="L68" i="1"/>
  <c r="M68" i="1" s="1"/>
  <c r="AF69" i="1"/>
  <c r="AE69" i="1"/>
  <c r="AD69" i="1"/>
  <c r="AC69" i="1"/>
  <c r="AB69" i="1"/>
  <c r="B70" i="1"/>
  <c r="AE70" i="1" l="1"/>
  <c r="AF70" i="1"/>
  <c r="AD70" i="1"/>
  <c r="AC70" i="1"/>
  <c r="AB70" i="1"/>
  <c r="K70" i="1"/>
  <c r="N69" i="1"/>
  <c r="L69" i="1"/>
  <c r="M69" i="1" s="1"/>
  <c r="B71" i="1"/>
  <c r="AZ70" i="1" l="1"/>
  <c r="AT70" i="1"/>
  <c r="AW70" i="1"/>
  <c r="AS70" i="1"/>
  <c r="AU70" i="1"/>
  <c r="AV70" i="1"/>
  <c r="AX70" i="1"/>
  <c r="AY70" i="1"/>
  <c r="AV69" i="1"/>
  <c r="AU69" i="1"/>
  <c r="AY69" i="1"/>
  <c r="AW69" i="1"/>
  <c r="AX69" i="1"/>
  <c r="AS69" i="1"/>
  <c r="AT69" i="1"/>
  <c r="AZ69" i="1"/>
  <c r="K71" i="1"/>
  <c r="N70" i="1"/>
  <c r="L70" i="1"/>
  <c r="M70" i="1" s="1"/>
  <c r="AE71" i="1"/>
  <c r="AF71" i="1"/>
  <c r="AD71" i="1"/>
  <c r="AB71" i="1"/>
  <c r="AC71" i="1"/>
  <c r="B72" i="1"/>
  <c r="AY71" i="1" l="1"/>
  <c r="AX71" i="1"/>
  <c r="AV71" i="1"/>
  <c r="AZ71" i="1"/>
  <c r="AT71" i="1"/>
  <c r="AS71" i="1"/>
  <c r="AU71" i="1"/>
  <c r="AW71" i="1"/>
  <c r="AD72" i="1"/>
  <c r="AE72" i="1"/>
  <c r="AF72" i="1"/>
  <c r="AB72" i="1"/>
  <c r="AC72" i="1"/>
  <c r="K72" i="1"/>
  <c r="N71" i="1"/>
  <c r="L71" i="1"/>
  <c r="M71" i="1" s="1"/>
  <c r="B73" i="1"/>
  <c r="AT72" i="1" l="1"/>
  <c r="AW72" i="1"/>
  <c r="AU72" i="1"/>
  <c r="AX72" i="1"/>
  <c r="AS72" i="1"/>
  <c r="AV72" i="1"/>
  <c r="AY72" i="1"/>
  <c r="AZ72" i="1"/>
  <c r="K73" i="1"/>
  <c r="N72" i="1"/>
  <c r="L72" i="1"/>
  <c r="M72" i="1" s="1"/>
  <c r="AF73" i="1"/>
  <c r="AD73" i="1"/>
  <c r="AE73" i="1"/>
  <c r="AB73" i="1"/>
  <c r="AC73" i="1"/>
  <c r="B74" i="1"/>
  <c r="AV73" i="1" l="1"/>
  <c r="AW73" i="1"/>
  <c r="AY73" i="1"/>
  <c r="AX73" i="1"/>
  <c r="AZ73" i="1"/>
  <c r="AS73" i="1"/>
  <c r="AU73" i="1"/>
  <c r="AT73" i="1"/>
  <c r="AF74" i="1"/>
  <c r="AD74" i="1"/>
  <c r="AE74" i="1"/>
  <c r="AC74" i="1"/>
  <c r="AB74" i="1"/>
  <c r="K74" i="1"/>
  <c r="N73" i="1"/>
  <c r="L73" i="1"/>
  <c r="M73" i="1" s="1"/>
  <c r="B75" i="1"/>
  <c r="K75" i="1" l="1"/>
  <c r="N74" i="1"/>
  <c r="L74" i="1"/>
  <c r="M74" i="1" s="1"/>
  <c r="AF75" i="1"/>
  <c r="AE75" i="1"/>
  <c r="AD75" i="1"/>
  <c r="AC75" i="1"/>
  <c r="AB75" i="1"/>
  <c r="B76" i="1"/>
  <c r="AV75" i="1" l="1"/>
  <c r="AU75" i="1"/>
  <c r="AS75" i="1"/>
  <c r="AT75" i="1"/>
  <c r="AZ75" i="1"/>
  <c r="AW75" i="1"/>
  <c r="AX75" i="1"/>
  <c r="AY75" i="1"/>
  <c r="AY74" i="1"/>
  <c r="AX74" i="1"/>
  <c r="AW74" i="1"/>
  <c r="AZ74" i="1"/>
  <c r="AU74" i="1"/>
  <c r="AT74" i="1"/>
  <c r="AS74" i="1"/>
  <c r="AV74" i="1"/>
  <c r="AF76" i="1"/>
  <c r="AE76" i="1"/>
  <c r="AD76" i="1"/>
  <c r="AC76" i="1"/>
  <c r="AB76" i="1"/>
  <c r="K76" i="1"/>
  <c r="N75" i="1"/>
  <c r="L75" i="1"/>
  <c r="M75" i="1" s="1"/>
  <c r="B77" i="1"/>
  <c r="K77" i="1" l="1"/>
  <c r="N76" i="1"/>
  <c r="L76" i="1"/>
  <c r="M76" i="1" s="1"/>
  <c r="AF77" i="1"/>
  <c r="AE77" i="1"/>
  <c r="AC77" i="1"/>
  <c r="AD77" i="1"/>
  <c r="AB77" i="1"/>
  <c r="B78" i="1"/>
  <c r="AU76" i="1" l="1"/>
  <c r="AZ76" i="1"/>
  <c r="AT76" i="1"/>
  <c r="AV76" i="1"/>
  <c r="AX76" i="1"/>
  <c r="AS76" i="1"/>
  <c r="AY76" i="1"/>
  <c r="AW76" i="1"/>
  <c r="AE78" i="1"/>
  <c r="AF78" i="1"/>
  <c r="AC78" i="1"/>
  <c r="AD78" i="1"/>
  <c r="AB78" i="1"/>
  <c r="K78" i="1"/>
  <c r="N77" i="1"/>
  <c r="L77" i="1"/>
  <c r="M77" i="1" s="1"/>
  <c r="B79" i="1"/>
  <c r="AW77" i="1" l="1"/>
  <c r="AX77" i="1"/>
  <c r="AV77" i="1"/>
  <c r="AZ77" i="1"/>
  <c r="AU77" i="1"/>
  <c r="AY77" i="1"/>
  <c r="AT77" i="1"/>
  <c r="AS77" i="1"/>
  <c r="K79" i="1"/>
  <c r="N78" i="1"/>
  <c r="L78" i="1"/>
  <c r="M78" i="1" s="1"/>
  <c r="AE79" i="1"/>
  <c r="AF79" i="1"/>
  <c r="AD79" i="1"/>
  <c r="AB79" i="1"/>
  <c r="AC79" i="1"/>
  <c r="B80" i="1"/>
  <c r="AV78" i="1" l="1"/>
  <c r="AT78" i="1"/>
  <c r="AW78" i="1"/>
  <c r="AZ78" i="1"/>
  <c r="AX78" i="1"/>
  <c r="AS78" i="1"/>
  <c r="AY78" i="1"/>
  <c r="AU78" i="1"/>
  <c r="AD80" i="1"/>
  <c r="AE80" i="1"/>
  <c r="AF80" i="1"/>
  <c r="AB80" i="1"/>
  <c r="AC80" i="1"/>
  <c r="K80" i="1"/>
  <c r="N79" i="1"/>
  <c r="L79" i="1"/>
  <c r="M79" i="1" s="1"/>
  <c r="B81" i="1"/>
  <c r="AU80" i="1" l="1"/>
  <c r="AZ80" i="1"/>
  <c r="AT80" i="1"/>
  <c r="AS80" i="1"/>
  <c r="AW80" i="1"/>
  <c r="AY80" i="1"/>
  <c r="AX80" i="1"/>
  <c r="AV80" i="1"/>
  <c r="AZ79" i="1"/>
  <c r="AY79" i="1"/>
  <c r="AU79" i="1"/>
  <c r="AS79" i="1"/>
  <c r="AX79" i="1"/>
  <c r="AV79" i="1"/>
  <c r="AT79" i="1"/>
  <c r="AW79" i="1"/>
  <c r="K81" i="1"/>
  <c r="N80" i="1"/>
  <c r="L80" i="1"/>
  <c r="M80" i="1" s="1"/>
  <c r="AF81" i="1"/>
  <c r="AE81" i="1"/>
  <c r="AB81" i="1"/>
  <c r="AD81" i="1"/>
  <c r="AC81" i="1"/>
  <c r="B82" i="1"/>
  <c r="AS81" i="1" l="1"/>
  <c r="AV81" i="1"/>
  <c r="AY81" i="1"/>
  <c r="AW81" i="1"/>
  <c r="AT81" i="1"/>
  <c r="AZ81" i="1"/>
  <c r="AX81" i="1"/>
  <c r="AU81" i="1"/>
  <c r="AF82" i="1"/>
  <c r="AE82" i="1"/>
  <c r="AD82" i="1"/>
  <c r="AC82" i="1"/>
  <c r="AB82" i="1"/>
  <c r="K82" i="1"/>
  <c r="N81" i="1"/>
  <c r="L81" i="1"/>
  <c r="M81" i="1" s="1"/>
  <c r="B83" i="1"/>
  <c r="AV82" i="1" l="1"/>
  <c r="AU82" i="1"/>
  <c r="AS82" i="1"/>
  <c r="AT82" i="1"/>
  <c r="AW82" i="1"/>
  <c r="AY82" i="1"/>
  <c r="AX82" i="1"/>
  <c r="AZ82" i="1"/>
  <c r="K83" i="1"/>
  <c r="N82" i="1"/>
  <c r="L82" i="1"/>
  <c r="M82" i="1" s="1"/>
  <c r="AF83" i="1"/>
  <c r="AD83" i="1"/>
  <c r="AE83" i="1"/>
  <c r="AC83" i="1"/>
  <c r="AB83" i="1"/>
  <c r="B84" i="1"/>
  <c r="AZ83" i="1" l="1"/>
  <c r="AT83" i="1"/>
  <c r="AU83" i="1"/>
  <c r="AS83" i="1"/>
  <c r="AY83" i="1"/>
  <c r="AW83" i="1"/>
  <c r="AV83" i="1"/>
  <c r="AX83" i="1"/>
  <c r="AF84" i="1"/>
  <c r="AD84" i="1"/>
  <c r="AC84" i="1"/>
  <c r="AE84" i="1"/>
  <c r="AB84" i="1"/>
  <c r="K84" i="1"/>
  <c r="N83" i="1"/>
  <c r="L83" i="1"/>
  <c r="M83" i="1" s="1"/>
  <c r="B85" i="1"/>
  <c r="K85" i="1" l="1"/>
  <c r="N84" i="1"/>
  <c r="L84" i="1"/>
  <c r="M84" i="1" s="1"/>
  <c r="AF85" i="1"/>
  <c r="AE85" i="1"/>
  <c r="AD85" i="1"/>
  <c r="AC85" i="1"/>
  <c r="AB85" i="1"/>
  <c r="B86" i="1"/>
  <c r="AZ85" i="1" l="1"/>
  <c r="AX85" i="1"/>
  <c r="AW85" i="1"/>
  <c r="AT85" i="1"/>
  <c r="AV85" i="1"/>
  <c r="AY85" i="1"/>
  <c r="AS85" i="1"/>
  <c r="AU85" i="1"/>
  <c r="AU84" i="1"/>
  <c r="AS84" i="1"/>
  <c r="AV84" i="1"/>
  <c r="AZ84" i="1"/>
  <c r="AY84" i="1"/>
  <c r="AX84" i="1"/>
  <c r="AW84" i="1"/>
  <c r="AT84" i="1"/>
  <c r="AE86" i="1"/>
  <c r="AF86" i="1"/>
  <c r="AD86" i="1"/>
  <c r="AC86" i="1"/>
  <c r="AB86" i="1"/>
  <c r="K86" i="1"/>
  <c r="N85" i="1"/>
  <c r="L85" i="1"/>
  <c r="M85" i="1" s="1"/>
  <c r="B87" i="1"/>
  <c r="AV86" i="1" l="1"/>
  <c r="AT86" i="1"/>
  <c r="AY86" i="1"/>
  <c r="AX86" i="1"/>
  <c r="AW86" i="1"/>
  <c r="AU86" i="1"/>
  <c r="AS86" i="1"/>
  <c r="AZ86" i="1"/>
  <c r="K87" i="1"/>
  <c r="N86" i="1"/>
  <c r="L86" i="1"/>
  <c r="M86" i="1" s="1"/>
  <c r="AE87" i="1"/>
  <c r="AF87" i="1"/>
  <c r="AD87" i="1"/>
  <c r="AB87" i="1"/>
  <c r="AC87" i="1"/>
  <c r="B88" i="1"/>
  <c r="AT87" i="1" l="1"/>
  <c r="AW87" i="1"/>
  <c r="AU87" i="1"/>
  <c r="AS87" i="1"/>
  <c r="AV87" i="1"/>
  <c r="AZ87" i="1"/>
  <c r="AY87" i="1"/>
  <c r="AX87" i="1"/>
  <c r="AD88" i="1"/>
  <c r="AE88" i="1"/>
  <c r="AF88" i="1"/>
  <c r="AB88" i="1"/>
  <c r="AC88" i="1"/>
  <c r="K88" i="1"/>
  <c r="N87" i="1"/>
  <c r="L87" i="1"/>
  <c r="M87" i="1" s="1"/>
  <c r="B89" i="1"/>
  <c r="AV88" i="1" l="1"/>
  <c r="AT88" i="1"/>
  <c r="AW88" i="1"/>
  <c r="AX88" i="1"/>
  <c r="AU88" i="1"/>
  <c r="AZ88" i="1"/>
  <c r="AY88" i="1"/>
  <c r="AS88" i="1"/>
  <c r="K89" i="1"/>
  <c r="N88" i="1"/>
  <c r="L88" i="1"/>
  <c r="M88" i="1" s="1"/>
  <c r="AF89" i="1"/>
  <c r="AB89" i="1"/>
  <c r="AE89" i="1"/>
  <c r="AD89" i="1"/>
  <c r="AC89" i="1"/>
  <c r="B90" i="1"/>
  <c r="AX89" i="1" l="1"/>
  <c r="AV89" i="1"/>
  <c r="AW89" i="1"/>
  <c r="AS89" i="1"/>
  <c r="AY89" i="1"/>
  <c r="AU89" i="1"/>
  <c r="AT89" i="1"/>
  <c r="AZ89" i="1"/>
  <c r="AF90" i="1"/>
  <c r="AE90" i="1"/>
  <c r="AD90" i="1"/>
  <c r="AC90" i="1"/>
  <c r="AB90" i="1"/>
  <c r="K90" i="1"/>
  <c r="N89" i="1"/>
  <c r="L89" i="1"/>
  <c r="M89" i="1" s="1"/>
  <c r="B91" i="1"/>
  <c r="AX90" i="1" l="1"/>
  <c r="AW90" i="1"/>
  <c r="AV90" i="1"/>
  <c r="AY90" i="1"/>
  <c r="AZ90" i="1"/>
  <c r="AU90" i="1"/>
  <c r="AT90" i="1"/>
  <c r="AS90" i="1"/>
  <c r="K91" i="1"/>
  <c r="N90" i="1"/>
  <c r="L90" i="1"/>
  <c r="M90" i="1" s="1"/>
  <c r="AF91" i="1"/>
  <c r="AE91" i="1"/>
  <c r="AD91" i="1"/>
  <c r="AC91" i="1"/>
  <c r="AB91" i="1"/>
  <c r="B92" i="1"/>
  <c r="B173" i="1"/>
  <c r="AF173" i="1" l="1"/>
  <c r="AE173" i="1"/>
  <c r="AC173" i="1"/>
  <c r="AD173" i="1"/>
  <c r="AB173" i="1"/>
  <c r="AF92" i="1"/>
  <c r="AE92" i="1"/>
  <c r="AD92" i="1"/>
  <c r="AC92" i="1"/>
  <c r="AB92" i="1"/>
  <c r="K92" i="1"/>
  <c r="N91" i="1"/>
  <c r="L91" i="1"/>
  <c r="M91" i="1" s="1"/>
  <c r="B93" i="1"/>
  <c r="B174" i="1"/>
  <c r="AV91" i="1" l="1"/>
  <c r="AU91" i="1"/>
  <c r="AY91" i="1"/>
  <c r="AT91" i="1"/>
  <c r="AW91" i="1"/>
  <c r="AX91" i="1"/>
  <c r="AS91" i="1"/>
  <c r="AZ91" i="1"/>
  <c r="K93" i="1"/>
  <c r="N92" i="1"/>
  <c r="L92" i="1"/>
  <c r="M92" i="1" s="1"/>
  <c r="AF93" i="1"/>
  <c r="AE93" i="1"/>
  <c r="AD93" i="1"/>
  <c r="AC93" i="1"/>
  <c r="AB93" i="1"/>
  <c r="AE174" i="1"/>
  <c r="AF174" i="1"/>
  <c r="AC174" i="1"/>
  <c r="AD174" i="1"/>
  <c r="AB174" i="1"/>
  <c r="B94" i="1"/>
  <c r="B175" i="1"/>
  <c r="AZ92" i="1" l="1"/>
  <c r="AX92" i="1"/>
  <c r="AU92" i="1"/>
  <c r="AT92" i="1"/>
  <c r="AV92" i="1"/>
  <c r="AW92" i="1"/>
  <c r="AS92" i="1"/>
  <c r="AY92" i="1"/>
  <c r="AS173" i="1"/>
  <c r="AY173" i="1"/>
  <c r="AT173" i="1"/>
  <c r="AZ173" i="1"/>
  <c r="AU173" i="1"/>
  <c r="AX173" i="1"/>
  <c r="AV173" i="1"/>
  <c r="AW173" i="1"/>
  <c r="AE175" i="1"/>
  <c r="AF175" i="1"/>
  <c r="AB175" i="1"/>
  <c r="AC175" i="1"/>
  <c r="AD175" i="1"/>
  <c r="AE94" i="1"/>
  <c r="AF94" i="1"/>
  <c r="AD94" i="1"/>
  <c r="AC94" i="1"/>
  <c r="AB94" i="1"/>
  <c r="K94" i="1"/>
  <c r="N93" i="1"/>
  <c r="L93" i="1"/>
  <c r="M93" i="1" s="1"/>
  <c r="B95" i="1"/>
  <c r="B176" i="1"/>
  <c r="AS93" i="1" l="1"/>
  <c r="AY93" i="1"/>
  <c r="AT93" i="1"/>
  <c r="AZ93" i="1"/>
  <c r="AW93" i="1"/>
  <c r="AU93" i="1"/>
  <c r="AX93" i="1"/>
  <c r="AV93" i="1"/>
  <c r="AV174" i="1"/>
  <c r="AT174" i="1"/>
  <c r="AW174" i="1"/>
  <c r="AZ174" i="1"/>
  <c r="AU174" i="1"/>
  <c r="AS174" i="1"/>
  <c r="AY174" i="1"/>
  <c r="AX174" i="1"/>
  <c r="AD176" i="1"/>
  <c r="AE176" i="1"/>
  <c r="AF176" i="1"/>
  <c r="AB176" i="1"/>
  <c r="AC176" i="1"/>
  <c r="AE95" i="1"/>
  <c r="AF95" i="1"/>
  <c r="AD95" i="1"/>
  <c r="AB95" i="1"/>
  <c r="AC95" i="1"/>
  <c r="K95" i="1"/>
  <c r="N94" i="1"/>
  <c r="L94" i="1"/>
  <c r="M94" i="1" s="1"/>
  <c r="B96" i="1"/>
  <c r="B177" i="1"/>
  <c r="AT176" i="1" l="1"/>
  <c r="AS176" i="1"/>
  <c r="AV176" i="1"/>
  <c r="AW176" i="1"/>
  <c r="AX176" i="1"/>
  <c r="AU176" i="1"/>
  <c r="AZ176" i="1"/>
  <c r="AY176" i="1"/>
  <c r="AU94" i="1"/>
  <c r="AT94" i="1"/>
  <c r="AY94" i="1"/>
  <c r="AW94" i="1"/>
  <c r="AX94" i="1"/>
  <c r="AV94" i="1"/>
  <c r="AS94" i="1"/>
  <c r="AZ94" i="1"/>
  <c r="AX175" i="1"/>
  <c r="AV175" i="1"/>
  <c r="AT175" i="1"/>
  <c r="AS175" i="1"/>
  <c r="AZ175" i="1"/>
  <c r="AY175" i="1"/>
  <c r="AW175" i="1"/>
  <c r="AU175" i="1"/>
  <c r="AF177" i="1"/>
  <c r="AD177" i="1"/>
  <c r="AE177" i="1"/>
  <c r="AB177" i="1"/>
  <c r="AC177" i="1"/>
  <c r="AD96" i="1"/>
  <c r="AE96" i="1"/>
  <c r="AF96" i="1"/>
  <c r="AB96" i="1"/>
  <c r="AC96" i="1"/>
  <c r="K96" i="1"/>
  <c r="N95" i="1"/>
  <c r="L95" i="1"/>
  <c r="M95" i="1" s="1"/>
  <c r="B97" i="1"/>
  <c r="B178" i="1"/>
  <c r="AT177" i="1" l="1"/>
  <c r="AZ177" i="1"/>
  <c r="AX177" i="1"/>
  <c r="AU177" i="1"/>
  <c r="AY177" i="1"/>
  <c r="AW177" i="1"/>
  <c r="AV177" i="1"/>
  <c r="AS177" i="1"/>
  <c r="AZ95" i="1"/>
  <c r="AV95" i="1"/>
  <c r="AT95" i="1"/>
  <c r="AS95" i="1"/>
  <c r="AW95" i="1"/>
  <c r="AU95" i="1"/>
  <c r="AX95" i="1"/>
  <c r="AY95" i="1"/>
  <c r="AF178" i="1"/>
  <c r="AD178" i="1"/>
  <c r="AE178" i="1"/>
  <c r="AB178" i="1"/>
  <c r="AC178" i="1"/>
  <c r="AF97" i="1"/>
  <c r="AE97" i="1"/>
  <c r="AD97" i="1"/>
  <c r="AB97" i="1"/>
  <c r="AC97" i="1"/>
  <c r="K97" i="1"/>
  <c r="N96" i="1"/>
  <c r="L96" i="1"/>
  <c r="M96" i="1" s="1"/>
  <c r="B98" i="1"/>
  <c r="B179" i="1"/>
  <c r="AV178" i="1" l="1"/>
  <c r="AU178" i="1"/>
  <c r="AS178" i="1"/>
  <c r="AW178" i="1"/>
  <c r="AZ178" i="1"/>
  <c r="AY178" i="1"/>
  <c r="AX178" i="1"/>
  <c r="AT178" i="1"/>
  <c r="AT96" i="1"/>
  <c r="AS96" i="1"/>
  <c r="AU96" i="1"/>
  <c r="AY96" i="1"/>
  <c r="AW96" i="1"/>
  <c r="AV96" i="1"/>
  <c r="AX96" i="1"/>
  <c r="AZ96" i="1"/>
  <c r="AF179" i="1"/>
  <c r="AD179" i="1"/>
  <c r="AE179" i="1"/>
  <c r="AC179" i="1"/>
  <c r="AB179" i="1"/>
  <c r="K98" i="1"/>
  <c r="N97" i="1"/>
  <c r="L97" i="1"/>
  <c r="M97" i="1" s="1"/>
  <c r="AF98" i="1"/>
  <c r="AE98" i="1"/>
  <c r="AD98" i="1"/>
  <c r="AC98" i="1"/>
  <c r="AB98" i="1"/>
  <c r="B180" i="1"/>
  <c r="B99" i="1"/>
  <c r="AY98" i="1" l="1"/>
  <c r="AX98" i="1"/>
  <c r="AW98" i="1"/>
  <c r="AS98" i="1"/>
  <c r="AZ98" i="1"/>
  <c r="AT98" i="1"/>
  <c r="AV98" i="1"/>
  <c r="AU98" i="1"/>
  <c r="AS179" i="1"/>
  <c r="AV179" i="1"/>
  <c r="AW179" i="1"/>
  <c r="AU179" i="1"/>
  <c r="AY179" i="1"/>
  <c r="AZ179" i="1"/>
  <c r="AX179" i="1"/>
  <c r="AT179" i="1"/>
  <c r="AW97" i="1"/>
  <c r="AV97" i="1"/>
  <c r="AS97" i="1"/>
  <c r="AX97" i="1"/>
  <c r="AT97" i="1"/>
  <c r="AY97" i="1"/>
  <c r="AU97" i="1"/>
  <c r="AZ97" i="1"/>
  <c r="AF99" i="1"/>
  <c r="AE99" i="1"/>
  <c r="AD99" i="1"/>
  <c r="AC99" i="1"/>
  <c r="AB99" i="1"/>
  <c r="AF180" i="1"/>
  <c r="AC180" i="1"/>
  <c r="AE180" i="1"/>
  <c r="AB180" i="1"/>
  <c r="AD180" i="1"/>
  <c r="K99" i="1"/>
  <c r="N98" i="1"/>
  <c r="L98" i="1"/>
  <c r="M98" i="1" s="1"/>
  <c r="B181" i="1"/>
  <c r="B100" i="1"/>
  <c r="AV99" i="1" l="1"/>
  <c r="AU99" i="1"/>
  <c r="AX99" i="1"/>
  <c r="AW99" i="1"/>
  <c r="AT99" i="1"/>
  <c r="AS99" i="1"/>
  <c r="AZ99" i="1"/>
  <c r="AY99" i="1"/>
  <c r="AF100" i="1"/>
  <c r="AE100" i="1"/>
  <c r="AD100" i="1"/>
  <c r="AC100" i="1"/>
  <c r="AB100" i="1"/>
  <c r="AF181" i="1"/>
  <c r="AE181" i="1"/>
  <c r="AC181" i="1"/>
  <c r="AB181" i="1"/>
  <c r="AD181" i="1"/>
  <c r="K100" i="1"/>
  <c r="N99" i="1"/>
  <c r="L99" i="1"/>
  <c r="M99" i="1" s="1"/>
  <c r="B182" i="1"/>
  <c r="B101" i="1"/>
  <c r="AZ100" i="1" l="1"/>
  <c r="AY100" i="1"/>
  <c r="AS100" i="1"/>
  <c r="AX100" i="1"/>
  <c r="AV100" i="1"/>
  <c r="AT100" i="1"/>
  <c r="AW100" i="1"/>
  <c r="AU100" i="1"/>
  <c r="AZ180" i="1"/>
  <c r="AS180" i="1"/>
  <c r="AT180" i="1"/>
  <c r="AV180" i="1"/>
  <c r="AY180" i="1"/>
  <c r="AX180" i="1"/>
  <c r="AU180" i="1"/>
  <c r="AW180" i="1"/>
  <c r="AF101" i="1"/>
  <c r="AE101" i="1"/>
  <c r="AC101" i="1"/>
  <c r="AB101" i="1"/>
  <c r="AD101" i="1"/>
  <c r="K101" i="1"/>
  <c r="N100" i="1"/>
  <c r="L100" i="1"/>
  <c r="M100" i="1" s="1"/>
  <c r="AE182" i="1"/>
  <c r="AF182" i="1"/>
  <c r="AC182" i="1"/>
  <c r="AD182" i="1"/>
  <c r="AB182" i="1"/>
  <c r="B183" i="1"/>
  <c r="B102" i="1"/>
  <c r="AW181" i="1" l="1"/>
  <c r="AV181" i="1"/>
  <c r="AU181" i="1"/>
  <c r="AZ181" i="1"/>
  <c r="AX181" i="1"/>
  <c r="AY181" i="1"/>
  <c r="AT181" i="1"/>
  <c r="AS181" i="1"/>
  <c r="AE102" i="1"/>
  <c r="AF102" i="1"/>
  <c r="AC102" i="1"/>
  <c r="AB102" i="1"/>
  <c r="AD102" i="1"/>
  <c r="AE183" i="1"/>
  <c r="AF183" i="1"/>
  <c r="AD183" i="1"/>
  <c r="AB183" i="1"/>
  <c r="AC183" i="1"/>
  <c r="K102" i="1"/>
  <c r="N101" i="1"/>
  <c r="L101" i="1"/>
  <c r="M101" i="1" s="1"/>
  <c r="B184" i="1"/>
  <c r="B103" i="1"/>
  <c r="AY182" i="1" l="1"/>
  <c r="AU182" i="1"/>
  <c r="AW182" i="1"/>
  <c r="AS182" i="1"/>
  <c r="AX182" i="1"/>
  <c r="AV182" i="1"/>
  <c r="AT182" i="1"/>
  <c r="AZ182" i="1"/>
  <c r="AU101" i="1"/>
  <c r="AT101" i="1"/>
  <c r="AW101" i="1"/>
  <c r="AV101" i="1"/>
  <c r="AX101" i="1"/>
  <c r="AS101" i="1"/>
  <c r="AY101" i="1"/>
  <c r="AZ101" i="1"/>
  <c r="AE103" i="1"/>
  <c r="AF103" i="1"/>
  <c r="AD103" i="1"/>
  <c r="AB103" i="1"/>
  <c r="AC103" i="1"/>
  <c r="AD184" i="1"/>
  <c r="AE184" i="1"/>
  <c r="AF184" i="1"/>
  <c r="AB184" i="1"/>
  <c r="AC184" i="1"/>
  <c r="K103" i="1"/>
  <c r="N102" i="1"/>
  <c r="L102" i="1"/>
  <c r="M102" i="1" s="1"/>
  <c r="B185" i="1"/>
  <c r="B104" i="1"/>
  <c r="AT103" i="1" l="1"/>
  <c r="AW103" i="1"/>
  <c r="AU103" i="1"/>
  <c r="AZ103" i="1"/>
  <c r="AX103" i="1"/>
  <c r="AV103" i="1"/>
  <c r="AS103" i="1"/>
  <c r="AY103" i="1"/>
  <c r="AY183" i="1"/>
  <c r="AX183" i="1"/>
  <c r="AV183" i="1"/>
  <c r="AZ183" i="1"/>
  <c r="AT183" i="1"/>
  <c r="AW183" i="1"/>
  <c r="AU183" i="1"/>
  <c r="AS183" i="1"/>
  <c r="AY102" i="1"/>
  <c r="AX102" i="1"/>
  <c r="AV102" i="1"/>
  <c r="AZ102" i="1"/>
  <c r="AS102" i="1"/>
  <c r="AT102" i="1"/>
  <c r="AU102" i="1"/>
  <c r="AW102" i="1"/>
  <c r="AD104" i="1"/>
  <c r="AE104" i="1"/>
  <c r="AF104" i="1"/>
  <c r="AB104" i="1"/>
  <c r="AC104" i="1"/>
  <c r="AF185" i="1"/>
  <c r="AD185" i="1"/>
  <c r="AB185" i="1"/>
  <c r="AE185" i="1"/>
  <c r="AC185" i="1"/>
  <c r="K104" i="1"/>
  <c r="N103" i="1"/>
  <c r="L103" i="1"/>
  <c r="M103" i="1" s="1"/>
  <c r="B186" i="1"/>
  <c r="B105" i="1"/>
  <c r="AS104" i="1" l="1"/>
  <c r="AU104" i="1"/>
  <c r="AT104" i="1"/>
  <c r="AW104" i="1"/>
  <c r="AV104" i="1"/>
  <c r="AX104" i="1"/>
  <c r="AY104" i="1"/>
  <c r="AZ104" i="1"/>
  <c r="AT184" i="1"/>
  <c r="AZ184" i="1"/>
  <c r="AY184" i="1"/>
  <c r="AX184" i="1"/>
  <c r="AV184" i="1"/>
  <c r="AW184" i="1"/>
  <c r="AS184" i="1"/>
  <c r="AU184" i="1"/>
  <c r="K105" i="1"/>
  <c r="N104" i="1"/>
  <c r="L104" i="1"/>
  <c r="M104" i="1" s="1"/>
  <c r="AF105" i="1"/>
  <c r="AD105" i="1"/>
  <c r="AE105" i="1"/>
  <c r="AB105" i="1"/>
  <c r="AC105" i="1"/>
  <c r="AF186" i="1"/>
  <c r="AD186" i="1"/>
  <c r="AE186" i="1"/>
  <c r="AC186" i="1"/>
  <c r="AB186" i="1"/>
  <c r="B187" i="1"/>
  <c r="B106" i="1"/>
  <c r="AW186" i="1" l="1"/>
  <c r="AV186" i="1"/>
  <c r="AY186" i="1"/>
  <c r="AX186" i="1"/>
  <c r="AZ186" i="1"/>
  <c r="AU186" i="1"/>
  <c r="AS186" i="1"/>
  <c r="AT186" i="1"/>
  <c r="AY185" i="1"/>
  <c r="AX185" i="1"/>
  <c r="AT185" i="1"/>
  <c r="AZ185" i="1"/>
  <c r="AU185" i="1"/>
  <c r="AW185" i="1"/>
  <c r="AS185" i="1"/>
  <c r="AV185" i="1"/>
  <c r="AF187" i="1"/>
  <c r="AE187" i="1"/>
  <c r="AD187" i="1"/>
  <c r="AC187" i="1"/>
  <c r="AB187" i="1"/>
  <c r="AF106" i="1"/>
  <c r="AD106" i="1"/>
  <c r="AE106" i="1"/>
  <c r="AC106" i="1"/>
  <c r="AB106" i="1"/>
  <c r="K106" i="1"/>
  <c r="N105" i="1"/>
  <c r="L105" i="1"/>
  <c r="M105" i="1" s="1"/>
  <c r="B188" i="1"/>
  <c r="B107" i="1"/>
  <c r="AT187" i="1" l="1"/>
  <c r="AU187" i="1"/>
  <c r="AX187" i="1"/>
  <c r="AV187" i="1"/>
  <c r="AS187" i="1"/>
  <c r="AY187" i="1"/>
  <c r="AW187" i="1"/>
  <c r="AZ187" i="1"/>
  <c r="AV105" i="1"/>
  <c r="AW105" i="1"/>
  <c r="AU105" i="1"/>
  <c r="AS105" i="1"/>
  <c r="AX105" i="1"/>
  <c r="AZ105" i="1"/>
  <c r="AT105" i="1"/>
  <c r="AY105" i="1"/>
  <c r="AF107" i="1"/>
  <c r="AE107" i="1"/>
  <c r="AD107" i="1"/>
  <c r="AC107" i="1"/>
  <c r="AB107" i="1"/>
  <c r="AF188" i="1"/>
  <c r="AE188" i="1"/>
  <c r="AD188" i="1"/>
  <c r="AC188" i="1"/>
  <c r="AB188" i="1"/>
  <c r="K107" i="1"/>
  <c r="N106" i="1"/>
  <c r="L106" i="1"/>
  <c r="M106" i="1" s="1"/>
  <c r="B189" i="1"/>
  <c r="B108" i="1"/>
  <c r="AU107" i="1" l="1"/>
  <c r="AW107" i="1"/>
  <c r="AV107" i="1"/>
  <c r="AX107" i="1"/>
  <c r="AZ107" i="1"/>
  <c r="AS107" i="1"/>
  <c r="AY107" i="1"/>
  <c r="AT107" i="1"/>
  <c r="AW106" i="1"/>
  <c r="AV106" i="1"/>
  <c r="AY106" i="1"/>
  <c r="AX106" i="1"/>
  <c r="AZ106" i="1"/>
  <c r="AU106" i="1"/>
  <c r="AT106" i="1"/>
  <c r="AS106" i="1"/>
  <c r="AF108" i="1"/>
  <c r="AE108" i="1"/>
  <c r="AC108" i="1"/>
  <c r="AB108" i="1"/>
  <c r="AD108" i="1"/>
  <c r="AF189" i="1"/>
  <c r="AE189" i="1"/>
  <c r="AC189" i="1"/>
  <c r="AD189" i="1"/>
  <c r="AB189" i="1"/>
  <c r="K108" i="1"/>
  <c r="N107" i="1"/>
  <c r="L107" i="1"/>
  <c r="M107" i="1" s="1"/>
  <c r="B190" i="1"/>
  <c r="B109" i="1"/>
  <c r="AZ188" i="1" l="1"/>
  <c r="AV188" i="1"/>
  <c r="AW188" i="1"/>
  <c r="AY188" i="1"/>
  <c r="AS188" i="1"/>
  <c r="AX188" i="1"/>
  <c r="AU188" i="1"/>
  <c r="AT188" i="1"/>
  <c r="AF109" i="1"/>
  <c r="AE109" i="1"/>
  <c r="AC109" i="1"/>
  <c r="AD109" i="1"/>
  <c r="AB109" i="1"/>
  <c r="AE190" i="1"/>
  <c r="AF190" i="1"/>
  <c r="AC190" i="1"/>
  <c r="AD190" i="1"/>
  <c r="AB190" i="1"/>
  <c r="K109" i="1"/>
  <c r="N108" i="1"/>
  <c r="L108" i="1"/>
  <c r="M108" i="1" s="1"/>
  <c r="B191" i="1"/>
  <c r="B110" i="1"/>
  <c r="AT189" i="1" l="1"/>
  <c r="AZ189" i="1"/>
  <c r="AV189" i="1"/>
  <c r="AU189" i="1"/>
  <c r="AS189" i="1"/>
  <c r="AY189" i="1"/>
  <c r="AW189" i="1"/>
  <c r="AX189" i="1"/>
  <c r="AY108" i="1"/>
  <c r="AW108" i="1"/>
  <c r="AT108" i="1"/>
  <c r="AX108" i="1"/>
  <c r="AS108" i="1"/>
  <c r="AZ108" i="1"/>
  <c r="AU108" i="1"/>
  <c r="AV108" i="1"/>
  <c r="AE110" i="1"/>
  <c r="AF110" i="1"/>
  <c r="AD110" i="1"/>
  <c r="AC110" i="1"/>
  <c r="AB110" i="1"/>
  <c r="AE191" i="1"/>
  <c r="AF191" i="1"/>
  <c r="AB191" i="1"/>
  <c r="AC191" i="1"/>
  <c r="AD191" i="1"/>
  <c r="K110" i="1"/>
  <c r="N109" i="1"/>
  <c r="L109" i="1"/>
  <c r="M109" i="1" s="1"/>
  <c r="B192" i="1"/>
  <c r="B111" i="1"/>
  <c r="AY110" i="1" l="1"/>
  <c r="AX110" i="1"/>
  <c r="AV110" i="1"/>
  <c r="AU110" i="1"/>
  <c r="AZ110" i="1"/>
  <c r="AS110" i="1"/>
  <c r="AT110" i="1"/>
  <c r="AW110" i="1"/>
  <c r="AX190" i="1"/>
  <c r="AY190" i="1"/>
  <c r="AS190" i="1"/>
  <c r="AV190" i="1"/>
  <c r="AU190" i="1"/>
  <c r="AT190" i="1"/>
  <c r="AZ190" i="1"/>
  <c r="AW190" i="1"/>
  <c r="AS109" i="1"/>
  <c r="AY109" i="1"/>
  <c r="AZ109" i="1"/>
  <c r="AV109" i="1"/>
  <c r="AT109" i="1"/>
  <c r="AU109" i="1"/>
  <c r="AW109" i="1"/>
  <c r="AX109" i="1"/>
  <c r="AE111" i="1"/>
  <c r="AF111" i="1"/>
  <c r="AB111" i="1"/>
  <c r="AD111" i="1"/>
  <c r="AC111" i="1"/>
  <c r="AD192" i="1"/>
  <c r="AE192" i="1"/>
  <c r="AF192" i="1"/>
  <c r="AB192" i="1"/>
  <c r="AC192" i="1"/>
  <c r="K111" i="1"/>
  <c r="N110" i="1"/>
  <c r="L110" i="1"/>
  <c r="M110" i="1" s="1"/>
  <c r="B193" i="1"/>
  <c r="B112" i="1"/>
  <c r="AX111" i="1" l="1"/>
  <c r="AV111" i="1"/>
  <c r="AZ111" i="1"/>
  <c r="AY111" i="1"/>
  <c r="AW111" i="1"/>
  <c r="AU111" i="1"/>
  <c r="AS111" i="1"/>
  <c r="AT111" i="1"/>
  <c r="AZ191" i="1"/>
  <c r="AW191" i="1"/>
  <c r="AU191" i="1"/>
  <c r="AS191" i="1"/>
  <c r="AY191" i="1"/>
  <c r="AX191" i="1"/>
  <c r="AV191" i="1"/>
  <c r="AT191" i="1"/>
  <c r="AD112" i="1"/>
  <c r="AE112" i="1"/>
  <c r="AF112" i="1"/>
  <c r="AB112" i="1"/>
  <c r="AC112" i="1"/>
  <c r="AF193" i="1"/>
  <c r="AE193" i="1"/>
  <c r="AB193" i="1"/>
  <c r="AD193" i="1"/>
  <c r="AC193" i="1"/>
  <c r="K112" i="1"/>
  <c r="N111" i="1"/>
  <c r="L111" i="1"/>
  <c r="M111" i="1" s="1"/>
  <c r="B194" i="1"/>
  <c r="B113" i="1"/>
  <c r="AW112" i="1" l="1"/>
  <c r="AT112" i="1"/>
  <c r="AX112" i="1"/>
  <c r="AV112" i="1"/>
  <c r="AY112" i="1"/>
  <c r="AZ112" i="1"/>
  <c r="AS112" i="1"/>
  <c r="AU112" i="1"/>
  <c r="AY192" i="1"/>
  <c r="AZ192" i="1"/>
  <c r="AS192" i="1"/>
  <c r="AU192" i="1"/>
  <c r="AV192" i="1"/>
  <c r="AW192" i="1"/>
  <c r="AX192" i="1"/>
  <c r="AT192" i="1"/>
  <c r="AF113" i="1"/>
  <c r="AD113" i="1"/>
  <c r="AE113" i="1"/>
  <c r="AB113" i="1"/>
  <c r="AC113" i="1"/>
  <c r="B195" i="1"/>
  <c r="B196" i="1" s="1"/>
  <c r="AF194" i="1"/>
  <c r="AE194" i="1"/>
  <c r="AD194" i="1"/>
  <c r="AB194" i="1"/>
  <c r="AC194" i="1"/>
  <c r="K113" i="1"/>
  <c r="N112" i="1"/>
  <c r="L112" i="1"/>
  <c r="M112" i="1" s="1"/>
  <c r="B114" i="1"/>
  <c r="AV113" i="1" l="1"/>
  <c r="AU113" i="1"/>
  <c r="AT113" i="1"/>
  <c r="AS113" i="1"/>
  <c r="AZ113" i="1"/>
  <c r="AX113" i="1"/>
  <c r="AW113" i="1"/>
  <c r="AY113" i="1"/>
  <c r="AS193" i="1"/>
  <c r="AV193" i="1"/>
  <c r="AU193" i="1"/>
  <c r="AT193" i="1"/>
  <c r="AW193" i="1"/>
  <c r="AZ193" i="1"/>
  <c r="AX193" i="1"/>
  <c r="AY193" i="1"/>
  <c r="AF196" i="1"/>
  <c r="AD196" i="1"/>
  <c r="AE196" i="1"/>
  <c r="AC196" i="1"/>
  <c r="AB196" i="1"/>
  <c r="AF114" i="1"/>
  <c r="AD114" i="1"/>
  <c r="AE114" i="1"/>
  <c r="AB114" i="1"/>
  <c r="AC114" i="1"/>
  <c r="AF195" i="1"/>
  <c r="AD195" i="1"/>
  <c r="AE195" i="1"/>
  <c r="AB195" i="1"/>
  <c r="AC195" i="1"/>
  <c r="K114" i="1"/>
  <c r="N113" i="1"/>
  <c r="L113" i="1"/>
  <c r="M113" i="1" s="1"/>
  <c r="B115" i="1"/>
  <c r="B197" i="1"/>
  <c r="AZ196" i="1" l="1"/>
  <c r="AX196" i="1"/>
  <c r="AW196" i="1"/>
  <c r="AS196" i="1"/>
  <c r="AV196" i="1"/>
  <c r="AY196" i="1"/>
  <c r="AT196" i="1"/>
  <c r="AU196" i="1"/>
  <c r="AS194" i="1"/>
  <c r="AZ194" i="1"/>
  <c r="AT194" i="1"/>
  <c r="AY194" i="1"/>
  <c r="AU194" i="1"/>
  <c r="AX194" i="1"/>
  <c r="AW194" i="1"/>
  <c r="AV194" i="1"/>
  <c r="K115" i="1"/>
  <c r="N114" i="1"/>
  <c r="L114" i="1"/>
  <c r="M114" i="1" s="1"/>
  <c r="AF197" i="1"/>
  <c r="AE197" i="1"/>
  <c r="AD197" i="1"/>
  <c r="AC197" i="1"/>
  <c r="AB197" i="1"/>
  <c r="AF115" i="1"/>
  <c r="AD115" i="1"/>
  <c r="AE115" i="1"/>
  <c r="AC115" i="1"/>
  <c r="AB115" i="1"/>
  <c r="B116" i="1"/>
  <c r="B198" i="1"/>
  <c r="AW115" i="1" l="1"/>
  <c r="AX115" i="1"/>
  <c r="AV115" i="1"/>
  <c r="AU115" i="1"/>
  <c r="AY115" i="1"/>
  <c r="AS115" i="1"/>
  <c r="AT115" i="1"/>
  <c r="AZ115" i="1"/>
  <c r="AZ114" i="1"/>
  <c r="AT114" i="1"/>
  <c r="AU114" i="1"/>
  <c r="AS114" i="1"/>
  <c r="AV114" i="1"/>
  <c r="AW114" i="1"/>
  <c r="AY114" i="1"/>
  <c r="AX114" i="1"/>
  <c r="AY195" i="1"/>
  <c r="AX195" i="1"/>
  <c r="AZ195" i="1"/>
  <c r="AW195" i="1"/>
  <c r="AT195" i="1"/>
  <c r="AU195" i="1"/>
  <c r="AS195" i="1"/>
  <c r="AV195" i="1"/>
  <c r="AF116" i="1"/>
  <c r="AD116" i="1"/>
  <c r="AC116" i="1"/>
  <c r="AE116" i="1"/>
  <c r="AB116" i="1"/>
  <c r="AE198" i="1"/>
  <c r="AF198" i="1"/>
  <c r="AC198" i="1"/>
  <c r="AD198" i="1"/>
  <c r="AB198" i="1"/>
  <c r="K116" i="1"/>
  <c r="N115" i="1"/>
  <c r="L115" i="1"/>
  <c r="M115" i="1" s="1"/>
  <c r="B117" i="1"/>
  <c r="B199" i="1"/>
  <c r="AW197" i="1" l="1"/>
  <c r="AV197" i="1"/>
  <c r="AZ197" i="1"/>
  <c r="AX197" i="1"/>
  <c r="AY197" i="1"/>
  <c r="AS197" i="1"/>
  <c r="AU197" i="1"/>
  <c r="AT197" i="1"/>
  <c r="AE199" i="1"/>
  <c r="AF199" i="1"/>
  <c r="AD199" i="1"/>
  <c r="AB199" i="1"/>
  <c r="AC199" i="1"/>
  <c r="AF117" i="1"/>
  <c r="AE117" i="1"/>
  <c r="AC117" i="1"/>
  <c r="AD117" i="1"/>
  <c r="AB117" i="1"/>
  <c r="K117" i="1"/>
  <c r="N116" i="1"/>
  <c r="L116" i="1"/>
  <c r="M116" i="1" s="1"/>
  <c r="B118" i="1"/>
  <c r="B200" i="1"/>
  <c r="AV199" i="1" l="1"/>
  <c r="AT199" i="1"/>
  <c r="AZ199" i="1"/>
  <c r="AX199" i="1"/>
  <c r="AY199" i="1"/>
  <c r="AS199" i="1"/>
  <c r="AW199" i="1"/>
  <c r="AU199" i="1"/>
  <c r="AZ198" i="1"/>
  <c r="AT198" i="1"/>
  <c r="AW198" i="1"/>
  <c r="AU198" i="1"/>
  <c r="AV198" i="1"/>
  <c r="AX198" i="1"/>
  <c r="AS198" i="1"/>
  <c r="AY198" i="1"/>
  <c r="AU116" i="1"/>
  <c r="AS116" i="1"/>
  <c r="AV116" i="1"/>
  <c r="AZ116" i="1"/>
  <c r="AY116" i="1"/>
  <c r="AX116" i="1"/>
  <c r="AW116" i="1"/>
  <c r="AT116" i="1"/>
  <c r="AD200" i="1"/>
  <c r="AE200" i="1"/>
  <c r="AF200" i="1"/>
  <c r="AB200" i="1"/>
  <c r="AC200" i="1"/>
  <c r="AE118" i="1"/>
  <c r="AF118" i="1"/>
  <c r="AC118" i="1"/>
  <c r="AB118" i="1"/>
  <c r="AD118" i="1"/>
  <c r="K118" i="1"/>
  <c r="N117" i="1"/>
  <c r="L117" i="1"/>
  <c r="M117" i="1" s="1"/>
  <c r="B119" i="1"/>
  <c r="B201" i="1"/>
  <c r="AS200" i="1" l="1"/>
  <c r="AU200" i="1"/>
  <c r="AZ200" i="1"/>
  <c r="AT200" i="1"/>
  <c r="AY200" i="1"/>
  <c r="AW200" i="1"/>
  <c r="AV200" i="1"/>
  <c r="AX200" i="1"/>
  <c r="AT117" i="1"/>
  <c r="AU117" i="1"/>
  <c r="AW117" i="1"/>
  <c r="AZ117" i="1"/>
  <c r="AV117" i="1"/>
  <c r="AS117" i="1"/>
  <c r="AX117" i="1"/>
  <c r="AY117" i="1"/>
  <c r="AF201" i="1"/>
  <c r="AD201" i="1"/>
  <c r="AB201" i="1"/>
  <c r="AE201" i="1"/>
  <c r="AC201" i="1"/>
  <c r="AE119" i="1"/>
  <c r="AF119" i="1"/>
  <c r="AB119" i="1"/>
  <c r="AC119" i="1"/>
  <c r="AD119" i="1"/>
  <c r="K119" i="1"/>
  <c r="N118" i="1"/>
  <c r="L118" i="1"/>
  <c r="M118" i="1" s="1"/>
  <c r="B120" i="1"/>
  <c r="B202" i="1"/>
  <c r="AV201" i="1" l="1"/>
  <c r="AW201" i="1"/>
  <c r="AS201" i="1"/>
  <c r="AX201" i="1"/>
  <c r="AT201" i="1"/>
  <c r="AU201" i="1"/>
  <c r="AZ201" i="1"/>
  <c r="AY201" i="1"/>
  <c r="AS118" i="1"/>
  <c r="AY118" i="1"/>
  <c r="AU118" i="1"/>
  <c r="AZ118" i="1"/>
  <c r="AX118" i="1"/>
  <c r="AV118" i="1"/>
  <c r="AT118" i="1"/>
  <c r="AW118" i="1"/>
  <c r="AF202" i="1"/>
  <c r="AD202" i="1"/>
  <c r="AC202" i="1"/>
  <c r="AB202" i="1"/>
  <c r="AE202" i="1"/>
  <c r="AD120" i="1"/>
  <c r="AE120" i="1"/>
  <c r="AF120" i="1"/>
  <c r="AB120" i="1"/>
  <c r="AC120" i="1"/>
  <c r="K120" i="1"/>
  <c r="N119" i="1"/>
  <c r="L119" i="1"/>
  <c r="M119" i="1" s="1"/>
  <c r="B121" i="1"/>
  <c r="B203" i="1"/>
  <c r="AZ119" i="1" l="1"/>
  <c r="AY119" i="1"/>
  <c r="AX119" i="1"/>
  <c r="AV119" i="1"/>
  <c r="AW119" i="1"/>
  <c r="AU119" i="1"/>
  <c r="AS119" i="1"/>
  <c r="AT119" i="1"/>
  <c r="AF203" i="1"/>
  <c r="AE203" i="1"/>
  <c r="AD203" i="1"/>
  <c r="AC203" i="1"/>
  <c r="AB203" i="1"/>
  <c r="AF121" i="1"/>
  <c r="AB121" i="1"/>
  <c r="AD121" i="1"/>
  <c r="AE121" i="1"/>
  <c r="AC121" i="1"/>
  <c r="K121" i="1"/>
  <c r="N120" i="1"/>
  <c r="L120" i="1"/>
  <c r="M120" i="1" s="1"/>
  <c r="B122" i="1"/>
  <c r="B204" i="1"/>
  <c r="AU203" i="1" l="1"/>
  <c r="AW203" i="1"/>
  <c r="AZ203" i="1"/>
  <c r="AX203" i="1"/>
  <c r="AY203" i="1"/>
  <c r="AT203" i="1"/>
  <c r="AV203" i="1"/>
  <c r="AS203" i="1"/>
  <c r="AZ120" i="1"/>
  <c r="AY120" i="1"/>
  <c r="AX120" i="1"/>
  <c r="AU120" i="1"/>
  <c r="AS120" i="1"/>
  <c r="AV120" i="1"/>
  <c r="AT120" i="1"/>
  <c r="AW120" i="1"/>
  <c r="AW202" i="1"/>
  <c r="AV202" i="1"/>
  <c r="AU202" i="1"/>
  <c r="AX202" i="1"/>
  <c r="AY202" i="1"/>
  <c r="AT202" i="1"/>
  <c r="AS202" i="1"/>
  <c r="AZ202" i="1"/>
  <c r="AF204" i="1"/>
  <c r="AD204" i="1"/>
  <c r="AE204" i="1"/>
  <c r="AC204" i="1"/>
  <c r="AB204" i="1"/>
  <c r="AF122" i="1"/>
  <c r="AD122" i="1"/>
  <c r="AE122" i="1"/>
  <c r="AC122" i="1"/>
  <c r="AB122" i="1"/>
  <c r="K122" i="1"/>
  <c r="N121" i="1"/>
  <c r="L121" i="1"/>
  <c r="M121" i="1" s="1"/>
  <c r="B123" i="1"/>
  <c r="B205" i="1"/>
  <c r="AZ204" i="1" l="1"/>
  <c r="AU204" i="1"/>
  <c r="AW204" i="1"/>
  <c r="AV204" i="1"/>
  <c r="AY204" i="1"/>
  <c r="AS204" i="1"/>
  <c r="AX204" i="1"/>
  <c r="AT204" i="1"/>
  <c r="AU121" i="1"/>
  <c r="AV121" i="1"/>
  <c r="AT121" i="1"/>
  <c r="AS121" i="1"/>
  <c r="AY121" i="1"/>
  <c r="AZ121" i="1"/>
  <c r="AW121" i="1"/>
  <c r="AX121" i="1"/>
  <c r="AF205" i="1"/>
  <c r="AE205" i="1"/>
  <c r="AD205" i="1"/>
  <c r="AC205" i="1"/>
  <c r="AB205" i="1"/>
  <c r="AF123" i="1"/>
  <c r="AE123" i="1"/>
  <c r="AD123" i="1"/>
  <c r="AC123" i="1"/>
  <c r="AB123" i="1"/>
  <c r="K123" i="1"/>
  <c r="N122" i="1"/>
  <c r="L122" i="1"/>
  <c r="M122" i="1" s="1"/>
  <c r="B124" i="1"/>
  <c r="B206" i="1"/>
  <c r="AW205" i="1" l="1"/>
  <c r="AX205" i="1"/>
  <c r="AU205" i="1"/>
  <c r="AZ205" i="1"/>
  <c r="AV205" i="1"/>
  <c r="AY205" i="1"/>
  <c r="AS205" i="1"/>
  <c r="AT205" i="1"/>
  <c r="AV122" i="1"/>
  <c r="AU122" i="1"/>
  <c r="AT122" i="1"/>
  <c r="AY122" i="1"/>
  <c r="AW122" i="1"/>
  <c r="AX122" i="1"/>
  <c r="AS122" i="1"/>
  <c r="AZ122" i="1"/>
  <c r="AE206" i="1"/>
  <c r="AF206" i="1"/>
  <c r="AD206" i="1"/>
  <c r="AC206" i="1"/>
  <c r="AB206" i="1"/>
  <c r="AF124" i="1"/>
  <c r="AE124" i="1"/>
  <c r="AD124" i="1"/>
  <c r="AC124" i="1"/>
  <c r="AB124" i="1"/>
  <c r="K124" i="1"/>
  <c r="N123" i="1"/>
  <c r="L123" i="1"/>
  <c r="M123" i="1" s="1"/>
  <c r="B125" i="1"/>
  <c r="B207" i="1"/>
  <c r="AV206" i="1" l="1"/>
  <c r="AT206" i="1"/>
  <c r="AW206" i="1"/>
  <c r="AX206" i="1"/>
  <c r="AY206" i="1"/>
  <c r="AZ206" i="1"/>
  <c r="AU206" i="1"/>
  <c r="AS206" i="1"/>
  <c r="AT123" i="1"/>
  <c r="AV123" i="1"/>
  <c r="AY123" i="1"/>
  <c r="AU123" i="1"/>
  <c r="AZ123" i="1"/>
  <c r="AS123" i="1"/>
  <c r="AW123" i="1"/>
  <c r="AX123" i="1"/>
  <c r="AE207" i="1"/>
  <c r="AF207" i="1"/>
  <c r="AB207" i="1"/>
  <c r="AC207" i="1"/>
  <c r="AD207" i="1"/>
  <c r="AF125" i="1"/>
  <c r="AE125" i="1"/>
  <c r="AC125" i="1"/>
  <c r="AD125" i="1"/>
  <c r="AB125" i="1"/>
  <c r="K125" i="1"/>
  <c r="N124" i="1"/>
  <c r="L124" i="1"/>
  <c r="M124" i="1" s="1"/>
  <c r="B126" i="1"/>
  <c r="B208" i="1"/>
  <c r="AY124" i="1" l="1"/>
  <c r="AW124" i="1"/>
  <c r="AX124" i="1"/>
  <c r="AT124" i="1"/>
  <c r="AS124" i="1"/>
  <c r="AV124" i="1"/>
  <c r="AZ124" i="1"/>
  <c r="AU124" i="1"/>
  <c r="AD208" i="1"/>
  <c r="AE208" i="1"/>
  <c r="AF208" i="1"/>
  <c r="AB208" i="1"/>
  <c r="AC208" i="1"/>
  <c r="AE126" i="1"/>
  <c r="AF126" i="1"/>
  <c r="AD126" i="1"/>
  <c r="AC126" i="1"/>
  <c r="AB126" i="1"/>
  <c r="K126" i="1"/>
  <c r="N125" i="1"/>
  <c r="L125" i="1"/>
  <c r="M125" i="1" s="1"/>
  <c r="B127" i="1"/>
  <c r="B209" i="1"/>
  <c r="AY208" i="1" l="1"/>
  <c r="AX208" i="1"/>
  <c r="AU208" i="1"/>
  <c r="AZ208" i="1"/>
  <c r="AS208" i="1"/>
  <c r="AT208" i="1"/>
  <c r="AV208" i="1"/>
  <c r="AW208" i="1"/>
  <c r="AT125" i="1"/>
  <c r="AZ125" i="1"/>
  <c r="AV125" i="1"/>
  <c r="AY125" i="1"/>
  <c r="AW125" i="1"/>
  <c r="AX125" i="1"/>
  <c r="AS125" i="1"/>
  <c r="AU125" i="1"/>
  <c r="AS207" i="1"/>
  <c r="AY207" i="1"/>
  <c r="AU207" i="1"/>
  <c r="AZ207" i="1"/>
  <c r="AX207" i="1"/>
  <c r="AV207" i="1"/>
  <c r="AT207" i="1"/>
  <c r="AW207" i="1"/>
  <c r="AF209" i="1"/>
  <c r="AE209" i="1"/>
  <c r="AB209" i="1"/>
  <c r="AD209" i="1"/>
  <c r="AC209" i="1"/>
  <c r="AE127" i="1"/>
  <c r="AF127" i="1"/>
  <c r="AB127" i="1"/>
  <c r="AD127" i="1"/>
  <c r="AC127" i="1"/>
  <c r="K127" i="1"/>
  <c r="N126" i="1"/>
  <c r="L126" i="1"/>
  <c r="M126" i="1" s="1"/>
  <c r="B128" i="1"/>
  <c r="B210" i="1"/>
  <c r="AS209" i="1" l="1"/>
  <c r="AV209" i="1"/>
  <c r="AU209" i="1"/>
  <c r="AX209" i="1"/>
  <c r="AW209" i="1"/>
  <c r="AT209" i="1"/>
  <c r="AZ209" i="1"/>
  <c r="AY209" i="1"/>
  <c r="AX126" i="1"/>
  <c r="AZ126" i="1"/>
  <c r="AV126" i="1"/>
  <c r="AY126" i="1"/>
  <c r="AW126" i="1"/>
  <c r="AS126" i="1"/>
  <c r="AU126" i="1"/>
  <c r="AT126" i="1"/>
  <c r="AD128" i="1"/>
  <c r="AE128" i="1"/>
  <c r="AF128" i="1"/>
  <c r="AB128" i="1"/>
  <c r="AC128" i="1"/>
  <c r="K128" i="1"/>
  <c r="N127" i="1"/>
  <c r="L127" i="1"/>
  <c r="M127" i="1" s="1"/>
  <c r="AF210" i="1"/>
  <c r="AE210" i="1"/>
  <c r="AD210" i="1"/>
  <c r="AB210" i="1"/>
  <c r="AC210" i="1"/>
  <c r="B129" i="1"/>
  <c r="B211" i="1"/>
  <c r="AS128" i="1" l="1"/>
  <c r="AU128" i="1"/>
  <c r="AY128" i="1"/>
  <c r="AW128" i="1"/>
  <c r="AT128" i="1"/>
  <c r="AZ128" i="1"/>
  <c r="AX128" i="1"/>
  <c r="AV128" i="1"/>
  <c r="AZ210" i="1"/>
  <c r="AS210" i="1"/>
  <c r="AT210" i="1"/>
  <c r="AU210" i="1"/>
  <c r="AV210" i="1"/>
  <c r="AY210" i="1"/>
  <c r="AX210" i="1"/>
  <c r="AW210" i="1"/>
  <c r="AY127" i="1"/>
  <c r="AX127" i="1"/>
  <c r="AZ127" i="1"/>
  <c r="AV127" i="1"/>
  <c r="AU127" i="1"/>
  <c r="AT127" i="1"/>
  <c r="AW127" i="1"/>
  <c r="AS127" i="1"/>
  <c r="AF211" i="1"/>
  <c r="AD211" i="1"/>
  <c r="AE211" i="1"/>
  <c r="AC211" i="1"/>
  <c r="AB211" i="1"/>
  <c r="AF129" i="1"/>
  <c r="AE129" i="1"/>
  <c r="AD129" i="1"/>
  <c r="AB129" i="1"/>
  <c r="AC129" i="1"/>
  <c r="K129" i="1"/>
  <c r="N128" i="1"/>
  <c r="L128" i="1"/>
  <c r="M128" i="1" s="1"/>
  <c r="B130" i="1"/>
  <c r="B212" i="1"/>
  <c r="AV211" i="1" l="1"/>
  <c r="AU211" i="1"/>
  <c r="AS211" i="1"/>
  <c r="AX211" i="1"/>
  <c r="AZ211" i="1"/>
  <c r="AT211" i="1"/>
  <c r="AW211" i="1"/>
  <c r="AY211" i="1"/>
  <c r="AF212" i="1"/>
  <c r="AD212" i="1"/>
  <c r="AC212" i="1"/>
  <c r="AB212" i="1"/>
  <c r="AE212" i="1"/>
  <c r="AF130" i="1"/>
  <c r="AE130" i="1"/>
  <c r="AD130" i="1"/>
  <c r="AB130" i="1"/>
  <c r="AC130" i="1"/>
  <c r="K130" i="1"/>
  <c r="N129" i="1"/>
  <c r="L129" i="1"/>
  <c r="M129" i="1" s="1"/>
  <c r="B131" i="1"/>
  <c r="B213" i="1"/>
  <c r="AZ129" i="1" l="1"/>
  <c r="AX129" i="1"/>
  <c r="AY129" i="1"/>
  <c r="AV129" i="1"/>
  <c r="AT129" i="1"/>
  <c r="AW129" i="1"/>
  <c r="AS129" i="1"/>
  <c r="AU129" i="1"/>
  <c r="AF213" i="1"/>
  <c r="AE213" i="1"/>
  <c r="AD213" i="1"/>
  <c r="AC213" i="1"/>
  <c r="AB213" i="1"/>
  <c r="AF131" i="1"/>
  <c r="AD131" i="1"/>
  <c r="AE131" i="1"/>
  <c r="AC131" i="1"/>
  <c r="AB131" i="1"/>
  <c r="K131" i="1"/>
  <c r="N130" i="1"/>
  <c r="L130" i="1"/>
  <c r="M130" i="1" s="1"/>
  <c r="B132" i="1"/>
  <c r="B214" i="1"/>
  <c r="AX130" i="1" l="1"/>
  <c r="AW130" i="1"/>
  <c r="AV130" i="1"/>
  <c r="AY130" i="1"/>
  <c r="AZ130" i="1"/>
  <c r="AU130" i="1"/>
  <c r="AS130" i="1"/>
  <c r="AT130" i="1"/>
  <c r="AX213" i="1"/>
  <c r="AW213" i="1"/>
  <c r="AV213" i="1"/>
  <c r="AY213" i="1"/>
  <c r="AS213" i="1"/>
  <c r="AU213" i="1"/>
  <c r="AT213" i="1"/>
  <c r="AZ213" i="1"/>
  <c r="AZ212" i="1"/>
  <c r="AU212" i="1"/>
  <c r="AS212" i="1"/>
  <c r="AT212" i="1"/>
  <c r="AV212" i="1"/>
  <c r="AY212" i="1"/>
  <c r="AX212" i="1"/>
  <c r="AW212" i="1"/>
  <c r="AE214" i="1"/>
  <c r="AF214" i="1"/>
  <c r="AD214" i="1"/>
  <c r="AC214" i="1"/>
  <c r="AB214" i="1"/>
  <c r="AF132" i="1"/>
  <c r="AD132" i="1"/>
  <c r="AE132" i="1"/>
  <c r="AC132" i="1"/>
  <c r="AB132" i="1"/>
  <c r="K132" i="1"/>
  <c r="N131" i="1"/>
  <c r="L131" i="1"/>
  <c r="M131" i="1" s="1"/>
  <c r="B133" i="1"/>
  <c r="B215" i="1"/>
  <c r="AZ214" i="1" l="1"/>
  <c r="AX214" i="1"/>
  <c r="AV214" i="1"/>
  <c r="AS214" i="1"/>
  <c r="AT214" i="1"/>
  <c r="AY214" i="1"/>
  <c r="AW214" i="1"/>
  <c r="AU214" i="1"/>
  <c r="AY131" i="1"/>
  <c r="AT131" i="1"/>
  <c r="AW131" i="1"/>
  <c r="AV131" i="1"/>
  <c r="AU131" i="1"/>
  <c r="AX131" i="1"/>
  <c r="AZ131" i="1"/>
  <c r="AS131" i="1"/>
  <c r="AE215" i="1"/>
  <c r="AF215" i="1"/>
  <c r="AD215" i="1"/>
  <c r="AB215" i="1"/>
  <c r="AC215" i="1"/>
  <c r="AF133" i="1"/>
  <c r="AE133" i="1"/>
  <c r="AD133" i="1"/>
  <c r="AC133" i="1"/>
  <c r="AB133" i="1"/>
  <c r="K133" i="1"/>
  <c r="N132" i="1"/>
  <c r="L132" i="1"/>
  <c r="M132" i="1" s="1"/>
  <c r="B134" i="1"/>
  <c r="B216" i="1"/>
  <c r="AU215" i="1" l="1"/>
  <c r="AS215" i="1"/>
  <c r="AZ215" i="1"/>
  <c r="AW215" i="1"/>
  <c r="AT215" i="1"/>
  <c r="AY215" i="1"/>
  <c r="AX215" i="1"/>
  <c r="AV215" i="1"/>
  <c r="AW132" i="1"/>
  <c r="AV132" i="1"/>
  <c r="AU132" i="1"/>
  <c r="AX132" i="1"/>
  <c r="AY132" i="1"/>
  <c r="AS132" i="1"/>
  <c r="AT132" i="1"/>
  <c r="AZ132" i="1"/>
  <c r="AD216" i="1"/>
  <c r="AE216" i="1"/>
  <c r="AF216" i="1"/>
  <c r="AB216" i="1"/>
  <c r="AC216" i="1"/>
  <c r="AE134" i="1"/>
  <c r="AF134" i="1"/>
  <c r="AC134" i="1"/>
  <c r="AB134" i="1"/>
  <c r="AD134" i="1"/>
  <c r="K134" i="1"/>
  <c r="N133" i="1"/>
  <c r="L133" i="1"/>
  <c r="M133" i="1" s="1"/>
  <c r="B135" i="1"/>
  <c r="B217" i="1"/>
  <c r="AZ133" i="1" l="1"/>
  <c r="AX133" i="1"/>
  <c r="AW133" i="1"/>
  <c r="AS133" i="1"/>
  <c r="AV133" i="1"/>
  <c r="AY133" i="1"/>
  <c r="AU133" i="1"/>
  <c r="AT133" i="1"/>
  <c r="AF217" i="1"/>
  <c r="AD217" i="1"/>
  <c r="AB217" i="1"/>
  <c r="AE217" i="1"/>
  <c r="AC217" i="1"/>
  <c r="AE135" i="1"/>
  <c r="AF135" i="1"/>
  <c r="AB135" i="1"/>
  <c r="AC135" i="1"/>
  <c r="AD135" i="1"/>
  <c r="K135" i="1"/>
  <c r="N134" i="1"/>
  <c r="L134" i="1"/>
  <c r="M134" i="1" s="1"/>
  <c r="B136" i="1"/>
  <c r="B218" i="1"/>
  <c r="AV217" i="1" l="1"/>
  <c r="AW217" i="1"/>
  <c r="AS217" i="1"/>
  <c r="AT217" i="1"/>
  <c r="AX217" i="1"/>
  <c r="AZ217" i="1"/>
  <c r="AY217" i="1"/>
  <c r="AU217" i="1"/>
  <c r="AZ134" i="1"/>
  <c r="AT134" i="1"/>
  <c r="AW134" i="1"/>
  <c r="AS134" i="1"/>
  <c r="AU134" i="1"/>
  <c r="AV134" i="1"/>
  <c r="AX134" i="1"/>
  <c r="AY134" i="1"/>
  <c r="AW216" i="1"/>
  <c r="AS216" i="1"/>
  <c r="AU216" i="1"/>
  <c r="AV216" i="1"/>
  <c r="AT216" i="1"/>
  <c r="AZ216" i="1"/>
  <c r="AY216" i="1"/>
  <c r="AX216" i="1"/>
  <c r="AF218" i="1"/>
  <c r="AE218" i="1"/>
  <c r="AD218" i="1"/>
  <c r="AC218" i="1"/>
  <c r="AB218" i="1"/>
  <c r="AD136" i="1"/>
  <c r="AE136" i="1"/>
  <c r="AF136" i="1"/>
  <c r="AB136" i="1"/>
  <c r="AC136" i="1"/>
  <c r="K136" i="1"/>
  <c r="N135" i="1"/>
  <c r="L135" i="1"/>
  <c r="M135" i="1" s="1"/>
  <c r="B137" i="1"/>
  <c r="B219" i="1"/>
  <c r="AS218" i="1" l="1"/>
  <c r="AV218" i="1"/>
  <c r="AU218" i="1"/>
  <c r="AT218" i="1"/>
  <c r="AY218" i="1"/>
  <c r="AX218" i="1"/>
  <c r="AW218" i="1"/>
  <c r="AZ218" i="1"/>
  <c r="AX135" i="1"/>
  <c r="AV135" i="1"/>
  <c r="AZ135" i="1"/>
  <c r="AY135" i="1"/>
  <c r="AT135" i="1"/>
  <c r="AW135" i="1"/>
  <c r="AU135" i="1"/>
  <c r="AS135" i="1"/>
  <c r="AF219" i="1"/>
  <c r="AE219" i="1"/>
  <c r="AC219" i="1"/>
  <c r="AB219" i="1"/>
  <c r="AD219" i="1"/>
  <c r="AF137" i="1"/>
  <c r="AE137" i="1"/>
  <c r="AB137" i="1"/>
  <c r="AD137" i="1"/>
  <c r="AC137" i="1"/>
  <c r="K137" i="1"/>
  <c r="N136" i="1"/>
  <c r="L136" i="1"/>
  <c r="M136" i="1" s="1"/>
  <c r="B138" i="1"/>
  <c r="B220" i="1"/>
  <c r="AW136" i="1" l="1"/>
  <c r="AS136" i="1"/>
  <c r="AU136" i="1"/>
  <c r="AT136" i="1"/>
  <c r="AZ136" i="1"/>
  <c r="AY136" i="1"/>
  <c r="AX136" i="1"/>
  <c r="AV136" i="1"/>
  <c r="AF220" i="1"/>
  <c r="AE220" i="1"/>
  <c r="AC220" i="1"/>
  <c r="AD220" i="1"/>
  <c r="AB220" i="1"/>
  <c r="AF138" i="1"/>
  <c r="AE138" i="1"/>
  <c r="AD138" i="1"/>
  <c r="AC138" i="1"/>
  <c r="AB138" i="1"/>
  <c r="K138" i="1"/>
  <c r="N137" i="1"/>
  <c r="L137" i="1"/>
  <c r="M137" i="1" s="1"/>
  <c r="B139" i="1"/>
  <c r="B221" i="1"/>
  <c r="AT219" i="1" l="1"/>
  <c r="AZ219" i="1"/>
  <c r="AS219" i="1"/>
  <c r="AU219" i="1"/>
  <c r="AV219" i="1"/>
  <c r="AY219" i="1"/>
  <c r="AW219" i="1"/>
  <c r="AX219" i="1"/>
  <c r="AY137" i="1"/>
  <c r="AX137" i="1"/>
  <c r="AV137" i="1"/>
  <c r="AZ137" i="1"/>
  <c r="AW137" i="1"/>
  <c r="AS137" i="1"/>
  <c r="AU137" i="1"/>
  <c r="AT137" i="1"/>
  <c r="AF221" i="1"/>
  <c r="AE221" i="1"/>
  <c r="AC221" i="1"/>
  <c r="AD221" i="1"/>
  <c r="AB221" i="1"/>
  <c r="AF139" i="1"/>
  <c r="AE139" i="1"/>
  <c r="AD139" i="1"/>
  <c r="AC139" i="1"/>
  <c r="AB139" i="1"/>
  <c r="K139" i="1"/>
  <c r="N138" i="1"/>
  <c r="L138" i="1"/>
  <c r="M138" i="1" s="1"/>
  <c r="B140" i="1"/>
  <c r="B222" i="1"/>
  <c r="AX138" i="1" l="1"/>
  <c r="AW138" i="1"/>
  <c r="AZ138" i="1"/>
  <c r="AT138" i="1"/>
  <c r="AY138" i="1"/>
  <c r="AS138" i="1"/>
  <c r="AV138" i="1"/>
  <c r="AU138" i="1"/>
  <c r="AX220" i="1"/>
  <c r="AU220" i="1"/>
  <c r="AV220" i="1"/>
  <c r="AZ220" i="1"/>
  <c r="AT220" i="1"/>
  <c r="AS220" i="1"/>
  <c r="AY220" i="1"/>
  <c r="AW220" i="1"/>
  <c r="AE222" i="1"/>
  <c r="AF222" i="1"/>
  <c r="AD222" i="1"/>
  <c r="AC222" i="1"/>
  <c r="AB222" i="1"/>
  <c r="AF140" i="1"/>
  <c r="AD140" i="1"/>
  <c r="AE140" i="1"/>
  <c r="AC140" i="1"/>
  <c r="AB140" i="1"/>
  <c r="K140" i="1"/>
  <c r="N139" i="1"/>
  <c r="L139" i="1"/>
  <c r="M139" i="1" s="1"/>
  <c r="B141" i="1"/>
  <c r="B223" i="1"/>
  <c r="AZ222" i="1" l="1"/>
  <c r="AX222" i="1"/>
  <c r="AV222" i="1"/>
  <c r="AS222" i="1"/>
  <c r="AT222" i="1"/>
  <c r="AY222" i="1"/>
  <c r="AW222" i="1"/>
  <c r="AU222" i="1"/>
  <c r="AX139" i="1"/>
  <c r="AU139" i="1"/>
  <c r="AY139" i="1"/>
  <c r="AV139" i="1"/>
  <c r="AW139" i="1"/>
  <c r="AT139" i="1"/>
  <c r="AZ139" i="1"/>
  <c r="AS139" i="1"/>
  <c r="AS221" i="1"/>
  <c r="AY221" i="1"/>
  <c r="AT221" i="1"/>
  <c r="AZ221" i="1"/>
  <c r="AW221" i="1"/>
  <c r="AX221" i="1"/>
  <c r="AV221" i="1"/>
  <c r="AU221" i="1"/>
  <c r="AE223" i="1"/>
  <c r="AF223" i="1"/>
  <c r="AD223" i="1"/>
  <c r="AB223" i="1"/>
  <c r="AC223" i="1"/>
  <c r="AF141" i="1"/>
  <c r="AE141" i="1"/>
  <c r="AD141" i="1"/>
  <c r="AC141" i="1"/>
  <c r="AB141" i="1"/>
  <c r="K141" i="1"/>
  <c r="N140" i="1"/>
  <c r="L140" i="1"/>
  <c r="M140" i="1" s="1"/>
  <c r="B142" i="1"/>
  <c r="B224" i="1"/>
  <c r="AV223" i="1" l="1"/>
  <c r="AT223" i="1"/>
  <c r="AU223" i="1"/>
  <c r="AW223" i="1"/>
  <c r="AX223" i="1"/>
  <c r="AS223" i="1"/>
  <c r="AY223" i="1"/>
  <c r="AZ223" i="1"/>
  <c r="AZ140" i="1"/>
  <c r="AS140" i="1"/>
  <c r="AY140" i="1"/>
  <c r="AT140" i="1"/>
  <c r="AW140" i="1"/>
  <c r="AX140" i="1"/>
  <c r="AU140" i="1"/>
  <c r="AV140" i="1"/>
  <c r="AE142" i="1"/>
  <c r="AF142" i="1"/>
  <c r="AD142" i="1"/>
  <c r="AC142" i="1"/>
  <c r="AB142" i="1"/>
  <c r="AD224" i="1"/>
  <c r="AE224" i="1"/>
  <c r="AF224" i="1"/>
  <c r="AB224" i="1"/>
  <c r="AC224" i="1"/>
  <c r="K142" i="1"/>
  <c r="N141" i="1"/>
  <c r="L141" i="1"/>
  <c r="M141" i="1" s="1"/>
  <c r="B143" i="1"/>
  <c r="B225" i="1"/>
  <c r="AZ141" i="1" l="1"/>
  <c r="AW141" i="1"/>
  <c r="AY141" i="1"/>
  <c r="AU141" i="1"/>
  <c r="AX141" i="1"/>
  <c r="AT141" i="1"/>
  <c r="AV141" i="1"/>
  <c r="AS141" i="1"/>
  <c r="AF225" i="1"/>
  <c r="AE225" i="1"/>
  <c r="AD225" i="1"/>
  <c r="AB225" i="1"/>
  <c r="AC225" i="1"/>
  <c r="AE143" i="1"/>
  <c r="AF143" i="1"/>
  <c r="AB143" i="1"/>
  <c r="AD143" i="1"/>
  <c r="AC143" i="1"/>
  <c r="K143" i="1"/>
  <c r="N142" i="1"/>
  <c r="L142" i="1"/>
  <c r="M142" i="1" s="1"/>
  <c r="B144" i="1"/>
  <c r="B226" i="1"/>
  <c r="AS225" i="1" l="1"/>
  <c r="AV225" i="1"/>
  <c r="AU225" i="1"/>
  <c r="AT225" i="1"/>
  <c r="AW225" i="1"/>
  <c r="AX225" i="1"/>
  <c r="AY225" i="1"/>
  <c r="AZ225" i="1"/>
  <c r="AT224" i="1"/>
  <c r="AS224" i="1"/>
  <c r="AV224" i="1"/>
  <c r="AW224" i="1"/>
  <c r="AY224" i="1"/>
  <c r="AZ224" i="1"/>
  <c r="AX224" i="1"/>
  <c r="AU224" i="1"/>
  <c r="AV142" i="1"/>
  <c r="AT142" i="1"/>
  <c r="AW142" i="1"/>
  <c r="AZ142" i="1"/>
  <c r="AX142" i="1"/>
  <c r="AY142" i="1"/>
  <c r="AU142" i="1"/>
  <c r="AS142" i="1"/>
  <c r="AF226" i="1"/>
  <c r="AE226" i="1"/>
  <c r="AD226" i="1"/>
  <c r="AB226" i="1"/>
  <c r="AC226" i="1"/>
  <c r="AD144" i="1"/>
  <c r="AE144" i="1"/>
  <c r="AF144" i="1"/>
  <c r="AB144" i="1"/>
  <c r="AC144" i="1"/>
  <c r="K144" i="1"/>
  <c r="N143" i="1"/>
  <c r="L143" i="1"/>
  <c r="M143" i="1" s="1"/>
  <c r="B145" i="1"/>
  <c r="B227" i="1"/>
  <c r="AX226" i="1" l="1"/>
  <c r="AY226" i="1"/>
  <c r="AW226" i="1"/>
  <c r="AV226" i="1"/>
  <c r="AZ226" i="1"/>
  <c r="AU226" i="1"/>
  <c r="AS226" i="1"/>
  <c r="AT226" i="1"/>
  <c r="AY143" i="1"/>
  <c r="AU143" i="1"/>
  <c r="AW143" i="1"/>
  <c r="AS143" i="1"/>
  <c r="AX143" i="1"/>
  <c r="AV143" i="1"/>
  <c r="AT143" i="1"/>
  <c r="AZ143" i="1"/>
  <c r="AF227" i="1"/>
  <c r="AE227" i="1"/>
  <c r="AD227" i="1"/>
  <c r="AB227" i="1"/>
  <c r="AC227" i="1"/>
  <c r="AF145" i="1"/>
  <c r="AE145" i="1"/>
  <c r="AD145" i="1"/>
  <c r="AB145" i="1"/>
  <c r="AC145" i="1"/>
  <c r="K145" i="1"/>
  <c r="N144" i="1"/>
  <c r="L144" i="1"/>
  <c r="M144" i="1" s="1"/>
  <c r="B146" i="1"/>
  <c r="B228" i="1"/>
  <c r="AZ227" i="1" l="1"/>
  <c r="AT227" i="1"/>
  <c r="AU227" i="1"/>
  <c r="AS227" i="1"/>
  <c r="AV227" i="1"/>
  <c r="AW227" i="1"/>
  <c r="AX227" i="1"/>
  <c r="AY227" i="1"/>
  <c r="AU144" i="1"/>
  <c r="AZ144" i="1"/>
  <c r="AS144" i="1"/>
  <c r="AY144" i="1"/>
  <c r="AX144" i="1"/>
  <c r="AV144" i="1"/>
  <c r="AW144" i="1"/>
  <c r="AT144" i="1"/>
  <c r="AF146" i="1"/>
  <c r="AE146" i="1"/>
  <c r="AD146" i="1"/>
  <c r="AB146" i="1"/>
  <c r="AC146" i="1"/>
  <c r="AF228" i="1"/>
  <c r="AD228" i="1"/>
  <c r="AE228" i="1"/>
  <c r="AC228" i="1"/>
  <c r="AB228" i="1"/>
  <c r="K146" i="1"/>
  <c r="N145" i="1"/>
  <c r="L145" i="1"/>
  <c r="M145" i="1" s="1"/>
  <c r="B147" i="1"/>
  <c r="B229" i="1"/>
  <c r="AV146" i="1" l="1"/>
  <c r="AU146" i="1"/>
  <c r="AX146" i="1"/>
  <c r="AW146" i="1"/>
  <c r="AY146" i="1"/>
  <c r="AT146" i="1"/>
  <c r="AZ146" i="1"/>
  <c r="AS146" i="1"/>
  <c r="AU145" i="1"/>
  <c r="AT145" i="1"/>
  <c r="AZ145" i="1"/>
  <c r="AV145" i="1"/>
  <c r="AY145" i="1"/>
  <c r="AW145" i="1"/>
  <c r="AS145" i="1"/>
  <c r="AX145" i="1"/>
  <c r="AF229" i="1"/>
  <c r="AE229" i="1"/>
  <c r="AC229" i="1"/>
  <c r="AD229" i="1"/>
  <c r="AB229" i="1"/>
  <c r="AF147" i="1"/>
  <c r="AC147" i="1"/>
  <c r="AD147" i="1"/>
  <c r="AB147" i="1"/>
  <c r="AE147" i="1"/>
  <c r="K147" i="1"/>
  <c r="N146" i="1"/>
  <c r="L146" i="1"/>
  <c r="M146" i="1" s="1"/>
  <c r="B148" i="1"/>
  <c r="B230" i="1"/>
  <c r="AV147" i="1" l="1"/>
  <c r="AU147" i="1"/>
  <c r="AY147" i="1"/>
  <c r="AX147" i="1"/>
  <c r="AZ147" i="1"/>
  <c r="AW147" i="1"/>
  <c r="AS147" i="1"/>
  <c r="AT147" i="1"/>
  <c r="AT228" i="1"/>
  <c r="AY228" i="1"/>
  <c r="AZ228" i="1"/>
  <c r="AS228" i="1"/>
  <c r="AW228" i="1"/>
  <c r="AV228" i="1"/>
  <c r="AU228" i="1"/>
  <c r="AX228" i="1"/>
  <c r="AE230" i="1"/>
  <c r="AF230" i="1"/>
  <c r="AC230" i="1"/>
  <c r="AD230" i="1"/>
  <c r="AB230" i="1"/>
  <c r="AF148" i="1"/>
  <c r="AC148" i="1"/>
  <c r="AB148" i="1"/>
  <c r="AE148" i="1"/>
  <c r="AD148" i="1"/>
  <c r="K148" i="1"/>
  <c r="N147" i="1"/>
  <c r="L147" i="1"/>
  <c r="M147" i="1" s="1"/>
  <c r="B149" i="1"/>
  <c r="B231" i="1"/>
  <c r="AT148" i="1" l="1"/>
  <c r="AU148" i="1"/>
  <c r="AX148" i="1"/>
  <c r="AS148" i="1"/>
  <c r="AW148" i="1"/>
  <c r="AZ148" i="1"/>
  <c r="AV148" i="1"/>
  <c r="AY148" i="1"/>
  <c r="AU229" i="1"/>
  <c r="AT229" i="1"/>
  <c r="AW229" i="1"/>
  <c r="AS229" i="1"/>
  <c r="AY229" i="1"/>
  <c r="AV229" i="1"/>
  <c r="AZ229" i="1"/>
  <c r="AX229" i="1"/>
  <c r="AF149" i="1"/>
  <c r="AE149" i="1"/>
  <c r="AD149" i="1"/>
  <c r="AC149" i="1"/>
  <c r="AB149" i="1"/>
  <c r="K149" i="1"/>
  <c r="N148" i="1"/>
  <c r="L148" i="1"/>
  <c r="M148" i="1" s="1"/>
  <c r="AE231" i="1"/>
  <c r="AF231" i="1"/>
  <c r="AD231" i="1"/>
  <c r="AB231" i="1"/>
  <c r="AC231" i="1"/>
  <c r="B150" i="1"/>
  <c r="B232" i="1"/>
  <c r="AT231" i="1" l="1"/>
  <c r="AW231" i="1"/>
  <c r="AU231" i="1"/>
  <c r="AZ231" i="1"/>
  <c r="AV231" i="1"/>
  <c r="AS231" i="1"/>
  <c r="AY231" i="1"/>
  <c r="AX231" i="1"/>
  <c r="AX149" i="1"/>
  <c r="AW149" i="1"/>
  <c r="AV149" i="1"/>
  <c r="AZ149" i="1"/>
  <c r="AY149" i="1"/>
  <c r="AU149" i="1"/>
  <c r="AT149" i="1"/>
  <c r="AS149" i="1"/>
  <c r="AS230" i="1"/>
  <c r="AY230" i="1"/>
  <c r="AX230" i="1"/>
  <c r="AZ230" i="1"/>
  <c r="AT230" i="1"/>
  <c r="AW230" i="1"/>
  <c r="AV230" i="1"/>
  <c r="AU230" i="1"/>
  <c r="AD232" i="1"/>
  <c r="AE232" i="1"/>
  <c r="AF232" i="1"/>
  <c r="AB232" i="1"/>
  <c r="AC232" i="1"/>
  <c r="AE150" i="1"/>
  <c r="AF150" i="1"/>
  <c r="AD150" i="1"/>
  <c r="AC150" i="1"/>
  <c r="AB150" i="1"/>
  <c r="K150" i="1"/>
  <c r="N149" i="1"/>
  <c r="L149" i="1"/>
  <c r="M149" i="1" s="1"/>
  <c r="B151" i="1"/>
  <c r="B233" i="1"/>
  <c r="AS232" i="1" l="1"/>
  <c r="AU232" i="1"/>
  <c r="AZ232" i="1"/>
  <c r="AY232" i="1"/>
  <c r="AW232" i="1"/>
  <c r="AX232" i="1"/>
  <c r="AV232" i="1"/>
  <c r="AT232" i="1"/>
  <c r="AF233" i="1"/>
  <c r="AD233" i="1"/>
  <c r="AB233" i="1"/>
  <c r="AE233" i="1"/>
  <c r="AC233" i="1"/>
  <c r="AE151" i="1"/>
  <c r="AF151" i="1"/>
  <c r="AD151" i="1"/>
  <c r="AB151" i="1"/>
  <c r="AC151" i="1"/>
  <c r="K151" i="1"/>
  <c r="N150" i="1"/>
  <c r="L150" i="1"/>
  <c r="M150" i="1" s="1"/>
  <c r="B152" i="1"/>
  <c r="B234" i="1"/>
  <c r="AT233" i="1" l="1"/>
  <c r="AS233" i="1"/>
  <c r="AU233" i="1"/>
  <c r="AW233" i="1"/>
  <c r="AV233" i="1"/>
  <c r="AZ233" i="1"/>
  <c r="AY233" i="1"/>
  <c r="AX233" i="1"/>
  <c r="AX150" i="1"/>
  <c r="AV150" i="1"/>
  <c r="AT150" i="1"/>
  <c r="AY150" i="1"/>
  <c r="AU150" i="1"/>
  <c r="AS150" i="1"/>
  <c r="AW150" i="1"/>
  <c r="AZ150" i="1"/>
  <c r="AF234" i="1"/>
  <c r="AD234" i="1"/>
  <c r="AC234" i="1"/>
  <c r="AB234" i="1"/>
  <c r="AE234" i="1"/>
  <c r="AD152" i="1"/>
  <c r="AE152" i="1"/>
  <c r="AF152" i="1"/>
  <c r="AB152" i="1"/>
  <c r="AC152" i="1"/>
  <c r="K152" i="1"/>
  <c r="N151" i="1"/>
  <c r="L151" i="1"/>
  <c r="M151" i="1" s="1"/>
  <c r="B153" i="1"/>
  <c r="B235" i="1"/>
  <c r="AU151" i="1" l="1"/>
  <c r="AS151" i="1"/>
  <c r="AW151" i="1"/>
  <c r="AZ151" i="1"/>
  <c r="AV151" i="1"/>
  <c r="AT151" i="1"/>
  <c r="AX151" i="1"/>
  <c r="AY151" i="1"/>
  <c r="AF235" i="1"/>
  <c r="AE235" i="1"/>
  <c r="AD235" i="1"/>
  <c r="AC235" i="1"/>
  <c r="AB235" i="1"/>
  <c r="AF153" i="1"/>
  <c r="AB153" i="1"/>
  <c r="AE153" i="1"/>
  <c r="AD153" i="1"/>
  <c r="AC153" i="1"/>
  <c r="K153" i="1"/>
  <c r="N152" i="1"/>
  <c r="L152" i="1"/>
  <c r="M152" i="1" s="1"/>
  <c r="B154" i="1"/>
  <c r="B236" i="1"/>
  <c r="AX235" i="1" l="1"/>
  <c r="AU235" i="1"/>
  <c r="AZ235" i="1"/>
  <c r="AY235" i="1"/>
  <c r="AT235" i="1"/>
  <c r="AV235" i="1"/>
  <c r="AS235" i="1"/>
  <c r="AW235" i="1"/>
  <c r="AT152" i="1"/>
  <c r="AW152" i="1"/>
  <c r="AS152" i="1"/>
  <c r="AV152" i="1"/>
  <c r="AZ152" i="1"/>
  <c r="AY152" i="1"/>
  <c r="AX152" i="1"/>
  <c r="AU152" i="1"/>
  <c r="AS234" i="1"/>
  <c r="AV234" i="1"/>
  <c r="AU234" i="1"/>
  <c r="AT234" i="1"/>
  <c r="AY234" i="1"/>
  <c r="AX234" i="1"/>
  <c r="AW234" i="1"/>
  <c r="AZ234" i="1"/>
  <c r="AF236" i="1"/>
  <c r="AE236" i="1"/>
  <c r="AC236" i="1"/>
  <c r="AD236" i="1"/>
  <c r="AB236" i="1"/>
  <c r="AF154" i="1"/>
  <c r="AE154" i="1"/>
  <c r="AD154" i="1"/>
  <c r="AC154" i="1"/>
  <c r="AB154" i="1"/>
  <c r="K154" i="1"/>
  <c r="N153" i="1"/>
  <c r="L153" i="1"/>
  <c r="M153" i="1" s="1"/>
  <c r="B155" i="1"/>
  <c r="B237" i="1"/>
  <c r="AZ153" i="1" l="1"/>
  <c r="AY153" i="1"/>
  <c r="AU153" i="1"/>
  <c r="AT153" i="1"/>
  <c r="AV153" i="1"/>
  <c r="AW153" i="1"/>
  <c r="AS153" i="1"/>
  <c r="AX153" i="1"/>
  <c r="AF237" i="1"/>
  <c r="AE237" i="1"/>
  <c r="AC237" i="1"/>
  <c r="AD237" i="1"/>
  <c r="AB237" i="1"/>
  <c r="AF155" i="1"/>
  <c r="AE155" i="1"/>
  <c r="AD155" i="1"/>
  <c r="AC155" i="1"/>
  <c r="AB155" i="1"/>
  <c r="K155" i="1"/>
  <c r="N154" i="1"/>
  <c r="L154" i="1"/>
  <c r="M154" i="1" s="1"/>
  <c r="B156" i="1"/>
  <c r="B238" i="1"/>
  <c r="AW154" i="1" l="1"/>
  <c r="AV154" i="1"/>
  <c r="AU154" i="1"/>
  <c r="AX154" i="1"/>
  <c r="AY154" i="1"/>
  <c r="AT154" i="1"/>
  <c r="AZ154" i="1"/>
  <c r="AS154" i="1"/>
  <c r="AS236" i="1"/>
  <c r="AY236" i="1"/>
  <c r="AW236" i="1"/>
  <c r="AT236" i="1"/>
  <c r="AZ236" i="1"/>
  <c r="AV236" i="1"/>
  <c r="AX236" i="1"/>
  <c r="AU236" i="1"/>
  <c r="AE238" i="1"/>
  <c r="AF238" i="1"/>
  <c r="AC238" i="1"/>
  <c r="AB238" i="1"/>
  <c r="AD238" i="1"/>
  <c r="AF156" i="1"/>
  <c r="AE156" i="1"/>
  <c r="AD156" i="1"/>
  <c r="AC156" i="1"/>
  <c r="AB156" i="1"/>
  <c r="K156" i="1"/>
  <c r="N155" i="1"/>
  <c r="L155" i="1"/>
  <c r="M155" i="1" s="1"/>
  <c r="B157" i="1"/>
  <c r="B239" i="1"/>
  <c r="AU155" i="1" l="1"/>
  <c r="AT155" i="1"/>
  <c r="AV155" i="1"/>
  <c r="AX155" i="1"/>
  <c r="AZ155" i="1"/>
  <c r="AS155" i="1"/>
  <c r="AY155" i="1"/>
  <c r="AW155" i="1"/>
  <c r="AY237" i="1"/>
  <c r="AV237" i="1"/>
  <c r="AT237" i="1"/>
  <c r="AX237" i="1"/>
  <c r="AU237" i="1"/>
  <c r="AW237" i="1"/>
  <c r="AS237" i="1"/>
  <c r="AZ237" i="1"/>
  <c r="AE239" i="1"/>
  <c r="AF239" i="1"/>
  <c r="AB239" i="1"/>
  <c r="AC239" i="1"/>
  <c r="AD239" i="1"/>
  <c r="AF157" i="1"/>
  <c r="AE157" i="1"/>
  <c r="AC157" i="1"/>
  <c r="AD157" i="1"/>
  <c r="AB157" i="1"/>
  <c r="K157" i="1"/>
  <c r="N156" i="1"/>
  <c r="L156" i="1"/>
  <c r="M156" i="1" s="1"/>
  <c r="B158" i="1"/>
  <c r="B240" i="1"/>
  <c r="AZ156" i="1" l="1"/>
  <c r="AT156" i="1"/>
  <c r="AV156" i="1"/>
  <c r="AS156" i="1"/>
  <c r="AU156" i="1"/>
  <c r="AY156" i="1"/>
  <c r="AW156" i="1"/>
  <c r="AX156" i="1"/>
  <c r="AW238" i="1"/>
  <c r="AU238" i="1"/>
  <c r="AS238" i="1"/>
  <c r="AT238" i="1"/>
  <c r="AV238" i="1"/>
  <c r="AX238" i="1"/>
  <c r="AY238" i="1"/>
  <c r="AZ238" i="1"/>
  <c r="AD240" i="1"/>
  <c r="AE240" i="1"/>
  <c r="AF240" i="1"/>
  <c r="AB240" i="1"/>
  <c r="AC240" i="1"/>
  <c r="AE158" i="1"/>
  <c r="AF158" i="1"/>
  <c r="AD158" i="1"/>
  <c r="AC158" i="1"/>
  <c r="AB158" i="1"/>
  <c r="K158" i="1"/>
  <c r="N157" i="1"/>
  <c r="L157" i="1"/>
  <c r="M157" i="1" s="1"/>
  <c r="B159" i="1"/>
  <c r="B241" i="1"/>
  <c r="AT240" i="1" l="1"/>
  <c r="AZ240" i="1"/>
  <c r="AS240" i="1"/>
  <c r="AU240" i="1"/>
  <c r="AW240" i="1"/>
  <c r="AV240" i="1"/>
  <c r="AX240" i="1"/>
  <c r="AY240" i="1"/>
  <c r="AZ157" i="1"/>
  <c r="AS157" i="1"/>
  <c r="AY157" i="1"/>
  <c r="AT157" i="1"/>
  <c r="AX157" i="1"/>
  <c r="AV157" i="1"/>
  <c r="AU157" i="1"/>
  <c r="AW157" i="1"/>
  <c r="AV239" i="1"/>
  <c r="AT239" i="1"/>
  <c r="AY239" i="1"/>
  <c r="AX239" i="1"/>
  <c r="AU239" i="1"/>
  <c r="AS239" i="1"/>
  <c r="AW239" i="1"/>
  <c r="AZ239" i="1"/>
  <c r="AF241" i="1"/>
  <c r="AD241" i="1"/>
  <c r="AE241" i="1"/>
  <c r="AB241" i="1"/>
  <c r="AC241" i="1"/>
  <c r="AE159" i="1"/>
  <c r="AF159" i="1"/>
  <c r="AD159" i="1"/>
  <c r="AB159" i="1"/>
  <c r="AC159" i="1"/>
  <c r="K159" i="1"/>
  <c r="N158" i="1"/>
  <c r="L158" i="1"/>
  <c r="M158" i="1" s="1"/>
  <c r="B160" i="1"/>
  <c r="B242" i="1"/>
  <c r="AS241" i="1" l="1"/>
  <c r="AV241" i="1"/>
  <c r="AU241" i="1"/>
  <c r="AZ241" i="1"/>
  <c r="AT241" i="1"/>
  <c r="AX241" i="1"/>
  <c r="AY241" i="1"/>
  <c r="AW241" i="1"/>
  <c r="AW158" i="1"/>
  <c r="AU158" i="1"/>
  <c r="AS158" i="1"/>
  <c r="AZ158" i="1"/>
  <c r="AV158" i="1"/>
  <c r="AT158" i="1"/>
  <c r="AX158" i="1"/>
  <c r="AY158" i="1"/>
  <c r="AF242" i="1"/>
  <c r="AD242" i="1"/>
  <c r="AE242" i="1"/>
  <c r="AB242" i="1"/>
  <c r="AC242" i="1"/>
  <c r="AD160" i="1"/>
  <c r="AE160" i="1"/>
  <c r="AF160" i="1"/>
  <c r="AB160" i="1"/>
  <c r="AC160" i="1"/>
  <c r="K160" i="1"/>
  <c r="N159" i="1"/>
  <c r="L159" i="1"/>
  <c r="M159" i="1" s="1"/>
  <c r="B161" i="1"/>
  <c r="B243" i="1"/>
  <c r="AZ242" i="1" l="1"/>
  <c r="AT242" i="1"/>
  <c r="AY242" i="1"/>
  <c r="AS242" i="1"/>
  <c r="AX242" i="1"/>
  <c r="AW242" i="1"/>
  <c r="AV242" i="1"/>
  <c r="AU242" i="1"/>
  <c r="AV159" i="1"/>
  <c r="AU159" i="1"/>
  <c r="AT159" i="1"/>
  <c r="AZ159" i="1"/>
  <c r="AW159" i="1"/>
  <c r="AX159" i="1"/>
  <c r="AY159" i="1"/>
  <c r="AS159" i="1"/>
  <c r="AF161" i="1"/>
  <c r="AE161" i="1"/>
  <c r="AD161" i="1"/>
  <c r="AB161" i="1"/>
  <c r="AC161" i="1"/>
  <c r="AF243" i="1"/>
  <c r="AD243" i="1"/>
  <c r="AE243" i="1"/>
  <c r="AC243" i="1"/>
  <c r="AB243" i="1"/>
  <c r="K161" i="1"/>
  <c r="N160" i="1"/>
  <c r="L160" i="1"/>
  <c r="M160" i="1" s="1"/>
  <c r="B162" i="1"/>
  <c r="B244" i="1"/>
  <c r="AX161" i="1" l="1"/>
  <c r="AY161" i="1"/>
  <c r="AW161" i="1"/>
  <c r="AZ161" i="1"/>
  <c r="AV161" i="1"/>
  <c r="AU161" i="1"/>
  <c r="AT161" i="1"/>
  <c r="AS161" i="1"/>
  <c r="AX160" i="1"/>
  <c r="AV160" i="1"/>
  <c r="AW160" i="1"/>
  <c r="AU160" i="1"/>
  <c r="AZ160" i="1"/>
  <c r="AY160" i="1"/>
  <c r="AT160" i="1"/>
  <c r="AS160" i="1"/>
  <c r="AF244" i="1"/>
  <c r="AD244" i="1"/>
  <c r="AC244" i="1"/>
  <c r="AE244" i="1"/>
  <c r="AB244" i="1"/>
  <c r="AF162" i="1"/>
  <c r="AE162" i="1"/>
  <c r="AD162" i="1"/>
  <c r="AB162" i="1"/>
  <c r="AC162" i="1"/>
  <c r="K162" i="1"/>
  <c r="N161" i="1"/>
  <c r="L161" i="1"/>
  <c r="M161" i="1" s="1"/>
  <c r="B163" i="1"/>
  <c r="B245" i="1"/>
  <c r="AX243" i="1" l="1"/>
  <c r="AV243" i="1"/>
  <c r="AU243" i="1"/>
  <c r="AY243" i="1"/>
  <c r="AZ243" i="1"/>
  <c r="AW243" i="1"/>
  <c r="AS243" i="1"/>
  <c r="AT243" i="1"/>
  <c r="AF163" i="1"/>
  <c r="AE163" i="1"/>
  <c r="AD163" i="1"/>
  <c r="AC163" i="1"/>
  <c r="AB163" i="1"/>
  <c r="K163" i="1"/>
  <c r="N162" i="1"/>
  <c r="L162" i="1"/>
  <c r="M162" i="1" s="1"/>
  <c r="AF245" i="1"/>
  <c r="AE245" i="1"/>
  <c r="AC245" i="1"/>
  <c r="AD245" i="1"/>
  <c r="AB245" i="1"/>
  <c r="B164" i="1"/>
  <c r="B246" i="1"/>
  <c r="AT163" i="1" l="1"/>
  <c r="AW163" i="1"/>
  <c r="AY163" i="1"/>
  <c r="AZ163" i="1"/>
  <c r="AS163" i="1"/>
  <c r="AX163" i="1"/>
  <c r="AV163" i="1"/>
  <c r="AU163" i="1"/>
  <c r="AS162" i="1"/>
  <c r="AZ162" i="1"/>
  <c r="AT162" i="1"/>
  <c r="AV162" i="1"/>
  <c r="AU162" i="1"/>
  <c r="AY162" i="1"/>
  <c r="AX162" i="1"/>
  <c r="AW162" i="1"/>
  <c r="AT244" i="1"/>
  <c r="AY244" i="1"/>
  <c r="AX244" i="1"/>
  <c r="AZ244" i="1"/>
  <c r="AS244" i="1"/>
  <c r="AU244" i="1"/>
  <c r="AW244" i="1"/>
  <c r="AV244" i="1"/>
  <c r="AE246" i="1"/>
  <c r="AF246" i="1"/>
  <c r="AC246" i="1"/>
  <c r="AD246" i="1"/>
  <c r="AB246" i="1"/>
  <c r="AF164" i="1"/>
  <c r="AE164" i="1"/>
  <c r="AC164" i="1"/>
  <c r="AD164" i="1"/>
  <c r="AB164" i="1"/>
  <c r="K164" i="1"/>
  <c r="N163" i="1"/>
  <c r="L163" i="1"/>
  <c r="M163" i="1" s="1"/>
  <c r="B165" i="1"/>
  <c r="B247" i="1"/>
  <c r="AU245" i="1" l="1"/>
  <c r="AT245" i="1"/>
  <c r="AS245" i="1"/>
  <c r="AV245" i="1"/>
  <c r="AY245" i="1"/>
  <c r="AX245" i="1"/>
  <c r="AW245" i="1"/>
  <c r="AZ245" i="1"/>
  <c r="AE247" i="1"/>
  <c r="AF247" i="1"/>
  <c r="AB247" i="1"/>
  <c r="AC247" i="1"/>
  <c r="AD247" i="1"/>
  <c r="AF165" i="1"/>
  <c r="AE165" i="1"/>
  <c r="AC165" i="1"/>
  <c r="AB165" i="1"/>
  <c r="AD165" i="1"/>
  <c r="K165" i="1"/>
  <c r="N164" i="1"/>
  <c r="L164" i="1"/>
  <c r="M164" i="1" s="1"/>
  <c r="B166" i="1"/>
  <c r="B248" i="1"/>
  <c r="AZ164" i="1" l="1"/>
  <c r="AT164" i="1"/>
  <c r="AY164" i="1"/>
  <c r="AS164" i="1"/>
  <c r="AW164" i="1"/>
  <c r="AV164" i="1"/>
  <c r="AU164" i="1"/>
  <c r="AX164" i="1"/>
  <c r="AY246" i="1"/>
  <c r="AU246" i="1"/>
  <c r="AX246" i="1"/>
  <c r="AS246" i="1"/>
  <c r="AV246" i="1"/>
  <c r="AZ246" i="1"/>
  <c r="AT246" i="1"/>
  <c r="AW246" i="1"/>
  <c r="AD248" i="1"/>
  <c r="AE248" i="1"/>
  <c r="AF248" i="1"/>
  <c r="AB248" i="1"/>
  <c r="AC248" i="1"/>
  <c r="AE166" i="1"/>
  <c r="AF166" i="1"/>
  <c r="AC166" i="1"/>
  <c r="AD166" i="1"/>
  <c r="AB166" i="1"/>
  <c r="K166" i="1"/>
  <c r="N165" i="1"/>
  <c r="L165" i="1"/>
  <c r="M165" i="1" s="1"/>
  <c r="B167" i="1"/>
  <c r="B249" i="1"/>
  <c r="AV248" i="1" l="1"/>
  <c r="AT248" i="1"/>
  <c r="AW248" i="1"/>
  <c r="AS248" i="1"/>
  <c r="AZ248" i="1"/>
  <c r="AU248" i="1"/>
  <c r="AY248" i="1"/>
  <c r="AX248" i="1"/>
  <c r="AU165" i="1"/>
  <c r="AT165" i="1"/>
  <c r="AV165" i="1"/>
  <c r="AZ165" i="1"/>
  <c r="AY165" i="1"/>
  <c r="AX165" i="1"/>
  <c r="AW165" i="1"/>
  <c r="AS165" i="1"/>
  <c r="AZ247" i="1"/>
  <c r="AW247" i="1"/>
  <c r="AU247" i="1"/>
  <c r="AX247" i="1"/>
  <c r="AS247" i="1"/>
  <c r="AT247" i="1"/>
  <c r="AV247" i="1"/>
  <c r="AY247" i="1"/>
  <c r="AF249" i="1"/>
  <c r="AB249" i="1"/>
  <c r="AE249" i="1"/>
  <c r="AC249" i="1"/>
  <c r="AD249" i="1"/>
  <c r="AE167" i="1"/>
  <c r="AF167" i="1"/>
  <c r="AD167" i="1"/>
  <c r="AB167" i="1"/>
  <c r="AC167" i="1"/>
  <c r="K167" i="1"/>
  <c r="N166" i="1"/>
  <c r="L166" i="1"/>
  <c r="M166" i="1" s="1"/>
  <c r="B168" i="1"/>
  <c r="B250" i="1"/>
  <c r="AZ166" i="1" l="1"/>
  <c r="AW166" i="1"/>
  <c r="AU166" i="1"/>
  <c r="AX166" i="1"/>
  <c r="AT166" i="1"/>
  <c r="AY166" i="1"/>
  <c r="AV166" i="1"/>
  <c r="AS166" i="1"/>
  <c r="AF250" i="1"/>
  <c r="AD250" i="1"/>
  <c r="AE250" i="1"/>
  <c r="AC250" i="1"/>
  <c r="AB250" i="1"/>
  <c r="AD168" i="1"/>
  <c r="AE168" i="1"/>
  <c r="AF168" i="1"/>
  <c r="AB168" i="1"/>
  <c r="AC168" i="1"/>
  <c r="K168" i="1"/>
  <c r="N167" i="1"/>
  <c r="L167" i="1"/>
  <c r="M167" i="1" s="1"/>
  <c r="B169" i="1"/>
  <c r="B251" i="1"/>
  <c r="AW250" i="1" l="1"/>
  <c r="AU250" i="1"/>
  <c r="AT250" i="1"/>
  <c r="AZ250" i="1"/>
  <c r="AX250" i="1"/>
  <c r="AY250" i="1"/>
  <c r="AS250" i="1"/>
  <c r="AV250" i="1"/>
  <c r="AZ167" i="1"/>
  <c r="AT167" i="1"/>
  <c r="AW167" i="1"/>
  <c r="AS167" i="1"/>
  <c r="AU167" i="1"/>
  <c r="AV167" i="1"/>
  <c r="AY167" i="1"/>
  <c r="AX167" i="1"/>
  <c r="AT249" i="1"/>
  <c r="AZ249" i="1"/>
  <c r="AY249" i="1"/>
  <c r="AU249" i="1"/>
  <c r="AS249" i="1"/>
  <c r="AX249" i="1"/>
  <c r="AV249" i="1"/>
  <c r="AW249" i="1"/>
  <c r="AF251" i="1"/>
  <c r="AE251" i="1"/>
  <c r="AD251" i="1"/>
  <c r="AC251" i="1"/>
  <c r="AB251" i="1"/>
  <c r="AF169" i="1"/>
  <c r="AD169" i="1"/>
  <c r="AE169" i="1"/>
  <c r="AB169" i="1"/>
  <c r="AC169" i="1"/>
  <c r="K169" i="1"/>
  <c r="N168" i="1"/>
  <c r="L168" i="1"/>
  <c r="M168" i="1" s="1"/>
  <c r="B170" i="1"/>
  <c r="B252" i="1"/>
  <c r="AU251" i="1" l="1"/>
  <c r="AV251" i="1"/>
  <c r="AW251" i="1"/>
  <c r="AX251" i="1"/>
  <c r="AT251" i="1"/>
  <c r="AZ251" i="1"/>
  <c r="AY251" i="1"/>
  <c r="AS251" i="1"/>
  <c r="AY168" i="1"/>
  <c r="AT168" i="1"/>
  <c r="AX168" i="1"/>
  <c r="AU168" i="1"/>
  <c r="AW168" i="1"/>
  <c r="AV168" i="1"/>
  <c r="AS168" i="1"/>
  <c r="AZ168" i="1"/>
  <c r="AF252" i="1"/>
  <c r="AE252" i="1"/>
  <c r="AD252" i="1"/>
  <c r="AC252" i="1"/>
  <c r="AB252" i="1"/>
  <c r="AF170" i="1"/>
  <c r="AD170" i="1"/>
  <c r="AE170" i="1"/>
  <c r="AC170" i="1"/>
  <c r="AB170" i="1"/>
  <c r="K170" i="1"/>
  <c r="N169" i="1"/>
  <c r="L169" i="1"/>
  <c r="M169" i="1" s="1"/>
  <c r="B171" i="1"/>
  <c r="B253" i="1"/>
  <c r="AU252" i="1" l="1"/>
  <c r="AV252" i="1"/>
  <c r="AX252" i="1"/>
  <c r="AY252" i="1"/>
  <c r="AW252" i="1"/>
  <c r="AT252" i="1"/>
  <c r="AZ252" i="1"/>
  <c r="AS252" i="1"/>
  <c r="AX169" i="1"/>
  <c r="AV169" i="1"/>
  <c r="AW169" i="1"/>
  <c r="AZ169" i="1"/>
  <c r="AY169" i="1"/>
  <c r="AU169" i="1"/>
  <c r="AT169" i="1"/>
  <c r="AS169" i="1"/>
  <c r="AF253" i="1"/>
  <c r="AE253" i="1"/>
  <c r="AC253" i="1"/>
  <c r="AD253" i="1"/>
  <c r="AB253" i="1"/>
  <c r="K172" i="1"/>
  <c r="AF171" i="1"/>
  <c r="AE171" i="1"/>
  <c r="AD171" i="1"/>
  <c r="AC171" i="1"/>
  <c r="AB171" i="1"/>
  <c r="K171" i="1"/>
  <c r="N170" i="1"/>
  <c r="L170" i="1"/>
  <c r="M170" i="1" s="1"/>
  <c r="B254" i="1"/>
  <c r="AT170" i="1" l="1"/>
  <c r="AS170" i="1"/>
  <c r="AV170" i="1"/>
  <c r="AU170" i="1"/>
  <c r="AZ170" i="1"/>
  <c r="AY170" i="1"/>
  <c r="AW170" i="1"/>
  <c r="AX170" i="1"/>
  <c r="AE254" i="1"/>
  <c r="AF254" i="1"/>
  <c r="AC254" i="1"/>
  <c r="AB254" i="1"/>
  <c r="AD254" i="1"/>
  <c r="N172" i="1"/>
  <c r="L172" i="1"/>
  <c r="M172" i="1" s="1"/>
  <c r="K173" i="1"/>
  <c r="N171" i="1"/>
  <c r="L171" i="1"/>
  <c r="M171" i="1" s="1"/>
  <c r="B255" i="1"/>
  <c r="AU253" i="1" l="1"/>
  <c r="AY253" i="1"/>
  <c r="AT253" i="1"/>
  <c r="AV253" i="1"/>
  <c r="AZ253" i="1"/>
  <c r="AW253" i="1"/>
  <c r="AX253" i="1"/>
  <c r="AS253" i="1"/>
  <c r="AV171" i="1"/>
  <c r="AZ171" i="1"/>
  <c r="AS171" i="1"/>
  <c r="AY171" i="1"/>
  <c r="AT171" i="1"/>
  <c r="AX171" i="1"/>
  <c r="AU171" i="1"/>
  <c r="AW171" i="1"/>
  <c r="N173" i="1"/>
  <c r="L173" i="1"/>
  <c r="M173" i="1" s="1"/>
  <c r="K174" i="1"/>
  <c r="AE255" i="1"/>
  <c r="AF255" i="1"/>
  <c r="AB255" i="1"/>
  <c r="AC255" i="1"/>
  <c r="AD255" i="1"/>
  <c r="B256" i="1"/>
  <c r="AU255" i="1" l="1"/>
  <c r="AS255" i="1"/>
  <c r="AT255" i="1"/>
  <c r="AV255" i="1"/>
  <c r="AZ255" i="1"/>
  <c r="AX255" i="1"/>
  <c r="AW255" i="1"/>
  <c r="AY255" i="1"/>
  <c r="AV254" i="1"/>
  <c r="AZ254" i="1"/>
  <c r="AU254" i="1"/>
  <c r="AT254" i="1"/>
  <c r="AW254" i="1"/>
  <c r="AY254" i="1"/>
  <c r="AS254" i="1"/>
  <c r="AX254" i="1"/>
  <c r="K175" i="1"/>
  <c r="N174" i="1"/>
  <c r="L174" i="1"/>
  <c r="M174" i="1" s="1"/>
  <c r="AD256" i="1"/>
  <c r="AE256" i="1"/>
  <c r="AF256" i="1"/>
  <c r="AB256" i="1"/>
  <c r="AC256" i="1"/>
  <c r="B257" i="1"/>
  <c r="AZ256" i="1" l="1"/>
  <c r="AX256" i="1"/>
  <c r="AU256" i="1"/>
  <c r="AY256" i="1"/>
  <c r="AV256" i="1"/>
  <c r="AW256" i="1"/>
  <c r="AT256" i="1"/>
  <c r="AS256" i="1"/>
  <c r="AF257" i="1"/>
  <c r="AE257" i="1"/>
  <c r="AD257" i="1"/>
  <c r="AB257" i="1"/>
  <c r="AC257" i="1"/>
  <c r="K176" i="1"/>
  <c r="N175" i="1"/>
  <c r="L175" i="1"/>
  <c r="M175" i="1" s="1"/>
  <c r="B258" i="1"/>
  <c r="AY257" i="1" l="1"/>
  <c r="AW257" i="1"/>
  <c r="AS257" i="1"/>
  <c r="AX257" i="1"/>
  <c r="AZ257" i="1"/>
  <c r="AV257" i="1"/>
  <c r="AU257" i="1"/>
  <c r="AT257" i="1"/>
  <c r="K177" i="1"/>
  <c r="N176" i="1"/>
  <c r="L176" i="1"/>
  <c r="M176" i="1" s="1"/>
  <c r="AF258" i="1"/>
  <c r="AE258" i="1"/>
  <c r="AD258" i="1"/>
  <c r="AB258" i="1"/>
  <c r="AC258" i="1"/>
  <c r="B259" i="1"/>
  <c r="AU258" i="1" l="1"/>
  <c r="AW258" i="1"/>
  <c r="AZ258" i="1"/>
  <c r="AX258" i="1"/>
  <c r="AY258" i="1"/>
  <c r="AT258" i="1"/>
  <c r="AV258" i="1"/>
  <c r="AS258" i="1"/>
  <c r="AF259" i="1"/>
  <c r="AD259" i="1"/>
  <c r="AE259" i="1"/>
  <c r="AB259" i="1"/>
  <c r="AC259" i="1"/>
  <c r="K178" i="1"/>
  <c r="N177" i="1"/>
  <c r="L177" i="1"/>
  <c r="M177" i="1" s="1"/>
  <c r="B260" i="1"/>
  <c r="AX259" i="1" l="1"/>
  <c r="AU259" i="1"/>
  <c r="AV259" i="1"/>
  <c r="AY259" i="1"/>
  <c r="AW259" i="1"/>
  <c r="AZ259" i="1"/>
  <c r="AT259" i="1"/>
  <c r="AS259" i="1"/>
  <c r="K179" i="1"/>
  <c r="N178" i="1"/>
  <c r="L178" i="1"/>
  <c r="M178" i="1" s="1"/>
  <c r="AF260" i="1"/>
  <c r="AD260" i="1"/>
  <c r="AE260" i="1"/>
  <c r="AC260" i="1"/>
  <c r="AB260" i="1"/>
  <c r="B261" i="1"/>
  <c r="AF261" i="1" l="1"/>
  <c r="AE261" i="1"/>
  <c r="AD261" i="1"/>
  <c r="AC261" i="1"/>
  <c r="AB261" i="1"/>
  <c r="K180" i="1"/>
  <c r="N179" i="1"/>
  <c r="L179" i="1"/>
  <c r="M179" i="1" s="1"/>
  <c r="B262" i="1"/>
  <c r="AX261" i="1" l="1"/>
  <c r="AY261" i="1"/>
  <c r="AW261" i="1"/>
  <c r="AZ261" i="1"/>
  <c r="AV261" i="1"/>
  <c r="AT261" i="1"/>
  <c r="AS261" i="1"/>
  <c r="AU261" i="1"/>
  <c r="AV260" i="1"/>
  <c r="AU260" i="1"/>
  <c r="AX260" i="1"/>
  <c r="AW260" i="1"/>
  <c r="AS260" i="1"/>
  <c r="AY260" i="1"/>
  <c r="AZ260" i="1"/>
  <c r="AT260" i="1"/>
  <c r="K181" i="1"/>
  <c r="N180" i="1"/>
  <c r="L180" i="1"/>
  <c r="M180" i="1" s="1"/>
  <c r="AE262" i="1"/>
  <c r="AF262" i="1"/>
  <c r="AC262" i="1"/>
  <c r="AD262" i="1"/>
  <c r="AB262" i="1"/>
  <c r="B263" i="1"/>
  <c r="AE263" i="1" l="1"/>
  <c r="AF263" i="1"/>
  <c r="AB263" i="1"/>
  <c r="AC263" i="1"/>
  <c r="AD263" i="1"/>
  <c r="K182" i="1"/>
  <c r="N181" i="1"/>
  <c r="L181" i="1"/>
  <c r="M181" i="1" s="1"/>
  <c r="B264" i="1"/>
  <c r="AS262" i="1" l="1"/>
  <c r="AW262" i="1"/>
  <c r="AU262" i="1"/>
  <c r="AT262" i="1"/>
  <c r="AV262" i="1"/>
  <c r="AY262" i="1"/>
  <c r="AX262" i="1"/>
  <c r="AZ262" i="1"/>
  <c r="K183" i="1"/>
  <c r="N182" i="1"/>
  <c r="L182" i="1"/>
  <c r="M182" i="1" s="1"/>
  <c r="AD264" i="1"/>
  <c r="AE264" i="1"/>
  <c r="AF264" i="1"/>
  <c r="AB264" i="1"/>
  <c r="AC264" i="1"/>
  <c r="B265" i="1"/>
  <c r="AZ263" i="1" l="1"/>
  <c r="AX263" i="1"/>
  <c r="AV263" i="1"/>
  <c r="AT263" i="1"/>
  <c r="AY263" i="1"/>
  <c r="AW263" i="1"/>
  <c r="AU263" i="1"/>
  <c r="AS263" i="1"/>
  <c r="AF265" i="1"/>
  <c r="AB265" i="1"/>
  <c r="AE265" i="1"/>
  <c r="AC265" i="1"/>
  <c r="AD265" i="1"/>
  <c r="K184" i="1"/>
  <c r="N183" i="1"/>
  <c r="L183" i="1"/>
  <c r="M183" i="1" s="1"/>
  <c r="B266" i="1"/>
  <c r="AX264" i="1" l="1"/>
  <c r="AZ264" i="1"/>
  <c r="AY264" i="1"/>
  <c r="AU264" i="1"/>
  <c r="AW264" i="1"/>
  <c r="AV264" i="1"/>
  <c r="AT264" i="1"/>
  <c r="AS264" i="1"/>
  <c r="K185" i="1"/>
  <c r="N184" i="1"/>
  <c r="L184" i="1"/>
  <c r="M184" i="1" s="1"/>
  <c r="AF266" i="1"/>
  <c r="AE266" i="1"/>
  <c r="AC266" i="1"/>
  <c r="AB266" i="1"/>
  <c r="AD266" i="1"/>
  <c r="B267" i="1"/>
  <c r="AW266" i="1" l="1"/>
  <c r="AU266" i="1"/>
  <c r="AY266" i="1"/>
  <c r="AX266" i="1"/>
  <c r="AZ266" i="1"/>
  <c r="AT266" i="1"/>
  <c r="AS266" i="1"/>
  <c r="AV266" i="1"/>
  <c r="AV265" i="1"/>
  <c r="AW265" i="1"/>
  <c r="AY265" i="1"/>
  <c r="AX265" i="1"/>
  <c r="AU265" i="1"/>
  <c r="AT265" i="1"/>
  <c r="AZ265" i="1"/>
  <c r="AS265" i="1"/>
  <c r="AF267" i="1"/>
  <c r="AE267" i="1"/>
  <c r="AC267" i="1"/>
  <c r="AB267" i="1"/>
  <c r="AD267" i="1"/>
  <c r="K186" i="1"/>
  <c r="N185" i="1"/>
  <c r="L185" i="1"/>
  <c r="M185" i="1" s="1"/>
  <c r="B268" i="1"/>
  <c r="K187" i="1" l="1"/>
  <c r="N186" i="1"/>
  <c r="L186" i="1"/>
  <c r="M186" i="1" s="1"/>
  <c r="AF268" i="1"/>
  <c r="AD268" i="1"/>
  <c r="AE268" i="1"/>
  <c r="AC268" i="1"/>
  <c r="AB268" i="1"/>
  <c r="B269" i="1"/>
  <c r="AZ268" i="1" l="1"/>
  <c r="AS268" i="1"/>
  <c r="AW268" i="1"/>
  <c r="AV268" i="1"/>
  <c r="AY268" i="1"/>
  <c r="AU268" i="1"/>
  <c r="AX268" i="1"/>
  <c r="AT268" i="1"/>
  <c r="AW267" i="1"/>
  <c r="AX267" i="1"/>
  <c r="AU267" i="1"/>
  <c r="AS267" i="1"/>
  <c r="AY267" i="1"/>
  <c r="AZ267" i="1"/>
  <c r="AT267" i="1"/>
  <c r="AV267" i="1"/>
  <c r="AF269" i="1"/>
  <c r="AE269" i="1"/>
  <c r="AD269" i="1"/>
  <c r="AC269" i="1"/>
  <c r="AB269" i="1"/>
  <c r="K188" i="1"/>
  <c r="N187" i="1"/>
  <c r="L187" i="1"/>
  <c r="M187" i="1" s="1"/>
  <c r="B270" i="1"/>
  <c r="AZ269" i="1" l="1"/>
  <c r="AW269" i="1"/>
  <c r="AX269" i="1"/>
  <c r="AV269" i="1"/>
  <c r="AY269" i="1"/>
  <c r="AU269" i="1"/>
  <c r="AT269" i="1"/>
  <c r="AS269" i="1"/>
  <c r="K189" i="1"/>
  <c r="N188" i="1"/>
  <c r="L188" i="1"/>
  <c r="M188" i="1" s="1"/>
  <c r="AE270" i="1"/>
  <c r="AF270" i="1"/>
  <c r="AD270" i="1"/>
  <c r="AC270" i="1"/>
  <c r="AB270" i="1"/>
  <c r="B271" i="1"/>
  <c r="AV270" i="1" l="1"/>
  <c r="AT270" i="1"/>
  <c r="AW270" i="1"/>
  <c r="AZ270" i="1"/>
  <c r="AX270" i="1"/>
  <c r="AY270" i="1"/>
  <c r="AU270" i="1"/>
  <c r="AS270" i="1"/>
  <c r="AE271" i="1"/>
  <c r="AF271" i="1"/>
  <c r="AB271" i="1"/>
  <c r="AC271" i="1"/>
  <c r="AD271" i="1"/>
  <c r="K190" i="1"/>
  <c r="N189" i="1"/>
  <c r="L189" i="1"/>
  <c r="M189" i="1" s="1"/>
  <c r="B272" i="1"/>
  <c r="K191" i="1" l="1"/>
  <c r="N190" i="1"/>
  <c r="L190" i="1"/>
  <c r="M190" i="1" s="1"/>
  <c r="AD272" i="1"/>
  <c r="AE272" i="1"/>
  <c r="AF272" i="1"/>
  <c r="AB272" i="1"/>
  <c r="AC272" i="1"/>
  <c r="B273" i="1"/>
  <c r="AS271" i="1" l="1"/>
  <c r="AY271" i="1"/>
  <c r="AU271" i="1"/>
  <c r="AZ271" i="1"/>
  <c r="AW271" i="1"/>
  <c r="AX271" i="1"/>
  <c r="AV271" i="1"/>
  <c r="AT271" i="1"/>
  <c r="AF273" i="1"/>
  <c r="AE273" i="1"/>
  <c r="AD273" i="1"/>
  <c r="AB273" i="1"/>
  <c r="AC273" i="1"/>
  <c r="K192" i="1"/>
  <c r="N191" i="1"/>
  <c r="L191" i="1"/>
  <c r="M191" i="1" s="1"/>
  <c r="B274" i="1"/>
  <c r="AX272" i="1" l="1"/>
  <c r="AV272" i="1"/>
  <c r="AZ272" i="1"/>
  <c r="AY272" i="1"/>
  <c r="AW272" i="1"/>
  <c r="AT272" i="1"/>
  <c r="AS272" i="1"/>
  <c r="AU272" i="1"/>
  <c r="K193" i="1"/>
  <c r="N192" i="1"/>
  <c r="L192" i="1"/>
  <c r="M192" i="1" s="1"/>
  <c r="AF274" i="1"/>
  <c r="AE274" i="1"/>
  <c r="AD274" i="1"/>
  <c r="AB274" i="1"/>
  <c r="AC274" i="1"/>
  <c r="B275" i="1"/>
  <c r="AZ273" i="1" l="1"/>
  <c r="AX273" i="1"/>
  <c r="AY273" i="1"/>
  <c r="AT273" i="1"/>
  <c r="AW273" i="1"/>
  <c r="AS273" i="1"/>
  <c r="AV273" i="1"/>
  <c r="AU273" i="1"/>
  <c r="AF275" i="1"/>
  <c r="AD275" i="1"/>
  <c r="AE275" i="1"/>
  <c r="AC275" i="1"/>
  <c r="AB275" i="1"/>
  <c r="K194" i="1"/>
  <c r="N193" i="1"/>
  <c r="L193" i="1"/>
  <c r="M193" i="1" s="1"/>
  <c r="B276" i="1"/>
  <c r="AU275" i="1" l="1"/>
  <c r="AX275" i="1"/>
  <c r="AY275" i="1"/>
  <c r="AV275" i="1"/>
  <c r="AS275" i="1"/>
  <c r="AT275" i="1"/>
  <c r="AZ275" i="1"/>
  <c r="AW275" i="1"/>
  <c r="AS274" i="1"/>
  <c r="AT274" i="1"/>
  <c r="AZ274" i="1"/>
  <c r="AU274" i="1"/>
  <c r="AY274" i="1"/>
  <c r="AX274" i="1"/>
  <c r="AW274" i="1"/>
  <c r="AV274" i="1"/>
  <c r="K195" i="1"/>
  <c r="N194" i="1"/>
  <c r="L194" i="1"/>
  <c r="M194" i="1" s="1"/>
  <c r="AF276" i="1"/>
  <c r="AC276" i="1"/>
  <c r="AE276" i="1"/>
  <c r="AB276" i="1"/>
  <c r="AD276" i="1"/>
  <c r="B277" i="1"/>
  <c r="AF277" i="1" l="1"/>
  <c r="AE277" i="1"/>
  <c r="AD277" i="1"/>
  <c r="AC277" i="1"/>
  <c r="AB277" i="1"/>
  <c r="K196" i="1"/>
  <c r="N195" i="1"/>
  <c r="L195" i="1"/>
  <c r="M195" i="1" s="1"/>
  <c r="B278" i="1"/>
  <c r="AZ277" i="1" l="1"/>
  <c r="AX277" i="1"/>
  <c r="AW277" i="1"/>
  <c r="AY277" i="1"/>
  <c r="AU277" i="1"/>
  <c r="AT277" i="1"/>
  <c r="AS277" i="1"/>
  <c r="AV277" i="1"/>
  <c r="AS276" i="1"/>
  <c r="AT276" i="1"/>
  <c r="AU276" i="1"/>
  <c r="AZ276" i="1"/>
  <c r="AY276" i="1"/>
  <c r="AX276" i="1"/>
  <c r="AW276" i="1"/>
  <c r="AV276" i="1"/>
  <c r="AE278" i="1"/>
  <c r="AF278" i="1"/>
  <c r="AD278" i="1"/>
  <c r="AC278" i="1"/>
  <c r="AB278" i="1"/>
  <c r="K197" i="1"/>
  <c r="N196" i="1"/>
  <c r="L196" i="1"/>
  <c r="M196" i="1" s="1"/>
  <c r="B279" i="1"/>
  <c r="AZ278" i="1" l="1"/>
  <c r="AX278" i="1"/>
  <c r="AV278" i="1"/>
  <c r="AT278" i="1"/>
  <c r="AY278" i="1"/>
  <c r="AU278" i="1"/>
  <c r="AS278" i="1"/>
  <c r="AW278" i="1"/>
  <c r="K198" i="1"/>
  <c r="N197" i="1"/>
  <c r="L197" i="1"/>
  <c r="M197" i="1" s="1"/>
  <c r="AE279" i="1"/>
  <c r="AF279" i="1"/>
  <c r="AD279" i="1"/>
  <c r="AB279" i="1"/>
  <c r="AC279" i="1"/>
  <c r="B280" i="1"/>
  <c r="AU279" i="1" l="1"/>
  <c r="AS279" i="1"/>
  <c r="AZ279" i="1"/>
  <c r="AW279" i="1"/>
  <c r="AT279" i="1"/>
  <c r="AY279" i="1"/>
  <c r="AX279" i="1"/>
  <c r="AV279" i="1"/>
  <c r="AD280" i="1"/>
  <c r="AE280" i="1"/>
  <c r="AF280" i="1"/>
  <c r="AB280" i="1"/>
  <c r="AC280" i="1"/>
  <c r="K199" i="1"/>
  <c r="N198" i="1"/>
  <c r="L198" i="1"/>
  <c r="M198" i="1" s="1"/>
  <c r="B281" i="1"/>
  <c r="AU280" i="1" l="1"/>
  <c r="AZ280" i="1"/>
  <c r="AW280" i="1"/>
  <c r="AS280" i="1"/>
  <c r="AX280" i="1"/>
  <c r="AV280" i="1"/>
  <c r="AT280" i="1"/>
  <c r="AY280" i="1"/>
  <c r="K200" i="1"/>
  <c r="N199" i="1"/>
  <c r="L199" i="1"/>
  <c r="M199" i="1" s="1"/>
  <c r="AF281" i="1"/>
  <c r="AB281" i="1"/>
  <c r="AE281" i="1"/>
  <c r="AC281" i="1"/>
  <c r="AD281" i="1"/>
  <c r="B282" i="1"/>
  <c r="AF282" i="1" l="1"/>
  <c r="AE282" i="1"/>
  <c r="AC282" i="1"/>
  <c r="AB282" i="1"/>
  <c r="AD282" i="1"/>
  <c r="K201" i="1"/>
  <c r="N200" i="1"/>
  <c r="L200" i="1"/>
  <c r="M200" i="1" s="1"/>
  <c r="B283" i="1"/>
  <c r="AY281" i="1" l="1"/>
  <c r="AW281" i="1"/>
  <c r="AS281" i="1"/>
  <c r="AX281" i="1"/>
  <c r="AV281" i="1"/>
  <c r="AZ281" i="1"/>
  <c r="AT281" i="1"/>
  <c r="AU281" i="1"/>
  <c r="K202" i="1"/>
  <c r="N201" i="1"/>
  <c r="L201" i="1"/>
  <c r="M201" i="1" s="1"/>
  <c r="AF283" i="1"/>
  <c r="AE283" i="1"/>
  <c r="AD283" i="1"/>
  <c r="AC283" i="1"/>
  <c r="AB283" i="1"/>
  <c r="B284" i="1"/>
  <c r="AY283" i="1" l="1"/>
  <c r="AU283" i="1"/>
  <c r="AW283" i="1"/>
  <c r="AX283" i="1"/>
  <c r="AZ283" i="1"/>
  <c r="AS283" i="1"/>
  <c r="AV283" i="1"/>
  <c r="AT283" i="1"/>
  <c r="AW282" i="1"/>
  <c r="AU282" i="1"/>
  <c r="AT282" i="1"/>
  <c r="AZ282" i="1"/>
  <c r="AX282" i="1"/>
  <c r="AS282" i="1"/>
  <c r="AV282" i="1"/>
  <c r="AY282" i="1"/>
  <c r="AF284" i="1"/>
  <c r="AE284" i="1"/>
  <c r="AD284" i="1"/>
  <c r="AC284" i="1"/>
  <c r="AB284" i="1"/>
  <c r="K203" i="1"/>
  <c r="N202" i="1"/>
  <c r="L202" i="1"/>
  <c r="M202" i="1" s="1"/>
  <c r="B285" i="1"/>
  <c r="AZ284" i="1" l="1"/>
  <c r="AV284" i="1"/>
  <c r="AT284" i="1"/>
  <c r="AU284" i="1"/>
  <c r="AS284" i="1"/>
  <c r="AY284" i="1"/>
  <c r="AW284" i="1"/>
  <c r="AX284" i="1"/>
  <c r="K204" i="1"/>
  <c r="N203" i="1"/>
  <c r="L203" i="1"/>
  <c r="M203" i="1" s="1"/>
  <c r="AF285" i="1"/>
  <c r="AE285" i="1"/>
  <c r="AD285" i="1"/>
  <c r="AC285" i="1"/>
  <c r="AB285" i="1"/>
  <c r="B286" i="1"/>
  <c r="AS285" i="1" l="1"/>
  <c r="AY285" i="1"/>
  <c r="AT285" i="1"/>
  <c r="AZ285" i="1"/>
  <c r="AX285" i="1"/>
  <c r="AV285" i="1"/>
  <c r="AU285" i="1"/>
  <c r="AW285" i="1"/>
  <c r="AE286" i="1"/>
  <c r="AF286" i="1"/>
  <c r="AD286" i="1"/>
  <c r="AC286" i="1"/>
  <c r="AB286" i="1"/>
  <c r="K205" i="1"/>
  <c r="N204" i="1"/>
  <c r="L204" i="1"/>
  <c r="M204" i="1" s="1"/>
  <c r="B287" i="1"/>
  <c r="AX286" i="1" l="1"/>
  <c r="AV286" i="1"/>
  <c r="AT286" i="1"/>
  <c r="AY286" i="1"/>
  <c r="AW286" i="1"/>
  <c r="AZ286" i="1"/>
  <c r="AU286" i="1"/>
  <c r="AS286" i="1"/>
  <c r="K206" i="1"/>
  <c r="N205" i="1"/>
  <c r="L205" i="1"/>
  <c r="M205" i="1" s="1"/>
  <c r="AE287" i="1"/>
  <c r="AF287" i="1"/>
  <c r="AD287" i="1"/>
  <c r="AB287" i="1"/>
  <c r="AC287" i="1"/>
  <c r="B288" i="1"/>
  <c r="AT287" i="1" l="1"/>
  <c r="AW287" i="1"/>
  <c r="AX287" i="1"/>
  <c r="AV287" i="1"/>
  <c r="AU287" i="1"/>
  <c r="AZ287" i="1"/>
  <c r="AS287" i="1"/>
  <c r="AY287" i="1"/>
  <c r="AD288" i="1"/>
  <c r="AE288" i="1"/>
  <c r="AF288" i="1"/>
  <c r="AB288" i="1"/>
  <c r="AC288" i="1"/>
  <c r="K207" i="1"/>
  <c r="N206" i="1"/>
  <c r="L206" i="1"/>
  <c r="M206" i="1" s="1"/>
  <c r="B289" i="1"/>
  <c r="AW288" i="1" l="1"/>
  <c r="AT288" i="1"/>
  <c r="AX288" i="1"/>
  <c r="AV288" i="1"/>
  <c r="AZ288" i="1"/>
  <c r="AY288" i="1"/>
  <c r="AS288" i="1"/>
  <c r="AU288" i="1"/>
  <c r="K208" i="1"/>
  <c r="N207" i="1"/>
  <c r="L207" i="1"/>
  <c r="M207" i="1" s="1"/>
  <c r="AF289" i="1"/>
  <c r="AE289" i="1"/>
  <c r="AD289" i="1"/>
  <c r="AB289" i="1"/>
  <c r="AC289" i="1"/>
  <c r="B290" i="1"/>
  <c r="AZ289" i="1" l="1"/>
  <c r="AX289" i="1"/>
  <c r="AU289" i="1"/>
  <c r="AT289" i="1"/>
  <c r="AS289" i="1"/>
  <c r="AV289" i="1"/>
  <c r="AW289" i="1"/>
  <c r="AY289" i="1"/>
  <c r="AF290" i="1"/>
  <c r="AE290" i="1"/>
  <c r="AD290" i="1"/>
  <c r="AB290" i="1"/>
  <c r="AC290" i="1"/>
  <c r="K209" i="1"/>
  <c r="N208" i="1"/>
  <c r="L208" i="1"/>
  <c r="M208" i="1" s="1"/>
  <c r="B291" i="1"/>
  <c r="AS290" i="1" l="1"/>
  <c r="AT290" i="1"/>
  <c r="AZ290" i="1"/>
  <c r="AU290" i="1"/>
  <c r="AX290" i="1"/>
  <c r="AY290" i="1"/>
  <c r="AW290" i="1"/>
  <c r="AV290" i="1"/>
  <c r="K210" i="1"/>
  <c r="N209" i="1"/>
  <c r="L209" i="1"/>
  <c r="M209" i="1" s="1"/>
  <c r="AF291" i="1"/>
  <c r="AE291" i="1"/>
  <c r="AD291" i="1"/>
  <c r="AB291" i="1"/>
  <c r="AC291" i="1"/>
  <c r="B292" i="1"/>
  <c r="AW291" i="1" l="1"/>
  <c r="AX291" i="1"/>
  <c r="AZ291" i="1"/>
  <c r="AY291" i="1"/>
  <c r="AT291" i="1"/>
  <c r="AU291" i="1"/>
  <c r="AS291" i="1"/>
  <c r="AV291" i="1"/>
  <c r="AF292" i="1"/>
  <c r="AE292" i="1"/>
  <c r="AC292" i="1"/>
  <c r="AD292" i="1"/>
  <c r="AB292" i="1"/>
  <c r="K211" i="1"/>
  <c r="N210" i="1"/>
  <c r="L210" i="1"/>
  <c r="M210" i="1" s="1"/>
  <c r="B293" i="1"/>
  <c r="K212" i="1" l="1"/>
  <c r="N211" i="1"/>
  <c r="L211" i="1"/>
  <c r="M211" i="1" s="1"/>
  <c r="AF293" i="1"/>
  <c r="AE293" i="1"/>
  <c r="AC293" i="1"/>
  <c r="AB293" i="1"/>
  <c r="AD293" i="1"/>
  <c r="B294" i="1"/>
  <c r="AY292" i="1" l="1"/>
  <c r="AZ292" i="1"/>
  <c r="AX292" i="1"/>
  <c r="AT292" i="1"/>
  <c r="AS292" i="1"/>
  <c r="AW292" i="1"/>
  <c r="AV292" i="1"/>
  <c r="AU292" i="1"/>
  <c r="AE294" i="1"/>
  <c r="AF294" i="1"/>
  <c r="AC294" i="1"/>
  <c r="AB294" i="1"/>
  <c r="AD294" i="1"/>
  <c r="K213" i="1"/>
  <c r="N212" i="1"/>
  <c r="L212" i="1"/>
  <c r="M212" i="1" s="1"/>
  <c r="B295" i="1"/>
  <c r="AW293" i="1" l="1"/>
  <c r="AV293" i="1"/>
  <c r="AU293" i="1"/>
  <c r="AZ293" i="1"/>
  <c r="AX293" i="1"/>
  <c r="AY293" i="1"/>
  <c r="AT293" i="1"/>
  <c r="AS293" i="1"/>
  <c r="K214" i="1"/>
  <c r="N213" i="1"/>
  <c r="L213" i="1"/>
  <c r="M213" i="1" s="1"/>
  <c r="AE295" i="1"/>
  <c r="AF295" i="1"/>
  <c r="AD295" i="1"/>
  <c r="AB295" i="1"/>
  <c r="AC295" i="1"/>
  <c r="B296" i="1"/>
  <c r="AW294" i="1" l="1"/>
  <c r="AU294" i="1"/>
  <c r="AT294" i="1"/>
  <c r="AZ294" i="1"/>
  <c r="AX294" i="1"/>
  <c r="AS294" i="1"/>
  <c r="AV294" i="1"/>
  <c r="AY294" i="1"/>
  <c r="AD296" i="1"/>
  <c r="AE296" i="1"/>
  <c r="AF296" i="1"/>
  <c r="AB296" i="1"/>
  <c r="AC296" i="1"/>
  <c r="K215" i="1"/>
  <c r="N214" i="1"/>
  <c r="L214" i="1"/>
  <c r="M214" i="1" s="1"/>
  <c r="B297" i="1"/>
  <c r="AX296" i="1" l="1"/>
  <c r="AV296" i="1"/>
  <c r="AT296" i="1"/>
  <c r="AW296" i="1"/>
  <c r="AZ296" i="1"/>
  <c r="AS296" i="1"/>
  <c r="AU296" i="1"/>
  <c r="AY296" i="1"/>
  <c r="AT295" i="1"/>
  <c r="AW295" i="1"/>
  <c r="AU295" i="1"/>
  <c r="AZ295" i="1"/>
  <c r="AV295" i="1"/>
  <c r="AY295" i="1"/>
  <c r="AX295" i="1"/>
  <c r="AS295" i="1"/>
  <c r="K216" i="1"/>
  <c r="N215" i="1"/>
  <c r="L215" i="1"/>
  <c r="M215" i="1" s="1"/>
  <c r="AF297" i="1"/>
  <c r="AD297" i="1"/>
  <c r="AB297" i="1"/>
  <c r="AE297" i="1"/>
  <c r="AC297" i="1"/>
  <c r="B298" i="1"/>
  <c r="AS297" i="1" l="1"/>
  <c r="AU297" i="1"/>
  <c r="AT297" i="1"/>
  <c r="AZ297" i="1"/>
  <c r="AW297" i="1"/>
  <c r="AY297" i="1"/>
  <c r="AX297" i="1"/>
  <c r="AV297" i="1"/>
  <c r="AF298" i="1"/>
  <c r="AD298" i="1"/>
  <c r="AC298" i="1"/>
  <c r="AB298" i="1"/>
  <c r="AE298" i="1"/>
  <c r="K217" i="1"/>
  <c r="N216" i="1"/>
  <c r="L216" i="1"/>
  <c r="M216" i="1" s="1"/>
  <c r="B299" i="1"/>
  <c r="K218" i="1" l="1"/>
  <c r="N217" i="1"/>
  <c r="L217" i="1"/>
  <c r="M217" i="1" s="1"/>
  <c r="AF299" i="1"/>
  <c r="AE299" i="1"/>
  <c r="AC299" i="1"/>
  <c r="AB299" i="1"/>
  <c r="AD299" i="1"/>
  <c r="B300" i="1"/>
  <c r="AV298" i="1" l="1"/>
  <c r="AZ298" i="1"/>
  <c r="AT298" i="1"/>
  <c r="AS298" i="1"/>
  <c r="AY298" i="1"/>
  <c r="AX298" i="1"/>
  <c r="AW298" i="1"/>
  <c r="AU298" i="1"/>
  <c r="AF300" i="1"/>
  <c r="AE300" i="1"/>
  <c r="AD300" i="1"/>
  <c r="AC300" i="1"/>
  <c r="AB300" i="1"/>
  <c r="K219" i="1"/>
  <c r="N218" i="1"/>
  <c r="L218" i="1"/>
  <c r="M218" i="1" s="1"/>
  <c r="B301" i="1"/>
  <c r="AX300" i="1" l="1"/>
  <c r="AU300" i="1"/>
  <c r="AY300" i="1"/>
  <c r="AZ300" i="1"/>
  <c r="AS300" i="1"/>
  <c r="AT300" i="1"/>
  <c r="AW300" i="1"/>
  <c r="AV300" i="1"/>
  <c r="AX299" i="1"/>
  <c r="AU299" i="1"/>
  <c r="AY299" i="1"/>
  <c r="AZ299" i="1"/>
  <c r="AW299" i="1"/>
  <c r="AT299" i="1"/>
  <c r="AS299" i="1"/>
  <c r="AV299" i="1"/>
  <c r="K220" i="1"/>
  <c r="N219" i="1"/>
  <c r="L219" i="1"/>
  <c r="M219" i="1" s="1"/>
  <c r="AF301" i="1"/>
  <c r="AE301" i="1"/>
  <c r="AD301" i="1"/>
  <c r="AC301" i="1"/>
  <c r="AB301" i="1"/>
  <c r="B302" i="1"/>
  <c r="AE302" i="1" l="1"/>
  <c r="AF302" i="1"/>
  <c r="AD302" i="1"/>
  <c r="AC302" i="1"/>
  <c r="AB302" i="1"/>
  <c r="K221" i="1"/>
  <c r="N220" i="1"/>
  <c r="L220" i="1"/>
  <c r="M220" i="1" s="1"/>
  <c r="B303" i="1"/>
  <c r="AZ302" i="1" l="1"/>
  <c r="AW302" i="1"/>
  <c r="AY302" i="1"/>
  <c r="AV302" i="1"/>
  <c r="AX302" i="1"/>
  <c r="AU302" i="1"/>
  <c r="AS302" i="1"/>
  <c r="AT302" i="1"/>
  <c r="AZ301" i="1"/>
  <c r="AV301" i="1"/>
  <c r="AU301" i="1"/>
  <c r="AX301" i="1"/>
  <c r="AW301" i="1"/>
  <c r="AS301" i="1"/>
  <c r="AY301" i="1"/>
  <c r="AT301" i="1"/>
  <c r="K222" i="1"/>
  <c r="N221" i="1"/>
  <c r="L221" i="1"/>
  <c r="M221" i="1" s="1"/>
  <c r="AE303" i="1"/>
  <c r="AF303" i="1"/>
  <c r="AB303" i="1"/>
  <c r="AD303" i="1"/>
  <c r="AC303" i="1"/>
  <c r="B304" i="1"/>
  <c r="AZ303" i="1" l="1"/>
  <c r="AX303" i="1"/>
  <c r="AV303" i="1"/>
  <c r="AS303" i="1"/>
  <c r="AT303" i="1"/>
  <c r="AY303" i="1"/>
  <c r="AW303" i="1"/>
  <c r="AU303" i="1"/>
  <c r="AD304" i="1"/>
  <c r="AE304" i="1"/>
  <c r="AF304" i="1"/>
  <c r="AB304" i="1"/>
  <c r="AC304" i="1"/>
  <c r="K223" i="1"/>
  <c r="N222" i="1"/>
  <c r="L222" i="1"/>
  <c r="M222" i="1" s="1"/>
  <c r="B305" i="1"/>
  <c r="AW304" i="1" l="1"/>
  <c r="AT304" i="1"/>
  <c r="AS304" i="1"/>
  <c r="AV304" i="1"/>
  <c r="AU304" i="1"/>
  <c r="AZ304" i="1"/>
  <c r="AY304" i="1"/>
  <c r="AX304" i="1"/>
  <c r="K224" i="1"/>
  <c r="N223" i="1"/>
  <c r="L223" i="1"/>
  <c r="M223" i="1" s="1"/>
  <c r="AF305" i="1"/>
  <c r="AD305" i="1"/>
  <c r="AE305" i="1"/>
  <c r="AB305" i="1"/>
  <c r="AC305" i="1"/>
  <c r="B306" i="1"/>
  <c r="AY305" i="1" l="1"/>
  <c r="AW305" i="1"/>
  <c r="AT305" i="1"/>
  <c r="AX305" i="1"/>
  <c r="AV305" i="1"/>
  <c r="AU305" i="1"/>
  <c r="AS305" i="1"/>
  <c r="AZ305" i="1"/>
  <c r="AF306" i="1"/>
  <c r="AD306" i="1"/>
  <c r="AE306" i="1"/>
  <c r="AB306" i="1"/>
  <c r="AC306" i="1"/>
  <c r="K225" i="1"/>
  <c r="N224" i="1"/>
  <c r="L224" i="1"/>
  <c r="M224" i="1" s="1"/>
  <c r="B307" i="1"/>
  <c r="AT306" i="1" l="1"/>
  <c r="AY306" i="1"/>
  <c r="AX306" i="1"/>
  <c r="AZ306" i="1"/>
  <c r="AW306" i="1"/>
  <c r="AV306" i="1"/>
  <c r="AU306" i="1"/>
  <c r="AS306" i="1"/>
  <c r="K226" i="1"/>
  <c r="N225" i="1"/>
  <c r="L225" i="1"/>
  <c r="M225" i="1" s="1"/>
  <c r="AF307" i="1"/>
  <c r="AD307" i="1"/>
  <c r="AE307" i="1"/>
  <c r="AC307" i="1"/>
  <c r="AB307" i="1"/>
  <c r="B308" i="1"/>
  <c r="AS307" i="1" l="1"/>
  <c r="AV307" i="1"/>
  <c r="AZ307" i="1"/>
  <c r="AT307" i="1"/>
  <c r="AU307" i="1"/>
  <c r="AW307" i="1"/>
  <c r="AY307" i="1"/>
  <c r="AX307" i="1"/>
  <c r="AF308" i="1"/>
  <c r="AC308" i="1"/>
  <c r="AB308" i="1"/>
  <c r="AD308" i="1"/>
  <c r="AE308" i="1"/>
  <c r="K227" i="1"/>
  <c r="N226" i="1"/>
  <c r="L226" i="1"/>
  <c r="M226" i="1" s="1"/>
  <c r="B309" i="1"/>
  <c r="K228" i="1" l="1"/>
  <c r="N227" i="1"/>
  <c r="L227" i="1"/>
  <c r="M227" i="1" s="1"/>
  <c r="AF309" i="1"/>
  <c r="AE309" i="1"/>
  <c r="AC309" i="1"/>
  <c r="AB309" i="1"/>
  <c r="AD309" i="1"/>
  <c r="B310" i="1"/>
  <c r="AU309" i="1" l="1"/>
  <c r="AT309" i="1"/>
  <c r="AW309" i="1"/>
  <c r="AV309" i="1"/>
  <c r="AX309" i="1"/>
  <c r="AZ309" i="1"/>
  <c r="AY309" i="1"/>
  <c r="AS309" i="1"/>
  <c r="AS308" i="1"/>
  <c r="AT308" i="1"/>
  <c r="AY308" i="1"/>
  <c r="AZ308" i="1"/>
  <c r="AX308" i="1"/>
  <c r="AU308" i="1"/>
  <c r="AW308" i="1"/>
  <c r="AV308" i="1"/>
  <c r="AE310" i="1"/>
  <c r="AF310" i="1"/>
  <c r="AC310" i="1"/>
  <c r="AB310" i="1"/>
  <c r="AD310" i="1"/>
  <c r="K229" i="1"/>
  <c r="N228" i="1"/>
  <c r="L228" i="1"/>
  <c r="M228" i="1" s="1"/>
  <c r="B311" i="1"/>
  <c r="K230" i="1" l="1"/>
  <c r="N229" i="1"/>
  <c r="L229" i="1"/>
  <c r="M229" i="1" s="1"/>
  <c r="AE311" i="1"/>
  <c r="AF311" i="1"/>
  <c r="AB311" i="1"/>
  <c r="AC311" i="1"/>
  <c r="AD311" i="1"/>
  <c r="B312" i="1"/>
  <c r="AW311" i="1" l="1"/>
  <c r="AU311" i="1"/>
  <c r="AZ311" i="1"/>
  <c r="AV311" i="1"/>
  <c r="AY311" i="1"/>
  <c r="AX311" i="1"/>
  <c r="AS311" i="1"/>
  <c r="AT311" i="1"/>
  <c r="AS310" i="1"/>
  <c r="AY310" i="1"/>
  <c r="AU310" i="1"/>
  <c r="AT310" i="1"/>
  <c r="AW310" i="1"/>
  <c r="AZ310" i="1"/>
  <c r="AX310" i="1"/>
  <c r="AV310" i="1"/>
  <c r="AD312" i="1"/>
  <c r="AE312" i="1"/>
  <c r="AF312" i="1"/>
  <c r="AB312" i="1"/>
  <c r="AC312" i="1"/>
  <c r="K231" i="1"/>
  <c r="N230" i="1"/>
  <c r="L230" i="1"/>
  <c r="M230" i="1" s="1"/>
  <c r="B313" i="1"/>
  <c r="AT312" i="1" l="1"/>
  <c r="AW312" i="1"/>
  <c r="AS312" i="1"/>
  <c r="AX312" i="1"/>
  <c r="AU312" i="1"/>
  <c r="AV312" i="1"/>
  <c r="AY312" i="1"/>
  <c r="AZ312" i="1"/>
  <c r="K232" i="1"/>
  <c r="N231" i="1"/>
  <c r="L231" i="1"/>
  <c r="M231" i="1" s="1"/>
  <c r="AF313" i="1"/>
  <c r="AB313" i="1"/>
  <c r="AE313" i="1"/>
  <c r="AD313" i="1"/>
  <c r="AC313" i="1"/>
  <c r="B314" i="1"/>
  <c r="AZ313" i="1" l="1"/>
  <c r="AY313" i="1"/>
  <c r="AX313" i="1"/>
  <c r="AT313" i="1"/>
  <c r="AV313" i="1"/>
  <c r="AW313" i="1"/>
  <c r="AS313" i="1"/>
  <c r="AU313" i="1"/>
  <c r="AF314" i="1"/>
  <c r="AD314" i="1"/>
  <c r="AE314" i="1"/>
  <c r="AC314" i="1"/>
  <c r="AB314" i="1"/>
  <c r="K233" i="1"/>
  <c r="N232" i="1"/>
  <c r="L232" i="1"/>
  <c r="M232" i="1" s="1"/>
  <c r="B315" i="1"/>
  <c r="K234" i="1" l="1"/>
  <c r="N233" i="1"/>
  <c r="L233" i="1"/>
  <c r="M233" i="1" s="1"/>
  <c r="AF315" i="1"/>
  <c r="AE315" i="1"/>
  <c r="AD315" i="1"/>
  <c r="AC315" i="1"/>
  <c r="AB315" i="1"/>
  <c r="B316" i="1"/>
  <c r="AU315" i="1" l="1"/>
  <c r="AV315" i="1"/>
  <c r="AX315" i="1"/>
  <c r="AY315" i="1"/>
  <c r="AW315" i="1"/>
  <c r="AT315" i="1"/>
  <c r="AS315" i="1"/>
  <c r="AZ315" i="1"/>
  <c r="AW314" i="1"/>
  <c r="AU314" i="1"/>
  <c r="AT314" i="1"/>
  <c r="AX314" i="1"/>
  <c r="AZ314" i="1"/>
  <c r="AY314" i="1"/>
  <c r="AS314" i="1"/>
  <c r="AV314" i="1"/>
  <c r="AF316" i="1"/>
  <c r="AE316" i="1"/>
  <c r="AD316" i="1"/>
  <c r="AC316" i="1"/>
  <c r="AB316" i="1"/>
  <c r="K235" i="1"/>
  <c r="N234" i="1"/>
  <c r="L234" i="1"/>
  <c r="M234" i="1" s="1"/>
  <c r="B317" i="1"/>
  <c r="AZ316" i="1" l="1"/>
  <c r="AT316" i="1"/>
  <c r="AS316" i="1"/>
  <c r="AV316" i="1"/>
  <c r="AY316" i="1"/>
  <c r="AW316" i="1"/>
  <c r="AX316" i="1"/>
  <c r="AU316" i="1"/>
  <c r="K236" i="1"/>
  <c r="N235" i="1"/>
  <c r="L235" i="1"/>
  <c r="M235" i="1" s="1"/>
  <c r="AF317" i="1"/>
  <c r="AE317" i="1"/>
  <c r="AC317" i="1"/>
  <c r="AD317" i="1"/>
  <c r="AB317" i="1"/>
  <c r="B318" i="1"/>
  <c r="AE318" i="1" l="1"/>
  <c r="AF318" i="1"/>
  <c r="AC318" i="1"/>
  <c r="AD318" i="1"/>
  <c r="AB318" i="1"/>
  <c r="K237" i="1"/>
  <c r="N236" i="1"/>
  <c r="L236" i="1"/>
  <c r="M236" i="1" s="1"/>
  <c r="B319" i="1"/>
  <c r="AU317" i="1" l="1"/>
  <c r="AT317" i="1"/>
  <c r="AV317" i="1"/>
  <c r="AS317" i="1"/>
  <c r="AX317" i="1"/>
  <c r="AY317" i="1"/>
  <c r="AW317" i="1"/>
  <c r="AZ317" i="1"/>
  <c r="K238" i="1"/>
  <c r="N237" i="1"/>
  <c r="L237" i="1"/>
  <c r="M237" i="1" s="1"/>
  <c r="AE319" i="1"/>
  <c r="AF319" i="1"/>
  <c r="AB319" i="1"/>
  <c r="AC319" i="1"/>
  <c r="AD319" i="1"/>
  <c r="B320" i="1"/>
  <c r="AZ319" i="1" l="1"/>
  <c r="AY319" i="1"/>
  <c r="AX319" i="1"/>
  <c r="AS319" i="1"/>
  <c r="AU319" i="1"/>
  <c r="AT319" i="1"/>
  <c r="AW319" i="1"/>
  <c r="AV319" i="1"/>
  <c r="AV318" i="1"/>
  <c r="AX318" i="1"/>
  <c r="AU318" i="1"/>
  <c r="AT318" i="1"/>
  <c r="AZ318" i="1"/>
  <c r="AS318" i="1"/>
  <c r="AW318" i="1"/>
  <c r="AY318" i="1"/>
  <c r="AD320" i="1"/>
  <c r="AE320" i="1"/>
  <c r="AF320" i="1"/>
  <c r="AB320" i="1"/>
  <c r="AC320" i="1"/>
  <c r="K239" i="1"/>
  <c r="N238" i="1"/>
  <c r="L238" i="1"/>
  <c r="M238" i="1" s="1"/>
  <c r="B321" i="1"/>
  <c r="AX320" i="1" l="1"/>
  <c r="AV320" i="1"/>
  <c r="AZ320" i="1"/>
  <c r="AY320" i="1"/>
  <c r="AT320" i="1"/>
  <c r="AS320" i="1"/>
  <c r="AU320" i="1"/>
  <c r="AW320" i="1"/>
  <c r="K240" i="1"/>
  <c r="N239" i="1"/>
  <c r="L239" i="1"/>
  <c r="M239" i="1" s="1"/>
  <c r="AF321" i="1"/>
  <c r="AE321" i="1"/>
  <c r="AB321" i="1"/>
  <c r="AD321" i="1"/>
  <c r="AC321" i="1"/>
  <c r="B322" i="1"/>
  <c r="AW321" i="1" l="1"/>
  <c r="AS321" i="1"/>
  <c r="AV321" i="1"/>
  <c r="AZ321" i="1"/>
  <c r="AY321" i="1"/>
  <c r="AU321" i="1"/>
  <c r="AT321" i="1"/>
  <c r="AX321" i="1"/>
  <c r="AF322" i="1"/>
  <c r="AE322" i="1"/>
  <c r="AD322" i="1"/>
  <c r="AB322" i="1"/>
  <c r="AC322" i="1"/>
  <c r="K241" i="1"/>
  <c r="N240" i="1"/>
  <c r="L240" i="1"/>
  <c r="M240" i="1" s="1"/>
  <c r="B323" i="1"/>
  <c r="K242" i="1" l="1"/>
  <c r="N241" i="1"/>
  <c r="L241" i="1"/>
  <c r="M241" i="1" s="1"/>
  <c r="AF323" i="1"/>
  <c r="AD323" i="1"/>
  <c r="AE323" i="1"/>
  <c r="AB323" i="1"/>
  <c r="AC323" i="1"/>
  <c r="B324" i="1"/>
  <c r="AZ322" i="1" l="1"/>
  <c r="AY322" i="1"/>
  <c r="AS322" i="1"/>
  <c r="AT322" i="1"/>
  <c r="AV322" i="1"/>
  <c r="AW322" i="1"/>
  <c r="AX322" i="1"/>
  <c r="AU322" i="1"/>
  <c r="AF324" i="1"/>
  <c r="AD324" i="1"/>
  <c r="AE324" i="1"/>
  <c r="AC324" i="1"/>
  <c r="AB324" i="1"/>
  <c r="K243" i="1"/>
  <c r="N242" i="1"/>
  <c r="L242" i="1"/>
  <c r="M242" i="1" s="1"/>
  <c r="B325" i="1"/>
  <c r="AV323" i="1" l="1"/>
  <c r="AU323" i="1"/>
  <c r="AY323" i="1"/>
  <c r="AX323" i="1"/>
  <c r="AS323" i="1"/>
  <c r="AT323" i="1"/>
  <c r="AZ323" i="1"/>
  <c r="AW323" i="1"/>
  <c r="K244" i="1"/>
  <c r="N243" i="1"/>
  <c r="L243" i="1"/>
  <c r="M243" i="1" s="1"/>
  <c r="AF325" i="1"/>
  <c r="AE325" i="1"/>
  <c r="AC325" i="1"/>
  <c r="AB325" i="1"/>
  <c r="AD325" i="1"/>
  <c r="B326" i="1"/>
  <c r="AX325" i="1" l="1"/>
  <c r="AW325" i="1"/>
  <c r="AV325" i="1"/>
  <c r="AZ325" i="1"/>
  <c r="AS325" i="1"/>
  <c r="AY325" i="1"/>
  <c r="AU325" i="1"/>
  <c r="AT325" i="1"/>
  <c r="AZ324" i="1"/>
  <c r="AX324" i="1"/>
  <c r="AW324" i="1"/>
  <c r="AT324" i="1"/>
  <c r="AV324" i="1"/>
  <c r="AY324" i="1"/>
  <c r="AU324" i="1"/>
  <c r="AS324" i="1"/>
  <c r="AE326" i="1"/>
  <c r="AF326" i="1"/>
  <c r="AC326" i="1"/>
  <c r="AD326" i="1"/>
  <c r="AB326" i="1"/>
  <c r="K245" i="1"/>
  <c r="N244" i="1"/>
  <c r="L244" i="1"/>
  <c r="M244" i="1" s="1"/>
  <c r="B327" i="1"/>
  <c r="K246" i="1" l="1"/>
  <c r="N245" i="1"/>
  <c r="L245" i="1"/>
  <c r="M245" i="1" s="1"/>
  <c r="AE327" i="1"/>
  <c r="AF327" i="1"/>
  <c r="AD327" i="1"/>
  <c r="AB327" i="1"/>
  <c r="AC327" i="1"/>
  <c r="B328" i="1"/>
  <c r="AT326" i="1" l="1"/>
  <c r="AW326" i="1"/>
  <c r="AU326" i="1"/>
  <c r="AZ326" i="1"/>
  <c r="AV326" i="1"/>
  <c r="AS326" i="1"/>
  <c r="AX326" i="1"/>
  <c r="AY326" i="1"/>
  <c r="K329" i="1"/>
  <c r="AD328" i="1"/>
  <c r="AE328" i="1"/>
  <c r="AF328" i="1"/>
  <c r="AB328" i="1"/>
  <c r="AC328" i="1"/>
  <c r="K247" i="1"/>
  <c r="N246" i="1"/>
  <c r="L246" i="1"/>
  <c r="M246" i="1" s="1"/>
  <c r="B330" i="1"/>
  <c r="AY328" i="1" l="1"/>
  <c r="AZ328" i="1"/>
  <c r="AV328" i="1"/>
  <c r="AS328" i="1"/>
  <c r="AX328" i="1"/>
  <c r="AU328" i="1"/>
  <c r="AT328" i="1"/>
  <c r="AW328" i="1"/>
  <c r="AS327" i="1"/>
  <c r="AX327" i="1"/>
  <c r="AY327" i="1"/>
  <c r="AU327" i="1"/>
  <c r="AV327" i="1"/>
  <c r="AT327" i="1"/>
  <c r="AW327" i="1"/>
  <c r="AZ327" i="1"/>
  <c r="K248" i="1"/>
  <c r="N247" i="1"/>
  <c r="L247" i="1"/>
  <c r="M247" i="1" s="1"/>
  <c r="K330" i="1"/>
  <c r="AF330" i="1"/>
  <c r="AD330" i="1"/>
  <c r="AE330" i="1"/>
  <c r="AC330" i="1"/>
  <c r="AB330" i="1"/>
  <c r="N329" i="1"/>
  <c r="L329" i="1"/>
  <c r="M329" i="1" s="1"/>
  <c r="B331" i="1"/>
  <c r="AU330" i="1" l="1"/>
  <c r="AT330" i="1"/>
  <c r="AX330" i="1"/>
  <c r="AV330" i="1"/>
  <c r="AS330" i="1"/>
  <c r="AZ330" i="1"/>
  <c r="AY330" i="1"/>
  <c r="AW330" i="1"/>
  <c r="N330" i="1"/>
  <c r="L330" i="1"/>
  <c r="M330" i="1" s="1"/>
  <c r="K331" i="1"/>
  <c r="AF331" i="1"/>
  <c r="AE331" i="1"/>
  <c r="AC331" i="1"/>
  <c r="AD331" i="1"/>
  <c r="AB331" i="1"/>
  <c r="K249" i="1"/>
  <c r="N248" i="1"/>
  <c r="L248" i="1"/>
  <c r="M248" i="1" s="1"/>
  <c r="B332" i="1"/>
  <c r="AF332" i="1" l="1"/>
  <c r="AD332" i="1"/>
  <c r="AE332" i="1"/>
  <c r="AC332" i="1"/>
  <c r="AB332" i="1"/>
  <c r="K332" i="1"/>
  <c r="N331" i="1"/>
  <c r="L331" i="1"/>
  <c r="M331" i="1" s="1"/>
  <c r="K250" i="1"/>
  <c r="N249" i="1"/>
  <c r="L249" i="1"/>
  <c r="M249" i="1" s="1"/>
  <c r="B333" i="1"/>
  <c r="AY332" i="1" l="1"/>
  <c r="AW332" i="1"/>
  <c r="AX332" i="1"/>
  <c r="AT332" i="1"/>
  <c r="AV332" i="1"/>
  <c r="AS332" i="1"/>
  <c r="AU332" i="1"/>
  <c r="AZ332" i="1"/>
  <c r="AX331" i="1"/>
  <c r="AU331" i="1"/>
  <c r="AY331" i="1"/>
  <c r="AW331" i="1"/>
  <c r="AT331" i="1"/>
  <c r="AV331" i="1"/>
  <c r="AS331" i="1"/>
  <c r="AZ331" i="1"/>
  <c r="K333" i="1"/>
  <c r="N332" i="1"/>
  <c r="L332" i="1"/>
  <c r="M332" i="1" s="1"/>
  <c r="AF333" i="1"/>
  <c r="AE333" i="1"/>
  <c r="AD333" i="1"/>
  <c r="AC333" i="1"/>
  <c r="AB333" i="1"/>
  <c r="K251" i="1"/>
  <c r="N250" i="1"/>
  <c r="L250" i="1"/>
  <c r="M250" i="1" s="1"/>
  <c r="B334" i="1"/>
  <c r="AW333" i="1" l="1"/>
  <c r="AX333" i="1"/>
  <c r="AV333" i="1"/>
  <c r="AZ333" i="1"/>
  <c r="AU333" i="1"/>
  <c r="AY333" i="1"/>
  <c r="AT333" i="1"/>
  <c r="AS333" i="1"/>
  <c r="AE334" i="1"/>
  <c r="AF334" i="1"/>
  <c r="AC334" i="1"/>
  <c r="AB334" i="1"/>
  <c r="AD334" i="1"/>
  <c r="K252" i="1"/>
  <c r="N251" i="1"/>
  <c r="L251" i="1"/>
  <c r="M251" i="1" s="1"/>
  <c r="K334" i="1"/>
  <c r="N333" i="1"/>
  <c r="L333" i="1"/>
  <c r="M333" i="1" s="1"/>
  <c r="B335" i="1"/>
  <c r="K253" i="1" l="1"/>
  <c r="N252" i="1"/>
  <c r="L252" i="1"/>
  <c r="M252" i="1" s="1"/>
  <c r="AE335" i="1"/>
  <c r="AF335" i="1"/>
  <c r="AB335" i="1"/>
  <c r="AC335" i="1"/>
  <c r="AD335" i="1"/>
  <c r="K335" i="1"/>
  <c r="N334" i="1"/>
  <c r="L334" i="1"/>
  <c r="M334" i="1" s="1"/>
  <c r="B336" i="1"/>
  <c r="AS335" i="1" l="1"/>
  <c r="AY335" i="1"/>
  <c r="AU335" i="1"/>
  <c r="AZ335" i="1"/>
  <c r="AX335" i="1"/>
  <c r="AV335" i="1"/>
  <c r="AT335" i="1"/>
  <c r="AW335" i="1"/>
  <c r="AV334" i="1"/>
  <c r="AT334" i="1"/>
  <c r="AW334" i="1"/>
  <c r="AS334" i="1"/>
  <c r="AX334" i="1"/>
  <c r="AZ334" i="1"/>
  <c r="AY334" i="1"/>
  <c r="AU334" i="1"/>
  <c r="AD336" i="1"/>
  <c r="AE336" i="1"/>
  <c r="AF336" i="1"/>
  <c r="AB336" i="1"/>
  <c r="AC336" i="1"/>
  <c r="K336" i="1"/>
  <c r="N335" i="1"/>
  <c r="L335" i="1"/>
  <c r="M335" i="1" s="1"/>
  <c r="K254" i="1"/>
  <c r="N253" i="1"/>
  <c r="L253" i="1"/>
  <c r="M253" i="1" s="1"/>
  <c r="B337" i="1"/>
  <c r="AV336" i="1" l="1"/>
  <c r="AW336" i="1"/>
  <c r="AY336" i="1"/>
  <c r="AX336" i="1"/>
  <c r="AZ336" i="1"/>
  <c r="AU336" i="1"/>
  <c r="AT336" i="1"/>
  <c r="AS336" i="1"/>
  <c r="K337" i="1"/>
  <c r="N336" i="1"/>
  <c r="L336" i="1"/>
  <c r="M336" i="1" s="1"/>
  <c r="AF337" i="1"/>
  <c r="AE337" i="1"/>
  <c r="AB337" i="1"/>
  <c r="AD337" i="1"/>
  <c r="AC337" i="1"/>
  <c r="K255" i="1"/>
  <c r="N254" i="1"/>
  <c r="L254" i="1"/>
  <c r="M254" i="1" s="1"/>
  <c r="B338" i="1"/>
  <c r="AV337" i="1" l="1"/>
  <c r="AU337" i="1"/>
  <c r="AW337" i="1"/>
  <c r="AS337" i="1"/>
  <c r="AZ337" i="1"/>
  <c r="AX337" i="1"/>
  <c r="AY337" i="1"/>
  <c r="AT337" i="1"/>
  <c r="AF338" i="1"/>
  <c r="AE338" i="1"/>
  <c r="AD338" i="1"/>
  <c r="AC338" i="1"/>
  <c r="AB338" i="1"/>
  <c r="K256" i="1"/>
  <c r="N255" i="1"/>
  <c r="L255" i="1"/>
  <c r="M255" i="1" s="1"/>
  <c r="K338" i="1"/>
  <c r="N337" i="1"/>
  <c r="L337" i="1"/>
  <c r="M337" i="1" s="1"/>
  <c r="B339" i="1"/>
  <c r="AS338" i="1" l="1"/>
  <c r="AT338" i="1"/>
  <c r="AZ338" i="1"/>
  <c r="AW338" i="1"/>
  <c r="AU338" i="1"/>
  <c r="AY338" i="1"/>
  <c r="AV338" i="1"/>
  <c r="AX338" i="1"/>
  <c r="AF339" i="1"/>
  <c r="AD339" i="1"/>
  <c r="AE339" i="1"/>
  <c r="AB339" i="1"/>
  <c r="AC339" i="1"/>
  <c r="K257" i="1"/>
  <c r="N256" i="1"/>
  <c r="L256" i="1"/>
  <c r="M256" i="1" s="1"/>
  <c r="K339" i="1"/>
  <c r="N338" i="1"/>
  <c r="L338" i="1"/>
  <c r="M338" i="1" s="1"/>
  <c r="B340" i="1"/>
  <c r="AY339" i="1" l="1"/>
  <c r="AX339" i="1"/>
  <c r="AV339" i="1"/>
  <c r="AT339" i="1"/>
  <c r="AW339" i="1"/>
  <c r="AZ339" i="1"/>
  <c r="AU339" i="1"/>
  <c r="AS339" i="1"/>
  <c r="K258" i="1"/>
  <c r="N257" i="1"/>
  <c r="L257" i="1"/>
  <c r="M257" i="1" s="1"/>
  <c r="AF340" i="1"/>
  <c r="AD340" i="1"/>
  <c r="AC340" i="1"/>
  <c r="AB340" i="1"/>
  <c r="AE340" i="1"/>
  <c r="K340" i="1"/>
  <c r="N339" i="1"/>
  <c r="L339" i="1"/>
  <c r="M339" i="1" s="1"/>
  <c r="B341" i="1"/>
  <c r="AF341" i="1" l="1"/>
  <c r="AE341" i="1"/>
  <c r="AD341" i="1"/>
  <c r="AC341" i="1"/>
  <c r="AB341" i="1"/>
  <c r="K341" i="1"/>
  <c r="N340" i="1"/>
  <c r="L340" i="1"/>
  <c r="M340" i="1" s="1"/>
  <c r="K259" i="1"/>
  <c r="N258" i="1"/>
  <c r="L258" i="1"/>
  <c r="M258" i="1" s="1"/>
  <c r="B342" i="1"/>
  <c r="AZ341" i="1" l="1"/>
  <c r="AX341" i="1"/>
  <c r="AW341" i="1"/>
  <c r="AV341" i="1"/>
  <c r="AY341" i="1"/>
  <c r="AS341" i="1"/>
  <c r="AU341" i="1"/>
  <c r="AT341" i="1"/>
  <c r="AU340" i="1"/>
  <c r="AS340" i="1"/>
  <c r="AV340" i="1"/>
  <c r="AZ340" i="1"/>
  <c r="AX340" i="1"/>
  <c r="AW340" i="1"/>
  <c r="AY340" i="1"/>
  <c r="AT340" i="1"/>
  <c r="AE342" i="1"/>
  <c r="AF342" i="1"/>
  <c r="AD342" i="1"/>
  <c r="AC342" i="1"/>
  <c r="AB342" i="1"/>
  <c r="K342" i="1"/>
  <c r="N341" i="1"/>
  <c r="L341" i="1"/>
  <c r="M341" i="1" s="1"/>
  <c r="K260" i="1"/>
  <c r="N259" i="1"/>
  <c r="L259" i="1"/>
  <c r="M259" i="1" s="1"/>
  <c r="B343" i="1"/>
  <c r="AV342" i="1" l="1"/>
  <c r="AZ342" i="1"/>
  <c r="AT342" i="1"/>
  <c r="AX342" i="1"/>
  <c r="AU342" i="1"/>
  <c r="AY342" i="1"/>
  <c r="AW342" i="1"/>
  <c r="AS342" i="1"/>
  <c r="AE343" i="1"/>
  <c r="AF343" i="1"/>
  <c r="AB343" i="1"/>
  <c r="AD343" i="1"/>
  <c r="AC343" i="1"/>
  <c r="K343" i="1"/>
  <c r="N342" i="1"/>
  <c r="L342" i="1"/>
  <c r="M342" i="1" s="1"/>
  <c r="K261" i="1"/>
  <c r="N260" i="1"/>
  <c r="L260" i="1"/>
  <c r="M260" i="1" s="1"/>
  <c r="B344" i="1"/>
  <c r="AU343" i="1" l="1"/>
  <c r="AS343" i="1"/>
  <c r="AZ343" i="1"/>
  <c r="AW343" i="1"/>
  <c r="AT343" i="1"/>
  <c r="AY343" i="1"/>
  <c r="AX343" i="1"/>
  <c r="AV343" i="1"/>
  <c r="K344" i="1"/>
  <c r="N343" i="1"/>
  <c r="L343" i="1"/>
  <c r="M343" i="1" s="1"/>
  <c r="AD344" i="1"/>
  <c r="AE344" i="1"/>
  <c r="AF344" i="1"/>
  <c r="AB344" i="1"/>
  <c r="AC344" i="1"/>
  <c r="K262" i="1"/>
  <c r="N261" i="1"/>
  <c r="L261" i="1"/>
  <c r="M261" i="1" s="1"/>
  <c r="B345" i="1"/>
  <c r="AU344" i="1" l="1"/>
  <c r="AY344" i="1"/>
  <c r="AZ344" i="1"/>
  <c r="AS344" i="1"/>
  <c r="AX344" i="1"/>
  <c r="AV344" i="1"/>
  <c r="AT344" i="1"/>
  <c r="AW344" i="1"/>
  <c r="AF345" i="1"/>
  <c r="AB345" i="1"/>
  <c r="AE345" i="1"/>
  <c r="AC345" i="1"/>
  <c r="AD345" i="1"/>
  <c r="K263" i="1"/>
  <c r="N262" i="1"/>
  <c r="L262" i="1"/>
  <c r="M262" i="1" s="1"/>
  <c r="K345" i="1"/>
  <c r="N344" i="1"/>
  <c r="L344" i="1"/>
  <c r="M344" i="1" s="1"/>
  <c r="B346" i="1"/>
  <c r="K264" i="1" l="1"/>
  <c r="N263" i="1"/>
  <c r="L263" i="1"/>
  <c r="M263" i="1" s="1"/>
  <c r="AF346" i="1"/>
  <c r="AE346" i="1"/>
  <c r="AC346" i="1"/>
  <c r="AB346" i="1"/>
  <c r="AD346" i="1"/>
  <c r="K346" i="1"/>
  <c r="N345" i="1"/>
  <c r="L345" i="1"/>
  <c r="M345" i="1" s="1"/>
  <c r="B347" i="1"/>
  <c r="AS346" i="1" l="1"/>
  <c r="AV346" i="1"/>
  <c r="AU346" i="1"/>
  <c r="AT346" i="1"/>
  <c r="AY346" i="1"/>
  <c r="AZ346" i="1"/>
  <c r="AX346" i="1"/>
  <c r="AW346" i="1"/>
  <c r="AS345" i="1"/>
  <c r="AU345" i="1"/>
  <c r="AV345" i="1"/>
  <c r="AW345" i="1"/>
  <c r="AZ345" i="1"/>
  <c r="AY345" i="1"/>
  <c r="AX345" i="1"/>
  <c r="AT345" i="1"/>
  <c r="AF347" i="1"/>
  <c r="AE347" i="1"/>
  <c r="AC347" i="1"/>
  <c r="AD347" i="1"/>
  <c r="AB347" i="1"/>
  <c r="K347" i="1"/>
  <c r="N346" i="1"/>
  <c r="L346" i="1"/>
  <c r="M346" i="1" s="1"/>
  <c r="K265" i="1"/>
  <c r="N264" i="1"/>
  <c r="L264" i="1"/>
  <c r="M264" i="1" s="1"/>
  <c r="B348" i="1"/>
  <c r="N347" i="1" l="1"/>
  <c r="L347" i="1"/>
  <c r="M347" i="1" s="1"/>
  <c r="K348" i="1"/>
  <c r="AF348" i="1"/>
  <c r="AE348" i="1"/>
  <c r="AC348" i="1"/>
  <c r="AB348" i="1"/>
  <c r="AD348" i="1"/>
  <c r="K266" i="1"/>
  <c r="N265" i="1"/>
  <c r="L265" i="1"/>
  <c r="M265" i="1" s="1"/>
  <c r="B349" i="1"/>
  <c r="AZ348" i="1" l="1"/>
  <c r="AX348" i="1"/>
  <c r="AY348" i="1"/>
  <c r="AU348" i="1"/>
  <c r="AV348" i="1"/>
  <c r="AW348" i="1"/>
  <c r="AS348" i="1"/>
  <c r="AT348" i="1"/>
  <c r="AZ347" i="1"/>
  <c r="AS347" i="1"/>
  <c r="AV347" i="1"/>
  <c r="AT347" i="1"/>
  <c r="AW347" i="1"/>
  <c r="AY347" i="1"/>
  <c r="AX347" i="1"/>
  <c r="AU347" i="1"/>
  <c r="AF349" i="1"/>
  <c r="AE349" i="1"/>
  <c r="AC349" i="1"/>
  <c r="AD349" i="1"/>
  <c r="AB349" i="1"/>
  <c r="K349" i="1"/>
  <c r="N348" i="1"/>
  <c r="L348" i="1"/>
  <c r="M348" i="1" s="1"/>
  <c r="K267" i="1"/>
  <c r="N266" i="1"/>
  <c r="L266" i="1"/>
  <c r="M266" i="1" s="1"/>
  <c r="B350" i="1"/>
  <c r="K350" i="1" l="1"/>
  <c r="N349" i="1"/>
  <c r="L349" i="1"/>
  <c r="M349" i="1" s="1"/>
  <c r="AE350" i="1"/>
  <c r="AF350" i="1"/>
  <c r="AD350" i="1"/>
  <c r="AC350" i="1"/>
  <c r="AB350" i="1"/>
  <c r="K268" i="1"/>
  <c r="N267" i="1"/>
  <c r="L267" i="1"/>
  <c r="M267" i="1" s="1"/>
  <c r="B351" i="1"/>
  <c r="AZ350" i="1" l="1"/>
  <c r="AW350" i="1"/>
  <c r="AU350" i="1"/>
  <c r="AS350" i="1"/>
  <c r="AT350" i="1"/>
  <c r="AY350" i="1"/>
  <c r="AX350" i="1"/>
  <c r="AV350" i="1"/>
  <c r="AZ349" i="1"/>
  <c r="AW349" i="1"/>
  <c r="AX349" i="1"/>
  <c r="AS349" i="1"/>
  <c r="AY349" i="1"/>
  <c r="AT349" i="1"/>
  <c r="AV349" i="1"/>
  <c r="AU349" i="1"/>
  <c r="AE351" i="1"/>
  <c r="AF351" i="1"/>
  <c r="AD351" i="1"/>
  <c r="AB351" i="1"/>
  <c r="AC351" i="1"/>
  <c r="K269" i="1"/>
  <c r="N268" i="1"/>
  <c r="L268" i="1"/>
  <c r="M268" i="1" s="1"/>
  <c r="K351" i="1"/>
  <c r="N350" i="1"/>
  <c r="L350" i="1"/>
  <c r="M350" i="1" s="1"/>
  <c r="B352" i="1"/>
  <c r="AT351" i="1" l="1"/>
  <c r="AW351" i="1"/>
  <c r="AU351" i="1"/>
  <c r="AZ351" i="1"/>
  <c r="AV351" i="1"/>
  <c r="AY351" i="1"/>
  <c r="AX351" i="1"/>
  <c r="AS351" i="1"/>
  <c r="K270" i="1"/>
  <c r="N269" i="1"/>
  <c r="L269" i="1"/>
  <c r="M269" i="1" s="1"/>
  <c r="AD352" i="1"/>
  <c r="AE352" i="1"/>
  <c r="AF352" i="1"/>
  <c r="AB352" i="1"/>
  <c r="AC352" i="1"/>
  <c r="K352" i="1"/>
  <c r="N351" i="1"/>
  <c r="L351" i="1"/>
  <c r="M351" i="1" s="1"/>
  <c r="B353" i="1"/>
  <c r="AV352" i="1" l="1"/>
  <c r="AW352" i="1"/>
  <c r="AY352" i="1"/>
  <c r="AX352" i="1"/>
  <c r="AS352" i="1"/>
  <c r="AU352" i="1"/>
  <c r="AT352" i="1"/>
  <c r="AZ352" i="1"/>
  <c r="AF353" i="1"/>
  <c r="AE353" i="1"/>
  <c r="AD353" i="1"/>
  <c r="AB353" i="1"/>
  <c r="AC353" i="1"/>
  <c r="K353" i="1"/>
  <c r="N352" i="1"/>
  <c r="L352" i="1"/>
  <c r="M352" i="1" s="1"/>
  <c r="K271" i="1"/>
  <c r="N270" i="1"/>
  <c r="L270" i="1"/>
  <c r="M270" i="1" s="1"/>
  <c r="B354" i="1"/>
  <c r="AX353" i="1" l="1"/>
  <c r="AY353" i="1"/>
  <c r="AW353" i="1"/>
  <c r="AS353" i="1"/>
  <c r="AV353" i="1"/>
  <c r="AU353" i="1"/>
  <c r="AT353" i="1"/>
  <c r="AZ353" i="1"/>
  <c r="K354" i="1"/>
  <c r="N353" i="1"/>
  <c r="L353" i="1"/>
  <c r="M353" i="1" s="1"/>
  <c r="AF354" i="1"/>
  <c r="AE354" i="1"/>
  <c r="AD354" i="1"/>
  <c r="AC354" i="1"/>
  <c r="AB354" i="1"/>
  <c r="K272" i="1"/>
  <c r="N271" i="1"/>
  <c r="L271" i="1"/>
  <c r="M271" i="1" s="1"/>
  <c r="B355" i="1"/>
  <c r="AF355" i="1" l="1"/>
  <c r="AE355" i="1"/>
  <c r="AD355" i="1"/>
  <c r="AB355" i="1"/>
  <c r="AC355" i="1"/>
  <c r="K273" i="1"/>
  <c r="N272" i="1"/>
  <c r="L272" i="1"/>
  <c r="M272" i="1" s="1"/>
  <c r="K355" i="1"/>
  <c r="N354" i="1"/>
  <c r="L354" i="1"/>
  <c r="M354" i="1" s="1"/>
  <c r="B356" i="1"/>
  <c r="AS355" i="1" l="1"/>
  <c r="AV355" i="1"/>
  <c r="AW355" i="1"/>
  <c r="AU355" i="1"/>
  <c r="AY355" i="1"/>
  <c r="AT355" i="1"/>
  <c r="AX355" i="1"/>
  <c r="AZ355" i="1"/>
  <c r="AY354" i="1"/>
  <c r="AX354" i="1"/>
  <c r="AW354" i="1"/>
  <c r="AS354" i="1"/>
  <c r="AZ354" i="1"/>
  <c r="AU354" i="1"/>
  <c r="AV354" i="1"/>
  <c r="AT354" i="1"/>
  <c r="K274" i="1"/>
  <c r="N273" i="1"/>
  <c r="L273" i="1"/>
  <c r="M273" i="1" s="1"/>
  <c r="AF356" i="1"/>
  <c r="AE356" i="1"/>
  <c r="AC356" i="1"/>
  <c r="AB356" i="1"/>
  <c r="AD356" i="1"/>
  <c r="K356" i="1"/>
  <c r="N355" i="1"/>
  <c r="L355" i="1"/>
  <c r="M355" i="1" s="1"/>
  <c r="B357" i="1"/>
  <c r="AF357" i="1" l="1"/>
  <c r="AE357" i="1"/>
  <c r="AC357" i="1"/>
  <c r="AB357" i="1"/>
  <c r="AD357" i="1"/>
  <c r="K357" i="1"/>
  <c r="N356" i="1"/>
  <c r="L356" i="1"/>
  <c r="M356" i="1" s="1"/>
  <c r="K275" i="1"/>
  <c r="N274" i="1"/>
  <c r="L274" i="1"/>
  <c r="M274" i="1" s="1"/>
  <c r="B358" i="1"/>
  <c r="AZ356" i="1" l="1"/>
  <c r="AY356" i="1"/>
  <c r="AX356" i="1"/>
  <c r="AS356" i="1"/>
  <c r="AW356" i="1"/>
  <c r="AV356" i="1"/>
  <c r="AU356" i="1"/>
  <c r="AT356" i="1"/>
  <c r="AE358" i="1"/>
  <c r="AF358" i="1"/>
  <c r="AC358" i="1"/>
  <c r="AB358" i="1"/>
  <c r="AD358" i="1"/>
  <c r="K358" i="1"/>
  <c r="N357" i="1"/>
  <c r="L357" i="1"/>
  <c r="M357" i="1" s="1"/>
  <c r="K276" i="1"/>
  <c r="N275" i="1"/>
  <c r="L275" i="1"/>
  <c r="M275" i="1" s="1"/>
  <c r="B359" i="1"/>
  <c r="AU357" i="1" l="1"/>
  <c r="AT357" i="1"/>
  <c r="AZ357" i="1"/>
  <c r="AY357" i="1"/>
  <c r="AV357" i="1"/>
  <c r="AW357" i="1"/>
  <c r="AS357" i="1"/>
  <c r="AX357" i="1"/>
  <c r="K359" i="1"/>
  <c r="N358" i="1"/>
  <c r="L358" i="1"/>
  <c r="M358" i="1" s="1"/>
  <c r="AE359" i="1"/>
  <c r="AF359" i="1"/>
  <c r="AD359" i="1"/>
  <c r="AB359" i="1"/>
  <c r="AC359" i="1"/>
  <c r="K277" i="1"/>
  <c r="N276" i="1"/>
  <c r="L276" i="1"/>
  <c r="M276" i="1" s="1"/>
  <c r="B360" i="1"/>
  <c r="AY358" i="1" l="1"/>
  <c r="AX358" i="1"/>
  <c r="AV358" i="1"/>
  <c r="AZ358" i="1"/>
  <c r="AS358" i="1"/>
  <c r="AU358" i="1"/>
  <c r="AT358" i="1"/>
  <c r="AW358" i="1"/>
  <c r="AD360" i="1"/>
  <c r="AE360" i="1"/>
  <c r="AF360" i="1"/>
  <c r="AB360" i="1"/>
  <c r="AC360" i="1"/>
  <c r="K278" i="1"/>
  <c r="N277" i="1"/>
  <c r="L277" i="1"/>
  <c r="M277" i="1" s="1"/>
  <c r="K360" i="1"/>
  <c r="N359" i="1"/>
  <c r="L359" i="1"/>
  <c r="M359" i="1" s="1"/>
  <c r="B361" i="1"/>
  <c r="AS360" i="1" l="1"/>
  <c r="AU360" i="1"/>
  <c r="AZ360" i="1"/>
  <c r="AT360" i="1"/>
  <c r="AW360" i="1"/>
  <c r="AY360" i="1"/>
  <c r="AX360" i="1"/>
  <c r="AV360" i="1"/>
  <c r="AW359" i="1"/>
  <c r="AU359" i="1"/>
  <c r="AV359" i="1"/>
  <c r="AX359" i="1"/>
  <c r="AS359" i="1"/>
  <c r="AZ359" i="1"/>
  <c r="AY359" i="1"/>
  <c r="AT359" i="1"/>
  <c r="K279" i="1"/>
  <c r="N278" i="1"/>
  <c r="L278" i="1"/>
  <c r="M278" i="1" s="1"/>
  <c r="AF361" i="1"/>
  <c r="AD361" i="1"/>
  <c r="AB361" i="1"/>
  <c r="AE361" i="1"/>
  <c r="AC361" i="1"/>
  <c r="K361" i="1"/>
  <c r="N360" i="1"/>
  <c r="L360" i="1"/>
  <c r="M360" i="1" s="1"/>
  <c r="B362" i="1"/>
  <c r="AS361" i="1" l="1"/>
  <c r="AU361" i="1"/>
  <c r="AT361" i="1"/>
  <c r="AY361" i="1"/>
  <c r="AZ361" i="1"/>
  <c r="AW361" i="1"/>
  <c r="AV361" i="1"/>
  <c r="AX361" i="1"/>
  <c r="AF362" i="1"/>
  <c r="AD362" i="1"/>
  <c r="AC362" i="1"/>
  <c r="AB362" i="1"/>
  <c r="AE362" i="1"/>
  <c r="K362" i="1"/>
  <c r="N361" i="1"/>
  <c r="L361" i="1"/>
  <c r="M361" i="1" s="1"/>
  <c r="K280" i="1"/>
  <c r="N279" i="1"/>
  <c r="L279" i="1"/>
  <c r="M279" i="1" s="1"/>
  <c r="B363" i="1"/>
  <c r="K363" i="1" l="1"/>
  <c r="N362" i="1"/>
  <c r="L362" i="1"/>
  <c r="M362" i="1" s="1"/>
  <c r="AF363" i="1"/>
  <c r="AE363" i="1"/>
  <c r="AD363" i="1"/>
  <c r="AC363" i="1"/>
  <c r="AB363" i="1"/>
  <c r="K281" i="1"/>
  <c r="N280" i="1"/>
  <c r="L280" i="1"/>
  <c r="M280" i="1" s="1"/>
  <c r="B364" i="1"/>
  <c r="AY362" i="1" l="1"/>
  <c r="AX362" i="1"/>
  <c r="AW362" i="1"/>
  <c r="AZ362" i="1"/>
  <c r="AU362" i="1"/>
  <c r="AT362" i="1"/>
  <c r="AS362" i="1"/>
  <c r="AV362" i="1"/>
  <c r="AF364" i="1"/>
  <c r="AE364" i="1"/>
  <c r="AD364" i="1"/>
  <c r="AC364" i="1"/>
  <c r="AB364" i="1"/>
  <c r="K282" i="1"/>
  <c r="N281" i="1"/>
  <c r="L281" i="1"/>
  <c r="M281" i="1" s="1"/>
  <c r="K364" i="1"/>
  <c r="N363" i="1"/>
  <c r="L363" i="1"/>
  <c r="M363" i="1" s="1"/>
  <c r="B365" i="1"/>
  <c r="AU364" i="1" l="1"/>
  <c r="AT364" i="1"/>
  <c r="AX364" i="1"/>
  <c r="AZ364" i="1"/>
  <c r="AY364" i="1"/>
  <c r="AW364" i="1"/>
  <c r="AV364" i="1"/>
  <c r="AS364" i="1"/>
  <c r="AU363" i="1"/>
  <c r="AW363" i="1"/>
  <c r="AZ363" i="1"/>
  <c r="AX363" i="1"/>
  <c r="AY363" i="1"/>
  <c r="AS363" i="1"/>
  <c r="AT363" i="1"/>
  <c r="AV363" i="1"/>
  <c r="AF365" i="1"/>
  <c r="AE365" i="1"/>
  <c r="AC365" i="1"/>
  <c r="AD365" i="1"/>
  <c r="AB365" i="1"/>
  <c r="K283" i="1"/>
  <c r="N282" i="1"/>
  <c r="L282" i="1"/>
  <c r="M282" i="1" s="1"/>
  <c r="K365" i="1"/>
  <c r="N364" i="1"/>
  <c r="L364" i="1"/>
  <c r="M364" i="1" s="1"/>
  <c r="B366" i="1"/>
  <c r="K284" i="1" l="1"/>
  <c r="N283" i="1"/>
  <c r="L283" i="1"/>
  <c r="M283" i="1" s="1"/>
  <c r="AE366" i="1"/>
  <c r="AF366" i="1"/>
  <c r="AC366" i="1"/>
  <c r="AD366" i="1"/>
  <c r="AB366" i="1"/>
  <c r="K366" i="1"/>
  <c r="N365" i="1"/>
  <c r="L365" i="1"/>
  <c r="M365" i="1" s="1"/>
  <c r="B367" i="1"/>
  <c r="AY365" i="1" l="1"/>
  <c r="AT365" i="1"/>
  <c r="AX365" i="1"/>
  <c r="AS365" i="1"/>
  <c r="AV365" i="1"/>
  <c r="AU365" i="1"/>
  <c r="AW365" i="1"/>
  <c r="AZ365" i="1"/>
  <c r="AE367" i="1"/>
  <c r="AF367" i="1"/>
  <c r="AB367" i="1"/>
  <c r="AC367" i="1"/>
  <c r="AD367" i="1"/>
  <c r="K367" i="1"/>
  <c r="N366" i="1"/>
  <c r="L366" i="1"/>
  <c r="M366" i="1" s="1"/>
  <c r="K285" i="1"/>
  <c r="N284" i="1"/>
  <c r="L284" i="1"/>
  <c r="M284" i="1" s="1"/>
  <c r="B368" i="1"/>
  <c r="AX366" i="1" l="1"/>
  <c r="AV366" i="1"/>
  <c r="AZ366" i="1"/>
  <c r="AY366" i="1"/>
  <c r="AS366" i="1"/>
  <c r="AW366" i="1"/>
  <c r="AU366" i="1"/>
  <c r="AT366" i="1"/>
  <c r="K368" i="1"/>
  <c r="N367" i="1"/>
  <c r="L367" i="1"/>
  <c r="M367" i="1" s="1"/>
  <c r="AD368" i="1"/>
  <c r="AE368" i="1"/>
  <c r="AF368" i="1"/>
  <c r="AB368" i="1"/>
  <c r="AC368" i="1"/>
  <c r="K286" i="1"/>
  <c r="N285" i="1"/>
  <c r="L285" i="1"/>
  <c r="M285" i="1" s="1"/>
  <c r="B369" i="1"/>
  <c r="AZ367" i="1" l="1"/>
  <c r="AX367" i="1"/>
  <c r="AV367" i="1"/>
  <c r="AW367" i="1"/>
  <c r="AT367" i="1"/>
  <c r="AY367" i="1"/>
  <c r="AU367" i="1"/>
  <c r="AS367" i="1"/>
  <c r="AF369" i="1"/>
  <c r="AD369" i="1"/>
  <c r="AE369" i="1"/>
  <c r="AB369" i="1"/>
  <c r="AC369" i="1"/>
  <c r="K287" i="1"/>
  <c r="N286" i="1"/>
  <c r="L286" i="1"/>
  <c r="M286" i="1" s="1"/>
  <c r="K369" i="1"/>
  <c r="N368" i="1"/>
  <c r="L368" i="1"/>
  <c r="M368" i="1" s="1"/>
  <c r="B370" i="1"/>
  <c r="AS369" i="1" l="1"/>
  <c r="AY369" i="1"/>
  <c r="AV369" i="1"/>
  <c r="AU369" i="1"/>
  <c r="AT369" i="1"/>
  <c r="AW369" i="1"/>
  <c r="AZ369" i="1"/>
  <c r="AX369" i="1"/>
  <c r="AV368" i="1"/>
  <c r="AW368" i="1"/>
  <c r="AY368" i="1"/>
  <c r="AT368" i="1"/>
  <c r="AZ368" i="1"/>
  <c r="AX368" i="1"/>
  <c r="AU368" i="1"/>
  <c r="AS368" i="1"/>
  <c r="K288" i="1"/>
  <c r="N287" i="1"/>
  <c r="L287" i="1"/>
  <c r="M287" i="1" s="1"/>
  <c r="AF370" i="1"/>
  <c r="AD370" i="1"/>
  <c r="AE370" i="1"/>
  <c r="AB370" i="1"/>
  <c r="AC370" i="1"/>
  <c r="K370" i="1"/>
  <c r="N369" i="1"/>
  <c r="L369" i="1"/>
  <c r="M369" i="1" s="1"/>
  <c r="B371" i="1"/>
  <c r="AT370" i="1" l="1"/>
  <c r="AY370" i="1"/>
  <c r="AX370" i="1"/>
  <c r="AZ370" i="1"/>
  <c r="AS370" i="1"/>
  <c r="AU370" i="1"/>
  <c r="AW370" i="1"/>
  <c r="AV370" i="1"/>
  <c r="AF371" i="1"/>
  <c r="AB371" i="1"/>
  <c r="AD371" i="1"/>
  <c r="AE371" i="1"/>
  <c r="AC371" i="1"/>
  <c r="K371" i="1"/>
  <c r="N370" i="1"/>
  <c r="L370" i="1"/>
  <c r="M370" i="1" s="1"/>
  <c r="K289" i="1"/>
  <c r="N288" i="1"/>
  <c r="L288" i="1"/>
  <c r="M288" i="1" s="1"/>
  <c r="B372" i="1"/>
  <c r="AV371" i="1" l="1"/>
  <c r="AU371" i="1"/>
  <c r="AX371" i="1"/>
  <c r="AS371" i="1"/>
  <c r="AT371" i="1"/>
  <c r="AZ371" i="1"/>
  <c r="AW371" i="1"/>
  <c r="AY371" i="1"/>
  <c r="K372" i="1"/>
  <c r="N371" i="1"/>
  <c r="L371" i="1"/>
  <c r="M371" i="1" s="1"/>
  <c r="AF372" i="1"/>
  <c r="AC372" i="1"/>
  <c r="AB372" i="1"/>
  <c r="AD372" i="1"/>
  <c r="AE372" i="1"/>
  <c r="K290" i="1"/>
  <c r="N289" i="1"/>
  <c r="L289" i="1"/>
  <c r="M289" i="1" s="1"/>
  <c r="B373" i="1"/>
  <c r="AF373" i="1" l="1"/>
  <c r="AE373" i="1"/>
  <c r="AC373" i="1"/>
  <c r="AB373" i="1"/>
  <c r="AD373" i="1"/>
  <c r="K291" i="1"/>
  <c r="N290" i="1"/>
  <c r="L290" i="1"/>
  <c r="M290" i="1" s="1"/>
  <c r="K373" i="1"/>
  <c r="N372" i="1"/>
  <c r="L372" i="1"/>
  <c r="M372" i="1" s="1"/>
  <c r="B374" i="1"/>
  <c r="AX372" i="1" l="1"/>
  <c r="AW372" i="1"/>
  <c r="AV372" i="1"/>
  <c r="AZ372" i="1"/>
  <c r="AY372" i="1"/>
  <c r="AS372" i="1"/>
  <c r="AU372" i="1"/>
  <c r="AT372" i="1"/>
  <c r="K292" i="1"/>
  <c r="N291" i="1"/>
  <c r="L291" i="1"/>
  <c r="M291" i="1" s="1"/>
  <c r="AE374" i="1"/>
  <c r="AF374" i="1"/>
  <c r="AC374" i="1"/>
  <c r="AD374" i="1"/>
  <c r="AB374" i="1"/>
  <c r="K374" i="1"/>
  <c r="N373" i="1"/>
  <c r="L373" i="1"/>
  <c r="M373" i="1" s="1"/>
  <c r="B375" i="1"/>
  <c r="AS374" i="1" l="1"/>
  <c r="AY374" i="1"/>
  <c r="AU374" i="1"/>
  <c r="AX374" i="1"/>
  <c r="AV374" i="1"/>
  <c r="AT374" i="1"/>
  <c r="AZ374" i="1"/>
  <c r="AW374" i="1"/>
  <c r="AW373" i="1"/>
  <c r="AV373" i="1"/>
  <c r="AU373" i="1"/>
  <c r="AX373" i="1"/>
  <c r="AY373" i="1"/>
  <c r="AT373" i="1"/>
  <c r="AS373" i="1"/>
  <c r="AZ373" i="1"/>
  <c r="AE375" i="1"/>
  <c r="AF375" i="1"/>
  <c r="AD375" i="1"/>
  <c r="AB375" i="1"/>
  <c r="AC375" i="1"/>
  <c r="K375" i="1"/>
  <c r="N374" i="1"/>
  <c r="L374" i="1"/>
  <c r="M374" i="1" s="1"/>
  <c r="K293" i="1"/>
  <c r="N292" i="1"/>
  <c r="L292" i="1"/>
  <c r="M292" i="1" s="1"/>
  <c r="B376" i="1"/>
  <c r="AX375" i="1" l="1"/>
  <c r="AV375" i="1"/>
  <c r="AT375" i="1"/>
  <c r="AZ375" i="1"/>
  <c r="AY375" i="1"/>
  <c r="AS375" i="1"/>
  <c r="AW375" i="1"/>
  <c r="AU375" i="1"/>
  <c r="AD376" i="1"/>
  <c r="AE376" i="1"/>
  <c r="AF376" i="1"/>
  <c r="AB376" i="1"/>
  <c r="AC376" i="1"/>
  <c r="K376" i="1"/>
  <c r="N375" i="1"/>
  <c r="L375" i="1"/>
  <c r="M375" i="1" s="1"/>
  <c r="K294" i="1"/>
  <c r="N293" i="1"/>
  <c r="L293" i="1"/>
  <c r="M293" i="1" s="1"/>
  <c r="B377" i="1"/>
  <c r="AW376" i="1" l="1"/>
  <c r="AS376" i="1"/>
  <c r="AU376" i="1"/>
  <c r="AT376" i="1"/>
  <c r="AX376" i="1"/>
  <c r="AZ376" i="1"/>
  <c r="AV376" i="1"/>
  <c r="AY376" i="1"/>
  <c r="K377" i="1"/>
  <c r="N376" i="1"/>
  <c r="L376" i="1"/>
  <c r="M376" i="1" s="1"/>
  <c r="AF377" i="1"/>
  <c r="AD377" i="1"/>
  <c r="AB377" i="1"/>
  <c r="AE377" i="1"/>
  <c r="AC377" i="1"/>
  <c r="K295" i="1"/>
  <c r="N294" i="1"/>
  <c r="L294" i="1"/>
  <c r="M294" i="1" s="1"/>
  <c r="B378" i="1"/>
  <c r="AY377" i="1" l="1"/>
  <c r="AX377" i="1"/>
  <c r="AZ377" i="1"/>
  <c r="AT377" i="1"/>
  <c r="AV377" i="1"/>
  <c r="AW377" i="1"/>
  <c r="AS377" i="1"/>
  <c r="AU377" i="1"/>
  <c r="AF378" i="1"/>
  <c r="AD378" i="1"/>
  <c r="AE378" i="1"/>
  <c r="AC378" i="1"/>
  <c r="AB378" i="1"/>
  <c r="K296" i="1"/>
  <c r="N295" i="1"/>
  <c r="L295" i="1"/>
  <c r="M295" i="1" s="1"/>
  <c r="K378" i="1"/>
  <c r="N377" i="1"/>
  <c r="L377" i="1"/>
  <c r="M377" i="1" s="1"/>
  <c r="B379" i="1"/>
  <c r="AZ378" i="1" l="1"/>
  <c r="AY378" i="1"/>
  <c r="AX378" i="1"/>
  <c r="AV378" i="1"/>
  <c r="AW378" i="1"/>
  <c r="AU378" i="1"/>
  <c r="AT378" i="1"/>
  <c r="AS378" i="1"/>
  <c r="K297" i="1"/>
  <c r="N296" i="1"/>
  <c r="L296" i="1"/>
  <c r="M296" i="1" s="1"/>
  <c r="AF379" i="1"/>
  <c r="AE379" i="1"/>
  <c r="AD379" i="1"/>
  <c r="AC379" i="1"/>
  <c r="AB379" i="1"/>
  <c r="K379" i="1"/>
  <c r="N378" i="1"/>
  <c r="L378" i="1"/>
  <c r="M378" i="1" s="1"/>
  <c r="B380" i="1"/>
  <c r="AS379" i="1" l="1"/>
  <c r="AY379" i="1"/>
  <c r="AW379" i="1"/>
  <c r="AZ379" i="1"/>
  <c r="AT379" i="1"/>
  <c r="AX379" i="1"/>
  <c r="AU379" i="1"/>
  <c r="AV379" i="1"/>
  <c r="AF380" i="1"/>
  <c r="AE380" i="1"/>
  <c r="AD380" i="1"/>
  <c r="AC380" i="1"/>
  <c r="AB380" i="1"/>
  <c r="K380" i="1"/>
  <c r="N379" i="1"/>
  <c r="L379" i="1"/>
  <c r="M379" i="1" s="1"/>
  <c r="K298" i="1"/>
  <c r="N297" i="1"/>
  <c r="L297" i="1"/>
  <c r="M297" i="1" s="1"/>
  <c r="B381" i="1"/>
  <c r="AS380" i="1" l="1"/>
  <c r="AW380" i="1"/>
  <c r="AX380" i="1"/>
  <c r="AZ380" i="1"/>
  <c r="AT380" i="1"/>
  <c r="AU380" i="1"/>
  <c r="AY380" i="1"/>
  <c r="AV380" i="1"/>
  <c r="AF381" i="1"/>
  <c r="AE381" i="1"/>
  <c r="AC381" i="1"/>
  <c r="AB381" i="1"/>
  <c r="AD381" i="1"/>
  <c r="K381" i="1"/>
  <c r="N380" i="1"/>
  <c r="L380" i="1"/>
  <c r="M380" i="1" s="1"/>
  <c r="K299" i="1"/>
  <c r="N298" i="1"/>
  <c r="L298" i="1"/>
  <c r="M298" i="1" s="1"/>
  <c r="B382" i="1"/>
  <c r="K382" i="1" l="1"/>
  <c r="N381" i="1"/>
  <c r="L381" i="1"/>
  <c r="M381" i="1" s="1"/>
  <c r="AE382" i="1"/>
  <c r="AF382" i="1"/>
  <c r="AC382" i="1"/>
  <c r="AB382" i="1"/>
  <c r="AD382" i="1"/>
  <c r="K300" i="1"/>
  <c r="N299" i="1"/>
  <c r="L299" i="1"/>
  <c r="M299" i="1" s="1"/>
  <c r="B383" i="1"/>
  <c r="AV382" i="1" l="1"/>
  <c r="AT382" i="1"/>
  <c r="AW382" i="1"/>
  <c r="AS382" i="1"/>
  <c r="AZ382" i="1"/>
  <c r="AX382" i="1"/>
  <c r="AY382" i="1"/>
  <c r="AU382" i="1"/>
  <c r="AT381" i="1"/>
  <c r="AZ381" i="1"/>
  <c r="AY381" i="1"/>
  <c r="AU381" i="1"/>
  <c r="AV381" i="1"/>
  <c r="AS381" i="1"/>
  <c r="AW381" i="1"/>
  <c r="AX381" i="1"/>
  <c r="AE383" i="1"/>
  <c r="AF383" i="1"/>
  <c r="AB383" i="1"/>
  <c r="AC383" i="1"/>
  <c r="AD383" i="1"/>
  <c r="K301" i="1"/>
  <c r="N300" i="1"/>
  <c r="L300" i="1"/>
  <c r="M300" i="1" s="1"/>
  <c r="K383" i="1"/>
  <c r="N382" i="1"/>
  <c r="L382" i="1"/>
  <c r="M382" i="1" s="1"/>
  <c r="B384" i="1"/>
  <c r="K302" i="1" l="1"/>
  <c r="N301" i="1"/>
  <c r="L301" i="1"/>
  <c r="M301" i="1" s="1"/>
  <c r="AD384" i="1"/>
  <c r="AE384" i="1"/>
  <c r="AF384" i="1"/>
  <c r="AB384" i="1"/>
  <c r="AC384" i="1"/>
  <c r="K384" i="1"/>
  <c r="N383" i="1"/>
  <c r="L383" i="1"/>
  <c r="M383" i="1" s="1"/>
  <c r="B385" i="1"/>
  <c r="AV383" i="1" l="1"/>
  <c r="AT383" i="1"/>
  <c r="AY383" i="1"/>
  <c r="AX383" i="1"/>
  <c r="AW383" i="1"/>
  <c r="AU383" i="1"/>
  <c r="AS383" i="1"/>
  <c r="AZ383" i="1"/>
  <c r="AF385" i="1"/>
  <c r="AE385" i="1"/>
  <c r="AB385" i="1"/>
  <c r="AD385" i="1"/>
  <c r="AC385" i="1"/>
  <c r="K385" i="1"/>
  <c r="N384" i="1"/>
  <c r="L384" i="1"/>
  <c r="M384" i="1" s="1"/>
  <c r="K303" i="1"/>
  <c r="N302" i="1"/>
  <c r="L302" i="1"/>
  <c r="M302" i="1" s="1"/>
  <c r="B386" i="1"/>
  <c r="AV385" i="1" l="1"/>
  <c r="AU385" i="1"/>
  <c r="AW385" i="1"/>
  <c r="AS385" i="1"/>
  <c r="AZ385" i="1"/>
  <c r="AX385" i="1"/>
  <c r="AT385" i="1"/>
  <c r="AY385" i="1"/>
  <c r="AV384" i="1"/>
  <c r="AW384" i="1"/>
  <c r="AS384" i="1"/>
  <c r="AY384" i="1"/>
  <c r="AU384" i="1"/>
  <c r="AZ384" i="1"/>
  <c r="AT384" i="1"/>
  <c r="AX384" i="1"/>
  <c r="K386" i="1"/>
  <c r="N385" i="1"/>
  <c r="L385" i="1"/>
  <c r="M385" i="1" s="1"/>
  <c r="AF386" i="1"/>
  <c r="AE386" i="1"/>
  <c r="AD386" i="1"/>
  <c r="AB386" i="1"/>
  <c r="AC386" i="1"/>
  <c r="K304" i="1"/>
  <c r="N303" i="1"/>
  <c r="L303" i="1"/>
  <c r="M303" i="1" s="1"/>
  <c r="B387" i="1"/>
  <c r="AU386" i="1" l="1"/>
  <c r="AS386" i="1"/>
  <c r="AW386" i="1"/>
  <c r="AV386" i="1"/>
  <c r="AZ386" i="1"/>
  <c r="AX386" i="1"/>
  <c r="AY386" i="1"/>
  <c r="AT386" i="1"/>
  <c r="AF387" i="1"/>
  <c r="AD387" i="1"/>
  <c r="AE387" i="1"/>
  <c r="AB387" i="1"/>
  <c r="AC387" i="1"/>
  <c r="K305" i="1"/>
  <c r="N304" i="1"/>
  <c r="L304" i="1"/>
  <c r="M304" i="1" s="1"/>
  <c r="K387" i="1"/>
  <c r="N386" i="1"/>
  <c r="L386" i="1"/>
  <c r="M386" i="1" s="1"/>
  <c r="B388" i="1"/>
  <c r="AV387" i="1" l="1"/>
  <c r="AU387" i="1"/>
  <c r="AW387" i="1"/>
  <c r="AX387" i="1"/>
  <c r="AZ387" i="1"/>
  <c r="AY387" i="1"/>
  <c r="AS387" i="1"/>
  <c r="AT387" i="1"/>
  <c r="K306" i="1"/>
  <c r="N305" i="1"/>
  <c r="L305" i="1"/>
  <c r="M305" i="1" s="1"/>
  <c r="AF388" i="1"/>
  <c r="AD388" i="1"/>
  <c r="AE388" i="1"/>
  <c r="AC388" i="1"/>
  <c r="AB388" i="1"/>
  <c r="K388" i="1"/>
  <c r="N387" i="1"/>
  <c r="L387" i="1"/>
  <c r="M387" i="1" s="1"/>
  <c r="B389" i="1"/>
  <c r="AT388" i="1" l="1"/>
  <c r="AX388" i="1"/>
  <c r="AU388" i="1"/>
  <c r="AS388" i="1"/>
  <c r="AZ388" i="1"/>
  <c r="AY388" i="1"/>
  <c r="AW388" i="1"/>
  <c r="AV388" i="1"/>
  <c r="AF389" i="1"/>
  <c r="AE389" i="1"/>
  <c r="AD389" i="1"/>
  <c r="AC389" i="1"/>
  <c r="AB389" i="1"/>
  <c r="K389" i="1"/>
  <c r="N388" i="1"/>
  <c r="L388" i="1"/>
  <c r="M388" i="1" s="1"/>
  <c r="K307" i="1"/>
  <c r="N306" i="1"/>
  <c r="L306" i="1"/>
  <c r="M306" i="1" s="1"/>
  <c r="B390" i="1"/>
  <c r="AW389" i="1" l="1"/>
  <c r="AV389" i="1"/>
  <c r="AZ389" i="1"/>
  <c r="AX389" i="1"/>
  <c r="AY389" i="1"/>
  <c r="AU389" i="1"/>
  <c r="AT389" i="1"/>
  <c r="AS389" i="1"/>
  <c r="K390" i="1"/>
  <c r="N389" i="1"/>
  <c r="L389" i="1"/>
  <c r="M389" i="1" s="1"/>
  <c r="AE390" i="1"/>
  <c r="AF390" i="1"/>
  <c r="AD390" i="1"/>
  <c r="AC390" i="1"/>
  <c r="AB390" i="1"/>
  <c r="K308" i="1"/>
  <c r="N307" i="1"/>
  <c r="L307" i="1"/>
  <c r="M307" i="1" s="1"/>
  <c r="B391" i="1"/>
  <c r="AT390" i="1" l="1"/>
  <c r="AU390" i="1"/>
  <c r="AW390" i="1"/>
  <c r="AV390" i="1"/>
  <c r="AY390" i="1"/>
  <c r="AX390" i="1"/>
  <c r="AZ390" i="1"/>
  <c r="AS390" i="1"/>
  <c r="AE391" i="1"/>
  <c r="AF391" i="1"/>
  <c r="AB391" i="1"/>
  <c r="AD391" i="1"/>
  <c r="AC391" i="1"/>
  <c r="K309" i="1"/>
  <c r="N308" i="1"/>
  <c r="L308" i="1"/>
  <c r="M308" i="1" s="1"/>
  <c r="K391" i="1"/>
  <c r="N390" i="1"/>
  <c r="L390" i="1"/>
  <c r="M390" i="1" s="1"/>
  <c r="B392" i="1"/>
  <c r="AX391" i="1" l="1"/>
  <c r="AV391" i="1"/>
  <c r="AT391" i="1"/>
  <c r="AZ391" i="1"/>
  <c r="AY391" i="1"/>
  <c r="AW391" i="1"/>
  <c r="AU391" i="1"/>
  <c r="AS391" i="1"/>
  <c r="K310" i="1"/>
  <c r="N309" i="1"/>
  <c r="L309" i="1"/>
  <c r="M309" i="1" s="1"/>
  <c r="AD392" i="1"/>
  <c r="AE392" i="1"/>
  <c r="AF392" i="1"/>
  <c r="AB392" i="1"/>
  <c r="AC392" i="1"/>
  <c r="K392" i="1"/>
  <c r="N391" i="1"/>
  <c r="L391" i="1"/>
  <c r="M391" i="1" s="1"/>
  <c r="B393" i="1"/>
  <c r="AY392" i="1" l="1"/>
  <c r="AX392" i="1"/>
  <c r="AV392" i="1"/>
  <c r="AS392" i="1"/>
  <c r="AZ392" i="1"/>
  <c r="AT392" i="1"/>
  <c r="AU392" i="1"/>
  <c r="AW392" i="1"/>
  <c r="AF393" i="1"/>
  <c r="AB393" i="1"/>
  <c r="AE393" i="1"/>
  <c r="AC393" i="1"/>
  <c r="AD393" i="1"/>
  <c r="K393" i="1"/>
  <c r="N392" i="1"/>
  <c r="L392" i="1"/>
  <c r="M392" i="1" s="1"/>
  <c r="K311" i="1"/>
  <c r="N310" i="1"/>
  <c r="L310" i="1"/>
  <c r="M310" i="1" s="1"/>
  <c r="B394" i="1"/>
  <c r="K394" i="1" l="1"/>
  <c r="N393" i="1"/>
  <c r="L393" i="1"/>
  <c r="M393" i="1" s="1"/>
  <c r="AF394" i="1"/>
  <c r="AC394" i="1"/>
  <c r="AD394" i="1"/>
  <c r="AE394" i="1"/>
  <c r="AB394" i="1"/>
  <c r="K312" i="1"/>
  <c r="N311" i="1"/>
  <c r="L311" i="1"/>
  <c r="M311" i="1" s="1"/>
  <c r="B395" i="1"/>
  <c r="AW393" i="1" l="1"/>
  <c r="AS393" i="1"/>
  <c r="AX393" i="1"/>
  <c r="AV393" i="1"/>
  <c r="AZ393" i="1"/>
  <c r="AY393" i="1"/>
  <c r="AU393" i="1"/>
  <c r="AT393" i="1"/>
  <c r="AF395" i="1"/>
  <c r="AE395" i="1"/>
  <c r="AC395" i="1"/>
  <c r="AD395" i="1"/>
  <c r="AB395" i="1"/>
  <c r="K313" i="1"/>
  <c r="N312" i="1"/>
  <c r="L312" i="1"/>
  <c r="M312" i="1" s="1"/>
  <c r="K395" i="1"/>
  <c r="N394" i="1"/>
  <c r="L394" i="1"/>
  <c r="M394" i="1" s="1"/>
  <c r="B396" i="1"/>
  <c r="AW394" i="1" l="1"/>
  <c r="AU394" i="1"/>
  <c r="AT394" i="1"/>
  <c r="AX394" i="1"/>
  <c r="AV394" i="1"/>
  <c r="AY394" i="1"/>
  <c r="AZ394" i="1"/>
  <c r="AS394" i="1"/>
  <c r="K314" i="1"/>
  <c r="N313" i="1"/>
  <c r="L313" i="1"/>
  <c r="M313" i="1" s="1"/>
  <c r="AF396" i="1"/>
  <c r="AD396" i="1"/>
  <c r="AE396" i="1"/>
  <c r="AC396" i="1"/>
  <c r="AB396" i="1"/>
  <c r="K396" i="1"/>
  <c r="N395" i="1"/>
  <c r="L395" i="1"/>
  <c r="M395" i="1" s="1"/>
  <c r="B397" i="1"/>
  <c r="AZ396" i="1" l="1"/>
  <c r="AU396" i="1"/>
  <c r="AT396" i="1"/>
  <c r="AS396" i="1"/>
  <c r="AX396" i="1"/>
  <c r="AY396" i="1"/>
  <c r="AW396" i="1"/>
  <c r="AV396" i="1"/>
  <c r="AT395" i="1"/>
  <c r="AV395" i="1"/>
  <c r="AX395" i="1"/>
  <c r="AU395" i="1"/>
  <c r="AS395" i="1"/>
  <c r="AZ395" i="1"/>
  <c r="AW395" i="1"/>
  <c r="AY395" i="1"/>
  <c r="AF397" i="1"/>
  <c r="AE397" i="1"/>
  <c r="AD397" i="1"/>
  <c r="AC397" i="1"/>
  <c r="AB397" i="1"/>
  <c r="K397" i="1"/>
  <c r="N396" i="1"/>
  <c r="L396" i="1"/>
  <c r="M396" i="1" s="1"/>
  <c r="K315" i="1"/>
  <c r="N314" i="1"/>
  <c r="L314" i="1"/>
  <c r="M314" i="1" s="1"/>
  <c r="B398" i="1"/>
  <c r="AY397" i="1" l="1"/>
  <c r="AZ397" i="1"/>
  <c r="AW397" i="1"/>
  <c r="AT397" i="1"/>
  <c r="AU397" i="1"/>
  <c r="AX397" i="1"/>
  <c r="AV397" i="1"/>
  <c r="AS397" i="1"/>
  <c r="K398" i="1"/>
  <c r="N397" i="1"/>
  <c r="L397" i="1"/>
  <c r="M397" i="1" s="1"/>
  <c r="AE398" i="1"/>
  <c r="AF398" i="1"/>
  <c r="AC398" i="1"/>
  <c r="AB398" i="1"/>
  <c r="AD398" i="1"/>
  <c r="K316" i="1"/>
  <c r="N315" i="1"/>
  <c r="L315" i="1"/>
  <c r="M315" i="1" s="1"/>
  <c r="B399" i="1"/>
  <c r="AE399" i="1" l="1"/>
  <c r="AF399" i="1"/>
  <c r="AB399" i="1"/>
  <c r="AC399" i="1"/>
  <c r="AD399" i="1"/>
  <c r="K317" i="1"/>
  <c r="N316" i="1"/>
  <c r="L316" i="1"/>
  <c r="M316" i="1" s="1"/>
  <c r="K399" i="1"/>
  <c r="N398" i="1"/>
  <c r="L398" i="1"/>
  <c r="M398" i="1" s="1"/>
  <c r="B400" i="1"/>
  <c r="AT398" i="1" l="1"/>
  <c r="AW398" i="1"/>
  <c r="AU398" i="1"/>
  <c r="AZ398" i="1"/>
  <c r="AY398" i="1"/>
  <c r="AV398" i="1"/>
  <c r="AS398" i="1"/>
  <c r="AX398" i="1"/>
  <c r="K318" i="1"/>
  <c r="N317" i="1"/>
  <c r="L317" i="1"/>
  <c r="M317" i="1" s="1"/>
  <c r="AD400" i="1"/>
  <c r="AE400" i="1"/>
  <c r="AF400" i="1"/>
  <c r="AB400" i="1"/>
  <c r="AC400" i="1"/>
  <c r="K400" i="1"/>
  <c r="N399" i="1"/>
  <c r="L399" i="1"/>
  <c r="M399" i="1" s="1"/>
  <c r="B401" i="1"/>
  <c r="AS399" i="1" l="1"/>
  <c r="AY399" i="1"/>
  <c r="AU399" i="1"/>
  <c r="AW399" i="1"/>
  <c r="AX399" i="1"/>
  <c r="AV399" i="1"/>
  <c r="AT399" i="1"/>
  <c r="AZ399" i="1"/>
  <c r="AF401" i="1"/>
  <c r="AE401" i="1"/>
  <c r="AD401" i="1"/>
  <c r="AB401" i="1"/>
  <c r="AC401" i="1"/>
  <c r="K401" i="1"/>
  <c r="N400" i="1"/>
  <c r="L400" i="1"/>
  <c r="M400" i="1" s="1"/>
  <c r="K319" i="1"/>
  <c r="N318" i="1"/>
  <c r="L318" i="1"/>
  <c r="M318" i="1" s="1"/>
  <c r="B402" i="1"/>
  <c r="AU401" i="1" l="1"/>
  <c r="AZ401" i="1"/>
  <c r="AT401" i="1"/>
  <c r="AY401" i="1"/>
  <c r="AV401" i="1"/>
  <c r="AX401" i="1"/>
  <c r="AW401" i="1"/>
  <c r="AS401" i="1"/>
  <c r="AZ400" i="1"/>
  <c r="AY400" i="1"/>
  <c r="AS400" i="1"/>
  <c r="AU400" i="1"/>
  <c r="AX400" i="1"/>
  <c r="AT400" i="1"/>
  <c r="AV400" i="1"/>
  <c r="AW400" i="1"/>
  <c r="AF402" i="1"/>
  <c r="AE402" i="1"/>
  <c r="AD402" i="1"/>
  <c r="AC402" i="1"/>
  <c r="AB402" i="1"/>
  <c r="K402" i="1"/>
  <c r="N401" i="1"/>
  <c r="L401" i="1"/>
  <c r="M401" i="1" s="1"/>
  <c r="K320" i="1"/>
  <c r="N319" i="1"/>
  <c r="L319" i="1"/>
  <c r="M319" i="1" s="1"/>
  <c r="B403" i="1"/>
  <c r="AU402" i="1" l="1"/>
  <c r="AS402" i="1"/>
  <c r="AV402" i="1"/>
  <c r="AT402" i="1"/>
  <c r="AY402" i="1"/>
  <c r="AZ402" i="1"/>
  <c r="AX402" i="1"/>
  <c r="AW402" i="1"/>
  <c r="K403" i="1"/>
  <c r="N402" i="1"/>
  <c r="L402" i="1"/>
  <c r="M402" i="1" s="1"/>
  <c r="AF403" i="1"/>
  <c r="AD403" i="1"/>
  <c r="AE403" i="1"/>
  <c r="AB403" i="1"/>
  <c r="AC403" i="1"/>
  <c r="K321" i="1"/>
  <c r="N320" i="1"/>
  <c r="L320" i="1"/>
  <c r="M320" i="1" s="1"/>
  <c r="B404" i="1"/>
  <c r="AZ403" i="1" l="1"/>
  <c r="AT403" i="1"/>
  <c r="AU403" i="1"/>
  <c r="AS403" i="1"/>
  <c r="AY403" i="1"/>
  <c r="AX403" i="1"/>
  <c r="AV403" i="1"/>
  <c r="AW403" i="1"/>
  <c r="AF404" i="1"/>
  <c r="AC404" i="1"/>
  <c r="AE404" i="1"/>
  <c r="AB404" i="1"/>
  <c r="AD404" i="1"/>
  <c r="K322" i="1"/>
  <c r="N321" i="1"/>
  <c r="L321" i="1"/>
  <c r="M321" i="1" s="1"/>
  <c r="K404" i="1"/>
  <c r="N403" i="1"/>
  <c r="L403" i="1"/>
  <c r="M403" i="1" s="1"/>
  <c r="B405" i="1"/>
  <c r="K323" i="1" l="1"/>
  <c r="N322" i="1"/>
  <c r="L322" i="1"/>
  <c r="M322" i="1" s="1"/>
  <c r="AF405" i="1"/>
  <c r="AE405" i="1"/>
  <c r="AD405" i="1"/>
  <c r="AC405" i="1"/>
  <c r="AB405" i="1"/>
  <c r="K405" i="1"/>
  <c r="N404" i="1"/>
  <c r="L404" i="1"/>
  <c r="M404" i="1" s="1"/>
  <c r="B406" i="1"/>
  <c r="AZ405" i="1" l="1"/>
  <c r="AV405" i="1"/>
  <c r="AS405" i="1"/>
  <c r="AY405" i="1"/>
  <c r="AU405" i="1"/>
  <c r="AX405" i="1"/>
  <c r="AT405" i="1"/>
  <c r="AW405" i="1"/>
  <c r="AY404" i="1"/>
  <c r="AW404" i="1"/>
  <c r="AS404" i="1"/>
  <c r="AV404" i="1"/>
  <c r="AT404" i="1"/>
  <c r="AU404" i="1"/>
  <c r="AX404" i="1"/>
  <c r="AZ404" i="1"/>
  <c r="AE406" i="1"/>
  <c r="AF406" i="1"/>
  <c r="AD406" i="1"/>
  <c r="AC406" i="1"/>
  <c r="AB406" i="1"/>
  <c r="K406" i="1"/>
  <c r="N405" i="1"/>
  <c r="L405" i="1"/>
  <c r="M405" i="1" s="1"/>
  <c r="K324" i="1"/>
  <c r="N323" i="1"/>
  <c r="L323" i="1"/>
  <c r="M323" i="1" s="1"/>
  <c r="B407" i="1"/>
  <c r="AZ406" i="1" l="1"/>
  <c r="AV406" i="1"/>
  <c r="AY406" i="1"/>
  <c r="AW406" i="1"/>
  <c r="AT406" i="1"/>
  <c r="AX406" i="1"/>
  <c r="AU406" i="1"/>
  <c r="AS406" i="1"/>
  <c r="AE407" i="1"/>
  <c r="AF407" i="1"/>
  <c r="AB407" i="1"/>
  <c r="AC407" i="1"/>
  <c r="AD407" i="1"/>
  <c r="K407" i="1"/>
  <c r="N406" i="1"/>
  <c r="L406" i="1"/>
  <c r="M406" i="1" s="1"/>
  <c r="K325" i="1"/>
  <c r="N324" i="1"/>
  <c r="L324" i="1"/>
  <c r="M324" i="1" s="1"/>
  <c r="B408" i="1"/>
  <c r="K408" i="1" l="1"/>
  <c r="N407" i="1"/>
  <c r="L407" i="1"/>
  <c r="M407" i="1" s="1"/>
  <c r="AD408" i="1"/>
  <c r="AE408" i="1"/>
  <c r="AF408" i="1"/>
  <c r="AB408" i="1"/>
  <c r="AC408" i="1"/>
  <c r="K326" i="1"/>
  <c r="N325" i="1"/>
  <c r="L325" i="1"/>
  <c r="M325" i="1" s="1"/>
  <c r="B409" i="1"/>
  <c r="AU407" i="1" l="1"/>
  <c r="AS407" i="1"/>
  <c r="AZ407" i="1"/>
  <c r="AW407" i="1"/>
  <c r="AT407" i="1"/>
  <c r="AX407" i="1"/>
  <c r="AV407" i="1"/>
  <c r="AY407" i="1"/>
  <c r="AF409" i="1"/>
  <c r="AB409" i="1"/>
  <c r="AE409" i="1"/>
  <c r="AD409" i="1"/>
  <c r="AC409" i="1"/>
  <c r="K327" i="1"/>
  <c r="N326" i="1"/>
  <c r="L326" i="1"/>
  <c r="M326" i="1" s="1"/>
  <c r="K409" i="1"/>
  <c r="N408" i="1"/>
  <c r="L408" i="1"/>
  <c r="M408" i="1" s="1"/>
  <c r="B410" i="1"/>
  <c r="AU409" i="1" l="1"/>
  <c r="AT409" i="1"/>
  <c r="AY409" i="1"/>
  <c r="AS409" i="1"/>
  <c r="AX409" i="1"/>
  <c r="AV409" i="1"/>
  <c r="AW409" i="1"/>
  <c r="AZ409" i="1"/>
  <c r="AX408" i="1"/>
  <c r="AZ408" i="1"/>
  <c r="AU408" i="1"/>
  <c r="AY408" i="1"/>
  <c r="AW408" i="1"/>
  <c r="AV408" i="1"/>
  <c r="AT408" i="1"/>
  <c r="AS408" i="1"/>
  <c r="K328" i="1"/>
  <c r="N327" i="1"/>
  <c r="L327" i="1"/>
  <c r="M327" i="1" s="1"/>
  <c r="AF410" i="1"/>
  <c r="AE410" i="1"/>
  <c r="AB410" i="1"/>
  <c r="AD410" i="1"/>
  <c r="AC410" i="1"/>
  <c r="K410" i="1"/>
  <c r="N409" i="1"/>
  <c r="L409" i="1"/>
  <c r="M409" i="1" s="1"/>
  <c r="B411" i="1"/>
  <c r="AT410" i="1" l="1"/>
  <c r="AS410" i="1"/>
  <c r="AW410" i="1"/>
  <c r="AU410" i="1"/>
  <c r="AZ410" i="1"/>
  <c r="AY410" i="1"/>
  <c r="AX410" i="1"/>
  <c r="AV410" i="1"/>
  <c r="AF411" i="1"/>
  <c r="AE411" i="1"/>
  <c r="AD411" i="1"/>
  <c r="AB411" i="1"/>
  <c r="AC411" i="1"/>
  <c r="K411" i="1"/>
  <c r="N410" i="1"/>
  <c r="L410" i="1"/>
  <c r="M410" i="1" s="1"/>
  <c r="N328" i="1"/>
  <c r="L328" i="1"/>
  <c r="M328" i="1" s="1"/>
  <c r="B412" i="1"/>
  <c r="AY411" i="1" l="1"/>
  <c r="AW411" i="1"/>
  <c r="AX411" i="1"/>
  <c r="AU411" i="1"/>
  <c r="AV411" i="1"/>
  <c r="AT411" i="1"/>
  <c r="AZ411" i="1"/>
  <c r="AS411" i="1"/>
  <c r="K412" i="1"/>
  <c r="N411" i="1"/>
  <c r="L411" i="1"/>
  <c r="M411" i="1" s="1"/>
  <c r="AF412" i="1"/>
  <c r="AE412" i="1"/>
  <c r="AD412" i="1"/>
  <c r="AC412" i="1"/>
  <c r="AB412" i="1"/>
  <c r="B413" i="1"/>
  <c r="AW412" i="1" l="1"/>
  <c r="AX412" i="1"/>
  <c r="AU412" i="1"/>
  <c r="AZ412" i="1"/>
  <c r="AY412" i="1"/>
  <c r="AV412" i="1"/>
  <c r="AT412" i="1"/>
  <c r="AS412" i="1"/>
  <c r="AF413" i="1"/>
  <c r="AE413" i="1"/>
  <c r="AC413" i="1"/>
  <c r="AD413" i="1"/>
  <c r="AB413" i="1"/>
  <c r="K413" i="1"/>
  <c r="N412" i="1"/>
  <c r="L412" i="1"/>
  <c r="M412" i="1" s="1"/>
  <c r="B414" i="1"/>
  <c r="K414" i="1" l="1"/>
  <c r="N413" i="1"/>
  <c r="L413" i="1"/>
  <c r="M413" i="1" s="1"/>
  <c r="AE414" i="1"/>
  <c r="AF414" i="1"/>
  <c r="AD414" i="1"/>
  <c r="AC414" i="1"/>
  <c r="AB414" i="1"/>
  <c r="B415" i="1"/>
  <c r="AY414" i="1" l="1"/>
  <c r="AX414" i="1"/>
  <c r="AV414" i="1"/>
  <c r="AZ414" i="1"/>
  <c r="AT414" i="1"/>
  <c r="AU414" i="1"/>
  <c r="AS414" i="1"/>
  <c r="AW414" i="1"/>
  <c r="AS413" i="1"/>
  <c r="AY413" i="1"/>
  <c r="AW413" i="1"/>
  <c r="AX413" i="1"/>
  <c r="AZ413" i="1"/>
  <c r="AV413" i="1"/>
  <c r="AU413" i="1"/>
  <c r="AT413" i="1"/>
  <c r="AE415" i="1"/>
  <c r="AF415" i="1"/>
  <c r="AD415" i="1"/>
  <c r="AB415" i="1"/>
  <c r="AC415" i="1"/>
  <c r="K415" i="1"/>
  <c r="N414" i="1"/>
  <c r="L414" i="1"/>
  <c r="M414" i="1" s="1"/>
  <c r="B416" i="1"/>
  <c r="AZ415" i="1" l="1"/>
  <c r="AT415" i="1"/>
  <c r="AS415" i="1"/>
  <c r="AY415" i="1"/>
  <c r="AW415" i="1"/>
  <c r="AU415" i="1"/>
  <c r="AV415" i="1"/>
  <c r="AX415" i="1"/>
  <c r="K416" i="1"/>
  <c r="N415" i="1"/>
  <c r="L415" i="1"/>
  <c r="M415" i="1" s="1"/>
  <c r="AD416" i="1"/>
  <c r="AE416" i="1"/>
  <c r="AF416" i="1"/>
  <c r="AB416" i="1"/>
  <c r="AC416" i="1"/>
  <c r="B417" i="1"/>
  <c r="AY416" i="1" l="1"/>
  <c r="AV416" i="1"/>
  <c r="AZ416" i="1"/>
  <c r="AX416" i="1"/>
  <c r="AW416" i="1"/>
  <c r="AT416" i="1"/>
  <c r="AS416" i="1"/>
  <c r="AU416" i="1"/>
  <c r="AF417" i="1"/>
  <c r="AE417" i="1"/>
  <c r="AD417" i="1"/>
  <c r="AB417" i="1"/>
  <c r="AC417" i="1"/>
  <c r="K417" i="1"/>
  <c r="N416" i="1"/>
  <c r="L416" i="1"/>
  <c r="M416" i="1" s="1"/>
  <c r="B418" i="1"/>
  <c r="AT417" i="1" l="1"/>
  <c r="AZ417" i="1"/>
  <c r="AX417" i="1"/>
  <c r="AV417" i="1"/>
  <c r="AU417" i="1"/>
  <c r="AY417" i="1"/>
  <c r="AW417" i="1"/>
  <c r="AS417" i="1"/>
  <c r="K418" i="1"/>
  <c r="N417" i="1"/>
  <c r="L417" i="1"/>
  <c r="M417" i="1" s="1"/>
  <c r="AF418" i="1"/>
  <c r="AE418" i="1"/>
  <c r="AD418" i="1"/>
  <c r="AC418" i="1"/>
  <c r="AB418" i="1"/>
  <c r="B419" i="1"/>
  <c r="AS418" i="1" l="1"/>
  <c r="AT418" i="1"/>
  <c r="AZ418" i="1"/>
  <c r="AV418" i="1"/>
  <c r="AU418" i="1"/>
  <c r="AY418" i="1"/>
  <c r="AX418" i="1"/>
  <c r="AW418" i="1"/>
  <c r="AF419" i="1"/>
  <c r="AE419" i="1"/>
  <c r="AD419" i="1"/>
  <c r="AB419" i="1"/>
  <c r="AC419" i="1"/>
  <c r="K419" i="1"/>
  <c r="N418" i="1"/>
  <c r="L418" i="1"/>
  <c r="M418" i="1" s="1"/>
  <c r="B420" i="1"/>
  <c r="AS419" i="1" l="1"/>
  <c r="AY419" i="1"/>
  <c r="AT419" i="1"/>
  <c r="AW419" i="1"/>
  <c r="AZ419" i="1"/>
  <c r="AX419" i="1"/>
  <c r="AV419" i="1"/>
  <c r="AU419" i="1"/>
  <c r="K420" i="1"/>
  <c r="N419" i="1"/>
  <c r="L419" i="1"/>
  <c r="M419" i="1" s="1"/>
  <c r="AF420" i="1"/>
  <c r="AE420" i="1"/>
  <c r="AC420" i="1"/>
  <c r="AD420" i="1"/>
  <c r="AB420" i="1"/>
  <c r="B421" i="1"/>
  <c r="AF421" i="1" l="1"/>
  <c r="AE421" i="1"/>
  <c r="AC421" i="1"/>
  <c r="AB421" i="1"/>
  <c r="AD421" i="1"/>
  <c r="K421" i="1"/>
  <c r="N420" i="1"/>
  <c r="L420" i="1"/>
  <c r="M420" i="1" s="1"/>
  <c r="B422" i="1"/>
  <c r="AV420" i="1" l="1"/>
  <c r="AU420" i="1"/>
  <c r="AX420" i="1"/>
  <c r="AW420" i="1"/>
  <c r="AY420" i="1"/>
  <c r="AZ420" i="1"/>
  <c r="AS420" i="1"/>
  <c r="AT420" i="1"/>
  <c r="K422" i="1"/>
  <c r="N421" i="1"/>
  <c r="L421" i="1"/>
  <c r="M421" i="1" s="1"/>
  <c r="AE422" i="1"/>
  <c r="AF422" i="1"/>
  <c r="AC422" i="1"/>
  <c r="AD422" i="1"/>
  <c r="AB422" i="1"/>
  <c r="B423" i="1"/>
  <c r="AW421" i="1" l="1"/>
  <c r="AZ421" i="1"/>
  <c r="AY421" i="1"/>
  <c r="AX421" i="1"/>
  <c r="AS421" i="1"/>
  <c r="AV421" i="1"/>
  <c r="AU421" i="1"/>
  <c r="AT421" i="1"/>
  <c r="AE423" i="1"/>
  <c r="AF423" i="1"/>
  <c r="AD423" i="1"/>
  <c r="AB423" i="1"/>
  <c r="AC423" i="1"/>
  <c r="K423" i="1"/>
  <c r="N422" i="1"/>
  <c r="L422" i="1"/>
  <c r="M422" i="1" s="1"/>
  <c r="B424" i="1"/>
  <c r="AZ423" i="1" l="1"/>
  <c r="AY423" i="1"/>
  <c r="AV423" i="1"/>
  <c r="AU423" i="1"/>
  <c r="AT423" i="1"/>
  <c r="AW423" i="1"/>
  <c r="AX423" i="1"/>
  <c r="AS423" i="1"/>
  <c r="AW422" i="1"/>
  <c r="AU422" i="1"/>
  <c r="AS422" i="1"/>
  <c r="AZ422" i="1"/>
  <c r="AT422" i="1"/>
  <c r="AV422" i="1"/>
  <c r="AX422" i="1"/>
  <c r="AY422" i="1"/>
  <c r="K424" i="1"/>
  <c r="N423" i="1"/>
  <c r="L423" i="1"/>
  <c r="M423" i="1" s="1"/>
  <c r="AD424" i="1"/>
  <c r="AE424" i="1"/>
  <c r="AF424" i="1"/>
  <c r="AB424" i="1"/>
  <c r="AC424" i="1"/>
  <c r="B425" i="1"/>
  <c r="AU424" i="1" l="1"/>
  <c r="AV424" i="1"/>
  <c r="AZ424" i="1"/>
  <c r="AY424" i="1"/>
  <c r="AX424" i="1"/>
  <c r="AS424" i="1"/>
  <c r="AT424" i="1"/>
  <c r="AW424" i="1"/>
  <c r="AF425" i="1"/>
  <c r="AD425" i="1"/>
  <c r="AB425" i="1"/>
  <c r="AE425" i="1"/>
  <c r="AC425" i="1"/>
  <c r="K425" i="1"/>
  <c r="N424" i="1"/>
  <c r="L424" i="1"/>
  <c r="M424" i="1" s="1"/>
  <c r="B426" i="1"/>
  <c r="AT425" i="1" l="1"/>
  <c r="AW425" i="1"/>
  <c r="AX425" i="1"/>
  <c r="AZ425" i="1"/>
  <c r="AU425" i="1"/>
  <c r="AS425" i="1"/>
  <c r="AY425" i="1"/>
  <c r="AV425" i="1"/>
  <c r="K426" i="1"/>
  <c r="N425" i="1"/>
  <c r="L425" i="1"/>
  <c r="M425" i="1" s="1"/>
  <c r="AF426" i="1"/>
  <c r="AD426" i="1"/>
  <c r="AE426" i="1"/>
  <c r="AC426" i="1"/>
  <c r="AB426" i="1"/>
  <c r="B427" i="1"/>
  <c r="AT426" i="1" l="1"/>
  <c r="AS426" i="1"/>
  <c r="AW426" i="1"/>
  <c r="AU426" i="1"/>
  <c r="AX426" i="1"/>
  <c r="AV426" i="1"/>
  <c r="AY426" i="1"/>
  <c r="AZ426" i="1"/>
  <c r="AF427" i="1"/>
  <c r="AE427" i="1"/>
  <c r="AD427" i="1"/>
  <c r="AC427" i="1"/>
  <c r="AB427" i="1"/>
  <c r="K427" i="1"/>
  <c r="N426" i="1"/>
  <c r="L426" i="1"/>
  <c r="M426" i="1" s="1"/>
  <c r="B428" i="1"/>
  <c r="K428" i="1" l="1"/>
  <c r="N427" i="1"/>
  <c r="L427" i="1"/>
  <c r="M427" i="1" s="1"/>
  <c r="AF428" i="1"/>
  <c r="AE428" i="1"/>
  <c r="AD428" i="1"/>
  <c r="AC428" i="1"/>
  <c r="AB428" i="1"/>
  <c r="B429" i="1"/>
  <c r="AY428" i="1" l="1"/>
  <c r="AW428" i="1"/>
  <c r="AV428" i="1"/>
  <c r="AS428" i="1"/>
  <c r="AT428" i="1"/>
  <c r="AZ428" i="1"/>
  <c r="AU428" i="1"/>
  <c r="AX428" i="1"/>
  <c r="AU427" i="1"/>
  <c r="AV427" i="1"/>
  <c r="AT427" i="1"/>
  <c r="AW427" i="1"/>
  <c r="AS427" i="1"/>
  <c r="AX427" i="1"/>
  <c r="AZ427" i="1"/>
  <c r="AY427" i="1"/>
  <c r="AF429" i="1"/>
  <c r="AE429" i="1"/>
  <c r="AC429" i="1"/>
  <c r="AB429" i="1"/>
  <c r="AD429" i="1"/>
  <c r="K429" i="1"/>
  <c r="N428" i="1"/>
  <c r="L428" i="1"/>
  <c r="M428" i="1" s="1"/>
  <c r="B430" i="1"/>
  <c r="K430" i="1" l="1"/>
  <c r="N429" i="1"/>
  <c r="L429" i="1"/>
  <c r="M429" i="1" s="1"/>
  <c r="AE430" i="1"/>
  <c r="AF430" i="1"/>
  <c r="AC430" i="1"/>
  <c r="AD430" i="1"/>
  <c r="AB430" i="1"/>
  <c r="B431" i="1"/>
  <c r="AZ429" i="1" l="1"/>
  <c r="AV429" i="1"/>
  <c r="AU429" i="1"/>
  <c r="AY429" i="1"/>
  <c r="AT429" i="1"/>
  <c r="AX429" i="1"/>
  <c r="AW429" i="1"/>
  <c r="AS429" i="1"/>
  <c r="AE431" i="1"/>
  <c r="AF431" i="1"/>
  <c r="AB431" i="1"/>
  <c r="AC431" i="1"/>
  <c r="AD431" i="1"/>
  <c r="K431" i="1"/>
  <c r="N430" i="1"/>
  <c r="L430" i="1"/>
  <c r="M430" i="1" s="1"/>
  <c r="B432" i="1"/>
  <c r="AY430" i="1" l="1"/>
  <c r="AX430" i="1"/>
  <c r="AV430" i="1"/>
  <c r="AZ430" i="1"/>
  <c r="AT430" i="1"/>
  <c r="AW430" i="1"/>
  <c r="AU430" i="1"/>
  <c r="AS430" i="1"/>
  <c r="K432" i="1"/>
  <c r="N431" i="1"/>
  <c r="L431" i="1"/>
  <c r="M431" i="1" s="1"/>
  <c r="AD432" i="1"/>
  <c r="AE432" i="1"/>
  <c r="AF432" i="1"/>
  <c r="AB432" i="1"/>
  <c r="AC432" i="1"/>
  <c r="B433" i="1"/>
  <c r="AX431" i="1" l="1"/>
  <c r="AZ431" i="1"/>
  <c r="AY431" i="1"/>
  <c r="AS431" i="1"/>
  <c r="AT431" i="1"/>
  <c r="AW431" i="1"/>
  <c r="AU431" i="1"/>
  <c r="AV431" i="1"/>
  <c r="AF433" i="1"/>
  <c r="AD433" i="1"/>
  <c r="AE433" i="1"/>
  <c r="AB433" i="1"/>
  <c r="AC433" i="1"/>
  <c r="K433" i="1"/>
  <c r="N432" i="1"/>
  <c r="L432" i="1"/>
  <c r="M432" i="1" s="1"/>
  <c r="B434" i="1"/>
  <c r="AW433" i="1" l="1"/>
  <c r="AS433" i="1"/>
  <c r="AY433" i="1"/>
  <c r="AX433" i="1"/>
  <c r="AT433" i="1"/>
  <c r="AZ433" i="1"/>
  <c r="AV433" i="1"/>
  <c r="AU433" i="1"/>
  <c r="AU432" i="1"/>
  <c r="AY432" i="1"/>
  <c r="AZ432" i="1"/>
  <c r="AT432" i="1"/>
  <c r="AS432" i="1"/>
  <c r="AX432" i="1"/>
  <c r="AV432" i="1"/>
  <c r="AW432" i="1"/>
  <c r="K434" i="1"/>
  <c r="N433" i="1"/>
  <c r="L433" i="1"/>
  <c r="M433" i="1" s="1"/>
  <c r="AF434" i="1"/>
  <c r="AD434" i="1"/>
  <c r="AE434" i="1"/>
  <c r="AB434" i="1"/>
  <c r="AC434" i="1"/>
  <c r="B435" i="1"/>
  <c r="AU434" i="1" l="1"/>
  <c r="AS434" i="1"/>
  <c r="AV434" i="1"/>
  <c r="AT434" i="1"/>
  <c r="AW434" i="1"/>
  <c r="AZ434" i="1"/>
  <c r="AY434" i="1"/>
  <c r="AX434" i="1"/>
  <c r="AF435" i="1"/>
  <c r="AB435" i="1"/>
  <c r="AD435" i="1"/>
  <c r="AE435" i="1"/>
  <c r="AC435" i="1"/>
  <c r="K435" i="1"/>
  <c r="N434" i="1"/>
  <c r="L434" i="1"/>
  <c r="M434" i="1" s="1"/>
  <c r="B436" i="1"/>
  <c r="AZ435" i="1" l="1"/>
  <c r="AT435" i="1"/>
  <c r="AY435" i="1"/>
  <c r="AS435" i="1"/>
  <c r="AW435" i="1"/>
  <c r="AV435" i="1"/>
  <c r="AU435" i="1"/>
  <c r="AX435" i="1"/>
  <c r="K436" i="1"/>
  <c r="N435" i="1"/>
  <c r="L435" i="1"/>
  <c r="M435" i="1" s="1"/>
  <c r="AF436" i="1"/>
  <c r="AD436" i="1"/>
  <c r="AC436" i="1"/>
  <c r="AB436" i="1"/>
  <c r="AE436" i="1"/>
  <c r="B437" i="1"/>
  <c r="AF437" i="1" l="1"/>
  <c r="AE437" i="1"/>
  <c r="AD437" i="1"/>
  <c r="AC437" i="1"/>
  <c r="AB437" i="1"/>
  <c r="K437" i="1"/>
  <c r="N436" i="1"/>
  <c r="L436" i="1"/>
  <c r="M436" i="1" s="1"/>
  <c r="B438" i="1"/>
  <c r="AY437" i="1" l="1"/>
  <c r="AS437" i="1"/>
  <c r="AX437" i="1"/>
  <c r="AZ437" i="1"/>
  <c r="AW437" i="1"/>
  <c r="AT437" i="1"/>
  <c r="AV437" i="1"/>
  <c r="AU437" i="1"/>
  <c r="AZ436" i="1"/>
  <c r="AS436" i="1"/>
  <c r="AT436" i="1"/>
  <c r="AU436" i="1"/>
  <c r="AV436" i="1"/>
  <c r="AW436" i="1"/>
  <c r="AY436" i="1"/>
  <c r="AX436" i="1"/>
  <c r="K438" i="1"/>
  <c r="N437" i="1"/>
  <c r="L437" i="1"/>
  <c r="M437" i="1" s="1"/>
  <c r="AE438" i="1"/>
  <c r="AF438" i="1"/>
  <c r="AD438" i="1"/>
  <c r="AC438" i="1"/>
  <c r="AB438" i="1"/>
  <c r="B439" i="1"/>
  <c r="AS438" i="1" l="1"/>
  <c r="AX438" i="1"/>
  <c r="AU438" i="1"/>
  <c r="AZ438" i="1"/>
  <c r="AW438" i="1"/>
  <c r="AV438" i="1"/>
  <c r="AY438" i="1"/>
  <c r="AT438" i="1"/>
  <c r="AE439" i="1"/>
  <c r="AF439" i="1"/>
  <c r="AB439" i="1"/>
  <c r="AD439" i="1"/>
  <c r="AC439" i="1"/>
  <c r="K439" i="1"/>
  <c r="N438" i="1"/>
  <c r="L438" i="1"/>
  <c r="M438" i="1" s="1"/>
  <c r="B440" i="1"/>
  <c r="K440" i="1" l="1"/>
  <c r="N439" i="1"/>
  <c r="L439" i="1"/>
  <c r="M439" i="1" s="1"/>
  <c r="AD440" i="1"/>
  <c r="AE440" i="1"/>
  <c r="AF440" i="1"/>
  <c r="AB440" i="1"/>
  <c r="AC440" i="1"/>
  <c r="B441" i="1"/>
  <c r="AW439" i="1" l="1"/>
  <c r="AT439" i="1"/>
  <c r="AU439" i="1"/>
  <c r="AS439" i="1"/>
  <c r="AX439" i="1"/>
  <c r="AZ439" i="1"/>
  <c r="AV439" i="1"/>
  <c r="AY439" i="1"/>
  <c r="AF441" i="1"/>
  <c r="AB441" i="1"/>
  <c r="AE441" i="1"/>
  <c r="AC441" i="1"/>
  <c r="AD441" i="1"/>
  <c r="K441" i="1"/>
  <c r="N440" i="1"/>
  <c r="L440" i="1"/>
  <c r="M440" i="1" s="1"/>
  <c r="B442" i="1"/>
  <c r="AU440" i="1" l="1"/>
  <c r="AY440" i="1"/>
  <c r="AZ440" i="1"/>
  <c r="AW440" i="1"/>
  <c r="AX440" i="1"/>
  <c r="AV440" i="1"/>
  <c r="AS440" i="1"/>
  <c r="AT440" i="1"/>
  <c r="K442" i="1"/>
  <c r="N441" i="1"/>
  <c r="L441" i="1"/>
  <c r="M441" i="1" s="1"/>
  <c r="AF442" i="1"/>
  <c r="AD442" i="1"/>
  <c r="AE442" i="1"/>
  <c r="AC442" i="1"/>
  <c r="AB442" i="1"/>
  <c r="B443" i="1"/>
  <c r="AS442" i="1" l="1"/>
  <c r="AV442" i="1"/>
  <c r="AU442" i="1"/>
  <c r="AT442" i="1"/>
  <c r="AY442" i="1"/>
  <c r="AZ442" i="1"/>
  <c r="AX442" i="1"/>
  <c r="AW442" i="1"/>
  <c r="AW441" i="1"/>
  <c r="AT441" i="1"/>
  <c r="AZ441" i="1"/>
  <c r="AV441" i="1"/>
  <c r="AY441" i="1"/>
  <c r="AX441" i="1"/>
  <c r="AS441" i="1"/>
  <c r="AU441" i="1"/>
  <c r="AF443" i="1"/>
  <c r="AE443" i="1"/>
  <c r="AD443" i="1"/>
  <c r="AC443" i="1"/>
  <c r="AB443" i="1"/>
  <c r="K443" i="1"/>
  <c r="N442" i="1"/>
  <c r="L442" i="1"/>
  <c r="M442" i="1" s="1"/>
  <c r="B444" i="1"/>
  <c r="AT443" i="1" l="1"/>
  <c r="AU443" i="1"/>
  <c r="AW443" i="1"/>
  <c r="AV443" i="1"/>
  <c r="AY443" i="1"/>
  <c r="AS443" i="1"/>
  <c r="AX443" i="1"/>
  <c r="AZ443" i="1"/>
  <c r="K444" i="1"/>
  <c r="N443" i="1"/>
  <c r="L443" i="1"/>
  <c r="M443" i="1" s="1"/>
  <c r="AF444" i="1"/>
  <c r="AE444" i="1"/>
  <c r="AC444" i="1"/>
  <c r="AD444" i="1"/>
  <c r="AB444" i="1"/>
  <c r="B445" i="1"/>
  <c r="AF445" i="1" l="1"/>
  <c r="AE445" i="1"/>
  <c r="AC445" i="1"/>
  <c r="AD445" i="1"/>
  <c r="AB445" i="1"/>
  <c r="K445" i="1"/>
  <c r="N444" i="1"/>
  <c r="L444" i="1"/>
  <c r="M444" i="1" s="1"/>
  <c r="B446" i="1"/>
  <c r="AZ444" i="1" l="1"/>
  <c r="AT444" i="1"/>
  <c r="AS444" i="1"/>
  <c r="AU444" i="1"/>
  <c r="AY444" i="1"/>
  <c r="AV444" i="1"/>
  <c r="AW444" i="1"/>
  <c r="AX444" i="1"/>
  <c r="K446" i="1"/>
  <c r="N445" i="1"/>
  <c r="L445" i="1"/>
  <c r="M445" i="1" s="1"/>
  <c r="AE446" i="1"/>
  <c r="AF446" i="1"/>
  <c r="AC446" i="1"/>
  <c r="AB446" i="1"/>
  <c r="AD446" i="1"/>
  <c r="B447" i="1"/>
  <c r="AY446" i="1" l="1"/>
  <c r="AT446" i="1"/>
  <c r="AW446" i="1"/>
  <c r="AX446" i="1"/>
  <c r="AV446" i="1"/>
  <c r="AS446" i="1"/>
  <c r="AU446" i="1"/>
  <c r="AZ446" i="1"/>
  <c r="AX445" i="1"/>
  <c r="AV445" i="1"/>
  <c r="AU445" i="1"/>
  <c r="AZ445" i="1"/>
  <c r="AT445" i="1"/>
  <c r="AS445" i="1"/>
  <c r="AW445" i="1"/>
  <c r="AY445" i="1"/>
  <c r="AE447" i="1"/>
  <c r="AF447" i="1"/>
  <c r="AB447" i="1"/>
  <c r="AC447" i="1"/>
  <c r="AD447" i="1"/>
  <c r="K447" i="1"/>
  <c r="N446" i="1"/>
  <c r="L446" i="1"/>
  <c r="M446" i="1" s="1"/>
  <c r="B448" i="1"/>
  <c r="K448" i="1" l="1"/>
  <c r="N447" i="1"/>
  <c r="L447" i="1"/>
  <c r="M447" i="1" s="1"/>
  <c r="AD448" i="1"/>
  <c r="AE448" i="1"/>
  <c r="AF448" i="1"/>
  <c r="AB448" i="1"/>
  <c r="AC448" i="1"/>
  <c r="B449" i="1"/>
  <c r="AZ447" i="1" l="1"/>
  <c r="AV447" i="1"/>
  <c r="AT447" i="1"/>
  <c r="AY447" i="1"/>
  <c r="AX447" i="1"/>
  <c r="AU447" i="1"/>
  <c r="AS447" i="1"/>
  <c r="AW447" i="1"/>
  <c r="AF449" i="1"/>
  <c r="AE449" i="1"/>
  <c r="AD449" i="1"/>
  <c r="AB449" i="1"/>
  <c r="AC449" i="1"/>
  <c r="K449" i="1"/>
  <c r="N448" i="1"/>
  <c r="L448" i="1"/>
  <c r="M448" i="1" s="1"/>
  <c r="B450" i="1"/>
  <c r="AY449" i="1" l="1"/>
  <c r="AX449" i="1"/>
  <c r="AW449" i="1"/>
  <c r="AZ449" i="1"/>
  <c r="AT449" i="1"/>
  <c r="AS449" i="1"/>
  <c r="AU449" i="1"/>
  <c r="AV449" i="1"/>
  <c r="AY448" i="1"/>
  <c r="AX448" i="1"/>
  <c r="AT448" i="1"/>
  <c r="AZ448" i="1"/>
  <c r="AS448" i="1"/>
  <c r="AU448" i="1"/>
  <c r="AW448" i="1"/>
  <c r="AV448" i="1"/>
  <c r="K450" i="1"/>
  <c r="N449" i="1"/>
  <c r="L449" i="1"/>
  <c r="M449" i="1" s="1"/>
  <c r="AF450" i="1"/>
  <c r="AE450" i="1"/>
  <c r="AD450" i="1"/>
  <c r="AB450" i="1"/>
  <c r="AC450" i="1"/>
  <c r="B451" i="1"/>
  <c r="AX450" i="1" l="1"/>
  <c r="AW450" i="1"/>
  <c r="AV450" i="1"/>
  <c r="AT450" i="1"/>
  <c r="AZ450" i="1"/>
  <c r="AY450" i="1"/>
  <c r="AU450" i="1"/>
  <c r="AS450" i="1"/>
  <c r="AF451" i="1"/>
  <c r="AD451" i="1"/>
  <c r="AE451" i="1"/>
  <c r="AC451" i="1"/>
  <c r="AB451" i="1"/>
  <c r="K451" i="1"/>
  <c r="N450" i="1"/>
  <c r="L450" i="1"/>
  <c r="M450" i="1" s="1"/>
  <c r="B452" i="1"/>
  <c r="K452" i="1" l="1"/>
  <c r="N451" i="1"/>
  <c r="L451" i="1"/>
  <c r="M451" i="1" s="1"/>
  <c r="AF452" i="1"/>
  <c r="AD452" i="1"/>
  <c r="AE452" i="1"/>
  <c r="AC452" i="1"/>
  <c r="AB452" i="1"/>
  <c r="B453" i="1"/>
  <c r="AT452" i="1" l="1"/>
  <c r="AS452" i="1"/>
  <c r="AU452" i="1"/>
  <c r="AZ452" i="1"/>
  <c r="AY452" i="1"/>
  <c r="AW452" i="1"/>
  <c r="AV452" i="1"/>
  <c r="AX452" i="1"/>
  <c r="AY451" i="1"/>
  <c r="AS451" i="1"/>
  <c r="AZ451" i="1"/>
  <c r="AT451" i="1"/>
  <c r="AU451" i="1"/>
  <c r="AV451" i="1"/>
  <c r="AW451" i="1"/>
  <c r="AX451" i="1"/>
  <c r="AF453" i="1"/>
  <c r="AE453" i="1"/>
  <c r="AC453" i="1"/>
  <c r="AD453" i="1"/>
  <c r="AB453" i="1"/>
  <c r="K453" i="1"/>
  <c r="N452" i="1"/>
  <c r="L452" i="1"/>
  <c r="M452" i="1" s="1"/>
  <c r="B454" i="1"/>
  <c r="K454" i="1" l="1"/>
  <c r="N453" i="1"/>
  <c r="L453" i="1"/>
  <c r="M453" i="1" s="1"/>
  <c r="AE454" i="1"/>
  <c r="AF454" i="1"/>
  <c r="AC454" i="1"/>
  <c r="AB454" i="1"/>
  <c r="AD454" i="1"/>
  <c r="B455" i="1"/>
  <c r="AT454" i="1" l="1"/>
  <c r="AW454" i="1"/>
  <c r="AU454" i="1"/>
  <c r="AZ454" i="1"/>
  <c r="AV454" i="1"/>
  <c r="AY454" i="1"/>
  <c r="AS454" i="1"/>
  <c r="AX454" i="1"/>
  <c r="AS453" i="1"/>
  <c r="AT453" i="1"/>
  <c r="AU453" i="1"/>
  <c r="AY453" i="1"/>
  <c r="AX453" i="1"/>
  <c r="AW453" i="1"/>
  <c r="AV453" i="1"/>
  <c r="AZ453" i="1"/>
  <c r="AE455" i="1"/>
  <c r="AF455" i="1"/>
  <c r="AB455" i="1"/>
  <c r="AC455" i="1"/>
  <c r="AD455" i="1"/>
  <c r="K455" i="1"/>
  <c r="N454" i="1"/>
  <c r="L454" i="1"/>
  <c r="M454" i="1" s="1"/>
  <c r="B456" i="1"/>
  <c r="K456" i="1" l="1"/>
  <c r="N455" i="1"/>
  <c r="L455" i="1"/>
  <c r="M455" i="1" s="1"/>
  <c r="AD456" i="1"/>
  <c r="AE456" i="1"/>
  <c r="AF456" i="1"/>
  <c r="AB456" i="1"/>
  <c r="AC456" i="1"/>
  <c r="B457" i="1"/>
  <c r="AX455" i="1" l="1"/>
  <c r="AZ455" i="1"/>
  <c r="AU455" i="1"/>
  <c r="AS455" i="1"/>
  <c r="AY455" i="1"/>
  <c r="AV455" i="1"/>
  <c r="AT455" i="1"/>
  <c r="AW455" i="1"/>
  <c r="AF457" i="1"/>
  <c r="AE457" i="1"/>
  <c r="AD457" i="1"/>
  <c r="AC457" i="1"/>
  <c r="AB457" i="1"/>
  <c r="K457" i="1"/>
  <c r="N456" i="1"/>
  <c r="L456" i="1"/>
  <c r="M456" i="1" s="1"/>
  <c r="B458" i="1"/>
  <c r="AV457" i="1" l="1"/>
  <c r="AW457" i="1"/>
  <c r="AZ457" i="1"/>
  <c r="AX457" i="1"/>
  <c r="AY457" i="1"/>
  <c r="AT457" i="1"/>
  <c r="AS457" i="1"/>
  <c r="AU457" i="1"/>
  <c r="AU456" i="1"/>
  <c r="AZ456" i="1"/>
  <c r="AW456" i="1"/>
  <c r="AS456" i="1"/>
  <c r="AX456" i="1"/>
  <c r="AT456" i="1"/>
  <c r="AV456" i="1"/>
  <c r="AY456" i="1"/>
  <c r="K458" i="1"/>
  <c r="N457" i="1"/>
  <c r="L457" i="1"/>
  <c r="M457" i="1" s="1"/>
  <c r="AF458" i="1"/>
  <c r="AB458" i="1"/>
  <c r="AD458" i="1"/>
  <c r="AC458" i="1"/>
  <c r="AE458" i="1"/>
  <c r="B459" i="1"/>
  <c r="AF459" i="1" l="1"/>
  <c r="AE459" i="1"/>
  <c r="AD459" i="1"/>
  <c r="AB459" i="1"/>
  <c r="AC459" i="1"/>
  <c r="K459" i="1"/>
  <c r="N458" i="1"/>
  <c r="L458" i="1"/>
  <c r="M458" i="1" s="1"/>
  <c r="B460" i="1"/>
  <c r="AV459" i="1" l="1"/>
  <c r="AS459" i="1"/>
  <c r="AU459" i="1"/>
  <c r="AY459" i="1"/>
  <c r="AZ459" i="1"/>
  <c r="AW459" i="1"/>
  <c r="AX459" i="1"/>
  <c r="AT459" i="1"/>
  <c r="AX458" i="1"/>
  <c r="AW458" i="1"/>
  <c r="AY458" i="1"/>
  <c r="AZ458" i="1"/>
  <c r="AU458" i="1"/>
  <c r="AS458" i="1"/>
  <c r="AV458" i="1"/>
  <c r="AT458" i="1"/>
  <c r="K460" i="1"/>
  <c r="N459" i="1"/>
  <c r="L459" i="1"/>
  <c r="M459" i="1" s="1"/>
  <c r="AF460" i="1"/>
  <c r="AD460" i="1"/>
  <c r="AE460" i="1"/>
  <c r="AC460" i="1"/>
  <c r="AB460" i="1"/>
  <c r="B461" i="1"/>
  <c r="AY460" i="1" l="1"/>
  <c r="AW460" i="1"/>
  <c r="AX460" i="1"/>
  <c r="AZ460" i="1"/>
  <c r="AT460" i="1"/>
  <c r="AV460" i="1"/>
  <c r="AS460" i="1"/>
  <c r="AU460" i="1"/>
  <c r="AF461" i="1"/>
  <c r="AE461" i="1"/>
  <c r="AD461" i="1"/>
  <c r="AC461" i="1"/>
  <c r="AB461" i="1"/>
  <c r="K461" i="1"/>
  <c r="N460" i="1"/>
  <c r="L460" i="1"/>
  <c r="M460" i="1" s="1"/>
  <c r="B462" i="1"/>
  <c r="AY461" i="1" l="1"/>
  <c r="AZ461" i="1"/>
  <c r="AW461" i="1"/>
  <c r="AS461" i="1"/>
  <c r="AX461" i="1"/>
  <c r="AT461" i="1"/>
  <c r="AV461" i="1"/>
  <c r="AU461" i="1"/>
  <c r="K462" i="1"/>
  <c r="N461" i="1"/>
  <c r="L461" i="1"/>
  <c r="M461" i="1" s="1"/>
  <c r="AE462" i="1"/>
  <c r="AF462" i="1"/>
  <c r="AD462" i="1"/>
  <c r="AC462" i="1"/>
  <c r="AB462" i="1"/>
  <c r="B463" i="1"/>
  <c r="AW462" i="1" l="1"/>
  <c r="AU462" i="1"/>
  <c r="AY462" i="1"/>
  <c r="AT462" i="1"/>
  <c r="AZ462" i="1"/>
  <c r="AX462" i="1"/>
  <c r="AV462" i="1"/>
  <c r="AS462" i="1"/>
  <c r="AE463" i="1"/>
  <c r="AF463" i="1"/>
  <c r="AB463" i="1"/>
  <c r="AD463" i="1"/>
  <c r="AC463" i="1"/>
  <c r="K463" i="1"/>
  <c r="N462" i="1"/>
  <c r="L462" i="1"/>
  <c r="M462" i="1" s="1"/>
  <c r="B464" i="1"/>
  <c r="AY463" i="1" l="1"/>
  <c r="AZ463" i="1"/>
  <c r="AS463" i="1"/>
  <c r="AW463" i="1"/>
  <c r="AX463" i="1"/>
  <c r="AU463" i="1"/>
  <c r="AT463" i="1"/>
  <c r="AV463" i="1"/>
  <c r="K464" i="1"/>
  <c r="N463" i="1"/>
  <c r="L463" i="1"/>
  <c r="M463" i="1" s="1"/>
  <c r="AD464" i="1"/>
  <c r="AE464" i="1"/>
  <c r="AF464" i="1"/>
  <c r="AB464" i="1"/>
  <c r="AC464" i="1"/>
  <c r="B465" i="1"/>
  <c r="AY464" i="1" l="1"/>
  <c r="AV464" i="1"/>
  <c r="AW464" i="1"/>
  <c r="AU464" i="1"/>
  <c r="AX464" i="1"/>
  <c r="AZ464" i="1"/>
  <c r="AT464" i="1"/>
  <c r="AS464" i="1"/>
  <c r="AF465" i="1"/>
  <c r="AE465" i="1"/>
  <c r="AD465" i="1"/>
  <c r="AC465" i="1"/>
  <c r="AB465" i="1"/>
  <c r="K465" i="1"/>
  <c r="N464" i="1"/>
  <c r="L464" i="1"/>
  <c r="M464" i="1" s="1"/>
  <c r="B466" i="1"/>
  <c r="AZ465" i="1" l="1"/>
  <c r="AX465" i="1"/>
  <c r="AY465" i="1"/>
  <c r="AU465" i="1"/>
  <c r="AT465" i="1"/>
  <c r="AW465" i="1"/>
  <c r="AS465" i="1"/>
  <c r="AV465" i="1"/>
  <c r="K466" i="1"/>
  <c r="N465" i="1"/>
  <c r="L465" i="1"/>
  <c r="M465" i="1" s="1"/>
  <c r="AF466" i="1"/>
  <c r="AE466" i="1"/>
  <c r="AD466" i="1"/>
  <c r="AB466" i="1"/>
  <c r="AC466" i="1"/>
  <c r="B467" i="1"/>
  <c r="AS466" i="1" l="1"/>
  <c r="AY466" i="1"/>
  <c r="AZ466" i="1"/>
  <c r="AT466" i="1"/>
  <c r="AX466" i="1"/>
  <c r="AW466" i="1"/>
  <c r="AV466" i="1"/>
  <c r="AU466" i="1"/>
  <c r="AF467" i="1"/>
  <c r="AD467" i="1"/>
  <c r="AB467" i="1"/>
  <c r="AE467" i="1"/>
  <c r="AC467" i="1"/>
  <c r="K467" i="1"/>
  <c r="N466" i="1"/>
  <c r="L466" i="1"/>
  <c r="M466" i="1" s="1"/>
  <c r="B468" i="1"/>
  <c r="AS467" i="1" l="1"/>
  <c r="AZ467" i="1"/>
  <c r="AW467" i="1"/>
  <c r="AY467" i="1"/>
  <c r="AT467" i="1"/>
  <c r="AX467" i="1"/>
  <c r="AV467" i="1"/>
  <c r="AU467" i="1"/>
  <c r="K468" i="1"/>
  <c r="N467" i="1"/>
  <c r="L467" i="1"/>
  <c r="M467" i="1" s="1"/>
  <c r="AF468" i="1"/>
  <c r="AC468" i="1"/>
  <c r="AB468" i="1"/>
  <c r="AD468" i="1"/>
  <c r="AE468" i="1"/>
  <c r="B469" i="1"/>
  <c r="AF469" i="1" l="1"/>
  <c r="AE469" i="1"/>
  <c r="AD469" i="1"/>
  <c r="AC469" i="1"/>
  <c r="AB469" i="1"/>
  <c r="K469" i="1"/>
  <c r="N468" i="1"/>
  <c r="L468" i="1"/>
  <c r="M468" i="1" s="1"/>
  <c r="B470" i="1"/>
  <c r="AS469" i="1" l="1"/>
  <c r="AX469" i="1"/>
  <c r="AZ469" i="1"/>
  <c r="AT469" i="1"/>
  <c r="AW469" i="1"/>
  <c r="AV469" i="1"/>
  <c r="AU469" i="1"/>
  <c r="AY469" i="1"/>
  <c r="AZ468" i="1"/>
  <c r="AV468" i="1"/>
  <c r="AU468" i="1"/>
  <c r="AX468" i="1"/>
  <c r="AT468" i="1"/>
  <c r="AS468" i="1"/>
  <c r="AW468" i="1"/>
  <c r="AY468" i="1"/>
  <c r="K470" i="1"/>
  <c r="N469" i="1"/>
  <c r="L469" i="1"/>
  <c r="M469" i="1" s="1"/>
  <c r="AE470" i="1"/>
  <c r="AF470" i="1"/>
  <c r="AD470" i="1"/>
  <c r="AC470" i="1"/>
  <c r="AB470" i="1"/>
  <c r="B471" i="1"/>
  <c r="AX470" i="1" l="1"/>
  <c r="AV470" i="1"/>
  <c r="AT470" i="1"/>
  <c r="AZ470" i="1"/>
  <c r="AU470" i="1"/>
  <c r="AY470" i="1"/>
  <c r="AW470" i="1"/>
  <c r="AS470" i="1"/>
  <c r="AE471" i="1"/>
  <c r="AF471" i="1"/>
  <c r="AB471" i="1"/>
  <c r="AC471" i="1"/>
  <c r="AD471" i="1"/>
  <c r="K471" i="1"/>
  <c r="N470" i="1"/>
  <c r="L470" i="1"/>
  <c r="M470" i="1" s="1"/>
  <c r="B472" i="1"/>
  <c r="K472" i="1" l="1"/>
  <c r="N471" i="1"/>
  <c r="L471" i="1"/>
  <c r="M471" i="1" s="1"/>
  <c r="AD472" i="1"/>
  <c r="AE472" i="1"/>
  <c r="AF472" i="1"/>
  <c r="AB472" i="1"/>
  <c r="AC472" i="1"/>
  <c r="B473" i="1"/>
  <c r="AU471" i="1" l="1"/>
  <c r="AS471" i="1"/>
  <c r="AW471" i="1"/>
  <c r="AZ471" i="1"/>
  <c r="AY471" i="1"/>
  <c r="AX471" i="1"/>
  <c r="AT471" i="1"/>
  <c r="AV471" i="1"/>
  <c r="AF473" i="1"/>
  <c r="AE473" i="1"/>
  <c r="AD473" i="1"/>
  <c r="AC473" i="1"/>
  <c r="AB473" i="1"/>
  <c r="K473" i="1"/>
  <c r="N472" i="1"/>
  <c r="L472" i="1"/>
  <c r="M472" i="1" s="1"/>
  <c r="B474" i="1"/>
  <c r="AW472" i="1" l="1"/>
  <c r="AS472" i="1"/>
  <c r="AV472" i="1"/>
  <c r="AT472" i="1"/>
  <c r="AY472" i="1"/>
  <c r="AX472" i="1"/>
  <c r="AZ472" i="1"/>
  <c r="AU472" i="1"/>
  <c r="K474" i="1"/>
  <c r="N473" i="1"/>
  <c r="L473" i="1"/>
  <c r="M473" i="1" s="1"/>
  <c r="AF474" i="1"/>
  <c r="AE474" i="1"/>
  <c r="AD474" i="1"/>
  <c r="AC474" i="1"/>
  <c r="AB474" i="1"/>
  <c r="B475" i="1"/>
  <c r="AZ474" i="1" l="1"/>
  <c r="AT474" i="1"/>
  <c r="AS474" i="1"/>
  <c r="AV474" i="1"/>
  <c r="AX474" i="1"/>
  <c r="AW474" i="1"/>
  <c r="AY474" i="1"/>
  <c r="AU474" i="1"/>
  <c r="AV473" i="1"/>
  <c r="AY473" i="1"/>
  <c r="AX473" i="1"/>
  <c r="AU473" i="1"/>
  <c r="AT473" i="1"/>
  <c r="AW473" i="1"/>
  <c r="AS473" i="1"/>
  <c r="AZ473" i="1"/>
  <c r="AF475" i="1"/>
  <c r="AE475" i="1"/>
  <c r="AD475" i="1"/>
  <c r="AC475" i="1"/>
  <c r="AB475" i="1"/>
  <c r="K475" i="1"/>
  <c r="N474" i="1"/>
  <c r="L474" i="1"/>
  <c r="M474" i="1" s="1"/>
  <c r="B476" i="1"/>
  <c r="AY475" i="1" l="1"/>
  <c r="AT475" i="1"/>
  <c r="AZ475" i="1"/>
  <c r="AU475" i="1"/>
  <c r="AS475" i="1"/>
  <c r="AV475" i="1"/>
  <c r="AW475" i="1"/>
  <c r="AX475" i="1"/>
  <c r="K476" i="1"/>
  <c r="N475" i="1"/>
  <c r="L475" i="1"/>
  <c r="M475" i="1" s="1"/>
  <c r="AF476" i="1"/>
  <c r="AE476" i="1"/>
  <c r="AD476" i="1"/>
  <c r="AC476" i="1"/>
  <c r="AB476" i="1"/>
  <c r="B477" i="1"/>
  <c r="AS476" i="1" l="1"/>
  <c r="AZ476" i="1"/>
  <c r="AY476" i="1"/>
  <c r="AV476" i="1"/>
  <c r="AT476" i="1"/>
  <c r="AU476" i="1"/>
  <c r="AW476" i="1"/>
  <c r="AX476" i="1"/>
  <c r="AF477" i="1"/>
  <c r="AE477" i="1"/>
  <c r="AC477" i="1"/>
  <c r="AB477" i="1"/>
  <c r="AD477" i="1"/>
  <c r="K477" i="1"/>
  <c r="N476" i="1"/>
  <c r="L476" i="1"/>
  <c r="M476" i="1" s="1"/>
  <c r="B478" i="1"/>
  <c r="K478" i="1" l="1"/>
  <c r="N477" i="1"/>
  <c r="L477" i="1"/>
  <c r="M477" i="1" s="1"/>
  <c r="AE478" i="1"/>
  <c r="AF478" i="1"/>
  <c r="AD478" i="1"/>
  <c r="AC478" i="1"/>
  <c r="AB478" i="1"/>
  <c r="B479" i="1"/>
  <c r="AY478" i="1" l="1"/>
  <c r="AZ478" i="1"/>
  <c r="AX478" i="1"/>
  <c r="AW478" i="1"/>
  <c r="AV478" i="1"/>
  <c r="AS478" i="1"/>
  <c r="AU478" i="1"/>
  <c r="AT478" i="1"/>
  <c r="AY477" i="1"/>
  <c r="AT477" i="1"/>
  <c r="AS477" i="1"/>
  <c r="AU477" i="1"/>
  <c r="AV477" i="1"/>
  <c r="AZ477" i="1"/>
  <c r="AW477" i="1"/>
  <c r="AX477" i="1"/>
  <c r="AE479" i="1"/>
  <c r="AF479" i="1"/>
  <c r="AD479" i="1"/>
  <c r="AB479" i="1"/>
  <c r="AC479" i="1"/>
  <c r="K479" i="1"/>
  <c r="N478" i="1"/>
  <c r="L478" i="1"/>
  <c r="M478" i="1" s="1"/>
  <c r="B480" i="1"/>
  <c r="AT479" i="1" l="1"/>
  <c r="AW479" i="1"/>
  <c r="AX479" i="1"/>
  <c r="AV479" i="1"/>
  <c r="AU479" i="1"/>
  <c r="AS479" i="1"/>
  <c r="AZ479" i="1"/>
  <c r="AY479" i="1"/>
  <c r="K480" i="1"/>
  <c r="N479" i="1"/>
  <c r="L479" i="1"/>
  <c r="M479" i="1" s="1"/>
  <c r="AD480" i="1"/>
  <c r="AE480" i="1"/>
  <c r="AF480" i="1"/>
  <c r="AB480" i="1"/>
  <c r="AC480" i="1"/>
  <c r="B481" i="1"/>
  <c r="AY480" i="1" l="1"/>
  <c r="AW480" i="1"/>
  <c r="AX480" i="1"/>
  <c r="AV480" i="1"/>
  <c r="AZ480" i="1"/>
  <c r="AT480" i="1"/>
  <c r="AS480" i="1"/>
  <c r="AU480" i="1"/>
  <c r="AF481" i="1"/>
  <c r="AE481" i="1"/>
  <c r="AB481" i="1"/>
  <c r="AD481" i="1"/>
  <c r="AC481" i="1"/>
  <c r="K481" i="1"/>
  <c r="N480" i="1"/>
  <c r="L480" i="1"/>
  <c r="M480" i="1" s="1"/>
  <c r="B482" i="1"/>
  <c r="AT481" i="1" l="1"/>
  <c r="AV481" i="1"/>
  <c r="AS481" i="1"/>
  <c r="AY481" i="1"/>
  <c r="AZ481" i="1"/>
  <c r="AX481" i="1"/>
  <c r="AU481" i="1"/>
  <c r="AW481" i="1"/>
  <c r="K482" i="1"/>
  <c r="N481" i="1"/>
  <c r="L481" i="1"/>
  <c r="M481" i="1" s="1"/>
  <c r="AF482" i="1"/>
  <c r="AE482" i="1"/>
  <c r="AD482" i="1"/>
  <c r="AB482" i="1"/>
  <c r="AC482" i="1"/>
  <c r="B483" i="1"/>
  <c r="AZ482" i="1" l="1"/>
  <c r="AY482" i="1"/>
  <c r="AX482" i="1"/>
  <c r="AT482" i="1"/>
  <c r="AS482" i="1"/>
  <c r="AW482" i="1"/>
  <c r="AV482" i="1"/>
  <c r="AU482" i="1"/>
  <c r="AF483" i="1"/>
  <c r="AE483" i="1"/>
  <c r="AD483" i="1"/>
  <c r="AB483" i="1"/>
  <c r="AC483" i="1"/>
  <c r="K483" i="1"/>
  <c r="N482" i="1"/>
  <c r="L482" i="1"/>
  <c r="M482" i="1" s="1"/>
  <c r="B484" i="1"/>
  <c r="AZ483" i="1" l="1"/>
  <c r="AT483" i="1"/>
  <c r="AU483" i="1"/>
  <c r="AS483" i="1"/>
  <c r="AX483" i="1"/>
  <c r="AV483" i="1"/>
  <c r="AW483" i="1"/>
  <c r="AY483" i="1"/>
  <c r="K484" i="1"/>
  <c r="N483" i="1"/>
  <c r="L483" i="1"/>
  <c r="M483" i="1" s="1"/>
  <c r="AF484" i="1"/>
  <c r="AE484" i="1"/>
  <c r="AD484" i="1"/>
  <c r="AC484" i="1"/>
  <c r="AB484" i="1"/>
  <c r="B485" i="1"/>
  <c r="AZ484" i="1" l="1"/>
  <c r="AS484" i="1"/>
  <c r="AT484" i="1"/>
  <c r="AY484" i="1"/>
  <c r="AW484" i="1"/>
  <c r="AV484" i="1"/>
  <c r="AU484" i="1"/>
  <c r="AX484" i="1"/>
  <c r="K486" i="1"/>
  <c r="AF485" i="1"/>
  <c r="AE485" i="1"/>
  <c r="AD485" i="1"/>
  <c r="AC485" i="1"/>
  <c r="AB485" i="1"/>
  <c r="K485" i="1"/>
  <c r="N484" i="1"/>
  <c r="L484" i="1"/>
  <c r="M484" i="1" s="1"/>
  <c r="B487" i="1"/>
  <c r="AT485" i="1" l="1"/>
  <c r="AS485" i="1"/>
  <c r="AU485" i="1"/>
  <c r="AZ485" i="1"/>
  <c r="AX485" i="1"/>
  <c r="AW485" i="1"/>
  <c r="AV485" i="1"/>
  <c r="AY485" i="1"/>
  <c r="N485" i="1"/>
  <c r="L485" i="1"/>
  <c r="M485" i="1" s="1"/>
  <c r="K487" i="1"/>
  <c r="AE487" i="1"/>
  <c r="AF487" i="1"/>
  <c r="AD487" i="1"/>
  <c r="AB487" i="1"/>
  <c r="AC487" i="1"/>
  <c r="N486" i="1"/>
  <c r="L486" i="1"/>
  <c r="M486" i="1" s="1"/>
  <c r="B488" i="1"/>
  <c r="AZ487" i="1" l="1"/>
  <c r="AX487" i="1"/>
  <c r="AV487" i="1"/>
  <c r="AY487" i="1"/>
  <c r="AU487" i="1"/>
  <c r="AT487" i="1"/>
  <c r="AS487" i="1"/>
  <c r="AW487" i="1"/>
  <c r="K488" i="1"/>
  <c r="N487" i="1"/>
  <c r="L487" i="1"/>
  <c r="M487" i="1" s="1"/>
  <c r="AD488" i="1"/>
  <c r="AE488" i="1"/>
  <c r="AF488" i="1"/>
  <c r="AB488" i="1"/>
  <c r="AC488" i="1"/>
  <c r="B489" i="1"/>
  <c r="AU488" i="1" l="1"/>
  <c r="AY488" i="1"/>
  <c r="AX488" i="1"/>
  <c r="AS488" i="1"/>
  <c r="AZ488" i="1"/>
  <c r="AV488" i="1"/>
  <c r="AT488" i="1"/>
  <c r="AW488" i="1"/>
  <c r="AF489" i="1"/>
  <c r="AD489" i="1"/>
  <c r="AE489" i="1"/>
  <c r="AC489" i="1"/>
  <c r="AB489" i="1"/>
  <c r="K489" i="1"/>
  <c r="N488" i="1"/>
  <c r="L488" i="1"/>
  <c r="M488" i="1" s="1"/>
  <c r="B490" i="1"/>
  <c r="AW489" i="1" l="1"/>
  <c r="AS489" i="1"/>
  <c r="AZ489" i="1"/>
  <c r="AV489" i="1"/>
  <c r="AY489" i="1"/>
  <c r="AT489" i="1"/>
  <c r="AX489" i="1"/>
  <c r="AU489" i="1"/>
  <c r="K490" i="1"/>
  <c r="N489" i="1"/>
  <c r="L489" i="1"/>
  <c r="M489" i="1" s="1"/>
  <c r="AF490" i="1"/>
  <c r="AE490" i="1"/>
  <c r="AD490" i="1"/>
  <c r="AB490" i="1"/>
  <c r="AC490" i="1"/>
  <c r="B491" i="1"/>
  <c r="AZ490" i="1" l="1"/>
  <c r="AY490" i="1"/>
  <c r="AX490" i="1"/>
  <c r="AS490" i="1"/>
  <c r="AT490" i="1"/>
  <c r="AV490" i="1"/>
  <c r="AW490" i="1"/>
  <c r="AU490" i="1"/>
  <c r="K491" i="1"/>
  <c r="AF491" i="1"/>
  <c r="AE491" i="1"/>
  <c r="AB491" i="1"/>
  <c r="AD491" i="1"/>
  <c r="AC491" i="1"/>
  <c r="N490" i="1"/>
  <c r="L490" i="1"/>
  <c r="M490" i="1" s="1"/>
  <c r="B492" i="1"/>
  <c r="AZ491" i="1" l="1"/>
  <c r="AW491" i="1"/>
  <c r="AU491" i="1"/>
  <c r="AY491" i="1"/>
  <c r="AT491" i="1"/>
  <c r="AV491" i="1"/>
  <c r="AS491" i="1"/>
  <c r="AX491" i="1"/>
  <c r="K492" i="1"/>
  <c r="AF492" i="1"/>
  <c r="AE492" i="1"/>
  <c r="AC492" i="1"/>
  <c r="AB492" i="1"/>
  <c r="AD492" i="1"/>
  <c r="N491" i="1"/>
  <c r="L491" i="1"/>
  <c r="M491" i="1" s="1"/>
  <c r="B493" i="1"/>
  <c r="AF493" i="1" l="1"/>
  <c r="AE493" i="1"/>
  <c r="AC493" i="1"/>
  <c r="AD493" i="1"/>
  <c r="AB493" i="1"/>
  <c r="K493" i="1"/>
  <c r="N492" i="1"/>
  <c r="L492" i="1"/>
  <c r="M492" i="1" s="1"/>
  <c r="B494" i="1"/>
  <c r="AW492" i="1" l="1"/>
  <c r="AX492" i="1"/>
  <c r="AU492" i="1"/>
  <c r="AZ492" i="1"/>
  <c r="AY492" i="1"/>
  <c r="AS492" i="1"/>
  <c r="AV492" i="1"/>
  <c r="AT492" i="1"/>
  <c r="N493" i="1"/>
  <c r="L493" i="1"/>
  <c r="M493" i="1" s="1"/>
  <c r="K494" i="1"/>
  <c r="AE494" i="1"/>
  <c r="AF494" i="1"/>
  <c r="AC494" i="1"/>
  <c r="AB494" i="1"/>
  <c r="AD494" i="1"/>
  <c r="B495" i="1"/>
  <c r="AZ494" i="1" l="1"/>
  <c r="AX494" i="1"/>
  <c r="AV494" i="1"/>
  <c r="AU494" i="1"/>
  <c r="AY494" i="1"/>
  <c r="AS494" i="1"/>
  <c r="AT494" i="1"/>
  <c r="AW494" i="1"/>
  <c r="AS493" i="1"/>
  <c r="AT493" i="1"/>
  <c r="AU493" i="1"/>
  <c r="AZ493" i="1"/>
  <c r="AW493" i="1"/>
  <c r="AX493" i="1"/>
  <c r="AV493" i="1"/>
  <c r="AY493" i="1"/>
  <c r="K495" i="1"/>
  <c r="N494" i="1"/>
  <c r="L494" i="1"/>
  <c r="M494" i="1" s="1"/>
  <c r="AE495" i="1"/>
  <c r="AF495" i="1"/>
  <c r="AB495" i="1"/>
  <c r="AC495" i="1"/>
  <c r="AD495" i="1"/>
  <c r="B496" i="1"/>
  <c r="AD496" i="1" l="1"/>
  <c r="AE496" i="1"/>
  <c r="AF496" i="1"/>
  <c r="AB496" i="1"/>
  <c r="AC496" i="1"/>
  <c r="K496" i="1"/>
  <c r="N495" i="1"/>
  <c r="L495" i="1"/>
  <c r="M495" i="1" s="1"/>
  <c r="B497" i="1"/>
  <c r="AV495" i="1" l="1"/>
  <c r="AT495" i="1"/>
  <c r="AW495" i="1"/>
  <c r="AX495" i="1"/>
  <c r="AU495" i="1"/>
  <c r="AS495" i="1"/>
  <c r="AZ495" i="1"/>
  <c r="AY495" i="1"/>
  <c r="K497" i="1"/>
  <c r="N496" i="1"/>
  <c r="L496" i="1"/>
  <c r="M496" i="1" s="1"/>
  <c r="AF497" i="1"/>
  <c r="AD497" i="1"/>
  <c r="AE497" i="1"/>
  <c r="AB497" i="1"/>
  <c r="AC497" i="1"/>
  <c r="B498" i="1"/>
  <c r="AU496" i="1" l="1"/>
  <c r="AZ496" i="1"/>
  <c r="AT496" i="1"/>
  <c r="AS496" i="1"/>
  <c r="AY496" i="1"/>
  <c r="AX496" i="1"/>
  <c r="AV496" i="1"/>
  <c r="AW496" i="1"/>
  <c r="AF498" i="1"/>
  <c r="AD498" i="1"/>
  <c r="AE498" i="1"/>
  <c r="AC498" i="1"/>
  <c r="AB498" i="1"/>
  <c r="K498" i="1"/>
  <c r="N497" i="1"/>
  <c r="L497" i="1"/>
  <c r="M497" i="1" s="1"/>
  <c r="B499" i="1"/>
  <c r="AU498" i="1" l="1"/>
  <c r="AS498" i="1"/>
  <c r="AW498" i="1"/>
  <c r="AY498" i="1"/>
  <c r="AZ498" i="1"/>
  <c r="AX498" i="1"/>
  <c r="AT498" i="1"/>
  <c r="AV498" i="1"/>
  <c r="AZ497" i="1"/>
  <c r="AW497" i="1"/>
  <c r="AX497" i="1"/>
  <c r="AU497" i="1"/>
  <c r="AT497" i="1"/>
  <c r="AS497" i="1"/>
  <c r="AY497" i="1"/>
  <c r="AV497" i="1"/>
  <c r="K499" i="1"/>
  <c r="N498" i="1"/>
  <c r="L498" i="1"/>
  <c r="M498" i="1" s="1"/>
  <c r="AF499" i="1"/>
  <c r="AD499" i="1"/>
  <c r="AE499" i="1"/>
  <c r="AC499" i="1"/>
  <c r="AB499" i="1"/>
  <c r="B500" i="1"/>
  <c r="AS499" i="1" l="1"/>
  <c r="AV499" i="1"/>
  <c r="AY499" i="1"/>
  <c r="AU499" i="1"/>
  <c r="AZ499" i="1"/>
  <c r="AX499" i="1"/>
  <c r="AW499" i="1"/>
  <c r="AT499" i="1"/>
  <c r="AF500" i="1"/>
  <c r="AD500" i="1"/>
  <c r="AE500" i="1"/>
  <c r="AC500" i="1"/>
  <c r="AB500" i="1"/>
  <c r="K500" i="1"/>
  <c r="N499" i="1"/>
  <c r="L499" i="1"/>
  <c r="M499" i="1" s="1"/>
  <c r="B501" i="1"/>
  <c r="K501" i="1" l="1"/>
  <c r="N500" i="1"/>
  <c r="L500" i="1"/>
  <c r="M500" i="1" s="1"/>
  <c r="AF501" i="1"/>
  <c r="AE501" i="1"/>
  <c r="AC501" i="1"/>
  <c r="AD501" i="1"/>
  <c r="AB501" i="1"/>
  <c r="B502" i="1"/>
  <c r="AZ500" i="1" l="1"/>
  <c r="AU500" i="1"/>
  <c r="AS500" i="1"/>
  <c r="AV500" i="1"/>
  <c r="AW500" i="1"/>
  <c r="AT500" i="1"/>
  <c r="AX500" i="1"/>
  <c r="AY500" i="1"/>
  <c r="AE502" i="1"/>
  <c r="AF502" i="1"/>
  <c r="AC502" i="1"/>
  <c r="AB502" i="1"/>
  <c r="AD502" i="1"/>
  <c r="K502" i="1"/>
  <c r="N501" i="1"/>
  <c r="L501" i="1"/>
  <c r="M501" i="1" s="1"/>
  <c r="B503" i="1"/>
  <c r="AZ501" i="1" l="1"/>
  <c r="AY501" i="1"/>
  <c r="AW501" i="1"/>
  <c r="AS501" i="1"/>
  <c r="AV501" i="1"/>
  <c r="AU501" i="1"/>
  <c r="AX501" i="1"/>
  <c r="AT501" i="1"/>
  <c r="K503" i="1"/>
  <c r="N502" i="1"/>
  <c r="L502" i="1"/>
  <c r="M502" i="1" s="1"/>
  <c r="AE503" i="1"/>
  <c r="AF503" i="1"/>
  <c r="AB503" i="1"/>
  <c r="AC503" i="1"/>
  <c r="AD503" i="1"/>
  <c r="B504" i="1"/>
  <c r="AZ503" i="1" l="1"/>
  <c r="AY503" i="1"/>
  <c r="AS503" i="1"/>
  <c r="AX503" i="1"/>
  <c r="AT503" i="1"/>
  <c r="AV503" i="1"/>
  <c r="AW503" i="1"/>
  <c r="AU503" i="1"/>
  <c r="AS502" i="1"/>
  <c r="AZ502" i="1"/>
  <c r="AX502" i="1"/>
  <c r="AW502" i="1"/>
  <c r="AU502" i="1"/>
  <c r="AV502" i="1"/>
  <c r="AY502" i="1"/>
  <c r="AT502" i="1"/>
  <c r="AD504" i="1"/>
  <c r="AE504" i="1"/>
  <c r="AF504" i="1"/>
  <c r="AB504" i="1"/>
  <c r="AC504" i="1"/>
  <c r="K504" i="1"/>
  <c r="N503" i="1"/>
  <c r="L503" i="1"/>
  <c r="M503" i="1" s="1"/>
  <c r="B505" i="1"/>
  <c r="AU504" i="1" l="1"/>
  <c r="AY504" i="1"/>
  <c r="AX504" i="1"/>
  <c r="AS504" i="1"/>
  <c r="AZ504" i="1"/>
  <c r="AV504" i="1"/>
  <c r="AT504" i="1"/>
  <c r="AW504" i="1"/>
  <c r="K505" i="1"/>
  <c r="N504" i="1"/>
  <c r="L504" i="1"/>
  <c r="M504" i="1" s="1"/>
  <c r="AF505" i="1"/>
  <c r="AE505" i="1"/>
  <c r="AD505" i="1"/>
  <c r="AC505" i="1"/>
  <c r="AB505" i="1"/>
  <c r="B506" i="1"/>
  <c r="AY505" i="1" l="1"/>
  <c r="AX505" i="1"/>
  <c r="AZ505" i="1"/>
  <c r="AU505" i="1"/>
  <c r="AS505" i="1"/>
  <c r="AT505" i="1"/>
  <c r="AV505" i="1"/>
  <c r="AW505" i="1"/>
  <c r="AF506" i="1"/>
  <c r="AE506" i="1"/>
  <c r="AD506" i="1"/>
  <c r="AC506" i="1"/>
  <c r="AB506" i="1"/>
  <c r="K506" i="1"/>
  <c r="N505" i="1"/>
  <c r="L505" i="1"/>
  <c r="M505" i="1" s="1"/>
  <c r="B507" i="1"/>
  <c r="K507" i="1" l="1"/>
  <c r="N506" i="1"/>
  <c r="L506" i="1"/>
  <c r="M506" i="1" s="1"/>
  <c r="AF507" i="1"/>
  <c r="AE507" i="1"/>
  <c r="AD507" i="1"/>
  <c r="AC507" i="1"/>
  <c r="AB507" i="1"/>
  <c r="B508" i="1"/>
  <c r="AZ507" i="1" l="1"/>
  <c r="AS507" i="1"/>
  <c r="AV507" i="1"/>
  <c r="AT507" i="1"/>
  <c r="AX507" i="1"/>
  <c r="AU507" i="1"/>
  <c r="AW507" i="1"/>
  <c r="AY507" i="1"/>
  <c r="AW506" i="1"/>
  <c r="AU506" i="1"/>
  <c r="AT506" i="1"/>
  <c r="AY506" i="1"/>
  <c r="AX506" i="1"/>
  <c r="AZ506" i="1"/>
  <c r="AS506" i="1"/>
  <c r="AV506" i="1"/>
  <c r="AF508" i="1"/>
  <c r="AE508" i="1"/>
  <c r="AC508" i="1"/>
  <c r="AD508" i="1"/>
  <c r="AB508" i="1"/>
  <c r="K508" i="1"/>
  <c r="N507" i="1"/>
  <c r="L507" i="1"/>
  <c r="M507" i="1" s="1"/>
  <c r="B509" i="1"/>
  <c r="K509" i="1" l="1"/>
  <c r="N508" i="1"/>
  <c r="L508" i="1"/>
  <c r="M508" i="1" s="1"/>
  <c r="AF509" i="1"/>
  <c r="AE509" i="1"/>
  <c r="AC509" i="1"/>
  <c r="AD509" i="1"/>
  <c r="AB509" i="1"/>
  <c r="B510" i="1"/>
  <c r="AZ509" i="1" l="1"/>
  <c r="AY509" i="1"/>
  <c r="AV509" i="1"/>
  <c r="AT509" i="1"/>
  <c r="AU509" i="1"/>
  <c r="AX509" i="1"/>
  <c r="AS509" i="1"/>
  <c r="AW509" i="1"/>
  <c r="AZ508" i="1"/>
  <c r="AS508" i="1"/>
  <c r="AY508" i="1"/>
  <c r="AW508" i="1"/>
  <c r="AT508" i="1"/>
  <c r="AV508" i="1"/>
  <c r="AX508" i="1"/>
  <c r="AU508" i="1"/>
  <c r="AE510" i="1"/>
  <c r="AF510" i="1"/>
  <c r="AD510" i="1"/>
  <c r="AC510" i="1"/>
  <c r="AB510" i="1"/>
  <c r="K510" i="1"/>
  <c r="N509" i="1"/>
  <c r="L509" i="1"/>
  <c r="M509" i="1" s="1"/>
  <c r="B511" i="1"/>
  <c r="AT510" i="1" l="1"/>
  <c r="AW510" i="1"/>
  <c r="AU510" i="1"/>
  <c r="AV510" i="1"/>
  <c r="AY510" i="1"/>
  <c r="AX510" i="1"/>
  <c r="AS510" i="1"/>
  <c r="AZ510" i="1"/>
  <c r="K511" i="1"/>
  <c r="N510" i="1"/>
  <c r="L510" i="1"/>
  <c r="M510" i="1" s="1"/>
  <c r="AE511" i="1"/>
  <c r="AF511" i="1"/>
  <c r="AB511" i="1"/>
  <c r="AD511" i="1"/>
  <c r="AC511" i="1"/>
  <c r="B512" i="1"/>
  <c r="AY511" i="1" l="1"/>
  <c r="AT511" i="1"/>
  <c r="AX511" i="1"/>
  <c r="AV511" i="1"/>
  <c r="AZ511" i="1"/>
  <c r="AS511" i="1"/>
  <c r="AW511" i="1"/>
  <c r="AU511" i="1"/>
  <c r="AD512" i="1"/>
  <c r="AE512" i="1"/>
  <c r="AF512" i="1"/>
  <c r="AB512" i="1"/>
  <c r="AC512" i="1"/>
  <c r="K512" i="1"/>
  <c r="N511" i="1"/>
  <c r="L511" i="1"/>
  <c r="M511" i="1" s="1"/>
  <c r="B513" i="1"/>
  <c r="AT512" i="1" l="1"/>
  <c r="AS512" i="1"/>
  <c r="AY512" i="1"/>
  <c r="AW512" i="1"/>
  <c r="AU512" i="1"/>
  <c r="AV512" i="1"/>
  <c r="AZ512" i="1"/>
  <c r="AX512" i="1"/>
  <c r="K513" i="1"/>
  <c r="N512" i="1"/>
  <c r="L512" i="1"/>
  <c r="M512" i="1" s="1"/>
  <c r="AF513" i="1"/>
  <c r="AE513" i="1"/>
  <c r="AD513" i="1"/>
  <c r="AB513" i="1"/>
  <c r="AC513" i="1"/>
  <c r="B514" i="1"/>
  <c r="AZ513" i="1" l="1"/>
  <c r="AS513" i="1"/>
  <c r="AX513" i="1"/>
  <c r="AY513" i="1"/>
  <c r="AW513" i="1"/>
  <c r="AT513" i="1"/>
  <c r="AV513" i="1"/>
  <c r="AU513" i="1"/>
  <c r="AF514" i="1"/>
  <c r="AE514" i="1"/>
  <c r="AB514" i="1"/>
  <c r="AD514" i="1"/>
  <c r="AC514" i="1"/>
  <c r="K514" i="1"/>
  <c r="N513" i="1"/>
  <c r="L513" i="1"/>
  <c r="M513" i="1" s="1"/>
  <c r="B515" i="1"/>
  <c r="AT514" i="1" l="1"/>
  <c r="AZ514" i="1"/>
  <c r="AY514" i="1"/>
  <c r="AV514" i="1"/>
  <c r="AS514" i="1"/>
  <c r="AU514" i="1"/>
  <c r="AX514" i="1"/>
  <c r="AW514" i="1"/>
  <c r="K515" i="1"/>
  <c r="N514" i="1"/>
  <c r="L514" i="1"/>
  <c r="M514" i="1" s="1"/>
  <c r="AF515" i="1"/>
  <c r="AD515" i="1"/>
  <c r="AE515" i="1"/>
  <c r="AC515" i="1"/>
  <c r="AB515" i="1"/>
  <c r="B516" i="1"/>
  <c r="AY515" i="1" l="1"/>
  <c r="AS515" i="1"/>
  <c r="AU515" i="1"/>
  <c r="AT515" i="1"/>
  <c r="AW515" i="1"/>
  <c r="AX515" i="1"/>
  <c r="AZ515" i="1"/>
  <c r="AV515" i="1"/>
  <c r="AF516" i="1"/>
  <c r="AD516" i="1"/>
  <c r="AE516" i="1"/>
  <c r="AC516" i="1"/>
  <c r="AB516" i="1"/>
  <c r="K516" i="1"/>
  <c r="N515" i="1"/>
  <c r="L515" i="1"/>
  <c r="M515" i="1" s="1"/>
  <c r="B517" i="1"/>
  <c r="AT516" i="1" l="1"/>
  <c r="AS516" i="1"/>
  <c r="AZ516" i="1"/>
  <c r="AU516" i="1"/>
  <c r="AY516" i="1"/>
  <c r="AX516" i="1"/>
  <c r="AW516" i="1"/>
  <c r="AV516" i="1"/>
  <c r="K517" i="1"/>
  <c r="N516" i="1"/>
  <c r="L516" i="1"/>
  <c r="M516" i="1" s="1"/>
  <c r="AF517" i="1"/>
  <c r="AE517" i="1"/>
  <c r="AC517" i="1"/>
  <c r="AD517" i="1"/>
  <c r="AB517" i="1"/>
  <c r="B518" i="1"/>
  <c r="AE518" i="1" l="1"/>
  <c r="AF518" i="1"/>
  <c r="AC518" i="1"/>
  <c r="AB518" i="1"/>
  <c r="AD518" i="1"/>
  <c r="K518" i="1"/>
  <c r="N517" i="1"/>
  <c r="L517" i="1"/>
  <c r="M517" i="1" s="1"/>
  <c r="B519" i="1"/>
  <c r="AW517" i="1" l="1"/>
  <c r="AZ517" i="1"/>
  <c r="AV517" i="1"/>
  <c r="AT517" i="1"/>
  <c r="AY517" i="1"/>
  <c r="AU517" i="1"/>
  <c r="AX517" i="1"/>
  <c r="AS517" i="1"/>
  <c r="K519" i="1"/>
  <c r="N518" i="1"/>
  <c r="L518" i="1"/>
  <c r="M518" i="1" s="1"/>
  <c r="AE519" i="1"/>
  <c r="AF519" i="1"/>
  <c r="AB519" i="1"/>
  <c r="AC519" i="1"/>
  <c r="AD519" i="1"/>
  <c r="B520" i="1"/>
  <c r="AY519" i="1" l="1"/>
  <c r="AV519" i="1"/>
  <c r="AT519" i="1"/>
  <c r="AX519" i="1"/>
  <c r="AU519" i="1"/>
  <c r="AS519" i="1"/>
  <c r="AW519" i="1"/>
  <c r="AZ519" i="1"/>
  <c r="AZ518" i="1"/>
  <c r="AT518" i="1"/>
  <c r="AW518" i="1"/>
  <c r="AX518" i="1"/>
  <c r="AU518" i="1"/>
  <c r="AS518" i="1"/>
  <c r="AV518" i="1"/>
  <c r="AY518" i="1"/>
  <c r="AD520" i="1"/>
  <c r="AE520" i="1"/>
  <c r="AF520" i="1"/>
  <c r="AB520" i="1"/>
  <c r="AC520" i="1"/>
  <c r="K520" i="1"/>
  <c r="N519" i="1"/>
  <c r="L519" i="1"/>
  <c r="M519" i="1" s="1"/>
  <c r="B521" i="1"/>
  <c r="AZ520" i="1" l="1"/>
  <c r="AV520" i="1"/>
  <c r="AT520" i="1"/>
  <c r="AX520" i="1"/>
  <c r="AY520" i="1"/>
  <c r="AW520" i="1"/>
  <c r="AS520" i="1"/>
  <c r="AU520" i="1"/>
  <c r="K521" i="1"/>
  <c r="N520" i="1"/>
  <c r="L520" i="1"/>
  <c r="M520" i="1" s="1"/>
  <c r="AF521" i="1"/>
  <c r="AD521" i="1"/>
  <c r="AC521" i="1"/>
  <c r="AE521" i="1"/>
  <c r="AB521" i="1"/>
  <c r="B522" i="1"/>
  <c r="AF522" i="1" l="1"/>
  <c r="AE522" i="1"/>
  <c r="AD522" i="1"/>
  <c r="AB522" i="1"/>
  <c r="AC522" i="1"/>
  <c r="K522" i="1"/>
  <c r="N521" i="1"/>
  <c r="L521" i="1"/>
  <c r="M521" i="1" s="1"/>
  <c r="B523" i="1"/>
  <c r="AX522" i="1" l="1"/>
  <c r="AZ522" i="1"/>
  <c r="AY522" i="1"/>
  <c r="AT522" i="1"/>
  <c r="AW522" i="1"/>
  <c r="AU522" i="1"/>
  <c r="AS522" i="1"/>
  <c r="AV522" i="1"/>
  <c r="AX521" i="1"/>
  <c r="AV521" i="1"/>
  <c r="AZ521" i="1"/>
  <c r="AY521" i="1"/>
  <c r="AW521" i="1"/>
  <c r="AS521" i="1"/>
  <c r="AT521" i="1"/>
  <c r="AU521" i="1"/>
  <c r="K523" i="1"/>
  <c r="N522" i="1"/>
  <c r="L522" i="1"/>
  <c r="M522" i="1" s="1"/>
  <c r="AF523" i="1"/>
  <c r="AE523" i="1"/>
  <c r="AD523" i="1"/>
  <c r="AB523" i="1"/>
  <c r="AC523" i="1"/>
  <c r="B524" i="1"/>
  <c r="AX523" i="1" l="1"/>
  <c r="AY523" i="1"/>
  <c r="AU523" i="1"/>
  <c r="AS523" i="1"/>
  <c r="AW523" i="1"/>
  <c r="AZ523" i="1"/>
  <c r="AV523" i="1"/>
  <c r="AT523" i="1"/>
  <c r="AF524" i="1"/>
  <c r="AD524" i="1"/>
  <c r="AE524" i="1"/>
  <c r="AC524" i="1"/>
  <c r="AB524" i="1"/>
  <c r="K524" i="1"/>
  <c r="N523" i="1"/>
  <c r="L523" i="1"/>
  <c r="M523" i="1" s="1"/>
  <c r="B525" i="1"/>
  <c r="AV524" i="1" l="1"/>
  <c r="AT524" i="1"/>
  <c r="AS524" i="1"/>
  <c r="AZ524" i="1"/>
  <c r="AU524" i="1"/>
  <c r="AW524" i="1"/>
  <c r="AX524" i="1"/>
  <c r="AY524" i="1"/>
  <c r="K525" i="1"/>
  <c r="N524" i="1"/>
  <c r="L524" i="1"/>
  <c r="M524" i="1" s="1"/>
  <c r="AF525" i="1"/>
  <c r="AE525" i="1"/>
  <c r="AD525" i="1"/>
  <c r="AC525" i="1"/>
  <c r="AB525" i="1"/>
  <c r="B526" i="1"/>
  <c r="AZ525" i="1" l="1"/>
  <c r="AY525" i="1"/>
  <c r="AT525" i="1"/>
  <c r="AS525" i="1"/>
  <c r="AU525" i="1"/>
  <c r="AW525" i="1"/>
  <c r="AX525" i="1"/>
  <c r="AV525" i="1"/>
  <c r="AE526" i="1"/>
  <c r="AF526" i="1"/>
  <c r="AC526" i="1"/>
  <c r="AD526" i="1"/>
  <c r="AB526" i="1"/>
  <c r="K526" i="1"/>
  <c r="N525" i="1"/>
  <c r="L525" i="1"/>
  <c r="M525" i="1" s="1"/>
  <c r="B527" i="1"/>
  <c r="K527" i="1" l="1"/>
  <c r="N526" i="1"/>
  <c r="L526" i="1"/>
  <c r="M526" i="1" s="1"/>
  <c r="AE527" i="1"/>
  <c r="AF527" i="1"/>
  <c r="AB527" i="1"/>
  <c r="AC527" i="1"/>
  <c r="AD527" i="1"/>
  <c r="B528" i="1"/>
  <c r="AZ527" i="1" l="1"/>
  <c r="AX527" i="1"/>
  <c r="AV527" i="1"/>
  <c r="AS527" i="1"/>
  <c r="AU527" i="1"/>
  <c r="AT527" i="1"/>
  <c r="AW527" i="1"/>
  <c r="AY527" i="1"/>
  <c r="AW526" i="1"/>
  <c r="AU526" i="1"/>
  <c r="AT526" i="1"/>
  <c r="AZ526" i="1"/>
  <c r="AV526" i="1"/>
  <c r="AS526" i="1"/>
  <c r="AY526" i="1"/>
  <c r="AX526" i="1"/>
  <c r="AD528" i="1"/>
  <c r="AE528" i="1"/>
  <c r="AF528" i="1"/>
  <c r="AB528" i="1"/>
  <c r="AC528" i="1"/>
  <c r="K528" i="1"/>
  <c r="N527" i="1"/>
  <c r="L527" i="1"/>
  <c r="M527" i="1" s="1"/>
  <c r="B529" i="1"/>
  <c r="AU528" i="1" l="1"/>
  <c r="AZ528" i="1"/>
  <c r="AX528" i="1"/>
  <c r="AW528" i="1"/>
  <c r="AS528" i="1"/>
  <c r="AT528" i="1"/>
  <c r="AV528" i="1"/>
  <c r="AY528" i="1"/>
  <c r="K529" i="1"/>
  <c r="N528" i="1"/>
  <c r="L528" i="1"/>
  <c r="M528" i="1" s="1"/>
  <c r="AF529" i="1"/>
  <c r="AE529" i="1"/>
  <c r="AD529" i="1"/>
  <c r="AC529" i="1"/>
  <c r="AB529" i="1"/>
  <c r="B530" i="1"/>
  <c r="AZ529" i="1" l="1"/>
  <c r="AY529" i="1"/>
  <c r="AW529" i="1"/>
  <c r="AS529" i="1"/>
  <c r="AX529" i="1"/>
  <c r="AV529" i="1"/>
  <c r="AU529" i="1"/>
  <c r="AT529" i="1"/>
  <c r="AF530" i="1"/>
  <c r="AD530" i="1"/>
  <c r="AE530" i="1"/>
  <c r="AC530" i="1"/>
  <c r="AB530" i="1"/>
  <c r="K530" i="1"/>
  <c r="N529" i="1"/>
  <c r="L529" i="1"/>
  <c r="M529" i="1" s="1"/>
  <c r="B531" i="1"/>
  <c r="AV530" i="1" l="1"/>
  <c r="AU530" i="1"/>
  <c r="AX530" i="1"/>
  <c r="AW530" i="1"/>
  <c r="AY530" i="1"/>
  <c r="AT530" i="1"/>
  <c r="AS530" i="1"/>
  <c r="AZ530" i="1"/>
  <c r="K531" i="1"/>
  <c r="N530" i="1"/>
  <c r="L530" i="1"/>
  <c r="M530" i="1" s="1"/>
  <c r="AF531" i="1"/>
  <c r="AD531" i="1"/>
  <c r="AC531" i="1"/>
  <c r="AB531" i="1"/>
  <c r="AE531" i="1"/>
  <c r="B532" i="1"/>
  <c r="AF532" i="1" l="1"/>
  <c r="AE532" i="1"/>
  <c r="AD532" i="1"/>
  <c r="AC532" i="1"/>
  <c r="AB532" i="1"/>
  <c r="K532" i="1"/>
  <c r="N531" i="1"/>
  <c r="L531" i="1"/>
  <c r="M531" i="1" s="1"/>
  <c r="B533" i="1"/>
  <c r="AW531" i="1" l="1"/>
  <c r="AX531" i="1"/>
  <c r="AV531" i="1"/>
  <c r="AT531" i="1"/>
  <c r="AY531" i="1"/>
  <c r="AS531" i="1"/>
  <c r="AZ531" i="1"/>
  <c r="AU531" i="1"/>
  <c r="K533" i="1"/>
  <c r="N532" i="1"/>
  <c r="L532" i="1"/>
  <c r="M532" i="1" s="1"/>
  <c r="AF533" i="1"/>
  <c r="AE533" i="1"/>
  <c r="AD533" i="1"/>
  <c r="AC533" i="1"/>
  <c r="AB533" i="1"/>
  <c r="B534" i="1"/>
  <c r="AU533" i="1" l="1"/>
  <c r="AS533" i="1"/>
  <c r="AY533" i="1"/>
  <c r="AT533" i="1"/>
  <c r="AZ533" i="1"/>
  <c r="AV533" i="1"/>
  <c r="AX533" i="1"/>
  <c r="AW533" i="1"/>
  <c r="AZ532" i="1"/>
  <c r="AT532" i="1"/>
  <c r="AS532" i="1"/>
  <c r="AV532" i="1"/>
  <c r="AU532" i="1"/>
  <c r="AY532" i="1"/>
  <c r="AX532" i="1"/>
  <c r="AW532" i="1"/>
  <c r="AE534" i="1"/>
  <c r="AF534" i="1"/>
  <c r="AD534" i="1"/>
  <c r="AC534" i="1"/>
  <c r="AB534" i="1"/>
  <c r="K534" i="1"/>
  <c r="N533" i="1"/>
  <c r="L533" i="1"/>
  <c r="M533" i="1" s="1"/>
  <c r="B535" i="1"/>
  <c r="AZ534" i="1" l="1"/>
  <c r="AY534" i="1"/>
  <c r="AX534" i="1"/>
  <c r="AU534" i="1"/>
  <c r="AV534" i="1"/>
  <c r="AT534" i="1"/>
  <c r="AS534" i="1"/>
  <c r="AW534" i="1"/>
  <c r="K535" i="1"/>
  <c r="N534" i="1"/>
  <c r="L534" i="1"/>
  <c r="M534" i="1" s="1"/>
  <c r="AE535" i="1"/>
  <c r="AF535" i="1"/>
  <c r="AD535" i="1"/>
  <c r="AB535" i="1"/>
  <c r="AC535" i="1"/>
  <c r="B536" i="1"/>
  <c r="AZ535" i="1" l="1"/>
  <c r="AY535" i="1"/>
  <c r="AX535" i="1"/>
  <c r="AU535" i="1"/>
  <c r="AS535" i="1"/>
  <c r="AV535" i="1"/>
  <c r="AT535" i="1"/>
  <c r="AW535" i="1"/>
  <c r="AD536" i="1"/>
  <c r="AE536" i="1"/>
  <c r="AF536" i="1"/>
  <c r="AB536" i="1"/>
  <c r="AC536" i="1"/>
  <c r="K536" i="1"/>
  <c r="N535" i="1"/>
  <c r="L535" i="1"/>
  <c r="M535" i="1" s="1"/>
  <c r="B537" i="1"/>
  <c r="AT536" i="1" l="1"/>
  <c r="AW536" i="1"/>
  <c r="AY536" i="1"/>
  <c r="AV536" i="1"/>
  <c r="AZ536" i="1"/>
  <c r="AS536" i="1"/>
  <c r="AU536" i="1"/>
  <c r="AX536" i="1"/>
  <c r="K537" i="1"/>
  <c r="N536" i="1"/>
  <c r="L536" i="1"/>
  <c r="M536" i="1" s="1"/>
  <c r="AF537" i="1"/>
  <c r="AE537" i="1"/>
  <c r="AD537" i="1"/>
  <c r="AC537" i="1"/>
  <c r="AB537" i="1"/>
  <c r="B538" i="1"/>
  <c r="AV537" i="1" l="1"/>
  <c r="AW537" i="1"/>
  <c r="AY537" i="1"/>
  <c r="AX537" i="1"/>
  <c r="AZ537" i="1"/>
  <c r="AS537" i="1"/>
  <c r="AU537" i="1"/>
  <c r="AT537" i="1"/>
  <c r="AF538" i="1"/>
  <c r="AE538" i="1"/>
  <c r="AD538" i="1"/>
  <c r="AC538" i="1"/>
  <c r="AB538" i="1"/>
  <c r="K538" i="1"/>
  <c r="N537" i="1"/>
  <c r="L537" i="1"/>
  <c r="M537" i="1" s="1"/>
  <c r="B539" i="1"/>
  <c r="K539" i="1" l="1"/>
  <c r="N538" i="1"/>
  <c r="L538" i="1"/>
  <c r="M538" i="1" s="1"/>
  <c r="AF539" i="1"/>
  <c r="AE539" i="1"/>
  <c r="AD539" i="1"/>
  <c r="AC539" i="1"/>
  <c r="AB539" i="1"/>
  <c r="B540" i="1"/>
  <c r="AT539" i="1" l="1"/>
  <c r="AZ539" i="1"/>
  <c r="AV539" i="1"/>
  <c r="AS539" i="1"/>
  <c r="AU539" i="1"/>
  <c r="AX539" i="1"/>
  <c r="AY539" i="1"/>
  <c r="AW539" i="1"/>
  <c r="AX538" i="1"/>
  <c r="AW538" i="1"/>
  <c r="AZ538" i="1"/>
  <c r="AV538" i="1"/>
  <c r="AT538" i="1"/>
  <c r="AU538" i="1"/>
  <c r="AS538" i="1"/>
  <c r="AY538" i="1"/>
  <c r="AF540" i="1"/>
  <c r="AE540" i="1"/>
  <c r="AC540" i="1"/>
  <c r="AD540" i="1"/>
  <c r="AB540" i="1"/>
  <c r="K540" i="1"/>
  <c r="N539" i="1"/>
  <c r="L539" i="1"/>
  <c r="M539" i="1" s="1"/>
  <c r="B541" i="1"/>
  <c r="K541" i="1" l="1"/>
  <c r="N540" i="1"/>
  <c r="L540" i="1"/>
  <c r="M540" i="1" s="1"/>
  <c r="AF541" i="1"/>
  <c r="AE541" i="1"/>
  <c r="AC541" i="1"/>
  <c r="AB541" i="1"/>
  <c r="AD541" i="1"/>
  <c r="B542" i="1"/>
  <c r="AY541" i="1" l="1"/>
  <c r="AV541" i="1"/>
  <c r="AU541" i="1"/>
  <c r="AZ541" i="1"/>
  <c r="AT541" i="1"/>
  <c r="AX541" i="1"/>
  <c r="AS541" i="1"/>
  <c r="AW541" i="1"/>
  <c r="AZ540" i="1"/>
  <c r="AW540" i="1"/>
  <c r="AY540" i="1"/>
  <c r="AV540" i="1"/>
  <c r="AX540" i="1"/>
  <c r="AS540" i="1"/>
  <c r="AT540" i="1"/>
  <c r="AU540" i="1"/>
  <c r="AE542" i="1"/>
  <c r="AF542" i="1"/>
  <c r="AD542" i="1"/>
  <c r="AC542" i="1"/>
  <c r="AB542" i="1"/>
  <c r="K542" i="1"/>
  <c r="N541" i="1"/>
  <c r="L541" i="1"/>
  <c r="M541" i="1" s="1"/>
  <c r="B543" i="1"/>
  <c r="AU542" i="1" l="1"/>
  <c r="AT542" i="1"/>
  <c r="AX542" i="1"/>
  <c r="AV542" i="1"/>
  <c r="AY542" i="1"/>
  <c r="AS542" i="1"/>
  <c r="AZ542" i="1"/>
  <c r="AW542" i="1"/>
  <c r="K543" i="1"/>
  <c r="N542" i="1"/>
  <c r="L542" i="1"/>
  <c r="M542" i="1" s="1"/>
  <c r="AE543" i="1"/>
  <c r="AF543" i="1"/>
  <c r="AD543" i="1"/>
  <c r="AB543" i="1"/>
  <c r="AC543" i="1"/>
  <c r="B544" i="1"/>
  <c r="AV543" i="1" l="1"/>
  <c r="AT543" i="1"/>
  <c r="AW543" i="1"/>
  <c r="AY543" i="1"/>
  <c r="AX543" i="1"/>
  <c r="AZ543" i="1"/>
  <c r="AU543" i="1"/>
  <c r="AS543" i="1"/>
  <c r="AD544" i="1"/>
  <c r="AE544" i="1"/>
  <c r="AF544" i="1"/>
  <c r="AB544" i="1"/>
  <c r="AC544" i="1"/>
  <c r="K544" i="1"/>
  <c r="N543" i="1"/>
  <c r="L543" i="1"/>
  <c r="M543" i="1" s="1"/>
  <c r="B545" i="1"/>
  <c r="K545" i="1" l="1"/>
  <c r="N544" i="1"/>
  <c r="L544" i="1"/>
  <c r="M544" i="1" s="1"/>
  <c r="AF545" i="1"/>
  <c r="AE545" i="1"/>
  <c r="AB545" i="1"/>
  <c r="AD545" i="1"/>
  <c r="AC545" i="1"/>
  <c r="B546" i="1"/>
  <c r="AU544" i="1" l="1"/>
  <c r="AY544" i="1"/>
  <c r="AT544" i="1"/>
  <c r="AS544" i="1"/>
  <c r="AZ544" i="1"/>
  <c r="AW544" i="1"/>
  <c r="AV544" i="1"/>
  <c r="AX544" i="1"/>
  <c r="AF546" i="1"/>
  <c r="AE546" i="1"/>
  <c r="AD546" i="1"/>
  <c r="AB546" i="1"/>
  <c r="AC546" i="1"/>
  <c r="K546" i="1"/>
  <c r="N545" i="1"/>
  <c r="L545" i="1"/>
  <c r="M545" i="1" s="1"/>
  <c r="B547" i="1"/>
  <c r="AW546" i="1" l="1"/>
  <c r="AV546" i="1"/>
  <c r="AU546" i="1"/>
  <c r="AX546" i="1"/>
  <c r="AZ546" i="1"/>
  <c r="AY546" i="1"/>
  <c r="AT546" i="1"/>
  <c r="AS546" i="1"/>
  <c r="AS545" i="1"/>
  <c r="AV545" i="1"/>
  <c r="AY545" i="1"/>
  <c r="AT545" i="1"/>
  <c r="AZ545" i="1"/>
  <c r="AX545" i="1"/>
  <c r="AU545" i="1"/>
  <c r="AW545" i="1"/>
  <c r="K547" i="1"/>
  <c r="N546" i="1"/>
  <c r="L546" i="1"/>
  <c r="M546" i="1" s="1"/>
  <c r="AF547" i="1"/>
  <c r="AD547" i="1"/>
  <c r="AE547" i="1"/>
  <c r="AC547" i="1"/>
  <c r="AB547" i="1"/>
  <c r="B548" i="1"/>
  <c r="AT547" i="1" l="1"/>
  <c r="AS547" i="1"/>
  <c r="AZ547" i="1"/>
  <c r="AU547" i="1"/>
  <c r="AY547" i="1"/>
  <c r="AV547" i="1"/>
  <c r="AW547" i="1"/>
  <c r="AX547" i="1"/>
  <c r="AF548" i="1"/>
  <c r="AD548" i="1"/>
  <c r="AE548" i="1"/>
  <c r="AC548" i="1"/>
  <c r="AB548" i="1"/>
  <c r="K548" i="1"/>
  <c r="N547" i="1"/>
  <c r="L547" i="1"/>
  <c r="M547" i="1" s="1"/>
  <c r="B549" i="1"/>
  <c r="K549" i="1" l="1"/>
  <c r="N548" i="1"/>
  <c r="L548" i="1"/>
  <c r="M548" i="1" s="1"/>
  <c r="AF549" i="1"/>
  <c r="AE549" i="1"/>
  <c r="AC549" i="1"/>
  <c r="AD549" i="1"/>
  <c r="AB549" i="1"/>
  <c r="B550" i="1"/>
  <c r="AS548" i="1" l="1"/>
  <c r="AY548" i="1"/>
  <c r="AT548" i="1"/>
  <c r="AZ548" i="1"/>
  <c r="AX548" i="1"/>
  <c r="AW548" i="1"/>
  <c r="AV548" i="1"/>
  <c r="AU548" i="1"/>
  <c r="AE550" i="1"/>
  <c r="AF550" i="1"/>
  <c r="AC550" i="1"/>
  <c r="AD550" i="1"/>
  <c r="AB550" i="1"/>
  <c r="K550" i="1"/>
  <c r="N549" i="1"/>
  <c r="L549" i="1"/>
  <c r="M549" i="1" s="1"/>
  <c r="B551" i="1"/>
  <c r="AZ549" i="1" l="1"/>
  <c r="AV549" i="1"/>
  <c r="AU549" i="1"/>
  <c r="AS549" i="1"/>
  <c r="AY549" i="1"/>
  <c r="AW549" i="1"/>
  <c r="AX549" i="1"/>
  <c r="AT549" i="1"/>
  <c r="K551" i="1"/>
  <c r="N550" i="1"/>
  <c r="L550" i="1"/>
  <c r="M550" i="1" s="1"/>
  <c r="AE551" i="1"/>
  <c r="AF551" i="1"/>
  <c r="AD551" i="1"/>
  <c r="AB551" i="1"/>
  <c r="AC551" i="1"/>
  <c r="B552" i="1"/>
  <c r="AY550" i="1" l="1"/>
  <c r="AX550" i="1"/>
  <c r="AV550" i="1"/>
  <c r="AZ550" i="1"/>
  <c r="AW550" i="1"/>
  <c r="AT550" i="1"/>
  <c r="AS550" i="1"/>
  <c r="AU550" i="1"/>
  <c r="AD552" i="1"/>
  <c r="AE552" i="1"/>
  <c r="AF552" i="1"/>
  <c r="AB552" i="1"/>
  <c r="AC552" i="1"/>
  <c r="K552" i="1"/>
  <c r="N551" i="1"/>
  <c r="L551" i="1"/>
  <c r="M551" i="1" s="1"/>
  <c r="B553" i="1"/>
  <c r="AU552" i="1" l="1"/>
  <c r="AZ552" i="1"/>
  <c r="AX552" i="1"/>
  <c r="AT552" i="1"/>
  <c r="AS552" i="1"/>
  <c r="AW552" i="1"/>
  <c r="AY552" i="1"/>
  <c r="AV552" i="1"/>
  <c r="AZ551" i="1"/>
  <c r="AU551" i="1"/>
  <c r="AS551" i="1"/>
  <c r="AY551" i="1"/>
  <c r="AW551" i="1"/>
  <c r="AX551" i="1"/>
  <c r="AV551" i="1"/>
  <c r="AT551" i="1"/>
  <c r="K553" i="1"/>
  <c r="N552" i="1"/>
  <c r="L552" i="1"/>
  <c r="M552" i="1" s="1"/>
  <c r="AF553" i="1"/>
  <c r="AD553" i="1"/>
  <c r="AC553" i="1"/>
  <c r="AB553" i="1"/>
  <c r="AE553" i="1"/>
  <c r="B554" i="1"/>
  <c r="AF554" i="1" l="1"/>
  <c r="AE554" i="1"/>
  <c r="AD554" i="1"/>
  <c r="AB554" i="1"/>
  <c r="AC554" i="1"/>
  <c r="K554" i="1"/>
  <c r="N553" i="1"/>
  <c r="L553" i="1"/>
  <c r="M553" i="1" s="1"/>
  <c r="B555" i="1"/>
  <c r="AZ554" i="1" l="1"/>
  <c r="AY554" i="1"/>
  <c r="AV554" i="1"/>
  <c r="AT554" i="1"/>
  <c r="AW554" i="1"/>
  <c r="AU554" i="1"/>
  <c r="AS554" i="1"/>
  <c r="AX554" i="1"/>
  <c r="AT553" i="1"/>
  <c r="AZ553" i="1"/>
  <c r="AS553" i="1"/>
  <c r="AU553" i="1"/>
  <c r="AV553" i="1"/>
  <c r="AW553" i="1"/>
  <c r="AY553" i="1"/>
  <c r="AX553" i="1"/>
  <c r="K555" i="1"/>
  <c r="N554" i="1"/>
  <c r="L554" i="1"/>
  <c r="M554" i="1" s="1"/>
  <c r="AF555" i="1"/>
  <c r="AE555" i="1"/>
  <c r="AD555" i="1"/>
  <c r="AB555" i="1"/>
  <c r="AC555" i="1"/>
  <c r="B556" i="1"/>
  <c r="AX555" i="1" l="1"/>
  <c r="AT555" i="1"/>
  <c r="AU555" i="1"/>
  <c r="AW555" i="1"/>
  <c r="AY555" i="1"/>
  <c r="AV555" i="1"/>
  <c r="AZ555" i="1"/>
  <c r="AS555" i="1"/>
  <c r="AF556" i="1"/>
  <c r="AE556" i="1"/>
  <c r="AC556" i="1"/>
  <c r="AD556" i="1"/>
  <c r="AB556" i="1"/>
  <c r="K556" i="1"/>
  <c r="N555" i="1"/>
  <c r="L555" i="1"/>
  <c r="M555" i="1" s="1"/>
  <c r="B557" i="1"/>
  <c r="K557" i="1" l="1"/>
  <c r="N556" i="1"/>
  <c r="L556" i="1"/>
  <c r="M556" i="1" s="1"/>
  <c r="AF557" i="1"/>
  <c r="AE557" i="1"/>
  <c r="AC557" i="1"/>
  <c r="AD557" i="1"/>
  <c r="AB557" i="1"/>
  <c r="B558" i="1"/>
  <c r="AZ556" i="1" l="1"/>
  <c r="AW556" i="1"/>
  <c r="AX556" i="1"/>
  <c r="AV556" i="1"/>
  <c r="AS556" i="1"/>
  <c r="AY556" i="1"/>
  <c r="AU556" i="1"/>
  <c r="AT556" i="1"/>
  <c r="AE558" i="1"/>
  <c r="AF558" i="1"/>
  <c r="AD558" i="1"/>
  <c r="AC558" i="1"/>
  <c r="AB558" i="1"/>
  <c r="K558" i="1"/>
  <c r="N557" i="1"/>
  <c r="L557" i="1"/>
  <c r="M557" i="1" s="1"/>
  <c r="B559" i="1"/>
  <c r="AX558" i="1" l="1"/>
  <c r="AV558" i="1"/>
  <c r="AY558" i="1"/>
  <c r="AZ558" i="1"/>
  <c r="AS558" i="1"/>
  <c r="AT558" i="1"/>
  <c r="AW558" i="1"/>
  <c r="AU558" i="1"/>
  <c r="AZ557" i="1"/>
  <c r="AU557" i="1"/>
  <c r="AT557" i="1"/>
  <c r="AV557" i="1"/>
  <c r="AW557" i="1"/>
  <c r="AX557" i="1"/>
  <c r="AS557" i="1"/>
  <c r="AY557" i="1"/>
  <c r="K559" i="1"/>
  <c r="N558" i="1"/>
  <c r="L558" i="1"/>
  <c r="M558" i="1" s="1"/>
  <c r="AE559" i="1"/>
  <c r="AF559" i="1"/>
  <c r="AB559" i="1"/>
  <c r="AD559" i="1"/>
  <c r="AC559" i="1"/>
  <c r="B560" i="1"/>
  <c r="AT559" i="1" l="1"/>
  <c r="AW559" i="1"/>
  <c r="AU559" i="1"/>
  <c r="AZ559" i="1"/>
  <c r="AV559" i="1"/>
  <c r="AY559" i="1"/>
  <c r="AX559" i="1"/>
  <c r="AS559" i="1"/>
  <c r="AD560" i="1"/>
  <c r="AE560" i="1"/>
  <c r="AF560" i="1"/>
  <c r="AB560" i="1"/>
  <c r="AC560" i="1"/>
  <c r="K560" i="1"/>
  <c r="N559" i="1"/>
  <c r="L559" i="1"/>
  <c r="M559" i="1" s="1"/>
  <c r="B561" i="1"/>
  <c r="AY560" i="1" l="1"/>
  <c r="AV560" i="1"/>
  <c r="AX560" i="1"/>
  <c r="AZ560" i="1"/>
  <c r="AW560" i="1"/>
  <c r="AT560" i="1"/>
  <c r="AS560" i="1"/>
  <c r="AU560" i="1"/>
  <c r="K561" i="1"/>
  <c r="N560" i="1"/>
  <c r="L560" i="1"/>
  <c r="M560" i="1" s="1"/>
  <c r="AF561" i="1"/>
  <c r="AD561" i="1"/>
  <c r="AE561" i="1"/>
  <c r="AB561" i="1"/>
  <c r="AC561" i="1"/>
  <c r="B562" i="1"/>
  <c r="AX561" i="1" l="1"/>
  <c r="AZ561" i="1"/>
  <c r="AY561" i="1"/>
  <c r="AW561" i="1"/>
  <c r="AT561" i="1"/>
  <c r="AS561" i="1"/>
  <c r="AV561" i="1"/>
  <c r="AU561" i="1"/>
  <c r="AF562" i="1"/>
  <c r="AD562" i="1"/>
  <c r="AE562" i="1"/>
  <c r="AC562" i="1"/>
  <c r="AB562" i="1"/>
  <c r="K562" i="1"/>
  <c r="N561" i="1"/>
  <c r="L561" i="1"/>
  <c r="M561" i="1" s="1"/>
  <c r="B563" i="1"/>
  <c r="AV562" i="1" l="1"/>
  <c r="AU562" i="1"/>
  <c r="AS562" i="1"/>
  <c r="AW562" i="1"/>
  <c r="AZ562" i="1"/>
  <c r="AY562" i="1"/>
  <c r="AX562" i="1"/>
  <c r="AT562" i="1"/>
  <c r="K563" i="1"/>
  <c r="N562" i="1"/>
  <c r="L562" i="1"/>
  <c r="M562" i="1" s="1"/>
  <c r="AF563" i="1"/>
  <c r="AD563" i="1"/>
  <c r="AE563" i="1"/>
  <c r="AC563" i="1"/>
  <c r="AB563" i="1"/>
  <c r="B564" i="1"/>
  <c r="AF564" i="1" l="1"/>
  <c r="AE564" i="1"/>
  <c r="AC564" i="1"/>
  <c r="AB564" i="1"/>
  <c r="AD564" i="1"/>
  <c r="K564" i="1"/>
  <c r="N563" i="1"/>
  <c r="L563" i="1"/>
  <c r="M563" i="1" s="1"/>
  <c r="B565" i="1"/>
  <c r="AU563" i="1" l="1"/>
  <c r="AS563" i="1"/>
  <c r="AX563" i="1"/>
  <c r="AV563" i="1"/>
  <c r="AW563" i="1"/>
  <c r="AT563" i="1"/>
  <c r="AZ563" i="1"/>
  <c r="AY563" i="1"/>
  <c r="K565" i="1"/>
  <c r="N564" i="1"/>
  <c r="L564" i="1"/>
  <c r="M564" i="1" s="1"/>
  <c r="AF565" i="1"/>
  <c r="AE565" i="1"/>
  <c r="AC565" i="1"/>
  <c r="AB565" i="1"/>
  <c r="AD565" i="1"/>
  <c r="B566" i="1"/>
  <c r="AZ565" i="1" l="1"/>
  <c r="AT565" i="1"/>
  <c r="AS565" i="1"/>
  <c r="AY565" i="1"/>
  <c r="AU565" i="1"/>
  <c r="AX565" i="1"/>
  <c r="AW565" i="1"/>
  <c r="AV565" i="1"/>
  <c r="AU564" i="1"/>
  <c r="AS564" i="1"/>
  <c r="AY564" i="1"/>
  <c r="AZ564" i="1"/>
  <c r="AT564" i="1"/>
  <c r="AV564" i="1"/>
  <c r="AX564" i="1"/>
  <c r="AW564" i="1"/>
  <c r="AE566" i="1"/>
  <c r="AF566" i="1"/>
  <c r="AC566" i="1"/>
  <c r="AB566" i="1"/>
  <c r="AD566" i="1"/>
  <c r="K566" i="1"/>
  <c r="N565" i="1"/>
  <c r="L565" i="1"/>
  <c r="M565" i="1" s="1"/>
  <c r="B567" i="1"/>
  <c r="K567" i="1" l="1"/>
  <c r="N566" i="1"/>
  <c r="L566" i="1"/>
  <c r="M566" i="1" s="1"/>
  <c r="AE567" i="1"/>
  <c r="AF567" i="1"/>
  <c r="AB567" i="1"/>
  <c r="AC567" i="1"/>
  <c r="AD567" i="1"/>
  <c r="B568" i="1"/>
  <c r="AT567" i="1" l="1"/>
  <c r="AW567" i="1"/>
  <c r="AU567" i="1"/>
  <c r="AV567" i="1"/>
  <c r="AS567" i="1"/>
  <c r="AY567" i="1"/>
  <c r="AZ567" i="1"/>
  <c r="AX567" i="1"/>
  <c r="AS566" i="1"/>
  <c r="AZ566" i="1"/>
  <c r="AY566" i="1"/>
  <c r="AT566" i="1"/>
  <c r="AU566" i="1"/>
  <c r="AW566" i="1"/>
  <c r="AX566" i="1"/>
  <c r="AV566" i="1"/>
  <c r="AD568" i="1"/>
  <c r="AE568" i="1"/>
  <c r="AF568" i="1"/>
  <c r="AB568" i="1"/>
  <c r="AC568" i="1"/>
  <c r="K568" i="1"/>
  <c r="N567" i="1"/>
  <c r="L567" i="1"/>
  <c r="M567" i="1" s="1"/>
  <c r="B569" i="1"/>
  <c r="AU568" i="1" l="1"/>
  <c r="AZ568" i="1"/>
  <c r="AW568" i="1"/>
  <c r="AS568" i="1"/>
  <c r="AT568" i="1"/>
  <c r="AY568" i="1"/>
  <c r="AX568" i="1"/>
  <c r="AV568" i="1"/>
  <c r="K569" i="1"/>
  <c r="N568" i="1"/>
  <c r="L568" i="1"/>
  <c r="M568" i="1" s="1"/>
  <c r="AF569" i="1"/>
  <c r="AE569" i="1"/>
  <c r="AD569" i="1"/>
  <c r="AC569" i="1"/>
  <c r="AB569" i="1"/>
  <c r="B570" i="1"/>
  <c r="AT569" i="1" l="1"/>
  <c r="AS569" i="1"/>
  <c r="AU569" i="1"/>
  <c r="AV569" i="1"/>
  <c r="AW569" i="1"/>
  <c r="AZ569" i="1"/>
  <c r="AY569" i="1"/>
  <c r="AX569" i="1"/>
  <c r="AF570" i="1"/>
  <c r="AE570" i="1"/>
  <c r="AD570" i="1"/>
  <c r="AC570" i="1"/>
  <c r="AB570" i="1"/>
  <c r="K570" i="1"/>
  <c r="N569" i="1"/>
  <c r="L569" i="1"/>
  <c r="M569" i="1" s="1"/>
  <c r="B571" i="1"/>
  <c r="AY570" i="1" l="1"/>
  <c r="AX570" i="1"/>
  <c r="AW570" i="1"/>
  <c r="AV570" i="1"/>
  <c r="AZ570" i="1"/>
  <c r="AU570" i="1"/>
  <c r="AT570" i="1"/>
  <c r="AS570" i="1"/>
  <c r="K571" i="1"/>
  <c r="N570" i="1"/>
  <c r="L570" i="1"/>
  <c r="M570" i="1" s="1"/>
  <c r="AF571" i="1"/>
  <c r="AE571" i="1"/>
  <c r="AD571" i="1"/>
  <c r="AC571" i="1"/>
  <c r="AB571" i="1"/>
  <c r="B572" i="1"/>
  <c r="AY571" i="1" l="1"/>
  <c r="AX571" i="1"/>
  <c r="AZ571" i="1"/>
  <c r="AW571" i="1"/>
  <c r="AU571" i="1"/>
  <c r="AV571" i="1"/>
  <c r="AT571" i="1"/>
  <c r="AS571" i="1"/>
  <c r="AF572" i="1"/>
  <c r="AE572" i="1"/>
  <c r="AD572" i="1"/>
  <c r="AC572" i="1"/>
  <c r="AB572" i="1"/>
  <c r="K572" i="1"/>
  <c r="N571" i="1"/>
  <c r="L571" i="1"/>
  <c r="M571" i="1" s="1"/>
  <c r="B573" i="1"/>
  <c r="AV572" i="1" l="1"/>
  <c r="AT572" i="1"/>
  <c r="AS572" i="1"/>
  <c r="AZ572" i="1"/>
  <c r="AU572" i="1"/>
  <c r="AY572" i="1"/>
  <c r="AW572" i="1"/>
  <c r="AX572" i="1"/>
  <c r="K573" i="1"/>
  <c r="N572" i="1"/>
  <c r="L572" i="1"/>
  <c r="M572" i="1" s="1"/>
  <c r="AF573" i="1"/>
  <c r="AE573" i="1"/>
  <c r="AC573" i="1"/>
  <c r="AD573" i="1"/>
  <c r="AB573" i="1"/>
  <c r="B574" i="1"/>
  <c r="AE574" i="1" l="1"/>
  <c r="AF574" i="1"/>
  <c r="AC574" i="1"/>
  <c r="AD574" i="1"/>
  <c r="AB574" i="1"/>
  <c r="K574" i="1"/>
  <c r="N573" i="1"/>
  <c r="L573" i="1"/>
  <c r="M573" i="1" s="1"/>
  <c r="B575" i="1"/>
  <c r="AY573" i="1" l="1"/>
  <c r="AV573" i="1"/>
  <c r="AU573" i="1"/>
  <c r="AZ573" i="1"/>
  <c r="AT573" i="1"/>
  <c r="AX573" i="1"/>
  <c r="AW573" i="1"/>
  <c r="AS573" i="1"/>
  <c r="K575" i="1"/>
  <c r="N574" i="1"/>
  <c r="L574" i="1"/>
  <c r="M574" i="1" s="1"/>
  <c r="AE575" i="1"/>
  <c r="AF575" i="1"/>
  <c r="AB575" i="1"/>
  <c r="AC575" i="1"/>
  <c r="AD575" i="1"/>
  <c r="B576" i="1"/>
  <c r="AT575" i="1" l="1"/>
  <c r="AW575" i="1"/>
  <c r="AZ575" i="1"/>
  <c r="AS575" i="1"/>
  <c r="AU575" i="1"/>
  <c r="AV575" i="1"/>
  <c r="AY575" i="1"/>
  <c r="AX575" i="1"/>
  <c r="AW574" i="1"/>
  <c r="AU574" i="1"/>
  <c r="AZ574" i="1"/>
  <c r="AT574" i="1"/>
  <c r="AY574" i="1"/>
  <c r="AS574" i="1"/>
  <c r="AX574" i="1"/>
  <c r="AV574" i="1"/>
  <c r="AD576" i="1"/>
  <c r="AE576" i="1"/>
  <c r="AF576" i="1"/>
  <c r="AB576" i="1"/>
  <c r="AC576" i="1"/>
  <c r="K576" i="1"/>
  <c r="N575" i="1"/>
  <c r="L575" i="1"/>
  <c r="M575" i="1" s="1"/>
  <c r="B577" i="1"/>
  <c r="AV576" i="1" l="1"/>
  <c r="AW576" i="1"/>
  <c r="AX576" i="1"/>
  <c r="AS576" i="1"/>
  <c r="AU576" i="1"/>
  <c r="AZ576" i="1"/>
  <c r="AT576" i="1"/>
  <c r="AY576" i="1"/>
  <c r="K577" i="1"/>
  <c r="N576" i="1"/>
  <c r="L576" i="1"/>
  <c r="M576" i="1" s="1"/>
  <c r="AF577" i="1"/>
  <c r="AE577" i="1"/>
  <c r="AD577" i="1"/>
  <c r="AB577" i="1"/>
  <c r="AC577" i="1"/>
  <c r="B578" i="1"/>
  <c r="AY577" i="1" l="1"/>
  <c r="AZ577" i="1"/>
  <c r="AX577" i="1"/>
  <c r="AT577" i="1"/>
  <c r="AS577" i="1"/>
  <c r="AV577" i="1"/>
  <c r="AU577" i="1"/>
  <c r="AW577" i="1"/>
  <c r="AF578" i="1"/>
  <c r="AE578" i="1"/>
  <c r="AD578" i="1"/>
  <c r="AB578" i="1"/>
  <c r="AC578" i="1"/>
  <c r="K578" i="1"/>
  <c r="N577" i="1"/>
  <c r="L577" i="1"/>
  <c r="M577" i="1" s="1"/>
  <c r="B579" i="1"/>
  <c r="K579" i="1" l="1"/>
  <c r="N578" i="1"/>
  <c r="L578" i="1"/>
  <c r="M578" i="1" s="1"/>
  <c r="AF579" i="1"/>
  <c r="AD579" i="1"/>
  <c r="AE579" i="1"/>
  <c r="AC579" i="1"/>
  <c r="AB579" i="1"/>
  <c r="B580" i="1"/>
  <c r="AU579" i="1" l="1"/>
  <c r="AT579" i="1"/>
  <c r="AX579" i="1"/>
  <c r="AY579" i="1"/>
  <c r="AZ579" i="1"/>
  <c r="AW579" i="1"/>
  <c r="AS579" i="1"/>
  <c r="AV579" i="1"/>
  <c r="AW578" i="1"/>
  <c r="AY578" i="1"/>
  <c r="AS578" i="1"/>
  <c r="AX578" i="1"/>
  <c r="AV578" i="1"/>
  <c r="AT578" i="1"/>
  <c r="AZ578" i="1"/>
  <c r="AU578" i="1"/>
  <c r="AF580" i="1"/>
  <c r="AD580" i="1"/>
  <c r="AE580" i="1"/>
  <c r="AC580" i="1"/>
  <c r="AB580" i="1"/>
  <c r="K580" i="1"/>
  <c r="N579" i="1"/>
  <c r="L579" i="1"/>
  <c r="M579" i="1" s="1"/>
  <c r="B581" i="1"/>
  <c r="AZ580" i="1" l="1"/>
  <c r="AX580" i="1"/>
  <c r="AT580" i="1"/>
  <c r="AW580" i="1"/>
  <c r="AY580" i="1"/>
  <c r="AV580" i="1"/>
  <c r="AU580" i="1"/>
  <c r="AS580" i="1"/>
  <c r="K581" i="1"/>
  <c r="N580" i="1"/>
  <c r="L580" i="1"/>
  <c r="M580" i="1" s="1"/>
  <c r="AF581" i="1"/>
  <c r="AE581" i="1"/>
  <c r="AC581" i="1"/>
  <c r="AD581" i="1"/>
  <c r="AB581" i="1"/>
  <c r="B582" i="1"/>
  <c r="AE582" i="1" l="1"/>
  <c r="AF582" i="1"/>
  <c r="AC582" i="1"/>
  <c r="AD582" i="1"/>
  <c r="AB582" i="1"/>
  <c r="K582" i="1"/>
  <c r="N581" i="1"/>
  <c r="L581" i="1"/>
  <c r="M581" i="1" s="1"/>
  <c r="B583" i="1"/>
  <c r="AY581" i="1" l="1"/>
  <c r="AT581" i="1"/>
  <c r="AS581" i="1"/>
  <c r="AW581" i="1"/>
  <c r="AZ581" i="1"/>
  <c r="AV581" i="1"/>
  <c r="AU581" i="1"/>
  <c r="AX581" i="1"/>
  <c r="K583" i="1"/>
  <c r="N582" i="1"/>
  <c r="L582" i="1"/>
  <c r="M582" i="1" s="1"/>
  <c r="AE583" i="1"/>
  <c r="AF583" i="1"/>
  <c r="AD583" i="1"/>
  <c r="AB583" i="1"/>
  <c r="AC583" i="1"/>
  <c r="B584" i="1"/>
  <c r="AT582" i="1" l="1"/>
  <c r="AW582" i="1"/>
  <c r="AU582" i="1"/>
  <c r="AZ582" i="1"/>
  <c r="AY582" i="1"/>
  <c r="AX582" i="1"/>
  <c r="AV582" i="1"/>
  <c r="AS582" i="1"/>
  <c r="AD584" i="1"/>
  <c r="AE584" i="1"/>
  <c r="AF584" i="1"/>
  <c r="AB584" i="1"/>
  <c r="AC584" i="1"/>
  <c r="K584" i="1"/>
  <c r="N583" i="1"/>
  <c r="L583" i="1"/>
  <c r="M583" i="1" s="1"/>
  <c r="B585" i="1"/>
  <c r="AU584" i="1" l="1"/>
  <c r="AT584" i="1"/>
  <c r="AW584" i="1"/>
  <c r="AS584" i="1"/>
  <c r="AZ584" i="1"/>
  <c r="AX584" i="1"/>
  <c r="AY584" i="1"/>
  <c r="AV584" i="1"/>
  <c r="AZ583" i="1"/>
  <c r="AS583" i="1"/>
  <c r="AX583" i="1"/>
  <c r="AW583" i="1"/>
  <c r="AU583" i="1"/>
  <c r="AY583" i="1"/>
  <c r="AV583" i="1"/>
  <c r="AT583" i="1"/>
  <c r="AF585" i="1"/>
  <c r="AD585" i="1"/>
  <c r="AE585" i="1"/>
  <c r="AC585" i="1"/>
  <c r="AB585" i="1"/>
  <c r="K585" i="1"/>
  <c r="N584" i="1"/>
  <c r="L584" i="1"/>
  <c r="M584" i="1" s="1"/>
  <c r="B586" i="1"/>
  <c r="AU585" i="1" l="1"/>
  <c r="AT585" i="1"/>
  <c r="AZ585" i="1"/>
  <c r="AX585" i="1"/>
  <c r="AY585" i="1"/>
  <c r="AV585" i="1"/>
  <c r="AW585" i="1"/>
  <c r="AS585" i="1"/>
  <c r="K586" i="1"/>
  <c r="N585" i="1"/>
  <c r="L585" i="1"/>
  <c r="M585" i="1" s="1"/>
  <c r="AF586" i="1"/>
  <c r="AE586" i="1"/>
  <c r="AD586" i="1"/>
  <c r="AB586" i="1"/>
  <c r="AC586" i="1"/>
  <c r="B587" i="1"/>
  <c r="AU586" i="1" l="1"/>
  <c r="AX586" i="1"/>
  <c r="AS586" i="1"/>
  <c r="AY586" i="1"/>
  <c r="AW586" i="1"/>
  <c r="AZ586" i="1"/>
  <c r="AV586" i="1"/>
  <c r="AT586" i="1"/>
  <c r="AF587" i="1"/>
  <c r="AE587" i="1"/>
  <c r="AB587" i="1"/>
  <c r="AD587" i="1"/>
  <c r="AC587" i="1"/>
  <c r="K587" i="1"/>
  <c r="N586" i="1"/>
  <c r="L586" i="1"/>
  <c r="M586" i="1" s="1"/>
  <c r="B588" i="1"/>
  <c r="AS587" i="1" l="1"/>
  <c r="AT587" i="1"/>
  <c r="AZ587" i="1"/>
  <c r="AV587" i="1"/>
  <c r="AY587" i="1"/>
  <c r="AW587" i="1"/>
  <c r="AX587" i="1"/>
  <c r="AU587" i="1"/>
  <c r="K588" i="1"/>
  <c r="N587" i="1"/>
  <c r="L587" i="1"/>
  <c r="M587" i="1" s="1"/>
  <c r="AF588" i="1"/>
  <c r="AD588" i="1"/>
  <c r="AE588" i="1"/>
  <c r="AC588" i="1"/>
  <c r="AB588" i="1"/>
  <c r="B589" i="1"/>
  <c r="AZ588" i="1" l="1"/>
  <c r="AT588" i="1"/>
  <c r="AY588" i="1"/>
  <c r="AS588" i="1"/>
  <c r="AW588" i="1"/>
  <c r="AX588" i="1"/>
  <c r="AU588" i="1"/>
  <c r="AV588" i="1"/>
  <c r="AF589" i="1"/>
  <c r="AE589" i="1"/>
  <c r="AD589" i="1"/>
  <c r="AC589" i="1"/>
  <c r="AB589" i="1"/>
  <c r="K589" i="1"/>
  <c r="N588" i="1"/>
  <c r="L588" i="1"/>
  <c r="M588" i="1" s="1"/>
  <c r="B590" i="1"/>
  <c r="AT589" i="1" l="1"/>
  <c r="AY589" i="1"/>
  <c r="AS589" i="1"/>
  <c r="AV589" i="1"/>
  <c r="AZ589" i="1"/>
  <c r="AU589" i="1"/>
  <c r="AW589" i="1"/>
  <c r="AX589" i="1"/>
  <c r="K590" i="1"/>
  <c r="N589" i="1"/>
  <c r="L589" i="1"/>
  <c r="M589" i="1" s="1"/>
  <c r="AE590" i="1"/>
  <c r="AF590" i="1"/>
  <c r="AC590" i="1"/>
  <c r="AD590" i="1"/>
  <c r="AB590" i="1"/>
  <c r="B591" i="1"/>
  <c r="AE591" i="1" l="1"/>
  <c r="AF591" i="1"/>
  <c r="AB591" i="1"/>
  <c r="AC591" i="1"/>
  <c r="AD591" i="1"/>
  <c r="K591" i="1"/>
  <c r="N590" i="1"/>
  <c r="L590" i="1"/>
  <c r="M590" i="1" s="1"/>
  <c r="B592" i="1"/>
  <c r="AU590" i="1" l="1"/>
  <c r="AT590" i="1"/>
  <c r="AX590" i="1"/>
  <c r="AV590" i="1"/>
  <c r="AW590" i="1"/>
  <c r="AS590" i="1"/>
  <c r="AZ590" i="1"/>
  <c r="AY590" i="1"/>
  <c r="K592" i="1"/>
  <c r="N591" i="1"/>
  <c r="L591" i="1"/>
  <c r="M591" i="1" s="1"/>
  <c r="AD592" i="1"/>
  <c r="AE592" i="1"/>
  <c r="AF592" i="1"/>
  <c r="AB592" i="1"/>
  <c r="AC592" i="1"/>
  <c r="B593" i="1"/>
  <c r="AZ591" i="1" l="1"/>
  <c r="AS591" i="1"/>
  <c r="AX591" i="1"/>
  <c r="AW591" i="1"/>
  <c r="AU591" i="1"/>
  <c r="AV591" i="1"/>
  <c r="AY591" i="1"/>
  <c r="AT591" i="1"/>
  <c r="AF593" i="1"/>
  <c r="AE593" i="1"/>
  <c r="AD593" i="1"/>
  <c r="AB593" i="1"/>
  <c r="AC593" i="1"/>
  <c r="K593" i="1"/>
  <c r="N592" i="1"/>
  <c r="L592" i="1"/>
  <c r="M592" i="1" s="1"/>
  <c r="B594" i="1"/>
  <c r="AZ593" i="1" l="1"/>
  <c r="AV593" i="1"/>
  <c r="AU593" i="1"/>
  <c r="AS593" i="1"/>
  <c r="AX593" i="1"/>
  <c r="AT593" i="1"/>
  <c r="AY593" i="1"/>
  <c r="AW593" i="1"/>
  <c r="AW592" i="1"/>
  <c r="AT592" i="1"/>
  <c r="AV592" i="1"/>
  <c r="AY592" i="1"/>
  <c r="AX592" i="1"/>
  <c r="AZ592" i="1"/>
  <c r="AS592" i="1"/>
  <c r="AU592" i="1"/>
  <c r="K594" i="1"/>
  <c r="N593" i="1"/>
  <c r="L593" i="1"/>
  <c r="M593" i="1" s="1"/>
  <c r="AF594" i="1"/>
  <c r="AD594" i="1"/>
  <c r="AE594" i="1"/>
  <c r="AC594" i="1"/>
  <c r="AB594" i="1"/>
  <c r="B595" i="1"/>
  <c r="AS594" i="1" l="1"/>
  <c r="AZ594" i="1"/>
  <c r="AU594" i="1"/>
  <c r="AT594" i="1"/>
  <c r="AV594" i="1"/>
  <c r="AW594" i="1"/>
  <c r="AY594" i="1"/>
  <c r="AX594" i="1"/>
  <c r="AF595" i="1"/>
  <c r="AD595" i="1"/>
  <c r="AE595" i="1"/>
  <c r="AC595" i="1"/>
  <c r="AB595" i="1"/>
  <c r="K595" i="1"/>
  <c r="N594" i="1"/>
  <c r="L594" i="1"/>
  <c r="M594" i="1" s="1"/>
  <c r="B596" i="1"/>
  <c r="AY595" i="1" l="1"/>
  <c r="AZ595" i="1"/>
  <c r="AW595" i="1"/>
  <c r="AX595" i="1"/>
  <c r="AS595" i="1"/>
  <c r="AV595" i="1"/>
  <c r="AU595" i="1"/>
  <c r="AT595" i="1"/>
  <c r="K596" i="1"/>
  <c r="N595" i="1"/>
  <c r="L595" i="1"/>
  <c r="M595" i="1" s="1"/>
  <c r="AF596" i="1"/>
  <c r="AD596" i="1"/>
  <c r="AE596" i="1"/>
  <c r="AC596" i="1"/>
  <c r="AB596" i="1"/>
  <c r="B597" i="1"/>
  <c r="AX596" i="1" l="1"/>
  <c r="AW596" i="1"/>
  <c r="AV596" i="1"/>
  <c r="AU596" i="1"/>
  <c r="AT596" i="1"/>
  <c r="AS596" i="1"/>
  <c r="AZ596" i="1"/>
  <c r="AY596" i="1"/>
  <c r="AF597" i="1"/>
  <c r="AE597" i="1"/>
  <c r="AD597" i="1"/>
  <c r="AC597" i="1"/>
  <c r="AB597" i="1"/>
  <c r="K597" i="1"/>
  <c r="N596" i="1"/>
  <c r="L596" i="1"/>
  <c r="M596" i="1" s="1"/>
  <c r="B598" i="1"/>
  <c r="AY597" i="1" l="1"/>
  <c r="AS597" i="1"/>
  <c r="AX597" i="1"/>
  <c r="AZ597" i="1"/>
  <c r="AT597" i="1"/>
  <c r="AW597" i="1"/>
  <c r="AV597" i="1"/>
  <c r="AU597" i="1"/>
  <c r="K598" i="1"/>
  <c r="N597" i="1"/>
  <c r="L597" i="1"/>
  <c r="M597" i="1" s="1"/>
  <c r="AE598" i="1"/>
  <c r="AF598" i="1"/>
  <c r="AD598" i="1"/>
  <c r="AC598" i="1"/>
  <c r="AB598" i="1"/>
  <c r="B599" i="1"/>
  <c r="AX598" i="1" l="1"/>
  <c r="AV598" i="1"/>
  <c r="AT598" i="1"/>
  <c r="AZ598" i="1"/>
  <c r="AY598" i="1"/>
  <c r="AW598" i="1"/>
  <c r="AU598" i="1"/>
  <c r="AS598" i="1"/>
  <c r="AE599" i="1"/>
  <c r="AF599" i="1"/>
  <c r="AB599" i="1"/>
  <c r="AD599" i="1"/>
  <c r="AC599" i="1"/>
  <c r="K599" i="1"/>
  <c r="N598" i="1"/>
  <c r="L598" i="1"/>
  <c r="M598" i="1" s="1"/>
  <c r="B600" i="1"/>
  <c r="AZ599" i="1" l="1"/>
  <c r="AW599" i="1"/>
  <c r="AU599" i="1"/>
  <c r="AS599" i="1"/>
  <c r="AT599" i="1"/>
  <c r="AV599" i="1"/>
  <c r="AY599" i="1"/>
  <c r="AX599" i="1"/>
  <c r="K600" i="1"/>
  <c r="N599" i="1"/>
  <c r="L599" i="1"/>
  <c r="M599" i="1" s="1"/>
  <c r="AD600" i="1"/>
  <c r="AE600" i="1"/>
  <c r="AF600" i="1"/>
  <c r="AB600" i="1"/>
  <c r="AC600" i="1"/>
  <c r="B601" i="1"/>
  <c r="AU600" i="1" l="1"/>
  <c r="AW600" i="1"/>
  <c r="AV600" i="1"/>
  <c r="AS600" i="1"/>
  <c r="AX600" i="1"/>
  <c r="AY600" i="1"/>
  <c r="AZ600" i="1"/>
  <c r="AT600" i="1"/>
  <c r="AF601" i="1"/>
  <c r="AE601" i="1"/>
  <c r="AC601" i="1"/>
  <c r="AD601" i="1"/>
  <c r="AB601" i="1"/>
  <c r="K601" i="1"/>
  <c r="N600" i="1"/>
  <c r="L600" i="1"/>
  <c r="M600" i="1" s="1"/>
  <c r="B602" i="1"/>
  <c r="K602" i="1" l="1"/>
  <c r="N601" i="1"/>
  <c r="L601" i="1"/>
  <c r="M601" i="1" s="1"/>
  <c r="AF602" i="1"/>
  <c r="AE602" i="1"/>
  <c r="AD602" i="1"/>
  <c r="AC602" i="1"/>
  <c r="AB602" i="1"/>
  <c r="B603" i="1"/>
  <c r="AZ602" i="1" l="1"/>
  <c r="AS602" i="1"/>
  <c r="AV602" i="1"/>
  <c r="AW602" i="1"/>
  <c r="AX602" i="1"/>
  <c r="AY602" i="1"/>
  <c r="AT602" i="1"/>
  <c r="AU602" i="1"/>
  <c r="AT601" i="1"/>
  <c r="AZ601" i="1"/>
  <c r="AS601" i="1"/>
  <c r="AU601" i="1"/>
  <c r="AX601" i="1"/>
  <c r="AY601" i="1"/>
  <c r="AV601" i="1"/>
  <c r="AW601" i="1"/>
  <c r="AF603" i="1"/>
  <c r="AE603" i="1"/>
  <c r="AD603" i="1"/>
  <c r="AC603" i="1"/>
  <c r="AB603" i="1"/>
  <c r="K603" i="1"/>
  <c r="N602" i="1"/>
  <c r="L602" i="1"/>
  <c r="M602" i="1" s="1"/>
  <c r="B604" i="1"/>
  <c r="AT603" i="1" l="1"/>
  <c r="AS603" i="1"/>
  <c r="AZ603" i="1"/>
  <c r="AY603" i="1"/>
  <c r="AW603" i="1"/>
  <c r="AX603" i="1"/>
  <c r="AU603" i="1"/>
  <c r="AV603" i="1"/>
  <c r="K604" i="1"/>
  <c r="N603" i="1"/>
  <c r="L603" i="1"/>
  <c r="M603" i="1" s="1"/>
  <c r="AF604" i="1"/>
  <c r="AE604" i="1"/>
  <c r="AC604" i="1"/>
  <c r="AD604" i="1"/>
  <c r="AB604" i="1"/>
  <c r="B605" i="1"/>
  <c r="AF605" i="1" l="1"/>
  <c r="AE605" i="1"/>
  <c r="AC605" i="1"/>
  <c r="AD605" i="1"/>
  <c r="AB605" i="1"/>
  <c r="K605" i="1"/>
  <c r="N604" i="1"/>
  <c r="L604" i="1"/>
  <c r="M604" i="1" s="1"/>
  <c r="B606" i="1"/>
  <c r="AZ604" i="1" l="1"/>
  <c r="AX604" i="1"/>
  <c r="AU604" i="1"/>
  <c r="AV604" i="1"/>
  <c r="AW604" i="1"/>
  <c r="AY604" i="1"/>
  <c r="AT604" i="1"/>
  <c r="AS604" i="1"/>
  <c r="AE606" i="1"/>
  <c r="AF606" i="1"/>
  <c r="AD606" i="1"/>
  <c r="AC606" i="1"/>
  <c r="AB606" i="1"/>
  <c r="K606" i="1"/>
  <c r="N605" i="1"/>
  <c r="L605" i="1"/>
  <c r="M605" i="1" s="1"/>
  <c r="B607" i="1"/>
  <c r="AY605" i="1" l="1"/>
  <c r="AZ605" i="1"/>
  <c r="AT605" i="1"/>
  <c r="AV605" i="1"/>
  <c r="AS605" i="1"/>
  <c r="AU605" i="1"/>
  <c r="AW605" i="1"/>
  <c r="AX605" i="1"/>
  <c r="K607" i="1"/>
  <c r="N606" i="1"/>
  <c r="L606" i="1"/>
  <c r="M606" i="1" s="1"/>
  <c r="AE607" i="1"/>
  <c r="AF607" i="1"/>
  <c r="AD607" i="1"/>
  <c r="AB607" i="1"/>
  <c r="AC607" i="1"/>
  <c r="B608" i="1"/>
  <c r="AW606" i="1" l="1"/>
  <c r="AU606" i="1"/>
  <c r="AT606" i="1"/>
  <c r="AZ606" i="1"/>
  <c r="AV606" i="1"/>
  <c r="AS606" i="1"/>
  <c r="AY606" i="1"/>
  <c r="AX606" i="1"/>
  <c r="AD608" i="1"/>
  <c r="AE608" i="1"/>
  <c r="AF608" i="1"/>
  <c r="AB608" i="1"/>
  <c r="AC608" i="1"/>
  <c r="K608" i="1"/>
  <c r="N607" i="1"/>
  <c r="L607" i="1"/>
  <c r="M607" i="1" s="1"/>
  <c r="B609" i="1"/>
  <c r="AZ608" i="1" l="1"/>
  <c r="AT608" i="1"/>
  <c r="AX608" i="1"/>
  <c r="AS608" i="1"/>
  <c r="AY608" i="1"/>
  <c r="AU608" i="1"/>
  <c r="AV608" i="1"/>
  <c r="AW608" i="1"/>
  <c r="AZ607" i="1"/>
  <c r="AX607" i="1"/>
  <c r="AY607" i="1"/>
  <c r="AW607" i="1"/>
  <c r="AS607" i="1"/>
  <c r="AV607" i="1"/>
  <c r="AT607" i="1"/>
  <c r="AU607" i="1"/>
  <c r="K609" i="1"/>
  <c r="N608" i="1"/>
  <c r="L608" i="1"/>
  <c r="M608" i="1" s="1"/>
  <c r="AF609" i="1"/>
  <c r="AE609" i="1"/>
  <c r="AD609" i="1"/>
  <c r="AB609" i="1"/>
  <c r="AC609" i="1"/>
  <c r="B610" i="1"/>
  <c r="AV609" i="1" l="1"/>
  <c r="AU609" i="1"/>
  <c r="AT609" i="1"/>
  <c r="AW609" i="1"/>
  <c r="AS609" i="1"/>
  <c r="AZ609" i="1"/>
  <c r="AX609" i="1"/>
  <c r="AY609" i="1"/>
  <c r="AF610" i="1"/>
  <c r="AE610" i="1"/>
  <c r="AD610" i="1"/>
  <c r="AB610" i="1"/>
  <c r="AC610" i="1"/>
  <c r="K610" i="1"/>
  <c r="N609" i="1"/>
  <c r="L609" i="1"/>
  <c r="M609" i="1" s="1"/>
  <c r="B611" i="1"/>
  <c r="AV610" i="1" l="1"/>
  <c r="AU610" i="1"/>
  <c r="AX610" i="1"/>
  <c r="AY610" i="1"/>
  <c r="AS610" i="1"/>
  <c r="AT610" i="1"/>
  <c r="AZ610" i="1"/>
  <c r="AW610" i="1"/>
  <c r="K611" i="1"/>
  <c r="N610" i="1"/>
  <c r="L610" i="1"/>
  <c r="M610" i="1" s="1"/>
  <c r="AF611" i="1"/>
  <c r="AE611" i="1"/>
  <c r="AD611" i="1"/>
  <c r="AC611" i="1"/>
  <c r="AB611" i="1"/>
  <c r="B612" i="1"/>
  <c r="AY611" i="1" l="1"/>
  <c r="AX611" i="1"/>
  <c r="AZ611" i="1"/>
  <c r="AW611" i="1"/>
  <c r="AV611" i="1"/>
  <c r="AU611" i="1"/>
  <c r="AT611" i="1"/>
  <c r="AS611" i="1"/>
  <c r="AF612" i="1"/>
  <c r="AE612" i="1"/>
  <c r="AC612" i="1"/>
  <c r="AD612" i="1"/>
  <c r="AB612" i="1"/>
  <c r="K612" i="1"/>
  <c r="N611" i="1"/>
  <c r="L611" i="1"/>
  <c r="M611" i="1" s="1"/>
  <c r="B613" i="1"/>
  <c r="K613" i="1" l="1"/>
  <c r="N612" i="1"/>
  <c r="L612" i="1"/>
  <c r="M612" i="1" s="1"/>
  <c r="AF613" i="1"/>
  <c r="AE613" i="1"/>
  <c r="AC613" i="1"/>
  <c r="AD613" i="1"/>
  <c r="AB613" i="1"/>
  <c r="B614" i="1"/>
  <c r="AS612" i="1" l="1"/>
  <c r="AY612" i="1"/>
  <c r="AT612" i="1"/>
  <c r="AZ612" i="1"/>
  <c r="AW612" i="1"/>
  <c r="AV612" i="1"/>
  <c r="AU612" i="1"/>
  <c r="AX612" i="1"/>
  <c r="AE614" i="1"/>
  <c r="AF614" i="1"/>
  <c r="AC614" i="1"/>
  <c r="AB614" i="1"/>
  <c r="AD614" i="1"/>
  <c r="K614" i="1"/>
  <c r="N613" i="1"/>
  <c r="L613" i="1"/>
  <c r="M613" i="1" s="1"/>
  <c r="B615" i="1"/>
  <c r="AW613" i="1" l="1"/>
  <c r="AV613" i="1"/>
  <c r="AU613" i="1"/>
  <c r="AZ613" i="1"/>
  <c r="AX613" i="1"/>
  <c r="AS613" i="1"/>
  <c r="AT613" i="1"/>
  <c r="AY613" i="1"/>
  <c r="K615" i="1"/>
  <c r="N614" i="1"/>
  <c r="L614" i="1"/>
  <c r="M614" i="1" s="1"/>
  <c r="AE615" i="1"/>
  <c r="AF615" i="1"/>
  <c r="AD615" i="1"/>
  <c r="AB615" i="1"/>
  <c r="AC615" i="1"/>
  <c r="B616" i="1"/>
  <c r="AX614" i="1" l="1"/>
  <c r="AV614" i="1"/>
  <c r="AZ614" i="1"/>
  <c r="AY614" i="1"/>
  <c r="AS614" i="1"/>
  <c r="AT614" i="1"/>
  <c r="AU614" i="1"/>
  <c r="AW614" i="1"/>
  <c r="AD616" i="1"/>
  <c r="AE616" i="1"/>
  <c r="AF616" i="1"/>
  <c r="AB616" i="1"/>
  <c r="AC616" i="1"/>
  <c r="K616" i="1"/>
  <c r="N615" i="1"/>
  <c r="L615" i="1"/>
  <c r="M615" i="1" s="1"/>
  <c r="B617" i="1"/>
  <c r="AW616" i="1" l="1"/>
  <c r="AS616" i="1"/>
  <c r="AX616" i="1"/>
  <c r="AV616" i="1"/>
  <c r="AZ616" i="1"/>
  <c r="AY616" i="1"/>
  <c r="AU616" i="1"/>
  <c r="AT616" i="1"/>
  <c r="AV615" i="1"/>
  <c r="AT615" i="1"/>
  <c r="AW615" i="1"/>
  <c r="AX615" i="1"/>
  <c r="AU615" i="1"/>
  <c r="AZ615" i="1"/>
  <c r="AS615" i="1"/>
  <c r="AY615" i="1"/>
  <c r="K617" i="1"/>
  <c r="N616" i="1"/>
  <c r="L616" i="1"/>
  <c r="M616" i="1" s="1"/>
  <c r="AF617" i="1"/>
  <c r="AD617" i="1"/>
  <c r="AC617" i="1"/>
  <c r="AE617" i="1"/>
  <c r="AB617" i="1"/>
  <c r="B618" i="1"/>
  <c r="AZ617" i="1" l="1"/>
  <c r="AY617" i="1"/>
  <c r="AU617" i="1"/>
  <c r="AT617" i="1"/>
  <c r="AV617" i="1"/>
  <c r="AW617" i="1"/>
  <c r="AS617" i="1"/>
  <c r="AX617" i="1"/>
  <c r="AF618" i="1"/>
  <c r="AE618" i="1"/>
  <c r="AB618" i="1"/>
  <c r="AC618" i="1"/>
  <c r="AD618" i="1"/>
  <c r="K618" i="1"/>
  <c r="N617" i="1"/>
  <c r="L617" i="1"/>
  <c r="M617" i="1" s="1"/>
  <c r="B619" i="1"/>
  <c r="K619" i="1" l="1"/>
  <c r="N618" i="1"/>
  <c r="L618" i="1"/>
  <c r="M618" i="1" s="1"/>
  <c r="AF619" i="1"/>
  <c r="AE619" i="1"/>
  <c r="AD619" i="1"/>
  <c r="AB619" i="1"/>
  <c r="AC619" i="1"/>
  <c r="B620" i="1"/>
  <c r="AW618" i="1" l="1"/>
  <c r="AU618" i="1"/>
  <c r="AS618" i="1"/>
  <c r="AT618" i="1"/>
  <c r="AY618" i="1"/>
  <c r="AZ618" i="1"/>
  <c r="AX618" i="1"/>
  <c r="AV618" i="1"/>
  <c r="AF620" i="1"/>
  <c r="AE620" i="1"/>
  <c r="AD620" i="1"/>
  <c r="AC620" i="1"/>
  <c r="AB620" i="1"/>
  <c r="K620" i="1"/>
  <c r="N619" i="1"/>
  <c r="L619" i="1"/>
  <c r="M619" i="1" s="1"/>
  <c r="B621" i="1"/>
  <c r="AX620" i="1" l="1"/>
  <c r="AU620" i="1"/>
  <c r="AV620" i="1"/>
  <c r="AW620" i="1"/>
  <c r="AS620" i="1"/>
  <c r="AZ620" i="1"/>
  <c r="AT620" i="1"/>
  <c r="AY620" i="1"/>
  <c r="AV619" i="1"/>
  <c r="AT619" i="1"/>
  <c r="AS619" i="1"/>
  <c r="AX619" i="1"/>
  <c r="AU619" i="1"/>
  <c r="AY619" i="1"/>
  <c r="AZ619" i="1"/>
  <c r="AW619" i="1"/>
  <c r="K621" i="1"/>
  <c r="N620" i="1"/>
  <c r="L620" i="1"/>
  <c r="M620" i="1" s="1"/>
  <c r="AF621" i="1"/>
  <c r="AE621" i="1"/>
  <c r="AC621" i="1"/>
  <c r="AD621" i="1"/>
  <c r="AB621" i="1"/>
  <c r="B622" i="1"/>
  <c r="AE622" i="1" l="1"/>
  <c r="AF622" i="1"/>
  <c r="AC622" i="1"/>
  <c r="AD622" i="1"/>
  <c r="AB622" i="1"/>
  <c r="K622" i="1"/>
  <c r="N621" i="1"/>
  <c r="L621" i="1"/>
  <c r="M621" i="1" s="1"/>
  <c r="B623" i="1"/>
  <c r="AX621" i="1" l="1"/>
  <c r="AZ621" i="1"/>
  <c r="AS621" i="1"/>
  <c r="AW621" i="1"/>
  <c r="AU621" i="1"/>
  <c r="AT621" i="1"/>
  <c r="AV621" i="1"/>
  <c r="AY621" i="1"/>
  <c r="K623" i="1"/>
  <c r="N622" i="1"/>
  <c r="L622" i="1"/>
  <c r="M622" i="1" s="1"/>
  <c r="AE623" i="1"/>
  <c r="AF623" i="1"/>
  <c r="AB623" i="1"/>
  <c r="AC623" i="1"/>
  <c r="AD623" i="1"/>
  <c r="B624" i="1"/>
  <c r="AS623" i="1" l="1"/>
  <c r="AV623" i="1"/>
  <c r="AU623" i="1"/>
  <c r="AY623" i="1"/>
  <c r="AX623" i="1"/>
  <c r="AT623" i="1"/>
  <c r="AW623" i="1"/>
  <c r="AZ623" i="1"/>
  <c r="AX622" i="1"/>
  <c r="AV622" i="1"/>
  <c r="AY622" i="1"/>
  <c r="AS622" i="1"/>
  <c r="AT622" i="1"/>
  <c r="AW622" i="1"/>
  <c r="AU622" i="1"/>
  <c r="AZ622" i="1"/>
  <c r="AD624" i="1"/>
  <c r="AE624" i="1"/>
  <c r="AF624" i="1"/>
  <c r="AB624" i="1"/>
  <c r="AC624" i="1"/>
  <c r="K624" i="1"/>
  <c r="N623" i="1"/>
  <c r="L623" i="1"/>
  <c r="M623" i="1" s="1"/>
  <c r="B625" i="1"/>
  <c r="AS624" i="1" l="1"/>
  <c r="AU624" i="1"/>
  <c r="AW624" i="1"/>
  <c r="AV624" i="1"/>
  <c r="AX624" i="1"/>
  <c r="AZ624" i="1"/>
  <c r="AY624" i="1"/>
  <c r="AT624" i="1"/>
  <c r="K625" i="1"/>
  <c r="N624" i="1"/>
  <c r="L624" i="1"/>
  <c r="M624" i="1" s="1"/>
  <c r="AF625" i="1"/>
  <c r="AE625" i="1"/>
  <c r="AD625" i="1"/>
  <c r="AB625" i="1"/>
  <c r="AC625" i="1"/>
  <c r="B626" i="1"/>
  <c r="AX625" i="1" l="1"/>
  <c r="AZ625" i="1"/>
  <c r="AU625" i="1"/>
  <c r="AY625" i="1"/>
  <c r="AT625" i="1"/>
  <c r="AS625" i="1"/>
  <c r="AV625" i="1"/>
  <c r="AW625" i="1"/>
  <c r="AF626" i="1"/>
  <c r="AD626" i="1"/>
  <c r="AC626" i="1"/>
  <c r="AB626" i="1"/>
  <c r="AE626" i="1"/>
  <c r="K626" i="1"/>
  <c r="N625" i="1"/>
  <c r="L625" i="1"/>
  <c r="M625" i="1" s="1"/>
  <c r="B627" i="1"/>
  <c r="K627" i="1" l="1"/>
  <c r="N626" i="1"/>
  <c r="L626" i="1"/>
  <c r="M626" i="1" s="1"/>
  <c r="AF627" i="1"/>
  <c r="AD627" i="1"/>
  <c r="AC627" i="1"/>
  <c r="AB627" i="1"/>
  <c r="AE627" i="1"/>
  <c r="B628" i="1"/>
  <c r="AV626" i="1" l="1"/>
  <c r="AU626" i="1"/>
  <c r="AX626" i="1"/>
  <c r="AW626" i="1"/>
  <c r="AZ626" i="1"/>
  <c r="AS626" i="1"/>
  <c r="AY626" i="1"/>
  <c r="AT626" i="1"/>
  <c r="AF628" i="1"/>
  <c r="AE628" i="1"/>
  <c r="AC628" i="1"/>
  <c r="AB628" i="1"/>
  <c r="AD628" i="1"/>
  <c r="K628" i="1"/>
  <c r="N627" i="1"/>
  <c r="L627" i="1"/>
  <c r="M627" i="1" s="1"/>
  <c r="B629" i="1"/>
  <c r="AY627" i="1" l="1"/>
  <c r="AW627" i="1"/>
  <c r="AT627" i="1"/>
  <c r="AZ627" i="1"/>
  <c r="AX627" i="1"/>
  <c r="AS627" i="1"/>
  <c r="AV627" i="1"/>
  <c r="AU627" i="1"/>
  <c r="K629" i="1"/>
  <c r="N628" i="1"/>
  <c r="L628" i="1"/>
  <c r="M628" i="1" s="1"/>
  <c r="AF629" i="1"/>
  <c r="AE629" i="1"/>
  <c r="AC629" i="1"/>
  <c r="AD629" i="1"/>
  <c r="AB629" i="1"/>
  <c r="B630" i="1"/>
  <c r="AX628" i="1" l="1"/>
  <c r="AW628" i="1"/>
  <c r="AZ628" i="1"/>
  <c r="AY628" i="1"/>
  <c r="AT628" i="1"/>
  <c r="AV628" i="1"/>
  <c r="AU628" i="1"/>
  <c r="AS628" i="1"/>
  <c r="AE630" i="1"/>
  <c r="AF630" i="1"/>
  <c r="AD630" i="1"/>
  <c r="AC630" i="1"/>
  <c r="AB630" i="1"/>
  <c r="K630" i="1"/>
  <c r="N629" i="1"/>
  <c r="L629" i="1"/>
  <c r="M629" i="1" s="1"/>
  <c r="B631" i="1"/>
  <c r="AS630" i="1" l="1"/>
  <c r="AX630" i="1"/>
  <c r="AU630" i="1"/>
  <c r="AZ630" i="1"/>
  <c r="AV630" i="1"/>
  <c r="AY630" i="1"/>
  <c r="AT630" i="1"/>
  <c r="AW630" i="1"/>
  <c r="AS629" i="1"/>
  <c r="AT629" i="1"/>
  <c r="AU629" i="1"/>
  <c r="AZ629" i="1"/>
  <c r="AV629" i="1"/>
  <c r="AX629" i="1"/>
  <c r="AW629" i="1"/>
  <c r="AY629" i="1"/>
  <c r="K631" i="1"/>
  <c r="N630" i="1"/>
  <c r="L630" i="1"/>
  <c r="M630" i="1" s="1"/>
  <c r="AE631" i="1"/>
  <c r="AF631" i="1"/>
  <c r="AB631" i="1"/>
  <c r="AD631" i="1"/>
  <c r="AC631" i="1"/>
  <c r="B632" i="1"/>
  <c r="AS631" i="1" l="1"/>
  <c r="AY631" i="1"/>
  <c r="AX631" i="1"/>
  <c r="AZ631" i="1"/>
  <c r="AV631" i="1"/>
  <c r="AU631" i="1"/>
  <c r="AT631" i="1"/>
  <c r="AW631" i="1"/>
  <c r="AD632" i="1"/>
  <c r="AE632" i="1"/>
  <c r="AF632" i="1"/>
  <c r="AB632" i="1"/>
  <c r="AC632" i="1"/>
  <c r="K632" i="1"/>
  <c r="N631" i="1"/>
  <c r="L631" i="1"/>
  <c r="M631" i="1" s="1"/>
  <c r="B633" i="1"/>
  <c r="K633" i="1" l="1"/>
  <c r="N632" i="1"/>
  <c r="L632" i="1"/>
  <c r="M632" i="1" s="1"/>
  <c r="AF633" i="1"/>
  <c r="AE633" i="1"/>
  <c r="AD633" i="1"/>
  <c r="AC633" i="1"/>
  <c r="AB633" i="1"/>
  <c r="B634" i="1"/>
  <c r="AY633" i="1" l="1"/>
  <c r="AV633" i="1"/>
  <c r="AW633" i="1"/>
  <c r="AS633" i="1"/>
  <c r="AX633" i="1"/>
  <c r="AU633" i="1"/>
  <c r="AT633" i="1"/>
  <c r="AZ633" i="1"/>
  <c r="AT632" i="1"/>
  <c r="AX632" i="1"/>
  <c r="AU632" i="1"/>
  <c r="AZ632" i="1"/>
  <c r="AY632" i="1"/>
  <c r="AW632" i="1"/>
  <c r="AS632" i="1"/>
  <c r="AV632" i="1"/>
  <c r="AF634" i="1"/>
  <c r="AE634" i="1"/>
  <c r="AC634" i="1"/>
  <c r="AD634" i="1"/>
  <c r="AB634" i="1"/>
  <c r="K634" i="1"/>
  <c r="N633" i="1"/>
  <c r="L633" i="1"/>
  <c r="M633" i="1" s="1"/>
  <c r="B635" i="1"/>
  <c r="K635" i="1" l="1"/>
  <c r="N634" i="1"/>
  <c r="L634" i="1"/>
  <c r="M634" i="1" s="1"/>
  <c r="AF635" i="1"/>
  <c r="AE635" i="1"/>
  <c r="AD635" i="1"/>
  <c r="AC635" i="1"/>
  <c r="AB635" i="1"/>
  <c r="B636" i="1"/>
  <c r="AU635" i="1" l="1"/>
  <c r="AV635" i="1"/>
  <c r="AT635" i="1"/>
  <c r="AW635" i="1"/>
  <c r="AX635" i="1"/>
  <c r="AS635" i="1"/>
  <c r="AZ635" i="1"/>
  <c r="AY635" i="1"/>
  <c r="AX634" i="1"/>
  <c r="AW634" i="1"/>
  <c r="AZ634" i="1"/>
  <c r="AY634" i="1"/>
  <c r="AS634" i="1"/>
  <c r="AT634" i="1"/>
  <c r="AV634" i="1"/>
  <c r="AU634" i="1"/>
  <c r="AF636" i="1"/>
  <c r="AE636" i="1"/>
  <c r="AC636" i="1"/>
  <c r="AD636" i="1"/>
  <c r="AB636" i="1"/>
  <c r="K636" i="1"/>
  <c r="N635" i="1"/>
  <c r="L635" i="1"/>
  <c r="M635" i="1" s="1"/>
  <c r="B637" i="1"/>
  <c r="K637" i="1" l="1"/>
  <c r="N636" i="1"/>
  <c r="L636" i="1"/>
  <c r="M636" i="1" s="1"/>
  <c r="AF637" i="1"/>
  <c r="AE637" i="1"/>
  <c r="AC637" i="1"/>
  <c r="AB637" i="1"/>
  <c r="AD637" i="1"/>
  <c r="B638" i="1"/>
  <c r="AY636" i="1" l="1"/>
  <c r="AT636" i="1"/>
  <c r="AW636" i="1"/>
  <c r="AS636" i="1"/>
  <c r="AZ636" i="1"/>
  <c r="AU636" i="1"/>
  <c r="AV636" i="1"/>
  <c r="AX636" i="1"/>
  <c r="AZ637" i="1"/>
  <c r="AY637" i="1"/>
  <c r="AW637" i="1"/>
  <c r="AS637" i="1"/>
  <c r="AX637" i="1"/>
  <c r="AV637" i="1"/>
  <c r="AU637" i="1"/>
  <c r="AT637" i="1"/>
  <c r="AE638" i="1"/>
  <c r="AF638" i="1"/>
  <c r="AC638" i="1"/>
  <c r="AB638" i="1"/>
  <c r="AD638" i="1"/>
  <c r="K638" i="1"/>
  <c r="N637" i="1"/>
  <c r="L637" i="1"/>
  <c r="M637" i="1" s="1"/>
  <c r="B639" i="1"/>
  <c r="K639" i="1" l="1"/>
  <c r="N638" i="1"/>
  <c r="L638" i="1"/>
  <c r="M638" i="1" s="1"/>
  <c r="AE639" i="1"/>
  <c r="AF639" i="1"/>
  <c r="AB639" i="1"/>
  <c r="AC639" i="1"/>
  <c r="AD639" i="1"/>
  <c r="B640" i="1"/>
  <c r="AS639" i="1" l="1"/>
  <c r="AX639" i="1"/>
  <c r="AZ639" i="1"/>
  <c r="AU639" i="1"/>
  <c r="AW639" i="1"/>
  <c r="AT639" i="1"/>
  <c r="AV639" i="1"/>
  <c r="AY639" i="1"/>
  <c r="AZ638" i="1"/>
  <c r="AT638" i="1"/>
  <c r="AV638" i="1"/>
  <c r="AW638" i="1"/>
  <c r="AY638" i="1"/>
  <c r="AX638" i="1"/>
  <c r="AS638" i="1"/>
  <c r="AU638" i="1"/>
  <c r="AD640" i="1"/>
  <c r="AE640" i="1"/>
  <c r="AF640" i="1"/>
  <c r="AB640" i="1"/>
  <c r="AC640" i="1"/>
  <c r="K640" i="1"/>
  <c r="N639" i="1"/>
  <c r="L639" i="1"/>
  <c r="M639" i="1" s="1"/>
  <c r="B641" i="1"/>
  <c r="K641" i="1" l="1"/>
  <c r="N640" i="1"/>
  <c r="L640" i="1"/>
  <c r="M640" i="1" s="1"/>
  <c r="AF641" i="1"/>
  <c r="AE641" i="1"/>
  <c r="AD641" i="1"/>
  <c r="AB641" i="1"/>
  <c r="AC641" i="1"/>
  <c r="B642" i="1"/>
  <c r="AY640" i="1" l="1"/>
  <c r="AV640" i="1"/>
  <c r="AX640" i="1"/>
  <c r="AZ640" i="1"/>
  <c r="AW640" i="1"/>
  <c r="AS640" i="1"/>
  <c r="AU640" i="1"/>
  <c r="AT640" i="1"/>
  <c r="K643" i="1"/>
  <c r="AE642" i="1"/>
  <c r="AD642" i="1"/>
  <c r="AF642" i="1"/>
  <c r="AB642" i="1"/>
  <c r="AC642" i="1"/>
  <c r="K642" i="1"/>
  <c r="N641" i="1"/>
  <c r="L641" i="1"/>
  <c r="M641" i="1" s="1"/>
  <c r="B644" i="1"/>
  <c r="AS642" i="1" l="1"/>
  <c r="AT642" i="1"/>
  <c r="AZ642" i="1"/>
  <c r="AV642" i="1"/>
  <c r="AU642" i="1"/>
  <c r="AY642" i="1"/>
  <c r="AX642" i="1"/>
  <c r="AW642" i="1"/>
  <c r="AV641" i="1"/>
  <c r="AU641" i="1"/>
  <c r="AT641" i="1"/>
  <c r="AY641" i="1"/>
  <c r="AS641" i="1"/>
  <c r="AW641" i="1"/>
  <c r="AZ641" i="1"/>
  <c r="AX641" i="1"/>
  <c r="N642" i="1"/>
  <c r="L642" i="1"/>
  <c r="M642" i="1" s="1"/>
  <c r="AF644" i="1"/>
  <c r="AD644" i="1"/>
  <c r="AE644" i="1"/>
  <c r="AC644" i="1"/>
  <c r="AB644" i="1"/>
  <c r="K644" i="1"/>
  <c r="N643" i="1"/>
  <c r="L643" i="1"/>
  <c r="M643" i="1" s="1"/>
  <c r="B645" i="1"/>
  <c r="AX644" i="1" l="1"/>
  <c r="AW644" i="1"/>
  <c r="AV644" i="1"/>
  <c r="AY644" i="1"/>
  <c r="AU644" i="1"/>
  <c r="AT644" i="1"/>
  <c r="AS644" i="1"/>
  <c r="AZ644" i="1"/>
  <c r="K645" i="1"/>
  <c r="N644" i="1"/>
  <c r="L644" i="1"/>
  <c r="M644" i="1" s="1"/>
  <c r="AF645" i="1"/>
  <c r="AE645" i="1"/>
  <c r="AC645" i="1"/>
  <c r="AD645" i="1"/>
  <c r="AB645" i="1"/>
  <c r="B646" i="1"/>
  <c r="K646" i="1" l="1"/>
  <c r="AE646" i="1"/>
  <c r="AF646" i="1"/>
  <c r="AC646" i="1"/>
  <c r="AD646" i="1"/>
  <c r="AB646" i="1"/>
  <c r="N645" i="1"/>
  <c r="L645" i="1"/>
  <c r="M645" i="1" s="1"/>
  <c r="B647" i="1"/>
  <c r="AZ646" i="1" l="1"/>
  <c r="AT646" i="1"/>
  <c r="AW646" i="1"/>
  <c r="AV646" i="1"/>
  <c r="AU646" i="1"/>
  <c r="AX646" i="1"/>
  <c r="AY646" i="1"/>
  <c r="AS646" i="1"/>
  <c r="AY645" i="1"/>
  <c r="AX645" i="1"/>
  <c r="AW645" i="1"/>
  <c r="AS645" i="1"/>
  <c r="AV645" i="1"/>
  <c r="AZ645" i="1"/>
  <c r="AU645" i="1"/>
  <c r="AT645" i="1"/>
  <c r="K647" i="1"/>
  <c r="AE647" i="1"/>
  <c r="AF647" i="1"/>
  <c r="AB647" i="1"/>
  <c r="AC647" i="1"/>
  <c r="AD647" i="1"/>
  <c r="N646" i="1"/>
  <c r="L646" i="1"/>
  <c r="M646" i="1" s="1"/>
  <c r="B648" i="1"/>
  <c r="K648" i="1" l="1"/>
  <c r="AD648" i="1"/>
  <c r="AE648" i="1"/>
  <c r="AF648" i="1"/>
  <c r="AB648" i="1"/>
  <c r="AC648" i="1"/>
  <c r="N647" i="1"/>
  <c r="L647" i="1"/>
  <c r="M647" i="1" s="1"/>
  <c r="B649" i="1"/>
  <c r="AV648" i="1" l="1"/>
  <c r="AY648" i="1"/>
  <c r="AW648" i="1"/>
  <c r="AX648" i="1"/>
  <c r="AU648" i="1"/>
  <c r="AT648" i="1"/>
  <c r="AZ648" i="1"/>
  <c r="AS648" i="1"/>
  <c r="AT647" i="1"/>
  <c r="AW647" i="1"/>
  <c r="AU647" i="1"/>
  <c r="AZ647" i="1"/>
  <c r="AY647" i="1"/>
  <c r="AX647" i="1"/>
  <c r="AS647" i="1"/>
  <c r="AV647" i="1"/>
  <c r="AF649" i="1"/>
  <c r="AE649" i="1"/>
  <c r="AC649" i="1"/>
  <c r="AD649" i="1"/>
  <c r="AB649" i="1"/>
  <c r="K649" i="1"/>
  <c r="N648" i="1"/>
  <c r="L648" i="1"/>
  <c r="M648" i="1" s="1"/>
  <c r="B650" i="1"/>
  <c r="K650" i="1" l="1"/>
  <c r="N649" i="1"/>
  <c r="L649" i="1"/>
  <c r="M649" i="1" s="1"/>
  <c r="AE650" i="1"/>
  <c r="AF650" i="1"/>
  <c r="AD650" i="1"/>
  <c r="AB650" i="1"/>
  <c r="AC650" i="1"/>
  <c r="B651" i="1"/>
  <c r="AY649" i="1" l="1"/>
  <c r="AV649" i="1"/>
  <c r="AW649" i="1"/>
  <c r="AX649" i="1"/>
  <c r="AS649" i="1"/>
  <c r="AU649" i="1"/>
  <c r="AT649" i="1"/>
  <c r="AZ649" i="1"/>
  <c r="AF651" i="1"/>
  <c r="AE651" i="1"/>
  <c r="AD651" i="1"/>
  <c r="AB651" i="1"/>
  <c r="AC651" i="1"/>
  <c r="K651" i="1"/>
  <c r="N650" i="1"/>
  <c r="L650" i="1"/>
  <c r="M650" i="1" s="1"/>
  <c r="B652" i="1"/>
  <c r="AU651" i="1" l="1"/>
  <c r="AV651" i="1"/>
  <c r="AS651" i="1"/>
  <c r="AX651" i="1"/>
  <c r="AZ651" i="1"/>
  <c r="AY651" i="1"/>
  <c r="AW651" i="1"/>
  <c r="AT651" i="1"/>
  <c r="AY650" i="1"/>
  <c r="AW650" i="1"/>
  <c r="AZ650" i="1"/>
  <c r="AX650" i="1"/>
  <c r="AU650" i="1"/>
  <c r="AS650" i="1"/>
  <c r="AV650" i="1"/>
  <c r="AT650" i="1"/>
  <c r="K652" i="1"/>
  <c r="N651" i="1"/>
  <c r="L651" i="1"/>
  <c r="M651" i="1" s="1"/>
  <c r="AF652" i="1"/>
  <c r="AE652" i="1"/>
  <c r="AD652" i="1"/>
  <c r="AC652" i="1"/>
  <c r="AB652" i="1"/>
  <c r="B653" i="1"/>
  <c r="AV652" i="1" l="1"/>
  <c r="AS652" i="1"/>
  <c r="AT652" i="1"/>
  <c r="AZ652" i="1"/>
  <c r="AU652" i="1"/>
  <c r="AX652" i="1"/>
  <c r="AW652" i="1"/>
  <c r="AY652" i="1"/>
  <c r="AF653" i="1"/>
  <c r="AE653" i="1"/>
  <c r="AD653" i="1"/>
  <c r="AC653" i="1"/>
  <c r="AB653" i="1"/>
  <c r="K653" i="1"/>
  <c r="N652" i="1"/>
  <c r="L652" i="1"/>
  <c r="M652" i="1" s="1"/>
  <c r="B654" i="1"/>
  <c r="AW653" i="1" l="1"/>
  <c r="AZ653" i="1"/>
  <c r="AX653" i="1"/>
  <c r="AY653" i="1"/>
  <c r="AV653" i="1"/>
  <c r="AU653" i="1"/>
  <c r="AT653" i="1"/>
  <c r="AS653" i="1"/>
  <c r="K654" i="1"/>
  <c r="N653" i="1"/>
  <c r="L653" i="1"/>
  <c r="M653" i="1" s="1"/>
  <c r="AE654" i="1"/>
  <c r="AF654" i="1"/>
  <c r="AC654" i="1"/>
  <c r="AD654" i="1"/>
  <c r="AB654" i="1"/>
  <c r="B655" i="1"/>
  <c r="AE655" i="1" l="1"/>
  <c r="AF655" i="1"/>
  <c r="AB655" i="1"/>
  <c r="AC655" i="1"/>
  <c r="AD655" i="1"/>
  <c r="K655" i="1"/>
  <c r="N654" i="1"/>
  <c r="L654" i="1"/>
  <c r="M654" i="1" s="1"/>
  <c r="B656" i="1"/>
  <c r="AW654" i="1" l="1"/>
  <c r="AU654" i="1"/>
  <c r="AT654" i="1"/>
  <c r="AZ654" i="1"/>
  <c r="AY654" i="1"/>
  <c r="AS654" i="1"/>
  <c r="AV654" i="1"/>
  <c r="AX654" i="1"/>
  <c r="K656" i="1"/>
  <c r="N655" i="1"/>
  <c r="L655" i="1"/>
  <c r="M655" i="1" s="1"/>
  <c r="AD656" i="1"/>
  <c r="AE656" i="1"/>
  <c r="AF656" i="1"/>
  <c r="AB656" i="1"/>
  <c r="AC656" i="1"/>
  <c r="B657" i="1"/>
  <c r="AY655" i="1" l="1"/>
  <c r="AS655" i="1"/>
  <c r="AV655" i="1"/>
  <c r="AX655" i="1"/>
  <c r="AT655" i="1"/>
  <c r="AW655" i="1"/>
  <c r="AU655" i="1"/>
  <c r="AZ655" i="1"/>
  <c r="AF657" i="1"/>
  <c r="AE657" i="1"/>
  <c r="AC657" i="1"/>
  <c r="AD657" i="1"/>
  <c r="AB657" i="1"/>
  <c r="K657" i="1"/>
  <c r="N656" i="1"/>
  <c r="L656" i="1"/>
  <c r="M656" i="1" s="1"/>
  <c r="B658" i="1"/>
  <c r="AX656" i="1" l="1"/>
  <c r="AZ656" i="1"/>
  <c r="AV656" i="1"/>
  <c r="AT656" i="1"/>
  <c r="AU656" i="1"/>
  <c r="AS656" i="1"/>
  <c r="AY656" i="1"/>
  <c r="AW656" i="1"/>
  <c r="AF658" i="1"/>
  <c r="AE658" i="1"/>
  <c r="AC658" i="1"/>
  <c r="AD658" i="1"/>
  <c r="AB658" i="1"/>
  <c r="K658" i="1"/>
  <c r="N657" i="1"/>
  <c r="L657" i="1"/>
  <c r="M657" i="1" s="1"/>
  <c r="B659" i="1"/>
  <c r="AV657" i="1" l="1"/>
  <c r="AU657" i="1"/>
  <c r="AZ657" i="1"/>
  <c r="AX657" i="1"/>
  <c r="AS657" i="1"/>
  <c r="AY657" i="1"/>
  <c r="AW657" i="1"/>
  <c r="AT657" i="1"/>
  <c r="K659" i="1"/>
  <c r="N658" i="1"/>
  <c r="L658" i="1"/>
  <c r="M658" i="1" s="1"/>
  <c r="AF659" i="1"/>
  <c r="AE659" i="1"/>
  <c r="AD659" i="1"/>
  <c r="AC659" i="1"/>
  <c r="AB659" i="1"/>
  <c r="B660" i="1"/>
  <c r="AY659" i="1" l="1"/>
  <c r="AX659" i="1"/>
  <c r="AV659" i="1"/>
  <c r="AZ659" i="1"/>
  <c r="AW659" i="1"/>
  <c r="AU659" i="1"/>
  <c r="AT659" i="1"/>
  <c r="AS659" i="1"/>
  <c r="AU658" i="1"/>
  <c r="AT658" i="1"/>
  <c r="AS658" i="1"/>
  <c r="AV658" i="1"/>
  <c r="AY658" i="1"/>
  <c r="AX658" i="1"/>
  <c r="AW658" i="1"/>
  <c r="AZ658" i="1"/>
  <c r="AF660" i="1"/>
  <c r="AE660" i="1"/>
  <c r="AD660" i="1"/>
  <c r="AC660" i="1"/>
  <c r="AB660" i="1"/>
  <c r="K660" i="1"/>
  <c r="L659" i="1"/>
  <c r="M659" i="1" s="1"/>
  <c r="N659" i="1"/>
  <c r="B661" i="1"/>
  <c r="K661" i="1" l="1"/>
  <c r="N660" i="1"/>
  <c r="L660" i="1"/>
  <c r="M660" i="1" s="1"/>
  <c r="AF661" i="1"/>
  <c r="AE661" i="1"/>
  <c r="AD661" i="1"/>
  <c r="AC661" i="1"/>
  <c r="AB661" i="1"/>
  <c r="B662" i="1"/>
  <c r="AZ661" i="1" l="1"/>
  <c r="AS661" i="1"/>
  <c r="AY661" i="1"/>
  <c r="AX661" i="1"/>
  <c r="AT661" i="1"/>
  <c r="AU661" i="1"/>
  <c r="AW661" i="1"/>
  <c r="AV661" i="1"/>
  <c r="AZ660" i="1"/>
  <c r="AX660" i="1"/>
  <c r="AV660" i="1"/>
  <c r="AS660" i="1"/>
  <c r="AU660" i="1"/>
  <c r="AW660" i="1"/>
  <c r="AY660" i="1"/>
  <c r="AT660" i="1"/>
  <c r="AE662" i="1"/>
  <c r="AF662" i="1"/>
  <c r="AD662" i="1"/>
  <c r="AC662" i="1"/>
  <c r="AB662" i="1"/>
  <c r="K662" i="1"/>
  <c r="N661" i="1"/>
  <c r="L661" i="1"/>
  <c r="M661" i="1" s="1"/>
  <c r="B663" i="1"/>
  <c r="AV662" i="1" l="1"/>
  <c r="AX662" i="1"/>
  <c r="AT662" i="1"/>
  <c r="AZ662" i="1"/>
  <c r="AY662" i="1"/>
  <c r="AU662" i="1"/>
  <c r="AS662" i="1"/>
  <c r="AW662" i="1"/>
  <c r="K663" i="1"/>
  <c r="N662" i="1"/>
  <c r="L662" i="1"/>
  <c r="M662" i="1" s="1"/>
  <c r="AE663" i="1"/>
  <c r="AF663" i="1"/>
  <c r="AB663" i="1"/>
  <c r="AD663" i="1"/>
  <c r="AC663" i="1"/>
  <c r="B664" i="1"/>
  <c r="AZ663" i="1" l="1"/>
  <c r="AU663" i="1"/>
  <c r="AS663" i="1"/>
  <c r="AW663" i="1"/>
  <c r="AT663" i="1"/>
  <c r="AX663" i="1"/>
  <c r="AY663" i="1"/>
  <c r="AV663" i="1"/>
  <c r="AD664" i="1"/>
  <c r="AE664" i="1"/>
  <c r="AF664" i="1"/>
  <c r="AB664" i="1"/>
  <c r="AC664" i="1"/>
  <c r="K664" i="1"/>
  <c r="N663" i="1"/>
  <c r="L663" i="1"/>
  <c r="M663" i="1" s="1"/>
  <c r="B665" i="1"/>
  <c r="AV664" i="1" l="1"/>
  <c r="AW664" i="1"/>
  <c r="AX664" i="1"/>
  <c r="AY664" i="1"/>
  <c r="AZ664" i="1"/>
  <c r="AS664" i="1"/>
  <c r="AT664" i="1"/>
  <c r="AU664" i="1"/>
  <c r="K665" i="1"/>
  <c r="N664" i="1"/>
  <c r="L664" i="1"/>
  <c r="M664" i="1" s="1"/>
  <c r="AF665" i="1"/>
  <c r="AE665" i="1"/>
  <c r="AD665" i="1"/>
  <c r="AC665" i="1"/>
  <c r="AB665" i="1"/>
  <c r="B666" i="1"/>
  <c r="AZ665" i="1" l="1"/>
  <c r="AX665" i="1"/>
  <c r="AU665" i="1"/>
  <c r="AT665" i="1"/>
  <c r="AS665" i="1"/>
  <c r="AW665" i="1"/>
  <c r="AY665" i="1"/>
  <c r="AV665" i="1"/>
  <c r="AE666" i="1"/>
  <c r="AF666" i="1"/>
  <c r="AD666" i="1"/>
  <c r="AC666" i="1"/>
  <c r="AB666" i="1"/>
  <c r="K666" i="1"/>
  <c r="N665" i="1"/>
  <c r="L665" i="1"/>
  <c r="M665" i="1" s="1"/>
  <c r="B667" i="1"/>
  <c r="AT666" i="1" l="1"/>
  <c r="AS666" i="1"/>
  <c r="AW666" i="1"/>
  <c r="AX666" i="1"/>
  <c r="AV666" i="1"/>
  <c r="AZ666" i="1"/>
  <c r="AY666" i="1"/>
  <c r="AU666" i="1"/>
  <c r="K667" i="1"/>
  <c r="N666" i="1"/>
  <c r="L666" i="1"/>
  <c r="M666" i="1" s="1"/>
  <c r="AF667" i="1"/>
  <c r="AE667" i="1"/>
  <c r="AD667" i="1"/>
  <c r="AB667" i="1"/>
  <c r="AC667" i="1"/>
  <c r="B668" i="1"/>
  <c r="AX667" i="1" l="1"/>
  <c r="AU667" i="1"/>
  <c r="AW667" i="1"/>
  <c r="AY667" i="1"/>
  <c r="AZ667" i="1"/>
  <c r="AS667" i="1"/>
  <c r="AV667" i="1"/>
  <c r="AT667" i="1"/>
  <c r="AF668" i="1"/>
  <c r="AE668" i="1"/>
  <c r="AC668" i="1"/>
  <c r="AD668" i="1"/>
  <c r="AB668" i="1"/>
  <c r="K668" i="1"/>
  <c r="N667" i="1"/>
  <c r="L667" i="1"/>
  <c r="M667" i="1" s="1"/>
  <c r="B669" i="1"/>
  <c r="K669" i="1" l="1"/>
  <c r="N668" i="1"/>
  <c r="L668" i="1"/>
  <c r="M668" i="1" s="1"/>
  <c r="AF669" i="1"/>
  <c r="AE669" i="1"/>
  <c r="AC669" i="1"/>
  <c r="AD669" i="1"/>
  <c r="AB669" i="1"/>
  <c r="B670" i="1"/>
  <c r="AU668" i="1" l="1"/>
  <c r="AW668" i="1"/>
  <c r="AY668" i="1"/>
  <c r="AZ668" i="1"/>
  <c r="AX668" i="1"/>
  <c r="AV668" i="1"/>
  <c r="AS668" i="1"/>
  <c r="AT668" i="1"/>
  <c r="AE670" i="1"/>
  <c r="AF670" i="1"/>
  <c r="AC670" i="1"/>
  <c r="AD670" i="1"/>
  <c r="AB670" i="1"/>
  <c r="K670" i="1"/>
  <c r="N669" i="1"/>
  <c r="L669" i="1"/>
  <c r="M669" i="1" s="1"/>
  <c r="B671" i="1"/>
  <c r="AZ669" i="1" l="1"/>
  <c r="AS669" i="1"/>
  <c r="AU669" i="1"/>
  <c r="AT669" i="1"/>
  <c r="AV669" i="1"/>
  <c r="AX669" i="1"/>
  <c r="AW669" i="1"/>
  <c r="AY669" i="1"/>
  <c r="K671" i="1"/>
  <c r="N670" i="1"/>
  <c r="L670" i="1"/>
  <c r="M670" i="1" s="1"/>
  <c r="AE671" i="1"/>
  <c r="AF671" i="1"/>
  <c r="AD671" i="1"/>
  <c r="AB671" i="1"/>
  <c r="AC671" i="1"/>
  <c r="B672" i="1"/>
  <c r="AY670" i="1" l="1"/>
  <c r="AV670" i="1"/>
  <c r="AX670" i="1"/>
  <c r="AZ670" i="1"/>
  <c r="AS670" i="1"/>
  <c r="AT670" i="1"/>
  <c r="AW670" i="1"/>
  <c r="AU670" i="1"/>
  <c r="AD672" i="1"/>
  <c r="AE672" i="1"/>
  <c r="AF672" i="1"/>
  <c r="AB672" i="1"/>
  <c r="AC672" i="1"/>
  <c r="K672" i="1"/>
  <c r="N671" i="1"/>
  <c r="L671" i="1"/>
  <c r="M671" i="1" s="1"/>
  <c r="B673" i="1"/>
  <c r="AT672" i="1" l="1"/>
  <c r="AU672" i="1"/>
  <c r="AY672" i="1"/>
  <c r="AS672" i="1"/>
  <c r="AX672" i="1"/>
  <c r="AV672" i="1"/>
  <c r="AZ672" i="1"/>
  <c r="AW672" i="1"/>
  <c r="AY671" i="1"/>
  <c r="AZ671" i="1"/>
  <c r="AU671" i="1"/>
  <c r="AS671" i="1"/>
  <c r="AX671" i="1"/>
  <c r="AV671" i="1"/>
  <c r="AT671" i="1"/>
  <c r="AW671" i="1"/>
  <c r="K673" i="1"/>
  <c r="N672" i="1"/>
  <c r="L672" i="1"/>
  <c r="M672" i="1" s="1"/>
  <c r="AF673" i="1"/>
  <c r="AE673" i="1"/>
  <c r="AD673" i="1"/>
  <c r="AB673" i="1"/>
  <c r="AC673" i="1"/>
  <c r="B674" i="1"/>
  <c r="AX673" i="1" l="1"/>
  <c r="AW673" i="1"/>
  <c r="AS673" i="1"/>
  <c r="AU673" i="1"/>
  <c r="AY673" i="1"/>
  <c r="AV673" i="1"/>
  <c r="AZ673" i="1"/>
  <c r="AT673" i="1"/>
  <c r="AF674" i="1"/>
  <c r="AE674" i="1"/>
  <c r="AD674" i="1"/>
  <c r="AB674" i="1"/>
  <c r="AC674" i="1"/>
  <c r="K674" i="1"/>
  <c r="N673" i="1"/>
  <c r="L673" i="1"/>
  <c r="M673" i="1" s="1"/>
  <c r="B675" i="1"/>
  <c r="AU674" i="1" l="1"/>
  <c r="AS674" i="1"/>
  <c r="AT674" i="1"/>
  <c r="AZ674" i="1"/>
  <c r="AV674" i="1"/>
  <c r="AX674" i="1"/>
  <c r="AY674" i="1"/>
  <c r="AW674" i="1"/>
  <c r="K675" i="1"/>
  <c r="N674" i="1"/>
  <c r="L674" i="1"/>
  <c r="M674" i="1" s="1"/>
  <c r="AF675" i="1"/>
  <c r="AE675" i="1"/>
  <c r="AD675" i="1"/>
  <c r="AC675" i="1"/>
  <c r="AB675" i="1"/>
  <c r="B676" i="1"/>
  <c r="AY675" i="1" l="1"/>
  <c r="AV675" i="1"/>
  <c r="AU675" i="1"/>
  <c r="AX675" i="1"/>
  <c r="AT675" i="1"/>
  <c r="AS675" i="1"/>
  <c r="AZ675" i="1"/>
  <c r="AW675" i="1"/>
  <c r="AF676" i="1"/>
  <c r="AE676" i="1"/>
  <c r="AC676" i="1"/>
  <c r="AD676" i="1"/>
  <c r="AB676" i="1"/>
  <c r="K676" i="1"/>
  <c r="L675" i="1"/>
  <c r="M675" i="1" s="1"/>
  <c r="N675" i="1"/>
  <c r="B677" i="1"/>
  <c r="K677" i="1" l="1"/>
  <c r="N676" i="1"/>
  <c r="L676" i="1"/>
  <c r="M676" i="1" s="1"/>
  <c r="AF677" i="1"/>
  <c r="AE677" i="1"/>
  <c r="AC677" i="1"/>
  <c r="AD677" i="1"/>
  <c r="AB677" i="1"/>
  <c r="B678" i="1"/>
  <c r="AZ676" i="1" l="1"/>
  <c r="AV676" i="1"/>
  <c r="AX676" i="1"/>
  <c r="AU676" i="1"/>
  <c r="AW676" i="1"/>
  <c r="AS676" i="1"/>
  <c r="AY676" i="1"/>
  <c r="AT676" i="1"/>
  <c r="AE678" i="1"/>
  <c r="AF678" i="1"/>
  <c r="AC678" i="1"/>
  <c r="AB678" i="1"/>
  <c r="AD678" i="1"/>
  <c r="K678" i="1"/>
  <c r="N677" i="1"/>
  <c r="L677" i="1"/>
  <c r="M677" i="1" s="1"/>
  <c r="B679" i="1"/>
  <c r="AY677" i="1" l="1"/>
  <c r="AX677" i="1"/>
  <c r="AV677" i="1"/>
  <c r="AZ677" i="1"/>
  <c r="AU677" i="1"/>
  <c r="AS677" i="1"/>
  <c r="AT677" i="1"/>
  <c r="AW677" i="1"/>
  <c r="K679" i="1"/>
  <c r="N678" i="1"/>
  <c r="L678" i="1"/>
  <c r="M678" i="1" s="1"/>
  <c r="AE679" i="1"/>
  <c r="AF679" i="1"/>
  <c r="AB679" i="1"/>
  <c r="AC679" i="1"/>
  <c r="AD679" i="1"/>
  <c r="B680" i="1"/>
  <c r="AW679" i="1" l="1"/>
  <c r="AU679" i="1"/>
  <c r="AS679" i="1"/>
  <c r="AZ679" i="1"/>
  <c r="AT679" i="1"/>
  <c r="AX679" i="1"/>
  <c r="AV679" i="1"/>
  <c r="AY679" i="1"/>
  <c r="AW678" i="1"/>
  <c r="AU678" i="1"/>
  <c r="AT678" i="1"/>
  <c r="AZ678" i="1"/>
  <c r="AV678" i="1"/>
  <c r="AX678" i="1"/>
  <c r="AS678" i="1"/>
  <c r="AY678" i="1"/>
  <c r="AD680" i="1"/>
  <c r="AE680" i="1"/>
  <c r="AF680" i="1"/>
  <c r="AB680" i="1"/>
  <c r="AC680" i="1"/>
  <c r="K680" i="1"/>
  <c r="N679" i="1"/>
  <c r="L679" i="1"/>
  <c r="M679" i="1" s="1"/>
  <c r="B681" i="1"/>
  <c r="AY680" i="1" l="1"/>
  <c r="AV680" i="1"/>
  <c r="AW680" i="1"/>
  <c r="AU680" i="1"/>
  <c r="AX680" i="1"/>
  <c r="AZ680" i="1"/>
  <c r="AT680" i="1"/>
  <c r="AS680" i="1"/>
  <c r="K681" i="1"/>
  <c r="N680" i="1"/>
  <c r="L680" i="1"/>
  <c r="M680" i="1" s="1"/>
  <c r="AF681" i="1"/>
  <c r="AD681" i="1"/>
  <c r="AC681" i="1"/>
  <c r="AE681" i="1"/>
  <c r="AB681" i="1"/>
  <c r="B682" i="1"/>
  <c r="AE682" i="1" l="1"/>
  <c r="AF682" i="1"/>
  <c r="AD682" i="1"/>
  <c r="AB682" i="1"/>
  <c r="AC682" i="1"/>
  <c r="K682" i="1"/>
  <c r="N681" i="1"/>
  <c r="L681" i="1"/>
  <c r="M681" i="1" s="1"/>
  <c r="B683" i="1"/>
  <c r="AS682" i="1" l="1"/>
  <c r="AV682" i="1"/>
  <c r="AT682" i="1"/>
  <c r="AU682" i="1"/>
  <c r="AW682" i="1"/>
  <c r="AY682" i="1"/>
  <c r="AZ682" i="1"/>
  <c r="AX682" i="1"/>
  <c r="AX681" i="1"/>
  <c r="AZ681" i="1"/>
  <c r="AV681" i="1"/>
  <c r="AT681" i="1"/>
  <c r="AY681" i="1"/>
  <c r="AW681" i="1"/>
  <c r="AS681" i="1"/>
  <c r="AU681" i="1"/>
  <c r="K683" i="1"/>
  <c r="N682" i="1"/>
  <c r="L682" i="1"/>
  <c r="M682" i="1" s="1"/>
  <c r="AF683" i="1"/>
  <c r="AE683" i="1"/>
  <c r="AD683" i="1"/>
  <c r="AB683" i="1"/>
  <c r="AC683" i="1"/>
  <c r="B684" i="1"/>
  <c r="AU683" i="1" l="1"/>
  <c r="AV683" i="1"/>
  <c r="AX683" i="1"/>
  <c r="AW683" i="1"/>
  <c r="AY683" i="1"/>
  <c r="AZ683" i="1"/>
  <c r="AT683" i="1"/>
  <c r="AS683" i="1"/>
  <c r="AF684" i="1"/>
  <c r="AE684" i="1"/>
  <c r="AD684" i="1"/>
  <c r="AC684" i="1"/>
  <c r="AB684" i="1"/>
  <c r="K684" i="1"/>
  <c r="N683" i="1"/>
  <c r="L683" i="1"/>
  <c r="M683" i="1" s="1"/>
  <c r="B685" i="1"/>
  <c r="AZ684" i="1" l="1"/>
  <c r="AS684" i="1"/>
  <c r="AX684" i="1"/>
  <c r="AT684" i="1"/>
  <c r="AV684" i="1"/>
  <c r="AW684" i="1"/>
  <c r="AY684" i="1"/>
  <c r="AU684" i="1"/>
  <c r="K685" i="1"/>
  <c r="N684" i="1"/>
  <c r="L684" i="1"/>
  <c r="M684" i="1" s="1"/>
  <c r="AF685" i="1"/>
  <c r="AE685" i="1"/>
  <c r="AC685" i="1"/>
  <c r="AD685" i="1"/>
  <c r="AB685" i="1"/>
  <c r="B686" i="1"/>
  <c r="AE686" i="1" l="1"/>
  <c r="AF686" i="1"/>
  <c r="AC686" i="1"/>
  <c r="AD686" i="1"/>
  <c r="AB686" i="1"/>
  <c r="K686" i="1"/>
  <c r="N685" i="1"/>
  <c r="L685" i="1"/>
  <c r="M685" i="1" s="1"/>
  <c r="B687" i="1"/>
  <c r="AW685" i="1" l="1"/>
  <c r="AV685" i="1"/>
  <c r="AU685" i="1"/>
  <c r="AY685" i="1"/>
  <c r="AZ685" i="1"/>
  <c r="AX685" i="1"/>
  <c r="AT685" i="1"/>
  <c r="AS685" i="1"/>
  <c r="K687" i="1"/>
  <c r="N686" i="1"/>
  <c r="L686" i="1"/>
  <c r="M686" i="1" s="1"/>
  <c r="AE687" i="1"/>
  <c r="AF687" i="1"/>
  <c r="AC687" i="1"/>
  <c r="AD687" i="1"/>
  <c r="AB687" i="1"/>
  <c r="B688" i="1"/>
  <c r="AZ686" i="1" l="1"/>
  <c r="AV686" i="1"/>
  <c r="AY686" i="1"/>
  <c r="AS686" i="1"/>
  <c r="AW686" i="1"/>
  <c r="AU686" i="1"/>
  <c r="AX686" i="1"/>
  <c r="AT686" i="1"/>
  <c r="AD688" i="1"/>
  <c r="AE688" i="1"/>
  <c r="AF688" i="1"/>
  <c r="AB688" i="1"/>
  <c r="AC688" i="1"/>
  <c r="K688" i="1"/>
  <c r="N687" i="1"/>
  <c r="L687" i="1"/>
  <c r="M687" i="1" s="1"/>
  <c r="B689" i="1"/>
  <c r="AW688" i="1" l="1"/>
  <c r="AT688" i="1"/>
  <c r="AS688" i="1"/>
  <c r="AY688" i="1"/>
  <c r="AZ688" i="1"/>
  <c r="AU688" i="1"/>
  <c r="AX688" i="1"/>
  <c r="AV688" i="1"/>
  <c r="AY687" i="1"/>
  <c r="AT687" i="1"/>
  <c r="AU687" i="1"/>
  <c r="AZ687" i="1"/>
  <c r="AS687" i="1"/>
  <c r="AW687" i="1"/>
  <c r="AX687" i="1"/>
  <c r="AV687" i="1"/>
  <c r="K689" i="1"/>
  <c r="N688" i="1"/>
  <c r="L688" i="1"/>
  <c r="M688" i="1" s="1"/>
  <c r="AF689" i="1"/>
  <c r="AE689" i="1"/>
  <c r="AD689" i="1"/>
  <c r="AC689" i="1"/>
  <c r="AB689" i="1"/>
  <c r="B690" i="1"/>
  <c r="AZ689" i="1" l="1"/>
  <c r="AX689" i="1"/>
  <c r="AV689" i="1"/>
  <c r="AU689" i="1"/>
  <c r="AY689" i="1"/>
  <c r="AS689" i="1"/>
  <c r="AT689" i="1"/>
  <c r="AW689" i="1"/>
  <c r="AD690" i="1"/>
  <c r="AF690" i="1"/>
  <c r="AE690" i="1"/>
  <c r="AB690" i="1"/>
  <c r="AC690" i="1"/>
  <c r="K690" i="1"/>
  <c r="N689" i="1"/>
  <c r="L689" i="1"/>
  <c r="M689" i="1" s="1"/>
  <c r="B691" i="1"/>
  <c r="AY690" i="1" l="1"/>
  <c r="AX690" i="1"/>
  <c r="AT690" i="1"/>
  <c r="AZ690" i="1"/>
  <c r="AS690" i="1"/>
  <c r="AU690" i="1"/>
  <c r="AW690" i="1"/>
  <c r="AV690" i="1"/>
  <c r="K691" i="1"/>
  <c r="N690" i="1"/>
  <c r="L690" i="1"/>
  <c r="M690" i="1" s="1"/>
  <c r="AF691" i="1"/>
  <c r="AB691" i="1"/>
  <c r="AD691" i="1"/>
  <c r="AC691" i="1"/>
  <c r="AE691" i="1"/>
  <c r="B692" i="1"/>
  <c r="AF692" i="1" l="1"/>
  <c r="AE692" i="1"/>
  <c r="AD692" i="1"/>
  <c r="AC692" i="1"/>
  <c r="AB692" i="1"/>
  <c r="K692" i="1"/>
  <c r="L691" i="1"/>
  <c r="M691" i="1" s="1"/>
  <c r="N691" i="1"/>
  <c r="B693" i="1"/>
  <c r="AV692" i="1" l="1"/>
  <c r="AU692" i="1"/>
  <c r="AS692" i="1"/>
  <c r="AT692" i="1"/>
  <c r="AZ692" i="1"/>
  <c r="AX692" i="1"/>
  <c r="AY692" i="1"/>
  <c r="AW692" i="1"/>
  <c r="AS691" i="1"/>
  <c r="AT691" i="1"/>
  <c r="AV691" i="1"/>
  <c r="AU691" i="1"/>
  <c r="AZ691" i="1"/>
  <c r="AY691" i="1"/>
  <c r="AW691" i="1"/>
  <c r="AX691" i="1"/>
  <c r="K693" i="1"/>
  <c r="N692" i="1"/>
  <c r="L692" i="1"/>
  <c r="M692" i="1" s="1"/>
  <c r="AF693" i="1"/>
  <c r="AE693" i="1"/>
  <c r="AD693" i="1"/>
  <c r="AC693" i="1"/>
  <c r="AB693" i="1"/>
  <c r="B694" i="1"/>
  <c r="AZ693" i="1" l="1"/>
  <c r="AT693" i="1"/>
  <c r="AW693" i="1"/>
  <c r="AY693" i="1"/>
  <c r="AS693" i="1"/>
  <c r="AX693" i="1"/>
  <c r="AV693" i="1"/>
  <c r="AU693" i="1"/>
  <c r="AE694" i="1"/>
  <c r="AF694" i="1"/>
  <c r="AD694" i="1"/>
  <c r="AC694" i="1"/>
  <c r="AB694" i="1"/>
  <c r="K694" i="1"/>
  <c r="N693" i="1"/>
  <c r="L693" i="1"/>
  <c r="M693" i="1" s="1"/>
  <c r="B695" i="1"/>
  <c r="AS694" i="1" l="1"/>
  <c r="AY694" i="1"/>
  <c r="AU694" i="1"/>
  <c r="AZ694" i="1"/>
  <c r="AW694" i="1"/>
  <c r="AX694" i="1"/>
  <c r="AV694" i="1"/>
  <c r="AT694" i="1"/>
  <c r="K695" i="1"/>
  <c r="N694" i="1"/>
  <c r="L694" i="1"/>
  <c r="M694" i="1" s="1"/>
  <c r="AE695" i="1"/>
  <c r="AF695" i="1"/>
  <c r="AD695" i="1"/>
  <c r="AC695" i="1"/>
  <c r="AB695" i="1"/>
  <c r="B696" i="1"/>
  <c r="AS695" i="1" l="1"/>
  <c r="AX695" i="1"/>
  <c r="AT695" i="1"/>
  <c r="AZ695" i="1"/>
  <c r="AU695" i="1"/>
  <c r="AW695" i="1"/>
  <c r="AV695" i="1"/>
  <c r="AY695" i="1"/>
  <c r="AD696" i="1"/>
  <c r="AE696" i="1"/>
  <c r="AB696" i="1"/>
  <c r="AF696" i="1"/>
  <c r="AC696" i="1"/>
  <c r="K696" i="1"/>
  <c r="N695" i="1"/>
  <c r="L695" i="1"/>
  <c r="M695" i="1" s="1"/>
  <c r="B697" i="1"/>
  <c r="AZ696" i="1" l="1"/>
  <c r="AX696" i="1"/>
  <c r="AV696" i="1"/>
  <c r="AU696" i="1"/>
  <c r="AS696" i="1"/>
  <c r="AT696" i="1"/>
  <c r="AY696" i="1"/>
  <c r="AW696" i="1"/>
  <c r="K697" i="1"/>
  <c r="N696" i="1"/>
  <c r="L696" i="1"/>
  <c r="M696" i="1" s="1"/>
  <c r="AF697" i="1"/>
  <c r="AE697" i="1"/>
  <c r="AC697" i="1"/>
  <c r="AD697" i="1"/>
  <c r="AB697" i="1"/>
  <c r="B698" i="1"/>
  <c r="AF698" i="1" l="1"/>
  <c r="AE698" i="1"/>
  <c r="AC698" i="1"/>
  <c r="AD698" i="1"/>
  <c r="AB698" i="1"/>
  <c r="K698" i="1"/>
  <c r="N697" i="1"/>
  <c r="L697" i="1"/>
  <c r="M697" i="1" s="1"/>
  <c r="B699" i="1"/>
  <c r="AU697" i="1" l="1"/>
  <c r="AZ697" i="1"/>
  <c r="AT697" i="1"/>
  <c r="AS697" i="1"/>
  <c r="AX697" i="1"/>
  <c r="AY697" i="1"/>
  <c r="AV697" i="1"/>
  <c r="AW697" i="1"/>
  <c r="K699" i="1"/>
  <c r="N698" i="1"/>
  <c r="L698" i="1"/>
  <c r="M698" i="1" s="1"/>
  <c r="AF699" i="1"/>
  <c r="AE699" i="1"/>
  <c r="AD699" i="1"/>
  <c r="AB699" i="1"/>
  <c r="AC699" i="1"/>
  <c r="B700" i="1"/>
  <c r="AY698" i="1" l="1"/>
  <c r="AX698" i="1"/>
  <c r="AW698" i="1"/>
  <c r="AV698" i="1"/>
  <c r="AZ698" i="1"/>
  <c r="AU698" i="1"/>
  <c r="AT698" i="1"/>
  <c r="AS698" i="1"/>
  <c r="AF700" i="1"/>
  <c r="AE700" i="1"/>
  <c r="AC700" i="1"/>
  <c r="AB700" i="1"/>
  <c r="AD700" i="1"/>
  <c r="K700" i="1"/>
  <c r="N699" i="1"/>
  <c r="L699" i="1"/>
  <c r="M699" i="1" s="1"/>
  <c r="B701" i="1"/>
  <c r="AY699" i="1" l="1"/>
  <c r="AW699" i="1"/>
  <c r="AS699" i="1"/>
  <c r="AZ699" i="1"/>
  <c r="AX699" i="1"/>
  <c r="AU699" i="1"/>
  <c r="AV699" i="1"/>
  <c r="AT699" i="1"/>
  <c r="K701" i="1"/>
  <c r="N700" i="1"/>
  <c r="L700" i="1"/>
  <c r="M700" i="1" s="1"/>
  <c r="AF701" i="1"/>
  <c r="AE701" i="1"/>
  <c r="AC701" i="1"/>
  <c r="AB701" i="1"/>
  <c r="AD701" i="1"/>
  <c r="B702" i="1"/>
  <c r="AZ701" i="1" l="1"/>
  <c r="AX701" i="1"/>
  <c r="AT701" i="1"/>
  <c r="AY701" i="1"/>
  <c r="AV701" i="1"/>
  <c r="AU701" i="1"/>
  <c r="AS701" i="1"/>
  <c r="AW701" i="1"/>
  <c r="AY700" i="1"/>
  <c r="AW700" i="1"/>
  <c r="AS700" i="1"/>
  <c r="AZ700" i="1"/>
  <c r="AX700" i="1"/>
  <c r="AU700" i="1"/>
  <c r="AV700" i="1"/>
  <c r="AT700" i="1"/>
  <c r="AE702" i="1"/>
  <c r="AF702" i="1"/>
  <c r="AC702" i="1"/>
  <c r="AD702" i="1"/>
  <c r="AB702" i="1"/>
  <c r="K702" i="1"/>
  <c r="N701" i="1"/>
  <c r="L701" i="1"/>
  <c r="M701" i="1" s="1"/>
  <c r="B703" i="1"/>
  <c r="K703" i="1" l="1"/>
  <c r="N702" i="1"/>
  <c r="L702" i="1"/>
  <c r="M702" i="1" s="1"/>
  <c r="AE703" i="1"/>
  <c r="AF703" i="1"/>
  <c r="AD703" i="1"/>
  <c r="AC703" i="1"/>
  <c r="AB703" i="1"/>
  <c r="B704" i="1"/>
  <c r="AS703" i="1" l="1"/>
  <c r="AT703" i="1"/>
  <c r="AU703" i="1"/>
  <c r="AZ703" i="1"/>
  <c r="AX703" i="1"/>
  <c r="AY703" i="1"/>
  <c r="AW703" i="1"/>
  <c r="AV703" i="1"/>
  <c r="AT702" i="1"/>
  <c r="AW702" i="1"/>
  <c r="AZ702" i="1"/>
  <c r="AV702" i="1"/>
  <c r="AU702" i="1"/>
  <c r="AX702" i="1"/>
  <c r="AS702" i="1"/>
  <c r="AY702" i="1"/>
  <c r="AD704" i="1"/>
  <c r="AE704" i="1"/>
  <c r="AF704" i="1"/>
  <c r="AB704" i="1"/>
  <c r="AC704" i="1"/>
  <c r="K704" i="1"/>
  <c r="N703" i="1"/>
  <c r="L703" i="1"/>
  <c r="M703" i="1" s="1"/>
  <c r="B705" i="1"/>
  <c r="AZ704" i="1" l="1"/>
  <c r="AY704" i="1"/>
  <c r="AT704" i="1"/>
  <c r="AX704" i="1"/>
  <c r="AV704" i="1"/>
  <c r="AW704" i="1"/>
  <c r="AS704" i="1"/>
  <c r="AU704" i="1"/>
  <c r="K705" i="1"/>
  <c r="N704" i="1"/>
  <c r="L704" i="1"/>
  <c r="M704" i="1" s="1"/>
  <c r="AF705" i="1"/>
  <c r="AE705" i="1"/>
  <c r="AD705" i="1"/>
  <c r="AB705" i="1"/>
  <c r="AC705" i="1"/>
  <c r="B706" i="1"/>
  <c r="AW705" i="1" l="1"/>
  <c r="AT705" i="1"/>
  <c r="AS705" i="1"/>
  <c r="AY705" i="1"/>
  <c r="AU705" i="1"/>
  <c r="AZ705" i="1"/>
  <c r="AX705" i="1"/>
  <c r="AV705" i="1"/>
  <c r="AF706" i="1"/>
  <c r="AE706" i="1"/>
  <c r="AD706" i="1"/>
  <c r="AB706" i="1"/>
  <c r="AC706" i="1"/>
  <c r="K706" i="1"/>
  <c r="N705" i="1"/>
  <c r="L705" i="1"/>
  <c r="M705" i="1" s="1"/>
  <c r="B707" i="1"/>
  <c r="AV706" i="1" l="1"/>
  <c r="AU706" i="1"/>
  <c r="AX706" i="1"/>
  <c r="AW706" i="1"/>
  <c r="AZ706" i="1"/>
  <c r="AT706" i="1"/>
  <c r="AS706" i="1"/>
  <c r="AY706" i="1"/>
  <c r="K707" i="1"/>
  <c r="N706" i="1"/>
  <c r="L706" i="1"/>
  <c r="M706" i="1" s="1"/>
  <c r="AF707" i="1"/>
  <c r="AE707" i="1"/>
  <c r="AD707" i="1"/>
  <c r="AC707" i="1"/>
  <c r="AB707" i="1"/>
  <c r="B708" i="1"/>
  <c r="AF708" i="1" l="1"/>
  <c r="AD708" i="1"/>
  <c r="AE708" i="1"/>
  <c r="AC708" i="1"/>
  <c r="AB708" i="1"/>
  <c r="K708" i="1"/>
  <c r="N707" i="1"/>
  <c r="L707" i="1"/>
  <c r="M707" i="1" s="1"/>
  <c r="B709" i="1"/>
  <c r="AZ708" i="1" l="1"/>
  <c r="AX708" i="1"/>
  <c r="AW708" i="1"/>
  <c r="AT708" i="1"/>
  <c r="AV708" i="1"/>
  <c r="AY708" i="1"/>
  <c r="AU708" i="1"/>
  <c r="AS708" i="1"/>
  <c r="AX707" i="1"/>
  <c r="AV707" i="1"/>
  <c r="AW707" i="1"/>
  <c r="AY707" i="1"/>
  <c r="AT707" i="1"/>
  <c r="AS707" i="1"/>
  <c r="AZ707" i="1"/>
  <c r="AU707" i="1"/>
  <c r="K709" i="1"/>
  <c r="N708" i="1"/>
  <c r="L708" i="1"/>
  <c r="M708" i="1" s="1"/>
  <c r="AF709" i="1"/>
  <c r="AE709" i="1"/>
  <c r="AC709" i="1"/>
  <c r="AB709" i="1"/>
  <c r="AD709" i="1"/>
  <c r="B710" i="1"/>
  <c r="AE710" i="1" l="1"/>
  <c r="AF710" i="1"/>
  <c r="AC710" i="1"/>
  <c r="AB710" i="1"/>
  <c r="AD710" i="1"/>
  <c r="K710" i="1"/>
  <c r="N709" i="1"/>
  <c r="L709" i="1"/>
  <c r="M709" i="1" s="1"/>
  <c r="B711" i="1"/>
  <c r="AZ709" i="1" l="1"/>
  <c r="AU709" i="1"/>
  <c r="AS709" i="1"/>
  <c r="AY709" i="1"/>
  <c r="AV709" i="1"/>
  <c r="AX709" i="1"/>
  <c r="AW709" i="1"/>
  <c r="AT709" i="1"/>
  <c r="K711" i="1"/>
  <c r="N710" i="1"/>
  <c r="L710" i="1"/>
  <c r="M710" i="1" s="1"/>
  <c r="AE711" i="1"/>
  <c r="AF711" i="1"/>
  <c r="AC711" i="1"/>
  <c r="AB711" i="1"/>
  <c r="AD711" i="1"/>
  <c r="B712" i="1"/>
  <c r="AZ711" i="1" l="1"/>
  <c r="AU711" i="1"/>
  <c r="AX711" i="1"/>
  <c r="AV711" i="1"/>
  <c r="AS711" i="1"/>
  <c r="AT711" i="1"/>
  <c r="AW711" i="1"/>
  <c r="AY711" i="1"/>
  <c r="AT710" i="1"/>
  <c r="AW710" i="1"/>
  <c r="AU710" i="1"/>
  <c r="AZ710" i="1"/>
  <c r="AX710" i="1"/>
  <c r="AV710" i="1"/>
  <c r="AY710" i="1"/>
  <c r="AS710" i="1"/>
  <c r="AD712" i="1"/>
  <c r="AE712" i="1"/>
  <c r="AB712" i="1"/>
  <c r="AF712" i="1"/>
  <c r="AC712" i="1"/>
  <c r="K712" i="1"/>
  <c r="N711" i="1"/>
  <c r="L711" i="1"/>
  <c r="M711" i="1" s="1"/>
  <c r="B713" i="1"/>
  <c r="AS712" i="1" l="1"/>
  <c r="AU712" i="1"/>
  <c r="AT712" i="1"/>
  <c r="AW712" i="1"/>
  <c r="AZ712" i="1"/>
  <c r="AX712" i="1"/>
  <c r="AY712" i="1"/>
  <c r="AV712" i="1"/>
  <c r="K713" i="1"/>
  <c r="N712" i="1"/>
  <c r="L712" i="1"/>
  <c r="M712" i="1" s="1"/>
  <c r="AD713" i="1"/>
  <c r="AF713" i="1"/>
  <c r="AC713" i="1"/>
  <c r="AE713" i="1"/>
  <c r="AB713" i="1"/>
  <c r="B714" i="1"/>
  <c r="AF714" i="1" l="1"/>
  <c r="AE714" i="1"/>
  <c r="AD714" i="1"/>
  <c r="AC714" i="1"/>
  <c r="AB714" i="1"/>
  <c r="K714" i="1"/>
  <c r="N713" i="1"/>
  <c r="L713" i="1"/>
  <c r="M713" i="1" s="1"/>
  <c r="B715" i="1"/>
  <c r="AW713" i="1" l="1"/>
  <c r="AS713" i="1"/>
  <c r="AU713" i="1"/>
  <c r="AV713" i="1"/>
  <c r="AY713" i="1"/>
  <c r="AT713" i="1"/>
  <c r="AX713" i="1"/>
  <c r="AZ713" i="1"/>
  <c r="K715" i="1"/>
  <c r="N714" i="1"/>
  <c r="L714" i="1"/>
  <c r="M714" i="1" s="1"/>
  <c r="AF715" i="1"/>
  <c r="AE715" i="1"/>
  <c r="AD715" i="1"/>
  <c r="AC715" i="1"/>
  <c r="AB715" i="1"/>
  <c r="B716" i="1"/>
  <c r="AY714" i="1" l="1"/>
  <c r="AW714" i="1"/>
  <c r="AZ714" i="1"/>
  <c r="AX714" i="1"/>
  <c r="AT714" i="1"/>
  <c r="AS714" i="1"/>
  <c r="AV714" i="1"/>
  <c r="AU714" i="1"/>
  <c r="AF716" i="1"/>
  <c r="AE716" i="1"/>
  <c r="AD716" i="1"/>
  <c r="AC716" i="1"/>
  <c r="AB716" i="1"/>
  <c r="K716" i="1"/>
  <c r="N715" i="1"/>
  <c r="L715" i="1"/>
  <c r="M715" i="1" s="1"/>
  <c r="B717" i="1"/>
  <c r="AZ716" i="1" l="1"/>
  <c r="AX716" i="1"/>
  <c r="AV716" i="1"/>
  <c r="AS716" i="1"/>
  <c r="AU716" i="1"/>
  <c r="AT716" i="1"/>
  <c r="AW716" i="1"/>
  <c r="AY716" i="1"/>
  <c r="AZ715" i="1"/>
  <c r="AY715" i="1"/>
  <c r="AV715" i="1"/>
  <c r="AS715" i="1"/>
  <c r="AW715" i="1"/>
  <c r="AX715" i="1"/>
  <c r="AU715" i="1"/>
  <c r="AT715" i="1"/>
  <c r="K717" i="1"/>
  <c r="N716" i="1"/>
  <c r="L716" i="1"/>
  <c r="M716" i="1" s="1"/>
  <c r="AF717" i="1"/>
  <c r="AE717" i="1"/>
  <c r="AD717" i="1"/>
  <c r="AC717" i="1"/>
  <c r="AB717" i="1"/>
  <c r="B718" i="1"/>
  <c r="AY717" i="1" l="1"/>
  <c r="AS717" i="1"/>
  <c r="AT717" i="1"/>
  <c r="AZ717" i="1"/>
  <c r="AU717" i="1"/>
  <c r="AW717" i="1"/>
  <c r="AX717" i="1"/>
  <c r="AV717" i="1"/>
  <c r="AE718" i="1"/>
  <c r="AF718" i="1"/>
  <c r="AC718" i="1"/>
  <c r="AB718" i="1"/>
  <c r="AD718" i="1"/>
  <c r="K718" i="1"/>
  <c r="N717" i="1"/>
  <c r="L717" i="1"/>
  <c r="M717" i="1" s="1"/>
  <c r="B719" i="1"/>
  <c r="K719" i="1" l="1"/>
  <c r="N718" i="1"/>
  <c r="L718" i="1"/>
  <c r="M718" i="1" s="1"/>
  <c r="AE719" i="1"/>
  <c r="AF719" i="1"/>
  <c r="AC719" i="1"/>
  <c r="AB719" i="1"/>
  <c r="AD719" i="1"/>
  <c r="B720" i="1"/>
  <c r="AZ719" i="1" l="1"/>
  <c r="AS719" i="1"/>
  <c r="AT719" i="1"/>
  <c r="AW719" i="1"/>
  <c r="AY719" i="1"/>
  <c r="AX719" i="1"/>
  <c r="AV719" i="1"/>
  <c r="AU719" i="1"/>
  <c r="AZ718" i="1"/>
  <c r="AW718" i="1"/>
  <c r="AU718" i="1"/>
  <c r="AS718" i="1"/>
  <c r="AT718" i="1"/>
  <c r="AY718" i="1"/>
  <c r="AV718" i="1"/>
  <c r="AX718" i="1"/>
  <c r="AD720" i="1"/>
  <c r="AE720" i="1"/>
  <c r="AF720" i="1"/>
  <c r="AB720" i="1"/>
  <c r="AC720" i="1"/>
  <c r="K720" i="1"/>
  <c r="N719" i="1"/>
  <c r="L719" i="1"/>
  <c r="M719" i="1" s="1"/>
  <c r="B721" i="1"/>
  <c r="AS720" i="1" l="1"/>
  <c r="AY720" i="1"/>
  <c r="AU720" i="1"/>
  <c r="AT720" i="1"/>
  <c r="AZ720" i="1"/>
  <c r="AV720" i="1"/>
  <c r="AW720" i="1"/>
  <c r="AX720" i="1"/>
  <c r="K721" i="1"/>
  <c r="N720" i="1"/>
  <c r="L720" i="1"/>
  <c r="M720" i="1" s="1"/>
  <c r="AF721" i="1"/>
  <c r="AE721" i="1"/>
  <c r="AB721" i="1"/>
  <c r="AC721" i="1"/>
  <c r="AD721" i="1"/>
  <c r="B722" i="1"/>
  <c r="AF722" i="1" l="1"/>
  <c r="AE722" i="1"/>
  <c r="AD722" i="1"/>
  <c r="AC722" i="1"/>
  <c r="AB722" i="1"/>
  <c r="K722" i="1"/>
  <c r="N721" i="1"/>
  <c r="L721" i="1"/>
  <c r="M721" i="1" s="1"/>
  <c r="B723" i="1"/>
  <c r="AS722" i="1" l="1"/>
  <c r="AT722" i="1"/>
  <c r="AV722" i="1"/>
  <c r="AU722" i="1"/>
  <c r="AW722" i="1"/>
  <c r="AZ722" i="1"/>
  <c r="AX722" i="1"/>
  <c r="AY722" i="1"/>
  <c r="AV721" i="1"/>
  <c r="AU721" i="1"/>
  <c r="AW721" i="1"/>
  <c r="AS721" i="1"/>
  <c r="AY721" i="1"/>
  <c r="AX721" i="1"/>
  <c r="AZ721" i="1"/>
  <c r="AT721" i="1"/>
  <c r="K723" i="1"/>
  <c r="N722" i="1"/>
  <c r="L722" i="1"/>
  <c r="M722" i="1" s="1"/>
  <c r="AF723" i="1"/>
  <c r="AD723" i="1"/>
  <c r="AE723" i="1"/>
  <c r="AC723" i="1"/>
  <c r="AB723" i="1"/>
  <c r="B724" i="1"/>
  <c r="AX723" i="1" l="1"/>
  <c r="AY723" i="1"/>
  <c r="AV723" i="1"/>
  <c r="AW723" i="1"/>
  <c r="AT723" i="1"/>
  <c r="AS723" i="1"/>
  <c r="AZ723" i="1"/>
  <c r="AU723" i="1"/>
  <c r="AF724" i="1"/>
  <c r="AD724" i="1"/>
  <c r="AE724" i="1"/>
  <c r="AC724" i="1"/>
  <c r="AB724" i="1"/>
  <c r="K724" i="1"/>
  <c r="N723" i="1"/>
  <c r="L723" i="1"/>
  <c r="M723" i="1" s="1"/>
  <c r="B725" i="1"/>
  <c r="AW724" i="1" l="1"/>
  <c r="AX724" i="1"/>
  <c r="AS724" i="1"/>
  <c r="AZ724" i="1"/>
  <c r="AV724" i="1"/>
  <c r="AU724" i="1"/>
  <c r="AT724" i="1"/>
  <c r="AY724" i="1"/>
  <c r="K725" i="1"/>
  <c r="N724" i="1"/>
  <c r="L724" i="1"/>
  <c r="M724" i="1" s="1"/>
  <c r="AF725" i="1"/>
  <c r="AE725" i="1"/>
  <c r="AC725" i="1"/>
  <c r="AD725" i="1"/>
  <c r="AB725" i="1"/>
  <c r="B726" i="1"/>
  <c r="AE726" i="1" l="1"/>
  <c r="AF726" i="1"/>
  <c r="AD726" i="1"/>
  <c r="AC726" i="1"/>
  <c r="AB726" i="1"/>
  <c r="K726" i="1"/>
  <c r="N725" i="1"/>
  <c r="L725" i="1"/>
  <c r="M725" i="1" s="1"/>
  <c r="B727" i="1"/>
  <c r="AZ726" i="1" l="1"/>
  <c r="AT726" i="1"/>
  <c r="AU726" i="1"/>
  <c r="AX726" i="1"/>
  <c r="AV726" i="1"/>
  <c r="AY726" i="1"/>
  <c r="AS726" i="1"/>
  <c r="AW726" i="1"/>
  <c r="AY725" i="1"/>
  <c r="AU725" i="1"/>
  <c r="AT725" i="1"/>
  <c r="AZ725" i="1"/>
  <c r="AV725" i="1"/>
  <c r="AW725" i="1"/>
  <c r="AX725" i="1"/>
  <c r="AS725" i="1"/>
  <c r="K727" i="1"/>
  <c r="N726" i="1"/>
  <c r="L726" i="1"/>
  <c r="M726" i="1" s="1"/>
  <c r="AE727" i="1"/>
  <c r="AF727" i="1"/>
  <c r="AD727" i="1"/>
  <c r="AC727" i="1"/>
  <c r="AB727" i="1"/>
  <c r="B728" i="1"/>
  <c r="AZ727" i="1" l="1"/>
  <c r="AW727" i="1"/>
  <c r="AU727" i="1"/>
  <c r="AV727" i="1"/>
  <c r="AX727" i="1"/>
  <c r="AY727" i="1"/>
  <c r="AS727" i="1"/>
  <c r="AT727" i="1"/>
  <c r="AD728" i="1"/>
  <c r="AE728" i="1"/>
  <c r="AB728" i="1"/>
  <c r="AC728" i="1"/>
  <c r="AF728" i="1"/>
  <c r="K728" i="1"/>
  <c r="N727" i="1"/>
  <c r="L727" i="1"/>
  <c r="M727" i="1" s="1"/>
  <c r="B729" i="1"/>
  <c r="K729" i="1" l="1"/>
  <c r="N728" i="1"/>
  <c r="L728" i="1"/>
  <c r="M728" i="1" s="1"/>
  <c r="AE729" i="1"/>
  <c r="AD729" i="1"/>
  <c r="AC729" i="1"/>
  <c r="AB729" i="1"/>
  <c r="AF729" i="1"/>
  <c r="B730" i="1"/>
  <c r="AY728" i="1" l="1"/>
  <c r="AX728" i="1"/>
  <c r="AV728" i="1"/>
  <c r="AZ728" i="1"/>
  <c r="AW728" i="1"/>
  <c r="AS728" i="1"/>
  <c r="AU728" i="1"/>
  <c r="AT728" i="1"/>
  <c r="AF730" i="1"/>
  <c r="AE730" i="1"/>
  <c r="AD730" i="1"/>
  <c r="AC730" i="1"/>
  <c r="AB730" i="1"/>
  <c r="K730" i="1"/>
  <c r="N729" i="1"/>
  <c r="L729" i="1"/>
  <c r="M729" i="1" s="1"/>
  <c r="B731" i="1"/>
  <c r="AV730" i="1" l="1"/>
  <c r="AT730" i="1"/>
  <c r="AZ730" i="1"/>
  <c r="AY730" i="1"/>
  <c r="AS730" i="1"/>
  <c r="AX730" i="1"/>
  <c r="AW730" i="1"/>
  <c r="AU730" i="1"/>
  <c r="AZ729" i="1"/>
  <c r="AY729" i="1"/>
  <c r="AU729" i="1"/>
  <c r="AT729" i="1"/>
  <c r="AV729" i="1"/>
  <c r="AW729" i="1"/>
  <c r="AS729" i="1"/>
  <c r="AX729" i="1"/>
  <c r="K731" i="1"/>
  <c r="N730" i="1"/>
  <c r="L730" i="1"/>
  <c r="M730" i="1" s="1"/>
  <c r="AF731" i="1"/>
  <c r="AE731" i="1"/>
  <c r="AD731" i="1"/>
  <c r="AC731" i="1"/>
  <c r="AB731" i="1"/>
  <c r="B732" i="1"/>
  <c r="AZ731" i="1" l="1"/>
  <c r="AW731" i="1"/>
  <c r="AT731" i="1"/>
  <c r="AS731" i="1"/>
  <c r="AY731" i="1"/>
  <c r="AX731" i="1"/>
  <c r="AU731" i="1"/>
  <c r="AV731" i="1"/>
  <c r="AF732" i="1"/>
  <c r="AE732" i="1"/>
  <c r="AC732" i="1"/>
  <c r="AD732" i="1"/>
  <c r="AB732" i="1"/>
  <c r="K732" i="1"/>
  <c r="N731" i="1"/>
  <c r="L731" i="1"/>
  <c r="M731" i="1" s="1"/>
  <c r="B733" i="1"/>
  <c r="K733" i="1" l="1"/>
  <c r="N732" i="1"/>
  <c r="L732" i="1"/>
  <c r="M732" i="1" s="1"/>
  <c r="AF733" i="1"/>
  <c r="AE733" i="1"/>
  <c r="AC733" i="1"/>
  <c r="AD733" i="1"/>
  <c r="AB733" i="1"/>
  <c r="B734" i="1"/>
  <c r="AX732" i="1" l="1"/>
  <c r="AU732" i="1"/>
  <c r="AV732" i="1"/>
  <c r="AZ732" i="1"/>
  <c r="AT732" i="1"/>
  <c r="AS732" i="1"/>
  <c r="AY732" i="1"/>
  <c r="AW732" i="1"/>
  <c r="AE734" i="1"/>
  <c r="AF734" i="1"/>
  <c r="AD734" i="1"/>
  <c r="AC734" i="1"/>
  <c r="AB734" i="1"/>
  <c r="K734" i="1"/>
  <c r="N733" i="1"/>
  <c r="L733" i="1"/>
  <c r="M733" i="1" s="1"/>
  <c r="B735" i="1"/>
  <c r="AY734" i="1" l="1"/>
  <c r="AV734" i="1"/>
  <c r="AX734" i="1"/>
  <c r="AZ734" i="1"/>
  <c r="AS734" i="1"/>
  <c r="AT734" i="1"/>
  <c r="AU734" i="1"/>
  <c r="AW734" i="1"/>
  <c r="AU733" i="1"/>
  <c r="AT733" i="1"/>
  <c r="AW733" i="1"/>
  <c r="AV733" i="1"/>
  <c r="AX733" i="1"/>
  <c r="AS733" i="1"/>
  <c r="AZ733" i="1"/>
  <c r="AY733" i="1"/>
  <c r="K735" i="1"/>
  <c r="N734" i="1"/>
  <c r="L734" i="1"/>
  <c r="M734" i="1" s="1"/>
  <c r="AE735" i="1"/>
  <c r="AF735" i="1"/>
  <c r="AD735" i="1"/>
  <c r="AC735" i="1"/>
  <c r="AB735" i="1"/>
  <c r="B736" i="1"/>
  <c r="AE736" i="1" l="1"/>
  <c r="AF736" i="1"/>
  <c r="AD736" i="1"/>
  <c r="AB736" i="1"/>
  <c r="AC736" i="1"/>
  <c r="K736" i="1"/>
  <c r="N735" i="1"/>
  <c r="L735" i="1"/>
  <c r="M735" i="1" s="1"/>
  <c r="B737" i="1"/>
  <c r="AU736" i="1" l="1"/>
  <c r="AT736" i="1"/>
  <c r="AW736" i="1"/>
  <c r="AS736" i="1"/>
  <c r="AZ736" i="1"/>
  <c r="AY736" i="1"/>
  <c r="AV736" i="1"/>
  <c r="AX736" i="1"/>
  <c r="AS735" i="1"/>
  <c r="AT735" i="1"/>
  <c r="AX735" i="1"/>
  <c r="AU735" i="1"/>
  <c r="AY735" i="1"/>
  <c r="AZ735" i="1"/>
  <c r="AV735" i="1"/>
  <c r="AW735" i="1"/>
  <c r="K737" i="1"/>
  <c r="N736" i="1"/>
  <c r="L736" i="1"/>
  <c r="M736" i="1" s="1"/>
  <c r="AF737" i="1"/>
  <c r="AE737" i="1"/>
  <c r="AD737" i="1"/>
  <c r="AB737" i="1"/>
  <c r="AC737" i="1"/>
  <c r="B738" i="1"/>
  <c r="AS737" i="1" l="1"/>
  <c r="AV737" i="1"/>
  <c r="AX737" i="1"/>
  <c r="AW737" i="1"/>
  <c r="AU737" i="1"/>
  <c r="AZ737" i="1"/>
  <c r="AY737" i="1"/>
  <c r="AT737" i="1"/>
  <c r="AF738" i="1"/>
  <c r="AE738" i="1"/>
  <c r="AB738" i="1"/>
  <c r="AD738" i="1"/>
  <c r="AC738" i="1"/>
  <c r="K738" i="1"/>
  <c r="N737" i="1"/>
  <c r="L737" i="1"/>
  <c r="M737" i="1" s="1"/>
  <c r="B739" i="1"/>
  <c r="K739" i="1" l="1"/>
  <c r="N738" i="1"/>
  <c r="L738" i="1"/>
  <c r="M738" i="1" s="1"/>
  <c r="AF739" i="1"/>
  <c r="AE739" i="1"/>
  <c r="AB739" i="1"/>
  <c r="AC739" i="1"/>
  <c r="AD739" i="1"/>
  <c r="B740" i="1"/>
  <c r="AY739" i="1" l="1"/>
  <c r="AT739" i="1"/>
  <c r="AW739" i="1"/>
  <c r="AZ739" i="1"/>
  <c r="AU739" i="1"/>
  <c r="AX739" i="1"/>
  <c r="AV739" i="1"/>
  <c r="AS739" i="1"/>
  <c r="AV738" i="1"/>
  <c r="AU738" i="1"/>
  <c r="AS738" i="1"/>
  <c r="AZ738" i="1"/>
  <c r="AW738" i="1"/>
  <c r="AX738" i="1"/>
  <c r="AT738" i="1"/>
  <c r="AY738" i="1"/>
  <c r="AF740" i="1"/>
  <c r="AE740" i="1"/>
  <c r="AC740" i="1"/>
  <c r="AD740" i="1"/>
  <c r="AB740" i="1"/>
  <c r="K740" i="1"/>
  <c r="N739" i="1"/>
  <c r="L739" i="1"/>
  <c r="M739" i="1" s="1"/>
  <c r="B741" i="1"/>
  <c r="K741" i="1" l="1"/>
  <c r="N740" i="1"/>
  <c r="L740" i="1"/>
  <c r="M740" i="1" s="1"/>
  <c r="AF741" i="1"/>
  <c r="AE741" i="1"/>
  <c r="AC741" i="1"/>
  <c r="AD741" i="1"/>
  <c r="AB741" i="1"/>
  <c r="B742" i="1"/>
  <c r="AW740" i="1" l="1"/>
  <c r="AY740" i="1"/>
  <c r="AS740" i="1"/>
  <c r="AV740" i="1"/>
  <c r="AU740" i="1"/>
  <c r="AT740" i="1"/>
  <c r="AX740" i="1"/>
  <c r="AZ740" i="1"/>
  <c r="AE742" i="1"/>
  <c r="AF742" i="1"/>
  <c r="AC742" i="1"/>
  <c r="AD742" i="1"/>
  <c r="AB742" i="1"/>
  <c r="K742" i="1"/>
  <c r="N741" i="1"/>
  <c r="L741" i="1"/>
  <c r="M741" i="1" s="1"/>
  <c r="B743" i="1"/>
  <c r="AV741" i="1" l="1"/>
  <c r="AS741" i="1"/>
  <c r="AZ741" i="1"/>
  <c r="AY741" i="1"/>
  <c r="AT741" i="1"/>
  <c r="AW741" i="1"/>
  <c r="AX741" i="1"/>
  <c r="AU741" i="1"/>
  <c r="K743" i="1"/>
  <c r="N742" i="1"/>
  <c r="L742" i="1"/>
  <c r="M742" i="1" s="1"/>
  <c r="AE743" i="1"/>
  <c r="AD743" i="1"/>
  <c r="AF743" i="1"/>
  <c r="AC743" i="1"/>
  <c r="AB743" i="1"/>
  <c r="B744" i="1"/>
  <c r="AZ743" i="1" l="1"/>
  <c r="AT743" i="1"/>
  <c r="AS743" i="1"/>
  <c r="AU743" i="1"/>
  <c r="AW743" i="1"/>
  <c r="AV743" i="1"/>
  <c r="AX743" i="1"/>
  <c r="AY743" i="1"/>
  <c r="AZ742" i="1"/>
  <c r="AV742" i="1"/>
  <c r="AY742" i="1"/>
  <c r="AX742" i="1"/>
  <c r="AS742" i="1"/>
  <c r="AU742" i="1"/>
  <c r="AT742" i="1"/>
  <c r="AW742" i="1"/>
  <c r="AE744" i="1"/>
  <c r="AD744" i="1"/>
  <c r="AB744" i="1"/>
  <c r="AF744" i="1"/>
  <c r="AC744" i="1"/>
  <c r="K744" i="1"/>
  <c r="N743" i="1"/>
  <c r="L743" i="1"/>
  <c r="M743" i="1" s="1"/>
  <c r="B745" i="1"/>
  <c r="AZ744" i="1" l="1"/>
  <c r="AX744" i="1"/>
  <c r="AU744" i="1"/>
  <c r="AT744" i="1"/>
  <c r="AV744" i="1"/>
  <c r="AS744" i="1"/>
  <c r="AY744" i="1"/>
  <c r="AW744" i="1"/>
  <c r="K745" i="1"/>
  <c r="N744" i="1"/>
  <c r="L744" i="1"/>
  <c r="M744" i="1" s="1"/>
  <c r="AF745" i="1"/>
  <c r="AD745" i="1"/>
  <c r="AE745" i="1"/>
  <c r="AC745" i="1"/>
  <c r="AB745" i="1"/>
  <c r="B746" i="1"/>
  <c r="AU745" i="1" l="1"/>
  <c r="AT745" i="1"/>
  <c r="AZ745" i="1"/>
  <c r="AY745" i="1"/>
  <c r="AX745" i="1"/>
  <c r="AS745" i="1"/>
  <c r="AV745" i="1"/>
  <c r="AW745" i="1"/>
  <c r="AF746" i="1"/>
  <c r="AE746" i="1"/>
  <c r="AD746" i="1"/>
  <c r="AB746" i="1"/>
  <c r="AC746" i="1"/>
  <c r="K746" i="1"/>
  <c r="N745" i="1"/>
  <c r="L745" i="1"/>
  <c r="M745" i="1" s="1"/>
  <c r="B747" i="1"/>
  <c r="AX746" i="1" l="1"/>
  <c r="AW746" i="1"/>
  <c r="AZ746" i="1"/>
  <c r="AY746" i="1"/>
  <c r="AS746" i="1"/>
  <c r="AV746" i="1"/>
  <c r="AT746" i="1"/>
  <c r="AU746" i="1"/>
  <c r="K747" i="1"/>
  <c r="N746" i="1"/>
  <c r="L746" i="1"/>
  <c r="M746" i="1" s="1"/>
  <c r="AF747" i="1"/>
  <c r="AE747" i="1"/>
  <c r="AD747" i="1"/>
  <c r="AB747" i="1"/>
  <c r="AC747" i="1"/>
  <c r="B748" i="1"/>
  <c r="AF748" i="1" l="1"/>
  <c r="AE748" i="1"/>
  <c r="AC748" i="1"/>
  <c r="AD748" i="1"/>
  <c r="AB748" i="1"/>
  <c r="K748" i="1"/>
  <c r="N747" i="1"/>
  <c r="L747" i="1"/>
  <c r="M747" i="1" s="1"/>
  <c r="B749" i="1"/>
  <c r="AT747" i="1" l="1"/>
  <c r="AY747" i="1"/>
  <c r="AZ747" i="1"/>
  <c r="AS747" i="1"/>
  <c r="AV747" i="1"/>
  <c r="AU747" i="1"/>
  <c r="AW747" i="1"/>
  <c r="AX747" i="1"/>
  <c r="K749" i="1"/>
  <c r="N748" i="1"/>
  <c r="L748" i="1"/>
  <c r="M748" i="1" s="1"/>
  <c r="AF749" i="1"/>
  <c r="AE749" i="1"/>
  <c r="AC749" i="1"/>
  <c r="AD749" i="1"/>
  <c r="AB749" i="1"/>
  <c r="B750" i="1"/>
  <c r="AY748" i="1" l="1"/>
  <c r="AT748" i="1"/>
  <c r="AW748" i="1"/>
  <c r="AZ748" i="1"/>
  <c r="AV748" i="1"/>
  <c r="AS748" i="1"/>
  <c r="AX748" i="1"/>
  <c r="AU748" i="1"/>
  <c r="AE750" i="1"/>
  <c r="AF750" i="1"/>
  <c r="AC750" i="1"/>
  <c r="AD750" i="1"/>
  <c r="AB750" i="1"/>
  <c r="K750" i="1"/>
  <c r="N749" i="1"/>
  <c r="L749" i="1"/>
  <c r="M749" i="1" s="1"/>
  <c r="B751" i="1"/>
  <c r="AY749" i="1" l="1"/>
  <c r="AX749" i="1"/>
  <c r="AV749" i="1"/>
  <c r="AZ749" i="1"/>
  <c r="AU749" i="1"/>
  <c r="AW749" i="1"/>
  <c r="AT749" i="1"/>
  <c r="AS749" i="1"/>
  <c r="K751" i="1"/>
  <c r="N750" i="1"/>
  <c r="L750" i="1"/>
  <c r="M750" i="1" s="1"/>
  <c r="AE751" i="1"/>
  <c r="AF751" i="1"/>
  <c r="AD751" i="1"/>
  <c r="AC751" i="1"/>
  <c r="AB751" i="1"/>
  <c r="B752" i="1"/>
  <c r="AZ751" i="1" l="1"/>
  <c r="AV751" i="1"/>
  <c r="AX751" i="1"/>
  <c r="AS751" i="1"/>
  <c r="AW751" i="1"/>
  <c r="AY751" i="1"/>
  <c r="AT751" i="1"/>
  <c r="AU751" i="1"/>
  <c r="AV750" i="1"/>
  <c r="AX750" i="1"/>
  <c r="AS750" i="1"/>
  <c r="AY750" i="1"/>
  <c r="AZ750" i="1"/>
  <c r="AU750" i="1"/>
  <c r="AW750" i="1"/>
  <c r="AT750" i="1"/>
  <c r="AE752" i="1"/>
  <c r="AF752" i="1"/>
  <c r="AB752" i="1"/>
  <c r="AD752" i="1"/>
  <c r="AC752" i="1"/>
  <c r="K752" i="1"/>
  <c r="N751" i="1"/>
  <c r="L751" i="1"/>
  <c r="M751" i="1" s="1"/>
  <c r="B753" i="1"/>
  <c r="AS752" i="1" l="1"/>
  <c r="AU752" i="1"/>
  <c r="AY752" i="1"/>
  <c r="AW752" i="1"/>
  <c r="AZ752" i="1"/>
  <c r="AX752" i="1"/>
  <c r="AV752" i="1"/>
  <c r="AT752" i="1"/>
  <c r="K753" i="1"/>
  <c r="N752" i="1"/>
  <c r="L752" i="1"/>
  <c r="M752" i="1" s="1"/>
  <c r="AF753" i="1"/>
  <c r="AE753" i="1"/>
  <c r="AD753" i="1"/>
  <c r="AC753" i="1"/>
  <c r="AB753" i="1"/>
  <c r="B754" i="1"/>
  <c r="AY753" i="1" l="1"/>
  <c r="AW753" i="1"/>
  <c r="AZ753" i="1"/>
  <c r="AX753" i="1"/>
  <c r="AS753" i="1"/>
  <c r="AV753" i="1"/>
  <c r="AU753" i="1"/>
  <c r="AT753" i="1"/>
  <c r="AF754" i="1"/>
  <c r="AD754" i="1"/>
  <c r="AE754" i="1"/>
  <c r="AB754" i="1"/>
  <c r="AC754" i="1"/>
  <c r="K754" i="1"/>
  <c r="N753" i="1"/>
  <c r="L753" i="1"/>
  <c r="M753" i="1" s="1"/>
  <c r="B755" i="1"/>
  <c r="AW754" i="1" l="1"/>
  <c r="AV754" i="1"/>
  <c r="AY754" i="1"/>
  <c r="AX754" i="1"/>
  <c r="AZ754" i="1"/>
  <c r="AU754" i="1"/>
  <c r="AS754" i="1"/>
  <c r="AT754" i="1"/>
  <c r="K755" i="1"/>
  <c r="N754" i="1"/>
  <c r="L754" i="1"/>
  <c r="M754" i="1" s="1"/>
  <c r="AF755" i="1"/>
  <c r="AD755" i="1"/>
  <c r="AB755" i="1"/>
  <c r="AE755" i="1"/>
  <c r="AC755" i="1"/>
  <c r="B756" i="1"/>
  <c r="AV755" i="1" l="1"/>
  <c r="AU755" i="1"/>
  <c r="AS755" i="1"/>
  <c r="AT755" i="1"/>
  <c r="AX755" i="1"/>
  <c r="AZ755" i="1"/>
  <c r="AW755" i="1"/>
  <c r="AY755" i="1"/>
  <c r="AF756" i="1"/>
  <c r="AE756" i="1"/>
  <c r="AC756" i="1"/>
  <c r="AB756" i="1"/>
  <c r="AD756" i="1"/>
  <c r="K756" i="1"/>
  <c r="L755" i="1"/>
  <c r="M755" i="1" s="1"/>
  <c r="N755" i="1"/>
  <c r="B757" i="1"/>
  <c r="K757" i="1" l="1"/>
  <c r="N756" i="1"/>
  <c r="L756" i="1"/>
  <c r="M756" i="1" s="1"/>
  <c r="AF757" i="1"/>
  <c r="AE757" i="1"/>
  <c r="AC757" i="1"/>
  <c r="AB757" i="1"/>
  <c r="AD757" i="1"/>
  <c r="B758" i="1"/>
  <c r="AY757" i="1" l="1"/>
  <c r="AW757" i="1"/>
  <c r="AX757" i="1"/>
  <c r="AZ757" i="1"/>
  <c r="AV757" i="1"/>
  <c r="AU757" i="1"/>
  <c r="AS757" i="1"/>
  <c r="AT757" i="1"/>
  <c r="AU756" i="1"/>
  <c r="AT756" i="1"/>
  <c r="AX756" i="1"/>
  <c r="AW756" i="1"/>
  <c r="AS756" i="1"/>
  <c r="AZ756" i="1"/>
  <c r="AY756" i="1"/>
  <c r="AV756" i="1"/>
  <c r="AE758" i="1"/>
  <c r="AF758" i="1"/>
  <c r="AC758" i="1"/>
  <c r="AB758" i="1"/>
  <c r="AD758" i="1"/>
  <c r="K758" i="1"/>
  <c r="N757" i="1"/>
  <c r="L757" i="1"/>
  <c r="M757" i="1" s="1"/>
  <c r="B759" i="1"/>
  <c r="K759" i="1" l="1"/>
  <c r="N758" i="1"/>
  <c r="L758" i="1"/>
  <c r="M758" i="1" s="1"/>
  <c r="AE759" i="1"/>
  <c r="AD759" i="1"/>
  <c r="AF759" i="1"/>
  <c r="AC759" i="1"/>
  <c r="AB759" i="1"/>
  <c r="B760" i="1"/>
  <c r="AY759" i="1" l="1"/>
  <c r="AZ759" i="1"/>
  <c r="AT759" i="1"/>
  <c r="AS759" i="1"/>
  <c r="AV759" i="1"/>
  <c r="AU759" i="1"/>
  <c r="AX759" i="1"/>
  <c r="AW759" i="1"/>
  <c r="AY758" i="1"/>
  <c r="AU758" i="1"/>
  <c r="AV758" i="1"/>
  <c r="AS758" i="1"/>
  <c r="AW758" i="1"/>
  <c r="AT758" i="1"/>
  <c r="AZ758" i="1"/>
  <c r="AX758" i="1"/>
  <c r="AE760" i="1"/>
  <c r="AF760" i="1"/>
  <c r="AB760" i="1"/>
  <c r="AC760" i="1"/>
  <c r="AD760" i="1"/>
  <c r="K760" i="1"/>
  <c r="N759" i="1"/>
  <c r="L759" i="1"/>
  <c r="M759" i="1" s="1"/>
  <c r="B761" i="1"/>
  <c r="K761" i="1" l="1"/>
  <c r="N760" i="1"/>
  <c r="L760" i="1"/>
  <c r="M760" i="1" s="1"/>
  <c r="AE761" i="1"/>
  <c r="AF761" i="1"/>
  <c r="AD761" i="1"/>
  <c r="AC761" i="1"/>
  <c r="AB761" i="1"/>
  <c r="B762" i="1"/>
  <c r="AT761" i="1" l="1"/>
  <c r="AS761" i="1"/>
  <c r="AU761" i="1"/>
  <c r="AZ761" i="1"/>
  <c r="AX761" i="1"/>
  <c r="AW761" i="1"/>
  <c r="AY761" i="1"/>
  <c r="AV761" i="1"/>
  <c r="AT760" i="1"/>
  <c r="AZ760" i="1"/>
  <c r="AS760" i="1"/>
  <c r="AU760" i="1"/>
  <c r="AW760" i="1"/>
  <c r="AY760" i="1"/>
  <c r="AX760" i="1"/>
  <c r="AV760" i="1"/>
  <c r="AF762" i="1"/>
  <c r="AE762" i="1"/>
  <c r="AD762" i="1"/>
  <c r="AC762" i="1"/>
  <c r="AB762" i="1"/>
  <c r="K762" i="1"/>
  <c r="N761" i="1"/>
  <c r="L761" i="1"/>
  <c r="M761" i="1" s="1"/>
  <c r="B763" i="1"/>
  <c r="AU762" i="1" l="1"/>
  <c r="AS762" i="1"/>
  <c r="AV762" i="1"/>
  <c r="AT762" i="1"/>
  <c r="AW762" i="1"/>
  <c r="AZ762" i="1"/>
  <c r="AX762" i="1"/>
  <c r="AY762" i="1"/>
  <c r="K763" i="1"/>
  <c r="N762" i="1"/>
  <c r="L762" i="1"/>
  <c r="M762" i="1" s="1"/>
  <c r="AF763" i="1"/>
  <c r="AE763" i="1"/>
  <c r="AD763" i="1"/>
  <c r="AB763" i="1"/>
  <c r="AC763" i="1"/>
  <c r="B764" i="1"/>
  <c r="AW763" i="1" l="1"/>
  <c r="AX763" i="1"/>
  <c r="AY763" i="1"/>
  <c r="AS763" i="1"/>
  <c r="AZ763" i="1"/>
  <c r="AU763" i="1"/>
  <c r="AV763" i="1"/>
  <c r="AT763" i="1"/>
  <c r="AF764" i="1"/>
  <c r="AE764" i="1"/>
  <c r="AD764" i="1"/>
  <c r="AC764" i="1"/>
  <c r="AB764" i="1"/>
  <c r="K764" i="1"/>
  <c r="N763" i="1"/>
  <c r="L763" i="1"/>
  <c r="M763" i="1" s="1"/>
  <c r="B765" i="1"/>
  <c r="AW764" i="1" l="1"/>
  <c r="AX764" i="1"/>
  <c r="AS764" i="1"/>
  <c r="AZ764" i="1"/>
  <c r="AY764" i="1"/>
  <c r="AU764" i="1"/>
  <c r="AV764" i="1"/>
  <c r="AT764" i="1"/>
  <c r="K765" i="1"/>
  <c r="N764" i="1"/>
  <c r="L764" i="1"/>
  <c r="M764" i="1" s="1"/>
  <c r="AF765" i="1"/>
  <c r="AE765" i="1"/>
  <c r="AC765" i="1"/>
  <c r="AD765" i="1"/>
  <c r="AB765" i="1"/>
  <c r="B766" i="1"/>
  <c r="AE766" i="1" l="1"/>
  <c r="AF766" i="1"/>
  <c r="AC766" i="1"/>
  <c r="AD766" i="1"/>
  <c r="AB766" i="1"/>
  <c r="K766" i="1"/>
  <c r="N765" i="1"/>
  <c r="L765" i="1"/>
  <c r="M765" i="1" s="1"/>
  <c r="B767" i="1"/>
  <c r="AZ765" i="1" l="1"/>
  <c r="AX765" i="1"/>
  <c r="AU765" i="1"/>
  <c r="AT765" i="1"/>
  <c r="AW765" i="1"/>
  <c r="AS765" i="1"/>
  <c r="AV765" i="1"/>
  <c r="AY765" i="1"/>
  <c r="K767" i="1"/>
  <c r="N766" i="1"/>
  <c r="L766" i="1"/>
  <c r="M766" i="1" s="1"/>
  <c r="AE767" i="1"/>
  <c r="AF767" i="1"/>
  <c r="AD767" i="1"/>
  <c r="AC767" i="1"/>
  <c r="AB767" i="1"/>
  <c r="B768" i="1"/>
  <c r="AX767" i="1" l="1"/>
  <c r="AW767" i="1"/>
  <c r="AT767" i="1"/>
  <c r="AZ767" i="1"/>
  <c r="AV767" i="1"/>
  <c r="AY767" i="1"/>
  <c r="AS767" i="1"/>
  <c r="AU767" i="1"/>
  <c r="AT766" i="1"/>
  <c r="AU766" i="1"/>
  <c r="AZ766" i="1"/>
  <c r="AW766" i="1"/>
  <c r="AX766" i="1"/>
  <c r="AY766" i="1"/>
  <c r="AV766" i="1"/>
  <c r="AS766" i="1"/>
  <c r="AE768" i="1"/>
  <c r="AF768" i="1"/>
  <c r="AB768" i="1"/>
  <c r="AD768" i="1"/>
  <c r="AC768" i="1"/>
  <c r="K768" i="1"/>
  <c r="N767" i="1"/>
  <c r="L767" i="1"/>
  <c r="M767" i="1" s="1"/>
  <c r="B769" i="1"/>
  <c r="AZ768" i="1" l="1"/>
  <c r="AX768" i="1"/>
  <c r="AT768" i="1"/>
  <c r="AY768" i="1"/>
  <c r="AV768" i="1"/>
  <c r="AW768" i="1"/>
  <c r="AS768" i="1"/>
  <c r="AU768" i="1"/>
  <c r="K769" i="1"/>
  <c r="N768" i="1"/>
  <c r="L768" i="1"/>
  <c r="M768" i="1" s="1"/>
  <c r="AF769" i="1"/>
  <c r="AE769" i="1"/>
  <c r="AD769" i="1"/>
  <c r="AC769" i="1"/>
  <c r="AB769" i="1"/>
  <c r="B770" i="1"/>
  <c r="AZ769" i="1" l="1"/>
  <c r="AY769" i="1"/>
  <c r="AU769" i="1"/>
  <c r="AT769" i="1"/>
  <c r="AW769" i="1"/>
  <c r="AV769" i="1"/>
  <c r="AX769" i="1"/>
  <c r="AS769" i="1"/>
  <c r="AF770" i="1"/>
  <c r="AE770" i="1"/>
  <c r="AD770" i="1"/>
  <c r="AC770" i="1"/>
  <c r="AB770" i="1"/>
  <c r="K770" i="1"/>
  <c r="N769" i="1"/>
  <c r="L769" i="1"/>
  <c r="M769" i="1" s="1"/>
  <c r="B771" i="1"/>
  <c r="AZ770" i="1" l="1"/>
  <c r="AW770" i="1"/>
  <c r="AT770" i="1"/>
  <c r="AV770" i="1"/>
  <c r="AX770" i="1"/>
  <c r="AS770" i="1"/>
  <c r="AY770" i="1"/>
  <c r="AU770" i="1"/>
  <c r="K771" i="1"/>
  <c r="N770" i="1"/>
  <c r="L770" i="1"/>
  <c r="M770" i="1" s="1"/>
  <c r="AF771" i="1"/>
  <c r="AD771" i="1"/>
  <c r="AE771" i="1"/>
  <c r="AC771" i="1"/>
  <c r="AB771" i="1"/>
  <c r="B772" i="1"/>
  <c r="AZ771" i="1" l="1"/>
  <c r="AW771" i="1"/>
  <c r="AS771" i="1"/>
  <c r="AT771" i="1"/>
  <c r="AV771" i="1"/>
  <c r="AX771" i="1"/>
  <c r="AY771" i="1"/>
  <c r="AU771" i="1"/>
  <c r="AF772" i="1"/>
  <c r="AD772" i="1"/>
  <c r="AE772" i="1"/>
  <c r="AC772" i="1"/>
  <c r="AB772" i="1"/>
  <c r="K772" i="1"/>
  <c r="N771" i="1"/>
  <c r="L771" i="1"/>
  <c r="M771" i="1" s="1"/>
  <c r="B773" i="1"/>
  <c r="AZ772" i="1" l="1"/>
  <c r="AX772" i="1"/>
  <c r="AU772" i="1"/>
  <c r="AS772" i="1"/>
  <c r="AV772" i="1"/>
  <c r="AW772" i="1"/>
  <c r="AY772" i="1"/>
  <c r="AT772" i="1"/>
  <c r="K773" i="1"/>
  <c r="N772" i="1"/>
  <c r="L772" i="1"/>
  <c r="M772" i="1" s="1"/>
  <c r="AF773" i="1"/>
  <c r="AE773" i="1"/>
  <c r="AC773" i="1"/>
  <c r="AD773" i="1"/>
  <c r="AB773" i="1"/>
  <c r="B774" i="1"/>
  <c r="AE774" i="1" l="1"/>
  <c r="AF774" i="1"/>
  <c r="AC774" i="1"/>
  <c r="AB774" i="1"/>
  <c r="AD774" i="1"/>
  <c r="K774" i="1"/>
  <c r="N773" i="1"/>
  <c r="L773" i="1"/>
  <c r="M773" i="1" s="1"/>
  <c r="B775" i="1"/>
  <c r="AY773" i="1" l="1"/>
  <c r="AW773" i="1"/>
  <c r="AX773" i="1"/>
  <c r="AZ773" i="1"/>
  <c r="AT773" i="1"/>
  <c r="AS773" i="1"/>
  <c r="AU773" i="1"/>
  <c r="AV773" i="1"/>
  <c r="K775" i="1"/>
  <c r="N774" i="1"/>
  <c r="L774" i="1"/>
  <c r="M774" i="1" s="1"/>
  <c r="AE775" i="1"/>
  <c r="AD775" i="1"/>
  <c r="AF775" i="1"/>
  <c r="AC775" i="1"/>
  <c r="AB775" i="1"/>
  <c r="B776" i="1"/>
  <c r="AX775" i="1" l="1"/>
  <c r="AW775" i="1"/>
  <c r="AZ775" i="1"/>
  <c r="AV775" i="1"/>
  <c r="AY775" i="1"/>
  <c r="AS775" i="1"/>
  <c r="AT775" i="1"/>
  <c r="AU775" i="1"/>
  <c r="AZ774" i="1"/>
  <c r="AW774" i="1"/>
  <c r="AT774" i="1"/>
  <c r="AU774" i="1"/>
  <c r="AX774" i="1"/>
  <c r="AS774" i="1"/>
  <c r="AY774" i="1"/>
  <c r="AV774" i="1"/>
  <c r="AE776" i="1"/>
  <c r="AB776" i="1"/>
  <c r="AF776" i="1"/>
  <c r="AC776" i="1"/>
  <c r="AD776" i="1"/>
  <c r="K776" i="1"/>
  <c r="N775" i="1"/>
  <c r="L775" i="1"/>
  <c r="M775" i="1" s="1"/>
  <c r="B777" i="1"/>
  <c r="K777" i="1" l="1"/>
  <c r="N776" i="1"/>
  <c r="L776" i="1"/>
  <c r="M776" i="1" s="1"/>
  <c r="AC777" i="1"/>
  <c r="AF777" i="1"/>
  <c r="AE777" i="1"/>
  <c r="AD777" i="1"/>
  <c r="AB777" i="1"/>
  <c r="B778" i="1"/>
  <c r="AU776" i="1" l="1"/>
  <c r="AT776" i="1"/>
  <c r="AZ776" i="1"/>
  <c r="AV776" i="1"/>
  <c r="AS776" i="1"/>
  <c r="AY776" i="1"/>
  <c r="AX776" i="1"/>
  <c r="AW776" i="1"/>
  <c r="AF778" i="1"/>
  <c r="AE778" i="1"/>
  <c r="AC778" i="1"/>
  <c r="AD778" i="1"/>
  <c r="AB778" i="1"/>
  <c r="K778" i="1"/>
  <c r="N777" i="1"/>
  <c r="L777" i="1"/>
  <c r="M777" i="1" s="1"/>
  <c r="B779" i="1"/>
  <c r="AT777" i="1" l="1"/>
  <c r="AY777" i="1"/>
  <c r="AZ777" i="1"/>
  <c r="AW777" i="1"/>
  <c r="AV777" i="1"/>
  <c r="AX777" i="1"/>
  <c r="AS777" i="1"/>
  <c r="AU777" i="1"/>
  <c r="K779" i="1"/>
  <c r="N778" i="1"/>
  <c r="L778" i="1"/>
  <c r="M778" i="1" s="1"/>
  <c r="AF779" i="1"/>
  <c r="AE779" i="1"/>
  <c r="AD779" i="1"/>
  <c r="AB779" i="1"/>
  <c r="AC779" i="1"/>
  <c r="B780" i="1"/>
  <c r="AV778" i="1" l="1"/>
  <c r="AT778" i="1"/>
  <c r="AY778" i="1"/>
  <c r="AU778" i="1"/>
  <c r="AS778" i="1"/>
  <c r="AZ778" i="1"/>
  <c r="AX778" i="1"/>
  <c r="AW778" i="1"/>
  <c r="AF780" i="1"/>
  <c r="AE780" i="1"/>
  <c r="AD780" i="1"/>
  <c r="AC780" i="1"/>
  <c r="AB780" i="1"/>
  <c r="K780" i="1"/>
  <c r="N779" i="1"/>
  <c r="L779" i="1"/>
  <c r="M779" i="1" s="1"/>
  <c r="B781" i="1"/>
  <c r="AU780" i="1" l="1"/>
  <c r="AV780" i="1"/>
  <c r="AZ780" i="1"/>
  <c r="AX780" i="1"/>
  <c r="AY780" i="1"/>
  <c r="AW780" i="1"/>
  <c r="AT780" i="1"/>
  <c r="AS780" i="1"/>
  <c r="AU779" i="1"/>
  <c r="AZ779" i="1"/>
  <c r="AV779" i="1"/>
  <c r="AS779" i="1"/>
  <c r="AX779" i="1"/>
  <c r="AW779" i="1"/>
  <c r="AY779" i="1"/>
  <c r="AT779" i="1"/>
  <c r="K781" i="1"/>
  <c r="N780" i="1"/>
  <c r="L780" i="1"/>
  <c r="M780" i="1" s="1"/>
  <c r="AF781" i="1"/>
  <c r="AE781" i="1"/>
  <c r="AC781" i="1"/>
  <c r="AD781" i="1"/>
  <c r="AB781" i="1"/>
  <c r="B782" i="1"/>
  <c r="AE782" i="1" l="1"/>
  <c r="AF782" i="1"/>
  <c r="AC782" i="1"/>
  <c r="AD782" i="1"/>
  <c r="AB782" i="1"/>
  <c r="K782" i="1"/>
  <c r="N781" i="1"/>
  <c r="L781" i="1"/>
  <c r="M781" i="1" s="1"/>
  <c r="B783" i="1"/>
  <c r="AT781" i="1" l="1"/>
  <c r="AS781" i="1"/>
  <c r="AZ781" i="1"/>
  <c r="AY781" i="1"/>
  <c r="AU781" i="1"/>
  <c r="AW781" i="1"/>
  <c r="AX781" i="1"/>
  <c r="AV781" i="1"/>
  <c r="K783" i="1"/>
  <c r="N782" i="1"/>
  <c r="L782" i="1"/>
  <c r="M782" i="1" s="1"/>
  <c r="AE783" i="1"/>
  <c r="AF783" i="1"/>
  <c r="AD783" i="1"/>
  <c r="AC783" i="1"/>
  <c r="AB783" i="1"/>
  <c r="B784" i="1"/>
  <c r="AT782" i="1" l="1"/>
  <c r="AU782" i="1"/>
  <c r="AW782" i="1"/>
  <c r="AZ782" i="1"/>
  <c r="AS782" i="1"/>
  <c r="AV782" i="1"/>
  <c r="AY782" i="1"/>
  <c r="AX782" i="1"/>
  <c r="AE784" i="1"/>
  <c r="AF784" i="1"/>
  <c r="AB784" i="1"/>
  <c r="AD784" i="1"/>
  <c r="AC784" i="1"/>
  <c r="K784" i="1"/>
  <c r="N783" i="1"/>
  <c r="L783" i="1"/>
  <c r="M783" i="1" s="1"/>
  <c r="B785" i="1"/>
  <c r="AY784" i="1" l="1"/>
  <c r="AX784" i="1"/>
  <c r="AV784" i="1"/>
  <c r="AW784" i="1"/>
  <c r="AS784" i="1"/>
  <c r="AU784" i="1"/>
  <c r="AT784" i="1"/>
  <c r="AZ784" i="1"/>
  <c r="AT783" i="1"/>
  <c r="AU783" i="1"/>
  <c r="AS783" i="1"/>
  <c r="AW783" i="1"/>
  <c r="AV783" i="1"/>
  <c r="AY783" i="1"/>
  <c r="AX783" i="1"/>
  <c r="AZ783" i="1"/>
  <c r="K785" i="1"/>
  <c r="N784" i="1"/>
  <c r="L784" i="1"/>
  <c r="M784" i="1" s="1"/>
  <c r="AF785" i="1"/>
  <c r="AE785" i="1"/>
  <c r="AD785" i="1"/>
  <c r="AB785" i="1"/>
  <c r="AC785" i="1"/>
  <c r="B786" i="1"/>
  <c r="AY785" i="1" l="1"/>
  <c r="AX785" i="1"/>
  <c r="AT785" i="1"/>
  <c r="AZ785" i="1"/>
  <c r="AW785" i="1"/>
  <c r="AV785" i="1"/>
  <c r="AS785" i="1"/>
  <c r="AU785" i="1"/>
  <c r="AF786" i="1"/>
  <c r="AD786" i="1"/>
  <c r="AC786" i="1"/>
  <c r="AE786" i="1"/>
  <c r="AB786" i="1"/>
  <c r="K786" i="1"/>
  <c r="N785" i="1"/>
  <c r="L785" i="1"/>
  <c r="M785" i="1" s="1"/>
  <c r="B787" i="1"/>
  <c r="K787" i="1" l="1"/>
  <c r="N786" i="1"/>
  <c r="L786" i="1"/>
  <c r="M786" i="1" s="1"/>
  <c r="AF787" i="1"/>
  <c r="AD787" i="1"/>
  <c r="AC787" i="1"/>
  <c r="AE787" i="1"/>
  <c r="AB787" i="1"/>
  <c r="B788" i="1"/>
  <c r="AX786" i="1" l="1"/>
  <c r="AW786" i="1"/>
  <c r="AV786" i="1"/>
  <c r="AT786" i="1"/>
  <c r="AY786" i="1"/>
  <c r="AU786" i="1"/>
  <c r="AZ786" i="1"/>
  <c r="AS786" i="1"/>
  <c r="AF788" i="1"/>
  <c r="AE788" i="1"/>
  <c r="AD788" i="1"/>
  <c r="AC788" i="1"/>
  <c r="AB788" i="1"/>
  <c r="K788" i="1"/>
  <c r="N787" i="1"/>
  <c r="L787" i="1"/>
  <c r="M787" i="1" s="1"/>
  <c r="B789" i="1"/>
  <c r="AZ788" i="1" l="1"/>
  <c r="AX788" i="1"/>
  <c r="AY788" i="1"/>
  <c r="AS788" i="1"/>
  <c r="AU788" i="1"/>
  <c r="AW788" i="1"/>
  <c r="AV788" i="1"/>
  <c r="AT788" i="1"/>
  <c r="AZ787" i="1"/>
  <c r="AW787" i="1"/>
  <c r="AX787" i="1"/>
  <c r="AU787" i="1"/>
  <c r="AV787" i="1"/>
  <c r="AS787" i="1"/>
  <c r="AT787" i="1"/>
  <c r="AY787" i="1"/>
  <c r="K789" i="1"/>
  <c r="N788" i="1"/>
  <c r="L788" i="1"/>
  <c r="M788" i="1" s="1"/>
  <c r="AF789" i="1"/>
  <c r="AE789" i="1"/>
  <c r="AD789" i="1"/>
  <c r="AC789" i="1"/>
  <c r="AB789" i="1"/>
  <c r="B790" i="1"/>
  <c r="AZ789" i="1" l="1"/>
  <c r="AX789" i="1"/>
  <c r="AU789" i="1"/>
  <c r="AY789" i="1"/>
  <c r="AV789" i="1"/>
  <c r="AT789" i="1"/>
  <c r="AW789" i="1"/>
  <c r="AS789" i="1"/>
  <c r="AE790" i="1"/>
  <c r="AF790" i="1"/>
  <c r="AD790" i="1"/>
  <c r="AC790" i="1"/>
  <c r="AB790" i="1"/>
  <c r="K790" i="1"/>
  <c r="N789" i="1"/>
  <c r="L789" i="1"/>
  <c r="M789" i="1" s="1"/>
  <c r="B791" i="1"/>
  <c r="K791" i="1" l="1"/>
  <c r="N790" i="1"/>
  <c r="L790" i="1"/>
  <c r="M790" i="1" s="1"/>
  <c r="AE791" i="1"/>
  <c r="AD791" i="1"/>
  <c r="AF791" i="1"/>
  <c r="AC791" i="1"/>
  <c r="AB791" i="1"/>
  <c r="B792" i="1"/>
  <c r="AZ791" i="1" l="1"/>
  <c r="AY791" i="1"/>
  <c r="AU791" i="1"/>
  <c r="AT791" i="1"/>
  <c r="AS791" i="1"/>
  <c r="AX791" i="1"/>
  <c r="AW791" i="1"/>
  <c r="AV791" i="1"/>
  <c r="AZ790" i="1"/>
  <c r="AY790" i="1"/>
  <c r="AW790" i="1"/>
  <c r="AT790" i="1"/>
  <c r="AX790" i="1"/>
  <c r="AV790" i="1"/>
  <c r="AU790" i="1"/>
  <c r="AS790" i="1"/>
  <c r="AE792" i="1"/>
  <c r="AB792" i="1"/>
  <c r="AD792" i="1"/>
  <c r="AC792" i="1"/>
  <c r="AF792" i="1"/>
  <c r="K792" i="1"/>
  <c r="N791" i="1"/>
  <c r="L791" i="1"/>
  <c r="M791" i="1" s="1"/>
  <c r="B793" i="1"/>
  <c r="K793" i="1" l="1"/>
  <c r="N792" i="1"/>
  <c r="L792" i="1"/>
  <c r="M792" i="1" s="1"/>
  <c r="AE793" i="1"/>
  <c r="AC793" i="1"/>
  <c r="AB793" i="1"/>
  <c r="AD793" i="1"/>
  <c r="AF793" i="1"/>
  <c r="B794" i="1"/>
  <c r="AT792" i="1" l="1"/>
  <c r="AZ792" i="1"/>
  <c r="AX792" i="1"/>
  <c r="AY792" i="1"/>
  <c r="AU792" i="1"/>
  <c r="AV792" i="1"/>
  <c r="AW792" i="1"/>
  <c r="AS792" i="1"/>
  <c r="AF794" i="1"/>
  <c r="AE794" i="1"/>
  <c r="AC794" i="1"/>
  <c r="AB794" i="1"/>
  <c r="AD794" i="1"/>
  <c r="K794" i="1"/>
  <c r="N793" i="1"/>
  <c r="L793" i="1"/>
  <c r="M793" i="1" s="1"/>
  <c r="B795" i="1"/>
  <c r="AZ793" i="1" l="1"/>
  <c r="AY793" i="1"/>
  <c r="AX793" i="1"/>
  <c r="AT793" i="1"/>
  <c r="AS793" i="1"/>
  <c r="AV793" i="1"/>
  <c r="AU793" i="1"/>
  <c r="AW793" i="1"/>
  <c r="K795" i="1"/>
  <c r="N794" i="1"/>
  <c r="L794" i="1"/>
  <c r="M794" i="1" s="1"/>
  <c r="AF795" i="1"/>
  <c r="AE795" i="1"/>
  <c r="AD795" i="1"/>
  <c r="AC795" i="1"/>
  <c r="AB795" i="1"/>
  <c r="B796" i="1"/>
  <c r="AS794" i="1" l="1"/>
  <c r="AT794" i="1"/>
  <c r="AV794" i="1"/>
  <c r="AU794" i="1"/>
  <c r="AY794" i="1"/>
  <c r="AW794" i="1"/>
  <c r="AX794" i="1"/>
  <c r="AZ794" i="1"/>
  <c r="AF796" i="1"/>
  <c r="AE796" i="1"/>
  <c r="AC796" i="1"/>
  <c r="AD796" i="1"/>
  <c r="AB796" i="1"/>
  <c r="K796" i="1"/>
  <c r="N795" i="1"/>
  <c r="L795" i="1"/>
  <c r="M795" i="1" s="1"/>
  <c r="B797" i="1"/>
  <c r="AV795" i="1" l="1"/>
  <c r="AU795" i="1"/>
  <c r="AY795" i="1"/>
  <c r="AX795" i="1"/>
  <c r="AZ795" i="1"/>
  <c r="AW795" i="1"/>
  <c r="AS795" i="1"/>
  <c r="AT795" i="1"/>
  <c r="K797" i="1"/>
  <c r="N796" i="1"/>
  <c r="L796" i="1"/>
  <c r="M796" i="1" s="1"/>
  <c r="AF797" i="1"/>
  <c r="AE797" i="1"/>
  <c r="AC797" i="1"/>
  <c r="AD797" i="1"/>
  <c r="AB797" i="1"/>
  <c r="B798" i="1"/>
  <c r="AX796" i="1" l="1"/>
  <c r="AV796" i="1"/>
  <c r="AU796" i="1"/>
  <c r="AZ796" i="1"/>
  <c r="AW796" i="1"/>
  <c r="AY796" i="1"/>
  <c r="AT796" i="1"/>
  <c r="AS796" i="1"/>
  <c r="AE798" i="1"/>
  <c r="AF798" i="1"/>
  <c r="AD798" i="1"/>
  <c r="AC798" i="1"/>
  <c r="AB798" i="1"/>
  <c r="K798" i="1"/>
  <c r="N797" i="1"/>
  <c r="L797" i="1"/>
  <c r="M797" i="1" s="1"/>
  <c r="B799" i="1"/>
  <c r="AZ798" i="1" l="1"/>
  <c r="AT798" i="1"/>
  <c r="AU798" i="1"/>
  <c r="AS798" i="1"/>
  <c r="AW798" i="1"/>
  <c r="AY798" i="1"/>
  <c r="AV798" i="1"/>
  <c r="AX798" i="1"/>
  <c r="AW797" i="1"/>
  <c r="AX797" i="1"/>
  <c r="AS797" i="1"/>
  <c r="AZ797" i="1"/>
  <c r="AV797" i="1"/>
  <c r="AU797" i="1"/>
  <c r="AY797" i="1"/>
  <c r="AT797" i="1"/>
  <c r="K799" i="1"/>
  <c r="N798" i="1"/>
  <c r="L798" i="1"/>
  <c r="M798" i="1" s="1"/>
  <c r="K800" i="1"/>
  <c r="AE799" i="1"/>
  <c r="AF799" i="1"/>
  <c r="AD799" i="1"/>
  <c r="AC799" i="1"/>
  <c r="AB799" i="1"/>
  <c r="B801" i="1"/>
  <c r="AW799" i="1" l="1"/>
  <c r="AT799" i="1"/>
  <c r="AU799" i="1"/>
  <c r="AZ799" i="1"/>
  <c r="AX799" i="1"/>
  <c r="AY799" i="1"/>
  <c r="AS799" i="1"/>
  <c r="AV799" i="1"/>
  <c r="K801" i="1"/>
  <c r="N800" i="1"/>
  <c r="L800" i="1"/>
  <c r="M800" i="1" s="1"/>
  <c r="AF801" i="1"/>
  <c r="AE801" i="1"/>
  <c r="AD801" i="1"/>
  <c r="AB801" i="1"/>
  <c r="AC801" i="1"/>
  <c r="N799" i="1"/>
  <c r="L799" i="1"/>
  <c r="M799" i="1" s="1"/>
  <c r="B802" i="1"/>
  <c r="AX801" i="1" l="1"/>
  <c r="AY801" i="1"/>
  <c r="AT801" i="1"/>
  <c r="AZ801" i="1"/>
  <c r="AS801" i="1"/>
  <c r="AW801" i="1"/>
  <c r="AV801" i="1"/>
  <c r="AU801" i="1"/>
  <c r="K802" i="1"/>
  <c r="AF802" i="1"/>
  <c r="AE802" i="1"/>
  <c r="AD802" i="1"/>
  <c r="AB802" i="1"/>
  <c r="AC802" i="1"/>
  <c r="N801" i="1"/>
  <c r="L801" i="1"/>
  <c r="M801" i="1" s="1"/>
  <c r="B803" i="1"/>
  <c r="AZ802" i="1" l="1"/>
  <c r="AY802" i="1"/>
  <c r="AV802" i="1"/>
  <c r="AT802" i="1"/>
  <c r="AX802" i="1"/>
  <c r="AW802" i="1"/>
  <c r="AU802" i="1"/>
  <c r="AS802" i="1"/>
  <c r="AF803" i="1"/>
  <c r="AE803" i="1"/>
  <c r="AD803" i="1"/>
  <c r="AC803" i="1"/>
  <c r="AB803" i="1"/>
  <c r="K803" i="1"/>
  <c r="N802" i="1"/>
  <c r="L802" i="1"/>
  <c r="M802" i="1" s="1"/>
  <c r="B804" i="1"/>
  <c r="AT803" i="1" l="1"/>
  <c r="AZ803" i="1"/>
  <c r="AV803" i="1"/>
  <c r="AY803" i="1"/>
  <c r="AW803" i="1"/>
  <c r="AU803" i="1"/>
  <c r="AX803" i="1"/>
  <c r="AS803" i="1"/>
  <c r="K804" i="1"/>
  <c r="N803" i="1"/>
  <c r="L803" i="1"/>
  <c r="M803" i="1" s="1"/>
  <c r="AF804" i="1"/>
  <c r="AC804" i="1"/>
  <c r="AE804" i="1"/>
  <c r="AD804" i="1"/>
  <c r="AB804" i="1"/>
  <c r="B805" i="1"/>
  <c r="AF805" i="1" l="1"/>
  <c r="AE805" i="1"/>
  <c r="AC805" i="1"/>
  <c r="AD805" i="1"/>
  <c r="AB805" i="1"/>
  <c r="K805" i="1"/>
  <c r="N804" i="1"/>
  <c r="L804" i="1"/>
  <c r="M804" i="1" s="1"/>
  <c r="B806" i="1"/>
  <c r="AZ804" i="1" l="1"/>
  <c r="AT804" i="1"/>
  <c r="AS804" i="1"/>
  <c r="AU804" i="1"/>
  <c r="AV804" i="1"/>
  <c r="AY804" i="1"/>
  <c r="AW804" i="1"/>
  <c r="AX804" i="1"/>
  <c r="N805" i="1"/>
  <c r="L805" i="1"/>
  <c r="M805" i="1" s="1"/>
  <c r="K806" i="1"/>
  <c r="AE806" i="1"/>
  <c r="AF806" i="1"/>
  <c r="AC806" i="1"/>
  <c r="AD806" i="1"/>
  <c r="AB806" i="1"/>
  <c r="B807" i="1"/>
  <c r="AZ805" i="1" l="1"/>
  <c r="AX805" i="1"/>
  <c r="AU805" i="1"/>
  <c r="AY805" i="1"/>
  <c r="AV805" i="1"/>
  <c r="AW805" i="1"/>
  <c r="AT805" i="1"/>
  <c r="AS805" i="1"/>
  <c r="N806" i="1"/>
  <c r="L806" i="1"/>
  <c r="M806" i="1" s="1"/>
  <c r="K807" i="1"/>
  <c r="AE807" i="1"/>
  <c r="AD807" i="1"/>
  <c r="AF807" i="1"/>
  <c r="AC807" i="1"/>
  <c r="AB807" i="1"/>
  <c r="B808" i="1"/>
  <c r="AZ807" i="1" l="1"/>
  <c r="AV807" i="1"/>
  <c r="AS807" i="1"/>
  <c r="AY807" i="1"/>
  <c r="AX807" i="1"/>
  <c r="AW807" i="1"/>
  <c r="AU807" i="1"/>
  <c r="AT807" i="1"/>
  <c r="AT806" i="1"/>
  <c r="AU806" i="1"/>
  <c r="AX806" i="1"/>
  <c r="AZ806" i="1"/>
  <c r="AS806" i="1"/>
  <c r="AW806" i="1"/>
  <c r="AY806" i="1"/>
  <c r="AV806" i="1"/>
  <c r="N807" i="1"/>
  <c r="L807" i="1"/>
  <c r="M807" i="1" s="1"/>
  <c r="K808" i="1"/>
  <c r="AE808" i="1"/>
  <c r="AF808" i="1"/>
  <c r="AD808" i="1"/>
  <c r="AB808" i="1"/>
  <c r="AC808" i="1"/>
  <c r="B809" i="1"/>
  <c r="AU808" i="1" l="1"/>
  <c r="AT808" i="1"/>
  <c r="AZ808" i="1"/>
  <c r="AX808" i="1"/>
  <c r="AS808" i="1"/>
  <c r="AV808" i="1"/>
  <c r="AY808" i="1"/>
  <c r="AW808" i="1"/>
  <c r="K809" i="1"/>
  <c r="N808" i="1"/>
  <c r="L808" i="1"/>
  <c r="M808" i="1" s="1"/>
  <c r="AE809" i="1"/>
  <c r="AF809" i="1"/>
  <c r="AD809" i="1"/>
  <c r="AB809" i="1"/>
  <c r="AC809" i="1"/>
  <c r="B810" i="1"/>
  <c r="AU809" i="1" l="1"/>
  <c r="AT809" i="1"/>
  <c r="AZ809" i="1"/>
  <c r="AW809" i="1"/>
  <c r="AS809" i="1"/>
  <c r="AX809" i="1"/>
  <c r="AY809" i="1"/>
  <c r="AV809" i="1"/>
  <c r="AF810" i="1"/>
  <c r="AE810" i="1"/>
  <c r="AD810" i="1"/>
  <c r="AB810" i="1"/>
  <c r="AC810" i="1"/>
  <c r="K810" i="1"/>
  <c r="N809" i="1"/>
  <c r="L809" i="1"/>
  <c r="M809" i="1" s="1"/>
  <c r="B811" i="1"/>
  <c r="K811" i="1" l="1"/>
  <c r="N810" i="1"/>
  <c r="L810" i="1"/>
  <c r="M810" i="1" s="1"/>
  <c r="AF811" i="1"/>
  <c r="AE811" i="1"/>
  <c r="AB811" i="1"/>
  <c r="AD811" i="1"/>
  <c r="AC811" i="1"/>
  <c r="B812" i="1"/>
  <c r="AV810" i="1" l="1"/>
  <c r="AU810" i="1"/>
  <c r="AX810" i="1"/>
  <c r="AW810" i="1"/>
  <c r="AZ810" i="1"/>
  <c r="AY810" i="1"/>
  <c r="AS810" i="1"/>
  <c r="AT810" i="1"/>
  <c r="AF812" i="1"/>
  <c r="AE812" i="1"/>
  <c r="AC812" i="1"/>
  <c r="AB812" i="1"/>
  <c r="AD812" i="1"/>
  <c r="K812" i="1"/>
  <c r="N811" i="1"/>
  <c r="L811" i="1"/>
  <c r="M811" i="1" s="1"/>
  <c r="B813" i="1"/>
  <c r="AV811" i="1" l="1"/>
  <c r="AS811" i="1"/>
  <c r="AT811" i="1"/>
  <c r="AY811" i="1"/>
  <c r="AU811" i="1"/>
  <c r="AX811" i="1"/>
  <c r="AZ811" i="1"/>
  <c r="AW811" i="1"/>
  <c r="K813" i="1"/>
  <c r="N812" i="1"/>
  <c r="L812" i="1"/>
  <c r="M812" i="1" s="1"/>
  <c r="AF813" i="1"/>
  <c r="AE813" i="1"/>
  <c r="AC813" i="1"/>
  <c r="AD813" i="1"/>
  <c r="AB813" i="1"/>
  <c r="B814" i="1"/>
  <c r="AW812" i="1" l="1"/>
  <c r="AS812" i="1"/>
  <c r="AX812" i="1"/>
  <c r="AY812" i="1"/>
  <c r="AV812" i="1"/>
  <c r="AT812" i="1"/>
  <c r="AU812" i="1"/>
  <c r="AZ812" i="1"/>
  <c r="AE814" i="1"/>
  <c r="AF814" i="1"/>
  <c r="AC814" i="1"/>
  <c r="AD814" i="1"/>
  <c r="AB814" i="1"/>
  <c r="K814" i="1"/>
  <c r="N813" i="1"/>
  <c r="L813" i="1"/>
  <c r="M813" i="1" s="1"/>
  <c r="B815" i="1"/>
  <c r="AX813" i="1" l="1"/>
  <c r="AU813" i="1"/>
  <c r="AV813" i="1"/>
  <c r="AY813" i="1"/>
  <c r="AZ813" i="1"/>
  <c r="AW813" i="1"/>
  <c r="AS813" i="1"/>
  <c r="AT813" i="1"/>
  <c r="K815" i="1"/>
  <c r="N814" i="1"/>
  <c r="L814" i="1"/>
  <c r="M814" i="1" s="1"/>
  <c r="AE815" i="1"/>
  <c r="AF815" i="1"/>
  <c r="AD815" i="1"/>
  <c r="AC815" i="1"/>
  <c r="AB815" i="1"/>
  <c r="B816" i="1"/>
  <c r="AW815" i="1" l="1"/>
  <c r="AS815" i="1"/>
  <c r="AU815" i="1"/>
  <c r="AZ815" i="1"/>
  <c r="AY815" i="1"/>
  <c r="AV815" i="1"/>
  <c r="AX815" i="1"/>
  <c r="AT815" i="1"/>
  <c r="AY814" i="1"/>
  <c r="AV814" i="1"/>
  <c r="AX814" i="1"/>
  <c r="AZ814" i="1"/>
  <c r="AS814" i="1"/>
  <c r="AW814" i="1"/>
  <c r="AU814" i="1"/>
  <c r="AT814" i="1"/>
  <c r="AE816" i="1"/>
  <c r="AF816" i="1"/>
  <c r="AB816" i="1"/>
  <c r="AD816" i="1"/>
  <c r="AC816" i="1"/>
  <c r="K816" i="1"/>
  <c r="N815" i="1"/>
  <c r="L815" i="1"/>
  <c r="M815" i="1" s="1"/>
  <c r="B817" i="1"/>
  <c r="AS816" i="1" l="1"/>
  <c r="AU816" i="1"/>
  <c r="AV816" i="1"/>
  <c r="AW816" i="1"/>
  <c r="AT816" i="1"/>
  <c r="AX816" i="1"/>
  <c r="AY816" i="1"/>
  <c r="AZ816" i="1"/>
  <c r="K817" i="1"/>
  <c r="N816" i="1"/>
  <c r="L816" i="1"/>
  <c r="M816" i="1" s="1"/>
  <c r="AF817" i="1"/>
  <c r="AD817" i="1"/>
  <c r="AE817" i="1"/>
  <c r="AB817" i="1"/>
  <c r="AC817" i="1"/>
  <c r="B818" i="1"/>
  <c r="AX817" i="1" l="1"/>
  <c r="AW817" i="1"/>
  <c r="AV817" i="1"/>
  <c r="AT817" i="1"/>
  <c r="AY817" i="1"/>
  <c r="AZ817" i="1"/>
  <c r="AS817" i="1"/>
  <c r="AU817" i="1"/>
  <c r="AF818" i="1"/>
  <c r="AD818" i="1"/>
  <c r="AE818" i="1"/>
  <c r="AB818" i="1"/>
  <c r="AC818" i="1"/>
  <c r="K818" i="1"/>
  <c r="N817" i="1"/>
  <c r="L817" i="1"/>
  <c r="M817" i="1" s="1"/>
  <c r="B819" i="1"/>
  <c r="K819" i="1" l="1"/>
  <c r="N818" i="1"/>
  <c r="L818" i="1"/>
  <c r="M818" i="1" s="1"/>
  <c r="AF819" i="1"/>
  <c r="AE819" i="1"/>
  <c r="AD819" i="1"/>
  <c r="AB819" i="1"/>
  <c r="AC819" i="1"/>
  <c r="B820" i="1"/>
  <c r="AZ818" i="1" l="1"/>
  <c r="AY818" i="1"/>
  <c r="AS818" i="1"/>
  <c r="AT818" i="1"/>
  <c r="AU818" i="1"/>
  <c r="AV818" i="1"/>
  <c r="AW818" i="1"/>
  <c r="AX818" i="1"/>
  <c r="AF820" i="1"/>
  <c r="AE820" i="1"/>
  <c r="AC820" i="1"/>
  <c r="AD820" i="1"/>
  <c r="AB820" i="1"/>
  <c r="K820" i="1"/>
  <c r="L819" i="1"/>
  <c r="M819" i="1" s="1"/>
  <c r="N819" i="1"/>
  <c r="B821" i="1"/>
  <c r="AT819" i="1" l="1"/>
  <c r="AX819" i="1"/>
  <c r="AS819" i="1"/>
  <c r="AU819" i="1"/>
  <c r="AV819" i="1"/>
  <c r="AY819" i="1"/>
  <c r="AW819" i="1"/>
  <c r="AZ819" i="1"/>
  <c r="K821" i="1"/>
  <c r="N820" i="1"/>
  <c r="L820" i="1"/>
  <c r="M820" i="1" s="1"/>
  <c r="AF821" i="1"/>
  <c r="AE821" i="1"/>
  <c r="AC821" i="1"/>
  <c r="AD821" i="1"/>
  <c r="AB821" i="1"/>
  <c r="B822" i="1"/>
  <c r="AY820" i="1" l="1"/>
  <c r="AV820" i="1"/>
  <c r="AU820" i="1"/>
  <c r="AZ820" i="1"/>
  <c r="AW820" i="1"/>
  <c r="AX820" i="1"/>
  <c r="AS820" i="1"/>
  <c r="AT820" i="1"/>
  <c r="AE822" i="1"/>
  <c r="AF822" i="1"/>
  <c r="AC822" i="1"/>
  <c r="AD822" i="1"/>
  <c r="AB822" i="1"/>
  <c r="K822" i="1"/>
  <c r="N821" i="1"/>
  <c r="L821" i="1"/>
  <c r="M821" i="1" s="1"/>
  <c r="B823" i="1"/>
  <c r="AX821" i="1" l="1"/>
  <c r="AZ821" i="1"/>
  <c r="AT821" i="1"/>
  <c r="AU821" i="1"/>
  <c r="AW821" i="1"/>
  <c r="AV821" i="1"/>
  <c r="AS821" i="1"/>
  <c r="AY821" i="1"/>
  <c r="K823" i="1"/>
  <c r="N822" i="1"/>
  <c r="L822" i="1"/>
  <c r="M822" i="1" s="1"/>
  <c r="AE823" i="1"/>
  <c r="AD823" i="1"/>
  <c r="AF823" i="1"/>
  <c r="AC823" i="1"/>
  <c r="AB823" i="1"/>
  <c r="B824" i="1"/>
  <c r="AW823" i="1" l="1"/>
  <c r="AU823" i="1"/>
  <c r="AT823" i="1"/>
  <c r="AZ823" i="1"/>
  <c r="AX823" i="1"/>
  <c r="AY823" i="1"/>
  <c r="AV823" i="1"/>
  <c r="AS823" i="1"/>
  <c r="AV822" i="1"/>
  <c r="AU822" i="1"/>
  <c r="AT822" i="1"/>
  <c r="AS822" i="1"/>
  <c r="AZ822" i="1"/>
  <c r="AW822" i="1"/>
  <c r="AX822" i="1"/>
  <c r="AY822" i="1"/>
  <c r="K824" i="1"/>
  <c r="AE824" i="1"/>
  <c r="AB824" i="1"/>
  <c r="AF824" i="1"/>
  <c r="AC824" i="1"/>
  <c r="AD824" i="1"/>
  <c r="N823" i="1"/>
  <c r="L823" i="1"/>
  <c r="M823" i="1" s="1"/>
  <c r="B825" i="1"/>
  <c r="AE825" i="1" l="1"/>
  <c r="AF825" i="1"/>
  <c r="AD825" i="1"/>
  <c r="AC825" i="1"/>
  <c r="AB825" i="1"/>
  <c r="K825" i="1"/>
  <c r="N824" i="1"/>
  <c r="L824" i="1"/>
  <c r="M824" i="1" s="1"/>
  <c r="B826" i="1"/>
  <c r="AU825" i="1" l="1"/>
  <c r="AT825" i="1"/>
  <c r="AW825" i="1"/>
  <c r="AS825" i="1"/>
  <c r="AY825" i="1"/>
  <c r="AX825" i="1"/>
  <c r="AZ825" i="1"/>
  <c r="AV825" i="1"/>
  <c r="AX824" i="1"/>
  <c r="AV824" i="1"/>
  <c r="AZ824" i="1"/>
  <c r="AY824" i="1"/>
  <c r="AT824" i="1"/>
  <c r="AU824" i="1"/>
  <c r="AW824" i="1"/>
  <c r="AS824" i="1"/>
  <c r="K826" i="1"/>
  <c r="N825" i="1"/>
  <c r="L825" i="1"/>
  <c r="M825" i="1" s="1"/>
  <c r="AF826" i="1"/>
  <c r="AE826" i="1"/>
  <c r="AD826" i="1"/>
  <c r="AC826" i="1"/>
  <c r="AB826" i="1"/>
  <c r="B827" i="1"/>
  <c r="AU826" i="1" l="1"/>
  <c r="AS826" i="1"/>
  <c r="AV826" i="1"/>
  <c r="AT826" i="1"/>
  <c r="AW826" i="1"/>
  <c r="AZ826" i="1"/>
  <c r="AY826" i="1"/>
  <c r="AX826" i="1"/>
  <c r="AF827" i="1"/>
  <c r="AE827" i="1"/>
  <c r="AD827" i="1"/>
  <c r="AB827" i="1"/>
  <c r="AC827" i="1"/>
  <c r="K827" i="1"/>
  <c r="N826" i="1"/>
  <c r="L826" i="1"/>
  <c r="M826" i="1" s="1"/>
  <c r="B828" i="1"/>
  <c r="AU827" i="1" l="1"/>
  <c r="AX827" i="1"/>
  <c r="AV827" i="1"/>
  <c r="AZ827" i="1"/>
  <c r="AY827" i="1"/>
  <c r="AW827" i="1"/>
  <c r="AS827" i="1"/>
  <c r="AT827" i="1"/>
  <c r="K828" i="1"/>
  <c r="N827" i="1"/>
  <c r="L827" i="1"/>
  <c r="M827" i="1" s="1"/>
  <c r="AF828" i="1"/>
  <c r="AE828" i="1"/>
  <c r="AD828" i="1"/>
  <c r="AC828" i="1"/>
  <c r="AB828" i="1"/>
  <c r="B829" i="1"/>
  <c r="AT828" i="1" l="1"/>
  <c r="AS828" i="1"/>
  <c r="AY828" i="1"/>
  <c r="AX828" i="1"/>
  <c r="AW828" i="1"/>
  <c r="AV828" i="1"/>
  <c r="AU828" i="1"/>
  <c r="AZ828" i="1"/>
  <c r="AF829" i="1"/>
  <c r="AE829" i="1"/>
  <c r="AC829" i="1"/>
  <c r="AB829" i="1"/>
  <c r="AD829" i="1"/>
  <c r="K829" i="1"/>
  <c r="N828" i="1"/>
  <c r="L828" i="1"/>
  <c r="M828" i="1" s="1"/>
  <c r="B830" i="1"/>
  <c r="K830" i="1" l="1"/>
  <c r="N829" i="1"/>
  <c r="L829" i="1"/>
  <c r="M829" i="1" s="1"/>
  <c r="AE830" i="1"/>
  <c r="AF830" i="1"/>
  <c r="AC830" i="1"/>
  <c r="AB830" i="1"/>
  <c r="AD830" i="1"/>
  <c r="B831" i="1"/>
  <c r="AT830" i="1" l="1"/>
  <c r="AU830" i="1"/>
  <c r="AX830" i="1"/>
  <c r="AW830" i="1"/>
  <c r="AS830" i="1"/>
  <c r="AY830" i="1"/>
  <c r="AV830" i="1"/>
  <c r="AZ830" i="1"/>
  <c r="AU829" i="1"/>
  <c r="AT829" i="1"/>
  <c r="AV829" i="1"/>
  <c r="AS829" i="1"/>
  <c r="AY829" i="1"/>
  <c r="AZ829" i="1"/>
  <c r="AX829" i="1"/>
  <c r="AW829" i="1"/>
  <c r="AE831" i="1"/>
  <c r="AF831" i="1"/>
  <c r="AD831" i="1"/>
  <c r="AC831" i="1"/>
  <c r="AB831" i="1"/>
  <c r="K831" i="1"/>
  <c r="N830" i="1"/>
  <c r="L830" i="1"/>
  <c r="M830" i="1" s="1"/>
  <c r="B832" i="1"/>
  <c r="K832" i="1" l="1"/>
  <c r="N831" i="1"/>
  <c r="L831" i="1"/>
  <c r="M831" i="1" s="1"/>
  <c r="AE832" i="1"/>
  <c r="AF832" i="1"/>
  <c r="AB832" i="1"/>
  <c r="AD832" i="1"/>
  <c r="AC832" i="1"/>
  <c r="B833" i="1"/>
  <c r="AT831" i="1" l="1"/>
  <c r="AU831" i="1"/>
  <c r="AS831" i="1"/>
  <c r="AZ831" i="1"/>
  <c r="AW831" i="1"/>
  <c r="AV831" i="1"/>
  <c r="AY831" i="1"/>
  <c r="AX831" i="1"/>
  <c r="AF833" i="1"/>
  <c r="AE833" i="1"/>
  <c r="AD833" i="1"/>
  <c r="AB833" i="1"/>
  <c r="AC833" i="1"/>
  <c r="K833" i="1"/>
  <c r="N832" i="1"/>
  <c r="L832" i="1"/>
  <c r="M832" i="1" s="1"/>
  <c r="B834" i="1"/>
  <c r="AS833" i="1" l="1"/>
  <c r="AV833" i="1"/>
  <c r="AU833" i="1"/>
  <c r="AT833" i="1"/>
  <c r="AW833" i="1"/>
  <c r="AZ833" i="1"/>
  <c r="AY833" i="1"/>
  <c r="AX833" i="1"/>
  <c r="AZ832" i="1"/>
  <c r="AY832" i="1"/>
  <c r="AU832" i="1"/>
  <c r="AT832" i="1"/>
  <c r="AX832" i="1"/>
  <c r="AW832" i="1"/>
  <c r="AV832" i="1"/>
  <c r="AS832" i="1"/>
  <c r="K834" i="1"/>
  <c r="N833" i="1"/>
  <c r="L833" i="1"/>
  <c r="M833" i="1" s="1"/>
  <c r="AF834" i="1"/>
  <c r="AE834" i="1"/>
  <c r="AD834" i="1"/>
  <c r="AC834" i="1"/>
  <c r="AB834" i="1"/>
  <c r="B835" i="1"/>
  <c r="AU834" i="1" l="1"/>
  <c r="AS834" i="1"/>
  <c r="AT834" i="1"/>
  <c r="AX834" i="1"/>
  <c r="AZ834" i="1"/>
  <c r="AV834" i="1"/>
  <c r="AW834" i="1"/>
  <c r="AY834" i="1"/>
  <c r="AF835" i="1"/>
  <c r="AD835" i="1"/>
  <c r="AE835" i="1"/>
  <c r="AC835" i="1"/>
  <c r="AB835" i="1"/>
  <c r="K835" i="1"/>
  <c r="N834" i="1"/>
  <c r="L834" i="1"/>
  <c r="M834" i="1" s="1"/>
  <c r="B836" i="1"/>
  <c r="AT835" i="1" l="1"/>
  <c r="AZ835" i="1"/>
  <c r="AY835" i="1"/>
  <c r="AS835" i="1"/>
  <c r="AW835" i="1"/>
  <c r="AU835" i="1"/>
  <c r="AV835" i="1"/>
  <c r="AX835" i="1"/>
  <c r="K836" i="1"/>
  <c r="N835" i="1"/>
  <c r="L835" i="1"/>
  <c r="M835" i="1" s="1"/>
  <c r="AF836" i="1"/>
  <c r="AD836" i="1"/>
  <c r="AC836" i="1"/>
  <c r="AB836" i="1"/>
  <c r="AE836" i="1"/>
  <c r="B837" i="1"/>
  <c r="AF837" i="1" l="1"/>
  <c r="AE837" i="1"/>
  <c r="AC837" i="1"/>
  <c r="AD837" i="1"/>
  <c r="AB837" i="1"/>
  <c r="K837" i="1"/>
  <c r="N836" i="1"/>
  <c r="L836" i="1"/>
  <c r="M836" i="1" s="1"/>
  <c r="B838" i="1"/>
  <c r="AY836" i="1" l="1"/>
  <c r="AU836" i="1"/>
  <c r="AV836" i="1"/>
  <c r="AZ836" i="1"/>
  <c r="AW836" i="1"/>
  <c r="AS836" i="1"/>
  <c r="AT836" i="1"/>
  <c r="AX836" i="1"/>
  <c r="K838" i="1"/>
  <c r="N837" i="1"/>
  <c r="L837" i="1"/>
  <c r="M837" i="1" s="1"/>
  <c r="AE838" i="1"/>
  <c r="AF838" i="1"/>
  <c r="AC838" i="1"/>
  <c r="AD838" i="1"/>
  <c r="AB838" i="1"/>
  <c r="B839" i="1"/>
  <c r="AZ837" i="1" l="1"/>
  <c r="AV837" i="1"/>
  <c r="AS837" i="1"/>
  <c r="AY837" i="1"/>
  <c r="AW837" i="1"/>
  <c r="AT837" i="1"/>
  <c r="AU837" i="1"/>
  <c r="AX837" i="1"/>
  <c r="AE839" i="1"/>
  <c r="AD839" i="1"/>
  <c r="AF839" i="1"/>
  <c r="AC839" i="1"/>
  <c r="AB839" i="1"/>
  <c r="K839" i="1"/>
  <c r="N838" i="1"/>
  <c r="L838" i="1"/>
  <c r="M838" i="1" s="1"/>
  <c r="B840" i="1"/>
  <c r="AW839" i="1" l="1"/>
  <c r="AU839" i="1"/>
  <c r="AT839" i="1"/>
  <c r="AZ839" i="1"/>
  <c r="AX839" i="1"/>
  <c r="AV839" i="1"/>
  <c r="AY839" i="1"/>
  <c r="AS839" i="1"/>
  <c r="AX838" i="1"/>
  <c r="AT838" i="1"/>
  <c r="AU838" i="1"/>
  <c r="AZ838" i="1"/>
  <c r="AW838" i="1"/>
  <c r="AY838" i="1"/>
  <c r="AV838" i="1"/>
  <c r="AS838" i="1"/>
  <c r="N839" i="1"/>
  <c r="L839" i="1"/>
  <c r="M839" i="1" s="1"/>
  <c r="K840" i="1"/>
  <c r="AE840" i="1"/>
  <c r="AB840" i="1"/>
  <c r="AC840" i="1"/>
  <c r="AD840" i="1"/>
  <c r="AF840" i="1"/>
  <c r="B841" i="1"/>
  <c r="K841" i="1" l="1"/>
  <c r="N840" i="1"/>
  <c r="L840" i="1"/>
  <c r="M840" i="1" s="1"/>
  <c r="AE841" i="1"/>
  <c r="AF841" i="1"/>
  <c r="AC841" i="1"/>
  <c r="AD841" i="1"/>
  <c r="AB841" i="1"/>
  <c r="B842" i="1"/>
  <c r="AX840" i="1" l="1"/>
  <c r="AV840" i="1"/>
  <c r="AY840" i="1"/>
  <c r="AU840" i="1"/>
  <c r="AZ840" i="1"/>
  <c r="AT840" i="1"/>
  <c r="AW840" i="1"/>
  <c r="AS840" i="1"/>
  <c r="AF842" i="1"/>
  <c r="AE842" i="1"/>
  <c r="AC842" i="1"/>
  <c r="AD842" i="1"/>
  <c r="AB842" i="1"/>
  <c r="K842" i="1"/>
  <c r="N841" i="1"/>
  <c r="L841" i="1"/>
  <c r="M841" i="1" s="1"/>
  <c r="B843" i="1"/>
  <c r="AW841" i="1" l="1"/>
  <c r="AV841" i="1"/>
  <c r="AY841" i="1"/>
  <c r="AX841" i="1"/>
  <c r="AZ841" i="1"/>
  <c r="AS841" i="1"/>
  <c r="AT841" i="1"/>
  <c r="AU841" i="1"/>
  <c r="K843" i="1"/>
  <c r="N842" i="1"/>
  <c r="L842" i="1"/>
  <c r="M842" i="1" s="1"/>
  <c r="AF843" i="1"/>
  <c r="AE843" i="1"/>
  <c r="AD843" i="1"/>
  <c r="AC843" i="1"/>
  <c r="AB843" i="1"/>
  <c r="B844" i="1"/>
  <c r="AZ843" i="1" l="1"/>
  <c r="AW843" i="1"/>
  <c r="AT843" i="1"/>
  <c r="AY843" i="1"/>
  <c r="AU843" i="1"/>
  <c r="AX843" i="1"/>
  <c r="AV843" i="1"/>
  <c r="AS843" i="1"/>
  <c r="AX842" i="1"/>
  <c r="AW842" i="1"/>
  <c r="AY842" i="1"/>
  <c r="AT842" i="1"/>
  <c r="AU842" i="1"/>
  <c r="AV842" i="1"/>
  <c r="AS842" i="1"/>
  <c r="AZ842" i="1"/>
  <c r="AF844" i="1"/>
  <c r="AE844" i="1"/>
  <c r="AD844" i="1"/>
  <c r="AC844" i="1"/>
  <c r="AB844" i="1"/>
  <c r="K844" i="1"/>
  <c r="N843" i="1"/>
  <c r="L843" i="1"/>
  <c r="M843" i="1" s="1"/>
  <c r="B845" i="1"/>
  <c r="AW844" i="1" l="1"/>
  <c r="AU844" i="1"/>
  <c r="AX844" i="1"/>
  <c r="AY844" i="1"/>
  <c r="AT844" i="1"/>
  <c r="AS844" i="1"/>
  <c r="AV844" i="1"/>
  <c r="AZ844" i="1"/>
  <c r="AF845" i="1"/>
  <c r="AE845" i="1"/>
  <c r="AC845" i="1"/>
  <c r="AD845" i="1"/>
  <c r="AB845" i="1"/>
  <c r="K845" i="1"/>
  <c r="N844" i="1"/>
  <c r="L844" i="1"/>
  <c r="M844" i="1" s="1"/>
  <c r="B846" i="1"/>
  <c r="K846" i="1" l="1"/>
  <c r="N845" i="1"/>
  <c r="L845" i="1"/>
  <c r="M845" i="1" s="1"/>
  <c r="AE846" i="1"/>
  <c r="AF846" i="1"/>
  <c r="AC846" i="1"/>
  <c r="AD846" i="1"/>
  <c r="AB846" i="1"/>
  <c r="B847" i="1"/>
  <c r="AV845" i="1" l="1"/>
  <c r="AU845" i="1"/>
  <c r="AT845" i="1"/>
  <c r="AY845" i="1"/>
  <c r="AX845" i="1"/>
  <c r="AW845" i="1"/>
  <c r="AS845" i="1"/>
  <c r="AZ845" i="1"/>
  <c r="AE847" i="1"/>
  <c r="AF847" i="1"/>
  <c r="AD847" i="1"/>
  <c r="AC847" i="1"/>
  <c r="AB847" i="1"/>
  <c r="K847" i="1"/>
  <c r="N846" i="1"/>
  <c r="L846" i="1"/>
  <c r="M846" i="1" s="1"/>
  <c r="B848" i="1"/>
  <c r="AZ847" i="1" l="1"/>
  <c r="AV847" i="1"/>
  <c r="AY847" i="1"/>
  <c r="AX847" i="1"/>
  <c r="AS847" i="1"/>
  <c r="AW847" i="1"/>
  <c r="AT847" i="1"/>
  <c r="AU847" i="1"/>
  <c r="AZ846" i="1"/>
  <c r="AT846" i="1"/>
  <c r="AU846" i="1"/>
  <c r="AY846" i="1"/>
  <c r="AW846" i="1"/>
  <c r="AV846" i="1"/>
  <c r="AX846" i="1"/>
  <c r="AS846" i="1"/>
  <c r="K848" i="1"/>
  <c r="N847" i="1"/>
  <c r="L847" i="1"/>
  <c r="M847" i="1" s="1"/>
  <c r="AE848" i="1"/>
  <c r="AF848" i="1"/>
  <c r="AB848" i="1"/>
  <c r="AD848" i="1"/>
  <c r="AC848" i="1"/>
  <c r="B849" i="1"/>
  <c r="AS848" i="1" l="1"/>
  <c r="AV848" i="1"/>
  <c r="AU848" i="1"/>
  <c r="AX848" i="1"/>
  <c r="AW848" i="1"/>
  <c r="AY848" i="1"/>
  <c r="AT848" i="1"/>
  <c r="AZ848" i="1"/>
  <c r="AF849" i="1"/>
  <c r="AD849" i="1"/>
  <c r="AC849" i="1"/>
  <c r="AB849" i="1"/>
  <c r="AE849" i="1"/>
  <c r="K849" i="1"/>
  <c r="N848" i="1"/>
  <c r="L848" i="1"/>
  <c r="M848" i="1" s="1"/>
  <c r="B850" i="1"/>
  <c r="K850" i="1" l="1"/>
  <c r="N849" i="1"/>
  <c r="L849" i="1"/>
  <c r="M849" i="1" s="1"/>
  <c r="AF850" i="1"/>
  <c r="AE850" i="1"/>
  <c r="AD850" i="1"/>
  <c r="AC850" i="1"/>
  <c r="AB850" i="1"/>
  <c r="B851" i="1"/>
  <c r="AW849" i="1" l="1"/>
  <c r="AV849" i="1"/>
  <c r="AS849" i="1"/>
  <c r="AX849" i="1"/>
  <c r="AU849" i="1"/>
  <c r="AT849" i="1"/>
  <c r="AZ849" i="1"/>
  <c r="AY849" i="1"/>
  <c r="AF851" i="1"/>
  <c r="AE851" i="1"/>
  <c r="AD851" i="1"/>
  <c r="AC851" i="1"/>
  <c r="AB851" i="1"/>
  <c r="K851" i="1"/>
  <c r="N850" i="1"/>
  <c r="L850" i="1"/>
  <c r="M850" i="1" s="1"/>
  <c r="B852" i="1"/>
  <c r="AX851" i="1" l="1"/>
  <c r="AV851" i="1"/>
  <c r="AW851" i="1"/>
  <c r="AU851" i="1"/>
  <c r="AY851" i="1"/>
  <c r="AS851" i="1"/>
  <c r="AT851" i="1"/>
  <c r="AZ851" i="1"/>
  <c r="AU850" i="1"/>
  <c r="AS850" i="1"/>
  <c r="AW850" i="1"/>
  <c r="AV850" i="1"/>
  <c r="AX850" i="1"/>
  <c r="AT850" i="1"/>
  <c r="AY850" i="1"/>
  <c r="AZ850" i="1"/>
  <c r="K852" i="1"/>
  <c r="N851" i="1"/>
  <c r="L851" i="1"/>
  <c r="M851" i="1" s="1"/>
  <c r="AF852" i="1"/>
  <c r="AE852" i="1"/>
  <c r="AD852" i="1"/>
  <c r="AC852" i="1"/>
  <c r="AB852" i="1"/>
  <c r="B853" i="1"/>
  <c r="AT852" i="1" l="1"/>
  <c r="AS852" i="1"/>
  <c r="AX852" i="1"/>
  <c r="AV852" i="1"/>
  <c r="AY852" i="1"/>
  <c r="AW852" i="1"/>
  <c r="AZ852" i="1"/>
  <c r="AU852" i="1"/>
  <c r="AF853" i="1"/>
  <c r="AE853" i="1"/>
  <c r="AD853" i="1"/>
  <c r="AC853" i="1"/>
  <c r="AB853" i="1"/>
  <c r="K853" i="1"/>
  <c r="N852" i="1"/>
  <c r="L852" i="1"/>
  <c r="M852" i="1" s="1"/>
  <c r="B854" i="1"/>
  <c r="AU853" i="1" l="1"/>
  <c r="AX853" i="1"/>
  <c r="AZ853" i="1"/>
  <c r="AT853" i="1"/>
  <c r="AW853" i="1"/>
  <c r="AS853" i="1"/>
  <c r="AV853" i="1"/>
  <c r="AY853" i="1"/>
  <c r="K854" i="1"/>
  <c r="N853" i="1"/>
  <c r="L853" i="1"/>
  <c r="M853" i="1" s="1"/>
  <c r="AE854" i="1"/>
  <c r="AF854" i="1"/>
  <c r="AD854" i="1"/>
  <c r="AC854" i="1"/>
  <c r="AB854" i="1"/>
  <c r="B855" i="1"/>
  <c r="AV854" i="1" l="1"/>
  <c r="AW854" i="1"/>
  <c r="AX854" i="1"/>
  <c r="AZ854" i="1"/>
  <c r="AY854" i="1"/>
  <c r="AT854" i="1"/>
  <c r="AU854" i="1"/>
  <c r="AS854" i="1"/>
  <c r="AE855" i="1"/>
  <c r="AD855" i="1"/>
  <c r="AF855" i="1"/>
  <c r="AC855" i="1"/>
  <c r="AB855" i="1"/>
  <c r="K855" i="1"/>
  <c r="N854" i="1"/>
  <c r="L854" i="1"/>
  <c r="M854" i="1" s="1"/>
  <c r="B856" i="1"/>
  <c r="AU855" i="1" l="1"/>
  <c r="AT855" i="1"/>
  <c r="AS855" i="1"/>
  <c r="AZ855" i="1"/>
  <c r="AW855" i="1"/>
  <c r="AV855" i="1"/>
  <c r="AY855" i="1"/>
  <c r="AX855" i="1"/>
  <c r="K856" i="1"/>
  <c r="N855" i="1"/>
  <c r="L855" i="1"/>
  <c r="M855" i="1" s="1"/>
  <c r="AE856" i="1"/>
  <c r="AB856" i="1"/>
  <c r="AD856" i="1"/>
  <c r="AC856" i="1"/>
  <c r="AF856" i="1"/>
  <c r="B857" i="1"/>
  <c r="AE857" i="1" l="1"/>
  <c r="AF857" i="1"/>
  <c r="AD857" i="1"/>
  <c r="AC857" i="1"/>
  <c r="AB857" i="1"/>
  <c r="K857" i="1"/>
  <c r="N856" i="1"/>
  <c r="L856" i="1"/>
  <c r="M856" i="1" s="1"/>
  <c r="B858" i="1"/>
  <c r="AS856" i="1" l="1"/>
  <c r="AU856" i="1"/>
  <c r="AY856" i="1"/>
  <c r="AW856" i="1"/>
  <c r="AV856" i="1"/>
  <c r="AT856" i="1"/>
  <c r="AX856" i="1"/>
  <c r="AZ856" i="1"/>
  <c r="K858" i="1"/>
  <c r="N857" i="1"/>
  <c r="L857" i="1"/>
  <c r="M857" i="1" s="1"/>
  <c r="AF858" i="1"/>
  <c r="AE858" i="1"/>
  <c r="AD858" i="1"/>
  <c r="AC858" i="1"/>
  <c r="AB858" i="1"/>
  <c r="B859" i="1"/>
  <c r="AY858" i="1" l="1"/>
  <c r="AW858" i="1"/>
  <c r="AV858" i="1"/>
  <c r="AT858" i="1"/>
  <c r="AX858" i="1"/>
  <c r="AZ858" i="1"/>
  <c r="AU858" i="1"/>
  <c r="AS858" i="1"/>
  <c r="AV857" i="1"/>
  <c r="AT857" i="1"/>
  <c r="AX857" i="1"/>
  <c r="AU857" i="1"/>
  <c r="AS857" i="1"/>
  <c r="AZ857" i="1"/>
  <c r="AY857" i="1"/>
  <c r="AW857" i="1"/>
  <c r="AF859" i="1"/>
  <c r="AE859" i="1"/>
  <c r="AD859" i="1"/>
  <c r="AC859" i="1"/>
  <c r="AB859" i="1"/>
  <c r="K859" i="1"/>
  <c r="N858" i="1"/>
  <c r="L858" i="1"/>
  <c r="M858" i="1" s="1"/>
  <c r="B860" i="1"/>
  <c r="AV859" i="1" l="1"/>
  <c r="AU859" i="1"/>
  <c r="AX859" i="1"/>
  <c r="AS859" i="1"/>
  <c r="AW859" i="1"/>
  <c r="AT859" i="1"/>
  <c r="AZ859" i="1"/>
  <c r="AY859" i="1"/>
  <c r="K860" i="1"/>
  <c r="N859" i="1"/>
  <c r="L859" i="1"/>
  <c r="M859" i="1" s="1"/>
  <c r="AF860" i="1"/>
  <c r="AE860" i="1"/>
  <c r="AC860" i="1"/>
  <c r="AD860" i="1"/>
  <c r="AB860" i="1"/>
  <c r="B861" i="1"/>
  <c r="AF861" i="1" l="1"/>
  <c r="AE861" i="1"/>
  <c r="AC861" i="1"/>
  <c r="AD861" i="1"/>
  <c r="AB861" i="1"/>
  <c r="K861" i="1"/>
  <c r="N860" i="1"/>
  <c r="L860" i="1"/>
  <c r="M860" i="1" s="1"/>
  <c r="B862" i="1"/>
  <c r="AS860" i="1" l="1"/>
  <c r="AY860" i="1"/>
  <c r="AT860" i="1"/>
  <c r="AZ860" i="1"/>
  <c r="AW860" i="1"/>
  <c r="AV860" i="1"/>
  <c r="AU860" i="1"/>
  <c r="AX860" i="1"/>
  <c r="K862" i="1"/>
  <c r="N861" i="1"/>
  <c r="L861" i="1"/>
  <c r="M861" i="1" s="1"/>
  <c r="AE862" i="1"/>
  <c r="AF862" i="1"/>
  <c r="AD862" i="1"/>
  <c r="AC862" i="1"/>
  <c r="AB862" i="1"/>
  <c r="B863" i="1"/>
  <c r="AY862" i="1" l="1"/>
  <c r="AV862" i="1"/>
  <c r="AZ862" i="1"/>
  <c r="AW862" i="1"/>
  <c r="AX862" i="1"/>
  <c r="AS862" i="1"/>
  <c r="AU862" i="1"/>
  <c r="AT862" i="1"/>
  <c r="AY861" i="1"/>
  <c r="AS861" i="1"/>
  <c r="AW861" i="1"/>
  <c r="AZ861" i="1"/>
  <c r="AT861" i="1"/>
  <c r="AU861" i="1"/>
  <c r="AX861" i="1"/>
  <c r="AV861" i="1"/>
  <c r="AE863" i="1"/>
  <c r="AF863" i="1"/>
  <c r="AD863" i="1"/>
  <c r="AC863" i="1"/>
  <c r="AB863" i="1"/>
  <c r="K863" i="1"/>
  <c r="N862" i="1"/>
  <c r="L862" i="1"/>
  <c r="M862" i="1" s="1"/>
  <c r="B864" i="1"/>
  <c r="AZ863" i="1" l="1"/>
  <c r="AV863" i="1"/>
  <c r="AX863" i="1"/>
  <c r="AS863" i="1"/>
  <c r="AW863" i="1"/>
  <c r="AY863" i="1"/>
  <c r="AT863" i="1"/>
  <c r="AU863" i="1"/>
  <c r="K864" i="1"/>
  <c r="N863" i="1"/>
  <c r="L863" i="1"/>
  <c r="M863" i="1" s="1"/>
  <c r="AE864" i="1"/>
  <c r="AF864" i="1"/>
  <c r="AD864" i="1"/>
  <c r="AB864" i="1"/>
  <c r="AC864" i="1"/>
  <c r="B865" i="1"/>
  <c r="AT864" i="1" l="1"/>
  <c r="AZ864" i="1"/>
  <c r="AS864" i="1"/>
  <c r="AU864" i="1"/>
  <c r="AX864" i="1"/>
  <c r="AV864" i="1"/>
  <c r="AW864" i="1"/>
  <c r="AY864" i="1"/>
  <c r="AF865" i="1"/>
  <c r="AE865" i="1"/>
  <c r="AD865" i="1"/>
  <c r="AB865" i="1"/>
  <c r="AC865" i="1"/>
  <c r="K865" i="1"/>
  <c r="N864" i="1"/>
  <c r="L864" i="1"/>
  <c r="M864" i="1" s="1"/>
  <c r="B866" i="1"/>
  <c r="AV865" i="1" l="1"/>
  <c r="AU865" i="1"/>
  <c r="AT865" i="1"/>
  <c r="AX865" i="1"/>
  <c r="AS865" i="1"/>
  <c r="AW865" i="1"/>
  <c r="AY865" i="1"/>
  <c r="AZ865" i="1"/>
  <c r="K866" i="1"/>
  <c r="N865" i="1"/>
  <c r="L865" i="1"/>
  <c r="M865" i="1" s="1"/>
  <c r="AF866" i="1"/>
  <c r="AE866" i="1"/>
  <c r="AB866" i="1"/>
  <c r="AD866" i="1"/>
  <c r="AC866" i="1"/>
  <c r="B867" i="1"/>
  <c r="AS866" i="1" l="1"/>
  <c r="AT866" i="1"/>
  <c r="AZ866" i="1"/>
  <c r="AY866" i="1"/>
  <c r="AX866" i="1"/>
  <c r="AW866" i="1"/>
  <c r="AU866" i="1"/>
  <c r="AV866" i="1"/>
  <c r="AF867" i="1"/>
  <c r="AC867" i="1"/>
  <c r="AB867" i="1"/>
  <c r="AD867" i="1"/>
  <c r="AE867" i="1"/>
  <c r="K867" i="1"/>
  <c r="N866" i="1"/>
  <c r="L866" i="1"/>
  <c r="M866" i="1" s="1"/>
  <c r="B868" i="1"/>
  <c r="K868" i="1" l="1"/>
  <c r="N867" i="1"/>
  <c r="L867" i="1"/>
  <c r="M867" i="1" s="1"/>
  <c r="AF868" i="1"/>
  <c r="AC868" i="1"/>
  <c r="AE868" i="1"/>
  <c r="AD868" i="1"/>
  <c r="AB868" i="1"/>
  <c r="B869" i="1"/>
  <c r="AS867" i="1" l="1"/>
  <c r="AT867" i="1"/>
  <c r="AX867" i="1"/>
  <c r="AV867" i="1"/>
  <c r="AZ867" i="1"/>
  <c r="AU867" i="1"/>
  <c r="AW867" i="1"/>
  <c r="AY867" i="1"/>
  <c r="AF869" i="1"/>
  <c r="AE869" i="1"/>
  <c r="AC869" i="1"/>
  <c r="AD869" i="1"/>
  <c r="AB869" i="1"/>
  <c r="K869" i="1"/>
  <c r="N868" i="1"/>
  <c r="L868" i="1"/>
  <c r="M868" i="1" s="1"/>
  <c r="B870" i="1"/>
  <c r="AW868" i="1" l="1"/>
  <c r="AS868" i="1"/>
  <c r="AT868" i="1"/>
  <c r="AY868" i="1"/>
  <c r="AX868" i="1"/>
  <c r="AV868" i="1"/>
  <c r="AZ868" i="1"/>
  <c r="AU868" i="1"/>
  <c r="K870" i="1"/>
  <c r="N869" i="1"/>
  <c r="L869" i="1"/>
  <c r="M869" i="1" s="1"/>
  <c r="AE870" i="1"/>
  <c r="AF870" i="1"/>
  <c r="AC870" i="1"/>
  <c r="AD870" i="1"/>
  <c r="AB870" i="1"/>
  <c r="B871" i="1"/>
  <c r="AX869" i="1" l="1"/>
  <c r="AV869" i="1"/>
  <c r="AY869" i="1"/>
  <c r="AU869" i="1"/>
  <c r="AW869" i="1"/>
  <c r="AS869" i="1"/>
  <c r="AZ869" i="1"/>
  <c r="AT869" i="1"/>
  <c r="AE871" i="1"/>
  <c r="AD871" i="1"/>
  <c r="AF871" i="1"/>
  <c r="AC871" i="1"/>
  <c r="AB871" i="1"/>
  <c r="K871" i="1"/>
  <c r="N870" i="1"/>
  <c r="L870" i="1"/>
  <c r="M870" i="1" s="1"/>
  <c r="B872" i="1"/>
  <c r="AY871" i="1" l="1"/>
  <c r="AX871" i="1"/>
  <c r="AW871" i="1"/>
  <c r="AZ871" i="1"/>
  <c r="AU871" i="1"/>
  <c r="AV871" i="1"/>
  <c r="AT871" i="1"/>
  <c r="AS871" i="1"/>
  <c r="AZ870" i="1"/>
  <c r="AV870" i="1"/>
  <c r="AW870" i="1"/>
  <c r="AS870" i="1"/>
  <c r="AX870" i="1"/>
  <c r="AY870" i="1"/>
  <c r="AT870" i="1"/>
  <c r="AU870" i="1"/>
  <c r="K872" i="1"/>
  <c r="N871" i="1"/>
  <c r="L871" i="1"/>
  <c r="M871" i="1" s="1"/>
  <c r="AE872" i="1"/>
  <c r="AF872" i="1"/>
  <c r="AD872" i="1"/>
  <c r="AB872" i="1"/>
  <c r="AC872" i="1"/>
  <c r="B873" i="1"/>
  <c r="AS872" i="1" l="1"/>
  <c r="AU872" i="1"/>
  <c r="AV872" i="1"/>
  <c r="AW872" i="1"/>
  <c r="AZ872" i="1"/>
  <c r="AY872" i="1"/>
  <c r="AX872" i="1"/>
  <c r="AT872" i="1"/>
  <c r="AE873" i="1"/>
  <c r="AF873" i="1"/>
  <c r="AD873" i="1"/>
  <c r="AB873" i="1"/>
  <c r="AC873" i="1"/>
  <c r="K873" i="1"/>
  <c r="N872" i="1"/>
  <c r="L872" i="1"/>
  <c r="M872" i="1" s="1"/>
  <c r="B874" i="1"/>
  <c r="AT873" i="1" l="1"/>
  <c r="AU873" i="1"/>
  <c r="AX873" i="1"/>
  <c r="AV873" i="1"/>
  <c r="AW873" i="1"/>
  <c r="AS873" i="1"/>
  <c r="AY873" i="1"/>
  <c r="AZ873" i="1"/>
  <c r="K874" i="1"/>
  <c r="N873" i="1"/>
  <c r="L873" i="1"/>
  <c r="M873" i="1" s="1"/>
  <c r="AF874" i="1"/>
  <c r="AE874" i="1"/>
  <c r="AD874" i="1"/>
  <c r="AB874" i="1"/>
  <c r="AC874" i="1"/>
  <c r="B875" i="1"/>
  <c r="AX874" i="1" l="1"/>
  <c r="AW874" i="1"/>
  <c r="AV874" i="1"/>
  <c r="AY874" i="1"/>
  <c r="AS874" i="1"/>
  <c r="AT874" i="1"/>
  <c r="AZ874" i="1"/>
  <c r="AU874" i="1"/>
  <c r="AF875" i="1"/>
  <c r="AE875" i="1"/>
  <c r="AD875" i="1"/>
  <c r="AB875" i="1"/>
  <c r="AC875" i="1"/>
  <c r="K875" i="1"/>
  <c r="N874" i="1"/>
  <c r="L874" i="1"/>
  <c r="M874" i="1" s="1"/>
  <c r="B876" i="1"/>
  <c r="AW875" i="1" l="1"/>
  <c r="AY875" i="1"/>
  <c r="AT875" i="1"/>
  <c r="AS875" i="1"/>
  <c r="AU875" i="1"/>
  <c r="AV875" i="1"/>
  <c r="AX875" i="1"/>
  <c r="AZ875" i="1"/>
  <c r="K876" i="1"/>
  <c r="N875" i="1"/>
  <c r="L875" i="1"/>
  <c r="M875" i="1" s="1"/>
  <c r="AF876" i="1"/>
  <c r="AE876" i="1"/>
  <c r="AC876" i="1"/>
  <c r="AD876" i="1"/>
  <c r="AB876" i="1"/>
  <c r="B877" i="1"/>
  <c r="AF877" i="1" l="1"/>
  <c r="AE877" i="1"/>
  <c r="AC877" i="1"/>
  <c r="AD877" i="1"/>
  <c r="AB877" i="1"/>
  <c r="K877" i="1"/>
  <c r="N876" i="1"/>
  <c r="L876" i="1"/>
  <c r="M876" i="1" s="1"/>
  <c r="B878" i="1"/>
  <c r="AS876" i="1" l="1"/>
  <c r="AW876" i="1"/>
  <c r="AT876" i="1"/>
  <c r="AY876" i="1"/>
  <c r="AU876" i="1"/>
  <c r="AX876" i="1"/>
  <c r="AV876" i="1"/>
  <c r="AZ876" i="1"/>
  <c r="K878" i="1"/>
  <c r="N877" i="1"/>
  <c r="L877" i="1"/>
  <c r="M877" i="1" s="1"/>
  <c r="AE878" i="1"/>
  <c r="AF878" i="1"/>
  <c r="AC878" i="1"/>
  <c r="AD878" i="1"/>
  <c r="AB878" i="1"/>
  <c r="B879" i="1"/>
  <c r="AX877" i="1" l="1"/>
  <c r="AU877" i="1"/>
  <c r="AT877" i="1"/>
  <c r="AW877" i="1"/>
  <c r="AV877" i="1"/>
  <c r="AS877" i="1"/>
  <c r="AY877" i="1"/>
  <c r="AZ877" i="1"/>
  <c r="AE879" i="1"/>
  <c r="AF879" i="1"/>
  <c r="AD879" i="1"/>
  <c r="AC879" i="1"/>
  <c r="AB879" i="1"/>
  <c r="K879" i="1"/>
  <c r="N878" i="1"/>
  <c r="L878" i="1"/>
  <c r="M878" i="1" s="1"/>
  <c r="B880" i="1"/>
  <c r="AZ879" i="1" l="1"/>
  <c r="AY879" i="1"/>
  <c r="AV879" i="1"/>
  <c r="AS879" i="1"/>
  <c r="AT879" i="1"/>
  <c r="AU879" i="1"/>
  <c r="AX879" i="1"/>
  <c r="AW879" i="1"/>
  <c r="AV878" i="1"/>
  <c r="AY878" i="1"/>
  <c r="AX878" i="1"/>
  <c r="AS878" i="1"/>
  <c r="AZ878" i="1"/>
  <c r="AT878" i="1"/>
  <c r="AW878" i="1"/>
  <c r="AU878" i="1"/>
  <c r="K880" i="1"/>
  <c r="N879" i="1"/>
  <c r="L879" i="1"/>
  <c r="M879" i="1" s="1"/>
  <c r="AE880" i="1"/>
  <c r="AF880" i="1"/>
  <c r="AB880" i="1"/>
  <c r="AD880" i="1"/>
  <c r="AC880" i="1"/>
  <c r="B881" i="1"/>
  <c r="AW880" i="1" l="1"/>
  <c r="AZ880" i="1"/>
  <c r="AS880" i="1"/>
  <c r="AY880" i="1"/>
  <c r="AX880" i="1"/>
  <c r="AU880" i="1"/>
  <c r="AT880" i="1"/>
  <c r="AV880" i="1"/>
  <c r="AF881" i="1"/>
  <c r="AD881" i="1"/>
  <c r="AE881" i="1"/>
  <c r="AB881" i="1"/>
  <c r="AC881" i="1"/>
  <c r="K881" i="1"/>
  <c r="N880" i="1"/>
  <c r="L880" i="1"/>
  <c r="M880" i="1" s="1"/>
  <c r="B882" i="1"/>
  <c r="AT881" i="1" l="1"/>
  <c r="AZ881" i="1"/>
  <c r="AY881" i="1"/>
  <c r="AU881" i="1"/>
  <c r="AX881" i="1"/>
  <c r="AW881" i="1"/>
  <c r="AS881" i="1"/>
  <c r="AV881" i="1"/>
  <c r="K882" i="1"/>
  <c r="N881" i="1"/>
  <c r="L881" i="1"/>
  <c r="M881" i="1" s="1"/>
  <c r="AF882" i="1"/>
  <c r="AD882" i="1"/>
  <c r="AE882" i="1"/>
  <c r="AB882" i="1"/>
  <c r="AC882" i="1"/>
  <c r="B883" i="1"/>
  <c r="AT882" i="1" l="1"/>
  <c r="AZ882" i="1"/>
  <c r="AY882" i="1"/>
  <c r="AV882" i="1"/>
  <c r="AW882" i="1"/>
  <c r="AU882" i="1"/>
  <c r="AS882" i="1"/>
  <c r="AX882" i="1"/>
  <c r="AF883" i="1"/>
  <c r="AE883" i="1"/>
  <c r="AD883" i="1"/>
  <c r="AB883" i="1"/>
  <c r="AC883" i="1"/>
  <c r="K883" i="1"/>
  <c r="N882" i="1"/>
  <c r="L882" i="1"/>
  <c r="M882" i="1" s="1"/>
  <c r="B884" i="1"/>
  <c r="AS883" i="1" l="1"/>
  <c r="AU883" i="1"/>
  <c r="AT883" i="1"/>
  <c r="AY883" i="1"/>
  <c r="AZ883" i="1"/>
  <c r="AX883" i="1"/>
  <c r="AV883" i="1"/>
  <c r="AW883" i="1"/>
  <c r="K884" i="1"/>
  <c r="N883" i="1"/>
  <c r="L883" i="1"/>
  <c r="M883" i="1" s="1"/>
  <c r="AF884" i="1"/>
  <c r="AE884" i="1"/>
  <c r="AC884" i="1"/>
  <c r="AB884" i="1"/>
  <c r="AD884" i="1"/>
  <c r="B885" i="1"/>
  <c r="AF885" i="1" l="1"/>
  <c r="AE885" i="1"/>
  <c r="AC885" i="1"/>
  <c r="AB885" i="1"/>
  <c r="AD885" i="1"/>
  <c r="K885" i="1"/>
  <c r="N884" i="1"/>
  <c r="L884" i="1"/>
  <c r="M884" i="1" s="1"/>
  <c r="B886" i="1"/>
  <c r="AX884" i="1" l="1"/>
  <c r="AT884" i="1"/>
  <c r="AS884" i="1"/>
  <c r="AZ884" i="1"/>
  <c r="AU884" i="1"/>
  <c r="AW884" i="1"/>
  <c r="AV884" i="1"/>
  <c r="AY884" i="1"/>
  <c r="K886" i="1"/>
  <c r="N885" i="1"/>
  <c r="L885" i="1"/>
  <c r="M885" i="1" s="1"/>
  <c r="AE886" i="1"/>
  <c r="AF886" i="1"/>
  <c r="AC886" i="1"/>
  <c r="AD886" i="1"/>
  <c r="AB886" i="1"/>
  <c r="B887" i="1"/>
  <c r="AS886" i="1" l="1"/>
  <c r="AV886" i="1"/>
  <c r="AU886" i="1"/>
  <c r="AY886" i="1"/>
  <c r="AW886" i="1"/>
  <c r="AX886" i="1"/>
  <c r="AT886" i="1"/>
  <c r="AZ886" i="1"/>
  <c r="AZ885" i="1"/>
  <c r="AS885" i="1"/>
  <c r="AV885" i="1"/>
  <c r="AY885" i="1"/>
  <c r="AT885" i="1"/>
  <c r="AW885" i="1"/>
  <c r="AU885" i="1"/>
  <c r="AX885" i="1"/>
  <c r="AE887" i="1"/>
  <c r="AD887" i="1"/>
  <c r="AF887" i="1"/>
  <c r="AC887" i="1"/>
  <c r="AB887" i="1"/>
  <c r="K887" i="1"/>
  <c r="N886" i="1"/>
  <c r="L886" i="1"/>
  <c r="M886" i="1" s="1"/>
  <c r="B888" i="1"/>
  <c r="K888" i="1" l="1"/>
  <c r="N887" i="1"/>
  <c r="L887" i="1"/>
  <c r="M887" i="1" s="1"/>
  <c r="AE888" i="1"/>
  <c r="AB888" i="1"/>
  <c r="AF888" i="1"/>
  <c r="AD888" i="1"/>
  <c r="AC888" i="1"/>
  <c r="B889" i="1"/>
  <c r="AW887" i="1" l="1"/>
  <c r="AU887" i="1"/>
  <c r="AT887" i="1"/>
  <c r="AX887" i="1"/>
  <c r="AS887" i="1"/>
  <c r="AZ887" i="1"/>
  <c r="AY887" i="1"/>
  <c r="AV887" i="1"/>
  <c r="AE889" i="1"/>
  <c r="AF889" i="1"/>
  <c r="AD889" i="1"/>
  <c r="AC889" i="1"/>
  <c r="AB889" i="1"/>
  <c r="K889" i="1"/>
  <c r="L888" i="1"/>
  <c r="M888" i="1" s="1"/>
  <c r="N888" i="1"/>
  <c r="B890" i="1"/>
  <c r="AV889" i="1" l="1"/>
  <c r="AT889" i="1"/>
  <c r="AS889" i="1"/>
  <c r="AU889" i="1"/>
  <c r="AX889" i="1"/>
  <c r="AW889" i="1"/>
  <c r="AZ889" i="1"/>
  <c r="AY889" i="1"/>
  <c r="AV888" i="1"/>
  <c r="AT888" i="1"/>
  <c r="AS888" i="1"/>
  <c r="AU888" i="1"/>
  <c r="AW888" i="1"/>
  <c r="AY888" i="1"/>
  <c r="AZ888" i="1"/>
  <c r="AX888" i="1"/>
  <c r="K890" i="1"/>
  <c r="N889" i="1"/>
  <c r="L889" i="1"/>
  <c r="M889" i="1" s="1"/>
  <c r="AF890" i="1"/>
  <c r="AE890" i="1"/>
  <c r="AD890" i="1"/>
  <c r="AC890" i="1"/>
  <c r="AB890" i="1"/>
  <c r="B891" i="1"/>
  <c r="AV890" i="1" l="1"/>
  <c r="AS890" i="1"/>
  <c r="AT890" i="1"/>
  <c r="AU890" i="1"/>
  <c r="AW890" i="1"/>
  <c r="AX890" i="1"/>
  <c r="AY890" i="1"/>
  <c r="AZ890" i="1"/>
  <c r="AF891" i="1"/>
  <c r="AE891" i="1"/>
  <c r="AD891" i="1"/>
  <c r="AB891" i="1"/>
  <c r="AC891" i="1"/>
  <c r="K891" i="1"/>
  <c r="N890" i="1"/>
  <c r="L890" i="1"/>
  <c r="M890" i="1" s="1"/>
  <c r="B892" i="1"/>
  <c r="K892" i="1" l="1"/>
  <c r="N891" i="1"/>
  <c r="L891" i="1"/>
  <c r="M891" i="1" s="1"/>
  <c r="AF892" i="1"/>
  <c r="AE892" i="1"/>
  <c r="AD892" i="1"/>
  <c r="AC892" i="1"/>
  <c r="AB892" i="1"/>
  <c r="B893" i="1"/>
  <c r="AW892" i="1" l="1"/>
  <c r="AU892" i="1"/>
  <c r="AX892" i="1"/>
  <c r="AY892" i="1"/>
  <c r="AV892" i="1"/>
  <c r="AT892" i="1"/>
  <c r="AS892" i="1"/>
  <c r="AZ892" i="1"/>
  <c r="AU891" i="1"/>
  <c r="AZ891" i="1"/>
  <c r="AW891" i="1"/>
  <c r="AY891" i="1"/>
  <c r="AT891" i="1"/>
  <c r="AX891" i="1"/>
  <c r="AV891" i="1"/>
  <c r="AS891" i="1"/>
  <c r="AF893" i="1"/>
  <c r="AE893" i="1"/>
  <c r="AC893" i="1"/>
  <c r="AD893" i="1"/>
  <c r="AB893" i="1"/>
  <c r="K893" i="1"/>
  <c r="N892" i="1"/>
  <c r="L892" i="1"/>
  <c r="M892" i="1" s="1"/>
  <c r="B894" i="1"/>
  <c r="K894" i="1" l="1"/>
  <c r="N893" i="1"/>
  <c r="L893" i="1"/>
  <c r="M893" i="1" s="1"/>
  <c r="AE894" i="1"/>
  <c r="AF894" i="1"/>
  <c r="AC894" i="1"/>
  <c r="AD894" i="1"/>
  <c r="AB894" i="1"/>
  <c r="B895" i="1"/>
  <c r="AZ893" i="1" l="1"/>
  <c r="AS893" i="1"/>
  <c r="AW893" i="1"/>
  <c r="AY893" i="1"/>
  <c r="AX893" i="1"/>
  <c r="AU893" i="1"/>
  <c r="AT893" i="1"/>
  <c r="AV893" i="1"/>
  <c r="AE895" i="1"/>
  <c r="AF895" i="1"/>
  <c r="AD895" i="1"/>
  <c r="AC895" i="1"/>
  <c r="AB895" i="1"/>
  <c r="K895" i="1"/>
  <c r="N894" i="1"/>
  <c r="L894" i="1"/>
  <c r="M894" i="1" s="1"/>
  <c r="B896" i="1"/>
  <c r="AV895" i="1" l="1"/>
  <c r="AT895" i="1"/>
  <c r="AU895" i="1"/>
  <c r="AZ895" i="1"/>
  <c r="AS895" i="1"/>
  <c r="AW895" i="1"/>
  <c r="AX895" i="1"/>
  <c r="AY895" i="1"/>
  <c r="AT894" i="1"/>
  <c r="AZ894" i="1"/>
  <c r="AU894" i="1"/>
  <c r="AW894" i="1"/>
  <c r="AX894" i="1"/>
  <c r="AV894" i="1"/>
  <c r="AY894" i="1"/>
  <c r="AS894" i="1"/>
  <c r="K896" i="1"/>
  <c r="N895" i="1"/>
  <c r="L895" i="1"/>
  <c r="M895" i="1" s="1"/>
  <c r="AE896" i="1"/>
  <c r="AF896" i="1"/>
  <c r="AB896" i="1"/>
  <c r="AD896" i="1"/>
  <c r="AC896" i="1"/>
  <c r="B897" i="1"/>
  <c r="AY896" i="1" l="1"/>
  <c r="AW896" i="1"/>
  <c r="AZ896" i="1"/>
  <c r="AX896" i="1"/>
  <c r="AV896" i="1"/>
  <c r="AS896" i="1"/>
  <c r="AT896" i="1"/>
  <c r="AU896" i="1"/>
  <c r="AF897" i="1"/>
  <c r="AE897" i="1"/>
  <c r="AD897" i="1"/>
  <c r="AC897" i="1"/>
  <c r="AB897" i="1"/>
  <c r="K897" i="1"/>
  <c r="N896" i="1"/>
  <c r="L896" i="1"/>
  <c r="M896" i="1" s="1"/>
  <c r="B898" i="1"/>
  <c r="AW897" i="1" l="1"/>
  <c r="AV897" i="1"/>
  <c r="AX897" i="1"/>
  <c r="AY897" i="1"/>
  <c r="AZ897" i="1"/>
  <c r="AU897" i="1"/>
  <c r="AS897" i="1"/>
  <c r="AT897" i="1"/>
  <c r="K898" i="1"/>
  <c r="N897" i="1"/>
  <c r="L897" i="1"/>
  <c r="M897" i="1" s="1"/>
  <c r="AE898" i="1"/>
  <c r="AD898" i="1"/>
  <c r="AF898" i="1"/>
  <c r="AC898" i="1"/>
  <c r="AB898" i="1"/>
  <c r="B899" i="1"/>
  <c r="AT898" i="1" l="1"/>
  <c r="AZ898" i="1"/>
  <c r="AU898" i="1"/>
  <c r="AS898" i="1"/>
  <c r="AX898" i="1"/>
  <c r="AY898" i="1"/>
  <c r="AW898" i="1"/>
  <c r="AV898" i="1"/>
  <c r="AF899" i="1"/>
  <c r="AD899" i="1"/>
  <c r="AE899" i="1"/>
  <c r="AC899" i="1"/>
  <c r="AB899" i="1"/>
  <c r="K899" i="1"/>
  <c r="N898" i="1"/>
  <c r="L898" i="1"/>
  <c r="M898" i="1" s="1"/>
  <c r="B900" i="1"/>
  <c r="AZ899" i="1" l="1"/>
  <c r="AY899" i="1"/>
  <c r="AW899" i="1"/>
  <c r="AV899" i="1"/>
  <c r="AT899" i="1"/>
  <c r="AS899" i="1"/>
  <c r="AU899" i="1"/>
  <c r="AX899" i="1"/>
  <c r="K900" i="1"/>
  <c r="N899" i="1"/>
  <c r="L899" i="1"/>
  <c r="M899" i="1" s="1"/>
  <c r="AF900" i="1"/>
  <c r="AD900" i="1"/>
  <c r="AC900" i="1"/>
  <c r="AB900" i="1"/>
  <c r="AE900" i="1"/>
  <c r="B901" i="1"/>
  <c r="AF901" i="1" l="1"/>
  <c r="AE901" i="1"/>
  <c r="AC901" i="1"/>
  <c r="AD901" i="1"/>
  <c r="AB901" i="1"/>
  <c r="K901" i="1"/>
  <c r="N900" i="1"/>
  <c r="L900" i="1"/>
  <c r="M900" i="1" s="1"/>
  <c r="B902" i="1"/>
  <c r="AZ900" i="1" l="1"/>
  <c r="AX900" i="1"/>
  <c r="AV900" i="1"/>
  <c r="AT900" i="1"/>
  <c r="AU900" i="1"/>
  <c r="AY900" i="1"/>
  <c r="AW900" i="1"/>
  <c r="AS900" i="1"/>
  <c r="K902" i="1"/>
  <c r="N901" i="1"/>
  <c r="L901" i="1"/>
  <c r="M901" i="1" s="1"/>
  <c r="AE902" i="1"/>
  <c r="AF902" i="1"/>
  <c r="AC902" i="1"/>
  <c r="AB902" i="1"/>
  <c r="AD902" i="1"/>
  <c r="B903" i="1"/>
  <c r="AX902" i="1" l="1"/>
  <c r="AT902" i="1"/>
  <c r="AU902" i="1"/>
  <c r="AZ902" i="1"/>
  <c r="AW902" i="1"/>
  <c r="AY902" i="1"/>
  <c r="AS902" i="1"/>
  <c r="AV902" i="1"/>
  <c r="AZ901" i="1"/>
  <c r="AW901" i="1"/>
  <c r="AU901" i="1"/>
  <c r="AY901" i="1"/>
  <c r="AS901" i="1"/>
  <c r="AX901" i="1"/>
  <c r="AV901" i="1"/>
  <c r="AT901" i="1"/>
  <c r="AE903" i="1"/>
  <c r="AF903" i="1"/>
  <c r="AC903" i="1"/>
  <c r="AB903" i="1"/>
  <c r="AD903" i="1"/>
  <c r="K903" i="1"/>
  <c r="N902" i="1"/>
  <c r="L902" i="1"/>
  <c r="M902" i="1" s="1"/>
  <c r="B904" i="1"/>
  <c r="K904" i="1" l="1"/>
  <c r="N903" i="1"/>
  <c r="L903" i="1"/>
  <c r="M903" i="1" s="1"/>
  <c r="AE904" i="1"/>
  <c r="AB904" i="1"/>
  <c r="AC904" i="1"/>
  <c r="AF904" i="1"/>
  <c r="AD904" i="1"/>
  <c r="B905" i="1"/>
  <c r="AS903" i="1" l="1"/>
  <c r="AU903" i="1"/>
  <c r="AY903" i="1"/>
  <c r="AX903" i="1"/>
  <c r="AZ903" i="1"/>
  <c r="AW903" i="1"/>
  <c r="AV903" i="1"/>
  <c r="AT903" i="1"/>
  <c r="AE905" i="1"/>
  <c r="AD905" i="1"/>
  <c r="AC905" i="1"/>
  <c r="AF905" i="1"/>
  <c r="AB905" i="1"/>
  <c r="K905" i="1"/>
  <c r="N904" i="1"/>
  <c r="L904" i="1"/>
  <c r="M904" i="1" s="1"/>
  <c r="B906" i="1"/>
  <c r="AY904" i="1" l="1"/>
  <c r="AW904" i="1"/>
  <c r="AU904" i="1"/>
  <c r="AV904" i="1"/>
  <c r="AT904" i="1"/>
  <c r="AS904" i="1"/>
  <c r="AZ904" i="1"/>
  <c r="AX904" i="1"/>
  <c r="AF906" i="1"/>
  <c r="AE906" i="1"/>
  <c r="AD906" i="1"/>
  <c r="AC906" i="1"/>
  <c r="AB906" i="1"/>
  <c r="K906" i="1"/>
  <c r="N905" i="1"/>
  <c r="L905" i="1"/>
  <c r="M905" i="1" s="1"/>
  <c r="B907" i="1"/>
  <c r="AX906" i="1" l="1"/>
  <c r="AW906" i="1"/>
  <c r="AZ906" i="1"/>
  <c r="AY906" i="1"/>
  <c r="AU906" i="1"/>
  <c r="AV906" i="1"/>
  <c r="AS906" i="1"/>
  <c r="AT906" i="1"/>
  <c r="AZ905" i="1"/>
  <c r="AY905" i="1"/>
  <c r="AU905" i="1"/>
  <c r="AT905" i="1"/>
  <c r="AW905" i="1"/>
  <c r="AV905" i="1"/>
  <c r="AS905" i="1"/>
  <c r="AX905" i="1"/>
  <c r="K907" i="1"/>
  <c r="N906" i="1"/>
  <c r="L906" i="1"/>
  <c r="M906" i="1" s="1"/>
  <c r="AF907" i="1"/>
  <c r="AE907" i="1"/>
  <c r="AD907" i="1"/>
  <c r="AC907" i="1"/>
  <c r="AB907" i="1"/>
  <c r="B908" i="1"/>
  <c r="AS907" i="1" l="1"/>
  <c r="AY907" i="1"/>
  <c r="AT907" i="1"/>
  <c r="AW907" i="1"/>
  <c r="AZ907" i="1"/>
  <c r="AX907" i="1"/>
  <c r="AV907" i="1"/>
  <c r="AU907" i="1"/>
  <c r="AF908" i="1"/>
  <c r="AE908" i="1"/>
  <c r="AD908" i="1"/>
  <c r="AC908" i="1"/>
  <c r="AB908" i="1"/>
  <c r="K908" i="1"/>
  <c r="N907" i="1"/>
  <c r="L907" i="1"/>
  <c r="M907" i="1" s="1"/>
  <c r="B909" i="1"/>
  <c r="AV908" i="1" l="1"/>
  <c r="AZ908" i="1"/>
  <c r="AY908" i="1"/>
  <c r="AX908" i="1"/>
  <c r="AT908" i="1"/>
  <c r="AS908" i="1"/>
  <c r="AU908" i="1"/>
  <c r="AW908" i="1"/>
  <c r="K909" i="1"/>
  <c r="N908" i="1"/>
  <c r="L908" i="1"/>
  <c r="M908" i="1" s="1"/>
  <c r="AF909" i="1"/>
  <c r="AE909" i="1"/>
  <c r="AC909" i="1"/>
  <c r="AD909" i="1"/>
  <c r="AB909" i="1"/>
  <c r="B910" i="1"/>
  <c r="AE910" i="1" l="1"/>
  <c r="AF910" i="1"/>
  <c r="AC910" i="1"/>
  <c r="AD910" i="1"/>
  <c r="AB910" i="1"/>
  <c r="K910" i="1"/>
  <c r="N909" i="1"/>
  <c r="L909" i="1"/>
  <c r="M909" i="1" s="1"/>
  <c r="B911" i="1"/>
  <c r="AY909" i="1" l="1"/>
  <c r="AW909" i="1"/>
  <c r="AX909" i="1"/>
  <c r="AZ909" i="1"/>
  <c r="AU909" i="1"/>
  <c r="AT909" i="1"/>
  <c r="AV909" i="1"/>
  <c r="AS909" i="1"/>
  <c r="K911" i="1"/>
  <c r="N910" i="1"/>
  <c r="L910" i="1"/>
  <c r="M910" i="1" s="1"/>
  <c r="AE911" i="1"/>
  <c r="AF911" i="1"/>
  <c r="AC911" i="1"/>
  <c r="AD911" i="1"/>
  <c r="AB911" i="1"/>
  <c r="B912" i="1"/>
  <c r="AZ910" i="1" l="1"/>
  <c r="AU910" i="1"/>
  <c r="AW910" i="1"/>
  <c r="AV910" i="1"/>
  <c r="AT910" i="1"/>
  <c r="AX910" i="1"/>
  <c r="AS910" i="1"/>
  <c r="AY910" i="1"/>
  <c r="AE912" i="1"/>
  <c r="AF912" i="1"/>
  <c r="AB912" i="1"/>
  <c r="AD912" i="1"/>
  <c r="AC912" i="1"/>
  <c r="K912" i="1"/>
  <c r="L911" i="1"/>
  <c r="M911" i="1" s="1"/>
  <c r="N911" i="1"/>
  <c r="B913" i="1"/>
  <c r="AS912" i="1" l="1"/>
  <c r="AU912" i="1"/>
  <c r="AT912" i="1"/>
  <c r="AX912" i="1"/>
  <c r="AV912" i="1"/>
  <c r="AW912" i="1"/>
  <c r="AY912" i="1"/>
  <c r="AZ912" i="1"/>
  <c r="AS911" i="1"/>
  <c r="AY911" i="1"/>
  <c r="AU911" i="1"/>
  <c r="AZ911" i="1"/>
  <c r="AT911" i="1"/>
  <c r="AV911" i="1"/>
  <c r="AX911" i="1"/>
  <c r="AW911" i="1"/>
  <c r="K913" i="1"/>
  <c r="N912" i="1"/>
  <c r="L912" i="1"/>
  <c r="M912" i="1" s="1"/>
  <c r="AF913" i="1"/>
  <c r="AE913" i="1"/>
  <c r="AD913" i="1"/>
  <c r="AC913" i="1"/>
  <c r="AB913" i="1"/>
  <c r="B914" i="1"/>
  <c r="AV913" i="1" l="1"/>
  <c r="AS913" i="1"/>
  <c r="AY913" i="1"/>
  <c r="AU913" i="1"/>
  <c r="AT913" i="1"/>
  <c r="AZ913" i="1"/>
  <c r="AX913" i="1"/>
  <c r="AW913" i="1"/>
  <c r="AF914" i="1"/>
  <c r="AE914" i="1"/>
  <c r="AD914" i="1"/>
  <c r="AC914" i="1"/>
  <c r="AB914" i="1"/>
  <c r="K914" i="1"/>
  <c r="N913" i="1"/>
  <c r="L913" i="1"/>
  <c r="M913" i="1" s="1"/>
  <c r="B915" i="1"/>
  <c r="AX914" i="1" l="1"/>
  <c r="AY914" i="1"/>
  <c r="AW914" i="1"/>
  <c r="AU914" i="1"/>
  <c r="AZ914" i="1"/>
  <c r="AV914" i="1"/>
  <c r="AS914" i="1"/>
  <c r="AT914" i="1"/>
  <c r="K915" i="1"/>
  <c r="N914" i="1"/>
  <c r="L914" i="1"/>
  <c r="M914" i="1" s="1"/>
  <c r="AF915" i="1"/>
  <c r="AE915" i="1"/>
  <c r="AD915" i="1"/>
  <c r="AC915" i="1"/>
  <c r="AB915" i="1"/>
  <c r="B916" i="1"/>
  <c r="AY915" i="1" l="1"/>
  <c r="AU915" i="1"/>
  <c r="AX915" i="1"/>
  <c r="AT915" i="1"/>
  <c r="AW915" i="1"/>
  <c r="AZ915" i="1"/>
  <c r="AV915" i="1"/>
  <c r="AS915" i="1"/>
  <c r="AF916" i="1"/>
  <c r="AE916" i="1"/>
  <c r="AD916" i="1"/>
  <c r="AC916" i="1"/>
  <c r="AB916" i="1"/>
  <c r="K916" i="1"/>
  <c r="N915" i="1"/>
  <c r="L915" i="1"/>
  <c r="M915" i="1" s="1"/>
  <c r="B917" i="1"/>
  <c r="AZ916" i="1" l="1"/>
  <c r="AY916" i="1"/>
  <c r="AW916" i="1"/>
  <c r="AT916" i="1"/>
  <c r="AV916" i="1"/>
  <c r="AS916" i="1"/>
  <c r="AU916" i="1"/>
  <c r="AX916" i="1"/>
  <c r="K917" i="1"/>
  <c r="N916" i="1"/>
  <c r="L916" i="1"/>
  <c r="M916" i="1" s="1"/>
  <c r="AF917" i="1"/>
  <c r="AE917" i="1"/>
  <c r="AC917" i="1"/>
  <c r="AD917" i="1"/>
  <c r="AB917" i="1"/>
  <c r="B918" i="1"/>
  <c r="AE918" i="1" l="1"/>
  <c r="AF918" i="1"/>
  <c r="AC918" i="1"/>
  <c r="AB918" i="1"/>
  <c r="AD918" i="1"/>
  <c r="K918" i="1"/>
  <c r="N917" i="1"/>
  <c r="L917" i="1"/>
  <c r="M917" i="1" s="1"/>
  <c r="B919" i="1"/>
  <c r="AS917" i="1" l="1"/>
  <c r="AW917" i="1"/>
  <c r="AT917" i="1"/>
  <c r="AZ917" i="1"/>
  <c r="AY917" i="1"/>
  <c r="AV917" i="1"/>
  <c r="AU917" i="1"/>
  <c r="AX917" i="1"/>
  <c r="K919" i="1"/>
  <c r="N918" i="1"/>
  <c r="L918" i="1"/>
  <c r="M918" i="1" s="1"/>
  <c r="AE919" i="1"/>
  <c r="AF919" i="1"/>
  <c r="AC919" i="1"/>
  <c r="AB919" i="1"/>
  <c r="AD919" i="1"/>
  <c r="B920" i="1"/>
  <c r="AV918" i="1" l="1"/>
  <c r="AW918" i="1"/>
  <c r="AX918" i="1"/>
  <c r="AZ918" i="1"/>
  <c r="AS918" i="1"/>
  <c r="AU918" i="1"/>
  <c r="AT918" i="1"/>
  <c r="AY918" i="1"/>
  <c r="AE920" i="1"/>
  <c r="AF920" i="1"/>
  <c r="AB920" i="1"/>
  <c r="AC920" i="1"/>
  <c r="AD920" i="1"/>
  <c r="K920" i="1"/>
  <c r="N919" i="1"/>
  <c r="L919" i="1"/>
  <c r="M919" i="1" s="1"/>
  <c r="B921" i="1"/>
  <c r="AZ919" i="1" l="1"/>
  <c r="AS919" i="1"/>
  <c r="AY919" i="1"/>
  <c r="AU919" i="1"/>
  <c r="AW919" i="1"/>
  <c r="AV919" i="1"/>
  <c r="AX919" i="1"/>
  <c r="AT919" i="1"/>
  <c r="K921" i="1"/>
  <c r="N920" i="1"/>
  <c r="L920" i="1"/>
  <c r="M920" i="1" s="1"/>
  <c r="AE921" i="1"/>
  <c r="AF921" i="1"/>
  <c r="AD921" i="1"/>
  <c r="AC921" i="1"/>
  <c r="AB921" i="1"/>
  <c r="B922" i="1"/>
  <c r="AZ921" i="1" l="1"/>
  <c r="AX921" i="1"/>
  <c r="AY921" i="1"/>
  <c r="AT921" i="1"/>
  <c r="AW921" i="1"/>
  <c r="AS921" i="1"/>
  <c r="AU921" i="1"/>
  <c r="AV921" i="1"/>
  <c r="AS920" i="1"/>
  <c r="AU920" i="1"/>
  <c r="AV920" i="1"/>
  <c r="AW920" i="1"/>
  <c r="AX920" i="1"/>
  <c r="AT920" i="1"/>
  <c r="AZ920" i="1"/>
  <c r="AY920" i="1"/>
  <c r="AF922" i="1"/>
  <c r="AE922" i="1"/>
  <c r="AD922" i="1"/>
  <c r="AC922" i="1"/>
  <c r="AB922" i="1"/>
  <c r="K922" i="1"/>
  <c r="N921" i="1"/>
  <c r="L921" i="1"/>
  <c r="M921" i="1" s="1"/>
  <c r="B923" i="1"/>
  <c r="AZ922" i="1" l="1"/>
  <c r="AX922" i="1"/>
  <c r="AV922" i="1"/>
  <c r="AT922" i="1"/>
  <c r="AS922" i="1"/>
  <c r="AU922" i="1"/>
  <c r="AW922" i="1"/>
  <c r="AY922" i="1"/>
  <c r="K923" i="1"/>
  <c r="N922" i="1"/>
  <c r="L922" i="1"/>
  <c r="M922" i="1" s="1"/>
  <c r="AF923" i="1"/>
  <c r="AE923" i="1"/>
  <c r="AD923" i="1"/>
  <c r="AB923" i="1"/>
  <c r="AC923" i="1"/>
  <c r="B924" i="1"/>
  <c r="AX923" i="1" l="1"/>
  <c r="AY923" i="1"/>
  <c r="AU923" i="1"/>
  <c r="AZ923" i="1"/>
  <c r="AW923" i="1"/>
  <c r="AT923" i="1"/>
  <c r="AV923" i="1"/>
  <c r="AS923" i="1"/>
  <c r="AF924" i="1"/>
  <c r="AE924" i="1"/>
  <c r="AD924" i="1"/>
  <c r="AC924" i="1"/>
  <c r="AB924" i="1"/>
  <c r="K924" i="1"/>
  <c r="N923" i="1"/>
  <c r="L923" i="1"/>
  <c r="M923" i="1" s="1"/>
  <c r="B925" i="1"/>
  <c r="K925" i="1" l="1"/>
  <c r="N924" i="1"/>
  <c r="L924" i="1"/>
  <c r="M924" i="1" s="1"/>
  <c r="AF925" i="1"/>
  <c r="AE925" i="1"/>
  <c r="AC925" i="1"/>
  <c r="AD925" i="1"/>
  <c r="AB925" i="1"/>
  <c r="B926" i="1"/>
  <c r="AW924" i="1" l="1"/>
  <c r="AS924" i="1"/>
  <c r="AU924" i="1"/>
  <c r="AY924" i="1"/>
  <c r="AX924" i="1"/>
  <c r="AV924" i="1"/>
  <c r="AT924" i="1"/>
  <c r="AZ924" i="1"/>
  <c r="AE926" i="1"/>
  <c r="AF926" i="1"/>
  <c r="AC926" i="1"/>
  <c r="AD926" i="1"/>
  <c r="AB926" i="1"/>
  <c r="K926" i="1"/>
  <c r="N925" i="1"/>
  <c r="L925" i="1"/>
  <c r="M925" i="1" s="1"/>
  <c r="B927" i="1"/>
  <c r="AY925" i="1" l="1"/>
  <c r="AZ925" i="1"/>
  <c r="AT925" i="1"/>
  <c r="AU925" i="1"/>
  <c r="AS925" i="1"/>
  <c r="AV925" i="1"/>
  <c r="AW925" i="1"/>
  <c r="AX925" i="1"/>
  <c r="K927" i="1"/>
  <c r="N926" i="1"/>
  <c r="L926" i="1"/>
  <c r="M926" i="1" s="1"/>
  <c r="AE927" i="1"/>
  <c r="AF927" i="1"/>
  <c r="AC927" i="1"/>
  <c r="AB927" i="1"/>
  <c r="AD927" i="1"/>
  <c r="B928" i="1"/>
  <c r="AZ927" i="1" l="1"/>
  <c r="AV927" i="1"/>
  <c r="AX927" i="1"/>
  <c r="AW927" i="1"/>
  <c r="AY927" i="1"/>
  <c r="AT927" i="1"/>
  <c r="AU927" i="1"/>
  <c r="AS927" i="1"/>
  <c r="AU926" i="1"/>
  <c r="AW926" i="1"/>
  <c r="AT926" i="1"/>
  <c r="AZ926" i="1"/>
  <c r="AX926" i="1"/>
  <c r="AS926" i="1"/>
  <c r="AV926" i="1"/>
  <c r="AY926" i="1"/>
  <c r="AE928" i="1"/>
  <c r="AF928" i="1"/>
  <c r="AB928" i="1"/>
  <c r="AD928" i="1"/>
  <c r="AC928" i="1"/>
  <c r="K928" i="1"/>
  <c r="N927" i="1"/>
  <c r="L927" i="1"/>
  <c r="M927" i="1" s="1"/>
  <c r="B929" i="1"/>
  <c r="K929" i="1" l="1"/>
  <c r="N928" i="1"/>
  <c r="L928" i="1"/>
  <c r="M928" i="1" s="1"/>
  <c r="AF929" i="1"/>
  <c r="AE929" i="1"/>
  <c r="AB929" i="1"/>
  <c r="AD929" i="1"/>
  <c r="AC929" i="1"/>
  <c r="B930" i="1"/>
  <c r="AS928" i="1" l="1"/>
  <c r="AU928" i="1"/>
  <c r="AT928" i="1"/>
  <c r="AY928" i="1"/>
  <c r="AV928" i="1"/>
  <c r="AW928" i="1"/>
  <c r="AX928" i="1"/>
  <c r="AZ928" i="1"/>
  <c r="AF930" i="1"/>
  <c r="AE930" i="1"/>
  <c r="AD930" i="1"/>
  <c r="AB930" i="1"/>
  <c r="AC930" i="1"/>
  <c r="K930" i="1"/>
  <c r="N929" i="1"/>
  <c r="L929" i="1"/>
  <c r="M929" i="1" s="1"/>
  <c r="B931" i="1"/>
  <c r="AU930" i="1" l="1"/>
  <c r="AS930" i="1"/>
  <c r="AW930" i="1"/>
  <c r="AV930" i="1"/>
  <c r="AX930" i="1"/>
  <c r="AT930" i="1"/>
  <c r="AZ930" i="1"/>
  <c r="AY930" i="1"/>
  <c r="AY929" i="1"/>
  <c r="AX929" i="1"/>
  <c r="AW929" i="1"/>
  <c r="AT929" i="1"/>
  <c r="AZ929" i="1"/>
  <c r="AU929" i="1"/>
  <c r="AV929" i="1"/>
  <c r="AS929" i="1"/>
  <c r="K931" i="1"/>
  <c r="N930" i="1"/>
  <c r="L930" i="1"/>
  <c r="M930" i="1" s="1"/>
  <c r="AF931" i="1"/>
  <c r="AD931" i="1"/>
  <c r="AE931" i="1"/>
  <c r="AC931" i="1"/>
  <c r="AB931" i="1"/>
  <c r="B932" i="1"/>
  <c r="AF932" i="1" l="1"/>
  <c r="AD932" i="1"/>
  <c r="AC932" i="1"/>
  <c r="AE932" i="1"/>
  <c r="AB932" i="1"/>
  <c r="K932" i="1"/>
  <c r="N931" i="1"/>
  <c r="L931" i="1"/>
  <c r="M931" i="1" s="1"/>
  <c r="B933" i="1"/>
  <c r="AW931" i="1" l="1"/>
  <c r="AY931" i="1"/>
  <c r="AU931" i="1"/>
  <c r="AV931" i="1"/>
  <c r="AZ931" i="1"/>
  <c r="AT931" i="1"/>
  <c r="AS931" i="1"/>
  <c r="AX931" i="1"/>
  <c r="K933" i="1"/>
  <c r="N932" i="1"/>
  <c r="L932" i="1"/>
  <c r="M932" i="1" s="1"/>
  <c r="AF933" i="1"/>
  <c r="AE933" i="1"/>
  <c r="AC933" i="1"/>
  <c r="AD933" i="1"/>
  <c r="AB933" i="1"/>
  <c r="B934" i="1"/>
  <c r="AZ932" i="1" l="1"/>
  <c r="AT932" i="1"/>
  <c r="AU932" i="1"/>
  <c r="AX932" i="1"/>
  <c r="AV932" i="1"/>
  <c r="AS932" i="1"/>
  <c r="AW932" i="1"/>
  <c r="AY932" i="1"/>
  <c r="AE934" i="1"/>
  <c r="AF934" i="1"/>
  <c r="AC934" i="1"/>
  <c r="AD934" i="1"/>
  <c r="AB934" i="1"/>
  <c r="K934" i="1"/>
  <c r="N933" i="1"/>
  <c r="L933" i="1"/>
  <c r="M933" i="1" s="1"/>
  <c r="B935" i="1"/>
  <c r="AV933" i="1" l="1"/>
  <c r="AS933" i="1"/>
  <c r="AT933" i="1"/>
  <c r="AZ933" i="1"/>
  <c r="AY933" i="1"/>
  <c r="AW933" i="1"/>
  <c r="AU933" i="1"/>
  <c r="AX933" i="1"/>
  <c r="K935" i="1"/>
  <c r="N934" i="1"/>
  <c r="L934" i="1"/>
  <c r="M934" i="1" s="1"/>
  <c r="AE935" i="1"/>
  <c r="AC935" i="1"/>
  <c r="AB935" i="1"/>
  <c r="AF935" i="1"/>
  <c r="AD935" i="1"/>
  <c r="B936" i="1"/>
  <c r="AW934" i="1" l="1"/>
  <c r="AX934" i="1"/>
  <c r="AT934" i="1"/>
  <c r="AZ934" i="1"/>
  <c r="AY934" i="1"/>
  <c r="AU934" i="1"/>
  <c r="AS934" i="1"/>
  <c r="AV934" i="1"/>
  <c r="AE936" i="1"/>
  <c r="AC936" i="1"/>
  <c r="AB936" i="1"/>
  <c r="AD936" i="1"/>
  <c r="AF936" i="1"/>
  <c r="K936" i="1"/>
  <c r="N935" i="1"/>
  <c r="L935" i="1"/>
  <c r="M935" i="1" s="1"/>
  <c r="B937" i="1"/>
  <c r="AY935" i="1" l="1"/>
  <c r="AT935" i="1"/>
  <c r="AS935" i="1"/>
  <c r="AU935" i="1"/>
  <c r="AV935" i="1"/>
  <c r="AW935" i="1"/>
  <c r="AZ935" i="1"/>
  <c r="AX935" i="1"/>
  <c r="K937" i="1"/>
  <c r="N936" i="1"/>
  <c r="L936" i="1"/>
  <c r="M936" i="1" s="1"/>
  <c r="AE937" i="1"/>
  <c r="AD937" i="1"/>
  <c r="AC937" i="1"/>
  <c r="AB937" i="1"/>
  <c r="AF937" i="1"/>
  <c r="B938" i="1"/>
  <c r="AU937" i="1" l="1"/>
  <c r="AT937" i="1"/>
  <c r="AW937" i="1"/>
  <c r="AS937" i="1"/>
  <c r="AV937" i="1"/>
  <c r="AX937" i="1"/>
  <c r="AY937" i="1"/>
  <c r="AZ937" i="1"/>
  <c r="AV936" i="1"/>
  <c r="AW936" i="1"/>
  <c r="AS936" i="1"/>
  <c r="AX936" i="1"/>
  <c r="AY936" i="1"/>
  <c r="AT936" i="1"/>
  <c r="AZ936" i="1"/>
  <c r="AU936" i="1"/>
  <c r="AF938" i="1"/>
  <c r="AE938" i="1"/>
  <c r="AD938" i="1"/>
  <c r="AC938" i="1"/>
  <c r="AB938" i="1"/>
  <c r="K938" i="1"/>
  <c r="N937" i="1"/>
  <c r="L937" i="1"/>
  <c r="M937" i="1" s="1"/>
  <c r="B939" i="1"/>
  <c r="AW938" i="1" l="1"/>
  <c r="AV938" i="1"/>
  <c r="AZ938" i="1"/>
  <c r="AX938" i="1"/>
  <c r="AY938" i="1"/>
  <c r="AU938" i="1"/>
  <c r="AS938" i="1"/>
  <c r="AT938" i="1"/>
  <c r="K939" i="1"/>
  <c r="N938" i="1"/>
  <c r="L938" i="1"/>
  <c r="M938" i="1" s="1"/>
  <c r="AF939" i="1"/>
  <c r="AE939" i="1"/>
  <c r="AD939" i="1"/>
  <c r="AB939" i="1"/>
  <c r="AC939" i="1"/>
  <c r="B940" i="1"/>
  <c r="AT939" i="1" l="1"/>
  <c r="AY939" i="1"/>
  <c r="AV939" i="1"/>
  <c r="AZ939" i="1"/>
  <c r="AW939" i="1"/>
  <c r="AU939" i="1"/>
  <c r="AX939" i="1"/>
  <c r="AS939" i="1"/>
  <c r="AF940" i="1"/>
  <c r="AE940" i="1"/>
  <c r="AD940" i="1"/>
  <c r="AC940" i="1"/>
  <c r="AB940" i="1"/>
  <c r="K940" i="1"/>
  <c r="N939" i="1"/>
  <c r="L939" i="1"/>
  <c r="M939" i="1" s="1"/>
  <c r="B941" i="1"/>
  <c r="K941" i="1" l="1"/>
  <c r="N940" i="1"/>
  <c r="L940" i="1"/>
  <c r="M940" i="1" s="1"/>
  <c r="AF941" i="1"/>
  <c r="AE941" i="1"/>
  <c r="AC941" i="1"/>
  <c r="AD941" i="1"/>
  <c r="AB941" i="1"/>
  <c r="B942" i="1"/>
  <c r="AV940" i="1" l="1"/>
  <c r="AT940" i="1"/>
  <c r="AU940" i="1"/>
  <c r="AY940" i="1"/>
  <c r="AS940" i="1"/>
  <c r="AW940" i="1"/>
  <c r="AZ940" i="1"/>
  <c r="AX940" i="1"/>
  <c r="AE942" i="1"/>
  <c r="AF942" i="1"/>
  <c r="AC942" i="1"/>
  <c r="AD942" i="1"/>
  <c r="AB942" i="1"/>
  <c r="K942" i="1"/>
  <c r="N941" i="1"/>
  <c r="L941" i="1"/>
  <c r="M941" i="1" s="1"/>
  <c r="B943" i="1"/>
  <c r="AY941" i="1" l="1"/>
  <c r="AZ941" i="1"/>
  <c r="AU941" i="1"/>
  <c r="AX941" i="1"/>
  <c r="AT941" i="1"/>
  <c r="AV941" i="1"/>
  <c r="AS941" i="1"/>
  <c r="AW941" i="1"/>
  <c r="K943" i="1"/>
  <c r="N942" i="1"/>
  <c r="L942" i="1"/>
  <c r="M942" i="1" s="1"/>
  <c r="AE943" i="1"/>
  <c r="AF943" i="1"/>
  <c r="AC943" i="1"/>
  <c r="AD943" i="1"/>
  <c r="AB943" i="1"/>
  <c r="B944" i="1"/>
  <c r="AY942" i="1" l="1"/>
  <c r="AX942" i="1"/>
  <c r="AT942" i="1"/>
  <c r="AZ942" i="1"/>
  <c r="AS942" i="1"/>
  <c r="AU942" i="1"/>
  <c r="AV942" i="1"/>
  <c r="AW942" i="1"/>
  <c r="AE944" i="1"/>
  <c r="AF944" i="1"/>
  <c r="AB944" i="1"/>
  <c r="AD944" i="1"/>
  <c r="AC944" i="1"/>
  <c r="K944" i="1"/>
  <c r="N943" i="1"/>
  <c r="L943" i="1"/>
  <c r="M943" i="1" s="1"/>
  <c r="B945" i="1"/>
  <c r="AY944" i="1" l="1"/>
  <c r="AX944" i="1"/>
  <c r="AT944" i="1"/>
  <c r="AZ944" i="1"/>
  <c r="AU944" i="1"/>
  <c r="AW944" i="1"/>
  <c r="AV944" i="1"/>
  <c r="AS944" i="1"/>
  <c r="AX943" i="1"/>
  <c r="AW943" i="1"/>
  <c r="AV943" i="1"/>
  <c r="AY943" i="1"/>
  <c r="AZ943" i="1"/>
  <c r="AT943" i="1"/>
  <c r="AU943" i="1"/>
  <c r="AS943" i="1"/>
  <c r="K945" i="1"/>
  <c r="N944" i="1"/>
  <c r="L944" i="1"/>
  <c r="M944" i="1" s="1"/>
  <c r="AF945" i="1"/>
  <c r="AB945" i="1"/>
  <c r="AD945" i="1"/>
  <c r="AC945" i="1"/>
  <c r="AE945" i="1"/>
  <c r="B946" i="1"/>
  <c r="AF946" i="1" l="1"/>
  <c r="AE946" i="1"/>
  <c r="AD946" i="1"/>
  <c r="AB946" i="1"/>
  <c r="AC946" i="1"/>
  <c r="K946" i="1"/>
  <c r="N945" i="1"/>
  <c r="L945" i="1"/>
  <c r="M945" i="1" s="1"/>
  <c r="B947" i="1"/>
  <c r="AZ946" i="1" l="1"/>
  <c r="AY946" i="1"/>
  <c r="AX946" i="1"/>
  <c r="AW946" i="1"/>
  <c r="AT946" i="1"/>
  <c r="AV946" i="1"/>
  <c r="AU946" i="1"/>
  <c r="AS946" i="1"/>
  <c r="AT945" i="1"/>
  <c r="AU945" i="1"/>
  <c r="AV945" i="1"/>
  <c r="AS945" i="1"/>
  <c r="AW945" i="1"/>
  <c r="AZ945" i="1"/>
  <c r="AX945" i="1"/>
  <c r="AY945" i="1"/>
  <c r="K947" i="1"/>
  <c r="N946" i="1"/>
  <c r="L946" i="1"/>
  <c r="M946" i="1" s="1"/>
  <c r="AF947" i="1"/>
  <c r="AE947" i="1"/>
  <c r="AD947" i="1"/>
  <c r="AC947" i="1"/>
  <c r="AB947" i="1"/>
  <c r="B948" i="1"/>
  <c r="AW947" i="1" l="1"/>
  <c r="AU947" i="1"/>
  <c r="AZ947" i="1"/>
  <c r="AY947" i="1"/>
  <c r="AX947" i="1"/>
  <c r="AV947" i="1"/>
  <c r="AS947" i="1"/>
  <c r="AT947" i="1"/>
  <c r="AF948" i="1"/>
  <c r="AE948" i="1"/>
  <c r="AD948" i="1"/>
  <c r="AC948" i="1"/>
  <c r="AB948" i="1"/>
  <c r="K948" i="1"/>
  <c r="N947" i="1"/>
  <c r="L947" i="1"/>
  <c r="M947" i="1" s="1"/>
  <c r="B949" i="1"/>
  <c r="AU948" i="1" l="1"/>
  <c r="AX948" i="1"/>
  <c r="AV948" i="1"/>
  <c r="AZ948" i="1"/>
  <c r="AW948" i="1"/>
  <c r="AY948" i="1"/>
  <c r="AT948" i="1"/>
  <c r="AS948" i="1"/>
  <c r="K949" i="1"/>
  <c r="N948" i="1"/>
  <c r="L948" i="1"/>
  <c r="M948" i="1" s="1"/>
  <c r="AF949" i="1"/>
  <c r="AE949" i="1"/>
  <c r="AC949" i="1"/>
  <c r="AD949" i="1"/>
  <c r="AB949" i="1"/>
  <c r="B950" i="1"/>
  <c r="AE950" i="1" l="1"/>
  <c r="AF950" i="1"/>
  <c r="AC950" i="1"/>
  <c r="AD950" i="1"/>
  <c r="AB950" i="1"/>
  <c r="K950" i="1"/>
  <c r="N949" i="1"/>
  <c r="L949" i="1"/>
  <c r="M949" i="1" s="1"/>
  <c r="B951" i="1"/>
  <c r="AZ949" i="1" l="1"/>
  <c r="AU949" i="1"/>
  <c r="AX949" i="1"/>
  <c r="AS949" i="1"/>
  <c r="AY949" i="1"/>
  <c r="AT949" i="1"/>
  <c r="AW949" i="1"/>
  <c r="AV949" i="1"/>
  <c r="K951" i="1"/>
  <c r="N950" i="1"/>
  <c r="L950" i="1"/>
  <c r="M950" i="1" s="1"/>
  <c r="AE951" i="1"/>
  <c r="AF951" i="1"/>
  <c r="AC951" i="1"/>
  <c r="AB951" i="1"/>
  <c r="AD951" i="1"/>
  <c r="B952" i="1"/>
  <c r="AT951" i="1" l="1"/>
  <c r="AS951" i="1"/>
  <c r="AU951" i="1"/>
  <c r="AY951" i="1"/>
  <c r="AX951" i="1"/>
  <c r="AW951" i="1"/>
  <c r="AZ951" i="1"/>
  <c r="AV951" i="1"/>
  <c r="AS950" i="1"/>
  <c r="AY950" i="1"/>
  <c r="AU950" i="1"/>
  <c r="AZ950" i="1"/>
  <c r="AV950" i="1"/>
  <c r="AW950" i="1"/>
  <c r="AT950" i="1"/>
  <c r="AX950" i="1"/>
  <c r="AE952" i="1"/>
  <c r="AF952" i="1"/>
  <c r="AC952" i="1"/>
  <c r="AB952" i="1"/>
  <c r="AD952" i="1"/>
  <c r="K952" i="1"/>
  <c r="L951" i="1"/>
  <c r="M951" i="1" s="1"/>
  <c r="N951" i="1"/>
  <c r="B953" i="1"/>
  <c r="K953" i="1" l="1"/>
  <c r="L952" i="1"/>
  <c r="M952" i="1" s="1"/>
  <c r="N952" i="1"/>
  <c r="AE953" i="1"/>
  <c r="AF953" i="1"/>
  <c r="AD953" i="1"/>
  <c r="AC953" i="1"/>
  <c r="AB953" i="1"/>
  <c r="B954" i="1"/>
  <c r="AT953" i="1" l="1"/>
  <c r="AZ953" i="1"/>
  <c r="AX953" i="1"/>
  <c r="AU953" i="1"/>
  <c r="AY953" i="1"/>
  <c r="AV953" i="1"/>
  <c r="AW953" i="1"/>
  <c r="AS953" i="1"/>
  <c r="AY952" i="1"/>
  <c r="AS952" i="1"/>
  <c r="AV952" i="1"/>
  <c r="AX952" i="1"/>
  <c r="AZ952" i="1"/>
  <c r="AW952" i="1"/>
  <c r="AT952" i="1"/>
  <c r="AU952" i="1"/>
  <c r="AF954" i="1"/>
  <c r="AE954" i="1"/>
  <c r="AD954" i="1"/>
  <c r="AC954" i="1"/>
  <c r="AB954" i="1"/>
  <c r="K954" i="1"/>
  <c r="N953" i="1"/>
  <c r="L953" i="1"/>
  <c r="M953" i="1" s="1"/>
  <c r="B955" i="1"/>
  <c r="AZ954" i="1" l="1"/>
  <c r="AX954" i="1"/>
  <c r="AY954" i="1"/>
  <c r="AW954" i="1"/>
  <c r="AT954" i="1"/>
  <c r="AV954" i="1"/>
  <c r="AU954" i="1"/>
  <c r="AS954" i="1"/>
  <c r="K955" i="1"/>
  <c r="N954" i="1"/>
  <c r="L954" i="1"/>
  <c r="M954" i="1" s="1"/>
  <c r="AF955" i="1"/>
  <c r="AE955" i="1"/>
  <c r="AD955" i="1"/>
  <c r="AB955" i="1"/>
  <c r="AC955" i="1"/>
  <c r="B956" i="1"/>
  <c r="AY955" i="1" l="1"/>
  <c r="AW955" i="1"/>
  <c r="AT955" i="1"/>
  <c r="AZ955" i="1"/>
  <c r="AU955" i="1"/>
  <c r="AX955" i="1"/>
  <c r="AS955" i="1"/>
  <c r="AV955" i="1"/>
  <c r="AF956" i="1"/>
  <c r="AD956" i="1"/>
  <c r="AE956" i="1"/>
  <c r="AC956" i="1"/>
  <c r="AB956" i="1"/>
  <c r="K956" i="1"/>
  <c r="N955" i="1"/>
  <c r="L955" i="1"/>
  <c r="M955" i="1" s="1"/>
  <c r="AZ956" i="1" l="1"/>
  <c r="AX956" i="1"/>
  <c r="AV956" i="1"/>
  <c r="AS956" i="1"/>
  <c r="AT956" i="1"/>
  <c r="AU956" i="1"/>
  <c r="AY956" i="1"/>
  <c r="AW956" i="1"/>
  <c r="N956" i="1"/>
  <c r="L956" i="1"/>
  <c r="M956" i="1" s="1"/>
  <c r="C1" i="1"/>
  <c r="AV15" i="1"/>
  <c r="AZ15" i="1"/>
  <c r="AU15" i="1"/>
  <c r="AT15" i="1"/>
  <c r="AX15" i="1"/>
  <c r="AS15" i="1"/>
  <c r="AW15" i="1"/>
  <c r="AR645" i="1" l="1"/>
  <c r="AR787" i="1"/>
  <c r="AR378" i="1"/>
  <c r="AR362" i="1"/>
  <c r="AR644" i="1"/>
  <c r="AR17" i="1"/>
  <c r="AR91" i="1"/>
  <c r="AR699" i="1"/>
  <c r="AR768" i="1"/>
  <c r="AR465" i="1"/>
  <c r="AR801" i="1"/>
  <c r="AR655" i="1"/>
  <c r="AR503" i="1"/>
  <c r="AR577" i="1"/>
  <c r="AR431" i="1"/>
  <c r="AR955" i="1"/>
  <c r="AR561" i="1"/>
  <c r="AR605" i="1"/>
  <c r="AR459" i="1"/>
  <c r="AR256" i="1"/>
  <c r="AR740" i="1"/>
  <c r="AR946" i="1"/>
  <c r="AR507" i="1"/>
  <c r="AR625" i="1"/>
  <c r="AR403" i="1"/>
  <c r="AR276" i="1"/>
  <c r="AR148" i="1"/>
  <c r="AR20" i="1"/>
  <c r="AR669" i="1"/>
  <c r="AR466" i="1"/>
  <c r="AR313" i="1"/>
  <c r="AR469" i="1"/>
  <c r="AR921" i="1"/>
  <c r="AR623" i="1"/>
  <c r="AR781" i="1"/>
  <c r="AR533" i="1"/>
  <c r="AR116" i="1"/>
  <c r="AR153" i="1"/>
  <c r="AR671" i="1"/>
  <c r="AR179" i="1"/>
  <c r="AR876" i="1"/>
  <c r="AR76" i="1"/>
  <c r="AR905" i="1"/>
  <c r="AR759" i="1"/>
  <c r="AR612" i="1"/>
  <c r="AR455" i="1"/>
  <c r="AR396" i="1"/>
  <c r="AR504" i="1"/>
  <c r="AR322" i="1"/>
  <c r="AR194" i="1"/>
  <c r="AR882" i="1"/>
  <c r="AR589" i="1"/>
  <c r="AR443" i="1"/>
  <c r="AR488" i="1"/>
  <c r="AR192" i="1"/>
  <c r="AR580" i="1"/>
  <c r="AR552" i="1"/>
  <c r="AR355" i="1"/>
  <c r="AR61" i="1"/>
  <c r="AR603" i="1"/>
  <c r="AR284" i="1"/>
  <c r="AR585" i="1"/>
  <c r="AR155" i="1"/>
  <c r="AR835" i="1"/>
  <c r="AR953" i="1"/>
  <c r="AR211" i="1"/>
  <c r="AR177" i="1"/>
  <c r="AR274" i="1"/>
  <c r="AR883" i="1"/>
  <c r="AR642" i="1"/>
  <c r="AR165" i="1"/>
  <c r="AR542" i="1"/>
  <c r="AR94" i="1"/>
  <c r="AR730" i="1"/>
  <c r="AR145" i="1"/>
  <c r="AR66" i="1"/>
  <c r="AR809" i="1"/>
  <c r="AR516" i="1"/>
  <c r="AR898" i="1"/>
  <c r="AR532" i="1"/>
  <c r="AR371" i="1"/>
  <c r="AR128" i="1"/>
  <c r="AR434" i="1"/>
  <c r="AR99" i="1"/>
  <c r="AR381" i="1"/>
  <c r="AR317" i="1"/>
  <c r="AR253" i="1"/>
  <c r="AR189" i="1"/>
  <c r="AR125" i="1"/>
  <c r="AR712" i="1"/>
  <c r="AR547" i="1"/>
  <c r="AR241" i="1"/>
  <c r="AR60" i="1"/>
  <c r="AR220" i="1"/>
  <c r="AR587" i="1"/>
  <c r="AR245" i="1"/>
  <c r="AR33" i="1"/>
  <c r="AR445" i="1"/>
  <c r="AR108" i="1"/>
  <c r="AR887" i="1"/>
  <c r="AR411" i="1"/>
  <c r="AR304" i="1"/>
  <c r="AR174" i="1"/>
  <c r="AR567" i="1"/>
  <c r="AR849" i="1"/>
  <c r="AR653" i="1"/>
  <c r="AR705" i="1"/>
  <c r="AR675" i="1"/>
  <c r="AR353" i="1"/>
  <c r="AR519" i="1"/>
  <c r="AR495" i="1"/>
  <c r="AR596" i="1"/>
  <c r="AR784" i="1"/>
  <c r="AR892" i="1"/>
  <c r="AR230" i="1"/>
  <c r="AR74" i="1"/>
  <c r="AR228" i="1"/>
  <c r="AR914" i="1"/>
  <c r="AR947" i="1"/>
  <c r="AR650" i="1"/>
  <c r="AR138" i="1"/>
  <c r="AR634" i="1"/>
  <c r="AR413" i="1"/>
  <c r="AR164" i="1"/>
  <c r="AR36" i="1"/>
  <c r="AR320" i="1"/>
  <c r="AR421" i="1"/>
  <c r="AR698" i="1"/>
  <c r="AR826" i="1"/>
  <c r="AR337" i="1"/>
  <c r="AR613" i="1"/>
  <c r="AR311" i="1"/>
  <c r="AR517" i="1"/>
  <c r="AR692" i="1"/>
  <c r="AR575" i="1"/>
  <c r="AR869" i="1"/>
  <c r="AR345" i="1"/>
  <c r="AR853" i="1"/>
  <c r="AR115" i="1"/>
  <c r="AR69" i="1"/>
  <c r="AR23" i="1"/>
  <c r="AR446" i="1"/>
  <c r="AR318" i="1"/>
  <c r="AR816" i="1"/>
  <c r="AR120" i="1"/>
  <c r="AR950" i="1"/>
  <c r="AR886" i="1"/>
  <c r="AR822" i="1"/>
  <c r="AR758" i="1"/>
  <c r="AR694" i="1"/>
  <c r="AR630" i="1"/>
  <c r="AR566" i="1"/>
  <c r="AR438" i="1"/>
  <c r="AR182" i="1"/>
  <c r="AR118" i="1"/>
  <c r="AR54" i="1"/>
  <c r="AR656" i="1"/>
  <c r="AR764" i="1"/>
  <c r="AR868" i="1"/>
  <c r="AR493" i="1"/>
  <c r="AR453" i="1"/>
  <c r="AR717" i="1"/>
  <c r="AR899" i="1"/>
  <c r="AR607" i="1"/>
  <c r="AR505" i="1"/>
  <c r="AR173" i="1"/>
  <c r="AR156" i="1"/>
  <c r="AR25" i="1"/>
  <c r="AR785" i="1"/>
  <c r="AR484" i="1"/>
  <c r="AR436" i="1"/>
  <c r="AR273" i="1"/>
  <c r="AR187" i="1"/>
  <c r="AR242" i="1"/>
  <c r="AR690" i="1"/>
  <c r="AR934" i="1"/>
  <c r="AR810" i="1"/>
  <c r="AR683" i="1"/>
  <c r="AR394" i="1"/>
  <c r="AR325" i="1"/>
  <c r="AR197" i="1"/>
  <c r="AR62" i="1"/>
  <c r="AR201" i="1"/>
  <c r="AR312" i="1"/>
  <c r="AR56" i="1"/>
  <c r="AR399" i="1"/>
  <c r="AR335" i="1"/>
  <c r="AR271" i="1"/>
  <c r="AR207" i="1"/>
  <c r="AR143" i="1"/>
  <c r="AR79" i="1"/>
  <c r="AR502" i="1"/>
  <c r="AR374" i="1"/>
  <c r="AR310" i="1"/>
  <c r="AR246" i="1"/>
  <c r="AR771" i="1"/>
  <c r="AR327" i="1"/>
  <c r="AR528" i="1"/>
  <c r="AR636" i="1"/>
  <c r="AR703" i="1"/>
  <c r="AR933" i="1"/>
  <c r="AR400" i="1"/>
  <c r="AR684" i="1"/>
  <c r="AR485" i="1"/>
  <c r="AR162" i="1"/>
  <c r="AR591" i="1"/>
  <c r="AR695" i="1"/>
  <c r="AR744" i="1"/>
  <c r="AR715" i="1"/>
  <c r="AR307" i="1"/>
  <c r="AR639" i="1"/>
  <c r="AR747" i="1"/>
  <c r="AR709" i="1"/>
  <c r="AR364" i="1"/>
  <c r="AR922" i="1"/>
  <c r="AR474" i="1"/>
  <c r="AR114" i="1"/>
  <c r="AR499" i="1"/>
  <c r="AR617" i="1"/>
  <c r="AR296" i="1"/>
  <c r="AR874" i="1"/>
  <c r="AR648" i="1"/>
  <c r="AR621" i="1"/>
  <c r="AR171" i="1"/>
  <c r="AR305" i="1"/>
  <c r="AR723" i="1"/>
  <c r="AR89" i="1"/>
  <c r="AR707" i="1"/>
  <c r="AR190" i="1"/>
  <c r="AR844" i="1"/>
  <c r="AR418" i="1"/>
  <c r="AR53" i="1"/>
  <c r="AR760" i="1"/>
  <c r="AR594" i="1"/>
  <c r="AR939" i="1"/>
  <c r="AR778" i="1"/>
  <c r="AR864" i="1"/>
  <c r="AR425" i="1"/>
  <c r="AR821" i="1"/>
  <c r="AR203" i="1"/>
  <c r="AR557" i="1"/>
  <c r="AR549" i="1"/>
  <c r="AR360" i="1"/>
  <c r="AR678" i="1"/>
  <c r="AR166" i="1"/>
  <c r="AR803" i="1"/>
  <c r="AR496" i="1"/>
  <c r="AR51" i="1"/>
  <c r="AR44" i="1"/>
  <c r="AR601" i="1"/>
  <c r="AR776" i="1"/>
  <c r="AR544" i="1"/>
  <c r="AR471" i="1"/>
  <c r="AR218" i="1"/>
  <c r="AR297" i="1"/>
  <c r="AR251" i="1"/>
  <c r="AR55" i="1"/>
  <c r="AR829" i="1"/>
  <c r="AR736" i="1"/>
  <c r="AR243" i="1"/>
  <c r="AR64" i="1"/>
  <c r="AR343" i="1"/>
  <c r="AR215" i="1"/>
  <c r="AR894" i="1"/>
  <c r="AR766" i="1"/>
  <c r="AR638" i="1"/>
  <c r="AR510" i="1"/>
  <c r="AR651" i="1"/>
  <c r="AR301" i="1"/>
  <c r="AR685" i="1"/>
  <c r="AR224" i="1"/>
  <c r="AR956" i="1"/>
  <c r="AR410" i="1"/>
  <c r="AR839" i="1"/>
  <c r="AR721" i="1"/>
  <c r="AR472" i="1"/>
  <c r="AR752" i="1"/>
  <c r="AR87" i="1"/>
  <c r="AR130" i="1"/>
  <c r="AR664" i="1"/>
  <c r="AR546" i="1"/>
  <c r="AR236" i="1"/>
  <c r="AR796" i="1"/>
  <c r="AR217" i="1"/>
  <c r="AR780" i="1"/>
  <c r="AR261" i="1"/>
  <c r="AR133" i="1"/>
  <c r="AR383" i="1"/>
  <c r="AR614" i="1"/>
  <c r="AR447" i="1"/>
  <c r="AR257" i="1"/>
  <c r="AR537" i="1"/>
  <c r="AR943" i="1"/>
  <c r="AR266" i="1"/>
  <c r="AR927" i="1"/>
  <c r="AR292" i="1"/>
  <c r="AR389" i="1"/>
  <c r="AR384" i="1"/>
  <c r="AR323" i="1"/>
  <c r="AR584" i="1"/>
  <c r="AR331" i="1"/>
  <c r="AR867" i="1"/>
  <c r="AR59" i="1"/>
  <c r="AR663" i="1"/>
  <c r="AR825" i="1"/>
  <c r="AR679" i="1"/>
  <c r="AR407" i="1"/>
  <c r="AR279" i="1"/>
  <c r="AR151" i="1"/>
  <c r="AR830" i="1"/>
  <c r="AR702" i="1"/>
  <c r="AR574" i="1"/>
  <c r="AR248" i="1"/>
  <c r="AR184" i="1"/>
  <c r="AR917" i="1"/>
  <c r="AR135" i="1"/>
  <c r="AR71" i="1"/>
  <c r="AR494" i="1"/>
  <c r="AR430" i="1"/>
  <c r="AR366" i="1"/>
  <c r="AR302" i="1"/>
  <c r="AR896" i="1"/>
  <c r="AR840" i="1"/>
  <c r="AR416" i="1"/>
  <c r="AR67" i="1"/>
  <c r="AR281" i="1"/>
  <c r="AR451" i="1"/>
  <c r="AR100" i="1"/>
  <c r="AR861" i="1"/>
  <c r="AR183" i="1"/>
  <c r="AR478" i="1"/>
  <c r="AR286" i="1"/>
  <c r="AR931" i="1"/>
  <c r="AR893" i="1"/>
  <c r="AR521" i="1"/>
  <c r="AR629" i="1"/>
  <c r="AR824" i="1"/>
  <c r="AR458" i="1"/>
  <c r="AR370" i="1"/>
  <c r="AR58" i="1"/>
  <c r="AR763" i="1"/>
  <c r="AR382" i="1"/>
  <c r="AR73" i="1"/>
  <c r="AR391" i="1"/>
  <c r="AR199" i="1"/>
  <c r="AR878" i="1"/>
  <c r="AR750" i="1"/>
  <c r="AR622" i="1"/>
  <c r="AR915" i="1"/>
  <c r="AR938" i="1"/>
  <c r="AR773" i="1"/>
  <c r="AR110" i="1"/>
  <c r="AR708" i="1"/>
  <c r="AR244" i="1"/>
  <c r="AR375" i="1"/>
  <c r="AR862" i="1"/>
  <c r="AR30" i="1"/>
  <c r="AR204" i="1"/>
  <c r="AR531" i="1"/>
  <c r="AR836" i="1"/>
  <c r="AR954" i="1"/>
  <c r="AR515" i="1"/>
  <c r="AR349" i="1"/>
  <c r="AR285" i="1"/>
  <c r="AR221" i="1"/>
  <c r="AR157" i="1"/>
  <c r="AR93" i="1"/>
  <c r="AR219" i="1"/>
  <c r="AR463" i="1"/>
  <c r="AR227" i="1"/>
  <c r="AR793" i="1"/>
  <c r="AR924" i="1"/>
  <c r="AR632" i="1"/>
  <c r="AR704" i="1"/>
  <c r="AR812" i="1"/>
  <c r="AR628" i="1"/>
  <c r="AR944" i="1"/>
  <c r="AR724" i="1"/>
  <c r="AR365" i="1"/>
  <c r="AR109" i="1"/>
  <c r="AR316" i="1"/>
  <c r="AR847" i="1"/>
  <c r="AR700" i="1"/>
  <c r="AR347" i="1"/>
  <c r="AR875" i="1"/>
  <c r="AR75" i="1"/>
  <c r="AR448" i="1"/>
  <c r="AR573" i="1"/>
  <c r="AR395" i="1"/>
  <c r="AR354" i="1"/>
  <c r="AR889" i="1"/>
  <c r="AR376" i="1"/>
  <c r="AR937" i="1"/>
  <c r="AR309" i="1"/>
  <c r="AR811" i="1"/>
  <c r="AR641" i="1"/>
  <c r="AR57" i="1"/>
  <c r="AR733" i="1"/>
  <c r="AR104" i="1"/>
  <c r="AR63" i="1"/>
  <c r="AR422" i="1"/>
  <c r="AR912" i="1"/>
  <c r="AR845" i="1"/>
  <c r="AR101" i="1"/>
  <c r="AR865" i="1"/>
  <c r="AR572" i="1"/>
  <c r="AR299" i="1"/>
  <c r="AR27" i="1"/>
  <c r="AR420" i="1"/>
  <c r="AR881" i="1"/>
  <c r="AR588" i="1"/>
  <c r="AR340" i="1"/>
  <c r="AR212" i="1"/>
  <c r="AR84" i="1"/>
  <c r="AR925" i="1"/>
  <c r="AR344" i="1"/>
  <c r="AR792" i="1"/>
  <c r="AR565" i="1"/>
  <c r="AR873" i="1"/>
  <c r="AR172" i="1"/>
  <c r="AR769" i="1"/>
  <c r="AR401" i="1"/>
  <c r="AR432" i="1"/>
  <c r="AR38" i="1"/>
  <c r="AR548" i="1"/>
  <c r="AR581" i="1"/>
  <c r="AR554" i="1"/>
  <c r="AR729" i="1"/>
  <c r="AR583" i="1"/>
  <c r="AR837" i="1"/>
  <c r="AR329" i="1"/>
  <c r="AR176" i="1"/>
  <c r="AR332" i="1"/>
  <c r="AR373" i="1"/>
  <c r="AR713" i="1"/>
  <c r="AR930" i="1"/>
  <c r="AR429" i="1"/>
  <c r="AR666" i="1"/>
  <c r="AR65" i="1"/>
  <c r="AR756" i="1"/>
  <c r="AR258" i="1"/>
  <c r="AR676" i="1"/>
  <c r="AR856" i="1"/>
  <c r="AR563" i="1"/>
  <c r="AR738" i="1"/>
  <c r="AR426" i="1"/>
  <c r="AR808" i="1"/>
  <c r="AR735" i="1"/>
  <c r="AR280" i="1"/>
  <c r="AR107" i="1"/>
  <c r="AR509" i="1"/>
  <c r="AR290" i="1"/>
  <c r="AR232" i="1"/>
  <c r="AR806" i="1"/>
  <c r="AR294" i="1"/>
  <c r="AR657" i="1"/>
  <c r="AR903" i="1"/>
  <c r="AR951" i="1"/>
  <c r="AR804" i="1"/>
  <c r="AR252" i="1"/>
  <c r="AR409" i="1"/>
  <c r="AR254" i="1"/>
  <c r="AR660" i="1"/>
  <c r="AR870" i="1"/>
  <c r="AR250" i="1"/>
  <c r="AR877" i="1"/>
  <c r="AR543" i="1"/>
  <c r="AR48" i="1"/>
  <c r="AR263" i="1"/>
  <c r="AR942" i="1"/>
  <c r="AR814" i="1"/>
  <c r="AR686" i="1"/>
  <c r="AR558" i="1"/>
  <c r="AR379" i="1"/>
  <c r="AR523" i="1"/>
  <c r="AR368" i="1"/>
  <c r="AR90" i="1"/>
  <c r="AR743" i="1"/>
  <c r="AR178" i="1"/>
  <c r="AR132" i="1"/>
  <c r="AR609" i="1"/>
  <c r="AR880" i="1"/>
  <c r="AR124" i="1"/>
  <c r="AR727" i="1"/>
  <c r="AR762" i="1"/>
  <c r="AR181" i="1"/>
  <c r="AR146" i="1"/>
  <c r="AR126" i="1"/>
  <c r="AR112" i="1"/>
  <c r="AR46" i="1"/>
  <c r="AR479" i="1"/>
  <c r="AR441" i="1"/>
  <c r="AR473" i="1"/>
  <c r="AR202" i="1"/>
  <c r="AR626" i="1"/>
  <c r="AR288" i="1"/>
  <c r="AR530" i="1"/>
  <c r="AR592" i="1"/>
  <c r="AR314" i="1"/>
  <c r="AR137" i="1"/>
  <c r="AR661" i="1"/>
  <c r="AR560" i="1"/>
  <c r="AR35" i="1"/>
  <c r="AR29" i="1"/>
  <c r="AR111" i="1"/>
  <c r="AR714" i="1"/>
  <c r="AR306" i="1"/>
  <c r="AR538" i="1"/>
  <c r="AR529" i="1"/>
  <c r="AR746" i="1"/>
  <c r="AR753" i="1"/>
  <c r="AR460" i="1"/>
  <c r="AR419" i="1"/>
  <c r="AR32" i="1"/>
  <c r="AR119" i="1"/>
  <c r="AR161" i="1"/>
  <c r="AR480" i="1"/>
  <c r="AR597" i="1"/>
  <c r="AR160" i="1"/>
  <c r="AR670" i="1"/>
  <c r="AR667" i="1"/>
  <c r="AR751" i="1"/>
  <c r="AR186" i="1"/>
  <c r="AR779" i="1"/>
  <c r="AR920" i="1"/>
  <c r="AR908" i="1"/>
  <c r="AR635" i="1"/>
  <c r="AR356" i="1"/>
  <c r="AR512" i="1"/>
  <c r="AR490" i="1"/>
  <c r="AR535" i="1"/>
  <c r="AR377" i="1"/>
  <c r="AR843" i="1"/>
  <c r="AR208" i="1"/>
  <c r="AR482" i="1"/>
  <c r="AR556" i="1"/>
  <c r="AR627" i="1"/>
  <c r="AR185" i="1"/>
  <c r="AR807" i="1"/>
  <c r="AR83" i="1"/>
  <c r="AR129" i="1"/>
  <c r="AR483" i="1"/>
  <c r="AR696" i="1"/>
  <c r="AR408" i="1"/>
  <c r="AR255" i="1"/>
  <c r="AR229" i="1"/>
  <c r="AR113" i="1"/>
  <c r="AR884" i="1"/>
  <c r="AR92" i="1"/>
  <c r="AR291" i="1"/>
  <c r="AR88" i="1"/>
  <c r="AR918" i="1"/>
  <c r="AR790" i="1"/>
  <c r="AR662" i="1"/>
  <c r="AR534" i="1"/>
  <c r="AR406" i="1"/>
  <c r="AR278" i="1"/>
  <c r="AR150" i="1"/>
  <c r="AR22" i="1"/>
  <c r="AR81" i="1"/>
  <c r="AR859" i="1"/>
  <c r="AR330" i="1"/>
  <c r="AR423" i="1"/>
  <c r="AR414" i="1"/>
  <c r="AR913" i="1"/>
  <c r="AR620" i="1"/>
  <c r="AR815" i="1"/>
  <c r="AR417" i="1"/>
  <c r="AR249" i="1"/>
  <c r="AR770" i="1"/>
  <c r="AR144" i="1"/>
  <c r="AR665" i="1"/>
  <c r="AR860" i="1"/>
  <c r="AR731" i="1"/>
  <c r="AR802" i="1"/>
  <c r="AR911" i="1"/>
  <c r="AR689" i="1"/>
  <c r="AR514" i="1"/>
  <c r="AR117" i="1"/>
  <c r="AR289" i="1"/>
  <c r="AR476" i="1"/>
  <c r="AR444" i="1"/>
  <c r="AR832" i="1"/>
  <c r="AR919" i="1"/>
  <c r="AR37" i="1"/>
  <c r="AR940" i="1"/>
  <c r="AR385" i="1"/>
  <c r="AR677" i="1"/>
  <c r="AR265" i="1"/>
  <c r="AR633" i="1"/>
  <c r="AR487" i="1"/>
  <c r="AR367" i="1"/>
  <c r="AR239" i="1"/>
  <c r="AR576" i="1"/>
  <c r="AR169" i="1"/>
  <c r="AR352" i="1"/>
  <c r="AR235" i="1"/>
  <c r="AR298" i="1"/>
  <c r="AR121" i="1"/>
  <c r="AR725" i="1"/>
  <c r="AR697" i="1"/>
  <c r="AR551" i="1"/>
  <c r="AR477" i="1"/>
  <c r="AR402" i="1"/>
  <c r="AR275" i="1"/>
  <c r="AR80" i="1"/>
  <c r="AR910" i="1"/>
  <c r="AR846" i="1"/>
  <c r="AR782" i="1"/>
  <c r="AR718" i="1"/>
  <c r="AR654" i="1"/>
  <c r="AR590" i="1"/>
  <c r="AR526" i="1"/>
  <c r="AR568" i="1"/>
  <c r="AR456" i="1"/>
  <c r="AR315" i="1"/>
  <c r="AR600" i="1"/>
  <c r="AR363" i="1"/>
  <c r="AR18" i="1"/>
  <c r="AR539" i="1"/>
  <c r="AR500" i="1"/>
  <c r="AR553" i="1"/>
  <c r="AR935" i="1"/>
  <c r="AR357" i="1"/>
  <c r="AR926" i="1"/>
  <c r="AR798" i="1"/>
  <c r="AR606" i="1"/>
  <c r="AR300" i="1"/>
  <c r="AR604" i="1"/>
  <c r="AR909" i="1"/>
  <c r="AR852" i="1"/>
  <c r="AR439" i="1"/>
  <c r="AR674" i="1"/>
  <c r="AR267" i="1"/>
  <c r="AR234" i="1"/>
  <c r="AR498" i="1"/>
  <c r="AR797" i="1"/>
  <c r="AR897" i="1"/>
  <c r="AR412" i="1"/>
  <c r="AR152" i="1"/>
  <c r="AR193" i="1"/>
  <c r="AR339" i="1"/>
  <c r="AR755" i="1"/>
  <c r="AR43" i="1"/>
  <c r="AR687" i="1"/>
  <c r="AR719" i="1"/>
  <c r="AR393" i="1"/>
  <c r="AR706" i="1"/>
  <c r="AR854" i="1"/>
  <c r="AR726" i="1"/>
  <c r="AR598" i="1"/>
  <c r="AR342" i="1"/>
  <c r="AR214" i="1"/>
  <c r="AR86" i="1"/>
  <c r="AR948" i="1"/>
  <c r="AR618" i="1"/>
  <c r="AR616" i="1"/>
  <c r="AR637" i="1"/>
  <c r="AR268" i="1"/>
  <c r="AR823" i="1"/>
  <c r="AR813" i="1"/>
  <c r="AR163" i="1"/>
  <c r="AR24" i="1"/>
  <c r="AR303" i="1"/>
  <c r="AR175" i="1"/>
  <c r="AR47" i="1"/>
  <c r="AR470" i="1"/>
  <c r="AR442" i="1"/>
  <c r="AR216" i="1"/>
  <c r="AR783" i="1"/>
  <c r="AR791" i="1"/>
  <c r="AR260" i="1"/>
  <c r="AR346" i="1"/>
  <c r="AR40" i="1"/>
  <c r="AR619" i="1"/>
  <c r="AR833" i="1"/>
  <c r="AR404" i="1"/>
  <c r="AR691" i="1"/>
  <c r="AR501" i="1"/>
  <c r="AR140" i="1"/>
  <c r="AR741" i="1"/>
  <c r="AR668" i="1"/>
  <c r="AR595" i="1"/>
  <c r="AR522" i="1"/>
  <c r="AR449" i="1"/>
  <c r="AR681" i="1"/>
  <c r="AR608" i="1"/>
  <c r="AR461" i="1"/>
  <c r="AR916" i="1"/>
  <c r="AR272" i="1"/>
  <c r="AR929" i="1"/>
  <c r="AR571" i="1"/>
  <c r="AR388" i="1"/>
  <c r="AR842" i="1"/>
  <c r="AR168" i="1"/>
  <c r="AR319" i="1"/>
  <c r="AR127" i="1"/>
  <c r="AR728" i="1"/>
  <c r="AR906" i="1"/>
  <c r="AR540" i="1"/>
  <c r="AR435" i="1"/>
  <c r="AR788" i="1"/>
  <c r="AR222" i="1"/>
  <c r="AR226" i="1"/>
  <c r="AR754" i="1"/>
  <c r="AR336" i="1"/>
  <c r="AR858" i="1"/>
  <c r="AR693" i="1"/>
  <c r="AR106" i="1"/>
  <c r="AR901" i="1"/>
  <c r="AR380" i="1"/>
  <c r="AR775" i="1"/>
  <c r="AR680" i="1"/>
  <c r="AR742" i="1"/>
  <c r="AR358" i="1"/>
  <c r="AR841" i="1"/>
  <c r="AR511" i="1"/>
  <c r="AR457" i="1"/>
  <c r="AR508" i="1"/>
  <c r="AR923" i="1"/>
  <c r="AR475" i="1"/>
  <c r="AR885" i="1"/>
  <c r="AR513" i="1"/>
  <c r="AR891" i="1"/>
  <c r="AR525" i="1"/>
  <c r="AR497" i="1"/>
  <c r="AR328" i="1"/>
  <c r="AR737" i="1"/>
  <c r="AR895" i="1"/>
  <c r="AR857" i="1"/>
  <c r="AR564" i="1"/>
  <c r="AR387" i="1"/>
  <c r="AR136" i="1"/>
  <c r="AR838" i="1"/>
  <c r="AR646" i="1"/>
  <c r="AR102" i="1"/>
  <c r="AR855" i="1"/>
  <c r="AR486" i="1"/>
  <c r="AR321" i="1"/>
  <c r="AR649" i="1"/>
  <c r="AR904" i="1"/>
  <c r="AR888" i="1"/>
  <c r="AR945" i="1"/>
  <c r="AR652" i="1"/>
  <c r="AR624" i="1"/>
  <c r="AR722" i="1"/>
  <c r="AR238" i="1"/>
  <c r="AR928" i="1"/>
  <c r="AR890" i="1"/>
  <c r="AR96" i="1"/>
  <c r="AR682" i="1"/>
  <c r="AR932" i="1"/>
  <c r="AR437" i="1"/>
  <c r="AR777" i="1"/>
  <c r="AR631" i="1"/>
  <c r="AR427" i="1"/>
  <c r="AR440" i="1"/>
  <c r="AR818" i="1"/>
  <c r="AR424" i="1"/>
  <c r="AR264" i="1"/>
  <c r="AR851" i="1"/>
  <c r="AR34" i="1"/>
  <c r="AR828" i="1"/>
  <c r="AR369" i="1"/>
  <c r="AR593" i="1"/>
  <c r="AR82" i="1"/>
  <c r="AR361" i="1"/>
  <c r="AR902" i="1"/>
  <c r="AR710" i="1"/>
  <c r="AR582" i="1"/>
  <c r="AR454" i="1"/>
  <c r="AR198" i="1"/>
  <c r="AR70" i="1"/>
  <c r="AR520" i="1"/>
  <c r="AR578" i="1"/>
  <c r="AR209" i="1"/>
  <c r="AR386" i="1"/>
  <c r="AR293" i="1"/>
  <c r="AR42" i="1"/>
  <c r="AR799" i="1"/>
  <c r="AR324" i="1"/>
  <c r="AR19" i="1"/>
  <c r="AR21" i="1"/>
  <c r="AR359" i="1"/>
  <c r="AR231" i="1"/>
  <c r="AR103" i="1"/>
  <c r="AR398" i="1"/>
  <c r="AR270" i="1"/>
  <c r="AR142" i="1"/>
  <c r="AR749" i="1"/>
  <c r="AR122" i="1"/>
  <c r="AR850" i="1"/>
  <c r="AR372" i="1"/>
  <c r="AR949" i="1"/>
  <c r="AR765" i="1"/>
  <c r="AR158" i="1"/>
  <c r="AR491" i="1"/>
  <c r="AR748" i="1"/>
  <c r="AR602" i="1"/>
  <c r="AR711" i="1"/>
  <c r="AR28" i="1"/>
  <c r="AR739" i="1"/>
  <c r="AR338" i="1"/>
  <c r="AR210" i="1"/>
  <c r="AR745" i="1"/>
  <c r="AR672" i="1"/>
  <c r="AR452" i="1"/>
  <c r="AR907" i="1"/>
  <c r="AR200" i="1"/>
  <c r="AR701" i="1"/>
  <c r="AR599" i="1"/>
  <c r="AR774" i="1"/>
  <c r="AR134" i="1"/>
  <c r="AR467" i="1"/>
  <c r="AR348" i="1"/>
  <c r="AR805" i="1"/>
  <c r="AR720" i="1"/>
  <c r="AR827" i="1"/>
  <c r="AR506" i="1"/>
  <c r="AR68" i="1"/>
  <c r="AR277" i="1"/>
  <c r="AR149" i="1"/>
  <c r="AR541" i="1"/>
  <c r="AR817" i="1"/>
  <c r="AR734" i="1"/>
  <c r="AR464" i="1"/>
  <c r="AR941" i="1"/>
  <c r="AR757" i="1"/>
  <c r="AR98" i="1"/>
  <c r="AR820" i="1"/>
  <c r="AR450" i="1"/>
  <c r="AR550" i="1"/>
  <c r="AR191" i="1"/>
  <c r="AR658" i="1"/>
  <c r="AR49" i="1"/>
  <c r="AR170" i="1"/>
  <c r="AR147" i="1"/>
  <c r="AR16" i="1"/>
  <c r="AR39" i="1"/>
  <c r="AR462" i="1"/>
  <c r="AR50" i="1"/>
  <c r="AR831" i="1"/>
  <c r="AR240" i="1"/>
  <c r="AR489" i="1"/>
  <c r="AR900" i="1"/>
  <c r="AR872" i="1"/>
  <c r="AR579" i="1"/>
  <c r="AR196" i="1"/>
  <c r="AR295" i="1"/>
  <c r="AR167" i="1"/>
  <c r="AR334" i="1"/>
  <c r="AR78" i="1"/>
  <c r="AR647" i="1"/>
  <c r="AR559" i="1"/>
  <c r="AR772" i="1"/>
  <c r="AR767" i="1"/>
  <c r="AR545" i="1"/>
  <c r="AR795" i="1"/>
  <c r="AR611" i="1"/>
  <c r="AR866" i="1"/>
  <c r="AR433" i="1"/>
  <c r="AR341" i="1"/>
  <c r="AR213" i="1"/>
  <c r="AR85" i="1"/>
  <c r="AR206" i="1"/>
  <c r="AR492" i="1"/>
  <c r="AR428" i="1"/>
  <c r="AR800" i="1"/>
  <c r="AR871" i="1"/>
  <c r="AR195" i="1"/>
  <c r="AR45" i="1"/>
  <c r="AR536" i="1"/>
  <c r="AR786" i="1"/>
  <c r="AR123" i="1"/>
  <c r="AR188" i="1"/>
  <c r="AR952" i="1"/>
  <c r="AR586" i="1"/>
  <c r="AR26" i="1"/>
  <c r="AR570" i="1"/>
  <c r="AR308" i="1"/>
  <c r="AR180" i="1"/>
  <c r="AR52" i="1"/>
  <c r="AR392" i="1"/>
  <c r="AR41" i="1"/>
  <c r="AR610" i="1"/>
  <c r="AR834" i="1"/>
  <c r="AR237" i="1"/>
  <c r="AR819" i="1"/>
  <c r="AR105" i="1"/>
  <c r="AR789" i="1"/>
  <c r="AR643" i="1"/>
  <c r="AR688" i="1"/>
  <c r="AR468" i="1"/>
  <c r="AR333" i="1"/>
  <c r="AR72" i="1"/>
  <c r="AR159" i="1"/>
  <c r="AR390" i="1"/>
  <c r="AR518" i="1"/>
  <c r="AR326" i="1"/>
  <c r="AR761" i="1"/>
  <c r="AR77" i="1"/>
  <c r="AR405" i="1"/>
  <c r="AR154" i="1"/>
  <c r="AR794" i="1"/>
  <c r="AR350" i="1"/>
  <c r="AR640" i="1"/>
  <c r="AR397" i="1"/>
  <c r="AR225" i="1"/>
  <c r="AR879" i="1"/>
  <c r="AR282" i="1"/>
  <c r="AR141" i="1"/>
  <c r="AR31" i="1"/>
  <c r="AR205" i="1"/>
  <c r="AR247" i="1"/>
  <c r="AR131" i="1"/>
  <c r="AR287" i="1"/>
  <c r="AR732" i="1"/>
  <c r="AR223" i="1"/>
  <c r="AR569" i="1"/>
  <c r="AR283" i="1"/>
  <c r="AR259" i="1"/>
  <c r="AR262" i="1"/>
  <c r="AR848" i="1"/>
  <c r="AR659" i="1"/>
  <c r="AR562" i="1"/>
  <c r="AR139" i="1"/>
  <c r="AR673" i="1"/>
  <c r="AR555" i="1"/>
  <c r="AR481" i="1"/>
  <c r="AR615" i="1"/>
  <c r="AR269" i="1"/>
  <c r="AR415" i="1"/>
  <c r="AR95" i="1"/>
  <c r="AR524" i="1"/>
  <c r="AR97" i="1"/>
  <c r="AR233" i="1"/>
  <c r="AR936" i="1"/>
  <c r="AR716" i="1"/>
  <c r="AR527" i="1"/>
  <c r="AR351" i="1"/>
  <c r="AR863" i="1"/>
  <c r="AR15" i="1"/>
</calcChain>
</file>

<file path=xl/sharedStrings.xml><?xml version="1.0" encoding="utf-8"?>
<sst xmlns="http://schemas.openxmlformats.org/spreadsheetml/2006/main" count="2160" uniqueCount="406">
  <si>
    <t>State</t>
  </si>
  <si>
    <t>Date</t>
  </si>
  <si>
    <t>NJ</t>
  </si>
  <si>
    <t>NY</t>
  </si>
  <si>
    <t>PA</t>
  </si>
  <si>
    <t>CT</t>
  </si>
  <si>
    <t>DL</t>
  </si>
  <si>
    <t>MD</t>
  </si>
  <si>
    <t>sales</t>
  </si>
  <si>
    <t>MAPE</t>
  </si>
  <si>
    <t>trainig set</t>
  </si>
  <si>
    <t>Spend</t>
  </si>
  <si>
    <t>TV</t>
  </si>
  <si>
    <t>Radio</t>
  </si>
  <si>
    <r>
      <t>Testing set</t>
    </r>
    <r>
      <rPr>
        <sz val="8"/>
        <color theme="0"/>
        <rFont val="Calibri (Body)"/>
      </rPr>
      <t xml:space="preserve"> </t>
    </r>
  </si>
  <si>
    <t>Net ROI</t>
  </si>
  <si>
    <t>Budget</t>
  </si>
  <si>
    <t>Goss Profit Margin</t>
  </si>
  <si>
    <t>Pct Spend</t>
  </si>
  <si>
    <t>Spend change</t>
  </si>
  <si>
    <t>Change vlaues on cells in Green ONLY</t>
  </si>
  <si>
    <t>All States Actual Sales and Predicted Sales</t>
  </si>
  <si>
    <t>PLAN YOUR BUDGET USING DATA TO IMPROVE SPEND ALLOCATION</t>
  </si>
  <si>
    <t>TV_Spend</t>
  </si>
  <si>
    <t>Radio_Spend</t>
  </si>
  <si>
    <t>YouTube_spend</t>
  </si>
  <si>
    <t>Project</t>
  </si>
  <si>
    <t>Name1</t>
  </si>
  <si>
    <t>Name2</t>
  </si>
  <si>
    <t>Name3</t>
  </si>
  <si>
    <t>Group Number</t>
  </si>
  <si>
    <t>Youtube</t>
  </si>
  <si>
    <t>Facebook</t>
  </si>
  <si>
    <t>Same budget changing less than 10%</t>
  </si>
  <si>
    <t>Scenarios</t>
  </si>
  <si>
    <t>10% Increase budget changes less than 25%</t>
  </si>
  <si>
    <t>Try your own scenario</t>
  </si>
  <si>
    <t>25% Increase budget changes less than 50%</t>
  </si>
  <si>
    <t>Recommendation</t>
  </si>
  <si>
    <t>2023 Summary</t>
  </si>
  <si>
    <t>Planning for 2024</t>
  </si>
  <si>
    <t>OVERALL MODEL DIAGNOSYS AND BY STATE</t>
  </si>
  <si>
    <t>Total Spend</t>
  </si>
  <si>
    <t>Net Sales</t>
  </si>
  <si>
    <t>Sales due</t>
  </si>
  <si>
    <t>Profit</t>
  </si>
  <si>
    <t>Net mROI</t>
  </si>
  <si>
    <t>Name4</t>
  </si>
  <si>
    <t>Bleona Krasniqi Section 7</t>
  </si>
  <si>
    <t>SPEND</t>
  </si>
  <si>
    <t>Row Labels</t>
  </si>
  <si>
    <t>Grand Total</t>
  </si>
  <si>
    <t>Sum of TV_Spend</t>
  </si>
  <si>
    <t>Sum of Radio_Spend</t>
  </si>
  <si>
    <t>Sum of YouTube_spend</t>
  </si>
  <si>
    <t>Sum of Facebook_spend_</t>
  </si>
  <si>
    <t>Sum of Total Spend</t>
  </si>
  <si>
    <t>SPEND BY STATE</t>
  </si>
  <si>
    <t>Spend by State</t>
  </si>
  <si>
    <t>Sale by State</t>
  </si>
  <si>
    <t>Sum of sales</t>
  </si>
  <si>
    <t>SALE BY STATE</t>
  </si>
  <si>
    <t>SPEND BY TACTIC</t>
  </si>
  <si>
    <t>Spend By Tactic</t>
  </si>
  <si>
    <t>Year</t>
  </si>
  <si>
    <t>Spend By Year</t>
  </si>
  <si>
    <t>SPEND BY YEAR</t>
  </si>
  <si>
    <t>2022</t>
  </si>
  <si>
    <t>2023</t>
  </si>
  <si>
    <t>2024</t>
  </si>
  <si>
    <t>Qtr1</t>
  </si>
  <si>
    <t>Qtr2</t>
  </si>
  <si>
    <t>Qtr3</t>
  </si>
  <si>
    <t>Qtr4</t>
  </si>
  <si>
    <t>Jan</t>
  </si>
  <si>
    <t>Feb</t>
  </si>
  <si>
    <t>Mar</t>
  </si>
  <si>
    <t>Apr</t>
  </si>
  <si>
    <t>May</t>
  </si>
  <si>
    <t>Jun</t>
  </si>
  <si>
    <t>Jul</t>
  </si>
  <si>
    <t>Aug</t>
  </si>
  <si>
    <t>Sep</t>
  </si>
  <si>
    <t>Oct</t>
  </si>
  <si>
    <t>Nov</t>
  </si>
  <si>
    <t>Dec</t>
  </si>
  <si>
    <t>Months (Date)</t>
  </si>
  <si>
    <t>Facebook Spend</t>
  </si>
  <si>
    <t>Youtube Spend</t>
  </si>
  <si>
    <t>Radio Spend</t>
  </si>
  <si>
    <t>TV Spend</t>
  </si>
  <si>
    <t>2024 SPEND</t>
  </si>
  <si>
    <t>Total Sales Trend</t>
  </si>
  <si>
    <t>2024 Total</t>
  </si>
  <si>
    <t>(All)</t>
  </si>
  <si>
    <t>SALES</t>
  </si>
  <si>
    <t>Sales by Month</t>
  </si>
  <si>
    <t>Quarter 1</t>
  </si>
  <si>
    <t>Quarter 2</t>
  </si>
  <si>
    <t>Quarter 3</t>
  </si>
  <si>
    <t>Quarter 4</t>
  </si>
  <si>
    <t>Radio_spend</t>
  </si>
  <si>
    <t>2024 Spend</t>
  </si>
  <si>
    <t>Facebook_spend</t>
  </si>
  <si>
    <t>Youtube_spend</t>
  </si>
  <si>
    <t>WEEKLY AND MONTHLY SPENDING BY STATE</t>
  </si>
  <si>
    <t>SPEND TREND</t>
  </si>
  <si>
    <t>TRENDS</t>
  </si>
  <si>
    <t>TOTAL SALES TREND</t>
  </si>
  <si>
    <t>SALES BY MONTH</t>
  </si>
  <si>
    <t>WEEKLY TREND</t>
  </si>
  <si>
    <t>count^2</t>
  </si>
  <si>
    <t>ln_count</t>
  </si>
  <si>
    <t>train</t>
  </si>
  <si>
    <t>month</t>
  </si>
  <si>
    <t>dum_dl</t>
  </si>
  <si>
    <t>dum_md</t>
  </si>
  <si>
    <t>dum_nj</t>
  </si>
  <si>
    <t>dum_ny</t>
  </si>
  <si>
    <t>dum_pa</t>
  </si>
  <si>
    <t>Sum of Facebook_Spend</t>
  </si>
  <si>
    <t>Sum of Youtube_Spend</t>
  </si>
  <si>
    <t>sum of TV_spend</t>
  </si>
  <si>
    <t>Sum of Radio_spend</t>
  </si>
  <si>
    <t>count</t>
  </si>
  <si>
    <t>Trend</t>
  </si>
  <si>
    <t>Seasonality</t>
  </si>
  <si>
    <t>States</t>
  </si>
  <si>
    <t>Spends</t>
  </si>
  <si>
    <t>Sales</t>
  </si>
  <si>
    <t>Sum of YouTube_spend2</t>
  </si>
  <si>
    <t>Sum of Radio_Spend2</t>
  </si>
  <si>
    <t>Sum of TV_Spend2</t>
  </si>
  <si>
    <t>Sum of count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</si>
  <si>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</si>
  <si>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</si>
  <si>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</si>
  <si>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</si>
  <si>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</si>
  <si>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</si>
  <si>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</si>
  <si>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</si>
  <si>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</si>
  <si>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</si>
  <si>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</si>
  <si>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</si>
  <si>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</si>
  <si>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</si>
  <si>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</si>
  <si>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</si>
  <si>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</si>
  <si>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</si>
  <si>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</si>
  <si>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</si>
  <si>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</si>
  <si>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</si>
  <si>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</si>
  <si>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</si>
  <si>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</si>
  <si>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</si>
  <si>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Sum of sales</t>
  </si>
  <si>
    <t>Residuals</t>
  </si>
  <si>
    <t>Standard Residuals</t>
  </si>
  <si>
    <t xml:space="preserve"> month1</t>
  </si>
  <si>
    <t>month 2</t>
  </si>
  <si>
    <t>month 3</t>
  </si>
  <si>
    <t>month 4</t>
  </si>
  <si>
    <t>month 5</t>
  </si>
  <si>
    <t>month 6</t>
  </si>
  <si>
    <t xml:space="preserve"> month7</t>
  </si>
  <si>
    <t>month 8</t>
  </si>
  <si>
    <t>month 9</t>
  </si>
  <si>
    <t>month 10</t>
  </si>
  <si>
    <t xml:space="preserve"> month 11</t>
  </si>
  <si>
    <t>month 12</t>
  </si>
  <si>
    <t>Sum of month 12</t>
  </si>
  <si>
    <t>Sum of  month 11</t>
  </si>
  <si>
    <t>Sum of month 10</t>
  </si>
  <si>
    <t>Sum of month 9</t>
  </si>
  <si>
    <t>Sum of month 8</t>
  </si>
  <si>
    <t>Sum of month 6</t>
  </si>
  <si>
    <t>Sum of month 5</t>
  </si>
  <si>
    <t>Sum of month 4</t>
  </si>
  <si>
    <t>Sum of month 3</t>
  </si>
  <si>
    <t>Sum of month 2</t>
  </si>
  <si>
    <t>Sum of  month1</t>
  </si>
  <si>
    <t>MODEL 1: LINEAR TREND, WITH SEASONALITY, 11 DUMMIES</t>
  </si>
  <si>
    <t xml:space="preserve">**note: </t>
  </si>
  <si>
    <t>month 8 has a high p-value of 49%</t>
  </si>
  <si>
    <t>Sum of dum_pa</t>
  </si>
  <si>
    <t>Sum of dum_ny</t>
  </si>
  <si>
    <t>Sum of dum_nj</t>
  </si>
  <si>
    <t>Sum of dum_md</t>
  </si>
  <si>
    <t>Sum of dum_dl</t>
  </si>
  <si>
    <t>MODEL 2: LINEAR TREND, SEASONALITY, STATE DUMMIES</t>
  </si>
  <si>
    <t>dropped month 7 to avoid perfect collinearity</t>
  </si>
  <si>
    <t>dropped CT state to avoid perfect collinearity</t>
  </si>
  <si>
    <t>ln_sales</t>
  </si>
  <si>
    <t>Sum of ln_sales</t>
  </si>
  <si>
    <t>MODEL 3: LINEAR TREND, SEASONALITY, 5 STATE DUMMIES, Y=LN_SALES</t>
  </si>
  <si>
    <t>LN_Sales</t>
  </si>
  <si>
    <t>Predicted LN_SALES</t>
  </si>
  <si>
    <t>Sum of count^2</t>
  </si>
  <si>
    <t>MODEL 4: QUADRATIC TREND, SEASONALITY, 5 STATE DUMMIES, Y=SALES</t>
  </si>
  <si>
    <t>dropped months 7 &amp; 8</t>
  </si>
  <si>
    <t>**note</t>
  </si>
  <si>
    <t>Y=Ln_sales</t>
  </si>
  <si>
    <t>Months 7&amp;8 are still dropped</t>
  </si>
  <si>
    <t>dropped months 6,7,8,9</t>
  </si>
  <si>
    <t>included count^2</t>
  </si>
  <si>
    <t>5 state dummies</t>
  </si>
  <si>
    <t>MODEL 5: QUADRATIC TREND, SEASONALITY, 5 STATE DUMMIES, Y=LN_SALES</t>
  </si>
  <si>
    <t>months 6,7,8,9 still dropped</t>
  </si>
  <si>
    <t>same as model 4, using LN_SALES</t>
  </si>
  <si>
    <t>as Y instead for quadratic trend</t>
  </si>
  <si>
    <t>Sum of ln_count</t>
  </si>
  <si>
    <t>MODEL 6: LN_COUNT, SEASONALITY, Y=SALES</t>
  </si>
  <si>
    <t>MODEL 7: LN_COUNT, SEASONALITY, Y=LN_SALES</t>
  </si>
  <si>
    <t>BEST MODEL (has the highest Adjusted R^2</t>
  </si>
  <si>
    <t>momth_1_2_3_4_5</t>
  </si>
  <si>
    <t>month_6_9_10_11_12</t>
  </si>
  <si>
    <t>Sum of month_6_9_10_11_12</t>
  </si>
  <si>
    <t>Sum of momth_1_2_3_4_5</t>
  </si>
  <si>
    <t>MODEL 8: BEST PREVIOUS MODEL + SPENDS</t>
  </si>
  <si>
    <t>our best previous model was 3 (lowest adj. R^2</t>
  </si>
  <si>
    <t>to create this model, Y=LN_sales</t>
  </si>
  <si>
    <t>included our spends</t>
  </si>
  <si>
    <t>combined included months into new columns</t>
  </si>
  <si>
    <t>in order to fit into regression</t>
  </si>
  <si>
    <t>R^2 went up from Model</t>
  </si>
  <si>
    <t>3 when including spends</t>
  </si>
  <si>
    <t>&lt;--------------</t>
  </si>
  <si>
    <t>LN_Spend+20% Average</t>
  </si>
  <si>
    <t>facebook_spend</t>
  </si>
  <si>
    <t>tv_spend</t>
  </si>
  <si>
    <t>radio_spend</t>
  </si>
  <si>
    <t>youtube_spend</t>
  </si>
  <si>
    <t>avg spend</t>
  </si>
  <si>
    <t>20% spend</t>
  </si>
  <si>
    <t>ln_tv_spend+20%avg</t>
  </si>
  <si>
    <t>ln_radio_spend+20%avg</t>
  </si>
  <si>
    <t>ln_youtube_spend+20%avg</t>
  </si>
  <si>
    <t>ln_facebook_spend+20%avg</t>
  </si>
  <si>
    <t>Sum of ln_tv_spend+20%avg</t>
  </si>
  <si>
    <t>Sum of ln_radio_spend+20%avg</t>
  </si>
  <si>
    <t>Sum of ln_youtube_spend+20%avg</t>
  </si>
  <si>
    <t>Sum of ln_facebook_spend+20%avg</t>
  </si>
  <si>
    <t>Predicted Sum of ln_sales</t>
  </si>
  <si>
    <t>MODEL 9: BEST PREVIOUS MODELS + LN_SPENDS+20% AVG</t>
  </si>
  <si>
    <t>ACTUAL</t>
  </si>
  <si>
    <t>% ERROR</t>
  </si>
  <si>
    <t>lowest mape=best model</t>
  </si>
  <si>
    <t>model 3 has a higher adjusted R^2</t>
  </si>
  <si>
    <t xml:space="preserve">making model 3 the best one. </t>
  </si>
  <si>
    <t xml:space="preserve">although model 5 also has the lowest mape, </t>
  </si>
  <si>
    <t>Model 1</t>
  </si>
  <si>
    <t>Model 2</t>
  </si>
  <si>
    <t>Model 3</t>
  </si>
  <si>
    <t>Model 4</t>
  </si>
  <si>
    <t>Model 5</t>
  </si>
  <si>
    <t>Model 6</t>
  </si>
  <si>
    <t>Model 7</t>
  </si>
  <si>
    <t>Model 8</t>
  </si>
  <si>
    <t>Model 9</t>
  </si>
  <si>
    <t>Y-Variable</t>
  </si>
  <si>
    <t>Sum of TV_spend</t>
  </si>
  <si>
    <t>Sum of Facebook_spend</t>
  </si>
  <si>
    <t>Sum of Youtube_spend</t>
  </si>
  <si>
    <t>Model Diagnostics</t>
  </si>
  <si>
    <t>Coefficients for Marketing Var/Significance</t>
  </si>
  <si>
    <t>Sum of Ln_Tv_Spend+20</t>
  </si>
  <si>
    <t>Sum of Ln_Radio_Spend+20</t>
  </si>
  <si>
    <t>Sum of Ln_Youtube_Spend+20</t>
  </si>
  <si>
    <t>Sum of Ln_Facebook_Spend+20</t>
  </si>
  <si>
    <t># insignificant</t>
  </si>
  <si>
    <t>Drop</t>
  </si>
  <si>
    <t>Comments</t>
  </si>
  <si>
    <t>MAPE Training</t>
  </si>
  <si>
    <t>MAPE testing</t>
  </si>
  <si>
    <t>Linear</t>
  </si>
  <si>
    <t>Quadratic</t>
  </si>
  <si>
    <t>Ln_Count</t>
  </si>
  <si>
    <t>11 dummies</t>
  </si>
  <si>
    <t>10 dummies</t>
  </si>
  <si>
    <t>8 dummies</t>
  </si>
  <si>
    <t>-</t>
  </si>
  <si>
    <t>5 dummies</t>
  </si>
  <si>
    <t>no</t>
  </si>
  <si>
    <t>yes</t>
  </si>
  <si>
    <t>ln_spends+20</t>
  </si>
  <si>
    <t>LN_sales</t>
  </si>
  <si>
    <t>Var</t>
  </si>
  <si>
    <t>Sum of month1</t>
  </si>
  <si>
    <t>Sum of month 7</t>
  </si>
  <si>
    <t>Sum of month 11</t>
  </si>
  <si>
    <t>Sum of TV_spend2</t>
  </si>
  <si>
    <t>Sum of Radio_spend2</t>
  </si>
  <si>
    <t>Sum of Youtube_Spend2</t>
  </si>
  <si>
    <t>Sum of Facebook_Spend_</t>
  </si>
  <si>
    <t>Pred_1</t>
  </si>
  <si>
    <t>Pred_2</t>
  </si>
  <si>
    <t>Pred_3</t>
  </si>
  <si>
    <t>Pred_4</t>
  </si>
  <si>
    <t>Pred_5</t>
  </si>
  <si>
    <t>Pred_6</t>
  </si>
  <si>
    <t>Pred_7</t>
  </si>
  <si>
    <t>Pred_8</t>
  </si>
  <si>
    <t>Pred_9</t>
  </si>
  <si>
    <t>Sum of Pred_1</t>
  </si>
  <si>
    <t>Sum of Pred_9</t>
  </si>
  <si>
    <t>Sum of Pred_8</t>
  </si>
  <si>
    <t>Sum of Pred_7</t>
  </si>
  <si>
    <t>Sum of Pred_6</t>
  </si>
  <si>
    <t>Sum of Pred_5</t>
  </si>
  <si>
    <t>Sum of Pred_4</t>
  </si>
  <si>
    <t>Sum of Pred_3</t>
  </si>
  <si>
    <t>Sum of Pred_2</t>
  </si>
  <si>
    <t>MODEL 1</t>
  </si>
  <si>
    <t>Mape Training</t>
  </si>
  <si>
    <t>Mape Testing</t>
  </si>
  <si>
    <t>Mape Train</t>
  </si>
  <si>
    <t>Mape Test</t>
  </si>
  <si>
    <t>MODEL 2</t>
  </si>
  <si>
    <t>MODEL 3</t>
  </si>
  <si>
    <t>LN+Sales</t>
  </si>
  <si>
    <t>MODEL 4</t>
  </si>
  <si>
    <t>MODEL 5</t>
  </si>
  <si>
    <t>MODEL 6</t>
  </si>
  <si>
    <t>MODEL 7</t>
  </si>
  <si>
    <t>MODEL 8</t>
  </si>
  <si>
    <t>MODEL 9</t>
  </si>
  <si>
    <t>sum of ln_tv_spend+20%avg</t>
  </si>
  <si>
    <t>Sum of Youtube_spend2</t>
  </si>
  <si>
    <t>2024 DATA</t>
  </si>
  <si>
    <t>2025 DATA</t>
  </si>
  <si>
    <t>Count</t>
  </si>
  <si>
    <t>Month</t>
  </si>
  <si>
    <t>Scenario 1.1: NO SPEND</t>
  </si>
  <si>
    <t>2024 Totals/Coeff</t>
  </si>
  <si>
    <t>Scenario Value</t>
  </si>
  <si>
    <t>Adj/ 20%</t>
  </si>
  <si>
    <t>Var_name</t>
  </si>
  <si>
    <t>Pred_Model 9</t>
  </si>
  <si>
    <t>2025 target</t>
  </si>
  <si>
    <t>Scenario 1.2: 2025 SPEND TV ONLY</t>
  </si>
  <si>
    <t>Scenario 1.3: 2025 SPEND TV ONLY+$1</t>
  </si>
  <si>
    <t>Adj /20%</t>
  </si>
  <si>
    <t>Scenario 1.4: 2025 SPEND RADIO ONLY</t>
  </si>
  <si>
    <t>Scenario 1.5: 2025 SPEND RADIO+$1</t>
  </si>
  <si>
    <t>Scenario 1.6: 2025 SPEND YOUTUBE ONLY</t>
  </si>
  <si>
    <t>Scenario 1.7: 2025 SPEND YOUTUBE + $1</t>
  </si>
  <si>
    <t>Scenario 1.8: 2025 SPEND FACEBOOK ONLY</t>
  </si>
  <si>
    <t>Scenario 1.9: 2025 SPEND FACEBOOK + $1</t>
  </si>
  <si>
    <t>Scenario 1.10: 2025 TOTAL SPEND</t>
  </si>
  <si>
    <t>Scenario 1.11: 2025 TOTAL SPEND + $1</t>
  </si>
  <si>
    <t>Scenario 1.12 TOTAL</t>
  </si>
  <si>
    <t>Scenario 1.13 TV SPEND</t>
  </si>
  <si>
    <t>Scenario 1.14 RADIO SPEND</t>
  </si>
  <si>
    <t>Scenario 1.15 YOUTUBE SPEND</t>
  </si>
  <si>
    <t>Scenario 1.16  FACEBOOK SPEND</t>
  </si>
  <si>
    <t>Scenario 1.17 RECOMMENDATION</t>
  </si>
  <si>
    <t>Scenario 1.16  TV SPEND</t>
  </si>
  <si>
    <t>Scenario 1.16  RADIO SPEND</t>
  </si>
  <si>
    <t>Scenario 1.16  YOUTUBE SPEND</t>
  </si>
  <si>
    <t xml:space="preserve">My recommendation: </t>
  </si>
  <si>
    <t>For TV_spend, we dropped the spend change because of a consistently low net MROI and ROI</t>
  </si>
  <si>
    <t>For Radio_Spend, we kept it at 0% change because the marginal ROI was steady in all cases</t>
  </si>
  <si>
    <t>For Youtube_Spend, we increased it because of a high ROI and mROI in all models</t>
  </si>
  <si>
    <t>Facebook_spend has the highest ROI and mROI in all cases, aggressive growth makes sense</t>
  </si>
  <si>
    <t>Previous Year</t>
  </si>
  <si>
    <t>Your Own</t>
  </si>
  <si>
    <t>Same Budget, &lt;10%</t>
  </si>
  <si>
    <t>10% Increase</t>
  </si>
  <si>
    <t>25% Increase</t>
  </si>
  <si>
    <t>Scenario</t>
  </si>
  <si>
    <t>included our spends but with a 20%+avg</t>
  </si>
  <si>
    <t xml:space="preserve">when using our best model as a base for </t>
  </si>
  <si>
    <t xml:space="preserve">our following models, the mapes are </t>
  </si>
  <si>
    <t xml:space="preserve">consistently low, proving that lower </t>
  </si>
  <si>
    <t>mapes indivate higher accuracy</t>
  </si>
  <si>
    <t>Compared to our other models,</t>
  </si>
  <si>
    <t>model 9's predictions are very</t>
  </si>
  <si>
    <t>closely aligned to the ln_sales</t>
  </si>
  <si>
    <t>showing how accurate it is</t>
  </si>
  <si>
    <t>Why do we include dummy variables?</t>
  </si>
  <si>
    <t>**we include dummy variable when we need a numerical</t>
  </si>
  <si>
    <t xml:space="preserve">value to represent categorical data within a statisitcal </t>
  </si>
  <si>
    <t>model. They are usually binary and take on a value of 1 or 0</t>
  </si>
  <si>
    <t>dummies help to heighten accuracy and helps the computer</t>
  </si>
  <si>
    <t xml:space="preserve">read the data in an easier fashion. </t>
  </si>
  <si>
    <t>Why do we include our variables in an LN version?</t>
  </si>
  <si>
    <t>The natural log helps make our data normally distributed, stabilizing</t>
  </si>
  <si>
    <t>variance, and transforming non-linear relationships into linear ones.</t>
  </si>
  <si>
    <t>It also heps provide more accurate MAPEs compared to other models.</t>
  </si>
  <si>
    <t>** you can see in the following models, when we use "SALES" as our</t>
  </si>
  <si>
    <t>Y compared to "LN_SALES", our mapes are higher, meaning they are not</t>
  </si>
  <si>
    <t>as accurate.</t>
  </si>
  <si>
    <t>Our training set is our</t>
  </si>
  <si>
    <t>initial data. Our testing</t>
  </si>
  <si>
    <t>set is a better predictor</t>
  </si>
  <si>
    <t>of overall accuracy</t>
  </si>
  <si>
    <t>We include our spends as a way to further help our accuracy in forecasting</t>
  </si>
  <si>
    <t>Different states and dates also play a huge part as geography and seasonality</t>
  </si>
  <si>
    <t>affects sales.</t>
  </si>
  <si>
    <t>NOTES:</t>
  </si>
  <si>
    <t>How do our variables have an effect on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</si>
</sst>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quot;$&quot;* #,##0_);_(&quot;$&quot;* \(#,##0\);_(&quot;$&quot;* &quot;-&quot;?_);_(@_)"/>
    <numFmt numFmtId="167" formatCode="_(* #,##0.0_);_(* \(#,##0.0\);_(* &quot;-&quot;??_);_(@_)"/>
    <numFmt numFmtId="168" formatCode="0.000"/>
    <numFmt numFmtId="169" formatCode="_(&quot;$&quot;* #,##0.000_);_(&quot;$&quot;* \(#,##0.000\);_(&quot;$&quot;* &quot;-&quot;??_);_(@_)"/>
    <numFmt numFmtId="170" formatCode="_(&quot;$&quot;* #,##0.0000_);_(&quot;$&quot;* \(#,##0.0000\);_(&quot;$&quot;* &quot;-&quot;??_);_(@_)"/>
  </numFmts>
  <fonts count="28" x14ac:knownFonts="1">
    <font>
      <sz val="12"/>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sz val="12"/>
      <color theme="0"/>
      <name val="Calibri"/>
      <family val="2"/>
      <scheme val="minor"/>
    </font>
    <font>
      <i/>
      <sz val="12"/>
      <color theme="1"/>
      <name val="Calibri"/>
      <family val="2"/>
      <scheme val="minor"/>
    </font>
    <font>
      <b/>
      <sz val="18"/>
      <color theme="0"/>
      <name val="Calibri (Body)"/>
    </font>
    <font>
      <b/>
      <sz val="18"/>
      <color theme="1"/>
      <name val="Calibri"/>
      <family val="2"/>
      <scheme val="minor"/>
    </font>
    <font>
      <sz val="8"/>
      <color theme="0"/>
      <name val="Calibri (Body)"/>
    </font>
    <font>
      <b/>
      <sz val="20"/>
      <color theme="0"/>
      <name val="Calibri"/>
      <family val="2"/>
      <scheme val="minor"/>
    </font>
    <font>
      <b/>
      <sz val="18"/>
      <color theme="0"/>
      <name val="Calibri"/>
      <family val="2"/>
      <scheme val="minor"/>
    </font>
    <font>
      <sz val="16"/>
      <color theme="1"/>
      <name val="Calibri"/>
      <family val="2"/>
      <scheme val="minor"/>
    </font>
    <font>
      <sz val="16"/>
      <color theme="0"/>
      <name val="Calibri"/>
      <family val="2"/>
      <scheme val="minor"/>
    </font>
    <font>
      <b/>
      <sz val="16"/>
      <color theme="0"/>
      <name val="Calibri"/>
      <family val="2"/>
      <scheme val="minor"/>
    </font>
    <font>
      <sz val="14"/>
      <color theme="0"/>
      <name val="Calibri"/>
      <family val="2"/>
      <scheme val="minor"/>
    </font>
    <font>
      <b/>
      <sz val="14"/>
      <color theme="0"/>
      <name val="Calibri"/>
      <family val="2"/>
      <scheme val="minor"/>
    </font>
    <font>
      <sz val="14"/>
      <color theme="1"/>
      <name val="Calibri"/>
      <family val="2"/>
      <scheme val="minor"/>
    </font>
    <font>
      <sz val="8"/>
      <name val="Calibri"/>
      <family val="2"/>
      <scheme val="minor"/>
    </font>
    <font>
      <sz val="18"/>
      <color theme="1"/>
      <name val="Calibri"/>
      <family val="2"/>
      <scheme val="minor"/>
    </font>
    <font>
      <b/>
      <sz val="14"/>
      <color theme="1"/>
      <name val="Calibri"/>
      <family val="2"/>
      <scheme val="minor"/>
    </font>
    <font>
      <sz val="12"/>
      <color rgb="FF000000"/>
      <name val="Calibri"/>
      <family val="2"/>
      <scheme val="minor"/>
    </font>
    <font>
      <sz val="14"/>
      <color rgb="FF000000"/>
      <name val="Calibri"/>
      <family val="2"/>
      <scheme val="minor"/>
    </font>
    <font>
      <sz val="14"/>
      <color theme="1"/>
      <name val="Calibri (Body)"/>
    </font>
    <font>
      <b/>
      <sz val="16"/>
      <color rgb="FF000000"/>
      <name val="Calibri"/>
      <family val="2"/>
      <scheme val="minor"/>
    </font>
    <font>
      <b/>
      <sz val="16"/>
      <color theme="1"/>
      <name val="Calibri"/>
      <family val="2"/>
      <scheme val="minor"/>
    </font>
    <font>
      <sz val="15"/>
      <color theme="1"/>
      <name val="Calibri"/>
      <family val="2"/>
      <scheme val="minor"/>
    </font>
    <font>
      <i/>
      <sz val="14"/>
      <color theme="1"/>
      <name val="Calibri"/>
      <family val="2"/>
      <scheme val="minor"/>
    </font>
    <font>
      <b/>
      <sz val="12"/>
      <color rgb="FF000000"/>
      <name val="Calibri"/>
      <family val="2"/>
      <scheme val="minor"/>
    </font>
  </fonts>
  <fills count="36">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1"/>
        <bgColor indexed="64"/>
      </patternFill>
    </fill>
    <fill>
      <patternFill patternType="solid">
        <fgColor theme="8" tint="0.59999389629810485"/>
        <bgColor indexed="64"/>
      </patternFill>
    </fill>
    <fill>
      <patternFill patternType="solid">
        <fgColor theme="9"/>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8"/>
        <bgColor indexed="64"/>
      </patternFill>
    </fill>
    <fill>
      <patternFill patternType="solid">
        <fgColor rgb="FFF6C3FF"/>
        <bgColor indexed="64"/>
      </patternFill>
    </fill>
    <fill>
      <patternFill patternType="solid">
        <fgColor rgb="FFFFF399"/>
        <bgColor indexed="64"/>
      </patternFill>
    </fill>
    <fill>
      <patternFill patternType="solid">
        <fgColor rgb="FFA3DBFF"/>
        <bgColor indexed="64"/>
      </patternFill>
    </fill>
    <fill>
      <patternFill patternType="solid">
        <fgColor theme="4" tint="0.79998168889431442"/>
        <bgColor theme="4" tint="0.79998168889431442"/>
      </patternFill>
    </fill>
    <fill>
      <patternFill patternType="solid">
        <fgColor rgb="FFCBB1FF"/>
        <bgColor indexed="64"/>
      </patternFill>
    </fill>
    <fill>
      <patternFill patternType="solid">
        <fgColor rgb="FFFF7474"/>
        <bgColor indexed="64"/>
      </patternFill>
    </fill>
    <fill>
      <patternFill patternType="solid">
        <fgColor theme="4" tint="0.79998168889431442"/>
        <bgColor indexed="64"/>
      </patternFill>
    </fill>
    <fill>
      <patternFill patternType="solid">
        <fgColor rgb="FFAAE571"/>
        <bgColor indexed="64"/>
      </patternFill>
    </fill>
    <fill>
      <patternFill patternType="solid">
        <fgColor rgb="FFC0F6B7"/>
        <bgColor indexed="64"/>
      </patternFill>
    </fill>
    <fill>
      <patternFill patternType="solid">
        <fgColor rgb="FFFFC6C6"/>
        <bgColor indexed="64"/>
      </patternFill>
    </fill>
    <fill>
      <patternFill patternType="solid">
        <fgColor rgb="FFFFB4D9"/>
        <bgColor indexed="64"/>
      </patternFill>
    </fill>
    <fill>
      <patternFill patternType="solid">
        <fgColor rgb="FFFDC3B0"/>
        <bgColor indexed="64"/>
      </patternFill>
    </fill>
    <fill>
      <patternFill patternType="solid">
        <fgColor rgb="FFD6F7F4"/>
        <bgColor indexed="64"/>
      </patternFill>
    </fill>
    <fill>
      <patternFill patternType="solid">
        <fgColor rgb="FF63A4F7"/>
        <bgColor indexed="64"/>
      </patternFill>
    </fill>
    <fill>
      <patternFill patternType="solid">
        <fgColor rgb="FFFFD686"/>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5D9FF"/>
        <bgColor indexed="64"/>
      </patternFill>
    </fill>
    <fill>
      <patternFill patternType="solid">
        <fgColor rgb="FFD9E1F2"/>
        <bgColor rgb="FFD9E1F2"/>
      </patternFill>
    </fill>
    <fill>
      <patternFill patternType="solid">
        <fgColor rgb="FFFFF399"/>
        <bgColor rgb="FF000000"/>
      </patternFill>
    </fill>
    <fill>
      <patternFill patternType="solid">
        <fgColor rgb="FF92D050"/>
        <bgColor indexed="64"/>
      </patternFill>
    </fill>
    <fill>
      <patternFill patternType="solid">
        <fgColor rgb="FF70AD47"/>
        <bgColor indexed="64"/>
      </patternFill>
    </fill>
    <fill>
      <patternFill patternType="solid">
        <fgColor rgb="FF000000"/>
        <bgColor indexed="64"/>
      </patternFill>
    </fill>
    <fill>
      <patternFill patternType="solid">
        <fgColor rgb="FFFFBFEE"/>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rgb="FF8EA9DB"/>
      </bottom>
      <diagonal/>
    </border>
    <border>
      <left/>
      <right style="medium">
        <color theme="1"/>
      </right>
      <top/>
      <bottom/>
      <diagonal/>
    </border>
    <border>
      <left style="medium">
        <color theme="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95">
    <xf numFmtId="0" fontId="0" fillId="0" borderId="0" xfId="0"/>
    <xf numFmtId="0" fontId="2" fillId="0" borderId="0" xfId="0" applyFont="1"/>
    <xf numFmtId="0" fontId="0" fillId="0" borderId="0" xfId="0" applyAlignment="1">
      <alignment horizontal="left"/>
    </xf>
    <xf numFmtId="164" fontId="0" fillId="0" borderId="0" xfId="0" applyNumberFormat="1"/>
    <xf numFmtId="9" fontId="0" fillId="0" borderId="0" xfId="3" applyFont="1"/>
    <xf numFmtId="43" fontId="0" fillId="0" borderId="0" xfId="1" applyFont="1"/>
    <xf numFmtId="44" fontId="0" fillId="0" borderId="0" xfId="0" applyNumberFormat="1"/>
    <xf numFmtId="0" fontId="0" fillId="4" borderId="0" xfId="0" applyFill="1"/>
    <xf numFmtId="0" fontId="4" fillId="4" borderId="0" xfId="0" applyFont="1" applyFill="1"/>
    <xf numFmtId="0" fontId="2" fillId="4" borderId="0" xfId="0" applyFont="1" applyFill="1"/>
    <xf numFmtId="0" fontId="9" fillId="4" borderId="0" xfId="0" applyFont="1" applyFill="1"/>
    <xf numFmtId="0" fontId="6" fillId="7" borderId="0" xfId="0" applyFont="1" applyFill="1"/>
    <xf numFmtId="0" fontId="7" fillId="7" borderId="0" xfId="0" applyFont="1" applyFill="1"/>
    <xf numFmtId="0" fontId="0" fillId="7" borderId="0" xfId="0" applyFill="1"/>
    <xf numFmtId="0" fontId="3" fillId="7" borderId="0" xfId="0" applyFont="1" applyFill="1" applyAlignment="1">
      <alignment horizontal="center"/>
    </xf>
    <xf numFmtId="0" fontId="4" fillId="7" borderId="0" xfId="0" applyFont="1" applyFill="1"/>
    <xf numFmtId="10" fontId="3" fillId="7" borderId="0" xfId="0" applyNumberFormat="1" applyFont="1" applyFill="1" applyAlignment="1">
      <alignment horizont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0" fontId="3" fillId="7" borderId="0" xfId="0" applyFont="1" applyFill="1"/>
    <xf numFmtId="0" fontId="11" fillId="4" borderId="1" xfId="0" applyFont="1" applyFill="1" applyBorder="1"/>
    <xf numFmtId="0" fontId="12" fillId="4" borderId="1" xfId="0" applyFont="1" applyFill="1" applyBorder="1"/>
    <xf numFmtId="0" fontId="13" fillId="4" borderId="1" xfId="0" applyFont="1" applyFill="1" applyBorder="1"/>
    <xf numFmtId="0" fontId="12" fillId="4" borderId="0" xfId="0" applyFont="1" applyFill="1"/>
    <xf numFmtId="0" fontId="12" fillId="4" borderId="1" xfId="0" applyFont="1" applyFill="1" applyBorder="1" applyAlignment="1">
      <alignment wrapText="1"/>
    </xf>
    <xf numFmtId="0" fontId="12" fillId="4" borderId="1" xfId="0" applyFont="1" applyFill="1" applyBorder="1" applyAlignment="1">
      <alignment horizontal="center" wrapText="1"/>
    </xf>
    <xf numFmtId="0" fontId="14" fillId="4" borderId="1" xfId="0" applyFont="1" applyFill="1" applyBorder="1"/>
    <xf numFmtId="164" fontId="14" fillId="4" borderId="1" xfId="2" applyNumberFormat="1" applyFont="1" applyFill="1" applyBorder="1"/>
    <xf numFmtId="43" fontId="14" fillId="4" borderId="1" xfId="1" applyFont="1" applyFill="1" applyBorder="1"/>
    <xf numFmtId="43" fontId="15" fillId="4" borderId="1" xfId="0" applyNumberFormat="1" applyFont="1" applyFill="1" applyBorder="1"/>
    <xf numFmtId="44" fontId="14" fillId="4" borderId="1" xfId="0" applyNumberFormat="1" applyFont="1" applyFill="1" applyBorder="1"/>
    <xf numFmtId="0" fontId="16" fillId="4" borderId="0" xfId="0" applyFont="1" applyFill="1"/>
    <xf numFmtId="0" fontId="16" fillId="4" borderId="1" xfId="0" applyFont="1" applyFill="1" applyBorder="1"/>
    <xf numFmtId="0" fontId="10" fillId="7" borderId="0" xfId="0" applyFont="1" applyFill="1" applyAlignment="1">
      <alignment vertical="center" textRotation="90"/>
    </xf>
    <xf numFmtId="164" fontId="14" fillId="4" borderId="0" xfId="2" applyNumberFormat="1" applyFont="1" applyFill="1"/>
    <xf numFmtId="9" fontId="14" fillId="4" borderId="0" xfId="3" applyFont="1" applyFill="1"/>
    <xf numFmtId="44" fontId="4" fillId="4" borderId="0" xfId="0" applyNumberFormat="1" applyFont="1" applyFill="1"/>
    <xf numFmtId="164" fontId="0" fillId="0" borderId="0" xfId="2" applyNumberFormat="1" applyFont="1" applyFill="1"/>
    <xf numFmtId="164" fontId="14" fillId="4" borderId="1" xfId="0" applyNumberFormat="1" applyFont="1" applyFill="1" applyBorder="1"/>
    <xf numFmtId="0" fontId="11" fillId="6" borderId="0" xfId="0" applyFont="1" applyFill="1"/>
    <xf numFmtId="14" fontId="11" fillId="6" borderId="0" xfId="0" applyNumberFormat="1" applyFont="1" applyFill="1"/>
    <xf numFmtId="0" fontId="11" fillId="0" borderId="0" xfId="0" applyFont="1"/>
    <xf numFmtId="0" fontId="11" fillId="3" borderId="0" xfId="0" applyFont="1" applyFill="1"/>
    <xf numFmtId="14" fontId="11" fillId="2" borderId="0" xfId="0" applyNumberFormat="1" applyFont="1" applyFill="1"/>
    <xf numFmtId="165" fontId="11" fillId="0" borderId="0" xfId="1" applyNumberFormat="1" applyFont="1"/>
    <xf numFmtId="164" fontId="11" fillId="3" borderId="0" xfId="0" applyNumberFormat="1" applyFont="1" applyFill="1"/>
    <xf numFmtId="14" fontId="11" fillId="0" borderId="0" xfId="0" applyNumberFormat="1" applyFont="1"/>
    <xf numFmtId="0" fontId="0" fillId="8" borderId="0" xfId="0" applyFill="1"/>
    <xf numFmtId="164" fontId="11" fillId="0" borderId="0" xfId="0" applyNumberFormat="1" applyFont="1"/>
    <xf numFmtId="9" fontId="0" fillId="0" borderId="0" xfId="3" applyFont="1" applyFill="1" applyBorder="1" applyAlignment="1"/>
    <xf numFmtId="9" fontId="0" fillId="0" borderId="2" xfId="3" applyFont="1" applyFill="1" applyBorder="1" applyAlignment="1"/>
    <xf numFmtId="164" fontId="15" fillId="4" borderId="1" xfId="0" applyNumberFormat="1" applyFont="1" applyFill="1" applyBorder="1"/>
    <xf numFmtId="0" fontId="0" fillId="0" borderId="2" xfId="0" applyBorder="1"/>
    <xf numFmtId="166" fontId="14" fillId="4" borderId="0" xfId="0" applyNumberFormat="1" applyFont="1" applyFill="1"/>
    <xf numFmtId="9" fontId="14" fillId="6" borderId="0" xfId="3" applyFont="1" applyFill="1"/>
    <xf numFmtId="0" fontId="4" fillId="4" borderId="0" xfId="0" applyFont="1" applyFill="1" applyAlignment="1">
      <alignment vertical="center" wrapText="1"/>
    </xf>
    <xf numFmtId="167" fontId="14" fillId="4" borderId="0" xfId="1" applyNumberFormat="1" applyFont="1" applyFill="1"/>
    <xf numFmtId="164" fontId="2" fillId="0" borderId="0" xfId="2" applyNumberFormat="1" applyFont="1" applyFill="1"/>
    <xf numFmtId="0" fontId="4" fillId="4" borderId="0" xfId="0" applyFont="1" applyFill="1" applyAlignment="1">
      <alignment horizontal="center" wrapText="1"/>
    </xf>
    <xf numFmtId="0" fontId="12" fillId="4" borderId="0" xfId="0" applyFont="1" applyFill="1" applyAlignment="1">
      <alignment horizontal="center"/>
    </xf>
    <xf numFmtId="0" fontId="12" fillId="4" borderId="0" xfId="0" applyFont="1" applyFill="1" applyAlignment="1">
      <alignment horizontal="left"/>
    </xf>
    <xf numFmtId="0" fontId="0" fillId="4" borderId="0" xfId="0" applyFill="1" applyAlignment="1">
      <alignment horizontal="left"/>
    </xf>
    <xf numFmtId="44" fontId="11" fillId="0" borderId="0" xfId="2" applyFont="1"/>
    <xf numFmtId="0" fontId="12" fillId="4" borderId="4" xfId="0" applyFont="1" applyFill="1" applyBorder="1"/>
    <xf numFmtId="0" fontId="13" fillId="9" borderId="1" xfId="0" applyFont="1" applyFill="1" applyBorder="1"/>
    <xf numFmtId="166" fontId="14" fillId="9" borderId="0" xfId="0" applyNumberFormat="1" applyFont="1" applyFill="1"/>
    <xf numFmtId="0" fontId="0" fillId="0" borderId="0" xfId="0" pivotButton="1"/>
    <xf numFmtId="0" fontId="16" fillId="0" borderId="0" xfId="0" pivotButton="1" applyFont="1"/>
    <xf numFmtId="0" fontId="16" fillId="0" borderId="0" xfId="0" applyFont="1"/>
    <xf numFmtId="0" fontId="16" fillId="0" borderId="0" xfId="0" applyFont="1" applyAlignment="1">
      <alignment horizontal="left"/>
    </xf>
    <xf numFmtId="44" fontId="16" fillId="0" borderId="0" xfId="0" applyNumberFormat="1" applyFont="1"/>
    <xf numFmtId="164" fontId="16" fillId="0" borderId="0" xfId="0" applyNumberFormat="1" applyFont="1"/>
    <xf numFmtId="44" fontId="0" fillId="0" borderId="0" xfId="2" applyFont="1"/>
    <xf numFmtId="44" fontId="0" fillId="0" borderId="1" xfId="2" applyFont="1" applyBorder="1"/>
    <xf numFmtId="165" fontId="0" fillId="0" borderId="0" xfId="0" applyNumberFormat="1"/>
    <xf numFmtId="0" fontId="0" fillId="0" borderId="0" xfId="0" applyAlignment="1">
      <alignment horizontal="left" indent="1"/>
    </xf>
    <xf numFmtId="0" fontId="16" fillId="0" borderId="1" xfId="0" applyFont="1" applyBorder="1"/>
    <xf numFmtId="44" fontId="16" fillId="0" borderId="1" xfId="2" applyFont="1" applyBorder="1"/>
    <xf numFmtId="0" fontId="2" fillId="0" borderId="1" xfId="0" applyFont="1" applyBorder="1" applyAlignment="1">
      <alignment horizontal="left"/>
    </xf>
    <xf numFmtId="44" fontId="2" fillId="0" borderId="1" xfId="2" applyFont="1" applyBorder="1"/>
    <xf numFmtId="0" fontId="0" fillId="0" borderId="1" xfId="0" applyBorder="1" applyAlignment="1">
      <alignment horizontal="left"/>
    </xf>
    <xf numFmtId="14" fontId="0" fillId="0" borderId="0" xfId="0" applyNumberFormat="1"/>
    <xf numFmtId="14" fontId="0" fillId="0" borderId="0" xfId="0" applyNumberFormat="1" applyAlignment="1">
      <alignment horizontal="left"/>
    </xf>
    <xf numFmtId="0" fontId="2" fillId="13" borderId="8" xfId="0" applyFont="1" applyFill="1" applyBorder="1"/>
    <xf numFmtId="0" fontId="2" fillId="0" borderId="8" xfId="0" applyFont="1" applyBorder="1"/>
    <xf numFmtId="0" fontId="0" fillId="11" borderId="0" xfId="0" applyFill="1"/>
    <xf numFmtId="14" fontId="0" fillId="0" borderId="0" xfId="0" applyNumberFormat="1" applyAlignment="1">
      <alignment horizontal="left" indent="2"/>
    </xf>
    <xf numFmtId="0" fontId="16" fillId="0" borderId="1" xfId="0" applyFont="1" applyBorder="1" applyAlignment="1">
      <alignment horizontal="left"/>
    </xf>
    <xf numFmtId="0" fontId="0" fillId="0" borderId="1" xfId="0" applyBorder="1"/>
    <xf numFmtId="0" fontId="2" fillId="13" borderId="0" xfId="0" applyFont="1" applyFill="1"/>
    <xf numFmtId="0" fontId="16" fillId="0" borderId="9" xfId="0" applyFont="1" applyBorder="1"/>
    <xf numFmtId="44" fontId="16" fillId="0" borderId="9" xfId="2" applyFont="1" applyBorder="1"/>
    <xf numFmtId="0" fontId="16" fillId="0" borderId="10" xfId="0" applyFont="1" applyBorder="1" applyAlignment="1">
      <alignment horizontal="right"/>
    </xf>
    <xf numFmtId="44" fontId="16" fillId="0" borderId="11" xfId="2" applyFont="1" applyBorder="1"/>
    <xf numFmtId="0" fontId="16" fillId="0" borderId="12" xfId="0" applyFont="1" applyBorder="1" applyAlignment="1">
      <alignment horizontal="right"/>
    </xf>
    <xf numFmtId="44" fontId="16" fillId="0" borderId="13" xfId="2" applyFont="1" applyBorder="1"/>
    <xf numFmtId="0" fontId="16" fillId="0" borderId="14" xfId="0" applyFont="1" applyBorder="1" applyAlignment="1">
      <alignment horizontal="right"/>
    </xf>
    <xf numFmtId="44" fontId="16" fillId="0" borderId="15" xfId="2" applyFont="1" applyBorder="1"/>
    <xf numFmtId="0" fontId="16" fillId="0" borderId="4" xfId="0" applyFont="1" applyBorder="1"/>
    <xf numFmtId="44" fontId="16" fillId="0" borderId="4" xfId="2" applyFont="1" applyBorder="1"/>
    <xf numFmtId="0" fontId="16" fillId="0" borderId="4" xfId="0" applyFont="1" applyBorder="1" applyAlignment="1">
      <alignment horizontal="right"/>
    </xf>
    <xf numFmtId="0" fontId="21" fillId="0" borderId="10" xfId="0" applyFont="1" applyBorder="1" applyAlignment="1">
      <alignment horizontal="right"/>
    </xf>
    <xf numFmtId="0" fontId="21" fillId="0" borderId="12" xfId="0" applyFont="1" applyBorder="1" applyAlignment="1">
      <alignment horizontal="right"/>
    </xf>
    <xf numFmtId="0" fontId="21" fillId="0" borderId="14" xfId="0" applyFont="1" applyBorder="1" applyAlignment="1">
      <alignment horizontal="right"/>
    </xf>
    <xf numFmtId="0" fontId="21" fillId="0" borderId="4" xfId="0" applyFont="1" applyBorder="1" applyAlignment="1">
      <alignment horizontal="right"/>
    </xf>
    <xf numFmtId="0" fontId="5" fillId="0" borderId="3" xfId="0" applyFont="1" applyBorder="1" applyAlignment="1">
      <alignment horizontal="center"/>
    </xf>
    <xf numFmtId="0" fontId="5" fillId="0" borderId="3" xfId="0" applyFont="1" applyBorder="1" applyAlignment="1">
      <alignment horizontal="centerContinuous"/>
    </xf>
    <xf numFmtId="0" fontId="0" fillId="15" borderId="0" xfId="0" applyFill="1"/>
    <xf numFmtId="9" fontId="0" fillId="15" borderId="0" xfId="3" applyFont="1" applyFill="1" applyBorder="1" applyAlignment="1"/>
    <xf numFmtId="0" fontId="19" fillId="0" borderId="0" xfId="0" applyFont="1"/>
    <xf numFmtId="0" fontId="19" fillId="16" borderId="10" xfId="0" applyFont="1" applyFill="1" applyBorder="1"/>
    <xf numFmtId="0" fontId="19" fillId="16" borderId="16" xfId="0" applyFont="1" applyFill="1" applyBorder="1"/>
    <xf numFmtId="0" fontId="2" fillId="16" borderId="11" xfId="0" applyFont="1" applyFill="1" applyBorder="1"/>
    <xf numFmtId="0" fontId="19" fillId="16" borderId="12" xfId="0" applyFont="1" applyFill="1" applyBorder="1"/>
    <xf numFmtId="0" fontId="0" fillId="16" borderId="0" xfId="0" applyFill="1"/>
    <xf numFmtId="0" fontId="0" fillId="16" borderId="13" xfId="0" applyFill="1" applyBorder="1"/>
    <xf numFmtId="0" fontId="19" fillId="16" borderId="14" xfId="0" applyFont="1" applyFill="1" applyBorder="1"/>
    <xf numFmtId="0" fontId="19" fillId="16" borderId="17" xfId="0" applyFont="1" applyFill="1" applyBorder="1"/>
    <xf numFmtId="0" fontId="0" fillId="16" borderId="17" xfId="0" applyFill="1" applyBorder="1"/>
    <xf numFmtId="0" fontId="0" fillId="16" borderId="15" xfId="0" applyFill="1" applyBorder="1"/>
    <xf numFmtId="0" fontId="19" fillId="16" borderId="11" xfId="0" applyFont="1" applyFill="1" applyBorder="1"/>
    <xf numFmtId="0" fontId="19" fillId="16" borderId="0" xfId="0" applyFont="1" applyFill="1"/>
    <xf numFmtId="0" fontId="19" fillId="16" borderId="13" xfId="0" applyFont="1" applyFill="1" applyBorder="1"/>
    <xf numFmtId="0" fontId="20" fillId="0" borderId="0" xfId="0" applyFont="1"/>
    <xf numFmtId="0" fontId="19" fillId="16" borderId="15" xfId="0" applyFont="1" applyFill="1" applyBorder="1"/>
    <xf numFmtId="2" fontId="0" fillId="0" borderId="0" xfId="3" applyNumberFormat="1" applyFont="1" applyFill="1" applyBorder="1" applyAlignment="1"/>
    <xf numFmtId="2" fontId="0" fillId="0" borderId="2" xfId="3" applyNumberFormat="1" applyFont="1" applyFill="1" applyBorder="1" applyAlignment="1"/>
    <xf numFmtId="2" fontId="0" fillId="16" borderId="0" xfId="3" applyNumberFormat="1" applyFont="1" applyFill="1" applyBorder="1" applyAlignment="1"/>
    <xf numFmtId="0" fontId="0" fillId="17" borderId="0" xfId="0" applyFill="1"/>
    <xf numFmtId="0" fontId="0" fillId="0" borderId="0" xfId="3" applyNumberFormat="1" applyFont="1" applyFill="1" applyBorder="1" applyAlignment="1"/>
    <xf numFmtId="0" fontId="0" fillId="0" borderId="2" xfId="3" applyNumberFormat="1" applyFont="1" applyFill="1" applyBorder="1" applyAlignment="1"/>
    <xf numFmtId="0" fontId="2" fillId="16" borderId="13" xfId="0" applyFont="1" applyFill="1" applyBorder="1"/>
    <xf numFmtId="0" fontId="2" fillId="16" borderId="15" xfId="0" applyFont="1" applyFill="1" applyBorder="1"/>
    <xf numFmtId="0" fontId="19" fillId="11" borderId="0" xfId="0" applyFont="1" applyFill="1"/>
    <xf numFmtId="0" fontId="25" fillId="0" borderId="0" xfId="0" applyFont="1"/>
    <xf numFmtId="164" fontId="25" fillId="0" borderId="0" xfId="0" applyNumberFormat="1" applyFont="1"/>
    <xf numFmtId="44" fontId="25" fillId="0" borderId="0" xfId="0" applyNumberFormat="1" applyFont="1"/>
    <xf numFmtId="0" fontId="24" fillId="0" borderId="0" xfId="0" applyFont="1" applyAlignment="1">
      <alignment horizontal="center"/>
    </xf>
    <xf numFmtId="0" fontId="24" fillId="24" borderId="0" xfId="0" applyFont="1" applyFill="1"/>
    <xf numFmtId="0" fontId="24" fillId="0" borderId="0" xfId="0" applyFont="1"/>
    <xf numFmtId="0" fontId="24" fillId="12" borderId="0" xfId="0" applyFont="1" applyFill="1"/>
    <xf numFmtId="0" fontId="5" fillId="0" borderId="0" xfId="0" applyFont="1" applyAlignment="1">
      <alignment horizontal="center"/>
    </xf>
    <xf numFmtId="9" fontId="0" fillId="0" borderId="0" xfId="0" applyNumberFormat="1"/>
    <xf numFmtId="0" fontId="5" fillId="11" borderId="0" xfId="0" applyFont="1" applyFill="1" applyAlignment="1">
      <alignment horizontal="center"/>
    </xf>
    <xf numFmtId="9" fontId="0" fillId="11" borderId="0" xfId="0" applyNumberFormat="1" applyFill="1"/>
    <xf numFmtId="0" fontId="0" fillId="0" borderId="0" xfId="0" applyAlignment="1">
      <alignment horizontal="left" vertical="center"/>
    </xf>
    <xf numFmtId="0" fontId="16" fillId="0" borderId="0" xfId="0" applyFont="1" applyAlignment="1">
      <alignment horizontal="left" vertical="center"/>
    </xf>
    <xf numFmtId="0" fontId="16" fillId="0" borderId="19" xfId="0" applyFont="1" applyBorder="1" applyAlignment="1">
      <alignment horizontal="left" vertical="center"/>
    </xf>
    <xf numFmtId="0" fontId="16" fillId="0" borderId="20" xfId="0" applyFont="1" applyBorder="1" applyAlignment="1">
      <alignment horizontal="left" vertical="center"/>
    </xf>
    <xf numFmtId="0" fontId="16" fillId="0" borderId="21" xfId="0" applyFont="1" applyBorder="1" applyAlignment="1">
      <alignment horizontal="left" vertical="center"/>
    </xf>
    <xf numFmtId="0" fontId="16" fillId="0" borderId="22" xfId="0" applyFont="1" applyBorder="1" applyAlignment="1">
      <alignment horizontal="left" vertical="center"/>
    </xf>
    <xf numFmtId="0" fontId="16" fillId="0" borderId="23" xfId="0" applyFont="1" applyBorder="1" applyAlignment="1">
      <alignment horizontal="left" vertical="center"/>
    </xf>
    <xf numFmtId="0" fontId="26" fillId="0" borderId="18" xfId="0" applyFont="1" applyBorder="1" applyAlignment="1">
      <alignment horizontal="left" vertical="center"/>
    </xf>
    <xf numFmtId="0" fontId="16" fillId="0" borderId="24" xfId="0" applyFont="1" applyBorder="1" applyAlignment="1">
      <alignment horizontal="left" vertical="center"/>
    </xf>
    <xf numFmtId="0" fontId="16" fillId="0" borderId="25" xfId="0" applyFont="1" applyBorder="1" applyAlignment="1">
      <alignment horizontal="left" vertical="center"/>
    </xf>
    <xf numFmtId="0" fontId="0" fillId="0" borderId="0" xfId="0" applyAlignment="1">
      <alignment horizontal="center"/>
    </xf>
    <xf numFmtId="0" fontId="16" fillId="0" borderId="0" xfId="0" applyFont="1" applyAlignment="1">
      <alignment horizontal="center"/>
    </xf>
    <xf numFmtId="0" fontId="16" fillId="0" borderId="25" xfId="0" applyFont="1" applyBorder="1"/>
    <xf numFmtId="0" fontId="16" fillId="0" borderId="23" xfId="0" applyFont="1" applyBorder="1"/>
    <xf numFmtId="0" fontId="16" fillId="0" borderId="21" xfId="0" applyFont="1" applyBorder="1"/>
    <xf numFmtId="0" fontId="19" fillId="0" borderId="23" xfId="0" applyFont="1" applyBorder="1"/>
    <xf numFmtId="0" fontId="19" fillId="0" borderId="25" xfId="0" applyFont="1" applyBorder="1" applyAlignment="1">
      <alignment horizontal="center"/>
    </xf>
    <xf numFmtId="0" fontId="19" fillId="0" borderId="23" xfId="0" applyFont="1" applyBorder="1" applyAlignment="1">
      <alignment horizontal="center"/>
    </xf>
    <xf numFmtId="0" fontId="19" fillId="0" borderId="21" xfId="0" applyFont="1" applyBorder="1"/>
    <xf numFmtId="0" fontId="16" fillId="0" borderId="19" xfId="0" applyFont="1" applyBorder="1"/>
    <xf numFmtId="0" fontId="16" fillId="0" borderId="17" xfId="0" applyFont="1" applyBorder="1" applyAlignment="1">
      <alignment horizontal="center"/>
    </xf>
    <xf numFmtId="0" fontId="16" fillId="0" borderId="17" xfId="0" applyFont="1" applyBorder="1"/>
    <xf numFmtId="0" fontId="11" fillId="25" borderId="0" xfId="0" applyFont="1" applyFill="1"/>
    <xf numFmtId="0" fontId="11" fillId="5" borderId="0" xfId="0" applyFont="1" applyFill="1"/>
    <xf numFmtId="0" fontId="11" fillId="26" borderId="0" xfId="0" applyFont="1" applyFill="1"/>
    <xf numFmtId="0" fontId="11" fillId="27" borderId="0" xfId="0" applyFont="1" applyFill="1"/>
    <xf numFmtId="0" fontId="11" fillId="28" borderId="0" xfId="0" applyFont="1" applyFill="1"/>
    <xf numFmtId="0" fontId="11" fillId="29" borderId="0" xfId="0" applyFont="1" applyFill="1"/>
    <xf numFmtId="0" fontId="11" fillId="29" borderId="0" xfId="0" applyFont="1" applyFill="1" applyAlignment="1">
      <alignment horizontal="center"/>
    </xf>
    <xf numFmtId="0" fontId="24" fillId="5" borderId="0" xfId="0" applyFont="1" applyFill="1"/>
    <xf numFmtId="0" fontId="24" fillId="11" borderId="0" xfId="0" applyFont="1" applyFill="1"/>
    <xf numFmtId="0" fontId="27" fillId="30" borderId="29" xfId="0" applyFont="1" applyFill="1" applyBorder="1"/>
    <xf numFmtId="0" fontId="27" fillId="30" borderId="0" xfId="0" applyFont="1" applyFill="1"/>
    <xf numFmtId="3" fontId="0" fillId="0" borderId="0" xfId="0" applyNumberFormat="1"/>
    <xf numFmtId="9" fontId="20" fillId="0" borderId="0" xfId="0" applyNumberFormat="1" applyFont="1"/>
    <xf numFmtId="9" fontId="20" fillId="0" borderId="0" xfId="3" applyFont="1"/>
    <xf numFmtId="0" fontId="23" fillId="31" borderId="0" xfId="0" applyFont="1" applyFill="1"/>
    <xf numFmtId="9" fontId="16" fillId="0" borderId="0" xfId="0" applyNumberFormat="1" applyFont="1"/>
    <xf numFmtId="9" fontId="16" fillId="0" borderId="21" xfId="0" applyNumberFormat="1" applyFont="1" applyBorder="1"/>
    <xf numFmtId="9" fontId="16" fillId="0" borderId="25" xfId="0" applyNumberFormat="1" applyFont="1" applyBorder="1"/>
    <xf numFmtId="9" fontId="16" fillId="0" borderId="23" xfId="0" applyNumberFormat="1" applyFont="1" applyBorder="1"/>
    <xf numFmtId="9" fontId="14" fillId="4" borderId="1" xfId="3" applyFont="1" applyFill="1" applyBorder="1"/>
    <xf numFmtId="167" fontId="14" fillId="32" borderId="0" xfId="1" applyNumberFormat="1" applyFont="1" applyFill="1"/>
    <xf numFmtId="0" fontId="24" fillId="25" borderId="0" xfId="0" applyFont="1" applyFill="1" applyAlignment="1">
      <alignment horizontal="center"/>
    </xf>
    <xf numFmtId="14" fontId="2" fillId="0" borderId="0" xfId="0" applyNumberFormat="1" applyFont="1"/>
    <xf numFmtId="0" fontId="2" fillId="29" borderId="0" xfId="0" applyFont="1" applyFill="1"/>
    <xf numFmtId="9" fontId="0" fillId="11" borderId="0" xfId="3" applyFont="1" applyFill="1"/>
    <xf numFmtId="0" fontId="2" fillId="11" borderId="0" xfId="0" applyFont="1" applyFill="1"/>
    <xf numFmtId="2" fontId="0" fillId="0" borderId="0" xfId="0" applyNumberFormat="1"/>
    <xf numFmtId="2" fontId="0" fillId="0" borderId="0" xfId="2" applyNumberFormat="1" applyFont="1"/>
    <xf numFmtId="44" fontId="0" fillId="17" borderId="0" xfId="2" applyFont="1" applyFill="1"/>
    <xf numFmtId="44" fontId="0" fillId="17" borderId="0" xfId="0" applyNumberFormat="1" applyFill="1"/>
    <xf numFmtId="1" fontId="0" fillId="17" borderId="0" xfId="2" applyNumberFormat="1" applyFont="1" applyFill="1"/>
    <xf numFmtId="44" fontId="4" fillId="4" borderId="0" xfId="0" applyNumberFormat="1" applyFont="1" applyFill="1" applyAlignment="1">
      <alignment vertical="center" wrapText="1"/>
    </xf>
    <xf numFmtId="9" fontId="4" fillId="33" borderId="0" xfId="3" applyFont="1" applyFill="1" applyAlignment="1">
      <alignment horizontal="center" vertical="center"/>
    </xf>
    <xf numFmtId="9" fontId="4" fillId="33" borderId="0" xfId="0" applyNumberFormat="1" applyFont="1" applyFill="1" applyAlignment="1">
      <alignment vertical="center" wrapText="1"/>
    </xf>
    <xf numFmtId="9" fontId="14" fillId="33" borderId="0" xfId="3" applyFont="1" applyFill="1"/>
    <xf numFmtId="0" fontId="0" fillId="0" borderId="30" xfId="0" applyBorder="1"/>
    <xf numFmtId="44" fontId="0" fillId="17" borderId="30" xfId="0" applyNumberFormat="1" applyFill="1" applyBorder="1"/>
    <xf numFmtId="0" fontId="2" fillId="29" borderId="30" xfId="0" applyFont="1" applyFill="1" applyBorder="1"/>
    <xf numFmtId="44" fontId="0" fillId="0" borderId="30" xfId="2" applyFont="1" applyBorder="1"/>
    <xf numFmtId="9" fontId="0" fillId="17" borderId="0" xfId="2" applyNumberFormat="1" applyFont="1" applyFill="1"/>
    <xf numFmtId="9" fontId="0" fillId="0" borderId="0" xfId="2" applyNumberFormat="1" applyFont="1"/>
    <xf numFmtId="0" fontId="2" fillId="11" borderId="31" xfId="0" applyFont="1" applyFill="1" applyBorder="1"/>
    <xf numFmtId="0" fontId="0" fillId="0" borderId="31" xfId="0" applyBorder="1"/>
    <xf numFmtId="0" fontId="0" fillId="17" borderId="31" xfId="0" applyFill="1" applyBorder="1"/>
    <xf numFmtId="0" fontId="2" fillId="29" borderId="31" xfId="0" applyFont="1" applyFill="1" applyBorder="1"/>
    <xf numFmtId="44" fontId="0" fillId="0" borderId="0" xfId="2" applyFont="1" applyBorder="1"/>
    <xf numFmtId="2" fontId="0" fillId="17" borderId="0" xfId="2" applyNumberFormat="1" applyFont="1" applyFill="1" applyBorder="1"/>
    <xf numFmtId="2" fontId="0" fillId="0" borderId="0" xfId="2" applyNumberFormat="1" applyFont="1" applyBorder="1"/>
    <xf numFmtId="44" fontId="0" fillId="17" borderId="0" xfId="2" applyFont="1" applyFill="1" applyBorder="1"/>
    <xf numFmtId="1" fontId="0" fillId="0" borderId="0" xfId="2" applyNumberFormat="1" applyFont="1" applyBorder="1"/>
    <xf numFmtId="168" fontId="4" fillId="4" borderId="0" xfId="0" applyNumberFormat="1" applyFont="1" applyFill="1" applyAlignment="1">
      <alignment vertical="center" wrapText="1"/>
    </xf>
    <xf numFmtId="168" fontId="4" fillId="4" borderId="0" xfId="0" applyNumberFormat="1" applyFont="1" applyFill="1"/>
    <xf numFmtId="9" fontId="4" fillId="33" borderId="0" xfId="3" applyFont="1" applyFill="1" applyAlignment="1">
      <alignment vertical="center" wrapText="1"/>
    </xf>
    <xf numFmtId="169" fontId="4" fillId="4" borderId="0" xfId="0" applyNumberFormat="1" applyFont="1" applyFill="1" applyAlignment="1">
      <alignment vertical="center" wrapText="1"/>
    </xf>
    <xf numFmtId="164" fontId="4" fillId="4" borderId="0" xfId="2" applyNumberFormat="1" applyFont="1" applyFill="1"/>
    <xf numFmtId="170" fontId="4" fillId="4" borderId="0" xfId="0" applyNumberFormat="1" applyFont="1" applyFill="1"/>
    <xf numFmtId="0" fontId="22" fillId="25" borderId="0" xfId="0" applyFont="1" applyFill="1"/>
    <xf numFmtId="0" fontId="16" fillId="25" borderId="0" xfId="0" applyFont="1" applyFill="1"/>
    <xf numFmtId="0" fontId="0" fillId="25" borderId="0" xfId="0" applyFill="1"/>
    <xf numFmtId="166" fontId="0" fillId="0" borderId="0" xfId="0" applyNumberFormat="1"/>
    <xf numFmtId="0" fontId="2" fillId="34" borderId="0" xfId="0" applyFont="1" applyFill="1"/>
    <xf numFmtId="0" fontId="0" fillId="34" borderId="0" xfId="0" applyFill="1"/>
    <xf numFmtId="0" fontId="0" fillId="0" borderId="13" xfId="0" applyBorder="1"/>
    <xf numFmtId="44" fontId="0" fillId="17" borderId="13" xfId="0" applyNumberFormat="1" applyFill="1" applyBorder="1"/>
    <xf numFmtId="0" fontId="2" fillId="29" borderId="13" xfId="0" applyFont="1" applyFill="1" applyBorder="1"/>
    <xf numFmtId="44" fontId="0" fillId="0" borderId="13" xfId="2" applyFont="1" applyBorder="1"/>
    <xf numFmtId="0" fontId="11" fillId="11" borderId="0" xfId="0" applyFont="1" applyFill="1"/>
    <xf numFmtId="0" fontId="11" fillId="11" borderId="32" xfId="0" applyFont="1" applyFill="1" applyBorder="1"/>
    <xf numFmtId="0" fontId="11" fillId="11" borderId="33" xfId="0" applyFont="1" applyFill="1" applyBorder="1"/>
    <xf numFmtId="0" fontId="11" fillId="11" borderId="34" xfId="0" applyFont="1" applyFill="1" applyBorder="1"/>
    <xf numFmtId="0" fontId="11" fillId="11" borderId="35" xfId="0" applyFont="1" applyFill="1" applyBorder="1"/>
    <xf numFmtId="0" fontId="11" fillId="11" borderId="36" xfId="0" applyFont="1" applyFill="1" applyBorder="1"/>
    <xf numFmtId="0" fontId="11" fillId="11" borderId="37" xfId="0" applyFont="1" applyFill="1" applyBorder="1"/>
    <xf numFmtId="0" fontId="11" fillId="11" borderId="2" xfId="0" applyFont="1" applyFill="1" applyBorder="1"/>
    <xf numFmtId="0" fontId="11" fillId="11" borderId="38" xfId="0" applyFont="1" applyFill="1" applyBorder="1"/>
    <xf numFmtId="0" fontId="0" fillId="11" borderId="34" xfId="0" applyFill="1" applyBorder="1"/>
    <xf numFmtId="0" fontId="0" fillId="11" borderId="36" xfId="0" applyFill="1" applyBorder="1"/>
    <xf numFmtId="0" fontId="0" fillId="11" borderId="38" xfId="0" applyFill="1" applyBorder="1"/>
    <xf numFmtId="0" fontId="19" fillId="11" borderId="32" xfId="0" applyFont="1" applyFill="1" applyBorder="1"/>
    <xf numFmtId="0" fontId="16" fillId="11" borderId="34" xfId="0" applyFont="1" applyFill="1" applyBorder="1"/>
    <xf numFmtId="0" fontId="16" fillId="11" borderId="35" xfId="0" applyFont="1" applyFill="1" applyBorder="1"/>
    <xf numFmtId="0" fontId="16" fillId="11" borderId="36" xfId="0" applyFont="1" applyFill="1" applyBorder="1"/>
    <xf numFmtId="0" fontId="16" fillId="11" borderId="37" xfId="0" applyFont="1" applyFill="1" applyBorder="1"/>
    <xf numFmtId="0" fontId="16" fillId="11" borderId="38" xfId="0" applyFont="1" applyFill="1" applyBorder="1"/>
    <xf numFmtId="0" fontId="0" fillId="21" borderId="32" xfId="0" applyFill="1" applyBorder="1"/>
    <xf numFmtId="0" fontId="0" fillId="21" borderId="34" xfId="0" applyFill="1" applyBorder="1"/>
    <xf numFmtId="0" fontId="0" fillId="21" borderId="35" xfId="0" applyFill="1" applyBorder="1"/>
    <xf numFmtId="0" fontId="0" fillId="21" borderId="36" xfId="0" applyFill="1" applyBorder="1"/>
    <xf numFmtId="0" fontId="0" fillId="21" borderId="37" xfId="0" applyFill="1" applyBorder="1"/>
    <xf numFmtId="0" fontId="0" fillId="21" borderId="38" xfId="0" applyFill="1" applyBorder="1"/>
    <xf numFmtId="0" fontId="24" fillId="35" borderId="0" xfId="0" applyFont="1" applyFill="1"/>
    <xf numFmtId="0" fontId="14" fillId="6" borderId="0" xfId="0" applyFont="1" applyFill="1" applyAlignment="1">
      <alignment horizontal="center" wrapText="1"/>
    </xf>
    <xf numFmtId="0" fontId="4" fillId="4" borderId="0" xfId="0" applyFont="1" applyFill="1" applyAlignment="1">
      <alignment horizontal="center" wrapText="1"/>
    </xf>
    <xf numFmtId="0" fontId="12" fillId="4" borderId="0" xfId="0" applyFont="1" applyFill="1" applyAlignment="1">
      <alignment horizontal="center"/>
    </xf>
    <xf numFmtId="0" fontId="10" fillId="7" borderId="0" xfId="0" applyFont="1" applyFill="1" applyAlignment="1">
      <alignment horizontal="left" textRotation="90"/>
    </xf>
    <xf numFmtId="0" fontId="16" fillId="11" borderId="5" xfId="0" applyFont="1" applyFill="1" applyBorder="1" applyAlignment="1">
      <alignment horizontal="center"/>
    </xf>
    <xf numFmtId="0" fontId="16" fillId="11" borderId="7" xfId="0" applyFont="1" applyFill="1" applyBorder="1" applyAlignment="1">
      <alignment horizontal="center"/>
    </xf>
    <xf numFmtId="0" fontId="16" fillId="11" borderId="6" xfId="0" applyFont="1" applyFill="1" applyBorder="1" applyAlignment="1">
      <alignment horizontal="center"/>
    </xf>
    <xf numFmtId="0" fontId="0" fillId="0" borderId="0" xfId="0"/>
    <xf numFmtId="0" fontId="16" fillId="11" borderId="0" xfId="0" applyFont="1" applyFill="1" applyAlignment="1">
      <alignment horizontal="center"/>
    </xf>
    <xf numFmtId="0" fontId="18" fillId="14" borderId="0" xfId="0" applyFont="1" applyFill="1" applyAlignment="1">
      <alignment horizontal="center"/>
    </xf>
    <xf numFmtId="0" fontId="18" fillId="10" borderId="0" xfId="0" applyFont="1" applyFill="1" applyAlignment="1">
      <alignment horizontal="center"/>
    </xf>
    <xf numFmtId="0" fontId="16" fillId="11" borderId="1" xfId="0" applyFont="1" applyFill="1" applyBorder="1" applyAlignment="1">
      <alignment horizontal="center"/>
    </xf>
    <xf numFmtId="0" fontId="18" fillId="12" borderId="0" xfId="0" applyFont="1" applyFill="1" applyAlignment="1">
      <alignment horizontal="center"/>
    </xf>
    <xf numFmtId="0" fontId="25" fillId="23" borderId="0" xfId="0" applyFont="1" applyFill="1" applyAlignment="1">
      <alignment horizontal="center"/>
    </xf>
    <xf numFmtId="0" fontId="24" fillId="11" borderId="0" xfId="0" applyFont="1" applyFill="1" applyAlignment="1">
      <alignment horizontal="center"/>
    </xf>
    <xf numFmtId="0" fontId="24" fillId="10" borderId="0" xfId="0" applyFont="1" applyFill="1" applyAlignment="1">
      <alignment horizontal="center"/>
    </xf>
    <xf numFmtId="0" fontId="24" fillId="12" borderId="0" xfId="0" applyFont="1" applyFill="1" applyAlignment="1">
      <alignment horizontal="center"/>
    </xf>
    <xf numFmtId="0" fontId="24" fillId="18" borderId="0" xfId="0" applyFont="1" applyFill="1" applyAlignment="1">
      <alignment horizontal="center"/>
    </xf>
    <xf numFmtId="0" fontId="24" fillId="19" borderId="0" xfId="0" applyFont="1" applyFill="1" applyAlignment="1">
      <alignment horizontal="center"/>
    </xf>
    <xf numFmtId="0" fontId="24" fillId="20" borderId="0" xfId="0" applyFont="1" applyFill="1" applyAlignment="1">
      <alignment horizontal="center"/>
    </xf>
    <xf numFmtId="0" fontId="24" fillId="21" borderId="0" xfId="0" applyFont="1" applyFill="1" applyAlignment="1">
      <alignment horizontal="center"/>
    </xf>
    <xf numFmtId="0" fontId="24" fillId="22" borderId="0" xfId="0" applyFont="1" applyFill="1" applyAlignment="1">
      <alignment horizontal="center"/>
    </xf>
    <xf numFmtId="0" fontId="7" fillId="10" borderId="0" xfId="0" applyFont="1" applyFill="1" applyAlignment="1">
      <alignment horizontal="center"/>
    </xf>
    <xf numFmtId="0" fontId="19" fillId="0" borderId="2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0" fillId="11" borderId="32" xfId="0" applyFill="1" applyBorder="1"/>
    <xf numFmtId="0" fontId="0" fillId="11" borderId="33" xfId="0" applyFill="1" applyBorder="1"/>
    <xf numFmtId="0" fontId="0" fillId="11" borderId="34" xfId="0" applyFill="1" applyBorder="1"/>
    <xf numFmtId="0" fontId="0" fillId="11" borderId="35" xfId="0" applyFill="1" applyBorder="1"/>
    <xf numFmtId="0" fontId="0" fillId="11" borderId="0" xfId="0" applyFill="1"/>
    <xf numFmtId="0" fontId="0" fillId="11" borderId="36" xfId="0" applyFill="1" applyBorder="1"/>
    <xf numFmtId="0" fontId="0" fillId="11" borderId="37" xfId="0" applyFill="1" applyBorder="1"/>
    <xf numFmtId="0" fontId="0" fillId="11" borderId="2" xfId="0" applyFill="1" applyBorder="1"/>
    <xf numFmtId="0" fontId="0" fillId="11" borderId="38" xfId="0" applyFill="1" applyBorder="1"/>
    <xf numFmtId="0" fontId="2" fillId="0" borderId="0" xfId="0" applyFont="1" applyAlignment="1">
      <alignment horizontal="center"/>
    </xf>
    <xf numFmtId="0" fontId="24" fillId="25" borderId="0" xfId="0" applyFont="1" applyFill="1" applyAlignment="1">
      <alignment horizontal="center"/>
    </xf>
  </cellXfs>
  <cellStyles count="4">
    <cellStyle name="Comma" xfId="1" builtinId="3"/>
    <cellStyle name="Currency" xfId="2" builtinId="4"/>
    <cellStyle name="Normal" xfId="0" builtinId="0"/>
    <cellStyle name="Percent" xfId="3" builtinId="5"/>
  </cellStyles>
  <dxfs count="24">
    <dxf>
      <font>
        <color rgb="FF9C0006"/>
      </font>
    </dxf>
    <dxf>
      <font>
        <color theme="7"/>
      </font>
    </dxf>
    <dxf>
      <font>
        <color rgb="FF9C0006"/>
      </font>
    </dxf>
    <dxf>
      <font>
        <color theme="7"/>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4"/>
      </font>
    </dxf>
    <dxf>
      <font>
        <sz val="14"/>
      </font>
    </dxf>
    <dxf>
      <font>
        <sz val="14"/>
      </font>
    </dxf>
    <dxf>
      <font>
        <sz val="14"/>
      </font>
    </dxf>
    <dxf>
      <font>
        <sz val="14"/>
      </font>
    </dxf>
    <dxf>
      <font>
        <sz val="14"/>
      </font>
    </dxf>
    <dxf>
      <font>
        <b val="0"/>
      </font>
    </dxf>
    <dxf>
      <font>
        <b val="0"/>
      </font>
    </dxf>
    <dxf>
      <font>
        <b val="0"/>
      </font>
    </dxf>
    <dxf>
      <font>
        <b val="0"/>
      </font>
    </dxf>
    <dxf>
      <font>
        <b val="0"/>
      </font>
    </dxf>
    <dxf>
      <font>
        <b val="0"/>
      </font>
    </dxf>
    <dxf>
      <font>
        <b val="0"/>
      </font>
    </dxf>
    <dxf>
      <font>
        <b val="0"/>
      </font>
    </dxf>
    <dxf>
      <font>
        <b val="0"/>
      </font>
    </dxf>
  </dxfs>
  <tableStyles count="0" defaultTableStyle="TableStyleMedium2" defaultPivotStyle="PivotStyleLight16"/>
  <colors>
    <mruColors>
      <color rgb="FFFFBFEE"/>
      <color rgb="FFFFF399"/>
      <color rgb="FFFDC3B0"/>
      <color rgb="FF000000"/>
      <color rgb="FF70AD47"/>
      <color rgb="FFF5D9FF"/>
      <color rgb="FFFFB4D9"/>
      <color rgb="FFFFD686"/>
      <color rgb="FFD6F7F4"/>
      <color rgb="FFC0F6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EDA!$N$32</c:f>
              <c:strCache>
                <c:ptCount val="1"/>
                <c:pt idx="0">
                  <c:v>Sum of Facebook_spend_</c:v>
                </c:pt>
              </c:strCache>
            </c:strRef>
          </c:tx>
          <c:spPr>
            <a:ln w="28575" cap="rnd">
              <a:solidFill>
                <a:schemeClr val="accent1"/>
              </a:solidFill>
              <a:round/>
            </a:ln>
            <a:effectLst/>
          </c:spPr>
          <c:marker>
            <c:symbol val="none"/>
          </c:marker>
          <c:cat>
            <c:multiLvlStrRef>
              <c:f>EDA!$K$33:$M$190</c:f>
              <c:multiLvlStrCache>
                <c:ptCount val="157"/>
                <c:lvl>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lvl>
                <c:lvl>
                  <c:pt idx="0">
                    <c:v>Jan</c:v>
                  </c:pt>
                  <c:pt idx="5">
                    <c:v>Feb</c:v>
                  </c:pt>
                  <c:pt idx="9">
                    <c:v>Mar</c:v>
                  </c:pt>
                  <c:pt idx="13">
                    <c:v>Apr</c:v>
                  </c:pt>
                  <c:pt idx="18">
                    <c:v>May</c:v>
                  </c:pt>
                  <c:pt idx="22">
                    <c:v>Jun</c:v>
                  </c:pt>
                  <c:pt idx="26">
                    <c:v>Jul</c:v>
                  </c:pt>
                  <c:pt idx="31">
                    <c:v>Aug</c:v>
                  </c:pt>
                  <c:pt idx="35">
                    <c:v>Sep</c:v>
                  </c:pt>
                  <c:pt idx="39">
                    <c:v>Oct</c:v>
                  </c:pt>
                  <c:pt idx="44">
                    <c:v>Nov</c:v>
                  </c:pt>
                  <c:pt idx="48">
                    <c:v>Dec</c:v>
                  </c:pt>
                  <c:pt idx="53">
                    <c:v>Jan</c:v>
                  </c:pt>
                  <c:pt idx="57">
                    <c:v>Feb</c:v>
                  </c:pt>
                  <c:pt idx="61">
                    <c:v>Mar</c:v>
                  </c:pt>
                  <c:pt idx="65">
                    <c:v>Apr</c:v>
                  </c:pt>
                  <c:pt idx="70">
                    <c:v>May</c:v>
                  </c:pt>
                  <c:pt idx="74">
                    <c:v>Jun</c:v>
                  </c:pt>
                  <c:pt idx="78">
                    <c:v>Jul</c:v>
                  </c:pt>
                  <c:pt idx="83">
                    <c:v>Aug</c:v>
                  </c:pt>
                  <c:pt idx="87">
                    <c:v>Sep</c:v>
                  </c:pt>
                  <c:pt idx="92">
                    <c:v>Oct</c:v>
                  </c:pt>
                  <c:pt idx="96">
                    <c:v>Nov</c:v>
                  </c:pt>
                  <c:pt idx="100">
                    <c:v>Dec</c:v>
                  </c:pt>
                  <c:pt idx="105">
                    <c:v>Jan</c:v>
                  </c:pt>
                  <c:pt idx="109">
                    <c:v>Feb</c:v>
                  </c:pt>
                  <c:pt idx="113">
                    <c:v>Mar</c:v>
                  </c:pt>
                  <c:pt idx="118">
                    <c:v>Apr</c:v>
                  </c:pt>
                  <c:pt idx="122">
                    <c:v>May</c:v>
                  </c:pt>
                  <c:pt idx="126">
                    <c:v>Jun</c:v>
                  </c:pt>
                  <c:pt idx="131">
                    <c:v>Jul</c:v>
                  </c:pt>
                  <c:pt idx="135">
                    <c:v>Aug</c:v>
                  </c:pt>
                  <c:pt idx="140">
                    <c:v>Sep</c:v>
                  </c:pt>
                  <c:pt idx="144">
                    <c:v>Oct</c:v>
                  </c:pt>
                  <c:pt idx="148">
                    <c:v>Nov</c:v>
                  </c:pt>
                  <c:pt idx="153">
                    <c:v>Dec</c:v>
                  </c:pt>
                </c:lvl>
                <c:lvl>
                  <c:pt idx="0">
                    <c:v>2022</c:v>
                  </c:pt>
                  <c:pt idx="53">
                    <c:v>2023</c:v>
                  </c:pt>
                  <c:pt idx="105">
                    <c:v>2024</c:v>
                  </c:pt>
                </c:lvl>
              </c:multiLvlStrCache>
            </c:multiLvlStrRef>
          </c:cat>
          <c:val>
            <c:numRef>
              <c:f>EDA!$N$33:$N$190</c:f>
              <c:numCache>
                <c:formatCode>_("$"* #,##0_);_("$"* \(#,##0\);_("$"* "-"??_);_(@_)</c:formatCode>
                <c:ptCount val="157"/>
                <c:pt idx="0">
                  <c:v>691.11267314122028</c:v>
                </c:pt>
                <c:pt idx="1">
                  <c:v>740.30073912805699</c:v>
                </c:pt>
                <c:pt idx="2">
                  <c:v>785.35746417932523</c:v>
                </c:pt>
                <c:pt idx="3">
                  <c:v>792.62121636977474</c:v>
                </c:pt>
                <c:pt idx="4">
                  <c:v>812.95570479860896</c:v>
                </c:pt>
                <c:pt idx="5">
                  <c:v>703.6089300490604</c:v>
                </c:pt>
                <c:pt idx="6">
                  <c:v>714.52554487761165</c:v>
                </c:pt>
                <c:pt idx="7">
                  <c:v>767.84990882319971</c:v>
                </c:pt>
                <c:pt idx="8">
                  <c:v>813.24901895749429</c:v>
                </c:pt>
                <c:pt idx="9">
                  <c:v>855.50454704838467</c:v>
                </c:pt>
                <c:pt idx="10">
                  <c:v>867.81811366669262</c:v>
                </c:pt>
                <c:pt idx="11">
                  <c:v>937.59238318741166</c:v>
                </c:pt>
                <c:pt idx="12">
                  <c:v>1011.8249471549806</c:v>
                </c:pt>
                <c:pt idx="13">
                  <c:v>1016.977053978361</c:v>
                </c:pt>
                <c:pt idx="14">
                  <c:v>1081.3361388826395</c:v>
                </c:pt>
                <c:pt idx="15">
                  <c:v>1185.7358907215478</c:v>
                </c:pt>
                <c:pt idx="16">
                  <c:v>1303.9360935887671</c:v>
                </c:pt>
                <c:pt idx="17">
                  <c:v>1434.2923643271506</c:v>
                </c:pt>
                <c:pt idx="18">
                  <c:v>1577.7178668978161</c:v>
                </c:pt>
                <c:pt idx="19">
                  <c:v>1735.4892802013928</c:v>
                </c:pt>
                <c:pt idx="20">
                  <c:v>1909.0381708829116</c:v>
                </c:pt>
                <c:pt idx="21">
                  <c:v>2099.9419842373413</c:v>
                </c:pt>
                <c:pt idx="22">
                  <c:v>2309.936182287689</c:v>
                </c:pt>
                <c:pt idx="23">
                  <c:v>2540.9298004791194</c:v>
                </c:pt>
                <c:pt idx="24">
                  <c:v>2795.022780523298</c:v>
                </c:pt>
                <c:pt idx="25">
                  <c:v>3074.5250585752547</c:v>
                </c:pt>
                <c:pt idx="26">
                  <c:v>3381.9775644327437</c:v>
                </c:pt>
                <c:pt idx="27">
                  <c:v>3720.1753208760142</c:v>
                </c:pt>
                <c:pt idx="28">
                  <c:v>4092.1928529636152</c:v>
                </c:pt>
                <c:pt idx="29">
                  <c:v>4501.4121382599769</c:v>
                </c:pt>
                <c:pt idx="30">
                  <c:v>4951.5533520859753</c:v>
                </c:pt>
                <c:pt idx="31">
                  <c:v>3462.8248149243277</c:v>
                </c:pt>
                <c:pt idx="32">
                  <c:v>3321.3790737486465</c:v>
                </c:pt>
                <c:pt idx="33">
                  <c:v>3548.6313983946102</c:v>
                </c:pt>
                <c:pt idx="34">
                  <c:v>3895.1160642998266</c:v>
                </c:pt>
                <c:pt idx="35">
                  <c:v>4226.3894238075018</c:v>
                </c:pt>
                <c:pt idx="36">
                  <c:v>1219.7721352643237</c:v>
                </c:pt>
                <c:pt idx="37">
                  <c:v>1454.0723636757496</c:v>
                </c:pt>
                <c:pt idx="38">
                  <c:v>1509.9153922935477</c:v>
                </c:pt>
                <c:pt idx="39">
                  <c:v>1543.9901600552905</c:v>
                </c:pt>
                <c:pt idx="40">
                  <c:v>814.52629735013124</c:v>
                </c:pt>
                <c:pt idx="41">
                  <c:v>690.23996421157051</c:v>
                </c:pt>
                <c:pt idx="42">
                  <c:v>665.27150848430279</c:v>
                </c:pt>
                <c:pt idx="43">
                  <c:v>653.02490588679871</c:v>
                </c:pt>
                <c:pt idx="44">
                  <c:v>650.0715741087779</c:v>
                </c:pt>
                <c:pt idx="45">
                  <c:v>644.78180196213043</c:v>
                </c:pt>
                <c:pt idx="46">
                  <c:v>588.21373673550897</c:v>
                </c:pt>
                <c:pt idx="47">
                  <c:v>619.23395593416058</c:v>
                </c:pt>
                <c:pt idx="48">
                  <c:v>602.62240973831376</c:v>
                </c:pt>
                <c:pt idx="49">
                  <c:v>578.1384091443399</c:v>
                </c:pt>
                <c:pt idx="50">
                  <c:v>567.27177739521198</c:v>
                </c:pt>
                <c:pt idx="51">
                  <c:v>567.34559203474237</c:v>
                </c:pt>
                <c:pt idx="52">
                  <c:v>546.68442002878692</c:v>
                </c:pt>
                <c:pt idx="53">
                  <c:v>583.14967239605744</c:v>
                </c:pt>
                <c:pt idx="54">
                  <c:v>565.99608401984631</c:v>
                </c:pt>
                <c:pt idx="55">
                  <c:v>597.27975404860058</c:v>
                </c:pt>
                <c:pt idx="56">
                  <c:v>625.32619674092859</c:v>
                </c:pt>
                <c:pt idx="57">
                  <c:v>603.18975991917523</c:v>
                </c:pt>
                <c:pt idx="58">
                  <c:v>605.78661893853689</c:v>
                </c:pt>
                <c:pt idx="59">
                  <c:v>627.02671476142223</c:v>
                </c:pt>
                <c:pt idx="60">
                  <c:v>627.1299923400951</c:v>
                </c:pt>
                <c:pt idx="61">
                  <c:v>651.93905909098532</c:v>
                </c:pt>
                <c:pt idx="62">
                  <c:v>604.40836781863095</c:v>
                </c:pt>
                <c:pt idx="63">
                  <c:v>606.84212666631834</c:v>
                </c:pt>
                <c:pt idx="64">
                  <c:v>572.28532682414243</c:v>
                </c:pt>
                <c:pt idx="65">
                  <c:v>506.77588999310404</c:v>
                </c:pt>
                <c:pt idx="66">
                  <c:v>540.67968204106933</c:v>
                </c:pt>
                <c:pt idx="67">
                  <c:v>593.07027055004164</c:v>
                </c:pt>
                <c:pt idx="68">
                  <c:v>652.2095596355324</c:v>
                </c:pt>
                <c:pt idx="69">
                  <c:v>717.41374180213438</c:v>
                </c:pt>
                <c:pt idx="70">
                  <c:v>789.15343860265284</c:v>
                </c:pt>
                <c:pt idx="71">
                  <c:v>868.0686147249487</c:v>
                </c:pt>
                <c:pt idx="72">
                  <c:v>954.87545942364659</c:v>
                </c:pt>
                <c:pt idx="73">
                  <c:v>1050.3630036886316</c:v>
                </c:pt>
                <c:pt idx="74">
                  <c:v>1155.3993038897568</c:v>
                </c:pt>
                <c:pt idx="75">
                  <c:v>1270.939234261959</c:v>
                </c:pt>
                <c:pt idx="76">
                  <c:v>1398.0331576864774</c:v>
                </c:pt>
                <c:pt idx="77">
                  <c:v>1537.8364734549575</c:v>
                </c:pt>
                <c:pt idx="78">
                  <c:v>1691.6201208004366</c:v>
                </c:pt>
                <c:pt idx="79">
                  <c:v>1860.7821328804787</c:v>
                </c:pt>
                <c:pt idx="80">
                  <c:v>2046.860346168527</c:v>
                </c:pt>
                <c:pt idx="81">
                  <c:v>2251.5463807853798</c:v>
                </c:pt>
                <c:pt idx="82">
                  <c:v>2476.7010188639179</c:v>
                </c:pt>
                <c:pt idx="83">
                  <c:v>4946.1524789462983</c:v>
                </c:pt>
                <c:pt idx="84">
                  <c:v>5514.8124026037722</c:v>
                </c:pt>
                <c:pt idx="85">
                  <c:v>5614.1491725019405</c:v>
                </c:pt>
                <c:pt idx="86">
                  <c:v>5348.9746956823747</c:v>
                </c:pt>
                <c:pt idx="87">
                  <c:v>5079.5575133978009</c:v>
                </c:pt>
                <c:pt idx="88">
                  <c:v>4350.4186009600362</c:v>
                </c:pt>
                <c:pt idx="89">
                  <c:v>3893.2584247542336</c:v>
                </c:pt>
                <c:pt idx="90">
                  <c:v>3501.7207506678305</c:v>
                </c:pt>
                <c:pt idx="91">
                  <c:v>3151.3274924399498</c:v>
                </c:pt>
                <c:pt idx="92">
                  <c:v>2836.1726248798454</c:v>
                </c:pt>
                <c:pt idx="93">
                  <c:v>2552.5531505602498</c:v>
                </c:pt>
                <c:pt idx="94">
                  <c:v>2297.2976143210635</c:v>
                </c:pt>
                <c:pt idx="95">
                  <c:v>2067.5678307706412</c:v>
                </c:pt>
                <c:pt idx="96">
                  <c:v>1860.8110454817454</c:v>
                </c:pt>
                <c:pt idx="97">
                  <c:v>1674.7299407123878</c:v>
                </c:pt>
                <c:pt idx="98">
                  <c:v>1017.8059983941016</c:v>
                </c:pt>
                <c:pt idx="99">
                  <c:v>895.9626206914561</c:v>
                </c:pt>
                <c:pt idx="100">
                  <c:v>719.08026783976891</c:v>
                </c:pt>
                <c:pt idx="101">
                  <c:v>708.50824975554667</c:v>
                </c:pt>
                <c:pt idx="102">
                  <c:v>661.92411002269159</c:v>
                </c:pt>
                <c:pt idx="103">
                  <c:v>672.5827388632016</c:v>
                </c:pt>
                <c:pt idx="104">
                  <c:v>620.91217324213255</c:v>
                </c:pt>
                <c:pt idx="105">
                  <c:v>602.14469877550187</c:v>
                </c:pt>
                <c:pt idx="106">
                  <c:v>593.80066266398762</c:v>
                </c:pt>
                <c:pt idx="107">
                  <c:v>577.13763040230788</c:v>
                </c:pt>
                <c:pt idx="108">
                  <c:v>602.30617252442369</c:v>
                </c:pt>
                <c:pt idx="109">
                  <c:v>558.20362608743983</c:v>
                </c:pt>
                <c:pt idx="110">
                  <c:v>505.57141383783824</c:v>
                </c:pt>
                <c:pt idx="111">
                  <c:v>477.6843567448102</c:v>
                </c:pt>
                <c:pt idx="112">
                  <c:v>439.24072905371503</c:v>
                </c:pt>
                <c:pt idx="113">
                  <c:v>418.74913694668209</c:v>
                </c:pt>
                <c:pt idx="114">
                  <c:v>406.0375553933165</c:v>
                </c:pt>
                <c:pt idx="115">
                  <c:v>386.96205741279323</c:v>
                </c:pt>
                <c:pt idx="116">
                  <c:v>372.91867742739475</c:v>
                </c:pt>
                <c:pt idx="117">
                  <c:v>360.59209226024336</c:v>
                </c:pt>
                <c:pt idx="118">
                  <c:v>354.02941129177788</c:v>
                </c:pt>
                <c:pt idx="119">
                  <c:v>385.17016340150673</c:v>
                </c:pt>
                <c:pt idx="120">
                  <c:v>423.26096083971254</c:v>
                </c:pt>
                <c:pt idx="121">
                  <c:v>465.54443503348932</c:v>
                </c:pt>
                <c:pt idx="122">
                  <c:v>512.09461634781883</c:v>
                </c:pt>
                <c:pt idx="123">
                  <c:v>563.30365176369889</c:v>
                </c:pt>
                <c:pt idx="124">
                  <c:v>619.63397431817862</c:v>
                </c:pt>
                <c:pt idx="125">
                  <c:v>681.59736748780756</c:v>
                </c:pt>
                <c:pt idx="126">
                  <c:v>749.75710381036947</c:v>
                </c:pt>
                <c:pt idx="127">
                  <c:v>824.73281414878454</c:v>
                </c:pt>
                <c:pt idx="128">
                  <c:v>907.20609555940086</c:v>
                </c:pt>
                <c:pt idx="129">
                  <c:v>997.92670511491485</c:v>
                </c:pt>
                <c:pt idx="130">
                  <c:v>1097.7193756263637</c:v>
                </c:pt>
                <c:pt idx="131">
                  <c:v>1207.4913131889959</c:v>
                </c:pt>
                <c:pt idx="132">
                  <c:v>1328.2404445078951</c:v>
                </c:pt>
                <c:pt idx="133">
                  <c:v>1461.0644889586849</c:v>
                </c:pt>
                <c:pt idx="134">
                  <c:v>1607.1709378545534</c:v>
                </c:pt>
                <c:pt idx="135">
                  <c:v>1697.2854369367712</c:v>
                </c:pt>
                <c:pt idx="136">
                  <c:v>1443.2454368674451</c:v>
                </c:pt>
                <c:pt idx="137">
                  <c:v>1443.6760852401278</c:v>
                </c:pt>
                <c:pt idx="138">
                  <c:v>1386.7390360742984</c:v>
                </c:pt>
                <c:pt idx="139">
                  <c:v>1274.6688487231381</c:v>
                </c:pt>
                <c:pt idx="140">
                  <c:v>1305.7587790856173</c:v>
                </c:pt>
                <c:pt idx="141">
                  <c:v>1014.363679208057</c:v>
                </c:pt>
                <c:pt idx="142">
                  <c:v>940.66785885925947</c:v>
                </c:pt>
                <c:pt idx="143">
                  <c:v>896.52352634295289</c:v>
                </c:pt>
                <c:pt idx="144">
                  <c:v>813.96481499029699</c:v>
                </c:pt>
                <c:pt idx="145">
                  <c:v>750.51294462049418</c:v>
                </c:pt>
                <c:pt idx="146">
                  <c:v>754.33794057349178</c:v>
                </c:pt>
                <c:pt idx="147">
                  <c:v>707.98729039184593</c:v>
                </c:pt>
                <c:pt idx="148">
                  <c:v>681.040938446989</c:v>
                </c:pt>
                <c:pt idx="149">
                  <c:v>669.27653051289406</c:v>
                </c:pt>
                <c:pt idx="150">
                  <c:v>644.50313753689284</c:v>
                </c:pt>
                <c:pt idx="151">
                  <c:v>667.34680727576324</c:v>
                </c:pt>
                <c:pt idx="152">
                  <c:v>620.42171715792415</c:v>
                </c:pt>
                <c:pt idx="153">
                  <c:v>624.2270179674141</c:v>
                </c:pt>
                <c:pt idx="154">
                  <c:v>567.58524698155406</c:v>
                </c:pt>
                <c:pt idx="155">
                  <c:v>538.18554359384393</c:v>
                </c:pt>
                <c:pt idx="156">
                  <c:v>587.42035558406906</c:v>
                </c:pt>
              </c:numCache>
            </c:numRef>
          </c:val>
          <c:smooth val="0"/>
          <c:extLst>
            <c:ext xmlns:c16="http://schemas.microsoft.com/office/drawing/2014/chart" uri="{C3380CC4-5D6E-409C-BE32-E72D297353CC}">
              <c16:uniqueId val="{00000000-4E02-C848-B282-5AC78B4187F5}"/>
            </c:ext>
          </c:extLst>
        </c:ser>
        <c:ser>
          <c:idx val="1"/>
          <c:order val="1"/>
          <c:tx>
            <c:strRef>
              <c:f>EDA!$O$32</c:f>
              <c:strCache>
                <c:ptCount val="1"/>
                <c:pt idx="0">
                  <c:v>Sum of YouTube_spend</c:v>
                </c:pt>
              </c:strCache>
            </c:strRef>
          </c:tx>
          <c:spPr>
            <a:ln w="28575" cap="rnd">
              <a:solidFill>
                <a:schemeClr val="accent2"/>
              </a:solidFill>
              <a:round/>
            </a:ln>
            <a:effectLst/>
          </c:spPr>
          <c:marker>
            <c:symbol val="none"/>
          </c:marker>
          <c:cat>
            <c:multiLvlStrRef>
              <c:f>EDA!$K$33:$M$190</c:f>
              <c:multiLvlStrCache>
                <c:ptCount val="157"/>
                <c:lvl>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lvl>
                <c:lvl>
                  <c:pt idx="0">
                    <c:v>Jan</c:v>
                  </c:pt>
                  <c:pt idx="5">
                    <c:v>Feb</c:v>
                  </c:pt>
                  <c:pt idx="9">
                    <c:v>Mar</c:v>
                  </c:pt>
                  <c:pt idx="13">
                    <c:v>Apr</c:v>
                  </c:pt>
                  <c:pt idx="18">
                    <c:v>May</c:v>
                  </c:pt>
                  <c:pt idx="22">
                    <c:v>Jun</c:v>
                  </c:pt>
                  <c:pt idx="26">
                    <c:v>Jul</c:v>
                  </c:pt>
                  <c:pt idx="31">
                    <c:v>Aug</c:v>
                  </c:pt>
                  <c:pt idx="35">
                    <c:v>Sep</c:v>
                  </c:pt>
                  <c:pt idx="39">
                    <c:v>Oct</c:v>
                  </c:pt>
                  <c:pt idx="44">
                    <c:v>Nov</c:v>
                  </c:pt>
                  <c:pt idx="48">
                    <c:v>Dec</c:v>
                  </c:pt>
                  <c:pt idx="53">
                    <c:v>Jan</c:v>
                  </c:pt>
                  <c:pt idx="57">
                    <c:v>Feb</c:v>
                  </c:pt>
                  <c:pt idx="61">
                    <c:v>Mar</c:v>
                  </c:pt>
                  <c:pt idx="65">
                    <c:v>Apr</c:v>
                  </c:pt>
                  <c:pt idx="70">
                    <c:v>May</c:v>
                  </c:pt>
                  <c:pt idx="74">
                    <c:v>Jun</c:v>
                  </c:pt>
                  <c:pt idx="78">
                    <c:v>Jul</c:v>
                  </c:pt>
                  <c:pt idx="83">
                    <c:v>Aug</c:v>
                  </c:pt>
                  <c:pt idx="87">
                    <c:v>Sep</c:v>
                  </c:pt>
                  <c:pt idx="92">
                    <c:v>Oct</c:v>
                  </c:pt>
                  <c:pt idx="96">
                    <c:v>Nov</c:v>
                  </c:pt>
                  <c:pt idx="100">
                    <c:v>Dec</c:v>
                  </c:pt>
                  <c:pt idx="105">
                    <c:v>Jan</c:v>
                  </c:pt>
                  <c:pt idx="109">
                    <c:v>Feb</c:v>
                  </c:pt>
                  <c:pt idx="113">
                    <c:v>Mar</c:v>
                  </c:pt>
                  <c:pt idx="118">
                    <c:v>Apr</c:v>
                  </c:pt>
                  <c:pt idx="122">
                    <c:v>May</c:v>
                  </c:pt>
                  <c:pt idx="126">
                    <c:v>Jun</c:v>
                  </c:pt>
                  <c:pt idx="131">
                    <c:v>Jul</c:v>
                  </c:pt>
                  <c:pt idx="135">
                    <c:v>Aug</c:v>
                  </c:pt>
                  <c:pt idx="140">
                    <c:v>Sep</c:v>
                  </c:pt>
                  <c:pt idx="144">
                    <c:v>Oct</c:v>
                  </c:pt>
                  <c:pt idx="148">
                    <c:v>Nov</c:v>
                  </c:pt>
                  <c:pt idx="153">
                    <c:v>Dec</c:v>
                  </c:pt>
                </c:lvl>
                <c:lvl>
                  <c:pt idx="0">
                    <c:v>2022</c:v>
                  </c:pt>
                  <c:pt idx="53">
                    <c:v>2023</c:v>
                  </c:pt>
                  <c:pt idx="105">
                    <c:v>2024</c:v>
                  </c:pt>
                </c:lvl>
              </c:multiLvlStrCache>
            </c:multiLvlStrRef>
          </c:cat>
          <c:val>
            <c:numRef>
              <c:f>EDA!$O$33:$O$190</c:f>
              <c:numCache>
                <c:formatCode>_("$"* #,##0_);_("$"* \(#,##0\);_("$"* "-"??_);_(@_)</c:formatCode>
                <c:ptCount val="157"/>
                <c:pt idx="0">
                  <c:v>1040</c:v>
                </c:pt>
                <c:pt idx="1">
                  <c:v>1086.8</c:v>
                </c:pt>
                <c:pt idx="2">
                  <c:v>1140.6200000000001</c:v>
                </c:pt>
                <c:pt idx="3">
                  <c:v>1197.5989999999999</c:v>
                </c:pt>
                <c:pt idx="4">
                  <c:v>1257.4737500000001</c:v>
                </c:pt>
                <c:pt idx="5">
                  <c:v>1090.6162362499999</c:v>
                </c:pt>
                <c:pt idx="6">
                  <c:v>1122.1739279375001</c:v>
                </c:pt>
                <c:pt idx="7">
                  <c:v>1175.9853123218754</c:v>
                </c:pt>
                <c:pt idx="8">
                  <c:v>1234.5548467367189</c:v>
                </c:pt>
                <c:pt idx="9">
                  <c:v>1296.2596159534298</c:v>
                </c:pt>
                <c:pt idx="10">
                  <c:v>1361.070299439089</c:v>
                </c:pt>
                <c:pt idx="11">
                  <c:v>1429.1235846798422</c:v>
                </c:pt>
                <c:pt idx="12">
                  <c:v>1500.5797409407144</c:v>
                </c:pt>
                <c:pt idx="13">
                  <c:v>1521.3020303915287</c:v>
                </c:pt>
                <c:pt idx="14">
                  <c:v>1517.4974990953356</c:v>
                </c:pt>
                <c:pt idx="15">
                  <c:v>911.08417380622905</c:v>
                </c:pt>
                <c:pt idx="16">
                  <c:v>857.13618551628542</c:v>
                </c:pt>
                <c:pt idx="17">
                  <c:v>858.50166436864788</c:v>
                </c:pt>
                <c:pt idx="18">
                  <c:v>865.46609271205432</c:v>
                </c:pt>
                <c:pt idx="19">
                  <c:v>1190.9013464115151</c:v>
                </c:pt>
                <c:pt idx="20">
                  <c:v>1249.421274925141</c:v>
                </c:pt>
                <c:pt idx="21">
                  <c:v>1282.3010777402342</c:v>
                </c:pt>
                <c:pt idx="22">
                  <c:v>1296.2626475242207</c:v>
                </c:pt>
                <c:pt idx="23">
                  <c:v>1308.4391299001211</c:v>
                </c:pt>
                <c:pt idx="24">
                  <c:v>983.33273116968837</c:v>
                </c:pt>
                <c:pt idx="25">
                  <c:v>958.44697947844179</c:v>
                </c:pt>
                <c:pt idx="26">
                  <c:v>963.65954137293215</c:v>
                </c:pt>
                <c:pt idx="27">
                  <c:v>971.95894599663177</c:v>
                </c:pt>
                <c:pt idx="28">
                  <c:v>1457.4087937811473</c:v>
                </c:pt>
                <c:pt idx="29">
                  <c:v>1542.4051912098289</c:v>
                </c:pt>
                <c:pt idx="30">
                  <c:v>1588.9082219123502</c:v>
                </c:pt>
                <c:pt idx="31">
                  <c:v>1607.0052020105161</c:v>
                </c:pt>
                <c:pt idx="32">
                  <c:v>1622.3960438185252</c:v>
                </c:pt>
                <c:pt idx="33">
                  <c:v>1131.8338198062513</c:v>
                </c:pt>
                <c:pt idx="34">
                  <c:v>1179.6975882194604</c:v>
                </c:pt>
                <c:pt idx="35">
                  <c:v>1194.2491071231698</c:v>
                </c:pt>
                <c:pt idx="36">
                  <c:v>1205.5670524965528</c:v>
                </c:pt>
                <c:pt idx="37">
                  <c:v>1931.806234557062</c:v>
                </c:pt>
                <c:pt idx="38">
                  <c:v>2057.2665735438095</c:v>
                </c:pt>
                <c:pt idx="39">
                  <c:v>2124.958588705369</c:v>
                </c:pt>
                <c:pt idx="40">
                  <c:v>900.45374170840762</c:v>
                </c:pt>
                <c:pt idx="41">
                  <c:v>783.98283583709019</c:v>
                </c:pt>
                <c:pt idx="42">
                  <c:v>778.37511986662082</c:v>
                </c:pt>
                <c:pt idx="43">
                  <c:v>783.91411663240308</c:v>
                </c:pt>
                <c:pt idx="44">
                  <c:v>790.62878235543872</c:v>
                </c:pt>
                <c:pt idx="45">
                  <c:v>797.52262263466434</c:v>
                </c:pt>
                <c:pt idx="46">
                  <c:v>804.83548566680031</c:v>
                </c:pt>
                <c:pt idx="47">
                  <c:v>812.36760420404744</c:v>
                </c:pt>
                <c:pt idx="48">
                  <c:v>819.98965661414559</c:v>
                </c:pt>
                <c:pt idx="49">
                  <c:v>827.68939081709277</c:v>
                </c:pt>
                <c:pt idx="50">
                  <c:v>835.46626848894437</c:v>
                </c:pt>
                <c:pt idx="51">
                  <c:v>843.32092955020187</c:v>
                </c:pt>
                <c:pt idx="52">
                  <c:v>851.25413868334067</c:v>
                </c:pt>
                <c:pt idx="53">
                  <c:v>859.26668005393776</c:v>
                </c:pt>
                <c:pt idx="54">
                  <c:v>867.35934685285338</c:v>
                </c:pt>
                <c:pt idx="55">
                  <c:v>875.5329403212196</c:v>
                </c:pt>
                <c:pt idx="56">
                  <c:v>883.78826972441573</c:v>
                </c:pt>
                <c:pt idx="57">
                  <c:v>892.12615242165805</c:v>
                </c:pt>
                <c:pt idx="58">
                  <c:v>900.54741394587461</c:v>
                </c:pt>
                <c:pt idx="59">
                  <c:v>909.05288808533339</c:v>
                </c:pt>
                <c:pt idx="60">
                  <c:v>917.64341696618658</c:v>
                </c:pt>
                <c:pt idx="61">
                  <c:v>926.31985113584847</c:v>
                </c:pt>
                <c:pt idx="62">
                  <c:v>935.08304964720696</c:v>
                </c:pt>
                <c:pt idx="63">
                  <c:v>716.39369884311952</c:v>
                </c:pt>
                <c:pt idx="64">
                  <c:v>700.30361770149466</c:v>
                </c:pt>
                <c:pt idx="65">
                  <c:v>704.53125206550408</c:v>
                </c:pt>
                <c:pt idx="66">
                  <c:v>603.71338222390818</c:v>
                </c:pt>
                <c:pt idx="67">
                  <c:v>598.06419780992223</c:v>
                </c:pt>
                <c:pt idx="68">
                  <c:v>601.9762079643989</c:v>
                </c:pt>
                <c:pt idx="69">
                  <c:v>606.8891068616806</c:v>
                </c:pt>
                <c:pt idx="70">
                  <c:v>611.9473116120613</c:v>
                </c:pt>
                <c:pt idx="71">
                  <c:v>617.0657160963583</c:v>
                </c:pt>
                <c:pt idx="72">
                  <c:v>622.23626639413942</c:v>
                </c:pt>
                <c:pt idx="73">
                  <c:v>627.45861837176255</c:v>
                </c:pt>
                <c:pt idx="74">
                  <c:v>632.73320348684842</c:v>
                </c:pt>
                <c:pt idx="75">
                  <c:v>638.43922031585817</c:v>
                </c:pt>
                <c:pt idx="76">
                  <c:v>644.31148099843085</c:v>
                </c:pt>
                <c:pt idx="77">
                  <c:v>727.82086597509215</c:v>
                </c:pt>
                <c:pt idx="78">
                  <c:v>4498.3441376305245</c:v>
                </c:pt>
                <c:pt idx="79">
                  <c:v>4877.4224586547944</c:v>
                </c:pt>
                <c:pt idx="80">
                  <c:v>7149.148702344547</c:v>
                </c:pt>
                <c:pt idx="81">
                  <c:v>7376.3213267135216</c:v>
                </c:pt>
                <c:pt idx="82">
                  <c:v>7399.0385891504193</c:v>
                </c:pt>
                <c:pt idx="83">
                  <c:v>7401.3103153941092</c:v>
                </c:pt>
                <c:pt idx="84">
                  <c:v>7401.5374880184781</c:v>
                </c:pt>
                <c:pt idx="85">
                  <c:v>7401.5602052809145</c:v>
                </c:pt>
                <c:pt idx="86">
                  <c:v>3798.0521727459322</c:v>
                </c:pt>
                <c:pt idx="87">
                  <c:v>3443.4458931014233</c:v>
                </c:pt>
                <c:pt idx="88">
                  <c:v>1201.4806185570233</c:v>
                </c:pt>
                <c:pt idx="89">
                  <c:v>985.85545139505211</c:v>
                </c:pt>
                <c:pt idx="90">
                  <c:v>972.95000857424861</c:v>
                </c:pt>
                <c:pt idx="91">
                  <c:v>980.40310892651564</c:v>
                </c:pt>
                <c:pt idx="92">
                  <c:v>989.97950004243319</c:v>
                </c:pt>
                <c:pt idx="93">
                  <c:v>1174.3833685126783</c:v>
                </c:pt>
                <c:pt idx="94">
                  <c:v>1203.5776095447873</c:v>
                </c:pt>
                <c:pt idx="95">
                  <c:v>1217.3584263749333</c:v>
                </c:pt>
                <c:pt idx="96">
                  <c:v>862.73315598371948</c:v>
                </c:pt>
                <c:pt idx="97">
                  <c:v>834.68060207806013</c:v>
                </c:pt>
                <c:pt idx="98">
                  <c:v>839.35941955229123</c:v>
                </c:pt>
                <c:pt idx="99">
                  <c:v>847.38621489315926</c:v>
                </c:pt>
                <c:pt idx="100">
                  <c:v>855.82339715662533</c:v>
                </c:pt>
                <c:pt idx="101">
                  <c:v>864.37796313964509</c:v>
                </c:pt>
                <c:pt idx="102">
                  <c:v>873.021375972187</c:v>
                </c:pt>
                <c:pt idx="103">
                  <c:v>881.7515530520235</c:v>
                </c:pt>
                <c:pt idx="104">
                  <c:v>890.56906491455504</c:v>
                </c:pt>
                <c:pt idx="105">
                  <c:v>899.4747551969017</c:v>
                </c:pt>
                <c:pt idx="106">
                  <c:v>908.46950271219089</c:v>
                </c:pt>
                <c:pt idx="107">
                  <c:v>917.55419773564472</c:v>
                </c:pt>
                <c:pt idx="108">
                  <c:v>926.72973971263445</c:v>
                </c:pt>
                <c:pt idx="109">
                  <c:v>836.80115662993467</c:v>
                </c:pt>
                <c:pt idx="110">
                  <c:v>597.78830350590999</c:v>
                </c:pt>
                <c:pt idx="111">
                  <c:v>573.47566488092752</c:v>
                </c:pt>
                <c:pt idx="112">
                  <c:v>575.28136936373267</c:v>
                </c:pt>
                <c:pt idx="113">
                  <c:v>524.23530545337007</c:v>
                </c:pt>
                <c:pt idx="114">
                  <c:v>522.89777074750384</c:v>
                </c:pt>
                <c:pt idx="115">
                  <c:v>526.56875967893893</c:v>
                </c:pt>
                <c:pt idx="116">
                  <c:v>451.75381959987448</c:v>
                </c:pt>
                <c:pt idx="117">
                  <c:v>444.62797069969577</c:v>
                </c:pt>
                <c:pt idx="118">
                  <c:v>446.55991169707494</c:v>
                </c:pt>
                <c:pt idx="119">
                  <c:v>445.73155685089358</c:v>
                </c:pt>
                <c:pt idx="120">
                  <c:v>462.32352971448012</c:v>
                </c:pt>
                <c:pt idx="121">
                  <c:v>482.57604001894958</c:v>
                </c:pt>
                <c:pt idx="122">
                  <c:v>543.04294708598513</c:v>
                </c:pt>
                <c:pt idx="123">
                  <c:v>776.91097040032014</c:v>
                </c:pt>
                <c:pt idx="124">
                  <c:v>819.66727680926692</c:v>
                </c:pt>
                <c:pt idx="125">
                  <c:v>1063.8514841570327</c:v>
                </c:pt>
                <c:pt idx="126">
                  <c:v>2264.1328270024633</c:v>
                </c:pt>
                <c:pt idx="127">
                  <c:v>1951.5142988382538</c:v>
                </c:pt>
                <c:pt idx="128">
                  <c:v>2028.7306199631521</c:v>
                </c:pt>
                <c:pt idx="129">
                  <c:v>2042.6280572922203</c:v>
                </c:pt>
                <c:pt idx="130">
                  <c:v>1993.9554308727975</c:v>
                </c:pt>
                <c:pt idx="131">
                  <c:v>1941.903170382267</c:v>
                </c:pt>
                <c:pt idx="132">
                  <c:v>1663.6956085212562</c:v>
                </c:pt>
                <c:pt idx="133">
                  <c:v>1571.5489708523783</c:v>
                </c:pt>
                <c:pt idx="134">
                  <c:v>1540.8568393865435</c:v>
                </c:pt>
                <c:pt idx="135">
                  <c:v>1498.4480673464777</c:v>
                </c:pt>
                <c:pt idx="136">
                  <c:v>1457.0880645758789</c:v>
                </c:pt>
                <c:pt idx="137">
                  <c:v>1417.9448849465944</c:v>
                </c:pt>
                <c:pt idx="138">
                  <c:v>1381.0322964344507</c:v>
                </c:pt>
                <c:pt idx="139">
                  <c:v>1346.2538158952345</c:v>
                </c:pt>
                <c:pt idx="140">
                  <c:v>1313.5068539248007</c:v>
                </c:pt>
                <c:pt idx="141">
                  <c:v>1282.6928836610318</c:v>
                </c:pt>
                <c:pt idx="142">
                  <c:v>765.19219820475257</c:v>
                </c:pt>
                <c:pt idx="143">
                  <c:v>718.91135875751104</c:v>
                </c:pt>
                <c:pt idx="144">
                  <c:v>719.80719620215723</c:v>
                </c:pt>
                <c:pt idx="145">
                  <c:v>725.47594054988599</c:v>
                </c:pt>
                <c:pt idx="146">
                  <c:v>731.67776719395545</c:v>
                </c:pt>
                <c:pt idx="147">
                  <c:v>737.98925158975214</c:v>
                </c:pt>
                <c:pt idx="148">
                  <c:v>744.36861477803541</c:v>
                </c:pt>
                <c:pt idx="149">
                  <c:v>750.81224799305437</c:v>
                </c:pt>
                <c:pt idx="150">
                  <c:v>757.32036517970869</c:v>
                </c:pt>
                <c:pt idx="151">
                  <c:v>763.8935683021781</c:v>
                </c:pt>
                <c:pt idx="152">
                  <c:v>770.5325039322671</c:v>
                </c:pt>
                <c:pt idx="153">
                  <c:v>777.23782896629655</c:v>
                </c:pt>
                <c:pt idx="154">
                  <c:v>784.01020725543015</c:v>
                </c:pt>
                <c:pt idx="155">
                  <c:v>791.11934849901434</c:v>
                </c:pt>
                <c:pt idx="156">
                  <c:v>798.50744590110742</c:v>
                </c:pt>
              </c:numCache>
            </c:numRef>
          </c:val>
          <c:smooth val="0"/>
          <c:extLst>
            <c:ext xmlns:c16="http://schemas.microsoft.com/office/drawing/2014/chart" uri="{C3380CC4-5D6E-409C-BE32-E72D297353CC}">
              <c16:uniqueId val="{00000001-4E02-C848-B282-5AC78B4187F5}"/>
            </c:ext>
          </c:extLst>
        </c:ser>
        <c:ser>
          <c:idx val="2"/>
          <c:order val="2"/>
          <c:tx>
            <c:strRef>
              <c:f>EDA!$P$32</c:f>
              <c:strCache>
                <c:ptCount val="1"/>
                <c:pt idx="0">
                  <c:v>Sum of Radio_Spend</c:v>
                </c:pt>
              </c:strCache>
            </c:strRef>
          </c:tx>
          <c:spPr>
            <a:ln w="28575" cap="rnd">
              <a:solidFill>
                <a:schemeClr val="accent3"/>
              </a:solidFill>
              <a:round/>
            </a:ln>
            <a:effectLst/>
          </c:spPr>
          <c:marker>
            <c:symbol val="none"/>
          </c:marker>
          <c:cat>
            <c:multiLvlStrRef>
              <c:f>EDA!$K$33:$M$190</c:f>
              <c:multiLvlStrCache>
                <c:ptCount val="157"/>
                <c:lvl>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lvl>
                <c:lvl>
                  <c:pt idx="0">
                    <c:v>Jan</c:v>
                  </c:pt>
                  <c:pt idx="5">
                    <c:v>Feb</c:v>
                  </c:pt>
                  <c:pt idx="9">
                    <c:v>Mar</c:v>
                  </c:pt>
                  <c:pt idx="13">
                    <c:v>Apr</c:v>
                  </c:pt>
                  <c:pt idx="18">
                    <c:v>May</c:v>
                  </c:pt>
                  <c:pt idx="22">
                    <c:v>Jun</c:v>
                  </c:pt>
                  <c:pt idx="26">
                    <c:v>Jul</c:v>
                  </c:pt>
                  <c:pt idx="31">
                    <c:v>Aug</c:v>
                  </c:pt>
                  <c:pt idx="35">
                    <c:v>Sep</c:v>
                  </c:pt>
                  <c:pt idx="39">
                    <c:v>Oct</c:v>
                  </c:pt>
                  <c:pt idx="44">
                    <c:v>Nov</c:v>
                  </c:pt>
                  <c:pt idx="48">
                    <c:v>Dec</c:v>
                  </c:pt>
                  <c:pt idx="53">
                    <c:v>Jan</c:v>
                  </c:pt>
                  <c:pt idx="57">
                    <c:v>Feb</c:v>
                  </c:pt>
                  <c:pt idx="61">
                    <c:v>Mar</c:v>
                  </c:pt>
                  <c:pt idx="65">
                    <c:v>Apr</c:v>
                  </c:pt>
                  <c:pt idx="70">
                    <c:v>May</c:v>
                  </c:pt>
                  <c:pt idx="74">
                    <c:v>Jun</c:v>
                  </c:pt>
                  <c:pt idx="78">
                    <c:v>Jul</c:v>
                  </c:pt>
                  <c:pt idx="83">
                    <c:v>Aug</c:v>
                  </c:pt>
                  <c:pt idx="87">
                    <c:v>Sep</c:v>
                  </c:pt>
                  <c:pt idx="92">
                    <c:v>Oct</c:v>
                  </c:pt>
                  <c:pt idx="96">
                    <c:v>Nov</c:v>
                  </c:pt>
                  <c:pt idx="100">
                    <c:v>Dec</c:v>
                  </c:pt>
                  <c:pt idx="105">
                    <c:v>Jan</c:v>
                  </c:pt>
                  <c:pt idx="109">
                    <c:v>Feb</c:v>
                  </c:pt>
                  <c:pt idx="113">
                    <c:v>Mar</c:v>
                  </c:pt>
                  <c:pt idx="118">
                    <c:v>Apr</c:v>
                  </c:pt>
                  <c:pt idx="122">
                    <c:v>May</c:v>
                  </c:pt>
                  <c:pt idx="126">
                    <c:v>Jun</c:v>
                  </c:pt>
                  <c:pt idx="131">
                    <c:v>Jul</c:v>
                  </c:pt>
                  <c:pt idx="135">
                    <c:v>Aug</c:v>
                  </c:pt>
                  <c:pt idx="140">
                    <c:v>Sep</c:v>
                  </c:pt>
                  <c:pt idx="144">
                    <c:v>Oct</c:v>
                  </c:pt>
                  <c:pt idx="148">
                    <c:v>Nov</c:v>
                  </c:pt>
                  <c:pt idx="153">
                    <c:v>Dec</c:v>
                  </c:pt>
                </c:lvl>
                <c:lvl>
                  <c:pt idx="0">
                    <c:v>2022</c:v>
                  </c:pt>
                  <c:pt idx="53">
                    <c:v>2023</c:v>
                  </c:pt>
                  <c:pt idx="105">
                    <c:v>2024</c:v>
                  </c:pt>
                </c:lvl>
              </c:multiLvlStrCache>
            </c:multiLvlStrRef>
          </c:cat>
          <c:val>
            <c:numRef>
              <c:f>EDA!$P$33:$P$190</c:f>
              <c:numCache>
                <c:formatCode>_("$"* #,##0_);_("$"* \(#,##0\);_("$"* "-"??_);_(@_)</c:formatCode>
                <c:ptCount val="157"/>
                <c:pt idx="0">
                  <c:v>2080</c:v>
                </c:pt>
                <c:pt idx="1">
                  <c:v>2132</c:v>
                </c:pt>
                <c:pt idx="2">
                  <c:v>2212.6</c:v>
                </c:pt>
                <c:pt idx="3">
                  <c:v>2310.2299999999996</c:v>
                </c:pt>
                <c:pt idx="4">
                  <c:v>2419.2415000000001</c:v>
                </c:pt>
                <c:pt idx="5">
                  <c:v>2281.6972624999999</c:v>
                </c:pt>
                <c:pt idx="6">
                  <c:v>2266.5289693750005</c:v>
                </c:pt>
                <c:pt idx="7">
                  <c:v>2315.2288397187504</c:v>
                </c:pt>
                <c:pt idx="8">
                  <c:v>2398.676992642188</c:v>
                </c:pt>
                <c:pt idx="9">
                  <c:v>2502.4541977430467</c:v>
                </c:pt>
                <c:pt idx="10">
                  <c:v>2619.4985853645744</c:v>
                </c:pt>
                <c:pt idx="11">
                  <c:v>2746.4343534999907</c:v>
                </c:pt>
                <c:pt idx="12">
                  <c:v>2881.7364906085841</c:v>
                </c:pt>
                <c:pt idx="13">
                  <c:v>2964.4727523014667</c:v>
                </c:pt>
                <c:pt idx="14">
                  <c:v>2999.3111495464918</c:v>
                </c:pt>
                <c:pt idx="15">
                  <c:v>2343.3604902140191</c:v>
                </c:pt>
                <c:pt idx="16">
                  <c:v>2003.1785944512621</c:v>
                </c:pt>
                <c:pt idx="17">
                  <c:v>1821.7411955749451</c:v>
                </c:pt>
                <c:pt idx="18">
                  <c:v>2015.9683650890236</c:v>
                </c:pt>
                <c:pt idx="19">
                  <c:v>2664.7344099581301</c:v>
                </c:pt>
                <c:pt idx="20">
                  <c:v>2965.3612100110045</c:v>
                </c:pt>
                <c:pt idx="21">
                  <c:v>3092.6639185483427</c:v>
                </c:pt>
                <c:pt idx="22">
                  <c:v>3171.4151059524402</c:v>
                </c:pt>
                <c:pt idx="23">
                  <c:v>3226.0415311212723</c:v>
                </c:pt>
                <c:pt idx="24">
                  <c:v>3268.7580834871378</c:v>
                </c:pt>
                <c:pt idx="25">
                  <c:v>3305.6737328493359</c:v>
                </c:pt>
                <c:pt idx="26">
                  <c:v>3339.8445044414934</c:v>
                </c:pt>
                <c:pt idx="27">
                  <c:v>3372.7999666177402</c:v>
                </c:pt>
                <c:pt idx="28">
                  <c:v>3223.9036444877092</c:v>
                </c:pt>
                <c:pt idx="29">
                  <c:v>3009.6381142266755</c:v>
                </c:pt>
                <c:pt idx="30">
                  <c:v>2784.4186670793524</c:v>
                </c:pt>
                <c:pt idx="31">
                  <c:v>2572.2009264092117</c:v>
                </c:pt>
                <c:pt idx="32">
                  <c:v>2382.1985607861175</c:v>
                </c:pt>
                <c:pt idx="33">
                  <c:v>2216.6689594161753</c:v>
                </c:pt>
                <c:pt idx="34">
                  <c:v>2172.6594755397919</c:v>
                </c:pt>
                <c:pt idx="35">
                  <c:v>2102.1443923964498</c:v>
                </c:pt>
                <c:pt idx="36">
                  <c:v>2026.6144448820971</c:v>
                </c:pt>
                <c:pt idx="37">
                  <c:v>1955.5889239961548</c:v>
                </c:pt>
                <c:pt idx="38">
                  <c:v>1892.7854063954699</c:v>
                </c:pt>
                <c:pt idx="39">
                  <c:v>1839.177018991827</c:v>
                </c:pt>
                <c:pt idx="40">
                  <c:v>1683.9861570935477</c:v>
                </c:pt>
                <c:pt idx="41">
                  <c:v>1613.0347026203842</c:v>
                </c:pt>
                <c:pt idx="42">
                  <c:v>1584.2693916245385</c:v>
                </c:pt>
                <c:pt idx="43">
                  <c:v>1576.6642565297595</c:v>
                </c:pt>
                <c:pt idx="44">
                  <c:v>1579.7069845895448</c:v>
                </c:pt>
                <c:pt idx="45">
                  <c:v>1588.1420971826838</c:v>
                </c:pt>
                <c:pt idx="46">
                  <c:v>1599.7190745950461</c:v>
                </c:pt>
                <c:pt idx="47">
                  <c:v>1613.0640435612645</c:v>
                </c:pt>
                <c:pt idx="48">
                  <c:v>1627.3685731070109</c:v>
                </c:pt>
                <c:pt idx="49">
                  <c:v>1642.2292033931478</c:v>
                </c:pt>
                <c:pt idx="50">
                  <c:v>1657.4449677046132</c:v>
                </c:pt>
                <c:pt idx="51">
                  <c:v>1672.9161535204257</c:v>
                </c:pt>
                <c:pt idx="52">
                  <c:v>1688.5936831250133</c:v>
                </c:pt>
                <c:pt idx="53">
                  <c:v>1704.4538039909553</c:v>
                </c:pt>
                <c:pt idx="54">
                  <c:v>1720.4854340482104</c:v>
                </c:pt>
                <c:pt idx="55">
                  <c:v>1736.6838343973657</c:v>
                </c:pt>
                <c:pt idx="56">
                  <c:v>1753.047445745676</c:v>
                </c:pt>
                <c:pt idx="57">
                  <c:v>1769.5763067053006</c:v>
                </c:pt>
                <c:pt idx="58">
                  <c:v>1786.271263023438</c:v>
                </c:pt>
                <c:pt idx="59">
                  <c:v>1803.1335722792144</c:v>
                </c:pt>
                <c:pt idx="60">
                  <c:v>1820.1647063147773</c:v>
                </c:pt>
                <c:pt idx="61">
                  <c:v>1837.3662525343107</c:v>
                </c:pt>
                <c:pt idx="62">
                  <c:v>1854.7398646378467</c:v>
                </c:pt>
                <c:pt idx="63">
                  <c:v>1619.4648144060332</c:v>
                </c:pt>
                <c:pt idx="64">
                  <c:v>1508.2482381109971</c:v>
                </c:pt>
                <c:pt idx="65">
                  <c:v>1459.1251082725591</c:v>
                </c:pt>
                <c:pt idx="66">
                  <c:v>1441.1135532455107</c:v>
                </c:pt>
                <c:pt idx="67">
                  <c:v>1438.723285723079</c:v>
                </c:pt>
                <c:pt idx="68">
                  <c:v>1444.2098170528664</c:v>
                </c:pt>
                <c:pt idx="69">
                  <c:v>1453.7015644596729</c:v>
                </c:pt>
                <c:pt idx="70">
                  <c:v>1465.2634047224092</c:v>
                </c:pt>
                <c:pt idx="71">
                  <c:v>1477.9284510787029</c:v>
                </c:pt>
                <c:pt idx="72">
                  <c:v>1491.2139417440249</c:v>
                </c:pt>
                <c:pt idx="73">
                  <c:v>1504.8791842387323</c:v>
                </c:pt>
                <c:pt idx="74">
                  <c:v>1518.8045276197533</c:v>
                </c:pt>
                <c:pt idx="75">
                  <c:v>1533.3516096663839</c:v>
                </c:pt>
                <c:pt idx="76">
                  <c:v>1548.3646441482638</c:v>
                </c:pt>
                <c:pt idx="77">
                  <c:v>1437.2768379487104</c:v>
                </c:pt>
                <c:pt idx="78">
                  <c:v>1388.3638800076797</c:v>
                </c:pt>
                <c:pt idx="79">
                  <c:v>1370.6046556474973</c:v>
                </c:pt>
                <c:pt idx="80">
                  <c:v>1368.4892706238429</c:v>
                </c:pt>
                <c:pt idx="81">
                  <c:v>1374.2634475400166</c:v>
                </c:pt>
                <c:pt idx="82">
                  <c:v>1384.0507241203845</c:v>
                </c:pt>
                <c:pt idx="83">
                  <c:v>1395.913552414072</c:v>
                </c:pt>
                <c:pt idx="84">
                  <c:v>1408.8838484644548</c:v>
                </c:pt>
                <c:pt idx="85">
                  <c:v>1422.4782672122203</c:v>
                </c:pt>
                <c:pt idx="86">
                  <c:v>1436.455840015903</c:v>
                </c:pt>
                <c:pt idx="87">
                  <c:v>1450.6967934818422</c:v>
                </c:pt>
                <c:pt idx="88">
                  <c:v>1465.1419589495508</c:v>
                </c:pt>
                <c:pt idx="89">
                  <c:v>1479.7624773054913</c:v>
                </c:pt>
                <c:pt idx="90">
                  <c:v>1676.4722503075625</c:v>
                </c:pt>
                <c:pt idx="91">
                  <c:v>1784.1930469251463</c:v>
                </c:pt>
                <c:pt idx="92">
                  <c:v>1847.5130144516518</c:v>
                </c:pt>
                <c:pt idx="93">
                  <c:v>1888.7271631247952</c:v>
                </c:pt>
                <c:pt idx="94">
                  <c:v>1918.9839440203566</c:v>
                </c:pt>
                <c:pt idx="95">
                  <c:v>1943.858538092717</c:v>
                </c:pt>
                <c:pt idx="96">
                  <c:v>1966.1395007897231</c:v>
                </c:pt>
                <c:pt idx="97">
                  <c:v>1987.2220844556596</c:v>
                </c:pt>
                <c:pt idx="98">
                  <c:v>2007.8048996292355</c:v>
                </c:pt>
                <c:pt idx="99">
                  <c:v>2028.2382457900376</c:v>
                </c:pt>
                <c:pt idx="100">
                  <c:v>2048.6982768301928</c:v>
                </c:pt>
                <c:pt idx="101">
                  <c:v>2069.2740838896225</c:v>
                </c:pt>
                <c:pt idx="102">
                  <c:v>2090.0112368740824</c:v>
                </c:pt>
                <c:pt idx="103">
                  <c:v>2110.9335553156052</c:v>
                </c:pt>
                <c:pt idx="104">
                  <c:v>2132.0539939051519</c:v>
                </c:pt>
                <c:pt idx="105">
                  <c:v>2153.3800853623989</c:v>
                </c:pt>
                <c:pt idx="106">
                  <c:v>2174.9166619751213</c:v>
                </c:pt>
                <c:pt idx="107">
                  <c:v>2196.6672164744209</c:v>
                </c:pt>
                <c:pt idx="108">
                  <c:v>2218.6345825789399</c:v>
                </c:pt>
                <c:pt idx="109">
                  <c:v>2240.8212753746161</c:v>
                </c:pt>
                <c:pt idx="110">
                  <c:v>1817.6894359273304</c:v>
                </c:pt>
                <c:pt idx="111">
                  <c:v>1612.0963041860878</c:v>
                </c:pt>
                <c:pt idx="112">
                  <c:v>1515.3322541776904</c:v>
                </c:pt>
                <c:pt idx="113">
                  <c:v>1381.1345418845622</c:v>
                </c:pt>
                <c:pt idx="114">
                  <c:v>1319.2703698859555</c:v>
                </c:pt>
                <c:pt idx="115">
                  <c:v>1293.6253148760884</c:v>
                </c:pt>
                <c:pt idx="116">
                  <c:v>1246.8599524262677</c:v>
                </c:pt>
                <c:pt idx="117">
                  <c:v>1226.9169591661596</c:v>
                </c:pt>
                <c:pt idx="118">
                  <c:v>1164.3410488725735</c:v>
                </c:pt>
                <c:pt idx="119">
                  <c:v>1137.0269451802701</c:v>
                </c:pt>
                <c:pt idx="120">
                  <c:v>1127.4184575415584</c:v>
                </c:pt>
                <c:pt idx="121">
                  <c:v>1126.7032635717164</c:v>
                </c:pt>
                <c:pt idx="122">
                  <c:v>1365.9423081303848</c:v>
                </c:pt>
                <c:pt idx="123">
                  <c:v>2261.8838701081295</c:v>
                </c:pt>
                <c:pt idx="124">
                  <c:v>2687.2862398344078</c:v>
                </c:pt>
                <c:pt idx="125">
                  <c:v>2878.1272677829024</c:v>
                </c:pt>
                <c:pt idx="126">
                  <c:v>2987.8926232358053</c:v>
                </c:pt>
                <c:pt idx="127">
                  <c:v>3057.2635908557013</c:v>
                </c:pt>
                <c:pt idx="128">
                  <c:v>3106.5822474580277</c:v>
                </c:pt>
                <c:pt idx="129">
                  <c:v>3146.0210802794927</c:v>
                </c:pt>
                <c:pt idx="130">
                  <c:v>3180.6677962557296</c:v>
                </c:pt>
                <c:pt idx="131">
                  <c:v>3213.0677268050085</c:v>
                </c:pt>
                <c:pt idx="132">
                  <c:v>2256.669613957677</c:v>
                </c:pt>
                <c:pt idx="133">
                  <c:v>1485.6236192966585</c:v>
                </c:pt>
                <c:pt idx="134">
                  <c:v>1404.0052887896616</c:v>
                </c:pt>
                <c:pt idx="135">
                  <c:v>1368.808058327576</c:v>
                </c:pt>
                <c:pt idx="136">
                  <c:v>1356.8774972358608</c:v>
                </c:pt>
                <c:pt idx="137">
                  <c:v>1356.6369513707239</c:v>
                </c:pt>
                <c:pt idx="138">
                  <c:v>1362.2986604656837</c:v>
                </c:pt>
                <c:pt idx="139">
                  <c:v>1370.9693168609663</c:v>
                </c:pt>
                <c:pt idx="140">
                  <c:v>1381.2028449248894</c:v>
                </c:pt>
                <c:pt idx="141">
                  <c:v>1392.276790821795</c:v>
                </c:pt>
                <c:pt idx="142">
                  <c:v>1403.8305174538409</c:v>
                </c:pt>
                <c:pt idx="143">
                  <c:v>1415.6843019902933</c:v>
                </c:pt>
                <c:pt idx="144">
                  <c:v>1427.7488846911535</c:v>
                </c:pt>
                <c:pt idx="145">
                  <c:v>1439.9802433785435</c:v>
                </c:pt>
                <c:pt idx="146">
                  <c:v>1452.3569807325684</c:v>
                </c:pt>
                <c:pt idx="147">
                  <c:v>1464.8690180000137</c:v>
                </c:pt>
                <c:pt idx="148">
                  <c:v>1477.5119419100733</c:v>
                </c:pt>
                <c:pt idx="149">
                  <c:v>1490.2841781942041</c:v>
                </c:pt>
                <c:pt idx="150">
                  <c:v>1503.1855784086611</c:v>
                </c:pt>
                <c:pt idx="151">
                  <c:v>1516.2167134090053</c:v>
                </c:pt>
                <c:pt idx="152">
                  <c:v>1529.3785201512239</c:v>
                </c:pt>
                <c:pt idx="153">
                  <c:v>1542.6721251568006</c:v>
                </c:pt>
                <c:pt idx="154">
                  <c:v>1556.0987563104006</c:v>
                </c:pt>
                <c:pt idx="155">
                  <c:v>1569.9586312368351</c:v>
                </c:pt>
                <c:pt idx="156">
                  <c:v>1584.3076612308687</c:v>
                </c:pt>
              </c:numCache>
            </c:numRef>
          </c:val>
          <c:smooth val="0"/>
          <c:extLst>
            <c:ext xmlns:c16="http://schemas.microsoft.com/office/drawing/2014/chart" uri="{C3380CC4-5D6E-409C-BE32-E72D297353CC}">
              <c16:uniqueId val="{00000002-4E02-C848-B282-5AC78B4187F5}"/>
            </c:ext>
          </c:extLst>
        </c:ser>
        <c:ser>
          <c:idx val="3"/>
          <c:order val="3"/>
          <c:tx>
            <c:strRef>
              <c:f>EDA!$Q$32</c:f>
              <c:strCache>
                <c:ptCount val="1"/>
                <c:pt idx="0">
                  <c:v>Sum of TV_Spend</c:v>
                </c:pt>
              </c:strCache>
            </c:strRef>
          </c:tx>
          <c:spPr>
            <a:ln w="28575" cap="rnd">
              <a:solidFill>
                <a:schemeClr val="accent4"/>
              </a:solidFill>
              <a:round/>
            </a:ln>
            <a:effectLst/>
          </c:spPr>
          <c:marker>
            <c:symbol val="none"/>
          </c:marker>
          <c:cat>
            <c:multiLvlStrRef>
              <c:f>EDA!$K$33:$M$190</c:f>
              <c:multiLvlStrCache>
                <c:ptCount val="157"/>
                <c:lvl>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lvl>
                <c:lvl>
                  <c:pt idx="0">
                    <c:v>Jan</c:v>
                  </c:pt>
                  <c:pt idx="5">
                    <c:v>Feb</c:v>
                  </c:pt>
                  <c:pt idx="9">
                    <c:v>Mar</c:v>
                  </c:pt>
                  <c:pt idx="13">
                    <c:v>Apr</c:v>
                  </c:pt>
                  <c:pt idx="18">
                    <c:v>May</c:v>
                  </c:pt>
                  <c:pt idx="22">
                    <c:v>Jun</c:v>
                  </c:pt>
                  <c:pt idx="26">
                    <c:v>Jul</c:v>
                  </c:pt>
                  <c:pt idx="31">
                    <c:v>Aug</c:v>
                  </c:pt>
                  <c:pt idx="35">
                    <c:v>Sep</c:v>
                  </c:pt>
                  <c:pt idx="39">
                    <c:v>Oct</c:v>
                  </c:pt>
                  <c:pt idx="44">
                    <c:v>Nov</c:v>
                  </c:pt>
                  <c:pt idx="48">
                    <c:v>Dec</c:v>
                  </c:pt>
                  <c:pt idx="53">
                    <c:v>Jan</c:v>
                  </c:pt>
                  <c:pt idx="57">
                    <c:v>Feb</c:v>
                  </c:pt>
                  <c:pt idx="61">
                    <c:v>Mar</c:v>
                  </c:pt>
                  <c:pt idx="65">
                    <c:v>Apr</c:v>
                  </c:pt>
                  <c:pt idx="70">
                    <c:v>May</c:v>
                  </c:pt>
                  <c:pt idx="74">
                    <c:v>Jun</c:v>
                  </c:pt>
                  <c:pt idx="78">
                    <c:v>Jul</c:v>
                  </c:pt>
                  <c:pt idx="83">
                    <c:v>Aug</c:v>
                  </c:pt>
                  <c:pt idx="87">
                    <c:v>Sep</c:v>
                  </c:pt>
                  <c:pt idx="92">
                    <c:v>Oct</c:v>
                  </c:pt>
                  <c:pt idx="96">
                    <c:v>Nov</c:v>
                  </c:pt>
                  <c:pt idx="100">
                    <c:v>Dec</c:v>
                  </c:pt>
                  <c:pt idx="105">
                    <c:v>Jan</c:v>
                  </c:pt>
                  <c:pt idx="109">
                    <c:v>Feb</c:v>
                  </c:pt>
                  <c:pt idx="113">
                    <c:v>Mar</c:v>
                  </c:pt>
                  <c:pt idx="118">
                    <c:v>Apr</c:v>
                  </c:pt>
                  <c:pt idx="122">
                    <c:v>May</c:v>
                  </c:pt>
                  <c:pt idx="126">
                    <c:v>Jun</c:v>
                  </c:pt>
                  <c:pt idx="131">
                    <c:v>Jul</c:v>
                  </c:pt>
                  <c:pt idx="135">
                    <c:v>Aug</c:v>
                  </c:pt>
                  <c:pt idx="140">
                    <c:v>Sep</c:v>
                  </c:pt>
                  <c:pt idx="144">
                    <c:v>Oct</c:v>
                  </c:pt>
                  <c:pt idx="148">
                    <c:v>Nov</c:v>
                  </c:pt>
                  <c:pt idx="153">
                    <c:v>Dec</c:v>
                  </c:pt>
                </c:lvl>
                <c:lvl>
                  <c:pt idx="0">
                    <c:v>2022</c:v>
                  </c:pt>
                  <c:pt idx="53">
                    <c:v>2023</c:v>
                  </c:pt>
                  <c:pt idx="105">
                    <c:v>2024</c:v>
                  </c:pt>
                </c:lvl>
              </c:multiLvlStrCache>
            </c:multiLvlStrRef>
          </c:cat>
          <c:val>
            <c:numRef>
              <c:f>EDA!$Q$33:$Q$190</c:f>
              <c:numCache>
                <c:formatCode>_("$"* #,##0_);_("$"* \(#,##0\);_("$"* "-"??_);_(@_)</c:formatCode>
                <c:ptCount val="157"/>
                <c:pt idx="0">
                  <c:v>10530</c:v>
                </c:pt>
                <c:pt idx="1">
                  <c:v>10687.949999999999</c:v>
                </c:pt>
                <c:pt idx="2">
                  <c:v>10964.362500000001</c:v>
                </c:pt>
                <c:pt idx="3">
                  <c:v>11331.991124999997</c:v>
                </c:pt>
                <c:pt idx="4">
                  <c:v>11772.178031249998</c:v>
                </c:pt>
                <c:pt idx="5">
                  <c:v>11496.957028593746</c:v>
                </c:pt>
                <c:pt idx="6">
                  <c:v>11467.123947070309</c:v>
                </c:pt>
                <c:pt idx="7">
                  <c:v>11617.203491356637</c:v>
                </c:pt>
                <c:pt idx="8">
                  <c:v>11901.770008777439</c:v>
                </c:pt>
                <c:pt idx="9">
                  <c:v>12289.452949213388</c:v>
                </c:pt>
                <c:pt idx="10">
                  <c:v>12758.741704672017</c:v>
                </c:pt>
                <c:pt idx="11">
                  <c:v>13295.050065504183</c:v>
                </c:pt>
                <c:pt idx="12">
                  <c:v>13888.66246169839</c:v>
                </c:pt>
                <c:pt idx="13">
                  <c:v>14350.012413192793</c:v>
                </c:pt>
                <c:pt idx="14">
                  <c:v>14719.236866138916</c:v>
                </c:pt>
                <c:pt idx="15">
                  <c:v>12074.021611219945</c:v>
                </c:pt>
                <c:pt idx="16">
                  <c:v>10238.854589951128</c:v>
                </c:pt>
                <c:pt idx="17">
                  <c:v>8970.9830696839272</c:v>
                </c:pt>
                <c:pt idx="18">
                  <c:v>8100.3858540640704</c:v>
                </c:pt>
                <c:pt idx="19">
                  <c:v>7508.0497801830206</c:v>
                </c:pt>
                <c:pt idx="20">
                  <c:v>7110.667325289669</c:v>
                </c:pt>
                <c:pt idx="21">
                  <c:v>6849.9249316559381</c:v>
                </c:pt>
                <c:pt idx="22">
                  <c:v>6685.0048341518586</c:v>
                </c:pt>
                <c:pt idx="23">
                  <c:v>6587.3363397189296</c:v>
                </c:pt>
                <c:pt idx="24">
                  <c:v>6536.9217231740049</c:v>
                </c:pt>
                <c:pt idx="25">
                  <c:v>6519.7643544462662</c:v>
                </c:pt>
                <c:pt idx="26">
                  <c:v>6526.0683878190948</c:v>
                </c:pt>
                <c:pt idx="27">
                  <c:v>6548.9785445771404</c:v>
                </c:pt>
                <c:pt idx="28">
                  <c:v>6583.6979610388107</c:v>
                </c:pt>
                <c:pt idx="29">
                  <c:v>6626.8706823603279</c:v>
                </c:pt>
                <c:pt idx="30">
                  <c:v>6676.1494083817215</c:v>
                </c:pt>
                <c:pt idx="31">
                  <c:v>6729.8929159039926</c:v>
                </c:pt>
                <c:pt idx="32">
                  <c:v>6786.9542544699489</c:v>
                </c:pt>
                <c:pt idx="33">
                  <c:v>6846.5324835994898</c:v>
                </c:pt>
                <c:pt idx="34">
                  <c:v>6908.0688890448764</c:v>
                </c:pt>
                <c:pt idx="35">
                  <c:v>6971.1743343618973</c:v>
                </c:pt>
                <c:pt idx="36">
                  <c:v>7035.578407204117</c:v>
                </c:pt>
                <c:pt idx="37">
                  <c:v>7101.0938219251784</c:v>
                </c:pt>
                <c:pt idx="38">
                  <c:v>7167.5915015987439</c:v>
                </c:pt>
                <c:pt idx="39">
                  <c:v>6363.2756820268814</c:v>
                </c:pt>
                <c:pt idx="40">
                  <c:v>6693.0137527775842</c:v>
                </c:pt>
                <c:pt idx="41">
                  <c:v>6945.0926100566649</c:v>
                </c:pt>
                <c:pt idx="42">
                  <c:v>7143.0226399831436</c:v>
                </c:pt>
                <c:pt idx="43">
                  <c:v>7303.2632390611134</c:v>
                </c:pt>
                <c:pt idx="44">
                  <c:v>7437.3408712238961</c:v>
                </c:pt>
                <c:pt idx="45">
                  <c:v>7554.4457797766536</c:v>
                </c:pt>
                <c:pt idx="46">
                  <c:v>7659.9022874627835</c:v>
                </c:pt>
                <c:pt idx="47">
                  <c:v>7757.4397452592657</c:v>
                </c:pt>
                <c:pt idx="48">
                  <c:v>7849.6710471571578</c:v>
                </c:pt>
                <c:pt idx="49">
                  <c:v>7938.4275907404381</c:v>
                </c:pt>
                <c:pt idx="50">
                  <c:v>8024.9937498260379</c:v>
                </c:pt>
                <c:pt idx="51">
                  <c:v>8110.2710055490343</c:v>
                </c:pt>
                <c:pt idx="52">
                  <c:v>8194.8928383618404</c:v>
                </c:pt>
                <c:pt idx="53">
                  <c:v>8279.3051526755826</c:v>
                </c:pt>
                <c:pt idx="54">
                  <c:v>8363.8225743534222</c:v>
                </c:pt>
                <c:pt idx="55">
                  <c:v>8448.6678592027147</c:v>
                </c:pt>
                <c:pt idx="56">
                  <c:v>8533.999479168775</c:v>
                </c:pt>
                <c:pt idx="57">
                  <c:v>8619.9309329222833</c:v>
                </c:pt>
                <c:pt idx="58">
                  <c:v>8706.5442635247819</c:v>
                </c:pt>
                <c:pt idx="59">
                  <c:v>8793.8995210513222</c:v>
                </c:pt>
                <c:pt idx="60">
                  <c:v>8882.0413866857398</c:v>
                </c:pt>
                <c:pt idx="61">
                  <c:v>8971.0038098493314</c:v>
                </c:pt>
                <c:pt idx="62">
                  <c:v>7964.9348809635576</c:v>
                </c:pt>
                <c:pt idx="63">
                  <c:v>8384.3761101111068</c:v>
                </c:pt>
                <c:pt idx="64">
                  <c:v>8706.0741874487558</c:v>
                </c:pt>
                <c:pt idx="65">
                  <c:v>8959.6329506888214</c:v>
                </c:pt>
                <c:pt idx="66">
                  <c:v>9165.7778951516138</c:v>
                </c:pt>
                <c:pt idx="67">
                  <c:v>9339.0197045722634</c:v>
                </c:pt>
                <c:pt idx="68">
                  <c:v>9489.5187229463791</c:v>
                </c:pt>
                <c:pt idx="69">
                  <c:v>9624.3900851057169</c:v>
                </c:pt>
                <c:pt idx="70">
                  <c:v>9748.6173084076891</c:v>
                </c:pt>
                <c:pt idx="71">
                  <c:v>9865.6918072074041</c:v>
                </c:pt>
                <c:pt idx="72">
                  <c:v>9978.0605532804238</c:v>
                </c:pt>
                <c:pt idx="73">
                  <c:v>10087.43943841389</c:v>
                </c:pt>
                <c:pt idx="74">
                  <c:v>10195.032628518495</c:v>
                </c:pt>
                <c:pt idx="75">
                  <c:v>10301.686111808005</c:v>
                </c:pt>
                <c:pt idx="76">
                  <c:v>10407.995182829114</c:v>
                </c:pt>
                <c:pt idx="77">
                  <c:v>10514.379681589524</c:v>
                </c:pt>
                <c:pt idx="78">
                  <c:v>10621.136661257902</c:v>
                </c:pt>
                <c:pt idx="79">
                  <c:v>10728.477255867219</c:v>
                </c:pt>
                <c:pt idx="80">
                  <c:v>10836.552488023608</c:v>
                </c:pt>
                <c:pt idx="81">
                  <c:v>10945.471334622245</c:v>
                </c:pt>
                <c:pt idx="82">
                  <c:v>11055.313373171346</c:v>
                </c:pt>
                <c:pt idx="83">
                  <c:v>11166.137634545079</c:v>
                </c:pt>
                <c:pt idx="84">
                  <c:v>11277.98880023994</c:v>
                </c:pt>
                <c:pt idx="85">
                  <c:v>11390.90154078693</c:v>
                </c:pt>
                <c:pt idx="86">
                  <c:v>11504.903552976013</c:v>
                </c:pt>
                <c:pt idx="87">
                  <c:v>11620.017686252619</c:v>
                </c:pt>
                <c:pt idx="88">
                  <c:v>11736.263431537942</c:v>
                </c:pt>
                <c:pt idx="89">
                  <c:v>11853.657963749276</c:v>
                </c:pt>
                <c:pt idx="90">
                  <c:v>11083.187122569718</c:v>
                </c:pt>
                <c:pt idx="91">
                  <c:v>10571.713799223478</c:v>
                </c:pt>
                <c:pt idx="92">
                  <c:v>10241.817301015357</c:v>
                </c:pt>
                <c:pt idx="93">
                  <c:v>10039.305928685262</c:v>
                </c:pt>
                <c:pt idx="94">
                  <c:v>9926.2483062339415</c:v>
                </c:pt>
                <c:pt idx="95">
                  <c:v>9876.0953120795566</c:v>
                </c:pt>
                <c:pt idx="96">
                  <c:v>9870.2654311486494</c:v>
                </c:pt>
                <c:pt idx="97">
                  <c:v>9895.7545016239419</c:v>
                </c:pt>
                <c:pt idx="98">
                  <c:v>9943.4625379548452</c:v>
                </c:pt>
                <c:pt idx="99">
                  <c:v>10007.022507254658</c:v>
                </c:pt>
                <c:pt idx="100">
                  <c:v>10081.980473071391</c:v>
                </c:pt>
                <c:pt idx="101">
                  <c:v>10165.221696323035</c:v>
                </c:pt>
                <c:pt idx="102">
                  <c:v>10254.568906250919</c:v>
                </c:pt>
                <c:pt idx="103">
                  <c:v>10348.501090388683</c:v>
                </c:pt>
                <c:pt idx="104">
                  <c:v>10445.956647845247</c:v>
                </c:pt>
                <c:pt idx="105">
                  <c:v>10546.195596910577</c:v>
                </c:pt>
                <c:pt idx="106">
                  <c:v>10648.703120690496</c:v>
                </c:pt>
                <c:pt idx="107">
                  <c:v>10753.122049364969</c:v>
                </c:pt>
                <c:pt idx="108">
                  <c:v>10859.205598085919</c:v>
                </c:pt>
                <c:pt idx="109">
                  <c:v>10966.784283825884</c:v>
                </c:pt>
                <c:pt idx="110">
                  <c:v>8470.718037570281</c:v>
                </c:pt>
                <c:pt idx="111">
                  <c:v>6643.0401759326332</c:v>
                </c:pt>
                <c:pt idx="112">
                  <c:v>5439.1844476029964</c:v>
                </c:pt>
                <c:pt idx="113">
                  <c:v>4539.8463566597129</c:v>
                </c:pt>
                <c:pt idx="114">
                  <c:v>3867.8303821650102</c:v>
                </c:pt>
                <c:pt idx="115">
                  <c:v>3382.4812675155072</c:v>
                </c:pt>
                <c:pt idx="116">
                  <c:v>3042.7368872608549</c:v>
                </c:pt>
                <c:pt idx="117">
                  <c:v>2804.9158210825981</c:v>
                </c:pt>
                <c:pt idx="118">
                  <c:v>2638.441074757819</c:v>
                </c:pt>
                <c:pt idx="119">
                  <c:v>2521.9087523304734</c:v>
                </c:pt>
                <c:pt idx="120">
                  <c:v>2440.3361266313314</c:v>
                </c:pt>
                <c:pt idx="121">
                  <c:v>2383.2352886419317</c:v>
                </c:pt>
                <c:pt idx="122">
                  <c:v>3406.0330088486389</c:v>
                </c:pt>
                <c:pt idx="123">
                  <c:v>4137.1190960613276</c:v>
                </c:pt>
                <c:pt idx="124">
                  <c:v>4664.1583170088816</c:v>
                </c:pt>
                <c:pt idx="125">
                  <c:v>5049.3707356617288</c:v>
                </c:pt>
                <c:pt idx="126">
                  <c:v>5335.7390278562771</c:v>
                </c:pt>
                <c:pt idx="127">
                  <c:v>5553.0836275213906</c:v>
                </c:pt>
                <c:pt idx="128">
                  <c:v>5722.2805103671908</c:v>
                </c:pt>
                <c:pt idx="129">
                  <c:v>5857.9445480702725</c:v>
                </c:pt>
                <c:pt idx="130">
                  <c:v>5970.3078563705631</c:v>
                </c:pt>
                <c:pt idx="131">
                  <c:v>6066.5346389079796</c:v>
                </c:pt>
                <c:pt idx="132">
                  <c:v>6151.6415780786574</c:v>
                </c:pt>
                <c:pt idx="133">
                  <c:v>5039.550651027811</c:v>
                </c:pt>
                <c:pt idx="134">
                  <c:v>5468.7833899124853</c:v>
                </c:pt>
                <c:pt idx="135">
                  <c:v>5787.5322864736881</c:v>
                </c:pt>
                <c:pt idx="136">
                  <c:v>6029.1253532018773</c:v>
                </c:pt>
                <c:pt idx="137">
                  <c:v>6216.894027438314</c:v>
                </c:pt>
                <c:pt idx="138">
                  <c:v>6367.1721622057903</c:v>
                </c:pt>
                <c:pt idx="139">
                  <c:v>6491.3953199730131</c:v>
                </c:pt>
                <c:pt idx="140">
                  <c:v>6597.570278474358</c:v>
                </c:pt>
                <c:pt idx="141">
                  <c:v>6691.303684970233</c:v>
                </c:pt>
                <c:pt idx="142">
                  <c:v>6776.5221144177276</c:v>
                </c:pt>
                <c:pt idx="143">
                  <c:v>6855.9761103803576</c:v>
                </c:pt>
                <c:pt idx="144">
                  <c:v>6931.5930138570793</c:v>
                </c:pt>
                <c:pt idx="145">
                  <c:v>7004.7239436566915</c:v>
                </c:pt>
                <c:pt idx="146">
                  <c:v>7076.3166828559888</c:v>
                </c:pt>
                <c:pt idx="147">
                  <c:v>7147.0366995184604</c:v>
                </c:pt>
                <c:pt idx="148">
                  <c:v>7217.3518613973838</c:v>
                </c:pt>
                <c:pt idx="149">
                  <c:v>7287.5917364299739</c:v>
                </c:pt>
                <c:pt idx="150">
                  <c:v>7357.9891032873029</c:v>
                </c:pt>
                <c:pt idx="151">
                  <c:v>7428.7090089652993</c:v>
                </c:pt>
                <c:pt idx="152">
                  <c:v>7499.8691093065372</c:v>
                </c:pt>
                <c:pt idx="153">
                  <c:v>7571.5539075757124</c:v>
                </c:pt>
                <c:pt idx="154">
                  <c:v>7644.7774497953433</c:v>
                </c:pt>
                <c:pt idx="155">
                  <c:v>7719.4808264940093</c:v>
                </c:pt>
                <c:pt idx="156">
                  <c:v>7795.4545562994463</c:v>
                </c:pt>
              </c:numCache>
            </c:numRef>
          </c:val>
          <c:smooth val="0"/>
          <c:extLst>
            <c:ext xmlns:c16="http://schemas.microsoft.com/office/drawing/2014/chart" uri="{C3380CC4-5D6E-409C-BE32-E72D297353CC}">
              <c16:uniqueId val="{00000003-4E02-C848-B282-5AC78B4187F5}"/>
            </c:ext>
          </c:extLst>
        </c:ser>
        <c:ser>
          <c:idx val="4"/>
          <c:order val="4"/>
          <c:tx>
            <c:strRef>
              <c:f>EDA!$R$32</c:f>
              <c:strCache>
                <c:ptCount val="1"/>
                <c:pt idx="0">
                  <c:v>Sum of Total Spend</c:v>
                </c:pt>
              </c:strCache>
            </c:strRef>
          </c:tx>
          <c:spPr>
            <a:ln w="28575" cap="rnd">
              <a:solidFill>
                <a:schemeClr val="accent5"/>
              </a:solidFill>
              <a:round/>
            </a:ln>
            <a:effectLst/>
          </c:spPr>
          <c:marker>
            <c:symbol val="none"/>
          </c:marker>
          <c:cat>
            <c:multiLvlStrRef>
              <c:f>EDA!$K$33:$M$190</c:f>
              <c:multiLvlStrCache>
                <c:ptCount val="157"/>
                <c:lvl>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lvl>
                <c:lvl>
                  <c:pt idx="0">
                    <c:v>Jan</c:v>
                  </c:pt>
                  <c:pt idx="5">
                    <c:v>Feb</c:v>
                  </c:pt>
                  <c:pt idx="9">
                    <c:v>Mar</c:v>
                  </c:pt>
                  <c:pt idx="13">
                    <c:v>Apr</c:v>
                  </c:pt>
                  <c:pt idx="18">
                    <c:v>May</c:v>
                  </c:pt>
                  <c:pt idx="22">
                    <c:v>Jun</c:v>
                  </c:pt>
                  <c:pt idx="26">
                    <c:v>Jul</c:v>
                  </c:pt>
                  <c:pt idx="31">
                    <c:v>Aug</c:v>
                  </c:pt>
                  <c:pt idx="35">
                    <c:v>Sep</c:v>
                  </c:pt>
                  <c:pt idx="39">
                    <c:v>Oct</c:v>
                  </c:pt>
                  <c:pt idx="44">
                    <c:v>Nov</c:v>
                  </c:pt>
                  <c:pt idx="48">
                    <c:v>Dec</c:v>
                  </c:pt>
                  <c:pt idx="53">
                    <c:v>Jan</c:v>
                  </c:pt>
                  <c:pt idx="57">
                    <c:v>Feb</c:v>
                  </c:pt>
                  <c:pt idx="61">
                    <c:v>Mar</c:v>
                  </c:pt>
                  <c:pt idx="65">
                    <c:v>Apr</c:v>
                  </c:pt>
                  <c:pt idx="70">
                    <c:v>May</c:v>
                  </c:pt>
                  <c:pt idx="74">
                    <c:v>Jun</c:v>
                  </c:pt>
                  <c:pt idx="78">
                    <c:v>Jul</c:v>
                  </c:pt>
                  <c:pt idx="83">
                    <c:v>Aug</c:v>
                  </c:pt>
                  <c:pt idx="87">
                    <c:v>Sep</c:v>
                  </c:pt>
                  <c:pt idx="92">
                    <c:v>Oct</c:v>
                  </c:pt>
                  <c:pt idx="96">
                    <c:v>Nov</c:v>
                  </c:pt>
                  <c:pt idx="100">
                    <c:v>Dec</c:v>
                  </c:pt>
                  <c:pt idx="105">
                    <c:v>Jan</c:v>
                  </c:pt>
                  <c:pt idx="109">
                    <c:v>Feb</c:v>
                  </c:pt>
                  <c:pt idx="113">
                    <c:v>Mar</c:v>
                  </c:pt>
                  <c:pt idx="118">
                    <c:v>Apr</c:v>
                  </c:pt>
                  <c:pt idx="122">
                    <c:v>May</c:v>
                  </c:pt>
                  <c:pt idx="126">
                    <c:v>Jun</c:v>
                  </c:pt>
                  <c:pt idx="131">
                    <c:v>Jul</c:v>
                  </c:pt>
                  <c:pt idx="135">
                    <c:v>Aug</c:v>
                  </c:pt>
                  <c:pt idx="140">
                    <c:v>Sep</c:v>
                  </c:pt>
                  <c:pt idx="144">
                    <c:v>Oct</c:v>
                  </c:pt>
                  <c:pt idx="148">
                    <c:v>Nov</c:v>
                  </c:pt>
                  <c:pt idx="153">
                    <c:v>Dec</c:v>
                  </c:pt>
                </c:lvl>
                <c:lvl>
                  <c:pt idx="0">
                    <c:v>2022</c:v>
                  </c:pt>
                  <c:pt idx="53">
                    <c:v>2023</c:v>
                  </c:pt>
                  <c:pt idx="105">
                    <c:v>2024</c:v>
                  </c:pt>
                </c:lvl>
              </c:multiLvlStrCache>
            </c:multiLvlStrRef>
          </c:cat>
          <c:val>
            <c:numRef>
              <c:f>EDA!$R$33:$R$190</c:f>
              <c:numCache>
                <c:formatCode>_("$"* #,##0.00_);_("$"* \(#,##0.00\);_("$"* "-"??_);_(@_)</c:formatCode>
                <c:ptCount val="157"/>
                <c:pt idx="0">
                  <c:v>14341.112673141222</c:v>
                </c:pt>
                <c:pt idx="1">
                  <c:v>14647.050739128057</c:v>
                </c:pt>
                <c:pt idx="2">
                  <c:v>15102.939964179324</c:v>
                </c:pt>
                <c:pt idx="3">
                  <c:v>15632.441341369775</c:v>
                </c:pt>
                <c:pt idx="4">
                  <c:v>16261.848986048608</c:v>
                </c:pt>
                <c:pt idx="5">
                  <c:v>15572.879457392806</c:v>
                </c:pt>
                <c:pt idx="6">
                  <c:v>15570.352389260421</c:v>
                </c:pt>
                <c:pt idx="7">
                  <c:v>15876.267552220463</c:v>
                </c:pt>
                <c:pt idx="8">
                  <c:v>16348.250867113842</c:v>
                </c:pt>
                <c:pt idx="9">
                  <c:v>16943.671309958252</c:v>
                </c:pt>
                <c:pt idx="10">
                  <c:v>17607.128703142371</c:v>
                </c:pt>
                <c:pt idx="11">
                  <c:v>18408.200386871431</c:v>
                </c:pt>
                <c:pt idx="12">
                  <c:v>19282.803640402668</c:v>
                </c:pt>
                <c:pt idx="13">
                  <c:v>19852.764249864151</c:v>
                </c:pt>
                <c:pt idx="14">
                  <c:v>20317.381653663382</c:v>
                </c:pt>
                <c:pt idx="15">
                  <c:v>16514.202165961742</c:v>
                </c:pt>
                <c:pt idx="16">
                  <c:v>14403.105463507443</c:v>
                </c:pt>
                <c:pt idx="17">
                  <c:v>13085.51829395467</c:v>
                </c:pt>
                <c:pt idx="18">
                  <c:v>12559.538178762961</c:v>
                </c:pt>
                <c:pt idx="19">
                  <c:v>13099.174816754057</c:v>
                </c:pt>
                <c:pt idx="20">
                  <c:v>13234.487981108728</c:v>
                </c:pt>
                <c:pt idx="21">
                  <c:v>13324.831912181855</c:v>
                </c:pt>
                <c:pt idx="22">
                  <c:v>13462.618769916211</c:v>
                </c:pt>
                <c:pt idx="23">
                  <c:v>13662.746801219442</c:v>
                </c:pt>
                <c:pt idx="24">
                  <c:v>13584.03531835413</c:v>
                </c:pt>
                <c:pt idx="25">
                  <c:v>13858.410125349299</c:v>
                </c:pt>
                <c:pt idx="26">
                  <c:v>14211.549998066264</c:v>
                </c:pt>
                <c:pt idx="27">
                  <c:v>14613.912778067528</c:v>
                </c:pt>
                <c:pt idx="28">
                  <c:v>15357.203252271282</c:v>
                </c:pt>
                <c:pt idx="29">
                  <c:v>15680.326126056811</c:v>
                </c:pt>
                <c:pt idx="30">
                  <c:v>16001.029649459402</c:v>
                </c:pt>
                <c:pt idx="31">
                  <c:v>14371.923859248049</c:v>
                </c:pt>
                <c:pt idx="32">
                  <c:v>14112.927932823239</c:v>
                </c:pt>
                <c:pt idx="33">
                  <c:v>13743.666661216528</c:v>
                </c:pt>
                <c:pt idx="34">
                  <c:v>14155.542017103955</c:v>
                </c:pt>
                <c:pt idx="35">
                  <c:v>14493.957257689019</c:v>
                </c:pt>
                <c:pt idx="36">
                  <c:v>11487.532039847092</c:v>
                </c:pt>
                <c:pt idx="37">
                  <c:v>12442.561344154145</c:v>
                </c:pt>
                <c:pt idx="38">
                  <c:v>12627.558873831573</c:v>
                </c:pt>
                <c:pt idx="39">
                  <c:v>11871.401449779369</c:v>
                </c:pt>
                <c:pt idx="40">
                  <c:v>10091.979948929671</c:v>
                </c:pt>
                <c:pt idx="41">
                  <c:v>10032.350112725708</c:v>
                </c:pt>
                <c:pt idx="42">
                  <c:v>10170.938659958607</c:v>
                </c:pt>
                <c:pt idx="43">
                  <c:v>10316.866518110075</c:v>
                </c:pt>
                <c:pt idx="44">
                  <c:v>10457.748212277656</c:v>
                </c:pt>
                <c:pt idx="45">
                  <c:v>10584.892301556134</c:v>
                </c:pt>
                <c:pt idx="46">
                  <c:v>10652.670584460137</c:v>
                </c:pt>
                <c:pt idx="47">
                  <c:v>10802.105348958739</c:v>
                </c:pt>
                <c:pt idx="48">
                  <c:v>10899.651686616628</c:v>
                </c:pt>
                <c:pt idx="49">
                  <c:v>10986.484594095018</c:v>
                </c:pt>
                <c:pt idx="50">
                  <c:v>11085.176763414809</c:v>
                </c:pt>
                <c:pt idx="51">
                  <c:v>11193.853680654407</c:v>
                </c:pt>
                <c:pt idx="52">
                  <c:v>11281.425080198982</c:v>
                </c:pt>
                <c:pt idx="53">
                  <c:v>11426.175309116532</c:v>
                </c:pt>
                <c:pt idx="54">
                  <c:v>11517.663439274331</c:v>
                </c:pt>
                <c:pt idx="55">
                  <c:v>11658.164387969902</c:v>
                </c:pt>
                <c:pt idx="56">
                  <c:v>11796.161391379794</c:v>
                </c:pt>
                <c:pt idx="57">
                  <c:v>11884.823151968418</c:v>
                </c:pt>
                <c:pt idx="58">
                  <c:v>11999.14955943263</c:v>
                </c:pt>
                <c:pt idx="59">
                  <c:v>12133.112696177292</c:v>
                </c:pt>
                <c:pt idx="60">
                  <c:v>12246.979502306798</c:v>
                </c:pt>
                <c:pt idx="61">
                  <c:v>12386.628972610477</c:v>
                </c:pt>
                <c:pt idx="62">
                  <c:v>11359.166163067242</c:v>
                </c:pt>
                <c:pt idx="63">
                  <c:v>11327.076750026577</c:v>
                </c:pt>
                <c:pt idx="64">
                  <c:v>11486.91137008539</c:v>
                </c:pt>
                <c:pt idx="65">
                  <c:v>11630.06520101999</c:v>
                </c:pt>
                <c:pt idx="66">
                  <c:v>11751.284512662101</c:v>
                </c:pt>
                <c:pt idx="67">
                  <c:v>11968.877458655308</c:v>
                </c:pt>
                <c:pt idx="68">
                  <c:v>12187.914307599178</c:v>
                </c:pt>
                <c:pt idx="69">
                  <c:v>12402.394498229207</c:v>
                </c:pt>
                <c:pt idx="70">
                  <c:v>12614.981463344813</c:v>
                </c:pt>
                <c:pt idx="71">
                  <c:v>12828.754589107415</c:v>
                </c:pt>
                <c:pt idx="72">
                  <c:v>13046.386220842236</c:v>
                </c:pt>
                <c:pt idx="73">
                  <c:v>13270.14024471302</c:v>
                </c:pt>
                <c:pt idx="74">
                  <c:v>13501.969663514854</c:v>
                </c:pt>
                <c:pt idx="75">
                  <c:v>13744.416176052207</c:v>
                </c:pt>
                <c:pt idx="76">
                  <c:v>13998.704465662286</c:v>
                </c:pt>
                <c:pt idx="77">
                  <c:v>14217.313858968282</c:v>
                </c:pt>
                <c:pt idx="78">
                  <c:v>18199.464799696543</c:v>
                </c:pt>
                <c:pt idx="79">
                  <c:v>18837.286503049989</c:v>
                </c:pt>
                <c:pt idx="80">
                  <c:v>21401.050807160525</c:v>
                </c:pt>
                <c:pt idx="81">
                  <c:v>21947.602489661163</c:v>
                </c:pt>
                <c:pt idx="82">
                  <c:v>22315.103705306068</c:v>
                </c:pt>
                <c:pt idx="83">
                  <c:v>24909.513981299562</c:v>
                </c:pt>
                <c:pt idx="84">
                  <c:v>25603.222539326645</c:v>
                </c:pt>
                <c:pt idx="85">
                  <c:v>25829.089185782006</c:v>
                </c:pt>
                <c:pt idx="86">
                  <c:v>22088.386261420219</c:v>
                </c:pt>
                <c:pt idx="87">
                  <c:v>21593.717886233688</c:v>
                </c:pt>
                <c:pt idx="88">
                  <c:v>18753.30461000455</c:v>
                </c:pt>
                <c:pt idx="89">
                  <c:v>18212.534317204052</c:v>
                </c:pt>
                <c:pt idx="90">
                  <c:v>17234.330132119358</c:v>
                </c:pt>
                <c:pt idx="91">
                  <c:v>16487.637447515091</c:v>
                </c:pt>
                <c:pt idx="92">
                  <c:v>15915.482440389287</c:v>
                </c:pt>
                <c:pt idx="93">
                  <c:v>15654.969610882987</c:v>
                </c:pt>
                <c:pt idx="94">
                  <c:v>15346.107474120148</c:v>
                </c:pt>
                <c:pt idx="95">
                  <c:v>15104.880107317851</c:v>
                </c:pt>
                <c:pt idx="96">
                  <c:v>14559.949133403838</c:v>
                </c:pt>
                <c:pt idx="97">
                  <c:v>14392.387128870047</c:v>
                </c:pt>
                <c:pt idx="98">
                  <c:v>13808.432855530475</c:v>
                </c:pt>
                <c:pt idx="99">
                  <c:v>13778.609588629311</c:v>
                </c:pt>
                <c:pt idx="100">
                  <c:v>13705.582414897977</c:v>
                </c:pt>
                <c:pt idx="101">
                  <c:v>13807.381993107851</c:v>
                </c:pt>
                <c:pt idx="102">
                  <c:v>13879.525629119878</c:v>
                </c:pt>
                <c:pt idx="103">
                  <c:v>14013.768937619514</c:v>
                </c:pt>
                <c:pt idx="104">
                  <c:v>14089.491879907089</c:v>
                </c:pt>
                <c:pt idx="105">
                  <c:v>14201.195136245378</c:v>
                </c:pt>
                <c:pt idx="106">
                  <c:v>14325.889948041793</c:v>
                </c:pt>
                <c:pt idx="107">
                  <c:v>14444.481093977342</c:v>
                </c:pt>
                <c:pt idx="108">
                  <c:v>14606.876092901912</c:v>
                </c:pt>
                <c:pt idx="109">
                  <c:v>14602.610341917874</c:v>
                </c:pt>
                <c:pt idx="110">
                  <c:v>11391.767190841359</c:v>
                </c:pt>
                <c:pt idx="111">
                  <c:v>9306.2965017444585</c:v>
                </c:pt>
                <c:pt idx="112">
                  <c:v>7969.0388001981346</c:v>
                </c:pt>
                <c:pt idx="113">
                  <c:v>6863.9653409443272</c:v>
                </c:pt>
                <c:pt idx="114">
                  <c:v>6116.0360781917852</c:v>
                </c:pt>
                <c:pt idx="115">
                  <c:v>5589.6373994833284</c:v>
                </c:pt>
                <c:pt idx="116">
                  <c:v>5114.269336714392</c:v>
                </c:pt>
                <c:pt idx="117">
                  <c:v>4837.0528432086976</c:v>
                </c:pt>
                <c:pt idx="118">
                  <c:v>4603.3714466192459</c:v>
                </c:pt>
                <c:pt idx="119">
                  <c:v>4489.8374177631431</c:v>
                </c:pt>
                <c:pt idx="120">
                  <c:v>4453.3390747270814</c:v>
                </c:pt>
                <c:pt idx="121">
                  <c:v>4458.0590272660875</c:v>
                </c:pt>
                <c:pt idx="122">
                  <c:v>5827.1128804128284</c:v>
                </c:pt>
                <c:pt idx="123">
                  <c:v>7739.2175883334758</c:v>
                </c:pt>
                <c:pt idx="124">
                  <c:v>8790.7458079707358</c:v>
                </c:pt>
                <c:pt idx="125">
                  <c:v>9672.9468550894708</c:v>
                </c:pt>
                <c:pt idx="126">
                  <c:v>11337.521581904917</c:v>
                </c:pt>
                <c:pt idx="127">
                  <c:v>11386.594331364129</c:v>
                </c:pt>
                <c:pt idx="128">
                  <c:v>11764.799473347774</c:v>
                </c:pt>
                <c:pt idx="129">
                  <c:v>12044.520390756899</c:v>
                </c:pt>
                <c:pt idx="130">
                  <c:v>12242.650459125454</c:v>
                </c:pt>
                <c:pt idx="131">
                  <c:v>12428.996849284253</c:v>
                </c:pt>
                <c:pt idx="132">
                  <c:v>11400.247245065484</c:v>
                </c:pt>
                <c:pt idx="133">
                  <c:v>9557.7877301355329</c:v>
                </c:pt>
                <c:pt idx="134">
                  <c:v>10020.816455943241</c:v>
                </c:pt>
                <c:pt idx="135">
                  <c:v>10352.073849084512</c:v>
                </c:pt>
                <c:pt idx="136">
                  <c:v>10286.336351881062</c:v>
                </c:pt>
                <c:pt idx="137">
                  <c:v>10435.151948995759</c:v>
                </c:pt>
                <c:pt idx="138">
                  <c:v>10497.242155180222</c:v>
                </c:pt>
                <c:pt idx="139">
                  <c:v>10483.28730145235</c:v>
                </c:pt>
                <c:pt idx="140">
                  <c:v>10598.038756409664</c:v>
                </c:pt>
                <c:pt idx="141">
                  <c:v>10380.637038661114</c:v>
                </c:pt>
                <c:pt idx="142">
                  <c:v>9886.2126889355823</c:v>
                </c:pt>
                <c:pt idx="143">
                  <c:v>9887.0952974711145</c:v>
                </c:pt>
                <c:pt idx="144">
                  <c:v>9893.1139097406885</c:v>
                </c:pt>
                <c:pt idx="145">
                  <c:v>9920.693072205615</c:v>
                </c:pt>
                <c:pt idx="146">
                  <c:v>10014.689371356004</c:v>
                </c:pt>
                <c:pt idx="147">
                  <c:v>10057.882259500071</c:v>
                </c:pt>
                <c:pt idx="148">
                  <c:v>10120.273356532483</c:v>
                </c:pt>
                <c:pt idx="149">
                  <c:v>10197.964693130125</c:v>
                </c:pt>
                <c:pt idx="150">
                  <c:v>10262.998184412567</c:v>
                </c:pt>
                <c:pt idx="151">
                  <c:v>10376.166097952246</c:v>
                </c:pt>
                <c:pt idx="152">
                  <c:v>10420.201850547952</c:v>
                </c:pt>
                <c:pt idx="153">
                  <c:v>10515.690879666225</c:v>
                </c:pt>
                <c:pt idx="154">
                  <c:v>10552.471660342728</c:v>
                </c:pt>
                <c:pt idx="155">
                  <c:v>10618.744349823703</c:v>
                </c:pt>
                <c:pt idx="156">
                  <c:v>10765.690019015494</c:v>
                </c:pt>
              </c:numCache>
            </c:numRef>
          </c:val>
          <c:smooth val="0"/>
          <c:extLst>
            <c:ext xmlns:c16="http://schemas.microsoft.com/office/drawing/2014/chart" uri="{C3380CC4-5D6E-409C-BE32-E72D297353CC}">
              <c16:uniqueId val="{00000004-4E02-C848-B282-5AC78B4187F5}"/>
            </c:ext>
          </c:extLst>
        </c:ser>
        <c:dLbls>
          <c:showLegendKey val="0"/>
          <c:showVal val="0"/>
          <c:showCatName val="0"/>
          <c:showSerName val="0"/>
          <c:showPercent val="0"/>
          <c:showBubbleSize val="0"/>
        </c:dLbls>
        <c:smooth val="0"/>
        <c:axId val="1854770159"/>
        <c:axId val="2047647967"/>
      </c:lineChart>
      <c:catAx>
        <c:axId val="18547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47967"/>
        <c:crosses val="autoZero"/>
        <c:auto val="1"/>
        <c:lblAlgn val="ctr"/>
        <c:lblOffset val="100"/>
        <c:noMultiLvlLbl val="0"/>
      </c:catAx>
      <c:valAx>
        <c:axId val="20476479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77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Spend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pieChart>
        <c:varyColors val="1"/>
        <c:ser>
          <c:idx val="0"/>
          <c:order val="0"/>
          <c:tx>
            <c:strRef>
              <c:f>EDA!$B$57</c:f>
              <c:strCache>
                <c:ptCount val="1"/>
                <c:pt idx="0">
                  <c:v>Sum of Total 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86-1844-BED0-EE7A92F3A8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86-1844-BED0-EE7A92F3A8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86-1844-BED0-EE7A92F3A8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86-1844-BED0-EE7A92F3A8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86-1844-BED0-EE7A92F3A8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86-1844-BED0-EE7A92F3A82E}"/>
              </c:ext>
            </c:extLst>
          </c:dPt>
          <c:cat>
            <c:strRef>
              <c:f>EDA!$A$58:$A$64</c:f>
              <c:strCache>
                <c:ptCount val="6"/>
                <c:pt idx="0">
                  <c:v>CT</c:v>
                </c:pt>
                <c:pt idx="1">
                  <c:v>DL</c:v>
                </c:pt>
                <c:pt idx="2">
                  <c:v>MD</c:v>
                </c:pt>
                <c:pt idx="3">
                  <c:v>NJ</c:v>
                </c:pt>
                <c:pt idx="4">
                  <c:v>NY</c:v>
                </c:pt>
                <c:pt idx="5">
                  <c:v>PA</c:v>
                </c:pt>
              </c:strCache>
            </c:strRef>
          </c:cat>
          <c:val>
            <c:numRef>
              <c:f>EDA!$B$58:$B$64</c:f>
              <c:numCache>
                <c:formatCode>_("$"* #,##0.00_);_("$"* \(#,##0.00\);_("$"* "-"??_);_(@_)</c:formatCode>
                <c:ptCount val="6"/>
                <c:pt idx="0">
                  <c:v>220183.98188318146</c:v>
                </c:pt>
                <c:pt idx="1">
                  <c:v>122619.36643619896</c:v>
                </c:pt>
                <c:pt idx="2">
                  <c:v>150296.67904114904</c:v>
                </c:pt>
                <c:pt idx="3">
                  <c:v>405770.07851932733</c:v>
                </c:pt>
                <c:pt idx="4">
                  <c:v>785244.3356800247</c:v>
                </c:pt>
                <c:pt idx="5">
                  <c:v>350130.92393769632</c:v>
                </c:pt>
              </c:numCache>
            </c:numRef>
          </c:val>
          <c:extLst>
            <c:ext xmlns:c16="http://schemas.microsoft.com/office/drawing/2014/chart" uri="{C3380CC4-5D6E-409C-BE32-E72D297353CC}">
              <c16:uniqueId val="{00000000-EB11-104C-AD30-701C554106D6}"/>
            </c:ext>
          </c:extLst>
        </c:ser>
        <c:ser>
          <c:idx val="1"/>
          <c:order val="1"/>
          <c:tx>
            <c:strRef>
              <c:f>EDA!$C$57</c:f>
              <c:strCache>
                <c:ptCount val="1"/>
                <c:pt idx="0">
                  <c:v>Sum of Facebook_spend_</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486-1844-BED0-EE7A92F3A8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486-1844-BED0-EE7A92F3A8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486-1844-BED0-EE7A92F3A8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486-1844-BED0-EE7A92F3A8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486-1844-BED0-EE7A92F3A8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486-1844-BED0-EE7A92F3A82E}"/>
              </c:ext>
            </c:extLst>
          </c:dPt>
          <c:cat>
            <c:strRef>
              <c:f>EDA!$A$58:$A$64</c:f>
              <c:strCache>
                <c:ptCount val="6"/>
                <c:pt idx="0">
                  <c:v>CT</c:v>
                </c:pt>
                <c:pt idx="1">
                  <c:v>DL</c:v>
                </c:pt>
                <c:pt idx="2">
                  <c:v>MD</c:v>
                </c:pt>
                <c:pt idx="3">
                  <c:v>NJ</c:v>
                </c:pt>
                <c:pt idx="4">
                  <c:v>NY</c:v>
                </c:pt>
                <c:pt idx="5">
                  <c:v>PA</c:v>
                </c:pt>
              </c:strCache>
            </c:strRef>
          </c:cat>
          <c:val>
            <c:numRef>
              <c:f>EDA!$C$58:$C$64</c:f>
              <c:numCache>
                <c:formatCode>_("$"* #,##0_);_("$"* \(#,##0\);_("$"* "-"??_);_(@_)</c:formatCode>
                <c:ptCount val="6"/>
                <c:pt idx="0">
                  <c:v>26672.640575065914</c:v>
                </c:pt>
                <c:pt idx="1">
                  <c:v>15798.775990958849</c:v>
                </c:pt>
                <c:pt idx="2">
                  <c:v>18203.396229471618</c:v>
                </c:pt>
                <c:pt idx="3">
                  <c:v>40667.24485695496</c:v>
                </c:pt>
                <c:pt idx="4">
                  <c:v>75831.972668235001</c:v>
                </c:pt>
                <c:pt idx="5">
                  <c:v>40537.996986438695</c:v>
                </c:pt>
              </c:numCache>
            </c:numRef>
          </c:val>
          <c:extLst>
            <c:ext xmlns:c16="http://schemas.microsoft.com/office/drawing/2014/chart" uri="{C3380CC4-5D6E-409C-BE32-E72D297353CC}">
              <c16:uniqueId val="{00000001-EB11-104C-AD30-701C554106D6}"/>
            </c:ext>
          </c:extLst>
        </c:ser>
        <c:ser>
          <c:idx val="2"/>
          <c:order val="2"/>
          <c:tx>
            <c:strRef>
              <c:f>EDA!$D$57</c:f>
              <c:strCache>
                <c:ptCount val="1"/>
                <c:pt idx="0">
                  <c:v>Sum of YouTube_spend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486-1844-BED0-EE7A92F3A8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486-1844-BED0-EE7A92F3A8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486-1844-BED0-EE7A92F3A8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486-1844-BED0-EE7A92F3A8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486-1844-BED0-EE7A92F3A8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486-1844-BED0-EE7A92F3A82E}"/>
              </c:ext>
            </c:extLst>
          </c:dPt>
          <c:cat>
            <c:strRef>
              <c:f>EDA!$A$58:$A$64</c:f>
              <c:strCache>
                <c:ptCount val="6"/>
                <c:pt idx="0">
                  <c:v>CT</c:v>
                </c:pt>
                <c:pt idx="1">
                  <c:v>DL</c:v>
                </c:pt>
                <c:pt idx="2">
                  <c:v>MD</c:v>
                </c:pt>
                <c:pt idx="3">
                  <c:v>NJ</c:v>
                </c:pt>
                <c:pt idx="4">
                  <c:v>NY</c:v>
                </c:pt>
                <c:pt idx="5">
                  <c:v>PA</c:v>
                </c:pt>
              </c:strCache>
            </c:strRef>
          </c:cat>
          <c:val>
            <c:numRef>
              <c:f>EDA!$D$58:$D$64</c:f>
              <c:numCache>
                <c:formatCode>_("$"* #,##0_);_("$"* \(#,##0\);_("$"* "-"??_);_(@_)</c:formatCode>
                <c:ptCount val="6"/>
                <c:pt idx="0">
                  <c:v>22104.769548032367</c:v>
                </c:pt>
                <c:pt idx="1">
                  <c:v>12491.542369389368</c:v>
                </c:pt>
                <c:pt idx="2">
                  <c:v>15110.040643812772</c:v>
                </c:pt>
                <c:pt idx="3">
                  <c:v>29992.740590280013</c:v>
                </c:pt>
                <c:pt idx="4">
                  <c:v>74617.091092675168</c:v>
                </c:pt>
                <c:pt idx="5">
                  <c:v>55247.273350153562</c:v>
                </c:pt>
              </c:numCache>
            </c:numRef>
          </c:val>
          <c:extLst>
            <c:ext xmlns:c16="http://schemas.microsoft.com/office/drawing/2014/chart" uri="{C3380CC4-5D6E-409C-BE32-E72D297353CC}">
              <c16:uniqueId val="{00000002-EB11-104C-AD30-701C554106D6}"/>
            </c:ext>
          </c:extLst>
        </c:ser>
        <c:ser>
          <c:idx val="3"/>
          <c:order val="3"/>
          <c:tx>
            <c:strRef>
              <c:f>EDA!$E$57</c:f>
              <c:strCache>
                <c:ptCount val="1"/>
                <c:pt idx="0">
                  <c:v>Sum of Radio_Spend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4486-1844-BED0-EE7A92F3A8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4486-1844-BED0-EE7A92F3A8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4486-1844-BED0-EE7A92F3A8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4486-1844-BED0-EE7A92F3A8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4486-1844-BED0-EE7A92F3A8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4486-1844-BED0-EE7A92F3A82E}"/>
              </c:ext>
            </c:extLst>
          </c:dPt>
          <c:cat>
            <c:strRef>
              <c:f>EDA!$A$58:$A$64</c:f>
              <c:strCache>
                <c:ptCount val="6"/>
                <c:pt idx="0">
                  <c:v>CT</c:v>
                </c:pt>
                <c:pt idx="1">
                  <c:v>DL</c:v>
                </c:pt>
                <c:pt idx="2">
                  <c:v>MD</c:v>
                </c:pt>
                <c:pt idx="3">
                  <c:v>NJ</c:v>
                </c:pt>
                <c:pt idx="4">
                  <c:v>NY</c:v>
                </c:pt>
                <c:pt idx="5">
                  <c:v>PA</c:v>
                </c:pt>
              </c:strCache>
            </c:strRef>
          </c:cat>
          <c:val>
            <c:numRef>
              <c:f>EDA!$E$58:$E$64</c:f>
              <c:numCache>
                <c:formatCode>_("$"* #,##0_);_("$"* \(#,##0\);_("$"* "-"??_);_(@_)</c:formatCode>
                <c:ptCount val="6"/>
                <c:pt idx="0">
                  <c:v>28765.790674264132</c:v>
                </c:pt>
                <c:pt idx="1">
                  <c:v>17484.135691722429</c:v>
                </c:pt>
                <c:pt idx="2">
                  <c:v>20250.327162899703</c:v>
                </c:pt>
                <c:pt idx="3">
                  <c:v>100552.88919278498</c:v>
                </c:pt>
                <c:pt idx="4">
                  <c:v>91699.31181507594</c:v>
                </c:pt>
                <c:pt idx="5">
                  <c:v>42794.177618935661</c:v>
                </c:pt>
              </c:numCache>
            </c:numRef>
          </c:val>
          <c:extLst>
            <c:ext xmlns:c16="http://schemas.microsoft.com/office/drawing/2014/chart" uri="{C3380CC4-5D6E-409C-BE32-E72D297353CC}">
              <c16:uniqueId val="{00000003-EB11-104C-AD30-701C554106D6}"/>
            </c:ext>
          </c:extLst>
        </c:ser>
        <c:ser>
          <c:idx val="4"/>
          <c:order val="4"/>
          <c:tx>
            <c:strRef>
              <c:f>EDA!$F$57</c:f>
              <c:strCache>
                <c:ptCount val="1"/>
                <c:pt idx="0">
                  <c:v>Sum of TV_Spend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4486-1844-BED0-EE7A92F3A8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4486-1844-BED0-EE7A92F3A8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4486-1844-BED0-EE7A92F3A8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4486-1844-BED0-EE7A92F3A8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4486-1844-BED0-EE7A92F3A8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4486-1844-BED0-EE7A92F3A82E}"/>
              </c:ext>
            </c:extLst>
          </c:dPt>
          <c:cat>
            <c:strRef>
              <c:f>EDA!$A$58:$A$64</c:f>
              <c:strCache>
                <c:ptCount val="6"/>
                <c:pt idx="0">
                  <c:v>CT</c:v>
                </c:pt>
                <c:pt idx="1">
                  <c:v>DL</c:v>
                </c:pt>
                <c:pt idx="2">
                  <c:v>MD</c:v>
                </c:pt>
                <c:pt idx="3">
                  <c:v>NJ</c:v>
                </c:pt>
                <c:pt idx="4">
                  <c:v>NY</c:v>
                </c:pt>
                <c:pt idx="5">
                  <c:v>PA</c:v>
                </c:pt>
              </c:strCache>
            </c:strRef>
          </c:cat>
          <c:val>
            <c:numRef>
              <c:f>EDA!$F$58:$F$64</c:f>
              <c:numCache>
                <c:formatCode>_("$"* #,##0_);_("$"* \(#,##0\);_("$"* "-"??_);_(@_)</c:formatCode>
                <c:ptCount val="6"/>
                <c:pt idx="0">
                  <c:v>142640.78108581904</c:v>
                </c:pt>
                <c:pt idx="1">
                  <c:v>76844.9123841283</c:v>
                </c:pt>
                <c:pt idx="2">
                  <c:v>96732.915004964918</c:v>
                </c:pt>
                <c:pt idx="3">
                  <c:v>234557.20387930737</c:v>
                </c:pt>
                <c:pt idx="4">
                  <c:v>543095.96010403871</c:v>
                </c:pt>
                <c:pt idx="5">
                  <c:v>211551.47598216843</c:v>
                </c:pt>
              </c:numCache>
            </c:numRef>
          </c:val>
          <c:extLst>
            <c:ext xmlns:c16="http://schemas.microsoft.com/office/drawing/2014/chart" uri="{C3380CC4-5D6E-409C-BE32-E72D297353CC}">
              <c16:uniqueId val="{00000004-EB11-104C-AD30-701C554106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EDA!$U$32</c:f>
              <c:strCache>
                <c:ptCount val="1"/>
                <c:pt idx="0">
                  <c:v>Total</c:v>
                </c:pt>
              </c:strCache>
            </c:strRef>
          </c:tx>
          <c:spPr>
            <a:ln w="28575" cap="rnd">
              <a:solidFill>
                <a:schemeClr val="accent1"/>
              </a:solidFill>
              <a:round/>
            </a:ln>
            <a:effectLst/>
          </c:spPr>
          <c:marker>
            <c:symbol val="none"/>
          </c:marker>
          <c:cat>
            <c:strRef>
              <c:f>EDA!$T$33:$T$190</c:f>
              <c:strCache>
                <c:ptCount val="157"/>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strCache>
            </c:strRef>
          </c:cat>
          <c:val>
            <c:numRef>
              <c:f>EDA!$U$33:$U$190</c:f>
              <c:numCache>
                <c:formatCode>_("$"* #,##0.00_);_("$"* \(#,##0.00\);_("$"* "-"??_);_(@_)</c:formatCode>
                <c:ptCount val="157"/>
                <c:pt idx="0">
                  <c:v>14341.112673141222</c:v>
                </c:pt>
                <c:pt idx="1">
                  <c:v>14647.050739128057</c:v>
                </c:pt>
                <c:pt idx="2">
                  <c:v>15102.939964179324</c:v>
                </c:pt>
                <c:pt idx="3">
                  <c:v>15632.441341369775</c:v>
                </c:pt>
                <c:pt idx="4">
                  <c:v>16261.848986048608</c:v>
                </c:pt>
                <c:pt idx="5">
                  <c:v>15572.879457392806</c:v>
                </c:pt>
                <c:pt idx="6">
                  <c:v>15570.352389260421</c:v>
                </c:pt>
                <c:pt idx="7">
                  <c:v>15876.267552220463</c:v>
                </c:pt>
                <c:pt idx="8">
                  <c:v>16348.250867113842</c:v>
                </c:pt>
                <c:pt idx="9">
                  <c:v>16943.671309958252</c:v>
                </c:pt>
                <c:pt idx="10">
                  <c:v>17607.128703142371</c:v>
                </c:pt>
                <c:pt idx="11">
                  <c:v>18408.200386871431</c:v>
                </c:pt>
                <c:pt idx="12">
                  <c:v>19282.803640402668</c:v>
                </c:pt>
                <c:pt idx="13">
                  <c:v>19852.764249864151</c:v>
                </c:pt>
                <c:pt idx="14">
                  <c:v>20317.381653663382</c:v>
                </c:pt>
                <c:pt idx="15">
                  <c:v>16514.202165961742</c:v>
                </c:pt>
                <c:pt idx="16">
                  <c:v>14403.105463507443</c:v>
                </c:pt>
                <c:pt idx="17">
                  <c:v>13085.51829395467</c:v>
                </c:pt>
                <c:pt idx="18">
                  <c:v>12559.538178762961</c:v>
                </c:pt>
                <c:pt idx="19">
                  <c:v>13099.174816754057</c:v>
                </c:pt>
                <c:pt idx="20">
                  <c:v>13234.487981108728</c:v>
                </c:pt>
                <c:pt idx="21">
                  <c:v>13324.831912181855</c:v>
                </c:pt>
                <c:pt idx="22">
                  <c:v>13462.618769916211</c:v>
                </c:pt>
                <c:pt idx="23">
                  <c:v>13662.746801219442</c:v>
                </c:pt>
                <c:pt idx="24">
                  <c:v>13584.03531835413</c:v>
                </c:pt>
                <c:pt idx="25">
                  <c:v>13858.410125349299</c:v>
                </c:pt>
                <c:pt idx="26">
                  <c:v>14211.549998066264</c:v>
                </c:pt>
                <c:pt idx="27">
                  <c:v>14613.912778067528</c:v>
                </c:pt>
                <c:pt idx="28">
                  <c:v>15357.203252271282</c:v>
                </c:pt>
                <c:pt idx="29">
                  <c:v>15680.326126056811</c:v>
                </c:pt>
                <c:pt idx="30">
                  <c:v>16001.029649459402</c:v>
                </c:pt>
                <c:pt idx="31">
                  <c:v>14371.923859248049</c:v>
                </c:pt>
                <c:pt idx="32">
                  <c:v>14112.927932823239</c:v>
                </c:pt>
                <c:pt idx="33">
                  <c:v>13743.666661216528</c:v>
                </c:pt>
                <c:pt idx="34">
                  <c:v>14155.542017103955</c:v>
                </c:pt>
                <c:pt idx="35">
                  <c:v>14493.957257689019</c:v>
                </c:pt>
                <c:pt idx="36">
                  <c:v>11487.532039847092</c:v>
                </c:pt>
                <c:pt idx="37">
                  <c:v>12442.561344154145</c:v>
                </c:pt>
                <c:pt idx="38">
                  <c:v>12627.558873831573</c:v>
                </c:pt>
                <c:pt idx="39">
                  <c:v>11871.401449779369</c:v>
                </c:pt>
                <c:pt idx="40">
                  <c:v>10091.979948929671</c:v>
                </c:pt>
                <c:pt idx="41">
                  <c:v>10032.350112725708</c:v>
                </c:pt>
                <c:pt idx="42">
                  <c:v>10170.938659958607</c:v>
                </c:pt>
                <c:pt idx="43">
                  <c:v>10316.866518110075</c:v>
                </c:pt>
                <c:pt idx="44">
                  <c:v>10457.748212277656</c:v>
                </c:pt>
                <c:pt idx="45">
                  <c:v>10584.892301556134</c:v>
                </c:pt>
                <c:pt idx="46">
                  <c:v>10652.670584460137</c:v>
                </c:pt>
                <c:pt idx="47">
                  <c:v>10802.105348958739</c:v>
                </c:pt>
                <c:pt idx="48">
                  <c:v>10899.651686616628</c:v>
                </c:pt>
                <c:pt idx="49">
                  <c:v>10986.484594095018</c:v>
                </c:pt>
                <c:pt idx="50">
                  <c:v>11085.176763414809</c:v>
                </c:pt>
                <c:pt idx="51">
                  <c:v>11193.853680654407</c:v>
                </c:pt>
                <c:pt idx="52">
                  <c:v>11281.425080198982</c:v>
                </c:pt>
                <c:pt idx="53">
                  <c:v>11426.175309116532</c:v>
                </c:pt>
                <c:pt idx="54">
                  <c:v>11517.663439274331</c:v>
                </c:pt>
                <c:pt idx="55">
                  <c:v>11658.164387969902</c:v>
                </c:pt>
                <c:pt idx="56">
                  <c:v>11796.161391379794</c:v>
                </c:pt>
                <c:pt idx="57">
                  <c:v>11884.823151968418</c:v>
                </c:pt>
                <c:pt idx="58">
                  <c:v>11999.14955943263</c:v>
                </c:pt>
                <c:pt idx="59">
                  <c:v>12133.112696177292</c:v>
                </c:pt>
                <c:pt idx="60">
                  <c:v>12246.979502306798</c:v>
                </c:pt>
                <c:pt idx="61">
                  <c:v>12386.628972610477</c:v>
                </c:pt>
                <c:pt idx="62">
                  <c:v>11359.166163067242</c:v>
                </c:pt>
                <c:pt idx="63">
                  <c:v>11327.076750026577</c:v>
                </c:pt>
                <c:pt idx="64">
                  <c:v>11486.91137008539</c:v>
                </c:pt>
                <c:pt idx="65">
                  <c:v>11630.06520101999</c:v>
                </c:pt>
                <c:pt idx="66">
                  <c:v>11751.284512662101</c:v>
                </c:pt>
                <c:pt idx="67">
                  <c:v>11968.877458655308</c:v>
                </c:pt>
                <c:pt idx="68">
                  <c:v>12187.914307599178</c:v>
                </c:pt>
                <c:pt idx="69">
                  <c:v>12402.394498229207</c:v>
                </c:pt>
                <c:pt idx="70">
                  <c:v>12614.981463344813</c:v>
                </c:pt>
                <c:pt idx="71">
                  <c:v>12828.754589107415</c:v>
                </c:pt>
                <c:pt idx="72">
                  <c:v>13046.386220842236</c:v>
                </c:pt>
                <c:pt idx="73">
                  <c:v>13270.14024471302</c:v>
                </c:pt>
                <c:pt idx="74">
                  <c:v>13501.969663514854</c:v>
                </c:pt>
                <c:pt idx="75">
                  <c:v>13744.416176052207</c:v>
                </c:pt>
                <c:pt idx="76">
                  <c:v>13998.704465662286</c:v>
                </c:pt>
                <c:pt idx="77">
                  <c:v>14217.313858968282</c:v>
                </c:pt>
                <c:pt idx="78">
                  <c:v>18199.464799696543</c:v>
                </c:pt>
                <c:pt idx="79">
                  <c:v>18837.286503049989</c:v>
                </c:pt>
                <c:pt idx="80">
                  <c:v>21401.050807160525</c:v>
                </c:pt>
                <c:pt idx="81">
                  <c:v>21947.602489661163</c:v>
                </c:pt>
                <c:pt idx="82">
                  <c:v>22315.103705306068</c:v>
                </c:pt>
                <c:pt idx="83">
                  <c:v>24909.513981299562</c:v>
                </c:pt>
                <c:pt idx="84">
                  <c:v>25603.222539326645</c:v>
                </c:pt>
                <c:pt idx="85">
                  <c:v>25829.089185782006</c:v>
                </c:pt>
                <c:pt idx="86">
                  <c:v>22088.386261420219</c:v>
                </c:pt>
                <c:pt idx="87">
                  <c:v>21593.717886233688</c:v>
                </c:pt>
                <c:pt idx="88">
                  <c:v>18753.30461000455</c:v>
                </c:pt>
                <c:pt idx="89">
                  <c:v>18212.534317204052</c:v>
                </c:pt>
                <c:pt idx="90">
                  <c:v>17234.330132119358</c:v>
                </c:pt>
                <c:pt idx="91">
                  <c:v>16487.637447515091</c:v>
                </c:pt>
                <c:pt idx="92">
                  <c:v>15915.482440389287</c:v>
                </c:pt>
                <c:pt idx="93">
                  <c:v>15654.969610882987</c:v>
                </c:pt>
                <c:pt idx="94">
                  <c:v>15346.107474120148</c:v>
                </c:pt>
                <c:pt idx="95">
                  <c:v>15104.880107317851</c:v>
                </c:pt>
                <c:pt idx="96">
                  <c:v>14559.949133403838</c:v>
                </c:pt>
                <c:pt idx="97">
                  <c:v>14392.387128870047</c:v>
                </c:pt>
                <c:pt idx="98">
                  <c:v>13808.432855530475</c:v>
                </c:pt>
                <c:pt idx="99">
                  <c:v>13778.609588629311</c:v>
                </c:pt>
                <c:pt idx="100">
                  <c:v>13705.582414897977</c:v>
                </c:pt>
                <c:pt idx="101">
                  <c:v>13807.381993107851</c:v>
                </c:pt>
                <c:pt idx="102">
                  <c:v>13879.525629119878</c:v>
                </c:pt>
                <c:pt idx="103">
                  <c:v>14013.768937619514</c:v>
                </c:pt>
                <c:pt idx="104">
                  <c:v>14089.491879907089</c:v>
                </c:pt>
                <c:pt idx="105">
                  <c:v>14201.195136245378</c:v>
                </c:pt>
                <c:pt idx="106">
                  <c:v>14325.889948041793</c:v>
                </c:pt>
                <c:pt idx="107">
                  <c:v>14444.481093977342</c:v>
                </c:pt>
                <c:pt idx="108">
                  <c:v>14606.876092901912</c:v>
                </c:pt>
                <c:pt idx="109">
                  <c:v>14602.610341917874</c:v>
                </c:pt>
                <c:pt idx="110">
                  <c:v>11391.767190841359</c:v>
                </c:pt>
                <c:pt idx="111">
                  <c:v>9306.2965017444585</c:v>
                </c:pt>
                <c:pt idx="112">
                  <c:v>7969.0388001981346</c:v>
                </c:pt>
                <c:pt idx="113">
                  <c:v>6863.9653409443272</c:v>
                </c:pt>
                <c:pt idx="114">
                  <c:v>6116.0360781917852</c:v>
                </c:pt>
                <c:pt idx="115">
                  <c:v>5589.6373994833284</c:v>
                </c:pt>
                <c:pt idx="116">
                  <c:v>5114.269336714392</c:v>
                </c:pt>
                <c:pt idx="117">
                  <c:v>4837.0528432086976</c:v>
                </c:pt>
                <c:pt idx="118">
                  <c:v>4603.3714466192459</c:v>
                </c:pt>
                <c:pt idx="119">
                  <c:v>4489.8374177631431</c:v>
                </c:pt>
                <c:pt idx="120">
                  <c:v>4453.3390747270814</c:v>
                </c:pt>
                <c:pt idx="121">
                  <c:v>4458.0590272660875</c:v>
                </c:pt>
                <c:pt idx="122">
                  <c:v>5827.1128804128284</c:v>
                </c:pt>
                <c:pt idx="123">
                  <c:v>7739.2175883334758</c:v>
                </c:pt>
                <c:pt idx="124">
                  <c:v>8790.7458079707358</c:v>
                </c:pt>
                <c:pt idx="125">
                  <c:v>9672.9468550894708</c:v>
                </c:pt>
                <c:pt idx="126">
                  <c:v>11337.521581904917</c:v>
                </c:pt>
                <c:pt idx="127">
                  <c:v>11386.594331364129</c:v>
                </c:pt>
                <c:pt idx="128">
                  <c:v>11764.799473347774</c:v>
                </c:pt>
                <c:pt idx="129">
                  <c:v>12044.520390756899</c:v>
                </c:pt>
                <c:pt idx="130">
                  <c:v>12242.650459125454</c:v>
                </c:pt>
                <c:pt idx="131">
                  <c:v>12428.996849284253</c:v>
                </c:pt>
                <c:pt idx="132">
                  <c:v>11400.247245065484</c:v>
                </c:pt>
                <c:pt idx="133">
                  <c:v>9557.7877301355329</c:v>
                </c:pt>
                <c:pt idx="134">
                  <c:v>10020.816455943241</c:v>
                </c:pt>
                <c:pt idx="135">
                  <c:v>10352.073849084512</c:v>
                </c:pt>
                <c:pt idx="136">
                  <c:v>10286.336351881062</c:v>
                </c:pt>
                <c:pt idx="137">
                  <c:v>10435.151948995759</c:v>
                </c:pt>
                <c:pt idx="138">
                  <c:v>10497.242155180222</c:v>
                </c:pt>
                <c:pt idx="139">
                  <c:v>10483.28730145235</c:v>
                </c:pt>
                <c:pt idx="140">
                  <c:v>10598.038756409664</c:v>
                </c:pt>
                <c:pt idx="141">
                  <c:v>10380.637038661114</c:v>
                </c:pt>
                <c:pt idx="142">
                  <c:v>9886.2126889355823</c:v>
                </c:pt>
                <c:pt idx="143">
                  <c:v>9887.0952974711145</c:v>
                </c:pt>
                <c:pt idx="144">
                  <c:v>9893.1139097406885</c:v>
                </c:pt>
                <c:pt idx="145">
                  <c:v>9920.693072205615</c:v>
                </c:pt>
                <c:pt idx="146">
                  <c:v>10014.689371356004</c:v>
                </c:pt>
                <c:pt idx="147">
                  <c:v>10057.882259500071</c:v>
                </c:pt>
                <c:pt idx="148">
                  <c:v>10120.273356532483</c:v>
                </c:pt>
                <c:pt idx="149">
                  <c:v>10197.964693130125</c:v>
                </c:pt>
                <c:pt idx="150">
                  <c:v>10262.998184412567</c:v>
                </c:pt>
                <c:pt idx="151">
                  <c:v>10376.166097952246</c:v>
                </c:pt>
                <c:pt idx="152">
                  <c:v>10420.201850547952</c:v>
                </c:pt>
                <c:pt idx="153">
                  <c:v>10515.690879666225</c:v>
                </c:pt>
                <c:pt idx="154">
                  <c:v>10552.471660342728</c:v>
                </c:pt>
                <c:pt idx="155">
                  <c:v>10618.744349823703</c:v>
                </c:pt>
                <c:pt idx="156">
                  <c:v>10765.690019015494</c:v>
                </c:pt>
              </c:numCache>
            </c:numRef>
          </c:val>
          <c:smooth val="0"/>
          <c:extLst>
            <c:ext xmlns:c16="http://schemas.microsoft.com/office/drawing/2014/chart" uri="{C3380CC4-5D6E-409C-BE32-E72D297353CC}">
              <c16:uniqueId val="{00000000-4DB1-5446-B679-D08FCC75C429}"/>
            </c:ext>
          </c:extLst>
        </c:ser>
        <c:dLbls>
          <c:showLegendKey val="0"/>
          <c:showVal val="0"/>
          <c:showCatName val="0"/>
          <c:showSerName val="0"/>
          <c:showPercent val="0"/>
          <c:showBubbleSize val="0"/>
        </c:dLbls>
        <c:smooth val="0"/>
        <c:axId val="1844062367"/>
        <c:axId val="1844080703"/>
      </c:lineChart>
      <c:catAx>
        <c:axId val="184406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80703"/>
        <c:crosses val="autoZero"/>
        <c:auto val="1"/>
        <c:lblAlgn val="ctr"/>
        <c:lblOffset val="100"/>
        <c:noMultiLvlLbl val="0"/>
      </c:catAx>
      <c:valAx>
        <c:axId val="18440807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6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22062237126165E-2"/>
          <c:y val="1.5692916916291769E-2"/>
          <c:w val="0.74981654940668852"/>
          <c:h val="0.85458129461896393"/>
        </c:manualLayout>
      </c:layout>
      <c:lineChart>
        <c:grouping val="standard"/>
        <c:varyColors val="0"/>
        <c:ser>
          <c:idx val="0"/>
          <c:order val="0"/>
          <c:tx>
            <c:strRef>
              <c:f>EDA!$X$32</c:f>
              <c:strCache>
                <c:ptCount val="1"/>
                <c:pt idx="0">
                  <c:v>Sum of Facebook_spend_</c:v>
                </c:pt>
              </c:strCache>
            </c:strRef>
          </c:tx>
          <c:spPr>
            <a:ln w="28575" cap="rnd">
              <a:solidFill>
                <a:schemeClr val="accent1"/>
              </a:solidFill>
              <a:round/>
            </a:ln>
            <a:effectLst/>
          </c:spPr>
          <c:marker>
            <c:symbol val="none"/>
          </c:marker>
          <c:cat>
            <c:multiLvlStrRef>
              <c:f>EDA!$W$33:$W$48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EDA!$X$33:$X$48</c:f>
              <c:numCache>
                <c:formatCode>_("$"* #,##0_);_("$"* \(#,##0\);_("$"* "-"??_);_(@_)</c:formatCode>
                <c:ptCount val="12"/>
                <c:pt idx="0">
                  <c:v>10494.321191381821</c:v>
                </c:pt>
                <c:pt idx="1">
                  <c:v>24064.878665583281</c:v>
                </c:pt>
                <c:pt idx="2">
                  <c:v>43285.411895026838</c:v>
                </c:pt>
                <c:pt idx="3">
                  <c:v>9731.4165130700658</c:v>
                </c:pt>
                <c:pt idx="4">
                  <c:v>7270.359673564737</c:v>
                </c:pt>
                <c:pt idx="5">
                  <c:v>12034.817829754902</c:v>
                </c:pt>
                <c:pt idx="6">
                  <c:v>51727.881531452978</c:v>
                </c:pt>
                <c:pt idx="7">
                  <c:v>18585.908365534826</c:v>
                </c:pt>
                <c:pt idx="8">
                  <c:v>6301.3488095304565</c:v>
                </c:pt>
                <c:pt idx="9">
                  <c:v>8581.9766747438243</c:v>
                </c:pt>
                <c:pt idx="10">
                  <c:v>17006.895871847795</c:v>
                </c:pt>
                <c:pt idx="11">
                  <c:v>8626.8102856334717</c:v>
                </c:pt>
              </c:numCache>
            </c:numRef>
          </c:val>
          <c:smooth val="0"/>
          <c:extLst>
            <c:ext xmlns:c16="http://schemas.microsoft.com/office/drawing/2014/chart" uri="{C3380CC4-5D6E-409C-BE32-E72D297353CC}">
              <c16:uniqueId val="{00000000-A1B7-AA4F-8E32-1E770BA254CC}"/>
            </c:ext>
          </c:extLst>
        </c:ser>
        <c:ser>
          <c:idx val="1"/>
          <c:order val="1"/>
          <c:tx>
            <c:strRef>
              <c:f>EDA!$Y$32</c:f>
              <c:strCache>
                <c:ptCount val="1"/>
                <c:pt idx="0">
                  <c:v>Sum of YouTube_spend</c:v>
                </c:pt>
              </c:strCache>
            </c:strRef>
          </c:tx>
          <c:spPr>
            <a:ln w="28575" cap="rnd">
              <a:solidFill>
                <a:schemeClr val="accent2"/>
              </a:solidFill>
              <a:round/>
            </a:ln>
            <a:effectLst/>
          </c:spPr>
          <c:marker>
            <c:symbol val="none"/>
          </c:marker>
          <c:cat>
            <c:multiLvlStrRef>
              <c:f>EDA!$W$33:$W$48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EDA!$Y$33:$Y$48</c:f>
              <c:numCache>
                <c:formatCode>_("$"* #,##0_);_("$"* \(#,##0\);_("$"* "-"??_);_(@_)</c:formatCode>
                <c:ptCount val="12"/>
                <c:pt idx="0">
                  <c:v>15932.856314259177</c:v>
                </c:pt>
                <c:pt idx="1">
                  <c:v>14800.092833039438</c:v>
                </c:pt>
                <c:pt idx="2">
                  <c:v>18454.162315848236</c:v>
                </c:pt>
                <c:pt idx="3">
                  <c:v>12754.759281764571</c:v>
                </c:pt>
                <c:pt idx="4">
                  <c:v>10383.417325699149</c:v>
                </c:pt>
                <c:pt idx="5">
                  <c:v>8237.186830175966</c:v>
                </c:pt>
                <c:pt idx="6">
                  <c:v>64886.870476487493</c:v>
                </c:pt>
                <c:pt idx="7">
                  <c:v>12335.001651217099</c:v>
                </c:pt>
                <c:pt idx="8">
                  <c:v>8705.6583159172606</c:v>
                </c:pt>
                <c:pt idx="9">
                  <c:v>15321.624950702892</c:v>
                </c:pt>
                <c:pt idx="10">
                  <c:v>17899.075012889178</c:v>
                </c:pt>
                <c:pt idx="11">
                  <c:v>9852.7522863428385</c:v>
                </c:pt>
              </c:numCache>
            </c:numRef>
          </c:val>
          <c:smooth val="0"/>
          <c:extLst>
            <c:ext xmlns:c16="http://schemas.microsoft.com/office/drawing/2014/chart" uri="{C3380CC4-5D6E-409C-BE32-E72D297353CC}">
              <c16:uniqueId val="{00000001-A1B7-AA4F-8E32-1E770BA254CC}"/>
            </c:ext>
          </c:extLst>
        </c:ser>
        <c:ser>
          <c:idx val="2"/>
          <c:order val="2"/>
          <c:tx>
            <c:strRef>
              <c:f>EDA!$Z$32</c:f>
              <c:strCache>
                <c:ptCount val="1"/>
                <c:pt idx="0">
                  <c:v>Sum of Radio_Spend</c:v>
                </c:pt>
              </c:strCache>
            </c:strRef>
          </c:tx>
          <c:spPr>
            <a:ln w="28575" cap="rnd">
              <a:solidFill>
                <a:schemeClr val="accent3"/>
              </a:solidFill>
              <a:round/>
            </a:ln>
            <a:effectLst/>
          </c:spPr>
          <c:marker>
            <c:symbol val="none"/>
          </c:marker>
          <c:cat>
            <c:multiLvlStrRef>
              <c:f>EDA!$W$33:$W$48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EDA!$Z$33:$Z$48</c:f>
              <c:numCache>
                <c:formatCode>_("$"* #,##0_);_("$"* \(#,##0\);_("$"* "-"??_);_(@_)</c:formatCode>
                <c:ptCount val="12"/>
                <c:pt idx="0">
                  <c:v>31166.327191452136</c:v>
                </c:pt>
                <c:pt idx="1">
                  <c:v>35842.680539104862</c:v>
                </c:pt>
                <c:pt idx="2">
                  <c:v>33051.465986674448</c:v>
                </c:pt>
                <c:pt idx="3">
                  <c:v>22966.316307638805</c:v>
                </c:pt>
                <c:pt idx="4">
                  <c:v>20913.635536194121</c:v>
                </c:pt>
                <c:pt idx="5">
                  <c:v>19213.95592992067</c:v>
                </c:pt>
                <c:pt idx="6">
                  <c:v>20405.770013015663</c:v>
                </c:pt>
                <c:pt idx="7">
                  <c:v>26039.458537168826</c:v>
                </c:pt>
                <c:pt idx="8">
                  <c:v>22397.344954295637</c:v>
                </c:pt>
                <c:pt idx="9">
                  <c:v>29227.156739106693</c:v>
                </c:pt>
                <c:pt idx="10">
                  <c:v>20767.951188300631</c:v>
                </c:pt>
                <c:pt idx="11">
                  <c:v>19554.569232810351</c:v>
                </c:pt>
              </c:numCache>
            </c:numRef>
          </c:val>
          <c:smooth val="0"/>
          <c:extLst>
            <c:ext xmlns:c16="http://schemas.microsoft.com/office/drawing/2014/chart" uri="{C3380CC4-5D6E-409C-BE32-E72D297353CC}">
              <c16:uniqueId val="{00000002-A1B7-AA4F-8E32-1E770BA254CC}"/>
            </c:ext>
          </c:extLst>
        </c:ser>
        <c:ser>
          <c:idx val="3"/>
          <c:order val="3"/>
          <c:tx>
            <c:strRef>
              <c:f>EDA!$AA$32</c:f>
              <c:strCache>
                <c:ptCount val="1"/>
                <c:pt idx="0">
                  <c:v>Sum of TV_Spend</c:v>
                </c:pt>
              </c:strCache>
            </c:strRef>
          </c:tx>
          <c:spPr>
            <a:ln w="28575" cap="rnd">
              <a:solidFill>
                <a:schemeClr val="accent4"/>
              </a:solidFill>
              <a:round/>
            </a:ln>
            <a:effectLst/>
          </c:spPr>
          <c:marker>
            <c:symbol val="none"/>
          </c:marker>
          <c:cat>
            <c:multiLvlStrRef>
              <c:f>EDA!$W$33:$W$48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EDA!$AA$33:$AA$48</c:f>
              <c:numCache>
                <c:formatCode>_("$"* #,##0_);_("$"* \(#,##0\);_("$"* "-"??_);_(@_)</c:formatCode>
                <c:ptCount val="12"/>
                <c:pt idx="0">
                  <c:v>154001.44331313617</c:v>
                </c:pt>
                <c:pt idx="1">
                  <c:v>116251.16369287053</c:v>
                </c:pt>
                <c:pt idx="2">
                  <c:v>88508.651592285387</c:v>
                </c:pt>
                <c:pt idx="3">
                  <c:v>104975.05283926253</c:v>
                </c:pt>
                <c:pt idx="4">
                  <c:v>102654.60015795736</c:v>
                </c:pt>
                <c:pt idx="5">
                  <c:v>127677.24207051932</c:v>
                </c:pt>
                <c:pt idx="6">
                  <c:v>156391.72264482328</c:v>
                </c:pt>
                <c:pt idx="7">
                  <c:v>131096.20063987549</c:v>
                </c:pt>
                <c:pt idx="8">
                  <c:v>91964.764024667427</c:v>
                </c:pt>
                <c:pt idx="9">
                  <c:v>55679.957970127805</c:v>
                </c:pt>
                <c:pt idx="10">
                  <c:v>80540.00159546225</c:v>
                </c:pt>
                <c:pt idx="11">
                  <c:v>95682.447899439241</c:v>
                </c:pt>
              </c:numCache>
            </c:numRef>
          </c:val>
          <c:smooth val="0"/>
          <c:extLst>
            <c:ext xmlns:c16="http://schemas.microsoft.com/office/drawing/2014/chart" uri="{C3380CC4-5D6E-409C-BE32-E72D297353CC}">
              <c16:uniqueId val="{00000000-E0AA-4547-90C0-ED67E80AF983}"/>
            </c:ext>
          </c:extLst>
        </c:ser>
        <c:dLbls>
          <c:showLegendKey val="0"/>
          <c:showVal val="0"/>
          <c:showCatName val="0"/>
          <c:showSerName val="0"/>
          <c:showPercent val="0"/>
          <c:showBubbleSize val="0"/>
        </c:dLbls>
        <c:smooth val="0"/>
        <c:axId val="312696208"/>
        <c:axId val="518806352"/>
      </c:lineChart>
      <c:catAx>
        <c:axId val="31269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06352"/>
        <c:crosses val="autoZero"/>
        <c:auto val="1"/>
        <c:lblAlgn val="ctr"/>
        <c:lblOffset val="100"/>
        <c:noMultiLvlLbl val="0"/>
      </c:catAx>
      <c:valAx>
        <c:axId val="5188063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9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EDA!$I$57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2-A240-A38E-063E678786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2-A240-A38E-063E678786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82-A240-A38E-063E678786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82-A240-A38E-063E678786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82-A240-A38E-063E678786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82-A240-A38E-063E678786D8}"/>
              </c:ext>
            </c:extLst>
          </c:dPt>
          <c:cat>
            <c:strRef>
              <c:f>EDA!$H$58:$H$64</c:f>
              <c:strCache>
                <c:ptCount val="6"/>
                <c:pt idx="0">
                  <c:v>CT</c:v>
                </c:pt>
                <c:pt idx="1">
                  <c:v>DL</c:v>
                </c:pt>
                <c:pt idx="2">
                  <c:v>MD</c:v>
                </c:pt>
                <c:pt idx="3">
                  <c:v>NJ</c:v>
                </c:pt>
                <c:pt idx="4">
                  <c:v>NY</c:v>
                </c:pt>
                <c:pt idx="5">
                  <c:v>PA</c:v>
                </c:pt>
              </c:strCache>
            </c:strRef>
          </c:cat>
          <c:val>
            <c:numRef>
              <c:f>EDA!$I$58:$I$64</c:f>
              <c:numCache>
                <c:formatCode>_(* #,##0_);_(* \(#,##0\);_(* "-"??_);_(@_)</c:formatCode>
                <c:ptCount val="6"/>
                <c:pt idx="0">
                  <c:v>12670346.603770066</c:v>
                </c:pt>
                <c:pt idx="1">
                  <c:v>11459149.557026612</c:v>
                </c:pt>
                <c:pt idx="2">
                  <c:v>11624135.690437395</c:v>
                </c:pt>
                <c:pt idx="3">
                  <c:v>15572136.443102272</c:v>
                </c:pt>
                <c:pt idx="4">
                  <c:v>18071603.232699145</c:v>
                </c:pt>
                <c:pt idx="5">
                  <c:v>16224596.99682196</c:v>
                </c:pt>
              </c:numCache>
            </c:numRef>
          </c:val>
          <c:extLst>
            <c:ext xmlns:c16="http://schemas.microsoft.com/office/drawing/2014/chart" uri="{C3380CC4-5D6E-409C-BE32-E72D297353CC}">
              <c16:uniqueId val="{00000000-F10F-E748-855D-D10E40D82F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EDA!$AV$69</c:f>
              <c:strCache>
                <c:ptCount val="1"/>
                <c:pt idx="0">
                  <c:v>Total</c:v>
                </c:pt>
              </c:strCache>
            </c:strRef>
          </c:tx>
          <c:spPr>
            <a:ln w="28575" cap="rnd">
              <a:solidFill>
                <a:schemeClr val="accent1"/>
              </a:solidFill>
              <a:round/>
            </a:ln>
            <a:effectLst/>
          </c:spPr>
          <c:marker>
            <c:symbol val="none"/>
          </c:marker>
          <c:cat>
            <c:strRef>
              <c:f>EDA!$AU$70:$AU$82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EDA!$AV$70:$AV$82</c:f>
              <c:numCache>
                <c:formatCode>_(* #,##0_);_(* \(#,##0\);_(* "-"??_);_(@_)</c:formatCode>
                <c:ptCount val="12"/>
                <c:pt idx="0">
                  <c:v>6642876.1243391708</c:v>
                </c:pt>
                <c:pt idx="1">
                  <c:v>6041919.9320371039</c:v>
                </c:pt>
                <c:pt idx="2">
                  <c:v>6458441.4016629951</c:v>
                </c:pt>
                <c:pt idx="3">
                  <c:v>6930992.6812271941</c:v>
                </c:pt>
                <c:pt idx="4">
                  <c:v>6563504.6978136478</c:v>
                </c:pt>
                <c:pt idx="5">
                  <c:v>7724624.5534858266</c:v>
                </c:pt>
                <c:pt idx="6">
                  <c:v>8964088.1434664056</c:v>
                </c:pt>
                <c:pt idx="7">
                  <c:v>8296491.5896827243</c:v>
                </c:pt>
                <c:pt idx="8">
                  <c:v>7718502.3967720317</c:v>
                </c:pt>
                <c:pt idx="9">
                  <c:v>6751586.8783529745</c:v>
                </c:pt>
                <c:pt idx="10">
                  <c:v>6550558.8695334429</c:v>
                </c:pt>
                <c:pt idx="11">
                  <c:v>6978381.2554839514</c:v>
                </c:pt>
              </c:numCache>
            </c:numRef>
          </c:val>
          <c:smooth val="0"/>
          <c:extLst>
            <c:ext xmlns:c16="http://schemas.microsoft.com/office/drawing/2014/chart" uri="{C3380CC4-5D6E-409C-BE32-E72D297353CC}">
              <c16:uniqueId val="{00000000-B3BD-924F-8A0D-F0339A8B581A}"/>
            </c:ext>
          </c:extLst>
        </c:ser>
        <c:dLbls>
          <c:showLegendKey val="0"/>
          <c:showVal val="0"/>
          <c:showCatName val="0"/>
          <c:showSerName val="0"/>
          <c:showPercent val="0"/>
          <c:showBubbleSize val="0"/>
        </c:dLbls>
        <c:smooth val="0"/>
        <c:axId val="1090319952"/>
        <c:axId val="1090321664"/>
      </c:lineChart>
      <c:catAx>
        <c:axId val="10903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321664"/>
        <c:crosses val="autoZero"/>
        <c:auto val="1"/>
        <c:lblAlgn val="ctr"/>
        <c:lblOffset val="100"/>
        <c:noMultiLvlLbl val="0"/>
      </c:catAx>
      <c:valAx>
        <c:axId val="10903216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3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EDA!$AY$69</c:f>
              <c:strCache>
                <c:ptCount val="1"/>
                <c:pt idx="0">
                  <c:v>Total</c:v>
                </c:pt>
              </c:strCache>
            </c:strRef>
          </c:tx>
          <c:spPr>
            <a:ln w="28575" cap="rnd">
              <a:solidFill>
                <a:schemeClr val="accent1"/>
              </a:solidFill>
              <a:round/>
            </a:ln>
            <a:effectLst/>
          </c:spPr>
          <c:marker>
            <c:symbol val="none"/>
          </c:marker>
          <c:cat>
            <c:multiLvlStrRef>
              <c:f>EDA!$AX$70:$AX$85</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2022</c:v>
                  </c:pt>
                  <c:pt idx="4">
                    <c:v>2023</c:v>
                  </c:pt>
                  <c:pt idx="8">
                    <c:v>2024</c:v>
                  </c:pt>
                </c:lvl>
              </c:multiLvlStrCache>
            </c:multiLvlStrRef>
          </c:cat>
          <c:val>
            <c:numRef>
              <c:f>EDA!$AY$70:$AY$85</c:f>
              <c:numCache>
                <c:formatCode>_(* #,##0_);_(* \(#,##0\);_(* "-"??_);_(@_)</c:formatCode>
                <c:ptCount val="12"/>
                <c:pt idx="0">
                  <c:v>6939377.8869038224</c:v>
                </c:pt>
                <c:pt idx="1">
                  <c:v>7426306.3756694123</c:v>
                </c:pt>
                <c:pt idx="2">
                  <c:v>7890941.6765717464</c:v>
                </c:pt>
                <c:pt idx="3">
                  <c:v>6851919.6085871328</c:v>
                </c:pt>
                <c:pt idx="4">
                  <c:v>5896539.7274448639</c:v>
                </c:pt>
                <c:pt idx="5">
                  <c:v>6901525.5654492956</c:v>
                </c:pt>
                <c:pt idx="6">
                  <c:v>9457770.2511871178</c:v>
                </c:pt>
                <c:pt idx="7">
                  <c:v>6995243.1160257906</c:v>
                </c:pt>
                <c:pt idx="8">
                  <c:v>6307319.8436905816</c:v>
                </c:pt>
                <c:pt idx="9">
                  <c:v>6891289.9914079625</c:v>
                </c:pt>
                <c:pt idx="10">
                  <c:v>7630370.2021622928</c:v>
                </c:pt>
                <c:pt idx="11">
                  <c:v>6433364.2787574455</c:v>
                </c:pt>
              </c:numCache>
            </c:numRef>
          </c:val>
          <c:smooth val="0"/>
          <c:extLst>
            <c:ext xmlns:c16="http://schemas.microsoft.com/office/drawing/2014/chart" uri="{C3380CC4-5D6E-409C-BE32-E72D297353CC}">
              <c16:uniqueId val="{00000000-F750-4541-AB60-88EA5392113F}"/>
            </c:ext>
          </c:extLst>
        </c:ser>
        <c:dLbls>
          <c:showLegendKey val="0"/>
          <c:showVal val="0"/>
          <c:showCatName val="0"/>
          <c:showSerName val="0"/>
          <c:showPercent val="0"/>
          <c:showBubbleSize val="0"/>
        </c:dLbls>
        <c:smooth val="0"/>
        <c:axId val="1089817664"/>
        <c:axId val="1089819376"/>
      </c:lineChart>
      <c:catAx>
        <c:axId val="108981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19376"/>
        <c:crosses val="autoZero"/>
        <c:auto val="1"/>
        <c:lblAlgn val="ctr"/>
        <c:lblOffset val="100"/>
        <c:noMultiLvlLbl val="0"/>
      </c:catAx>
      <c:valAx>
        <c:axId val="10898193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81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Weekly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EDA!$AS$69</c:f>
              <c:strCache>
                <c:ptCount val="1"/>
                <c:pt idx="0">
                  <c:v>Total</c:v>
                </c:pt>
              </c:strCache>
            </c:strRef>
          </c:tx>
          <c:spPr>
            <a:ln w="28575" cap="rnd">
              <a:solidFill>
                <a:schemeClr val="accent1"/>
              </a:solidFill>
              <a:round/>
            </a:ln>
            <a:effectLst/>
          </c:spPr>
          <c:marker>
            <c:symbol val="none"/>
          </c:marker>
          <c:cat>
            <c:multiLvlStrRef>
              <c:f>EDA!$AR$70:$AR$266</c:f>
              <c:multiLvlStrCache>
                <c:ptCount val="157"/>
                <c:lvl>
                  <c:pt idx="0">
                    <c:v>1/1/22</c:v>
                  </c:pt>
                  <c:pt idx="1">
                    <c:v>1/8/22</c:v>
                  </c:pt>
                  <c:pt idx="2">
                    <c:v>1/15/22</c:v>
                  </c:pt>
                  <c:pt idx="3">
                    <c:v>1/22/22</c:v>
                  </c:pt>
                  <c:pt idx="4">
                    <c:v>1/29/22</c:v>
                  </c:pt>
                  <c:pt idx="5">
                    <c:v>2/5/22</c:v>
                  </c:pt>
                  <c:pt idx="6">
                    <c:v>2/12/22</c:v>
                  </c:pt>
                  <c:pt idx="7">
                    <c:v>2/19/22</c:v>
                  </c:pt>
                  <c:pt idx="8">
                    <c:v>2/26/22</c:v>
                  </c:pt>
                  <c:pt idx="9">
                    <c:v>3/5/22</c:v>
                  </c:pt>
                  <c:pt idx="10">
                    <c:v>3/12/22</c:v>
                  </c:pt>
                  <c:pt idx="11">
                    <c:v>3/19/22</c:v>
                  </c:pt>
                  <c:pt idx="12">
                    <c:v>3/26/22</c:v>
                  </c:pt>
                  <c:pt idx="13">
                    <c:v>4/2/22</c:v>
                  </c:pt>
                  <c:pt idx="14">
                    <c:v>4/9/22</c:v>
                  </c:pt>
                  <c:pt idx="15">
                    <c:v>4/16/22</c:v>
                  </c:pt>
                  <c:pt idx="16">
                    <c:v>4/23/22</c:v>
                  </c:pt>
                  <c:pt idx="17">
                    <c:v>4/30/22</c:v>
                  </c:pt>
                  <c:pt idx="18">
                    <c:v>5/7/22</c:v>
                  </c:pt>
                  <c:pt idx="19">
                    <c:v>5/14/22</c:v>
                  </c:pt>
                  <c:pt idx="20">
                    <c:v>5/21/22</c:v>
                  </c:pt>
                  <c:pt idx="21">
                    <c:v>5/28/22</c:v>
                  </c:pt>
                  <c:pt idx="22">
                    <c:v>6/4/22</c:v>
                  </c:pt>
                  <c:pt idx="23">
                    <c:v>6/11/22</c:v>
                  </c:pt>
                  <c:pt idx="24">
                    <c:v>6/18/22</c:v>
                  </c:pt>
                  <c:pt idx="25">
                    <c:v>6/25/22</c:v>
                  </c:pt>
                  <c:pt idx="26">
                    <c:v>7/2/22</c:v>
                  </c:pt>
                  <c:pt idx="27">
                    <c:v>7/9/22</c:v>
                  </c:pt>
                  <c:pt idx="28">
                    <c:v>7/16/22</c:v>
                  </c:pt>
                  <c:pt idx="29">
                    <c:v>7/23/22</c:v>
                  </c:pt>
                  <c:pt idx="30">
                    <c:v>7/30/22</c:v>
                  </c:pt>
                  <c:pt idx="31">
                    <c:v>8/6/22</c:v>
                  </c:pt>
                  <c:pt idx="32">
                    <c:v>8/13/22</c:v>
                  </c:pt>
                  <c:pt idx="33">
                    <c:v>8/20/22</c:v>
                  </c:pt>
                  <c:pt idx="34">
                    <c:v>8/27/22</c:v>
                  </c:pt>
                  <c:pt idx="35">
                    <c:v>9/3/22</c:v>
                  </c:pt>
                  <c:pt idx="36">
                    <c:v>9/10/22</c:v>
                  </c:pt>
                  <c:pt idx="37">
                    <c:v>9/17/22</c:v>
                  </c:pt>
                  <c:pt idx="38">
                    <c:v>9/24/22</c:v>
                  </c:pt>
                  <c:pt idx="39">
                    <c:v>10/1/22</c:v>
                  </c:pt>
                  <c:pt idx="40">
                    <c:v>10/8/22</c:v>
                  </c:pt>
                  <c:pt idx="41">
                    <c:v>10/15/22</c:v>
                  </c:pt>
                  <c:pt idx="42">
                    <c:v>10/22/22</c:v>
                  </c:pt>
                  <c:pt idx="43">
                    <c:v>10/29/22</c:v>
                  </c:pt>
                  <c:pt idx="44">
                    <c:v>11/5/22</c:v>
                  </c:pt>
                  <c:pt idx="45">
                    <c:v>11/12/22</c:v>
                  </c:pt>
                  <c:pt idx="46">
                    <c:v>11/19/22</c:v>
                  </c:pt>
                  <c:pt idx="47">
                    <c:v>11/26/22</c:v>
                  </c:pt>
                  <c:pt idx="48">
                    <c:v>12/3/22</c:v>
                  </c:pt>
                  <c:pt idx="49">
                    <c:v>12/10/22</c:v>
                  </c:pt>
                  <c:pt idx="50">
                    <c:v>12/17/22</c:v>
                  </c:pt>
                  <c:pt idx="51">
                    <c:v>12/24/22</c:v>
                  </c:pt>
                  <c:pt idx="52">
                    <c:v>12/31/22</c:v>
                  </c:pt>
                  <c:pt idx="53">
                    <c:v>1/7/23</c:v>
                  </c:pt>
                  <c:pt idx="54">
                    <c:v>1/14/23</c:v>
                  </c:pt>
                  <c:pt idx="55">
                    <c:v>1/21/23</c:v>
                  </c:pt>
                  <c:pt idx="56">
                    <c:v>1/28/23</c:v>
                  </c:pt>
                  <c:pt idx="57">
                    <c:v>2/4/23</c:v>
                  </c:pt>
                  <c:pt idx="58">
                    <c:v>2/11/23</c:v>
                  </c:pt>
                  <c:pt idx="59">
                    <c:v>2/18/23</c:v>
                  </c:pt>
                  <c:pt idx="60">
                    <c:v>2/25/23</c:v>
                  </c:pt>
                  <c:pt idx="61">
                    <c:v>3/4/23</c:v>
                  </c:pt>
                  <c:pt idx="62">
                    <c:v>3/11/23</c:v>
                  </c:pt>
                  <c:pt idx="63">
                    <c:v>3/18/23</c:v>
                  </c:pt>
                  <c:pt idx="64">
                    <c:v>3/25/23</c:v>
                  </c:pt>
                  <c:pt idx="65">
                    <c:v>4/1/23</c:v>
                  </c:pt>
                  <c:pt idx="66">
                    <c:v>4/8/23</c:v>
                  </c:pt>
                  <c:pt idx="67">
                    <c:v>4/15/23</c:v>
                  </c:pt>
                  <c:pt idx="68">
                    <c:v>4/22/23</c:v>
                  </c:pt>
                  <c:pt idx="69">
                    <c:v>4/29/23</c:v>
                  </c:pt>
                  <c:pt idx="70">
                    <c:v>5/6/23</c:v>
                  </c:pt>
                  <c:pt idx="71">
                    <c:v>5/13/23</c:v>
                  </c:pt>
                  <c:pt idx="72">
                    <c:v>5/20/23</c:v>
                  </c:pt>
                  <c:pt idx="73">
                    <c:v>5/27/23</c:v>
                  </c:pt>
                  <c:pt idx="74">
                    <c:v>6/3/23</c:v>
                  </c:pt>
                  <c:pt idx="75">
                    <c:v>6/10/23</c:v>
                  </c:pt>
                  <c:pt idx="76">
                    <c:v>6/17/23</c:v>
                  </c:pt>
                  <c:pt idx="77">
                    <c:v>6/24/23</c:v>
                  </c:pt>
                  <c:pt idx="78">
                    <c:v>7/1/23</c:v>
                  </c:pt>
                  <c:pt idx="79">
                    <c:v>7/8/23</c:v>
                  </c:pt>
                  <c:pt idx="80">
                    <c:v>7/15/23</c:v>
                  </c:pt>
                  <c:pt idx="81">
                    <c:v>7/22/23</c:v>
                  </c:pt>
                  <c:pt idx="82">
                    <c:v>7/29/23</c:v>
                  </c:pt>
                  <c:pt idx="83">
                    <c:v>8/5/23</c:v>
                  </c:pt>
                  <c:pt idx="84">
                    <c:v>8/12/23</c:v>
                  </c:pt>
                  <c:pt idx="85">
                    <c:v>8/19/23</c:v>
                  </c:pt>
                  <c:pt idx="86">
                    <c:v>8/26/23</c:v>
                  </c:pt>
                  <c:pt idx="87">
                    <c:v>9/2/23</c:v>
                  </c:pt>
                  <c:pt idx="88">
                    <c:v>9/9/23</c:v>
                  </c:pt>
                  <c:pt idx="89">
                    <c:v>9/16/23</c:v>
                  </c:pt>
                  <c:pt idx="90">
                    <c:v>9/23/23</c:v>
                  </c:pt>
                  <c:pt idx="91">
                    <c:v>9/30/23</c:v>
                  </c:pt>
                  <c:pt idx="92">
                    <c:v>10/7/23</c:v>
                  </c:pt>
                  <c:pt idx="93">
                    <c:v>10/14/23</c:v>
                  </c:pt>
                  <c:pt idx="94">
                    <c:v>10/21/23</c:v>
                  </c:pt>
                  <c:pt idx="95">
                    <c:v>10/28/23</c:v>
                  </c:pt>
                  <c:pt idx="96">
                    <c:v>11/4/23</c:v>
                  </c:pt>
                  <c:pt idx="97">
                    <c:v>11/11/23</c:v>
                  </c:pt>
                  <c:pt idx="98">
                    <c:v>11/18/23</c:v>
                  </c:pt>
                  <c:pt idx="99">
                    <c:v>11/25/23</c:v>
                  </c:pt>
                  <c:pt idx="100">
                    <c:v>12/2/23</c:v>
                  </c:pt>
                  <c:pt idx="101">
                    <c:v>12/9/23</c:v>
                  </c:pt>
                  <c:pt idx="102">
                    <c:v>12/16/23</c:v>
                  </c:pt>
                  <c:pt idx="103">
                    <c:v>12/23/23</c:v>
                  </c:pt>
                  <c:pt idx="104">
                    <c:v>12/30/23</c:v>
                  </c:pt>
                  <c:pt idx="105">
                    <c:v>1/6/24</c:v>
                  </c:pt>
                  <c:pt idx="106">
                    <c:v>1/13/24</c:v>
                  </c:pt>
                  <c:pt idx="107">
                    <c:v>1/20/24</c:v>
                  </c:pt>
                  <c:pt idx="108">
                    <c:v>1/27/24</c:v>
                  </c:pt>
                  <c:pt idx="109">
                    <c:v>2/3/24</c:v>
                  </c:pt>
                  <c:pt idx="110">
                    <c:v>2/10/24</c:v>
                  </c:pt>
                  <c:pt idx="111">
                    <c:v>2/17/24</c:v>
                  </c:pt>
                  <c:pt idx="112">
                    <c:v>2/24/24</c:v>
                  </c:pt>
                  <c:pt idx="113">
                    <c:v>3/2/24</c:v>
                  </c:pt>
                  <c:pt idx="114">
                    <c:v>3/9/24</c:v>
                  </c:pt>
                  <c:pt idx="115">
                    <c:v>3/16/24</c:v>
                  </c:pt>
                  <c:pt idx="116">
                    <c:v>3/23/24</c:v>
                  </c:pt>
                  <c:pt idx="117">
                    <c:v>3/30/24</c:v>
                  </c:pt>
                  <c:pt idx="118">
                    <c:v>4/6/24</c:v>
                  </c:pt>
                  <c:pt idx="119">
                    <c:v>4/13/24</c:v>
                  </c:pt>
                  <c:pt idx="120">
                    <c:v>4/20/24</c:v>
                  </c:pt>
                  <c:pt idx="121">
                    <c:v>4/27/24</c:v>
                  </c:pt>
                  <c:pt idx="122">
                    <c:v>5/4/24</c:v>
                  </c:pt>
                  <c:pt idx="123">
                    <c:v>5/11/24</c:v>
                  </c:pt>
                  <c:pt idx="124">
                    <c:v>5/18/24</c:v>
                  </c:pt>
                  <c:pt idx="125">
                    <c:v>5/25/24</c:v>
                  </c:pt>
                  <c:pt idx="126">
                    <c:v>6/1/24</c:v>
                  </c:pt>
                  <c:pt idx="127">
                    <c:v>6/8/24</c:v>
                  </c:pt>
                  <c:pt idx="128">
                    <c:v>6/15/24</c:v>
                  </c:pt>
                  <c:pt idx="129">
                    <c:v>6/22/24</c:v>
                  </c:pt>
                  <c:pt idx="130">
                    <c:v>6/29/24</c:v>
                  </c:pt>
                  <c:pt idx="131">
                    <c:v>7/6/24</c:v>
                  </c:pt>
                  <c:pt idx="132">
                    <c:v>7/13/24</c:v>
                  </c:pt>
                  <c:pt idx="133">
                    <c:v>7/20/24</c:v>
                  </c:pt>
                  <c:pt idx="134">
                    <c:v>7/27/24</c:v>
                  </c:pt>
                  <c:pt idx="135">
                    <c:v>8/3/24</c:v>
                  </c:pt>
                  <c:pt idx="136">
                    <c:v>8/10/24</c:v>
                  </c:pt>
                  <c:pt idx="137">
                    <c:v>8/17/24</c:v>
                  </c:pt>
                  <c:pt idx="138">
                    <c:v>8/24/24</c:v>
                  </c:pt>
                  <c:pt idx="139">
                    <c:v>8/31/24</c:v>
                  </c:pt>
                  <c:pt idx="140">
                    <c:v>9/7/24</c:v>
                  </c:pt>
                  <c:pt idx="141">
                    <c:v>9/14/24</c:v>
                  </c:pt>
                  <c:pt idx="142">
                    <c:v>9/21/24</c:v>
                  </c:pt>
                  <c:pt idx="143">
                    <c:v>9/28/24</c:v>
                  </c:pt>
                  <c:pt idx="144">
                    <c:v>10/5/24</c:v>
                  </c:pt>
                  <c:pt idx="145">
                    <c:v>10/12/24</c:v>
                  </c:pt>
                  <c:pt idx="146">
                    <c:v>10/19/24</c:v>
                  </c:pt>
                  <c:pt idx="147">
                    <c:v>10/26/24</c:v>
                  </c:pt>
                  <c:pt idx="148">
                    <c:v>11/2/24</c:v>
                  </c:pt>
                  <c:pt idx="149">
                    <c:v>11/9/24</c:v>
                  </c:pt>
                  <c:pt idx="150">
                    <c:v>11/16/24</c:v>
                  </c:pt>
                  <c:pt idx="151">
                    <c:v>11/23/24</c:v>
                  </c:pt>
                  <c:pt idx="152">
                    <c:v>11/30/24</c:v>
                  </c:pt>
                  <c:pt idx="153">
                    <c:v>12/7/24</c:v>
                  </c:pt>
                  <c:pt idx="154">
                    <c:v>12/14/24</c:v>
                  </c:pt>
                  <c:pt idx="155">
                    <c:v>12/21/24</c:v>
                  </c:pt>
                  <c:pt idx="156">
                    <c:v>12/28/24</c:v>
                  </c:pt>
                </c:lvl>
                <c:lvl>
                  <c:pt idx="0">
                    <c:v>Jan</c:v>
                  </c:pt>
                  <c:pt idx="5">
                    <c:v>Feb</c:v>
                  </c:pt>
                  <c:pt idx="9">
                    <c:v>Mar</c:v>
                  </c:pt>
                  <c:pt idx="13">
                    <c:v>Apr</c:v>
                  </c:pt>
                  <c:pt idx="18">
                    <c:v>May</c:v>
                  </c:pt>
                  <c:pt idx="22">
                    <c:v>Jun</c:v>
                  </c:pt>
                  <c:pt idx="26">
                    <c:v>Jul</c:v>
                  </c:pt>
                  <c:pt idx="31">
                    <c:v>Aug</c:v>
                  </c:pt>
                  <c:pt idx="35">
                    <c:v>Sep</c:v>
                  </c:pt>
                  <c:pt idx="39">
                    <c:v>Oct</c:v>
                  </c:pt>
                  <c:pt idx="44">
                    <c:v>Nov</c:v>
                  </c:pt>
                  <c:pt idx="48">
                    <c:v>Dec</c:v>
                  </c:pt>
                  <c:pt idx="53">
                    <c:v>Jan</c:v>
                  </c:pt>
                  <c:pt idx="57">
                    <c:v>Feb</c:v>
                  </c:pt>
                  <c:pt idx="61">
                    <c:v>Mar</c:v>
                  </c:pt>
                  <c:pt idx="65">
                    <c:v>Apr</c:v>
                  </c:pt>
                  <c:pt idx="70">
                    <c:v>May</c:v>
                  </c:pt>
                  <c:pt idx="74">
                    <c:v>Jun</c:v>
                  </c:pt>
                  <c:pt idx="78">
                    <c:v>Jul</c:v>
                  </c:pt>
                  <c:pt idx="83">
                    <c:v>Aug</c:v>
                  </c:pt>
                  <c:pt idx="87">
                    <c:v>Sep</c:v>
                  </c:pt>
                  <c:pt idx="92">
                    <c:v>Oct</c:v>
                  </c:pt>
                  <c:pt idx="96">
                    <c:v>Nov</c:v>
                  </c:pt>
                  <c:pt idx="100">
                    <c:v>Dec</c:v>
                  </c:pt>
                  <c:pt idx="105">
                    <c:v>Jan</c:v>
                  </c:pt>
                  <c:pt idx="109">
                    <c:v>Feb</c:v>
                  </c:pt>
                  <c:pt idx="113">
                    <c:v>Mar</c:v>
                  </c:pt>
                  <c:pt idx="118">
                    <c:v>Apr</c:v>
                  </c:pt>
                  <c:pt idx="122">
                    <c:v>May</c:v>
                  </c:pt>
                  <c:pt idx="126">
                    <c:v>Jun</c:v>
                  </c:pt>
                  <c:pt idx="131">
                    <c:v>Jul</c:v>
                  </c:pt>
                  <c:pt idx="135">
                    <c:v>Aug</c:v>
                  </c:pt>
                  <c:pt idx="140">
                    <c:v>Sep</c:v>
                  </c:pt>
                  <c:pt idx="144">
                    <c:v>Oct</c:v>
                  </c:pt>
                  <c:pt idx="148">
                    <c:v>Nov</c:v>
                  </c:pt>
                  <c:pt idx="153">
                    <c:v>Dec</c:v>
                  </c:pt>
                </c:lvl>
                <c:lvl>
                  <c:pt idx="0">
                    <c:v>2022</c:v>
                  </c:pt>
                  <c:pt idx="53">
                    <c:v>2023</c:v>
                  </c:pt>
                  <c:pt idx="105">
                    <c:v>2024</c:v>
                  </c:pt>
                </c:lvl>
              </c:multiLvlStrCache>
            </c:multiLvlStrRef>
          </c:cat>
          <c:val>
            <c:numRef>
              <c:f>EDA!$AS$70:$AS$266</c:f>
              <c:numCache>
                <c:formatCode>_(* #,##0_);_(* \(#,##0\);_(* "-"??_);_(@_)</c:formatCode>
                <c:ptCount val="157"/>
                <c:pt idx="0">
                  <c:v>512388.90508525912</c:v>
                </c:pt>
                <c:pt idx="1">
                  <c:v>516931.52685040358</c:v>
                </c:pt>
                <c:pt idx="2">
                  <c:v>521864.7024713651</c:v>
                </c:pt>
                <c:pt idx="3">
                  <c:v>526819.10608671175</c:v>
                </c:pt>
                <c:pt idx="4">
                  <c:v>530025.29021845083</c:v>
                </c:pt>
                <c:pt idx="5">
                  <c:v>524581.85915735166</c:v>
                </c:pt>
                <c:pt idx="6">
                  <c:v>528055.06678001885</c:v>
                </c:pt>
                <c:pt idx="7">
                  <c:v>531836.30788233783</c:v>
                </c:pt>
                <c:pt idx="8">
                  <c:v>537411.27168491355</c:v>
                </c:pt>
                <c:pt idx="9">
                  <c:v>544881.73392490402</c:v>
                </c:pt>
                <c:pt idx="10">
                  <c:v>548316.79943142517</c:v>
                </c:pt>
                <c:pt idx="11">
                  <c:v>554439.00600322313</c:v>
                </c:pt>
                <c:pt idx="12">
                  <c:v>561826.31132745696</c:v>
                </c:pt>
                <c:pt idx="13">
                  <c:v>564305.8926539782</c:v>
                </c:pt>
                <c:pt idx="14">
                  <c:v>565917.9899000962</c:v>
                </c:pt>
                <c:pt idx="15">
                  <c:v>530877.45451227995</c:v>
                </c:pt>
                <c:pt idx="16">
                  <c:v>521717.79621437239</c:v>
                </c:pt>
                <c:pt idx="17">
                  <c:v>519403.16779197223</c:v>
                </c:pt>
                <c:pt idx="18">
                  <c:v>559376.64604963118</c:v>
                </c:pt>
                <c:pt idx="19">
                  <c:v>573636.60843318794</c:v>
                </c:pt>
                <c:pt idx="20">
                  <c:v>577358.97422516008</c:v>
                </c:pt>
                <c:pt idx="21">
                  <c:v>580713.63868202525</c:v>
                </c:pt>
                <c:pt idx="22">
                  <c:v>607176.2242500037</c:v>
                </c:pt>
                <c:pt idx="23">
                  <c:v>610645.58477926138</c:v>
                </c:pt>
                <c:pt idx="24">
                  <c:v>606529.57435303135</c:v>
                </c:pt>
                <c:pt idx="25">
                  <c:v>608646.823824413</c:v>
                </c:pt>
                <c:pt idx="26">
                  <c:v>620246.04748705716</c:v>
                </c:pt>
                <c:pt idx="27">
                  <c:v>624049.0742867596</c:v>
                </c:pt>
                <c:pt idx="28">
                  <c:v>638135.95003726473</c:v>
                </c:pt>
                <c:pt idx="29">
                  <c:v>642278.19688443933</c:v>
                </c:pt>
                <c:pt idx="30">
                  <c:v>645908.05137493694</c:v>
                </c:pt>
                <c:pt idx="31">
                  <c:v>622466.52336706931</c:v>
                </c:pt>
                <c:pt idx="32">
                  <c:v>606167.33658545406</c:v>
                </c:pt>
                <c:pt idx="33">
                  <c:v>594160.38105729804</c:v>
                </c:pt>
                <c:pt idx="34">
                  <c:v>597797.33738361869</c:v>
                </c:pt>
                <c:pt idx="35">
                  <c:v>578633.5552161705</c:v>
                </c:pt>
                <c:pt idx="36">
                  <c:v>561286.45779419295</c:v>
                </c:pt>
                <c:pt idx="37">
                  <c:v>579972.47587147146</c:v>
                </c:pt>
                <c:pt idx="38">
                  <c:v>579840.28922601556</c:v>
                </c:pt>
                <c:pt idx="39">
                  <c:v>532332.69386857341</c:v>
                </c:pt>
                <c:pt idx="40">
                  <c:v>500032.13211772178</c:v>
                </c:pt>
                <c:pt idx="41">
                  <c:v>489406.71671459323</c:v>
                </c:pt>
                <c:pt idx="42">
                  <c:v>488719.34667071019</c:v>
                </c:pt>
                <c:pt idx="43">
                  <c:v>489294.28450202872</c:v>
                </c:pt>
                <c:pt idx="44">
                  <c:v>482389.03698664933</c:v>
                </c:pt>
                <c:pt idx="45">
                  <c:v>483803.55343424028</c:v>
                </c:pt>
                <c:pt idx="46">
                  <c:v>481787.06261798547</c:v>
                </c:pt>
                <c:pt idx="47">
                  <c:v>483969.17228752846</c:v>
                </c:pt>
                <c:pt idx="48">
                  <c:v>483620.35753391968</c:v>
                </c:pt>
                <c:pt idx="49">
                  <c:v>484401.57126426592</c:v>
                </c:pt>
                <c:pt idx="50">
                  <c:v>484252.13230975001</c:v>
                </c:pt>
                <c:pt idx="51">
                  <c:v>483543.94398598018</c:v>
                </c:pt>
                <c:pt idx="52">
                  <c:v>484367.60429318703</c:v>
                </c:pt>
                <c:pt idx="53">
                  <c:v>487501.56029557256</c:v>
                </c:pt>
                <c:pt idx="54">
                  <c:v>487418.419826339</c:v>
                </c:pt>
                <c:pt idx="55">
                  <c:v>491759.4036068946</c:v>
                </c:pt>
                <c:pt idx="56">
                  <c:v>493463.10318360926</c:v>
                </c:pt>
                <c:pt idx="57">
                  <c:v>489954.88690940244</c:v>
                </c:pt>
                <c:pt idx="58">
                  <c:v>490899.69622595416</c:v>
                </c:pt>
                <c:pt idx="59">
                  <c:v>493400.47849247011</c:v>
                </c:pt>
                <c:pt idx="60">
                  <c:v>494016.41511818377</c:v>
                </c:pt>
                <c:pt idx="61">
                  <c:v>495992.69923538557</c:v>
                </c:pt>
                <c:pt idx="62">
                  <c:v>493424.8434120242</c:v>
                </c:pt>
                <c:pt idx="63">
                  <c:v>490241.80653293506</c:v>
                </c:pt>
                <c:pt idx="64">
                  <c:v>488466.41460609407</c:v>
                </c:pt>
                <c:pt idx="65">
                  <c:v>485161.3141454382</c:v>
                </c:pt>
                <c:pt idx="66">
                  <c:v>480853.63748216908</c:v>
                </c:pt>
                <c:pt idx="67">
                  <c:v>483343.95226432767</c:v>
                </c:pt>
                <c:pt idx="68">
                  <c:v>487142.92001732416</c:v>
                </c:pt>
                <c:pt idx="69">
                  <c:v>491108.60578885395</c:v>
                </c:pt>
                <c:pt idx="70">
                  <c:v>533512.49511245813</c:v>
                </c:pt>
                <c:pt idx="71">
                  <c:v>537511.62182006729</c:v>
                </c:pt>
                <c:pt idx="72">
                  <c:v>541512.7181710474</c:v>
                </c:pt>
                <c:pt idx="73">
                  <c:v>545514.17519962764</c:v>
                </c:pt>
                <c:pt idx="74">
                  <c:v>572665.95506353874</c:v>
                </c:pt>
                <c:pt idx="75">
                  <c:v>576735.31325599074</c:v>
                </c:pt>
                <c:pt idx="76">
                  <c:v>580830.70674626366</c:v>
                </c:pt>
                <c:pt idx="77">
                  <c:v>585632.15038219036</c:v>
                </c:pt>
                <c:pt idx="78">
                  <c:v>627201.32655904535</c:v>
                </c:pt>
                <c:pt idx="79">
                  <c:v>631822.24134483107</c:v>
                </c:pt>
                <c:pt idx="80">
                  <c:v>695781.61014604475</c:v>
                </c:pt>
                <c:pt idx="81">
                  <c:v>701745.93701132759</c:v>
                </c:pt>
                <c:pt idx="82">
                  <c:v>705660.5188689545</c:v>
                </c:pt>
                <c:pt idx="83">
                  <c:v>727962.35366320785</c:v>
                </c:pt>
                <c:pt idx="84">
                  <c:v>734075.01716150471</c:v>
                </c:pt>
                <c:pt idx="85">
                  <c:v>735447.4298980569</c:v>
                </c:pt>
                <c:pt idx="86">
                  <c:v>714449.72172470472</c:v>
                </c:pt>
                <c:pt idx="87">
                  <c:v>689568.27771318506</c:v>
                </c:pt>
                <c:pt idx="88">
                  <c:v>638553.60817359423</c:v>
                </c:pt>
                <c:pt idx="89">
                  <c:v>621064.88312813535</c:v>
                </c:pt>
                <c:pt idx="90">
                  <c:v>618419.92277952912</c:v>
                </c:pt>
                <c:pt idx="91">
                  <c:v>616017.40301499795</c:v>
                </c:pt>
                <c:pt idx="92">
                  <c:v>567212.37138880102</c:v>
                </c:pt>
                <c:pt idx="93">
                  <c:v>566530.21693272493</c:v>
                </c:pt>
                <c:pt idx="94">
                  <c:v>563943.51453444571</c:v>
                </c:pt>
                <c:pt idx="95">
                  <c:v>561198.12114875379</c:v>
                </c:pt>
                <c:pt idx="96">
                  <c:v>547341.8239586649</c:v>
                </c:pt>
                <c:pt idx="97">
                  <c:v>543849.79829506832</c:v>
                </c:pt>
                <c:pt idx="98">
                  <c:v>531963.39941502246</c:v>
                </c:pt>
                <c:pt idx="99">
                  <c:v>528927.30805795605</c:v>
                </c:pt>
                <c:pt idx="100">
                  <c:v>517842.97332701023</c:v>
                </c:pt>
                <c:pt idx="101">
                  <c:v>517630.39427362068</c:v>
                </c:pt>
                <c:pt idx="102">
                  <c:v>516002.30374580785</c:v>
                </c:pt>
                <c:pt idx="103">
                  <c:v>517435.98945278733</c:v>
                </c:pt>
                <c:pt idx="104">
                  <c:v>515364.90149512893</c:v>
                </c:pt>
                <c:pt idx="105">
                  <c:v>518363.31096402265</c:v>
                </c:pt>
                <c:pt idx="106">
                  <c:v>518321.42138584587</c:v>
                </c:pt>
                <c:pt idx="107">
                  <c:v>517617.3253860281</c:v>
                </c:pt>
                <c:pt idx="108">
                  <c:v>520402.04897866759</c:v>
                </c:pt>
                <c:pt idx="109">
                  <c:v>511765.12334025902</c:v>
                </c:pt>
                <c:pt idx="110">
                  <c:v>488138.72555502865</c:v>
                </c:pt>
                <c:pt idx="111">
                  <c:v>479149.66270683706</c:v>
                </c:pt>
                <c:pt idx="112">
                  <c:v>472710.43818434264</c:v>
                </c:pt>
                <c:pt idx="113">
                  <c:v>463524.68959381728</c:v>
                </c:pt>
                <c:pt idx="114">
                  <c:v>460031.75248517602</c:v>
                </c:pt>
                <c:pt idx="115">
                  <c:v>457129.45629968448</c:v>
                </c:pt>
                <c:pt idx="116">
                  <c:v>451418.00854973734</c:v>
                </c:pt>
                <c:pt idx="117">
                  <c:v>448747.88026113441</c:v>
                </c:pt>
                <c:pt idx="118">
                  <c:v>446524.17971730785</c:v>
                </c:pt>
                <c:pt idx="119">
                  <c:v>448075.21356768906</c:v>
                </c:pt>
                <c:pt idx="120">
                  <c:v>451376.91702514788</c:v>
                </c:pt>
                <c:pt idx="121">
                  <c:v>455183.64014623914</c:v>
                </c:pt>
                <c:pt idx="122">
                  <c:v>505906.53309798287</c:v>
                </c:pt>
                <c:pt idx="123">
                  <c:v>525387.17835077364</c:v>
                </c:pt>
                <c:pt idx="124">
                  <c:v>533715.02714839729</c:v>
                </c:pt>
                <c:pt idx="125">
                  <c:v>549359.08152329375</c:v>
                </c:pt>
                <c:pt idx="126">
                  <c:v>588032.51088859979</c:v>
                </c:pt>
                <c:pt idx="127">
                  <c:v>590622.39064806257</c:v>
                </c:pt>
                <c:pt idx="128">
                  <c:v>595118.50759646692</c:v>
                </c:pt>
                <c:pt idx="129">
                  <c:v>599169.58228113165</c:v>
                </c:pt>
                <c:pt idx="130">
                  <c:v>602819.22941687214</c:v>
                </c:pt>
                <c:pt idx="131">
                  <c:v>614408.08453264297</c:v>
                </c:pt>
                <c:pt idx="132">
                  <c:v>608386.99659391877</c:v>
                </c:pt>
                <c:pt idx="133">
                  <c:v>601473.66585096088</c:v>
                </c:pt>
                <c:pt idx="134">
                  <c:v>606990.44248821831</c:v>
                </c:pt>
                <c:pt idx="135">
                  <c:v>610279.2834428706</c:v>
                </c:pt>
                <c:pt idx="136">
                  <c:v>596635.22646053333</c:v>
                </c:pt>
                <c:pt idx="137">
                  <c:v>593941.51777949289</c:v>
                </c:pt>
                <c:pt idx="138">
                  <c:v>593018.62451510224</c:v>
                </c:pt>
                <c:pt idx="139">
                  <c:v>570090.83664380887</c:v>
                </c:pt>
                <c:pt idx="140">
                  <c:v>571528.19830302312</c:v>
                </c:pt>
                <c:pt idx="141">
                  <c:v>564150.70814378466</c:v>
                </c:pt>
                <c:pt idx="142">
                  <c:v>551300.657295855</c:v>
                </c:pt>
                <c:pt idx="143">
                  <c:v>548165.96011207928</c:v>
                </c:pt>
                <c:pt idx="144">
                  <c:v>498532.07830323384</c:v>
                </c:pt>
                <c:pt idx="145">
                  <c:v>497594.5836387233</c:v>
                </c:pt>
                <c:pt idx="146">
                  <c:v>498549.56062197644</c:v>
                </c:pt>
                <c:pt idx="147">
                  <c:v>498241.25791068911</c:v>
                </c:pt>
                <c:pt idx="148">
                  <c:v>492122.46779079485</c:v>
                </c:pt>
                <c:pt idx="149">
                  <c:v>492492.13572220667</c:v>
                </c:pt>
                <c:pt idx="150">
                  <c:v>493337.07722102129</c:v>
                </c:pt>
                <c:pt idx="151">
                  <c:v>495159.86683006171</c:v>
                </c:pt>
                <c:pt idx="152">
                  <c:v>493416.16691624396</c:v>
                </c:pt>
                <c:pt idx="153">
                  <c:v>493920.37886660802</c:v>
                </c:pt>
                <c:pt idx="154">
                  <c:v>493489.21295160783</c:v>
                </c:pt>
                <c:pt idx="155">
                  <c:v>491582.71380875882</c:v>
                </c:pt>
                <c:pt idx="156">
                  <c:v>494926.77817552083</c:v>
                </c:pt>
              </c:numCache>
            </c:numRef>
          </c:val>
          <c:smooth val="0"/>
          <c:extLst>
            <c:ext xmlns:c16="http://schemas.microsoft.com/office/drawing/2014/chart" uri="{C3380CC4-5D6E-409C-BE32-E72D297353CC}">
              <c16:uniqueId val="{00000000-321F-384F-8AF6-EB6A965B2D92}"/>
            </c:ext>
          </c:extLst>
        </c:ser>
        <c:dLbls>
          <c:showLegendKey val="0"/>
          <c:showVal val="0"/>
          <c:showCatName val="0"/>
          <c:showSerName val="0"/>
          <c:showPercent val="0"/>
          <c:showBubbleSize val="0"/>
        </c:dLbls>
        <c:smooth val="0"/>
        <c:axId val="816749456"/>
        <c:axId val="816751168"/>
      </c:lineChart>
      <c:catAx>
        <c:axId val="8167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51168"/>
        <c:crosses val="autoZero"/>
        <c:auto val="1"/>
        <c:lblAlgn val="ctr"/>
        <c:lblOffset val="100"/>
        <c:noMultiLvlLbl val="0"/>
      </c:catAx>
      <c:valAx>
        <c:axId val="8167511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4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[State Spends ROI.xlsx]EDA!PivotTable1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EDA!$AL$59</c:f>
              <c:strCache>
                <c:ptCount val="1"/>
                <c:pt idx="0">
                  <c:v>Sum of Facebook_spend_</c:v>
                </c:pt>
              </c:strCache>
            </c:strRef>
          </c:tx>
          <c:spPr>
            <a:solidFill>
              <a:schemeClr val="accent1"/>
            </a:solidFill>
            <a:ln>
              <a:noFill/>
            </a:ln>
            <a:effectLst/>
          </c:spPr>
          <c:invertIfNegative val="0"/>
          <c:cat>
            <c:strRef>
              <c:f>EDA!$AL$60</c:f>
              <c:strCache>
                <c:ptCount val="1"/>
                <c:pt idx="0">
                  <c:v>Total</c:v>
                </c:pt>
              </c:strCache>
            </c:strRef>
          </c:cat>
          <c:val>
            <c:numRef>
              <c:f>EDA!$AL$60</c:f>
              <c:numCache>
                <c:formatCode>_("$"* #,##0_);_("$"* \(#,##0\);_("$"* "-"??_);_(@_)</c:formatCode>
                <c:ptCount val="1"/>
                <c:pt idx="0">
                  <c:v>40517.031641755566</c:v>
                </c:pt>
              </c:numCache>
            </c:numRef>
          </c:val>
          <c:extLst>
            <c:ext xmlns:c16="http://schemas.microsoft.com/office/drawing/2014/chart" uri="{C3380CC4-5D6E-409C-BE32-E72D297353CC}">
              <c16:uniqueId val="{00000000-5FFE-4A45-AA54-EE5DCA6575D4}"/>
            </c:ext>
          </c:extLst>
        </c:ser>
        <c:ser>
          <c:idx val="1"/>
          <c:order val="1"/>
          <c:tx>
            <c:strRef>
              <c:f>EDA!$AM$59</c:f>
              <c:strCache>
                <c:ptCount val="1"/>
                <c:pt idx="0">
                  <c:v>Sum of YouTube_spend</c:v>
                </c:pt>
              </c:strCache>
            </c:strRef>
          </c:tx>
          <c:spPr>
            <a:solidFill>
              <a:schemeClr val="accent2"/>
            </a:solidFill>
            <a:ln>
              <a:noFill/>
            </a:ln>
            <a:effectLst/>
          </c:spPr>
          <c:invertIfNegative val="0"/>
          <c:cat>
            <c:strRef>
              <c:f>EDA!$AL$60</c:f>
              <c:strCache>
                <c:ptCount val="1"/>
                <c:pt idx="0">
                  <c:v>Total</c:v>
                </c:pt>
              </c:strCache>
            </c:strRef>
          </c:cat>
          <c:val>
            <c:numRef>
              <c:f>EDA!$AM$60</c:f>
              <c:numCache>
                <c:formatCode>_("$"* #,##0_);_("$"* \(#,##0\);_("$"* "-"??_);_(@_)</c:formatCode>
                <c:ptCount val="1"/>
                <c:pt idx="0">
                  <c:v>51779.110565852119</c:v>
                </c:pt>
              </c:numCache>
            </c:numRef>
          </c:val>
          <c:extLst>
            <c:ext xmlns:c16="http://schemas.microsoft.com/office/drawing/2014/chart" uri="{C3380CC4-5D6E-409C-BE32-E72D297353CC}">
              <c16:uniqueId val="{00000001-5FFE-4A45-AA54-EE5DCA6575D4}"/>
            </c:ext>
          </c:extLst>
        </c:ser>
        <c:ser>
          <c:idx val="2"/>
          <c:order val="2"/>
          <c:tx>
            <c:strRef>
              <c:f>EDA!$AN$59</c:f>
              <c:strCache>
                <c:ptCount val="1"/>
                <c:pt idx="0">
                  <c:v>Sum of Radio_Spend</c:v>
                </c:pt>
              </c:strCache>
            </c:strRef>
          </c:tx>
          <c:spPr>
            <a:solidFill>
              <a:schemeClr val="accent3"/>
            </a:solidFill>
            <a:ln>
              <a:noFill/>
            </a:ln>
            <a:effectLst/>
          </c:spPr>
          <c:invertIfNegative val="0"/>
          <c:cat>
            <c:strRef>
              <c:f>EDA!$AL$60</c:f>
              <c:strCache>
                <c:ptCount val="1"/>
                <c:pt idx="0">
                  <c:v>Total</c:v>
                </c:pt>
              </c:strCache>
            </c:strRef>
          </c:cat>
          <c:val>
            <c:numRef>
              <c:f>EDA!$AN$60</c:f>
              <c:numCache>
                <c:formatCode>_("$"* #,##0_);_("$"* \(#,##0\);_("$"* "-"??_);_(@_)</c:formatCode>
                <c:ptCount val="1"/>
                <c:pt idx="0">
                  <c:v>91947.022114513326</c:v>
                </c:pt>
              </c:numCache>
            </c:numRef>
          </c:val>
          <c:extLst>
            <c:ext xmlns:c16="http://schemas.microsoft.com/office/drawing/2014/chart" uri="{C3380CC4-5D6E-409C-BE32-E72D297353CC}">
              <c16:uniqueId val="{00000002-5FFE-4A45-AA54-EE5DCA6575D4}"/>
            </c:ext>
          </c:extLst>
        </c:ser>
        <c:ser>
          <c:idx val="3"/>
          <c:order val="3"/>
          <c:tx>
            <c:strRef>
              <c:f>EDA!$AO$59</c:f>
              <c:strCache>
                <c:ptCount val="1"/>
                <c:pt idx="0">
                  <c:v>Sum of TV_Spend</c:v>
                </c:pt>
              </c:strCache>
            </c:strRef>
          </c:tx>
          <c:spPr>
            <a:solidFill>
              <a:schemeClr val="accent4"/>
            </a:solidFill>
            <a:ln>
              <a:noFill/>
            </a:ln>
            <a:effectLst/>
          </c:spPr>
          <c:invertIfNegative val="0"/>
          <c:cat>
            <c:strRef>
              <c:f>EDA!$AL$60</c:f>
              <c:strCache>
                <c:ptCount val="1"/>
                <c:pt idx="0">
                  <c:v>Total</c:v>
                </c:pt>
              </c:strCache>
            </c:strRef>
          </c:cat>
          <c:val>
            <c:numRef>
              <c:f>EDA!$AO$60</c:f>
              <c:numCache>
                <c:formatCode>_("$"* #,##0_);_("$"* \(#,##0\);_("$"* "-"??_);_(@_)</c:formatCode>
                <c:ptCount val="1"/>
                <c:pt idx="0">
                  <c:v>323867.17148969683</c:v>
                </c:pt>
              </c:numCache>
            </c:numRef>
          </c:val>
          <c:extLst>
            <c:ext xmlns:c16="http://schemas.microsoft.com/office/drawing/2014/chart" uri="{C3380CC4-5D6E-409C-BE32-E72D297353CC}">
              <c16:uniqueId val="{00000003-5FFE-4A45-AA54-EE5DCA6575D4}"/>
            </c:ext>
          </c:extLst>
        </c:ser>
        <c:dLbls>
          <c:showLegendKey val="0"/>
          <c:showVal val="0"/>
          <c:showCatName val="0"/>
          <c:showSerName val="0"/>
          <c:showPercent val="0"/>
          <c:showBubbleSize val="0"/>
        </c:dLbls>
        <c:gapWidth val="219"/>
        <c:overlap val="-27"/>
        <c:axId val="1090498016"/>
        <c:axId val="1090499728"/>
      </c:barChart>
      <c:catAx>
        <c:axId val="109049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99728"/>
        <c:crosses val="autoZero"/>
        <c:auto val="0"/>
        <c:lblAlgn val="ctr"/>
        <c:lblOffset val="100"/>
        <c:noMultiLvlLbl val="0"/>
      </c:catAx>
      <c:valAx>
        <c:axId val="10904997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a:t>
            </a:r>
            <a:r>
              <a:rPr lang="en-US" baseline="0"/>
              <a:t> By Tactic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4E-8147-BE6E-A3C308411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4E-8147-BE6E-A3C3084111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4E-8147-BE6E-A3C3084111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4E-8147-BE6E-A3C3084111BB}"/>
              </c:ext>
            </c:extLst>
          </c:dPt>
          <c:cat>
            <c:strRef>
              <c:f>EDA!$G$34:$G$37</c:f>
              <c:strCache>
                <c:ptCount val="4"/>
                <c:pt idx="0">
                  <c:v>Facebook Spend</c:v>
                </c:pt>
                <c:pt idx="1">
                  <c:v>Youtube Spend</c:v>
                </c:pt>
                <c:pt idx="2">
                  <c:v>Radio Spend</c:v>
                </c:pt>
                <c:pt idx="3">
                  <c:v>TV Spend</c:v>
                </c:pt>
              </c:strCache>
            </c:strRef>
          </c:cat>
          <c:val>
            <c:numRef>
              <c:f>EDA!$H$34:$H$37</c:f>
              <c:numCache>
                <c:formatCode>_("$"* #,##0.00_);_("$"* \(#,##0.00\);_("$"* "-"??_);_(@_)</c:formatCode>
                <c:ptCount val="4"/>
                <c:pt idx="0">
                  <c:v>217712.02730712568</c:v>
                </c:pt>
                <c:pt idx="1">
                  <c:v>209563.45759434314</c:v>
                </c:pt>
                <c:pt idx="2">
                  <c:v>301546.63215568295</c:v>
                </c:pt>
                <c:pt idx="3">
                  <c:v>1305423.2484404258</c:v>
                </c:pt>
              </c:numCache>
            </c:numRef>
          </c:val>
          <c:extLst>
            <c:ext xmlns:c16="http://schemas.microsoft.com/office/drawing/2014/chart" uri="{C3380CC4-5D6E-409C-BE32-E72D297353CC}">
              <c16:uniqueId val="{00000000-9812-5E41-9D91-A8245F40516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Dignosics'!$AG$28</c:f>
              <c:strCache>
                <c:ptCount val="1"/>
                <c:pt idx="0">
                  <c:v>Sum of sales</c:v>
                </c:pt>
              </c:strCache>
            </c:strRef>
          </c:tx>
          <c:spPr>
            <a:ln w="28575" cap="rnd">
              <a:solidFill>
                <a:schemeClr val="accent1"/>
              </a:solidFill>
              <a:round/>
            </a:ln>
            <a:effectLst/>
          </c:spPr>
          <c:marker>
            <c:symbol val="none"/>
          </c:marker>
          <c:val>
            <c:numRef>
              <c:f>'Model Dignosics'!$AG$29:$AG$185</c:f>
              <c:numCache>
                <c:formatCode>_(* #,##0_);_(* \(#,##0\);_(* "-"??_);_(@_)</c:formatCode>
                <c:ptCount val="157"/>
                <c:pt idx="0">
                  <c:v>512388.90508525912</c:v>
                </c:pt>
                <c:pt idx="1">
                  <c:v>516931.52685040358</c:v>
                </c:pt>
                <c:pt idx="2">
                  <c:v>521864.7024713651</c:v>
                </c:pt>
                <c:pt idx="3">
                  <c:v>526819.10608671175</c:v>
                </c:pt>
                <c:pt idx="4">
                  <c:v>530025.29021845083</c:v>
                </c:pt>
                <c:pt idx="5">
                  <c:v>524581.85915735166</c:v>
                </c:pt>
                <c:pt idx="6">
                  <c:v>528055.06678001885</c:v>
                </c:pt>
                <c:pt idx="7">
                  <c:v>531836.30788233783</c:v>
                </c:pt>
                <c:pt idx="8">
                  <c:v>537411.27168491355</c:v>
                </c:pt>
                <c:pt idx="9">
                  <c:v>544881.73392490402</c:v>
                </c:pt>
                <c:pt idx="10">
                  <c:v>548316.79943142517</c:v>
                </c:pt>
                <c:pt idx="11">
                  <c:v>554439.00600322313</c:v>
                </c:pt>
                <c:pt idx="12">
                  <c:v>561826.31132745696</c:v>
                </c:pt>
                <c:pt idx="13">
                  <c:v>564305.8926539782</c:v>
                </c:pt>
                <c:pt idx="14">
                  <c:v>565917.9899000962</c:v>
                </c:pt>
                <c:pt idx="15">
                  <c:v>530877.45451227995</c:v>
                </c:pt>
                <c:pt idx="16">
                  <c:v>521717.79621437239</c:v>
                </c:pt>
                <c:pt idx="17">
                  <c:v>519403.16779197223</c:v>
                </c:pt>
                <c:pt idx="18">
                  <c:v>559376.64604963118</c:v>
                </c:pt>
                <c:pt idx="19">
                  <c:v>573636.60843318794</c:v>
                </c:pt>
                <c:pt idx="20">
                  <c:v>577358.97422516008</c:v>
                </c:pt>
                <c:pt idx="21">
                  <c:v>580713.63868202525</c:v>
                </c:pt>
                <c:pt idx="22">
                  <c:v>607176.2242500037</c:v>
                </c:pt>
                <c:pt idx="23">
                  <c:v>610645.58477926138</c:v>
                </c:pt>
                <c:pt idx="24">
                  <c:v>606529.57435303135</c:v>
                </c:pt>
                <c:pt idx="25">
                  <c:v>608646.823824413</c:v>
                </c:pt>
                <c:pt idx="26">
                  <c:v>620246.04748705716</c:v>
                </c:pt>
                <c:pt idx="27">
                  <c:v>624049.0742867596</c:v>
                </c:pt>
                <c:pt idx="28">
                  <c:v>638135.95003726473</c:v>
                </c:pt>
                <c:pt idx="29">
                  <c:v>642278.19688443933</c:v>
                </c:pt>
                <c:pt idx="30">
                  <c:v>645908.05137493694</c:v>
                </c:pt>
                <c:pt idx="31">
                  <c:v>622466.52336706931</c:v>
                </c:pt>
                <c:pt idx="32">
                  <c:v>606167.33658545406</c:v>
                </c:pt>
                <c:pt idx="33">
                  <c:v>594160.38105729804</c:v>
                </c:pt>
                <c:pt idx="34">
                  <c:v>597797.33738361869</c:v>
                </c:pt>
                <c:pt idx="35">
                  <c:v>578633.5552161705</c:v>
                </c:pt>
                <c:pt idx="36">
                  <c:v>561286.45779419295</c:v>
                </c:pt>
                <c:pt idx="37">
                  <c:v>579972.47587147146</c:v>
                </c:pt>
                <c:pt idx="38">
                  <c:v>579840.28922601556</c:v>
                </c:pt>
                <c:pt idx="39">
                  <c:v>532332.69386857341</c:v>
                </c:pt>
                <c:pt idx="40">
                  <c:v>500032.13211772178</c:v>
                </c:pt>
                <c:pt idx="41">
                  <c:v>489406.71671459323</c:v>
                </c:pt>
                <c:pt idx="42">
                  <c:v>488719.34667071019</c:v>
                </c:pt>
                <c:pt idx="43">
                  <c:v>489294.28450202872</c:v>
                </c:pt>
                <c:pt idx="44">
                  <c:v>482389.03698664933</c:v>
                </c:pt>
                <c:pt idx="45">
                  <c:v>483803.55343424028</c:v>
                </c:pt>
                <c:pt idx="46">
                  <c:v>481787.06261798547</c:v>
                </c:pt>
                <c:pt idx="47">
                  <c:v>483969.17228752846</c:v>
                </c:pt>
                <c:pt idx="48">
                  <c:v>483620.35753391968</c:v>
                </c:pt>
                <c:pt idx="49">
                  <c:v>484401.57126426592</c:v>
                </c:pt>
                <c:pt idx="50">
                  <c:v>484252.13230975001</c:v>
                </c:pt>
                <c:pt idx="51">
                  <c:v>483543.94398598018</c:v>
                </c:pt>
                <c:pt idx="52">
                  <c:v>484367.60429318703</c:v>
                </c:pt>
                <c:pt idx="53">
                  <c:v>487501.56029557256</c:v>
                </c:pt>
                <c:pt idx="54">
                  <c:v>487418.419826339</c:v>
                </c:pt>
                <c:pt idx="55">
                  <c:v>491759.4036068946</c:v>
                </c:pt>
                <c:pt idx="56">
                  <c:v>493463.10318360926</c:v>
                </c:pt>
                <c:pt idx="57">
                  <c:v>489954.88690940244</c:v>
                </c:pt>
                <c:pt idx="58">
                  <c:v>490899.69622595416</c:v>
                </c:pt>
                <c:pt idx="59">
                  <c:v>493400.47849247011</c:v>
                </c:pt>
                <c:pt idx="60">
                  <c:v>494016.41511818377</c:v>
                </c:pt>
                <c:pt idx="61">
                  <c:v>495992.69923538557</c:v>
                </c:pt>
                <c:pt idx="62">
                  <c:v>493424.8434120242</c:v>
                </c:pt>
                <c:pt idx="63">
                  <c:v>490241.80653293506</c:v>
                </c:pt>
                <c:pt idx="64">
                  <c:v>488466.41460609407</c:v>
                </c:pt>
                <c:pt idx="65">
                  <c:v>485161.3141454382</c:v>
                </c:pt>
                <c:pt idx="66">
                  <c:v>480853.63748216908</c:v>
                </c:pt>
                <c:pt idx="67">
                  <c:v>483343.95226432767</c:v>
                </c:pt>
                <c:pt idx="68">
                  <c:v>487142.92001732416</c:v>
                </c:pt>
                <c:pt idx="69">
                  <c:v>491108.60578885395</c:v>
                </c:pt>
                <c:pt idx="70">
                  <c:v>533512.49511245813</c:v>
                </c:pt>
                <c:pt idx="71">
                  <c:v>537511.62182006729</c:v>
                </c:pt>
                <c:pt idx="72">
                  <c:v>541512.7181710474</c:v>
                </c:pt>
                <c:pt idx="73">
                  <c:v>545514.17519962764</c:v>
                </c:pt>
                <c:pt idx="74">
                  <c:v>572665.95506353874</c:v>
                </c:pt>
                <c:pt idx="75">
                  <c:v>576735.31325599074</c:v>
                </c:pt>
                <c:pt idx="76">
                  <c:v>580830.70674626366</c:v>
                </c:pt>
                <c:pt idx="77">
                  <c:v>585632.15038219036</c:v>
                </c:pt>
                <c:pt idx="78">
                  <c:v>627201.32655904535</c:v>
                </c:pt>
                <c:pt idx="79">
                  <c:v>631822.24134483107</c:v>
                </c:pt>
                <c:pt idx="80">
                  <c:v>695781.61014604475</c:v>
                </c:pt>
                <c:pt idx="81">
                  <c:v>701745.93701132759</c:v>
                </c:pt>
                <c:pt idx="82">
                  <c:v>705660.5188689545</c:v>
                </c:pt>
                <c:pt idx="83">
                  <c:v>727962.35366320785</c:v>
                </c:pt>
                <c:pt idx="84">
                  <c:v>734075.01716150471</c:v>
                </c:pt>
                <c:pt idx="85">
                  <c:v>735447.4298980569</c:v>
                </c:pt>
                <c:pt idx="86">
                  <c:v>714449.72172470472</c:v>
                </c:pt>
                <c:pt idx="87">
                  <c:v>689568.27771318506</c:v>
                </c:pt>
                <c:pt idx="88">
                  <c:v>638553.60817359423</c:v>
                </c:pt>
                <c:pt idx="89">
                  <c:v>621064.88312813535</c:v>
                </c:pt>
                <c:pt idx="90">
                  <c:v>618419.92277952912</c:v>
                </c:pt>
                <c:pt idx="91">
                  <c:v>616017.40301499795</c:v>
                </c:pt>
                <c:pt idx="92">
                  <c:v>567212.37138880102</c:v>
                </c:pt>
                <c:pt idx="93">
                  <c:v>566530.21693272493</c:v>
                </c:pt>
                <c:pt idx="94">
                  <c:v>563943.51453444571</c:v>
                </c:pt>
                <c:pt idx="95">
                  <c:v>561198.12114875379</c:v>
                </c:pt>
                <c:pt idx="96">
                  <c:v>547341.8239586649</c:v>
                </c:pt>
                <c:pt idx="97">
                  <c:v>543849.79829506832</c:v>
                </c:pt>
                <c:pt idx="98">
                  <c:v>531963.39941502246</c:v>
                </c:pt>
                <c:pt idx="99">
                  <c:v>528927.30805795605</c:v>
                </c:pt>
                <c:pt idx="100">
                  <c:v>517842.97332701023</c:v>
                </c:pt>
                <c:pt idx="101">
                  <c:v>517630.39427362068</c:v>
                </c:pt>
                <c:pt idx="102">
                  <c:v>516002.30374580785</c:v>
                </c:pt>
                <c:pt idx="103">
                  <c:v>517435.98945278733</c:v>
                </c:pt>
                <c:pt idx="104">
                  <c:v>515364.90149512893</c:v>
                </c:pt>
                <c:pt idx="105">
                  <c:v>518363.31096402265</c:v>
                </c:pt>
                <c:pt idx="106">
                  <c:v>518321.42138584587</c:v>
                </c:pt>
                <c:pt idx="107">
                  <c:v>517617.3253860281</c:v>
                </c:pt>
                <c:pt idx="108">
                  <c:v>520402.04897866759</c:v>
                </c:pt>
                <c:pt idx="109">
                  <c:v>511765.12334025902</c:v>
                </c:pt>
                <c:pt idx="110">
                  <c:v>488138.72555502865</c:v>
                </c:pt>
                <c:pt idx="111">
                  <c:v>479149.66270683706</c:v>
                </c:pt>
                <c:pt idx="112">
                  <c:v>472710.43818434264</c:v>
                </c:pt>
                <c:pt idx="113">
                  <c:v>463524.68959381728</c:v>
                </c:pt>
                <c:pt idx="114">
                  <c:v>460031.75248517602</c:v>
                </c:pt>
                <c:pt idx="115">
                  <c:v>457129.45629968448</c:v>
                </c:pt>
                <c:pt idx="116">
                  <c:v>451418.00854973734</c:v>
                </c:pt>
                <c:pt idx="117">
                  <c:v>448747.88026113441</c:v>
                </c:pt>
                <c:pt idx="118">
                  <c:v>446524.17971730785</c:v>
                </c:pt>
                <c:pt idx="119">
                  <c:v>448075.21356768906</c:v>
                </c:pt>
                <c:pt idx="120">
                  <c:v>451376.91702514788</c:v>
                </c:pt>
                <c:pt idx="121">
                  <c:v>455183.64014623914</c:v>
                </c:pt>
                <c:pt idx="122">
                  <c:v>505906.53309798287</c:v>
                </c:pt>
                <c:pt idx="123">
                  <c:v>525387.17835077364</c:v>
                </c:pt>
                <c:pt idx="124">
                  <c:v>533715.02714839729</c:v>
                </c:pt>
                <c:pt idx="125">
                  <c:v>549359.08152329375</c:v>
                </c:pt>
                <c:pt idx="126">
                  <c:v>588032.51088859979</c:v>
                </c:pt>
                <c:pt idx="127">
                  <c:v>590622.39064806257</c:v>
                </c:pt>
                <c:pt idx="128">
                  <c:v>595118.50759646692</c:v>
                </c:pt>
                <c:pt idx="129">
                  <c:v>599169.58228113165</c:v>
                </c:pt>
                <c:pt idx="130">
                  <c:v>602819.22941687214</c:v>
                </c:pt>
                <c:pt idx="131">
                  <c:v>614408.08453264297</c:v>
                </c:pt>
                <c:pt idx="132">
                  <c:v>608386.99659391877</c:v>
                </c:pt>
                <c:pt idx="133">
                  <c:v>601473.66585096088</c:v>
                </c:pt>
                <c:pt idx="134">
                  <c:v>606990.44248821831</c:v>
                </c:pt>
                <c:pt idx="135">
                  <c:v>610279.2834428706</c:v>
                </c:pt>
                <c:pt idx="136">
                  <c:v>596635.22646053333</c:v>
                </c:pt>
                <c:pt idx="137">
                  <c:v>593941.51777949289</c:v>
                </c:pt>
                <c:pt idx="138">
                  <c:v>593018.62451510224</c:v>
                </c:pt>
                <c:pt idx="139">
                  <c:v>570090.83664380887</c:v>
                </c:pt>
                <c:pt idx="140">
                  <c:v>571528.19830302312</c:v>
                </c:pt>
                <c:pt idx="141">
                  <c:v>564150.70814378466</c:v>
                </c:pt>
                <c:pt idx="142">
                  <c:v>551300.657295855</c:v>
                </c:pt>
                <c:pt idx="143">
                  <c:v>548165.96011207928</c:v>
                </c:pt>
                <c:pt idx="144">
                  <c:v>498532.07830323384</c:v>
                </c:pt>
                <c:pt idx="145">
                  <c:v>497594.5836387233</c:v>
                </c:pt>
                <c:pt idx="146">
                  <c:v>498549.56062197644</c:v>
                </c:pt>
                <c:pt idx="147">
                  <c:v>498241.25791068911</c:v>
                </c:pt>
                <c:pt idx="148">
                  <c:v>492122.46779079485</c:v>
                </c:pt>
                <c:pt idx="149">
                  <c:v>492492.13572220667</c:v>
                </c:pt>
                <c:pt idx="150">
                  <c:v>493337.07722102129</c:v>
                </c:pt>
                <c:pt idx="151">
                  <c:v>495159.86683006171</c:v>
                </c:pt>
                <c:pt idx="152">
                  <c:v>493416.16691624396</c:v>
                </c:pt>
                <c:pt idx="153">
                  <c:v>493920.37886660802</c:v>
                </c:pt>
                <c:pt idx="154">
                  <c:v>493489.21295160783</c:v>
                </c:pt>
                <c:pt idx="155">
                  <c:v>491582.71380875882</c:v>
                </c:pt>
                <c:pt idx="156">
                  <c:v>494926.77817552083</c:v>
                </c:pt>
              </c:numCache>
            </c:numRef>
          </c:val>
          <c:smooth val="0"/>
          <c:extLst>
            <c:ext xmlns:c16="http://schemas.microsoft.com/office/drawing/2014/chart" uri="{C3380CC4-5D6E-409C-BE32-E72D297353CC}">
              <c16:uniqueId val="{00000000-C84A-7948-8E94-05DC68A37B6F}"/>
            </c:ext>
          </c:extLst>
        </c:ser>
        <c:ser>
          <c:idx val="1"/>
          <c:order val="1"/>
          <c:tx>
            <c:strRef>
              <c:f>'Model Dignosics'!$AH$28</c:f>
              <c:strCache>
                <c:ptCount val="1"/>
                <c:pt idx="0">
                  <c:v>Sum of Pred_1</c:v>
                </c:pt>
              </c:strCache>
            </c:strRef>
          </c:tx>
          <c:spPr>
            <a:ln w="28575" cap="rnd">
              <a:solidFill>
                <a:schemeClr val="accent2"/>
              </a:solidFill>
              <a:round/>
            </a:ln>
            <a:effectLst/>
          </c:spPr>
          <c:marker>
            <c:symbol val="none"/>
          </c:marker>
          <c:val>
            <c:numRef>
              <c:f>'Model Dignosics'!$AH$29:$AH$185</c:f>
              <c:numCache>
                <c:formatCode>General</c:formatCode>
                <c:ptCount val="157"/>
                <c:pt idx="0">
                  <c:v>518352.59329844447</c:v>
                </c:pt>
                <c:pt idx="1">
                  <c:v>518206.25141994207</c:v>
                </c:pt>
                <c:pt idx="2">
                  <c:v>518059.90954143956</c:v>
                </c:pt>
                <c:pt idx="3">
                  <c:v>517913.56766293716</c:v>
                </c:pt>
                <c:pt idx="4">
                  <c:v>517767.22578443465</c:v>
                </c:pt>
                <c:pt idx="5">
                  <c:v>511322.61816964013</c:v>
                </c:pt>
                <c:pt idx="6">
                  <c:v>511176.27629113762</c:v>
                </c:pt>
                <c:pt idx="7">
                  <c:v>511029.93441263522</c:v>
                </c:pt>
                <c:pt idx="8">
                  <c:v>510883.59253413271</c:v>
                </c:pt>
                <c:pt idx="9">
                  <c:v>505245.98542614153</c:v>
                </c:pt>
                <c:pt idx="10">
                  <c:v>505099.64354763902</c:v>
                </c:pt>
                <c:pt idx="11">
                  <c:v>504953.3016691365</c:v>
                </c:pt>
                <c:pt idx="12">
                  <c:v>504806.95979063411</c:v>
                </c:pt>
                <c:pt idx="13">
                  <c:v>502450.71767499537</c:v>
                </c:pt>
                <c:pt idx="14">
                  <c:v>502304.37579649297</c:v>
                </c:pt>
                <c:pt idx="15">
                  <c:v>502158.03391799045</c:v>
                </c:pt>
                <c:pt idx="16">
                  <c:v>502011.69203948806</c:v>
                </c:pt>
                <c:pt idx="17">
                  <c:v>501865.35016098554</c:v>
                </c:pt>
                <c:pt idx="18">
                  <c:v>554788.01531768602</c:v>
                </c:pt>
                <c:pt idx="19">
                  <c:v>554641.67343918362</c:v>
                </c:pt>
                <c:pt idx="20">
                  <c:v>554495.33156068099</c:v>
                </c:pt>
                <c:pt idx="21">
                  <c:v>554348.9896821786</c:v>
                </c:pt>
                <c:pt idx="22">
                  <c:v>597632.19324065431</c:v>
                </c:pt>
                <c:pt idx="23">
                  <c:v>597485.85136215191</c:v>
                </c:pt>
                <c:pt idx="24">
                  <c:v>597339.5094836494</c:v>
                </c:pt>
                <c:pt idx="25">
                  <c:v>597193.16760514688</c:v>
                </c:pt>
                <c:pt idx="26">
                  <c:v>657380.46799813502</c:v>
                </c:pt>
                <c:pt idx="27">
                  <c:v>657234.12611963251</c:v>
                </c:pt>
                <c:pt idx="28">
                  <c:v>657087.78424112999</c:v>
                </c:pt>
                <c:pt idx="29">
                  <c:v>656941.44236262771</c:v>
                </c:pt>
                <c:pt idx="30">
                  <c:v>656795.1004841252</c:v>
                </c:pt>
                <c:pt idx="31">
                  <c:v>670590.16426393203</c:v>
                </c:pt>
                <c:pt idx="32">
                  <c:v>670443.82238542964</c:v>
                </c:pt>
                <c:pt idx="33">
                  <c:v>670297.48050692712</c:v>
                </c:pt>
                <c:pt idx="34">
                  <c:v>670151.13862842473</c:v>
                </c:pt>
                <c:pt idx="35">
                  <c:v>613749.69237599696</c:v>
                </c:pt>
                <c:pt idx="36">
                  <c:v>613603.35049749445</c:v>
                </c:pt>
                <c:pt idx="37">
                  <c:v>613457.00861899194</c:v>
                </c:pt>
                <c:pt idx="38">
                  <c:v>613310.66674048954</c:v>
                </c:pt>
                <c:pt idx="39">
                  <c:v>532448.37179743499</c:v>
                </c:pt>
                <c:pt idx="40">
                  <c:v>532302.02991893247</c:v>
                </c:pt>
                <c:pt idx="41">
                  <c:v>532155.68804043008</c:v>
                </c:pt>
                <c:pt idx="42">
                  <c:v>532009.34616192756</c:v>
                </c:pt>
                <c:pt idx="43">
                  <c:v>531863.00428342505</c:v>
                </c:pt>
                <c:pt idx="44">
                  <c:v>654746.31418509071</c:v>
                </c:pt>
                <c:pt idx="45">
                  <c:v>654599.9723065882</c:v>
                </c:pt>
                <c:pt idx="46">
                  <c:v>654453.6304280858</c:v>
                </c:pt>
                <c:pt idx="47">
                  <c:v>654307.28854958329</c:v>
                </c:pt>
                <c:pt idx="48">
                  <c:v>504543.78976621467</c:v>
                </c:pt>
                <c:pt idx="49">
                  <c:v>504397.44788771227</c:v>
                </c:pt>
                <c:pt idx="50">
                  <c:v>504251.10600920976</c:v>
                </c:pt>
                <c:pt idx="51">
                  <c:v>504104.76413070725</c:v>
                </c:pt>
                <c:pt idx="52">
                  <c:v>503958.42225220485</c:v>
                </c:pt>
                <c:pt idx="53">
                  <c:v>510596.47373781406</c:v>
                </c:pt>
                <c:pt idx="54">
                  <c:v>510450.13185931154</c:v>
                </c:pt>
                <c:pt idx="55">
                  <c:v>510303.78998080915</c:v>
                </c:pt>
                <c:pt idx="56">
                  <c:v>510157.44810230663</c:v>
                </c:pt>
                <c:pt idx="57">
                  <c:v>503712.84048751212</c:v>
                </c:pt>
                <c:pt idx="58">
                  <c:v>503566.49860900961</c:v>
                </c:pt>
                <c:pt idx="59">
                  <c:v>503420.15673050721</c:v>
                </c:pt>
                <c:pt idx="60">
                  <c:v>503273.8148520047</c:v>
                </c:pt>
                <c:pt idx="61">
                  <c:v>497636.20774401358</c:v>
                </c:pt>
                <c:pt idx="62">
                  <c:v>497489.86586551106</c:v>
                </c:pt>
                <c:pt idx="63">
                  <c:v>497343.52398700867</c:v>
                </c:pt>
                <c:pt idx="64">
                  <c:v>497197.18210850609</c:v>
                </c:pt>
                <c:pt idx="65">
                  <c:v>494840.93999286753</c:v>
                </c:pt>
                <c:pt idx="66">
                  <c:v>494694.59811436501</c:v>
                </c:pt>
                <c:pt idx="67">
                  <c:v>494548.2562358625</c:v>
                </c:pt>
                <c:pt idx="68">
                  <c:v>494401.9143573601</c:v>
                </c:pt>
                <c:pt idx="69">
                  <c:v>494255.57247885771</c:v>
                </c:pt>
                <c:pt idx="70">
                  <c:v>547178.23763555801</c:v>
                </c:pt>
                <c:pt idx="71">
                  <c:v>547031.89575705561</c:v>
                </c:pt>
                <c:pt idx="72">
                  <c:v>546885.5538785531</c:v>
                </c:pt>
                <c:pt idx="73">
                  <c:v>546739.2120000507</c:v>
                </c:pt>
                <c:pt idx="74">
                  <c:v>590022.41555852629</c:v>
                </c:pt>
                <c:pt idx="75">
                  <c:v>589876.07368002378</c:v>
                </c:pt>
                <c:pt idx="76">
                  <c:v>589729.73180152138</c:v>
                </c:pt>
                <c:pt idx="77">
                  <c:v>589583.38992301899</c:v>
                </c:pt>
                <c:pt idx="78">
                  <c:v>649770.69031600701</c:v>
                </c:pt>
                <c:pt idx="79">
                  <c:v>649624.34843750461</c:v>
                </c:pt>
                <c:pt idx="80">
                  <c:v>649478.0065590021</c:v>
                </c:pt>
                <c:pt idx="81">
                  <c:v>649331.66468049958</c:v>
                </c:pt>
                <c:pt idx="82">
                  <c:v>649185.32280199707</c:v>
                </c:pt>
                <c:pt idx="83">
                  <c:v>662980.38658180402</c:v>
                </c:pt>
                <c:pt idx="84">
                  <c:v>662834.04470330162</c:v>
                </c:pt>
                <c:pt idx="85">
                  <c:v>662687.70282479911</c:v>
                </c:pt>
                <c:pt idx="86">
                  <c:v>662541.36094629671</c:v>
                </c:pt>
                <c:pt idx="87">
                  <c:v>606139.91469386884</c:v>
                </c:pt>
                <c:pt idx="88">
                  <c:v>605993.57281536644</c:v>
                </c:pt>
                <c:pt idx="89">
                  <c:v>605847.23093686404</c:v>
                </c:pt>
                <c:pt idx="90">
                  <c:v>605700.88905836153</c:v>
                </c:pt>
                <c:pt idx="91">
                  <c:v>605554.54717985902</c:v>
                </c:pt>
                <c:pt idx="92">
                  <c:v>524692.25223680458</c:v>
                </c:pt>
                <c:pt idx="93">
                  <c:v>524545.91035830206</c:v>
                </c:pt>
                <c:pt idx="94">
                  <c:v>524399.56847979955</c:v>
                </c:pt>
                <c:pt idx="95">
                  <c:v>524253.22660129715</c:v>
                </c:pt>
                <c:pt idx="96">
                  <c:v>647136.5365029627</c:v>
                </c:pt>
                <c:pt idx="97">
                  <c:v>646990.19462446019</c:v>
                </c:pt>
                <c:pt idx="98">
                  <c:v>646843.85274595779</c:v>
                </c:pt>
                <c:pt idx="99">
                  <c:v>646697.51086745528</c:v>
                </c:pt>
                <c:pt idx="100">
                  <c:v>496934.01208408666</c:v>
                </c:pt>
                <c:pt idx="101">
                  <c:v>496787.67020558415</c:v>
                </c:pt>
                <c:pt idx="102">
                  <c:v>496641.32832708175</c:v>
                </c:pt>
                <c:pt idx="103">
                  <c:v>496494.98644857935</c:v>
                </c:pt>
                <c:pt idx="104">
                  <c:v>496348.64457007684</c:v>
                </c:pt>
                <c:pt idx="105">
                  <c:v>502986.6960556861</c:v>
                </c:pt>
                <c:pt idx="106">
                  <c:v>502840.35417718359</c:v>
                </c:pt>
                <c:pt idx="107">
                  <c:v>502694.01229868119</c:v>
                </c:pt>
                <c:pt idx="108">
                  <c:v>502547.67042017879</c:v>
                </c:pt>
                <c:pt idx="109">
                  <c:v>496103.06280538416</c:v>
                </c:pt>
                <c:pt idx="110">
                  <c:v>495956.72092688165</c:v>
                </c:pt>
                <c:pt idx="111">
                  <c:v>495810.37904837925</c:v>
                </c:pt>
                <c:pt idx="112">
                  <c:v>495664.03716987686</c:v>
                </c:pt>
                <c:pt idx="113">
                  <c:v>490026.43006188556</c:v>
                </c:pt>
                <c:pt idx="114">
                  <c:v>489880.08818338305</c:v>
                </c:pt>
                <c:pt idx="115">
                  <c:v>489733.74630488065</c:v>
                </c:pt>
                <c:pt idx="116">
                  <c:v>489587.40442637814</c:v>
                </c:pt>
                <c:pt idx="117">
                  <c:v>489441.06254787574</c:v>
                </c:pt>
                <c:pt idx="118">
                  <c:v>487084.820432237</c:v>
                </c:pt>
                <c:pt idx="119">
                  <c:v>486938.4785537346</c:v>
                </c:pt>
                <c:pt idx="120">
                  <c:v>486792.13667523209</c:v>
                </c:pt>
                <c:pt idx="121">
                  <c:v>486645.79479672958</c:v>
                </c:pt>
                <c:pt idx="122">
                  <c:v>539568.45995343011</c:v>
                </c:pt>
                <c:pt idx="123">
                  <c:v>539422.1180749276</c:v>
                </c:pt>
                <c:pt idx="124">
                  <c:v>539275.7761964252</c:v>
                </c:pt>
                <c:pt idx="125">
                  <c:v>539129.4343179228</c:v>
                </c:pt>
                <c:pt idx="126">
                  <c:v>582412.6378763984</c:v>
                </c:pt>
                <c:pt idx="127">
                  <c:v>582266.29599789588</c:v>
                </c:pt>
                <c:pt idx="128">
                  <c:v>582119.95411939349</c:v>
                </c:pt>
                <c:pt idx="129">
                  <c:v>581973.61224089097</c:v>
                </c:pt>
                <c:pt idx="130">
                  <c:v>581827.27036238846</c:v>
                </c:pt>
                <c:pt idx="131">
                  <c:v>642014.5707553766</c:v>
                </c:pt>
                <c:pt idx="132">
                  <c:v>641868.22887687408</c:v>
                </c:pt>
                <c:pt idx="133">
                  <c:v>641721.88699837169</c:v>
                </c:pt>
                <c:pt idx="134">
                  <c:v>641575.54511986917</c:v>
                </c:pt>
                <c:pt idx="135">
                  <c:v>655370.60889967601</c:v>
                </c:pt>
                <c:pt idx="136">
                  <c:v>655224.26702117373</c:v>
                </c:pt>
                <c:pt idx="137">
                  <c:v>655077.92514267121</c:v>
                </c:pt>
                <c:pt idx="138">
                  <c:v>654931.5832641687</c:v>
                </c:pt>
                <c:pt idx="139">
                  <c:v>654785.24138566642</c:v>
                </c:pt>
                <c:pt idx="140">
                  <c:v>598383.79513323854</c:v>
                </c:pt>
                <c:pt idx="141">
                  <c:v>598237.45325473603</c:v>
                </c:pt>
                <c:pt idx="142">
                  <c:v>598091.11137623363</c:v>
                </c:pt>
                <c:pt idx="143">
                  <c:v>597944.76949773112</c:v>
                </c:pt>
                <c:pt idx="144">
                  <c:v>517082.47455467645</c:v>
                </c:pt>
                <c:pt idx="145">
                  <c:v>516936.13267617405</c:v>
                </c:pt>
                <c:pt idx="146">
                  <c:v>516789.79079767165</c:v>
                </c:pt>
                <c:pt idx="147">
                  <c:v>516643.44891916914</c:v>
                </c:pt>
                <c:pt idx="148">
                  <c:v>639526.75882083469</c:v>
                </c:pt>
                <c:pt idx="149">
                  <c:v>639380.41694233217</c:v>
                </c:pt>
                <c:pt idx="150">
                  <c:v>639234.07506382989</c:v>
                </c:pt>
                <c:pt idx="151">
                  <c:v>639087.73318532738</c:v>
                </c:pt>
                <c:pt idx="152">
                  <c:v>638941.39130682487</c:v>
                </c:pt>
                <c:pt idx="153">
                  <c:v>489177.89252345631</c:v>
                </c:pt>
                <c:pt idx="154">
                  <c:v>489031.55064495379</c:v>
                </c:pt>
                <c:pt idx="155">
                  <c:v>488885.20876645122</c:v>
                </c:pt>
                <c:pt idx="156">
                  <c:v>488738.86688794883</c:v>
                </c:pt>
              </c:numCache>
            </c:numRef>
          </c:val>
          <c:smooth val="0"/>
          <c:extLst>
            <c:ext xmlns:c16="http://schemas.microsoft.com/office/drawing/2014/chart" uri="{C3380CC4-5D6E-409C-BE32-E72D297353CC}">
              <c16:uniqueId val="{00000001-C84A-7948-8E94-05DC68A37B6F}"/>
            </c:ext>
          </c:extLst>
        </c:ser>
        <c:dLbls>
          <c:showLegendKey val="0"/>
          <c:showVal val="0"/>
          <c:showCatName val="0"/>
          <c:showSerName val="0"/>
          <c:showPercent val="0"/>
          <c:showBubbleSize val="0"/>
        </c:dLbls>
        <c:smooth val="0"/>
        <c:axId val="659212191"/>
        <c:axId val="394325855"/>
      </c:lineChart>
      <c:catAx>
        <c:axId val="6592121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325855"/>
        <c:crosses val="autoZero"/>
        <c:auto val="1"/>
        <c:lblAlgn val="ctr"/>
        <c:lblOffset val="100"/>
        <c:noMultiLvlLbl val="0"/>
      </c:catAx>
      <c:valAx>
        <c:axId val="39432585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212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Dignosics'!$AP$28</c:f>
              <c:strCache>
                <c:ptCount val="1"/>
                <c:pt idx="0">
                  <c:v>Sum of sales</c:v>
                </c:pt>
              </c:strCache>
            </c:strRef>
          </c:tx>
          <c:spPr>
            <a:ln w="28575" cap="rnd">
              <a:solidFill>
                <a:schemeClr val="accent1"/>
              </a:solidFill>
              <a:round/>
            </a:ln>
            <a:effectLst/>
          </c:spPr>
          <c:marker>
            <c:symbol val="none"/>
          </c:marker>
          <c:val>
            <c:numRef>
              <c:f>'Model Dignosics'!$AP$29:$AP$185</c:f>
              <c:numCache>
                <c:formatCode>_(* #,##0_);_(* \(#,##0\);_(* "-"??_);_(@_)</c:formatCode>
                <c:ptCount val="157"/>
                <c:pt idx="0">
                  <c:v>512388.90508525912</c:v>
                </c:pt>
                <c:pt idx="1">
                  <c:v>516931.52685040358</c:v>
                </c:pt>
                <c:pt idx="2">
                  <c:v>521864.7024713651</c:v>
                </c:pt>
                <c:pt idx="3">
                  <c:v>526819.10608671175</c:v>
                </c:pt>
                <c:pt idx="4">
                  <c:v>530025.29021845083</c:v>
                </c:pt>
                <c:pt idx="5">
                  <c:v>524581.85915735166</c:v>
                </c:pt>
                <c:pt idx="6">
                  <c:v>528055.06678001885</c:v>
                </c:pt>
                <c:pt idx="7">
                  <c:v>531836.30788233783</c:v>
                </c:pt>
                <c:pt idx="8">
                  <c:v>537411.27168491355</c:v>
                </c:pt>
                <c:pt idx="9">
                  <c:v>544881.73392490402</c:v>
                </c:pt>
                <c:pt idx="10">
                  <c:v>548316.79943142517</c:v>
                </c:pt>
                <c:pt idx="11">
                  <c:v>554439.00600322313</c:v>
                </c:pt>
                <c:pt idx="12">
                  <c:v>561826.31132745696</c:v>
                </c:pt>
                <c:pt idx="13">
                  <c:v>564305.8926539782</c:v>
                </c:pt>
                <c:pt idx="14">
                  <c:v>565917.9899000962</c:v>
                </c:pt>
                <c:pt idx="15">
                  <c:v>530877.45451227995</c:v>
                </c:pt>
                <c:pt idx="16">
                  <c:v>521717.79621437239</c:v>
                </c:pt>
                <c:pt idx="17">
                  <c:v>519403.16779197223</c:v>
                </c:pt>
                <c:pt idx="18">
                  <c:v>559376.64604963118</c:v>
                </c:pt>
                <c:pt idx="19">
                  <c:v>573636.60843318794</c:v>
                </c:pt>
                <c:pt idx="20">
                  <c:v>577358.97422516008</c:v>
                </c:pt>
                <c:pt idx="21">
                  <c:v>580713.63868202525</c:v>
                </c:pt>
                <c:pt idx="22">
                  <c:v>607176.2242500037</c:v>
                </c:pt>
                <c:pt idx="23">
                  <c:v>610645.58477926138</c:v>
                </c:pt>
                <c:pt idx="24">
                  <c:v>606529.57435303135</c:v>
                </c:pt>
                <c:pt idx="25">
                  <c:v>608646.823824413</c:v>
                </c:pt>
                <c:pt idx="26">
                  <c:v>620246.04748705716</c:v>
                </c:pt>
                <c:pt idx="27">
                  <c:v>624049.0742867596</c:v>
                </c:pt>
                <c:pt idx="28">
                  <c:v>638135.95003726473</c:v>
                </c:pt>
                <c:pt idx="29">
                  <c:v>642278.19688443933</c:v>
                </c:pt>
                <c:pt idx="30">
                  <c:v>645908.05137493694</c:v>
                </c:pt>
                <c:pt idx="31">
                  <c:v>622466.52336706931</c:v>
                </c:pt>
                <c:pt idx="32">
                  <c:v>606167.33658545406</c:v>
                </c:pt>
                <c:pt idx="33">
                  <c:v>594160.38105729804</c:v>
                </c:pt>
                <c:pt idx="34">
                  <c:v>597797.33738361869</c:v>
                </c:pt>
                <c:pt idx="35">
                  <c:v>578633.5552161705</c:v>
                </c:pt>
                <c:pt idx="36">
                  <c:v>561286.45779419295</c:v>
                </c:pt>
                <c:pt idx="37">
                  <c:v>579972.47587147146</c:v>
                </c:pt>
                <c:pt idx="38">
                  <c:v>579840.28922601556</c:v>
                </c:pt>
                <c:pt idx="39">
                  <c:v>532332.69386857341</c:v>
                </c:pt>
                <c:pt idx="40">
                  <c:v>500032.13211772178</c:v>
                </c:pt>
                <c:pt idx="41">
                  <c:v>489406.71671459323</c:v>
                </c:pt>
                <c:pt idx="42">
                  <c:v>488719.34667071019</c:v>
                </c:pt>
                <c:pt idx="43">
                  <c:v>489294.28450202872</c:v>
                </c:pt>
                <c:pt idx="44">
                  <c:v>482389.03698664933</c:v>
                </c:pt>
                <c:pt idx="45">
                  <c:v>483803.55343424028</c:v>
                </c:pt>
                <c:pt idx="46">
                  <c:v>481787.06261798547</c:v>
                </c:pt>
                <c:pt idx="47">
                  <c:v>483969.17228752846</c:v>
                </c:pt>
                <c:pt idx="48">
                  <c:v>483620.35753391968</c:v>
                </c:pt>
                <c:pt idx="49">
                  <c:v>484401.57126426592</c:v>
                </c:pt>
                <c:pt idx="50">
                  <c:v>484252.13230975001</c:v>
                </c:pt>
                <c:pt idx="51">
                  <c:v>483543.94398598018</c:v>
                </c:pt>
                <c:pt idx="52">
                  <c:v>484367.60429318703</c:v>
                </c:pt>
                <c:pt idx="53">
                  <c:v>487501.56029557256</c:v>
                </c:pt>
                <c:pt idx="54">
                  <c:v>487418.419826339</c:v>
                </c:pt>
                <c:pt idx="55">
                  <c:v>491759.4036068946</c:v>
                </c:pt>
                <c:pt idx="56">
                  <c:v>493463.10318360926</c:v>
                </c:pt>
                <c:pt idx="57">
                  <c:v>489954.88690940244</c:v>
                </c:pt>
                <c:pt idx="58">
                  <c:v>490899.69622595416</c:v>
                </c:pt>
                <c:pt idx="59">
                  <c:v>493400.47849247011</c:v>
                </c:pt>
                <c:pt idx="60">
                  <c:v>494016.41511818377</c:v>
                </c:pt>
                <c:pt idx="61">
                  <c:v>495992.69923538557</c:v>
                </c:pt>
                <c:pt idx="62">
                  <c:v>493424.8434120242</c:v>
                </c:pt>
                <c:pt idx="63">
                  <c:v>490241.80653293506</c:v>
                </c:pt>
                <c:pt idx="64">
                  <c:v>488466.41460609407</c:v>
                </c:pt>
                <c:pt idx="65">
                  <c:v>485161.3141454382</c:v>
                </c:pt>
                <c:pt idx="66">
                  <c:v>480853.63748216908</c:v>
                </c:pt>
                <c:pt idx="67">
                  <c:v>483343.95226432767</c:v>
                </c:pt>
                <c:pt idx="68">
                  <c:v>487142.92001732416</c:v>
                </c:pt>
                <c:pt idx="69">
                  <c:v>491108.60578885395</c:v>
                </c:pt>
                <c:pt idx="70">
                  <c:v>533512.49511245813</c:v>
                </c:pt>
                <c:pt idx="71">
                  <c:v>537511.62182006729</c:v>
                </c:pt>
                <c:pt idx="72">
                  <c:v>541512.7181710474</c:v>
                </c:pt>
                <c:pt idx="73">
                  <c:v>545514.17519962764</c:v>
                </c:pt>
                <c:pt idx="74">
                  <c:v>572665.95506353874</c:v>
                </c:pt>
                <c:pt idx="75">
                  <c:v>576735.31325599074</c:v>
                </c:pt>
                <c:pt idx="76">
                  <c:v>580830.70674626366</c:v>
                </c:pt>
                <c:pt idx="77">
                  <c:v>585632.15038219036</c:v>
                </c:pt>
                <c:pt idx="78">
                  <c:v>627201.32655904535</c:v>
                </c:pt>
                <c:pt idx="79">
                  <c:v>631822.24134483107</c:v>
                </c:pt>
                <c:pt idx="80">
                  <c:v>695781.61014604475</c:v>
                </c:pt>
                <c:pt idx="81">
                  <c:v>701745.93701132759</c:v>
                </c:pt>
                <c:pt idx="82">
                  <c:v>705660.5188689545</c:v>
                </c:pt>
                <c:pt idx="83">
                  <c:v>727962.35366320785</c:v>
                </c:pt>
                <c:pt idx="84">
                  <c:v>734075.01716150471</c:v>
                </c:pt>
                <c:pt idx="85">
                  <c:v>735447.4298980569</c:v>
                </c:pt>
                <c:pt idx="86">
                  <c:v>714449.72172470472</c:v>
                </c:pt>
                <c:pt idx="87">
                  <c:v>689568.27771318506</c:v>
                </c:pt>
                <c:pt idx="88">
                  <c:v>638553.60817359423</c:v>
                </c:pt>
                <c:pt idx="89">
                  <c:v>621064.88312813535</c:v>
                </c:pt>
                <c:pt idx="90">
                  <c:v>618419.92277952912</c:v>
                </c:pt>
                <c:pt idx="91">
                  <c:v>616017.40301499795</c:v>
                </c:pt>
                <c:pt idx="92">
                  <c:v>567212.37138880102</c:v>
                </c:pt>
                <c:pt idx="93">
                  <c:v>566530.21693272493</c:v>
                </c:pt>
                <c:pt idx="94">
                  <c:v>563943.51453444571</c:v>
                </c:pt>
                <c:pt idx="95">
                  <c:v>561198.12114875379</c:v>
                </c:pt>
                <c:pt idx="96">
                  <c:v>547341.8239586649</c:v>
                </c:pt>
                <c:pt idx="97">
                  <c:v>543849.79829506832</c:v>
                </c:pt>
                <c:pt idx="98">
                  <c:v>531963.39941502246</c:v>
                </c:pt>
                <c:pt idx="99">
                  <c:v>528927.30805795605</c:v>
                </c:pt>
                <c:pt idx="100">
                  <c:v>517842.97332701023</c:v>
                </c:pt>
                <c:pt idx="101">
                  <c:v>517630.39427362068</c:v>
                </c:pt>
                <c:pt idx="102">
                  <c:v>516002.30374580785</c:v>
                </c:pt>
                <c:pt idx="103">
                  <c:v>517435.98945278733</c:v>
                </c:pt>
                <c:pt idx="104">
                  <c:v>515364.90149512893</c:v>
                </c:pt>
                <c:pt idx="105">
                  <c:v>518363.31096402265</c:v>
                </c:pt>
                <c:pt idx="106">
                  <c:v>518321.42138584587</c:v>
                </c:pt>
                <c:pt idx="107">
                  <c:v>517617.3253860281</c:v>
                </c:pt>
                <c:pt idx="108">
                  <c:v>520402.04897866759</c:v>
                </c:pt>
                <c:pt idx="109">
                  <c:v>511765.12334025902</c:v>
                </c:pt>
                <c:pt idx="110">
                  <c:v>488138.72555502865</c:v>
                </c:pt>
                <c:pt idx="111">
                  <c:v>479149.66270683706</c:v>
                </c:pt>
                <c:pt idx="112">
                  <c:v>472710.43818434264</c:v>
                </c:pt>
                <c:pt idx="113">
                  <c:v>463524.68959381728</c:v>
                </c:pt>
                <c:pt idx="114">
                  <c:v>460031.75248517602</c:v>
                </c:pt>
                <c:pt idx="115">
                  <c:v>457129.45629968448</c:v>
                </c:pt>
                <c:pt idx="116">
                  <c:v>451418.00854973734</c:v>
                </c:pt>
                <c:pt idx="117">
                  <c:v>448747.88026113441</c:v>
                </c:pt>
                <c:pt idx="118">
                  <c:v>446524.17971730785</c:v>
                </c:pt>
                <c:pt idx="119">
                  <c:v>448075.21356768906</c:v>
                </c:pt>
                <c:pt idx="120">
                  <c:v>451376.91702514788</c:v>
                </c:pt>
                <c:pt idx="121">
                  <c:v>455183.64014623914</c:v>
                </c:pt>
                <c:pt idx="122">
                  <c:v>505906.53309798287</c:v>
                </c:pt>
                <c:pt idx="123">
                  <c:v>525387.17835077364</c:v>
                </c:pt>
                <c:pt idx="124">
                  <c:v>533715.02714839729</c:v>
                </c:pt>
                <c:pt idx="125">
                  <c:v>549359.08152329375</c:v>
                </c:pt>
                <c:pt idx="126">
                  <c:v>588032.51088859979</c:v>
                </c:pt>
                <c:pt idx="127">
                  <c:v>590622.39064806257</c:v>
                </c:pt>
                <c:pt idx="128">
                  <c:v>595118.50759646692</c:v>
                </c:pt>
                <c:pt idx="129">
                  <c:v>599169.58228113165</c:v>
                </c:pt>
                <c:pt idx="130">
                  <c:v>602819.22941687214</c:v>
                </c:pt>
                <c:pt idx="131">
                  <c:v>614408.08453264297</c:v>
                </c:pt>
                <c:pt idx="132">
                  <c:v>608386.99659391877</c:v>
                </c:pt>
                <c:pt idx="133">
                  <c:v>601473.66585096088</c:v>
                </c:pt>
                <c:pt idx="134">
                  <c:v>606990.44248821831</c:v>
                </c:pt>
                <c:pt idx="135">
                  <c:v>610279.2834428706</c:v>
                </c:pt>
                <c:pt idx="136">
                  <c:v>596635.22646053333</c:v>
                </c:pt>
                <c:pt idx="137">
                  <c:v>593941.51777949289</c:v>
                </c:pt>
                <c:pt idx="138">
                  <c:v>593018.62451510224</c:v>
                </c:pt>
                <c:pt idx="139">
                  <c:v>570090.83664380887</c:v>
                </c:pt>
                <c:pt idx="140">
                  <c:v>571528.19830302312</c:v>
                </c:pt>
                <c:pt idx="141">
                  <c:v>564150.70814378466</c:v>
                </c:pt>
                <c:pt idx="142">
                  <c:v>551300.657295855</c:v>
                </c:pt>
                <c:pt idx="143">
                  <c:v>548165.96011207928</c:v>
                </c:pt>
                <c:pt idx="144">
                  <c:v>498532.07830323384</c:v>
                </c:pt>
                <c:pt idx="145">
                  <c:v>497594.5836387233</c:v>
                </c:pt>
                <c:pt idx="146">
                  <c:v>498549.56062197644</c:v>
                </c:pt>
                <c:pt idx="147">
                  <c:v>498241.25791068911</c:v>
                </c:pt>
                <c:pt idx="148">
                  <c:v>492122.46779079485</c:v>
                </c:pt>
                <c:pt idx="149">
                  <c:v>492492.13572220667</c:v>
                </c:pt>
                <c:pt idx="150">
                  <c:v>493337.07722102129</c:v>
                </c:pt>
                <c:pt idx="151">
                  <c:v>495159.86683006171</c:v>
                </c:pt>
                <c:pt idx="152">
                  <c:v>493416.16691624396</c:v>
                </c:pt>
                <c:pt idx="153">
                  <c:v>493920.37886660802</c:v>
                </c:pt>
                <c:pt idx="154">
                  <c:v>493489.21295160783</c:v>
                </c:pt>
                <c:pt idx="155">
                  <c:v>491582.71380875882</c:v>
                </c:pt>
                <c:pt idx="156">
                  <c:v>494926.77817552083</c:v>
                </c:pt>
              </c:numCache>
            </c:numRef>
          </c:val>
          <c:smooth val="0"/>
          <c:extLst>
            <c:ext xmlns:c16="http://schemas.microsoft.com/office/drawing/2014/chart" uri="{C3380CC4-5D6E-409C-BE32-E72D297353CC}">
              <c16:uniqueId val="{00000000-244A-ED44-B4DC-D9E395694395}"/>
            </c:ext>
          </c:extLst>
        </c:ser>
        <c:ser>
          <c:idx val="1"/>
          <c:order val="1"/>
          <c:tx>
            <c:strRef>
              <c:f>'Model Dignosics'!$AQ$28</c:f>
              <c:strCache>
                <c:ptCount val="1"/>
                <c:pt idx="0">
                  <c:v>Sum of Pred_2</c:v>
                </c:pt>
              </c:strCache>
            </c:strRef>
          </c:tx>
          <c:spPr>
            <a:ln w="28575" cap="rnd">
              <a:solidFill>
                <a:schemeClr val="accent2"/>
              </a:solidFill>
              <a:round/>
            </a:ln>
            <a:effectLst/>
          </c:spPr>
          <c:marker>
            <c:symbol val="none"/>
          </c:marker>
          <c:val>
            <c:numRef>
              <c:f>'Model Dignosics'!$AQ$29:$AQ$185</c:f>
              <c:numCache>
                <c:formatCode>General</c:formatCode>
                <c:ptCount val="157"/>
                <c:pt idx="0">
                  <c:v>518264.17560483073</c:v>
                </c:pt>
                <c:pt idx="1">
                  <c:v>518119.59126458061</c:v>
                </c:pt>
                <c:pt idx="2">
                  <c:v>517975.00692433043</c:v>
                </c:pt>
                <c:pt idx="3">
                  <c:v>517830.4225840802</c:v>
                </c:pt>
                <c:pt idx="4">
                  <c:v>517685.83824383002</c:v>
                </c:pt>
                <c:pt idx="5">
                  <c:v>511228.58987314382</c:v>
                </c:pt>
                <c:pt idx="6">
                  <c:v>511084.0055328937</c:v>
                </c:pt>
                <c:pt idx="7">
                  <c:v>510939.42119264352</c:v>
                </c:pt>
                <c:pt idx="8">
                  <c:v>510794.83685239335</c:v>
                </c:pt>
                <c:pt idx="9">
                  <c:v>505144.58898851142</c:v>
                </c:pt>
                <c:pt idx="10">
                  <c:v>505000.00464826124</c:v>
                </c:pt>
                <c:pt idx="11">
                  <c:v>504855.42030801112</c:v>
                </c:pt>
                <c:pt idx="12">
                  <c:v>504710.83596776077</c:v>
                </c:pt>
                <c:pt idx="13">
                  <c:v>502362.08753170265</c:v>
                </c:pt>
                <c:pt idx="14">
                  <c:v>502217.50319145247</c:v>
                </c:pt>
                <c:pt idx="15">
                  <c:v>502072.91885120224</c:v>
                </c:pt>
                <c:pt idx="16">
                  <c:v>501928.33451095206</c:v>
                </c:pt>
                <c:pt idx="17">
                  <c:v>501783.75017070188</c:v>
                </c:pt>
                <c:pt idx="18">
                  <c:v>554693.98702119011</c:v>
                </c:pt>
                <c:pt idx="19">
                  <c:v>554549.40268093976</c:v>
                </c:pt>
                <c:pt idx="20">
                  <c:v>554404.81834068964</c:v>
                </c:pt>
                <c:pt idx="21">
                  <c:v>554260.23400043941</c:v>
                </c:pt>
                <c:pt idx="22">
                  <c:v>597583.86093871715</c:v>
                </c:pt>
                <c:pt idx="23">
                  <c:v>597439.27659846679</c:v>
                </c:pt>
                <c:pt idx="24">
                  <c:v>597294.69225821667</c:v>
                </c:pt>
                <c:pt idx="25">
                  <c:v>597150.10791796655</c:v>
                </c:pt>
                <c:pt idx="26">
                  <c:v>663523.92214314919</c:v>
                </c:pt>
                <c:pt idx="27">
                  <c:v>663379.33780289895</c:v>
                </c:pt>
                <c:pt idx="28">
                  <c:v>663234.75346264883</c:v>
                </c:pt>
                <c:pt idx="29">
                  <c:v>663090.1691223986</c:v>
                </c:pt>
                <c:pt idx="30">
                  <c:v>662945.58478214825</c:v>
                </c:pt>
                <c:pt idx="31">
                  <c:v>662801.00044189813</c:v>
                </c:pt>
                <c:pt idx="32">
                  <c:v>662656.41610164801</c:v>
                </c:pt>
                <c:pt idx="33">
                  <c:v>662511.83176139765</c:v>
                </c:pt>
                <c:pt idx="34">
                  <c:v>662367.24742114753</c:v>
                </c:pt>
                <c:pt idx="35">
                  <c:v>613695.79453626089</c:v>
                </c:pt>
                <c:pt idx="36">
                  <c:v>613551.21019601065</c:v>
                </c:pt>
                <c:pt idx="37">
                  <c:v>613406.62585576042</c:v>
                </c:pt>
                <c:pt idx="38">
                  <c:v>613262.0415155103</c:v>
                </c:pt>
                <c:pt idx="39">
                  <c:v>532403.84749504435</c:v>
                </c:pt>
                <c:pt idx="40">
                  <c:v>532259.26315479423</c:v>
                </c:pt>
                <c:pt idx="41">
                  <c:v>532114.67881454411</c:v>
                </c:pt>
                <c:pt idx="42">
                  <c:v>531970.09447429376</c:v>
                </c:pt>
                <c:pt idx="43">
                  <c:v>531825.51013404364</c:v>
                </c:pt>
                <c:pt idx="44">
                  <c:v>660921.40401864564</c:v>
                </c:pt>
                <c:pt idx="45">
                  <c:v>660776.8196783954</c:v>
                </c:pt>
                <c:pt idx="46">
                  <c:v>660632.23533814528</c:v>
                </c:pt>
                <c:pt idx="47">
                  <c:v>660487.65099789505</c:v>
                </c:pt>
                <c:pt idx="48">
                  <c:v>504494.57869515155</c:v>
                </c:pt>
                <c:pt idx="49">
                  <c:v>504349.99435490137</c:v>
                </c:pt>
                <c:pt idx="50">
                  <c:v>504205.41001465113</c:v>
                </c:pt>
                <c:pt idx="51">
                  <c:v>504060.82567440096</c:v>
                </c:pt>
                <c:pt idx="52">
                  <c:v>503916.24133415078</c:v>
                </c:pt>
                <c:pt idx="53">
                  <c:v>510601.20557157043</c:v>
                </c:pt>
                <c:pt idx="54">
                  <c:v>510456.62123132008</c:v>
                </c:pt>
                <c:pt idx="55">
                  <c:v>510312.03689106996</c:v>
                </c:pt>
                <c:pt idx="56">
                  <c:v>510167.45255081978</c:v>
                </c:pt>
                <c:pt idx="57">
                  <c:v>503710.20418013359</c:v>
                </c:pt>
                <c:pt idx="58">
                  <c:v>503565.61983988341</c:v>
                </c:pt>
                <c:pt idx="59">
                  <c:v>503421.03549963317</c:v>
                </c:pt>
                <c:pt idx="60">
                  <c:v>503276.45115938305</c:v>
                </c:pt>
                <c:pt idx="61">
                  <c:v>497626.20329550118</c:v>
                </c:pt>
                <c:pt idx="62">
                  <c:v>497481.61895525095</c:v>
                </c:pt>
                <c:pt idx="63">
                  <c:v>497337.03461500083</c:v>
                </c:pt>
                <c:pt idx="64">
                  <c:v>497192.45027475059</c:v>
                </c:pt>
                <c:pt idx="65">
                  <c:v>494843.70183869242</c:v>
                </c:pt>
                <c:pt idx="66">
                  <c:v>494699.11749844218</c:v>
                </c:pt>
                <c:pt idx="67">
                  <c:v>494554.533158192</c:v>
                </c:pt>
                <c:pt idx="68">
                  <c:v>494409.94881794183</c:v>
                </c:pt>
                <c:pt idx="69">
                  <c:v>494265.36447769159</c:v>
                </c:pt>
                <c:pt idx="70">
                  <c:v>547175.60132817971</c:v>
                </c:pt>
                <c:pt idx="71">
                  <c:v>547031.01698792959</c:v>
                </c:pt>
                <c:pt idx="72">
                  <c:v>546886.43264767947</c:v>
                </c:pt>
                <c:pt idx="73">
                  <c:v>546741.84830742911</c:v>
                </c:pt>
                <c:pt idx="74">
                  <c:v>590065.47524570685</c:v>
                </c:pt>
                <c:pt idx="75">
                  <c:v>589920.89090545673</c:v>
                </c:pt>
                <c:pt idx="76">
                  <c:v>589776.3065652065</c:v>
                </c:pt>
                <c:pt idx="77">
                  <c:v>589631.72222495626</c:v>
                </c:pt>
                <c:pt idx="78">
                  <c:v>656005.5364501389</c:v>
                </c:pt>
                <c:pt idx="79">
                  <c:v>655860.95210988866</c:v>
                </c:pt>
                <c:pt idx="80">
                  <c:v>655716.36776963854</c:v>
                </c:pt>
                <c:pt idx="81">
                  <c:v>655571.78342938831</c:v>
                </c:pt>
                <c:pt idx="82">
                  <c:v>655427.19908913819</c:v>
                </c:pt>
                <c:pt idx="83">
                  <c:v>655282.61474888795</c:v>
                </c:pt>
                <c:pt idx="84">
                  <c:v>655138.03040863783</c:v>
                </c:pt>
                <c:pt idx="85">
                  <c:v>654993.44606838748</c:v>
                </c:pt>
                <c:pt idx="86">
                  <c:v>654848.86172813736</c:v>
                </c:pt>
                <c:pt idx="87">
                  <c:v>606177.40884325071</c:v>
                </c:pt>
                <c:pt idx="88">
                  <c:v>606032.82450300036</c:v>
                </c:pt>
                <c:pt idx="89">
                  <c:v>605888.24016275024</c:v>
                </c:pt>
                <c:pt idx="90">
                  <c:v>605743.6558225</c:v>
                </c:pt>
                <c:pt idx="91">
                  <c:v>605599.07148224988</c:v>
                </c:pt>
                <c:pt idx="92">
                  <c:v>524740.87746178405</c:v>
                </c:pt>
                <c:pt idx="93">
                  <c:v>524596.2931215337</c:v>
                </c:pt>
                <c:pt idx="94">
                  <c:v>524451.70878128358</c:v>
                </c:pt>
                <c:pt idx="95">
                  <c:v>524307.12444103346</c:v>
                </c:pt>
                <c:pt idx="96">
                  <c:v>653403.01832563535</c:v>
                </c:pt>
                <c:pt idx="97">
                  <c:v>653258.43398538511</c:v>
                </c:pt>
                <c:pt idx="98">
                  <c:v>653113.84964513499</c:v>
                </c:pt>
                <c:pt idx="99">
                  <c:v>652969.26530488476</c:v>
                </c:pt>
                <c:pt idx="100">
                  <c:v>496976.19300214131</c:v>
                </c:pt>
                <c:pt idx="101">
                  <c:v>496831.60866189114</c:v>
                </c:pt>
                <c:pt idx="102">
                  <c:v>496687.0243216409</c:v>
                </c:pt>
                <c:pt idx="103">
                  <c:v>496542.43998139072</c:v>
                </c:pt>
                <c:pt idx="104">
                  <c:v>496397.85564114049</c:v>
                </c:pt>
                <c:pt idx="105">
                  <c:v>503082.81987856014</c:v>
                </c:pt>
                <c:pt idx="106">
                  <c:v>502938.23553830991</c:v>
                </c:pt>
                <c:pt idx="107">
                  <c:v>502793.65119805979</c:v>
                </c:pt>
                <c:pt idx="108">
                  <c:v>502649.06685780943</c:v>
                </c:pt>
                <c:pt idx="109">
                  <c:v>496191.81848712335</c:v>
                </c:pt>
                <c:pt idx="110">
                  <c:v>496047.23414687323</c:v>
                </c:pt>
                <c:pt idx="111">
                  <c:v>495902.64980662294</c:v>
                </c:pt>
                <c:pt idx="112">
                  <c:v>495758.06546637282</c:v>
                </c:pt>
                <c:pt idx="113">
                  <c:v>490107.81760249095</c:v>
                </c:pt>
                <c:pt idx="114">
                  <c:v>489963.23326224071</c:v>
                </c:pt>
                <c:pt idx="115">
                  <c:v>489818.64892199053</c:v>
                </c:pt>
                <c:pt idx="116">
                  <c:v>489674.06458174036</c:v>
                </c:pt>
                <c:pt idx="117">
                  <c:v>489529.48024149012</c:v>
                </c:pt>
                <c:pt idx="118">
                  <c:v>487180.73180543189</c:v>
                </c:pt>
                <c:pt idx="119">
                  <c:v>487036.14746518177</c:v>
                </c:pt>
                <c:pt idx="120">
                  <c:v>486891.56312493153</c:v>
                </c:pt>
                <c:pt idx="121">
                  <c:v>486746.97878468136</c:v>
                </c:pt>
                <c:pt idx="122">
                  <c:v>539657.21563516953</c:v>
                </c:pt>
                <c:pt idx="123">
                  <c:v>539512.63129491941</c:v>
                </c:pt>
                <c:pt idx="124">
                  <c:v>539368.04695466906</c:v>
                </c:pt>
                <c:pt idx="125">
                  <c:v>539223.46261441894</c:v>
                </c:pt>
                <c:pt idx="126">
                  <c:v>582547.08955269656</c:v>
                </c:pt>
                <c:pt idx="127">
                  <c:v>582402.50521244644</c:v>
                </c:pt>
                <c:pt idx="128">
                  <c:v>582257.92087219621</c:v>
                </c:pt>
                <c:pt idx="129">
                  <c:v>582113.33653194609</c:v>
                </c:pt>
                <c:pt idx="130">
                  <c:v>581968.75219169585</c:v>
                </c:pt>
                <c:pt idx="131">
                  <c:v>648342.56641687849</c:v>
                </c:pt>
                <c:pt idx="132">
                  <c:v>648197.98207662825</c:v>
                </c:pt>
                <c:pt idx="133">
                  <c:v>648053.39773637801</c:v>
                </c:pt>
                <c:pt idx="134">
                  <c:v>647908.81339612789</c:v>
                </c:pt>
                <c:pt idx="135">
                  <c:v>647764.22905587766</c:v>
                </c:pt>
                <c:pt idx="136">
                  <c:v>647619.64471562754</c:v>
                </c:pt>
                <c:pt idx="137">
                  <c:v>647475.06037537742</c:v>
                </c:pt>
                <c:pt idx="138">
                  <c:v>647330.47603512718</c:v>
                </c:pt>
                <c:pt idx="139">
                  <c:v>647185.89169487683</c:v>
                </c:pt>
                <c:pt idx="140">
                  <c:v>598514.43880999018</c:v>
                </c:pt>
                <c:pt idx="141">
                  <c:v>598369.85446974006</c:v>
                </c:pt>
                <c:pt idx="142">
                  <c:v>598225.27012948971</c:v>
                </c:pt>
                <c:pt idx="143">
                  <c:v>598080.68578923959</c:v>
                </c:pt>
                <c:pt idx="144">
                  <c:v>517222.4917687737</c:v>
                </c:pt>
                <c:pt idx="145">
                  <c:v>517077.90742852353</c:v>
                </c:pt>
                <c:pt idx="146">
                  <c:v>516933.32308827341</c:v>
                </c:pt>
                <c:pt idx="147">
                  <c:v>516788.73874802305</c:v>
                </c:pt>
                <c:pt idx="148">
                  <c:v>645884.63263262506</c:v>
                </c:pt>
                <c:pt idx="149">
                  <c:v>645740.04829237494</c:v>
                </c:pt>
                <c:pt idx="150">
                  <c:v>645595.4639521247</c:v>
                </c:pt>
                <c:pt idx="151">
                  <c:v>645450.87961187446</c:v>
                </c:pt>
                <c:pt idx="152">
                  <c:v>645306.29527162435</c:v>
                </c:pt>
                <c:pt idx="153">
                  <c:v>489313.22296888084</c:v>
                </c:pt>
                <c:pt idx="154">
                  <c:v>489168.63862863067</c:v>
                </c:pt>
                <c:pt idx="155">
                  <c:v>489024.05428838049</c:v>
                </c:pt>
                <c:pt idx="156">
                  <c:v>488879.46994813025</c:v>
                </c:pt>
              </c:numCache>
            </c:numRef>
          </c:val>
          <c:smooth val="0"/>
          <c:extLst>
            <c:ext xmlns:c16="http://schemas.microsoft.com/office/drawing/2014/chart" uri="{C3380CC4-5D6E-409C-BE32-E72D297353CC}">
              <c16:uniqueId val="{00000001-244A-ED44-B4DC-D9E395694395}"/>
            </c:ext>
          </c:extLst>
        </c:ser>
        <c:dLbls>
          <c:showLegendKey val="0"/>
          <c:showVal val="0"/>
          <c:showCatName val="0"/>
          <c:showSerName val="0"/>
          <c:showPercent val="0"/>
          <c:showBubbleSize val="0"/>
        </c:dLbls>
        <c:smooth val="0"/>
        <c:axId val="1143288895"/>
        <c:axId val="1544169904"/>
      </c:lineChart>
      <c:catAx>
        <c:axId val="11432888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69904"/>
        <c:crosses val="autoZero"/>
        <c:auto val="1"/>
        <c:lblAlgn val="ctr"/>
        <c:lblOffset val="100"/>
        <c:noMultiLvlLbl val="0"/>
      </c:catAx>
      <c:valAx>
        <c:axId val="15441699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88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Dignosics'!$AY$28</c:f>
              <c:strCache>
                <c:ptCount val="1"/>
                <c:pt idx="0">
                  <c:v>Sum of ln_sales</c:v>
                </c:pt>
              </c:strCache>
            </c:strRef>
          </c:tx>
          <c:spPr>
            <a:ln w="28575" cap="rnd">
              <a:solidFill>
                <a:schemeClr val="accent1"/>
              </a:solidFill>
              <a:round/>
            </a:ln>
            <a:effectLst/>
          </c:spPr>
          <c:marker>
            <c:symbol val="none"/>
          </c:marker>
          <c:val>
            <c:numRef>
              <c:f>'Model Dignosics'!$AY$29:$AY$185</c:f>
              <c:numCache>
                <c:formatCode>General</c:formatCode>
                <c:ptCount val="157"/>
                <c:pt idx="0">
                  <c:v>68.019879983705167</c:v>
                </c:pt>
                <c:pt idx="1">
                  <c:v>68.069612733277253</c:v>
                </c:pt>
                <c:pt idx="2">
                  <c:v>68.127124379385151</c:v>
                </c:pt>
                <c:pt idx="3">
                  <c:v>68.189550672795804</c:v>
                </c:pt>
                <c:pt idx="4">
                  <c:v>68.221800033081237</c:v>
                </c:pt>
                <c:pt idx="5">
                  <c:v>68.182390957132242</c:v>
                </c:pt>
                <c:pt idx="6">
                  <c:v>68.229330216799568</c:v>
                </c:pt>
                <c:pt idx="7">
                  <c:v>68.267531576649702</c:v>
                </c:pt>
                <c:pt idx="8">
                  <c:v>68.332775444214576</c:v>
                </c:pt>
                <c:pt idx="9">
                  <c:v>68.426417912167409</c:v>
                </c:pt>
                <c:pt idx="10">
                  <c:v>68.461238592917567</c:v>
                </c:pt>
                <c:pt idx="11">
                  <c:v>68.528128936746455</c:v>
                </c:pt>
                <c:pt idx="12">
                  <c:v>68.613122882817052</c:v>
                </c:pt>
                <c:pt idx="13">
                  <c:v>68.642213461094499</c:v>
                </c:pt>
                <c:pt idx="14">
                  <c:v>68.655031730260731</c:v>
                </c:pt>
                <c:pt idx="15">
                  <c:v>68.241165506762684</c:v>
                </c:pt>
                <c:pt idx="16">
                  <c:v>68.125097364377027</c:v>
                </c:pt>
                <c:pt idx="17">
                  <c:v>68.093718972519582</c:v>
                </c:pt>
                <c:pt idx="18">
                  <c:v>68.549632098677321</c:v>
                </c:pt>
                <c:pt idx="19">
                  <c:v>68.682665652845316</c:v>
                </c:pt>
                <c:pt idx="20">
                  <c:v>68.718855596473006</c:v>
                </c:pt>
                <c:pt idx="21">
                  <c:v>68.753015060823301</c:v>
                </c:pt>
                <c:pt idx="22">
                  <c:v>69.030544304491883</c:v>
                </c:pt>
                <c:pt idx="23">
                  <c:v>69.065292622685405</c:v>
                </c:pt>
                <c:pt idx="24">
                  <c:v>69.034452366985121</c:v>
                </c:pt>
                <c:pt idx="25">
                  <c:v>69.057455604808325</c:v>
                </c:pt>
                <c:pt idx="26">
                  <c:v>69.174346475180883</c:v>
                </c:pt>
                <c:pt idx="27">
                  <c:v>69.211766980863175</c:v>
                </c:pt>
                <c:pt idx="28">
                  <c:v>69.335589591784981</c:v>
                </c:pt>
                <c:pt idx="29">
                  <c:v>69.374973242994372</c:v>
                </c:pt>
                <c:pt idx="30">
                  <c:v>69.410056141760251</c:v>
                </c:pt>
                <c:pt idx="31">
                  <c:v>69.158375204023628</c:v>
                </c:pt>
                <c:pt idx="32">
                  <c:v>68.962181935615888</c:v>
                </c:pt>
                <c:pt idx="33">
                  <c:v>68.837031558628198</c:v>
                </c:pt>
                <c:pt idx="34">
                  <c:v>68.874576557388863</c:v>
                </c:pt>
                <c:pt idx="35">
                  <c:v>68.66191873370191</c:v>
                </c:pt>
                <c:pt idx="36">
                  <c:v>68.515511598766082</c:v>
                </c:pt>
                <c:pt idx="37">
                  <c:v>68.696837930356281</c:v>
                </c:pt>
                <c:pt idx="38">
                  <c:v>68.690158259282498</c:v>
                </c:pt>
                <c:pt idx="39">
                  <c:v>68.137987617600075</c:v>
                </c:pt>
                <c:pt idx="40">
                  <c:v>67.832317322356886</c:v>
                </c:pt>
                <c:pt idx="41">
                  <c:v>67.720405433481659</c:v>
                </c:pt>
                <c:pt idx="42">
                  <c:v>67.71393123080685</c:v>
                </c:pt>
                <c:pt idx="43">
                  <c:v>67.721059237441267</c:v>
                </c:pt>
                <c:pt idx="44">
                  <c:v>67.632521022524955</c:v>
                </c:pt>
                <c:pt idx="45">
                  <c:v>67.648917514168744</c:v>
                </c:pt>
                <c:pt idx="46">
                  <c:v>67.627954290921053</c:v>
                </c:pt>
                <c:pt idx="47">
                  <c:v>67.652205440715107</c:v>
                </c:pt>
                <c:pt idx="48">
                  <c:v>67.64905408170155</c:v>
                </c:pt>
                <c:pt idx="49">
                  <c:v>67.660264252704295</c:v>
                </c:pt>
                <c:pt idx="50">
                  <c:v>67.659326696934144</c:v>
                </c:pt>
                <c:pt idx="51">
                  <c:v>67.651016407869136</c:v>
                </c:pt>
                <c:pt idx="52">
                  <c:v>67.663780530852108</c:v>
                </c:pt>
                <c:pt idx="53">
                  <c:v>67.700419923770554</c:v>
                </c:pt>
                <c:pt idx="54">
                  <c:v>67.700662012859794</c:v>
                </c:pt>
                <c:pt idx="55">
                  <c:v>67.753502967187472</c:v>
                </c:pt>
                <c:pt idx="56">
                  <c:v>67.770217655315733</c:v>
                </c:pt>
                <c:pt idx="57">
                  <c:v>67.727812764536836</c:v>
                </c:pt>
                <c:pt idx="58">
                  <c:v>67.739722515588213</c:v>
                </c:pt>
                <c:pt idx="59">
                  <c:v>67.770302863694312</c:v>
                </c:pt>
                <c:pt idx="60">
                  <c:v>67.776492885319954</c:v>
                </c:pt>
                <c:pt idx="61">
                  <c:v>67.798469603958495</c:v>
                </c:pt>
                <c:pt idx="62">
                  <c:v>67.773269696954884</c:v>
                </c:pt>
                <c:pt idx="63">
                  <c:v>67.751770642846495</c:v>
                </c:pt>
                <c:pt idx="64">
                  <c:v>67.736535999874661</c:v>
                </c:pt>
                <c:pt idx="65">
                  <c:v>67.704074070802093</c:v>
                </c:pt>
                <c:pt idx="66">
                  <c:v>67.658231725020244</c:v>
                </c:pt>
                <c:pt idx="67">
                  <c:v>67.691349401392912</c:v>
                </c:pt>
                <c:pt idx="68">
                  <c:v>67.739730738961896</c:v>
                </c:pt>
                <c:pt idx="69">
                  <c:v>67.789625595596476</c:v>
                </c:pt>
                <c:pt idx="70">
                  <c:v>68.299480034811864</c:v>
                </c:pt>
                <c:pt idx="71">
                  <c:v>68.345181622971666</c:v>
                </c:pt>
                <c:pt idx="72">
                  <c:v>68.390548583869105</c:v>
                </c:pt>
                <c:pt idx="73">
                  <c:v>68.435571847386299</c:v>
                </c:pt>
                <c:pt idx="74">
                  <c:v>68.733358129215375</c:v>
                </c:pt>
                <c:pt idx="75">
                  <c:v>68.776698801122009</c:v>
                </c:pt>
                <c:pt idx="76">
                  <c:v>68.820046330999702</c:v>
                </c:pt>
                <c:pt idx="77">
                  <c:v>68.868887051299566</c:v>
                </c:pt>
                <c:pt idx="78">
                  <c:v>69.231803521831793</c:v>
                </c:pt>
                <c:pt idx="79">
                  <c:v>69.276470120596898</c:v>
                </c:pt>
                <c:pt idx="80">
                  <c:v>69.922525775503232</c:v>
                </c:pt>
                <c:pt idx="81">
                  <c:v>69.976105256545196</c:v>
                </c:pt>
                <c:pt idx="82">
                  <c:v>70.010181991408672</c:v>
                </c:pt>
                <c:pt idx="83">
                  <c:v>70.190904521095646</c:v>
                </c:pt>
                <c:pt idx="84">
                  <c:v>70.244961040783096</c:v>
                </c:pt>
                <c:pt idx="85">
                  <c:v>70.256366574349286</c:v>
                </c:pt>
                <c:pt idx="86">
                  <c:v>70.10256946525692</c:v>
                </c:pt>
                <c:pt idx="87">
                  <c:v>69.893431789217814</c:v>
                </c:pt>
                <c:pt idx="88">
                  <c:v>69.406616173708542</c:v>
                </c:pt>
                <c:pt idx="89">
                  <c:v>69.226421722868224</c:v>
                </c:pt>
                <c:pt idx="90">
                  <c:v>69.194362943234438</c:v>
                </c:pt>
                <c:pt idx="91">
                  <c:v>69.169214964982928</c:v>
                </c:pt>
                <c:pt idx="92">
                  <c:v>68.661889017263562</c:v>
                </c:pt>
                <c:pt idx="93">
                  <c:v>68.64902013093814</c:v>
                </c:pt>
                <c:pt idx="94">
                  <c:v>68.620478180639523</c:v>
                </c:pt>
                <c:pt idx="95">
                  <c:v>68.590497674337641</c:v>
                </c:pt>
                <c:pt idx="96">
                  <c:v>68.449969714378994</c:v>
                </c:pt>
                <c:pt idx="97">
                  <c:v>68.412658468431829</c:v>
                </c:pt>
                <c:pt idx="98">
                  <c:v>68.296123932355272</c:v>
                </c:pt>
                <c:pt idx="99">
                  <c:v>68.262290238102622</c:v>
                </c:pt>
                <c:pt idx="100">
                  <c:v>68.11366897960464</c:v>
                </c:pt>
                <c:pt idx="101">
                  <c:v>68.110638916436244</c:v>
                </c:pt>
                <c:pt idx="102">
                  <c:v>68.09044700586233</c:v>
                </c:pt>
                <c:pt idx="103">
                  <c:v>68.105354644562496</c:v>
                </c:pt>
                <c:pt idx="104">
                  <c:v>68.076809041434231</c:v>
                </c:pt>
                <c:pt idx="105">
                  <c:v>68.114517059881663</c:v>
                </c:pt>
                <c:pt idx="106">
                  <c:v>68.114397070163847</c:v>
                </c:pt>
                <c:pt idx="107">
                  <c:v>68.105734697527183</c:v>
                </c:pt>
                <c:pt idx="108">
                  <c:v>68.141184421430836</c:v>
                </c:pt>
                <c:pt idx="109">
                  <c:v>68.048759205508006</c:v>
                </c:pt>
                <c:pt idx="110">
                  <c:v>67.75369912806255</c:v>
                </c:pt>
                <c:pt idx="111">
                  <c:v>67.640847532833135</c:v>
                </c:pt>
                <c:pt idx="112">
                  <c:v>67.562801827840417</c:v>
                </c:pt>
                <c:pt idx="113">
                  <c:v>67.455184342015812</c:v>
                </c:pt>
                <c:pt idx="114">
                  <c:v>67.415377672576383</c:v>
                </c:pt>
                <c:pt idx="115">
                  <c:v>67.380517274344228</c:v>
                </c:pt>
                <c:pt idx="116">
                  <c:v>67.317585669242348</c:v>
                </c:pt>
                <c:pt idx="117">
                  <c:v>67.286635615106462</c:v>
                </c:pt>
                <c:pt idx="118">
                  <c:v>67.261011609849163</c:v>
                </c:pt>
                <c:pt idx="119">
                  <c:v>67.284228542905709</c:v>
                </c:pt>
                <c:pt idx="120">
                  <c:v>67.328290928146913</c:v>
                </c:pt>
                <c:pt idx="121">
                  <c:v>67.378149340846107</c:v>
                </c:pt>
                <c:pt idx="122">
                  <c:v>67.993311962894921</c:v>
                </c:pt>
                <c:pt idx="123">
                  <c:v>68.194742051971474</c:v>
                </c:pt>
                <c:pt idx="124">
                  <c:v>68.28407088797276</c:v>
                </c:pt>
                <c:pt idx="125">
                  <c:v>68.448281438995167</c:v>
                </c:pt>
                <c:pt idx="126">
                  <c:v>68.848662889943455</c:v>
                </c:pt>
                <c:pt idx="127">
                  <c:v>68.87829421840479</c:v>
                </c:pt>
                <c:pt idx="128">
                  <c:v>68.92383011823172</c:v>
                </c:pt>
                <c:pt idx="129">
                  <c:v>68.965281732722772</c:v>
                </c:pt>
                <c:pt idx="130">
                  <c:v>69.003084116492616</c:v>
                </c:pt>
                <c:pt idx="131">
                  <c:v>69.121433691521048</c:v>
                </c:pt>
                <c:pt idx="132">
                  <c:v>69.074099734302067</c:v>
                </c:pt>
                <c:pt idx="133">
                  <c:v>69.014087968572937</c:v>
                </c:pt>
                <c:pt idx="134">
                  <c:v>69.069286560994271</c:v>
                </c:pt>
                <c:pt idx="135">
                  <c:v>69.099882447511646</c:v>
                </c:pt>
                <c:pt idx="136">
                  <c:v>68.928617865344407</c:v>
                </c:pt>
                <c:pt idx="137">
                  <c:v>68.890923030581234</c:v>
                </c:pt>
                <c:pt idx="138">
                  <c:v>68.882153220081463</c:v>
                </c:pt>
                <c:pt idx="139">
                  <c:v>68.632096263416372</c:v>
                </c:pt>
                <c:pt idx="140">
                  <c:v>68.647832191573116</c:v>
                </c:pt>
                <c:pt idx="141">
                  <c:v>68.574357828523773</c:v>
                </c:pt>
                <c:pt idx="142">
                  <c:v>68.455679233307436</c:v>
                </c:pt>
                <c:pt idx="143">
                  <c:v>68.427102854265485</c:v>
                </c:pt>
                <c:pt idx="144">
                  <c:v>67.836549146657603</c:v>
                </c:pt>
                <c:pt idx="145">
                  <c:v>67.827674251678701</c:v>
                </c:pt>
                <c:pt idx="146">
                  <c:v>67.837162883474974</c:v>
                </c:pt>
                <c:pt idx="147">
                  <c:v>67.835465908798298</c:v>
                </c:pt>
                <c:pt idx="148">
                  <c:v>67.758933252767321</c:v>
                </c:pt>
                <c:pt idx="149">
                  <c:v>67.763282621317003</c:v>
                </c:pt>
                <c:pt idx="150">
                  <c:v>67.774791485190818</c:v>
                </c:pt>
                <c:pt idx="151">
                  <c:v>67.794753891740029</c:v>
                </c:pt>
                <c:pt idx="152">
                  <c:v>67.776022940471194</c:v>
                </c:pt>
                <c:pt idx="153">
                  <c:v>67.781404780360944</c:v>
                </c:pt>
                <c:pt idx="154">
                  <c:v>67.780265612287224</c:v>
                </c:pt>
                <c:pt idx="155">
                  <c:v>67.759696444161378</c:v>
                </c:pt>
                <c:pt idx="156">
                  <c:v>67.796456002011496</c:v>
                </c:pt>
              </c:numCache>
            </c:numRef>
          </c:val>
          <c:smooth val="0"/>
          <c:extLst>
            <c:ext xmlns:c16="http://schemas.microsoft.com/office/drawing/2014/chart" uri="{C3380CC4-5D6E-409C-BE32-E72D297353CC}">
              <c16:uniqueId val="{00000000-427F-B842-BA09-7F9A15E65722}"/>
            </c:ext>
          </c:extLst>
        </c:ser>
        <c:ser>
          <c:idx val="1"/>
          <c:order val="1"/>
          <c:tx>
            <c:strRef>
              <c:f>'Model Dignosics'!$AZ$28</c:f>
              <c:strCache>
                <c:ptCount val="1"/>
                <c:pt idx="0">
                  <c:v>Sum of Pred_3</c:v>
                </c:pt>
              </c:strCache>
            </c:strRef>
          </c:tx>
          <c:spPr>
            <a:ln w="28575" cap="rnd">
              <a:solidFill>
                <a:schemeClr val="accent2"/>
              </a:solidFill>
              <a:round/>
            </a:ln>
            <a:effectLst/>
          </c:spPr>
          <c:marker>
            <c:symbol val="none"/>
          </c:marker>
          <c:val>
            <c:numRef>
              <c:f>'Model Dignosics'!$AZ$29:$AZ$185</c:f>
              <c:numCache>
                <c:formatCode>General</c:formatCode>
                <c:ptCount val="157"/>
                <c:pt idx="0">
                  <c:v>68.079961058259968</c:v>
                </c:pt>
                <c:pt idx="1">
                  <c:v>68.078415354671279</c:v>
                </c:pt>
                <c:pt idx="2">
                  <c:v>68.076869651082603</c:v>
                </c:pt>
                <c:pt idx="3">
                  <c:v>68.075323947493928</c:v>
                </c:pt>
                <c:pt idx="4">
                  <c:v>68.073778243905252</c:v>
                </c:pt>
                <c:pt idx="5">
                  <c:v>68.002067385176105</c:v>
                </c:pt>
                <c:pt idx="6">
                  <c:v>68.000521681587429</c:v>
                </c:pt>
                <c:pt idx="7">
                  <c:v>67.998975977998739</c:v>
                </c:pt>
                <c:pt idx="8">
                  <c:v>67.997430274410064</c:v>
                </c:pt>
                <c:pt idx="9">
                  <c:v>67.931040964083039</c:v>
                </c:pt>
                <c:pt idx="10">
                  <c:v>67.929495260494363</c:v>
                </c:pt>
                <c:pt idx="11">
                  <c:v>67.927949556905688</c:v>
                </c:pt>
                <c:pt idx="12">
                  <c:v>67.926403853317012</c:v>
                </c:pt>
                <c:pt idx="13">
                  <c:v>67.905941837296112</c:v>
                </c:pt>
                <c:pt idx="14">
                  <c:v>67.904396133707436</c:v>
                </c:pt>
                <c:pt idx="15">
                  <c:v>67.902850430118747</c:v>
                </c:pt>
                <c:pt idx="16">
                  <c:v>67.901304726530071</c:v>
                </c:pt>
                <c:pt idx="17">
                  <c:v>67.899759022941382</c:v>
                </c:pt>
                <c:pt idx="18">
                  <c:v>68.507308211968834</c:v>
                </c:pt>
                <c:pt idx="19">
                  <c:v>68.505762508380158</c:v>
                </c:pt>
                <c:pt idx="20">
                  <c:v>68.504216804791469</c:v>
                </c:pt>
                <c:pt idx="21">
                  <c:v>68.502671101202793</c:v>
                </c:pt>
                <c:pt idx="22">
                  <c:v>68.965848750139699</c:v>
                </c:pt>
                <c:pt idx="23">
                  <c:v>68.964303046551024</c:v>
                </c:pt>
                <c:pt idx="24">
                  <c:v>68.962757342962334</c:v>
                </c:pt>
                <c:pt idx="25">
                  <c:v>68.961211639373658</c:v>
                </c:pt>
                <c:pt idx="26">
                  <c:v>69.576970327416646</c:v>
                </c:pt>
                <c:pt idx="27">
                  <c:v>69.575424623827971</c:v>
                </c:pt>
                <c:pt idx="28">
                  <c:v>69.573878920239295</c:v>
                </c:pt>
                <c:pt idx="29">
                  <c:v>69.572333216650605</c:v>
                </c:pt>
                <c:pt idx="30">
                  <c:v>69.57078751306193</c:v>
                </c:pt>
                <c:pt idx="31">
                  <c:v>69.56924180947324</c:v>
                </c:pt>
                <c:pt idx="32">
                  <c:v>69.567696105884565</c:v>
                </c:pt>
                <c:pt idx="33">
                  <c:v>69.566150402295875</c:v>
                </c:pt>
                <c:pt idx="34">
                  <c:v>69.5646046987072</c:v>
                </c:pt>
                <c:pt idx="35">
                  <c:v>69.097898700732799</c:v>
                </c:pt>
                <c:pt idx="36">
                  <c:v>69.096352997144109</c:v>
                </c:pt>
                <c:pt idx="37">
                  <c:v>69.094807293555434</c:v>
                </c:pt>
                <c:pt idx="38">
                  <c:v>69.093261589966758</c:v>
                </c:pt>
                <c:pt idx="39">
                  <c:v>68.222222918120607</c:v>
                </c:pt>
                <c:pt idx="40">
                  <c:v>68.220677214531932</c:v>
                </c:pt>
                <c:pt idx="41">
                  <c:v>68.219131510943242</c:v>
                </c:pt>
                <c:pt idx="42">
                  <c:v>68.217585807354567</c:v>
                </c:pt>
                <c:pt idx="43">
                  <c:v>68.216040103765877</c:v>
                </c:pt>
                <c:pt idx="44">
                  <c:v>69.549147662820403</c:v>
                </c:pt>
                <c:pt idx="45">
                  <c:v>69.547601959231727</c:v>
                </c:pt>
                <c:pt idx="46">
                  <c:v>69.546056255643038</c:v>
                </c:pt>
                <c:pt idx="47">
                  <c:v>69.544510552054362</c:v>
                </c:pt>
                <c:pt idx="48">
                  <c:v>67.921315756279242</c:v>
                </c:pt>
                <c:pt idx="49">
                  <c:v>67.919770052690552</c:v>
                </c:pt>
                <c:pt idx="50">
                  <c:v>67.918224349101877</c:v>
                </c:pt>
                <c:pt idx="51">
                  <c:v>67.916678645513201</c:v>
                </c:pt>
                <c:pt idx="52">
                  <c:v>67.915132941924526</c:v>
                </c:pt>
                <c:pt idx="53">
                  <c:v>67.998038768059899</c:v>
                </c:pt>
                <c:pt idx="54">
                  <c:v>67.996493064471224</c:v>
                </c:pt>
                <c:pt idx="55">
                  <c:v>67.994947360882549</c:v>
                </c:pt>
                <c:pt idx="56">
                  <c:v>67.993401657293859</c:v>
                </c:pt>
                <c:pt idx="57">
                  <c:v>67.921690798564725</c:v>
                </c:pt>
                <c:pt idx="58">
                  <c:v>67.920145094976036</c:v>
                </c:pt>
                <c:pt idx="59">
                  <c:v>67.91859939138736</c:v>
                </c:pt>
                <c:pt idx="60">
                  <c:v>67.917053687798685</c:v>
                </c:pt>
                <c:pt idx="61">
                  <c:v>67.850664377471659</c:v>
                </c:pt>
                <c:pt idx="62">
                  <c:v>67.849118673882984</c:v>
                </c:pt>
                <c:pt idx="63">
                  <c:v>67.847572970294308</c:v>
                </c:pt>
                <c:pt idx="64">
                  <c:v>67.846027266705619</c:v>
                </c:pt>
                <c:pt idx="65">
                  <c:v>67.825565250684733</c:v>
                </c:pt>
                <c:pt idx="66">
                  <c:v>67.824019547096043</c:v>
                </c:pt>
                <c:pt idx="67">
                  <c:v>67.822473843507368</c:v>
                </c:pt>
                <c:pt idx="68">
                  <c:v>67.820928139918678</c:v>
                </c:pt>
                <c:pt idx="69">
                  <c:v>67.819382436330002</c:v>
                </c:pt>
                <c:pt idx="70">
                  <c:v>68.426931625357454</c:v>
                </c:pt>
                <c:pt idx="71">
                  <c:v>68.425385921768765</c:v>
                </c:pt>
                <c:pt idx="72">
                  <c:v>68.423840218180089</c:v>
                </c:pt>
                <c:pt idx="73">
                  <c:v>68.4222945145914</c:v>
                </c:pt>
                <c:pt idx="74">
                  <c:v>68.88547216352832</c:v>
                </c:pt>
                <c:pt idx="75">
                  <c:v>68.88392645993963</c:v>
                </c:pt>
                <c:pt idx="76">
                  <c:v>68.882380756350955</c:v>
                </c:pt>
                <c:pt idx="77">
                  <c:v>68.880835052762279</c:v>
                </c:pt>
                <c:pt idx="78">
                  <c:v>69.496593740805267</c:v>
                </c:pt>
                <c:pt idx="79">
                  <c:v>69.495048037216591</c:v>
                </c:pt>
                <c:pt idx="80">
                  <c:v>69.493502333627902</c:v>
                </c:pt>
                <c:pt idx="81">
                  <c:v>69.491956630039226</c:v>
                </c:pt>
                <c:pt idx="82">
                  <c:v>69.490410926450537</c:v>
                </c:pt>
                <c:pt idx="83">
                  <c:v>69.488865222861861</c:v>
                </c:pt>
                <c:pt idx="84">
                  <c:v>69.487319519273171</c:v>
                </c:pt>
                <c:pt idx="85">
                  <c:v>69.485773815684496</c:v>
                </c:pt>
                <c:pt idx="86">
                  <c:v>69.484228112095821</c:v>
                </c:pt>
                <c:pt idx="87">
                  <c:v>69.017522114121419</c:v>
                </c:pt>
                <c:pt idx="88">
                  <c:v>69.01597641053273</c:v>
                </c:pt>
                <c:pt idx="89">
                  <c:v>69.014430706944054</c:v>
                </c:pt>
                <c:pt idx="90">
                  <c:v>69.012885003355379</c:v>
                </c:pt>
                <c:pt idx="91">
                  <c:v>69.011339299766703</c:v>
                </c:pt>
                <c:pt idx="92">
                  <c:v>68.140300627920539</c:v>
                </c:pt>
                <c:pt idx="93">
                  <c:v>68.138754924331863</c:v>
                </c:pt>
                <c:pt idx="94">
                  <c:v>68.137209220743173</c:v>
                </c:pt>
                <c:pt idx="95">
                  <c:v>68.135663517154498</c:v>
                </c:pt>
                <c:pt idx="96">
                  <c:v>69.468771076209023</c:v>
                </c:pt>
                <c:pt idx="97">
                  <c:v>69.467225372620334</c:v>
                </c:pt>
                <c:pt idx="98">
                  <c:v>69.465679669031658</c:v>
                </c:pt>
                <c:pt idx="99">
                  <c:v>69.464133965442969</c:v>
                </c:pt>
                <c:pt idx="100">
                  <c:v>67.840939169667848</c:v>
                </c:pt>
                <c:pt idx="101">
                  <c:v>67.839393466079173</c:v>
                </c:pt>
                <c:pt idx="102">
                  <c:v>67.837847762490497</c:v>
                </c:pt>
                <c:pt idx="103">
                  <c:v>67.836302058901822</c:v>
                </c:pt>
                <c:pt idx="104">
                  <c:v>67.834756355313132</c:v>
                </c:pt>
                <c:pt idx="105">
                  <c:v>67.91766218144852</c:v>
                </c:pt>
                <c:pt idx="106">
                  <c:v>67.916116477859845</c:v>
                </c:pt>
                <c:pt idx="107">
                  <c:v>67.914570774271155</c:v>
                </c:pt>
                <c:pt idx="108">
                  <c:v>67.91302507068248</c:v>
                </c:pt>
                <c:pt idx="109">
                  <c:v>67.841314211953332</c:v>
                </c:pt>
                <c:pt idx="110">
                  <c:v>67.839768508364656</c:v>
                </c:pt>
                <c:pt idx="111">
                  <c:v>67.838222804775981</c:v>
                </c:pt>
                <c:pt idx="112">
                  <c:v>67.836677101187291</c:v>
                </c:pt>
                <c:pt idx="113">
                  <c:v>67.77028779086028</c:v>
                </c:pt>
                <c:pt idx="114">
                  <c:v>67.768742087271605</c:v>
                </c:pt>
                <c:pt idx="115">
                  <c:v>67.767196383682915</c:v>
                </c:pt>
                <c:pt idx="116">
                  <c:v>67.76565068009424</c:v>
                </c:pt>
                <c:pt idx="117">
                  <c:v>67.76410497650555</c:v>
                </c:pt>
                <c:pt idx="118">
                  <c:v>67.743642960484664</c:v>
                </c:pt>
                <c:pt idx="119">
                  <c:v>67.742097256895974</c:v>
                </c:pt>
                <c:pt idx="120">
                  <c:v>67.740551553307299</c:v>
                </c:pt>
                <c:pt idx="121">
                  <c:v>67.739005849718623</c:v>
                </c:pt>
                <c:pt idx="122">
                  <c:v>68.346555038746075</c:v>
                </c:pt>
                <c:pt idx="123">
                  <c:v>68.345009335157386</c:v>
                </c:pt>
                <c:pt idx="124">
                  <c:v>68.34346363156871</c:v>
                </c:pt>
                <c:pt idx="125">
                  <c:v>68.34191792798002</c:v>
                </c:pt>
                <c:pt idx="126">
                  <c:v>68.805095576916941</c:v>
                </c:pt>
                <c:pt idx="127">
                  <c:v>68.803549873328251</c:v>
                </c:pt>
                <c:pt idx="128">
                  <c:v>68.802004169739575</c:v>
                </c:pt>
                <c:pt idx="129">
                  <c:v>68.8004584661509</c:v>
                </c:pt>
                <c:pt idx="130">
                  <c:v>68.798912762562225</c:v>
                </c:pt>
                <c:pt idx="131">
                  <c:v>69.414671450605198</c:v>
                </c:pt>
                <c:pt idx="132">
                  <c:v>69.413125747016522</c:v>
                </c:pt>
                <c:pt idx="133">
                  <c:v>69.411580043427833</c:v>
                </c:pt>
                <c:pt idx="134">
                  <c:v>69.410034339839157</c:v>
                </c:pt>
                <c:pt idx="135">
                  <c:v>69.408488636250468</c:v>
                </c:pt>
                <c:pt idx="136">
                  <c:v>69.406942932661792</c:v>
                </c:pt>
                <c:pt idx="137">
                  <c:v>69.405397229073117</c:v>
                </c:pt>
                <c:pt idx="138">
                  <c:v>69.403851525484441</c:v>
                </c:pt>
                <c:pt idx="139">
                  <c:v>69.402305821895752</c:v>
                </c:pt>
                <c:pt idx="140">
                  <c:v>68.935599823921351</c:v>
                </c:pt>
                <c:pt idx="141">
                  <c:v>68.934054120332675</c:v>
                </c:pt>
                <c:pt idx="142">
                  <c:v>68.932508416744</c:v>
                </c:pt>
                <c:pt idx="143">
                  <c:v>68.93096271315531</c:v>
                </c:pt>
                <c:pt idx="144">
                  <c:v>68.059924041309159</c:v>
                </c:pt>
                <c:pt idx="145">
                  <c:v>68.05837833772047</c:v>
                </c:pt>
                <c:pt idx="146">
                  <c:v>68.056832634131794</c:v>
                </c:pt>
                <c:pt idx="147">
                  <c:v>68.055286930543119</c:v>
                </c:pt>
                <c:pt idx="148">
                  <c:v>69.38839448959763</c:v>
                </c:pt>
                <c:pt idx="149">
                  <c:v>69.386848786008954</c:v>
                </c:pt>
                <c:pt idx="150">
                  <c:v>69.385303082420265</c:v>
                </c:pt>
                <c:pt idx="151">
                  <c:v>69.383757378831589</c:v>
                </c:pt>
                <c:pt idx="152">
                  <c:v>69.3822116752429</c:v>
                </c:pt>
                <c:pt idx="153">
                  <c:v>67.759016879467794</c:v>
                </c:pt>
                <c:pt idx="154">
                  <c:v>67.757471175879118</c:v>
                </c:pt>
                <c:pt idx="155">
                  <c:v>67.755925472290429</c:v>
                </c:pt>
                <c:pt idx="156">
                  <c:v>67.754379768701753</c:v>
                </c:pt>
              </c:numCache>
            </c:numRef>
          </c:val>
          <c:smooth val="0"/>
          <c:extLst>
            <c:ext xmlns:c16="http://schemas.microsoft.com/office/drawing/2014/chart" uri="{C3380CC4-5D6E-409C-BE32-E72D297353CC}">
              <c16:uniqueId val="{00000001-427F-B842-BA09-7F9A15E65722}"/>
            </c:ext>
          </c:extLst>
        </c:ser>
        <c:dLbls>
          <c:showLegendKey val="0"/>
          <c:showVal val="0"/>
          <c:showCatName val="0"/>
          <c:showSerName val="0"/>
          <c:showPercent val="0"/>
          <c:showBubbleSize val="0"/>
        </c:dLbls>
        <c:smooth val="0"/>
        <c:axId val="1544113152"/>
        <c:axId val="463008527"/>
      </c:lineChart>
      <c:catAx>
        <c:axId val="15441131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008527"/>
        <c:crosses val="autoZero"/>
        <c:auto val="1"/>
        <c:lblAlgn val="ctr"/>
        <c:lblOffset val="100"/>
        <c:noMultiLvlLbl val="0"/>
      </c:catAx>
      <c:valAx>
        <c:axId val="46300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11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Dignosics'!$BH$28</c:f>
              <c:strCache>
                <c:ptCount val="1"/>
                <c:pt idx="0">
                  <c:v>Sum of sales</c:v>
                </c:pt>
              </c:strCache>
            </c:strRef>
          </c:tx>
          <c:spPr>
            <a:ln w="28575" cap="rnd">
              <a:solidFill>
                <a:schemeClr val="accent1"/>
              </a:solidFill>
              <a:round/>
            </a:ln>
            <a:effectLst/>
          </c:spPr>
          <c:marker>
            <c:symbol val="none"/>
          </c:marker>
          <c:val>
            <c:numRef>
              <c:f>'Model Dignosics'!$BH$29:$BH$185</c:f>
              <c:numCache>
                <c:formatCode>_(* #,##0_);_(* \(#,##0\);_(* "-"??_);_(@_)</c:formatCode>
                <c:ptCount val="157"/>
                <c:pt idx="0">
                  <c:v>512388.90508525912</c:v>
                </c:pt>
                <c:pt idx="1">
                  <c:v>516931.52685040358</c:v>
                </c:pt>
                <c:pt idx="2">
                  <c:v>521864.7024713651</c:v>
                </c:pt>
                <c:pt idx="3">
                  <c:v>526819.10608671175</c:v>
                </c:pt>
                <c:pt idx="4">
                  <c:v>530025.29021845083</c:v>
                </c:pt>
                <c:pt idx="5">
                  <c:v>524581.85915735166</c:v>
                </c:pt>
                <c:pt idx="6">
                  <c:v>528055.06678001885</c:v>
                </c:pt>
                <c:pt idx="7">
                  <c:v>531836.30788233783</c:v>
                </c:pt>
                <c:pt idx="8">
                  <c:v>537411.27168491355</c:v>
                </c:pt>
                <c:pt idx="9">
                  <c:v>544881.73392490402</c:v>
                </c:pt>
                <c:pt idx="10">
                  <c:v>548316.79943142517</c:v>
                </c:pt>
                <c:pt idx="11">
                  <c:v>554439.00600322313</c:v>
                </c:pt>
                <c:pt idx="12">
                  <c:v>561826.31132745696</c:v>
                </c:pt>
                <c:pt idx="13">
                  <c:v>564305.8926539782</c:v>
                </c:pt>
                <c:pt idx="14">
                  <c:v>565917.9899000962</c:v>
                </c:pt>
                <c:pt idx="15">
                  <c:v>530877.45451227995</c:v>
                </c:pt>
                <c:pt idx="16">
                  <c:v>521717.79621437239</c:v>
                </c:pt>
                <c:pt idx="17">
                  <c:v>519403.16779197223</c:v>
                </c:pt>
                <c:pt idx="18">
                  <c:v>559376.64604963118</c:v>
                </c:pt>
                <c:pt idx="19">
                  <c:v>573636.60843318794</c:v>
                </c:pt>
                <c:pt idx="20">
                  <c:v>577358.97422516008</c:v>
                </c:pt>
                <c:pt idx="21">
                  <c:v>580713.63868202525</c:v>
                </c:pt>
                <c:pt idx="22">
                  <c:v>607176.2242500037</c:v>
                </c:pt>
                <c:pt idx="23">
                  <c:v>610645.58477926138</c:v>
                </c:pt>
                <c:pt idx="24">
                  <c:v>606529.57435303135</c:v>
                </c:pt>
                <c:pt idx="25">
                  <c:v>608646.823824413</c:v>
                </c:pt>
                <c:pt idx="26">
                  <c:v>620246.04748705716</c:v>
                </c:pt>
                <c:pt idx="27">
                  <c:v>624049.0742867596</c:v>
                </c:pt>
                <c:pt idx="28">
                  <c:v>638135.95003726473</c:v>
                </c:pt>
                <c:pt idx="29">
                  <c:v>642278.19688443933</c:v>
                </c:pt>
                <c:pt idx="30">
                  <c:v>645908.05137493694</c:v>
                </c:pt>
                <c:pt idx="31">
                  <c:v>622466.52336706931</c:v>
                </c:pt>
                <c:pt idx="32">
                  <c:v>606167.33658545406</c:v>
                </c:pt>
                <c:pt idx="33">
                  <c:v>594160.38105729804</c:v>
                </c:pt>
                <c:pt idx="34">
                  <c:v>597797.33738361869</c:v>
                </c:pt>
                <c:pt idx="35">
                  <c:v>578633.5552161705</c:v>
                </c:pt>
                <c:pt idx="36">
                  <c:v>561286.45779419295</c:v>
                </c:pt>
                <c:pt idx="37">
                  <c:v>579972.47587147146</c:v>
                </c:pt>
                <c:pt idx="38">
                  <c:v>579840.28922601556</c:v>
                </c:pt>
                <c:pt idx="39">
                  <c:v>532332.69386857341</c:v>
                </c:pt>
                <c:pt idx="40">
                  <c:v>500032.13211772178</c:v>
                </c:pt>
                <c:pt idx="41">
                  <c:v>489406.71671459323</c:v>
                </c:pt>
                <c:pt idx="42">
                  <c:v>488719.34667071019</c:v>
                </c:pt>
                <c:pt idx="43">
                  <c:v>489294.28450202872</c:v>
                </c:pt>
                <c:pt idx="44">
                  <c:v>482389.03698664933</c:v>
                </c:pt>
                <c:pt idx="45">
                  <c:v>483803.55343424028</c:v>
                </c:pt>
                <c:pt idx="46">
                  <c:v>481787.06261798547</c:v>
                </c:pt>
                <c:pt idx="47">
                  <c:v>483969.17228752846</c:v>
                </c:pt>
                <c:pt idx="48">
                  <c:v>483620.35753391968</c:v>
                </c:pt>
                <c:pt idx="49">
                  <c:v>484401.57126426592</c:v>
                </c:pt>
                <c:pt idx="50">
                  <c:v>484252.13230975001</c:v>
                </c:pt>
                <c:pt idx="51">
                  <c:v>483543.94398598018</c:v>
                </c:pt>
                <c:pt idx="52">
                  <c:v>484367.60429318703</c:v>
                </c:pt>
                <c:pt idx="53">
                  <c:v>487501.56029557256</c:v>
                </c:pt>
                <c:pt idx="54">
                  <c:v>487418.419826339</c:v>
                </c:pt>
                <c:pt idx="55">
                  <c:v>491759.4036068946</c:v>
                </c:pt>
                <c:pt idx="56">
                  <c:v>493463.10318360926</c:v>
                </c:pt>
                <c:pt idx="57">
                  <c:v>489954.88690940244</c:v>
                </c:pt>
                <c:pt idx="58">
                  <c:v>490899.69622595416</c:v>
                </c:pt>
                <c:pt idx="59">
                  <c:v>493400.47849247011</c:v>
                </c:pt>
                <c:pt idx="60">
                  <c:v>494016.41511818377</c:v>
                </c:pt>
                <c:pt idx="61">
                  <c:v>495992.69923538557</c:v>
                </c:pt>
                <c:pt idx="62">
                  <c:v>493424.8434120242</c:v>
                </c:pt>
                <c:pt idx="63">
                  <c:v>490241.80653293506</c:v>
                </c:pt>
                <c:pt idx="64">
                  <c:v>488466.41460609407</c:v>
                </c:pt>
                <c:pt idx="65">
                  <c:v>485161.3141454382</c:v>
                </c:pt>
                <c:pt idx="66">
                  <c:v>480853.63748216908</c:v>
                </c:pt>
                <c:pt idx="67">
                  <c:v>483343.95226432767</c:v>
                </c:pt>
                <c:pt idx="68">
                  <c:v>487142.92001732416</c:v>
                </c:pt>
                <c:pt idx="69">
                  <c:v>491108.60578885395</c:v>
                </c:pt>
                <c:pt idx="70">
                  <c:v>533512.49511245813</c:v>
                </c:pt>
                <c:pt idx="71">
                  <c:v>537511.62182006729</c:v>
                </c:pt>
                <c:pt idx="72">
                  <c:v>541512.7181710474</c:v>
                </c:pt>
                <c:pt idx="73">
                  <c:v>545514.17519962764</c:v>
                </c:pt>
                <c:pt idx="74">
                  <c:v>572665.95506353874</c:v>
                </c:pt>
                <c:pt idx="75">
                  <c:v>576735.31325599074</c:v>
                </c:pt>
                <c:pt idx="76">
                  <c:v>580830.70674626366</c:v>
                </c:pt>
                <c:pt idx="77">
                  <c:v>585632.15038219036</c:v>
                </c:pt>
                <c:pt idx="78">
                  <c:v>627201.32655904535</c:v>
                </c:pt>
                <c:pt idx="79">
                  <c:v>631822.24134483107</c:v>
                </c:pt>
                <c:pt idx="80">
                  <c:v>695781.61014604475</c:v>
                </c:pt>
                <c:pt idx="81">
                  <c:v>701745.93701132759</c:v>
                </c:pt>
                <c:pt idx="82">
                  <c:v>705660.5188689545</c:v>
                </c:pt>
                <c:pt idx="83">
                  <c:v>727962.35366320785</c:v>
                </c:pt>
                <c:pt idx="84">
                  <c:v>734075.01716150471</c:v>
                </c:pt>
                <c:pt idx="85">
                  <c:v>735447.4298980569</c:v>
                </c:pt>
                <c:pt idx="86">
                  <c:v>714449.72172470472</c:v>
                </c:pt>
                <c:pt idx="87">
                  <c:v>689568.27771318506</c:v>
                </c:pt>
                <c:pt idx="88">
                  <c:v>638553.60817359423</c:v>
                </c:pt>
                <c:pt idx="89">
                  <c:v>621064.88312813535</c:v>
                </c:pt>
                <c:pt idx="90">
                  <c:v>618419.92277952912</c:v>
                </c:pt>
                <c:pt idx="91">
                  <c:v>616017.40301499795</c:v>
                </c:pt>
                <c:pt idx="92">
                  <c:v>567212.37138880102</c:v>
                </c:pt>
                <c:pt idx="93">
                  <c:v>566530.21693272493</c:v>
                </c:pt>
                <c:pt idx="94">
                  <c:v>563943.51453444571</c:v>
                </c:pt>
                <c:pt idx="95">
                  <c:v>561198.12114875379</c:v>
                </c:pt>
                <c:pt idx="96">
                  <c:v>547341.8239586649</c:v>
                </c:pt>
                <c:pt idx="97">
                  <c:v>543849.79829506832</c:v>
                </c:pt>
                <c:pt idx="98">
                  <c:v>531963.39941502246</c:v>
                </c:pt>
                <c:pt idx="99">
                  <c:v>528927.30805795605</c:v>
                </c:pt>
                <c:pt idx="100">
                  <c:v>517842.97332701023</c:v>
                </c:pt>
                <c:pt idx="101">
                  <c:v>517630.39427362068</c:v>
                </c:pt>
                <c:pt idx="102">
                  <c:v>516002.30374580785</c:v>
                </c:pt>
                <c:pt idx="103">
                  <c:v>517435.98945278733</c:v>
                </c:pt>
                <c:pt idx="104">
                  <c:v>515364.90149512893</c:v>
                </c:pt>
                <c:pt idx="105">
                  <c:v>518363.31096402265</c:v>
                </c:pt>
                <c:pt idx="106">
                  <c:v>518321.42138584587</c:v>
                </c:pt>
                <c:pt idx="107">
                  <c:v>517617.3253860281</c:v>
                </c:pt>
                <c:pt idx="108">
                  <c:v>520402.04897866759</c:v>
                </c:pt>
                <c:pt idx="109">
                  <c:v>511765.12334025902</c:v>
                </c:pt>
                <c:pt idx="110">
                  <c:v>488138.72555502865</c:v>
                </c:pt>
                <c:pt idx="111">
                  <c:v>479149.66270683706</c:v>
                </c:pt>
                <c:pt idx="112">
                  <c:v>472710.43818434264</c:v>
                </c:pt>
                <c:pt idx="113">
                  <c:v>463524.68959381728</c:v>
                </c:pt>
                <c:pt idx="114">
                  <c:v>460031.75248517602</c:v>
                </c:pt>
                <c:pt idx="115">
                  <c:v>457129.45629968448</c:v>
                </c:pt>
                <c:pt idx="116">
                  <c:v>451418.00854973734</c:v>
                </c:pt>
                <c:pt idx="117">
                  <c:v>448747.88026113441</c:v>
                </c:pt>
                <c:pt idx="118">
                  <c:v>446524.17971730785</c:v>
                </c:pt>
                <c:pt idx="119">
                  <c:v>448075.21356768906</c:v>
                </c:pt>
                <c:pt idx="120">
                  <c:v>451376.91702514788</c:v>
                </c:pt>
                <c:pt idx="121">
                  <c:v>455183.64014623914</c:v>
                </c:pt>
                <c:pt idx="122">
                  <c:v>505906.53309798287</c:v>
                </c:pt>
                <c:pt idx="123">
                  <c:v>525387.17835077364</c:v>
                </c:pt>
                <c:pt idx="124">
                  <c:v>533715.02714839729</c:v>
                </c:pt>
                <c:pt idx="125">
                  <c:v>549359.08152329375</c:v>
                </c:pt>
                <c:pt idx="126">
                  <c:v>588032.51088859979</c:v>
                </c:pt>
                <c:pt idx="127">
                  <c:v>590622.39064806257</c:v>
                </c:pt>
                <c:pt idx="128">
                  <c:v>595118.50759646692</c:v>
                </c:pt>
                <c:pt idx="129">
                  <c:v>599169.58228113165</c:v>
                </c:pt>
                <c:pt idx="130">
                  <c:v>602819.22941687214</c:v>
                </c:pt>
                <c:pt idx="131">
                  <c:v>614408.08453264297</c:v>
                </c:pt>
                <c:pt idx="132">
                  <c:v>608386.99659391877</c:v>
                </c:pt>
                <c:pt idx="133">
                  <c:v>601473.66585096088</c:v>
                </c:pt>
                <c:pt idx="134">
                  <c:v>606990.44248821831</c:v>
                </c:pt>
                <c:pt idx="135">
                  <c:v>610279.2834428706</c:v>
                </c:pt>
                <c:pt idx="136">
                  <c:v>596635.22646053333</c:v>
                </c:pt>
                <c:pt idx="137">
                  <c:v>593941.51777949289</c:v>
                </c:pt>
                <c:pt idx="138">
                  <c:v>593018.62451510224</c:v>
                </c:pt>
                <c:pt idx="139">
                  <c:v>570090.83664380887</c:v>
                </c:pt>
                <c:pt idx="140">
                  <c:v>571528.19830302312</c:v>
                </c:pt>
                <c:pt idx="141">
                  <c:v>564150.70814378466</c:v>
                </c:pt>
                <c:pt idx="142">
                  <c:v>551300.657295855</c:v>
                </c:pt>
                <c:pt idx="143">
                  <c:v>548165.96011207928</c:v>
                </c:pt>
                <c:pt idx="144">
                  <c:v>498532.07830323384</c:v>
                </c:pt>
                <c:pt idx="145">
                  <c:v>497594.5836387233</c:v>
                </c:pt>
                <c:pt idx="146">
                  <c:v>498549.56062197644</c:v>
                </c:pt>
                <c:pt idx="147">
                  <c:v>498241.25791068911</c:v>
                </c:pt>
                <c:pt idx="148">
                  <c:v>492122.46779079485</c:v>
                </c:pt>
                <c:pt idx="149">
                  <c:v>492492.13572220667</c:v>
                </c:pt>
                <c:pt idx="150">
                  <c:v>493337.07722102129</c:v>
                </c:pt>
                <c:pt idx="151">
                  <c:v>495159.86683006171</c:v>
                </c:pt>
                <c:pt idx="152">
                  <c:v>493416.16691624396</c:v>
                </c:pt>
                <c:pt idx="153">
                  <c:v>493920.37886660802</c:v>
                </c:pt>
                <c:pt idx="154">
                  <c:v>493489.21295160783</c:v>
                </c:pt>
                <c:pt idx="155">
                  <c:v>491582.71380875882</c:v>
                </c:pt>
                <c:pt idx="156">
                  <c:v>494926.77817552083</c:v>
                </c:pt>
              </c:numCache>
            </c:numRef>
          </c:val>
          <c:smooth val="0"/>
          <c:extLst>
            <c:ext xmlns:c16="http://schemas.microsoft.com/office/drawing/2014/chart" uri="{C3380CC4-5D6E-409C-BE32-E72D297353CC}">
              <c16:uniqueId val="{00000000-F5C4-254E-BE71-B1B2035A36C1}"/>
            </c:ext>
          </c:extLst>
        </c:ser>
        <c:ser>
          <c:idx val="1"/>
          <c:order val="1"/>
          <c:tx>
            <c:strRef>
              <c:f>'Model Dignosics'!$BI$28</c:f>
              <c:strCache>
                <c:ptCount val="1"/>
                <c:pt idx="0">
                  <c:v>Sum of Pred_4</c:v>
                </c:pt>
              </c:strCache>
            </c:strRef>
          </c:tx>
          <c:spPr>
            <a:ln w="28575" cap="rnd">
              <a:solidFill>
                <a:schemeClr val="accent2"/>
              </a:solidFill>
              <a:round/>
            </a:ln>
            <a:effectLst/>
          </c:spPr>
          <c:marker>
            <c:symbol val="none"/>
          </c:marker>
          <c:val>
            <c:numRef>
              <c:f>'Model Dignosics'!$BI$29:$BI$185</c:f>
              <c:numCache>
                <c:formatCode>General</c:formatCode>
                <c:ptCount val="157"/>
                <c:pt idx="0">
                  <c:v>524897.22330209694</c:v>
                </c:pt>
                <c:pt idx="1">
                  <c:v>524314.56563665462</c:v>
                </c:pt>
                <c:pt idx="2">
                  <c:v>523738.98016326723</c:v>
                </c:pt>
                <c:pt idx="3">
                  <c:v>523170.46688193479</c:v>
                </c:pt>
                <c:pt idx="4">
                  <c:v>522609.02579265716</c:v>
                </c:pt>
                <c:pt idx="5">
                  <c:v>516462.86912023788</c:v>
                </c:pt>
                <c:pt idx="6">
                  <c:v>515915.57241507014</c:v>
                </c:pt>
                <c:pt idx="7">
                  <c:v>515375.3479019574</c:v>
                </c:pt>
                <c:pt idx="8">
                  <c:v>514842.19558089948</c:v>
                </c:pt>
                <c:pt idx="9">
                  <c:v>508546.48010529147</c:v>
                </c:pt>
                <c:pt idx="10">
                  <c:v>508027.47216834337</c:v>
                </c:pt>
                <c:pt idx="11">
                  <c:v>507515.53642345034</c:v>
                </c:pt>
                <c:pt idx="12">
                  <c:v>507010.672870612</c:v>
                </c:pt>
                <c:pt idx="13">
                  <c:v>504842.3109338159</c:v>
                </c:pt>
                <c:pt idx="14">
                  <c:v>504351.59176508756</c:v>
                </c:pt>
                <c:pt idx="15">
                  <c:v>503867.94478841411</c:v>
                </c:pt>
                <c:pt idx="16">
                  <c:v>503391.3700037956</c:v>
                </c:pt>
                <c:pt idx="17">
                  <c:v>502921.86741123185</c:v>
                </c:pt>
                <c:pt idx="18">
                  <c:v>555009.55669408804</c:v>
                </c:pt>
                <c:pt idx="19">
                  <c:v>554554.19848563417</c:v>
                </c:pt>
                <c:pt idx="20">
                  <c:v>554105.91246923537</c:v>
                </c:pt>
                <c:pt idx="21">
                  <c:v>553664.69864489138</c:v>
                </c:pt>
                <c:pt idx="22">
                  <c:v>639573.96815515589</c:v>
                </c:pt>
                <c:pt idx="23">
                  <c:v>639146.89871492167</c:v>
                </c:pt>
                <c:pt idx="24">
                  <c:v>638726.90146674262</c:v>
                </c:pt>
                <c:pt idx="25">
                  <c:v>638313.9764106184</c:v>
                </c:pt>
                <c:pt idx="26">
                  <c:v>637908.123546549</c:v>
                </c:pt>
                <c:pt idx="27">
                  <c:v>637509.34287453454</c:v>
                </c:pt>
                <c:pt idx="28">
                  <c:v>637117.63439457503</c:v>
                </c:pt>
                <c:pt idx="29">
                  <c:v>636732.99810667045</c:v>
                </c:pt>
                <c:pt idx="30">
                  <c:v>636355.43401082081</c:v>
                </c:pt>
                <c:pt idx="31">
                  <c:v>635984.942107026</c:v>
                </c:pt>
                <c:pt idx="32">
                  <c:v>635621.52239528601</c:v>
                </c:pt>
                <c:pt idx="33">
                  <c:v>635265.17487560119</c:v>
                </c:pt>
                <c:pt idx="34">
                  <c:v>634915.8995479712</c:v>
                </c:pt>
                <c:pt idx="35">
                  <c:v>634573.69641239615</c:v>
                </c:pt>
                <c:pt idx="36">
                  <c:v>634238.56546887604</c:v>
                </c:pt>
                <c:pt idx="37">
                  <c:v>633910.50671741064</c:v>
                </c:pt>
                <c:pt idx="38">
                  <c:v>633589.52015800029</c:v>
                </c:pt>
                <c:pt idx="39">
                  <c:v>531922.16927532456</c:v>
                </c:pt>
                <c:pt idx="40">
                  <c:v>531615.32710002409</c:v>
                </c:pt>
                <c:pt idx="41">
                  <c:v>531315.55711677845</c:v>
                </c:pt>
                <c:pt idx="42">
                  <c:v>531022.85932558775</c:v>
                </c:pt>
                <c:pt idx="43">
                  <c:v>530737.2337264521</c:v>
                </c:pt>
                <c:pt idx="44">
                  <c:v>631812.11683469173</c:v>
                </c:pt>
                <c:pt idx="45">
                  <c:v>631540.63561966573</c:v>
                </c:pt>
                <c:pt idx="46">
                  <c:v>631276.22659669491</c:v>
                </c:pt>
                <c:pt idx="47">
                  <c:v>631018.88976577879</c:v>
                </c:pt>
                <c:pt idx="48">
                  <c:v>502184.84397534351</c:v>
                </c:pt>
                <c:pt idx="49">
                  <c:v>501941.65152853727</c:v>
                </c:pt>
                <c:pt idx="50">
                  <c:v>501705.53127378598</c:v>
                </c:pt>
                <c:pt idx="51">
                  <c:v>501476.48321108962</c:v>
                </c:pt>
                <c:pt idx="52">
                  <c:v>501254.50734044809</c:v>
                </c:pt>
                <c:pt idx="53">
                  <c:v>503761.84768533218</c:v>
                </c:pt>
                <c:pt idx="54">
                  <c:v>503554.01619880041</c:v>
                </c:pt>
                <c:pt idx="55">
                  <c:v>503353.25690432382</c:v>
                </c:pt>
                <c:pt idx="56">
                  <c:v>503159.56980190199</c:v>
                </c:pt>
                <c:pt idx="57">
                  <c:v>497381.16711633839</c:v>
                </c:pt>
                <c:pt idx="58">
                  <c:v>497201.6243980265</c:v>
                </c:pt>
                <c:pt idx="59">
                  <c:v>497029.15387176943</c:v>
                </c:pt>
                <c:pt idx="60">
                  <c:v>496863.75553756731</c:v>
                </c:pt>
                <c:pt idx="61">
                  <c:v>490935.79404881503</c:v>
                </c:pt>
                <c:pt idx="62">
                  <c:v>490784.54009872279</c:v>
                </c:pt>
                <c:pt idx="63">
                  <c:v>490640.35834068537</c:v>
                </c:pt>
                <c:pt idx="64">
                  <c:v>490503.24877470295</c:v>
                </c:pt>
                <c:pt idx="65">
                  <c:v>488702.64082476241</c:v>
                </c:pt>
                <c:pt idx="66">
                  <c:v>488579.67564288992</c:v>
                </c:pt>
                <c:pt idx="67">
                  <c:v>488463.78265307227</c:v>
                </c:pt>
                <c:pt idx="68">
                  <c:v>488354.96185530943</c:v>
                </c:pt>
                <c:pt idx="69">
                  <c:v>488253.21324960154</c:v>
                </c:pt>
                <c:pt idx="70">
                  <c:v>540708.65651931334</c:v>
                </c:pt>
                <c:pt idx="71">
                  <c:v>540621.05229771533</c:v>
                </c:pt>
                <c:pt idx="72">
                  <c:v>540540.52026817226</c:v>
                </c:pt>
                <c:pt idx="73">
                  <c:v>540467.06043068413</c:v>
                </c:pt>
                <c:pt idx="74">
                  <c:v>626744.08392780414</c:v>
                </c:pt>
                <c:pt idx="75">
                  <c:v>626684.768474426</c:v>
                </c:pt>
                <c:pt idx="76">
                  <c:v>626632.52521310246</c:v>
                </c:pt>
                <c:pt idx="77">
                  <c:v>626587.35414383409</c:v>
                </c:pt>
                <c:pt idx="78">
                  <c:v>626549.25526662031</c:v>
                </c:pt>
                <c:pt idx="79">
                  <c:v>626518.22858146159</c:v>
                </c:pt>
                <c:pt idx="80">
                  <c:v>626494.27408835792</c:v>
                </c:pt>
                <c:pt idx="81">
                  <c:v>626477.39178730908</c:v>
                </c:pt>
                <c:pt idx="82">
                  <c:v>626467.58167831507</c:v>
                </c:pt>
                <c:pt idx="83">
                  <c:v>626464.84376137622</c:v>
                </c:pt>
                <c:pt idx="84">
                  <c:v>626469.17803649209</c:v>
                </c:pt>
                <c:pt idx="85">
                  <c:v>626480.58450366301</c:v>
                </c:pt>
                <c:pt idx="86">
                  <c:v>626499.06316288863</c:v>
                </c:pt>
                <c:pt idx="87">
                  <c:v>626524.61401416955</c:v>
                </c:pt>
                <c:pt idx="88">
                  <c:v>626557.23705750506</c:v>
                </c:pt>
                <c:pt idx="89">
                  <c:v>626596.93229289551</c:v>
                </c:pt>
                <c:pt idx="90">
                  <c:v>626643.6997203409</c:v>
                </c:pt>
                <c:pt idx="91">
                  <c:v>626697.53933984123</c:v>
                </c:pt>
                <c:pt idx="92">
                  <c:v>525405.01463607606</c:v>
                </c:pt>
                <c:pt idx="93">
                  <c:v>525472.99863968627</c:v>
                </c:pt>
                <c:pt idx="94">
                  <c:v>525548.05483535142</c:v>
                </c:pt>
                <c:pt idx="95">
                  <c:v>525630.18322307128</c:v>
                </c:pt>
                <c:pt idx="96">
                  <c:v>627072.82031816663</c:v>
                </c:pt>
                <c:pt idx="97">
                  <c:v>627169.0930899966</c:v>
                </c:pt>
                <c:pt idx="98">
                  <c:v>627272.43805388128</c:v>
                </c:pt>
                <c:pt idx="99">
                  <c:v>627382.85520982102</c:v>
                </c:pt>
                <c:pt idx="100">
                  <c:v>498916.56340624159</c:v>
                </c:pt>
                <c:pt idx="101">
                  <c:v>499041.12494629109</c:v>
                </c:pt>
                <c:pt idx="102">
                  <c:v>499172.75867839553</c:v>
                </c:pt>
                <c:pt idx="103">
                  <c:v>499311.46460255492</c:v>
                </c:pt>
                <c:pt idx="104">
                  <c:v>499457.24271876924</c:v>
                </c:pt>
                <c:pt idx="105">
                  <c:v>502332.33705050894</c:v>
                </c:pt>
                <c:pt idx="106">
                  <c:v>502492.25955083314</c:v>
                </c:pt>
                <c:pt idx="107">
                  <c:v>502659.25424321205</c:v>
                </c:pt>
                <c:pt idx="108">
                  <c:v>502833.32112764614</c:v>
                </c:pt>
                <c:pt idx="109">
                  <c:v>497422.67242893833</c:v>
                </c:pt>
                <c:pt idx="110">
                  <c:v>497610.88369748206</c:v>
                </c:pt>
                <c:pt idx="111">
                  <c:v>497806.16715808073</c:v>
                </c:pt>
                <c:pt idx="112">
                  <c:v>498008.5228107344</c:v>
                </c:pt>
                <c:pt idx="113">
                  <c:v>492448.31530883792</c:v>
                </c:pt>
                <c:pt idx="114">
                  <c:v>492664.81534560141</c:v>
                </c:pt>
                <c:pt idx="115">
                  <c:v>492888.38757441984</c:v>
                </c:pt>
                <c:pt idx="116">
                  <c:v>493119.0319952931</c:v>
                </c:pt>
                <c:pt idx="117">
                  <c:v>493356.74860822142</c:v>
                </c:pt>
                <c:pt idx="118">
                  <c:v>491930.96683719161</c:v>
                </c:pt>
                <c:pt idx="119">
                  <c:v>492182.82783422968</c:v>
                </c:pt>
                <c:pt idx="120">
                  <c:v>492441.76102332259</c:v>
                </c:pt>
                <c:pt idx="121">
                  <c:v>492707.76640447043</c:v>
                </c:pt>
                <c:pt idx="122">
                  <c:v>545530.96366103808</c:v>
                </c:pt>
                <c:pt idx="123">
                  <c:v>545811.11342629581</c:v>
                </c:pt>
                <c:pt idx="124">
                  <c:v>546098.33538360847</c:v>
                </c:pt>
                <c:pt idx="125">
                  <c:v>546392.62953297608</c:v>
                </c:pt>
                <c:pt idx="126">
                  <c:v>633037.40701695194</c:v>
                </c:pt>
                <c:pt idx="127">
                  <c:v>633345.84555042943</c:v>
                </c:pt>
                <c:pt idx="128">
                  <c:v>633661.35627596173</c:v>
                </c:pt>
                <c:pt idx="129">
                  <c:v>633983.93919354887</c:v>
                </c:pt>
                <c:pt idx="130">
                  <c:v>634313.59430319117</c:v>
                </c:pt>
                <c:pt idx="131">
                  <c:v>634650.32160488819</c:v>
                </c:pt>
                <c:pt idx="132">
                  <c:v>634994.12109864026</c:v>
                </c:pt>
                <c:pt idx="133">
                  <c:v>635344.99278444704</c:v>
                </c:pt>
                <c:pt idx="134">
                  <c:v>635702.93666230887</c:v>
                </c:pt>
                <c:pt idx="135">
                  <c:v>636067.95273222576</c:v>
                </c:pt>
                <c:pt idx="136">
                  <c:v>636440.04099419736</c:v>
                </c:pt>
                <c:pt idx="137">
                  <c:v>636819.20144822402</c:v>
                </c:pt>
                <c:pt idx="138">
                  <c:v>637205.43409430538</c:v>
                </c:pt>
                <c:pt idx="139">
                  <c:v>637598.73893244192</c:v>
                </c:pt>
                <c:pt idx="140">
                  <c:v>637999.11596263316</c:v>
                </c:pt>
                <c:pt idx="141">
                  <c:v>638406.56518487958</c:v>
                </c:pt>
                <c:pt idx="142">
                  <c:v>638821.08659918071</c:v>
                </c:pt>
                <c:pt idx="143">
                  <c:v>639242.68020553689</c:v>
                </c:pt>
                <c:pt idx="144">
                  <c:v>538317.90948862745</c:v>
                </c:pt>
                <c:pt idx="145">
                  <c:v>538753.6474790934</c:v>
                </c:pt>
                <c:pt idx="146">
                  <c:v>539196.45766161429</c:v>
                </c:pt>
                <c:pt idx="147">
                  <c:v>539646.34003619</c:v>
                </c:pt>
                <c:pt idx="148">
                  <c:v>641456.73111814121</c:v>
                </c:pt>
                <c:pt idx="149">
                  <c:v>641920.75787682668</c:v>
                </c:pt>
                <c:pt idx="150">
                  <c:v>642391.85682756733</c:v>
                </c:pt>
                <c:pt idx="151">
                  <c:v>642870.0279703628</c:v>
                </c:pt>
                <c:pt idx="152">
                  <c:v>643355.2713052131</c:v>
                </c:pt>
                <c:pt idx="153">
                  <c:v>515263.80568054423</c:v>
                </c:pt>
                <c:pt idx="154">
                  <c:v>515763.19339950453</c:v>
                </c:pt>
                <c:pt idx="155">
                  <c:v>516269.65331051964</c:v>
                </c:pt>
                <c:pt idx="156">
                  <c:v>516783.18541358958</c:v>
                </c:pt>
              </c:numCache>
            </c:numRef>
          </c:val>
          <c:smooth val="0"/>
          <c:extLst>
            <c:ext xmlns:c16="http://schemas.microsoft.com/office/drawing/2014/chart" uri="{C3380CC4-5D6E-409C-BE32-E72D297353CC}">
              <c16:uniqueId val="{00000001-F5C4-254E-BE71-B1B2035A36C1}"/>
            </c:ext>
          </c:extLst>
        </c:ser>
        <c:dLbls>
          <c:showLegendKey val="0"/>
          <c:showVal val="0"/>
          <c:showCatName val="0"/>
          <c:showSerName val="0"/>
          <c:showPercent val="0"/>
          <c:showBubbleSize val="0"/>
        </c:dLbls>
        <c:smooth val="0"/>
        <c:axId val="438659776"/>
        <c:axId val="1595616752"/>
      </c:lineChart>
      <c:catAx>
        <c:axId val="4386597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616752"/>
        <c:crosses val="autoZero"/>
        <c:auto val="1"/>
        <c:lblAlgn val="ctr"/>
        <c:lblOffset val="100"/>
        <c:noMultiLvlLbl val="0"/>
      </c:catAx>
      <c:valAx>
        <c:axId val="15956167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5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Dignosics'!$BQ$28</c:f>
              <c:strCache>
                <c:ptCount val="1"/>
                <c:pt idx="0">
                  <c:v>Sum of ln_sales</c:v>
                </c:pt>
              </c:strCache>
            </c:strRef>
          </c:tx>
          <c:spPr>
            <a:ln w="28575" cap="rnd">
              <a:solidFill>
                <a:schemeClr val="accent1"/>
              </a:solidFill>
              <a:round/>
            </a:ln>
            <a:effectLst/>
          </c:spPr>
          <c:marker>
            <c:symbol val="none"/>
          </c:marker>
          <c:val>
            <c:numRef>
              <c:f>'Model Dignosics'!$BQ$29:$BQ$185</c:f>
              <c:numCache>
                <c:formatCode>General</c:formatCode>
                <c:ptCount val="157"/>
                <c:pt idx="0">
                  <c:v>68.019879983705167</c:v>
                </c:pt>
                <c:pt idx="1">
                  <c:v>68.069612733277253</c:v>
                </c:pt>
                <c:pt idx="2">
                  <c:v>68.127124379385151</c:v>
                </c:pt>
                <c:pt idx="3">
                  <c:v>68.189550672795804</c:v>
                </c:pt>
                <c:pt idx="4">
                  <c:v>68.221800033081237</c:v>
                </c:pt>
                <c:pt idx="5">
                  <c:v>68.182390957132242</c:v>
                </c:pt>
                <c:pt idx="6">
                  <c:v>68.229330216799568</c:v>
                </c:pt>
                <c:pt idx="7">
                  <c:v>68.267531576649702</c:v>
                </c:pt>
                <c:pt idx="8">
                  <c:v>68.332775444214576</c:v>
                </c:pt>
                <c:pt idx="9">
                  <c:v>68.426417912167409</c:v>
                </c:pt>
                <c:pt idx="10">
                  <c:v>68.461238592917567</c:v>
                </c:pt>
                <c:pt idx="11">
                  <c:v>68.528128936746455</c:v>
                </c:pt>
                <c:pt idx="12">
                  <c:v>68.613122882817052</c:v>
                </c:pt>
                <c:pt idx="13">
                  <c:v>68.642213461094499</c:v>
                </c:pt>
                <c:pt idx="14">
                  <c:v>68.655031730260731</c:v>
                </c:pt>
                <c:pt idx="15">
                  <c:v>68.241165506762684</c:v>
                </c:pt>
                <c:pt idx="16">
                  <c:v>68.125097364377027</c:v>
                </c:pt>
                <c:pt idx="17">
                  <c:v>68.093718972519582</c:v>
                </c:pt>
                <c:pt idx="18">
                  <c:v>68.549632098677321</c:v>
                </c:pt>
                <c:pt idx="19">
                  <c:v>68.682665652845316</c:v>
                </c:pt>
                <c:pt idx="20">
                  <c:v>68.718855596473006</c:v>
                </c:pt>
                <c:pt idx="21">
                  <c:v>68.753015060823301</c:v>
                </c:pt>
                <c:pt idx="22">
                  <c:v>69.030544304491883</c:v>
                </c:pt>
                <c:pt idx="23">
                  <c:v>69.065292622685405</c:v>
                </c:pt>
                <c:pt idx="24">
                  <c:v>69.034452366985121</c:v>
                </c:pt>
                <c:pt idx="25">
                  <c:v>69.057455604808325</c:v>
                </c:pt>
                <c:pt idx="26">
                  <c:v>69.174346475180883</c:v>
                </c:pt>
                <c:pt idx="27">
                  <c:v>69.211766980863175</c:v>
                </c:pt>
                <c:pt idx="28">
                  <c:v>69.335589591784981</c:v>
                </c:pt>
                <c:pt idx="29">
                  <c:v>69.374973242994372</c:v>
                </c:pt>
                <c:pt idx="30">
                  <c:v>69.410056141760251</c:v>
                </c:pt>
                <c:pt idx="31">
                  <c:v>69.158375204023628</c:v>
                </c:pt>
                <c:pt idx="32">
                  <c:v>68.962181935615888</c:v>
                </c:pt>
                <c:pt idx="33">
                  <c:v>68.837031558628198</c:v>
                </c:pt>
                <c:pt idx="34">
                  <c:v>68.874576557388863</c:v>
                </c:pt>
                <c:pt idx="35">
                  <c:v>68.66191873370191</c:v>
                </c:pt>
                <c:pt idx="36">
                  <c:v>68.515511598766082</c:v>
                </c:pt>
                <c:pt idx="37">
                  <c:v>68.696837930356281</c:v>
                </c:pt>
                <c:pt idx="38">
                  <c:v>68.690158259282498</c:v>
                </c:pt>
                <c:pt idx="39">
                  <c:v>68.137987617600075</c:v>
                </c:pt>
                <c:pt idx="40">
                  <c:v>67.832317322356886</c:v>
                </c:pt>
                <c:pt idx="41">
                  <c:v>67.720405433481659</c:v>
                </c:pt>
                <c:pt idx="42">
                  <c:v>67.71393123080685</c:v>
                </c:pt>
                <c:pt idx="43">
                  <c:v>67.721059237441267</c:v>
                </c:pt>
                <c:pt idx="44">
                  <c:v>67.632521022524955</c:v>
                </c:pt>
                <c:pt idx="45">
                  <c:v>67.648917514168744</c:v>
                </c:pt>
                <c:pt idx="46">
                  <c:v>67.627954290921053</c:v>
                </c:pt>
                <c:pt idx="47">
                  <c:v>67.652205440715107</c:v>
                </c:pt>
                <c:pt idx="48">
                  <c:v>67.64905408170155</c:v>
                </c:pt>
                <c:pt idx="49">
                  <c:v>67.660264252704295</c:v>
                </c:pt>
                <c:pt idx="50">
                  <c:v>67.659326696934144</c:v>
                </c:pt>
                <c:pt idx="51">
                  <c:v>67.651016407869136</c:v>
                </c:pt>
                <c:pt idx="52">
                  <c:v>67.663780530852108</c:v>
                </c:pt>
                <c:pt idx="53">
                  <c:v>67.700419923770554</c:v>
                </c:pt>
                <c:pt idx="54">
                  <c:v>67.700662012859794</c:v>
                </c:pt>
                <c:pt idx="55">
                  <c:v>67.753502967187472</c:v>
                </c:pt>
                <c:pt idx="56">
                  <c:v>67.770217655315733</c:v>
                </c:pt>
                <c:pt idx="57">
                  <c:v>67.727812764536836</c:v>
                </c:pt>
                <c:pt idx="58">
                  <c:v>67.739722515588213</c:v>
                </c:pt>
                <c:pt idx="59">
                  <c:v>67.770302863694312</c:v>
                </c:pt>
                <c:pt idx="60">
                  <c:v>67.776492885319954</c:v>
                </c:pt>
                <c:pt idx="61">
                  <c:v>67.798469603958495</c:v>
                </c:pt>
                <c:pt idx="62">
                  <c:v>67.773269696954884</c:v>
                </c:pt>
                <c:pt idx="63">
                  <c:v>67.751770642846495</c:v>
                </c:pt>
                <c:pt idx="64">
                  <c:v>67.736535999874661</c:v>
                </c:pt>
                <c:pt idx="65">
                  <c:v>67.704074070802093</c:v>
                </c:pt>
                <c:pt idx="66">
                  <c:v>67.658231725020244</c:v>
                </c:pt>
                <c:pt idx="67">
                  <c:v>67.691349401392912</c:v>
                </c:pt>
                <c:pt idx="68">
                  <c:v>67.739730738961896</c:v>
                </c:pt>
                <c:pt idx="69">
                  <c:v>67.789625595596476</c:v>
                </c:pt>
                <c:pt idx="70">
                  <c:v>68.299480034811864</c:v>
                </c:pt>
                <c:pt idx="71">
                  <c:v>68.345181622971666</c:v>
                </c:pt>
                <c:pt idx="72">
                  <c:v>68.390548583869105</c:v>
                </c:pt>
                <c:pt idx="73">
                  <c:v>68.435571847386299</c:v>
                </c:pt>
                <c:pt idx="74">
                  <c:v>68.733358129215375</c:v>
                </c:pt>
                <c:pt idx="75">
                  <c:v>68.776698801122009</c:v>
                </c:pt>
                <c:pt idx="76">
                  <c:v>68.820046330999702</c:v>
                </c:pt>
                <c:pt idx="77">
                  <c:v>68.868887051299566</c:v>
                </c:pt>
                <c:pt idx="78">
                  <c:v>69.231803521831793</c:v>
                </c:pt>
                <c:pt idx="79">
                  <c:v>69.276470120596898</c:v>
                </c:pt>
                <c:pt idx="80">
                  <c:v>69.922525775503232</c:v>
                </c:pt>
                <c:pt idx="81">
                  <c:v>69.976105256545196</c:v>
                </c:pt>
                <c:pt idx="82">
                  <c:v>70.010181991408672</c:v>
                </c:pt>
                <c:pt idx="83">
                  <c:v>70.190904521095646</c:v>
                </c:pt>
                <c:pt idx="84">
                  <c:v>70.244961040783096</c:v>
                </c:pt>
                <c:pt idx="85">
                  <c:v>70.256366574349286</c:v>
                </c:pt>
                <c:pt idx="86">
                  <c:v>70.10256946525692</c:v>
                </c:pt>
                <c:pt idx="87">
                  <c:v>69.893431789217814</c:v>
                </c:pt>
                <c:pt idx="88">
                  <c:v>69.406616173708542</c:v>
                </c:pt>
                <c:pt idx="89">
                  <c:v>69.226421722868224</c:v>
                </c:pt>
                <c:pt idx="90">
                  <c:v>69.194362943234438</c:v>
                </c:pt>
                <c:pt idx="91">
                  <c:v>69.169214964982928</c:v>
                </c:pt>
                <c:pt idx="92">
                  <c:v>68.661889017263562</c:v>
                </c:pt>
                <c:pt idx="93">
                  <c:v>68.64902013093814</c:v>
                </c:pt>
                <c:pt idx="94">
                  <c:v>68.620478180639523</c:v>
                </c:pt>
                <c:pt idx="95">
                  <c:v>68.590497674337641</c:v>
                </c:pt>
                <c:pt idx="96">
                  <c:v>68.449969714378994</c:v>
                </c:pt>
                <c:pt idx="97">
                  <c:v>68.412658468431829</c:v>
                </c:pt>
                <c:pt idx="98">
                  <c:v>68.296123932355272</c:v>
                </c:pt>
                <c:pt idx="99">
                  <c:v>68.262290238102622</c:v>
                </c:pt>
                <c:pt idx="100">
                  <c:v>68.11366897960464</c:v>
                </c:pt>
                <c:pt idx="101">
                  <c:v>68.110638916436244</c:v>
                </c:pt>
                <c:pt idx="102">
                  <c:v>68.09044700586233</c:v>
                </c:pt>
                <c:pt idx="103">
                  <c:v>68.105354644562496</c:v>
                </c:pt>
                <c:pt idx="104">
                  <c:v>68.076809041434231</c:v>
                </c:pt>
                <c:pt idx="105">
                  <c:v>68.114517059881663</c:v>
                </c:pt>
                <c:pt idx="106">
                  <c:v>68.114397070163847</c:v>
                </c:pt>
                <c:pt idx="107">
                  <c:v>68.105734697527183</c:v>
                </c:pt>
                <c:pt idx="108">
                  <c:v>68.141184421430836</c:v>
                </c:pt>
                <c:pt idx="109">
                  <c:v>68.048759205508006</c:v>
                </c:pt>
                <c:pt idx="110">
                  <c:v>67.75369912806255</c:v>
                </c:pt>
                <c:pt idx="111">
                  <c:v>67.640847532833135</c:v>
                </c:pt>
                <c:pt idx="112">
                  <c:v>67.562801827840417</c:v>
                </c:pt>
                <c:pt idx="113">
                  <c:v>67.455184342015812</c:v>
                </c:pt>
                <c:pt idx="114">
                  <c:v>67.415377672576383</c:v>
                </c:pt>
                <c:pt idx="115">
                  <c:v>67.380517274344228</c:v>
                </c:pt>
                <c:pt idx="116">
                  <c:v>67.317585669242348</c:v>
                </c:pt>
                <c:pt idx="117">
                  <c:v>67.286635615106462</c:v>
                </c:pt>
                <c:pt idx="118">
                  <c:v>67.261011609849163</c:v>
                </c:pt>
                <c:pt idx="119">
                  <c:v>67.284228542905709</c:v>
                </c:pt>
                <c:pt idx="120">
                  <c:v>67.328290928146913</c:v>
                </c:pt>
                <c:pt idx="121">
                  <c:v>67.378149340846107</c:v>
                </c:pt>
                <c:pt idx="122">
                  <c:v>67.993311962894921</c:v>
                </c:pt>
                <c:pt idx="123">
                  <c:v>68.194742051971474</c:v>
                </c:pt>
                <c:pt idx="124">
                  <c:v>68.28407088797276</c:v>
                </c:pt>
                <c:pt idx="125">
                  <c:v>68.448281438995167</c:v>
                </c:pt>
                <c:pt idx="126">
                  <c:v>68.848662889943455</c:v>
                </c:pt>
                <c:pt idx="127">
                  <c:v>68.87829421840479</c:v>
                </c:pt>
                <c:pt idx="128">
                  <c:v>68.92383011823172</c:v>
                </c:pt>
                <c:pt idx="129">
                  <c:v>68.965281732722772</c:v>
                </c:pt>
                <c:pt idx="130">
                  <c:v>69.003084116492616</c:v>
                </c:pt>
                <c:pt idx="131">
                  <c:v>69.121433691521048</c:v>
                </c:pt>
                <c:pt idx="132">
                  <c:v>69.074099734302067</c:v>
                </c:pt>
                <c:pt idx="133">
                  <c:v>69.014087968572937</c:v>
                </c:pt>
                <c:pt idx="134">
                  <c:v>69.069286560994271</c:v>
                </c:pt>
                <c:pt idx="135">
                  <c:v>69.099882447511646</c:v>
                </c:pt>
                <c:pt idx="136">
                  <c:v>68.928617865344407</c:v>
                </c:pt>
                <c:pt idx="137">
                  <c:v>68.890923030581234</c:v>
                </c:pt>
                <c:pt idx="138">
                  <c:v>68.882153220081463</c:v>
                </c:pt>
                <c:pt idx="139">
                  <c:v>68.632096263416372</c:v>
                </c:pt>
                <c:pt idx="140">
                  <c:v>68.647832191573116</c:v>
                </c:pt>
                <c:pt idx="141">
                  <c:v>68.574357828523773</c:v>
                </c:pt>
                <c:pt idx="142">
                  <c:v>68.455679233307436</c:v>
                </c:pt>
                <c:pt idx="143">
                  <c:v>68.427102854265485</c:v>
                </c:pt>
                <c:pt idx="144">
                  <c:v>67.836549146657603</c:v>
                </c:pt>
                <c:pt idx="145">
                  <c:v>67.827674251678701</c:v>
                </c:pt>
                <c:pt idx="146">
                  <c:v>67.837162883474974</c:v>
                </c:pt>
                <c:pt idx="147">
                  <c:v>67.835465908798298</c:v>
                </c:pt>
                <c:pt idx="148">
                  <c:v>67.758933252767321</c:v>
                </c:pt>
                <c:pt idx="149">
                  <c:v>67.763282621317003</c:v>
                </c:pt>
                <c:pt idx="150">
                  <c:v>67.774791485190818</c:v>
                </c:pt>
                <c:pt idx="151">
                  <c:v>67.794753891740029</c:v>
                </c:pt>
                <c:pt idx="152">
                  <c:v>67.776022940471194</c:v>
                </c:pt>
                <c:pt idx="153">
                  <c:v>67.781404780360944</c:v>
                </c:pt>
                <c:pt idx="154">
                  <c:v>67.780265612287224</c:v>
                </c:pt>
                <c:pt idx="155">
                  <c:v>67.759696444161378</c:v>
                </c:pt>
                <c:pt idx="156">
                  <c:v>67.796456002011496</c:v>
                </c:pt>
              </c:numCache>
            </c:numRef>
          </c:val>
          <c:smooth val="0"/>
          <c:extLst>
            <c:ext xmlns:c16="http://schemas.microsoft.com/office/drawing/2014/chart" uri="{C3380CC4-5D6E-409C-BE32-E72D297353CC}">
              <c16:uniqueId val="{00000000-F5DC-A04D-B70D-4C71EF84FC51}"/>
            </c:ext>
          </c:extLst>
        </c:ser>
        <c:ser>
          <c:idx val="1"/>
          <c:order val="1"/>
          <c:tx>
            <c:strRef>
              <c:f>'Model Dignosics'!$BR$28</c:f>
              <c:strCache>
                <c:ptCount val="1"/>
                <c:pt idx="0">
                  <c:v>Sum of Pred_5</c:v>
                </c:pt>
              </c:strCache>
            </c:strRef>
          </c:tx>
          <c:spPr>
            <a:ln w="28575" cap="rnd">
              <a:solidFill>
                <a:schemeClr val="accent2"/>
              </a:solidFill>
              <a:round/>
            </a:ln>
            <a:effectLst/>
          </c:spPr>
          <c:marker>
            <c:symbol val="none"/>
          </c:marker>
          <c:val>
            <c:numRef>
              <c:f>'Model Dignosics'!$BR$29:$BR$185</c:f>
              <c:numCache>
                <c:formatCode>General</c:formatCode>
                <c:ptCount val="157"/>
                <c:pt idx="0">
                  <c:v>68.176013521996182</c:v>
                </c:pt>
                <c:pt idx="1">
                  <c:v>68.168156186362481</c:v>
                </c:pt>
                <c:pt idx="2">
                  <c:v>68.160400521938911</c:v>
                </c:pt>
                <c:pt idx="3">
                  <c:v>68.152746528725501</c:v>
                </c:pt>
                <c:pt idx="4">
                  <c:v>68.145194206722238</c:v>
                </c:pt>
                <c:pt idx="5">
                  <c:v>68.078054949874357</c:v>
                </c:pt>
                <c:pt idx="6">
                  <c:v>68.070705970291385</c:v>
                </c:pt>
                <c:pt idx="7">
                  <c:v>68.063458661918531</c:v>
                </c:pt>
                <c:pt idx="8">
                  <c:v>68.056313024755852</c:v>
                </c:pt>
                <c:pt idx="9">
                  <c:v>67.980743633399513</c:v>
                </c:pt>
                <c:pt idx="10">
                  <c:v>67.973801338657111</c:v>
                </c:pt>
                <c:pt idx="11">
                  <c:v>67.966960715124856</c:v>
                </c:pt>
                <c:pt idx="12">
                  <c:v>67.960221762802746</c:v>
                </c:pt>
                <c:pt idx="13">
                  <c:v>67.94229415897847</c:v>
                </c:pt>
                <c:pt idx="14">
                  <c:v>67.935758549076638</c:v>
                </c:pt>
                <c:pt idx="15">
                  <c:v>67.929324610384953</c:v>
                </c:pt>
                <c:pt idx="16">
                  <c:v>67.922992342903427</c:v>
                </c:pt>
                <c:pt idx="17">
                  <c:v>67.916761746632034</c:v>
                </c:pt>
                <c:pt idx="18">
                  <c:v>68.512583450011505</c:v>
                </c:pt>
                <c:pt idx="19">
                  <c:v>68.506556196160417</c:v>
                </c:pt>
                <c:pt idx="20">
                  <c:v>68.500630613519462</c:v>
                </c:pt>
                <c:pt idx="21">
                  <c:v>68.494806702088638</c:v>
                </c:pt>
                <c:pt idx="22">
                  <c:v>69.368271645691777</c:v>
                </c:pt>
                <c:pt idx="23">
                  <c:v>69.36265107668126</c:v>
                </c:pt>
                <c:pt idx="24">
                  <c:v>69.357132178880875</c:v>
                </c:pt>
                <c:pt idx="25">
                  <c:v>69.351714952290635</c:v>
                </c:pt>
                <c:pt idx="26">
                  <c:v>69.346399396910556</c:v>
                </c:pt>
                <c:pt idx="27">
                  <c:v>69.341185512740594</c:v>
                </c:pt>
                <c:pt idx="28">
                  <c:v>69.336073299780807</c:v>
                </c:pt>
                <c:pt idx="29">
                  <c:v>69.331062758031152</c:v>
                </c:pt>
                <c:pt idx="30">
                  <c:v>69.326153887491643</c:v>
                </c:pt>
                <c:pt idx="31">
                  <c:v>69.321346688162279</c:v>
                </c:pt>
                <c:pt idx="32">
                  <c:v>69.316641160043062</c:v>
                </c:pt>
                <c:pt idx="33">
                  <c:v>69.312037303133977</c:v>
                </c:pt>
                <c:pt idx="34">
                  <c:v>69.307535117435037</c:v>
                </c:pt>
                <c:pt idx="35">
                  <c:v>69.303134602946258</c:v>
                </c:pt>
                <c:pt idx="36">
                  <c:v>69.298835759667625</c:v>
                </c:pt>
                <c:pt idx="37">
                  <c:v>69.294638587599124</c:v>
                </c:pt>
                <c:pt idx="38">
                  <c:v>69.290543086740769</c:v>
                </c:pt>
                <c:pt idx="39">
                  <c:v>68.215647935184435</c:v>
                </c:pt>
                <c:pt idx="40">
                  <c:v>68.211755776746372</c:v>
                </c:pt>
                <c:pt idx="41">
                  <c:v>68.207965289518455</c:v>
                </c:pt>
                <c:pt idx="42">
                  <c:v>68.204276473500684</c:v>
                </c:pt>
                <c:pt idx="43">
                  <c:v>68.200689328693059</c:v>
                </c:pt>
                <c:pt idx="44">
                  <c:v>69.268105177003676</c:v>
                </c:pt>
                <c:pt idx="45">
                  <c:v>69.264721374616329</c:v>
                </c:pt>
                <c:pt idx="46">
                  <c:v>69.261439243439142</c:v>
                </c:pt>
                <c:pt idx="47">
                  <c:v>69.258258783472073</c:v>
                </c:pt>
                <c:pt idx="48">
                  <c:v>67.88849708943188</c:v>
                </c:pt>
                <c:pt idx="49">
                  <c:v>67.885519971885117</c:v>
                </c:pt>
                <c:pt idx="50">
                  <c:v>67.8826445255485</c:v>
                </c:pt>
                <c:pt idx="51">
                  <c:v>67.879870750422029</c:v>
                </c:pt>
                <c:pt idx="52">
                  <c:v>67.87719864650569</c:v>
                </c:pt>
                <c:pt idx="53">
                  <c:v>67.899677660989113</c:v>
                </c:pt>
                <c:pt idx="54">
                  <c:v>67.897208899493066</c:v>
                </c:pt>
                <c:pt idx="55">
                  <c:v>67.894841809207179</c:v>
                </c:pt>
                <c:pt idx="56">
                  <c:v>67.892576390131424</c:v>
                </c:pt>
                <c:pt idx="57">
                  <c:v>67.83072403621108</c:v>
                </c:pt>
                <c:pt idx="58">
                  <c:v>67.828661959555603</c:v>
                </c:pt>
                <c:pt idx="59">
                  <c:v>67.826701554110286</c:v>
                </c:pt>
                <c:pt idx="60">
                  <c:v>67.82484281987513</c:v>
                </c:pt>
                <c:pt idx="61">
                  <c:v>67.754560331446314</c:v>
                </c:pt>
                <c:pt idx="62">
                  <c:v>67.752904939631435</c:v>
                </c:pt>
                <c:pt idx="63">
                  <c:v>67.751351219026688</c:v>
                </c:pt>
                <c:pt idx="64">
                  <c:v>67.749899169632101</c:v>
                </c:pt>
                <c:pt idx="65">
                  <c:v>67.737258468735334</c:v>
                </c:pt>
                <c:pt idx="66">
                  <c:v>67.736009761761025</c:v>
                </c:pt>
                <c:pt idx="67">
                  <c:v>67.734862725996877</c:v>
                </c:pt>
                <c:pt idx="68">
                  <c:v>67.733817361442846</c:v>
                </c:pt>
                <c:pt idx="69">
                  <c:v>67.732873668098989</c:v>
                </c:pt>
                <c:pt idx="70">
                  <c:v>68.333982274405969</c:v>
                </c:pt>
                <c:pt idx="71">
                  <c:v>68.333241923482404</c:v>
                </c:pt>
                <c:pt idx="72">
                  <c:v>68.332603243768972</c:v>
                </c:pt>
                <c:pt idx="73">
                  <c:v>68.332066235265671</c:v>
                </c:pt>
                <c:pt idx="74">
                  <c:v>69.210818081796319</c:v>
                </c:pt>
                <c:pt idx="75">
                  <c:v>69.210484415713324</c:v>
                </c:pt>
                <c:pt idx="76">
                  <c:v>69.210252420840462</c:v>
                </c:pt>
                <c:pt idx="77">
                  <c:v>69.210122097177759</c:v>
                </c:pt>
                <c:pt idx="78">
                  <c:v>69.210093444725175</c:v>
                </c:pt>
                <c:pt idx="79">
                  <c:v>69.210166463482764</c:v>
                </c:pt>
                <c:pt idx="80">
                  <c:v>69.210341153450486</c:v>
                </c:pt>
                <c:pt idx="81">
                  <c:v>69.210617514628339</c:v>
                </c:pt>
                <c:pt idx="82">
                  <c:v>69.210995547016353</c:v>
                </c:pt>
                <c:pt idx="83">
                  <c:v>69.211475250614498</c:v>
                </c:pt>
                <c:pt idx="84">
                  <c:v>69.212056625422804</c:v>
                </c:pt>
                <c:pt idx="85">
                  <c:v>69.212739671441241</c:v>
                </c:pt>
                <c:pt idx="86">
                  <c:v>69.213524388669839</c:v>
                </c:pt>
                <c:pt idx="87">
                  <c:v>69.214410777108569</c:v>
                </c:pt>
                <c:pt idx="88">
                  <c:v>69.21539883675743</c:v>
                </c:pt>
                <c:pt idx="89">
                  <c:v>69.216488567616466</c:v>
                </c:pt>
                <c:pt idx="90">
                  <c:v>69.217679969685619</c:v>
                </c:pt>
                <c:pt idx="91">
                  <c:v>69.218973042964933</c:v>
                </c:pt>
                <c:pt idx="92">
                  <c:v>68.149466465546283</c:v>
                </c:pt>
                <c:pt idx="93">
                  <c:v>68.150962881245889</c:v>
                </c:pt>
                <c:pt idx="94">
                  <c:v>68.152560968155626</c:v>
                </c:pt>
                <c:pt idx="95">
                  <c:v>68.15426072627551</c:v>
                </c:pt>
                <c:pt idx="96">
                  <c:v>69.22696347751365</c:v>
                </c:pt>
                <c:pt idx="97">
                  <c:v>69.228866578053839</c:v>
                </c:pt>
                <c:pt idx="98">
                  <c:v>69.230871349804161</c:v>
                </c:pt>
                <c:pt idx="99">
                  <c:v>69.232977792764629</c:v>
                </c:pt>
                <c:pt idx="100">
                  <c:v>67.868503001651945</c:v>
                </c:pt>
                <c:pt idx="101">
                  <c:v>67.87081278703269</c:v>
                </c:pt>
                <c:pt idx="102">
                  <c:v>67.873224243623596</c:v>
                </c:pt>
                <c:pt idx="103">
                  <c:v>67.875737371424634</c:v>
                </c:pt>
                <c:pt idx="104">
                  <c:v>67.878352170435832</c:v>
                </c:pt>
                <c:pt idx="105">
                  <c:v>67.906118087846778</c:v>
                </c:pt>
                <c:pt idx="106">
                  <c:v>67.908936229278268</c:v>
                </c:pt>
                <c:pt idx="107">
                  <c:v>67.911856041919876</c:v>
                </c:pt>
                <c:pt idx="108">
                  <c:v>67.914877525771644</c:v>
                </c:pt>
                <c:pt idx="109">
                  <c:v>67.858312074778809</c:v>
                </c:pt>
                <c:pt idx="110">
                  <c:v>67.861536901050883</c:v>
                </c:pt>
                <c:pt idx="111">
                  <c:v>67.864863398533075</c:v>
                </c:pt>
                <c:pt idx="112">
                  <c:v>67.868291567225427</c:v>
                </c:pt>
                <c:pt idx="113">
                  <c:v>67.803295981724133</c:v>
                </c:pt>
                <c:pt idx="114">
                  <c:v>67.806927492836763</c:v>
                </c:pt>
                <c:pt idx="115">
                  <c:v>67.810660675159554</c:v>
                </c:pt>
                <c:pt idx="116">
                  <c:v>67.814495528692476</c:v>
                </c:pt>
                <c:pt idx="117">
                  <c:v>67.818432053435558</c:v>
                </c:pt>
                <c:pt idx="118">
                  <c:v>67.811179926676459</c:v>
                </c:pt>
                <c:pt idx="119">
                  <c:v>67.815319793839819</c:v>
                </c:pt>
                <c:pt idx="120">
                  <c:v>67.819561332213311</c:v>
                </c:pt>
                <c:pt idx="121">
                  <c:v>67.823904541796963</c:v>
                </c:pt>
                <c:pt idx="122">
                  <c:v>68.43030005103148</c:v>
                </c:pt>
                <c:pt idx="123">
                  <c:v>68.434846603035425</c:v>
                </c:pt>
                <c:pt idx="124">
                  <c:v>68.439494826249515</c:v>
                </c:pt>
                <c:pt idx="125">
                  <c:v>68.444244720673737</c:v>
                </c:pt>
                <c:pt idx="126">
                  <c:v>69.328283470131908</c:v>
                </c:pt>
                <c:pt idx="127">
                  <c:v>69.333236706976422</c:v>
                </c:pt>
                <c:pt idx="128">
                  <c:v>69.338291615031082</c:v>
                </c:pt>
                <c:pt idx="129">
                  <c:v>69.343448194295888</c:v>
                </c:pt>
                <c:pt idx="130">
                  <c:v>69.348706444770841</c:v>
                </c:pt>
                <c:pt idx="131">
                  <c:v>69.354066366455939</c:v>
                </c:pt>
                <c:pt idx="132">
                  <c:v>69.359527959351183</c:v>
                </c:pt>
                <c:pt idx="133">
                  <c:v>69.36509122345656</c:v>
                </c:pt>
                <c:pt idx="134">
                  <c:v>69.370756158772082</c:v>
                </c:pt>
                <c:pt idx="135">
                  <c:v>69.37652276529775</c:v>
                </c:pt>
                <c:pt idx="136">
                  <c:v>69.382391043033579</c:v>
                </c:pt>
                <c:pt idx="137">
                  <c:v>69.388360991979553</c:v>
                </c:pt>
                <c:pt idx="138">
                  <c:v>69.394432612135645</c:v>
                </c:pt>
                <c:pt idx="139">
                  <c:v>69.400605903501898</c:v>
                </c:pt>
                <c:pt idx="140">
                  <c:v>69.406880866078296</c:v>
                </c:pt>
                <c:pt idx="141">
                  <c:v>69.413257499864841</c:v>
                </c:pt>
                <c:pt idx="142">
                  <c:v>69.419735804861531</c:v>
                </c:pt>
                <c:pt idx="143">
                  <c:v>69.426315781068354</c:v>
                </c:pt>
                <c:pt idx="144">
                  <c:v>68.362096106577212</c:v>
                </c:pt>
                <c:pt idx="145">
                  <c:v>68.368879425204327</c:v>
                </c:pt>
                <c:pt idx="146">
                  <c:v>68.375764415041601</c:v>
                </c:pt>
                <c:pt idx="147">
                  <c:v>68.382751076088994</c:v>
                </c:pt>
                <c:pt idx="148">
                  <c:v>69.46074073025467</c:v>
                </c:pt>
                <c:pt idx="149">
                  <c:v>69.467930733722383</c:v>
                </c:pt>
                <c:pt idx="150">
                  <c:v>69.475222408400214</c:v>
                </c:pt>
                <c:pt idx="151">
                  <c:v>69.48261575428819</c:v>
                </c:pt>
                <c:pt idx="152">
                  <c:v>69.490110771386327</c:v>
                </c:pt>
                <c:pt idx="153">
                  <c:v>68.131024554411326</c:v>
                </c:pt>
                <c:pt idx="154">
                  <c:v>68.138722913929726</c:v>
                </c:pt>
                <c:pt idx="155">
                  <c:v>68.146522944658301</c:v>
                </c:pt>
                <c:pt idx="156">
                  <c:v>68.154424646597008</c:v>
                </c:pt>
              </c:numCache>
            </c:numRef>
          </c:val>
          <c:smooth val="0"/>
          <c:extLst>
            <c:ext xmlns:c16="http://schemas.microsoft.com/office/drawing/2014/chart" uri="{C3380CC4-5D6E-409C-BE32-E72D297353CC}">
              <c16:uniqueId val="{00000001-F5DC-A04D-B70D-4C71EF84FC51}"/>
            </c:ext>
          </c:extLst>
        </c:ser>
        <c:dLbls>
          <c:showLegendKey val="0"/>
          <c:showVal val="0"/>
          <c:showCatName val="0"/>
          <c:showSerName val="0"/>
          <c:showPercent val="0"/>
          <c:showBubbleSize val="0"/>
        </c:dLbls>
        <c:smooth val="0"/>
        <c:axId val="37287695"/>
        <c:axId val="2103761456"/>
      </c:lineChart>
      <c:catAx>
        <c:axId val="37287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61456"/>
        <c:crosses val="autoZero"/>
        <c:auto val="1"/>
        <c:lblAlgn val="ctr"/>
        <c:lblOffset val="100"/>
        <c:noMultiLvlLbl val="0"/>
      </c:catAx>
      <c:valAx>
        <c:axId val="210376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8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Dignosics'!$BZ$28</c:f>
              <c:strCache>
                <c:ptCount val="1"/>
                <c:pt idx="0">
                  <c:v>Sum of sales</c:v>
                </c:pt>
              </c:strCache>
            </c:strRef>
          </c:tx>
          <c:spPr>
            <a:ln w="28575" cap="rnd">
              <a:solidFill>
                <a:schemeClr val="accent1"/>
              </a:solidFill>
              <a:round/>
            </a:ln>
            <a:effectLst/>
          </c:spPr>
          <c:marker>
            <c:symbol val="none"/>
          </c:marker>
          <c:val>
            <c:numRef>
              <c:f>'Model Dignosics'!$BZ$29:$BZ$185</c:f>
              <c:numCache>
                <c:formatCode>_(* #,##0_);_(* \(#,##0\);_(* "-"??_);_(@_)</c:formatCode>
                <c:ptCount val="157"/>
                <c:pt idx="0">
                  <c:v>512388.90508525912</c:v>
                </c:pt>
                <c:pt idx="1">
                  <c:v>516931.52685040358</c:v>
                </c:pt>
                <c:pt idx="2">
                  <c:v>521864.7024713651</c:v>
                </c:pt>
                <c:pt idx="3">
                  <c:v>526819.10608671175</c:v>
                </c:pt>
                <c:pt idx="4">
                  <c:v>530025.29021845083</c:v>
                </c:pt>
                <c:pt idx="5">
                  <c:v>524581.85915735166</c:v>
                </c:pt>
                <c:pt idx="6">
                  <c:v>528055.06678001885</c:v>
                </c:pt>
                <c:pt idx="7">
                  <c:v>531836.30788233783</c:v>
                </c:pt>
                <c:pt idx="8">
                  <c:v>537411.27168491355</c:v>
                </c:pt>
                <c:pt idx="9">
                  <c:v>544881.73392490402</c:v>
                </c:pt>
                <c:pt idx="10">
                  <c:v>548316.79943142517</c:v>
                </c:pt>
                <c:pt idx="11">
                  <c:v>554439.00600322313</c:v>
                </c:pt>
                <c:pt idx="12">
                  <c:v>561826.31132745696</c:v>
                </c:pt>
                <c:pt idx="13">
                  <c:v>564305.8926539782</c:v>
                </c:pt>
                <c:pt idx="14">
                  <c:v>565917.9899000962</c:v>
                </c:pt>
                <c:pt idx="15">
                  <c:v>530877.45451227995</c:v>
                </c:pt>
                <c:pt idx="16">
                  <c:v>521717.79621437239</c:v>
                </c:pt>
                <c:pt idx="17">
                  <c:v>519403.16779197223</c:v>
                </c:pt>
                <c:pt idx="18">
                  <c:v>559376.64604963118</c:v>
                </c:pt>
                <c:pt idx="19">
                  <c:v>573636.60843318794</c:v>
                </c:pt>
                <c:pt idx="20">
                  <c:v>577358.97422516008</c:v>
                </c:pt>
                <c:pt idx="21">
                  <c:v>580713.63868202525</c:v>
                </c:pt>
                <c:pt idx="22">
                  <c:v>607176.2242500037</c:v>
                </c:pt>
                <c:pt idx="23">
                  <c:v>610645.58477926138</c:v>
                </c:pt>
                <c:pt idx="24">
                  <c:v>606529.57435303135</c:v>
                </c:pt>
                <c:pt idx="25">
                  <c:v>608646.823824413</c:v>
                </c:pt>
                <c:pt idx="26">
                  <c:v>620246.04748705716</c:v>
                </c:pt>
                <c:pt idx="27">
                  <c:v>624049.0742867596</c:v>
                </c:pt>
                <c:pt idx="28">
                  <c:v>638135.95003726473</c:v>
                </c:pt>
                <c:pt idx="29">
                  <c:v>642278.19688443933</c:v>
                </c:pt>
                <c:pt idx="30">
                  <c:v>645908.05137493694</c:v>
                </c:pt>
                <c:pt idx="31">
                  <c:v>622466.52336706931</c:v>
                </c:pt>
                <c:pt idx="32">
                  <c:v>606167.33658545406</c:v>
                </c:pt>
                <c:pt idx="33">
                  <c:v>594160.38105729804</c:v>
                </c:pt>
                <c:pt idx="34">
                  <c:v>597797.33738361869</c:v>
                </c:pt>
                <c:pt idx="35">
                  <c:v>578633.5552161705</c:v>
                </c:pt>
                <c:pt idx="36">
                  <c:v>561286.45779419295</c:v>
                </c:pt>
                <c:pt idx="37">
                  <c:v>579972.47587147146</c:v>
                </c:pt>
                <c:pt idx="38">
                  <c:v>579840.28922601556</c:v>
                </c:pt>
                <c:pt idx="39">
                  <c:v>532332.69386857341</c:v>
                </c:pt>
                <c:pt idx="40">
                  <c:v>500032.13211772178</c:v>
                </c:pt>
                <c:pt idx="41">
                  <c:v>489406.71671459323</c:v>
                </c:pt>
                <c:pt idx="42">
                  <c:v>488719.34667071019</c:v>
                </c:pt>
                <c:pt idx="43">
                  <c:v>489294.28450202872</c:v>
                </c:pt>
                <c:pt idx="44">
                  <c:v>482389.03698664933</c:v>
                </c:pt>
                <c:pt idx="45">
                  <c:v>483803.55343424028</c:v>
                </c:pt>
                <c:pt idx="46">
                  <c:v>481787.06261798547</c:v>
                </c:pt>
                <c:pt idx="47">
                  <c:v>483969.17228752846</c:v>
                </c:pt>
                <c:pt idx="48">
                  <c:v>483620.35753391968</c:v>
                </c:pt>
                <c:pt idx="49">
                  <c:v>484401.57126426592</c:v>
                </c:pt>
                <c:pt idx="50">
                  <c:v>484252.13230975001</c:v>
                </c:pt>
                <c:pt idx="51">
                  <c:v>483543.94398598018</c:v>
                </c:pt>
                <c:pt idx="52">
                  <c:v>484367.60429318703</c:v>
                </c:pt>
                <c:pt idx="53">
                  <c:v>487501.56029557256</c:v>
                </c:pt>
                <c:pt idx="54">
                  <c:v>487418.419826339</c:v>
                </c:pt>
                <c:pt idx="55">
                  <c:v>491759.4036068946</c:v>
                </c:pt>
                <c:pt idx="56">
                  <c:v>493463.10318360926</c:v>
                </c:pt>
                <c:pt idx="57">
                  <c:v>489954.88690940244</c:v>
                </c:pt>
                <c:pt idx="58">
                  <c:v>490899.69622595416</c:v>
                </c:pt>
                <c:pt idx="59">
                  <c:v>493400.47849247011</c:v>
                </c:pt>
                <c:pt idx="60">
                  <c:v>494016.41511818377</c:v>
                </c:pt>
                <c:pt idx="61">
                  <c:v>495992.69923538557</c:v>
                </c:pt>
                <c:pt idx="62">
                  <c:v>493424.8434120242</c:v>
                </c:pt>
                <c:pt idx="63">
                  <c:v>490241.80653293506</c:v>
                </c:pt>
                <c:pt idx="64">
                  <c:v>488466.41460609407</c:v>
                </c:pt>
                <c:pt idx="65">
                  <c:v>485161.3141454382</c:v>
                </c:pt>
                <c:pt idx="66">
                  <c:v>480853.63748216908</c:v>
                </c:pt>
                <c:pt idx="67">
                  <c:v>483343.95226432767</c:v>
                </c:pt>
                <c:pt idx="68">
                  <c:v>487142.92001732416</c:v>
                </c:pt>
                <c:pt idx="69">
                  <c:v>491108.60578885395</c:v>
                </c:pt>
                <c:pt idx="70">
                  <c:v>533512.49511245813</c:v>
                </c:pt>
                <c:pt idx="71">
                  <c:v>537511.62182006729</c:v>
                </c:pt>
                <c:pt idx="72">
                  <c:v>541512.7181710474</c:v>
                </c:pt>
                <c:pt idx="73">
                  <c:v>545514.17519962764</c:v>
                </c:pt>
                <c:pt idx="74">
                  <c:v>572665.95506353874</c:v>
                </c:pt>
                <c:pt idx="75">
                  <c:v>576735.31325599074</c:v>
                </c:pt>
                <c:pt idx="76">
                  <c:v>580830.70674626366</c:v>
                </c:pt>
                <c:pt idx="77">
                  <c:v>585632.15038219036</c:v>
                </c:pt>
                <c:pt idx="78">
                  <c:v>627201.32655904535</c:v>
                </c:pt>
                <c:pt idx="79">
                  <c:v>631822.24134483107</c:v>
                </c:pt>
                <c:pt idx="80">
                  <c:v>695781.61014604475</c:v>
                </c:pt>
                <c:pt idx="81">
                  <c:v>701745.93701132759</c:v>
                </c:pt>
                <c:pt idx="82">
                  <c:v>705660.5188689545</c:v>
                </c:pt>
                <c:pt idx="83">
                  <c:v>727962.35366320785</c:v>
                </c:pt>
                <c:pt idx="84">
                  <c:v>734075.01716150471</c:v>
                </c:pt>
                <c:pt idx="85">
                  <c:v>735447.4298980569</c:v>
                </c:pt>
                <c:pt idx="86">
                  <c:v>714449.72172470472</c:v>
                </c:pt>
                <c:pt idx="87">
                  <c:v>689568.27771318506</c:v>
                </c:pt>
                <c:pt idx="88">
                  <c:v>638553.60817359423</c:v>
                </c:pt>
                <c:pt idx="89">
                  <c:v>621064.88312813535</c:v>
                </c:pt>
                <c:pt idx="90">
                  <c:v>618419.92277952912</c:v>
                </c:pt>
                <c:pt idx="91">
                  <c:v>616017.40301499795</c:v>
                </c:pt>
                <c:pt idx="92">
                  <c:v>567212.37138880102</c:v>
                </c:pt>
                <c:pt idx="93">
                  <c:v>566530.21693272493</c:v>
                </c:pt>
                <c:pt idx="94">
                  <c:v>563943.51453444571</c:v>
                </c:pt>
                <c:pt idx="95">
                  <c:v>561198.12114875379</c:v>
                </c:pt>
                <c:pt idx="96">
                  <c:v>547341.8239586649</c:v>
                </c:pt>
                <c:pt idx="97">
                  <c:v>543849.79829506832</c:v>
                </c:pt>
                <c:pt idx="98">
                  <c:v>531963.39941502246</c:v>
                </c:pt>
                <c:pt idx="99">
                  <c:v>528927.30805795605</c:v>
                </c:pt>
                <c:pt idx="100">
                  <c:v>517842.97332701023</c:v>
                </c:pt>
                <c:pt idx="101">
                  <c:v>517630.39427362068</c:v>
                </c:pt>
                <c:pt idx="102">
                  <c:v>516002.30374580785</c:v>
                </c:pt>
                <c:pt idx="103">
                  <c:v>517435.98945278733</c:v>
                </c:pt>
                <c:pt idx="104">
                  <c:v>515364.90149512893</c:v>
                </c:pt>
                <c:pt idx="105">
                  <c:v>518363.31096402265</c:v>
                </c:pt>
                <c:pt idx="106">
                  <c:v>518321.42138584587</c:v>
                </c:pt>
                <c:pt idx="107">
                  <c:v>517617.3253860281</c:v>
                </c:pt>
                <c:pt idx="108">
                  <c:v>520402.04897866759</c:v>
                </c:pt>
                <c:pt idx="109">
                  <c:v>511765.12334025902</c:v>
                </c:pt>
                <c:pt idx="110">
                  <c:v>488138.72555502865</c:v>
                </c:pt>
                <c:pt idx="111">
                  <c:v>479149.66270683706</c:v>
                </c:pt>
                <c:pt idx="112">
                  <c:v>472710.43818434264</c:v>
                </c:pt>
                <c:pt idx="113">
                  <c:v>463524.68959381728</c:v>
                </c:pt>
                <c:pt idx="114">
                  <c:v>460031.75248517602</c:v>
                </c:pt>
                <c:pt idx="115">
                  <c:v>457129.45629968448</c:v>
                </c:pt>
                <c:pt idx="116">
                  <c:v>451418.00854973734</c:v>
                </c:pt>
                <c:pt idx="117">
                  <c:v>448747.88026113441</c:v>
                </c:pt>
                <c:pt idx="118">
                  <c:v>446524.17971730785</c:v>
                </c:pt>
                <c:pt idx="119">
                  <c:v>448075.21356768906</c:v>
                </c:pt>
                <c:pt idx="120">
                  <c:v>451376.91702514788</c:v>
                </c:pt>
                <c:pt idx="121">
                  <c:v>455183.64014623914</c:v>
                </c:pt>
                <c:pt idx="122">
                  <c:v>505906.53309798287</c:v>
                </c:pt>
                <c:pt idx="123">
                  <c:v>525387.17835077364</c:v>
                </c:pt>
                <c:pt idx="124">
                  <c:v>533715.02714839729</c:v>
                </c:pt>
                <c:pt idx="125">
                  <c:v>549359.08152329375</c:v>
                </c:pt>
                <c:pt idx="126">
                  <c:v>588032.51088859979</c:v>
                </c:pt>
                <c:pt idx="127">
                  <c:v>590622.39064806257</c:v>
                </c:pt>
                <c:pt idx="128">
                  <c:v>595118.50759646692</c:v>
                </c:pt>
                <c:pt idx="129">
                  <c:v>599169.58228113165</c:v>
                </c:pt>
                <c:pt idx="130">
                  <c:v>602819.22941687214</c:v>
                </c:pt>
                <c:pt idx="131">
                  <c:v>614408.08453264297</c:v>
                </c:pt>
                <c:pt idx="132">
                  <c:v>608386.99659391877</c:v>
                </c:pt>
                <c:pt idx="133">
                  <c:v>601473.66585096088</c:v>
                </c:pt>
                <c:pt idx="134">
                  <c:v>606990.44248821831</c:v>
                </c:pt>
                <c:pt idx="135">
                  <c:v>610279.2834428706</c:v>
                </c:pt>
                <c:pt idx="136">
                  <c:v>596635.22646053333</c:v>
                </c:pt>
                <c:pt idx="137">
                  <c:v>593941.51777949289</c:v>
                </c:pt>
                <c:pt idx="138">
                  <c:v>593018.62451510224</c:v>
                </c:pt>
                <c:pt idx="139">
                  <c:v>570090.83664380887</c:v>
                </c:pt>
                <c:pt idx="140">
                  <c:v>571528.19830302312</c:v>
                </c:pt>
                <c:pt idx="141">
                  <c:v>564150.70814378466</c:v>
                </c:pt>
                <c:pt idx="142">
                  <c:v>551300.657295855</c:v>
                </c:pt>
                <c:pt idx="143">
                  <c:v>548165.96011207928</c:v>
                </c:pt>
                <c:pt idx="144">
                  <c:v>498532.07830323384</c:v>
                </c:pt>
                <c:pt idx="145">
                  <c:v>497594.5836387233</c:v>
                </c:pt>
                <c:pt idx="146">
                  <c:v>498549.56062197644</c:v>
                </c:pt>
                <c:pt idx="147">
                  <c:v>498241.25791068911</c:v>
                </c:pt>
                <c:pt idx="148">
                  <c:v>492122.46779079485</c:v>
                </c:pt>
                <c:pt idx="149">
                  <c:v>492492.13572220667</c:v>
                </c:pt>
                <c:pt idx="150">
                  <c:v>493337.07722102129</c:v>
                </c:pt>
                <c:pt idx="151">
                  <c:v>495159.86683006171</c:v>
                </c:pt>
                <c:pt idx="152">
                  <c:v>493416.16691624396</c:v>
                </c:pt>
                <c:pt idx="153">
                  <c:v>493920.37886660802</c:v>
                </c:pt>
                <c:pt idx="154">
                  <c:v>493489.21295160783</c:v>
                </c:pt>
                <c:pt idx="155">
                  <c:v>491582.71380875882</c:v>
                </c:pt>
                <c:pt idx="156">
                  <c:v>494926.77817552083</c:v>
                </c:pt>
              </c:numCache>
            </c:numRef>
          </c:val>
          <c:smooth val="0"/>
          <c:extLst>
            <c:ext xmlns:c16="http://schemas.microsoft.com/office/drawing/2014/chart" uri="{C3380CC4-5D6E-409C-BE32-E72D297353CC}">
              <c16:uniqueId val="{00000000-1469-1F44-ABFB-B2CF1D892994}"/>
            </c:ext>
          </c:extLst>
        </c:ser>
        <c:ser>
          <c:idx val="1"/>
          <c:order val="1"/>
          <c:tx>
            <c:strRef>
              <c:f>'Model Dignosics'!$CA$28</c:f>
              <c:strCache>
                <c:ptCount val="1"/>
                <c:pt idx="0">
                  <c:v>Sum of Pred_6</c:v>
                </c:pt>
              </c:strCache>
            </c:strRef>
          </c:tx>
          <c:spPr>
            <a:ln w="28575" cap="rnd">
              <a:solidFill>
                <a:schemeClr val="accent2"/>
              </a:solidFill>
              <a:round/>
            </a:ln>
            <a:effectLst/>
          </c:spPr>
          <c:marker>
            <c:symbol val="none"/>
          </c:marker>
          <c:val>
            <c:numRef>
              <c:f>'Model Dignosics'!$CA$29:$CA$185</c:f>
              <c:numCache>
                <c:formatCode>General</c:formatCode>
                <c:ptCount val="157"/>
                <c:pt idx="0">
                  <c:v>537410.05958584475</c:v>
                </c:pt>
                <c:pt idx="1">
                  <c:v>531392.54607839626</c:v>
                </c:pt>
                <c:pt idx="2">
                  <c:v>527872.52632895589</c:v>
                </c:pt>
                <c:pt idx="3">
                  <c:v>525375.03257094778</c:v>
                </c:pt>
                <c:pt idx="4">
                  <c:v>523437.82591153588</c:v>
                </c:pt>
                <c:pt idx="5">
                  <c:v>519201.17106131732</c:v>
                </c:pt>
                <c:pt idx="6">
                  <c:v>517862.92166197102</c:v>
                </c:pt>
                <c:pt idx="7">
                  <c:v>516703.67730330932</c:v>
                </c:pt>
                <c:pt idx="8">
                  <c:v>515681.15131187689</c:v>
                </c:pt>
                <c:pt idx="9">
                  <c:v>510284.68757180515</c:v>
                </c:pt>
                <c:pt idx="10">
                  <c:v>509457.25826031819</c:v>
                </c:pt>
                <c:pt idx="11">
                  <c:v>508701.87448177661</c:v>
                </c:pt>
                <c:pt idx="12">
                  <c:v>508006.98876614962</c:v>
                </c:pt>
                <c:pt idx="13">
                  <c:v>505711.47163551126</c:v>
                </c:pt>
                <c:pt idx="14">
                  <c:v>505112.51437544567</c:v>
                </c:pt>
                <c:pt idx="15">
                  <c:v>504552.22727684944</c:v>
                </c:pt>
                <c:pt idx="16">
                  <c:v>504025.91844822571</c:v>
                </c:pt>
                <c:pt idx="17">
                  <c:v>503529.70128541713</c:v>
                </c:pt>
                <c:pt idx="18">
                  <c:v>556489.06190535659</c:v>
                </c:pt>
                <c:pt idx="19">
                  <c:v>556043.76240695966</c:v>
                </c:pt>
                <c:pt idx="20">
                  <c:v>555620.19367559289</c:v>
                </c:pt>
                <c:pt idx="21">
                  <c:v>555216.33309547266</c:v>
                </c:pt>
                <c:pt idx="22">
                  <c:v>638312.01778810238</c:v>
                </c:pt>
                <c:pt idx="23">
                  <c:v>637942.53918122116</c:v>
                </c:pt>
                <c:pt idx="24">
                  <c:v>637588.14561183797</c:v>
                </c:pt>
                <c:pt idx="25">
                  <c:v>637247.65346559417</c:v>
                </c:pt>
                <c:pt idx="26">
                  <c:v>636920.01318978891</c:v>
                </c:pt>
                <c:pt idx="27">
                  <c:v>636604.28978187498</c:v>
                </c:pt>
                <c:pt idx="28">
                  <c:v>636299.64670334733</c:v>
                </c:pt>
                <c:pt idx="29">
                  <c:v>636005.33252180938</c:v>
                </c:pt>
                <c:pt idx="30">
                  <c:v>635720.66974415118</c:v>
                </c:pt>
                <c:pt idx="31">
                  <c:v>635445.04542321316</c:v>
                </c:pt>
                <c:pt idx="32">
                  <c:v>635177.90321032237</c:v>
                </c:pt>
                <c:pt idx="33">
                  <c:v>634918.73659458943</c:v>
                </c:pt>
                <c:pt idx="34">
                  <c:v>634667.08312246308</c:v>
                </c:pt>
                <c:pt idx="35">
                  <c:v>634422.51943178091</c:v>
                </c:pt>
                <c:pt idx="36">
                  <c:v>634184.6569663604</c:v>
                </c:pt>
                <c:pt idx="37">
                  <c:v>633953.13826219831</c:v>
                </c:pt>
                <c:pt idx="38">
                  <c:v>633727.63371615368</c:v>
                </c:pt>
                <c:pt idx="39">
                  <c:v>532290.51253728056</c:v>
                </c:pt>
                <c:pt idx="40">
                  <c:v>532076.14517928776</c:v>
                </c:pt>
                <c:pt idx="41">
                  <c:v>531866.94380591379</c:v>
                </c:pt>
                <c:pt idx="42">
                  <c:v>531662.66527752334</c:v>
                </c:pt>
                <c:pt idx="43">
                  <c:v>531463.08322579355</c:v>
                </c:pt>
                <c:pt idx="44">
                  <c:v>632485.31277236901</c:v>
                </c:pt>
                <c:pt idx="45">
                  <c:v>632294.5042806539</c:v>
                </c:pt>
                <c:pt idx="46">
                  <c:v>632107.79951716261</c:v>
                </c:pt>
                <c:pt idx="47">
                  <c:v>631925.02567377279</c:v>
                </c:pt>
                <c:pt idx="48">
                  <c:v>503842.54734139494</c:v>
                </c:pt>
                <c:pt idx="49">
                  <c:v>503667.158812696</c:v>
                </c:pt>
                <c:pt idx="50">
                  <c:v>503495.24355345557</c:v>
                </c:pt>
                <c:pt idx="51">
                  <c:v>503326.66666645219</c:v>
                </c:pt>
                <c:pt idx="52">
                  <c:v>503161.3009638376</c:v>
                </c:pt>
                <c:pt idx="53">
                  <c:v>502779.94630772958</c:v>
                </c:pt>
                <c:pt idx="54">
                  <c:v>502620.64941829152</c:v>
                </c:pt>
                <c:pt idx="55">
                  <c:v>502464.22289981553</c:v>
                </c:pt>
                <c:pt idx="56">
                  <c:v>502310.56513814698</c:v>
                </c:pt>
                <c:pt idx="57">
                  <c:v>499505.73806109803</c:v>
                </c:pt>
                <c:pt idx="58">
                  <c:v>499357.3338166218</c:v>
                </c:pt>
                <c:pt idx="59">
                  <c:v>499211.42387955997</c:v>
                </c:pt>
                <c:pt idx="60">
                  <c:v>499067.92578774097</c:v>
                </c:pt>
                <c:pt idx="61">
                  <c:v>494444.97802980943</c:v>
                </c:pt>
                <c:pt idx="62">
                  <c:v>494306.07207610109</c:v>
                </c:pt>
                <c:pt idx="63">
                  <c:v>494169.35370887152</c:v>
                </c:pt>
                <c:pt idx="64">
                  <c:v>494034.75509184075</c:v>
                </c:pt>
                <c:pt idx="65">
                  <c:v>492250.05804906168</c:v>
                </c:pt>
                <c:pt idx="66">
                  <c:v>492119.50766567641</c:v>
                </c:pt>
                <c:pt idx="67">
                  <c:v>491990.89143332874</c:v>
                </c:pt>
                <c:pt idx="68">
                  <c:v>491864.15287740139</c:v>
                </c:pt>
                <c:pt idx="69">
                  <c:v>491739.23796120251</c:v>
                </c:pt>
                <c:pt idx="70">
                  <c:v>545044.83673715347</c:v>
                </c:pt>
                <c:pt idx="71">
                  <c:v>544923.4160600421</c:v>
                </c:pt>
                <c:pt idx="72">
                  <c:v>544803.67020436842</c:v>
                </c:pt>
                <c:pt idx="73">
                  <c:v>544685.55359462171</c:v>
                </c:pt>
                <c:pt idx="74">
                  <c:v>628050.612354949</c:v>
                </c:pt>
                <c:pt idx="75">
                  <c:v>627935.6247547497</c:v>
                </c:pt>
                <c:pt idx="76">
                  <c:v>627822.14030352759</c:v>
                </c:pt>
                <c:pt idx="77">
                  <c:v>627710.12020870531</c:v>
                </c:pt>
                <c:pt idx="78">
                  <c:v>627599.52716030611</c:v>
                </c:pt>
                <c:pt idx="79">
                  <c:v>627490.32525635278</c:v>
                </c:pt>
                <c:pt idx="80">
                  <c:v>627382.47993290005</c:v>
                </c:pt>
                <c:pt idx="81">
                  <c:v>627275.95789835998</c:v>
                </c:pt>
                <c:pt idx="82">
                  <c:v>627170.72707180877</c:v>
                </c:pt>
                <c:pt idx="83">
                  <c:v>627066.75652498612</c:v>
                </c:pt>
                <c:pt idx="84">
                  <c:v>626964.01642772905</c:v>
                </c:pt>
                <c:pt idx="85">
                  <c:v>626862.47799659555</c:v>
                </c:pt>
                <c:pt idx="86">
                  <c:v>626762.11344645848</c:v>
                </c:pt>
                <c:pt idx="87">
                  <c:v>626662.89594486577</c:v>
                </c:pt>
                <c:pt idx="88">
                  <c:v>626564.79956897954</c:v>
                </c:pt>
                <c:pt idx="89">
                  <c:v>626467.79926492053</c:v>
                </c:pt>
                <c:pt idx="90">
                  <c:v>626371.87080935913</c:v>
                </c:pt>
                <c:pt idx="91">
                  <c:v>626276.99077320541</c:v>
                </c:pt>
                <c:pt idx="92">
                  <c:v>524965.81026074139</c:v>
                </c:pt>
                <c:pt idx="93">
                  <c:v>524872.95978319342</c:v>
                </c:pt>
                <c:pt idx="94">
                  <c:v>524781.09186881722</c:v>
                </c:pt>
                <c:pt idx="95">
                  <c:v>524690.18593980349</c:v>
                </c:pt>
                <c:pt idx="96">
                  <c:v>625817.54828461178</c:v>
                </c:pt>
                <c:pt idx="97">
                  <c:v>625728.50712563982</c:v>
                </c:pt>
                <c:pt idx="98">
                  <c:v>625640.36995343352</c:v>
                </c:pt>
                <c:pt idx="99">
                  <c:v>625553.11859694088</c:v>
                </c:pt>
                <c:pt idx="100">
                  <c:v>497563.26213585457</c:v>
                </c:pt>
                <c:pt idx="101">
                  <c:v>497477.73004600697</c:v>
                </c:pt>
                <c:pt idx="102">
                  <c:v>497393.03242887568</c:v>
                </c:pt>
                <c:pt idx="103">
                  <c:v>497309.15315900382</c:v>
                </c:pt>
                <c:pt idx="104">
                  <c:v>497226.07657388074</c:v>
                </c:pt>
                <c:pt idx="105">
                  <c:v>496924.70737347158</c:v>
                </c:pt>
                <c:pt idx="106">
                  <c:v>496843.19093515782</c:v>
                </c:pt>
                <c:pt idx="107">
                  <c:v>496762.43280028109</c:v>
                </c:pt>
                <c:pt idx="108">
                  <c:v>496682.41899059841</c:v>
                </c:pt>
                <c:pt idx="109">
                  <c:v>493949.29415065306</c:v>
                </c:pt>
                <c:pt idx="110">
                  <c:v>493870.72857467062</c:v>
                </c:pt>
                <c:pt idx="111">
                  <c:v>493792.86763217708</c:v>
                </c:pt>
                <c:pt idx="112">
                  <c:v>493715.69879610522</c:v>
                </c:pt>
                <c:pt idx="113">
                  <c:v>489157.42679841619</c:v>
                </c:pt>
                <c:pt idx="114">
                  <c:v>489081.60590690037</c:v>
                </c:pt>
                <c:pt idx="115">
                  <c:v>489006.44148155733</c:v>
                </c:pt>
                <c:pt idx="116">
                  <c:v>488931.92225237179</c:v>
                </c:pt>
                <c:pt idx="117">
                  <c:v>488858.03723708109</c:v>
                </c:pt>
                <c:pt idx="118">
                  <c:v>487132.62228454213</c:v>
                </c:pt>
                <c:pt idx="119">
                  <c:v>487059.97385310021</c:v>
                </c:pt>
                <c:pt idx="120">
                  <c:v>486987.92832015466</c:v>
                </c:pt>
                <c:pt idx="121">
                  <c:v>486916.47576128121</c:v>
                </c:pt>
                <c:pt idx="122">
                  <c:v>540274.34828462941</c:v>
                </c:pt>
                <c:pt idx="123">
                  <c:v>540204.05286496389</c:v>
                </c:pt>
                <c:pt idx="124">
                  <c:v>540134.3220732389</c:v>
                </c:pt>
                <c:pt idx="125">
                  <c:v>540065.14691125543</c:v>
                </c:pt>
                <c:pt idx="126">
                  <c:v>623478.10845850571</c:v>
                </c:pt>
                <c:pt idx="127">
                  <c:v>623410.01840831607</c:v>
                </c:pt>
                <c:pt idx="128">
                  <c:v>623342.45824715507</c:v>
                </c:pt>
                <c:pt idx="129">
                  <c:v>623275.4197912853</c:v>
                </c:pt>
                <c:pt idx="130">
                  <c:v>623208.89504510514</c:v>
                </c:pt>
                <c:pt idx="131">
                  <c:v>623142.87619542528</c:v>
                </c:pt>
                <c:pt idx="132">
                  <c:v>623077.35560596315</c:v>
                </c:pt>
                <c:pt idx="133">
                  <c:v>623012.32581204013</c:v>
                </c:pt>
                <c:pt idx="134">
                  <c:v>622947.77951548004</c:v>
                </c:pt>
                <c:pt idx="135">
                  <c:v>622883.70957969234</c:v>
                </c:pt>
                <c:pt idx="136">
                  <c:v>622820.10902493785</c:v>
                </c:pt>
                <c:pt idx="137">
                  <c:v>622756.97102376504</c:v>
                </c:pt>
                <c:pt idx="138">
                  <c:v>622694.28889661201</c:v>
                </c:pt>
                <c:pt idx="139">
                  <c:v>622632.05610756611</c:v>
                </c:pt>
                <c:pt idx="140">
                  <c:v>622570.26626027364</c:v>
                </c:pt>
                <c:pt idx="141">
                  <c:v>622508.91309399519</c:v>
                </c:pt>
                <c:pt idx="142">
                  <c:v>622447.99047979829</c:v>
                </c:pt>
                <c:pt idx="143">
                  <c:v>622387.49241688382</c:v>
                </c:pt>
                <c:pt idx="144">
                  <c:v>521110.08680251776</c:v>
                </c:pt>
                <c:pt idx="145">
                  <c:v>521050.42033468944</c:v>
                </c:pt>
                <c:pt idx="146">
                  <c:v>520991.16114967864</c:v>
                </c:pt>
                <c:pt idx="147">
                  <c:v>520932.30372494261</c:v>
                </c:pt>
                <c:pt idx="148">
                  <c:v>622091.16887602757</c:v>
                </c:pt>
                <c:pt idx="149">
                  <c:v>622033.0988475004</c:v>
                </c:pt>
                <c:pt idx="150">
                  <c:v>621975.41466918774</c:v>
                </c:pt>
                <c:pt idx="151">
                  <c:v>621918.11124730122</c:v>
                </c:pt>
                <c:pt idx="152">
                  <c:v>621861.18358826009</c:v>
                </c:pt>
                <c:pt idx="153">
                  <c:v>493901.15350438573</c:v>
                </c:pt>
                <c:pt idx="154">
                  <c:v>493844.96277814871</c:v>
                </c:pt>
                <c:pt idx="155">
                  <c:v>493789.13340956334</c:v>
                </c:pt>
                <c:pt idx="156">
                  <c:v>493733.66078059282</c:v>
                </c:pt>
              </c:numCache>
            </c:numRef>
          </c:val>
          <c:smooth val="0"/>
          <c:extLst>
            <c:ext xmlns:c16="http://schemas.microsoft.com/office/drawing/2014/chart" uri="{C3380CC4-5D6E-409C-BE32-E72D297353CC}">
              <c16:uniqueId val="{00000001-1469-1F44-ABFB-B2CF1D892994}"/>
            </c:ext>
          </c:extLst>
        </c:ser>
        <c:dLbls>
          <c:showLegendKey val="0"/>
          <c:showVal val="0"/>
          <c:showCatName val="0"/>
          <c:showSerName val="0"/>
          <c:showPercent val="0"/>
          <c:showBubbleSize val="0"/>
        </c:dLbls>
        <c:smooth val="0"/>
        <c:axId val="659259919"/>
        <c:axId val="659097823"/>
      </c:lineChart>
      <c:catAx>
        <c:axId val="6592599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97823"/>
        <c:crosses val="autoZero"/>
        <c:auto val="1"/>
        <c:lblAlgn val="ctr"/>
        <c:lblOffset val="100"/>
        <c:noMultiLvlLbl val="0"/>
      </c:catAx>
      <c:valAx>
        <c:axId val="6590978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259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Dignosics'!$CI$28</c:f>
              <c:strCache>
                <c:ptCount val="1"/>
                <c:pt idx="0">
                  <c:v>Sum of ln_sales</c:v>
                </c:pt>
              </c:strCache>
            </c:strRef>
          </c:tx>
          <c:spPr>
            <a:ln w="28575" cap="rnd">
              <a:solidFill>
                <a:schemeClr val="accent1"/>
              </a:solidFill>
              <a:round/>
            </a:ln>
            <a:effectLst/>
          </c:spPr>
          <c:marker>
            <c:symbol val="none"/>
          </c:marker>
          <c:val>
            <c:numRef>
              <c:f>'Model Dignosics'!$CI$29:$CI$185</c:f>
              <c:numCache>
                <c:formatCode>General</c:formatCode>
                <c:ptCount val="157"/>
                <c:pt idx="0">
                  <c:v>68.019879983705167</c:v>
                </c:pt>
                <c:pt idx="1">
                  <c:v>68.069612733277253</c:v>
                </c:pt>
                <c:pt idx="2">
                  <c:v>68.127124379385151</c:v>
                </c:pt>
                <c:pt idx="3">
                  <c:v>68.189550672795804</c:v>
                </c:pt>
                <c:pt idx="4">
                  <c:v>68.221800033081237</c:v>
                </c:pt>
                <c:pt idx="5">
                  <c:v>68.182390957132242</c:v>
                </c:pt>
                <c:pt idx="6">
                  <c:v>68.229330216799568</c:v>
                </c:pt>
                <c:pt idx="7">
                  <c:v>68.267531576649702</c:v>
                </c:pt>
                <c:pt idx="8">
                  <c:v>68.332775444214576</c:v>
                </c:pt>
                <c:pt idx="9">
                  <c:v>68.426417912167409</c:v>
                </c:pt>
                <c:pt idx="10">
                  <c:v>68.461238592917567</c:v>
                </c:pt>
                <c:pt idx="11">
                  <c:v>68.528128936746455</c:v>
                </c:pt>
                <c:pt idx="12">
                  <c:v>68.613122882817052</c:v>
                </c:pt>
                <c:pt idx="13">
                  <c:v>68.642213461094499</c:v>
                </c:pt>
                <c:pt idx="14">
                  <c:v>68.655031730260731</c:v>
                </c:pt>
                <c:pt idx="15">
                  <c:v>68.241165506762684</c:v>
                </c:pt>
                <c:pt idx="16">
                  <c:v>68.125097364377027</c:v>
                </c:pt>
                <c:pt idx="17">
                  <c:v>68.093718972519582</c:v>
                </c:pt>
                <c:pt idx="18">
                  <c:v>68.549632098677321</c:v>
                </c:pt>
                <c:pt idx="19">
                  <c:v>68.682665652845316</c:v>
                </c:pt>
                <c:pt idx="20">
                  <c:v>68.718855596473006</c:v>
                </c:pt>
                <c:pt idx="21">
                  <c:v>68.753015060823301</c:v>
                </c:pt>
                <c:pt idx="22">
                  <c:v>69.030544304491883</c:v>
                </c:pt>
                <c:pt idx="23">
                  <c:v>69.065292622685405</c:v>
                </c:pt>
                <c:pt idx="24">
                  <c:v>69.034452366985121</c:v>
                </c:pt>
                <c:pt idx="25">
                  <c:v>69.057455604808325</c:v>
                </c:pt>
                <c:pt idx="26">
                  <c:v>69.174346475180883</c:v>
                </c:pt>
                <c:pt idx="27">
                  <c:v>69.211766980863175</c:v>
                </c:pt>
                <c:pt idx="28">
                  <c:v>69.335589591784981</c:v>
                </c:pt>
                <c:pt idx="29">
                  <c:v>69.374973242994372</c:v>
                </c:pt>
                <c:pt idx="30">
                  <c:v>69.410056141760251</c:v>
                </c:pt>
                <c:pt idx="31">
                  <c:v>69.158375204023628</c:v>
                </c:pt>
                <c:pt idx="32">
                  <c:v>68.962181935615888</c:v>
                </c:pt>
                <c:pt idx="33">
                  <c:v>68.837031558628198</c:v>
                </c:pt>
                <c:pt idx="34">
                  <c:v>68.874576557388863</c:v>
                </c:pt>
                <c:pt idx="35">
                  <c:v>68.66191873370191</c:v>
                </c:pt>
                <c:pt idx="36">
                  <c:v>68.515511598766082</c:v>
                </c:pt>
                <c:pt idx="37">
                  <c:v>68.696837930356281</c:v>
                </c:pt>
                <c:pt idx="38">
                  <c:v>68.690158259282498</c:v>
                </c:pt>
                <c:pt idx="39">
                  <c:v>68.137987617600075</c:v>
                </c:pt>
                <c:pt idx="40">
                  <c:v>67.832317322356886</c:v>
                </c:pt>
                <c:pt idx="41">
                  <c:v>67.720405433481659</c:v>
                </c:pt>
                <c:pt idx="42">
                  <c:v>67.71393123080685</c:v>
                </c:pt>
                <c:pt idx="43">
                  <c:v>67.721059237441267</c:v>
                </c:pt>
                <c:pt idx="44">
                  <c:v>67.632521022524955</c:v>
                </c:pt>
                <c:pt idx="45">
                  <c:v>67.648917514168744</c:v>
                </c:pt>
                <c:pt idx="46">
                  <c:v>67.627954290921053</c:v>
                </c:pt>
                <c:pt idx="47">
                  <c:v>67.652205440715107</c:v>
                </c:pt>
                <c:pt idx="48">
                  <c:v>67.64905408170155</c:v>
                </c:pt>
                <c:pt idx="49">
                  <c:v>67.660264252704295</c:v>
                </c:pt>
                <c:pt idx="50">
                  <c:v>67.659326696934144</c:v>
                </c:pt>
                <c:pt idx="51">
                  <c:v>67.651016407869136</c:v>
                </c:pt>
                <c:pt idx="52">
                  <c:v>67.663780530852108</c:v>
                </c:pt>
                <c:pt idx="53">
                  <c:v>67.700419923770554</c:v>
                </c:pt>
                <c:pt idx="54">
                  <c:v>67.700662012859794</c:v>
                </c:pt>
                <c:pt idx="55">
                  <c:v>67.753502967187472</c:v>
                </c:pt>
                <c:pt idx="56">
                  <c:v>67.770217655315733</c:v>
                </c:pt>
                <c:pt idx="57">
                  <c:v>67.727812764536836</c:v>
                </c:pt>
                <c:pt idx="58">
                  <c:v>67.739722515588213</c:v>
                </c:pt>
                <c:pt idx="59">
                  <c:v>67.770302863694312</c:v>
                </c:pt>
                <c:pt idx="60">
                  <c:v>67.776492885319954</c:v>
                </c:pt>
                <c:pt idx="61">
                  <c:v>67.798469603958495</c:v>
                </c:pt>
                <c:pt idx="62">
                  <c:v>67.773269696954884</c:v>
                </c:pt>
                <c:pt idx="63">
                  <c:v>67.751770642846495</c:v>
                </c:pt>
                <c:pt idx="64">
                  <c:v>67.736535999874661</c:v>
                </c:pt>
                <c:pt idx="65">
                  <c:v>67.704074070802093</c:v>
                </c:pt>
                <c:pt idx="66">
                  <c:v>67.658231725020244</c:v>
                </c:pt>
                <c:pt idx="67">
                  <c:v>67.691349401392912</c:v>
                </c:pt>
                <c:pt idx="68">
                  <c:v>67.739730738961896</c:v>
                </c:pt>
                <c:pt idx="69">
                  <c:v>67.789625595596476</c:v>
                </c:pt>
                <c:pt idx="70">
                  <c:v>68.299480034811864</c:v>
                </c:pt>
                <c:pt idx="71">
                  <c:v>68.345181622971666</c:v>
                </c:pt>
                <c:pt idx="72">
                  <c:v>68.390548583869105</c:v>
                </c:pt>
                <c:pt idx="73">
                  <c:v>68.435571847386299</c:v>
                </c:pt>
                <c:pt idx="74">
                  <c:v>68.733358129215375</c:v>
                </c:pt>
                <c:pt idx="75">
                  <c:v>68.776698801122009</c:v>
                </c:pt>
                <c:pt idx="76">
                  <c:v>68.820046330999702</c:v>
                </c:pt>
                <c:pt idx="77">
                  <c:v>68.868887051299566</c:v>
                </c:pt>
                <c:pt idx="78">
                  <c:v>69.231803521831793</c:v>
                </c:pt>
                <c:pt idx="79">
                  <c:v>69.276470120596898</c:v>
                </c:pt>
                <c:pt idx="80">
                  <c:v>69.922525775503232</c:v>
                </c:pt>
                <c:pt idx="81">
                  <c:v>69.976105256545196</c:v>
                </c:pt>
                <c:pt idx="82">
                  <c:v>70.010181991408672</c:v>
                </c:pt>
                <c:pt idx="83">
                  <c:v>70.190904521095646</c:v>
                </c:pt>
                <c:pt idx="84">
                  <c:v>70.244961040783096</c:v>
                </c:pt>
                <c:pt idx="85">
                  <c:v>70.256366574349286</c:v>
                </c:pt>
                <c:pt idx="86">
                  <c:v>70.10256946525692</c:v>
                </c:pt>
                <c:pt idx="87">
                  <c:v>69.893431789217814</c:v>
                </c:pt>
                <c:pt idx="88">
                  <c:v>69.406616173708542</c:v>
                </c:pt>
                <c:pt idx="89">
                  <c:v>69.226421722868224</c:v>
                </c:pt>
                <c:pt idx="90">
                  <c:v>69.194362943234438</c:v>
                </c:pt>
                <c:pt idx="91">
                  <c:v>69.169214964982928</c:v>
                </c:pt>
                <c:pt idx="92">
                  <c:v>68.661889017263562</c:v>
                </c:pt>
                <c:pt idx="93">
                  <c:v>68.64902013093814</c:v>
                </c:pt>
                <c:pt idx="94">
                  <c:v>68.620478180639523</c:v>
                </c:pt>
                <c:pt idx="95">
                  <c:v>68.590497674337641</c:v>
                </c:pt>
                <c:pt idx="96">
                  <c:v>68.449969714378994</c:v>
                </c:pt>
                <c:pt idx="97">
                  <c:v>68.412658468431829</c:v>
                </c:pt>
                <c:pt idx="98">
                  <c:v>68.296123932355272</c:v>
                </c:pt>
                <c:pt idx="99">
                  <c:v>68.262290238102622</c:v>
                </c:pt>
                <c:pt idx="100">
                  <c:v>68.11366897960464</c:v>
                </c:pt>
                <c:pt idx="101">
                  <c:v>68.110638916436244</c:v>
                </c:pt>
                <c:pt idx="102">
                  <c:v>68.09044700586233</c:v>
                </c:pt>
                <c:pt idx="103">
                  <c:v>68.105354644562496</c:v>
                </c:pt>
                <c:pt idx="104">
                  <c:v>68.076809041434231</c:v>
                </c:pt>
                <c:pt idx="105">
                  <c:v>68.114517059881663</c:v>
                </c:pt>
                <c:pt idx="106">
                  <c:v>68.114397070163847</c:v>
                </c:pt>
                <c:pt idx="107">
                  <c:v>68.105734697527183</c:v>
                </c:pt>
                <c:pt idx="108">
                  <c:v>68.141184421430836</c:v>
                </c:pt>
                <c:pt idx="109">
                  <c:v>68.048759205508006</c:v>
                </c:pt>
                <c:pt idx="110">
                  <c:v>67.75369912806255</c:v>
                </c:pt>
                <c:pt idx="111">
                  <c:v>67.640847532833135</c:v>
                </c:pt>
                <c:pt idx="112">
                  <c:v>67.562801827840417</c:v>
                </c:pt>
                <c:pt idx="113">
                  <c:v>67.455184342015812</c:v>
                </c:pt>
                <c:pt idx="114">
                  <c:v>67.415377672576383</c:v>
                </c:pt>
                <c:pt idx="115">
                  <c:v>67.380517274344228</c:v>
                </c:pt>
                <c:pt idx="116">
                  <c:v>67.317585669242348</c:v>
                </c:pt>
                <c:pt idx="117">
                  <c:v>67.286635615106462</c:v>
                </c:pt>
                <c:pt idx="118">
                  <c:v>67.261011609849163</c:v>
                </c:pt>
                <c:pt idx="119">
                  <c:v>67.284228542905709</c:v>
                </c:pt>
                <c:pt idx="120">
                  <c:v>67.328290928146913</c:v>
                </c:pt>
                <c:pt idx="121">
                  <c:v>67.378149340846107</c:v>
                </c:pt>
                <c:pt idx="122">
                  <c:v>67.993311962894921</c:v>
                </c:pt>
                <c:pt idx="123">
                  <c:v>68.194742051971474</c:v>
                </c:pt>
                <c:pt idx="124">
                  <c:v>68.28407088797276</c:v>
                </c:pt>
                <c:pt idx="125">
                  <c:v>68.448281438995167</c:v>
                </c:pt>
                <c:pt idx="126">
                  <c:v>68.848662889943455</c:v>
                </c:pt>
                <c:pt idx="127">
                  <c:v>68.87829421840479</c:v>
                </c:pt>
                <c:pt idx="128">
                  <c:v>68.92383011823172</c:v>
                </c:pt>
                <c:pt idx="129">
                  <c:v>68.965281732722772</c:v>
                </c:pt>
                <c:pt idx="130">
                  <c:v>69.003084116492616</c:v>
                </c:pt>
                <c:pt idx="131">
                  <c:v>69.121433691521048</c:v>
                </c:pt>
                <c:pt idx="132">
                  <c:v>69.074099734302067</c:v>
                </c:pt>
                <c:pt idx="133">
                  <c:v>69.014087968572937</c:v>
                </c:pt>
                <c:pt idx="134">
                  <c:v>69.069286560994271</c:v>
                </c:pt>
                <c:pt idx="135">
                  <c:v>69.099882447511646</c:v>
                </c:pt>
                <c:pt idx="136">
                  <c:v>68.928617865344407</c:v>
                </c:pt>
                <c:pt idx="137">
                  <c:v>68.890923030581234</c:v>
                </c:pt>
                <c:pt idx="138">
                  <c:v>68.882153220081463</c:v>
                </c:pt>
                <c:pt idx="139">
                  <c:v>68.632096263416372</c:v>
                </c:pt>
                <c:pt idx="140">
                  <c:v>68.647832191573116</c:v>
                </c:pt>
                <c:pt idx="141">
                  <c:v>68.574357828523773</c:v>
                </c:pt>
                <c:pt idx="142">
                  <c:v>68.455679233307436</c:v>
                </c:pt>
                <c:pt idx="143">
                  <c:v>68.427102854265485</c:v>
                </c:pt>
                <c:pt idx="144">
                  <c:v>67.836549146657603</c:v>
                </c:pt>
                <c:pt idx="145">
                  <c:v>67.827674251678701</c:v>
                </c:pt>
                <c:pt idx="146">
                  <c:v>67.837162883474974</c:v>
                </c:pt>
                <c:pt idx="147">
                  <c:v>67.835465908798298</c:v>
                </c:pt>
                <c:pt idx="148">
                  <c:v>67.758933252767321</c:v>
                </c:pt>
                <c:pt idx="149">
                  <c:v>67.763282621317003</c:v>
                </c:pt>
                <c:pt idx="150">
                  <c:v>67.774791485190818</c:v>
                </c:pt>
                <c:pt idx="151">
                  <c:v>67.794753891740029</c:v>
                </c:pt>
                <c:pt idx="152">
                  <c:v>67.776022940471194</c:v>
                </c:pt>
                <c:pt idx="153">
                  <c:v>67.781404780360944</c:v>
                </c:pt>
                <c:pt idx="154">
                  <c:v>67.780265612287224</c:v>
                </c:pt>
                <c:pt idx="155">
                  <c:v>67.759696444161378</c:v>
                </c:pt>
                <c:pt idx="156">
                  <c:v>67.796456002011496</c:v>
                </c:pt>
              </c:numCache>
            </c:numRef>
          </c:val>
          <c:smooth val="0"/>
          <c:extLst>
            <c:ext xmlns:c16="http://schemas.microsoft.com/office/drawing/2014/chart" uri="{C3380CC4-5D6E-409C-BE32-E72D297353CC}">
              <c16:uniqueId val="{00000000-9C04-CF48-B6E8-9B4D0BA8E369}"/>
            </c:ext>
          </c:extLst>
        </c:ser>
        <c:ser>
          <c:idx val="1"/>
          <c:order val="1"/>
          <c:tx>
            <c:strRef>
              <c:f>'Model Dignosics'!$CJ$28</c:f>
              <c:strCache>
                <c:ptCount val="1"/>
                <c:pt idx="0">
                  <c:v>Sum of Pred_7</c:v>
                </c:pt>
              </c:strCache>
            </c:strRef>
          </c:tx>
          <c:spPr>
            <a:ln w="28575" cap="rnd">
              <a:solidFill>
                <a:schemeClr val="accent2"/>
              </a:solidFill>
              <a:round/>
            </a:ln>
            <a:effectLst/>
          </c:spPr>
          <c:marker>
            <c:symbol val="none"/>
          </c:marker>
          <c:val>
            <c:numRef>
              <c:f>'Model Dignosics'!$CJ$29:$CJ$185</c:f>
              <c:numCache>
                <c:formatCode>General</c:formatCode>
                <c:ptCount val="157"/>
                <c:pt idx="0">
                  <c:v>68.306322790493553</c:v>
                </c:pt>
                <c:pt idx="1">
                  <c:v>68.237053682471199</c:v>
                </c:pt>
                <c:pt idx="2">
                  <c:v>68.196533851819709</c:v>
                </c:pt>
                <c:pt idx="3">
                  <c:v>68.167784574448845</c:v>
                </c:pt>
                <c:pt idx="4">
                  <c:v>68.145484902468652</c:v>
                </c:pt>
                <c:pt idx="5">
                  <c:v>68.100189170196714</c:v>
                </c:pt>
                <c:pt idx="6">
                  <c:v>68.084784245539808</c:v>
                </c:pt>
                <c:pt idx="7">
                  <c:v>68.071439892825836</c:v>
                </c:pt>
                <c:pt idx="8">
                  <c:v>68.059669339545238</c:v>
                </c:pt>
                <c:pt idx="9">
                  <c:v>67.997054719158299</c:v>
                </c:pt>
                <c:pt idx="10">
                  <c:v>67.987529972718207</c:v>
                </c:pt>
                <c:pt idx="11">
                  <c:v>67.978834560486987</c:v>
                </c:pt>
                <c:pt idx="12">
                  <c:v>67.970835556639415</c:v>
                </c:pt>
                <c:pt idx="13">
                  <c:v>67.95048043692654</c:v>
                </c:pt>
                <c:pt idx="14">
                  <c:v>67.943585689603253</c:v>
                </c:pt>
                <c:pt idx="15">
                  <c:v>67.937136084212568</c:v>
                </c:pt>
                <c:pt idx="16">
                  <c:v>67.931077611214064</c:v>
                </c:pt>
                <c:pt idx="17">
                  <c:v>67.925365530931956</c:v>
                </c:pt>
                <c:pt idx="18">
                  <c:v>68.534319171737224</c:v>
                </c:pt>
                <c:pt idx="19">
                  <c:v>68.52919321746748</c:v>
                </c:pt>
                <c:pt idx="20">
                  <c:v>68.524317411510154</c:v>
                </c:pt>
                <c:pt idx="21">
                  <c:v>68.519668471027387</c:v>
                </c:pt>
                <c:pt idx="22">
                  <c:v>69.348377609249923</c:v>
                </c:pt>
                <c:pt idx="23">
                  <c:v>69.344124448288952</c:v>
                </c:pt>
                <c:pt idx="24">
                  <c:v>69.340044934980057</c:v>
                </c:pt>
                <c:pt idx="25">
                  <c:v>69.336125444441379</c:v>
                </c:pt>
                <c:pt idx="26">
                  <c:v>69.332353895008339</c:v>
                </c:pt>
                <c:pt idx="27">
                  <c:v>69.328719523632031</c:v>
                </c:pt>
                <c:pt idx="28">
                  <c:v>69.325212700707809</c:v>
                </c:pt>
                <c:pt idx="29">
                  <c:v>69.321824776308759</c:v>
                </c:pt>
                <c:pt idx="30">
                  <c:v>69.318547951641719</c:v>
                </c:pt>
                <c:pt idx="31">
                  <c:v>69.315375170918074</c:v>
                </c:pt>
                <c:pt idx="32">
                  <c:v>69.31230002986868</c:v>
                </c:pt>
                <c:pt idx="33">
                  <c:v>69.309316697919556</c:v>
                </c:pt>
                <c:pt idx="34">
                  <c:v>69.306419851651853</c:v>
                </c:pt>
                <c:pt idx="35">
                  <c:v>69.303604617637475</c:v>
                </c:pt>
                <c:pt idx="36">
                  <c:v>69.300866523108681</c:v>
                </c:pt>
                <c:pt idx="37">
                  <c:v>69.298201453207639</c:v>
                </c:pt>
                <c:pt idx="38">
                  <c:v>69.295605613789888</c:v>
                </c:pt>
                <c:pt idx="39">
                  <c:v>68.223923914509768</c:v>
                </c:pt>
                <c:pt idx="40">
                  <c:v>68.221456278058454</c:v>
                </c:pt>
                <c:pt idx="41">
                  <c:v>68.219048108552428</c:v>
                </c:pt>
                <c:pt idx="42">
                  <c:v>68.216696607150368</c:v>
                </c:pt>
                <c:pt idx="43">
                  <c:v>68.214399168069676</c:v>
                </c:pt>
                <c:pt idx="44">
                  <c:v>69.281304945657283</c:v>
                </c:pt>
                <c:pt idx="45">
                  <c:v>69.279108501227569</c:v>
                </c:pt>
                <c:pt idx="46">
                  <c:v>69.276959295843213</c:v>
                </c:pt>
                <c:pt idx="47">
                  <c:v>69.274855340266598</c:v>
                </c:pt>
                <c:pt idx="48">
                  <c:v>67.917132064697412</c:v>
                </c:pt>
                <c:pt idx="49">
                  <c:v>67.915113123331466</c:v>
                </c:pt>
                <c:pt idx="50">
                  <c:v>67.913134163641828</c:v>
                </c:pt>
                <c:pt idx="51">
                  <c:v>67.911193632792774</c:v>
                </c:pt>
                <c:pt idx="52">
                  <c:v>67.909290066692989</c:v>
                </c:pt>
                <c:pt idx="53">
                  <c:v>67.907686866449652</c:v>
                </c:pt>
                <c:pt idx="54">
                  <c:v>67.905853159981277</c:v>
                </c:pt>
                <c:pt idx="55">
                  <c:v>67.904052495073344</c:v>
                </c:pt>
                <c:pt idx="56">
                  <c:v>67.90228370201983</c:v>
                </c:pt>
                <c:pt idx="57">
                  <c:v>67.873470098548495</c:v>
                </c:pt>
                <c:pt idx="58">
                  <c:v>67.871761780049681</c:v>
                </c:pt>
                <c:pt idx="59">
                  <c:v>67.870082174149459</c:v>
                </c:pt>
                <c:pt idx="60">
                  <c:v>67.868430331605026</c:v>
                </c:pt>
                <c:pt idx="61">
                  <c:v>67.814719847795018</c:v>
                </c:pt>
                <c:pt idx="62">
                  <c:v>67.813120866504747</c:v>
                </c:pt>
                <c:pt idx="63">
                  <c:v>67.811547067071402</c:v>
                </c:pt>
                <c:pt idx="64">
                  <c:v>67.8099976686145</c:v>
                </c:pt>
                <c:pt idx="65">
                  <c:v>67.795522727118438</c:v>
                </c:pt>
                <c:pt idx="66">
                  <c:v>67.794019928894912</c:v>
                </c:pt>
                <c:pt idx="67">
                  <c:v>67.792539395169328</c:v>
                </c:pt>
                <c:pt idx="68">
                  <c:v>67.791080475848204</c:v>
                </c:pt>
                <c:pt idx="69">
                  <c:v>67.789642548901625</c:v>
                </c:pt>
                <c:pt idx="70">
                  <c:v>68.402581824005935</c:v>
                </c:pt>
                <c:pt idx="71">
                  <c:v>68.401184120122323</c:v>
                </c:pt>
                <c:pt idx="72">
                  <c:v>68.39980569552857</c:v>
                </c:pt>
                <c:pt idx="73">
                  <c:v>68.398446025593543</c:v>
                </c:pt>
                <c:pt idx="74">
                  <c:v>69.230255996306212</c:v>
                </c:pt>
                <c:pt idx="75">
                  <c:v>69.228932345185271</c:v>
                </c:pt>
                <c:pt idx="76">
                  <c:v>69.227625997189392</c:v>
                </c:pt>
                <c:pt idx="77">
                  <c:v>69.22633650576752</c:v>
                </c:pt>
                <c:pt idx="78">
                  <c:v>69.225063441435111</c:v>
                </c:pt>
                <c:pt idx="79">
                  <c:v>69.223806390915527</c:v>
                </c:pt>
                <c:pt idx="80">
                  <c:v>69.222564956334494</c:v>
                </c:pt>
                <c:pt idx="81">
                  <c:v>69.221338754464213</c:v>
                </c:pt>
                <c:pt idx="82">
                  <c:v>69.220127416013099</c:v>
                </c:pt>
                <c:pt idx="83">
                  <c:v>69.218930584958201</c:v>
                </c:pt>
                <c:pt idx="84">
                  <c:v>69.217747917917009</c:v>
                </c:pt>
                <c:pt idx="85">
                  <c:v>69.216579083556141</c:v>
                </c:pt>
                <c:pt idx="86">
                  <c:v>69.215423762033979</c:v>
                </c:pt>
                <c:pt idx="87">
                  <c:v>69.214281644475435</c:v>
                </c:pt>
                <c:pt idx="88">
                  <c:v>69.213152432476264</c:v>
                </c:pt>
                <c:pt idx="89">
                  <c:v>69.212035837634929</c:v>
                </c:pt>
                <c:pt idx="90">
                  <c:v>69.2109315811106</c:v>
                </c:pt>
                <c:pt idx="91">
                  <c:v>69.209839393205201</c:v>
                </c:pt>
                <c:pt idx="92">
                  <c:v>68.139607428539733</c:v>
                </c:pt>
                <c:pt idx="93">
                  <c:v>68.138538603392732</c:v>
                </c:pt>
                <c:pt idx="94">
                  <c:v>68.137481088776966</c:v>
                </c:pt>
                <c:pt idx="95">
                  <c:v>68.136434647816102</c:v>
                </c:pt>
                <c:pt idx="96">
                  <c:v>69.204550635426259</c:v>
                </c:pt>
                <c:pt idx="97">
                  <c:v>69.203525660301281</c:v>
                </c:pt>
                <c:pt idx="98">
                  <c:v>69.202511091194836</c:v>
                </c:pt>
                <c:pt idx="99">
                  <c:v>69.201506718935349</c:v>
                </c:pt>
                <c:pt idx="100">
                  <c:v>67.844849636969187</c:v>
                </c:pt>
                <c:pt idx="101">
                  <c:v>67.84386505561946</c:v>
                </c:pt>
                <c:pt idx="102">
                  <c:v>67.842890080094605</c:v>
                </c:pt>
                <c:pt idx="103">
                  <c:v>67.841924524770391</c:v>
                </c:pt>
                <c:pt idx="104">
                  <c:v>67.840968209351772</c:v>
                </c:pt>
                <c:pt idx="105">
                  <c:v>67.840285741760553</c:v>
                </c:pt>
                <c:pt idx="106">
                  <c:v>67.839347385583352</c:v>
                </c:pt>
                <c:pt idx="107">
                  <c:v>67.838417758427283</c:v>
                </c:pt>
                <c:pt idx="108">
                  <c:v>67.837496699385326</c:v>
                </c:pt>
                <c:pt idx="109">
                  <c:v>67.809508478358282</c:v>
                </c:pt>
                <c:pt idx="110">
                  <c:v>67.808604090297877</c:v>
                </c:pt>
                <c:pt idx="111">
                  <c:v>67.807707813450349</c:v>
                </c:pt>
                <c:pt idx="112">
                  <c:v>67.806819503613553</c:v>
                </c:pt>
                <c:pt idx="113">
                  <c:v>67.753853518709477</c:v>
                </c:pt>
                <c:pt idx="114">
                  <c:v>67.75298072540069</c:v>
                </c:pt>
                <c:pt idx="115">
                  <c:v>67.752115488838768</c:v>
                </c:pt>
                <c:pt idx="116">
                  <c:v>67.751257679291712</c:v>
                </c:pt>
                <c:pt idx="117">
                  <c:v>67.750407170339955</c:v>
                </c:pt>
                <c:pt idx="118">
                  <c:v>67.736614639860946</c:v>
                </c:pt>
                <c:pt idx="119">
                  <c:v>67.735778365536163</c:v>
                </c:pt>
                <c:pt idx="120">
                  <c:v>67.73494903132729</c:v>
                </c:pt>
                <c:pt idx="121">
                  <c:v>67.734126522991758</c:v>
                </c:pt>
                <c:pt idx="122">
                  <c:v>68.347667534319953</c:v>
                </c:pt>
                <c:pt idx="123">
                  <c:v>68.346858346104199</c:v>
                </c:pt>
                <c:pt idx="124">
                  <c:v>68.346055657462372</c:v>
                </c:pt>
                <c:pt idx="125">
                  <c:v>68.345259364813941</c:v>
                </c:pt>
                <c:pt idx="126">
                  <c:v>69.177620756527645</c:v>
                </c:pt>
                <c:pt idx="127">
                  <c:v>69.176836954873352</c:v>
                </c:pt>
                <c:pt idx="128">
                  <c:v>69.176059252904636</c:v>
                </c:pt>
                <c:pt idx="129">
                  <c:v>69.175287556416464</c:v>
                </c:pt>
                <c:pt idx="130">
                  <c:v>69.17452177336942</c:v>
                </c:pt>
                <c:pt idx="131">
                  <c:v>69.173761813823958</c:v>
                </c:pt>
                <c:pt idx="132">
                  <c:v>69.173007589876875</c:v>
                </c:pt>
                <c:pt idx="133">
                  <c:v>69.172259015600432</c:v>
                </c:pt>
                <c:pt idx="134">
                  <c:v>69.171516006983438</c:v>
                </c:pt>
                <c:pt idx="135">
                  <c:v>69.170778481874848</c:v>
                </c:pt>
                <c:pt idx="136">
                  <c:v>69.170046359929103</c:v>
                </c:pt>
                <c:pt idx="137">
                  <c:v>69.169319562553724</c:v>
                </c:pt>
                <c:pt idx="138">
                  <c:v>69.168598012858567</c:v>
                </c:pt>
                <c:pt idx="139">
                  <c:v>69.167881635607131</c:v>
                </c:pt>
                <c:pt idx="140">
                  <c:v>69.167170357169383</c:v>
                </c:pt>
                <c:pt idx="141">
                  <c:v>69.166464105476351</c:v>
                </c:pt>
                <c:pt idx="142">
                  <c:v>69.165762809976371</c:v>
                </c:pt>
                <c:pt idx="143">
                  <c:v>69.165066401592739</c:v>
                </c:pt>
                <c:pt idx="144">
                  <c:v>68.095223228254767</c:v>
                </c:pt>
                <c:pt idx="145">
                  <c:v>68.094536392570873</c:v>
                </c:pt>
                <c:pt idx="146">
                  <c:v>68.093854245221678</c:v>
                </c:pt>
                <c:pt idx="147">
                  <c:v>68.093176722635818</c:v>
                </c:pt>
                <c:pt idx="148">
                  <c:v>69.161655346954362</c:v>
                </c:pt>
                <c:pt idx="149">
                  <c:v>69.160986888283844</c:v>
                </c:pt>
                <c:pt idx="150">
                  <c:v>69.160322871231998</c:v>
                </c:pt>
                <c:pt idx="151">
                  <c:v>69.159663237162917</c:v>
                </c:pt>
                <c:pt idx="152">
                  <c:v>69.159007928594235</c:v>
                </c:pt>
                <c:pt idx="153">
                  <c:v>67.802694185540801</c:v>
                </c:pt>
                <c:pt idx="154">
                  <c:v>67.802047359990567</c:v>
                </c:pt>
                <c:pt idx="155">
                  <c:v>67.801404694118915</c:v>
                </c:pt>
                <c:pt idx="156">
                  <c:v>67.800766134766491</c:v>
                </c:pt>
              </c:numCache>
            </c:numRef>
          </c:val>
          <c:smooth val="0"/>
          <c:extLst>
            <c:ext xmlns:c16="http://schemas.microsoft.com/office/drawing/2014/chart" uri="{C3380CC4-5D6E-409C-BE32-E72D297353CC}">
              <c16:uniqueId val="{00000001-9C04-CF48-B6E8-9B4D0BA8E369}"/>
            </c:ext>
          </c:extLst>
        </c:ser>
        <c:dLbls>
          <c:showLegendKey val="0"/>
          <c:showVal val="0"/>
          <c:showCatName val="0"/>
          <c:showSerName val="0"/>
          <c:showPercent val="0"/>
          <c:showBubbleSize val="0"/>
        </c:dLbls>
        <c:smooth val="0"/>
        <c:axId val="396120832"/>
        <c:axId val="470743967"/>
      </c:lineChart>
      <c:catAx>
        <c:axId val="3961208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3967"/>
        <c:crosses val="autoZero"/>
        <c:auto val="1"/>
        <c:lblAlgn val="ctr"/>
        <c:lblOffset val="100"/>
        <c:noMultiLvlLbl val="0"/>
      </c:catAx>
      <c:valAx>
        <c:axId val="47074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20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Dignosics'!$CR$28</c:f>
              <c:strCache>
                <c:ptCount val="1"/>
                <c:pt idx="0">
                  <c:v>Sum of ln_sales</c:v>
                </c:pt>
              </c:strCache>
            </c:strRef>
          </c:tx>
          <c:spPr>
            <a:ln w="28575" cap="rnd">
              <a:solidFill>
                <a:schemeClr val="accent1"/>
              </a:solidFill>
              <a:round/>
            </a:ln>
            <a:effectLst/>
          </c:spPr>
          <c:marker>
            <c:symbol val="none"/>
          </c:marker>
          <c:val>
            <c:numRef>
              <c:f>'Model Dignosics'!$CR$29:$CR$185</c:f>
              <c:numCache>
                <c:formatCode>General</c:formatCode>
                <c:ptCount val="157"/>
                <c:pt idx="0">
                  <c:v>68.019879983705167</c:v>
                </c:pt>
                <c:pt idx="1">
                  <c:v>68.069612733277253</c:v>
                </c:pt>
                <c:pt idx="2">
                  <c:v>68.127124379385151</c:v>
                </c:pt>
                <c:pt idx="3">
                  <c:v>68.189550672795804</c:v>
                </c:pt>
                <c:pt idx="4">
                  <c:v>68.221800033081237</c:v>
                </c:pt>
                <c:pt idx="5">
                  <c:v>68.182390957132242</c:v>
                </c:pt>
                <c:pt idx="6">
                  <c:v>68.229330216799568</c:v>
                </c:pt>
                <c:pt idx="7">
                  <c:v>68.267531576649702</c:v>
                </c:pt>
                <c:pt idx="8">
                  <c:v>68.332775444214576</c:v>
                </c:pt>
                <c:pt idx="9">
                  <c:v>68.426417912167409</c:v>
                </c:pt>
                <c:pt idx="10">
                  <c:v>68.461238592917567</c:v>
                </c:pt>
                <c:pt idx="11">
                  <c:v>68.528128936746455</c:v>
                </c:pt>
                <c:pt idx="12">
                  <c:v>68.613122882817052</c:v>
                </c:pt>
                <c:pt idx="13">
                  <c:v>68.642213461094499</c:v>
                </c:pt>
                <c:pt idx="14">
                  <c:v>68.655031730260731</c:v>
                </c:pt>
                <c:pt idx="15">
                  <c:v>68.241165506762684</c:v>
                </c:pt>
                <c:pt idx="16">
                  <c:v>68.125097364377027</c:v>
                </c:pt>
                <c:pt idx="17">
                  <c:v>68.093718972519582</c:v>
                </c:pt>
                <c:pt idx="18">
                  <c:v>68.549632098677321</c:v>
                </c:pt>
                <c:pt idx="19">
                  <c:v>68.682665652845316</c:v>
                </c:pt>
                <c:pt idx="20">
                  <c:v>68.718855596473006</c:v>
                </c:pt>
                <c:pt idx="21">
                  <c:v>68.753015060823301</c:v>
                </c:pt>
                <c:pt idx="22">
                  <c:v>69.030544304491883</c:v>
                </c:pt>
                <c:pt idx="23">
                  <c:v>69.065292622685405</c:v>
                </c:pt>
                <c:pt idx="24">
                  <c:v>69.034452366985121</c:v>
                </c:pt>
                <c:pt idx="25">
                  <c:v>69.057455604808325</c:v>
                </c:pt>
                <c:pt idx="26">
                  <c:v>69.174346475180883</c:v>
                </c:pt>
                <c:pt idx="27">
                  <c:v>69.211766980863175</c:v>
                </c:pt>
                <c:pt idx="28">
                  <c:v>69.335589591784981</c:v>
                </c:pt>
                <c:pt idx="29">
                  <c:v>69.374973242994372</c:v>
                </c:pt>
                <c:pt idx="30">
                  <c:v>69.410056141760251</c:v>
                </c:pt>
                <c:pt idx="31">
                  <c:v>69.158375204023628</c:v>
                </c:pt>
                <c:pt idx="32">
                  <c:v>68.962181935615888</c:v>
                </c:pt>
                <c:pt idx="33">
                  <c:v>68.837031558628198</c:v>
                </c:pt>
                <c:pt idx="34">
                  <c:v>68.874576557388863</c:v>
                </c:pt>
                <c:pt idx="35">
                  <c:v>68.66191873370191</c:v>
                </c:pt>
                <c:pt idx="36">
                  <c:v>68.515511598766082</c:v>
                </c:pt>
                <c:pt idx="37">
                  <c:v>68.696837930356281</c:v>
                </c:pt>
                <c:pt idx="38">
                  <c:v>68.690158259282498</c:v>
                </c:pt>
                <c:pt idx="39">
                  <c:v>68.137987617600075</c:v>
                </c:pt>
                <c:pt idx="40">
                  <c:v>67.832317322356886</c:v>
                </c:pt>
                <c:pt idx="41">
                  <c:v>67.720405433481659</c:v>
                </c:pt>
                <c:pt idx="42">
                  <c:v>67.71393123080685</c:v>
                </c:pt>
                <c:pt idx="43">
                  <c:v>67.721059237441267</c:v>
                </c:pt>
                <c:pt idx="44">
                  <c:v>67.632521022524955</c:v>
                </c:pt>
                <c:pt idx="45">
                  <c:v>67.648917514168744</c:v>
                </c:pt>
                <c:pt idx="46">
                  <c:v>67.627954290921053</c:v>
                </c:pt>
                <c:pt idx="47">
                  <c:v>67.652205440715107</c:v>
                </c:pt>
                <c:pt idx="48">
                  <c:v>67.64905408170155</c:v>
                </c:pt>
                <c:pt idx="49">
                  <c:v>67.660264252704295</c:v>
                </c:pt>
                <c:pt idx="50">
                  <c:v>67.659326696934144</c:v>
                </c:pt>
                <c:pt idx="51">
                  <c:v>67.651016407869136</c:v>
                </c:pt>
                <c:pt idx="52">
                  <c:v>67.663780530852108</c:v>
                </c:pt>
                <c:pt idx="53">
                  <c:v>67.700419923770554</c:v>
                </c:pt>
                <c:pt idx="54">
                  <c:v>67.700662012859794</c:v>
                </c:pt>
                <c:pt idx="55">
                  <c:v>67.753502967187472</c:v>
                </c:pt>
                <c:pt idx="56">
                  <c:v>67.770217655315733</c:v>
                </c:pt>
                <c:pt idx="57">
                  <c:v>67.727812764536836</c:v>
                </c:pt>
                <c:pt idx="58">
                  <c:v>67.739722515588213</c:v>
                </c:pt>
                <c:pt idx="59">
                  <c:v>67.770302863694312</c:v>
                </c:pt>
                <c:pt idx="60">
                  <c:v>67.776492885319954</c:v>
                </c:pt>
                <c:pt idx="61">
                  <c:v>67.798469603958495</c:v>
                </c:pt>
                <c:pt idx="62">
                  <c:v>67.773269696954884</c:v>
                </c:pt>
                <c:pt idx="63">
                  <c:v>67.751770642846495</c:v>
                </c:pt>
                <c:pt idx="64">
                  <c:v>67.736535999874661</c:v>
                </c:pt>
                <c:pt idx="65">
                  <c:v>67.704074070802093</c:v>
                </c:pt>
                <c:pt idx="66">
                  <c:v>67.658231725020244</c:v>
                </c:pt>
                <c:pt idx="67">
                  <c:v>67.691349401392912</c:v>
                </c:pt>
                <c:pt idx="68">
                  <c:v>67.739730738961896</c:v>
                </c:pt>
                <c:pt idx="69">
                  <c:v>67.789625595596476</c:v>
                </c:pt>
                <c:pt idx="70">
                  <c:v>68.299480034811864</c:v>
                </c:pt>
                <c:pt idx="71">
                  <c:v>68.345181622971666</c:v>
                </c:pt>
                <c:pt idx="72">
                  <c:v>68.390548583869105</c:v>
                </c:pt>
                <c:pt idx="73">
                  <c:v>68.435571847386299</c:v>
                </c:pt>
                <c:pt idx="74">
                  <c:v>68.733358129215375</c:v>
                </c:pt>
                <c:pt idx="75">
                  <c:v>68.776698801122009</c:v>
                </c:pt>
                <c:pt idx="76">
                  <c:v>68.820046330999702</c:v>
                </c:pt>
                <c:pt idx="77">
                  <c:v>68.868887051299566</c:v>
                </c:pt>
                <c:pt idx="78">
                  <c:v>69.231803521831793</c:v>
                </c:pt>
                <c:pt idx="79">
                  <c:v>69.276470120596898</c:v>
                </c:pt>
                <c:pt idx="80">
                  <c:v>69.922525775503232</c:v>
                </c:pt>
                <c:pt idx="81">
                  <c:v>69.976105256545196</c:v>
                </c:pt>
                <c:pt idx="82">
                  <c:v>70.010181991408672</c:v>
                </c:pt>
                <c:pt idx="83">
                  <c:v>70.190904521095646</c:v>
                </c:pt>
                <c:pt idx="84">
                  <c:v>70.244961040783096</c:v>
                </c:pt>
                <c:pt idx="85">
                  <c:v>70.256366574349286</c:v>
                </c:pt>
                <c:pt idx="86">
                  <c:v>70.10256946525692</c:v>
                </c:pt>
                <c:pt idx="87">
                  <c:v>69.893431789217814</c:v>
                </c:pt>
                <c:pt idx="88">
                  <c:v>69.406616173708542</c:v>
                </c:pt>
                <c:pt idx="89">
                  <c:v>69.226421722868224</c:v>
                </c:pt>
                <c:pt idx="90">
                  <c:v>69.194362943234438</c:v>
                </c:pt>
                <c:pt idx="91">
                  <c:v>69.169214964982928</c:v>
                </c:pt>
                <c:pt idx="92">
                  <c:v>68.661889017263562</c:v>
                </c:pt>
                <c:pt idx="93">
                  <c:v>68.64902013093814</c:v>
                </c:pt>
                <c:pt idx="94">
                  <c:v>68.620478180639523</c:v>
                </c:pt>
                <c:pt idx="95">
                  <c:v>68.590497674337641</c:v>
                </c:pt>
                <c:pt idx="96">
                  <c:v>68.449969714378994</c:v>
                </c:pt>
                <c:pt idx="97">
                  <c:v>68.412658468431829</c:v>
                </c:pt>
                <c:pt idx="98">
                  <c:v>68.296123932355272</c:v>
                </c:pt>
                <c:pt idx="99">
                  <c:v>68.262290238102622</c:v>
                </c:pt>
                <c:pt idx="100">
                  <c:v>68.11366897960464</c:v>
                </c:pt>
                <c:pt idx="101">
                  <c:v>68.110638916436244</c:v>
                </c:pt>
                <c:pt idx="102">
                  <c:v>68.09044700586233</c:v>
                </c:pt>
                <c:pt idx="103">
                  <c:v>68.105354644562496</c:v>
                </c:pt>
                <c:pt idx="104">
                  <c:v>68.076809041434231</c:v>
                </c:pt>
                <c:pt idx="105">
                  <c:v>68.114517059881663</c:v>
                </c:pt>
                <c:pt idx="106">
                  <c:v>68.114397070163847</c:v>
                </c:pt>
                <c:pt idx="107">
                  <c:v>68.105734697527183</c:v>
                </c:pt>
                <c:pt idx="108">
                  <c:v>68.141184421430836</c:v>
                </c:pt>
                <c:pt idx="109">
                  <c:v>68.048759205508006</c:v>
                </c:pt>
                <c:pt idx="110">
                  <c:v>67.75369912806255</c:v>
                </c:pt>
                <c:pt idx="111">
                  <c:v>67.640847532833135</c:v>
                </c:pt>
                <c:pt idx="112">
                  <c:v>67.562801827840417</c:v>
                </c:pt>
                <c:pt idx="113">
                  <c:v>67.455184342015812</c:v>
                </c:pt>
                <c:pt idx="114">
                  <c:v>67.415377672576383</c:v>
                </c:pt>
                <c:pt idx="115">
                  <c:v>67.380517274344228</c:v>
                </c:pt>
                <c:pt idx="116">
                  <c:v>67.317585669242348</c:v>
                </c:pt>
                <c:pt idx="117">
                  <c:v>67.286635615106462</c:v>
                </c:pt>
                <c:pt idx="118">
                  <c:v>67.261011609849163</c:v>
                </c:pt>
                <c:pt idx="119">
                  <c:v>67.284228542905709</c:v>
                </c:pt>
                <c:pt idx="120">
                  <c:v>67.328290928146913</c:v>
                </c:pt>
                <c:pt idx="121">
                  <c:v>67.378149340846107</c:v>
                </c:pt>
                <c:pt idx="122">
                  <c:v>67.993311962894921</c:v>
                </c:pt>
                <c:pt idx="123">
                  <c:v>68.194742051971474</c:v>
                </c:pt>
                <c:pt idx="124">
                  <c:v>68.28407088797276</c:v>
                </c:pt>
                <c:pt idx="125">
                  <c:v>68.448281438995167</c:v>
                </c:pt>
                <c:pt idx="126">
                  <c:v>68.848662889943455</c:v>
                </c:pt>
                <c:pt idx="127">
                  <c:v>68.87829421840479</c:v>
                </c:pt>
                <c:pt idx="128">
                  <c:v>68.92383011823172</c:v>
                </c:pt>
                <c:pt idx="129">
                  <c:v>68.965281732722772</c:v>
                </c:pt>
                <c:pt idx="130">
                  <c:v>69.003084116492616</c:v>
                </c:pt>
                <c:pt idx="131">
                  <c:v>69.121433691521048</c:v>
                </c:pt>
                <c:pt idx="132">
                  <c:v>69.074099734302067</c:v>
                </c:pt>
                <c:pt idx="133">
                  <c:v>69.014087968572937</c:v>
                </c:pt>
                <c:pt idx="134">
                  <c:v>69.069286560994271</c:v>
                </c:pt>
                <c:pt idx="135">
                  <c:v>69.099882447511646</c:v>
                </c:pt>
                <c:pt idx="136">
                  <c:v>68.928617865344407</c:v>
                </c:pt>
                <c:pt idx="137">
                  <c:v>68.890923030581234</c:v>
                </c:pt>
                <c:pt idx="138">
                  <c:v>68.882153220081463</c:v>
                </c:pt>
                <c:pt idx="139">
                  <c:v>68.632096263416372</c:v>
                </c:pt>
                <c:pt idx="140">
                  <c:v>68.647832191573116</c:v>
                </c:pt>
                <c:pt idx="141">
                  <c:v>68.574357828523773</c:v>
                </c:pt>
                <c:pt idx="142">
                  <c:v>68.455679233307436</c:v>
                </c:pt>
                <c:pt idx="143">
                  <c:v>68.427102854265485</c:v>
                </c:pt>
                <c:pt idx="144">
                  <c:v>67.836549146657603</c:v>
                </c:pt>
                <c:pt idx="145">
                  <c:v>67.827674251678701</c:v>
                </c:pt>
                <c:pt idx="146">
                  <c:v>67.837162883474974</c:v>
                </c:pt>
                <c:pt idx="147">
                  <c:v>67.835465908798298</c:v>
                </c:pt>
                <c:pt idx="148">
                  <c:v>67.758933252767321</c:v>
                </c:pt>
                <c:pt idx="149">
                  <c:v>67.763282621317003</c:v>
                </c:pt>
                <c:pt idx="150">
                  <c:v>67.774791485190818</c:v>
                </c:pt>
                <c:pt idx="151">
                  <c:v>67.794753891740029</c:v>
                </c:pt>
                <c:pt idx="152">
                  <c:v>67.776022940471194</c:v>
                </c:pt>
                <c:pt idx="153">
                  <c:v>67.781404780360944</c:v>
                </c:pt>
                <c:pt idx="154">
                  <c:v>67.780265612287224</c:v>
                </c:pt>
                <c:pt idx="155">
                  <c:v>67.759696444161378</c:v>
                </c:pt>
                <c:pt idx="156">
                  <c:v>67.796456002011496</c:v>
                </c:pt>
              </c:numCache>
            </c:numRef>
          </c:val>
          <c:smooth val="0"/>
          <c:extLst>
            <c:ext xmlns:c16="http://schemas.microsoft.com/office/drawing/2014/chart" uri="{C3380CC4-5D6E-409C-BE32-E72D297353CC}">
              <c16:uniqueId val="{00000000-4B7A-5C4C-AF06-119DB2AA165D}"/>
            </c:ext>
          </c:extLst>
        </c:ser>
        <c:ser>
          <c:idx val="1"/>
          <c:order val="1"/>
          <c:tx>
            <c:strRef>
              <c:f>'Model Dignosics'!$CS$28</c:f>
              <c:strCache>
                <c:ptCount val="1"/>
                <c:pt idx="0">
                  <c:v>Sum of Pred_8</c:v>
                </c:pt>
              </c:strCache>
            </c:strRef>
          </c:tx>
          <c:spPr>
            <a:ln w="28575" cap="rnd">
              <a:solidFill>
                <a:schemeClr val="accent2"/>
              </a:solidFill>
              <a:round/>
            </a:ln>
            <a:effectLst/>
          </c:spPr>
          <c:marker>
            <c:symbol val="none"/>
          </c:marker>
          <c:val>
            <c:numRef>
              <c:f>'Model Dignosics'!$CS$29:$CS$185</c:f>
              <c:numCache>
                <c:formatCode>General</c:formatCode>
                <c:ptCount val="157"/>
                <c:pt idx="0">
                  <c:v>68.574165349445209</c:v>
                </c:pt>
                <c:pt idx="1">
                  <c:v>68.595265803797304</c:v>
                </c:pt>
                <c:pt idx="2">
                  <c:v>68.622318303246089</c:v>
                </c:pt>
                <c:pt idx="3">
                  <c:v>68.647624595571372</c:v>
                </c:pt>
                <c:pt idx="4">
                  <c:v>68.678191479704338</c:v>
                </c:pt>
                <c:pt idx="5">
                  <c:v>68.622853067208879</c:v>
                </c:pt>
                <c:pt idx="6">
                  <c:v>68.624338394134043</c:v>
                </c:pt>
                <c:pt idx="7">
                  <c:v>68.646148499265891</c:v>
                </c:pt>
                <c:pt idx="8">
                  <c:v>68.674194757657986</c:v>
                </c:pt>
                <c:pt idx="9">
                  <c:v>68.706673669881866</c:v>
                </c:pt>
                <c:pt idx="10">
                  <c:v>68.737991722477531</c:v>
                </c:pt>
                <c:pt idx="11">
                  <c:v>68.781382975082792</c:v>
                </c:pt>
                <c:pt idx="12">
                  <c:v>68.82801586534444</c:v>
                </c:pt>
                <c:pt idx="13">
                  <c:v>68.849940410597128</c:v>
                </c:pt>
                <c:pt idx="14">
                  <c:v>68.871350078121466</c:v>
                </c:pt>
                <c:pt idx="15">
                  <c:v>68.698009204295104</c:v>
                </c:pt>
                <c:pt idx="16">
                  <c:v>68.631295787977137</c:v>
                </c:pt>
                <c:pt idx="17">
                  <c:v>68.602757430411714</c:v>
                </c:pt>
                <c:pt idx="18">
                  <c:v>68.631070318488071</c:v>
                </c:pt>
                <c:pt idx="19">
                  <c:v>68.751186344548046</c:v>
                </c:pt>
                <c:pt idx="20">
                  <c:v>68.81183004784404</c:v>
                </c:pt>
                <c:pt idx="21">
                  <c:v>68.854682210212871</c:v>
                </c:pt>
                <c:pt idx="22">
                  <c:v>68.89499727309375</c:v>
                </c:pt>
                <c:pt idx="23">
                  <c:v>68.936974463195497</c:v>
                </c:pt>
                <c:pt idx="24">
                  <c:v>68.952402152019346</c:v>
                </c:pt>
                <c:pt idx="25">
                  <c:v>68.998378469605981</c:v>
                </c:pt>
                <c:pt idx="26">
                  <c:v>68.230922768938967</c:v>
                </c:pt>
                <c:pt idx="27">
                  <c:v>68.289552075147327</c:v>
                </c:pt>
                <c:pt idx="28">
                  <c:v>68.373729007636712</c:v>
                </c:pt>
                <c:pt idx="29">
                  <c:v>68.420679847715547</c:v>
                </c:pt>
                <c:pt idx="30">
                  <c:v>68.469550488860236</c:v>
                </c:pt>
                <c:pt idx="31">
                  <c:v>68.208320314577691</c:v>
                </c:pt>
                <c:pt idx="32">
                  <c:v>68.164545154670023</c:v>
                </c:pt>
                <c:pt idx="33">
                  <c:v>68.137960269784543</c:v>
                </c:pt>
                <c:pt idx="34">
                  <c:v>68.192814844419146</c:v>
                </c:pt>
                <c:pt idx="35">
                  <c:v>68.239096878142348</c:v>
                </c:pt>
                <c:pt idx="36">
                  <c:v>67.75206967245488</c:v>
                </c:pt>
                <c:pt idx="37">
                  <c:v>67.845698842202481</c:v>
                </c:pt>
                <c:pt idx="38">
                  <c:v>67.858850671133993</c:v>
                </c:pt>
                <c:pt idx="39">
                  <c:v>67.846198445676762</c:v>
                </c:pt>
                <c:pt idx="40">
                  <c:v>67.609170331021204</c:v>
                </c:pt>
                <c:pt idx="41">
                  <c:v>67.575147871119711</c:v>
                </c:pt>
                <c:pt idx="42">
                  <c:v>67.57076774689709</c:v>
                </c:pt>
                <c:pt idx="43">
                  <c:v>67.571191844667595</c:v>
                </c:pt>
                <c:pt idx="44">
                  <c:v>67.573951600440793</c:v>
                </c:pt>
                <c:pt idx="45">
                  <c:v>67.576655556595853</c:v>
                </c:pt>
                <c:pt idx="46">
                  <c:v>67.57135526557613</c:v>
                </c:pt>
                <c:pt idx="47">
                  <c:v>67.580094929243742</c:v>
                </c:pt>
                <c:pt idx="48">
                  <c:v>67.894110164347921</c:v>
                </c:pt>
                <c:pt idx="49">
                  <c:v>67.894011049089173</c:v>
                </c:pt>
                <c:pt idx="50">
                  <c:v>67.896088117357451</c:v>
                </c:pt>
                <c:pt idx="51">
                  <c:v>67.899921239602449</c:v>
                </c:pt>
                <c:pt idx="52">
                  <c:v>67.900465182356015</c:v>
                </c:pt>
                <c:pt idx="53">
                  <c:v>68.417992982189588</c:v>
                </c:pt>
                <c:pt idx="54">
                  <c:v>68.419151571298926</c:v>
                </c:pt>
                <c:pt idx="55">
                  <c:v>68.428070985304402</c:v>
                </c:pt>
                <c:pt idx="56">
                  <c:v>68.436511670122385</c:v>
                </c:pt>
                <c:pt idx="57">
                  <c:v>68.436987632189215</c:v>
                </c:pt>
                <c:pt idx="58">
                  <c:v>68.441450914453128</c:v>
                </c:pt>
                <c:pt idx="59">
                  <c:v>68.448931563623205</c:v>
                </c:pt>
                <c:pt idx="60">
                  <c:v>68.45308532196465</c:v>
                </c:pt>
                <c:pt idx="61">
                  <c:v>68.461225686458349</c:v>
                </c:pt>
                <c:pt idx="62">
                  <c:v>68.434773961201913</c:v>
                </c:pt>
                <c:pt idx="63">
                  <c:v>68.395392153779014</c:v>
                </c:pt>
                <c:pt idx="64">
                  <c:v>68.381092216942889</c:v>
                </c:pt>
                <c:pt idx="65">
                  <c:v>68.369798790139669</c:v>
                </c:pt>
                <c:pt idx="66">
                  <c:v>68.367891545413926</c:v>
                </c:pt>
                <c:pt idx="67">
                  <c:v>68.378549653723624</c:v>
                </c:pt>
                <c:pt idx="68">
                  <c:v>68.391611320727236</c:v>
                </c:pt>
                <c:pt idx="69">
                  <c:v>68.405888723210921</c:v>
                </c:pt>
                <c:pt idx="70">
                  <c:v>68.421250015104832</c:v>
                </c:pt>
                <c:pt idx="71">
                  <c:v>68.437745226787214</c:v>
                </c:pt>
                <c:pt idx="72">
                  <c:v>68.455480484209886</c:v>
                </c:pt>
                <c:pt idx="73">
                  <c:v>68.474588378893145</c:v>
                </c:pt>
                <c:pt idx="74">
                  <c:v>68.495218178759188</c:v>
                </c:pt>
                <c:pt idx="75">
                  <c:v>68.517617691127327</c:v>
                </c:pt>
                <c:pt idx="76">
                  <c:v>68.541924566536039</c:v>
                </c:pt>
                <c:pt idx="77">
                  <c:v>68.559707222246786</c:v>
                </c:pt>
                <c:pt idx="78">
                  <c:v>68.092104217231196</c:v>
                </c:pt>
                <c:pt idx="79">
                  <c:v>68.152085514370654</c:v>
                </c:pt>
                <c:pt idx="80">
                  <c:v>68.383773459371426</c:v>
                </c:pt>
                <c:pt idx="81">
                  <c:v>68.438919755904621</c:v>
                </c:pt>
                <c:pt idx="82">
                  <c:v>68.479791689162184</c:v>
                </c:pt>
                <c:pt idx="83">
                  <c:v>68.877128522308894</c:v>
                </c:pt>
                <c:pt idx="84">
                  <c:v>68.971240008062509</c:v>
                </c:pt>
                <c:pt idx="85">
                  <c:v>68.99056872154452</c:v>
                </c:pt>
                <c:pt idx="86">
                  <c:v>68.633705935264331</c:v>
                </c:pt>
                <c:pt idx="87">
                  <c:v>68.563032463873526</c:v>
                </c:pt>
                <c:pt idx="88">
                  <c:v>68.252461447000769</c:v>
                </c:pt>
                <c:pt idx="89">
                  <c:v>68.164204027691284</c:v>
                </c:pt>
                <c:pt idx="90">
                  <c:v>68.107842833615891</c:v>
                </c:pt>
                <c:pt idx="91">
                  <c:v>68.054428657442102</c:v>
                </c:pt>
                <c:pt idx="92">
                  <c:v>68.005225438203993</c:v>
                </c:pt>
                <c:pt idx="93">
                  <c:v>67.976470388618381</c:v>
                </c:pt>
                <c:pt idx="94">
                  <c:v>67.939084776132887</c:v>
                </c:pt>
                <c:pt idx="95">
                  <c:v>67.905078524136513</c:v>
                </c:pt>
                <c:pt idx="96">
                  <c:v>67.842831555079499</c:v>
                </c:pt>
                <c:pt idx="97">
                  <c:v>67.813225954191637</c:v>
                </c:pt>
                <c:pt idx="98">
                  <c:v>67.711811369598607</c:v>
                </c:pt>
                <c:pt idx="99">
                  <c:v>67.696360760154874</c:v>
                </c:pt>
                <c:pt idx="100">
                  <c:v>67.985270582439711</c:v>
                </c:pt>
                <c:pt idx="101">
                  <c:v>67.988048099184951</c:v>
                </c:pt>
                <c:pt idx="102">
                  <c:v>67.985237459650634</c:v>
                </c:pt>
                <c:pt idx="103">
                  <c:v>67.991684738608825</c:v>
                </c:pt>
                <c:pt idx="104">
                  <c:v>67.988295856240541</c:v>
                </c:pt>
                <c:pt idx="105">
                  <c:v>68.498093568168386</c:v>
                </c:pt>
                <c:pt idx="106">
                  <c:v>68.501788827250294</c:v>
                </c:pt>
                <c:pt idx="107">
                  <c:v>68.504231468201965</c:v>
                </c:pt>
                <c:pt idx="108">
                  <c:v>68.513416405187769</c:v>
                </c:pt>
                <c:pt idx="109">
                  <c:v>68.502861151060529</c:v>
                </c:pt>
                <c:pt idx="110">
                  <c:v>68.368494790698776</c:v>
                </c:pt>
                <c:pt idx="111">
                  <c:v>68.297696455175213</c:v>
                </c:pt>
                <c:pt idx="112">
                  <c:v>68.253965766363677</c:v>
                </c:pt>
                <c:pt idx="113">
                  <c:v>68.210278121982881</c:v>
                </c:pt>
                <c:pt idx="114">
                  <c:v>68.185848968586356</c:v>
                </c:pt>
                <c:pt idx="115">
                  <c:v>68.169206703833396</c:v>
                </c:pt>
                <c:pt idx="116">
                  <c:v>68.146927124567839</c:v>
                </c:pt>
                <c:pt idx="117">
                  <c:v>68.136322455604599</c:v>
                </c:pt>
                <c:pt idx="118">
                  <c:v>68.123731847738512</c:v>
                </c:pt>
                <c:pt idx="119">
                  <c:v>68.122272730225262</c:v>
                </c:pt>
                <c:pt idx="120">
                  <c:v>68.126360242824987</c:v>
                </c:pt>
                <c:pt idx="121">
                  <c:v>68.13304209497791</c:v>
                </c:pt>
                <c:pt idx="122">
                  <c:v>68.196034634913985</c:v>
                </c:pt>
                <c:pt idx="123">
                  <c:v>68.349164440525371</c:v>
                </c:pt>
                <c:pt idx="124">
                  <c:v>68.424448971258485</c:v>
                </c:pt>
                <c:pt idx="125">
                  <c:v>68.486765986850813</c:v>
                </c:pt>
                <c:pt idx="126">
                  <c:v>68.622485669005869</c:v>
                </c:pt>
                <c:pt idx="127">
                  <c:v>68.619344733296032</c:v>
                </c:pt>
                <c:pt idx="128">
                  <c:v>68.648349219247478</c:v>
                </c:pt>
                <c:pt idx="129">
                  <c:v>68.671165595702405</c:v>
                </c:pt>
                <c:pt idx="130">
                  <c:v>68.688828812273016</c:v>
                </c:pt>
                <c:pt idx="131">
                  <c:v>67.886464185972841</c:v>
                </c:pt>
                <c:pt idx="132">
                  <c:v>67.765547708422972</c:v>
                </c:pt>
                <c:pt idx="133">
                  <c:v>67.660393661312952</c:v>
                </c:pt>
                <c:pt idx="134">
                  <c:v>67.679505836540358</c:v>
                </c:pt>
                <c:pt idx="135">
                  <c:v>67.691995057182638</c:v>
                </c:pt>
                <c:pt idx="136">
                  <c:v>67.650895961277001</c:v>
                </c:pt>
                <c:pt idx="137">
                  <c:v>67.650877792341092</c:v>
                </c:pt>
                <c:pt idx="138">
                  <c:v>67.641836506528421</c:v>
                </c:pt>
                <c:pt idx="139">
                  <c:v>67.624007571663611</c:v>
                </c:pt>
                <c:pt idx="140">
                  <c:v>67.629004462815175</c:v>
                </c:pt>
                <c:pt idx="141">
                  <c:v>67.582571730298085</c:v>
                </c:pt>
                <c:pt idx="142">
                  <c:v>67.52777978057776</c:v>
                </c:pt>
                <c:pt idx="143">
                  <c:v>67.51921575889132</c:v>
                </c:pt>
                <c:pt idx="144">
                  <c:v>67.508633721699908</c:v>
                </c:pt>
                <c:pt idx="145">
                  <c:v>67.501488806953859</c:v>
                </c:pt>
                <c:pt idx="146">
                  <c:v>67.505107856645424</c:v>
                </c:pt>
                <c:pt idx="147">
                  <c:v>67.500731031679095</c:v>
                </c:pt>
                <c:pt idx="148">
                  <c:v>67.49946290337293</c:v>
                </c:pt>
                <c:pt idx="149">
                  <c:v>67.500636385321428</c:v>
                </c:pt>
                <c:pt idx="150">
                  <c:v>67.499759552620134</c:v>
                </c:pt>
                <c:pt idx="151">
                  <c:v>67.506506676975903</c:v>
                </c:pt>
                <c:pt idx="152">
                  <c:v>67.502155792721126</c:v>
                </c:pt>
                <c:pt idx="153">
                  <c:v>67.818790258502005</c:v>
                </c:pt>
                <c:pt idx="154">
                  <c:v>67.812977063413285</c:v>
                </c:pt>
                <c:pt idx="155">
                  <c:v>67.811623199565659</c:v>
                </c:pt>
                <c:pt idx="156">
                  <c:v>67.82292376596898</c:v>
                </c:pt>
              </c:numCache>
            </c:numRef>
          </c:val>
          <c:smooth val="0"/>
          <c:extLst>
            <c:ext xmlns:c16="http://schemas.microsoft.com/office/drawing/2014/chart" uri="{C3380CC4-5D6E-409C-BE32-E72D297353CC}">
              <c16:uniqueId val="{00000001-4B7A-5C4C-AF06-119DB2AA165D}"/>
            </c:ext>
          </c:extLst>
        </c:ser>
        <c:dLbls>
          <c:showLegendKey val="0"/>
          <c:showVal val="0"/>
          <c:showCatName val="0"/>
          <c:showSerName val="0"/>
          <c:showPercent val="0"/>
          <c:showBubbleSize val="0"/>
        </c:dLbls>
        <c:smooth val="0"/>
        <c:axId val="1951677344"/>
        <c:axId val="55789248"/>
      </c:lineChart>
      <c:catAx>
        <c:axId val="19516773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9248"/>
        <c:crosses val="autoZero"/>
        <c:auto val="1"/>
        <c:lblAlgn val="ctr"/>
        <c:lblOffset val="100"/>
        <c:noMultiLvlLbl val="0"/>
      </c:catAx>
      <c:valAx>
        <c:axId val="5578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7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Dignosics'!$DA$28</c:f>
              <c:strCache>
                <c:ptCount val="1"/>
                <c:pt idx="0">
                  <c:v>Sum of ln_sales</c:v>
                </c:pt>
              </c:strCache>
            </c:strRef>
          </c:tx>
          <c:spPr>
            <a:ln w="28575" cap="rnd">
              <a:solidFill>
                <a:schemeClr val="accent1"/>
              </a:solidFill>
              <a:round/>
            </a:ln>
            <a:effectLst/>
          </c:spPr>
          <c:marker>
            <c:symbol val="none"/>
          </c:marker>
          <c:val>
            <c:numRef>
              <c:f>'Model Dignosics'!$DA$29:$DA$185</c:f>
              <c:numCache>
                <c:formatCode>General</c:formatCode>
                <c:ptCount val="157"/>
                <c:pt idx="0">
                  <c:v>68.019879983705167</c:v>
                </c:pt>
                <c:pt idx="1">
                  <c:v>68.069612733277253</c:v>
                </c:pt>
                <c:pt idx="2">
                  <c:v>68.127124379385151</c:v>
                </c:pt>
                <c:pt idx="3">
                  <c:v>68.189550672795804</c:v>
                </c:pt>
                <c:pt idx="4">
                  <c:v>68.221800033081237</c:v>
                </c:pt>
                <c:pt idx="5">
                  <c:v>68.182390957132242</c:v>
                </c:pt>
                <c:pt idx="6">
                  <c:v>68.229330216799568</c:v>
                </c:pt>
                <c:pt idx="7">
                  <c:v>68.267531576649702</c:v>
                </c:pt>
                <c:pt idx="8">
                  <c:v>68.332775444214576</c:v>
                </c:pt>
                <c:pt idx="9">
                  <c:v>68.426417912167409</c:v>
                </c:pt>
                <c:pt idx="10">
                  <c:v>68.461238592917567</c:v>
                </c:pt>
                <c:pt idx="11">
                  <c:v>68.528128936746455</c:v>
                </c:pt>
                <c:pt idx="12">
                  <c:v>68.613122882817052</c:v>
                </c:pt>
                <c:pt idx="13">
                  <c:v>68.642213461094499</c:v>
                </c:pt>
                <c:pt idx="14">
                  <c:v>68.655031730260731</c:v>
                </c:pt>
                <c:pt idx="15">
                  <c:v>68.241165506762684</c:v>
                </c:pt>
                <c:pt idx="16">
                  <c:v>68.125097364377027</c:v>
                </c:pt>
                <c:pt idx="17">
                  <c:v>68.093718972519582</c:v>
                </c:pt>
                <c:pt idx="18">
                  <c:v>68.549632098677321</c:v>
                </c:pt>
                <c:pt idx="19">
                  <c:v>68.682665652845316</c:v>
                </c:pt>
                <c:pt idx="20">
                  <c:v>68.718855596473006</c:v>
                </c:pt>
                <c:pt idx="21">
                  <c:v>68.753015060823301</c:v>
                </c:pt>
                <c:pt idx="22">
                  <c:v>69.030544304491883</c:v>
                </c:pt>
                <c:pt idx="23">
                  <c:v>69.065292622685405</c:v>
                </c:pt>
                <c:pt idx="24">
                  <c:v>69.034452366985121</c:v>
                </c:pt>
                <c:pt idx="25">
                  <c:v>69.057455604808325</c:v>
                </c:pt>
                <c:pt idx="26">
                  <c:v>69.174346475180883</c:v>
                </c:pt>
                <c:pt idx="27">
                  <c:v>69.211766980863175</c:v>
                </c:pt>
                <c:pt idx="28">
                  <c:v>69.335589591784981</c:v>
                </c:pt>
                <c:pt idx="29">
                  <c:v>69.374973242994372</c:v>
                </c:pt>
                <c:pt idx="30">
                  <c:v>69.410056141760251</c:v>
                </c:pt>
                <c:pt idx="31">
                  <c:v>69.158375204023628</c:v>
                </c:pt>
                <c:pt idx="32">
                  <c:v>68.962181935615888</c:v>
                </c:pt>
                <c:pt idx="33">
                  <c:v>68.837031558628198</c:v>
                </c:pt>
                <c:pt idx="34">
                  <c:v>68.874576557388863</c:v>
                </c:pt>
                <c:pt idx="35">
                  <c:v>68.66191873370191</c:v>
                </c:pt>
                <c:pt idx="36">
                  <c:v>68.515511598766082</c:v>
                </c:pt>
                <c:pt idx="37">
                  <c:v>68.696837930356281</c:v>
                </c:pt>
                <c:pt idx="38">
                  <c:v>68.690158259282498</c:v>
                </c:pt>
                <c:pt idx="39">
                  <c:v>68.137987617600075</c:v>
                </c:pt>
                <c:pt idx="40">
                  <c:v>67.832317322356886</c:v>
                </c:pt>
                <c:pt idx="41">
                  <c:v>67.720405433481659</c:v>
                </c:pt>
                <c:pt idx="42">
                  <c:v>67.71393123080685</c:v>
                </c:pt>
                <c:pt idx="43">
                  <c:v>67.721059237441267</c:v>
                </c:pt>
                <c:pt idx="44">
                  <c:v>67.632521022524955</c:v>
                </c:pt>
                <c:pt idx="45">
                  <c:v>67.648917514168744</c:v>
                </c:pt>
                <c:pt idx="46">
                  <c:v>67.627954290921053</c:v>
                </c:pt>
                <c:pt idx="47">
                  <c:v>67.652205440715107</c:v>
                </c:pt>
                <c:pt idx="48">
                  <c:v>67.64905408170155</c:v>
                </c:pt>
                <c:pt idx="49">
                  <c:v>67.660264252704295</c:v>
                </c:pt>
                <c:pt idx="50">
                  <c:v>67.659326696934144</c:v>
                </c:pt>
                <c:pt idx="51">
                  <c:v>67.651016407869136</c:v>
                </c:pt>
                <c:pt idx="52">
                  <c:v>67.663780530852108</c:v>
                </c:pt>
                <c:pt idx="53">
                  <c:v>67.700419923770554</c:v>
                </c:pt>
                <c:pt idx="54">
                  <c:v>67.700662012859794</c:v>
                </c:pt>
                <c:pt idx="55">
                  <c:v>67.753502967187472</c:v>
                </c:pt>
                <c:pt idx="56">
                  <c:v>67.770217655315733</c:v>
                </c:pt>
                <c:pt idx="57">
                  <c:v>67.727812764536836</c:v>
                </c:pt>
                <c:pt idx="58">
                  <c:v>67.739722515588213</c:v>
                </c:pt>
                <c:pt idx="59">
                  <c:v>67.770302863694312</c:v>
                </c:pt>
                <c:pt idx="60">
                  <c:v>67.776492885319954</c:v>
                </c:pt>
                <c:pt idx="61">
                  <c:v>67.798469603958495</c:v>
                </c:pt>
                <c:pt idx="62">
                  <c:v>67.773269696954884</c:v>
                </c:pt>
                <c:pt idx="63">
                  <c:v>67.751770642846495</c:v>
                </c:pt>
                <c:pt idx="64">
                  <c:v>67.736535999874661</c:v>
                </c:pt>
                <c:pt idx="65">
                  <c:v>67.704074070802093</c:v>
                </c:pt>
                <c:pt idx="66">
                  <c:v>67.658231725020244</c:v>
                </c:pt>
                <c:pt idx="67">
                  <c:v>67.691349401392912</c:v>
                </c:pt>
                <c:pt idx="68">
                  <c:v>67.739730738961896</c:v>
                </c:pt>
                <c:pt idx="69">
                  <c:v>67.789625595596476</c:v>
                </c:pt>
                <c:pt idx="70">
                  <c:v>68.299480034811864</c:v>
                </c:pt>
                <c:pt idx="71">
                  <c:v>68.345181622971666</c:v>
                </c:pt>
                <c:pt idx="72">
                  <c:v>68.390548583869105</c:v>
                </c:pt>
                <c:pt idx="73">
                  <c:v>68.435571847386299</c:v>
                </c:pt>
                <c:pt idx="74">
                  <c:v>68.733358129215375</c:v>
                </c:pt>
                <c:pt idx="75">
                  <c:v>68.776698801122009</c:v>
                </c:pt>
                <c:pt idx="76">
                  <c:v>68.820046330999702</c:v>
                </c:pt>
                <c:pt idx="77">
                  <c:v>68.868887051299566</c:v>
                </c:pt>
                <c:pt idx="78">
                  <c:v>69.231803521831793</c:v>
                </c:pt>
                <c:pt idx="79">
                  <c:v>69.276470120596898</c:v>
                </c:pt>
                <c:pt idx="80">
                  <c:v>69.922525775503232</c:v>
                </c:pt>
                <c:pt idx="81">
                  <c:v>69.976105256545196</c:v>
                </c:pt>
                <c:pt idx="82">
                  <c:v>70.010181991408672</c:v>
                </c:pt>
                <c:pt idx="83">
                  <c:v>70.190904521095646</c:v>
                </c:pt>
                <c:pt idx="84">
                  <c:v>70.244961040783096</c:v>
                </c:pt>
                <c:pt idx="85">
                  <c:v>70.256366574349286</c:v>
                </c:pt>
                <c:pt idx="86">
                  <c:v>70.10256946525692</c:v>
                </c:pt>
                <c:pt idx="87">
                  <c:v>69.893431789217814</c:v>
                </c:pt>
                <c:pt idx="88">
                  <c:v>69.406616173708542</c:v>
                </c:pt>
                <c:pt idx="89">
                  <c:v>69.226421722868224</c:v>
                </c:pt>
                <c:pt idx="90">
                  <c:v>69.194362943234438</c:v>
                </c:pt>
                <c:pt idx="91">
                  <c:v>69.169214964982928</c:v>
                </c:pt>
                <c:pt idx="92">
                  <c:v>68.661889017263562</c:v>
                </c:pt>
                <c:pt idx="93">
                  <c:v>68.64902013093814</c:v>
                </c:pt>
                <c:pt idx="94">
                  <c:v>68.620478180639523</c:v>
                </c:pt>
                <c:pt idx="95">
                  <c:v>68.590497674337641</c:v>
                </c:pt>
                <c:pt idx="96">
                  <c:v>68.449969714378994</c:v>
                </c:pt>
                <c:pt idx="97">
                  <c:v>68.412658468431829</c:v>
                </c:pt>
                <c:pt idx="98">
                  <c:v>68.296123932355272</c:v>
                </c:pt>
                <c:pt idx="99">
                  <c:v>68.262290238102622</c:v>
                </c:pt>
                <c:pt idx="100">
                  <c:v>68.11366897960464</c:v>
                </c:pt>
                <c:pt idx="101">
                  <c:v>68.110638916436244</c:v>
                </c:pt>
                <c:pt idx="102">
                  <c:v>68.09044700586233</c:v>
                </c:pt>
                <c:pt idx="103">
                  <c:v>68.105354644562496</c:v>
                </c:pt>
                <c:pt idx="104">
                  <c:v>68.076809041434231</c:v>
                </c:pt>
                <c:pt idx="105">
                  <c:v>68.114517059881663</c:v>
                </c:pt>
                <c:pt idx="106">
                  <c:v>68.114397070163847</c:v>
                </c:pt>
                <c:pt idx="107">
                  <c:v>68.105734697527183</c:v>
                </c:pt>
                <c:pt idx="108">
                  <c:v>68.141184421430836</c:v>
                </c:pt>
                <c:pt idx="109">
                  <c:v>68.048759205508006</c:v>
                </c:pt>
                <c:pt idx="110">
                  <c:v>67.75369912806255</c:v>
                </c:pt>
                <c:pt idx="111">
                  <c:v>67.640847532833135</c:v>
                </c:pt>
                <c:pt idx="112">
                  <c:v>67.562801827840417</c:v>
                </c:pt>
                <c:pt idx="113">
                  <c:v>67.455184342015812</c:v>
                </c:pt>
                <c:pt idx="114">
                  <c:v>67.415377672576383</c:v>
                </c:pt>
                <c:pt idx="115">
                  <c:v>67.380517274344228</c:v>
                </c:pt>
                <c:pt idx="116">
                  <c:v>67.317585669242348</c:v>
                </c:pt>
                <c:pt idx="117">
                  <c:v>67.286635615106462</c:v>
                </c:pt>
                <c:pt idx="118">
                  <c:v>67.261011609849163</c:v>
                </c:pt>
                <c:pt idx="119">
                  <c:v>67.284228542905709</c:v>
                </c:pt>
                <c:pt idx="120">
                  <c:v>67.328290928146913</c:v>
                </c:pt>
                <c:pt idx="121">
                  <c:v>67.378149340846107</c:v>
                </c:pt>
                <c:pt idx="122">
                  <c:v>67.993311962894921</c:v>
                </c:pt>
                <c:pt idx="123">
                  <c:v>68.194742051971474</c:v>
                </c:pt>
                <c:pt idx="124">
                  <c:v>68.28407088797276</c:v>
                </c:pt>
                <c:pt idx="125">
                  <c:v>68.448281438995167</c:v>
                </c:pt>
                <c:pt idx="126">
                  <c:v>68.848662889943455</c:v>
                </c:pt>
                <c:pt idx="127">
                  <c:v>68.87829421840479</c:v>
                </c:pt>
                <c:pt idx="128">
                  <c:v>68.92383011823172</c:v>
                </c:pt>
                <c:pt idx="129">
                  <c:v>68.965281732722772</c:v>
                </c:pt>
                <c:pt idx="130">
                  <c:v>69.003084116492616</c:v>
                </c:pt>
                <c:pt idx="131">
                  <c:v>69.121433691521048</c:v>
                </c:pt>
                <c:pt idx="132">
                  <c:v>69.074099734302067</c:v>
                </c:pt>
                <c:pt idx="133">
                  <c:v>69.014087968572937</c:v>
                </c:pt>
                <c:pt idx="134">
                  <c:v>69.069286560994271</c:v>
                </c:pt>
                <c:pt idx="135">
                  <c:v>69.099882447511646</c:v>
                </c:pt>
                <c:pt idx="136">
                  <c:v>68.928617865344407</c:v>
                </c:pt>
                <c:pt idx="137">
                  <c:v>68.890923030581234</c:v>
                </c:pt>
                <c:pt idx="138">
                  <c:v>68.882153220081463</c:v>
                </c:pt>
                <c:pt idx="139">
                  <c:v>68.632096263416372</c:v>
                </c:pt>
                <c:pt idx="140">
                  <c:v>68.647832191573116</c:v>
                </c:pt>
                <c:pt idx="141">
                  <c:v>68.574357828523773</c:v>
                </c:pt>
                <c:pt idx="142">
                  <c:v>68.455679233307436</c:v>
                </c:pt>
                <c:pt idx="143">
                  <c:v>68.427102854265485</c:v>
                </c:pt>
                <c:pt idx="144">
                  <c:v>67.836549146657603</c:v>
                </c:pt>
                <c:pt idx="145">
                  <c:v>67.827674251678701</c:v>
                </c:pt>
                <c:pt idx="146">
                  <c:v>67.837162883474974</c:v>
                </c:pt>
                <c:pt idx="147">
                  <c:v>67.835465908798298</c:v>
                </c:pt>
                <c:pt idx="148">
                  <c:v>67.758933252767321</c:v>
                </c:pt>
                <c:pt idx="149">
                  <c:v>67.763282621317003</c:v>
                </c:pt>
                <c:pt idx="150">
                  <c:v>67.774791485190818</c:v>
                </c:pt>
                <c:pt idx="151">
                  <c:v>67.794753891740029</c:v>
                </c:pt>
                <c:pt idx="152">
                  <c:v>67.776022940471194</c:v>
                </c:pt>
                <c:pt idx="153">
                  <c:v>67.781404780360944</c:v>
                </c:pt>
                <c:pt idx="154">
                  <c:v>67.780265612287224</c:v>
                </c:pt>
                <c:pt idx="155">
                  <c:v>67.759696444161378</c:v>
                </c:pt>
                <c:pt idx="156">
                  <c:v>67.796456002011496</c:v>
                </c:pt>
              </c:numCache>
            </c:numRef>
          </c:val>
          <c:smooth val="0"/>
          <c:extLst>
            <c:ext xmlns:c16="http://schemas.microsoft.com/office/drawing/2014/chart" uri="{C3380CC4-5D6E-409C-BE32-E72D297353CC}">
              <c16:uniqueId val="{00000000-189A-BF45-BD1A-930A5302063B}"/>
            </c:ext>
          </c:extLst>
        </c:ser>
        <c:ser>
          <c:idx val="1"/>
          <c:order val="1"/>
          <c:tx>
            <c:strRef>
              <c:f>'Model Dignosics'!$DB$28</c:f>
              <c:strCache>
                <c:ptCount val="1"/>
                <c:pt idx="0">
                  <c:v>Sum of Pred_9</c:v>
                </c:pt>
              </c:strCache>
            </c:strRef>
          </c:tx>
          <c:spPr>
            <a:ln w="28575" cap="rnd">
              <a:solidFill>
                <a:schemeClr val="accent2"/>
              </a:solidFill>
              <a:round/>
            </a:ln>
            <a:effectLst/>
          </c:spPr>
          <c:marker>
            <c:symbol val="none"/>
          </c:marker>
          <c:val>
            <c:numRef>
              <c:f>'Model Dignosics'!$DB$29:$DB$185</c:f>
              <c:numCache>
                <c:formatCode>General</c:formatCode>
                <c:ptCount val="157"/>
                <c:pt idx="0">
                  <c:v>68.288510862406284</c:v>
                </c:pt>
                <c:pt idx="1">
                  <c:v>68.359543414288012</c:v>
                </c:pt>
                <c:pt idx="2">
                  <c:v>68.427885888524671</c:v>
                </c:pt>
                <c:pt idx="3">
                  <c:v>68.483869085655229</c:v>
                </c:pt>
                <c:pt idx="4">
                  <c:v>68.517344121156498</c:v>
                </c:pt>
                <c:pt idx="5">
                  <c:v>68.439612505527194</c:v>
                </c:pt>
                <c:pt idx="6">
                  <c:v>68.481475624734287</c:v>
                </c:pt>
                <c:pt idx="7">
                  <c:v>68.538312386775459</c:v>
                </c:pt>
                <c:pt idx="8">
                  <c:v>68.619697340879185</c:v>
                </c:pt>
                <c:pt idx="9">
                  <c:v>68.722744453398334</c:v>
                </c:pt>
                <c:pt idx="10">
                  <c:v>68.759211058065077</c:v>
                </c:pt>
                <c:pt idx="11">
                  <c:v>68.853269866982828</c:v>
                </c:pt>
                <c:pt idx="12">
                  <c:v>68.965235984256111</c:v>
                </c:pt>
                <c:pt idx="13">
                  <c:v>68.99373705441117</c:v>
                </c:pt>
                <c:pt idx="14">
                  <c:v>69.030442955235742</c:v>
                </c:pt>
                <c:pt idx="15">
                  <c:v>68.73427803385988</c:v>
                </c:pt>
                <c:pt idx="16">
                  <c:v>68.718654025746488</c:v>
                </c:pt>
                <c:pt idx="17">
                  <c:v>68.764203835834252</c:v>
                </c:pt>
                <c:pt idx="18">
                  <c:v>68.844082800909504</c:v>
                </c:pt>
                <c:pt idx="19">
                  <c:v>69.063495377528895</c:v>
                </c:pt>
                <c:pt idx="20">
                  <c:v>69.164265082646892</c:v>
                </c:pt>
                <c:pt idx="21">
                  <c:v>69.25934237325184</c:v>
                </c:pt>
                <c:pt idx="22">
                  <c:v>69.352877270392682</c:v>
                </c:pt>
                <c:pt idx="23">
                  <c:v>69.447998272907967</c:v>
                </c:pt>
                <c:pt idx="24">
                  <c:v>69.449946494386225</c:v>
                </c:pt>
                <c:pt idx="25">
                  <c:v>69.530786292902292</c:v>
                </c:pt>
                <c:pt idx="26">
                  <c:v>69.628275405204874</c:v>
                </c:pt>
                <c:pt idx="27">
                  <c:v>69.728606398711605</c:v>
                </c:pt>
                <c:pt idx="28">
                  <c:v>69.955790023968149</c:v>
                </c:pt>
                <c:pt idx="29">
                  <c:v>70.06361162742445</c:v>
                </c:pt>
                <c:pt idx="30">
                  <c:v>70.16550764100343</c:v>
                </c:pt>
                <c:pt idx="31">
                  <c:v>69.483923049838367</c:v>
                </c:pt>
                <c:pt idx="32">
                  <c:v>69.119840662303204</c:v>
                </c:pt>
                <c:pt idx="33">
                  <c:v>68.952628292581537</c:v>
                </c:pt>
                <c:pt idx="34">
                  <c:v>69.028716522097625</c:v>
                </c:pt>
                <c:pt idx="35">
                  <c:v>69.026419193980857</c:v>
                </c:pt>
                <c:pt idx="36">
                  <c:v>68.51020364449721</c:v>
                </c:pt>
                <c:pt idx="37">
                  <c:v>68.82998054685271</c:v>
                </c:pt>
                <c:pt idx="38">
                  <c:v>68.827585089507551</c:v>
                </c:pt>
                <c:pt idx="39">
                  <c:v>68.818912032725819</c:v>
                </c:pt>
                <c:pt idx="40">
                  <c:v>68.231198234900177</c:v>
                </c:pt>
                <c:pt idx="41">
                  <c:v>68.052278082871197</c:v>
                </c:pt>
                <c:pt idx="42">
                  <c:v>68.035378615157086</c:v>
                </c:pt>
                <c:pt idx="43">
                  <c:v>68.037163305175312</c:v>
                </c:pt>
                <c:pt idx="44">
                  <c:v>68.021094435477252</c:v>
                </c:pt>
                <c:pt idx="45">
                  <c:v>68.035496763301538</c:v>
                </c:pt>
                <c:pt idx="46">
                  <c:v>67.984032919849568</c:v>
                </c:pt>
                <c:pt idx="47">
                  <c:v>68.018373653732709</c:v>
                </c:pt>
                <c:pt idx="48">
                  <c:v>68.003375550154047</c:v>
                </c:pt>
                <c:pt idx="49">
                  <c:v>68.00238800229765</c:v>
                </c:pt>
                <c:pt idx="50">
                  <c:v>67.990564121822857</c:v>
                </c:pt>
                <c:pt idx="51">
                  <c:v>67.973963414232429</c:v>
                </c:pt>
                <c:pt idx="52">
                  <c:v>67.974028692800985</c:v>
                </c:pt>
                <c:pt idx="53">
                  <c:v>67.993482277332262</c:v>
                </c:pt>
                <c:pt idx="54">
                  <c:v>67.981988195268755</c:v>
                </c:pt>
                <c:pt idx="55">
                  <c:v>68.051850906487033</c:v>
                </c:pt>
                <c:pt idx="56">
                  <c:v>68.08103519863252</c:v>
                </c:pt>
                <c:pt idx="57">
                  <c:v>68.045646728543829</c:v>
                </c:pt>
                <c:pt idx="58">
                  <c:v>68.058212514807806</c:v>
                </c:pt>
                <c:pt idx="59">
                  <c:v>68.094744218733567</c:v>
                </c:pt>
                <c:pt idx="60">
                  <c:v>68.099201827015946</c:v>
                </c:pt>
                <c:pt idx="61">
                  <c:v>68.132069160713513</c:v>
                </c:pt>
                <c:pt idx="62">
                  <c:v>68.081568583059791</c:v>
                </c:pt>
                <c:pt idx="63">
                  <c:v>68.048820849247406</c:v>
                </c:pt>
                <c:pt idx="64">
                  <c:v>68.013091004264879</c:v>
                </c:pt>
                <c:pt idx="65">
                  <c:v>67.939445885143897</c:v>
                </c:pt>
                <c:pt idx="66">
                  <c:v>67.915603604716296</c:v>
                </c:pt>
                <c:pt idx="67">
                  <c:v>67.972287340434633</c:v>
                </c:pt>
                <c:pt idx="68">
                  <c:v>68.042850685432612</c:v>
                </c:pt>
                <c:pt idx="69">
                  <c:v>68.117080401263024</c:v>
                </c:pt>
                <c:pt idx="70">
                  <c:v>68.193737434117438</c:v>
                </c:pt>
                <c:pt idx="71">
                  <c:v>68.272585870127756</c:v>
                </c:pt>
                <c:pt idx="72">
                  <c:v>68.353515186764625</c:v>
                </c:pt>
                <c:pt idx="73">
                  <c:v>68.43643758784097</c:v>
                </c:pt>
                <c:pt idx="74">
                  <c:v>68.521270756361105</c:v>
                </c:pt>
                <c:pt idx="75">
                  <c:v>68.608426944076513</c:v>
                </c:pt>
                <c:pt idx="76">
                  <c:v>68.697516377976754</c:v>
                </c:pt>
                <c:pt idx="77">
                  <c:v>68.801429061546315</c:v>
                </c:pt>
                <c:pt idx="78">
                  <c:v>69.286934799370258</c:v>
                </c:pt>
                <c:pt idx="79">
                  <c:v>69.391416467557548</c:v>
                </c:pt>
                <c:pt idx="80">
                  <c:v>70.168050004749389</c:v>
                </c:pt>
                <c:pt idx="81">
                  <c:v>70.29138485958552</c:v>
                </c:pt>
                <c:pt idx="82">
                  <c:v>70.388267031155181</c:v>
                </c:pt>
                <c:pt idx="83">
                  <c:v>70.993096118819352</c:v>
                </c:pt>
                <c:pt idx="84">
                  <c:v>71.159783977818805</c:v>
                </c:pt>
                <c:pt idx="85">
                  <c:v>71.189637180218213</c:v>
                </c:pt>
                <c:pt idx="86">
                  <c:v>70.890565125156996</c:v>
                </c:pt>
                <c:pt idx="87">
                  <c:v>70.794669425087463</c:v>
                </c:pt>
                <c:pt idx="88">
                  <c:v>70.056794580765484</c:v>
                </c:pt>
                <c:pt idx="89">
                  <c:v>69.805118768477172</c:v>
                </c:pt>
                <c:pt idx="90">
                  <c:v>69.706988189354618</c:v>
                </c:pt>
                <c:pt idx="91">
                  <c:v>69.614118169393493</c:v>
                </c:pt>
                <c:pt idx="92">
                  <c:v>69.520528548840304</c:v>
                </c:pt>
                <c:pt idx="93">
                  <c:v>69.454241469106478</c:v>
                </c:pt>
                <c:pt idx="94">
                  <c:v>69.364124328812295</c:v>
                </c:pt>
                <c:pt idx="95">
                  <c:v>69.27330115402718</c:v>
                </c:pt>
                <c:pt idx="96">
                  <c:v>69.119519726864795</c:v>
                </c:pt>
                <c:pt idx="97">
                  <c:v>69.022360861117818</c:v>
                </c:pt>
                <c:pt idx="98">
                  <c:v>68.687944793354845</c:v>
                </c:pt>
                <c:pt idx="99">
                  <c:v>68.598543428544033</c:v>
                </c:pt>
                <c:pt idx="100">
                  <c:v>68.367543558946309</c:v>
                </c:pt>
                <c:pt idx="101">
                  <c:v>68.354830916515965</c:v>
                </c:pt>
                <c:pt idx="102">
                  <c:v>68.310855153561988</c:v>
                </c:pt>
                <c:pt idx="103">
                  <c:v>68.331344242656613</c:v>
                </c:pt>
                <c:pt idx="104">
                  <c:v>68.274125544555758</c:v>
                </c:pt>
                <c:pt idx="105">
                  <c:v>68.275882891007328</c:v>
                </c:pt>
                <c:pt idx="106">
                  <c:v>68.264666703800756</c:v>
                </c:pt>
                <c:pt idx="107">
                  <c:v>68.24155523037301</c:v>
                </c:pt>
                <c:pt idx="108">
                  <c:v>68.284191440783133</c:v>
                </c:pt>
                <c:pt idx="109">
                  <c:v>68.184166567348399</c:v>
                </c:pt>
                <c:pt idx="110">
                  <c:v>67.942354469491931</c:v>
                </c:pt>
                <c:pt idx="111">
                  <c:v>67.861583420470538</c:v>
                </c:pt>
                <c:pt idx="112">
                  <c:v>67.791519731686805</c:v>
                </c:pt>
                <c:pt idx="113">
                  <c:v>67.708224032714412</c:v>
                </c:pt>
                <c:pt idx="114">
                  <c:v>67.681144758815435</c:v>
                </c:pt>
                <c:pt idx="115">
                  <c:v>67.650833857817503</c:v>
                </c:pt>
                <c:pt idx="116">
                  <c:v>67.591046106162565</c:v>
                </c:pt>
                <c:pt idx="117">
                  <c:v>67.564841460663871</c:v>
                </c:pt>
                <c:pt idx="118">
                  <c:v>67.547319932527827</c:v>
                </c:pt>
                <c:pt idx="119">
                  <c:v>67.590955405105859</c:v>
                </c:pt>
                <c:pt idx="120">
                  <c:v>67.655528761834148</c:v>
                </c:pt>
                <c:pt idx="121">
                  <c:v>67.72653542822475</c:v>
                </c:pt>
                <c:pt idx="122">
                  <c:v>67.855960650813827</c:v>
                </c:pt>
                <c:pt idx="123">
                  <c:v>68.082087900794875</c:v>
                </c:pt>
                <c:pt idx="124">
                  <c:v>68.193843731493473</c:v>
                </c:pt>
                <c:pt idx="125">
                  <c:v>68.392203783940246</c:v>
                </c:pt>
                <c:pt idx="126">
                  <c:v>68.622392305312886</c:v>
                </c:pt>
                <c:pt idx="127">
                  <c:v>68.682908950390953</c:v>
                </c:pt>
                <c:pt idx="128">
                  <c:v>68.772763354508953</c:v>
                </c:pt>
                <c:pt idx="129">
                  <c:v>68.858969581434621</c:v>
                </c:pt>
                <c:pt idx="130">
                  <c:v>68.941823407574006</c:v>
                </c:pt>
                <c:pt idx="131">
                  <c:v>69.025726249936639</c:v>
                </c:pt>
                <c:pt idx="132">
                  <c:v>69.003339988957919</c:v>
                </c:pt>
                <c:pt idx="133">
                  <c:v>69.003585254656173</c:v>
                </c:pt>
                <c:pt idx="134">
                  <c:v>69.104292689342145</c:v>
                </c:pt>
                <c:pt idx="135">
                  <c:v>69.14706268223749</c:v>
                </c:pt>
                <c:pt idx="136">
                  <c:v>68.831025411990908</c:v>
                </c:pt>
                <c:pt idx="137">
                  <c:v>68.78556282318489</c:v>
                </c:pt>
                <c:pt idx="138">
                  <c:v>68.758488794132205</c:v>
                </c:pt>
                <c:pt idx="139">
                  <c:v>68.65219026164597</c:v>
                </c:pt>
                <c:pt idx="140">
                  <c:v>68.680937026522145</c:v>
                </c:pt>
                <c:pt idx="141">
                  <c:v>68.484473208194515</c:v>
                </c:pt>
                <c:pt idx="142">
                  <c:v>68.293066146646311</c:v>
                </c:pt>
                <c:pt idx="143">
                  <c:v>68.245344599739454</c:v>
                </c:pt>
                <c:pt idx="144">
                  <c:v>68.172147421179929</c:v>
                </c:pt>
                <c:pt idx="145">
                  <c:v>68.138684537230148</c:v>
                </c:pt>
                <c:pt idx="146">
                  <c:v>68.151618911458669</c:v>
                </c:pt>
                <c:pt idx="147">
                  <c:v>68.130621638387026</c:v>
                </c:pt>
                <c:pt idx="148">
                  <c:v>68.12025410473592</c:v>
                </c:pt>
                <c:pt idx="149">
                  <c:v>68.118063287554151</c:v>
                </c:pt>
                <c:pt idx="150">
                  <c:v>68.118270377202975</c:v>
                </c:pt>
                <c:pt idx="151">
                  <c:v>68.147033218213807</c:v>
                </c:pt>
                <c:pt idx="152">
                  <c:v>68.103786549528493</c:v>
                </c:pt>
                <c:pt idx="153">
                  <c:v>68.10675246526074</c:v>
                </c:pt>
                <c:pt idx="154">
                  <c:v>68.076298991266142</c:v>
                </c:pt>
                <c:pt idx="155">
                  <c:v>68.0338576420002</c:v>
                </c:pt>
                <c:pt idx="156">
                  <c:v>68.092770958542218</c:v>
                </c:pt>
              </c:numCache>
            </c:numRef>
          </c:val>
          <c:smooth val="0"/>
          <c:extLst>
            <c:ext xmlns:c16="http://schemas.microsoft.com/office/drawing/2014/chart" uri="{C3380CC4-5D6E-409C-BE32-E72D297353CC}">
              <c16:uniqueId val="{00000001-189A-BF45-BD1A-930A5302063B}"/>
            </c:ext>
          </c:extLst>
        </c:ser>
        <c:dLbls>
          <c:showLegendKey val="0"/>
          <c:showVal val="0"/>
          <c:showCatName val="0"/>
          <c:showSerName val="0"/>
          <c:showPercent val="0"/>
          <c:showBubbleSize val="0"/>
        </c:dLbls>
        <c:smooth val="0"/>
        <c:axId val="393247167"/>
        <c:axId val="1529480960"/>
      </c:lineChart>
      <c:catAx>
        <c:axId val="3932471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0960"/>
        <c:crosses val="autoZero"/>
        <c:auto val="1"/>
        <c:lblAlgn val="ctr"/>
        <c:lblOffset val="100"/>
        <c:noMultiLvlLbl val="0"/>
      </c:catAx>
      <c:valAx>
        <c:axId val="15294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24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PCT</a:t>
            </a:r>
            <a:r>
              <a:rPr lang="en-US" baseline="0"/>
              <a:t> OF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E3-3640-A015-5F6F8E25FC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E3-3640-A015-5F6F8E25FC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E3-3640-A015-5F6F8E25FC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E3-3640-A015-5F6F8E25FC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E3-3640-A015-5F6F8E25FC8F}"/>
              </c:ext>
            </c:extLst>
          </c:dPt>
          <c:val>
            <c:numRef>
              <c:f>Results!$B$3:$B$7</c:f>
              <c:numCache>
                <c:formatCode>_("$"* #,##0_);_("$"* \(#,##0\);_("$"* "-"??_);_(@_)</c:formatCode>
                <c:ptCount val="5"/>
                <c:pt idx="0">
                  <c:v>323867.17148969683</c:v>
                </c:pt>
                <c:pt idx="1">
                  <c:v>91947.022114513326</c:v>
                </c:pt>
                <c:pt idx="2">
                  <c:v>51779.110565852119</c:v>
                </c:pt>
                <c:pt idx="3">
                  <c:v>40517.031641755566</c:v>
                </c:pt>
                <c:pt idx="4">
                  <c:v>508110.33581181784</c:v>
                </c:pt>
              </c:numCache>
            </c:numRef>
          </c:val>
          <c:extLst>
            <c:ext xmlns:c16="http://schemas.microsoft.com/office/drawing/2014/chart" uri="{C3380CC4-5D6E-409C-BE32-E72D297353CC}">
              <c16:uniqueId val="{00000000-BCB1-C54B-A4B4-A957368ECED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Results!$D$11</c:f>
              <c:strCache>
                <c:ptCount val="1"/>
                <c:pt idx="0">
                  <c:v>Sales due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F1-F149-BCD6-E8DBDECFF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F1-F149-BCD6-E8DBDECFFA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F1-F149-BCD6-E8DBDECFFA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F1-F149-BCD6-E8DBDECFFABB}"/>
              </c:ext>
            </c:extLst>
          </c:dPt>
          <c:val>
            <c:numRef>
              <c:f>Results!$D$12:$D$15</c:f>
              <c:numCache>
                <c:formatCode>_("$"* #,##0.00_);_("$"* \(#,##0.00\);_("$"* "-"??_);_(@_)</c:formatCode>
                <c:ptCount val="4"/>
                <c:pt idx="0">
                  <c:v>4213.6642079763114</c:v>
                </c:pt>
                <c:pt idx="1">
                  <c:v>64672.413552187383</c:v>
                </c:pt>
                <c:pt idx="2">
                  <c:v>169392.61050978675</c:v>
                </c:pt>
                <c:pt idx="3">
                  <c:v>591613.04426024482</c:v>
                </c:pt>
              </c:numCache>
            </c:numRef>
          </c:val>
          <c:extLst>
            <c:ext xmlns:c16="http://schemas.microsoft.com/office/drawing/2014/chart" uri="{C3380CC4-5D6E-409C-BE32-E72D297353CC}">
              <c16:uniqueId val="{00000000-6F26-6E4B-B0D1-FE37A1236E9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 and Sales for Each Scenario</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Results!$B$35</c:f>
              <c:strCache>
                <c:ptCount val="1"/>
                <c:pt idx="0">
                  <c:v>TV_Spend</c:v>
                </c:pt>
              </c:strCache>
            </c:strRef>
          </c:tx>
          <c:spPr>
            <a:solidFill>
              <a:schemeClr val="accent1"/>
            </a:solidFill>
            <a:ln>
              <a:noFill/>
            </a:ln>
            <a:effectLst/>
          </c:spPr>
          <c:invertIfNegative val="0"/>
          <c:cat>
            <c:strRef>
              <c:f>Results!$A$36:$A$41</c:f>
              <c:strCache>
                <c:ptCount val="6"/>
                <c:pt idx="0">
                  <c:v>Previous Year</c:v>
                </c:pt>
                <c:pt idx="1">
                  <c:v>Your Own</c:v>
                </c:pt>
                <c:pt idx="2">
                  <c:v>Same Budget, &lt;10%</c:v>
                </c:pt>
                <c:pt idx="3">
                  <c:v>10% Increase</c:v>
                </c:pt>
                <c:pt idx="4">
                  <c:v>25% Increase</c:v>
                </c:pt>
                <c:pt idx="5">
                  <c:v>Recommendation</c:v>
                </c:pt>
              </c:strCache>
            </c:strRef>
          </c:cat>
          <c:val>
            <c:numRef>
              <c:f>Results!$B$36:$B$41</c:f>
              <c:numCache>
                <c:formatCode>#,##0</c:formatCode>
                <c:ptCount val="6"/>
                <c:pt idx="0">
                  <c:v>323867</c:v>
                </c:pt>
                <c:pt idx="1">
                  <c:v>317390</c:v>
                </c:pt>
                <c:pt idx="2">
                  <c:v>372447</c:v>
                </c:pt>
                <c:pt idx="3">
                  <c:v>356254</c:v>
                </c:pt>
                <c:pt idx="4">
                  <c:v>421027</c:v>
                </c:pt>
                <c:pt idx="5">
                  <c:v>307674</c:v>
                </c:pt>
              </c:numCache>
            </c:numRef>
          </c:val>
          <c:extLst>
            <c:ext xmlns:c16="http://schemas.microsoft.com/office/drawing/2014/chart" uri="{C3380CC4-5D6E-409C-BE32-E72D297353CC}">
              <c16:uniqueId val="{00000000-D4C4-0E4F-9F24-1ACFCB963BE2}"/>
            </c:ext>
          </c:extLst>
        </c:ser>
        <c:ser>
          <c:idx val="1"/>
          <c:order val="1"/>
          <c:tx>
            <c:strRef>
              <c:f>Results!$C$35</c:f>
              <c:strCache>
                <c:ptCount val="1"/>
                <c:pt idx="0">
                  <c:v>Radio_spend</c:v>
                </c:pt>
              </c:strCache>
            </c:strRef>
          </c:tx>
          <c:spPr>
            <a:solidFill>
              <a:schemeClr val="accent2"/>
            </a:solidFill>
            <a:ln>
              <a:noFill/>
            </a:ln>
            <a:effectLst/>
          </c:spPr>
          <c:invertIfNegative val="0"/>
          <c:cat>
            <c:strRef>
              <c:f>Results!$A$36:$A$41</c:f>
              <c:strCache>
                <c:ptCount val="6"/>
                <c:pt idx="0">
                  <c:v>Previous Year</c:v>
                </c:pt>
                <c:pt idx="1">
                  <c:v>Your Own</c:v>
                </c:pt>
                <c:pt idx="2">
                  <c:v>Same Budget, &lt;10%</c:v>
                </c:pt>
                <c:pt idx="3">
                  <c:v>10% Increase</c:v>
                </c:pt>
                <c:pt idx="4">
                  <c:v>25% Increase</c:v>
                </c:pt>
                <c:pt idx="5">
                  <c:v>Recommendation</c:v>
                </c:pt>
              </c:strCache>
            </c:strRef>
          </c:cat>
          <c:val>
            <c:numRef>
              <c:f>Results!$C$36:$C$41</c:f>
              <c:numCache>
                <c:formatCode>#,##0</c:formatCode>
                <c:ptCount val="6"/>
                <c:pt idx="0">
                  <c:v>91947</c:v>
                </c:pt>
                <c:pt idx="1">
                  <c:v>91947</c:v>
                </c:pt>
                <c:pt idx="2">
                  <c:v>103900</c:v>
                </c:pt>
                <c:pt idx="3">
                  <c:v>101142</c:v>
                </c:pt>
                <c:pt idx="4">
                  <c:v>110336</c:v>
                </c:pt>
                <c:pt idx="5">
                  <c:v>91947</c:v>
                </c:pt>
              </c:numCache>
            </c:numRef>
          </c:val>
          <c:extLst>
            <c:ext xmlns:c16="http://schemas.microsoft.com/office/drawing/2014/chart" uri="{C3380CC4-5D6E-409C-BE32-E72D297353CC}">
              <c16:uniqueId val="{00000001-D4C4-0E4F-9F24-1ACFCB963BE2}"/>
            </c:ext>
          </c:extLst>
        </c:ser>
        <c:ser>
          <c:idx val="2"/>
          <c:order val="2"/>
          <c:tx>
            <c:strRef>
              <c:f>Results!$D$35</c:f>
              <c:strCache>
                <c:ptCount val="1"/>
                <c:pt idx="0">
                  <c:v>Youtube_spend</c:v>
                </c:pt>
              </c:strCache>
            </c:strRef>
          </c:tx>
          <c:spPr>
            <a:solidFill>
              <a:schemeClr val="accent3"/>
            </a:solidFill>
            <a:ln>
              <a:noFill/>
            </a:ln>
            <a:effectLst/>
          </c:spPr>
          <c:invertIfNegative val="0"/>
          <c:cat>
            <c:strRef>
              <c:f>Results!$A$36:$A$41</c:f>
              <c:strCache>
                <c:ptCount val="6"/>
                <c:pt idx="0">
                  <c:v>Previous Year</c:v>
                </c:pt>
                <c:pt idx="1">
                  <c:v>Your Own</c:v>
                </c:pt>
                <c:pt idx="2">
                  <c:v>Same Budget, &lt;10%</c:v>
                </c:pt>
                <c:pt idx="3">
                  <c:v>10% Increase</c:v>
                </c:pt>
                <c:pt idx="4">
                  <c:v>25% Increase</c:v>
                </c:pt>
                <c:pt idx="5">
                  <c:v>Recommendation</c:v>
                </c:pt>
              </c:strCache>
            </c:strRef>
          </c:cat>
          <c:val>
            <c:numRef>
              <c:f>Results!$D$36:$D$41</c:f>
              <c:numCache>
                <c:formatCode>#,##0</c:formatCode>
                <c:ptCount val="6"/>
                <c:pt idx="0">
                  <c:v>51779</c:v>
                </c:pt>
                <c:pt idx="1">
                  <c:v>54368</c:v>
                </c:pt>
                <c:pt idx="2">
                  <c:v>64206</c:v>
                </c:pt>
                <c:pt idx="3">
                  <c:v>56957</c:v>
                </c:pt>
                <c:pt idx="4">
                  <c:v>67313</c:v>
                </c:pt>
                <c:pt idx="5">
                  <c:v>59546</c:v>
                </c:pt>
              </c:numCache>
            </c:numRef>
          </c:val>
          <c:extLst>
            <c:ext xmlns:c16="http://schemas.microsoft.com/office/drawing/2014/chart" uri="{C3380CC4-5D6E-409C-BE32-E72D297353CC}">
              <c16:uniqueId val="{00000002-D4C4-0E4F-9F24-1ACFCB963BE2}"/>
            </c:ext>
          </c:extLst>
        </c:ser>
        <c:ser>
          <c:idx val="3"/>
          <c:order val="3"/>
          <c:tx>
            <c:strRef>
              <c:f>Results!$E$35</c:f>
              <c:strCache>
                <c:ptCount val="1"/>
                <c:pt idx="0">
                  <c:v>Facebook_spend</c:v>
                </c:pt>
              </c:strCache>
            </c:strRef>
          </c:tx>
          <c:spPr>
            <a:solidFill>
              <a:schemeClr val="accent4"/>
            </a:solidFill>
            <a:ln>
              <a:noFill/>
            </a:ln>
            <a:effectLst/>
          </c:spPr>
          <c:invertIfNegative val="0"/>
          <c:cat>
            <c:strRef>
              <c:f>Results!$A$36:$A$41</c:f>
              <c:strCache>
                <c:ptCount val="6"/>
                <c:pt idx="0">
                  <c:v>Previous Year</c:v>
                </c:pt>
                <c:pt idx="1">
                  <c:v>Your Own</c:v>
                </c:pt>
                <c:pt idx="2">
                  <c:v>Same Budget, &lt;10%</c:v>
                </c:pt>
                <c:pt idx="3">
                  <c:v>10% Increase</c:v>
                </c:pt>
                <c:pt idx="4">
                  <c:v>25% Increase</c:v>
                </c:pt>
                <c:pt idx="5">
                  <c:v>Recommendation</c:v>
                </c:pt>
              </c:strCache>
            </c:strRef>
          </c:cat>
          <c:val>
            <c:numRef>
              <c:f>Results!$E$36:$E$41</c:f>
              <c:numCache>
                <c:formatCode>#,##0</c:formatCode>
                <c:ptCount val="6"/>
                <c:pt idx="0">
                  <c:v>40517</c:v>
                </c:pt>
                <c:pt idx="1">
                  <c:v>121551</c:v>
                </c:pt>
                <c:pt idx="2">
                  <c:v>47810</c:v>
                </c:pt>
                <c:pt idx="3">
                  <c:v>44569</c:v>
                </c:pt>
                <c:pt idx="4">
                  <c:v>50646</c:v>
                </c:pt>
                <c:pt idx="5">
                  <c:v>48620</c:v>
                </c:pt>
              </c:numCache>
            </c:numRef>
          </c:val>
          <c:extLst>
            <c:ext xmlns:c16="http://schemas.microsoft.com/office/drawing/2014/chart" uri="{C3380CC4-5D6E-409C-BE32-E72D297353CC}">
              <c16:uniqueId val="{00000003-D4C4-0E4F-9F24-1ACFCB963BE2}"/>
            </c:ext>
          </c:extLst>
        </c:ser>
        <c:dLbls>
          <c:showLegendKey val="0"/>
          <c:showVal val="0"/>
          <c:showCatName val="0"/>
          <c:showSerName val="0"/>
          <c:showPercent val="0"/>
          <c:showBubbleSize val="0"/>
        </c:dLbls>
        <c:gapWidth val="219"/>
        <c:overlap val="-27"/>
        <c:axId val="502636880"/>
        <c:axId val="502638592"/>
      </c:barChart>
      <c:lineChart>
        <c:grouping val="standard"/>
        <c:varyColors val="0"/>
        <c:ser>
          <c:idx val="4"/>
          <c:order val="4"/>
          <c:tx>
            <c:v>Sales</c:v>
          </c:tx>
          <c:spPr>
            <a:ln w="28575" cap="rnd">
              <a:solidFill>
                <a:schemeClr val="accent5"/>
              </a:solidFill>
              <a:round/>
            </a:ln>
            <a:effectLst/>
          </c:spPr>
          <c:marker>
            <c:symbol val="none"/>
          </c:marker>
          <c:val>
            <c:numRef>
              <c:f>Results!$F$36:$F$41</c:f>
              <c:numCache>
                <c:formatCode>_("$"* #,##0_);_("$"* \(#,##0\);_("$"* "-"?_);_(@_)</c:formatCode>
                <c:ptCount val="6"/>
                <c:pt idx="0" formatCode="_(&quot;$&quot;* #,##0_);_(&quot;$&quot;* \(#,##0\);_(&quot;$&quot;* &quot;-&quot;??_);_(@_)">
                  <c:v>27262344.316018283</c:v>
                </c:pt>
                <c:pt idx="1">
                  <c:v>18408077.27663517</c:v>
                </c:pt>
                <c:pt idx="2">
                  <c:v>18099729.517866895</c:v>
                </c:pt>
                <c:pt idx="3">
                  <c:v>18059600.354412511</c:v>
                </c:pt>
                <c:pt idx="4">
                  <c:v>18128261.508097298</c:v>
                </c:pt>
                <c:pt idx="5">
                  <c:v>18080821.361967925</c:v>
                </c:pt>
              </c:numCache>
            </c:numRef>
          </c:val>
          <c:smooth val="0"/>
          <c:extLst>
            <c:ext xmlns:c16="http://schemas.microsoft.com/office/drawing/2014/chart" uri="{C3380CC4-5D6E-409C-BE32-E72D297353CC}">
              <c16:uniqueId val="{00000004-D4C4-0E4F-9F24-1ACFCB963BE2}"/>
            </c:ext>
          </c:extLst>
        </c:ser>
        <c:dLbls>
          <c:showLegendKey val="0"/>
          <c:showVal val="0"/>
          <c:showCatName val="0"/>
          <c:showSerName val="0"/>
          <c:showPercent val="0"/>
          <c:showBubbleSize val="0"/>
        </c:dLbls>
        <c:marker val="1"/>
        <c:smooth val="0"/>
        <c:axId val="25872303"/>
        <c:axId val="25828239"/>
      </c:lineChart>
      <c:catAx>
        <c:axId val="5026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38592"/>
        <c:crosses val="autoZero"/>
        <c:auto val="1"/>
        <c:lblAlgn val="ctr"/>
        <c:lblOffset val="100"/>
        <c:noMultiLvlLbl val="0"/>
      </c:catAx>
      <c:valAx>
        <c:axId val="502638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36880"/>
        <c:crosses val="autoZero"/>
        <c:crossBetween val="between"/>
      </c:valAx>
      <c:valAx>
        <c:axId val="25828239"/>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2303"/>
        <c:crosses val="max"/>
        <c:crossBetween val="between"/>
      </c:valAx>
      <c:catAx>
        <c:axId val="25872303"/>
        <c:scaling>
          <c:orientation val="minMax"/>
        </c:scaling>
        <c:delete val="1"/>
        <c:axPos val="b"/>
        <c:majorTickMark val="out"/>
        <c:minorTickMark val="none"/>
        <c:tickLblPos val="nextTo"/>
        <c:crossAx val="258282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'Model Dignosics'!$DA$28</c:f>
              <c:strCache>
                <c:ptCount val="1"/>
                <c:pt idx="0">
                  <c:v>Sum of ln_sales</c:v>
                </c:pt>
              </c:strCache>
            </c:strRef>
          </c:tx>
          <c:spPr>
            <a:ln w="28575" cap="rnd">
              <a:solidFill>
                <a:schemeClr val="accent1"/>
              </a:solidFill>
              <a:round/>
            </a:ln>
            <a:effectLst/>
          </c:spPr>
          <c:marker>
            <c:symbol val="none"/>
          </c:marker>
          <c:val>
            <c:numRef>
              <c:f>'Model Dignosics'!$DA$29:$DA$185</c:f>
              <c:numCache>
                <c:formatCode>General</c:formatCode>
                <c:ptCount val="157"/>
                <c:pt idx="0">
                  <c:v>68.019879983705167</c:v>
                </c:pt>
                <c:pt idx="1">
                  <c:v>68.069612733277253</c:v>
                </c:pt>
                <c:pt idx="2">
                  <c:v>68.127124379385151</c:v>
                </c:pt>
                <c:pt idx="3">
                  <c:v>68.189550672795804</c:v>
                </c:pt>
                <c:pt idx="4">
                  <c:v>68.221800033081237</c:v>
                </c:pt>
                <c:pt idx="5">
                  <c:v>68.182390957132242</c:v>
                </c:pt>
                <c:pt idx="6">
                  <c:v>68.229330216799568</c:v>
                </c:pt>
                <c:pt idx="7">
                  <c:v>68.267531576649702</c:v>
                </c:pt>
                <c:pt idx="8">
                  <c:v>68.332775444214576</c:v>
                </c:pt>
                <c:pt idx="9">
                  <c:v>68.426417912167409</c:v>
                </c:pt>
                <c:pt idx="10">
                  <c:v>68.461238592917567</c:v>
                </c:pt>
                <c:pt idx="11">
                  <c:v>68.528128936746455</c:v>
                </c:pt>
                <c:pt idx="12">
                  <c:v>68.613122882817052</c:v>
                </c:pt>
                <c:pt idx="13">
                  <c:v>68.642213461094499</c:v>
                </c:pt>
                <c:pt idx="14">
                  <c:v>68.655031730260731</c:v>
                </c:pt>
                <c:pt idx="15">
                  <c:v>68.241165506762684</c:v>
                </c:pt>
                <c:pt idx="16">
                  <c:v>68.125097364377027</c:v>
                </c:pt>
                <c:pt idx="17">
                  <c:v>68.093718972519582</c:v>
                </c:pt>
                <c:pt idx="18">
                  <c:v>68.549632098677321</c:v>
                </c:pt>
                <c:pt idx="19">
                  <c:v>68.682665652845316</c:v>
                </c:pt>
                <c:pt idx="20">
                  <c:v>68.718855596473006</c:v>
                </c:pt>
                <c:pt idx="21">
                  <c:v>68.753015060823301</c:v>
                </c:pt>
                <c:pt idx="22">
                  <c:v>69.030544304491883</c:v>
                </c:pt>
                <c:pt idx="23">
                  <c:v>69.065292622685405</c:v>
                </c:pt>
                <c:pt idx="24">
                  <c:v>69.034452366985121</c:v>
                </c:pt>
                <c:pt idx="25">
                  <c:v>69.057455604808325</c:v>
                </c:pt>
                <c:pt idx="26">
                  <c:v>69.174346475180883</c:v>
                </c:pt>
                <c:pt idx="27">
                  <c:v>69.211766980863175</c:v>
                </c:pt>
                <c:pt idx="28">
                  <c:v>69.335589591784981</c:v>
                </c:pt>
                <c:pt idx="29">
                  <c:v>69.374973242994372</c:v>
                </c:pt>
                <c:pt idx="30">
                  <c:v>69.410056141760251</c:v>
                </c:pt>
                <c:pt idx="31">
                  <c:v>69.158375204023628</c:v>
                </c:pt>
                <c:pt idx="32">
                  <c:v>68.962181935615888</c:v>
                </c:pt>
                <c:pt idx="33">
                  <c:v>68.837031558628198</c:v>
                </c:pt>
                <c:pt idx="34">
                  <c:v>68.874576557388863</c:v>
                </c:pt>
                <c:pt idx="35">
                  <c:v>68.66191873370191</c:v>
                </c:pt>
                <c:pt idx="36">
                  <c:v>68.515511598766082</c:v>
                </c:pt>
                <c:pt idx="37">
                  <c:v>68.696837930356281</c:v>
                </c:pt>
                <c:pt idx="38">
                  <c:v>68.690158259282498</c:v>
                </c:pt>
                <c:pt idx="39">
                  <c:v>68.137987617600075</c:v>
                </c:pt>
                <c:pt idx="40">
                  <c:v>67.832317322356886</c:v>
                </c:pt>
                <c:pt idx="41">
                  <c:v>67.720405433481659</c:v>
                </c:pt>
                <c:pt idx="42">
                  <c:v>67.71393123080685</c:v>
                </c:pt>
                <c:pt idx="43">
                  <c:v>67.721059237441267</c:v>
                </c:pt>
                <c:pt idx="44">
                  <c:v>67.632521022524955</c:v>
                </c:pt>
                <c:pt idx="45">
                  <c:v>67.648917514168744</c:v>
                </c:pt>
                <c:pt idx="46">
                  <c:v>67.627954290921053</c:v>
                </c:pt>
                <c:pt idx="47">
                  <c:v>67.652205440715107</c:v>
                </c:pt>
                <c:pt idx="48">
                  <c:v>67.64905408170155</c:v>
                </c:pt>
                <c:pt idx="49">
                  <c:v>67.660264252704295</c:v>
                </c:pt>
                <c:pt idx="50">
                  <c:v>67.659326696934144</c:v>
                </c:pt>
                <c:pt idx="51">
                  <c:v>67.651016407869136</c:v>
                </c:pt>
                <c:pt idx="52">
                  <c:v>67.663780530852108</c:v>
                </c:pt>
                <c:pt idx="53">
                  <c:v>67.700419923770554</c:v>
                </c:pt>
                <c:pt idx="54">
                  <c:v>67.700662012859794</c:v>
                </c:pt>
                <c:pt idx="55">
                  <c:v>67.753502967187472</c:v>
                </c:pt>
                <c:pt idx="56">
                  <c:v>67.770217655315733</c:v>
                </c:pt>
                <c:pt idx="57">
                  <c:v>67.727812764536836</c:v>
                </c:pt>
                <c:pt idx="58">
                  <c:v>67.739722515588213</c:v>
                </c:pt>
                <c:pt idx="59">
                  <c:v>67.770302863694312</c:v>
                </c:pt>
                <c:pt idx="60">
                  <c:v>67.776492885319954</c:v>
                </c:pt>
                <c:pt idx="61">
                  <c:v>67.798469603958495</c:v>
                </c:pt>
                <c:pt idx="62">
                  <c:v>67.773269696954884</c:v>
                </c:pt>
                <c:pt idx="63">
                  <c:v>67.751770642846495</c:v>
                </c:pt>
                <c:pt idx="64">
                  <c:v>67.736535999874661</c:v>
                </c:pt>
                <c:pt idx="65">
                  <c:v>67.704074070802093</c:v>
                </c:pt>
                <c:pt idx="66">
                  <c:v>67.658231725020244</c:v>
                </c:pt>
                <c:pt idx="67">
                  <c:v>67.691349401392912</c:v>
                </c:pt>
                <c:pt idx="68">
                  <c:v>67.739730738961896</c:v>
                </c:pt>
                <c:pt idx="69">
                  <c:v>67.789625595596476</c:v>
                </c:pt>
                <c:pt idx="70">
                  <c:v>68.299480034811864</c:v>
                </c:pt>
                <c:pt idx="71">
                  <c:v>68.345181622971666</c:v>
                </c:pt>
                <c:pt idx="72">
                  <c:v>68.390548583869105</c:v>
                </c:pt>
                <c:pt idx="73">
                  <c:v>68.435571847386299</c:v>
                </c:pt>
                <c:pt idx="74">
                  <c:v>68.733358129215375</c:v>
                </c:pt>
                <c:pt idx="75">
                  <c:v>68.776698801122009</c:v>
                </c:pt>
                <c:pt idx="76">
                  <c:v>68.820046330999702</c:v>
                </c:pt>
                <c:pt idx="77">
                  <c:v>68.868887051299566</c:v>
                </c:pt>
                <c:pt idx="78">
                  <c:v>69.231803521831793</c:v>
                </c:pt>
                <c:pt idx="79">
                  <c:v>69.276470120596898</c:v>
                </c:pt>
                <c:pt idx="80">
                  <c:v>69.922525775503232</c:v>
                </c:pt>
                <c:pt idx="81">
                  <c:v>69.976105256545196</c:v>
                </c:pt>
                <c:pt idx="82">
                  <c:v>70.010181991408672</c:v>
                </c:pt>
                <c:pt idx="83">
                  <c:v>70.190904521095646</c:v>
                </c:pt>
                <c:pt idx="84">
                  <c:v>70.244961040783096</c:v>
                </c:pt>
                <c:pt idx="85">
                  <c:v>70.256366574349286</c:v>
                </c:pt>
                <c:pt idx="86">
                  <c:v>70.10256946525692</c:v>
                </c:pt>
                <c:pt idx="87">
                  <c:v>69.893431789217814</c:v>
                </c:pt>
                <c:pt idx="88">
                  <c:v>69.406616173708542</c:v>
                </c:pt>
                <c:pt idx="89">
                  <c:v>69.226421722868224</c:v>
                </c:pt>
                <c:pt idx="90">
                  <c:v>69.194362943234438</c:v>
                </c:pt>
                <c:pt idx="91">
                  <c:v>69.169214964982928</c:v>
                </c:pt>
                <c:pt idx="92">
                  <c:v>68.661889017263562</c:v>
                </c:pt>
                <c:pt idx="93">
                  <c:v>68.64902013093814</c:v>
                </c:pt>
                <c:pt idx="94">
                  <c:v>68.620478180639523</c:v>
                </c:pt>
                <c:pt idx="95">
                  <c:v>68.590497674337641</c:v>
                </c:pt>
                <c:pt idx="96">
                  <c:v>68.449969714378994</c:v>
                </c:pt>
                <c:pt idx="97">
                  <c:v>68.412658468431829</c:v>
                </c:pt>
                <c:pt idx="98">
                  <c:v>68.296123932355272</c:v>
                </c:pt>
                <c:pt idx="99">
                  <c:v>68.262290238102622</c:v>
                </c:pt>
                <c:pt idx="100">
                  <c:v>68.11366897960464</c:v>
                </c:pt>
                <c:pt idx="101">
                  <c:v>68.110638916436244</c:v>
                </c:pt>
                <c:pt idx="102">
                  <c:v>68.09044700586233</c:v>
                </c:pt>
                <c:pt idx="103">
                  <c:v>68.105354644562496</c:v>
                </c:pt>
                <c:pt idx="104">
                  <c:v>68.076809041434231</c:v>
                </c:pt>
                <c:pt idx="105">
                  <c:v>68.114517059881663</c:v>
                </c:pt>
                <c:pt idx="106">
                  <c:v>68.114397070163847</c:v>
                </c:pt>
                <c:pt idx="107">
                  <c:v>68.105734697527183</c:v>
                </c:pt>
                <c:pt idx="108">
                  <c:v>68.141184421430836</c:v>
                </c:pt>
                <c:pt idx="109">
                  <c:v>68.048759205508006</c:v>
                </c:pt>
                <c:pt idx="110">
                  <c:v>67.75369912806255</c:v>
                </c:pt>
                <c:pt idx="111">
                  <c:v>67.640847532833135</c:v>
                </c:pt>
                <c:pt idx="112">
                  <c:v>67.562801827840417</c:v>
                </c:pt>
                <c:pt idx="113">
                  <c:v>67.455184342015812</c:v>
                </c:pt>
                <c:pt idx="114">
                  <c:v>67.415377672576383</c:v>
                </c:pt>
                <c:pt idx="115">
                  <c:v>67.380517274344228</c:v>
                </c:pt>
                <c:pt idx="116">
                  <c:v>67.317585669242348</c:v>
                </c:pt>
                <c:pt idx="117">
                  <c:v>67.286635615106462</c:v>
                </c:pt>
                <c:pt idx="118">
                  <c:v>67.261011609849163</c:v>
                </c:pt>
                <c:pt idx="119">
                  <c:v>67.284228542905709</c:v>
                </c:pt>
                <c:pt idx="120">
                  <c:v>67.328290928146913</c:v>
                </c:pt>
                <c:pt idx="121">
                  <c:v>67.378149340846107</c:v>
                </c:pt>
                <c:pt idx="122">
                  <c:v>67.993311962894921</c:v>
                </c:pt>
                <c:pt idx="123">
                  <c:v>68.194742051971474</c:v>
                </c:pt>
                <c:pt idx="124">
                  <c:v>68.28407088797276</c:v>
                </c:pt>
                <c:pt idx="125">
                  <c:v>68.448281438995167</c:v>
                </c:pt>
                <c:pt idx="126">
                  <c:v>68.848662889943455</c:v>
                </c:pt>
                <c:pt idx="127">
                  <c:v>68.87829421840479</c:v>
                </c:pt>
                <c:pt idx="128">
                  <c:v>68.92383011823172</c:v>
                </c:pt>
                <c:pt idx="129">
                  <c:v>68.965281732722772</c:v>
                </c:pt>
                <c:pt idx="130">
                  <c:v>69.003084116492616</c:v>
                </c:pt>
                <c:pt idx="131">
                  <c:v>69.121433691521048</c:v>
                </c:pt>
                <c:pt idx="132">
                  <c:v>69.074099734302067</c:v>
                </c:pt>
                <c:pt idx="133">
                  <c:v>69.014087968572937</c:v>
                </c:pt>
                <c:pt idx="134">
                  <c:v>69.069286560994271</c:v>
                </c:pt>
                <c:pt idx="135">
                  <c:v>69.099882447511646</c:v>
                </c:pt>
                <c:pt idx="136">
                  <c:v>68.928617865344407</c:v>
                </c:pt>
                <c:pt idx="137">
                  <c:v>68.890923030581234</c:v>
                </c:pt>
                <c:pt idx="138">
                  <c:v>68.882153220081463</c:v>
                </c:pt>
                <c:pt idx="139">
                  <c:v>68.632096263416372</c:v>
                </c:pt>
                <c:pt idx="140">
                  <c:v>68.647832191573116</c:v>
                </c:pt>
                <c:pt idx="141">
                  <c:v>68.574357828523773</c:v>
                </c:pt>
                <c:pt idx="142">
                  <c:v>68.455679233307436</c:v>
                </c:pt>
                <c:pt idx="143">
                  <c:v>68.427102854265485</c:v>
                </c:pt>
                <c:pt idx="144">
                  <c:v>67.836549146657603</c:v>
                </c:pt>
                <c:pt idx="145">
                  <c:v>67.827674251678701</c:v>
                </c:pt>
                <c:pt idx="146">
                  <c:v>67.837162883474974</c:v>
                </c:pt>
                <c:pt idx="147">
                  <c:v>67.835465908798298</c:v>
                </c:pt>
                <c:pt idx="148">
                  <c:v>67.758933252767321</c:v>
                </c:pt>
                <c:pt idx="149">
                  <c:v>67.763282621317003</c:v>
                </c:pt>
                <c:pt idx="150">
                  <c:v>67.774791485190818</c:v>
                </c:pt>
                <c:pt idx="151">
                  <c:v>67.794753891740029</c:v>
                </c:pt>
                <c:pt idx="152">
                  <c:v>67.776022940471194</c:v>
                </c:pt>
                <c:pt idx="153">
                  <c:v>67.781404780360944</c:v>
                </c:pt>
                <c:pt idx="154">
                  <c:v>67.780265612287224</c:v>
                </c:pt>
                <c:pt idx="155">
                  <c:v>67.759696444161378</c:v>
                </c:pt>
                <c:pt idx="156">
                  <c:v>67.796456002011496</c:v>
                </c:pt>
              </c:numCache>
            </c:numRef>
          </c:val>
          <c:smooth val="0"/>
          <c:extLst>
            <c:ext xmlns:c16="http://schemas.microsoft.com/office/drawing/2014/chart" uri="{C3380CC4-5D6E-409C-BE32-E72D297353CC}">
              <c16:uniqueId val="{00000000-302A-3747-926E-79B24523AB21}"/>
            </c:ext>
          </c:extLst>
        </c:ser>
        <c:ser>
          <c:idx val="1"/>
          <c:order val="1"/>
          <c:tx>
            <c:strRef>
              <c:f>'Model Dignosics'!$DB$28</c:f>
              <c:strCache>
                <c:ptCount val="1"/>
                <c:pt idx="0">
                  <c:v>Sum of Pred_9</c:v>
                </c:pt>
              </c:strCache>
            </c:strRef>
          </c:tx>
          <c:spPr>
            <a:ln w="28575" cap="rnd">
              <a:solidFill>
                <a:schemeClr val="accent2"/>
              </a:solidFill>
              <a:round/>
            </a:ln>
            <a:effectLst/>
          </c:spPr>
          <c:marker>
            <c:symbol val="none"/>
          </c:marker>
          <c:val>
            <c:numRef>
              <c:f>'Model Dignosics'!$DB$29:$DB$185</c:f>
              <c:numCache>
                <c:formatCode>General</c:formatCode>
                <c:ptCount val="157"/>
                <c:pt idx="0">
                  <c:v>68.288510862406284</c:v>
                </c:pt>
                <c:pt idx="1">
                  <c:v>68.359543414288012</c:v>
                </c:pt>
                <c:pt idx="2">
                  <c:v>68.427885888524671</c:v>
                </c:pt>
                <c:pt idx="3">
                  <c:v>68.483869085655229</c:v>
                </c:pt>
                <c:pt idx="4">
                  <c:v>68.517344121156498</c:v>
                </c:pt>
                <c:pt idx="5">
                  <c:v>68.439612505527194</c:v>
                </c:pt>
                <c:pt idx="6">
                  <c:v>68.481475624734287</c:v>
                </c:pt>
                <c:pt idx="7">
                  <c:v>68.538312386775459</c:v>
                </c:pt>
                <c:pt idx="8">
                  <c:v>68.619697340879185</c:v>
                </c:pt>
                <c:pt idx="9">
                  <c:v>68.722744453398334</c:v>
                </c:pt>
                <c:pt idx="10">
                  <c:v>68.759211058065077</c:v>
                </c:pt>
                <c:pt idx="11">
                  <c:v>68.853269866982828</c:v>
                </c:pt>
                <c:pt idx="12">
                  <c:v>68.965235984256111</c:v>
                </c:pt>
                <c:pt idx="13">
                  <c:v>68.99373705441117</c:v>
                </c:pt>
                <c:pt idx="14">
                  <c:v>69.030442955235742</c:v>
                </c:pt>
                <c:pt idx="15">
                  <c:v>68.73427803385988</c:v>
                </c:pt>
                <c:pt idx="16">
                  <c:v>68.718654025746488</c:v>
                </c:pt>
                <c:pt idx="17">
                  <c:v>68.764203835834252</c:v>
                </c:pt>
                <c:pt idx="18">
                  <c:v>68.844082800909504</c:v>
                </c:pt>
                <c:pt idx="19">
                  <c:v>69.063495377528895</c:v>
                </c:pt>
                <c:pt idx="20">
                  <c:v>69.164265082646892</c:v>
                </c:pt>
                <c:pt idx="21">
                  <c:v>69.25934237325184</c:v>
                </c:pt>
                <c:pt idx="22">
                  <c:v>69.352877270392682</c:v>
                </c:pt>
                <c:pt idx="23">
                  <c:v>69.447998272907967</c:v>
                </c:pt>
                <c:pt idx="24">
                  <c:v>69.449946494386225</c:v>
                </c:pt>
                <c:pt idx="25">
                  <c:v>69.530786292902292</c:v>
                </c:pt>
                <c:pt idx="26">
                  <c:v>69.628275405204874</c:v>
                </c:pt>
                <c:pt idx="27">
                  <c:v>69.728606398711605</c:v>
                </c:pt>
                <c:pt idx="28">
                  <c:v>69.955790023968149</c:v>
                </c:pt>
                <c:pt idx="29">
                  <c:v>70.06361162742445</c:v>
                </c:pt>
                <c:pt idx="30">
                  <c:v>70.16550764100343</c:v>
                </c:pt>
                <c:pt idx="31">
                  <c:v>69.483923049838367</c:v>
                </c:pt>
                <c:pt idx="32">
                  <c:v>69.119840662303204</c:v>
                </c:pt>
                <c:pt idx="33">
                  <c:v>68.952628292581537</c:v>
                </c:pt>
                <c:pt idx="34">
                  <c:v>69.028716522097625</c:v>
                </c:pt>
                <c:pt idx="35">
                  <c:v>69.026419193980857</c:v>
                </c:pt>
                <c:pt idx="36">
                  <c:v>68.51020364449721</c:v>
                </c:pt>
                <c:pt idx="37">
                  <c:v>68.82998054685271</c:v>
                </c:pt>
                <c:pt idx="38">
                  <c:v>68.827585089507551</c:v>
                </c:pt>
                <c:pt idx="39">
                  <c:v>68.818912032725819</c:v>
                </c:pt>
                <c:pt idx="40">
                  <c:v>68.231198234900177</c:v>
                </c:pt>
                <c:pt idx="41">
                  <c:v>68.052278082871197</c:v>
                </c:pt>
                <c:pt idx="42">
                  <c:v>68.035378615157086</c:v>
                </c:pt>
                <c:pt idx="43">
                  <c:v>68.037163305175312</c:v>
                </c:pt>
                <c:pt idx="44">
                  <c:v>68.021094435477252</c:v>
                </c:pt>
                <c:pt idx="45">
                  <c:v>68.035496763301538</c:v>
                </c:pt>
                <c:pt idx="46">
                  <c:v>67.984032919849568</c:v>
                </c:pt>
                <c:pt idx="47">
                  <c:v>68.018373653732709</c:v>
                </c:pt>
                <c:pt idx="48">
                  <c:v>68.003375550154047</c:v>
                </c:pt>
                <c:pt idx="49">
                  <c:v>68.00238800229765</c:v>
                </c:pt>
                <c:pt idx="50">
                  <c:v>67.990564121822857</c:v>
                </c:pt>
                <c:pt idx="51">
                  <c:v>67.973963414232429</c:v>
                </c:pt>
                <c:pt idx="52">
                  <c:v>67.974028692800985</c:v>
                </c:pt>
                <c:pt idx="53">
                  <c:v>67.993482277332262</c:v>
                </c:pt>
                <c:pt idx="54">
                  <c:v>67.981988195268755</c:v>
                </c:pt>
                <c:pt idx="55">
                  <c:v>68.051850906487033</c:v>
                </c:pt>
                <c:pt idx="56">
                  <c:v>68.08103519863252</c:v>
                </c:pt>
                <c:pt idx="57">
                  <c:v>68.045646728543829</c:v>
                </c:pt>
                <c:pt idx="58">
                  <c:v>68.058212514807806</c:v>
                </c:pt>
                <c:pt idx="59">
                  <c:v>68.094744218733567</c:v>
                </c:pt>
                <c:pt idx="60">
                  <c:v>68.099201827015946</c:v>
                </c:pt>
                <c:pt idx="61">
                  <c:v>68.132069160713513</c:v>
                </c:pt>
                <c:pt idx="62">
                  <c:v>68.081568583059791</c:v>
                </c:pt>
                <c:pt idx="63">
                  <c:v>68.048820849247406</c:v>
                </c:pt>
                <c:pt idx="64">
                  <c:v>68.013091004264879</c:v>
                </c:pt>
                <c:pt idx="65">
                  <c:v>67.939445885143897</c:v>
                </c:pt>
                <c:pt idx="66">
                  <c:v>67.915603604716296</c:v>
                </c:pt>
                <c:pt idx="67">
                  <c:v>67.972287340434633</c:v>
                </c:pt>
                <c:pt idx="68">
                  <c:v>68.042850685432612</c:v>
                </c:pt>
                <c:pt idx="69">
                  <c:v>68.117080401263024</c:v>
                </c:pt>
                <c:pt idx="70">
                  <c:v>68.193737434117438</c:v>
                </c:pt>
                <c:pt idx="71">
                  <c:v>68.272585870127756</c:v>
                </c:pt>
                <c:pt idx="72">
                  <c:v>68.353515186764625</c:v>
                </c:pt>
                <c:pt idx="73">
                  <c:v>68.43643758784097</c:v>
                </c:pt>
                <c:pt idx="74">
                  <c:v>68.521270756361105</c:v>
                </c:pt>
                <c:pt idx="75">
                  <c:v>68.608426944076513</c:v>
                </c:pt>
                <c:pt idx="76">
                  <c:v>68.697516377976754</c:v>
                </c:pt>
                <c:pt idx="77">
                  <c:v>68.801429061546315</c:v>
                </c:pt>
                <c:pt idx="78">
                  <c:v>69.286934799370258</c:v>
                </c:pt>
                <c:pt idx="79">
                  <c:v>69.391416467557548</c:v>
                </c:pt>
                <c:pt idx="80">
                  <c:v>70.168050004749389</c:v>
                </c:pt>
                <c:pt idx="81">
                  <c:v>70.29138485958552</c:v>
                </c:pt>
                <c:pt idx="82">
                  <c:v>70.388267031155181</c:v>
                </c:pt>
                <c:pt idx="83">
                  <c:v>70.993096118819352</c:v>
                </c:pt>
                <c:pt idx="84">
                  <c:v>71.159783977818805</c:v>
                </c:pt>
                <c:pt idx="85">
                  <c:v>71.189637180218213</c:v>
                </c:pt>
                <c:pt idx="86">
                  <c:v>70.890565125156996</c:v>
                </c:pt>
                <c:pt idx="87">
                  <c:v>70.794669425087463</c:v>
                </c:pt>
                <c:pt idx="88">
                  <c:v>70.056794580765484</c:v>
                </c:pt>
                <c:pt idx="89">
                  <c:v>69.805118768477172</c:v>
                </c:pt>
                <c:pt idx="90">
                  <c:v>69.706988189354618</c:v>
                </c:pt>
                <c:pt idx="91">
                  <c:v>69.614118169393493</c:v>
                </c:pt>
                <c:pt idx="92">
                  <c:v>69.520528548840304</c:v>
                </c:pt>
                <c:pt idx="93">
                  <c:v>69.454241469106478</c:v>
                </c:pt>
                <c:pt idx="94">
                  <c:v>69.364124328812295</c:v>
                </c:pt>
                <c:pt idx="95">
                  <c:v>69.27330115402718</c:v>
                </c:pt>
                <c:pt idx="96">
                  <c:v>69.119519726864795</c:v>
                </c:pt>
                <c:pt idx="97">
                  <c:v>69.022360861117818</c:v>
                </c:pt>
                <c:pt idx="98">
                  <c:v>68.687944793354845</c:v>
                </c:pt>
                <c:pt idx="99">
                  <c:v>68.598543428544033</c:v>
                </c:pt>
                <c:pt idx="100">
                  <c:v>68.367543558946309</c:v>
                </c:pt>
                <c:pt idx="101">
                  <c:v>68.354830916515965</c:v>
                </c:pt>
                <c:pt idx="102">
                  <c:v>68.310855153561988</c:v>
                </c:pt>
                <c:pt idx="103">
                  <c:v>68.331344242656613</c:v>
                </c:pt>
                <c:pt idx="104">
                  <c:v>68.274125544555758</c:v>
                </c:pt>
                <c:pt idx="105">
                  <c:v>68.275882891007328</c:v>
                </c:pt>
                <c:pt idx="106">
                  <c:v>68.264666703800756</c:v>
                </c:pt>
                <c:pt idx="107">
                  <c:v>68.24155523037301</c:v>
                </c:pt>
                <c:pt idx="108">
                  <c:v>68.284191440783133</c:v>
                </c:pt>
                <c:pt idx="109">
                  <c:v>68.184166567348399</c:v>
                </c:pt>
                <c:pt idx="110">
                  <c:v>67.942354469491931</c:v>
                </c:pt>
                <c:pt idx="111">
                  <c:v>67.861583420470538</c:v>
                </c:pt>
                <c:pt idx="112">
                  <c:v>67.791519731686805</c:v>
                </c:pt>
                <c:pt idx="113">
                  <c:v>67.708224032714412</c:v>
                </c:pt>
                <c:pt idx="114">
                  <c:v>67.681144758815435</c:v>
                </c:pt>
                <c:pt idx="115">
                  <c:v>67.650833857817503</c:v>
                </c:pt>
                <c:pt idx="116">
                  <c:v>67.591046106162565</c:v>
                </c:pt>
                <c:pt idx="117">
                  <c:v>67.564841460663871</c:v>
                </c:pt>
                <c:pt idx="118">
                  <c:v>67.547319932527827</c:v>
                </c:pt>
                <c:pt idx="119">
                  <c:v>67.590955405105859</c:v>
                </c:pt>
                <c:pt idx="120">
                  <c:v>67.655528761834148</c:v>
                </c:pt>
                <c:pt idx="121">
                  <c:v>67.72653542822475</c:v>
                </c:pt>
                <c:pt idx="122">
                  <c:v>67.855960650813827</c:v>
                </c:pt>
                <c:pt idx="123">
                  <c:v>68.082087900794875</c:v>
                </c:pt>
                <c:pt idx="124">
                  <c:v>68.193843731493473</c:v>
                </c:pt>
                <c:pt idx="125">
                  <c:v>68.392203783940246</c:v>
                </c:pt>
                <c:pt idx="126">
                  <c:v>68.622392305312886</c:v>
                </c:pt>
                <c:pt idx="127">
                  <c:v>68.682908950390953</c:v>
                </c:pt>
                <c:pt idx="128">
                  <c:v>68.772763354508953</c:v>
                </c:pt>
                <c:pt idx="129">
                  <c:v>68.858969581434621</c:v>
                </c:pt>
                <c:pt idx="130">
                  <c:v>68.941823407574006</c:v>
                </c:pt>
                <c:pt idx="131">
                  <c:v>69.025726249936639</c:v>
                </c:pt>
                <c:pt idx="132">
                  <c:v>69.003339988957919</c:v>
                </c:pt>
                <c:pt idx="133">
                  <c:v>69.003585254656173</c:v>
                </c:pt>
                <c:pt idx="134">
                  <c:v>69.104292689342145</c:v>
                </c:pt>
                <c:pt idx="135">
                  <c:v>69.14706268223749</c:v>
                </c:pt>
                <c:pt idx="136">
                  <c:v>68.831025411990908</c:v>
                </c:pt>
                <c:pt idx="137">
                  <c:v>68.78556282318489</c:v>
                </c:pt>
                <c:pt idx="138">
                  <c:v>68.758488794132205</c:v>
                </c:pt>
                <c:pt idx="139">
                  <c:v>68.65219026164597</c:v>
                </c:pt>
                <c:pt idx="140">
                  <c:v>68.680937026522145</c:v>
                </c:pt>
                <c:pt idx="141">
                  <c:v>68.484473208194515</c:v>
                </c:pt>
                <c:pt idx="142">
                  <c:v>68.293066146646311</c:v>
                </c:pt>
                <c:pt idx="143">
                  <c:v>68.245344599739454</c:v>
                </c:pt>
                <c:pt idx="144">
                  <c:v>68.172147421179929</c:v>
                </c:pt>
                <c:pt idx="145">
                  <c:v>68.138684537230148</c:v>
                </c:pt>
                <c:pt idx="146">
                  <c:v>68.151618911458669</c:v>
                </c:pt>
                <c:pt idx="147">
                  <c:v>68.130621638387026</c:v>
                </c:pt>
                <c:pt idx="148">
                  <c:v>68.12025410473592</c:v>
                </c:pt>
                <c:pt idx="149">
                  <c:v>68.118063287554151</c:v>
                </c:pt>
                <c:pt idx="150">
                  <c:v>68.118270377202975</c:v>
                </c:pt>
                <c:pt idx="151">
                  <c:v>68.147033218213807</c:v>
                </c:pt>
                <c:pt idx="152">
                  <c:v>68.103786549528493</c:v>
                </c:pt>
                <c:pt idx="153">
                  <c:v>68.10675246526074</c:v>
                </c:pt>
                <c:pt idx="154">
                  <c:v>68.076298991266142</c:v>
                </c:pt>
                <c:pt idx="155">
                  <c:v>68.0338576420002</c:v>
                </c:pt>
                <c:pt idx="156">
                  <c:v>68.092770958542218</c:v>
                </c:pt>
              </c:numCache>
            </c:numRef>
          </c:val>
          <c:smooth val="0"/>
          <c:extLst>
            <c:ext xmlns:c16="http://schemas.microsoft.com/office/drawing/2014/chart" uri="{C3380CC4-5D6E-409C-BE32-E72D297353CC}">
              <c16:uniqueId val="{00000001-302A-3747-926E-79B24523AB21}"/>
            </c:ext>
          </c:extLst>
        </c:ser>
        <c:dLbls>
          <c:showLegendKey val="0"/>
          <c:showVal val="0"/>
          <c:showCatName val="0"/>
          <c:showSerName val="0"/>
          <c:showPercent val="0"/>
          <c:showBubbleSize val="0"/>
        </c:dLbls>
        <c:smooth val="0"/>
        <c:axId val="393247167"/>
        <c:axId val="1529480960"/>
      </c:lineChart>
      <c:catAx>
        <c:axId val="3932471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0960"/>
        <c:crosses val="autoZero"/>
        <c:auto val="1"/>
        <c:lblAlgn val="ctr"/>
        <c:lblOffset val="100"/>
        <c:noMultiLvlLbl val="0"/>
      </c:catAx>
      <c:valAx>
        <c:axId val="15294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24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275770</xdr:colOff>
      <xdr:row>1</xdr:row>
      <xdr:rowOff>171449</xdr:rowOff>
    </xdr:from>
    <xdr:to>
      <xdr:col>9</xdr:col>
      <xdr:colOff>0</xdr:colOff>
      <xdr:row>28</xdr:row>
      <xdr:rowOff>72571</xdr:rowOff>
    </xdr:to>
    <xdr:graphicFrame macro="">
      <xdr:nvGraphicFramePr>
        <xdr:cNvPr id="7" name="Chart 6">
          <a:extLst>
            <a:ext uri="{FF2B5EF4-FFF2-40B4-BE49-F238E27FC236}">
              <a16:creationId xmlns:a16="http://schemas.microsoft.com/office/drawing/2014/main" id="{0F1958CB-D399-F05B-7CE0-2F8322303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190500</xdr:colOff>
      <xdr:row>18</xdr:row>
      <xdr:rowOff>63500</xdr:rowOff>
    </xdr:from>
    <xdr:to>
      <xdr:col>9</xdr:col>
      <xdr:colOff>1549400</xdr:colOff>
      <xdr:row>27</xdr:row>
      <xdr:rowOff>46421</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C7B50257-958A-7715-9A02-2F818165A99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3474700" y="3822700"/>
              <a:ext cx="13589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12700</xdr:colOff>
      <xdr:row>2</xdr:row>
      <xdr:rowOff>0</xdr:rowOff>
    </xdr:from>
    <xdr:to>
      <xdr:col>14</xdr:col>
      <xdr:colOff>774700</xdr:colOff>
      <xdr:row>22</xdr:row>
      <xdr:rowOff>12700</xdr:rowOff>
    </xdr:to>
    <xdr:graphicFrame macro="">
      <xdr:nvGraphicFramePr>
        <xdr:cNvPr id="28" name="Chart 27">
          <a:extLst>
            <a:ext uri="{FF2B5EF4-FFF2-40B4-BE49-F238E27FC236}">
              <a16:creationId xmlns:a16="http://schemas.microsoft.com/office/drawing/2014/main" id="{40276D85-D0DE-3734-AE91-4D87F8177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97367</xdr:colOff>
      <xdr:row>2</xdr:row>
      <xdr:rowOff>40217</xdr:rowOff>
    </xdr:from>
    <xdr:to>
      <xdr:col>23</xdr:col>
      <xdr:colOff>1270000</xdr:colOff>
      <xdr:row>21</xdr:row>
      <xdr:rowOff>148165</xdr:rowOff>
    </xdr:to>
    <xdr:graphicFrame macro="">
      <xdr:nvGraphicFramePr>
        <xdr:cNvPr id="40" name="Chart 39">
          <a:extLst>
            <a:ext uri="{FF2B5EF4-FFF2-40B4-BE49-F238E27FC236}">
              <a16:creationId xmlns:a16="http://schemas.microsoft.com/office/drawing/2014/main" id="{FF5355B1-28B8-88F0-106A-DCBCF4AD3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126999</xdr:colOff>
      <xdr:row>2</xdr:row>
      <xdr:rowOff>84667</xdr:rowOff>
    </xdr:from>
    <xdr:to>
      <xdr:col>32</xdr:col>
      <xdr:colOff>910167</xdr:colOff>
      <xdr:row>21</xdr:row>
      <xdr:rowOff>105833</xdr:rowOff>
    </xdr:to>
    <xdr:graphicFrame macro="">
      <xdr:nvGraphicFramePr>
        <xdr:cNvPr id="41" name="Chart 40">
          <a:extLst>
            <a:ext uri="{FF2B5EF4-FFF2-40B4-BE49-F238E27FC236}">
              <a16:creationId xmlns:a16="http://schemas.microsoft.com/office/drawing/2014/main" id="{235BBE16-F823-7192-B7EF-A58BA8B17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491068</xdr:colOff>
      <xdr:row>2</xdr:row>
      <xdr:rowOff>10482</xdr:rowOff>
    </xdr:from>
    <xdr:to>
      <xdr:col>48</xdr:col>
      <xdr:colOff>187880</xdr:colOff>
      <xdr:row>21</xdr:row>
      <xdr:rowOff>112082</xdr:rowOff>
    </xdr:to>
    <xdr:graphicFrame macro="">
      <xdr:nvGraphicFramePr>
        <xdr:cNvPr id="16" name="Chart 15">
          <a:extLst>
            <a:ext uri="{FF2B5EF4-FFF2-40B4-BE49-F238E27FC236}">
              <a16:creationId xmlns:a16="http://schemas.microsoft.com/office/drawing/2014/main" id="{95FC4ADC-072D-EA07-CC34-0713BFD97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518484</xdr:colOff>
      <xdr:row>2</xdr:row>
      <xdr:rowOff>77411</xdr:rowOff>
    </xdr:from>
    <xdr:to>
      <xdr:col>53</xdr:col>
      <xdr:colOff>522514</xdr:colOff>
      <xdr:row>22</xdr:row>
      <xdr:rowOff>45156</xdr:rowOff>
    </xdr:to>
    <xdr:graphicFrame macro="">
      <xdr:nvGraphicFramePr>
        <xdr:cNvPr id="17" name="Chart 16">
          <a:extLst>
            <a:ext uri="{FF2B5EF4-FFF2-40B4-BE49-F238E27FC236}">
              <a16:creationId xmlns:a16="http://schemas.microsoft.com/office/drawing/2014/main" id="{11E7E80F-A3FB-E572-95D6-BFFC8F1EC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169331</xdr:colOff>
      <xdr:row>24</xdr:row>
      <xdr:rowOff>67733</xdr:rowOff>
    </xdr:from>
    <xdr:to>
      <xdr:col>46</xdr:col>
      <xdr:colOff>1473199</xdr:colOff>
      <xdr:row>42</xdr:row>
      <xdr:rowOff>118532</xdr:rowOff>
    </xdr:to>
    <xdr:graphicFrame macro="">
      <xdr:nvGraphicFramePr>
        <xdr:cNvPr id="18" name="Chart 17">
          <a:extLst>
            <a:ext uri="{FF2B5EF4-FFF2-40B4-BE49-F238E27FC236}">
              <a16:creationId xmlns:a16="http://schemas.microsoft.com/office/drawing/2014/main" id="{AEDE826D-E1BC-9C44-C62C-2F1B73DBD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46</xdr:col>
      <xdr:colOff>1693333</xdr:colOff>
      <xdr:row>24</xdr:row>
      <xdr:rowOff>42333</xdr:rowOff>
    </xdr:from>
    <xdr:to>
      <xdr:col>48</xdr:col>
      <xdr:colOff>1349023</xdr:colOff>
      <xdr:row>33</xdr:row>
      <xdr:rowOff>43209</xdr:rowOff>
    </xdr:to>
    <mc:AlternateContent xmlns:mc="http://schemas.openxmlformats.org/markup-compatibility/2006" xmlns:a14="http://schemas.microsoft.com/office/drawing/2010/main">
      <mc:Choice Requires="a14">
        <xdr:graphicFrame macro="">
          <xdr:nvGraphicFramePr>
            <xdr:cNvPr id="19" name="State 2">
              <a:extLst>
                <a:ext uri="{FF2B5EF4-FFF2-40B4-BE49-F238E27FC236}">
                  <a16:creationId xmlns:a16="http://schemas.microsoft.com/office/drawing/2014/main" id="{A14A9537-497B-53E5-08BD-8456428C8307}"/>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3799155" y="4896555"/>
              <a:ext cx="3056468" cy="2159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49</xdr:col>
      <xdr:colOff>8465</xdr:colOff>
      <xdr:row>24</xdr:row>
      <xdr:rowOff>50800</xdr:rowOff>
    </xdr:from>
    <xdr:to>
      <xdr:col>54</xdr:col>
      <xdr:colOff>677332</xdr:colOff>
      <xdr:row>43</xdr:row>
      <xdr:rowOff>169333</xdr:rowOff>
    </xdr:to>
    <xdr:graphicFrame macro="">
      <xdr:nvGraphicFramePr>
        <xdr:cNvPr id="20" name="Chart 19">
          <a:extLst>
            <a:ext uri="{FF2B5EF4-FFF2-40B4-BE49-F238E27FC236}">
              <a16:creationId xmlns:a16="http://schemas.microsoft.com/office/drawing/2014/main" id="{E14C4BB0-888A-5A10-6BBD-0A4C94D66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141112</xdr:colOff>
      <xdr:row>2</xdr:row>
      <xdr:rowOff>4233</xdr:rowOff>
    </xdr:from>
    <xdr:to>
      <xdr:col>40</xdr:col>
      <xdr:colOff>296334</xdr:colOff>
      <xdr:row>22</xdr:row>
      <xdr:rowOff>127000</xdr:rowOff>
    </xdr:to>
    <xdr:graphicFrame macro="">
      <xdr:nvGraphicFramePr>
        <xdr:cNvPr id="30" name="Chart 29">
          <a:extLst>
            <a:ext uri="{FF2B5EF4-FFF2-40B4-BE49-F238E27FC236}">
              <a16:creationId xmlns:a16="http://schemas.microsoft.com/office/drawing/2014/main" id="{690ADACA-4E1A-0B45-B60C-8FC117028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40</xdr:col>
      <xdr:colOff>548923</xdr:colOff>
      <xdr:row>2</xdr:row>
      <xdr:rowOff>74789</xdr:rowOff>
    </xdr:from>
    <xdr:to>
      <xdr:col>41</xdr:col>
      <xdr:colOff>1164167</xdr:colOff>
      <xdr:row>15</xdr:row>
      <xdr:rowOff>125939</xdr:rowOff>
    </xdr:to>
    <mc:AlternateContent xmlns:mc="http://schemas.openxmlformats.org/markup-compatibility/2006" xmlns:a14="http://schemas.microsoft.com/office/drawing/2010/main">
      <mc:Choice Requires="a14">
        <xdr:graphicFrame macro="">
          <xdr:nvGraphicFramePr>
            <xdr:cNvPr id="31" name="State 3">
              <a:extLst>
                <a:ext uri="{FF2B5EF4-FFF2-40B4-BE49-F238E27FC236}">
                  <a16:creationId xmlns:a16="http://schemas.microsoft.com/office/drawing/2014/main" id="{520C993A-E4AD-D6ED-0A42-D468EB4F5365}"/>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54425145" y="582789"/>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14110</xdr:colOff>
      <xdr:row>1</xdr:row>
      <xdr:rowOff>187677</xdr:rowOff>
    </xdr:from>
    <xdr:to>
      <xdr:col>18</xdr:col>
      <xdr:colOff>761999</xdr:colOff>
      <xdr:row>22</xdr:row>
      <xdr:rowOff>28222</xdr:rowOff>
    </xdr:to>
    <xdr:graphicFrame macro="">
      <xdr:nvGraphicFramePr>
        <xdr:cNvPr id="3" name="Chart 2">
          <a:extLst>
            <a:ext uri="{FF2B5EF4-FFF2-40B4-BE49-F238E27FC236}">
              <a16:creationId xmlns:a16="http://schemas.microsoft.com/office/drawing/2014/main" id="{E73307E0-29A1-24EC-E8C0-F2C1254D9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104</xdr:col>
      <xdr:colOff>139700</xdr:colOff>
      <xdr:row>44</xdr:row>
      <xdr:rowOff>127000</xdr:rowOff>
    </xdr:from>
    <xdr:to>
      <xdr:col>104</xdr:col>
      <xdr:colOff>927100</xdr:colOff>
      <xdr:row>45</xdr:row>
      <xdr:rowOff>101600</xdr:rowOff>
    </xdr:to>
    <xdr:sp macro="" textlink="">
      <xdr:nvSpPr>
        <xdr:cNvPr id="2" name="Right Arrow 1">
          <a:extLst>
            <a:ext uri="{FF2B5EF4-FFF2-40B4-BE49-F238E27FC236}">
              <a16:creationId xmlns:a16="http://schemas.microsoft.com/office/drawing/2014/main" id="{CABDA972-AFD8-08F5-5FB3-5583F2C03DDC}"/>
            </a:ext>
          </a:extLst>
        </xdr:cNvPr>
        <xdr:cNvSpPr/>
      </xdr:nvSpPr>
      <xdr:spPr>
        <a:xfrm>
          <a:off x="125577600" y="10325100"/>
          <a:ext cx="787400" cy="190500"/>
        </a:xfrm>
        <a:prstGeom prst="rightArrow">
          <a:avLst/>
        </a:prstGeom>
        <a:solidFill>
          <a:srgbClr val="FFF399"/>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72</xdr:col>
      <xdr:colOff>76200</xdr:colOff>
      <xdr:row>45</xdr:row>
      <xdr:rowOff>76200</xdr:rowOff>
    </xdr:from>
    <xdr:to>
      <xdr:col>73</xdr:col>
      <xdr:colOff>342900</xdr:colOff>
      <xdr:row>46</xdr:row>
      <xdr:rowOff>114300</xdr:rowOff>
    </xdr:to>
    <xdr:sp macro="" textlink="">
      <xdr:nvSpPr>
        <xdr:cNvPr id="4" name="Right Arrow 3">
          <a:extLst>
            <a:ext uri="{FF2B5EF4-FFF2-40B4-BE49-F238E27FC236}">
              <a16:creationId xmlns:a16="http://schemas.microsoft.com/office/drawing/2014/main" id="{87E972E3-6BA5-E424-7CC3-6FD6CFA42C22}"/>
            </a:ext>
          </a:extLst>
        </xdr:cNvPr>
        <xdr:cNvSpPr/>
      </xdr:nvSpPr>
      <xdr:spPr>
        <a:xfrm>
          <a:off x="95427800" y="10528300"/>
          <a:ext cx="1092200" cy="279400"/>
        </a:xfrm>
        <a:prstGeom prst="rightArrow">
          <a:avLst/>
        </a:prstGeom>
        <a:solidFill>
          <a:srgbClr val="FFF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31</xdr:col>
      <xdr:colOff>63500</xdr:colOff>
      <xdr:row>4</xdr:row>
      <xdr:rowOff>25399</xdr:rowOff>
    </xdr:from>
    <xdr:to>
      <xdr:col>38</xdr:col>
      <xdr:colOff>72572</xdr:colOff>
      <xdr:row>21</xdr:row>
      <xdr:rowOff>127000</xdr:rowOff>
    </xdr:to>
    <xdr:graphicFrame macro="">
      <xdr:nvGraphicFramePr>
        <xdr:cNvPr id="4" name="Chart 3">
          <a:extLst>
            <a:ext uri="{FF2B5EF4-FFF2-40B4-BE49-F238E27FC236}">
              <a16:creationId xmlns:a16="http://schemas.microsoft.com/office/drawing/2014/main" id="{A27F97B2-1D67-0635-8845-82CE27D26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15724</xdr:colOff>
      <xdr:row>4</xdr:row>
      <xdr:rowOff>7861</xdr:rowOff>
    </xdr:from>
    <xdr:to>
      <xdr:col>46</xdr:col>
      <xdr:colOff>812800</xdr:colOff>
      <xdr:row>21</xdr:row>
      <xdr:rowOff>152400</xdr:rowOff>
    </xdr:to>
    <xdr:graphicFrame macro="">
      <xdr:nvGraphicFramePr>
        <xdr:cNvPr id="5" name="Chart 4">
          <a:extLst>
            <a:ext uri="{FF2B5EF4-FFF2-40B4-BE49-F238E27FC236}">
              <a16:creationId xmlns:a16="http://schemas.microsoft.com/office/drawing/2014/main" id="{93C3D9AF-4C22-94CE-3C0D-2BB9DAA83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4234</xdr:colOff>
      <xdr:row>3</xdr:row>
      <xdr:rowOff>237068</xdr:rowOff>
    </xdr:from>
    <xdr:to>
      <xdr:col>55</xdr:col>
      <xdr:colOff>635000</xdr:colOff>
      <xdr:row>21</xdr:row>
      <xdr:rowOff>152400</xdr:rowOff>
    </xdr:to>
    <xdr:graphicFrame macro="">
      <xdr:nvGraphicFramePr>
        <xdr:cNvPr id="6" name="Chart 5">
          <a:extLst>
            <a:ext uri="{FF2B5EF4-FFF2-40B4-BE49-F238E27FC236}">
              <a16:creationId xmlns:a16="http://schemas.microsoft.com/office/drawing/2014/main" id="{AAD144E9-3377-4995-2B6E-BD57BED92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8466</xdr:colOff>
      <xdr:row>4</xdr:row>
      <xdr:rowOff>12700</xdr:rowOff>
    </xdr:from>
    <xdr:to>
      <xdr:col>64</xdr:col>
      <xdr:colOff>685799</xdr:colOff>
      <xdr:row>21</xdr:row>
      <xdr:rowOff>114300</xdr:rowOff>
    </xdr:to>
    <xdr:graphicFrame macro="">
      <xdr:nvGraphicFramePr>
        <xdr:cNvPr id="7" name="Chart 6">
          <a:extLst>
            <a:ext uri="{FF2B5EF4-FFF2-40B4-BE49-F238E27FC236}">
              <a16:creationId xmlns:a16="http://schemas.microsoft.com/office/drawing/2014/main" id="{7CC52606-01E6-54FE-C273-D37653B0D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66</xdr:col>
      <xdr:colOff>38100</xdr:colOff>
      <xdr:row>4</xdr:row>
      <xdr:rowOff>21166</xdr:rowOff>
    </xdr:from>
    <xdr:to>
      <xdr:col>72</xdr:col>
      <xdr:colOff>254000</xdr:colOff>
      <xdr:row>21</xdr:row>
      <xdr:rowOff>76200</xdr:rowOff>
    </xdr:to>
    <xdr:graphicFrame macro="">
      <xdr:nvGraphicFramePr>
        <xdr:cNvPr id="8" name="Chart 7">
          <a:extLst>
            <a:ext uri="{FF2B5EF4-FFF2-40B4-BE49-F238E27FC236}">
              <a16:creationId xmlns:a16="http://schemas.microsoft.com/office/drawing/2014/main" id="{AB99FD70-AE19-848D-B7D4-5CF5FA509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76</xdr:col>
      <xdr:colOff>38100</xdr:colOff>
      <xdr:row>3</xdr:row>
      <xdr:rowOff>143932</xdr:rowOff>
    </xdr:from>
    <xdr:to>
      <xdr:col>82</xdr:col>
      <xdr:colOff>253999</xdr:colOff>
      <xdr:row>20</xdr:row>
      <xdr:rowOff>165099</xdr:rowOff>
    </xdr:to>
    <xdr:graphicFrame macro="">
      <xdr:nvGraphicFramePr>
        <xdr:cNvPr id="9" name="Chart 8">
          <a:extLst>
            <a:ext uri="{FF2B5EF4-FFF2-40B4-BE49-F238E27FC236}">
              <a16:creationId xmlns:a16="http://schemas.microsoft.com/office/drawing/2014/main" id="{18FBAF69-D6C1-F18A-AF99-075AC19C4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85</xdr:col>
      <xdr:colOff>4234</xdr:colOff>
      <xdr:row>3</xdr:row>
      <xdr:rowOff>186267</xdr:rowOff>
    </xdr:from>
    <xdr:to>
      <xdr:col>91</xdr:col>
      <xdr:colOff>254000</xdr:colOff>
      <xdr:row>20</xdr:row>
      <xdr:rowOff>114300</xdr:rowOff>
    </xdr:to>
    <xdr:graphicFrame macro="">
      <xdr:nvGraphicFramePr>
        <xdr:cNvPr id="10" name="Chart 9">
          <a:extLst>
            <a:ext uri="{FF2B5EF4-FFF2-40B4-BE49-F238E27FC236}">
              <a16:creationId xmlns:a16="http://schemas.microsoft.com/office/drawing/2014/main" id="{AC7907C9-EFBE-A9F1-8A61-1FE0EC526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92</xdr:col>
      <xdr:colOff>812800</xdr:colOff>
      <xdr:row>3</xdr:row>
      <xdr:rowOff>173566</xdr:rowOff>
    </xdr:from>
    <xdr:to>
      <xdr:col>99</xdr:col>
      <xdr:colOff>342900</xdr:colOff>
      <xdr:row>20</xdr:row>
      <xdr:rowOff>38100</xdr:rowOff>
    </xdr:to>
    <xdr:graphicFrame macro="">
      <xdr:nvGraphicFramePr>
        <xdr:cNvPr id="11" name="Chart 10">
          <a:extLst>
            <a:ext uri="{FF2B5EF4-FFF2-40B4-BE49-F238E27FC236}">
              <a16:creationId xmlns:a16="http://schemas.microsoft.com/office/drawing/2014/main" id="{073122BC-D36A-28A7-F8D1-87D43D183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103</xdr:col>
      <xdr:colOff>84667</xdr:colOff>
      <xdr:row>3</xdr:row>
      <xdr:rowOff>101600</xdr:rowOff>
    </xdr:from>
    <xdr:to>
      <xdr:col>110</xdr:col>
      <xdr:colOff>127000</xdr:colOff>
      <xdr:row>20</xdr:row>
      <xdr:rowOff>12700</xdr:rowOff>
    </xdr:to>
    <xdr:graphicFrame macro="">
      <xdr:nvGraphicFramePr>
        <xdr:cNvPr id="12" name="Chart 11">
          <a:extLst>
            <a:ext uri="{FF2B5EF4-FFF2-40B4-BE49-F238E27FC236}">
              <a16:creationId xmlns:a16="http://schemas.microsoft.com/office/drawing/2014/main" id="{668767AA-367F-DBED-544E-3808EDDF6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108</xdr:col>
      <xdr:colOff>76200</xdr:colOff>
      <xdr:row>23</xdr:row>
      <xdr:rowOff>25400</xdr:rowOff>
    </xdr:from>
    <xdr:to>
      <xdr:col>111</xdr:col>
      <xdr:colOff>469900</xdr:colOff>
      <xdr:row>24</xdr:row>
      <xdr:rowOff>63500</xdr:rowOff>
    </xdr:to>
    <xdr:sp macro="" textlink="">
      <xdr:nvSpPr>
        <xdr:cNvPr id="13" name="Right Arrow 12">
          <a:extLst>
            <a:ext uri="{FF2B5EF4-FFF2-40B4-BE49-F238E27FC236}">
              <a16:creationId xmlns:a16="http://schemas.microsoft.com/office/drawing/2014/main" id="{6B60E80A-EA28-662C-920E-903EFCF7C0E1}"/>
            </a:ext>
          </a:extLst>
        </xdr:cNvPr>
        <xdr:cNvSpPr/>
      </xdr:nvSpPr>
      <xdr:spPr>
        <a:xfrm>
          <a:off x="99072700" y="5562600"/>
          <a:ext cx="2870200" cy="279400"/>
        </a:xfrm>
        <a:prstGeom prst="rightArrow">
          <a:avLst/>
        </a:prstGeom>
        <a:solidFill>
          <a:srgbClr val="FFBF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203200</xdr:colOff>
      <xdr:row>29</xdr:row>
      <xdr:rowOff>0</xdr:rowOff>
    </xdr:from>
    <xdr:to>
      <xdr:col>36</xdr:col>
      <xdr:colOff>723900</xdr:colOff>
      <xdr:row>33</xdr:row>
      <xdr:rowOff>177800</xdr:rowOff>
    </xdr:to>
    <xdr:cxnSp macro="">
      <xdr:nvCxnSpPr>
        <xdr:cNvPr id="18" name="Elbow Connector 17">
          <a:extLst>
            <a:ext uri="{FF2B5EF4-FFF2-40B4-BE49-F238E27FC236}">
              <a16:creationId xmlns:a16="http://schemas.microsoft.com/office/drawing/2014/main" id="{65D0C286-2DC9-8DBA-1AA1-FF1849E00BF1}"/>
            </a:ext>
          </a:extLst>
        </xdr:cNvPr>
        <xdr:cNvCxnSpPr/>
      </xdr:nvCxnSpPr>
      <xdr:spPr>
        <a:xfrm>
          <a:off x="35166300" y="7061200"/>
          <a:ext cx="1346200" cy="1003300"/>
        </a:xfrm>
        <a:prstGeom prst="bentConnector3">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25</xdr:col>
      <xdr:colOff>533400</xdr:colOff>
      <xdr:row>13</xdr:row>
      <xdr:rowOff>114300</xdr:rowOff>
    </xdr:from>
    <xdr:to>
      <xdr:col>25</xdr:col>
      <xdr:colOff>533400</xdr:colOff>
      <xdr:row>18</xdr:row>
      <xdr:rowOff>279400</xdr:rowOff>
    </xdr:to>
    <xdr:cxnSp macro="">
      <xdr:nvCxnSpPr>
        <xdr:cNvPr id="13" name="Straight Connector 12">
          <a:extLst>
            <a:ext uri="{FF2B5EF4-FFF2-40B4-BE49-F238E27FC236}">
              <a16:creationId xmlns:a16="http://schemas.microsoft.com/office/drawing/2014/main" id="{F894EDD8-2E5B-CB84-338C-8965003AA10E}"/>
            </a:ext>
          </a:extLst>
        </xdr:cNvPr>
        <xdr:cNvCxnSpPr/>
      </xdr:nvCxnSpPr>
      <xdr:spPr>
        <a:xfrm>
          <a:off x="21463000" y="4800600"/>
          <a:ext cx="0" cy="1435100"/>
        </a:xfrm>
        <a:prstGeom prst="line">
          <a:avLst/>
        </a:prstGeom>
        <a:ln w="254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419100</xdr:colOff>
      <xdr:row>13</xdr:row>
      <xdr:rowOff>0</xdr:rowOff>
    </xdr:from>
    <xdr:to>
      <xdr:col>24</xdr:col>
      <xdr:colOff>419100</xdr:colOff>
      <xdr:row>18</xdr:row>
      <xdr:rowOff>165100</xdr:rowOff>
    </xdr:to>
    <xdr:cxnSp macro="">
      <xdr:nvCxnSpPr>
        <xdr:cNvPr id="16" name="Straight Connector 15">
          <a:extLst>
            <a:ext uri="{FF2B5EF4-FFF2-40B4-BE49-F238E27FC236}">
              <a16:creationId xmlns:a16="http://schemas.microsoft.com/office/drawing/2014/main" id="{BE08A516-D646-5D49-BA9E-1306375BF6EA}"/>
            </a:ext>
          </a:extLst>
        </xdr:cNvPr>
        <xdr:cNvCxnSpPr/>
      </xdr:nvCxnSpPr>
      <xdr:spPr>
        <a:xfrm>
          <a:off x="20523200" y="4686300"/>
          <a:ext cx="0" cy="1435100"/>
        </a:xfrm>
        <a:prstGeom prst="line">
          <a:avLst/>
        </a:prstGeom>
        <a:ln w="254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749301</xdr:colOff>
      <xdr:row>20</xdr:row>
      <xdr:rowOff>279400</xdr:rowOff>
    </xdr:from>
    <xdr:ext cx="571500" cy="436530"/>
    <xdr:sp macro="" textlink="">
      <xdr:nvSpPr>
        <xdr:cNvPr id="17" name="TextBox 16">
          <a:extLst>
            <a:ext uri="{FF2B5EF4-FFF2-40B4-BE49-F238E27FC236}">
              <a16:creationId xmlns:a16="http://schemas.microsoft.com/office/drawing/2014/main" id="{4A491C83-99A4-C5DE-8601-5F07B500AFF3}"/>
            </a:ext>
          </a:extLst>
        </xdr:cNvPr>
        <xdr:cNvSpPr txBox="1"/>
      </xdr:nvSpPr>
      <xdr:spPr>
        <a:xfrm>
          <a:off x="20853401" y="6870700"/>
          <a:ext cx="571500" cy="436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trainig set</a:t>
          </a:r>
        </a:p>
      </xdr:txBody>
    </xdr:sp>
    <xdr:clientData/>
  </xdr:oneCellAnchor>
  <xdr:twoCellAnchor>
    <xdr:from>
      <xdr:col>1</xdr:col>
      <xdr:colOff>25400</xdr:colOff>
      <xdr:row>10</xdr:row>
      <xdr:rowOff>12700</xdr:rowOff>
    </xdr:from>
    <xdr:to>
      <xdr:col>6</xdr:col>
      <xdr:colOff>0</xdr:colOff>
      <xdr:row>17</xdr:row>
      <xdr:rowOff>63500</xdr:rowOff>
    </xdr:to>
    <xdr:sp macro="" textlink="">
      <xdr:nvSpPr>
        <xdr:cNvPr id="6" name="Rectangle 5">
          <a:extLst>
            <a:ext uri="{FF2B5EF4-FFF2-40B4-BE49-F238E27FC236}">
              <a16:creationId xmlns:a16="http://schemas.microsoft.com/office/drawing/2014/main" id="{59B9C517-2040-ED48-5E67-ADF83C385D67}"/>
            </a:ext>
          </a:extLst>
        </xdr:cNvPr>
        <xdr:cNvSpPr/>
      </xdr:nvSpPr>
      <xdr:spPr>
        <a:xfrm>
          <a:off x="1117600" y="3746500"/>
          <a:ext cx="4546600" cy="19558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10</xdr:row>
      <xdr:rowOff>25400</xdr:rowOff>
    </xdr:from>
    <xdr:to>
      <xdr:col>11</xdr:col>
      <xdr:colOff>38100</xdr:colOff>
      <xdr:row>17</xdr:row>
      <xdr:rowOff>76200</xdr:rowOff>
    </xdr:to>
    <xdr:sp macro="" textlink="">
      <xdr:nvSpPr>
        <xdr:cNvPr id="11" name="Rectangle 10">
          <a:extLst>
            <a:ext uri="{FF2B5EF4-FFF2-40B4-BE49-F238E27FC236}">
              <a16:creationId xmlns:a16="http://schemas.microsoft.com/office/drawing/2014/main" id="{5469B242-7B39-CC4E-BA7D-11812B3EEA70}"/>
            </a:ext>
          </a:extLst>
        </xdr:cNvPr>
        <xdr:cNvSpPr/>
      </xdr:nvSpPr>
      <xdr:spPr>
        <a:xfrm>
          <a:off x="7124700" y="3441700"/>
          <a:ext cx="5245100" cy="22733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12700</xdr:colOff>
      <xdr:row>10</xdr:row>
      <xdr:rowOff>0</xdr:rowOff>
    </xdr:from>
    <xdr:to>
      <xdr:col>16</xdr:col>
      <xdr:colOff>165100</xdr:colOff>
      <xdr:row>17</xdr:row>
      <xdr:rowOff>50800</xdr:rowOff>
    </xdr:to>
    <xdr:sp macro="" textlink="">
      <xdr:nvSpPr>
        <xdr:cNvPr id="14" name="Rectangle 13">
          <a:extLst>
            <a:ext uri="{FF2B5EF4-FFF2-40B4-BE49-F238E27FC236}">
              <a16:creationId xmlns:a16="http://schemas.microsoft.com/office/drawing/2014/main" id="{3E731704-48D3-BB42-BE0C-2B9F7DE31CC7}"/>
            </a:ext>
          </a:extLst>
        </xdr:cNvPr>
        <xdr:cNvSpPr/>
      </xdr:nvSpPr>
      <xdr:spPr>
        <a:xfrm>
          <a:off x="12242800" y="3416300"/>
          <a:ext cx="4902200" cy="22733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774700</xdr:colOff>
      <xdr:row>5</xdr:row>
      <xdr:rowOff>0</xdr:rowOff>
    </xdr:from>
    <xdr:to>
      <xdr:col>23</xdr:col>
      <xdr:colOff>635000</xdr:colOff>
      <xdr:row>12</xdr:row>
      <xdr:rowOff>269872</xdr:rowOff>
    </xdr:to>
    <mc:AlternateContent xmlns:mc="http://schemas.openxmlformats.org/markup-compatibility/2006" xmlns:a14="http://schemas.microsoft.com/office/drawing/2010/main">
      <mc:Choice Requires="a14">
        <xdr:graphicFrame macro="">
          <xdr:nvGraphicFramePr>
            <xdr:cNvPr id="21" name="State">
              <a:extLst>
                <a:ext uri="{FF2B5EF4-FFF2-40B4-BE49-F238E27FC236}">
                  <a16:creationId xmlns:a16="http://schemas.microsoft.com/office/drawing/2014/main" id="{FBAE925E-D274-AC41-8BB5-CAECE5F4A5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586700" y="170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25400</xdr:colOff>
      <xdr:row>19</xdr:row>
      <xdr:rowOff>12700</xdr:rowOff>
    </xdr:from>
    <xdr:to>
      <xdr:col>6</xdr:col>
      <xdr:colOff>0</xdr:colOff>
      <xdr:row>26</xdr:row>
      <xdr:rowOff>63500</xdr:rowOff>
    </xdr:to>
    <xdr:sp macro="" textlink="">
      <xdr:nvSpPr>
        <xdr:cNvPr id="2" name="Rectangle 1">
          <a:extLst>
            <a:ext uri="{FF2B5EF4-FFF2-40B4-BE49-F238E27FC236}">
              <a16:creationId xmlns:a16="http://schemas.microsoft.com/office/drawing/2014/main" id="{489B21E9-937A-B24A-88A9-381F7AF701E4}"/>
            </a:ext>
          </a:extLst>
        </xdr:cNvPr>
        <xdr:cNvSpPr/>
      </xdr:nvSpPr>
      <xdr:spPr>
        <a:xfrm>
          <a:off x="1079500" y="3746500"/>
          <a:ext cx="4025900" cy="22733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19</xdr:row>
      <xdr:rowOff>0</xdr:rowOff>
    </xdr:from>
    <xdr:to>
      <xdr:col>11</xdr:col>
      <xdr:colOff>190500</xdr:colOff>
      <xdr:row>26</xdr:row>
      <xdr:rowOff>50800</xdr:rowOff>
    </xdr:to>
    <xdr:sp macro="" textlink="">
      <xdr:nvSpPr>
        <xdr:cNvPr id="3" name="Rectangle 2">
          <a:extLst>
            <a:ext uri="{FF2B5EF4-FFF2-40B4-BE49-F238E27FC236}">
              <a16:creationId xmlns:a16="http://schemas.microsoft.com/office/drawing/2014/main" id="{B62A3C54-8AB0-7146-B9C7-327CBABFEFDE}"/>
            </a:ext>
          </a:extLst>
        </xdr:cNvPr>
        <xdr:cNvSpPr/>
      </xdr:nvSpPr>
      <xdr:spPr>
        <a:xfrm>
          <a:off x="7124700" y="6273800"/>
          <a:ext cx="5397500" cy="22733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19</xdr:row>
      <xdr:rowOff>0</xdr:rowOff>
    </xdr:from>
    <xdr:to>
      <xdr:col>6</xdr:col>
      <xdr:colOff>12700</xdr:colOff>
      <xdr:row>26</xdr:row>
      <xdr:rowOff>50800</xdr:rowOff>
    </xdr:to>
    <xdr:sp macro="" textlink="">
      <xdr:nvSpPr>
        <xdr:cNvPr id="5" name="Rectangle 4">
          <a:extLst>
            <a:ext uri="{FF2B5EF4-FFF2-40B4-BE49-F238E27FC236}">
              <a16:creationId xmlns:a16="http://schemas.microsoft.com/office/drawing/2014/main" id="{336DC295-C6C7-814F-B1BA-E433DA7527A4}"/>
            </a:ext>
          </a:extLst>
        </xdr:cNvPr>
        <xdr:cNvSpPr/>
      </xdr:nvSpPr>
      <xdr:spPr>
        <a:xfrm>
          <a:off x="1058333" y="6279444"/>
          <a:ext cx="6092237" cy="22733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787400</xdr:colOff>
      <xdr:row>1</xdr:row>
      <xdr:rowOff>222250</xdr:rowOff>
    </xdr:from>
    <xdr:to>
      <xdr:col>10</xdr:col>
      <xdr:colOff>381000</xdr:colOff>
      <xdr:row>8</xdr:row>
      <xdr:rowOff>266700</xdr:rowOff>
    </xdr:to>
    <xdr:graphicFrame macro="">
      <xdr:nvGraphicFramePr>
        <xdr:cNvPr id="4" name="Chart 3">
          <a:extLst>
            <a:ext uri="{FF2B5EF4-FFF2-40B4-BE49-F238E27FC236}">
              <a16:creationId xmlns:a16="http://schemas.microsoft.com/office/drawing/2014/main" id="{F16433A1-9DD5-8DA4-AB1F-75B02EAF2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658812</xdr:colOff>
      <xdr:row>1</xdr:row>
      <xdr:rowOff>239713</xdr:rowOff>
    </xdr:from>
    <xdr:to>
      <xdr:col>15</xdr:col>
      <xdr:colOff>619124</xdr:colOff>
      <xdr:row>8</xdr:row>
      <xdr:rowOff>333375</xdr:rowOff>
    </xdr:to>
    <xdr:graphicFrame macro="">
      <xdr:nvGraphicFramePr>
        <xdr:cNvPr id="8" name="Chart 7">
          <a:extLst>
            <a:ext uri="{FF2B5EF4-FFF2-40B4-BE49-F238E27FC236}">
              <a16:creationId xmlns:a16="http://schemas.microsoft.com/office/drawing/2014/main" id="{55BBF9CC-F9DA-EB2F-1A02-5FBA9F714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18</xdr:row>
      <xdr:rowOff>44450</xdr:rowOff>
    </xdr:from>
    <xdr:to>
      <xdr:col>23</xdr:col>
      <xdr:colOff>635000</xdr:colOff>
      <xdr:row>30</xdr:row>
      <xdr:rowOff>254000</xdr:rowOff>
    </xdr:to>
    <xdr:graphicFrame macro="">
      <xdr:nvGraphicFramePr>
        <xdr:cNvPr id="15" name="Chart 14">
          <a:extLst>
            <a:ext uri="{FF2B5EF4-FFF2-40B4-BE49-F238E27FC236}">
              <a16:creationId xmlns:a16="http://schemas.microsoft.com/office/drawing/2014/main" id="{AC0B1CF3-2B87-CE7B-E195-D92048ABC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165100</xdr:colOff>
      <xdr:row>1</xdr:row>
      <xdr:rowOff>190500</xdr:rowOff>
    </xdr:from>
    <xdr:to>
      <xdr:col>21</xdr:col>
      <xdr:colOff>596899</xdr:colOff>
      <xdr:row>15</xdr:row>
      <xdr:rowOff>304800</xdr:rowOff>
    </xdr:to>
    <xdr:graphicFrame macro="">
      <xdr:nvGraphicFramePr>
        <xdr:cNvPr id="18" name="Chart 17">
          <a:extLst>
            <a:ext uri="{FF2B5EF4-FFF2-40B4-BE49-F238E27FC236}">
              <a16:creationId xmlns:a16="http://schemas.microsoft.com/office/drawing/2014/main" id="{A3258124-AA54-F245-95FC-CC9831FF5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ona Krasniqi" refreshedDate="45832.521227662037" createdVersion="8" refreshedVersion="8" minRefreshableVersion="3" recordCount="942" xr:uid="{48D334D4-4BC5-D14B-BA73-D361728E8BFB}">
  <cacheSource type="worksheet">
    <worksheetSource ref="B14:AA956" sheet="Raw_Data_CodesPredictions"/>
  </cacheSource>
  <cacheFields count="29">
    <cacheField name="State" numFmtId="0">
      <sharedItems count="6">
        <s v="NJ"/>
        <s v="NY"/>
        <s v="PA"/>
        <s v="CT"/>
        <s v="DL"/>
        <s v="MD"/>
      </sharedItems>
    </cacheField>
    <cacheField name="Date" numFmtId="14">
      <sharedItems containsSemiMixedTypes="0" containsNonDate="0" containsDate="1" containsString="0" minDate="2022-01-01T00:00:00" maxDate="2024-12-29T00:00:00" count="157">
        <d v="2022-01-01T00:00:00"/>
        <d v="2022-01-08T00:00:00"/>
        <d v="2022-01-15T00:00:00"/>
        <d v="2022-01-22T00:00:00"/>
        <d v="2022-01-29T00:00:00"/>
        <d v="2022-02-05T00:00:00"/>
        <d v="2022-02-12T00:00:00"/>
        <d v="2022-02-19T00:00:00"/>
        <d v="2022-02-26T00:00:00"/>
        <d v="2022-03-05T00:00:00"/>
        <d v="2022-03-12T00:00:00"/>
        <d v="2022-03-19T00:00:00"/>
        <d v="2022-03-26T00:00:00"/>
        <d v="2022-04-02T00:00:00"/>
        <d v="2022-04-09T00:00:00"/>
        <d v="2022-04-16T00:00:00"/>
        <d v="2022-04-23T00:00:00"/>
        <d v="2022-04-30T00:00:00"/>
        <d v="2022-05-07T00:00:00"/>
        <d v="2022-05-14T00:00:00"/>
        <d v="2022-05-21T00:00:00"/>
        <d v="2022-05-28T00:00:00"/>
        <d v="2022-06-04T00:00:00"/>
        <d v="2022-06-11T00:00:00"/>
        <d v="2022-06-18T00:00:00"/>
        <d v="2022-06-25T00:00:00"/>
        <d v="2022-07-02T00:00:00"/>
        <d v="2022-07-09T00:00:00"/>
        <d v="2022-07-16T00:00:00"/>
        <d v="2022-07-23T00:00:00"/>
        <d v="2022-07-30T00:00:00"/>
        <d v="2022-08-06T00:00:00"/>
        <d v="2022-08-13T00:00:00"/>
        <d v="2022-08-20T00:00:00"/>
        <d v="2022-08-27T00:00:00"/>
        <d v="2022-09-03T00:00:00"/>
        <d v="2022-09-10T00:00:00"/>
        <d v="2022-09-17T00:00:00"/>
        <d v="2022-09-24T00:00:00"/>
        <d v="2022-10-01T00:00:00"/>
        <d v="2022-10-08T00:00:00"/>
        <d v="2022-10-15T00:00:00"/>
        <d v="2022-10-22T00:00:00"/>
        <d v="2022-10-29T00:00:00"/>
        <d v="2022-11-05T00:00:00"/>
        <d v="2022-11-12T00:00:00"/>
        <d v="2022-11-19T00:00:00"/>
        <d v="2022-11-26T00:00:00"/>
        <d v="2022-12-03T00:00:00"/>
        <d v="2022-12-10T00:00:00"/>
        <d v="2022-12-17T00:00:00"/>
        <d v="2022-12-24T00:00:00"/>
        <d v="2022-12-31T00:00:00"/>
        <d v="2023-01-07T00:00:00"/>
        <d v="2023-01-14T00:00:00"/>
        <d v="2023-01-21T00:00:00"/>
        <d v="2023-01-28T00:00:00"/>
        <d v="2023-02-04T00:00:00"/>
        <d v="2023-02-11T00:00:00"/>
        <d v="2023-02-18T00:00:00"/>
        <d v="2023-02-25T00:00:00"/>
        <d v="2023-03-04T00:00:00"/>
        <d v="2023-03-11T00:00:00"/>
        <d v="2023-03-18T00:00:00"/>
        <d v="2023-03-25T00:00:00"/>
        <d v="2023-04-01T00:00:00"/>
        <d v="2023-04-08T00:00:00"/>
        <d v="2023-04-15T00:00:00"/>
        <d v="2023-04-22T00:00:00"/>
        <d v="2023-04-29T00:00:00"/>
        <d v="2023-05-06T00:00:00"/>
        <d v="2023-05-13T00:00:00"/>
        <d v="2023-05-20T00:00:00"/>
        <d v="2023-05-27T00:00:00"/>
        <d v="2023-06-03T00:00:00"/>
        <d v="2023-06-10T00:00:00"/>
        <d v="2023-06-17T00:00:00"/>
        <d v="2023-06-24T00:00:00"/>
        <d v="2023-07-01T00:00:00"/>
        <d v="2023-07-08T00:00:00"/>
        <d v="2023-07-15T00:00:00"/>
        <d v="2023-07-22T00:00:00"/>
        <d v="2023-07-29T00:00:00"/>
        <d v="2023-08-05T00:00:00"/>
        <d v="2023-08-12T00:00:00"/>
        <d v="2023-08-19T00:00:00"/>
        <d v="2023-08-26T00:00:00"/>
        <d v="2023-09-02T00:00:00"/>
        <d v="2023-09-09T00:00:00"/>
        <d v="2023-09-16T00:00:00"/>
        <d v="2023-09-23T00:00:00"/>
        <d v="2023-09-30T00:00:00"/>
        <d v="2023-10-07T00:00:00"/>
        <d v="2023-10-14T00:00:00"/>
        <d v="2023-10-21T00:00:00"/>
        <d v="2023-10-28T00:00:00"/>
        <d v="2023-11-04T00:00:00"/>
        <d v="2023-11-11T00:00:00"/>
        <d v="2023-11-18T00:00:00"/>
        <d v="2023-11-25T00:00:00"/>
        <d v="2023-12-02T00:00:00"/>
        <d v="2023-12-09T00:00:00"/>
        <d v="2023-12-16T00:00:00"/>
        <d v="2023-12-23T00:00:00"/>
        <d v="2023-12-30T00:00:00"/>
        <d v="2024-01-06T00:00:00"/>
        <d v="2024-01-13T00:00:00"/>
        <d v="2024-01-20T00:00:00"/>
        <d v="2024-01-27T00:00:00"/>
        <d v="2024-02-03T00:00:00"/>
        <d v="2024-02-10T00:00:00"/>
        <d v="2024-02-17T00:00:00"/>
        <d v="2024-02-24T00:00:00"/>
        <d v="2024-03-02T00:00:00"/>
        <d v="2024-03-09T00:00:00"/>
        <d v="2024-03-16T00:00:00"/>
        <d v="2024-03-23T00:00:00"/>
        <d v="2024-03-30T00:00:00"/>
        <d v="2024-04-06T00:00:00"/>
        <d v="2024-04-13T00:00:00"/>
        <d v="2024-04-20T00:00:00"/>
        <d v="2024-04-27T00:00:00"/>
        <d v="2024-05-04T00:00:00"/>
        <d v="2024-05-11T00:00:00"/>
        <d v="2024-05-18T00:00:00"/>
        <d v="2024-05-25T00:00:00"/>
        <d v="2024-06-01T00:00:00"/>
        <d v="2024-06-08T00:00:00"/>
        <d v="2024-06-15T00:00:00"/>
        <d v="2024-06-22T00:00:00"/>
        <d v="2024-06-29T00:00:00"/>
        <d v="2024-07-06T00:00:00"/>
        <d v="2024-07-13T00:00:00"/>
        <d v="2024-07-20T00:00:00"/>
        <d v="2024-07-27T00:00:00"/>
        <d v="2024-08-03T00:00:00"/>
        <d v="2024-08-10T00:00:00"/>
        <d v="2024-08-17T00:00:00"/>
        <d v="2024-08-24T00:00:00"/>
        <d v="2024-08-31T00:00:00"/>
        <d v="2024-09-07T00:00:00"/>
        <d v="2024-09-14T00:00:00"/>
        <d v="2024-09-21T00:00:00"/>
        <d v="2024-09-28T00:00:00"/>
        <d v="2024-10-05T00:00:00"/>
        <d v="2024-10-12T00:00:00"/>
        <d v="2024-10-19T00:00:00"/>
        <d v="2024-10-26T00:00:00"/>
        <d v="2024-11-02T00:00:00"/>
        <d v="2024-11-09T00:00:00"/>
        <d v="2024-11-16T00:00:00"/>
        <d v="2024-11-23T00:00:00"/>
        <d v="2024-11-30T00:00:00"/>
        <d v="2024-12-07T00:00:00"/>
        <d v="2024-12-14T00:00:00"/>
        <d v="2024-12-21T00:00:00"/>
        <d v="2024-12-28T00:00:00"/>
      </sharedItems>
      <fieldGroup par="28"/>
    </cacheField>
    <cacheField name="TV_Spend" numFmtId="164">
      <sharedItems containsSemiMixedTypes="0" containsString="0" containsNumber="1" minValue="375.00004966059709" maxValue="5735.6037737886491"/>
    </cacheField>
    <cacheField name="Radio_Spend" numFmtId="164">
      <sharedItems containsSemiMixedTypes="0" containsString="0" containsNumber="1" minValue="100" maxValue="2243.6212214439429"/>
    </cacheField>
    <cacheField name="YouTube_spend" numFmtId="164">
      <sharedItems containsSemiMixedTypes="0" containsString="0" containsNumber="1" minValue="50" maxValue="3099.1541621686933"/>
    </cacheField>
    <cacheField name="Facebook_spend_" numFmtId="164">
      <sharedItems containsSemiMixedTypes="0" containsString="0" containsNumber="1" minValue="50" maxValue="2319.7042616323833"/>
    </cacheField>
    <cacheField name="sales" numFmtId="165">
      <sharedItems containsSemiMixedTypes="0" containsString="0" containsNumber="1" minValue="62530.128658332258" maxValue="145866.69056798017"/>
    </cacheField>
    <cacheField name="Total Spend" numFmtId="44">
      <sharedItems containsSemiMixedTypes="0" containsString="0" containsNumber="1" minValue="575.00004966059942" maxValue="11139.611149857195"/>
    </cacheField>
    <cacheField name="Year" numFmtId="0">
      <sharedItems containsSemiMixedTypes="0" containsString="0" containsNumber="1" containsInteger="1" minValue="2022" maxValue="2024"/>
    </cacheField>
    <cacheField name="count" numFmtId="0">
      <sharedItems containsSemiMixedTypes="0" containsString="0" containsNumber="1" containsInteger="1" minValue="1" maxValue="157"/>
    </cacheField>
    <cacheField name="count^2" numFmtId="0">
      <sharedItems containsSemiMixedTypes="0" containsString="0" containsNumber="1" containsInteger="1" minValue="1" maxValue="24649"/>
    </cacheField>
    <cacheField name="ln_count" numFmtId="0">
      <sharedItems containsSemiMixedTypes="0" containsString="0" containsNumber="1" minValue="0" maxValue="10.112491610696615"/>
    </cacheField>
    <cacheField name="train" numFmtId="0">
      <sharedItems containsSemiMixedTypes="0" containsString="0" containsNumber="1" containsInteger="1" minValue="0" maxValue="1" count="2">
        <n v="1"/>
        <n v="0"/>
      </sharedItems>
    </cacheField>
    <cacheField name="month" numFmtId="0">
      <sharedItems containsSemiMixedTypes="0" containsString="0" containsNumber="1" containsInteger="1" minValue="1" maxValue="12"/>
    </cacheField>
    <cacheField name=" month1" numFmtId="0">
      <sharedItems containsSemiMixedTypes="0" containsString="0" containsNumber="1" containsInteger="1" minValue="0" maxValue="1"/>
    </cacheField>
    <cacheField name="month 2" numFmtId="0">
      <sharedItems containsSemiMixedTypes="0" containsString="0" containsNumber="1" containsInteger="1" minValue="0" maxValue="1"/>
    </cacheField>
    <cacheField name="month 3" numFmtId="0">
      <sharedItems containsSemiMixedTypes="0" containsString="0" containsNumber="1" containsInteger="1" minValue="0" maxValue="1"/>
    </cacheField>
    <cacheField name="month 4" numFmtId="0">
      <sharedItems containsSemiMixedTypes="0" containsString="0" containsNumber="1" containsInteger="1" minValue="0" maxValue="1"/>
    </cacheField>
    <cacheField name="month 5" numFmtId="0">
      <sharedItems containsSemiMixedTypes="0" containsString="0" containsNumber="1" containsInteger="1" minValue="0" maxValue="1"/>
    </cacheField>
    <cacheField name="month 6" numFmtId="0">
      <sharedItems containsSemiMixedTypes="0" containsString="0" containsNumber="1" containsInteger="1" minValue="0" maxValue="1"/>
    </cacheField>
    <cacheField name=" month7" numFmtId="0">
      <sharedItems containsSemiMixedTypes="0" containsString="0" containsNumber="1" containsInteger="1" minValue="0" maxValue="1"/>
    </cacheField>
    <cacheField name="month 8" numFmtId="0">
      <sharedItems containsSemiMixedTypes="0" containsString="0" containsNumber="1" containsInteger="1" minValue="0" maxValue="1"/>
    </cacheField>
    <cacheField name="month 9" numFmtId="0">
      <sharedItems containsSemiMixedTypes="0" containsString="0" containsNumber="1" containsInteger="1" minValue="0" maxValue="1"/>
    </cacheField>
    <cacheField name="month 10" numFmtId="0">
      <sharedItems containsSemiMixedTypes="0" containsString="0" containsNumber="1" containsInteger="1" minValue="0" maxValue="1"/>
    </cacheField>
    <cacheField name=" month 11" numFmtId="0">
      <sharedItems containsSemiMixedTypes="0" containsString="0" containsNumber="1" containsInteger="1" minValue="0" maxValue="1"/>
    </cacheField>
    <cacheField name="month 12" numFmtId="0">
      <sharedItems containsSemiMixedTypes="0" containsString="0" containsNumber="1" containsInteger="1" minValue="0" maxValue="1"/>
    </cacheField>
    <cacheField name="Months (Date)" numFmtId="0" databaseField="0">
      <fieldGroup base="1">
        <rangePr groupBy="months" startDate="2022-01-01T00:00:00" endDate="2024-12-29T00:00:00"/>
        <groupItems count="14">
          <s v="&lt;1/1/22"/>
          <s v="Jan"/>
          <s v="Feb"/>
          <s v="Mar"/>
          <s v="Apr"/>
          <s v="May"/>
          <s v="Jun"/>
          <s v="Jul"/>
          <s v="Aug"/>
          <s v="Sep"/>
          <s v="Oct"/>
          <s v="Nov"/>
          <s v="Dec"/>
          <s v="&gt;12/29/24"/>
        </groupItems>
      </fieldGroup>
    </cacheField>
    <cacheField name="Quarters (Date)" numFmtId="0" databaseField="0">
      <fieldGroup base="1">
        <rangePr groupBy="quarters" startDate="2022-01-01T00:00:00" endDate="2024-12-29T00:00:00"/>
        <groupItems count="6">
          <s v="&lt;1/1/22"/>
          <s v="Qtr1"/>
          <s v="Qtr2"/>
          <s v="Qtr3"/>
          <s v="Qtr4"/>
          <s v="&gt;12/29/24"/>
        </groupItems>
      </fieldGroup>
    </cacheField>
    <cacheField name="Years (Date)" numFmtId="0" databaseField="0">
      <fieldGroup base="1">
        <rangePr groupBy="years" startDate="2022-01-01T00:00:00" endDate="2024-12-29T00:00:00"/>
        <groupItems count="5">
          <s v="&lt;1/1/22"/>
          <s v="2022"/>
          <s v="2023"/>
          <s v="2024"/>
          <s v="&gt;12/29/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ona Krasniqi" refreshedDate="45832.521228124999" createdVersion="8" refreshedVersion="8" minRefreshableVersion="3" recordCount="942" xr:uid="{717778B6-192D-B54D-8D19-0D43E791FA87}">
  <cacheSource type="worksheet">
    <worksheetSource ref="B14:I956" sheet="Raw_Data_CodesPredictions"/>
  </cacheSource>
  <cacheFields count="8">
    <cacheField name="State" numFmtId="0">
      <sharedItems count="6">
        <s v="NJ"/>
        <s v="NY"/>
        <s v="PA"/>
        <s v="CT"/>
        <s v="DL"/>
        <s v="MD"/>
      </sharedItems>
    </cacheField>
    <cacheField name="Date" numFmtId="14">
      <sharedItems containsSemiMixedTypes="0" containsNonDate="0" containsDate="1" containsString="0" minDate="2022-01-01T00:00:00" maxDate="2024-12-29T00:00:00"/>
    </cacheField>
    <cacheField name="TV_Spend" numFmtId="164">
      <sharedItems containsSemiMixedTypes="0" containsString="0" containsNumber="1" minValue="375.00004966059709" maxValue="5735.6037737886491"/>
    </cacheField>
    <cacheField name="Radio_Spend" numFmtId="164">
      <sharedItems containsSemiMixedTypes="0" containsString="0" containsNumber="1" minValue="100" maxValue="2243.6212214439429"/>
    </cacheField>
    <cacheField name="YouTube_spend" numFmtId="164">
      <sharedItems containsSemiMixedTypes="0" containsString="0" containsNumber="1" minValue="50" maxValue="3099.1541621686933"/>
    </cacheField>
    <cacheField name="Facebook_spend_" numFmtId="164">
      <sharedItems containsSemiMixedTypes="0" containsString="0" containsNumber="1" minValue="50" maxValue="2319.7042616323833"/>
    </cacheField>
    <cacheField name="sales" numFmtId="165">
      <sharedItems containsSemiMixedTypes="0" containsString="0" containsNumber="1" minValue="62530.128658332258" maxValue="145866.69056798017"/>
    </cacheField>
    <cacheField name="Total Spend" numFmtId="44">
      <sharedItems containsSemiMixedTypes="0" containsString="0" containsNumber="1" minValue="575.00004966059942" maxValue="11139.6111498571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ona Krasniqi" refreshedDate="45832.521228935184" createdVersion="8" refreshedVersion="8" minRefreshableVersion="3" recordCount="942" xr:uid="{D53EEC37-B989-6F4C-B630-0D729B854398}">
  <cacheSource type="worksheet">
    <worksheetSource ref="B14:J956" sheet="Raw_Data_CodesPredictions"/>
  </cacheSource>
  <cacheFields count="12">
    <cacheField name="State" numFmtId="0">
      <sharedItems count="6">
        <s v="NJ"/>
        <s v="NY"/>
        <s v="PA"/>
        <s v="CT"/>
        <s v="DL"/>
        <s v="MD"/>
      </sharedItems>
    </cacheField>
    <cacheField name="Date" numFmtId="14">
      <sharedItems containsSemiMixedTypes="0" containsNonDate="0" containsDate="1" containsString="0" minDate="2022-01-01T00:00:00" maxDate="2024-12-29T00:00:00" count="157">
        <d v="2022-01-01T00:00:00"/>
        <d v="2022-01-08T00:00:00"/>
        <d v="2022-01-15T00:00:00"/>
        <d v="2022-01-22T00:00:00"/>
        <d v="2022-01-29T00:00:00"/>
        <d v="2022-02-05T00:00:00"/>
        <d v="2022-02-12T00:00:00"/>
        <d v="2022-02-19T00:00:00"/>
        <d v="2022-02-26T00:00:00"/>
        <d v="2022-03-05T00:00:00"/>
        <d v="2022-03-12T00:00:00"/>
        <d v="2022-03-19T00:00:00"/>
        <d v="2022-03-26T00:00:00"/>
        <d v="2022-04-02T00:00:00"/>
        <d v="2022-04-09T00:00:00"/>
        <d v="2022-04-16T00:00:00"/>
        <d v="2022-04-23T00:00:00"/>
        <d v="2022-04-30T00:00:00"/>
        <d v="2022-05-07T00:00:00"/>
        <d v="2022-05-14T00:00:00"/>
        <d v="2022-05-21T00:00:00"/>
        <d v="2022-05-28T00:00:00"/>
        <d v="2022-06-04T00:00:00"/>
        <d v="2022-06-11T00:00:00"/>
        <d v="2022-06-18T00:00:00"/>
        <d v="2022-06-25T00:00:00"/>
        <d v="2022-07-02T00:00:00"/>
        <d v="2022-07-09T00:00:00"/>
        <d v="2022-07-16T00:00:00"/>
        <d v="2022-07-23T00:00:00"/>
        <d v="2022-07-30T00:00:00"/>
        <d v="2022-08-06T00:00:00"/>
        <d v="2022-08-13T00:00:00"/>
        <d v="2022-08-20T00:00:00"/>
        <d v="2022-08-27T00:00:00"/>
        <d v="2022-09-03T00:00:00"/>
        <d v="2022-09-10T00:00:00"/>
        <d v="2022-09-17T00:00:00"/>
        <d v="2022-09-24T00:00:00"/>
        <d v="2022-10-01T00:00:00"/>
        <d v="2022-10-08T00:00:00"/>
        <d v="2022-10-15T00:00:00"/>
        <d v="2022-10-22T00:00:00"/>
        <d v="2022-10-29T00:00:00"/>
        <d v="2022-11-05T00:00:00"/>
        <d v="2022-11-12T00:00:00"/>
        <d v="2022-11-19T00:00:00"/>
        <d v="2022-11-26T00:00:00"/>
        <d v="2022-12-03T00:00:00"/>
        <d v="2022-12-10T00:00:00"/>
        <d v="2022-12-17T00:00:00"/>
        <d v="2022-12-24T00:00:00"/>
        <d v="2022-12-31T00:00:00"/>
        <d v="2023-01-07T00:00:00"/>
        <d v="2023-01-14T00:00:00"/>
        <d v="2023-01-21T00:00:00"/>
        <d v="2023-01-28T00:00:00"/>
        <d v="2023-02-04T00:00:00"/>
        <d v="2023-02-11T00:00:00"/>
        <d v="2023-02-18T00:00:00"/>
        <d v="2023-02-25T00:00:00"/>
        <d v="2023-03-04T00:00:00"/>
        <d v="2023-03-11T00:00:00"/>
        <d v="2023-03-18T00:00:00"/>
        <d v="2023-03-25T00:00:00"/>
        <d v="2023-04-01T00:00:00"/>
        <d v="2023-04-08T00:00:00"/>
        <d v="2023-04-15T00:00:00"/>
        <d v="2023-04-22T00:00:00"/>
        <d v="2023-04-29T00:00:00"/>
        <d v="2023-05-06T00:00:00"/>
        <d v="2023-05-13T00:00:00"/>
        <d v="2023-05-20T00:00:00"/>
        <d v="2023-05-27T00:00:00"/>
        <d v="2023-06-03T00:00:00"/>
        <d v="2023-06-10T00:00:00"/>
        <d v="2023-06-17T00:00:00"/>
        <d v="2023-06-24T00:00:00"/>
        <d v="2023-07-01T00:00:00"/>
        <d v="2023-07-08T00:00:00"/>
        <d v="2023-07-15T00:00:00"/>
        <d v="2023-07-22T00:00:00"/>
        <d v="2023-07-29T00:00:00"/>
        <d v="2023-08-05T00:00:00"/>
        <d v="2023-08-12T00:00:00"/>
        <d v="2023-08-19T00:00:00"/>
        <d v="2023-08-26T00:00:00"/>
        <d v="2023-09-02T00:00:00"/>
        <d v="2023-09-09T00:00:00"/>
        <d v="2023-09-16T00:00:00"/>
        <d v="2023-09-23T00:00:00"/>
        <d v="2023-09-30T00:00:00"/>
        <d v="2023-10-07T00:00:00"/>
        <d v="2023-10-14T00:00:00"/>
        <d v="2023-10-21T00:00:00"/>
        <d v="2023-10-28T00:00:00"/>
        <d v="2023-11-04T00:00:00"/>
        <d v="2023-11-11T00:00:00"/>
        <d v="2023-11-18T00:00:00"/>
        <d v="2023-11-25T00:00:00"/>
        <d v="2023-12-02T00:00:00"/>
        <d v="2023-12-09T00:00:00"/>
        <d v="2023-12-16T00:00:00"/>
        <d v="2023-12-23T00:00:00"/>
        <d v="2023-12-30T00:00:00"/>
        <d v="2024-01-06T00:00:00"/>
        <d v="2024-01-13T00:00:00"/>
        <d v="2024-01-20T00:00:00"/>
        <d v="2024-01-27T00:00:00"/>
        <d v="2024-02-03T00:00:00"/>
        <d v="2024-02-10T00:00:00"/>
        <d v="2024-02-17T00:00:00"/>
        <d v="2024-02-24T00:00:00"/>
        <d v="2024-03-02T00:00:00"/>
        <d v="2024-03-09T00:00:00"/>
        <d v="2024-03-16T00:00:00"/>
        <d v="2024-03-23T00:00:00"/>
        <d v="2024-03-30T00:00:00"/>
        <d v="2024-04-06T00:00:00"/>
        <d v="2024-04-13T00:00:00"/>
        <d v="2024-04-20T00:00:00"/>
        <d v="2024-04-27T00:00:00"/>
        <d v="2024-05-04T00:00:00"/>
        <d v="2024-05-11T00:00:00"/>
        <d v="2024-05-18T00:00:00"/>
        <d v="2024-05-25T00:00:00"/>
        <d v="2024-06-01T00:00:00"/>
        <d v="2024-06-08T00:00:00"/>
        <d v="2024-06-15T00:00:00"/>
        <d v="2024-06-22T00:00:00"/>
        <d v="2024-06-29T00:00:00"/>
        <d v="2024-07-06T00:00:00"/>
        <d v="2024-07-13T00:00:00"/>
        <d v="2024-07-20T00:00:00"/>
        <d v="2024-07-27T00:00:00"/>
        <d v="2024-08-03T00:00:00"/>
        <d v="2024-08-10T00:00:00"/>
        <d v="2024-08-17T00:00:00"/>
        <d v="2024-08-24T00:00:00"/>
        <d v="2024-08-31T00:00:00"/>
        <d v="2024-09-07T00:00:00"/>
        <d v="2024-09-14T00:00:00"/>
        <d v="2024-09-21T00:00:00"/>
        <d v="2024-09-28T00:00:00"/>
        <d v="2024-10-05T00:00:00"/>
        <d v="2024-10-12T00:00:00"/>
        <d v="2024-10-19T00:00:00"/>
        <d v="2024-10-26T00:00:00"/>
        <d v="2024-11-02T00:00:00"/>
        <d v="2024-11-09T00:00:00"/>
        <d v="2024-11-16T00:00:00"/>
        <d v="2024-11-23T00:00:00"/>
        <d v="2024-11-30T00:00:00"/>
        <d v="2024-12-07T00:00:00"/>
        <d v="2024-12-14T00:00:00"/>
        <d v="2024-12-21T00:00:00"/>
        <d v="2024-12-28T00:00:00"/>
      </sharedItems>
      <fieldGroup par="11"/>
    </cacheField>
    <cacheField name="TV_Spend" numFmtId="164">
      <sharedItems containsSemiMixedTypes="0" containsString="0" containsNumber="1" minValue="375.00004966059709" maxValue="5735.6037737886491"/>
    </cacheField>
    <cacheField name="Radio_Spend" numFmtId="164">
      <sharedItems containsSemiMixedTypes="0" containsString="0" containsNumber="1" minValue="100" maxValue="2243.6212214439429"/>
    </cacheField>
    <cacheField name="YouTube_spend" numFmtId="164">
      <sharedItems containsSemiMixedTypes="0" containsString="0" containsNumber="1" minValue="50" maxValue="3099.1541621686933"/>
    </cacheField>
    <cacheField name="Facebook_spend_" numFmtId="164">
      <sharedItems containsSemiMixedTypes="0" containsString="0" containsNumber="1" minValue="50" maxValue="2319.7042616323833"/>
    </cacheField>
    <cacheField name="sales" numFmtId="165">
      <sharedItems containsSemiMixedTypes="0" containsString="0" containsNumber="1" minValue="62530.128658332258" maxValue="145866.69056798017"/>
    </cacheField>
    <cacheField name="Total Spend" numFmtId="44">
      <sharedItems containsSemiMixedTypes="0" containsString="0" containsNumber="1" minValue="575.00004966059942" maxValue="11139.611149857195"/>
    </cacheField>
    <cacheField name="Year" numFmtId="0">
      <sharedItems containsSemiMixedTypes="0" containsString="0" containsNumber="1" containsInteger="1" minValue="2022" maxValue="2024" count="3">
        <n v="2022"/>
        <n v="2023"/>
        <n v="2024"/>
      </sharedItems>
    </cacheField>
    <cacheField name="Months (Date)" numFmtId="0" databaseField="0">
      <fieldGroup base="1">
        <rangePr groupBy="months" startDate="2022-01-01T00:00:00" endDate="2024-12-29T00:00:00"/>
        <groupItems count="14">
          <s v="&lt;1/1/22"/>
          <s v="Jan"/>
          <s v="Feb"/>
          <s v="Mar"/>
          <s v="Apr"/>
          <s v="May"/>
          <s v="Jun"/>
          <s v="Jul"/>
          <s v="Aug"/>
          <s v="Sep"/>
          <s v="Oct"/>
          <s v="Nov"/>
          <s v="Dec"/>
          <s v="&gt;12/29/24"/>
        </groupItems>
      </fieldGroup>
    </cacheField>
    <cacheField name="Quarters (Date)" numFmtId="0" databaseField="0">
      <fieldGroup base="1">
        <rangePr groupBy="quarters" startDate="2022-01-01T00:00:00" endDate="2024-12-29T00:00:00"/>
        <groupItems count="6">
          <s v="&lt;1/1/22"/>
          <s v="Qtr1"/>
          <s v="Qtr2"/>
          <s v="Qtr3"/>
          <s v="Qtr4"/>
          <s v="&gt;12/29/24"/>
        </groupItems>
      </fieldGroup>
    </cacheField>
    <cacheField name="Years (Date)" numFmtId="0" databaseField="0">
      <fieldGroup base="1">
        <rangePr groupBy="years" startDate="2022-01-01T00:00:00" endDate="2024-12-29T00:00:00"/>
        <groupItems count="5">
          <s v="&lt;1/1/22"/>
          <s v="2022"/>
          <s v="2023"/>
          <s v="2024"/>
          <s v="&gt;12/29/24"/>
        </groupItems>
      </fieldGroup>
    </cacheField>
  </cacheFields>
  <extLst>
    <ext xmlns:x14="http://schemas.microsoft.com/office/spreadsheetml/2009/9/main" uri="{725AE2AE-9491-48be-B2B4-4EB974FC3084}">
      <x14:pivotCacheDefinition pivotCacheId="192783447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ona Krasniqi" refreshedDate="45832.521230902777" createdVersion="8" refreshedVersion="8" minRefreshableVersion="3" recordCount="942" xr:uid="{04FD6D8F-A5D4-8949-8BF9-4EA97184889C}">
  <cacheSource type="worksheet">
    <worksheetSource ref="B14:AZ956" sheet="Raw_Data_CodesPredictions"/>
  </cacheSource>
  <cacheFields count="54">
    <cacheField name="State" numFmtId="0">
      <sharedItems count="6">
        <s v="NJ"/>
        <s v="NY"/>
        <s v="PA"/>
        <s v="CT"/>
        <s v="DL"/>
        <s v="MD"/>
      </sharedItems>
    </cacheField>
    <cacheField name="Date" numFmtId="14">
      <sharedItems containsSemiMixedTypes="0" containsNonDate="0" containsDate="1" containsString="0" minDate="2022-01-01T00:00:00" maxDate="2024-12-29T00:00:00" count="157">
        <d v="2022-01-01T00:00:00"/>
        <d v="2022-01-08T00:00:00"/>
        <d v="2022-01-15T00:00:00"/>
        <d v="2022-01-22T00:00:00"/>
        <d v="2022-01-29T00:00:00"/>
        <d v="2022-02-05T00:00:00"/>
        <d v="2022-02-12T00:00:00"/>
        <d v="2022-02-19T00:00:00"/>
        <d v="2022-02-26T00:00:00"/>
        <d v="2022-03-05T00:00:00"/>
        <d v="2022-03-12T00:00:00"/>
        <d v="2022-03-19T00:00:00"/>
        <d v="2022-03-26T00:00:00"/>
        <d v="2022-04-02T00:00:00"/>
        <d v="2022-04-09T00:00:00"/>
        <d v="2022-04-16T00:00:00"/>
        <d v="2022-04-23T00:00:00"/>
        <d v="2022-04-30T00:00:00"/>
        <d v="2022-05-07T00:00:00"/>
        <d v="2022-05-14T00:00:00"/>
        <d v="2022-05-21T00:00:00"/>
        <d v="2022-05-28T00:00:00"/>
        <d v="2022-06-04T00:00:00"/>
        <d v="2022-06-11T00:00:00"/>
        <d v="2022-06-18T00:00:00"/>
        <d v="2022-06-25T00:00:00"/>
        <d v="2022-07-02T00:00:00"/>
        <d v="2022-07-09T00:00:00"/>
        <d v="2022-07-16T00:00:00"/>
        <d v="2022-07-23T00:00:00"/>
        <d v="2022-07-30T00:00:00"/>
        <d v="2022-08-06T00:00:00"/>
        <d v="2022-08-13T00:00:00"/>
        <d v="2022-08-20T00:00:00"/>
        <d v="2022-08-27T00:00:00"/>
        <d v="2022-09-03T00:00:00"/>
        <d v="2022-09-10T00:00:00"/>
        <d v="2022-09-17T00:00:00"/>
        <d v="2022-09-24T00:00:00"/>
        <d v="2022-10-01T00:00:00"/>
        <d v="2022-10-08T00:00:00"/>
        <d v="2022-10-15T00:00:00"/>
        <d v="2022-10-22T00:00:00"/>
        <d v="2022-10-29T00:00:00"/>
        <d v="2022-11-05T00:00:00"/>
        <d v="2022-11-12T00:00:00"/>
        <d v="2022-11-19T00:00:00"/>
        <d v="2022-11-26T00:00:00"/>
        <d v="2022-12-03T00:00:00"/>
        <d v="2022-12-10T00:00:00"/>
        <d v="2022-12-17T00:00:00"/>
        <d v="2022-12-24T00:00:00"/>
        <d v="2022-12-31T00:00:00"/>
        <d v="2023-01-07T00:00:00"/>
        <d v="2023-01-14T00:00:00"/>
        <d v="2023-01-21T00:00:00"/>
        <d v="2023-01-28T00:00:00"/>
        <d v="2023-02-04T00:00:00"/>
        <d v="2023-02-11T00:00:00"/>
        <d v="2023-02-18T00:00:00"/>
        <d v="2023-02-25T00:00:00"/>
        <d v="2023-03-04T00:00:00"/>
        <d v="2023-03-11T00:00:00"/>
        <d v="2023-03-18T00:00:00"/>
        <d v="2023-03-25T00:00:00"/>
        <d v="2023-04-01T00:00:00"/>
        <d v="2023-04-08T00:00:00"/>
        <d v="2023-04-15T00:00:00"/>
        <d v="2023-04-22T00:00:00"/>
        <d v="2023-04-29T00:00:00"/>
        <d v="2023-05-06T00:00:00"/>
        <d v="2023-05-13T00:00:00"/>
        <d v="2023-05-20T00:00:00"/>
        <d v="2023-05-27T00:00:00"/>
        <d v="2023-06-03T00:00:00"/>
        <d v="2023-06-10T00:00:00"/>
        <d v="2023-06-17T00:00:00"/>
        <d v="2023-06-24T00:00:00"/>
        <d v="2023-07-01T00:00:00"/>
        <d v="2023-07-08T00:00:00"/>
        <d v="2023-07-15T00:00:00"/>
        <d v="2023-07-22T00:00:00"/>
        <d v="2023-07-29T00:00:00"/>
        <d v="2023-08-05T00:00:00"/>
        <d v="2023-08-12T00:00:00"/>
        <d v="2023-08-19T00:00:00"/>
        <d v="2023-08-26T00:00:00"/>
        <d v="2023-09-02T00:00:00"/>
        <d v="2023-09-09T00:00:00"/>
        <d v="2023-09-16T00:00:00"/>
        <d v="2023-09-23T00:00:00"/>
        <d v="2023-09-30T00:00:00"/>
        <d v="2023-10-07T00:00:00"/>
        <d v="2023-10-14T00:00:00"/>
        <d v="2023-10-21T00:00:00"/>
        <d v="2023-10-28T00:00:00"/>
        <d v="2023-11-04T00:00:00"/>
        <d v="2023-11-11T00:00:00"/>
        <d v="2023-11-18T00:00:00"/>
        <d v="2023-11-25T00:00:00"/>
        <d v="2023-12-02T00:00:00"/>
        <d v="2023-12-09T00:00:00"/>
        <d v="2023-12-16T00:00:00"/>
        <d v="2023-12-23T00:00:00"/>
        <d v="2023-12-30T00:00:00"/>
        <d v="2024-01-06T00:00:00"/>
        <d v="2024-01-13T00:00:00"/>
        <d v="2024-01-20T00:00:00"/>
        <d v="2024-01-27T00:00:00"/>
        <d v="2024-02-03T00:00:00"/>
        <d v="2024-02-10T00:00:00"/>
        <d v="2024-02-17T00:00:00"/>
        <d v="2024-02-24T00:00:00"/>
        <d v="2024-03-02T00:00:00"/>
        <d v="2024-03-09T00:00:00"/>
        <d v="2024-03-16T00:00:00"/>
        <d v="2024-03-23T00:00:00"/>
        <d v="2024-03-30T00:00:00"/>
        <d v="2024-04-06T00:00:00"/>
        <d v="2024-04-13T00:00:00"/>
        <d v="2024-04-20T00:00:00"/>
        <d v="2024-04-27T00:00:00"/>
        <d v="2024-05-04T00:00:00"/>
        <d v="2024-05-11T00:00:00"/>
        <d v="2024-05-18T00:00:00"/>
        <d v="2024-05-25T00:00:00"/>
        <d v="2024-06-01T00:00:00"/>
        <d v="2024-06-08T00:00:00"/>
        <d v="2024-06-15T00:00:00"/>
        <d v="2024-06-22T00:00:00"/>
        <d v="2024-06-29T00:00:00"/>
        <d v="2024-07-06T00:00:00"/>
        <d v="2024-07-13T00:00:00"/>
        <d v="2024-07-20T00:00:00"/>
        <d v="2024-07-27T00:00:00"/>
        <d v="2024-08-03T00:00:00"/>
        <d v="2024-08-10T00:00:00"/>
        <d v="2024-08-17T00:00:00"/>
        <d v="2024-08-24T00:00:00"/>
        <d v="2024-08-31T00:00:00"/>
        <d v="2024-09-07T00:00:00"/>
        <d v="2024-09-14T00:00:00"/>
        <d v="2024-09-21T00:00:00"/>
        <d v="2024-09-28T00:00:00"/>
        <d v="2024-10-05T00:00:00"/>
        <d v="2024-10-12T00:00:00"/>
        <d v="2024-10-19T00:00:00"/>
        <d v="2024-10-26T00:00:00"/>
        <d v="2024-11-02T00:00:00"/>
        <d v="2024-11-09T00:00:00"/>
        <d v="2024-11-16T00:00:00"/>
        <d v="2024-11-23T00:00:00"/>
        <d v="2024-11-30T00:00:00"/>
        <d v="2024-12-07T00:00:00"/>
        <d v="2024-12-14T00:00:00"/>
        <d v="2024-12-21T00:00:00"/>
        <d v="2024-12-28T00:00:00"/>
      </sharedItems>
      <fieldGroup par="53"/>
    </cacheField>
    <cacheField name="TV_Spend" numFmtId="164">
      <sharedItems containsSemiMixedTypes="0" containsString="0" containsNumber="1" minValue="375.00004966059709" maxValue="5735.6037737886491"/>
    </cacheField>
    <cacheField name="Radio_Spend" numFmtId="164">
      <sharedItems containsSemiMixedTypes="0" containsString="0" containsNumber="1" minValue="100" maxValue="2243.6212214439429"/>
    </cacheField>
    <cacheField name="YouTube_spend" numFmtId="164">
      <sharedItems containsSemiMixedTypes="0" containsString="0" containsNumber="1" minValue="50" maxValue="3099.1541621686933"/>
    </cacheField>
    <cacheField name="Facebook_spend_" numFmtId="164">
      <sharedItems containsSemiMixedTypes="0" containsString="0" containsNumber="1" minValue="50" maxValue="2319.7042616323833"/>
    </cacheField>
    <cacheField name="sales" numFmtId="165">
      <sharedItems containsSemiMixedTypes="0" containsString="0" containsNumber="1" minValue="62530.128658332258" maxValue="145866.69056798017"/>
    </cacheField>
    <cacheField name="Total Spend" numFmtId="44">
      <sharedItems containsSemiMixedTypes="0" containsString="0" containsNumber="1" minValue="575.00004966059942" maxValue="11139.611149857195"/>
    </cacheField>
    <cacheField name="Year" numFmtId="0">
      <sharedItems containsSemiMixedTypes="0" containsString="0" containsNumber="1" containsInteger="1" minValue="2022" maxValue="2024" count="3">
        <n v="2022"/>
        <n v="2023"/>
        <n v="2024"/>
      </sharedItems>
    </cacheField>
    <cacheField name="count" numFmtId="0">
      <sharedItems containsSemiMixedTypes="0" containsString="0" containsNumber="1" containsInteger="1" minValue="1" maxValue="157" count="15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sharedItems>
    </cacheField>
    <cacheField name="count^2" numFmtId="0">
      <sharedItems containsSemiMixedTypes="0" containsString="0" containsNumber="1" containsInteger="1" minValue="1" maxValue="24649"/>
    </cacheField>
    <cacheField name="ln_count" numFmtId="0">
      <sharedItems containsSemiMixedTypes="0" containsString="0" containsNumber="1" minValue="0" maxValue="10.112491610696615"/>
    </cacheField>
    <cacheField name="train" numFmtId="0">
      <sharedItems containsSemiMixedTypes="0" containsString="0" containsNumber="1" containsInteger="1" minValue="0" maxValue="1" count="2">
        <n v="1"/>
        <n v="0"/>
      </sharedItems>
    </cacheField>
    <cacheField name="month" numFmtId="0">
      <sharedItems containsSemiMixedTypes="0" containsString="0" containsNumber="1" containsInteger="1" minValue="1" maxValue="12"/>
    </cacheField>
    <cacheField name=" month1" numFmtId="0">
      <sharedItems containsSemiMixedTypes="0" containsString="0" containsNumber="1" containsInteger="1" minValue="0" maxValue="1"/>
    </cacheField>
    <cacheField name="month 2" numFmtId="0">
      <sharedItems containsSemiMixedTypes="0" containsString="0" containsNumber="1" containsInteger="1" minValue="0" maxValue="1"/>
    </cacheField>
    <cacheField name="month 3" numFmtId="0">
      <sharedItems containsSemiMixedTypes="0" containsString="0" containsNumber="1" containsInteger="1" minValue="0" maxValue="1"/>
    </cacheField>
    <cacheField name="month 4" numFmtId="0">
      <sharedItems containsSemiMixedTypes="0" containsString="0" containsNumber="1" containsInteger="1" minValue="0" maxValue="1"/>
    </cacheField>
    <cacheField name="month 5" numFmtId="0">
      <sharedItems containsSemiMixedTypes="0" containsString="0" containsNumber="1" containsInteger="1" minValue="0" maxValue="1"/>
    </cacheField>
    <cacheField name="month 6" numFmtId="0">
      <sharedItems containsSemiMixedTypes="0" containsString="0" containsNumber="1" containsInteger="1" minValue="0" maxValue="1"/>
    </cacheField>
    <cacheField name=" month7" numFmtId="0">
      <sharedItems containsSemiMixedTypes="0" containsString="0" containsNumber="1" containsInteger="1" minValue="0" maxValue="1"/>
    </cacheField>
    <cacheField name="month 8" numFmtId="0">
      <sharedItems containsSemiMixedTypes="0" containsString="0" containsNumber="1" containsInteger="1" minValue="0" maxValue="1"/>
    </cacheField>
    <cacheField name="month 9" numFmtId="0">
      <sharedItems containsSemiMixedTypes="0" containsString="0" containsNumber="1" containsInteger="1" minValue="0" maxValue="1"/>
    </cacheField>
    <cacheField name="month 10" numFmtId="0">
      <sharedItems containsSemiMixedTypes="0" containsString="0" containsNumber="1" containsInteger="1" minValue="0" maxValue="1"/>
    </cacheField>
    <cacheField name=" month 11" numFmtId="0">
      <sharedItems containsSemiMixedTypes="0" containsString="0" containsNumber="1" containsInteger="1" minValue="0" maxValue="1"/>
    </cacheField>
    <cacheField name="month 12" numFmtId="0">
      <sharedItems containsSemiMixedTypes="0" containsString="0" containsNumber="1" containsInteger="1" minValue="0" maxValue="1"/>
    </cacheField>
    <cacheField name="dum_dl" numFmtId="0">
      <sharedItems containsSemiMixedTypes="0" containsString="0" containsNumber="1" containsInteger="1" minValue="0" maxValue="1"/>
    </cacheField>
    <cacheField name="dum_md" numFmtId="0">
      <sharedItems containsSemiMixedTypes="0" containsString="0" containsNumber="1" containsInteger="1" minValue="0" maxValue="1"/>
    </cacheField>
    <cacheField name="dum_nj" numFmtId="0">
      <sharedItems containsSemiMixedTypes="0" containsString="0" containsNumber="1" containsInteger="1" minValue="0" maxValue="1"/>
    </cacheField>
    <cacheField name="dum_ny" numFmtId="0">
      <sharedItems containsSemiMixedTypes="0" containsString="0" containsNumber="1" containsInteger="1" minValue="0" maxValue="1"/>
    </cacheField>
    <cacheField name="dum_pa" numFmtId="0">
      <sharedItems containsSemiMixedTypes="0" containsString="0" containsNumber="1" containsInteger="1" minValue="0" maxValue="1"/>
    </cacheField>
    <cacheField name="sum of TV_spend" numFmtId="164">
      <sharedItems containsSemiMixedTypes="0" containsString="0" containsNumber="1" minValue="375.00004966059709" maxValue="5735.6037737886491"/>
    </cacheField>
    <cacheField name="Sum of Radio_spend" numFmtId="164">
      <sharedItems containsSemiMixedTypes="0" containsString="0" containsNumber="1" minValue="100" maxValue="2243.6212214439429"/>
    </cacheField>
    <cacheField name="Sum of Youtube_Spend" numFmtId="164">
      <sharedItems containsSemiMixedTypes="0" containsString="0" containsNumber="1" minValue="50" maxValue="3099.1541621686933"/>
    </cacheField>
    <cacheField name="Sum of Facebook_Spend" numFmtId="164">
      <sharedItems containsSemiMixedTypes="0" containsString="0" containsNumber="1" minValue="50" maxValue="2319.7042616323833"/>
    </cacheField>
    <cacheField name="ln_sales" numFmtId="0">
      <sharedItems containsSemiMixedTypes="0" containsString="0" containsNumber="1" minValue="11.043403778104921" maxValue="11.890448405279054"/>
    </cacheField>
    <cacheField name="ln_tv_spend+20%avg" numFmtId="0">
      <sharedItems containsSemiMixedTypes="0" containsString="0" containsNumber="1" minValue="6.5016001039009277" maxValue="8.70397321194684"/>
    </cacheField>
    <cacheField name="ln_radio_spend+20%avg" numFmtId="0">
      <sharedItems containsSemiMixedTypes="0" containsString="0" containsNumber="1" minValue="5.1060187186070696" maxValue="7.7444109865492825"/>
    </cacheField>
    <cacheField name="ln_youtube_spend+20%avg" numFmtId="0">
      <sharedItems containsSemiMixedTypes="0" containsString="0" containsNumber="1" minValue="4.5578530171535672" maxValue="8.0534205558814236"/>
    </cacheField>
    <cacheField name="ln_facebook_spend+20%avg" numFmtId="0">
      <sharedItems containsSemiMixedTypes="0" containsString="0" containsNumber="1" minValue="4.6011966380177771" maxValue="7.7703530797452363"/>
    </cacheField>
    <cacheField name="momth_1_2_3_4_5" numFmtId="0">
      <sharedItems containsSemiMixedTypes="0" containsString="0" containsNumber="1" containsInteger="1" minValue="0" maxValue="1"/>
    </cacheField>
    <cacheField name="month_6_9_10_11_12" numFmtId="0">
      <sharedItems containsSemiMixedTypes="0" containsString="0" containsNumber="1" containsInteger="1" minValue="0" maxValue="2"/>
    </cacheField>
    <cacheField name="Pred_1" numFmtId="0">
      <sharedItems containsSemiMixedTypes="0" containsString="0" containsNumber="1" minValue="81107.632466121606" maxValue="111765.02737732201"/>
    </cacheField>
    <cacheField name="Pred_2" numFmtId="0">
      <sharedItems containsSemiMixedTypes="0" containsString="0" containsNumber="1" minValue="63242.496265717462" maxValue="134595.5861156999"/>
    </cacheField>
    <cacheField name="Pred_3" numFmtId="0">
      <sharedItems containsSemiMixedTypes="0" containsString="0" containsNumber="1" minValue="11.084914833792599" maxValue="11.848896072801288"/>
    </cacheField>
    <cacheField name="Pred_4" numFmtId="0">
      <sharedItems containsSemiMixedTypes="0" containsString="0" containsNumber="1" minValue="63493.535343204174" maxValue="131234.14430937721"/>
    </cacheField>
    <cacheField name="Pred_5" numFmtId="0">
      <sharedItems containsSemiMixedTypes="0" containsString="0" containsNumber="1" minValue="11.08389280352266" maxValue="11.834419480129569"/>
    </cacheField>
    <cacheField name="Pred_6" numFmtId="0">
      <sharedItems containsSemiMixedTypes="0" containsString="0" containsNumber="1" minValue="63270.745761817438" maxValue="130393.60205652541"/>
    </cacheField>
    <cacheField name="Pred_7" numFmtId="0">
      <sharedItems containsSemiMixedTypes="0" containsString="0" containsNumber="1" minValue="11.084101612671455" maxValue="11.810797286440167"/>
    </cacheField>
    <cacheField name="Pred_8" numFmtId="0">
      <sharedItems containsSemiMixedTypes="0" containsString="0" containsNumber="1" minValue="11.056566728994003" maxValue="12.036183556058765"/>
    </cacheField>
    <cacheField name="Pred_9" numFmtId="0">
      <sharedItems containsSemiMixedTypes="0" containsString="0" containsNumber="1" minValue="11.105831131463361" maxValue="12.009072638036436"/>
    </cacheField>
    <cacheField name="Months (Date)" numFmtId="0" databaseField="0">
      <fieldGroup base="1">
        <rangePr groupBy="months" startDate="2022-01-01T00:00:00" endDate="2024-12-29T00:00:00"/>
        <groupItems count="14">
          <s v="&lt;1/1/22"/>
          <s v="Jan"/>
          <s v="Feb"/>
          <s v="Mar"/>
          <s v="Apr"/>
          <s v="May"/>
          <s v="Jun"/>
          <s v="Jul"/>
          <s v="Aug"/>
          <s v="Sep"/>
          <s v="Oct"/>
          <s v="Nov"/>
          <s v="Dec"/>
          <s v="&gt;12/29/24"/>
        </groupItems>
      </fieldGroup>
    </cacheField>
    <cacheField name="Quarters (Date)" numFmtId="0" databaseField="0">
      <fieldGroup base="1">
        <rangePr groupBy="quarters" startDate="2022-01-01T00:00:00" endDate="2024-12-29T00:00:00"/>
        <groupItems count="6">
          <s v="&lt;1/1/22"/>
          <s v="Qtr1"/>
          <s v="Qtr2"/>
          <s v="Qtr3"/>
          <s v="Qtr4"/>
          <s v="&gt;12/29/24"/>
        </groupItems>
      </fieldGroup>
    </cacheField>
    <cacheField name="Years (Date)" numFmtId="0" databaseField="0">
      <fieldGroup base="1">
        <rangePr groupBy="years" startDate="2022-01-01T00:00:00" endDate="2024-12-29T00:00:00"/>
        <groupItems count="5">
          <s v="&lt;1/1/22"/>
          <s v="2022"/>
          <s v="2023"/>
          <s v="2024"/>
          <s v="&gt;12/29/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ona Krasniqi" refreshedDate="45832.521232060186" createdVersion="8" refreshedVersion="8" minRefreshableVersion="3" recordCount="942" xr:uid="{66D14D0B-B208-EA4D-A60C-82769FF88551}">
  <cacheSource type="worksheet">
    <worksheetSource ref="B14:AQ956" sheet="Raw_Data_CodesPredictions"/>
  </cacheSource>
  <cacheFields count="45">
    <cacheField name="State" numFmtId="0">
      <sharedItems count="6">
        <s v="NJ"/>
        <s v="NY"/>
        <s v="PA"/>
        <s v="CT"/>
        <s v="DL"/>
        <s v="MD"/>
      </sharedItems>
    </cacheField>
    <cacheField name="Date" numFmtId="14">
      <sharedItems containsSemiMixedTypes="0" containsNonDate="0" containsDate="1" containsString="0" minDate="2022-01-01T00:00:00" maxDate="2024-12-29T00:00:00" count="157">
        <d v="2022-01-01T00:00:00"/>
        <d v="2022-01-08T00:00:00"/>
        <d v="2022-01-15T00:00:00"/>
        <d v="2022-01-22T00:00:00"/>
        <d v="2022-01-29T00:00:00"/>
        <d v="2022-02-05T00:00:00"/>
        <d v="2022-02-12T00:00:00"/>
        <d v="2022-02-19T00:00:00"/>
        <d v="2022-02-26T00:00:00"/>
        <d v="2022-03-05T00:00:00"/>
        <d v="2022-03-12T00:00:00"/>
        <d v="2022-03-19T00:00:00"/>
        <d v="2022-03-26T00:00:00"/>
        <d v="2022-04-02T00:00:00"/>
        <d v="2022-04-09T00:00:00"/>
        <d v="2022-04-16T00:00:00"/>
        <d v="2022-04-23T00:00:00"/>
        <d v="2022-04-30T00:00:00"/>
        <d v="2022-05-07T00:00:00"/>
        <d v="2022-05-14T00:00:00"/>
        <d v="2022-05-21T00:00:00"/>
        <d v="2022-05-28T00:00:00"/>
        <d v="2022-06-04T00:00:00"/>
        <d v="2022-06-11T00:00:00"/>
        <d v="2022-06-18T00:00:00"/>
        <d v="2022-06-25T00:00:00"/>
        <d v="2022-07-02T00:00:00"/>
        <d v="2022-07-09T00:00:00"/>
        <d v="2022-07-16T00:00:00"/>
        <d v="2022-07-23T00:00:00"/>
        <d v="2022-07-30T00:00:00"/>
        <d v="2022-08-06T00:00:00"/>
        <d v="2022-08-13T00:00:00"/>
        <d v="2022-08-20T00:00:00"/>
        <d v="2022-08-27T00:00:00"/>
        <d v="2022-09-03T00:00:00"/>
        <d v="2022-09-10T00:00:00"/>
        <d v="2022-09-17T00:00:00"/>
        <d v="2022-09-24T00:00:00"/>
        <d v="2022-10-01T00:00:00"/>
        <d v="2022-10-08T00:00:00"/>
        <d v="2022-10-15T00:00:00"/>
        <d v="2022-10-22T00:00:00"/>
        <d v="2022-10-29T00:00:00"/>
        <d v="2022-11-05T00:00:00"/>
        <d v="2022-11-12T00:00:00"/>
        <d v="2022-11-19T00:00:00"/>
        <d v="2022-11-26T00:00:00"/>
        <d v="2022-12-03T00:00:00"/>
        <d v="2022-12-10T00:00:00"/>
        <d v="2022-12-17T00:00:00"/>
        <d v="2022-12-24T00:00:00"/>
        <d v="2022-12-31T00:00:00"/>
        <d v="2023-01-07T00:00:00"/>
        <d v="2023-01-14T00:00:00"/>
        <d v="2023-01-21T00:00:00"/>
        <d v="2023-01-28T00:00:00"/>
        <d v="2023-02-04T00:00:00"/>
        <d v="2023-02-11T00:00:00"/>
        <d v="2023-02-18T00:00:00"/>
        <d v="2023-02-25T00:00:00"/>
        <d v="2023-03-04T00:00:00"/>
        <d v="2023-03-11T00:00:00"/>
        <d v="2023-03-18T00:00:00"/>
        <d v="2023-03-25T00:00:00"/>
        <d v="2023-04-01T00:00:00"/>
        <d v="2023-04-08T00:00:00"/>
        <d v="2023-04-15T00:00:00"/>
        <d v="2023-04-22T00:00:00"/>
        <d v="2023-04-29T00:00:00"/>
        <d v="2023-05-06T00:00:00"/>
        <d v="2023-05-13T00:00:00"/>
        <d v="2023-05-20T00:00:00"/>
        <d v="2023-05-27T00:00:00"/>
        <d v="2023-06-03T00:00:00"/>
        <d v="2023-06-10T00:00:00"/>
        <d v="2023-06-17T00:00:00"/>
        <d v="2023-06-24T00:00:00"/>
        <d v="2023-07-01T00:00:00"/>
        <d v="2023-07-08T00:00:00"/>
        <d v="2023-07-15T00:00:00"/>
        <d v="2023-07-22T00:00:00"/>
        <d v="2023-07-29T00:00:00"/>
        <d v="2023-08-05T00:00:00"/>
        <d v="2023-08-12T00:00:00"/>
        <d v="2023-08-19T00:00:00"/>
        <d v="2023-08-26T00:00:00"/>
        <d v="2023-09-02T00:00:00"/>
        <d v="2023-09-09T00:00:00"/>
        <d v="2023-09-16T00:00:00"/>
        <d v="2023-09-23T00:00:00"/>
        <d v="2023-09-30T00:00:00"/>
        <d v="2023-10-07T00:00:00"/>
        <d v="2023-10-14T00:00:00"/>
        <d v="2023-10-21T00:00:00"/>
        <d v="2023-10-28T00:00:00"/>
        <d v="2023-11-04T00:00:00"/>
        <d v="2023-11-11T00:00:00"/>
        <d v="2023-11-18T00:00:00"/>
        <d v="2023-11-25T00:00:00"/>
        <d v="2023-12-02T00:00:00"/>
        <d v="2023-12-09T00:00:00"/>
        <d v="2023-12-16T00:00:00"/>
        <d v="2023-12-23T00:00:00"/>
        <d v="2023-12-30T00:00:00"/>
        <d v="2024-01-06T00:00:00"/>
        <d v="2024-01-13T00:00:00"/>
        <d v="2024-01-20T00:00:00"/>
        <d v="2024-01-27T00:00:00"/>
        <d v="2024-02-03T00:00:00"/>
        <d v="2024-02-10T00:00:00"/>
        <d v="2024-02-17T00:00:00"/>
        <d v="2024-02-24T00:00:00"/>
        <d v="2024-03-02T00:00:00"/>
        <d v="2024-03-09T00:00:00"/>
        <d v="2024-03-16T00:00:00"/>
        <d v="2024-03-23T00:00:00"/>
        <d v="2024-03-30T00:00:00"/>
        <d v="2024-04-06T00:00:00"/>
        <d v="2024-04-13T00:00:00"/>
        <d v="2024-04-20T00:00:00"/>
        <d v="2024-04-27T00:00:00"/>
        <d v="2024-05-04T00:00:00"/>
        <d v="2024-05-11T00:00:00"/>
        <d v="2024-05-18T00:00:00"/>
        <d v="2024-05-25T00:00:00"/>
        <d v="2024-06-01T00:00:00"/>
        <d v="2024-06-08T00:00:00"/>
        <d v="2024-06-15T00:00:00"/>
        <d v="2024-06-22T00:00:00"/>
        <d v="2024-06-29T00:00:00"/>
        <d v="2024-07-06T00:00:00"/>
        <d v="2024-07-13T00:00:00"/>
        <d v="2024-07-20T00:00:00"/>
        <d v="2024-07-27T00:00:00"/>
        <d v="2024-08-03T00:00:00"/>
        <d v="2024-08-10T00:00:00"/>
        <d v="2024-08-17T00:00:00"/>
        <d v="2024-08-24T00:00:00"/>
        <d v="2024-08-31T00:00:00"/>
        <d v="2024-09-07T00:00:00"/>
        <d v="2024-09-14T00:00:00"/>
        <d v="2024-09-21T00:00:00"/>
        <d v="2024-09-28T00:00:00"/>
        <d v="2024-10-05T00:00:00"/>
        <d v="2024-10-12T00:00:00"/>
        <d v="2024-10-19T00:00:00"/>
        <d v="2024-10-26T00:00:00"/>
        <d v="2024-11-02T00:00:00"/>
        <d v="2024-11-09T00:00:00"/>
        <d v="2024-11-16T00:00:00"/>
        <d v="2024-11-23T00:00:00"/>
        <d v="2024-11-30T00:00:00"/>
        <d v="2024-12-07T00:00:00"/>
        <d v="2024-12-14T00:00:00"/>
        <d v="2024-12-21T00:00:00"/>
        <d v="2024-12-28T00:00:00"/>
      </sharedItems>
      <fieldGroup par="44"/>
    </cacheField>
    <cacheField name="TV_Spend" numFmtId="164">
      <sharedItems containsSemiMixedTypes="0" containsString="0" containsNumber="1" minValue="375.00004966059709" maxValue="5735.6037737886491"/>
    </cacheField>
    <cacheField name="Radio_Spend" numFmtId="164">
      <sharedItems containsSemiMixedTypes="0" containsString="0" containsNumber="1" minValue="100" maxValue="2243.6212214439429"/>
    </cacheField>
    <cacheField name="YouTube_spend" numFmtId="164">
      <sharedItems containsSemiMixedTypes="0" containsString="0" containsNumber="1" minValue="50" maxValue="3099.1541621686933"/>
    </cacheField>
    <cacheField name="Facebook_spend_" numFmtId="164">
      <sharedItems containsSemiMixedTypes="0" containsString="0" containsNumber="1" minValue="50" maxValue="2319.7042616323833"/>
    </cacheField>
    <cacheField name="sales" numFmtId="165">
      <sharedItems containsSemiMixedTypes="0" containsString="0" containsNumber="1" minValue="62530.128658332258" maxValue="145866.69056798017"/>
    </cacheField>
    <cacheField name="Total Spend" numFmtId="44">
      <sharedItems containsSemiMixedTypes="0" containsString="0" containsNumber="1" minValue="575.00004966059942" maxValue="11139.611149857195"/>
    </cacheField>
    <cacheField name="Year" numFmtId="0">
      <sharedItems containsSemiMixedTypes="0" containsString="0" containsNumber="1" containsInteger="1" minValue="2022" maxValue="2024"/>
    </cacheField>
    <cacheField name="count" numFmtId="0">
      <sharedItems containsSemiMixedTypes="0" containsString="0" containsNumber="1" containsInteger="1" minValue="1" maxValue="157"/>
    </cacheField>
    <cacheField name="count^2" numFmtId="0">
      <sharedItems containsSemiMixedTypes="0" containsString="0" containsNumber="1" containsInteger="1" minValue="1" maxValue="24649"/>
    </cacheField>
    <cacheField name="ln_count" numFmtId="0">
      <sharedItems containsSemiMixedTypes="0" containsString="0" containsNumber="1" minValue="0" maxValue="10.112491610696615"/>
    </cacheField>
    <cacheField name="train" numFmtId="0">
      <sharedItems containsSemiMixedTypes="0" containsString="0" containsNumber="1" containsInteger="1" minValue="0" maxValue="1" count="2">
        <n v="1"/>
        <n v="0"/>
      </sharedItems>
    </cacheField>
    <cacheField name="month" numFmtId="0">
      <sharedItems containsSemiMixedTypes="0" containsString="0" containsNumber="1" containsInteger="1" minValue="1" maxValue="12"/>
    </cacheField>
    <cacheField name=" month1" numFmtId="0">
      <sharedItems containsSemiMixedTypes="0" containsString="0" containsNumber="1" containsInteger="1" minValue="0" maxValue="1"/>
    </cacheField>
    <cacheField name="month 2" numFmtId="0">
      <sharedItems containsSemiMixedTypes="0" containsString="0" containsNumber="1" containsInteger="1" minValue="0" maxValue="1"/>
    </cacheField>
    <cacheField name="month 3" numFmtId="0">
      <sharedItems containsSemiMixedTypes="0" containsString="0" containsNumber="1" containsInteger="1" minValue="0" maxValue="1"/>
    </cacheField>
    <cacheField name="month 4" numFmtId="0">
      <sharedItems containsSemiMixedTypes="0" containsString="0" containsNumber="1" containsInteger="1" minValue="0" maxValue="1"/>
    </cacheField>
    <cacheField name="month 5" numFmtId="0">
      <sharedItems containsSemiMixedTypes="0" containsString="0" containsNumber="1" containsInteger="1" minValue="0" maxValue="1"/>
    </cacheField>
    <cacheField name="month 6" numFmtId="0">
      <sharedItems containsSemiMixedTypes="0" containsString="0" containsNumber="1" containsInteger="1" minValue="0" maxValue="1"/>
    </cacheField>
    <cacheField name=" month7" numFmtId="0">
      <sharedItems containsSemiMixedTypes="0" containsString="0" containsNumber="1" containsInteger="1" minValue="0" maxValue="1"/>
    </cacheField>
    <cacheField name="month 8" numFmtId="0">
      <sharedItems containsSemiMixedTypes="0" containsString="0" containsNumber="1" containsInteger="1" minValue="0" maxValue="1"/>
    </cacheField>
    <cacheField name="month 9" numFmtId="0">
      <sharedItems containsSemiMixedTypes="0" containsString="0" containsNumber="1" containsInteger="1" minValue="0" maxValue="1"/>
    </cacheField>
    <cacheField name="month 10" numFmtId="0">
      <sharedItems containsSemiMixedTypes="0" containsString="0" containsNumber="1" containsInteger="1" minValue="0" maxValue="1"/>
    </cacheField>
    <cacheField name=" month 11" numFmtId="0">
      <sharedItems containsSemiMixedTypes="0" containsString="0" containsNumber="1" containsInteger="1" minValue="0" maxValue="1"/>
    </cacheField>
    <cacheField name="month 12" numFmtId="0">
      <sharedItems containsSemiMixedTypes="0" containsString="0" containsNumber="1" containsInteger="1" minValue="0" maxValue="1"/>
    </cacheField>
    <cacheField name="dum_dl" numFmtId="0">
      <sharedItems containsSemiMixedTypes="0" containsString="0" containsNumber="1" containsInteger="1" minValue="0" maxValue="1"/>
    </cacheField>
    <cacheField name="dum_md" numFmtId="0">
      <sharedItems containsSemiMixedTypes="0" containsString="0" containsNumber="1" containsInteger="1" minValue="0" maxValue="1"/>
    </cacheField>
    <cacheField name="dum_nj" numFmtId="0">
      <sharedItems containsSemiMixedTypes="0" containsString="0" containsNumber="1" containsInteger="1" minValue="0" maxValue="1"/>
    </cacheField>
    <cacheField name="dum_ny" numFmtId="0">
      <sharedItems containsSemiMixedTypes="0" containsString="0" containsNumber="1" containsInteger="1" minValue="0" maxValue="1"/>
    </cacheField>
    <cacheField name="dum_pa" numFmtId="0">
      <sharedItems containsSemiMixedTypes="0" containsString="0" containsNumber="1" containsInteger="1" minValue="0" maxValue="1"/>
    </cacheField>
    <cacheField name="sum of TV_spend" numFmtId="164">
      <sharedItems containsSemiMixedTypes="0" containsString="0" containsNumber="1" minValue="375.00004966059709" maxValue="5735.6037737886491"/>
    </cacheField>
    <cacheField name="Sum of Radio_spend" numFmtId="164">
      <sharedItems containsSemiMixedTypes="0" containsString="0" containsNumber="1" minValue="100" maxValue="2243.6212214439429"/>
    </cacheField>
    <cacheField name="Sum of Youtube_Spend" numFmtId="164">
      <sharedItems containsSemiMixedTypes="0" containsString="0" containsNumber="1" minValue="50" maxValue="3099.1541621686933"/>
    </cacheField>
    <cacheField name="Sum of Facebook_Spend" numFmtId="164">
      <sharedItems containsSemiMixedTypes="0" containsString="0" containsNumber="1" minValue="50" maxValue="2319.7042616323833"/>
    </cacheField>
    <cacheField name="ln_sales" numFmtId="0">
      <sharedItems containsSemiMixedTypes="0" containsString="0" containsNumber="1" minValue="11.043403778104921" maxValue="11.890448405279054"/>
    </cacheField>
    <cacheField name="ln_tv_spend+20%avg" numFmtId="0">
      <sharedItems containsSemiMixedTypes="0" containsString="0" containsNumber="1" minValue="6.5016001039009277" maxValue="8.70397321194684"/>
    </cacheField>
    <cacheField name="ln_radio_spend+20%avg" numFmtId="0">
      <sharedItems containsSemiMixedTypes="0" containsString="0" containsNumber="1" minValue="5.1060187186070696" maxValue="7.7444109865492825"/>
    </cacheField>
    <cacheField name="ln_youtube_spend+20%avg" numFmtId="0">
      <sharedItems containsSemiMixedTypes="0" containsString="0" containsNumber="1" minValue="4.5578530171535672" maxValue="8.0534205558814236"/>
    </cacheField>
    <cacheField name="ln_facebook_spend+20%avg" numFmtId="0">
      <sharedItems containsSemiMixedTypes="0" containsString="0" containsNumber="1" minValue="4.6011966380177771" maxValue="7.7703530797452363"/>
    </cacheField>
    <cacheField name="momth_1_2_3_4_5" numFmtId="0">
      <sharedItems containsSemiMixedTypes="0" containsString="0" containsNumber="1" containsInteger="1" minValue="0" maxValue="1"/>
    </cacheField>
    <cacheField name="month_6_9_10_11_12" numFmtId="0">
      <sharedItems containsSemiMixedTypes="0" containsString="0" containsNumber="1" containsInteger="1" minValue="0" maxValue="2"/>
    </cacheField>
    <cacheField name="Months (Date)" numFmtId="0" databaseField="0">
      <fieldGroup base="1">
        <rangePr groupBy="months" startDate="2022-01-01T00:00:00" endDate="2024-12-29T00:00:00"/>
        <groupItems count="14">
          <s v="&lt;1/1/22"/>
          <s v="Jan"/>
          <s v="Feb"/>
          <s v="Mar"/>
          <s v="Apr"/>
          <s v="May"/>
          <s v="Jun"/>
          <s v="Jul"/>
          <s v="Aug"/>
          <s v="Sep"/>
          <s v="Oct"/>
          <s v="Nov"/>
          <s v="Dec"/>
          <s v="&gt;12/29/24"/>
        </groupItems>
      </fieldGroup>
    </cacheField>
    <cacheField name="Quarters (Date)" numFmtId="0" databaseField="0">
      <fieldGroup base="1">
        <rangePr groupBy="quarters" startDate="2022-01-01T00:00:00" endDate="2024-12-29T00:00:00"/>
        <groupItems count="6">
          <s v="&lt;1/1/22"/>
          <s v="Qtr1"/>
          <s v="Qtr2"/>
          <s v="Qtr3"/>
          <s v="Qtr4"/>
          <s v="&gt;12/29/24"/>
        </groupItems>
      </fieldGroup>
    </cacheField>
    <cacheField name="Years (Date)" numFmtId="0" databaseField="0">
      <fieldGroup base="1">
        <rangePr groupBy="years" startDate="2022-01-01T00:00:00" endDate="2024-12-29T00:00:00"/>
        <groupItems count="5">
          <s v="&lt;1/1/22"/>
          <s v="2022"/>
          <s v="2023"/>
          <s v="2024"/>
          <s v="&gt;12/29/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ria Diaz-Tena" refreshedDate="45257.448574768518" createdVersion="8" refreshedVersion="8" minRefreshableVersion="3" recordCount="942" xr:uid="{A9DC1A70-1102-7D4B-AD72-49BD3B14F217}">
  <cacheSource type="worksheet">
    <worksheetSource ref="B14:H956" sheet="Raw_Data_CodesPredictions"/>
  </cacheSource>
  <cacheFields count="63">
    <cacheField name="State" numFmtId="0">
      <sharedItems count="6">
        <s v="NJ"/>
        <s v="NY"/>
        <s v="PA"/>
        <s v="CT"/>
        <s v="DL"/>
        <s v="MD"/>
      </sharedItems>
    </cacheField>
    <cacheField name="Date" numFmtId="14">
      <sharedItems containsSemiMixedTypes="0" containsNonDate="0" containsDate="1" containsString="0" minDate="2017-01-01T00:00:00" maxDate="2019-12-30T00:00:00" count="157">
        <d v="2017-01-01T00:00:00"/>
        <d v="2017-01-08T00:00:00"/>
        <d v="2017-01-15T00:00:00"/>
        <d v="2017-01-22T00:00:00"/>
        <d v="2017-01-29T00:00:00"/>
        <d v="2017-02-05T00:00:00"/>
        <d v="2017-02-12T00:00:00"/>
        <d v="2017-02-19T00:00:00"/>
        <d v="2017-02-26T00:00:00"/>
        <d v="2017-03-05T00:00:00"/>
        <d v="2017-03-12T00:00:00"/>
        <d v="2017-03-19T00:00:00"/>
        <d v="2017-03-26T00:00:00"/>
        <d v="2017-04-02T00:00:00"/>
        <d v="2017-04-09T00:00:00"/>
        <d v="2017-04-16T00:00:00"/>
        <d v="2017-04-23T00:00:00"/>
        <d v="2017-04-30T00:00:00"/>
        <d v="2017-05-07T00:00:00"/>
        <d v="2017-05-14T00:00:00"/>
        <d v="2017-05-21T00:00:00"/>
        <d v="2017-05-28T00:00:00"/>
        <d v="2017-06-04T00:00:00"/>
        <d v="2017-06-11T00:00:00"/>
        <d v="2017-06-18T00:00:00"/>
        <d v="2017-06-25T00:00:00"/>
        <d v="2017-07-02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d v="2017-11-19T00:00:00"/>
        <d v="2017-11-26T00:00:00"/>
        <d v="2017-12-03T00:00:00"/>
        <d v="2017-12-10T00:00:00"/>
        <d v="2017-12-17T00:00:00"/>
        <d v="2017-12-24T00:00:00"/>
        <d v="2017-12-31T00:00:00"/>
        <d v="2018-01-07T00:00:00"/>
        <d v="2018-01-14T00:00:00"/>
        <d v="2018-01-21T00:00:00"/>
        <d v="2018-01-28T00:00:00"/>
        <d v="2018-02-04T00:00:00"/>
        <d v="2018-02-11T00:00:00"/>
        <d v="2018-02-18T00:00:00"/>
        <d v="2018-02-25T00:00:00"/>
        <d v="2018-03-04T00:00:00"/>
        <d v="2018-03-11T00:00:00"/>
        <d v="2018-03-18T00:00:00"/>
        <d v="2018-03-25T00:00:00"/>
        <d v="2018-04-01T00:00:00"/>
        <d v="2018-04-08T00:00:00"/>
        <d v="2018-04-15T00:00:00"/>
        <d v="2018-04-22T00:00:00"/>
        <d v="2018-04-29T00:00:00"/>
        <d v="2018-05-06T00:00:00"/>
        <d v="2018-05-13T00:00:00"/>
        <d v="2018-05-20T00:00:00"/>
        <d v="2018-05-27T00:00:00"/>
        <d v="2018-06-03T00:00:00"/>
        <d v="2018-06-10T00:00:00"/>
        <d v="2018-06-17T00:00:00"/>
        <d v="2018-06-24T00:00:00"/>
        <d v="2018-07-01T00:00:00"/>
        <d v="2018-07-08T00:00:00"/>
        <d v="2018-07-15T00:00:00"/>
        <d v="2018-07-22T00:00:00"/>
        <d v="2018-07-29T00:00:00"/>
        <d v="2018-08-05T00:00:00"/>
        <d v="2018-08-12T00:00:00"/>
        <d v="2018-08-19T00:00:00"/>
        <d v="2018-08-26T00:00:00"/>
        <d v="2018-09-02T00:00:00"/>
        <d v="2018-09-09T00:00:00"/>
        <d v="2018-09-16T00:00:00"/>
        <d v="2018-09-23T00:00:00"/>
        <d v="2018-09-30T00:00:00"/>
        <d v="2018-10-07T00:00:00"/>
        <d v="2018-10-14T00:00:00"/>
        <d v="2018-10-21T00:00:00"/>
        <d v="2018-10-28T00:00:00"/>
        <d v="2018-11-04T00:00:00"/>
        <d v="2018-11-11T00:00:00"/>
        <d v="2018-11-18T00:00:00"/>
        <d v="2018-11-25T00:00:00"/>
        <d v="2018-12-02T00:00:00"/>
        <d v="2018-12-09T00:00:00"/>
        <d v="2018-12-16T00:00:00"/>
        <d v="2018-12-23T00:00:00"/>
        <d v="2018-12-30T00:00:00"/>
        <d v="2019-01-06T00:00:00"/>
        <d v="2019-01-13T00:00:00"/>
        <d v="2019-01-20T00:00:00"/>
        <d v="2019-01-27T00:00:00"/>
        <d v="2019-02-03T00:00:00"/>
        <d v="2019-02-10T00:00:00"/>
        <d v="2019-02-17T00:00:00"/>
        <d v="2019-02-24T00:00:00"/>
        <d v="2019-03-03T00:00:00"/>
        <d v="2019-03-10T00:00:00"/>
        <d v="2019-03-17T00:00:00"/>
        <d v="2019-03-24T00:00:00"/>
        <d v="2019-03-31T00:00:00"/>
        <d v="2019-04-07T00:00:00"/>
        <d v="2019-04-14T00:00:00"/>
        <d v="2019-04-21T00:00:00"/>
        <d v="2019-04-28T00:00:00"/>
        <d v="2019-05-05T00:00:00"/>
        <d v="2019-05-12T00:00:00"/>
        <d v="2019-05-19T00:00:00"/>
        <d v="2019-05-26T00:00:00"/>
        <d v="2019-06-02T00:00:00"/>
        <d v="2019-06-09T00:00:00"/>
        <d v="2019-06-16T00:00:00"/>
        <d v="2019-06-23T00:00:00"/>
        <d v="2019-06-30T00:00:00"/>
        <d v="2019-07-07T00:00:00"/>
        <d v="2019-07-14T00:00:00"/>
        <d v="2019-07-21T00:00:00"/>
        <d v="2019-07-28T00:00:00"/>
        <d v="2019-08-04T00:00:00"/>
        <d v="2019-08-11T00:00:00"/>
        <d v="2019-08-18T00:00:00"/>
        <d v="2019-08-25T00:00:00"/>
        <d v="2019-09-01T00:00:00"/>
        <d v="2019-09-08T00:00:00"/>
        <d v="2019-09-15T00:00:00"/>
        <d v="2019-09-22T00:00:00"/>
        <d v="2019-09-29T00:00:00"/>
        <d v="2019-10-06T00:00:00"/>
        <d v="2019-10-13T00:00:00"/>
        <d v="2019-10-20T00:00:00"/>
        <d v="2019-10-27T00:00:00"/>
        <d v="2019-11-03T00:00:00"/>
        <d v="2019-11-10T00:00:00"/>
        <d v="2019-11-17T00:00:00"/>
        <d v="2019-11-24T00:00:00"/>
        <d v="2019-12-01T00:00:00"/>
        <d v="2019-12-08T00:00:00"/>
        <d v="2019-12-15T00:00:00"/>
        <d v="2019-12-22T00:00:00"/>
        <d v="2019-12-29T00:00:00"/>
      </sharedItems>
      <fieldGroup base="1">
        <rangePr groupBy="days" startDate="2017-01-01T00:00:00" endDate="2019-12-30T00:00:00" groupInterval="7"/>
        <groupItems count="159">
          <s v="&lt;1/1/17"/>
          <s v="1/1/17 - 1/7/17"/>
          <s v="1/8/17 - 1/14/17"/>
          <s v="1/15/17 - 1/21/17"/>
          <s v="1/22/17 - 1/28/17"/>
          <s v="1/29/17 - 2/4/17"/>
          <s v="2/5/17 - 2/11/17"/>
          <s v="2/12/17 - 2/18/17"/>
          <s v="2/19/17 - 2/25/17"/>
          <s v="2/26/17 - 3/4/17"/>
          <s v="3/5/17 - 3/11/17"/>
          <s v="3/12/17 - 3/18/17"/>
          <s v="3/19/17 - 3/25/17"/>
          <s v="3/26/17 - 4/1/17"/>
          <s v="4/2/17 - 4/8/17"/>
          <s v="4/9/17 - 4/15/17"/>
          <s v="4/16/17 - 4/22/17"/>
          <s v="4/23/17 - 4/29/17"/>
          <s v="4/30/17 - 5/6/17"/>
          <s v="5/7/17 - 5/13/17"/>
          <s v="5/14/17 - 5/20/17"/>
          <s v="5/21/17 - 5/27/17"/>
          <s v="5/28/17 - 6/3/17"/>
          <s v="6/4/17 - 6/10/17"/>
          <s v="6/11/17 - 6/17/17"/>
          <s v="6/18/17 - 6/24/17"/>
          <s v="6/25/17 - 7/1/17"/>
          <s v="7/2/17 - 7/8/17"/>
          <s v="7/9/17 - 7/15/17"/>
          <s v="7/16/17 - 7/22/17"/>
          <s v="7/23/17 - 7/29/17"/>
          <s v="7/30/17 - 8/5/17"/>
          <s v="8/6/17 - 8/12/17"/>
          <s v="8/13/17 - 8/19/17"/>
          <s v="8/20/17 - 8/26/17"/>
          <s v="8/27/17 - 9/2/17"/>
          <s v="9/3/17 - 9/9/17"/>
          <s v="9/10/17 - 9/16/17"/>
          <s v="9/17/17 - 9/23/17"/>
          <s v="9/24/17 - 9/30/17"/>
          <s v="10/1/17 - 10/7/17"/>
          <s v="10/8/17 - 10/14/17"/>
          <s v="10/15/17 - 10/21/17"/>
          <s v="10/22/17 - 10/28/17"/>
          <s v="10/29/17 - 11/4/17"/>
          <s v="11/5/17 - 11/11/17"/>
          <s v="11/12/17 - 11/18/17"/>
          <s v="11/19/17 - 11/25/17"/>
          <s v="11/26/17 - 12/2/17"/>
          <s v="12/3/17 - 12/9/17"/>
          <s v="12/10/17 - 12/16/17"/>
          <s v="12/17/17 - 12/23/17"/>
          <s v="12/24/17 - 12/30/17"/>
          <s v="12/31/17 - 1/6/18"/>
          <s v="1/7/18 - 1/13/18"/>
          <s v="1/14/18 - 1/20/18"/>
          <s v="1/21/18 - 1/27/18"/>
          <s v="1/28/18 - 2/3/18"/>
          <s v="2/4/18 - 2/10/18"/>
          <s v="2/11/18 - 2/17/18"/>
          <s v="2/18/18 - 2/24/18"/>
          <s v="2/25/18 - 3/3/18"/>
          <s v="3/4/18 - 3/10/18"/>
          <s v="3/11/18 - 3/17/18"/>
          <s v="3/18/18 - 3/24/18"/>
          <s v="3/25/18 - 3/31/18"/>
          <s v="4/1/18 - 4/7/18"/>
          <s v="4/8/18 - 4/14/18"/>
          <s v="4/15/18 - 4/21/18"/>
          <s v="4/22/18 - 4/28/18"/>
          <s v="4/29/18 - 5/5/18"/>
          <s v="5/6/18 - 5/12/18"/>
          <s v="5/13/18 - 5/19/18"/>
          <s v="5/20/18 - 5/26/18"/>
          <s v="5/27/18 - 6/2/18"/>
          <s v="6/3/18 - 6/9/18"/>
          <s v="6/10/18 - 6/16/18"/>
          <s v="6/17/18 - 6/23/18"/>
          <s v="6/24/18 - 6/30/18"/>
          <s v="7/1/18 - 7/7/18"/>
          <s v="7/8/18 - 7/14/18"/>
          <s v="7/15/18 - 7/21/18"/>
          <s v="7/22/18 - 7/28/18"/>
          <s v="7/29/18 - 8/4/18"/>
          <s v="8/5/18 - 8/11/18"/>
          <s v="8/12/18 - 8/18/18"/>
          <s v="8/19/18 - 8/25/18"/>
          <s v="8/26/18 - 9/1/18"/>
          <s v="9/2/18 - 9/8/18"/>
          <s v="9/9/18 - 9/15/18"/>
          <s v="9/16/18 - 9/22/18"/>
          <s v="9/23/18 - 9/29/18"/>
          <s v="9/30/18 - 10/6/18"/>
          <s v="10/7/18 - 10/13/18"/>
          <s v="10/14/18 - 10/20/18"/>
          <s v="10/21/18 - 10/27/18"/>
          <s v="10/28/18 - 11/3/18"/>
          <s v="11/4/18 - 11/10/18"/>
          <s v="11/11/18 - 11/17/18"/>
          <s v="11/18/18 - 11/24/18"/>
          <s v="11/25/18 - 12/1/18"/>
          <s v="12/2/18 - 12/8/18"/>
          <s v="12/9/18 - 12/15/18"/>
          <s v="12/16/18 - 12/22/18"/>
          <s v="12/23/18 - 12/29/18"/>
          <s v="12/30/18 - 1/5/19"/>
          <s v="1/6/19 - 1/12/19"/>
          <s v="1/13/19 - 1/19/19"/>
          <s v="1/20/19 - 1/26/19"/>
          <s v="1/27/19 - 2/2/19"/>
          <s v="2/3/19 - 2/9/19"/>
          <s v="2/10/19 - 2/16/19"/>
          <s v="2/17/19 - 2/23/19"/>
          <s v="2/24/19 - 3/2/19"/>
          <s v="3/3/19 - 3/9/19"/>
          <s v="3/10/19 - 3/16/19"/>
          <s v="3/17/19 - 3/23/19"/>
          <s v="3/24/19 - 3/30/19"/>
          <s v="3/31/19 - 4/6/19"/>
          <s v="4/7/19 - 4/13/19"/>
          <s v="4/14/19 - 4/20/19"/>
          <s v="4/21/19 - 4/27/19"/>
          <s v="4/28/19 - 5/4/19"/>
          <s v="5/5/19 - 5/11/19"/>
          <s v="5/12/19 - 5/18/19"/>
          <s v="5/19/19 - 5/25/19"/>
          <s v="5/26/19 - 6/1/19"/>
          <s v="6/2/19 - 6/8/19"/>
          <s v="6/9/19 - 6/15/19"/>
          <s v="6/16/19 - 6/22/19"/>
          <s v="6/23/19 - 6/29/19"/>
          <s v="6/30/19 - 7/6/19"/>
          <s v="7/7/19 - 7/13/19"/>
          <s v="7/14/19 - 7/20/19"/>
          <s v="7/21/19 - 7/27/19"/>
          <s v="7/28/19 - 8/3/19"/>
          <s v="8/4/19 - 8/10/19"/>
          <s v="8/11/19 - 8/17/19"/>
          <s v="8/18/19 - 8/24/19"/>
          <s v="8/25/19 - 8/31/19"/>
          <s v="9/1/19 - 9/7/19"/>
          <s v="9/8/19 - 9/14/19"/>
          <s v="9/15/19 - 9/21/19"/>
          <s v="9/22/19 - 9/28/19"/>
          <s v="9/29/19 - 10/5/19"/>
          <s v="10/6/19 - 10/12/19"/>
          <s v="10/13/19 - 10/19/19"/>
          <s v="10/20/19 - 10/26/19"/>
          <s v="10/27/19 - 11/2/19"/>
          <s v="11/3/19 - 11/9/19"/>
          <s v="11/10/19 - 11/16/19"/>
          <s v="11/17/19 - 11/23/19"/>
          <s v="11/24/19 - 11/30/19"/>
          <s v="12/1/19 - 12/7/19"/>
          <s v="12/8/19 - 12/14/19"/>
          <s v="12/15/19 - 12/21/19"/>
          <s v="12/22/19 - 12/28/19"/>
          <s v="12/29/19 - 12/30/19"/>
          <s v="&gt;12/30/19"/>
        </groupItems>
      </fieldGroup>
    </cacheField>
    <cacheField name="year" numFmtId="165">
      <sharedItems containsSemiMixedTypes="0" containsString="0" containsNumber="1" containsInteger="1" minValue="2017" maxValue="2019"/>
    </cacheField>
    <cacheField name="week" numFmtId="43">
      <sharedItems containsSemiMixedTypes="0" containsString="0" containsNumber="1" containsInteger="1" minValue="1" maxValue="53"/>
    </cacheField>
    <cacheField name="TV_Spend" numFmtId="164">
      <sharedItems containsSemiMixedTypes="0" containsString="0" containsNumber="1" minValue="500" maxValue="7824.2442186510052"/>
    </cacheField>
    <cacheField name="Radio_Spend" numFmtId="164">
      <sharedItems containsSemiMixedTypes="0" containsString="0" containsNumber="1" minValue="100" maxValue="2267.5353795265537"/>
    </cacheField>
    <cacheField name="YouTube_spend" numFmtId="164">
      <sharedItems containsSemiMixedTypes="0" containsString="0" containsNumber="1" minValue="50" maxValue="3099.1541901497258"/>
    </cacheField>
    <cacheField name="Facebook_spend" numFmtId="164">
      <sharedItems containsSemiMixedTypes="0" containsString="0" containsNumber="1" minValue="50" maxValue="2321.3983239432778"/>
    </cacheField>
    <cacheField name="TV_ad" numFmtId="164">
      <sharedItems containsSemiMixedTypes="0" containsString="0" containsNumber="1" minValue="500.00006621412945" maxValue="7647.4716983848648"/>
    </cacheField>
    <cacheField name="Radio_ad" numFmtId="164">
      <sharedItems containsSemiMixedTypes="0" containsString="0" containsNumber="1" minValue="100" maxValue="2243.6212214439429"/>
    </cacheField>
    <cacheField name="YouTube_add" numFmtId="164">
      <sharedItems containsSemiMixedTypes="0" containsString="0" containsNumber="1" minValue="50" maxValue="3099.1541621686933"/>
    </cacheField>
    <cacheField name="Facebook_add" numFmtId="164">
      <sharedItems containsSemiMixedTypes="0" containsString="0" containsNumber="1" minValue="50" maxValue="2319.7042616323833"/>
    </cacheField>
    <cacheField name="sales" numFmtId="165">
      <sharedItems containsSemiMixedTypes="0" containsString="0" containsNumber="1" minValue="312650.64329166128" maxValue="729333.45283990086"/>
    </cacheField>
    <cacheField name="count" numFmtId="0">
      <sharedItems containsSemiMixedTypes="0" containsString="0" containsNumber="1" containsInteger="1" minValue="1" maxValue="157"/>
    </cacheField>
    <cacheField name="ln_sales" numFmtId="0">
      <sharedItems containsSemiMixedTypes="0" containsString="0" containsNumber="1" minValue="12.652841690539022" maxValue="13.499886317713154"/>
    </cacheField>
    <cacheField name="train" numFmtId="0">
      <sharedItems containsSemiMixedTypes="0" containsString="0" containsNumber="1" containsInteger="1" minValue="0" maxValue="1"/>
    </cacheField>
    <cacheField name="Total_Spend" numFmtId="165">
      <sharedItems containsSemiMixedTypes="0" containsString="0" containsNumber="1" minValue="700" maxValue="13150.260564608045"/>
    </cacheField>
    <cacheField name="TV_ln" numFmtId="0">
      <sharedItems containsSemiMixedTypes="0" containsString="0" containsNumber="1" minValue="6.7658925633042131" maxValue="8.9890965160511591"/>
    </cacheField>
    <cacheField name="Radio_ln" numFmtId="0">
      <sharedItems containsSemiMixedTypes="0" containsString="0" containsNumber="1" minValue="5.0993626240383865" maxValue="7.7439367022857892"/>
    </cacheField>
    <cacheField name="youtube_ln" numFmtId="0">
      <sharedItems containsSemiMixedTypes="0" containsString="0" containsNumber="1" minValue="4.5484686743204463" maxValue="8.0531372056910531"/>
    </cacheField>
    <cacheField name="Facebook_ln" numFmtId="0">
      <sharedItems containsSemiMixedTypes="0" containsString="0" containsNumber="1" minValue="4.5666467374940707" maxValue="7.7689244192894771"/>
    </cacheField>
    <cacheField name="TV_Radio_ln" numFmtId="0">
      <sharedItems containsSemiMixedTypes="0" containsString="0" containsNumber="1" containsInteger="1" minValue="0" maxValue="0"/>
    </cacheField>
    <cacheField name="TV_Radio_lna" numFmtId="0">
      <sharedItems containsSemiMixedTypes="0" containsString="0" containsNumber="1" containsInteger="1" minValue="0" maxValue="0"/>
    </cacheField>
    <cacheField name="YouTube_Facebook_ln" numFmtId="0">
      <sharedItems containsSemiMixedTypes="0" containsString="0" containsNumber="1" containsInteger="1" minValue="0" maxValue="0"/>
    </cacheField>
    <cacheField name="YouTube_Facebook_lna" numFmtId="0">
      <sharedItems containsSemiMixedTypes="0" containsString="0" containsNumber="1" containsInteger="1" minValue="0" maxValue="0"/>
    </cacheField>
    <cacheField name="NJ_dum" numFmtId="0">
      <sharedItems containsSemiMixedTypes="0" containsString="0" containsNumber="1" containsInteger="1" minValue="0" maxValue="1"/>
    </cacheField>
    <cacheField name="CT_dum" numFmtId="0">
      <sharedItems containsSemiMixedTypes="0" containsString="0" containsNumber="1" containsInteger="1" minValue="0" maxValue="1"/>
    </cacheField>
    <cacheField name="NY_dum" numFmtId="0">
      <sharedItems containsSemiMixedTypes="0" containsString="0" containsNumber="1" containsInteger="1" minValue="0" maxValue="1"/>
    </cacheField>
    <cacheField name="DL_dum" numFmtId="0">
      <sharedItems containsSemiMixedTypes="0" containsString="0" containsNumber="1" containsInteger="1" minValue="0" maxValue="1"/>
    </cacheField>
    <cacheField name="PA_dum" numFmtId="0">
      <sharedItems containsSemiMixedTypes="0" containsString="0" containsNumber="1" containsInteger="1" minValue="0" maxValue="1"/>
    </cacheField>
    <cacheField name="MD_Dum" numFmtId="0">
      <sharedItems containsSemiMixedTypes="0" containsString="0" containsNumber="1" containsInteger="1" minValue="0" maxValue="1"/>
    </cacheField>
    <cacheField name="Summer" numFmtId="0">
      <sharedItems containsSemiMixedTypes="0" containsString="0" containsNumber="1" containsInteger="1" minValue="0" maxValue="1"/>
    </cacheField>
    <cacheField name="Month" numFmtId="0">
      <sharedItems containsSemiMixedTypes="0" containsString="0" containsNumber="1" containsInteger="1" minValue="1" maxValue="12"/>
    </cacheField>
    <cacheField name="Month_01" numFmtId="0">
      <sharedItems containsSemiMixedTypes="0" containsString="0" containsNumber="1" containsInteger="1" minValue="0" maxValue="1"/>
    </cacheField>
    <cacheField name="Month_02" numFmtId="0">
      <sharedItems containsSemiMixedTypes="0" containsString="0" containsNumber="1" containsInteger="1" minValue="0" maxValue="1"/>
    </cacheField>
    <cacheField name="Month_03" numFmtId="0">
      <sharedItems containsSemiMixedTypes="0" containsString="0" containsNumber="1" containsInteger="1" minValue="0" maxValue="1"/>
    </cacheField>
    <cacheField name="Month_04" numFmtId="0">
      <sharedItems containsSemiMixedTypes="0" containsString="0" containsNumber="1" containsInteger="1" minValue="0" maxValue="1"/>
    </cacheField>
    <cacheField name="Month_05" numFmtId="0">
      <sharedItems containsSemiMixedTypes="0" containsString="0" containsNumber="1" containsInteger="1" minValue="0" maxValue="1"/>
    </cacheField>
    <cacheField name="Month_06" numFmtId="0">
      <sharedItems containsSemiMixedTypes="0" containsString="0" containsNumber="1" containsInteger="1" minValue="0" maxValue="1"/>
    </cacheField>
    <cacheField name="Month_07" numFmtId="0">
      <sharedItems containsSemiMixedTypes="0" containsString="0" containsNumber="1" containsInteger="1" minValue="0" maxValue="1"/>
    </cacheField>
    <cacheField name="Month_08" numFmtId="0">
      <sharedItems containsSemiMixedTypes="0" containsString="0" containsNumber="1" containsInteger="1" minValue="0" maxValue="1"/>
    </cacheField>
    <cacheField name="Month_09" numFmtId="0">
      <sharedItems containsSemiMixedTypes="0" containsString="0" containsNumber="1" containsInteger="1" minValue="0" maxValue="1"/>
    </cacheField>
    <cacheField name="Month_10" numFmtId="0">
      <sharedItems containsSemiMixedTypes="0" containsString="0" containsNumber="1" containsInteger="1" minValue="0" maxValue="1"/>
    </cacheField>
    <cacheField name="Month_11" numFmtId="0">
      <sharedItems containsSemiMixedTypes="0" containsString="0" containsNumber="1" containsInteger="1" minValue="0" maxValue="1"/>
    </cacheField>
    <cacheField name="Month_12" numFmtId="0">
      <sharedItems containsSemiMixedTypes="0" containsString="0" containsNumber="1" containsInteger="1" minValue="0" maxValue="1"/>
    </cacheField>
    <cacheField name="trend" numFmtId="43">
      <sharedItems containsSemiMixedTypes="0" containsString="0" containsNumber="1" minValue="4.6151205168412597" maxValue="5.5490760848952201"/>
    </cacheField>
    <cacheField name="sales_ln" numFmtId="167">
      <sharedItems containsSemiMixedTypes="0" containsString="0" containsNumber="1" minValue="6.1844067063320463" maxValue="11.446344750576541"/>
    </cacheField>
    <cacheField name="sales2" numFmtId="165">
      <sharedItems/>
    </cacheField>
    <cacheField name="sales_ln_error_049" numFmtId="167">
      <sharedItems containsSemiMixedTypes="0" containsString="0" containsNumber="1" minValue="6.8325224813476755" maxValue="13.321060981551348"/>
    </cacheField>
    <cacheField name="Predictions_Sales = f(TV_spend, 9 month, count, 5 regions)" numFmtId="164">
      <sharedItems containsSemiMixedTypes="0" containsString="0" containsNumber="1" minValue="311488.46381137322" maxValue="704983.97209644224"/>
    </cacheField>
    <cacheField name="Predictions_Sales = f(TV_add, 9 month, count, 5 regions)" numFmtId="164">
      <sharedItems containsSemiMixedTypes="0" containsString="0" containsNumber="1" minValue="312882.37587641116" maxValue="718680.79084588366"/>
    </cacheField>
    <cacheField name="Predictions_Sales = f(TV_ln, 9 month, count, 5 regions)" numFmtId="164">
      <sharedItems containsSemiMixedTypes="0" containsString="0" containsNumber="1" minValue="336279.40506807459" maxValue="696832.39055564487"/>
    </cacheField>
    <cacheField name="Predictions_Sales = f(TV_ln, 9 month, count, 5 regions, Radio_ln)" numFmtId="164">
      <sharedItems containsSemiMixedTypes="0" containsString="0" containsNumber="1" minValue="345021.69713765971" maxValue="683991.8243759044"/>
    </cacheField>
    <cacheField name="Predictions_Sales = f(TV_ln, 9 month, count, 5 regions, Radio_ln, YouTube_ln)" numFmtId="164">
      <sharedItems containsSemiMixedTypes="0" containsString="0" containsNumber="1" minValue="359258.73488051962" maxValue="725506.23496478237"/>
    </cacheField>
    <cacheField name="Predictions_Sales = f(TV_ln, 9 month, count, 5 regions, Radio_ln, YouTube_ln, Facebook_ln)" numFmtId="164">
      <sharedItems containsSemiMixedTypes="0" containsString="0" containsNumber="1" minValue="318151.13369644433" maxValue="748234.49400092848"/>
    </cacheField>
    <cacheField name="Predictions_" numFmtId="164">
      <sharedItems/>
    </cacheField>
    <cacheField name="Predictions_2" numFmtId="164">
      <sharedItems/>
    </cacheField>
    <cacheField name="Predictions_3" numFmtId="164">
      <sharedItems/>
    </cacheField>
    <cacheField name="Predictions_4" numFmtId="164">
      <sharedItems/>
    </cacheField>
    <cacheField name="Predictions_5" numFmtId="164">
      <sharedItems/>
    </cacheField>
    <cacheField name="Predictions_6" numFmtId="164">
      <sharedItems/>
    </cacheField>
    <cacheField name="Predictions_7" numFmtId="164">
      <sharedItems/>
    </cacheField>
    <cacheField name="Predictions_8" numFmtId="164">
      <sharedItems/>
    </cacheField>
  </cacheFields>
  <extLst>
    <ext xmlns:x14="http://schemas.microsoft.com/office/spreadsheetml/2009/9/main" uri="{725AE2AE-9491-48be-B2B4-4EB974FC3084}">
      <x14:pivotCacheDefinition pivotCacheId="1785893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x v="0"/>
    <n v="2025"/>
    <n v="400"/>
    <n v="200"/>
    <n v="123.49200159860436"/>
    <n v="94403.309523436968"/>
    <n v="2748.4920015986045"/>
    <n v="2022"/>
    <n v="1"/>
    <n v="1"/>
    <n v="0"/>
    <x v="0"/>
    <n v="1"/>
    <n v="1"/>
    <n v="0"/>
    <n v="0"/>
    <n v="0"/>
    <n v="0"/>
    <n v="0"/>
    <n v="0"/>
    <n v="0"/>
    <n v="0"/>
    <n v="0"/>
    <n v="0"/>
    <n v="0"/>
  </r>
  <r>
    <x v="0"/>
    <x v="1"/>
    <n v="2055.375"/>
    <n v="410"/>
    <n v="209"/>
    <n v="152.75714323096727"/>
    <n v="96073.234733200734"/>
    <n v="2827.1321432309674"/>
    <n v="2022"/>
    <n v="2"/>
    <n v="4"/>
    <n v="1.3862943611198906"/>
    <x v="0"/>
    <n v="1"/>
    <n v="1"/>
    <n v="0"/>
    <n v="0"/>
    <n v="0"/>
    <n v="0"/>
    <n v="0"/>
    <n v="0"/>
    <n v="0"/>
    <n v="0"/>
    <n v="0"/>
    <n v="0"/>
    <n v="0"/>
  </r>
  <r>
    <x v="0"/>
    <x v="2"/>
    <n v="2108.53125"/>
    <n v="425.5"/>
    <n v="219.35000000000002"/>
    <n v="139.12510786085346"/>
    <n v="96098.150449967594"/>
    <n v="2892.5063578608533"/>
    <n v="2022"/>
    <n v="3"/>
    <n v="9"/>
    <n v="2.1972245773362196"/>
    <x v="0"/>
    <n v="1"/>
    <n v="1"/>
    <n v="0"/>
    <n v="0"/>
    <n v="0"/>
    <n v="0"/>
    <n v="0"/>
    <n v="0"/>
    <n v="0"/>
    <n v="0"/>
    <n v="0"/>
    <n v="0"/>
    <n v="0"/>
  </r>
  <r>
    <x v="0"/>
    <x v="3"/>
    <n v="2179.2290624999996"/>
    <n v="444.27499999999998"/>
    <n v="230.3075"/>
    <n v="138.71921863389531"/>
    <n v="96684.371666858278"/>
    <n v="2992.5307811338948"/>
    <n v="2022"/>
    <n v="4"/>
    <n v="16"/>
    <n v="2.7725887222397811"/>
    <x v="0"/>
    <n v="1"/>
    <n v="1"/>
    <n v="0"/>
    <n v="0"/>
    <n v="0"/>
    <n v="0"/>
    <n v="0"/>
    <n v="0"/>
    <n v="0"/>
    <n v="0"/>
    <n v="0"/>
    <n v="0"/>
    <n v="0"/>
  </r>
  <r>
    <x v="0"/>
    <x v="4"/>
    <n v="2263.8803906249996"/>
    <n v="465.23874999999998"/>
    <n v="241.82187500000001"/>
    <n v="153.60005995965108"/>
    <n v="97892.974544722849"/>
    <n v="3124.5410755846506"/>
    <n v="2022"/>
    <n v="5"/>
    <n v="25"/>
    <n v="3.2188758248682006"/>
    <x v="0"/>
    <n v="1"/>
    <n v="1"/>
    <n v="0"/>
    <n v="0"/>
    <n v="0"/>
    <n v="0"/>
    <n v="0"/>
    <n v="0"/>
    <n v="0"/>
    <n v="0"/>
    <n v="0"/>
    <n v="0"/>
    <n v="0"/>
  </r>
  <r>
    <x v="0"/>
    <x v="5"/>
    <n v="2360.0573226562497"/>
    <n v="487.87568750000003"/>
    <n v="253.91286875"/>
    <n v="180.3650507049467"/>
    <n v="99097.405557212362"/>
    <n v="3282.2109296111962"/>
    <n v="2022"/>
    <n v="6"/>
    <n v="36"/>
    <n v="3.5835189384561099"/>
    <x v="0"/>
    <n v="2"/>
    <n v="0"/>
    <n v="1"/>
    <n v="0"/>
    <n v="0"/>
    <n v="0"/>
    <n v="0"/>
    <n v="0"/>
    <n v="0"/>
    <n v="0"/>
    <n v="0"/>
    <n v="0"/>
    <n v="0"/>
  </r>
  <r>
    <x v="0"/>
    <x v="6"/>
    <n v="2466.1482275390622"/>
    <n v="511.95697187500008"/>
    <n v="266.60850218750005"/>
    <n v="155.09789426811261"/>
    <n v="98883.708878270336"/>
    <n v="3399.8115958696749"/>
    <n v="2022"/>
    <n v="7"/>
    <n v="49"/>
    <n v="3.8918202981106265"/>
    <x v="0"/>
    <n v="2"/>
    <n v="0"/>
    <n v="1"/>
    <n v="0"/>
    <n v="0"/>
    <n v="0"/>
    <n v="0"/>
    <n v="0"/>
    <n v="0"/>
    <n v="0"/>
    <n v="0"/>
    <n v="0"/>
    <n v="0"/>
  </r>
  <r>
    <x v="0"/>
    <x v="7"/>
    <n v="2581.1172660410152"/>
    <n v="537.39857046875011"/>
    <n v="279.93892629687508"/>
    <n v="203.85298801788755"/>
    <n v="101098.12342256593"/>
    <n v="3602.3077508245283"/>
    <n v="2022"/>
    <n v="8"/>
    <n v="64"/>
    <n v="4.1588830833596715"/>
    <x v="0"/>
    <n v="2"/>
    <n v="0"/>
    <n v="1"/>
    <n v="0"/>
    <n v="0"/>
    <n v="0"/>
    <n v="0"/>
    <n v="0"/>
    <n v="0"/>
    <n v="0"/>
    <n v="0"/>
    <n v="0"/>
    <n v="0"/>
  </r>
  <r>
    <x v="0"/>
    <x v="8"/>
    <n v="2704.3362683305659"/>
    <n v="564.19037399218757"/>
    <n v="293.9358725117188"/>
    <n v="217.17694859723818"/>
    <n v="102116.01680040421"/>
    <n v="3779.6394634317103"/>
    <n v="2022"/>
    <n v="9"/>
    <n v="81"/>
    <n v="4.3944491546724391"/>
    <x v="0"/>
    <n v="2"/>
    <n v="0"/>
    <n v="1"/>
    <n v="0"/>
    <n v="0"/>
    <n v="0"/>
    <n v="0"/>
    <n v="0"/>
    <n v="0"/>
    <n v="0"/>
    <n v="0"/>
    <n v="0"/>
    <n v="0"/>
  </r>
  <r>
    <x v="0"/>
    <x v="9"/>
    <n v="2835.4672790383447"/>
    <n v="592.36083019179705"/>
    <n v="308.63266612730479"/>
    <n v="223.61963335670876"/>
    <n v="102941.19377497066"/>
    <n v="3960.0804087141551"/>
    <n v="2022"/>
    <n v="10"/>
    <n v="100"/>
    <n v="4.6051701859880918"/>
    <x v="0"/>
    <n v="3"/>
    <n v="0"/>
    <n v="0"/>
    <n v="1"/>
    <n v="0"/>
    <n v="0"/>
    <n v="0"/>
    <n v="0"/>
    <n v="0"/>
    <n v="0"/>
    <n v="0"/>
    <n v="0"/>
    <n v="0"/>
  </r>
  <r>
    <x v="0"/>
    <x v="10"/>
    <n v="2974.3805810941371"/>
    <n v="621.95934045138688"/>
    <n v="324.06429943267"/>
    <n v="202.33700209974666"/>
    <n v="103029.41983860834"/>
    <n v="4122.74122307794"/>
    <n v="2022"/>
    <n v="11"/>
    <n v="121"/>
    <n v="4.7957905455967413"/>
    <x v="0"/>
    <n v="3"/>
    <n v="0"/>
    <n v="0"/>
    <n v="1"/>
    <n v="0"/>
    <n v="0"/>
    <n v="0"/>
    <n v="0"/>
    <n v="0"/>
    <n v="0"/>
    <n v="0"/>
    <n v="0"/>
    <n v="0"/>
  </r>
  <r>
    <x v="0"/>
    <x v="11"/>
    <n v="3121.0975668215565"/>
    <n v="653.04754184895614"/>
    <n v="340.26751440420355"/>
    <n v="225.30117870298375"/>
    <n v="104303.6573202788"/>
    <n v="4339.7138017776997"/>
    <n v="2022"/>
    <n v="12"/>
    <n v="144"/>
    <n v="4.9698132995760007"/>
    <x v="0"/>
    <n v="3"/>
    <n v="0"/>
    <n v="0"/>
    <n v="1"/>
    <n v="0"/>
    <n v="0"/>
    <n v="0"/>
    <n v="0"/>
    <n v="0"/>
    <n v="0"/>
    <n v="0"/>
    <n v="0"/>
    <n v="0"/>
  </r>
  <r>
    <x v="0"/>
    <x v="12"/>
    <n v="3275.7510148335332"/>
    <n v="685.69503612890401"/>
    <n v="357.2808901244037"/>
    <n v="241.6416910198551"/>
    <n v="105364.31706087822"/>
    <n v="4560.3686321066962"/>
    <n v="2022"/>
    <n v="13"/>
    <n v="169"/>
    <n v="5.1298987149230735"/>
    <x v="0"/>
    <n v="3"/>
    <n v="0"/>
    <n v="0"/>
    <n v="1"/>
    <n v="0"/>
    <n v="0"/>
    <n v="0"/>
    <n v="0"/>
    <n v="0"/>
    <n v="0"/>
    <n v="0"/>
    <n v="0"/>
    <n v="0"/>
  </r>
  <r>
    <x v="0"/>
    <x v="13"/>
    <n v="3394.9182556225019"/>
    <n v="705.61049592092218"/>
    <n v="362.2147690832636"/>
    <n v="245.75441687095466"/>
    <n v="105771.64228337584"/>
    <n v="4708.4979374976419"/>
    <n v="2022"/>
    <n v="14"/>
    <n v="196"/>
    <n v="5.2781146592305168"/>
    <x v="0"/>
    <n v="4"/>
    <n v="0"/>
    <n v="0"/>
    <n v="0"/>
    <n v="1"/>
    <n v="0"/>
    <n v="0"/>
    <n v="0"/>
    <n v="0"/>
    <n v="0"/>
    <n v="0"/>
    <n v="0"/>
    <n v="0"/>
  </r>
  <r>
    <x v="0"/>
    <x v="14"/>
    <n v="3489.3542496271693"/>
    <n v="697.43007692410788"/>
    <n v="346.38382297560844"/>
    <n v="268.32471423296158"/>
    <n v="106004.08430679984"/>
    <n v="4801.4928637598478"/>
    <n v="2022"/>
    <n v="15"/>
    <n v="225"/>
    <n v="5.4161004022044201"/>
    <x v="0"/>
    <n v="4"/>
    <n v="0"/>
    <n v="0"/>
    <n v="0"/>
    <n v="1"/>
    <n v="0"/>
    <n v="0"/>
    <n v="0"/>
    <n v="0"/>
    <n v="0"/>
    <n v="0"/>
    <n v="0"/>
    <n v="0"/>
  </r>
  <r>
    <x v="0"/>
    <x v="15"/>
    <n v="2723.5581210886016"/>
    <n v="676.10862597751839"/>
    <n v="329.29261106147879"/>
    <n v="294.95667122374891"/>
    <n v="105528.39380478935"/>
    <n v="4023.9160293513478"/>
    <n v="2022"/>
    <n v="16"/>
    <n v="256"/>
    <n v="5.5451774444795623"/>
    <x v="0"/>
    <n v="4"/>
    <n v="0"/>
    <n v="0"/>
    <n v="0"/>
    <n v="1"/>
    <n v="0"/>
    <n v="0"/>
    <n v="0"/>
    <n v="0"/>
    <n v="0"/>
    <n v="0"/>
    <n v="0"/>
    <n v="0"/>
  </r>
  <r>
    <x v="0"/>
    <x v="16"/>
    <n v="2190.3109325751002"/>
    <n v="649.07822112845031"/>
    <n v="330.53003215770497"/>
    <n v="324.43228690287287"/>
    <n v="105458.02207711163"/>
    <n v="3494.3514727641286"/>
    <n v="2022"/>
    <n v="17"/>
    <n v="289"/>
    <n v="5.6664266881124323"/>
    <x v="0"/>
    <n v="4"/>
    <n v="0"/>
    <n v="0"/>
    <n v="0"/>
    <n v="1"/>
    <n v="0"/>
    <n v="0"/>
    <n v="0"/>
    <n v="0"/>
    <n v="0"/>
    <n v="0"/>
    <n v="0"/>
    <n v="0"/>
  </r>
  <r>
    <x v="0"/>
    <x v="17"/>
    <n v="1819.8761030937799"/>
    <n v="620.01182329693165"/>
    <n v="333.62978197784321"/>
    <n v="356.87351044883513"/>
    <n v="105480.71773854751"/>
    <n v="3130.3912188173899"/>
    <n v="2022"/>
    <n v="18"/>
    <n v="324"/>
    <n v="5.780743515792329"/>
    <x v="0"/>
    <n v="4"/>
    <n v="0"/>
    <n v="0"/>
    <n v="0"/>
    <n v="1"/>
    <n v="0"/>
    <n v="0"/>
    <n v="0"/>
    <n v="0"/>
    <n v="0"/>
    <n v="0"/>
    <n v="0"/>
    <n v="0"/>
  </r>
  <r>
    <x v="0"/>
    <x v="18"/>
    <n v="1563.4383069597679"/>
    <n v="886.17770147724366"/>
    <n v="336.9455247474778"/>
    <n v="392.56066097928613"/>
    <n v="113596.62111091915"/>
    <n v="3179.1221941637759"/>
    <n v="2022"/>
    <n v="19"/>
    <n v="361"/>
    <n v="5.8888779583328805"/>
    <x v="0"/>
    <n v="5"/>
    <n v="0"/>
    <n v="0"/>
    <n v="0"/>
    <n v="0"/>
    <n v="1"/>
    <n v="0"/>
    <n v="0"/>
    <n v="0"/>
    <n v="0"/>
    <n v="0"/>
    <n v="0"/>
    <n v="0"/>
  </r>
  <r>
    <x v="0"/>
    <x v="19"/>
    <n v="1386.8271000139007"/>
    <n v="1566.6238409047387"/>
    <n v="340.31292448993815"/>
    <n v="431.81670702577156"/>
    <n v="116234.03653776675"/>
    <n v="3725.5805724343491"/>
    <n v="2022"/>
    <n v="20"/>
    <n v="400"/>
    <n v="5.9914645471079817"/>
    <x v="0"/>
    <n v="5"/>
    <n v="0"/>
    <n v="0"/>
    <n v="0"/>
    <n v="0"/>
    <n v="1"/>
    <n v="0"/>
    <n v="0"/>
    <n v="0"/>
    <n v="0"/>
    <n v="0"/>
    <n v="0"/>
    <n v="0"/>
  </r>
  <r>
    <x v="0"/>
    <x v="20"/>
    <n v="1266.1234580032142"/>
    <n v="1878.7585358643332"/>
    <n v="343.71584818433615"/>
    <n v="474.99837572320445"/>
    <n v="117385.78823293236"/>
    <n v="3963.596217775088"/>
    <n v="2022"/>
    <n v="21"/>
    <n v="441"/>
    <n v="6.089044875446846"/>
    <x v="0"/>
    <n v="5"/>
    <n v="0"/>
    <n v="0"/>
    <n v="0"/>
    <n v="0"/>
    <n v="1"/>
    <n v="0"/>
    <n v="0"/>
    <n v="0"/>
    <n v="0"/>
    <n v="0"/>
    <n v="0"/>
    <n v="0"/>
  </r>
  <r>
    <x v="0"/>
    <x v="21"/>
    <n v="1184.5843534756686"/>
    <n v="2007.4397179588314"/>
    <n v="347.15298611112939"/>
    <n v="522.49821309501044"/>
    <n v="118131.96586620575"/>
    <n v="4061.6752706406396"/>
    <n v="2022"/>
    <n v="22"/>
    <n v="484"/>
    <n v="6.1820849067166321"/>
    <x v="0"/>
    <n v="5"/>
    <n v="0"/>
    <n v="0"/>
    <n v="0"/>
    <n v="0"/>
    <n v="1"/>
    <n v="0"/>
    <n v="0"/>
    <n v="0"/>
    <n v="0"/>
    <n v="0"/>
    <n v="0"/>
    <n v="0"/>
  </r>
  <r>
    <x v="0"/>
    <x v="22"/>
    <n v="1130.4899596351206"/>
    <n v="2082.460913506347"/>
    <n v="350.62451391673562"/>
    <n v="574.74803438446008"/>
    <n v="122663.68744282523"/>
    <n v="4138.3234214426629"/>
    <n v="2022"/>
    <n v="23"/>
    <n v="529"/>
    <n v="6.2709884318582994"/>
    <x v="0"/>
    <n v="6"/>
    <n v="0"/>
    <n v="0"/>
    <n v="0"/>
    <n v="0"/>
    <n v="0"/>
    <n v="1"/>
    <n v="0"/>
    <n v="0"/>
    <n v="0"/>
    <n v="0"/>
    <n v="0"/>
    <n v="0"/>
  </r>
  <r>
    <x v="0"/>
    <x v="23"/>
    <n v="1095.6366930687589"/>
    <n v="2130.7589218253743"/>
    <n v="354.13075885035249"/>
    <n v="632.22283782090096"/>
    <n v="123317.20412737301"/>
    <n v="4212.7492115653868"/>
    <n v="2022"/>
    <n v="24"/>
    <n v="576"/>
    <n v="6.3561076606958915"/>
    <x v="0"/>
    <n v="6"/>
    <n v="0"/>
    <n v="0"/>
    <n v="0"/>
    <n v="0"/>
    <n v="0"/>
    <n v="1"/>
    <n v="0"/>
    <n v="0"/>
    <n v="0"/>
    <n v="0"/>
    <n v="0"/>
    <n v="0"/>
  </r>
  <r>
    <x v="0"/>
    <x v="24"/>
    <n v="1074.2823436855474"/>
    <n v="2165.8032106356095"/>
    <n v="357.67206641830091"/>
    <n v="695.44512160279066"/>
    <n v="123970.85046955488"/>
    <n v="4293.2027423422487"/>
    <n v="2022"/>
    <n v="25"/>
    <n v="625"/>
    <n v="6.4377516497364011"/>
    <x v="0"/>
    <n v="6"/>
    <n v="0"/>
    <n v="0"/>
    <n v="0"/>
    <n v="0"/>
    <n v="0"/>
    <n v="1"/>
    <n v="0"/>
    <n v="0"/>
    <n v="0"/>
    <n v="0"/>
    <n v="0"/>
    <n v="0"/>
  </r>
  <r>
    <x v="0"/>
    <x v="25"/>
    <n v="1062.4076657026735"/>
    <n v="2194.3295925379566"/>
    <n v="361.24878708042849"/>
    <n v="764.98963376304971"/>
    <n v="124631.16558068505"/>
    <n v="4382.9756790841084"/>
    <n v="2022"/>
    <n v="26"/>
    <n v="676"/>
    <n v="6.5161930760429643"/>
    <x v="0"/>
    <n v="6"/>
    <n v="0"/>
    <n v="0"/>
    <n v="0"/>
    <n v="0"/>
    <n v="0"/>
    <n v="1"/>
    <n v="0"/>
    <n v="0"/>
    <n v="0"/>
    <n v="0"/>
    <n v="0"/>
    <n v="0"/>
  </r>
  <r>
    <x v="0"/>
    <x v="26"/>
    <n v="1057.1994913658896"/>
    <n v="2219.7070633613316"/>
    <n v="364.86127495102721"/>
    <n v="841.48859713935281"/>
    <n v="126633.74994435041"/>
    <n v="4483.2564268176011"/>
    <n v="2022"/>
    <n v="27"/>
    <n v="729"/>
    <n v="6.5916737320086582"/>
    <x v="0"/>
    <n v="7"/>
    <n v="0"/>
    <n v="0"/>
    <n v="0"/>
    <n v="0"/>
    <n v="0"/>
    <n v="0"/>
    <n v="1"/>
    <n v="0"/>
    <n v="0"/>
    <n v="0"/>
    <n v="0"/>
    <n v="0"/>
  </r>
  <r>
    <x v="0"/>
    <x v="27"/>
    <n v="1056.6889105838809"/>
    <n v="2243.6212214439429"/>
    <n v="368.50988770051686"/>
    <n v="925.63745685328797"/>
    <n v="127308.8822118979"/>
    <n v="4594.4574765816287"/>
    <n v="2022"/>
    <n v="28"/>
    <n v="784"/>
    <n v="6.6644090203504076"/>
    <x v="0"/>
    <n v="7"/>
    <n v="0"/>
    <n v="0"/>
    <n v="0"/>
    <n v="0"/>
    <n v="0"/>
    <n v="0"/>
    <n v="1"/>
    <n v="0"/>
    <n v="0"/>
    <n v="0"/>
    <n v="0"/>
    <n v="0"/>
  </r>
  <r>
    <x v="0"/>
    <x v="28"/>
    <n v="1059.4979967027525"/>
    <n v="2085.5131470207571"/>
    <n v="372.19498657751996"/>
    <n v="1018.2012025386168"/>
    <n v="127656.18055575193"/>
    <n v="4535.4073328396462"/>
    <n v="2022"/>
    <n v="29"/>
    <n v="841"/>
    <n v="6.7345916599729483"/>
    <x v="0"/>
    <n v="7"/>
    <n v="0"/>
    <n v="0"/>
    <n v="0"/>
    <n v="0"/>
    <n v="0"/>
    <n v="0"/>
    <n v="1"/>
    <n v="0"/>
    <n v="0"/>
    <n v="0"/>
    <n v="0"/>
    <n v="0"/>
  </r>
  <r>
    <x v="0"/>
    <x v="29"/>
    <n v="1064.6625145789033"/>
    <n v="1861.903729364346"/>
    <n v="375.91693644329501"/>
    <n v="1120.0213227924787"/>
    <n v="127847.24577771775"/>
    <n v="4422.5045031790232"/>
    <n v="2022"/>
    <n v="30"/>
    <n v="900"/>
    <n v="6.8023947633243109"/>
    <x v="0"/>
    <n v="7"/>
    <n v="0"/>
    <n v="0"/>
    <n v="0"/>
    <n v="0"/>
    <n v="0"/>
    <n v="0"/>
    <n v="1"/>
    <n v="0"/>
    <n v="0"/>
    <n v="0"/>
    <n v="0"/>
    <n v="0"/>
  </r>
  <r>
    <x v="0"/>
    <x v="30"/>
    <n v="1071.5078162610785"/>
    <n v="1627.2269471580453"/>
    <n v="379.67610580772794"/>
    <n v="1232.0234550717266"/>
    <n v="127956.65906608949"/>
    <n v="4310.4343242985788"/>
    <n v="2022"/>
    <n v="31"/>
    <n v="961"/>
    <n v="6.8679744089702925"/>
    <x v="0"/>
    <n v="7"/>
    <n v="0"/>
    <n v="0"/>
    <n v="0"/>
    <n v="0"/>
    <n v="0"/>
    <n v="0"/>
    <n v="1"/>
    <n v="0"/>
    <n v="0"/>
    <n v="0"/>
    <n v="0"/>
    <n v="0"/>
  </r>
  <r>
    <x v="0"/>
    <x v="31"/>
    <n v="1079.5619679991596"/>
    <n v="1405.4472936835141"/>
    <n v="383.4728668658052"/>
    <n v="1355.2258005788995"/>
    <n v="128251.92719787156"/>
    <n v="4223.7079291273785"/>
    <n v="2022"/>
    <n v="32"/>
    <n v="1024"/>
    <n v="6.9314718055994531"/>
    <x v="0"/>
    <n v="8"/>
    <n v="0"/>
    <n v="0"/>
    <n v="0"/>
    <n v="0"/>
    <n v="0"/>
    <n v="0"/>
    <n v="0"/>
    <n v="1"/>
    <n v="0"/>
    <n v="0"/>
    <n v="0"/>
    <n v="0"/>
  </r>
  <r>
    <x v="0"/>
    <x v="32"/>
    <n v="1088.4949391819803"/>
    <n v="1205.7823939305749"/>
    <n v="387.30759553446325"/>
    <n v="1490.7483806367893"/>
    <n v="128291.54240930575"/>
    <n v="4172.3333092838084"/>
    <n v="2022"/>
    <n v="33"/>
    <n v="1089"/>
    <n v="6.9930151229329605"/>
    <x v="0"/>
    <n v="8"/>
    <n v="0"/>
    <n v="0"/>
    <n v="0"/>
    <n v="0"/>
    <n v="0"/>
    <n v="0"/>
    <n v="0"/>
    <n v="1"/>
    <n v="0"/>
    <n v="0"/>
    <n v="0"/>
    <n v="0"/>
  </r>
  <r>
    <x v="0"/>
    <x v="33"/>
    <n v="1098.0760346257807"/>
    <n v="1030.4911319907824"/>
    <n v="391.18067148980788"/>
    <n v="1639.8232187004685"/>
    <n v="128316.89558559433"/>
    <n v="4159.5710568068398"/>
    <n v="2022"/>
    <n v="34"/>
    <n v="1156"/>
    <n v="7.0527210492323231"/>
    <x v="0"/>
    <n v="8"/>
    <n v="0"/>
    <n v="0"/>
    <n v="0"/>
    <n v="0"/>
    <n v="0"/>
    <n v="0"/>
    <n v="0"/>
    <n v="1"/>
    <n v="0"/>
    <n v="0"/>
    <n v="0"/>
    <n v="0"/>
  </r>
  <r>
    <x v="0"/>
    <x v="34"/>
    <n v="1108.1440972084247"/>
    <n v="878.70551076706192"/>
    <n v="395.09247820470603"/>
    <n v="1803.8055405705156"/>
    <n v="128334.09204137756"/>
    <n v="4185.7476267507082"/>
    <n v="2022"/>
    <n v="35"/>
    <n v="1225"/>
    <n v="7.110696122978827"/>
    <x v="0"/>
    <n v="8"/>
    <n v="0"/>
    <n v="0"/>
    <n v="0"/>
    <n v="0"/>
    <n v="0"/>
    <n v="0"/>
    <n v="0"/>
    <n v="1"/>
    <n v="0"/>
    <n v="0"/>
    <n v="0"/>
    <n v="0"/>
  </r>
  <r>
    <x v="0"/>
    <x v="35"/>
    <n v="1118.5866497459792"/>
    <n v="748.29370843945117"/>
    <n v="399.04340298675305"/>
    <n v="1984.1860946275674"/>
    <n v="125251.66865420139"/>
    <n v="4250.1098557997502"/>
    <n v="2022"/>
    <n v="36"/>
    <n v="1296"/>
    <n v="7.1670378769122198"/>
    <x v="0"/>
    <n v="9"/>
    <n v="0"/>
    <n v="0"/>
    <n v="0"/>
    <n v="0"/>
    <n v="0"/>
    <n v="0"/>
    <n v="0"/>
    <n v="0"/>
    <n v="1"/>
    <n v="0"/>
    <n v="0"/>
    <n v="0"/>
  </r>
  <r>
    <x v="0"/>
    <x v="36"/>
    <n v="1129.3252943392683"/>
    <n v="636.74666431725768"/>
    <n v="403.03383701662057"/>
    <n v="465.86783748022924"/>
    <n v="116440.89959937912"/>
    <n v="2634.9736331533759"/>
    <n v="2022"/>
    <n v="37"/>
    <n v="1369"/>
    <n v="7.2218358252884487"/>
    <x v="0"/>
    <n v="9"/>
    <n v="0"/>
    <n v="0"/>
    <n v="0"/>
    <n v="0"/>
    <n v="0"/>
    <n v="0"/>
    <n v="0"/>
    <n v="0"/>
    <n v="1"/>
    <n v="0"/>
    <n v="0"/>
    <n v="0"/>
  </r>
  <r>
    <x v="0"/>
    <x v="37"/>
    <n v="1140.3054919497415"/>
    <n v="541.58317074153115"/>
    <n v="407.06417538678681"/>
    <n v="294.18319108261301"/>
    <n v="113279.30525142414"/>
    <n v="2383.1360291606725"/>
    <n v="2022"/>
    <n v="38"/>
    <n v="1444"/>
    <n v="7.2751723194527713"/>
    <x v="0"/>
    <n v="9"/>
    <n v="0"/>
    <n v="0"/>
    <n v="0"/>
    <n v="0"/>
    <n v="0"/>
    <n v="0"/>
    <n v="0"/>
    <n v="0"/>
    <n v="1"/>
    <n v="0"/>
    <n v="0"/>
    <n v="0"/>
  </r>
  <r>
    <x v="0"/>
    <x v="38"/>
    <n v="1151.4894081361954"/>
    <n v="460.5199481662325"/>
    <n v="411.13481714065466"/>
    <n v="263.13189971444285"/>
    <n v="112105.29821213512"/>
    <n v="2286.2760731575254"/>
    <n v="2022"/>
    <n v="39"/>
    <n v="1521"/>
    <n v="7.3271232922592926"/>
    <x v="0"/>
    <n v="9"/>
    <n v="0"/>
    <n v="0"/>
    <n v="0"/>
    <n v="0"/>
    <n v="0"/>
    <n v="0"/>
    <n v="0"/>
    <n v="0"/>
    <n v="1"/>
    <n v="0"/>
    <n v="0"/>
    <n v="0"/>
  </r>
  <r>
    <x v="0"/>
    <x v="39"/>
    <n v="1162.8509051044266"/>
    <n v="391.52908245926312"/>
    <n v="415.24616531206124"/>
    <n v="304.45968100495543"/>
    <n v="104702.60931007878"/>
    <n v="2274.0858338807066"/>
    <n v="2022"/>
    <n v="40"/>
    <n v="1600"/>
    <n v="7.3777589082278725"/>
    <x v="0"/>
    <n v="10"/>
    <n v="0"/>
    <n v="0"/>
    <n v="0"/>
    <n v="0"/>
    <n v="0"/>
    <n v="0"/>
    <n v="0"/>
    <n v="0"/>
    <n v="0"/>
    <n v="1"/>
    <n v="0"/>
    <n v="0"/>
  </r>
  <r>
    <x v="0"/>
    <x v="40"/>
    <n v="1174.3720361762796"/>
    <n v="326.27122200773829"/>
    <n v="158.98062923150218"/>
    <n v="280.77781003065559"/>
    <n v="96974.312763761933"/>
    <n v="1940.4016974461756"/>
    <n v="2022"/>
    <n v="41"/>
    <n v="1681"/>
    <n v="7.4271441334086159"/>
    <x v="0"/>
    <n v="10"/>
    <n v="0"/>
    <n v="0"/>
    <n v="0"/>
    <n v="0"/>
    <n v="0"/>
    <n v="0"/>
    <n v="0"/>
    <n v="0"/>
    <n v="0"/>
    <n v="1"/>
    <n v="0"/>
    <n v="0"/>
  </r>
  <r>
    <x v="0"/>
    <x v="41"/>
    <n v="1186.0405919526083"/>
    <n v="294.94735858975696"/>
    <n v="134.52863575044921"/>
    <n v="253.37643874020958"/>
    <n v="94883.101594552034"/>
    <n v="1868.8930250330241"/>
    <n v="2022"/>
    <n v="42"/>
    <n v="1764"/>
    <n v="7.4753392365667368"/>
    <x v="0"/>
    <n v="10"/>
    <n v="0"/>
    <n v="0"/>
    <n v="0"/>
    <n v="0"/>
    <n v="0"/>
    <n v="0"/>
    <n v="0"/>
    <n v="0"/>
    <n v="0"/>
    <n v="1"/>
    <n v="0"/>
    <n v="0"/>
  </r>
  <r>
    <x v="0"/>
    <x v="42"/>
    <n v="1197.848382662331"/>
    <n v="280.60354435662515"/>
    <n v="133.26974213061692"/>
    <n v="228.10643583745059"/>
    <n v="94062.746096765841"/>
    <n v="1839.8281049870238"/>
    <n v="2022"/>
    <n v="43"/>
    <n v="1849"/>
    <n v="7.5224002313871248"/>
    <x v="0"/>
    <n v="10"/>
    <n v="0"/>
    <n v="0"/>
    <n v="0"/>
    <n v="0"/>
    <n v="0"/>
    <n v="0"/>
    <n v="0"/>
    <n v="0"/>
    <n v="0"/>
    <n v="1"/>
    <n v="0"/>
    <n v="0"/>
  </r>
  <r>
    <x v="0"/>
    <x v="43"/>
    <n v="1209.7900358420916"/>
    <n v="274.76293589067672"/>
    <n v="134.34202155418942"/>
    <n v="205.30255635083176"/>
    <n v="93475.500688330067"/>
    <n v="1824.1975496377895"/>
    <n v="2022"/>
    <n v="44"/>
    <n v="1936"/>
    <n v="7.568379267836522"/>
    <x v="0"/>
    <n v="10"/>
    <n v="0"/>
    <n v="0"/>
    <n v="0"/>
    <n v="0"/>
    <n v="0"/>
    <n v="0"/>
    <n v="0"/>
    <n v="0"/>
    <n v="0"/>
    <n v="1"/>
    <n v="0"/>
    <n v="0"/>
  </r>
  <r>
    <x v="0"/>
    <x v="44"/>
    <n v="1221.8621547477087"/>
    <n v="273.18724329482615"/>
    <n v="135.65939996995795"/>
    <n v="184.77297712546118"/>
    <n v="91928.512837508635"/>
    <n v="1815.4817751379542"/>
    <n v="2022"/>
    <n v="45"/>
    <n v="2025"/>
    <n v="7.6133249795406392"/>
    <x v="0"/>
    <n v="11"/>
    <n v="0"/>
    <n v="0"/>
    <n v="0"/>
    <n v="0"/>
    <n v="0"/>
    <n v="0"/>
    <n v="0"/>
    <n v="0"/>
    <n v="0"/>
    <n v="0"/>
    <n v="1"/>
    <n v="0"/>
  </r>
  <r>
    <x v="0"/>
    <x v="45"/>
    <n v="1234.0627292782228"/>
    <n v="273.75745475039571"/>
    <n v="137.01338978968019"/>
    <n v="166.29574705388634"/>
    <n v="91446.691404429133"/>
    <n v="1811.129320872185"/>
    <n v="2022"/>
    <n v="46"/>
    <n v="2116"/>
    <n v="7.6572827929781901"/>
    <x v="0"/>
    <n v="11"/>
    <n v="0"/>
    <n v="0"/>
    <n v="0"/>
    <n v="0"/>
    <n v="0"/>
    <n v="0"/>
    <n v="0"/>
    <n v="0"/>
    <n v="0"/>
    <n v="0"/>
    <n v="1"/>
    <n v="0"/>
  </r>
  <r>
    <x v="0"/>
    <x v="46"/>
    <n v="1246.3907236591313"/>
    <n v="275.41419880921035"/>
    <n v="138.38326326957926"/>
    <n v="149.66617911259482"/>
    <n v="90980.781907264391"/>
    <n v="1809.8543648505156"/>
    <n v="2022"/>
    <n v="47"/>
    <n v="2209"/>
    <n v="7.7002952034201169"/>
    <x v="0"/>
    <n v="11"/>
    <n v="0"/>
    <n v="0"/>
    <n v="0"/>
    <n v="0"/>
    <n v="0"/>
    <n v="0"/>
    <n v="0"/>
    <n v="0"/>
    <n v="0"/>
    <n v="0"/>
    <n v="1"/>
    <n v="0"/>
  </r>
  <r>
    <x v="0"/>
    <x v="47"/>
    <n v="1258.8457878574106"/>
    <n v="277.62792555295778"/>
    <n v="139.76706986047532"/>
    <n v="134.69956187774505"/>
    <n v="90522.775197570256"/>
    <n v="1810.9403451485887"/>
    <n v="2022"/>
    <n v="48"/>
    <n v="2304"/>
    <n v="7.7424020218157823"/>
    <x v="0"/>
    <n v="11"/>
    <n v="0"/>
    <n v="0"/>
    <n v="0"/>
    <n v="0"/>
    <n v="0"/>
    <n v="0"/>
    <n v="0"/>
    <n v="0"/>
    <n v="0"/>
    <n v="0"/>
    <n v="1"/>
    <n v="0"/>
  </r>
  <r>
    <x v="0"/>
    <x v="48"/>
    <n v="1271.4280556091664"/>
    <n v="280.13399718631501"/>
    <n v="141.16473795490009"/>
    <n v="121.22960575761152"/>
    <n v="90054.335873324162"/>
    <n v="1813.9563965079933"/>
    <n v="2022"/>
    <n v="49"/>
    <n v="2401"/>
    <n v="7.7836405962212529"/>
    <x v="0"/>
    <n v="12"/>
    <n v="0"/>
    <n v="0"/>
    <n v="0"/>
    <n v="0"/>
    <n v="0"/>
    <n v="0"/>
    <n v="0"/>
    <n v="0"/>
    <n v="0"/>
    <n v="0"/>
    <n v="0"/>
    <n v="1"/>
  </r>
  <r>
    <x v="0"/>
    <x v="49"/>
    <n v="1284.1380030764853"/>
    <n v="282.80023334709199"/>
    <n v="142.57638507403107"/>
    <n v="109.10664518861448"/>
    <n v="89602.203958623912"/>
    <n v="1818.621266686223"/>
    <n v="2022"/>
    <n v="50"/>
    <n v="2500"/>
    <n v="7.8240460108562919"/>
    <x v="0"/>
    <n v="12"/>
    <n v="0"/>
    <n v="0"/>
    <n v="0"/>
    <n v="0"/>
    <n v="0"/>
    <n v="0"/>
    <n v="0"/>
    <n v="0"/>
    <n v="0"/>
    <n v="0"/>
    <n v="0"/>
    <n v="1"/>
  </r>
  <r>
    <x v="0"/>
    <x v="50"/>
    <n v="1296.9763499451094"/>
    <n v="285.56068377501987"/>
    <n v="144.00214889872956"/>
    <n v="98.195980670429449"/>
    <n v="89151.038307130293"/>
    <n v="1824.7351632892883"/>
    <n v="2022"/>
    <n v="51"/>
    <n v="2601"/>
    <n v="7.8636512654486515"/>
    <x v="0"/>
    <n v="12"/>
    <n v="0"/>
    <n v="0"/>
    <n v="0"/>
    <n v="0"/>
    <n v="0"/>
    <n v="0"/>
    <n v="0"/>
    <n v="0"/>
    <n v="0"/>
    <n v="0"/>
    <n v="0"/>
    <n v="1"/>
  </r>
  <r>
    <x v="0"/>
    <x v="51"/>
    <n v="1309.9439902310619"/>
    <n v="288.38251465999849"/>
    <n v="145.44217038511269"/>
    <n v="88.376382603454147"/>
    <n v="88700.351722781779"/>
    <n v="1832.1450578796271"/>
    <n v="2022"/>
    <n v="52"/>
    <n v="2704"/>
    <n v="7.9024874371628551"/>
    <x v="0"/>
    <n v="12"/>
    <n v="0"/>
    <n v="0"/>
    <n v="0"/>
    <n v="0"/>
    <n v="0"/>
    <n v="0"/>
    <n v="0"/>
    <n v="0"/>
    <n v="0"/>
    <n v="0"/>
    <n v="0"/>
    <n v="1"/>
  </r>
  <r>
    <x v="0"/>
    <x v="52"/>
    <n v="1323.0419438839233"/>
    <n v="291.24945183021271"/>
    <n v="146.89659208870339"/>
    <n v="78.940881225429337"/>
    <n v="88206.809634612946"/>
    <n v="1840.1288690282686"/>
    <n v="2022"/>
    <n v="53"/>
    <n v="2809"/>
    <n v="7.9405838271042439"/>
    <x v="0"/>
    <n v="12"/>
    <n v="0"/>
    <n v="0"/>
    <n v="0"/>
    <n v="0"/>
    <n v="0"/>
    <n v="0"/>
    <n v="0"/>
    <n v="0"/>
    <n v="0"/>
    <n v="0"/>
    <n v="0"/>
    <n v="1"/>
  </r>
  <r>
    <x v="0"/>
    <x v="53"/>
    <n v="1336.2713229481483"/>
    <n v="294.15350236032202"/>
    <n v="148.36555800956438"/>
    <n v="85.455185328054895"/>
    <n v="89179.46276819543"/>
    <n v="1864.2455686460896"/>
    <n v="2023"/>
    <n v="54"/>
    <n v="2916"/>
    <n v="7.977968093128549"/>
    <x v="0"/>
    <n v="1"/>
    <n v="1"/>
    <n v="0"/>
    <n v="0"/>
    <n v="0"/>
    <n v="0"/>
    <n v="0"/>
    <n v="0"/>
    <n v="0"/>
    <n v="0"/>
    <n v="0"/>
    <n v="0"/>
    <n v="0"/>
  </r>
  <r>
    <x v="0"/>
    <x v="54"/>
    <n v="1349.6333079153997"/>
    <n v="297.09081538982878"/>
    <n v="149.84921358965741"/>
    <n v="76.719190908288667"/>
    <n v="88715.027424366141"/>
    <n v="1873.2925278031746"/>
    <n v="2023"/>
    <n v="55"/>
    <n v="3025"/>
    <n v="8.0146663704649423"/>
    <x v="0"/>
    <n v="1"/>
    <n v="1"/>
    <n v="0"/>
    <n v="0"/>
    <n v="0"/>
    <n v="0"/>
    <n v="0"/>
    <n v="0"/>
    <n v="0"/>
    <n v="0"/>
    <n v="0"/>
    <n v="0"/>
    <n v="0"/>
  </r>
  <r>
    <x v="0"/>
    <x v="55"/>
    <n v="1363.1291312109929"/>
    <n v="300.05961254667886"/>
    <n v="151.34770572555374"/>
    <n v="100.90490406279714"/>
    <n v="90431.637073141479"/>
    <n v="1915.4413535460228"/>
    <n v="2023"/>
    <n v="56"/>
    <n v="3136"/>
    <n v="8.0507033814702993"/>
    <x v="0"/>
    <n v="1"/>
    <n v="1"/>
    <n v="0"/>
    <n v="0"/>
    <n v="0"/>
    <n v="0"/>
    <n v="0"/>
    <n v="0"/>
    <n v="0"/>
    <n v="0"/>
    <n v="0"/>
    <n v="0"/>
    <n v="0"/>
  </r>
  <r>
    <x v="0"/>
    <x v="56"/>
    <n v="1376.7600656746099"/>
    <n v="303.05915317362155"/>
    <n v="152.86118278280924"/>
    <n v="101.89562046784319"/>
    <n v="90638.973304619692"/>
    <n v="1934.5760220988839"/>
    <n v="2023"/>
    <n v="57"/>
    <n v="3249"/>
    <n v="8.0861025356691005"/>
    <x v="0"/>
    <n v="1"/>
    <n v="1"/>
    <n v="0"/>
    <n v="0"/>
    <n v="0"/>
    <n v="0"/>
    <n v="0"/>
    <n v="0"/>
    <n v="0"/>
    <n v="0"/>
    <n v="0"/>
    <n v="0"/>
    <n v="0"/>
  </r>
  <r>
    <x v="0"/>
    <x v="57"/>
    <n v="1390.5274165374112"/>
    <n v="306.0892169560957"/>
    <n v="154.38979461063732"/>
    <n v="70.722191717273944"/>
    <n v="88351.519076765457"/>
    <n v="1921.7286198214183"/>
    <n v="2023"/>
    <n v="58"/>
    <n v="3364"/>
    <n v="8.1208860210928382"/>
    <x v="0"/>
    <n v="2"/>
    <n v="0"/>
    <n v="1"/>
    <n v="0"/>
    <n v="0"/>
    <n v="0"/>
    <n v="0"/>
    <n v="0"/>
    <n v="0"/>
    <n v="0"/>
    <n v="0"/>
    <n v="0"/>
    <n v="0"/>
  </r>
  <r>
    <x v="0"/>
    <x v="58"/>
    <n v="1404.4325158470238"/>
    <n v="309.14984525102562"/>
    <n v="155.93369255674369"/>
    <n v="102.87492556642842"/>
    <n v="90643.456926958752"/>
    <n v="1972.3909792212214"/>
    <n v="2023"/>
    <n v="59"/>
    <n v="3481"/>
    <n v="8.1550748878114394"/>
    <x v="0"/>
    <n v="2"/>
    <n v="0"/>
    <n v="1"/>
    <n v="0"/>
    <n v="0"/>
    <n v="0"/>
    <n v="0"/>
    <n v="0"/>
    <n v="0"/>
    <n v="0"/>
    <n v="0"/>
    <n v="0"/>
    <n v="0"/>
  </r>
  <r>
    <x v="0"/>
    <x v="59"/>
    <n v="1418.476718606461"/>
    <n v="312.24121176622037"/>
    <n v="157.49302948231116"/>
    <n v="94.353271267700663"/>
    <n v="90301.144212424406"/>
    <n v="1982.5642311226932"/>
    <n v="2023"/>
    <n v="60"/>
    <n v="3600"/>
    <n v="8.1886891244442008"/>
    <x v="0"/>
    <n v="2"/>
    <n v="0"/>
    <n v="1"/>
    <n v="0"/>
    <n v="0"/>
    <n v="0"/>
    <n v="0"/>
    <n v="0"/>
    <n v="0"/>
    <n v="0"/>
    <n v="0"/>
    <n v="0"/>
    <n v="0"/>
  </r>
  <r>
    <x v="0"/>
    <x v="60"/>
    <n v="1432.6614001132025"/>
    <n v="315.36355791522482"/>
    <n v="159.06795977713426"/>
    <n v="90.067242341976623"/>
    <n v="90187.168324184298"/>
    <n v="1997.1601601475384"/>
    <n v="2023"/>
    <n v="61"/>
    <n v="3721"/>
    <n v="8.2217477283466227"/>
    <x v="0"/>
    <n v="2"/>
    <n v="0"/>
    <n v="1"/>
    <n v="0"/>
    <n v="0"/>
    <n v="0"/>
    <n v="0"/>
    <n v="0"/>
    <n v="0"/>
    <n v="0"/>
    <n v="0"/>
    <n v="0"/>
    <n v="0"/>
  </r>
  <r>
    <x v="0"/>
    <x v="61"/>
    <n v="1446.9879541388084"/>
    <n v="318.51716051004814"/>
    <n v="160.65863937490562"/>
    <n v="99.108157973946035"/>
    <n v="90885.0458604054"/>
    <n v="2025.271911997708"/>
    <n v="2023"/>
    <n v="62"/>
    <n v="3844"/>
    <n v="8.2542687700901833"/>
    <x v="0"/>
    <n v="3"/>
    <n v="0"/>
    <n v="0"/>
    <n v="1"/>
    <n v="0"/>
    <n v="0"/>
    <n v="0"/>
    <n v="0"/>
    <n v="0"/>
    <n v="0"/>
    <n v="0"/>
    <n v="0"/>
    <n v="0"/>
  </r>
  <r>
    <x v="0"/>
    <x v="62"/>
    <n v="1461.457791697328"/>
    <n v="321.7023156229842"/>
    <n v="162.26522576865466"/>
    <n v="104.63415963566777"/>
    <n v="91346.486945604891"/>
    <n v="2050.0594927246348"/>
    <n v="2023"/>
    <n v="63"/>
    <n v="3969"/>
    <n v="8.2862694527830651"/>
    <x v="0"/>
    <n v="3"/>
    <n v="0"/>
    <n v="0"/>
    <n v="1"/>
    <n v="0"/>
    <n v="0"/>
    <n v="0"/>
    <n v="0"/>
    <n v="0"/>
    <n v="0"/>
    <n v="0"/>
    <n v="0"/>
    <n v="0"/>
  </r>
  <r>
    <x v="0"/>
    <x v="63"/>
    <n v="1476.0723402262934"/>
    <n v="324.91933053313187"/>
    <n v="163.88787802634124"/>
    <n v="102.41029969211404"/>
    <n v="91375.336178586411"/>
    <n v="2067.2898484778807"/>
    <n v="2023"/>
    <n v="64"/>
    <n v="4096"/>
    <n v="8.317766166719343"/>
    <x v="0"/>
    <n v="3"/>
    <n v="0"/>
    <n v="0"/>
    <n v="1"/>
    <n v="0"/>
    <n v="0"/>
    <n v="0"/>
    <n v="0"/>
    <n v="0"/>
    <n v="0"/>
    <n v="0"/>
    <n v="0"/>
    <n v="0"/>
  </r>
  <r>
    <x v="0"/>
    <x v="64"/>
    <n v="1490.8330430569508"/>
    <n v="328.16851971542206"/>
    <n v="165.52675680660462"/>
    <n v="98.764510343956289"/>
    <n v="91319.849106972746"/>
    <n v="2083.2928299229338"/>
    <n v="2023"/>
    <n v="65"/>
    <n v="4225"/>
    <n v="8.3487745397912736"/>
    <x v="0"/>
    <n v="3"/>
    <n v="0"/>
    <n v="0"/>
    <n v="1"/>
    <n v="0"/>
    <n v="0"/>
    <n v="0"/>
    <n v="0"/>
    <n v="0"/>
    <n v="0"/>
    <n v="0"/>
    <n v="0"/>
    <n v="0"/>
  </r>
  <r>
    <x v="0"/>
    <x v="65"/>
    <n v="1505.7413590873966"/>
    <n v="331.45020285105574"/>
    <n v="167.1820243746707"/>
    <n v="80.876380761068688"/>
    <n v="90330.153113381268"/>
    <n v="2085.2499670741918"/>
    <n v="2023"/>
    <n v="66"/>
    <n v="4356"/>
    <n v="8.3793094840528504"/>
    <x v="0"/>
    <n v="4"/>
    <n v="0"/>
    <n v="0"/>
    <n v="0"/>
    <n v="1"/>
    <n v="0"/>
    <n v="0"/>
    <n v="0"/>
    <n v="0"/>
    <n v="0"/>
    <n v="0"/>
    <n v="0"/>
    <n v="0"/>
  </r>
  <r>
    <x v="0"/>
    <x v="66"/>
    <n v="1520.7987625981841"/>
    <n v="334.76470384880599"/>
    <n v="61.71820243746707"/>
    <n v="86.187560775447238"/>
    <n v="83946.98597307202"/>
    <n v="2003.4692296599044"/>
    <n v="2023"/>
    <n v="67"/>
    <n v="4489"/>
    <n v="8.4093852387819314"/>
    <x v="0"/>
    <n v="4"/>
    <n v="0"/>
    <n v="0"/>
    <n v="0"/>
    <n v="1"/>
    <n v="0"/>
    <n v="0"/>
    <n v="0"/>
    <n v="0"/>
    <n v="0"/>
    <n v="0"/>
    <n v="0"/>
    <n v="0"/>
  </r>
  <r>
    <x v="0"/>
    <x v="67"/>
    <n v="1536.006743168105"/>
    <n v="338.11235037191392"/>
    <n v="51.171820243746708"/>
    <n v="94.528671046819142"/>
    <n v="83273.622150591676"/>
    <n v="2019.8195848305847"/>
    <n v="2023"/>
    <n v="68"/>
    <n v="4624"/>
    <n v="8.4390154103522139"/>
    <x v="0"/>
    <n v="4"/>
    <n v="0"/>
    <n v="0"/>
    <n v="0"/>
    <n v="1"/>
    <n v="0"/>
    <n v="0"/>
    <n v="0"/>
    <n v="0"/>
    <n v="0"/>
    <n v="0"/>
    <n v="0"/>
    <n v="0"/>
  </r>
  <r>
    <x v="0"/>
    <x v="68"/>
    <n v="1551.3668056605438"/>
    <n v="341.49347361794298"/>
    <n v="50.117182024374671"/>
    <n v="103.95377357088377"/>
    <n v="83757.077219939791"/>
    <n v="2046.9312348737453"/>
    <n v="2023"/>
    <n v="69"/>
    <n v="4761"/>
    <n v="8.4682130091945194"/>
    <x v="0"/>
    <n v="4"/>
    <n v="0"/>
    <n v="0"/>
    <n v="0"/>
    <n v="1"/>
    <n v="0"/>
    <n v="0"/>
    <n v="0"/>
    <n v="0"/>
    <n v="0"/>
    <n v="0"/>
    <n v="0"/>
    <n v="0"/>
  </r>
  <r>
    <x v="0"/>
    <x v="69"/>
    <n v="1566.8804702596794"/>
    <n v="344.90840822527741"/>
    <n v="50.011718202437464"/>
    <n v="114.34637446991043"/>
    <n v="84370.210937232812"/>
    <n v="2076.146971157305"/>
    <n v="2023"/>
    <n v="70"/>
    <n v="4900"/>
    <n v="8.4969904840987187"/>
    <x v="0"/>
    <n v="4"/>
    <n v="0"/>
    <n v="0"/>
    <n v="0"/>
    <n v="1"/>
    <n v="0"/>
    <n v="0"/>
    <n v="0"/>
    <n v="0"/>
    <n v="0"/>
    <n v="0"/>
    <n v="0"/>
    <n v="0"/>
  </r>
  <r>
    <x v="0"/>
    <x v="70"/>
    <n v="1582.5492725420472"/>
    <n v="348.35749224310769"/>
    <n v="50.001171820243748"/>
    <n v="125.7807342710953"/>
    <n v="91398.370387900693"/>
    <n v="2106.6886708764941"/>
    <n v="2023"/>
    <n v="71"/>
    <n v="5041"/>
    <n v="8.5253597540826309"/>
    <x v="0"/>
    <n v="5"/>
    <n v="0"/>
    <n v="0"/>
    <n v="0"/>
    <n v="0"/>
    <n v="1"/>
    <n v="0"/>
    <n v="0"/>
    <n v="0"/>
    <n v="0"/>
    <n v="0"/>
    <n v="0"/>
    <n v="0"/>
  </r>
  <r>
    <x v="0"/>
    <x v="71"/>
    <n v="1598.3747635733075"/>
    <n v="351.84106713332756"/>
    <n v="50.000117182024375"/>
    <n v="138.35877993362422"/>
    <n v="92025.934922879198"/>
    <n v="2138.5747278222839"/>
    <n v="2023"/>
    <n v="72"/>
    <n v="5184"/>
    <n v="8.5533322380321106"/>
    <x v="0"/>
    <n v="5"/>
    <n v="0"/>
    <n v="0"/>
    <n v="0"/>
    <n v="0"/>
    <n v="1"/>
    <n v="0"/>
    <n v="0"/>
    <n v="0"/>
    <n v="0"/>
    <n v="0"/>
    <n v="0"/>
    <n v="0"/>
  </r>
  <r>
    <x v="0"/>
    <x v="72"/>
    <n v="1614.3585100231287"/>
    <n v="355.35947778855518"/>
    <n v="50.000011718202437"/>
    <n v="152.1946551505286"/>
    <n v="92653.630606910854"/>
    <n v="2171.912654680415"/>
    <n v="2023"/>
    <n v="73"/>
    <n v="5329"/>
    <n v="8.5809188822967819"/>
    <x v="0"/>
    <n v="5"/>
    <n v="0"/>
    <n v="0"/>
    <n v="0"/>
    <n v="0"/>
    <n v="1"/>
    <n v="0"/>
    <n v="0"/>
    <n v="0"/>
    <n v="0"/>
    <n v="0"/>
    <n v="0"/>
    <n v="0"/>
  </r>
  <r>
    <x v="0"/>
    <x v="73"/>
    <n v="1630.5020942932215"/>
    <n v="358.91307255838797"/>
    <n v="50.000001171820244"/>
    <n v="167.41412038793567"/>
    <n v="93281.339397055563"/>
    <n v="2206.8292884113653"/>
    <n v="2023"/>
    <n v="74"/>
    <n v="5476"/>
    <n v="8.6081301864083404"/>
    <x v="0"/>
    <n v="5"/>
    <n v="0"/>
    <n v="0"/>
    <n v="0"/>
    <n v="0"/>
    <n v="1"/>
    <n v="0"/>
    <n v="0"/>
    <n v="0"/>
    <n v="0"/>
    <n v="0"/>
    <n v="0"/>
    <n v="0"/>
  </r>
  <r>
    <x v="0"/>
    <x v="74"/>
    <n v="1646.8071146550569"/>
    <n v="362.50220327994543"/>
    <n v="50.000000117182026"/>
    <n v="184.15553239896465"/>
    <n v="97767.472966597852"/>
    <n v="2243.4648504511492"/>
    <n v="2023"/>
    <n v="75"/>
    <n v="5625"/>
    <n v="8.6349762270726202"/>
    <x v="0"/>
    <n v="6"/>
    <n v="0"/>
    <n v="0"/>
    <n v="0"/>
    <n v="0"/>
    <n v="0"/>
    <n v="1"/>
    <n v="0"/>
    <n v="0"/>
    <n v="0"/>
    <n v="0"/>
    <n v="0"/>
    <n v="0"/>
  </r>
  <r>
    <x v="0"/>
    <x v="75"/>
    <n v="1663.2751853948394"/>
    <n v="366.12722531073166"/>
    <n v="50.0000000117182"/>
    <n v="202.57108563608466"/>
    <n v="98395.183197996768"/>
    <n v="2281.9734963533742"/>
    <n v="2023"/>
    <n v="76"/>
    <n v="5776"/>
    <n v="8.6614666805726621"/>
    <x v="0"/>
    <n v="6"/>
    <n v="0"/>
    <n v="0"/>
    <n v="0"/>
    <n v="0"/>
    <n v="0"/>
    <n v="1"/>
    <n v="0"/>
    <n v="0"/>
    <n v="0"/>
    <n v="0"/>
    <n v="0"/>
    <n v="0"/>
  </r>
  <r>
    <x v="0"/>
    <x v="76"/>
    <n v="1679.9079369640504"/>
    <n v="369.78849756283239"/>
    <n v="50.00000000117182"/>
    <n v="222.82819419941552"/>
    <n v="99022.893442660279"/>
    <n v="2322.5246287274699"/>
    <n v="2023"/>
    <n v="77"/>
    <n v="5929"/>
    <n v="8.6876108437073682"/>
    <x v="0"/>
    <n v="6"/>
    <n v="0"/>
    <n v="0"/>
    <n v="0"/>
    <n v="0"/>
    <n v="0"/>
    <n v="1"/>
    <n v="0"/>
    <n v="0"/>
    <n v="0"/>
    <n v="0"/>
    <n v="0"/>
    <n v="0"/>
  </r>
  <r>
    <x v="0"/>
    <x v="77"/>
    <n v="1696.7070161343745"/>
    <n v="373.48638253795741"/>
    <n v="50.000000000117183"/>
    <n v="245.1110136193293"/>
    <n v="99650.603688755655"/>
    <n v="2365.3044122917786"/>
    <n v="2023"/>
    <n v="78"/>
    <n v="6084"/>
    <n v="8.7134176533791834"/>
    <x v="0"/>
    <n v="6"/>
    <n v="0"/>
    <n v="0"/>
    <n v="0"/>
    <n v="0"/>
    <n v="0"/>
    <n v="1"/>
    <n v="0"/>
    <n v="0"/>
    <n v="0"/>
    <n v="0"/>
    <n v="0"/>
    <n v="0"/>
  </r>
  <r>
    <x v="0"/>
    <x v="78"/>
    <n v="1713.6740861561971"/>
    <n v="377.22124636308536"/>
    <n v="50.000000000011717"/>
    <n v="269.62211498125947"/>
    <n v="101612.76020874543"/>
    <n v="2410.5174475005538"/>
    <n v="2023"/>
    <n v="79"/>
    <n v="6241"/>
    <n v="8.738895704934043"/>
    <x v="0"/>
    <n v="7"/>
    <n v="0"/>
    <n v="0"/>
    <n v="0"/>
    <n v="0"/>
    <n v="0"/>
    <n v="0"/>
    <n v="1"/>
    <n v="0"/>
    <n v="0"/>
    <n v="0"/>
    <n v="0"/>
    <n v="0"/>
  </r>
  <r>
    <x v="0"/>
    <x v="79"/>
    <n v="1730.8108269200941"/>
    <n v="380.99345882659037"/>
    <n v="50.000000000001172"/>
    <n v="296.58432647938514"/>
    <n v="102240.47045512812"/>
    <n v="2458.388612226071"/>
    <n v="2023"/>
    <n v="80"/>
    <n v="6400"/>
    <n v="8.7640532693477624"/>
    <x v="0"/>
    <n v="7"/>
    <n v="0"/>
    <n v="0"/>
    <n v="0"/>
    <n v="0"/>
    <n v="0"/>
    <n v="0"/>
    <n v="1"/>
    <n v="0"/>
    <n v="0"/>
    <n v="0"/>
    <n v="0"/>
    <n v="0"/>
  </r>
  <r>
    <x v="0"/>
    <x v="80"/>
    <n v="1748.1189351209296"/>
    <n v="384.80339341479339"/>
    <n v="442.18999400337066"/>
    <n v="326.24275912732367"/>
    <n v="117807.40892043845"/>
    <n v="2901.3550816664174"/>
    <n v="2023"/>
    <n v="81"/>
    <n v="6561"/>
    <n v="8.7888983093448783"/>
    <x v="0"/>
    <n v="7"/>
    <n v="0"/>
    <n v="0"/>
    <n v="0"/>
    <n v="0"/>
    <n v="0"/>
    <n v="0"/>
    <n v="1"/>
    <n v="0"/>
    <n v="0"/>
    <n v="0"/>
    <n v="0"/>
    <n v="0"/>
  </r>
  <r>
    <x v="0"/>
    <x v="81"/>
    <n v="1765.600124424283"/>
    <n v="388.65142734890986"/>
    <n v="481.4089934037076"/>
    <n v="358.86703504005601"/>
    <n v="119017.53398156902"/>
    <n v="2994.5275802169563"/>
    <n v="2023"/>
    <n v="82"/>
    <n v="6724"/>
    <n v="8.8134384945285067"/>
    <x v="0"/>
    <n v="7"/>
    <n v="0"/>
    <n v="0"/>
    <n v="0"/>
    <n v="0"/>
    <n v="0"/>
    <n v="0"/>
    <n v="1"/>
    <n v="0"/>
    <n v="0"/>
    <n v="0"/>
    <n v="0"/>
    <n v="0"/>
  </r>
  <r>
    <x v="0"/>
    <x v="82"/>
    <n v="1783.2561256350264"/>
    <n v="392.53794162238324"/>
    <n v="485.33089334374131"/>
    <n v="394.7537385440616"/>
    <n v="119700.85352097583"/>
    <n v="3055.8786991452121"/>
    <n v="2023"/>
    <n v="83"/>
    <n v="6889"/>
    <n v="8.8376812155931965"/>
    <x v="0"/>
    <n v="7"/>
    <n v="0"/>
    <n v="0"/>
    <n v="0"/>
    <n v="0"/>
    <n v="0"/>
    <n v="0"/>
    <n v="1"/>
    <n v="0"/>
    <n v="0"/>
    <n v="0"/>
    <n v="0"/>
    <n v="0"/>
  </r>
  <r>
    <x v="0"/>
    <x v="83"/>
    <n v="1801.0886868679277"/>
    <n v="396.46332103859925"/>
    <n v="485.7230833377447"/>
    <n v="434.22911239846781"/>
    <n v="120564.66317300108"/>
    <n v="3117.5042036427394"/>
    <n v="2023"/>
    <n v="84"/>
    <n v="7056"/>
    <n v="8.8616335976866267"/>
    <x v="0"/>
    <n v="8"/>
    <n v="0"/>
    <n v="0"/>
    <n v="0"/>
    <n v="0"/>
    <n v="0"/>
    <n v="0"/>
    <n v="0"/>
    <n v="1"/>
    <n v="0"/>
    <n v="0"/>
    <n v="0"/>
    <n v="0"/>
  </r>
  <r>
    <x v="0"/>
    <x v="84"/>
    <n v="1819.0995737201924"/>
    <n v="400.42795424898134"/>
    <n v="485.762302337145"/>
    <n v="477.65202363831463"/>
    <n v="121192.92679299328"/>
    <n v="3182.9418539446333"/>
    <n v="2023"/>
    <n v="85"/>
    <n v="7225"/>
    <n v="8.8853025129806333"/>
    <x v="0"/>
    <n v="8"/>
    <n v="0"/>
    <n v="0"/>
    <n v="0"/>
    <n v="0"/>
    <n v="0"/>
    <n v="0"/>
    <n v="0"/>
    <n v="1"/>
    <n v="0"/>
    <n v="0"/>
    <n v="0"/>
    <n v="0"/>
  </r>
  <r>
    <x v="0"/>
    <x v="85"/>
    <n v="1837.2905694459041"/>
    <n v="404.43223379146917"/>
    <n v="485.76622423708505"/>
    <n v="525.41722600214621"/>
    <n v="121820.69237438588"/>
    <n v="3252.9062534766044"/>
    <n v="2023"/>
    <n v="86"/>
    <n v="7396"/>
    <n v="8.9086945925070147"/>
    <x v="0"/>
    <n v="8"/>
    <n v="0"/>
    <n v="0"/>
    <n v="0"/>
    <n v="0"/>
    <n v="0"/>
    <n v="0"/>
    <n v="0"/>
    <n v="1"/>
    <n v="0"/>
    <n v="0"/>
    <n v="0"/>
    <n v="0"/>
  </r>
  <r>
    <x v="0"/>
    <x v="86"/>
    <n v="1855.6634751323202"/>
    <n v="408.47655612938286"/>
    <n v="485.76661642707904"/>
    <n v="577.95894860236081"/>
    <n v="122448.40815435501"/>
    <n v="3327.8655962911425"/>
    <n v="2023"/>
    <n v="87"/>
    <n v="7569"/>
    <n v="8.9318162373091674"/>
    <x v="0"/>
    <n v="8"/>
    <n v="0"/>
    <n v="0"/>
    <n v="0"/>
    <n v="0"/>
    <n v="0"/>
    <n v="0"/>
    <n v="0"/>
    <n v="1"/>
    <n v="0"/>
    <n v="0"/>
    <n v="0"/>
    <n v="0"/>
  </r>
  <r>
    <x v="0"/>
    <x v="87"/>
    <n v="1874.2201098780133"/>
    <n v="412.56132169067621"/>
    <n v="485.76665564607845"/>
    <n v="635.75484346259691"/>
    <n v="119981.17321859155"/>
    <n v="3408.3029306773651"/>
    <n v="2023"/>
    <n v="88"/>
    <n v="7744"/>
    <n v="8.9546736289564137"/>
    <x v="0"/>
    <n v="9"/>
    <n v="0"/>
    <n v="0"/>
    <n v="0"/>
    <n v="0"/>
    <n v="0"/>
    <n v="0"/>
    <n v="0"/>
    <n v="0"/>
    <n v="1"/>
    <n v="0"/>
    <n v="0"/>
    <n v="0"/>
  </r>
  <r>
    <x v="0"/>
    <x v="88"/>
    <n v="1892.9623109728523"/>
    <n v="416.68693490758267"/>
    <n v="95.918077228612901"/>
    <n v="336.00734826203234"/>
    <n v="105304.05974627472"/>
    <n v="2741.5746713710801"/>
    <n v="2023"/>
    <n v="89"/>
    <n v="7921"/>
    <n v="8.9772727394642793"/>
    <x v="0"/>
    <n v="9"/>
    <n v="0"/>
    <n v="0"/>
    <n v="0"/>
    <n v="0"/>
    <n v="0"/>
    <n v="0"/>
    <n v="0"/>
    <n v="0"/>
    <n v="1"/>
    <n v="0"/>
    <n v="0"/>
    <n v="0"/>
  </r>
  <r>
    <x v="0"/>
    <x v="89"/>
    <n v="1911.891934079822"/>
    <n v="420.85380425665835"/>
    <n v="57.406633503506384"/>
    <n v="278.78941235039861"/>
    <n v="100802.95038153956"/>
    <n v="2668.9417841903851"/>
    <n v="2023"/>
    <n v="90"/>
    <n v="8100"/>
    <n v="8.99961934066053"/>
    <x v="0"/>
    <n v="9"/>
    <n v="0"/>
    <n v="0"/>
    <n v="0"/>
    <n v="0"/>
    <n v="0"/>
    <n v="0"/>
    <n v="0"/>
    <n v="0"/>
    <n v="1"/>
    <n v="0"/>
    <n v="0"/>
    <n v="0"/>
  </r>
  <r>
    <x v="0"/>
    <x v="90"/>
    <n v="1931.0108534186891"/>
    <n v="425.06234229922484"/>
    <n v="54.033637388802184"/>
    <n v="248.54875100681568"/>
    <n v="99815.508751855305"/>
    <n v="2658.6555841135319"/>
    <n v="2023"/>
    <n v="91"/>
    <n v="8281"/>
    <n v="9.0217190130336995"/>
    <x v="0"/>
    <n v="9"/>
    <n v="0"/>
    <n v="0"/>
    <n v="0"/>
    <n v="0"/>
    <n v="0"/>
    <n v="0"/>
    <n v="0"/>
    <n v="0"/>
    <n v="1"/>
    <n v="0"/>
    <n v="0"/>
    <n v="0"/>
  </r>
  <r>
    <x v="0"/>
    <x v="91"/>
    <n v="1950.3209619515242"/>
    <n v="429.31296572221703"/>
    <n v="54.179267517716276"/>
    <n v="223.45770389527982"/>
    <n v="99309.51100545231"/>
    <n v="2657.2708990867372"/>
    <n v="2023"/>
    <n v="92"/>
    <n v="8464"/>
    <n v="9.0435771540980809"/>
    <x v="0"/>
    <n v="9"/>
    <n v="0"/>
    <n v="0"/>
    <n v="0"/>
    <n v="0"/>
    <n v="0"/>
    <n v="0"/>
    <n v="0"/>
    <n v="0"/>
    <n v="1"/>
    <n v="0"/>
    <n v="0"/>
    <n v="0"/>
  </r>
  <r>
    <x v="0"/>
    <x v="92"/>
    <n v="1969.8241715700929"/>
    <n v="433.60609537943913"/>
    <n v="54.681589568396049"/>
    <n v="201.08831630466642"/>
    <n v="91155.185171395759"/>
    <n v="2659.2001728225946"/>
    <n v="2023"/>
    <n v="93"/>
    <n v="8649"/>
    <n v="9.0651989863065126"/>
    <x v="0"/>
    <n v="10"/>
    <n v="0"/>
    <n v="0"/>
    <n v="0"/>
    <n v="0"/>
    <n v="0"/>
    <n v="0"/>
    <n v="0"/>
    <n v="0"/>
    <n v="0"/>
    <n v="1"/>
    <n v="0"/>
    <n v="0"/>
  </r>
  <r>
    <x v="0"/>
    <x v="93"/>
    <n v="1989.5224132851317"/>
    <n v="437.94215633323353"/>
    <n v="55.224458401630258"/>
    <n v="180.97712295409124"/>
    <n v="90704.406144926426"/>
    <n v="2663.6661509740866"/>
    <n v="2023"/>
    <n v="94"/>
    <n v="8836"/>
    <n v="9.0865895645400077"/>
    <x v="0"/>
    <n v="10"/>
    <n v="0"/>
    <n v="0"/>
    <n v="0"/>
    <n v="0"/>
    <n v="0"/>
    <n v="0"/>
    <n v="0"/>
    <n v="0"/>
    <n v="0"/>
    <n v="1"/>
    <n v="0"/>
    <n v="0"/>
  </r>
  <r>
    <x v="0"/>
    <x v="94"/>
    <n v="2009.417637417519"/>
    <n v="442.32157789656588"/>
    <n v="55.77630827940159"/>
    <n v="162.87917448667127"/>
    <n v="90254.134709970895"/>
    <n v="2670.3946980801579"/>
    <n v="2023"/>
    <n v="95"/>
    <n v="9025"/>
    <n v="9.1077537832010815"/>
    <x v="0"/>
    <n v="10"/>
    <n v="0"/>
    <n v="0"/>
    <n v="0"/>
    <n v="0"/>
    <n v="0"/>
    <n v="0"/>
    <n v="0"/>
    <n v="0"/>
    <n v="0"/>
    <n v="1"/>
    <n v="0"/>
    <n v="0"/>
  </r>
  <r>
    <x v="0"/>
    <x v="95"/>
    <n v="2029.5118137913696"/>
    <n v="446.74479367553158"/>
    <n v="56.334031891571115"/>
    <n v="146.59123342080304"/>
    <n v="89803.914335270048"/>
    <n v="2679.1818727792752"/>
    <n v="2023"/>
    <n v="96"/>
    <n v="9216"/>
    <n v="9.1286963829356722"/>
    <x v="0"/>
    <n v="10"/>
    <n v="0"/>
    <n v="0"/>
    <n v="0"/>
    <n v="0"/>
    <n v="0"/>
    <n v="0"/>
    <n v="0"/>
    <n v="0"/>
    <n v="0"/>
    <n v="1"/>
    <n v="0"/>
    <n v="0"/>
  </r>
  <r>
    <x v="0"/>
    <x v="96"/>
    <n v="2049.8069319290562"/>
    <n v="451.2122416122869"/>
    <n v="56.897368263424376"/>
    <n v="131.93210771700262"/>
    <n v="88321.043947750353"/>
    <n v="2689.8486495217703"/>
    <n v="2023"/>
    <n v="97"/>
    <n v="9409"/>
    <n v="9.1494219570067656"/>
    <x v="0"/>
    <n v="11"/>
    <n v="0"/>
    <n v="0"/>
    <n v="0"/>
    <n v="0"/>
    <n v="0"/>
    <n v="0"/>
    <n v="0"/>
    <n v="0"/>
    <n v="0"/>
    <n v="0"/>
    <n v="1"/>
    <n v="0"/>
  </r>
  <r>
    <x v="0"/>
    <x v="97"/>
    <n v="2070.3050012481876"/>
    <n v="455.72436402840975"/>
    <n v="57.466341551352372"/>
    <n v="118.73889670913036"/>
    <n v="87870.829236882346"/>
    <n v="2702.2346035370801"/>
    <n v="2023"/>
    <n v="98"/>
    <n v="9604"/>
    <n v="9.1699349573411446"/>
    <x v="0"/>
    <n v="11"/>
    <n v="0"/>
    <n v="0"/>
    <n v="0"/>
    <n v="0"/>
    <n v="0"/>
    <n v="0"/>
    <n v="0"/>
    <n v="0"/>
    <n v="0"/>
    <n v="0"/>
    <n v="1"/>
    <n v="0"/>
  </r>
  <r>
    <x v="0"/>
    <x v="98"/>
    <n v="2091.0080512605582"/>
    <n v="460.28160766869382"/>
    <n v="58.041004927395278"/>
    <n v="106.86500701460011"/>
    <n v="87420.614578526191"/>
    <n v="2716.1956708712473"/>
    <n v="2023"/>
    <n v="99"/>
    <n v="9801"/>
    <n v="9.1902397002691796"/>
    <x v="0"/>
    <n v="11"/>
    <n v="0"/>
    <n v="0"/>
    <n v="0"/>
    <n v="0"/>
    <n v="0"/>
    <n v="0"/>
    <n v="0"/>
    <n v="0"/>
    <n v="0"/>
    <n v="0"/>
    <n v="1"/>
    <n v="0"/>
  </r>
  <r>
    <x v="0"/>
    <x v="99"/>
    <n v="2111.9181317730859"/>
    <n v="464.88442374538079"/>
    <n v="58.621414972722171"/>
    <n v="96.178506310778374"/>
    <n v="86970.399925491482"/>
    <n v="2731.602476801967"/>
    <n v="2023"/>
    <n v="100"/>
    <n v="10000"/>
    <n v="9.2103403719761836"/>
    <x v="0"/>
    <n v="11"/>
    <n v="0"/>
    <n v="0"/>
    <n v="0"/>
    <n v="0"/>
    <n v="0"/>
    <n v="0"/>
    <n v="0"/>
    <n v="0"/>
    <n v="0"/>
    <n v="0"/>
    <n v="1"/>
    <n v="0"/>
  </r>
  <r>
    <x v="0"/>
    <x v="100"/>
    <n v="2133.0373130907624"/>
    <n v="469.53326798283456"/>
    <n v="59.207629122054684"/>
    <n v="54.617850631077836"/>
    <n v="83875.788408236913"/>
    <n v="2716.3960608267298"/>
    <n v="2023"/>
    <n v="101"/>
    <n v="10201"/>
    <n v="9.2302410336825194"/>
    <x v="0"/>
    <n v="12"/>
    <n v="0"/>
    <n v="0"/>
    <n v="0"/>
    <n v="0"/>
    <n v="0"/>
    <n v="0"/>
    <n v="0"/>
    <n v="0"/>
    <n v="0"/>
    <n v="0"/>
    <n v="0"/>
    <n v="1"/>
  </r>
  <r>
    <x v="0"/>
    <x v="101"/>
    <n v="2154.3676862216316"/>
    <n v="474.22860066266293"/>
    <n v="59.799705413235763"/>
    <n v="50.461785063107783"/>
    <n v="83575.305701025369"/>
    <n v="2738.857777360638"/>
    <n v="2023"/>
    <n v="102"/>
    <n v="10404"/>
    <n v="9.2499456265685414"/>
    <x v="0"/>
    <n v="12"/>
    <n v="0"/>
    <n v="0"/>
    <n v="0"/>
    <n v="0"/>
    <n v="0"/>
    <n v="0"/>
    <n v="0"/>
    <n v="0"/>
    <n v="0"/>
    <n v="0"/>
    <n v="0"/>
    <n v="1"/>
  </r>
  <r>
    <x v="0"/>
    <x v="102"/>
    <n v="2175.9113630838215"/>
    <n v="478.9708866692896"/>
    <n v="60.397702467364176"/>
    <n v="50.046178506310781"/>
    <n v="83679.618344445684"/>
    <n v="2765.3261307267858"/>
    <n v="2023"/>
    <n v="103"/>
    <n v="10609"/>
    <n v="9.2694579764592717"/>
    <x v="0"/>
    <n v="12"/>
    <n v="0"/>
    <n v="0"/>
    <n v="0"/>
    <n v="0"/>
    <n v="0"/>
    <n v="0"/>
    <n v="0"/>
    <n v="0"/>
    <n v="0"/>
    <n v="0"/>
    <n v="0"/>
    <n v="1"/>
  </r>
  <r>
    <x v="0"/>
    <x v="103"/>
    <n v="2197.6704767146412"/>
    <n v="483.76059553598247"/>
    <n v="61.001679492037425"/>
    <n v="50.004617850631078"/>
    <n v="83826.420671584434"/>
    <n v="2792.4373695932918"/>
    <n v="2023"/>
    <n v="104"/>
    <n v="10816"/>
    <n v="9.288781798282745"/>
    <x v="0"/>
    <n v="12"/>
    <n v="0"/>
    <n v="0"/>
    <n v="0"/>
    <n v="0"/>
    <n v="0"/>
    <n v="0"/>
    <n v="0"/>
    <n v="0"/>
    <n v="0"/>
    <n v="0"/>
    <n v="0"/>
    <n v="1"/>
  </r>
  <r>
    <x v="0"/>
    <x v="104"/>
    <n v="2219.6471814817742"/>
    <n v="488.59820149134231"/>
    <n v="61.611696286957759"/>
    <n v="50.000461785063109"/>
    <n v="83977.493306631834"/>
    <n v="2819.8575410451376"/>
    <n v="2023"/>
    <n v="105"/>
    <n v="11025"/>
    <n v="9.3079207003150461"/>
    <x v="0"/>
    <n v="12"/>
    <n v="0"/>
    <n v="0"/>
    <n v="0"/>
    <n v="0"/>
    <n v="0"/>
    <n v="0"/>
    <n v="0"/>
    <n v="0"/>
    <n v="0"/>
    <n v="0"/>
    <n v="0"/>
    <n v="1"/>
  </r>
  <r>
    <x v="0"/>
    <x v="105"/>
    <n v="2241.8436532965825"/>
    <n v="493.48418350625576"/>
    <n v="62.227813249827328"/>
    <n v="50.00004617850631"/>
    <n v="84497.337803625691"/>
    <n v="2847.5556962311716"/>
    <n v="2024"/>
    <n v="106"/>
    <n v="11236"/>
    <n v="9.3268781882241338"/>
    <x v="0"/>
    <n v="1"/>
    <n v="1"/>
    <n v="0"/>
    <n v="0"/>
    <n v="0"/>
    <n v="0"/>
    <n v="0"/>
    <n v="0"/>
    <n v="0"/>
    <n v="0"/>
    <n v="0"/>
    <n v="0"/>
    <n v="0"/>
  </r>
  <r>
    <x v="0"/>
    <x v="106"/>
    <n v="2264.2620898295427"/>
    <n v="498.41902534131839"/>
    <n v="62.850091382325608"/>
    <n v="50.000004617850635"/>
    <n v="84648.880410882266"/>
    <n v="2875.5312111710373"/>
    <n v="2024"/>
    <n v="107"/>
    <n v="11449"/>
    <n v="9.3456576689238116"/>
    <x v="0"/>
    <n v="1"/>
    <n v="1"/>
    <n v="0"/>
    <n v="0"/>
    <n v="0"/>
    <n v="0"/>
    <n v="0"/>
    <n v="0"/>
    <n v="0"/>
    <n v="0"/>
    <n v="0"/>
    <n v="0"/>
    <n v="0"/>
  </r>
  <r>
    <x v="0"/>
    <x v="107"/>
    <n v="2286.9047107278334"/>
    <n v="503.40321559473159"/>
    <n v="63.478592296148861"/>
    <n v="50.000000461785064"/>
    <n v="84800.427290830237"/>
    <n v="2903.7865190804987"/>
    <n v="2024"/>
    <n v="108"/>
    <n v="11664"/>
    <n v="9.3642624542484398"/>
    <x v="0"/>
    <n v="1"/>
    <n v="1"/>
    <n v="0"/>
    <n v="0"/>
    <n v="0"/>
    <n v="0"/>
    <n v="0"/>
    <n v="0"/>
    <n v="0"/>
    <n v="0"/>
    <n v="0"/>
    <n v="0"/>
    <n v="0"/>
  </r>
  <r>
    <x v="0"/>
    <x v="108"/>
    <n v="2309.7737578351084"/>
    <n v="508.43724775067892"/>
    <n v="64.113378219110359"/>
    <n v="50.000000046178506"/>
    <n v="84951.974598047615"/>
    <n v="2932.3243838510766"/>
    <n v="2024"/>
    <n v="109"/>
    <n v="11881"/>
    <n v="9.3826957644582869"/>
    <x v="0"/>
    <n v="1"/>
    <n v="1"/>
    <n v="0"/>
    <n v="0"/>
    <n v="0"/>
    <n v="0"/>
    <n v="0"/>
    <n v="0"/>
    <n v="0"/>
    <n v="0"/>
    <n v="0"/>
    <n v="0"/>
    <n v="0"/>
  </r>
  <r>
    <x v="0"/>
    <x v="109"/>
    <n v="2332.8714954134575"/>
    <n v="513.52162022818561"/>
    <n v="64.754512001301464"/>
    <n v="50.000000004617853"/>
    <n v="84750.291923106706"/>
    <n v="2961.1476276475623"/>
    <n v="2024"/>
    <n v="110"/>
    <n v="12100"/>
    <n v="9.4009607315848331"/>
    <x v="0"/>
    <n v="2"/>
    <n v="0"/>
    <n v="1"/>
    <n v="0"/>
    <n v="0"/>
    <n v="0"/>
    <n v="0"/>
    <n v="0"/>
    <n v="0"/>
    <n v="0"/>
    <n v="0"/>
    <n v="0"/>
    <n v="0"/>
  </r>
  <r>
    <x v="0"/>
    <x v="110"/>
    <n v="1767.2656464635852"/>
    <n v="518.65683643046748"/>
    <n v="65.402057121314471"/>
    <n v="50.000000000461782"/>
    <n v="84244.755114277577"/>
    <n v="2401.3245400158289"/>
    <n v="2024"/>
    <n v="111"/>
    <n v="12321"/>
    <n v="9.4190604026246678"/>
    <x v="0"/>
    <n v="2"/>
    <n v="0"/>
    <n v="1"/>
    <n v="0"/>
    <n v="0"/>
    <n v="0"/>
    <n v="0"/>
    <n v="0"/>
    <n v="0"/>
    <n v="0"/>
    <n v="0"/>
    <n v="0"/>
    <n v="0"/>
  </r>
  <r>
    <x v="0"/>
    <x v="111"/>
    <n v="1349.5859525245096"/>
    <n v="523.84340479477214"/>
    <n v="66.056077692527623"/>
    <n v="50.000000000046178"/>
    <n v="83757.565136970719"/>
    <n v="1989.4854350118555"/>
    <n v="2024"/>
    <n v="112"/>
    <n v="12544"/>
    <n v="9.4369977425901883"/>
    <x v="0"/>
    <n v="2"/>
    <n v="0"/>
    <n v="1"/>
    <n v="0"/>
    <n v="0"/>
    <n v="0"/>
    <n v="0"/>
    <n v="0"/>
    <n v="0"/>
    <n v="0"/>
    <n v="0"/>
    <n v="0"/>
    <n v="0"/>
  </r>
  <r>
    <x v="0"/>
    <x v="112"/>
    <n v="1057.2101667671566"/>
    <n v="529.08183884271989"/>
    <n v="66.716638469452889"/>
    <n v="50.000000000004619"/>
    <n v="83328.566569702089"/>
    <n v="1703.0086440793339"/>
    <n v="2024"/>
    <n v="113"/>
    <n v="12769"/>
    <n v="9.4547756374246816"/>
    <x v="0"/>
    <n v="2"/>
    <n v="0"/>
    <n v="1"/>
    <n v="0"/>
    <n v="0"/>
    <n v="0"/>
    <n v="0"/>
    <n v="0"/>
    <n v="0"/>
    <n v="0"/>
    <n v="0"/>
    <n v="0"/>
    <n v="0"/>
  </r>
  <r>
    <x v="0"/>
    <x v="113"/>
    <n v="852.54711673700956"/>
    <n v="534.37265723114706"/>
    <n v="67.383804854147414"/>
    <n v="50.000000000000462"/>
    <n v="82965.830037495281"/>
    <n v="1504.3035788223046"/>
    <n v="2024"/>
    <n v="114"/>
    <n v="12996"/>
    <n v="9.4723968967889913"/>
    <x v="0"/>
    <n v="3"/>
    <n v="0"/>
    <n v="0"/>
    <n v="1"/>
    <n v="0"/>
    <n v="0"/>
    <n v="0"/>
    <n v="0"/>
    <n v="0"/>
    <n v="0"/>
    <n v="0"/>
    <n v="0"/>
    <n v="0"/>
  </r>
  <r>
    <x v="0"/>
    <x v="114"/>
    <n v="709.28298171590666"/>
    <n v="539.7163838034586"/>
    <n v="68.057642902688897"/>
    <n v="50.000000000000043"/>
    <n v="82674.341461050033"/>
    <n v="1367.0570084220542"/>
    <n v="2024"/>
    <n v="115"/>
    <n v="13225"/>
    <n v="9.4898642567265004"/>
    <x v="0"/>
    <n v="3"/>
    <n v="0"/>
    <n v="0"/>
    <n v="1"/>
    <n v="0"/>
    <n v="0"/>
    <n v="0"/>
    <n v="0"/>
    <n v="0"/>
    <n v="0"/>
    <n v="0"/>
    <n v="0"/>
    <n v="0"/>
  </r>
  <r>
    <x v="0"/>
    <x v="115"/>
    <n v="608.99808720113458"/>
    <n v="545.11354764149314"/>
    <n v="68.738219331715783"/>
    <n v="50.000000000000007"/>
    <n v="82454.895949324695"/>
    <n v="1272.8498541743434"/>
    <n v="2024"/>
    <n v="116"/>
    <n v="13456"/>
    <n v="9.507180382212729"/>
    <x v="0"/>
    <n v="3"/>
    <n v="0"/>
    <n v="0"/>
    <n v="1"/>
    <n v="0"/>
    <n v="0"/>
    <n v="0"/>
    <n v="0"/>
    <n v="0"/>
    <n v="0"/>
    <n v="0"/>
    <n v="0"/>
    <n v="0"/>
  </r>
  <r>
    <x v="0"/>
    <x v="116"/>
    <n v="538.79866104079417"/>
    <n v="550.56468311790809"/>
    <n v="69.425601525032931"/>
    <n v="50"/>
    <n v="82303.910881581745"/>
    <n v="1208.7889456837352"/>
    <n v="2024"/>
    <n v="117"/>
    <n v="13689"/>
    <n v="9.5243478695955126"/>
    <x v="0"/>
    <n v="3"/>
    <n v="0"/>
    <n v="0"/>
    <n v="1"/>
    <n v="0"/>
    <n v="0"/>
    <n v="0"/>
    <n v="0"/>
    <n v="0"/>
    <n v="0"/>
    <n v="0"/>
    <n v="0"/>
    <n v="0"/>
  </r>
  <r>
    <x v="0"/>
    <x v="117"/>
    <n v="489.65906272855597"/>
    <n v="556.07032994908718"/>
    <n v="70.119857540283263"/>
    <n v="50"/>
    <n v="82214.245305532037"/>
    <n v="1165.8492502179263"/>
    <n v="2024"/>
    <n v="118"/>
    <n v="13924"/>
    <n v="9.5413692489313302"/>
    <x v="0"/>
    <n v="3"/>
    <n v="0"/>
    <n v="0"/>
    <n v="1"/>
    <n v="0"/>
    <n v="0"/>
    <n v="0"/>
    <n v="0"/>
    <n v="0"/>
    <n v="0"/>
    <n v="0"/>
    <n v="0"/>
    <n v="0"/>
  </r>
  <r>
    <x v="0"/>
    <x v="118"/>
    <n v="455.26134390998919"/>
    <n v="561.63103324857809"/>
    <n v="70.82105611568609"/>
    <n v="50"/>
    <n v="82176.656512881571"/>
    <n v="1137.7134332742535"/>
    <n v="2024"/>
    <n v="119"/>
    <n v="14161"/>
    <n v="9.5582469862230592"/>
    <x v="0"/>
    <n v="4"/>
    <n v="0"/>
    <n v="0"/>
    <n v="0"/>
    <n v="1"/>
    <n v="0"/>
    <n v="0"/>
    <n v="0"/>
    <n v="0"/>
    <n v="0"/>
    <n v="0"/>
    <n v="0"/>
    <n v="0"/>
  </r>
  <r>
    <x v="0"/>
    <x v="119"/>
    <n v="431.18294073699246"/>
    <n v="567.24734358106389"/>
    <n v="71.529266676842951"/>
    <n v="54.500000000000007"/>
    <n v="82673.529336551728"/>
    <n v="1124.4595509948992"/>
    <n v="2024"/>
    <n v="120"/>
    <n v="14400"/>
    <n v="9.5749834855640916"/>
    <x v="0"/>
    <n v="4"/>
    <n v="0"/>
    <n v="0"/>
    <n v="0"/>
    <n v="1"/>
    <n v="0"/>
    <n v="0"/>
    <n v="0"/>
    <n v="0"/>
    <n v="0"/>
    <n v="0"/>
    <n v="0"/>
    <n v="0"/>
  </r>
  <r>
    <x v="0"/>
    <x v="120"/>
    <n v="414.32805851589467"/>
    <n v="572.9198170168745"/>
    <n v="72.244559343611385"/>
    <n v="59.90000000000002"/>
    <n v="83250.842458600833"/>
    <n v="1119.3924348763805"/>
    <n v="2024"/>
    <n v="121"/>
    <n v="14641"/>
    <n v="9.5915810911934827"/>
    <x v="0"/>
    <n v="4"/>
    <n v="0"/>
    <n v="0"/>
    <n v="0"/>
    <n v="1"/>
    <n v="0"/>
    <n v="0"/>
    <n v="0"/>
    <n v="0"/>
    <n v="0"/>
    <n v="0"/>
    <n v="0"/>
    <n v="0"/>
  </r>
  <r>
    <x v="0"/>
    <x v="121"/>
    <n v="402.52964096112623"/>
    <n v="578.64901518704323"/>
    <n v="72.967004937047506"/>
    <n v="65.885000000000019"/>
    <n v="83857.583912024449"/>
    <n v="1120.0306610852169"/>
    <n v="2024"/>
    <n v="122"/>
    <n v="14884"/>
    <n v="9.6080420894665135"/>
    <x v="0"/>
    <n v="4"/>
    <n v="0"/>
    <n v="0"/>
    <n v="0"/>
    <n v="1"/>
    <n v="0"/>
    <n v="0"/>
    <n v="0"/>
    <n v="0"/>
    <n v="0"/>
    <n v="0"/>
    <n v="0"/>
    <n v="0"/>
  </r>
  <r>
    <x v="0"/>
    <x v="122"/>
    <n v="556.81953172720421"/>
    <n v="584.43550533891369"/>
    <n v="73.696674986417975"/>
    <n v="72.473000000000042"/>
    <n v="91673.910856046074"/>
    <n v="1287.4247120525358"/>
    <n v="2024"/>
    <n v="123"/>
    <n v="15129"/>
    <n v="9.6243687107448341"/>
    <x v="0"/>
    <n v="5"/>
    <n v="0"/>
    <n v="0"/>
    <n v="0"/>
    <n v="0"/>
    <n v="1"/>
    <n v="0"/>
    <n v="0"/>
    <n v="0"/>
    <n v="0"/>
    <n v="0"/>
    <n v="0"/>
    <n v="0"/>
  </r>
  <r>
    <x v="0"/>
    <x v="123"/>
    <n v="667.57294309400299"/>
    <n v="1359.5759933272677"/>
    <n v="298.65712091307267"/>
    <n v="79.720250000000064"/>
    <n v="105619.71190514733"/>
    <n v="2405.5263073343431"/>
    <n v="2024"/>
    <n v="124"/>
    <n v="15376"/>
    <n v="9.6405631312100741"/>
    <x v="0"/>
    <n v="5"/>
    <n v="0"/>
    <n v="0"/>
    <n v="0"/>
    <n v="0"/>
    <n v="1"/>
    <n v="0"/>
    <n v="0"/>
    <n v="0"/>
    <n v="0"/>
    <n v="0"/>
    <n v="0"/>
    <n v="0"/>
  </r>
  <r>
    <x v="0"/>
    <x v="124"/>
    <n v="747.8783237596117"/>
    <n v="1720.4622813049996"/>
    <n v="324.06604003988247"/>
    <n v="87.692270000000065"/>
    <n v="107945.24812430887"/>
    <n v="2880.0989151044937"/>
    <n v="2024"/>
    <n v="125"/>
    <n v="15625"/>
    <n v="9.656627474604603"/>
    <x v="0"/>
    <n v="5"/>
    <n v="0"/>
    <n v="0"/>
    <n v="0"/>
    <n v="0"/>
    <n v="1"/>
    <n v="0"/>
    <n v="0"/>
    <n v="0"/>
    <n v="0"/>
    <n v="0"/>
    <n v="0"/>
    <n v="0"/>
  </r>
  <r>
    <x v="0"/>
    <x v="125"/>
    <n v="806.89786286147591"/>
    <n v="1874.8885681778311"/>
    <n v="329.54893523204919"/>
    <n v="96.461496500000067"/>
    <n v="109142.61753435615"/>
    <n v="3107.7968627713562"/>
    <n v="2024"/>
    <n v="126"/>
    <n v="15876"/>
    <n v="9.6725638139029559"/>
    <x v="0"/>
    <n v="5"/>
    <n v="0"/>
    <n v="0"/>
    <n v="0"/>
    <n v="0"/>
    <n v="1"/>
    <n v="0"/>
    <n v="0"/>
    <n v="0"/>
    <n v="0"/>
    <n v="0"/>
    <n v="0"/>
    <n v="0"/>
  </r>
  <r>
    <x v="0"/>
    <x v="126"/>
    <n v="851.04537059507834"/>
    <n v="1962.2482858895"/>
    <n v="333.06864806354645"/>
    <n v="106.1076461000001"/>
    <n v="113942.82230378315"/>
    <n v="3252.4699506481252"/>
    <n v="2024"/>
    <n v="127"/>
    <n v="16129"/>
    <n v="9.6883741729171824"/>
    <x v="1"/>
    <n v="6"/>
    <n v="0"/>
    <n v="0"/>
    <n v="0"/>
    <n v="0"/>
    <n v="0"/>
    <n v="1"/>
    <n v="0"/>
    <n v="0"/>
    <n v="0"/>
    <n v="0"/>
    <n v="0"/>
    <n v="0"/>
  </r>
  <r>
    <x v="0"/>
    <x v="127"/>
    <n v="884.81079467452037"/>
    <n v="2016.1761847633404"/>
    <n v="336.42175689209961"/>
    <n v="116.71841070500011"/>
    <n v="114773.95554613177"/>
    <n v="3354.1271470349607"/>
    <n v="2024"/>
    <n v="128"/>
    <n v="16384"/>
    <n v="9.7040605278392338"/>
    <x v="1"/>
    <n v="6"/>
    <n v="0"/>
    <n v="0"/>
    <n v="0"/>
    <n v="0"/>
    <n v="0"/>
    <n v="1"/>
    <n v="0"/>
    <n v="0"/>
    <n v="0"/>
    <n v="0"/>
    <n v="0"/>
    <n v="0"/>
  </r>
  <r>
    <x v="0"/>
    <x v="128"/>
    <n v="911.33738188270945"/>
    <n v="2053.4906546184466"/>
    <n v="339.78821669581237"/>
    <n v="128.39025177500014"/>
    <n v="115548.19630931872"/>
    <n v="3433.0065049719688"/>
    <n v="2024"/>
    <n v="129"/>
    <n v="16641"/>
    <n v="9.7196248087233439"/>
    <x v="1"/>
    <n v="6"/>
    <n v="0"/>
    <n v="0"/>
    <n v="0"/>
    <n v="0"/>
    <n v="0"/>
    <n v="1"/>
    <n v="0"/>
    <n v="0"/>
    <n v="0"/>
    <n v="0"/>
    <n v="0"/>
    <n v="0"/>
  </r>
  <r>
    <x v="0"/>
    <x v="129"/>
    <n v="932.82569118454728"/>
    <n v="2082.6019151683677"/>
    <n v="343.18632308624967"/>
    <n v="141.22927695245016"/>
    <n v="116291.1165841769"/>
    <n v="3499.8432063916148"/>
    <n v="2024"/>
    <n v="130"/>
    <n v="16900"/>
    <n v="9.7350689009111644"/>
    <x v="1"/>
    <n v="6"/>
    <n v="0"/>
    <n v="0"/>
    <n v="0"/>
    <n v="0"/>
    <n v="0"/>
    <n v="1"/>
    <n v="0"/>
    <n v="0"/>
    <n v="0"/>
    <n v="0"/>
    <n v="0"/>
    <n v="0"/>
  </r>
  <r>
    <x v="0"/>
    <x v="130"/>
    <n v="950.81640293450039"/>
    <n v="2107.7161113219195"/>
    <n v="346.6182087394601"/>
    <n v="155.35220464769017"/>
    <n v="117016.07582667803"/>
    <n v="3560.5029276435698"/>
    <n v="2024"/>
    <n v="131"/>
    <n v="17161"/>
    <n v="9.7503946464023024"/>
    <x v="1"/>
    <n v="6"/>
    <n v="0"/>
    <n v="0"/>
    <n v="0"/>
    <n v="0"/>
    <n v="0"/>
    <n v="1"/>
    <n v="0"/>
    <n v="0"/>
    <n v="0"/>
    <n v="0"/>
    <n v="0"/>
    <n v="0"/>
  </r>
  <r>
    <x v="0"/>
    <x v="131"/>
    <n v="966.38828535052073"/>
    <n v="2130.9373609360728"/>
    <n v="350.08439306908946"/>
    <n v="170.88742511245871"/>
    <n v="119064.83421584955"/>
    <n v="3618.2974644681417"/>
    <n v="2024"/>
    <n v="132"/>
    <n v="17424"/>
    <n v="9.7656038451727412"/>
    <x v="1"/>
    <n v="7"/>
    <n v="0"/>
    <n v="0"/>
    <n v="0"/>
    <n v="0"/>
    <n v="0"/>
    <n v="0"/>
    <n v="1"/>
    <n v="0"/>
    <n v="0"/>
    <n v="0"/>
    <n v="0"/>
    <n v="0"/>
  </r>
  <r>
    <x v="0"/>
    <x v="132"/>
    <n v="980.29677107469865"/>
    <n v="1165.4933623871589"/>
    <n v="125.0306530341191"/>
    <n v="187.97616762370453"/>
    <n v="110193.47772163803"/>
    <n v="2458.7969541196808"/>
    <n v="2024"/>
    <n v="133"/>
    <n v="17689"/>
    <n v="9.7806982564435074"/>
    <x v="1"/>
    <n v="7"/>
    <n v="0"/>
    <n v="0"/>
    <n v="0"/>
    <n v="0"/>
    <n v="0"/>
    <n v="0"/>
    <n v="1"/>
    <n v="0"/>
    <n v="0"/>
    <n v="0"/>
    <n v="0"/>
    <n v="0"/>
  </r>
  <r>
    <x v="0"/>
    <x v="133"/>
    <n v="798.70773975228906"/>
    <n v="683.77160993189307"/>
    <n v="103.42550116789415"/>
    <n v="206.77378438607496"/>
    <n v="106858.40019753636"/>
    <n v="1792.6786352381514"/>
    <n v="2024"/>
    <n v="134"/>
    <n v="17956"/>
    <n v="9.7956795999018222"/>
    <x v="1"/>
    <n v="7"/>
    <n v="0"/>
    <n v="0"/>
    <n v="0"/>
    <n v="0"/>
    <n v="0"/>
    <n v="0"/>
    <n v="1"/>
    <n v="0"/>
    <n v="0"/>
    <n v="0"/>
    <n v="0"/>
    <n v="0"/>
  </r>
  <r>
    <x v="0"/>
    <x v="134"/>
    <n v="869.02727107965597"/>
    <n v="443.92098299164326"/>
    <n v="102.17421033991648"/>
    <n v="227.45116282468251"/>
    <n v="105805.88861043188"/>
    <n v="1642.5736272358984"/>
    <n v="2024"/>
    <n v="135"/>
    <n v="18225"/>
    <n v="9.8105495568768593"/>
    <x v="1"/>
    <n v="7"/>
    <n v="0"/>
    <n v="0"/>
    <n v="0"/>
    <n v="0"/>
    <n v="0"/>
    <n v="0"/>
    <n v="1"/>
    <n v="0"/>
    <n v="0"/>
    <n v="0"/>
    <n v="0"/>
    <n v="0"/>
  </r>
  <r>
    <x v="0"/>
    <x v="135"/>
    <n v="921.35026154134357"/>
    <n v="325.01602130177537"/>
    <n v="102.96739785935"/>
    <n v="250.19627910715079"/>
    <n v="105541.74778716901"/>
    <n v="1599.5299598096196"/>
    <n v="2024"/>
    <n v="136"/>
    <n v="18496"/>
    <n v="9.8253097714721047"/>
    <x v="1"/>
    <n v="8"/>
    <n v="0"/>
    <n v="0"/>
    <n v="0"/>
    <n v="0"/>
    <n v="0"/>
    <n v="0"/>
    <n v="0"/>
    <n v="1"/>
    <n v="0"/>
    <n v="0"/>
    <n v="0"/>
    <n v="0"/>
  </r>
  <r>
    <x v="0"/>
    <x v="136"/>
    <n v="961.10666658238051"/>
    <n v="266.59409575490088"/>
    <n v="103.9742163795469"/>
    <n v="275.21590701786585"/>
    <n v="105477.95074161021"/>
    <n v="1606.8908857346944"/>
    <n v="2024"/>
    <n v="137"/>
    <n v="18769"/>
    <n v="9.8399618516562501"/>
    <x v="1"/>
    <n v="8"/>
    <n v="0"/>
    <n v="0"/>
    <n v="0"/>
    <n v="0"/>
    <n v="0"/>
    <n v="0"/>
    <n v="0"/>
    <n v="1"/>
    <n v="0"/>
    <n v="0"/>
    <n v="0"/>
    <n v="0"/>
  </r>
  <r>
    <x v="0"/>
    <x v="137"/>
    <n v="992.09776494614084"/>
    <n v="238.42399383250381"/>
    <n v="105.01167299750274"/>
    <n v="302.73749771965248"/>
    <n v="105737.21343452064"/>
    <n v="1638.2709294957999"/>
    <n v="2024"/>
    <n v="138"/>
    <n v="19044"/>
    <n v="9.8545073703144102"/>
    <x v="1"/>
    <n v="8"/>
    <n v="0"/>
    <n v="0"/>
    <n v="0"/>
    <n v="0"/>
    <n v="0"/>
    <n v="0"/>
    <n v="0"/>
    <n v="1"/>
    <n v="0"/>
    <n v="0"/>
    <n v="0"/>
    <n v="0"/>
  </r>
  <r>
    <x v="0"/>
    <x v="138"/>
    <n v="1016.984764784158"/>
    <n v="225.39021233085583"/>
    <n v="106.06156117289379"/>
    <n v="333.01124749161772"/>
    <n v="106202.43601039218"/>
    <n v="1681.4477857795252"/>
    <n v="2024"/>
    <n v="139"/>
    <n v="19321"/>
    <n v="9.868947866261383"/>
    <x v="1"/>
    <n v="8"/>
    <n v="0"/>
    <n v="0"/>
    <n v="0"/>
    <n v="0"/>
    <n v="0"/>
    <n v="0"/>
    <n v="0"/>
    <n v="1"/>
    <n v="0"/>
    <n v="0"/>
    <n v="0"/>
    <n v="0"/>
  </r>
  <r>
    <x v="0"/>
    <x v="139"/>
    <n v="1037.6308279639884"/>
    <n v="219.93510373417786"/>
    <n v="107.12215392916434"/>
    <n v="366.31237224077955"/>
    <n v="103688.84341652395"/>
    <n v="1731.0004578681101"/>
    <n v="2024"/>
    <n v="140"/>
    <n v="19600"/>
    <n v="9.8832848452186077"/>
    <x v="1"/>
    <n v="8"/>
    <n v="0"/>
    <n v="0"/>
    <n v="0"/>
    <n v="0"/>
    <n v="0"/>
    <n v="0"/>
    <n v="0"/>
    <n v="1"/>
    <n v="0"/>
    <n v="0"/>
    <n v="0"/>
    <n v="0"/>
  </r>
  <r>
    <x v="0"/>
    <x v="140"/>
    <n v="1055.3404871160205"/>
    <n v="218.27994941152639"/>
    <n v="108.19337318291015"/>
    <n v="402.9436094648575"/>
    <n v="104330.69800567033"/>
    <n v="1784.7574191753145"/>
    <n v="2024"/>
    <n v="141"/>
    <n v="19881"/>
    <n v="9.8975197807563369"/>
    <x v="1"/>
    <n v="9"/>
    <n v="0"/>
    <n v="0"/>
    <n v="0"/>
    <n v="0"/>
    <n v="0"/>
    <n v="0"/>
    <n v="0"/>
    <n v="0"/>
    <n v="1"/>
    <n v="0"/>
    <n v="0"/>
    <n v="0"/>
  </r>
  <r>
    <x v="0"/>
    <x v="141"/>
    <n v="1071.0272375978552"/>
    <n v="218.53549622564503"/>
    <n v="109.27530668618468"/>
    <n v="113.87289568935859"/>
    <n v="97240.471565406988"/>
    <n v="1512.7109361990435"/>
    <n v="2024"/>
    <n v="142"/>
    <n v="20164"/>
    <n v="9.9116541152025217"/>
    <x v="1"/>
    <n v="9"/>
    <n v="0"/>
    <n v="0"/>
    <n v="0"/>
    <n v="0"/>
    <n v="0"/>
    <n v="0"/>
    <n v="0"/>
    <n v="0"/>
    <n v="1"/>
    <n v="0"/>
    <n v="0"/>
    <n v="0"/>
  </r>
  <r>
    <x v="0"/>
    <x v="142"/>
    <n v="1085.3308519013062"/>
    <n v="219.75722484790319"/>
    <n v="110.36805973019108"/>
    <n v="77.607970837521407"/>
    <n v="95192.257308312299"/>
    <n v="1493.064107316922"/>
    <n v="2024"/>
    <n v="143"/>
    <n v="20449"/>
    <n v="9.9256892605198139"/>
    <x v="1"/>
    <n v="9"/>
    <n v="0"/>
    <n v="0"/>
    <n v="0"/>
    <n v="0"/>
    <n v="0"/>
    <n v="0"/>
    <n v="0"/>
    <n v="0"/>
    <n v="1"/>
    <n v="0"/>
    <n v="0"/>
    <n v="0"/>
  </r>
  <r>
    <x v="0"/>
    <x v="143"/>
    <n v="1098.6994997695497"/>
    <n v="221.47298392638305"/>
    <n v="111.47174032520743"/>
    <n v="67.359410225479138"/>
    <n v="94531.453260630602"/>
    <n v="1499.0036342466194"/>
    <n v="2024"/>
    <n v="144"/>
    <n v="20736"/>
    <n v="9.9396265991520014"/>
    <x v="1"/>
    <n v="9"/>
    <n v="0"/>
    <n v="0"/>
    <n v="0"/>
    <n v="0"/>
    <n v="0"/>
    <n v="0"/>
    <n v="0"/>
    <n v="0"/>
    <n v="1"/>
    <n v="0"/>
    <n v="0"/>
    <n v="0"/>
  </r>
  <r>
    <x v="0"/>
    <x v="144"/>
    <n v="1111.4472323117066"/>
    <n v="223.44680718064728"/>
    <n v="112.58645772823093"/>
    <n v="52.373807188428231"/>
    <n v="85546.611451900797"/>
    <n v="1499.8543044090129"/>
    <n v="2024"/>
    <n v="145"/>
    <n v="21025"/>
    <n v="9.9534674848411484"/>
    <x v="1"/>
    <n v="10"/>
    <n v="0"/>
    <n v="0"/>
    <n v="0"/>
    <n v="0"/>
    <n v="0"/>
    <n v="0"/>
    <n v="0"/>
    <n v="0"/>
    <n v="0"/>
    <n v="1"/>
    <n v="0"/>
    <n v="0"/>
  </r>
  <r>
    <x v="0"/>
    <x v="145"/>
    <n v="1123.7942209159467"/>
    <n v="225.56082195995398"/>
    <n v="113.7123223054904"/>
    <n v="50.237380718842822"/>
    <n v="85460.665070564588"/>
    <n v="1513.3047459002339"/>
    <n v="2024"/>
    <n v="146"/>
    <n v="21316"/>
    <n v="9.9672132434166727"/>
    <x v="1"/>
    <n v="10"/>
    <n v="0"/>
    <n v="0"/>
    <n v="0"/>
    <n v="0"/>
    <n v="0"/>
    <n v="0"/>
    <n v="0"/>
    <n v="0"/>
    <n v="0"/>
    <n v="1"/>
    <n v="0"/>
    <n v="0"/>
  </r>
  <r>
    <x v="0"/>
    <x v="146"/>
    <n v="1135.8949245218921"/>
    <n v="227.75620353330362"/>
    <n v="114.849445528543"/>
    <n v="50.023738071884281"/>
    <n v="85588.550555924157"/>
    <n v="1528.524311655623"/>
    <n v="2024"/>
    <n v="147"/>
    <n v="21609"/>
    <n v="9.980865173557472"/>
    <x v="1"/>
    <n v="10"/>
    <n v="0"/>
    <n v="0"/>
    <n v="0"/>
    <n v="0"/>
    <n v="0"/>
    <n v="0"/>
    <n v="0"/>
    <n v="0"/>
    <n v="0"/>
    <n v="1"/>
    <n v="0"/>
    <n v="0"/>
  </r>
  <r>
    <x v="0"/>
    <x v="147"/>
    <n v="1147.8578067448614"/>
    <n v="230.00365224551172"/>
    <n v="115.99793998382823"/>
    <n v="50.002373807188427"/>
    <n v="85738.33704293448"/>
    <n v="1543.8617727813898"/>
    <n v="2024"/>
    <n v="148"/>
    <n v="21904"/>
    <n v="9.9944245475282294"/>
    <x v="1"/>
    <n v="10"/>
    <n v="0"/>
    <n v="0"/>
    <n v="0"/>
    <n v="0"/>
    <n v="0"/>
    <n v="0"/>
    <n v="0"/>
    <n v="0"/>
    <n v="0"/>
    <n v="1"/>
    <n v="0"/>
    <n v="0"/>
  </r>
  <r>
    <x v="0"/>
    <x v="148"/>
    <n v="1159.7591378967354"/>
    <n v="232.28863210640435"/>
    <n v="117.15791938366647"/>
    <n v="50.000237380718843"/>
    <n v="84857.558989498022"/>
    <n v="1559.2059267675249"/>
    <n v="2024"/>
    <n v="149"/>
    <n v="22201"/>
    <n v="10.007892611890918"/>
    <x v="1"/>
    <n v="11"/>
    <n v="0"/>
    <n v="0"/>
    <n v="0"/>
    <n v="0"/>
    <n v="0"/>
    <n v="0"/>
    <n v="0"/>
    <n v="0"/>
    <n v="0"/>
    <n v="0"/>
    <n v="1"/>
    <n v="0"/>
  </r>
  <r>
    <x v="0"/>
    <x v="149"/>
    <n v="1171.6526564348003"/>
    <n v="234.60399009668714"/>
    <n v="118.32949857750313"/>
    <n v="50.000023738071889"/>
    <n v="85009.53074301267"/>
    <n v="1574.5861688470623"/>
    <n v="2024"/>
    <n v="150"/>
    <n v="22500"/>
    <n v="10.021270588192511"/>
    <x v="1"/>
    <n v="11"/>
    <n v="0"/>
    <n v="0"/>
    <n v="0"/>
    <n v="0"/>
    <n v="0"/>
    <n v="0"/>
    <n v="0"/>
    <n v="0"/>
    <n v="0"/>
    <n v="0"/>
    <n v="1"/>
    <n v="0"/>
  </r>
  <r>
    <x v="0"/>
    <x v="150"/>
    <n v="1183.5763320105166"/>
    <n v="236.94626583226341"/>
    <n v="119.51279356327817"/>
    <n v="60.474754461777621"/>
    <n v="86247.747873056345"/>
    <n v="1600.5101458678357"/>
    <n v="2024"/>
    <n v="151"/>
    <n v="22801"/>
    <n v="10.034559673629849"/>
    <x v="1"/>
    <n v="11"/>
    <n v="0"/>
    <n v="0"/>
    <n v="0"/>
    <n v="0"/>
    <n v="0"/>
    <n v="0"/>
    <n v="0"/>
    <n v="0"/>
    <n v="0"/>
    <n v="0"/>
    <n v="1"/>
    <n v="0"/>
  </r>
  <r>
    <x v="0"/>
    <x v="151"/>
    <n v="1195.5570996385795"/>
    <n v="239.31384640789074"/>
    <n v="120.70792149891095"/>
    <n v="72.847159207914487"/>
    <n v="87462.657364550236"/>
    <n v="1628.4260267532957"/>
    <n v="2024"/>
    <n v="152"/>
    <n v="23104"/>
    <n v="10.047761041692553"/>
    <x v="1"/>
    <n v="11"/>
    <n v="0"/>
    <n v="0"/>
    <n v="0"/>
    <n v="0"/>
    <n v="0"/>
    <n v="0"/>
    <n v="0"/>
    <n v="0"/>
    <n v="0"/>
    <n v="0"/>
    <n v="1"/>
    <n v="0"/>
  </r>
  <r>
    <x v="0"/>
    <x v="152"/>
    <n v="1207.6141736505358"/>
    <n v="241.70604383062198"/>
    <n v="121.91500071390004"/>
    <n v="56.558080432907943"/>
    <n v="86154.478564106699"/>
    <n v="1627.7932986279657"/>
    <n v="2024"/>
    <n v="153"/>
    <n v="23409"/>
    <n v="10.060875842784871"/>
    <x v="1"/>
    <n v="11"/>
    <n v="0"/>
    <n v="0"/>
    <n v="0"/>
    <n v="0"/>
    <n v="0"/>
    <n v="0"/>
    <n v="0"/>
    <n v="0"/>
    <n v="0"/>
    <n v="0"/>
    <n v="1"/>
    <n v="0"/>
  </r>
  <r>
    <x v="0"/>
    <x v="153"/>
    <n v="1219.7613674979407"/>
    <n v="244.12263374825437"/>
    <n v="123.13415072103906"/>
    <n v="56.608579512171438"/>
    <n v="86311.24861533771"/>
    <n v="1643.6267314794056"/>
    <n v="2024"/>
    <n v="154"/>
    <n v="23716"/>
    <n v="10.073905204827259"/>
    <x v="1"/>
    <n v="12"/>
    <n v="0"/>
    <n v="0"/>
    <n v="0"/>
    <n v="0"/>
    <n v="0"/>
    <n v="0"/>
    <n v="0"/>
    <n v="0"/>
    <n v="0"/>
    <n v="0"/>
    <n v="0"/>
    <n v="1"/>
  </r>
  <r>
    <x v="0"/>
    <x v="154"/>
    <n v="1232.0087176505494"/>
    <n v="246.56362482539998"/>
    <n v="124.36549222824944"/>
    <n v="87.134524771788577"/>
    <n v="88926.193507765172"/>
    <n v="1690.0723594759875"/>
    <n v="2024"/>
    <n v="155"/>
    <n v="24025"/>
    <n v="10.086850233838494"/>
    <x v="1"/>
    <n v="12"/>
    <n v="0"/>
    <n v="0"/>
    <n v="0"/>
    <n v="0"/>
    <n v="0"/>
    <n v="0"/>
    <n v="0"/>
    <n v="0"/>
    <n v="0"/>
    <n v="0"/>
    <n v="0"/>
    <n v="1"/>
  </r>
  <r>
    <x v="0"/>
    <x v="155"/>
    <n v="1244.3636203613958"/>
    <n v="249.02914344348557"/>
    <n v="125.60914715053195"/>
    <n v="87.453987968676358"/>
    <n v="89098.704638314783"/>
    <n v="1706.4558989240895"/>
    <n v="2024"/>
    <n v="156"/>
    <n v="24336"/>
    <n v="10.099712014499074"/>
    <x v="1"/>
    <n v="12"/>
    <n v="0"/>
    <n v="0"/>
    <n v="0"/>
    <n v="0"/>
    <n v="0"/>
    <n v="0"/>
    <n v="0"/>
    <n v="0"/>
    <n v="0"/>
    <n v="0"/>
    <n v="0"/>
    <n v="1"/>
  </r>
  <r>
    <x v="0"/>
    <x v="156"/>
    <n v="1256.8316274390481"/>
    <n v="251.51937606283619"/>
    <n v="126.86523862203727"/>
    <n v="91.91350140056278"/>
    <n v="89534.355388450378"/>
    <n v="1727.1297435244844"/>
    <n v="2024"/>
    <n v="157"/>
    <n v="24649"/>
    <n v="10.112491610696615"/>
    <x v="1"/>
    <n v="12"/>
    <n v="0"/>
    <n v="0"/>
    <n v="0"/>
    <n v="0"/>
    <n v="0"/>
    <n v="0"/>
    <n v="0"/>
    <n v="0"/>
    <n v="0"/>
    <n v="0"/>
    <n v="0"/>
    <n v="1"/>
  </r>
  <r>
    <x v="1"/>
    <x v="0"/>
    <n v="4050"/>
    <n v="800"/>
    <n v="400"/>
    <n v="283.73676868658481"/>
    <n v="111249.41214773065"/>
    <n v="5533.7367686865846"/>
    <n v="2022"/>
    <n v="1"/>
    <n v="1"/>
    <n v="0"/>
    <x v="0"/>
    <n v="1"/>
    <n v="1"/>
    <n v="0"/>
    <n v="0"/>
    <n v="0"/>
    <n v="0"/>
    <n v="0"/>
    <n v="0"/>
    <n v="0"/>
    <n v="0"/>
    <n v="0"/>
    <n v="0"/>
    <n v="0"/>
  </r>
  <r>
    <x v="1"/>
    <x v="1"/>
    <n v="4110.75"/>
    <n v="820"/>
    <n v="418"/>
    <n v="291.26660753238122"/>
    <n v="111854.25988981918"/>
    <n v="5640.0166075323814"/>
    <n v="2022"/>
    <n v="2"/>
    <n v="4"/>
    <n v="1.3862943611198906"/>
    <x v="0"/>
    <n v="1"/>
    <n v="1"/>
    <n v="0"/>
    <n v="0"/>
    <n v="0"/>
    <n v="0"/>
    <n v="0"/>
    <n v="0"/>
    <n v="0"/>
    <n v="0"/>
    <n v="0"/>
    <n v="0"/>
    <n v="0"/>
  </r>
  <r>
    <x v="1"/>
    <x v="2"/>
    <n v="4217.0625"/>
    <n v="851"/>
    <n v="438.70000000000005"/>
    <n v="320.78537335354849"/>
    <n v="112964.40393740888"/>
    <n v="5827.5478733535483"/>
    <n v="2022"/>
    <n v="3"/>
    <n v="9"/>
    <n v="2.1972245773362196"/>
    <x v="0"/>
    <n v="1"/>
    <n v="1"/>
    <n v="0"/>
    <n v="0"/>
    <n v="0"/>
    <n v="0"/>
    <n v="0"/>
    <n v="0"/>
    <n v="0"/>
    <n v="0"/>
    <n v="0"/>
    <n v="0"/>
    <n v="0"/>
  </r>
  <r>
    <x v="1"/>
    <x v="3"/>
    <n v="4358.4581249999992"/>
    <n v="888.55"/>
    <n v="460.61500000000001"/>
    <n v="310.30931562772565"/>
    <n v="113377.67663129685"/>
    <n v="6017.9324406277246"/>
    <n v="2022"/>
    <n v="4"/>
    <n v="16"/>
    <n v="2.7725887222397811"/>
    <x v="0"/>
    <n v="1"/>
    <n v="1"/>
    <n v="0"/>
    <n v="0"/>
    <n v="0"/>
    <n v="0"/>
    <n v="0"/>
    <n v="0"/>
    <n v="0"/>
    <n v="0"/>
    <n v="0"/>
    <n v="0"/>
    <n v="0"/>
  </r>
  <r>
    <x v="1"/>
    <x v="4"/>
    <n v="4527.7607812499991"/>
    <n v="930.47749999999996"/>
    <n v="483.64375000000001"/>
    <n v="330.6479210460692"/>
    <n v="114366.86935676867"/>
    <n v="6272.5299522960686"/>
    <n v="2022"/>
    <n v="5"/>
    <n v="25"/>
    <n v="3.2188758248682006"/>
    <x v="0"/>
    <n v="1"/>
    <n v="1"/>
    <n v="0"/>
    <n v="0"/>
    <n v="0"/>
    <n v="0"/>
    <n v="0"/>
    <n v="0"/>
    <n v="0"/>
    <n v="0"/>
    <n v="0"/>
    <n v="0"/>
    <n v="0"/>
  </r>
  <r>
    <x v="1"/>
    <x v="5"/>
    <n v="3944.7735960937493"/>
    <n v="720.49506250000002"/>
    <n v="278.09505625000003"/>
    <n v="168.48766935638571"/>
    <n v="105053.66608292519"/>
    <n v="5111.8513842001348"/>
    <n v="2022"/>
    <n v="6"/>
    <n v="36"/>
    <n v="3.5835189384561099"/>
    <x v="0"/>
    <n v="2"/>
    <n v="0"/>
    <n v="1"/>
    <n v="0"/>
    <n v="0"/>
    <n v="0"/>
    <n v="0"/>
    <n v="0"/>
    <n v="0"/>
    <n v="0"/>
    <n v="0"/>
    <n v="0"/>
    <n v="0"/>
  </r>
  <r>
    <x v="1"/>
    <x v="6"/>
    <n v="3575.4496189453121"/>
    <n v="628.26665937500002"/>
    <n v="269.02672093750004"/>
    <n v="164.2127934306944"/>
    <n v="103928.30360542249"/>
    <n v="4636.9557926885063"/>
    <n v="2022"/>
    <n v="7"/>
    <n v="49"/>
    <n v="3.8918202981106265"/>
    <x v="0"/>
    <n v="2"/>
    <n v="0"/>
    <n v="1"/>
    <n v="0"/>
    <n v="0"/>
    <n v="0"/>
    <n v="0"/>
    <n v="0"/>
    <n v="0"/>
    <n v="0"/>
    <n v="0"/>
    <n v="0"/>
    <n v="0"/>
  </r>
  <r>
    <x v="1"/>
    <x v="7"/>
    <n v="3357.6282400253904"/>
    <n v="595.55341421875005"/>
    <n v="280.18074817187505"/>
    <n v="205.93131382566614"/>
    <n v="105163.13669486385"/>
    <n v="4439.2937162416811"/>
    <n v="2022"/>
    <n v="8"/>
    <n v="64"/>
    <n v="4.1588830833596715"/>
    <x v="0"/>
    <n v="2"/>
    <n v="0"/>
    <n v="1"/>
    <n v="0"/>
    <n v="0"/>
    <n v="0"/>
    <n v="0"/>
    <n v="0"/>
    <n v="0"/>
    <n v="0"/>
    <n v="0"/>
    <n v="0"/>
    <n v="0"/>
  </r>
  <r>
    <x v="1"/>
    <x v="8"/>
    <n v="3247.8939501196282"/>
    <n v="593.26779586718749"/>
    <n v="293.96005469921874"/>
    <n v="196.96669632539653"/>
    <n v="105167.52329652161"/>
    <n v="4332.0884970114312"/>
    <n v="2022"/>
    <n v="9"/>
    <n v="81"/>
    <n v="4.3944491546724391"/>
    <x v="0"/>
    <n v="2"/>
    <n v="0"/>
    <n v="1"/>
    <n v="0"/>
    <n v="0"/>
    <n v="0"/>
    <n v="0"/>
    <n v="0"/>
    <n v="0"/>
    <n v="0"/>
    <n v="0"/>
    <n v="0"/>
    <n v="0"/>
  </r>
  <r>
    <x v="1"/>
    <x v="9"/>
    <n v="3215.9576562906886"/>
    <n v="606.89954112929695"/>
    <n v="308.63508434605478"/>
    <n v="186.84934448225877"/>
    <n v="105289.31761874976"/>
    <n v="4318.3416262482997"/>
    <n v="2022"/>
    <n v="10"/>
    <n v="100"/>
    <n v="4.6051701859880918"/>
    <x v="0"/>
    <n v="3"/>
    <n v="0"/>
    <n v="0"/>
    <n v="1"/>
    <n v="0"/>
    <n v="0"/>
    <n v="0"/>
    <n v="0"/>
    <n v="0"/>
    <n v="0"/>
    <n v="0"/>
    <n v="0"/>
    <n v="0"/>
  </r>
  <r>
    <x v="1"/>
    <x v="10"/>
    <n v="3240.7238451707781"/>
    <n v="629.22869592013683"/>
    <n v="324.06454125454502"/>
    <n v="226.82024744400258"/>
    <n v="106913.67705030664"/>
    <n v="4420.8373297894623"/>
    <n v="2022"/>
    <n v="11"/>
    <n v="121"/>
    <n v="4.7957905455967413"/>
    <x v="0"/>
    <n v="3"/>
    <n v="0"/>
    <n v="0"/>
    <n v="1"/>
    <n v="0"/>
    <n v="0"/>
    <n v="0"/>
    <n v="0"/>
    <n v="0"/>
    <n v="0"/>
    <n v="0"/>
    <n v="0"/>
    <n v="0"/>
  </r>
  <r>
    <x v="1"/>
    <x v="11"/>
    <n v="3307.5378516752053"/>
    <n v="656.68221958333118"/>
    <n v="340.26753858639103"/>
    <n v="242.17362192847114"/>
    <n v="107860.34737325921"/>
    <n v="4546.6612317733989"/>
    <n v="2022"/>
    <n v="12"/>
    <n v="144"/>
    <n v="4.9698132995760007"/>
    <x v="0"/>
    <n v="3"/>
    <n v="0"/>
    <n v="0"/>
    <n v="1"/>
    <n v="0"/>
    <n v="0"/>
    <n v="0"/>
    <n v="0"/>
    <n v="0"/>
    <n v="0"/>
    <n v="0"/>
    <n v="0"/>
    <n v="0"/>
  </r>
  <r>
    <x v="1"/>
    <x v="12"/>
    <n v="3406.2592142310868"/>
    <n v="687.51237499609147"/>
    <n v="357.28089254262244"/>
    <n v="241.59451725953738"/>
    <n v="108452.52328599997"/>
    <n v="4692.6469990293381"/>
    <n v="2022"/>
    <n v="13"/>
    <n v="169"/>
    <n v="5.1298987149230735"/>
    <x v="0"/>
    <n v="3"/>
    <n v="0"/>
    <n v="0"/>
    <n v="1"/>
    <n v="0"/>
    <n v="0"/>
    <n v="0"/>
    <n v="0"/>
    <n v="0"/>
    <n v="0"/>
    <n v="0"/>
    <n v="0"/>
    <n v="0"/>
  </r>
  <r>
    <x v="1"/>
    <x v="13"/>
    <n v="3486.2739952007896"/>
    <n v="706.51916535451596"/>
    <n v="362.21476932508551"/>
    <n v="244.44895622310207"/>
    <n v="108796.51771730618"/>
    <n v="4799.4568861034932"/>
    <n v="2022"/>
    <n v="14"/>
    <n v="196"/>
    <n v="5.2781146592305168"/>
    <x v="0"/>
    <n v="4"/>
    <n v="0"/>
    <n v="0"/>
    <n v="0"/>
    <n v="1"/>
    <n v="0"/>
    <n v="0"/>
    <n v="0"/>
    <n v="0"/>
    <n v="0"/>
    <n v="0"/>
    <n v="0"/>
    <n v="0"/>
  </r>
  <r>
    <x v="1"/>
    <x v="14"/>
    <n v="3553.3032673319713"/>
    <n v="719.65019031229303"/>
    <n v="365.97302380404005"/>
    <n v="266.76335056917338"/>
    <n v="109504.15827254635"/>
    <n v="4905.6898320174778"/>
    <n v="2022"/>
    <n v="15"/>
    <n v="225"/>
    <n v="5.4161004022044201"/>
    <x v="0"/>
    <n v="4"/>
    <n v="0"/>
    <n v="0"/>
    <n v="0"/>
    <n v="1"/>
    <n v="0"/>
    <n v="0"/>
    <n v="0"/>
    <n v="0"/>
    <n v="0"/>
    <n v="0"/>
    <n v="0"/>
    <n v="0"/>
  </r>
  <r>
    <x v="1"/>
    <x v="15"/>
    <n v="3330.3427261811294"/>
    <n v="637.36598043968547"/>
    <n v="286.38409913558905"/>
    <n v="293.22663549846686"/>
    <n v="107751.00011819368"/>
    <n v="4547.319441254871"/>
    <n v="2022"/>
    <n v="16"/>
    <n v="256"/>
    <n v="5.5451774444795623"/>
    <x v="0"/>
    <n v="4"/>
    <n v="0"/>
    <n v="0"/>
    <n v="0"/>
    <n v="1"/>
    <n v="0"/>
    <n v="0"/>
    <n v="0"/>
    <n v="0"/>
    <n v="0"/>
    <n v="0"/>
    <n v="0"/>
    <n v="0"/>
  </r>
  <r>
    <x v="1"/>
    <x v="16"/>
    <n v="3182.7006517660275"/>
    <n v="598.99928435621712"/>
    <n v="280.92307463629584"/>
    <n v="322.52799403555122"/>
    <n v="107832.05743893993"/>
    <n v="4385.1510047940919"/>
    <n v="2022"/>
    <n v="17"/>
    <n v="289"/>
    <n v="5.6664266881124323"/>
    <x v="0"/>
    <n v="4"/>
    <n v="0"/>
    <n v="0"/>
    <n v="0"/>
    <n v="1"/>
    <n v="0"/>
    <n v="0"/>
    <n v="0"/>
    <n v="0"/>
    <n v="0"/>
    <n v="0"/>
    <n v="0"/>
    <n v="0"/>
  </r>
  <r>
    <x v="1"/>
    <x v="17"/>
    <n v="3087.8658071098494"/>
    <n v="582.61909925584678"/>
    <n v="282.89981883359394"/>
    <n v="354.77866293783012"/>
    <n v="108265.31699092189"/>
    <n v="4308.1633881371199"/>
    <n v="2022"/>
    <n v="18"/>
    <n v="324"/>
    <n v="5.780743515792329"/>
    <x v="0"/>
    <n v="4"/>
    <n v="0"/>
    <n v="0"/>
    <n v="0"/>
    <n v="1"/>
    <n v="0"/>
    <n v="0"/>
    <n v="0"/>
    <n v="0"/>
    <n v="0"/>
    <n v="0"/>
    <n v="0"/>
    <n v="0"/>
  </r>
  <r>
    <x v="1"/>
    <x v="18"/>
    <n v="3030.0811693592605"/>
    <n v="577.26020127643892"/>
    <n v="285.64556836702343"/>
    <n v="390.25631618148549"/>
    <n v="115218.51606955052"/>
    <n v="4283.2432551842085"/>
    <n v="2022"/>
    <n v="19"/>
    <n v="361"/>
    <n v="5.8888779583328805"/>
    <x v="0"/>
    <n v="5"/>
    <n v="0"/>
    <n v="0"/>
    <n v="0"/>
    <n v="0"/>
    <n v="1"/>
    <n v="0"/>
    <n v="0"/>
    <n v="0"/>
    <n v="0"/>
    <n v="0"/>
    <n v="0"/>
    <n v="0"/>
  </r>
  <r>
    <x v="1"/>
    <x v="19"/>
    <n v="2998.3176739776713"/>
    <n v="577.4402588032201"/>
    <n v="288.49369918520301"/>
    <n v="429.28192649462136"/>
    <n v="115828.88315763202"/>
    <n v="4293.5335584607155"/>
    <n v="2022"/>
    <n v="20"/>
    <n v="400"/>
    <n v="5.9914645471079817"/>
    <x v="0"/>
    <n v="5"/>
    <n v="0"/>
    <n v="0"/>
    <n v="0"/>
    <n v="0"/>
    <n v="1"/>
    <n v="0"/>
    <n v="0"/>
    <n v="0"/>
    <n v="0"/>
    <n v="0"/>
    <n v="0"/>
    <n v="0"/>
  </r>
  <r>
    <x v="1"/>
    <x v="20"/>
    <n v="2984.8558357648217"/>
    <n v="580.41838914826076"/>
    <n v="291.37780369050597"/>
    <n v="472.21011701358225"/>
    <n v="116472.54314895469"/>
    <n v="4328.8621456171704"/>
    <n v="2022"/>
    <n v="21"/>
    <n v="441"/>
    <n v="6.089044875446846"/>
    <x v="0"/>
    <n v="5"/>
    <n v="0"/>
    <n v="0"/>
    <n v="0"/>
    <n v="0"/>
    <n v="1"/>
    <n v="0"/>
    <n v="0"/>
    <n v="0"/>
    <n v="0"/>
    <n v="0"/>
    <n v="0"/>
    <n v="0"/>
  </r>
  <r>
    <x v="1"/>
    <x v="21"/>
    <n v="2984.2928836556312"/>
    <n v="584.82443691824767"/>
    <n v="294.29149847875613"/>
    <n v="519.43112850189038"/>
    <n v="117135.7386075266"/>
    <n v="4382.8399475545257"/>
    <n v="2022"/>
    <n v="22"/>
    <n v="484"/>
    <n v="6.1820849067166321"/>
    <x v="0"/>
    <n v="5"/>
    <n v="0"/>
    <n v="0"/>
    <n v="0"/>
    <n v="0"/>
    <n v="1"/>
    <n v="0"/>
    <n v="0"/>
    <n v="0"/>
    <n v="0"/>
    <n v="0"/>
    <n v="0"/>
    <n v="0"/>
  </r>
  <r>
    <x v="1"/>
    <x v="22"/>
    <n v="2992.8477551654005"/>
    <n v="589.97361322668235"/>
    <n v="297.23440513867826"/>
    <n v="571.37424133077434"/>
    <n v="121669.1420218579"/>
    <n v="4451.4300148615357"/>
    <n v="2022"/>
    <n v="23"/>
    <n v="529"/>
    <n v="6.2709884318582994"/>
    <x v="0"/>
    <n v="6"/>
    <n v="0"/>
    <n v="0"/>
    <n v="0"/>
    <n v="0"/>
    <n v="0"/>
    <n v="1"/>
    <n v="0"/>
    <n v="0"/>
    <n v="0"/>
    <n v="0"/>
    <n v="0"/>
    <n v="0"/>
  </r>
  <r>
    <x v="1"/>
    <x v="23"/>
    <n v="3007.8745925883031"/>
    <n v="595.52381532857521"/>
    <n v="300.20674835757842"/>
    <n v="628.51166546172135"/>
    <n v="122351.4130611416"/>
    <n v="4532.1168217361783"/>
    <n v="2022"/>
    <n v="24"/>
    <n v="576"/>
    <n v="6.3561076606958915"/>
    <x v="0"/>
    <n v="6"/>
    <n v="0"/>
    <n v="0"/>
    <n v="0"/>
    <n v="0"/>
    <n v="0"/>
    <n v="1"/>
    <n v="0"/>
    <n v="0"/>
    <n v="0"/>
    <n v="0"/>
    <n v="0"/>
    <n v="0"/>
  </r>
  <r>
    <x v="1"/>
    <x v="24"/>
    <n v="3027.5221904240607"/>
    <n v="601.30428646667406"/>
    <n v="303.2088157579056"/>
    <n v="691.36283200768059"/>
    <n v="123038.30065805883"/>
    <n v="4623.3981246563208"/>
    <n v="2022"/>
    <n v="25"/>
    <n v="625"/>
    <n v="6.4377516497364011"/>
    <x v="0"/>
    <n v="6"/>
    <n v="0"/>
    <n v="0"/>
    <n v="0"/>
    <n v="0"/>
    <n v="0"/>
    <n v="1"/>
    <n v="0"/>
    <n v="0"/>
    <n v="0"/>
    <n v="0"/>
    <n v="0"/>
    <n v="0"/>
  </r>
  <r>
    <x v="1"/>
    <x v="25"/>
    <n v="3050.4956086652132"/>
    <n v="607.22994582374724"/>
    <n v="306.24090390715975"/>
    <n v="760.49911520842738"/>
    <n v="123728.17072353922"/>
    <n v="4724.4655736045479"/>
    <n v="2022"/>
    <n v="26"/>
    <n v="676"/>
    <n v="6.5161930760429643"/>
    <x v="0"/>
    <n v="6"/>
    <n v="0"/>
    <n v="0"/>
    <n v="0"/>
    <n v="0"/>
    <n v="0"/>
    <n v="1"/>
    <n v="0"/>
    <n v="0"/>
    <n v="0"/>
    <n v="0"/>
    <n v="0"/>
    <n v="0"/>
  </r>
  <r>
    <x v="1"/>
    <x v="26"/>
    <n v="3075.8893021877043"/>
    <n v="613.25855352818803"/>
    <n v="309.30331294539894"/>
    <n v="836.54902672926801"/>
    <n v="125754.44628998761"/>
    <n v="4835.0001953905594"/>
    <n v="2022"/>
    <n v="27"/>
    <n v="729"/>
    <n v="6.5916737320086582"/>
    <x v="0"/>
    <n v="7"/>
    <n v="0"/>
    <n v="0"/>
    <n v="0"/>
    <n v="0"/>
    <n v="0"/>
    <n v="0"/>
    <n v="1"/>
    <n v="0"/>
    <n v="0"/>
    <n v="0"/>
    <n v="0"/>
    <n v="0"/>
  </r>
  <r>
    <x v="1"/>
    <x v="27"/>
    <n v="3103.0703114146681"/>
    <n v="619.36929318657144"/>
    <n v="312.39634607476961"/>
    <n v="920.20392940219472"/>
    <n v="126447.57994444194"/>
    <n v="4955.0398800782041"/>
    <n v="2022"/>
    <n v="28"/>
    <n v="784"/>
    <n v="6.6644090203504076"/>
    <x v="0"/>
    <n v="7"/>
    <n v="0"/>
    <n v="0"/>
    <n v="0"/>
    <n v="0"/>
    <n v="0"/>
    <n v="0"/>
    <n v="1"/>
    <n v="0"/>
    <n v="0"/>
    <n v="0"/>
    <n v="0"/>
    <n v="0"/>
  </r>
  <r>
    <x v="1"/>
    <x v="28"/>
    <n v="3131.5964958723753"/>
    <n v="625.55206317998795"/>
    <n v="315.52030953550894"/>
    <n v="1012.2243223424142"/>
    <n v="127141.59105732381"/>
    <n v="5084.8931909302864"/>
    <n v="2022"/>
    <n v="29"/>
    <n v="841"/>
    <n v="6.7345916599729483"/>
    <x v="0"/>
    <n v="7"/>
    <n v="0"/>
    <n v="0"/>
    <n v="0"/>
    <n v="0"/>
    <n v="0"/>
    <n v="0"/>
    <n v="1"/>
    <n v="0"/>
    <n v="0"/>
    <n v="0"/>
    <n v="0"/>
    <n v="0"/>
  </r>
  <r>
    <x v="1"/>
    <x v="29"/>
    <n v="3161.1592977715918"/>
    <n v="631.80212234256328"/>
    <n v="318.6755126308633"/>
    <n v="1113.4467545766556"/>
    <n v="127836.19713596703"/>
    <n v="5225.083687321674"/>
    <n v="2022"/>
    <n v="30"/>
    <n v="900"/>
    <n v="6.8023947633243109"/>
    <x v="0"/>
    <n v="7"/>
    <n v="0"/>
    <n v="0"/>
    <n v="0"/>
    <n v="0"/>
    <n v="0"/>
    <n v="0"/>
    <n v="1"/>
    <n v="0"/>
    <n v="0"/>
    <n v="0"/>
    <n v="0"/>
    <n v="0"/>
  </r>
  <r>
    <x v="1"/>
    <x v="30"/>
    <n v="3191.5436766076527"/>
    <n v="638.11741283137667"/>
    <n v="321.86226775717182"/>
    <n v="1224.7914300343214"/>
    <n v="128531.20903220279"/>
    <n v="5376.3147872305235"/>
    <n v="2022"/>
    <n v="31"/>
    <n v="961"/>
    <n v="6.8679744089702925"/>
    <x v="0"/>
    <n v="7"/>
    <n v="0"/>
    <n v="0"/>
    <n v="0"/>
    <n v="0"/>
    <n v="0"/>
    <n v="0"/>
    <n v="1"/>
    <n v="0"/>
    <n v="0"/>
    <n v="0"/>
    <n v="0"/>
    <n v="0"/>
  </r>
  <r>
    <x v="1"/>
    <x v="31"/>
    <n v="3222.600063474571"/>
    <n v="644.49722159238422"/>
    <n v="325.08089043474354"/>
    <n v="1347.2705730377538"/>
    <n v="129457.06215846437"/>
    <n v="5539.448748539452"/>
    <n v="2022"/>
    <n v="32"/>
    <n v="1024"/>
    <n v="6.9314718055994531"/>
    <x v="0"/>
    <n v="8"/>
    <n v="0"/>
    <n v="0"/>
    <n v="0"/>
    <n v="0"/>
    <n v="0"/>
    <n v="0"/>
    <n v="0"/>
    <n v="1"/>
    <n v="0"/>
    <n v="0"/>
    <n v="0"/>
    <n v="0"/>
  </r>
  <r>
    <x v="1"/>
    <x v="32"/>
    <n v="3254.2247291799054"/>
    <n v="650.94151112465488"/>
    <n v="328.33169933909085"/>
    <n v="1481.9976303415292"/>
    <n v="130152.54315106469"/>
    <n v="5715.4955699851798"/>
    <n v="2022"/>
    <n v="33"/>
    <n v="1089"/>
    <n v="6.9930151229329605"/>
    <x v="0"/>
    <n v="8"/>
    <n v="0"/>
    <n v="0"/>
    <n v="0"/>
    <n v="0"/>
    <n v="0"/>
    <n v="0"/>
    <n v="0"/>
    <n v="1"/>
    <n v="0"/>
    <n v="0"/>
    <n v="0"/>
    <n v="0"/>
  </r>
  <r>
    <x v="1"/>
    <x v="33"/>
    <n v="3286.3460420211163"/>
    <n v="657.45058489407495"/>
    <n v="331.61501633248184"/>
    <n v="1630.1973933756824"/>
    <n v="130848.15577663784"/>
    <n v="5905.6090366233557"/>
    <n v="2022"/>
    <n v="34"/>
    <n v="1156"/>
    <n v="7.0527210492323231"/>
    <x v="0"/>
    <n v="8"/>
    <n v="0"/>
    <n v="0"/>
    <n v="0"/>
    <n v="0"/>
    <n v="0"/>
    <n v="0"/>
    <n v="0"/>
    <n v="1"/>
    <n v="0"/>
    <n v="0"/>
    <n v="0"/>
    <n v="0"/>
  </r>
  <r>
    <x v="1"/>
    <x v="34"/>
    <n v="3318.9148483259169"/>
    <n v="761.94052969453855"/>
    <n v="423.05521515599912"/>
    <n v="1793.2171327132505"/>
    <n v="133694.66457103929"/>
    <n v="6297.1277258897062"/>
    <n v="2022"/>
    <n v="35"/>
    <n v="1225"/>
    <n v="7.110696122978827"/>
    <x v="0"/>
    <n v="8"/>
    <n v="0"/>
    <n v="0"/>
    <n v="0"/>
    <n v="0"/>
    <n v="0"/>
    <n v="0"/>
    <n v="0"/>
    <n v="1"/>
    <n v="0"/>
    <n v="0"/>
    <n v="0"/>
    <n v="0"/>
  </r>
  <r>
    <x v="1"/>
    <x v="35"/>
    <n v="3351.8977389283882"/>
    <n v="818.51765446724539"/>
    <n v="436.09817217357846"/>
    <n v="1972.5388459845758"/>
    <n v="131681.98273596817"/>
    <n v="6579.0524115537883"/>
    <n v="2022"/>
    <n v="36"/>
    <n v="1296"/>
    <n v="7.1670378769122198"/>
    <x v="0"/>
    <n v="9"/>
    <n v="0"/>
    <n v="0"/>
    <n v="0"/>
    <n v="0"/>
    <n v="0"/>
    <n v="0"/>
    <n v="0"/>
    <n v="0"/>
    <n v="1"/>
    <n v="0"/>
    <n v="0"/>
    <n v="0"/>
  </r>
  <r>
    <x v="1"/>
    <x v="36"/>
    <n v="3385.2723358011208"/>
    <n v="851.18169074979858"/>
    <n v="441.34039438191616"/>
    <n v="494.03600317347889"/>
    <n v="124056.46409464293"/>
    <n v="5171.8304241063142"/>
    <n v="2022"/>
    <n v="37"/>
    <n v="1369"/>
    <n v="7.2218358252884487"/>
    <x v="0"/>
    <n v="9"/>
    <n v="0"/>
    <n v="0"/>
    <n v="0"/>
    <n v="0"/>
    <n v="0"/>
    <n v="0"/>
    <n v="0"/>
    <n v="0"/>
    <n v="1"/>
    <n v="0"/>
    <n v="0"/>
    <n v="0"/>
  </r>
  <r>
    <x v="1"/>
    <x v="37"/>
    <n v="3419.0239927975458"/>
    <n v="871.93293752623686"/>
    <n v="445.84192237439549"/>
    <n v="313.28437956797086"/>
    <n v="121664.26540559542"/>
    <n v="5050.083232266149"/>
    <n v="2022"/>
    <n v="38"/>
    <n v="1444"/>
    <n v="7.2751723194527713"/>
    <x v="0"/>
    <n v="9"/>
    <n v="0"/>
    <n v="0"/>
    <n v="0"/>
    <n v="0"/>
    <n v="0"/>
    <n v="0"/>
    <n v="0"/>
    <n v="0"/>
    <n v="1"/>
    <n v="0"/>
    <n v="0"/>
    <n v="0"/>
  </r>
  <r>
    <x v="1"/>
    <x v="38"/>
    <n v="3453.1434862724104"/>
    <n v="886.77198183596943"/>
    <n v="450.30915400300535"/>
    <n v="326.93397361259787"/>
    <n v="122087.16241015175"/>
    <n v="5117.1585957239831"/>
    <n v="2022"/>
    <n v="39"/>
    <n v="1521"/>
    <n v="7.3271232922592926"/>
    <x v="0"/>
    <n v="9"/>
    <n v="0"/>
    <n v="0"/>
    <n v="0"/>
    <n v="0"/>
    <n v="0"/>
    <n v="0"/>
    <n v="0"/>
    <n v="0"/>
    <n v="1"/>
    <n v="0"/>
    <n v="0"/>
    <n v="0"/>
  </r>
  <r>
    <x v="1"/>
    <x v="39"/>
    <n v="2615.9179450120864"/>
    <n v="898.69955912156433"/>
    <n v="454.81312678352202"/>
    <n v="312.7216754572284"/>
    <n v="113642.92766507097"/>
    <n v="4282.1523063744016"/>
    <n v="2022"/>
    <n v="40"/>
    <n v="1600"/>
    <n v="7.3777589082278725"/>
    <x v="0"/>
    <n v="10"/>
    <n v="0"/>
    <n v="0"/>
    <n v="0"/>
    <n v="0"/>
    <n v="0"/>
    <n v="0"/>
    <n v="0"/>
    <n v="0"/>
    <n v="0"/>
    <n v="1"/>
    <n v="0"/>
    <n v="0"/>
  </r>
  <r>
    <x v="1"/>
    <x v="40"/>
    <n v="2912.2717693180034"/>
    <n v="805.27709077380041"/>
    <n v="365.81589277006861"/>
    <n v="261.06760696016499"/>
    <n v="110946.54882434933"/>
    <n v="4344.4323598220381"/>
    <n v="2022"/>
    <n v="41"/>
    <n v="1681"/>
    <n v="7.4271441334086159"/>
    <x v="0"/>
    <n v="10"/>
    <n v="0"/>
    <n v="0"/>
    <n v="0"/>
    <n v="0"/>
    <n v="0"/>
    <n v="0"/>
    <n v="0"/>
    <n v="0"/>
    <n v="0"/>
    <n v="1"/>
    <n v="0"/>
    <n v="0"/>
  </r>
  <r>
    <x v="1"/>
    <x v="41"/>
    <n v="3130.5307384102407"/>
    <n v="762.12512971204865"/>
    <n v="360.11951516964047"/>
    <n v="226.75168787298867"/>
    <n v="109999.85146602525"/>
    <n v="4479.5270711649182"/>
    <n v="2022"/>
    <n v="42"/>
    <n v="1764"/>
    <n v="7.4753392365667368"/>
    <x v="0"/>
    <n v="10"/>
    <n v="0"/>
    <n v="0"/>
    <n v="0"/>
    <n v="0"/>
    <n v="0"/>
    <n v="0"/>
    <n v="0"/>
    <n v="0"/>
    <n v="0"/>
    <n v="1"/>
    <n v="0"/>
    <n v="0"/>
  </r>
  <r>
    <x v="1"/>
    <x v="42"/>
    <n v="3294.231421773683"/>
    <n v="744.14401502442422"/>
    <n v="362.78525666852397"/>
    <n v="224.0694648976737"/>
    <n v="110024.26051004976"/>
    <n v="4625.2301583643057"/>
    <n v="2022"/>
    <n v="43"/>
    <n v="1849"/>
    <n v="7.5224002313871248"/>
    <x v="0"/>
    <n v="10"/>
    <n v="0"/>
    <n v="0"/>
    <n v="0"/>
    <n v="0"/>
    <n v="0"/>
    <n v="0"/>
    <n v="0"/>
    <n v="0"/>
    <n v="0"/>
    <n v="1"/>
    <n v="0"/>
    <n v="0"/>
  </r>
  <r>
    <x v="1"/>
    <x v="43"/>
    <n v="3419.8504991769578"/>
    <n v="738.78427218229604"/>
    <n v="366.31956386992795"/>
    <n v="227.35000641540771"/>
    <n v="110251.15553208467"/>
    <n v="4752.3043416445898"/>
    <n v="2022"/>
    <n v="44"/>
    <n v="1936"/>
    <n v="7.568379267836522"/>
    <x v="0"/>
    <n v="10"/>
    <n v="0"/>
    <n v="0"/>
    <n v="0"/>
    <n v="0"/>
    <n v="0"/>
    <n v="0"/>
    <n v="0"/>
    <n v="0"/>
    <n v="0"/>
    <n v="1"/>
    <n v="0"/>
    <n v="0"/>
  </r>
  <r>
    <x v="1"/>
    <x v="44"/>
    <n v="3518.9227383986035"/>
    <n v="739.77152340793282"/>
    <n v="369.9734049720991"/>
    <n v="261.37911042262408"/>
    <n v="110174.58346369513"/>
    <n v="4890.0467772012598"/>
    <n v="2022"/>
    <n v="45"/>
    <n v="2025"/>
    <n v="7.6133249795406392"/>
    <x v="0"/>
    <n v="11"/>
    <n v="0"/>
    <n v="0"/>
    <n v="0"/>
    <n v="0"/>
    <n v="0"/>
    <n v="0"/>
    <n v="0"/>
    <n v="0"/>
    <n v="0"/>
    <n v="0"/>
    <n v="1"/>
    <n v="0"/>
  </r>
  <r>
    <x v="1"/>
    <x v="45"/>
    <n v="3599.523579743503"/>
    <n v="743.96894289391901"/>
    <n v="373.67220356816728"/>
    <n v="259.57569417863647"/>
    <n v="110298.41467140797"/>
    <n v="4976.7404203842252"/>
    <n v="2022"/>
    <n v="46"/>
    <n v="2116"/>
    <n v="7.6572827929781901"/>
    <x v="0"/>
    <n v="11"/>
    <n v="0"/>
    <n v="0"/>
    <n v="0"/>
    <n v="0"/>
    <n v="0"/>
    <n v="0"/>
    <n v="0"/>
    <n v="0"/>
    <n v="0"/>
    <n v="0"/>
    <n v="1"/>
    <n v="0"/>
  </r>
  <r>
    <x v="1"/>
    <x v="46"/>
    <n v="3667.3069453135777"/>
    <n v="749.80848444881167"/>
    <n v="377.40883205848365"/>
    <n v="236.6565215499534"/>
    <n v="109933.367677662"/>
    <n v="5031.1807833708253"/>
    <n v="2022"/>
    <n v="47"/>
    <n v="2209"/>
    <n v="7.7002952034201169"/>
    <x v="0"/>
    <n v="11"/>
    <n v="0"/>
    <n v="0"/>
    <n v="0"/>
    <n v="0"/>
    <n v="0"/>
    <n v="0"/>
    <n v="0"/>
    <n v="0"/>
    <n v="0"/>
    <n v="0"/>
    <n v="1"/>
    <n v="0"/>
  </r>
  <r>
    <x v="1"/>
    <x v="47"/>
    <n v="3726.2317056075617"/>
    <n v="756.50649535627645"/>
    <n v="381.18291102453202"/>
    <n v="269.92645145665188"/>
    <n v="110845.65573567706"/>
    <n v="5133.8475634450224"/>
    <n v="2022"/>
    <n v="48"/>
    <n v="2304"/>
    <n v="7.7424020218157823"/>
    <x v="0"/>
    <n v="11"/>
    <n v="0"/>
    <n v="0"/>
    <n v="0"/>
    <n v="0"/>
    <n v="0"/>
    <n v="0"/>
    <n v="0"/>
    <n v="0"/>
    <n v="0"/>
    <n v="0"/>
    <n v="1"/>
    <n v="0"/>
  </r>
  <r>
    <x v="1"/>
    <x v="48"/>
    <n v="3779.0702062522309"/>
    <n v="763.67152334132754"/>
    <n v="384.99473919932359"/>
    <n v="272.22453440228838"/>
    <n v="111038.6062245098"/>
    <n v="5199.9610031951706"/>
    <n v="2022"/>
    <n v="49"/>
    <n v="2401"/>
    <n v="7.7836405962212529"/>
    <x v="0"/>
    <n v="12"/>
    <n v="0"/>
    <n v="0"/>
    <n v="0"/>
    <n v="0"/>
    <n v="0"/>
    <n v="0"/>
    <n v="0"/>
    <n v="0"/>
    <n v="0"/>
    <n v="0"/>
    <n v="0"/>
    <n v="1"/>
  </r>
  <r>
    <x v="1"/>
    <x v="49"/>
    <n v="3827.7642368267689"/>
    <n v="771.10822009048502"/>
    <n v="388.84468649777148"/>
    <n v="246.70146004055167"/>
    <n v="110633.35048445314"/>
    <n v="5234.4186034555769"/>
    <n v="2022"/>
    <n v="50"/>
    <n v="2500"/>
    <n v="7.8240460108562919"/>
    <x v="0"/>
    <n v="12"/>
    <n v="0"/>
    <n v="0"/>
    <n v="0"/>
    <n v="0"/>
    <n v="0"/>
    <n v="0"/>
    <n v="0"/>
    <n v="0"/>
    <n v="0"/>
    <n v="0"/>
    <n v="0"/>
    <n v="1"/>
  </r>
  <r>
    <x v="1"/>
    <x v="50"/>
    <n v="3873.674209153447"/>
    <n v="778.71929304926198"/>
    <n v="392.73313335339469"/>
    <n v="252.61255536737656"/>
    <n v="110924.12589080748"/>
    <n v="5297.7391909234802"/>
    <n v="2022"/>
    <n v="51"/>
    <n v="2601"/>
    <n v="7.8636512654486515"/>
    <x v="0"/>
    <n v="12"/>
    <n v="0"/>
    <n v="0"/>
    <n v="0"/>
    <n v="0"/>
    <n v="0"/>
    <n v="0"/>
    <n v="0"/>
    <n v="0"/>
    <n v="0"/>
    <n v="0"/>
    <n v="0"/>
    <n v="1"/>
  </r>
  <r>
    <x v="1"/>
    <x v="51"/>
    <n v="3917.7535822158688"/>
    <n v="786.45648135869055"/>
    <n v="396.66046468599313"/>
    <n v="277.32288529554762"/>
    <n v="111611.56156610735"/>
    <n v="5378.1934135561005"/>
    <n v="2022"/>
    <n v="52"/>
    <n v="2704"/>
    <n v="7.9024874371628551"/>
    <x v="0"/>
    <n v="12"/>
    <n v="0"/>
    <n v="0"/>
    <n v="0"/>
    <n v="0"/>
    <n v="0"/>
    <n v="0"/>
    <n v="0"/>
    <n v="0"/>
    <n v="0"/>
    <n v="0"/>
    <n v="0"/>
    <n v="1"/>
  </r>
  <r>
    <x v="1"/>
    <x v="52"/>
    <n v="3960.6709597176487"/>
    <n v="794.2960438617456"/>
    <n v="400.62706933275956"/>
    <n v="255.36142132402529"/>
    <n v="111293.93129570707"/>
    <n v="5410.9554942361792"/>
    <n v="2022"/>
    <n v="53"/>
    <n v="2809"/>
    <n v="7.9405838271042439"/>
    <x v="0"/>
    <n v="12"/>
    <n v="0"/>
    <n v="0"/>
    <n v="0"/>
    <n v="0"/>
    <n v="0"/>
    <n v="0"/>
    <n v="0"/>
    <n v="0"/>
    <n v="0"/>
    <n v="0"/>
    <n v="0"/>
    <n v="1"/>
  </r>
  <r>
    <x v="1"/>
    <x v="53"/>
    <n v="4002.8955584905598"/>
    <n v="802.22650314509701"/>
    <n v="404.6333400260778"/>
    <n v="296.45627532006932"/>
    <n v="112667.5183039807"/>
    <n v="5506.2116769818031"/>
    <n v="2023"/>
    <n v="54"/>
    <n v="2916"/>
    <n v="7.977968093128549"/>
    <x v="0"/>
    <n v="1"/>
    <n v="1"/>
    <n v="0"/>
    <n v="0"/>
    <n v="0"/>
    <n v="0"/>
    <n v="0"/>
    <n v="0"/>
    <n v="0"/>
    <n v="0"/>
    <n v="0"/>
    <n v="0"/>
    <n v="0"/>
  </r>
  <r>
    <x v="1"/>
    <x v="54"/>
    <n v="4044.7570364984795"/>
    <n v="810.2425175989149"/>
    <n v="408.67967342633762"/>
    <n v="289.15307193676426"/>
    <n v="112677.60622114144"/>
    <n v="5552.8322994604969"/>
    <n v="2023"/>
    <n v="55"/>
    <n v="3025"/>
    <n v="8.0146663704649423"/>
    <x v="0"/>
    <n v="1"/>
    <n v="1"/>
    <n v="0"/>
    <n v="0"/>
    <n v="0"/>
    <n v="0"/>
    <n v="0"/>
    <n v="0"/>
    <n v="0"/>
    <n v="0"/>
    <n v="0"/>
    <n v="0"/>
    <n v="0"/>
  </r>
  <r>
    <x v="1"/>
    <x v="55"/>
    <n v="4086.4873725595744"/>
    <n v="818.34181748608762"/>
    <n v="412.76647016060087"/>
    <n v="273.92072415882529"/>
    <n v="112520.76597048229"/>
    <n v="5591.5163843650889"/>
    <n v="2023"/>
    <n v="56"/>
    <n v="3136"/>
    <n v="8.0507033814702993"/>
    <x v="0"/>
    <n v="1"/>
    <n v="1"/>
    <n v="0"/>
    <n v="0"/>
    <n v="0"/>
    <n v="0"/>
    <n v="0"/>
    <n v="0"/>
    <n v="0"/>
    <n v="0"/>
    <n v="0"/>
    <n v="0"/>
    <n v="0"/>
  </r>
  <r>
    <x v="1"/>
    <x v="56"/>
    <n v="4128.2501822724471"/>
    <n v="826.52367301654022"/>
    <n v="416.89413486220695"/>
    <n v="292.78916512524108"/>
    <n v="113053.26593755308"/>
    <n v="5664.4571552764355"/>
    <n v="2023"/>
    <n v="57"/>
    <n v="3249"/>
    <n v="8.0861025356691005"/>
    <x v="0"/>
    <n v="1"/>
    <n v="1"/>
    <n v="0"/>
    <n v="0"/>
    <n v="0"/>
    <n v="0"/>
    <n v="0"/>
    <n v="0"/>
    <n v="0"/>
    <n v="0"/>
    <n v="0"/>
    <n v="0"/>
    <n v="0"/>
  </r>
  <r>
    <x v="1"/>
    <x v="57"/>
    <n v="4170.1612392862653"/>
    <n v="834.78812842450145"/>
    <n v="421.06307621082891"/>
    <n v="306.40148169022893"/>
    <n v="113111.47245556285"/>
    <n v="5732.4139256118242"/>
    <n v="2023"/>
    <n v="58"/>
    <n v="3364"/>
    <n v="8.1208860210928382"/>
    <x v="0"/>
    <n v="2"/>
    <n v="0"/>
    <n v="1"/>
    <n v="0"/>
    <n v="0"/>
    <n v="0"/>
    <n v="0"/>
    <n v="0"/>
    <n v="0"/>
    <n v="0"/>
    <n v="0"/>
    <n v="0"/>
    <n v="0"/>
  </r>
  <r>
    <x v="1"/>
    <x v="58"/>
    <n v="4212.3028403128937"/>
    <n v="843.13561904764447"/>
    <n v="425.27370697293725"/>
    <n v="297.69173510702882"/>
    <n v="113098.55094048465"/>
    <n v="5778.4039014405043"/>
    <n v="2023"/>
    <n v="59"/>
    <n v="3481"/>
    <n v="8.1550748878114394"/>
    <x v="0"/>
    <n v="2"/>
    <n v="0"/>
    <n v="1"/>
    <n v="0"/>
    <n v="0"/>
    <n v="0"/>
    <n v="0"/>
    <n v="0"/>
    <n v="0"/>
    <n v="0"/>
    <n v="0"/>
    <n v="0"/>
    <n v="0"/>
  </r>
  <r>
    <x v="1"/>
    <x v="59"/>
    <n v="4254.7338607596594"/>
    <n v="851.56677990756987"/>
    <n v="429.52644404266664"/>
    <n v="306.44869945757927"/>
    <n v="113415.8485143384"/>
    <n v="5842.2757841674747"/>
    <n v="2023"/>
    <n v="60"/>
    <n v="3600"/>
    <n v="8.1886891244442008"/>
    <x v="0"/>
    <n v="2"/>
    <n v="0"/>
    <n v="1"/>
    <n v="0"/>
    <n v="0"/>
    <n v="0"/>
    <n v="0"/>
    <n v="0"/>
    <n v="0"/>
    <n v="0"/>
    <n v="0"/>
    <n v="0"/>
    <n v="0"/>
  </r>
  <r>
    <x v="1"/>
    <x v="60"/>
    <n v="4297.4967937977999"/>
    <n v="860.08235004136998"/>
    <n v="433.82170848309323"/>
    <n v="308.69472843933801"/>
    <n v="113609.21787644346"/>
    <n v="5900.095580761601"/>
    <n v="2023"/>
    <n v="61"/>
    <n v="3721"/>
    <n v="8.2217477283466227"/>
    <x v="0"/>
    <n v="2"/>
    <n v="0"/>
    <n v="1"/>
    <n v="0"/>
    <n v="0"/>
    <n v="0"/>
    <n v="0"/>
    <n v="0"/>
    <n v="0"/>
    <n v="0"/>
    <n v="0"/>
    <n v="0"/>
    <n v="0"/>
  </r>
  <r>
    <x v="1"/>
    <x v="61"/>
    <n v="4340.6226778371602"/>
    <n v="868.68312470914589"/>
    <n v="438.15992556792418"/>
    <n v="316.97425124047811"/>
    <n v="113912.01349731215"/>
    <n v="5964.4399793547082"/>
    <n v="2023"/>
    <n v="62"/>
    <n v="3844"/>
    <n v="8.2542687700901833"/>
    <x v="0"/>
    <n v="3"/>
    <n v="0"/>
    <n v="0"/>
    <n v="1"/>
    <n v="0"/>
    <n v="0"/>
    <n v="0"/>
    <n v="0"/>
    <n v="0"/>
    <n v="0"/>
    <n v="0"/>
    <n v="0"/>
    <n v="0"/>
  </r>
  <r>
    <x v="1"/>
    <x v="62"/>
    <n v="3288.2561723945182"/>
    <n v="877.36993153991853"/>
    <n v="442.54152482360348"/>
    <n v="295.26014116287848"/>
    <n v="113001.18387431825"/>
    <n v="4903.4277699209188"/>
    <n v="2023"/>
    <n v="63"/>
    <n v="3969"/>
    <n v="8.2862694527830651"/>
    <x v="0"/>
    <n v="3"/>
    <n v="0"/>
    <n v="0"/>
    <n v="1"/>
    <n v="0"/>
    <n v="0"/>
    <n v="0"/>
    <n v="0"/>
    <n v="0"/>
    <n v="0"/>
    <n v="0"/>
    <n v="0"/>
    <n v="0"/>
  </r>
  <r>
    <x v="1"/>
    <x v="63"/>
    <n v="3660.9349787906549"/>
    <n v="633.32119497986992"/>
    <n v="219.42675877127991"/>
    <n v="266.73245855123542"/>
    <n v="106575.7798460077"/>
    <n v="4780.4153910930399"/>
    <n v="2023"/>
    <n v="64"/>
    <n v="4096"/>
    <n v="8.317766166719343"/>
    <x v="0"/>
    <n v="3"/>
    <n v="0"/>
    <n v="0"/>
    <n v="1"/>
    <n v="0"/>
    <n v="0"/>
    <n v="0"/>
    <n v="0"/>
    <n v="0"/>
    <n v="0"/>
    <n v="0"/>
    <n v="0"/>
    <n v="0"/>
  </r>
  <r>
    <x v="1"/>
    <x v="64"/>
    <n v="3935.4016998490947"/>
    <n v="513.24318899194463"/>
    <n v="198.86700822893675"/>
    <n v="240.15904584657639"/>
    <n v="104647.60921397667"/>
    <n v="4887.6709429165521"/>
    <n v="2023"/>
    <n v="65"/>
    <n v="4225"/>
    <n v="8.3487745397912736"/>
    <x v="0"/>
    <n v="3"/>
    <n v="0"/>
    <n v="0"/>
    <n v="1"/>
    <n v="0"/>
    <n v="0"/>
    <n v="0"/>
    <n v="0"/>
    <n v="0"/>
    <n v="0"/>
    <n v="0"/>
    <n v="0"/>
    <n v="0"/>
  </r>
  <r>
    <x v="1"/>
    <x v="65"/>
    <n v="4141.2558767369592"/>
    <n v="455.1700119130021"/>
    <n v="198.58027649822051"/>
    <n v="216.15312457696521"/>
    <n v="103693.46298773811"/>
    <n v="5011.1592897251476"/>
    <n v="2023"/>
    <n v="66"/>
    <n v="4356"/>
    <n v="8.3793094840528504"/>
    <x v="0"/>
    <n v="4"/>
    <n v="0"/>
    <n v="0"/>
    <n v="0"/>
    <n v="1"/>
    <n v="0"/>
    <n v="0"/>
    <n v="0"/>
    <n v="0"/>
    <n v="0"/>
    <n v="0"/>
    <n v="0"/>
    <n v="0"/>
  </r>
  <r>
    <x v="1"/>
    <x v="66"/>
    <n v="4299.2185474268899"/>
    <n v="428.11890754770116"/>
    <n v="200.33853908190218"/>
    <n v="232.96625444923484"/>
    <n v="104043.10465419148"/>
    <n v="5160.6422485057283"/>
    <n v="2023"/>
    <n v="67"/>
    <n v="4489"/>
    <n v="8.4093852387819314"/>
    <x v="0"/>
    <n v="4"/>
    <n v="0"/>
    <n v="0"/>
    <n v="0"/>
    <n v="1"/>
    <n v="0"/>
    <n v="0"/>
    <n v="0"/>
    <n v="0"/>
    <n v="0"/>
    <n v="0"/>
    <n v="0"/>
    <n v="0"/>
  </r>
  <r>
    <x v="1"/>
    <x v="67"/>
    <n v="4423.7958112469523"/>
    <n v="416.59869438096268"/>
    <n v="202.31917045459113"/>
    <n v="255.78266163561565"/>
    <n v="104621.21673147558"/>
    <n v="5298.496337718123"/>
    <n v="2023"/>
    <n v="68"/>
    <n v="4624"/>
    <n v="8.4390154103522139"/>
    <x v="0"/>
    <n v="4"/>
    <n v="0"/>
    <n v="0"/>
    <n v="0"/>
    <n v="1"/>
    <n v="0"/>
    <n v="0"/>
    <n v="0"/>
    <n v="0"/>
    <n v="0"/>
    <n v="0"/>
    <n v="0"/>
    <n v="0"/>
  </r>
  <r>
    <x v="1"/>
    <x v="68"/>
    <n v="4525.1433242014773"/>
    <n v="412.8639802036646"/>
    <n v="204.34008675732403"/>
    <n v="281.31290597332298"/>
    <n v="105269.30428262945"/>
    <n v="5423.6602971357888"/>
    <n v="2023"/>
    <n v="69"/>
    <n v="4761"/>
    <n v="8.4682130091945194"/>
    <x v="0"/>
    <n v="4"/>
    <n v="0"/>
    <n v="0"/>
    <n v="0"/>
    <n v="1"/>
    <n v="0"/>
    <n v="0"/>
    <n v="0"/>
    <n v="0"/>
    <n v="0"/>
    <n v="0"/>
    <n v="0"/>
    <n v="0"/>
  </r>
  <r>
    <x v="1"/>
    <x v="69"/>
    <n v="4610.3714458329305"/>
    <n v="413.04226944514733"/>
    <n v="206.38326008471597"/>
    <n v="309.43939438806984"/>
    <n v="105946.95597098616"/>
    <n v="5539.2363697508636"/>
    <n v="2023"/>
    <n v="70"/>
    <n v="4900"/>
    <n v="8.4969904840987187"/>
    <x v="0"/>
    <n v="4"/>
    <n v="0"/>
    <n v="0"/>
    <n v="0"/>
    <n v="1"/>
    <n v="0"/>
    <n v="0"/>
    <n v="0"/>
    <n v="0"/>
    <n v="0"/>
    <n v="0"/>
    <n v="0"/>
    <n v="0"/>
  </r>
  <r>
    <x v="1"/>
    <x v="70"/>
    <n v="4684.4588421638673"/>
    <n v="415.19751685932192"/>
    <n v="208.44706993154503"/>
    <n v="340.38285360861835"/>
    <n v="113039.4758857109"/>
    <n v="5648.4862825633527"/>
    <n v="2023"/>
    <n v="71"/>
    <n v="5041"/>
    <n v="8.5253597540826309"/>
    <x v="0"/>
    <n v="5"/>
    <n v="0"/>
    <n v="0"/>
    <n v="0"/>
    <n v="0"/>
    <n v="1"/>
    <n v="0"/>
    <n v="0"/>
    <n v="0"/>
    <n v="0"/>
    <n v="0"/>
    <n v="0"/>
    <n v="0"/>
  </r>
  <r>
    <x v="1"/>
    <x v="71"/>
    <n v="4750.8920078963311"/>
    <n v="418.36190438777663"/>
    <n v="210.53153835545862"/>
    <n v="374.42109094765436"/>
    <n v="113735.39487639349"/>
    <n v="5754.2065415872212"/>
    <n v="2023"/>
    <n v="72"/>
    <n v="5184"/>
    <n v="8.5533322380321106"/>
    <x v="0"/>
    <n v="5"/>
    <n v="0"/>
    <n v="0"/>
    <n v="0"/>
    <n v="0"/>
    <n v="1"/>
    <n v="0"/>
    <n v="0"/>
    <n v="0"/>
    <n v="0"/>
    <n v="0"/>
    <n v="0"/>
    <n v="0"/>
  </r>
  <r>
    <x v="1"/>
    <x v="72"/>
    <n v="4812.1129320928712"/>
    <n v="422.05172961158519"/>
    <n v="212.63685351147302"/>
    <n v="411.86319524023725"/>
    <n v="114433.14638024529"/>
    <n v="5858.6647104561671"/>
    <n v="2023"/>
    <n v="73"/>
    <n v="5329"/>
    <n v="8.5809188822967819"/>
    <x v="0"/>
    <n v="5"/>
    <n v="0"/>
    <n v="0"/>
    <n v="0"/>
    <n v="0"/>
    <n v="1"/>
    <n v="0"/>
    <n v="0"/>
    <n v="0"/>
    <n v="0"/>
    <n v="0"/>
    <n v="0"/>
    <n v="0"/>
  </r>
  <r>
    <x v="1"/>
    <x v="73"/>
    <n v="4869.8324642961034"/>
    <n v="426.02534999766641"/>
    <n v="214.76322202383375"/>
    <n v="453.04951428404274"/>
    <n v="115131.24469316386"/>
    <n v="5963.670550601646"/>
    <n v="2023"/>
    <n v="74"/>
    <n v="5476"/>
    <n v="8.6081301864083404"/>
    <x v="0"/>
    <n v="5"/>
    <n v="0"/>
    <n v="0"/>
    <n v="0"/>
    <n v="0"/>
    <n v="1"/>
    <n v="0"/>
    <n v="0"/>
    <n v="0"/>
    <n v="0"/>
    <n v="0"/>
    <n v="0"/>
    <n v="0"/>
  </r>
  <r>
    <x v="1"/>
    <x v="74"/>
    <n v="4925.2496709566776"/>
    <n v="430.16215504262573"/>
    <n v="216.91085424179667"/>
    <n v="498.35446566442522"/>
    <n v="119687.54696395184"/>
    <n v="6070.6771459055253"/>
    <n v="2023"/>
    <n v="75"/>
    <n v="5625"/>
    <n v="8.6349762270726202"/>
    <x v="0"/>
    <n v="6"/>
    <n v="0"/>
    <n v="0"/>
    <n v="0"/>
    <n v="0"/>
    <n v="0"/>
    <n v="1"/>
    <n v="0"/>
    <n v="0"/>
    <n v="0"/>
    <n v="0"/>
    <n v="0"/>
    <n v="0"/>
  </r>
  <r>
    <x v="1"/>
    <x v="75"/>
    <n v="4979.2053850785742"/>
    <n v="434.40205236554334"/>
    <n v="219.0799627839871"/>
    <n v="548.18991222606564"/>
    <n v="120385.04520289219"/>
    <n v="6180.8773124541704"/>
    <n v="2023"/>
    <n v="76"/>
    <n v="5776"/>
    <n v="8.6614666805726621"/>
    <x v="0"/>
    <n v="6"/>
    <n v="0"/>
    <n v="0"/>
    <n v="0"/>
    <n v="0"/>
    <n v="0"/>
    <n v="1"/>
    <n v="0"/>
    <n v="0"/>
    <n v="0"/>
    <n v="0"/>
    <n v="0"/>
    <n v="0"/>
  </r>
  <r>
    <x v="1"/>
    <x v="76"/>
    <n v="5032.2896911179905"/>
    <n v="438.71521077544446"/>
    <n v="221.27076241180424"/>
    <n v="603.00890344819197"/>
    <n v="121082.16639238241"/>
    <n v="6295.2845677534306"/>
    <n v="2023"/>
    <n v="77"/>
    <n v="5929"/>
    <n v="8.6876108437073682"/>
    <x v="0"/>
    <n v="6"/>
    <n v="0"/>
    <n v="0"/>
    <n v="0"/>
    <n v="0"/>
    <n v="0"/>
    <n v="1"/>
    <n v="0"/>
    <n v="0"/>
    <n v="0"/>
    <n v="0"/>
    <n v="0"/>
    <n v="0"/>
  </r>
  <r>
    <x v="1"/>
    <x v="77"/>
    <n v="5084.9171645612114"/>
    <n v="316.6757199926775"/>
    <n v="301.05095335465575"/>
    <n v="663.30979379296321"/>
    <n v="122478.10439488998"/>
    <n v="6365.9536317015081"/>
    <n v="2023"/>
    <n v="78"/>
    <n v="6084"/>
    <n v="8.7134176533791834"/>
    <x v="0"/>
    <n v="6"/>
    <n v="0"/>
    <n v="0"/>
    <n v="0"/>
    <n v="0"/>
    <n v="0"/>
    <n v="1"/>
    <n v="0"/>
    <n v="0"/>
    <n v="0"/>
    <n v="0"/>
    <n v="0"/>
    <n v="0"/>
  </r>
  <r>
    <x v="1"/>
    <x v="78"/>
    <n v="5137.3795397792528"/>
    <n v="256.62915574734359"/>
    <n v="2819.3438664702189"/>
    <n v="729.64077317225485"/>
    <n v="138892.32474681592"/>
    <n v="8942.9933351690706"/>
    <n v="2023"/>
    <n v="79"/>
    <n v="6241"/>
    <n v="8.738895704934043"/>
    <x v="0"/>
    <n v="7"/>
    <n v="0"/>
    <n v="0"/>
    <n v="0"/>
    <n v="0"/>
    <n v="0"/>
    <n v="0"/>
    <n v="1"/>
    <n v="0"/>
    <n v="0"/>
    <n v="0"/>
    <n v="0"/>
    <n v="0"/>
  </r>
  <r>
    <x v="1"/>
    <x v="79"/>
    <n v="5189.8825776777448"/>
    <n v="227.58878658218669"/>
    <n v="3071.173157781775"/>
    <n v="802.60485048947987"/>
    <n v="139586.99721033391"/>
    <n v="9291.249372531187"/>
    <n v="2023"/>
    <n v="80"/>
    <n v="6400"/>
    <n v="8.7640532693477624"/>
    <x v="0"/>
    <n v="7"/>
    <n v="0"/>
    <n v="0"/>
    <n v="0"/>
    <n v="0"/>
    <n v="0"/>
    <n v="0"/>
    <n v="1"/>
    <n v="0"/>
    <n v="0"/>
    <n v="0"/>
    <n v="0"/>
    <n v="0"/>
  </r>
  <r>
    <x v="1"/>
    <x v="80"/>
    <n v="5242.5718732050127"/>
    <n v="214.0613440866934"/>
    <n v="3096.3560869129306"/>
    <n v="882.86533553842798"/>
    <n v="139986.25050265261"/>
    <n v="9435.8546397430655"/>
    <n v="2023"/>
    <n v="81"/>
    <n v="6561"/>
    <n v="8.7888983093448783"/>
    <x v="0"/>
    <n v="7"/>
    <n v="0"/>
    <n v="0"/>
    <n v="0"/>
    <n v="0"/>
    <n v="0"/>
    <n v="0"/>
    <n v="1"/>
    <n v="0"/>
    <n v="0"/>
    <n v="0"/>
    <n v="0"/>
    <n v="0"/>
  </r>
  <r>
    <x v="1"/>
    <x v="81"/>
    <n v="5295.5509207624054"/>
    <n v="208.30029234690275"/>
    <n v="3098.8743798260466"/>
    <n v="971.15186909227089"/>
    <n v="140470.91632716381"/>
    <n v="9573.8774620276272"/>
    <n v="2023"/>
    <n v="82"/>
    <n v="6724"/>
    <n v="8.8134384945285067"/>
    <x v="0"/>
    <n v="7"/>
    <n v="0"/>
    <n v="0"/>
    <n v="0"/>
    <n v="0"/>
    <n v="0"/>
    <n v="0"/>
    <n v="1"/>
    <n v="0"/>
    <n v="0"/>
    <n v="0"/>
    <n v="0"/>
    <n v="0"/>
  </r>
  <r>
    <x v="1"/>
    <x v="82"/>
    <n v="5348.8937601477701"/>
    <n v="206.43246268004299"/>
    <n v="3099.126209117358"/>
    <n v="1068.2670560014981"/>
    <n v="141023.55537955003"/>
    <n v="9722.7194879466679"/>
    <n v="2023"/>
    <n v="83"/>
    <n v="6889"/>
    <n v="8.8376812155931965"/>
    <x v="0"/>
    <n v="7"/>
    <n v="0"/>
    <n v="0"/>
    <n v="0"/>
    <n v="0"/>
    <n v="0"/>
    <n v="0"/>
    <n v="1"/>
    <n v="0"/>
    <n v="0"/>
    <n v="0"/>
    <n v="0"/>
    <n v="0"/>
  </r>
  <r>
    <x v="1"/>
    <x v="83"/>
    <n v="5402.6538288736656"/>
    <n v="206.52137101167904"/>
    <n v="3099.151392046489"/>
    <n v="2154.6539843552391"/>
    <n v="145306.69357190921"/>
    <n v="10862.980576287071"/>
    <n v="2023"/>
    <n v="84"/>
    <n v="7056"/>
    <n v="8.8616335976866267"/>
    <x v="0"/>
    <n v="8"/>
    <n v="0"/>
    <n v="0"/>
    <n v="0"/>
    <n v="0"/>
    <n v="0"/>
    <n v="0"/>
    <n v="0"/>
    <n v="1"/>
    <n v="0"/>
    <n v="0"/>
    <n v="0"/>
    <n v="0"/>
  </r>
  <r>
    <x v="1"/>
    <x v="84"/>
    <n v="5456.870158949494"/>
    <n v="207.59887657421365"/>
    <n v="3099.153910339402"/>
    <n v="2304.4577008343317"/>
    <n v="145755.04921185054"/>
    <n v="11068.080646697441"/>
    <n v="2023"/>
    <n v="85"/>
    <n v="7225"/>
    <n v="8.8853025129806333"/>
    <x v="0"/>
    <n v="8"/>
    <n v="0"/>
    <n v="0"/>
    <n v="0"/>
    <n v="0"/>
    <n v="0"/>
    <n v="0"/>
    <n v="0"/>
    <n v="1"/>
    <n v="0"/>
    <n v="0"/>
    <n v="0"/>
    <n v="0"/>
  </r>
  <r>
    <x v="1"/>
    <x v="85"/>
    <n v="5511.5717147899541"/>
    <n v="209.18101126616466"/>
    <n v="3099.1541621686933"/>
    <n v="2319.7042616323833"/>
    <n v="145866.69056798017"/>
    <n v="11139.611149857195"/>
    <n v="2023"/>
    <n v="86"/>
    <n v="7396"/>
    <n v="8.9086945925070147"/>
    <x v="0"/>
    <n v="8"/>
    <n v="0"/>
    <n v="0"/>
    <n v="0"/>
    <n v="0"/>
    <n v="0"/>
    <n v="0"/>
    <n v="0"/>
    <n v="1"/>
    <n v="0"/>
    <n v="0"/>
    <n v="0"/>
    <n v="0"/>
  </r>
  <r>
    <x v="1"/>
    <x v="86"/>
    <n v="5566.7804299135296"/>
    <n v="211.02589434193075"/>
    <n v="732.48509004378457"/>
    <n v="2112.3030685572935"/>
    <n v="135524.33324452009"/>
    <n v="8622.5944828565389"/>
    <n v="2023"/>
    <n v="87"/>
    <n v="7569"/>
    <n v="8.9318162373091674"/>
    <x v="0"/>
    <n v="8"/>
    <n v="0"/>
    <n v="0"/>
    <n v="0"/>
    <n v="0"/>
    <n v="0"/>
    <n v="0"/>
    <n v="0"/>
    <n v="1"/>
    <n v="0"/>
    <n v="0"/>
    <n v="0"/>
    <n v="0"/>
  </r>
  <r>
    <x v="1"/>
    <x v="87"/>
    <n v="5622.5133327956373"/>
    <n v="213.01268976690227"/>
    <n v="500.04387956956259"/>
    <n v="1903.5296850103791"/>
    <n v="129299.66370501985"/>
    <n v="8239.0995871424821"/>
    <n v="2023"/>
    <n v="88"/>
    <n v="7744"/>
    <n v="8.9546736289564137"/>
    <x v="0"/>
    <n v="9"/>
    <n v="0"/>
    <n v="0"/>
    <n v="0"/>
    <n v="0"/>
    <n v="0"/>
    <n v="0"/>
    <n v="0"/>
    <n v="0"/>
    <n v="1"/>
    <n v="0"/>
    <n v="0"/>
    <n v="0"/>
  </r>
  <r>
    <x v="1"/>
    <x v="88"/>
    <n v="5678.7840351316754"/>
    <n v="215.08108490534738"/>
    <n v="481.0677122277923"/>
    <n v="1713.4224088402229"/>
    <n v="128515.78547359175"/>
    <n v="8088.3552411050387"/>
    <n v="2023"/>
    <n v="89"/>
    <n v="7921"/>
    <n v="8.9772727394642793"/>
    <x v="0"/>
    <n v="9"/>
    <n v="0"/>
    <n v="0"/>
    <n v="0"/>
    <n v="0"/>
    <n v="0"/>
    <n v="0"/>
    <n v="0"/>
    <n v="0"/>
    <n v="1"/>
    <n v="0"/>
    <n v="0"/>
    <n v="0"/>
  </r>
  <r>
    <x v="1"/>
    <x v="89"/>
    <n v="5735.6037737886491"/>
    <n v="217.20102987478893"/>
    <n v="483.48072873632367"/>
    <n v="1542.1047371892887"/>
    <n v="128031.20155152446"/>
    <n v="7978.3902695890501"/>
    <n v="2023"/>
    <n v="90"/>
    <n v="8100"/>
    <n v="8.99961934066053"/>
    <x v="0"/>
    <n v="9"/>
    <n v="0"/>
    <n v="0"/>
    <n v="0"/>
    <n v="0"/>
    <n v="0"/>
    <n v="0"/>
    <n v="0"/>
    <n v="0"/>
    <n v="1"/>
    <n v="0"/>
    <n v="0"/>
    <n v="0"/>
  </r>
  <r>
    <x v="1"/>
    <x v="90"/>
    <n v="4903.9523909962736"/>
    <n v="401.28520607952464"/>
    <n v="488.07576996231222"/>
    <n v="1387.8967203936686"/>
    <n v="129611.41425938398"/>
    <n v="7181.2100874317784"/>
    <n v="2023"/>
    <n v="91"/>
    <n v="8281"/>
    <n v="9.0217190130336995"/>
    <x v="0"/>
    <n v="9"/>
    <n v="0"/>
    <n v="0"/>
    <n v="0"/>
    <n v="0"/>
    <n v="0"/>
    <n v="0"/>
    <n v="0"/>
    <n v="0"/>
    <n v="1"/>
    <n v="0"/>
    <n v="0"/>
    <n v="0"/>
  </r>
  <r>
    <x v="1"/>
    <x v="91"/>
    <n v="4330.6867205350545"/>
    <n v="496.25414109331382"/>
    <n v="492.93255105579794"/>
    <n v="1249.1072940466327"/>
    <n v="129663.58706333367"/>
    <n v="6568.9807067307993"/>
    <n v="2023"/>
    <n v="92"/>
    <n v="8464"/>
    <n v="9.0435771540980809"/>
    <x v="0"/>
    <n v="9"/>
    <n v="0"/>
    <n v="0"/>
    <n v="0"/>
    <n v="0"/>
    <n v="0"/>
    <n v="0"/>
    <n v="0"/>
    <n v="0"/>
    <n v="1"/>
    <n v="0"/>
    <n v="0"/>
    <n v="0"/>
  </r>
  <r>
    <x v="1"/>
    <x v="92"/>
    <n v="3938.3799516805771"/>
    <n v="546.6947239807439"/>
    <n v="497.85947890574221"/>
    <n v="1124.1965892112025"/>
    <n v="121622.41201771337"/>
    <n v="6107.1307437782652"/>
    <n v="2023"/>
    <n v="93"/>
    <n v="8649"/>
    <n v="9.0651989863065126"/>
    <x v="0"/>
    <n v="10"/>
    <n v="0"/>
    <n v="0"/>
    <n v="0"/>
    <n v="0"/>
    <n v="0"/>
    <n v="0"/>
    <n v="0"/>
    <n v="0"/>
    <n v="0"/>
    <n v="1"/>
    <n v="0"/>
    <n v="0"/>
  </r>
  <r>
    <x v="1"/>
    <x v="93"/>
    <n v="3672.8342059555034"/>
    <n v="574.90069195879983"/>
    <n v="677.36467139589377"/>
    <n v="1011.7769327470055"/>
    <n v="123193.35015934236"/>
    <n v="5936.8765020572027"/>
    <n v="2023"/>
    <n v="94"/>
    <n v="8836"/>
    <n v="9.0865895645400077"/>
    <x v="0"/>
    <n v="10"/>
    <n v="0"/>
    <n v="0"/>
    <n v="0"/>
    <n v="0"/>
    <n v="0"/>
    <n v="0"/>
    <n v="0"/>
    <n v="0"/>
    <n v="0"/>
    <n v="1"/>
    <n v="0"/>
    <n v="0"/>
  </r>
  <r>
    <x v="1"/>
    <x v="94"/>
    <n v="3496.1118663457428"/>
    <n v="592.01920924751209"/>
    <n v="701.59097787996222"/>
    <n v="910.59923971799731"/>
    <n v="122857.92185904714"/>
    <n v="5700.321293191214"/>
    <n v="2023"/>
    <n v="95"/>
    <n v="9025"/>
    <n v="9.1077537832010815"/>
    <x v="0"/>
    <n v="10"/>
    <n v="0"/>
    <n v="0"/>
    <n v="0"/>
    <n v="0"/>
    <n v="0"/>
    <n v="0"/>
    <n v="0"/>
    <n v="0"/>
    <n v="0"/>
    <n v="1"/>
    <n v="0"/>
    <n v="0"/>
  </r>
  <r>
    <x v="1"/>
    <x v="95"/>
    <n v="3381.65750784068"/>
    <n v="603.62415652454933"/>
    <n v="710.35215363577254"/>
    <n v="819.53931577076685"/>
    <n v="122363.62173104378"/>
    <n v="5515.1731337717692"/>
    <n v="2023"/>
    <n v="96"/>
    <n v="9216"/>
    <n v="9.1286963829356722"/>
    <x v="0"/>
    <n v="10"/>
    <n v="0"/>
    <n v="0"/>
    <n v="0"/>
    <n v="0"/>
    <n v="0"/>
    <n v="0"/>
    <n v="0"/>
    <n v="0"/>
    <n v="0"/>
    <n v="1"/>
    <n v="0"/>
    <n v="0"/>
  </r>
  <r>
    <x v="1"/>
    <x v="96"/>
    <n v="3310.8832489011224"/>
    <n v="612.50277568207594"/>
    <n v="350.65684304139842"/>
    <n v="737.58538419614706"/>
    <n v="115921.67558778364"/>
    <n v="5011.6282518207436"/>
    <n v="2023"/>
    <n v="97"/>
    <n v="9409"/>
    <n v="9.1494219570067656"/>
    <x v="0"/>
    <n v="11"/>
    <n v="0"/>
    <n v="0"/>
    <n v="0"/>
    <n v="0"/>
    <n v="0"/>
    <n v="0"/>
    <n v="0"/>
    <n v="0"/>
    <n v="0"/>
    <n v="0"/>
    <n v="1"/>
    <n v="0"/>
  </r>
  <r>
    <x v="1"/>
    <x v="97"/>
    <n v="3270.778497577558"/>
    <n v="620.0489922350373"/>
    <n v="317.48352825873917"/>
    <n v="663.8268457767781"/>
    <n v="114680.72338895859"/>
    <n v="4872.1378638481128"/>
    <n v="2023"/>
    <n v="98"/>
    <n v="9604"/>
    <n v="9.1699349573411446"/>
    <x v="0"/>
    <n v="11"/>
    <n v="0"/>
    <n v="0"/>
    <n v="0"/>
    <n v="0"/>
    <n v="0"/>
    <n v="0"/>
    <n v="0"/>
    <n v="0"/>
    <n v="0"/>
    <n v="0"/>
    <n v="1"/>
    <n v="0"/>
  </r>
  <r>
    <x v="1"/>
    <x v="98"/>
    <n v="3252.236773884531"/>
    <n v="626.96007655545793"/>
    <n v="316.99037522001925"/>
    <n v="264.76144905082947"/>
    <n v="109472.30717731161"/>
    <n v="4460.9486747108376"/>
    <n v="2023"/>
    <n v="99"/>
    <n v="9801"/>
    <n v="9.1902397002691796"/>
    <x v="0"/>
    <n v="11"/>
    <n v="0"/>
    <n v="0"/>
    <n v="0"/>
    <n v="0"/>
    <n v="0"/>
    <n v="0"/>
    <n v="0"/>
    <n v="0"/>
    <n v="0"/>
    <n v="0"/>
    <n v="1"/>
    <n v="0"/>
  </r>
  <r>
    <x v="1"/>
    <x v="99"/>
    <n v="3248.8844855552143"/>
    <n v="633.58497452004758"/>
    <n v="319.79348014008872"/>
    <n v="207.55181232456852"/>
    <n v="108202.70811563496"/>
    <n v="4409.814752539919"/>
    <n v="2023"/>
    <n v="100"/>
    <n v="10000"/>
    <n v="9.2103403719761836"/>
    <x v="0"/>
    <n v="11"/>
    <n v="0"/>
    <n v="0"/>
    <n v="0"/>
    <n v="0"/>
    <n v="0"/>
    <n v="0"/>
    <n v="0"/>
    <n v="0"/>
    <n v="0"/>
    <n v="0"/>
    <n v="1"/>
    <n v="0"/>
  </r>
  <r>
    <x v="1"/>
    <x v="100"/>
    <n v="3256.2610711630532"/>
    <n v="640.09847286476565"/>
    <n v="322.95473505827653"/>
    <n v="207.77994081835999"/>
    <n v="108328.95104903668"/>
    <n v="4427.0942199044548"/>
    <n v="2023"/>
    <n v="101"/>
    <n v="10201"/>
    <n v="9.2302410336825194"/>
    <x v="0"/>
    <n v="12"/>
    <n v="0"/>
    <n v="0"/>
    <n v="0"/>
    <n v="0"/>
    <n v="0"/>
    <n v="0"/>
    <n v="0"/>
    <n v="0"/>
    <n v="0"/>
    <n v="0"/>
    <n v="0"/>
    <n v="1"/>
  </r>
  <r>
    <x v="1"/>
    <x v="101"/>
    <n v="3271.2451004012846"/>
    <n v="646.58828189317205"/>
    <n v="326.18061442053801"/>
    <n v="232.73901813251311"/>
    <n v="109116.62416249664"/>
    <n v="4476.753014847508"/>
    <n v="2023"/>
    <n v="102"/>
    <n v="10404"/>
    <n v="9.2499456265685414"/>
    <x v="0"/>
    <n v="12"/>
    <n v="0"/>
    <n v="0"/>
    <n v="0"/>
    <n v="0"/>
    <n v="0"/>
    <n v="0"/>
    <n v="0"/>
    <n v="0"/>
    <n v="0"/>
    <n v="0"/>
    <n v="0"/>
    <n v="1"/>
  </r>
  <r>
    <x v="1"/>
    <x v="102"/>
    <n v="3291.6525443739183"/>
    <n v="653.09857686198325"/>
    <n v="329.44205376591128"/>
    <n v="220.35765520041622"/>
    <n v="108947.69001876151"/>
    <n v="4494.550830202229"/>
    <n v="2023"/>
    <n v="103"/>
    <n v="10609"/>
    <n v="9.2694579764592717"/>
    <x v="0"/>
    <n v="12"/>
    <n v="0"/>
    <n v="0"/>
    <n v="0"/>
    <n v="0"/>
    <n v="0"/>
    <n v="0"/>
    <n v="0"/>
    <n v="0"/>
    <n v="0"/>
    <n v="0"/>
    <n v="0"/>
    <n v="1"/>
  </r>
  <r>
    <x v="1"/>
    <x v="103"/>
    <n v="3315.9555648956921"/>
    <n v="659.65176870554274"/>
    <n v="332.73643762368721"/>
    <n v="222.15972892382868"/>
    <n v="109139.96253288256"/>
    <n v="4530.5035001487513"/>
    <n v="2023"/>
    <n v="104"/>
    <n v="10816"/>
    <n v="9.288781798282745"/>
    <x v="0"/>
    <n v="12"/>
    <n v="0"/>
    <n v="0"/>
    <n v="0"/>
    <n v="0"/>
    <n v="0"/>
    <n v="0"/>
    <n v="0"/>
    <n v="0"/>
    <n v="0"/>
    <n v="0"/>
    <n v="0"/>
    <n v="1"/>
  </r>
  <r>
    <x v="1"/>
    <x v="104"/>
    <n v="3343.0856670992725"/>
    <n v="666.25938943006804"/>
    <n v="336.0637983319358"/>
    <n v="244.1812526163811"/>
    <n v="109827.27331848018"/>
    <n v="4589.5901074776575"/>
    <n v="2023"/>
    <n v="105"/>
    <n v="11025"/>
    <n v="9.3079207003150461"/>
    <x v="0"/>
    <n v="12"/>
    <n v="0"/>
    <n v="0"/>
    <n v="0"/>
    <n v="0"/>
    <n v="0"/>
    <n v="0"/>
    <n v="0"/>
    <n v="0"/>
    <n v="0"/>
    <n v="0"/>
    <n v="0"/>
    <n v="1"/>
  </r>
  <r>
    <x v="1"/>
    <x v="105"/>
    <n v="3372.2959063585022"/>
    <n v="672.92753484310367"/>
    <n v="339.42443594845628"/>
    <n v="212.12899870774328"/>
    <n v="109540.64622764495"/>
    <n v="4596.7768758578059"/>
    <n v="2024"/>
    <n v="106"/>
    <n v="11236"/>
    <n v="9.3268781882241338"/>
    <x v="0"/>
    <n v="1"/>
    <n v="1"/>
    <n v="0"/>
    <n v="0"/>
    <n v="0"/>
    <n v="0"/>
    <n v="0"/>
    <n v="0"/>
    <n v="0"/>
    <n v="0"/>
    <n v="0"/>
    <n v="0"/>
    <n v="0"/>
  </r>
  <r>
    <x v="1"/>
    <x v="106"/>
    <n v="3403.0644332338525"/>
    <n v="679.65958595090217"/>
    <n v="342.81868027126086"/>
    <n v="238.68923973486304"/>
    <n v="110363.99578690869"/>
    <n v="4664.2319391908786"/>
    <n v="2024"/>
    <n v="107"/>
    <n v="11449"/>
    <n v="9.3456576689238116"/>
    <x v="0"/>
    <n v="1"/>
    <n v="1"/>
    <n v="0"/>
    <n v="0"/>
    <n v="0"/>
    <n v="0"/>
    <n v="0"/>
    <n v="0"/>
    <n v="0"/>
    <n v="0"/>
    <n v="0"/>
    <n v="0"/>
    <n v="0"/>
  </r>
  <r>
    <x v="1"/>
    <x v="107"/>
    <n v="3435.0269750344269"/>
    <n v="686.45756969009494"/>
    <n v="346.24686707030554"/>
    <n v="251.58402370894947"/>
    <n v="110814.68200826026"/>
    <n v="4719.3154355037768"/>
    <n v="2024"/>
    <n v="108"/>
    <n v="11664"/>
    <n v="9.3642624542484398"/>
    <x v="0"/>
    <n v="1"/>
    <n v="1"/>
    <n v="0"/>
    <n v="0"/>
    <n v="0"/>
    <n v="0"/>
    <n v="0"/>
    <n v="0"/>
    <n v="0"/>
    <n v="0"/>
    <n v="0"/>
    <n v="0"/>
    <n v="0"/>
  </r>
  <r>
    <x v="1"/>
    <x v="108"/>
    <n v="3467.9295730125368"/>
    <n v="693.32283932683777"/>
    <n v="349.70933574064185"/>
    <n v="258.91711906206729"/>
    <n v="111129.37563469718"/>
    <n v="4769.8788671420834"/>
    <n v="2024"/>
    <n v="109"/>
    <n v="11881"/>
    <n v="9.3826957644582869"/>
    <x v="0"/>
    <n v="1"/>
    <n v="1"/>
    <n v="0"/>
    <n v="0"/>
    <n v="0"/>
    <n v="0"/>
    <n v="0"/>
    <n v="0"/>
    <n v="0"/>
    <n v="0"/>
    <n v="0"/>
    <n v="0"/>
    <n v="0"/>
  </r>
  <r>
    <x v="1"/>
    <x v="109"/>
    <n v="3501.5954985020981"/>
    <n v="700.2564146900271"/>
    <n v="353.2064290980116"/>
    <n v="254.24876729610244"/>
    <n v="110823.11495158165"/>
    <n v="4809.3071095862388"/>
    <n v="2024"/>
    <n v="110"/>
    <n v="12100"/>
    <n v="9.4009607315848331"/>
    <x v="0"/>
    <n v="2"/>
    <n v="0"/>
    <n v="1"/>
    <n v="0"/>
    <n v="0"/>
    <n v="0"/>
    <n v="0"/>
    <n v="0"/>
    <n v="0"/>
    <n v="0"/>
    <n v="0"/>
    <n v="0"/>
    <n v="0"/>
  </r>
  <r>
    <x v="1"/>
    <x v="110"/>
    <n v="2652.5002484627166"/>
    <n v="523.44209570233545"/>
    <n v="230.29876731178831"/>
    <n v="230.9462265805164"/>
    <n v="105565.77110361788"/>
    <n v="3637.1873380573566"/>
    <n v="2024"/>
    <n v="111"/>
    <n v="12321"/>
    <n v="9.4190604026246678"/>
    <x v="0"/>
    <n v="2"/>
    <n v="0"/>
    <n v="1"/>
    <n v="0"/>
    <n v="0"/>
    <n v="0"/>
    <n v="0"/>
    <n v="0"/>
    <n v="0"/>
    <n v="0"/>
    <n v="0"/>
    <n v="0"/>
    <n v="0"/>
  </r>
  <r>
    <x v="1"/>
    <x v="111"/>
    <n v="2007.7877235573378"/>
    <n v="436.76807509206287"/>
    <n v="219.95778237718588"/>
    <n v="208.06383752386716"/>
    <n v="103315.87690785437"/>
    <n v="2872.5774185504538"/>
    <n v="2024"/>
    <n v="112"/>
    <n v="12544"/>
    <n v="9.4369977425901883"/>
    <x v="0"/>
    <n v="2"/>
    <n v="0"/>
    <n v="1"/>
    <n v="0"/>
    <n v="0"/>
    <n v="0"/>
    <n v="0"/>
    <n v="0"/>
    <n v="0"/>
    <n v="0"/>
    <n v="0"/>
    <n v="0"/>
    <n v="0"/>
  </r>
  <r>
    <x v="1"/>
    <x v="112"/>
    <n v="1632.0077309402905"/>
    <n v="395.18153505933554"/>
    <n v="220.8929629401857"/>
    <n v="187.2786771316207"/>
    <n v="101891.22928307358"/>
    <n v="2435.3609060714321"/>
    <n v="2024"/>
    <n v="113"/>
    <n v="12769"/>
    <n v="9.4547756374246816"/>
    <x v="0"/>
    <n v="2"/>
    <n v="0"/>
    <n v="1"/>
    <n v="0"/>
    <n v="0"/>
    <n v="0"/>
    <n v="0"/>
    <n v="0"/>
    <n v="0"/>
    <n v="0"/>
    <n v="0"/>
    <n v="0"/>
    <n v="0"/>
  </r>
  <r>
    <x v="1"/>
    <x v="113"/>
    <n v="1312.3226549958188"/>
    <n v="284.24771170832872"/>
    <n v="217.06742069600571"/>
    <n v="168.55293175447264"/>
    <n v="99375.227353765251"/>
    <n v="1982.1907191546259"/>
    <n v="2024"/>
    <n v="114"/>
    <n v="12996"/>
    <n v="9.4723968967889913"/>
    <x v="0"/>
    <n v="3"/>
    <n v="0"/>
    <n v="0"/>
    <n v="1"/>
    <n v="0"/>
    <n v="0"/>
    <n v="0"/>
    <n v="0"/>
    <n v="0"/>
    <n v="0"/>
    <n v="0"/>
    <n v="0"/>
    <n v="0"/>
  </r>
  <r>
    <x v="1"/>
    <x v="114"/>
    <n v="1046.0637910002847"/>
    <n v="229.64736947461193"/>
    <n v="218.63464771560763"/>
    <n v="151.6978508126268"/>
    <n v="97472.772233694093"/>
    <n v="1646.0436590031309"/>
    <n v="2024"/>
    <n v="115"/>
    <n v="13225"/>
    <n v="9.4898642567265004"/>
    <x v="0"/>
    <n v="3"/>
    <n v="0"/>
    <n v="0"/>
    <n v="1"/>
    <n v="0"/>
    <n v="0"/>
    <n v="0"/>
    <n v="0"/>
    <n v="0"/>
    <n v="0"/>
    <n v="0"/>
    <n v="0"/>
    <n v="0"/>
  </r>
  <r>
    <x v="1"/>
    <x v="115"/>
    <n v="844.74465370019925"/>
    <n v="203.22243349395802"/>
    <n v="220.76064947402787"/>
    <n v="136.52808695472427"/>
    <n v="95981.096513261087"/>
    <n v="1405.2558236229095"/>
    <n v="2024"/>
    <n v="116"/>
    <n v="13456"/>
    <n v="9.507180382212729"/>
    <x v="0"/>
    <n v="3"/>
    <n v="0"/>
    <n v="0"/>
    <n v="1"/>
    <n v="0"/>
    <n v="0"/>
    <n v="0"/>
    <n v="0"/>
    <n v="0"/>
    <n v="0"/>
    <n v="0"/>
    <n v="0"/>
    <n v="0"/>
  </r>
  <r>
    <x v="1"/>
    <x v="116"/>
    <n v="703.82125759013945"/>
    <n v="151.61121674697901"/>
    <n v="143.93739269864477"/>
    <n v="122.87528038158786"/>
    <n v="90880.513046574342"/>
    <n v="1122.2451474173511"/>
    <n v="2024"/>
    <n v="117"/>
    <n v="13689"/>
    <n v="9.5243478695955126"/>
    <x v="0"/>
    <n v="3"/>
    <n v="0"/>
    <n v="0"/>
    <n v="1"/>
    <n v="0"/>
    <n v="0"/>
    <n v="0"/>
    <n v="0"/>
    <n v="0"/>
    <n v="0"/>
    <n v="0"/>
    <n v="0"/>
    <n v="0"/>
  </r>
  <r>
    <x v="1"/>
    <x v="117"/>
    <n v="605.17488031309756"/>
    <n v="125.80560837348951"/>
    <n v="137.47368029861889"/>
    <n v="110.58775255566268"/>
    <n v="88893.740932334564"/>
    <n v="979.04192154086854"/>
    <n v="2024"/>
    <n v="118"/>
    <n v="13924"/>
    <n v="9.5413692489313302"/>
    <x v="0"/>
    <n v="3"/>
    <n v="0"/>
    <n v="0"/>
    <n v="1"/>
    <n v="0"/>
    <n v="0"/>
    <n v="0"/>
    <n v="0"/>
    <n v="0"/>
    <n v="0"/>
    <n v="0"/>
    <n v="0"/>
    <n v="0"/>
  </r>
  <r>
    <x v="1"/>
    <x v="118"/>
    <n v="536.12241621916826"/>
    <n v="112.90280418674476"/>
    <n v="138.05810846890387"/>
    <n v="99.528977321319786"/>
    <n v="87632.473490938486"/>
    <n v="886.61230619613673"/>
    <n v="2024"/>
    <n v="119"/>
    <n v="14161"/>
    <n v="9.5582469862230592"/>
    <x v="0"/>
    <n v="4"/>
    <n v="0"/>
    <n v="0"/>
    <n v="0"/>
    <n v="1"/>
    <n v="0"/>
    <n v="0"/>
    <n v="0"/>
    <n v="0"/>
    <n v="0"/>
    <n v="0"/>
    <n v="0"/>
    <n v="0"/>
  </r>
  <r>
    <x v="1"/>
    <x v="119"/>
    <n v="487.78569135341775"/>
    <n v="106.45140209337238"/>
    <n v="135.66713859813237"/>
    <n v="107.27012000446084"/>
    <n v="87510.267992685418"/>
    <n v="837.1743520493834"/>
    <n v="2024"/>
    <n v="120"/>
    <n v="14400"/>
    <n v="9.5749834855640916"/>
    <x v="0"/>
    <n v="4"/>
    <n v="0"/>
    <n v="0"/>
    <n v="0"/>
    <n v="1"/>
    <n v="0"/>
    <n v="0"/>
    <n v="0"/>
    <n v="0"/>
    <n v="0"/>
    <n v="0"/>
    <n v="0"/>
    <n v="0"/>
  </r>
  <r>
    <x v="1"/>
    <x v="120"/>
    <n v="453.94998394739247"/>
    <n v="103.2257010466862"/>
    <n v="150.66070757996044"/>
    <n v="117.77595650000784"/>
    <n v="88495.940799278076"/>
    <n v="825.61234907404696"/>
    <n v="2024"/>
    <n v="121"/>
    <n v="14641"/>
    <n v="9.5915810911934827"/>
    <x v="0"/>
    <n v="4"/>
    <n v="0"/>
    <n v="0"/>
    <n v="0"/>
    <n v="1"/>
    <n v="0"/>
    <n v="0"/>
    <n v="0"/>
    <n v="0"/>
    <n v="0"/>
    <n v="0"/>
    <n v="0"/>
    <n v="0"/>
  </r>
  <r>
    <x v="1"/>
    <x v="121"/>
    <n v="430.26498876317476"/>
    <n v="101.6128505233431"/>
    <n v="169.29681369316168"/>
    <n v="129.53143459951872"/>
    <n v="89674.086139328618"/>
    <n v="830.70608757919831"/>
    <n v="2024"/>
    <n v="122"/>
    <n v="14884"/>
    <n v="9.6080420894665135"/>
    <x v="0"/>
    <n v="4"/>
    <n v="0"/>
    <n v="0"/>
    <n v="0"/>
    <n v="1"/>
    <n v="0"/>
    <n v="0"/>
    <n v="0"/>
    <n v="0"/>
    <n v="0"/>
    <n v="0"/>
    <n v="0"/>
    <n v="0"/>
  </r>
  <r>
    <x v="1"/>
    <x v="122"/>
    <n v="1126.33184129747"/>
    <n v="322.45954432776131"/>
    <n v="261.41748852879692"/>
    <n v="142.48236630442162"/>
    <n v="106434.25990720857"/>
    <n v="1852.6912404584498"/>
    <n v="2024"/>
    <n v="123"/>
    <n v="15129"/>
    <n v="9.6243687107448341"/>
    <x v="0"/>
    <n v="5"/>
    <n v="0"/>
    <n v="0"/>
    <n v="0"/>
    <n v="0"/>
    <n v="1"/>
    <n v="0"/>
    <n v="0"/>
    <n v="0"/>
    <n v="0"/>
    <n v="0"/>
    <n v="0"/>
    <n v="0"/>
  </r>
  <r>
    <x v="1"/>
    <x v="123"/>
    <n v="1621.8301015631087"/>
    <n v="435.5994224206313"/>
    <n v="273.07443408395528"/>
    <n v="156.73038175935889"/>
    <n v="109333.76736285265"/>
    <n v="2487.2343398270541"/>
    <n v="2024"/>
    <n v="124"/>
    <n v="15376"/>
    <n v="9.6405631312100741"/>
    <x v="0"/>
    <n v="5"/>
    <n v="0"/>
    <n v="0"/>
    <n v="0"/>
    <n v="0"/>
    <n v="1"/>
    <n v="0"/>
    <n v="0"/>
    <n v="0"/>
    <n v="0"/>
    <n v="0"/>
    <n v="0"/>
    <n v="0"/>
  </r>
  <r>
    <x v="1"/>
    <x v="124"/>
    <n v="1977.0128618756048"/>
    <n v="494.91305796963383"/>
    <n v="276.70945549178191"/>
    <n v="172.40339781774429"/>
    <n v="110952.39791845049"/>
    <n v="2921.0387731547648"/>
    <n v="2024"/>
    <n v="125"/>
    <n v="15625"/>
    <n v="9.656627474604603"/>
    <x v="0"/>
    <n v="5"/>
    <n v="0"/>
    <n v="0"/>
    <n v="0"/>
    <n v="0"/>
    <n v="1"/>
    <n v="0"/>
    <n v="0"/>
    <n v="0"/>
    <n v="0"/>
    <n v="0"/>
    <n v="0"/>
    <n v="0"/>
  </r>
  <r>
    <x v="1"/>
    <x v="125"/>
    <n v="2234.0581120021666"/>
    <n v="527.34100921172831"/>
    <n v="279.56697775339848"/>
    <n v="189.64373538776371"/>
    <n v="112120.99459842793"/>
    <n v="3230.609834355057"/>
    <n v="2024"/>
    <n v="126"/>
    <n v="15876"/>
    <n v="9.6725638139029559"/>
    <x v="0"/>
    <n v="5"/>
    <n v="0"/>
    <n v="0"/>
    <n v="0"/>
    <n v="0"/>
    <n v="1"/>
    <n v="0"/>
    <n v="0"/>
    <n v="0"/>
    <n v="0"/>
    <n v="0"/>
    <n v="0"/>
    <n v="0"/>
  </r>
  <r>
    <x v="1"/>
    <x v="126"/>
    <n v="2422.491278177652"/>
    <n v="546.35382963504458"/>
    <n v="282.37169030160226"/>
    <n v="208.6081087053646"/>
    <n v="116939.63638053113"/>
    <n v="3459.8249068196628"/>
    <n v="2024"/>
    <n v="127"/>
    <n v="16129"/>
    <n v="9.6883741729171824"/>
    <x v="1"/>
    <n v="6"/>
    <n v="0"/>
    <n v="0"/>
    <n v="0"/>
    <n v="0"/>
    <n v="0"/>
    <n v="1"/>
    <n v="0"/>
    <n v="0"/>
    <n v="0"/>
    <n v="0"/>
    <n v="0"/>
    <n v="0"/>
  </r>
  <r>
    <x v="1"/>
    <x v="127"/>
    <n v="2562.9810004982533"/>
    <n v="558.68707309699448"/>
    <n v="285.1963114816852"/>
    <n v="229.46891955378351"/>
    <n v="117791.0904534244"/>
    <n v="3636.3333046307166"/>
    <n v="2024"/>
    <n v="128"/>
    <n v="16384"/>
    <n v="9.7040605278392338"/>
    <x v="1"/>
    <n v="6"/>
    <n v="0"/>
    <n v="0"/>
    <n v="0"/>
    <n v="0"/>
    <n v="0"/>
    <n v="1"/>
    <n v="0"/>
    <n v="0"/>
    <n v="0"/>
    <n v="0"/>
    <n v="0"/>
    <n v="0"/>
  </r>
  <r>
    <x v="1"/>
    <x v="128"/>
    <n v="2669.9961771804133"/>
    <n v="567.70879641076431"/>
    <n v="288.04836502420886"/>
    <n v="252.41581150695015"/>
    <n v="118581.98371086098"/>
    <n v="3778.1691501223368"/>
    <n v="2024"/>
    <n v="129"/>
    <n v="16641"/>
    <n v="9.7196248087233439"/>
    <x v="1"/>
    <n v="6"/>
    <n v="0"/>
    <n v="0"/>
    <n v="0"/>
    <n v="0"/>
    <n v="0"/>
    <n v="1"/>
    <n v="0"/>
    <n v="0"/>
    <n v="0"/>
    <n v="0"/>
    <n v="0"/>
    <n v="0"/>
  </r>
  <r>
    <x v="1"/>
    <x v="129"/>
    <n v="2753.6658956262418"/>
    <n v="575.10331066627191"/>
    <n v="290.9288577172216"/>
    <n v="277.657392657424"/>
    <n v="119337.609156058"/>
    <n v="3897.3554566671592"/>
    <n v="2024"/>
    <n v="130"/>
    <n v="16900"/>
    <n v="9.7350689009111644"/>
    <x v="1"/>
    <n v="6"/>
    <n v="0"/>
    <n v="0"/>
    <n v="0"/>
    <n v="0"/>
    <n v="0"/>
    <n v="1"/>
    <n v="0"/>
    <n v="0"/>
    <n v="0"/>
    <n v="0"/>
    <n v="0"/>
    <n v="0"/>
  </r>
  <r>
    <x v="1"/>
    <x v="130"/>
    <n v="2821.0813842543212"/>
    <n v="581.71305691863449"/>
    <n v="293.83814719867087"/>
    <n v="305.42313192314435"/>
    <n v="120071.94795234478"/>
    <n v="4002.0557202947712"/>
    <n v="2024"/>
    <n v="131"/>
    <n v="17161"/>
    <n v="9.7503946464023024"/>
    <x v="1"/>
    <n v="6"/>
    <n v="0"/>
    <n v="0"/>
    <n v="0"/>
    <n v="0"/>
    <n v="0"/>
    <n v="1"/>
    <n v="0"/>
    <n v="0"/>
    <n v="0"/>
    <n v="0"/>
    <n v="0"/>
    <n v="0"/>
  </r>
  <r>
    <x v="1"/>
    <x v="131"/>
    <n v="2877.2073788671364"/>
    <n v="587.95954406067085"/>
    <n v="296.77652876108533"/>
    <n v="335.96544511545659"/>
    <n v="122127.49580410629"/>
    <n v="4097.9088968043498"/>
    <n v="2024"/>
    <n v="132"/>
    <n v="17424"/>
    <n v="9.7656038451727412"/>
    <x v="1"/>
    <n v="7"/>
    <n v="0"/>
    <n v="0"/>
    <n v="0"/>
    <n v="0"/>
    <n v="0"/>
    <n v="0"/>
    <n v="1"/>
    <n v="0"/>
    <n v="0"/>
    <n v="0"/>
    <n v="0"/>
    <n v="0"/>
  </r>
  <r>
    <x v="1"/>
    <x v="132"/>
    <n v="2925.5200791949978"/>
    <n v="594.05381778770254"/>
    <n v="299.74429405773895"/>
    <n v="369.56198962700205"/>
    <n v="122840.15892840727"/>
    <n v="4188.880180667441"/>
    <n v="2024"/>
    <n v="133"/>
    <n v="17689"/>
    <n v="9.7806982564435074"/>
    <x v="1"/>
    <n v="7"/>
    <n v="0"/>
    <n v="0"/>
    <n v="0"/>
    <n v="0"/>
    <n v="0"/>
    <n v="0"/>
    <n v="1"/>
    <n v="0"/>
    <n v="0"/>
    <n v="0"/>
    <n v="0"/>
    <n v="0"/>
  </r>
  <r>
    <x v="1"/>
    <x v="133"/>
    <n v="2218.7656018092489"/>
    <n v="353.29079247335761"/>
    <n v="292.09845062057462"/>
    <n v="406.51818858970228"/>
    <n v="120518.84202746309"/>
    <n v="3270.6730334928834"/>
    <n v="2024"/>
    <n v="134"/>
    <n v="17956"/>
    <n v="9.7956795999018222"/>
    <x v="1"/>
    <n v="7"/>
    <n v="0"/>
    <n v="0"/>
    <n v="0"/>
    <n v="0"/>
    <n v="0"/>
    <n v="0"/>
    <n v="1"/>
    <n v="0"/>
    <n v="0"/>
    <n v="0"/>
    <n v="0"/>
    <n v="0"/>
  </r>
  <r>
    <x v="1"/>
    <x v="134"/>
    <n v="2482.9314810256355"/>
    <n v="482.750930313769"/>
    <n v="304.70482573143869"/>
    <n v="447.17000744867249"/>
    <n v="122878.83641256118"/>
    <n v="3717.5572445195157"/>
    <n v="2024"/>
    <n v="135"/>
    <n v="18225"/>
    <n v="9.8105495568768593"/>
    <x v="1"/>
    <n v="7"/>
    <n v="0"/>
    <n v="0"/>
    <n v="0"/>
    <n v="0"/>
    <n v="0"/>
    <n v="0"/>
    <n v="1"/>
    <n v="0"/>
    <n v="0"/>
    <n v="0"/>
    <n v="0"/>
    <n v="0"/>
  </r>
  <r>
    <x v="1"/>
    <x v="135"/>
    <n v="2677.1455520746986"/>
    <n v="550.54205457474563"/>
    <n v="308.72041304921891"/>
    <n v="491.88700819353983"/>
    <n v="124461.7332847131"/>
    <n v="4028.2950278922031"/>
    <n v="2024"/>
    <n v="136"/>
    <n v="18496"/>
    <n v="9.8253097714721047"/>
    <x v="1"/>
    <n v="8"/>
    <n v="0"/>
    <n v="0"/>
    <n v="0"/>
    <n v="0"/>
    <n v="0"/>
    <n v="0"/>
    <n v="0"/>
    <n v="1"/>
    <n v="0"/>
    <n v="0"/>
    <n v="0"/>
    <n v="0"/>
  </r>
  <r>
    <x v="1"/>
    <x v="136"/>
    <n v="2822.4863369626091"/>
    <n v="587.52928259941245"/>
    <n v="311.90447108575762"/>
    <n v="225.32896201306349"/>
    <n v="120474.77301309118"/>
    <n v="3947.2490526608426"/>
    <n v="2024"/>
    <n v="137"/>
    <n v="18769"/>
    <n v="9.8399618516562501"/>
    <x v="1"/>
    <n v="8"/>
    <n v="0"/>
    <n v="0"/>
    <n v="0"/>
    <n v="0"/>
    <n v="0"/>
    <n v="0"/>
    <n v="0"/>
    <n v="1"/>
    <n v="0"/>
    <n v="0"/>
    <n v="0"/>
    <n v="0"/>
  </r>
  <r>
    <x v="1"/>
    <x v="137"/>
    <n v="2933.7097308892498"/>
    <n v="609.1454791648664"/>
    <n v="315.0332011872199"/>
    <n v="234.51482339666856"/>
    <n v="121024.98283446816"/>
    <n v="4092.4032346380045"/>
    <n v="2024"/>
    <n v="138"/>
    <n v="19044"/>
    <n v="9.8545073703144102"/>
    <x v="1"/>
    <n v="8"/>
    <n v="0"/>
    <n v="0"/>
    <n v="0"/>
    <n v="0"/>
    <n v="0"/>
    <n v="0"/>
    <n v="0"/>
    <n v="1"/>
    <n v="0"/>
    <n v="0"/>
    <n v="0"/>
    <n v="0"/>
  </r>
  <r>
    <x v="1"/>
    <x v="138"/>
    <n v="3021.1457995880528"/>
    <n v="623.10738582624492"/>
    <n v="318.18450173815256"/>
    <n v="217.78507570719913"/>
    <n v="120849.02824575739"/>
    <n v="4180.2227628596493"/>
    <n v="2024"/>
    <n v="139"/>
    <n v="19321"/>
    <n v="9.868947866261383"/>
    <x v="1"/>
    <n v="8"/>
    <n v="0"/>
    <n v="0"/>
    <n v="0"/>
    <n v="0"/>
    <n v="0"/>
    <n v="0"/>
    <n v="0"/>
    <n v="1"/>
    <n v="0"/>
    <n v="0"/>
    <n v="0"/>
    <n v="0"/>
  </r>
  <r>
    <x v="1"/>
    <x v="139"/>
    <n v="3092.0265375568711"/>
    <n v="633.27368561937237"/>
    <n v="321.36644360944024"/>
    <n v="195.55675395977545"/>
    <n v="117345.91765744967"/>
    <n v="4242.2234207454585"/>
    <n v="2024"/>
    <n v="140"/>
    <n v="19600"/>
    <n v="9.8832848452186077"/>
    <x v="1"/>
    <n v="8"/>
    <n v="0"/>
    <n v="0"/>
    <n v="0"/>
    <n v="0"/>
    <n v="0"/>
    <n v="0"/>
    <n v="0"/>
    <n v="1"/>
    <n v="0"/>
    <n v="0"/>
    <n v="0"/>
    <n v="0"/>
  </r>
  <r>
    <x v="1"/>
    <x v="140"/>
    <n v="3151.4152989134955"/>
    <n v="641.57403544299859"/>
    <n v="324.58011773092517"/>
    <n v="216.5986333757605"/>
    <n v="118114.16159547966"/>
    <n v="4334.1680854631795"/>
    <n v="2024"/>
    <n v="141"/>
    <n v="19881"/>
    <n v="9.8975197807563369"/>
    <x v="1"/>
    <n v="9"/>
    <n v="0"/>
    <n v="0"/>
    <n v="0"/>
    <n v="0"/>
    <n v="0"/>
    <n v="0"/>
    <n v="0"/>
    <n v="0"/>
    <n v="1"/>
    <n v="0"/>
    <n v="0"/>
    <n v="0"/>
  </r>
  <r>
    <x v="1"/>
    <x v="141"/>
    <n v="3202.8573990893701"/>
    <n v="648.97358228114479"/>
    <n v="327.82591987677347"/>
    <n v="213.02842277197024"/>
    <n v="118191.10639615441"/>
    <n v="4392.6853240192586"/>
    <n v="2024"/>
    <n v="142"/>
    <n v="20164"/>
    <n v="9.9116541152025217"/>
    <x v="1"/>
    <n v="9"/>
    <n v="0"/>
    <n v="0"/>
    <n v="0"/>
    <n v="0"/>
    <n v="0"/>
    <n v="0"/>
    <n v="0"/>
    <n v="0"/>
    <n v="1"/>
    <n v="0"/>
    <n v="0"/>
    <n v="0"/>
  </r>
  <r>
    <x v="1"/>
    <x v="142"/>
    <n v="3248.8355361109816"/>
    <n v="655.95522134581438"/>
    <n v="331.10417917239516"/>
    <n v="237.87728425524719"/>
    <n v="118985.62464757508"/>
    <n v="4473.7722208844389"/>
    <n v="2024"/>
    <n v="143"/>
    <n v="20449"/>
    <n v="9.9256892605198139"/>
    <x v="1"/>
    <n v="9"/>
    <n v="0"/>
    <n v="0"/>
    <n v="0"/>
    <n v="0"/>
    <n v="0"/>
    <n v="0"/>
    <n v="0"/>
    <n v="0"/>
    <n v="1"/>
    <n v="0"/>
    <n v="0"/>
    <n v="0"/>
  </r>
  <r>
    <x v="1"/>
    <x v="143"/>
    <n v="3291.0885855935931"/>
    <n v="662.76072518020158"/>
    <n v="334.41522097380448"/>
    <n v="247.98896453818111"/>
    <n v="119383.20845249433"/>
    <n v="4536.2534962857799"/>
    <n v="2024"/>
    <n v="144"/>
    <n v="20736"/>
    <n v="9.9396265991520014"/>
    <x v="1"/>
    <n v="9"/>
    <n v="0"/>
    <n v="0"/>
    <n v="0"/>
    <n v="0"/>
    <n v="0"/>
    <n v="0"/>
    <n v="0"/>
    <n v="0"/>
    <n v="1"/>
    <n v="0"/>
    <n v="0"/>
    <n v="0"/>
  </r>
  <r>
    <x v="1"/>
    <x v="144"/>
    <n v="3330.8347573345809"/>
    <n v="669.51130824246809"/>
    <n v="337.75937318451105"/>
    <n v="237.10596016763097"/>
    <n v="111585.37459643945"/>
    <n v="4575.2113989291911"/>
    <n v="2024"/>
    <n v="145"/>
    <n v="21025"/>
    <n v="9.9534674848411484"/>
    <x v="1"/>
    <n v="10"/>
    <n v="0"/>
    <n v="0"/>
    <n v="0"/>
    <n v="0"/>
    <n v="0"/>
    <n v="0"/>
    <n v="0"/>
    <n v="0"/>
    <n v="0"/>
    <n v="1"/>
    <n v="0"/>
    <n v="0"/>
  </r>
  <r>
    <x v="1"/>
    <x v="145"/>
    <n v="3368.9278050274625"/>
    <n v="676.26790923012504"/>
    <n v="341.13696691645305"/>
    <n v="214.59627990954993"/>
    <n v="111170.82245131809"/>
    <n v="4600.9289610835904"/>
    <n v="2024"/>
    <n v="146"/>
    <n v="21316"/>
    <n v="9.9672132434166727"/>
    <x v="1"/>
    <n v="10"/>
    <n v="0"/>
    <n v="0"/>
    <n v="0"/>
    <n v="0"/>
    <n v="0"/>
    <n v="0"/>
    <n v="0"/>
    <n v="0"/>
    <n v="0"/>
    <n v="1"/>
    <n v="0"/>
    <n v="0"/>
  </r>
  <r>
    <x v="1"/>
    <x v="146"/>
    <n v="3405.9663731614128"/>
    <n v="683.06133227504245"/>
    <n v="344.54833658562728"/>
    <n v="252.3385727965875"/>
    <n v="112250.12897277816"/>
    <n v="4685.9146148186701"/>
    <n v="2024"/>
    <n v="147"/>
    <n v="21609"/>
    <n v="9.980865173557472"/>
    <x v="1"/>
    <n v="10"/>
    <n v="0"/>
    <n v="0"/>
    <n v="0"/>
    <n v="0"/>
    <n v="0"/>
    <n v="0"/>
    <n v="0"/>
    <n v="0"/>
    <n v="0"/>
    <n v="1"/>
    <n v="0"/>
    <n v="0"/>
  </r>
  <r>
    <x v="1"/>
    <x v="147"/>
    <n v="3442.3705399515993"/>
    <n v="689.90731757410094"/>
    <n v="347.99381995148445"/>
    <n v="236.22042243892662"/>
    <n v="112026.32941324176"/>
    <n v="4716.4920999161113"/>
    <n v="2024"/>
    <n v="148"/>
    <n v="21904"/>
    <n v="9.9944245475282294"/>
    <x v="1"/>
    <n v="10"/>
    <n v="0"/>
    <n v="0"/>
    <n v="0"/>
    <n v="0"/>
    <n v="0"/>
    <n v="0"/>
    <n v="0"/>
    <n v="0"/>
    <n v="0"/>
    <n v="1"/>
    <n v="0"/>
    <n v="0"/>
  </r>
  <r>
    <x v="1"/>
    <x v="148"/>
    <n v="3478.4353974921169"/>
    <n v="696.81407673799595"/>
    <n v="351.4737581509994"/>
    <n v="236.45401359399108"/>
    <n v="111151.98894153057"/>
    <n v="4763.1772459751046"/>
    <n v="2024"/>
    <n v="149"/>
    <n v="22201"/>
    <n v="10.007892611890918"/>
    <x v="1"/>
    <n v="11"/>
    <n v="0"/>
    <n v="0"/>
    <n v="0"/>
    <n v="0"/>
    <n v="0"/>
    <n v="0"/>
    <n v="0"/>
    <n v="0"/>
    <n v="0"/>
    <n v="0"/>
    <n v="1"/>
    <n v="0"/>
  </r>
  <r>
    <x v="1"/>
    <x v="149"/>
    <n v="3514.3685579657385"/>
    <n v="703.78606049945301"/>
    <n v="354.98849573250948"/>
    <n v="249.14862377565882"/>
    <n v="111602.99057199573"/>
    <n v="4822.2917379733599"/>
    <n v="2024"/>
    <n v="150"/>
    <n v="22500"/>
    <n v="10.021270588192511"/>
    <x v="1"/>
    <n v="11"/>
    <n v="0"/>
    <n v="0"/>
    <n v="0"/>
    <n v="0"/>
    <n v="0"/>
    <n v="0"/>
    <n v="0"/>
    <n v="0"/>
    <n v="0"/>
    <n v="0"/>
    <n v="1"/>
    <n v="0"/>
  </r>
  <r>
    <x v="1"/>
    <x v="150"/>
    <n v="3550.3164080944862"/>
    <n v="710.82584260148599"/>
    <n v="358.53838068983447"/>
    <n v="235.91330194845688"/>
    <n v="111443.30510353475"/>
    <n v="4855.593933334264"/>
    <n v="2024"/>
    <n v="151"/>
    <n v="22801"/>
    <n v="10.034559673629849"/>
    <x v="1"/>
    <n v="11"/>
    <n v="0"/>
    <n v="0"/>
    <n v="0"/>
    <n v="0"/>
    <n v="0"/>
    <n v="0"/>
    <n v="0"/>
    <n v="0"/>
    <n v="0"/>
    <n v="0"/>
    <n v="1"/>
    <n v="0"/>
  </r>
  <r>
    <x v="1"/>
    <x v="151"/>
    <n v="3586.3824873597946"/>
    <n v="717.93506177602012"/>
    <n v="362.12376449673292"/>
    <n v="266.19607641111526"/>
    <n v="112284.98214010615"/>
    <n v="4932.6373900436629"/>
    <n v="2024"/>
    <n v="152"/>
    <n v="23104"/>
    <n v="10.047761041692553"/>
    <x v="1"/>
    <n v="11"/>
    <n v="0"/>
    <n v="0"/>
    <n v="0"/>
    <n v="0"/>
    <n v="0"/>
    <n v="0"/>
    <n v="0"/>
    <n v="0"/>
    <n v="0"/>
    <n v="0"/>
    <n v="1"/>
    <n v="0"/>
  </r>
  <r>
    <x v="1"/>
    <x v="152"/>
    <n v="3622.6403528624469"/>
    <n v="725.11489276803991"/>
    <n v="365.74500214170018"/>
    <n v="253.39042236968191"/>
    <n v="112140.83722857571"/>
    <n v="4966.8906701418682"/>
    <n v="2024"/>
    <n v="153"/>
    <n v="23409"/>
    <n v="10.060875842784871"/>
    <x v="1"/>
    <n v="11"/>
    <n v="0"/>
    <n v="0"/>
    <n v="0"/>
    <n v="0"/>
    <n v="0"/>
    <n v="0"/>
    <n v="0"/>
    <n v="0"/>
    <n v="0"/>
    <n v="0"/>
    <n v="1"/>
    <n v="0"/>
  </r>
  <r>
    <x v="1"/>
    <x v="153"/>
    <n v="3659.1425848314093"/>
    <n v="732.3662818828501"/>
    <n v="369.40245216311718"/>
    <n v="273.19254554901437"/>
    <n v="112722.31878087028"/>
    <n v="5034.1038644263908"/>
    <n v="2024"/>
    <n v="154"/>
    <n v="23716"/>
    <n v="10.073905204827259"/>
    <x v="1"/>
    <n v="12"/>
    <n v="0"/>
    <n v="0"/>
    <n v="0"/>
    <n v="0"/>
    <n v="0"/>
    <n v="0"/>
    <n v="0"/>
    <n v="0"/>
    <n v="0"/>
    <n v="0"/>
    <n v="0"/>
    <n v="1"/>
  </r>
  <r>
    <x v="1"/>
    <x v="154"/>
    <n v="3695.9270905879594"/>
    <n v="739.69006479524342"/>
    <n v="373.09647668474832"/>
    <n v="243.87587105103756"/>
    <n v="112225.63603422833"/>
    <n v="5052.5895031189884"/>
    <n v="2024"/>
    <n v="155"/>
    <n v="24025"/>
    <n v="10.086850233838494"/>
    <x v="1"/>
    <n v="12"/>
    <n v="0"/>
    <n v="0"/>
    <n v="0"/>
    <n v="0"/>
    <n v="0"/>
    <n v="0"/>
    <n v="0"/>
    <n v="0"/>
    <n v="0"/>
    <n v="0"/>
    <n v="0"/>
    <n v="1"/>
  </r>
  <r>
    <x v="1"/>
    <x v="155"/>
    <n v="3733.021517429605"/>
    <n v="747.08702548997837"/>
    <n v="376.82744145159586"/>
    <n v="247.0740705092947"/>
    <n v="112451.67986061455"/>
    <n v="5104.0100548804739"/>
    <n v="2024"/>
    <n v="156"/>
    <n v="24336"/>
    <n v="10.099712014499074"/>
    <x v="1"/>
    <n v="12"/>
    <n v="0"/>
    <n v="0"/>
    <n v="0"/>
    <n v="0"/>
    <n v="0"/>
    <n v="0"/>
    <n v="0"/>
    <n v="0"/>
    <n v="0"/>
    <n v="0"/>
    <n v="0"/>
    <n v="1"/>
  </r>
  <r>
    <x v="1"/>
    <x v="156"/>
    <n v="3770.4463417589373"/>
    <n v="754.55792576826934"/>
    <n v="380.59571586611179"/>
    <n v="273.0980622681065"/>
    <n v="113175.2457278269"/>
    <n v="5178.6980456614256"/>
    <n v="2024"/>
    <n v="157"/>
    <n v="24649"/>
    <n v="10.112491610696615"/>
    <x v="1"/>
    <n v="12"/>
    <n v="0"/>
    <n v="0"/>
    <n v="0"/>
    <n v="0"/>
    <n v="0"/>
    <n v="0"/>
    <n v="0"/>
    <n v="0"/>
    <n v="0"/>
    <n v="0"/>
    <n v="0"/>
    <n v="1"/>
  </r>
  <r>
    <x v="2"/>
    <x v="0"/>
    <n v="1822.5"/>
    <n v="360"/>
    <n v="180"/>
    <n v="97.882806413278786"/>
    <n v="95794.566185296833"/>
    <n v="2460.3828064132786"/>
    <n v="2022"/>
    <n v="1"/>
    <n v="1"/>
    <n v="0"/>
    <x v="0"/>
    <n v="1"/>
    <n v="1"/>
    <n v="0"/>
    <n v="0"/>
    <n v="0"/>
    <n v="0"/>
    <n v="0"/>
    <n v="0"/>
    <n v="0"/>
    <n v="0"/>
    <n v="0"/>
    <n v="0"/>
    <n v="0"/>
  </r>
  <r>
    <x v="2"/>
    <x v="1"/>
    <n v="1849.8374999999999"/>
    <n v="369"/>
    <n v="188.1"/>
    <n v="121.11893102861893"/>
    <n v="97466.370933855665"/>
    <n v="2528.0564310286186"/>
    <n v="2022"/>
    <n v="2"/>
    <n v="4"/>
    <n v="1.3862943611198906"/>
    <x v="0"/>
    <n v="1"/>
    <n v="1"/>
    <n v="0"/>
    <n v="0"/>
    <n v="0"/>
    <n v="0"/>
    <n v="0"/>
    <n v="0"/>
    <n v="0"/>
    <n v="0"/>
    <n v="0"/>
    <n v="0"/>
    <n v="0"/>
  </r>
  <r>
    <x v="2"/>
    <x v="2"/>
    <n v="1897.6781250000001"/>
    <n v="382.95"/>
    <n v="197.41499999999999"/>
    <n v="139.89571721756377"/>
    <n v="98848.329185691313"/>
    <n v="2617.9388422175639"/>
    <n v="2022"/>
    <n v="3"/>
    <n v="9"/>
    <n v="2.1972245773362196"/>
    <x v="0"/>
    <n v="1"/>
    <n v="1"/>
    <n v="0"/>
    <n v="0"/>
    <n v="0"/>
    <n v="0"/>
    <n v="0"/>
    <n v="0"/>
    <n v="0"/>
    <n v="0"/>
    <n v="0"/>
    <n v="0"/>
    <n v="0"/>
  </r>
  <r>
    <x v="2"/>
    <x v="3"/>
    <n v="1961.3061562499997"/>
    <n v="399.84749999999997"/>
    <n v="207.27675000000002"/>
    <n v="146.87384776510345"/>
    <n v="99729.252858377615"/>
    <n v="2715.3042540151032"/>
    <n v="2022"/>
    <n v="4"/>
    <n v="16"/>
    <n v="2.7725887222397811"/>
    <x v="0"/>
    <n v="1"/>
    <n v="1"/>
    <n v="0"/>
    <n v="0"/>
    <n v="0"/>
    <n v="0"/>
    <n v="0"/>
    <n v="0"/>
    <n v="0"/>
    <n v="0"/>
    <n v="0"/>
    <n v="0"/>
    <n v="0"/>
  </r>
  <r>
    <x v="2"/>
    <x v="4"/>
    <n v="2037.4923515624996"/>
    <n v="418.71487500000001"/>
    <n v="217.63968750000004"/>
    <n v="148.35572715085971"/>
    <n v="100413.1932334156"/>
    <n v="2822.2026412133596"/>
    <n v="2022"/>
    <n v="5"/>
    <n v="25"/>
    <n v="3.2188758248682006"/>
    <x v="0"/>
    <n v="1"/>
    <n v="1"/>
    <n v="0"/>
    <n v="0"/>
    <n v="0"/>
    <n v="0"/>
    <n v="0"/>
    <n v="0"/>
    <n v="0"/>
    <n v="0"/>
    <n v="0"/>
    <n v="0"/>
    <n v="0"/>
  </r>
  <r>
    <x v="2"/>
    <x v="5"/>
    <n v="2124.0515903906244"/>
    <n v="439.08811875000004"/>
    <n v="228.52158187500001"/>
    <n v="150.14246973135059"/>
    <n v="100768.56507998389"/>
    <n v="2941.8037607469746"/>
    <n v="2022"/>
    <n v="6"/>
    <n v="36"/>
    <n v="3.5835189384561099"/>
    <x v="0"/>
    <n v="2"/>
    <n v="0"/>
    <n v="1"/>
    <n v="0"/>
    <n v="0"/>
    <n v="0"/>
    <n v="0"/>
    <n v="0"/>
    <n v="0"/>
    <n v="0"/>
    <n v="0"/>
    <n v="0"/>
    <n v="0"/>
  </r>
  <r>
    <x v="2"/>
    <x v="6"/>
    <n v="2219.5334047851557"/>
    <n v="460.76127468750002"/>
    <n v="239.94765196875002"/>
    <n v="171.47500707195525"/>
    <n v="102175.66123534497"/>
    <n v="3091.717338513361"/>
    <n v="2022"/>
    <n v="7"/>
    <n v="49"/>
    <n v="3.8918202981106265"/>
    <x v="0"/>
    <n v="2"/>
    <n v="0"/>
    <n v="1"/>
    <n v="0"/>
    <n v="0"/>
    <n v="0"/>
    <n v="0"/>
    <n v="0"/>
    <n v="0"/>
    <n v="0"/>
    <n v="0"/>
    <n v="0"/>
    <n v="0"/>
  </r>
  <r>
    <x v="2"/>
    <x v="7"/>
    <n v="2323.0055394369133"/>
    <n v="483.65871342187506"/>
    <n v="251.94503366718754"/>
    <n v="163.84135926969452"/>
    <n v="102568.79806195211"/>
    <n v="3222.4506457956704"/>
    <n v="2022"/>
    <n v="8"/>
    <n v="64"/>
    <n v="4.1588830833596715"/>
    <x v="0"/>
    <n v="2"/>
    <n v="0"/>
    <n v="1"/>
    <n v="0"/>
    <n v="0"/>
    <n v="0"/>
    <n v="0"/>
    <n v="0"/>
    <n v="0"/>
    <n v="0"/>
    <n v="0"/>
    <n v="0"/>
    <n v="0"/>
  </r>
  <r>
    <x v="2"/>
    <x v="8"/>
    <n v="2433.9026414975096"/>
    <n v="507.77133659296885"/>
    <n v="264.54228526054698"/>
    <n v="173.56463145447779"/>
    <n v="103554.35341251609"/>
    <n v="3379.7808948055035"/>
    <n v="2022"/>
    <n v="9"/>
    <n v="81"/>
    <n v="4.3944491546724391"/>
    <x v="0"/>
    <n v="2"/>
    <n v="0"/>
    <n v="1"/>
    <n v="0"/>
    <n v="0"/>
    <n v="0"/>
    <n v="0"/>
    <n v="0"/>
    <n v="0"/>
    <n v="0"/>
    <n v="0"/>
    <n v="0"/>
    <n v="0"/>
  </r>
  <r>
    <x v="2"/>
    <x v="9"/>
    <n v="2551.9205511345099"/>
    <n v="533.12474717261728"/>
    <n v="277.76939951457427"/>
    <n v="187.29485386893924"/>
    <n v="104647.39768533532"/>
    <n v="3550.1095516906407"/>
    <n v="2022"/>
    <n v="10"/>
    <n v="100"/>
    <n v="4.6051701859880918"/>
    <x v="0"/>
    <n v="3"/>
    <n v="0"/>
    <n v="0"/>
    <n v="1"/>
    <n v="0"/>
    <n v="0"/>
    <n v="0"/>
    <n v="0"/>
    <n v="0"/>
    <n v="0"/>
    <n v="0"/>
    <n v="0"/>
    <n v="0"/>
  </r>
  <r>
    <x v="2"/>
    <x v="10"/>
    <n v="2676.9425229847229"/>
    <n v="559.76340640624812"/>
    <n v="291.65786948940303"/>
    <n v="187.05114060049627"/>
    <n v="105299.40067393496"/>
    <n v="3715.4149394808701"/>
    <n v="2022"/>
    <n v="11"/>
    <n v="121"/>
    <n v="4.7957905455967413"/>
    <x v="0"/>
    <n v="3"/>
    <n v="0"/>
    <n v="0"/>
    <n v="1"/>
    <n v="0"/>
    <n v="0"/>
    <n v="0"/>
    <n v="0"/>
    <n v="0"/>
    <n v="0"/>
    <n v="0"/>
    <n v="0"/>
    <n v="0"/>
  </r>
  <r>
    <x v="2"/>
    <x v="11"/>
    <n v="2808.9878101394006"/>
    <n v="587.74278766406053"/>
    <n v="306.24076296378314"/>
    <n v="199.3338933498722"/>
    <n v="106322.88106222462"/>
    <n v="3902.3052541171164"/>
    <n v="2022"/>
    <n v="12"/>
    <n v="144"/>
    <n v="4.9698132995760007"/>
    <x v="0"/>
    <n v="3"/>
    <n v="0"/>
    <n v="0"/>
    <n v="1"/>
    <n v="0"/>
    <n v="0"/>
    <n v="0"/>
    <n v="0"/>
    <n v="0"/>
    <n v="0"/>
    <n v="0"/>
    <n v="0"/>
    <n v="0"/>
  </r>
  <r>
    <x v="2"/>
    <x v="12"/>
    <n v="2948.1759133501796"/>
    <n v="617.12553251601366"/>
    <n v="321.55280111196333"/>
    <n v="231.02082758321623"/>
    <n v="107826.22814779432"/>
    <n v="4117.8750745613725"/>
    <n v="2022"/>
    <n v="13"/>
    <n v="169"/>
    <n v="5.1298987149230735"/>
    <x v="0"/>
    <n v="3"/>
    <n v="0"/>
    <n v="0"/>
    <n v="1"/>
    <n v="0"/>
    <n v="0"/>
    <n v="0"/>
    <n v="0"/>
    <n v="0"/>
    <n v="0"/>
    <n v="0"/>
    <n v="0"/>
    <n v="0"/>
  </r>
  <r>
    <x v="2"/>
    <x v="13"/>
    <n v="3055.4264300602513"/>
    <n v="635.04944632883007"/>
    <n v="325.99329217493721"/>
    <n v="215.15915615411294"/>
    <n v="107730.90765687148"/>
    <n v="4231.6283247181318"/>
    <n v="2022"/>
    <n v="14"/>
    <n v="196"/>
    <n v="5.2781146592305168"/>
    <x v="0"/>
    <n v="4"/>
    <n v="0"/>
    <n v="0"/>
    <n v="0"/>
    <n v="1"/>
    <n v="0"/>
    <n v="0"/>
    <n v="0"/>
    <n v="0"/>
    <n v="0"/>
    <n v="0"/>
    <n v="0"/>
    <n v="0"/>
  </r>
  <r>
    <x v="2"/>
    <x v="14"/>
    <n v="3140.4188246644521"/>
    <n v="647.27627003594648"/>
    <n v="329.37572140187206"/>
    <n v="232.77869635078179"/>
    <n v="108410.96596687176"/>
    <n v="4349.8495124530527"/>
    <n v="2022"/>
    <n v="15"/>
    <n v="225"/>
    <n v="5.4161004022044201"/>
    <x v="0"/>
    <n v="4"/>
    <n v="0"/>
    <n v="0"/>
    <n v="0"/>
    <n v="1"/>
    <n v="0"/>
    <n v="0"/>
    <n v="0"/>
    <n v="0"/>
    <n v="0"/>
    <n v="0"/>
    <n v="0"/>
    <n v="0"/>
  </r>
  <r>
    <x v="2"/>
    <x v="15"/>
    <n v="2451.2023089797412"/>
    <n v="406.90040060303494"/>
    <n v="107.87361116674271"/>
    <n v="255.66692844398574"/>
    <n v="98895.077074388129"/>
    <n v="3221.6432491935047"/>
    <n v="2022"/>
    <n v="16"/>
    <n v="256"/>
    <n v="5.5451774444795623"/>
    <x v="0"/>
    <n v="4"/>
    <n v="0"/>
    <n v="0"/>
    <n v="0"/>
    <n v="1"/>
    <n v="0"/>
    <n v="0"/>
    <n v="0"/>
    <n v="0"/>
    <n v="0"/>
    <n v="0"/>
    <n v="0"/>
    <n v="0"/>
  </r>
  <r>
    <x v="2"/>
    <x v="16"/>
    <n v="1971.2798393175899"/>
    <n v="287.54508854242977"/>
    <n v="86.472760533495347"/>
    <n v="281.19465753419695"/>
    <n v="96058.039053771485"/>
    <n v="2626.4923459277115"/>
    <n v="2022"/>
    <n v="17"/>
    <n v="289"/>
    <n v="5.6664266881124323"/>
    <x v="0"/>
    <n v="4"/>
    <n v="0"/>
    <n v="0"/>
    <n v="0"/>
    <n v="1"/>
    <n v="0"/>
    <n v="0"/>
    <n v="0"/>
    <n v="0"/>
    <n v="0"/>
    <n v="0"/>
    <n v="0"/>
    <n v="0"/>
  </r>
  <r>
    <x v="2"/>
    <x v="17"/>
    <n v="1637.8884927844015"/>
    <n v="228.70838139453633"/>
    <n v="85.089529464338838"/>
    <n v="309.31022691219789"/>
    <n v="95174.092912676861"/>
    <n v="2260.9966305554744"/>
    <n v="2022"/>
    <n v="18"/>
    <n v="324"/>
    <n v="5.780743515792329"/>
    <x v="0"/>
    <n v="4"/>
    <n v="0"/>
    <n v="0"/>
    <n v="0"/>
    <n v="1"/>
    <n v="0"/>
    <n v="0"/>
    <n v="0"/>
    <n v="0"/>
    <n v="0"/>
    <n v="0"/>
    <n v="0"/>
    <n v="0"/>
  </r>
  <r>
    <x v="2"/>
    <x v="18"/>
    <n v="1407.0944762637907"/>
    <n v="200.13938619182284"/>
    <n v="85.715628891533072"/>
    <n v="340.24085996587576"/>
    <n v="101310.98084774718"/>
    <n v="2033.1903513130223"/>
    <n v="2022"/>
    <n v="19"/>
    <n v="361"/>
    <n v="5.8888779583328805"/>
    <x v="0"/>
    <n v="5"/>
    <n v="0"/>
    <n v="0"/>
    <n v="0"/>
    <n v="0"/>
    <n v="1"/>
    <n v="0"/>
    <n v="0"/>
    <n v="0"/>
    <n v="0"/>
    <n v="0"/>
    <n v="0"/>
    <n v="0"/>
  </r>
  <r>
    <x v="2"/>
    <x v="19"/>
    <n v="1248.1443900125105"/>
    <n v="186.71274054541163"/>
    <n v="404.39295719607173"/>
    <n v="374.26490699870925"/>
    <n v="111957.26717116775"/>
    <n v="2213.5149947527029"/>
    <n v="2022"/>
    <n v="20"/>
    <n v="400"/>
    <n v="5.9914645471079817"/>
    <x v="0"/>
    <n v="5"/>
    <n v="0"/>
    <n v="0"/>
    <n v="0"/>
    <n v="0"/>
    <n v="1"/>
    <n v="0"/>
    <n v="0"/>
    <n v="0"/>
    <n v="0"/>
    <n v="0"/>
    <n v="0"/>
    <n v="0"/>
  </r>
  <r>
    <x v="2"/>
    <x v="20"/>
    <n v="1139.5111122028929"/>
    <n v="180.86584819670105"/>
    <n v="456.05175974187136"/>
    <n v="411.69139380220474"/>
    <n v="113011.18496371573"/>
    <n v="2188.1201139436703"/>
    <n v="2022"/>
    <n v="21"/>
    <n v="441"/>
    <n v="6.089044875446846"/>
    <x v="0"/>
    <n v="5"/>
    <n v="0"/>
    <n v="0"/>
    <n v="0"/>
    <n v="0"/>
    <n v="1"/>
    <n v="0"/>
    <n v="0"/>
    <n v="0"/>
    <n v="0"/>
    <n v="0"/>
    <n v="0"/>
    <n v="0"/>
  </r>
  <r>
    <x v="2"/>
    <x v="21"/>
    <n v="1066.1259181281016"/>
    <n v="178.81749680158572"/>
    <n v="481.99826319756465"/>
    <n v="452.86053279278775"/>
    <n v="113758.01113326117"/>
    <n v="2179.8022109200397"/>
    <n v="2022"/>
    <n v="22"/>
    <n v="484"/>
    <n v="6.1820849067166321"/>
    <x v="0"/>
    <n v="5"/>
    <n v="0"/>
    <n v="0"/>
    <n v="0"/>
    <n v="0"/>
    <n v="1"/>
    <n v="0"/>
    <n v="0"/>
    <n v="0"/>
    <n v="0"/>
    <n v="0"/>
    <n v="0"/>
    <n v="0"/>
  </r>
  <r>
    <x v="2"/>
    <x v="22"/>
    <n v="1017.4409636716088"/>
    <n v="178.67716683106039"/>
    <n v="488.95684441536787"/>
    <n v="498.14658603310284"/>
    <n v="118169.94857534394"/>
    <n v="2183.22156095114"/>
    <n v="2022"/>
    <n v="23"/>
    <n v="529"/>
    <n v="6.2709884318582994"/>
    <x v="0"/>
    <n v="6"/>
    <n v="0"/>
    <n v="0"/>
    <n v="0"/>
    <n v="0"/>
    <n v="0"/>
    <n v="1"/>
    <n v="0"/>
    <n v="0"/>
    <n v="0"/>
    <n v="0"/>
    <n v="0"/>
    <n v="0"/>
  </r>
  <r>
    <x v="2"/>
    <x v="23"/>
    <n v="986.07302376188295"/>
    <n v="179.49968603010038"/>
    <n v="494.06027271810427"/>
    <n v="547.9612446325167"/>
    <n v="118753.12865061488"/>
    <n v="2207.5942271426043"/>
    <n v="2022"/>
    <n v="24"/>
    <n v="576"/>
    <n v="6.3561076606958915"/>
    <x v="0"/>
    <n v="6"/>
    <n v="0"/>
    <n v="0"/>
    <n v="0"/>
    <n v="0"/>
    <n v="0"/>
    <n v="1"/>
    <n v="0"/>
    <n v="0"/>
    <n v="0"/>
    <n v="0"/>
    <n v="0"/>
    <n v="0"/>
  </r>
  <r>
    <x v="2"/>
    <x v="24"/>
    <n v="966.85410931699244"/>
    <n v="180.81255665576609"/>
    <n v="161.81008581164372"/>
    <n v="602.75736909537886"/>
    <n v="111652.10563452868"/>
    <n v="1912.2341208797809"/>
    <n v="2022"/>
    <n v="25"/>
    <n v="625"/>
    <n v="6.4377516497364011"/>
    <x v="0"/>
    <n v="6"/>
    <n v="0"/>
    <n v="0"/>
    <n v="0"/>
    <n v="0"/>
    <n v="0"/>
    <n v="1"/>
    <n v="0"/>
    <n v="0"/>
    <n v="0"/>
    <n v="0"/>
    <n v="0"/>
    <n v="0"/>
  </r>
  <r>
    <x v="2"/>
    <x v="25"/>
    <n v="956.16689913240589"/>
    <n v="182.3796191050061"/>
    <n v="129.709107706396"/>
    <n v="663.03310600487782"/>
    <n v="110710.84652648005"/>
    <n v="1931.2887319486858"/>
    <n v="2022"/>
    <n v="26"/>
    <n v="676"/>
    <n v="6.5161930760429643"/>
    <x v="0"/>
    <n v="6"/>
    <n v="0"/>
    <n v="0"/>
    <n v="0"/>
    <n v="0"/>
    <n v="0"/>
    <n v="1"/>
    <n v="0"/>
    <n v="0"/>
    <n v="0"/>
    <n v="0"/>
    <n v="0"/>
    <n v="0"/>
  </r>
  <r>
    <x v="2"/>
    <x v="26"/>
    <n v="951.47954222930048"/>
    <n v="184.08288373739737"/>
    <n v="127.63429088712357"/>
    <n v="729.33641660536182"/>
    <n v="112525.90835274347"/>
    <n v="1992.5331334591833"/>
    <n v="2022"/>
    <n v="27"/>
    <n v="729"/>
    <n v="6.5916737320086582"/>
    <x v="0"/>
    <n v="7"/>
    <n v="0"/>
    <n v="0"/>
    <n v="0"/>
    <n v="0"/>
    <n v="0"/>
    <n v="0"/>
    <n v="1"/>
    <n v="0"/>
    <n v="0"/>
    <n v="0"/>
    <n v="0"/>
    <n v="0"/>
  </r>
  <r>
    <x v="2"/>
    <x v="27"/>
    <n v="951.02001952549301"/>
    <n v="185.86344679544192"/>
    <n v="128.57344300636115"/>
    <n v="802.27005826589766"/>
    <n v="113178.73275236652"/>
    <n v="2067.7269675931939"/>
    <n v="2022"/>
    <n v="28"/>
    <n v="784"/>
    <n v="6.6644090203504076"/>
    <x v="0"/>
    <n v="7"/>
    <n v="0"/>
    <n v="0"/>
    <n v="0"/>
    <n v="0"/>
    <n v="0"/>
    <n v="0"/>
    <n v="1"/>
    <n v="0"/>
    <n v="0"/>
    <n v="0"/>
    <n v="0"/>
    <n v="0"/>
  </r>
  <r>
    <x v="2"/>
    <x v="28"/>
    <n v="953.54819703247745"/>
    <n v="187.69194837373163"/>
    <n v="606.58943576101365"/>
    <n v="882.49706409248745"/>
    <n v="124421.70882611378"/>
    <n v="2630.3266452597104"/>
    <n v="2022"/>
    <n v="29"/>
    <n v="841"/>
    <n v="6.7345916599729483"/>
    <x v="0"/>
    <n v="7"/>
    <n v="0"/>
    <n v="0"/>
    <n v="0"/>
    <n v="0"/>
    <n v="0"/>
    <n v="0"/>
    <n v="1"/>
    <n v="0"/>
    <n v="0"/>
    <n v="0"/>
    <n v="0"/>
    <n v="0"/>
  </r>
  <r>
    <x v="2"/>
    <x v="29"/>
    <n v="958.19626312101286"/>
    <n v="189.5538014126366"/>
    <n v="684.07763960949774"/>
    <n v="970.74677050173636"/>
    <n v="125861.43044512242"/>
    <n v="2802.5744746448836"/>
    <n v="2022"/>
    <n v="30"/>
    <n v="900"/>
    <n v="6.8023947633243109"/>
    <x v="0"/>
    <n v="7"/>
    <n v="0"/>
    <n v="0"/>
    <n v="0"/>
    <n v="0"/>
    <n v="0"/>
    <n v="0"/>
    <n v="1"/>
    <n v="0"/>
    <n v="0"/>
    <n v="0"/>
    <n v="0"/>
    <n v="0"/>
  </r>
  <r>
    <x v="2"/>
    <x v="30"/>
    <n v="964.35703463497055"/>
    <n v="191.44180620434679"/>
    <n v="722.99739479601612"/>
    <n v="1067.8214475519101"/>
    <n v="126860.13949098313"/>
    <n v="2946.6176831872435"/>
    <n v="2022"/>
    <n v="31"/>
    <n v="961"/>
    <n v="6.8679744089702925"/>
    <x v="0"/>
    <n v="7"/>
    <n v="0"/>
    <n v="0"/>
    <n v="0"/>
    <n v="0"/>
    <n v="0"/>
    <n v="0"/>
    <n v="1"/>
    <n v="0"/>
    <n v="0"/>
    <n v="0"/>
    <n v="0"/>
    <n v="0"/>
  </r>
  <r>
    <x v="2"/>
    <x v="31"/>
    <n v="971.60577119924358"/>
    <n v="193.35245765518218"/>
    <n v="733.43526662301872"/>
    <n v="241.03829295448276"/>
    <n v="118765.54446919553"/>
    <n v="2139.4317884319271"/>
    <n v="2022"/>
    <n v="32"/>
    <n v="1024"/>
    <n v="6.9314718055994531"/>
    <x v="0"/>
    <n v="8"/>
    <n v="0"/>
    <n v="0"/>
    <n v="0"/>
    <n v="0"/>
    <n v="0"/>
    <n v="0"/>
    <n v="0"/>
    <n v="1"/>
    <n v="0"/>
    <n v="0"/>
    <n v="0"/>
    <n v="0"/>
  </r>
  <r>
    <x v="2"/>
    <x v="32"/>
    <n v="979.64544526378222"/>
    <n v="195.28409892612996"/>
    <n v="741.09040907715314"/>
    <n v="144.93436267481087"/>
    <n v="116010.84029645927"/>
    <n v="2060.9543159418763"/>
    <n v="2022"/>
    <n v="33"/>
    <n v="1089"/>
    <n v="6.9930151229329605"/>
    <x v="0"/>
    <n v="8"/>
    <n v="0"/>
    <n v="0"/>
    <n v="0"/>
    <n v="0"/>
    <n v="0"/>
    <n v="0"/>
    <n v="0"/>
    <n v="1"/>
    <n v="0"/>
    <n v="0"/>
    <n v="0"/>
    <n v="0"/>
  </r>
  <r>
    <x v="2"/>
    <x v="33"/>
    <n v="988.26843116320242"/>
    <n v="197.23599826258925"/>
    <n v="242.71512871746518"/>
    <n v="123.24091630890742"/>
    <n v="107515.01800817149"/>
    <n v="1551.4604744521641"/>
    <n v="2022"/>
    <n v="34"/>
    <n v="1156"/>
    <n v="7.0527210492323231"/>
    <x v="0"/>
    <n v="8"/>
    <n v="0"/>
    <n v="0"/>
    <n v="0"/>
    <n v="0"/>
    <n v="0"/>
    <n v="0"/>
    <n v="0"/>
    <n v="1"/>
    <n v="0"/>
    <n v="0"/>
    <n v="0"/>
    <n v="0"/>
  </r>
  <r>
    <x v="2"/>
    <x v="34"/>
    <n v="997.32968748758208"/>
    <n v="199.20788741881415"/>
    <n v="194.56366155959392"/>
    <n v="110.19682366817443"/>
    <n v="105441.95740212254"/>
    <n v="1501.2980601341644"/>
    <n v="2022"/>
    <n v="35"/>
    <n v="1225"/>
    <n v="7.110696122978827"/>
    <x v="0"/>
    <n v="8"/>
    <n v="0"/>
    <n v="0"/>
    <n v="0"/>
    <n v="0"/>
    <n v="0"/>
    <n v="0"/>
    <n v="0"/>
    <n v="1"/>
    <n v="0"/>
    <n v="0"/>
    <n v="0"/>
    <n v="0"/>
  </r>
  <r>
    <x v="2"/>
    <x v="35"/>
    <n v="1006.7279847713812"/>
    <n v="201.19973087980179"/>
    <n v="191.45143633068534"/>
    <n v="99.105141200372785"/>
    <n v="101712.62460027245"/>
    <n v="1498.4842931822411"/>
    <n v="2022"/>
    <n v="36"/>
    <n v="1296"/>
    <n v="7.1670378769122198"/>
    <x v="0"/>
    <n v="9"/>
    <n v="0"/>
    <n v="0"/>
    <n v="0"/>
    <n v="0"/>
    <n v="0"/>
    <n v="0"/>
    <n v="0"/>
    <n v="0"/>
    <n v="1"/>
    <n v="0"/>
    <n v="0"/>
    <n v="0"/>
  </r>
  <r>
    <x v="2"/>
    <x v="36"/>
    <n v="1016.3927649053414"/>
    <n v="203.21161048199954"/>
    <n v="192.8601645095417"/>
    <n v="107.81236041111677"/>
    <n v="102326.28174067808"/>
    <n v="1520.2769003079993"/>
    <n v="2022"/>
    <n v="37"/>
    <n v="1369"/>
    <n v="7.2218358252884487"/>
    <x v="0"/>
    <n v="9"/>
    <n v="0"/>
    <n v="0"/>
    <n v="0"/>
    <n v="0"/>
    <n v="0"/>
    <n v="0"/>
    <n v="0"/>
    <n v="0"/>
    <n v="1"/>
    <n v="0"/>
    <n v="0"/>
    <n v="0"/>
  </r>
  <r>
    <x v="2"/>
    <x v="37"/>
    <n v="1026.2749427547674"/>
    <n v="205.24366773351943"/>
    <n v="909.88415364152058"/>
    <n v="659.03961925828526"/>
    <n v="123381.54999848349"/>
    <n v="2800.4423833880928"/>
    <n v="2022"/>
    <n v="38"/>
    <n v="1444"/>
    <n v="7.2751723194527713"/>
    <x v="0"/>
    <n v="9"/>
    <n v="0"/>
    <n v="0"/>
    <n v="0"/>
    <n v="0"/>
    <n v="0"/>
    <n v="0"/>
    <n v="0"/>
    <n v="0"/>
    <n v="1"/>
    <n v="0"/>
    <n v="0"/>
    <n v="0"/>
  </r>
  <r>
    <x v="2"/>
    <x v="38"/>
    <n v="1036.3404673225757"/>
    <n v="207.29607498420455"/>
    <n v="1026.1164594142467"/>
    <n v="749.32331632962109"/>
    <n v="125021.69355763948"/>
    <n v="3019.0763180506483"/>
    <n v="2022"/>
    <n v="39"/>
    <n v="1521"/>
    <n v="7.3271232922592926"/>
    <x v="0"/>
    <n v="9"/>
    <n v="0"/>
    <n v="0"/>
    <n v="0"/>
    <n v="0"/>
    <n v="0"/>
    <n v="0"/>
    <n v="0"/>
    <n v="0"/>
    <n v="1"/>
    <n v="0"/>
    <n v="0"/>
    <n v="0"/>
  </r>
  <r>
    <x v="2"/>
    <x v="39"/>
    <n v="1046.565814593984"/>
    <n v="209.36902102072156"/>
    <n v="1084.4960921940242"/>
    <n v="774.75618332941815"/>
    <n v="117976.12986564926"/>
    <n v="3115.1871111381479"/>
    <n v="2022"/>
    <n v="40"/>
    <n v="1600"/>
    <n v="7.3777589082278725"/>
    <x v="0"/>
    <n v="10"/>
    <n v="0"/>
    <n v="0"/>
    <n v="0"/>
    <n v="0"/>
    <n v="0"/>
    <n v="0"/>
    <n v="0"/>
    <n v="0"/>
    <n v="0"/>
    <n v="1"/>
    <n v="0"/>
    <n v="0"/>
  </r>
  <r>
    <x v="2"/>
    <x v="40"/>
    <n v="1056.9348325586516"/>
    <n v="211.46270387426625"/>
    <n v="204.54998324691732"/>
    <n v="122.47561833294182"/>
    <n v="96091.259044020611"/>
    <n v="1595.4231380127769"/>
    <n v="2022"/>
    <n v="41"/>
    <n v="1681"/>
    <n v="7.4271441334086159"/>
    <x v="0"/>
    <n v="10"/>
    <n v="0"/>
    <n v="0"/>
    <n v="0"/>
    <n v="0"/>
    <n v="0"/>
    <n v="0"/>
    <n v="0"/>
    <n v="0"/>
    <n v="0"/>
    <n v="1"/>
    <n v="0"/>
    <n v="0"/>
  </r>
  <r>
    <x v="2"/>
    <x v="41"/>
    <n v="1067.4365327573475"/>
    <n v="213.57732723467765"/>
    <n v="117.51637609248181"/>
    <n v="60.08066371010792"/>
    <n v="88308.043844081258"/>
    <n v="1458.6108997946149"/>
    <n v="2022"/>
    <n v="42"/>
    <n v="1764"/>
    <n v="7.4753392365667368"/>
    <x v="0"/>
    <n v="10"/>
    <n v="0"/>
    <n v="0"/>
    <n v="0"/>
    <n v="0"/>
    <n v="0"/>
    <n v="0"/>
    <n v="0"/>
    <n v="0"/>
    <n v="0"/>
    <n v="1"/>
    <n v="0"/>
    <n v="0"/>
  </r>
  <r>
    <x v="2"/>
    <x v="42"/>
    <n v="1078.0635443960975"/>
    <n v="215.71309866785879"/>
    <n v="109.78362915471615"/>
    <n v="63.092490360352066"/>
    <n v="88204.153130348976"/>
    <n v="1466.6527625790245"/>
    <n v="2022"/>
    <n v="43"/>
    <n v="1849"/>
    <n v="7.5224002313871248"/>
    <x v="0"/>
    <n v="10"/>
    <n v="0"/>
    <n v="0"/>
    <n v="0"/>
    <n v="0"/>
    <n v="0"/>
    <n v="0"/>
    <n v="0"/>
    <n v="0"/>
    <n v="0"/>
    <n v="1"/>
    <n v="0"/>
    <n v="0"/>
  </r>
  <r>
    <x v="2"/>
    <x v="43"/>
    <n v="1088.8110322578823"/>
    <n v="217.87022873495459"/>
    <n v="109.9906743763943"/>
    <n v="70.372031381676493"/>
    <n v="88924.005090077902"/>
    <n v="1487.0439667509077"/>
    <n v="2022"/>
    <n v="44"/>
    <n v="1936"/>
    <n v="7.568379267836522"/>
    <x v="0"/>
    <n v="10"/>
    <n v="0"/>
    <n v="0"/>
    <n v="0"/>
    <n v="0"/>
    <n v="0"/>
    <n v="0"/>
    <n v="0"/>
    <n v="0"/>
    <n v="0"/>
    <n v="1"/>
    <n v="0"/>
    <n v="0"/>
  </r>
  <r>
    <x v="2"/>
    <x v="44"/>
    <n v="1099.6759392729377"/>
    <n v="220.04893056251274"/>
    <n v="111.00150201317132"/>
    <n v="52.037203138167648"/>
    <n v="86313.422241250504"/>
    <n v="1482.7635749867895"/>
    <n v="2022"/>
    <n v="45"/>
    <n v="2025"/>
    <n v="7.6133249795406392"/>
    <x v="0"/>
    <n v="11"/>
    <n v="0"/>
    <n v="0"/>
    <n v="0"/>
    <n v="0"/>
    <n v="0"/>
    <n v="0"/>
    <n v="0"/>
    <n v="0"/>
    <n v="0"/>
    <n v="0"/>
    <n v="1"/>
    <n v="0"/>
  </r>
  <r>
    <x v="2"/>
    <x v="45"/>
    <n v="1110.6564563504007"/>
    <n v="222.24941963824216"/>
    <n v="112.10260912260435"/>
    <n v="68.722132387355174"/>
    <n v="88052.818476102009"/>
    <n v="1513.7306174986027"/>
    <n v="2022"/>
    <n v="46"/>
    <n v="2116"/>
    <n v="7.6572827929781901"/>
    <x v="0"/>
    <n v="11"/>
    <n v="0"/>
    <n v="0"/>
    <n v="0"/>
    <n v="0"/>
    <n v="0"/>
    <n v="0"/>
    <n v="0"/>
    <n v="0"/>
    <n v="0"/>
    <n v="0"/>
    <n v="1"/>
    <n v="0"/>
  </r>
  <r>
    <x v="2"/>
    <x v="46"/>
    <n v="1121.7516512932179"/>
    <n v="224.47191371967671"/>
    <n v="113.2227444227605"/>
    <n v="51.872213238735519"/>
    <n v="86597.724270736086"/>
    <n v="1511.3185226743906"/>
    <n v="2022"/>
    <n v="47"/>
    <n v="2209"/>
    <n v="7.7002952034201169"/>
    <x v="0"/>
    <n v="11"/>
    <n v="0"/>
    <n v="0"/>
    <n v="0"/>
    <n v="0"/>
    <n v="0"/>
    <n v="0"/>
    <n v="0"/>
    <n v="0"/>
    <n v="0"/>
    <n v="0"/>
    <n v="1"/>
    <n v="0"/>
  </r>
  <r>
    <x v="2"/>
    <x v="47"/>
    <n v="1132.9612090716696"/>
    <n v="226.71663279939952"/>
    <n v="114.35488278788112"/>
    <n v="64.606060316341186"/>
    <n v="88003.057524151765"/>
    <n v="1538.6387849752914"/>
    <n v="2022"/>
    <n v="48"/>
    <n v="2304"/>
    <n v="7.7424020218157823"/>
    <x v="0"/>
    <n v="11"/>
    <n v="0"/>
    <n v="0"/>
    <n v="0"/>
    <n v="0"/>
    <n v="0"/>
    <n v="0"/>
    <n v="0"/>
    <n v="0"/>
    <n v="0"/>
    <n v="0"/>
    <n v="1"/>
    <n v="0"/>
  </r>
  <r>
    <x v="2"/>
    <x v="48"/>
    <n v="1144.2852500482497"/>
    <n v="228.98379909865656"/>
    <n v="115.49842270784924"/>
    <n v="59.16808135007151"/>
    <n v="87638.048827759005"/>
    <n v="1547.9355532048271"/>
    <n v="2022"/>
    <n v="49"/>
    <n v="2401"/>
    <n v="7.7836405962212529"/>
    <x v="0"/>
    <n v="12"/>
    <n v="0"/>
    <n v="0"/>
    <n v="0"/>
    <n v="0"/>
    <n v="0"/>
    <n v="0"/>
    <n v="0"/>
    <n v="0"/>
    <n v="0"/>
    <n v="0"/>
    <n v="0"/>
    <n v="1"/>
  </r>
  <r>
    <x v="2"/>
    <x v="49"/>
    <n v="1155.7242027688371"/>
    <n v="231.27363707527465"/>
    <n v="116.65340604413666"/>
    <n v="72.330285092339579"/>
    <n v="88936.795537380181"/>
    <n v="1575.9815309805881"/>
    <n v="2022"/>
    <n v="50"/>
    <n v="2500"/>
    <n v="7.8240460108562919"/>
    <x v="0"/>
    <n v="12"/>
    <n v="0"/>
    <n v="0"/>
    <n v="0"/>
    <n v="0"/>
    <n v="0"/>
    <n v="0"/>
    <n v="0"/>
    <n v="0"/>
    <n v="0"/>
    <n v="0"/>
    <n v="0"/>
    <n v="1"/>
  </r>
  <r>
    <x v="2"/>
    <x v="50"/>
    <n v="1167.2787149505984"/>
    <n v="233.58637343884317"/>
    <n v="117.81994001549894"/>
    <n v="66.463239475122634"/>
    <n v="88605.183060246563"/>
    <n v="1585.1482678800633"/>
    <n v="2022"/>
    <n v="51"/>
    <n v="2601"/>
    <n v="7.8636512654486515"/>
    <x v="0"/>
    <n v="12"/>
    <n v="0"/>
    <n v="0"/>
    <n v="0"/>
    <n v="0"/>
    <n v="0"/>
    <n v="0"/>
    <n v="0"/>
    <n v="0"/>
    <n v="0"/>
    <n v="0"/>
    <n v="0"/>
    <n v="1"/>
  </r>
  <r>
    <x v="2"/>
    <x v="51"/>
    <n v="1178.9495912079558"/>
    <n v="235.92223716963946"/>
    <n v="118.99813940674599"/>
    <n v="51.646323947512265"/>
    <n v="87316.126115826672"/>
    <n v="1585.5162917318535"/>
    <n v="2022"/>
    <n v="52"/>
    <n v="2704"/>
    <n v="7.9024874371628551"/>
    <x v="0"/>
    <n v="12"/>
    <n v="0"/>
    <n v="0"/>
    <n v="0"/>
    <n v="0"/>
    <n v="0"/>
    <n v="0"/>
    <n v="0"/>
    <n v="0"/>
    <n v="0"/>
    <n v="0"/>
    <n v="0"/>
    <n v="1"/>
  </r>
  <r>
    <x v="2"/>
    <x v="52"/>
    <n v="1190.737749495531"/>
    <n v="238.28145953953981"/>
    <n v="120.18812079992267"/>
    <n v="58.562302860551014"/>
    <n v="88185.442059577588"/>
    <n v="1607.7696326955445"/>
    <n v="2022"/>
    <n v="53"/>
    <n v="2809"/>
    <n v="7.9405838271042439"/>
    <x v="0"/>
    <n v="12"/>
    <n v="0"/>
    <n v="0"/>
    <n v="0"/>
    <n v="0"/>
    <n v="0"/>
    <n v="0"/>
    <n v="0"/>
    <n v="0"/>
    <n v="0"/>
    <n v="0"/>
    <n v="0"/>
    <n v="1"/>
  </r>
  <r>
    <x v="2"/>
    <x v="53"/>
    <n v="1202.6441906533335"/>
    <n v="240.66427413403716"/>
    <n v="121.39000200783282"/>
    <n v="50.856230286055101"/>
    <n v="87899.51109566931"/>
    <n v="1615.5546970812586"/>
    <n v="2023"/>
    <n v="54"/>
    <n v="2916"/>
    <n v="7.977968093128549"/>
    <x v="0"/>
    <n v="1"/>
    <n v="1"/>
    <n v="0"/>
    <n v="0"/>
    <n v="0"/>
    <n v="0"/>
    <n v="0"/>
    <n v="0"/>
    <n v="0"/>
    <n v="0"/>
    <n v="0"/>
    <n v="0"/>
    <n v="0"/>
  </r>
  <r>
    <x v="2"/>
    <x v="54"/>
    <n v="1214.66997712386"/>
    <n v="243.07091687492851"/>
    <n v="122.60390202790224"/>
    <n v="50.085623028605511"/>
    <n v="87963.851064175135"/>
    <n v="1630.4304190552964"/>
    <n v="2023"/>
    <n v="55"/>
    <n v="3025"/>
    <n v="8.0146663704649423"/>
    <x v="0"/>
    <n v="1"/>
    <n v="1"/>
    <n v="0"/>
    <n v="0"/>
    <n v="0"/>
    <n v="0"/>
    <n v="0"/>
    <n v="0"/>
    <n v="0"/>
    <n v="0"/>
    <n v="0"/>
    <n v="0"/>
    <n v="0"/>
  </r>
  <r>
    <x v="2"/>
    <x v="55"/>
    <n v="1226.8162180898937"/>
    <n v="245.50162604345331"/>
    <n v="123.82994104818036"/>
    <n v="64.495392543751748"/>
    <n v="89559.595247451682"/>
    <n v="1660.6431777252792"/>
    <n v="2023"/>
    <n v="56"/>
    <n v="3136"/>
    <n v="8.0507033814702993"/>
    <x v="0"/>
    <n v="1"/>
    <n v="1"/>
    <n v="0"/>
    <n v="0"/>
    <n v="0"/>
    <n v="0"/>
    <n v="0"/>
    <n v="0"/>
    <n v="0"/>
    <n v="0"/>
    <n v="0"/>
    <n v="0"/>
    <n v="0"/>
  </r>
  <r>
    <x v="2"/>
    <x v="56"/>
    <n v="1239.084059107149"/>
    <n v="247.9566423037756"/>
    <n v="125.06824045866206"/>
    <n v="79.845537819521695"/>
    <n v="90930.5391439542"/>
    <n v="1691.9544796891084"/>
    <n v="2023"/>
    <n v="57"/>
    <n v="3249"/>
    <n v="8.0861025356691005"/>
    <x v="0"/>
    <n v="1"/>
    <n v="1"/>
    <n v="0"/>
    <n v="0"/>
    <n v="0"/>
    <n v="0"/>
    <n v="0"/>
    <n v="0"/>
    <n v="0"/>
    <n v="0"/>
    <n v="0"/>
    <n v="0"/>
    <n v="0"/>
  </r>
  <r>
    <x v="2"/>
    <x v="57"/>
    <n v="1251.4746748836701"/>
    <n v="250.43620872675723"/>
    <n v="126.31892286324869"/>
    <n v="75.986499178839992"/>
    <n v="90445.920164339244"/>
    <n v="1704.216305652516"/>
    <n v="2023"/>
    <n v="58"/>
    <n v="3364"/>
    <n v="8.1208860210928382"/>
    <x v="0"/>
    <n v="2"/>
    <n v="0"/>
    <n v="1"/>
    <n v="0"/>
    <n v="0"/>
    <n v="0"/>
    <n v="0"/>
    <n v="0"/>
    <n v="0"/>
    <n v="0"/>
    <n v="0"/>
    <n v="0"/>
    <n v="0"/>
  </r>
  <r>
    <x v="2"/>
    <x v="58"/>
    <n v="1263.9892642623213"/>
    <n v="252.94057081399671"/>
    <n v="127.58211209188116"/>
    <n v="55.211999531796408"/>
    <n v="88773.36868817432"/>
    <n v="1699.7239466999954"/>
    <n v="2023"/>
    <n v="59"/>
    <n v="3481"/>
    <n v="8.1550748878114394"/>
    <x v="0"/>
    <n v="2"/>
    <n v="0"/>
    <n v="1"/>
    <n v="0"/>
    <n v="0"/>
    <n v="0"/>
    <n v="0"/>
    <n v="0"/>
    <n v="0"/>
    <n v="0"/>
    <n v="0"/>
    <n v="0"/>
    <n v="0"/>
  </r>
  <r>
    <x v="2"/>
    <x v="59"/>
    <n v="1276.629046745815"/>
    <n v="255.46997652212266"/>
    <n v="128.85793321279999"/>
    <n v="69.84652456281529"/>
    <n v="90267.793602332356"/>
    <n v="1730.8034810435529"/>
    <n v="2023"/>
    <n v="60"/>
    <n v="3600"/>
    <n v="8.1886891244442008"/>
    <x v="0"/>
    <n v="2"/>
    <n v="0"/>
    <n v="1"/>
    <n v="0"/>
    <n v="0"/>
    <n v="0"/>
    <n v="0"/>
    <n v="0"/>
    <n v="0"/>
    <n v="0"/>
    <n v="0"/>
    <n v="0"/>
    <n v="0"/>
  </r>
  <r>
    <x v="2"/>
    <x v="60"/>
    <n v="1289.3952601018823"/>
    <n v="258.02467628733689"/>
    <n v="130.14651254492799"/>
    <n v="76.641930187737188"/>
    <n v="90949.615233510747"/>
    <n v="1754.2083791218843"/>
    <n v="2023"/>
    <n v="61"/>
    <n v="3721"/>
    <n v="8.2217477283466227"/>
    <x v="0"/>
    <n v="2"/>
    <n v="0"/>
    <n v="1"/>
    <n v="0"/>
    <n v="0"/>
    <n v="0"/>
    <n v="0"/>
    <n v="0"/>
    <n v="0"/>
    <n v="0"/>
    <n v="0"/>
    <n v="0"/>
    <n v="0"/>
  </r>
  <r>
    <x v="2"/>
    <x v="61"/>
    <n v="1302.2891587249276"/>
    <n v="260.60492305020671"/>
    <n v="131.44797767037727"/>
    <n v="85.370298855050024"/>
    <n v="91717.165546882432"/>
    <n v="1779.7123583005616"/>
    <n v="2023"/>
    <n v="62"/>
    <n v="3844"/>
    <n v="8.2542687700901833"/>
    <x v="0"/>
    <n v="3"/>
    <n v="0"/>
    <n v="0"/>
    <n v="1"/>
    <n v="0"/>
    <n v="0"/>
    <n v="0"/>
    <n v="0"/>
    <n v="0"/>
    <n v="0"/>
    <n v="0"/>
    <n v="0"/>
    <n v="0"/>
  </r>
  <r>
    <x v="2"/>
    <x v="62"/>
    <n v="1315.3120125275952"/>
    <n v="263.21097228070704"/>
    <n v="132.76245744708103"/>
    <n v="54.465431917933572"/>
    <n v="89301.80133630769"/>
    <n v="1765.7508741733168"/>
    <n v="2023"/>
    <n v="63"/>
    <n v="3969"/>
    <n v="8.2862694527830651"/>
    <x v="0"/>
    <n v="3"/>
    <n v="0"/>
    <n v="0"/>
    <n v="1"/>
    <n v="0"/>
    <n v="0"/>
    <n v="0"/>
    <n v="0"/>
    <n v="0"/>
    <n v="0"/>
    <n v="0"/>
    <n v="0"/>
    <n v="0"/>
  </r>
  <r>
    <x v="2"/>
    <x v="63"/>
    <n v="1328.4651062036642"/>
    <n v="265.84308200351325"/>
    <n v="134.09008202155184"/>
    <n v="87.694504912753814"/>
    <n v="92173.675510490051"/>
    <n v="1816.0927751414829"/>
    <n v="2023"/>
    <n v="64"/>
    <n v="4096"/>
    <n v="8.317766166719343"/>
    <x v="0"/>
    <n v="3"/>
    <n v="0"/>
    <n v="0"/>
    <n v="1"/>
    <n v="0"/>
    <n v="0"/>
    <n v="0"/>
    <n v="0"/>
    <n v="0"/>
    <n v="0"/>
    <n v="0"/>
    <n v="0"/>
    <n v="0"/>
  </r>
  <r>
    <x v="2"/>
    <x v="64"/>
    <n v="1341.749738751256"/>
    <n v="268.5015128235479"/>
    <n v="135.43098284176733"/>
    <n v="83.361284282588173"/>
    <n v="92035.793314985378"/>
    <n v="1829.0435186991594"/>
    <n v="2023"/>
    <n v="65"/>
    <n v="4225"/>
    <n v="8.3487745397912736"/>
    <x v="0"/>
    <n v="3"/>
    <n v="0"/>
    <n v="0"/>
    <n v="1"/>
    <n v="0"/>
    <n v="0"/>
    <n v="0"/>
    <n v="0"/>
    <n v="0"/>
    <n v="0"/>
    <n v="0"/>
    <n v="0"/>
    <n v="0"/>
  </r>
  <r>
    <x v="2"/>
    <x v="65"/>
    <n v="1355.1672231786572"/>
    <n v="271.18652795178315"/>
    <n v="136.78529267018502"/>
    <n v="55.969900088040191"/>
    <n v="89912.068064962135"/>
    <n v="1819.1089438886656"/>
    <n v="2023"/>
    <n v="66"/>
    <n v="4356"/>
    <n v="8.3793094840528504"/>
    <x v="0"/>
    <n v="4"/>
    <n v="0"/>
    <n v="0"/>
    <n v="0"/>
    <n v="1"/>
    <n v="0"/>
    <n v="0"/>
    <n v="0"/>
    <n v="0"/>
    <n v="0"/>
    <n v="0"/>
    <n v="0"/>
    <n v="0"/>
  </r>
  <r>
    <x v="2"/>
    <x v="66"/>
    <n v="1368.7188863383656"/>
    <n v="273.89839323130087"/>
    <n v="138.15314559688687"/>
    <n v="57.994138834563536"/>
    <n v="90266.53147910563"/>
    <n v="1838.7645640011167"/>
    <n v="2023"/>
    <n v="67"/>
    <n v="4489"/>
    <n v="8.4093852387819314"/>
    <x v="0"/>
    <n v="4"/>
    <n v="0"/>
    <n v="0"/>
    <n v="0"/>
    <n v="1"/>
    <n v="0"/>
    <n v="0"/>
    <n v="0"/>
    <n v="0"/>
    <n v="0"/>
    <n v="0"/>
    <n v="0"/>
    <n v="0"/>
  </r>
  <r>
    <x v="2"/>
    <x v="67"/>
    <n v="1382.4060688512948"/>
    <n v="276.63737716361385"/>
    <n v="139.53467705285576"/>
    <n v="63.436277591791828"/>
    <n v="90930.361913968693"/>
    <n v="1862.0144006595563"/>
    <n v="2023"/>
    <n v="68"/>
    <n v="4624"/>
    <n v="8.4390154103522139"/>
    <x v="0"/>
    <n v="4"/>
    <n v="0"/>
    <n v="0"/>
    <n v="0"/>
    <n v="1"/>
    <n v="0"/>
    <n v="0"/>
    <n v="0"/>
    <n v="0"/>
    <n v="0"/>
    <n v="0"/>
    <n v="0"/>
    <n v="0"/>
  </r>
  <r>
    <x v="2"/>
    <x v="68"/>
    <n v="1396.2301250944893"/>
    <n v="279.40375093524995"/>
    <n v="140.93002382338432"/>
    <n v="69.744177838348207"/>
    <n v="91623.344180897067"/>
    <n v="1886.3080776914717"/>
    <n v="2023"/>
    <n v="69"/>
    <n v="4761"/>
    <n v="8.4682130091945194"/>
    <x v="0"/>
    <n v="4"/>
    <n v="0"/>
    <n v="0"/>
    <n v="0"/>
    <n v="1"/>
    <n v="0"/>
    <n v="0"/>
    <n v="0"/>
    <n v="0"/>
    <n v="0"/>
    <n v="0"/>
    <n v="0"/>
    <n v="0"/>
  </r>
  <r>
    <x v="2"/>
    <x v="69"/>
    <n v="1410.1924232337115"/>
    <n v="282.19778844460245"/>
    <n v="142.33932406161816"/>
    <n v="76.715022870920762"/>
    <n v="92318.985494932116"/>
    <n v="1911.4445586108527"/>
    <n v="2023"/>
    <n v="70"/>
    <n v="4900"/>
    <n v="8.4969904840987187"/>
    <x v="0"/>
    <n v="4"/>
    <n v="0"/>
    <n v="0"/>
    <n v="0"/>
    <n v="1"/>
    <n v="0"/>
    <n v="0"/>
    <n v="0"/>
    <n v="0"/>
    <n v="0"/>
    <n v="0"/>
    <n v="0"/>
    <n v="0"/>
  </r>
  <r>
    <x v="2"/>
    <x v="70"/>
    <n v="1424.2943452878426"/>
    <n v="285.01976632904848"/>
    <n v="143.76271730223434"/>
    <n v="84.38616788288661"/>
    <n v="99416.77588984622"/>
    <n v="1937.462996802012"/>
    <n v="2023"/>
    <n v="71"/>
    <n v="5041"/>
    <n v="8.5253597540826309"/>
    <x v="0"/>
    <n v="5"/>
    <n v="0"/>
    <n v="0"/>
    <n v="0"/>
    <n v="0"/>
    <n v="1"/>
    <n v="0"/>
    <n v="0"/>
    <n v="0"/>
    <n v="0"/>
    <n v="0"/>
    <n v="0"/>
    <n v="0"/>
  </r>
  <r>
    <x v="2"/>
    <x v="71"/>
    <n v="1438.5372872159771"/>
    <n v="287.86996399233897"/>
    <n v="145.20034447525668"/>
    <n v="92.824748943662641"/>
    <n v="100112.68099442027"/>
    <n v="1964.4323446272356"/>
    <n v="2023"/>
    <n v="72"/>
    <n v="5184"/>
    <n v="8.5533322380321106"/>
    <x v="0"/>
    <n v="5"/>
    <n v="0"/>
    <n v="0"/>
    <n v="0"/>
    <n v="0"/>
    <n v="1"/>
    <n v="0"/>
    <n v="0"/>
    <n v="0"/>
    <n v="0"/>
    <n v="0"/>
    <n v="0"/>
    <n v="0"/>
  </r>
  <r>
    <x v="2"/>
    <x v="72"/>
    <n v="1452.9226590208159"/>
    <n v="290.74866363226238"/>
    <n v="146.65234792000928"/>
    <n v="102.10722026527766"/>
    <n v="100808.58809818666"/>
    <n v="1992.4308908383653"/>
    <n v="2023"/>
    <n v="73"/>
    <n v="5329"/>
    <n v="8.5809188822967819"/>
    <x v="0"/>
    <n v="5"/>
    <n v="0"/>
    <n v="0"/>
    <n v="0"/>
    <n v="0"/>
    <n v="1"/>
    <n v="0"/>
    <n v="0"/>
    <n v="0"/>
    <n v="0"/>
    <n v="0"/>
    <n v="0"/>
    <n v="0"/>
  </r>
  <r>
    <x v="2"/>
    <x v="73"/>
    <n v="1467.4518848638995"/>
    <n v="293.65615026858495"/>
    <n v="148.11887139920933"/>
    <n v="112.3179419345303"/>
    <n v="101504.49538414541"/>
    <n v="2021.5448484662243"/>
    <n v="2023"/>
    <n v="74"/>
    <n v="5476"/>
    <n v="8.6081301864083404"/>
    <x v="0"/>
    <n v="5"/>
    <n v="0"/>
    <n v="0"/>
    <n v="0"/>
    <n v="0"/>
    <n v="1"/>
    <n v="0"/>
    <n v="0"/>
    <n v="0"/>
    <n v="0"/>
    <n v="0"/>
    <n v="0"/>
    <n v="0"/>
  </r>
  <r>
    <x v="2"/>
    <x v="74"/>
    <n v="1482.1264031895512"/>
    <n v="296.59271177127079"/>
    <n v="149.60006011320144"/>
    <n v="123.54973609225584"/>
    <n v="106058.82615628134"/>
    <n v="2051.8689111662793"/>
    <n v="2023"/>
    <n v="75"/>
    <n v="5625"/>
    <n v="8.6349762270726202"/>
    <x v="0"/>
    <n v="6"/>
    <n v="0"/>
    <n v="0"/>
    <n v="0"/>
    <n v="0"/>
    <n v="0"/>
    <n v="1"/>
    <n v="0"/>
    <n v="0"/>
    <n v="0"/>
    <n v="0"/>
    <n v="0"/>
    <n v="0"/>
  </r>
  <r>
    <x v="2"/>
    <x v="75"/>
    <n v="1496.9476668553555"/>
    <n v="299.55863888898352"/>
    <n v="151.09606071433342"/>
    <n v="135.90470969790869"/>
    <n v="106754.7334608621"/>
    <n v="2083.5070761565812"/>
    <n v="2023"/>
    <n v="76"/>
    <n v="5776"/>
    <n v="8.6614666805726621"/>
    <x v="0"/>
    <n v="6"/>
    <n v="0"/>
    <n v="0"/>
    <n v="0"/>
    <n v="0"/>
    <n v="0"/>
    <n v="1"/>
    <n v="0"/>
    <n v="0"/>
    <n v="0"/>
    <n v="0"/>
    <n v="0"/>
    <n v="0"/>
  </r>
  <r>
    <x v="2"/>
    <x v="76"/>
    <n v="1511.9171432676453"/>
    <n v="302.55422527787334"/>
    <n v="152.60702132147676"/>
    <n v="149.49518066734228"/>
    <n v="107450.64076575084"/>
    <n v="2116.5735705343377"/>
    <n v="2023"/>
    <n v="77"/>
    <n v="5929"/>
    <n v="8.6876108437073682"/>
    <x v="0"/>
    <n v="6"/>
    <n v="0"/>
    <n v="0"/>
    <n v="0"/>
    <n v="0"/>
    <n v="0"/>
    <n v="1"/>
    <n v="0"/>
    <n v="0"/>
    <n v="0"/>
    <n v="0"/>
    <n v="0"/>
    <n v="0"/>
  </r>
  <r>
    <x v="2"/>
    <x v="77"/>
    <n v="1527.0363145209371"/>
    <n v="305.57976753065202"/>
    <n v="154.13309153469152"/>
    <n v="164.4446987340408"/>
    <n v="108146.54807077083"/>
    <n v="2151.1938723203216"/>
    <n v="2023"/>
    <n v="78"/>
    <n v="6084"/>
    <n v="8.7134176533791834"/>
    <x v="0"/>
    <n v="6"/>
    <n v="0"/>
    <n v="0"/>
    <n v="0"/>
    <n v="0"/>
    <n v="0"/>
    <n v="1"/>
    <n v="0"/>
    <n v="0"/>
    <n v="0"/>
    <n v="0"/>
    <n v="0"/>
    <n v="0"/>
  </r>
  <r>
    <x v="2"/>
    <x v="78"/>
    <n v="1542.3066775405773"/>
    <n v="308.63556520595853"/>
    <n v="1404.1372031789076"/>
    <n v="180.88916860744132"/>
    <n v="125251.1135903033"/>
    <n v="3435.9686145328847"/>
    <n v="2023"/>
    <n v="79"/>
    <n v="6241"/>
    <n v="8.738895704934043"/>
    <x v="0"/>
    <n v="7"/>
    <n v="0"/>
    <n v="0"/>
    <n v="0"/>
    <n v="0"/>
    <n v="0"/>
    <n v="0"/>
    <n v="1"/>
    <n v="0"/>
    <n v="0"/>
    <n v="0"/>
    <n v="0"/>
    <n v="0"/>
  </r>
  <r>
    <x v="2"/>
    <x v="79"/>
    <n v="1557.7297442280847"/>
    <n v="311.72192085801817"/>
    <n v="1529.1376143433292"/>
    <n v="198.97808546818513"/>
    <n v="126463.31763508228"/>
    <n v="3597.5673648976176"/>
    <n v="2023"/>
    <n v="80"/>
    <n v="6400"/>
    <n v="8.7640532693477624"/>
    <x v="0"/>
    <n v="7"/>
    <n v="0"/>
    <n v="0"/>
    <n v="0"/>
    <n v="0"/>
    <n v="0"/>
    <n v="0"/>
    <n v="1"/>
    <n v="0"/>
    <n v="0"/>
    <n v="0"/>
    <n v="0"/>
    <n v="0"/>
  </r>
  <r>
    <x v="2"/>
    <x v="80"/>
    <n v="1573.3070416088365"/>
    <n v="314.83914006659836"/>
    <n v="1541.6376554597714"/>
    <n v="218.87589401500364"/>
    <n v="127146.82656145583"/>
    <n v="3648.6597311502101"/>
    <n v="2023"/>
    <n v="81"/>
    <n v="6561"/>
    <n v="8.7888983093448783"/>
    <x v="0"/>
    <n v="7"/>
    <n v="0"/>
    <n v="0"/>
    <n v="0"/>
    <n v="0"/>
    <n v="0"/>
    <n v="0"/>
    <n v="1"/>
    <n v="0"/>
    <n v="0"/>
    <n v="0"/>
    <n v="0"/>
    <n v="0"/>
  </r>
  <r>
    <x v="2"/>
    <x v="81"/>
    <n v="1589.0401119818548"/>
    <n v="317.98753146726438"/>
    <n v="1542.8876595714157"/>
    <n v="240.76348341650402"/>
    <n v="127780.09177186362"/>
    <n v="3690.6787864370394"/>
    <n v="2023"/>
    <n v="82"/>
    <n v="6724"/>
    <n v="8.8134384945285067"/>
    <x v="0"/>
    <n v="7"/>
    <n v="0"/>
    <n v="0"/>
    <n v="0"/>
    <n v="0"/>
    <n v="0"/>
    <n v="0"/>
    <n v="1"/>
    <n v="0"/>
    <n v="0"/>
    <n v="0"/>
    <n v="0"/>
    <n v="0"/>
  </r>
  <r>
    <x v="2"/>
    <x v="82"/>
    <n v="1604.9305130715238"/>
    <n v="321.16740678193696"/>
    <n v="1543.0126599825801"/>
    <n v="264.83983175815445"/>
    <n v="128408.35726718437"/>
    <n v="3733.9504115941954"/>
    <n v="2023"/>
    <n v="83"/>
    <n v="6889"/>
    <n v="8.8376812155931965"/>
    <x v="0"/>
    <n v="7"/>
    <n v="0"/>
    <n v="0"/>
    <n v="0"/>
    <n v="0"/>
    <n v="0"/>
    <n v="0"/>
    <n v="1"/>
    <n v="0"/>
    <n v="0"/>
    <n v="0"/>
    <n v="0"/>
    <n v="0"/>
  </r>
  <r>
    <x v="2"/>
    <x v="83"/>
    <n v="1620.9798181811348"/>
    <n v="324.37908084975635"/>
    <n v="1543.0251600236966"/>
    <n v="1053.670861709988"/>
    <n v="136609.3347315116"/>
    <n v="4542.0549207645763"/>
    <n v="2023"/>
    <n v="84"/>
    <n v="7056"/>
    <n v="8.8616335976866267"/>
    <x v="0"/>
    <n v="8"/>
    <n v="0"/>
    <n v="0"/>
    <n v="0"/>
    <n v="0"/>
    <n v="0"/>
    <n v="0"/>
    <n v="0"/>
    <n v="1"/>
    <n v="0"/>
    <n v="0"/>
    <n v="0"/>
    <n v="0"/>
  </r>
  <r>
    <x v="2"/>
    <x v="84"/>
    <n v="1637.1896163481729"/>
    <n v="327.62287165825393"/>
    <n v="1543.0264100278082"/>
    <n v="1118.6793802706597"/>
    <n v="137034.62828047766"/>
    <n v="4626.5182783048949"/>
    <n v="2023"/>
    <n v="85"/>
    <n v="7225"/>
    <n v="8.8853025129806333"/>
    <x v="0"/>
    <n v="8"/>
    <n v="0"/>
    <n v="0"/>
    <n v="0"/>
    <n v="0"/>
    <n v="0"/>
    <n v="0"/>
    <n v="0"/>
    <n v="1"/>
    <n v="0"/>
    <n v="0"/>
    <n v="0"/>
    <n v="0"/>
  </r>
  <r>
    <x v="2"/>
    <x v="85"/>
    <n v="1653.5615125013132"/>
    <n v="330.89910037483645"/>
    <n v="1543.0265350282193"/>
    <n v="1128.3298040841657"/>
    <n v="137167.03840164046"/>
    <n v="4655.816951988535"/>
    <n v="2023"/>
    <n v="86"/>
    <n v="7396"/>
    <n v="8.9086945925070147"/>
    <x v="0"/>
    <n v="8"/>
    <n v="0"/>
    <n v="0"/>
    <n v="0"/>
    <n v="0"/>
    <n v="0"/>
    <n v="0"/>
    <n v="0"/>
    <n v="1"/>
    <n v="0"/>
    <n v="0"/>
    <n v="0"/>
    <n v="0"/>
  </r>
  <r>
    <x v="2"/>
    <x v="86"/>
    <n v="1670.0971276190878"/>
    <n v="334.20809137858481"/>
    <n v="306.18534057487193"/>
    <n v="1027.6486598598062"/>
    <n v="125631.92856258247"/>
    <n v="3338.1392194323507"/>
    <n v="2023"/>
    <n v="87"/>
    <n v="7569"/>
    <n v="8.9318162373091674"/>
    <x v="0"/>
    <n v="8"/>
    <n v="0"/>
    <n v="0"/>
    <n v="0"/>
    <n v="0"/>
    <n v="0"/>
    <n v="0"/>
    <n v="0"/>
    <n v="1"/>
    <n v="0"/>
    <n v="0"/>
    <n v="0"/>
    <n v="0"/>
  </r>
  <r>
    <x v="2"/>
    <x v="87"/>
    <n v="1686.7980988902116"/>
    <n v="337.55017229237069"/>
    <n v="184.02004800025765"/>
    <n v="926.09897749223137"/>
    <n v="118536.51273032506"/>
    <n v="3134.4672966750713"/>
    <n v="2023"/>
    <n v="88"/>
    <n v="7744"/>
    <n v="8.9546736289564137"/>
    <x v="0"/>
    <n v="9"/>
    <n v="0"/>
    <n v="0"/>
    <n v="0"/>
    <n v="0"/>
    <n v="0"/>
    <n v="0"/>
    <n v="0"/>
    <n v="0"/>
    <n v="1"/>
    <n v="0"/>
    <n v="0"/>
    <n v="0"/>
  </r>
  <r>
    <x v="2"/>
    <x v="88"/>
    <n v="1703.6660798755668"/>
    <n v="340.92567401529436"/>
    <n v="173.33753388222391"/>
    <n v="833.61059810484892"/>
    <n v="117609.0524534749"/>
    <n v="3051.539885877934"/>
    <n v="2023"/>
    <n v="89"/>
    <n v="7921"/>
    <n v="8.9772727394642793"/>
    <x v="0"/>
    <n v="9"/>
    <n v="0"/>
    <n v="0"/>
    <n v="0"/>
    <n v="0"/>
    <n v="0"/>
    <n v="0"/>
    <n v="0"/>
    <n v="0"/>
    <n v="1"/>
    <n v="0"/>
    <n v="0"/>
    <n v="0"/>
  </r>
  <r>
    <x v="2"/>
    <x v="89"/>
    <n v="1720.7027406718398"/>
    <n v="344.33493075544732"/>
    <n v="173.81863776124251"/>
    <n v="750.26169013054812"/>
    <n v="117109.72969664434"/>
    <n v="2989.1179993190776"/>
    <n v="2023"/>
    <n v="90"/>
    <n v="8100"/>
    <n v="8.99961934066053"/>
    <x v="0"/>
    <n v="9"/>
    <n v="0"/>
    <n v="0"/>
    <n v="0"/>
    <n v="0"/>
    <n v="0"/>
    <n v="0"/>
    <n v="0"/>
    <n v="0"/>
    <n v="1"/>
    <n v="0"/>
    <n v="0"/>
    <n v="0"/>
  </r>
  <r>
    <x v="2"/>
    <x v="90"/>
    <n v="1737.9097680768202"/>
    <n v="347.77828006300183"/>
    <n v="175.43159699287457"/>
    <n v="675.2367363011117"/>
    <n v="116654.63470379228"/>
    <n v="2936.3563814338086"/>
    <n v="2023"/>
    <n v="91"/>
    <n v="8281"/>
    <n v="9.0217190130336995"/>
    <x v="0"/>
    <n v="9"/>
    <n v="0"/>
    <n v="0"/>
    <n v="0"/>
    <n v="0"/>
    <n v="0"/>
    <n v="0"/>
    <n v="0"/>
    <n v="0"/>
    <n v="1"/>
    <n v="0"/>
    <n v="0"/>
    <n v="0"/>
  </r>
  <r>
    <x v="2"/>
    <x v="91"/>
    <n v="1755.2888657563717"/>
    <n v="351.25606286363183"/>
    <n v="177.17339024820529"/>
    <n v="607.71318418936244"/>
    <n v="116203.93678379721"/>
    <n v="2891.4315030575713"/>
    <n v="2023"/>
    <n v="92"/>
    <n v="8464"/>
    <n v="9.0435771540980809"/>
    <x v="0"/>
    <n v="9"/>
    <n v="0"/>
    <n v="0"/>
    <n v="0"/>
    <n v="0"/>
    <n v="0"/>
    <n v="0"/>
    <n v="0"/>
    <n v="0"/>
    <n v="1"/>
    <n v="0"/>
    <n v="0"/>
    <n v="0"/>
  </r>
  <r>
    <x v="2"/>
    <x v="92"/>
    <n v="1772.8417544130839"/>
    <n v="354.76862349226815"/>
    <n v="178.94387187922752"/>
    <n v="546.94187792226239"/>
    <n v="108055.17929963414"/>
    <n v="2853.4961277068419"/>
    <n v="2023"/>
    <n v="93"/>
    <n v="8649"/>
    <n v="9.0651989863065126"/>
    <x v="0"/>
    <n v="10"/>
    <n v="0"/>
    <n v="0"/>
    <n v="0"/>
    <n v="0"/>
    <n v="0"/>
    <n v="0"/>
    <n v="0"/>
    <n v="0"/>
    <n v="0"/>
    <n v="1"/>
    <n v="0"/>
    <n v="0"/>
  </r>
  <r>
    <x v="2"/>
    <x v="93"/>
    <n v="1790.5701719566184"/>
    <n v="358.31630972719086"/>
    <n v="180.73318537087383"/>
    <n v="492.24769134521978"/>
    <n v="107604.95991244889"/>
    <n v="2821.867358399903"/>
    <n v="2023"/>
    <n v="94"/>
    <n v="8836"/>
    <n v="9.0865895645400077"/>
    <x v="0"/>
    <n v="10"/>
    <n v="0"/>
    <n v="0"/>
    <n v="0"/>
    <n v="0"/>
    <n v="0"/>
    <n v="0"/>
    <n v="0"/>
    <n v="0"/>
    <n v="0"/>
    <n v="1"/>
    <n v="0"/>
    <n v="0"/>
  </r>
  <r>
    <x v="2"/>
    <x v="94"/>
    <n v="1808.4758736757674"/>
    <n v="361.89947282446275"/>
    <n v="182.54050470186797"/>
    <n v="443.02292233221618"/>
    <n v="107154.7447913986"/>
    <n v="2795.9387735343144"/>
    <n v="2023"/>
    <n v="95"/>
    <n v="9025"/>
    <n v="9.1077537832010815"/>
    <x v="0"/>
    <n v="10"/>
    <n v="0"/>
    <n v="0"/>
    <n v="0"/>
    <n v="0"/>
    <n v="0"/>
    <n v="0"/>
    <n v="0"/>
    <n v="0"/>
    <n v="0"/>
    <n v="1"/>
    <n v="0"/>
    <n v="0"/>
  </r>
  <r>
    <x v="2"/>
    <x v="95"/>
    <n v="1826.5606324122327"/>
    <n v="365.51846755270736"/>
    <n v="184.36590849661519"/>
    <n v="398.72063011114642"/>
    <n v="106704.53009258656"/>
    <n v="2775.1656385727019"/>
    <n v="2023"/>
    <n v="96"/>
    <n v="9216"/>
    <n v="9.1286963829356722"/>
    <x v="0"/>
    <n v="10"/>
    <n v="0"/>
    <n v="0"/>
    <n v="0"/>
    <n v="0"/>
    <n v="0"/>
    <n v="0"/>
    <n v="0"/>
    <n v="0"/>
    <n v="0"/>
    <n v="1"/>
    <n v="0"/>
    <n v="0"/>
  </r>
  <r>
    <x v="2"/>
    <x v="96"/>
    <n v="1844.826238736151"/>
    <n v="369.17365222823446"/>
    <n v="186.20956745635419"/>
    <n v="358.848567101247"/>
    <n v="105221.66027817354"/>
    <n v="2759.0580255219866"/>
    <n v="2023"/>
    <n v="97"/>
    <n v="9409"/>
    <n v="9.1494219570067656"/>
    <x v="0"/>
    <n v="11"/>
    <n v="0"/>
    <n v="0"/>
    <n v="0"/>
    <n v="0"/>
    <n v="0"/>
    <n v="0"/>
    <n v="0"/>
    <n v="0"/>
    <n v="0"/>
    <n v="0"/>
    <n v="1"/>
    <n v="0"/>
  </r>
  <r>
    <x v="2"/>
    <x v="97"/>
    <n v="1863.2745011233692"/>
    <n v="372.86538875051679"/>
    <n v="188.07166311839504"/>
    <n v="322.96371039124381"/>
    <n v="104771.44562528623"/>
    <n v="2747.1752633835249"/>
    <n v="2023"/>
    <n v="98"/>
    <n v="9604"/>
    <n v="9.1699349573411446"/>
    <x v="0"/>
    <n v="11"/>
    <n v="0"/>
    <n v="0"/>
    <n v="0"/>
    <n v="0"/>
    <n v="0"/>
    <n v="0"/>
    <n v="0"/>
    <n v="0"/>
    <n v="0"/>
    <n v="0"/>
    <n v="1"/>
    <n v="0"/>
  </r>
  <r>
    <x v="2"/>
    <x v="98"/>
    <n v="1881.9072461345027"/>
    <n v="376.59404263802196"/>
    <n v="189.95237974832671"/>
    <n v="133.89910327549779"/>
    <n v="99894.321588576102"/>
    <n v="2582.3527717963493"/>
    <n v="2023"/>
    <n v="99"/>
    <n v="9801"/>
    <n v="9.1902397002691796"/>
    <x v="0"/>
    <n v="11"/>
    <n v="0"/>
    <n v="0"/>
    <n v="0"/>
    <n v="0"/>
    <n v="0"/>
    <n v="0"/>
    <n v="0"/>
    <n v="0"/>
    <n v="0"/>
    <n v="0"/>
    <n v="1"/>
    <n v="0"/>
  </r>
  <r>
    <x v="2"/>
    <x v="99"/>
    <n v="1900.7263185957777"/>
    <n v="380.35998306440217"/>
    <n v="191.85190354568476"/>
    <n v="131.17990690810623"/>
    <n v="99928.687906012899"/>
    <n v="2604.1181121139707"/>
    <n v="2023"/>
    <n v="100"/>
    <n v="10000"/>
    <n v="9.2103403719761836"/>
    <x v="0"/>
    <n v="11"/>
    <n v="0"/>
    <n v="0"/>
    <n v="0"/>
    <n v="0"/>
    <n v="0"/>
    <n v="0"/>
    <n v="0"/>
    <n v="0"/>
    <n v="0"/>
    <n v="0"/>
    <n v="1"/>
    <n v="0"/>
  </r>
  <r>
    <x v="2"/>
    <x v="100"/>
    <n v="1919.7335817816866"/>
    <n v="384.16358289504626"/>
    <n v="193.77042258112911"/>
    <n v="140.98355247161746"/>
    <n v="100477.52109613165"/>
    <n v="2638.6511397294789"/>
    <n v="2023"/>
    <n v="101"/>
    <n v="10201"/>
    <n v="9.2302410336825194"/>
    <x v="0"/>
    <n v="12"/>
    <n v="0"/>
    <n v="0"/>
    <n v="0"/>
    <n v="0"/>
    <n v="0"/>
    <n v="0"/>
    <n v="0"/>
    <n v="0"/>
    <n v="0"/>
    <n v="0"/>
    <n v="0"/>
    <n v="1"/>
  </r>
  <r>
    <x v="2"/>
    <x v="101"/>
    <n v="1938.930917599469"/>
    <n v="388.00521872399673"/>
    <n v="195.70812680693916"/>
    <n v="119.77508266779253"/>
    <n v="99697.943617222045"/>
    <n v="2642.4193457981974"/>
    <n v="2023"/>
    <n v="102"/>
    <n v="10404"/>
    <n v="9.2499456265685414"/>
    <x v="0"/>
    <n v="12"/>
    <n v="0"/>
    <n v="0"/>
    <n v="0"/>
    <n v="0"/>
    <n v="0"/>
    <n v="0"/>
    <n v="0"/>
    <n v="0"/>
    <n v="0"/>
    <n v="0"/>
    <n v="0"/>
    <n v="1"/>
  </r>
  <r>
    <x v="2"/>
    <x v="102"/>
    <n v="1958.3202267754396"/>
    <n v="391.88527091123672"/>
    <n v="197.66520807500842"/>
    <n v="108.8837397522194"/>
    <n v="99304.989446093387"/>
    <n v="2656.7544455139041"/>
    <n v="2023"/>
    <n v="103"/>
    <n v="10609"/>
    <n v="9.2694579764592717"/>
    <x v="0"/>
    <n v="12"/>
    <n v="0"/>
    <n v="0"/>
    <n v="0"/>
    <n v="0"/>
    <n v="0"/>
    <n v="0"/>
    <n v="0"/>
    <n v="0"/>
    <n v="0"/>
    <n v="0"/>
    <n v="0"/>
    <n v="1"/>
  </r>
  <r>
    <x v="2"/>
    <x v="103"/>
    <n v="1977.9034290431773"/>
    <n v="395.80412362034906"/>
    <n v="199.64186015575851"/>
    <n v="128.17560326656212"/>
    <n v="100388.19255738331"/>
    <n v="2701.5250160858468"/>
    <n v="2023"/>
    <n v="104"/>
    <n v="10816"/>
    <n v="9.288781798282745"/>
    <x v="0"/>
    <n v="12"/>
    <n v="0"/>
    <n v="0"/>
    <n v="0"/>
    <n v="0"/>
    <n v="0"/>
    <n v="0"/>
    <n v="0"/>
    <n v="0"/>
    <n v="0"/>
    <n v="0"/>
    <n v="0"/>
    <n v="1"/>
  </r>
  <r>
    <x v="2"/>
    <x v="104"/>
    <n v="1997.6824633335973"/>
    <n v="399.76216485655254"/>
    <n v="201.63827875731607"/>
    <n v="143.34204840443286"/>
    <n v="101178.46635798449"/>
    <n v="2742.4249553518989"/>
    <n v="2023"/>
    <n v="105"/>
    <n v="11025"/>
    <n v="9.3079207003150461"/>
    <x v="0"/>
    <n v="12"/>
    <n v="0"/>
    <n v="0"/>
    <n v="0"/>
    <n v="0"/>
    <n v="0"/>
    <n v="0"/>
    <n v="0"/>
    <n v="0"/>
    <n v="0"/>
    <n v="0"/>
    <n v="0"/>
    <n v="1"/>
  </r>
  <r>
    <x v="2"/>
    <x v="105"/>
    <n v="2017.6592879669249"/>
    <n v="403.75978650511809"/>
    <n v="203.65466154488925"/>
    <n v="150.38582696430953"/>
    <n v="101972.33947260911"/>
    <n v="2775.459562981242"/>
    <n v="2024"/>
    <n v="106"/>
    <n v="11236"/>
    <n v="9.3268781882241338"/>
    <x v="0"/>
    <n v="1"/>
    <n v="1"/>
    <n v="0"/>
    <n v="0"/>
    <n v="0"/>
    <n v="0"/>
    <n v="0"/>
    <n v="0"/>
    <n v="0"/>
    <n v="0"/>
    <n v="0"/>
    <n v="0"/>
    <n v="0"/>
  </r>
  <r>
    <x v="2"/>
    <x v="106"/>
    <n v="2037.8358808465882"/>
    <n v="407.79738437016931"/>
    <n v="205.69120816033816"/>
    <n v="121.85852750383346"/>
    <n v="100922.51957950077"/>
    <n v="2773.1830008809293"/>
    <n v="2024"/>
    <n v="107"/>
    <n v="11449"/>
    <n v="9.3456576689238116"/>
    <x v="0"/>
    <n v="1"/>
    <n v="1"/>
    <n v="0"/>
    <n v="0"/>
    <n v="0"/>
    <n v="0"/>
    <n v="0"/>
    <n v="0"/>
    <n v="0"/>
    <n v="0"/>
    <n v="0"/>
    <n v="0"/>
    <n v="0"/>
  </r>
  <r>
    <x v="2"/>
    <x v="107"/>
    <n v="2058.2142396550498"/>
    <n v="411.87535821387098"/>
    <n v="207.74812024194148"/>
    <n v="109.34453521093963"/>
    <n v="100455.19069077959"/>
    <n v="2787.1822533218024"/>
    <n v="2024"/>
    <n v="108"/>
    <n v="11664"/>
    <n v="9.3642624542484398"/>
    <x v="0"/>
    <n v="1"/>
    <n v="1"/>
    <n v="0"/>
    <n v="0"/>
    <n v="0"/>
    <n v="0"/>
    <n v="0"/>
    <n v="0"/>
    <n v="0"/>
    <n v="0"/>
    <n v="0"/>
    <n v="0"/>
    <n v="0"/>
  </r>
  <r>
    <x v="2"/>
    <x v="108"/>
    <n v="2078.7963820515974"/>
    <n v="415.99411179600963"/>
    <n v="209.82560144436087"/>
    <n v="109.83014887940129"/>
    <n v="100632.04722674776"/>
    <n v="2814.4462441713695"/>
    <n v="2024"/>
    <n v="109"/>
    <n v="11881"/>
    <n v="9.3826957644582869"/>
    <x v="0"/>
    <n v="1"/>
    <n v="1"/>
    <n v="0"/>
    <n v="0"/>
    <n v="0"/>
    <n v="0"/>
    <n v="0"/>
    <n v="0"/>
    <n v="0"/>
    <n v="0"/>
    <n v="0"/>
    <n v="0"/>
    <n v="0"/>
  </r>
  <r>
    <x v="2"/>
    <x v="109"/>
    <n v="2099.5843458721115"/>
    <n v="420.15405291396974"/>
    <n v="112.72797697901491"/>
    <n v="62.472888996874772"/>
    <n v="92881.522831677343"/>
    <n v="2694.9392647619707"/>
    <n v="2024"/>
    <n v="110"/>
    <n v="12100"/>
    <n v="9.4009607315848331"/>
    <x v="0"/>
    <n v="2"/>
    <n v="0"/>
    <n v="1"/>
    <n v="0"/>
    <n v="0"/>
    <n v="0"/>
    <n v="0"/>
    <n v="0"/>
    <n v="0"/>
    <n v="0"/>
    <n v="0"/>
    <n v="0"/>
    <n v="0"/>
  </r>
  <r>
    <x v="2"/>
    <x v="110"/>
    <n v="1590.5390818172268"/>
    <n v="310.00777053935025"/>
    <n v="103.93566870082611"/>
    <n v="70.476990277875501"/>
    <n v="91184.487752723959"/>
    <n v="2074.9595113352784"/>
    <n v="2024"/>
    <n v="111"/>
    <n v="12321"/>
    <n v="9.4190604026246678"/>
    <x v="0"/>
    <n v="2"/>
    <n v="0"/>
    <n v="1"/>
    <n v="0"/>
    <n v="0"/>
    <n v="0"/>
    <n v="0"/>
    <n v="0"/>
    <n v="0"/>
    <n v="0"/>
    <n v="0"/>
    <n v="0"/>
    <n v="0"/>
  </r>
  <r>
    <x v="2"/>
    <x v="111"/>
    <n v="1225.8773572720588"/>
    <n v="255.93393679286413"/>
    <n v="103.98306658303643"/>
    <n v="69.205699522998458"/>
    <n v="89743.208144751276"/>
    <n v="1655.0000601709578"/>
    <n v="2024"/>
    <n v="112"/>
    <n v="12544"/>
    <n v="9.4369977425901883"/>
    <x v="0"/>
    <n v="2"/>
    <n v="0"/>
    <n v="1"/>
    <n v="0"/>
    <n v="0"/>
    <n v="0"/>
    <n v="0"/>
    <n v="0"/>
    <n v="0"/>
    <n v="0"/>
    <n v="0"/>
    <n v="0"/>
    <n v="0"/>
  </r>
  <r>
    <x v="2"/>
    <x v="112"/>
    <n v="970.61415009044106"/>
    <n v="229.90632043485297"/>
    <n v="104.923701368387"/>
    <n v="51.920569952299843"/>
    <n v="87222.285498302488"/>
    <n v="1357.3647418459809"/>
    <n v="2024"/>
    <n v="113"/>
    <n v="12769"/>
    <n v="9.4547756374246816"/>
    <x v="0"/>
    <n v="2"/>
    <n v="0"/>
    <n v="1"/>
    <n v="0"/>
    <n v="0"/>
    <n v="0"/>
    <n v="0"/>
    <n v="0"/>
    <n v="0"/>
    <n v="0"/>
    <n v="0"/>
    <n v="0"/>
    <n v="0"/>
  </r>
  <r>
    <x v="2"/>
    <x v="113"/>
    <n v="791.92990506330864"/>
    <n v="217.91190577623161"/>
    <n v="56.365078554128111"/>
    <n v="50.192056995229983"/>
    <n v="82111.904627077587"/>
    <n v="1116.3989463888984"/>
    <n v="2024"/>
    <n v="114"/>
    <n v="12996"/>
    <n v="9.4723968967889913"/>
    <x v="0"/>
    <n v="3"/>
    <n v="0"/>
    <n v="0"/>
    <n v="1"/>
    <n v="0"/>
    <n v="0"/>
    <n v="0"/>
    <n v="0"/>
    <n v="0"/>
    <n v="0"/>
    <n v="0"/>
    <n v="0"/>
    <n v="0"/>
  </r>
  <r>
    <x v="2"/>
    <x v="114"/>
    <n v="666.85093354431592"/>
    <n v="212.94428590250897"/>
    <n v="51.967943356875118"/>
    <n v="50.019205699522999"/>
    <n v="81071.427883032913"/>
    <n v="981.78236850322298"/>
    <n v="2024"/>
    <n v="115"/>
    <n v="13225"/>
    <n v="9.4898642567265004"/>
    <x v="0"/>
    <n v="3"/>
    <n v="0"/>
    <n v="0"/>
    <n v="1"/>
    <n v="0"/>
    <n v="0"/>
    <n v="0"/>
    <n v="0"/>
    <n v="0"/>
    <n v="0"/>
    <n v="0"/>
    <n v="0"/>
    <n v="0"/>
  </r>
  <r>
    <x v="2"/>
    <x v="115"/>
    <n v="579.29565348102119"/>
    <n v="211.50035929579155"/>
    <n v="51.991544192164426"/>
    <n v="50.001920569952304"/>
    <n v="80744.636909141773"/>
    <n v="892.78947753892942"/>
    <n v="2024"/>
    <n v="116"/>
    <n v="13456"/>
    <n v="9.507180382212729"/>
    <x v="0"/>
    <n v="3"/>
    <n v="0"/>
    <n v="0"/>
    <n v="1"/>
    <n v="0"/>
    <n v="0"/>
    <n v="0"/>
    <n v="0"/>
    <n v="0"/>
    <n v="0"/>
    <n v="0"/>
    <n v="0"/>
    <n v="0"/>
  </r>
  <r>
    <x v="2"/>
    <x v="116"/>
    <n v="518.00695743671474"/>
    <n v="211.82867815587826"/>
    <n v="52.461851774258122"/>
    <n v="50.000192056995232"/>
    <n v="80577.724605535448"/>
    <n v="832.29767942384638"/>
    <n v="2024"/>
    <n v="117"/>
    <n v="13689"/>
    <n v="9.5243478695955126"/>
    <x v="0"/>
    <n v="3"/>
    <n v="0"/>
    <n v="0"/>
    <n v="1"/>
    <n v="0"/>
    <n v="0"/>
    <n v="0"/>
    <n v="0"/>
    <n v="0"/>
    <n v="0"/>
    <n v="0"/>
    <n v="0"/>
    <n v="0"/>
  </r>
  <r>
    <x v="2"/>
    <x v="117"/>
    <n v="475.10487020570025"/>
    <n v="211.99283758592162"/>
    <n v="50.246185177425815"/>
    <n v="50.000019205699523"/>
    <n v="80108.378524391796"/>
    <n v="787.34391217474717"/>
    <n v="2024"/>
    <n v="118"/>
    <n v="13924"/>
    <n v="9.5413692489313302"/>
    <x v="0"/>
    <n v="3"/>
    <n v="0"/>
    <n v="0"/>
    <n v="1"/>
    <n v="0"/>
    <n v="0"/>
    <n v="0"/>
    <n v="0"/>
    <n v="0"/>
    <n v="0"/>
    <n v="0"/>
    <n v="0"/>
    <n v="0"/>
  </r>
  <r>
    <x v="2"/>
    <x v="118"/>
    <n v="445.07340914399015"/>
    <n v="155.99641879296081"/>
    <n v="50.024618517742582"/>
    <n v="50.00000192056995"/>
    <n v="78723.47843583877"/>
    <n v="701.0944483752636"/>
    <n v="2024"/>
    <n v="119"/>
    <n v="14161"/>
    <n v="9.5582469862230592"/>
    <x v="0"/>
    <n v="4"/>
    <n v="0"/>
    <n v="0"/>
    <n v="0"/>
    <n v="1"/>
    <n v="0"/>
    <n v="0"/>
    <n v="0"/>
    <n v="0"/>
    <n v="0"/>
    <n v="0"/>
    <n v="0"/>
    <n v="0"/>
  </r>
  <r>
    <x v="2"/>
    <x v="119"/>
    <n v="424.05138640079315"/>
    <n v="128.46323515807489"/>
    <n v="50.002461851774257"/>
    <n v="54.500000192057001"/>
    <n v="78346.563230838452"/>
    <n v="657.01708360269924"/>
    <n v="2024"/>
    <n v="120"/>
    <n v="14400"/>
    <n v="9.5749834855640916"/>
    <x v="0"/>
    <n v="4"/>
    <n v="0"/>
    <n v="0"/>
    <n v="0"/>
    <n v="1"/>
    <n v="0"/>
    <n v="0"/>
    <n v="0"/>
    <n v="0"/>
    <n v="0"/>
    <n v="0"/>
    <n v="0"/>
    <n v="0"/>
  </r>
  <r>
    <x v="2"/>
    <x v="120"/>
    <n v="409.3359704805552"/>
    <n v="115.2012935982479"/>
    <n v="50.000246185177424"/>
    <n v="59.90000001920572"/>
    <n v="78390.371200037305"/>
    <n v="634.43751028318616"/>
    <n v="2024"/>
    <n v="121"/>
    <n v="14641"/>
    <n v="9.5915810911934827"/>
    <x v="0"/>
    <n v="4"/>
    <n v="0"/>
    <n v="0"/>
    <n v="0"/>
    <n v="1"/>
    <n v="0"/>
    <n v="0"/>
    <n v="0"/>
    <n v="0"/>
    <n v="0"/>
    <n v="0"/>
    <n v="0"/>
    <n v="0"/>
  </r>
  <r>
    <x v="2"/>
    <x v="121"/>
    <n v="399.03517933638864"/>
    <n v="109.0800195785265"/>
    <n v="50.000024618517742"/>
    <n v="65.885000001920602"/>
    <n v="78678.588419984095"/>
    <n v="624.00022353535348"/>
    <n v="2024"/>
    <n v="122"/>
    <n v="14884"/>
    <n v="9.6080420894665135"/>
    <x v="0"/>
    <n v="4"/>
    <n v="0"/>
    <n v="0"/>
    <n v="0"/>
    <n v="1"/>
    <n v="0"/>
    <n v="0"/>
    <n v="0"/>
    <n v="0"/>
    <n v="0"/>
    <n v="0"/>
    <n v="0"/>
    <n v="0"/>
  </r>
  <r>
    <x v="2"/>
    <x v="122"/>
    <n v="526.86853028444625"/>
    <n v="136.0359455090902"/>
    <n v="50.000002461851778"/>
    <n v="72.473000000192101"/>
    <n v="87163.450715969011"/>
    <n v="785.37747825558029"/>
    <n v="2024"/>
    <n v="123"/>
    <n v="15129"/>
    <n v="9.6243687107448341"/>
    <x v="0"/>
    <n v="5"/>
    <n v="0"/>
    <n v="0"/>
    <n v="0"/>
    <n v="0"/>
    <n v="1"/>
    <n v="0"/>
    <n v="0"/>
    <n v="0"/>
    <n v="0"/>
    <n v="0"/>
    <n v="0"/>
    <n v="0"/>
  </r>
  <r>
    <x v="2"/>
    <x v="123"/>
    <n v="618.82731499557644"/>
    <n v="150.32886783157031"/>
    <n v="50.000000246185181"/>
    <n v="79.720250000019263"/>
    <n v="88495.602721107338"/>
    <n v="898.87643307335122"/>
    <n v="2024"/>
    <n v="124"/>
    <n v="15376"/>
    <n v="9.6405631312100741"/>
    <x v="0"/>
    <n v="5"/>
    <n v="0"/>
    <n v="0"/>
    <n v="0"/>
    <n v="0"/>
    <n v="1"/>
    <n v="0"/>
    <n v="0"/>
    <n v="0"/>
    <n v="0"/>
    <n v="0"/>
    <n v="0"/>
    <n v="0"/>
  </r>
  <r>
    <x v="2"/>
    <x v="124"/>
    <n v="685.6986577313321"/>
    <n v="158.29843794358061"/>
    <n v="63.493437345214673"/>
    <n v="87.692270000001983"/>
    <n v="91139.202137954882"/>
    <n v="995.18280302012943"/>
    <n v="2024"/>
    <n v="125"/>
    <n v="15625"/>
    <n v="9.656627474604603"/>
    <x v="0"/>
    <n v="5"/>
    <n v="0"/>
    <n v="0"/>
    <n v="0"/>
    <n v="0"/>
    <n v="1"/>
    <n v="0"/>
    <n v="0"/>
    <n v="0"/>
    <n v="0"/>
    <n v="0"/>
    <n v="0"/>
    <n v="0"/>
  </r>
  <r>
    <x v="2"/>
    <x v="125"/>
    <n v="735.03379301870541"/>
    <n v="163.1145630398637"/>
    <n v="298.81653033750223"/>
    <n v="96.461496500000266"/>
    <n v="102598.6741483432"/>
    <n v="1293.4263828960716"/>
    <n v="2024"/>
    <n v="126"/>
    <n v="15876"/>
    <n v="9.6725638139029559"/>
    <x v="0"/>
    <n v="5"/>
    <n v="0"/>
    <n v="0"/>
    <n v="0"/>
    <n v="0"/>
    <n v="1"/>
    <n v="0"/>
    <n v="0"/>
    <n v="0"/>
    <n v="0"/>
    <n v="0"/>
    <n v="0"/>
    <n v="0"/>
  </r>
  <r>
    <x v="2"/>
    <x v="126"/>
    <n v="772.11883504593447"/>
    <n v="166.362279028686"/>
    <n v="1492.2175860486539"/>
    <n v="106.10764610000011"/>
    <n v="118235.68739550424"/>
    <n v="2536.8063462232744"/>
    <n v="2024"/>
    <n v="127"/>
    <n v="16129"/>
    <n v="9.6883741729171824"/>
    <x v="1"/>
    <n v="6"/>
    <n v="0"/>
    <n v="0"/>
    <n v="0"/>
    <n v="0"/>
    <n v="0"/>
    <n v="1"/>
    <n v="0"/>
    <n v="0"/>
    <n v="0"/>
    <n v="0"/>
    <n v="0"/>
    <n v="0"/>
  </r>
  <r>
    <x v="2"/>
    <x v="127"/>
    <n v="800.65431626432314"/>
    <n v="168.83418699818469"/>
    <n v="1172.8569117152979"/>
    <n v="116.71841070500011"/>
    <n v="117292.23625205236"/>
    <n v="2259.0638256828061"/>
    <n v="2024"/>
    <n v="128"/>
    <n v="16384"/>
    <n v="9.7040605278392338"/>
    <x v="1"/>
    <n v="6"/>
    <n v="0"/>
    <n v="0"/>
    <n v="0"/>
    <n v="0"/>
    <n v="0"/>
    <n v="1"/>
    <n v="0"/>
    <n v="0"/>
    <n v="0"/>
    <n v="0"/>
    <n v="0"/>
    <n v="0"/>
  </r>
  <r>
    <x v="2"/>
    <x v="128"/>
    <n v="823.230864434517"/>
    <n v="170.92667145777244"/>
    <n v="1243.2843595930055"/>
    <n v="128.39025177500014"/>
    <n v="118369.87591631604"/>
    <n v="2365.8321472602952"/>
    <n v="2024"/>
    <n v="129"/>
    <n v="16641"/>
    <n v="9.7196248087233439"/>
    <x v="1"/>
    <n v="6"/>
    <n v="0"/>
    <n v="0"/>
    <n v="0"/>
    <n v="0"/>
    <n v="0"/>
    <n v="1"/>
    <n v="0"/>
    <n v="0"/>
    <n v="0"/>
    <n v="0"/>
    <n v="0"/>
    <n v="0"/>
  </r>
  <r>
    <x v="2"/>
    <x v="129"/>
    <n v="841.66217658414746"/>
    <n v="172.83800946715314"/>
    <n v="1250.3271043807763"/>
    <n v="141.22927695245016"/>
    <n v="119068.83049079546"/>
    <n v="2406.0565673845272"/>
    <n v="2024"/>
    <n v="130"/>
    <n v="16900"/>
    <n v="9.7350689009111644"/>
    <x v="1"/>
    <n v="6"/>
    <n v="0"/>
    <n v="0"/>
    <n v="0"/>
    <n v="0"/>
    <n v="0"/>
    <n v="1"/>
    <n v="0"/>
    <n v="0"/>
    <n v="0"/>
    <n v="0"/>
    <n v="0"/>
    <n v="0"/>
  </r>
  <r>
    <x v="2"/>
    <x v="130"/>
    <n v="857.21810080368891"/>
    <n v="174.66742520922617"/>
    <n v="1194.7314454384796"/>
    <n v="155.35220464769017"/>
    <n v="119406.22645659605"/>
    <n v="2381.9691760990845"/>
    <n v="2024"/>
    <n v="131"/>
    <n v="17161"/>
    <n v="9.7503946464023024"/>
    <x v="1"/>
    <n v="6"/>
    <n v="0"/>
    <n v="0"/>
    <n v="0"/>
    <n v="0"/>
    <n v="0"/>
    <n v="1"/>
    <n v="0"/>
    <n v="0"/>
    <n v="0"/>
    <n v="0"/>
    <n v="0"/>
    <n v="0"/>
  </r>
  <r>
    <x v="2"/>
    <x v="131"/>
    <n v="870.78779352931565"/>
    <n v="176.46461728501919"/>
    <n v="1135.6869427942297"/>
    <n v="170.88742511245871"/>
    <n v="121035.30336167981"/>
    <n v="2353.8267787210234"/>
    <n v="2024"/>
    <n v="132"/>
    <n v="17424"/>
    <n v="9.7656038451727412"/>
    <x v="1"/>
    <n v="7"/>
    <n v="0"/>
    <n v="0"/>
    <n v="0"/>
    <n v="0"/>
    <n v="0"/>
    <n v="0"/>
    <n v="1"/>
    <n v="0"/>
    <n v="0"/>
    <n v="0"/>
    <n v="0"/>
    <n v="0"/>
  </r>
  <r>
    <x v="2"/>
    <x v="132"/>
    <n v="882.99392966692176"/>
    <n v="178.25452236971972"/>
    <n v="1078.9718026172857"/>
    <n v="187.97616762370453"/>
    <n v="121321.53756057362"/>
    <n v="2328.1964222776319"/>
    <n v="2024"/>
    <n v="133"/>
    <n v="17689"/>
    <n v="9.7806982564435074"/>
    <x v="1"/>
    <n v="7"/>
    <n v="0"/>
    <n v="0"/>
    <n v="0"/>
    <n v="0"/>
    <n v="0"/>
    <n v="0"/>
    <n v="1"/>
    <n v="0"/>
    <n v="0"/>
    <n v="0"/>
    <n v="0"/>
    <n v="0"/>
  </r>
  <r>
    <x v="2"/>
    <x v="133"/>
    <n v="730.59575076684519"/>
    <n v="139.12726118485986"/>
    <n v="1025.0301331826981"/>
    <n v="206.77378438607496"/>
    <n v="120111.59361065904"/>
    <n v="2101.526929520478"/>
    <n v="2024"/>
    <n v="134"/>
    <n v="17956"/>
    <n v="9.7956795999018222"/>
    <x v="1"/>
    <n v="7"/>
    <n v="0"/>
    <n v="0"/>
    <n v="0"/>
    <n v="0"/>
    <n v="0"/>
    <n v="0"/>
    <n v="1"/>
    <n v="0"/>
    <n v="0"/>
    <n v="0"/>
    <n v="0"/>
    <n v="0"/>
  </r>
  <r>
    <x v="2"/>
    <x v="134"/>
    <n v="790.35569346454008"/>
    <n v="161.39529081555696"/>
    <n v="973.77931859319085"/>
    <n v="227.45116282468251"/>
    <n v="121098.43974867641"/>
    <n v="2152.9814656979702"/>
    <n v="2024"/>
    <n v="135"/>
    <n v="18225"/>
    <n v="9.8105495568768593"/>
    <x v="1"/>
    <n v="7"/>
    <n v="0"/>
    <n v="0"/>
    <n v="0"/>
    <n v="0"/>
    <n v="0"/>
    <n v="0"/>
    <n v="1"/>
    <n v="0"/>
    <n v="0"/>
    <n v="0"/>
    <n v="0"/>
    <n v="0"/>
  </r>
  <r>
    <x v="2"/>
    <x v="135"/>
    <n v="834.97704003220383"/>
    <n v="173.44762223313683"/>
    <n v="925.09042187049408"/>
    <n v="250.19627910715079"/>
    <n v="121956.05403871155"/>
    <n v="2183.7113632429855"/>
    <n v="2024"/>
    <n v="136"/>
    <n v="18496"/>
    <n v="9.8253097714721047"/>
    <x v="1"/>
    <n v="8"/>
    <n v="0"/>
    <n v="0"/>
    <n v="0"/>
    <n v="0"/>
    <n v="0"/>
    <n v="0"/>
    <n v="0"/>
    <n v="1"/>
    <n v="0"/>
    <n v="0"/>
    <n v="0"/>
    <n v="0"/>
  </r>
  <r>
    <x v="2"/>
    <x v="136"/>
    <n v="869.02926317563879"/>
    <n v="180.40128771018033"/>
    <n v="878.83590769766568"/>
    <n v="611.58598059990481"/>
    <n v="126978.77021039475"/>
    <n v="2539.8524391833898"/>
    <n v="2024"/>
    <n v="137"/>
    <n v="18769"/>
    <n v="9.8399618516562501"/>
    <x v="1"/>
    <n v="8"/>
    <n v="0"/>
    <n v="0"/>
    <n v="0"/>
    <n v="0"/>
    <n v="0"/>
    <n v="0"/>
    <n v="0"/>
    <n v="1"/>
    <n v="0"/>
    <n v="0"/>
    <n v="0"/>
    <n v="0"/>
  </r>
  <r>
    <x v="2"/>
    <x v="137"/>
    <n v="895.7112727275744"/>
    <n v="184.81489521463823"/>
    <n v="834.89411300485187"/>
    <n v="621.22900522561417"/>
    <n v="126903.13155856007"/>
    <n v="2536.6492861726783"/>
    <n v="2024"/>
    <n v="138"/>
    <n v="19044"/>
    <n v="9.8545073703144102"/>
    <x v="1"/>
    <n v="8"/>
    <n v="0"/>
    <n v="0"/>
    <n v="0"/>
    <n v="0"/>
    <n v="0"/>
    <n v="0"/>
    <n v="0"/>
    <n v="1"/>
    <n v="0"/>
    <n v="0"/>
    <n v="0"/>
    <n v="0"/>
  </r>
  <r>
    <x v="2"/>
    <x v="138"/>
    <n v="917.2625872989754"/>
    <n v="187.96784148046265"/>
    <n v="793.14940742381623"/>
    <n v="563.44410181985722"/>
    <n v="126136.74614787039"/>
    <n v="2461.8239380231116"/>
    <n v="2024"/>
    <n v="139"/>
    <n v="19321"/>
    <n v="9.868947866261383"/>
    <x v="1"/>
    <n v="8"/>
    <n v="0"/>
    <n v="0"/>
    <n v="0"/>
    <n v="0"/>
    <n v="0"/>
    <n v="0"/>
    <n v="0"/>
    <n v="1"/>
    <n v="0"/>
    <n v="0"/>
    <n v="0"/>
    <n v="0"/>
  </r>
  <r>
    <x v="2"/>
    <x v="139"/>
    <n v="935.25115446285304"/>
    <n v="190.49991855210629"/>
    <n v="753.49193705954622"/>
    <n v="529.38572986298323"/>
    <n v="122452.83818082081"/>
    <n v="2408.6287399374887"/>
    <n v="2024"/>
    <n v="140"/>
    <n v="19600"/>
    <n v="9.8832848452186077"/>
    <x v="1"/>
    <n v="8"/>
    <n v="0"/>
    <n v="0"/>
    <n v="0"/>
    <n v="0"/>
    <n v="0"/>
    <n v="0"/>
    <n v="0"/>
    <n v="1"/>
    <n v="0"/>
    <n v="0"/>
    <n v="0"/>
    <n v="0"/>
  </r>
  <r>
    <x v="2"/>
    <x v="140"/>
    <n v="950.774824911103"/>
    <n v="192.73111706604686"/>
    <n v="715.81734020726083"/>
    <n v="496.58415109772199"/>
    <n v="121840.95662262855"/>
    <n v="2355.9074332821328"/>
    <n v="2024"/>
    <n v="141"/>
    <n v="19881"/>
    <n v="9.8975197807563369"/>
    <x v="1"/>
    <n v="9"/>
    <n v="0"/>
    <n v="0"/>
    <n v="0"/>
    <n v="0"/>
    <n v="0"/>
    <n v="0"/>
    <n v="0"/>
    <n v="0"/>
    <n v="1"/>
    <n v="0"/>
    <n v="0"/>
    <n v="0"/>
  </r>
  <r>
    <x v="2"/>
    <x v="141"/>
    <n v="964.60238439274917"/>
    <n v="194.82152790091709"/>
    <n v="680.026473196967"/>
    <n v="504.2092141170541"/>
    <n v="121673.39122434755"/>
    <n v="2343.6595996076876"/>
    <n v="2024"/>
    <n v="142"/>
    <n v="20164"/>
    <n v="9.9116541152025217"/>
    <x v="1"/>
    <n v="9"/>
    <n v="0"/>
    <n v="0"/>
    <n v="0"/>
    <n v="0"/>
    <n v="0"/>
    <n v="0"/>
    <n v="0"/>
    <n v="0"/>
    <n v="1"/>
    <n v="0"/>
    <n v="0"/>
    <n v="0"/>
  </r>
  <r>
    <x v="2"/>
    <x v="142"/>
    <n v="977.27227609945112"/>
    <n v="196.85129301203114"/>
    <n v="157.49912347511207"/>
    <n v="459.51664051825912"/>
    <n v="111210.30459821537"/>
    <n v="1791.1393331048534"/>
    <n v="2024"/>
    <n v="143"/>
    <n v="20449"/>
    <n v="9.9256892605198139"/>
    <x v="1"/>
    <n v="9"/>
    <n v="0"/>
    <n v="0"/>
    <n v="0"/>
    <n v="0"/>
    <n v="0"/>
    <n v="0"/>
    <n v="0"/>
    <n v="0"/>
    <n v="1"/>
    <n v="0"/>
    <n v="0"/>
    <n v="0"/>
  </r>
  <r>
    <x v="2"/>
    <x v="143"/>
    <n v="989.16170636438778"/>
    <n v="198.86058085820389"/>
    <n v="106.1413532644807"/>
    <n v="414.13781124772424"/>
    <n v="108000.69327816847"/>
    <n v="1708.3014517347965"/>
    <n v="2024"/>
    <n v="144"/>
    <n v="20736"/>
    <n v="9.9396265991520014"/>
    <x v="1"/>
    <n v="9"/>
    <n v="0"/>
    <n v="0"/>
    <n v="0"/>
    <n v="0"/>
    <n v="0"/>
    <n v="0"/>
    <n v="0"/>
    <n v="0"/>
    <n v="1"/>
    <n v="0"/>
    <n v="0"/>
    <n v="0"/>
  </r>
  <r>
    <x v="2"/>
    <x v="144"/>
    <n v="1000.5350186807912"/>
    <n v="200.86957412481215"/>
    <n v="101.90949065258727"/>
    <n v="372.78131360108091"/>
    <n v="99509.599777007461"/>
    <n v="1676.0953970592714"/>
    <n v="2024"/>
    <n v="145"/>
    <n v="21025"/>
    <n v="9.9534674848411484"/>
    <x v="1"/>
    <n v="10"/>
    <n v="0"/>
    <n v="0"/>
    <n v="0"/>
    <n v="0"/>
    <n v="0"/>
    <n v="0"/>
    <n v="0"/>
    <n v="0"/>
    <n v="0"/>
    <n v="1"/>
    <n v="0"/>
    <n v="0"/>
  </r>
  <r>
    <x v="2"/>
    <x v="145"/>
    <n v="1011.5775555445306"/>
    <n v="202.88846359507338"/>
    <n v="102.3992579446593"/>
    <n v="335.50891058878574"/>
    <n v="99026.689641915713"/>
    <n v="1652.3741876730489"/>
    <n v="2024"/>
    <n v="146"/>
    <n v="21316"/>
    <n v="9.9672132434166727"/>
    <x v="1"/>
    <n v="10"/>
    <n v="0"/>
    <n v="0"/>
    <n v="0"/>
    <n v="0"/>
    <n v="0"/>
    <n v="0"/>
    <n v="0"/>
    <n v="0"/>
    <n v="0"/>
    <n v="1"/>
    <n v="0"/>
    <n v="0"/>
  </r>
  <r>
    <x v="2"/>
    <x v="146"/>
    <n v="1022.4193617738281"/>
    <n v="204.92244509553063"/>
    <n v="103.37031776266051"/>
    <n v="301.95859236468846"/>
    <n v="98574.699452120607"/>
    <n v="1632.6707169967076"/>
    <n v="2024"/>
    <n v="147"/>
    <n v="21609"/>
    <n v="9.980865173557472"/>
    <x v="1"/>
    <n v="10"/>
    <n v="0"/>
    <n v="0"/>
    <n v="0"/>
    <n v="0"/>
    <n v="0"/>
    <n v="0"/>
    <n v="0"/>
    <n v="0"/>
    <n v="0"/>
    <n v="1"/>
    <n v="0"/>
    <n v="0"/>
  </r>
  <r>
    <x v="2"/>
    <x v="147"/>
    <n v="1033.1517768632627"/>
    <n v="206.97421797873926"/>
    <n v="104.3987276641426"/>
    <n v="271.76279041169778"/>
    <n v="98125.311831276762"/>
    <n v="1616.2875129178424"/>
    <n v="2024"/>
    <n v="148"/>
    <n v="21904"/>
    <n v="9.9944245475282294"/>
    <x v="1"/>
    <n v="10"/>
    <n v="0"/>
    <n v="0"/>
    <n v="0"/>
    <n v="0"/>
    <n v="0"/>
    <n v="0"/>
    <n v="0"/>
    <n v="0"/>
    <n v="0"/>
    <n v="1"/>
    <n v="0"/>
    <n v="0"/>
  </r>
  <r>
    <x v="2"/>
    <x v="148"/>
    <n v="1043.839049662083"/>
    <n v="209.04523437465329"/>
    <n v="105.44218561316956"/>
    <n v="244.58651709887582"/>
    <n v="96643.210869221439"/>
    <n v="1602.9129867487818"/>
    <n v="2024"/>
    <n v="149"/>
    <n v="22201"/>
    <n v="10.007892611890918"/>
    <x v="1"/>
    <n v="11"/>
    <n v="0"/>
    <n v="0"/>
    <n v="0"/>
    <n v="0"/>
    <n v="0"/>
    <n v="0"/>
    <n v="0"/>
    <n v="0"/>
    <n v="0"/>
    <n v="0"/>
    <n v="1"/>
    <n v="0"/>
  </r>
  <r>
    <x v="2"/>
    <x v="149"/>
    <n v="1054.526468679835"/>
    <n v="211.13632382646313"/>
    <n v="106.4965545365398"/>
    <n v="220.12786596182303"/>
    <n v="96193.544461644255"/>
    <n v="1592.287213004661"/>
    <n v="2024"/>
    <n v="150"/>
    <n v="22500"/>
    <n v="10.021270588192511"/>
    <x v="1"/>
    <n v="11"/>
    <n v="0"/>
    <n v="0"/>
    <n v="0"/>
    <n v="0"/>
    <n v="0"/>
    <n v="0"/>
    <n v="0"/>
    <n v="0"/>
    <n v="0"/>
    <n v="0"/>
    <n v="1"/>
    <n v="0"/>
  </r>
  <r>
    <x v="2"/>
    <x v="150"/>
    <n v="1065.2460533314254"/>
    <n v="213.24800561875941"/>
    <n v="107.56151478862904"/>
    <n v="198.11507942292423"/>
    <n v="95743.709332245257"/>
    <n v="1584.1706531617381"/>
    <n v="2024"/>
    <n v="151"/>
    <n v="22801"/>
    <n v="10.034559673629849"/>
    <x v="1"/>
    <n v="11"/>
    <n v="0"/>
    <n v="0"/>
    <n v="0"/>
    <n v="0"/>
    <n v="0"/>
    <n v="0"/>
    <n v="0"/>
    <n v="0"/>
    <n v="0"/>
    <n v="0"/>
    <n v="1"/>
    <n v="0"/>
  </r>
  <r>
    <x v="2"/>
    <x v="151"/>
    <n v="1076.020537840094"/>
    <n v="215.38064495196284"/>
    <n v="108.63712940718773"/>
    <n v="178.30357148636014"/>
    <n v="95293.75669644709"/>
    <n v="1578.3418836856047"/>
    <n v="2024"/>
    <n v="152"/>
    <n v="23104"/>
    <n v="10.047761041692553"/>
    <x v="1"/>
    <n v="11"/>
    <n v="0"/>
    <n v="0"/>
    <n v="0"/>
    <n v="0"/>
    <n v="0"/>
    <n v="0"/>
    <n v="0"/>
    <n v="0"/>
    <n v="0"/>
    <n v="0"/>
    <n v="1"/>
    <n v="0"/>
  </r>
  <r>
    <x v="2"/>
    <x v="152"/>
    <n v="1086.8661600012429"/>
    <n v="217.53453103999038"/>
    <n v="109.72350064832683"/>
    <n v="160.47321433829697"/>
    <n v="94829.364124527041"/>
    <n v="1574.5974060278568"/>
    <n v="2024"/>
    <n v="153"/>
    <n v="23409"/>
    <n v="10.060875842784871"/>
    <x v="1"/>
    <n v="11"/>
    <n v="0"/>
    <n v="0"/>
    <n v="0"/>
    <n v="0"/>
    <n v="0"/>
    <n v="0"/>
    <n v="0"/>
    <n v="0"/>
    <n v="0"/>
    <n v="0"/>
    <n v="1"/>
    <n v="0"/>
  </r>
  <r>
    <x v="2"/>
    <x v="153"/>
    <n v="1097.7946133491789"/>
    <n v="219.70991616964426"/>
    <n v="110.82073564951685"/>
    <n v="144.42589290452457"/>
    <n v="94379.274630291693"/>
    <n v="1572.7511580728644"/>
    <n v="2024"/>
    <n v="154"/>
    <n v="23716"/>
    <n v="10.073905204827259"/>
    <x v="1"/>
    <n v="12"/>
    <n v="0"/>
    <n v="0"/>
    <n v="0"/>
    <n v="0"/>
    <n v="0"/>
    <n v="0"/>
    <n v="0"/>
    <n v="0"/>
    <n v="0"/>
    <n v="0"/>
    <n v="0"/>
    <n v="1"/>
  </r>
  <r>
    <x v="2"/>
    <x v="154"/>
    <n v="1108.8144137062172"/>
    <n v="221.90703524096767"/>
    <n v="111.92894300548268"/>
    <n v="86.574851158557635"/>
    <n v="91608.02983785345"/>
    <n v="1529.2252431112252"/>
    <n v="2024"/>
    <n v="155"/>
    <n v="24025"/>
    <n v="10.086850233838494"/>
    <x v="1"/>
    <n v="12"/>
    <n v="0"/>
    <n v="0"/>
    <n v="0"/>
    <n v="0"/>
    <n v="0"/>
    <n v="0"/>
    <n v="0"/>
    <n v="0"/>
    <n v="0"/>
    <n v="0"/>
    <n v="0"/>
    <n v="1"/>
  </r>
  <r>
    <x v="2"/>
    <x v="155"/>
    <n v="1119.9318557997619"/>
    <n v="224.12611554819082"/>
    <n v="113.04823243548455"/>
    <n v="53.657485115855764"/>
    <n v="89027.342609905783"/>
    <n v="1510.7636888992931"/>
    <n v="2024"/>
    <n v="156"/>
    <n v="24336"/>
    <n v="10.099712014499074"/>
    <x v="1"/>
    <n v="12"/>
    <n v="0"/>
    <n v="0"/>
    <n v="0"/>
    <n v="0"/>
    <n v="0"/>
    <n v="0"/>
    <n v="0"/>
    <n v="0"/>
    <n v="0"/>
    <n v="0"/>
    <n v="0"/>
    <n v="1"/>
  </r>
  <r>
    <x v="2"/>
    <x v="156"/>
    <n v="1131.1516829272973"/>
    <n v="226.36738168107948"/>
    <n v="114.17871475983412"/>
    <n v="72.40879191539814"/>
    <n v="90890.693556396844"/>
    <n v="1544.1065712836089"/>
    <n v="2024"/>
    <n v="157"/>
    <n v="24649"/>
    <n v="10.112491610696615"/>
    <x v="1"/>
    <n v="12"/>
    <n v="0"/>
    <n v="0"/>
    <n v="0"/>
    <n v="0"/>
    <n v="0"/>
    <n v="0"/>
    <n v="0"/>
    <n v="0"/>
    <n v="0"/>
    <n v="0"/>
    <n v="0"/>
    <n v="1"/>
  </r>
  <r>
    <x v="3"/>
    <x v="0"/>
    <n v="1215"/>
    <n v="240"/>
    <n v="120"/>
    <n v="86.001096442752271"/>
    <n v="77079.506295831859"/>
    <n v="1661.0010964427522"/>
    <n v="2022"/>
    <n v="1"/>
    <n v="1"/>
    <n v="0"/>
    <x v="0"/>
    <n v="1"/>
    <n v="1"/>
    <n v="0"/>
    <n v="0"/>
    <n v="0"/>
    <n v="0"/>
    <n v="0"/>
    <n v="0"/>
    <n v="0"/>
    <n v="0"/>
    <n v="0"/>
    <n v="0"/>
    <n v="0"/>
  </r>
  <r>
    <x v="3"/>
    <x v="1"/>
    <n v="1233.2249999999999"/>
    <n v="246"/>
    <n v="125.4"/>
    <n v="75.158057336089499"/>
    <n v="76765.044813404485"/>
    <n v="1679.7830573360895"/>
    <n v="2022"/>
    <n v="2"/>
    <n v="4"/>
    <n v="1.3862943611198906"/>
    <x v="0"/>
    <n v="1"/>
    <n v="1"/>
    <n v="0"/>
    <n v="0"/>
    <n v="0"/>
    <n v="0"/>
    <n v="0"/>
    <n v="0"/>
    <n v="0"/>
    <n v="0"/>
    <n v="0"/>
    <n v="0"/>
    <n v="0"/>
  </r>
  <r>
    <x v="3"/>
    <x v="2"/>
    <n v="1265.1187499999999"/>
    <n v="255.3"/>
    <n v="131.61000000000001"/>
    <n v="85.551265747359452"/>
    <n v="78063.605315500681"/>
    <n v="1737.5800157473593"/>
    <n v="2022"/>
    <n v="3"/>
    <n v="9"/>
    <n v="2.1972245773362196"/>
    <x v="0"/>
    <n v="1"/>
    <n v="1"/>
    <n v="0"/>
    <n v="0"/>
    <n v="0"/>
    <n v="0"/>
    <n v="0"/>
    <n v="0"/>
    <n v="0"/>
    <n v="0"/>
    <n v="0"/>
    <n v="0"/>
    <n v="0"/>
  </r>
  <r>
    <x v="3"/>
    <x v="3"/>
    <n v="1307.5374374999999"/>
    <n v="266.56500000000005"/>
    <n v="138.18450000000001"/>
    <n v="79.937325720501278"/>
    <n v="78278.860621756554"/>
    <n v="1792.2242632205014"/>
    <n v="2022"/>
    <n v="4"/>
    <n v="16"/>
    <n v="2.7725887222397811"/>
    <x v="0"/>
    <n v="1"/>
    <n v="1"/>
    <n v="0"/>
    <n v="0"/>
    <n v="0"/>
    <n v="0"/>
    <n v="0"/>
    <n v="0"/>
    <n v="0"/>
    <n v="0"/>
    <n v="0"/>
    <n v="0"/>
    <n v="0"/>
  </r>
  <r>
    <x v="3"/>
    <x v="4"/>
    <n v="1358.3282343749997"/>
    <n v="279.14325000000002"/>
    <n v="145.09312500000001"/>
    <n v="78.673845779774041"/>
    <n v="78814.468536996981"/>
    <n v="1861.2384551547739"/>
    <n v="2022"/>
    <n v="5"/>
    <n v="25"/>
    <n v="3.2188758248682006"/>
    <x v="0"/>
    <n v="1"/>
    <n v="1"/>
    <n v="0"/>
    <n v="0"/>
    <n v="0"/>
    <n v="0"/>
    <n v="0"/>
    <n v="0"/>
    <n v="0"/>
    <n v="0"/>
    <n v="0"/>
    <n v="0"/>
    <n v="0"/>
  </r>
  <r>
    <x v="3"/>
    <x v="5"/>
    <n v="1416.0343935937497"/>
    <n v="292.7254125"/>
    <n v="152.34772124999998"/>
    <n v="104.44592517015187"/>
    <n v="80719.855516242795"/>
    <n v="1965.5534525139014"/>
    <n v="2022"/>
    <n v="6"/>
    <n v="36"/>
    <n v="3.5835189384561099"/>
    <x v="0"/>
    <n v="2"/>
    <n v="0"/>
    <n v="1"/>
    <n v="0"/>
    <n v="0"/>
    <n v="0"/>
    <n v="0"/>
    <n v="0"/>
    <n v="0"/>
    <n v="0"/>
    <n v="0"/>
    <n v="0"/>
    <n v="0"/>
  </r>
  <r>
    <x v="3"/>
    <x v="6"/>
    <n v="1479.6889365234372"/>
    <n v="307.17418312500001"/>
    <n v="159.9651013125"/>
    <n v="114.79981526770777"/>
    <n v="81908.017358459736"/>
    <n v="2061.6280362286448"/>
    <n v="2022"/>
    <n v="7"/>
    <n v="49"/>
    <n v="3.8918202981106265"/>
    <x v="0"/>
    <n v="2"/>
    <n v="0"/>
    <n v="1"/>
    <n v="0"/>
    <n v="0"/>
    <n v="0"/>
    <n v="0"/>
    <n v="0"/>
    <n v="0"/>
    <n v="0"/>
    <n v="0"/>
    <n v="0"/>
    <n v="0"/>
  </r>
  <r>
    <x v="3"/>
    <x v="7"/>
    <n v="1548.6703596246089"/>
    <n v="322.43914228125004"/>
    <n v="167.96335577812499"/>
    <n v="93.330244226037308"/>
    <n v="81378.715275296752"/>
    <n v="2132.4031019100212"/>
    <n v="2022"/>
    <n v="8"/>
    <n v="64"/>
    <n v="4.1588830833596715"/>
    <x v="0"/>
    <n v="2"/>
    <n v="0"/>
    <n v="1"/>
    <n v="0"/>
    <n v="0"/>
    <n v="0"/>
    <n v="0"/>
    <n v="0"/>
    <n v="0"/>
    <n v="0"/>
    <n v="0"/>
    <n v="0"/>
    <n v="0"/>
  </r>
  <r>
    <x v="3"/>
    <x v="8"/>
    <n v="1622.6017609983394"/>
    <n v="338.51422439531251"/>
    <n v="176.36152350703125"/>
    <n v="125.45134223199031"/>
    <n v="83724.296071161545"/>
    <n v="2262.9288511326731"/>
    <n v="2022"/>
    <n v="9"/>
    <n v="81"/>
    <n v="4.3944491546724391"/>
    <x v="0"/>
    <n v="2"/>
    <n v="0"/>
    <n v="1"/>
    <n v="0"/>
    <n v="0"/>
    <n v="0"/>
    <n v="0"/>
    <n v="0"/>
    <n v="0"/>
    <n v="0"/>
    <n v="0"/>
    <n v="0"/>
    <n v="0"/>
  </r>
  <r>
    <x v="3"/>
    <x v="9"/>
    <n v="1701.2803674230063"/>
    <n v="355.41649811507818"/>
    <n v="185.17959967638285"/>
    <n v="112.54864501593987"/>
    <n v="83762.625471094914"/>
    <n v="2354.425110230407"/>
    <n v="2022"/>
    <n v="10"/>
    <n v="100"/>
    <n v="4.6051701859880918"/>
    <x v="0"/>
    <n v="3"/>
    <n v="0"/>
    <n v="0"/>
    <n v="1"/>
    <n v="0"/>
    <n v="0"/>
    <n v="0"/>
    <n v="0"/>
    <n v="0"/>
    <n v="0"/>
    <n v="0"/>
    <n v="0"/>
    <n v="0"/>
  </r>
  <r>
    <x v="3"/>
    <x v="10"/>
    <n v="1784.6283486564819"/>
    <n v="373.17560427083208"/>
    <n v="194.43857965960203"/>
    <n v="121.2106546210908"/>
    <n v="84845.538014567952"/>
    <n v="2473.4531872080065"/>
    <n v="2022"/>
    <n v="11"/>
    <n v="121"/>
    <n v="4.7957905455967413"/>
    <x v="0"/>
    <n v="3"/>
    <n v="0"/>
    <n v="0"/>
    <n v="1"/>
    <n v="0"/>
    <n v="0"/>
    <n v="0"/>
    <n v="0"/>
    <n v="0"/>
    <n v="0"/>
    <n v="0"/>
    <n v="0"/>
    <n v="0"/>
  </r>
  <r>
    <x v="3"/>
    <x v="11"/>
    <n v="1872.6585400929334"/>
    <n v="391.82852510937369"/>
    <n v="204.1605086425221"/>
    <n v="137.02342770109104"/>
    <n v="86206.124109384138"/>
    <n v="2605.6710015459203"/>
    <n v="2022"/>
    <n v="12"/>
    <n v="144"/>
    <n v="4.9698132995760007"/>
    <x v="0"/>
    <n v="3"/>
    <n v="0"/>
    <n v="0"/>
    <n v="1"/>
    <n v="0"/>
    <n v="0"/>
    <n v="0"/>
    <n v="0"/>
    <n v="0"/>
    <n v="0"/>
    <n v="0"/>
    <n v="0"/>
    <n v="0"/>
  </r>
  <r>
    <x v="3"/>
    <x v="12"/>
    <n v="1965.4506089001195"/>
    <n v="411.4170216773424"/>
    <n v="214.36853407464221"/>
    <n v="143.42720784633852"/>
    <n v="87127.754395630865"/>
    <n v="2734.6633724984431"/>
    <n v="2022"/>
    <n v="13"/>
    <n v="169"/>
    <n v="5.1298987149230735"/>
    <x v="0"/>
    <n v="3"/>
    <n v="0"/>
    <n v="0"/>
    <n v="1"/>
    <n v="0"/>
    <n v="0"/>
    <n v="0"/>
    <n v="0"/>
    <n v="0"/>
    <n v="0"/>
    <n v="0"/>
    <n v="0"/>
    <n v="0"/>
  </r>
  <r>
    <x v="3"/>
    <x v="13"/>
    <n v="2036.9509533735002"/>
    <n v="423.36629755255331"/>
    <n v="217.32886144995811"/>
    <n v="146.4337156935587"/>
    <n v="87557.174449544516"/>
    <n v="2824.0798280695699"/>
    <n v="2022"/>
    <n v="14"/>
    <n v="196"/>
    <n v="5.2781146592305168"/>
    <x v="0"/>
    <n v="4"/>
    <n v="0"/>
    <n v="0"/>
    <n v="0"/>
    <n v="1"/>
    <n v="0"/>
    <n v="0"/>
    <n v="0"/>
    <n v="0"/>
    <n v="0"/>
    <n v="0"/>
    <n v="0"/>
    <n v="0"/>
  </r>
  <r>
    <x v="3"/>
    <x v="14"/>
    <n v="2093.6125497763014"/>
    <n v="431.51751335729762"/>
    <n v="219.58381426791468"/>
    <n v="159.94346596917322"/>
    <n v="88291.704953579552"/>
    <n v="2904.6573433706867"/>
    <n v="2022"/>
    <n v="15"/>
    <n v="225"/>
    <n v="5.4161004022044201"/>
    <x v="0"/>
    <n v="4"/>
    <n v="0"/>
    <n v="0"/>
    <n v="0"/>
    <n v="1"/>
    <n v="0"/>
    <n v="0"/>
    <n v="0"/>
    <n v="0"/>
    <n v="0"/>
    <n v="0"/>
    <n v="0"/>
    <n v="0"/>
  </r>
  <r>
    <x v="3"/>
    <x v="15"/>
    <n v="1634.1348726531605"/>
    <n v="271.26693373535659"/>
    <n v="71.915740777828489"/>
    <n v="175.8244504367164"/>
    <n v="78780.832467707049"/>
    <n v="2153.141997603062"/>
    <n v="2022"/>
    <n v="16"/>
    <n v="256"/>
    <n v="5.5451774444795623"/>
    <x v="0"/>
    <n v="4"/>
    <n v="0"/>
    <n v="0"/>
    <n v="0"/>
    <n v="1"/>
    <n v="0"/>
    <n v="0"/>
    <n v="0"/>
    <n v="0"/>
    <n v="0"/>
    <n v="0"/>
    <n v="0"/>
    <n v="0"/>
  </r>
  <r>
    <x v="3"/>
    <x v="16"/>
    <n v="1314.1865595450599"/>
    <n v="191.69672569495316"/>
    <n v="57.648507022330236"/>
    <n v="193.39555926745064"/>
    <n v="75944.251023550256"/>
    <n v="1756.9273515297939"/>
    <n v="2022"/>
    <n v="17"/>
    <n v="289"/>
    <n v="5.6664266881124323"/>
    <x v="0"/>
    <n v="4"/>
    <n v="0"/>
    <n v="0"/>
    <n v="0"/>
    <n v="1"/>
    <n v="0"/>
    <n v="0"/>
    <n v="0"/>
    <n v="0"/>
    <n v="0"/>
    <n v="0"/>
    <n v="0"/>
    <n v="0"/>
  </r>
  <r>
    <x v="3"/>
    <x v="17"/>
    <n v="1091.9256618562679"/>
    <n v="152.47225426302421"/>
    <n v="56.726352976225897"/>
    <n v="212.733981572902"/>
    <n v="75060.346393870772"/>
    <n v="1513.8582506684199"/>
    <n v="2022"/>
    <n v="18"/>
    <n v="324"/>
    <n v="5.780743515792329"/>
    <x v="0"/>
    <n v="4"/>
    <n v="0"/>
    <n v="0"/>
    <n v="0"/>
    <n v="1"/>
    <n v="0"/>
    <n v="0"/>
    <n v="0"/>
    <n v="0"/>
    <n v="0"/>
    <n v="0"/>
    <n v="0"/>
    <n v="0"/>
  </r>
  <r>
    <x v="3"/>
    <x v="18"/>
    <n v="938.06298417586072"/>
    <n v="133.42625746121522"/>
    <n v="57.143752594355391"/>
    <n v="234.00726636806286"/>
    <n v="81197.238102742995"/>
    <n v="1362.6402605994942"/>
    <n v="2022"/>
    <n v="19"/>
    <n v="361"/>
    <n v="5.8888779583328805"/>
    <x v="0"/>
    <n v="5"/>
    <n v="0"/>
    <n v="0"/>
    <n v="0"/>
    <n v="0"/>
    <n v="1"/>
    <n v="0"/>
    <n v="0"/>
    <n v="0"/>
    <n v="0"/>
    <n v="0"/>
    <n v="0"/>
    <n v="0"/>
  </r>
  <r>
    <x v="3"/>
    <x v="19"/>
    <n v="832.09626000834032"/>
    <n v="124.47516036360776"/>
    <n v="57.700203729135673"/>
    <n v="257.40798166865625"/>
    <n v="81277.367216273749"/>
    <n v="1271.67960576974"/>
    <n v="2022"/>
    <n v="20"/>
    <n v="400"/>
    <n v="5.9914645471079817"/>
    <x v="0"/>
    <n v="5"/>
    <n v="0"/>
    <n v="0"/>
    <n v="0"/>
    <n v="0"/>
    <n v="1"/>
    <n v="0"/>
    <n v="0"/>
    <n v="0"/>
    <n v="0"/>
    <n v="0"/>
    <n v="0"/>
    <n v="0"/>
  </r>
  <r>
    <x v="3"/>
    <x v="20"/>
    <n v="759.67407480192855"/>
    <n v="120.57723213113402"/>
    <n v="58.275707127310696"/>
    <n v="283.14877870190054"/>
    <n v="81575.353490801659"/>
    <n v="1221.6757927622739"/>
    <n v="2022"/>
    <n v="21"/>
    <n v="441"/>
    <n v="6.089044875446846"/>
    <x v="0"/>
    <n v="5"/>
    <n v="0"/>
    <n v="0"/>
    <n v="0"/>
    <n v="0"/>
    <n v="1"/>
    <n v="0"/>
    <n v="0"/>
    <n v="0"/>
    <n v="0"/>
    <n v="0"/>
    <n v="0"/>
    <n v="0"/>
  </r>
  <r>
    <x v="3"/>
    <x v="21"/>
    <n v="710.75061208540114"/>
    <n v="119.21166453439045"/>
    <n v="58.858314334672173"/>
    <n v="311.46365645872851"/>
    <n v="82011.112620184373"/>
    <n v="1200.2842474131924"/>
    <n v="2022"/>
    <n v="22"/>
    <n v="484"/>
    <n v="6.1820849067166321"/>
    <x v="0"/>
    <n v="5"/>
    <n v="0"/>
    <n v="0"/>
    <n v="0"/>
    <n v="0"/>
    <n v="1"/>
    <n v="0"/>
    <n v="0"/>
    <n v="0"/>
    <n v="0"/>
    <n v="0"/>
    <n v="0"/>
    <n v="0"/>
  </r>
  <r>
    <x v="3"/>
    <x v="22"/>
    <n v="678.2939757810725"/>
    <n v="119.11811122070691"/>
    <n v="59.446882491627733"/>
    <n v="342.61002209326517"/>
    <n v="86393.005676128203"/>
    <n v="1199.4689915866722"/>
    <n v="2022"/>
    <n v="23"/>
    <n v="529"/>
    <n v="6.2709884318582994"/>
    <x v="0"/>
    <n v="6"/>
    <n v="0"/>
    <n v="0"/>
    <n v="0"/>
    <n v="0"/>
    <n v="0"/>
    <n v="1"/>
    <n v="0"/>
    <n v="0"/>
    <n v="0"/>
    <n v="0"/>
    <n v="0"/>
    <n v="0"/>
  </r>
  <r>
    <x v="3"/>
    <x v="23"/>
    <n v="657.38201584125534"/>
    <n v="119.66645735340025"/>
    <n v="60.041349817904887"/>
    <n v="376.87102430145814"/>
    <n v="86973.218211891086"/>
    <n v="1213.9608473140186"/>
    <n v="2022"/>
    <n v="24"/>
    <n v="576"/>
    <n v="6.3561076606958915"/>
    <x v="0"/>
    <n v="6"/>
    <n v="0"/>
    <n v="0"/>
    <n v="0"/>
    <n v="0"/>
    <n v="0"/>
    <n v="1"/>
    <n v="0"/>
    <n v="0"/>
    <n v="0"/>
    <n v="0"/>
    <n v="0"/>
    <n v="0"/>
  </r>
  <r>
    <x v="3"/>
    <x v="24"/>
    <n v="644.56940621132844"/>
    <n v="120.5417044371774"/>
    <n v="60.641763166220031"/>
    <n v="414.55812673149057"/>
    <n v="87590.77986899027"/>
    <n v="1240.3110005462163"/>
    <n v="2022"/>
    <n v="25"/>
    <n v="625"/>
    <n v="6.4377516497364011"/>
    <x v="0"/>
    <n v="6"/>
    <n v="0"/>
    <n v="0"/>
    <n v="0"/>
    <n v="0"/>
    <n v="0"/>
    <n v="1"/>
    <n v="0"/>
    <n v="0"/>
    <n v="0"/>
    <n v="0"/>
    <n v="0"/>
    <n v="0"/>
  </r>
  <r>
    <x v="3"/>
    <x v="25"/>
    <n v="637.44459942160415"/>
    <n v="121.58641273667075"/>
    <n v="61.248180782895844"/>
    <n v="456.01393940462833"/>
    <n v="88233.280417032947"/>
    <n v="1276.2931323457992"/>
    <n v="2022"/>
    <n v="26"/>
    <n v="676"/>
    <n v="6.5161930760429643"/>
    <x v="0"/>
    <n v="6"/>
    <n v="0"/>
    <n v="0"/>
    <n v="0"/>
    <n v="0"/>
    <n v="0"/>
    <n v="1"/>
    <n v="0"/>
    <n v="0"/>
    <n v="0"/>
    <n v="0"/>
    <n v="0"/>
    <n v="0"/>
  </r>
  <r>
    <x v="3"/>
    <x v="26"/>
    <n v="634.31969481953377"/>
    <n v="122.72192249159825"/>
    <n v="61.860662589226173"/>
    <n v="501.61533334509005"/>
    <n v="90227.057617444574"/>
    <n v="1320.5176132454483"/>
    <n v="2022"/>
    <n v="27"/>
    <n v="729"/>
    <n v="6.5916737320086582"/>
    <x v="0"/>
    <n v="7"/>
    <n v="0"/>
    <n v="0"/>
    <n v="0"/>
    <n v="0"/>
    <n v="0"/>
    <n v="0"/>
    <n v="1"/>
    <n v="0"/>
    <n v="0"/>
    <n v="0"/>
    <n v="0"/>
    <n v="0"/>
  </r>
  <r>
    <x v="3"/>
    <x v="27"/>
    <n v="634.01334635032867"/>
    <n v="123.90896453029461"/>
    <n v="62.479269214968561"/>
    <n v="551.77686667959904"/>
    <n v="90897.832812316774"/>
    <n v="1372.1784467751909"/>
    <n v="2022"/>
    <n v="28"/>
    <n v="784"/>
    <n v="6.6644090203504076"/>
    <x v="0"/>
    <n v="7"/>
    <n v="0"/>
    <n v="0"/>
    <n v="0"/>
    <n v="0"/>
    <n v="0"/>
    <n v="0"/>
    <n v="1"/>
    <n v="0"/>
    <n v="0"/>
    <n v="0"/>
    <n v="0"/>
    <n v="0"/>
  </r>
  <r>
    <x v="3"/>
    <x v="28"/>
    <n v="635.69879802165156"/>
    <n v="125.12796558248775"/>
    <n v="63.104061907103258"/>
    <n v="606.95455334755889"/>
    <n v="91576.431198800943"/>
    <n v="1430.8853788588015"/>
    <n v="2022"/>
    <n v="29"/>
    <n v="841"/>
    <n v="6.7345916599729483"/>
    <x v="0"/>
    <n v="7"/>
    <n v="0"/>
    <n v="0"/>
    <n v="0"/>
    <n v="0"/>
    <n v="0"/>
    <n v="0"/>
    <n v="1"/>
    <n v="0"/>
    <n v="0"/>
    <n v="0"/>
    <n v="0"/>
    <n v="0"/>
  </r>
  <r>
    <x v="3"/>
    <x v="29"/>
    <n v="638.79750874734202"/>
    <n v="126.36920094175773"/>
    <n v="63.735102526172803"/>
    <n v="667.65000868231493"/>
    <n v="92260.397519447317"/>
    <n v="1496.5518208975875"/>
    <n v="2022"/>
    <n v="30"/>
    <n v="900"/>
    <n v="6.8023947633243109"/>
    <x v="0"/>
    <n v="7"/>
    <n v="0"/>
    <n v="0"/>
    <n v="0"/>
    <n v="0"/>
    <n v="0"/>
    <n v="0"/>
    <n v="1"/>
    <n v="0"/>
    <n v="0"/>
    <n v="0"/>
    <n v="0"/>
    <n v="0"/>
  </r>
  <r>
    <x v="3"/>
    <x v="30"/>
    <n v="642.90468975664714"/>
    <n v="127.62787080289786"/>
    <n v="64.372453551434376"/>
    <n v="734.41500955054642"/>
    <n v="92948.056973139159"/>
    <n v="1569.3200236615257"/>
    <n v="2022"/>
    <n v="31"/>
    <n v="961"/>
    <n v="6.8679744089702925"/>
    <x v="0"/>
    <n v="7"/>
    <n v="0"/>
    <n v="0"/>
    <n v="0"/>
    <n v="0"/>
    <n v="0"/>
    <n v="0"/>
    <n v="1"/>
    <n v="0"/>
    <n v="0"/>
    <n v="0"/>
    <n v="0"/>
    <n v="0"/>
  </r>
  <r>
    <x v="3"/>
    <x v="31"/>
    <n v="647.73718079949572"/>
    <n v="128.90163843678812"/>
    <n v="65.016178086948713"/>
    <n v="155.80108130198516"/>
    <n v="84468.885228664745"/>
    <n v="997.45607862521763"/>
    <n v="2022"/>
    <n v="32"/>
    <n v="1024"/>
    <n v="6.9314718055994531"/>
    <x v="0"/>
    <n v="8"/>
    <n v="0"/>
    <n v="0"/>
    <n v="0"/>
    <n v="0"/>
    <n v="0"/>
    <n v="0"/>
    <n v="0"/>
    <n v="1"/>
    <n v="0"/>
    <n v="0"/>
    <n v="0"/>
    <n v="0"/>
  </r>
  <r>
    <x v="3"/>
    <x v="32"/>
    <n v="653.09696350918807"/>
    <n v="130.18939928408662"/>
    <n v="65.666339867818195"/>
    <n v="77.3497933903964"/>
    <n v="80617.085241736408"/>
    <n v="926.30249605148936"/>
    <n v="2022"/>
    <n v="33"/>
    <n v="1089"/>
    <n v="6.9930151229329605"/>
    <x v="0"/>
    <n v="8"/>
    <n v="0"/>
    <n v="0"/>
    <n v="0"/>
    <n v="0"/>
    <n v="0"/>
    <n v="0"/>
    <n v="0"/>
    <n v="1"/>
    <n v="0"/>
    <n v="0"/>
    <n v="0"/>
    <n v="0"/>
  </r>
  <r>
    <x v="3"/>
    <x v="33"/>
    <n v="658.84562077546821"/>
    <n v="131.49066550839279"/>
    <n v="66.323003266496372"/>
    <n v="52.73497933903964"/>
    <n v="78578.077996719498"/>
    <n v="909.39426888939704"/>
    <n v="2022"/>
    <n v="34"/>
    <n v="1156"/>
    <n v="7.0527210492323231"/>
    <x v="0"/>
    <n v="8"/>
    <n v="0"/>
    <n v="0"/>
    <n v="0"/>
    <n v="0"/>
    <n v="0"/>
    <n v="0"/>
    <n v="0"/>
    <n v="1"/>
    <n v="0"/>
    <n v="0"/>
    <n v="0"/>
    <n v="0"/>
  </r>
  <r>
    <x v="3"/>
    <x v="34"/>
    <n v="664.88645832505472"/>
    <n v="132.8052582792094"/>
    <n v="66.986233299161341"/>
    <n v="87.633078280834482"/>
    <n v="81628.467028957035"/>
    <n v="952.31102818425995"/>
    <n v="2022"/>
    <n v="35"/>
    <n v="1225"/>
    <n v="7.110696122978827"/>
    <x v="0"/>
    <n v="8"/>
    <n v="0"/>
    <n v="0"/>
    <n v="0"/>
    <n v="0"/>
    <n v="0"/>
    <n v="0"/>
    <n v="0"/>
    <n v="1"/>
    <n v="0"/>
    <n v="0"/>
    <n v="0"/>
    <n v="0"/>
  </r>
  <r>
    <x v="3"/>
    <x v="35"/>
    <n v="671.15198984758763"/>
    <n v="134.13315391986782"/>
    <n v="67.656095632152955"/>
    <n v="70.53299308828133"/>
    <n v="77443.928235956831"/>
    <n v="943.47423248788982"/>
    <n v="2022"/>
    <n v="36"/>
    <n v="1296"/>
    <n v="7.1670378769122198"/>
    <x v="0"/>
    <n v="9"/>
    <n v="0"/>
    <n v="0"/>
    <n v="0"/>
    <n v="0"/>
    <n v="0"/>
    <n v="0"/>
    <n v="0"/>
    <n v="0"/>
    <n v="1"/>
    <n v="0"/>
    <n v="0"/>
    <n v="0"/>
  </r>
  <r>
    <x v="3"/>
    <x v="36"/>
    <n v="677.59517660356107"/>
    <n v="135.47440698799969"/>
    <n v="68.332656588474492"/>
    <n v="52.05329930882813"/>
    <n v="75859.357378962057"/>
    <n v="933.45553948886345"/>
    <n v="2022"/>
    <n v="37"/>
    <n v="1369"/>
    <n v="7.2218358252884487"/>
    <x v="0"/>
    <n v="9"/>
    <n v="0"/>
    <n v="0"/>
    <n v="0"/>
    <n v="0"/>
    <n v="0"/>
    <n v="0"/>
    <n v="0"/>
    <n v="0"/>
    <n v="1"/>
    <n v="0"/>
    <n v="0"/>
    <n v="0"/>
  </r>
  <r>
    <x v="3"/>
    <x v="37"/>
    <n v="684.183295169845"/>
    <n v="136.82911182234625"/>
    <n v="69.015983154359233"/>
    <n v="87.564910277813325"/>
    <n v="78980.874530181391"/>
    <n v="977.59330042436375"/>
    <n v="2022"/>
    <n v="38"/>
    <n v="1444"/>
    <n v="7.2751723194527713"/>
    <x v="0"/>
    <n v="9"/>
    <n v="0"/>
    <n v="0"/>
    <n v="0"/>
    <n v="0"/>
    <n v="0"/>
    <n v="0"/>
    <n v="0"/>
    <n v="0"/>
    <n v="1"/>
    <n v="0"/>
    <n v="0"/>
    <n v="0"/>
  </r>
  <r>
    <x v="3"/>
    <x v="38"/>
    <n v="690.89364488171714"/>
    <n v="138.19738332280301"/>
    <n v="69.706142985902815"/>
    <n v="70.526176287979226"/>
    <n v="77896.047864528533"/>
    <n v="969.32334747840218"/>
    <n v="2022"/>
    <n v="39"/>
    <n v="1521"/>
    <n v="7.3271232922592926"/>
    <x v="0"/>
    <n v="9"/>
    <n v="0"/>
    <n v="0"/>
    <n v="0"/>
    <n v="0"/>
    <n v="0"/>
    <n v="0"/>
    <n v="0"/>
    <n v="0"/>
    <n v="1"/>
    <n v="0"/>
    <n v="0"/>
    <n v="0"/>
  </r>
  <r>
    <x v="3"/>
    <x v="39"/>
    <n v="697.71054306265603"/>
    <n v="139.57934734714769"/>
    <n v="70.403204415761849"/>
    <n v="52.052617628797925"/>
    <n v="68614.064455861342"/>
    <n v="959.74571245436357"/>
    <n v="2022"/>
    <n v="40"/>
    <n v="1600"/>
    <n v="7.3777589082278725"/>
    <x v="0"/>
    <n v="10"/>
    <n v="0"/>
    <n v="0"/>
    <n v="0"/>
    <n v="0"/>
    <n v="0"/>
    <n v="0"/>
    <n v="0"/>
    <n v="0"/>
    <n v="0"/>
    <n v="1"/>
    <n v="0"/>
    <n v="0"/>
  </r>
  <r>
    <x v="3"/>
    <x v="40"/>
    <n v="704.62322170576772"/>
    <n v="140.97513591617749"/>
    <n v="71.107236459919477"/>
    <n v="50.205261762879793"/>
    <n v="68559.017897034864"/>
    <n v="966.91085584474445"/>
    <n v="2022"/>
    <n v="41"/>
    <n v="1681"/>
    <n v="7.4271441334086159"/>
    <x v="0"/>
    <n v="10"/>
    <n v="0"/>
    <n v="0"/>
    <n v="0"/>
    <n v="0"/>
    <n v="0"/>
    <n v="0"/>
    <n v="0"/>
    <n v="0"/>
    <n v="0"/>
    <n v="1"/>
    <n v="0"/>
    <n v="0"/>
  </r>
  <r>
    <x v="3"/>
    <x v="41"/>
    <n v="711.62435517156507"/>
    <n v="142.38488482311845"/>
    <n v="71.818308824518681"/>
    <n v="50.031173861915327"/>
    <n v="68690.581380338263"/>
    <n v="975.85872268111757"/>
    <n v="2022"/>
    <n v="42"/>
    <n v="1764"/>
    <n v="7.4753392365667368"/>
    <x v="0"/>
    <n v="10"/>
    <n v="0"/>
    <n v="0"/>
    <n v="0"/>
    <n v="0"/>
    <n v="0"/>
    <n v="0"/>
    <n v="0"/>
    <n v="0"/>
    <n v="0"/>
    <n v="1"/>
    <n v="0"/>
    <n v="0"/>
  </r>
  <r>
    <x v="3"/>
    <x v="42"/>
    <n v="718.7090295973984"/>
    <n v="143.8087324452392"/>
    <n v="72.536491912763836"/>
    <n v="50.003117386191533"/>
    <n v="68838.824585078051"/>
    <n v="985.05737134159301"/>
    <n v="2022"/>
    <n v="43"/>
    <n v="1849"/>
    <n v="7.5224002313871248"/>
    <x v="0"/>
    <n v="10"/>
    <n v="0"/>
    <n v="0"/>
    <n v="0"/>
    <n v="0"/>
    <n v="0"/>
    <n v="0"/>
    <n v="0"/>
    <n v="0"/>
    <n v="0"/>
    <n v="1"/>
    <n v="0"/>
    <n v="0"/>
  </r>
  <r>
    <x v="3"/>
    <x v="43"/>
    <n v="725.87402150525486"/>
    <n v="145.24681915663638"/>
    <n v="73.261856831891492"/>
    <n v="50.000311738619153"/>
    <n v="68989.981896805402"/>
    <n v="994.38300923240183"/>
    <n v="2022"/>
    <n v="44"/>
    <n v="1936"/>
    <n v="7.568379267836522"/>
    <x v="0"/>
    <n v="10"/>
    <n v="0"/>
    <n v="0"/>
    <n v="0"/>
    <n v="0"/>
    <n v="0"/>
    <n v="0"/>
    <n v="0"/>
    <n v="0"/>
    <n v="0"/>
    <n v="1"/>
    <n v="0"/>
    <n v="0"/>
  </r>
  <r>
    <x v="3"/>
    <x v="44"/>
    <n v="733.11729284862508"/>
    <n v="146.69928704167512"/>
    <n v="73.994475400210405"/>
    <n v="51.882283422498624"/>
    <n v="68319.853530822103"/>
    <n v="1005.6933387130092"/>
    <n v="2022"/>
    <n v="45"/>
    <n v="2025"/>
    <n v="7.6133249795406392"/>
    <x v="0"/>
    <n v="11"/>
    <n v="0"/>
    <n v="0"/>
    <n v="0"/>
    <n v="0"/>
    <n v="0"/>
    <n v="0"/>
    <n v="0"/>
    <n v="0"/>
    <n v="0"/>
    <n v="0"/>
    <n v="1"/>
    <n v="0"/>
  </r>
  <r>
    <x v="3"/>
    <x v="45"/>
    <n v="740.43763756693374"/>
    <n v="148.16627975882807"/>
    <n v="74.734420154212515"/>
    <n v="50.188228342249865"/>
    <n v="68281.765002623884"/>
    <n v="1013.5265658222243"/>
    <n v="2022"/>
    <n v="46"/>
    <n v="2116"/>
    <n v="7.6572827929781901"/>
    <x v="0"/>
    <n v="11"/>
    <n v="0"/>
    <n v="0"/>
    <n v="0"/>
    <n v="0"/>
    <n v="0"/>
    <n v="0"/>
    <n v="0"/>
    <n v="0"/>
    <n v="0"/>
    <n v="0"/>
    <n v="1"/>
    <n v="0"/>
  </r>
  <r>
    <x v="3"/>
    <x v="46"/>
    <n v="747.83443419547871"/>
    <n v="149.64794247978446"/>
    <n v="75.481764355754649"/>
    <n v="50.018822834224984"/>
    <n v="68413.978121197608"/>
    <n v="1022.9829638652428"/>
    <n v="2022"/>
    <n v="47"/>
    <n v="2209"/>
    <n v="7.7002952034201169"/>
    <x v="0"/>
    <n v="11"/>
    <n v="0"/>
    <n v="0"/>
    <n v="0"/>
    <n v="0"/>
    <n v="0"/>
    <n v="0"/>
    <n v="0"/>
    <n v="0"/>
    <n v="0"/>
    <n v="0"/>
    <n v="1"/>
    <n v="0"/>
  </r>
  <r>
    <x v="3"/>
    <x v="47"/>
    <n v="755.30747271444648"/>
    <n v="151.14442186626636"/>
    <n v="76.236581999312179"/>
    <n v="50.001882283422496"/>
    <n v="68563.574722548379"/>
    <n v="1032.6903588634475"/>
    <n v="2022"/>
    <n v="48"/>
    <n v="2304"/>
    <n v="7.7424020218157823"/>
    <x v="0"/>
    <n v="11"/>
    <n v="0"/>
    <n v="0"/>
    <n v="0"/>
    <n v="0"/>
    <n v="0"/>
    <n v="0"/>
    <n v="0"/>
    <n v="0"/>
    <n v="0"/>
    <n v="0"/>
    <n v="1"/>
    <n v="0"/>
  </r>
  <r>
    <x v="3"/>
    <x v="48"/>
    <n v="762.85683336549994"/>
    <n v="152.65586606577102"/>
    <n v="76.998947819305286"/>
    <n v="50.000188228342253"/>
    <n v="68700.558515316327"/>
    <n v="1042.5118354789183"/>
    <n v="2022"/>
    <n v="49"/>
    <n v="2401"/>
    <n v="7.7836405962212529"/>
    <x v="0"/>
    <n v="12"/>
    <n v="0"/>
    <n v="0"/>
    <n v="0"/>
    <n v="0"/>
    <n v="0"/>
    <n v="0"/>
    <n v="0"/>
    <n v="0"/>
    <n v="0"/>
    <n v="0"/>
    <n v="0"/>
    <n v="1"/>
  </r>
  <r>
    <x v="3"/>
    <x v="49"/>
    <n v="770.48280184589134"/>
    <n v="154.18242471684977"/>
    <n v="77.76893729749834"/>
    <n v="50.000018822834228"/>
    <n v="68852.07880986268"/>
    <n v="1052.4341826830737"/>
    <n v="2022"/>
    <n v="50"/>
    <n v="2500"/>
    <n v="7.8240460108562919"/>
    <x v="0"/>
    <n v="12"/>
    <n v="0"/>
    <n v="0"/>
    <n v="0"/>
    <n v="0"/>
    <n v="0"/>
    <n v="0"/>
    <n v="0"/>
    <n v="0"/>
    <n v="0"/>
    <n v="0"/>
    <n v="0"/>
    <n v="1"/>
  </r>
  <r>
    <x v="3"/>
    <x v="50"/>
    <n v="778.18580996706578"/>
    <n v="155.72424895922876"/>
    <n v="78.54662667047333"/>
    <n v="50.000001882283421"/>
    <n v="69003.618886514989"/>
    <n v="1062.4566874790514"/>
    <n v="2022"/>
    <n v="51"/>
    <n v="2601"/>
    <n v="7.8636512654486515"/>
    <x v="0"/>
    <n v="12"/>
    <n v="0"/>
    <n v="0"/>
    <n v="0"/>
    <n v="0"/>
    <n v="0"/>
    <n v="0"/>
    <n v="0"/>
    <n v="0"/>
    <n v="0"/>
    <n v="0"/>
    <n v="0"/>
    <n v="1"/>
  </r>
  <r>
    <x v="3"/>
    <x v="51"/>
    <n v="785.96639413863704"/>
    <n v="157.28149144642629"/>
    <n v="79.332092937178061"/>
    <n v="50.000000188228341"/>
    <n v="69155.162344688753"/>
    <n v="1072.5799787104697"/>
    <n v="2022"/>
    <n v="52"/>
    <n v="2704"/>
    <n v="7.9024874371628551"/>
    <x v="0"/>
    <n v="12"/>
    <n v="0"/>
    <n v="0"/>
    <n v="0"/>
    <n v="0"/>
    <n v="0"/>
    <n v="0"/>
    <n v="0"/>
    <n v="0"/>
    <n v="0"/>
    <n v="0"/>
    <n v="0"/>
    <n v="1"/>
  </r>
  <r>
    <x v="3"/>
    <x v="52"/>
    <n v="793.82516633035391"/>
    <n v="158.85430635969317"/>
    <n v="80.125413866549835"/>
    <n v="53.819814618781223"/>
    <n v="69727.177091379766"/>
    <n v="1086.6247011753783"/>
    <n v="2022"/>
    <n v="53"/>
    <n v="2809"/>
    <n v="7.9405838271042439"/>
    <x v="0"/>
    <n v="12"/>
    <n v="0"/>
    <n v="0"/>
    <n v="0"/>
    <n v="0"/>
    <n v="0"/>
    <n v="0"/>
    <n v="0"/>
    <n v="0"/>
    <n v="0"/>
    <n v="0"/>
    <n v="0"/>
    <n v="1"/>
  </r>
  <r>
    <x v="3"/>
    <x v="53"/>
    <n v="801.76279376888897"/>
    <n v="160.44284942269144"/>
    <n v="80.926668005215333"/>
    <n v="50.381981461878127"/>
    <n v="69870.06488680176"/>
    <n v="1093.5142926586741"/>
    <n v="2023"/>
    <n v="54"/>
    <n v="2916"/>
    <n v="7.977968093128549"/>
    <x v="0"/>
    <n v="1"/>
    <n v="1"/>
    <n v="0"/>
    <n v="0"/>
    <n v="0"/>
    <n v="0"/>
    <n v="0"/>
    <n v="0"/>
    <n v="0"/>
    <n v="0"/>
    <n v="0"/>
    <n v="0"/>
    <n v="0"/>
  </r>
  <r>
    <x v="3"/>
    <x v="54"/>
    <n v="809.7799847492397"/>
    <n v="162.04727791661901"/>
    <n v="81.735934685267495"/>
    <n v="50.03819814618781"/>
    <n v="69982.505100964889"/>
    <n v="1103.6013954973141"/>
    <n v="2023"/>
    <n v="55"/>
    <n v="3025"/>
    <n v="8.0146663704649423"/>
    <x v="0"/>
    <n v="1"/>
    <n v="1"/>
    <n v="0"/>
    <n v="0"/>
    <n v="0"/>
    <n v="0"/>
    <n v="0"/>
    <n v="0"/>
    <n v="0"/>
    <n v="0"/>
    <n v="0"/>
    <n v="0"/>
    <n v="0"/>
  </r>
  <r>
    <x v="3"/>
    <x v="55"/>
    <n v="817.87747872659554"/>
    <n v="163.66775069563553"/>
    <n v="82.553294032120178"/>
    <n v="57.958733283226415"/>
    <n v="70973.319216500822"/>
    <n v="1122.0572567375775"/>
    <n v="2023"/>
    <n v="56"/>
    <n v="3136"/>
    <n v="8.0507033814702993"/>
    <x v="0"/>
    <n v="1"/>
    <n v="1"/>
    <n v="0"/>
    <n v="0"/>
    <n v="0"/>
    <n v="0"/>
    <n v="0"/>
    <n v="0"/>
    <n v="0"/>
    <n v="0"/>
    <n v="0"/>
    <n v="0"/>
    <n v="0"/>
  </r>
  <r>
    <x v="3"/>
    <x v="56"/>
    <n v="826.0560394047659"/>
    <n v="165.30442820251704"/>
    <n v="83.37882697244136"/>
    <n v="50.795873328322642"/>
    <n v="70371.432651052353"/>
    <n v="1125.535167908047"/>
    <n v="2023"/>
    <n v="57"/>
    <n v="3249"/>
    <n v="8.0861025356691005"/>
    <x v="0"/>
    <n v="1"/>
    <n v="1"/>
    <n v="0"/>
    <n v="0"/>
    <n v="0"/>
    <n v="0"/>
    <n v="0"/>
    <n v="0"/>
    <n v="0"/>
    <n v="0"/>
    <n v="0"/>
    <n v="0"/>
    <n v="0"/>
  </r>
  <r>
    <x v="3"/>
    <x v="57"/>
    <n v="834.31644992244651"/>
    <n v="166.95747248450479"/>
    <n v="84.212615242165782"/>
    <n v="50.079587332832261"/>
    <n v="70088.637572127729"/>
    <n v="1135.5661249819493"/>
    <n v="2023"/>
    <n v="58"/>
    <n v="3364"/>
    <n v="8.1208860210928382"/>
    <x v="0"/>
    <n v="2"/>
    <n v="0"/>
    <n v="1"/>
    <n v="0"/>
    <n v="0"/>
    <n v="0"/>
    <n v="0"/>
    <n v="0"/>
    <n v="0"/>
    <n v="0"/>
    <n v="0"/>
    <n v="0"/>
    <n v="0"/>
  </r>
  <r>
    <x v="3"/>
    <x v="58"/>
    <n v="842.65950950821411"/>
    <n v="168.62704720933112"/>
    <n v="85.054741394587438"/>
    <n v="50.007958733283225"/>
    <n v="70232.009725124401"/>
    <n v="1146.3492568454158"/>
    <n v="2023"/>
    <n v="59"/>
    <n v="3481"/>
    <n v="8.1550748878114394"/>
    <x v="0"/>
    <n v="2"/>
    <n v="0"/>
    <n v="1"/>
    <n v="0"/>
    <n v="0"/>
    <n v="0"/>
    <n v="0"/>
    <n v="0"/>
    <n v="0"/>
    <n v="0"/>
    <n v="0"/>
    <n v="0"/>
    <n v="0"/>
  </r>
  <r>
    <x v="3"/>
    <x v="59"/>
    <n v="851.08603116387644"/>
    <n v="170.31331768141507"/>
    <n v="85.9052888085333"/>
    <n v="56.37821947332705"/>
    <n v="71068.364731865368"/>
    <n v="1163.6828571271519"/>
    <n v="2023"/>
    <n v="60"/>
    <n v="3600"/>
    <n v="8.1886891244442008"/>
    <x v="0"/>
    <n v="2"/>
    <n v="0"/>
    <n v="1"/>
    <n v="0"/>
    <n v="0"/>
    <n v="0"/>
    <n v="0"/>
    <n v="0"/>
    <n v="0"/>
    <n v="0"/>
    <n v="0"/>
    <n v="0"/>
    <n v="0"/>
  </r>
  <r>
    <x v="3"/>
    <x v="60"/>
    <n v="859.59684006792145"/>
    <n v="172.01645085822454"/>
    <n v="86.764341696618644"/>
    <n v="51.726091371043211"/>
    <n v="70728.037990922996"/>
    <n v="1170.1037239938078"/>
    <n v="2023"/>
    <n v="61"/>
    <n v="3721"/>
    <n v="8.2217477283466227"/>
    <x v="0"/>
    <n v="2"/>
    <n v="0"/>
    <n v="1"/>
    <n v="0"/>
    <n v="0"/>
    <n v="0"/>
    <n v="0"/>
    <n v="0"/>
    <n v="0"/>
    <n v="0"/>
    <n v="0"/>
    <n v="0"/>
    <n v="0"/>
  </r>
  <r>
    <x v="3"/>
    <x v="61"/>
    <n v="868.19277248328513"/>
    <n v="173.73661536680447"/>
    <n v="87.631985113584832"/>
    <n v="50.486351021511148"/>
    <n v="70741.029313360443"/>
    <n v="1180.0477239851855"/>
    <n v="2023"/>
    <n v="62"/>
    <n v="3844"/>
    <n v="8.2542687700901833"/>
    <x v="0"/>
    <n v="3"/>
    <n v="0"/>
    <n v="0"/>
    <n v="1"/>
    <n v="0"/>
    <n v="0"/>
    <n v="0"/>
    <n v="0"/>
    <n v="0"/>
    <n v="0"/>
    <n v="0"/>
    <n v="0"/>
    <n v="0"/>
  </r>
  <r>
    <x v="3"/>
    <x v="62"/>
    <n v="876.87467501839683"/>
    <n v="175.47398152047134"/>
    <n v="88.508304964720679"/>
    <n v="50.048635102151117"/>
    <n v="70842.8424482267"/>
    <n v="1190.9055966057401"/>
    <n v="2023"/>
    <n v="63"/>
    <n v="3969"/>
    <n v="8.2862694527830651"/>
    <x v="0"/>
    <n v="3"/>
    <n v="0"/>
    <n v="0"/>
    <n v="1"/>
    <n v="0"/>
    <n v="0"/>
    <n v="0"/>
    <n v="0"/>
    <n v="0"/>
    <n v="0"/>
    <n v="0"/>
    <n v="0"/>
    <n v="0"/>
  </r>
  <r>
    <x v="3"/>
    <x v="63"/>
    <n v="885.64340413577611"/>
    <n v="177.22872133567546"/>
    <n v="89.393388014367886"/>
    <n v="50.00486351021511"/>
    <n v="70989.392439701784"/>
    <n v="1202.2703769960344"/>
    <n v="2023"/>
    <n v="64"/>
    <n v="4096"/>
    <n v="8.317766166719343"/>
    <x v="0"/>
    <n v="3"/>
    <n v="0"/>
    <n v="0"/>
    <n v="1"/>
    <n v="0"/>
    <n v="0"/>
    <n v="0"/>
    <n v="0"/>
    <n v="0"/>
    <n v="0"/>
    <n v="0"/>
    <n v="0"/>
    <n v="0"/>
  </r>
  <r>
    <x v="3"/>
    <x v="64"/>
    <n v="894.49982583417057"/>
    <n v="179.00100854903192"/>
    <n v="90.287321894511564"/>
    <n v="50.000486351021507"/>
    <n v="71140.439790525867"/>
    <n v="1213.7886426287355"/>
    <n v="2023"/>
    <n v="65"/>
    <n v="4225"/>
    <n v="8.3487745397912736"/>
    <x v="0"/>
    <n v="3"/>
    <n v="0"/>
    <n v="0"/>
    <n v="1"/>
    <n v="0"/>
    <n v="0"/>
    <n v="0"/>
    <n v="0"/>
    <n v="0"/>
    <n v="0"/>
    <n v="0"/>
    <n v="0"/>
    <n v="0"/>
  </r>
  <r>
    <x v="3"/>
    <x v="65"/>
    <n v="903.44481545243798"/>
    <n v="180.79101863452212"/>
    <n v="91.190195113456696"/>
    <n v="53.776484567029982"/>
    <n v="71707.801432256994"/>
    <n v="1229.2025137674466"/>
    <n v="2023"/>
    <n v="66"/>
    <n v="4356"/>
    <n v="8.3793094840528504"/>
    <x v="0"/>
    <n v="4"/>
    <n v="0"/>
    <n v="0"/>
    <n v="0"/>
    <n v="1"/>
    <n v="0"/>
    <n v="0"/>
    <n v="0"/>
    <n v="0"/>
    <n v="0"/>
    <n v="0"/>
    <n v="0"/>
    <n v="0"/>
  </r>
  <r>
    <x v="3"/>
    <x v="66"/>
    <n v="912.47925755891038"/>
    <n v="182.59892882086726"/>
    <n v="92.102097064591248"/>
    <n v="59.031727981823614"/>
    <n v="72391.87801233049"/>
    <n v="1246.2120114261925"/>
    <n v="2023"/>
    <n v="67"/>
    <n v="4489"/>
    <n v="8.4093852387819314"/>
    <x v="0"/>
    <n v="4"/>
    <n v="0"/>
    <n v="0"/>
    <n v="0"/>
    <n v="1"/>
    <n v="0"/>
    <n v="0"/>
    <n v="0"/>
    <n v="0"/>
    <n v="0"/>
    <n v="0"/>
    <n v="0"/>
    <n v="0"/>
  </r>
  <r>
    <x v="3"/>
    <x v="67"/>
    <n v="921.60404590086307"/>
    <n v="184.42491810907589"/>
    <n v="93.023118035237161"/>
    <n v="64.922660275815034"/>
    <n v="73086.708571855328"/>
    <n v="1263.9747423209913"/>
    <n v="2023"/>
    <n v="68"/>
    <n v="4624"/>
    <n v="8.4390154103522139"/>
    <x v="0"/>
    <n v="4"/>
    <n v="0"/>
    <n v="0"/>
    <n v="0"/>
    <n v="1"/>
    <n v="0"/>
    <n v="0"/>
    <n v="0"/>
    <n v="0"/>
    <n v="0"/>
    <n v="0"/>
    <n v="0"/>
    <n v="0"/>
  </r>
  <r>
    <x v="3"/>
    <x v="68"/>
    <n v="930.82008339632625"/>
    <n v="186.26916729016665"/>
    <n v="93.95334921558954"/>
    <n v="71.413702252977458"/>
    <n v="73782.51797478048"/>
    <n v="1282.4563021550598"/>
    <n v="2023"/>
    <n v="69"/>
    <n v="4761"/>
    <n v="8.4682130091945194"/>
    <x v="0"/>
    <n v="4"/>
    <n v="0"/>
    <n v="0"/>
    <n v="0"/>
    <n v="1"/>
    <n v="0"/>
    <n v="0"/>
    <n v="0"/>
    <n v="0"/>
    <n v="0"/>
    <n v="0"/>
    <n v="0"/>
    <n v="0"/>
  </r>
  <r>
    <x v="3"/>
    <x v="69"/>
    <n v="940.1282821558076"/>
    <n v="188.13185896306828"/>
    <n v="94.892882707745414"/>
    <n v="78.5549500732333"/>
    <n v="74478.416375392029"/>
    <n v="1301.7079738998548"/>
    <n v="2023"/>
    <n v="70"/>
    <n v="4900"/>
    <n v="8.4969904840987187"/>
    <x v="0"/>
    <n v="4"/>
    <n v="0"/>
    <n v="0"/>
    <n v="0"/>
    <n v="1"/>
    <n v="0"/>
    <n v="0"/>
    <n v="0"/>
    <n v="0"/>
    <n v="0"/>
    <n v="0"/>
    <n v="0"/>
    <n v="0"/>
  </r>
  <r>
    <x v="3"/>
    <x v="70"/>
    <n v="949.52956352522847"/>
    <n v="190.01317755269898"/>
    <n v="95.841811534822895"/>
    <n v="86.410432840052451"/>
    <n v="81576.230142426662"/>
    <n v="1321.7949854528028"/>
    <n v="2023"/>
    <n v="71"/>
    <n v="5041"/>
    <n v="8.5253597540826309"/>
    <x v="0"/>
    <n v="5"/>
    <n v="0"/>
    <n v="0"/>
    <n v="0"/>
    <n v="0"/>
    <n v="1"/>
    <n v="0"/>
    <n v="0"/>
    <n v="0"/>
    <n v="0"/>
    <n v="0"/>
    <n v="0"/>
    <n v="0"/>
  </r>
  <r>
    <x v="3"/>
    <x v="71"/>
    <n v="959.02485814398472"/>
    <n v="191.91330932822598"/>
    <n v="96.800229650171119"/>
    <n v="95.051474900007278"/>
    <n v="82272.137371744"/>
    <n v="1342.7898720223891"/>
    <n v="2023"/>
    <n v="72"/>
    <n v="5184"/>
    <n v="8.5533322380321106"/>
    <x v="0"/>
    <n v="5"/>
    <n v="0"/>
    <n v="0"/>
    <n v="0"/>
    <n v="0"/>
    <n v="1"/>
    <n v="0"/>
    <n v="0"/>
    <n v="0"/>
    <n v="0"/>
    <n v="0"/>
    <n v="0"/>
    <n v="0"/>
  </r>
  <r>
    <x v="3"/>
    <x v="72"/>
    <n v="968.61510601387727"/>
    <n v="193.83244242150823"/>
    <n v="97.768231946672842"/>
    <n v="104.55662226760296"/>
    <n v="82968.044668668939"/>
    <n v="1364.7724026496612"/>
    <n v="2023"/>
    <n v="73"/>
    <n v="5329"/>
    <n v="8.5809188822967819"/>
    <x v="0"/>
    <n v="5"/>
    <n v="0"/>
    <n v="0"/>
    <n v="0"/>
    <n v="0"/>
    <n v="1"/>
    <n v="0"/>
    <n v="0"/>
    <n v="0"/>
    <n v="0"/>
    <n v="0"/>
    <n v="0"/>
    <n v="0"/>
  </r>
  <r>
    <x v="3"/>
    <x v="73"/>
    <n v="978.30125657593294"/>
    <n v="195.7707668457233"/>
    <n v="98.745914266139565"/>
    <n v="115.01228448212277"/>
    <n v="83663.951972187526"/>
    <n v="1387.8302221699187"/>
    <n v="2023"/>
    <n v="74"/>
    <n v="5476"/>
    <n v="8.6081301864083404"/>
    <x v="0"/>
    <n v="5"/>
    <n v="0"/>
    <n v="0"/>
    <n v="0"/>
    <n v="0"/>
    <n v="1"/>
    <n v="0"/>
    <n v="0"/>
    <n v="0"/>
    <n v="0"/>
    <n v="0"/>
    <n v="0"/>
    <n v="0"/>
  </r>
  <r>
    <x v="3"/>
    <x v="74"/>
    <n v="988.08426879303408"/>
    <n v="197.72847451418053"/>
    <n v="99.733373408800958"/>
    <n v="126.513512929111"/>
    <n v="88218.282745919831"/>
    <n v="1412.0596296451265"/>
    <n v="2023"/>
    <n v="75"/>
    <n v="5625"/>
    <n v="8.6349762270726202"/>
    <x v="0"/>
    <n v="6"/>
    <n v="0"/>
    <n v="0"/>
    <n v="0"/>
    <n v="0"/>
    <n v="0"/>
    <n v="1"/>
    <n v="0"/>
    <n v="0"/>
    <n v="0"/>
    <n v="0"/>
    <n v="0"/>
    <n v="0"/>
  </r>
  <r>
    <x v="3"/>
    <x v="75"/>
    <n v="997.96511123690368"/>
    <n v="199.70575925932235"/>
    <n v="100.73070714288896"/>
    <n v="139.16486422189971"/>
    <n v="88914.190050645688"/>
    <n v="1437.5664418610149"/>
    <n v="2023"/>
    <n v="76"/>
    <n v="5776"/>
    <n v="8.6614666805726621"/>
    <x v="0"/>
    <n v="6"/>
    <n v="0"/>
    <n v="0"/>
    <n v="0"/>
    <n v="0"/>
    <n v="0"/>
    <n v="1"/>
    <n v="0"/>
    <n v="0"/>
    <n v="0"/>
    <n v="0"/>
    <n v="0"/>
    <n v="0"/>
  </r>
  <r>
    <x v="3"/>
    <x v="76"/>
    <n v="1007.9447621784302"/>
    <n v="201.70281685191557"/>
    <n v="101.73801421431784"/>
    <n v="153.08135064407745"/>
    <n v="89610.097355547623"/>
    <n v="1464.4669438887411"/>
    <n v="2023"/>
    <n v="77"/>
    <n v="5929"/>
    <n v="8.6876108437073682"/>
    <x v="0"/>
    <n v="6"/>
    <n v="0"/>
    <n v="0"/>
    <n v="0"/>
    <n v="0"/>
    <n v="0"/>
    <n v="1"/>
    <n v="0"/>
    <n v="0"/>
    <n v="0"/>
    <n v="0"/>
    <n v="0"/>
    <n v="0"/>
  </r>
  <r>
    <x v="3"/>
    <x v="77"/>
    <n v="1018.0242096806248"/>
    <n v="203.71984502043472"/>
    <n v="102.75539435646104"/>
    <n v="168.38948570848399"/>
    <n v="90306.004660568826"/>
    <n v="1492.8889347660047"/>
    <n v="2023"/>
    <n v="78"/>
    <n v="6084"/>
    <n v="8.7134176533791834"/>
    <x v="0"/>
    <n v="6"/>
    <n v="0"/>
    <n v="0"/>
    <n v="0"/>
    <n v="0"/>
    <n v="0"/>
    <n v="1"/>
    <n v="0"/>
    <n v="0"/>
    <n v="0"/>
    <n v="0"/>
    <n v="0"/>
    <n v="0"/>
  </r>
  <r>
    <x v="3"/>
    <x v="78"/>
    <n v="1028.2044516937181"/>
    <n v="205.75704347063905"/>
    <n v="103.78294830002564"/>
    <n v="185.22843427933228"/>
    <n v="92336.358239351044"/>
    <n v="1522.9728777437151"/>
    <n v="2023"/>
    <n v="79"/>
    <n v="6241"/>
    <n v="8.738895704934043"/>
    <x v="0"/>
    <n v="7"/>
    <n v="0"/>
    <n v="0"/>
    <n v="0"/>
    <n v="0"/>
    <n v="0"/>
    <n v="0"/>
    <n v="1"/>
    <n v="0"/>
    <n v="0"/>
    <n v="0"/>
    <n v="0"/>
    <n v="0"/>
  </r>
  <r>
    <x v="3"/>
    <x v="79"/>
    <n v="1038.4864961520561"/>
    <n v="207.81461390534542"/>
    <n v="104.82077778302586"/>
    <n v="203.7512777072655"/>
    <n v="93032.265544511727"/>
    <n v="1554.8731655476929"/>
    <n v="2023"/>
    <n v="80"/>
    <n v="6400"/>
    <n v="8.7640532693477624"/>
    <x v="0"/>
    <n v="7"/>
    <n v="0"/>
    <n v="0"/>
    <n v="0"/>
    <n v="0"/>
    <n v="0"/>
    <n v="0"/>
    <n v="1"/>
    <n v="0"/>
    <n v="0"/>
    <n v="0"/>
    <n v="0"/>
    <n v="0"/>
  </r>
  <r>
    <x v="3"/>
    <x v="80"/>
    <n v="1048.8713610725576"/>
    <n v="209.8927600443989"/>
    <n v="954.90690730853555"/>
    <n v="224.12640547799208"/>
    <n v="108802.38479046238"/>
    <n v="2437.7974339034845"/>
    <n v="2023"/>
    <n v="81"/>
    <n v="6561"/>
    <n v="8.7888983093448783"/>
    <x v="0"/>
    <n v="7"/>
    <n v="0"/>
    <n v="0"/>
    <n v="0"/>
    <n v="0"/>
    <n v="0"/>
    <n v="0"/>
    <n v="1"/>
    <n v="0"/>
    <n v="0"/>
    <n v="0"/>
    <n v="0"/>
    <n v="0"/>
  </r>
  <r>
    <x v="3"/>
    <x v="81"/>
    <n v="1059.3600746545696"/>
    <n v="211.9916876448429"/>
    <n v="1039.9155202610866"/>
    <n v="246.53904602579132"/>
    <n v="110014.58883530833"/>
    <n v="2557.8063285862904"/>
    <n v="2023"/>
    <n v="82"/>
    <n v="6724"/>
    <n v="8.8134384945285067"/>
    <x v="0"/>
    <n v="7"/>
    <n v="0"/>
    <n v="0"/>
    <n v="0"/>
    <n v="0"/>
    <n v="0"/>
    <n v="0"/>
    <n v="1"/>
    <n v="0"/>
    <n v="0"/>
    <n v="0"/>
    <n v="0"/>
    <n v="0"/>
  </r>
  <r>
    <x v="3"/>
    <x v="82"/>
    <n v="1069.953675381016"/>
    <n v="214.11160452129133"/>
    <n v="1048.4163815563415"/>
    <n v="271.19295062837045"/>
    <n v="110698.09776172834"/>
    <n v="2603.6746120870193"/>
    <n v="2023"/>
    <n v="83"/>
    <n v="6889"/>
    <n v="8.8376812155931965"/>
    <x v="0"/>
    <n v="7"/>
    <n v="0"/>
    <n v="0"/>
    <n v="0"/>
    <n v="0"/>
    <n v="0"/>
    <n v="0"/>
    <n v="1"/>
    <n v="0"/>
    <n v="0"/>
    <n v="0"/>
    <n v="0"/>
    <n v="0"/>
  </r>
  <r>
    <x v="3"/>
    <x v="83"/>
    <n v="1080.6532121207565"/>
    <n v="216.25272056650425"/>
    <n v="1049.2664676858672"/>
    <n v="691.91711367954065"/>
    <n v="116367.11981069451"/>
    <n v="3038.0895140526686"/>
    <n v="2023"/>
    <n v="84"/>
    <n v="7056"/>
    <n v="8.8616335976866267"/>
    <x v="0"/>
    <n v="8"/>
    <n v="0"/>
    <n v="0"/>
    <n v="0"/>
    <n v="0"/>
    <n v="0"/>
    <n v="0"/>
    <n v="0"/>
    <n v="1"/>
    <n v="0"/>
    <n v="0"/>
    <n v="0"/>
    <n v="0"/>
  </r>
  <r>
    <x v="3"/>
    <x v="84"/>
    <n v="1091.4597442321153"/>
    <n v="218.41524777216927"/>
    <n v="1049.3514762988198"/>
    <n v="772.0009458569973"/>
    <n v="117076.54181893021"/>
    <n v="3131.2274141601019"/>
    <n v="2023"/>
    <n v="85"/>
    <n v="7225"/>
    <n v="8.8853025129806333"/>
    <x v="0"/>
    <n v="8"/>
    <n v="0"/>
    <n v="0"/>
    <n v="0"/>
    <n v="0"/>
    <n v="0"/>
    <n v="0"/>
    <n v="0"/>
    <n v="1"/>
    <n v="0"/>
    <n v="0"/>
    <n v="0"/>
    <n v="0"/>
  </r>
  <r>
    <x v="3"/>
    <x v="85"/>
    <n v="1102.3743416675422"/>
    <n v="220.59940024989095"/>
    <n v="1049.359977160115"/>
    <n v="783.80553045709371"/>
    <n v="117246.61994114234"/>
    <n v="3156.1392495346417"/>
    <n v="2023"/>
    <n v="86"/>
    <n v="7396"/>
    <n v="8.9086945925070147"/>
    <x v="0"/>
    <n v="8"/>
    <n v="0"/>
    <n v="0"/>
    <n v="0"/>
    <n v="0"/>
    <n v="0"/>
    <n v="0"/>
    <n v="0"/>
    <n v="1"/>
    <n v="0"/>
    <n v="0"/>
    <n v="0"/>
    <n v="0"/>
  </r>
  <r>
    <x v="3"/>
    <x v="86"/>
    <n v="1113.3980850793919"/>
    <n v="222.80539425238987"/>
    <n v="1049.3608272462445"/>
    <n v="773.94777283078315"/>
    <n v="117257.68846904911"/>
    <n v="3159.5120794088089"/>
    <n v="2023"/>
    <n v="87"/>
    <n v="7569"/>
    <n v="8.9318162373091674"/>
    <x v="0"/>
    <n v="8"/>
    <n v="0"/>
    <n v="0"/>
    <n v="0"/>
    <n v="0"/>
    <n v="0"/>
    <n v="0"/>
    <n v="0"/>
    <n v="1"/>
    <n v="0"/>
    <n v="0"/>
    <n v="0"/>
    <n v="0"/>
  </r>
  <r>
    <x v="3"/>
    <x v="87"/>
    <n v="1124.5320659268075"/>
    <n v="225.03344819491377"/>
    <n v="1049.3609122548573"/>
    <n v="746.75105615720486"/>
    <n v="114041.78037428852"/>
    <n v="3145.6774825337834"/>
    <n v="2023"/>
    <n v="88"/>
    <n v="7744"/>
    <n v="8.9546736289564137"/>
    <x v="0"/>
    <n v="9"/>
    <n v="0"/>
    <n v="0"/>
    <n v="0"/>
    <n v="0"/>
    <n v="0"/>
    <n v="0"/>
    <n v="0"/>
    <n v="0"/>
    <n v="1"/>
    <n v="0"/>
    <n v="0"/>
    <n v="0"/>
  </r>
  <r>
    <x v="3"/>
    <x v="88"/>
    <n v="1135.7773865837109"/>
    <n v="227.2837826768629"/>
    <n v="208.22644394695115"/>
    <n v="677.09575660243434"/>
    <n v="102481.23162676602"/>
    <n v="2248.3833698099593"/>
    <n v="2023"/>
    <n v="89"/>
    <n v="7921"/>
    <n v="8.9772727394642793"/>
    <x v="0"/>
    <n v="9"/>
    <n v="0"/>
    <n v="0"/>
    <n v="0"/>
    <n v="0"/>
    <n v="0"/>
    <n v="0"/>
    <n v="0"/>
    <n v="0"/>
    <n v="1"/>
    <n v="0"/>
    <n v="0"/>
    <n v="0"/>
  </r>
  <r>
    <x v="3"/>
    <x v="89"/>
    <n v="1147.1351604478928"/>
    <n v="229.55662050363156"/>
    <n v="125.14590064337521"/>
    <n v="609.88816154828601"/>
    <n v="98477.965167526607"/>
    <n v="2111.7258431431856"/>
    <n v="2023"/>
    <n v="90"/>
    <n v="8100"/>
    <n v="8.99961934066053"/>
    <x v="0"/>
    <n v="9"/>
    <n v="0"/>
    <n v="0"/>
    <n v="0"/>
    <n v="0"/>
    <n v="0"/>
    <n v="0"/>
    <n v="0"/>
    <n v="0"/>
    <n v="1"/>
    <n v="0"/>
    <n v="0"/>
    <n v="0"/>
  </r>
  <r>
    <x v="3"/>
    <x v="90"/>
    <n v="1158.6065120512133"/>
    <n v="231.85218670866786"/>
    <n v="117.8810788755044"/>
    <n v="548.94954345406688"/>
    <n v="97550.194552256944"/>
    <n v="2057.2893210894526"/>
    <n v="2023"/>
    <n v="91"/>
    <n v="8281"/>
    <n v="9.0217190130336995"/>
    <x v="0"/>
    <n v="9"/>
    <n v="0"/>
    <n v="0"/>
    <n v="0"/>
    <n v="0"/>
    <n v="0"/>
    <n v="0"/>
    <n v="0"/>
    <n v="0"/>
    <n v="1"/>
    <n v="0"/>
    <n v="0"/>
    <n v="0"/>
  </r>
  <r>
    <x v="3"/>
    <x v="91"/>
    <n v="1170.1925771709143"/>
    <n v="234.17070857575453"/>
    <n v="118.20826158682898"/>
    <n v="494.0596089147212"/>
    <n v="97050.837317925456"/>
    <n v="2016.631156248219"/>
    <n v="2023"/>
    <n v="92"/>
    <n v="8464"/>
    <n v="9.0435771540980809"/>
    <x v="0"/>
    <n v="9"/>
    <n v="0"/>
    <n v="0"/>
    <n v="0"/>
    <n v="0"/>
    <n v="0"/>
    <n v="0"/>
    <n v="0"/>
    <n v="0"/>
    <n v="1"/>
    <n v="0"/>
    <n v="0"/>
    <n v="0"/>
  </r>
  <r>
    <x v="3"/>
    <x v="92"/>
    <n v="1181.8945029420556"/>
    <n v="236.51241566151208"/>
    <n v="119.30518139495422"/>
    <n v="444.65415000385519"/>
    <n v="88897.243498883778"/>
    <n v="1982.366250002377"/>
    <n v="2023"/>
    <n v="93"/>
    <n v="8649"/>
    <n v="9.0651989863065126"/>
    <x v="0"/>
    <n v="10"/>
    <n v="0"/>
    <n v="0"/>
    <n v="0"/>
    <n v="0"/>
    <n v="0"/>
    <n v="0"/>
    <n v="0"/>
    <n v="0"/>
    <n v="0"/>
    <n v="1"/>
    <n v="0"/>
    <n v="0"/>
  </r>
  <r>
    <x v="3"/>
    <x v="93"/>
    <n v="1193.7134479710789"/>
    <n v="238.87753981812719"/>
    <n v="120.48971692812945"/>
    <n v="400.18878520153027"/>
    <n v="88446.54515324824"/>
    <n v="1953.2694899188657"/>
    <n v="2023"/>
    <n v="94"/>
    <n v="8836"/>
    <n v="9.0865895645400077"/>
    <x v="0"/>
    <n v="10"/>
    <n v="0"/>
    <n v="0"/>
    <n v="0"/>
    <n v="0"/>
    <n v="0"/>
    <n v="0"/>
    <n v="0"/>
    <n v="0"/>
    <n v="0"/>
    <n v="1"/>
    <n v="0"/>
    <n v="0"/>
  </r>
  <r>
    <x v="3"/>
    <x v="94"/>
    <n v="1205.6505824505116"/>
    <n v="241.26631521630847"/>
    <n v="121.69376246933334"/>
    <n v="360.16991170118331"/>
    <n v="87996.282617205579"/>
    <n v="1928.7805718373365"/>
    <n v="2023"/>
    <n v="95"/>
    <n v="9025"/>
    <n v="9.1077537832010815"/>
    <x v="0"/>
    <n v="10"/>
    <n v="0"/>
    <n v="0"/>
    <n v="0"/>
    <n v="0"/>
    <n v="0"/>
    <n v="0"/>
    <n v="0"/>
    <n v="0"/>
    <n v="0"/>
    <n v="1"/>
    <n v="0"/>
    <n v="0"/>
  </r>
  <r>
    <x v="3"/>
    <x v="95"/>
    <n v="1217.7070882748219"/>
    <n v="243.67897836847155"/>
    <n v="122.91061493121893"/>
    <n v="324.15292103304563"/>
    <n v="87546.063224765909"/>
    <n v="1908.4496026075581"/>
    <n v="2023"/>
    <n v="96"/>
    <n v="9216"/>
    <n v="9.1286963829356722"/>
    <x v="0"/>
    <n v="10"/>
    <n v="0"/>
    <n v="0"/>
    <n v="0"/>
    <n v="0"/>
    <n v="0"/>
    <n v="0"/>
    <n v="0"/>
    <n v="0"/>
    <n v="0"/>
    <n v="1"/>
    <n v="0"/>
    <n v="0"/>
  </r>
  <r>
    <x v="3"/>
    <x v="96"/>
    <n v="1229.8841591574337"/>
    <n v="246.11576815215628"/>
    <n v="124.13971256425035"/>
    <n v="291.73762897993913"/>
    <n v="86063.192945742005"/>
    <n v="1891.8772688537797"/>
    <n v="2023"/>
    <n v="97"/>
    <n v="9409"/>
    <n v="9.1494219570067656"/>
    <x v="0"/>
    <n v="11"/>
    <n v="0"/>
    <n v="0"/>
    <n v="0"/>
    <n v="0"/>
    <n v="0"/>
    <n v="0"/>
    <n v="0"/>
    <n v="0"/>
    <n v="0"/>
    <n v="0"/>
    <n v="1"/>
    <n v="0"/>
  </r>
  <r>
    <x v="3"/>
    <x v="97"/>
    <n v="1242.1830007489125"/>
    <n v="248.57692583367782"/>
    <n v="125.38110883826477"/>
    <n v="262.56386608696499"/>
    <n v="85612.978246865285"/>
    <n v="1878.7049015078198"/>
    <n v="2023"/>
    <n v="98"/>
    <n v="9604"/>
    <n v="9.1699349573411446"/>
    <x v="0"/>
    <n v="11"/>
    <n v="0"/>
    <n v="0"/>
    <n v="0"/>
    <n v="0"/>
    <n v="0"/>
    <n v="0"/>
    <n v="0"/>
    <n v="0"/>
    <n v="0"/>
    <n v="0"/>
    <n v="1"/>
    <n v="0"/>
  </r>
  <r>
    <x v="3"/>
    <x v="98"/>
    <n v="1254.6048307563351"/>
    <n v="251.06269509201462"/>
    <n v="126.63491984148462"/>
    <n v="236.30747947877052"/>
    <n v="85162.763589835202"/>
    <n v="1868.6099251686048"/>
    <n v="2023"/>
    <n v="99"/>
    <n v="9801"/>
    <n v="9.1902397002691796"/>
    <x v="0"/>
    <n v="11"/>
    <n v="0"/>
    <n v="0"/>
    <n v="0"/>
    <n v="0"/>
    <n v="0"/>
    <n v="0"/>
    <n v="0"/>
    <n v="0"/>
    <n v="0"/>
    <n v="0"/>
    <n v="1"/>
    <n v="0"/>
  </r>
  <r>
    <x v="3"/>
    <x v="99"/>
    <n v="1267.1508790638513"/>
    <n v="253.57332204293479"/>
    <n v="127.90126903138319"/>
    <n v="212.67673153094364"/>
    <n v="84712.548936947191"/>
    <n v="1861.3022016691129"/>
    <n v="2023"/>
    <n v="100"/>
    <n v="10000"/>
    <n v="9.2103403719761836"/>
    <x v="0"/>
    <n v="11"/>
    <n v="0"/>
    <n v="0"/>
    <n v="0"/>
    <n v="0"/>
    <n v="0"/>
    <n v="0"/>
    <n v="0"/>
    <n v="0"/>
    <n v="0"/>
    <n v="0"/>
    <n v="1"/>
    <n v="0"/>
  </r>
  <r>
    <x v="3"/>
    <x v="100"/>
    <n v="1279.8223878544572"/>
    <n v="256.10905526336416"/>
    <n v="129.18028172084539"/>
    <n v="200.86135755700764"/>
    <n v="84523.279562352996"/>
    <n v="1865.9730823956743"/>
    <n v="2023"/>
    <n v="101"/>
    <n v="10201"/>
    <n v="9.2302410336825194"/>
    <x v="0"/>
    <n v="12"/>
    <n v="0"/>
    <n v="0"/>
    <n v="0"/>
    <n v="0"/>
    <n v="0"/>
    <n v="0"/>
    <n v="0"/>
    <n v="0"/>
    <n v="0"/>
    <n v="0"/>
    <n v="0"/>
    <n v="1"/>
  </r>
  <r>
    <x v="3"/>
    <x v="101"/>
    <n v="1292.6206117329791"/>
    <n v="258.67014581599778"/>
    <n v="130.47208453796867"/>
    <n v="190.70013593941837"/>
    <n v="84378.32989395941"/>
    <n v="1872.462978026364"/>
    <n v="2023"/>
    <n v="102"/>
    <n v="10404"/>
    <n v="9.2499456265685414"/>
    <x v="0"/>
    <n v="12"/>
    <n v="0"/>
    <n v="0"/>
    <n v="0"/>
    <n v="0"/>
    <n v="0"/>
    <n v="0"/>
    <n v="0"/>
    <n v="0"/>
    <n v="0"/>
    <n v="0"/>
    <n v="0"/>
    <n v="1"/>
  </r>
  <r>
    <x v="3"/>
    <x v="102"/>
    <n v="1305.5468178502929"/>
    <n v="261.25684727415779"/>
    <n v="131.77680538333988"/>
    <n v="181.15331376847354"/>
    <n v="84236.545319976576"/>
    <n v="1879.733784276264"/>
    <n v="2023"/>
    <n v="103"/>
    <n v="10609"/>
    <n v="9.2694579764592717"/>
    <x v="0"/>
    <n v="12"/>
    <n v="0"/>
    <n v="0"/>
    <n v="0"/>
    <n v="0"/>
    <n v="0"/>
    <n v="0"/>
    <n v="0"/>
    <n v="0"/>
    <n v="0"/>
    <n v="0"/>
    <n v="0"/>
    <n v="1"/>
  </r>
  <r>
    <x v="3"/>
    <x v="103"/>
    <n v="1318.6022860287849"/>
    <n v="263.86941574689934"/>
    <n v="133.09457343717241"/>
    <n v="172.09446654265247"/>
    <n v="84095.094039907592"/>
    <n v="1887.6607417555092"/>
    <n v="2023"/>
    <n v="104"/>
    <n v="10816"/>
    <n v="9.288781798282745"/>
    <x v="0"/>
    <n v="12"/>
    <n v="0"/>
    <n v="0"/>
    <n v="0"/>
    <n v="0"/>
    <n v="0"/>
    <n v="0"/>
    <n v="0"/>
    <n v="0"/>
    <n v="0"/>
    <n v="0"/>
    <n v="0"/>
    <n v="1"/>
  </r>
  <r>
    <x v="3"/>
    <x v="104"/>
    <n v="1331.7883088890646"/>
    <n v="266.50810990436833"/>
    <n v="134.42551917154404"/>
    <n v="83.37357820830276"/>
    <n v="80107.479730789972"/>
    <n v="1816.0955161732797"/>
    <n v="2023"/>
    <n v="105"/>
    <n v="11025"/>
    <n v="9.3079207003150461"/>
    <x v="0"/>
    <n v="12"/>
    <n v="0"/>
    <n v="0"/>
    <n v="0"/>
    <n v="0"/>
    <n v="0"/>
    <n v="0"/>
    <n v="0"/>
    <n v="0"/>
    <n v="0"/>
    <n v="0"/>
    <n v="0"/>
    <n v="1"/>
  </r>
  <r>
    <x v="3"/>
    <x v="105"/>
    <n v="1345.1061919779499"/>
    <n v="269.17319100341206"/>
    <n v="135.7697743632595"/>
    <n v="89.628343702147447"/>
    <n v="81040.539352794862"/>
    <n v="1839.6775010467691"/>
    <n v="2024"/>
    <n v="106"/>
    <n v="11236"/>
    <n v="9.3268781882241338"/>
    <x v="0"/>
    <n v="1"/>
    <n v="1"/>
    <n v="0"/>
    <n v="0"/>
    <n v="0"/>
    <n v="0"/>
    <n v="0"/>
    <n v="0"/>
    <n v="0"/>
    <n v="0"/>
    <n v="0"/>
    <n v="0"/>
    <n v="0"/>
  </r>
  <r>
    <x v="3"/>
    <x v="106"/>
    <n v="1358.5572538977253"/>
    <n v="271.86492291344615"/>
    <n v="137.12747210689207"/>
    <n v="83.252742485161022"/>
    <n v="80770.635274067812"/>
    <n v="1850.8023914032246"/>
    <n v="2024"/>
    <n v="107"/>
    <n v="11449"/>
    <n v="9.3456576689238116"/>
    <x v="0"/>
    <n v="1"/>
    <n v="1"/>
    <n v="0"/>
    <n v="0"/>
    <n v="0"/>
    <n v="0"/>
    <n v="0"/>
    <n v="0"/>
    <n v="0"/>
    <n v="0"/>
    <n v="0"/>
    <n v="0"/>
    <n v="0"/>
  </r>
  <r>
    <x v="3"/>
    <x v="107"/>
    <n v="1372.1428264367"/>
    <n v="274.58357214258058"/>
    <n v="138.49874682796099"/>
    <n v="65.665922833780456"/>
    <n v="79566.848515437043"/>
    <n v="1850.8910682410221"/>
    <n v="2024"/>
    <n v="108"/>
    <n v="11664"/>
    <n v="9.3642624542484398"/>
    <x v="0"/>
    <n v="1"/>
    <n v="1"/>
    <n v="0"/>
    <n v="0"/>
    <n v="0"/>
    <n v="0"/>
    <n v="0"/>
    <n v="0"/>
    <n v="0"/>
    <n v="0"/>
    <n v="0"/>
    <n v="0"/>
    <n v="0"/>
  </r>
  <r>
    <x v="3"/>
    <x v="108"/>
    <n v="1385.8642547010652"/>
    <n v="277.32940786400638"/>
    <n v="139.88373429624062"/>
    <n v="67.037336290123349"/>
    <n v="79836.44944746852"/>
    <n v="1870.1147331514355"/>
    <n v="2024"/>
    <n v="109"/>
    <n v="11881"/>
    <n v="9.3826957644582869"/>
    <x v="0"/>
    <n v="1"/>
    <n v="1"/>
    <n v="0"/>
    <n v="0"/>
    <n v="0"/>
    <n v="0"/>
    <n v="0"/>
    <n v="0"/>
    <n v="0"/>
    <n v="0"/>
    <n v="0"/>
    <n v="0"/>
    <n v="0"/>
  </r>
  <r>
    <x v="3"/>
    <x v="109"/>
    <n v="1399.7228972480746"/>
    <n v="280.10270194264649"/>
    <n v="141.28257163920301"/>
    <n v="89.829812965179457"/>
    <n v="81306.322721317672"/>
    <n v="1910.9379837951035"/>
    <n v="2024"/>
    <n v="110"/>
    <n v="12100"/>
    <n v="9.4009607315848331"/>
    <x v="0"/>
    <n v="2"/>
    <n v="0"/>
    <n v="1"/>
    <n v="0"/>
    <n v="0"/>
    <n v="0"/>
    <n v="0"/>
    <n v="0"/>
    <n v="0"/>
    <n v="0"/>
    <n v="0"/>
    <n v="0"/>
    <n v="0"/>
  </r>
  <r>
    <x v="3"/>
    <x v="110"/>
    <n v="1092.3060280736522"/>
    <n v="202.1894904552835"/>
    <n v="91.668843680740821"/>
    <n v="53.982981296517949"/>
    <n v="73584.124178678423"/>
    <n v="1440.1473435061944"/>
    <n v="2024"/>
    <n v="111"/>
    <n v="12321"/>
    <n v="9.4190604026246678"/>
    <x v="0"/>
    <n v="2"/>
    <n v="0"/>
    <n v="1"/>
    <n v="0"/>
    <n v="0"/>
    <n v="0"/>
    <n v="0"/>
    <n v="0"/>
    <n v="0"/>
    <n v="0"/>
    <n v="0"/>
    <n v="0"/>
    <n v="0"/>
  </r>
  <r>
    <x v="3"/>
    <x v="111"/>
    <n v="877.11421965155648"/>
    <n v="163.8542661064416"/>
    <n v="82.830441559053568"/>
    <n v="50.398298129651792"/>
    <n v="71175.884192519443"/>
    <n v="1174.1972254467032"/>
    <n v="2024"/>
    <n v="112"/>
    <n v="12544"/>
    <n v="9.4369977425901883"/>
    <x v="0"/>
    <n v="2"/>
    <n v="0"/>
    <n v="1"/>
    <n v="0"/>
    <n v="0"/>
    <n v="0"/>
    <n v="0"/>
    <n v="0"/>
    <n v="0"/>
    <n v="0"/>
    <n v="0"/>
    <n v="0"/>
    <n v="0"/>
  </r>
  <r>
    <x v="3"/>
    <x v="112"/>
    <n v="726.47995375608946"/>
    <n v="145.31424914080867"/>
    <n v="82.683236918794634"/>
    <n v="50.039829812965181"/>
    <n v="70233.207423038548"/>
    <n v="1004.5172696286579"/>
    <n v="2024"/>
    <n v="113"/>
    <n v="12769"/>
    <n v="9.4547756374246816"/>
    <x v="0"/>
    <n v="2"/>
    <n v="0"/>
    <n v="1"/>
    <n v="0"/>
    <n v="0"/>
    <n v="0"/>
    <n v="0"/>
    <n v="0"/>
    <n v="0"/>
    <n v="0"/>
    <n v="0"/>
    <n v="0"/>
    <n v="0"/>
  </r>
  <r>
    <x v="3"/>
    <x v="113"/>
    <n v="621.03596762926259"/>
    <n v="136.67811181886808"/>
    <n v="83.412518382397636"/>
    <n v="50.003982981296517"/>
    <n v="69706.905769411387"/>
    <n v="891.13058081182476"/>
    <n v="2024"/>
    <n v="114"/>
    <n v="12996"/>
    <n v="9.4723968967889913"/>
    <x v="0"/>
    <n v="3"/>
    <n v="0"/>
    <n v="0"/>
    <n v="1"/>
    <n v="0"/>
    <n v="0"/>
    <n v="0"/>
    <n v="0"/>
    <n v="0"/>
    <n v="0"/>
    <n v="0"/>
    <n v="0"/>
    <n v="0"/>
  </r>
  <r>
    <x v="3"/>
    <x v="114"/>
    <n v="547.22517734048381"/>
    <n v="133.0002530303824"/>
    <n v="84.236888475663136"/>
    <n v="54.320482359598437"/>
    <n v="69869.925284286946"/>
    <n v="818.78280120612783"/>
    <n v="2024"/>
    <n v="115"/>
    <n v="13225"/>
    <n v="9.4898642567265004"/>
    <x v="0"/>
    <n v="3"/>
    <n v="0"/>
    <n v="0"/>
    <n v="1"/>
    <n v="0"/>
    <n v="0"/>
    <n v="0"/>
    <n v="0"/>
    <n v="0"/>
    <n v="0"/>
    <n v="0"/>
    <n v="0"/>
    <n v="0"/>
  </r>
  <r>
    <x v="3"/>
    <x v="115"/>
    <n v="495.55762413833861"/>
    <n v="131.80793560734907"/>
    <n v="85.078281851363911"/>
    <n v="50.43204823595984"/>
    <n v="69272.084019108181"/>
    <n v="762.87588983301157"/>
    <n v="2024"/>
    <n v="116"/>
    <n v="13456"/>
    <n v="9.507180382212729"/>
    <x v="0"/>
    <n v="3"/>
    <n v="0"/>
    <n v="0"/>
    <n v="1"/>
    <n v="0"/>
    <n v="0"/>
    <n v="0"/>
    <n v="0"/>
    <n v="0"/>
    <n v="0"/>
    <n v="0"/>
    <n v="0"/>
    <n v="0"/>
  </r>
  <r>
    <x v="3"/>
    <x v="116"/>
    <n v="459.39033689683703"/>
    <n v="131.86485498675398"/>
    <n v="85.928967118971968"/>
    <n v="50.043204823595985"/>
    <n v="69145.494961021745"/>
    <n v="727.22736382615892"/>
    <n v="2024"/>
    <n v="117"/>
    <n v="13689"/>
    <n v="9.5243478695955126"/>
    <x v="0"/>
    <n v="3"/>
    <n v="0"/>
    <n v="0"/>
    <n v="1"/>
    <n v="0"/>
    <n v="0"/>
    <n v="0"/>
    <n v="0"/>
    <n v="0"/>
    <n v="0"/>
    <n v="0"/>
    <n v="0"/>
    <n v="0"/>
  </r>
  <r>
    <x v="3"/>
    <x v="117"/>
    <n v="434.07323582778594"/>
    <n v="132.55292354828723"/>
    <n v="86.788247035071137"/>
    <n v="50.004320482359603"/>
    <n v="69121.389207054614"/>
    <n v="703.41872689350384"/>
    <n v="2024"/>
    <n v="118"/>
    <n v="13924"/>
    <n v="9.5413692489313302"/>
    <x v="0"/>
    <n v="3"/>
    <n v="0"/>
    <n v="0"/>
    <n v="1"/>
    <n v="0"/>
    <n v="0"/>
    <n v="0"/>
    <n v="0"/>
    <n v="0"/>
    <n v="0"/>
    <n v="0"/>
    <n v="0"/>
    <n v="0"/>
  </r>
  <r>
    <x v="3"/>
    <x v="118"/>
    <n v="416.35126507945017"/>
    <n v="133.56316278960293"/>
    <n v="87.656128529912792"/>
    <n v="54.500432048235965"/>
    <n v="69637.298962553308"/>
    <n v="692.0709884472019"/>
    <n v="2024"/>
    <n v="119"/>
    <n v="14161"/>
    <n v="9.5582469862230592"/>
    <x v="0"/>
    <n v="4"/>
    <n v="0"/>
    <n v="0"/>
    <n v="0"/>
    <n v="1"/>
    <n v="0"/>
    <n v="0"/>
    <n v="0"/>
    <n v="0"/>
    <n v="0"/>
    <n v="0"/>
    <n v="0"/>
    <n v="0"/>
  </r>
  <r>
    <x v="3"/>
    <x v="119"/>
    <n v="403.94588555561512"/>
    <n v="134.74114942041541"/>
    <n v="88.532689717661015"/>
    <n v="59.900043204823618"/>
    <n v="70231.887462669794"/>
    <n v="687.11976789851519"/>
    <n v="2024"/>
    <n v="120"/>
    <n v="14400"/>
    <n v="9.5749834855640916"/>
    <x v="0"/>
    <n v="4"/>
    <n v="0"/>
    <n v="0"/>
    <n v="0"/>
    <n v="1"/>
    <n v="0"/>
    <n v="0"/>
    <n v="0"/>
    <n v="0"/>
    <n v="0"/>
    <n v="0"/>
    <n v="0"/>
    <n v="0"/>
  </r>
  <r>
    <x v="3"/>
    <x v="120"/>
    <n v="395.26211988893056"/>
    <n v="136.00973841607777"/>
    <n v="89.418016605082514"/>
    <n v="65.885004320482381"/>
    <n v="70852.660866985374"/>
    <n v="686.57487923057317"/>
    <n v="2024"/>
    <n v="121"/>
    <n v="14641"/>
    <n v="9.5915810911934827"/>
    <x v="0"/>
    <n v="4"/>
    <n v="0"/>
    <n v="0"/>
    <n v="0"/>
    <n v="1"/>
    <n v="0"/>
    <n v="0"/>
    <n v="0"/>
    <n v="0"/>
    <n v="0"/>
    <n v="0"/>
    <n v="0"/>
    <n v="0"/>
  </r>
  <r>
    <x v="3"/>
    <x v="121"/>
    <n v="389.18348392225141"/>
    <n v="137.33042455096765"/>
    <n v="90.31219677015784"/>
    <n v="72.473000432048281"/>
    <n v="71489.241905244562"/>
    <n v="689.29910567542515"/>
    <n v="2024"/>
    <n v="122"/>
    <n v="14884"/>
    <n v="9.6080420894665135"/>
    <x v="0"/>
    <n v="4"/>
    <n v="0"/>
    <n v="0"/>
    <n v="0"/>
    <n v="1"/>
    <n v="0"/>
    <n v="0"/>
    <n v="0"/>
    <n v="0"/>
    <n v="0"/>
    <n v="0"/>
    <n v="0"/>
    <n v="0"/>
  </r>
  <r>
    <x v="3"/>
    <x v="122"/>
    <n v="437.45770857822544"/>
    <n v="122.99583608870176"/>
    <n v="57.928781108911942"/>
    <n v="79.720250043204885"/>
    <n v="75239.274111543695"/>
    <n v="698.10257581904398"/>
    <n v="2024"/>
    <n v="123"/>
    <n v="15129"/>
    <n v="9.6243687107448341"/>
    <x v="0"/>
    <n v="5"/>
    <n v="0"/>
    <n v="0"/>
    <n v="0"/>
    <n v="0"/>
    <n v="1"/>
    <n v="0"/>
    <n v="0"/>
    <n v="0"/>
    <n v="0"/>
    <n v="0"/>
    <n v="0"/>
    <n v="0"/>
  </r>
  <r>
    <x v="3"/>
    <x v="123"/>
    <n v="472.89995853573373"/>
    <n v="116.37184809570101"/>
    <n v="55.179415157106305"/>
    <n v="87.692270004320548"/>
    <n v="75427.858820308073"/>
    <n v="732.1434917928616"/>
    <n v="2024"/>
    <n v="124"/>
    <n v="15376"/>
    <n v="9.6405631312100741"/>
    <x v="0"/>
    <n v="5"/>
    <n v="0"/>
    <n v="0"/>
    <n v="0"/>
    <n v="0"/>
    <n v="1"/>
    <n v="0"/>
    <n v="0"/>
    <n v="0"/>
    <n v="0"/>
    <n v="0"/>
    <n v="0"/>
    <n v="0"/>
  </r>
  <r>
    <x v="3"/>
    <x v="124"/>
    <n v="499.37632913129943"/>
    <n v="113.60859339971414"/>
    <n v="55.398343932387903"/>
    <n v="96.461496500432119"/>
    <n v="76048.570834572776"/>
    <n v="764.84476296383355"/>
    <n v="2024"/>
    <n v="125"/>
    <n v="15625"/>
    <n v="9.656627474604603"/>
    <x v="0"/>
    <n v="5"/>
    <n v="0"/>
    <n v="0"/>
    <n v="0"/>
    <n v="0"/>
    <n v="1"/>
    <n v="0"/>
    <n v="0"/>
    <n v="0"/>
    <n v="0"/>
    <n v="0"/>
    <n v="0"/>
    <n v="0"/>
  </r>
  <r>
    <x v="3"/>
    <x v="125"/>
    <n v="519.59325212975818"/>
    <n v="112.78119274523934"/>
    <n v="55.919040834082843"/>
    <n v="106.1076461000433"/>
    <n v="76739.328528936472"/>
    <n v="794.40113180912363"/>
    <n v="2024"/>
    <n v="126"/>
    <n v="15876"/>
    <n v="9.6725638139029559"/>
    <x v="0"/>
    <n v="5"/>
    <n v="0"/>
    <n v="0"/>
    <n v="0"/>
    <n v="0"/>
    <n v="1"/>
    <n v="0"/>
    <n v="0"/>
    <n v="0"/>
    <n v="0"/>
    <n v="0"/>
    <n v="0"/>
    <n v="0"/>
  </r>
  <r>
    <x v="3"/>
    <x v="126"/>
    <n v="535.44539644605788"/>
    <n v="112.92726137845577"/>
    <n v="56.474902588660768"/>
    <n v="116.71841070500443"/>
    <n v="81304.573760809901"/>
    <n v="821.56597111817894"/>
    <n v="2024"/>
    <n v="127"/>
    <n v="16129"/>
    <n v="9.6883741729171824"/>
    <x v="1"/>
    <n v="6"/>
    <n v="0"/>
    <n v="0"/>
    <n v="0"/>
    <n v="0"/>
    <n v="0"/>
    <n v="1"/>
    <n v="0"/>
    <n v="0"/>
    <n v="0"/>
    <n v="0"/>
    <n v="0"/>
    <n v="0"/>
  </r>
  <r>
    <x v="3"/>
    <x v="127"/>
    <n v="548.25919866701986"/>
    <n v="113.56566234512233"/>
    <n v="57.039318749171088"/>
    <n v="128.39025177500056"/>
    <n v="82014.493738871242"/>
    <n v="847.25443153631386"/>
    <n v="2024"/>
    <n v="128"/>
    <n v="16384"/>
    <n v="9.7040605278392338"/>
    <x v="1"/>
    <n v="6"/>
    <n v="0"/>
    <n v="0"/>
    <n v="0"/>
    <n v="0"/>
    <n v="0"/>
    <n v="1"/>
    <n v="0"/>
    <n v="0"/>
    <n v="0"/>
    <n v="0"/>
    <n v="0"/>
    <n v="0"/>
  </r>
  <r>
    <x v="3"/>
    <x v="128"/>
    <n v="558.96333443324102"/>
    <n v="114.45588314501457"/>
    <n v="57.609678650125176"/>
    <n v="141.22927695245019"/>
    <n v="82723.274711485094"/>
    <n v="872.25817318083091"/>
    <n v="2024"/>
    <n v="129"/>
    <n v="16641"/>
    <n v="9.7196248087233439"/>
    <x v="1"/>
    <n v="6"/>
    <n v="0"/>
    <n v="0"/>
    <n v="0"/>
    <n v="0"/>
    <n v="0"/>
    <n v="1"/>
    <n v="0"/>
    <n v="0"/>
    <n v="0"/>
    <n v="0"/>
    <n v="0"/>
    <n v="0"/>
  </r>
  <r>
    <x v="3"/>
    <x v="129"/>
    <n v="568.20804842325924"/>
    <n v="115.47772406468522"/>
    <n v="58.185772107972667"/>
    <n v="155.35220464769017"/>
    <n v="83429.678573774683"/>
    <n v="897.22374924360724"/>
    <n v="2024"/>
    <n v="130"/>
    <n v="16900"/>
    <n v="9.7350689009111644"/>
    <x v="1"/>
    <n v="6"/>
    <n v="0"/>
    <n v="0"/>
    <n v="0"/>
    <n v="0"/>
    <n v="0"/>
    <n v="1"/>
    <n v="0"/>
    <n v="0"/>
    <n v="0"/>
    <n v="0"/>
    <n v="0"/>
    <n v="0"/>
  </r>
  <r>
    <x v="3"/>
    <x v="130"/>
    <n v="576.44868535947182"/>
    <n v="116.57114234944233"/>
    <n v="58.767629496187013"/>
    <n v="170.88742511245871"/>
    <n v="84133.644623065513"/>
    <n v="922.67488231755988"/>
    <n v="2024"/>
    <n v="131"/>
    <n v="17161"/>
    <n v="9.7503946464023024"/>
    <x v="1"/>
    <n v="6"/>
    <n v="0"/>
    <n v="0"/>
    <n v="0"/>
    <n v="0"/>
    <n v="0"/>
    <n v="1"/>
    <n v="0"/>
    <n v="0"/>
    <n v="0"/>
    <n v="0"/>
    <n v="0"/>
    <n v="0"/>
  </r>
  <r>
    <x v="3"/>
    <x v="131"/>
    <n v="584.00416172945256"/>
    <n v="117.70617429499188"/>
    <n v="59.355305757862354"/>
    <n v="187.97616762370453"/>
    <n v="86169.97326015633"/>
    <n v="949.04180940601134"/>
    <n v="2024"/>
    <n v="132"/>
    <n v="17424"/>
    <n v="9.7656038451727412"/>
    <x v="1"/>
    <n v="7"/>
    <n v="0"/>
    <n v="0"/>
    <n v="0"/>
    <n v="0"/>
    <n v="0"/>
    <n v="0"/>
    <n v="1"/>
    <n v="0"/>
    <n v="0"/>
    <n v="0"/>
    <n v="0"/>
    <n v="0"/>
  </r>
  <r>
    <x v="3"/>
    <x v="132"/>
    <n v="591.09789600821739"/>
    <n v="118.86789629896936"/>
    <n v="59.948858812112313"/>
    <n v="206.77378438607496"/>
    <n v="86870.215304571859"/>
    <n v="976.68843550537417"/>
    <n v="2024"/>
    <n v="133"/>
    <n v="17689"/>
    <n v="9.7806982564435074"/>
    <x v="1"/>
    <n v="7"/>
    <n v="0"/>
    <n v="0"/>
    <n v="0"/>
    <n v="0"/>
    <n v="0"/>
    <n v="0"/>
    <n v="1"/>
    <n v="0"/>
    <n v="0"/>
    <n v="0"/>
    <n v="0"/>
    <n v="0"/>
  </r>
  <r>
    <x v="3"/>
    <x v="133"/>
    <n v="526.26852720575209"/>
    <n v="109.43394814948468"/>
    <n v="50.994885881211232"/>
    <n v="227.45116282468251"/>
    <n v="85730.702052655863"/>
    <n v="914.1485240611305"/>
    <n v="2024"/>
    <n v="134"/>
    <n v="17956"/>
    <n v="9.7956795999018222"/>
    <x v="1"/>
    <n v="7"/>
    <n v="0"/>
    <n v="0"/>
    <n v="0"/>
    <n v="0"/>
    <n v="0"/>
    <n v="0"/>
    <n v="1"/>
    <n v="0"/>
    <n v="0"/>
    <n v="0"/>
    <n v="0"/>
    <n v="0"/>
  </r>
  <r>
    <x v="3"/>
    <x v="134"/>
    <n v="554.34708099585873"/>
    <n v="115.93808089016036"/>
    <n v="60.19848472199736"/>
    <n v="250.19627910715079"/>
    <n v="87782.66204960813"/>
    <n v="980.6799257151672"/>
    <n v="2024"/>
    <n v="135"/>
    <n v="18225"/>
    <n v="9.8105495568768593"/>
    <x v="1"/>
    <n v="7"/>
    <n v="0"/>
    <n v="0"/>
    <n v="0"/>
    <n v="0"/>
    <n v="0"/>
    <n v="0"/>
    <n v="1"/>
    <n v="0"/>
    <n v="0"/>
    <n v="0"/>
    <n v="0"/>
    <n v="0"/>
  </r>
  <r>
    <x v="3"/>
    <x v="135"/>
    <n v="575.86165976845166"/>
    <n v="119.80235832865242"/>
    <n v="61.669834567414739"/>
    <n v="204.61331231462836"/>
    <n v="87268.9264408585"/>
    <n v="961.94716497914726"/>
    <n v="2024"/>
    <n v="136"/>
    <n v="18496"/>
    <n v="9.8253097714721047"/>
    <x v="1"/>
    <n v="8"/>
    <n v="0"/>
    <n v="0"/>
    <n v="0"/>
    <n v="0"/>
    <n v="0"/>
    <n v="0"/>
    <n v="0"/>
    <n v="1"/>
    <n v="0"/>
    <n v="0"/>
    <n v="0"/>
    <n v="0"/>
  </r>
  <r>
    <x v="3"/>
    <x v="136"/>
    <n v="592.80005193998022"/>
    <n v="122.35283022673414"/>
    <n v="62.373469412908626"/>
    <n v="191.07533141518041"/>
    <n v="87126.996174305255"/>
    <n v="968.60168299480347"/>
    <n v="2024"/>
    <n v="137"/>
    <n v="18769"/>
    <n v="9.8399618516562501"/>
    <x v="1"/>
    <n v="8"/>
    <n v="0"/>
    <n v="0"/>
    <n v="0"/>
    <n v="0"/>
    <n v="0"/>
    <n v="0"/>
    <n v="0"/>
    <n v="1"/>
    <n v="0"/>
    <n v="0"/>
    <n v="0"/>
    <n v="0"/>
  </r>
  <r>
    <x v="3"/>
    <x v="137"/>
    <n v="606.553895361071"/>
    <n v="124.25258268639909"/>
    <n v="63.005897757019682"/>
    <n v="181.19083331604975"/>
    <n v="87027.599913575395"/>
    <n v="975.00320912053962"/>
    <n v="2024"/>
    <n v="138"/>
    <n v="19044"/>
    <n v="9.8545073703144102"/>
    <x v="1"/>
    <n v="8"/>
    <n v="0"/>
    <n v="0"/>
    <n v="0"/>
    <n v="0"/>
    <n v="0"/>
    <n v="0"/>
    <n v="0"/>
    <n v="1"/>
    <n v="0"/>
    <n v="0"/>
    <n v="0"/>
    <n v="0"/>
  </r>
  <r>
    <x v="3"/>
    <x v="138"/>
    <n v="618.09752434586517"/>
    <n v="125.83322059196189"/>
    <n v="63.636826099588077"/>
    <n v="172.09821849741007"/>
    <n v="86916.27917473363"/>
    <n v="979.66578953482531"/>
    <n v="2024"/>
    <n v="139"/>
    <n v="19321"/>
    <n v="9.868947866261383"/>
    <x v="1"/>
    <n v="8"/>
    <n v="0"/>
    <n v="0"/>
    <n v="0"/>
    <n v="0"/>
    <n v="0"/>
    <n v="0"/>
    <n v="0"/>
    <n v="1"/>
    <n v="0"/>
    <n v="0"/>
    <n v="0"/>
    <n v="0"/>
  </r>
  <r>
    <x v="3"/>
    <x v="139"/>
    <n v="628.11316261115235"/>
    <n v="127.26060883723092"/>
    <n v="64.273281297083784"/>
    <n v="83.373953403778515"/>
    <n v="79852.934423483821"/>
    <n v="903.02100614924564"/>
    <n v="2024"/>
    <n v="140"/>
    <n v="19600"/>
    <n v="9.8832848452186077"/>
    <x v="1"/>
    <n v="8"/>
    <n v="0"/>
    <n v="0"/>
    <n v="0"/>
    <n v="0"/>
    <n v="0"/>
    <n v="0"/>
    <n v="0"/>
    <n v="1"/>
    <n v="0"/>
    <n v="0"/>
    <n v="0"/>
    <n v="0"/>
  </r>
  <r>
    <x v="3"/>
    <x v="140"/>
    <n v="637.07855835254372"/>
    <n v="128.61774294527794"/>
    <n v="64.916022803704607"/>
    <n v="89.628381221695022"/>
    <n v="80429.901597913267"/>
    <n v="920.24070532322139"/>
    <n v="2024"/>
    <n v="141"/>
    <n v="19881"/>
    <n v="9.8975197807563369"/>
    <x v="1"/>
    <n v="9"/>
    <n v="0"/>
    <n v="0"/>
    <n v="0"/>
    <n v="0"/>
    <n v="0"/>
    <n v="0"/>
    <n v="0"/>
    <n v="0"/>
    <n v="1"/>
    <n v="0"/>
    <n v="0"/>
    <n v="0"/>
  </r>
  <r>
    <x v="3"/>
    <x v="141"/>
    <n v="645.32832881676518"/>
    <n v="129.94618438456808"/>
    <n v="65.56518390110665"/>
    <n v="83.252746237115772"/>
    <n v="80167.957673451077"/>
    <n v="924.09244333955564"/>
    <n v="2024"/>
    <n v="142"/>
    <n v="20164"/>
    <n v="9.9116541152025217"/>
    <x v="1"/>
    <n v="9"/>
    <n v="0"/>
    <n v="0"/>
    <n v="0"/>
    <n v="0"/>
    <n v="0"/>
    <n v="0"/>
    <n v="0"/>
    <n v="0"/>
    <n v="1"/>
    <n v="0"/>
    <n v="0"/>
    <n v="0"/>
  </r>
  <r>
    <x v="3"/>
    <x v="142"/>
    <n v="653.09690152142002"/>
    <n v="131.26677823333245"/>
    <n v="66.220835827054231"/>
    <n v="65.66592320897594"/>
    <n v="78969.419994374606"/>
    <n v="916.2504387907826"/>
    <n v="2024"/>
    <n v="143"/>
    <n v="20449"/>
    <n v="9.9256892605198139"/>
    <x v="1"/>
    <n v="9"/>
    <n v="0"/>
    <n v="0"/>
    <n v="0"/>
    <n v="0"/>
    <n v="0"/>
    <n v="0"/>
    <n v="0"/>
    <n v="0"/>
    <n v="1"/>
    <n v="0"/>
    <n v="0"/>
    <n v="0"/>
  </r>
  <r>
    <x v="3"/>
    <x v="143"/>
    <n v="660.54857312817535"/>
    <n v="132.59001201812509"/>
    <n v="66.88304419401841"/>
    <n v="67.03733632764289"/>
    <n v="79242.526086146769"/>
    <n v="927.05896566796173"/>
    <n v="2024"/>
    <n v="144"/>
    <n v="20736"/>
    <n v="9.9396265991520014"/>
    <x v="1"/>
    <n v="9"/>
    <n v="0"/>
    <n v="0"/>
    <n v="0"/>
    <n v="0"/>
    <n v="0"/>
    <n v="0"/>
    <n v="0"/>
    <n v="0"/>
    <n v="1"/>
    <n v="0"/>
    <n v="0"/>
    <n v="0"/>
  </r>
  <r>
    <x v="3"/>
    <x v="144"/>
    <n v="667.79855067353583"/>
    <n v="133.921195139536"/>
    <n v="67.551874636827961"/>
    <n v="51.70373363276429"/>
    <n v="70214.564144747899"/>
    <n v="920.97535408266401"/>
    <n v="2024"/>
    <n v="145"/>
    <n v="21025"/>
    <n v="9.9534674848411484"/>
    <x v="1"/>
    <n v="10"/>
    <n v="0"/>
    <n v="0"/>
    <n v="0"/>
    <n v="0"/>
    <n v="0"/>
    <n v="0"/>
    <n v="0"/>
    <n v="0"/>
    <n v="0"/>
    <n v="1"/>
    <n v="0"/>
    <n v="0"/>
  </r>
  <r>
    <x v="3"/>
    <x v="145"/>
    <n v="674.92768045012633"/>
    <n v="135.26304859154621"/>
    <n v="68.227393383283186"/>
    <n v="50.170373363276425"/>
    <n v="70195.771975417505"/>
    <n v="928.58849578823219"/>
    <n v="2024"/>
    <n v="146"/>
    <n v="21316"/>
    <n v="9.9672132434166727"/>
    <x v="1"/>
    <n v="10"/>
    <n v="0"/>
    <n v="0"/>
    <n v="0"/>
    <n v="0"/>
    <n v="0"/>
    <n v="0"/>
    <n v="0"/>
    <n v="0"/>
    <n v="0"/>
    <n v="1"/>
    <n v="0"/>
    <n v="0"/>
  </r>
  <r>
    <x v="3"/>
    <x v="146"/>
    <n v="681.99275824352617"/>
    <n v="136.61699982776906"/>
    <n v="68.909667317124701"/>
    <n v="50.017037336327647"/>
    <n v="70330.933426161675"/>
    <n v="937.53646272474759"/>
    <n v="2024"/>
    <n v="147"/>
    <n v="21609"/>
    <n v="9.980865173557472"/>
    <x v="1"/>
    <n v="10"/>
    <n v="0"/>
    <n v="0"/>
    <n v="0"/>
    <n v="0"/>
    <n v="0"/>
    <n v="0"/>
    <n v="0"/>
    <n v="0"/>
    <n v="0"/>
    <n v="1"/>
    <n v="0"/>
    <n v="0"/>
  </r>
  <r>
    <x v="3"/>
    <x v="147"/>
    <n v="689.03374651819047"/>
    <n v="137.98383020120048"/>
    <n v="69.598763990296817"/>
    <n v="50.001703733632766"/>
    <n v="70481.481772641782"/>
    <n v="946.61804444332051"/>
    <n v="2024"/>
    <n v="148"/>
    <n v="21904"/>
    <n v="9.9944245475282294"/>
    <x v="1"/>
    <n v="10"/>
    <n v="0"/>
    <n v="0"/>
    <n v="0"/>
    <n v="0"/>
    <n v="0"/>
    <n v="0"/>
    <n v="0"/>
    <n v="0"/>
    <n v="0"/>
    <n v="1"/>
    <n v="0"/>
    <n v="0"/>
  </r>
  <r>
    <x v="3"/>
    <x v="148"/>
    <n v="696.07882646793269"/>
    <n v="139.36399869078934"/>
    <n v="70.294751630199869"/>
    <n v="50.000170373363275"/>
    <n v="69600.716223952317"/>
    <n v="955.73774716228513"/>
    <n v="2024"/>
    <n v="149"/>
    <n v="22201"/>
    <n v="10.007892611890918"/>
    <x v="1"/>
    <n v="11"/>
    <n v="0"/>
    <n v="0"/>
    <n v="0"/>
    <n v="0"/>
    <n v="0"/>
    <n v="0"/>
    <n v="0"/>
    <n v="0"/>
    <n v="0"/>
    <n v="0"/>
    <n v="1"/>
    <n v="0"/>
  </r>
  <r>
    <x v="3"/>
    <x v="149"/>
    <n v="703.14793447180409"/>
    <n v="140.75780377148567"/>
    <n v="70.997699146501873"/>
    <n v="50.000017037336328"/>
    <n v="69752.602718899376"/>
    <n v="964.90345442712794"/>
    <n v="2024"/>
    <n v="150"/>
    <n v="22500"/>
    <n v="10.021270588192511"/>
    <x v="1"/>
    <n v="11"/>
    <n v="0"/>
    <n v="0"/>
    <n v="0"/>
    <n v="0"/>
    <n v="0"/>
    <n v="0"/>
    <n v="0"/>
    <n v="0"/>
    <n v="0"/>
    <n v="0"/>
    <n v="1"/>
    <n v="0"/>
  </r>
  <r>
    <x v="3"/>
    <x v="150"/>
    <n v="710.25523763395677"/>
    <n v="142.16546435609473"/>
    <n v="71.707676137966885"/>
    <n v="50.000001703733631"/>
    <n v="69904.394548764423"/>
    <n v="974.128379831752"/>
    <n v="2024"/>
    <n v="151"/>
    <n v="22801"/>
    <n v="10.034559673629849"/>
    <x v="1"/>
    <n v="11"/>
    <n v="0"/>
    <n v="0"/>
    <n v="0"/>
    <n v="0"/>
    <n v="0"/>
    <n v="0"/>
    <n v="0"/>
    <n v="0"/>
    <n v="0"/>
    <n v="0"/>
    <n v="1"/>
    <n v="0"/>
  </r>
  <r>
    <x v="3"/>
    <x v="151"/>
    <n v="717.41086668250045"/>
    <n v="143.58716027310277"/>
    <n v="72.424752899346558"/>
    <n v="50.000000170373362"/>
    <n v="70056.111905520098"/>
    <n v="983.42278002532316"/>
    <n v="2024"/>
    <n v="152"/>
    <n v="23104"/>
    <n v="10.047761041692553"/>
    <x v="1"/>
    <n v="11"/>
    <n v="0"/>
    <n v="0"/>
    <n v="0"/>
    <n v="0"/>
    <n v="0"/>
    <n v="0"/>
    <n v="0"/>
    <n v="0"/>
    <n v="0"/>
    <n v="0"/>
    <n v="1"/>
    <n v="0"/>
  </r>
  <r>
    <x v="3"/>
    <x v="152"/>
    <n v="724.62212901986834"/>
    <n v="145.02305251255734"/>
    <n v="73.149000428340031"/>
    <n v="50.000000017037337"/>
    <n v="70193.418020196215"/>
    <n v="992.79418197780308"/>
    <n v="2024"/>
    <n v="153"/>
    <n v="23409"/>
    <n v="10.060875842784871"/>
    <x v="1"/>
    <n v="11"/>
    <n v="0"/>
    <n v="0"/>
    <n v="0"/>
    <n v="0"/>
    <n v="0"/>
    <n v="0"/>
    <n v="0"/>
    <n v="0"/>
    <n v="0"/>
    <n v="0"/>
    <n v="1"/>
    <n v="0"/>
  </r>
  <r>
    <x v="3"/>
    <x v="153"/>
    <n v="731.89435787944706"/>
    <n v="146.47329335604471"/>
    <n v="73.880490432623432"/>
    <n v="50.000000001703732"/>
    <n v="70345.046837938178"/>
    <n v="1002.2481416698189"/>
    <n v="2024"/>
    <n v="154"/>
    <n v="23716"/>
    <n v="10.073905204827259"/>
    <x v="1"/>
    <n v="12"/>
    <n v="0"/>
    <n v="0"/>
    <n v="0"/>
    <n v="0"/>
    <n v="0"/>
    <n v="0"/>
    <n v="0"/>
    <n v="0"/>
    <n v="0"/>
    <n v="0"/>
    <n v="0"/>
    <n v="1"/>
  </r>
  <r>
    <x v="3"/>
    <x v="154"/>
    <n v="739.23150675680768"/>
    <n v="147.93803144878603"/>
    <n v="74.619295336949662"/>
    <n v="50.000000000170374"/>
    <n v="70496.650595745246"/>
    <n v="1011.7888335427137"/>
    <n v="2024"/>
    <n v="155"/>
    <n v="24025"/>
    <n v="10.086850233838494"/>
    <x v="1"/>
    <n v="12"/>
    <n v="0"/>
    <n v="0"/>
    <n v="0"/>
    <n v="0"/>
    <n v="0"/>
    <n v="0"/>
    <n v="0"/>
    <n v="0"/>
    <n v="0"/>
    <n v="0"/>
    <n v="0"/>
    <n v="1"/>
  </r>
  <r>
    <x v="3"/>
    <x v="155"/>
    <n v="746.63656553337205"/>
    <n v="149.41741434286433"/>
    <n v="75.365488290319163"/>
    <n v="50.000000000017039"/>
    <n v="70648.237013386737"/>
    <n v="1021.4194681665725"/>
    <n v="2024"/>
    <n v="156"/>
    <n v="24336"/>
    <n v="10.099712014499074"/>
    <x v="1"/>
    <n v="12"/>
    <n v="0"/>
    <n v="0"/>
    <n v="0"/>
    <n v="0"/>
    <n v="0"/>
    <n v="0"/>
    <n v="0"/>
    <n v="0"/>
    <n v="0"/>
    <n v="0"/>
    <n v="0"/>
    <n v="1"/>
  </r>
  <r>
    <x v="3"/>
    <x v="156"/>
    <n v="754.11185178500318"/>
    <n v="150.91158977608819"/>
    <n v="76.119143173222355"/>
    <n v="50.000000000001705"/>
    <n v="70799.811427361943"/>
    <n v="1031.1425847343155"/>
    <n v="2024"/>
    <n v="157"/>
    <n v="24649"/>
    <n v="10.112491610696615"/>
    <x v="1"/>
    <n v="12"/>
    <n v="0"/>
    <n v="0"/>
    <n v="0"/>
    <n v="0"/>
    <n v="0"/>
    <n v="0"/>
    <n v="0"/>
    <n v="0"/>
    <n v="0"/>
    <n v="0"/>
    <n v="0"/>
    <n v="1"/>
  </r>
  <r>
    <x v="4"/>
    <x v="0"/>
    <n v="607.5"/>
    <n v="120"/>
    <n v="60"/>
    <n v="50"/>
    <n v="65640.268216189535"/>
    <n v="837.5"/>
    <n v="2022"/>
    <n v="1"/>
    <n v="1"/>
    <n v="0"/>
    <x v="0"/>
    <n v="1"/>
    <n v="1"/>
    <n v="0"/>
    <n v="0"/>
    <n v="0"/>
    <n v="0"/>
    <n v="0"/>
    <n v="0"/>
    <n v="0"/>
    <n v="0"/>
    <n v="0"/>
    <n v="0"/>
    <n v="0"/>
  </r>
  <r>
    <x v="4"/>
    <x v="1"/>
    <n v="616.61249999999995"/>
    <n v="123"/>
    <n v="62.7"/>
    <n v="50"/>
    <n v="66095.520989769866"/>
    <n v="852.3125"/>
    <n v="2022"/>
    <n v="2"/>
    <n v="4"/>
    <n v="1.3862943611198906"/>
    <x v="0"/>
    <n v="1"/>
    <n v="1"/>
    <n v="0"/>
    <n v="0"/>
    <n v="0"/>
    <n v="0"/>
    <n v="0"/>
    <n v="0"/>
    <n v="0"/>
    <n v="0"/>
    <n v="0"/>
    <n v="0"/>
    <n v="0"/>
  </r>
  <r>
    <x v="4"/>
    <x v="2"/>
    <n v="632.55937499999993"/>
    <n v="127.65"/>
    <n v="65.805000000000007"/>
    <n v="50"/>
    <n v="66654.319541106452"/>
    <n v="876.01437499999997"/>
    <n v="2022"/>
    <n v="3"/>
    <n v="9"/>
    <n v="2.1972245773362196"/>
    <x v="0"/>
    <n v="1"/>
    <n v="1"/>
    <n v="0"/>
    <n v="0"/>
    <n v="0"/>
    <n v="0"/>
    <n v="0"/>
    <n v="0"/>
    <n v="0"/>
    <n v="0"/>
    <n v="0"/>
    <n v="0"/>
    <n v="0"/>
  </r>
  <r>
    <x v="4"/>
    <x v="3"/>
    <n v="653.76871874999995"/>
    <n v="133.28250000000003"/>
    <n v="69.092250000000007"/>
    <n v="50"/>
    <n v="67257.227946551138"/>
    <n v="906.14346875000001"/>
    <n v="2022"/>
    <n v="4"/>
    <n v="16"/>
    <n v="2.7725887222397811"/>
    <x v="0"/>
    <n v="1"/>
    <n v="1"/>
    <n v="0"/>
    <n v="0"/>
    <n v="0"/>
    <n v="0"/>
    <n v="0"/>
    <n v="0"/>
    <n v="0"/>
    <n v="0"/>
    <n v="0"/>
    <n v="0"/>
    <n v="0"/>
  </r>
  <r>
    <x v="4"/>
    <x v="4"/>
    <n v="679.16411718749987"/>
    <n v="139.57162500000001"/>
    <n v="72.546562500000007"/>
    <n v="50"/>
    <n v="67883.83151307248"/>
    <n v="941.28230468749996"/>
    <n v="2022"/>
    <n v="5"/>
    <n v="25"/>
    <n v="3.2188758248682006"/>
    <x v="0"/>
    <n v="1"/>
    <n v="1"/>
    <n v="0"/>
    <n v="0"/>
    <n v="0"/>
    <n v="0"/>
    <n v="0"/>
    <n v="0"/>
    <n v="0"/>
    <n v="0"/>
    <n v="0"/>
    <n v="0"/>
    <n v="0"/>
  </r>
  <r>
    <x v="4"/>
    <x v="5"/>
    <n v="708.01719679687483"/>
    <n v="146.36270625"/>
    <n v="76.173860624999989"/>
    <n v="50"/>
    <n v="68170.827573119226"/>
    <n v="980.55376367187478"/>
    <n v="2022"/>
    <n v="6"/>
    <n v="36"/>
    <n v="3.5835189384561099"/>
    <x v="0"/>
    <n v="2"/>
    <n v="0"/>
    <n v="1"/>
    <n v="0"/>
    <n v="0"/>
    <n v="0"/>
    <n v="0"/>
    <n v="0"/>
    <n v="0"/>
    <n v="0"/>
    <n v="0"/>
    <n v="0"/>
    <n v="0"/>
  </r>
  <r>
    <x v="4"/>
    <x v="6"/>
    <n v="739.84446826171859"/>
    <n v="153.58709156250001"/>
    <n v="79.982550656249998"/>
    <n v="50"/>
    <n v="68819.140259318636"/>
    <n v="1023.4141104804685"/>
    <n v="2022"/>
    <n v="7"/>
    <n v="49"/>
    <n v="3.8918202981106265"/>
    <x v="0"/>
    <n v="2"/>
    <n v="0"/>
    <n v="1"/>
    <n v="0"/>
    <n v="0"/>
    <n v="0"/>
    <n v="0"/>
    <n v="0"/>
    <n v="0"/>
    <n v="0"/>
    <n v="0"/>
    <n v="0"/>
    <n v="0"/>
  </r>
  <r>
    <x v="4"/>
    <x v="7"/>
    <n v="774.33517981230443"/>
    <n v="161.21957114062502"/>
    <n v="83.981677889062496"/>
    <n v="50"/>
    <n v="69472.370457369412"/>
    <n v="1069.5364288419919"/>
    <n v="2022"/>
    <n v="8"/>
    <n v="64"/>
    <n v="4.1588830833596715"/>
    <x v="0"/>
    <n v="2"/>
    <n v="0"/>
    <n v="1"/>
    <n v="0"/>
    <n v="0"/>
    <n v="0"/>
    <n v="0"/>
    <n v="0"/>
    <n v="0"/>
    <n v="0"/>
    <n v="0"/>
    <n v="0"/>
    <n v="0"/>
  </r>
  <r>
    <x v="4"/>
    <x v="8"/>
    <n v="811.30088049916969"/>
    <n v="169.25711219765626"/>
    <n v="88.180761753515625"/>
    <n v="50"/>
    <n v="70128.652299213732"/>
    <n v="1118.7387544503415"/>
    <n v="2022"/>
    <n v="9"/>
    <n v="81"/>
    <n v="4.3944491546724391"/>
    <x v="0"/>
    <n v="2"/>
    <n v="0"/>
    <n v="1"/>
    <n v="0"/>
    <n v="0"/>
    <n v="0"/>
    <n v="0"/>
    <n v="0"/>
    <n v="0"/>
    <n v="0"/>
    <n v="0"/>
    <n v="0"/>
    <n v="0"/>
  </r>
  <r>
    <x v="4"/>
    <x v="9"/>
    <n v="850.64018371150314"/>
    <n v="177.70824905753909"/>
    <n v="92.589799838191425"/>
    <n v="60.036705394344125"/>
    <n v="71831.674638119133"/>
    <n v="1180.9749380015778"/>
    <n v="2022"/>
    <n v="10"/>
    <n v="100"/>
    <n v="4.6051701859880918"/>
    <x v="0"/>
    <n v="3"/>
    <n v="0"/>
    <n v="0"/>
    <n v="1"/>
    <n v="0"/>
    <n v="0"/>
    <n v="0"/>
    <n v="0"/>
    <n v="0"/>
    <n v="0"/>
    <n v="0"/>
    <n v="0"/>
    <n v="0"/>
  </r>
  <r>
    <x v="4"/>
    <x v="10"/>
    <n v="892.31417432824094"/>
    <n v="186.58780213541604"/>
    <n v="97.219289829801014"/>
    <n v="51.00367053943441"/>
    <n v="71559.812661768796"/>
    <n v="1227.1249368328922"/>
    <n v="2022"/>
    <n v="11"/>
    <n v="121"/>
    <n v="4.7957905455967413"/>
    <x v="0"/>
    <n v="3"/>
    <n v="0"/>
    <n v="0"/>
    <n v="1"/>
    <n v="0"/>
    <n v="0"/>
    <n v="0"/>
    <n v="0"/>
    <n v="0"/>
    <n v="0"/>
    <n v="0"/>
    <n v="0"/>
    <n v="0"/>
  </r>
  <r>
    <x v="4"/>
    <x v="11"/>
    <n v="936.32927004646672"/>
    <n v="195.91426255468684"/>
    <n v="102.08025432126105"/>
    <n v="50.100367053943444"/>
    <n v="72117.989348638366"/>
    <n v="1284.4241539763582"/>
    <n v="2022"/>
    <n v="12"/>
    <n v="144"/>
    <n v="4.9698132995760007"/>
    <x v="0"/>
    <n v="3"/>
    <n v="0"/>
    <n v="0"/>
    <n v="1"/>
    <n v="0"/>
    <n v="0"/>
    <n v="0"/>
    <n v="0"/>
    <n v="0"/>
    <n v="0"/>
    <n v="0"/>
    <n v="0"/>
    <n v="0"/>
  </r>
  <r>
    <x v="4"/>
    <x v="12"/>
    <n v="982.72530445005975"/>
    <n v="205.7085108386712"/>
    <n v="107.18426703732111"/>
    <n v="75.214235622253241"/>
    <n v="75099.379073254109"/>
    <n v="1370.8323179483054"/>
    <n v="2022"/>
    <n v="13"/>
    <n v="169"/>
    <n v="5.1298987149230735"/>
    <x v="0"/>
    <n v="3"/>
    <n v="0"/>
    <n v="0"/>
    <n v="1"/>
    <n v="0"/>
    <n v="0"/>
    <n v="0"/>
    <n v="0"/>
    <n v="0"/>
    <n v="0"/>
    <n v="0"/>
    <n v="0"/>
    <n v="0"/>
  </r>
  <r>
    <x v="4"/>
    <x v="13"/>
    <n v="1018.4754766867501"/>
    <n v="211.68314877627665"/>
    <n v="108.66443072497906"/>
    <n v="77.563389596512948"/>
    <n v="75585.969587392785"/>
    <n v="1416.3864457845186"/>
    <n v="2022"/>
    <n v="14"/>
    <n v="196"/>
    <n v="5.2781146592305168"/>
    <x v="0"/>
    <n v="4"/>
    <n v="0"/>
    <n v="0"/>
    <n v="0"/>
    <n v="1"/>
    <n v="0"/>
    <n v="0"/>
    <n v="0"/>
    <n v="0"/>
    <n v="0"/>
    <n v="0"/>
    <n v="0"/>
    <n v="0"/>
  </r>
  <r>
    <x v="4"/>
    <x v="14"/>
    <n v="1046.8062748881507"/>
    <n v="215.75875667864881"/>
    <n v="109.79190713395734"/>
    <n v="57.06691989302157"/>
    <n v="74063.798166745852"/>
    <n v="1429.4238585937783"/>
    <n v="2022"/>
    <n v="15"/>
    <n v="225"/>
    <n v="5.4161004022044201"/>
    <x v="0"/>
    <n v="4"/>
    <n v="0"/>
    <n v="0"/>
    <n v="0"/>
    <n v="1"/>
    <n v="0"/>
    <n v="0"/>
    <n v="0"/>
    <n v="0"/>
    <n v="0"/>
    <n v="0"/>
    <n v="0"/>
    <n v="0"/>
  </r>
  <r>
    <x v="4"/>
    <x v="15"/>
    <n v="845.26439242170545"/>
    <n v="157.8793783393244"/>
    <n v="55.979190713395738"/>
    <n v="59.948331016009469"/>
    <n v="68011.983581970839"/>
    <n v="1119.0712924904351"/>
    <n v="2022"/>
    <n v="16"/>
    <n v="256"/>
    <n v="5.5451774444795623"/>
    <x v="0"/>
    <n v="4"/>
    <n v="0"/>
    <n v="0"/>
    <n v="0"/>
    <n v="1"/>
    <n v="0"/>
    <n v="0"/>
    <n v="0"/>
    <n v="0"/>
    <n v="0"/>
    <n v="0"/>
    <n v="0"/>
    <n v="0"/>
  </r>
  <r>
    <x v="4"/>
    <x v="16"/>
    <n v="704.18507469519375"/>
    <n v="128.93968916966219"/>
    <n v="50.597919071339575"/>
    <n v="65.660636030978992"/>
    <n v="66633.22280449167"/>
    <n v="949.38331896717455"/>
    <n v="2022"/>
    <n v="17"/>
    <n v="289"/>
    <n v="5.6664266881124323"/>
    <x v="0"/>
    <n v="4"/>
    <n v="0"/>
    <n v="0"/>
    <n v="0"/>
    <n v="1"/>
    <n v="0"/>
    <n v="0"/>
    <n v="0"/>
    <n v="0"/>
    <n v="0"/>
    <n v="0"/>
    <n v="0"/>
    <n v="0"/>
  </r>
  <r>
    <x v="4"/>
    <x v="17"/>
    <n v="605.4295522866355"/>
    <n v="114.46984458483109"/>
    <n v="50.059791907133956"/>
    <n v="72.198446825413768"/>
    <n v="66301.797083369558"/>
    <n v="842.15763560401422"/>
    <n v="2022"/>
    <n v="18"/>
    <n v="324"/>
    <n v="5.780743515792329"/>
    <x v="0"/>
    <n v="4"/>
    <n v="0"/>
    <n v="0"/>
    <n v="0"/>
    <n v="1"/>
    <n v="0"/>
    <n v="0"/>
    <n v="0"/>
    <n v="0"/>
    <n v="0"/>
    <n v="0"/>
    <n v="0"/>
    <n v="0"/>
  </r>
  <r>
    <x v="4"/>
    <x v="18"/>
    <n v="536.30068660064489"/>
    <n v="107.23492229241555"/>
    <n v="50.005979190713397"/>
    <n v="79.415466227088828"/>
    <n v="72723.307221424024"/>
    <n v="772.95705431086276"/>
    <n v="2022"/>
    <n v="19"/>
    <n v="361"/>
    <n v="5.8888779583328805"/>
    <x v="0"/>
    <n v="5"/>
    <n v="0"/>
    <n v="0"/>
    <n v="0"/>
    <n v="0"/>
    <n v="1"/>
    <n v="0"/>
    <n v="0"/>
    <n v="0"/>
    <n v="0"/>
    <n v="0"/>
    <n v="0"/>
    <n v="0"/>
  </r>
  <r>
    <x v="4"/>
    <x v="19"/>
    <n v="487.91048062045138"/>
    <n v="103.61746114620777"/>
    <n v="50.000597919071339"/>
    <n v="87.356730321711083"/>
    <n v="72934.513907299246"/>
    <n v="728.88527000744159"/>
    <n v="2022"/>
    <n v="20"/>
    <n v="400"/>
    <n v="5.9914645471079817"/>
    <x v="0"/>
    <n v="5"/>
    <n v="0"/>
    <n v="0"/>
    <n v="0"/>
    <n v="0"/>
    <n v="1"/>
    <n v="0"/>
    <n v="0"/>
    <n v="0"/>
    <n v="0"/>
    <n v="0"/>
    <n v="0"/>
    <n v="0"/>
  </r>
  <r>
    <x v="4"/>
    <x v="20"/>
    <n v="454.03733643431588"/>
    <n v="101.80873057310389"/>
    <n v="50.000059791907134"/>
    <n v="96.092375101073543"/>
    <n v="73264.848164337149"/>
    <n v="701.93850190040041"/>
    <n v="2022"/>
    <n v="21"/>
    <n v="441"/>
    <n v="6.089044875446846"/>
    <x v="0"/>
    <n v="5"/>
    <n v="0"/>
    <n v="0"/>
    <n v="0"/>
    <n v="0"/>
    <n v="1"/>
    <n v="0"/>
    <n v="0"/>
    <n v="0"/>
    <n v="0"/>
    <n v="0"/>
    <n v="0"/>
    <n v="0"/>
  </r>
  <r>
    <x v="4"/>
    <x v="21"/>
    <n v="430.32613550402112"/>
    <n v="100.90436528655195"/>
    <n v="50.000005979190718"/>
    <n v="105.70160978590005"/>
    <n v="73671.827886684419"/>
    <n v="686.93211655566381"/>
    <n v="2022"/>
    <n v="22"/>
    <n v="484"/>
    <n v="6.1820849067166321"/>
    <x v="0"/>
    <n v="5"/>
    <n v="0"/>
    <n v="0"/>
    <n v="0"/>
    <n v="0"/>
    <n v="1"/>
    <n v="0"/>
    <n v="0"/>
    <n v="0"/>
    <n v="0"/>
    <n v="0"/>
    <n v="0"/>
    <n v="0"/>
  </r>
  <r>
    <x v="4"/>
    <x v="22"/>
    <n v="413.72829485281477"/>
    <n v="100.45218264327598"/>
    <n v="50.000000597919069"/>
    <n v="116.27177048196197"/>
    <n v="77987.628726848081"/>
    <n v="680.45224857597179"/>
    <n v="2022"/>
    <n v="23"/>
    <n v="529"/>
    <n v="6.2709884318582994"/>
    <x v="0"/>
    <n v="6"/>
    <n v="0"/>
    <n v="0"/>
    <n v="0"/>
    <n v="0"/>
    <n v="0"/>
    <n v="1"/>
    <n v="0"/>
    <n v="0"/>
    <n v="0"/>
    <n v="0"/>
    <n v="0"/>
    <n v="0"/>
  </r>
  <r>
    <x v="4"/>
    <x v="23"/>
    <n v="402.10980639697027"/>
    <n v="100.22609132163799"/>
    <n v="50.000000059791908"/>
    <n v="127.89894750190535"/>
    <n v="78478.741645357368"/>
    <n v="680.23484528030554"/>
    <n v="2022"/>
    <n v="24"/>
    <n v="576"/>
    <n v="6.3561076606958915"/>
    <x v="0"/>
    <n v="6"/>
    <n v="0"/>
    <n v="0"/>
    <n v="0"/>
    <n v="0"/>
    <n v="0"/>
    <n v="1"/>
    <n v="0"/>
    <n v="0"/>
    <n v="0"/>
    <n v="0"/>
    <n v="0"/>
    <n v="0"/>
  </r>
  <r>
    <x v="4"/>
    <x v="24"/>
    <n v="393.97686447787919"/>
    <n v="100.113045660819"/>
    <n v="50.000000005979189"/>
    <n v="140.68884224927061"/>
    <n v="78992.74506881852"/>
    <n v="684.77875239394791"/>
    <n v="2022"/>
    <n v="25"/>
    <n v="625"/>
    <n v="6.4377516497364011"/>
    <x v="0"/>
    <n v="6"/>
    <n v="0"/>
    <n v="0"/>
    <n v="0"/>
    <n v="0"/>
    <n v="0"/>
    <n v="1"/>
    <n v="0"/>
    <n v="0"/>
    <n v="0"/>
    <n v="0"/>
    <n v="0"/>
    <n v="0"/>
  </r>
  <r>
    <x v="4"/>
    <x v="25"/>
    <n v="388.28380513451543"/>
    <n v="100.05652283040951"/>
    <n v="50.000000000597922"/>
    <n v="154.75772647391517"/>
    <n v="79522.429858447635"/>
    <n v="693.0980544394381"/>
    <n v="2022"/>
    <n v="26"/>
    <n v="676"/>
    <n v="6.5161930760429643"/>
    <x v="0"/>
    <n v="6"/>
    <n v="0"/>
    <n v="0"/>
    <n v="0"/>
    <n v="0"/>
    <n v="0"/>
    <n v="1"/>
    <n v="0"/>
    <n v="0"/>
    <n v="0"/>
    <n v="0"/>
    <n v="0"/>
    <n v="0"/>
  </r>
  <r>
    <x v="4"/>
    <x v="26"/>
    <n v="384.29866359416076"/>
    <n v="100.02826141520475"/>
    <n v="50.000000000059792"/>
    <n v="170.23349912127844"/>
    <n v="81397.374073383515"/>
    <n v="704.56042413070372"/>
    <n v="2022"/>
    <n v="27"/>
    <n v="729"/>
    <n v="6.5916737320086582"/>
    <x v="0"/>
    <n v="7"/>
    <n v="0"/>
    <n v="0"/>
    <n v="0"/>
    <n v="0"/>
    <n v="0"/>
    <n v="0"/>
    <n v="1"/>
    <n v="0"/>
    <n v="0"/>
    <n v="0"/>
    <n v="0"/>
    <n v="0"/>
  </r>
  <r>
    <x v="4"/>
    <x v="27"/>
    <n v="381.50906451591254"/>
    <n v="100.01413070760238"/>
    <n v="50.000000000005983"/>
    <n v="187.25684903340348"/>
    <n v="81945.361400880342"/>
    <n v="718.78004425692438"/>
    <n v="2022"/>
    <n v="28"/>
    <n v="784"/>
    <n v="6.6644090203504076"/>
    <x v="0"/>
    <n v="7"/>
    <n v="0"/>
    <n v="0"/>
    <n v="0"/>
    <n v="0"/>
    <n v="0"/>
    <n v="0"/>
    <n v="1"/>
    <n v="0"/>
    <n v="0"/>
    <n v="0"/>
    <n v="0"/>
    <n v="0"/>
  </r>
  <r>
    <x v="4"/>
    <x v="28"/>
    <n v="379.55634516113878"/>
    <n v="100.00706535380118"/>
    <n v="50.000000000000597"/>
    <n v="205.98253393674355"/>
    <n v="82498.551776380162"/>
    <n v="735.54594445168414"/>
    <n v="2022"/>
    <n v="29"/>
    <n v="841"/>
    <n v="6.7345916599729483"/>
    <x v="0"/>
    <n v="7"/>
    <n v="0"/>
    <n v="0"/>
    <n v="0"/>
    <n v="0"/>
    <n v="0"/>
    <n v="0"/>
    <n v="1"/>
    <n v="0"/>
    <n v="0"/>
    <n v="0"/>
    <n v="0"/>
    <n v="0"/>
  </r>
  <r>
    <x v="4"/>
    <x v="29"/>
    <n v="378.18944161279711"/>
    <n v="100.00353267690059"/>
    <n v="50.000000000000057"/>
    <n v="226.58078733041791"/>
    <n v="83055.364460886092"/>
    <n v="754.77376162011569"/>
    <n v="2022"/>
    <n v="30"/>
    <n v="900"/>
    <n v="6.8023947633243109"/>
    <x v="0"/>
    <n v="7"/>
    <n v="0"/>
    <n v="0"/>
    <n v="0"/>
    <n v="0"/>
    <n v="0"/>
    <n v="0"/>
    <n v="1"/>
    <n v="0"/>
    <n v="0"/>
    <n v="0"/>
    <n v="0"/>
    <n v="0"/>
  </r>
  <r>
    <x v="4"/>
    <x v="30"/>
    <n v="377.23260912895796"/>
    <n v="100.0017663384503"/>
    <n v="50.000000000000007"/>
    <n v="249.23886606345968"/>
    <n v="83614.702722174232"/>
    <n v="776.47324153086799"/>
    <n v="2022"/>
    <n v="31"/>
    <n v="961"/>
    <n v="6.8679744089702925"/>
    <x v="0"/>
    <n v="7"/>
    <n v="0"/>
    <n v="0"/>
    <n v="0"/>
    <n v="0"/>
    <n v="0"/>
    <n v="0"/>
    <n v="1"/>
    <n v="0"/>
    <n v="0"/>
    <n v="0"/>
    <n v="0"/>
    <n v="0"/>
  </r>
  <r>
    <x v="4"/>
    <x v="31"/>
    <n v="376.56282639027057"/>
    <n v="100.00088316922515"/>
    <n v="50"/>
    <n v="274.16275266980568"/>
    <n v="84406.366981592728"/>
    <n v="800.72646222930143"/>
    <n v="2022"/>
    <n v="32"/>
    <n v="1024"/>
    <n v="6.9314718055994531"/>
    <x v="0"/>
    <n v="8"/>
    <n v="0"/>
    <n v="0"/>
    <n v="0"/>
    <n v="0"/>
    <n v="0"/>
    <n v="0"/>
    <n v="0"/>
    <n v="1"/>
    <n v="0"/>
    <n v="0"/>
    <n v="0"/>
    <n v="0"/>
  </r>
  <r>
    <x v="4"/>
    <x v="32"/>
    <n v="376.0939784731894"/>
    <n v="100.00044158461257"/>
    <n v="50"/>
    <n v="72.416275266980563"/>
    <n v="76820.729582058499"/>
    <n v="598.51069532478255"/>
    <n v="2022"/>
    <n v="33"/>
    <n v="1089"/>
    <n v="6.9930151229329605"/>
    <x v="0"/>
    <n v="8"/>
    <n v="0"/>
    <n v="0"/>
    <n v="0"/>
    <n v="0"/>
    <n v="0"/>
    <n v="0"/>
    <n v="0"/>
    <n v="1"/>
    <n v="0"/>
    <n v="0"/>
    <n v="0"/>
    <n v="0"/>
  </r>
  <r>
    <x v="4"/>
    <x v="33"/>
    <n v="375.76578493123253"/>
    <n v="100.00022079230629"/>
    <n v="50"/>
    <n v="52.241627526698053"/>
    <n v="74974.478287262362"/>
    <n v="578.00763325023684"/>
    <n v="2022"/>
    <n v="34"/>
    <n v="1156"/>
    <n v="7.0527210492323231"/>
    <x v="0"/>
    <n v="8"/>
    <n v="0"/>
    <n v="0"/>
    <n v="0"/>
    <n v="0"/>
    <n v="0"/>
    <n v="0"/>
    <n v="0"/>
    <n v="1"/>
    <n v="0"/>
    <n v="0"/>
    <n v="0"/>
    <n v="0"/>
  </r>
  <r>
    <x v="4"/>
    <x v="34"/>
    <n v="375.53604945186271"/>
    <n v="100.00011039615315"/>
    <n v="50"/>
    <n v="50.224162752669805"/>
    <n v="74768.976454831005"/>
    <n v="575.76032260068564"/>
    <n v="2022"/>
    <n v="35"/>
    <n v="1225"/>
    <n v="7.110696122978827"/>
    <x v="0"/>
    <n v="8"/>
    <n v="0"/>
    <n v="0"/>
    <n v="0"/>
    <n v="0"/>
    <n v="0"/>
    <n v="0"/>
    <n v="0"/>
    <n v="1"/>
    <n v="0"/>
    <n v="0"/>
    <n v="0"/>
    <n v="0"/>
  </r>
  <r>
    <x v="4"/>
    <x v="35"/>
    <n v="375.37523461630389"/>
    <n v="100.00005519807658"/>
    <n v="50"/>
    <n v="50.022416275266977"/>
    <n v="71670.897636630936"/>
    <n v="575.3977060896475"/>
    <n v="2022"/>
    <n v="36"/>
    <n v="1296"/>
    <n v="7.1670378769122198"/>
    <x v="0"/>
    <n v="9"/>
    <n v="0"/>
    <n v="0"/>
    <n v="0"/>
    <n v="0"/>
    <n v="0"/>
    <n v="0"/>
    <n v="0"/>
    <n v="0"/>
    <n v="1"/>
    <n v="0"/>
    <n v="0"/>
    <n v="0"/>
  </r>
  <r>
    <x v="4"/>
    <x v="36"/>
    <n v="375.26266423141271"/>
    <n v="100.00002759903829"/>
    <n v="50"/>
    <n v="50.002241627526701"/>
    <n v="71688.743673398742"/>
    <n v="575.26493345797769"/>
    <n v="2022"/>
    <n v="37"/>
    <n v="1369"/>
    <n v="7.2218358252884487"/>
    <x v="0"/>
    <n v="9"/>
    <n v="0"/>
    <n v="0"/>
    <n v="0"/>
    <n v="0"/>
    <n v="0"/>
    <n v="0"/>
    <n v="0"/>
    <n v="0"/>
    <n v="1"/>
    <n v="0"/>
    <n v="0"/>
    <n v="0"/>
  </r>
  <r>
    <x v="4"/>
    <x v="37"/>
    <n v="375.18386496198889"/>
    <n v="100.00001379951914"/>
    <n v="50"/>
    <n v="50.000224162752673"/>
    <n v="71708.869222632071"/>
    <n v="575.18410292426074"/>
    <n v="2022"/>
    <n v="38"/>
    <n v="1444"/>
    <n v="7.2751723194527713"/>
    <x v="0"/>
    <n v="9"/>
    <n v="0"/>
    <n v="0"/>
    <n v="0"/>
    <n v="0"/>
    <n v="0"/>
    <n v="0"/>
    <n v="0"/>
    <n v="0"/>
    <n v="1"/>
    <n v="0"/>
    <n v="0"/>
    <n v="0"/>
  </r>
  <r>
    <x v="4"/>
    <x v="38"/>
    <n v="375.12870547339219"/>
    <n v="100.00000689975957"/>
    <n v="50"/>
    <n v="50.000022416275272"/>
    <n v="71729.346323116552"/>
    <n v="575.12873478942697"/>
    <n v="2022"/>
    <n v="39"/>
    <n v="1521"/>
    <n v="7.3271232922592926"/>
    <x v="0"/>
    <n v="9"/>
    <n v="0"/>
    <n v="0"/>
    <n v="0"/>
    <n v="0"/>
    <n v="0"/>
    <n v="0"/>
    <n v="0"/>
    <n v="0"/>
    <n v="1"/>
    <n v="0"/>
    <n v="0"/>
    <n v="0"/>
  </r>
  <r>
    <x v="4"/>
    <x v="39"/>
    <n v="375.09009383137453"/>
    <n v="100.00000344987978"/>
    <n v="50"/>
    <n v="50.000002241627527"/>
    <n v="64051.450048591127"/>
    <n v="575.09009952288181"/>
    <n v="2022"/>
    <n v="40"/>
    <n v="1600"/>
    <n v="7.3777589082278725"/>
    <x v="0"/>
    <n v="10"/>
    <n v="0"/>
    <n v="0"/>
    <n v="0"/>
    <n v="0"/>
    <n v="0"/>
    <n v="0"/>
    <n v="0"/>
    <n v="0"/>
    <n v="0"/>
    <n v="1"/>
    <n v="0"/>
    <n v="0"/>
  </r>
  <r>
    <x v="4"/>
    <x v="40"/>
    <n v="375.0630656819622"/>
    <n v="100.00000172493989"/>
    <n v="50"/>
    <n v="50.000000224162754"/>
    <n v="64072.121446724952"/>
    <n v="575.06306763106477"/>
    <n v="2022"/>
    <n v="41"/>
    <n v="1681"/>
    <n v="7.4271441334086159"/>
    <x v="0"/>
    <n v="10"/>
    <n v="0"/>
    <n v="0"/>
    <n v="0"/>
    <n v="0"/>
    <n v="0"/>
    <n v="0"/>
    <n v="0"/>
    <n v="0"/>
    <n v="0"/>
    <n v="1"/>
    <n v="0"/>
    <n v="0"/>
  </r>
  <r>
    <x v="4"/>
    <x v="41"/>
    <n v="375.04414597737355"/>
    <n v="100.00000086246995"/>
    <n v="50"/>
    <n v="50.000000022416273"/>
    <n v="64092.842468036019"/>
    <n v="575.04414686225982"/>
    <n v="2022"/>
    <n v="42"/>
    <n v="1764"/>
    <n v="7.4753392365667368"/>
    <x v="0"/>
    <n v="10"/>
    <n v="0"/>
    <n v="0"/>
    <n v="0"/>
    <n v="0"/>
    <n v="0"/>
    <n v="0"/>
    <n v="0"/>
    <n v="0"/>
    <n v="0"/>
    <n v="1"/>
    <n v="0"/>
    <n v="0"/>
  </r>
  <r>
    <x v="4"/>
    <x v="42"/>
    <n v="375.03090218416145"/>
    <n v="100.00000043123498"/>
    <n v="50"/>
    <n v="50.000000002241627"/>
    <n v="64113.598097829788"/>
    <n v="575.03090261763805"/>
    <n v="2022"/>
    <n v="43"/>
    <n v="1849"/>
    <n v="7.5224002313871248"/>
    <x v="0"/>
    <n v="10"/>
    <n v="0"/>
    <n v="0"/>
    <n v="0"/>
    <n v="0"/>
    <n v="0"/>
    <n v="0"/>
    <n v="0"/>
    <n v="0"/>
    <n v="0"/>
    <n v="1"/>
    <n v="0"/>
    <n v="0"/>
  </r>
  <r>
    <x v="4"/>
    <x v="43"/>
    <n v="375.02163152891302"/>
    <n v="100.00000021561749"/>
    <n v="50"/>
    <n v="50.000000000224162"/>
    <n v="64134.37793943291"/>
    <n v="575.0216317447547"/>
    <n v="2022"/>
    <n v="44"/>
    <n v="1936"/>
    <n v="7.568379267836522"/>
    <x v="0"/>
    <n v="10"/>
    <n v="0"/>
    <n v="0"/>
    <n v="0"/>
    <n v="0"/>
    <n v="0"/>
    <n v="0"/>
    <n v="0"/>
    <n v="0"/>
    <n v="0"/>
    <n v="1"/>
    <n v="0"/>
    <n v="0"/>
  </r>
  <r>
    <x v="4"/>
    <x v="44"/>
    <n v="375.01788096771247"/>
    <n v="100.00000010780875"/>
    <n v="50"/>
    <n v="50.000000000022418"/>
    <n v="63122.536255040672"/>
    <n v="575.01788107554364"/>
    <n v="2022"/>
    <n v="45"/>
    <n v="2025"/>
    <n v="7.6133249795406392"/>
    <x v="0"/>
    <n v="11"/>
    <n v="0"/>
    <n v="0"/>
    <n v="0"/>
    <n v="0"/>
    <n v="0"/>
    <n v="0"/>
    <n v="0"/>
    <n v="0"/>
    <n v="0"/>
    <n v="0"/>
    <n v="1"/>
    <n v="0"/>
  </r>
  <r>
    <x v="4"/>
    <x v="45"/>
    <n v="376.14028296384674"/>
    <n v="100.00000005390437"/>
    <n v="50"/>
    <n v="50.000000000002245"/>
    <n v="63150.199960620608"/>
    <n v="576.1402830177534"/>
    <n v="2022"/>
    <n v="46"/>
    <n v="2116"/>
    <n v="7.6572827929781901"/>
    <x v="0"/>
    <n v="11"/>
    <n v="0"/>
    <n v="0"/>
    <n v="0"/>
    <n v="0"/>
    <n v="0"/>
    <n v="0"/>
    <n v="0"/>
    <n v="0"/>
    <n v="0"/>
    <n v="0"/>
    <n v="1"/>
    <n v="0"/>
  </r>
  <r>
    <x v="4"/>
    <x v="46"/>
    <n v="378.06224202400529"/>
    <n v="100.00000002695219"/>
    <n v="50"/>
    <n v="50.000000000000227"/>
    <n v="63182.680063936212"/>
    <n v="578.06224205095771"/>
    <n v="2022"/>
    <n v="47"/>
    <n v="2209"/>
    <n v="7.7002952034201169"/>
    <x v="0"/>
    <n v="11"/>
    <n v="0"/>
    <n v="0"/>
    <n v="0"/>
    <n v="0"/>
    <n v="0"/>
    <n v="0"/>
    <n v="0"/>
    <n v="0"/>
    <n v="0"/>
    <n v="0"/>
    <n v="1"/>
    <n v="0"/>
  </r>
  <r>
    <x v="4"/>
    <x v="47"/>
    <n v="380.55525380560937"/>
    <n v="100.0000000134761"/>
    <n v="50"/>
    <n v="50.000000000000021"/>
    <n v="63218.531892421241"/>
    <n v="580.55525381908546"/>
    <n v="2022"/>
    <n v="48"/>
    <n v="2304"/>
    <n v="7.7424020218157823"/>
    <x v="0"/>
    <n v="11"/>
    <n v="0"/>
    <n v="0"/>
    <n v="0"/>
    <n v="0"/>
    <n v="0"/>
    <n v="0"/>
    <n v="0"/>
    <n v="0"/>
    <n v="0"/>
    <n v="0"/>
    <n v="1"/>
    <n v="0"/>
  </r>
  <r>
    <x v="4"/>
    <x v="48"/>
    <n v="383.45947889662034"/>
    <n v="100.00000000673805"/>
    <n v="50"/>
    <n v="50"/>
    <n v="63242.377992597809"/>
    <n v="583.45947890335833"/>
    <n v="2022"/>
    <n v="49"/>
    <n v="2401"/>
    <n v="7.7836405962212529"/>
    <x v="0"/>
    <n v="12"/>
    <n v="0"/>
    <n v="0"/>
    <n v="0"/>
    <n v="0"/>
    <n v="0"/>
    <n v="0"/>
    <n v="0"/>
    <n v="0"/>
    <n v="0"/>
    <n v="0"/>
    <n v="0"/>
    <n v="1"/>
  </r>
  <r>
    <x v="4"/>
    <x v="49"/>
    <n v="386.66314447265484"/>
    <n v="100.00000000336902"/>
    <n v="50"/>
    <n v="50"/>
    <n v="63282.221890632136"/>
    <n v="586.66314447602383"/>
    <n v="2022"/>
    <n v="50"/>
    <n v="2500"/>
    <n v="7.8240460108562919"/>
    <x v="0"/>
    <n v="12"/>
    <n v="0"/>
    <n v="0"/>
    <n v="0"/>
    <n v="0"/>
    <n v="0"/>
    <n v="0"/>
    <n v="0"/>
    <n v="0"/>
    <n v="0"/>
    <n v="0"/>
    <n v="0"/>
    <n v="1"/>
  </r>
  <r>
    <x v="4"/>
    <x v="50"/>
    <n v="390.08812546832928"/>
    <n v="100.00000000168451"/>
    <n v="50"/>
    <n v="50"/>
    <n v="63323.205470453417"/>
    <n v="590.08812547001378"/>
    <n v="2022"/>
    <n v="51"/>
    <n v="2601"/>
    <n v="7.8636512654486515"/>
    <x v="0"/>
    <n v="12"/>
    <n v="0"/>
    <n v="0"/>
    <n v="0"/>
    <n v="0"/>
    <n v="0"/>
    <n v="0"/>
    <n v="0"/>
    <n v="0"/>
    <n v="0"/>
    <n v="0"/>
    <n v="0"/>
    <n v="1"/>
  </r>
  <r>
    <x v="4"/>
    <x v="51"/>
    <n v="393.67985140867603"/>
    <n v="100.00000000084225"/>
    <n v="50"/>
    <n v="50"/>
    <n v="63364.980778605423"/>
    <n v="593.67985140951828"/>
    <n v="2022"/>
    <n v="52"/>
    <n v="2704"/>
    <n v="7.9024874371628551"/>
    <x v="0"/>
    <n v="12"/>
    <n v="0"/>
    <n v="0"/>
    <n v="0"/>
    <n v="0"/>
    <n v="0"/>
    <n v="0"/>
    <n v="0"/>
    <n v="0"/>
    <n v="0"/>
    <n v="0"/>
    <n v="0"/>
    <n v="1"/>
  </r>
  <r>
    <x v="4"/>
    <x v="52"/>
    <n v="397.40024120272722"/>
    <n v="100.00000000042112"/>
    <n v="50"/>
    <n v="50"/>
    <n v="63407.305700638404"/>
    <n v="597.40024120314831"/>
    <n v="2022"/>
    <n v="53"/>
    <n v="2809"/>
    <n v="7.9405838271042439"/>
    <x v="0"/>
    <n v="12"/>
    <n v="0"/>
    <n v="0"/>
    <n v="0"/>
    <n v="0"/>
    <n v="0"/>
    <n v="0"/>
    <n v="0"/>
    <n v="0"/>
    <n v="0"/>
    <n v="0"/>
    <n v="0"/>
    <n v="1"/>
  </r>
  <r>
    <x v="4"/>
    <x v="53"/>
    <n v="401.22275751072965"/>
    <n v="100.00000000021056"/>
    <n v="50"/>
    <n v="50"/>
    <n v="63818.356588642266"/>
    <n v="601.22275751094026"/>
    <n v="2023"/>
    <n v="54"/>
    <n v="2916"/>
    <n v="7.977968093128549"/>
    <x v="0"/>
    <n v="1"/>
    <n v="1"/>
    <n v="0"/>
    <n v="0"/>
    <n v="0"/>
    <n v="0"/>
    <n v="0"/>
    <n v="0"/>
    <n v="0"/>
    <n v="0"/>
    <n v="0"/>
    <n v="0"/>
    <n v="0"/>
  </r>
  <r>
    <x v="4"/>
    <x v="54"/>
    <n v="405.12894481301953"/>
    <n v="100.00000000010527"/>
    <n v="50"/>
    <n v="50"/>
    <n v="63861.327368246697"/>
    <n v="605.1289448131248"/>
    <n v="2023"/>
    <n v="55"/>
    <n v="3025"/>
    <n v="8.0146663704649423"/>
    <x v="0"/>
    <n v="1"/>
    <n v="1"/>
    <n v="0"/>
    <n v="0"/>
    <n v="0"/>
    <n v="0"/>
    <n v="0"/>
    <n v="0"/>
    <n v="0"/>
    <n v="0"/>
    <n v="0"/>
    <n v="0"/>
    <n v="0"/>
  </r>
  <r>
    <x v="4"/>
    <x v="55"/>
    <n v="409.10600607017761"/>
    <n v="100.00000000005264"/>
    <n v="50"/>
    <n v="50"/>
    <n v="63904.481569487369"/>
    <n v="609.10600607023025"/>
    <n v="2023"/>
    <n v="56"/>
    <n v="3136"/>
    <n v="8.0507033814702993"/>
    <x v="0"/>
    <n v="1"/>
    <n v="1"/>
    <n v="0"/>
    <n v="0"/>
    <n v="0"/>
    <n v="0"/>
    <n v="0"/>
    <n v="0"/>
    <n v="0"/>
    <n v="0"/>
    <n v="0"/>
    <n v="0"/>
    <n v="0"/>
  </r>
  <r>
    <x v="4"/>
    <x v="56"/>
    <n v="413.14510639719879"/>
    <n v="100.00000000002632"/>
    <n v="50"/>
    <n v="50"/>
    <n v="63947.762942334455"/>
    <n v="613.14510639722516"/>
    <n v="2023"/>
    <n v="57"/>
    <n v="3249"/>
    <n v="8.0861025356691005"/>
    <x v="0"/>
    <n v="1"/>
    <n v="1"/>
    <n v="0"/>
    <n v="0"/>
    <n v="0"/>
    <n v="0"/>
    <n v="0"/>
    <n v="0"/>
    <n v="0"/>
    <n v="0"/>
    <n v="0"/>
    <n v="0"/>
    <n v="0"/>
  </r>
  <r>
    <x v="4"/>
    <x v="57"/>
    <n v="417.24018564759444"/>
    <n v="100.00000000001316"/>
    <n v="50"/>
    <n v="50"/>
    <n v="63637.90245195711"/>
    <n v="617.24018564760763"/>
    <n v="2023"/>
    <n v="58"/>
    <n v="3364"/>
    <n v="8.1208860210928382"/>
    <x v="0"/>
    <n v="2"/>
    <n v="0"/>
    <n v="1"/>
    <n v="0"/>
    <n v="0"/>
    <n v="0"/>
    <n v="0"/>
    <n v="0"/>
    <n v="0"/>
    <n v="0"/>
    <n v="0"/>
    <n v="0"/>
    <n v="0"/>
  </r>
  <r>
    <x v="4"/>
    <x v="58"/>
    <n v="421.38712723456695"/>
    <n v="100.00000000000658"/>
    <n v="50"/>
    <n v="50"/>
    <n v="63681.333099621072"/>
    <n v="621.38712723457354"/>
    <n v="2023"/>
    <n v="59"/>
    <n v="3481"/>
    <n v="8.1550748878114394"/>
    <x v="0"/>
    <n v="2"/>
    <n v="0"/>
    <n v="1"/>
    <n v="0"/>
    <n v="0"/>
    <n v="0"/>
    <n v="0"/>
    <n v="0"/>
    <n v="0"/>
    <n v="0"/>
    <n v="0"/>
    <n v="0"/>
    <n v="0"/>
  </r>
  <r>
    <x v="4"/>
    <x v="59"/>
    <n v="425.58317631826014"/>
    <n v="100.0000000000033"/>
    <n v="50"/>
    <n v="50"/>
    <n v="63724.806108229983"/>
    <n v="625.58317631826344"/>
    <n v="2023"/>
    <n v="60"/>
    <n v="3600"/>
    <n v="8.1886891244442008"/>
    <x v="0"/>
    <n v="2"/>
    <n v="0"/>
    <n v="1"/>
    <n v="0"/>
    <n v="0"/>
    <n v="0"/>
    <n v="0"/>
    <n v="0"/>
    <n v="0"/>
    <n v="0"/>
    <n v="0"/>
    <n v="0"/>
    <n v="0"/>
  </r>
  <r>
    <x v="4"/>
    <x v="60"/>
    <n v="429.82653254938606"/>
    <n v="100.00000000000165"/>
    <n v="50"/>
    <n v="50"/>
    <n v="63768.308478452178"/>
    <n v="629.82653254938771"/>
    <n v="2023"/>
    <n v="61"/>
    <n v="3721"/>
    <n v="8.2217477283466227"/>
    <x v="0"/>
    <n v="2"/>
    <n v="0"/>
    <n v="1"/>
    <n v="0"/>
    <n v="0"/>
    <n v="0"/>
    <n v="0"/>
    <n v="0"/>
    <n v="0"/>
    <n v="0"/>
    <n v="0"/>
    <n v="0"/>
    <n v="0"/>
  </r>
  <r>
    <x v="4"/>
    <x v="61"/>
    <n v="434.11606500244028"/>
    <n v="100.00000000000082"/>
    <n v="50"/>
    <n v="50"/>
    <n v="63811.831199528744"/>
    <n v="634.11606500244113"/>
    <n v="2023"/>
    <n v="62"/>
    <n v="3844"/>
    <n v="8.2542687700901833"/>
    <x v="0"/>
    <n v="3"/>
    <n v="0"/>
    <n v="0"/>
    <n v="1"/>
    <n v="0"/>
    <n v="0"/>
    <n v="0"/>
    <n v="0"/>
    <n v="0"/>
    <n v="0"/>
    <n v="0"/>
    <n v="0"/>
    <n v="0"/>
  </r>
  <r>
    <x v="4"/>
    <x v="62"/>
    <n v="438.45111264175688"/>
    <n v="100.00000000000041"/>
    <n v="50"/>
    <n v="50"/>
    <n v="63855.368025744618"/>
    <n v="638.45111264175728"/>
    <n v="2023"/>
    <n v="63"/>
    <n v="3969"/>
    <n v="8.2862694527830651"/>
    <x v="0"/>
    <n v="3"/>
    <n v="0"/>
    <n v="0"/>
    <n v="1"/>
    <n v="0"/>
    <n v="0"/>
    <n v="0"/>
    <n v="0"/>
    <n v="0"/>
    <n v="0"/>
    <n v="0"/>
    <n v="0"/>
    <n v="0"/>
  </r>
  <r>
    <x v="4"/>
    <x v="63"/>
    <n v="442.83134466067895"/>
    <n v="100.0000000000002"/>
    <n v="50"/>
    <n v="50"/>
    <n v="63898.914628081446"/>
    <n v="642.83134466067918"/>
    <n v="2023"/>
    <n v="64"/>
    <n v="4096"/>
    <n v="8.317766166719343"/>
    <x v="0"/>
    <n v="3"/>
    <n v="0"/>
    <n v="0"/>
    <n v="1"/>
    <n v="0"/>
    <n v="0"/>
    <n v="0"/>
    <n v="0"/>
    <n v="0"/>
    <n v="0"/>
    <n v="0"/>
    <n v="0"/>
    <n v="0"/>
  </r>
  <r>
    <x v="4"/>
    <x v="64"/>
    <n v="447.25666273203888"/>
    <n v="100.0000000000001"/>
    <n v="50"/>
    <n v="50"/>
    <n v="63942.468006083058"/>
    <n v="647.25666273203899"/>
    <n v="2023"/>
    <n v="65"/>
    <n v="4225"/>
    <n v="8.3487745397912736"/>
    <x v="0"/>
    <n v="3"/>
    <n v="0"/>
    <n v="0"/>
    <n v="1"/>
    <n v="0"/>
    <n v="0"/>
    <n v="0"/>
    <n v="0"/>
    <n v="0"/>
    <n v="0"/>
    <n v="0"/>
    <n v="0"/>
    <n v="0"/>
  </r>
  <r>
    <x v="4"/>
    <x v="65"/>
    <n v="451.72713259668649"/>
    <n v="100.00000000000006"/>
    <n v="50"/>
    <n v="50"/>
    <n v="63986.026080154981"/>
    <n v="651.72713259668649"/>
    <n v="2023"/>
    <n v="66"/>
    <n v="4356"/>
    <n v="8.3793094840528504"/>
    <x v="0"/>
    <n v="4"/>
    <n v="0"/>
    <n v="0"/>
    <n v="0"/>
    <n v="1"/>
    <n v="0"/>
    <n v="0"/>
    <n v="0"/>
    <n v="0"/>
    <n v="0"/>
    <n v="0"/>
    <n v="0"/>
    <n v="0"/>
  </r>
  <r>
    <x v="4"/>
    <x v="66"/>
    <n v="456.24293618878249"/>
    <n v="100.00000000000003"/>
    <n v="50"/>
    <n v="54.500000000000007"/>
    <n v="64521.78757650523"/>
    <n v="660.74293618878255"/>
    <n v="2023"/>
    <n v="67"/>
    <n v="4489"/>
    <n v="8.4093852387819314"/>
    <x v="0"/>
    <n v="4"/>
    <n v="0"/>
    <n v="0"/>
    <n v="0"/>
    <n v="1"/>
    <n v="0"/>
    <n v="0"/>
    <n v="0"/>
    <n v="0"/>
    <n v="0"/>
    <n v="0"/>
    <n v="0"/>
    <n v="0"/>
  </r>
  <r>
    <x v="4"/>
    <x v="67"/>
    <n v="460.80433813696061"/>
    <n v="100.00000000000001"/>
    <n v="50"/>
    <n v="59.90000000000002"/>
    <n v="65104.945607398986"/>
    <n v="670.70433813696059"/>
    <n v="2023"/>
    <n v="68"/>
    <n v="4624"/>
    <n v="8.4390154103522139"/>
    <x v="0"/>
    <n v="4"/>
    <n v="0"/>
    <n v="0"/>
    <n v="0"/>
    <n v="1"/>
    <n v="0"/>
    <n v="0"/>
    <n v="0"/>
    <n v="0"/>
    <n v="0"/>
    <n v="0"/>
    <n v="0"/>
    <n v="0"/>
  </r>
  <r>
    <x v="4"/>
    <x v="68"/>
    <n v="465.41166232873343"/>
    <n v="100"/>
    <n v="50"/>
    <n v="65.885000000000019"/>
    <n v="65692.437281091057"/>
    <n v="681.29666232873342"/>
    <n v="2023"/>
    <n v="69"/>
    <n v="4761"/>
    <n v="8.4682130091945194"/>
    <x v="0"/>
    <n v="4"/>
    <n v="0"/>
    <n v="0"/>
    <n v="0"/>
    <n v="1"/>
    <n v="0"/>
    <n v="0"/>
    <n v="0"/>
    <n v="0"/>
    <n v="0"/>
    <n v="0"/>
    <n v="0"/>
    <n v="0"/>
  </r>
  <r>
    <x v="4"/>
    <x v="69"/>
    <n v="470.0652755193031"/>
    <n v="100"/>
    <n v="50"/>
    <n v="72.473000000000042"/>
    <n v="66280.324059340623"/>
    <n v="692.53827551930317"/>
    <n v="2023"/>
    <n v="70"/>
    <n v="4900"/>
    <n v="8.4969904840987187"/>
    <x v="0"/>
    <n v="4"/>
    <n v="0"/>
    <n v="0"/>
    <n v="0"/>
    <n v="1"/>
    <n v="0"/>
    <n v="0"/>
    <n v="0"/>
    <n v="0"/>
    <n v="0"/>
    <n v="0"/>
    <n v="0"/>
    <n v="0"/>
  </r>
  <r>
    <x v="4"/>
    <x v="70"/>
    <n v="474.76557587159368"/>
    <n v="100"/>
    <n v="50"/>
    <n v="79.720250000000064"/>
    <n v="73270.154684577821"/>
    <n v="704.48582587159376"/>
    <n v="2023"/>
    <n v="71"/>
    <n v="5041"/>
    <n v="8.5253597540826309"/>
    <x v="0"/>
    <n v="5"/>
    <n v="0"/>
    <n v="0"/>
    <n v="0"/>
    <n v="0"/>
    <n v="1"/>
    <n v="0"/>
    <n v="0"/>
    <n v="0"/>
    <n v="0"/>
    <n v="0"/>
    <n v="0"/>
    <n v="0"/>
  </r>
  <r>
    <x v="4"/>
    <x v="71"/>
    <n v="479.51298494827802"/>
    <n v="100"/>
    <n v="50"/>
    <n v="87.692270000000065"/>
    <n v="73858.081812533012"/>
    <n v="717.20525494827803"/>
    <n v="2023"/>
    <n v="72"/>
    <n v="5184"/>
    <n v="8.5533322380321106"/>
    <x v="0"/>
    <n v="5"/>
    <n v="0"/>
    <n v="0"/>
    <n v="0"/>
    <n v="0"/>
    <n v="1"/>
    <n v="0"/>
    <n v="0"/>
    <n v="0"/>
    <n v="0"/>
    <n v="0"/>
    <n v="0"/>
    <n v="0"/>
  </r>
  <r>
    <x v="4"/>
    <x v="72"/>
    <n v="484.30794212033857"/>
    <n v="100"/>
    <n v="50"/>
    <n v="96.461496500000067"/>
    <n v="74446.00959726797"/>
    <n v="730.76943862033863"/>
    <n v="2023"/>
    <n v="73"/>
    <n v="5329"/>
    <n v="8.5809188822967819"/>
    <x v="0"/>
    <n v="5"/>
    <n v="0"/>
    <n v="0"/>
    <n v="0"/>
    <n v="0"/>
    <n v="1"/>
    <n v="0"/>
    <n v="0"/>
    <n v="0"/>
    <n v="0"/>
    <n v="0"/>
    <n v="0"/>
    <n v="0"/>
  </r>
  <r>
    <x v="4"/>
    <x v="73"/>
    <n v="489.15090066734643"/>
    <n v="100"/>
    <n v="50"/>
    <n v="106.1076461000001"/>
    <n v="75033.937658928407"/>
    <n v="745.2585467673465"/>
    <n v="2023"/>
    <n v="74"/>
    <n v="5476"/>
    <n v="8.6081301864083404"/>
    <x v="0"/>
    <n v="5"/>
    <n v="0"/>
    <n v="0"/>
    <n v="0"/>
    <n v="0"/>
    <n v="1"/>
    <n v="0"/>
    <n v="0"/>
    <n v="0"/>
    <n v="0"/>
    <n v="0"/>
    <n v="0"/>
    <n v="0"/>
  </r>
  <r>
    <x v="4"/>
    <x v="74"/>
    <n v="494.04232506208302"/>
    <n v="100"/>
    <n v="50"/>
    <n v="116.71841070500011"/>
    <n v="79480.289365615259"/>
    <n v="760.76073576708313"/>
    <n v="2023"/>
    <n v="75"/>
    <n v="5625"/>
    <n v="8.6349762270726202"/>
    <x v="0"/>
    <n v="6"/>
    <n v="0"/>
    <n v="0"/>
    <n v="0"/>
    <n v="0"/>
    <n v="0"/>
    <n v="1"/>
    <n v="0"/>
    <n v="0"/>
    <n v="0"/>
    <n v="0"/>
    <n v="0"/>
    <n v="0"/>
  </r>
  <r>
    <x v="4"/>
    <x v="75"/>
    <n v="498.98268908434801"/>
    <n v="100.42076100111603"/>
    <n v="50.378684901004434"/>
    <n v="128.39025177500014"/>
    <n v="80136.717173970217"/>
    <n v="778.17238676146872"/>
    <n v="2023"/>
    <n v="76"/>
    <n v="5776"/>
    <n v="8.6614666805726621"/>
    <x v="0"/>
    <n v="6"/>
    <n v="0"/>
    <n v="0"/>
    <n v="0"/>
    <n v="0"/>
    <n v="0"/>
    <n v="1"/>
    <n v="0"/>
    <n v="0"/>
    <n v="0"/>
    <n v="0"/>
    <n v="0"/>
    <n v="0"/>
  </r>
  <r>
    <x v="4"/>
    <x v="76"/>
    <n v="503.97247451534247"/>
    <n v="101.13534911168522"/>
    <n v="50.870340240114921"/>
    <n v="141.22927695245016"/>
    <n v="80819.557315435843"/>
    <n v="797.20744081959276"/>
    <n v="2023"/>
    <n v="77"/>
    <n v="5929"/>
    <n v="8.6876108437073682"/>
    <x v="0"/>
    <n v="6"/>
    <n v="0"/>
    <n v="0"/>
    <n v="0"/>
    <n v="0"/>
    <n v="0"/>
    <n v="1"/>
    <n v="0"/>
    <n v="0"/>
    <n v="0"/>
    <n v="0"/>
    <n v="0"/>
    <n v="0"/>
  </r>
  <r>
    <x v="4"/>
    <x v="77"/>
    <n v="509.01217023860153"/>
    <n v="102.00189285308107"/>
    <n v="51.377830491526119"/>
    <n v="155.35220464769017"/>
    <n v="81509.630787707734"/>
    <n v="817.74409823089889"/>
    <n v="2023"/>
    <n v="78"/>
    <n v="6084"/>
    <n v="8.7134176533791834"/>
    <x v="0"/>
    <n v="6"/>
    <n v="0"/>
    <n v="0"/>
    <n v="0"/>
    <n v="0"/>
    <n v="0"/>
    <n v="1"/>
    <n v="0"/>
    <n v="0"/>
    <n v="0"/>
    <n v="0"/>
    <n v="0"/>
    <n v="0"/>
  </r>
  <r>
    <x v="4"/>
    <x v="78"/>
    <n v="514.1022716256615"/>
    <n v="102.94950690675138"/>
    <n v="51.891487481342374"/>
    <n v="170.88742511245871"/>
    <n v="83537.157415554509"/>
    <n v="839.83069112621388"/>
    <n v="2023"/>
    <n v="79"/>
    <n v="6241"/>
    <n v="8.738895704934043"/>
    <x v="0"/>
    <n v="7"/>
    <n v="0"/>
    <n v="0"/>
    <n v="0"/>
    <n v="0"/>
    <n v="0"/>
    <n v="0"/>
    <n v="1"/>
    <n v="0"/>
    <n v="0"/>
    <n v="0"/>
    <n v="0"/>
    <n v="0"/>
  </r>
  <r>
    <x v="4"/>
    <x v="79"/>
    <n v="519.24328012118985"/>
    <n v="103.94279953838864"/>
    <n v="52.410390224645887"/>
    <n v="187.97616762370453"/>
    <n v="84231.670836341407"/>
    <n v="863.5726375079289"/>
    <n v="2023"/>
    <n v="80"/>
    <n v="6400"/>
    <n v="8.7640532693477624"/>
    <x v="0"/>
    <n v="7"/>
    <n v="0"/>
    <n v="0"/>
    <n v="0"/>
    <n v="0"/>
    <n v="0"/>
    <n v="0"/>
    <n v="1"/>
    <n v="0"/>
    <n v="0"/>
    <n v="0"/>
    <n v="0"/>
    <n v="0"/>
  </r>
  <r>
    <x v="4"/>
    <x v="80"/>
    <n v="524.43570296789198"/>
    <n v="104.96412631505741"/>
    <n v="477.45345378758105"/>
    <n v="206.77378438607496"/>
    <n v="100001.1004616523"/>
    <n v="1313.6270674566056"/>
    <n v="2023"/>
    <n v="81"/>
    <n v="6561"/>
    <n v="8.7888983093448783"/>
    <x v="0"/>
    <n v="7"/>
    <n v="0"/>
    <n v="0"/>
    <n v="0"/>
    <n v="0"/>
    <n v="0"/>
    <n v="0"/>
    <n v="1"/>
    <n v="0"/>
    <n v="0"/>
    <n v="0"/>
    <n v="0"/>
    <n v="0"/>
  </r>
  <r>
    <x v="4"/>
    <x v="81"/>
    <n v="529.68005302941413"/>
    <n v="106.00471696885043"/>
    <n v="519.95776014387457"/>
    <n v="227.45116282468251"/>
    <n v="101212.96314119418"/>
    <n v="1383.0936929668217"/>
    <n v="2023"/>
    <n v="82"/>
    <n v="6724"/>
    <n v="8.8134384945285067"/>
    <x v="0"/>
    <n v="7"/>
    <n v="0"/>
    <n v="0"/>
    <n v="0"/>
    <n v="0"/>
    <n v="0"/>
    <n v="0"/>
    <n v="1"/>
    <n v="0"/>
    <n v="0"/>
    <n v="0"/>
    <n v="0"/>
    <n v="0"/>
  </r>
  <r>
    <x v="4"/>
    <x v="82"/>
    <n v="534.97684868199849"/>
    <n v="107.06023883386015"/>
    <n v="524.20819077950398"/>
    <n v="250.19627910715079"/>
    <n v="101896.30305886753"/>
    <n v="1416.4415574025134"/>
    <n v="2023"/>
    <n v="83"/>
    <n v="6889"/>
    <n v="8.8376812155931965"/>
    <x v="0"/>
    <n v="7"/>
    <n v="0"/>
    <n v="0"/>
    <n v="0"/>
    <n v="0"/>
    <n v="0"/>
    <n v="0"/>
    <n v="1"/>
    <n v="0"/>
    <n v="0"/>
    <n v="0"/>
    <n v="0"/>
    <n v="0"/>
  </r>
  <r>
    <x v="4"/>
    <x v="83"/>
    <n v="540.32661375442171"/>
    <n v="108.12857856985937"/>
    <n v="524.63323384306682"/>
    <n v="361.48512769591196"/>
    <n v="104317.36207321116"/>
    <n v="1534.5735538632598"/>
    <n v="2023"/>
    <n v="84"/>
    <n v="7056"/>
    <n v="8.8616335976866267"/>
    <x v="0"/>
    <n v="8"/>
    <n v="0"/>
    <n v="0"/>
    <n v="0"/>
    <n v="0"/>
    <n v="0"/>
    <n v="0"/>
    <n v="0"/>
    <n v="1"/>
    <n v="0"/>
    <n v="0"/>
    <n v="0"/>
    <n v="0"/>
  </r>
  <r>
    <x v="4"/>
    <x v="84"/>
    <n v="545.72987750188804"/>
    <n v="109.20873302938827"/>
    <n v="524.67573814942318"/>
    <n v="363.01949859751915"/>
    <n v="104425.41790958187"/>
    <n v="1542.6338472782186"/>
    <n v="2023"/>
    <n v="85"/>
    <n v="7225"/>
    <n v="8.8853025129806333"/>
    <x v="0"/>
    <n v="8"/>
    <n v="0"/>
    <n v="0"/>
    <n v="0"/>
    <n v="0"/>
    <n v="0"/>
    <n v="0"/>
    <n v="0"/>
    <n v="1"/>
    <n v="0"/>
    <n v="0"/>
    <n v="0"/>
    <n v="0"/>
  </r>
  <r>
    <x v="4"/>
    <x v="85"/>
    <n v="551.18717460385244"/>
    <n v="110.30025469659729"/>
    <n v="524.67998858005876"/>
    <n v="360.46158670337729"/>
    <n v="104468.41663720232"/>
    <n v="1546.6290045838859"/>
    <n v="2023"/>
    <n v="86"/>
    <n v="7396"/>
    <n v="8.9086945925070147"/>
    <x v="0"/>
    <n v="8"/>
    <n v="0"/>
    <n v="0"/>
    <n v="0"/>
    <n v="0"/>
    <n v="0"/>
    <n v="0"/>
    <n v="0"/>
    <n v="1"/>
    <n v="0"/>
    <n v="0"/>
    <n v="0"/>
    <n v="0"/>
  </r>
  <r>
    <x v="4"/>
    <x v="86"/>
    <n v="556.69904517875284"/>
    <n v="111.40297441202085"/>
    <n v="524.68041362312238"/>
    <n v="379.81784904432453"/>
    <n v="104850.50804820849"/>
    <n v="1572.6002822582207"/>
    <n v="2023"/>
    <n v="87"/>
    <n v="7569"/>
    <n v="8.9318162373091674"/>
    <x v="0"/>
    <n v="8"/>
    <n v="0"/>
    <n v="0"/>
    <n v="0"/>
    <n v="0"/>
    <n v="0"/>
    <n v="0"/>
    <n v="0"/>
    <n v="1"/>
    <n v="0"/>
    <n v="0"/>
    <n v="0"/>
    <n v="0"/>
  </r>
  <r>
    <x v="4"/>
    <x v="87"/>
    <n v="562.26603481074358"/>
    <n v="112.51686274036985"/>
    <n v="524.68045612742867"/>
    <n v="387.25150159494706"/>
    <n v="101949.61080588473"/>
    <n v="1586.7148552734891"/>
    <n v="2023"/>
    <n v="88"/>
    <n v="7744"/>
    <n v="8.9546736289564137"/>
    <x v="0"/>
    <n v="9"/>
    <n v="0"/>
    <n v="0"/>
    <n v="0"/>
    <n v="0"/>
    <n v="0"/>
    <n v="0"/>
    <n v="0"/>
    <n v="0"/>
    <n v="1"/>
    <n v="0"/>
    <n v="0"/>
    <n v="0"/>
  </r>
  <r>
    <x v="4"/>
    <x v="88"/>
    <n v="567.88869458499335"/>
    <n v="113.64196065988793"/>
    <n v="104.11322197347558"/>
    <n v="353.06789518095786"/>
    <n v="90420.502194365632"/>
    <n v="1138.7117723993147"/>
    <n v="2023"/>
    <n v="89"/>
    <n v="7921"/>
    <n v="8.9772727394642793"/>
    <x v="0"/>
    <n v="9"/>
    <n v="0"/>
    <n v="0"/>
    <n v="0"/>
    <n v="0"/>
    <n v="0"/>
    <n v="0"/>
    <n v="0"/>
    <n v="0"/>
    <n v="1"/>
    <n v="0"/>
    <n v="0"/>
    <n v="0"/>
  </r>
  <r>
    <x v="4"/>
    <x v="89"/>
    <n v="573.56758112914304"/>
    <n v="114.77834491254401"/>
    <n v="62.572950321687607"/>
    <n v="318.21526003741263"/>
    <n v="86420.688807485814"/>
    <n v="1069.1341364007874"/>
    <n v="2023"/>
    <n v="90"/>
    <n v="8100"/>
    <n v="8.99961934066053"/>
    <x v="0"/>
    <n v="9"/>
    <n v="0"/>
    <n v="0"/>
    <n v="0"/>
    <n v="0"/>
    <n v="0"/>
    <n v="0"/>
    <n v="0"/>
    <n v="0"/>
    <n v="1"/>
    <n v="0"/>
    <n v="0"/>
    <n v="0"/>
  </r>
  <r>
    <x v="4"/>
    <x v="90"/>
    <n v="579.3032566592442"/>
    <n v="115.92611068469805"/>
    <n v="58.9405394377522"/>
    <n v="286.43914947112643"/>
    <n v="85493.300913413841"/>
    <n v="1040.6090562528209"/>
    <n v="2023"/>
    <n v="91"/>
    <n v="8281"/>
    <n v="9.0217190130336995"/>
    <x v="0"/>
    <n v="9"/>
    <n v="0"/>
    <n v="0"/>
    <n v="0"/>
    <n v="0"/>
    <n v="0"/>
    <n v="0"/>
    <n v="0"/>
    <n v="0"/>
    <n v="1"/>
    <n v="0"/>
    <n v="0"/>
    <n v="0"/>
  </r>
  <r>
    <x v="4"/>
    <x v="91"/>
    <n v="585.0962890290034"/>
    <n v="117.08536295305933"/>
    <n v="59.104130793414491"/>
    <n v="257.7997760677593"/>
    <n v="84993.985963037238"/>
    <n v="1019.0855588432364"/>
    <n v="2023"/>
    <n v="92"/>
    <n v="8464"/>
    <n v="9.0435771540980809"/>
    <x v="0"/>
    <n v="9"/>
    <n v="0"/>
    <n v="0"/>
    <n v="0"/>
    <n v="0"/>
    <n v="0"/>
    <n v="0"/>
    <n v="0"/>
    <n v="0"/>
    <n v="1"/>
    <n v="0"/>
    <n v="0"/>
    <n v="0"/>
  </r>
  <r>
    <x v="4"/>
    <x v="92"/>
    <n v="590.9472517815102"/>
    <n v="118.25621216334707"/>
    <n v="59.652590697477109"/>
    <n v="232.02025261535792"/>
    <n v="76840.396725820538"/>
    <n v="1000.8763072576922"/>
    <n v="2023"/>
    <n v="93"/>
    <n v="8649"/>
    <n v="9.0651989863065126"/>
    <x v="0"/>
    <n v="10"/>
    <n v="0"/>
    <n v="0"/>
    <n v="0"/>
    <n v="0"/>
    <n v="0"/>
    <n v="0"/>
    <n v="0"/>
    <n v="0"/>
    <n v="0"/>
    <n v="1"/>
    <n v="0"/>
    <n v="0"/>
  </r>
  <r>
    <x v="4"/>
    <x v="93"/>
    <n v="596.85672420287699"/>
    <n v="119.43877207535911"/>
    <n v="60.244858464064727"/>
    <n v="208.81827276925958"/>
    <n v="76389.698831603615"/>
    <n v="985.35862751156037"/>
    <n v="2023"/>
    <n v="94"/>
    <n v="8836"/>
    <n v="9.0865895645400077"/>
    <x v="0"/>
    <n v="10"/>
    <n v="0"/>
    <n v="0"/>
    <n v="0"/>
    <n v="0"/>
    <n v="0"/>
    <n v="0"/>
    <n v="0"/>
    <n v="0"/>
    <n v="0"/>
    <n v="1"/>
    <n v="0"/>
    <n v="0"/>
  </r>
  <r>
    <x v="4"/>
    <x v="94"/>
    <n v="602.82529137739198"/>
    <n v="120.63315869130199"/>
    <n v="60.846881234666668"/>
    <n v="187.93645003387735"/>
    <n v="75939.436317106738"/>
    <n v="972.24178133723797"/>
    <n v="2023"/>
    <n v="95"/>
    <n v="9025"/>
    <n v="9.1077537832010815"/>
    <x v="0"/>
    <n v="10"/>
    <n v="0"/>
    <n v="0"/>
    <n v="0"/>
    <n v="0"/>
    <n v="0"/>
    <n v="0"/>
    <n v="0"/>
    <n v="0"/>
    <n v="0"/>
    <n v="1"/>
    <n v="0"/>
    <n v="0"/>
  </r>
  <r>
    <x v="4"/>
    <x v="95"/>
    <n v="608.8535442439063"/>
    <n v="121.83948972580964"/>
    <n v="61.455307465609465"/>
    <n v="169.14280548464399"/>
    <n v="75489.216912854303"/>
    <n v="961.29114691996949"/>
    <n v="2023"/>
    <n v="96"/>
    <n v="9216"/>
    <n v="9.1286963829356722"/>
    <x v="0"/>
    <n v="10"/>
    <n v="0"/>
    <n v="0"/>
    <n v="0"/>
    <n v="0"/>
    <n v="0"/>
    <n v="0"/>
    <n v="0"/>
    <n v="0"/>
    <n v="0"/>
    <n v="1"/>
    <n v="0"/>
    <n v="0"/>
  </r>
  <r>
    <x v="4"/>
    <x v="96"/>
    <n v="614.94207965326359"/>
    <n v="123.05788434686508"/>
    <n v="62.069856282125173"/>
    <n v="152.22852498159506"/>
    <n v="74006.346625455422"/>
    <n v="952.29834526384889"/>
    <n v="2023"/>
    <n v="97"/>
    <n v="9409"/>
    <n v="9.1494219570067656"/>
    <x v="0"/>
    <n v="11"/>
    <n v="0"/>
    <n v="0"/>
    <n v="0"/>
    <n v="0"/>
    <n v="0"/>
    <n v="0"/>
    <n v="0"/>
    <n v="0"/>
    <n v="0"/>
    <n v="0"/>
    <n v="1"/>
    <n v="0"/>
  </r>
  <r>
    <x v="4"/>
    <x v="97"/>
    <n v="621.09150042663907"/>
    <n v="124.28846305223239"/>
    <n v="62.690554419132383"/>
    <n v="137.00567248797711"/>
    <n v="73556.131922131506"/>
    <n v="945.07619038598091"/>
    <n v="2023"/>
    <n v="98"/>
    <n v="9604"/>
    <n v="9.1699349573411446"/>
    <x v="0"/>
    <n v="11"/>
    <n v="0"/>
    <n v="0"/>
    <n v="0"/>
    <n v="0"/>
    <n v="0"/>
    <n v="0"/>
    <n v="0"/>
    <n v="0"/>
    <n v="0"/>
    <n v="0"/>
    <n v="1"/>
    <n v="0"/>
  </r>
  <r>
    <x v="4"/>
    <x v="98"/>
    <n v="627.30241541469536"/>
    <n v="125.53134761370404"/>
    <n v="63.317459920742309"/>
    <n v="123.30510523963355"/>
    <n v="73105.917262852192"/>
    <n v="939.45632818877527"/>
    <n v="2023"/>
    <n v="99"/>
    <n v="9801"/>
    <n v="9.1902397002691796"/>
    <x v="0"/>
    <n v="11"/>
    <n v="0"/>
    <n v="0"/>
    <n v="0"/>
    <n v="0"/>
    <n v="0"/>
    <n v="0"/>
    <n v="0"/>
    <n v="0"/>
    <n v="0"/>
    <n v="0"/>
    <n v="1"/>
    <n v="0"/>
  </r>
  <r>
    <x v="4"/>
    <x v="99"/>
    <n v="633.57543955749543"/>
    <n v="126.78666105531576"/>
    <n v="63.950634515691597"/>
    <n v="110.97459471571561"/>
    <n v="72655.702608835651"/>
    <n v="935.28732984421845"/>
    <n v="2023"/>
    <n v="100"/>
    <n v="10000"/>
    <n v="9.2103403719761836"/>
    <x v="0"/>
    <n v="11"/>
    <n v="0"/>
    <n v="0"/>
    <n v="0"/>
    <n v="0"/>
    <n v="0"/>
    <n v="0"/>
    <n v="0"/>
    <n v="0"/>
    <n v="0"/>
    <n v="0"/>
    <n v="1"/>
    <n v="0"/>
  </r>
  <r>
    <x v="4"/>
    <x v="100"/>
    <n v="639.91119394512737"/>
    <n v="128.05452764860627"/>
    <n v="64.590140860422693"/>
    <n v="56.097459471571561"/>
    <n v="68896.473844320935"/>
    <n v="888.65332192572794"/>
    <n v="2023"/>
    <n v="101"/>
    <n v="10201"/>
    <n v="9.2302410336825194"/>
    <x v="0"/>
    <n v="12"/>
    <n v="0"/>
    <n v="0"/>
    <n v="0"/>
    <n v="0"/>
    <n v="0"/>
    <n v="0"/>
    <n v="0"/>
    <n v="0"/>
    <n v="0"/>
    <n v="0"/>
    <n v="0"/>
    <n v="1"/>
  </r>
  <r>
    <x v="4"/>
    <x v="101"/>
    <n v="646.31030587901864"/>
    <n v="129.335072916461"/>
    <n v="65.236042268984335"/>
    <n v="50.609745947157158"/>
    <n v="68460.047534492667"/>
    <n v="891.4911670116212"/>
    <n v="2023"/>
    <n v="102"/>
    <n v="10404"/>
    <n v="9.2499456265685414"/>
    <x v="0"/>
    <n v="12"/>
    <n v="0"/>
    <n v="0"/>
    <n v="0"/>
    <n v="0"/>
    <n v="0"/>
    <n v="0"/>
    <n v="0"/>
    <n v="0"/>
    <n v="0"/>
    <n v="0"/>
    <n v="0"/>
    <n v="1"/>
  </r>
  <r>
    <x v="4"/>
    <x v="102"/>
    <n v="652.77340893391681"/>
    <n v="130.62842364130995"/>
    <n v="65.888402691669938"/>
    <n v="50.060974594715717"/>
    <n v="68549.326242038602"/>
    <n v="899.35120986161246"/>
    <n v="2023"/>
    <n v="103"/>
    <n v="10609"/>
    <n v="9.2694579764592717"/>
    <x v="0"/>
    <n v="12"/>
    <n v="0"/>
    <n v="0"/>
    <n v="0"/>
    <n v="0"/>
    <n v="0"/>
    <n v="0"/>
    <n v="0"/>
    <n v="0"/>
    <n v="0"/>
    <n v="0"/>
    <n v="0"/>
    <n v="1"/>
  </r>
  <r>
    <x v="4"/>
    <x v="103"/>
    <n v="659.30114302053164"/>
    <n v="131.93470787556521"/>
    <n v="66.547286718586207"/>
    <n v="50.006097459471576"/>
    <n v="68694.609230197078"/>
    <n v="907.78923507415459"/>
    <n v="2023"/>
    <n v="104"/>
    <n v="10816"/>
    <n v="9.288781798282745"/>
    <x v="0"/>
    <n v="12"/>
    <n v="0"/>
    <n v="0"/>
    <n v="0"/>
    <n v="0"/>
    <n v="0"/>
    <n v="0"/>
    <n v="0"/>
    <n v="0"/>
    <n v="0"/>
    <n v="0"/>
    <n v="0"/>
    <n v="1"/>
  </r>
  <r>
    <x v="4"/>
    <x v="104"/>
    <n v="665.8941544488298"/>
    <n v="133.25405495324193"/>
    <n v="67.212759585772019"/>
    <n v="50.000609745947159"/>
    <n v="68845.529770144072"/>
    <n v="916.36157873379091"/>
    <n v="2023"/>
    <n v="105"/>
    <n v="11025"/>
    <n v="9.3079207003150461"/>
    <x v="0"/>
    <n v="12"/>
    <n v="0"/>
    <n v="0"/>
    <n v="0"/>
    <n v="0"/>
    <n v="0"/>
    <n v="0"/>
    <n v="0"/>
    <n v="0"/>
    <n v="0"/>
    <n v="0"/>
    <n v="0"/>
    <n v="1"/>
  </r>
  <r>
    <x v="4"/>
    <x v="105"/>
    <n v="672.55309599198313"/>
    <n v="134.5865955022349"/>
    <n v="67.88488718162975"/>
    <n v="50.000060974594717"/>
    <n v="69365.359055997804"/>
    <n v="925.02463965044251"/>
    <n v="2024"/>
    <n v="106"/>
    <n v="11236"/>
    <n v="9.3268781882241338"/>
    <x v="0"/>
    <n v="1"/>
    <n v="1"/>
    <n v="0"/>
    <n v="0"/>
    <n v="0"/>
    <n v="0"/>
    <n v="0"/>
    <n v="0"/>
    <n v="0"/>
    <n v="0"/>
    <n v="0"/>
    <n v="0"/>
    <n v="0"/>
  </r>
  <r>
    <x v="4"/>
    <x v="106"/>
    <n v="679.2786269509686"/>
    <n v="135.93246145698751"/>
    <n v="68.563736053446036"/>
    <n v="50.000006097459476"/>
    <n v="69516.900142115206"/>
    <n v="933.77483055886171"/>
    <n v="2024"/>
    <n v="107"/>
    <n v="11449"/>
    <n v="9.3456576689238116"/>
    <x v="0"/>
    <n v="1"/>
    <n v="1"/>
    <n v="0"/>
    <n v="0"/>
    <n v="0"/>
    <n v="0"/>
    <n v="0"/>
    <n v="0"/>
    <n v="0"/>
    <n v="0"/>
    <n v="0"/>
    <n v="0"/>
    <n v="0"/>
  </r>
  <r>
    <x v="4"/>
    <x v="107"/>
    <n v="686.07141321982408"/>
    <n v="137.29178607142251"/>
    <n v="69.249373413980493"/>
    <n v="50.000000609745946"/>
    <n v="69668.44686994412"/>
    <n v="942.61257331497302"/>
    <n v="2024"/>
    <n v="108"/>
    <n v="11664"/>
    <n v="9.3642624542484398"/>
    <x v="0"/>
    <n v="1"/>
    <n v="1"/>
    <n v="0"/>
    <n v="0"/>
    <n v="0"/>
    <n v="0"/>
    <n v="0"/>
    <n v="0"/>
    <n v="0"/>
    <n v="0"/>
    <n v="0"/>
    <n v="0"/>
    <n v="0"/>
  </r>
  <r>
    <x v="4"/>
    <x v="108"/>
    <n v="692.93212735156442"/>
    <n v="138.6647039320693"/>
    <n v="69.941867148120309"/>
    <n v="50.000000060974592"/>
    <n v="69819.994161946743"/>
    <n v="951.5386984927286"/>
    <n v="2024"/>
    <n v="109"/>
    <n v="11881"/>
    <n v="9.3826957644582869"/>
    <x v="0"/>
    <n v="1"/>
    <n v="1"/>
    <n v="0"/>
    <n v="0"/>
    <n v="0"/>
    <n v="0"/>
    <n v="0"/>
    <n v="0"/>
    <n v="0"/>
    <n v="0"/>
    <n v="0"/>
    <n v="0"/>
    <n v="0"/>
  </r>
  <r>
    <x v="4"/>
    <x v="109"/>
    <n v="699.86144862475953"/>
    <n v="140.0513509713563"/>
    <n v="70.641285819601507"/>
    <n v="50.000000006097459"/>
    <n v="69618.311485482685"/>
    <n v="960.55408542181488"/>
    <n v="2024"/>
    <n v="110"/>
    <n v="12100"/>
    <n v="9.4009607315848331"/>
    <x v="0"/>
    <n v="2"/>
    <n v="0"/>
    <n v="1"/>
    <n v="0"/>
    <n v="0"/>
    <n v="0"/>
    <n v="0"/>
    <n v="0"/>
    <n v="0"/>
    <n v="0"/>
    <n v="0"/>
    <n v="0"/>
    <n v="0"/>
  </r>
  <r>
    <x v="4"/>
    <x v="110"/>
    <n v="602.40301403733167"/>
    <n v="120.02567548567815"/>
    <n v="52.064128581960148"/>
    <n v="50.000000000609745"/>
    <n v="66588.310597583637"/>
    <n v="824.49281810557966"/>
    <n v="2024"/>
    <n v="111"/>
    <n v="12321"/>
    <n v="9.4190604026246678"/>
    <x v="0"/>
    <n v="2"/>
    <n v="0"/>
    <n v="1"/>
    <n v="0"/>
    <n v="0"/>
    <n v="0"/>
    <n v="0"/>
    <n v="0"/>
    <n v="0"/>
    <n v="0"/>
    <n v="0"/>
    <n v="0"/>
    <n v="0"/>
  </r>
  <r>
    <x v="4"/>
    <x v="111"/>
    <n v="534.18210982613209"/>
    <n v="110.01283774283908"/>
    <n v="50.206412858196018"/>
    <n v="50.000000000060979"/>
    <n v="65737.281072154219"/>
    <n v="744.40136042722816"/>
    <n v="2024"/>
    <n v="112"/>
    <n v="12544"/>
    <n v="9.4369977425901883"/>
    <x v="0"/>
    <n v="2"/>
    <n v="0"/>
    <n v="1"/>
    <n v="0"/>
    <n v="0"/>
    <n v="0"/>
    <n v="0"/>
    <n v="0"/>
    <n v="0"/>
    <n v="0"/>
    <n v="0"/>
    <n v="0"/>
    <n v="0"/>
  </r>
  <r>
    <x v="4"/>
    <x v="112"/>
    <n v="486.4274768782924"/>
    <n v="105.00641887141954"/>
    <n v="50.0206412858196"/>
    <n v="50.000000000006096"/>
    <n v="65332.551465872384"/>
    <n v="691.45453703553767"/>
    <n v="2024"/>
    <n v="113"/>
    <n v="12769"/>
    <n v="9.4547756374246816"/>
    <x v="0"/>
    <n v="2"/>
    <n v="0"/>
    <n v="1"/>
    <n v="0"/>
    <n v="0"/>
    <n v="0"/>
    <n v="0"/>
    <n v="0"/>
    <n v="0"/>
    <n v="0"/>
    <n v="0"/>
    <n v="0"/>
    <n v="0"/>
  </r>
  <r>
    <x v="4"/>
    <x v="113"/>
    <n v="452.99923381480471"/>
    <n v="102.50320943570978"/>
    <n v="50.002064128581964"/>
    <n v="50.000000000000611"/>
    <n v="65091.723896661599"/>
    <n v="655.50450737909705"/>
    <n v="2024"/>
    <n v="114"/>
    <n v="12996"/>
    <n v="9.4723968967889913"/>
    <x v="0"/>
    <n v="3"/>
    <n v="0"/>
    <n v="0"/>
    <n v="1"/>
    <n v="0"/>
    <n v="0"/>
    <n v="0"/>
    <n v="0"/>
    <n v="0"/>
    <n v="0"/>
    <n v="0"/>
    <n v="0"/>
    <n v="0"/>
  </r>
  <r>
    <x v="4"/>
    <x v="114"/>
    <n v="429.59946367036326"/>
    <n v="101.25160471785489"/>
    <n v="50.000206412858198"/>
    <n v="50.000000000000064"/>
    <n v="64942.019966312102"/>
    <n v="630.85127480107656"/>
    <n v="2024"/>
    <n v="115"/>
    <n v="13225"/>
    <n v="9.4898642567265004"/>
    <x v="0"/>
    <n v="3"/>
    <n v="0"/>
    <n v="0"/>
    <n v="1"/>
    <n v="0"/>
    <n v="0"/>
    <n v="0"/>
    <n v="0"/>
    <n v="0"/>
    <n v="0"/>
    <n v="0"/>
    <n v="0"/>
    <n v="0"/>
  </r>
  <r>
    <x v="4"/>
    <x v="115"/>
    <n v="413.21962456925428"/>
    <n v="100.62580235892744"/>
    <n v="50.000020641285822"/>
    <n v="50.000000000000007"/>
    <n v="64849.232711371733"/>
    <n v="613.84544756946752"/>
    <n v="2024"/>
    <n v="116"/>
    <n v="13456"/>
    <n v="9.507180382212729"/>
    <x v="0"/>
    <n v="3"/>
    <n v="0"/>
    <n v="0"/>
    <n v="1"/>
    <n v="0"/>
    <n v="0"/>
    <n v="0"/>
    <n v="0"/>
    <n v="0"/>
    <n v="0"/>
    <n v="0"/>
    <n v="0"/>
    <n v="0"/>
  </r>
  <r>
    <x v="4"/>
    <x v="116"/>
    <n v="401.75373719847795"/>
    <n v="100.31290117946372"/>
    <n v="50.00000206412858"/>
    <n v="50"/>
    <n v="64793.327090868777"/>
    <n v="602.06664044207025"/>
    <n v="2024"/>
    <n v="117"/>
    <n v="13689"/>
    <n v="9.5243478695955126"/>
    <x v="0"/>
    <n v="3"/>
    <n v="0"/>
    <n v="0"/>
    <n v="1"/>
    <n v="0"/>
    <n v="0"/>
    <n v="0"/>
    <n v="0"/>
    <n v="0"/>
    <n v="0"/>
    <n v="0"/>
    <n v="0"/>
    <n v="0"/>
  </r>
  <r>
    <x v="4"/>
    <x v="117"/>
    <n v="393.72761603893451"/>
    <n v="100.15645058973186"/>
    <n v="50.000000206412857"/>
    <n v="50"/>
    <n v="64761.820078808538"/>
    <n v="593.88406683507924"/>
    <n v="2024"/>
    <n v="118"/>
    <n v="13924"/>
    <n v="9.5413692489313302"/>
    <x v="0"/>
    <n v="3"/>
    <n v="0"/>
    <n v="0"/>
    <n v="1"/>
    <n v="0"/>
    <n v="0"/>
    <n v="0"/>
    <n v="0"/>
    <n v="0"/>
    <n v="0"/>
    <n v="0"/>
    <n v="0"/>
    <n v="0"/>
  </r>
  <r>
    <x v="4"/>
    <x v="118"/>
    <n v="388.10933122725419"/>
    <n v="100.07822529486593"/>
    <n v="50.000000020641288"/>
    <n v="50"/>
    <n v="64746.697968405933"/>
    <n v="588.1875565427614"/>
    <n v="2024"/>
    <n v="119"/>
    <n v="14161"/>
    <n v="9.5582469862230592"/>
    <x v="0"/>
    <n v="4"/>
    <n v="0"/>
    <n v="0"/>
    <n v="0"/>
    <n v="1"/>
    <n v="0"/>
    <n v="0"/>
    <n v="0"/>
    <n v="0"/>
    <n v="0"/>
    <n v="0"/>
    <n v="0"/>
    <n v="0"/>
  </r>
  <r>
    <x v="4"/>
    <x v="119"/>
    <n v="384.17653185907795"/>
    <n v="100.03911264743297"/>
    <n v="50.000000002064127"/>
    <n v="54.500000000000007"/>
    <n v="65234.903362011391"/>
    <n v="588.715644508575"/>
    <n v="2024"/>
    <n v="120"/>
    <n v="14400"/>
    <n v="9.5749834855640916"/>
    <x v="0"/>
    <n v="4"/>
    <n v="0"/>
    <n v="0"/>
    <n v="0"/>
    <n v="1"/>
    <n v="0"/>
    <n v="0"/>
    <n v="0"/>
    <n v="0"/>
    <n v="0"/>
    <n v="0"/>
    <n v="0"/>
    <n v="0"/>
  </r>
  <r>
    <x v="4"/>
    <x v="120"/>
    <n v="381.42357230135457"/>
    <n v="100.01955632371649"/>
    <n v="50.000000000206413"/>
    <n v="59.90000000000002"/>
    <n v="65778.122534152266"/>
    <n v="591.34312862527747"/>
    <n v="2024"/>
    <n v="121"/>
    <n v="14641"/>
    <n v="9.5915810911934827"/>
    <x v="0"/>
    <n v="4"/>
    <n v="0"/>
    <n v="0"/>
    <n v="0"/>
    <n v="1"/>
    <n v="0"/>
    <n v="0"/>
    <n v="0"/>
    <n v="0"/>
    <n v="0"/>
    <n v="0"/>
    <n v="0"/>
    <n v="0"/>
  </r>
  <r>
    <x v="4"/>
    <x v="121"/>
    <n v="379.4965006109482"/>
    <n v="100.00977816185824"/>
    <n v="50.000000000020641"/>
    <n v="65.885000000000019"/>
    <n v="66330.922824165566"/>
    <n v="595.39127877282715"/>
    <n v="2024"/>
    <n v="122"/>
    <n v="14884"/>
    <n v="9.6080420894665135"/>
    <x v="0"/>
    <n v="4"/>
    <n v="0"/>
    <n v="0"/>
    <n v="0"/>
    <n v="1"/>
    <n v="0"/>
    <n v="0"/>
    <n v="0"/>
    <n v="0"/>
    <n v="0"/>
    <n v="0"/>
    <n v="0"/>
    <n v="0"/>
  </r>
  <r>
    <x v="4"/>
    <x v="122"/>
    <n v="378.1475504276637"/>
    <n v="100.00488908092912"/>
    <n v="50.000000000002061"/>
    <n v="72.473000000000042"/>
    <n v="73289.656322528637"/>
    <n v="600.62543950859492"/>
    <n v="2024"/>
    <n v="123"/>
    <n v="15129"/>
    <n v="9.6243687107448341"/>
    <x v="0"/>
    <n v="5"/>
    <n v="0"/>
    <n v="0"/>
    <n v="0"/>
    <n v="0"/>
    <n v="1"/>
    <n v="0"/>
    <n v="0"/>
    <n v="0"/>
    <n v="0"/>
    <n v="0"/>
    <n v="0"/>
    <n v="0"/>
  </r>
  <r>
    <x v="4"/>
    <x v="123"/>
    <n v="377.20328529936455"/>
    <n v="100.00244454046455"/>
    <n v="50.000000000000206"/>
    <n v="79.720250000000064"/>
    <n v="73849.039363906704"/>
    <n v="606.92597983982944"/>
    <n v="2024"/>
    <n v="124"/>
    <n v="15376"/>
    <n v="9.6405631312100741"/>
    <x v="0"/>
    <n v="5"/>
    <n v="0"/>
    <n v="0"/>
    <n v="0"/>
    <n v="0"/>
    <n v="1"/>
    <n v="0"/>
    <n v="0"/>
    <n v="0"/>
    <n v="0"/>
    <n v="0"/>
    <n v="0"/>
    <n v="0"/>
  </r>
  <r>
    <x v="4"/>
    <x v="124"/>
    <n v="376.54229970955515"/>
    <n v="100.00122227023228"/>
    <n v="50.000000000000021"/>
    <n v="87.692270000000065"/>
    <n v="74410.17958835738"/>
    <n v="614.23579197978756"/>
    <n v="2024"/>
    <n v="125"/>
    <n v="15625"/>
    <n v="9.656627474604603"/>
    <x v="0"/>
    <n v="5"/>
    <n v="0"/>
    <n v="0"/>
    <n v="0"/>
    <n v="0"/>
    <n v="1"/>
    <n v="0"/>
    <n v="0"/>
    <n v="0"/>
    <n v="0"/>
    <n v="0"/>
    <n v="0"/>
    <n v="0"/>
  </r>
  <r>
    <x v="4"/>
    <x v="125"/>
    <n v="376.0796097966886"/>
    <n v="100.00061113511615"/>
    <n v="50"/>
    <n v="96.461496500000067"/>
    <n v="74972.542412289622"/>
    <n v="622.54171743180484"/>
    <n v="2024"/>
    <n v="126"/>
    <n v="15876"/>
    <n v="9.6725638139029559"/>
    <x v="0"/>
    <n v="5"/>
    <n v="0"/>
    <n v="0"/>
    <n v="0"/>
    <n v="0"/>
    <n v="1"/>
    <n v="0"/>
    <n v="0"/>
    <n v="0"/>
    <n v="0"/>
    <n v="0"/>
    <n v="0"/>
    <n v="0"/>
  </r>
  <r>
    <x v="4"/>
    <x v="126"/>
    <n v="375.75572685768202"/>
    <n v="100.00030556755807"/>
    <n v="50"/>
    <n v="106.1076461000001"/>
    <n v="79394.181588712789"/>
    <n v="631.86367852524029"/>
    <n v="2024"/>
    <n v="127"/>
    <n v="16129"/>
    <n v="9.6883741729171824"/>
    <x v="1"/>
    <n v="6"/>
    <n v="0"/>
    <n v="0"/>
    <n v="0"/>
    <n v="0"/>
    <n v="0"/>
    <n v="1"/>
    <n v="0"/>
    <n v="0"/>
    <n v="0"/>
    <n v="0"/>
    <n v="0"/>
    <n v="0"/>
  </r>
  <r>
    <x v="4"/>
    <x v="127"/>
    <n v="375.52900880037737"/>
    <n v="100.00015278377904"/>
    <n v="50"/>
    <n v="116.71841070500011"/>
    <n v="79957.992901681137"/>
    <n v="642.24757228915655"/>
    <n v="2024"/>
    <n v="128"/>
    <n v="16384"/>
    <n v="9.7040605278392338"/>
    <x v="1"/>
    <n v="6"/>
    <n v="0"/>
    <n v="0"/>
    <n v="0"/>
    <n v="0"/>
    <n v="0"/>
    <n v="1"/>
    <n v="0"/>
    <n v="0"/>
    <n v="0"/>
    <n v="0"/>
    <n v="0"/>
    <n v="0"/>
  </r>
  <r>
    <x v="4"/>
    <x v="128"/>
    <n v="375.37030616026414"/>
    <n v="100.00007639188952"/>
    <n v="50"/>
    <n v="128.39025177500014"/>
    <n v="80522.220429957146"/>
    <n v="653.76063432715375"/>
    <n v="2024"/>
    <n v="129"/>
    <n v="16641"/>
    <n v="9.7196248087233439"/>
    <x v="1"/>
    <n v="6"/>
    <n v="0"/>
    <n v="0"/>
    <n v="0"/>
    <n v="0"/>
    <n v="0"/>
    <n v="1"/>
    <n v="0"/>
    <n v="0"/>
    <n v="0"/>
    <n v="0"/>
    <n v="0"/>
    <n v="0"/>
  </r>
  <r>
    <x v="4"/>
    <x v="129"/>
    <n v="375.25921431218489"/>
    <n v="100.00003819594477"/>
    <n v="50"/>
    <n v="141.22927695245016"/>
    <n v="81086.738950425512"/>
    <n v="666.4885294605798"/>
    <n v="2024"/>
    <n v="130"/>
    <n v="16900"/>
    <n v="9.7350689009111644"/>
    <x v="1"/>
    <n v="6"/>
    <n v="0"/>
    <n v="0"/>
    <n v="0"/>
    <n v="0"/>
    <n v="0"/>
    <n v="1"/>
    <n v="0"/>
    <n v="0"/>
    <n v="0"/>
    <n v="0"/>
    <n v="0"/>
    <n v="0"/>
  </r>
  <r>
    <x v="4"/>
    <x v="130"/>
    <n v="375.1814500185294"/>
    <n v="100.00001909797238"/>
    <n v="50"/>
    <n v="155.35220464769017"/>
    <n v="81651.460983837416"/>
    <n v="680.53367376419203"/>
    <n v="2024"/>
    <n v="131"/>
    <n v="17161"/>
    <n v="9.7503946464023024"/>
    <x v="1"/>
    <n v="6"/>
    <n v="0"/>
    <n v="0"/>
    <n v="0"/>
    <n v="0"/>
    <n v="0"/>
    <n v="1"/>
    <n v="0"/>
    <n v="0"/>
    <n v="0"/>
    <n v="0"/>
    <n v="0"/>
    <n v="0"/>
  </r>
  <r>
    <x v="4"/>
    <x v="131"/>
    <n v="375.12701501297056"/>
    <n v="100.00000954898618"/>
    <n v="50"/>
    <n v="170.88742511245871"/>
    <n v="83550.77165800755"/>
    <n v="696.01444967441546"/>
    <n v="2024"/>
    <n v="132"/>
    <n v="17424"/>
    <n v="9.7656038451727412"/>
    <x v="1"/>
    <n v="7"/>
    <n v="0"/>
    <n v="0"/>
    <n v="0"/>
    <n v="0"/>
    <n v="0"/>
    <n v="0"/>
    <n v="1"/>
    <n v="0"/>
    <n v="0"/>
    <n v="0"/>
    <n v="0"/>
    <n v="0"/>
  </r>
  <r>
    <x v="4"/>
    <x v="132"/>
    <n v="375.08891050907937"/>
    <n v="100.00000477449309"/>
    <n v="50"/>
    <n v="187.97616762370453"/>
    <n v="84115.735668874069"/>
    <n v="713.06508290727709"/>
    <n v="2024"/>
    <n v="133"/>
    <n v="17689"/>
    <n v="9.7806982564435074"/>
    <x v="1"/>
    <n v="7"/>
    <n v="0"/>
    <n v="0"/>
    <n v="0"/>
    <n v="0"/>
    <n v="0"/>
    <n v="0"/>
    <n v="1"/>
    <n v="0"/>
    <n v="0"/>
    <n v="0"/>
    <n v="0"/>
    <n v="0"/>
  </r>
  <r>
    <x v="4"/>
    <x v="133"/>
    <n v="375.06223735635558"/>
    <n v="100.00000238724655"/>
    <n v="50"/>
    <n v="206.77378438607496"/>
    <n v="84680.769383420658"/>
    <n v="731.83602412967707"/>
    <n v="2024"/>
    <n v="134"/>
    <n v="17956"/>
    <n v="9.7956795999018222"/>
    <x v="1"/>
    <n v="7"/>
    <n v="0"/>
    <n v="0"/>
    <n v="0"/>
    <n v="0"/>
    <n v="0"/>
    <n v="0"/>
    <n v="1"/>
    <n v="0"/>
    <n v="0"/>
    <n v="0"/>
    <n v="0"/>
    <n v="0"/>
  </r>
  <r>
    <x v="4"/>
    <x v="134"/>
    <n v="375.04356614944891"/>
    <n v="100.00000119362328"/>
    <n v="50"/>
    <n v="227.45116282468251"/>
    <n v="85245.851878608111"/>
    <n v="752.49473016775482"/>
    <n v="2024"/>
    <n v="135"/>
    <n v="18225"/>
    <n v="9.8105495568768593"/>
    <x v="1"/>
    <n v="7"/>
    <n v="0"/>
    <n v="0"/>
    <n v="0"/>
    <n v="0"/>
    <n v="0"/>
    <n v="0"/>
    <n v="1"/>
    <n v="0"/>
    <n v="0"/>
    <n v="0"/>
    <n v="0"/>
    <n v="0"/>
  </r>
  <r>
    <x v="4"/>
    <x v="135"/>
    <n v="375.03049630461419"/>
    <n v="100.00000059681165"/>
    <n v="50"/>
    <n v="250.19627910715079"/>
    <n v="86041.531725997804"/>
    <n v="775.22677600857662"/>
    <n v="2024"/>
    <n v="136"/>
    <n v="18496"/>
    <n v="9.8253097714721047"/>
    <x v="1"/>
    <n v="8"/>
    <n v="0"/>
    <n v="0"/>
    <n v="0"/>
    <n v="0"/>
    <n v="0"/>
    <n v="0"/>
    <n v="0"/>
    <n v="1"/>
    <n v="0"/>
    <n v="0"/>
    <n v="0"/>
    <n v="0"/>
  </r>
  <r>
    <x v="4"/>
    <x v="136"/>
    <n v="375.02134741322993"/>
    <n v="100.00000029840582"/>
    <n v="50"/>
    <n v="70.019627910715087"/>
    <n v="78788.943022533611"/>
    <n v="595.04097562235097"/>
    <n v="2024"/>
    <n v="137"/>
    <n v="18769"/>
    <n v="9.8399618516562501"/>
    <x v="1"/>
    <n v="8"/>
    <n v="0"/>
    <n v="0"/>
    <n v="0"/>
    <n v="0"/>
    <n v="0"/>
    <n v="0"/>
    <n v="0"/>
    <n v="1"/>
    <n v="0"/>
    <n v="0"/>
    <n v="0"/>
    <n v="0"/>
  </r>
  <r>
    <x v="4"/>
    <x v="137"/>
    <n v="375.01494318926092"/>
    <n v="100.00000014920292"/>
    <n v="50"/>
    <n v="52.001962791071506"/>
    <n v="77110.615487395888"/>
    <n v="577.0169061295353"/>
    <n v="2024"/>
    <n v="138"/>
    <n v="19044"/>
    <n v="9.8545073703144102"/>
    <x v="1"/>
    <n v="8"/>
    <n v="0"/>
    <n v="0"/>
    <n v="0"/>
    <n v="0"/>
    <n v="0"/>
    <n v="0"/>
    <n v="0"/>
    <n v="1"/>
    <n v="0"/>
    <n v="0"/>
    <n v="0"/>
    <n v="0"/>
  </r>
  <r>
    <x v="4"/>
    <x v="138"/>
    <n v="375.01046023248261"/>
    <n v="100.00000007460146"/>
    <n v="50"/>
    <n v="50.200196279107153"/>
    <n v="76930.024107544174"/>
    <n v="575.21065658619113"/>
    <n v="2024"/>
    <n v="139"/>
    <n v="19321"/>
    <n v="9.868947866261383"/>
    <x v="1"/>
    <n v="8"/>
    <n v="0"/>
    <n v="0"/>
    <n v="0"/>
    <n v="0"/>
    <n v="0"/>
    <n v="0"/>
    <n v="0"/>
    <n v="1"/>
    <n v="0"/>
    <n v="0"/>
    <n v="0"/>
    <n v="0"/>
  </r>
  <r>
    <x v="4"/>
    <x v="139"/>
    <n v="375.00732216273786"/>
    <n v="100.00000003730074"/>
    <n v="50"/>
    <n v="50.020019627910713"/>
    <n v="73835.35935801157"/>
    <n v="575.02734182794939"/>
    <n v="2024"/>
    <n v="140"/>
    <n v="19600"/>
    <n v="9.8832848452186077"/>
    <x v="1"/>
    <n v="8"/>
    <n v="0"/>
    <n v="0"/>
    <n v="0"/>
    <n v="0"/>
    <n v="0"/>
    <n v="0"/>
    <n v="0"/>
    <n v="1"/>
    <n v="0"/>
    <n v="0"/>
    <n v="0"/>
    <n v="0"/>
  </r>
  <r>
    <x v="4"/>
    <x v="140"/>
    <n v="375.00512551391648"/>
    <n v="100.00000001865037"/>
    <n v="50"/>
    <n v="50.00200196279107"/>
    <n v="73854.124611276769"/>
    <n v="575.00712749535785"/>
    <n v="2024"/>
    <n v="141"/>
    <n v="19881"/>
    <n v="9.8975197807563369"/>
    <x v="1"/>
    <n v="9"/>
    <n v="0"/>
    <n v="0"/>
    <n v="0"/>
    <n v="0"/>
    <n v="0"/>
    <n v="0"/>
    <n v="0"/>
    <n v="0"/>
    <n v="1"/>
    <n v="0"/>
    <n v="0"/>
    <n v="0"/>
  </r>
  <r>
    <x v="4"/>
    <x v="141"/>
    <n v="375.00358785974151"/>
    <n v="100.00000000932519"/>
    <n v="50"/>
    <n v="50.00020019627911"/>
    <n v="73874.745758966616"/>
    <n v="575.00378806534582"/>
    <n v="2024"/>
    <n v="142"/>
    <n v="20164"/>
    <n v="9.9116541152025217"/>
    <x v="1"/>
    <n v="9"/>
    <n v="0"/>
    <n v="0"/>
    <n v="0"/>
    <n v="0"/>
    <n v="0"/>
    <n v="0"/>
    <n v="0"/>
    <n v="0"/>
    <n v="1"/>
    <n v="0"/>
    <n v="0"/>
    <n v="0"/>
  </r>
  <r>
    <x v="4"/>
    <x v="142"/>
    <n v="375.00251150181907"/>
    <n v="100.0000000046626"/>
    <n v="50"/>
    <n v="50.000020019627911"/>
    <n v="73895.554945419455"/>
    <n v="575.00253152610946"/>
    <n v="2024"/>
    <n v="143"/>
    <n v="20449"/>
    <n v="9.9256892605198139"/>
    <x v="1"/>
    <n v="9"/>
    <n v="0"/>
    <n v="0"/>
    <n v="0"/>
    <n v="0"/>
    <n v="0"/>
    <n v="0"/>
    <n v="0"/>
    <n v="0"/>
    <n v="1"/>
    <n v="0"/>
    <n v="0"/>
    <n v="0"/>
  </r>
  <r>
    <x v="4"/>
    <x v="143"/>
    <n v="375.00175805127333"/>
    <n v="100.00000000233129"/>
    <n v="50"/>
    <n v="50.000002001962791"/>
    <n v="73916.384622396363"/>
    <n v="575.00176005556739"/>
    <n v="2024"/>
    <n v="144"/>
    <n v="20736"/>
    <n v="9.9396265991520014"/>
    <x v="1"/>
    <n v="9"/>
    <n v="0"/>
    <n v="0"/>
    <n v="0"/>
    <n v="0"/>
    <n v="0"/>
    <n v="0"/>
    <n v="0"/>
    <n v="0"/>
    <n v="1"/>
    <n v="0"/>
    <n v="0"/>
    <n v="0"/>
  </r>
  <r>
    <x v="4"/>
    <x v="144"/>
    <n v="375.00123063589132"/>
    <n v="100.00000000116565"/>
    <n v="50"/>
    <n v="50.000000200196283"/>
    <n v="66238.722533376873"/>
    <n v="575.00123083725327"/>
    <n v="2024"/>
    <n v="145"/>
    <n v="21025"/>
    <n v="9.9534674848411484"/>
    <x v="1"/>
    <n v="10"/>
    <n v="0"/>
    <n v="0"/>
    <n v="0"/>
    <n v="0"/>
    <n v="0"/>
    <n v="0"/>
    <n v="0"/>
    <n v="0"/>
    <n v="0"/>
    <n v="1"/>
    <n v="0"/>
    <n v="0"/>
  </r>
  <r>
    <x v="4"/>
    <x v="145"/>
    <n v="375.00086144512392"/>
    <n v="100.00000000058282"/>
    <n v="50"/>
    <n v="50.000000020019627"/>
    <n v="66259.5565889594"/>
    <n v="575.0008614657263"/>
    <n v="2024"/>
    <n v="146"/>
    <n v="21316"/>
    <n v="9.9672132434166727"/>
    <x v="1"/>
    <n v="10"/>
    <n v="0"/>
    <n v="0"/>
    <n v="0"/>
    <n v="0"/>
    <n v="0"/>
    <n v="0"/>
    <n v="0"/>
    <n v="0"/>
    <n v="0"/>
    <n v="1"/>
    <n v="0"/>
    <n v="0"/>
  </r>
  <r>
    <x v="4"/>
    <x v="146"/>
    <n v="375.00060301158675"/>
    <n v="100.00000000029141"/>
    <n v="50"/>
    <n v="50.000000002001961"/>
    <n v="66280.391337831141"/>
    <n v="575.0006030138801"/>
    <n v="2024"/>
    <n v="147"/>
    <n v="21609"/>
    <n v="9.980865173557472"/>
    <x v="1"/>
    <n v="10"/>
    <n v="0"/>
    <n v="0"/>
    <n v="0"/>
    <n v="0"/>
    <n v="0"/>
    <n v="0"/>
    <n v="0"/>
    <n v="0"/>
    <n v="0"/>
    <n v="1"/>
    <n v="0"/>
    <n v="0"/>
  </r>
  <r>
    <x v="4"/>
    <x v="147"/>
    <n v="375.00042210811068"/>
    <n v="100.0000000001457"/>
    <n v="50"/>
    <n v="50.000000000200195"/>
    <n v="66301.226560889671"/>
    <n v="575.00042210845652"/>
    <n v="2024"/>
    <n v="148"/>
    <n v="21904"/>
    <n v="9.9944245475282294"/>
    <x v="1"/>
    <n v="10"/>
    <n v="0"/>
    <n v="0"/>
    <n v="0"/>
    <n v="0"/>
    <n v="0"/>
    <n v="0"/>
    <n v="0"/>
    <n v="0"/>
    <n v="0"/>
    <n v="1"/>
    <n v="0"/>
    <n v="0"/>
  </r>
  <r>
    <x v="4"/>
    <x v="148"/>
    <n v="375.00029547567749"/>
    <n v="100.00000000007284"/>
    <n v="50"/>
    <n v="50.000000000020023"/>
    <n v="65289.40695737669"/>
    <n v="575.00029547577037"/>
    <n v="2024"/>
    <n v="149"/>
    <n v="22201"/>
    <n v="10.007892611890918"/>
    <x v="1"/>
    <n v="11"/>
    <n v="0"/>
    <n v="0"/>
    <n v="0"/>
    <n v="0"/>
    <n v="0"/>
    <n v="0"/>
    <n v="0"/>
    <n v="0"/>
    <n v="0"/>
    <n v="0"/>
    <n v="1"/>
    <n v="0"/>
  </r>
  <r>
    <x v="4"/>
    <x v="149"/>
    <n v="375.00020683297419"/>
    <n v="100.00000000003642"/>
    <n v="50"/>
    <n v="50.000000000002004"/>
    <n v="65310.242742715149"/>
    <n v="575.00020683301273"/>
    <n v="2024"/>
    <n v="150"/>
    <n v="22500"/>
    <n v="10.021270588192511"/>
    <x v="1"/>
    <n v="11"/>
    <n v="0"/>
    <n v="0"/>
    <n v="0"/>
    <n v="0"/>
    <n v="0"/>
    <n v="0"/>
    <n v="0"/>
    <n v="0"/>
    <n v="0"/>
    <n v="0"/>
    <n v="1"/>
    <n v="0"/>
  </r>
  <r>
    <x v="4"/>
    <x v="150"/>
    <n v="375.00014478308196"/>
    <n v="100.00000000001822"/>
    <n v="50"/>
    <n v="50.000000000000199"/>
    <n v="65331.078690065282"/>
    <n v="575.00014478310038"/>
    <n v="2024"/>
    <n v="151"/>
    <n v="22801"/>
    <n v="10.034559673629849"/>
    <x v="1"/>
    <n v="11"/>
    <n v="0"/>
    <n v="0"/>
    <n v="0"/>
    <n v="0"/>
    <n v="0"/>
    <n v="0"/>
    <n v="0"/>
    <n v="0"/>
    <n v="0"/>
    <n v="0"/>
    <n v="1"/>
    <n v="0"/>
  </r>
  <r>
    <x v="4"/>
    <x v="151"/>
    <n v="375.00010134815733"/>
    <n v="100.00000000000911"/>
    <n v="50"/>
    <n v="50.000000000000021"/>
    <n v="65351.914750822347"/>
    <n v="575.00010134816648"/>
    <n v="2024"/>
    <n v="152"/>
    <n v="23104"/>
    <n v="10.047761041692553"/>
    <x v="1"/>
    <n v="11"/>
    <n v="0"/>
    <n v="0"/>
    <n v="0"/>
    <n v="0"/>
    <n v="0"/>
    <n v="0"/>
    <n v="0"/>
    <n v="0"/>
    <n v="0"/>
    <n v="0"/>
    <n v="1"/>
    <n v="0"/>
  </r>
  <r>
    <x v="4"/>
    <x v="152"/>
    <n v="375.00007094371011"/>
    <n v="100.00000000000455"/>
    <n v="50"/>
    <n v="50"/>
    <n v="65358.391958760789"/>
    <n v="575.00007094371472"/>
    <n v="2024"/>
    <n v="153"/>
    <n v="23409"/>
    <n v="10.060875842784871"/>
    <x v="1"/>
    <n v="11"/>
    <n v="0"/>
    <n v="0"/>
    <n v="0"/>
    <n v="0"/>
    <n v="0"/>
    <n v="0"/>
    <n v="0"/>
    <n v="0"/>
    <n v="0"/>
    <n v="0"/>
    <n v="1"/>
    <n v="0"/>
  </r>
  <r>
    <x v="4"/>
    <x v="153"/>
    <n v="375.00004966059709"/>
    <n v="100.00000000000227"/>
    <n v="50"/>
    <n v="50"/>
    <n v="65379.228154471799"/>
    <n v="575.00004966059942"/>
    <n v="2024"/>
    <n v="154"/>
    <n v="23716"/>
    <n v="10.073905204827259"/>
    <x v="1"/>
    <n v="12"/>
    <n v="0"/>
    <n v="0"/>
    <n v="0"/>
    <n v="0"/>
    <n v="0"/>
    <n v="0"/>
    <n v="0"/>
    <n v="0"/>
    <n v="0"/>
    <n v="0"/>
    <n v="0"/>
    <n v="1"/>
  </r>
  <r>
    <x v="4"/>
    <x v="154"/>
    <n v="375.95276288301534"/>
    <n v="100.00000000000114"/>
    <n v="50"/>
    <n v="50"/>
    <n v="65405.861257486351"/>
    <n v="575.95276288301648"/>
    <n v="2024"/>
    <n v="155"/>
    <n v="24025"/>
    <n v="10.086850233838494"/>
    <x v="1"/>
    <n v="12"/>
    <n v="0"/>
    <n v="0"/>
    <n v="0"/>
    <n v="0"/>
    <n v="0"/>
    <n v="0"/>
    <n v="0"/>
    <n v="0"/>
    <n v="0"/>
    <n v="0"/>
    <n v="0"/>
    <n v="1"/>
  </r>
  <r>
    <x v="4"/>
    <x v="155"/>
    <n v="377.75418941991404"/>
    <n v="100.00000000000057"/>
    <n v="50"/>
    <n v="50"/>
    <n v="65437.618314266532"/>
    <n v="577.75418941991461"/>
    <n v="2024"/>
    <n v="156"/>
    <n v="24336"/>
    <n v="10.099712014499074"/>
    <x v="1"/>
    <n v="12"/>
    <n v="0"/>
    <n v="0"/>
    <n v="0"/>
    <n v="0"/>
    <n v="0"/>
    <n v="0"/>
    <n v="0"/>
    <n v="0"/>
    <n v="0"/>
    <n v="0"/>
    <n v="0"/>
    <n v="1"/>
  </r>
  <r>
    <x v="4"/>
    <x v="156"/>
    <n v="380.1610605497612"/>
    <n v="100.00000000000028"/>
    <n v="50"/>
    <n v="50"/>
    <n v="65472.964743335106"/>
    <n v="580.16106054976149"/>
    <n v="2024"/>
    <n v="157"/>
    <n v="24649"/>
    <n v="10.112491610696615"/>
    <x v="1"/>
    <n v="12"/>
    <n v="0"/>
    <n v="0"/>
    <n v="0"/>
    <n v="0"/>
    <n v="0"/>
    <n v="0"/>
    <n v="0"/>
    <n v="0"/>
    <n v="0"/>
    <n v="0"/>
    <n v="0"/>
    <n v="1"/>
  </r>
  <r>
    <x v="5"/>
    <x v="0"/>
    <n v="810"/>
    <n v="160"/>
    <n v="80"/>
    <n v="50"/>
    <n v="68221.842716773259"/>
    <n v="1100"/>
    <n v="2022"/>
    <n v="1"/>
    <n v="1"/>
    <n v="0"/>
    <x v="0"/>
    <n v="1"/>
    <n v="1"/>
    <n v="0"/>
    <n v="0"/>
    <n v="0"/>
    <n v="0"/>
    <n v="0"/>
    <n v="0"/>
    <n v="0"/>
    <n v="0"/>
    <n v="0"/>
    <n v="0"/>
    <n v="0"/>
  </r>
  <r>
    <x v="5"/>
    <x v="1"/>
    <n v="822.15000000000009"/>
    <n v="164"/>
    <n v="83.600000000000009"/>
    <n v="50"/>
    <n v="68677.095490353575"/>
    <n v="1119.75"/>
    <n v="2022"/>
    <n v="2"/>
    <n v="4"/>
    <n v="1.3862943611198906"/>
    <x v="0"/>
    <n v="1"/>
    <n v="1"/>
    <n v="0"/>
    <n v="0"/>
    <n v="0"/>
    <n v="0"/>
    <n v="0"/>
    <n v="0"/>
    <n v="0"/>
    <n v="0"/>
    <n v="0"/>
    <n v="0"/>
    <n v="0"/>
  </r>
  <r>
    <x v="5"/>
    <x v="2"/>
    <n v="843.41249999999991"/>
    <n v="170.2"/>
    <n v="87.740000000000009"/>
    <n v="50"/>
    <n v="69235.894041690161"/>
    <n v="1151.3525"/>
    <n v="2022"/>
    <n v="3"/>
    <n v="9"/>
    <n v="2.1972245773362196"/>
    <x v="0"/>
    <n v="1"/>
    <n v="1"/>
    <n v="0"/>
    <n v="0"/>
    <n v="0"/>
    <n v="0"/>
    <n v="0"/>
    <n v="0"/>
    <n v="0"/>
    <n v="0"/>
    <n v="0"/>
    <n v="0"/>
    <n v="0"/>
  </r>
  <r>
    <x v="5"/>
    <x v="3"/>
    <n v="871.69162499999993"/>
    <n v="177.70999999999998"/>
    <n v="92.12299999999999"/>
    <n v="66.781508622549126"/>
    <n v="71491.716361871295"/>
    <n v="1208.3061336225492"/>
    <n v="2022"/>
    <n v="4"/>
    <n v="16"/>
    <n v="2.7725887222397811"/>
    <x v="0"/>
    <n v="1"/>
    <n v="1"/>
    <n v="0"/>
    <n v="0"/>
    <n v="0"/>
    <n v="0"/>
    <n v="0"/>
    <n v="0"/>
    <n v="0"/>
    <n v="0"/>
    <n v="0"/>
    <n v="0"/>
    <n v="0"/>
  </r>
  <r>
    <x v="5"/>
    <x v="4"/>
    <n v="905.55215625000005"/>
    <n v="186.09550000000002"/>
    <n v="96.728750000000019"/>
    <n v="51.67815086225491"/>
    <n v="70653.95303347423"/>
    <n v="1240.054557112255"/>
    <n v="2022"/>
    <n v="5"/>
    <n v="25"/>
    <n v="3.2188758248682006"/>
    <x v="0"/>
    <n v="1"/>
    <n v="1"/>
    <n v="0"/>
    <n v="0"/>
    <n v="0"/>
    <n v="0"/>
    <n v="0"/>
    <n v="0"/>
    <n v="0"/>
    <n v="0"/>
    <n v="0"/>
    <n v="0"/>
    <n v="0"/>
  </r>
  <r>
    <x v="5"/>
    <x v="5"/>
    <n v="944.0229290625"/>
    <n v="195.15027500000002"/>
    <n v="101.56514750000004"/>
    <n v="50.167815086225488"/>
    <n v="70771.539347868209"/>
    <n v="1290.9061666487255"/>
    <n v="2022"/>
    <n v="6"/>
    <n v="36"/>
    <n v="3.5835189384561099"/>
    <x v="0"/>
    <n v="2"/>
    <n v="0"/>
    <n v="1"/>
    <n v="0"/>
    <n v="0"/>
    <n v="0"/>
    <n v="0"/>
    <n v="0"/>
    <n v="0"/>
    <n v="0"/>
    <n v="0"/>
    <n v="0"/>
    <n v="0"/>
  </r>
  <r>
    <x v="5"/>
    <x v="6"/>
    <n v="986.45929101562501"/>
    <n v="204.78278875000004"/>
    <n v="106.64340087500003"/>
    <n v="58.940034839141617"/>
    <n v="72340.235443202662"/>
    <n v="1356.8255154797666"/>
    <n v="2022"/>
    <n v="7"/>
    <n v="49"/>
    <n v="3.8918202981106265"/>
    <x v="0"/>
    <n v="2"/>
    <n v="0"/>
    <n v="1"/>
    <n v="0"/>
    <n v="0"/>
    <n v="0"/>
    <n v="0"/>
    <n v="0"/>
    <n v="0"/>
    <n v="0"/>
    <n v="0"/>
    <n v="0"/>
    <n v="0"/>
  </r>
  <r>
    <x v="5"/>
    <x v="7"/>
    <n v="1032.4469064164064"/>
    <n v="214.95942818750004"/>
    <n v="111.97557051875003"/>
    <n v="50.894003483914162"/>
    <n v="72155.163970289766"/>
    <n v="1410.2759086065707"/>
    <n v="2022"/>
    <n v="8"/>
    <n v="64"/>
    <n v="4.1588830833596715"/>
    <x v="0"/>
    <n v="2"/>
    <n v="0"/>
    <n v="1"/>
    <n v="0"/>
    <n v="0"/>
    <n v="0"/>
    <n v="0"/>
    <n v="0"/>
    <n v="0"/>
    <n v="0"/>
    <n v="0"/>
    <n v="0"/>
    <n v="0"/>
  </r>
  <r>
    <x v="5"/>
    <x v="8"/>
    <n v="1081.7345073322265"/>
    <n v="225.67614959687506"/>
    <n v="117.57434900468753"/>
    <n v="50.089400348391415"/>
    <n v="72720.429805096443"/>
    <n v="1475.0744062821805"/>
    <n v="2022"/>
    <n v="9"/>
    <n v="81"/>
    <n v="4.3944491546724391"/>
    <x v="0"/>
    <n v="2"/>
    <n v="0"/>
    <n v="1"/>
    <n v="0"/>
    <n v="0"/>
    <n v="0"/>
    <n v="0"/>
    <n v="0"/>
    <n v="0"/>
    <n v="0"/>
    <n v="0"/>
    <n v="0"/>
    <n v="0"/>
  </r>
  <r>
    <x v="5"/>
    <x v="9"/>
    <n v="1134.186911615338"/>
    <n v="236.94433207671881"/>
    <n v="123.45306645092191"/>
    <n v="85.155364930193855"/>
    <n v="76409.524736634281"/>
    <n v="1579.7396750731725"/>
    <n v="2022"/>
    <n v="10"/>
    <n v="100"/>
    <n v="4.6051701859880918"/>
    <x v="0"/>
    <n v="3"/>
    <n v="0"/>
    <n v="0"/>
    <n v="1"/>
    <n v="0"/>
    <n v="0"/>
    <n v="0"/>
    <n v="0"/>
    <n v="0"/>
    <n v="0"/>
    <n v="0"/>
    <n v="0"/>
    <n v="0"/>
  </r>
  <r>
    <x v="5"/>
    <x v="10"/>
    <n v="1189.752232437655"/>
    <n v="248.78373618055474"/>
    <n v="129.625719773068"/>
    <n v="79.395398361921835"/>
    <n v="76668.951192238441"/>
    <n v="1647.5570867531999"/>
    <n v="2022"/>
    <n v="11"/>
    <n v="121"/>
    <n v="4.7957905455967413"/>
    <x v="0"/>
    <n v="3"/>
    <n v="0"/>
    <n v="0"/>
    <n v="1"/>
    <n v="0"/>
    <n v="0"/>
    <n v="0"/>
    <n v="0"/>
    <n v="0"/>
    <n v="0"/>
    <n v="0"/>
    <n v="0"/>
    <n v="0"/>
  </r>
  <r>
    <x v="5"/>
    <x v="11"/>
    <n v="1248.4390267286226"/>
    <n v="261.21901673958246"/>
    <n v="136.10700576168142"/>
    <n v="83.659894451050235"/>
    <n v="77628.006789437917"/>
    <n v="1729.4249436809366"/>
    <n v="2022"/>
    <n v="12"/>
    <n v="144"/>
    <n v="4.9698132995760007"/>
    <x v="0"/>
    <n v="3"/>
    <n v="0"/>
    <n v="0"/>
    <n v="1"/>
    <n v="0"/>
    <n v="0"/>
    <n v="0"/>
    <n v="0"/>
    <n v="0"/>
    <n v="0"/>
    <n v="0"/>
    <n v="0"/>
    <n v="0"/>
  </r>
  <r>
    <x v="5"/>
    <x v="12"/>
    <n v="1310.3004059334135"/>
    <n v="274.2780144515616"/>
    <n v="142.91235604976151"/>
    <n v="78.926467823780044"/>
    <n v="77956.109363899464"/>
    <n v="1806.4172442585166"/>
    <n v="2022"/>
    <n v="13"/>
    <n v="169"/>
    <n v="5.1298987149230735"/>
    <x v="0"/>
    <n v="3"/>
    <n v="0"/>
    <n v="0"/>
    <n v="1"/>
    <n v="0"/>
    <n v="0"/>
    <n v="0"/>
    <n v="0"/>
    <n v="0"/>
    <n v="0"/>
    <n v="0"/>
    <n v="0"/>
    <n v="0"/>
  </r>
  <r>
    <x v="5"/>
    <x v="13"/>
    <n v="1357.9673022490006"/>
    <n v="282.24419836836887"/>
    <n v="144.88590763330544"/>
    <n v="87.617419440119804"/>
    <n v="78863.680959487465"/>
    <n v="1872.7148276907947"/>
    <n v="2022"/>
    <n v="14"/>
    <n v="196"/>
    <n v="5.2781146592305168"/>
    <x v="0"/>
    <n v="4"/>
    <n v="0"/>
    <n v="0"/>
    <n v="0"/>
    <n v="1"/>
    <n v="0"/>
    <n v="0"/>
    <n v="0"/>
    <n v="0"/>
    <n v="0"/>
    <n v="0"/>
    <n v="0"/>
    <n v="0"/>
  </r>
  <r>
    <x v="5"/>
    <x v="14"/>
    <n v="1395.7416998508679"/>
    <n v="287.67834223819841"/>
    <n v="146.38920951194314"/>
    <n v="96.45899186752797"/>
    <n v="79643.278233552875"/>
    <n v="1926.2682434685375"/>
    <n v="2022"/>
    <n v="15"/>
    <n v="225"/>
    <n v="5.4161004022044201"/>
    <x v="0"/>
    <n v="4"/>
    <n v="0"/>
    <n v="0"/>
    <n v="0"/>
    <n v="1"/>
    <n v="0"/>
    <n v="0"/>
    <n v="0"/>
    <n v="0"/>
    <n v="0"/>
    <n v="0"/>
    <n v="0"/>
    <n v="0"/>
  </r>
  <r>
    <x v="5"/>
    <x v="15"/>
    <n v="1089.5191898956075"/>
    <n v="193.83917111909921"/>
    <n v="59.638920951194315"/>
    <n v="106.1128741026204"/>
    <n v="71910.167465230901"/>
    <n v="1449.1101560685213"/>
    <n v="2022"/>
    <n v="16"/>
    <n v="256"/>
    <n v="5.5451774444795623"/>
    <x v="0"/>
    <n v="4"/>
    <n v="0"/>
    <n v="0"/>
    <n v="0"/>
    <n v="1"/>
    <n v="0"/>
    <n v="0"/>
    <n v="0"/>
    <n v="0"/>
    <n v="0"/>
    <n v="0"/>
    <n v="0"/>
    <n v="0"/>
  </r>
  <r>
    <x v="5"/>
    <x v="16"/>
    <n v="876.19153205215684"/>
    <n v="146.9195855595496"/>
    <n v="50.963892095119434"/>
    <n v="116.72495981771641"/>
    <n v="69792.203816507463"/>
    <n v="1190.7999695245423"/>
    <n v="2022"/>
    <n v="17"/>
    <n v="289"/>
    <n v="5.6664266881124323"/>
    <x v="0"/>
    <n v="4"/>
    <n v="0"/>
    <n v="0"/>
    <n v="0"/>
    <n v="1"/>
    <n v="0"/>
    <n v="0"/>
    <n v="0"/>
    <n v="0"/>
    <n v="0"/>
    <n v="0"/>
    <n v="0"/>
    <n v="0"/>
  </r>
  <r>
    <x v="5"/>
    <x v="17"/>
    <n v="727.99745255299376"/>
    <n v="123.4597927797748"/>
    <n v="50.096389209511941"/>
    <n v="128.39753562997146"/>
    <n v="69120.896672585615"/>
    <n v="1029.951170172252"/>
    <n v="2022"/>
    <n v="18"/>
    <n v="324"/>
    <n v="5.780743515792329"/>
    <x v="0"/>
    <n v="4"/>
    <n v="0"/>
    <n v="0"/>
    <n v="0"/>
    <n v="1"/>
    <n v="0"/>
    <n v="0"/>
    <n v="0"/>
    <n v="0"/>
    <n v="0"/>
    <n v="0"/>
    <n v="0"/>
    <n v="0"/>
  </r>
  <r>
    <x v="5"/>
    <x v="18"/>
    <n v="625.40823070474448"/>
    <n v="111.7298963898874"/>
    <n v="50.009638920951197"/>
    <n v="141.23729717601697"/>
    <n v="75329.982697247338"/>
    <n v="928.38506319160001"/>
    <n v="2022"/>
    <n v="19"/>
    <n v="361"/>
    <n v="5.8888779583328805"/>
    <x v="0"/>
    <n v="5"/>
    <n v="0"/>
    <n v="0"/>
    <n v="0"/>
    <n v="0"/>
    <n v="1"/>
    <n v="0"/>
    <n v="0"/>
    <n v="0"/>
    <n v="0"/>
    <n v="0"/>
    <n v="0"/>
    <n v="0"/>
  </r>
  <r>
    <x v="5"/>
    <x v="19"/>
    <n v="554.7538755501464"/>
    <n v="105.86494819494371"/>
    <n v="50.000963892095122"/>
    <n v="155.36102769192351"/>
    <n v="75404.54044304842"/>
    <n v="865.98081532910874"/>
    <n v="2022"/>
    <n v="20"/>
    <n v="400"/>
    <n v="5.9914645471079817"/>
    <x v="0"/>
    <n v="5"/>
    <n v="0"/>
    <n v="0"/>
    <n v="0"/>
    <n v="0"/>
    <n v="1"/>
    <n v="0"/>
    <n v="0"/>
    <n v="0"/>
    <n v="0"/>
    <n v="0"/>
    <n v="0"/>
    <n v="0"/>
  </r>
  <r>
    <x v="5"/>
    <x v="20"/>
    <n v="506.46550808249606"/>
    <n v="102.93247409747185"/>
    <n v="50.00009638920951"/>
    <n v="170.89713054094636"/>
    <n v="75649.256224418437"/>
    <n v="830.29520911012378"/>
    <n v="2022"/>
    <n v="21"/>
    <n v="441"/>
    <n v="6.089044875446846"/>
    <x v="0"/>
    <n v="5"/>
    <n v="0"/>
    <n v="0"/>
    <n v="0"/>
    <n v="0"/>
    <n v="1"/>
    <n v="0"/>
    <n v="0"/>
    <n v="0"/>
    <n v="0"/>
    <n v="0"/>
    <n v="0"/>
    <n v="0"/>
  </r>
  <r>
    <x v="5"/>
    <x v="21"/>
    <n v="473.84502880711466"/>
    <n v="101.46623704873593"/>
    <n v="50.00000963892095"/>
    <n v="187.98684360302406"/>
    <n v="76004.982568162945"/>
    <n v="813.29811909779551"/>
    <n v="2022"/>
    <n v="22"/>
    <n v="484"/>
    <n v="6.1820849067166321"/>
    <x v="0"/>
    <n v="5"/>
    <n v="0"/>
    <n v="0"/>
    <n v="0"/>
    <n v="0"/>
    <n v="1"/>
    <n v="0"/>
    <n v="0"/>
    <n v="0"/>
    <n v="0"/>
    <n v="0"/>
    <n v="0"/>
    <n v="0"/>
  </r>
  <r>
    <x v="5"/>
    <x v="22"/>
    <n v="452.20388504584139"/>
    <n v="100.73311852436797"/>
    <n v="50.000000963892091"/>
    <n v="206.78552796412478"/>
    <n v="80292.811807000297"/>
    <n v="809.72253249822609"/>
    <n v="2022"/>
    <n v="23"/>
    <n v="529"/>
    <n v="6.2709884318582994"/>
    <x v="0"/>
    <n v="6"/>
    <n v="0"/>
    <n v="0"/>
    <n v="0"/>
    <n v="0"/>
    <n v="0"/>
    <n v="1"/>
    <n v="0"/>
    <n v="0"/>
    <n v="0"/>
    <n v="0"/>
    <n v="0"/>
    <n v="0"/>
  </r>
  <r>
    <x v="5"/>
    <x v="23"/>
    <n v="438.26020806175865"/>
    <n v="100.36655926218398"/>
    <n v="50.000000096389208"/>
    <n v="227.46408076061709"/>
    <n v="80771.879082883504"/>
    <n v="816.09084818094891"/>
    <n v="2022"/>
    <n v="24"/>
    <n v="576"/>
    <n v="6.3561076606958915"/>
    <x v="0"/>
    <n v="6"/>
    <n v="0"/>
    <n v="0"/>
    <n v="0"/>
    <n v="0"/>
    <n v="0"/>
    <n v="1"/>
    <n v="0"/>
    <n v="0"/>
    <n v="0"/>
    <n v="0"/>
    <n v="0"/>
    <n v="0"/>
  </r>
  <r>
    <x v="5"/>
    <x v="24"/>
    <n v="429.71680905819755"/>
    <n v="100.18327963109199"/>
    <n v="50.000000009638924"/>
    <n v="250.21048883668681"/>
    <n v="81284.792653080018"/>
    <n v="830.11057753561522"/>
    <n v="2022"/>
    <n v="25"/>
    <n v="625"/>
    <n v="6.4377516497364011"/>
    <x v="0"/>
    <n v="6"/>
    <n v="0"/>
    <n v="0"/>
    <n v="0"/>
    <n v="0"/>
    <n v="0"/>
    <n v="1"/>
    <n v="0"/>
    <n v="0"/>
    <n v="0"/>
    <n v="0"/>
    <n v="0"/>
    <n v="0"/>
  </r>
  <r>
    <x v="5"/>
    <x v="25"/>
    <n v="424.96577638985445"/>
    <n v="100.09163981554599"/>
    <n v="50.000000000963894"/>
    <n v="275.23153772035636"/>
    <n v="81820.930718228105"/>
    <n v="850.28895392672052"/>
    <n v="2022"/>
    <n v="26"/>
    <n v="676"/>
    <n v="6.5161930760429643"/>
    <x v="0"/>
    <n v="6"/>
    <n v="0"/>
    <n v="0"/>
    <n v="0"/>
    <n v="0"/>
    <n v="0"/>
    <n v="1"/>
    <n v="0"/>
    <n v="0"/>
    <n v="0"/>
    <n v="0"/>
    <n v="0"/>
    <n v="0"/>
  </r>
  <r>
    <x v="5"/>
    <x v="26"/>
    <n v="422.8816936225054"/>
    <n v="100.04581990777299"/>
    <n v="50.000000000096392"/>
    <n v="302.75469149239211"/>
    <n v="83707.511209147633"/>
    <n v="875.68220502276688"/>
    <n v="2022"/>
    <n v="27"/>
    <n v="729"/>
    <n v="6.5916737320086582"/>
    <x v="0"/>
    <n v="7"/>
    <n v="0"/>
    <n v="0"/>
    <n v="0"/>
    <n v="0"/>
    <n v="0"/>
    <n v="0"/>
    <n v="1"/>
    <n v="0"/>
    <n v="0"/>
    <n v="0"/>
    <n v="0"/>
    <n v="0"/>
  </r>
  <r>
    <x v="5"/>
    <x v="27"/>
    <n v="422.67689218685712"/>
    <n v="100.0229099538865"/>
    <n v="50.000000000009642"/>
    <n v="333.03016064163131"/>
    <n v="84270.685164856171"/>
    <n v="905.72996278238452"/>
    <n v="2022"/>
    <n v="28"/>
    <n v="784"/>
    <n v="6.6644090203504076"/>
    <x v="0"/>
    <n v="7"/>
    <n v="0"/>
    <n v="0"/>
    <n v="0"/>
    <n v="0"/>
    <n v="0"/>
    <n v="0"/>
    <n v="1"/>
    <n v="0"/>
    <n v="0"/>
    <n v="0"/>
    <n v="0"/>
    <n v="0"/>
  </r>
  <r>
    <x v="5"/>
    <x v="28"/>
    <n v="423.80012824841435"/>
    <n v="100.01145497694324"/>
    <n v="50.000000000000966"/>
    <n v="366.33317670579447"/>
    <n v="84841.486622894095"/>
    <n v="940.14475993115309"/>
    <n v="2022"/>
    <n v="29"/>
    <n v="841"/>
    <n v="6.7345916599729483"/>
    <x v="0"/>
    <n v="7"/>
    <n v="0"/>
    <n v="0"/>
    <n v="0"/>
    <n v="0"/>
    <n v="0"/>
    <n v="0"/>
    <n v="1"/>
    <n v="0"/>
    <n v="0"/>
    <n v="0"/>
    <n v="0"/>
    <n v="0"/>
  </r>
  <r>
    <x v="5"/>
    <x v="29"/>
    <n v="425.86565652868063"/>
    <n v="100.00572748847162"/>
    <n v="50.000000000000099"/>
    <n v="402.96649437637399"/>
    <n v="85417.561545298726"/>
    <n v="978.83787839352635"/>
    <n v="2022"/>
    <n v="30"/>
    <n v="900"/>
    <n v="6.8023947633243109"/>
    <x v="0"/>
    <n v="7"/>
    <n v="0"/>
    <n v="0"/>
    <n v="0"/>
    <n v="0"/>
    <n v="0"/>
    <n v="0"/>
    <n v="1"/>
    <n v="0"/>
    <n v="0"/>
    <n v="0"/>
    <n v="0"/>
    <n v="0"/>
  </r>
  <r>
    <x v="5"/>
    <x v="30"/>
    <n v="428.60358199241489"/>
    <n v="100.00286374423581"/>
    <n v="50.000000000000014"/>
    <n v="443.26314381401141"/>
    <n v="85997.284090348126"/>
    <n v="1021.8695895506621"/>
    <n v="2022"/>
    <n v="31"/>
    <n v="961"/>
    <n v="6.8679744089702925"/>
    <x v="0"/>
    <n v="7"/>
    <n v="0"/>
    <n v="0"/>
    <n v="0"/>
    <n v="0"/>
    <n v="0"/>
    <n v="0"/>
    <n v="1"/>
    <n v="0"/>
    <n v="0"/>
    <n v="0"/>
    <n v="0"/>
    <n v="0"/>
  </r>
  <r>
    <x v="5"/>
    <x v="31"/>
    <n v="431.82510604125218"/>
    <n v="100.00143187211791"/>
    <n v="50"/>
    <n v="89.326314381401147"/>
    <n v="77116.737331280354"/>
    <n v="671.15285229477126"/>
    <n v="2022"/>
    <n v="32"/>
    <n v="1024"/>
    <n v="6.9314718055994531"/>
    <x v="0"/>
    <n v="8"/>
    <n v="0"/>
    <n v="0"/>
    <n v="0"/>
    <n v="0"/>
    <n v="0"/>
    <n v="0"/>
    <n v="0"/>
    <n v="1"/>
    <n v="0"/>
    <n v="0"/>
    <n v="0"/>
    <n v="0"/>
  </r>
  <r>
    <x v="5"/>
    <x v="32"/>
    <n v="435.39819886190389"/>
    <n v="100.00071593605895"/>
    <n v="50"/>
    <n v="53.932631438140113"/>
    <n v="74274.595904829432"/>
    <n v="639.33154623610289"/>
    <n v="2022"/>
    <n v="33"/>
    <n v="1089"/>
    <n v="6.9930151229329605"/>
    <x v="0"/>
    <n v="8"/>
    <n v="0"/>
    <n v="0"/>
    <n v="0"/>
    <n v="0"/>
    <n v="0"/>
    <n v="0"/>
    <n v="0"/>
    <n v="1"/>
    <n v="0"/>
    <n v="0"/>
    <n v="0"/>
    <n v="0"/>
  </r>
  <r>
    <x v="5"/>
    <x v="33"/>
    <n v="439.23057008269046"/>
    <n v="100.00035796802948"/>
    <n v="50"/>
    <n v="50.393263143814011"/>
    <n v="73927.755402912546"/>
    <n v="639.62419119453398"/>
    <n v="2022"/>
    <n v="34"/>
    <n v="1156"/>
    <n v="7.0527210492323231"/>
    <x v="0"/>
    <n v="8"/>
    <n v="0"/>
    <n v="0"/>
    <n v="0"/>
    <n v="0"/>
    <n v="0"/>
    <n v="0"/>
    <n v="0"/>
    <n v="1"/>
    <n v="0"/>
    <n v="0"/>
    <n v="0"/>
    <n v="0"/>
  </r>
  <r>
    <x v="5"/>
    <x v="34"/>
    <n v="443.25774824603462"/>
    <n v="100.00017898401474"/>
    <n v="50"/>
    <n v="50.039326314381398"/>
    <n v="73929.179885291305"/>
    <n v="643.29725354443076"/>
    <n v="2022"/>
    <n v="35"/>
    <n v="1225"/>
    <n v="7.110696122978827"/>
    <x v="0"/>
    <n v="8"/>
    <n v="0"/>
    <n v="0"/>
    <n v="0"/>
    <n v="0"/>
    <n v="0"/>
    <n v="0"/>
    <n v="0"/>
    <n v="1"/>
    <n v="0"/>
    <n v="0"/>
    <n v="0"/>
    <n v="0"/>
  </r>
  <r>
    <x v="5"/>
    <x v="35"/>
    <n v="447.43473645225708"/>
    <n v="100.00008949200736"/>
    <n v="50"/>
    <n v="50.00393263143814"/>
    <n v="70872.45335314078"/>
    <n v="647.43875857570265"/>
    <n v="2022"/>
    <n v="36"/>
    <n v="1296"/>
    <n v="7.1670378769122198"/>
    <x v="0"/>
    <n v="9"/>
    <n v="0"/>
    <n v="0"/>
    <n v="0"/>
    <n v="0"/>
    <n v="0"/>
    <n v="0"/>
    <n v="0"/>
    <n v="0"/>
    <n v="1"/>
    <n v="0"/>
    <n v="0"/>
    <n v="0"/>
  </r>
  <r>
    <x v="5"/>
    <x v="36"/>
    <n v="451.73017132341306"/>
    <n v="100.00004474600368"/>
    <n v="50"/>
    <n v="50.000393263143813"/>
    <n v="70914.711307132078"/>
    <n v="651.73060933256056"/>
    <n v="2022"/>
    <n v="37"/>
    <n v="1369"/>
    <n v="7.2218358252884487"/>
    <x v="0"/>
    <n v="9"/>
    <n v="0"/>
    <n v="0"/>
    <n v="0"/>
    <n v="0"/>
    <n v="0"/>
    <n v="0"/>
    <n v="0"/>
    <n v="0"/>
    <n v="1"/>
    <n v="0"/>
    <n v="0"/>
    <n v="0"/>
  </r>
  <r>
    <x v="5"/>
    <x v="37"/>
    <n v="456.12223429129062"/>
    <n v="100.00002237300184"/>
    <n v="50"/>
    <n v="50.000039326314379"/>
    <n v="70957.611463154943"/>
    <n v="656.12229599060674"/>
    <n v="2022"/>
    <n v="38"/>
    <n v="1444"/>
    <n v="7.2751723194527713"/>
    <x v="0"/>
    <n v="9"/>
    <n v="0"/>
    <n v="0"/>
    <n v="0"/>
    <n v="0"/>
    <n v="0"/>
    <n v="0"/>
    <n v="0"/>
    <n v="0"/>
    <n v="1"/>
    <n v="0"/>
    <n v="0"/>
    <n v="0"/>
  </r>
  <r>
    <x v="5"/>
    <x v="38"/>
    <n v="460.59578951245396"/>
    <n v="100.00001118650093"/>
    <n v="50"/>
    <n v="50.000003932631436"/>
    <n v="71000.740858444129"/>
    <n v="660.59580463158636"/>
    <n v="2022"/>
    <n v="39"/>
    <n v="1521"/>
    <n v="7.3271232922592926"/>
    <x v="0"/>
    <n v="9"/>
    <n v="0"/>
    <n v="0"/>
    <n v="0"/>
    <n v="0"/>
    <n v="0"/>
    <n v="0"/>
    <n v="0"/>
    <n v="0"/>
    <n v="1"/>
    <n v="0"/>
    <n v="0"/>
    <n v="0"/>
  </r>
  <r>
    <x v="5"/>
    <x v="39"/>
    <n v="465.14038042235376"/>
    <n v="100.00000559325046"/>
    <n v="50"/>
    <n v="50.000000393263143"/>
    <n v="63345.512523321893"/>
    <n v="665.14038640886736"/>
    <n v="2022"/>
    <n v="40"/>
    <n v="1600"/>
    <n v="7.3777589082278725"/>
    <x v="0"/>
    <n v="10"/>
    <n v="0"/>
    <n v="0"/>
    <n v="0"/>
    <n v="0"/>
    <n v="0"/>
    <n v="0"/>
    <n v="0"/>
    <n v="0"/>
    <n v="0"/>
    <n v="1"/>
    <n v="0"/>
    <n v="0"/>
  </r>
  <r>
    <x v="5"/>
    <x v="40"/>
    <n v="469.74882733691993"/>
    <n v="100.00000279662524"/>
    <n v="50"/>
    <n v="50.000000039326316"/>
    <n v="63388.872141830114"/>
    <n v="669.74883017287152"/>
    <n v="2022"/>
    <n v="41"/>
    <n v="1681"/>
    <n v="7.4271441334086159"/>
    <x v="0"/>
    <n v="10"/>
    <n v="0"/>
    <n v="0"/>
    <n v="0"/>
    <n v="0"/>
    <n v="0"/>
    <n v="0"/>
    <n v="0"/>
    <n v="0"/>
    <n v="0"/>
    <n v="1"/>
    <n v="0"/>
    <n v="0"/>
  </r>
  <r>
    <x v="5"/>
    <x v="41"/>
    <n v="474.41624578752908"/>
    <n v="100.00000139831262"/>
    <n v="50"/>
    <n v="50.000000003932634"/>
    <n v="63432.295961560441"/>
    <n v="674.41624718977437"/>
    <n v="2022"/>
    <n v="42"/>
    <n v="1764"/>
    <n v="7.4753392365667368"/>
    <x v="0"/>
    <n v="10"/>
    <n v="0"/>
    <n v="0"/>
    <n v="0"/>
    <n v="0"/>
    <n v="0"/>
    <n v="0"/>
    <n v="0"/>
    <n v="0"/>
    <n v="0"/>
    <n v="1"/>
    <n v="0"/>
    <n v="0"/>
  </r>
  <r>
    <x v="5"/>
    <x v="42"/>
    <n v="479.13935936947234"/>
    <n v="100.00000069915632"/>
    <n v="50"/>
    <n v="50.000000000393264"/>
    <n v="63475.764250637731"/>
    <n v="679.1393600690219"/>
    <n v="2022"/>
    <n v="43"/>
    <n v="1849"/>
    <n v="7.5224002313871248"/>
    <x v="0"/>
    <n v="10"/>
    <n v="0"/>
    <n v="0"/>
    <n v="0"/>
    <n v="0"/>
    <n v="0"/>
    <n v="0"/>
    <n v="0"/>
    <n v="0"/>
    <n v="0"/>
    <n v="1"/>
    <n v="0"/>
    <n v="0"/>
  </r>
  <r>
    <x v="5"/>
    <x v="43"/>
    <n v="483.91601875001459"/>
    <n v="100.00000034957816"/>
    <n v="50"/>
    <n v="50.000000000039329"/>
    <n v="63519.263355297735"/>
    <n v="683.91601909963208"/>
    <n v="2022"/>
    <n v="44"/>
    <n v="1936"/>
    <n v="7.568379267836522"/>
    <x v="0"/>
    <n v="10"/>
    <n v="0"/>
    <n v="0"/>
    <n v="0"/>
    <n v="0"/>
    <n v="0"/>
    <n v="0"/>
    <n v="0"/>
    <n v="0"/>
    <n v="0"/>
    <n v="1"/>
    <n v="0"/>
    <n v="0"/>
  </r>
  <r>
    <x v="5"/>
    <x v="44"/>
    <n v="488.744864988308"/>
    <n v="100.00000017478908"/>
    <n v="50"/>
    <n v="50.000000000003936"/>
    <n v="62530.128658332258"/>
    <n v="688.74486516310105"/>
    <n v="2022"/>
    <n v="45"/>
    <n v="2025"/>
    <n v="7.6133249795406392"/>
    <x v="0"/>
    <n v="11"/>
    <n v="0"/>
    <n v="0"/>
    <n v="0"/>
    <n v="0"/>
    <n v="0"/>
    <n v="0"/>
    <n v="0"/>
    <n v="0"/>
    <n v="0"/>
    <n v="0"/>
    <n v="1"/>
    <n v="0"/>
  </r>
  <r>
    <x v="5"/>
    <x v="45"/>
    <n v="493.62509387374638"/>
    <n v="100.00000008739454"/>
    <n v="50"/>
    <n v="50.000000000000398"/>
    <n v="62573.663919056664"/>
    <n v="693.62509396114137"/>
    <n v="2022"/>
    <n v="46"/>
    <n v="2116"/>
    <n v="7.6572827929781901"/>
    <x v="0"/>
    <n v="11"/>
    <n v="0"/>
    <n v="0"/>
    <n v="0"/>
    <n v="0"/>
    <n v="0"/>
    <n v="0"/>
    <n v="0"/>
    <n v="0"/>
    <n v="0"/>
    <n v="0"/>
    <n v="1"/>
    <n v="0"/>
  </r>
  <r>
    <x v="5"/>
    <x v="46"/>
    <n v="498.55629097737256"/>
    <n v="100.37653511061089"/>
    <n v="50.338881560222255"/>
    <n v="50.000000000000043"/>
    <n v="62678.530577189165"/>
    <n v="699.27170764820573"/>
    <n v="2022"/>
    <n v="47"/>
    <n v="2209"/>
    <n v="7.7002952034201169"/>
    <x v="0"/>
    <n v="11"/>
    <n v="0"/>
    <n v="0"/>
    <n v="0"/>
    <n v="0"/>
    <n v="0"/>
    <n v="0"/>
    <n v="0"/>
    <n v="0"/>
    <n v="0"/>
    <n v="0"/>
    <n v="1"/>
    <n v="0"/>
  </r>
  <r>
    <x v="5"/>
    <x v="47"/>
    <n v="503.53831620256847"/>
    <n v="101.0685679728882"/>
    <n v="50.826158531846716"/>
    <n v="50.000000000000007"/>
    <n v="62815.57721515977"/>
    <n v="705.43304270730346"/>
    <n v="2022"/>
    <n v="48"/>
    <n v="2304"/>
    <n v="7.7424020218157823"/>
    <x v="0"/>
    <n v="11"/>
    <n v="0"/>
    <n v="0"/>
    <n v="0"/>
    <n v="0"/>
    <n v="0"/>
    <n v="0"/>
    <n v="0"/>
    <n v="0"/>
    <n v="0"/>
    <n v="0"/>
    <n v="1"/>
    <n v="0"/>
  </r>
  <r>
    <x v="5"/>
    <x v="48"/>
    <n v="508.57122298538957"/>
    <n v="101.92338740820267"/>
    <n v="51.332808932767392"/>
    <n v="50"/>
    <n v="62946.430100412574"/>
    <n v="711.82741932635963"/>
    <n v="2022"/>
    <n v="49"/>
    <n v="2401"/>
    <n v="7.7836405962212529"/>
    <x v="0"/>
    <n v="12"/>
    <n v="0"/>
    <n v="0"/>
    <n v="0"/>
    <n v="0"/>
    <n v="0"/>
    <n v="0"/>
    <n v="0"/>
    <n v="0"/>
    <n v="0"/>
    <n v="0"/>
    <n v="0"/>
    <n v="1"/>
  </r>
  <r>
    <x v="5"/>
    <x v="49"/>
    <n v="513.65520174980031"/>
    <n v="102.86468816007751"/>
    <n v="51.845975903655294"/>
    <n v="50"/>
    <n v="63094.920583313913"/>
    <n v="718.36586581353311"/>
    <n v="2022"/>
    <n v="50"/>
    <n v="2500"/>
    <n v="7.8240460108562919"/>
    <x v="0"/>
    <n v="12"/>
    <n v="0"/>
    <n v="0"/>
    <n v="0"/>
    <n v="0"/>
    <n v="0"/>
    <n v="0"/>
    <n v="0"/>
    <n v="0"/>
    <n v="0"/>
    <n v="0"/>
    <n v="0"/>
    <n v="1"/>
  </r>
  <r>
    <x v="5"/>
    <x v="50"/>
    <n v="518.79054034148805"/>
    <n v="103.85436848057469"/>
    <n v="52.36441955084787"/>
    <n v="50"/>
    <n v="63244.960694597255"/>
    <n v="725.00932837291055"/>
    <n v="2022"/>
    <n v="51"/>
    <n v="2601"/>
    <n v="7.8636512654486515"/>
    <x v="0"/>
    <n v="12"/>
    <n v="0"/>
    <n v="0"/>
    <n v="0"/>
    <n v="0"/>
    <n v="0"/>
    <n v="0"/>
    <n v="0"/>
    <n v="0"/>
    <n v="0"/>
    <n v="0"/>
    <n v="0"/>
    <n v="1"/>
  </r>
  <r>
    <x v="5"/>
    <x v="51"/>
    <n v="523.97759634683587"/>
    <n v="104.87342888482864"/>
    <n v="52.88806213517195"/>
    <n v="50"/>
    <n v="63395.761457970206"/>
    <n v="731.73908736683643"/>
    <n v="2022"/>
    <n v="52"/>
    <n v="2704"/>
    <n v="7.9024874371628551"/>
    <x v="0"/>
    <n v="12"/>
    <n v="0"/>
    <n v="0"/>
    <n v="0"/>
    <n v="0"/>
    <n v="0"/>
    <n v="0"/>
    <n v="0"/>
    <n v="0"/>
    <n v="0"/>
    <n v="0"/>
    <n v="0"/>
    <n v="1"/>
  </r>
  <r>
    <x v="5"/>
    <x v="52"/>
    <n v="529.2167777316572"/>
    <n v="105.91242153340102"/>
    <n v="53.416942595405231"/>
    <n v="50"/>
    <n v="63546.938511271335"/>
    <n v="738.54614186046342"/>
    <n v="2022"/>
    <n v="53"/>
    <n v="2809"/>
    <n v="7.9405838271042439"/>
    <x v="0"/>
    <n v="12"/>
    <n v="0"/>
    <n v="0"/>
    <n v="0"/>
    <n v="0"/>
    <n v="0"/>
    <n v="0"/>
    <n v="0"/>
    <n v="0"/>
    <n v="0"/>
    <n v="0"/>
    <n v="0"/>
    <n v="1"/>
  </r>
  <r>
    <x v="5"/>
    <x v="53"/>
    <n v="534.5085293039208"/>
    <n v="106.96667492859707"/>
    <n v="53.951112005247431"/>
    <n v="50"/>
    <n v="64066.646652283067"/>
    <n v="745.42631623776526"/>
    <n v="2023"/>
    <n v="54"/>
    <n v="2916"/>
    <n v="7.977968093128549"/>
    <x v="0"/>
    <n v="1"/>
    <n v="1"/>
    <n v="0"/>
    <n v="0"/>
    <n v="0"/>
    <n v="0"/>
    <n v="0"/>
    <n v="0"/>
    <n v="0"/>
    <n v="0"/>
    <n v="0"/>
    <n v="0"/>
    <n v="0"/>
  </r>
  <r>
    <x v="5"/>
    <x v="54"/>
    <n v="539.8533232534229"/>
    <n v="108.03390626781406"/>
    <n v="54.490623123688721"/>
    <n v="50"/>
    <n v="64218.102647444728"/>
    <n v="752.37785264492561"/>
    <n v="2023"/>
    <n v="55"/>
    <n v="3025"/>
    <n v="8.0146663704649423"/>
    <x v="0"/>
    <n v="1"/>
    <n v="1"/>
    <n v="0"/>
    <n v="0"/>
    <n v="0"/>
    <n v="0"/>
    <n v="0"/>
    <n v="0"/>
    <n v="0"/>
    <n v="0"/>
    <n v="0"/>
    <n v="0"/>
    <n v="0"/>
  </r>
  <r>
    <x v="5"/>
    <x v="55"/>
    <n v="545.25165254548119"/>
    <n v="109.1130276254577"/>
    <n v="55.035529354764485"/>
    <n v="50"/>
    <n v="64369.604529830918"/>
    <n v="759.4002095257033"/>
    <n v="2023"/>
    <n v="56"/>
    <n v="3136"/>
    <n v="8.0507033814702993"/>
    <x v="0"/>
    <n v="1"/>
    <n v="1"/>
    <n v="0"/>
    <n v="0"/>
    <n v="0"/>
    <n v="0"/>
    <n v="0"/>
    <n v="0"/>
    <n v="0"/>
    <n v="0"/>
    <n v="0"/>
    <n v="0"/>
    <n v="0"/>
  </r>
  <r>
    <x v="5"/>
    <x v="56"/>
    <n v="550.70402631260276"/>
    <n v="110.20354904919505"/>
    <n v="55.585884648296023"/>
    <n v="50"/>
    <n v="64521.129204095436"/>
    <n v="766.49346001009383"/>
    <n v="2023"/>
    <n v="57"/>
    <n v="3249"/>
    <n v="8.0861025356691005"/>
    <x v="0"/>
    <n v="1"/>
    <n v="1"/>
    <n v="0"/>
    <n v="0"/>
    <n v="0"/>
    <n v="0"/>
    <n v="0"/>
    <n v="0"/>
    <n v="0"/>
    <n v="0"/>
    <n v="0"/>
    <n v="0"/>
    <n v="0"/>
  </r>
  <r>
    <x v="5"/>
    <x v="57"/>
    <n v="556.21096664489573"/>
    <n v="111.30528011342838"/>
    <n v="56.141743494777373"/>
    <n v="50"/>
    <n v="64319.435188650066"/>
    <n v="773.6579902531015"/>
    <n v="2023"/>
    <n v="58"/>
    <n v="3364"/>
    <n v="8.1208860210928382"/>
    <x v="0"/>
    <n v="2"/>
    <n v="0"/>
    <n v="1"/>
    <n v="0"/>
    <n v="0"/>
    <n v="0"/>
    <n v="0"/>
    <n v="0"/>
    <n v="0"/>
    <n v="0"/>
    <n v="0"/>
    <n v="0"/>
    <n v="0"/>
  </r>
  <r>
    <x v="5"/>
    <x v="58"/>
    <n v="561.77300635976133"/>
    <n v="112.41818070143336"/>
    <n v="56.70316092972498"/>
    <n v="50"/>
    <n v="64470.97684559098"/>
    <n v="780.89434799091964"/>
    <n v="2023"/>
    <n v="59"/>
    <n v="3481"/>
    <n v="8.1550748878114394"/>
    <x v="0"/>
    <n v="2"/>
    <n v="0"/>
    <n v="1"/>
    <n v="0"/>
    <n v="0"/>
    <n v="0"/>
    <n v="0"/>
    <n v="0"/>
    <n v="0"/>
    <n v="0"/>
    <n v="0"/>
    <n v="0"/>
    <n v="0"/>
  </r>
  <r>
    <x v="5"/>
    <x v="59"/>
    <n v="567.39068745725081"/>
    <n v="113.54228640188303"/>
    <n v="57.270192539022219"/>
    <n v="50"/>
    <n v="64622.521323279645"/>
    <n v="788.2031663981561"/>
    <n v="2023"/>
    <n v="60"/>
    <n v="3600"/>
    <n v="8.1886891244442008"/>
    <x v="0"/>
    <n v="2"/>
    <n v="0"/>
    <n v="1"/>
    <n v="0"/>
    <n v="0"/>
    <n v="0"/>
    <n v="0"/>
    <n v="0"/>
    <n v="0"/>
    <n v="0"/>
    <n v="0"/>
    <n v="0"/>
    <n v="0"/>
  </r>
  <r>
    <x v="5"/>
    <x v="60"/>
    <n v="573.06456005554742"/>
    <n v="114.67767121261954"/>
    <n v="57.842894464412439"/>
    <n v="50"/>
    <n v="64774.067214670067"/>
    <n v="795.5851257325794"/>
    <n v="2023"/>
    <n v="61"/>
    <n v="3721"/>
    <n v="8.2217477283466227"/>
    <x v="0"/>
    <n v="2"/>
    <n v="0"/>
    <n v="1"/>
    <n v="0"/>
    <n v="0"/>
    <n v="0"/>
    <n v="0"/>
    <n v="0"/>
    <n v="0"/>
    <n v="0"/>
    <n v="0"/>
    <n v="0"/>
    <n v="0"/>
  </r>
  <r>
    <x v="5"/>
    <x v="61"/>
    <n v="578.79518166270987"/>
    <n v="115.82442889810457"/>
    <n v="58.421323409056555"/>
    <n v="50"/>
    <n v="64925.613817896417"/>
    <n v="803.04093396987093"/>
    <n v="2023"/>
    <n v="62"/>
    <n v="3844"/>
    <n v="8.2542687700901833"/>
    <x v="0"/>
    <n v="3"/>
    <n v="0"/>
    <n v="0"/>
    <n v="1"/>
    <n v="0"/>
    <n v="0"/>
    <n v="0"/>
    <n v="0"/>
    <n v="0"/>
    <n v="0"/>
    <n v="0"/>
    <n v="0"/>
    <n v="0"/>
  </r>
  <r>
    <x v="5"/>
    <x v="62"/>
    <n v="584.58311668396175"/>
    <n v="116.98266367376505"/>
    <n v="59.005536643147138"/>
    <n v="50"/>
    <n v="65077.160781822051"/>
    <n v="810.57131700087393"/>
    <n v="2023"/>
    <n v="63"/>
    <n v="3969"/>
    <n v="8.2862694527830651"/>
    <x v="0"/>
    <n v="3"/>
    <n v="0"/>
    <n v="0"/>
    <n v="1"/>
    <n v="0"/>
    <n v="0"/>
    <n v="0"/>
    <n v="0"/>
    <n v="0"/>
    <n v="0"/>
    <n v="0"/>
    <n v="0"/>
    <n v="0"/>
  </r>
  <r>
    <x v="5"/>
    <x v="63"/>
    <n v="590.4289360940387"/>
    <n v="118.1524855538424"/>
    <n v="59.595592009578603"/>
    <n v="50"/>
    <n v="65228.707930067743"/>
    <n v="818.17701365745972"/>
    <n v="2023"/>
    <n v="64"/>
    <n v="4096"/>
    <n v="8.317766166719343"/>
    <x v="0"/>
    <n v="3"/>
    <n v="0"/>
    <n v="0"/>
    <n v="1"/>
    <n v="0"/>
    <n v="0"/>
    <n v="0"/>
    <n v="0"/>
    <n v="0"/>
    <n v="0"/>
    <n v="0"/>
    <n v="0"/>
    <n v="0"/>
  </r>
  <r>
    <x v="5"/>
    <x v="64"/>
    <n v="596.33321722524533"/>
    <n v="119.33400803105067"/>
    <n v="60.191547929674385"/>
    <n v="50"/>
    <n v="65380.255173550315"/>
    <n v="825.85877318597034"/>
    <n v="2023"/>
    <n v="65"/>
    <n v="4225"/>
    <n v="8.3487745397912736"/>
    <x v="0"/>
    <n v="3"/>
    <n v="0"/>
    <n v="0"/>
    <n v="1"/>
    <n v="0"/>
    <n v="0"/>
    <n v="0"/>
    <n v="0"/>
    <n v="0"/>
    <n v="0"/>
    <n v="0"/>
    <n v="0"/>
    <n v="0"/>
  </r>
  <r>
    <x v="5"/>
    <x v="65"/>
    <n v="602.29654363668419"/>
    <n v="120.5273469221961"/>
    <n v="60.793463408971135"/>
    <n v="50"/>
    <n v="65531.802466944726"/>
    <n v="833.61735396785139"/>
    <n v="2023"/>
    <n v="66"/>
    <n v="4356"/>
    <n v="8.3793094840528504"/>
    <x v="0"/>
    <n v="4"/>
    <n v="0"/>
    <n v="0"/>
    <n v="0"/>
    <n v="1"/>
    <n v="0"/>
    <n v="0"/>
    <n v="0"/>
    <n v="0"/>
    <n v="0"/>
    <n v="0"/>
    <n v="0"/>
    <n v="0"/>
  </r>
  <r>
    <x v="5"/>
    <x v="66"/>
    <n v="608.31950504048154"/>
    <n v="121.73261979683552"/>
    <n v="61.401398043060837"/>
    <n v="50"/>
    <n v="65683.349786964231"/>
    <n v="841.45352288037782"/>
    <n v="2023"/>
    <n v="67"/>
    <n v="4489"/>
    <n v="8.4093852387819314"/>
    <x v="0"/>
    <n v="4"/>
    <n v="0"/>
    <n v="0"/>
    <n v="0"/>
    <n v="1"/>
    <n v="0"/>
    <n v="0"/>
    <n v="0"/>
    <n v="0"/>
    <n v="0"/>
    <n v="0"/>
    <n v="0"/>
    <n v="0"/>
  </r>
  <r>
    <x v="5"/>
    <x v="67"/>
    <n v="614.40269726808765"/>
    <n v="122.94994569751262"/>
    <n v="62.01541202349145"/>
    <n v="54.500000000000007"/>
    <n v="66327.097289037411"/>
    <n v="853.86805498909166"/>
    <n v="2023"/>
    <n v="68"/>
    <n v="4624"/>
    <n v="8.4390154103522139"/>
    <x v="0"/>
    <n v="4"/>
    <n v="0"/>
    <n v="0"/>
    <n v="0"/>
    <n v="1"/>
    <n v="0"/>
    <n v="0"/>
    <n v="0"/>
    <n v="0"/>
    <n v="0"/>
    <n v="0"/>
    <n v="0"/>
    <n v="0"/>
  </r>
  <r>
    <x v="5"/>
    <x v="68"/>
    <n v="620.54672226480943"/>
    <n v="124.1794450058421"/>
    <n v="62.635566143726365"/>
    <n v="59.90000000000002"/>
    <n v="67018.239077986334"/>
    <n v="867.26173341437789"/>
    <n v="2023"/>
    <n v="69"/>
    <n v="4761"/>
    <n v="8.4682130091945194"/>
    <x v="0"/>
    <n v="4"/>
    <n v="0"/>
    <n v="0"/>
    <n v="0"/>
    <n v="1"/>
    <n v="0"/>
    <n v="0"/>
    <n v="0"/>
    <n v="0"/>
    <n v="0"/>
    <n v="0"/>
    <n v="0"/>
    <n v="0"/>
  </r>
  <r>
    <x v="5"/>
    <x v="69"/>
    <n v="626.75218810428612"/>
    <n v="125.42123938157771"/>
    <n v="63.261921805163631"/>
    <n v="65.885000000000019"/>
    <n v="67713.712950970148"/>
    <n v="881.32034929102747"/>
    <n v="2023"/>
    <n v="70"/>
    <n v="4900"/>
    <n v="8.4969904840987187"/>
    <x v="0"/>
    <n v="4"/>
    <n v="0"/>
    <n v="0"/>
    <n v="0"/>
    <n v="1"/>
    <n v="0"/>
    <n v="0"/>
    <n v="0"/>
    <n v="0"/>
    <n v="0"/>
    <n v="0"/>
    <n v="0"/>
    <n v="0"/>
  </r>
  <r>
    <x v="5"/>
    <x v="70"/>
    <n v="633.01970901710911"/>
    <n v="126.67545173823208"/>
    <n v="63.894541023215268"/>
    <n v="72.473000000000042"/>
    <n v="74811.488121995862"/>
    <n v="896.06270177855663"/>
    <n v="2023"/>
    <n v="71"/>
    <n v="5041"/>
    <n v="8.5253597540826309"/>
    <x v="0"/>
    <n v="5"/>
    <n v="0"/>
    <n v="0"/>
    <n v="0"/>
    <n v="0"/>
    <n v="1"/>
    <n v="0"/>
    <n v="0"/>
    <n v="0"/>
    <n v="0"/>
    <n v="0"/>
    <n v="0"/>
    <n v="0"/>
  </r>
  <r>
    <x v="5"/>
    <x v="71"/>
    <n v="639.34990542952619"/>
    <n v="127.9422062370337"/>
    <n v="64.533486433447422"/>
    <n v="79.720250000000064"/>
    <n v="75507.391842097379"/>
    <n v="911.54584810000733"/>
    <n v="2023"/>
    <n v="72"/>
    <n v="5184"/>
    <n v="8.5533322380321106"/>
    <x v="0"/>
    <n v="5"/>
    <n v="0"/>
    <n v="0"/>
    <n v="0"/>
    <n v="0"/>
    <n v="1"/>
    <n v="0"/>
    <n v="0"/>
    <n v="0"/>
    <n v="0"/>
    <n v="0"/>
    <n v="0"/>
    <n v="0"/>
  </r>
  <r>
    <x v="5"/>
    <x v="72"/>
    <n v="645.74340400939366"/>
    <n v="129.2216282901137"/>
    <n v="65.178821297781894"/>
    <n v="87.692270000000065"/>
    <n v="76203.298819767719"/>
    <n v="927.83612359728932"/>
    <n v="2023"/>
    <n v="73"/>
    <n v="5329"/>
    <n v="8.5809188822967819"/>
    <x v="0"/>
    <n v="5"/>
    <n v="0"/>
    <n v="0"/>
    <n v="0"/>
    <n v="0"/>
    <n v="1"/>
    <n v="0"/>
    <n v="0"/>
    <n v="0"/>
    <n v="0"/>
    <n v="0"/>
    <n v="0"/>
    <n v="0"/>
  </r>
  <r>
    <x v="5"/>
    <x v="73"/>
    <n v="652.20083771738814"/>
    <n v="130.51384456836965"/>
    <n v="65.830609510759714"/>
    <n v="96.461496500000067"/>
    <n v="76899.206094146881"/>
    <n v="945.00678829651758"/>
    <n v="2023"/>
    <n v="74"/>
    <n v="5476"/>
    <n v="8.6081301864083404"/>
    <x v="0"/>
    <n v="5"/>
    <n v="0"/>
    <n v="0"/>
    <n v="0"/>
    <n v="0"/>
    <n v="1"/>
    <n v="0"/>
    <n v="0"/>
    <n v="0"/>
    <n v="0"/>
    <n v="0"/>
    <n v="0"/>
    <n v="0"/>
  </r>
  <r>
    <x v="5"/>
    <x v="74"/>
    <n v="658.72284586209253"/>
    <n v="131.81898301173072"/>
    <n v="66.488915605867291"/>
    <n v="106.1076461000001"/>
    <n v="81453.536865172529"/>
    <n v="963.13839057969074"/>
    <n v="2023"/>
    <n v="75"/>
    <n v="5625"/>
    <n v="8.6349762270726202"/>
    <x v="0"/>
    <n v="6"/>
    <n v="0"/>
    <n v="0"/>
    <n v="0"/>
    <n v="0"/>
    <n v="0"/>
    <n v="1"/>
    <n v="0"/>
    <n v="0"/>
    <n v="0"/>
    <n v="0"/>
    <n v="0"/>
    <n v="0"/>
  </r>
  <r>
    <x v="5"/>
    <x v="75"/>
    <n v="665.31007415798467"/>
    <n v="133.13717284068673"/>
    <n v="67.153804761925983"/>
    <n v="116.71841070500011"/>
    <n v="82149.444169623806"/>
    <n v="982.31946246559744"/>
    <n v="2023"/>
    <n v="76"/>
    <n v="5776"/>
    <n v="8.6614666805726621"/>
    <x v="0"/>
    <n v="6"/>
    <n v="0"/>
    <n v="0"/>
    <n v="0"/>
    <n v="0"/>
    <n v="0"/>
    <n v="1"/>
    <n v="0"/>
    <n v="0"/>
    <n v="0"/>
    <n v="0"/>
    <n v="0"/>
    <n v="0"/>
  </r>
  <r>
    <x v="5"/>
    <x v="76"/>
    <n v="671.96317478565447"/>
    <n v="134.46854456851295"/>
    <n v="67.825342809545234"/>
    <n v="128.39025177500014"/>
    <n v="82845.351474486641"/>
    <n v="1002.6473139387127"/>
    <n v="2023"/>
    <n v="77"/>
    <n v="5929"/>
    <n v="8.6876108437073682"/>
    <x v="0"/>
    <n v="6"/>
    <n v="0"/>
    <n v="0"/>
    <n v="0"/>
    <n v="0"/>
    <n v="0"/>
    <n v="1"/>
    <n v="0"/>
    <n v="0"/>
    <n v="0"/>
    <n v="0"/>
    <n v="0"/>
    <n v="0"/>
  </r>
  <r>
    <x v="5"/>
    <x v="77"/>
    <n v="678.68280645377376"/>
    <n v="135.81323001390777"/>
    <n v="68.503596237640693"/>
    <n v="141.22927695245016"/>
    <n v="83541.258779497293"/>
    <n v="1024.2289096577724"/>
    <n v="2023"/>
    <n v="78"/>
    <n v="6084"/>
    <n v="8.7134176533791834"/>
    <x v="0"/>
    <n v="6"/>
    <n v="0"/>
    <n v="0"/>
    <n v="0"/>
    <n v="0"/>
    <n v="0"/>
    <n v="1"/>
    <n v="0"/>
    <n v="0"/>
    <n v="0"/>
    <n v="0"/>
    <n v="0"/>
    <n v="0"/>
  </r>
  <r>
    <x v="5"/>
    <x v="78"/>
    <n v="685.46963446249561"/>
    <n v="137.17136231390168"/>
    <n v="69.188632200017082"/>
    <n v="155.35220464769017"/>
    <n v="85571.612358275044"/>
    <n v="1047.1818336241045"/>
    <n v="2023"/>
    <n v="79"/>
    <n v="6241"/>
    <n v="8.738895704934043"/>
    <x v="0"/>
    <n v="7"/>
    <n v="0"/>
    <n v="0"/>
    <n v="0"/>
    <n v="0"/>
    <n v="0"/>
    <n v="0"/>
    <n v="1"/>
    <n v="0"/>
    <n v="0"/>
    <n v="0"/>
    <n v="0"/>
    <n v="0"/>
  </r>
  <r>
    <x v="5"/>
    <x v="79"/>
    <n v="692.32433076804932"/>
    <n v="138.54307593696811"/>
    <n v="69.880518522017255"/>
    <n v="170.88742511245871"/>
    <n v="86267.519663433646"/>
    <n v="1071.6353503394935"/>
    <n v="2023"/>
    <n v="80"/>
    <n v="6400"/>
    <n v="8.7640532693477624"/>
    <x v="0"/>
    <n v="7"/>
    <n v="0"/>
    <n v="0"/>
    <n v="0"/>
    <n v="0"/>
    <n v="0"/>
    <n v="0"/>
    <n v="1"/>
    <n v="0"/>
    <n v="0"/>
    <n v="0"/>
    <n v="0"/>
    <n v="0"/>
  </r>
  <r>
    <x v="5"/>
    <x v="80"/>
    <n v="699.24757404837999"/>
    <n v="139.9285066963015"/>
    <n v="636.60460487235707"/>
    <n v="187.97616762370453"/>
    <n v="102037.63890938321"/>
    <n v="1663.7568532407431"/>
    <n v="2023"/>
    <n v="81"/>
    <n v="6561"/>
    <n v="8.7888983093448783"/>
    <x v="0"/>
    <n v="7"/>
    <n v="0"/>
    <n v="0"/>
    <n v="0"/>
    <n v="0"/>
    <n v="0"/>
    <n v="0"/>
    <n v="1"/>
    <n v="0"/>
    <n v="0"/>
    <n v="0"/>
    <n v="0"/>
    <n v="0"/>
  </r>
  <r>
    <x v="5"/>
    <x v="81"/>
    <n v="706.24004976971889"/>
    <n v="141.32779176324638"/>
    <n v="693.27701350739108"/>
    <n v="206.77378438607496"/>
    <n v="103249.84295422865"/>
    <n v="1747.6186394264314"/>
    <n v="2023"/>
    <n v="82"/>
    <n v="6724"/>
    <n v="8.8134384945285067"/>
    <x v="0"/>
    <n v="7"/>
    <n v="0"/>
    <n v="0"/>
    <n v="0"/>
    <n v="0"/>
    <n v="0"/>
    <n v="0"/>
    <n v="1"/>
    <n v="0"/>
    <n v="0"/>
    <n v="0"/>
    <n v="0"/>
    <n v="0"/>
  </r>
  <r>
    <x v="5"/>
    <x v="82"/>
    <n v="713.30245025401473"/>
    <n v="142.74106968086977"/>
    <n v="698.94425437089444"/>
    <n v="227.45116282468251"/>
    <n v="103933.35188064841"/>
    <n v="1782.4389371304615"/>
    <n v="2023"/>
    <n v="83"/>
    <n v="6889"/>
    <n v="8.8376812155931965"/>
    <x v="0"/>
    <n v="7"/>
    <n v="0"/>
    <n v="0"/>
    <n v="0"/>
    <n v="0"/>
    <n v="0"/>
    <n v="0"/>
    <n v="1"/>
    <n v="0"/>
    <n v="0"/>
    <n v="0"/>
    <n v="0"/>
    <n v="0"/>
  </r>
  <r>
    <x v="5"/>
    <x v="83"/>
    <n v="720.43547474717388"/>
    <n v="144.16848037767394"/>
    <n v="699.51097845724485"/>
    <n v="250.19627910715079"/>
    <n v="104797.18030288031"/>
    <n v="1814.3112126892436"/>
    <n v="2023"/>
    <n v="84"/>
    <n v="7056"/>
    <n v="8.8616335976866267"/>
    <x v="0"/>
    <n v="8"/>
    <n v="0"/>
    <n v="0"/>
    <n v="0"/>
    <n v="0"/>
    <n v="0"/>
    <n v="0"/>
    <n v="0"/>
    <n v="1"/>
    <n v="0"/>
    <n v="0"/>
    <n v="0"/>
    <n v="0"/>
  </r>
  <r>
    <x v="5"/>
    <x v="84"/>
    <n v="727.63982948807893"/>
    <n v="145.61016518144839"/>
    <n v="699.56765086587984"/>
    <n v="479.00285340594945"/>
    <n v="108590.45314767103"/>
    <n v="2051.8204989413566"/>
    <n v="2023"/>
    <n v="85"/>
    <n v="7225"/>
    <n v="8.8853025129806333"/>
    <x v="0"/>
    <n v="8"/>
    <n v="0"/>
    <n v="0"/>
    <n v="0"/>
    <n v="0"/>
    <n v="0"/>
    <n v="0"/>
    <n v="0"/>
    <n v="1"/>
    <n v="0"/>
    <n v="0"/>
    <n v="0"/>
    <n v="0"/>
  </r>
  <r>
    <x v="5"/>
    <x v="85"/>
    <n v="734.91622777836301"/>
    <n v="147.06626683326175"/>
    <n v="699.57331810674339"/>
    <n v="496.43076362277537"/>
    <n v="108877.97197570573"/>
    <n v="2077.9865763411435"/>
    <n v="2023"/>
    <n v="86"/>
    <n v="7396"/>
    <n v="8.9086945925070147"/>
    <x v="0"/>
    <n v="8"/>
    <n v="0"/>
    <n v="0"/>
    <n v="0"/>
    <n v="0"/>
    <n v="0"/>
    <n v="0"/>
    <n v="0"/>
    <n v="1"/>
    <n v="0"/>
    <n v="0"/>
    <n v="0"/>
    <n v="0"/>
  </r>
  <r>
    <x v="5"/>
    <x v="86"/>
    <n v="742.26539005292909"/>
    <n v="148.53692950159382"/>
    <n v="699.57388483082968"/>
    <n v="477.29839678780644"/>
    <n v="108736.85524598951"/>
    <n v="2067.6746011731589"/>
    <n v="2023"/>
    <n v="87"/>
    <n v="7569"/>
    <n v="8.9318162373091674"/>
    <x v="0"/>
    <n v="8"/>
    <n v="0"/>
    <n v="0"/>
    <n v="0"/>
    <n v="0"/>
    <n v="0"/>
    <n v="0"/>
    <n v="0"/>
    <n v="1"/>
    <n v="0"/>
    <n v="0"/>
    <n v="0"/>
    <n v="0"/>
  </r>
  <r>
    <x v="5"/>
    <x v="87"/>
    <n v="749.68804395120594"/>
    <n v="150.02229879660948"/>
    <n v="699.5739415032383"/>
    <n v="480.17144968044244"/>
    <n v="105759.53687907534"/>
    <n v="2079.4557339314961"/>
    <n v="2023"/>
    <n v="88"/>
    <n v="7744"/>
    <n v="8.9546736289564137"/>
    <x v="0"/>
    <n v="9"/>
    <n v="0"/>
    <n v="0"/>
    <n v="0"/>
    <n v="0"/>
    <n v="0"/>
    <n v="0"/>
    <n v="0"/>
    <n v="0"/>
    <n v="1"/>
    <n v="0"/>
    <n v="0"/>
    <n v="0"/>
  </r>
  <r>
    <x v="5"/>
    <x v="88"/>
    <n v="757.18492438914132"/>
    <n v="151.52252178457542"/>
    <n v="138.81762929796744"/>
    <n v="437.21459396953986"/>
    <n v="94222.976679121159"/>
    <n v="1484.7396694412241"/>
    <n v="2023"/>
    <n v="89"/>
    <n v="7921"/>
    <n v="8.9772727394642793"/>
    <x v="0"/>
    <n v="9"/>
    <n v="0"/>
    <n v="0"/>
    <n v="0"/>
    <n v="0"/>
    <n v="0"/>
    <n v="0"/>
    <n v="0"/>
    <n v="0"/>
    <n v="1"/>
    <n v="0"/>
    <n v="0"/>
    <n v="0"/>
  </r>
  <r>
    <x v="5"/>
    <x v="89"/>
    <n v="764.75677363192904"/>
    <n v="153.0377470024211"/>
    <n v="83.430600428916804"/>
    <n v="393.99916349830005"/>
    <n v="90222.347523414515"/>
    <n v="1395.2242845615669"/>
    <n v="2023"/>
    <n v="90"/>
    <n v="8100"/>
    <n v="8.99961934066053"/>
    <x v="0"/>
    <n v="9"/>
    <n v="0"/>
    <n v="0"/>
    <n v="0"/>
    <n v="0"/>
    <n v="0"/>
    <n v="0"/>
    <n v="0"/>
    <n v="0"/>
    <n v="1"/>
    <n v="0"/>
    <n v="0"/>
    <n v="0"/>
  </r>
  <r>
    <x v="5"/>
    <x v="90"/>
    <n v="772.40434136747569"/>
    <n v="154.56812447244528"/>
    <n v="78.587385917002933"/>
    <n v="354.64985004104142"/>
    <n v="89294.869598826728"/>
    <n v="1360.2097017979654"/>
    <n v="2023"/>
    <n v="91"/>
    <n v="8281"/>
    <n v="9.0217190130336995"/>
    <x v="0"/>
    <n v="9"/>
    <n v="0"/>
    <n v="0"/>
    <n v="0"/>
    <n v="0"/>
    <n v="0"/>
    <n v="0"/>
    <n v="0"/>
    <n v="0"/>
    <n v="1"/>
    <n v="0"/>
    <n v="0"/>
    <n v="0"/>
  </r>
  <r>
    <x v="5"/>
    <x v="91"/>
    <n v="780.12838478060962"/>
    <n v="156.11380571716973"/>
    <n v="78.805507724552655"/>
    <n v="319.18992532619444"/>
    <n v="88795.544881452093"/>
    <n v="1334.2376235485265"/>
    <n v="2023"/>
    <n v="92"/>
    <n v="8464"/>
    <n v="9.0435771540980809"/>
    <x v="0"/>
    <n v="9"/>
    <n v="0"/>
    <n v="0"/>
    <n v="0"/>
    <n v="0"/>
    <n v="0"/>
    <n v="0"/>
    <n v="0"/>
    <n v="0"/>
    <n v="1"/>
    <n v="0"/>
    <n v="0"/>
    <n v="0"/>
  </r>
  <r>
    <x v="5"/>
    <x v="92"/>
    <n v="787.92966862803712"/>
    <n v="157.67494377434141"/>
    <n v="79.536787596636159"/>
    <n v="287.27143882250067"/>
    <n v="80641.954675353409"/>
    <n v="1312.4128388215154"/>
    <n v="2023"/>
    <n v="93"/>
    <n v="8649"/>
    <n v="9.0651989863065126"/>
    <x v="0"/>
    <n v="10"/>
    <n v="0"/>
    <n v="0"/>
    <n v="0"/>
    <n v="0"/>
    <n v="0"/>
    <n v="0"/>
    <n v="0"/>
    <n v="0"/>
    <n v="0"/>
    <n v="1"/>
    <n v="0"/>
    <n v="0"/>
  </r>
  <r>
    <x v="5"/>
    <x v="93"/>
    <n v="795.80896531405244"/>
    <n v="159.25169321208483"/>
    <n v="80.326477952086321"/>
    <n v="258.54434554314321"/>
    <n v="80191.256731155328"/>
    <n v="1293.9314820213669"/>
    <n v="2023"/>
    <n v="94"/>
    <n v="8836"/>
    <n v="9.0865895645400077"/>
    <x v="0"/>
    <n v="10"/>
    <n v="0"/>
    <n v="0"/>
    <n v="0"/>
    <n v="0"/>
    <n v="0"/>
    <n v="0"/>
    <n v="0"/>
    <n v="0"/>
    <n v="0"/>
    <n v="1"/>
    <n v="0"/>
    <n v="0"/>
  </r>
  <r>
    <x v="5"/>
    <x v="94"/>
    <n v="803.76705496700765"/>
    <n v="160.84421014420565"/>
    <n v="81.129174979555543"/>
    <n v="232.68991604911815"/>
    <n v="79740.99423971682"/>
    <n v="1278.430356139887"/>
    <n v="2023"/>
    <n v="95"/>
    <n v="9025"/>
    <n v="9.1077537832010815"/>
    <x v="0"/>
    <n v="10"/>
    <n v="0"/>
    <n v="0"/>
    <n v="0"/>
    <n v="0"/>
    <n v="0"/>
    <n v="0"/>
    <n v="0"/>
    <n v="0"/>
    <n v="0"/>
    <n v="1"/>
    <n v="0"/>
    <n v="0"/>
  </r>
  <r>
    <x v="5"/>
    <x v="95"/>
    <n v="811.80472551654793"/>
    <n v="162.4526522456477"/>
    <n v="81.940409954145949"/>
    <n v="209.42092495023525"/>
    <n v="79290.774852233168"/>
    <n v="1265.6187126665768"/>
    <n v="2023"/>
    <n v="96"/>
    <n v="9216"/>
    <n v="9.1286963829356722"/>
    <x v="0"/>
    <n v="10"/>
    <n v="0"/>
    <n v="0"/>
    <n v="0"/>
    <n v="0"/>
    <n v="0"/>
    <n v="0"/>
    <n v="0"/>
    <n v="0"/>
    <n v="0"/>
    <n v="1"/>
    <n v="0"/>
    <n v="0"/>
  </r>
  <r>
    <x v="5"/>
    <x v="96"/>
    <n v="819.92277277162248"/>
    <n v="164.0771787681042"/>
    <n v="82.759808376166902"/>
    <n v="188.47883250581464"/>
    <n v="77807.904573759937"/>
    <n v="1255.2385924217081"/>
    <n v="2023"/>
    <n v="97"/>
    <n v="9409"/>
    <n v="9.1494219570067656"/>
    <x v="0"/>
    <n v="11"/>
    <n v="0"/>
    <n v="0"/>
    <n v="0"/>
    <n v="0"/>
    <n v="0"/>
    <n v="0"/>
    <n v="0"/>
    <n v="0"/>
    <n v="0"/>
    <n v="0"/>
    <n v="1"/>
    <n v="0"/>
  </r>
  <r>
    <x v="5"/>
    <x v="97"/>
    <n v="828.12200049927515"/>
    <n v="165.71795055578525"/>
    <n v="83.58740589217652"/>
    <n v="169.63094926029348"/>
    <n v="77357.689874944394"/>
    <n v="1247.0583062075302"/>
    <n v="2023"/>
    <n v="98"/>
    <n v="9604"/>
    <n v="9.1699349573411446"/>
    <x v="0"/>
    <n v="11"/>
    <n v="0"/>
    <n v="0"/>
    <n v="0"/>
    <n v="0"/>
    <n v="0"/>
    <n v="0"/>
    <n v="0"/>
    <n v="0"/>
    <n v="0"/>
    <n v="0"/>
    <n v="1"/>
    <n v="0"/>
  </r>
  <r>
    <x v="5"/>
    <x v="98"/>
    <n v="836.40322050422344"/>
    <n v="167.3751300613431"/>
    <n v="84.423279894323073"/>
    <n v="152.66785433477017"/>
    <n v="76907.475217921106"/>
    <n v="1240.8694847946599"/>
    <n v="2023"/>
    <n v="99"/>
    <n v="9801"/>
    <n v="9.1902397002691796"/>
    <x v="0"/>
    <n v="11"/>
    <n v="0"/>
    <n v="0"/>
    <n v="0"/>
    <n v="0"/>
    <n v="0"/>
    <n v="0"/>
    <n v="0"/>
    <n v="0"/>
    <n v="0"/>
    <n v="0"/>
    <n v="1"/>
    <n v="0"/>
  </r>
  <r>
    <x v="5"/>
    <x v="99"/>
    <n v="844.76725270923453"/>
    <n v="169.04888136195655"/>
    <n v="85.267512687588805"/>
    <n v="137.40106890134376"/>
    <n v="76457.260565033852"/>
    <n v="1236.4847156601236"/>
    <n v="2023"/>
    <n v="100"/>
    <n v="10000"/>
    <n v="9.2103403719761836"/>
    <x v="0"/>
    <n v="11"/>
    <n v="0"/>
    <n v="0"/>
    <n v="0"/>
    <n v="0"/>
    <n v="0"/>
    <n v="0"/>
    <n v="0"/>
    <n v="0"/>
    <n v="0"/>
    <n v="0"/>
    <n v="1"/>
    <n v="0"/>
  </r>
  <r>
    <x v="5"/>
    <x v="100"/>
    <n v="853.21492523630513"/>
    <n v="170.73937017557611"/>
    <n v="86.120187813896948"/>
    <n v="58.740106890134378"/>
    <n v="71740.959366931056"/>
    <n v="1168.8145901159128"/>
    <n v="2023"/>
    <n v="101"/>
    <n v="10201"/>
    <n v="9.2302410336825194"/>
    <x v="0"/>
    <n v="12"/>
    <n v="0"/>
    <n v="0"/>
    <n v="0"/>
    <n v="0"/>
    <n v="0"/>
    <n v="0"/>
    <n v="0"/>
    <n v="0"/>
    <n v="0"/>
    <n v="0"/>
    <n v="0"/>
    <n v="1"/>
  </r>
  <r>
    <x v="5"/>
    <x v="101"/>
    <n v="861.74707448865274"/>
    <n v="172.44676387733188"/>
    <n v="86.981389691979132"/>
    <n v="64.222482005557723"/>
    <n v="72402.143364424555"/>
    <n v="1185.3977100635216"/>
    <n v="2023"/>
    <n v="102"/>
    <n v="10404"/>
    <n v="9.2499456265685414"/>
    <x v="0"/>
    <n v="12"/>
    <n v="0"/>
    <n v="0"/>
    <n v="0"/>
    <n v="0"/>
    <n v="0"/>
    <n v="0"/>
    <n v="0"/>
    <n v="0"/>
    <n v="0"/>
    <n v="0"/>
    <n v="0"/>
    <n v="1"/>
  </r>
  <r>
    <x v="5"/>
    <x v="102"/>
    <n v="870.3645452335287"/>
    <n v="174.17123151610519"/>
    <n v="87.851203588893242"/>
    <n v="51.422248200555771"/>
    <n v="71284.134374492118"/>
    <n v="1183.8092285390828"/>
    <n v="2023"/>
    <n v="103"/>
    <n v="10609"/>
    <n v="9.2694579764592717"/>
    <x v="0"/>
    <n v="12"/>
    <n v="0"/>
    <n v="0"/>
    <n v="0"/>
    <n v="0"/>
    <n v="0"/>
    <n v="0"/>
    <n v="0"/>
    <n v="0"/>
    <n v="0"/>
    <n v="0"/>
    <n v="0"/>
    <n v="1"/>
  </r>
  <r>
    <x v="5"/>
    <x v="103"/>
    <n v="879.06819068585651"/>
    <n v="175.91294383126626"/>
    <n v="88.729715624781605"/>
    <n v="50.142224820055574"/>
    <n v="71291.710420832314"/>
    <n v="1193.8530749619601"/>
    <n v="2023"/>
    <n v="104"/>
    <n v="10816"/>
    <n v="9.288781798282745"/>
    <x v="0"/>
    <n v="12"/>
    <n v="0"/>
    <n v="0"/>
    <n v="0"/>
    <n v="0"/>
    <n v="0"/>
    <n v="0"/>
    <n v="0"/>
    <n v="0"/>
    <n v="0"/>
    <n v="0"/>
    <n v="0"/>
    <n v="1"/>
  </r>
  <r>
    <x v="5"/>
    <x v="104"/>
    <n v="887.85887259270987"/>
    <n v="177.67207326957893"/>
    <n v="89.617012781029374"/>
    <n v="50.014222482005557"/>
    <n v="71428.659011098396"/>
    <n v="1205.1621811253237"/>
    <n v="2023"/>
    <n v="105"/>
    <n v="11025"/>
    <n v="9.3079207003150461"/>
    <x v="0"/>
    <n v="12"/>
    <n v="0"/>
    <n v="0"/>
    <n v="0"/>
    <n v="0"/>
    <n v="0"/>
    <n v="0"/>
    <n v="0"/>
    <n v="0"/>
    <n v="0"/>
    <n v="0"/>
    <n v="0"/>
    <n v="1"/>
  </r>
  <r>
    <x v="5"/>
    <x v="105"/>
    <n v="896.73746131863345"/>
    <n v="179.44879400227472"/>
    <n v="90.513182908839653"/>
    <n v="50.001422248200555"/>
    <n v="71947.089051350282"/>
    <n v="1216.7008604779483"/>
    <n v="2024"/>
    <n v="106"/>
    <n v="11236"/>
    <n v="9.3268781882241338"/>
    <x v="0"/>
    <n v="1"/>
    <n v="1"/>
    <n v="0"/>
    <n v="0"/>
    <n v="0"/>
    <n v="0"/>
    <n v="0"/>
    <n v="0"/>
    <n v="0"/>
    <n v="0"/>
    <n v="0"/>
    <n v="0"/>
    <n v="0"/>
  </r>
  <r>
    <x v="5"/>
    <x v="106"/>
    <n v="905.70483593181723"/>
    <n v="181.24328194229747"/>
    <n v="91.418314737928071"/>
    <n v="50.000142224820053"/>
    <n v="72098.4901923711"/>
    <n v="1228.366574836863"/>
    <n v="2024"/>
    <n v="107"/>
    <n v="11449"/>
    <n v="9.3456576689238116"/>
    <x v="0"/>
    <n v="1"/>
    <n v="1"/>
    <n v="0"/>
    <n v="0"/>
    <n v="0"/>
    <n v="0"/>
    <n v="0"/>
    <n v="0"/>
    <n v="0"/>
    <n v="0"/>
    <n v="0"/>
    <n v="0"/>
    <n v="0"/>
  </r>
  <r>
    <x v="5"/>
    <x v="107"/>
    <n v="914.76188429113358"/>
    <n v="183.05571476172042"/>
    <n v="92.332497885307333"/>
    <n v="50.543147577107391"/>
    <n v="72311.730010776824"/>
    <n v="1240.6932445152686"/>
    <n v="2024"/>
    <n v="108"/>
    <n v="11664"/>
    <n v="9.3642624542484398"/>
    <x v="0"/>
    <n v="1"/>
    <n v="1"/>
    <n v="0"/>
    <n v="0"/>
    <n v="0"/>
    <n v="0"/>
    <n v="0"/>
    <n v="0"/>
    <n v="0"/>
    <n v="0"/>
    <n v="0"/>
    <n v="0"/>
    <n v="0"/>
  </r>
  <r>
    <x v="5"/>
    <x v="108"/>
    <n v="923.90950313404358"/>
    <n v="184.88627190933764"/>
    <n v="93.255822864160407"/>
    <n v="66.52156818567866"/>
    <n v="74032.207909759803"/>
    <n v="1268.5731660932202"/>
    <n v="2024"/>
    <n v="109"/>
    <n v="11881"/>
    <n v="9.3826957644582869"/>
    <x v="0"/>
    <n v="1"/>
    <n v="1"/>
    <n v="0"/>
    <n v="0"/>
    <n v="0"/>
    <n v="0"/>
    <n v="0"/>
    <n v="0"/>
    <n v="0"/>
    <n v="0"/>
    <n v="0"/>
    <n v="0"/>
    <n v="0"/>
  </r>
  <r>
    <x v="5"/>
    <x v="109"/>
    <n v="933.14859816538319"/>
    <n v="186.73513462843101"/>
    <n v="94.188381092802018"/>
    <n v="51.652156818567867"/>
    <n v="72385.559427093016"/>
    <n v="1265.7242707051842"/>
    <n v="2024"/>
    <n v="110"/>
    <n v="12100"/>
    <n v="9.4009607315848331"/>
    <x v="0"/>
    <n v="2"/>
    <n v="0"/>
    <n v="1"/>
    <n v="0"/>
    <n v="0"/>
    <n v="0"/>
    <n v="0"/>
    <n v="0"/>
    <n v="0"/>
    <n v="0"/>
    <n v="0"/>
    <n v="0"/>
    <n v="0"/>
  </r>
  <r>
    <x v="5"/>
    <x v="110"/>
    <n v="765.70401871576814"/>
    <n v="143.36756731421551"/>
    <n v="54.418838109280202"/>
    <n v="50.165215681856786"/>
    <n v="66971.276808147129"/>
    <n v="1013.6556398211206"/>
    <n v="2024"/>
    <n v="111"/>
    <n v="12321"/>
    <n v="9.4190604026246678"/>
    <x v="0"/>
    <n v="2"/>
    <n v="0"/>
    <n v="1"/>
    <n v="0"/>
    <n v="0"/>
    <n v="0"/>
    <n v="0"/>
    <n v="0"/>
    <n v="0"/>
    <n v="0"/>
    <n v="0"/>
    <n v="0"/>
    <n v="0"/>
  </r>
  <r>
    <x v="5"/>
    <x v="111"/>
    <n v="648.49281310103765"/>
    <n v="121.68378365710775"/>
    <n v="50.441883810928019"/>
    <n v="50.016521568185681"/>
    <n v="65419.847252587046"/>
    <n v="870.63500213725911"/>
    <n v="2024"/>
    <n v="112"/>
    <n v="12544"/>
    <n v="9.4369977425901883"/>
    <x v="0"/>
    <n v="2"/>
    <n v="0"/>
    <n v="1"/>
    <n v="0"/>
    <n v="0"/>
    <n v="0"/>
    <n v="0"/>
    <n v="0"/>
    <n v="0"/>
    <n v="0"/>
    <n v="0"/>
    <n v="0"/>
    <n v="0"/>
  </r>
  <r>
    <x v="5"/>
    <x v="112"/>
    <n v="566.44496917072638"/>
    <n v="110.84189182855388"/>
    <n v="50.044188381092802"/>
    <n v="50.001652156818565"/>
    <n v="64702.597944353547"/>
    <n v="777.33270153719161"/>
    <n v="2024"/>
    <n v="113"/>
    <n v="12769"/>
    <n v="9.4547756374246816"/>
    <x v="0"/>
    <n v="2"/>
    <n v="0"/>
    <n v="1"/>
    <n v="0"/>
    <n v="0"/>
    <n v="0"/>
    <n v="0"/>
    <n v="0"/>
    <n v="0"/>
    <n v="0"/>
    <n v="0"/>
    <n v="0"/>
    <n v="0"/>
  </r>
  <r>
    <x v="5"/>
    <x v="113"/>
    <n v="509.01147841950842"/>
    <n v="105.42094591427694"/>
    <n v="50.004418838109281"/>
    <n v="50.000165215681861"/>
    <n v="64273.097909406169"/>
    <n v="714.43700838757638"/>
    <n v="2024"/>
    <n v="114"/>
    <n v="12996"/>
    <n v="9.4723968967889913"/>
    <x v="0"/>
    <n v="3"/>
    <n v="0"/>
    <n v="0"/>
    <n v="1"/>
    <n v="0"/>
    <n v="0"/>
    <n v="0"/>
    <n v="0"/>
    <n v="0"/>
    <n v="0"/>
    <n v="0"/>
    <n v="0"/>
    <n v="0"/>
  </r>
  <r>
    <x v="5"/>
    <x v="114"/>
    <n v="468.80803489365593"/>
    <n v="102.71047295713848"/>
    <n v="50.000441883810929"/>
    <n v="50.000016521568185"/>
    <n v="64001.265656799951"/>
    <n v="671.5189662561736"/>
    <n v="2024"/>
    <n v="115"/>
    <n v="13225"/>
    <n v="9.4898642567265004"/>
    <x v="0"/>
    <n v="3"/>
    <n v="0"/>
    <n v="0"/>
    <n v="1"/>
    <n v="0"/>
    <n v="0"/>
    <n v="0"/>
    <n v="0"/>
    <n v="0"/>
    <n v="0"/>
    <n v="0"/>
    <n v="0"/>
    <n v="0"/>
  </r>
  <r>
    <x v="5"/>
    <x v="115"/>
    <n v="440.66562442555914"/>
    <n v="101.35523647856924"/>
    <n v="50.000044188381096"/>
    <n v="50.000001652156818"/>
    <n v="63827.51019747692"/>
    <n v="642.02090674466638"/>
    <n v="2024"/>
    <n v="116"/>
    <n v="13456"/>
    <n v="9.507180382212729"/>
    <x v="0"/>
    <n v="3"/>
    <n v="0"/>
    <n v="0"/>
    <n v="1"/>
    <n v="0"/>
    <n v="0"/>
    <n v="0"/>
    <n v="0"/>
    <n v="0"/>
    <n v="0"/>
    <n v="0"/>
    <n v="0"/>
    <n v="0"/>
  </r>
  <r>
    <x v="5"/>
    <x v="116"/>
    <n v="420.96593709789136"/>
    <n v="100.67761823928461"/>
    <n v="50.00000441883811"/>
    <n v="50.000000165215681"/>
    <n v="63717.037964155272"/>
    <n v="621.64355992122978"/>
    <n v="2024"/>
    <n v="117"/>
    <n v="13689"/>
    <n v="9.5243478695955126"/>
    <x v="0"/>
    <n v="3"/>
    <n v="0"/>
    <n v="0"/>
    <n v="1"/>
    <n v="0"/>
    <n v="0"/>
    <n v="0"/>
    <n v="0"/>
    <n v="0"/>
    <n v="0"/>
    <n v="0"/>
    <n v="0"/>
    <n v="0"/>
  </r>
  <r>
    <x v="5"/>
    <x v="117"/>
    <n v="407.17615596852391"/>
    <n v="100.33880911964231"/>
    <n v="50.000000441883813"/>
    <n v="50.000000016521568"/>
    <n v="63648.306213012875"/>
    <n v="607.5149655465716"/>
    <n v="2024"/>
    <n v="118"/>
    <n v="13924"/>
    <n v="9.5413692489313302"/>
    <x v="0"/>
    <n v="3"/>
    <n v="0"/>
    <n v="0"/>
    <n v="1"/>
    <n v="0"/>
    <n v="0"/>
    <n v="0"/>
    <n v="0"/>
    <n v="0"/>
    <n v="0"/>
    <n v="0"/>
    <n v="0"/>
    <n v="0"/>
  </r>
  <r>
    <x v="5"/>
    <x v="118"/>
    <n v="397.52330917796672"/>
    <n v="100.16940455982115"/>
    <n v="50.000000044188383"/>
    <n v="50.000000001652154"/>
    <n v="63607.574346689777"/>
    <n v="597.69271378362851"/>
    <n v="2024"/>
    <n v="119"/>
    <n v="14161"/>
    <n v="9.5582469862230592"/>
    <x v="0"/>
    <n v="4"/>
    <n v="0"/>
    <n v="0"/>
    <n v="0"/>
    <n v="1"/>
    <n v="0"/>
    <n v="0"/>
    <n v="0"/>
    <n v="0"/>
    <n v="0"/>
    <n v="0"/>
    <n v="0"/>
    <n v="0"/>
  </r>
  <r>
    <x v="5"/>
    <x v="119"/>
    <n v="390.76631642457664"/>
    <n v="100.08470227991057"/>
    <n v="50.000000004418837"/>
    <n v="54.500000000165223"/>
    <n v="64078.062182932292"/>
    <n v="595.35101870907124"/>
    <n v="2024"/>
    <n v="120"/>
    <n v="14400"/>
    <n v="9.5749834855640916"/>
    <x v="0"/>
    <n v="4"/>
    <n v="0"/>
    <n v="0"/>
    <n v="0"/>
    <n v="1"/>
    <n v="0"/>
    <n v="0"/>
    <n v="0"/>
    <n v="0"/>
    <n v="0"/>
    <n v="0"/>
    <n v="0"/>
    <n v="0"/>
  </r>
  <r>
    <x v="5"/>
    <x v="120"/>
    <n v="386.03642149720366"/>
    <n v="100.04235113995529"/>
    <n v="50.000000000441887"/>
    <n v="59.90000000001654"/>
    <n v="64608.979166094054"/>
    <n v="595.97877263761745"/>
    <n v="2024"/>
    <n v="121"/>
    <n v="14641"/>
    <n v="9.5915810911934827"/>
    <x v="0"/>
    <n v="4"/>
    <n v="0"/>
    <n v="0"/>
    <n v="0"/>
    <n v="1"/>
    <n v="0"/>
    <n v="0"/>
    <n v="0"/>
    <n v="0"/>
    <n v="0"/>
    <n v="0"/>
    <n v="0"/>
    <n v="0"/>
  </r>
  <r>
    <x v="5"/>
    <x v="121"/>
    <n v="382.72549504804255"/>
    <n v="100.02117556997764"/>
    <n v="50.000000000044189"/>
    <n v="65.885000000001682"/>
    <n v="65153.216945491884"/>
    <n v="598.6316706180661"/>
    <n v="2024"/>
    <n v="122"/>
    <n v="14884"/>
    <n v="9.6080420894665135"/>
    <x v="0"/>
    <n v="4"/>
    <n v="0"/>
    <n v="0"/>
    <n v="0"/>
    <n v="1"/>
    <n v="0"/>
    <n v="0"/>
    <n v="0"/>
    <n v="0"/>
    <n v="0"/>
    <n v="0"/>
    <n v="0"/>
    <n v="0"/>
  </r>
  <r>
    <x v="5"/>
    <x v="122"/>
    <n v="380.40784653362977"/>
    <n v="100.01058778498881"/>
    <n v="50.00000000000442"/>
    <n v="72.473000000000212"/>
    <n v="72105.981184686854"/>
    <n v="602.89143431862317"/>
    <n v="2024"/>
    <n v="123"/>
    <n v="15129"/>
    <n v="9.6243687107448341"/>
    <x v="0"/>
    <n v="5"/>
    <n v="0"/>
    <n v="0"/>
    <n v="0"/>
    <n v="0"/>
    <n v="1"/>
    <n v="0"/>
    <n v="0"/>
    <n v="0"/>
    <n v="0"/>
    <n v="0"/>
    <n v="0"/>
    <n v="0"/>
  </r>
  <r>
    <x v="5"/>
    <x v="123"/>
    <n v="378.78549257354086"/>
    <n v="100.00529389249441"/>
    <n v="50.000000000000441"/>
    <n v="79.720250000000078"/>
    <n v="72661.198177451603"/>
    <n v="608.51103646603576"/>
    <n v="2024"/>
    <n v="124"/>
    <n v="15376"/>
    <n v="9.6405631312100741"/>
    <x v="0"/>
    <n v="5"/>
    <n v="0"/>
    <n v="0"/>
    <n v="0"/>
    <n v="0"/>
    <n v="1"/>
    <n v="0"/>
    <n v="0"/>
    <n v="0"/>
    <n v="0"/>
    <n v="0"/>
    <n v="0"/>
    <n v="0"/>
  </r>
  <r>
    <x v="5"/>
    <x v="124"/>
    <n v="377.64984480147854"/>
    <n v="100.00264694624721"/>
    <n v="50.000000000000043"/>
    <n v="87.692270000000065"/>
    <n v="73219.428544752882"/>
    <n v="615.3447617477259"/>
    <n v="2024"/>
    <n v="125"/>
    <n v="15625"/>
    <n v="9.656627474604603"/>
    <x v="0"/>
    <n v="5"/>
    <n v="0"/>
    <n v="0"/>
    <n v="0"/>
    <n v="0"/>
    <n v="1"/>
    <n v="0"/>
    <n v="0"/>
    <n v="0"/>
    <n v="0"/>
    <n v="0"/>
    <n v="0"/>
    <n v="0"/>
  </r>
  <r>
    <x v="5"/>
    <x v="125"/>
    <n v="377.70810585293407"/>
    <n v="100.00132347312361"/>
    <n v="50.000000000000007"/>
    <n v="96.461496500000067"/>
    <n v="73784.924300940402"/>
    <n v="624.17092582605778"/>
    <n v="2024"/>
    <n v="126"/>
    <n v="15876"/>
    <n v="9.6725638139029559"/>
    <x v="0"/>
    <n v="5"/>
    <n v="0"/>
    <n v="0"/>
    <n v="0"/>
    <n v="0"/>
    <n v="1"/>
    <n v="0"/>
    <n v="0"/>
    <n v="0"/>
    <n v="0"/>
    <n v="0"/>
    <n v="0"/>
    <n v="0"/>
  </r>
  <r>
    <x v="5"/>
    <x v="126"/>
    <n v="378.88242073387192"/>
    <n v="100.0006617365618"/>
    <n v="50"/>
    <n v="106.1076461000001"/>
    <n v="78215.609459258631"/>
    <n v="634.99072857043382"/>
    <n v="2024"/>
    <n v="127"/>
    <n v="16129"/>
    <n v="9.6883741729171824"/>
    <x v="1"/>
    <n v="6"/>
    <n v="0"/>
    <n v="0"/>
    <n v="0"/>
    <n v="0"/>
    <n v="0"/>
    <n v="1"/>
    <n v="0"/>
    <n v="0"/>
    <n v="0"/>
    <n v="0"/>
    <n v="0"/>
    <n v="0"/>
  </r>
  <r>
    <x v="5"/>
    <x v="127"/>
    <n v="380.84930861689656"/>
    <n v="100.0003308682809"/>
    <n v="50"/>
    <n v="116.71841070500011"/>
    <n v="78792.621755901608"/>
    <n v="647.56805019017759"/>
    <n v="2024"/>
    <n v="128"/>
    <n v="16384"/>
    <n v="9.7040605278392338"/>
    <x v="1"/>
    <n v="6"/>
    <n v="0"/>
    <n v="0"/>
    <n v="0"/>
    <n v="0"/>
    <n v="0"/>
    <n v="1"/>
    <n v="0"/>
    <n v="0"/>
    <n v="0"/>
    <n v="0"/>
    <n v="0"/>
    <n v="0"/>
  </r>
  <r>
    <x v="5"/>
    <x v="128"/>
    <n v="383.38244627604581"/>
    <n v="100.00016543414046"/>
    <n v="50"/>
    <n v="128.39025177500014"/>
    <n v="79372.956518528896"/>
    <n v="661.77286348518635"/>
    <n v="2024"/>
    <n v="129"/>
    <n v="16641"/>
    <n v="9.7196248087233439"/>
    <x v="1"/>
    <n v="6"/>
    <n v="0"/>
    <n v="0"/>
    <n v="0"/>
    <n v="0"/>
    <n v="0"/>
    <n v="1"/>
    <n v="0"/>
    <n v="0"/>
    <n v="0"/>
    <n v="0"/>
    <n v="0"/>
    <n v="0"/>
  </r>
  <r>
    <x v="5"/>
    <x v="129"/>
    <n v="386.32352193989232"/>
    <n v="100.00008271707023"/>
    <n v="50"/>
    <n v="141.22927695245016"/>
    <n v="79955.608525901014"/>
    <n v="677.55288160941268"/>
    <n v="2024"/>
    <n v="130"/>
    <n v="16900"/>
    <n v="9.7350689009111644"/>
    <x v="1"/>
    <n v="6"/>
    <n v="0"/>
    <n v="0"/>
    <n v="0"/>
    <n v="0"/>
    <n v="0"/>
    <n v="1"/>
    <n v="0"/>
    <n v="0"/>
    <n v="0"/>
    <n v="0"/>
    <n v="0"/>
    <n v="0"/>
  </r>
  <r>
    <x v="5"/>
    <x v="130"/>
    <n v="389.56183300005159"/>
    <n v="100.00004135853511"/>
    <n v="50"/>
    <n v="155.35220464769017"/>
    <n v="80539.873574350378"/>
    <n v="694.91407900627689"/>
    <n v="2024"/>
    <n v="131"/>
    <n v="17161"/>
    <n v="9.7503946464023024"/>
    <x v="1"/>
    <n v="6"/>
    <n v="0"/>
    <n v="0"/>
    <n v="0"/>
    <n v="0"/>
    <n v="0"/>
    <n v="1"/>
    <n v="0"/>
    <n v="0"/>
    <n v="0"/>
    <n v="0"/>
    <n v="0"/>
    <n v="0"/>
  </r>
  <r>
    <x v="5"/>
    <x v="131"/>
    <n v="393.02000441858434"/>
    <n v="100.00002067926755"/>
    <n v="50"/>
    <n v="170.88742511245871"/>
    <n v="82459.706232843455"/>
    <n v="713.90745021031057"/>
    <n v="2024"/>
    <n v="132"/>
    <n v="17424"/>
    <n v="9.7656038451727412"/>
    <x v="1"/>
    <n v="7"/>
    <n v="0"/>
    <n v="0"/>
    <n v="0"/>
    <n v="0"/>
    <n v="0"/>
    <n v="0"/>
    <n v="1"/>
    <n v="0"/>
    <n v="0"/>
    <n v="0"/>
    <n v="0"/>
    <n v="0"/>
  </r>
  <r>
    <x v="5"/>
    <x v="132"/>
    <n v="396.64399162474263"/>
    <n v="100.00001033963377"/>
    <n v="50"/>
    <n v="187.97616762370453"/>
    <n v="83045.871409853877"/>
    <n v="734.62016958808101"/>
    <n v="2024"/>
    <n v="133"/>
    <n v="17689"/>
    <n v="9.7806982564435074"/>
    <x v="1"/>
    <n v="7"/>
    <n v="0"/>
    <n v="0"/>
    <n v="0"/>
    <n v="0"/>
    <n v="0"/>
    <n v="0"/>
    <n v="1"/>
    <n v="0"/>
    <n v="0"/>
    <n v="0"/>
    <n v="0"/>
    <n v="0"/>
  </r>
  <r>
    <x v="5"/>
    <x v="133"/>
    <n v="390.15079413731985"/>
    <n v="100.00000516981689"/>
    <n v="50"/>
    <n v="206.77378438607496"/>
    <n v="83573.358579225896"/>
    <n v="746.92458369321162"/>
    <n v="2024"/>
    <n v="134"/>
    <n v="17956"/>
    <n v="9.7956795999018222"/>
    <x v="1"/>
    <n v="7"/>
    <n v="0"/>
    <n v="0"/>
    <n v="0"/>
    <n v="0"/>
    <n v="0"/>
    <n v="0"/>
    <n v="1"/>
    <n v="0"/>
    <n v="0"/>
    <n v="0"/>
    <n v="0"/>
    <n v="0"/>
  </r>
  <r>
    <x v="5"/>
    <x v="134"/>
    <n v="397.07829719734536"/>
    <n v="100.00000258490844"/>
    <n v="50"/>
    <n v="227.45116282468251"/>
    <n v="84178.763788332668"/>
    <n v="774.52946260693625"/>
    <n v="2024"/>
    <n v="135"/>
    <n v="18225"/>
    <n v="9.8105495568768593"/>
    <x v="1"/>
    <n v="7"/>
    <n v="0"/>
    <n v="0"/>
    <n v="0"/>
    <n v="0"/>
    <n v="0"/>
    <n v="0"/>
    <n v="1"/>
    <n v="0"/>
    <n v="0"/>
    <n v="0"/>
    <n v="0"/>
    <n v="0"/>
  </r>
  <r>
    <x v="5"/>
    <x v="135"/>
    <n v="403.16727675237553"/>
    <n v="100.00000129245421"/>
    <n v="50"/>
    <n v="250.19627910715079"/>
    <n v="85009.290165420593"/>
    <n v="803.36355715198056"/>
    <n v="2024"/>
    <n v="136"/>
    <n v="18496"/>
    <n v="9.8253097714721047"/>
    <x v="1"/>
    <n v="8"/>
    <n v="0"/>
    <n v="0"/>
    <n v="0"/>
    <n v="0"/>
    <n v="0"/>
    <n v="0"/>
    <n v="0"/>
    <n v="1"/>
    <n v="0"/>
    <n v="0"/>
    <n v="0"/>
    <n v="0"/>
  </r>
  <r>
    <x v="5"/>
    <x v="136"/>
    <n v="408.6816871280389"/>
    <n v="100.00000064622711"/>
    <n v="50"/>
    <n v="70.019627910715087"/>
    <n v="77787.793298598321"/>
    <n v="628.70131568498118"/>
    <n v="2024"/>
    <n v="137"/>
    <n v="18769"/>
    <n v="9.8399618516562501"/>
    <x v="1"/>
    <n v="8"/>
    <n v="0"/>
    <n v="0"/>
    <n v="0"/>
    <n v="0"/>
    <n v="0"/>
    <n v="0"/>
    <n v="0"/>
    <n v="1"/>
    <n v="0"/>
    <n v="0"/>
    <n v="0"/>
    <n v="0"/>
  </r>
  <r>
    <x v="5"/>
    <x v="137"/>
    <n v="413.80642032501703"/>
    <n v="100.00000032311355"/>
    <n v="50"/>
    <n v="52.001962791071506"/>
    <n v="76137.974550972795"/>
    <n v="615.80838343920209"/>
    <n v="2024"/>
    <n v="138"/>
    <n v="19044"/>
    <n v="9.8545073703144102"/>
    <x v="1"/>
    <n v="8"/>
    <n v="0"/>
    <n v="0"/>
    <n v="0"/>
    <n v="0"/>
    <n v="0"/>
    <n v="0"/>
    <n v="0"/>
    <n v="1"/>
    <n v="0"/>
    <n v="0"/>
    <n v="0"/>
    <n v="0"/>
  </r>
  <r>
    <x v="5"/>
    <x v="138"/>
    <n v="418.67102595625568"/>
    <n v="100.00000016155678"/>
    <n v="50"/>
    <n v="50.200196279107153"/>
    <n v="75984.110828804522"/>
    <n v="618.87122239691962"/>
    <n v="2024"/>
    <n v="139"/>
    <n v="19321"/>
    <n v="9.868947866261383"/>
    <x v="1"/>
    <n v="8"/>
    <n v="0"/>
    <n v="0"/>
    <n v="0"/>
    <n v="0"/>
    <n v="0"/>
    <n v="0"/>
    <n v="0"/>
    <n v="1"/>
    <n v="0"/>
    <n v="0"/>
    <n v="0"/>
    <n v="0"/>
  </r>
  <r>
    <x v="5"/>
    <x v="139"/>
    <n v="423.36631521541017"/>
    <n v="100.00000008077839"/>
    <n v="50"/>
    <n v="50.020019627910713"/>
    <n v="72914.943607519119"/>
    <n v="623.38633492409929"/>
    <n v="2024"/>
    <n v="140"/>
    <n v="19600"/>
    <n v="9.8832848452186077"/>
    <x v="1"/>
    <n v="8"/>
    <n v="0"/>
    <n v="0"/>
    <n v="0"/>
    <n v="0"/>
    <n v="0"/>
    <n v="0"/>
    <n v="0"/>
    <n v="1"/>
    <n v="0"/>
    <n v="0"/>
    <n v="0"/>
    <n v="0"/>
  </r>
  <r>
    <x v="5"/>
    <x v="140"/>
    <n v="427.95598366727859"/>
    <n v="100.0000000403892"/>
    <n v="50"/>
    <n v="50.00200196279107"/>
    <n v="72958.355870054613"/>
    <n v="627.95798567045881"/>
    <n v="2024"/>
    <n v="141"/>
    <n v="19881"/>
    <n v="9.8975197807563369"/>
    <x v="1"/>
    <n v="9"/>
    <n v="0"/>
    <n v="0"/>
    <n v="0"/>
    <n v="0"/>
    <n v="0"/>
    <n v="0"/>
    <n v="0"/>
    <n v="0"/>
    <n v="1"/>
    <n v="0"/>
    <n v="0"/>
    <n v="0"/>
  </r>
  <r>
    <x v="5"/>
    <x v="141"/>
    <n v="432.48474721375146"/>
    <n v="100.00000002019459"/>
    <n v="50"/>
    <n v="50.00020019627911"/>
    <n v="73003.035525458166"/>
    <n v="632.48494743022525"/>
    <n v="2024"/>
    <n v="142"/>
    <n v="20164"/>
    <n v="9.9116541152025217"/>
    <x v="1"/>
    <n v="9"/>
    <n v="0"/>
    <n v="0"/>
    <n v="0"/>
    <n v="0"/>
    <n v="0"/>
    <n v="0"/>
    <n v="0"/>
    <n v="0"/>
    <n v="1"/>
    <n v="0"/>
    <n v="0"/>
    <n v="0"/>
  </r>
  <r>
    <x v="5"/>
    <x v="142"/>
    <n v="436.984037282749"/>
    <n v="100.0000000100973"/>
    <n v="50"/>
    <n v="50.000020019627911"/>
    <n v="73047.495801958081"/>
    <n v="636.98405731247419"/>
    <n v="2024"/>
    <n v="143"/>
    <n v="20449"/>
    <n v="9.9256892605198139"/>
    <x v="1"/>
    <n v="9"/>
    <n v="0"/>
    <n v="0"/>
    <n v="0"/>
    <n v="0"/>
    <n v="0"/>
    <n v="0"/>
    <n v="0"/>
    <n v="0"/>
    <n v="1"/>
    <n v="0"/>
    <n v="0"/>
    <n v="0"/>
  </r>
  <r>
    <x v="5"/>
    <x v="143"/>
    <n v="441.4759874733785"/>
    <n v="100.00000000504865"/>
    <n v="50"/>
    <n v="50.000002001962791"/>
    <n v="73091.694412242723"/>
    <n v="641.4759894803899"/>
    <n v="2024"/>
    <n v="144"/>
    <n v="20736"/>
    <n v="9.9396265991520014"/>
    <x v="1"/>
    <n v="9"/>
    <n v="0"/>
    <n v="0"/>
    <n v="0"/>
    <n v="0"/>
    <n v="0"/>
    <n v="0"/>
    <n v="0"/>
    <n v="0"/>
    <n v="1"/>
    <n v="0"/>
    <n v="0"/>
    <n v="0"/>
  </r>
  <r>
    <x v="5"/>
    <x v="144"/>
    <n v="445.97622422057373"/>
    <n v="100.00000000252433"/>
    <n v="50"/>
    <n v="50.000000200196283"/>
    <n v="65437.205799761345"/>
    <n v="645.9762244232943"/>
    <n v="2024"/>
    <n v="145"/>
    <n v="21025"/>
    <n v="9.9534674848411484"/>
    <x v="1"/>
    <n v="10"/>
    <n v="0"/>
    <n v="0"/>
    <n v="0"/>
    <n v="0"/>
    <n v="0"/>
    <n v="0"/>
    <n v="0"/>
    <n v="0"/>
    <n v="0"/>
    <n v="1"/>
    <n v="0"/>
    <n v="0"/>
  </r>
  <r>
    <x v="5"/>
    <x v="145"/>
    <n v="450.49582027350243"/>
    <n v="100.00000000126217"/>
    <n v="50"/>
    <n v="50.000000020019627"/>
    <n v="65481.077910547938"/>
    <n v="650.49582029478415"/>
    <n v="2024"/>
    <n v="146"/>
    <n v="21316"/>
    <n v="9.9672132434166727"/>
    <x v="1"/>
    <n v="10"/>
    <n v="0"/>
    <n v="0"/>
    <n v="0"/>
    <n v="0"/>
    <n v="0"/>
    <n v="0"/>
    <n v="0"/>
    <n v="0"/>
    <n v="0"/>
    <n v="1"/>
    <n v="0"/>
    <n v="0"/>
  </r>
  <r>
    <x v="5"/>
    <x v="146"/>
    <n v="455.04266214374354"/>
    <n v="100.00000000063108"/>
    <n v="50"/>
    <n v="50.000000002001961"/>
    <n v="65524.856877160644"/>
    <n v="655.04266214637653"/>
    <n v="2024"/>
    <n v="147"/>
    <n v="21609"/>
    <n v="9.980865173557472"/>
    <x v="1"/>
    <n v="10"/>
    <n v="0"/>
    <n v="0"/>
    <n v="0"/>
    <n v="0"/>
    <n v="0"/>
    <n v="0"/>
    <n v="0"/>
    <n v="0"/>
    <n v="0"/>
    <n v="1"/>
    <n v="0"/>
    <n v="0"/>
  </r>
  <r>
    <x v="5"/>
    <x v="147"/>
    <n v="459.62240733243527"/>
    <n v="100.00000000031554"/>
    <n v="50"/>
    <n v="50.000000000200195"/>
    <n v="65568.571289704632"/>
    <n v="659.62240733295096"/>
    <n v="2024"/>
    <n v="148"/>
    <n v="21904"/>
    <n v="9.9944245475282294"/>
    <x v="1"/>
    <n v="10"/>
    <n v="0"/>
    <n v="0"/>
    <n v="0"/>
    <n v="0"/>
    <n v="0"/>
    <n v="0"/>
    <n v="0"/>
    <n v="0"/>
    <n v="0"/>
    <n v="1"/>
    <n v="0"/>
    <n v="0"/>
  </r>
  <r>
    <x v="5"/>
    <x v="148"/>
    <n v="464.23915440283758"/>
    <n v="100.00000000015777"/>
    <n v="50"/>
    <n v="50.000000000020023"/>
    <n v="64579.585809215823"/>
    <n v="664.23915440301539"/>
    <n v="2024"/>
    <n v="149"/>
    <n v="22201"/>
    <n v="10.007892611890918"/>
    <x v="1"/>
    <n v="11"/>
    <n v="0"/>
    <n v="0"/>
    <n v="0"/>
    <n v="0"/>
    <n v="0"/>
    <n v="0"/>
    <n v="0"/>
    <n v="0"/>
    <n v="0"/>
    <n v="0"/>
    <n v="1"/>
    <n v="0"/>
  </r>
  <r>
    <x v="5"/>
    <x v="149"/>
    <n v="468.89591204482059"/>
    <n v="100.00000000007888"/>
    <n v="50"/>
    <n v="50.000000000002004"/>
    <n v="64623.22448393947"/>
    <n v="668.89591204490148"/>
    <n v="2024"/>
    <n v="150"/>
    <n v="22500"/>
    <n v="10.021270588192511"/>
    <x v="1"/>
    <n v="11"/>
    <n v="0"/>
    <n v="0"/>
    <n v="0"/>
    <n v="0"/>
    <n v="0"/>
    <n v="0"/>
    <n v="0"/>
    <n v="0"/>
    <n v="0"/>
    <n v="0"/>
    <n v="1"/>
    <n v="0"/>
  </r>
  <r>
    <x v="5"/>
    <x v="150"/>
    <n v="473.59492743383703"/>
    <n v="100.00000000003945"/>
    <n v="50"/>
    <n v="50.000000000000199"/>
    <n v="64666.841673355179"/>
    <n v="673.59492743387671"/>
    <n v="2024"/>
    <n v="151"/>
    <n v="22801"/>
    <n v="10.034559673629849"/>
    <x v="1"/>
    <n v="11"/>
    <n v="0"/>
    <n v="0"/>
    <n v="0"/>
    <n v="0"/>
    <n v="0"/>
    <n v="0"/>
    <n v="0"/>
    <n v="0"/>
    <n v="0"/>
    <n v="0"/>
    <n v="1"/>
    <n v="0"/>
  </r>
  <r>
    <x v="5"/>
    <x v="151"/>
    <n v="478.3379160961731"/>
    <n v="100.00000000001972"/>
    <n v="50"/>
    <n v="50.000000000000021"/>
    <n v="64710.443972615831"/>
    <n v="678.33791609619288"/>
    <n v="2024"/>
    <n v="152"/>
    <n v="23104"/>
    <n v="10.047761041692553"/>
    <x v="1"/>
    <n v="11"/>
    <n v="0"/>
    <n v="0"/>
    <n v="0"/>
    <n v="0"/>
    <n v="0"/>
    <n v="0"/>
    <n v="0"/>
    <n v="0"/>
    <n v="0"/>
    <n v="0"/>
    <n v="1"/>
    <n v="0"/>
  </r>
  <r>
    <x v="5"/>
    <x v="152"/>
    <n v="483.12622282873326"/>
    <n v="100.00000000000986"/>
    <n v="50"/>
    <n v="50"/>
    <n v="64739.67702007755"/>
    <n v="683.12622282874315"/>
    <n v="2024"/>
    <n v="153"/>
    <n v="23409"/>
    <n v="10.060875842784871"/>
    <x v="1"/>
    <n v="11"/>
    <n v="0"/>
    <n v="0"/>
    <n v="0"/>
    <n v="0"/>
    <n v="0"/>
    <n v="0"/>
    <n v="0"/>
    <n v="0"/>
    <n v="0"/>
    <n v="0"/>
    <n v="1"/>
    <n v="0"/>
  </r>
  <r>
    <x v="5"/>
    <x v="153"/>
    <n v="487.96093435713954"/>
    <n v="100.00000000000493"/>
    <n v="50"/>
    <n v="50"/>
    <n v="64783.261847698363"/>
    <n v="687.96093435714442"/>
    <n v="2024"/>
    <n v="154"/>
    <n v="23716"/>
    <n v="10.073905204827259"/>
    <x v="1"/>
    <n v="12"/>
    <n v="0"/>
    <n v="0"/>
    <n v="0"/>
    <n v="0"/>
    <n v="0"/>
    <n v="0"/>
    <n v="0"/>
    <n v="0"/>
    <n v="0"/>
    <n v="0"/>
    <n v="0"/>
    <n v="1"/>
  </r>
  <r>
    <x v="5"/>
    <x v="154"/>
    <n v="492.84295821079411"/>
    <n v="100.00000000000247"/>
    <n v="50"/>
    <n v="50"/>
    <n v="64826.841718529271"/>
    <n v="692.84295821079661"/>
    <n v="2024"/>
    <n v="155"/>
    <n v="24025"/>
    <n v="10.086850233838494"/>
    <x v="1"/>
    <n v="12"/>
    <n v="0"/>
    <n v="0"/>
    <n v="0"/>
    <n v="0"/>
    <n v="0"/>
    <n v="0"/>
    <n v="0"/>
    <n v="0"/>
    <n v="0"/>
    <n v="0"/>
    <n v="0"/>
    <n v="1"/>
  </r>
  <r>
    <x v="5"/>
    <x v="155"/>
    <n v="497.77307794996022"/>
    <n v="100.29893241231545"/>
    <n v="50.269039171082795"/>
    <n v="50"/>
    <n v="64919.131372270422"/>
    <n v="698.3410495333585"/>
    <n v="2024"/>
    <n v="156"/>
    <n v="24336"/>
    <n v="10.099712014499074"/>
    <x v="1"/>
    <n v="12"/>
    <n v="0"/>
    <n v="0"/>
    <n v="0"/>
    <n v="0"/>
    <n v="0"/>
    <n v="0"/>
    <n v="0"/>
    <n v="0"/>
    <n v="0"/>
    <n v="0"/>
    <n v="0"/>
    <n v="1"/>
  </r>
  <r>
    <x v="5"/>
    <x v="156"/>
    <n v="502.7519918394006"/>
    <n v="100.95138794259509"/>
    <n v="50.748633479901905"/>
    <n v="50"/>
    <n v="65053.707332149686"/>
    <n v="704.45201326189749"/>
    <n v="2024"/>
    <n v="157"/>
    <n v="24649"/>
    <n v="10.112491610696615"/>
    <x v="1"/>
    <n v="12"/>
    <n v="0"/>
    <n v="0"/>
    <n v="0"/>
    <n v="0"/>
    <n v="0"/>
    <n v="0"/>
    <n v="0"/>
    <n v="0"/>
    <n v="0"/>
    <n v="0"/>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d v="2022-01-01T00:00:00"/>
    <n v="2025"/>
    <n v="400"/>
    <n v="200"/>
    <n v="123.49200159860436"/>
    <n v="94403.309523436968"/>
    <n v="2748.4920015986045"/>
  </r>
  <r>
    <x v="0"/>
    <d v="2022-01-08T00:00:00"/>
    <n v="2055.375"/>
    <n v="410"/>
    <n v="209"/>
    <n v="152.75714323096727"/>
    <n v="96073.234733200734"/>
    <n v="2827.1321432309674"/>
  </r>
  <r>
    <x v="0"/>
    <d v="2022-01-15T00:00:00"/>
    <n v="2108.53125"/>
    <n v="425.5"/>
    <n v="219.35000000000002"/>
    <n v="139.12510786085346"/>
    <n v="96098.150449967594"/>
    <n v="2892.5063578608533"/>
  </r>
  <r>
    <x v="0"/>
    <d v="2022-01-22T00:00:00"/>
    <n v="2179.2290624999996"/>
    <n v="444.27499999999998"/>
    <n v="230.3075"/>
    <n v="138.71921863389531"/>
    <n v="96684.371666858278"/>
    <n v="2992.5307811338948"/>
  </r>
  <r>
    <x v="0"/>
    <d v="2022-01-29T00:00:00"/>
    <n v="2263.8803906249996"/>
    <n v="465.23874999999998"/>
    <n v="241.82187500000001"/>
    <n v="153.60005995965108"/>
    <n v="97892.974544722849"/>
    <n v="3124.5410755846506"/>
  </r>
  <r>
    <x v="0"/>
    <d v="2022-02-05T00:00:00"/>
    <n v="2360.0573226562497"/>
    <n v="487.87568750000003"/>
    <n v="253.91286875"/>
    <n v="180.3650507049467"/>
    <n v="99097.405557212362"/>
    <n v="3282.2109296111962"/>
  </r>
  <r>
    <x v="0"/>
    <d v="2022-02-12T00:00:00"/>
    <n v="2466.1482275390622"/>
    <n v="511.95697187500008"/>
    <n v="266.60850218750005"/>
    <n v="155.09789426811261"/>
    <n v="98883.708878270336"/>
    <n v="3399.8115958696749"/>
  </r>
  <r>
    <x v="0"/>
    <d v="2022-02-19T00:00:00"/>
    <n v="2581.1172660410152"/>
    <n v="537.39857046875011"/>
    <n v="279.93892629687508"/>
    <n v="203.85298801788755"/>
    <n v="101098.12342256593"/>
    <n v="3602.3077508245283"/>
  </r>
  <r>
    <x v="0"/>
    <d v="2022-02-26T00:00:00"/>
    <n v="2704.3362683305659"/>
    <n v="564.19037399218757"/>
    <n v="293.9358725117188"/>
    <n v="217.17694859723818"/>
    <n v="102116.01680040421"/>
    <n v="3779.6394634317103"/>
  </r>
  <r>
    <x v="0"/>
    <d v="2022-03-05T00:00:00"/>
    <n v="2835.4672790383447"/>
    <n v="592.36083019179705"/>
    <n v="308.63266612730479"/>
    <n v="223.61963335670876"/>
    <n v="102941.19377497066"/>
    <n v="3960.0804087141551"/>
  </r>
  <r>
    <x v="0"/>
    <d v="2022-03-12T00:00:00"/>
    <n v="2974.3805810941371"/>
    <n v="621.95934045138688"/>
    <n v="324.06429943267"/>
    <n v="202.33700209974666"/>
    <n v="103029.41983860834"/>
    <n v="4122.74122307794"/>
  </r>
  <r>
    <x v="0"/>
    <d v="2022-03-19T00:00:00"/>
    <n v="3121.0975668215565"/>
    <n v="653.04754184895614"/>
    <n v="340.26751440420355"/>
    <n v="225.30117870298375"/>
    <n v="104303.6573202788"/>
    <n v="4339.7138017776997"/>
  </r>
  <r>
    <x v="0"/>
    <d v="2022-03-26T00:00:00"/>
    <n v="3275.7510148335332"/>
    <n v="685.69503612890401"/>
    <n v="357.2808901244037"/>
    <n v="241.6416910198551"/>
    <n v="105364.31706087822"/>
    <n v="4560.3686321066962"/>
  </r>
  <r>
    <x v="0"/>
    <d v="2022-04-02T00:00:00"/>
    <n v="3394.9182556225019"/>
    <n v="705.61049592092218"/>
    <n v="362.2147690832636"/>
    <n v="245.75441687095466"/>
    <n v="105771.64228337584"/>
    <n v="4708.4979374976419"/>
  </r>
  <r>
    <x v="0"/>
    <d v="2022-04-09T00:00:00"/>
    <n v="3489.3542496271693"/>
    <n v="697.43007692410788"/>
    <n v="346.38382297560844"/>
    <n v="268.32471423296158"/>
    <n v="106004.08430679984"/>
    <n v="4801.4928637598478"/>
  </r>
  <r>
    <x v="0"/>
    <d v="2022-04-16T00:00:00"/>
    <n v="2723.5581210886016"/>
    <n v="676.10862597751839"/>
    <n v="329.29261106147879"/>
    <n v="294.95667122374891"/>
    <n v="105528.39380478935"/>
    <n v="4023.9160293513478"/>
  </r>
  <r>
    <x v="0"/>
    <d v="2022-04-23T00:00:00"/>
    <n v="2190.3109325751002"/>
    <n v="649.07822112845031"/>
    <n v="330.53003215770497"/>
    <n v="324.43228690287287"/>
    <n v="105458.02207711163"/>
    <n v="3494.3514727641286"/>
  </r>
  <r>
    <x v="0"/>
    <d v="2022-04-30T00:00:00"/>
    <n v="1819.8761030937799"/>
    <n v="620.01182329693165"/>
    <n v="333.62978197784321"/>
    <n v="356.87351044883513"/>
    <n v="105480.71773854751"/>
    <n v="3130.3912188173899"/>
  </r>
  <r>
    <x v="0"/>
    <d v="2022-05-07T00:00:00"/>
    <n v="1563.4383069597679"/>
    <n v="886.17770147724366"/>
    <n v="336.9455247474778"/>
    <n v="392.56066097928613"/>
    <n v="113596.62111091915"/>
    <n v="3179.1221941637759"/>
  </r>
  <r>
    <x v="0"/>
    <d v="2022-05-14T00:00:00"/>
    <n v="1386.8271000139007"/>
    <n v="1566.6238409047387"/>
    <n v="340.31292448993815"/>
    <n v="431.81670702577156"/>
    <n v="116234.03653776675"/>
    <n v="3725.5805724343491"/>
  </r>
  <r>
    <x v="0"/>
    <d v="2022-05-21T00:00:00"/>
    <n v="1266.1234580032142"/>
    <n v="1878.7585358643332"/>
    <n v="343.71584818433615"/>
    <n v="474.99837572320445"/>
    <n v="117385.78823293236"/>
    <n v="3963.596217775088"/>
  </r>
  <r>
    <x v="0"/>
    <d v="2022-05-28T00:00:00"/>
    <n v="1184.5843534756686"/>
    <n v="2007.4397179588314"/>
    <n v="347.15298611112939"/>
    <n v="522.49821309501044"/>
    <n v="118131.96586620575"/>
    <n v="4061.6752706406396"/>
  </r>
  <r>
    <x v="0"/>
    <d v="2022-06-04T00:00:00"/>
    <n v="1130.4899596351206"/>
    <n v="2082.460913506347"/>
    <n v="350.62451391673562"/>
    <n v="574.74803438446008"/>
    <n v="122663.68744282523"/>
    <n v="4138.3234214426629"/>
  </r>
  <r>
    <x v="0"/>
    <d v="2022-06-11T00:00:00"/>
    <n v="1095.6366930687589"/>
    <n v="2130.7589218253743"/>
    <n v="354.13075885035249"/>
    <n v="632.22283782090096"/>
    <n v="123317.20412737301"/>
    <n v="4212.7492115653868"/>
  </r>
  <r>
    <x v="0"/>
    <d v="2022-06-18T00:00:00"/>
    <n v="1074.2823436855474"/>
    <n v="2165.8032106356095"/>
    <n v="357.67206641830091"/>
    <n v="695.44512160279066"/>
    <n v="123970.85046955488"/>
    <n v="4293.2027423422487"/>
  </r>
  <r>
    <x v="0"/>
    <d v="2022-06-25T00:00:00"/>
    <n v="1062.4076657026735"/>
    <n v="2194.3295925379566"/>
    <n v="361.24878708042849"/>
    <n v="764.98963376304971"/>
    <n v="124631.16558068505"/>
    <n v="4382.9756790841084"/>
  </r>
  <r>
    <x v="0"/>
    <d v="2022-07-02T00:00:00"/>
    <n v="1057.1994913658896"/>
    <n v="2219.7070633613316"/>
    <n v="364.86127495102721"/>
    <n v="841.48859713935281"/>
    <n v="126633.74994435041"/>
    <n v="4483.2564268176011"/>
  </r>
  <r>
    <x v="0"/>
    <d v="2022-07-09T00:00:00"/>
    <n v="1056.6889105838809"/>
    <n v="2243.6212214439429"/>
    <n v="368.50988770051686"/>
    <n v="925.63745685328797"/>
    <n v="127308.8822118979"/>
    <n v="4594.4574765816287"/>
  </r>
  <r>
    <x v="0"/>
    <d v="2022-07-16T00:00:00"/>
    <n v="1059.4979967027525"/>
    <n v="2085.5131470207571"/>
    <n v="372.19498657751996"/>
    <n v="1018.2012025386168"/>
    <n v="127656.18055575193"/>
    <n v="4535.4073328396462"/>
  </r>
  <r>
    <x v="0"/>
    <d v="2022-07-23T00:00:00"/>
    <n v="1064.6625145789033"/>
    <n v="1861.903729364346"/>
    <n v="375.91693644329501"/>
    <n v="1120.0213227924787"/>
    <n v="127847.24577771775"/>
    <n v="4422.5045031790232"/>
  </r>
  <r>
    <x v="0"/>
    <d v="2022-07-30T00:00:00"/>
    <n v="1071.5078162610785"/>
    <n v="1627.2269471580453"/>
    <n v="379.67610580772794"/>
    <n v="1232.0234550717266"/>
    <n v="127956.65906608949"/>
    <n v="4310.4343242985788"/>
  </r>
  <r>
    <x v="0"/>
    <d v="2022-08-06T00:00:00"/>
    <n v="1079.5619679991596"/>
    <n v="1405.4472936835141"/>
    <n v="383.4728668658052"/>
    <n v="1355.2258005788995"/>
    <n v="128251.92719787156"/>
    <n v="4223.7079291273785"/>
  </r>
  <r>
    <x v="0"/>
    <d v="2022-08-13T00:00:00"/>
    <n v="1088.4949391819803"/>
    <n v="1205.7823939305749"/>
    <n v="387.30759553446325"/>
    <n v="1490.7483806367893"/>
    <n v="128291.54240930575"/>
    <n v="4172.3333092838084"/>
  </r>
  <r>
    <x v="0"/>
    <d v="2022-08-20T00:00:00"/>
    <n v="1098.0760346257807"/>
    <n v="1030.4911319907824"/>
    <n v="391.18067148980788"/>
    <n v="1639.8232187004685"/>
    <n v="128316.89558559433"/>
    <n v="4159.5710568068398"/>
  </r>
  <r>
    <x v="0"/>
    <d v="2022-08-27T00:00:00"/>
    <n v="1108.1440972084247"/>
    <n v="878.70551076706192"/>
    <n v="395.09247820470603"/>
    <n v="1803.8055405705156"/>
    <n v="128334.09204137756"/>
    <n v="4185.7476267507082"/>
  </r>
  <r>
    <x v="0"/>
    <d v="2022-09-03T00:00:00"/>
    <n v="1118.5866497459792"/>
    <n v="748.29370843945117"/>
    <n v="399.04340298675305"/>
    <n v="1984.1860946275674"/>
    <n v="125251.66865420139"/>
    <n v="4250.1098557997502"/>
  </r>
  <r>
    <x v="0"/>
    <d v="2022-09-10T00:00:00"/>
    <n v="1129.3252943392683"/>
    <n v="636.74666431725768"/>
    <n v="403.03383701662057"/>
    <n v="465.86783748022924"/>
    <n v="116440.89959937912"/>
    <n v="2634.9736331533759"/>
  </r>
  <r>
    <x v="0"/>
    <d v="2022-09-17T00:00:00"/>
    <n v="1140.3054919497415"/>
    <n v="541.58317074153115"/>
    <n v="407.06417538678681"/>
    <n v="294.18319108261301"/>
    <n v="113279.30525142414"/>
    <n v="2383.1360291606725"/>
  </r>
  <r>
    <x v="0"/>
    <d v="2022-09-24T00:00:00"/>
    <n v="1151.4894081361954"/>
    <n v="460.5199481662325"/>
    <n v="411.13481714065466"/>
    <n v="263.13189971444285"/>
    <n v="112105.29821213512"/>
    <n v="2286.2760731575254"/>
  </r>
  <r>
    <x v="0"/>
    <d v="2022-10-01T00:00:00"/>
    <n v="1162.8509051044266"/>
    <n v="391.52908245926312"/>
    <n v="415.24616531206124"/>
    <n v="304.45968100495543"/>
    <n v="104702.60931007878"/>
    <n v="2274.0858338807066"/>
  </r>
  <r>
    <x v="0"/>
    <d v="2022-10-08T00:00:00"/>
    <n v="1174.3720361762796"/>
    <n v="326.27122200773829"/>
    <n v="158.98062923150218"/>
    <n v="280.77781003065559"/>
    <n v="96974.312763761933"/>
    <n v="1940.4016974461756"/>
  </r>
  <r>
    <x v="0"/>
    <d v="2022-10-15T00:00:00"/>
    <n v="1186.0405919526083"/>
    <n v="294.94735858975696"/>
    <n v="134.52863575044921"/>
    <n v="253.37643874020958"/>
    <n v="94883.101594552034"/>
    <n v="1868.8930250330241"/>
  </r>
  <r>
    <x v="0"/>
    <d v="2022-10-22T00:00:00"/>
    <n v="1197.848382662331"/>
    <n v="280.60354435662515"/>
    <n v="133.26974213061692"/>
    <n v="228.10643583745059"/>
    <n v="94062.746096765841"/>
    <n v="1839.8281049870238"/>
  </r>
  <r>
    <x v="0"/>
    <d v="2022-10-29T00:00:00"/>
    <n v="1209.7900358420916"/>
    <n v="274.76293589067672"/>
    <n v="134.34202155418942"/>
    <n v="205.30255635083176"/>
    <n v="93475.500688330067"/>
    <n v="1824.1975496377895"/>
  </r>
  <r>
    <x v="0"/>
    <d v="2022-11-05T00:00:00"/>
    <n v="1221.8621547477087"/>
    <n v="273.18724329482615"/>
    <n v="135.65939996995795"/>
    <n v="184.77297712546118"/>
    <n v="91928.512837508635"/>
    <n v="1815.4817751379542"/>
  </r>
  <r>
    <x v="0"/>
    <d v="2022-11-12T00:00:00"/>
    <n v="1234.0627292782228"/>
    <n v="273.75745475039571"/>
    <n v="137.01338978968019"/>
    <n v="166.29574705388634"/>
    <n v="91446.691404429133"/>
    <n v="1811.129320872185"/>
  </r>
  <r>
    <x v="0"/>
    <d v="2022-11-19T00:00:00"/>
    <n v="1246.3907236591313"/>
    <n v="275.41419880921035"/>
    <n v="138.38326326957926"/>
    <n v="149.66617911259482"/>
    <n v="90980.781907264391"/>
    <n v="1809.8543648505156"/>
  </r>
  <r>
    <x v="0"/>
    <d v="2022-11-26T00:00:00"/>
    <n v="1258.8457878574106"/>
    <n v="277.62792555295778"/>
    <n v="139.76706986047532"/>
    <n v="134.69956187774505"/>
    <n v="90522.775197570256"/>
    <n v="1810.9403451485887"/>
  </r>
  <r>
    <x v="0"/>
    <d v="2022-12-03T00:00:00"/>
    <n v="1271.4280556091664"/>
    <n v="280.13399718631501"/>
    <n v="141.16473795490009"/>
    <n v="121.22960575761152"/>
    <n v="90054.335873324162"/>
    <n v="1813.9563965079933"/>
  </r>
  <r>
    <x v="0"/>
    <d v="2022-12-10T00:00:00"/>
    <n v="1284.1380030764853"/>
    <n v="282.80023334709199"/>
    <n v="142.57638507403107"/>
    <n v="109.10664518861448"/>
    <n v="89602.203958623912"/>
    <n v="1818.621266686223"/>
  </r>
  <r>
    <x v="0"/>
    <d v="2022-12-17T00:00:00"/>
    <n v="1296.9763499451094"/>
    <n v="285.56068377501987"/>
    <n v="144.00214889872956"/>
    <n v="98.195980670429449"/>
    <n v="89151.038307130293"/>
    <n v="1824.7351632892883"/>
  </r>
  <r>
    <x v="0"/>
    <d v="2022-12-24T00:00:00"/>
    <n v="1309.9439902310619"/>
    <n v="288.38251465999849"/>
    <n v="145.44217038511269"/>
    <n v="88.376382603454147"/>
    <n v="88700.351722781779"/>
    <n v="1832.1450578796271"/>
  </r>
  <r>
    <x v="0"/>
    <d v="2022-12-31T00:00:00"/>
    <n v="1323.0419438839233"/>
    <n v="291.24945183021271"/>
    <n v="146.89659208870339"/>
    <n v="78.940881225429337"/>
    <n v="88206.809634612946"/>
    <n v="1840.1288690282686"/>
  </r>
  <r>
    <x v="0"/>
    <d v="2023-01-07T00:00:00"/>
    <n v="1336.2713229481483"/>
    <n v="294.15350236032202"/>
    <n v="148.36555800956438"/>
    <n v="85.455185328054895"/>
    <n v="89179.46276819543"/>
    <n v="1864.2455686460896"/>
  </r>
  <r>
    <x v="0"/>
    <d v="2023-01-14T00:00:00"/>
    <n v="1349.6333079153997"/>
    <n v="297.09081538982878"/>
    <n v="149.84921358965741"/>
    <n v="76.719190908288667"/>
    <n v="88715.027424366141"/>
    <n v="1873.2925278031746"/>
  </r>
  <r>
    <x v="0"/>
    <d v="2023-01-21T00:00:00"/>
    <n v="1363.1291312109929"/>
    <n v="300.05961254667886"/>
    <n v="151.34770572555374"/>
    <n v="100.90490406279714"/>
    <n v="90431.637073141479"/>
    <n v="1915.4413535460228"/>
  </r>
  <r>
    <x v="0"/>
    <d v="2023-01-28T00:00:00"/>
    <n v="1376.7600656746099"/>
    <n v="303.05915317362155"/>
    <n v="152.86118278280924"/>
    <n v="101.89562046784319"/>
    <n v="90638.973304619692"/>
    <n v="1934.5760220988839"/>
  </r>
  <r>
    <x v="0"/>
    <d v="2023-02-04T00:00:00"/>
    <n v="1390.5274165374112"/>
    <n v="306.0892169560957"/>
    <n v="154.38979461063732"/>
    <n v="70.722191717273944"/>
    <n v="88351.519076765457"/>
    <n v="1921.7286198214183"/>
  </r>
  <r>
    <x v="0"/>
    <d v="2023-02-11T00:00:00"/>
    <n v="1404.4325158470238"/>
    <n v="309.14984525102562"/>
    <n v="155.93369255674369"/>
    <n v="102.87492556642842"/>
    <n v="90643.456926958752"/>
    <n v="1972.3909792212214"/>
  </r>
  <r>
    <x v="0"/>
    <d v="2023-02-18T00:00:00"/>
    <n v="1418.476718606461"/>
    <n v="312.24121176622037"/>
    <n v="157.49302948231116"/>
    <n v="94.353271267700663"/>
    <n v="90301.144212424406"/>
    <n v="1982.5642311226932"/>
  </r>
  <r>
    <x v="0"/>
    <d v="2023-02-25T00:00:00"/>
    <n v="1432.6614001132025"/>
    <n v="315.36355791522482"/>
    <n v="159.06795977713426"/>
    <n v="90.067242341976623"/>
    <n v="90187.168324184298"/>
    <n v="1997.1601601475384"/>
  </r>
  <r>
    <x v="0"/>
    <d v="2023-03-04T00:00:00"/>
    <n v="1446.9879541388084"/>
    <n v="318.51716051004814"/>
    <n v="160.65863937490562"/>
    <n v="99.108157973946035"/>
    <n v="90885.0458604054"/>
    <n v="2025.271911997708"/>
  </r>
  <r>
    <x v="0"/>
    <d v="2023-03-11T00:00:00"/>
    <n v="1461.457791697328"/>
    <n v="321.7023156229842"/>
    <n v="162.26522576865466"/>
    <n v="104.63415963566777"/>
    <n v="91346.486945604891"/>
    <n v="2050.0594927246348"/>
  </r>
  <r>
    <x v="0"/>
    <d v="2023-03-18T00:00:00"/>
    <n v="1476.0723402262934"/>
    <n v="324.91933053313187"/>
    <n v="163.88787802634124"/>
    <n v="102.41029969211404"/>
    <n v="91375.336178586411"/>
    <n v="2067.2898484778807"/>
  </r>
  <r>
    <x v="0"/>
    <d v="2023-03-25T00:00:00"/>
    <n v="1490.8330430569508"/>
    <n v="328.16851971542206"/>
    <n v="165.52675680660462"/>
    <n v="98.764510343956289"/>
    <n v="91319.849106972746"/>
    <n v="2083.2928299229338"/>
  </r>
  <r>
    <x v="0"/>
    <d v="2023-04-01T00:00:00"/>
    <n v="1505.7413590873966"/>
    <n v="331.45020285105574"/>
    <n v="167.1820243746707"/>
    <n v="80.876380761068688"/>
    <n v="90330.153113381268"/>
    <n v="2085.2499670741918"/>
  </r>
  <r>
    <x v="0"/>
    <d v="2023-04-08T00:00:00"/>
    <n v="1520.7987625981841"/>
    <n v="334.76470384880599"/>
    <n v="61.71820243746707"/>
    <n v="86.187560775447238"/>
    <n v="83946.98597307202"/>
    <n v="2003.4692296599044"/>
  </r>
  <r>
    <x v="0"/>
    <d v="2023-04-15T00:00:00"/>
    <n v="1536.006743168105"/>
    <n v="338.11235037191392"/>
    <n v="51.171820243746708"/>
    <n v="94.528671046819142"/>
    <n v="83273.622150591676"/>
    <n v="2019.8195848305847"/>
  </r>
  <r>
    <x v="0"/>
    <d v="2023-04-22T00:00:00"/>
    <n v="1551.3668056605438"/>
    <n v="341.49347361794298"/>
    <n v="50.117182024374671"/>
    <n v="103.95377357088377"/>
    <n v="83757.077219939791"/>
    <n v="2046.9312348737453"/>
  </r>
  <r>
    <x v="0"/>
    <d v="2023-04-29T00:00:00"/>
    <n v="1566.8804702596794"/>
    <n v="344.90840822527741"/>
    <n v="50.011718202437464"/>
    <n v="114.34637446991043"/>
    <n v="84370.210937232812"/>
    <n v="2076.146971157305"/>
  </r>
  <r>
    <x v="0"/>
    <d v="2023-05-06T00:00:00"/>
    <n v="1582.5492725420472"/>
    <n v="348.35749224310769"/>
    <n v="50.001171820243748"/>
    <n v="125.7807342710953"/>
    <n v="91398.370387900693"/>
    <n v="2106.6886708764941"/>
  </r>
  <r>
    <x v="0"/>
    <d v="2023-05-13T00:00:00"/>
    <n v="1598.3747635733075"/>
    <n v="351.84106713332756"/>
    <n v="50.000117182024375"/>
    <n v="138.35877993362422"/>
    <n v="92025.934922879198"/>
    <n v="2138.5747278222839"/>
  </r>
  <r>
    <x v="0"/>
    <d v="2023-05-20T00:00:00"/>
    <n v="1614.3585100231287"/>
    <n v="355.35947778855518"/>
    <n v="50.000011718202437"/>
    <n v="152.1946551505286"/>
    <n v="92653.630606910854"/>
    <n v="2171.912654680415"/>
  </r>
  <r>
    <x v="0"/>
    <d v="2023-05-27T00:00:00"/>
    <n v="1630.5020942932215"/>
    <n v="358.91307255838797"/>
    <n v="50.000001171820244"/>
    <n v="167.41412038793567"/>
    <n v="93281.339397055563"/>
    <n v="2206.8292884113653"/>
  </r>
  <r>
    <x v="0"/>
    <d v="2023-06-03T00:00:00"/>
    <n v="1646.8071146550569"/>
    <n v="362.50220327994543"/>
    <n v="50.000000117182026"/>
    <n v="184.15553239896465"/>
    <n v="97767.472966597852"/>
    <n v="2243.4648504511492"/>
  </r>
  <r>
    <x v="0"/>
    <d v="2023-06-10T00:00:00"/>
    <n v="1663.2751853948394"/>
    <n v="366.12722531073166"/>
    <n v="50.0000000117182"/>
    <n v="202.57108563608466"/>
    <n v="98395.183197996768"/>
    <n v="2281.9734963533742"/>
  </r>
  <r>
    <x v="0"/>
    <d v="2023-06-17T00:00:00"/>
    <n v="1679.9079369640504"/>
    <n v="369.78849756283239"/>
    <n v="50.00000000117182"/>
    <n v="222.82819419941552"/>
    <n v="99022.893442660279"/>
    <n v="2322.5246287274699"/>
  </r>
  <r>
    <x v="0"/>
    <d v="2023-06-24T00:00:00"/>
    <n v="1696.7070161343745"/>
    <n v="373.48638253795741"/>
    <n v="50.000000000117183"/>
    <n v="245.1110136193293"/>
    <n v="99650.603688755655"/>
    <n v="2365.3044122917786"/>
  </r>
  <r>
    <x v="0"/>
    <d v="2023-07-01T00:00:00"/>
    <n v="1713.6740861561971"/>
    <n v="377.22124636308536"/>
    <n v="50.000000000011717"/>
    <n v="269.62211498125947"/>
    <n v="101612.76020874543"/>
    <n v="2410.5174475005538"/>
  </r>
  <r>
    <x v="0"/>
    <d v="2023-07-08T00:00:00"/>
    <n v="1730.8108269200941"/>
    <n v="380.99345882659037"/>
    <n v="50.000000000001172"/>
    <n v="296.58432647938514"/>
    <n v="102240.47045512812"/>
    <n v="2458.388612226071"/>
  </r>
  <r>
    <x v="0"/>
    <d v="2023-07-15T00:00:00"/>
    <n v="1748.1189351209296"/>
    <n v="384.80339341479339"/>
    <n v="442.18999400337066"/>
    <n v="326.24275912732367"/>
    <n v="117807.40892043845"/>
    <n v="2901.3550816664174"/>
  </r>
  <r>
    <x v="0"/>
    <d v="2023-07-22T00:00:00"/>
    <n v="1765.600124424283"/>
    <n v="388.65142734890986"/>
    <n v="481.4089934037076"/>
    <n v="358.86703504005601"/>
    <n v="119017.53398156902"/>
    <n v="2994.5275802169563"/>
  </r>
  <r>
    <x v="0"/>
    <d v="2023-07-29T00:00:00"/>
    <n v="1783.2561256350264"/>
    <n v="392.53794162238324"/>
    <n v="485.33089334374131"/>
    <n v="394.7537385440616"/>
    <n v="119700.85352097583"/>
    <n v="3055.8786991452121"/>
  </r>
  <r>
    <x v="0"/>
    <d v="2023-08-05T00:00:00"/>
    <n v="1801.0886868679277"/>
    <n v="396.46332103859925"/>
    <n v="485.7230833377447"/>
    <n v="434.22911239846781"/>
    <n v="120564.66317300108"/>
    <n v="3117.5042036427394"/>
  </r>
  <r>
    <x v="0"/>
    <d v="2023-08-12T00:00:00"/>
    <n v="1819.0995737201924"/>
    <n v="400.42795424898134"/>
    <n v="485.762302337145"/>
    <n v="477.65202363831463"/>
    <n v="121192.92679299328"/>
    <n v="3182.9418539446333"/>
  </r>
  <r>
    <x v="0"/>
    <d v="2023-08-19T00:00:00"/>
    <n v="1837.2905694459041"/>
    <n v="404.43223379146917"/>
    <n v="485.76622423708505"/>
    <n v="525.41722600214621"/>
    <n v="121820.69237438588"/>
    <n v="3252.9062534766044"/>
  </r>
  <r>
    <x v="0"/>
    <d v="2023-08-26T00:00:00"/>
    <n v="1855.6634751323202"/>
    <n v="408.47655612938286"/>
    <n v="485.76661642707904"/>
    <n v="577.95894860236081"/>
    <n v="122448.40815435501"/>
    <n v="3327.8655962911425"/>
  </r>
  <r>
    <x v="0"/>
    <d v="2023-09-02T00:00:00"/>
    <n v="1874.2201098780133"/>
    <n v="412.56132169067621"/>
    <n v="485.76665564607845"/>
    <n v="635.75484346259691"/>
    <n v="119981.17321859155"/>
    <n v="3408.3029306773651"/>
  </r>
  <r>
    <x v="0"/>
    <d v="2023-09-09T00:00:00"/>
    <n v="1892.9623109728523"/>
    <n v="416.68693490758267"/>
    <n v="95.918077228612901"/>
    <n v="336.00734826203234"/>
    <n v="105304.05974627472"/>
    <n v="2741.5746713710801"/>
  </r>
  <r>
    <x v="0"/>
    <d v="2023-09-16T00:00:00"/>
    <n v="1911.891934079822"/>
    <n v="420.85380425665835"/>
    <n v="57.406633503506384"/>
    <n v="278.78941235039861"/>
    <n v="100802.95038153956"/>
    <n v="2668.9417841903851"/>
  </r>
  <r>
    <x v="0"/>
    <d v="2023-09-23T00:00:00"/>
    <n v="1931.0108534186891"/>
    <n v="425.06234229922484"/>
    <n v="54.033637388802184"/>
    <n v="248.54875100681568"/>
    <n v="99815.508751855305"/>
    <n v="2658.6555841135319"/>
  </r>
  <r>
    <x v="0"/>
    <d v="2023-09-30T00:00:00"/>
    <n v="1950.3209619515242"/>
    <n v="429.31296572221703"/>
    <n v="54.179267517716276"/>
    <n v="223.45770389527982"/>
    <n v="99309.51100545231"/>
    <n v="2657.2708990867372"/>
  </r>
  <r>
    <x v="0"/>
    <d v="2023-10-07T00:00:00"/>
    <n v="1969.8241715700929"/>
    <n v="433.60609537943913"/>
    <n v="54.681589568396049"/>
    <n v="201.08831630466642"/>
    <n v="91155.185171395759"/>
    <n v="2659.2001728225946"/>
  </r>
  <r>
    <x v="0"/>
    <d v="2023-10-14T00:00:00"/>
    <n v="1989.5224132851317"/>
    <n v="437.94215633323353"/>
    <n v="55.224458401630258"/>
    <n v="180.97712295409124"/>
    <n v="90704.406144926426"/>
    <n v="2663.6661509740866"/>
  </r>
  <r>
    <x v="0"/>
    <d v="2023-10-21T00:00:00"/>
    <n v="2009.417637417519"/>
    <n v="442.32157789656588"/>
    <n v="55.77630827940159"/>
    <n v="162.87917448667127"/>
    <n v="90254.134709970895"/>
    <n v="2670.3946980801579"/>
  </r>
  <r>
    <x v="0"/>
    <d v="2023-10-28T00:00:00"/>
    <n v="2029.5118137913696"/>
    <n v="446.74479367553158"/>
    <n v="56.334031891571115"/>
    <n v="146.59123342080304"/>
    <n v="89803.914335270048"/>
    <n v="2679.1818727792752"/>
  </r>
  <r>
    <x v="0"/>
    <d v="2023-11-04T00:00:00"/>
    <n v="2049.8069319290562"/>
    <n v="451.2122416122869"/>
    <n v="56.897368263424376"/>
    <n v="131.93210771700262"/>
    <n v="88321.043947750353"/>
    <n v="2689.8486495217703"/>
  </r>
  <r>
    <x v="0"/>
    <d v="2023-11-11T00:00:00"/>
    <n v="2070.3050012481876"/>
    <n v="455.72436402840975"/>
    <n v="57.466341551352372"/>
    <n v="118.73889670913036"/>
    <n v="87870.829236882346"/>
    <n v="2702.2346035370801"/>
  </r>
  <r>
    <x v="0"/>
    <d v="2023-11-18T00:00:00"/>
    <n v="2091.0080512605582"/>
    <n v="460.28160766869382"/>
    <n v="58.041004927395278"/>
    <n v="106.86500701460011"/>
    <n v="87420.614578526191"/>
    <n v="2716.1956708712473"/>
  </r>
  <r>
    <x v="0"/>
    <d v="2023-11-25T00:00:00"/>
    <n v="2111.9181317730859"/>
    <n v="464.88442374538079"/>
    <n v="58.621414972722171"/>
    <n v="96.178506310778374"/>
    <n v="86970.399925491482"/>
    <n v="2731.602476801967"/>
  </r>
  <r>
    <x v="0"/>
    <d v="2023-12-02T00:00:00"/>
    <n v="2133.0373130907624"/>
    <n v="469.53326798283456"/>
    <n v="59.207629122054684"/>
    <n v="54.617850631077836"/>
    <n v="83875.788408236913"/>
    <n v="2716.3960608267298"/>
  </r>
  <r>
    <x v="0"/>
    <d v="2023-12-09T00:00:00"/>
    <n v="2154.3676862216316"/>
    <n v="474.22860066266293"/>
    <n v="59.799705413235763"/>
    <n v="50.461785063107783"/>
    <n v="83575.305701025369"/>
    <n v="2738.857777360638"/>
  </r>
  <r>
    <x v="0"/>
    <d v="2023-12-16T00:00:00"/>
    <n v="2175.9113630838215"/>
    <n v="478.9708866692896"/>
    <n v="60.397702467364176"/>
    <n v="50.046178506310781"/>
    <n v="83679.618344445684"/>
    <n v="2765.3261307267858"/>
  </r>
  <r>
    <x v="0"/>
    <d v="2023-12-23T00:00:00"/>
    <n v="2197.6704767146412"/>
    <n v="483.76059553598247"/>
    <n v="61.001679492037425"/>
    <n v="50.004617850631078"/>
    <n v="83826.420671584434"/>
    <n v="2792.4373695932918"/>
  </r>
  <r>
    <x v="0"/>
    <d v="2023-12-30T00:00:00"/>
    <n v="2219.6471814817742"/>
    <n v="488.59820149134231"/>
    <n v="61.611696286957759"/>
    <n v="50.000461785063109"/>
    <n v="83977.493306631834"/>
    <n v="2819.8575410451376"/>
  </r>
  <r>
    <x v="0"/>
    <d v="2024-01-06T00:00:00"/>
    <n v="2241.8436532965825"/>
    <n v="493.48418350625576"/>
    <n v="62.227813249827328"/>
    <n v="50.00004617850631"/>
    <n v="84497.337803625691"/>
    <n v="2847.5556962311716"/>
  </r>
  <r>
    <x v="0"/>
    <d v="2024-01-13T00:00:00"/>
    <n v="2264.2620898295427"/>
    <n v="498.41902534131839"/>
    <n v="62.850091382325608"/>
    <n v="50.000004617850635"/>
    <n v="84648.880410882266"/>
    <n v="2875.5312111710373"/>
  </r>
  <r>
    <x v="0"/>
    <d v="2024-01-20T00:00:00"/>
    <n v="2286.9047107278334"/>
    <n v="503.40321559473159"/>
    <n v="63.478592296148861"/>
    <n v="50.000000461785064"/>
    <n v="84800.427290830237"/>
    <n v="2903.7865190804987"/>
  </r>
  <r>
    <x v="0"/>
    <d v="2024-01-27T00:00:00"/>
    <n v="2309.7737578351084"/>
    <n v="508.43724775067892"/>
    <n v="64.113378219110359"/>
    <n v="50.000000046178506"/>
    <n v="84951.974598047615"/>
    <n v="2932.3243838510766"/>
  </r>
  <r>
    <x v="0"/>
    <d v="2024-02-03T00:00:00"/>
    <n v="2332.8714954134575"/>
    <n v="513.52162022818561"/>
    <n v="64.754512001301464"/>
    <n v="50.000000004617853"/>
    <n v="84750.291923106706"/>
    <n v="2961.1476276475623"/>
  </r>
  <r>
    <x v="0"/>
    <d v="2024-02-10T00:00:00"/>
    <n v="1767.2656464635852"/>
    <n v="518.65683643046748"/>
    <n v="65.402057121314471"/>
    <n v="50.000000000461782"/>
    <n v="84244.755114277577"/>
    <n v="2401.3245400158289"/>
  </r>
  <r>
    <x v="0"/>
    <d v="2024-02-17T00:00:00"/>
    <n v="1349.5859525245096"/>
    <n v="523.84340479477214"/>
    <n v="66.056077692527623"/>
    <n v="50.000000000046178"/>
    <n v="83757.565136970719"/>
    <n v="1989.4854350118555"/>
  </r>
  <r>
    <x v="0"/>
    <d v="2024-02-24T00:00:00"/>
    <n v="1057.2101667671566"/>
    <n v="529.08183884271989"/>
    <n v="66.716638469452889"/>
    <n v="50.000000000004619"/>
    <n v="83328.566569702089"/>
    <n v="1703.0086440793339"/>
  </r>
  <r>
    <x v="0"/>
    <d v="2024-03-02T00:00:00"/>
    <n v="852.54711673700956"/>
    <n v="534.37265723114706"/>
    <n v="67.383804854147414"/>
    <n v="50.000000000000462"/>
    <n v="82965.830037495281"/>
    <n v="1504.3035788223046"/>
  </r>
  <r>
    <x v="0"/>
    <d v="2024-03-09T00:00:00"/>
    <n v="709.28298171590666"/>
    <n v="539.7163838034586"/>
    <n v="68.057642902688897"/>
    <n v="50.000000000000043"/>
    <n v="82674.341461050033"/>
    <n v="1367.0570084220542"/>
  </r>
  <r>
    <x v="0"/>
    <d v="2024-03-16T00:00:00"/>
    <n v="608.99808720113458"/>
    <n v="545.11354764149314"/>
    <n v="68.738219331715783"/>
    <n v="50.000000000000007"/>
    <n v="82454.895949324695"/>
    <n v="1272.8498541743434"/>
  </r>
  <r>
    <x v="0"/>
    <d v="2024-03-23T00:00:00"/>
    <n v="538.79866104079417"/>
    <n v="550.56468311790809"/>
    <n v="69.425601525032931"/>
    <n v="50"/>
    <n v="82303.910881581745"/>
    <n v="1208.7889456837352"/>
  </r>
  <r>
    <x v="0"/>
    <d v="2024-03-30T00:00:00"/>
    <n v="489.65906272855597"/>
    <n v="556.07032994908718"/>
    <n v="70.119857540283263"/>
    <n v="50"/>
    <n v="82214.245305532037"/>
    <n v="1165.8492502179263"/>
  </r>
  <r>
    <x v="0"/>
    <d v="2024-04-06T00:00:00"/>
    <n v="455.26134390998919"/>
    <n v="561.63103324857809"/>
    <n v="70.82105611568609"/>
    <n v="50"/>
    <n v="82176.656512881571"/>
    <n v="1137.7134332742535"/>
  </r>
  <r>
    <x v="0"/>
    <d v="2024-04-13T00:00:00"/>
    <n v="431.18294073699246"/>
    <n v="567.24734358106389"/>
    <n v="71.529266676842951"/>
    <n v="54.500000000000007"/>
    <n v="82673.529336551728"/>
    <n v="1124.4595509948992"/>
  </r>
  <r>
    <x v="0"/>
    <d v="2024-04-20T00:00:00"/>
    <n v="414.32805851589467"/>
    <n v="572.9198170168745"/>
    <n v="72.244559343611385"/>
    <n v="59.90000000000002"/>
    <n v="83250.842458600833"/>
    <n v="1119.3924348763805"/>
  </r>
  <r>
    <x v="0"/>
    <d v="2024-04-27T00:00:00"/>
    <n v="402.52964096112623"/>
    <n v="578.64901518704323"/>
    <n v="72.967004937047506"/>
    <n v="65.885000000000019"/>
    <n v="83857.583912024449"/>
    <n v="1120.0306610852169"/>
  </r>
  <r>
    <x v="0"/>
    <d v="2024-05-04T00:00:00"/>
    <n v="556.81953172720421"/>
    <n v="584.43550533891369"/>
    <n v="73.696674986417975"/>
    <n v="72.473000000000042"/>
    <n v="91673.910856046074"/>
    <n v="1287.4247120525358"/>
  </r>
  <r>
    <x v="0"/>
    <d v="2024-05-11T00:00:00"/>
    <n v="667.57294309400299"/>
    <n v="1359.5759933272677"/>
    <n v="298.65712091307267"/>
    <n v="79.720250000000064"/>
    <n v="105619.71190514733"/>
    <n v="2405.5263073343431"/>
  </r>
  <r>
    <x v="0"/>
    <d v="2024-05-18T00:00:00"/>
    <n v="747.8783237596117"/>
    <n v="1720.4622813049996"/>
    <n v="324.06604003988247"/>
    <n v="87.692270000000065"/>
    <n v="107945.24812430887"/>
    <n v="2880.0989151044937"/>
  </r>
  <r>
    <x v="0"/>
    <d v="2024-05-25T00:00:00"/>
    <n v="806.89786286147591"/>
    <n v="1874.8885681778311"/>
    <n v="329.54893523204919"/>
    <n v="96.461496500000067"/>
    <n v="109142.61753435615"/>
    <n v="3107.7968627713562"/>
  </r>
  <r>
    <x v="0"/>
    <d v="2024-06-01T00:00:00"/>
    <n v="851.04537059507834"/>
    <n v="1962.2482858895"/>
    <n v="333.06864806354645"/>
    <n v="106.1076461000001"/>
    <n v="113942.82230378315"/>
    <n v="3252.4699506481252"/>
  </r>
  <r>
    <x v="0"/>
    <d v="2024-06-08T00:00:00"/>
    <n v="884.81079467452037"/>
    <n v="2016.1761847633404"/>
    <n v="336.42175689209961"/>
    <n v="116.71841070500011"/>
    <n v="114773.95554613177"/>
    <n v="3354.1271470349607"/>
  </r>
  <r>
    <x v="0"/>
    <d v="2024-06-15T00:00:00"/>
    <n v="911.33738188270945"/>
    <n v="2053.4906546184466"/>
    <n v="339.78821669581237"/>
    <n v="128.39025177500014"/>
    <n v="115548.19630931872"/>
    <n v="3433.0065049719688"/>
  </r>
  <r>
    <x v="0"/>
    <d v="2024-06-22T00:00:00"/>
    <n v="932.82569118454728"/>
    <n v="2082.6019151683677"/>
    <n v="343.18632308624967"/>
    <n v="141.22927695245016"/>
    <n v="116291.1165841769"/>
    <n v="3499.8432063916148"/>
  </r>
  <r>
    <x v="0"/>
    <d v="2024-06-29T00:00:00"/>
    <n v="950.81640293450039"/>
    <n v="2107.7161113219195"/>
    <n v="346.6182087394601"/>
    <n v="155.35220464769017"/>
    <n v="117016.07582667803"/>
    <n v="3560.5029276435698"/>
  </r>
  <r>
    <x v="0"/>
    <d v="2024-07-06T00:00:00"/>
    <n v="966.38828535052073"/>
    <n v="2130.9373609360728"/>
    <n v="350.08439306908946"/>
    <n v="170.88742511245871"/>
    <n v="119064.83421584955"/>
    <n v="3618.2974644681417"/>
  </r>
  <r>
    <x v="0"/>
    <d v="2024-07-13T00:00:00"/>
    <n v="980.29677107469865"/>
    <n v="1165.4933623871589"/>
    <n v="125.0306530341191"/>
    <n v="187.97616762370453"/>
    <n v="110193.47772163803"/>
    <n v="2458.7969541196808"/>
  </r>
  <r>
    <x v="0"/>
    <d v="2024-07-20T00:00:00"/>
    <n v="798.70773975228906"/>
    <n v="683.77160993189307"/>
    <n v="103.42550116789415"/>
    <n v="206.77378438607496"/>
    <n v="106858.40019753636"/>
    <n v="1792.6786352381514"/>
  </r>
  <r>
    <x v="0"/>
    <d v="2024-07-27T00:00:00"/>
    <n v="869.02727107965597"/>
    <n v="443.92098299164326"/>
    <n v="102.17421033991648"/>
    <n v="227.45116282468251"/>
    <n v="105805.88861043188"/>
    <n v="1642.5736272358984"/>
  </r>
  <r>
    <x v="0"/>
    <d v="2024-08-03T00:00:00"/>
    <n v="921.35026154134357"/>
    <n v="325.01602130177537"/>
    <n v="102.96739785935"/>
    <n v="250.19627910715079"/>
    <n v="105541.74778716901"/>
    <n v="1599.5299598096196"/>
  </r>
  <r>
    <x v="0"/>
    <d v="2024-08-10T00:00:00"/>
    <n v="961.10666658238051"/>
    <n v="266.59409575490088"/>
    <n v="103.9742163795469"/>
    <n v="275.21590701786585"/>
    <n v="105477.95074161021"/>
    <n v="1606.8908857346944"/>
  </r>
  <r>
    <x v="0"/>
    <d v="2024-08-17T00:00:00"/>
    <n v="992.09776494614084"/>
    <n v="238.42399383250381"/>
    <n v="105.01167299750274"/>
    <n v="302.73749771965248"/>
    <n v="105737.21343452064"/>
    <n v="1638.2709294957999"/>
  </r>
  <r>
    <x v="0"/>
    <d v="2024-08-24T00:00:00"/>
    <n v="1016.984764784158"/>
    <n v="225.39021233085583"/>
    <n v="106.06156117289379"/>
    <n v="333.01124749161772"/>
    <n v="106202.43601039218"/>
    <n v="1681.4477857795252"/>
  </r>
  <r>
    <x v="0"/>
    <d v="2024-08-31T00:00:00"/>
    <n v="1037.6308279639884"/>
    <n v="219.93510373417786"/>
    <n v="107.12215392916434"/>
    <n v="366.31237224077955"/>
    <n v="103688.84341652395"/>
    <n v="1731.0004578681101"/>
  </r>
  <r>
    <x v="0"/>
    <d v="2024-09-07T00:00:00"/>
    <n v="1055.3404871160205"/>
    <n v="218.27994941152639"/>
    <n v="108.19337318291015"/>
    <n v="402.9436094648575"/>
    <n v="104330.69800567033"/>
    <n v="1784.7574191753145"/>
  </r>
  <r>
    <x v="0"/>
    <d v="2024-09-14T00:00:00"/>
    <n v="1071.0272375978552"/>
    <n v="218.53549622564503"/>
    <n v="109.27530668618468"/>
    <n v="113.87289568935859"/>
    <n v="97240.471565406988"/>
    <n v="1512.7109361990435"/>
  </r>
  <r>
    <x v="0"/>
    <d v="2024-09-21T00:00:00"/>
    <n v="1085.3308519013062"/>
    <n v="219.75722484790319"/>
    <n v="110.36805973019108"/>
    <n v="77.607970837521407"/>
    <n v="95192.257308312299"/>
    <n v="1493.064107316922"/>
  </r>
  <r>
    <x v="0"/>
    <d v="2024-09-28T00:00:00"/>
    <n v="1098.6994997695497"/>
    <n v="221.47298392638305"/>
    <n v="111.47174032520743"/>
    <n v="67.359410225479138"/>
    <n v="94531.453260630602"/>
    <n v="1499.0036342466194"/>
  </r>
  <r>
    <x v="0"/>
    <d v="2024-10-05T00:00:00"/>
    <n v="1111.4472323117066"/>
    <n v="223.44680718064728"/>
    <n v="112.58645772823093"/>
    <n v="52.373807188428231"/>
    <n v="85546.611451900797"/>
    <n v="1499.8543044090129"/>
  </r>
  <r>
    <x v="0"/>
    <d v="2024-10-12T00:00:00"/>
    <n v="1123.7942209159467"/>
    <n v="225.56082195995398"/>
    <n v="113.7123223054904"/>
    <n v="50.237380718842822"/>
    <n v="85460.665070564588"/>
    <n v="1513.3047459002339"/>
  </r>
  <r>
    <x v="0"/>
    <d v="2024-10-19T00:00:00"/>
    <n v="1135.8949245218921"/>
    <n v="227.75620353330362"/>
    <n v="114.849445528543"/>
    <n v="50.023738071884281"/>
    <n v="85588.550555924157"/>
    <n v="1528.524311655623"/>
  </r>
  <r>
    <x v="0"/>
    <d v="2024-10-26T00:00:00"/>
    <n v="1147.8578067448614"/>
    <n v="230.00365224551172"/>
    <n v="115.99793998382823"/>
    <n v="50.002373807188427"/>
    <n v="85738.33704293448"/>
    <n v="1543.8617727813898"/>
  </r>
  <r>
    <x v="0"/>
    <d v="2024-11-02T00:00:00"/>
    <n v="1159.7591378967354"/>
    <n v="232.28863210640435"/>
    <n v="117.15791938366647"/>
    <n v="50.000237380718843"/>
    <n v="84857.558989498022"/>
    <n v="1559.2059267675249"/>
  </r>
  <r>
    <x v="0"/>
    <d v="2024-11-09T00:00:00"/>
    <n v="1171.6526564348003"/>
    <n v="234.60399009668714"/>
    <n v="118.32949857750313"/>
    <n v="50.000023738071889"/>
    <n v="85009.53074301267"/>
    <n v="1574.5861688470623"/>
  </r>
  <r>
    <x v="0"/>
    <d v="2024-11-16T00:00:00"/>
    <n v="1183.5763320105166"/>
    <n v="236.94626583226341"/>
    <n v="119.51279356327817"/>
    <n v="60.474754461777621"/>
    <n v="86247.747873056345"/>
    <n v="1600.5101458678357"/>
  </r>
  <r>
    <x v="0"/>
    <d v="2024-11-23T00:00:00"/>
    <n v="1195.5570996385795"/>
    <n v="239.31384640789074"/>
    <n v="120.70792149891095"/>
    <n v="72.847159207914487"/>
    <n v="87462.657364550236"/>
    <n v="1628.4260267532957"/>
  </r>
  <r>
    <x v="0"/>
    <d v="2024-11-30T00:00:00"/>
    <n v="1207.6141736505358"/>
    <n v="241.70604383062198"/>
    <n v="121.91500071390004"/>
    <n v="56.558080432907943"/>
    <n v="86154.478564106699"/>
    <n v="1627.7932986279657"/>
  </r>
  <r>
    <x v="0"/>
    <d v="2024-12-07T00:00:00"/>
    <n v="1219.7613674979407"/>
    <n v="244.12263374825437"/>
    <n v="123.13415072103906"/>
    <n v="56.608579512171438"/>
    <n v="86311.24861533771"/>
    <n v="1643.6267314794056"/>
  </r>
  <r>
    <x v="0"/>
    <d v="2024-12-14T00:00:00"/>
    <n v="1232.0087176505494"/>
    <n v="246.56362482539998"/>
    <n v="124.36549222824944"/>
    <n v="87.134524771788577"/>
    <n v="88926.193507765172"/>
    <n v="1690.0723594759875"/>
  </r>
  <r>
    <x v="0"/>
    <d v="2024-12-21T00:00:00"/>
    <n v="1244.3636203613958"/>
    <n v="249.02914344348557"/>
    <n v="125.60914715053195"/>
    <n v="87.453987968676358"/>
    <n v="89098.704638314783"/>
    <n v="1706.4558989240895"/>
  </r>
  <r>
    <x v="0"/>
    <d v="2024-12-28T00:00:00"/>
    <n v="1256.8316274390481"/>
    <n v="251.51937606283619"/>
    <n v="126.86523862203727"/>
    <n v="91.91350140056278"/>
    <n v="89534.355388450378"/>
    <n v="1727.1297435244844"/>
  </r>
  <r>
    <x v="1"/>
    <d v="2022-01-01T00:00:00"/>
    <n v="4050"/>
    <n v="800"/>
    <n v="400"/>
    <n v="283.73676868658481"/>
    <n v="111249.41214773065"/>
    <n v="5533.7367686865846"/>
  </r>
  <r>
    <x v="1"/>
    <d v="2022-01-08T00:00:00"/>
    <n v="4110.75"/>
    <n v="820"/>
    <n v="418"/>
    <n v="291.26660753238122"/>
    <n v="111854.25988981918"/>
    <n v="5640.0166075323814"/>
  </r>
  <r>
    <x v="1"/>
    <d v="2022-01-15T00:00:00"/>
    <n v="4217.0625"/>
    <n v="851"/>
    <n v="438.70000000000005"/>
    <n v="320.78537335354849"/>
    <n v="112964.40393740888"/>
    <n v="5827.5478733535483"/>
  </r>
  <r>
    <x v="1"/>
    <d v="2022-01-22T00:00:00"/>
    <n v="4358.4581249999992"/>
    <n v="888.55"/>
    <n v="460.61500000000001"/>
    <n v="310.30931562772565"/>
    <n v="113377.67663129685"/>
    <n v="6017.9324406277246"/>
  </r>
  <r>
    <x v="1"/>
    <d v="2022-01-29T00:00:00"/>
    <n v="4527.7607812499991"/>
    <n v="930.47749999999996"/>
    <n v="483.64375000000001"/>
    <n v="330.6479210460692"/>
    <n v="114366.86935676867"/>
    <n v="6272.5299522960686"/>
  </r>
  <r>
    <x v="1"/>
    <d v="2022-02-05T00:00:00"/>
    <n v="3944.7735960937493"/>
    <n v="720.49506250000002"/>
    <n v="278.09505625000003"/>
    <n v="168.48766935638571"/>
    <n v="105053.66608292519"/>
    <n v="5111.8513842001348"/>
  </r>
  <r>
    <x v="1"/>
    <d v="2022-02-12T00:00:00"/>
    <n v="3575.4496189453121"/>
    <n v="628.26665937500002"/>
    <n v="269.02672093750004"/>
    <n v="164.2127934306944"/>
    <n v="103928.30360542249"/>
    <n v="4636.9557926885063"/>
  </r>
  <r>
    <x v="1"/>
    <d v="2022-02-19T00:00:00"/>
    <n v="3357.6282400253904"/>
    <n v="595.55341421875005"/>
    <n v="280.18074817187505"/>
    <n v="205.93131382566614"/>
    <n v="105163.13669486385"/>
    <n v="4439.2937162416811"/>
  </r>
  <r>
    <x v="1"/>
    <d v="2022-02-26T00:00:00"/>
    <n v="3247.8939501196282"/>
    <n v="593.26779586718749"/>
    <n v="293.96005469921874"/>
    <n v="196.96669632539653"/>
    <n v="105167.52329652161"/>
    <n v="4332.0884970114312"/>
  </r>
  <r>
    <x v="1"/>
    <d v="2022-03-05T00:00:00"/>
    <n v="3215.9576562906886"/>
    <n v="606.89954112929695"/>
    <n v="308.63508434605478"/>
    <n v="186.84934448225877"/>
    <n v="105289.31761874976"/>
    <n v="4318.3416262482997"/>
  </r>
  <r>
    <x v="1"/>
    <d v="2022-03-12T00:00:00"/>
    <n v="3240.7238451707781"/>
    <n v="629.22869592013683"/>
    <n v="324.06454125454502"/>
    <n v="226.82024744400258"/>
    <n v="106913.67705030664"/>
    <n v="4420.8373297894623"/>
  </r>
  <r>
    <x v="1"/>
    <d v="2022-03-19T00:00:00"/>
    <n v="3307.5378516752053"/>
    <n v="656.68221958333118"/>
    <n v="340.26753858639103"/>
    <n v="242.17362192847114"/>
    <n v="107860.34737325921"/>
    <n v="4546.6612317733989"/>
  </r>
  <r>
    <x v="1"/>
    <d v="2022-03-26T00:00:00"/>
    <n v="3406.2592142310868"/>
    <n v="687.51237499609147"/>
    <n v="357.28089254262244"/>
    <n v="241.59451725953738"/>
    <n v="108452.52328599997"/>
    <n v="4692.6469990293381"/>
  </r>
  <r>
    <x v="1"/>
    <d v="2022-04-02T00:00:00"/>
    <n v="3486.2739952007896"/>
    <n v="706.51916535451596"/>
    <n v="362.21476932508551"/>
    <n v="244.44895622310207"/>
    <n v="108796.51771730618"/>
    <n v="4799.4568861034932"/>
  </r>
  <r>
    <x v="1"/>
    <d v="2022-04-09T00:00:00"/>
    <n v="3553.3032673319713"/>
    <n v="719.65019031229303"/>
    <n v="365.97302380404005"/>
    <n v="266.76335056917338"/>
    <n v="109504.15827254635"/>
    <n v="4905.6898320174778"/>
  </r>
  <r>
    <x v="1"/>
    <d v="2022-04-16T00:00:00"/>
    <n v="3330.3427261811294"/>
    <n v="637.36598043968547"/>
    <n v="286.38409913558905"/>
    <n v="293.22663549846686"/>
    <n v="107751.00011819368"/>
    <n v="4547.319441254871"/>
  </r>
  <r>
    <x v="1"/>
    <d v="2022-04-23T00:00:00"/>
    <n v="3182.7006517660275"/>
    <n v="598.99928435621712"/>
    <n v="280.92307463629584"/>
    <n v="322.52799403555122"/>
    <n v="107832.05743893993"/>
    <n v="4385.1510047940919"/>
  </r>
  <r>
    <x v="1"/>
    <d v="2022-04-30T00:00:00"/>
    <n v="3087.8658071098494"/>
    <n v="582.61909925584678"/>
    <n v="282.89981883359394"/>
    <n v="354.77866293783012"/>
    <n v="108265.31699092189"/>
    <n v="4308.1633881371199"/>
  </r>
  <r>
    <x v="1"/>
    <d v="2022-05-07T00:00:00"/>
    <n v="3030.0811693592605"/>
    <n v="577.26020127643892"/>
    <n v="285.64556836702343"/>
    <n v="390.25631618148549"/>
    <n v="115218.51606955052"/>
    <n v="4283.2432551842085"/>
  </r>
  <r>
    <x v="1"/>
    <d v="2022-05-14T00:00:00"/>
    <n v="2998.3176739776713"/>
    <n v="577.4402588032201"/>
    <n v="288.49369918520301"/>
    <n v="429.28192649462136"/>
    <n v="115828.88315763202"/>
    <n v="4293.5335584607155"/>
  </r>
  <r>
    <x v="1"/>
    <d v="2022-05-21T00:00:00"/>
    <n v="2984.8558357648217"/>
    <n v="580.41838914826076"/>
    <n v="291.37780369050597"/>
    <n v="472.21011701358225"/>
    <n v="116472.54314895469"/>
    <n v="4328.8621456171704"/>
  </r>
  <r>
    <x v="1"/>
    <d v="2022-05-28T00:00:00"/>
    <n v="2984.2928836556312"/>
    <n v="584.82443691824767"/>
    <n v="294.29149847875613"/>
    <n v="519.43112850189038"/>
    <n v="117135.7386075266"/>
    <n v="4382.8399475545257"/>
  </r>
  <r>
    <x v="1"/>
    <d v="2022-06-04T00:00:00"/>
    <n v="2992.8477551654005"/>
    <n v="589.97361322668235"/>
    <n v="297.23440513867826"/>
    <n v="571.37424133077434"/>
    <n v="121669.1420218579"/>
    <n v="4451.4300148615357"/>
  </r>
  <r>
    <x v="1"/>
    <d v="2022-06-11T00:00:00"/>
    <n v="3007.8745925883031"/>
    <n v="595.52381532857521"/>
    <n v="300.20674835757842"/>
    <n v="628.51166546172135"/>
    <n v="122351.4130611416"/>
    <n v="4532.1168217361783"/>
  </r>
  <r>
    <x v="1"/>
    <d v="2022-06-18T00:00:00"/>
    <n v="3027.5221904240607"/>
    <n v="601.30428646667406"/>
    <n v="303.2088157579056"/>
    <n v="691.36283200768059"/>
    <n v="123038.30065805883"/>
    <n v="4623.3981246563208"/>
  </r>
  <r>
    <x v="1"/>
    <d v="2022-06-25T00:00:00"/>
    <n v="3050.4956086652132"/>
    <n v="607.22994582374724"/>
    <n v="306.24090390715975"/>
    <n v="760.49911520842738"/>
    <n v="123728.17072353922"/>
    <n v="4724.4655736045479"/>
  </r>
  <r>
    <x v="1"/>
    <d v="2022-07-02T00:00:00"/>
    <n v="3075.8893021877043"/>
    <n v="613.25855352818803"/>
    <n v="309.30331294539894"/>
    <n v="836.54902672926801"/>
    <n v="125754.44628998761"/>
    <n v="4835.0001953905594"/>
  </r>
  <r>
    <x v="1"/>
    <d v="2022-07-09T00:00:00"/>
    <n v="3103.0703114146681"/>
    <n v="619.36929318657144"/>
    <n v="312.39634607476961"/>
    <n v="920.20392940219472"/>
    <n v="126447.57994444194"/>
    <n v="4955.0398800782041"/>
  </r>
  <r>
    <x v="1"/>
    <d v="2022-07-16T00:00:00"/>
    <n v="3131.5964958723753"/>
    <n v="625.55206317998795"/>
    <n v="315.52030953550894"/>
    <n v="1012.2243223424142"/>
    <n v="127141.59105732381"/>
    <n v="5084.8931909302864"/>
  </r>
  <r>
    <x v="1"/>
    <d v="2022-07-23T00:00:00"/>
    <n v="3161.1592977715918"/>
    <n v="631.80212234256328"/>
    <n v="318.6755126308633"/>
    <n v="1113.4467545766556"/>
    <n v="127836.19713596703"/>
    <n v="5225.083687321674"/>
  </r>
  <r>
    <x v="1"/>
    <d v="2022-07-30T00:00:00"/>
    <n v="3191.5436766076527"/>
    <n v="638.11741283137667"/>
    <n v="321.86226775717182"/>
    <n v="1224.7914300343214"/>
    <n v="128531.20903220279"/>
    <n v="5376.3147872305235"/>
  </r>
  <r>
    <x v="1"/>
    <d v="2022-08-06T00:00:00"/>
    <n v="3222.600063474571"/>
    <n v="644.49722159238422"/>
    <n v="325.08089043474354"/>
    <n v="1347.2705730377538"/>
    <n v="129457.06215846437"/>
    <n v="5539.448748539452"/>
  </r>
  <r>
    <x v="1"/>
    <d v="2022-08-13T00:00:00"/>
    <n v="3254.2247291799054"/>
    <n v="650.94151112465488"/>
    <n v="328.33169933909085"/>
    <n v="1481.9976303415292"/>
    <n v="130152.54315106469"/>
    <n v="5715.4955699851798"/>
  </r>
  <r>
    <x v="1"/>
    <d v="2022-08-20T00:00:00"/>
    <n v="3286.3460420211163"/>
    <n v="657.45058489407495"/>
    <n v="331.61501633248184"/>
    <n v="1630.1973933756824"/>
    <n v="130848.15577663784"/>
    <n v="5905.6090366233557"/>
  </r>
  <r>
    <x v="1"/>
    <d v="2022-08-27T00:00:00"/>
    <n v="3318.9148483259169"/>
    <n v="761.94052969453855"/>
    <n v="423.05521515599912"/>
    <n v="1793.2171327132505"/>
    <n v="133694.66457103929"/>
    <n v="6297.1277258897062"/>
  </r>
  <r>
    <x v="1"/>
    <d v="2022-09-03T00:00:00"/>
    <n v="3351.8977389283882"/>
    <n v="818.51765446724539"/>
    <n v="436.09817217357846"/>
    <n v="1972.5388459845758"/>
    <n v="131681.98273596817"/>
    <n v="6579.0524115537883"/>
  </r>
  <r>
    <x v="1"/>
    <d v="2022-09-10T00:00:00"/>
    <n v="3385.2723358011208"/>
    <n v="851.18169074979858"/>
    <n v="441.34039438191616"/>
    <n v="494.03600317347889"/>
    <n v="124056.46409464293"/>
    <n v="5171.8304241063142"/>
  </r>
  <r>
    <x v="1"/>
    <d v="2022-09-17T00:00:00"/>
    <n v="3419.0239927975458"/>
    <n v="871.93293752623686"/>
    <n v="445.84192237439549"/>
    <n v="313.28437956797086"/>
    <n v="121664.26540559542"/>
    <n v="5050.083232266149"/>
  </r>
  <r>
    <x v="1"/>
    <d v="2022-09-24T00:00:00"/>
    <n v="3453.1434862724104"/>
    <n v="886.77198183596943"/>
    <n v="450.30915400300535"/>
    <n v="326.93397361259787"/>
    <n v="122087.16241015175"/>
    <n v="5117.1585957239831"/>
  </r>
  <r>
    <x v="1"/>
    <d v="2022-10-01T00:00:00"/>
    <n v="2615.9179450120864"/>
    <n v="898.69955912156433"/>
    <n v="454.81312678352202"/>
    <n v="312.7216754572284"/>
    <n v="113642.92766507097"/>
    <n v="4282.1523063744016"/>
  </r>
  <r>
    <x v="1"/>
    <d v="2022-10-08T00:00:00"/>
    <n v="2912.2717693180034"/>
    <n v="805.27709077380041"/>
    <n v="365.81589277006861"/>
    <n v="261.06760696016499"/>
    <n v="110946.54882434933"/>
    <n v="4344.4323598220381"/>
  </r>
  <r>
    <x v="1"/>
    <d v="2022-10-15T00:00:00"/>
    <n v="3130.5307384102407"/>
    <n v="762.12512971204865"/>
    <n v="360.11951516964047"/>
    <n v="226.75168787298867"/>
    <n v="109999.85146602525"/>
    <n v="4479.5270711649182"/>
  </r>
  <r>
    <x v="1"/>
    <d v="2022-10-22T00:00:00"/>
    <n v="3294.231421773683"/>
    <n v="744.14401502442422"/>
    <n v="362.78525666852397"/>
    <n v="224.0694648976737"/>
    <n v="110024.26051004976"/>
    <n v="4625.2301583643057"/>
  </r>
  <r>
    <x v="1"/>
    <d v="2022-10-29T00:00:00"/>
    <n v="3419.8504991769578"/>
    <n v="738.78427218229604"/>
    <n v="366.31956386992795"/>
    <n v="227.35000641540771"/>
    <n v="110251.15553208467"/>
    <n v="4752.3043416445898"/>
  </r>
  <r>
    <x v="1"/>
    <d v="2022-11-05T00:00:00"/>
    <n v="3518.9227383986035"/>
    <n v="739.77152340793282"/>
    <n v="369.9734049720991"/>
    <n v="261.37911042262408"/>
    <n v="110174.58346369513"/>
    <n v="4890.0467772012598"/>
  </r>
  <r>
    <x v="1"/>
    <d v="2022-11-12T00:00:00"/>
    <n v="3599.523579743503"/>
    <n v="743.96894289391901"/>
    <n v="373.67220356816728"/>
    <n v="259.57569417863647"/>
    <n v="110298.41467140797"/>
    <n v="4976.7404203842252"/>
  </r>
  <r>
    <x v="1"/>
    <d v="2022-11-19T00:00:00"/>
    <n v="3667.3069453135777"/>
    <n v="749.80848444881167"/>
    <n v="377.40883205848365"/>
    <n v="236.6565215499534"/>
    <n v="109933.367677662"/>
    <n v="5031.1807833708253"/>
  </r>
  <r>
    <x v="1"/>
    <d v="2022-11-26T00:00:00"/>
    <n v="3726.2317056075617"/>
    <n v="756.50649535627645"/>
    <n v="381.18291102453202"/>
    <n v="269.92645145665188"/>
    <n v="110845.65573567706"/>
    <n v="5133.8475634450224"/>
  </r>
  <r>
    <x v="1"/>
    <d v="2022-12-03T00:00:00"/>
    <n v="3779.0702062522309"/>
    <n v="763.67152334132754"/>
    <n v="384.99473919932359"/>
    <n v="272.22453440228838"/>
    <n v="111038.6062245098"/>
    <n v="5199.9610031951706"/>
  </r>
  <r>
    <x v="1"/>
    <d v="2022-12-10T00:00:00"/>
    <n v="3827.7642368267689"/>
    <n v="771.10822009048502"/>
    <n v="388.84468649777148"/>
    <n v="246.70146004055167"/>
    <n v="110633.35048445314"/>
    <n v="5234.4186034555769"/>
  </r>
  <r>
    <x v="1"/>
    <d v="2022-12-17T00:00:00"/>
    <n v="3873.674209153447"/>
    <n v="778.71929304926198"/>
    <n v="392.73313335339469"/>
    <n v="252.61255536737656"/>
    <n v="110924.12589080748"/>
    <n v="5297.7391909234802"/>
  </r>
  <r>
    <x v="1"/>
    <d v="2022-12-24T00:00:00"/>
    <n v="3917.7535822158688"/>
    <n v="786.45648135869055"/>
    <n v="396.66046468599313"/>
    <n v="277.32288529554762"/>
    <n v="111611.56156610735"/>
    <n v="5378.1934135561005"/>
  </r>
  <r>
    <x v="1"/>
    <d v="2022-12-31T00:00:00"/>
    <n v="3960.6709597176487"/>
    <n v="794.2960438617456"/>
    <n v="400.62706933275956"/>
    <n v="255.36142132402529"/>
    <n v="111293.93129570707"/>
    <n v="5410.9554942361792"/>
  </r>
  <r>
    <x v="1"/>
    <d v="2023-01-07T00:00:00"/>
    <n v="4002.8955584905598"/>
    <n v="802.22650314509701"/>
    <n v="404.6333400260778"/>
    <n v="296.45627532006932"/>
    <n v="112667.5183039807"/>
    <n v="5506.2116769818031"/>
  </r>
  <r>
    <x v="1"/>
    <d v="2023-01-14T00:00:00"/>
    <n v="4044.7570364984795"/>
    <n v="810.2425175989149"/>
    <n v="408.67967342633762"/>
    <n v="289.15307193676426"/>
    <n v="112677.60622114144"/>
    <n v="5552.8322994604969"/>
  </r>
  <r>
    <x v="1"/>
    <d v="2023-01-21T00:00:00"/>
    <n v="4086.4873725595744"/>
    <n v="818.34181748608762"/>
    <n v="412.76647016060087"/>
    <n v="273.92072415882529"/>
    <n v="112520.76597048229"/>
    <n v="5591.5163843650889"/>
  </r>
  <r>
    <x v="1"/>
    <d v="2023-01-28T00:00:00"/>
    <n v="4128.2501822724471"/>
    <n v="826.52367301654022"/>
    <n v="416.89413486220695"/>
    <n v="292.78916512524108"/>
    <n v="113053.26593755308"/>
    <n v="5664.4571552764355"/>
  </r>
  <r>
    <x v="1"/>
    <d v="2023-02-04T00:00:00"/>
    <n v="4170.1612392862653"/>
    <n v="834.78812842450145"/>
    <n v="421.06307621082891"/>
    <n v="306.40148169022893"/>
    <n v="113111.47245556285"/>
    <n v="5732.4139256118242"/>
  </r>
  <r>
    <x v="1"/>
    <d v="2023-02-11T00:00:00"/>
    <n v="4212.3028403128937"/>
    <n v="843.13561904764447"/>
    <n v="425.27370697293725"/>
    <n v="297.69173510702882"/>
    <n v="113098.55094048465"/>
    <n v="5778.4039014405043"/>
  </r>
  <r>
    <x v="1"/>
    <d v="2023-02-18T00:00:00"/>
    <n v="4254.7338607596594"/>
    <n v="851.56677990756987"/>
    <n v="429.52644404266664"/>
    <n v="306.44869945757927"/>
    <n v="113415.8485143384"/>
    <n v="5842.2757841674747"/>
  </r>
  <r>
    <x v="1"/>
    <d v="2023-02-25T00:00:00"/>
    <n v="4297.4967937977999"/>
    <n v="860.08235004136998"/>
    <n v="433.82170848309323"/>
    <n v="308.69472843933801"/>
    <n v="113609.21787644346"/>
    <n v="5900.095580761601"/>
  </r>
  <r>
    <x v="1"/>
    <d v="2023-03-04T00:00:00"/>
    <n v="4340.6226778371602"/>
    <n v="868.68312470914589"/>
    <n v="438.15992556792418"/>
    <n v="316.97425124047811"/>
    <n v="113912.01349731215"/>
    <n v="5964.4399793547082"/>
  </r>
  <r>
    <x v="1"/>
    <d v="2023-03-11T00:00:00"/>
    <n v="3288.2561723945182"/>
    <n v="877.36993153991853"/>
    <n v="442.54152482360348"/>
    <n v="295.26014116287848"/>
    <n v="113001.18387431825"/>
    <n v="4903.4277699209188"/>
  </r>
  <r>
    <x v="1"/>
    <d v="2023-03-18T00:00:00"/>
    <n v="3660.9349787906549"/>
    <n v="633.32119497986992"/>
    <n v="219.42675877127991"/>
    <n v="266.73245855123542"/>
    <n v="106575.7798460077"/>
    <n v="4780.4153910930399"/>
  </r>
  <r>
    <x v="1"/>
    <d v="2023-03-25T00:00:00"/>
    <n v="3935.4016998490947"/>
    <n v="513.24318899194463"/>
    <n v="198.86700822893675"/>
    <n v="240.15904584657639"/>
    <n v="104647.60921397667"/>
    <n v="4887.6709429165521"/>
  </r>
  <r>
    <x v="1"/>
    <d v="2023-04-01T00:00:00"/>
    <n v="4141.2558767369592"/>
    <n v="455.1700119130021"/>
    <n v="198.58027649822051"/>
    <n v="216.15312457696521"/>
    <n v="103693.46298773811"/>
    <n v="5011.1592897251476"/>
  </r>
  <r>
    <x v="1"/>
    <d v="2023-04-08T00:00:00"/>
    <n v="4299.2185474268899"/>
    <n v="428.11890754770116"/>
    <n v="200.33853908190218"/>
    <n v="232.96625444923484"/>
    <n v="104043.10465419148"/>
    <n v="5160.6422485057283"/>
  </r>
  <r>
    <x v="1"/>
    <d v="2023-04-15T00:00:00"/>
    <n v="4423.7958112469523"/>
    <n v="416.59869438096268"/>
    <n v="202.31917045459113"/>
    <n v="255.78266163561565"/>
    <n v="104621.21673147558"/>
    <n v="5298.496337718123"/>
  </r>
  <r>
    <x v="1"/>
    <d v="2023-04-22T00:00:00"/>
    <n v="4525.1433242014773"/>
    <n v="412.8639802036646"/>
    <n v="204.34008675732403"/>
    <n v="281.31290597332298"/>
    <n v="105269.30428262945"/>
    <n v="5423.6602971357888"/>
  </r>
  <r>
    <x v="1"/>
    <d v="2023-04-29T00:00:00"/>
    <n v="4610.3714458329305"/>
    <n v="413.04226944514733"/>
    <n v="206.38326008471597"/>
    <n v="309.43939438806984"/>
    <n v="105946.95597098616"/>
    <n v="5539.2363697508636"/>
  </r>
  <r>
    <x v="1"/>
    <d v="2023-05-06T00:00:00"/>
    <n v="4684.4588421638673"/>
    <n v="415.19751685932192"/>
    <n v="208.44706993154503"/>
    <n v="340.38285360861835"/>
    <n v="113039.4758857109"/>
    <n v="5648.4862825633527"/>
  </r>
  <r>
    <x v="1"/>
    <d v="2023-05-13T00:00:00"/>
    <n v="4750.8920078963311"/>
    <n v="418.36190438777663"/>
    <n v="210.53153835545862"/>
    <n v="374.42109094765436"/>
    <n v="113735.39487639349"/>
    <n v="5754.2065415872212"/>
  </r>
  <r>
    <x v="1"/>
    <d v="2023-05-20T00:00:00"/>
    <n v="4812.1129320928712"/>
    <n v="422.05172961158519"/>
    <n v="212.63685351147302"/>
    <n v="411.86319524023725"/>
    <n v="114433.14638024529"/>
    <n v="5858.6647104561671"/>
  </r>
  <r>
    <x v="1"/>
    <d v="2023-05-27T00:00:00"/>
    <n v="4869.8324642961034"/>
    <n v="426.02534999766641"/>
    <n v="214.76322202383375"/>
    <n v="453.04951428404274"/>
    <n v="115131.24469316386"/>
    <n v="5963.670550601646"/>
  </r>
  <r>
    <x v="1"/>
    <d v="2023-06-03T00:00:00"/>
    <n v="4925.2496709566776"/>
    <n v="430.16215504262573"/>
    <n v="216.91085424179667"/>
    <n v="498.35446566442522"/>
    <n v="119687.54696395184"/>
    <n v="6070.6771459055253"/>
  </r>
  <r>
    <x v="1"/>
    <d v="2023-06-10T00:00:00"/>
    <n v="4979.2053850785742"/>
    <n v="434.40205236554334"/>
    <n v="219.0799627839871"/>
    <n v="548.18991222606564"/>
    <n v="120385.04520289219"/>
    <n v="6180.8773124541704"/>
  </r>
  <r>
    <x v="1"/>
    <d v="2023-06-17T00:00:00"/>
    <n v="5032.2896911179905"/>
    <n v="438.71521077544446"/>
    <n v="221.27076241180424"/>
    <n v="603.00890344819197"/>
    <n v="121082.16639238241"/>
    <n v="6295.2845677534306"/>
  </r>
  <r>
    <x v="1"/>
    <d v="2023-06-24T00:00:00"/>
    <n v="5084.9171645612114"/>
    <n v="316.6757199926775"/>
    <n v="301.05095335465575"/>
    <n v="663.30979379296321"/>
    <n v="122478.10439488998"/>
    <n v="6365.9536317015081"/>
  </r>
  <r>
    <x v="1"/>
    <d v="2023-07-01T00:00:00"/>
    <n v="5137.3795397792528"/>
    <n v="256.62915574734359"/>
    <n v="2819.3438664702189"/>
    <n v="729.64077317225485"/>
    <n v="138892.32474681592"/>
    <n v="8942.9933351690706"/>
  </r>
  <r>
    <x v="1"/>
    <d v="2023-07-08T00:00:00"/>
    <n v="5189.8825776777448"/>
    <n v="227.58878658218669"/>
    <n v="3071.173157781775"/>
    <n v="802.60485048947987"/>
    <n v="139586.99721033391"/>
    <n v="9291.249372531187"/>
  </r>
  <r>
    <x v="1"/>
    <d v="2023-07-15T00:00:00"/>
    <n v="5242.5718732050127"/>
    <n v="214.0613440866934"/>
    <n v="3096.3560869129306"/>
    <n v="882.86533553842798"/>
    <n v="139986.25050265261"/>
    <n v="9435.8546397430655"/>
  </r>
  <r>
    <x v="1"/>
    <d v="2023-07-22T00:00:00"/>
    <n v="5295.5509207624054"/>
    <n v="208.30029234690275"/>
    <n v="3098.8743798260466"/>
    <n v="971.15186909227089"/>
    <n v="140470.91632716381"/>
    <n v="9573.8774620276272"/>
  </r>
  <r>
    <x v="1"/>
    <d v="2023-07-29T00:00:00"/>
    <n v="5348.8937601477701"/>
    <n v="206.43246268004299"/>
    <n v="3099.126209117358"/>
    <n v="1068.2670560014981"/>
    <n v="141023.55537955003"/>
    <n v="9722.7194879466679"/>
  </r>
  <r>
    <x v="1"/>
    <d v="2023-08-05T00:00:00"/>
    <n v="5402.6538288736656"/>
    <n v="206.52137101167904"/>
    <n v="3099.151392046489"/>
    <n v="2154.6539843552391"/>
    <n v="145306.69357190921"/>
    <n v="10862.980576287071"/>
  </r>
  <r>
    <x v="1"/>
    <d v="2023-08-12T00:00:00"/>
    <n v="5456.870158949494"/>
    <n v="207.59887657421365"/>
    <n v="3099.153910339402"/>
    <n v="2304.4577008343317"/>
    <n v="145755.04921185054"/>
    <n v="11068.080646697441"/>
  </r>
  <r>
    <x v="1"/>
    <d v="2023-08-19T00:00:00"/>
    <n v="5511.5717147899541"/>
    <n v="209.18101126616466"/>
    <n v="3099.1541621686933"/>
    <n v="2319.7042616323833"/>
    <n v="145866.69056798017"/>
    <n v="11139.611149857195"/>
  </r>
  <r>
    <x v="1"/>
    <d v="2023-08-26T00:00:00"/>
    <n v="5566.7804299135296"/>
    <n v="211.02589434193075"/>
    <n v="732.48509004378457"/>
    <n v="2112.3030685572935"/>
    <n v="135524.33324452009"/>
    <n v="8622.5944828565389"/>
  </r>
  <r>
    <x v="1"/>
    <d v="2023-09-02T00:00:00"/>
    <n v="5622.5133327956373"/>
    <n v="213.01268976690227"/>
    <n v="500.04387956956259"/>
    <n v="1903.5296850103791"/>
    <n v="129299.66370501985"/>
    <n v="8239.0995871424821"/>
  </r>
  <r>
    <x v="1"/>
    <d v="2023-09-09T00:00:00"/>
    <n v="5678.7840351316754"/>
    <n v="215.08108490534738"/>
    <n v="481.0677122277923"/>
    <n v="1713.4224088402229"/>
    <n v="128515.78547359175"/>
    <n v="8088.3552411050387"/>
  </r>
  <r>
    <x v="1"/>
    <d v="2023-09-16T00:00:00"/>
    <n v="5735.6037737886491"/>
    <n v="217.20102987478893"/>
    <n v="483.48072873632367"/>
    <n v="1542.1047371892887"/>
    <n v="128031.20155152446"/>
    <n v="7978.3902695890501"/>
  </r>
  <r>
    <x v="1"/>
    <d v="2023-09-23T00:00:00"/>
    <n v="4903.9523909962736"/>
    <n v="401.28520607952464"/>
    <n v="488.07576996231222"/>
    <n v="1387.8967203936686"/>
    <n v="129611.41425938398"/>
    <n v="7181.2100874317784"/>
  </r>
  <r>
    <x v="1"/>
    <d v="2023-09-30T00:00:00"/>
    <n v="4330.6867205350545"/>
    <n v="496.25414109331382"/>
    <n v="492.93255105579794"/>
    <n v="1249.1072940466327"/>
    <n v="129663.58706333367"/>
    <n v="6568.9807067307993"/>
  </r>
  <r>
    <x v="1"/>
    <d v="2023-10-07T00:00:00"/>
    <n v="3938.3799516805771"/>
    <n v="546.6947239807439"/>
    <n v="497.85947890574221"/>
    <n v="1124.1965892112025"/>
    <n v="121622.41201771337"/>
    <n v="6107.1307437782652"/>
  </r>
  <r>
    <x v="1"/>
    <d v="2023-10-14T00:00:00"/>
    <n v="3672.8342059555034"/>
    <n v="574.90069195879983"/>
    <n v="677.36467139589377"/>
    <n v="1011.7769327470055"/>
    <n v="123193.35015934236"/>
    <n v="5936.8765020572027"/>
  </r>
  <r>
    <x v="1"/>
    <d v="2023-10-21T00:00:00"/>
    <n v="3496.1118663457428"/>
    <n v="592.01920924751209"/>
    <n v="701.59097787996222"/>
    <n v="910.59923971799731"/>
    <n v="122857.92185904714"/>
    <n v="5700.321293191214"/>
  </r>
  <r>
    <x v="1"/>
    <d v="2023-10-28T00:00:00"/>
    <n v="3381.65750784068"/>
    <n v="603.62415652454933"/>
    <n v="710.35215363577254"/>
    <n v="819.53931577076685"/>
    <n v="122363.62173104378"/>
    <n v="5515.1731337717692"/>
  </r>
  <r>
    <x v="1"/>
    <d v="2023-11-04T00:00:00"/>
    <n v="3310.8832489011224"/>
    <n v="612.50277568207594"/>
    <n v="350.65684304139842"/>
    <n v="737.58538419614706"/>
    <n v="115921.67558778364"/>
    <n v="5011.6282518207436"/>
  </r>
  <r>
    <x v="1"/>
    <d v="2023-11-11T00:00:00"/>
    <n v="3270.778497577558"/>
    <n v="620.0489922350373"/>
    <n v="317.48352825873917"/>
    <n v="663.8268457767781"/>
    <n v="114680.72338895859"/>
    <n v="4872.1378638481128"/>
  </r>
  <r>
    <x v="1"/>
    <d v="2023-11-18T00:00:00"/>
    <n v="3252.236773884531"/>
    <n v="626.96007655545793"/>
    <n v="316.99037522001925"/>
    <n v="264.76144905082947"/>
    <n v="109472.30717731161"/>
    <n v="4460.9486747108376"/>
  </r>
  <r>
    <x v="1"/>
    <d v="2023-11-25T00:00:00"/>
    <n v="3248.8844855552143"/>
    <n v="633.58497452004758"/>
    <n v="319.79348014008872"/>
    <n v="207.55181232456852"/>
    <n v="108202.70811563496"/>
    <n v="4409.814752539919"/>
  </r>
  <r>
    <x v="1"/>
    <d v="2023-12-02T00:00:00"/>
    <n v="3256.2610711630532"/>
    <n v="640.09847286476565"/>
    <n v="322.95473505827653"/>
    <n v="207.77994081835999"/>
    <n v="108328.95104903668"/>
    <n v="4427.0942199044548"/>
  </r>
  <r>
    <x v="1"/>
    <d v="2023-12-09T00:00:00"/>
    <n v="3271.2451004012846"/>
    <n v="646.58828189317205"/>
    <n v="326.18061442053801"/>
    <n v="232.73901813251311"/>
    <n v="109116.62416249664"/>
    <n v="4476.753014847508"/>
  </r>
  <r>
    <x v="1"/>
    <d v="2023-12-16T00:00:00"/>
    <n v="3291.6525443739183"/>
    <n v="653.09857686198325"/>
    <n v="329.44205376591128"/>
    <n v="220.35765520041622"/>
    <n v="108947.69001876151"/>
    <n v="4494.550830202229"/>
  </r>
  <r>
    <x v="1"/>
    <d v="2023-12-23T00:00:00"/>
    <n v="3315.9555648956921"/>
    <n v="659.65176870554274"/>
    <n v="332.73643762368721"/>
    <n v="222.15972892382868"/>
    <n v="109139.96253288256"/>
    <n v="4530.5035001487513"/>
  </r>
  <r>
    <x v="1"/>
    <d v="2023-12-30T00:00:00"/>
    <n v="3343.0856670992725"/>
    <n v="666.25938943006804"/>
    <n v="336.0637983319358"/>
    <n v="244.1812526163811"/>
    <n v="109827.27331848018"/>
    <n v="4589.5901074776575"/>
  </r>
  <r>
    <x v="1"/>
    <d v="2024-01-06T00:00:00"/>
    <n v="3372.2959063585022"/>
    <n v="672.92753484310367"/>
    <n v="339.42443594845628"/>
    <n v="212.12899870774328"/>
    <n v="109540.64622764495"/>
    <n v="4596.7768758578059"/>
  </r>
  <r>
    <x v="1"/>
    <d v="2024-01-13T00:00:00"/>
    <n v="3403.0644332338525"/>
    <n v="679.65958595090217"/>
    <n v="342.81868027126086"/>
    <n v="238.68923973486304"/>
    <n v="110363.99578690869"/>
    <n v="4664.2319391908786"/>
  </r>
  <r>
    <x v="1"/>
    <d v="2024-01-20T00:00:00"/>
    <n v="3435.0269750344269"/>
    <n v="686.45756969009494"/>
    <n v="346.24686707030554"/>
    <n v="251.58402370894947"/>
    <n v="110814.68200826026"/>
    <n v="4719.3154355037768"/>
  </r>
  <r>
    <x v="1"/>
    <d v="2024-01-27T00:00:00"/>
    <n v="3467.9295730125368"/>
    <n v="693.32283932683777"/>
    <n v="349.70933574064185"/>
    <n v="258.91711906206729"/>
    <n v="111129.37563469718"/>
    <n v="4769.8788671420834"/>
  </r>
  <r>
    <x v="1"/>
    <d v="2024-02-03T00:00:00"/>
    <n v="3501.5954985020981"/>
    <n v="700.2564146900271"/>
    <n v="353.2064290980116"/>
    <n v="254.24876729610244"/>
    <n v="110823.11495158165"/>
    <n v="4809.3071095862388"/>
  </r>
  <r>
    <x v="1"/>
    <d v="2024-02-10T00:00:00"/>
    <n v="2652.5002484627166"/>
    <n v="523.44209570233545"/>
    <n v="230.29876731178831"/>
    <n v="230.9462265805164"/>
    <n v="105565.77110361788"/>
    <n v="3637.1873380573566"/>
  </r>
  <r>
    <x v="1"/>
    <d v="2024-02-17T00:00:00"/>
    <n v="2007.7877235573378"/>
    <n v="436.76807509206287"/>
    <n v="219.95778237718588"/>
    <n v="208.06383752386716"/>
    <n v="103315.87690785437"/>
    <n v="2872.5774185504538"/>
  </r>
  <r>
    <x v="1"/>
    <d v="2024-02-24T00:00:00"/>
    <n v="1632.0077309402905"/>
    <n v="395.18153505933554"/>
    <n v="220.8929629401857"/>
    <n v="187.2786771316207"/>
    <n v="101891.22928307358"/>
    <n v="2435.3609060714321"/>
  </r>
  <r>
    <x v="1"/>
    <d v="2024-03-02T00:00:00"/>
    <n v="1312.3226549958188"/>
    <n v="284.24771170832872"/>
    <n v="217.06742069600571"/>
    <n v="168.55293175447264"/>
    <n v="99375.227353765251"/>
    <n v="1982.1907191546259"/>
  </r>
  <r>
    <x v="1"/>
    <d v="2024-03-09T00:00:00"/>
    <n v="1046.0637910002847"/>
    <n v="229.64736947461193"/>
    <n v="218.63464771560763"/>
    <n v="151.6978508126268"/>
    <n v="97472.772233694093"/>
    <n v="1646.0436590031309"/>
  </r>
  <r>
    <x v="1"/>
    <d v="2024-03-16T00:00:00"/>
    <n v="844.74465370019925"/>
    <n v="203.22243349395802"/>
    <n v="220.76064947402787"/>
    <n v="136.52808695472427"/>
    <n v="95981.096513261087"/>
    <n v="1405.2558236229095"/>
  </r>
  <r>
    <x v="1"/>
    <d v="2024-03-23T00:00:00"/>
    <n v="703.82125759013945"/>
    <n v="151.61121674697901"/>
    <n v="143.93739269864477"/>
    <n v="122.87528038158786"/>
    <n v="90880.513046574342"/>
    <n v="1122.2451474173511"/>
  </r>
  <r>
    <x v="1"/>
    <d v="2024-03-30T00:00:00"/>
    <n v="605.17488031309756"/>
    <n v="125.80560837348951"/>
    <n v="137.47368029861889"/>
    <n v="110.58775255566268"/>
    <n v="88893.740932334564"/>
    <n v="979.04192154086854"/>
  </r>
  <r>
    <x v="1"/>
    <d v="2024-04-06T00:00:00"/>
    <n v="536.12241621916826"/>
    <n v="112.90280418674476"/>
    <n v="138.05810846890387"/>
    <n v="99.528977321319786"/>
    <n v="87632.473490938486"/>
    <n v="886.61230619613673"/>
  </r>
  <r>
    <x v="1"/>
    <d v="2024-04-13T00:00:00"/>
    <n v="487.78569135341775"/>
    <n v="106.45140209337238"/>
    <n v="135.66713859813237"/>
    <n v="107.27012000446084"/>
    <n v="87510.267992685418"/>
    <n v="837.1743520493834"/>
  </r>
  <r>
    <x v="1"/>
    <d v="2024-04-20T00:00:00"/>
    <n v="453.94998394739247"/>
    <n v="103.2257010466862"/>
    <n v="150.66070757996044"/>
    <n v="117.77595650000784"/>
    <n v="88495.940799278076"/>
    <n v="825.61234907404696"/>
  </r>
  <r>
    <x v="1"/>
    <d v="2024-04-27T00:00:00"/>
    <n v="430.26498876317476"/>
    <n v="101.6128505233431"/>
    <n v="169.29681369316168"/>
    <n v="129.53143459951872"/>
    <n v="89674.086139328618"/>
    <n v="830.70608757919831"/>
  </r>
  <r>
    <x v="1"/>
    <d v="2024-05-04T00:00:00"/>
    <n v="1126.33184129747"/>
    <n v="322.45954432776131"/>
    <n v="261.41748852879692"/>
    <n v="142.48236630442162"/>
    <n v="106434.25990720857"/>
    <n v="1852.6912404584498"/>
  </r>
  <r>
    <x v="1"/>
    <d v="2024-05-11T00:00:00"/>
    <n v="1621.8301015631087"/>
    <n v="435.5994224206313"/>
    <n v="273.07443408395528"/>
    <n v="156.73038175935889"/>
    <n v="109333.76736285265"/>
    <n v="2487.2343398270541"/>
  </r>
  <r>
    <x v="1"/>
    <d v="2024-05-18T00:00:00"/>
    <n v="1977.0128618756048"/>
    <n v="494.91305796963383"/>
    <n v="276.70945549178191"/>
    <n v="172.40339781774429"/>
    <n v="110952.39791845049"/>
    <n v="2921.0387731547648"/>
  </r>
  <r>
    <x v="1"/>
    <d v="2024-05-25T00:00:00"/>
    <n v="2234.0581120021666"/>
    <n v="527.34100921172831"/>
    <n v="279.56697775339848"/>
    <n v="189.64373538776371"/>
    <n v="112120.99459842793"/>
    <n v="3230.609834355057"/>
  </r>
  <r>
    <x v="1"/>
    <d v="2024-06-01T00:00:00"/>
    <n v="2422.491278177652"/>
    <n v="546.35382963504458"/>
    <n v="282.37169030160226"/>
    <n v="208.6081087053646"/>
    <n v="116939.63638053113"/>
    <n v="3459.8249068196628"/>
  </r>
  <r>
    <x v="1"/>
    <d v="2024-06-08T00:00:00"/>
    <n v="2562.9810004982533"/>
    <n v="558.68707309699448"/>
    <n v="285.1963114816852"/>
    <n v="229.46891955378351"/>
    <n v="117791.0904534244"/>
    <n v="3636.3333046307166"/>
  </r>
  <r>
    <x v="1"/>
    <d v="2024-06-15T00:00:00"/>
    <n v="2669.9961771804133"/>
    <n v="567.70879641076431"/>
    <n v="288.04836502420886"/>
    <n v="252.41581150695015"/>
    <n v="118581.98371086098"/>
    <n v="3778.1691501223368"/>
  </r>
  <r>
    <x v="1"/>
    <d v="2024-06-22T00:00:00"/>
    <n v="2753.6658956262418"/>
    <n v="575.10331066627191"/>
    <n v="290.9288577172216"/>
    <n v="277.657392657424"/>
    <n v="119337.609156058"/>
    <n v="3897.3554566671592"/>
  </r>
  <r>
    <x v="1"/>
    <d v="2024-06-29T00:00:00"/>
    <n v="2821.0813842543212"/>
    <n v="581.71305691863449"/>
    <n v="293.83814719867087"/>
    <n v="305.42313192314435"/>
    <n v="120071.94795234478"/>
    <n v="4002.0557202947712"/>
  </r>
  <r>
    <x v="1"/>
    <d v="2024-07-06T00:00:00"/>
    <n v="2877.2073788671364"/>
    <n v="587.95954406067085"/>
    <n v="296.77652876108533"/>
    <n v="335.96544511545659"/>
    <n v="122127.49580410629"/>
    <n v="4097.9088968043498"/>
  </r>
  <r>
    <x v="1"/>
    <d v="2024-07-13T00:00:00"/>
    <n v="2925.5200791949978"/>
    <n v="594.05381778770254"/>
    <n v="299.74429405773895"/>
    <n v="369.56198962700205"/>
    <n v="122840.15892840727"/>
    <n v="4188.880180667441"/>
  </r>
  <r>
    <x v="1"/>
    <d v="2024-07-20T00:00:00"/>
    <n v="2218.7656018092489"/>
    <n v="353.29079247335761"/>
    <n v="292.09845062057462"/>
    <n v="406.51818858970228"/>
    <n v="120518.84202746309"/>
    <n v="3270.6730334928834"/>
  </r>
  <r>
    <x v="1"/>
    <d v="2024-07-27T00:00:00"/>
    <n v="2482.9314810256355"/>
    <n v="482.750930313769"/>
    <n v="304.70482573143869"/>
    <n v="447.17000744867249"/>
    <n v="122878.83641256118"/>
    <n v="3717.5572445195157"/>
  </r>
  <r>
    <x v="1"/>
    <d v="2024-08-03T00:00:00"/>
    <n v="2677.1455520746986"/>
    <n v="550.54205457474563"/>
    <n v="308.72041304921891"/>
    <n v="491.88700819353983"/>
    <n v="124461.7332847131"/>
    <n v="4028.2950278922031"/>
  </r>
  <r>
    <x v="1"/>
    <d v="2024-08-10T00:00:00"/>
    <n v="2822.4863369626091"/>
    <n v="587.52928259941245"/>
    <n v="311.90447108575762"/>
    <n v="225.32896201306349"/>
    <n v="120474.77301309118"/>
    <n v="3947.2490526608426"/>
  </r>
  <r>
    <x v="1"/>
    <d v="2024-08-17T00:00:00"/>
    <n v="2933.7097308892498"/>
    <n v="609.1454791648664"/>
    <n v="315.0332011872199"/>
    <n v="234.51482339666856"/>
    <n v="121024.98283446816"/>
    <n v="4092.4032346380045"/>
  </r>
  <r>
    <x v="1"/>
    <d v="2024-08-24T00:00:00"/>
    <n v="3021.1457995880528"/>
    <n v="623.10738582624492"/>
    <n v="318.18450173815256"/>
    <n v="217.78507570719913"/>
    <n v="120849.02824575739"/>
    <n v="4180.2227628596493"/>
  </r>
  <r>
    <x v="1"/>
    <d v="2024-08-31T00:00:00"/>
    <n v="3092.0265375568711"/>
    <n v="633.27368561937237"/>
    <n v="321.36644360944024"/>
    <n v="195.55675395977545"/>
    <n v="117345.91765744967"/>
    <n v="4242.2234207454585"/>
  </r>
  <r>
    <x v="1"/>
    <d v="2024-09-07T00:00:00"/>
    <n v="3151.4152989134955"/>
    <n v="641.57403544299859"/>
    <n v="324.58011773092517"/>
    <n v="216.5986333757605"/>
    <n v="118114.16159547966"/>
    <n v="4334.1680854631795"/>
  </r>
  <r>
    <x v="1"/>
    <d v="2024-09-14T00:00:00"/>
    <n v="3202.8573990893701"/>
    <n v="648.97358228114479"/>
    <n v="327.82591987677347"/>
    <n v="213.02842277197024"/>
    <n v="118191.10639615441"/>
    <n v="4392.6853240192586"/>
  </r>
  <r>
    <x v="1"/>
    <d v="2024-09-21T00:00:00"/>
    <n v="3248.8355361109816"/>
    <n v="655.95522134581438"/>
    <n v="331.10417917239516"/>
    <n v="237.87728425524719"/>
    <n v="118985.62464757508"/>
    <n v="4473.7722208844389"/>
  </r>
  <r>
    <x v="1"/>
    <d v="2024-09-28T00:00:00"/>
    <n v="3291.0885855935931"/>
    <n v="662.76072518020158"/>
    <n v="334.41522097380448"/>
    <n v="247.98896453818111"/>
    <n v="119383.20845249433"/>
    <n v="4536.2534962857799"/>
  </r>
  <r>
    <x v="1"/>
    <d v="2024-10-05T00:00:00"/>
    <n v="3330.8347573345809"/>
    <n v="669.51130824246809"/>
    <n v="337.75937318451105"/>
    <n v="237.10596016763097"/>
    <n v="111585.37459643945"/>
    <n v="4575.2113989291911"/>
  </r>
  <r>
    <x v="1"/>
    <d v="2024-10-12T00:00:00"/>
    <n v="3368.9278050274625"/>
    <n v="676.26790923012504"/>
    <n v="341.13696691645305"/>
    <n v="214.59627990954993"/>
    <n v="111170.82245131809"/>
    <n v="4600.9289610835904"/>
  </r>
  <r>
    <x v="1"/>
    <d v="2024-10-19T00:00:00"/>
    <n v="3405.9663731614128"/>
    <n v="683.06133227504245"/>
    <n v="344.54833658562728"/>
    <n v="252.3385727965875"/>
    <n v="112250.12897277816"/>
    <n v="4685.9146148186701"/>
  </r>
  <r>
    <x v="1"/>
    <d v="2024-10-26T00:00:00"/>
    <n v="3442.3705399515993"/>
    <n v="689.90731757410094"/>
    <n v="347.99381995148445"/>
    <n v="236.22042243892662"/>
    <n v="112026.32941324176"/>
    <n v="4716.4920999161113"/>
  </r>
  <r>
    <x v="1"/>
    <d v="2024-11-02T00:00:00"/>
    <n v="3478.4353974921169"/>
    <n v="696.81407673799595"/>
    <n v="351.4737581509994"/>
    <n v="236.45401359399108"/>
    <n v="111151.98894153057"/>
    <n v="4763.1772459751046"/>
  </r>
  <r>
    <x v="1"/>
    <d v="2024-11-09T00:00:00"/>
    <n v="3514.3685579657385"/>
    <n v="703.78606049945301"/>
    <n v="354.98849573250948"/>
    <n v="249.14862377565882"/>
    <n v="111602.99057199573"/>
    <n v="4822.2917379733599"/>
  </r>
  <r>
    <x v="1"/>
    <d v="2024-11-16T00:00:00"/>
    <n v="3550.3164080944862"/>
    <n v="710.82584260148599"/>
    <n v="358.53838068983447"/>
    <n v="235.91330194845688"/>
    <n v="111443.30510353475"/>
    <n v="4855.593933334264"/>
  </r>
  <r>
    <x v="1"/>
    <d v="2024-11-23T00:00:00"/>
    <n v="3586.3824873597946"/>
    <n v="717.93506177602012"/>
    <n v="362.12376449673292"/>
    <n v="266.19607641111526"/>
    <n v="112284.98214010615"/>
    <n v="4932.6373900436629"/>
  </r>
  <r>
    <x v="1"/>
    <d v="2024-11-30T00:00:00"/>
    <n v="3622.6403528624469"/>
    <n v="725.11489276803991"/>
    <n v="365.74500214170018"/>
    <n v="253.39042236968191"/>
    <n v="112140.83722857571"/>
    <n v="4966.8906701418682"/>
  </r>
  <r>
    <x v="1"/>
    <d v="2024-12-07T00:00:00"/>
    <n v="3659.1425848314093"/>
    <n v="732.3662818828501"/>
    <n v="369.40245216311718"/>
    <n v="273.19254554901437"/>
    <n v="112722.31878087028"/>
    <n v="5034.1038644263908"/>
  </r>
  <r>
    <x v="1"/>
    <d v="2024-12-14T00:00:00"/>
    <n v="3695.9270905879594"/>
    <n v="739.69006479524342"/>
    <n v="373.09647668474832"/>
    <n v="243.87587105103756"/>
    <n v="112225.63603422833"/>
    <n v="5052.5895031189884"/>
  </r>
  <r>
    <x v="1"/>
    <d v="2024-12-21T00:00:00"/>
    <n v="3733.021517429605"/>
    <n v="747.08702548997837"/>
    <n v="376.82744145159586"/>
    <n v="247.0740705092947"/>
    <n v="112451.67986061455"/>
    <n v="5104.0100548804739"/>
  </r>
  <r>
    <x v="1"/>
    <d v="2024-12-28T00:00:00"/>
    <n v="3770.4463417589373"/>
    <n v="754.55792576826934"/>
    <n v="380.59571586611179"/>
    <n v="273.0980622681065"/>
    <n v="113175.2457278269"/>
    <n v="5178.6980456614256"/>
  </r>
  <r>
    <x v="2"/>
    <d v="2022-01-01T00:00:00"/>
    <n v="1822.5"/>
    <n v="360"/>
    <n v="180"/>
    <n v="97.882806413278786"/>
    <n v="95794.566185296833"/>
    <n v="2460.3828064132786"/>
  </r>
  <r>
    <x v="2"/>
    <d v="2022-01-08T00:00:00"/>
    <n v="1849.8374999999999"/>
    <n v="369"/>
    <n v="188.1"/>
    <n v="121.11893102861893"/>
    <n v="97466.370933855665"/>
    <n v="2528.0564310286186"/>
  </r>
  <r>
    <x v="2"/>
    <d v="2022-01-15T00:00:00"/>
    <n v="1897.6781250000001"/>
    <n v="382.95"/>
    <n v="197.41499999999999"/>
    <n v="139.89571721756377"/>
    <n v="98848.329185691313"/>
    <n v="2617.9388422175639"/>
  </r>
  <r>
    <x v="2"/>
    <d v="2022-01-22T00:00:00"/>
    <n v="1961.3061562499997"/>
    <n v="399.84749999999997"/>
    <n v="207.27675000000002"/>
    <n v="146.87384776510345"/>
    <n v="99729.252858377615"/>
    <n v="2715.3042540151032"/>
  </r>
  <r>
    <x v="2"/>
    <d v="2022-01-29T00:00:00"/>
    <n v="2037.4923515624996"/>
    <n v="418.71487500000001"/>
    <n v="217.63968750000004"/>
    <n v="148.35572715085971"/>
    <n v="100413.1932334156"/>
    <n v="2822.2026412133596"/>
  </r>
  <r>
    <x v="2"/>
    <d v="2022-02-05T00:00:00"/>
    <n v="2124.0515903906244"/>
    <n v="439.08811875000004"/>
    <n v="228.52158187500001"/>
    <n v="150.14246973135059"/>
    <n v="100768.56507998389"/>
    <n v="2941.8037607469746"/>
  </r>
  <r>
    <x v="2"/>
    <d v="2022-02-12T00:00:00"/>
    <n v="2219.5334047851557"/>
    <n v="460.76127468750002"/>
    <n v="239.94765196875002"/>
    <n v="171.47500707195525"/>
    <n v="102175.66123534497"/>
    <n v="3091.717338513361"/>
  </r>
  <r>
    <x v="2"/>
    <d v="2022-02-19T00:00:00"/>
    <n v="2323.0055394369133"/>
    <n v="483.65871342187506"/>
    <n v="251.94503366718754"/>
    <n v="163.84135926969452"/>
    <n v="102568.79806195211"/>
    <n v="3222.4506457956704"/>
  </r>
  <r>
    <x v="2"/>
    <d v="2022-02-26T00:00:00"/>
    <n v="2433.9026414975096"/>
    <n v="507.77133659296885"/>
    <n v="264.54228526054698"/>
    <n v="173.56463145447779"/>
    <n v="103554.35341251609"/>
    <n v="3379.7808948055035"/>
  </r>
  <r>
    <x v="2"/>
    <d v="2022-03-05T00:00:00"/>
    <n v="2551.9205511345099"/>
    <n v="533.12474717261728"/>
    <n v="277.76939951457427"/>
    <n v="187.29485386893924"/>
    <n v="104647.39768533532"/>
    <n v="3550.1095516906407"/>
  </r>
  <r>
    <x v="2"/>
    <d v="2022-03-12T00:00:00"/>
    <n v="2676.9425229847229"/>
    <n v="559.76340640624812"/>
    <n v="291.65786948940303"/>
    <n v="187.05114060049627"/>
    <n v="105299.40067393496"/>
    <n v="3715.4149394808701"/>
  </r>
  <r>
    <x v="2"/>
    <d v="2022-03-19T00:00:00"/>
    <n v="2808.9878101394006"/>
    <n v="587.74278766406053"/>
    <n v="306.24076296378314"/>
    <n v="199.3338933498722"/>
    <n v="106322.88106222462"/>
    <n v="3902.3052541171164"/>
  </r>
  <r>
    <x v="2"/>
    <d v="2022-03-26T00:00:00"/>
    <n v="2948.1759133501796"/>
    <n v="617.12553251601366"/>
    <n v="321.55280111196333"/>
    <n v="231.02082758321623"/>
    <n v="107826.22814779432"/>
    <n v="4117.8750745613725"/>
  </r>
  <r>
    <x v="2"/>
    <d v="2022-04-02T00:00:00"/>
    <n v="3055.4264300602513"/>
    <n v="635.04944632883007"/>
    <n v="325.99329217493721"/>
    <n v="215.15915615411294"/>
    <n v="107730.90765687148"/>
    <n v="4231.6283247181318"/>
  </r>
  <r>
    <x v="2"/>
    <d v="2022-04-09T00:00:00"/>
    <n v="3140.4188246644521"/>
    <n v="647.27627003594648"/>
    <n v="329.37572140187206"/>
    <n v="232.77869635078179"/>
    <n v="108410.96596687176"/>
    <n v="4349.8495124530527"/>
  </r>
  <r>
    <x v="2"/>
    <d v="2022-04-16T00:00:00"/>
    <n v="2451.2023089797412"/>
    <n v="406.90040060303494"/>
    <n v="107.87361116674271"/>
    <n v="255.66692844398574"/>
    <n v="98895.077074388129"/>
    <n v="3221.6432491935047"/>
  </r>
  <r>
    <x v="2"/>
    <d v="2022-04-23T00:00:00"/>
    <n v="1971.2798393175899"/>
    <n v="287.54508854242977"/>
    <n v="86.472760533495347"/>
    <n v="281.19465753419695"/>
    <n v="96058.039053771485"/>
    <n v="2626.4923459277115"/>
  </r>
  <r>
    <x v="2"/>
    <d v="2022-04-30T00:00:00"/>
    <n v="1637.8884927844015"/>
    <n v="228.70838139453633"/>
    <n v="85.089529464338838"/>
    <n v="309.31022691219789"/>
    <n v="95174.092912676861"/>
    <n v="2260.9966305554744"/>
  </r>
  <r>
    <x v="2"/>
    <d v="2022-05-07T00:00:00"/>
    <n v="1407.0944762637907"/>
    <n v="200.13938619182284"/>
    <n v="85.715628891533072"/>
    <n v="340.24085996587576"/>
    <n v="101310.98084774718"/>
    <n v="2033.1903513130223"/>
  </r>
  <r>
    <x v="2"/>
    <d v="2022-05-14T00:00:00"/>
    <n v="1248.1443900125105"/>
    <n v="186.71274054541163"/>
    <n v="404.39295719607173"/>
    <n v="374.26490699870925"/>
    <n v="111957.26717116775"/>
    <n v="2213.5149947527029"/>
  </r>
  <r>
    <x v="2"/>
    <d v="2022-05-21T00:00:00"/>
    <n v="1139.5111122028929"/>
    <n v="180.86584819670105"/>
    <n v="456.05175974187136"/>
    <n v="411.69139380220474"/>
    <n v="113011.18496371573"/>
    <n v="2188.1201139436703"/>
  </r>
  <r>
    <x v="2"/>
    <d v="2022-05-28T00:00:00"/>
    <n v="1066.1259181281016"/>
    <n v="178.81749680158572"/>
    <n v="481.99826319756465"/>
    <n v="452.86053279278775"/>
    <n v="113758.01113326117"/>
    <n v="2179.8022109200397"/>
  </r>
  <r>
    <x v="2"/>
    <d v="2022-06-04T00:00:00"/>
    <n v="1017.4409636716088"/>
    <n v="178.67716683106039"/>
    <n v="488.95684441536787"/>
    <n v="498.14658603310284"/>
    <n v="118169.94857534394"/>
    <n v="2183.22156095114"/>
  </r>
  <r>
    <x v="2"/>
    <d v="2022-06-11T00:00:00"/>
    <n v="986.07302376188295"/>
    <n v="179.49968603010038"/>
    <n v="494.06027271810427"/>
    <n v="547.9612446325167"/>
    <n v="118753.12865061488"/>
    <n v="2207.5942271426043"/>
  </r>
  <r>
    <x v="2"/>
    <d v="2022-06-18T00:00:00"/>
    <n v="966.85410931699244"/>
    <n v="180.81255665576609"/>
    <n v="161.81008581164372"/>
    <n v="602.75736909537886"/>
    <n v="111652.10563452868"/>
    <n v="1912.2341208797809"/>
  </r>
  <r>
    <x v="2"/>
    <d v="2022-06-25T00:00:00"/>
    <n v="956.16689913240589"/>
    <n v="182.3796191050061"/>
    <n v="129.709107706396"/>
    <n v="663.03310600487782"/>
    <n v="110710.84652648005"/>
    <n v="1931.2887319486858"/>
  </r>
  <r>
    <x v="2"/>
    <d v="2022-07-02T00:00:00"/>
    <n v="951.47954222930048"/>
    <n v="184.08288373739737"/>
    <n v="127.63429088712357"/>
    <n v="729.33641660536182"/>
    <n v="112525.90835274347"/>
    <n v="1992.5331334591833"/>
  </r>
  <r>
    <x v="2"/>
    <d v="2022-07-09T00:00:00"/>
    <n v="951.02001952549301"/>
    <n v="185.86344679544192"/>
    <n v="128.57344300636115"/>
    <n v="802.27005826589766"/>
    <n v="113178.73275236652"/>
    <n v="2067.7269675931939"/>
  </r>
  <r>
    <x v="2"/>
    <d v="2022-07-16T00:00:00"/>
    <n v="953.54819703247745"/>
    <n v="187.69194837373163"/>
    <n v="606.58943576101365"/>
    <n v="882.49706409248745"/>
    <n v="124421.70882611378"/>
    <n v="2630.3266452597104"/>
  </r>
  <r>
    <x v="2"/>
    <d v="2022-07-23T00:00:00"/>
    <n v="958.19626312101286"/>
    <n v="189.5538014126366"/>
    <n v="684.07763960949774"/>
    <n v="970.74677050173636"/>
    <n v="125861.43044512242"/>
    <n v="2802.5744746448836"/>
  </r>
  <r>
    <x v="2"/>
    <d v="2022-07-30T00:00:00"/>
    <n v="964.35703463497055"/>
    <n v="191.44180620434679"/>
    <n v="722.99739479601612"/>
    <n v="1067.8214475519101"/>
    <n v="126860.13949098313"/>
    <n v="2946.6176831872435"/>
  </r>
  <r>
    <x v="2"/>
    <d v="2022-08-06T00:00:00"/>
    <n v="971.60577119924358"/>
    <n v="193.35245765518218"/>
    <n v="733.43526662301872"/>
    <n v="241.03829295448276"/>
    <n v="118765.54446919553"/>
    <n v="2139.4317884319271"/>
  </r>
  <r>
    <x v="2"/>
    <d v="2022-08-13T00:00:00"/>
    <n v="979.64544526378222"/>
    <n v="195.28409892612996"/>
    <n v="741.09040907715314"/>
    <n v="144.93436267481087"/>
    <n v="116010.84029645927"/>
    <n v="2060.9543159418763"/>
  </r>
  <r>
    <x v="2"/>
    <d v="2022-08-20T00:00:00"/>
    <n v="988.26843116320242"/>
    <n v="197.23599826258925"/>
    <n v="242.71512871746518"/>
    <n v="123.24091630890742"/>
    <n v="107515.01800817149"/>
    <n v="1551.4604744521641"/>
  </r>
  <r>
    <x v="2"/>
    <d v="2022-08-27T00:00:00"/>
    <n v="997.32968748758208"/>
    <n v="199.20788741881415"/>
    <n v="194.56366155959392"/>
    <n v="110.19682366817443"/>
    <n v="105441.95740212254"/>
    <n v="1501.2980601341644"/>
  </r>
  <r>
    <x v="2"/>
    <d v="2022-09-03T00:00:00"/>
    <n v="1006.7279847713812"/>
    <n v="201.19973087980179"/>
    <n v="191.45143633068534"/>
    <n v="99.105141200372785"/>
    <n v="101712.62460027245"/>
    <n v="1498.4842931822411"/>
  </r>
  <r>
    <x v="2"/>
    <d v="2022-09-10T00:00:00"/>
    <n v="1016.3927649053414"/>
    <n v="203.21161048199954"/>
    <n v="192.8601645095417"/>
    <n v="107.81236041111677"/>
    <n v="102326.28174067808"/>
    <n v="1520.2769003079993"/>
  </r>
  <r>
    <x v="2"/>
    <d v="2022-09-17T00:00:00"/>
    <n v="1026.2749427547674"/>
    <n v="205.24366773351943"/>
    <n v="909.88415364152058"/>
    <n v="659.03961925828526"/>
    <n v="123381.54999848349"/>
    <n v="2800.4423833880928"/>
  </r>
  <r>
    <x v="2"/>
    <d v="2022-09-24T00:00:00"/>
    <n v="1036.3404673225757"/>
    <n v="207.29607498420455"/>
    <n v="1026.1164594142467"/>
    <n v="749.32331632962109"/>
    <n v="125021.69355763948"/>
    <n v="3019.0763180506483"/>
  </r>
  <r>
    <x v="2"/>
    <d v="2022-10-01T00:00:00"/>
    <n v="1046.565814593984"/>
    <n v="209.36902102072156"/>
    <n v="1084.4960921940242"/>
    <n v="774.75618332941815"/>
    <n v="117976.12986564926"/>
    <n v="3115.1871111381479"/>
  </r>
  <r>
    <x v="2"/>
    <d v="2022-10-08T00:00:00"/>
    <n v="1056.9348325586516"/>
    <n v="211.46270387426625"/>
    <n v="204.54998324691732"/>
    <n v="122.47561833294182"/>
    <n v="96091.259044020611"/>
    <n v="1595.4231380127769"/>
  </r>
  <r>
    <x v="2"/>
    <d v="2022-10-15T00:00:00"/>
    <n v="1067.4365327573475"/>
    <n v="213.57732723467765"/>
    <n v="117.51637609248181"/>
    <n v="60.08066371010792"/>
    <n v="88308.043844081258"/>
    <n v="1458.6108997946149"/>
  </r>
  <r>
    <x v="2"/>
    <d v="2022-10-22T00:00:00"/>
    <n v="1078.0635443960975"/>
    <n v="215.71309866785879"/>
    <n v="109.78362915471615"/>
    <n v="63.092490360352066"/>
    <n v="88204.153130348976"/>
    <n v="1466.6527625790245"/>
  </r>
  <r>
    <x v="2"/>
    <d v="2022-10-29T00:00:00"/>
    <n v="1088.8110322578823"/>
    <n v="217.87022873495459"/>
    <n v="109.9906743763943"/>
    <n v="70.372031381676493"/>
    <n v="88924.005090077902"/>
    <n v="1487.0439667509077"/>
  </r>
  <r>
    <x v="2"/>
    <d v="2022-11-05T00:00:00"/>
    <n v="1099.6759392729377"/>
    <n v="220.04893056251274"/>
    <n v="111.00150201317132"/>
    <n v="52.037203138167648"/>
    <n v="86313.422241250504"/>
    <n v="1482.7635749867895"/>
  </r>
  <r>
    <x v="2"/>
    <d v="2022-11-12T00:00:00"/>
    <n v="1110.6564563504007"/>
    <n v="222.24941963824216"/>
    <n v="112.10260912260435"/>
    <n v="68.722132387355174"/>
    <n v="88052.818476102009"/>
    <n v="1513.7306174986027"/>
  </r>
  <r>
    <x v="2"/>
    <d v="2022-11-19T00:00:00"/>
    <n v="1121.7516512932179"/>
    <n v="224.47191371967671"/>
    <n v="113.2227444227605"/>
    <n v="51.872213238735519"/>
    <n v="86597.724270736086"/>
    <n v="1511.3185226743906"/>
  </r>
  <r>
    <x v="2"/>
    <d v="2022-11-26T00:00:00"/>
    <n v="1132.9612090716696"/>
    <n v="226.71663279939952"/>
    <n v="114.35488278788112"/>
    <n v="64.606060316341186"/>
    <n v="88003.057524151765"/>
    <n v="1538.6387849752914"/>
  </r>
  <r>
    <x v="2"/>
    <d v="2022-12-03T00:00:00"/>
    <n v="1144.2852500482497"/>
    <n v="228.98379909865656"/>
    <n v="115.49842270784924"/>
    <n v="59.16808135007151"/>
    <n v="87638.048827759005"/>
    <n v="1547.9355532048271"/>
  </r>
  <r>
    <x v="2"/>
    <d v="2022-12-10T00:00:00"/>
    <n v="1155.7242027688371"/>
    <n v="231.27363707527465"/>
    <n v="116.65340604413666"/>
    <n v="72.330285092339579"/>
    <n v="88936.795537380181"/>
    <n v="1575.9815309805881"/>
  </r>
  <r>
    <x v="2"/>
    <d v="2022-12-17T00:00:00"/>
    <n v="1167.2787149505984"/>
    <n v="233.58637343884317"/>
    <n v="117.81994001549894"/>
    <n v="66.463239475122634"/>
    <n v="88605.183060246563"/>
    <n v="1585.1482678800633"/>
  </r>
  <r>
    <x v="2"/>
    <d v="2022-12-24T00:00:00"/>
    <n v="1178.9495912079558"/>
    <n v="235.92223716963946"/>
    <n v="118.99813940674599"/>
    <n v="51.646323947512265"/>
    <n v="87316.126115826672"/>
    <n v="1585.5162917318535"/>
  </r>
  <r>
    <x v="2"/>
    <d v="2022-12-31T00:00:00"/>
    <n v="1190.737749495531"/>
    <n v="238.28145953953981"/>
    <n v="120.18812079992267"/>
    <n v="58.562302860551014"/>
    <n v="88185.442059577588"/>
    <n v="1607.7696326955445"/>
  </r>
  <r>
    <x v="2"/>
    <d v="2023-01-07T00:00:00"/>
    <n v="1202.6441906533335"/>
    <n v="240.66427413403716"/>
    <n v="121.39000200783282"/>
    <n v="50.856230286055101"/>
    <n v="87899.51109566931"/>
    <n v="1615.5546970812586"/>
  </r>
  <r>
    <x v="2"/>
    <d v="2023-01-14T00:00:00"/>
    <n v="1214.66997712386"/>
    <n v="243.07091687492851"/>
    <n v="122.60390202790224"/>
    <n v="50.085623028605511"/>
    <n v="87963.851064175135"/>
    <n v="1630.4304190552964"/>
  </r>
  <r>
    <x v="2"/>
    <d v="2023-01-21T00:00:00"/>
    <n v="1226.8162180898937"/>
    <n v="245.50162604345331"/>
    <n v="123.82994104818036"/>
    <n v="64.495392543751748"/>
    <n v="89559.595247451682"/>
    <n v="1660.6431777252792"/>
  </r>
  <r>
    <x v="2"/>
    <d v="2023-01-28T00:00:00"/>
    <n v="1239.084059107149"/>
    <n v="247.9566423037756"/>
    <n v="125.06824045866206"/>
    <n v="79.845537819521695"/>
    <n v="90930.5391439542"/>
    <n v="1691.9544796891084"/>
  </r>
  <r>
    <x v="2"/>
    <d v="2023-02-04T00:00:00"/>
    <n v="1251.4746748836701"/>
    <n v="250.43620872675723"/>
    <n v="126.31892286324869"/>
    <n v="75.986499178839992"/>
    <n v="90445.920164339244"/>
    <n v="1704.216305652516"/>
  </r>
  <r>
    <x v="2"/>
    <d v="2023-02-11T00:00:00"/>
    <n v="1263.9892642623213"/>
    <n v="252.94057081399671"/>
    <n v="127.58211209188116"/>
    <n v="55.211999531796408"/>
    <n v="88773.36868817432"/>
    <n v="1699.7239466999954"/>
  </r>
  <r>
    <x v="2"/>
    <d v="2023-02-18T00:00:00"/>
    <n v="1276.629046745815"/>
    <n v="255.46997652212266"/>
    <n v="128.85793321279999"/>
    <n v="69.84652456281529"/>
    <n v="90267.793602332356"/>
    <n v="1730.8034810435529"/>
  </r>
  <r>
    <x v="2"/>
    <d v="2023-02-25T00:00:00"/>
    <n v="1289.3952601018823"/>
    <n v="258.02467628733689"/>
    <n v="130.14651254492799"/>
    <n v="76.641930187737188"/>
    <n v="90949.615233510747"/>
    <n v="1754.2083791218843"/>
  </r>
  <r>
    <x v="2"/>
    <d v="2023-03-04T00:00:00"/>
    <n v="1302.2891587249276"/>
    <n v="260.60492305020671"/>
    <n v="131.44797767037727"/>
    <n v="85.370298855050024"/>
    <n v="91717.165546882432"/>
    <n v="1779.7123583005616"/>
  </r>
  <r>
    <x v="2"/>
    <d v="2023-03-11T00:00:00"/>
    <n v="1315.3120125275952"/>
    <n v="263.21097228070704"/>
    <n v="132.76245744708103"/>
    <n v="54.465431917933572"/>
    <n v="89301.80133630769"/>
    <n v="1765.7508741733168"/>
  </r>
  <r>
    <x v="2"/>
    <d v="2023-03-18T00:00:00"/>
    <n v="1328.4651062036642"/>
    <n v="265.84308200351325"/>
    <n v="134.09008202155184"/>
    <n v="87.694504912753814"/>
    <n v="92173.675510490051"/>
    <n v="1816.0927751414829"/>
  </r>
  <r>
    <x v="2"/>
    <d v="2023-03-25T00:00:00"/>
    <n v="1341.749738751256"/>
    <n v="268.5015128235479"/>
    <n v="135.43098284176733"/>
    <n v="83.361284282588173"/>
    <n v="92035.793314985378"/>
    <n v="1829.0435186991594"/>
  </r>
  <r>
    <x v="2"/>
    <d v="2023-04-01T00:00:00"/>
    <n v="1355.1672231786572"/>
    <n v="271.18652795178315"/>
    <n v="136.78529267018502"/>
    <n v="55.969900088040191"/>
    <n v="89912.068064962135"/>
    <n v="1819.1089438886656"/>
  </r>
  <r>
    <x v="2"/>
    <d v="2023-04-08T00:00:00"/>
    <n v="1368.7188863383656"/>
    <n v="273.89839323130087"/>
    <n v="138.15314559688687"/>
    <n v="57.994138834563536"/>
    <n v="90266.53147910563"/>
    <n v="1838.7645640011167"/>
  </r>
  <r>
    <x v="2"/>
    <d v="2023-04-15T00:00:00"/>
    <n v="1382.4060688512948"/>
    <n v="276.63737716361385"/>
    <n v="139.53467705285576"/>
    <n v="63.436277591791828"/>
    <n v="90930.361913968693"/>
    <n v="1862.0144006595563"/>
  </r>
  <r>
    <x v="2"/>
    <d v="2023-04-22T00:00:00"/>
    <n v="1396.2301250944893"/>
    <n v="279.40375093524995"/>
    <n v="140.93002382338432"/>
    <n v="69.744177838348207"/>
    <n v="91623.344180897067"/>
    <n v="1886.3080776914717"/>
  </r>
  <r>
    <x v="2"/>
    <d v="2023-04-29T00:00:00"/>
    <n v="1410.1924232337115"/>
    <n v="282.19778844460245"/>
    <n v="142.33932406161816"/>
    <n v="76.715022870920762"/>
    <n v="92318.985494932116"/>
    <n v="1911.4445586108527"/>
  </r>
  <r>
    <x v="2"/>
    <d v="2023-05-06T00:00:00"/>
    <n v="1424.2943452878426"/>
    <n v="285.01976632904848"/>
    <n v="143.76271730223434"/>
    <n v="84.38616788288661"/>
    <n v="99416.77588984622"/>
    <n v="1937.462996802012"/>
  </r>
  <r>
    <x v="2"/>
    <d v="2023-05-13T00:00:00"/>
    <n v="1438.5372872159771"/>
    <n v="287.86996399233897"/>
    <n v="145.20034447525668"/>
    <n v="92.824748943662641"/>
    <n v="100112.68099442027"/>
    <n v="1964.4323446272356"/>
  </r>
  <r>
    <x v="2"/>
    <d v="2023-05-20T00:00:00"/>
    <n v="1452.9226590208159"/>
    <n v="290.74866363226238"/>
    <n v="146.65234792000928"/>
    <n v="102.10722026527766"/>
    <n v="100808.58809818666"/>
    <n v="1992.4308908383653"/>
  </r>
  <r>
    <x v="2"/>
    <d v="2023-05-27T00:00:00"/>
    <n v="1467.4518848638995"/>
    <n v="293.65615026858495"/>
    <n v="148.11887139920933"/>
    <n v="112.3179419345303"/>
    <n v="101504.49538414541"/>
    <n v="2021.5448484662243"/>
  </r>
  <r>
    <x v="2"/>
    <d v="2023-06-03T00:00:00"/>
    <n v="1482.1264031895512"/>
    <n v="296.59271177127079"/>
    <n v="149.60006011320144"/>
    <n v="123.54973609225584"/>
    <n v="106058.82615628134"/>
    <n v="2051.8689111662793"/>
  </r>
  <r>
    <x v="2"/>
    <d v="2023-06-10T00:00:00"/>
    <n v="1496.9476668553555"/>
    <n v="299.55863888898352"/>
    <n v="151.09606071433342"/>
    <n v="135.90470969790869"/>
    <n v="106754.7334608621"/>
    <n v="2083.5070761565812"/>
  </r>
  <r>
    <x v="2"/>
    <d v="2023-06-17T00:00:00"/>
    <n v="1511.9171432676453"/>
    <n v="302.55422527787334"/>
    <n v="152.60702132147676"/>
    <n v="149.49518066734228"/>
    <n v="107450.64076575084"/>
    <n v="2116.5735705343377"/>
  </r>
  <r>
    <x v="2"/>
    <d v="2023-06-24T00:00:00"/>
    <n v="1527.0363145209371"/>
    <n v="305.57976753065202"/>
    <n v="154.13309153469152"/>
    <n v="164.4446987340408"/>
    <n v="108146.54807077083"/>
    <n v="2151.1938723203216"/>
  </r>
  <r>
    <x v="2"/>
    <d v="2023-07-01T00:00:00"/>
    <n v="1542.3066775405773"/>
    <n v="308.63556520595853"/>
    <n v="1404.1372031789076"/>
    <n v="180.88916860744132"/>
    <n v="125251.1135903033"/>
    <n v="3435.9686145328847"/>
  </r>
  <r>
    <x v="2"/>
    <d v="2023-07-08T00:00:00"/>
    <n v="1557.7297442280847"/>
    <n v="311.72192085801817"/>
    <n v="1529.1376143433292"/>
    <n v="198.97808546818513"/>
    <n v="126463.31763508228"/>
    <n v="3597.5673648976176"/>
  </r>
  <r>
    <x v="2"/>
    <d v="2023-07-15T00:00:00"/>
    <n v="1573.3070416088365"/>
    <n v="314.83914006659836"/>
    <n v="1541.6376554597714"/>
    <n v="218.87589401500364"/>
    <n v="127146.82656145583"/>
    <n v="3648.6597311502101"/>
  </r>
  <r>
    <x v="2"/>
    <d v="2023-07-22T00:00:00"/>
    <n v="1589.0401119818548"/>
    <n v="317.98753146726438"/>
    <n v="1542.8876595714157"/>
    <n v="240.76348341650402"/>
    <n v="127780.09177186362"/>
    <n v="3690.6787864370394"/>
  </r>
  <r>
    <x v="2"/>
    <d v="2023-07-29T00:00:00"/>
    <n v="1604.9305130715238"/>
    <n v="321.16740678193696"/>
    <n v="1543.0126599825801"/>
    <n v="264.83983175815445"/>
    <n v="128408.35726718437"/>
    <n v="3733.9504115941954"/>
  </r>
  <r>
    <x v="2"/>
    <d v="2023-08-05T00:00:00"/>
    <n v="1620.9798181811348"/>
    <n v="324.37908084975635"/>
    <n v="1543.0251600236966"/>
    <n v="1053.670861709988"/>
    <n v="136609.3347315116"/>
    <n v="4542.0549207645763"/>
  </r>
  <r>
    <x v="2"/>
    <d v="2023-08-12T00:00:00"/>
    <n v="1637.1896163481729"/>
    <n v="327.62287165825393"/>
    <n v="1543.0264100278082"/>
    <n v="1118.6793802706597"/>
    <n v="137034.62828047766"/>
    <n v="4626.5182783048949"/>
  </r>
  <r>
    <x v="2"/>
    <d v="2023-08-19T00:00:00"/>
    <n v="1653.5615125013132"/>
    <n v="330.89910037483645"/>
    <n v="1543.0265350282193"/>
    <n v="1128.3298040841657"/>
    <n v="137167.03840164046"/>
    <n v="4655.816951988535"/>
  </r>
  <r>
    <x v="2"/>
    <d v="2023-08-26T00:00:00"/>
    <n v="1670.0971276190878"/>
    <n v="334.20809137858481"/>
    <n v="306.18534057487193"/>
    <n v="1027.6486598598062"/>
    <n v="125631.92856258247"/>
    <n v="3338.1392194323507"/>
  </r>
  <r>
    <x v="2"/>
    <d v="2023-09-02T00:00:00"/>
    <n v="1686.7980988902116"/>
    <n v="337.55017229237069"/>
    <n v="184.02004800025765"/>
    <n v="926.09897749223137"/>
    <n v="118536.51273032506"/>
    <n v="3134.4672966750713"/>
  </r>
  <r>
    <x v="2"/>
    <d v="2023-09-09T00:00:00"/>
    <n v="1703.6660798755668"/>
    <n v="340.92567401529436"/>
    <n v="173.33753388222391"/>
    <n v="833.61059810484892"/>
    <n v="117609.0524534749"/>
    <n v="3051.539885877934"/>
  </r>
  <r>
    <x v="2"/>
    <d v="2023-09-16T00:00:00"/>
    <n v="1720.7027406718398"/>
    <n v="344.33493075544732"/>
    <n v="173.81863776124251"/>
    <n v="750.26169013054812"/>
    <n v="117109.72969664434"/>
    <n v="2989.1179993190776"/>
  </r>
  <r>
    <x v="2"/>
    <d v="2023-09-23T00:00:00"/>
    <n v="1737.9097680768202"/>
    <n v="347.77828006300183"/>
    <n v="175.43159699287457"/>
    <n v="675.2367363011117"/>
    <n v="116654.63470379228"/>
    <n v="2936.3563814338086"/>
  </r>
  <r>
    <x v="2"/>
    <d v="2023-09-30T00:00:00"/>
    <n v="1755.2888657563717"/>
    <n v="351.25606286363183"/>
    <n v="177.17339024820529"/>
    <n v="607.71318418936244"/>
    <n v="116203.93678379721"/>
    <n v="2891.4315030575713"/>
  </r>
  <r>
    <x v="2"/>
    <d v="2023-10-07T00:00:00"/>
    <n v="1772.8417544130839"/>
    <n v="354.76862349226815"/>
    <n v="178.94387187922752"/>
    <n v="546.94187792226239"/>
    <n v="108055.17929963414"/>
    <n v="2853.4961277068419"/>
  </r>
  <r>
    <x v="2"/>
    <d v="2023-10-14T00:00:00"/>
    <n v="1790.5701719566184"/>
    <n v="358.31630972719086"/>
    <n v="180.73318537087383"/>
    <n v="492.24769134521978"/>
    <n v="107604.95991244889"/>
    <n v="2821.867358399903"/>
  </r>
  <r>
    <x v="2"/>
    <d v="2023-10-21T00:00:00"/>
    <n v="1808.4758736757674"/>
    <n v="361.89947282446275"/>
    <n v="182.54050470186797"/>
    <n v="443.02292233221618"/>
    <n v="107154.7447913986"/>
    <n v="2795.9387735343144"/>
  </r>
  <r>
    <x v="2"/>
    <d v="2023-10-28T00:00:00"/>
    <n v="1826.5606324122327"/>
    <n v="365.51846755270736"/>
    <n v="184.36590849661519"/>
    <n v="398.72063011114642"/>
    <n v="106704.53009258656"/>
    <n v="2775.1656385727019"/>
  </r>
  <r>
    <x v="2"/>
    <d v="2023-11-04T00:00:00"/>
    <n v="1844.826238736151"/>
    <n v="369.17365222823446"/>
    <n v="186.20956745635419"/>
    <n v="358.848567101247"/>
    <n v="105221.66027817354"/>
    <n v="2759.0580255219866"/>
  </r>
  <r>
    <x v="2"/>
    <d v="2023-11-11T00:00:00"/>
    <n v="1863.2745011233692"/>
    <n v="372.86538875051679"/>
    <n v="188.07166311839504"/>
    <n v="322.96371039124381"/>
    <n v="104771.44562528623"/>
    <n v="2747.1752633835249"/>
  </r>
  <r>
    <x v="2"/>
    <d v="2023-11-18T00:00:00"/>
    <n v="1881.9072461345027"/>
    <n v="376.59404263802196"/>
    <n v="189.95237974832671"/>
    <n v="133.89910327549779"/>
    <n v="99894.321588576102"/>
    <n v="2582.3527717963493"/>
  </r>
  <r>
    <x v="2"/>
    <d v="2023-11-25T00:00:00"/>
    <n v="1900.7263185957777"/>
    <n v="380.35998306440217"/>
    <n v="191.85190354568476"/>
    <n v="131.17990690810623"/>
    <n v="99928.687906012899"/>
    <n v="2604.1181121139707"/>
  </r>
  <r>
    <x v="2"/>
    <d v="2023-12-02T00:00:00"/>
    <n v="1919.7335817816866"/>
    <n v="384.16358289504626"/>
    <n v="193.77042258112911"/>
    <n v="140.98355247161746"/>
    <n v="100477.52109613165"/>
    <n v="2638.6511397294789"/>
  </r>
  <r>
    <x v="2"/>
    <d v="2023-12-09T00:00:00"/>
    <n v="1938.930917599469"/>
    <n v="388.00521872399673"/>
    <n v="195.70812680693916"/>
    <n v="119.77508266779253"/>
    <n v="99697.943617222045"/>
    <n v="2642.4193457981974"/>
  </r>
  <r>
    <x v="2"/>
    <d v="2023-12-16T00:00:00"/>
    <n v="1958.3202267754396"/>
    <n v="391.88527091123672"/>
    <n v="197.66520807500842"/>
    <n v="108.8837397522194"/>
    <n v="99304.989446093387"/>
    <n v="2656.7544455139041"/>
  </r>
  <r>
    <x v="2"/>
    <d v="2023-12-23T00:00:00"/>
    <n v="1977.9034290431773"/>
    <n v="395.80412362034906"/>
    <n v="199.64186015575851"/>
    <n v="128.17560326656212"/>
    <n v="100388.19255738331"/>
    <n v="2701.5250160858468"/>
  </r>
  <r>
    <x v="2"/>
    <d v="2023-12-30T00:00:00"/>
    <n v="1997.6824633335973"/>
    <n v="399.76216485655254"/>
    <n v="201.63827875731607"/>
    <n v="143.34204840443286"/>
    <n v="101178.46635798449"/>
    <n v="2742.4249553518989"/>
  </r>
  <r>
    <x v="2"/>
    <d v="2024-01-06T00:00:00"/>
    <n v="2017.6592879669249"/>
    <n v="403.75978650511809"/>
    <n v="203.65466154488925"/>
    <n v="150.38582696430953"/>
    <n v="101972.33947260911"/>
    <n v="2775.459562981242"/>
  </r>
  <r>
    <x v="2"/>
    <d v="2024-01-13T00:00:00"/>
    <n v="2037.8358808465882"/>
    <n v="407.79738437016931"/>
    <n v="205.69120816033816"/>
    <n v="121.85852750383346"/>
    <n v="100922.51957950077"/>
    <n v="2773.1830008809293"/>
  </r>
  <r>
    <x v="2"/>
    <d v="2024-01-20T00:00:00"/>
    <n v="2058.2142396550498"/>
    <n v="411.87535821387098"/>
    <n v="207.74812024194148"/>
    <n v="109.34453521093963"/>
    <n v="100455.19069077959"/>
    <n v="2787.1822533218024"/>
  </r>
  <r>
    <x v="2"/>
    <d v="2024-01-27T00:00:00"/>
    <n v="2078.7963820515974"/>
    <n v="415.99411179600963"/>
    <n v="209.82560144436087"/>
    <n v="109.83014887940129"/>
    <n v="100632.04722674776"/>
    <n v="2814.4462441713695"/>
  </r>
  <r>
    <x v="2"/>
    <d v="2024-02-03T00:00:00"/>
    <n v="2099.5843458721115"/>
    <n v="420.15405291396974"/>
    <n v="112.72797697901491"/>
    <n v="62.472888996874772"/>
    <n v="92881.522831677343"/>
    <n v="2694.9392647619707"/>
  </r>
  <r>
    <x v="2"/>
    <d v="2024-02-10T00:00:00"/>
    <n v="1590.5390818172268"/>
    <n v="310.00777053935025"/>
    <n v="103.93566870082611"/>
    <n v="70.476990277875501"/>
    <n v="91184.487752723959"/>
    <n v="2074.9595113352784"/>
  </r>
  <r>
    <x v="2"/>
    <d v="2024-02-17T00:00:00"/>
    <n v="1225.8773572720588"/>
    <n v="255.93393679286413"/>
    <n v="103.98306658303643"/>
    <n v="69.205699522998458"/>
    <n v="89743.208144751276"/>
    <n v="1655.0000601709578"/>
  </r>
  <r>
    <x v="2"/>
    <d v="2024-02-24T00:00:00"/>
    <n v="970.61415009044106"/>
    <n v="229.90632043485297"/>
    <n v="104.923701368387"/>
    <n v="51.920569952299843"/>
    <n v="87222.285498302488"/>
    <n v="1357.3647418459809"/>
  </r>
  <r>
    <x v="2"/>
    <d v="2024-03-02T00:00:00"/>
    <n v="791.92990506330864"/>
    <n v="217.91190577623161"/>
    <n v="56.365078554128111"/>
    <n v="50.192056995229983"/>
    <n v="82111.904627077587"/>
    <n v="1116.3989463888984"/>
  </r>
  <r>
    <x v="2"/>
    <d v="2024-03-09T00:00:00"/>
    <n v="666.85093354431592"/>
    <n v="212.94428590250897"/>
    <n v="51.967943356875118"/>
    <n v="50.019205699522999"/>
    <n v="81071.427883032913"/>
    <n v="981.78236850322298"/>
  </r>
  <r>
    <x v="2"/>
    <d v="2024-03-16T00:00:00"/>
    <n v="579.29565348102119"/>
    <n v="211.50035929579155"/>
    <n v="51.991544192164426"/>
    <n v="50.001920569952304"/>
    <n v="80744.636909141773"/>
    <n v="892.78947753892942"/>
  </r>
  <r>
    <x v="2"/>
    <d v="2024-03-23T00:00:00"/>
    <n v="518.00695743671474"/>
    <n v="211.82867815587826"/>
    <n v="52.461851774258122"/>
    <n v="50.000192056995232"/>
    <n v="80577.724605535448"/>
    <n v="832.29767942384638"/>
  </r>
  <r>
    <x v="2"/>
    <d v="2024-03-30T00:00:00"/>
    <n v="475.10487020570025"/>
    <n v="211.99283758592162"/>
    <n v="50.246185177425815"/>
    <n v="50.000019205699523"/>
    <n v="80108.378524391796"/>
    <n v="787.34391217474717"/>
  </r>
  <r>
    <x v="2"/>
    <d v="2024-04-06T00:00:00"/>
    <n v="445.07340914399015"/>
    <n v="155.99641879296081"/>
    <n v="50.024618517742582"/>
    <n v="50.00000192056995"/>
    <n v="78723.47843583877"/>
    <n v="701.0944483752636"/>
  </r>
  <r>
    <x v="2"/>
    <d v="2024-04-13T00:00:00"/>
    <n v="424.05138640079315"/>
    <n v="128.46323515807489"/>
    <n v="50.002461851774257"/>
    <n v="54.500000192057001"/>
    <n v="78346.563230838452"/>
    <n v="657.01708360269924"/>
  </r>
  <r>
    <x v="2"/>
    <d v="2024-04-20T00:00:00"/>
    <n v="409.3359704805552"/>
    <n v="115.2012935982479"/>
    <n v="50.000246185177424"/>
    <n v="59.90000001920572"/>
    <n v="78390.371200037305"/>
    <n v="634.43751028318616"/>
  </r>
  <r>
    <x v="2"/>
    <d v="2024-04-27T00:00:00"/>
    <n v="399.03517933638864"/>
    <n v="109.0800195785265"/>
    <n v="50.000024618517742"/>
    <n v="65.885000001920602"/>
    <n v="78678.588419984095"/>
    <n v="624.00022353535348"/>
  </r>
  <r>
    <x v="2"/>
    <d v="2024-05-04T00:00:00"/>
    <n v="526.86853028444625"/>
    <n v="136.0359455090902"/>
    <n v="50.000002461851778"/>
    <n v="72.473000000192101"/>
    <n v="87163.450715969011"/>
    <n v="785.37747825558029"/>
  </r>
  <r>
    <x v="2"/>
    <d v="2024-05-11T00:00:00"/>
    <n v="618.82731499557644"/>
    <n v="150.32886783157031"/>
    <n v="50.000000246185181"/>
    <n v="79.720250000019263"/>
    <n v="88495.602721107338"/>
    <n v="898.87643307335122"/>
  </r>
  <r>
    <x v="2"/>
    <d v="2024-05-18T00:00:00"/>
    <n v="685.6986577313321"/>
    <n v="158.29843794358061"/>
    <n v="63.493437345214673"/>
    <n v="87.692270000001983"/>
    <n v="91139.202137954882"/>
    <n v="995.18280302012943"/>
  </r>
  <r>
    <x v="2"/>
    <d v="2024-05-25T00:00:00"/>
    <n v="735.03379301870541"/>
    <n v="163.1145630398637"/>
    <n v="298.81653033750223"/>
    <n v="96.461496500000266"/>
    <n v="102598.6741483432"/>
    <n v="1293.4263828960716"/>
  </r>
  <r>
    <x v="2"/>
    <d v="2024-06-01T00:00:00"/>
    <n v="772.11883504593447"/>
    <n v="166.362279028686"/>
    <n v="1492.2175860486539"/>
    <n v="106.10764610000011"/>
    <n v="118235.68739550424"/>
    <n v="2536.8063462232744"/>
  </r>
  <r>
    <x v="2"/>
    <d v="2024-06-08T00:00:00"/>
    <n v="800.65431626432314"/>
    <n v="168.83418699818469"/>
    <n v="1172.8569117152979"/>
    <n v="116.71841070500011"/>
    <n v="117292.23625205236"/>
    <n v="2259.0638256828061"/>
  </r>
  <r>
    <x v="2"/>
    <d v="2024-06-15T00:00:00"/>
    <n v="823.230864434517"/>
    <n v="170.92667145777244"/>
    <n v="1243.2843595930055"/>
    <n v="128.39025177500014"/>
    <n v="118369.87591631604"/>
    <n v="2365.8321472602952"/>
  </r>
  <r>
    <x v="2"/>
    <d v="2024-06-22T00:00:00"/>
    <n v="841.66217658414746"/>
    <n v="172.83800946715314"/>
    <n v="1250.3271043807763"/>
    <n v="141.22927695245016"/>
    <n v="119068.83049079546"/>
    <n v="2406.0565673845272"/>
  </r>
  <r>
    <x v="2"/>
    <d v="2024-06-29T00:00:00"/>
    <n v="857.21810080368891"/>
    <n v="174.66742520922617"/>
    <n v="1194.7314454384796"/>
    <n v="155.35220464769017"/>
    <n v="119406.22645659605"/>
    <n v="2381.9691760990845"/>
  </r>
  <r>
    <x v="2"/>
    <d v="2024-07-06T00:00:00"/>
    <n v="870.78779352931565"/>
    <n v="176.46461728501919"/>
    <n v="1135.6869427942297"/>
    <n v="170.88742511245871"/>
    <n v="121035.30336167981"/>
    <n v="2353.8267787210234"/>
  </r>
  <r>
    <x v="2"/>
    <d v="2024-07-13T00:00:00"/>
    <n v="882.99392966692176"/>
    <n v="178.25452236971972"/>
    <n v="1078.9718026172857"/>
    <n v="187.97616762370453"/>
    <n v="121321.53756057362"/>
    <n v="2328.1964222776319"/>
  </r>
  <r>
    <x v="2"/>
    <d v="2024-07-20T00:00:00"/>
    <n v="730.59575076684519"/>
    <n v="139.12726118485986"/>
    <n v="1025.0301331826981"/>
    <n v="206.77378438607496"/>
    <n v="120111.59361065904"/>
    <n v="2101.526929520478"/>
  </r>
  <r>
    <x v="2"/>
    <d v="2024-07-27T00:00:00"/>
    <n v="790.35569346454008"/>
    <n v="161.39529081555696"/>
    <n v="973.77931859319085"/>
    <n v="227.45116282468251"/>
    <n v="121098.43974867641"/>
    <n v="2152.9814656979702"/>
  </r>
  <r>
    <x v="2"/>
    <d v="2024-08-03T00:00:00"/>
    <n v="834.97704003220383"/>
    <n v="173.44762223313683"/>
    <n v="925.09042187049408"/>
    <n v="250.19627910715079"/>
    <n v="121956.05403871155"/>
    <n v="2183.7113632429855"/>
  </r>
  <r>
    <x v="2"/>
    <d v="2024-08-10T00:00:00"/>
    <n v="869.02926317563879"/>
    <n v="180.40128771018033"/>
    <n v="878.83590769766568"/>
    <n v="611.58598059990481"/>
    <n v="126978.77021039475"/>
    <n v="2539.8524391833898"/>
  </r>
  <r>
    <x v="2"/>
    <d v="2024-08-17T00:00:00"/>
    <n v="895.7112727275744"/>
    <n v="184.81489521463823"/>
    <n v="834.89411300485187"/>
    <n v="621.22900522561417"/>
    <n v="126903.13155856007"/>
    <n v="2536.6492861726783"/>
  </r>
  <r>
    <x v="2"/>
    <d v="2024-08-24T00:00:00"/>
    <n v="917.2625872989754"/>
    <n v="187.96784148046265"/>
    <n v="793.14940742381623"/>
    <n v="563.44410181985722"/>
    <n v="126136.74614787039"/>
    <n v="2461.8239380231116"/>
  </r>
  <r>
    <x v="2"/>
    <d v="2024-08-31T00:00:00"/>
    <n v="935.25115446285304"/>
    <n v="190.49991855210629"/>
    <n v="753.49193705954622"/>
    <n v="529.38572986298323"/>
    <n v="122452.83818082081"/>
    <n v="2408.6287399374887"/>
  </r>
  <r>
    <x v="2"/>
    <d v="2024-09-07T00:00:00"/>
    <n v="950.774824911103"/>
    <n v="192.73111706604686"/>
    <n v="715.81734020726083"/>
    <n v="496.58415109772199"/>
    <n v="121840.95662262855"/>
    <n v="2355.9074332821328"/>
  </r>
  <r>
    <x v="2"/>
    <d v="2024-09-14T00:00:00"/>
    <n v="964.60238439274917"/>
    <n v="194.82152790091709"/>
    <n v="680.026473196967"/>
    <n v="504.2092141170541"/>
    <n v="121673.39122434755"/>
    <n v="2343.6595996076876"/>
  </r>
  <r>
    <x v="2"/>
    <d v="2024-09-21T00:00:00"/>
    <n v="977.27227609945112"/>
    <n v="196.85129301203114"/>
    <n v="157.49912347511207"/>
    <n v="459.51664051825912"/>
    <n v="111210.30459821537"/>
    <n v="1791.1393331048534"/>
  </r>
  <r>
    <x v="2"/>
    <d v="2024-09-28T00:00:00"/>
    <n v="989.16170636438778"/>
    <n v="198.86058085820389"/>
    <n v="106.1413532644807"/>
    <n v="414.13781124772424"/>
    <n v="108000.69327816847"/>
    <n v="1708.3014517347965"/>
  </r>
  <r>
    <x v="2"/>
    <d v="2024-10-05T00:00:00"/>
    <n v="1000.5350186807912"/>
    <n v="200.86957412481215"/>
    <n v="101.90949065258727"/>
    <n v="372.78131360108091"/>
    <n v="99509.599777007461"/>
    <n v="1676.0953970592714"/>
  </r>
  <r>
    <x v="2"/>
    <d v="2024-10-12T00:00:00"/>
    <n v="1011.5775555445306"/>
    <n v="202.88846359507338"/>
    <n v="102.3992579446593"/>
    <n v="335.50891058878574"/>
    <n v="99026.689641915713"/>
    <n v="1652.3741876730489"/>
  </r>
  <r>
    <x v="2"/>
    <d v="2024-10-19T00:00:00"/>
    <n v="1022.4193617738281"/>
    <n v="204.92244509553063"/>
    <n v="103.37031776266051"/>
    <n v="301.95859236468846"/>
    <n v="98574.699452120607"/>
    <n v="1632.6707169967076"/>
  </r>
  <r>
    <x v="2"/>
    <d v="2024-10-26T00:00:00"/>
    <n v="1033.1517768632627"/>
    <n v="206.97421797873926"/>
    <n v="104.3987276641426"/>
    <n v="271.76279041169778"/>
    <n v="98125.311831276762"/>
    <n v="1616.2875129178424"/>
  </r>
  <r>
    <x v="2"/>
    <d v="2024-11-02T00:00:00"/>
    <n v="1043.839049662083"/>
    <n v="209.04523437465329"/>
    <n v="105.44218561316956"/>
    <n v="244.58651709887582"/>
    <n v="96643.210869221439"/>
    <n v="1602.9129867487818"/>
  </r>
  <r>
    <x v="2"/>
    <d v="2024-11-09T00:00:00"/>
    <n v="1054.526468679835"/>
    <n v="211.13632382646313"/>
    <n v="106.4965545365398"/>
    <n v="220.12786596182303"/>
    <n v="96193.544461644255"/>
    <n v="1592.287213004661"/>
  </r>
  <r>
    <x v="2"/>
    <d v="2024-11-16T00:00:00"/>
    <n v="1065.2460533314254"/>
    <n v="213.24800561875941"/>
    <n v="107.56151478862904"/>
    <n v="198.11507942292423"/>
    <n v="95743.709332245257"/>
    <n v="1584.1706531617381"/>
  </r>
  <r>
    <x v="2"/>
    <d v="2024-11-23T00:00:00"/>
    <n v="1076.020537840094"/>
    <n v="215.38064495196284"/>
    <n v="108.63712940718773"/>
    <n v="178.30357148636014"/>
    <n v="95293.75669644709"/>
    <n v="1578.3418836856047"/>
  </r>
  <r>
    <x v="2"/>
    <d v="2024-11-30T00:00:00"/>
    <n v="1086.8661600012429"/>
    <n v="217.53453103999038"/>
    <n v="109.72350064832683"/>
    <n v="160.47321433829697"/>
    <n v="94829.364124527041"/>
    <n v="1574.5974060278568"/>
  </r>
  <r>
    <x v="2"/>
    <d v="2024-12-07T00:00:00"/>
    <n v="1097.7946133491789"/>
    <n v="219.70991616964426"/>
    <n v="110.82073564951685"/>
    <n v="144.42589290452457"/>
    <n v="94379.274630291693"/>
    <n v="1572.7511580728644"/>
  </r>
  <r>
    <x v="2"/>
    <d v="2024-12-14T00:00:00"/>
    <n v="1108.8144137062172"/>
    <n v="221.90703524096767"/>
    <n v="111.92894300548268"/>
    <n v="86.574851158557635"/>
    <n v="91608.02983785345"/>
    <n v="1529.2252431112252"/>
  </r>
  <r>
    <x v="2"/>
    <d v="2024-12-21T00:00:00"/>
    <n v="1119.9318557997619"/>
    <n v="224.12611554819082"/>
    <n v="113.04823243548455"/>
    <n v="53.657485115855764"/>
    <n v="89027.342609905783"/>
    <n v="1510.7636888992931"/>
  </r>
  <r>
    <x v="2"/>
    <d v="2024-12-28T00:00:00"/>
    <n v="1131.1516829272973"/>
    <n v="226.36738168107948"/>
    <n v="114.17871475983412"/>
    <n v="72.40879191539814"/>
    <n v="90890.693556396844"/>
    <n v="1544.1065712836089"/>
  </r>
  <r>
    <x v="3"/>
    <d v="2022-01-01T00:00:00"/>
    <n v="1215"/>
    <n v="240"/>
    <n v="120"/>
    <n v="86.001096442752271"/>
    <n v="77079.506295831859"/>
    <n v="1661.0010964427522"/>
  </r>
  <r>
    <x v="3"/>
    <d v="2022-01-08T00:00:00"/>
    <n v="1233.2249999999999"/>
    <n v="246"/>
    <n v="125.4"/>
    <n v="75.158057336089499"/>
    <n v="76765.044813404485"/>
    <n v="1679.7830573360895"/>
  </r>
  <r>
    <x v="3"/>
    <d v="2022-01-15T00:00:00"/>
    <n v="1265.1187499999999"/>
    <n v="255.3"/>
    <n v="131.61000000000001"/>
    <n v="85.551265747359452"/>
    <n v="78063.605315500681"/>
    <n v="1737.5800157473593"/>
  </r>
  <r>
    <x v="3"/>
    <d v="2022-01-22T00:00:00"/>
    <n v="1307.5374374999999"/>
    <n v="266.56500000000005"/>
    <n v="138.18450000000001"/>
    <n v="79.937325720501278"/>
    <n v="78278.860621756554"/>
    <n v="1792.2242632205014"/>
  </r>
  <r>
    <x v="3"/>
    <d v="2022-01-29T00:00:00"/>
    <n v="1358.3282343749997"/>
    <n v="279.14325000000002"/>
    <n v="145.09312500000001"/>
    <n v="78.673845779774041"/>
    <n v="78814.468536996981"/>
    <n v="1861.2384551547739"/>
  </r>
  <r>
    <x v="3"/>
    <d v="2022-02-05T00:00:00"/>
    <n v="1416.0343935937497"/>
    <n v="292.7254125"/>
    <n v="152.34772124999998"/>
    <n v="104.44592517015187"/>
    <n v="80719.855516242795"/>
    <n v="1965.5534525139014"/>
  </r>
  <r>
    <x v="3"/>
    <d v="2022-02-12T00:00:00"/>
    <n v="1479.6889365234372"/>
    <n v="307.17418312500001"/>
    <n v="159.9651013125"/>
    <n v="114.79981526770777"/>
    <n v="81908.017358459736"/>
    <n v="2061.6280362286448"/>
  </r>
  <r>
    <x v="3"/>
    <d v="2022-02-19T00:00:00"/>
    <n v="1548.6703596246089"/>
    <n v="322.43914228125004"/>
    <n v="167.96335577812499"/>
    <n v="93.330244226037308"/>
    <n v="81378.715275296752"/>
    <n v="2132.4031019100212"/>
  </r>
  <r>
    <x v="3"/>
    <d v="2022-02-26T00:00:00"/>
    <n v="1622.6017609983394"/>
    <n v="338.51422439531251"/>
    <n v="176.36152350703125"/>
    <n v="125.45134223199031"/>
    <n v="83724.296071161545"/>
    <n v="2262.9288511326731"/>
  </r>
  <r>
    <x v="3"/>
    <d v="2022-03-05T00:00:00"/>
    <n v="1701.2803674230063"/>
    <n v="355.41649811507818"/>
    <n v="185.17959967638285"/>
    <n v="112.54864501593987"/>
    <n v="83762.625471094914"/>
    <n v="2354.425110230407"/>
  </r>
  <r>
    <x v="3"/>
    <d v="2022-03-12T00:00:00"/>
    <n v="1784.6283486564819"/>
    <n v="373.17560427083208"/>
    <n v="194.43857965960203"/>
    <n v="121.2106546210908"/>
    <n v="84845.538014567952"/>
    <n v="2473.4531872080065"/>
  </r>
  <r>
    <x v="3"/>
    <d v="2022-03-19T00:00:00"/>
    <n v="1872.6585400929334"/>
    <n v="391.82852510937369"/>
    <n v="204.1605086425221"/>
    <n v="137.02342770109104"/>
    <n v="86206.124109384138"/>
    <n v="2605.6710015459203"/>
  </r>
  <r>
    <x v="3"/>
    <d v="2022-03-26T00:00:00"/>
    <n v="1965.4506089001195"/>
    <n v="411.4170216773424"/>
    <n v="214.36853407464221"/>
    <n v="143.42720784633852"/>
    <n v="87127.754395630865"/>
    <n v="2734.6633724984431"/>
  </r>
  <r>
    <x v="3"/>
    <d v="2022-04-02T00:00:00"/>
    <n v="2036.9509533735002"/>
    <n v="423.36629755255331"/>
    <n v="217.32886144995811"/>
    <n v="146.4337156935587"/>
    <n v="87557.174449544516"/>
    <n v="2824.0798280695699"/>
  </r>
  <r>
    <x v="3"/>
    <d v="2022-04-09T00:00:00"/>
    <n v="2093.6125497763014"/>
    <n v="431.51751335729762"/>
    <n v="219.58381426791468"/>
    <n v="159.94346596917322"/>
    <n v="88291.704953579552"/>
    <n v="2904.6573433706867"/>
  </r>
  <r>
    <x v="3"/>
    <d v="2022-04-16T00:00:00"/>
    <n v="1634.1348726531605"/>
    <n v="271.26693373535659"/>
    <n v="71.915740777828489"/>
    <n v="175.8244504367164"/>
    <n v="78780.832467707049"/>
    <n v="2153.141997603062"/>
  </r>
  <r>
    <x v="3"/>
    <d v="2022-04-23T00:00:00"/>
    <n v="1314.1865595450599"/>
    <n v="191.69672569495316"/>
    <n v="57.648507022330236"/>
    <n v="193.39555926745064"/>
    <n v="75944.251023550256"/>
    <n v="1756.9273515297939"/>
  </r>
  <r>
    <x v="3"/>
    <d v="2022-04-30T00:00:00"/>
    <n v="1091.9256618562679"/>
    <n v="152.47225426302421"/>
    <n v="56.726352976225897"/>
    <n v="212.733981572902"/>
    <n v="75060.346393870772"/>
    <n v="1513.8582506684199"/>
  </r>
  <r>
    <x v="3"/>
    <d v="2022-05-07T00:00:00"/>
    <n v="938.06298417586072"/>
    <n v="133.42625746121522"/>
    <n v="57.143752594355391"/>
    <n v="234.00726636806286"/>
    <n v="81197.238102742995"/>
    <n v="1362.6402605994942"/>
  </r>
  <r>
    <x v="3"/>
    <d v="2022-05-14T00:00:00"/>
    <n v="832.09626000834032"/>
    <n v="124.47516036360776"/>
    <n v="57.700203729135673"/>
    <n v="257.40798166865625"/>
    <n v="81277.367216273749"/>
    <n v="1271.67960576974"/>
  </r>
  <r>
    <x v="3"/>
    <d v="2022-05-21T00:00:00"/>
    <n v="759.67407480192855"/>
    <n v="120.57723213113402"/>
    <n v="58.275707127310696"/>
    <n v="283.14877870190054"/>
    <n v="81575.353490801659"/>
    <n v="1221.6757927622739"/>
  </r>
  <r>
    <x v="3"/>
    <d v="2022-05-28T00:00:00"/>
    <n v="710.75061208540114"/>
    <n v="119.21166453439045"/>
    <n v="58.858314334672173"/>
    <n v="311.46365645872851"/>
    <n v="82011.112620184373"/>
    <n v="1200.2842474131924"/>
  </r>
  <r>
    <x v="3"/>
    <d v="2022-06-04T00:00:00"/>
    <n v="678.2939757810725"/>
    <n v="119.11811122070691"/>
    <n v="59.446882491627733"/>
    <n v="342.61002209326517"/>
    <n v="86393.005676128203"/>
    <n v="1199.4689915866722"/>
  </r>
  <r>
    <x v="3"/>
    <d v="2022-06-11T00:00:00"/>
    <n v="657.38201584125534"/>
    <n v="119.66645735340025"/>
    <n v="60.041349817904887"/>
    <n v="376.87102430145814"/>
    <n v="86973.218211891086"/>
    <n v="1213.9608473140186"/>
  </r>
  <r>
    <x v="3"/>
    <d v="2022-06-18T00:00:00"/>
    <n v="644.56940621132844"/>
    <n v="120.5417044371774"/>
    <n v="60.641763166220031"/>
    <n v="414.55812673149057"/>
    <n v="87590.77986899027"/>
    <n v="1240.3110005462163"/>
  </r>
  <r>
    <x v="3"/>
    <d v="2022-06-25T00:00:00"/>
    <n v="637.44459942160415"/>
    <n v="121.58641273667075"/>
    <n v="61.248180782895844"/>
    <n v="456.01393940462833"/>
    <n v="88233.280417032947"/>
    <n v="1276.2931323457992"/>
  </r>
  <r>
    <x v="3"/>
    <d v="2022-07-02T00:00:00"/>
    <n v="634.31969481953377"/>
    <n v="122.72192249159825"/>
    <n v="61.860662589226173"/>
    <n v="501.61533334509005"/>
    <n v="90227.057617444574"/>
    <n v="1320.5176132454483"/>
  </r>
  <r>
    <x v="3"/>
    <d v="2022-07-09T00:00:00"/>
    <n v="634.01334635032867"/>
    <n v="123.90896453029461"/>
    <n v="62.479269214968561"/>
    <n v="551.77686667959904"/>
    <n v="90897.832812316774"/>
    <n v="1372.1784467751909"/>
  </r>
  <r>
    <x v="3"/>
    <d v="2022-07-16T00:00:00"/>
    <n v="635.69879802165156"/>
    <n v="125.12796558248775"/>
    <n v="63.104061907103258"/>
    <n v="606.95455334755889"/>
    <n v="91576.431198800943"/>
    <n v="1430.8853788588015"/>
  </r>
  <r>
    <x v="3"/>
    <d v="2022-07-23T00:00:00"/>
    <n v="638.79750874734202"/>
    <n v="126.36920094175773"/>
    <n v="63.735102526172803"/>
    <n v="667.65000868231493"/>
    <n v="92260.397519447317"/>
    <n v="1496.5518208975875"/>
  </r>
  <r>
    <x v="3"/>
    <d v="2022-07-30T00:00:00"/>
    <n v="642.90468975664714"/>
    <n v="127.62787080289786"/>
    <n v="64.372453551434376"/>
    <n v="734.41500955054642"/>
    <n v="92948.056973139159"/>
    <n v="1569.3200236615257"/>
  </r>
  <r>
    <x v="3"/>
    <d v="2022-08-06T00:00:00"/>
    <n v="647.73718079949572"/>
    <n v="128.90163843678812"/>
    <n v="65.016178086948713"/>
    <n v="155.80108130198516"/>
    <n v="84468.885228664745"/>
    <n v="997.45607862521763"/>
  </r>
  <r>
    <x v="3"/>
    <d v="2022-08-13T00:00:00"/>
    <n v="653.09696350918807"/>
    <n v="130.18939928408662"/>
    <n v="65.666339867818195"/>
    <n v="77.3497933903964"/>
    <n v="80617.085241736408"/>
    <n v="926.30249605148936"/>
  </r>
  <r>
    <x v="3"/>
    <d v="2022-08-20T00:00:00"/>
    <n v="658.84562077546821"/>
    <n v="131.49066550839279"/>
    <n v="66.323003266496372"/>
    <n v="52.73497933903964"/>
    <n v="78578.077996719498"/>
    <n v="909.39426888939704"/>
  </r>
  <r>
    <x v="3"/>
    <d v="2022-08-27T00:00:00"/>
    <n v="664.88645832505472"/>
    <n v="132.8052582792094"/>
    <n v="66.986233299161341"/>
    <n v="87.633078280834482"/>
    <n v="81628.467028957035"/>
    <n v="952.31102818425995"/>
  </r>
  <r>
    <x v="3"/>
    <d v="2022-09-03T00:00:00"/>
    <n v="671.15198984758763"/>
    <n v="134.13315391986782"/>
    <n v="67.656095632152955"/>
    <n v="70.53299308828133"/>
    <n v="77443.928235956831"/>
    <n v="943.47423248788982"/>
  </r>
  <r>
    <x v="3"/>
    <d v="2022-09-10T00:00:00"/>
    <n v="677.59517660356107"/>
    <n v="135.47440698799969"/>
    <n v="68.332656588474492"/>
    <n v="52.05329930882813"/>
    <n v="75859.357378962057"/>
    <n v="933.45553948886345"/>
  </r>
  <r>
    <x v="3"/>
    <d v="2022-09-17T00:00:00"/>
    <n v="684.183295169845"/>
    <n v="136.82911182234625"/>
    <n v="69.015983154359233"/>
    <n v="87.564910277813325"/>
    <n v="78980.874530181391"/>
    <n v="977.59330042436375"/>
  </r>
  <r>
    <x v="3"/>
    <d v="2022-09-24T00:00:00"/>
    <n v="690.89364488171714"/>
    <n v="138.19738332280301"/>
    <n v="69.706142985902815"/>
    <n v="70.526176287979226"/>
    <n v="77896.047864528533"/>
    <n v="969.32334747840218"/>
  </r>
  <r>
    <x v="3"/>
    <d v="2022-10-01T00:00:00"/>
    <n v="697.71054306265603"/>
    <n v="139.57934734714769"/>
    <n v="70.403204415761849"/>
    <n v="52.052617628797925"/>
    <n v="68614.064455861342"/>
    <n v="959.74571245436357"/>
  </r>
  <r>
    <x v="3"/>
    <d v="2022-10-08T00:00:00"/>
    <n v="704.62322170576772"/>
    <n v="140.97513591617749"/>
    <n v="71.107236459919477"/>
    <n v="50.205261762879793"/>
    <n v="68559.017897034864"/>
    <n v="966.91085584474445"/>
  </r>
  <r>
    <x v="3"/>
    <d v="2022-10-15T00:00:00"/>
    <n v="711.62435517156507"/>
    <n v="142.38488482311845"/>
    <n v="71.818308824518681"/>
    <n v="50.031173861915327"/>
    <n v="68690.581380338263"/>
    <n v="975.85872268111757"/>
  </r>
  <r>
    <x v="3"/>
    <d v="2022-10-22T00:00:00"/>
    <n v="718.7090295973984"/>
    <n v="143.8087324452392"/>
    <n v="72.536491912763836"/>
    <n v="50.003117386191533"/>
    <n v="68838.824585078051"/>
    <n v="985.05737134159301"/>
  </r>
  <r>
    <x v="3"/>
    <d v="2022-10-29T00:00:00"/>
    <n v="725.87402150525486"/>
    <n v="145.24681915663638"/>
    <n v="73.261856831891492"/>
    <n v="50.000311738619153"/>
    <n v="68989.981896805402"/>
    <n v="994.38300923240183"/>
  </r>
  <r>
    <x v="3"/>
    <d v="2022-11-05T00:00:00"/>
    <n v="733.11729284862508"/>
    <n v="146.69928704167512"/>
    <n v="73.994475400210405"/>
    <n v="51.882283422498624"/>
    <n v="68319.853530822103"/>
    <n v="1005.6933387130092"/>
  </r>
  <r>
    <x v="3"/>
    <d v="2022-11-12T00:00:00"/>
    <n v="740.43763756693374"/>
    <n v="148.16627975882807"/>
    <n v="74.734420154212515"/>
    <n v="50.188228342249865"/>
    <n v="68281.765002623884"/>
    <n v="1013.5265658222243"/>
  </r>
  <r>
    <x v="3"/>
    <d v="2022-11-19T00:00:00"/>
    <n v="747.83443419547871"/>
    <n v="149.64794247978446"/>
    <n v="75.481764355754649"/>
    <n v="50.018822834224984"/>
    <n v="68413.978121197608"/>
    <n v="1022.9829638652428"/>
  </r>
  <r>
    <x v="3"/>
    <d v="2022-11-26T00:00:00"/>
    <n v="755.30747271444648"/>
    <n v="151.14442186626636"/>
    <n v="76.236581999312179"/>
    <n v="50.001882283422496"/>
    <n v="68563.574722548379"/>
    <n v="1032.6903588634475"/>
  </r>
  <r>
    <x v="3"/>
    <d v="2022-12-03T00:00:00"/>
    <n v="762.85683336549994"/>
    <n v="152.65586606577102"/>
    <n v="76.998947819305286"/>
    <n v="50.000188228342253"/>
    <n v="68700.558515316327"/>
    <n v="1042.5118354789183"/>
  </r>
  <r>
    <x v="3"/>
    <d v="2022-12-10T00:00:00"/>
    <n v="770.48280184589134"/>
    <n v="154.18242471684977"/>
    <n v="77.76893729749834"/>
    <n v="50.000018822834228"/>
    <n v="68852.07880986268"/>
    <n v="1052.4341826830737"/>
  </r>
  <r>
    <x v="3"/>
    <d v="2022-12-17T00:00:00"/>
    <n v="778.18580996706578"/>
    <n v="155.72424895922876"/>
    <n v="78.54662667047333"/>
    <n v="50.000001882283421"/>
    <n v="69003.618886514989"/>
    <n v="1062.4566874790514"/>
  </r>
  <r>
    <x v="3"/>
    <d v="2022-12-24T00:00:00"/>
    <n v="785.96639413863704"/>
    <n v="157.28149144642629"/>
    <n v="79.332092937178061"/>
    <n v="50.000000188228341"/>
    <n v="69155.162344688753"/>
    <n v="1072.5799787104697"/>
  </r>
  <r>
    <x v="3"/>
    <d v="2022-12-31T00:00:00"/>
    <n v="793.82516633035391"/>
    <n v="158.85430635969317"/>
    <n v="80.125413866549835"/>
    <n v="53.819814618781223"/>
    <n v="69727.177091379766"/>
    <n v="1086.6247011753783"/>
  </r>
  <r>
    <x v="3"/>
    <d v="2023-01-07T00:00:00"/>
    <n v="801.76279376888897"/>
    <n v="160.44284942269144"/>
    <n v="80.926668005215333"/>
    <n v="50.381981461878127"/>
    <n v="69870.06488680176"/>
    <n v="1093.5142926586741"/>
  </r>
  <r>
    <x v="3"/>
    <d v="2023-01-14T00:00:00"/>
    <n v="809.7799847492397"/>
    <n v="162.04727791661901"/>
    <n v="81.735934685267495"/>
    <n v="50.03819814618781"/>
    <n v="69982.505100964889"/>
    <n v="1103.6013954973141"/>
  </r>
  <r>
    <x v="3"/>
    <d v="2023-01-21T00:00:00"/>
    <n v="817.87747872659554"/>
    <n v="163.66775069563553"/>
    <n v="82.553294032120178"/>
    <n v="57.958733283226415"/>
    <n v="70973.319216500822"/>
    <n v="1122.0572567375775"/>
  </r>
  <r>
    <x v="3"/>
    <d v="2023-01-28T00:00:00"/>
    <n v="826.0560394047659"/>
    <n v="165.30442820251704"/>
    <n v="83.37882697244136"/>
    <n v="50.795873328322642"/>
    <n v="70371.432651052353"/>
    <n v="1125.535167908047"/>
  </r>
  <r>
    <x v="3"/>
    <d v="2023-02-04T00:00:00"/>
    <n v="834.31644992244651"/>
    <n v="166.95747248450479"/>
    <n v="84.212615242165782"/>
    <n v="50.079587332832261"/>
    <n v="70088.637572127729"/>
    <n v="1135.5661249819493"/>
  </r>
  <r>
    <x v="3"/>
    <d v="2023-02-11T00:00:00"/>
    <n v="842.65950950821411"/>
    <n v="168.62704720933112"/>
    <n v="85.054741394587438"/>
    <n v="50.007958733283225"/>
    <n v="70232.009725124401"/>
    <n v="1146.3492568454158"/>
  </r>
  <r>
    <x v="3"/>
    <d v="2023-02-18T00:00:00"/>
    <n v="851.08603116387644"/>
    <n v="170.31331768141507"/>
    <n v="85.9052888085333"/>
    <n v="56.37821947332705"/>
    <n v="71068.364731865368"/>
    <n v="1163.6828571271519"/>
  </r>
  <r>
    <x v="3"/>
    <d v="2023-02-25T00:00:00"/>
    <n v="859.59684006792145"/>
    <n v="172.01645085822454"/>
    <n v="86.764341696618644"/>
    <n v="51.726091371043211"/>
    <n v="70728.037990922996"/>
    <n v="1170.1037239938078"/>
  </r>
  <r>
    <x v="3"/>
    <d v="2023-03-04T00:00:00"/>
    <n v="868.19277248328513"/>
    <n v="173.73661536680447"/>
    <n v="87.631985113584832"/>
    <n v="50.486351021511148"/>
    <n v="70741.029313360443"/>
    <n v="1180.0477239851855"/>
  </r>
  <r>
    <x v="3"/>
    <d v="2023-03-11T00:00:00"/>
    <n v="876.87467501839683"/>
    <n v="175.47398152047134"/>
    <n v="88.508304964720679"/>
    <n v="50.048635102151117"/>
    <n v="70842.8424482267"/>
    <n v="1190.9055966057401"/>
  </r>
  <r>
    <x v="3"/>
    <d v="2023-03-18T00:00:00"/>
    <n v="885.64340413577611"/>
    <n v="177.22872133567546"/>
    <n v="89.393388014367886"/>
    <n v="50.00486351021511"/>
    <n v="70989.392439701784"/>
    <n v="1202.2703769960344"/>
  </r>
  <r>
    <x v="3"/>
    <d v="2023-03-25T00:00:00"/>
    <n v="894.49982583417057"/>
    <n v="179.00100854903192"/>
    <n v="90.287321894511564"/>
    <n v="50.000486351021507"/>
    <n v="71140.439790525867"/>
    <n v="1213.7886426287355"/>
  </r>
  <r>
    <x v="3"/>
    <d v="2023-04-01T00:00:00"/>
    <n v="903.44481545243798"/>
    <n v="180.79101863452212"/>
    <n v="91.190195113456696"/>
    <n v="53.776484567029982"/>
    <n v="71707.801432256994"/>
    <n v="1229.2025137674466"/>
  </r>
  <r>
    <x v="3"/>
    <d v="2023-04-08T00:00:00"/>
    <n v="912.47925755891038"/>
    <n v="182.59892882086726"/>
    <n v="92.102097064591248"/>
    <n v="59.031727981823614"/>
    <n v="72391.87801233049"/>
    <n v="1246.2120114261925"/>
  </r>
  <r>
    <x v="3"/>
    <d v="2023-04-15T00:00:00"/>
    <n v="921.60404590086307"/>
    <n v="184.42491810907589"/>
    <n v="93.023118035237161"/>
    <n v="64.922660275815034"/>
    <n v="73086.708571855328"/>
    <n v="1263.9747423209913"/>
  </r>
  <r>
    <x v="3"/>
    <d v="2023-04-22T00:00:00"/>
    <n v="930.82008339632625"/>
    <n v="186.26916729016665"/>
    <n v="93.95334921558954"/>
    <n v="71.413702252977458"/>
    <n v="73782.51797478048"/>
    <n v="1282.4563021550598"/>
  </r>
  <r>
    <x v="3"/>
    <d v="2023-04-29T00:00:00"/>
    <n v="940.1282821558076"/>
    <n v="188.13185896306828"/>
    <n v="94.892882707745414"/>
    <n v="78.5549500732333"/>
    <n v="74478.416375392029"/>
    <n v="1301.7079738998548"/>
  </r>
  <r>
    <x v="3"/>
    <d v="2023-05-06T00:00:00"/>
    <n v="949.52956352522847"/>
    <n v="190.01317755269898"/>
    <n v="95.841811534822895"/>
    <n v="86.410432840052451"/>
    <n v="81576.230142426662"/>
    <n v="1321.7949854528028"/>
  </r>
  <r>
    <x v="3"/>
    <d v="2023-05-13T00:00:00"/>
    <n v="959.02485814398472"/>
    <n v="191.91330932822598"/>
    <n v="96.800229650171119"/>
    <n v="95.051474900007278"/>
    <n v="82272.137371744"/>
    <n v="1342.7898720223891"/>
  </r>
  <r>
    <x v="3"/>
    <d v="2023-05-20T00:00:00"/>
    <n v="968.61510601387727"/>
    <n v="193.83244242150823"/>
    <n v="97.768231946672842"/>
    <n v="104.55662226760296"/>
    <n v="82968.044668668939"/>
    <n v="1364.7724026496612"/>
  </r>
  <r>
    <x v="3"/>
    <d v="2023-05-27T00:00:00"/>
    <n v="978.30125657593294"/>
    <n v="195.7707668457233"/>
    <n v="98.745914266139565"/>
    <n v="115.01228448212277"/>
    <n v="83663.951972187526"/>
    <n v="1387.8302221699187"/>
  </r>
  <r>
    <x v="3"/>
    <d v="2023-06-03T00:00:00"/>
    <n v="988.08426879303408"/>
    <n v="197.72847451418053"/>
    <n v="99.733373408800958"/>
    <n v="126.513512929111"/>
    <n v="88218.282745919831"/>
    <n v="1412.0596296451265"/>
  </r>
  <r>
    <x v="3"/>
    <d v="2023-06-10T00:00:00"/>
    <n v="997.96511123690368"/>
    <n v="199.70575925932235"/>
    <n v="100.73070714288896"/>
    <n v="139.16486422189971"/>
    <n v="88914.190050645688"/>
    <n v="1437.5664418610149"/>
  </r>
  <r>
    <x v="3"/>
    <d v="2023-06-17T00:00:00"/>
    <n v="1007.9447621784302"/>
    <n v="201.70281685191557"/>
    <n v="101.73801421431784"/>
    <n v="153.08135064407745"/>
    <n v="89610.097355547623"/>
    <n v="1464.4669438887411"/>
  </r>
  <r>
    <x v="3"/>
    <d v="2023-06-24T00:00:00"/>
    <n v="1018.0242096806248"/>
    <n v="203.71984502043472"/>
    <n v="102.75539435646104"/>
    <n v="168.38948570848399"/>
    <n v="90306.004660568826"/>
    <n v="1492.8889347660047"/>
  </r>
  <r>
    <x v="3"/>
    <d v="2023-07-01T00:00:00"/>
    <n v="1028.2044516937181"/>
    <n v="205.75704347063905"/>
    <n v="103.78294830002564"/>
    <n v="185.22843427933228"/>
    <n v="92336.358239351044"/>
    <n v="1522.9728777437151"/>
  </r>
  <r>
    <x v="3"/>
    <d v="2023-07-08T00:00:00"/>
    <n v="1038.4864961520561"/>
    <n v="207.81461390534542"/>
    <n v="104.82077778302586"/>
    <n v="203.7512777072655"/>
    <n v="93032.265544511727"/>
    <n v="1554.8731655476929"/>
  </r>
  <r>
    <x v="3"/>
    <d v="2023-07-15T00:00:00"/>
    <n v="1048.8713610725576"/>
    <n v="209.8927600443989"/>
    <n v="954.90690730853555"/>
    <n v="224.12640547799208"/>
    <n v="108802.38479046238"/>
    <n v="2437.7974339034845"/>
  </r>
  <r>
    <x v="3"/>
    <d v="2023-07-22T00:00:00"/>
    <n v="1059.3600746545696"/>
    <n v="211.9916876448429"/>
    <n v="1039.9155202610866"/>
    <n v="246.53904602579132"/>
    <n v="110014.58883530833"/>
    <n v="2557.8063285862904"/>
  </r>
  <r>
    <x v="3"/>
    <d v="2023-07-29T00:00:00"/>
    <n v="1069.953675381016"/>
    <n v="214.11160452129133"/>
    <n v="1048.4163815563415"/>
    <n v="271.19295062837045"/>
    <n v="110698.09776172834"/>
    <n v="2603.6746120870193"/>
  </r>
  <r>
    <x v="3"/>
    <d v="2023-08-05T00:00:00"/>
    <n v="1080.6532121207565"/>
    <n v="216.25272056650425"/>
    <n v="1049.2664676858672"/>
    <n v="691.91711367954065"/>
    <n v="116367.11981069451"/>
    <n v="3038.0895140526686"/>
  </r>
  <r>
    <x v="3"/>
    <d v="2023-08-12T00:00:00"/>
    <n v="1091.4597442321153"/>
    <n v="218.41524777216927"/>
    <n v="1049.3514762988198"/>
    <n v="772.0009458569973"/>
    <n v="117076.54181893021"/>
    <n v="3131.2274141601019"/>
  </r>
  <r>
    <x v="3"/>
    <d v="2023-08-19T00:00:00"/>
    <n v="1102.3743416675422"/>
    <n v="220.59940024989095"/>
    <n v="1049.359977160115"/>
    <n v="783.80553045709371"/>
    <n v="117246.61994114234"/>
    <n v="3156.1392495346417"/>
  </r>
  <r>
    <x v="3"/>
    <d v="2023-08-26T00:00:00"/>
    <n v="1113.3980850793919"/>
    <n v="222.80539425238987"/>
    <n v="1049.3608272462445"/>
    <n v="773.94777283078315"/>
    <n v="117257.68846904911"/>
    <n v="3159.5120794088089"/>
  </r>
  <r>
    <x v="3"/>
    <d v="2023-09-02T00:00:00"/>
    <n v="1124.5320659268075"/>
    <n v="225.03344819491377"/>
    <n v="1049.3609122548573"/>
    <n v="746.75105615720486"/>
    <n v="114041.78037428852"/>
    <n v="3145.6774825337834"/>
  </r>
  <r>
    <x v="3"/>
    <d v="2023-09-09T00:00:00"/>
    <n v="1135.7773865837109"/>
    <n v="227.2837826768629"/>
    <n v="208.22644394695115"/>
    <n v="677.09575660243434"/>
    <n v="102481.23162676602"/>
    <n v="2248.3833698099593"/>
  </r>
  <r>
    <x v="3"/>
    <d v="2023-09-16T00:00:00"/>
    <n v="1147.1351604478928"/>
    <n v="229.55662050363156"/>
    <n v="125.14590064337521"/>
    <n v="609.88816154828601"/>
    <n v="98477.965167526607"/>
    <n v="2111.7258431431856"/>
  </r>
  <r>
    <x v="3"/>
    <d v="2023-09-23T00:00:00"/>
    <n v="1158.6065120512133"/>
    <n v="231.85218670866786"/>
    <n v="117.8810788755044"/>
    <n v="548.94954345406688"/>
    <n v="97550.194552256944"/>
    <n v="2057.2893210894526"/>
  </r>
  <r>
    <x v="3"/>
    <d v="2023-09-30T00:00:00"/>
    <n v="1170.1925771709143"/>
    <n v="234.17070857575453"/>
    <n v="118.20826158682898"/>
    <n v="494.0596089147212"/>
    <n v="97050.837317925456"/>
    <n v="2016.631156248219"/>
  </r>
  <r>
    <x v="3"/>
    <d v="2023-10-07T00:00:00"/>
    <n v="1181.8945029420556"/>
    <n v="236.51241566151208"/>
    <n v="119.30518139495422"/>
    <n v="444.65415000385519"/>
    <n v="88897.243498883778"/>
    <n v="1982.366250002377"/>
  </r>
  <r>
    <x v="3"/>
    <d v="2023-10-14T00:00:00"/>
    <n v="1193.7134479710789"/>
    <n v="238.87753981812719"/>
    <n v="120.48971692812945"/>
    <n v="400.18878520153027"/>
    <n v="88446.54515324824"/>
    <n v="1953.2694899188657"/>
  </r>
  <r>
    <x v="3"/>
    <d v="2023-10-21T00:00:00"/>
    <n v="1205.6505824505116"/>
    <n v="241.26631521630847"/>
    <n v="121.69376246933334"/>
    <n v="360.16991170118331"/>
    <n v="87996.282617205579"/>
    <n v="1928.7805718373365"/>
  </r>
  <r>
    <x v="3"/>
    <d v="2023-10-28T00:00:00"/>
    <n v="1217.7070882748219"/>
    <n v="243.67897836847155"/>
    <n v="122.91061493121893"/>
    <n v="324.15292103304563"/>
    <n v="87546.063224765909"/>
    <n v="1908.4496026075581"/>
  </r>
  <r>
    <x v="3"/>
    <d v="2023-11-04T00:00:00"/>
    <n v="1229.8841591574337"/>
    <n v="246.11576815215628"/>
    <n v="124.13971256425035"/>
    <n v="291.73762897993913"/>
    <n v="86063.192945742005"/>
    <n v="1891.8772688537797"/>
  </r>
  <r>
    <x v="3"/>
    <d v="2023-11-11T00:00:00"/>
    <n v="1242.1830007489125"/>
    <n v="248.57692583367782"/>
    <n v="125.38110883826477"/>
    <n v="262.56386608696499"/>
    <n v="85612.978246865285"/>
    <n v="1878.7049015078198"/>
  </r>
  <r>
    <x v="3"/>
    <d v="2023-11-18T00:00:00"/>
    <n v="1254.6048307563351"/>
    <n v="251.06269509201462"/>
    <n v="126.63491984148462"/>
    <n v="236.30747947877052"/>
    <n v="85162.763589835202"/>
    <n v="1868.6099251686048"/>
  </r>
  <r>
    <x v="3"/>
    <d v="2023-11-25T00:00:00"/>
    <n v="1267.1508790638513"/>
    <n v="253.57332204293479"/>
    <n v="127.90126903138319"/>
    <n v="212.67673153094364"/>
    <n v="84712.548936947191"/>
    <n v="1861.3022016691129"/>
  </r>
  <r>
    <x v="3"/>
    <d v="2023-12-02T00:00:00"/>
    <n v="1279.8223878544572"/>
    <n v="256.10905526336416"/>
    <n v="129.18028172084539"/>
    <n v="200.86135755700764"/>
    <n v="84523.279562352996"/>
    <n v="1865.9730823956743"/>
  </r>
  <r>
    <x v="3"/>
    <d v="2023-12-09T00:00:00"/>
    <n v="1292.6206117329791"/>
    <n v="258.67014581599778"/>
    <n v="130.47208453796867"/>
    <n v="190.70013593941837"/>
    <n v="84378.32989395941"/>
    <n v="1872.462978026364"/>
  </r>
  <r>
    <x v="3"/>
    <d v="2023-12-16T00:00:00"/>
    <n v="1305.5468178502929"/>
    <n v="261.25684727415779"/>
    <n v="131.77680538333988"/>
    <n v="181.15331376847354"/>
    <n v="84236.545319976576"/>
    <n v="1879.733784276264"/>
  </r>
  <r>
    <x v="3"/>
    <d v="2023-12-23T00:00:00"/>
    <n v="1318.6022860287849"/>
    <n v="263.86941574689934"/>
    <n v="133.09457343717241"/>
    <n v="172.09446654265247"/>
    <n v="84095.094039907592"/>
    <n v="1887.6607417555092"/>
  </r>
  <r>
    <x v="3"/>
    <d v="2023-12-30T00:00:00"/>
    <n v="1331.7883088890646"/>
    <n v="266.50810990436833"/>
    <n v="134.42551917154404"/>
    <n v="83.37357820830276"/>
    <n v="80107.479730789972"/>
    <n v="1816.0955161732797"/>
  </r>
  <r>
    <x v="3"/>
    <d v="2024-01-06T00:00:00"/>
    <n v="1345.1061919779499"/>
    <n v="269.17319100341206"/>
    <n v="135.7697743632595"/>
    <n v="89.628343702147447"/>
    <n v="81040.539352794862"/>
    <n v="1839.6775010467691"/>
  </r>
  <r>
    <x v="3"/>
    <d v="2024-01-13T00:00:00"/>
    <n v="1358.5572538977253"/>
    <n v="271.86492291344615"/>
    <n v="137.12747210689207"/>
    <n v="83.252742485161022"/>
    <n v="80770.635274067812"/>
    <n v="1850.8023914032246"/>
  </r>
  <r>
    <x v="3"/>
    <d v="2024-01-20T00:00:00"/>
    <n v="1372.1428264367"/>
    <n v="274.58357214258058"/>
    <n v="138.49874682796099"/>
    <n v="65.665922833780456"/>
    <n v="79566.848515437043"/>
    <n v="1850.8910682410221"/>
  </r>
  <r>
    <x v="3"/>
    <d v="2024-01-27T00:00:00"/>
    <n v="1385.8642547010652"/>
    <n v="277.32940786400638"/>
    <n v="139.88373429624062"/>
    <n v="67.037336290123349"/>
    <n v="79836.44944746852"/>
    <n v="1870.1147331514355"/>
  </r>
  <r>
    <x v="3"/>
    <d v="2024-02-03T00:00:00"/>
    <n v="1399.7228972480746"/>
    <n v="280.10270194264649"/>
    <n v="141.28257163920301"/>
    <n v="89.829812965179457"/>
    <n v="81306.322721317672"/>
    <n v="1910.9379837951035"/>
  </r>
  <r>
    <x v="3"/>
    <d v="2024-02-10T00:00:00"/>
    <n v="1092.3060280736522"/>
    <n v="202.1894904552835"/>
    <n v="91.668843680740821"/>
    <n v="53.982981296517949"/>
    <n v="73584.124178678423"/>
    <n v="1440.1473435061944"/>
  </r>
  <r>
    <x v="3"/>
    <d v="2024-02-17T00:00:00"/>
    <n v="877.11421965155648"/>
    <n v="163.8542661064416"/>
    <n v="82.830441559053568"/>
    <n v="50.398298129651792"/>
    <n v="71175.884192519443"/>
    <n v="1174.1972254467032"/>
  </r>
  <r>
    <x v="3"/>
    <d v="2024-02-24T00:00:00"/>
    <n v="726.47995375608946"/>
    <n v="145.31424914080867"/>
    <n v="82.683236918794634"/>
    <n v="50.039829812965181"/>
    <n v="70233.207423038548"/>
    <n v="1004.5172696286579"/>
  </r>
  <r>
    <x v="3"/>
    <d v="2024-03-02T00:00:00"/>
    <n v="621.03596762926259"/>
    <n v="136.67811181886808"/>
    <n v="83.412518382397636"/>
    <n v="50.003982981296517"/>
    <n v="69706.905769411387"/>
    <n v="891.13058081182476"/>
  </r>
  <r>
    <x v="3"/>
    <d v="2024-03-09T00:00:00"/>
    <n v="547.22517734048381"/>
    <n v="133.0002530303824"/>
    <n v="84.236888475663136"/>
    <n v="54.320482359598437"/>
    <n v="69869.925284286946"/>
    <n v="818.78280120612783"/>
  </r>
  <r>
    <x v="3"/>
    <d v="2024-03-16T00:00:00"/>
    <n v="495.55762413833861"/>
    <n v="131.80793560734907"/>
    <n v="85.078281851363911"/>
    <n v="50.43204823595984"/>
    <n v="69272.084019108181"/>
    <n v="762.87588983301157"/>
  </r>
  <r>
    <x v="3"/>
    <d v="2024-03-23T00:00:00"/>
    <n v="459.39033689683703"/>
    <n v="131.86485498675398"/>
    <n v="85.928967118971968"/>
    <n v="50.043204823595985"/>
    <n v="69145.494961021745"/>
    <n v="727.22736382615892"/>
  </r>
  <r>
    <x v="3"/>
    <d v="2024-03-30T00:00:00"/>
    <n v="434.07323582778594"/>
    <n v="132.55292354828723"/>
    <n v="86.788247035071137"/>
    <n v="50.004320482359603"/>
    <n v="69121.389207054614"/>
    <n v="703.41872689350384"/>
  </r>
  <r>
    <x v="3"/>
    <d v="2024-04-06T00:00:00"/>
    <n v="416.35126507945017"/>
    <n v="133.56316278960293"/>
    <n v="87.656128529912792"/>
    <n v="54.500432048235965"/>
    <n v="69637.298962553308"/>
    <n v="692.0709884472019"/>
  </r>
  <r>
    <x v="3"/>
    <d v="2024-04-13T00:00:00"/>
    <n v="403.94588555561512"/>
    <n v="134.74114942041541"/>
    <n v="88.532689717661015"/>
    <n v="59.900043204823618"/>
    <n v="70231.887462669794"/>
    <n v="687.11976789851519"/>
  </r>
  <r>
    <x v="3"/>
    <d v="2024-04-20T00:00:00"/>
    <n v="395.26211988893056"/>
    <n v="136.00973841607777"/>
    <n v="89.418016605082514"/>
    <n v="65.885004320482381"/>
    <n v="70852.660866985374"/>
    <n v="686.57487923057317"/>
  </r>
  <r>
    <x v="3"/>
    <d v="2024-04-27T00:00:00"/>
    <n v="389.18348392225141"/>
    <n v="137.33042455096765"/>
    <n v="90.31219677015784"/>
    <n v="72.473000432048281"/>
    <n v="71489.241905244562"/>
    <n v="689.29910567542515"/>
  </r>
  <r>
    <x v="3"/>
    <d v="2024-05-04T00:00:00"/>
    <n v="437.45770857822544"/>
    <n v="122.99583608870176"/>
    <n v="57.928781108911942"/>
    <n v="79.720250043204885"/>
    <n v="75239.274111543695"/>
    <n v="698.10257581904398"/>
  </r>
  <r>
    <x v="3"/>
    <d v="2024-05-11T00:00:00"/>
    <n v="472.89995853573373"/>
    <n v="116.37184809570101"/>
    <n v="55.179415157106305"/>
    <n v="87.692270004320548"/>
    <n v="75427.858820308073"/>
    <n v="732.1434917928616"/>
  </r>
  <r>
    <x v="3"/>
    <d v="2024-05-18T00:00:00"/>
    <n v="499.37632913129943"/>
    <n v="113.60859339971414"/>
    <n v="55.398343932387903"/>
    <n v="96.461496500432119"/>
    <n v="76048.570834572776"/>
    <n v="764.84476296383355"/>
  </r>
  <r>
    <x v="3"/>
    <d v="2024-05-25T00:00:00"/>
    <n v="519.59325212975818"/>
    <n v="112.78119274523934"/>
    <n v="55.919040834082843"/>
    <n v="106.1076461000433"/>
    <n v="76739.328528936472"/>
    <n v="794.40113180912363"/>
  </r>
  <r>
    <x v="3"/>
    <d v="2024-06-01T00:00:00"/>
    <n v="535.44539644605788"/>
    <n v="112.92726137845577"/>
    <n v="56.474902588660768"/>
    <n v="116.71841070500443"/>
    <n v="81304.573760809901"/>
    <n v="821.56597111817894"/>
  </r>
  <r>
    <x v="3"/>
    <d v="2024-06-08T00:00:00"/>
    <n v="548.25919866701986"/>
    <n v="113.56566234512233"/>
    <n v="57.039318749171088"/>
    <n v="128.39025177500056"/>
    <n v="82014.493738871242"/>
    <n v="847.25443153631386"/>
  </r>
  <r>
    <x v="3"/>
    <d v="2024-06-15T00:00:00"/>
    <n v="558.96333443324102"/>
    <n v="114.45588314501457"/>
    <n v="57.609678650125176"/>
    <n v="141.22927695245019"/>
    <n v="82723.274711485094"/>
    <n v="872.25817318083091"/>
  </r>
  <r>
    <x v="3"/>
    <d v="2024-06-22T00:00:00"/>
    <n v="568.20804842325924"/>
    <n v="115.47772406468522"/>
    <n v="58.185772107972667"/>
    <n v="155.35220464769017"/>
    <n v="83429.678573774683"/>
    <n v="897.22374924360724"/>
  </r>
  <r>
    <x v="3"/>
    <d v="2024-06-29T00:00:00"/>
    <n v="576.44868535947182"/>
    <n v="116.57114234944233"/>
    <n v="58.767629496187013"/>
    <n v="170.88742511245871"/>
    <n v="84133.644623065513"/>
    <n v="922.67488231755988"/>
  </r>
  <r>
    <x v="3"/>
    <d v="2024-07-06T00:00:00"/>
    <n v="584.00416172945256"/>
    <n v="117.70617429499188"/>
    <n v="59.355305757862354"/>
    <n v="187.97616762370453"/>
    <n v="86169.97326015633"/>
    <n v="949.04180940601134"/>
  </r>
  <r>
    <x v="3"/>
    <d v="2024-07-13T00:00:00"/>
    <n v="591.09789600821739"/>
    <n v="118.86789629896936"/>
    <n v="59.948858812112313"/>
    <n v="206.77378438607496"/>
    <n v="86870.215304571859"/>
    <n v="976.68843550537417"/>
  </r>
  <r>
    <x v="3"/>
    <d v="2024-07-20T00:00:00"/>
    <n v="526.26852720575209"/>
    <n v="109.43394814948468"/>
    <n v="50.994885881211232"/>
    <n v="227.45116282468251"/>
    <n v="85730.702052655863"/>
    <n v="914.1485240611305"/>
  </r>
  <r>
    <x v="3"/>
    <d v="2024-07-27T00:00:00"/>
    <n v="554.34708099585873"/>
    <n v="115.93808089016036"/>
    <n v="60.19848472199736"/>
    <n v="250.19627910715079"/>
    <n v="87782.66204960813"/>
    <n v="980.6799257151672"/>
  </r>
  <r>
    <x v="3"/>
    <d v="2024-08-03T00:00:00"/>
    <n v="575.86165976845166"/>
    <n v="119.80235832865242"/>
    <n v="61.669834567414739"/>
    <n v="204.61331231462836"/>
    <n v="87268.9264408585"/>
    <n v="961.94716497914726"/>
  </r>
  <r>
    <x v="3"/>
    <d v="2024-08-10T00:00:00"/>
    <n v="592.80005193998022"/>
    <n v="122.35283022673414"/>
    <n v="62.373469412908626"/>
    <n v="191.07533141518041"/>
    <n v="87126.996174305255"/>
    <n v="968.60168299480347"/>
  </r>
  <r>
    <x v="3"/>
    <d v="2024-08-17T00:00:00"/>
    <n v="606.553895361071"/>
    <n v="124.25258268639909"/>
    <n v="63.005897757019682"/>
    <n v="181.19083331604975"/>
    <n v="87027.599913575395"/>
    <n v="975.00320912053962"/>
  </r>
  <r>
    <x v="3"/>
    <d v="2024-08-24T00:00:00"/>
    <n v="618.09752434586517"/>
    <n v="125.83322059196189"/>
    <n v="63.636826099588077"/>
    <n v="172.09821849741007"/>
    <n v="86916.27917473363"/>
    <n v="979.66578953482531"/>
  </r>
  <r>
    <x v="3"/>
    <d v="2024-08-31T00:00:00"/>
    <n v="628.11316261115235"/>
    <n v="127.26060883723092"/>
    <n v="64.273281297083784"/>
    <n v="83.373953403778515"/>
    <n v="79852.934423483821"/>
    <n v="903.02100614924564"/>
  </r>
  <r>
    <x v="3"/>
    <d v="2024-09-07T00:00:00"/>
    <n v="637.07855835254372"/>
    <n v="128.61774294527794"/>
    <n v="64.916022803704607"/>
    <n v="89.628381221695022"/>
    <n v="80429.901597913267"/>
    <n v="920.24070532322139"/>
  </r>
  <r>
    <x v="3"/>
    <d v="2024-09-14T00:00:00"/>
    <n v="645.32832881676518"/>
    <n v="129.94618438456808"/>
    <n v="65.56518390110665"/>
    <n v="83.252746237115772"/>
    <n v="80167.957673451077"/>
    <n v="924.09244333955564"/>
  </r>
  <r>
    <x v="3"/>
    <d v="2024-09-21T00:00:00"/>
    <n v="653.09690152142002"/>
    <n v="131.26677823333245"/>
    <n v="66.220835827054231"/>
    <n v="65.66592320897594"/>
    <n v="78969.419994374606"/>
    <n v="916.2504387907826"/>
  </r>
  <r>
    <x v="3"/>
    <d v="2024-09-28T00:00:00"/>
    <n v="660.54857312817535"/>
    <n v="132.59001201812509"/>
    <n v="66.88304419401841"/>
    <n v="67.03733632764289"/>
    <n v="79242.526086146769"/>
    <n v="927.05896566796173"/>
  </r>
  <r>
    <x v="3"/>
    <d v="2024-10-05T00:00:00"/>
    <n v="667.79855067353583"/>
    <n v="133.921195139536"/>
    <n v="67.551874636827961"/>
    <n v="51.70373363276429"/>
    <n v="70214.564144747899"/>
    <n v="920.97535408266401"/>
  </r>
  <r>
    <x v="3"/>
    <d v="2024-10-12T00:00:00"/>
    <n v="674.92768045012633"/>
    <n v="135.26304859154621"/>
    <n v="68.227393383283186"/>
    <n v="50.170373363276425"/>
    <n v="70195.771975417505"/>
    <n v="928.58849578823219"/>
  </r>
  <r>
    <x v="3"/>
    <d v="2024-10-19T00:00:00"/>
    <n v="681.99275824352617"/>
    <n v="136.61699982776906"/>
    <n v="68.909667317124701"/>
    <n v="50.017037336327647"/>
    <n v="70330.933426161675"/>
    <n v="937.53646272474759"/>
  </r>
  <r>
    <x v="3"/>
    <d v="2024-10-26T00:00:00"/>
    <n v="689.03374651819047"/>
    <n v="137.98383020120048"/>
    <n v="69.598763990296817"/>
    <n v="50.001703733632766"/>
    <n v="70481.481772641782"/>
    <n v="946.61804444332051"/>
  </r>
  <r>
    <x v="3"/>
    <d v="2024-11-02T00:00:00"/>
    <n v="696.07882646793269"/>
    <n v="139.36399869078934"/>
    <n v="70.294751630199869"/>
    <n v="50.000170373363275"/>
    <n v="69600.716223952317"/>
    <n v="955.73774716228513"/>
  </r>
  <r>
    <x v="3"/>
    <d v="2024-11-09T00:00:00"/>
    <n v="703.14793447180409"/>
    <n v="140.75780377148567"/>
    <n v="70.997699146501873"/>
    <n v="50.000017037336328"/>
    <n v="69752.602718899376"/>
    <n v="964.90345442712794"/>
  </r>
  <r>
    <x v="3"/>
    <d v="2024-11-16T00:00:00"/>
    <n v="710.25523763395677"/>
    <n v="142.16546435609473"/>
    <n v="71.707676137966885"/>
    <n v="50.000001703733631"/>
    <n v="69904.394548764423"/>
    <n v="974.128379831752"/>
  </r>
  <r>
    <x v="3"/>
    <d v="2024-11-23T00:00:00"/>
    <n v="717.41086668250045"/>
    <n v="143.58716027310277"/>
    <n v="72.424752899346558"/>
    <n v="50.000000170373362"/>
    <n v="70056.111905520098"/>
    <n v="983.42278002532316"/>
  </r>
  <r>
    <x v="3"/>
    <d v="2024-11-30T00:00:00"/>
    <n v="724.62212901986834"/>
    <n v="145.02305251255734"/>
    <n v="73.149000428340031"/>
    <n v="50.000000017037337"/>
    <n v="70193.418020196215"/>
    <n v="992.79418197780308"/>
  </r>
  <r>
    <x v="3"/>
    <d v="2024-12-07T00:00:00"/>
    <n v="731.89435787944706"/>
    <n v="146.47329335604471"/>
    <n v="73.880490432623432"/>
    <n v="50.000000001703732"/>
    <n v="70345.046837938178"/>
    <n v="1002.2481416698189"/>
  </r>
  <r>
    <x v="3"/>
    <d v="2024-12-14T00:00:00"/>
    <n v="739.23150675680768"/>
    <n v="147.93803144878603"/>
    <n v="74.619295336949662"/>
    <n v="50.000000000170374"/>
    <n v="70496.650595745246"/>
    <n v="1011.7888335427137"/>
  </r>
  <r>
    <x v="3"/>
    <d v="2024-12-21T00:00:00"/>
    <n v="746.63656553337205"/>
    <n v="149.41741434286433"/>
    <n v="75.365488290319163"/>
    <n v="50.000000000017039"/>
    <n v="70648.237013386737"/>
    <n v="1021.4194681665725"/>
  </r>
  <r>
    <x v="3"/>
    <d v="2024-12-28T00:00:00"/>
    <n v="754.11185178500318"/>
    <n v="150.91158977608819"/>
    <n v="76.119143173222355"/>
    <n v="50.000000000001705"/>
    <n v="70799.811427361943"/>
    <n v="1031.1425847343155"/>
  </r>
  <r>
    <x v="4"/>
    <d v="2022-01-01T00:00:00"/>
    <n v="607.5"/>
    <n v="120"/>
    <n v="60"/>
    <n v="50"/>
    <n v="65640.268216189535"/>
    <n v="837.5"/>
  </r>
  <r>
    <x v="4"/>
    <d v="2022-01-08T00:00:00"/>
    <n v="616.61249999999995"/>
    <n v="123"/>
    <n v="62.7"/>
    <n v="50"/>
    <n v="66095.520989769866"/>
    <n v="852.3125"/>
  </r>
  <r>
    <x v="4"/>
    <d v="2022-01-15T00:00:00"/>
    <n v="632.55937499999993"/>
    <n v="127.65"/>
    <n v="65.805000000000007"/>
    <n v="50"/>
    <n v="66654.319541106452"/>
    <n v="876.01437499999997"/>
  </r>
  <r>
    <x v="4"/>
    <d v="2022-01-22T00:00:00"/>
    <n v="653.76871874999995"/>
    <n v="133.28250000000003"/>
    <n v="69.092250000000007"/>
    <n v="50"/>
    <n v="67257.227946551138"/>
    <n v="906.14346875000001"/>
  </r>
  <r>
    <x v="4"/>
    <d v="2022-01-29T00:00:00"/>
    <n v="679.16411718749987"/>
    <n v="139.57162500000001"/>
    <n v="72.546562500000007"/>
    <n v="50"/>
    <n v="67883.83151307248"/>
    <n v="941.28230468749996"/>
  </r>
  <r>
    <x v="4"/>
    <d v="2022-02-05T00:00:00"/>
    <n v="708.01719679687483"/>
    <n v="146.36270625"/>
    <n v="76.173860624999989"/>
    <n v="50"/>
    <n v="68170.827573119226"/>
    <n v="980.55376367187478"/>
  </r>
  <r>
    <x v="4"/>
    <d v="2022-02-12T00:00:00"/>
    <n v="739.84446826171859"/>
    <n v="153.58709156250001"/>
    <n v="79.982550656249998"/>
    <n v="50"/>
    <n v="68819.140259318636"/>
    <n v="1023.4141104804685"/>
  </r>
  <r>
    <x v="4"/>
    <d v="2022-02-19T00:00:00"/>
    <n v="774.33517981230443"/>
    <n v="161.21957114062502"/>
    <n v="83.981677889062496"/>
    <n v="50"/>
    <n v="69472.370457369412"/>
    <n v="1069.5364288419919"/>
  </r>
  <r>
    <x v="4"/>
    <d v="2022-02-26T00:00:00"/>
    <n v="811.30088049916969"/>
    <n v="169.25711219765626"/>
    <n v="88.180761753515625"/>
    <n v="50"/>
    <n v="70128.652299213732"/>
    <n v="1118.7387544503415"/>
  </r>
  <r>
    <x v="4"/>
    <d v="2022-03-05T00:00:00"/>
    <n v="850.64018371150314"/>
    <n v="177.70824905753909"/>
    <n v="92.589799838191425"/>
    <n v="60.036705394344125"/>
    <n v="71831.674638119133"/>
    <n v="1180.9749380015778"/>
  </r>
  <r>
    <x v="4"/>
    <d v="2022-03-12T00:00:00"/>
    <n v="892.31417432824094"/>
    <n v="186.58780213541604"/>
    <n v="97.219289829801014"/>
    <n v="51.00367053943441"/>
    <n v="71559.812661768796"/>
    <n v="1227.1249368328922"/>
  </r>
  <r>
    <x v="4"/>
    <d v="2022-03-19T00:00:00"/>
    <n v="936.32927004646672"/>
    <n v="195.91426255468684"/>
    <n v="102.08025432126105"/>
    <n v="50.100367053943444"/>
    <n v="72117.989348638366"/>
    <n v="1284.4241539763582"/>
  </r>
  <r>
    <x v="4"/>
    <d v="2022-03-26T00:00:00"/>
    <n v="982.72530445005975"/>
    <n v="205.7085108386712"/>
    <n v="107.18426703732111"/>
    <n v="75.214235622253241"/>
    <n v="75099.379073254109"/>
    <n v="1370.8323179483054"/>
  </r>
  <r>
    <x v="4"/>
    <d v="2022-04-02T00:00:00"/>
    <n v="1018.4754766867501"/>
    <n v="211.68314877627665"/>
    <n v="108.66443072497906"/>
    <n v="77.563389596512948"/>
    <n v="75585.969587392785"/>
    <n v="1416.3864457845186"/>
  </r>
  <r>
    <x v="4"/>
    <d v="2022-04-09T00:00:00"/>
    <n v="1046.8062748881507"/>
    <n v="215.75875667864881"/>
    <n v="109.79190713395734"/>
    <n v="57.06691989302157"/>
    <n v="74063.798166745852"/>
    <n v="1429.4238585937783"/>
  </r>
  <r>
    <x v="4"/>
    <d v="2022-04-16T00:00:00"/>
    <n v="845.26439242170545"/>
    <n v="157.8793783393244"/>
    <n v="55.979190713395738"/>
    <n v="59.948331016009469"/>
    <n v="68011.983581970839"/>
    <n v="1119.0712924904351"/>
  </r>
  <r>
    <x v="4"/>
    <d v="2022-04-23T00:00:00"/>
    <n v="704.18507469519375"/>
    <n v="128.93968916966219"/>
    <n v="50.597919071339575"/>
    <n v="65.660636030978992"/>
    <n v="66633.22280449167"/>
    <n v="949.38331896717455"/>
  </r>
  <r>
    <x v="4"/>
    <d v="2022-04-30T00:00:00"/>
    <n v="605.4295522866355"/>
    <n v="114.46984458483109"/>
    <n v="50.059791907133956"/>
    <n v="72.198446825413768"/>
    <n v="66301.797083369558"/>
    <n v="842.15763560401422"/>
  </r>
  <r>
    <x v="4"/>
    <d v="2022-05-07T00:00:00"/>
    <n v="536.30068660064489"/>
    <n v="107.23492229241555"/>
    <n v="50.005979190713397"/>
    <n v="79.415466227088828"/>
    <n v="72723.307221424024"/>
    <n v="772.95705431086276"/>
  </r>
  <r>
    <x v="4"/>
    <d v="2022-05-14T00:00:00"/>
    <n v="487.91048062045138"/>
    <n v="103.61746114620777"/>
    <n v="50.000597919071339"/>
    <n v="87.356730321711083"/>
    <n v="72934.513907299246"/>
    <n v="728.88527000744159"/>
  </r>
  <r>
    <x v="4"/>
    <d v="2022-05-21T00:00:00"/>
    <n v="454.03733643431588"/>
    <n v="101.80873057310389"/>
    <n v="50.000059791907134"/>
    <n v="96.092375101073543"/>
    <n v="73264.848164337149"/>
    <n v="701.93850190040041"/>
  </r>
  <r>
    <x v="4"/>
    <d v="2022-05-28T00:00:00"/>
    <n v="430.32613550402112"/>
    <n v="100.90436528655195"/>
    <n v="50.000005979190718"/>
    <n v="105.70160978590005"/>
    <n v="73671.827886684419"/>
    <n v="686.93211655566381"/>
  </r>
  <r>
    <x v="4"/>
    <d v="2022-06-04T00:00:00"/>
    <n v="413.72829485281477"/>
    <n v="100.45218264327598"/>
    <n v="50.000000597919069"/>
    <n v="116.27177048196197"/>
    <n v="77987.628726848081"/>
    <n v="680.45224857597179"/>
  </r>
  <r>
    <x v="4"/>
    <d v="2022-06-11T00:00:00"/>
    <n v="402.10980639697027"/>
    <n v="100.22609132163799"/>
    <n v="50.000000059791908"/>
    <n v="127.89894750190535"/>
    <n v="78478.741645357368"/>
    <n v="680.23484528030554"/>
  </r>
  <r>
    <x v="4"/>
    <d v="2022-06-18T00:00:00"/>
    <n v="393.97686447787919"/>
    <n v="100.113045660819"/>
    <n v="50.000000005979189"/>
    <n v="140.68884224927061"/>
    <n v="78992.74506881852"/>
    <n v="684.77875239394791"/>
  </r>
  <r>
    <x v="4"/>
    <d v="2022-06-25T00:00:00"/>
    <n v="388.28380513451543"/>
    <n v="100.05652283040951"/>
    <n v="50.000000000597922"/>
    <n v="154.75772647391517"/>
    <n v="79522.429858447635"/>
    <n v="693.0980544394381"/>
  </r>
  <r>
    <x v="4"/>
    <d v="2022-07-02T00:00:00"/>
    <n v="384.29866359416076"/>
    <n v="100.02826141520475"/>
    <n v="50.000000000059792"/>
    <n v="170.23349912127844"/>
    <n v="81397.374073383515"/>
    <n v="704.56042413070372"/>
  </r>
  <r>
    <x v="4"/>
    <d v="2022-07-09T00:00:00"/>
    <n v="381.50906451591254"/>
    <n v="100.01413070760238"/>
    <n v="50.000000000005983"/>
    <n v="187.25684903340348"/>
    <n v="81945.361400880342"/>
    <n v="718.78004425692438"/>
  </r>
  <r>
    <x v="4"/>
    <d v="2022-07-16T00:00:00"/>
    <n v="379.55634516113878"/>
    <n v="100.00706535380118"/>
    <n v="50.000000000000597"/>
    <n v="205.98253393674355"/>
    <n v="82498.551776380162"/>
    <n v="735.54594445168414"/>
  </r>
  <r>
    <x v="4"/>
    <d v="2022-07-23T00:00:00"/>
    <n v="378.18944161279711"/>
    <n v="100.00353267690059"/>
    <n v="50.000000000000057"/>
    <n v="226.58078733041791"/>
    <n v="83055.364460886092"/>
    <n v="754.77376162011569"/>
  </r>
  <r>
    <x v="4"/>
    <d v="2022-07-30T00:00:00"/>
    <n v="377.23260912895796"/>
    <n v="100.0017663384503"/>
    <n v="50.000000000000007"/>
    <n v="249.23886606345968"/>
    <n v="83614.702722174232"/>
    <n v="776.47324153086799"/>
  </r>
  <r>
    <x v="4"/>
    <d v="2022-08-06T00:00:00"/>
    <n v="376.56282639027057"/>
    <n v="100.00088316922515"/>
    <n v="50"/>
    <n v="274.16275266980568"/>
    <n v="84406.366981592728"/>
    <n v="800.72646222930143"/>
  </r>
  <r>
    <x v="4"/>
    <d v="2022-08-13T00:00:00"/>
    <n v="376.0939784731894"/>
    <n v="100.00044158461257"/>
    <n v="50"/>
    <n v="72.416275266980563"/>
    <n v="76820.729582058499"/>
    <n v="598.51069532478255"/>
  </r>
  <r>
    <x v="4"/>
    <d v="2022-08-20T00:00:00"/>
    <n v="375.76578493123253"/>
    <n v="100.00022079230629"/>
    <n v="50"/>
    <n v="52.241627526698053"/>
    <n v="74974.478287262362"/>
    <n v="578.00763325023684"/>
  </r>
  <r>
    <x v="4"/>
    <d v="2022-08-27T00:00:00"/>
    <n v="375.53604945186271"/>
    <n v="100.00011039615315"/>
    <n v="50"/>
    <n v="50.224162752669805"/>
    <n v="74768.976454831005"/>
    <n v="575.76032260068564"/>
  </r>
  <r>
    <x v="4"/>
    <d v="2022-09-03T00:00:00"/>
    <n v="375.37523461630389"/>
    <n v="100.00005519807658"/>
    <n v="50"/>
    <n v="50.022416275266977"/>
    <n v="71670.897636630936"/>
    <n v="575.3977060896475"/>
  </r>
  <r>
    <x v="4"/>
    <d v="2022-09-10T00:00:00"/>
    <n v="375.26266423141271"/>
    <n v="100.00002759903829"/>
    <n v="50"/>
    <n v="50.002241627526701"/>
    <n v="71688.743673398742"/>
    <n v="575.26493345797769"/>
  </r>
  <r>
    <x v="4"/>
    <d v="2022-09-17T00:00:00"/>
    <n v="375.18386496198889"/>
    <n v="100.00001379951914"/>
    <n v="50"/>
    <n v="50.000224162752673"/>
    <n v="71708.869222632071"/>
    <n v="575.18410292426074"/>
  </r>
  <r>
    <x v="4"/>
    <d v="2022-09-24T00:00:00"/>
    <n v="375.12870547339219"/>
    <n v="100.00000689975957"/>
    <n v="50"/>
    <n v="50.000022416275272"/>
    <n v="71729.346323116552"/>
    <n v="575.12873478942697"/>
  </r>
  <r>
    <x v="4"/>
    <d v="2022-10-01T00:00:00"/>
    <n v="375.09009383137453"/>
    <n v="100.00000344987978"/>
    <n v="50"/>
    <n v="50.000002241627527"/>
    <n v="64051.450048591127"/>
    <n v="575.09009952288181"/>
  </r>
  <r>
    <x v="4"/>
    <d v="2022-10-08T00:00:00"/>
    <n v="375.0630656819622"/>
    <n v="100.00000172493989"/>
    <n v="50"/>
    <n v="50.000000224162754"/>
    <n v="64072.121446724952"/>
    <n v="575.06306763106477"/>
  </r>
  <r>
    <x v="4"/>
    <d v="2022-10-15T00:00:00"/>
    <n v="375.04414597737355"/>
    <n v="100.00000086246995"/>
    <n v="50"/>
    <n v="50.000000022416273"/>
    <n v="64092.842468036019"/>
    <n v="575.04414686225982"/>
  </r>
  <r>
    <x v="4"/>
    <d v="2022-10-22T00:00:00"/>
    <n v="375.03090218416145"/>
    <n v="100.00000043123498"/>
    <n v="50"/>
    <n v="50.000000002241627"/>
    <n v="64113.598097829788"/>
    <n v="575.03090261763805"/>
  </r>
  <r>
    <x v="4"/>
    <d v="2022-10-29T00:00:00"/>
    <n v="375.02163152891302"/>
    <n v="100.00000021561749"/>
    <n v="50"/>
    <n v="50.000000000224162"/>
    <n v="64134.37793943291"/>
    <n v="575.0216317447547"/>
  </r>
  <r>
    <x v="4"/>
    <d v="2022-11-05T00:00:00"/>
    <n v="375.01788096771247"/>
    <n v="100.00000010780875"/>
    <n v="50"/>
    <n v="50.000000000022418"/>
    <n v="63122.536255040672"/>
    <n v="575.01788107554364"/>
  </r>
  <r>
    <x v="4"/>
    <d v="2022-11-12T00:00:00"/>
    <n v="376.14028296384674"/>
    <n v="100.00000005390437"/>
    <n v="50"/>
    <n v="50.000000000002245"/>
    <n v="63150.199960620608"/>
    <n v="576.1402830177534"/>
  </r>
  <r>
    <x v="4"/>
    <d v="2022-11-19T00:00:00"/>
    <n v="378.06224202400529"/>
    <n v="100.00000002695219"/>
    <n v="50"/>
    <n v="50.000000000000227"/>
    <n v="63182.680063936212"/>
    <n v="578.06224205095771"/>
  </r>
  <r>
    <x v="4"/>
    <d v="2022-11-26T00:00:00"/>
    <n v="380.55525380560937"/>
    <n v="100.0000000134761"/>
    <n v="50"/>
    <n v="50.000000000000021"/>
    <n v="63218.531892421241"/>
    <n v="580.55525381908546"/>
  </r>
  <r>
    <x v="4"/>
    <d v="2022-12-03T00:00:00"/>
    <n v="383.45947889662034"/>
    <n v="100.00000000673805"/>
    <n v="50"/>
    <n v="50"/>
    <n v="63242.377992597809"/>
    <n v="583.45947890335833"/>
  </r>
  <r>
    <x v="4"/>
    <d v="2022-12-10T00:00:00"/>
    <n v="386.66314447265484"/>
    <n v="100.00000000336902"/>
    <n v="50"/>
    <n v="50"/>
    <n v="63282.221890632136"/>
    <n v="586.66314447602383"/>
  </r>
  <r>
    <x v="4"/>
    <d v="2022-12-17T00:00:00"/>
    <n v="390.08812546832928"/>
    <n v="100.00000000168451"/>
    <n v="50"/>
    <n v="50"/>
    <n v="63323.205470453417"/>
    <n v="590.08812547001378"/>
  </r>
  <r>
    <x v="4"/>
    <d v="2022-12-24T00:00:00"/>
    <n v="393.67985140867603"/>
    <n v="100.00000000084225"/>
    <n v="50"/>
    <n v="50"/>
    <n v="63364.980778605423"/>
    <n v="593.67985140951828"/>
  </r>
  <r>
    <x v="4"/>
    <d v="2022-12-31T00:00:00"/>
    <n v="397.40024120272722"/>
    <n v="100.00000000042112"/>
    <n v="50"/>
    <n v="50"/>
    <n v="63407.305700638404"/>
    <n v="597.40024120314831"/>
  </r>
  <r>
    <x v="4"/>
    <d v="2023-01-07T00:00:00"/>
    <n v="401.22275751072965"/>
    <n v="100.00000000021056"/>
    <n v="50"/>
    <n v="50"/>
    <n v="63818.356588642266"/>
    <n v="601.22275751094026"/>
  </r>
  <r>
    <x v="4"/>
    <d v="2023-01-14T00:00:00"/>
    <n v="405.12894481301953"/>
    <n v="100.00000000010527"/>
    <n v="50"/>
    <n v="50"/>
    <n v="63861.327368246697"/>
    <n v="605.1289448131248"/>
  </r>
  <r>
    <x v="4"/>
    <d v="2023-01-21T00:00:00"/>
    <n v="409.10600607017761"/>
    <n v="100.00000000005264"/>
    <n v="50"/>
    <n v="50"/>
    <n v="63904.481569487369"/>
    <n v="609.10600607023025"/>
  </r>
  <r>
    <x v="4"/>
    <d v="2023-01-28T00:00:00"/>
    <n v="413.14510639719879"/>
    <n v="100.00000000002632"/>
    <n v="50"/>
    <n v="50"/>
    <n v="63947.762942334455"/>
    <n v="613.14510639722516"/>
  </r>
  <r>
    <x v="4"/>
    <d v="2023-02-04T00:00:00"/>
    <n v="417.24018564759444"/>
    <n v="100.00000000001316"/>
    <n v="50"/>
    <n v="50"/>
    <n v="63637.90245195711"/>
    <n v="617.24018564760763"/>
  </r>
  <r>
    <x v="4"/>
    <d v="2023-02-11T00:00:00"/>
    <n v="421.38712723456695"/>
    <n v="100.00000000000658"/>
    <n v="50"/>
    <n v="50"/>
    <n v="63681.333099621072"/>
    <n v="621.38712723457354"/>
  </r>
  <r>
    <x v="4"/>
    <d v="2023-02-18T00:00:00"/>
    <n v="425.58317631826014"/>
    <n v="100.0000000000033"/>
    <n v="50"/>
    <n v="50"/>
    <n v="63724.806108229983"/>
    <n v="625.58317631826344"/>
  </r>
  <r>
    <x v="4"/>
    <d v="2023-02-25T00:00:00"/>
    <n v="429.82653254938606"/>
    <n v="100.00000000000165"/>
    <n v="50"/>
    <n v="50"/>
    <n v="63768.308478452178"/>
    <n v="629.82653254938771"/>
  </r>
  <r>
    <x v="4"/>
    <d v="2023-03-04T00:00:00"/>
    <n v="434.11606500244028"/>
    <n v="100.00000000000082"/>
    <n v="50"/>
    <n v="50"/>
    <n v="63811.831199528744"/>
    <n v="634.11606500244113"/>
  </r>
  <r>
    <x v="4"/>
    <d v="2023-03-11T00:00:00"/>
    <n v="438.45111264175688"/>
    <n v="100.00000000000041"/>
    <n v="50"/>
    <n v="50"/>
    <n v="63855.368025744618"/>
    <n v="638.45111264175728"/>
  </r>
  <r>
    <x v="4"/>
    <d v="2023-03-18T00:00:00"/>
    <n v="442.83134466067895"/>
    <n v="100.0000000000002"/>
    <n v="50"/>
    <n v="50"/>
    <n v="63898.914628081446"/>
    <n v="642.83134466067918"/>
  </r>
  <r>
    <x v="4"/>
    <d v="2023-03-25T00:00:00"/>
    <n v="447.25666273203888"/>
    <n v="100.0000000000001"/>
    <n v="50"/>
    <n v="50"/>
    <n v="63942.468006083058"/>
    <n v="647.25666273203899"/>
  </r>
  <r>
    <x v="4"/>
    <d v="2023-04-01T00:00:00"/>
    <n v="451.72713259668649"/>
    <n v="100.00000000000006"/>
    <n v="50"/>
    <n v="50"/>
    <n v="63986.026080154981"/>
    <n v="651.72713259668649"/>
  </r>
  <r>
    <x v="4"/>
    <d v="2023-04-08T00:00:00"/>
    <n v="456.24293618878249"/>
    <n v="100.00000000000003"/>
    <n v="50"/>
    <n v="54.500000000000007"/>
    <n v="64521.78757650523"/>
    <n v="660.74293618878255"/>
  </r>
  <r>
    <x v="4"/>
    <d v="2023-04-15T00:00:00"/>
    <n v="460.80433813696061"/>
    <n v="100.00000000000001"/>
    <n v="50"/>
    <n v="59.90000000000002"/>
    <n v="65104.945607398986"/>
    <n v="670.70433813696059"/>
  </r>
  <r>
    <x v="4"/>
    <d v="2023-04-22T00:00:00"/>
    <n v="465.41166232873343"/>
    <n v="100"/>
    <n v="50"/>
    <n v="65.885000000000019"/>
    <n v="65692.437281091057"/>
    <n v="681.29666232873342"/>
  </r>
  <r>
    <x v="4"/>
    <d v="2023-04-29T00:00:00"/>
    <n v="470.0652755193031"/>
    <n v="100"/>
    <n v="50"/>
    <n v="72.473000000000042"/>
    <n v="66280.324059340623"/>
    <n v="692.53827551930317"/>
  </r>
  <r>
    <x v="4"/>
    <d v="2023-05-06T00:00:00"/>
    <n v="474.76557587159368"/>
    <n v="100"/>
    <n v="50"/>
    <n v="79.720250000000064"/>
    <n v="73270.154684577821"/>
    <n v="704.48582587159376"/>
  </r>
  <r>
    <x v="4"/>
    <d v="2023-05-13T00:00:00"/>
    <n v="479.51298494827802"/>
    <n v="100"/>
    <n v="50"/>
    <n v="87.692270000000065"/>
    <n v="73858.081812533012"/>
    <n v="717.20525494827803"/>
  </r>
  <r>
    <x v="4"/>
    <d v="2023-05-20T00:00:00"/>
    <n v="484.30794212033857"/>
    <n v="100"/>
    <n v="50"/>
    <n v="96.461496500000067"/>
    <n v="74446.00959726797"/>
    <n v="730.76943862033863"/>
  </r>
  <r>
    <x v="4"/>
    <d v="2023-05-27T00:00:00"/>
    <n v="489.15090066734643"/>
    <n v="100"/>
    <n v="50"/>
    <n v="106.1076461000001"/>
    <n v="75033.937658928407"/>
    <n v="745.2585467673465"/>
  </r>
  <r>
    <x v="4"/>
    <d v="2023-06-03T00:00:00"/>
    <n v="494.04232506208302"/>
    <n v="100"/>
    <n v="50"/>
    <n v="116.71841070500011"/>
    <n v="79480.289365615259"/>
    <n v="760.76073576708313"/>
  </r>
  <r>
    <x v="4"/>
    <d v="2023-06-10T00:00:00"/>
    <n v="498.98268908434801"/>
    <n v="100.42076100111603"/>
    <n v="50.378684901004434"/>
    <n v="128.39025177500014"/>
    <n v="80136.717173970217"/>
    <n v="778.17238676146872"/>
  </r>
  <r>
    <x v="4"/>
    <d v="2023-06-17T00:00:00"/>
    <n v="503.97247451534247"/>
    <n v="101.13534911168522"/>
    <n v="50.870340240114921"/>
    <n v="141.22927695245016"/>
    <n v="80819.557315435843"/>
    <n v="797.20744081959276"/>
  </r>
  <r>
    <x v="4"/>
    <d v="2023-06-24T00:00:00"/>
    <n v="509.01217023860153"/>
    <n v="102.00189285308107"/>
    <n v="51.377830491526119"/>
    <n v="155.35220464769017"/>
    <n v="81509.630787707734"/>
    <n v="817.74409823089889"/>
  </r>
  <r>
    <x v="4"/>
    <d v="2023-07-01T00:00:00"/>
    <n v="514.1022716256615"/>
    <n v="102.94950690675138"/>
    <n v="51.891487481342374"/>
    <n v="170.88742511245871"/>
    <n v="83537.157415554509"/>
    <n v="839.83069112621388"/>
  </r>
  <r>
    <x v="4"/>
    <d v="2023-07-08T00:00:00"/>
    <n v="519.24328012118985"/>
    <n v="103.94279953838864"/>
    <n v="52.410390224645887"/>
    <n v="187.97616762370453"/>
    <n v="84231.670836341407"/>
    <n v="863.5726375079289"/>
  </r>
  <r>
    <x v="4"/>
    <d v="2023-07-15T00:00:00"/>
    <n v="524.43570296789198"/>
    <n v="104.96412631505741"/>
    <n v="477.45345378758105"/>
    <n v="206.77378438607496"/>
    <n v="100001.1004616523"/>
    <n v="1313.6270674566056"/>
  </r>
  <r>
    <x v="4"/>
    <d v="2023-07-22T00:00:00"/>
    <n v="529.68005302941413"/>
    <n v="106.00471696885043"/>
    <n v="519.95776014387457"/>
    <n v="227.45116282468251"/>
    <n v="101212.96314119418"/>
    <n v="1383.0936929668217"/>
  </r>
  <r>
    <x v="4"/>
    <d v="2023-07-29T00:00:00"/>
    <n v="534.97684868199849"/>
    <n v="107.06023883386015"/>
    <n v="524.20819077950398"/>
    <n v="250.19627910715079"/>
    <n v="101896.30305886753"/>
    <n v="1416.4415574025134"/>
  </r>
  <r>
    <x v="4"/>
    <d v="2023-08-05T00:00:00"/>
    <n v="540.32661375442171"/>
    <n v="108.12857856985937"/>
    <n v="524.63323384306682"/>
    <n v="361.48512769591196"/>
    <n v="104317.36207321116"/>
    <n v="1534.5735538632598"/>
  </r>
  <r>
    <x v="4"/>
    <d v="2023-08-12T00:00:00"/>
    <n v="545.72987750188804"/>
    <n v="109.20873302938827"/>
    <n v="524.67573814942318"/>
    <n v="363.01949859751915"/>
    <n v="104425.41790958187"/>
    <n v="1542.6338472782186"/>
  </r>
  <r>
    <x v="4"/>
    <d v="2023-08-19T00:00:00"/>
    <n v="551.18717460385244"/>
    <n v="110.30025469659729"/>
    <n v="524.67998858005876"/>
    <n v="360.46158670337729"/>
    <n v="104468.41663720232"/>
    <n v="1546.6290045838859"/>
  </r>
  <r>
    <x v="4"/>
    <d v="2023-08-26T00:00:00"/>
    <n v="556.69904517875284"/>
    <n v="111.40297441202085"/>
    <n v="524.68041362312238"/>
    <n v="379.81784904432453"/>
    <n v="104850.50804820849"/>
    <n v="1572.6002822582207"/>
  </r>
  <r>
    <x v="4"/>
    <d v="2023-09-02T00:00:00"/>
    <n v="562.26603481074358"/>
    <n v="112.51686274036985"/>
    <n v="524.68045612742867"/>
    <n v="387.25150159494706"/>
    <n v="101949.61080588473"/>
    <n v="1586.7148552734891"/>
  </r>
  <r>
    <x v="4"/>
    <d v="2023-09-09T00:00:00"/>
    <n v="567.88869458499335"/>
    <n v="113.64196065988793"/>
    <n v="104.11322197347558"/>
    <n v="353.06789518095786"/>
    <n v="90420.502194365632"/>
    <n v="1138.7117723993147"/>
  </r>
  <r>
    <x v="4"/>
    <d v="2023-09-16T00:00:00"/>
    <n v="573.56758112914304"/>
    <n v="114.77834491254401"/>
    <n v="62.572950321687607"/>
    <n v="318.21526003741263"/>
    <n v="86420.688807485814"/>
    <n v="1069.1341364007874"/>
  </r>
  <r>
    <x v="4"/>
    <d v="2023-09-23T00:00:00"/>
    <n v="579.3032566592442"/>
    <n v="115.92611068469805"/>
    <n v="58.9405394377522"/>
    <n v="286.43914947112643"/>
    <n v="85493.300913413841"/>
    <n v="1040.6090562528209"/>
  </r>
  <r>
    <x v="4"/>
    <d v="2023-09-30T00:00:00"/>
    <n v="585.0962890290034"/>
    <n v="117.08536295305933"/>
    <n v="59.104130793414491"/>
    <n v="257.7997760677593"/>
    <n v="84993.985963037238"/>
    <n v="1019.0855588432364"/>
  </r>
  <r>
    <x v="4"/>
    <d v="2023-10-07T00:00:00"/>
    <n v="590.9472517815102"/>
    <n v="118.25621216334707"/>
    <n v="59.652590697477109"/>
    <n v="232.02025261535792"/>
    <n v="76840.396725820538"/>
    <n v="1000.8763072576922"/>
  </r>
  <r>
    <x v="4"/>
    <d v="2023-10-14T00:00:00"/>
    <n v="596.85672420287699"/>
    <n v="119.43877207535911"/>
    <n v="60.244858464064727"/>
    <n v="208.81827276925958"/>
    <n v="76389.698831603615"/>
    <n v="985.35862751156037"/>
  </r>
  <r>
    <x v="4"/>
    <d v="2023-10-21T00:00:00"/>
    <n v="602.82529137739198"/>
    <n v="120.63315869130199"/>
    <n v="60.846881234666668"/>
    <n v="187.93645003387735"/>
    <n v="75939.436317106738"/>
    <n v="972.24178133723797"/>
  </r>
  <r>
    <x v="4"/>
    <d v="2023-10-28T00:00:00"/>
    <n v="608.8535442439063"/>
    <n v="121.83948972580964"/>
    <n v="61.455307465609465"/>
    <n v="169.14280548464399"/>
    <n v="75489.216912854303"/>
    <n v="961.29114691996949"/>
  </r>
  <r>
    <x v="4"/>
    <d v="2023-11-04T00:00:00"/>
    <n v="614.94207965326359"/>
    <n v="123.05788434686508"/>
    <n v="62.069856282125173"/>
    <n v="152.22852498159506"/>
    <n v="74006.346625455422"/>
    <n v="952.29834526384889"/>
  </r>
  <r>
    <x v="4"/>
    <d v="2023-11-11T00:00:00"/>
    <n v="621.09150042663907"/>
    <n v="124.28846305223239"/>
    <n v="62.690554419132383"/>
    <n v="137.00567248797711"/>
    <n v="73556.131922131506"/>
    <n v="945.07619038598091"/>
  </r>
  <r>
    <x v="4"/>
    <d v="2023-11-18T00:00:00"/>
    <n v="627.30241541469536"/>
    <n v="125.53134761370404"/>
    <n v="63.317459920742309"/>
    <n v="123.30510523963355"/>
    <n v="73105.917262852192"/>
    <n v="939.45632818877527"/>
  </r>
  <r>
    <x v="4"/>
    <d v="2023-11-25T00:00:00"/>
    <n v="633.57543955749543"/>
    <n v="126.78666105531576"/>
    <n v="63.950634515691597"/>
    <n v="110.97459471571561"/>
    <n v="72655.702608835651"/>
    <n v="935.28732984421845"/>
  </r>
  <r>
    <x v="4"/>
    <d v="2023-12-02T00:00:00"/>
    <n v="639.91119394512737"/>
    <n v="128.05452764860627"/>
    <n v="64.590140860422693"/>
    <n v="56.097459471571561"/>
    <n v="68896.473844320935"/>
    <n v="888.65332192572794"/>
  </r>
  <r>
    <x v="4"/>
    <d v="2023-12-09T00:00:00"/>
    <n v="646.31030587901864"/>
    <n v="129.335072916461"/>
    <n v="65.236042268984335"/>
    <n v="50.609745947157158"/>
    <n v="68460.047534492667"/>
    <n v="891.4911670116212"/>
  </r>
  <r>
    <x v="4"/>
    <d v="2023-12-16T00:00:00"/>
    <n v="652.77340893391681"/>
    <n v="130.62842364130995"/>
    <n v="65.888402691669938"/>
    <n v="50.060974594715717"/>
    <n v="68549.326242038602"/>
    <n v="899.35120986161246"/>
  </r>
  <r>
    <x v="4"/>
    <d v="2023-12-23T00:00:00"/>
    <n v="659.30114302053164"/>
    <n v="131.93470787556521"/>
    <n v="66.547286718586207"/>
    <n v="50.006097459471576"/>
    <n v="68694.609230197078"/>
    <n v="907.78923507415459"/>
  </r>
  <r>
    <x v="4"/>
    <d v="2023-12-30T00:00:00"/>
    <n v="665.8941544488298"/>
    <n v="133.25405495324193"/>
    <n v="67.212759585772019"/>
    <n v="50.000609745947159"/>
    <n v="68845.529770144072"/>
    <n v="916.36157873379091"/>
  </r>
  <r>
    <x v="4"/>
    <d v="2024-01-06T00:00:00"/>
    <n v="672.55309599198313"/>
    <n v="134.5865955022349"/>
    <n v="67.88488718162975"/>
    <n v="50.000060974594717"/>
    <n v="69365.359055997804"/>
    <n v="925.02463965044251"/>
  </r>
  <r>
    <x v="4"/>
    <d v="2024-01-13T00:00:00"/>
    <n v="679.2786269509686"/>
    <n v="135.93246145698751"/>
    <n v="68.563736053446036"/>
    <n v="50.000006097459476"/>
    <n v="69516.900142115206"/>
    <n v="933.77483055886171"/>
  </r>
  <r>
    <x v="4"/>
    <d v="2024-01-20T00:00:00"/>
    <n v="686.07141321982408"/>
    <n v="137.29178607142251"/>
    <n v="69.249373413980493"/>
    <n v="50.000000609745946"/>
    <n v="69668.44686994412"/>
    <n v="942.61257331497302"/>
  </r>
  <r>
    <x v="4"/>
    <d v="2024-01-27T00:00:00"/>
    <n v="692.93212735156442"/>
    <n v="138.6647039320693"/>
    <n v="69.941867148120309"/>
    <n v="50.000000060974592"/>
    <n v="69819.994161946743"/>
    <n v="951.5386984927286"/>
  </r>
  <r>
    <x v="4"/>
    <d v="2024-02-03T00:00:00"/>
    <n v="699.86144862475953"/>
    <n v="140.0513509713563"/>
    <n v="70.641285819601507"/>
    <n v="50.000000006097459"/>
    <n v="69618.311485482685"/>
    <n v="960.55408542181488"/>
  </r>
  <r>
    <x v="4"/>
    <d v="2024-02-10T00:00:00"/>
    <n v="602.40301403733167"/>
    <n v="120.02567548567815"/>
    <n v="52.064128581960148"/>
    <n v="50.000000000609745"/>
    <n v="66588.310597583637"/>
    <n v="824.49281810557966"/>
  </r>
  <r>
    <x v="4"/>
    <d v="2024-02-17T00:00:00"/>
    <n v="534.18210982613209"/>
    <n v="110.01283774283908"/>
    <n v="50.206412858196018"/>
    <n v="50.000000000060979"/>
    <n v="65737.281072154219"/>
    <n v="744.40136042722816"/>
  </r>
  <r>
    <x v="4"/>
    <d v="2024-02-24T00:00:00"/>
    <n v="486.4274768782924"/>
    <n v="105.00641887141954"/>
    <n v="50.0206412858196"/>
    <n v="50.000000000006096"/>
    <n v="65332.551465872384"/>
    <n v="691.45453703553767"/>
  </r>
  <r>
    <x v="4"/>
    <d v="2024-03-02T00:00:00"/>
    <n v="452.99923381480471"/>
    <n v="102.50320943570978"/>
    <n v="50.002064128581964"/>
    <n v="50.000000000000611"/>
    <n v="65091.723896661599"/>
    <n v="655.50450737909705"/>
  </r>
  <r>
    <x v="4"/>
    <d v="2024-03-09T00:00:00"/>
    <n v="429.59946367036326"/>
    <n v="101.25160471785489"/>
    <n v="50.000206412858198"/>
    <n v="50.000000000000064"/>
    <n v="64942.019966312102"/>
    <n v="630.85127480107656"/>
  </r>
  <r>
    <x v="4"/>
    <d v="2024-03-16T00:00:00"/>
    <n v="413.21962456925428"/>
    <n v="100.62580235892744"/>
    <n v="50.000020641285822"/>
    <n v="50.000000000000007"/>
    <n v="64849.232711371733"/>
    <n v="613.84544756946752"/>
  </r>
  <r>
    <x v="4"/>
    <d v="2024-03-23T00:00:00"/>
    <n v="401.75373719847795"/>
    <n v="100.31290117946372"/>
    <n v="50.00000206412858"/>
    <n v="50"/>
    <n v="64793.327090868777"/>
    <n v="602.06664044207025"/>
  </r>
  <r>
    <x v="4"/>
    <d v="2024-03-30T00:00:00"/>
    <n v="393.72761603893451"/>
    <n v="100.15645058973186"/>
    <n v="50.000000206412857"/>
    <n v="50"/>
    <n v="64761.820078808538"/>
    <n v="593.88406683507924"/>
  </r>
  <r>
    <x v="4"/>
    <d v="2024-04-06T00:00:00"/>
    <n v="388.10933122725419"/>
    <n v="100.07822529486593"/>
    <n v="50.000000020641288"/>
    <n v="50"/>
    <n v="64746.697968405933"/>
    <n v="588.1875565427614"/>
  </r>
  <r>
    <x v="4"/>
    <d v="2024-04-13T00:00:00"/>
    <n v="384.17653185907795"/>
    <n v="100.03911264743297"/>
    <n v="50.000000002064127"/>
    <n v="54.500000000000007"/>
    <n v="65234.903362011391"/>
    <n v="588.715644508575"/>
  </r>
  <r>
    <x v="4"/>
    <d v="2024-04-20T00:00:00"/>
    <n v="381.42357230135457"/>
    <n v="100.01955632371649"/>
    <n v="50.000000000206413"/>
    <n v="59.90000000000002"/>
    <n v="65778.122534152266"/>
    <n v="591.34312862527747"/>
  </r>
  <r>
    <x v="4"/>
    <d v="2024-04-27T00:00:00"/>
    <n v="379.4965006109482"/>
    <n v="100.00977816185824"/>
    <n v="50.000000000020641"/>
    <n v="65.885000000000019"/>
    <n v="66330.922824165566"/>
    <n v="595.39127877282715"/>
  </r>
  <r>
    <x v="4"/>
    <d v="2024-05-04T00:00:00"/>
    <n v="378.1475504276637"/>
    <n v="100.00488908092912"/>
    <n v="50.000000000002061"/>
    <n v="72.473000000000042"/>
    <n v="73289.656322528637"/>
    <n v="600.62543950859492"/>
  </r>
  <r>
    <x v="4"/>
    <d v="2024-05-11T00:00:00"/>
    <n v="377.20328529936455"/>
    <n v="100.00244454046455"/>
    <n v="50.000000000000206"/>
    <n v="79.720250000000064"/>
    <n v="73849.039363906704"/>
    <n v="606.92597983982944"/>
  </r>
  <r>
    <x v="4"/>
    <d v="2024-05-18T00:00:00"/>
    <n v="376.54229970955515"/>
    <n v="100.00122227023228"/>
    <n v="50.000000000000021"/>
    <n v="87.692270000000065"/>
    <n v="74410.17958835738"/>
    <n v="614.23579197978756"/>
  </r>
  <r>
    <x v="4"/>
    <d v="2024-05-25T00:00:00"/>
    <n v="376.0796097966886"/>
    <n v="100.00061113511615"/>
    <n v="50"/>
    <n v="96.461496500000067"/>
    <n v="74972.542412289622"/>
    <n v="622.54171743180484"/>
  </r>
  <r>
    <x v="4"/>
    <d v="2024-06-01T00:00:00"/>
    <n v="375.75572685768202"/>
    <n v="100.00030556755807"/>
    <n v="50"/>
    <n v="106.1076461000001"/>
    <n v="79394.181588712789"/>
    <n v="631.86367852524029"/>
  </r>
  <r>
    <x v="4"/>
    <d v="2024-06-08T00:00:00"/>
    <n v="375.52900880037737"/>
    <n v="100.00015278377904"/>
    <n v="50"/>
    <n v="116.71841070500011"/>
    <n v="79957.992901681137"/>
    <n v="642.24757228915655"/>
  </r>
  <r>
    <x v="4"/>
    <d v="2024-06-15T00:00:00"/>
    <n v="375.37030616026414"/>
    <n v="100.00007639188952"/>
    <n v="50"/>
    <n v="128.39025177500014"/>
    <n v="80522.220429957146"/>
    <n v="653.76063432715375"/>
  </r>
  <r>
    <x v="4"/>
    <d v="2024-06-22T00:00:00"/>
    <n v="375.25921431218489"/>
    <n v="100.00003819594477"/>
    <n v="50"/>
    <n v="141.22927695245016"/>
    <n v="81086.738950425512"/>
    <n v="666.4885294605798"/>
  </r>
  <r>
    <x v="4"/>
    <d v="2024-06-29T00:00:00"/>
    <n v="375.1814500185294"/>
    <n v="100.00001909797238"/>
    <n v="50"/>
    <n v="155.35220464769017"/>
    <n v="81651.460983837416"/>
    <n v="680.53367376419203"/>
  </r>
  <r>
    <x v="4"/>
    <d v="2024-07-06T00:00:00"/>
    <n v="375.12701501297056"/>
    <n v="100.00000954898618"/>
    <n v="50"/>
    <n v="170.88742511245871"/>
    <n v="83550.77165800755"/>
    <n v="696.01444967441546"/>
  </r>
  <r>
    <x v="4"/>
    <d v="2024-07-13T00:00:00"/>
    <n v="375.08891050907937"/>
    <n v="100.00000477449309"/>
    <n v="50"/>
    <n v="187.97616762370453"/>
    <n v="84115.735668874069"/>
    <n v="713.06508290727709"/>
  </r>
  <r>
    <x v="4"/>
    <d v="2024-07-20T00:00:00"/>
    <n v="375.06223735635558"/>
    <n v="100.00000238724655"/>
    <n v="50"/>
    <n v="206.77378438607496"/>
    <n v="84680.769383420658"/>
    <n v="731.83602412967707"/>
  </r>
  <r>
    <x v="4"/>
    <d v="2024-07-27T00:00:00"/>
    <n v="375.04356614944891"/>
    <n v="100.00000119362328"/>
    <n v="50"/>
    <n v="227.45116282468251"/>
    <n v="85245.851878608111"/>
    <n v="752.49473016775482"/>
  </r>
  <r>
    <x v="4"/>
    <d v="2024-08-03T00:00:00"/>
    <n v="375.03049630461419"/>
    <n v="100.00000059681165"/>
    <n v="50"/>
    <n v="250.19627910715079"/>
    <n v="86041.531725997804"/>
    <n v="775.22677600857662"/>
  </r>
  <r>
    <x v="4"/>
    <d v="2024-08-10T00:00:00"/>
    <n v="375.02134741322993"/>
    <n v="100.00000029840582"/>
    <n v="50"/>
    <n v="70.019627910715087"/>
    <n v="78788.943022533611"/>
    <n v="595.04097562235097"/>
  </r>
  <r>
    <x v="4"/>
    <d v="2024-08-17T00:00:00"/>
    <n v="375.01494318926092"/>
    <n v="100.00000014920292"/>
    <n v="50"/>
    <n v="52.001962791071506"/>
    <n v="77110.615487395888"/>
    <n v="577.0169061295353"/>
  </r>
  <r>
    <x v="4"/>
    <d v="2024-08-24T00:00:00"/>
    <n v="375.01046023248261"/>
    <n v="100.00000007460146"/>
    <n v="50"/>
    <n v="50.200196279107153"/>
    <n v="76930.024107544174"/>
    <n v="575.21065658619113"/>
  </r>
  <r>
    <x v="4"/>
    <d v="2024-08-31T00:00:00"/>
    <n v="375.00732216273786"/>
    <n v="100.00000003730074"/>
    <n v="50"/>
    <n v="50.020019627910713"/>
    <n v="73835.35935801157"/>
    <n v="575.02734182794939"/>
  </r>
  <r>
    <x v="4"/>
    <d v="2024-09-07T00:00:00"/>
    <n v="375.00512551391648"/>
    <n v="100.00000001865037"/>
    <n v="50"/>
    <n v="50.00200196279107"/>
    <n v="73854.124611276769"/>
    <n v="575.00712749535785"/>
  </r>
  <r>
    <x v="4"/>
    <d v="2024-09-14T00:00:00"/>
    <n v="375.00358785974151"/>
    <n v="100.00000000932519"/>
    <n v="50"/>
    <n v="50.00020019627911"/>
    <n v="73874.745758966616"/>
    <n v="575.00378806534582"/>
  </r>
  <r>
    <x v="4"/>
    <d v="2024-09-21T00:00:00"/>
    <n v="375.00251150181907"/>
    <n v="100.0000000046626"/>
    <n v="50"/>
    <n v="50.000020019627911"/>
    <n v="73895.554945419455"/>
    <n v="575.00253152610946"/>
  </r>
  <r>
    <x v="4"/>
    <d v="2024-09-28T00:00:00"/>
    <n v="375.00175805127333"/>
    <n v="100.00000000233129"/>
    <n v="50"/>
    <n v="50.000002001962791"/>
    <n v="73916.384622396363"/>
    <n v="575.00176005556739"/>
  </r>
  <r>
    <x v="4"/>
    <d v="2024-10-05T00:00:00"/>
    <n v="375.00123063589132"/>
    <n v="100.00000000116565"/>
    <n v="50"/>
    <n v="50.000000200196283"/>
    <n v="66238.722533376873"/>
    <n v="575.00123083725327"/>
  </r>
  <r>
    <x v="4"/>
    <d v="2024-10-12T00:00:00"/>
    <n v="375.00086144512392"/>
    <n v="100.00000000058282"/>
    <n v="50"/>
    <n v="50.000000020019627"/>
    <n v="66259.5565889594"/>
    <n v="575.0008614657263"/>
  </r>
  <r>
    <x v="4"/>
    <d v="2024-10-19T00:00:00"/>
    <n v="375.00060301158675"/>
    <n v="100.00000000029141"/>
    <n v="50"/>
    <n v="50.000000002001961"/>
    <n v="66280.391337831141"/>
    <n v="575.0006030138801"/>
  </r>
  <r>
    <x v="4"/>
    <d v="2024-10-26T00:00:00"/>
    <n v="375.00042210811068"/>
    <n v="100.0000000001457"/>
    <n v="50"/>
    <n v="50.000000000200195"/>
    <n v="66301.226560889671"/>
    <n v="575.00042210845652"/>
  </r>
  <r>
    <x v="4"/>
    <d v="2024-11-02T00:00:00"/>
    <n v="375.00029547567749"/>
    <n v="100.00000000007284"/>
    <n v="50"/>
    <n v="50.000000000020023"/>
    <n v="65289.40695737669"/>
    <n v="575.00029547577037"/>
  </r>
  <r>
    <x v="4"/>
    <d v="2024-11-09T00:00:00"/>
    <n v="375.00020683297419"/>
    <n v="100.00000000003642"/>
    <n v="50"/>
    <n v="50.000000000002004"/>
    <n v="65310.242742715149"/>
    <n v="575.00020683301273"/>
  </r>
  <r>
    <x v="4"/>
    <d v="2024-11-16T00:00:00"/>
    <n v="375.00014478308196"/>
    <n v="100.00000000001822"/>
    <n v="50"/>
    <n v="50.000000000000199"/>
    <n v="65331.078690065282"/>
    <n v="575.00014478310038"/>
  </r>
  <r>
    <x v="4"/>
    <d v="2024-11-23T00:00:00"/>
    <n v="375.00010134815733"/>
    <n v="100.00000000000911"/>
    <n v="50"/>
    <n v="50.000000000000021"/>
    <n v="65351.914750822347"/>
    <n v="575.00010134816648"/>
  </r>
  <r>
    <x v="4"/>
    <d v="2024-11-30T00:00:00"/>
    <n v="375.00007094371011"/>
    <n v="100.00000000000455"/>
    <n v="50"/>
    <n v="50"/>
    <n v="65358.391958760789"/>
    <n v="575.00007094371472"/>
  </r>
  <r>
    <x v="4"/>
    <d v="2024-12-07T00:00:00"/>
    <n v="375.00004966059709"/>
    <n v="100.00000000000227"/>
    <n v="50"/>
    <n v="50"/>
    <n v="65379.228154471799"/>
    <n v="575.00004966059942"/>
  </r>
  <r>
    <x v="4"/>
    <d v="2024-12-14T00:00:00"/>
    <n v="375.95276288301534"/>
    <n v="100.00000000000114"/>
    <n v="50"/>
    <n v="50"/>
    <n v="65405.861257486351"/>
    <n v="575.95276288301648"/>
  </r>
  <r>
    <x v="4"/>
    <d v="2024-12-21T00:00:00"/>
    <n v="377.75418941991404"/>
    <n v="100.00000000000057"/>
    <n v="50"/>
    <n v="50"/>
    <n v="65437.618314266532"/>
    <n v="577.75418941991461"/>
  </r>
  <r>
    <x v="4"/>
    <d v="2024-12-28T00:00:00"/>
    <n v="380.1610605497612"/>
    <n v="100.00000000000028"/>
    <n v="50"/>
    <n v="50"/>
    <n v="65472.964743335106"/>
    <n v="580.16106054976149"/>
  </r>
  <r>
    <x v="5"/>
    <d v="2022-01-01T00:00:00"/>
    <n v="810"/>
    <n v="160"/>
    <n v="80"/>
    <n v="50"/>
    <n v="68221.842716773259"/>
    <n v="1100"/>
  </r>
  <r>
    <x v="5"/>
    <d v="2022-01-08T00:00:00"/>
    <n v="822.15000000000009"/>
    <n v="164"/>
    <n v="83.600000000000009"/>
    <n v="50"/>
    <n v="68677.095490353575"/>
    <n v="1119.75"/>
  </r>
  <r>
    <x v="5"/>
    <d v="2022-01-15T00:00:00"/>
    <n v="843.41249999999991"/>
    <n v="170.2"/>
    <n v="87.740000000000009"/>
    <n v="50"/>
    <n v="69235.894041690161"/>
    <n v="1151.3525"/>
  </r>
  <r>
    <x v="5"/>
    <d v="2022-01-22T00:00:00"/>
    <n v="871.69162499999993"/>
    <n v="177.70999999999998"/>
    <n v="92.12299999999999"/>
    <n v="66.781508622549126"/>
    <n v="71491.716361871295"/>
    <n v="1208.3061336225492"/>
  </r>
  <r>
    <x v="5"/>
    <d v="2022-01-29T00:00:00"/>
    <n v="905.55215625000005"/>
    <n v="186.09550000000002"/>
    <n v="96.728750000000019"/>
    <n v="51.67815086225491"/>
    <n v="70653.95303347423"/>
    <n v="1240.054557112255"/>
  </r>
  <r>
    <x v="5"/>
    <d v="2022-02-05T00:00:00"/>
    <n v="944.0229290625"/>
    <n v="195.15027500000002"/>
    <n v="101.56514750000004"/>
    <n v="50.167815086225488"/>
    <n v="70771.539347868209"/>
    <n v="1290.9061666487255"/>
  </r>
  <r>
    <x v="5"/>
    <d v="2022-02-12T00:00:00"/>
    <n v="986.45929101562501"/>
    <n v="204.78278875000004"/>
    <n v="106.64340087500003"/>
    <n v="58.940034839141617"/>
    <n v="72340.235443202662"/>
    <n v="1356.8255154797666"/>
  </r>
  <r>
    <x v="5"/>
    <d v="2022-02-19T00:00:00"/>
    <n v="1032.4469064164064"/>
    <n v="214.95942818750004"/>
    <n v="111.97557051875003"/>
    <n v="50.894003483914162"/>
    <n v="72155.163970289766"/>
    <n v="1410.2759086065707"/>
  </r>
  <r>
    <x v="5"/>
    <d v="2022-02-26T00:00:00"/>
    <n v="1081.7345073322265"/>
    <n v="225.67614959687506"/>
    <n v="117.57434900468753"/>
    <n v="50.089400348391415"/>
    <n v="72720.429805096443"/>
    <n v="1475.0744062821805"/>
  </r>
  <r>
    <x v="5"/>
    <d v="2022-03-05T00:00:00"/>
    <n v="1134.186911615338"/>
    <n v="236.94433207671881"/>
    <n v="123.45306645092191"/>
    <n v="85.155364930193855"/>
    <n v="76409.524736634281"/>
    <n v="1579.7396750731725"/>
  </r>
  <r>
    <x v="5"/>
    <d v="2022-03-12T00:00:00"/>
    <n v="1189.752232437655"/>
    <n v="248.78373618055474"/>
    <n v="129.625719773068"/>
    <n v="79.395398361921835"/>
    <n v="76668.951192238441"/>
    <n v="1647.5570867531999"/>
  </r>
  <r>
    <x v="5"/>
    <d v="2022-03-19T00:00:00"/>
    <n v="1248.4390267286226"/>
    <n v="261.21901673958246"/>
    <n v="136.10700576168142"/>
    <n v="83.659894451050235"/>
    <n v="77628.006789437917"/>
    <n v="1729.4249436809366"/>
  </r>
  <r>
    <x v="5"/>
    <d v="2022-03-26T00:00:00"/>
    <n v="1310.3004059334135"/>
    <n v="274.2780144515616"/>
    <n v="142.91235604976151"/>
    <n v="78.926467823780044"/>
    <n v="77956.109363899464"/>
    <n v="1806.4172442585166"/>
  </r>
  <r>
    <x v="5"/>
    <d v="2022-04-02T00:00:00"/>
    <n v="1357.9673022490006"/>
    <n v="282.24419836836887"/>
    <n v="144.88590763330544"/>
    <n v="87.617419440119804"/>
    <n v="78863.680959487465"/>
    <n v="1872.7148276907947"/>
  </r>
  <r>
    <x v="5"/>
    <d v="2022-04-09T00:00:00"/>
    <n v="1395.7416998508679"/>
    <n v="287.67834223819841"/>
    <n v="146.38920951194314"/>
    <n v="96.45899186752797"/>
    <n v="79643.278233552875"/>
    <n v="1926.2682434685375"/>
  </r>
  <r>
    <x v="5"/>
    <d v="2022-04-16T00:00:00"/>
    <n v="1089.5191898956075"/>
    <n v="193.83917111909921"/>
    <n v="59.638920951194315"/>
    <n v="106.1128741026204"/>
    <n v="71910.167465230901"/>
    <n v="1449.1101560685213"/>
  </r>
  <r>
    <x v="5"/>
    <d v="2022-04-23T00:00:00"/>
    <n v="876.19153205215684"/>
    <n v="146.9195855595496"/>
    <n v="50.963892095119434"/>
    <n v="116.72495981771641"/>
    <n v="69792.203816507463"/>
    <n v="1190.7999695245423"/>
  </r>
  <r>
    <x v="5"/>
    <d v="2022-04-30T00:00:00"/>
    <n v="727.99745255299376"/>
    <n v="123.4597927797748"/>
    <n v="50.096389209511941"/>
    <n v="128.39753562997146"/>
    <n v="69120.896672585615"/>
    <n v="1029.951170172252"/>
  </r>
  <r>
    <x v="5"/>
    <d v="2022-05-07T00:00:00"/>
    <n v="625.40823070474448"/>
    <n v="111.7298963898874"/>
    <n v="50.009638920951197"/>
    <n v="141.23729717601697"/>
    <n v="75329.982697247338"/>
    <n v="928.38506319160001"/>
  </r>
  <r>
    <x v="5"/>
    <d v="2022-05-14T00:00:00"/>
    <n v="554.7538755501464"/>
    <n v="105.86494819494371"/>
    <n v="50.000963892095122"/>
    <n v="155.36102769192351"/>
    <n v="75404.54044304842"/>
    <n v="865.98081532910874"/>
  </r>
  <r>
    <x v="5"/>
    <d v="2022-05-21T00:00:00"/>
    <n v="506.46550808249606"/>
    <n v="102.93247409747185"/>
    <n v="50.00009638920951"/>
    <n v="170.89713054094636"/>
    <n v="75649.256224418437"/>
    <n v="830.29520911012378"/>
  </r>
  <r>
    <x v="5"/>
    <d v="2022-05-28T00:00:00"/>
    <n v="473.84502880711466"/>
    <n v="101.46623704873593"/>
    <n v="50.00000963892095"/>
    <n v="187.98684360302406"/>
    <n v="76004.982568162945"/>
    <n v="813.29811909779551"/>
  </r>
  <r>
    <x v="5"/>
    <d v="2022-06-04T00:00:00"/>
    <n v="452.20388504584139"/>
    <n v="100.73311852436797"/>
    <n v="50.000000963892091"/>
    <n v="206.78552796412478"/>
    <n v="80292.811807000297"/>
    <n v="809.72253249822609"/>
  </r>
  <r>
    <x v="5"/>
    <d v="2022-06-11T00:00:00"/>
    <n v="438.26020806175865"/>
    <n v="100.36655926218398"/>
    <n v="50.000000096389208"/>
    <n v="227.46408076061709"/>
    <n v="80771.879082883504"/>
    <n v="816.09084818094891"/>
  </r>
  <r>
    <x v="5"/>
    <d v="2022-06-18T00:00:00"/>
    <n v="429.71680905819755"/>
    <n v="100.18327963109199"/>
    <n v="50.000000009638924"/>
    <n v="250.21048883668681"/>
    <n v="81284.792653080018"/>
    <n v="830.11057753561522"/>
  </r>
  <r>
    <x v="5"/>
    <d v="2022-06-25T00:00:00"/>
    <n v="424.96577638985445"/>
    <n v="100.09163981554599"/>
    <n v="50.000000000963894"/>
    <n v="275.23153772035636"/>
    <n v="81820.930718228105"/>
    <n v="850.28895392672052"/>
  </r>
  <r>
    <x v="5"/>
    <d v="2022-07-02T00:00:00"/>
    <n v="422.8816936225054"/>
    <n v="100.04581990777299"/>
    <n v="50.000000000096392"/>
    <n v="302.75469149239211"/>
    <n v="83707.511209147633"/>
    <n v="875.68220502276688"/>
  </r>
  <r>
    <x v="5"/>
    <d v="2022-07-09T00:00:00"/>
    <n v="422.67689218685712"/>
    <n v="100.0229099538865"/>
    <n v="50.000000000009642"/>
    <n v="333.03016064163131"/>
    <n v="84270.685164856171"/>
    <n v="905.72996278238452"/>
  </r>
  <r>
    <x v="5"/>
    <d v="2022-07-16T00:00:00"/>
    <n v="423.80012824841435"/>
    <n v="100.01145497694324"/>
    <n v="50.000000000000966"/>
    <n v="366.33317670579447"/>
    <n v="84841.486622894095"/>
    <n v="940.14475993115309"/>
  </r>
  <r>
    <x v="5"/>
    <d v="2022-07-23T00:00:00"/>
    <n v="425.86565652868063"/>
    <n v="100.00572748847162"/>
    <n v="50.000000000000099"/>
    <n v="402.96649437637399"/>
    <n v="85417.561545298726"/>
    <n v="978.83787839352635"/>
  </r>
  <r>
    <x v="5"/>
    <d v="2022-07-30T00:00:00"/>
    <n v="428.60358199241489"/>
    <n v="100.00286374423581"/>
    <n v="50.000000000000014"/>
    <n v="443.26314381401141"/>
    <n v="85997.284090348126"/>
    <n v="1021.8695895506621"/>
  </r>
  <r>
    <x v="5"/>
    <d v="2022-08-06T00:00:00"/>
    <n v="431.82510604125218"/>
    <n v="100.00143187211791"/>
    <n v="50"/>
    <n v="89.326314381401147"/>
    <n v="77116.737331280354"/>
    <n v="671.15285229477126"/>
  </r>
  <r>
    <x v="5"/>
    <d v="2022-08-13T00:00:00"/>
    <n v="435.39819886190389"/>
    <n v="100.00071593605895"/>
    <n v="50"/>
    <n v="53.932631438140113"/>
    <n v="74274.595904829432"/>
    <n v="639.33154623610289"/>
  </r>
  <r>
    <x v="5"/>
    <d v="2022-08-20T00:00:00"/>
    <n v="439.23057008269046"/>
    <n v="100.00035796802948"/>
    <n v="50"/>
    <n v="50.393263143814011"/>
    <n v="73927.755402912546"/>
    <n v="639.62419119453398"/>
  </r>
  <r>
    <x v="5"/>
    <d v="2022-08-27T00:00:00"/>
    <n v="443.25774824603462"/>
    <n v="100.00017898401474"/>
    <n v="50"/>
    <n v="50.039326314381398"/>
    <n v="73929.179885291305"/>
    <n v="643.29725354443076"/>
  </r>
  <r>
    <x v="5"/>
    <d v="2022-09-03T00:00:00"/>
    <n v="447.43473645225708"/>
    <n v="100.00008949200736"/>
    <n v="50"/>
    <n v="50.00393263143814"/>
    <n v="70872.45335314078"/>
    <n v="647.43875857570265"/>
  </r>
  <r>
    <x v="5"/>
    <d v="2022-09-10T00:00:00"/>
    <n v="451.73017132341306"/>
    <n v="100.00004474600368"/>
    <n v="50"/>
    <n v="50.000393263143813"/>
    <n v="70914.711307132078"/>
    <n v="651.73060933256056"/>
  </r>
  <r>
    <x v="5"/>
    <d v="2022-09-17T00:00:00"/>
    <n v="456.12223429129062"/>
    <n v="100.00002237300184"/>
    <n v="50"/>
    <n v="50.000039326314379"/>
    <n v="70957.611463154943"/>
    <n v="656.12229599060674"/>
  </r>
  <r>
    <x v="5"/>
    <d v="2022-09-24T00:00:00"/>
    <n v="460.59578951245396"/>
    <n v="100.00001118650093"/>
    <n v="50"/>
    <n v="50.000003932631436"/>
    <n v="71000.740858444129"/>
    <n v="660.59580463158636"/>
  </r>
  <r>
    <x v="5"/>
    <d v="2022-10-01T00:00:00"/>
    <n v="465.14038042235376"/>
    <n v="100.00000559325046"/>
    <n v="50"/>
    <n v="50.000000393263143"/>
    <n v="63345.512523321893"/>
    <n v="665.14038640886736"/>
  </r>
  <r>
    <x v="5"/>
    <d v="2022-10-08T00:00:00"/>
    <n v="469.74882733691993"/>
    <n v="100.00000279662524"/>
    <n v="50"/>
    <n v="50.000000039326316"/>
    <n v="63388.872141830114"/>
    <n v="669.74883017287152"/>
  </r>
  <r>
    <x v="5"/>
    <d v="2022-10-15T00:00:00"/>
    <n v="474.41624578752908"/>
    <n v="100.00000139831262"/>
    <n v="50"/>
    <n v="50.000000003932634"/>
    <n v="63432.295961560441"/>
    <n v="674.41624718977437"/>
  </r>
  <r>
    <x v="5"/>
    <d v="2022-10-22T00:00:00"/>
    <n v="479.13935936947234"/>
    <n v="100.00000069915632"/>
    <n v="50"/>
    <n v="50.000000000393264"/>
    <n v="63475.764250637731"/>
    <n v="679.1393600690219"/>
  </r>
  <r>
    <x v="5"/>
    <d v="2022-10-29T00:00:00"/>
    <n v="483.91601875001459"/>
    <n v="100.00000034957816"/>
    <n v="50"/>
    <n v="50.000000000039329"/>
    <n v="63519.263355297735"/>
    <n v="683.91601909963208"/>
  </r>
  <r>
    <x v="5"/>
    <d v="2022-11-05T00:00:00"/>
    <n v="488.744864988308"/>
    <n v="100.00000017478908"/>
    <n v="50"/>
    <n v="50.000000000003936"/>
    <n v="62530.128658332258"/>
    <n v="688.74486516310105"/>
  </r>
  <r>
    <x v="5"/>
    <d v="2022-11-12T00:00:00"/>
    <n v="493.62509387374638"/>
    <n v="100.00000008739454"/>
    <n v="50"/>
    <n v="50.000000000000398"/>
    <n v="62573.663919056664"/>
    <n v="693.62509396114137"/>
  </r>
  <r>
    <x v="5"/>
    <d v="2022-11-19T00:00:00"/>
    <n v="498.55629097737256"/>
    <n v="100.37653511061089"/>
    <n v="50.338881560222255"/>
    <n v="50.000000000000043"/>
    <n v="62678.530577189165"/>
    <n v="699.27170764820573"/>
  </r>
  <r>
    <x v="5"/>
    <d v="2022-11-26T00:00:00"/>
    <n v="503.53831620256847"/>
    <n v="101.0685679728882"/>
    <n v="50.826158531846716"/>
    <n v="50.000000000000007"/>
    <n v="62815.57721515977"/>
    <n v="705.43304270730346"/>
  </r>
  <r>
    <x v="5"/>
    <d v="2022-12-03T00:00:00"/>
    <n v="508.57122298538957"/>
    <n v="101.92338740820267"/>
    <n v="51.332808932767392"/>
    <n v="50"/>
    <n v="62946.430100412574"/>
    <n v="711.82741932635963"/>
  </r>
  <r>
    <x v="5"/>
    <d v="2022-12-10T00:00:00"/>
    <n v="513.65520174980031"/>
    <n v="102.86468816007751"/>
    <n v="51.845975903655294"/>
    <n v="50"/>
    <n v="63094.920583313913"/>
    <n v="718.36586581353311"/>
  </r>
  <r>
    <x v="5"/>
    <d v="2022-12-17T00:00:00"/>
    <n v="518.79054034148805"/>
    <n v="103.85436848057469"/>
    <n v="52.36441955084787"/>
    <n v="50"/>
    <n v="63244.960694597255"/>
    <n v="725.00932837291055"/>
  </r>
  <r>
    <x v="5"/>
    <d v="2022-12-24T00:00:00"/>
    <n v="523.97759634683587"/>
    <n v="104.87342888482864"/>
    <n v="52.88806213517195"/>
    <n v="50"/>
    <n v="63395.761457970206"/>
    <n v="731.73908736683643"/>
  </r>
  <r>
    <x v="5"/>
    <d v="2022-12-31T00:00:00"/>
    <n v="529.2167777316572"/>
    <n v="105.91242153340102"/>
    <n v="53.416942595405231"/>
    <n v="50"/>
    <n v="63546.938511271335"/>
    <n v="738.54614186046342"/>
  </r>
  <r>
    <x v="5"/>
    <d v="2023-01-07T00:00:00"/>
    <n v="534.5085293039208"/>
    <n v="106.96667492859707"/>
    <n v="53.951112005247431"/>
    <n v="50"/>
    <n v="64066.646652283067"/>
    <n v="745.42631623776526"/>
  </r>
  <r>
    <x v="5"/>
    <d v="2023-01-14T00:00:00"/>
    <n v="539.8533232534229"/>
    <n v="108.03390626781406"/>
    <n v="54.490623123688721"/>
    <n v="50"/>
    <n v="64218.102647444728"/>
    <n v="752.37785264492561"/>
  </r>
  <r>
    <x v="5"/>
    <d v="2023-01-21T00:00:00"/>
    <n v="545.25165254548119"/>
    <n v="109.1130276254577"/>
    <n v="55.035529354764485"/>
    <n v="50"/>
    <n v="64369.604529830918"/>
    <n v="759.4002095257033"/>
  </r>
  <r>
    <x v="5"/>
    <d v="2023-01-28T00:00:00"/>
    <n v="550.70402631260276"/>
    <n v="110.20354904919505"/>
    <n v="55.585884648296023"/>
    <n v="50"/>
    <n v="64521.129204095436"/>
    <n v="766.49346001009383"/>
  </r>
  <r>
    <x v="5"/>
    <d v="2023-02-04T00:00:00"/>
    <n v="556.21096664489573"/>
    <n v="111.30528011342838"/>
    <n v="56.141743494777373"/>
    <n v="50"/>
    <n v="64319.435188650066"/>
    <n v="773.6579902531015"/>
  </r>
  <r>
    <x v="5"/>
    <d v="2023-02-11T00:00:00"/>
    <n v="561.77300635976133"/>
    <n v="112.41818070143336"/>
    <n v="56.70316092972498"/>
    <n v="50"/>
    <n v="64470.97684559098"/>
    <n v="780.89434799091964"/>
  </r>
  <r>
    <x v="5"/>
    <d v="2023-02-18T00:00:00"/>
    <n v="567.39068745725081"/>
    <n v="113.54228640188303"/>
    <n v="57.270192539022219"/>
    <n v="50"/>
    <n v="64622.521323279645"/>
    <n v="788.2031663981561"/>
  </r>
  <r>
    <x v="5"/>
    <d v="2023-02-25T00:00:00"/>
    <n v="573.06456005554742"/>
    <n v="114.67767121261954"/>
    <n v="57.842894464412439"/>
    <n v="50"/>
    <n v="64774.067214670067"/>
    <n v="795.5851257325794"/>
  </r>
  <r>
    <x v="5"/>
    <d v="2023-03-04T00:00:00"/>
    <n v="578.79518166270987"/>
    <n v="115.82442889810457"/>
    <n v="58.421323409056555"/>
    <n v="50"/>
    <n v="64925.613817896417"/>
    <n v="803.04093396987093"/>
  </r>
  <r>
    <x v="5"/>
    <d v="2023-03-11T00:00:00"/>
    <n v="584.58311668396175"/>
    <n v="116.98266367376505"/>
    <n v="59.005536643147138"/>
    <n v="50"/>
    <n v="65077.160781822051"/>
    <n v="810.57131700087393"/>
  </r>
  <r>
    <x v="5"/>
    <d v="2023-03-18T00:00:00"/>
    <n v="590.4289360940387"/>
    <n v="118.1524855538424"/>
    <n v="59.595592009578603"/>
    <n v="50"/>
    <n v="65228.707930067743"/>
    <n v="818.17701365745972"/>
  </r>
  <r>
    <x v="5"/>
    <d v="2023-03-25T00:00:00"/>
    <n v="596.33321722524533"/>
    <n v="119.33400803105067"/>
    <n v="60.191547929674385"/>
    <n v="50"/>
    <n v="65380.255173550315"/>
    <n v="825.85877318597034"/>
  </r>
  <r>
    <x v="5"/>
    <d v="2023-04-01T00:00:00"/>
    <n v="602.29654363668419"/>
    <n v="120.5273469221961"/>
    <n v="60.793463408971135"/>
    <n v="50"/>
    <n v="65531.802466944726"/>
    <n v="833.61735396785139"/>
  </r>
  <r>
    <x v="5"/>
    <d v="2023-04-08T00:00:00"/>
    <n v="608.31950504048154"/>
    <n v="121.73261979683552"/>
    <n v="61.401398043060837"/>
    <n v="50"/>
    <n v="65683.349786964231"/>
    <n v="841.45352288037782"/>
  </r>
  <r>
    <x v="5"/>
    <d v="2023-04-15T00:00:00"/>
    <n v="614.40269726808765"/>
    <n v="122.94994569751262"/>
    <n v="62.01541202349145"/>
    <n v="54.500000000000007"/>
    <n v="66327.097289037411"/>
    <n v="853.86805498909166"/>
  </r>
  <r>
    <x v="5"/>
    <d v="2023-04-22T00:00:00"/>
    <n v="620.54672226480943"/>
    <n v="124.1794450058421"/>
    <n v="62.635566143726365"/>
    <n v="59.90000000000002"/>
    <n v="67018.239077986334"/>
    <n v="867.26173341437789"/>
  </r>
  <r>
    <x v="5"/>
    <d v="2023-04-29T00:00:00"/>
    <n v="626.75218810428612"/>
    <n v="125.42123938157771"/>
    <n v="63.261921805163631"/>
    <n v="65.885000000000019"/>
    <n v="67713.712950970148"/>
    <n v="881.32034929102747"/>
  </r>
  <r>
    <x v="5"/>
    <d v="2023-05-06T00:00:00"/>
    <n v="633.01970901710911"/>
    <n v="126.67545173823208"/>
    <n v="63.894541023215268"/>
    <n v="72.473000000000042"/>
    <n v="74811.488121995862"/>
    <n v="896.06270177855663"/>
  </r>
  <r>
    <x v="5"/>
    <d v="2023-05-13T00:00:00"/>
    <n v="639.34990542952619"/>
    <n v="127.9422062370337"/>
    <n v="64.533486433447422"/>
    <n v="79.720250000000064"/>
    <n v="75507.391842097379"/>
    <n v="911.54584810000733"/>
  </r>
  <r>
    <x v="5"/>
    <d v="2023-05-20T00:00:00"/>
    <n v="645.74340400939366"/>
    <n v="129.2216282901137"/>
    <n v="65.178821297781894"/>
    <n v="87.692270000000065"/>
    <n v="76203.298819767719"/>
    <n v="927.83612359728932"/>
  </r>
  <r>
    <x v="5"/>
    <d v="2023-05-27T00:00:00"/>
    <n v="652.20083771738814"/>
    <n v="130.51384456836965"/>
    <n v="65.830609510759714"/>
    <n v="96.461496500000067"/>
    <n v="76899.206094146881"/>
    <n v="945.00678829651758"/>
  </r>
  <r>
    <x v="5"/>
    <d v="2023-06-03T00:00:00"/>
    <n v="658.72284586209253"/>
    <n v="131.81898301173072"/>
    <n v="66.488915605867291"/>
    <n v="106.1076461000001"/>
    <n v="81453.536865172529"/>
    <n v="963.13839057969074"/>
  </r>
  <r>
    <x v="5"/>
    <d v="2023-06-10T00:00:00"/>
    <n v="665.31007415798467"/>
    <n v="133.13717284068673"/>
    <n v="67.153804761925983"/>
    <n v="116.71841070500011"/>
    <n v="82149.444169623806"/>
    <n v="982.31946246559744"/>
  </r>
  <r>
    <x v="5"/>
    <d v="2023-06-17T00:00:00"/>
    <n v="671.96317478565447"/>
    <n v="134.46854456851295"/>
    <n v="67.825342809545234"/>
    <n v="128.39025177500014"/>
    <n v="82845.351474486641"/>
    <n v="1002.6473139387127"/>
  </r>
  <r>
    <x v="5"/>
    <d v="2023-06-24T00:00:00"/>
    <n v="678.68280645377376"/>
    <n v="135.81323001390777"/>
    <n v="68.503596237640693"/>
    <n v="141.22927695245016"/>
    <n v="83541.258779497293"/>
    <n v="1024.2289096577724"/>
  </r>
  <r>
    <x v="5"/>
    <d v="2023-07-01T00:00:00"/>
    <n v="685.46963446249561"/>
    <n v="137.17136231390168"/>
    <n v="69.188632200017082"/>
    <n v="155.35220464769017"/>
    <n v="85571.612358275044"/>
    <n v="1047.1818336241045"/>
  </r>
  <r>
    <x v="5"/>
    <d v="2023-07-08T00:00:00"/>
    <n v="692.32433076804932"/>
    <n v="138.54307593696811"/>
    <n v="69.880518522017255"/>
    <n v="170.88742511245871"/>
    <n v="86267.519663433646"/>
    <n v="1071.6353503394935"/>
  </r>
  <r>
    <x v="5"/>
    <d v="2023-07-15T00:00:00"/>
    <n v="699.24757404837999"/>
    <n v="139.9285066963015"/>
    <n v="636.60460487235707"/>
    <n v="187.97616762370453"/>
    <n v="102037.63890938321"/>
    <n v="1663.7568532407431"/>
  </r>
  <r>
    <x v="5"/>
    <d v="2023-07-22T00:00:00"/>
    <n v="706.24004976971889"/>
    <n v="141.32779176324638"/>
    <n v="693.27701350739108"/>
    <n v="206.77378438607496"/>
    <n v="103249.84295422865"/>
    <n v="1747.6186394264314"/>
  </r>
  <r>
    <x v="5"/>
    <d v="2023-07-29T00:00:00"/>
    <n v="713.30245025401473"/>
    <n v="142.74106968086977"/>
    <n v="698.94425437089444"/>
    <n v="227.45116282468251"/>
    <n v="103933.35188064841"/>
    <n v="1782.4389371304615"/>
  </r>
  <r>
    <x v="5"/>
    <d v="2023-08-05T00:00:00"/>
    <n v="720.43547474717388"/>
    <n v="144.16848037767394"/>
    <n v="699.51097845724485"/>
    <n v="250.19627910715079"/>
    <n v="104797.18030288031"/>
    <n v="1814.3112126892436"/>
  </r>
  <r>
    <x v="5"/>
    <d v="2023-08-12T00:00:00"/>
    <n v="727.63982948807893"/>
    <n v="145.61016518144839"/>
    <n v="699.56765086587984"/>
    <n v="479.00285340594945"/>
    <n v="108590.45314767103"/>
    <n v="2051.8204989413566"/>
  </r>
  <r>
    <x v="5"/>
    <d v="2023-08-19T00:00:00"/>
    <n v="734.91622777836301"/>
    <n v="147.06626683326175"/>
    <n v="699.57331810674339"/>
    <n v="496.43076362277537"/>
    <n v="108877.97197570573"/>
    <n v="2077.9865763411435"/>
  </r>
  <r>
    <x v="5"/>
    <d v="2023-08-26T00:00:00"/>
    <n v="742.26539005292909"/>
    <n v="148.53692950159382"/>
    <n v="699.57388483082968"/>
    <n v="477.29839678780644"/>
    <n v="108736.85524598951"/>
    <n v="2067.6746011731589"/>
  </r>
  <r>
    <x v="5"/>
    <d v="2023-09-02T00:00:00"/>
    <n v="749.68804395120594"/>
    <n v="150.02229879660948"/>
    <n v="699.5739415032383"/>
    <n v="480.17144968044244"/>
    <n v="105759.53687907534"/>
    <n v="2079.4557339314961"/>
  </r>
  <r>
    <x v="5"/>
    <d v="2023-09-09T00:00:00"/>
    <n v="757.18492438914132"/>
    <n v="151.52252178457542"/>
    <n v="138.81762929796744"/>
    <n v="437.21459396953986"/>
    <n v="94222.976679121159"/>
    <n v="1484.7396694412241"/>
  </r>
  <r>
    <x v="5"/>
    <d v="2023-09-16T00:00:00"/>
    <n v="764.75677363192904"/>
    <n v="153.0377470024211"/>
    <n v="83.430600428916804"/>
    <n v="393.99916349830005"/>
    <n v="90222.347523414515"/>
    <n v="1395.2242845615669"/>
  </r>
  <r>
    <x v="5"/>
    <d v="2023-09-23T00:00:00"/>
    <n v="772.40434136747569"/>
    <n v="154.56812447244528"/>
    <n v="78.587385917002933"/>
    <n v="354.64985004104142"/>
    <n v="89294.869598826728"/>
    <n v="1360.2097017979654"/>
  </r>
  <r>
    <x v="5"/>
    <d v="2023-09-30T00:00:00"/>
    <n v="780.12838478060962"/>
    <n v="156.11380571716973"/>
    <n v="78.805507724552655"/>
    <n v="319.18992532619444"/>
    <n v="88795.544881452093"/>
    <n v="1334.2376235485265"/>
  </r>
  <r>
    <x v="5"/>
    <d v="2023-10-07T00:00:00"/>
    <n v="787.92966862803712"/>
    <n v="157.67494377434141"/>
    <n v="79.536787596636159"/>
    <n v="287.27143882250067"/>
    <n v="80641.954675353409"/>
    <n v="1312.4128388215154"/>
  </r>
  <r>
    <x v="5"/>
    <d v="2023-10-14T00:00:00"/>
    <n v="795.80896531405244"/>
    <n v="159.25169321208483"/>
    <n v="80.326477952086321"/>
    <n v="258.54434554314321"/>
    <n v="80191.256731155328"/>
    <n v="1293.9314820213669"/>
  </r>
  <r>
    <x v="5"/>
    <d v="2023-10-21T00:00:00"/>
    <n v="803.76705496700765"/>
    <n v="160.84421014420565"/>
    <n v="81.129174979555543"/>
    <n v="232.68991604911815"/>
    <n v="79740.99423971682"/>
    <n v="1278.430356139887"/>
  </r>
  <r>
    <x v="5"/>
    <d v="2023-10-28T00:00:00"/>
    <n v="811.80472551654793"/>
    <n v="162.4526522456477"/>
    <n v="81.940409954145949"/>
    <n v="209.42092495023525"/>
    <n v="79290.774852233168"/>
    <n v="1265.6187126665768"/>
  </r>
  <r>
    <x v="5"/>
    <d v="2023-11-04T00:00:00"/>
    <n v="819.92277277162248"/>
    <n v="164.0771787681042"/>
    <n v="82.759808376166902"/>
    <n v="188.47883250581464"/>
    <n v="77807.904573759937"/>
    <n v="1255.2385924217081"/>
  </r>
  <r>
    <x v="5"/>
    <d v="2023-11-11T00:00:00"/>
    <n v="828.12200049927515"/>
    <n v="165.71795055578525"/>
    <n v="83.58740589217652"/>
    <n v="169.63094926029348"/>
    <n v="77357.689874944394"/>
    <n v="1247.0583062075302"/>
  </r>
  <r>
    <x v="5"/>
    <d v="2023-11-18T00:00:00"/>
    <n v="836.40322050422344"/>
    <n v="167.3751300613431"/>
    <n v="84.423279894323073"/>
    <n v="152.66785433477017"/>
    <n v="76907.475217921106"/>
    <n v="1240.8694847946599"/>
  </r>
  <r>
    <x v="5"/>
    <d v="2023-11-25T00:00:00"/>
    <n v="844.76725270923453"/>
    <n v="169.04888136195655"/>
    <n v="85.267512687588805"/>
    <n v="137.40106890134376"/>
    <n v="76457.260565033852"/>
    <n v="1236.4847156601236"/>
  </r>
  <r>
    <x v="5"/>
    <d v="2023-12-02T00:00:00"/>
    <n v="853.21492523630513"/>
    <n v="170.73937017557611"/>
    <n v="86.120187813896948"/>
    <n v="58.740106890134378"/>
    <n v="71740.959366931056"/>
    <n v="1168.8145901159128"/>
  </r>
  <r>
    <x v="5"/>
    <d v="2023-12-09T00:00:00"/>
    <n v="861.74707448865274"/>
    <n v="172.44676387733188"/>
    <n v="86.981389691979132"/>
    <n v="64.222482005557723"/>
    <n v="72402.143364424555"/>
    <n v="1185.3977100635216"/>
  </r>
  <r>
    <x v="5"/>
    <d v="2023-12-16T00:00:00"/>
    <n v="870.3645452335287"/>
    <n v="174.17123151610519"/>
    <n v="87.851203588893242"/>
    <n v="51.422248200555771"/>
    <n v="71284.134374492118"/>
    <n v="1183.8092285390828"/>
  </r>
  <r>
    <x v="5"/>
    <d v="2023-12-23T00:00:00"/>
    <n v="879.06819068585651"/>
    <n v="175.91294383126626"/>
    <n v="88.729715624781605"/>
    <n v="50.142224820055574"/>
    <n v="71291.710420832314"/>
    <n v="1193.8530749619601"/>
  </r>
  <r>
    <x v="5"/>
    <d v="2023-12-30T00:00:00"/>
    <n v="887.85887259270987"/>
    <n v="177.67207326957893"/>
    <n v="89.617012781029374"/>
    <n v="50.014222482005557"/>
    <n v="71428.659011098396"/>
    <n v="1205.1621811253237"/>
  </r>
  <r>
    <x v="5"/>
    <d v="2024-01-06T00:00:00"/>
    <n v="896.73746131863345"/>
    <n v="179.44879400227472"/>
    <n v="90.513182908839653"/>
    <n v="50.001422248200555"/>
    <n v="71947.089051350282"/>
    <n v="1216.7008604779483"/>
  </r>
  <r>
    <x v="5"/>
    <d v="2024-01-13T00:00:00"/>
    <n v="905.70483593181723"/>
    <n v="181.24328194229747"/>
    <n v="91.418314737928071"/>
    <n v="50.000142224820053"/>
    <n v="72098.4901923711"/>
    <n v="1228.366574836863"/>
  </r>
  <r>
    <x v="5"/>
    <d v="2024-01-20T00:00:00"/>
    <n v="914.76188429113358"/>
    <n v="183.05571476172042"/>
    <n v="92.332497885307333"/>
    <n v="50.543147577107391"/>
    <n v="72311.730010776824"/>
    <n v="1240.6932445152686"/>
  </r>
  <r>
    <x v="5"/>
    <d v="2024-01-27T00:00:00"/>
    <n v="923.90950313404358"/>
    <n v="184.88627190933764"/>
    <n v="93.255822864160407"/>
    <n v="66.52156818567866"/>
    <n v="74032.207909759803"/>
    <n v="1268.5731660932202"/>
  </r>
  <r>
    <x v="5"/>
    <d v="2024-02-03T00:00:00"/>
    <n v="933.14859816538319"/>
    <n v="186.73513462843101"/>
    <n v="94.188381092802018"/>
    <n v="51.652156818567867"/>
    <n v="72385.559427093016"/>
    <n v="1265.7242707051842"/>
  </r>
  <r>
    <x v="5"/>
    <d v="2024-02-10T00:00:00"/>
    <n v="765.70401871576814"/>
    <n v="143.36756731421551"/>
    <n v="54.418838109280202"/>
    <n v="50.165215681856786"/>
    <n v="66971.276808147129"/>
    <n v="1013.6556398211206"/>
  </r>
  <r>
    <x v="5"/>
    <d v="2024-02-17T00:00:00"/>
    <n v="648.49281310103765"/>
    <n v="121.68378365710775"/>
    <n v="50.441883810928019"/>
    <n v="50.016521568185681"/>
    <n v="65419.847252587046"/>
    <n v="870.63500213725911"/>
  </r>
  <r>
    <x v="5"/>
    <d v="2024-02-24T00:00:00"/>
    <n v="566.44496917072638"/>
    <n v="110.84189182855388"/>
    <n v="50.044188381092802"/>
    <n v="50.001652156818565"/>
    <n v="64702.597944353547"/>
    <n v="777.33270153719161"/>
  </r>
  <r>
    <x v="5"/>
    <d v="2024-03-02T00:00:00"/>
    <n v="509.01147841950842"/>
    <n v="105.42094591427694"/>
    <n v="50.004418838109281"/>
    <n v="50.000165215681861"/>
    <n v="64273.097909406169"/>
    <n v="714.43700838757638"/>
  </r>
  <r>
    <x v="5"/>
    <d v="2024-03-09T00:00:00"/>
    <n v="468.80803489365593"/>
    <n v="102.71047295713848"/>
    <n v="50.000441883810929"/>
    <n v="50.000016521568185"/>
    <n v="64001.265656799951"/>
    <n v="671.5189662561736"/>
  </r>
  <r>
    <x v="5"/>
    <d v="2024-03-16T00:00:00"/>
    <n v="440.66562442555914"/>
    <n v="101.35523647856924"/>
    <n v="50.000044188381096"/>
    <n v="50.000001652156818"/>
    <n v="63827.51019747692"/>
    <n v="642.02090674466638"/>
  </r>
  <r>
    <x v="5"/>
    <d v="2024-03-23T00:00:00"/>
    <n v="420.96593709789136"/>
    <n v="100.67761823928461"/>
    <n v="50.00000441883811"/>
    <n v="50.000000165215681"/>
    <n v="63717.037964155272"/>
    <n v="621.64355992122978"/>
  </r>
  <r>
    <x v="5"/>
    <d v="2024-03-30T00:00:00"/>
    <n v="407.17615596852391"/>
    <n v="100.33880911964231"/>
    <n v="50.000000441883813"/>
    <n v="50.000000016521568"/>
    <n v="63648.306213012875"/>
    <n v="607.5149655465716"/>
  </r>
  <r>
    <x v="5"/>
    <d v="2024-04-06T00:00:00"/>
    <n v="397.52330917796672"/>
    <n v="100.16940455982115"/>
    <n v="50.000000044188383"/>
    <n v="50.000000001652154"/>
    <n v="63607.574346689777"/>
    <n v="597.69271378362851"/>
  </r>
  <r>
    <x v="5"/>
    <d v="2024-04-13T00:00:00"/>
    <n v="390.76631642457664"/>
    <n v="100.08470227991057"/>
    <n v="50.000000004418837"/>
    <n v="54.500000000165223"/>
    <n v="64078.062182932292"/>
    <n v="595.35101870907124"/>
  </r>
  <r>
    <x v="5"/>
    <d v="2024-04-20T00:00:00"/>
    <n v="386.03642149720366"/>
    <n v="100.04235113995529"/>
    <n v="50.000000000441887"/>
    <n v="59.90000000001654"/>
    <n v="64608.979166094054"/>
    <n v="595.97877263761745"/>
  </r>
  <r>
    <x v="5"/>
    <d v="2024-04-27T00:00:00"/>
    <n v="382.72549504804255"/>
    <n v="100.02117556997764"/>
    <n v="50.000000000044189"/>
    <n v="65.885000000001682"/>
    <n v="65153.216945491884"/>
    <n v="598.6316706180661"/>
  </r>
  <r>
    <x v="5"/>
    <d v="2024-05-04T00:00:00"/>
    <n v="380.40784653362977"/>
    <n v="100.01058778498881"/>
    <n v="50.00000000000442"/>
    <n v="72.473000000000212"/>
    <n v="72105.981184686854"/>
    <n v="602.89143431862317"/>
  </r>
  <r>
    <x v="5"/>
    <d v="2024-05-11T00:00:00"/>
    <n v="378.78549257354086"/>
    <n v="100.00529389249441"/>
    <n v="50.000000000000441"/>
    <n v="79.720250000000078"/>
    <n v="72661.198177451603"/>
    <n v="608.51103646603576"/>
  </r>
  <r>
    <x v="5"/>
    <d v="2024-05-18T00:00:00"/>
    <n v="377.64984480147854"/>
    <n v="100.00264694624721"/>
    <n v="50.000000000000043"/>
    <n v="87.692270000000065"/>
    <n v="73219.428544752882"/>
    <n v="615.3447617477259"/>
  </r>
  <r>
    <x v="5"/>
    <d v="2024-05-25T00:00:00"/>
    <n v="377.70810585293407"/>
    <n v="100.00132347312361"/>
    <n v="50.000000000000007"/>
    <n v="96.461496500000067"/>
    <n v="73784.924300940402"/>
    <n v="624.17092582605778"/>
  </r>
  <r>
    <x v="5"/>
    <d v="2024-06-01T00:00:00"/>
    <n v="378.88242073387192"/>
    <n v="100.0006617365618"/>
    <n v="50"/>
    <n v="106.1076461000001"/>
    <n v="78215.609459258631"/>
    <n v="634.99072857043382"/>
  </r>
  <r>
    <x v="5"/>
    <d v="2024-06-08T00:00:00"/>
    <n v="380.84930861689656"/>
    <n v="100.0003308682809"/>
    <n v="50"/>
    <n v="116.71841070500011"/>
    <n v="78792.621755901608"/>
    <n v="647.56805019017759"/>
  </r>
  <r>
    <x v="5"/>
    <d v="2024-06-15T00:00:00"/>
    <n v="383.38244627604581"/>
    <n v="100.00016543414046"/>
    <n v="50"/>
    <n v="128.39025177500014"/>
    <n v="79372.956518528896"/>
    <n v="661.77286348518635"/>
  </r>
  <r>
    <x v="5"/>
    <d v="2024-06-22T00:00:00"/>
    <n v="386.32352193989232"/>
    <n v="100.00008271707023"/>
    <n v="50"/>
    <n v="141.22927695245016"/>
    <n v="79955.608525901014"/>
    <n v="677.55288160941268"/>
  </r>
  <r>
    <x v="5"/>
    <d v="2024-06-29T00:00:00"/>
    <n v="389.56183300005159"/>
    <n v="100.00004135853511"/>
    <n v="50"/>
    <n v="155.35220464769017"/>
    <n v="80539.873574350378"/>
    <n v="694.91407900627689"/>
  </r>
  <r>
    <x v="5"/>
    <d v="2024-07-06T00:00:00"/>
    <n v="393.02000441858434"/>
    <n v="100.00002067926755"/>
    <n v="50"/>
    <n v="170.88742511245871"/>
    <n v="82459.706232843455"/>
    <n v="713.90745021031057"/>
  </r>
  <r>
    <x v="5"/>
    <d v="2024-07-13T00:00:00"/>
    <n v="396.64399162474263"/>
    <n v="100.00001033963377"/>
    <n v="50"/>
    <n v="187.97616762370453"/>
    <n v="83045.871409853877"/>
    <n v="734.62016958808101"/>
  </r>
  <r>
    <x v="5"/>
    <d v="2024-07-20T00:00:00"/>
    <n v="390.15079413731985"/>
    <n v="100.00000516981689"/>
    <n v="50"/>
    <n v="206.77378438607496"/>
    <n v="83573.358579225896"/>
    <n v="746.92458369321162"/>
  </r>
  <r>
    <x v="5"/>
    <d v="2024-07-27T00:00:00"/>
    <n v="397.07829719734536"/>
    <n v="100.00000258490844"/>
    <n v="50"/>
    <n v="227.45116282468251"/>
    <n v="84178.763788332668"/>
    <n v="774.52946260693625"/>
  </r>
  <r>
    <x v="5"/>
    <d v="2024-08-03T00:00:00"/>
    <n v="403.16727675237553"/>
    <n v="100.00000129245421"/>
    <n v="50"/>
    <n v="250.19627910715079"/>
    <n v="85009.290165420593"/>
    <n v="803.36355715198056"/>
  </r>
  <r>
    <x v="5"/>
    <d v="2024-08-10T00:00:00"/>
    <n v="408.6816871280389"/>
    <n v="100.00000064622711"/>
    <n v="50"/>
    <n v="70.019627910715087"/>
    <n v="77787.793298598321"/>
    <n v="628.70131568498118"/>
  </r>
  <r>
    <x v="5"/>
    <d v="2024-08-17T00:00:00"/>
    <n v="413.80642032501703"/>
    <n v="100.00000032311355"/>
    <n v="50"/>
    <n v="52.001962791071506"/>
    <n v="76137.974550972795"/>
    <n v="615.80838343920209"/>
  </r>
  <r>
    <x v="5"/>
    <d v="2024-08-24T00:00:00"/>
    <n v="418.67102595625568"/>
    <n v="100.00000016155678"/>
    <n v="50"/>
    <n v="50.200196279107153"/>
    <n v="75984.110828804522"/>
    <n v="618.87122239691962"/>
  </r>
  <r>
    <x v="5"/>
    <d v="2024-08-31T00:00:00"/>
    <n v="423.36631521541017"/>
    <n v="100.00000008077839"/>
    <n v="50"/>
    <n v="50.020019627910713"/>
    <n v="72914.943607519119"/>
    <n v="623.38633492409929"/>
  </r>
  <r>
    <x v="5"/>
    <d v="2024-09-07T00:00:00"/>
    <n v="427.95598366727859"/>
    <n v="100.0000000403892"/>
    <n v="50"/>
    <n v="50.00200196279107"/>
    <n v="72958.355870054613"/>
    <n v="627.95798567045881"/>
  </r>
  <r>
    <x v="5"/>
    <d v="2024-09-14T00:00:00"/>
    <n v="432.48474721375146"/>
    <n v="100.00000002019459"/>
    <n v="50"/>
    <n v="50.00020019627911"/>
    <n v="73003.035525458166"/>
    <n v="632.48494743022525"/>
  </r>
  <r>
    <x v="5"/>
    <d v="2024-09-21T00:00:00"/>
    <n v="436.984037282749"/>
    <n v="100.0000000100973"/>
    <n v="50"/>
    <n v="50.000020019627911"/>
    <n v="73047.495801958081"/>
    <n v="636.98405731247419"/>
  </r>
  <r>
    <x v="5"/>
    <d v="2024-09-28T00:00:00"/>
    <n v="441.4759874733785"/>
    <n v="100.00000000504865"/>
    <n v="50"/>
    <n v="50.000002001962791"/>
    <n v="73091.694412242723"/>
    <n v="641.4759894803899"/>
  </r>
  <r>
    <x v="5"/>
    <d v="2024-10-05T00:00:00"/>
    <n v="445.97622422057373"/>
    <n v="100.00000000252433"/>
    <n v="50"/>
    <n v="50.000000200196283"/>
    <n v="65437.205799761345"/>
    <n v="645.9762244232943"/>
  </r>
  <r>
    <x v="5"/>
    <d v="2024-10-12T00:00:00"/>
    <n v="450.49582027350243"/>
    <n v="100.00000000126217"/>
    <n v="50"/>
    <n v="50.000000020019627"/>
    <n v="65481.077910547938"/>
    <n v="650.49582029478415"/>
  </r>
  <r>
    <x v="5"/>
    <d v="2024-10-19T00:00:00"/>
    <n v="455.04266214374354"/>
    <n v="100.00000000063108"/>
    <n v="50"/>
    <n v="50.000000002001961"/>
    <n v="65524.856877160644"/>
    <n v="655.04266214637653"/>
  </r>
  <r>
    <x v="5"/>
    <d v="2024-10-26T00:00:00"/>
    <n v="459.62240733243527"/>
    <n v="100.00000000031554"/>
    <n v="50"/>
    <n v="50.000000000200195"/>
    <n v="65568.571289704632"/>
    <n v="659.62240733295096"/>
  </r>
  <r>
    <x v="5"/>
    <d v="2024-11-02T00:00:00"/>
    <n v="464.23915440283758"/>
    <n v="100.00000000015777"/>
    <n v="50"/>
    <n v="50.000000000020023"/>
    <n v="64579.585809215823"/>
    <n v="664.23915440301539"/>
  </r>
  <r>
    <x v="5"/>
    <d v="2024-11-09T00:00:00"/>
    <n v="468.89591204482059"/>
    <n v="100.00000000007888"/>
    <n v="50"/>
    <n v="50.000000000002004"/>
    <n v="64623.22448393947"/>
    <n v="668.89591204490148"/>
  </r>
  <r>
    <x v="5"/>
    <d v="2024-11-16T00:00:00"/>
    <n v="473.59492743383703"/>
    <n v="100.00000000003945"/>
    <n v="50"/>
    <n v="50.000000000000199"/>
    <n v="64666.841673355179"/>
    <n v="673.59492743387671"/>
  </r>
  <r>
    <x v="5"/>
    <d v="2024-11-23T00:00:00"/>
    <n v="478.3379160961731"/>
    <n v="100.00000000001972"/>
    <n v="50"/>
    <n v="50.000000000000021"/>
    <n v="64710.443972615831"/>
    <n v="678.33791609619288"/>
  </r>
  <r>
    <x v="5"/>
    <d v="2024-11-30T00:00:00"/>
    <n v="483.12622282873326"/>
    <n v="100.00000000000986"/>
    <n v="50"/>
    <n v="50"/>
    <n v="64739.67702007755"/>
    <n v="683.12622282874315"/>
  </r>
  <r>
    <x v="5"/>
    <d v="2024-12-07T00:00:00"/>
    <n v="487.96093435713954"/>
    <n v="100.00000000000493"/>
    <n v="50"/>
    <n v="50"/>
    <n v="64783.261847698363"/>
    <n v="687.96093435714442"/>
  </r>
  <r>
    <x v="5"/>
    <d v="2024-12-14T00:00:00"/>
    <n v="492.84295821079411"/>
    <n v="100.00000000000247"/>
    <n v="50"/>
    <n v="50"/>
    <n v="64826.841718529271"/>
    <n v="692.84295821079661"/>
  </r>
  <r>
    <x v="5"/>
    <d v="2024-12-21T00:00:00"/>
    <n v="497.77307794996022"/>
    <n v="100.29893241231545"/>
    <n v="50.269039171082795"/>
    <n v="50"/>
    <n v="64919.131372270422"/>
    <n v="698.3410495333585"/>
  </r>
  <r>
    <x v="5"/>
    <d v="2024-12-28T00:00:00"/>
    <n v="502.7519918394006"/>
    <n v="100.95138794259509"/>
    <n v="50.748633479901905"/>
    <n v="50"/>
    <n v="65053.707332149686"/>
    <n v="704.4520132618974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x v="0"/>
    <n v="2025"/>
    <n v="400"/>
    <n v="200"/>
    <n v="123.49200159860436"/>
    <n v="94403.309523436968"/>
    <n v="2748.4920015986045"/>
    <x v="0"/>
  </r>
  <r>
    <x v="0"/>
    <x v="1"/>
    <n v="2055.375"/>
    <n v="410"/>
    <n v="209"/>
    <n v="152.75714323096727"/>
    <n v="96073.234733200734"/>
    <n v="2827.1321432309674"/>
    <x v="0"/>
  </r>
  <r>
    <x v="0"/>
    <x v="2"/>
    <n v="2108.53125"/>
    <n v="425.5"/>
    <n v="219.35000000000002"/>
    <n v="139.12510786085346"/>
    <n v="96098.150449967594"/>
    <n v="2892.5063578608533"/>
    <x v="0"/>
  </r>
  <r>
    <x v="0"/>
    <x v="3"/>
    <n v="2179.2290624999996"/>
    <n v="444.27499999999998"/>
    <n v="230.3075"/>
    <n v="138.71921863389531"/>
    <n v="96684.371666858278"/>
    <n v="2992.5307811338948"/>
    <x v="0"/>
  </r>
  <r>
    <x v="0"/>
    <x v="4"/>
    <n v="2263.8803906249996"/>
    <n v="465.23874999999998"/>
    <n v="241.82187500000001"/>
    <n v="153.60005995965108"/>
    <n v="97892.974544722849"/>
    <n v="3124.5410755846506"/>
    <x v="0"/>
  </r>
  <r>
    <x v="0"/>
    <x v="5"/>
    <n v="2360.0573226562497"/>
    <n v="487.87568750000003"/>
    <n v="253.91286875"/>
    <n v="180.3650507049467"/>
    <n v="99097.405557212362"/>
    <n v="3282.2109296111962"/>
    <x v="0"/>
  </r>
  <r>
    <x v="0"/>
    <x v="6"/>
    <n v="2466.1482275390622"/>
    <n v="511.95697187500008"/>
    <n v="266.60850218750005"/>
    <n v="155.09789426811261"/>
    <n v="98883.708878270336"/>
    <n v="3399.8115958696749"/>
    <x v="0"/>
  </r>
  <r>
    <x v="0"/>
    <x v="7"/>
    <n v="2581.1172660410152"/>
    <n v="537.39857046875011"/>
    <n v="279.93892629687508"/>
    <n v="203.85298801788755"/>
    <n v="101098.12342256593"/>
    <n v="3602.3077508245283"/>
    <x v="0"/>
  </r>
  <r>
    <x v="0"/>
    <x v="8"/>
    <n v="2704.3362683305659"/>
    <n v="564.19037399218757"/>
    <n v="293.9358725117188"/>
    <n v="217.17694859723818"/>
    <n v="102116.01680040421"/>
    <n v="3779.6394634317103"/>
    <x v="0"/>
  </r>
  <r>
    <x v="0"/>
    <x v="9"/>
    <n v="2835.4672790383447"/>
    <n v="592.36083019179705"/>
    <n v="308.63266612730479"/>
    <n v="223.61963335670876"/>
    <n v="102941.19377497066"/>
    <n v="3960.0804087141551"/>
    <x v="0"/>
  </r>
  <r>
    <x v="0"/>
    <x v="10"/>
    <n v="2974.3805810941371"/>
    <n v="621.95934045138688"/>
    <n v="324.06429943267"/>
    <n v="202.33700209974666"/>
    <n v="103029.41983860834"/>
    <n v="4122.74122307794"/>
    <x v="0"/>
  </r>
  <r>
    <x v="0"/>
    <x v="11"/>
    <n v="3121.0975668215565"/>
    <n v="653.04754184895614"/>
    <n v="340.26751440420355"/>
    <n v="225.30117870298375"/>
    <n v="104303.6573202788"/>
    <n v="4339.7138017776997"/>
    <x v="0"/>
  </r>
  <r>
    <x v="0"/>
    <x v="12"/>
    <n v="3275.7510148335332"/>
    <n v="685.69503612890401"/>
    <n v="357.2808901244037"/>
    <n v="241.6416910198551"/>
    <n v="105364.31706087822"/>
    <n v="4560.3686321066962"/>
    <x v="0"/>
  </r>
  <r>
    <x v="0"/>
    <x v="13"/>
    <n v="3394.9182556225019"/>
    <n v="705.61049592092218"/>
    <n v="362.2147690832636"/>
    <n v="245.75441687095466"/>
    <n v="105771.64228337584"/>
    <n v="4708.4979374976419"/>
    <x v="0"/>
  </r>
  <r>
    <x v="0"/>
    <x v="14"/>
    <n v="3489.3542496271693"/>
    <n v="697.43007692410788"/>
    <n v="346.38382297560844"/>
    <n v="268.32471423296158"/>
    <n v="106004.08430679984"/>
    <n v="4801.4928637598478"/>
    <x v="0"/>
  </r>
  <r>
    <x v="0"/>
    <x v="15"/>
    <n v="2723.5581210886016"/>
    <n v="676.10862597751839"/>
    <n v="329.29261106147879"/>
    <n v="294.95667122374891"/>
    <n v="105528.39380478935"/>
    <n v="4023.9160293513478"/>
    <x v="0"/>
  </r>
  <r>
    <x v="0"/>
    <x v="16"/>
    <n v="2190.3109325751002"/>
    <n v="649.07822112845031"/>
    <n v="330.53003215770497"/>
    <n v="324.43228690287287"/>
    <n v="105458.02207711163"/>
    <n v="3494.3514727641286"/>
    <x v="0"/>
  </r>
  <r>
    <x v="0"/>
    <x v="17"/>
    <n v="1819.8761030937799"/>
    <n v="620.01182329693165"/>
    <n v="333.62978197784321"/>
    <n v="356.87351044883513"/>
    <n v="105480.71773854751"/>
    <n v="3130.3912188173899"/>
    <x v="0"/>
  </r>
  <r>
    <x v="0"/>
    <x v="18"/>
    <n v="1563.4383069597679"/>
    <n v="886.17770147724366"/>
    <n v="336.9455247474778"/>
    <n v="392.56066097928613"/>
    <n v="113596.62111091915"/>
    <n v="3179.1221941637759"/>
    <x v="0"/>
  </r>
  <r>
    <x v="0"/>
    <x v="19"/>
    <n v="1386.8271000139007"/>
    <n v="1566.6238409047387"/>
    <n v="340.31292448993815"/>
    <n v="431.81670702577156"/>
    <n v="116234.03653776675"/>
    <n v="3725.5805724343491"/>
    <x v="0"/>
  </r>
  <r>
    <x v="0"/>
    <x v="20"/>
    <n v="1266.1234580032142"/>
    <n v="1878.7585358643332"/>
    <n v="343.71584818433615"/>
    <n v="474.99837572320445"/>
    <n v="117385.78823293236"/>
    <n v="3963.596217775088"/>
    <x v="0"/>
  </r>
  <r>
    <x v="0"/>
    <x v="21"/>
    <n v="1184.5843534756686"/>
    <n v="2007.4397179588314"/>
    <n v="347.15298611112939"/>
    <n v="522.49821309501044"/>
    <n v="118131.96586620575"/>
    <n v="4061.6752706406396"/>
    <x v="0"/>
  </r>
  <r>
    <x v="0"/>
    <x v="22"/>
    <n v="1130.4899596351206"/>
    <n v="2082.460913506347"/>
    <n v="350.62451391673562"/>
    <n v="574.74803438446008"/>
    <n v="122663.68744282523"/>
    <n v="4138.3234214426629"/>
    <x v="0"/>
  </r>
  <r>
    <x v="0"/>
    <x v="23"/>
    <n v="1095.6366930687589"/>
    <n v="2130.7589218253743"/>
    <n v="354.13075885035249"/>
    <n v="632.22283782090096"/>
    <n v="123317.20412737301"/>
    <n v="4212.7492115653868"/>
    <x v="0"/>
  </r>
  <r>
    <x v="0"/>
    <x v="24"/>
    <n v="1074.2823436855474"/>
    <n v="2165.8032106356095"/>
    <n v="357.67206641830091"/>
    <n v="695.44512160279066"/>
    <n v="123970.85046955488"/>
    <n v="4293.2027423422487"/>
    <x v="0"/>
  </r>
  <r>
    <x v="0"/>
    <x v="25"/>
    <n v="1062.4076657026735"/>
    <n v="2194.3295925379566"/>
    <n v="361.24878708042849"/>
    <n v="764.98963376304971"/>
    <n v="124631.16558068505"/>
    <n v="4382.9756790841084"/>
    <x v="0"/>
  </r>
  <r>
    <x v="0"/>
    <x v="26"/>
    <n v="1057.1994913658896"/>
    <n v="2219.7070633613316"/>
    <n v="364.86127495102721"/>
    <n v="841.48859713935281"/>
    <n v="126633.74994435041"/>
    <n v="4483.2564268176011"/>
    <x v="0"/>
  </r>
  <r>
    <x v="0"/>
    <x v="27"/>
    <n v="1056.6889105838809"/>
    <n v="2243.6212214439429"/>
    <n v="368.50988770051686"/>
    <n v="925.63745685328797"/>
    <n v="127308.8822118979"/>
    <n v="4594.4574765816287"/>
    <x v="0"/>
  </r>
  <r>
    <x v="0"/>
    <x v="28"/>
    <n v="1059.4979967027525"/>
    <n v="2085.5131470207571"/>
    <n v="372.19498657751996"/>
    <n v="1018.2012025386168"/>
    <n v="127656.18055575193"/>
    <n v="4535.4073328396462"/>
    <x v="0"/>
  </r>
  <r>
    <x v="0"/>
    <x v="29"/>
    <n v="1064.6625145789033"/>
    <n v="1861.903729364346"/>
    <n v="375.91693644329501"/>
    <n v="1120.0213227924787"/>
    <n v="127847.24577771775"/>
    <n v="4422.5045031790232"/>
    <x v="0"/>
  </r>
  <r>
    <x v="0"/>
    <x v="30"/>
    <n v="1071.5078162610785"/>
    <n v="1627.2269471580453"/>
    <n v="379.67610580772794"/>
    <n v="1232.0234550717266"/>
    <n v="127956.65906608949"/>
    <n v="4310.4343242985788"/>
    <x v="0"/>
  </r>
  <r>
    <x v="0"/>
    <x v="31"/>
    <n v="1079.5619679991596"/>
    <n v="1405.4472936835141"/>
    <n v="383.4728668658052"/>
    <n v="1355.2258005788995"/>
    <n v="128251.92719787156"/>
    <n v="4223.7079291273785"/>
    <x v="0"/>
  </r>
  <r>
    <x v="0"/>
    <x v="32"/>
    <n v="1088.4949391819803"/>
    <n v="1205.7823939305749"/>
    <n v="387.30759553446325"/>
    <n v="1490.7483806367893"/>
    <n v="128291.54240930575"/>
    <n v="4172.3333092838084"/>
    <x v="0"/>
  </r>
  <r>
    <x v="0"/>
    <x v="33"/>
    <n v="1098.0760346257807"/>
    <n v="1030.4911319907824"/>
    <n v="391.18067148980788"/>
    <n v="1639.8232187004685"/>
    <n v="128316.89558559433"/>
    <n v="4159.5710568068398"/>
    <x v="0"/>
  </r>
  <r>
    <x v="0"/>
    <x v="34"/>
    <n v="1108.1440972084247"/>
    <n v="878.70551076706192"/>
    <n v="395.09247820470603"/>
    <n v="1803.8055405705156"/>
    <n v="128334.09204137756"/>
    <n v="4185.7476267507082"/>
    <x v="0"/>
  </r>
  <r>
    <x v="0"/>
    <x v="35"/>
    <n v="1118.5866497459792"/>
    <n v="748.29370843945117"/>
    <n v="399.04340298675305"/>
    <n v="1984.1860946275674"/>
    <n v="125251.66865420139"/>
    <n v="4250.1098557997502"/>
    <x v="0"/>
  </r>
  <r>
    <x v="0"/>
    <x v="36"/>
    <n v="1129.3252943392683"/>
    <n v="636.74666431725768"/>
    <n v="403.03383701662057"/>
    <n v="465.86783748022924"/>
    <n v="116440.89959937912"/>
    <n v="2634.9736331533759"/>
    <x v="0"/>
  </r>
  <r>
    <x v="0"/>
    <x v="37"/>
    <n v="1140.3054919497415"/>
    <n v="541.58317074153115"/>
    <n v="407.06417538678681"/>
    <n v="294.18319108261301"/>
    <n v="113279.30525142414"/>
    <n v="2383.1360291606725"/>
    <x v="0"/>
  </r>
  <r>
    <x v="0"/>
    <x v="38"/>
    <n v="1151.4894081361954"/>
    <n v="460.5199481662325"/>
    <n v="411.13481714065466"/>
    <n v="263.13189971444285"/>
    <n v="112105.29821213512"/>
    <n v="2286.2760731575254"/>
    <x v="0"/>
  </r>
  <r>
    <x v="0"/>
    <x v="39"/>
    <n v="1162.8509051044266"/>
    <n v="391.52908245926312"/>
    <n v="415.24616531206124"/>
    <n v="304.45968100495543"/>
    <n v="104702.60931007878"/>
    <n v="2274.0858338807066"/>
    <x v="0"/>
  </r>
  <r>
    <x v="0"/>
    <x v="40"/>
    <n v="1174.3720361762796"/>
    <n v="326.27122200773829"/>
    <n v="158.98062923150218"/>
    <n v="280.77781003065559"/>
    <n v="96974.312763761933"/>
    <n v="1940.4016974461756"/>
    <x v="0"/>
  </r>
  <r>
    <x v="0"/>
    <x v="41"/>
    <n v="1186.0405919526083"/>
    <n v="294.94735858975696"/>
    <n v="134.52863575044921"/>
    <n v="253.37643874020958"/>
    <n v="94883.101594552034"/>
    <n v="1868.8930250330241"/>
    <x v="0"/>
  </r>
  <r>
    <x v="0"/>
    <x v="42"/>
    <n v="1197.848382662331"/>
    <n v="280.60354435662515"/>
    <n v="133.26974213061692"/>
    <n v="228.10643583745059"/>
    <n v="94062.746096765841"/>
    <n v="1839.8281049870238"/>
    <x v="0"/>
  </r>
  <r>
    <x v="0"/>
    <x v="43"/>
    <n v="1209.7900358420916"/>
    <n v="274.76293589067672"/>
    <n v="134.34202155418942"/>
    <n v="205.30255635083176"/>
    <n v="93475.500688330067"/>
    <n v="1824.1975496377895"/>
    <x v="0"/>
  </r>
  <r>
    <x v="0"/>
    <x v="44"/>
    <n v="1221.8621547477087"/>
    <n v="273.18724329482615"/>
    <n v="135.65939996995795"/>
    <n v="184.77297712546118"/>
    <n v="91928.512837508635"/>
    <n v="1815.4817751379542"/>
    <x v="0"/>
  </r>
  <r>
    <x v="0"/>
    <x v="45"/>
    <n v="1234.0627292782228"/>
    <n v="273.75745475039571"/>
    <n v="137.01338978968019"/>
    <n v="166.29574705388634"/>
    <n v="91446.691404429133"/>
    <n v="1811.129320872185"/>
    <x v="0"/>
  </r>
  <r>
    <x v="0"/>
    <x v="46"/>
    <n v="1246.3907236591313"/>
    <n v="275.41419880921035"/>
    <n v="138.38326326957926"/>
    <n v="149.66617911259482"/>
    <n v="90980.781907264391"/>
    <n v="1809.8543648505156"/>
    <x v="0"/>
  </r>
  <r>
    <x v="0"/>
    <x v="47"/>
    <n v="1258.8457878574106"/>
    <n v="277.62792555295778"/>
    <n v="139.76706986047532"/>
    <n v="134.69956187774505"/>
    <n v="90522.775197570256"/>
    <n v="1810.9403451485887"/>
    <x v="0"/>
  </r>
  <r>
    <x v="0"/>
    <x v="48"/>
    <n v="1271.4280556091664"/>
    <n v="280.13399718631501"/>
    <n v="141.16473795490009"/>
    <n v="121.22960575761152"/>
    <n v="90054.335873324162"/>
    <n v="1813.9563965079933"/>
    <x v="0"/>
  </r>
  <r>
    <x v="0"/>
    <x v="49"/>
    <n v="1284.1380030764853"/>
    <n v="282.80023334709199"/>
    <n v="142.57638507403107"/>
    <n v="109.10664518861448"/>
    <n v="89602.203958623912"/>
    <n v="1818.621266686223"/>
    <x v="0"/>
  </r>
  <r>
    <x v="0"/>
    <x v="50"/>
    <n v="1296.9763499451094"/>
    <n v="285.56068377501987"/>
    <n v="144.00214889872956"/>
    <n v="98.195980670429449"/>
    <n v="89151.038307130293"/>
    <n v="1824.7351632892883"/>
    <x v="0"/>
  </r>
  <r>
    <x v="0"/>
    <x v="51"/>
    <n v="1309.9439902310619"/>
    <n v="288.38251465999849"/>
    <n v="145.44217038511269"/>
    <n v="88.376382603454147"/>
    <n v="88700.351722781779"/>
    <n v="1832.1450578796271"/>
    <x v="0"/>
  </r>
  <r>
    <x v="0"/>
    <x v="52"/>
    <n v="1323.0419438839233"/>
    <n v="291.24945183021271"/>
    <n v="146.89659208870339"/>
    <n v="78.940881225429337"/>
    <n v="88206.809634612946"/>
    <n v="1840.1288690282686"/>
    <x v="0"/>
  </r>
  <r>
    <x v="0"/>
    <x v="53"/>
    <n v="1336.2713229481483"/>
    <n v="294.15350236032202"/>
    <n v="148.36555800956438"/>
    <n v="85.455185328054895"/>
    <n v="89179.46276819543"/>
    <n v="1864.2455686460896"/>
    <x v="1"/>
  </r>
  <r>
    <x v="0"/>
    <x v="54"/>
    <n v="1349.6333079153997"/>
    <n v="297.09081538982878"/>
    <n v="149.84921358965741"/>
    <n v="76.719190908288667"/>
    <n v="88715.027424366141"/>
    <n v="1873.2925278031746"/>
    <x v="1"/>
  </r>
  <r>
    <x v="0"/>
    <x v="55"/>
    <n v="1363.1291312109929"/>
    <n v="300.05961254667886"/>
    <n v="151.34770572555374"/>
    <n v="100.90490406279714"/>
    <n v="90431.637073141479"/>
    <n v="1915.4413535460228"/>
    <x v="1"/>
  </r>
  <r>
    <x v="0"/>
    <x v="56"/>
    <n v="1376.7600656746099"/>
    <n v="303.05915317362155"/>
    <n v="152.86118278280924"/>
    <n v="101.89562046784319"/>
    <n v="90638.973304619692"/>
    <n v="1934.5760220988839"/>
    <x v="1"/>
  </r>
  <r>
    <x v="0"/>
    <x v="57"/>
    <n v="1390.5274165374112"/>
    <n v="306.0892169560957"/>
    <n v="154.38979461063732"/>
    <n v="70.722191717273944"/>
    <n v="88351.519076765457"/>
    <n v="1921.7286198214183"/>
    <x v="1"/>
  </r>
  <r>
    <x v="0"/>
    <x v="58"/>
    <n v="1404.4325158470238"/>
    <n v="309.14984525102562"/>
    <n v="155.93369255674369"/>
    <n v="102.87492556642842"/>
    <n v="90643.456926958752"/>
    <n v="1972.3909792212214"/>
    <x v="1"/>
  </r>
  <r>
    <x v="0"/>
    <x v="59"/>
    <n v="1418.476718606461"/>
    <n v="312.24121176622037"/>
    <n v="157.49302948231116"/>
    <n v="94.353271267700663"/>
    <n v="90301.144212424406"/>
    <n v="1982.5642311226932"/>
    <x v="1"/>
  </r>
  <r>
    <x v="0"/>
    <x v="60"/>
    <n v="1432.6614001132025"/>
    <n v="315.36355791522482"/>
    <n v="159.06795977713426"/>
    <n v="90.067242341976623"/>
    <n v="90187.168324184298"/>
    <n v="1997.1601601475384"/>
    <x v="1"/>
  </r>
  <r>
    <x v="0"/>
    <x v="61"/>
    <n v="1446.9879541388084"/>
    <n v="318.51716051004814"/>
    <n v="160.65863937490562"/>
    <n v="99.108157973946035"/>
    <n v="90885.0458604054"/>
    <n v="2025.271911997708"/>
    <x v="1"/>
  </r>
  <r>
    <x v="0"/>
    <x v="62"/>
    <n v="1461.457791697328"/>
    <n v="321.7023156229842"/>
    <n v="162.26522576865466"/>
    <n v="104.63415963566777"/>
    <n v="91346.486945604891"/>
    <n v="2050.0594927246348"/>
    <x v="1"/>
  </r>
  <r>
    <x v="0"/>
    <x v="63"/>
    <n v="1476.0723402262934"/>
    <n v="324.91933053313187"/>
    <n v="163.88787802634124"/>
    <n v="102.41029969211404"/>
    <n v="91375.336178586411"/>
    <n v="2067.2898484778807"/>
    <x v="1"/>
  </r>
  <r>
    <x v="0"/>
    <x v="64"/>
    <n v="1490.8330430569508"/>
    <n v="328.16851971542206"/>
    <n v="165.52675680660462"/>
    <n v="98.764510343956289"/>
    <n v="91319.849106972746"/>
    <n v="2083.2928299229338"/>
    <x v="1"/>
  </r>
  <r>
    <x v="0"/>
    <x v="65"/>
    <n v="1505.7413590873966"/>
    <n v="331.45020285105574"/>
    <n v="167.1820243746707"/>
    <n v="80.876380761068688"/>
    <n v="90330.153113381268"/>
    <n v="2085.2499670741918"/>
    <x v="1"/>
  </r>
  <r>
    <x v="0"/>
    <x v="66"/>
    <n v="1520.7987625981841"/>
    <n v="334.76470384880599"/>
    <n v="61.71820243746707"/>
    <n v="86.187560775447238"/>
    <n v="83946.98597307202"/>
    <n v="2003.4692296599044"/>
    <x v="1"/>
  </r>
  <r>
    <x v="0"/>
    <x v="67"/>
    <n v="1536.006743168105"/>
    <n v="338.11235037191392"/>
    <n v="51.171820243746708"/>
    <n v="94.528671046819142"/>
    <n v="83273.622150591676"/>
    <n v="2019.8195848305847"/>
    <x v="1"/>
  </r>
  <r>
    <x v="0"/>
    <x v="68"/>
    <n v="1551.3668056605438"/>
    <n v="341.49347361794298"/>
    <n v="50.117182024374671"/>
    <n v="103.95377357088377"/>
    <n v="83757.077219939791"/>
    <n v="2046.9312348737453"/>
    <x v="1"/>
  </r>
  <r>
    <x v="0"/>
    <x v="69"/>
    <n v="1566.8804702596794"/>
    <n v="344.90840822527741"/>
    <n v="50.011718202437464"/>
    <n v="114.34637446991043"/>
    <n v="84370.210937232812"/>
    <n v="2076.146971157305"/>
    <x v="1"/>
  </r>
  <r>
    <x v="0"/>
    <x v="70"/>
    <n v="1582.5492725420472"/>
    <n v="348.35749224310769"/>
    <n v="50.001171820243748"/>
    <n v="125.7807342710953"/>
    <n v="91398.370387900693"/>
    <n v="2106.6886708764941"/>
    <x v="1"/>
  </r>
  <r>
    <x v="0"/>
    <x v="71"/>
    <n v="1598.3747635733075"/>
    <n v="351.84106713332756"/>
    <n v="50.000117182024375"/>
    <n v="138.35877993362422"/>
    <n v="92025.934922879198"/>
    <n v="2138.5747278222839"/>
    <x v="1"/>
  </r>
  <r>
    <x v="0"/>
    <x v="72"/>
    <n v="1614.3585100231287"/>
    <n v="355.35947778855518"/>
    <n v="50.000011718202437"/>
    <n v="152.1946551505286"/>
    <n v="92653.630606910854"/>
    <n v="2171.912654680415"/>
    <x v="1"/>
  </r>
  <r>
    <x v="0"/>
    <x v="73"/>
    <n v="1630.5020942932215"/>
    <n v="358.91307255838797"/>
    <n v="50.000001171820244"/>
    <n v="167.41412038793567"/>
    <n v="93281.339397055563"/>
    <n v="2206.8292884113653"/>
    <x v="1"/>
  </r>
  <r>
    <x v="0"/>
    <x v="74"/>
    <n v="1646.8071146550569"/>
    <n v="362.50220327994543"/>
    <n v="50.000000117182026"/>
    <n v="184.15553239896465"/>
    <n v="97767.472966597852"/>
    <n v="2243.4648504511492"/>
    <x v="1"/>
  </r>
  <r>
    <x v="0"/>
    <x v="75"/>
    <n v="1663.2751853948394"/>
    <n v="366.12722531073166"/>
    <n v="50.0000000117182"/>
    <n v="202.57108563608466"/>
    <n v="98395.183197996768"/>
    <n v="2281.9734963533742"/>
    <x v="1"/>
  </r>
  <r>
    <x v="0"/>
    <x v="76"/>
    <n v="1679.9079369640504"/>
    <n v="369.78849756283239"/>
    <n v="50.00000000117182"/>
    <n v="222.82819419941552"/>
    <n v="99022.893442660279"/>
    <n v="2322.5246287274699"/>
    <x v="1"/>
  </r>
  <r>
    <x v="0"/>
    <x v="77"/>
    <n v="1696.7070161343745"/>
    <n v="373.48638253795741"/>
    <n v="50.000000000117183"/>
    <n v="245.1110136193293"/>
    <n v="99650.603688755655"/>
    <n v="2365.3044122917786"/>
    <x v="1"/>
  </r>
  <r>
    <x v="0"/>
    <x v="78"/>
    <n v="1713.6740861561971"/>
    <n v="377.22124636308536"/>
    <n v="50.000000000011717"/>
    <n v="269.62211498125947"/>
    <n v="101612.76020874543"/>
    <n v="2410.5174475005538"/>
    <x v="1"/>
  </r>
  <r>
    <x v="0"/>
    <x v="79"/>
    <n v="1730.8108269200941"/>
    <n v="380.99345882659037"/>
    <n v="50.000000000001172"/>
    <n v="296.58432647938514"/>
    <n v="102240.47045512812"/>
    <n v="2458.388612226071"/>
    <x v="1"/>
  </r>
  <r>
    <x v="0"/>
    <x v="80"/>
    <n v="1748.1189351209296"/>
    <n v="384.80339341479339"/>
    <n v="442.18999400337066"/>
    <n v="326.24275912732367"/>
    <n v="117807.40892043845"/>
    <n v="2901.3550816664174"/>
    <x v="1"/>
  </r>
  <r>
    <x v="0"/>
    <x v="81"/>
    <n v="1765.600124424283"/>
    <n v="388.65142734890986"/>
    <n v="481.4089934037076"/>
    <n v="358.86703504005601"/>
    <n v="119017.53398156902"/>
    <n v="2994.5275802169563"/>
    <x v="1"/>
  </r>
  <r>
    <x v="0"/>
    <x v="82"/>
    <n v="1783.2561256350264"/>
    <n v="392.53794162238324"/>
    <n v="485.33089334374131"/>
    <n v="394.7537385440616"/>
    <n v="119700.85352097583"/>
    <n v="3055.8786991452121"/>
    <x v="1"/>
  </r>
  <r>
    <x v="0"/>
    <x v="83"/>
    <n v="1801.0886868679277"/>
    <n v="396.46332103859925"/>
    <n v="485.7230833377447"/>
    <n v="434.22911239846781"/>
    <n v="120564.66317300108"/>
    <n v="3117.5042036427394"/>
    <x v="1"/>
  </r>
  <r>
    <x v="0"/>
    <x v="84"/>
    <n v="1819.0995737201924"/>
    <n v="400.42795424898134"/>
    <n v="485.762302337145"/>
    <n v="477.65202363831463"/>
    <n v="121192.92679299328"/>
    <n v="3182.9418539446333"/>
    <x v="1"/>
  </r>
  <r>
    <x v="0"/>
    <x v="85"/>
    <n v="1837.2905694459041"/>
    <n v="404.43223379146917"/>
    <n v="485.76622423708505"/>
    <n v="525.41722600214621"/>
    <n v="121820.69237438588"/>
    <n v="3252.9062534766044"/>
    <x v="1"/>
  </r>
  <r>
    <x v="0"/>
    <x v="86"/>
    <n v="1855.6634751323202"/>
    <n v="408.47655612938286"/>
    <n v="485.76661642707904"/>
    <n v="577.95894860236081"/>
    <n v="122448.40815435501"/>
    <n v="3327.8655962911425"/>
    <x v="1"/>
  </r>
  <r>
    <x v="0"/>
    <x v="87"/>
    <n v="1874.2201098780133"/>
    <n v="412.56132169067621"/>
    <n v="485.76665564607845"/>
    <n v="635.75484346259691"/>
    <n v="119981.17321859155"/>
    <n v="3408.3029306773651"/>
    <x v="1"/>
  </r>
  <r>
    <x v="0"/>
    <x v="88"/>
    <n v="1892.9623109728523"/>
    <n v="416.68693490758267"/>
    <n v="95.918077228612901"/>
    <n v="336.00734826203234"/>
    <n v="105304.05974627472"/>
    <n v="2741.5746713710801"/>
    <x v="1"/>
  </r>
  <r>
    <x v="0"/>
    <x v="89"/>
    <n v="1911.891934079822"/>
    <n v="420.85380425665835"/>
    <n v="57.406633503506384"/>
    <n v="278.78941235039861"/>
    <n v="100802.95038153956"/>
    <n v="2668.9417841903851"/>
    <x v="1"/>
  </r>
  <r>
    <x v="0"/>
    <x v="90"/>
    <n v="1931.0108534186891"/>
    <n v="425.06234229922484"/>
    <n v="54.033637388802184"/>
    <n v="248.54875100681568"/>
    <n v="99815.508751855305"/>
    <n v="2658.6555841135319"/>
    <x v="1"/>
  </r>
  <r>
    <x v="0"/>
    <x v="91"/>
    <n v="1950.3209619515242"/>
    <n v="429.31296572221703"/>
    <n v="54.179267517716276"/>
    <n v="223.45770389527982"/>
    <n v="99309.51100545231"/>
    <n v="2657.2708990867372"/>
    <x v="1"/>
  </r>
  <r>
    <x v="0"/>
    <x v="92"/>
    <n v="1969.8241715700929"/>
    <n v="433.60609537943913"/>
    <n v="54.681589568396049"/>
    <n v="201.08831630466642"/>
    <n v="91155.185171395759"/>
    <n v="2659.2001728225946"/>
    <x v="1"/>
  </r>
  <r>
    <x v="0"/>
    <x v="93"/>
    <n v="1989.5224132851317"/>
    <n v="437.94215633323353"/>
    <n v="55.224458401630258"/>
    <n v="180.97712295409124"/>
    <n v="90704.406144926426"/>
    <n v="2663.6661509740866"/>
    <x v="1"/>
  </r>
  <r>
    <x v="0"/>
    <x v="94"/>
    <n v="2009.417637417519"/>
    <n v="442.32157789656588"/>
    <n v="55.77630827940159"/>
    <n v="162.87917448667127"/>
    <n v="90254.134709970895"/>
    <n v="2670.3946980801579"/>
    <x v="1"/>
  </r>
  <r>
    <x v="0"/>
    <x v="95"/>
    <n v="2029.5118137913696"/>
    <n v="446.74479367553158"/>
    <n v="56.334031891571115"/>
    <n v="146.59123342080304"/>
    <n v="89803.914335270048"/>
    <n v="2679.1818727792752"/>
    <x v="1"/>
  </r>
  <r>
    <x v="0"/>
    <x v="96"/>
    <n v="2049.8069319290562"/>
    <n v="451.2122416122869"/>
    <n v="56.897368263424376"/>
    <n v="131.93210771700262"/>
    <n v="88321.043947750353"/>
    <n v="2689.8486495217703"/>
    <x v="1"/>
  </r>
  <r>
    <x v="0"/>
    <x v="97"/>
    <n v="2070.3050012481876"/>
    <n v="455.72436402840975"/>
    <n v="57.466341551352372"/>
    <n v="118.73889670913036"/>
    <n v="87870.829236882346"/>
    <n v="2702.2346035370801"/>
    <x v="1"/>
  </r>
  <r>
    <x v="0"/>
    <x v="98"/>
    <n v="2091.0080512605582"/>
    <n v="460.28160766869382"/>
    <n v="58.041004927395278"/>
    <n v="106.86500701460011"/>
    <n v="87420.614578526191"/>
    <n v="2716.1956708712473"/>
    <x v="1"/>
  </r>
  <r>
    <x v="0"/>
    <x v="99"/>
    <n v="2111.9181317730859"/>
    <n v="464.88442374538079"/>
    <n v="58.621414972722171"/>
    <n v="96.178506310778374"/>
    <n v="86970.399925491482"/>
    <n v="2731.602476801967"/>
    <x v="1"/>
  </r>
  <r>
    <x v="0"/>
    <x v="100"/>
    <n v="2133.0373130907624"/>
    <n v="469.53326798283456"/>
    <n v="59.207629122054684"/>
    <n v="54.617850631077836"/>
    <n v="83875.788408236913"/>
    <n v="2716.3960608267298"/>
    <x v="1"/>
  </r>
  <r>
    <x v="0"/>
    <x v="101"/>
    <n v="2154.3676862216316"/>
    <n v="474.22860066266293"/>
    <n v="59.799705413235763"/>
    <n v="50.461785063107783"/>
    <n v="83575.305701025369"/>
    <n v="2738.857777360638"/>
    <x v="1"/>
  </r>
  <r>
    <x v="0"/>
    <x v="102"/>
    <n v="2175.9113630838215"/>
    <n v="478.9708866692896"/>
    <n v="60.397702467364176"/>
    <n v="50.046178506310781"/>
    <n v="83679.618344445684"/>
    <n v="2765.3261307267858"/>
    <x v="1"/>
  </r>
  <r>
    <x v="0"/>
    <x v="103"/>
    <n v="2197.6704767146412"/>
    <n v="483.76059553598247"/>
    <n v="61.001679492037425"/>
    <n v="50.004617850631078"/>
    <n v="83826.420671584434"/>
    <n v="2792.4373695932918"/>
    <x v="1"/>
  </r>
  <r>
    <x v="0"/>
    <x v="104"/>
    <n v="2219.6471814817742"/>
    <n v="488.59820149134231"/>
    <n v="61.611696286957759"/>
    <n v="50.000461785063109"/>
    <n v="83977.493306631834"/>
    <n v="2819.8575410451376"/>
    <x v="1"/>
  </r>
  <r>
    <x v="0"/>
    <x v="105"/>
    <n v="2241.8436532965825"/>
    <n v="493.48418350625576"/>
    <n v="62.227813249827328"/>
    <n v="50.00004617850631"/>
    <n v="84497.337803625691"/>
    <n v="2847.5556962311716"/>
    <x v="2"/>
  </r>
  <r>
    <x v="0"/>
    <x v="106"/>
    <n v="2264.2620898295427"/>
    <n v="498.41902534131839"/>
    <n v="62.850091382325608"/>
    <n v="50.000004617850635"/>
    <n v="84648.880410882266"/>
    <n v="2875.5312111710373"/>
    <x v="2"/>
  </r>
  <r>
    <x v="0"/>
    <x v="107"/>
    <n v="2286.9047107278334"/>
    <n v="503.40321559473159"/>
    <n v="63.478592296148861"/>
    <n v="50.000000461785064"/>
    <n v="84800.427290830237"/>
    <n v="2903.7865190804987"/>
    <x v="2"/>
  </r>
  <r>
    <x v="0"/>
    <x v="108"/>
    <n v="2309.7737578351084"/>
    <n v="508.43724775067892"/>
    <n v="64.113378219110359"/>
    <n v="50.000000046178506"/>
    <n v="84951.974598047615"/>
    <n v="2932.3243838510766"/>
    <x v="2"/>
  </r>
  <r>
    <x v="0"/>
    <x v="109"/>
    <n v="2332.8714954134575"/>
    <n v="513.52162022818561"/>
    <n v="64.754512001301464"/>
    <n v="50.000000004617853"/>
    <n v="84750.291923106706"/>
    <n v="2961.1476276475623"/>
    <x v="2"/>
  </r>
  <r>
    <x v="0"/>
    <x v="110"/>
    <n v="1767.2656464635852"/>
    <n v="518.65683643046748"/>
    <n v="65.402057121314471"/>
    <n v="50.000000000461782"/>
    <n v="84244.755114277577"/>
    <n v="2401.3245400158289"/>
    <x v="2"/>
  </r>
  <r>
    <x v="0"/>
    <x v="111"/>
    <n v="1349.5859525245096"/>
    <n v="523.84340479477214"/>
    <n v="66.056077692527623"/>
    <n v="50.000000000046178"/>
    <n v="83757.565136970719"/>
    <n v="1989.4854350118555"/>
    <x v="2"/>
  </r>
  <r>
    <x v="0"/>
    <x v="112"/>
    <n v="1057.2101667671566"/>
    <n v="529.08183884271989"/>
    <n v="66.716638469452889"/>
    <n v="50.000000000004619"/>
    <n v="83328.566569702089"/>
    <n v="1703.0086440793339"/>
    <x v="2"/>
  </r>
  <r>
    <x v="0"/>
    <x v="113"/>
    <n v="852.54711673700956"/>
    <n v="534.37265723114706"/>
    <n v="67.383804854147414"/>
    <n v="50.000000000000462"/>
    <n v="82965.830037495281"/>
    <n v="1504.3035788223046"/>
    <x v="2"/>
  </r>
  <r>
    <x v="0"/>
    <x v="114"/>
    <n v="709.28298171590666"/>
    <n v="539.7163838034586"/>
    <n v="68.057642902688897"/>
    <n v="50.000000000000043"/>
    <n v="82674.341461050033"/>
    <n v="1367.0570084220542"/>
    <x v="2"/>
  </r>
  <r>
    <x v="0"/>
    <x v="115"/>
    <n v="608.99808720113458"/>
    <n v="545.11354764149314"/>
    <n v="68.738219331715783"/>
    <n v="50.000000000000007"/>
    <n v="82454.895949324695"/>
    <n v="1272.8498541743434"/>
    <x v="2"/>
  </r>
  <r>
    <x v="0"/>
    <x v="116"/>
    <n v="538.79866104079417"/>
    <n v="550.56468311790809"/>
    <n v="69.425601525032931"/>
    <n v="50"/>
    <n v="82303.910881581745"/>
    <n v="1208.7889456837352"/>
    <x v="2"/>
  </r>
  <r>
    <x v="0"/>
    <x v="117"/>
    <n v="489.65906272855597"/>
    <n v="556.07032994908718"/>
    <n v="70.119857540283263"/>
    <n v="50"/>
    <n v="82214.245305532037"/>
    <n v="1165.8492502179263"/>
    <x v="2"/>
  </r>
  <r>
    <x v="0"/>
    <x v="118"/>
    <n v="455.26134390998919"/>
    <n v="561.63103324857809"/>
    <n v="70.82105611568609"/>
    <n v="50"/>
    <n v="82176.656512881571"/>
    <n v="1137.7134332742535"/>
    <x v="2"/>
  </r>
  <r>
    <x v="0"/>
    <x v="119"/>
    <n v="431.18294073699246"/>
    <n v="567.24734358106389"/>
    <n v="71.529266676842951"/>
    <n v="54.500000000000007"/>
    <n v="82673.529336551728"/>
    <n v="1124.4595509948992"/>
    <x v="2"/>
  </r>
  <r>
    <x v="0"/>
    <x v="120"/>
    <n v="414.32805851589467"/>
    <n v="572.9198170168745"/>
    <n v="72.244559343611385"/>
    <n v="59.90000000000002"/>
    <n v="83250.842458600833"/>
    <n v="1119.3924348763805"/>
    <x v="2"/>
  </r>
  <r>
    <x v="0"/>
    <x v="121"/>
    <n v="402.52964096112623"/>
    <n v="578.64901518704323"/>
    <n v="72.967004937047506"/>
    <n v="65.885000000000019"/>
    <n v="83857.583912024449"/>
    <n v="1120.0306610852169"/>
    <x v="2"/>
  </r>
  <r>
    <x v="0"/>
    <x v="122"/>
    <n v="556.81953172720421"/>
    <n v="584.43550533891369"/>
    <n v="73.696674986417975"/>
    <n v="72.473000000000042"/>
    <n v="91673.910856046074"/>
    <n v="1287.4247120525358"/>
    <x v="2"/>
  </r>
  <r>
    <x v="0"/>
    <x v="123"/>
    <n v="667.57294309400299"/>
    <n v="1359.5759933272677"/>
    <n v="298.65712091307267"/>
    <n v="79.720250000000064"/>
    <n v="105619.71190514733"/>
    <n v="2405.5263073343431"/>
    <x v="2"/>
  </r>
  <r>
    <x v="0"/>
    <x v="124"/>
    <n v="747.8783237596117"/>
    <n v="1720.4622813049996"/>
    <n v="324.06604003988247"/>
    <n v="87.692270000000065"/>
    <n v="107945.24812430887"/>
    <n v="2880.0989151044937"/>
    <x v="2"/>
  </r>
  <r>
    <x v="0"/>
    <x v="125"/>
    <n v="806.89786286147591"/>
    <n v="1874.8885681778311"/>
    <n v="329.54893523204919"/>
    <n v="96.461496500000067"/>
    <n v="109142.61753435615"/>
    <n v="3107.7968627713562"/>
    <x v="2"/>
  </r>
  <r>
    <x v="0"/>
    <x v="126"/>
    <n v="851.04537059507834"/>
    <n v="1962.2482858895"/>
    <n v="333.06864806354645"/>
    <n v="106.1076461000001"/>
    <n v="113942.82230378315"/>
    <n v="3252.4699506481252"/>
    <x v="2"/>
  </r>
  <r>
    <x v="0"/>
    <x v="127"/>
    <n v="884.81079467452037"/>
    <n v="2016.1761847633404"/>
    <n v="336.42175689209961"/>
    <n v="116.71841070500011"/>
    <n v="114773.95554613177"/>
    <n v="3354.1271470349607"/>
    <x v="2"/>
  </r>
  <r>
    <x v="0"/>
    <x v="128"/>
    <n v="911.33738188270945"/>
    <n v="2053.4906546184466"/>
    <n v="339.78821669581237"/>
    <n v="128.39025177500014"/>
    <n v="115548.19630931872"/>
    <n v="3433.0065049719688"/>
    <x v="2"/>
  </r>
  <r>
    <x v="0"/>
    <x v="129"/>
    <n v="932.82569118454728"/>
    <n v="2082.6019151683677"/>
    <n v="343.18632308624967"/>
    <n v="141.22927695245016"/>
    <n v="116291.1165841769"/>
    <n v="3499.8432063916148"/>
    <x v="2"/>
  </r>
  <r>
    <x v="0"/>
    <x v="130"/>
    <n v="950.81640293450039"/>
    <n v="2107.7161113219195"/>
    <n v="346.6182087394601"/>
    <n v="155.35220464769017"/>
    <n v="117016.07582667803"/>
    <n v="3560.5029276435698"/>
    <x v="2"/>
  </r>
  <r>
    <x v="0"/>
    <x v="131"/>
    <n v="966.38828535052073"/>
    <n v="2130.9373609360728"/>
    <n v="350.08439306908946"/>
    <n v="170.88742511245871"/>
    <n v="119064.83421584955"/>
    <n v="3618.2974644681417"/>
    <x v="2"/>
  </r>
  <r>
    <x v="0"/>
    <x v="132"/>
    <n v="980.29677107469865"/>
    <n v="1165.4933623871589"/>
    <n v="125.0306530341191"/>
    <n v="187.97616762370453"/>
    <n v="110193.47772163803"/>
    <n v="2458.7969541196808"/>
    <x v="2"/>
  </r>
  <r>
    <x v="0"/>
    <x v="133"/>
    <n v="798.70773975228906"/>
    <n v="683.77160993189307"/>
    <n v="103.42550116789415"/>
    <n v="206.77378438607496"/>
    <n v="106858.40019753636"/>
    <n v="1792.6786352381514"/>
    <x v="2"/>
  </r>
  <r>
    <x v="0"/>
    <x v="134"/>
    <n v="869.02727107965597"/>
    <n v="443.92098299164326"/>
    <n v="102.17421033991648"/>
    <n v="227.45116282468251"/>
    <n v="105805.88861043188"/>
    <n v="1642.5736272358984"/>
    <x v="2"/>
  </r>
  <r>
    <x v="0"/>
    <x v="135"/>
    <n v="921.35026154134357"/>
    <n v="325.01602130177537"/>
    <n v="102.96739785935"/>
    <n v="250.19627910715079"/>
    <n v="105541.74778716901"/>
    <n v="1599.5299598096196"/>
    <x v="2"/>
  </r>
  <r>
    <x v="0"/>
    <x v="136"/>
    <n v="961.10666658238051"/>
    <n v="266.59409575490088"/>
    <n v="103.9742163795469"/>
    <n v="275.21590701786585"/>
    <n v="105477.95074161021"/>
    <n v="1606.8908857346944"/>
    <x v="2"/>
  </r>
  <r>
    <x v="0"/>
    <x v="137"/>
    <n v="992.09776494614084"/>
    <n v="238.42399383250381"/>
    <n v="105.01167299750274"/>
    <n v="302.73749771965248"/>
    <n v="105737.21343452064"/>
    <n v="1638.2709294957999"/>
    <x v="2"/>
  </r>
  <r>
    <x v="0"/>
    <x v="138"/>
    <n v="1016.984764784158"/>
    <n v="225.39021233085583"/>
    <n v="106.06156117289379"/>
    <n v="333.01124749161772"/>
    <n v="106202.43601039218"/>
    <n v="1681.4477857795252"/>
    <x v="2"/>
  </r>
  <r>
    <x v="0"/>
    <x v="139"/>
    <n v="1037.6308279639884"/>
    <n v="219.93510373417786"/>
    <n v="107.12215392916434"/>
    <n v="366.31237224077955"/>
    <n v="103688.84341652395"/>
    <n v="1731.0004578681101"/>
    <x v="2"/>
  </r>
  <r>
    <x v="0"/>
    <x v="140"/>
    <n v="1055.3404871160205"/>
    <n v="218.27994941152639"/>
    <n v="108.19337318291015"/>
    <n v="402.9436094648575"/>
    <n v="104330.69800567033"/>
    <n v="1784.7574191753145"/>
    <x v="2"/>
  </r>
  <r>
    <x v="0"/>
    <x v="141"/>
    <n v="1071.0272375978552"/>
    <n v="218.53549622564503"/>
    <n v="109.27530668618468"/>
    <n v="113.87289568935859"/>
    <n v="97240.471565406988"/>
    <n v="1512.7109361990435"/>
    <x v="2"/>
  </r>
  <r>
    <x v="0"/>
    <x v="142"/>
    <n v="1085.3308519013062"/>
    <n v="219.75722484790319"/>
    <n v="110.36805973019108"/>
    <n v="77.607970837521407"/>
    <n v="95192.257308312299"/>
    <n v="1493.064107316922"/>
    <x v="2"/>
  </r>
  <r>
    <x v="0"/>
    <x v="143"/>
    <n v="1098.6994997695497"/>
    <n v="221.47298392638305"/>
    <n v="111.47174032520743"/>
    <n v="67.359410225479138"/>
    <n v="94531.453260630602"/>
    <n v="1499.0036342466194"/>
    <x v="2"/>
  </r>
  <r>
    <x v="0"/>
    <x v="144"/>
    <n v="1111.4472323117066"/>
    <n v="223.44680718064728"/>
    <n v="112.58645772823093"/>
    <n v="52.373807188428231"/>
    <n v="85546.611451900797"/>
    <n v="1499.8543044090129"/>
    <x v="2"/>
  </r>
  <r>
    <x v="0"/>
    <x v="145"/>
    <n v="1123.7942209159467"/>
    <n v="225.56082195995398"/>
    <n v="113.7123223054904"/>
    <n v="50.237380718842822"/>
    <n v="85460.665070564588"/>
    <n v="1513.3047459002339"/>
    <x v="2"/>
  </r>
  <r>
    <x v="0"/>
    <x v="146"/>
    <n v="1135.8949245218921"/>
    <n v="227.75620353330362"/>
    <n v="114.849445528543"/>
    <n v="50.023738071884281"/>
    <n v="85588.550555924157"/>
    <n v="1528.524311655623"/>
    <x v="2"/>
  </r>
  <r>
    <x v="0"/>
    <x v="147"/>
    <n v="1147.8578067448614"/>
    <n v="230.00365224551172"/>
    <n v="115.99793998382823"/>
    <n v="50.002373807188427"/>
    <n v="85738.33704293448"/>
    <n v="1543.8617727813898"/>
    <x v="2"/>
  </r>
  <r>
    <x v="0"/>
    <x v="148"/>
    <n v="1159.7591378967354"/>
    <n v="232.28863210640435"/>
    <n v="117.15791938366647"/>
    <n v="50.000237380718843"/>
    <n v="84857.558989498022"/>
    <n v="1559.2059267675249"/>
    <x v="2"/>
  </r>
  <r>
    <x v="0"/>
    <x v="149"/>
    <n v="1171.6526564348003"/>
    <n v="234.60399009668714"/>
    <n v="118.32949857750313"/>
    <n v="50.000023738071889"/>
    <n v="85009.53074301267"/>
    <n v="1574.5861688470623"/>
    <x v="2"/>
  </r>
  <r>
    <x v="0"/>
    <x v="150"/>
    <n v="1183.5763320105166"/>
    <n v="236.94626583226341"/>
    <n v="119.51279356327817"/>
    <n v="60.474754461777621"/>
    <n v="86247.747873056345"/>
    <n v="1600.5101458678357"/>
    <x v="2"/>
  </r>
  <r>
    <x v="0"/>
    <x v="151"/>
    <n v="1195.5570996385795"/>
    <n v="239.31384640789074"/>
    <n v="120.70792149891095"/>
    <n v="72.847159207914487"/>
    <n v="87462.657364550236"/>
    <n v="1628.4260267532957"/>
    <x v="2"/>
  </r>
  <r>
    <x v="0"/>
    <x v="152"/>
    <n v="1207.6141736505358"/>
    <n v="241.70604383062198"/>
    <n v="121.91500071390004"/>
    <n v="56.558080432907943"/>
    <n v="86154.478564106699"/>
    <n v="1627.7932986279657"/>
    <x v="2"/>
  </r>
  <r>
    <x v="0"/>
    <x v="153"/>
    <n v="1219.7613674979407"/>
    <n v="244.12263374825437"/>
    <n v="123.13415072103906"/>
    <n v="56.608579512171438"/>
    <n v="86311.24861533771"/>
    <n v="1643.6267314794056"/>
    <x v="2"/>
  </r>
  <r>
    <x v="0"/>
    <x v="154"/>
    <n v="1232.0087176505494"/>
    <n v="246.56362482539998"/>
    <n v="124.36549222824944"/>
    <n v="87.134524771788577"/>
    <n v="88926.193507765172"/>
    <n v="1690.0723594759875"/>
    <x v="2"/>
  </r>
  <r>
    <x v="0"/>
    <x v="155"/>
    <n v="1244.3636203613958"/>
    <n v="249.02914344348557"/>
    <n v="125.60914715053195"/>
    <n v="87.453987968676358"/>
    <n v="89098.704638314783"/>
    <n v="1706.4558989240895"/>
    <x v="2"/>
  </r>
  <r>
    <x v="0"/>
    <x v="156"/>
    <n v="1256.8316274390481"/>
    <n v="251.51937606283619"/>
    <n v="126.86523862203727"/>
    <n v="91.91350140056278"/>
    <n v="89534.355388450378"/>
    <n v="1727.1297435244844"/>
    <x v="2"/>
  </r>
  <r>
    <x v="1"/>
    <x v="0"/>
    <n v="4050"/>
    <n v="800"/>
    <n v="400"/>
    <n v="283.73676868658481"/>
    <n v="111249.41214773065"/>
    <n v="5533.7367686865846"/>
    <x v="0"/>
  </r>
  <r>
    <x v="1"/>
    <x v="1"/>
    <n v="4110.75"/>
    <n v="820"/>
    <n v="418"/>
    <n v="291.26660753238122"/>
    <n v="111854.25988981918"/>
    <n v="5640.0166075323814"/>
    <x v="0"/>
  </r>
  <r>
    <x v="1"/>
    <x v="2"/>
    <n v="4217.0625"/>
    <n v="851"/>
    <n v="438.70000000000005"/>
    <n v="320.78537335354849"/>
    <n v="112964.40393740888"/>
    <n v="5827.5478733535483"/>
    <x v="0"/>
  </r>
  <r>
    <x v="1"/>
    <x v="3"/>
    <n v="4358.4581249999992"/>
    <n v="888.55"/>
    <n v="460.61500000000001"/>
    <n v="310.30931562772565"/>
    <n v="113377.67663129685"/>
    <n v="6017.9324406277246"/>
    <x v="0"/>
  </r>
  <r>
    <x v="1"/>
    <x v="4"/>
    <n v="4527.7607812499991"/>
    <n v="930.47749999999996"/>
    <n v="483.64375000000001"/>
    <n v="330.6479210460692"/>
    <n v="114366.86935676867"/>
    <n v="6272.5299522960686"/>
    <x v="0"/>
  </r>
  <r>
    <x v="1"/>
    <x v="5"/>
    <n v="3944.7735960937493"/>
    <n v="720.49506250000002"/>
    <n v="278.09505625000003"/>
    <n v="168.48766935638571"/>
    <n v="105053.66608292519"/>
    <n v="5111.8513842001348"/>
    <x v="0"/>
  </r>
  <r>
    <x v="1"/>
    <x v="6"/>
    <n v="3575.4496189453121"/>
    <n v="628.26665937500002"/>
    <n v="269.02672093750004"/>
    <n v="164.2127934306944"/>
    <n v="103928.30360542249"/>
    <n v="4636.9557926885063"/>
    <x v="0"/>
  </r>
  <r>
    <x v="1"/>
    <x v="7"/>
    <n v="3357.6282400253904"/>
    <n v="595.55341421875005"/>
    <n v="280.18074817187505"/>
    <n v="205.93131382566614"/>
    <n v="105163.13669486385"/>
    <n v="4439.2937162416811"/>
    <x v="0"/>
  </r>
  <r>
    <x v="1"/>
    <x v="8"/>
    <n v="3247.8939501196282"/>
    <n v="593.26779586718749"/>
    <n v="293.96005469921874"/>
    <n v="196.96669632539653"/>
    <n v="105167.52329652161"/>
    <n v="4332.0884970114312"/>
    <x v="0"/>
  </r>
  <r>
    <x v="1"/>
    <x v="9"/>
    <n v="3215.9576562906886"/>
    <n v="606.89954112929695"/>
    <n v="308.63508434605478"/>
    <n v="186.84934448225877"/>
    <n v="105289.31761874976"/>
    <n v="4318.3416262482997"/>
    <x v="0"/>
  </r>
  <r>
    <x v="1"/>
    <x v="10"/>
    <n v="3240.7238451707781"/>
    <n v="629.22869592013683"/>
    <n v="324.06454125454502"/>
    <n v="226.82024744400258"/>
    <n v="106913.67705030664"/>
    <n v="4420.8373297894623"/>
    <x v="0"/>
  </r>
  <r>
    <x v="1"/>
    <x v="11"/>
    <n v="3307.5378516752053"/>
    <n v="656.68221958333118"/>
    <n v="340.26753858639103"/>
    <n v="242.17362192847114"/>
    <n v="107860.34737325921"/>
    <n v="4546.6612317733989"/>
    <x v="0"/>
  </r>
  <r>
    <x v="1"/>
    <x v="12"/>
    <n v="3406.2592142310868"/>
    <n v="687.51237499609147"/>
    <n v="357.28089254262244"/>
    <n v="241.59451725953738"/>
    <n v="108452.52328599997"/>
    <n v="4692.6469990293381"/>
    <x v="0"/>
  </r>
  <r>
    <x v="1"/>
    <x v="13"/>
    <n v="3486.2739952007896"/>
    <n v="706.51916535451596"/>
    <n v="362.21476932508551"/>
    <n v="244.44895622310207"/>
    <n v="108796.51771730618"/>
    <n v="4799.4568861034932"/>
    <x v="0"/>
  </r>
  <r>
    <x v="1"/>
    <x v="14"/>
    <n v="3553.3032673319713"/>
    <n v="719.65019031229303"/>
    <n v="365.97302380404005"/>
    <n v="266.76335056917338"/>
    <n v="109504.15827254635"/>
    <n v="4905.6898320174778"/>
    <x v="0"/>
  </r>
  <r>
    <x v="1"/>
    <x v="15"/>
    <n v="3330.3427261811294"/>
    <n v="637.36598043968547"/>
    <n v="286.38409913558905"/>
    <n v="293.22663549846686"/>
    <n v="107751.00011819368"/>
    <n v="4547.319441254871"/>
    <x v="0"/>
  </r>
  <r>
    <x v="1"/>
    <x v="16"/>
    <n v="3182.7006517660275"/>
    <n v="598.99928435621712"/>
    <n v="280.92307463629584"/>
    <n v="322.52799403555122"/>
    <n v="107832.05743893993"/>
    <n v="4385.1510047940919"/>
    <x v="0"/>
  </r>
  <r>
    <x v="1"/>
    <x v="17"/>
    <n v="3087.8658071098494"/>
    <n v="582.61909925584678"/>
    <n v="282.89981883359394"/>
    <n v="354.77866293783012"/>
    <n v="108265.31699092189"/>
    <n v="4308.1633881371199"/>
    <x v="0"/>
  </r>
  <r>
    <x v="1"/>
    <x v="18"/>
    <n v="3030.0811693592605"/>
    <n v="577.26020127643892"/>
    <n v="285.64556836702343"/>
    <n v="390.25631618148549"/>
    <n v="115218.51606955052"/>
    <n v="4283.2432551842085"/>
    <x v="0"/>
  </r>
  <r>
    <x v="1"/>
    <x v="19"/>
    <n v="2998.3176739776713"/>
    <n v="577.4402588032201"/>
    <n v="288.49369918520301"/>
    <n v="429.28192649462136"/>
    <n v="115828.88315763202"/>
    <n v="4293.5335584607155"/>
    <x v="0"/>
  </r>
  <r>
    <x v="1"/>
    <x v="20"/>
    <n v="2984.8558357648217"/>
    <n v="580.41838914826076"/>
    <n v="291.37780369050597"/>
    <n v="472.21011701358225"/>
    <n v="116472.54314895469"/>
    <n v="4328.8621456171704"/>
    <x v="0"/>
  </r>
  <r>
    <x v="1"/>
    <x v="21"/>
    <n v="2984.2928836556312"/>
    <n v="584.82443691824767"/>
    <n v="294.29149847875613"/>
    <n v="519.43112850189038"/>
    <n v="117135.7386075266"/>
    <n v="4382.8399475545257"/>
    <x v="0"/>
  </r>
  <r>
    <x v="1"/>
    <x v="22"/>
    <n v="2992.8477551654005"/>
    <n v="589.97361322668235"/>
    <n v="297.23440513867826"/>
    <n v="571.37424133077434"/>
    <n v="121669.1420218579"/>
    <n v="4451.4300148615357"/>
    <x v="0"/>
  </r>
  <r>
    <x v="1"/>
    <x v="23"/>
    <n v="3007.8745925883031"/>
    <n v="595.52381532857521"/>
    <n v="300.20674835757842"/>
    <n v="628.51166546172135"/>
    <n v="122351.4130611416"/>
    <n v="4532.1168217361783"/>
    <x v="0"/>
  </r>
  <r>
    <x v="1"/>
    <x v="24"/>
    <n v="3027.5221904240607"/>
    <n v="601.30428646667406"/>
    <n v="303.2088157579056"/>
    <n v="691.36283200768059"/>
    <n v="123038.30065805883"/>
    <n v="4623.3981246563208"/>
    <x v="0"/>
  </r>
  <r>
    <x v="1"/>
    <x v="25"/>
    <n v="3050.4956086652132"/>
    <n v="607.22994582374724"/>
    <n v="306.24090390715975"/>
    <n v="760.49911520842738"/>
    <n v="123728.17072353922"/>
    <n v="4724.4655736045479"/>
    <x v="0"/>
  </r>
  <r>
    <x v="1"/>
    <x v="26"/>
    <n v="3075.8893021877043"/>
    <n v="613.25855352818803"/>
    <n v="309.30331294539894"/>
    <n v="836.54902672926801"/>
    <n v="125754.44628998761"/>
    <n v="4835.0001953905594"/>
    <x v="0"/>
  </r>
  <r>
    <x v="1"/>
    <x v="27"/>
    <n v="3103.0703114146681"/>
    <n v="619.36929318657144"/>
    <n v="312.39634607476961"/>
    <n v="920.20392940219472"/>
    <n v="126447.57994444194"/>
    <n v="4955.0398800782041"/>
    <x v="0"/>
  </r>
  <r>
    <x v="1"/>
    <x v="28"/>
    <n v="3131.5964958723753"/>
    <n v="625.55206317998795"/>
    <n v="315.52030953550894"/>
    <n v="1012.2243223424142"/>
    <n v="127141.59105732381"/>
    <n v="5084.8931909302864"/>
    <x v="0"/>
  </r>
  <r>
    <x v="1"/>
    <x v="29"/>
    <n v="3161.1592977715918"/>
    <n v="631.80212234256328"/>
    <n v="318.6755126308633"/>
    <n v="1113.4467545766556"/>
    <n v="127836.19713596703"/>
    <n v="5225.083687321674"/>
    <x v="0"/>
  </r>
  <r>
    <x v="1"/>
    <x v="30"/>
    <n v="3191.5436766076527"/>
    <n v="638.11741283137667"/>
    <n v="321.86226775717182"/>
    <n v="1224.7914300343214"/>
    <n v="128531.20903220279"/>
    <n v="5376.3147872305235"/>
    <x v="0"/>
  </r>
  <r>
    <x v="1"/>
    <x v="31"/>
    <n v="3222.600063474571"/>
    <n v="644.49722159238422"/>
    <n v="325.08089043474354"/>
    <n v="1347.2705730377538"/>
    <n v="129457.06215846437"/>
    <n v="5539.448748539452"/>
    <x v="0"/>
  </r>
  <r>
    <x v="1"/>
    <x v="32"/>
    <n v="3254.2247291799054"/>
    <n v="650.94151112465488"/>
    <n v="328.33169933909085"/>
    <n v="1481.9976303415292"/>
    <n v="130152.54315106469"/>
    <n v="5715.4955699851798"/>
    <x v="0"/>
  </r>
  <r>
    <x v="1"/>
    <x v="33"/>
    <n v="3286.3460420211163"/>
    <n v="657.45058489407495"/>
    <n v="331.61501633248184"/>
    <n v="1630.1973933756824"/>
    <n v="130848.15577663784"/>
    <n v="5905.6090366233557"/>
    <x v="0"/>
  </r>
  <r>
    <x v="1"/>
    <x v="34"/>
    <n v="3318.9148483259169"/>
    <n v="761.94052969453855"/>
    <n v="423.05521515599912"/>
    <n v="1793.2171327132505"/>
    <n v="133694.66457103929"/>
    <n v="6297.1277258897062"/>
    <x v="0"/>
  </r>
  <r>
    <x v="1"/>
    <x v="35"/>
    <n v="3351.8977389283882"/>
    <n v="818.51765446724539"/>
    <n v="436.09817217357846"/>
    <n v="1972.5388459845758"/>
    <n v="131681.98273596817"/>
    <n v="6579.0524115537883"/>
    <x v="0"/>
  </r>
  <r>
    <x v="1"/>
    <x v="36"/>
    <n v="3385.2723358011208"/>
    <n v="851.18169074979858"/>
    <n v="441.34039438191616"/>
    <n v="494.03600317347889"/>
    <n v="124056.46409464293"/>
    <n v="5171.8304241063142"/>
    <x v="0"/>
  </r>
  <r>
    <x v="1"/>
    <x v="37"/>
    <n v="3419.0239927975458"/>
    <n v="871.93293752623686"/>
    <n v="445.84192237439549"/>
    <n v="313.28437956797086"/>
    <n v="121664.26540559542"/>
    <n v="5050.083232266149"/>
    <x v="0"/>
  </r>
  <r>
    <x v="1"/>
    <x v="38"/>
    <n v="3453.1434862724104"/>
    <n v="886.77198183596943"/>
    <n v="450.30915400300535"/>
    <n v="326.93397361259787"/>
    <n v="122087.16241015175"/>
    <n v="5117.1585957239831"/>
    <x v="0"/>
  </r>
  <r>
    <x v="1"/>
    <x v="39"/>
    <n v="2615.9179450120864"/>
    <n v="898.69955912156433"/>
    <n v="454.81312678352202"/>
    <n v="312.7216754572284"/>
    <n v="113642.92766507097"/>
    <n v="4282.1523063744016"/>
    <x v="0"/>
  </r>
  <r>
    <x v="1"/>
    <x v="40"/>
    <n v="2912.2717693180034"/>
    <n v="805.27709077380041"/>
    <n v="365.81589277006861"/>
    <n v="261.06760696016499"/>
    <n v="110946.54882434933"/>
    <n v="4344.4323598220381"/>
    <x v="0"/>
  </r>
  <r>
    <x v="1"/>
    <x v="41"/>
    <n v="3130.5307384102407"/>
    <n v="762.12512971204865"/>
    <n v="360.11951516964047"/>
    <n v="226.75168787298867"/>
    <n v="109999.85146602525"/>
    <n v="4479.5270711649182"/>
    <x v="0"/>
  </r>
  <r>
    <x v="1"/>
    <x v="42"/>
    <n v="3294.231421773683"/>
    <n v="744.14401502442422"/>
    <n v="362.78525666852397"/>
    <n v="224.0694648976737"/>
    <n v="110024.26051004976"/>
    <n v="4625.2301583643057"/>
    <x v="0"/>
  </r>
  <r>
    <x v="1"/>
    <x v="43"/>
    <n v="3419.8504991769578"/>
    <n v="738.78427218229604"/>
    <n v="366.31956386992795"/>
    <n v="227.35000641540771"/>
    <n v="110251.15553208467"/>
    <n v="4752.3043416445898"/>
    <x v="0"/>
  </r>
  <r>
    <x v="1"/>
    <x v="44"/>
    <n v="3518.9227383986035"/>
    <n v="739.77152340793282"/>
    <n v="369.9734049720991"/>
    <n v="261.37911042262408"/>
    <n v="110174.58346369513"/>
    <n v="4890.0467772012598"/>
    <x v="0"/>
  </r>
  <r>
    <x v="1"/>
    <x v="45"/>
    <n v="3599.523579743503"/>
    <n v="743.96894289391901"/>
    <n v="373.67220356816728"/>
    <n v="259.57569417863647"/>
    <n v="110298.41467140797"/>
    <n v="4976.7404203842252"/>
    <x v="0"/>
  </r>
  <r>
    <x v="1"/>
    <x v="46"/>
    <n v="3667.3069453135777"/>
    <n v="749.80848444881167"/>
    <n v="377.40883205848365"/>
    <n v="236.6565215499534"/>
    <n v="109933.367677662"/>
    <n v="5031.1807833708253"/>
    <x v="0"/>
  </r>
  <r>
    <x v="1"/>
    <x v="47"/>
    <n v="3726.2317056075617"/>
    <n v="756.50649535627645"/>
    <n v="381.18291102453202"/>
    <n v="269.92645145665188"/>
    <n v="110845.65573567706"/>
    <n v="5133.8475634450224"/>
    <x v="0"/>
  </r>
  <r>
    <x v="1"/>
    <x v="48"/>
    <n v="3779.0702062522309"/>
    <n v="763.67152334132754"/>
    <n v="384.99473919932359"/>
    <n v="272.22453440228838"/>
    <n v="111038.6062245098"/>
    <n v="5199.9610031951706"/>
    <x v="0"/>
  </r>
  <r>
    <x v="1"/>
    <x v="49"/>
    <n v="3827.7642368267689"/>
    <n v="771.10822009048502"/>
    <n v="388.84468649777148"/>
    <n v="246.70146004055167"/>
    <n v="110633.35048445314"/>
    <n v="5234.4186034555769"/>
    <x v="0"/>
  </r>
  <r>
    <x v="1"/>
    <x v="50"/>
    <n v="3873.674209153447"/>
    <n v="778.71929304926198"/>
    <n v="392.73313335339469"/>
    <n v="252.61255536737656"/>
    <n v="110924.12589080748"/>
    <n v="5297.7391909234802"/>
    <x v="0"/>
  </r>
  <r>
    <x v="1"/>
    <x v="51"/>
    <n v="3917.7535822158688"/>
    <n v="786.45648135869055"/>
    <n v="396.66046468599313"/>
    <n v="277.32288529554762"/>
    <n v="111611.56156610735"/>
    <n v="5378.1934135561005"/>
    <x v="0"/>
  </r>
  <r>
    <x v="1"/>
    <x v="52"/>
    <n v="3960.6709597176487"/>
    <n v="794.2960438617456"/>
    <n v="400.62706933275956"/>
    <n v="255.36142132402529"/>
    <n v="111293.93129570707"/>
    <n v="5410.9554942361792"/>
    <x v="0"/>
  </r>
  <r>
    <x v="1"/>
    <x v="53"/>
    <n v="4002.8955584905598"/>
    <n v="802.22650314509701"/>
    <n v="404.6333400260778"/>
    <n v="296.45627532006932"/>
    <n v="112667.5183039807"/>
    <n v="5506.2116769818031"/>
    <x v="1"/>
  </r>
  <r>
    <x v="1"/>
    <x v="54"/>
    <n v="4044.7570364984795"/>
    <n v="810.2425175989149"/>
    <n v="408.67967342633762"/>
    <n v="289.15307193676426"/>
    <n v="112677.60622114144"/>
    <n v="5552.8322994604969"/>
    <x v="1"/>
  </r>
  <r>
    <x v="1"/>
    <x v="55"/>
    <n v="4086.4873725595744"/>
    <n v="818.34181748608762"/>
    <n v="412.76647016060087"/>
    <n v="273.92072415882529"/>
    <n v="112520.76597048229"/>
    <n v="5591.5163843650889"/>
    <x v="1"/>
  </r>
  <r>
    <x v="1"/>
    <x v="56"/>
    <n v="4128.2501822724471"/>
    <n v="826.52367301654022"/>
    <n v="416.89413486220695"/>
    <n v="292.78916512524108"/>
    <n v="113053.26593755308"/>
    <n v="5664.4571552764355"/>
    <x v="1"/>
  </r>
  <r>
    <x v="1"/>
    <x v="57"/>
    <n v="4170.1612392862653"/>
    <n v="834.78812842450145"/>
    <n v="421.06307621082891"/>
    <n v="306.40148169022893"/>
    <n v="113111.47245556285"/>
    <n v="5732.4139256118242"/>
    <x v="1"/>
  </r>
  <r>
    <x v="1"/>
    <x v="58"/>
    <n v="4212.3028403128937"/>
    <n v="843.13561904764447"/>
    <n v="425.27370697293725"/>
    <n v="297.69173510702882"/>
    <n v="113098.55094048465"/>
    <n v="5778.4039014405043"/>
    <x v="1"/>
  </r>
  <r>
    <x v="1"/>
    <x v="59"/>
    <n v="4254.7338607596594"/>
    <n v="851.56677990756987"/>
    <n v="429.52644404266664"/>
    <n v="306.44869945757927"/>
    <n v="113415.8485143384"/>
    <n v="5842.2757841674747"/>
    <x v="1"/>
  </r>
  <r>
    <x v="1"/>
    <x v="60"/>
    <n v="4297.4967937977999"/>
    <n v="860.08235004136998"/>
    <n v="433.82170848309323"/>
    <n v="308.69472843933801"/>
    <n v="113609.21787644346"/>
    <n v="5900.095580761601"/>
    <x v="1"/>
  </r>
  <r>
    <x v="1"/>
    <x v="61"/>
    <n v="4340.6226778371602"/>
    <n v="868.68312470914589"/>
    <n v="438.15992556792418"/>
    <n v="316.97425124047811"/>
    <n v="113912.01349731215"/>
    <n v="5964.4399793547082"/>
    <x v="1"/>
  </r>
  <r>
    <x v="1"/>
    <x v="62"/>
    <n v="3288.2561723945182"/>
    <n v="877.36993153991853"/>
    <n v="442.54152482360348"/>
    <n v="295.26014116287848"/>
    <n v="113001.18387431825"/>
    <n v="4903.4277699209188"/>
    <x v="1"/>
  </r>
  <r>
    <x v="1"/>
    <x v="63"/>
    <n v="3660.9349787906549"/>
    <n v="633.32119497986992"/>
    <n v="219.42675877127991"/>
    <n v="266.73245855123542"/>
    <n v="106575.7798460077"/>
    <n v="4780.4153910930399"/>
    <x v="1"/>
  </r>
  <r>
    <x v="1"/>
    <x v="64"/>
    <n v="3935.4016998490947"/>
    <n v="513.24318899194463"/>
    <n v="198.86700822893675"/>
    <n v="240.15904584657639"/>
    <n v="104647.60921397667"/>
    <n v="4887.6709429165521"/>
    <x v="1"/>
  </r>
  <r>
    <x v="1"/>
    <x v="65"/>
    <n v="4141.2558767369592"/>
    <n v="455.1700119130021"/>
    <n v="198.58027649822051"/>
    <n v="216.15312457696521"/>
    <n v="103693.46298773811"/>
    <n v="5011.1592897251476"/>
    <x v="1"/>
  </r>
  <r>
    <x v="1"/>
    <x v="66"/>
    <n v="4299.2185474268899"/>
    <n v="428.11890754770116"/>
    <n v="200.33853908190218"/>
    <n v="232.96625444923484"/>
    <n v="104043.10465419148"/>
    <n v="5160.6422485057283"/>
    <x v="1"/>
  </r>
  <r>
    <x v="1"/>
    <x v="67"/>
    <n v="4423.7958112469523"/>
    <n v="416.59869438096268"/>
    <n v="202.31917045459113"/>
    <n v="255.78266163561565"/>
    <n v="104621.21673147558"/>
    <n v="5298.496337718123"/>
    <x v="1"/>
  </r>
  <r>
    <x v="1"/>
    <x v="68"/>
    <n v="4525.1433242014773"/>
    <n v="412.8639802036646"/>
    <n v="204.34008675732403"/>
    <n v="281.31290597332298"/>
    <n v="105269.30428262945"/>
    <n v="5423.6602971357888"/>
    <x v="1"/>
  </r>
  <r>
    <x v="1"/>
    <x v="69"/>
    <n v="4610.3714458329305"/>
    <n v="413.04226944514733"/>
    <n v="206.38326008471597"/>
    <n v="309.43939438806984"/>
    <n v="105946.95597098616"/>
    <n v="5539.2363697508636"/>
    <x v="1"/>
  </r>
  <r>
    <x v="1"/>
    <x v="70"/>
    <n v="4684.4588421638673"/>
    <n v="415.19751685932192"/>
    <n v="208.44706993154503"/>
    <n v="340.38285360861835"/>
    <n v="113039.4758857109"/>
    <n v="5648.4862825633527"/>
    <x v="1"/>
  </r>
  <r>
    <x v="1"/>
    <x v="71"/>
    <n v="4750.8920078963311"/>
    <n v="418.36190438777663"/>
    <n v="210.53153835545862"/>
    <n v="374.42109094765436"/>
    <n v="113735.39487639349"/>
    <n v="5754.2065415872212"/>
    <x v="1"/>
  </r>
  <r>
    <x v="1"/>
    <x v="72"/>
    <n v="4812.1129320928712"/>
    <n v="422.05172961158519"/>
    <n v="212.63685351147302"/>
    <n v="411.86319524023725"/>
    <n v="114433.14638024529"/>
    <n v="5858.6647104561671"/>
    <x v="1"/>
  </r>
  <r>
    <x v="1"/>
    <x v="73"/>
    <n v="4869.8324642961034"/>
    <n v="426.02534999766641"/>
    <n v="214.76322202383375"/>
    <n v="453.04951428404274"/>
    <n v="115131.24469316386"/>
    <n v="5963.670550601646"/>
    <x v="1"/>
  </r>
  <r>
    <x v="1"/>
    <x v="74"/>
    <n v="4925.2496709566776"/>
    <n v="430.16215504262573"/>
    <n v="216.91085424179667"/>
    <n v="498.35446566442522"/>
    <n v="119687.54696395184"/>
    <n v="6070.6771459055253"/>
    <x v="1"/>
  </r>
  <r>
    <x v="1"/>
    <x v="75"/>
    <n v="4979.2053850785742"/>
    <n v="434.40205236554334"/>
    <n v="219.0799627839871"/>
    <n v="548.18991222606564"/>
    <n v="120385.04520289219"/>
    <n v="6180.8773124541704"/>
    <x v="1"/>
  </r>
  <r>
    <x v="1"/>
    <x v="76"/>
    <n v="5032.2896911179905"/>
    <n v="438.71521077544446"/>
    <n v="221.27076241180424"/>
    <n v="603.00890344819197"/>
    <n v="121082.16639238241"/>
    <n v="6295.2845677534306"/>
    <x v="1"/>
  </r>
  <r>
    <x v="1"/>
    <x v="77"/>
    <n v="5084.9171645612114"/>
    <n v="316.6757199926775"/>
    <n v="301.05095335465575"/>
    <n v="663.30979379296321"/>
    <n v="122478.10439488998"/>
    <n v="6365.9536317015081"/>
    <x v="1"/>
  </r>
  <r>
    <x v="1"/>
    <x v="78"/>
    <n v="5137.3795397792528"/>
    <n v="256.62915574734359"/>
    <n v="2819.3438664702189"/>
    <n v="729.64077317225485"/>
    <n v="138892.32474681592"/>
    <n v="8942.9933351690706"/>
    <x v="1"/>
  </r>
  <r>
    <x v="1"/>
    <x v="79"/>
    <n v="5189.8825776777448"/>
    <n v="227.58878658218669"/>
    <n v="3071.173157781775"/>
    <n v="802.60485048947987"/>
    <n v="139586.99721033391"/>
    <n v="9291.249372531187"/>
    <x v="1"/>
  </r>
  <r>
    <x v="1"/>
    <x v="80"/>
    <n v="5242.5718732050127"/>
    <n v="214.0613440866934"/>
    <n v="3096.3560869129306"/>
    <n v="882.86533553842798"/>
    <n v="139986.25050265261"/>
    <n v="9435.8546397430655"/>
    <x v="1"/>
  </r>
  <r>
    <x v="1"/>
    <x v="81"/>
    <n v="5295.5509207624054"/>
    <n v="208.30029234690275"/>
    <n v="3098.8743798260466"/>
    <n v="971.15186909227089"/>
    <n v="140470.91632716381"/>
    <n v="9573.8774620276272"/>
    <x v="1"/>
  </r>
  <r>
    <x v="1"/>
    <x v="82"/>
    <n v="5348.8937601477701"/>
    <n v="206.43246268004299"/>
    <n v="3099.126209117358"/>
    <n v="1068.2670560014981"/>
    <n v="141023.55537955003"/>
    <n v="9722.7194879466679"/>
    <x v="1"/>
  </r>
  <r>
    <x v="1"/>
    <x v="83"/>
    <n v="5402.6538288736656"/>
    <n v="206.52137101167904"/>
    <n v="3099.151392046489"/>
    <n v="2154.6539843552391"/>
    <n v="145306.69357190921"/>
    <n v="10862.980576287071"/>
    <x v="1"/>
  </r>
  <r>
    <x v="1"/>
    <x v="84"/>
    <n v="5456.870158949494"/>
    <n v="207.59887657421365"/>
    <n v="3099.153910339402"/>
    <n v="2304.4577008343317"/>
    <n v="145755.04921185054"/>
    <n v="11068.080646697441"/>
    <x v="1"/>
  </r>
  <r>
    <x v="1"/>
    <x v="85"/>
    <n v="5511.5717147899541"/>
    <n v="209.18101126616466"/>
    <n v="3099.1541621686933"/>
    <n v="2319.7042616323833"/>
    <n v="145866.69056798017"/>
    <n v="11139.611149857195"/>
    <x v="1"/>
  </r>
  <r>
    <x v="1"/>
    <x v="86"/>
    <n v="5566.7804299135296"/>
    <n v="211.02589434193075"/>
    <n v="732.48509004378457"/>
    <n v="2112.3030685572935"/>
    <n v="135524.33324452009"/>
    <n v="8622.5944828565389"/>
    <x v="1"/>
  </r>
  <r>
    <x v="1"/>
    <x v="87"/>
    <n v="5622.5133327956373"/>
    <n v="213.01268976690227"/>
    <n v="500.04387956956259"/>
    <n v="1903.5296850103791"/>
    <n v="129299.66370501985"/>
    <n v="8239.0995871424821"/>
    <x v="1"/>
  </r>
  <r>
    <x v="1"/>
    <x v="88"/>
    <n v="5678.7840351316754"/>
    <n v="215.08108490534738"/>
    <n v="481.0677122277923"/>
    <n v="1713.4224088402229"/>
    <n v="128515.78547359175"/>
    <n v="8088.3552411050387"/>
    <x v="1"/>
  </r>
  <r>
    <x v="1"/>
    <x v="89"/>
    <n v="5735.6037737886491"/>
    <n v="217.20102987478893"/>
    <n v="483.48072873632367"/>
    <n v="1542.1047371892887"/>
    <n v="128031.20155152446"/>
    <n v="7978.3902695890501"/>
    <x v="1"/>
  </r>
  <r>
    <x v="1"/>
    <x v="90"/>
    <n v="4903.9523909962736"/>
    <n v="401.28520607952464"/>
    <n v="488.07576996231222"/>
    <n v="1387.8967203936686"/>
    <n v="129611.41425938398"/>
    <n v="7181.2100874317784"/>
    <x v="1"/>
  </r>
  <r>
    <x v="1"/>
    <x v="91"/>
    <n v="4330.6867205350545"/>
    <n v="496.25414109331382"/>
    <n v="492.93255105579794"/>
    <n v="1249.1072940466327"/>
    <n v="129663.58706333367"/>
    <n v="6568.9807067307993"/>
    <x v="1"/>
  </r>
  <r>
    <x v="1"/>
    <x v="92"/>
    <n v="3938.3799516805771"/>
    <n v="546.6947239807439"/>
    <n v="497.85947890574221"/>
    <n v="1124.1965892112025"/>
    <n v="121622.41201771337"/>
    <n v="6107.1307437782652"/>
    <x v="1"/>
  </r>
  <r>
    <x v="1"/>
    <x v="93"/>
    <n v="3672.8342059555034"/>
    <n v="574.90069195879983"/>
    <n v="677.36467139589377"/>
    <n v="1011.7769327470055"/>
    <n v="123193.35015934236"/>
    <n v="5936.8765020572027"/>
    <x v="1"/>
  </r>
  <r>
    <x v="1"/>
    <x v="94"/>
    <n v="3496.1118663457428"/>
    <n v="592.01920924751209"/>
    <n v="701.59097787996222"/>
    <n v="910.59923971799731"/>
    <n v="122857.92185904714"/>
    <n v="5700.321293191214"/>
    <x v="1"/>
  </r>
  <r>
    <x v="1"/>
    <x v="95"/>
    <n v="3381.65750784068"/>
    <n v="603.62415652454933"/>
    <n v="710.35215363577254"/>
    <n v="819.53931577076685"/>
    <n v="122363.62173104378"/>
    <n v="5515.1731337717692"/>
    <x v="1"/>
  </r>
  <r>
    <x v="1"/>
    <x v="96"/>
    <n v="3310.8832489011224"/>
    <n v="612.50277568207594"/>
    <n v="350.65684304139842"/>
    <n v="737.58538419614706"/>
    <n v="115921.67558778364"/>
    <n v="5011.6282518207436"/>
    <x v="1"/>
  </r>
  <r>
    <x v="1"/>
    <x v="97"/>
    <n v="3270.778497577558"/>
    <n v="620.0489922350373"/>
    <n v="317.48352825873917"/>
    <n v="663.8268457767781"/>
    <n v="114680.72338895859"/>
    <n v="4872.1378638481128"/>
    <x v="1"/>
  </r>
  <r>
    <x v="1"/>
    <x v="98"/>
    <n v="3252.236773884531"/>
    <n v="626.96007655545793"/>
    <n v="316.99037522001925"/>
    <n v="264.76144905082947"/>
    <n v="109472.30717731161"/>
    <n v="4460.9486747108376"/>
    <x v="1"/>
  </r>
  <r>
    <x v="1"/>
    <x v="99"/>
    <n v="3248.8844855552143"/>
    <n v="633.58497452004758"/>
    <n v="319.79348014008872"/>
    <n v="207.55181232456852"/>
    <n v="108202.70811563496"/>
    <n v="4409.814752539919"/>
    <x v="1"/>
  </r>
  <r>
    <x v="1"/>
    <x v="100"/>
    <n v="3256.2610711630532"/>
    <n v="640.09847286476565"/>
    <n v="322.95473505827653"/>
    <n v="207.77994081835999"/>
    <n v="108328.95104903668"/>
    <n v="4427.0942199044548"/>
    <x v="1"/>
  </r>
  <r>
    <x v="1"/>
    <x v="101"/>
    <n v="3271.2451004012846"/>
    <n v="646.58828189317205"/>
    <n v="326.18061442053801"/>
    <n v="232.73901813251311"/>
    <n v="109116.62416249664"/>
    <n v="4476.753014847508"/>
    <x v="1"/>
  </r>
  <r>
    <x v="1"/>
    <x v="102"/>
    <n v="3291.6525443739183"/>
    <n v="653.09857686198325"/>
    <n v="329.44205376591128"/>
    <n v="220.35765520041622"/>
    <n v="108947.69001876151"/>
    <n v="4494.550830202229"/>
    <x v="1"/>
  </r>
  <r>
    <x v="1"/>
    <x v="103"/>
    <n v="3315.9555648956921"/>
    <n v="659.65176870554274"/>
    <n v="332.73643762368721"/>
    <n v="222.15972892382868"/>
    <n v="109139.96253288256"/>
    <n v="4530.5035001487513"/>
    <x v="1"/>
  </r>
  <r>
    <x v="1"/>
    <x v="104"/>
    <n v="3343.0856670992725"/>
    <n v="666.25938943006804"/>
    <n v="336.0637983319358"/>
    <n v="244.1812526163811"/>
    <n v="109827.27331848018"/>
    <n v="4589.5901074776575"/>
    <x v="1"/>
  </r>
  <r>
    <x v="1"/>
    <x v="105"/>
    <n v="3372.2959063585022"/>
    <n v="672.92753484310367"/>
    <n v="339.42443594845628"/>
    <n v="212.12899870774328"/>
    <n v="109540.64622764495"/>
    <n v="4596.7768758578059"/>
    <x v="2"/>
  </r>
  <r>
    <x v="1"/>
    <x v="106"/>
    <n v="3403.0644332338525"/>
    <n v="679.65958595090217"/>
    <n v="342.81868027126086"/>
    <n v="238.68923973486304"/>
    <n v="110363.99578690869"/>
    <n v="4664.2319391908786"/>
    <x v="2"/>
  </r>
  <r>
    <x v="1"/>
    <x v="107"/>
    <n v="3435.0269750344269"/>
    <n v="686.45756969009494"/>
    <n v="346.24686707030554"/>
    <n v="251.58402370894947"/>
    <n v="110814.68200826026"/>
    <n v="4719.3154355037768"/>
    <x v="2"/>
  </r>
  <r>
    <x v="1"/>
    <x v="108"/>
    <n v="3467.9295730125368"/>
    <n v="693.32283932683777"/>
    <n v="349.70933574064185"/>
    <n v="258.91711906206729"/>
    <n v="111129.37563469718"/>
    <n v="4769.8788671420834"/>
    <x v="2"/>
  </r>
  <r>
    <x v="1"/>
    <x v="109"/>
    <n v="3501.5954985020981"/>
    <n v="700.2564146900271"/>
    <n v="353.2064290980116"/>
    <n v="254.24876729610244"/>
    <n v="110823.11495158165"/>
    <n v="4809.3071095862388"/>
    <x v="2"/>
  </r>
  <r>
    <x v="1"/>
    <x v="110"/>
    <n v="2652.5002484627166"/>
    <n v="523.44209570233545"/>
    <n v="230.29876731178831"/>
    <n v="230.9462265805164"/>
    <n v="105565.77110361788"/>
    <n v="3637.1873380573566"/>
    <x v="2"/>
  </r>
  <r>
    <x v="1"/>
    <x v="111"/>
    <n v="2007.7877235573378"/>
    <n v="436.76807509206287"/>
    <n v="219.95778237718588"/>
    <n v="208.06383752386716"/>
    <n v="103315.87690785437"/>
    <n v="2872.5774185504538"/>
    <x v="2"/>
  </r>
  <r>
    <x v="1"/>
    <x v="112"/>
    <n v="1632.0077309402905"/>
    <n v="395.18153505933554"/>
    <n v="220.8929629401857"/>
    <n v="187.2786771316207"/>
    <n v="101891.22928307358"/>
    <n v="2435.3609060714321"/>
    <x v="2"/>
  </r>
  <r>
    <x v="1"/>
    <x v="113"/>
    <n v="1312.3226549958188"/>
    <n v="284.24771170832872"/>
    <n v="217.06742069600571"/>
    <n v="168.55293175447264"/>
    <n v="99375.227353765251"/>
    <n v="1982.1907191546259"/>
    <x v="2"/>
  </r>
  <r>
    <x v="1"/>
    <x v="114"/>
    <n v="1046.0637910002847"/>
    <n v="229.64736947461193"/>
    <n v="218.63464771560763"/>
    <n v="151.6978508126268"/>
    <n v="97472.772233694093"/>
    <n v="1646.0436590031309"/>
    <x v="2"/>
  </r>
  <r>
    <x v="1"/>
    <x v="115"/>
    <n v="844.74465370019925"/>
    <n v="203.22243349395802"/>
    <n v="220.76064947402787"/>
    <n v="136.52808695472427"/>
    <n v="95981.096513261087"/>
    <n v="1405.2558236229095"/>
    <x v="2"/>
  </r>
  <r>
    <x v="1"/>
    <x v="116"/>
    <n v="703.82125759013945"/>
    <n v="151.61121674697901"/>
    <n v="143.93739269864477"/>
    <n v="122.87528038158786"/>
    <n v="90880.513046574342"/>
    <n v="1122.2451474173511"/>
    <x v="2"/>
  </r>
  <r>
    <x v="1"/>
    <x v="117"/>
    <n v="605.17488031309756"/>
    <n v="125.80560837348951"/>
    <n v="137.47368029861889"/>
    <n v="110.58775255566268"/>
    <n v="88893.740932334564"/>
    <n v="979.04192154086854"/>
    <x v="2"/>
  </r>
  <r>
    <x v="1"/>
    <x v="118"/>
    <n v="536.12241621916826"/>
    <n v="112.90280418674476"/>
    <n v="138.05810846890387"/>
    <n v="99.528977321319786"/>
    <n v="87632.473490938486"/>
    <n v="886.61230619613673"/>
    <x v="2"/>
  </r>
  <r>
    <x v="1"/>
    <x v="119"/>
    <n v="487.78569135341775"/>
    <n v="106.45140209337238"/>
    <n v="135.66713859813237"/>
    <n v="107.27012000446084"/>
    <n v="87510.267992685418"/>
    <n v="837.1743520493834"/>
    <x v="2"/>
  </r>
  <r>
    <x v="1"/>
    <x v="120"/>
    <n v="453.94998394739247"/>
    <n v="103.2257010466862"/>
    <n v="150.66070757996044"/>
    <n v="117.77595650000784"/>
    <n v="88495.940799278076"/>
    <n v="825.61234907404696"/>
    <x v="2"/>
  </r>
  <r>
    <x v="1"/>
    <x v="121"/>
    <n v="430.26498876317476"/>
    <n v="101.6128505233431"/>
    <n v="169.29681369316168"/>
    <n v="129.53143459951872"/>
    <n v="89674.086139328618"/>
    <n v="830.70608757919831"/>
    <x v="2"/>
  </r>
  <r>
    <x v="1"/>
    <x v="122"/>
    <n v="1126.33184129747"/>
    <n v="322.45954432776131"/>
    <n v="261.41748852879692"/>
    <n v="142.48236630442162"/>
    <n v="106434.25990720857"/>
    <n v="1852.6912404584498"/>
    <x v="2"/>
  </r>
  <r>
    <x v="1"/>
    <x v="123"/>
    <n v="1621.8301015631087"/>
    <n v="435.5994224206313"/>
    <n v="273.07443408395528"/>
    <n v="156.73038175935889"/>
    <n v="109333.76736285265"/>
    <n v="2487.2343398270541"/>
    <x v="2"/>
  </r>
  <r>
    <x v="1"/>
    <x v="124"/>
    <n v="1977.0128618756048"/>
    <n v="494.91305796963383"/>
    <n v="276.70945549178191"/>
    <n v="172.40339781774429"/>
    <n v="110952.39791845049"/>
    <n v="2921.0387731547648"/>
    <x v="2"/>
  </r>
  <r>
    <x v="1"/>
    <x v="125"/>
    <n v="2234.0581120021666"/>
    <n v="527.34100921172831"/>
    <n v="279.56697775339848"/>
    <n v="189.64373538776371"/>
    <n v="112120.99459842793"/>
    <n v="3230.609834355057"/>
    <x v="2"/>
  </r>
  <r>
    <x v="1"/>
    <x v="126"/>
    <n v="2422.491278177652"/>
    <n v="546.35382963504458"/>
    <n v="282.37169030160226"/>
    <n v="208.6081087053646"/>
    <n v="116939.63638053113"/>
    <n v="3459.8249068196628"/>
    <x v="2"/>
  </r>
  <r>
    <x v="1"/>
    <x v="127"/>
    <n v="2562.9810004982533"/>
    <n v="558.68707309699448"/>
    <n v="285.1963114816852"/>
    <n v="229.46891955378351"/>
    <n v="117791.0904534244"/>
    <n v="3636.3333046307166"/>
    <x v="2"/>
  </r>
  <r>
    <x v="1"/>
    <x v="128"/>
    <n v="2669.9961771804133"/>
    <n v="567.70879641076431"/>
    <n v="288.04836502420886"/>
    <n v="252.41581150695015"/>
    <n v="118581.98371086098"/>
    <n v="3778.1691501223368"/>
    <x v="2"/>
  </r>
  <r>
    <x v="1"/>
    <x v="129"/>
    <n v="2753.6658956262418"/>
    <n v="575.10331066627191"/>
    <n v="290.9288577172216"/>
    <n v="277.657392657424"/>
    <n v="119337.609156058"/>
    <n v="3897.3554566671592"/>
    <x v="2"/>
  </r>
  <r>
    <x v="1"/>
    <x v="130"/>
    <n v="2821.0813842543212"/>
    <n v="581.71305691863449"/>
    <n v="293.83814719867087"/>
    <n v="305.42313192314435"/>
    <n v="120071.94795234478"/>
    <n v="4002.0557202947712"/>
    <x v="2"/>
  </r>
  <r>
    <x v="1"/>
    <x v="131"/>
    <n v="2877.2073788671364"/>
    <n v="587.95954406067085"/>
    <n v="296.77652876108533"/>
    <n v="335.96544511545659"/>
    <n v="122127.49580410629"/>
    <n v="4097.9088968043498"/>
    <x v="2"/>
  </r>
  <r>
    <x v="1"/>
    <x v="132"/>
    <n v="2925.5200791949978"/>
    <n v="594.05381778770254"/>
    <n v="299.74429405773895"/>
    <n v="369.56198962700205"/>
    <n v="122840.15892840727"/>
    <n v="4188.880180667441"/>
    <x v="2"/>
  </r>
  <r>
    <x v="1"/>
    <x v="133"/>
    <n v="2218.7656018092489"/>
    <n v="353.29079247335761"/>
    <n v="292.09845062057462"/>
    <n v="406.51818858970228"/>
    <n v="120518.84202746309"/>
    <n v="3270.6730334928834"/>
    <x v="2"/>
  </r>
  <r>
    <x v="1"/>
    <x v="134"/>
    <n v="2482.9314810256355"/>
    <n v="482.750930313769"/>
    <n v="304.70482573143869"/>
    <n v="447.17000744867249"/>
    <n v="122878.83641256118"/>
    <n v="3717.5572445195157"/>
    <x v="2"/>
  </r>
  <r>
    <x v="1"/>
    <x v="135"/>
    <n v="2677.1455520746986"/>
    <n v="550.54205457474563"/>
    <n v="308.72041304921891"/>
    <n v="491.88700819353983"/>
    <n v="124461.7332847131"/>
    <n v="4028.2950278922031"/>
    <x v="2"/>
  </r>
  <r>
    <x v="1"/>
    <x v="136"/>
    <n v="2822.4863369626091"/>
    <n v="587.52928259941245"/>
    <n v="311.90447108575762"/>
    <n v="225.32896201306349"/>
    <n v="120474.77301309118"/>
    <n v="3947.2490526608426"/>
    <x v="2"/>
  </r>
  <r>
    <x v="1"/>
    <x v="137"/>
    <n v="2933.7097308892498"/>
    <n v="609.1454791648664"/>
    <n v="315.0332011872199"/>
    <n v="234.51482339666856"/>
    <n v="121024.98283446816"/>
    <n v="4092.4032346380045"/>
    <x v="2"/>
  </r>
  <r>
    <x v="1"/>
    <x v="138"/>
    <n v="3021.1457995880528"/>
    <n v="623.10738582624492"/>
    <n v="318.18450173815256"/>
    <n v="217.78507570719913"/>
    <n v="120849.02824575739"/>
    <n v="4180.2227628596493"/>
    <x v="2"/>
  </r>
  <r>
    <x v="1"/>
    <x v="139"/>
    <n v="3092.0265375568711"/>
    <n v="633.27368561937237"/>
    <n v="321.36644360944024"/>
    <n v="195.55675395977545"/>
    <n v="117345.91765744967"/>
    <n v="4242.2234207454585"/>
    <x v="2"/>
  </r>
  <r>
    <x v="1"/>
    <x v="140"/>
    <n v="3151.4152989134955"/>
    <n v="641.57403544299859"/>
    <n v="324.58011773092517"/>
    <n v="216.5986333757605"/>
    <n v="118114.16159547966"/>
    <n v="4334.1680854631795"/>
    <x v="2"/>
  </r>
  <r>
    <x v="1"/>
    <x v="141"/>
    <n v="3202.8573990893701"/>
    <n v="648.97358228114479"/>
    <n v="327.82591987677347"/>
    <n v="213.02842277197024"/>
    <n v="118191.10639615441"/>
    <n v="4392.6853240192586"/>
    <x v="2"/>
  </r>
  <r>
    <x v="1"/>
    <x v="142"/>
    <n v="3248.8355361109816"/>
    <n v="655.95522134581438"/>
    <n v="331.10417917239516"/>
    <n v="237.87728425524719"/>
    <n v="118985.62464757508"/>
    <n v="4473.7722208844389"/>
    <x v="2"/>
  </r>
  <r>
    <x v="1"/>
    <x v="143"/>
    <n v="3291.0885855935931"/>
    <n v="662.76072518020158"/>
    <n v="334.41522097380448"/>
    <n v="247.98896453818111"/>
    <n v="119383.20845249433"/>
    <n v="4536.2534962857799"/>
    <x v="2"/>
  </r>
  <r>
    <x v="1"/>
    <x v="144"/>
    <n v="3330.8347573345809"/>
    <n v="669.51130824246809"/>
    <n v="337.75937318451105"/>
    <n v="237.10596016763097"/>
    <n v="111585.37459643945"/>
    <n v="4575.2113989291911"/>
    <x v="2"/>
  </r>
  <r>
    <x v="1"/>
    <x v="145"/>
    <n v="3368.9278050274625"/>
    <n v="676.26790923012504"/>
    <n v="341.13696691645305"/>
    <n v="214.59627990954993"/>
    <n v="111170.82245131809"/>
    <n v="4600.9289610835904"/>
    <x v="2"/>
  </r>
  <r>
    <x v="1"/>
    <x v="146"/>
    <n v="3405.9663731614128"/>
    <n v="683.06133227504245"/>
    <n v="344.54833658562728"/>
    <n v="252.3385727965875"/>
    <n v="112250.12897277816"/>
    <n v="4685.9146148186701"/>
    <x v="2"/>
  </r>
  <r>
    <x v="1"/>
    <x v="147"/>
    <n v="3442.3705399515993"/>
    <n v="689.90731757410094"/>
    <n v="347.99381995148445"/>
    <n v="236.22042243892662"/>
    <n v="112026.32941324176"/>
    <n v="4716.4920999161113"/>
    <x v="2"/>
  </r>
  <r>
    <x v="1"/>
    <x v="148"/>
    <n v="3478.4353974921169"/>
    <n v="696.81407673799595"/>
    <n v="351.4737581509994"/>
    <n v="236.45401359399108"/>
    <n v="111151.98894153057"/>
    <n v="4763.1772459751046"/>
    <x v="2"/>
  </r>
  <r>
    <x v="1"/>
    <x v="149"/>
    <n v="3514.3685579657385"/>
    <n v="703.78606049945301"/>
    <n v="354.98849573250948"/>
    <n v="249.14862377565882"/>
    <n v="111602.99057199573"/>
    <n v="4822.2917379733599"/>
    <x v="2"/>
  </r>
  <r>
    <x v="1"/>
    <x v="150"/>
    <n v="3550.3164080944862"/>
    <n v="710.82584260148599"/>
    <n v="358.53838068983447"/>
    <n v="235.91330194845688"/>
    <n v="111443.30510353475"/>
    <n v="4855.593933334264"/>
    <x v="2"/>
  </r>
  <r>
    <x v="1"/>
    <x v="151"/>
    <n v="3586.3824873597946"/>
    <n v="717.93506177602012"/>
    <n v="362.12376449673292"/>
    <n v="266.19607641111526"/>
    <n v="112284.98214010615"/>
    <n v="4932.6373900436629"/>
    <x v="2"/>
  </r>
  <r>
    <x v="1"/>
    <x v="152"/>
    <n v="3622.6403528624469"/>
    <n v="725.11489276803991"/>
    <n v="365.74500214170018"/>
    <n v="253.39042236968191"/>
    <n v="112140.83722857571"/>
    <n v="4966.8906701418682"/>
    <x v="2"/>
  </r>
  <r>
    <x v="1"/>
    <x v="153"/>
    <n v="3659.1425848314093"/>
    <n v="732.3662818828501"/>
    <n v="369.40245216311718"/>
    <n v="273.19254554901437"/>
    <n v="112722.31878087028"/>
    <n v="5034.1038644263908"/>
    <x v="2"/>
  </r>
  <r>
    <x v="1"/>
    <x v="154"/>
    <n v="3695.9270905879594"/>
    <n v="739.69006479524342"/>
    <n v="373.09647668474832"/>
    <n v="243.87587105103756"/>
    <n v="112225.63603422833"/>
    <n v="5052.5895031189884"/>
    <x v="2"/>
  </r>
  <r>
    <x v="1"/>
    <x v="155"/>
    <n v="3733.021517429605"/>
    <n v="747.08702548997837"/>
    <n v="376.82744145159586"/>
    <n v="247.0740705092947"/>
    <n v="112451.67986061455"/>
    <n v="5104.0100548804739"/>
    <x v="2"/>
  </r>
  <r>
    <x v="1"/>
    <x v="156"/>
    <n v="3770.4463417589373"/>
    <n v="754.55792576826934"/>
    <n v="380.59571586611179"/>
    <n v="273.0980622681065"/>
    <n v="113175.2457278269"/>
    <n v="5178.6980456614256"/>
    <x v="2"/>
  </r>
  <r>
    <x v="2"/>
    <x v="0"/>
    <n v="1822.5"/>
    <n v="360"/>
    <n v="180"/>
    <n v="97.882806413278786"/>
    <n v="95794.566185296833"/>
    <n v="2460.3828064132786"/>
    <x v="0"/>
  </r>
  <r>
    <x v="2"/>
    <x v="1"/>
    <n v="1849.8374999999999"/>
    <n v="369"/>
    <n v="188.1"/>
    <n v="121.11893102861893"/>
    <n v="97466.370933855665"/>
    <n v="2528.0564310286186"/>
    <x v="0"/>
  </r>
  <r>
    <x v="2"/>
    <x v="2"/>
    <n v="1897.6781250000001"/>
    <n v="382.95"/>
    <n v="197.41499999999999"/>
    <n v="139.89571721756377"/>
    <n v="98848.329185691313"/>
    <n v="2617.9388422175639"/>
    <x v="0"/>
  </r>
  <r>
    <x v="2"/>
    <x v="3"/>
    <n v="1961.3061562499997"/>
    <n v="399.84749999999997"/>
    <n v="207.27675000000002"/>
    <n v="146.87384776510345"/>
    <n v="99729.252858377615"/>
    <n v="2715.3042540151032"/>
    <x v="0"/>
  </r>
  <r>
    <x v="2"/>
    <x v="4"/>
    <n v="2037.4923515624996"/>
    <n v="418.71487500000001"/>
    <n v="217.63968750000004"/>
    <n v="148.35572715085971"/>
    <n v="100413.1932334156"/>
    <n v="2822.2026412133596"/>
    <x v="0"/>
  </r>
  <r>
    <x v="2"/>
    <x v="5"/>
    <n v="2124.0515903906244"/>
    <n v="439.08811875000004"/>
    <n v="228.52158187500001"/>
    <n v="150.14246973135059"/>
    <n v="100768.56507998389"/>
    <n v="2941.8037607469746"/>
    <x v="0"/>
  </r>
  <r>
    <x v="2"/>
    <x v="6"/>
    <n v="2219.5334047851557"/>
    <n v="460.76127468750002"/>
    <n v="239.94765196875002"/>
    <n v="171.47500707195525"/>
    <n v="102175.66123534497"/>
    <n v="3091.717338513361"/>
    <x v="0"/>
  </r>
  <r>
    <x v="2"/>
    <x v="7"/>
    <n v="2323.0055394369133"/>
    <n v="483.65871342187506"/>
    <n v="251.94503366718754"/>
    <n v="163.84135926969452"/>
    <n v="102568.79806195211"/>
    <n v="3222.4506457956704"/>
    <x v="0"/>
  </r>
  <r>
    <x v="2"/>
    <x v="8"/>
    <n v="2433.9026414975096"/>
    <n v="507.77133659296885"/>
    <n v="264.54228526054698"/>
    <n v="173.56463145447779"/>
    <n v="103554.35341251609"/>
    <n v="3379.7808948055035"/>
    <x v="0"/>
  </r>
  <r>
    <x v="2"/>
    <x v="9"/>
    <n v="2551.9205511345099"/>
    <n v="533.12474717261728"/>
    <n v="277.76939951457427"/>
    <n v="187.29485386893924"/>
    <n v="104647.39768533532"/>
    <n v="3550.1095516906407"/>
    <x v="0"/>
  </r>
  <r>
    <x v="2"/>
    <x v="10"/>
    <n v="2676.9425229847229"/>
    <n v="559.76340640624812"/>
    <n v="291.65786948940303"/>
    <n v="187.05114060049627"/>
    <n v="105299.40067393496"/>
    <n v="3715.4149394808701"/>
    <x v="0"/>
  </r>
  <r>
    <x v="2"/>
    <x v="11"/>
    <n v="2808.9878101394006"/>
    <n v="587.74278766406053"/>
    <n v="306.24076296378314"/>
    <n v="199.3338933498722"/>
    <n v="106322.88106222462"/>
    <n v="3902.3052541171164"/>
    <x v="0"/>
  </r>
  <r>
    <x v="2"/>
    <x v="12"/>
    <n v="2948.1759133501796"/>
    <n v="617.12553251601366"/>
    <n v="321.55280111196333"/>
    <n v="231.02082758321623"/>
    <n v="107826.22814779432"/>
    <n v="4117.8750745613725"/>
    <x v="0"/>
  </r>
  <r>
    <x v="2"/>
    <x v="13"/>
    <n v="3055.4264300602513"/>
    <n v="635.04944632883007"/>
    <n v="325.99329217493721"/>
    <n v="215.15915615411294"/>
    <n v="107730.90765687148"/>
    <n v="4231.6283247181318"/>
    <x v="0"/>
  </r>
  <r>
    <x v="2"/>
    <x v="14"/>
    <n v="3140.4188246644521"/>
    <n v="647.27627003594648"/>
    <n v="329.37572140187206"/>
    <n v="232.77869635078179"/>
    <n v="108410.96596687176"/>
    <n v="4349.8495124530527"/>
    <x v="0"/>
  </r>
  <r>
    <x v="2"/>
    <x v="15"/>
    <n v="2451.2023089797412"/>
    <n v="406.90040060303494"/>
    <n v="107.87361116674271"/>
    <n v="255.66692844398574"/>
    <n v="98895.077074388129"/>
    <n v="3221.6432491935047"/>
    <x v="0"/>
  </r>
  <r>
    <x v="2"/>
    <x v="16"/>
    <n v="1971.2798393175899"/>
    <n v="287.54508854242977"/>
    <n v="86.472760533495347"/>
    <n v="281.19465753419695"/>
    <n v="96058.039053771485"/>
    <n v="2626.4923459277115"/>
    <x v="0"/>
  </r>
  <r>
    <x v="2"/>
    <x v="17"/>
    <n v="1637.8884927844015"/>
    <n v="228.70838139453633"/>
    <n v="85.089529464338838"/>
    <n v="309.31022691219789"/>
    <n v="95174.092912676861"/>
    <n v="2260.9966305554744"/>
    <x v="0"/>
  </r>
  <r>
    <x v="2"/>
    <x v="18"/>
    <n v="1407.0944762637907"/>
    <n v="200.13938619182284"/>
    <n v="85.715628891533072"/>
    <n v="340.24085996587576"/>
    <n v="101310.98084774718"/>
    <n v="2033.1903513130223"/>
    <x v="0"/>
  </r>
  <r>
    <x v="2"/>
    <x v="19"/>
    <n v="1248.1443900125105"/>
    <n v="186.71274054541163"/>
    <n v="404.39295719607173"/>
    <n v="374.26490699870925"/>
    <n v="111957.26717116775"/>
    <n v="2213.5149947527029"/>
    <x v="0"/>
  </r>
  <r>
    <x v="2"/>
    <x v="20"/>
    <n v="1139.5111122028929"/>
    <n v="180.86584819670105"/>
    <n v="456.05175974187136"/>
    <n v="411.69139380220474"/>
    <n v="113011.18496371573"/>
    <n v="2188.1201139436703"/>
    <x v="0"/>
  </r>
  <r>
    <x v="2"/>
    <x v="21"/>
    <n v="1066.1259181281016"/>
    <n v="178.81749680158572"/>
    <n v="481.99826319756465"/>
    <n v="452.86053279278775"/>
    <n v="113758.01113326117"/>
    <n v="2179.8022109200397"/>
    <x v="0"/>
  </r>
  <r>
    <x v="2"/>
    <x v="22"/>
    <n v="1017.4409636716088"/>
    <n v="178.67716683106039"/>
    <n v="488.95684441536787"/>
    <n v="498.14658603310284"/>
    <n v="118169.94857534394"/>
    <n v="2183.22156095114"/>
    <x v="0"/>
  </r>
  <r>
    <x v="2"/>
    <x v="23"/>
    <n v="986.07302376188295"/>
    <n v="179.49968603010038"/>
    <n v="494.06027271810427"/>
    <n v="547.9612446325167"/>
    <n v="118753.12865061488"/>
    <n v="2207.5942271426043"/>
    <x v="0"/>
  </r>
  <r>
    <x v="2"/>
    <x v="24"/>
    <n v="966.85410931699244"/>
    <n v="180.81255665576609"/>
    <n v="161.81008581164372"/>
    <n v="602.75736909537886"/>
    <n v="111652.10563452868"/>
    <n v="1912.2341208797809"/>
    <x v="0"/>
  </r>
  <r>
    <x v="2"/>
    <x v="25"/>
    <n v="956.16689913240589"/>
    <n v="182.3796191050061"/>
    <n v="129.709107706396"/>
    <n v="663.03310600487782"/>
    <n v="110710.84652648005"/>
    <n v="1931.2887319486858"/>
    <x v="0"/>
  </r>
  <r>
    <x v="2"/>
    <x v="26"/>
    <n v="951.47954222930048"/>
    <n v="184.08288373739737"/>
    <n v="127.63429088712357"/>
    <n v="729.33641660536182"/>
    <n v="112525.90835274347"/>
    <n v="1992.5331334591833"/>
    <x v="0"/>
  </r>
  <r>
    <x v="2"/>
    <x v="27"/>
    <n v="951.02001952549301"/>
    <n v="185.86344679544192"/>
    <n v="128.57344300636115"/>
    <n v="802.27005826589766"/>
    <n v="113178.73275236652"/>
    <n v="2067.7269675931939"/>
    <x v="0"/>
  </r>
  <r>
    <x v="2"/>
    <x v="28"/>
    <n v="953.54819703247745"/>
    <n v="187.69194837373163"/>
    <n v="606.58943576101365"/>
    <n v="882.49706409248745"/>
    <n v="124421.70882611378"/>
    <n v="2630.3266452597104"/>
    <x v="0"/>
  </r>
  <r>
    <x v="2"/>
    <x v="29"/>
    <n v="958.19626312101286"/>
    <n v="189.5538014126366"/>
    <n v="684.07763960949774"/>
    <n v="970.74677050173636"/>
    <n v="125861.43044512242"/>
    <n v="2802.5744746448836"/>
    <x v="0"/>
  </r>
  <r>
    <x v="2"/>
    <x v="30"/>
    <n v="964.35703463497055"/>
    <n v="191.44180620434679"/>
    <n v="722.99739479601612"/>
    <n v="1067.8214475519101"/>
    <n v="126860.13949098313"/>
    <n v="2946.6176831872435"/>
    <x v="0"/>
  </r>
  <r>
    <x v="2"/>
    <x v="31"/>
    <n v="971.60577119924358"/>
    <n v="193.35245765518218"/>
    <n v="733.43526662301872"/>
    <n v="241.03829295448276"/>
    <n v="118765.54446919553"/>
    <n v="2139.4317884319271"/>
    <x v="0"/>
  </r>
  <r>
    <x v="2"/>
    <x v="32"/>
    <n v="979.64544526378222"/>
    <n v="195.28409892612996"/>
    <n v="741.09040907715314"/>
    <n v="144.93436267481087"/>
    <n v="116010.84029645927"/>
    <n v="2060.9543159418763"/>
    <x v="0"/>
  </r>
  <r>
    <x v="2"/>
    <x v="33"/>
    <n v="988.26843116320242"/>
    <n v="197.23599826258925"/>
    <n v="242.71512871746518"/>
    <n v="123.24091630890742"/>
    <n v="107515.01800817149"/>
    <n v="1551.4604744521641"/>
    <x v="0"/>
  </r>
  <r>
    <x v="2"/>
    <x v="34"/>
    <n v="997.32968748758208"/>
    <n v="199.20788741881415"/>
    <n v="194.56366155959392"/>
    <n v="110.19682366817443"/>
    <n v="105441.95740212254"/>
    <n v="1501.2980601341644"/>
    <x v="0"/>
  </r>
  <r>
    <x v="2"/>
    <x v="35"/>
    <n v="1006.7279847713812"/>
    <n v="201.19973087980179"/>
    <n v="191.45143633068534"/>
    <n v="99.105141200372785"/>
    <n v="101712.62460027245"/>
    <n v="1498.4842931822411"/>
    <x v="0"/>
  </r>
  <r>
    <x v="2"/>
    <x v="36"/>
    <n v="1016.3927649053414"/>
    <n v="203.21161048199954"/>
    <n v="192.8601645095417"/>
    <n v="107.81236041111677"/>
    <n v="102326.28174067808"/>
    <n v="1520.2769003079993"/>
    <x v="0"/>
  </r>
  <r>
    <x v="2"/>
    <x v="37"/>
    <n v="1026.2749427547674"/>
    <n v="205.24366773351943"/>
    <n v="909.88415364152058"/>
    <n v="659.03961925828526"/>
    <n v="123381.54999848349"/>
    <n v="2800.4423833880928"/>
    <x v="0"/>
  </r>
  <r>
    <x v="2"/>
    <x v="38"/>
    <n v="1036.3404673225757"/>
    <n v="207.29607498420455"/>
    <n v="1026.1164594142467"/>
    <n v="749.32331632962109"/>
    <n v="125021.69355763948"/>
    <n v="3019.0763180506483"/>
    <x v="0"/>
  </r>
  <r>
    <x v="2"/>
    <x v="39"/>
    <n v="1046.565814593984"/>
    <n v="209.36902102072156"/>
    <n v="1084.4960921940242"/>
    <n v="774.75618332941815"/>
    <n v="117976.12986564926"/>
    <n v="3115.1871111381479"/>
    <x v="0"/>
  </r>
  <r>
    <x v="2"/>
    <x v="40"/>
    <n v="1056.9348325586516"/>
    <n v="211.46270387426625"/>
    <n v="204.54998324691732"/>
    <n v="122.47561833294182"/>
    <n v="96091.259044020611"/>
    <n v="1595.4231380127769"/>
    <x v="0"/>
  </r>
  <r>
    <x v="2"/>
    <x v="41"/>
    <n v="1067.4365327573475"/>
    <n v="213.57732723467765"/>
    <n v="117.51637609248181"/>
    <n v="60.08066371010792"/>
    <n v="88308.043844081258"/>
    <n v="1458.6108997946149"/>
    <x v="0"/>
  </r>
  <r>
    <x v="2"/>
    <x v="42"/>
    <n v="1078.0635443960975"/>
    <n v="215.71309866785879"/>
    <n v="109.78362915471615"/>
    <n v="63.092490360352066"/>
    <n v="88204.153130348976"/>
    <n v="1466.6527625790245"/>
    <x v="0"/>
  </r>
  <r>
    <x v="2"/>
    <x v="43"/>
    <n v="1088.8110322578823"/>
    <n v="217.87022873495459"/>
    <n v="109.9906743763943"/>
    <n v="70.372031381676493"/>
    <n v="88924.005090077902"/>
    <n v="1487.0439667509077"/>
    <x v="0"/>
  </r>
  <r>
    <x v="2"/>
    <x v="44"/>
    <n v="1099.6759392729377"/>
    <n v="220.04893056251274"/>
    <n v="111.00150201317132"/>
    <n v="52.037203138167648"/>
    <n v="86313.422241250504"/>
    <n v="1482.7635749867895"/>
    <x v="0"/>
  </r>
  <r>
    <x v="2"/>
    <x v="45"/>
    <n v="1110.6564563504007"/>
    <n v="222.24941963824216"/>
    <n v="112.10260912260435"/>
    <n v="68.722132387355174"/>
    <n v="88052.818476102009"/>
    <n v="1513.7306174986027"/>
    <x v="0"/>
  </r>
  <r>
    <x v="2"/>
    <x v="46"/>
    <n v="1121.7516512932179"/>
    <n v="224.47191371967671"/>
    <n v="113.2227444227605"/>
    <n v="51.872213238735519"/>
    <n v="86597.724270736086"/>
    <n v="1511.3185226743906"/>
    <x v="0"/>
  </r>
  <r>
    <x v="2"/>
    <x v="47"/>
    <n v="1132.9612090716696"/>
    <n v="226.71663279939952"/>
    <n v="114.35488278788112"/>
    <n v="64.606060316341186"/>
    <n v="88003.057524151765"/>
    <n v="1538.6387849752914"/>
    <x v="0"/>
  </r>
  <r>
    <x v="2"/>
    <x v="48"/>
    <n v="1144.2852500482497"/>
    <n v="228.98379909865656"/>
    <n v="115.49842270784924"/>
    <n v="59.16808135007151"/>
    <n v="87638.048827759005"/>
    <n v="1547.9355532048271"/>
    <x v="0"/>
  </r>
  <r>
    <x v="2"/>
    <x v="49"/>
    <n v="1155.7242027688371"/>
    <n v="231.27363707527465"/>
    <n v="116.65340604413666"/>
    <n v="72.330285092339579"/>
    <n v="88936.795537380181"/>
    <n v="1575.9815309805881"/>
    <x v="0"/>
  </r>
  <r>
    <x v="2"/>
    <x v="50"/>
    <n v="1167.2787149505984"/>
    <n v="233.58637343884317"/>
    <n v="117.81994001549894"/>
    <n v="66.463239475122634"/>
    <n v="88605.183060246563"/>
    <n v="1585.1482678800633"/>
    <x v="0"/>
  </r>
  <r>
    <x v="2"/>
    <x v="51"/>
    <n v="1178.9495912079558"/>
    <n v="235.92223716963946"/>
    <n v="118.99813940674599"/>
    <n v="51.646323947512265"/>
    <n v="87316.126115826672"/>
    <n v="1585.5162917318535"/>
    <x v="0"/>
  </r>
  <r>
    <x v="2"/>
    <x v="52"/>
    <n v="1190.737749495531"/>
    <n v="238.28145953953981"/>
    <n v="120.18812079992267"/>
    <n v="58.562302860551014"/>
    <n v="88185.442059577588"/>
    <n v="1607.7696326955445"/>
    <x v="0"/>
  </r>
  <r>
    <x v="2"/>
    <x v="53"/>
    <n v="1202.6441906533335"/>
    <n v="240.66427413403716"/>
    <n v="121.39000200783282"/>
    <n v="50.856230286055101"/>
    <n v="87899.51109566931"/>
    <n v="1615.5546970812586"/>
    <x v="1"/>
  </r>
  <r>
    <x v="2"/>
    <x v="54"/>
    <n v="1214.66997712386"/>
    <n v="243.07091687492851"/>
    <n v="122.60390202790224"/>
    <n v="50.085623028605511"/>
    <n v="87963.851064175135"/>
    <n v="1630.4304190552964"/>
    <x v="1"/>
  </r>
  <r>
    <x v="2"/>
    <x v="55"/>
    <n v="1226.8162180898937"/>
    <n v="245.50162604345331"/>
    <n v="123.82994104818036"/>
    <n v="64.495392543751748"/>
    <n v="89559.595247451682"/>
    <n v="1660.6431777252792"/>
    <x v="1"/>
  </r>
  <r>
    <x v="2"/>
    <x v="56"/>
    <n v="1239.084059107149"/>
    <n v="247.9566423037756"/>
    <n v="125.06824045866206"/>
    <n v="79.845537819521695"/>
    <n v="90930.5391439542"/>
    <n v="1691.9544796891084"/>
    <x v="1"/>
  </r>
  <r>
    <x v="2"/>
    <x v="57"/>
    <n v="1251.4746748836701"/>
    <n v="250.43620872675723"/>
    <n v="126.31892286324869"/>
    <n v="75.986499178839992"/>
    <n v="90445.920164339244"/>
    <n v="1704.216305652516"/>
    <x v="1"/>
  </r>
  <r>
    <x v="2"/>
    <x v="58"/>
    <n v="1263.9892642623213"/>
    <n v="252.94057081399671"/>
    <n v="127.58211209188116"/>
    <n v="55.211999531796408"/>
    <n v="88773.36868817432"/>
    <n v="1699.7239466999954"/>
    <x v="1"/>
  </r>
  <r>
    <x v="2"/>
    <x v="59"/>
    <n v="1276.629046745815"/>
    <n v="255.46997652212266"/>
    <n v="128.85793321279999"/>
    <n v="69.84652456281529"/>
    <n v="90267.793602332356"/>
    <n v="1730.8034810435529"/>
    <x v="1"/>
  </r>
  <r>
    <x v="2"/>
    <x v="60"/>
    <n v="1289.3952601018823"/>
    <n v="258.02467628733689"/>
    <n v="130.14651254492799"/>
    <n v="76.641930187737188"/>
    <n v="90949.615233510747"/>
    <n v="1754.2083791218843"/>
    <x v="1"/>
  </r>
  <r>
    <x v="2"/>
    <x v="61"/>
    <n v="1302.2891587249276"/>
    <n v="260.60492305020671"/>
    <n v="131.44797767037727"/>
    <n v="85.370298855050024"/>
    <n v="91717.165546882432"/>
    <n v="1779.7123583005616"/>
    <x v="1"/>
  </r>
  <r>
    <x v="2"/>
    <x v="62"/>
    <n v="1315.3120125275952"/>
    <n v="263.21097228070704"/>
    <n v="132.76245744708103"/>
    <n v="54.465431917933572"/>
    <n v="89301.80133630769"/>
    <n v="1765.7508741733168"/>
    <x v="1"/>
  </r>
  <r>
    <x v="2"/>
    <x v="63"/>
    <n v="1328.4651062036642"/>
    <n v="265.84308200351325"/>
    <n v="134.09008202155184"/>
    <n v="87.694504912753814"/>
    <n v="92173.675510490051"/>
    <n v="1816.0927751414829"/>
    <x v="1"/>
  </r>
  <r>
    <x v="2"/>
    <x v="64"/>
    <n v="1341.749738751256"/>
    <n v="268.5015128235479"/>
    <n v="135.43098284176733"/>
    <n v="83.361284282588173"/>
    <n v="92035.793314985378"/>
    <n v="1829.0435186991594"/>
    <x v="1"/>
  </r>
  <r>
    <x v="2"/>
    <x v="65"/>
    <n v="1355.1672231786572"/>
    <n v="271.18652795178315"/>
    <n v="136.78529267018502"/>
    <n v="55.969900088040191"/>
    <n v="89912.068064962135"/>
    <n v="1819.1089438886656"/>
    <x v="1"/>
  </r>
  <r>
    <x v="2"/>
    <x v="66"/>
    <n v="1368.7188863383656"/>
    <n v="273.89839323130087"/>
    <n v="138.15314559688687"/>
    <n v="57.994138834563536"/>
    <n v="90266.53147910563"/>
    <n v="1838.7645640011167"/>
    <x v="1"/>
  </r>
  <r>
    <x v="2"/>
    <x v="67"/>
    <n v="1382.4060688512948"/>
    <n v="276.63737716361385"/>
    <n v="139.53467705285576"/>
    <n v="63.436277591791828"/>
    <n v="90930.361913968693"/>
    <n v="1862.0144006595563"/>
    <x v="1"/>
  </r>
  <r>
    <x v="2"/>
    <x v="68"/>
    <n v="1396.2301250944893"/>
    <n v="279.40375093524995"/>
    <n v="140.93002382338432"/>
    <n v="69.744177838348207"/>
    <n v="91623.344180897067"/>
    <n v="1886.3080776914717"/>
    <x v="1"/>
  </r>
  <r>
    <x v="2"/>
    <x v="69"/>
    <n v="1410.1924232337115"/>
    <n v="282.19778844460245"/>
    <n v="142.33932406161816"/>
    <n v="76.715022870920762"/>
    <n v="92318.985494932116"/>
    <n v="1911.4445586108527"/>
    <x v="1"/>
  </r>
  <r>
    <x v="2"/>
    <x v="70"/>
    <n v="1424.2943452878426"/>
    <n v="285.01976632904848"/>
    <n v="143.76271730223434"/>
    <n v="84.38616788288661"/>
    <n v="99416.77588984622"/>
    <n v="1937.462996802012"/>
    <x v="1"/>
  </r>
  <r>
    <x v="2"/>
    <x v="71"/>
    <n v="1438.5372872159771"/>
    <n v="287.86996399233897"/>
    <n v="145.20034447525668"/>
    <n v="92.824748943662641"/>
    <n v="100112.68099442027"/>
    <n v="1964.4323446272356"/>
    <x v="1"/>
  </r>
  <r>
    <x v="2"/>
    <x v="72"/>
    <n v="1452.9226590208159"/>
    <n v="290.74866363226238"/>
    <n v="146.65234792000928"/>
    <n v="102.10722026527766"/>
    <n v="100808.58809818666"/>
    <n v="1992.4308908383653"/>
    <x v="1"/>
  </r>
  <r>
    <x v="2"/>
    <x v="73"/>
    <n v="1467.4518848638995"/>
    <n v="293.65615026858495"/>
    <n v="148.11887139920933"/>
    <n v="112.3179419345303"/>
    <n v="101504.49538414541"/>
    <n v="2021.5448484662243"/>
    <x v="1"/>
  </r>
  <r>
    <x v="2"/>
    <x v="74"/>
    <n v="1482.1264031895512"/>
    <n v="296.59271177127079"/>
    <n v="149.60006011320144"/>
    <n v="123.54973609225584"/>
    <n v="106058.82615628134"/>
    <n v="2051.8689111662793"/>
    <x v="1"/>
  </r>
  <r>
    <x v="2"/>
    <x v="75"/>
    <n v="1496.9476668553555"/>
    <n v="299.55863888898352"/>
    <n v="151.09606071433342"/>
    <n v="135.90470969790869"/>
    <n v="106754.7334608621"/>
    <n v="2083.5070761565812"/>
    <x v="1"/>
  </r>
  <r>
    <x v="2"/>
    <x v="76"/>
    <n v="1511.9171432676453"/>
    <n v="302.55422527787334"/>
    <n v="152.60702132147676"/>
    <n v="149.49518066734228"/>
    <n v="107450.64076575084"/>
    <n v="2116.5735705343377"/>
    <x v="1"/>
  </r>
  <r>
    <x v="2"/>
    <x v="77"/>
    <n v="1527.0363145209371"/>
    <n v="305.57976753065202"/>
    <n v="154.13309153469152"/>
    <n v="164.4446987340408"/>
    <n v="108146.54807077083"/>
    <n v="2151.1938723203216"/>
    <x v="1"/>
  </r>
  <r>
    <x v="2"/>
    <x v="78"/>
    <n v="1542.3066775405773"/>
    <n v="308.63556520595853"/>
    <n v="1404.1372031789076"/>
    <n v="180.88916860744132"/>
    <n v="125251.1135903033"/>
    <n v="3435.9686145328847"/>
    <x v="1"/>
  </r>
  <r>
    <x v="2"/>
    <x v="79"/>
    <n v="1557.7297442280847"/>
    <n v="311.72192085801817"/>
    <n v="1529.1376143433292"/>
    <n v="198.97808546818513"/>
    <n v="126463.31763508228"/>
    <n v="3597.5673648976176"/>
    <x v="1"/>
  </r>
  <r>
    <x v="2"/>
    <x v="80"/>
    <n v="1573.3070416088365"/>
    <n v="314.83914006659836"/>
    <n v="1541.6376554597714"/>
    <n v="218.87589401500364"/>
    <n v="127146.82656145583"/>
    <n v="3648.6597311502101"/>
    <x v="1"/>
  </r>
  <r>
    <x v="2"/>
    <x v="81"/>
    <n v="1589.0401119818548"/>
    <n v="317.98753146726438"/>
    <n v="1542.8876595714157"/>
    <n v="240.76348341650402"/>
    <n v="127780.09177186362"/>
    <n v="3690.6787864370394"/>
    <x v="1"/>
  </r>
  <r>
    <x v="2"/>
    <x v="82"/>
    <n v="1604.9305130715238"/>
    <n v="321.16740678193696"/>
    <n v="1543.0126599825801"/>
    <n v="264.83983175815445"/>
    <n v="128408.35726718437"/>
    <n v="3733.9504115941954"/>
    <x v="1"/>
  </r>
  <r>
    <x v="2"/>
    <x v="83"/>
    <n v="1620.9798181811348"/>
    <n v="324.37908084975635"/>
    <n v="1543.0251600236966"/>
    <n v="1053.670861709988"/>
    <n v="136609.3347315116"/>
    <n v="4542.0549207645763"/>
    <x v="1"/>
  </r>
  <r>
    <x v="2"/>
    <x v="84"/>
    <n v="1637.1896163481729"/>
    <n v="327.62287165825393"/>
    <n v="1543.0264100278082"/>
    <n v="1118.6793802706597"/>
    <n v="137034.62828047766"/>
    <n v="4626.5182783048949"/>
    <x v="1"/>
  </r>
  <r>
    <x v="2"/>
    <x v="85"/>
    <n v="1653.5615125013132"/>
    <n v="330.89910037483645"/>
    <n v="1543.0265350282193"/>
    <n v="1128.3298040841657"/>
    <n v="137167.03840164046"/>
    <n v="4655.816951988535"/>
    <x v="1"/>
  </r>
  <r>
    <x v="2"/>
    <x v="86"/>
    <n v="1670.0971276190878"/>
    <n v="334.20809137858481"/>
    <n v="306.18534057487193"/>
    <n v="1027.6486598598062"/>
    <n v="125631.92856258247"/>
    <n v="3338.1392194323507"/>
    <x v="1"/>
  </r>
  <r>
    <x v="2"/>
    <x v="87"/>
    <n v="1686.7980988902116"/>
    <n v="337.55017229237069"/>
    <n v="184.02004800025765"/>
    <n v="926.09897749223137"/>
    <n v="118536.51273032506"/>
    <n v="3134.4672966750713"/>
    <x v="1"/>
  </r>
  <r>
    <x v="2"/>
    <x v="88"/>
    <n v="1703.6660798755668"/>
    <n v="340.92567401529436"/>
    <n v="173.33753388222391"/>
    <n v="833.61059810484892"/>
    <n v="117609.0524534749"/>
    <n v="3051.539885877934"/>
    <x v="1"/>
  </r>
  <r>
    <x v="2"/>
    <x v="89"/>
    <n v="1720.7027406718398"/>
    <n v="344.33493075544732"/>
    <n v="173.81863776124251"/>
    <n v="750.26169013054812"/>
    <n v="117109.72969664434"/>
    <n v="2989.1179993190776"/>
    <x v="1"/>
  </r>
  <r>
    <x v="2"/>
    <x v="90"/>
    <n v="1737.9097680768202"/>
    <n v="347.77828006300183"/>
    <n v="175.43159699287457"/>
    <n v="675.2367363011117"/>
    <n v="116654.63470379228"/>
    <n v="2936.3563814338086"/>
    <x v="1"/>
  </r>
  <r>
    <x v="2"/>
    <x v="91"/>
    <n v="1755.2888657563717"/>
    <n v="351.25606286363183"/>
    <n v="177.17339024820529"/>
    <n v="607.71318418936244"/>
    <n v="116203.93678379721"/>
    <n v="2891.4315030575713"/>
    <x v="1"/>
  </r>
  <r>
    <x v="2"/>
    <x v="92"/>
    <n v="1772.8417544130839"/>
    <n v="354.76862349226815"/>
    <n v="178.94387187922752"/>
    <n v="546.94187792226239"/>
    <n v="108055.17929963414"/>
    <n v="2853.4961277068419"/>
    <x v="1"/>
  </r>
  <r>
    <x v="2"/>
    <x v="93"/>
    <n v="1790.5701719566184"/>
    <n v="358.31630972719086"/>
    <n v="180.73318537087383"/>
    <n v="492.24769134521978"/>
    <n v="107604.95991244889"/>
    <n v="2821.867358399903"/>
    <x v="1"/>
  </r>
  <r>
    <x v="2"/>
    <x v="94"/>
    <n v="1808.4758736757674"/>
    <n v="361.89947282446275"/>
    <n v="182.54050470186797"/>
    <n v="443.02292233221618"/>
    <n v="107154.7447913986"/>
    <n v="2795.9387735343144"/>
    <x v="1"/>
  </r>
  <r>
    <x v="2"/>
    <x v="95"/>
    <n v="1826.5606324122327"/>
    <n v="365.51846755270736"/>
    <n v="184.36590849661519"/>
    <n v="398.72063011114642"/>
    <n v="106704.53009258656"/>
    <n v="2775.1656385727019"/>
    <x v="1"/>
  </r>
  <r>
    <x v="2"/>
    <x v="96"/>
    <n v="1844.826238736151"/>
    <n v="369.17365222823446"/>
    <n v="186.20956745635419"/>
    <n v="358.848567101247"/>
    <n v="105221.66027817354"/>
    <n v="2759.0580255219866"/>
    <x v="1"/>
  </r>
  <r>
    <x v="2"/>
    <x v="97"/>
    <n v="1863.2745011233692"/>
    <n v="372.86538875051679"/>
    <n v="188.07166311839504"/>
    <n v="322.96371039124381"/>
    <n v="104771.44562528623"/>
    <n v="2747.1752633835249"/>
    <x v="1"/>
  </r>
  <r>
    <x v="2"/>
    <x v="98"/>
    <n v="1881.9072461345027"/>
    <n v="376.59404263802196"/>
    <n v="189.95237974832671"/>
    <n v="133.89910327549779"/>
    <n v="99894.321588576102"/>
    <n v="2582.3527717963493"/>
    <x v="1"/>
  </r>
  <r>
    <x v="2"/>
    <x v="99"/>
    <n v="1900.7263185957777"/>
    <n v="380.35998306440217"/>
    <n v="191.85190354568476"/>
    <n v="131.17990690810623"/>
    <n v="99928.687906012899"/>
    <n v="2604.1181121139707"/>
    <x v="1"/>
  </r>
  <r>
    <x v="2"/>
    <x v="100"/>
    <n v="1919.7335817816866"/>
    <n v="384.16358289504626"/>
    <n v="193.77042258112911"/>
    <n v="140.98355247161746"/>
    <n v="100477.52109613165"/>
    <n v="2638.6511397294789"/>
    <x v="1"/>
  </r>
  <r>
    <x v="2"/>
    <x v="101"/>
    <n v="1938.930917599469"/>
    <n v="388.00521872399673"/>
    <n v="195.70812680693916"/>
    <n v="119.77508266779253"/>
    <n v="99697.943617222045"/>
    <n v="2642.4193457981974"/>
    <x v="1"/>
  </r>
  <r>
    <x v="2"/>
    <x v="102"/>
    <n v="1958.3202267754396"/>
    <n v="391.88527091123672"/>
    <n v="197.66520807500842"/>
    <n v="108.8837397522194"/>
    <n v="99304.989446093387"/>
    <n v="2656.7544455139041"/>
    <x v="1"/>
  </r>
  <r>
    <x v="2"/>
    <x v="103"/>
    <n v="1977.9034290431773"/>
    <n v="395.80412362034906"/>
    <n v="199.64186015575851"/>
    <n v="128.17560326656212"/>
    <n v="100388.19255738331"/>
    <n v="2701.5250160858468"/>
    <x v="1"/>
  </r>
  <r>
    <x v="2"/>
    <x v="104"/>
    <n v="1997.6824633335973"/>
    <n v="399.76216485655254"/>
    <n v="201.63827875731607"/>
    <n v="143.34204840443286"/>
    <n v="101178.46635798449"/>
    <n v="2742.4249553518989"/>
    <x v="1"/>
  </r>
  <r>
    <x v="2"/>
    <x v="105"/>
    <n v="2017.6592879669249"/>
    <n v="403.75978650511809"/>
    <n v="203.65466154488925"/>
    <n v="150.38582696430953"/>
    <n v="101972.33947260911"/>
    <n v="2775.459562981242"/>
    <x v="2"/>
  </r>
  <r>
    <x v="2"/>
    <x v="106"/>
    <n v="2037.8358808465882"/>
    <n v="407.79738437016931"/>
    <n v="205.69120816033816"/>
    <n v="121.85852750383346"/>
    <n v="100922.51957950077"/>
    <n v="2773.1830008809293"/>
    <x v="2"/>
  </r>
  <r>
    <x v="2"/>
    <x v="107"/>
    <n v="2058.2142396550498"/>
    <n v="411.87535821387098"/>
    <n v="207.74812024194148"/>
    <n v="109.34453521093963"/>
    <n v="100455.19069077959"/>
    <n v="2787.1822533218024"/>
    <x v="2"/>
  </r>
  <r>
    <x v="2"/>
    <x v="108"/>
    <n v="2078.7963820515974"/>
    <n v="415.99411179600963"/>
    <n v="209.82560144436087"/>
    <n v="109.83014887940129"/>
    <n v="100632.04722674776"/>
    <n v="2814.4462441713695"/>
    <x v="2"/>
  </r>
  <r>
    <x v="2"/>
    <x v="109"/>
    <n v="2099.5843458721115"/>
    <n v="420.15405291396974"/>
    <n v="112.72797697901491"/>
    <n v="62.472888996874772"/>
    <n v="92881.522831677343"/>
    <n v="2694.9392647619707"/>
    <x v="2"/>
  </r>
  <r>
    <x v="2"/>
    <x v="110"/>
    <n v="1590.5390818172268"/>
    <n v="310.00777053935025"/>
    <n v="103.93566870082611"/>
    <n v="70.476990277875501"/>
    <n v="91184.487752723959"/>
    <n v="2074.9595113352784"/>
    <x v="2"/>
  </r>
  <r>
    <x v="2"/>
    <x v="111"/>
    <n v="1225.8773572720588"/>
    <n v="255.93393679286413"/>
    <n v="103.98306658303643"/>
    <n v="69.205699522998458"/>
    <n v="89743.208144751276"/>
    <n v="1655.0000601709578"/>
    <x v="2"/>
  </r>
  <r>
    <x v="2"/>
    <x v="112"/>
    <n v="970.61415009044106"/>
    <n v="229.90632043485297"/>
    <n v="104.923701368387"/>
    <n v="51.920569952299843"/>
    <n v="87222.285498302488"/>
    <n v="1357.3647418459809"/>
    <x v="2"/>
  </r>
  <r>
    <x v="2"/>
    <x v="113"/>
    <n v="791.92990506330864"/>
    <n v="217.91190577623161"/>
    <n v="56.365078554128111"/>
    <n v="50.192056995229983"/>
    <n v="82111.904627077587"/>
    <n v="1116.3989463888984"/>
    <x v="2"/>
  </r>
  <r>
    <x v="2"/>
    <x v="114"/>
    <n v="666.85093354431592"/>
    <n v="212.94428590250897"/>
    <n v="51.967943356875118"/>
    <n v="50.019205699522999"/>
    <n v="81071.427883032913"/>
    <n v="981.78236850322298"/>
    <x v="2"/>
  </r>
  <r>
    <x v="2"/>
    <x v="115"/>
    <n v="579.29565348102119"/>
    <n v="211.50035929579155"/>
    <n v="51.991544192164426"/>
    <n v="50.001920569952304"/>
    <n v="80744.636909141773"/>
    <n v="892.78947753892942"/>
    <x v="2"/>
  </r>
  <r>
    <x v="2"/>
    <x v="116"/>
    <n v="518.00695743671474"/>
    <n v="211.82867815587826"/>
    <n v="52.461851774258122"/>
    <n v="50.000192056995232"/>
    <n v="80577.724605535448"/>
    <n v="832.29767942384638"/>
    <x v="2"/>
  </r>
  <r>
    <x v="2"/>
    <x v="117"/>
    <n v="475.10487020570025"/>
    <n v="211.99283758592162"/>
    <n v="50.246185177425815"/>
    <n v="50.000019205699523"/>
    <n v="80108.378524391796"/>
    <n v="787.34391217474717"/>
    <x v="2"/>
  </r>
  <r>
    <x v="2"/>
    <x v="118"/>
    <n v="445.07340914399015"/>
    <n v="155.99641879296081"/>
    <n v="50.024618517742582"/>
    <n v="50.00000192056995"/>
    <n v="78723.47843583877"/>
    <n v="701.0944483752636"/>
    <x v="2"/>
  </r>
  <r>
    <x v="2"/>
    <x v="119"/>
    <n v="424.05138640079315"/>
    <n v="128.46323515807489"/>
    <n v="50.002461851774257"/>
    <n v="54.500000192057001"/>
    <n v="78346.563230838452"/>
    <n v="657.01708360269924"/>
    <x v="2"/>
  </r>
  <r>
    <x v="2"/>
    <x v="120"/>
    <n v="409.3359704805552"/>
    <n v="115.2012935982479"/>
    <n v="50.000246185177424"/>
    <n v="59.90000001920572"/>
    <n v="78390.371200037305"/>
    <n v="634.43751028318616"/>
    <x v="2"/>
  </r>
  <r>
    <x v="2"/>
    <x v="121"/>
    <n v="399.03517933638864"/>
    <n v="109.0800195785265"/>
    <n v="50.000024618517742"/>
    <n v="65.885000001920602"/>
    <n v="78678.588419984095"/>
    <n v="624.00022353535348"/>
    <x v="2"/>
  </r>
  <r>
    <x v="2"/>
    <x v="122"/>
    <n v="526.86853028444625"/>
    <n v="136.0359455090902"/>
    <n v="50.000002461851778"/>
    <n v="72.473000000192101"/>
    <n v="87163.450715969011"/>
    <n v="785.37747825558029"/>
    <x v="2"/>
  </r>
  <r>
    <x v="2"/>
    <x v="123"/>
    <n v="618.82731499557644"/>
    <n v="150.32886783157031"/>
    <n v="50.000000246185181"/>
    <n v="79.720250000019263"/>
    <n v="88495.602721107338"/>
    <n v="898.87643307335122"/>
    <x v="2"/>
  </r>
  <r>
    <x v="2"/>
    <x v="124"/>
    <n v="685.6986577313321"/>
    <n v="158.29843794358061"/>
    <n v="63.493437345214673"/>
    <n v="87.692270000001983"/>
    <n v="91139.202137954882"/>
    <n v="995.18280302012943"/>
    <x v="2"/>
  </r>
  <r>
    <x v="2"/>
    <x v="125"/>
    <n v="735.03379301870541"/>
    <n v="163.1145630398637"/>
    <n v="298.81653033750223"/>
    <n v="96.461496500000266"/>
    <n v="102598.6741483432"/>
    <n v="1293.4263828960716"/>
    <x v="2"/>
  </r>
  <r>
    <x v="2"/>
    <x v="126"/>
    <n v="772.11883504593447"/>
    <n v="166.362279028686"/>
    <n v="1492.2175860486539"/>
    <n v="106.10764610000011"/>
    <n v="118235.68739550424"/>
    <n v="2536.8063462232744"/>
    <x v="2"/>
  </r>
  <r>
    <x v="2"/>
    <x v="127"/>
    <n v="800.65431626432314"/>
    <n v="168.83418699818469"/>
    <n v="1172.8569117152979"/>
    <n v="116.71841070500011"/>
    <n v="117292.23625205236"/>
    <n v="2259.0638256828061"/>
    <x v="2"/>
  </r>
  <r>
    <x v="2"/>
    <x v="128"/>
    <n v="823.230864434517"/>
    <n v="170.92667145777244"/>
    <n v="1243.2843595930055"/>
    <n v="128.39025177500014"/>
    <n v="118369.87591631604"/>
    <n v="2365.8321472602952"/>
    <x v="2"/>
  </r>
  <r>
    <x v="2"/>
    <x v="129"/>
    <n v="841.66217658414746"/>
    <n v="172.83800946715314"/>
    <n v="1250.3271043807763"/>
    <n v="141.22927695245016"/>
    <n v="119068.83049079546"/>
    <n v="2406.0565673845272"/>
    <x v="2"/>
  </r>
  <r>
    <x v="2"/>
    <x v="130"/>
    <n v="857.21810080368891"/>
    <n v="174.66742520922617"/>
    <n v="1194.7314454384796"/>
    <n v="155.35220464769017"/>
    <n v="119406.22645659605"/>
    <n v="2381.9691760990845"/>
    <x v="2"/>
  </r>
  <r>
    <x v="2"/>
    <x v="131"/>
    <n v="870.78779352931565"/>
    <n v="176.46461728501919"/>
    <n v="1135.6869427942297"/>
    <n v="170.88742511245871"/>
    <n v="121035.30336167981"/>
    <n v="2353.8267787210234"/>
    <x v="2"/>
  </r>
  <r>
    <x v="2"/>
    <x v="132"/>
    <n v="882.99392966692176"/>
    <n v="178.25452236971972"/>
    <n v="1078.9718026172857"/>
    <n v="187.97616762370453"/>
    <n v="121321.53756057362"/>
    <n v="2328.1964222776319"/>
    <x v="2"/>
  </r>
  <r>
    <x v="2"/>
    <x v="133"/>
    <n v="730.59575076684519"/>
    <n v="139.12726118485986"/>
    <n v="1025.0301331826981"/>
    <n v="206.77378438607496"/>
    <n v="120111.59361065904"/>
    <n v="2101.526929520478"/>
    <x v="2"/>
  </r>
  <r>
    <x v="2"/>
    <x v="134"/>
    <n v="790.35569346454008"/>
    <n v="161.39529081555696"/>
    <n v="973.77931859319085"/>
    <n v="227.45116282468251"/>
    <n v="121098.43974867641"/>
    <n v="2152.9814656979702"/>
    <x v="2"/>
  </r>
  <r>
    <x v="2"/>
    <x v="135"/>
    <n v="834.97704003220383"/>
    <n v="173.44762223313683"/>
    <n v="925.09042187049408"/>
    <n v="250.19627910715079"/>
    <n v="121956.05403871155"/>
    <n v="2183.7113632429855"/>
    <x v="2"/>
  </r>
  <r>
    <x v="2"/>
    <x v="136"/>
    <n v="869.02926317563879"/>
    <n v="180.40128771018033"/>
    <n v="878.83590769766568"/>
    <n v="611.58598059990481"/>
    <n v="126978.77021039475"/>
    <n v="2539.8524391833898"/>
    <x v="2"/>
  </r>
  <r>
    <x v="2"/>
    <x v="137"/>
    <n v="895.7112727275744"/>
    <n v="184.81489521463823"/>
    <n v="834.89411300485187"/>
    <n v="621.22900522561417"/>
    <n v="126903.13155856007"/>
    <n v="2536.6492861726783"/>
    <x v="2"/>
  </r>
  <r>
    <x v="2"/>
    <x v="138"/>
    <n v="917.2625872989754"/>
    <n v="187.96784148046265"/>
    <n v="793.14940742381623"/>
    <n v="563.44410181985722"/>
    <n v="126136.74614787039"/>
    <n v="2461.8239380231116"/>
    <x v="2"/>
  </r>
  <r>
    <x v="2"/>
    <x v="139"/>
    <n v="935.25115446285304"/>
    <n v="190.49991855210629"/>
    <n v="753.49193705954622"/>
    <n v="529.38572986298323"/>
    <n v="122452.83818082081"/>
    <n v="2408.6287399374887"/>
    <x v="2"/>
  </r>
  <r>
    <x v="2"/>
    <x v="140"/>
    <n v="950.774824911103"/>
    <n v="192.73111706604686"/>
    <n v="715.81734020726083"/>
    <n v="496.58415109772199"/>
    <n v="121840.95662262855"/>
    <n v="2355.9074332821328"/>
    <x v="2"/>
  </r>
  <r>
    <x v="2"/>
    <x v="141"/>
    <n v="964.60238439274917"/>
    <n v="194.82152790091709"/>
    <n v="680.026473196967"/>
    <n v="504.2092141170541"/>
    <n v="121673.39122434755"/>
    <n v="2343.6595996076876"/>
    <x v="2"/>
  </r>
  <r>
    <x v="2"/>
    <x v="142"/>
    <n v="977.27227609945112"/>
    <n v="196.85129301203114"/>
    <n v="157.49912347511207"/>
    <n v="459.51664051825912"/>
    <n v="111210.30459821537"/>
    <n v="1791.1393331048534"/>
    <x v="2"/>
  </r>
  <r>
    <x v="2"/>
    <x v="143"/>
    <n v="989.16170636438778"/>
    <n v="198.86058085820389"/>
    <n v="106.1413532644807"/>
    <n v="414.13781124772424"/>
    <n v="108000.69327816847"/>
    <n v="1708.3014517347965"/>
    <x v="2"/>
  </r>
  <r>
    <x v="2"/>
    <x v="144"/>
    <n v="1000.5350186807912"/>
    <n v="200.86957412481215"/>
    <n v="101.90949065258727"/>
    <n v="372.78131360108091"/>
    <n v="99509.599777007461"/>
    <n v="1676.0953970592714"/>
    <x v="2"/>
  </r>
  <r>
    <x v="2"/>
    <x v="145"/>
    <n v="1011.5775555445306"/>
    <n v="202.88846359507338"/>
    <n v="102.3992579446593"/>
    <n v="335.50891058878574"/>
    <n v="99026.689641915713"/>
    <n v="1652.3741876730489"/>
    <x v="2"/>
  </r>
  <r>
    <x v="2"/>
    <x v="146"/>
    <n v="1022.4193617738281"/>
    <n v="204.92244509553063"/>
    <n v="103.37031776266051"/>
    <n v="301.95859236468846"/>
    <n v="98574.699452120607"/>
    <n v="1632.6707169967076"/>
    <x v="2"/>
  </r>
  <r>
    <x v="2"/>
    <x v="147"/>
    <n v="1033.1517768632627"/>
    <n v="206.97421797873926"/>
    <n v="104.3987276641426"/>
    <n v="271.76279041169778"/>
    <n v="98125.311831276762"/>
    <n v="1616.2875129178424"/>
    <x v="2"/>
  </r>
  <r>
    <x v="2"/>
    <x v="148"/>
    <n v="1043.839049662083"/>
    <n v="209.04523437465329"/>
    <n v="105.44218561316956"/>
    <n v="244.58651709887582"/>
    <n v="96643.210869221439"/>
    <n v="1602.9129867487818"/>
    <x v="2"/>
  </r>
  <r>
    <x v="2"/>
    <x v="149"/>
    <n v="1054.526468679835"/>
    <n v="211.13632382646313"/>
    <n v="106.4965545365398"/>
    <n v="220.12786596182303"/>
    <n v="96193.544461644255"/>
    <n v="1592.287213004661"/>
    <x v="2"/>
  </r>
  <r>
    <x v="2"/>
    <x v="150"/>
    <n v="1065.2460533314254"/>
    <n v="213.24800561875941"/>
    <n v="107.56151478862904"/>
    <n v="198.11507942292423"/>
    <n v="95743.709332245257"/>
    <n v="1584.1706531617381"/>
    <x v="2"/>
  </r>
  <r>
    <x v="2"/>
    <x v="151"/>
    <n v="1076.020537840094"/>
    <n v="215.38064495196284"/>
    <n v="108.63712940718773"/>
    <n v="178.30357148636014"/>
    <n v="95293.75669644709"/>
    <n v="1578.3418836856047"/>
    <x v="2"/>
  </r>
  <r>
    <x v="2"/>
    <x v="152"/>
    <n v="1086.8661600012429"/>
    <n v="217.53453103999038"/>
    <n v="109.72350064832683"/>
    <n v="160.47321433829697"/>
    <n v="94829.364124527041"/>
    <n v="1574.5974060278568"/>
    <x v="2"/>
  </r>
  <r>
    <x v="2"/>
    <x v="153"/>
    <n v="1097.7946133491789"/>
    <n v="219.70991616964426"/>
    <n v="110.82073564951685"/>
    <n v="144.42589290452457"/>
    <n v="94379.274630291693"/>
    <n v="1572.7511580728644"/>
    <x v="2"/>
  </r>
  <r>
    <x v="2"/>
    <x v="154"/>
    <n v="1108.8144137062172"/>
    <n v="221.90703524096767"/>
    <n v="111.92894300548268"/>
    <n v="86.574851158557635"/>
    <n v="91608.02983785345"/>
    <n v="1529.2252431112252"/>
    <x v="2"/>
  </r>
  <r>
    <x v="2"/>
    <x v="155"/>
    <n v="1119.9318557997619"/>
    <n v="224.12611554819082"/>
    <n v="113.04823243548455"/>
    <n v="53.657485115855764"/>
    <n v="89027.342609905783"/>
    <n v="1510.7636888992931"/>
    <x v="2"/>
  </r>
  <r>
    <x v="2"/>
    <x v="156"/>
    <n v="1131.1516829272973"/>
    <n v="226.36738168107948"/>
    <n v="114.17871475983412"/>
    <n v="72.40879191539814"/>
    <n v="90890.693556396844"/>
    <n v="1544.1065712836089"/>
    <x v="2"/>
  </r>
  <r>
    <x v="3"/>
    <x v="0"/>
    <n v="1215"/>
    <n v="240"/>
    <n v="120"/>
    <n v="86.001096442752271"/>
    <n v="77079.506295831859"/>
    <n v="1661.0010964427522"/>
    <x v="0"/>
  </r>
  <r>
    <x v="3"/>
    <x v="1"/>
    <n v="1233.2249999999999"/>
    <n v="246"/>
    <n v="125.4"/>
    <n v="75.158057336089499"/>
    <n v="76765.044813404485"/>
    <n v="1679.7830573360895"/>
    <x v="0"/>
  </r>
  <r>
    <x v="3"/>
    <x v="2"/>
    <n v="1265.1187499999999"/>
    <n v="255.3"/>
    <n v="131.61000000000001"/>
    <n v="85.551265747359452"/>
    <n v="78063.605315500681"/>
    <n v="1737.5800157473593"/>
    <x v="0"/>
  </r>
  <r>
    <x v="3"/>
    <x v="3"/>
    <n v="1307.5374374999999"/>
    <n v="266.56500000000005"/>
    <n v="138.18450000000001"/>
    <n v="79.937325720501278"/>
    <n v="78278.860621756554"/>
    <n v="1792.2242632205014"/>
    <x v="0"/>
  </r>
  <r>
    <x v="3"/>
    <x v="4"/>
    <n v="1358.3282343749997"/>
    <n v="279.14325000000002"/>
    <n v="145.09312500000001"/>
    <n v="78.673845779774041"/>
    <n v="78814.468536996981"/>
    <n v="1861.2384551547739"/>
    <x v="0"/>
  </r>
  <r>
    <x v="3"/>
    <x v="5"/>
    <n v="1416.0343935937497"/>
    <n v="292.7254125"/>
    <n v="152.34772124999998"/>
    <n v="104.44592517015187"/>
    <n v="80719.855516242795"/>
    <n v="1965.5534525139014"/>
    <x v="0"/>
  </r>
  <r>
    <x v="3"/>
    <x v="6"/>
    <n v="1479.6889365234372"/>
    <n v="307.17418312500001"/>
    <n v="159.9651013125"/>
    <n v="114.79981526770777"/>
    <n v="81908.017358459736"/>
    <n v="2061.6280362286448"/>
    <x v="0"/>
  </r>
  <r>
    <x v="3"/>
    <x v="7"/>
    <n v="1548.6703596246089"/>
    <n v="322.43914228125004"/>
    <n v="167.96335577812499"/>
    <n v="93.330244226037308"/>
    <n v="81378.715275296752"/>
    <n v="2132.4031019100212"/>
    <x v="0"/>
  </r>
  <r>
    <x v="3"/>
    <x v="8"/>
    <n v="1622.6017609983394"/>
    <n v="338.51422439531251"/>
    <n v="176.36152350703125"/>
    <n v="125.45134223199031"/>
    <n v="83724.296071161545"/>
    <n v="2262.9288511326731"/>
    <x v="0"/>
  </r>
  <r>
    <x v="3"/>
    <x v="9"/>
    <n v="1701.2803674230063"/>
    <n v="355.41649811507818"/>
    <n v="185.17959967638285"/>
    <n v="112.54864501593987"/>
    <n v="83762.625471094914"/>
    <n v="2354.425110230407"/>
    <x v="0"/>
  </r>
  <r>
    <x v="3"/>
    <x v="10"/>
    <n v="1784.6283486564819"/>
    <n v="373.17560427083208"/>
    <n v="194.43857965960203"/>
    <n v="121.2106546210908"/>
    <n v="84845.538014567952"/>
    <n v="2473.4531872080065"/>
    <x v="0"/>
  </r>
  <r>
    <x v="3"/>
    <x v="11"/>
    <n v="1872.6585400929334"/>
    <n v="391.82852510937369"/>
    <n v="204.1605086425221"/>
    <n v="137.02342770109104"/>
    <n v="86206.124109384138"/>
    <n v="2605.6710015459203"/>
    <x v="0"/>
  </r>
  <r>
    <x v="3"/>
    <x v="12"/>
    <n v="1965.4506089001195"/>
    <n v="411.4170216773424"/>
    <n v="214.36853407464221"/>
    <n v="143.42720784633852"/>
    <n v="87127.754395630865"/>
    <n v="2734.6633724984431"/>
    <x v="0"/>
  </r>
  <r>
    <x v="3"/>
    <x v="13"/>
    <n v="2036.9509533735002"/>
    <n v="423.36629755255331"/>
    <n v="217.32886144995811"/>
    <n v="146.4337156935587"/>
    <n v="87557.174449544516"/>
    <n v="2824.0798280695699"/>
    <x v="0"/>
  </r>
  <r>
    <x v="3"/>
    <x v="14"/>
    <n v="2093.6125497763014"/>
    <n v="431.51751335729762"/>
    <n v="219.58381426791468"/>
    <n v="159.94346596917322"/>
    <n v="88291.704953579552"/>
    <n v="2904.6573433706867"/>
    <x v="0"/>
  </r>
  <r>
    <x v="3"/>
    <x v="15"/>
    <n v="1634.1348726531605"/>
    <n v="271.26693373535659"/>
    <n v="71.915740777828489"/>
    <n v="175.8244504367164"/>
    <n v="78780.832467707049"/>
    <n v="2153.141997603062"/>
    <x v="0"/>
  </r>
  <r>
    <x v="3"/>
    <x v="16"/>
    <n v="1314.1865595450599"/>
    <n v="191.69672569495316"/>
    <n v="57.648507022330236"/>
    <n v="193.39555926745064"/>
    <n v="75944.251023550256"/>
    <n v="1756.9273515297939"/>
    <x v="0"/>
  </r>
  <r>
    <x v="3"/>
    <x v="17"/>
    <n v="1091.9256618562679"/>
    <n v="152.47225426302421"/>
    <n v="56.726352976225897"/>
    <n v="212.733981572902"/>
    <n v="75060.346393870772"/>
    <n v="1513.8582506684199"/>
    <x v="0"/>
  </r>
  <r>
    <x v="3"/>
    <x v="18"/>
    <n v="938.06298417586072"/>
    <n v="133.42625746121522"/>
    <n v="57.143752594355391"/>
    <n v="234.00726636806286"/>
    <n v="81197.238102742995"/>
    <n v="1362.6402605994942"/>
    <x v="0"/>
  </r>
  <r>
    <x v="3"/>
    <x v="19"/>
    <n v="832.09626000834032"/>
    <n v="124.47516036360776"/>
    <n v="57.700203729135673"/>
    <n v="257.40798166865625"/>
    <n v="81277.367216273749"/>
    <n v="1271.67960576974"/>
    <x v="0"/>
  </r>
  <r>
    <x v="3"/>
    <x v="20"/>
    <n v="759.67407480192855"/>
    <n v="120.57723213113402"/>
    <n v="58.275707127310696"/>
    <n v="283.14877870190054"/>
    <n v="81575.353490801659"/>
    <n v="1221.6757927622739"/>
    <x v="0"/>
  </r>
  <r>
    <x v="3"/>
    <x v="21"/>
    <n v="710.75061208540114"/>
    <n v="119.21166453439045"/>
    <n v="58.858314334672173"/>
    <n v="311.46365645872851"/>
    <n v="82011.112620184373"/>
    <n v="1200.2842474131924"/>
    <x v="0"/>
  </r>
  <r>
    <x v="3"/>
    <x v="22"/>
    <n v="678.2939757810725"/>
    <n v="119.11811122070691"/>
    <n v="59.446882491627733"/>
    <n v="342.61002209326517"/>
    <n v="86393.005676128203"/>
    <n v="1199.4689915866722"/>
    <x v="0"/>
  </r>
  <r>
    <x v="3"/>
    <x v="23"/>
    <n v="657.38201584125534"/>
    <n v="119.66645735340025"/>
    <n v="60.041349817904887"/>
    <n v="376.87102430145814"/>
    <n v="86973.218211891086"/>
    <n v="1213.9608473140186"/>
    <x v="0"/>
  </r>
  <r>
    <x v="3"/>
    <x v="24"/>
    <n v="644.56940621132844"/>
    <n v="120.5417044371774"/>
    <n v="60.641763166220031"/>
    <n v="414.55812673149057"/>
    <n v="87590.77986899027"/>
    <n v="1240.3110005462163"/>
    <x v="0"/>
  </r>
  <r>
    <x v="3"/>
    <x v="25"/>
    <n v="637.44459942160415"/>
    <n v="121.58641273667075"/>
    <n v="61.248180782895844"/>
    <n v="456.01393940462833"/>
    <n v="88233.280417032947"/>
    <n v="1276.2931323457992"/>
    <x v="0"/>
  </r>
  <r>
    <x v="3"/>
    <x v="26"/>
    <n v="634.31969481953377"/>
    <n v="122.72192249159825"/>
    <n v="61.860662589226173"/>
    <n v="501.61533334509005"/>
    <n v="90227.057617444574"/>
    <n v="1320.5176132454483"/>
    <x v="0"/>
  </r>
  <r>
    <x v="3"/>
    <x v="27"/>
    <n v="634.01334635032867"/>
    <n v="123.90896453029461"/>
    <n v="62.479269214968561"/>
    <n v="551.77686667959904"/>
    <n v="90897.832812316774"/>
    <n v="1372.1784467751909"/>
    <x v="0"/>
  </r>
  <r>
    <x v="3"/>
    <x v="28"/>
    <n v="635.69879802165156"/>
    <n v="125.12796558248775"/>
    <n v="63.104061907103258"/>
    <n v="606.95455334755889"/>
    <n v="91576.431198800943"/>
    <n v="1430.8853788588015"/>
    <x v="0"/>
  </r>
  <r>
    <x v="3"/>
    <x v="29"/>
    <n v="638.79750874734202"/>
    <n v="126.36920094175773"/>
    <n v="63.735102526172803"/>
    <n v="667.65000868231493"/>
    <n v="92260.397519447317"/>
    <n v="1496.5518208975875"/>
    <x v="0"/>
  </r>
  <r>
    <x v="3"/>
    <x v="30"/>
    <n v="642.90468975664714"/>
    <n v="127.62787080289786"/>
    <n v="64.372453551434376"/>
    <n v="734.41500955054642"/>
    <n v="92948.056973139159"/>
    <n v="1569.3200236615257"/>
    <x v="0"/>
  </r>
  <r>
    <x v="3"/>
    <x v="31"/>
    <n v="647.73718079949572"/>
    <n v="128.90163843678812"/>
    <n v="65.016178086948713"/>
    <n v="155.80108130198516"/>
    <n v="84468.885228664745"/>
    <n v="997.45607862521763"/>
    <x v="0"/>
  </r>
  <r>
    <x v="3"/>
    <x v="32"/>
    <n v="653.09696350918807"/>
    <n v="130.18939928408662"/>
    <n v="65.666339867818195"/>
    <n v="77.3497933903964"/>
    <n v="80617.085241736408"/>
    <n v="926.30249605148936"/>
    <x v="0"/>
  </r>
  <r>
    <x v="3"/>
    <x v="33"/>
    <n v="658.84562077546821"/>
    <n v="131.49066550839279"/>
    <n v="66.323003266496372"/>
    <n v="52.73497933903964"/>
    <n v="78578.077996719498"/>
    <n v="909.39426888939704"/>
    <x v="0"/>
  </r>
  <r>
    <x v="3"/>
    <x v="34"/>
    <n v="664.88645832505472"/>
    <n v="132.8052582792094"/>
    <n v="66.986233299161341"/>
    <n v="87.633078280834482"/>
    <n v="81628.467028957035"/>
    <n v="952.31102818425995"/>
    <x v="0"/>
  </r>
  <r>
    <x v="3"/>
    <x v="35"/>
    <n v="671.15198984758763"/>
    <n v="134.13315391986782"/>
    <n v="67.656095632152955"/>
    <n v="70.53299308828133"/>
    <n v="77443.928235956831"/>
    <n v="943.47423248788982"/>
    <x v="0"/>
  </r>
  <r>
    <x v="3"/>
    <x v="36"/>
    <n v="677.59517660356107"/>
    <n v="135.47440698799969"/>
    <n v="68.332656588474492"/>
    <n v="52.05329930882813"/>
    <n v="75859.357378962057"/>
    <n v="933.45553948886345"/>
    <x v="0"/>
  </r>
  <r>
    <x v="3"/>
    <x v="37"/>
    <n v="684.183295169845"/>
    <n v="136.82911182234625"/>
    <n v="69.015983154359233"/>
    <n v="87.564910277813325"/>
    <n v="78980.874530181391"/>
    <n v="977.59330042436375"/>
    <x v="0"/>
  </r>
  <r>
    <x v="3"/>
    <x v="38"/>
    <n v="690.89364488171714"/>
    <n v="138.19738332280301"/>
    <n v="69.706142985902815"/>
    <n v="70.526176287979226"/>
    <n v="77896.047864528533"/>
    <n v="969.32334747840218"/>
    <x v="0"/>
  </r>
  <r>
    <x v="3"/>
    <x v="39"/>
    <n v="697.71054306265603"/>
    <n v="139.57934734714769"/>
    <n v="70.403204415761849"/>
    <n v="52.052617628797925"/>
    <n v="68614.064455861342"/>
    <n v="959.74571245436357"/>
    <x v="0"/>
  </r>
  <r>
    <x v="3"/>
    <x v="40"/>
    <n v="704.62322170576772"/>
    <n v="140.97513591617749"/>
    <n v="71.107236459919477"/>
    <n v="50.205261762879793"/>
    <n v="68559.017897034864"/>
    <n v="966.91085584474445"/>
    <x v="0"/>
  </r>
  <r>
    <x v="3"/>
    <x v="41"/>
    <n v="711.62435517156507"/>
    <n v="142.38488482311845"/>
    <n v="71.818308824518681"/>
    <n v="50.031173861915327"/>
    <n v="68690.581380338263"/>
    <n v="975.85872268111757"/>
    <x v="0"/>
  </r>
  <r>
    <x v="3"/>
    <x v="42"/>
    <n v="718.7090295973984"/>
    <n v="143.8087324452392"/>
    <n v="72.536491912763836"/>
    <n v="50.003117386191533"/>
    <n v="68838.824585078051"/>
    <n v="985.05737134159301"/>
    <x v="0"/>
  </r>
  <r>
    <x v="3"/>
    <x v="43"/>
    <n v="725.87402150525486"/>
    <n v="145.24681915663638"/>
    <n v="73.261856831891492"/>
    <n v="50.000311738619153"/>
    <n v="68989.981896805402"/>
    <n v="994.38300923240183"/>
    <x v="0"/>
  </r>
  <r>
    <x v="3"/>
    <x v="44"/>
    <n v="733.11729284862508"/>
    <n v="146.69928704167512"/>
    <n v="73.994475400210405"/>
    <n v="51.882283422498624"/>
    <n v="68319.853530822103"/>
    <n v="1005.6933387130092"/>
    <x v="0"/>
  </r>
  <r>
    <x v="3"/>
    <x v="45"/>
    <n v="740.43763756693374"/>
    <n v="148.16627975882807"/>
    <n v="74.734420154212515"/>
    <n v="50.188228342249865"/>
    <n v="68281.765002623884"/>
    <n v="1013.5265658222243"/>
    <x v="0"/>
  </r>
  <r>
    <x v="3"/>
    <x v="46"/>
    <n v="747.83443419547871"/>
    <n v="149.64794247978446"/>
    <n v="75.481764355754649"/>
    <n v="50.018822834224984"/>
    <n v="68413.978121197608"/>
    <n v="1022.9829638652428"/>
    <x v="0"/>
  </r>
  <r>
    <x v="3"/>
    <x v="47"/>
    <n v="755.30747271444648"/>
    <n v="151.14442186626636"/>
    <n v="76.236581999312179"/>
    <n v="50.001882283422496"/>
    <n v="68563.574722548379"/>
    <n v="1032.6903588634475"/>
    <x v="0"/>
  </r>
  <r>
    <x v="3"/>
    <x v="48"/>
    <n v="762.85683336549994"/>
    <n v="152.65586606577102"/>
    <n v="76.998947819305286"/>
    <n v="50.000188228342253"/>
    <n v="68700.558515316327"/>
    <n v="1042.5118354789183"/>
    <x v="0"/>
  </r>
  <r>
    <x v="3"/>
    <x v="49"/>
    <n v="770.48280184589134"/>
    <n v="154.18242471684977"/>
    <n v="77.76893729749834"/>
    <n v="50.000018822834228"/>
    <n v="68852.07880986268"/>
    <n v="1052.4341826830737"/>
    <x v="0"/>
  </r>
  <r>
    <x v="3"/>
    <x v="50"/>
    <n v="778.18580996706578"/>
    <n v="155.72424895922876"/>
    <n v="78.54662667047333"/>
    <n v="50.000001882283421"/>
    <n v="69003.618886514989"/>
    <n v="1062.4566874790514"/>
    <x v="0"/>
  </r>
  <r>
    <x v="3"/>
    <x v="51"/>
    <n v="785.96639413863704"/>
    <n v="157.28149144642629"/>
    <n v="79.332092937178061"/>
    <n v="50.000000188228341"/>
    <n v="69155.162344688753"/>
    <n v="1072.5799787104697"/>
    <x v="0"/>
  </r>
  <r>
    <x v="3"/>
    <x v="52"/>
    <n v="793.82516633035391"/>
    <n v="158.85430635969317"/>
    <n v="80.125413866549835"/>
    <n v="53.819814618781223"/>
    <n v="69727.177091379766"/>
    <n v="1086.6247011753783"/>
    <x v="0"/>
  </r>
  <r>
    <x v="3"/>
    <x v="53"/>
    <n v="801.76279376888897"/>
    <n v="160.44284942269144"/>
    <n v="80.926668005215333"/>
    <n v="50.381981461878127"/>
    <n v="69870.06488680176"/>
    <n v="1093.5142926586741"/>
    <x v="1"/>
  </r>
  <r>
    <x v="3"/>
    <x v="54"/>
    <n v="809.7799847492397"/>
    <n v="162.04727791661901"/>
    <n v="81.735934685267495"/>
    <n v="50.03819814618781"/>
    <n v="69982.505100964889"/>
    <n v="1103.6013954973141"/>
    <x v="1"/>
  </r>
  <r>
    <x v="3"/>
    <x v="55"/>
    <n v="817.87747872659554"/>
    <n v="163.66775069563553"/>
    <n v="82.553294032120178"/>
    <n v="57.958733283226415"/>
    <n v="70973.319216500822"/>
    <n v="1122.0572567375775"/>
    <x v="1"/>
  </r>
  <r>
    <x v="3"/>
    <x v="56"/>
    <n v="826.0560394047659"/>
    <n v="165.30442820251704"/>
    <n v="83.37882697244136"/>
    <n v="50.795873328322642"/>
    <n v="70371.432651052353"/>
    <n v="1125.535167908047"/>
    <x v="1"/>
  </r>
  <r>
    <x v="3"/>
    <x v="57"/>
    <n v="834.31644992244651"/>
    <n v="166.95747248450479"/>
    <n v="84.212615242165782"/>
    <n v="50.079587332832261"/>
    <n v="70088.637572127729"/>
    <n v="1135.5661249819493"/>
    <x v="1"/>
  </r>
  <r>
    <x v="3"/>
    <x v="58"/>
    <n v="842.65950950821411"/>
    <n v="168.62704720933112"/>
    <n v="85.054741394587438"/>
    <n v="50.007958733283225"/>
    <n v="70232.009725124401"/>
    <n v="1146.3492568454158"/>
    <x v="1"/>
  </r>
  <r>
    <x v="3"/>
    <x v="59"/>
    <n v="851.08603116387644"/>
    <n v="170.31331768141507"/>
    <n v="85.9052888085333"/>
    <n v="56.37821947332705"/>
    <n v="71068.364731865368"/>
    <n v="1163.6828571271519"/>
    <x v="1"/>
  </r>
  <r>
    <x v="3"/>
    <x v="60"/>
    <n v="859.59684006792145"/>
    <n v="172.01645085822454"/>
    <n v="86.764341696618644"/>
    <n v="51.726091371043211"/>
    <n v="70728.037990922996"/>
    <n v="1170.1037239938078"/>
    <x v="1"/>
  </r>
  <r>
    <x v="3"/>
    <x v="61"/>
    <n v="868.19277248328513"/>
    <n v="173.73661536680447"/>
    <n v="87.631985113584832"/>
    <n v="50.486351021511148"/>
    <n v="70741.029313360443"/>
    <n v="1180.0477239851855"/>
    <x v="1"/>
  </r>
  <r>
    <x v="3"/>
    <x v="62"/>
    <n v="876.87467501839683"/>
    <n v="175.47398152047134"/>
    <n v="88.508304964720679"/>
    <n v="50.048635102151117"/>
    <n v="70842.8424482267"/>
    <n v="1190.9055966057401"/>
    <x v="1"/>
  </r>
  <r>
    <x v="3"/>
    <x v="63"/>
    <n v="885.64340413577611"/>
    <n v="177.22872133567546"/>
    <n v="89.393388014367886"/>
    <n v="50.00486351021511"/>
    <n v="70989.392439701784"/>
    <n v="1202.2703769960344"/>
    <x v="1"/>
  </r>
  <r>
    <x v="3"/>
    <x v="64"/>
    <n v="894.49982583417057"/>
    <n v="179.00100854903192"/>
    <n v="90.287321894511564"/>
    <n v="50.000486351021507"/>
    <n v="71140.439790525867"/>
    <n v="1213.7886426287355"/>
    <x v="1"/>
  </r>
  <r>
    <x v="3"/>
    <x v="65"/>
    <n v="903.44481545243798"/>
    <n v="180.79101863452212"/>
    <n v="91.190195113456696"/>
    <n v="53.776484567029982"/>
    <n v="71707.801432256994"/>
    <n v="1229.2025137674466"/>
    <x v="1"/>
  </r>
  <r>
    <x v="3"/>
    <x v="66"/>
    <n v="912.47925755891038"/>
    <n v="182.59892882086726"/>
    <n v="92.102097064591248"/>
    <n v="59.031727981823614"/>
    <n v="72391.87801233049"/>
    <n v="1246.2120114261925"/>
    <x v="1"/>
  </r>
  <r>
    <x v="3"/>
    <x v="67"/>
    <n v="921.60404590086307"/>
    <n v="184.42491810907589"/>
    <n v="93.023118035237161"/>
    <n v="64.922660275815034"/>
    <n v="73086.708571855328"/>
    <n v="1263.9747423209913"/>
    <x v="1"/>
  </r>
  <r>
    <x v="3"/>
    <x v="68"/>
    <n v="930.82008339632625"/>
    <n v="186.26916729016665"/>
    <n v="93.95334921558954"/>
    <n v="71.413702252977458"/>
    <n v="73782.51797478048"/>
    <n v="1282.4563021550598"/>
    <x v="1"/>
  </r>
  <r>
    <x v="3"/>
    <x v="69"/>
    <n v="940.1282821558076"/>
    <n v="188.13185896306828"/>
    <n v="94.892882707745414"/>
    <n v="78.5549500732333"/>
    <n v="74478.416375392029"/>
    <n v="1301.7079738998548"/>
    <x v="1"/>
  </r>
  <r>
    <x v="3"/>
    <x v="70"/>
    <n v="949.52956352522847"/>
    <n v="190.01317755269898"/>
    <n v="95.841811534822895"/>
    <n v="86.410432840052451"/>
    <n v="81576.230142426662"/>
    <n v="1321.7949854528028"/>
    <x v="1"/>
  </r>
  <r>
    <x v="3"/>
    <x v="71"/>
    <n v="959.02485814398472"/>
    <n v="191.91330932822598"/>
    <n v="96.800229650171119"/>
    <n v="95.051474900007278"/>
    <n v="82272.137371744"/>
    <n v="1342.7898720223891"/>
    <x v="1"/>
  </r>
  <r>
    <x v="3"/>
    <x v="72"/>
    <n v="968.61510601387727"/>
    <n v="193.83244242150823"/>
    <n v="97.768231946672842"/>
    <n v="104.55662226760296"/>
    <n v="82968.044668668939"/>
    <n v="1364.7724026496612"/>
    <x v="1"/>
  </r>
  <r>
    <x v="3"/>
    <x v="73"/>
    <n v="978.30125657593294"/>
    <n v="195.7707668457233"/>
    <n v="98.745914266139565"/>
    <n v="115.01228448212277"/>
    <n v="83663.951972187526"/>
    <n v="1387.8302221699187"/>
    <x v="1"/>
  </r>
  <r>
    <x v="3"/>
    <x v="74"/>
    <n v="988.08426879303408"/>
    <n v="197.72847451418053"/>
    <n v="99.733373408800958"/>
    <n v="126.513512929111"/>
    <n v="88218.282745919831"/>
    <n v="1412.0596296451265"/>
    <x v="1"/>
  </r>
  <r>
    <x v="3"/>
    <x v="75"/>
    <n v="997.96511123690368"/>
    <n v="199.70575925932235"/>
    <n v="100.73070714288896"/>
    <n v="139.16486422189971"/>
    <n v="88914.190050645688"/>
    <n v="1437.5664418610149"/>
    <x v="1"/>
  </r>
  <r>
    <x v="3"/>
    <x v="76"/>
    <n v="1007.9447621784302"/>
    <n v="201.70281685191557"/>
    <n v="101.73801421431784"/>
    <n v="153.08135064407745"/>
    <n v="89610.097355547623"/>
    <n v="1464.4669438887411"/>
    <x v="1"/>
  </r>
  <r>
    <x v="3"/>
    <x v="77"/>
    <n v="1018.0242096806248"/>
    <n v="203.71984502043472"/>
    <n v="102.75539435646104"/>
    <n v="168.38948570848399"/>
    <n v="90306.004660568826"/>
    <n v="1492.8889347660047"/>
    <x v="1"/>
  </r>
  <r>
    <x v="3"/>
    <x v="78"/>
    <n v="1028.2044516937181"/>
    <n v="205.75704347063905"/>
    <n v="103.78294830002564"/>
    <n v="185.22843427933228"/>
    <n v="92336.358239351044"/>
    <n v="1522.9728777437151"/>
    <x v="1"/>
  </r>
  <r>
    <x v="3"/>
    <x v="79"/>
    <n v="1038.4864961520561"/>
    <n v="207.81461390534542"/>
    <n v="104.82077778302586"/>
    <n v="203.7512777072655"/>
    <n v="93032.265544511727"/>
    <n v="1554.8731655476929"/>
    <x v="1"/>
  </r>
  <r>
    <x v="3"/>
    <x v="80"/>
    <n v="1048.8713610725576"/>
    <n v="209.8927600443989"/>
    <n v="954.90690730853555"/>
    <n v="224.12640547799208"/>
    <n v="108802.38479046238"/>
    <n v="2437.7974339034845"/>
    <x v="1"/>
  </r>
  <r>
    <x v="3"/>
    <x v="81"/>
    <n v="1059.3600746545696"/>
    <n v="211.9916876448429"/>
    <n v="1039.9155202610866"/>
    <n v="246.53904602579132"/>
    <n v="110014.58883530833"/>
    <n v="2557.8063285862904"/>
    <x v="1"/>
  </r>
  <r>
    <x v="3"/>
    <x v="82"/>
    <n v="1069.953675381016"/>
    <n v="214.11160452129133"/>
    <n v="1048.4163815563415"/>
    <n v="271.19295062837045"/>
    <n v="110698.09776172834"/>
    <n v="2603.6746120870193"/>
    <x v="1"/>
  </r>
  <r>
    <x v="3"/>
    <x v="83"/>
    <n v="1080.6532121207565"/>
    <n v="216.25272056650425"/>
    <n v="1049.2664676858672"/>
    <n v="691.91711367954065"/>
    <n v="116367.11981069451"/>
    <n v="3038.0895140526686"/>
    <x v="1"/>
  </r>
  <r>
    <x v="3"/>
    <x v="84"/>
    <n v="1091.4597442321153"/>
    <n v="218.41524777216927"/>
    <n v="1049.3514762988198"/>
    <n v="772.0009458569973"/>
    <n v="117076.54181893021"/>
    <n v="3131.2274141601019"/>
    <x v="1"/>
  </r>
  <r>
    <x v="3"/>
    <x v="85"/>
    <n v="1102.3743416675422"/>
    <n v="220.59940024989095"/>
    <n v="1049.359977160115"/>
    <n v="783.80553045709371"/>
    <n v="117246.61994114234"/>
    <n v="3156.1392495346417"/>
    <x v="1"/>
  </r>
  <r>
    <x v="3"/>
    <x v="86"/>
    <n v="1113.3980850793919"/>
    <n v="222.80539425238987"/>
    <n v="1049.3608272462445"/>
    <n v="773.94777283078315"/>
    <n v="117257.68846904911"/>
    <n v="3159.5120794088089"/>
    <x v="1"/>
  </r>
  <r>
    <x v="3"/>
    <x v="87"/>
    <n v="1124.5320659268075"/>
    <n v="225.03344819491377"/>
    <n v="1049.3609122548573"/>
    <n v="746.75105615720486"/>
    <n v="114041.78037428852"/>
    <n v="3145.6774825337834"/>
    <x v="1"/>
  </r>
  <r>
    <x v="3"/>
    <x v="88"/>
    <n v="1135.7773865837109"/>
    <n v="227.2837826768629"/>
    <n v="208.22644394695115"/>
    <n v="677.09575660243434"/>
    <n v="102481.23162676602"/>
    <n v="2248.3833698099593"/>
    <x v="1"/>
  </r>
  <r>
    <x v="3"/>
    <x v="89"/>
    <n v="1147.1351604478928"/>
    <n v="229.55662050363156"/>
    <n v="125.14590064337521"/>
    <n v="609.88816154828601"/>
    <n v="98477.965167526607"/>
    <n v="2111.7258431431856"/>
    <x v="1"/>
  </r>
  <r>
    <x v="3"/>
    <x v="90"/>
    <n v="1158.6065120512133"/>
    <n v="231.85218670866786"/>
    <n v="117.8810788755044"/>
    <n v="548.94954345406688"/>
    <n v="97550.194552256944"/>
    <n v="2057.2893210894526"/>
    <x v="1"/>
  </r>
  <r>
    <x v="3"/>
    <x v="91"/>
    <n v="1170.1925771709143"/>
    <n v="234.17070857575453"/>
    <n v="118.20826158682898"/>
    <n v="494.0596089147212"/>
    <n v="97050.837317925456"/>
    <n v="2016.631156248219"/>
    <x v="1"/>
  </r>
  <r>
    <x v="3"/>
    <x v="92"/>
    <n v="1181.8945029420556"/>
    <n v="236.51241566151208"/>
    <n v="119.30518139495422"/>
    <n v="444.65415000385519"/>
    <n v="88897.243498883778"/>
    <n v="1982.366250002377"/>
    <x v="1"/>
  </r>
  <r>
    <x v="3"/>
    <x v="93"/>
    <n v="1193.7134479710789"/>
    <n v="238.87753981812719"/>
    <n v="120.48971692812945"/>
    <n v="400.18878520153027"/>
    <n v="88446.54515324824"/>
    <n v="1953.2694899188657"/>
    <x v="1"/>
  </r>
  <r>
    <x v="3"/>
    <x v="94"/>
    <n v="1205.6505824505116"/>
    <n v="241.26631521630847"/>
    <n v="121.69376246933334"/>
    <n v="360.16991170118331"/>
    <n v="87996.282617205579"/>
    <n v="1928.7805718373365"/>
    <x v="1"/>
  </r>
  <r>
    <x v="3"/>
    <x v="95"/>
    <n v="1217.7070882748219"/>
    <n v="243.67897836847155"/>
    <n v="122.91061493121893"/>
    <n v="324.15292103304563"/>
    <n v="87546.063224765909"/>
    <n v="1908.4496026075581"/>
    <x v="1"/>
  </r>
  <r>
    <x v="3"/>
    <x v="96"/>
    <n v="1229.8841591574337"/>
    <n v="246.11576815215628"/>
    <n v="124.13971256425035"/>
    <n v="291.73762897993913"/>
    <n v="86063.192945742005"/>
    <n v="1891.8772688537797"/>
    <x v="1"/>
  </r>
  <r>
    <x v="3"/>
    <x v="97"/>
    <n v="1242.1830007489125"/>
    <n v="248.57692583367782"/>
    <n v="125.38110883826477"/>
    <n v="262.56386608696499"/>
    <n v="85612.978246865285"/>
    <n v="1878.7049015078198"/>
    <x v="1"/>
  </r>
  <r>
    <x v="3"/>
    <x v="98"/>
    <n v="1254.6048307563351"/>
    <n v="251.06269509201462"/>
    <n v="126.63491984148462"/>
    <n v="236.30747947877052"/>
    <n v="85162.763589835202"/>
    <n v="1868.6099251686048"/>
    <x v="1"/>
  </r>
  <r>
    <x v="3"/>
    <x v="99"/>
    <n v="1267.1508790638513"/>
    <n v="253.57332204293479"/>
    <n v="127.90126903138319"/>
    <n v="212.67673153094364"/>
    <n v="84712.548936947191"/>
    <n v="1861.3022016691129"/>
    <x v="1"/>
  </r>
  <r>
    <x v="3"/>
    <x v="100"/>
    <n v="1279.8223878544572"/>
    <n v="256.10905526336416"/>
    <n v="129.18028172084539"/>
    <n v="200.86135755700764"/>
    <n v="84523.279562352996"/>
    <n v="1865.9730823956743"/>
    <x v="1"/>
  </r>
  <r>
    <x v="3"/>
    <x v="101"/>
    <n v="1292.6206117329791"/>
    <n v="258.67014581599778"/>
    <n v="130.47208453796867"/>
    <n v="190.70013593941837"/>
    <n v="84378.32989395941"/>
    <n v="1872.462978026364"/>
    <x v="1"/>
  </r>
  <r>
    <x v="3"/>
    <x v="102"/>
    <n v="1305.5468178502929"/>
    <n v="261.25684727415779"/>
    <n v="131.77680538333988"/>
    <n v="181.15331376847354"/>
    <n v="84236.545319976576"/>
    <n v="1879.733784276264"/>
    <x v="1"/>
  </r>
  <r>
    <x v="3"/>
    <x v="103"/>
    <n v="1318.6022860287849"/>
    <n v="263.86941574689934"/>
    <n v="133.09457343717241"/>
    <n v="172.09446654265247"/>
    <n v="84095.094039907592"/>
    <n v="1887.6607417555092"/>
    <x v="1"/>
  </r>
  <r>
    <x v="3"/>
    <x v="104"/>
    <n v="1331.7883088890646"/>
    <n v="266.50810990436833"/>
    <n v="134.42551917154404"/>
    <n v="83.37357820830276"/>
    <n v="80107.479730789972"/>
    <n v="1816.0955161732797"/>
    <x v="1"/>
  </r>
  <r>
    <x v="3"/>
    <x v="105"/>
    <n v="1345.1061919779499"/>
    <n v="269.17319100341206"/>
    <n v="135.7697743632595"/>
    <n v="89.628343702147447"/>
    <n v="81040.539352794862"/>
    <n v="1839.6775010467691"/>
    <x v="2"/>
  </r>
  <r>
    <x v="3"/>
    <x v="106"/>
    <n v="1358.5572538977253"/>
    <n v="271.86492291344615"/>
    <n v="137.12747210689207"/>
    <n v="83.252742485161022"/>
    <n v="80770.635274067812"/>
    <n v="1850.8023914032246"/>
    <x v="2"/>
  </r>
  <r>
    <x v="3"/>
    <x v="107"/>
    <n v="1372.1428264367"/>
    <n v="274.58357214258058"/>
    <n v="138.49874682796099"/>
    <n v="65.665922833780456"/>
    <n v="79566.848515437043"/>
    <n v="1850.8910682410221"/>
    <x v="2"/>
  </r>
  <r>
    <x v="3"/>
    <x v="108"/>
    <n v="1385.8642547010652"/>
    <n v="277.32940786400638"/>
    <n v="139.88373429624062"/>
    <n v="67.037336290123349"/>
    <n v="79836.44944746852"/>
    <n v="1870.1147331514355"/>
    <x v="2"/>
  </r>
  <r>
    <x v="3"/>
    <x v="109"/>
    <n v="1399.7228972480746"/>
    <n v="280.10270194264649"/>
    <n v="141.28257163920301"/>
    <n v="89.829812965179457"/>
    <n v="81306.322721317672"/>
    <n v="1910.9379837951035"/>
    <x v="2"/>
  </r>
  <r>
    <x v="3"/>
    <x v="110"/>
    <n v="1092.3060280736522"/>
    <n v="202.1894904552835"/>
    <n v="91.668843680740821"/>
    <n v="53.982981296517949"/>
    <n v="73584.124178678423"/>
    <n v="1440.1473435061944"/>
    <x v="2"/>
  </r>
  <r>
    <x v="3"/>
    <x v="111"/>
    <n v="877.11421965155648"/>
    <n v="163.8542661064416"/>
    <n v="82.830441559053568"/>
    <n v="50.398298129651792"/>
    <n v="71175.884192519443"/>
    <n v="1174.1972254467032"/>
    <x v="2"/>
  </r>
  <r>
    <x v="3"/>
    <x v="112"/>
    <n v="726.47995375608946"/>
    <n v="145.31424914080867"/>
    <n v="82.683236918794634"/>
    <n v="50.039829812965181"/>
    <n v="70233.207423038548"/>
    <n v="1004.5172696286579"/>
    <x v="2"/>
  </r>
  <r>
    <x v="3"/>
    <x v="113"/>
    <n v="621.03596762926259"/>
    <n v="136.67811181886808"/>
    <n v="83.412518382397636"/>
    <n v="50.003982981296517"/>
    <n v="69706.905769411387"/>
    <n v="891.13058081182476"/>
    <x v="2"/>
  </r>
  <r>
    <x v="3"/>
    <x v="114"/>
    <n v="547.22517734048381"/>
    <n v="133.0002530303824"/>
    <n v="84.236888475663136"/>
    <n v="54.320482359598437"/>
    <n v="69869.925284286946"/>
    <n v="818.78280120612783"/>
    <x v="2"/>
  </r>
  <r>
    <x v="3"/>
    <x v="115"/>
    <n v="495.55762413833861"/>
    <n v="131.80793560734907"/>
    <n v="85.078281851363911"/>
    <n v="50.43204823595984"/>
    <n v="69272.084019108181"/>
    <n v="762.87588983301157"/>
    <x v="2"/>
  </r>
  <r>
    <x v="3"/>
    <x v="116"/>
    <n v="459.39033689683703"/>
    <n v="131.86485498675398"/>
    <n v="85.928967118971968"/>
    <n v="50.043204823595985"/>
    <n v="69145.494961021745"/>
    <n v="727.22736382615892"/>
    <x v="2"/>
  </r>
  <r>
    <x v="3"/>
    <x v="117"/>
    <n v="434.07323582778594"/>
    <n v="132.55292354828723"/>
    <n v="86.788247035071137"/>
    <n v="50.004320482359603"/>
    <n v="69121.389207054614"/>
    <n v="703.41872689350384"/>
    <x v="2"/>
  </r>
  <r>
    <x v="3"/>
    <x v="118"/>
    <n v="416.35126507945017"/>
    <n v="133.56316278960293"/>
    <n v="87.656128529912792"/>
    <n v="54.500432048235965"/>
    <n v="69637.298962553308"/>
    <n v="692.0709884472019"/>
    <x v="2"/>
  </r>
  <r>
    <x v="3"/>
    <x v="119"/>
    <n v="403.94588555561512"/>
    <n v="134.74114942041541"/>
    <n v="88.532689717661015"/>
    <n v="59.900043204823618"/>
    <n v="70231.887462669794"/>
    <n v="687.11976789851519"/>
    <x v="2"/>
  </r>
  <r>
    <x v="3"/>
    <x v="120"/>
    <n v="395.26211988893056"/>
    <n v="136.00973841607777"/>
    <n v="89.418016605082514"/>
    <n v="65.885004320482381"/>
    <n v="70852.660866985374"/>
    <n v="686.57487923057317"/>
    <x v="2"/>
  </r>
  <r>
    <x v="3"/>
    <x v="121"/>
    <n v="389.18348392225141"/>
    <n v="137.33042455096765"/>
    <n v="90.31219677015784"/>
    <n v="72.473000432048281"/>
    <n v="71489.241905244562"/>
    <n v="689.29910567542515"/>
    <x v="2"/>
  </r>
  <r>
    <x v="3"/>
    <x v="122"/>
    <n v="437.45770857822544"/>
    <n v="122.99583608870176"/>
    <n v="57.928781108911942"/>
    <n v="79.720250043204885"/>
    <n v="75239.274111543695"/>
    <n v="698.10257581904398"/>
    <x v="2"/>
  </r>
  <r>
    <x v="3"/>
    <x v="123"/>
    <n v="472.89995853573373"/>
    <n v="116.37184809570101"/>
    <n v="55.179415157106305"/>
    <n v="87.692270004320548"/>
    <n v="75427.858820308073"/>
    <n v="732.1434917928616"/>
    <x v="2"/>
  </r>
  <r>
    <x v="3"/>
    <x v="124"/>
    <n v="499.37632913129943"/>
    <n v="113.60859339971414"/>
    <n v="55.398343932387903"/>
    <n v="96.461496500432119"/>
    <n v="76048.570834572776"/>
    <n v="764.84476296383355"/>
    <x v="2"/>
  </r>
  <r>
    <x v="3"/>
    <x v="125"/>
    <n v="519.59325212975818"/>
    <n v="112.78119274523934"/>
    <n v="55.919040834082843"/>
    <n v="106.1076461000433"/>
    <n v="76739.328528936472"/>
    <n v="794.40113180912363"/>
    <x v="2"/>
  </r>
  <r>
    <x v="3"/>
    <x v="126"/>
    <n v="535.44539644605788"/>
    <n v="112.92726137845577"/>
    <n v="56.474902588660768"/>
    <n v="116.71841070500443"/>
    <n v="81304.573760809901"/>
    <n v="821.56597111817894"/>
    <x v="2"/>
  </r>
  <r>
    <x v="3"/>
    <x v="127"/>
    <n v="548.25919866701986"/>
    <n v="113.56566234512233"/>
    <n v="57.039318749171088"/>
    <n v="128.39025177500056"/>
    <n v="82014.493738871242"/>
    <n v="847.25443153631386"/>
    <x v="2"/>
  </r>
  <r>
    <x v="3"/>
    <x v="128"/>
    <n v="558.96333443324102"/>
    <n v="114.45588314501457"/>
    <n v="57.609678650125176"/>
    <n v="141.22927695245019"/>
    <n v="82723.274711485094"/>
    <n v="872.25817318083091"/>
    <x v="2"/>
  </r>
  <r>
    <x v="3"/>
    <x v="129"/>
    <n v="568.20804842325924"/>
    <n v="115.47772406468522"/>
    <n v="58.185772107972667"/>
    <n v="155.35220464769017"/>
    <n v="83429.678573774683"/>
    <n v="897.22374924360724"/>
    <x v="2"/>
  </r>
  <r>
    <x v="3"/>
    <x v="130"/>
    <n v="576.44868535947182"/>
    <n v="116.57114234944233"/>
    <n v="58.767629496187013"/>
    <n v="170.88742511245871"/>
    <n v="84133.644623065513"/>
    <n v="922.67488231755988"/>
    <x v="2"/>
  </r>
  <r>
    <x v="3"/>
    <x v="131"/>
    <n v="584.00416172945256"/>
    <n v="117.70617429499188"/>
    <n v="59.355305757862354"/>
    <n v="187.97616762370453"/>
    <n v="86169.97326015633"/>
    <n v="949.04180940601134"/>
    <x v="2"/>
  </r>
  <r>
    <x v="3"/>
    <x v="132"/>
    <n v="591.09789600821739"/>
    <n v="118.86789629896936"/>
    <n v="59.948858812112313"/>
    <n v="206.77378438607496"/>
    <n v="86870.215304571859"/>
    <n v="976.68843550537417"/>
    <x v="2"/>
  </r>
  <r>
    <x v="3"/>
    <x v="133"/>
    <n v="526.26852720575209"/>
    <n v="109.43394814948468"/>
    <n v="50.994885881211232"/>
    <n v="227.45116282468251"/>
    <n v="85730.702052655863"/>
    <n v="914.1485240611305"/>
    <x v="2"/>
  </r>
  <r>
    <x v="3"/>
    <x v="134"/>
    <n v="554.34708099585873"/>
    <n v="115.93808089016036"/>
    <n v="60.19848472199736"/>
    <n v="250.19627910715079"/>
    <n v="87782.66204960813"/>
    <n v="980.6799257151672"/>
    <x v="2"/>
  </r>
  <r>
    <x v="3"/>
    <x v="135"/>
    <n v="575.86165976845166"/>
    <n v="119.80235832865242"/>
    <n v="61.669834567414739"/>
    <n v="204.61331231462836"/>
    <n v="87268.9264408585"/>
    <n v="961.94716497914726"/>
    <x v="2"/>
  </r>
  <r>
    <x v="3"/>
    <x v="136"/>
    <n v="592.80005193998022"/>
    <n v="122.35283022673414"/>
    <n v="62.373469412908626"/>
    <n v="191.07533141518041"/>
    <n v="87126.996174305255"/>
    <n v="968.60168299480347"/>
    <x v="2"/>
  </r>
  <r>
    <x v="3"/>
    <x v="137"/>
    <n v="606.553895361071"/>
    <n v="124.25258268639909"/>
    <n v="63.005897757019682"/>
    <n v="181.19083331604975"/>
    <n v="87027.599913575395"/>
    <n v="975.00320912053962"/>
    <x v="2"/>
  </r>
  <r>
    <x v="3"/>
    <x v="138"/>
    <n v="618.09752434586517"/>
    <n v="125.83322059196189"/>
    <n v="63.636826099588077"/>
    <n v="172.09821849741007"/>
    <n v="86916.27917473363"/>
    <n v="979.66578953482531"/>
    <x v="2"/>
  </r>
  <r>
    <x v="3"/>
    <x v="139"/>
    <n v="628.11316261115235"/>
    <n v="127.26060883723092"/>
    <n v="64.273281297083784"/>
    <n v="83.373953403778515"/>
    <n v="79852.934423483821"/>
    <n v="903.02100614924564"/>
    <x v="2"/>
  </r>
  <r>
    <x v="3"/>
    <x v="140"/>
    <n v="637.07855835254372"/>
    <n v="128.61774294527794"/>
    <n v="64.916022803704607"/>
    <n v="89.628381221695022"/>
    <n v="80429.901597913267"/>
    <n v="920.24070532322139"/>
    <x v="2"/>
  </r>
  <r>
    <x v="3"/>
    <x v="141"/>
    <n v="645.32832881676518"/>
    <n v="129.94618438456808"/>
    <n v="65.56518390110665"/>
    <n v="83.252746237115772"/>
    <n v="80167.957673451077"/>
    <n v="924.09244333955564"/>
    <x v="2"/>
  </r>
  <r>
    <x v="3"/>
    <x v="142"/>
    <n v="653.09690152142002"/>
    <n v="131.26677823333245"/>
    <n v="66.220835827054231"/>
    <n v="65.66592320897594"/>
    <n v="78969.419994374606"/>
    <n v="916.2504387907826"/>
    <x v="2"/>
  </r>
  <r>
    <x v="3"/>
    <x v="143"/>
    <n v="660.54857312817535"/>
    <n v="132.59001201812509"/>
    <n v="66.88304419401841"/>
    <n v="67.03733632764289"/>
    <n v="79242.526086146769"/>
    <n v="927.05896566796173"/>
    <x v="2"/>
  </r>
  <r>
    <x v="3"/>
    <x v="144"/>
    <n v="667.79855067353583"/>
    <n v="133.921195139536"/>
    <n v="67.551874636827961"/>
    <n v="51.70373363276429"/>
    <n v="70214.564144747899"/>
    <n v="920.97535408266401"/>
    <x v="2"/>
  </r>
  <r>
    <x v="3"/>
    <x v="145"/>
    <n v="674.92768045012633"/>
    <n v="135.26304859154621"/>
    <n v="68.227393383283186"/>
    <n v="50.170373363276425"/>
    <n v="70195.771975417505"/>
    <n v="928.58849578823219"/>
    <x v="2"/>
  </r>
  <r>
    <x v="3"/>
    <x v="146"/>
    <n v="681.99275824352617"/>
    <n v="136.61699982776906"/>
    <n v="68.909667317124701"/>
    <n v="50.017037336327647"/>
    <n v="70330.933426161675"/>
    <n v="937.53646272474759"/>
    <x v="2"/>
  </r>
  <r>
    <x v="3"/>
    <x v="147"/>
    <n v="689.03374651819047"/>
    <n v="137.98383020120048"/>
    <n v="69.598763990296817"/>
    <n v="50.001703733632766"/>
    <n v="70481.481772641782"/>
    <n v="946.61804444332051"/>
    <x v="2"/>
  </r>
  <r>
    <x v="3"/>
    <x v="148"/>
    <n v="696.07882646793269"/>
    <n v="139.36399869078934"/>
    <n v="70.294751630199869"/>
    <n v="50.000170373363275"/>
    <n v="69600.716223952317"/>
    <n v="955.73774716228513"/>
    <x v="2"/>
  </r>
  <r>
    <x v="3"/>
    <x v="149"/>
    <n v="703.14793447180409"/>
    <n v="140.75780377148567"/>
    <n v="70.997699146501873"/>
    <n v="50.000017037336328"/>
    <n v="69752.602718899376"/>
    <n v="964.90345442712794"/>
    <x v="2"/>
  </r>
  <r>
    <x v="3"/>
    <x v="150"/>
    <n v="710.25523763395677"/>
    <n v="142.16546435609473"/>
    <n v="71.707676137966885"/>
    <n v="50.000001703733631"/>
    <n v="69904.394548764423"/>
    <n v="974.128379831752"/>
    <x v="2"/>
  </r>
  <r>
    <x v="3"/>
    <x v="151"/>
    <n v="717.41086668250045"/>
    <n v="143.58716027310277"/>
    <n v="72.424752899346558"/>
    <n v="50.000000170373362"/>
    <n v="70056.111905520098"/>
    <n v="983.42278002532316"/>
    <x v="2"/>
  </r>
  <r>
    <x v="3"/>
    <x v="152"/>
    <n v="724.62212901986834"/>
    <n v="145.02305251255734"/>
    <n v="73.149000428340031"/>
    <n v="50.000000017037337"/>
    <n v="70193.418020196215"/>
    <n v="992.79418197780308"/>
    <x v="2"/>
  </r>
  <r>
    <x v="3"/>
    <x v="153"/>
    <n v="731.89435787944706"/>
    <n v="146.47329335604471"/>
    <n v="73.880490432623432"/>
    <n v="50.000000001703732"/>
    <n v="70345.046837938178"/>
    <n v="1002.2481416698189"/>
    <x v="2"/>
  </r>
  <r>
    <x v="3"/>
    <x v="154"/>
    <n v="739.23150675680768"/>
    <n v="147.93803144878603"/>
    <n v="74.619295336949662"/>
    <n v="50.000000000170374"/>
    <n v="70496.650595745246"/>
    <n v="1011.7888335427137"/>
    <x v="2"/>
  </r>
  <r>
    <x v="3"/>
    <x v="155"/>
    <n v="746.63656553337205"/>
    <n v="149.41741434286433"/>
    <n v="75.365488290319163"/>
    <n v="50.000000000017039"/>
    <n v="70648.237013386737"/>
    <n v="1021.4194681665725"/>
    <x v="2"/>
  </r>
  <r>
    <x v="3"/>
    <x v="156"/>
    <n v="754.11185178500318"/>
    <n v="150.91158977608819"/>
    <n v="76.119143173222355"/>
    <n v="50.000000000001705"/>
    <n v="70799.811427361943"/>
    <n v="1031.1425847343155"/>
    <x v="2"/>
  </r>
  <r>
    <x v="4"/>
    <x v="0"/>
    <n v="607.5"/>
    <n v="120"/>
    <n v="60"/>
    <n v="50"/>
    <n v="65640.268216189535"/>
    <n v="837.5"/>
    <x v="0"/>
  </r>
  <r>
    <x v="4"/>
    <x v="1"/>
    <n v="616.61249999999995"/>
    <n v="123"/>
    <n v="62.7"/>
    <n v="50"/>
    <n v="66095.520989769866"/>
    <n v="852.3125"/>
    <x v="0"/>
  </r>
  <r>
    <x v="4"/>
    <x v="2"/>
    <n v="632.55937499999993"/>
    <n v="127.65"/>
    <n v="65.805000000000007"/>
    <n v="50"/>
    <n v="66654.319541106452"/>
    <n v="876.01437499999997"/>
    <x v="0"/>
  </r>
  <r>
    <x v="4"/>
    <x v="3"/>
    <n v="653.76871874999995"/>
    <n v="133.28250000000003"/>
    <n v="69.092250000000007"/>
    <n v="50"/>
    <n v="67257.227946551138"/>
    <n v="906.14346875000001"/>
    <x v="0"/>
  </r>
  <r>
    <x v="4"/>
    <x v="4"/>
    <n v="679.16411718749987"/>
    <n v="139.57162500000001"/>
    <n v="72.546562500000007"/>
    <n v="50"/>
    <n v="67883.83151307248"/>
    <n v="941.28230468749996"/>
    <x v="0"/>
  </r>
  <r>
    <x v="4"/>
    <x v="5"/>
    <n v="708.01719679687483"/>
    <n v="146.36270625"/>
    <n v="76.173860624999989"/>
    <n v="50"/>
    <n v="68170.827573119226"/>
    <n v="980.55376367187478"/>
    <x v="0"/>
  </r>
  <r>
    <x v="4"/>
    <x v="6"/>
    <n v="739.84446826171859"/>
    <n v="153.58709156250001"/>
    <n v="79.982550656249998"/>
    <n v="50"/>
    <n v="68819.140259318636"/>
    <n v="1023.4141104804685"/>
    <x v="0"/>
  </r>
  <r>
    <x v="4"/>
    <x v="7"/>
    <n v="774.33517981230443"/>
    <n v="161.21957114062502"/>
    <n v="83.981677889062496"/>
    <n v="50"/>
    <n v="69472.370457369412"/>
    <n v="1069.5364288419919"/>
    <x v="0"/>
  </r>
  <r>
    <x v="4"/>
    <x v="8"/>
    <n v="811.30088049916969"/>
    <n v="169.25711219765626"/>
    <n v="88.180761753515625"/>
    <n v="50"/>
    <n v="70128.652299213732"/>
    <n v="1118.7387544503415"/>
    <x v="0"/>
  </r>
  <r>
    <x v="4"/>
    <x v="9"/>
    <n v="850.64018371150314"/>
    <n v="177.70824905753909"/>
    <n v="92.589799838191425"/>
    <n v="60.036705394344125"/>
    <n v="71831.674638119133"/>
    <n v="1180.9749380015778"/>
    <x v="0"/>
  </r>
  <r>
    <x v="4"/>
    <x v="10"/>
    <n v="892.31417432824094"/>
    <n v="186.58780213541604"/>
    <n v="97.219289829801014"/>
    <n v="51.00367053943441"/>
    <n v="71559.812661768796"/>
    <n v="1227.1249368328922"/>
    <x v="0"/>
  </r>
  <r>
    <x v="4"/>
    <x v="11"/>
    <n v="936.32927004646672"/>
    <n v="195.91426255468684"/>
    <n v="102.08025432126105"/>
    <n v="50.100367053943444"/>
    <n v="72117.989348638366"/>
    <n v="1284.4241539763582"/>
    <x v="0"/>
  </r>
  <r>
    <x v="4"/>
    <x v="12"/>
    <n v="982.72530445005975"/>
    <n v="205.7085108386712"/>
    <n v="107.18426703732111"/>
    <n v="75.214235622253241"/>
    <n v="75099.379073254109"/>
    <n v="1370.8323179483054"/>
    <x v="0"/>
  </r>
  <r>
    <x v="4"/>
    <x v="13"/>
    <n v="1018.4754766867501"/>
    <n v="211.68314877627665"/>
    <n v="108.66443072497906"/>
    <n v="77.563389596512948"/>
    <n v="75585.969587392785"/>
    <n v="1416.3864457845186"/>
    <x v="0"/>
  </r>
  <r>
    <x v="4"/>
    <x v="14"/>
    <n v="1046.8062748881507"/>
    <n v="215.75875667864881"/>
    <n v="109.79190713395734"/>
    <n v="57.06691989302157"/>
    <n v="74063.798166745852"/>
    <n v="1429.4238585937783"/>
    <x v="0"/>
  </r>
  <r>
    <x v="4"/>
    <x v="15"/>
    <n v="845.26439242170545"/>
    <n v="157.8793783393244"/>
    <n v="55.979190713395738"/>
    <n v="59.948331016009469"/>
    <n v="68011.983581970839"/>
    <n v="1119.0712924904351"/>
    <x v="0"/>
  </r>
  <r>
    <x v="4"/>
    <x v="16"/>
    <n v="704.18507469519375"/>
    <n v="128.93968916966219"/>
    <n v="50.597919071339575"/>
    <n v="65.660636030978992"/>
    <n v="66633.22280449167"/>
    <n v="949.38331896717455"/>
    <x v="0"/>
  </r>
  <r>
    <x v="4"/>
    <x v="17"/>
    <n v="605.4295522866355"/>
    <n v="114.46984458483109"/>
    <n v="50.059791907133956"/>
    <n v="72.198446825413768"/>
    <n v="66301.797083369558"/>
    <n v="842.15763560401422"/>
    <x v="0"/>
  </r>
  <r>
    <x v="4"/>
    <x v="18"/>
    <n v="536.30068660064489"/>
    <n v="107.23492229241555"/>
    <n v="50.005979190713397"/>
    <n v="79.415466227088828"/>
    <n v="72723.307221424024"/>
    <n v="772.95705431086276"/>
    <x v="0"/>
  </r>
  <r>
    <x v="4"/>
    <x v="19"/>
    <n v="487.91048062045138"/>
    <n v="103.61746114620777"/>
    <n v="50.000597919071339"/>
    <n v="87.356730321711083"/>
    <n v="72934.513907299246"/>
    <n v="728.88527000744159"/>
    <x v="0"/>
  </r>
  <r>
    <x v="4"/>
    <x v="20"/>
    <n v="454.03733643431588"/>
    <n v="101.80873057310389"/>
    <n v="50.000059791907134"/>
    <n v="96.092375101073543"/>
    <n v="73264.848164337149"/>
    <n v="701.93850190040041"/>
    <x v="0"/>
  </r>
  <r>
    <x v="4"/>
    <x v="21"/>
    <n v="430.32613550402112"/>
    <n v="100.90436528655195"/>
    <n v="50.000005979190718"/>
    <n v="105.70160978590005"/>
    <n v="73671.827886684419"/>
    <n v="686.93211655566381"/>
    <x v="0"/>
  </r>
  <r>
    <x v="4"/>
    <x v="22"/>
    <n v="413.72829485281477"/>
    <n v="100.45218264327598"/>
    <n v="50.000000597919069"/>
    <n v="116.27177048196197"/>
    <n v="77987.628726848081"/>
    <n v="680.45224857597179"/>
    <x v="0"/>
  </r>
  <r>
    <x v="4"/>
    <x v="23"/>
    <n v="402.10980639697027"/>
    <n v="100.22609132163799"/>
    <n v="50.000000059791908"/>
    <n v="127.89894750190535"/>
    <n v="78478.741645357368"/>
    <n v="680.23484528030554"/>
    <x v="0"/>
  </r>
  <r>
    <x v="4"/>
    <x v="24"/>
    <n v="393.97686447787919"/>
    <n v="100.113045660819"/>
    <n v="50.000000005979189"/>
    <n v="140.68884224927061"/>
    <n v="78992.74506881852"/>
    <n v="684.77875239394791"/>
    <x v="0"/>
  </r>
  <r>
    <x v="4"/>
    <x v="25"/>
    <n v="388.28380513451543"/>
    <n v="100.05652283040951"/>
    <n v="50.000000000597922"/>
    <n v="154.75772647391517"/>
    <n v="79522.429858447635"/>
    <n v="693.0980544394381"/>
    <x v="0"/>
  </r>
  <r>
    <x v="4"/>
    <x v="26"/>
    <n v="384.29866359416076"/>
    <n v="100.02826141520475"/>
    <n v="50.000000000059792"/>
    <n v="170.23349912127844"/>
    <n v="81397.374073383515"/>
    <n v="704.56042413070372"/>
    <x v="0"/>
  </r>
  <r>
    <x v="4"/>
    <x v="27"/>
    <n v="381.50906451591254"/>
    <n v="100.01413070760238"/>
    <n v="50.000000000005983"/>
    <n v="187.25684903340348"/>
    <n v="81945.361400880342"/>
    <n v="718.78004425692438"/>
    <x v="0"/>
  </r>
  <r>
    <x v="4"/>
    <x v="28"/>
    <n v="379.55634516113878"/>
    <n v="100.00706535380118"/>
    <n v="50.000000000000597"/>
    <n v="205.98253393674355"/>
    <n v="82498.551776380162"/>
    <n v="735.54594445168414"/>
    <x v="0"/>
  </r>
  <r>
    <x v="4"/>
    <x v="29"/>
    <n v="378.18944161279711"/>
    <n v="100.00353267690059"/>
    <n v="50.000000000000057"/>
    <n v="226.58078733041791"/>
    <n v="83055.364460886092"/>
    <n v="754.77376162011569"/>
    <x v="0"/>
  </r>
  <r>
    <x v="4"/>
    <x v="30"/>
    <n v="377.23260912895796"/>
    <n v="100.0017663384503"/>
    <n v="50.000000000000007"/>
    <n v="249.23886606345968"/>
    <n v="83614.702722174232"/>
    <n v="776.47324153086799"/>
    <x v="0"/>
  </r>
  <r>
    <x v="4"/>
    <x v="31"/>
    <n v="376.56282639027057"/>
    <n v="100.00088316922515"/>
    <n v="50"/>
    <n v="274.16275266980568"/>
    <n v="84406.366981592728"/>
    <n v="800.72646222930143"/>
    <x v="0"/>
  </r>
  <r>
    <x v="4"/>
    <x v="32"/>
    <n v="376.0939784731894"/>
    <n v="100.00044158461257"/>
    <n v="50"/>
    <n v="72.416275266980563"/>
    <n v="76820.729582058499"/>
    <n v="598.51069532478255"/>
    <x v="0"/>
  </r>
  <r>
    <x v="4"/>
    <x v="33"/>
    <n v="375.76578493123253"/>
    <n v="100.00022079230629"/>
    <n v="50"/>
    <n v="52.241627526698053"/>
    <n v="74974.478287262362"/>
    <n v="578.00763325023684"/>
    <x v="0"/>
  </r>
  <r>
    <x v="4"/>
    <x v="34"/>
    <n v="375.53604945186271"/>
    <n v="100.00011039615315"/>
    <n v="50"/>
    <n v="50.224162752669805"/>
    <n v="74768.976454831005"/>
    <n v="575.76032260068564"/>
    <x v="0"/>
  </r>
  <r>
    <x v="4"/>
    <x v="35"/>
    <n v="375.37523461630389"/>
    <n v="100.00005519807658"/>
    <n v="50"/>
    <n v="50.022416275266977"/>
    <n v="71670.897636630936"/>
    <n v="575.3977060896475"/>
    <x v="0"/>
  </r>
  <r>
    <x v="4"/>
    <x v="36"/>
    <n v="375.26266423141271"/>
    <n v="100.00002759903829"/>
    <n v="50"/>
    <n v="50.002241627526701"/>
    <n v="71688.743673398742"/>
    <n v="575.26493345797769"/>
    <x v="0"/>
  </r>
  <r>
    <x v="4"/>
    <x v="37"/>
    <n v="375.18386496198889"/>
    <n v="100.00001379951914"/>
    <n v="50"/>
    <n v="50.000224162752673"/>
    <n v="71708.869222632071"/>
    <n v="575.18410292426074"/>
    <x v="0"/>
  </r>
  <r>
    <x v="4"/>
    <x v="38"/>
    <n v="375.12870547339219"/>
    <n v="100.00000689975957"/>
    <n v="50"/>
    <n v="50.000022416275272"/>
    <n v="71729.346323116552"/>
    <n v="575.12873478942697"/>
    <x v="0"/>
  </r>
  <r>
    <x v="4"/>
    <x v="39"/>
    <n v="375.09009383137453"/>
    <n v="100.00000344987978"/>
    <n v="50"/>
    <n v="50.000002241627527"/>
    <n v="64051.450048591127"/>
    <n v="575.09009952288181"/>
    <x v="0"/>
  </r>
  <r>
    <x v="4"/>
    <x v="40"/>
    <n v="375.0630656819622"/>
    <n v="100.00000172493989"/>
    <n v="50"/>
    <n v="50.000000224162754"/>
    <n v="64072.121446724952"/>
    <n v="575.06306763106477"/>
    <x v="0"/>
  </r>
  <r>
    <x v="4"/>
    <x v="41"/>
    <n v="375.04414597737355"/>
    <n v="100.00000086246995"/>
    <n v="50"/>
    <n v="50.000000022416273"/>
    <n v="64092.842468036019"/>
    <n v="575.04414686225982"/>
    <x v="0"/>
  </r>
  <r>
    <x v="4"/>
    <x v="42"/>
    <n v="375.03090218416145"/>
    <n v="100.00000043123498"/>
    <n v="50"/>
    <n v="50.000000002241627"/>
    <n v="64113.598097829788"/>
    <n v="575.03090261763805"/>
    <x v="0"/>
  </r>
  <r>
    <x v="4"/>
    <x v="43"/>
    <n v="375.02163152891302"/>
    <n v="100.00000021561749"/>
    <n v="50"/>
    <n v="50.000000000224162"/>
    <n v="64134.37793943291"/>
    <n v="575.0216317447547"/>
    <x v="0"/>
  </r>
  <r>
    <x v="4"/>
    <x v="44"/>
    <n v="375.01788096771247"/>
    <n v="100.00000010780875"/>
    <n v="50"/>
    <n v="50.000000000022418"/>
    <n v="63122.536255040672"/>
    <n v="575.01788107554364"/>
    <x v="0"/>
  </r>
  <r>
    <x v="4"/>
    <x v="45"/>
    <n v="376.14028296384674"/>
    <n v="100.00000005390437"/>
    <n v="50"/>
    <n v="50.000000000002245"/>
    <n v="63150.199960620608"/>
    <n v="576.1402830177534"/>
    <x v="0"/>
  </r>
  <r>
    <x v="4"/>
    <x v="46"/>
    <n v="378.06224202400529"/>
    <n v="100.00000002695219"/>
    <n v="50"/>
    <n v="50.000000000000227"/>
    <n v="63182.680063936212"/>
    <n v="578.06224205095771"/>
    <x v="0"/>
  </r>
  <r>
    <x v="4"/>
    <x v="47"/>
    <n v="380.55525380560937"/>
    <n v="100.0000000134761"/>
    <n v="50"/>
    <n v="50.000000000000021"/>
    <n v="63218.531892421241"/>
    <n v="580.55525381908546"/>
    <x v="0"/>
  </r>
  <r>
    <x v="4"/>
    <x v="48"/>
    <n v="383.45947889662034"/>
    <n v="100.00000000673805"/>
    <n v="50"/>
    <n v="50"/>
    <n v="63242.377992597809"/>
    <n v="583.45947890335833"/>
    <x v="0"/>
  </r>
  <r>
    <x v="4"/>
    <x v="49"/>
    <n v="386.66314447265484"/>
    <n v="100.00000000336902"/>
    <n v="50"/>
    <n v="50"/>
    <n v="63282.221890632136"/>
    <n v="586.66314447602383"/>
    <x v="0"/>
  </r>
  <r>
    <x v="4"/>
    <x v="50"/>
    <n v="390.08812546832928"/>
    <n v="100.00000000168451"/>
    <n v="50"/>
    <n v="50"/>
    <n v="63323.205470453417"/>
    <n v="590.08812547001378"/>
    <x v="0"/>
  </r>
  <r>
    <x v="4"/>
    <x v="51"/>
    <n v="393.67985140867603"/>
    <n v="100.00000000084225"/>
    <n v="50"/>
    <n v="50"/>
    <n v="63364.980778605423"/>
    <n v="593.67985140951828"/>
    <x v="0"/>
  </r>
  <r>
    <x v="4"/>
    <x v="52"/>
    <n v="397.40024120272722"/>
    <n v="100.00000000042112"/>
    <n v="50"/>
    <n v="50"/>
    <n v="63407.305700638404"/>
    <n v="597.40024120314831"/>
    <x v="0"/>
  </r>
  <r>
    <x v="4"/>
    <x v="53"/>
    <n v="401.22275751072965"/>
    <n v="100.00000000021056"/>
    <n v="50"/>
    <n v="50"/>
    <n v="63818.356588642266"/>
    <n v="601.22275751094026"/>
    <x v="1"/>
  </r>
  <r>
    <x v="4"/>
    <x v="54"/>
    <n v="405.12894481301953"/>
    <n v="100.00000000010527"/>
    <n v="50"/>
    <n v="50"/>
    <n v="63861.327368246697"/>
    <n v="605.1289448131248"/>
    <x v="1"/>
  </r>
  <r>
    <x v="4"/>
    <x v="55"/>
    <n v="409.10600607017761"/>
    <n v="100.00000000005264"/>
    <n v="50"/>
    <n v="50"/>
    <n v="63904.481569487369"/>
    <n v="609.10600607023025"/>
    <x v="1"/>
  </r>
  <r>
    <x v="4"/>
    <x v="56"/>
    <n v="413.14510639719879"/>
    <n v="100.00000000002632"/>
    <n v="50"/>
    <n v="50"/>
    <n v="63947.762942334455"/>
    <n v="613.14510639722516"/>
    <x v="1"/>
  </r>
  <r>
    <x v="4"/>
    <x v="57"/>
    <n v="417.24018564759444"/>
    <n v="100.00000000001316"/>
    <n v="50"/>
    <n v="50"/>
    <n v="63637.90245195711"/>
    <n v="617.24018564760763"/>
    <x v="1"/>
  </r>
  <r>
    <x v="4"/>
    <x v="58"/>
    <n v="421.38712723456695"/>
    <n v="100.00000000000658"/>
    <n v="50"/>
    <n v="50"/>
    <n v="63681.333099621072"/>
    <n v="621.38712723457354"/>
    <x v="1"/>
  </r>
  <r>
    <x v="4"/>
    <x v="59"/>
    <n v="425.58317631826014"/>
    <n v="100.0000000000033"/>
    <n v="50"/>
    <n v="50"/>
    <n v="63724.806108229983"/>
    <n v="625.58317631826344"/>
    <x v="1"/>
  </r>
  <r>
    <x v="4"/>
    <x v="60"/>
    <n v="429.82653254938606"/>
    <n v="100.00000000000165"/>
    <n v="50"/>
    <n v="50"/>
    <n v="63768.308478452178"/>
    <n v="629.82653254938771"/>
    <x v="1"/>
  </r>
  <r>
    <x v="4"/>
    <x v="61"/>
    <n v="434.11606500244028"/>
    <n v="100.00000000000082"/>
    <n v="50"/>
    <n v="50"/>
    <n v="63811.831199528744"/>
    <n v="634.11606500244113"/>
    <x v="1"/>
  </r>
  <r>
    <x v="4"/>
    <x v="62"/>
    <n v="438.45111264175688"/>
    <n v="100.00000000000041"/>
    <n v="50"/>
    <n v="50"/>
    <n v="63855.368025744618"/>
    <n v="638.45111264175728"/>
    <x v="1"/>
  </r>
  <r>
    <x v="4"/>
    <x v="63"/>
    <n v="442.83134466067895"/>
    <n v="100.0000000000002"/>
    <n v="50"/>
    <n v="50"/>
    <n v="63898.914628081446"/>
    <n v="642.83134466067918"/>
    <x v="1"/>
  </r>
  <r>
    <x v="4"/>
    <x v="64"/>
    <n v="447.25666273203888"/>
    <n v="100.0000000000001"/>
    <n v="50"/>
    <n v="50"/>
    <n v="63942.468006083058"/>
    <n v="647.25666273203899"/>
    <x v="1"/>
  </r>
  <r>
    <x v="4"/>
    <x v="65"/>
    <n v="451.72713259668649"/>
    <n v="100.00000000000006"/>
    <n v="50"/>
    <n v="50"/>
    <n v="63986.026080154981"/>
    <n v="651.72713259668649"/>
    <x v="1"/>
  </r>
  <r>
    <x v="4"/>
    <x v="66"/>
    <n v="456.24293618878249"/>
    <n v="100.00000000000003"/>
    <n v="50"/>
    <n v="54.500000000000007"/>
    <n v="64521.78757650523"/>
    <n v="660.74293618878255"/>
    <x v="1"/>
  </r>
  <r>
    <x v="4"/>
    <x v="67"/>
    <n v="460.80433813696061"/>
    <n v="100.00000000000001"/>
    <n v="50"/>
    <n v="59.90000000000002"/>
    <n v="65104.945607398986"/>
    <n v="670.70433813696059"/>
    <x v="1"/>
  </r>
  <r>
    <x v="4"/>
    <x v="68"/>
    <n v="465.41166232873343"/>
    <n v="100"/>
    <n v="50"/>
    <n v="65.885000000000019"/>
    <n v="65692.437281091057"/>
    <n v="681.29666232873342"/>
    <x v="1"/>
  </r>
  <r>
    <x v="4"/>
    <x v="69"/>
    <n v="470.0652755193031"/>
    <n v="100"/>
    <n v="50"/>
    <n v="72.473000000000042"/>
    <n v="66280.324059340623"/>
    <n v="692.53827551930317"/>
    <x v="1"/>
  </r>
  <r>
    <x v="4"/>
    <x v="70"/>
    <n v="474.76557587159368"/>
    <n v="100"/>
    <n v="50"/>
    <n v="79.720250000000064"/>
    <n v="73270.154684577821"/>
    <n v="704.48582587159376"/>
    <x v="1"/>
  </r>
  <r>
    <x v="4"/>
    <x v="71"/>
    <n v="479.51298494827802"/>
    <n v="100"/>
    <n v="50"/>
    <n v="87.692270000000065"/>
    <n v="73858.081812533012"/>
    <n v="717.20525494827803"/>
    <x v="1"/>
  </r>
  <r>
    <x v="4"/>
    <x v="72"/>
    <n v="484.30794212033857"/>
    <n v="100"/>
    <n v="50"/>
    <n v="96.461496500000067"/>
    <n v="74446.00959726797"/>
    <n v="730.76943862033863"/>
    <x v="1"/>
  </r>
  <r>
    <x v="4"/>
    <x v="73"/>
    <n v="489.15090066734643"/>
    <n v="100"/>
    <n v="50"/>
    <n v="106.1076461000001"/>
    <n v="75033.937658928407"/>
    <n v="745.2585467673465"/>
    <x v="1"/>
  </r>
  <r>
    <x v="4"/>
    <x v="74"/>
    <n v="494.04232506208302"/>
    <n v="100"/>
    <n v="50"/>
    <n v="116.71841070500011"/>
    <n v="79480.289365615259"/>
    <n v="760.76073576708313"/>
    <x v="1"/>
  </r>
  <r>
    <x v="4"/>
    <x v="75"/>
    <n v="498.98268908434801"/>
    <n v="100.42076100111603"/>
    <n v="50.378684901004434"/>
    <n v="128.39025177500014"/>
    <n v="80136.717173970217"/>
    <n v="778.17238676146872"/>
    <x v="1"/>
  </r>
  <r>
    <x v="4"/>
    <x v="76"/>
    <n v="503.97247451534247"/>
    <n v="101.13534911168522"/>
    <n v="50.870340240114921"/>
    <n v="141.22927695245016"/>
    <n v="80819.557315435843"/>
    <n v="797.20744081959276"/>
    <x v="1"/>
  </r>
  <r>
    <x v="4"/>
    <x v="77"/>
    <n v="509.01217023860153"/>
    <n v="102.00189285308107"/>
    <n v="51.377830491526119"/>
    <n v="155.35220464769017"/>
    <n v="81509.630787707734"/>
    <n v="817.74409823089889"/>
    <x v="1"/>
  </r>
  <r>
    <x v="4"/>
    <x v="78"/>
    <n v="514.1022716256615"/>
    <n v="102.94950690675138"/>
    <n v="51.891487481342374"/>
    <n v="170.88742511245871"/>
    <n v="83537.157415554509"/>
    <n v="839.83069112621388"/>
    <x v="1"/>
  </r>
  <r>
    <x v="4"/>
    <x v="79"/>
    <n v="519.24328012118985"/>
    <n v="103.94279953838864"/>
    <n v="52.410390224645887"/>
    <n v="187.97616762370453"/>
    <n v="84231.670836341407"/>
    <n v="863.5726375079289"/>
    <x v="1"/>
  </r>
  <r>
    <x v="4"/>
    <x v="80"/>
    <n v="524.43570296789198"/>
    <n v="104.96412631505741"/>
    <n v="477.45345378758105"/>
    <n v="206.77378438607496"/>
    <n v="100001.1004616523"/>
    <n v="1313.6270674566056"/>
    <x v="1"/>
  </r>
  <r>
    <x v="4"/>
    <x v="81"/>
    <n v="529.68005302941413"/>
    <n v="106.00471696885043"/>
    <n v="519.95776014387457"/>
    <n v="227.45116282468251"/>
    <n v="101212.96314119418"/>
    <n v="1383.0936929668217"/>
    <x v="1"/>
  </r>
  <r>
    <x v="4"/>
    <x v="82"/>
    <n v="534.97684868199849"/>
    <n v="107.06023883386015"/>
    <n v="524.20819077950398"/>
    <n v="250.19627910715079"/>
    <n v="101896.30305886753"/>
    <n v="1416.4415574025134"/>
    <x v="1"/>
  </r>
  <r>
    <x v="4"/>
    <x v="83"/>
    <n v="540.32661375442171"/>
    <n v="108.12857856985937"/>
    <n v="524.63323384306682"/>
    <n v="361.48512769591196"/>
    <n v="104317.36207321116"/>
    <n v="1534.5735538632598"/>
    <x v="1"/>
  </r>
  <r>
    <x v="4"/>
    <x v="84"/>
    <n v="545.72987750188804"/>
    <n v="109.20873302938827"/>
    <n v="524.67573814942318"/>
    <n v="363.01949859751915"/>
    <n v="104425.41790958187"/>
    <n v="1542.6338472782186"/>
    <x v="1"/>
  </r>
  <r>
    <x v="4"/>
    <x v="85"/>
    <n v="551.18717460385244"/>
    <n v="110.30025469659729"/>
    <n v="524.67998858005876"/>
    <n v="360.46158670337729"/>
    <n v="104468.41663720232"/>
    <n v="1546.6290045838859"/>
    <x v="1"/>
  </r>
  <r>
    <x v="4"/>
    <x v="86"/>
    <n v="556.69904517875284"/>
    <n v="111.40297441202085"/>
    <n v="524.68041362312238"/>
    <n v="379.81784904432453"/>
    <n v="104850.50804820849"/>
    <n v="1572.6002822582207"/>
    <x v="1"/>
  </r>
  <r>
    <x v="4"/>
    <x v="87"/>
    <n v="562.26603481074358"/>
    <n v="112.51686274036985"/>
    <n v="524.68045612742867"/>
    <n v="387.25150159494706"/>
    <n v="101949.61080588473"/>
    <n v="1586.7148552734891"/>
    <x v="1"/>
  </r>
  <r>
    <x v="4"/>
    <x v="88"/>
    <n v="567.88869458499335"/>
    <n v="113.64196065988793"/>
    <n v="104.11322197347558"/>
    <n v="353.06789518095786"/>
    <n v="90420.502194365632"/>
    <n v="1138.7117723993147"/>
    <x v="1"/>
  </r>
  <r>
    <x v="4"/>
    <x v="89"/>
    <n v="573.56758112914304"/>
    <n v="114.77834491254401"/>
    <n v="62.572950321687607"/>
    <n v="318.21526003741263"/>
    <n v="86420.688807485814"/>
    <n v="1069.1341364007874"/>
    <x v="1"/>
  </r>
  <r>
    <x v="4"/>
    <x v="90"/>
    <n v="579.3032566592442"/>
    <n v="115.92611068469805"/>
    <n v="58.9405394377522"/>
    <n v="286.43914947112643"/>
    <n v="85493.300913413841"/>
    <n v="1040.6090562528209"/>
    <x v="1"/>
  </r>
  <r>
    <x v="4"/>
    <x v="91"/>
    <n v="585.0962890290034"/>
    <n v="117.08536295305933"/>
    <n v="59.104130793414491"/>
    <n v="257.7997760677593"/>
    <n v="84993.985963037238"/>
    <n v="1019.0855588432364"/>
    <x v="1"/>
  </r>
  <r>
    <x v="4"/>
    <x v="92"/>
    <n v="590.9472517815102"/>
    <n v="118.25621216334707"/>
    <n v="59.652590697477109"/>
    <n v="232.02025261535792"/>
    <n v="76840.396725820538"/>
    <n v="1000.8763072576922"/>
    <x v="1"/>
  </r>
  <r>
    <x v="4"/>
    <x v="93"/>
    <n v="596.85672420287699"/>
    <n v="119.43877207535911"/>
    <n v="60.244858464064727"/>
    <n v="208.81827276925958"/>
    <n v="76389.698831603615"/>
    <n v="985.35862751156037"/>
    <x v="1"/>
  </r>
  <r>
    <x v="4"/>
    <x v="94"/>
    <n v="602.82529137739198"/>
    <n v="120.63315869130199"/>
    <n v="60.846881234666668"/>
    <n v="187.93645003387735"/>
    <n v="75939.436317106738"/>
    <n v="972.24178133723797"/>
    <x v="1"/>
  </r>
  <r>
    <x v="4"/>
    <x v="95"/>
    <n v="608.8535442439063"/>
    <n v="121.83948972580964"/>
    <n v="61.455307465609465"/>
    <n v="169.14280548464399"/>
    <n v="75489.216912854303"/>
    <n v="961.29114691996949"/>
    <x v="1"/>
  </r>
  <r>
    <x v="4"/>
    <x v="96"/>
    <n v="614.94207965326359"/>
    <n v="123.05788434686508"/>
    <n v="62.069856282125173"/>
    <n v="152.22852498159506"/>
    <n v="74006.346625455422"/>
    <n v="952.29834526384889"/>
    <x v="1"/>
  </r>
  <r>
    <x v="4"/>
    <x v="97"/>
    <n v="621.09150042663907"/>
    <n v="124.28846305223239"/>
    <n v="62.690554419132383"/>
    <n v="137.00567248797711"/>
    <n v="73556.131922131506"/>
    <n v="945.07619038598091"/>
    <x v="1"/>
  </r>
  <r>
    <x v="4"/>
    <x v="98"/>
    <n v="627.30241541469536"/>
    <n v="125.53134761370404"/>
    <n v="63.317459920742309"/>
    <n v="123.30510523963355"/>
    <n v="73105.917262852192"/>
    <n v="939.45632818877527"/>
    <x v="1"/>
  </r>
  <r>
    <x v="4"/>
    <x v="99"/>
    <n v="633.57543955749543"/>
    <n v="126.78666105531576"/>
    <n v="63.950634515691597"/>
    <n v="110.97459471571561"/>
    <n v="72655.702608835651"/>
    <n v="935.28732984421845"/>
    <x v="1"/>
  </r>
  <r>
    <x v="4"/>
    <x v="100"/>
    <n v="639.91119394512737"/>
    <n v="128.05452764860627"/>
    <n v="64.590140860422693"/>
    <n v="56.097459471571561"/>
    <n v="68896.473844320935"/>
    <n v="888.65332192572794"/>
    <x v="1"/>
  </r>
  <r>
    <x v="4"/>
    <x v="101"/>
    <n v="646.31030587901864"/>
    <n v="129.335072916461"/>
    <n v="65.236042268984335"/>
    <n v="50.609745947157158"/>
    <n v="68460.047534492667"/>
    <n v="891.4911670116212"/>
    <x v="1"/>
  </r>
  <r>
    <x v="4"/>
    <x v="102"/>
    <n v="652.77340893391681"/>
    <n v="130.62842364130995"/>
    <n v="65.888402691669938"/>
    <n v="50.060974594715717"/>
    <n v="68549.326242038602"/>
    <n v="899.35120986161246"/>
    <x v="1"/>
  </r>
  <r>
    <x v="4"/>
    <x v="103"/>
    <n v="659.30114302053164"/>
    <n v="131.93470787556521"/>
    <n v="66.547286718586207"/>
    <n v="50.006097459471576"/>
    <n v="68694.609230197078"/>
    <n v="907.78923507415459"/>
    <x v="1"/>
  </r>
  <r>
    <x v="4"/>
    <x v="104"/>
    <n v="665.8941544488298"/>
    <n v="133.25405495324193"/>
    <n v="67.212759585772019"/>
    <n v="50.000609745947159"/>
    <n v="68845.529770144072"/>
    <n v="916.36157873379091"/>
    <x v="1"/>
  </r>
  <r>
    <x v="4"/>
    <x v="105"/>
    <n v="672.55309599198313"/>
    <n v="134.5865955022349"/>
    <n v="67.88488718162975"/>
    <n v="50.000060974594717"/>
    <n v="69365.359055997804"/>
    <n v="925.02463965044251"/>
    <x v="2"/>
  </r>
  <r>
    <x v="4"/>
    <x v="106"/>
    <n v="679.2786269509686"/>
    <n v="135.93246145698751"/>
    <n v="68.563736053446036"/>
    <n v="50.000006097459476"/>
    <n v="69516.900142115206"/>
    <n v="933.77483055886171"/>
    <x v="2"/>
  </r>
  <r>
    <x v="4"/>
    <x v="107"/>
    <n v="686.07141321982408"/>
    <n v="137.29178607142251"/>
    <n v="69.249373413980493"/>
    <n v="50.000000609745946"/>
    <n v="69668.44686994412"/>
    <n v="942.61257331497302"/>
    <x v="2"/>
  </r>
  <r>
    <x v="4"/>
    <x v="108"/>
    <n v="692.93212735156442"/>
    <n v="138.6647039320693"/>
    <n v="69.941867148120309"/>
    <n v="50.000000060974592"/>
    <n v="69819.994161946743"/>
    <n v="951.5386984927286"/>
    <x v="2"/>
  </r>
  <r>
    <x v="4"/>
    <x v="109"/>
    <n v="699.86144862475953"/>
    <n v="140.0513509713563"/>
    <n v="70.641285819601507"/>
    <n v="50.000000006097459"/>
    <n v="69618.311485482685"/>
    <n v="960.55408542181488"/>
    <x v="2"/>
  </r>
  <r>
    <x v="4"/>
    <x v="110"/>
    <n v="602.40301403733167"/>
    <n v="120.02567548567815"/>
    <n v="52.064128581960148"/>
    <n v="50.000000000609745"/>
    <n v="66588.310597583637"/>
    <n v="824.49281810557966"/>
    <x v="2"/>
  </r>
  <r>
    <x v="4"/>
    <x v="111"/>
    <n v="534.18210982613209"/>
    <n v="110.01283774283908"/>
    <n v="50.206412858196018"/>
    <n v="50.000000000060979"/>
    <n v="65737.281072154219"/>
    <n v="744.40136042722816"/>
    <x v="2"/>
  </r>
  <r>
    <x v="4"/>
    <x v="112"/>
    <n v="486.4274768782924"/>
    <n v="105.00641887141954"/>
    <n v="50.0206412858196"/>
    <n v="50.000000000006096"/>
    <n v="65332.551465872384"/>
    <n v="691.45453703553767"/>
    <x v="2"/>
  </r>
  <r>
    <x v="4"/>
    <x v="113"/>
    <n v="452.99923381480471"/>
    <n v="102.50320943570978"/>
    <n v="50.002064128581964"/>
    <n v="50.000000000000611"/>
    <n v="65091.723896661599"/>
    <n v="655.50450737909705"/>
    <x v="2"/>
  </r>
  <r>
    <x v="4"/>
    <x v="114"/>
    <n v="429.59946367036326"/>
    <n v="101.25160471785489"/>
    <n v="50.000206412858198"/>
    <n v="50.000000000000064"/>
    <n v="64942.019966312102"/>
    <n v="630.85127480107656"/>
    <x v="2"/>
  </r>
  <r>
    <x v="4"/>
    <x v="115"/>
    <n v="413.21962456925428"/>
    <n v="100.62580235892744"/>
    <n v="50.000020641285822"/>
    <n v="50.000000000000007"/>
    <n v="64849.232711371733"/>
    <n v="613.84544756946752"/>
    <x v="2"/>
  </r>
  <r>
    <x v="4"/>
    <x v="116"/>
    <n v="401.75373719847795"/>
    <n v="100.31290117946372"/>
    <n v="50.00000206412858"/>
    <n v="50"/>
    <n v="64793.327090868777"/>
    <n v="602.06664044207025"/>
    <x v="2"/>
  </r>
  <r>
    <x v="4"/>
    <x v="117"/>
    <n v="393.72761603893451"/>
    <n v="100.15645058973186"/>
    <n v="50.000000206412857"/>
    <n v="50"/>
    <n v="64761.820078808538"/>
    <n v="593.88406683507924"/>
    <x v="2"/>
  </r>
  <r>
    <x v="4"/>
    <x v="118"/>
    <n v="388.10933122725419"/>
    <n v="100.07822529486593"/>
    <n v="50.000000020641288"/>
    <n v="50"/>
    <n v="64746.697968405933"/>
    <n v="588.1875565427614"/>
    <x v="2"/>
  </r>
  <r>
    <x v="4"/>
    <x v="119"/>
    <n v="384.17653185907795"/>
    <n v="100.03911264743297"/>
    <n v="50.000000002064127"/>
    <n v="54.500000000000007"/>
    <n v="65234.903362011391"/>
    <n v="588.715644508575"/>
    <x v="2"/>
  </r>
  <r>
    <x v="4"/>
    <x v="120"/>
    <n v="381.42357230135457"/>
    <n v="100.01955632371649"/>
    <n v="50.000000000206413"/>
    <n v="59.90000000000002"/>
    <n v="65778.122534152266"/>
    <n v="591.34312862527747"/>
    <x v="2"/>
  </r>
  <r>
    <x v="4"/>
    <x v="121"/>
    <n v="379.4965006109482"/>
    <n v="100.00977816185824"/>
    <n v="50.000000000020641"/>
    <n v="65.885000000000019"/>
    <n v="66330.922824165566"/>
    <n v="595.39127877282715"/>
    <x v="2"/>
  </r>
  <r>
    <x v="4"/>
    <x v="122"/>
    <n v="378.1475504276637"/>
    <n v="100.00488908092912"/>
    <n v="50.000000000002061"/>
    <n v="72.473000000000042"/>
    <n v="73289.656322528637"/>
    <n v="600.62543950859492"/>
    <x v="2"/>
  </r>
  <r>
    <x v="4"/>
    <x v="123"/>
    <n v="377.20328529936455"/>
    <n v="100.00244454046455"/>
    <n v="50.000000000000206"/>
    <n v="79.720250000000064"/>
    <n v="73849.039363906704"/>
    <n v="606.92597983982944"/>
    <x v="2"/>
  </r>
  <r>
    <x v="4"/>
    <x v="124"/>
    <n v="376.54229970955515"/>
    <n v="100.00122227023228"/>
    <n v="50.000000000000021"/>
    <n v="87.692270000000065"/>
    <n v="74410.17958835738"/>
    <n v="614.23579197978756"/>
    <x v="2"/>
  </r>
  <r>
    <x v="4"/>
    <x v="125"/>
    <n v="376.0796097966886"/>
    <n v="100.00061113511615"/>
    <n v="50"/>
    <n v="96.461496500000067"/>
    <n v="74972.542412289622"/>
    <n v="622.54171743180484"/>
    <x v="2"/>
  </r>
  <r>
    <x v="4"/>
    <x v="126"/>
    <n v="375.75572685768202"/>
    <n v="100.00030556755807"/>
    <n v="50"/>
    <n v="106.1076461000001"/>
    <n v="79394.181588712789"/>
    <n v="631.86367852524029"/>
    <x v="2"/>
  </r>
  <r>
    <x v="4"/>
    <x v="127"/>
    <n v="375.52900880037737"/>
    <n v="100.00015278377904"/>
    <n v="50"/>
    <n v="116.71841070500011"/>
    <n v="79957.992901681137"/>
    <n v="642.24757228915655"/>
    <x v="2"/>
  </r>
  <r>
    <x v="4"/>
    <x v="128"/>
    <n v="375.37030616026414"/>
    <n v="100.00007639188952"/>
    <n v="50"/>
    <n v="128.39025177500014"/>
    <n v="80522.220429957146"/>
    <n v="653.76063432715375"/>
    <x v="2"/>
  </r>
  <r>
    <x v="4"/>
    <x v="129"/>
    <n v="375.25921431218489"/>
    <n v="100.00003819594477"/>
    <n v="50"/>
    <n v="141.22927695245016"/>
    <n v="81086.738950425512"/>
    <n v="666.4885294605798"/>
    <x v="2"/>
  </r>
  <r>
    <x v="4"/>
    <x v="130"/>
    <n v="375.1814500185294"/>
    <n v="100.00001909797238"/>
    <n v="50"/>
    <n v="155.35220464769017"/>
    <n v="81651.460983837416"/>
    <n v="680.53367376419203"/>
    <x v="2"/>
  </r>
  <r>
    <x v="4"/>
    <x v="131"/>
    <n v="375.12701501297056"/>
    <n v="100.00000954898618"/>
    <n v="50"/>
    <n v="170.88742511245871"/>
    <n v="83550.77165800755"/>
    <n v="696.01444967441546"/>
    <x v="2"/>
  </r>
  <r>
    <x v="4"/>
    <x v="132"/>
    <n v="375.08891050907937"/>
    <n v="100.00000477449309"/>
    <n v="50"/>
    <n v="187.97616762370453"/>
    <n v="84115.735668874069"/>
    <n v="713.06508290727709"/>
    <x v="2"/>
  </r>
  <r>
    <x v="4"/>
    <x v="133"/>
    <n v="375.06223735635558"/>
    <n v="100.00000238724655"/>
    <n v="50"/>
    <n v="206.77378438607496"/>
    <n v="84680.769383420658"/>
    <n v="731.83602412967707"/>
    <x v="2"/>
  </r>
  <r>
    <x v="4"/>
    <x v="134"/>
    <n v="375.04356614944891"/>
    <n v="100.00000119362328"/>
    <n v="50"/>
    <n v="227.45116282468251"/>
    <n v="85245.851878608111"/>
    <n v="752.49473016775482"/>
    <x v="2"/>
  </r>
  <r>
    <x v="4"/>
    <x v="135"/>
    <n v="375.03049630461419"/>
    <n v="100.00000059681165"/>
    <n v="50"/>
    <n v="250.19627910715079"/>
    <n v="86041.531725997804"/>
    <n v="775.22677600857662"/>
    <x v="2"/>
  </r>
  <r>
    <x v="4"/>
    <x v="136"/>
    <n v="375.02134741322993"/>
    <n v="100.00000029840582"/>
    <n v="50"/>
    <n v="70.019627910715087"/>
    <n v="78788.943022533611"/>
    <n v="595.04097562235097"/>
    <x v="2"/>
  </r>
  <r>
    <x v="4"/>
    <x v="137"/>
    <n v="375.01494318926092"/>
    <n v="100.00000014920292"/>
    <n v="50"/>
    <n v="52.001962791071506"/>
    <n v="77110.615487395888"/>
    <n v="577.0169061295353"/>
    <x v="2"/>
  </r>
  <r>
    <x v="4"/>
    <x v="138"/>
    <n v="375.01046023248261"/>
    <n v="100.00000007460146"/>
    <n v="50"/>
    <n v="50.200196279107153"/>
    <n v="76930.024107544174"/>
    <n v="575.21065658619113"/>
    <x v="2"/>
  </r>
  <r>
    <x v="4"/>
    <x v="139"/>
    <n v="375.00732216273786"/>
    <n v="100.00000003730074"/>
    <n v="50"/>
    <n v="50.020019627910713"/>
    <n v="73835.35935801157"/>
    <n v="575.02734182794939"/>
    <x v="2"/>
  </r>
  <r>
    <x v="4"/>
    <x v="140"/>
    <n v="375.00512551391648"/>
    <n v="100.00000001865037"/>
    <n v="50"/>
    <n v="50.00200196279107"/>
    <n v="73854.124611276769"/>
    <n v="575.00712749535785"/>
    <x v="2"/>
  </r>
  <r>
    <x v="4"/>
    <x v="141"/>
    <n v="375.00358785974151"/>
    <n v="100.00000000932519"/>
    <n v="50"/>
    <n v="50.00020019627911"/>
    <n v="73874.745758966616"/>
    <n v="575.00378806534582"/>
    <x v="2"/>
  </r>
  <r>
    <x v="4"/>
    <x v="142"/>
    <n v="375.00251150181907"/>
    <n v="100.0000000046626"/>
    <n v="50"/>
    <n v="50.000020019627911"/>
    <n v="73895.554945419455"/>
    <n v="575.00253152610946"/>
    <x v="2"/>
  </r>
  <r>
    <x v="4"/>
    <x v="143"/>
    <n v="375.00175805127333"/>
    <n v="100.00000000233129"/>
    <n v="50"/>
    <n v="50.000002001962791"/>
    <n v="73916.384622396363"/>
    <n v="575.00176005556739"/>
    <x v="2"/>
  </r>
  <r>
    <x v="4"/>
    <x v="144"/>
    <n v="375.00123063589132"/>
    <n v="100.00000000116565"/>
    <n v="50"/>
    <n v="50.000000200196283"/>
    <n v="66238.722533376873"/>
    <n v="575.00123083725327"/>
    <x v="2"/>
  </r>
  <r>
    <x v="4"/>
    <x v="145"/>
    <n v="375.00086144512392"/>
    <n v="100.00000000058282"/>
    <n v="50"/>
    <n v="50.000000020019627"/>
    <n v="66259.5565889594"/>
    <n v="575.0008614657263"/>
    <x v="2"/>
  </r>
  <r>
    <x v="4"/>
    <x v="146"/>
    <n v="375.00060301158675"/>
    <n v="100.00000000029141"/>
    <n v="50"/>
    <n v="50.000000002001961"/>
    <n v="66280.391337831141"/>
    <n v="575.0006030138801"/>
    <x v="2"/>
  </r>
  <r>
    <x v="4"/>
    <x v="147"/>
    <n v="375.00042210811068"/>
    <n v="100.0000000001457"/>
    <n v="50"/>
    <n v="50.000000000200195"/>
    <n v="66301.226560889671"/>
    <n v="575.00042210845652"/>
    <x v="2"/>
  </r>
  <r>
    <x v="4"/>
    <x v="148"/>
    <n v="375.00029547567749"/>
    <n v="100.00000000007284"/>
    <n v="50"/>
    <n v="50.000000000020023"/>
    <n v="65289.40695737669"/>
    <n v="575.00029547577037"/>
    <x v="2"/>
  </r>
  <r>
    <x v="4"/>
    <x v="149"/>
    <n v="375.00020683297419"/>
    <n v="100.00000000003642"/>
    <n v="50"/>
    <n v="50.000000000002004"/>
    <n v="65310.242742715149"/>
    <n v="575.00020683301273"/>
    <x v="2"/>
  </r>
  <r>
    <x v="4"/>
    <x v="150"/>
    <n v="375.00014478308196"/>
    <n v="100.00000000001822"/>
    <n v="50"/>
    <n v="50.000000000000199"/>
    <n v="65331.078690065282"/>
    <n v="575.00014478310038"/>
    <x v="2"/>
  </r>
  <r>
    <x v="4"/>
    <x v="151"/>
    <n v="375.00010134815733"/>
    <n v="100.00000000000911"/>
    <n v="50"/>
    <n v="50.000000000000021"/>
    <n v="65351.914750822347"/>
    <n v="575.00010134816648"/>
    <x v="2"/>
  </r>
  <r>
    <x v="4"/>
    <x v="152"/>
    <n v="375.00007094371011"/>
    <n v="100.00000000000455"/>
    <n v="50"/>
    <n v="50"/>
    <n v="65358.391958760789"/>
    <n v="575.00007094371472"/>
    <x v="2"/>
  </r>
  <r>
    <x v="4"/>
    <x v="153"/>
    <n v="375.00004966059709"/>
    <n v="100.00000000000227"/>
    <n v="50"/>
    <n v="50"/>
    <n v="65379.228154471799"/>
    <n v="575.00004966059942"/>
    <x v="2"/>
  </r>
  <r>
    <x v="4"/>
    <x v="154"/>
    <n v="375.95276288301534"/>
    <n v="100.00000000000114"/>
    <n v="50"/>
    <n v="50"/>
    <n v="65405.861257486351"/>
    <n v="575.95276288301648"/>
    <x v="2"/>
  </r>
  <r>
    <x v="4"/>
    <x v="155"/>
    <n v="377.75418941991404"/>
    <n v="100.00000000000057"/>
    <n v="50"/>
    <n v="50"/>
    <n v="65437.618314266532"/>
    <n v="577.75418941991461"/>
    <x v="2"/>
  </r>
  <r>
    <x v="4"/>
    <x v="156"/>
    <n v="380.1610605497612"/>
    <n v="100.00000000000028"/>
    <n v="50"/>
    <n v="50"/>
    <n v="65472.964743335106"/>
    <n v="580.16106054976149"/>
    <x v="2"/>
  </r>
  <r>
    <x v="5"/>
    <x v="0"/>
    <n v="810"/>
    <n v="160"/>
    <n v="80"/>
    <n v="50"/>
    <n v="68221.842716773259"/>
    <n v="1100"/>
    <x v="0"/>
  </r>
  <r>
    <x v="5"/>
    <x v="1"/>
    <n v="822.15000000000009"/>
    <n v="164"/>
    <n v="83.600000000000009"/>
    <n v="50"/>
    <n v="68677.095490353575"/>
    <n v="1119.75"/>
    <x v="0"/>
  </r>
  <r>
    <x v="5"/>
    <x v="2"/>
    <n v="843.41249999999991"/>
    <n v="170.2"/>
    <n v="87.740000000000009"/>
    <n v="50"/>
    <n v="69235.894041690161"/>
    <n v="1151.3525"/>
    <x v="0"/>
  </r>
  <r>
    <x v="5"/>
    <x v="3"/>
    <n v="871.69162499999993"/>
    <n v="177.70999999999998"/>
    <n v="92.12299999999999"/>
    <n v="66.781508622549126"/>
    <n v="71491.716361871295"/>
    <n v="1208.3061336225492"/>
    <x v="0"/>
  </r>
  <r>
    <x v="5"/>
    <x v="4"/>
    <n v="905.55215625000005"/>
    <n v="186.09550000000002"/>
    <n v="96.728750000000019"/>
    <n v="51.67815086225491"/>
    <n v="70653.95303347423"/>
    <n v="1240.054557112255"/>
    <x v="0"/>
  </r>
  <r>
    <x v="5"/>
    <x v="5"/>
    <n v="944.0229290625"/>
    <n v="195.15027500000002"/>
    <n v="101.56514750000004"/>
    <n v="50.167815086225488"/>
    <n v="70771.539347868209"/>
    <n v="1290.9061666487255"/>
    <x v="0"/>
  </r>
  <r>
    <x v="5"/>
    <x v="6"/>
    <n v="986.45929101562501"/>
    <n v="204.78278875000004"/>
    <n v="106.64340087500003"/>
    <n v="58.940034839141617"/>
    <n v="72340.235443202662"/>
    <n v="1356.8255154797666"/>
    <x v="0"/>
  </r>
  <r>
    <x v="5"/>
    <x v="7"/>
    <n v="1032.4469064164064"/>
    <n v="214.95942818750004"/>
    <n v="111.97557051875003"/>
    <n v="50.894003483914162"/>
    <n v="72155.163970289766"/>
    <n v="1410.2759086065707"/>
    <x v="0"/>
  </r>
  <r>
    <x v="5"/>
    <x v="8"/>
    <n v="1081.7345073322265"/>
    <n v="225.67614959687506"/>
    <n v="117.57434900468753"/>
    <n v="50.089400348391415"/>
    <n v="72720.429805096443"/>
    <n v="1475.0744062821805"/>
    <x v="0"/>
  </r>
  <r>
    <x v="5"/>
    <x v="9"/>
    <n v="1134.186911615338"/>
    <n v="236.94433207671881"/>
    <n v="123.45306645092191"/>
    <n v="85.155364930193855"/>
    <n v="76409.524736634281"/>
    <n v="1579.7396750731725"/>
    <x v="0"/>
  </r>
  <r>
    <x v="5"/>
    <x v="10"/>
    <n v="1189.752232437655"/>
    <n v="248.78373618055474"/>
    <n v="129.625719773068"/>
    <n v="79.395398361921835"/>
    <n v="76668.951192238441"/>
    <n v="1647.5570867531999"/>
    <x v="0"/>
  </r>
  <r>
    <x v="5"/>
    <x v="11"/>
    <n v="1248.4390267286226"/>
    <n v="261.21901673958246"/>
    <n v="136.10700576168142"/>
    <n v="83.659894451050235"/>
    <n v="77628.006789437917"/>
    <n v="1729.4249436809366"/>
    <x v="0"/>
  </r>
  <r>
    <x v="5"/>
    <x v="12"/>
    <n v="1310.3004059334135"/>
    <n v="274.2780144515616"/>
    <n v="142.91235604976151"/>
    <n v="78.926467823780044"/>
    <n v="77956.109363899464"/>
    <n v="1806.4172442585166"/>
    <x v="0"/>
  </r>
  <r>
    <x v="5"/>
    <x v="13"/>
    <n v="1357.9673022490006"/>
    <n v="282.24419836836887"/>
    <n v="144.88590763330544"/>
    <n v="87.617419440119804"/>
    <n v="78863.680959487465"/>
    <n v="1872.7148276907947"/>
    <x v="0"/>
  </r>
  <r>
    <x v="5"/>
    <x v="14"/>
    <n v="1395.7416998508679"/>
    <n v="287.67834223819841"/>
    <n v="146.38920951194314"/>
    <n v="96.45899186752797"/>
    <n v="79643.278233552875"/>
    <n v="1926.2682434685375"/>
    <x v="0"/>
  </r>
  <r>
    <x v="5"/>
    <x v="15"/>
    <n v="1089.5191898956075"/>
    <n v="193.83917111909921"/>
    <n v="59.638920951194315"/>
    <n v="106.1128741026204"/>
    <n v="71910.167465230901"/>
    <n v="1449.1101560685213"/>
    <x v="0"/>
  </r>
  <r>
    <x v="5"/>
    <x v="16"/>
    <n v="876.19153205215684"/>
    <n v="146.9195855595496"/>
    <n v="50.963892095119434"/>
    <n v="116.72495981771641"/>
    <n v="69792.203816507463"/>
    <n v="1190.7999695245423"/>
    <x v="0"/>
  </r>
  <r>
    <x v="5"/>
    <x v="17"/>
    <n v="727.99745255299376"/>
    <n v="123.4597927797748"/>
    <n v="50.096389209511941"/>
    <n v="128.39753562997146"/>
    <n v="69120.896672585615"/>
    <n v="1029.951170172252"/>
    <x v="0"/>
  </r>
  <r>
    <x v="5"/>
    <x v="18"/>
    <n v="625.40823070474448"/>
    <n v="111.7298963898874"/>
    <n v="50.009638920951197"/>
    <n v="141.23729717601697"/>
    <n v="75329.982697247338"/>
    <n v="928.38506319160001"/>
    <x v="0"/>
  </r>
  <r>
    <x v="5"/>
    <x v="19"/>
    <n v="554.7538755501464"/>
    <n v="105.86494819494371"/>
    <n v="50.000963892095122"/>
    <n v="155.36102769192351"/>
    <n v="75404.54044304842"/>
    <n v="865.98081532910874"/>
    <x v="0"/>
  </r>
  <r>
    <x v="5"/>
    <x v="20"/>
    <n v="506.46550808249606"/>
    <n v="102.93247409747185"/>
    <n v="50.00009638920951"/>
    <n v="170.89713054094636"/>
    <n v="75649.256224418437"/>
    <n v="830.29520911012378"/>
    <x v="0"/>
  </r>
  <r>
    <x v="5"/>
    <x v="21"/>
    <n v="473.84502880711466"/>
    <n v="101.46623704873593"/>
    <n v="50.00000963892095"/>
    <n v="187.98684360302406"/>
    <n v="76004.982568162945"/>
    <n v="813.29811909779551"/>
    <x v="0"/>
  </r>
  <r>
    <x v="5"/>
    <x v="22"/>
    <n v="452.20388504584139"/>
    <n v="100.73311852436797"/>
    <n v="50.000000963892091"/>
    <n v="206.78552796412478"/>
    <n v="80292.811807000297"/>
    <n v="809.72253249822609"/>
    <x v="0"/>
  </r>
  <r>
    <x v="5"/>
    <x v="23"/>
    <n v="438.26020806175865"/>
    <n v="100.36655926218398"/>
    <n v="50.000000096389208"/>
    <n v="227.46408076061709"/>
    <n v="80771.879082883504"/>
    <n v="816.09084818094891"/>
    <x v="0"/>
  </r>
  <r>
    <x v="5"/>
    <x v="24"/>
    <n v="429.71680905819755"/>
    <n v="100.18327963109199"/>
    <n v="50.000000009638924"/>
    <n v="250.21048883668681"/>
    <n v="81284.792653080018"/>
    <n v="830.11057753561522"/>
    <x v="0"/>
  </r>
  <r>
    <x v="5"/>
    <x v="25"/>
    <n v="424.96577638985445"/>
    <n v="100.09163981554599"/>
    <n v="50.000000000963894"/>
    <n v="275.23153772035636"/>
    <n v="81820.930718228105"/>
    <n v="850.28895392672052"/>
    <x v="0"/>
  </r>
  <r>
    <x v="5"/>
    <x v="26"/>
    <n v="422.8816936225054"/>
    <n v="100.04581990777299"/>
    <n v="50.000000000096392"/>
    <n v="302.75469149239211"/>
    <n v="83707.511209147633"/>
    <n v="875.68220502276688"/>
    <x v="0"/>
  </r>
  <r>
    <x v="5"/>
    <x v="27"/>
    <n v="422.67689218685712"/>
    <n v="100.0229099538865"/>
    <n v="50.000000000009642"/>
    <n v="333.03016064163131"/>
    <n v="84270.685164856171"/>
    <n v="905.72996278238452"/>
    <x v="0"/>
  </r>
  <r>
    <x v="5"/>
    <x v="28"/>
    <n v="423.80012824841435"/>
    <n v="100.01145497694324"/>
    <n v="50.000000000000966"/>
    <n v="366.33317670579447"/>
    <n v="84841.486622894095"/>
    <n v="940.14475993115309"/>
    <x v="0"/>
  </r>
  <r>
    <x v="5"/>
    <x v="29"/>
    <n v="425.86565652868063"/>
    <n v="100.00572748847162"/>
    <n v="50.000000000000099"/>
    <n v="402.96649437637399"/>
    <n v="85417.561545298726"/>
    <n v="978.83787839352635"/>
    <x v="0"/>
  </r>
  <r>
    <x v="5"/>
    <x v="30"/>
    <n v="428.60358199241489"/>
    <n v="100.00286374423581"/>
    <n v="50.000000000000014"/>
    <n v="443.26314381401141"/>
    <n v="85997.284090348126"/>
    <n v="1021.8695895506621"/>
    <x v="0"/>
  </r>
  <r>
    <x v="5"/>
    <x v="31"/>
    <n v="431.82510604125218"/>
    <n v="100.00143187211791"/>
    <n v="50"/>
    <n v="89.326314381401147"/>
    <n v="77116.737331280354"/>
    <n v="671.15285229477126"/>
    <x v="0"/>
  </r>
  <r>
    <x v="5"/>
    <x v="32"/>
    <n v="435.39819886190389"/>
    <n v="100.00071593605895"/>
    <n v="50"/>
    <n v="53.932631438140113"/>
    <n v="74274.595904829432"/>
    <n v="639.33154623610289"/>
    <x v="0"/>
  </r>
  <r>
    <x v="5"/>
    <x v="33"/>
    <n v="439.23057008269046"/>
    <n v="100.00035796802948"/>
    <n v="50"/>
    <n v="50.393263143814011"/>
    <n v="73927.755402912546"/>
    <n v="639.62419119453398"/>
    <x v="0"/>
  </r>
  <r>
    <x v="5"/>
    <x v="34"/>
    <n v="443.25774824603462"/>
    <n v="100.00017898401474"/>
    <n v="50"/>
    <n v="50.039326314381398"/>
    <n v="73929.179885291305"/>
    <n v="643.29725354443076"/>
    <x v="0"/>
  </r>
  <r>
    <x v="5"/>
    <x v="35"/>
    <n v="447.43473645225708"/>
    <n v="100.00008949200736"/>
    <n v="50"/>
    <n v="50.00393263143814"/>
    <n v="70872.45335314078"/>
    <n v="647.43875857570265"/>
    <x v="0"/>
  </r>
  <r>
    <x v="5"/>
    <x v="36"/>
    <n v="451.73017132341306"/>
    <n v="100.00004474600368"/>
    <n v="50"/>
    <n v="50.000393263143813"/>
    <n v="70914.711307132078"/>
    <n v="651.73060933256056"/>
    <x v="0"/>
  </r>
  <r>
    <x v="5"/>
    <x v="37"/>
    <n v="456.12223429129062"/>
    <n v="100.00002237300184"/>
    <n v="50"/>
    <n v="50.000039326314379"/>
    <n v="70957.611463154943"/>
    <n v="656.12229599060674"/>
    <x v="0"/>
  </r>
  <r>
    <x v="5"/>
    <x v="38"/>
    <n v="460.59578951245396"/>
    <n v="100.00001118650093"/>
    <n v="50"/>
    <n v="50.000003932631436"/>
    <n v="71000.740858444129"/>
    <n v="660.59580463158636"/>
    <x v="0"/>
  </r>
  <r>
    <x v="5"/>
    <x v="39"/>
    <n v="465.14038042235376"/>
    <n v="100.00000559325046"/>
    <n v="50"/>
    <n v="50.000000393263143"/>
    <n v="63345.512523321893"/>
    <n v="665.14038640886736"/>
    <x v="0"/>
  </r>
  <r>
    <x v="5"/>
    <x v="40"/>
    <n v="469.74882733691993"/>
    <n v="100.00000279662524"/>
    <n v="50"/>
    <n v="50.000000039326316"/>
    <n v="63388.872141830114"/>
    <n v="669.74883017287152"/>
    <x v="0"/>
  </r>
  <r>
    <x v="5"/>
    <x v="41"/>
    <n v="474.41624578752908"/>
    <n v="100.00000139831262"/>
    <n v="50"/>
    <n v="50.000000003932634"/>
    <n v="63432.295961560441"/>
    <n v="674.41624718977437"/>
    <x v="0"/>
  </r>
  <r>
    <x v="5"/>
    <x v="42"/>
    <n v="479.13935936947234"/>
    <n v="100.00000069915632"/>
    <n v="50"/>
    <n v="50.000000000393264"/>
    <n v="63475.764250637731"/>
    <n v="679.1393600690219"/>
    <x v="0"/>
  </r>
  <r>
    <x v="5"/>
    <x v="43"/>
    <n v="483.91601875001459"/>
    <n v="100.00000034957816"/>
    <n v="50"/>
    <n v="50.000000000039329"/>
    <n v="63519.263355297735"/>
    <n v="683.91601909963208"/>
    <x v="0"/>
  </r>
  <r>
    <x v="5"/>
    <x v="44"/>
    <n v="488.744864988308"/>
    <n v="100.00000017478908"/>
    <n v="50"/>
    <n v="50.000000000003936"/>
    <n v="62530.128658332258"/>
    <n v="688.74486516310105"/>
    <x v="0"/>
  </r>
  <r>
    <x v="5"/>
    <x v="45"/>
    <n v="493.62509387374638"/>
    <n v="100.00000008739454"/>
    <n v="50"/>
    <n v="50.000000000000398"/>
    <n v="62573.663919056664"/>
    <n v="693.62509396114137"/>
    <x v="0"/>
  </r>
  <r>
    <x v="5"/>
    <x v="46"/>
    <n v="498.55629097737256"/>
    <n v="100.37653511061089"/>
    <n v="50.338881560222255"/>
    <n v="50.000000000000043"/>
    <n v="62678.530577189165"/>
    <n v="699.27170764820573"/>
    <x v="0"/>
  </r>
  <r>
    <x v="5"/>
    <x v="47"/>
    <n v="503.53831620256847"/>
    <n v="101.0685679728882"/>
    <n v="50.826158531846716"/>
    <n v="50.000000000000007"/>
    <n v="62815.57721515977"/>
    <n v="705.43304270730346"/>
    <x v="0"/>
  </r>
  <r>
    <x v="5"/>
    <x v="48"/>
    <n v="508.57122298538957"/>
    <n v="101.92338740820267"/>
    <n v="51.332808932767392"/>
    <n v="50"/>
    <n v="62946.430100412574"/>
    <n v="711.82741932635963"/>
    <x v="0"/>
  </r>
  <r>
    <x v="5"/>
    <x v="49"/>
    <n v="513.65520174980031"/>
    <n v="102.86468816007751"/>
    <n v="51.845975903655294"/>
    <n v="50"/>
    <n v="63094.920583313913"/>
    <n v="718.36586581353311"/>
    <x v="0"/>
  </r>
  <r>
    <x v="5"/>
    <x v="50"/>
    <n v="518.79054034148805"/>
    <n v="103.85436848057469"/>
    <n v="52.36441955084787"/>
    <n v="50"/>
    <n v="63244.960694597255"/>
    <n v="725.00932837291055"/>
    <x v="0"/>
  </r>
  <r>
    <x v="5"/>
    <x v="51"/>
    <n v="523.97759634683587"/>
    <n v="104.87342888482864"/>
    <n v="52.88806213517195"/>
    <n v="50"/>
    <n v="63395.761457970206"/>
    <n v="731.73908736683643"/>
    <x v="0"/>
  </r>
  <r>
    <x v="5"/>
    <x v="52"/>
    <n v="529.2167777316572"/>
    <n v="105.91242153340102"/>
    <n v="53.416942595405231"/>
    <n v="50"/>
    <n v="63546.938511271335"/>
    <n v="738.54614186046342"/>
    <x v="0"/>
  </r>
  <r>
    <x v="5"/>
    <x v="53"/>
    <n v="534.5085293039208"/>
    <n v="106.96667492859707"/>
    <n v="53.951112005247431"/>
    <n v="50"/>
    <n v="64066.646652283067"/>
    <n v="745.42631623776526"/>
    <x v="1"/>
  </r>
  <r>
    <x v="5"/>
    <x v="54"/>
    <n v="539.8533232534229"/>
    <n v="108.03390626781406"/>
    <n v="54.490623123688721"/>
    <n v="50"/>
    <n v="64218.102647444728"/>
    <n v="752.37785264492561"/>
    <x v="1"/>
  </r>
  <r>
    <x v="5"/>
    <x v="55"/>
    <n v="545.25165254548119"/>
    <n v="109.1130276254577"/>
    <n v="55.035529354764485"/>
    <n v="50"/>
    <n v="64369.604529830918"/>
    <n v="759.4002095257033"/>
    <x v="1"/>
  </r>
  <r>
    <x v="5"/>
    <x v="56"/>
    <n v="550.70402631260276"/>
    <n v="110.20354904919505"/>
    <n v="55.585884648296023"/>
    <n v="50"/>
    <n v="64521.129204095436"/>
    <n v="766.49346001009383"/>
    <x v="1"/>
  </r>
  <r>
    <x v="5"/>
    <x v="57"/>
    <n v="556.21096664489573"/>
    <n v="111.30528011342838"/>
    <n v="56.141743494777373"/>
    <n v="50"/>
    <n v="64319.435188650066"/>
    <n v="773.6579902531015"/>
    <x v="1"/>
  </r>
  <r>
    <x v="5"/>
    <x v="58"/>
    <n v="561.77300635976133"/>
    <n v="112.41818070143336"/>
    <n v="56.70316092972498"/>
    <n v="50"/>
    <n v="64470.97684559098"/>
    <n v="780.89434799091964"/>
    <x v="1"/>
  </r>
  <r>
    <x v="5"/>
    <x v="59"/>
    <n v="567.39068745725081"/>
    <n v="113.54228640188303"/>
    <n v="57.270192539022219"/>
    <n v="50"/>
    <n v="64622.521323279645"/>
    <n v="788.2031663981561"/>
    <x v="1"/>
  </r>
  <r>
    <x v="5"/>
    <x v="60"/>
    <n v="573.06456005554742"/>
    <n v="114.67767121261954"/>
    <n v="57.842894464412439"/>
    <n v="50"/>
    <n v="64774.067214670067"/>
    <n v="795.5851257325794"/>
    <x v="1"/>
  </r>
  <r>
    <x v="5"/>
    <x v="61"/>
    <n v="578.79518166270987"/>
    <n v="115.82442889810457"/>
    <n v="58.421323409056555"/>
    <n v="50"/>
    <n v="64925.613817896417"/>
    <n v="803.04093396987093"/>
    <x v="1"/>
  </r>
  <r>
    <x v="5"/>
    <x v="62"/>
    <n v="584.58311668396175"/>
    <n v="116.98266367376505"/>
    <n v="59.005536643147138"/>
    <n v="50"/>
    <n v="65077.160781822051"/>
    <n v="810.57131700087393"/>
    <x v="1"/>
  </r>
  <r>
    <x v="5"/>
    <x v="63"/>
    <n v="590.4289360940387"/>
    <n v="118.1524855538424"/>
    <n v="59.595592009578603"/>
    <n v="50"/>
    <n v="65228.707930067743"/>
    <n v="818.17701365745972"/>
    <x v="1"/>
  </r>
  <r>
    <x v="5"/>
    <x v="64"/>
    <n v="596.33321722524533"/>
    <n v="119.33400803105067"/>
    <n v="60.191547929674385"/>
    <n v="50"/>
    <n v="65380.255173550315"/>
    <n v="825.85877318597034"/>
    <x v="1"/>
  </r>
  <r>
    <x v="5"/>
    <x v="65"/>
    <n v="602.29654363668419"/>
    <n v="120.5273469221961"/>
    <n v="60.793463408971135"/>
    <n v="50"/>
    <n v="65531.802466944726"/>
    <n v="833.61735396785139"/>
    <x v="1"/>
  </r>
  <r>
    <x v="5"/>
    <x v="66"/>
    <n v="608.31950504048154"/>
    <n v="121.73261979683552"/>
    <n v="61.401398043060837"/>
    <n v="50"/>
    <n v="65683.349786964231"/>
    <n v="841.45352288037782"/>
    <x v="1"/>
  </r>
  <r>
    <x v="5"/>
    <x v="67"/>
    <n v="614.40269726808765"/>
    <n v="122.94994569751262"/>
    <n v="62.01541202349145"/>
    <n v="54.500000000000007"/>
    <n v="66327.097289037411"/>
    <n v="853.86805498909166"/>
    <x v="1"/>
  </r>
  <r>
    <x v="5"/>
    <x v="68"/>
    <n v="620.54672226480943"/>
    <n v="124.1794450058421"/>
    <n v="62.635566143726365"/>
    <n v="59.90000000000002"/>
    <n v="67018.239077986334"/>
    <n v="867.26173341437789"/>
    <x v="1"/>
  </r>
  <r>
    <x v="5"/>
    <x v="69"/>
    <n v="626.75218810428612"/>
    <n v="125.42123938157771"/>
    <n v="63.261921805163631"/>
    <n v="65.885000000000019"/>
    <n v="67713.712950970148"/>
    <n v="881.32034929102747"/>
    <x v="1"/>
  </r>
  <r>
    <x v="5"/>
    <x v="70"/>
    <n v="633.01970901710911"/>
    <n v="126.67545173823208"/>
    <n v="63.894541023215268"/>
    <n v="72.473000000000042"/>
    <n v="74811.488121995862"/>
    <n v="896.06270177855663"/>
    <x v="1"/>
  </r>
  <r>
    <x v="5"/>
    <x v="71"/>
    <n v="639.34990542952619"/>
    <n v="127.9422062370337"/>
    <n v="64.533486433447422"/>
    <n v="79.720250000000064"/>
    <n v="75507.391842097379"/>
    <n v="911.54584810000733"/>
    <x v="1"/>
  </r>
  <r>
    <x v="5"/>
    <x v="72"/>
    <n v="645.74340400939366"/>
    <n v="129.2216282901137"/>
    <n v="65.178821297781894"/>
    <n v="87.692270000000065"/>
    <n v="76203.298819767719"/>
    <n v="927.83612359728932"/>
    <x v="1"/>
  </r>
  <r>
    <x v="5"/>
    <x v="73"/>
    <n v="652.20083771738814"/>
    <n v="130.51384456836965"/>
    <n v="65.830609510759714"/>
    <n v="96.461496500000067"/>
    <n v="76899.206094146881"/>
    <n v="945.00678829651758"/>
    <x v="1"/>
  </r>
  <r>
    <x v="5"/>
    <x v="74"/>
    <n v="658.72284586209253"/>
    <n v="131.81898301173072"/>
    <n v="66.488915605867291"/>
    <n v="106.1076461000001"/>
    <n v="81453.536865172529"/>
    <n v="963.13839057969074"/>
    <x v="1"/>
  </r>
  <r>
    <x v="5"/>
    <x v="75"/>
    <n v="665.31007415798467"/>
    <n v="133.13717284068673"/>
    <n v="67.153804761925983"/>
    <n v="116.71841070500011"/>
    <n v="82149.444169623806"/>
    <n v="982.31946246559744"/>
    <x v="1"/>
  </r>
  <r>
    <x v="5"/>
    <x v="76"/>
    <n v="671.96317478565447"/>
    <n v="134.46854456851295"/>
    <n v="67.825342809545234"/>
    <n v="128.39025177500014"/>
    <n v="82845.351474486641"/>
    <n v="1002.6473139387127"/>
    <x v="1"/>
  </r>
  <r>
    <x v="5"/>
    <x v="77"/>
    <n v="678.68280645377376"/>
    <n v="135.81323001390777"/>
    <n v="68.503596237640693"/>
    <n v="141.22927695245016"/>
    <n v="83541.258779497293"/>
    <n v="1024.2289096577724"/>
    <x v="1"/>
  </r>
  <r>
    <x v="5"/>
    <x v="78"/>
    <n v="685.46963446249561"/>
    <n v="137.17136231390168"/>
    <n v="69.188632200017082"/>
    <n v="155.35220464769017"/>
    <n v="85571.612358275044"/>
    <n v="1047.1818336241045"/>
    <x v="1"/>
  </r>
  <r>
    <x v="5"/>
    <x v="79"/>
    <n v="692.32433076804932"/>
    <n v="138.54307593696811"/>
    <n v="69.880518522017255"/>
    <n v="170.88742511245871"/>
    <n v="86267.519663433646"/>
    <n v="1071.6353503394935"/>
    <x v="1"/>
  </r>
  <r>
    <x v="5"/>
    <x v="80"/>
    <n v="699.24757404837999"/>
    <n v="139.9285066963015"/>
    <n v="636.60460487235707"/>
    <n v="187.97616762370453"/>
    <n v="102037.63890938321"/>
    <n v="1663.7568532407431"/>
    <x v="1"/>
  </r>
  <r>
    <x v="5"/>
    <x v="81"/>
    <n v="706.24004976971889"/>
    <n v="141.32779176324638"/>
    <n v="693.27701350739108"/>
    <n v="206.77378438607496"/>
    <n v="103249.84295422865"/>
    <n v="1747.6186394264314"/>
    <x v="1"/>
  </r>
  <r>
    <x v="5"/>
    <x v="82"/>
    <n v="713.30245025401473"/>
    <n v="142.74106968086977"/>
    <n v="698.94425437089444"/>
    <n v="227.45116282468251"/>
    <n v="103933.35188064841"/>
    <n v="1782.4389371304615"/>
    <x v="1"/>
  </r>
  <r>
    <x v="5"/>
    <x v="83"/>
    <n v="720.43547474717388"/>
    <n v="144.16848037767394"/>
    <n v="699.51097845724485"/>
    <n v="250.19627910715079"/>
    <n v="104797.18030288031"/>
    <n v="1814.3112126892436"/>
    <x v="1"/>
  </r>
  <r>
    <x v="5"/>
    <x v="84"/>
    <n v="727.63982948807893"/>
    <n v="145.61016518144839"/>
    <n v="699.56765086587984"/>
    <n v="479.00285340594945"/>
    <n v="108590.45314767103"/>
    <n v="2051.8204989413566"/>
    <x v="1"/>
  </r>
  <r>
    <x v="5"/>
    <x v="85"/>
    <n v="734.91622777836301"/>
    <n v="147.06626683326175"/>
    <n v="699.57331810674339"/>
    <n v="496.43076362277537"/>
    <n v="108877.97197570573"/>
    <n v="2077.9865763411435"/>
    <x v="1"/>
  </r>
  <r>
    <x v="5"/>
    <x v="86"/>
    <n v="742.26539005292909"/>
    <n v="148.53692950159382"/>
    <n v="699.57388483082968"/>
    <n v="477.29839678780644"/>
    <n v="108736.85524598951"/>
    <n v="2067.6746011731589"/>
    <x v="1"/>
  </r>
  <r>
    <x v="5"/>
    <x v="87"/>
    <n v="749.68804395120594"/>
    <n v="150.02229879660948"/>
    <n v="699.5739415032383"/>
    <n v="480.17144968044244"/>
    <n v="105759.53687907534"/>
    <n v="2079.4557339314961"/>
    <x v="1"/>
  </r>
  <r>
    <x v="5"/>
    <x v="88"/>
    <n v="757.18492438914132"/>
    <n v="151.52252178457542"/>
    <n v="138.81762929796744"/>
    <n v="437.21459396953986"/>
    <n v="94222.976679121159"/>
    <n v="1484.7396694412241"/>
    <x v="1"/>
  </r>
  <r>
    <x v="5"/>
    <x v="89"/>
    <n v="764.75677363192904"/>
    <n v="153.0377470024211"/>
    <n v="83.430600428916804"/>
    <n v="393.99916349830005"/>
    <n v="90222.347523414515"/>
    <n v="1395.2242845615669"/>
    <x v="1"/>
  </r>
  <r>
    <x v="5"/>
    <x v="90"/>
    <n v="772.40434136747569"/>
    <n v="154.56812447244528"/>
    <n v="78.587385917002933"/>
    <n v="354.64985004104142"/>
    <n v="89294.869598826728"/>
    <n v="1360.2097017979654"/>
    <x v="1"/>
  </r>
  <r>
    <x v="5"/>
    <x v="91"/>
    <n v="780.12838478060962"/>
    <n v="156.11380571716973"/>
    <n v="78.805507724552655"/>
    <n v="319.18992532619444"/>
    <n v="88795.544881452093"/>
    <n v="1334.2376235485265"/>
    <x v="1"/>
  </r>
  <r>
    <x v="5"/>
    <x v="92"/>
    <n v="787.92966862803712"/>
    <n v="157.67494377434141"/>
    <n v="79.536787596636159"/>
    <n v="287.27143882250067"/>
    <n v="80641.954675353409"/>
    <n v="1312.4128388215154"/>
    <x v="1"/>
  </r>
  <r>
    <x v="5"/>
    <x v="93"/>
    <n v="795.80896531405244"/>
    <n v="159.25169321208483"/>
    <n v="80.326477952086321"/>
    <n v="258.54434554314321"/>
    <n v="80191.256731155328"/>
    <n v="1293.9314820213669"/>
    <x v="1"/>
  </r>
  <r>
    <x v="5"/>
    <x v="94"/>
    <n v="803.76705496700765"/>
    <n v="160.84421014420565"/>
    <n v="81.129174979555543"/>
    <n v="232.68991604911815"/>
    <n v="79740.99423971682"/>
    <n v="1278.430356139887"/>
    <x v="1"/>
  </r>
  <r>
    <x v="5"/>
    <x v="95"/>
    <n v="811.80472551654793"/>
    <n v="162.4526522456477"/>
    <n v="81.940409954145949"/>
    <n v="209.42092495023525"/>
    <n v="79290.774852233168"/>
    <n v="1265.6187126665768"/>
    <x v="1"/>
  </r>
  <r>
    <x v="5"/>
    <x v="96"/>
    <n v="819.92277277162248"/>
    <n v="164.0771787681042"/>
    <n v="82.759808376166902"/>
    <n v="188.47883250581464"/>
    <n v="77807.904573759937"/>
    <n v="1255.2385924217081"/>
    <x v="1"/>
  </r>
  <r>
    <x v="5"/>
    <x v="97"/>
    <n v="828.12200049927515"/>
    <n v="165.71795055578525"/>
    <n v="83.58740589217652"/>
    <n v="169.63094926029348"/>
    <n v="77357.689874944394"/>
    <n v="1247.0583062075302"/>
    <x v="1"/>
  </r>
  <r>
    <x v="5"/>
    <x v="98"/>
    <n v="836.40322050422344"/>
    <n v="167.3751300613431"/>
    <n v="84.423279894323073"/>
    <n v="152.66785433477017"/>
    <n v="76907.475217921106"/>
    <n v="1240.8694847946599"/>
    <x v="1"/>
  </r>
  <r>
    <x v="5"/>
    <x v="99"/>
    <n v="844.76725270923453"/>
    <n v="169.04888136195655"/>
    <n v="85.267512687588805"/>
    <n v="137.40106890134376"/>
    <n v="76457.260565033852"/>
    <n v="1236.4847156601236"/>
    <x v="1"/>
  </r>
  <r>
    <x v="5"/>
    <x v="100"/>
    <n v="853.21492523630513"/>
    <n v="170.73937017557611"/>
    <n v="86.120187813896948"/>
    <n v="58.740106890134378"/>
    <n v="71740.959366931056"/>
    <n v="1168.8145901159128"/>
    <x v="1"/>
  </r>
  <r>
    <x v="5"/>
    <x v="101"/>
    <n v="861.74707448865274"/>
    <n v="172.44676387733188"/>
    <n v="86.981389691979132"/>
    <n v="64.222482005557723"/>
    <n v="72402.143364424555"/>
    <n v="1185.3977100635216"/>
    <x v="1"/>
  </r>
  <r>
    <x v="5"/>
    <x v="102"/>
    <n v="870.3645452335287"/>
    <n v="174.17123151610519"/>
    <n v="87.851203588893242"/>
    <n v="51.422248200555771"/>
    <n v="71284.134374492118"/>
    <n v="1183.8092285390828"/>
    <x v="1"/>
  </r>
  <r>
    <x v="5"/>
    <x v="103"/>
    <n v="879.06819068585651"/>
    <n v="175.91294383126626"/>
    <n v="88.729715624781605"/>
    <n v="50.142224820055574"/>
    <n v="71291.710420832314"/>
    <n v="1193.8530749619601"/>
    <x v="1"/>
  </r>
  <r>
    <x v="5"/>
    <x v="104"/>
    <n v="887.85887259270987"/>
    <n v="177.67207326957893"/>
    <n v="89.617012781029374"/>
    <n v="50.014222482005557"/>
    <n v="71428.659011098396"/>
    <n v="1205.1621811253237"/>
    <x v="1"/>
  </r>
  <r>
    <x v="5"/>
    <x v="105"/>
    <n v="896.73746131863345"/>
    <n v="179.44879400227472"/>
    <n v="90.513182908839653"/>
    <n v="50.001422248200555"/>
    <n v="71947.089051350282"/>
    <n v="1216.7008604779483"/>
    <x v="2"/>
  </r>
  <r>
    <x v="5"/>
    <x v="106"/>
    <n v="905.70483593181723"/>
    <n v="181.24328194229747"/>
    <n v="91.418314737928071"/>
    <n v="50.000142224820053"/>
    <n v="72098.4901923711"/>
    <n v="1228.366574836863"/>
    <x v="2"/>
  </r>
  <r>
    <x v="5"/>
    <x v="107"/>
    <n v="914.76188429113358"/>
    <n v="183.05571476172042"/>
    <n v="92.332497885307333"/>
    <n v="50.543147577107391"/>
    <n v="72311.730010776824"/>
    <n v="1240.6932445152686"/>
    <x v="2"/>
  </r>
  <r>
    <x v="5"/>
    <x v="108"/>
    <n v="923.90950313404358"/>
    <n v="184.88627190933764"/>
    <n v="93.255822864160407"/>
    <n v="66.52156818567866"/>
    <n v="74032.207909759803"/>
    <n v="1268.5731660932202"/>
    <x v="2"/>
  </r>
  <r>
    <x v="5"/>
    <x v="109"/>
    <n v="933.14859816538319"/>
    <n v="186.73513462843101"/>
    <n v="94.188381092802018"/>
    <n v="51.652156818567867"/>
    <n v="72385.559427093016"/>
    <n v="1265.7242707051842"/>
    <x v="2"/>
  </r>
  <r>
    <x v="5"/>
    <x v="110"/>
    <n v="765.70401871576814"/>
    <n v="143.36756731421551"/>
    <n v="54.418838109280202"/>
    <n v="50.165215681856786"/>
    <n v="66971.276808147129"/>
    <n v="1013.6556398211206"/>
    <x v="2"/>
  </r>
  <r>
    <x v="5"/>
    <x v="111"/>
    <n v="648.49281310103765"/>
    <n v="121.68378365710775"/>
    <n v="50.441883810928019"/>
    <n v="50.016521568185681"/>
    <n v="65419.847252587046"/>
    <n v="870.63500213725911"/>
    <x v="2"/>
  </r>
  <r>
    <x v="5"/>
    <x v="112"/>
    <n v="566.44496917072638"/>
    <n v="110.84189182855388"/>
    <n v="50.044188381092802"/>
    <n v="50.001652156818565"/>
    <n v="64702.597944353547"/>
    <n v="777.33270153719161"/>
    <x v="2"/>
  </r>
  <r>
    <x v="5"/>
    <x v="113"/>
    <n v="509.01147841950842"/>
    <n v="105.42094591427694"/>
    <n v="50.004418838109281"/>
    <n v="50.000165215681861"/>
    <n v="64273.097909406169"/>
    <n v="714.43700838757638"/>
    <x v="2"/>
  </r>
  <r>
    <x v="5"/>
    <x v="114"/>
    <n v="468.80803489365593"/>
    <n v="102.71047295713848"/>
    <n v="50.000441883810929"/>
    <n v="50.000016521568185"/>
    <n v="64001.265656799951"/>
    <n v="671.5189662561736"/>
    <x v="2"/>
  </r>
  <r>
    <x v="5"/>
    <x v="115"/>
    <n v="440.66562442555914"/>
    <n v="101.35523647856924"/>
    <n v="50.000044188381096"/>
    <n v="50.000001652156818"/>
    <n v="63827.51019747692"/>
    <n v="642.02090674466638"/>
    <x v="2"/>
  </r>
  <r>
    <x v="5"/>
    <x v="116"/>
    <n v="420.96593709789136"/>
    <n v="100.67761823928461"/>
    <n v="50.00000441883811"/>
    <n v="50.000000165215681"/>
    <n v="63717.037964155272"/>
    <n v="621.64355992122978"/>
    <x v="2"/>
  </r>
  <r>
    <x v="5"/>
    <x v="117"/>
    <n v="407.17615596852391"/>
    <n v="100.33880911964231"/>
    <n v="50.000000441883813"/>
    <n v="50.000000016521568"/>
    <n v="63648.306213012875"/>
    <n v="607.5149655465716"/>
    <x v="2"/>
  </r>
  <r>
    <x v="5"/>
    <x v="118"/>
    <n v="397.52330917796672"/>
    <n v="100.16940455982115"/>
    <n v="50.000000044188383"/>
    <n v="50.000000001652154"/>
    <n v="63607.574346689777"/>
    <n v="597.69271378362851"/>
    <x v="2"/>
  </r>
  <r>
    <x v="5"/>
    <x v="119"/>
    <n v="390.76631642457664"/>
    <n v="100.08470227991057"/>
    <n v="50.000000004418837"/>
    <n v="54.500000000165223"/>
    <n v="64078.062182932292"/>
    <n v="595.35101870907124"/>
    <x v="2"/>
  </r>
  <r>
    <x v="5"/>
    <x v="120"/>
    <n v="386.03642149720366"/>
    <n v="100.04235113995529"/>
    <n v="50.000000000441887"/>
    <n v="59.90000000001654"/>
    <n v="64608.979166094054"/>
    <n v="595.97877263761745"/>
    <x v="2"/>
  </r>
  <r>
    <x v="5"/>
    <x v="121"/>
    <n v="382.72549504804255"/>
    <n v="100.02117556997764"/>
    <n v="50.000000000044189"/>
    <n v="65.885000000001682"/>
    <n v="65153.216945491884"/>
    <n v="598.6316706180661"/>
    <x v="2"/>
  </r>
  <r>
    <x v="5"/>
    <x v="122"/>
    <n v="380.40784653362977"/>
    <n v="100.01058778498881"/>
    <n v="50.00000000000442"/>
    <n v="72.473000000000212"/>
    <n v="72105.981184686854"/>
    <n v="602.89143431862317"/>
    <x v="2"/>
  </r>
  <r>
    <x v="5"/>
    <x v="123"/>
    <n v="378.78549257354086"/>
    <n v="100.00529389249441"/>
    <n v="50.000000000000441"/>
    <n v="79.720250000000078"/>
    <n v="72661.198177451603"/>
    <n v="608.51103646603576"/>
    <x v="2"/>
  </r>
  <r>
    <x v="5"/>
    <x v="124"/>
    <n v="377.64984480147854"/>
    <n v="100.00264694624721"/>
    <n v="50.000000000000043"/>
    <n v="87.692270000000065"/>
    <n v="73219.428544752882"/>
    <n v="615.3447617477259"/>
    <x v="2"/>
  </r>
  <r>
    <x v="5"/>
    <x v="125"/>
    <n v="377.70810585293407"/>
    <n v="100.00132347312361"/>
    <n v="50.000000000000007"/>
    <n v="96.461496500000067"/>
    <n v="73784.924300940402"/>
    <n v="624.17092582605778"/>
    <x v="2"/>
  </r>
  <r>
    <x v="5"/>
    <x v="126"/>
    <n v="378.88242073387192"/>
    <n v="100.0006617365618"/>
    <n v="50"/>
    <n v="106.1076461000001"/>
    <n v="78215.609459258631"/>
    <n v="634.99072857043382"/>
    <x v="2"/>
  </r>
  <r>
    <x v="5"/>
    <x v="127"/>
    <n v="380.84930861689656"/>
    <n v="100.0003308682809"/>
    <n v="50"/>
    <n v="116.71841070500011"/>
    <n v="78792.621755901608"/>
    <n v="647.56805019017759"/>
    <x v="2"/>
  </r>
  <r>
    <x v="5"/>
    <x v="128"/>
    <n v="383.38244627604581"/>
    <n v="100.00016543414046"/>
    <n v="50"/>
    <n v="128.39025177500014"/>
    <n v="79372.956518528896"/>
    <n v="661.77286348518635"/>
    <x v="2"/>
  </r>
  <r>
    <x v="5"/>
    <x v="129"/>
    <n v="386.32352193989232"/>
    <n v="100.00008271707023"/>
    <n v="50"/>
    <n v="141.22927695245016"/>
    <n v="79955.608525901014"/>
    <n v="677.55288160941268"/>
    <x v="2"/>
  </r>
  <r>
    <x v="5"/>
    <x v="130"/>
    <n v="389.56183300005159"/>
    <n v="100.00004135853511"/>
    <n v="50"/>
    <n v="155.35220464769017"/>
    <n v="80539.873574350378"/>
    <n v="694.91407900627689"/>
    <x v="2"/>
  </r>
  <r>
    <x v="5"/>
    <x v="131"/>
    <n v="393.02000441858434"/>
    <n v="100.00002067926755"/>
    <n v="50"/>
    <n v="170.88742511245871"/>
    <n v="82459.706232843455"/>
    <n v="713.90745021031057"/>
    <x v="2"/>
  </r>
  <r>
    <x v="5"/>
    <x v="132"/>
    <n v="396.64399162474263"/>
    <n v="100.00001033963377"/>
    <n v="50"/>
    <n v="187.97616762370453"/>
    <n v="83045.871409853877"/>
    <n v="734.62016958808101"/>
    <x v="2"/>
  </r>
  <r>
    <x v="5"/>
    <x v="133"/>
    <n v="390.15079413731985"/>
    <n v="100.00000516981689"/>
    <n v="50"/>
    <n v="206.77378438607496"/>
    <n v="83573.358579225896"/>
    <n v="746.92458369321162"/>
    <x v="2"/>
  </r>
  <r>
    <x v="5"/>
    <x v="134"/>
    <n v="397.07829719734536"/>
    <n v="100.00000258490844"/>
    <n v="50"/>
    <n v="227.45116282468251"/>
    <n v="84178.763788332668"/>
    <n v="774.52946260693625"/>
    <x v="2"/>
  </r>
  <r>
    <x v="5"/>
    <x v="135"/>
    <n v="403.16727675237553"/>
    <n v="100.00000129245421"/>
    <n v="50"/>
    <n v="250.19627910715079"/>
    <n v="85009.290165420593"/>
    <n v="803.36355715198056"/>
    <x v="2"/>
  </r>
  <r>
    <x v="5"/>
    <x v="136"/>
    <n v="408.6816871280389"/>
    <n v="100.00000064622711"/>
    <n v="50"/>
    <n v="70.019627910715087"/>
    <n v="77787.793298598321"/>
    <n v="628.70131568498118"/>
    <x v="2"/>
  </r>
  <r>
    <x v="5"/>
    <x v="137"/>
    <n v="413.80642032501703"/>
    <n v="100.00000032311355"/>
    <n v="50"/>
    <n v="52.001962791071506"/>
    <n v="76137.974550972795"/>
    <n v="615.80838343920209"/>
    <x v="2"/>
  </r>
  <r>
    <x v="5"/>
    <x v="138"/>
    <n v="418.67102595625568"/>
    <n v="100.00000016155678"/>
    <n v="50"/>
    <n v="50.200196279107153"/>
    <n v="75984.110828804522"/>
    <n v="618.87122239691962"/>
    <x v="2"/>
  </r>
  <r>
    <x v="5"/>
    <x v="139"/>
    <n v="423.36631521541017"/>
    <n v="100.00000008077839"/>
    <n v="50"/>
    <n v="50.020019627910713"/>
    <n v="72914.943607519119"/>
    <n v="623.38633492409929"/>
    <x v="2"/>
  </r>
  <r>
    <x v="5"/>
    <x v="140"/>
    <n v="427.95598366727859"/>
    <n v="100.0000000403892"/>
    <n v="50"/>
    <n v="50.00200196279107"/>
    <n v="72958.355870054613"/>
    <n v="627.95798567045881"/>
    <x v="2"/>
  </r>
  <r>
    <x v="5"/>
    <x v="141"/>
    <n v="432.48474721375146"/>
    <n v="100.00000002019459"/>
    <n v="50"/>
    <n v="50.00020019627911"/>
    <n v="73003.035525458166"/>
    <n v="632.48494743022525"/>
    <x v="2"/>
  </r>
  <r>
    <x v="5"/>
    <x v="142"/>
    <n v="436.984037282749"/>
    <n v="100.0000000100973"/>
    <n v="50"/>
    <n v="50.000020019627911"/>
    <n v="73047.495801958081"/>
    <n v="636.98405731247419"/>
    <x v="2"/>
  </r>
  <r>
    <x v="5"/>
    <x v="143"/>
    <n v="441.4759874733785"/>
    <n v="100.00000000504865"/>
    <n v="50"/>
    <n v="50.000002001962791"/>
    <n v="73091.694412242723"/>
    <n v="641.4759894803899"/>
    <x v="2"/>
  </r>
  <r>
    <x v="5"/>
    <x v="144"/>
    <n v="445.97622422057373"/>
    <n v="100.00000000252433"/>
    <n v="50"/>
    <n v="50.000000200196283"/>
    <n v="65437.205799761345"/>
    <n v="645.9762244232943"/>
    <x v="2"/>
  </r>
  <r>
    <x v="5"/>
    <x v="145"/>
    <n v="450.49582027350243"/>
    <n v="100.00000000126217"/>
    <n v="50"/>
    <n v="50.000000020019627"/>
    <n v="65481.077910547938"/>
    <n v="650.49582029478415"/>
    <x v="2"/>
  </r>
  <r>
    <x v="5"/>
    <x v="146"/>
    <n v="455.04266214374354"/>
    <n v="100.00000000063108"/>
    <n v="50"/>
    <n v="50.000000002001961"/>
    <n v="65524.856877160644"/>
    <n v="655.04266214637653"/>
    <x v="2"/>
  </r>
  <r>
    <x v="5"/>
    <x v="147"/>
    <n v="459.62240733243527"/>
    <n v="100.00000000031554"/>
    <n v="50"/>
    <n v="50.000000000200195"/>
    <n v="65568.571289704632"/>
    <n v="659.62240733295096"/>
    <x v="2"/>
  </r>
  <r>
    <x v="5"/>
    <x v="148"/>
    <n v="464.23915440283758"/>
    <n v="100.00000000015777"/>
    <n v="50"/>
    <n v="50.000000000020023"/>
    <n v="64579.585809215823"/>
    <n v="664.23915440301539"/>
    <x v="2"/>
  </r>
  <r>
    <x v="5"/>
    <x v="149"/>
    <n v="468.89591204482059"/>
    <n v="100.00000000007888"/>
    <n v="50"/>
    <n v="50.000000000002004"/>
    <n v="64623.22448393947"/>
    <n v="668.89591204490148"/>
    <x v="2"/>
  </r>
  <r>
    <x v="5"/>
    <x v="150"/>
    <n v="473.59492743383703"/>
    <n v="100.00000000003945"/>
    <n v="50"/>
    <n v="50.000000000000199"/>
    <n v="64666.841673355179"/>
    <n v="673.59492743387671"/>
    <x v="2"/>
  </r>
  <r>
    <x v="5"/>
    <x v="151"/>
    <n v="478.3379160961731"/>
    <n v="100.00000000001972"/>
    <n v="50"/>
    <n v="50.000000000000021"/>
    <n v="64710.443972615831"/>
    <n v="678.33791609619288"/>
    <x v="2"/>
  </r>
  <r>
    <x v="5"/>
    <x v="152"/>
    <n v="483.12622282873326"/>
    <n v="100.00000000000986"/>
    <n v="50"/>
    <n v="50"/>
    <n v="64739.67702007755"/>
    <n v="683.12622282874315"/>
    <x v="2"/>
  </r>
  <r>
    <x v="5"/>
    <x v="153"/>
    <n v="487.96093435713954"/>
    <n v="100.00000000000493"/>
    <n v="50"/>
    <n v="50"/>
    <n v="64783.261847698363"/>
    <n v="687.96093435714442"/>
    <x v="2"/>
  </r>
  <r>
    <x v="5"/>
    <x v="154"/>
    <n v="492.84295821079411"/>
    <n v="100.00000000000247"/>
    <n v="50"/>
    <n v="50"/>
    <n v="64826.841718529271"/>
    <n v="692.84295821079661"/>
    <x v="2"/>
  </r>
  <r>
    <x v="5"/>
    <x v="155"/>
    <n v="497.77307794996022"/>
    <n v="100.29893241231545"/>
    <n v="50.269039171082795"/>
    <n v="50"/>
    <n v="64919.131372270422"/>
    <n v="698.3410495333585"/>
    <x v="2"/>
  </r>
  <r>
    <x v="5"/>
    <x v="156"/>
    <n v="502.7519918394006"/>
    <n v="100.95138794259509"/>
    <n v="50.748633479901905"/>
    <n v="50"/>
    <n v="65053.707332149686"/>
    <n v="704.45201326189749"/>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x v="0"/>
    <n v="2025"/>
    <n v="400"/>
    <n v="200"/>
    <n v="123.49200159860436"/>
    <n v="94403.309523436968"/>
    <n v="2748.4920015986045"/>
    <x v="0"/>
    <x v="0"/>
    <n v="1"/>
    <n v="0"/>
    <x v="0"/>
    <n v="1"/>
    <n v="1"/>
    <n v="0"/>
    <n v="0"/>
    <n v="0"/>
    <n v="0"/>
    <n v="0"/>
    <n v="0"/>
    <n v="0"/>
    <n v="0"/>
    <n v="0"/>
    <n v="0"/>
    <n v="0"/>
    <n v="0"/>
    <n v="0"/>
    <n v="1"/>
    <n v="0"/>
    <n v="0"/>
    <n v="2025"/>
    <n v="400"/>
    <n v="200"/>
    <n v="123.49200159860436"/>
    <n v="11.455331410030041"/>
    <n v="7.7476860968213837"/>
    <n v="6.1420633962585773"/>
    <n v="5.5028018506766125"/>
    <n v="5.1538430910149202"/>
    <n v="0"/>
    <n v="1"/>
    <n v="86392.098883074083"/>
    <n v="94935.695887312875"/>
    <n v="11.450217597515245"/>
    <n v="96041.203836857239"/>
    <n v="11.466226341471282"/>
    <n v="98126.676550815202"/>
    <n v="11.487944552887509"/>
    <n v="11.474839282275292"/>
    <n v="11.450588254536996"/>
  </r>
  <r>
    <x v="0"/>
    <x v="1"/>
    <n v="2055.375"/>
    <n v="410"/>
    <n v="209"/>
    <n v="152.75714323096727"/>
    <n v="96073.234733200734"/>
    <n v="2827.1321432309674"/>
    <x v="0"/>
    <x v="1"/>
    <n v="4"/>
    <n v="1.3862943611198906"/>
    <x v="0"/>
    <n v="1"/>
    <n v="1"/>
    <n v="0"/>
    <n v="0"/>
    <n v="0"/>
    <n v="0"/>
    <n v="0"/>
    <n v="0"/>
    <n v="0"/>
    <n v="0"/>
    <n v="0"/>
    <n v="0"/>
    <n v="0"/>
    <n v="0"/>
    <n v="0"/>
    <n v="1"/>
    <n v="0"/>
    <n v="0"/>
    <n v="2055.375"/>
    <n v="410"/>
    <n v="209"/>
    <n v="152.75714323096727"/>
    <n v="11.472866041422982"/>
    <n v="7.7607149656748389"/>
    <n v="6.1633402475407975"/>
    <n v="5.5388232519403564"/>
    <n v="5.3100511400003345"/>
    <n v="0"/>
    <n v="1"/>
    <n v="86367.70856999034"/>
    <n v="94911.598497271174"/>
    <n v="11.449959980250465"/>
    <n v="95944.09422595019"/>
    <n v="11.464916785532331"/>
    <n v="97123.757632907131"/>
    <n v="11.476399701550449"/>
    <n v="11.482070723539907"/>
    <n v="11.474353920085692"/>
  </r>
  <r>
    <x v="0"/>
    <x v="2"/>
    <n v="2108.53125"/>
    <n v="425.5"/>
    <n v="219.35000000000002"/>
    <n v="139.12510786085346"/>
    <n v="96098.150449967594"/>
    <n v="2892.5063578608533"/>
    <x v="0"/>
    <x v="2"/>
    <n v="9"/>
    <n v="2.1972245773362196"/>
    <x v="0"/>
    <n v="1"/>
    <n v="1"/>
    <n v="0"/>
    <n v="0"/>
    <n v="0"/>
    <n v="0"/>
    <n v="0"/>
    <n v="0"/>
    <n v="0"/>
    <n v="0"/>
    <n v="0"/>
    <n v="0"/>
    <n v="0"/>
    <n v="0"/>
    <n v="0"/>
    <n v="1"/>
    <n v="0"/>
    <n v="0"/>
    <n v="2108.53125"/>
    <n v="425.5"/>
    <n v="219.35000000000002"/>
    <n v="139.12510786085346"/>
    <n v="11.473125348675023"/>
    <n v="7.783114835814259"/>
    <n v="6.1954499184963101"/>
    <n v="5.5787047115986406"/>
    <n v="5.2403096941080092"/>
    <n v="0"/>
    <n v="1"/>
    <n v="86343.318256906598"/>
    <n v="94887.501107229473"/>
    <n v="11.449702362985684"/>
    <n v="95848.163313718949"/>
    <n v="11.46362417479507"/>
    <n v="96537.087674667055"/>
    <n v="11.469646396441869"/>
    <n v="11.483730843897707"/>
    <n v="11.470938429771234"/>
  </r>
  <r>
    <x v="0"/>
    <x v="3"/>
    <n v="2179.2290624999996"/>
    <n v="444.27499999999998"/>
    <n v="230.3075"/>
    <n v="138.71921863389531"/>
    <n v="96684.371666858278"/>
    <n v="2992.5307811338948"/>
    <x v="0"/>
    <x v="3"/>
    <n v="16"/>
    <n v="2.7725887222397811"/>
    <x v="0"/>
    <n v="1"/>
    <n v="1"/>
    <n v="0"/>
    <n v="0"/>
    <n v="0"/>
    <n v="0"/>
    <n v="0"/>
    <n v="0"/>
    <n v="0"/>
    <n v="0"/>
    <n v="0"/>
    <n v="0"/>
    <n v="0"/>
    <n v="0"/>
    <n v="0"/>
    <n v="1"/>
    <n v="0"/>
    <n v="0"/>
    <n v="2179.2290624999996"/>
    <n v="444.27499999999998"/>
    <n v="230.3075"/>
    <n v="138.71921863389531"/>
    <n v="11.479207051698081"/>
    <n v="7.8121498486955696"/>
    <n v="6.2330118768425384"/>
    <n v="5.619262478429893"/>
    <n v="5.2381567271342808"/>
    <n v="0"/>
    <n v="1"/>
    <n v="86318.927943822855"/>
    <n v="94863.403717187786"/>
    <n v="11.449444745720905"/>
    <n v="95753.411100163547"/>
    <n v="11.462348509259501"/>
    <n v="96120.838714999045"/>
    <n v="11.464854850213388"/>
    <n v="11.488324227857516"/>
    <n v="11.476292881699431"/>
  </r>
  <r>
    <x v="0"/>
    <x v="4"/>
    <n v="2263.8803906249996"/>
    <n v="465.23874999999998"/>
    <n v="241.82187500000001"/>
    <n v="153.60005995965108"/>
    <n v="97892.974544722849"/>
    <n v="3124.5410755846506"/>
    <x v="0"/>
    <x v="4"/>
    <n v="25"/>
    <n v="3.2188758248682006"/>
    <x v="0"/>
    <n v="1"/>
    <n v="1"/>
    <n v="0"/>
    <n v="0"/>
    <n v="0"/>
    <n v="0"/>
    <n v="0"/>
    <n v="0"/>
    <n v="0"/>
    <n v="0"/>
    <n v="0"/>
    <n v="0"/>
    <n v="0"/>
    <n v="0"/>
    <n v="0"/>
    <n v="1"/>
    <n v="0"/>
    <n v="0"/>
    <n v="2263.8803906249996"/>
    <n v="465.23874999999998"/>
    <n v="241.82187500000001"/>
    <n v="153.60005995965108"/>
    <n v="11.491630064398398"/>
    <n v="7.845841600560056"/>
    <n v="6.2733501697173386"/>
    <n v="5.6601800867506178"/>
    <n v="5.3142079083330414"/>
    <n v="0"/>
    <n v="1"/>
    <n v="86294.537630739113"/>
    <n v="94839.306327146071"/>
    <n v="11.449187128456124"/>
    <n v="95659.837585283953"/>
    <n v="11.461089788925623"/>
    <n v="95797.970938430401"/>
    <n v="11.461138238216691"/>
    <n v="11.495966749678036"/>
    <n v="11.491571124990191"/>
  </r>
  <r>
    <x v="0"/>
    <x v="5"/>
    <n v="2360.0573226562497"/>
    <n v="487.87568750000003"/>
    <n v="253.91286875"/>
    <n v="180.3650507049467"/>
    <n v="99097.405557212362"/>
    <n v="3282.2109296111962"/>
    <x v="0"/>
    <x v="5"/>
    <n v="36"/>
    <n v="3.5835189384561099"/>
    <x v="0"/>
    <n v="2"/>
    <n v="0"/>
    <n v="1"/>
    <n v="0"/>
    <n v="0"/>
    <n v="0"/>
    <n v="0"/>
    <n v="0"/>
    <n v="0"/>
    <n v="0"/>
    <n v="0"/>
    <n v="0"/>
    <n v="0"/>
    <n v="0"/>
    <n v="0"/>
    <n v="1"/>
    <n v="0"/>
    <n v="0"/>
    <n v="2360.0573226562497"/>
    <n v="487.87568750000003"/>
    <n v="253.91286875"/>
    <n v="180.3650507049467"/>
    <n v="11.503858539927064"/>
    <n v="7.8827918066504825"/>
    <n v="6.3151550393702678"/>
    <n v="5.7014175224553352"/>
    <n v="5.4379422748278534"/>
    <n v="0"/>
    <n v="1"/>
    <n v="85220.436361606684"/>
    <n v="93763.098265365057"/>
    <n v="11.437235318667934"/>
    <n v="94635.478139880724"/>
    <n v="11.449899912784311"/>
    <n v="95091.861796727302"/>
    <n v="11.453588949504702"/>
    <n v="11.50600322726072"/>
    <n v="11.512903167114631"/>
  </r>
  <r>
    <x v="0"/>
    <x v="6"/>
    <n v="2466.1482275390622"/>
    <n v="511.95697187500008"/>
    <n v="266.60850218750005"/>
    <n v="155.09789426811261"/>
    <n v="98883.708878270336"/>
    <n v="3399.8115958696749"/>
    <x v="0"/>
    <x v="6"/>
    <n v="49"/>
    <n v="3.8918202981106265"/>
    <x v="0"/>
    <n v="2"/>
    <n v="0"/>
    <n v="1"/>
    <n v="0"/>
    <n v="0"/>
    <n v="0"/>
    <n v="0"/>
    <n v="0"/>
    <n v="0"/>
    <n v="0"/>
    <n v="0"/>
    <n v="0"/>
    <n v="0"/>
    <n v="0"/>
    <n v="0"/>
    <n v="1"/>
    <n v="0"/>
    <n v="0"/>
    <n v="2466.1482275390622"/>
    <n v="511.95697187500008"/>
    <n v="266.60850218750005"/>
    <n v="155.09789426811261"/>
    <n v="11.501699780870261"/>
    <n v="7.9220271508651363"/>
    <n v="6.3577886388902281"/>
    <n v="5.7429614756129679"/>
    <n v="5.321551979605891"/>
    <n v="0"/>
    <n v="1"/>
    <n v="85196.046048522941"/>
    <n v="93739.000875323356"/>
    <n v="11.436977701403153"/>
    <n v="94544.262022352777"/>
    <n v="11.448675082853814"/>
    <n v="94868.8202301696"/>
    <n v="11.451021462061885"/>
    <n v="11.508178695193752"/>
    <n v="11.504469733444743"/>
  </r>
  <r>
    <x v="0"/>
    <x v="7"/>
    <n v="2581.1172660410152"/>
    <n v="537.39857046875011"/>
    <n v="279.93892629687508"/>
    <n v="203.85298801788755"/>
    <n v="101098.12342256593"/>
    <n v="3602.3077508245283"/>
    <x v="0"/>
    <x v="7"/>
    <n v="64"/>
    <n v="4.1588830833596715"/>
    <x v="0"/>
    <n v="2"/>
    <n v="0"/>
    <n v="1"/>
    <n v="0"/>
    <n v="0"/>
    <n v="0"/>
    <n v="0"/>
    <n v="0"/>
    <n v="0"/>
    <n v="0"/>
    <n v="0"/>
    <n v="0"/>
    <n v="0"/>
    <n v="0"/>
    <n v="0"/>
    <n v="1"/>
    <n v="0"/>
    <n v="0"/>
    <n v="2581.1172660410152"/>
    <n v="537.39857046875011"/>
    <n v="279.93892629687508"/>
    <n v="203.85298801788755"/>
    <n v="11.523846843239518"/>
    <n v="7.9628767361634587"/>
    <n v="6.4009393660502161"/>
    <n v="5.7848013524144468"/>
    <n v="5.535191901470232"/>
    <n v="0"/>
    <n v="1"/>
    <n v="85171.655735439199"/>
    <n v="93714.903485281655"/>
    <n v="11.436720084138374"/>
    <n v="94454.224603500654"/>
    <n v="11.447467198125008"/>
    <n v="94675.612837059292"/>
    <n v="11.448797403276224"/>
    <n v="11.522571085710432"/>
    <n v="11.53713031017147"/>
  </r>
  <r>
    <x v="0"/>
    <x v="8"/>
    <n v="2704.3362683305659"/>
    <n v="564.19037399218757"/>
    <n v="293.9358725117188"/>
    <n v="217.17694859723818"/>
    <n v="102116.01680040421"/>
    <n v="3779.6394634317103"/>
    <x v="0"/>
    <x v="8"/>
    <n v="81"/>
    <n v="4.3944491546724391"/>
    <x v="0"/>
    <n v="2"/>
    <n v="0"/>
    <n v="1"/>
    <n v="0"/>
    <n v="0"/>
    <n v="0"/>
    <n v="0"/>
    <n v="0"/>
    <n v="0"/>
    <n v="0"/>
    <n v="0"/>
    <n v="0"/>
    <n v="0"/>
    <n v="0"/>
    <n v="0"/>
    <n v="1"/>
    <n v="0"/>
    <n v="0"/>
    <n v="2704.3362683305659"/>
    <n v="564.19037399218757"/>
    <n v="293.9358725117188"/>
    <n v="217.17694859723818"/>
    <n v="11.533864865506612"/>
    <n v="8.0048807960803554"/>
    <n v="6.4444530806033153"/>
    <n v="5.8269269826850101"/>
    <n v="5.586425781389635"/>
    <n v="0"/>
    <n v="1"/>
    <n v="85147.265422355456"/>
    <n v="93690.806095239954"/>
    <n v="11.436462466873593"/>
    <n v="94365.365883324324"/>
    <n v="11.446276258597893"/>
    <n v="94505.191838487241"/>
    <n v="11.446835644396122"/>
    <n v="11.531709437516826"/>
    <n v="11.549653341553316"/>
  </r>
  <r>
    <x v="0"/>
    <x v="9"/>
    <n v="2835.4672790383447"/>
    <n v="592.36083019179705"/>
    <n v="308.63266612730479"/>
    <n v="223.61963335670876"/>
    <n v="102941.19377497066"/>
    <n v="3960.0804087141551"/>
    <x v="0"/>
    <x v="9"/>
    <n v="100"/>
    <n v="4.6051701859880918"/>
    <x v="0"/>
    <n v="3"/>
    <n v="0"/>
    <n v="0"/>
    <n v="1"/>
    <n v="0"/>
    <n v="0"/>
    <n v="0"/>
    <n v="0"/>
    <n v="0"/>
    <n v="0"/>
    <n v="0"/>
    <n v="0"/>
    <n v="0"/>
    <n v="0"/>
    <n v="0"/>
    <n v="1"/>
    <n v="0"/>
    <n v="0"/>
    <n v="2835.4672790383447"/>
    <n v="592.36083019179705"/>
    <n v="308.63266612730479"/>
    <n v="223.61963335670876"/>
    <n v="11.541913169943182"/>
    <n v="8.0477251019722669"/>
    <n v="6.4882514617367306"/>
    <n v="5.8693284098295955"/>
    <n v="5.6102885566699063"/>
    <n v="0"/>
    <n v="1"/>
    <n v="84207.664237690245"/>
    <n v="92749.098117926318"/>
    <n v="11.425397581819091"/>
    <n v="93316.079970723003"/>
    <n v="11.433681360038504"/>
    <n v="93605.781215141935"/>
    <n v="11.436399874331631"/>
    <n v="11.540147130838939"/>
    <n v="11.558818683463949"/>
  </r>
  <r>
    <x v="0"/>
    <x v="10"/>
    <n v="2974.3805810941371"/>
    <n v="621.95934045138688"/>
    <n v="324.06429943267"/>
    <n v="202.33700209974666"/>
    <n v="103029.41983860834"/>
    <n v="4122.74122307794"/>
    <x v="0"/>
    <x v="10"/>
    <n v="121"/>
    <n v="4.7957905455967413"/>
    <x v="0"/>
    <n v="3"/>
    <n v="0"/>
    <n v="0"/>
    <n v="1"/>
    <n v="0"/>
    <n v="0"/>
    <n v="0"/>
    <n v="0"/>
    <n v="0"/>
    <n v="0"/>
    <n v="0"/>
    <n v="0"/>
    <n v="0"/>
    <n v="0"/>
    <n v="0"/>
    <n v="1"/>
    <n v="0"/>
    <n v="0"/>
    <n v="2974.3805810941371"/>
    <n v="621.95934045138688"/>
    <n v="324.06429943267"/>
    <n v="202.33700209974666"/>
    <n v="11.542769855928485"/>
    <n v="8.0911949067423663"/>
    <n v="6.5322926993203509"/>
    <n v="5.9119958794433298"/>
    <n v="5.5291926933514226"/>
    <n v="0"/>
    <n v="1"/>
    <n v="84183.273924606503"/>
    <n v="92725.000727884617"/>
    <n v="11.42513996455431"/>
    <n v="93229.578647898335"/>
    <n v="11.43252431091477"/>
    <n v="93467.876329894119"/>
    <n v="11.434812416591617"/>
    <n v="11.544565651630094"/>
    <n v="11.554975842947307"/>
  </r>
  <r>
    <x v="0"/>
    <x v="11"/>
    <n v="3121.0975668215565"/>
    <n v="653.04754184895614"/>
    <n v="340.26751440420355"/>
    <n v="225.30117870298375"/>
    <n v="104303.6573202788"/>
    <n v="4339.7138017776997"/>
    <x v="0"/>
    <x v="11"/>
    <n v="144"/>
    <n v="4.9698132995760007"/>
    <x v="0"/>
    <n v="3"/>
    <n v="0"/>
    <n v="0"/>
    <n v="1"/>
    <n v="0"/>
    <n v="0"/>
    <n v="0"/>
    <n v="0"/>
    <n v="0"/>
    <n v="0"/>
    <n v="0"/>
    <n v="0"/>
    <n v="0"/>
    <n v="0"/>
    <n v="0"/>
    <n v="1"/>
    <n v="0"/>
    <n v="0"/>
    <n v="3121.0975668215565"/>
    <n v="653.04754184895614"/>
    <n v="340.26751440420355"/>
    <n v="225.30117870298375"/>
    <n v="11.555061705765063"/>
    <n v="8.1351430892401453"/>
    <n v="6.5765526124915716"/>
    <n v="5.954919845774409"/>
    <n v="5.6164241731880296"/>
    <n v="0"/>
    <n v="1"/>
    <n v="84158.88361152276"/>
    <n v="92700.903337842916"/>
    <n v="11.424882347289531"/>
    <n v="93144.256023749476"/>
    <n v="11.431384206992727"/>
    <n v="93341.979033470518"/>
    <n v="11.433363181219748"/>
    <n v="11.55645674670984"/>
    <n v="11.572096039459375"/>
  </r>
  <r>
    <x v="0"/>
    <x v="12"/>
    <n v="3275.7510148335332"/>
    <n v="685.69503612890401"/>
    <n v="357.2808901244037"/>
    <n v="241.6416910198551"/>
    <n v="105364.31706087822"/>
    <n v="4560.3686321066962"/>
    <x v="0"/>
    <x v="12"/>
    <n v="169"/>
    <n v="5.1298987149230735"/>
    <x v="0"/>
    <n v="3"/>
    <n v="0"/>
    <n v="0"/>
    <n v="1"/>
    <n v="0"/>
    <n v="0"/>
    <n v="0"/>
    <n v="0"/>
    <n v="0"/>
    <n v="0"/>
    <n v="0"/>
    <n v="0"/>
    <n v="0"/>
    <n v="0"/>
    <n v="0"/>
    <n v="1"/>
    <n v="0"/>
    <n v="0"/>
    <n v="3275.7510148335332"/>
    <n v="685.69503612890401"/>
    <n v="357.2808901244037"/>
    <n v="241.6416910198551"/>
    <n v="11.565179309959648"/>
    <n v="8.1794683394477445"/>
    <n v="6.6210155916101243"/>
    <n v="5.9980909787429759"/>
    <n v="5.6741652652802008"/>
    <n v="0"/>
    <n v="1"/>
    <n v="84134.493298439018"/>
    <n v="92676.805947801215"/>
    <n v="11.42462473002475"/>
    <n v="93060.112098276441"/>
    <n v="11.430261048272374"/>
    <n v="93226.16474753269"/>
    <n v="11.432030013911819"/>
    <n v="11.567720600070512"/>
    <n v="11.585584247343386"/>
  </r>
  <r>
    <x v="0"/>
    <x v="13"/>
    <n v="3394.9182556225019"/>
    <n v="705.61049592092218"/>
    <n v="362.2147690832636"/>
    <n v="245.75441687095466"/>
    <n v="105771.64228337584"/>
    <n v="4708.4979374976419"/>
    <x v="0"/>
    <x v="13"/>
    <n v="196"/>
    <n v="5.2781146592305168"/>
    <x v="0"/>
    <n v="4"/>
    <n v="0"/>
    <n v="0"/>
    <n v="0"/>
    <n v="1"/>
    <n v="0"/>
    <n v="0"/>
    <n v="0"/>
    <n v="0"/>
    <n v="0"/>
    <n v="0"/>
    <n v="0"/>
    <n v="0"/>
    <n v="0"/>
    <n v="0"/>
    <n v="1"/>
    <n v="0"/>
    <n v="0"/>
    <n v="3394.9182556225019"/>
    <n v="705.61049592092218"/>
    <n v="362.2147690832636"/>
    <n v="245.75441687095466"/>
    <n v="11.569037731131459"/>
    <n v="8.2123310461394734"/>
    <n v="6.6471987358635296"/>
    <n v="6.0102697481248946"/>
    <n v="5.6881876736725197"/>
    <n v="0"/>
    <n v="1"/>
    <n v="83741.786279165899"/>
    <n v="92285.347875124848"/>
    <n v="11.421214394021268"/>
    <n v="92698.718442143741"/>
    <n v="11.427273114301661"/>
    <n v="92843.578559092974"/>
    <n v="11.428637493959672"/>
    <n v="11.573664006020984"/>
    <n v="11.590030521972805"/>
  </r>
  <r>
    <x v="0"/>
    <x v="14"/>
    <n v="3489.3542496271693"/>
    <n v="697.43007692410788"/>
    <n v="346.38382297560844"/>
    <n v="268.32471423296158"/>
    <n v="106004.08430679984"/>
    <n v="4801.4928637598478"/>
    <x v="0"/>
    <x v="14"/>
    <n v="225"/>
    <n v="5.4161004022044201"/>
    <x v="0"/>
    <n v="4"/>
    <n v="0"/>
    <n v="0"/>
    <n v="0"/>
    <n v="1"/>
    <n v="0"/>
    <n v="0"/>
    <n v="0"/>
    <n v="0"/>
    <n v="0"/>
    <n v="0"/>
    <n v="0"/>
    <n v="0"/>
    <n v="0"/>
    <n v="0"/>
    <n v="1"/>
    <n v="0"/>
    <n v="0"/>
    <n v="3489.3542496271693"/>
    <n v="697.43007692410788"/>
    <n v="346.38382297560844"/>
    <n v="268.32471423296158"/>
    <n v="11.571232903548122"/>
    <n v="8.2376276851893131"/>
    <n v="6.6365266534646929"/>
    <n v="5.9706552958140788"/>
    <n v="5.7618254070781978"/>
    <n v="0"/>
    <n v="1"/>
    <n v="83717.395966082157"/>
    <n v="92261.250485083146"/>
    <n v="11.420956776756487"/>
    <n v="92616.931914022352"/>
    <n v="11.42618384598469"/>
    <n v="92743.752349082031"/>
    <n v="11.427488369405793"/>
    <n v="11.5767645174202"/>
    <n v="11.59570071717847"/>
  </r>
  <r>
    <x v="0"/>
    <x v="15"/>
    <n v="2723.5581210886016"/>
    <n v="676.10862597751839"/>
    <n v="329.29261106147879"/>
    <n v="294.95667122374891"/>
    <n v="105528.39380478935"/>
    <n v="4023.9160293513478"/>
    <x v="0"/>
    <x v="15"/>
    <n v="256"/>
    <n v="5.5451774444795623"/>
    <x v="0"/>
    <n v="4"/>
    <n v="0"/>
    <n v="0"/>
    <n v="0"/>
    <n v="1"/>
    <n v="0"/>
    <n v="0"/>
    <n v="0"/>
    <n v="0"/>
    <n v="0"/>
    <n v="0"/>
    <n v="0"/>
    <n v="0"/>
    <n v="0"/>
    <n v="0"/>
    <n v="1"/>
    <n v="0"/>
    <n v="0"/>
    <n v="2723.5581210886016"/>
    <n v="676.10862597751839"/>
    <n v="329.29261106147879"/>
    <n v="294.95667122374891"/>
    <n v="11.566735331278192"/>
    <n v="8.0112771134630769"/>
    <n v="6.6081635159378562"/>
    <n v="5.9260485609507905"/>
    <n v="5.8422685450071405"/>
    <n v="0"/>
    <n v="1"/>
    <n v="83693.005652998414"/>
    <n v="92237.153095041445"/>
    <n v="11.420699159491708"/>
    <n v="92536.324084576772"/>
    <n v="11.425111522869411"/>
    <n v="92650.371165982651"/>
    <n v="11.426413435174011"/>
    <n v="11.560663710426965"/>
    <n v="11.598422716036133"/>
  </r>
  <r>
    <x v="0"/>
    <x v="16"/>
    <n v="2190.3109325751002"/>
    <n v="649.07822112845031"/>
    <n v="330.53003215770497"/>
    <n v="324.43228690287287"/>
    <n v="105458.02207711163"/>
    <n v="3494.3514727641286"/>
    <x v="0"/>
    <x v="16"/>
    <n v="289"/>
    <n v="5.6664266881124323"/>
    <x v="0"/>
    <n v="4"/>
    <n v="0"/>
    <n v="0"/>
    <n v="0"/>
    <n v="1"/>
    <n v="0"/>
    <n v="0"/>
    <n v="0"/>
    <n v="0"/>
    <n v="0"/>
    <n v="0"/>
    <n v="0"/>
    <n v="0"/>
    <n v="0"/>
    <n v="0"/>
    <n v="1"/>
    <n v="0"/>
    <n v="0"/>
    <n v="2190.3109325751002"/>
    <n v="649.07822112845031"/>
    <n v="330.53003215770497"/>
    <n v="324.43228690287287"/>
    <n v="11.566068257713356"/>
    <n v="7.8166256131269964"/>
    <n v="6.5710094346604286"/>
    <n v="5.9293458053715415"/>
    <n v="5.924351302253287"/>
    <n v="0"/>
    <n v="1"/>
    <n v="83668.615339914671"/>
    <n v="92213.055704999744"/>
    <n v="11.420441542226927"/>
    <n v="92456.894953807016"/>
    <n v="11.424056144955822"/>
    <n v="92562.653027878696"/>
    <n v="11.425403689674258"/>
    <n v="11.550838808816867"/>
    <n v="11.605430555458724"/>
  </r>
  <r>
    <x v="0"/>
    <x v="17"/>
    <n v="1819.8761030937799"/>
    <n v="620.01182329693165"/>
    <n v="333.62978197784321"/>
    <n v="356.87351044883513"/>
    <n v="105480.71773854751"/>
    <n v="3130.3912188173899"/>
    <x v="0"/>
    <x v="17"/>
    <n v="324"/>
    <n v="5.780743515792329"/>
    <x v="0"/>
    <n v="4"/>
    <n v="0"/>
    <n v="0"/>
    <n v="0"/>
    <n v="1"/>
    <n v="0"/>
    <n v="0"/>
    <n v="0"/>
    <n v="0"/>
    <n v="0"/>
    <n v="0"/>
    <n v="0"/>
    <n v="0"/>
    <n v="0"/>
    <n v="0"/>
    <n v="1"/>
    <n v="0"/>
    <n v="0"/>
    <n v="1819.8761030937799"/>
    <n v="620.01182329693165"/>
    <n v="333.62978197784321"/>
    <n v="356.87351044883513"/>
    <n v="11.566283444943005"/>
    <n v="7.654956286370501"/>
    <n v="6.5294537414722376"/>
    <n v="5.9375580144922306"/>
    <n v="6.0075272092031184"/>
    <n v="0"/>
    <n v="1"/>
    <n v="83644.225026830929"/>
    <n v="92188.958314958058"/>
    <n v="11.420183924962148"/>
    <n v="92378.644521713082"/>
    <n v="11.423017712243922"/>
    <n v="92479.9501674106"/>
    <n v="11.424451676293909"/>
    <n v="11.544834449646043"/>
    <n v="11.613143412740868"/>
  </r>
  <r>
    <x v="0"/>
    <x v="18"/>
    <n v="1563.4383069597679"/>
    <n v="886.17770147724366"/>
    <n v="336.9455247474778"/>
    <n v="392.56066097928613"/>
    <n v="113596.62111091915"/>
    <n v="3179.1221941637759"/>
    <x v="0"/>
    <x v="18"/>
    <n v="361"/>
    <n v="5.8888779583328805"/>
    <x v="0"/>
    <n v="5"/>
    <n v="0"/>
    <n v="0"/>
    <n v="0"/>
    <n v="0"/>
    <n v="1"/>
    <n v="0"/>
    <n v="0"/>
    <n v="0"/>
    <n v="0"/>
    <n v="0"/>
    <n v="0"/>
    <n v="0"/>
    <n v="0"/>
    <n v="0"/>
    <n v="1"/>
    <n v="0"/>
    <n v="0"/>
    <n v="1563.4383069597679"/>
    <n v="886.17770147724366"/>
    <n v="336.9455247474778"/>
    <n v="392.56066097928613"/>
    <n v="11.640409041084926"/>
    <n v="7.525448602559262"/>
    <n v="6.8577136086667263"/>
    <n v="5.9462684392172553"/>
    <n v="6.0916810679123401"/>
    <n v="0"/>
    <n v="1"/>
    <n v="92464.669219614341"/>
    <n v="101007.33112337274"/>
    <n v="11.521442123133388"/>
    <n v="101059.92606885576"/>
    <n v="11.522321329473836"/>
    <n v="101306.51027073384"/>
    <n v="11.525943949761453"/>
    <n v="11.577840991037213"/>
    <n v="11.637686750538345"/>
  </r>
  <r>
    <x v="0"/>
    <x v="19"/>
    <n v="1386.8271000139007"/>
    <n v="1566.6238409047387"/>
    <n v="340.31292448993815"/>
    <n v="431.81670702577156"/>
    <n v="116234.03653776675"/>
    <n v="3725.5805724343491"/>
    <x v="0"/>
    <x v="19"/>
    <n v="400"/>
    <n v="5.9914645471079817"/>
    <x v="0"/>
    <n v="5"/>
    <n v="0"/>
    <n v="0"/>
    <n v="0"/>
    <n v="0"/>
    <n v="1"/>
    <n v="0"/>
    <n v="0"/>
    <n v="0"/>
    <n v="0"/>
    <n v="0"/>
    <n v="0"/>
    <n v="0"/>
    <n v="0"/>
    <n v="0"/>
    <n v="1"/>
    <n v="0"/>
    <n v="0"/>
    <n v="1386.8271000139007"/>
    <n v="1566.6238409047387"/>
    <n v="340.31292448993815"/>
    <n v="431.81670702577156"/>
    <n v="11.663360993915102"/>
    <n v="7.4253780483647791"/>
    <n v="7.3973384265218414"/>
    <n v="5.9550375895410026"/>
    <n v="6.1767403621105013"/>
    <n v="0"/>
    <n v="1"/>
    <n v="92440.278906530599"/>
    <n v="100983.23373333106"/>
    <n v="11.521184505868607"/>
    <n v="100984.03303411345"/>
    <n v="11.521316787165318"/>
    <n v="101232.29368766768"/>
    <n v="11.525089624049828"/>
    <n v="11.663720343451569"/>
    <n v="11.671986303352266"/>
  </r>
  <r>
    <x v="0"/>
    <x v="20"/>
    <n v="1266.1234580032142"/>
    <n v="1878.7585358643332"/>
    <n v="343.71584818433615"/>
    <n v="474.99837572320445"/>
    <n v="117385.78823293236"/>
    <n v="3963.596217775088"/>
    <x v="0"/>
    <x v="20"/>
    <n v="441"/>
    <n v="6.089044875446846"/>
    <x v="0"/>
    <n v="5"/>
    <n v="0"/>
    <n v="0"/>
    <n v="0"/>
    <n v="0"/>
    <n v="1"/>
    <n v="0"/>
    <n v="0"/>
    <n v="0"/>
    <n v="0"/>
    <n v="0"/>
    <n v="0"/>
    <n v="0"/>
    <n v="0"/>
    <n v="0"/>
    <n v="1"/>
    <n v="0"/>
    <n v="0"/>
    <n v="1266.1234580032142"/>
    <n v="1878.7585358643332"/>
    <n v="343.71584818433615"/>
    <n v="474.99837572320445"/>
    <n v="11.673221124814512"/>
    <n v="7.3507282168235042"/>
    <n v="7.5723849850975098"/>
    <n v="5.9638218130968124"/>
    <n v="6.2626395164084112"/>
    <n v="0"/>
    <n v="1"/>
    <n v="92415.888593446842"/>
    <n v="100959.13634328934"/>
    <n v="11.520926888603828"/>
    <n v="100909.31869804698"/>
    <n v="11.520329190058494"/>
    <n v="101161.69889910656"/>
    <n v="11.524276989723607"/>
    <n v="11.706407551773999"/>
    <n v="11.690547665648095"/>
  </r>
  <r>
    <x v="0"/>
    <x v="21"/>
    <n v="1184.5843534756686"/>
    <n v="2007.4397179588314"/>
    <n v="347.15298611112939"/>
    <n v="522.49821309501044"/>
    <n v="118131.96586620575"/>
    <n v="4061.6752706406396"/>
    <x v="0"/>
    <x v="21"/>
    <n v="484"/>
    <n v="6.1820849067166321"/>
    <x v="0"/>
    <n v="5"/>
    <n v="0"/>
    <n v="0"/>
    <n v="0"/>
    <n v="0"/>
    <n v="1"/>
    <n v="0"/>
    <n v="0"/>
    <n v="0"/>
    <n v="0"/>
    <n v="0"/>
    <n v="0"/>
    <n v="0"/>
    <n v="0"/>
    <n v="0"/>
    <n v="1"/>
    <n v="0"/>
    <n v="0"/>
    <n v="1184.5843534756686"/>
    <n v="2007.4397179588314"/>
    <n v="347.15298611112939"/>
    <n v="522.49821309501044"/>
    <n v="11.679557633353285"/>
    <n v="7.2969494534943138"/>
    <n v="7.6364876316259007"/>
    <n v="5.9726167123261584"/>
    <n v="6.3493166796264777"/>
    <n v="0"/>
    <n v="1"/>
    <n v="92391.498280363099"/>
    <n v="100935.03895324765"/>
    <n v="11.520669271339049"/>
    <n v="100835.78306065632"/>
    <n v="11.519358538153357"/>
    <n v="101094.38880241985"/>
    <n v="11.523502166309814"/>
    <n v="11.728197952630303"/>
    <n v="11.704519962968305"/>
  </r>
  <r>
    <x v="0"/>
    <x v="22"/>
    <n v="1130.4899596351206"/>
    <n v="2082.460913506347"/>
    <n v="350.62451391673562"/>
    <n v="574.74803438446008"/>
    <n v="122663.68744282523"/>
    <n v="4138.3234214426629"/>
    <x v="0"/>
    <x v="22"/>
    <n v="529"/>
    <n v="6.2709884318582994"/>
    <x v="0"/>
    <n v="6"/>
    <n v="0"/>
    <n v="0"/>
    <n v="0"/>
    <n v="0"/>
    <n v="0"/>
    <n v="1"/>
    <n v="0"/>
    <n v="0"/>
    <n v="0"/>
    <n v="0"/>
    <n v="0"/>
    <n v="0"/>
    <n v="0"/>
    <n v="0"/>
    <n v="1"/>
    <n v="0"/>
    <n v="0"/>
    <n v="1130.4899596351206"/>
    <n v="2082.460913506347"/>
    <n v="350.62451391673562"/>
    <n v="574.74803438446008"/>
    <n v="11.717201641037139"/>
    <n v="7.25960628992339"/>
    <n v="7.6720470807062711"/>
    <n v="5.981421781416091"/>
    <n v="6.4367134597988729"/>
    <n v="0"/>
    <n v="1"/>
    <n v="99605.365540109051"/>
    <n v="108155.6434429606"/>
    <n v="11.597865546161868"/>
    <n v="115153.9946457004"/>
    <n v="11.66493602875388"/>
    <n v="114943.66958452482"/>
    <n v="11.661620356013572"/>
    <n v="11.744771446329066"/>
    <n v="11.717490311979557"/>
  </r>
  <r>
    <x v="0"/>
    <x v="23"/>
    <n v="1095.6366930687589"/>
    <n v="2130.7589218253743"/>
    <n v="354.13075885035249"/>
    <n v="632.22283782090096"/>
    <n v="123317.20412737301"/>
    <n v="4212.7492115653868"/>
    <x v="0"/>
    <x v="23"/>
    <n v="576"/>
    <n v="6.3561076606958915"/>
    <x v="0"/>
    <n v="6"/>
    <n v="0"/>
    <n v="0"/>
    <n v="0"/>
    <n v="0"/>
    <n v="0"/>
    <n v="1"/>
    <n v="0"/>
    <n v="0"/>
    <n v="0"/>
    <n v="0"/>
    <n v="0"/>
    <n v="0"/>
    <n v="0"/>
    <n v="0"/>
    <n v="1"/>
    <n v="0"/>
    <n v="0"/>
    <n v="1095.6366930687589"/>
    <n v="2130.7589218253743"/>
    <n v="354.13075885035249"/>
    <n v="632.22283782090096"/>
    <n v="11.722515210054571"/>
    <n v="7.2347855257812981"/>
    <n v="7.6942885201633011"/>
    <n v="5.9902369006807836"/>
    <n v="6.5247748914246859"/>
    <n v="0"/>
    <n v="1"/>
    <n v="99580.975227025308"/>
    <n v="108131.54605291889"/>
    <n v="11.597607928897087"/>
    <n v="115082.81640566138"/>
    <n v="11.663999267252127"/>
    <n v="114882.08981671129"/>
    <n v="11.660911495853409"/>
    <n v="11.759322021888885"/>
    <n v="11.730084283269024"/>
  </r>
  <r>
    <x v="0"/>
    <x v="24"/>
    <n v="1074.2823436855474"/>
    <n v="2165.8032106356095"/>
    <n v="357.67206641830091"/>
    <n v="695.44512160279066"/>
    <n v="123970.85046955488"/>
    <n v="4293.2027423422487"/>
    <x v="0"/>
    <x v="24"/>
    <n v="625"/>
    <n v="6.4377516497364011"/>
    <x v="0"/>
    <n v="6"/>
    <n v="0"/>
    <n v="0"/>
    <n v="0"/>
    <n v="0"/>
    <n v="0"/>
    <n v="1"/>
    <n v="0"/>
    <n v="0"/>
    <n v="0"/>
    <n v="0"/>
    <n v="0"/>
    <n v="0"/>
    <n v="0"/>
    <n v="0"/>
    <n v="1"/>
    <n v="0"/>
    <n v="0"/>
    <n v="1074.2823436855474"/>
    <n v="2165.8032106356095"/>
    <n v="357.67206641830091"/>
    <n v="695.44512160279066"/>
    <n v="11.727801740093851"/>
    <n v="7.2192679399569801"/>
    <n v="7.7101224014287668"/>
    <n v="5.9990619890602996"/>
    <n v="6.6134493910414482"/>
    <n v="0"/>
    <n v="1"/>
    <n v="99556.584913941566"/>
    <n v="108107.4486628772"/>
    <n v="11.597350311632308"/>
    <n v="115012.81686429818"/>
    <n v="11.663079450952063"/>
    <n v="114823.02422181406"/>
    <n v="11.660231576968595"/>
    <n v="11.773457704013079"/>
    <n v="11.742567699371669"/>
  </r>
  <r>
    <x v="0"/>
    <x v="25"/>
    <n v="1062.4076657026735"/>
    <n v="2194.3295925379566"/>
    <n v="361.24878708042849"/>
    <n v="764.98963376304971"/>
    <n v="124631.16558068505"/>
    <n v="4382.9756790841084"/>
    <x v="0"/>
    <x v="25"/>
    <n v="676"/>
    <n v="6.5161930760429643"/>
    <x v="0"/>
    <n v="6"/>
    <n v="0"/>
    <n v="0"/>
    <n v="0"/>
    <n v="0"/>
    <n v="0"/>
    <n v="1"/>
    <n v="0"/>
    <n v="0"/>
    <n v="0"/>
    <n v="0"/>
    <n v="0"/>
    <n v="0"/>
    <n v="0"/>
    <n v="0"/>
    <n v="1"/>
    <n v="0"/>
    <n v="0"/>
    <n v="1062.4076657026735"/>
    <n v="2194.3295925379566"/>
    <n v="361.24878708042849"/>
    <n v="764.98963376304971"/>
    <n v="11.733113979105061"/>
    <n v="7.2105336246954792"/>
    <n v="7.7228287570700234"/>
    <n v="6.0078969696756452"/>
    <n v="6.7026886847135572"/>
    <n v="0"/>
    <n v="1"/>
    <n v="99532.194600857823"/>
    <n v="108083.3512728355"/>
    <n v="11.597092694367527"/>
    <n v="114943.9960216108"/>
    <n v="11.662176579853691"/>
    <n v="114766.27553077345"/>
    <n v="11.659578328545479"/>
    <n v="11.7880084587627"/>
    <n v="11.755053599026642"/>
  </r>
  <r>
    <x v="0"/>
    <x v="26"/>
    <n v="1057.1994913658896"/>
    <n v="2219.7070633613316"/>
    <n v="364.86127495102721"/>
    <n v="841.48859713935281"/>
    <n v="126633.74994435041"/>
    <n v="4483.2564268176011"/>
    <x v="0"/>
    <x v="26"/>
    <n v="729"/>
    <n v="6.5916737320086582"/>
    <x v="0"/>
    <n v="7"/>
    <n v="0"/>
    <n v="0"/>
    <n v="0"/>
    <n v="0"/>
    <n v="0"/>
    <n v="0"/>
    <n v="1"/>
    <n v="0"/>
    <n v="0"/>
    <n v="0"/>
    <n v="0"/>
    <n v="0"/>
    <n v="0"/>
    <n v="0"/>
    <n v="1"/>
    <n v="0"/>
    <n v="0"/>
    <n v="1057.1994913658896"/>
    <n v="2219.7070633613316"/>
    <n v="364.86127495102721"/>
    <n v="841.48859713935281"/>
    <n v="11.749054340402305"/>
    <n v="7.2066785980166905"/>
    <n v="7.733998385131069"/>
    <n v="6.0167417664158016"/>
    <n v="6.7924477114206638"/>
    <n v="1"/>
    <n v="1"/>
    <n v="109563.41133302249"/>
    <n v="119145.65364369928"/>
    <n v="11.699719142374692"/>
    <n v="114876.35387759925"/>
    <n v="11.661290653957009"/>
    <n v="114711.66881813924"/>
    <n v="11.658949736973307"/>
    <n v="11.666643042723049"/>
    <n v="11.776608771473958"/>
  </r>
  <r>
    <x v="0"/>
    <x v="27"/>
    <n v="1056.6889105838809"/>
    <n v="2243.6212214439429"/>
    <n v="368.50988770051686"/>
    <n v="925.63745685328797"/>
    <n v="127308.8822118979"/>
    <n v="4594.4574765816287"/>
    <x v="0"/>
    <x v="27"/>
    <n v="784"/>
    <n v="6.6644090203504076"/>
    <x v="0"/>
    <n v="7"/>
    <n v="0"/>
    <n v="0"/>
    <n v="0"/>
    <n v="0"/>
    <n v="0"/>
    <n v="0"/>
    <n v="1"/>
    <n v="0"/>
    <n v="0"/>
    <n v="0"/>
    <n v="0"/>
    <n v="0"/>
    <n v="0"/>
    <n v="0"/>
    <n v="1"/>
    <n v="0"/>
    <n v="0"/>
    <n v="1056.6889105838809"/>
    <n v="2243.6212214439429"/>
    <n v="368.50988770051686"/>
    <n v="925.63745685328797"/>
    <n v="11.754371555967644"/>
    <n v="7.2062998712910833"/>
    <n v="7.7444109865492825"/>
    <n v="6.0255963036007225"/>
    <n v="6.8826845076262204"/>
    <n v="1"/>
    <n v="1"/>
    <n v="109539.02101993875"/>
    <n v="119121.55625365757"/>
    <n v="11.699461525109912"/>
    <n v="114809.89043226351"/>
    <n v="11.660421673262018"/>
    <n v="114659.04825015357"/>
    <n v="11.658344008410591"/>
    <n v="11.683205755083845"/>
    <n v="11.789204740143756"/>
  </r>
  <r>
    <x v="0"/>
    <x v="28"/>
    <n v="1059.4979967027525"/>
    <n v="2085.5131470207571"/>
    <n v="372.19498657751996"/>
    <n v="1018.2012025386168"/>
    <n v="127656.18055575193"/>
    <n v="4535.4073328396462"/>
    <x v="0"/>
    <x v="28"/>
    <n v="841"/>
    <n v="6.7345916599729483"/>
    <x v="0"/>
    <n v="7"/>
    <n v="0"/>
    <n v="0"/>
    <n v="0"/>
    <n v="0"/>
    <n v="0"/>
    <n v="0"/>
    <n v="1"/>
    <n v="0"/>
    <n v="0"/>
    <n v="0"/>
    <n v="0"/>
    <n v="0"/>
    <n v="0"/>
    <n v="0"/>
    <n v="1"/>
    <n v="0"/>
    <n v="0"/>
    <n v="1059.4979967027525"/>
    <n v="2085.5131470207571"/>
    <n v="372.19498657751996"/>
    <n v="1018.2012025386168"/>
    <n v="11.757095839482256"/>
    <n v="7.2083817557859788"/>
    <n v="7.6734673856308593"/>
    <n v="6.0344605059491787"/>
    <n v="6.9733600778352258"/>
    <n v="1"/>
    <n v="1"/>
    <n v="109514.63070685501"/>
    <n v="119097.45886361587"/>
    <n v="11.699203907845131"/>
    <n v="114744.60568560359"/>
    <n v="11.659569637768719"/>
    <n v="114608.2744037323"/>
    <n v="11.657759537923219"/>
    <n v="11.678944658651709"/>
    <n v="11.798287559740853"/>
  </r>
  <r>
    <x v="0"/>
    <x v="29"/>
    <n v="1064.6625145789033"/>
    <n v="1861.903729364346"/>
    <n v="375.91693644329501"/>
    <n v="1120.0213227924787"/>
    <n v="127847.24577771775"/>
    <n v="4422.5045031790232"/>
    <x v="0"/>
    <x v="29"/>
    <n v="900"/>
    <n v="6.8023947633243109"/>
    <x v="0"/>
    <n v="7"/>
    <n v="0"/>
    <n v="0"/>
    <n v="0"/>
    <n v="0"/>
    <n v="0"/>
    <n v="0"/>
    <n v="1"/>
    <n v="0"/>
    <n v="0"/>
    <n v="0"/>
    <n v="0"/>
    <n v="0"/>
    <n v="0"/>
    <n v="0"/>
    <n v="1"/>
    <n v="0"/>
    <n v="0"/>
    <n v="1064.6625145789033"/>
    <n v="1861.903729364346"/>
    <n v="375.91693644329501"/>
    <n v="1120.0213227924787"/>
    <n v="11.758591437880465"/>
    <n v="7.2121980373248835"/>
    <n v="7.5636759804769396"/>
    <n v="6.0433342985767409"/>
    <n v="7.0644382553284606"/>
    <n v="1"/>
    <n v="1"/>
    <n v="109490.24039377127"/>
    <n v="119073.36147357417"/>
    <n v="11.698946290580352"/>
    <n v="114680.49963761949"/>
    <n v="11.65873454747711"/>
    <n v="114559.22204014265"/>
    <n v="11.657194883856711"/>
    <n v="11.668210093220935"/>
    <n v="11.805723014135346"/>
  </r>
  <r>
    <x v="0"/>
    <x v="30"/>
    <n v="1071.5078162610785"/>
    <n v="1627.2269471580453"/>
    <n v="379.67610580772794"/>
    <n v="1232.0234550717266"/>
    <n v="127956.65906608949"/>
    <n v="4310.4343242985788"/>
    <x v="0"/>
    <x v="30"/>
    <n v="961"/>
    <n v="6.8679744089702925"/>
    <x v="0"/>
    <n v="7"/>
    <n v="0"/>
    <n v="0"/>
    <n v="0"/>
    <n v="0"/>
    <n v="0"/>
    <n v="0"/>
    <n v="1"/>
    <n v="0"/>
    <n v="0"/>
    <n v="0"/>
    <n v="0"/>
    <n v="0"/>
    <n v="0"/>
    <n v="0"/>
    <n v="1"/>
    <n v="0"/>
    <n v="0"/>
    <n v="1071.5078162610785"/>
    <n v="1627.2269471580453"/>
    <n v="379.67610580772794"/>
    <n v="1232.0234550717266"/>
    <n v="11.759446884517301"/>
    <n v="7.2172339800585616"/>
    <n v="7.4338078026333232"/>
    <n v="6.0522176069966873"/>
    <n v="7.1558855566528869"/>
    <n v="1"/>
    <n v="1"/>
    <n v="109465.85008068752"/>
    <n v="119049.26408353247"/>
    <n v="11.698688673315571"/>
    <n v="114617.5722883112"/>
    <n v="11.65791640238719"/>
    <n v="114511.77824386625"/>
    <n v="11.656648746412202"/>
    <n v="11.657786210405"/>
    <n v="11.812330832913771"/>
  </r>
  <r>
    <x v="0"/>
    <x v="31"/>
    <n v="1079.5619679991596"/>
    <n v="1405.4472936835141"/>
    <n v="383.4728668658052"/>
    <n v="1355.2258005788995"/>
    <n v="128251.92719787156"/>
    <n v="4223.7079291273785"/>
    <x v="0"/>
    <x v="31"/>
    <n v="1024"/>
    <n v="6.9314718055994531"/>
    <x v="0"/>
    <n v="8"/>
    <n v="0"/>
    <n v="0"/>
    <n v="0"/>
    <n v="0"/>
    <n v="0"/>
    <n v="0"/>
    <n v="0"/>
    <n v="1"/>
    <n v="0"/>
    <n v="0"/>
    <n v="0"/>
    <n v="0"/>
    <n v="0"/>
    <n v="0"/>
    <n v="1"/>
    <n v="0"/>
    <n v="0"/>
    <n v="1079.5619679991596"/>
    <n v="1405.4472936835141"/>
    <n v="383.4728668658052"/>
    <n v="1355.2258005788995"/>
    <n v="11.761751789804102"/>
    <n v="7.2231269556653697"/>
    <n v="7.2933301340169248"/>
    <n v="6.0611103571211382"/>
    <n v="7.2476710328803211"/>
    <n v="1"/>
    <n v="1"/>
    <n v="111765.02737732201"/>
    <n v="119025.16669349077"/>
    <n v="11.698431056050792"/>
    <n v="114555.82363767875"/>
    <n v="11.657115202498963"/>
    <n v="114465.84085704327"/>
    <n v="11.65611994962493"/>
    <n v="11.650753469551338"/>
    <n v="11.818521643833876"/>
  </r>
  <r>
    <x v="0"/>
    <x v="32"/>
    <n v="1088.4949391819803"/>
    <n v="1205.7823939305749"/>
    <n v="387.30759553446325"/>
    <n v="1490.7483806367893"/>
    <n v="128291.54240930575"/>
    <n v="4172.3333092838084"/>
    <x v="0"/>
    <x v="32"/>
    <n v="1089"/>
    <n v="6.9930151229329605"/>
    <x v="0"/>
    <n v="8"/>
    <n v="0"/>
    <n v="0"/>
    <n v="0"/>
    <n v="0"/>
    <n v="0"/>
    <n v="0"/>
    <n v="0"/>
    <n v="1"/>
    <n v="0"/>
    <n v="0"/>
    <n v="0"/>
    <n v="0"/>
    <n v="0"/>
    <n v="0"/>
    <n v="1"/>
    <n v="0"/>
    <n v="0"/>
    <n v="1088.4949391819803"/>
    <n v="1205.7823939305749"/>
    <n v="387.30759553446325"/>
    <n v="1490.7483806367893"/>
    <n v="11.762060628004582"/>
    <n v="7.2296225737906683"/>
    <n v="7.147397558468513"/>
    <n v="6.0700124752621418"/>
    <n v="7.3397661201280116"/>
    <n v="1"/>
    <n v="1"/>
    <n v="111740.63706423827"/>
    <n v="119001.06930344907"/>
    <n v="11.698173438786011"/>
    <n v="114495.25368572211"/>
    <n v="11.656330947812426"/>
    <n v="114421.31715489482"/>
    <n v="11.655607426116696"/>
    <n v="11.64840980578477"/>
    <n v="11.824516975323736"/>
  </r>
  <r>
    <x v="0"/>
    <x v="33"/>
    <n v="1098.0760346257807"/>
    <n v="1030.4911319907824"/>
    <n v="391.18067148980788"/>
    <n v="1639.8232187004685"/>
    <n v="128316.89558559433"/>
    <n v="4159.5710568068398"/>
    <x v="0"/>
    <x v="33"/>
    <n v="1156"/>
    <n v="7.0527210492323231"/>
    <x v="0"/>
    <n v="8"/>
    <n v="0"/>
    <n v="0"/>
    <n v="0"/>
    <n v="0"/>
    <n v="0"/>
    <n v="0"/>
    <n v="0"/>
    <n v="1"/>
    <n v="0"/>
    <n v="0"/>
    <n v="0"/>
    <n v="0"/>
    <n v="0"/>
    <n v="0"/>
    <n v="1"/>
    <n v="0"/>
    <n v="0"/>
    <n v="1098.0760346257807"/>
    <n v="1030.4911319907824"/>
    <n v="391.18067148980788"/>
    <n v="1639.8232187004685"/>
    <n v="11.762258230052037"/>
    <n v="7.2365428970375341"/>
    <n v="6.9989690963292075"/>
    <n v="6.078923888132695"/>
    <n v="7.4321444913693817"/>
    <n v="1"/>
    <n v="1"/>
    <n v="111716.24675115453"/>
    <n v="118976.97191340737"/>
    <n v="11.697915821521232"/>
    <n v="114435.8624324413"/>
    <n v="11.65556363832758"/>
    <n v="114378.12271893931"/>
    <n v="11.655110204125178"/>
    <n v="11.651222902380512"/>
    <n v="11.830442432810477"/>
  </r>
  <r>
    <x v="0"/>
    <x v="34"/>
    <n v="1108.1440972084247"/>
    <n v="878.70551076706192"/>
    <n v="395.09247820470603"/>
    <n v="1803.8055405705156"/>
    <n v="128334.09204137756"/>
    <n v="4185.7476267507082"/>
    <x v="0"/>
    <x v="34"/>
    <n v="1225"/>
    <n v="7.110696122978827"/>
    <x v="0"/>
    <n v="8"/>
    <n v="0"/>
    <n v="0"/>
    <n v="0"/>
    <n v="0"/>
    <n v="0"/>
    <n v="0"/>
    <n v="0"/>
    <n v="1"/>
    <n v="0"/>
    <n v="0"/>
    <n v="0"/>
    <n v="0"/>
    <n v="0"/>
    <n v="0"/>
    <n v="1"/>
    <n v="0"/>
    <n v="0"/>
    <n v="1108.1440972084247"/>
    <n v="878.70551076706192"/>
    <n v="395.09247820470603"/>
    <n v="1803.8055405705156"/>
    <n v="11.762392236595071"/>
    <n v="7.2437637139640687"/>
    <n v="6.8498269652307249"/>
    <n v="6.0878445228476945"/>
    <n v="7.5247819111517948"/>
    <n v="1"/>
    <n v="1"/>
    <n v="111691.85643807078"/>
    <n v="118952.87452336567"/>
    <n v="11.697658204256451"/>
    <n v="114377.64987783629"/>
    <n v="11.654813274044425"/>
    <n v="114336.18047358493"/>
    <n v="11.654627396413893"/>
    <n v="11.659299521981398"/>
    <n v="11.836372449560868"/>
  </r>
  <r>
    <x v="0"/>
    <x v="35"/>
    <n v="1118.5866497459792"/>
    <n v="748.29370843945117"/>
    <n v="399.04340298675305"/>
    <n v="1984.1860946275674"/>
    <n v="125251.66865420139"/>
    <n v="4250.1098557997502"/>
    <x v="0"/>
    <x v="35"/>
    <n v="1296"/>
    <n v="7.1670378769122198"/>
    <x v="0"/>
    <n v="9"/>
    <n v="0"/>
    <n v="0"/>
    <n v="0"/>
    <n v="0"/>
    <n v="0"/>
    <n v="0"/>
    <n v="0"/>
    <n v="0"/>
    <n v="1"/>
    <n v="0"/>
    <n v="0"/>
    <n v="0"/>
    <n v="0"/>
    <n v="0"/>
    <n v="1"/>
    <n v="0"/>
    <n v="0"/>
    <n v="1118.5866497459792"/>
    <n v="748.29370843945117"/>
    <n v="399.04340298675305"/>
    <n v="1984.1860946275674"/>
    <n v="11.7380803414468"/>
    <n v="7.2511984341930287"/>
    <n v="6.7011071695278108"/>
    <n v="6.096774306924817"/>
    <n v="7.6176560944796368"/>
    <n v="1"/>
    <n v="1"/>
    <n v="102291.61539599948"/>
    <n v="110840.96570921788"/>
    <n v="11.619873871260717"/>
    <n v="114320.6160219071"/>
    <n v="11.65407985496296"/>
    <n v="114295.41985847121"/>
    <n v="11.654158190744829"/>
    <n v="11.672614658526157"/>
    <n v="11.842353541835598"/>
  </r>
  <r>
    <x v="0"/>
    <x v="36"/>
    <n v="1129.3252943392683"/>
    <n v="636.74666431725768"/>
    <n v="403.03383701662057"/>
    <n v="465.86783748022924"/>
    <n v="116440.89959937912"/>
    <n v="2634.9736331533759"/>
    <x v="0"/>
    <x v="36"/>
    <n v="1369"/>
    <n v="7.2218358252884487"/>
    <x v="0"/>
    <n v="9"/>
    <n v="0"/>
    <n v="0"/>
    <n v="0"/>
    <n v="0"/>
    <n v="0"/>
    <n v="0"/>
    <n v="0"/>
    <n v="0"/>
    <n v="1"/>
    <n v="0"/>
    <n v="0"/>
    <n v="0"/>
    <n v="0"/>
    <n v="0"/>
    <n v="1"/>
    <n v="0"/>
    <n v="0"/>
    <n v="1129.3252943392683"/>
    <n v="636.74666431725768"/>
    <n v="403.03383701662057"/>
    <n v="465.86783748022924"/>
    <n v="11.665139123691782"/>
    <n v="7.2587867461938851"/>
    <n v="6.5535896841866039"/>
    <n v="6.1057131682853356"/>
    <n v="6.2450815717251063"/>
    <n v="1"/>
    <n v="1"/>
    <n v="102267.22508291574"/>
    <n v="110816.86831917618"/>
    <n v="11.619616253995936"/>
    <n v="114264.76086465374"/>
    <n v="11.653363381083187"/>
    <n v="114255.77611423448"/>
    <n v="11.653701841656696"/>
    <n v="11.417279097601579"/>
    <n v="11.666207081094594"/>
  </r>
  <r>
    <x v="0"/>
    <x v="37"/>
    <n v="1140.3054919497415"/>
    <n v="541.58317074153115"/>
    <n v="407.06417538678681"/>
    <n v="294.18319108261301"/>
    <n v="113279.30525142414"/>
    <n v="2383.1360291606725"/>
    <x v="0"/>
    <x v="37"/>
    <n v="1444"/>
    <n v="7.2751723194527713"/>
    <x v="0"/>
    <n v="9"/>
    <n v="0"/>
    <n v="0"/>
    <n v="0"/>
    <n v="0"/>
    <n v="0"/>
    <n v="0"/>
    <n v="0"/>
    <n v="0"/>
    <n v="1"/>
    <n v="0"/>
    <n v="0"/>
    <n v="0"/>
    <n v="0"/>
    <n v="0"/>
    <n v="1"/>
    <n v="0"/>
    <n v="0"/>
    <n v="1140.3054919497415"/>
    <n v="541.58317074153115"/>
    <n v="407.06417538678681"/>
    <n v="294.18319108261301"/>
    <n v="11.63761177588812"/>
    <n v="7.2664866630985854"/>
    <n v="6.4078617755086205"/>
    <n v="6.1146610352548629"/>
    <n v="5.8400211878730159"/>
    <n v="1"/>
    <n v="1"/>
    <n v="102242.834769832"/>
    <n v="110792.77092913448"/>
    <n v="11.619358636731157"/>
    <n v="114210.0844060762"/>
    <n v="11.652663852405103"/>
    <n v="114217.18966354079"/>
    <n v="11.653257663339856"/>
    <n v="11.378760046066715"/>
    <n v="11.610421923744113"/>
  </r>
  <r>
    <x v="0"/>
    <x v="38"/>
    <n v="1151.4894081361954"/>
    <n v="460.5199481662325"/>
    <n v="411.13481714065466"/>
    <n v="263.13189971444285"/>
    <n v="112105.29821213512"/>
    <n v="2286.2760731575254"/>
    <x v="0"/>
    <x v="38"/>
    <n v="1521"/>
    <n v="7.3271232922592926"/>
    <x v="0"/>
    <n v="9"/>
    <n v="0"/>
    <n v="0"/>
    <n v="0"/>
    <n v="0"/>
    <n v="0"/>
    <n v="0"/>
    <n v="0"/>
    <n v="0"/>
    <n v="1"/>
    <n v="0"/>
    <n v="0"/>
    <n v="0"/>
    <n v="0"/>
    <n v="0"/>
    <n v="1"/>
    <n v="0"/>
    <n v="0"/>
    <n v="1151.4894081361954"/>
    <n v="460.5199481662325"/>
    <n v="411.13481714065466"/>
    <n v="263.13189971444285"/>
    <n v="11.627193871209526"/>
    <n v="7.274268960846304"/>
    <n v="6.2644111475178956"/>
    <n v="6.1236178365640308"/>
    <n v="5.7453572524103764"/>
    <n v="1"/>
    <n v="1"/>
    <n v="102218.44445674826"/>
    <n v="110768.67353909279"/>
    <n v="11.619101019466376"/>
    <n v="114156.58664617449"/>
    <n v="11.651981268928711"/>
    <n v="114179.60557253339"/>
    <n v="11.652825023436897"/>
    <n v="11.364404514573716"/>
    <n v="11.593327135399552"/>
  </r>
  <r>
    <x v="0"/>
    <x v="39"/>
    <n v="1162.8509051044266"/>
    <n v="391.52908245926312"/>
    <n v="415.24616531206124"/>
    <n v="304.45968100495543"/>
    <n v="104702.60931007878"/>
    <n v="2274.0858338807066"/>
    <x v="0"/>
    <x v="39"/>
    <n v="1600"/>
    <n v="7.3777589082278725"/>
    <x v="0"/>
    <n v="10"/>
    <n v="0"/>
    <n v="0"/>
    <n v="0"/>
    <n v="0"/>
    <n v="0"/>
    <n v="0"/>
    <n v="0"/>
    <n v="0"/>
    <n v="0"/>
    <n v="1"/>
    <n v="0"/>
    <n v="0"/>
    <n v="0"/>
    <n v="0"/>
    <n v="1"/>
    <n v="0"/>
    <n v="0"/>
    <n v="1162.8509051044266"/>
    <n v="391.52908245926312"/>
    <n v="415.24616531206124"/>
    <n v="304.45968100495543"/>
    <n v="11.558879318325342"/>
    <n v="7.2821132970300484"/>
    <n v="6.1236788783969587"/>
    <n v="6.1325835013491083"/>
    <n v="5.8694751871219406"/>
    <n v="1"/>
    <n v="1"/>
    <n v="88741.395299572498"/>
    <n v="97292.307869015145"/>
    <n v="11.473927907492017"/>
    <n v="97212.028165728509"/>
    <n v="11.472832077002657"/>
    <n v="97273.418709387828"/>
    <n v="11.474211406890211"/>
    <n v="11.363076743397139"/>
    <n v="11.603552558297581"/>
  </r>
  <r>
    <x v="0"/>
    <x v="40"/>
    <n v="1174.3720361762796"/>
    <n v="326.27122200773829"/>
    <n v="158.98062923150218"/>
    <n v="280.77781003065559"/>
    <n v="96974.312763761933"/>
    <n v="1940.4016974461756"/>
    <x v="0"/>
    <x v="40"/>
    <n v="1681"/>
    <n v="7.4271441334086159"/>
    <x v="0"/>
    <n v="10"/>
    <n v="0"/>
    <n v="0"/>
    <n v="0"/>
    <n v="0"/>
    <n v="0"/>
    <n v="0"/>
    <n v="0"/>
    <n v="0"/>
    <n v="0"/>
    <n v="1"/>
    <n v="0"/>
    <n v="0"/>
    <n v="0"/>
    <n v="0"/>
    <n v="1"/>
    <n v="0"/>
    <n v="0"/>
    <n v="1174.3720361762796"/>
    <n v="326.27122200773829"/>
    <n v="158.98062923150218"/>
    <n v="280.77781003065559"/>
    <n v="11.482201405546908"/>
    <n v="7.2900055063885825"/>
    <n v="5.9694318700568347"/>
    <n v="5.3198788046122685"/>
    <n v="5.8002472714010134"/>
    <n v="1"/>
    <n v="1"/>
    <n v="88717.004986488755"/>
    <n v="97268.210478973444"/>
    <n v="11.473670290227236"/>
    <n v="97160.887803178426"/>
    <n v="11.472183383929647"/>
    <n v="97237.690816389048"/>
    <n v="11.473800134148325"/>
    <n v="11.328852653901549"/>
    <n v="11.518043947173112"/>
  </r>
  <r>
    <x v="0"/>
    <x v="41"/>
    <n v="1186.0405919526083"/>
    <n v="294.94735858975696"/>
    <n v="134.52863575044921"/>
    <n v="253.37643874020958"/>
    <n v="94883.101594552034"/>
    <n v="1868.8930250330241"/>
    <x v="0"/>
    <x v="41"/>
    <n v="1764"/>
    <n v="7.4753392365667368"/>
    <x v="0"/>
    <n v="10"/>
    <n v="0"/>
    <n v="0"/>
    <n v="0"/>
    <n v="0"/>
    <n v="0"/>
    <n v="0"/>
    <n v="0"/>
    <n v="0"/>
    <n v="0"/>
    <n v="1"/>
    <n v="0"/>
    <n v="0"/>
    <n v="0"/>
    <n v="0"/>
    <n v="1"/>
    <n v="0"/>
    <n v="0"/>
    <n v="1186.0405919526083"/>
    <n v="294.94735858975696"/>
    <n v="134.52863575044921"/>
    <n v="253.37643874020958"/>
    <n v="11.460400903353159"/>
    <n v="7.2979357180760864"/>
    <n v="5.8859913706845406"/>
    <n v="5.1924407156545458"/>
    <n v="5.7136663754242107"/>
    <n v="1"/>
    <n v="1"/>
    <n v="88692.614673405013"/>
    <n v="97244.113088931743"/>
    <n v="11.473412672962457"/>
    <n v="97110.926139304167"/>
    <n v="11.471551636058326"/>
    <n v="97202.823920826719"/>
    <n v="11.473398772563989"/>
    <n v="11.318648697859452"/>
    <n v="11.492803836617854"/>
  </r>
  <r>
    <x v="0"/>
    <x v="42"/>
    <n v="1197.848382662331"/>
    <n v="280.60354435662515"/>
    <n v="133.26974213061692"/>
    <n v="228.10643583745059"/>
    <n v="94062.746096765841"/>
    <n v="1839.8281049870238"/>
    <x v="0"/>
    <x v="42"/>
    <n v="1849"/>
    <n v="7.5224002313871248"/>
    <x v="0"/>
    <n v="10"/>
    <n v="0"/>
    <n v="0"/>
    <n v="0"/>
    <n v="0"/>
    <n v="0"/>
    <n v="0"/>
    <n v="0"/>
    <n v="0"/>
    <n v="0"/>
    <n v="1"/>
    <n v="0"/>
    <n v="0"/>
    <n v="0"/>
    <n v="0"/>
    <n v="1"/>
    <n v="0"/>
    <n v="0"/>
    <n v="1197.848382662331"/>
    <n v="280.60354435662515"/>
    <n v="133.26974213061692"/>
    <n v="228.10643583745059"/>
    <n v="11.451717350233041"/>
    <n v="7.305897045910366"/>
    <n v="5.8453272621103567"/>
    <n v="5.1854186544409728"/>
    <n v="5.6265769336523652"/>
    <n v="1"/>
    <n v="1"/>
    <n v="88668.224360321256"/>
    <n v="97220.015698890042"/>
    <n v="11.473155055697676"/>
    <n v="97062.143174105731"/>
    <n v="11.470936833388697"/>
    <n v="97168.777499428295"/>
    <n v="11.473006855663645"/>
    <n v="11.312909732101277"/>
    <n v="11.479810265410901"/>
  </r>
  <r>
    <x v="0"/>
    <x v="43"/>
    <n v="1209.7900358420916"/>
    <n v="274.76293589067672"/>
    <n v="134.34202155418942"/>
    <n v="205.30255635083176"/>
    <n v="93475.500688330067"/>
    <n v="1824.1975496377895"/>
    <x v="0"/>
    <x v="43"/>
    <n v="1936"/>
    <n v="7.568379267836522"/>
    <x v="0"/>
    <n v="10"/>
    <n v="0"/>
    <n v="0"/>
    <n v="0"/>
    <n v="0"/>
    <n v="0"/>
    <n v="0"/>
    <n v="0"/>
    <n v="0"/>
    <n v="0"/>
    <n v="1"/>
    <n v="0"/>
    <n v="0"/>
    <n v="0"/>
    <n v="0"/>
    <n v="1"/>
    <n v="0"/>
    <n v="0"/>
    <n v="1209.7900358420916"/>
    <n v="274.76293589067672"/>
    <n v="134.34202155418942"/>
    <n v="205.30255635083176"/>
    <n v="11.44545465621856"/>
    <n v="7.3138846776629665"/>
    <n v="5.8282836977362011"/>
    <n v="5.1914028965327397"/>
    <n v="5.5408948103737856"/>
    <n v="1"/>
    <n v="1"/>
    <n v="88643.834047237513"/>
    <n v="97195.918308848341"/>
    <n v="11.472897438432897"/>
    <n v="97014.538907583104"/>
    <n v="11.470338975920759"/>
    <n v="97135.513824139998"/>
    <n v="11.472623949150195"/>
    <n v="11.308811674922978"/>
    <n v="11.469160781277129"/>
  </r>
  <r>
    <x v="0"/>
    <x v="44"/>
    <n v="1221.8621547477087"/>
    <n v="273.18724329482615"/>
    <n v="135.65939996995795"/>
    <n v="184.77297712546118"/>
    <n v="91928.512837508635"/>
    <n v="1815.4817751379542"/>
    <x v="0"/>
    <x v="44"/>
    <n v="2025"/>
    <n v="7.6133249795406392"/>
    <x v="0"/>
    <n v="11"/>
    <n v="0"/>
    <n v="0"/>
    <n v="0"/>
    <n v="0"/>
    <n v="0"/>
    <n v="0"/>
    <n v="0"/>
    <n v="0"/>
    <n v="0"/>
    <n v="0"/>
    <n v="1"/>
    <n v="0"/>
    <n v="0"/>
    <n v="0"/>
    <n v="1"/>
    <n v="0"/>
    <n v="0"/>
    <n v="1221.8621547477087"/>
    <n v="273.18724329482615"/>
    <n v="135.65939996995795"/>
    <n v="184.77297712546118"/>
    <n v="11.428766519608583"/>
    <n v="7.3218952420311005"/>
    <n v="5.8236354527664824"/>
    <n v="5.1987063123957595"/>
    <n v="5.4569284158553462"/>
    <n v="1"/>
    <n v="1"/>
    <n v="109124.38569751511"/>
    <n v="118711.90062294868"/>
    <n v="11.695082031608651"/>
    <n v="113860.35275895637"/>
    <n v="11.648241617305864"/>
    <n v="113972.55208190257"/>
    <n v="11.650441578748131"/>
    <n v="11.305621869457243"/>
    <n v="11.459386522566897"/>
  </r>
  <r>
    <x v="0"/>
    <x v="45"/>
    <n v="1234.0627292782228"/>
    <n v="273.75745475039571"/>
    <n v="137.01338978968019"/>
    <n v="166.29574705388634"/>
    <n v="91446.691404429133"/>
    <n v="1811.129320872185"/>
    <x v="0"/>
    <x v="45"/>
    <n v="2116"/>
    <n v="7.6572827929781901"/>
    <x v="0"/>
    <n v="11"/>
    <n v="0"/>
    <n v="0"/>
    <n v="0"/>
    <n v="0"/>
    <n v="0"/>
    <n v="0"/>
    <n v="0"/>
    <n v="0"/>
    <n v="0"/>
    <n v="0"/>
    <n v="1"/>
    <n v="0"/>
    <n v="0"/>
    <n v="0"/>
    <n v="1"/>
    <n v="0"/>
    <n v="0"/>
    <n v="1234.0627292782228"/>
    <n v="273.75745475039571"/>
    <n v="137.01338978968019"/>
    <n v="166.29574705388634"/>
    <n v="11.423511473879989"/>
    <n v="7.329926368731031"/>
    <n v="5.8253200548684534"/>
    <n v="5.206157524390564"/>
    <n v="5.3748115425456211"/>
    <n v="1"/>
    <n v="1"/>
    <n v="109099.99538443137"/>
    <n v="118687.80323290698"/>
    <n v="11.69482441434387"/>
    <n v="113815.10588978539"/>
    <n v="11.647677650241306"/>
    <n v="113940.75066661673"/>
    <n v="11.650075504676511"/>
    <n v="11.303027565325767"/>
    <n v="11.450134936835337"/>
  </r>
  <r>
    <x v="0"/>
    <x v="46"/>
    <n v="1246.3907236591313"/>
    <n v="275.41419880921035"/>
    <n v="138.38326326957926"/>
    <n v="149.66617911259482"/>
    <n v="90980.781907264391"/>
    <n v="1809.8543648505156"/>
    <x v="0"/>
    <x v="46"/>
    <n v="2209"/>
    <n v="7.7002952034201169"/>
    <x v="0"/>
    <n v="11"/>
    <n v="0"/>
    <n v="0"/>
    <n v="0"/>
    <n v="0"/>
    <n v="0"/>
    <n v="0"/>
    <n v="0"/>
    <n v="0"/>
    <n v="0"/>
    <n v="0"/>
    <n v="1"/>
    <n v="0"/>
    <n v="0"/>
    <n v="0"/>
    <n v="1"/>
    <n v="0"/>
    <n v="0"/>
    <n v="1246.3907236591313"/>
    <n v="275.41419880921035"/>
    <n v="138.38326326957926"/>
    <n v="149.66617911259482"/>
    <n v="11.418403575363437"/>
    <n v="7.3379763828496785"/>
    <n v="5.8301986106053016"/>
    <n v="5.2136400661076747"/>
    <n v="5.2946587455745977"/>
    <n v="1"/>
    <n v="1"/>
    <n v="109075.60507134763"/>
    <n v="118663.70584286528"/>
    <n v="11.694566797079091"/>
    <n v="113771.03771929022"/>
    <n v="11.64713062837844"/>
    <n v="113909.63320603485"/>
    <n v="11.64971730377912"/>
    <n v="11.300864827610996"/>
    <n v="11.441271515040267"/>
  </r>
  <r>
    <x v="0"/>
    <x v="47"/>
    <n v="1258.8457878574106"/>
    <n v="277.62792555295778"/>
    <n v="139.76706986047532"/>
    <n v="134.69956187774505"/>
    <n v="90522.775197570256"/>
    <n v="1810.9403451485887"/>
    <x v="0"/>
    <x v="47"/>
    <n v="2304"/>
    <n v="7.7424020218157823"/>
    <x v="0"/>
    <n v="11"/>
    <n v="0"/>
    <n v="0"/>
    <n v="0"/>
    <n v="0"/>
    <n v="0"/>
    <n v="0"/>
    <n v="0"/>
    <n v="0"/>
    <n v="0"/>
    <n v="0"/>
    <n v="1"/>
    <n v="0"/>
    <n v="0"/>
    <n v="0"/>
    <n v="1"/>
    <n v="0"/>
    <n v="0"/>
    <n v="1258.8457878574106"/>
    <n v="277.62792555295778"/>
    <n v="139.76706986047532"/>
    <n v="134.69956187774505"/>
    <n v="11.413356757668701"/>
    <n v="7.3460440925064239"/>
    <n v="5.8366803664968598"/>
    <n v="5.2211422926995974"/>
    <n v="5.2165811178821659"/>
    <n v="1"/>
    <n v="1"/>
    <n v="109051.21475826389"/>
    <n v="118639.60845282358"/>
    <n v="11.69430917981431"/>
    <n v="113728.14824747088"/>
    <n v="11.646600551717265"/>
    <n v="113879.1708988032"/>
    <n v="11.649366644516348"/>
    <n v="11.299039312916697"/>
    <n v="11.432738779502285"/>
  </r>
  <r>
    <x v="0"/>
    <x v="48"/>
    <n v="1271.4280556091664"/>
    <n v="280.13399718631501"/>
    <n v="141.16473795490009"/>
    <n v="121.22960575761152"/>
    <n v="90054.335873324162"/>
    <n v="1813.9563965079933"/>
    <x v="0"/>
    <x v="48"/>
    <n v="2401"/>
    <n v="7.7836405962212529"/>
    <x v="0"/>
    <n v="12"/>
    <n v="0"/>
    <n v="0"/>
    <n v="0"/>
    <n v="0"/>
    <n v="0"/>
    <n v="0"/>
    <n v="0"/>
    <n v="0"/>
    <n v="0"/>
    <n v="0"/>
    <n v="0"/>
    <n v="1"/>
    <n v="0"/>
    <n v="0"/>
    <n v="1"/>
    <n v="0"/>
    <n v="0"/>
    <n v="1271.4280556091664"/>
    <n v="280.13399718631501"/>
    <n v="141.16473795490009"/>
    <n v="121.22960575761152"/>
    <n v="11.408168499065425"/>
    <n v="7.354128641353018"/>
    <n v="5.8439677564120229"/>
    <n v="5.2286629646919121"/>
    <n v="5.1406867015828581"/>
    <n v="0"/>
    <n v="2"/>
    <n v="84090.631627702445"/>
    <n v="92640.763069033012"/>
    <n v="11.42377671385179"/>
    <n v="92255.807282398338"/>
    <n v="11.418306936043898"/>
    <n v="92532.091176740229"/>
    <n v="11.423079431921485"/>
    <n v="11.349635516950157"/>
    <n v="11.398597938216174"/>
  </r>
  <r>
    <x v="0"/>
    <x v="49"/>
    <n v="1284.1380030764853"/>
    <n v="282.80023334709199"/>
    <n v="142.57638507403107"/>
    <n v="109.10664518861448"/>
    <n v="89602.203958623912"/>
    <n v="1818.621266686223"/>
    <x v="0"/>
    <x v="49"/>
    <n v="2500"/>
    <n v="7.8240460108562919"/>
    <x v="0"/>
    <n v="12"/>
    <n v="0"/>
    <n v="0"/>
    <n v="0"/>
    <n v="0"/>
    <n v="0"/>
    <n v="0"/>
    <n v="0"/>
    <n v="0"/>
    <n v="0"/>
    <n v="0"/>
    <n v="0"/>
    <n v="1"/>
    <n v="0"/>
    <n v="0"/>
    <n v="1"/>
    <n v="0"/>
    <n v="0"/>
    <n v="1284.1380030764853"/>
    <n v="282.80023334709199"/>
    <n v="142.57638507403107"/>
    <n v="109.10664518861448"/>
    <n v="11.403135196413"/>
    <n v="7.3622294061207922"/>
    <n v="5.851663021552441"/>
    <n v="5.2362018752486801"/>
    <n v="5.0670791340296448"/>
    <n v="0"/>
    <n v="2"/>
    <n v="84066.241314618703"/>
    <n v="92616.665678991296"/>
    <n v="11.423519096587011"/>
    <n v="92215.275207930623"/>
    <n v="11.417810749786103"/>
    <n v="92502.85975529041"/>
    <n v="11.422742941693826"/>
    <n v="11.348326721167233"/>
    <n v="11.390678033792991"/>
  </r>
  <r>
    <x v="0"/>
    <x v="50"/>
    <n v="1296.9763499451094"/>
    <n v="285.56068377501987"/>
    <n v="144.00214889872956"/>
    <n v="98.195980670429449"/>
    <n v="89151.038307130293"/>
    <n v="1824.7351632892883"/>
    <x v="0"/>
    <x v="50"/>
    <n v="2601"/>
    <n v="7.8636512654486515"/>
    <x v="0"/>
    <n v="12"/>
    <n v="0"/>
    <n v="0"/>
    <n v="0"/>
    <n v="0"/>
    <n v="0"/>
    <n v="0"/>
    <n v="0"/>
    <n v="0"/>
    <n v="0"/>
    <n v="0"/>
    <n v="0"/>
    <n v="1"/>
    <n v="0"/>
    <n v="0"/>
    <n v="1"/>
    <n v="0"/>
    <n v="0"/>
    <n v="1296.9763499451094"/>
    <n v="285.56068377501987"/>
    <n v="144.00214889872956"/>
    <n v="98.195980670429449"/>
    <n v="11.398087269966371"/>
    <n v="7.3703459254619084"/>
    <n v="5.8595683014565463"/>
    <n v="5.2437589198600403"/>
    <n v="4.99585604560344"/>
    <n v="0"/>
    <n v="2"/>
    <n v="84041.85100153496"/>
    <n v="92592.568288949609"/>
    <n v="11.42326147932223"/>
    <n v="92175.921832138745"/>
    <n v="11.417331508730001"/>
    <n v="92474.207212083667"/>
    <n v="11.422413115078889"/>
    <n v="11.3472267665868"/>
    <n v="11.383065573064613"/>
  </r>
  <r>
    <x v="0"/>
    <x v="51"/>
    <n v="1309.9439902310619"/>
    <n v="288.38251465999849"/>
    <n v="145.44217038511269"/>
    <n v="88.376382603454147"/>
    <n v="88700.351722781779"/>
    <n v="1832.1450578796271"/>
    <x v="0"/>
    <x v="51"/>
    <n v="2704"/>
    <n v="7.9024874371628551"/>
    <x v="0"/>
    <n v="12"/>
    <n v="0"/>
    <n v="0"/>
    <n v="0"/>
    <n v="0"/>
    <n v="0"/>
    <n v="0"/>
    <n v="0"/>
    <n v="0"/>
    <n v="0"/>
    <n v="0"/>
    <n v="0"/>
    <n v="1"/>
    <n v="0"/>
    <n v="0"/>
    <n v="1"/>
    <n v="0"/>
    <n v="0"/>
    <n v="1309.9439902310619"/>
    <n v="288.38251465999849"/>
    <n v="145.44217038511269"/>
    <n v="88.376382603454147"/>
    <n v="11.393019133597383"/>
    <n v="7.3784778505286228"/>
    <n v="5.8675852809889504"/>
    <n v="5.2513340040135654"/>
    <n v="4.927107415155846"/>
    <n v="0"/>
    <n v="2"/>
    <n v="84017.460688451218"/>
    <n v="92568.470898907908"/>
    <n v="11.423003862057451"/>
    <n v="92137.747155022676"/>
    <n v="11.416869212875588"/>
    <n v="92446.111064249795"/>
    <n v="11.42208969327071"/>
    <n v="11.346312335144066"/>
    <n v="11.375767387450697"/>
  </r>
  <r>
    <x v="0"/>
    <x v="52"/>
    <n v="1323.0419438839233"/>
    <n v="291.24945183021271"/>
    <n v="146.89659208870339"/>
    <n v="78.940881225429337"/>
    <n v="88206.809634612946"/>
    <n v="1840.1288690282686"/>
    <x v="0"/>
    <x v="52"/>
    <n v="2809"/>
    <n v="7.9405838271042439"/>
    <x v="0"/>
    <n v="12"/>
    <n v="0"/>
    <n v="0"/>
    <n v="0"/>
    <n v="0"/>
    <n v="0"/>
    <n v="0"/>
    <n v="0"/>
    <n v="0"/>
    <n v="0"/>
    <n v="0"/>
    <n v="0"/>
    <n v="1"/>
    <n v="0"/>
    <n v="0"/>
    <n v="1"/>
    <n v="0"/>
    <n v="0"/>
    <n v="1323.0419438839233"/>
    <n v="291.24945183021271"/>
    <n v="146.89659208870339"/>
    <n v="78.940881225429337"/>
    <n v="11.38743944575624"/>
    <n v="7.386624910651725"/>
    <n v="5.8756651174426828"/>
    <n v="5.258927034040231"/>
    <n v="4.8562737074361078"/>
    <n v="0"/>
    <n v="2"/>
    <n v="83993.070375367475"/>
    <n v="92544.373508866207"/>
    <n v="11.42274624479267"/>
    <n v="92100.751176582431"/>
    <n v="11.416423862222867"/>
    <n v="92418.55011381401"/>
    <n v="11.421772432254084"/>
    <n v="11.34546870137703"/>
    <n v="11.368214471958565"/>
  </r>
  <r>
    <x v="0"/>
    <x v="53"/>
    <n v="1336.2713229481483"/>
    <n v="294.15350236032202"/>
    <n v="148.36555800956438"/>
    <n v="85.455185328054895"/>
    <n v="89179.46276819543"/>
    <n v="1864.2455686460896"/>
    <x v="1"/>
    <x v="53"/>
    <n v="2916"/>
    <n v="7.977968093128549"/>
    <x v="0"/>
    <n v="1"/>
    <n v="1"/>
    <n v="0"/>
    <n v="0"/>
    <n v="0"/>
    <n v="0"/>
    <n v="0"/>
    <n v="0"/>
    <n v="0"/>
    <n v="0"/>
    <n v="0"/>
    <n v="0"/>
    <n v="0"/>
    <n v="0"/>
    <n v="0"/>
    <n v="1"/>
    <n v="0"/>
    <n v="0"/>
    <n v="1336.2713229481483"/>
    <n v="294.15350236032202"/>
    <n v="148.36555800956438"/>
    <n v="85.455185328054895"/>
    <n v="11.398406054034544"/>
    <n v="7.3947868895062934"/>
    <n v="5.8837835305567889"/>
    <n v="5.2665379162157064"/>
    <n v="4.9057088985693911"/>
    <n v="0"/>
    <n v="1"/>
    <n v="85099.412289635671"/>
    <n v="93658.534215102802"/>
    <n v="11.4365638824819"/>
    <n v="92518.641234063107"/>
    <n v="11.420170364636769"/>
    <n v="92354.991004462674"/>
    <n v="11.421505232213526"/>
    <n v="11.431818952794922"/>
    <n v="11.392511883026023"/>
  </r>
  <r>
    <x v="0"/>
    <x v="54"/>
    <n v="1349.6333079153997"/>
    <n v="297.09081538982878"/>
    <n v="149.84921358965741"/>
    <n v="76.719190908288667"/>
    <n v="88715.027424366141"/>
    <n v="1873.2925278031746"/>
    <x v="1"/>
    <x v="54"/>
    <n v="3025"/>
    <n v="8.0146663704649423"/>
    <x v="0"/>
    <n v="1"/>
    <n v="1"/>
    <n v="0"/>
    <n v="0"/>
    <n v="0"/>
    <n v="0"/>
    <n v="0"/>
    <n v="0"/>
    <n v="0"/>
    <n v="0"/>
    <n v="0"/>
    <n v="0"/>
    <n v="0"/>
    <n v="0"/>
    <n v="0"/>
    <n v="1"/>
    <n v="0"/>
    <n v="0"/>
    <n v="1349.6333079153997"/>
    <n v="297.09081538982878"/>
    <n v="149.84921358965741"/>
    <n v="76.719190908288667"/>
    <n v="11.393184572486485"/>
    <n v="7.4029636085612953"/>
    <n v="5.8919284289157074"/>
    <n v="5.2741665566809246"/>
    <n v="4.8388391464955181"/>
    <n v="0"/>
    <n v="1"/>
    <n v="85075.021976551929"/>
    <n v="93634.436825061101"/>
    <n v="11.436306265217121"/>
    <n v="92484.002652974508"/>
    <n v="11.419758904387431"/>
    <n v="92328.441522889669"/>
    <n v="11.421199614468797"/>
    <n v="11.431103644369891"/>
    <n v="11.385458021896426"/>
  </r>
  <r>
    <x v="0"/>
    <x v="55"/>
    <n v="1363.1291312109929"/>
    <n v="300.05961254667886"/>
    <n v="151.34770572555374"/>
    <n v="100.90490406279714"/>
    <n v="90431.637073141479"/>
    <n v="1915.4413535460228"/>
    <x v="1"/>
    <x v="55"/>
    <n v="3136"/>
    <n v="8.0507033814702993"/>
    <x v="0"/>
    <n v="1"/>
    <n v="1"/>
    <n v="0"/>
    <n v="0"/>
    <n v="0"/>
    <n v="0"/>
    <n v="0"/>
    <n v="0"/>
    <n v="0"/>
    <n v="0"/>
    <n v="0"/>
    <n v="0"/>
    <n v="0"/>
    <n v="0"/>
    <n v="0"/>
    <n v="1"/>
    <n v="0"/>
    <n v="0"/>
    <n v="1363.1291312109929"/>
    <n v="300.05961254667886"/>
    <n v="151.34770572555374"/>
    <n v="100.90490406279714"/>
    <n v="11.41234945277913"/>
    <n v="7.4111549155879208"/>
    <n v="5.9000937681709393"/>
    <n v="5.2818128614438766"/>
    <n v="5.0140184824905134"/>
    <n v="0"/>
    <n v="1"/>
    <n v="85050.631663468186"/>
    <n v="93610.339435019399"/>
    <n v="11.436048647952342"/>
    <n v="92450.542770561718"/>
    <n v="11.41936438933978"/>
    <n v="92302.370436477009"/>
    <n v="11.420899503650809"/>
    <n v="11.435647768581079"/>
    <n v="11.408498026887662"/>
  </r>
  <r>
    <x v="0"/>
    <x v="56"/>
    <n v="1376.7600656746099"/>
    <n v="303.05915317362155"/>
    <n v="152.86118278280924"/>
    <n v="101.89562046784319"/>
    <n v="90638.973304619692"/>
    <n v="1934.5760220988839"/>
    <x v="1"/>
    <x v="56"/>
    <n v="3249"/>
    <n v="8.0861025356691005"/>
    <x v="0"/>
    <n v="1"/>
    <n v="1"/>
    <n v="0"/>
    <n v="0"/>
    <n v="0"/>
    <n v="0"/>
    <n v="0"/>
    <n v="0"/>
    <n v="0"/>
    <n v="0"/>
    <n v="0"/>
    <n v="0"/>
    <n v="0"/>
    <n v="0"/>
    <n v="0"/>
    <n v="1"/>
    <n v="0"/>
    <n v="0"/>
    <n v="1376.7600656746099"/>
    <n v="303.05915317362155"/>
    <n v="152.86118278280924"/>
    <n v="101.89562046784319"/>
    <n v="11.414639568460105"/>
    <n v="7.4193606766811682"/>
    <n v="5.9082765036534832"/>
    <n v="5.289476736389398"/>
    <n v="5.0205793812360611"/>
    <n v="0"/>
    <n v="1"/>
    <n v="85026.241350384444"/>
    <n v="93586.242044977698"/>
    <n v="11.435791030687561"/>
    <n v="92418.261586824752"/>
    <n v="11.418986819493822"/>
    <n v="92276.760809532236"/>
    <n v="11.420604704808554"/>
    <n v="11.436499905901336"/>
    <n v="11.410578004272216"/>
  </r>
  <r>
    <x v="0"/>
    <x v="57"/>
    <n v="1390.5274165374112"/>
    <n v="306.0892169560957"/>
    <n v="154.38979461063732"/>
    <n v="70.722191717273944"/>
    <n v="88351.519076765457"/>
    <n v="1921.7286198214183"/>
    <x v="1"/>
    <x v="57"/>
    <n v="3364"/>
    <n v="8.1208860210928382"/>
    <x v="0"/>
    <n v="2"/>
    <n v="0"/>
    <n v="1"/>
    <n v="0"/>
    <n v="0"/>
    <n v="0"/>
    <n v="0"/>
    <n v="0"/>
    <n v="0"/>
    <n v="0"/>
    <n v="0"/>
    <n v="0"/>
    <n v="0"/>
    <n v="0"/>
    <n v="0"/>
    <n v="1"/>
    <n v="0"/>
    <n v="0"/>
    <n v="1390.5274165374112"/>
    <n v="306.0892169560957"/>
    <n v="154.38979461063732"/>
    <n v="70.722191717273944"/>
    <n v="11.389078671451365"/>
    <n v="7.4275807707213088"/>
    <n v="5.9164750786377871"/>
    <n v="5.2971580872896586"/>
    <n v="4.7902016121821873"/>
    <n v="0"/>
    <n v="1"/>
    <n v="83952.140081252015"/>
    <n v="92510.033983196685"/>
    <n v="11.423839220899369"/>
    <n v="91455.194472564152"/>
    <n v="11.408678093840431"/>
    <n v="91809.289630024083"/>
    <n v="11.415802437563332"/>
    <n v="11.432229370371514"/>
    <n v="11.38320437753263"/>
  </r>
  <r>
    <x v="0"/>
    <x v="58"/>
    <n v="1404.4325158470238"/>
    <n v="309.14984525102562"/>
    <n v="155.93369255674369"/>
    <n v="102.87492556642842"/>
    <n v="90643.456926958752"/>
    <n v="1972.3909792212214"/>
    <x v="1"/>
    <x v="58"/>
    <n v="3481"/>
    <n v="8.1550748878114394"/>
    <x v="0"/>
    <n v="2"/>
    <n v="0"/>
    <n v="1"/>
    <n v="0"/>
    <n v="0"/>
    <n v="0"/>
    <n v="0"/>
    <n v="0"/>
    <n v="0"/>
    <n v="0"/>
    <n v="0"/>
    <n v="0"/>
    <n v="0"/>
    <n v="0"/>
    <n v="0"/>
    <n v="1"/>
    <n v="0"/>
    <n v="0"/>
    <n v="1404.4325158470238"/>
    <n v="309.14984525102562"/>
    <n v="155.93369255674369"/>
    <n v="102.87492556642842"/>
    <n v="11.414689034062858"/>
    <n v="7.4358150855297307"/>
    <n v="5.9246886744856733"/>
    <n v="5.3048568198146357"/>
    <n v="5.0270226789545243"/>
    <n v="0"/>
    <n v="1"/>
    <n v="83927.749768168273"/>
    <n v="92485.936593154984"/>
    <n v="11.42358160363459"/>
    <n v="91425.270686178832"/>
    <n v="11.408334414397853"/>
    <n v="91784.555589278054"/>
    <n v="11.415517717813531"/>
    <n v="11.438068196663128"/>
    <n v="11.413914726305196"/>
  </r>
  <r>
    <x v="0"/>
    <x v="59"/>
    <n v="1418.476718606461"/>
    <n v="312.24121176622037"/>
    <n v="157.49302948231116"/>
    <n v="94.353271267700663"/>
    <n v="90301.144212424406"/>
    <n v="1982.5642311226932"/>
    <x v="1"/>
    <x v="59"/>
    <n v="3600"/>
    <n v="8.1886891244442008"/>
    <x v="0"/>
    <n v="2"/>
    <n v="0"/>
    <n v="1"/>
    <n v="0"/>
    <n v="0"/>
    <n v="0"/>
    <n v="0"/>
    <n v="0"/>
    <n v="0"/>
    <n v="0"/>
    <n v="0"/>
    <n v="0"/>
    <n v="0"/>
    <n v="0"/>
    <n v="0"/>
    <n v="1"/>
    <n v="0"/>
    <n v="0"/>
    <n v="1418.476718606461"/>
    <n v="312.24121176622037"/>
    <n v="157.49302948231116"/>
    <n v="94.353271267700663"/>
    <n v="11.410905410558733"/>
    <n v="7.4440635152014254"/>
    <n v="5.9329168387241271"/>
    <n v="5.3125728395425016"/>
    <n v="4.9695125938146383"/>
    <n v="0"/>
    <n v="1"/>
    <n v="83903.35945508453"/>
    <n v="92461.839203113283"/>
    <n v="11.423323986369811"/>
    <n v="91396.525598469321"/>
    <n v="11.408007680156967"/>
    <n v="91760.237266434415"/>
    <n v="11.415237783496824"/>
    <n v="11.437426961677721"/>
    <n v="11.408036423686703"/>
  </r>
  <r>
    <x v="0"/>
    <x v="60"/>
    <n v="1432.6614001132025"/>
    <n v="315.36355791522482"/>
    <n v="159.06795977713426"/>
    <n v="90.067242341976623"/>
    <n v="90187.168324184298"/>
    <n v="1997.1601601475384"/>
    <x v="1"/>
    <x v="60"/>
    <n v="3721"/>
    <n v="8.2217477283466227"/>
    <x v="0"/>
    <n v="2"/>
    <n v="0"/>
    <n v="1"/>
    <n v="0"/>
    <n v="0"/>
    <n v="0"/>
    <n v="0"/>
    <n v="0"/>
    <n v="0"/>
    <n v="0"/>
    <n v="0"/>
    <n v="0"/>
    <n v="0"/>
    <n v="0"/>
    <n v="0"/>
    <n v="1"/>
    <n v="0"/>
    <n v="0"/>
    <n v="1432.6614001132025"/>
    <n v="315.36355791522482"/>
    <n v="159.06795977713426"/>
    <n v="90.067242341976623"/>
    <n v="11.409642437884342"/>
    <n v="7.4523259582545522"/>
    <n v="5.9411593005835011"/>
    <n v="5.3203060519699186"/>
    <n v="4.9392873369602404"/>
    <n v="0"/>
    <n v="1"/>
    <n v="83878.969142000788"/>
    <n v="92437.741813071581"/>
    <n v="11.42306636910503"/>
    <n v="91368.959209435634"/>
    <n v="11.407697891117772"/>
    <n v="91736.320917797901"/>
    <n v="11.414962476406089"/>
    <n v="11.437469488607553"/>
    <n v="11.405552404894154"/>
  </r>
  <r>
    <x v="0"/>
    <x v="61"/>
    <n v="1446.9879541388084"/>
    <n v="318.51716051004814"/>
    <n v="160.65863937490562"/>
    <n v="99.108157973946035"/>
    <n v="90885.0458604054"/>
    <n v="2025.271911997708"/>
    <x v="1"/>
    <x v="61"/>
    <n v="3844"/>
    <n v="8.2542687700901833"/>
    <x v="0"/>
    <n v="3"/>
    <n v="0"/>
    <n v="0"/>
    <n v="1"/>
    <n v="0"/>
    <n v="0"/>
    <n v="0"/>
    <n v="0"/>
    <n v="0"/>
    <n v="0"/>
    <n v="0"/>
    <n v="0"/>
    <n v="0"/>
    <n v="0"/>
    <n v="0"/>
    <n v="1"/>
    <n v="0"/>
    <n v="0"/>
    <n v="1446.9879541388084"/>
    <n v="318.51716051004814"/>
    <n v="160.65863937490562"/>
    <n v="99.108157973946035"/>
    <n v="11.41735075464525"/>
    <n v="7.4606023163473711"/>
    <n v="5.9494158795142082"/>
    <n v="5.3280563625222337"/>
    <n v="5.0020088032623864"/>
    <n v="0"/>
    <n v="1"/>
    <n v="82939.367957335591"/>
    <n v="91496.033835757946"/>
    <n v="11.412001484050526"/>
    <n v="90380.965627976926"/>
    <n v="11.395984143046302"/>
    <n v="90965.829624809325"/>
    <n v="11.406010729104421"/>
    <n v="11.439646042081801"/>
    <n v="11.414625669653102"/>
  </r>
  <r>
    <x v="0"/>
    <x v="62"/>
    <n v="1461.457791697328"/>
    <n v="321.7023156229842"/>
    <n v="162.26522576865466"/>
    <n v="104.63415963566777"/>
    <n v="91346.486945604891"/>
    <n v="2050.0594927246348"/>
    <x v="1"/>
    <x v="62"/>
    <n v="3969"/>
    <n v="8.2862694527830651"/>
    <x v="0"/>
    <n v="3"/>
    <n v="0"/>
    <n v="0"/>
    <n v="1"/>
    <n v="0"/>
    <n v="0"/>
    <n v="0"/>
    <n v="0"/>
    <n v="0"/>
    <n v="0"/>
    <n v="0"/>
    <n v="0"/>
    <n v="0"/>
    <n v="0"/>
    <n v="0"/>
    <n v="1"/>
    <n v="0"/>
    <n v="0"/>
    <n v="1461.457791697328"/>
    <n v="321.7023156229842"/>
    <n v="162.26522576865466"/>
    <n v="104.63415963566777"/>
    <n v="11.422415103985159"/>
    <n v="7.4688924933891343"/>
    <n v="5.9576864398183167"/>
    <n v="5.3358236765635665"/>
    <n v="5.0384942267999016"/>
    <n v="0"/>
    <n v="1"/>
    <n v="82914.977644251849"/>
    <n v="91471.936445716245"/>
    <n v="11.411743866785747"/>
    <n v="90355.756636294886"/>
    <n v="11.395708244410489"/>
    <n v="90942.678632524592"/>
    <n v="11.405744232222709"/>
    <n v="11.441270199005825"/>
    <n v="11.42043952816918"/>
  </r>
  <r>
    <x v="0"/>
    <x v="63"/>
    <n v="1476.0723402262934"/>
    <n v="324.91933053313187"/>
    <n v="163.88787802634124"/>
    <n v="102.41029969211404"/>
    <n v="91375.336178586411"/>
    <n v="2067.2898484778807"/>
    <x v="1"/>
    <x v="63"/>
    <n v="4096"/>
    <n v="8.317766166719343"/>
    <x v="0"/>
    <n v="3"/>
    <n v="0"/>
    <n v="0"/>
    <n v="1"/>
    <n v="0"/>
    <n v="0"/>
    <n v="0"/>
    <n v="0"/>
    <n v="0"/>
    <n v="0"/>
    <n v="0"/>
    <n v="0"/>
    <n v="0"/>
    <n v="0"/>
    <n v="0"/>
    <n v="1"/>
    <n v="0"/>
    <n v="0"/>
    <n v="1476.0723402262934"/>
    <n v="324.91933053313187"/>
    <n v="163.88787802634124"/>
    <n v="102.41029969211404"/>
    <n v="11.422730876154329"/>
    <n v="7.4771963949245173"/>
    <n v="5.9659708681523975"/>
    <n v="5.3436078994068117"/>
    <n v="5.0239708674533823"/>
    <n v="0"/>
    <n v="1"/>
    <n v="82890.587331168106"/>
    <n v="91447.839055674543"/>
    <n v="11.411486249520966"/>
    <n v="90331.726343288654"/>
    <n v="11.395449290976366"/>
    <n v="90919.892237986336"/>
    <n v="11.405481932317148"/>
    <n v="11.441666509956613"/>
    <n v="11.419914245584836"/>
  </r>
  <r>
    <x v="0"/>
    <x v="64"/>
    <n v="1490.8330430569508"/>
    <n v="328.16851971542206"/>
    <n v="165.52675680660462"/>
    <n v="98.764510343956289"/>
    <n v="91319.849106972746"/>
    <n v="2083.2928299229338"/>
    <x v="1"/>
    <x v="64"/>
    <n v="4225"/>
    <n v="8.3487745397912736"/>
    <x v="0"/>
    <n v="3"/>
    <n v="0"/>
    <n v="0"/>
    <n v="1"/>
    <n v="0"/>
    <n v="0"/>
    <n v="0"/>
    <n v="0"/>
    <n v="0"/>
    <n v="0"/>
    <n v="0"/>
    <n v="0"/>
    <n v="0"/>
    <n v="0"/>
    <n v="0"/>
    <n v="1"/>
    <n v="0"/>
    <n v="0"/>
    <n v="1490.8330430569508"/>
    <n v="328.16851971542206"/>
    <n v="165.52675680660462"/>
    <n v="98.764510343956289"/>
    <n v="11.42212344828771"/>
    <n v="7.485513927707947"/>
    <n v="5.9742690623733923"/>
    <n v="5.351408936323522"/>
    <n v="4.9996952963246741"/>
    <n v="0"/>
    <n v="1"/>
    <n v="82866.197018084349"/>
    <n v="91423.741665632842"/>
    <n v="11.411228632256186"/>
    <n v="90308.874748958246"/>
    <n v="11.395207282743934"/>
    <n v="90897.459135147874"/>
    <n v="11.405223699240999"/>
    <n v="11.441844448242486"/>
    <n v="11.418178781249088"/>
  </r>
  <r>
    <x v="0"/>
    <x v="65"/>
    <n v="1505.7413590873966"/>
    <n v="331.45020285105574"/>
    <n v="167.1820243746707"/>
    <n v="80.876380761068688"/>
    <n v="90330.153113381268"/>
    <n v="2085.2499670741918"/>
    <x v="1"/>
    <x v="65"/>
    <n v="4356"/>
    <n v="8.3793094840528504"/>
    <x v="0"/>
    <n v="4"/>
    <n v="0"/>
    <n v="0"/>
    <n v="0"/>
    <n v="1"/>
    <n v="0"/>
    <n v="0"/>
    <n v="0"/>
    <n v="0"/>
    <n v="0"/>
    <n v="0"/>
    <n v="0"/>
    <n v="0"/>
    <n v="0"/>
    <n v="0"/>
    <n v="1"/>
    <n v="0"/>
    <n v="0"/>
    <n v="1505.7413590873966"/>
    <n v="331.45020285105574"/>
    <n v="167.1820243746707"/>
    <n v="80.876380761068688"/>
    <n v="11.41122660518708"/>
    <n v="7.4938449994097693"/>
    <n v="5.9825809260099492"/>
    <n v="5.3592266925537038"/>
    <n v="4.871218535669227"/>
    <n v="0"/>
    <n v="1"/>
    <n v="82473.489998811245"/>
    <n v="91032.283592956475"/>
    <n v="11.407818296252703"/>
    <n v="90008.773423968174"/>
    <n v="11.39310049926114"/>
    <n v="90600.00962801803"/>
    <n v="11.402811208991658"/>
    <n v="11.439759070069609"/>
    <n v="11.403491325352707"/>
  </r>
  <r>
    <x v="0"/>
    <x v="66"/>
    <n v="1520.7987625981841"/>
    <n v="334.76470384880599"/>
    <n v="61.71820243746707"/>
    <n v="86.187560775447238"/>
    <n v="83946.98597307202"/>
    <n v="2003.4692296599044"/>
    <x v="1"/>
    <x v="66"/>
    <n v="4489"/>
    <n v="8.4093852387819314"/>
    <x v="0"/>
    <n v="4"/>
    <n v="0"/>
    <n v="0"/>
    <n v="0"/>
    <n v="1"/>
    <n v="0"/>
    <n v="0"/>
    <n v="0"/>
    <n v="0"/>
    <n v="0"/>
    <n v="0"/>
    <n v="0"/>
    <n v="0"/>
    <n v="0"/>
    <n v="0"/>
    <n v="1"/>
    <n v="0"/>
    <n v="0"/>
    <n v="1520.7987625981841"/>
    <n v="334.76470384880599"/>
    <n v="61.71820243746707"/>
    <n v="86.187560775447238"/>
    <n v="11.337940759217599"/>
    <n v="7.5021895184139256"/>
    <n v="5.9909063655235784"/>
    <n v="4.6737320368823889"/>
    <n v="4.9111168976677826"/>
    <n v="0"/>
    <n v="1"/>
    <n v="82449.099685727502"/>
    <n v="91008.186202914774"/>
    <n v="11.407560678987924"/>
    <n v="89988.279226989398"/>
    <n v="11.392892381432089"/>
    <n v="90578.251230787166"/>
    <n v="11.402560742621068"/>
    <n v="11.431925057937194"/>
    <n v="11.349742940611463"/>
  </r>
  <r>
    <x v="0"/>
    <x v="67"/>
    <n v="1536.006743168105"/>
    <n v="338.11235037191392"/>
    <n v="51.171820243746708"/>
    <n v="94.528671046819142"/>
    <n v="83273.622150591676"/>
    <n v="2019.8195848305847"/>
    <x v="1"/>
    <x v="67"/>
    <n v="4624"/>
    <n v="8.4390154103522139"/>
    <x v="0"/>
    <n v="4"/>
    <n v="0"/>
    <n v="0"/>
    <n v="0"/>
    <n v="1"/>
    <n v="0"/>
    <n v="0"/>
    <n v="0"/>
    <n v="0"/>
    <n v="0"/>
    <n v="0"/>
    <n v="0"/>
    <n v="0"/>
    <n v="0"/>
    <n v="0"/>
    <n v="1"/>
    <n v="0"/>
    <n v="0"/>
    <n v="1536.006743168105"/>
    <n v="338.11235037191392"/>
    <n v="51.171820243746708"/>
    <n v="94.528671046819142"/>
    <n v="11.329887117150054"/>
    <n v="7.5105473936791283"/>
    <n v="5.9992452889533139"/>
    <n v="4.5700641587644961"/>
    <n v="4.9707302724955396"/>
    <n v="0"/>
    <n v="1"/>
    <n v="82424.70937264376"/>
    <n v="90984.088812873073"/>
    <n v="11.407303061723143"/>
    <n v="89968.96372868646"/>
    <n v="11.392701208804729"/>
    <n v="90556.815192062539"/>
    <n v="11.402313987000138"/>
    <n v="11.432960820117012"/>
    <n v="11.348793017686168"/>
  </r>
  <r>
    <x v="0"/>
    <x v="68"/>
    <n v="1551.3668056605438"/>
    <n v="341.49347361794298"/>
    <n v="50.117182024374671"/>
    <n v="103.95377357088377"/>
    <n v="83757.077219939791"/>
    <n v="2046.9312348737453"/>
    <x v="1"/>
    <x v="68"/>
    <n v="4761"/>
    <n v="8.4682130091945194"/>
    <x v="0"/>
    <n v="4"/>
    <n v="0"/>
    <n v="0"/>
    <n v="0"/>
    <n v="1"/>
    <n v="0"/>
    <n v="0"/>
    <n v="0"/>
    <n v="0"/>
    <n v="0"/>
    <n v="0"/>
    <n v="0"/>
    <n v="0"/>
    <n v="0"/>
    <n v="0"/>
    <n v="1"/>
    <n v="0"/>
    <n v="0"/>
    <n v="1551.3668056605438"/>
    <n v="341.49347361794298"/>
    <n v="50.117182024374671"/>
    <n v="103.95377357088377"/>
    <n v="11.335675950235725"/>
    <n v="7.518918534644107"/>
    <n v="6.0075976052464224"/>
    <n v="4.5590808632420057"/>
    <n v="5.034073182831361"/>
    <n v="0"/>
    <n v="1"/>
    <n v="82400.319059560017"/>
    <n v="90959.991422831372"/>
    <n v="11.407045444458364"/>
    <n v="89950.826929059331"/>
    <n v="11.39252698137906"/>
    <n v="90535.69209940797"/>
    <n v="11.402070833779952"/>
    <n v="11.435014713054008"/>
    <n v="11.356327679711931"/>
  </r>
  <r>
    <x v="0"/>
    <x v="69"/>
    <n v="1566.8804702596794"/>
    <n v="344.90840822527741"/>
    <n v="50.011718202437464"/>
    <n v="114.34637446991043"/>
    <n v="84370.210937232812"/>
    <n v="2076.146971157305"/>
    <x v="1"/>
    <x v="69"/>
    <n v="4900"/>
    <n v="8.4969904840987187"/>
    <x v="0"/>
    <n v="4"/>
    <n v="0"/>
    <n v="0"/>
    <n v="0"/>
    <n v="1"/>
    <n v="0"/>
    <n v="0"/>
    <n v="0"/>
    <n v="0"/>
    <n v="0"/>
    <n v="0"/>
    <n v="0"/>
    <n v="0"/>
    <n v="0"/>
    <n v="0"/>
    <n v="1"/>
    <n v="0"/>
    <n v="0"/>
    <n v="1566.8804702596794"/>
    <n v="344.90840822527741"/>
    <n v="50.011718202437464"/>
    <n v="114.34637446991043"/>
    <n v="11.342969667301537"/>
    <n v="7.5273028511634044"/>
    <n v="6.0159632239292815"/>
    <n v="4.5579758696268984"/>
    <n v="5.0995603327040975"/>
    <n v="0"/>
    <n v="1"/>
    <n v="82375.928746476275"/>
    <n v="90935.894032789671"/>
    <n v="11.406787827193583"/>
    <n v="89933.86882810801"/>
    <n v="11.392369699155081"/>
    <n v="90514.872946708158"/>
    <n v="11.401831179288854"/>
    <n v="11.43731409609099"/>
    <n v="11.364984425730864"/>
  </r>
  <r>
    <x v="0"/>
    <x v="70"/>
    <n v="1582.5492725420472"/>
    <n v="348.35749224310769"/>
    <n v="50.001171820243748"/>
    <n v="125.7807342710953"/>
    <n v="91398.370387900693"/>
    <n v="2106.6886708764941"/>
    <x v="1"/>
    <x v="70"/>
    <n v="5041"/>
    <n v="8.5253597540826309"/>
    <x v="0"/>
    <n v="5"/>
    <n v="0"/>
    <n v="0"/>
    <n v="0"/>
    <n v="0"/>
    <n v="1"/>
    <n v="0"/>
    <n v="0"/>
    <n v="0"/>
    <n v="0"/>
    <n v="0"/>
    <n v="0"/>
    <n v="0"/>
    <n v="0"/>
    <n v="0"/>
    <n v="1"/>
    <n v="0"/>
    <n v="0"/>
    <n v="1582.5492725420472"/>
    <n v="348.35749224310769"/>
    <n v="50.001171820243748"/>
    <n v="125.7807342710953"/>
    <n v="11.422982927829255"/>
    <n v="7.5357002534643627"/>
    <n v="6.024342054946894"/>
    <n v="4.5578653030800949"/>
    <n v="5.1669788129429923"/>
    <n v="0"/>
    <n v="1"/>
    <n v="91196.372939259672"/>
    <n v="99754.266841204371"/>
    <n v="11.508046025364825"/>
    <n v="98676.442706393311"/>
    <n v="11.492554466872914"/>
    <n v="99399.139409366675"/>
    <n v="11.503987725139572"/>
    <n v="11.439795475326179"/>
    <n v="11.37396804052991"/>
  </r>
  <r>
    <x v="0"/>
    <x v="71"/>
    <n v="1598.3747635733075"/>
    <n v="351.84106713332756"/>
    <n v="50.000117182024375"/>
    <n v="138.35877993362422"/>
    <n v="92025.934922879198"/>
    <n v="2138.5747278222839"/>
    <x v="1"/>
    <x v="71"/>
    <n v="5184"/>
    <n v="8.5533322380321106"/>
    <x v="0"/>
    <n v="5"/>
    <n v="0"/>
    <n v="0"/>
    <n v="0"/>
    <n v="0"/>
    <n v="1"/>
    <n v="0"/>
    <n v="0"/>
    <n v="0"/>
    <n v="0"/>
    <n v="0"/>
    <n v="0"/>
    <n v="0"/>
    <n v="0"/>
    <n v="0"/>
    <n v="1"/>
    <n v="0"/>
    <n v="0"/>
    <n v="1598.3747635733075"/>
    <n v="351.84106713332756"/>
    <n v="50.000117182024375"/>
    <n v="138.35877993362422"/>
    <n v="11.429825717640105"/>
    <n v="7.5441106521187802"/>
    <n v="6.0327340085859733"/>
    <n v="4.5578542457530125"/>
    <n v="5.2362409508526486"/>
    <n v="0"/>
    <n v="1"/>
    <n v="91171.98262617593"/>
    <n v="99730.16945116267"/>
    <n v="11.507788408100044"/>
    <n v="98661.842002793652"/>
    <n v="11.492431075052318"/>
    <n v="99378.902629848104"/>
    <n v="11.503754774492306"/>
    <n v="11.442467642581345"/>
    <n v="11.383190180598394"/>
  </r>
  <r>
    <x v="0"/>
    <x v="72"/>
    <n v="1614.3585100231287"/>
    <n v="355.35947778855518"/>
    <n v="50.000011718202437"/>
    <n v="152.1946551505286"/>
    <n v="92653.630606910854"/>
    <n v="2171.912654680415"/>
    <x v="1"/>
    <x v="72"/>
    <n v="5329"/>
    <n v="8.5809188822967819"/>
    <x v="0"/>
    <n v="5"/>
    <n v="0"/>
    <n v="0"/>
    <n v="0"/>
    <n v="0"/>
    <n v="1"/>
    <n v="0"/>
    <n v="0"/>
    <n v="0"/>
    <n v="0"/>
    <n v="0"/>
    <n v="0"/>
    <n v="0"/>
    <n v="0"/>
    <n v="0"/>
    <n v="1"/>
    <n v="0"/>
    <n v="0"/>
    <n v="1614.3585100231287"/>
    <n v="355.35947778855518"/>
    <n v="50.000011718202437"/>
    <n v="152.1946551505286"/>
    <n v="11.436623417204901"/>
    <n v="7.552533958024731"/>
    <n v="6.0411389954394075"/>
    <n v="4.5578531400135791"/>
    <n v="5.3072676369284943"/>
    <n v="0"/>
    <n v="1"/>
    <n v="91147.592313092187"/>
    <n v="99706.072061120969"/>
    <n v="11.507530790835265"/>
    <n v="98648.419997869787"/>
    <n v="11.492324628433412"/>
    <n v="99358.944987235824"/>
    <n v="11.503525037060014"/>
    <n v="11.445348126340869"/>
    <n v="11.392633256640353"/>
  </r>
  <r>
    <x v="0"/>
    <x v="73"/>
    <n v="1630.5020942932215"/>
    <n v="358.91307255838797"/>
    <n v="50.000001171820244"/>
    <n v="167.41412038793567"/>
    <n v="93281.339397055563"/>
    <n v="2206.8292884113653"/>
    <x v="1"/>
    <x v="73"/>
    <n v="5476"/>
    <n v="8.6081301864083404"/>
    <x v="0"/>
    <n v="5"/>
    <n v="0"/>
    <n v="0"/>
    <n v="0"/>
    <n v="0"/>
    <n v="1"/>
    <n v="0"/>
    <n v="0"/>
    <n v="0"/>
    <n v="0"/>
    <n v="0"/>
    <n v="0"/>
    <n v="0"/>
    <n v="0"/>
    <n v="0"/>
    <n v="1"/>
    <n v="0"/>
    <n v="0"/>
    <n v="1630.5020942932215"/>
    <n v="358.91307255838797"/>
    <n v="50.000001171820244"/>
    <n v="167.41412038793567"/>
    <n v="11.443375360369048"/>
    <n v="7.5609700823953903"/>
    <n v="6.0495569263911975"/>
    <n v="4.5578530294395687"/>
    <n v="5.3799782442801032"/>
    <n v="0"/>
    <n v="1"/>
    <n v="91123.202000008445"/>
    <n v="99681.974671079282"/>
    <n v="11.507273173570484"/>
    <n v="98636.17669162176"/>
    <n v="11.492235127016196"/>
    <n v="99339.258885611373"/>
    <n v="11.503298425404173"/>
    <n v="11.448456987592763"/>
    <n v="11.402286465340117"/>
  </r>
  <r>
    <x v="0"/>
    <x v="74"/>
    <n v="1646.8071146550569"/>
    <n v="362.50220327994543"/>
    <n v="50.000000117182026"/>
    <n v="184.15553239896465"/>
    <n v="97767.472966597852"/>
    <n v="2243.4648504511492"/>
    <x v="1"/>
    <x v="74"/>
    <n v="5625"/>
    <n v="8.6349762270726202"/>
    <x v="0"/>
    <n v="6"/>
    <n v="0"/>
    <n v="0"/>
    <n v="0"/>
    <n v="0"/>
    <n v="0"/>
    <n v="1"/>
    <n v="0"/>
    <n v="0"/>
    <n v="0"/>
    <n v="0"/>
    <n v="0"/>
    <n v="0"/>
    <n v="0"/>
    <n v="0"/>
    <n v="1"/>
    <n v="0"/>
    <n v="0"/>
    <n v="1646.8071146550569"/>
    <n v="362.50220327994543"/>
    <n v="50.000000117182026"/>
    <n v="184.15553239896465"/>
    <n v="11.490347213449901"/>
    <n v="7.5694189367527107"/>
    <n v="6.0579877126114869"/>
    <n v="4.5578530183821675"/>
    <n v="5.4542905247016247"/>
    <n v="0"/>
    <n v="1"/>
    <n v="98337.069259754382"/>
    <n v="106902.57916079221"/>
    <n v="11.584469448393303"/>
    <n v="113015.68060780846"/>
    <n v="11.638693768104639"/>
    <n v="113233.43534566592"/>
    <n v="11.641933420522953"/>
    <n v="11.451816365234619"/>
    <n v="11.41213949935446"/>
  </r>
  <r>
    <x v="0"/>
    <x v="75"/>
    <n v="1663.2751853948394"/>
    <n v="366.12722531073166"/>
    <n v="50.0000000117182"/>
    <n v="202.57108563608466"/>
    <n v="98395.183197996768"/>
    <n v="2281.9734963533742"/>
    <x v="1"/>
    <x v="75"/>
    <n v="5776"/>
    <n v="8.6614666805726621"/>
    <x v="0"/>
    <n v="6"/>
    <n v="0"/>
    <n v="0"/>
    <n v="0"/>
    <n v="0"/>
    <n v="0"/>
    <n v="1"/>
    <n v="0"/>
    <n v="0"/>
    <n v="0"/>
    <n v="0"/>
    <n v="0"/>
    <n v="0"/>
    <n v="0"/>
    <n v="0"/>
    <n v="1"/>
    <n v="0"/>
    <n v="0"/>
    <n v="1663.2751853948394"/>
    <n v="366.12722531073166"/>
    <n v="50.0000000117182"/>
    <n v="202.57108563608466"/>
    <n v="11.496747130602323"/>
    <n v="7.5778804329244185"/>
    <n v="6.0664312655565364"/>
    <n v="4.5578530172764271"/>
    <n v="5.530121384519413"/>
    <n v="0"/>
    <n v="1"/>
    <n v="98312.67894667064"/>
    <n v="106878.48177075051"/>
    <n v="11.584211831128524"/>
    <n v="113005.79469891207"/>
    <n v="11.638638157090805"/>
    <n v="113214.2707456327"/>
    <n v="11.641712812002796"/>
    <n v="11.455450613018023"/>
    <n v="11.422182016000528"/>
  </r>
  <r>
    <x v="0"/>
    <x v="76"/>
    <n v="1679.9079369640504"/>
    <n v="369.78849756283239"/>
    <n v="50.00000000117182"/>
    <n v="222.82819419941552"/>
    <n v="99022.893442660279"/>
    <n v="2322.5246287274699"/>
    <x v="1"/>
    <x v="76"/>
    <n v="5929"/>
    <n v="8.6876108437073682"/>
    <x v="0"/>
    <n v="6"/>
    <n v="0"/>
    <n v="0"/>
    <n v="0"/>
    <n v="0"/>
    <n v="0"/>
    <n v="1"/>
    <n v="0"/>
    <n v="0"/>
    <n v="0"/>
    <n v="0"/>
    <n v="0"/>
    <n v="0"/>
    <n v="0"/>
    <n v="0"/>
    <n v="1"/>
    <n v="0"/>
    <n v="0"/>
    <n v="1679.9079369640504"/>
    <n v="369.78849756283239"/>
    <n v="50.00000000117182"/>
    <n v="222.82819419941552"/>
    <n v="11.503106349278843"/>
    <n v="7.5863544830432845"/>
    <n v="6.0748874969711055"/>
    <n v="4.5578530171658533"/>
    <n v="5.6073876755087362"/>
    <n v="0"/>
    <n v="1"/>
    <n v="98288.288633586897"/>
    <n v="106854.38438070883"/>
    <n v="11.583954213863745"/>
    <n v="112997.0874886915"/>
    <n v="11.638599491278661"/>
    <n v="113195.35667042901"/>
    <n v="11.641495087336818"/>
    <n v="11.459386513886779"/>
    <n v="11.432403672804842"/>
  </r>
  <r>
    <x v="0"/>
    <x v="77"/>
    <n v="1696.7070161343745"/>
    <n v="373.48638253795741"/>
    <n v="50.000000000117183"/>
    <n v="245.1110136193293"/>
    <n v="99650.603688755655"/>
    <n v="2365.3044122917786"/>
    <x v="1"/>
    <x v="77"/>
    <n v="6084"/>
    <n v="8.7134176533791834"/>
    <x v="0"/>
    <n v="6"/>
    <n v="0"/>
    <n v="0"/>
    <n v="0"/>
    <n v="0"/>
    <n v="0"/>
    <n v="1"/>
    <n v="0"/>
    <n v="0"/>
    <n v="0"/>
    <n v="0"/>
    <n v="0"/>
    <n v="0"/>
    <n v="0"/>
    <n v="0"/>
    <n v="1"/>
    <n v="0"/>
    <n v="0"/>
    <n v="1696.7070161343745"/>
    <n v="373.48638253795741"/>
    <n v="50.000000000117183"/>
    <n v="245.1110136193293"/>
    <n v="11.509425383713465"/>
    <n v="7.5948409995479498"/>
    <n v="6.0833563188919619"/>
    <n v="4.5578530171547955"/>
    <n v="5.6860069120638022"/>
    <n v="0"/>
    <n v="1"/>
    <n v="98263.898320503155"/>
    <n v="106830.28699066713"/>
    <n v="11.583696596598964"/>
    <n v="112989.55897714675"/>
    <n v="11.63857777066821"/>
    <n v="113176.6866546253"/>
    <n v="11.641280172099837"/>
    <n v="11.463653522118396"/>
    <n v="11.442794210383557"/>
  </r>
  <r>
    <x v="0"/>
    <x v="78"/>
    <n v="1713.6740861561971"/>
    <n v="377.22124636308536"/>
    <n v="50.000000000011717"/>
    <n v="269.62211498125947"/>
    <n v="101612.76020874543"/>
    <n v="2410.5174475005538"/>
    <x v="1"/>
    <x v="78"/>
    <n v="6241"/>
    <n v="8.738895704934043"/>
    <x v="0"/>
    <n v="7"/>
    <n v="0"/>
    <n v="0"/>
    <n v="0"/>
    <n v="0"/>
    <n v="0"/>
    <n v="0"/>
    <n v="1"/>
    <n v="0"/>
    <n v="0"/>
    <n v="0"/>
    <n v="0"/>
    <n v="0"/>
    <n v="0"/>
    <n v="0"/>
    <n v="1"/>
    <n v="0"/>
    <n v="0"/>
    <n v="1713.6740861561971"/>
    <n v="377.22124636308536"/>
    <n v="50.000000000011717"/>
    <n v="269.62211498125947"/>
    <n v="11.52892439884619"/>
    <n v="7.6033398951847868"/>
    <n v="6.0918376436519015"/>
    <n v="4.5578530171536897"/>
    <n v="5.7658979018269125"/>
    <n v="1"/>
    <n v="1"/>
    <n v="108295.11505266784"/>
    <n v="117892.58936153089"/>
    <n v="11.686323044606128"/>
    <n v="112983.20916427781"/>
    <n v="11.638572995259448"/>
    <n v="113158.2544798921"/>
    <n v="11.641067994711104"/>
    <n v="11.331499584450075"/>
    <n v="11.462365183570771"/>
  </r>
  <r>
    <x v="0"/>
    <x v="79"/>
    <n v="1730.8108269200941"/>
    <n v="380.99345882659037"/>
    <n v="50.000000000001172"/>
    <n v="296.58432647938514"/>
    <n v="102240.47045512812"/>
    <n v="2458.388612226071"/>
    <x v="1"/>
    <x v="79"/>
    <n v="6400"/>
    <n v="8.7640532693477624"/>
    <x v="0"/>
    <n v="7"/>
    <n v="0"/>
    <n v="0"/>
    <n v="0"/>
    <n v="0"/>
    <n v="0"/>
    <n v="0"/>
    <n v="1"/>
    <n v="0"/>
    <n v="0"/>
    <n v="0"/>
    <n v="0"/>
    <n v="0"/>
    <n v="0"/>
    <n v="0"/>
    <n v="1"/>
    <n v="0"/>
    <n v="0"/>
    <n v="1730.8108269200941"/>
    <n v="380.99345882659037"/>
    <n v="50.000000000001172"/>
    <n v="296.58432647938514"/>
    <n v="11.535082871078945"/>
    <n v="7.611851083010456"/>
    <n v="6.1003313838839697"/>
    <n v="4.5578530171535796"/>
    <n v="5.8469812870966562"/>
    <n v="1"/>
    <n v="1"/>
    <n v="108270.7247395841"/>
    <n v="117868.49197148919"/>
    <n v="11.686065427341347"/>
    <n v="112978.03805008469"/>
    <n v="11.638585165052376"/>
    <n v="113140.05416256655"/>
    <n v="11.640858486291171"/>
    <n v="11.336529217297189"/>
    <n v="11.473063415236329"/>
  </r>
  <r>
    <x v="0"/>
    <x v="80"/>
    <n v="1748.1189351209296"/>
    <n v="384.80339341479339"/>
    <n v="442.18999400337066"/>
    <n v="326.24275912732367"/>
    <n v="117807.40892043845"/>
    <n v="2901.3550816664174"/>
    <x v="1"/>
    <x v="80"/>
    <n v="6561"/>
    <n v="8.7888983093448783"/>
    <x v="0"/>
    <n v="7"/>
    <n v="0"/>
    <n v="0"/>
    <n v="0"/>
    <n v="0"/>
    <n v="0"/>
    <n v="0"/>
    <n v="1"/>
    <n v="0"/>
    <n v="0"/>
    <n v="0"/>
    <n v="0"/>
    <n v="0"/>
    <n v="0"/>
    <n v="0"/>
    <n v="1"/>
    <n v="0"/>
    <n v="0"/>
    <n v="1748.1189351209296"/>
    <n v="384.80339341479339"/>
    <n v="442.18999400337066"/>
    <n v="326.24275912732367"/>
    <n v="11.676806442283322"/>
    <n v="7.6203744763949102"/>
    <n v="6.1088374525257221"/>
    <n v="6.1894307480234882"/>
    <n v="5.9291799978391904"/>
    <n v="1"/>
    <n v="1"/>
    <n v="108246.33442650034"/>
    <n v="117844.3945814475"/>
    <n v="11.685807810076568"/>
    <n v="112974.04563456742"/>
    <n v="11.638614280046998"/>
    <n v="113122.07994199108"/>
    <n v="11.640651580527667"/>
    <n v="11.376619375352444"/>
    <n v="11.625085063791003"/>
  </r>
  <r>
    <x v="0"/>
    <x v="81"/>
    <n v="1765.600124424283"/>
    <n v="388.65142734890986"/>
    <n v="481.4089934037076"/>
    <n v="358.86703504005601"/>
    <n v="119017.53398156902"/>
    <n v="2994.5275802169563"/>
    <x v="1"/>
    <x v="81"/>
    <n v="6724"/>
    <n v="8.8134384945285067"/>
    <x v="0"/>
    <n v="7"/>
    <n v="0"/>
    <n v="0"/>
    <n v="0"/>
    <n v="0"/>
    <n v="0"/>
    <n v="0"/>
    <n v="1"/>
    <n v="0"/>
    <n v="0"/>
    <n v="0"/>
    <n v="0"/>
    <n v="0"/>
    <n v="0"/>
    <n v="0"/>
    <n v="1"/>
    <n v="0"/>
    <n v="0"/>
    <n v="1765.600124424283"/>
    <n v="388.65142734890986"/>
    <n v="481.4089934037076"/>
    <n v="358.86703504005601"/>
    <n v="11.687026105622483"/>
    <n v="7.6289099890246739"/>
    <n v="6.1173557628234576"/>
    <n v="6.2667971982925765"/>
    <n v="6.0124196195267343"/>
    <n v="1"/>
    <n v="1"/>
    <n v="108221.9441134166"/>
    <n v="117820.2971914058"/>
    <n v="11.685550192811787"/>
    <n v="112971.23191772593"/>
    <n v="11.638660340243307"/>
    <n v="113104.32626956775"/>
    <n v="11.640447213549285"/>
    <n v="11.386030929924775"/>
    <n v="11.642747384243101"/>
  </r>
  <r>
    <x v="0"/>
    <x v="82"/>
    <n v="1783.2561256350264"/>
    <n v="392.53794162238324"/>
    <n v="485.33089334374131"/>
    <n v="394.7537385440616"/>
    <n v="119700.85352097583"/>
    <n v="3055.8786991452121"/>
    <x v="1"/>
    <x v="82"/>
    <n v="6889"/>
    <n v="8.8376812155931965"/>
    <x v="0"/>
    <n v="7"/>
    <n v="0"/>
    <n v="0"/>
    <n v="0"/>
    <n v="0"/>
    <n v="0"/>
    <n v="0"/>
    <n v="1"/>
    <n v="0"/>
    <n v="0"/>
    <n v="0"/>
    <n v="0"/>
    <n v="0"/>
    <n v="0"/>
    <n v="0"/>
    <n v="1"/>
    <n v="0"/>
    <n v="0"/>
    <n v="1783.2561256350264"/>
    <n v="392.53794162238324"/>
    <n v="485.33089334374131"/>
    <n v="394.7537385440616"/>
    <n v="11.692751022021694"/>
    <n v="7.6374575349062939"/>
    <n v="6.1258862283363822"/>
    <n v="6.2742145592129823"/>
    <n v="6.0966286808364831"/>
    <n v="1"/>
    <n v="1"/>
    <n v="108197.55380033285"/>
    <n v="117796.1998013641"/>
    <n v="11.685292575547008"/>
    <n v="112969.59689956029"/>
    <n v="11.63872334564131"/>
    <n v="113086.78779847587"/>
    <n v="11.640245323807433"/>
    <n v="11.392855271969321"/>
    <n v="11.654478032698162"/>
  </r>
  <r>
    <x v="0"/>
    <x v="83"/>
    <n v="1801.0886868679277"/>
    <n v="396.46332103859925"/>
    <n v="485.7230833377447"/>
    <n v="434.22911239846781"/>
    <n v="120564.66317300108"/>
    <n v="3117.5042036427394"/>
    <x v="1"/>
    <x v="83"/>
    <n v="7056"/>
    <n v="8.8616335976866267"/>
    <x v="0"/>
    <n v="8"/>
    <n v="0"/>
    <n v="0"/>
    <n v="0"/>
    <n v="0"/>
    <n v="0"/>
    <n v="0"/>
    <n v="0"/>
    <n v="1"/>
    <n v="0"/>
    <n v="0"/>
    <n v="0"/>
    <n v="0"/>
    <n v="0"/>
    <n v="0"/>
    <n v="1"/>
    <n v="0"/>
    <n v="0"/>
    <n v="1801.0886868679277"/>
    <n v="396.46332103859925"/>
    <n v="485.7230833377447"/>
    <n v="434.22911239846781"/>
    <n v="11.699941511824095"/>
    <n v="7.6460170283698607"/>
    <n v="6.134428762940682"/>
    <n v="6.2749532783115045"/>
    <n v="6.1817388675358709"/>
    <n v="1"/>
    <n v="1"/>
    <n v="110496.73109696734"/>
    <n v="117772.1024113224"/>
    <n v="11.685034958282227"/>
    <n v="112969.14058007045"/>
    <n v="11.638803296241001"/>
    <n v="113069.45937400543"/>
    <n v="11.640045851964949"/>
    <n v="11.399948925329239"/>
    <n v="11.66574344586285"/>
  </r>
  <r>
    <x v="0"/>
    <x v="84"/>
    <n v="1819.0995737201924"/>
    <n v="400.42795424898134"/>
    <n v="485.762302337145"/>
    <n v="477.65202363831463"/>
    <n v="121192.92679299328"/>
    <n v="3182.9418539446333"/>
    <x v="1"/>
    <x v="84"/>
    <n v="7225"/>
    <n v="8.8853025129806333"/>
    <x v="0"/>
    <n v="8"/>
    <n v="0"/>
    <n v="0"/>
    <n v="0"/>
    <n v="0"/>
    <n v="0"/>
    <n v="0"/>
    <n v="0"/>
    <n v="1"/>
    <n v="0"/>
    <n v="0"/>
    <n v="0"/>
    <n v="0"/>
    <n v="0"/>
    <n v="0"/>
    <n v="1"/>
    <n v="0"/>
    <n v="0"/>
    <n v="1819.0995737201924"/>
    <n v="400.42795424898134"/>
    <n v="485.762302337145"/>
    <n v="477.65202363831463"/>
    <n v="11.705138991120567"/>
    <n v="7.6545883840725644"/>
    <n v="6.1429832808335112"/>
    <n v="6.2750271202163983"/>
    <n v="6.2676851697099663"/>
    <n v="1"/>
    <n v="1"/>
    <n v="110472.3407838836"/>
    <n v="117748.0050212807"/>
    <n v="11.684777341017448"/>
    <n v="112969.86295925644"/>
    <n v="11.638900192042385"/>
    <n v="113052.33602446258"/>
    <n v="11.63984874079142"/>
    <n v="11.407649658810938"/>
    <n v="11.677055921688687"/>
  </r>
  <r>
    <x v="0"/>
    <x v="85"/>
    <n v="1837.2905694459041"/>
    <n v="404.43223379146917"/>
    <n v="485.76622423708505"/>
    <n v="525.41722600214621"/>
    <n v="121820.69237438588"/>
    <n v="3252.9062534766044"/>
    <x v="1"/>
    <x v="85"/>
    <n v="7396"/>
    <n v="8.9086945925070147"/>
    <x v="0"/>
    <n v="8"/>
    <n v="0"/>
    <n v="0"/>
    <n v="0"/>
    <n v="0"/>
    <n v="0"/>
    <n v="0"/>
    <n v="0"/>
    <n v="1"/>
    <n v="0"/>
    <n v="0"/>
    <n v="0"/>
    <n v="0"/>
    <n v="0"/>
    <n v="0"/>
    <n v="1"/>
    <n v="0"/>
    <n v="0"/>
    <n v="1837.2905694459041"/>
    <n v="404.43223379146917"/>
    <n v="485.76622423708505"/>
    <n v="525.41722600214621"/>
    <n v="11.710305507959827"/>
    <n v="7.6631715170022305"/>
    <n v="6.1515496965368683"/>
    <n v="6.2750345041070021"/>
    <n v="6.3544059699165558"/>
    <n v="1"/>
    <n v="1"/>
    <n v="110447.95047079986"/>
    <n v="117723.907631239"/>
    <n v="11.684519723752667"/>
    <n v="112971.76403711825"/>
    <n v="11.639014033045457"/>
    <n v="113035.412952607"/>
    <n v="11.639653935064604"/>
    <n v="11.416048570491037"/>
    <n v="11.688459577870791"/>
  </r>
  <r>
    <x v="0"/>
    <x v="86"/>
    <n v="1855.6634751323202"/>
    <n v="408.47655612938286"/>
    <n v="485.76661642707904"/>
    <n v="577.95894860236081"/>
    <n v="122448.40815435501"/>
    <n v="3327.8655962911425"/>
    <x v="1"/>
    <x v="86"/>
    <n v="7569"/>
    <n v="8.9318162373091674"/>
    <x v="0"/>
    <n v="8"/>
    <n v="0"/>
    <n v="0"/>
    <n v="0"/>
    <n v="0"/>
    <n v="0"/>
    <n v="0"/>
    <n v="0"/>
    <n v="1"/>
    <n v="0"/>
    <n v="0"/>
    <n v="0"/>
    <n v="0"/>
    <n v="0"/>
    <n v="0"/>
    <n v="1"/>
    <n v="0"/>
    <n v="0"/>
    <n v="1855.6634751323202"/>
    <n v="408.47655612938286"/>
    <n v="485.76661642707904"/>
    <n v="577.95894860236081"/>
    <n v="11.71544506233138"/>
    <n v="7.6717663424808258"/>
    <n v="6.1601279249013849"/>
    <n v="6.2750352424930638"/>
    <n v="6.4418430799529869"/>
    <n v="1"/>
    <n v="1"/>
    <n v="110423.56015771611"/>
    <n v="117699.81024119729"/>
    <n v="11.684262106487887"/>
    <n v="112974.84381365587"/>
    <n v="11.639144819250223"/>
    <n v="113018.68552758415"/>
    <n v="11.639461381477577"/>
    <n v="11.425217816555765"/>
    <n v="11.699952351594998"/>
  </r>
  <r>
    <x v="0"/>
    <x v="87"/>
    <n v="1874.2201098780133"/>
    <n v="412.56132169067621"/>
    <n v="485.76665564607845"/>
    <n v="635.75484346259691"/>
    <n v="119981.17321859155"/>
    <n v="3408.3029306773651"/>
    <x v="1"/>
    <x v="87"/>
    <n v="7744"/>
    <n v="8.9546736289564137"/>
    <x v="0"/>
    <n v="9"/>
    <n v="0"/>
    <n v="0"/>
    <n v="0"/>
    <n v="0"/>
    <n v="0"/>
    <n v="0"/>
    <n v="0"/>
    <n v="0"/>
    <n v="1"/>
    <n v="0"/>
    <n v="0"/>
    <n v="0"/>
    <n v="0"/>
    <n v="0"/>
    <n v="1"/>
    <n v="0"/>
    <n v="0"/>
    <n v="1874.2201098780133"/>
    <n v="412.56132169067621"/>
    <n v="485.76665564607845"/>
    <n v="635.75484346259691"/>
    <n v="11.695090119610613"/>
    <n v="7.6803727761678946"/>
    <n v="6.1687178811100045"/>
    <n v="6.2750353163316399"/>
    <n v="6.5299417337550159"/>
    <n v="1"/>
    <n v="1"/>
    <n v="101023.31911564482"/>
    <n v="109587.90142704951"/>
    <n v="11.606477773492152"/>
    <n v="112979.10228886931"/>
    <n v="11.639292550656679"/>
    <n v="113002.14927731871"/>
    <n v="11.639271028551157"/>
    <n v="11.435233956633768"/>
    <n v="11.711527947336551"/>
  </r>
  <r>
    <x v="0"/>
    <x v="88"/>
    <n v="1892.9623109728523"/>
    <n v="416.68693490758267"/>
    <n v="95.918077228612901"/>
    <n v="336.00734826203234"/>
    <n v="105304.05974627472"/>
    <n v="2741.5746713710801"/>
    <x v="1"/>
    <x v="88"/>
    <n v="7921"/>
    <n v="8.9772727394642793"/>
    <x v="0"/>
    <n v="9"/>
    <n v="0"/>
    <n v="0"/>
    <n v="0"/>
    <n v="0"/>
    <n v="0"/>
    <n v="0"/>
    <n v="0"/>
    <n v="0"/>
    <n v="1"/>
    <n v="0"/>
    <n v="0"/>
    <n v="0"/>
    <n v="0"/>
    <n v="0"/>
    <n v="1"/>
    <n v="0"/>
    <n v="0"/>
    <n v="1892.9623109728523"/>
    <n v="416.68693490758267"/>
    <n v="95.918077228612901"/>
    <n v="336.00734826203234"/>
    <n v="11.564607251474554"/>
    <n v="7.6889907340639363"/>
    <n v="6.1773194806815637"/>
    <n v="4.9508609518658124"/>
    <n v="5.9548285236384473"/>
    <n v="1"/>
    <n v="1"/>
    <n v="100998.92880256107"/>
    <n v="109563.80403700781"/>
    <n v="11.606220156227373"/>
    <n v="112984.53946275858"/>
    <n v="11.639457227264824"/>
    <n v="112985.79988133768"/>
    <n v="11.639082826551292"/>
    <n v="11.353810494346355"/>
    <n v="11.526070589766794"/>
  </r>
  <r>
    <x v="0"/>
    <x v="89"/>
    <n v="1911.891934079822"/>
    <n v="420.85380425665835"/>
    <n v="57.406633503506384"/>
    <n v="278.78941235039861"/>
    <n v="100802.95038153956"/>
    <n v="2668.9417841903851"/>
    <x v="1"/>
    <x v="89"/>
    <n v="8100"/>
    <n v="8.99961934066053"/>
    <x v="0"/>
    <n v="9"/>
    <n v="0"/>
    <n v="0"/>
    <n v="0"/>
    <n v="0"/>
    <n v="0"/>
    <n v="0"/>
    <n v="0"/>
    <n v="0"/>
    <n v="1"/>
    <n v="0"/>
    <n v="0"/>
    <n v="0"/>
    <n v="0"/>
    <n v="0"/>
    <n v="1"/>
    <n v="0"/>
    <n v="0"/>
    <n v="1911.891934079822"/>
    <n v="420.85380425665835"/>
    <n v="57.406633503506384"/>
    <n v="278.78941235039861"/>
    <n v="11.520922903849188"/>
    <n v="7.697620132513701"/>
    <n v="6.1859326394742764"/>
    <n v="4.6326405699929936"/>
    <n v="5.7942105928188612"/>
    <n v="1"/>
    <n v="1"/>
    <n v="100974.53848947733"/>
    <n v="109539.70664696611"/>
    <n v="11.605962538962592"/>
    <n v="112991.15533532367"/>
    <n v="11.639638849074661"/>
    <n v="112969.63316399448"/>
    <n v="11.638896727411071"/>
    <n v="11.342098512095664"/>
    <n v="11.479190933016111"/>
  </r>
  <r>
    <x v="0"/>
    <x v="90"/>
    <n v="1931.0108534186891"/>
    <n v="425.06234229922484"/>
    <n v="54.033637388802184"/>
    <n v="248.54875100681568"/>
    <n v="99815.508751855305"/>
    <n v="2658.6555841135319"/>
    <x v="1"/>
    <x v="90"/>
    <n v="8281"/>
    <n v="9.0217190130336995"/>
    <x v="0"/>
    <n v="9"/>
    <n v="0"/>
    <n v="0"/>
    <n v="0"/>
    <n v="0"/>
    <n v="0"/>
    <n v="0"/>
    <n v="0"/>
    <n v="0"/>
    <n v="1"/>
    <n v="0"/>
    <n v="0"/>
    <n v="0"/>
    <n v="0"/>
    <n v="0"/>
    <n v="1"/>
    <n v="0"/>
    <n v="0"/>
    <n v="1931.0108534186891"/>
    <n v="425.06234229922484"/>
    <n v="54.033637388802184"/>
    <n v="248.54875100681568"/>
    <n v="11.511078848541672"/>
    <n v="7.7062608882093953"/>
    <n v="6.1945572736891146"/>
    <n v="4.5992740505680754"/>
    <n v="5.697604042791478"/>
    <n v="1"/>
    <n v="1"/>
    <n v="100950.14817639359"/>
    <n v="109515.60925692442"/>
    <n v="11.605704921697813"/>
    <n v="112998.94990656458"/>
    <n v="11.639837416086188"/>
    <n v="112953.64508806758"/>
    <n v="11.638712684657019"/>
    <n v="11.337800843229498"/>
    <n v="11.464918771841738"/>
  </r>
  <r>
    <x v="0"/>
    <x v="91"/>
    <n v="1950.3209619515242"/>
    <n v="429.31296572221703"/>
    <n v="54.179267517716276"/>
    <n v="223.45770389527982"/>
    <n v="99309.51100545231"/>
    <n v="2657.2708990867372"/>
    <x v="1"/>
    <x v="91"/>
    <n v="8464"/>
    <n v="9.0435771540980809"/>
    <x v="0"/>
    <n v="9"/>
    <n v="0"/>
    <n v="0"/>
    <n v="0"/>
    <n v="0"/>
    <n v="0"/>
    <n v="0"/>
    <n v="0"/>
    <n v="0"/>
    <n v="1"/>
    <n v="0"/>
    <n v="0"/>
    <n v="0"/>
    <n v="0"/>
    <n v="0"/>
    <n v="1"/>
    <n v="0"/>
    <n v="0"/>
    <n v="1950.3209619515242"/>
    <n v="429.31296572221703"/>
    <n v="54.179267517716276"/>
    <n v="223.45770389527982"/>
    <n v="11.505996625964753"/>
    <n v="7.7149129181938134"/>
    <n v="6.2031932998730959"/>
    <n v="4.6007378918317752"/>
    <n v="5.6096957170276669"/>
    <n v="1"/>
    <n v="1"/>
    <n v="100925.75786330985"/>
    <n v="109491.51186688271"/>
    <n v="11.605447304433032"/>
    <n v="113007.9231764813"/>
    <n v="11.640052928299408"/>
    <n v="112937.83174870865"/>
    <n v="11.638530653339451"/>
    <n v="11.334644400536074"/>
    <n v="11.454742532951506"/>
  </r>
  <r>
    <x v="0"/>
    <x v="92"/>
    <n v="1969.8241715700929"/>
    <n v="433.60609537943913"/>
    <n v="54.681589568396049"/>
    <n v="201.08831630466642"/>
    <n v="91155.185171395759"/>
    <n v="2659.2001728225946"/>
    <x v="1"/>
    <x v="92"/>
    <n v="8649"/>
    <n v="9.0651989863065126"/>
    <x v="0"/>
    <n v="10"/>
    <n v="0"/>
    <n v="0"/>
    <n v="0"/>
    <n v="0"/>
    <n v="0"/>
    <n v="0"/>
    <n v="0"/>
    <n v="0"/>
    <n v="0"/>
    <n v="1"/>
    <n v="0"/>
    <n v="0"/>
    <n v="0"/>
    <n v="0"/>
    <n v="1"/>
    <n v="0"/>
    <n v="0"/>
    <n v="1969.8241715700929"/>
    <n v="433.60609537943913"/>
    <n v="54.681589568396049"/>
    <n v="201.08831630466642"/>
    <n v="11.420318664625944"/>
    <n v="7.7235761398633693"/>
    <n v="6.2118406349224689"/>
    <n v="4.6057707400894232"/>
    <n v="5.5242240964344962"/>
    <n v="1"/>
    <n v="1"/>
    <n v="87448.708706134086"/>
    <n v="96015.146196805072"/>
    <n v="11.460274192458673"/>
    <n v="96125.835725853773"/>
    <n v="11.461801832062964"/>
    <n v="96052.634996631328"/>
    <n v="11.46015865922854"/>
    <n v="11.331962851262229"/>
    <n v="11.445178671184006"/>
  </r>
  <r>
    <x v="0"/>
    <x v="93"/>
    <n v="1989.5224132851317"/>
    <n v="437.94215633323353"/>
    <n v="55.224458401630258"/>
    <n v="180.97712295409124"/>
    <n v="90704.406144926426"/>
    <n v="2663.6661509740866"/>
    <x v="1"/>
    <x v="93"/>
    <n v="8836"/>
    <n v="9.0865895645400077"/>
    <x v="0"/>
    <n v="10"/>
    <n v="0"/>
    <n v="0"/>
    <n v="0"/>
    <n v="0"/>
    <n v="0"/>
    <n v="0"/>
    <n v="0"/>
    <n v="0"/>
    <n v="0"/>
    <n v="1"/>
    <n v="0"/>
    <n v="0"/>
    <n v="0"/>
    <n v="0"/>
    <n v="1"/>
    <n v="0"/>
    <n v="0"/>
    <n v="1989.5224132851317"/>
    <n v="437.94215633323353"/>
    <n v="55.224458401630258"/>
    <n v="180.97712295409124"/>
    <n v="11.415361214249932"/>
    <n v="7.7322504709710422"/>
    <n v="6.2204991960858047"/>
    <n v="4.6111815045564271"/>
    <n v="5.4406002875699002"/>
    <n v="1"/>
    <n v="1"/>
    <n v="87424.318393050344"/>
    <n v="95991.048806763371"/>
    <n v="11.460016575193892"/>
    <n v="96137.166393122126"/>
    <n v="11.462051234679564"/>
    <n v="96037.159917039971"/>
    <n v="11.459980521704038"/>
    <n v="11.329654450058371"/>
    <n v="11.435877839170843"/>
  </r>
  <r>
    <x v="0"/>
    <x v="94"/>
    <n v="2009.417637417519"/>
    <n v="442.32157789656588"/>
    <n v="55.77630827940159"/>
    <n v="162.87917448667127"/>
    <n v="90254.134709970895"/>
    <n v="2670.3946980801579"/>
    <x v="1"/>
    <x v="94"/>
    <n v="9025"/>
    <n v="9.1077537832010815"/>
    <x v="0"/>
    <n v="10"/>
    <n v="0"/>
    <n v="0"/>
    <n v="0"/>
    <n v="0"/>
    <n v="0"/>
    <n v="0"/>
    <n v="0"/>
    <n v="0"/>
    <n v="0"/>
    <n v="1"/>
    <n v="0"/>
    <n v="0"/>
    <n v="0"/>
    <n v="0"/>
    <n v="1"/>
    <n v="0"/>
    <n v="0"/>
    <n v="2009.417637417519"/>
    <n v="442.32157789656588"/>
    <n v="55.77630827940159"/>
    <n v="162.87917448667127"/>
    <n v="11.410384689106596"/>
    <n v="7.7409358296292305"/>
    <n v="6.229168900966993"/>
    <n v="4.6166519392390226"/>
    <n v="5.3588601407760219"/>
    <n v="1"/>
    <n v="1"/>
    <n v="87399.928079966601"/>
    <n v="95966.951416721669"/>
    <n v="11.459758957929113"/>
    <n v="96149.675759066318"/>
    <n v="11.462317582497855"/>
    <n v="96021.848597977267"/>
    <n v="11.459804269268076"/>
    <n v="11.327677431172754"/>
    <n v="11.426816950767204"/>
  </r>
  <r>
    <x v="0"/>
    <x v="95"/>
    <n v="2029.5118137913696"/>
    <n v="446.74479367553158"/>
    <n v="56.334031891571115"/>
    <n v="146.59123342080304"/>
    <n v="89803.914335270048"/>
    <n v="2679.1818727792752"/>
    <x v="1"/>
    <x v="95"/>
    <n v="9216"/>
    <n v="9.1286963829356722"/>
    <x v="0"/>
    <n v="10"/>
    <n v="0"/>
    <n v="0"/>
    <n v="0"/>
    <n v="0"/>
    <n v="0"/>
    <n v="0"/>
    <n v="0"/>
    <n v="0"/>
    <n v="0"/>
    <n v="1"/>
    <n v="0"/>
    <n v="0"/>
    <n v="0"/>
    <n v="0"/>
    <n v="1"/>
    <n v="0"/>
    <n v="0"/>
    <n v="2029.5118137913696"/>
    <n v="446.74479367553158"/>
    <n v="56.334031891571115"/>
    <n v="146.59123342080304"/>
    <n v="11.405383842819919"/>
    <n v="7.7496321343125203"/>
    <n v="6.2378496675281454"/>
    <n v="4.6221503610693926"/>
    <n v="5.2791073654842631"/>
    <n v="1"/>
    <n v="1"/>
    <n v="87375.537766882859"/>
    <n v="95942.854026679968"/>
    <n v="11.459501340664332"/>
    <n v="96163.363823686319"/>
    <n v="11.462600875517836"/>
    <n v="96006.697609808325"/>
    <n v="11.459629862441266"/>
    <n v="11.325999195681655"/>
    <n v="11.418006152952145"/>
  </r>
  <r>
    <x v="0"/>
    <x v="96"/>
    <n v="2049.8069319290562"/>
    <n v="451.2122416122869"/>
    <n v="56.897368263424376"/>
    <n v="131.93210771700262"/>
    <n v="88321.043947750353"/>
    <n v="2689.8486495217703"/>
    <x v="1"/>
    <x v="96"/>
    <n v="9409"/>
    <n v="9.1494219570067656"/>
    <x v="0"/>
    <n v="11"/>
    <n v="0"/>
    <n v="0"/>
    <n v="0"/>
    <n v="0"/>
    <n v="0"/>
    <n v="0"/>
    <n v="0"/>
    <n v="0"/>
    <n v="0"/>
    <n v="0"/>
    <n v="1"/>
    <n v="0"/>
    <n v="0"/>
    <n v="0"/>
    <n v="1"/>
    <n v="0"/>
    <n v="0"/>
    <n v="2049.8069319290562"/>
    <n v="451.2122416122869"/>
    <n v="56.897368263424376"/>
    <n v="131.93210771700262"/>
    <n v="11.388733681501645"/>
    <n v="7.7583393038603523"/>
    <n v="6.2465414140923992"/>
    <n v="4.6276735956510384"/>
    <n v="5.2014514545321271"/>
    <n v="1"/>
    <n v="1"/>
    <n v="107856.08941716045"/>
    <n v="117458.8363407803"/>
    <n v="11.681685933840086"/>
    <n v="113070.47000620222"/>
    <n v="11.641384667390861"/>
    <n v="112861.25800060971"/>
    <n v="11.637649193709626"/>
    <n v="11.324590913423036"/>
    <n v="11.409458778630757"/>
  </r>
  <r>
    <x v="0"/>
    <x v="97"/>
    <n v="2070.3050012481876"/>
    <n v="455.72436402840975"/>
    <n v="57.466341551352372"/>
    <n v="118.73889670913036"/>
    <n v="87870.829236882346"/>
    <n v="2702.2346035370801"/>
    <x v="1"/>
    <x v="97"/>
    <n v="9604"/>
    <n v="9.1699349573411446"/>
    <x v="0"/>
    <n v="11"/>
    <n v="0"/>
    <n v="0"/>
    <n v="0"/>
    <n v="0"/>
    <n v="0"/>
    <n v="0"/>
    <n v="0"/>
    <n v="0"/>
    <n v="0"/>
    <n v="0"/>
    <n v="1"/>
    <n v="0"/>
    <n v="0"/>
    <n v="0"/>
    <n v="1"/>
    <n v="0"/>
    <n v="0"/>
    <n v="2070.3050012481876"/>
    <n v="455.72436402840975"/>
    <n v="57.466341551352372"/>
    <n v="118.73889670913036"/>
    <n v="11.383623165532903"/>
    <n v="7.767057257479606"/>
    <n v="6.2552440593466363"/>
    <n v="4.6332213030195897"/>
    <n v="5.1259995866344266"/>
    <n v="1"/>
    <n v="1"/>
    <n v="107831.6991040767"/>
    <n v="117434.7389507386"/>
    <n v="11.681428316575307"/>
    <n v="113086.51546817386"/>
    <n v="11.641701850814224"/>
    <n v="112846.41780744771"/>
    <n v="11.637478364522131"/>
    <n v="11.323426698080457"/>
    <n v="11.401188118308482"/>
  </r>
  <r>
    <x v="0"/>
    <x v="98"/>
    <n v="2091.0080512605582"/>
    <n v="460.28160766869382"/>
    <n v="58.041004927395278"/>
    <n v="106.86500701460011"/>
    <n v="87420.614578526191"/>
    <n v="2716.1956708712473"/>
    <x v="1"/>
    <x v="98"/>
    <n v="9801"/>
    <n v="9.1902397002691796"/>
    <x v="0"/>
    <n v="11"/>
    <n v="0"/>
    <n v="0"/>
    <n v="0"/>
    <n v="0"/>
    <n v="0"/>
    <n v="0"/>
    <n v="0"/>
    <n v="0"/>
    <n v="0"/>
    <n v="0"/>
    <n v="1"/>
    <n v="0"/>
    <n v="0"/>
    <n v="0"/>
    <n v="1"/>
    <n v="0"/>
    <n v="0"/>
    <n v="2091.0080512605582"/>
    <n v="460.28160766869382"/>
    <n v="58.041004927395278"/>
    <n v="106.86500701460011"/>
    <n v="11.378486398574774"/>
    <n v="7.7757859147470985"/>
    <n v="6.2639575223441026"/>
    <n v="4.6387934240628441"/>
    <n v="5.0528543323100363"/>
    <n v="1"/>
    <n v="1"/>
    <n v="107807.30879099296"/>
    <n v="117410.64156069691"/>
    <n v="11.681170699310526"/>
    <n v="113103.73962882132"/>
    <n v="11.642035979439278"/>
    <n v="112831.72827874665"/>
    <n v="11.637309269671055"/>
    <n v="11.322483268093956"/>
    <n v="11.393206913927502"/>
  </r>
  <r>
    <x v="0"/>
    <x v="99"/>
    <n v="2111.9181317730859"/>
    <n v="464.88442374538079"/>
    <n v="58.621414972722171"/>
    <n v="96.178506310778374"/>
    <n v="86970.399925491482"/>
    <n v="2731.602476801967"/>
    <x v="1"/>
    <x v="99"/>
    <n v="10000"/>
    <n v="9.2103403719761836"/>
    <x v="0"/>
    <n v="11"/>
    <n v="0"/>
    <n v="0"/>
    <n v="0"/>
    <n v="0"/>
    <n v="0"/>
    <n v="0"/>
    <n v="0"/>
    <n v="0"/>
    <n v="0"/>
    <n v="0"/>
    <n v="1"/>
    <n v="0"/>
    <n v="0"/>
    <n v="0"/>
    <n v="1"/>
    <n v="0"/>
    <n v="0"/>
    <n v="2111.9181317730859"/>
    <n v="464.88442374538079"/>
    <n v="58.621414972722171"/>
    <n v="96.178506310778374"/>
    <n v="11.373323109003634"/>
    <n v="7.7845251956119839"/>
    <n v="6.2726817225069471"/>
    <n v="4.6443899265575466"/>
    <n v="4.9821119430634537"/>
    <n v="1"/>
    <n v="1"/>
    <n v="107782.91847790922"/>
    <n v="117386.54417065521"/>
    <n v="11.680913082045747"/>
    <n v="113122.1424881446"/>
    <n v="11.642387053266022"/>
    <n v="112817.18638599789"/>
    <n v="11.637141874294473"/>
    <n v="11.321739681814361"/>
    <n v="11.385527124203723"/>
  </r>
  <r>
    <x v="0"/>
    <x v="100"/>
    <n v="2133.0373130907624"/>
    <n v="469.53326798283456"/>
    <n v="59.207629122054684"/>
    <n v="54.617850631077836"/>
    <n v="83875.788408236913"/>
    <n v="2716.3960608267298"/>
    <x v="1"/>
    <x v="100"/>
    <n v="10201"/>
    <n v="9.2302410336825194"/>
    <x v="0"/>
    <n v="12"/>
    <n v="0"/>
    <n v="0"/>
    <n v="0"/>
    <n v="0"/>
    <n v="0"/>
    <n v="0"/>
    <n v="0"/>
    <n v="0"/>
    <n v="0"/>
    <n v="0"/>
    <n v="0"/>
    <n v="1"/>
    <n v="0"/>
    <n v="0"/>
    <n v="1"/>
    <n v="0"/>
    <n v="0"/>
    <n v="2133.0373130907624"/>
    <n v="469.53326798283456"/>
    <n v="59.207629122054684"/>
    <n v="54.617850631077836"/>
    <n v="11.337092274029947"/>
    <n v="7.7932750203980712"/>
    <n v="6.281416579628659"/>
    <n v="4.6500107799170847"/>
    <n v="4.6465163718347515"/>
    <n v="0"/>
    <n v="2"/>
    <n v="82822.335347347776"/>
    <n v="91387.698786864625"/>
    <n v="11.410380616083227"/>
    <n v="91711.093854214676"/>
    <n v="11.414974588080575"/>
    <n v="91485.543642483506"/>
    <n v="11.411032360633445"/>
    <n v="11.368225154036642"/>
    <n v="11.319006878214369"/>
  </r>
  <r>
    <x v="0"/>
    <x v="101"/>
    <n v="2154.3676862216316"/>
    <n v="474.22860066266293"/>
    <n v="59.799705413235763"/>
    <n v="50.461785063107783"/>
    <n v="83575.305701025369"/>
    <n v="2738.857777360638"/>
    <x v="1"/>
    <x v="101"/>
    <n v="10404"/>
    <n v="9.2499456265685414"/>
    <x v="0"/>
    <n v="12"/>
    <n v="0"/>
    <n v="0"/>
    <n v="0"/>
    <n v="0"/>
    <n v="0"/>
    <n v="0"/>
    <n v="0"/>
    <n v="0"/>
    <n v="0"/>
    <n v="0"/>
    <n v="0"/>
    <n v="1"/>
    <n v="0"/>
    <n v="0"/>
    <n v="1"/>
    <n v="0"/>
    <n v="0"/>
    <n v="2154.3676862216316"/>
    <n v="474.22860066266293"/>
    <n v="59.799705413235763"/>
    <n v="50.461785063107783"/>
    <n v="11.33350336908628"/>
    <n v="7.8020353098060573"/>
    <n v="6.2901620138764249"/>
    <n v="4.6556559526854304"/>
    <n v="4.6058221601631644"/>
    <n v="0"/>
    <n v="2"/>
    <n v="82797.945034264034"/>
    <n v="91363.601396822924"/>
    <n v="11.410122998818446"/>
    <n v="91731.854110889602"/>
    <n v="11.415359552310701"/>
    <n v="91471.288294175582"/>
    <n v="11.410868263741829"/>
    <n v="11.368544452583462"/>
    <n v="11.315068010929933"/>
  </r>
  <r>
    <x v="0"/>
    <x v="102"/>
    <n v="2175.9113630838215"/>
    <n v="478.9708866692896"/>
    <n v="60.397702467364176"/>
    <n v="50.046178506310781"/>
    <n v="83679.618344445684"/>
    <n v="2765.3261307267858"/>
    <x v="1"/>
    <x v="102"/>
    <n v="10609"/>
    <n v="9.2694579764592717"/>
    <x v="0"/>
    <n v="12"/>
    <n v="0"/>
    <n v="0"/>
    <n v="0"/>
    <n v="0"/>
    <n v="0"/>
    <n v="0"/>
    <n v="0"/>
    <n v="0"/>
    <n v="0"/>
    <n v="0"/>
    <n v="0"/>
    <n v="1"/>
    <n v="0"/>
    <n v="0"/>
    <n v="1"/>
    <n v="0"/>
    <n v="0"/>
    <n v="2175.9113630838215"/>
    <n v="478.9708866692896"/>
    <n v="60.397702467364176"/>
    <n v="50.046178506310781"/>
    <n v="11.334750718395014"/>
    <n v="7.8108059849156692"/>
    <n v="6.2989179457933968"/>
    <n v="4.6613254122933965"/>
    <n v="4.6016601542161677"/>
    <n v="0"/>
    <n v="2"/>
    <n v="82773.554721180291"/>
    <n v="91339.504006781237"/>
    <n v="11.409865381553667"/>
    <n v="91753.793066240338"/>
    <n v="11.415761461742518"/>
    <n v="91457.172024653686"/>
    <n v="11.410705767821018"/>
    <n v="11.369471160152392"/>
    <n v="11.315673460405595"/>
  </r>
  <r>
    <x v="0"/>
    <x v="103"/>
    <n v="2197.6704767146412"/>
    <n v="483.76059553598247"/>
    <n v="61.001679492037425"/>
    <n v="50.004617850631078"/>
    <n v="83826.420671584434"/>
    <n v="2792.4373695932918"/>
    <x v="1"/>
    <x v="103"/>
    <n v="10816"/>
    <n v="9.288781798282745"/>
    <x v="0"/>
    <n v="12"/>
    <n v="0"/>
    <n v="0"/>
    <n v="0"/>
    <n v="0"/>
    <n v="0"/>
    <n v="0"/>
    <n v="0"/>
    <n v="0"/>
    <n v="0"/>
    <n v="0"/>
    <n v="0"/>
    <n v="1"/>
    <n v="0"/>
    <n v="0"/>
    <n v="1"/>
    <n v="0"/>
    <n v="0"/>
    <n v="2197.6704767146412"/>
    <n v="483.76059553598247"/>
    <n v="61.001679492037425"/>
    <n v="50.004617850631078"/>
    <n v="11.33650351925624"/>
    <n v="7.8195869671877221"/>
    <n v="6.307684296300871"/>
    <n v="4.6670191250400697"/>
    <n v="4.6012429993069386"/>
    <n v="0"/>
    <n v="2"/>
    <n v="82749.164408096549"/>
    <n v="91315.406616739536"/>
    <n v="11.409607764288886"/>
    <n v="91776.910720266897"/>
    <n v="11.416180316376025"/>
    <n v="91443.192146341709"/>
    <n v="11.41054484193365"/>
    <n v="11.370468396138088"/>
    <n v="11.316747130383984"/>
  </r>
  <r>
    <x v="0"/>
    <x v="104"/>
    <n v="2219.6471814817742"/>
    <n v="488.59820149134231"/>
    <n v="61.611696286957759"/>
    <n v="50.000461785063109"/>
    <n v="83977.493306631834"/>
    <n v="2819.8575410451376"/>
    <x v="1"/>
    <x v="104"/>
    <n v="11025"/>
    <n v="9.3079207003150461"/>
    <x v="0"/>
    <n v="12"/>
    <n v="0"/>
    <n v="0"/>
    <n v="0"/>
    <n v="0"/>
    <n v="0"/>
    <n v="0"/>
    <n v="0"/>
    <n v="0"/>
    <n v="0"/>
    <n v="0"/>
    <n v="0"/>
    <n v="1"/>
    <n v="0"/>
    <n v="0"/>
    <n v="1"/>
    <n v="0"/>
    <n v="0"/>
    <n v="2219.6471814817742"/>
    <n v="488.59820149134231"/>
    <n v="61.611696286957759"/>
    <n v="50.000461785063109"/>
    <n v="11.338304105098155"/>
    <n v="7.8283781784660977"/>
    <n v="6.3164609867003847"/>
    <n v="4.6727370560968202"/>
    <n v="4.6012012742434161"/>
    <n v="0"/>
    <n v="2"/>
    <n v="82724.774095012806"/>
    <n v="91291.309226697835"/>
    <n v="11.409350147024107"/>
    <n v="91801.207072969293"/>
    <n v="11.416616116211223"/>
    <n v="91429.3460488212"/>
    <n v="11.410385456030545"/>
    <n v="11.371482570355163"/>
    <n v="11.317870130716523"/>
  </r>
  <r>
    <x v="0"/>
    <x v="105"/>
    <n v="2241.8436532965825"/>
    <n v="493.48418350625576"/>
    <n v="62.227813249827328"/>
    <n v="50.00004617850631"/>
    <n v="84497.337803625691"/>
    <n v="2847.5556962311716"/>
    <x v="2"/>
    <x v="105"/>
    <n v="11236"/>
    <n v="9.3268781882241338"/>
    <x v="0"/>
    <n v="1"/>
    <n v="1"/>
    <n v="0"/>
    <n v="0"/>
    <n v="0"/>
    <n v="0"/>
    <n v="0"/>
    <n v="0"/>
    <n v="0"/>
    <n v="0"/>
    <n v="0"/>
    <n v="0"/>
    <n v="0"/>
    <n v="0"/>
    <n v="0"/>
    <n v="1"/>
    <n v="0"/>
    <n v="0"/>
    <n v="2241.8436532965825"/>
    <n v="493.48418350625576"/>
    <n v="62.227813249827328"/>
    <n v="50.00004617850631"/>
    <n v="11.344475307566427"/>
    <n v="7.8371795409796317"/>
    <n v="6.325247938675723"/>
    <n v="4.6784791695137304"/>
    <n v="4.6011971016413087"/>
    <n v="0"/>
    <n v="1"/>
    <n v="83831.116009281017"/>
    <n v="92405.469932934429"/>
    <n v="11.423167784713337"/>
    <n v="92280.389461592582"/>
    <n v="11.421243769113048"/>
    <n v="91379.117848753027"/>
    <n v="11.41027171143201"/>
    <n v="11.457149510693174"/>
    <n v="11.335895672679701"/>
  </r>
  <r>
    <x v="0"/>
    <x v="106"/>
    <n v="2264.2620898295427"/>
    <n v="498.41902534131839"/>
    <n v="62.850091382325608"/>
    <n v="50.000004617850635"/>
    <n v="84648.880410882266"/>
    <n v="2875.5312111710373"/>
    <x v="2"/>
    <x v="106"/>
    <n v="11449"/>
    <n v="9.3456576689238116"/>
    <x v="0"/>
    <n v="1"/>
    <n v="1"/>
    <n v="0"/>
    <n v="0"/>
    <n v="0"/>
    <n v="0"/>
    <n v="0"/>
    <n v="0"/>
    <n v="0"/>
    <n v="0"/>
    <n v="0"/>
    <n v="0"/>
    <n v="0"/>
    <n v="0"/>
    <n v="0"/>
    <n v="1"/>
    <n v="0"/>
    <n v="0"/>
    <n v="2264.2620898295427"/>
    <n v="498.41902534131839"/>
    <n v="62.850091382325608"/>
    <n v="50.000004617850635"/>
    <n v="11.346267161376737"/>
    <n v="7.8459909773439289"/>
    <n v="6.3340450742948482"/>
    <n v="4.6842454282264585"/>
    <n v="4.60119668438014"/>
    <n v="0"/>
    <n v="1"/>
    <n v="83806.725696197274"/>
    <n v="92381.372542892728"/>
    <n v="11.422910167448558"/>
    <n v="92307.043211646611"/>
    <n v="11.421713459351627"/>
    <n v="91365.5317757007"/>
    <n v="11.410115318735809"/>
    <n v="11.458186614869692"/>
    <n v="11.337029100805625"/>
  </r>
  <r>
    <x v="0"/>
    <x v="107"/>
    <n v="2286.9047107278334"/>
    <n v="503.40321559473159"/>
    <n v="63.478592296148861"/>
    <n v="50.000000461785064"/>
    <n v="84800.427290830237"/>
    <n v="2903.7865190804987"/>
    <x v="2"/>
    <x v="107"/>
    <n v="11664"/>
    <n v="9.3642624542484398"/>
    <x v="0"/>
    <n v="1"/>
    <n v="1"/>
    <n v="0"/>
    <n v="0"/>
    <n v="0"/>
    <n v="0"/>
    <n v="0"/>
    <n v="0"/>
    <n v="0"/>
    <n v="0"/>
    <n v="0"/>
    <n v="0"/>
    <n v="0"/>
    <n v="0"/>
    <n v="0"/>
    <n v="1"/>
    <n v="0"/>
    <n v="0"/>
    <n v="2286.9047107278334"/>
    <n v="503.40321559473159"/>
    <n v="63.478592296148861"/>
    <n v="50.000000461785064"/>
    <n v="11.348055860574259"/>
    <n v="7.8548124105630883"/>
    <n v="6.3428523160117454"/>
    <n v="4.6900357940633048"/>
    <n v="4.6011966426540134"/>
    <n v="0"/>
    <n v="1"/>
    <n v="83782.335383113532"/>
    <n v="92357.275152851027"/>
    <n v="11.422652550183777"/>
    <n v="92334.875660376449"/>
    <n v="11.422200094791897"/>
    <n v="91352.072086554588"/>
    <n v="11.409960380876466"/>
    <n v="11.459235029162375"/>
    <n v="11.338165210603469"/>
  </r>
  <r>
    <x v="0"/>
    <x v="108"/>
    <n v="2309.7737578351084"/>
    <n v="508.43724775067892"/>
    <n v="64.113378219110359"/>
    <n v="50.000000046178506"/>
    <n v="84951.974598047615"/>
    <n v="2932.3243838510766"/>
    <x v="2"/>
    <x v="108"/>
    <n v="11881"/>
    <n v="9.3826957644582869"/>
    <x v="0"/>
    <n v="1"/>
    <n v="1"/>
    <n v="0"/>
    <n v="0"/>
    <n v="0"/>
    <n v="0"/>
    <n v="0"/>
    <n v="0"/>
    <n v="0"/>
    <n v="0"/>
    <n v="0"/>
    <n v="0"/>
    <n v="0"/>
    <n v="0"/>
    <n v="0"/>
    <n v="1"/>
    <n v="0"/>
    <n v="0"/>
    <n v="2309.7737578351084"/>
    <n v="508.43724775067892"/>
    <n v="64.113378219110359"/>
    <n v="50.000000046178506"/>
    <n v="11.349841371068283"/>
    <n v="7.8636437640313526"/>
    <n v="6.3516695866681792"/>
    <n v="4.6958502277524925"/>
    <n v="4.6011966384814009"/>
    <n v="0"/>
    <n v="1"/>
    <n v="83757.945070029789"/>
    <n v="92333.177762809326"/>
    <n v="11.422394932918998"/>
    <n v="92363.88680778211"/>
    <n v="11.422703675433858"/>
    <n v="91338.736451607489"/>
    <n v="11.409806871036137"/>
    <n v="11.46029486124284"/>
    <n v="11.339303952463498"/>
  </r>
  <r>
    <x v="0"/>
    <x v="109"/>
    <n v="2332.8714954134575"/>
    <n v="513.52162022818561"/>
    <n v="64.754512001301464"/>
    <n v="50.000000004617853"/>
    <n v="84750.291923106706"/>
    <n v="2961.1476276475623"/>
    <x v="2"/>
    <x v="109"/>
    <n v="12100"/>
    <n v="9.4009607315848331"/>
    <x v="0"/>
    <n v="2"/>
    <n v="0"/>
    <n v="1"/>
    <n v="0"/>
    <n v="0"/>
    <n v="0"/>
    <n v="0"/>
    <n v="0"/>
    <n v="0"/>
    <n v="0"/>
    <n v="0"/>
    <n v="0"/>
    <n v="0"/>
    <n v="0"/>
    <n v="0"/>
    <n v="1"/>
    <n v="0"/>
    <n v="0"/>
    <n v="2332.8714954134575"/>
    <n v="513.52162022818561"/>
    <n v="64.754512001301464"/>
    <n v="50.000000004617853"/>
    <n v="11.347464469757197"/>
    <n v="7.8724849615346795"/>
    <n v="6.360496809495384"/>
    <n v="4.7016886889296234"/>
    <n v="4.60119663806414"/>
    <n v="0"/>
    <n v="1"/>
    <n v="82683.843800897361"/>
    <n v="91256.969701028313"/>
    <n v="11.410443123130806"/>
    <n v="91462.112024664137"/>
    <n v="11.413276100268387"/>
    <n v="90883.215644949916"/>
    <n v="11.405142167531633"/>
    <n v="11.461366224746007"/>
    <n v="11.340445314518393"/>
  </r>
  <r>
    <x v="0"/>
    <x v="110"/>
    <n v="1767.2656464635852"/>
    <n v="518.65683643046748"/>
    <n v="65.402057121314471"/>
    <n v="50.000000000461782"/>
    <n v="84244.755114277577"/>
    <n v="2401.3245400158289"/>
    <x v="2"/>
    <x v="110"/>
    <n v="12321"/>
    <n v="9.4190604026246678"/>
    <x v="0"/>
    <n v="2"/>
    <n v="0"/>
    <n v="1"/>
    <n v="0"/>
    <n v="0"/>
    <n v="0"/>
    <n v="0"/>
    <n v="0"/>
    <n v="0"/>
    <n v="0"/>
    <n v="0"/>
    <n v="0"/>
    <n v="0"/>
    <n v="0"/>
    <n v="0"/>
    <n v="1"/>
    <n v="0"/>
    <n v="0"/>
    <n v="1767.2656464635852"/>
    <n v="518.65683643046748"/>
    <n v="65.402057121314471"/>
    <n v="50.000000000461782"/>
    <n v="11.341481592440291"/>
    <n v="7.6297194223758229"/>
    <n v="6.3693339081156619"/>
    <n v="4.707551136145331"/>
    <n v="4.6011966380224134"/>
    <n v="0"/>
    <n v="1"/>
    <n v="82659.453487813618"/>
    <n v="91232.872310986611"/>
    <n v="11.410185505866027"/>
    <n v="91493.48056942143"/>
    <n v="11.41381357131373"/>
    <n v="90870.12138228619"/>
    <n v="11.404991436188229"/>
    <n v="11.450035383355761"/>
    <n v="11.339008831426105"/>
  </r>
  <r>
    <x v="0"/>
    <x v="111"/>
    <n v="1349.5859525245096"/>
    <n v="523.84340479477214"/>
    <n v="66.056077692527623"/>
    <n v="50.000000000046178"/>
    <n v="83757.565136970719"/>
    <n v="1989.4854350118555"/>
    <x v="2"/>
    <x v="111"/>
    <n v="12544"/>
    <n v="9.4369977425901883"/>
    <x v="0"/>
    <n v="2"/>
    <n v="0"/>
    <n v="1"/>
    <n v="0"/>
    <n v="0"/>
    <n v="0"/>
    <n v="0"/>
    <n v="0"/>
    <n v="0"/>
    <n v="0"/>
    <n v="0"/>
    <n v="0"/>
    <n v="0"/>
    <n v="0"/>
    <n v="0"/>
    <n v="1"/>
    <n v="0"/>
    <n v="0"/>
    <n v="1349.5859525245096"/>
    <n v="523.84340479477214"/>
    <n v="66.056077692527623"/>
    <n v="50.000000000046178"/>
    <n v="11.335681775601484"/>
    <n v="7.402934747689347"/>
    <n v="6.3781808065439058"/>
    <n v="4.7134375268731201"/>
    <n v="4.6011966380182407"/>
    <n v="0"/>
    <n v="1"/>
    <n v="82635.063174729876"/>
    <n v="91208.77492094491"/>
    <n v="11.409927888601246"/>
    <n v="91526.027812854547"/>
    <n v="11.414367987560764"/>
    <n v="90857.144558537257"/>
    <n v="11.404842056713644"/>
    <n v="11.441829447813069"/>
    <n v="11.33773874513099"/>
  </r>
  <r>
    <x v="0"/>
    <x v="112"/>
    <n v="1057.2101667671566"/>
    <n v="529.08183884271989"/>
    <n v="66.716638469452889"/>
    <n v="50.000000000004619"/>
    <n v="83328.566569702089"/>
    <n v="1703.0086440793339"/>
    <x v="2"/>
    <x v="112"/>
    <n v="12769"/>
    <n v="9.4547756374246816"/>
    <x v="0"/>
    <n v="2"/>
    <n v="0"/>
    <n v="1"/>
    <n v="0"/>
    <n v="0"/>
    <n v="0"/>
    <n v="0"/>
    <n v="0"/>
    <n v="0"/>
    <n v="0"/>
    <n v="0"/>
    <n v="0"/>
    <n v="0"/>
    <n v="0"/>
    <n v="0"/>
    <n v="1"/>
    <n v="0"/>
    <n v="0"/>
    <n v="1057.2101667671566"/>
    <n v="529.08183884271989"/>
    <n v="66.716638469452889"/>
    <n v="50.000000000004619"/>
    <n v="11.33054670537665"/>
    <n v="7.2066865150366741"/>
    <n v="6.3870374291890526"/>
    <n v="4.71934781751738"/>
    <n v="4.6011966380178233"/>
    <n v="0"/>
    <n v="1"/>
    <n v="82610.672861646133"/>
    <n v="91184.677530903209"/>
    <n v="11.409670271336466"/>
    <n v="91559.753754963487"/>
    <n v="11.414939349009488"/>
    <n v="90844.283085858624"/>
    <n v="11.404694005074175"/>
    <n v="11.436271643761863"/>
    <n v="11.336784323481215"/>
  </r>
  <r>
    <x v="0"/>
    <x v="113"/>
    <n v="852.54711673700956"/>
    <n v="534.37265723114706"/>
    <n v="67.383804854147414"/>
    <n v="50.000000000000462"/>
    <n v="82965.830037495281"/>
    <n v="1504.3035788223046"/>
    <x v="2"/>
    <x v="113"/>
    <n v="12996"/>
    <n v="9.4723968967889913"/>
    <x v="0"/>
    <n v="3"/>
    <n v="0"/>
    <n v="0"/>
    <n v="1"/>
    <n v="0"/>
    <n v="0"/>
    <n v="0"/>
    <n v="0"/>
    <n v="0"/>
    <n v="0"/>
    <n v="0"/>
    <n v="0"/>
    <n v="0"/>
    <n v="0"/>
    <n v="0"/>
    <n v="1"/>
    <n v="0"/>
    <n v="0"/>
    <n v="852.54711673700956"/>
    <n v="534.37265723114706"/>
    <n v="67.383804854147414"/>
    <n v="50.000000000000462"/>
    <n v="11.32618411571743"/>
    <n v="7.0420709807709017"/>
    <n v="6.395903700855448"/>
    <n v="4.7252819634215877"/>
    <n v="4.6011966380177816"/>
    <n v="0"/>
    <n v="1"/>
    <n v="81671.071676980922"/>
    <n v="90242.969553589559"/>
    <n v="11.398605386281963"/>
    <n v="90633.052504647407"/>
    <n v="11.404106751425941"/>
    <n v="90084.571086243785"/>
    <n v="11.395866340923494"/>
    <n v="11.43256967517542"/>
    <n v="11.336156801965462"/>
  </r>
  <r>
    <x v="0"/>
    <x v="114"/>
    <n v="709.28298171590666"/>
    <n v="539.7163838034586"/>
    <n v="68.057642902688897"/>
    <n v="50.000000000000043"/>
    <n v="82674.341461050033"/>
    <n v="1367.0570084220542"/>
    <x v="2"/>
    <x v="114"/>
    <n v="13225"/>
    <n v="9.4898642567265004"/>
    <x v="0"/>
    <n v="3"/>
    <n v="0"/>
    <n v="0"/>
    <n v="1"/>
    <n v="0"/>
    <n v="0"/>
    <n v="0"/>
    <n v="0"/>
    <n v="0"/>
    <n v="0"/>
    <n v="0"/>
    <n v="0"/>
    <n v="0"/>
    <n v="0"/>
    <n v="0"/>
    <n v="1"/>
    <n v="0"/>
    <n v="0"/>
    <n v="709.28298171590666"/>
    <n v="539.7163838034586"/>
    <n v="68.057642902688897"/>
    <n v="50.000000000000043"/>
    <n v="11.322664572424257"/>
    <n v="6.9082448718795559"/>
    <n v="6.4047795467441464"/>
    <n v="4.7312399188766792"/>
    <n v="4.601196638017778"/>
    <n v="0"/>
    <n v="1"/>
    <n v="81646.68136389718"/>
    <n v="90218.872163547872"/>
    <n v="11.398347769017182"/>
    <n v="90669.135844107994"/>
    <n v="11.404712003278046"/>
    <n v="90071.934270991158"/>
    <n v="11.395720875372032"/>
    <n v="11.43016895626927"/>
    <n v="11.335847525124091"/>
  </r>
  <r>
    <x v="0"/>
    <x v="115"/>
    <n v="608.99808720113458"/>
    <n v="545.11354764149314"/>
    <n v="68.738219331715783"/>
    <n v="50.000000000000007"/>
    <n v="82454.895949324695"/>
    <n v="1272.8498541743434"/>
    <x v="2"/>
    <x v="115"/>
    <n v="13456"/>
    <n v="9.507180382212729"/>
    <x v="0"/>
    <n v="3"/>
    <n v="0"/>
    <n v="0"/>
    <n v="1"/>
    <n v="0"/>
    <n v="0"/>
    <n v="0"/>
    <n v="0"/>
    <n v="0"/>
    <n v="0"/>
    <n v="0"/>
    <n v="0"/>
    <n v="0"/>
    <n v="0"/>
    <n v="0"/>
    <n v="1"/>
    <n v="0"/>
    <n v="0"/>
    <n v="608.99808720113458"/>
    <n v="545.11354764149314"/>
    <n v="68.738219331715783"/>
    <n v="50.000000000000007"/>
    <n v="11.320006707053453"/>
    <n v="6.8026223132693158"/>
    <n v="6.4136648924541309"/>
    <n v="4.7372216371295952"/>
    <n v="4.6011966380177771"/>
    <n v="0"/>
    <n v="1"/>
    <n v="81622.291050813437"/>
    <n v="90194.774773506171"/>
    <n v="11.398090151752402"/>
    <n v="90706.39788224439"/>
    <n v="11.405334200331843"/>
    <n v="90059.406866767298"/>
    <n v="11.395576669278377"/>
    <n v="11.428681298642841"/>
    <n v="11.335829966140572"/>
  </r>
  <r>
    <x v="0"/>
    <x v="116"/>
    <n v="538.79866104079417"/>
    <n v="550.56468311790809"/>
    <n v="69.425601525032931"/>
    <n v="50"/>
    <n v="82303.910881581745"/>
    <n v="1208.7889456837352"/>
    <x v="2"/>
    <x v="116"/>
    <n v="13689"/>
    <n v="9.5243478695955126"/>
    <x v="0"/>
    <n v="3"/>
    <n v="0"/>
    <n v="0"/>
    <n v="1"/>
    <n v="0"/>
    <n v="0"/>
    <n v="0"/>
    <n v="0"/>
    <n v="0"/>
    <n v="0"/>
    <n v="0"/>
    <n v="0"/>
    <n v="0"/>
    <n v="0"/>
    <n v="0"/>
    <n v="1"/>
    <n v="0"/>
    <n v="0"/>
    <n v="538.79866104079417"/>
    <n v="550.56468311790809"/>
    <n v="69.425601525032931"/>
    <n v="50"/>
    <n v="11.318173905360938"/>
    <n v="6.7214321972664948"/>
    <n v="6.4225596639834626"/>
    <n v="4.7432270703919981"/>
    <n v="4.6011966380177771"/>
    <n v="0"/>
    <n v="1"/>
    <n v="81597.900737729695"/>
    <n v="90170.67738346447"/>
    <n v="11.397832534487623"/>
    <n v="90744.838619056609"/>
    <n v="11.40597334258733"/>
    <n v="90046.986995236381"/>
    <n v="11.395433701020536"/>
    <n v="11.427834992280767"/>
    <n v="11.336065442954304"/>
  </r>
  <r>
    <x v="0"/>
    <x v="117"/>
    <n v="489.65906272855597"/>
    <n v="556.07032994908718"/>
    <n v="70.119857540283263"/>
    <n v="50"/>
    <n v="82214.245305532037"/>
    <n v="1165.8492502179263"/>
    <x v="2"/>
    <x v="117"/>
    <n v="13924"/>
    <n v="9.5413692489313302"/>
    <x v="0"/>
    <n v="3"/>
    <n v="0"/>
    <n v="0"/>
    <n v="1"/>
    <n v="0"/>
    <n v="0"/>
    <n v="0"/>
    <n v="0"/>
    <n v="0"/>
    <n v="0"/>
    <n v="0"/>
    <n v="0"/>
    <n v="0"/>
    <n v="0"/>
    <n v="0"/>
    <n v="1"/>
    <n v="0"/>
    <n v="0"/>
    <n v="489.65906272855597"/>
    <n v="556.07032994908718"/>
    <n v="70.119857540283263"/>
    <n v="50"/>
    <n v="11.317083866583383"/>
    <n v="6.6604032961239161"/>
    <n v="6.4314637877303538"/>
    <n v="4.7492561698491524"/>
    <n v="4.6011966380177771"/>
    <n v="0"/>
    <n v="1"/>
    <n v="81573.510424645952"/>
    <n v="90146.579993422769"/>
    <n v="11.397574917222842"/>
    <n v="90784.458054544652"/>
    <n v="11.406629430044509"/>
    <n v="90034.672826021269"/>
    <n v="11.395291949528577"/>
    <n v="11.427439862255977"/>
    <n v="11.33651014444394"/>
  </r>
  <r>
    <x v="0"/>
    <x v="118"/>
    <n v="455.26134390998919"/>
    <n v="561.63103324857809"/>
    <n v="70.82105611568609"/>
    <n v="50"/>
    <n v="82176.656512881571"/>
    <n v="1137.7134332742535"/>
    <x v="2"/>
    <x v="118"/>
    <n v="14161"/>
    <n v="9.5582469862230592"/>
    <x v="0"/>
    <n v="4"/>
    <n v="0"/>
    <n v="0"/>
    <n v="0"/>
    <n v="1"/>
    <n v="0"/>
    <n v="0"/>
    <n v="0"/>
    <n v="0"/>
    <n v="0"/>
    <n v="0"/>
    <n v="0"/>
    <n v="0"/>
    <n v="0"/>
    <n v="0"/>
    <n v="1"/>
    <n v="0"/>
    <n v="0"/>
    <n v="455.26134390998919"/>
    <n v="561.63103324857809"/>
    <n v="70.82105611568609"/>
    <n v="50"/>
    <n v="11.316626556684966"/>
    <n v="6.6153528497709244"/>
    <n v="6.4403771904941802"/>
    <n v="4.7553088856689696"/>
    <n v="4.6011966380177771"/>
    <n v="0"/>
    <n v="1"/>
    <n v="81180.803405372833"/>
    <n v="89755.121920746402"/>
    <n v="11.394164581219359"/>
    <n v="90546.827759373016"/>
    <n v="11.405420742251327"/>
    <n v="89747.103667264761"/>
    <n v="11.392993194448739"/>
    <n v="11.427362808424041"/>
    <n v="11.337121166699529"/>
  </r>
  <r>
    <x v="0"/>
    <x v="119"/>
    <n v="431.18294073699246"/>
    <n v="567.24734358106389"/>
    <n v="71.529266676842951"/>
    <n v="54.500000000000007"/>
    <n v="82673.529336551728"/>
    <n v="1124.4595509948992"/>
    <x v="2"/>
    <x v="119"/>
    <n v="14400"/>
    <n v="9.5749834855640916"/>
    <x v="0"/>
    <n v="4"/>
    <n v="0"/>
    <n v="0"/>
    <n v="0"/>
    <n v="1"/>
    <n v="0"/>
    <n v="0"/>
    <n v="0"/>
    <n v="0"/>
    <n v="0"/>
    <n v="0"/>
    <n v="0"/>
    <n v="0"/>
    <n v="0"/>
    <n v="0"/>
    <n v="1"/>
    <n v="0"/>
    <n v="0"/>
    <n v="431.18294073699246"/>
    <n v="567.24734358106389"/>
    <n v="71.529266676842951"/>
    <n v="54.500000000000007"/>
    <n v="11.322654749201323"/>
    <n v="6.582564704919549"/>
    <n v="6.4492997994764103"/>
    <n v="4.7613851670112108"/>
    <n v="4.645384958866936"/>
    <n v="0"/>
    <n v="1"/>
    <n v="81156.413092289091"/>
    <n v="89731.024530704701"/>
    <n v="11.39390696395458"/>
    <n v="90588.804592212691"/>
    <n v="11.406110720111887"/>
    <n v="89734.995595357788"/>
    <n v="11.392853815394613"/>
    <n v="11.42822849372458"/>
    <n v="11.343353836058121"/>
  </r>
  <r>
    <x v="0"/>
    <x v="120"/>
    <n v="414.32805851589467"/>
    <n v="572.9198170168745"/>
    <n v="72.244559343611385"/>
    <n v="59.90000000000002"/>
    <n v="83250.842458600833"/>
    <n v="1119.3924348763805"/>
    <x v="2"/>
    <x v="120"/>
    <n v="14641"/>
    <n v="9.5915810911934827"/>
    <x v="0"/>
    <n v="4"/>
    <n v="0"/>
    <n v="0"/>
    <n v="0"/>
    <n v="1"/>
    <n v="0"/>
    <n v="0"/>
    <n v="0"/>
    <n v="0"/>
    <n v="0"/>
    <n v="0"/>
    <n v="0"/>
    <n v="0"/>
    <n v="0"/>
    <n v="0"/>
    <n v="1"/>
    <n v="0"/>
    <n v="0"/>
    <n v="414.32805851589467"/>
    <n v="572.9198170168745"/>
    <n v="72.244559343611385"/>
    <n v="59.90000000000002"/>
    <n v="11.32961352741432"/>
    <n v="6.5589560820084314"/>
    <n v="6.4582315422814744"/>
    <n v="4.7674849620368427"/>
    <n v="4.6959559059570335"/>
    <n v="0"/>
    <n v="1"/>
    <n v="81132.022779205348"/>
    <n v="89706.927140663"/>
    <n v="11.3936493466898"/>
    <n v="90631.96012372819"/>
    <n v="11.406817643174136"/>
    <n v="89722.988006533531"/>
    <n v="11.392715593026466"/>
    <n v="11.429397489198443"/>
    <n v="11.35047656561871"/>
  </r>
  <r>
    <x v="0"/>
    <x v="121"/>
    <n v="402.52964096112623"/>
    <n v="578.64901518704323"/>
    <n v="72.967004937047506"/>
    <n v="65.885000000000019"/>
    <n v="83857.583912024449"/>
    <n v="1120.0306610852169"/>
    <x v="2"/>
    <x v="121"/>
    <n v="14884"/>
    <n v="9.6080420894665135"/>
    <x v="0"/>
    <n v="4"/>
    <n v="0"/>
    <n v="0"/>
    <n v="0"/>
    <n v="1"/>
    <n v="0"/>
    <n v="0"/>
    <n v="0"/>
    <n v="0"/>
    <n v="0"/>
    <n v="0"/>
    <n v="0"/>
    <n v="0"/>
    <n v="0"/>
    <n v="0"/>
    <n v="1"/>
    <n v="0"/>
    <n v="0"/>
    <n v="402.52964096112623"/>
    <n v="578.64901518704323"/>
    <n v="72.967004937047506"/>
    <n v="65.885000000000019"/>
    <n v="11.336875209339336"/>
    <n v="6.5420920209221904"/>
    <n v="6.4671723469175619"/>
    <n v="4.7736082179175536"/>
    <n v="4.7491703830645049"/>
    <n v="0"/>
    <n v="1"/>
    <n v="81107.632466121606"/>
    <n v="89682.829750621298"/>
    <n v="11.393391729425019"/>
    <n v="90676.294353919511"/>
    <n v="11.407541511438078"/>
    <n v="89711.079246721274"/>
    <n v="11.392578508303876"/>
    <n v="11.430773944706045"/>
    <n v="11.357999535393128"/>
  </r>
  <r>
    <x v="0"/>
    <x v="122"/>
    <n v="556.81953172720421"/>
    <n v="584.43550533891369"/>
    <n v="73.696674986417975"/>
    <n v="72.473000000000042"/>
    <n v="91673.910856046074"/>
    <n v="1287.4247120525358"/>
    <x v="2"/>
    <x v="122"/>
    <n v="15129"/>
    <n v="9.6243687107448341"/>
    <x v="0"/>
    <n v="5"/>
    <n v="0"/>
    <n v="0"/>
    <n v="0"/>
    <n v="0"/>
    <n v="1"/>
    <n v="0"/>
    <n v="0"/>
    <n v="0"/>
    <n v="0"/>
    <n v="0"/>
    <n v="0"/>
    <n v="0"/>
    <n v="0"/>
    <n v="0"/>
    <n v="1"/>
    <n v="0"/>
    <n v="0"/>
    <n v="556.81953172720421"/>
    <n v="584.43550533891369"/>
    <n v="73.696674986417975"/>
    <n v="72.473000000000042"/>
    <n v="11.425993112378592"/>
    <n v="6.7429116055704492"/>
    <n v="6.476122141797358"/>
    <n v="4.7797548808454051"/>
    <n v="4.8046473535817"/>
    <n v="0"/>
    <n v="1"/>
    <n v="89928.076658905018"/>
    <n v="98501.202559035999"/>
    <n v="11.49464992759626"/>
    <n v="99480.160563347425"/>
    <n v="11.508607429643831"/>
    <n v="98604.058000612655"/>
    <n v="11.494835343525242"/>
    <n v="11.435755115286968"/>
    <n v="11.368038656724725"/>
  </r>
  <r>
    <x v="0"/>
    <x v="123"/>
    <n v="667.57294309400299"/>
    <n v="1359.5759933272677"/>
    <n v="298.65712091307267"/>
    <n v="79.720250000000064"/>
    <n v="105619.71190514733"/>
    <n v="2405.5263073343431"/>
    <x v="2"/>
    <x v="123"/>
    <n v="15376"/>
    <n v="9.6405631312100741"/>
    <x v="0"/>
    <n v="5"/>
    <n v="0"/>
    <n v="0"/>
    <n v="0"/>
    <n v="0"/>
    <n v="1"/>
    <n v="0"/>
    <n v="0"/>
    <n v="0"/>
    <n v="0"/>
    <n v="0"/>
    <n v="0"/>
    <n v="0"/>
    <n v="0"/>
    <n v="0"/>
    <n v="1"/>
    <n v="0"/>
    <n v="0"/>
    <n v="667.57294309400299"/>
    <n v="1359.5759933272677"/>
    <n v="298.65712091307267"/>
    <n v="79.720250000000064"/>
    <n v="11.567600298602851"/>
    <n v="6.8656613030715246"/>
    <n v="7.2616379836491021"/>
    <n v="5.8407451543188049"/>
    <n v="4.8623184369283239"/>
    <n v="0"/>
    <n v="1"/>
    <n v="89903.686345821276"/>
    <n v="98477.105168994298"/>
    <n v="11.494392310331481"/>
    <n v="99526.852190890393"/>
    <n v="11.509365188311154"/>
    <n v="98592.342097335058"/>
    <n v="11.494700478822619"/>
    <n v="11.553717563451661"/>
    <n v="11.503131340275733"/>
  </r>
  <r>
    <x v="0"/>
    <x v="124"/>
    <n v="747.8783237596117"/>
    <n v="1720.4622813049996"/>
    <n v="324.06604003988247"/>
    <n v="87.692270000000065"/>
    <n v="107945.24812430887"/>
    <n v="2880.0989151044937"/>
    <x v="2"/>
    <x v="124"/>
    <n v="15625"/>
    <n v="9.656627474604603"/>
    <x v="0"/>
    <n v="5"/>
    <n v="0"/>
    <n v="0"/>
    <n v="0"/>
    <n v="0"/>
    <n v="1"/>
    <n v="0"/>
    <n v="0"/>
    <n v="0"/>
    <n v="0"/>
    <n v="0"/>
    <n v="0"/>
    <n v="0"/>
    <n v="0"/>
    <n v="0"/>
    <n v="1"/>
    <n v="0"/>
    <n v="0"/>
    <n v="747.8783237596117"/>
    <n v="1720.4622813049996"/>
    <n v="324.06604003988247"/>
    <n v="87.692270000000065"/>
    <n v="11.589379415745814"/>
    <n v="6.9460958499347347"/>
    <n v="7.4874394107982551"/>
    <n v="5.9120005908714335"/>
    <n v="4.9221370203144419"/>
    <n v="0"/>
    <n v="1"/>
    <n v="89879.296032737533"/>
    <n v="98453.007778952597"/>
    <n v="11.4941346930667"/>
    <n v="99574.72251710917"/>
    <n v="11.510139892180169"/>
    <n v="98580.720298714223"/>
    <n v="11.494566697382313"/>
    <n v="11.602924417795608"/>
    <n v="11.527688646404989"/>
  </r>
  <r>
    <x v="0"/>
    <x v="125"/>
    <n v="806.89786286147591"/>
    <n v="1874.8885681778311"/>
    <n v="329.54893523204919"/>
    <n v="96.461496500000067"/>
    <n v="109142.61753435615"/>
    <n v="3107.7968627713562"/>
    <x v="2"/>
    <x v="125"/>
    <n v="15876"/>
    <n v="9.6725638139029559"/>
    <x v="0"/>
    <n v="5"/>
    <n v="0"/>
    <n v="0"/>
    <n v="0"/>
    <n v="0"/>
    <n v="1"/>
    <n v="0"/>
    <n v="0"/>
    <n v="0"/>
    <n v="0"/>
    <n v="0"/>
    <n v="0"/>
    <n v="0"/>
    <n v="0"/>
    <n v="0"/>
    <n v="1"/>
    <n v="0"/>
    <n v="0"/>
    <n v="806.89786286147591"/>
    <n v="1874.8885681778311"/>
    <n v="329.54893523204919"/>
    <n v="96.461496500000067"/>
    <n v="11.600410723725087"/>
    <n v="7.0013408761056652"/>
    <n v="7.5703920414662411"/>
    <n v="5.9267324581991341"/>
    <n v="4.9840512496448719"/>
    <n v="0"/>
    <n v="1"/>
    <n v="89854.905719653791"/>
    <n v="98428.91038891091"/>
    <n v="11.493877075801921"/>
    <n v="99623.771542003757"/>
    <n v="11.510931541250873"/>
    <n v="98569.191105050326"/>
    <n v="11.494433981940906"/>
    <n v="11.624825637898049"/>
    <n v="11.541046941732477"/>
  </r>
  <r>
    <x v="0"/>
    <x v="126"/>
    <n v="851.04537059507834"/>
    <n v="1962.2482858895"/>
    <n v="333.06864806354645"/>
    <n v="106.1076461000001"/>
    <n v="113942.82230378315"/>
    <n v="3252.4699506481252"/>
    <x v="2"/>
    <x v="126"/>
    <n v="16129"/>
    <n v="9.6883741729171824"/>
    <x v="1"/>
    <n v="6"/>
    <n v="0"/>
    <n v="0"/>
    <n v="0"/>
    <n v="0"/>
    <n v="0"/>
    <n v="1"/>
    <n v="0"/>
    <n v="0"/>
    <n v="0"/>
    <n v="0"/>
    <n v="0"/>
    <n v="0"/>
    <n v="0"/>
    <n v="0"/>
    <n v="1"/>
    <n v="0"/>
    <n v="0"/>
    <n v="851.04537059507834"/>
    <n v="1962.2482858895"/>
    <n v="333.06864806354645"/>
    <n v="106.1076461000001"/>
    <n v="11.64345204281523"/>
    <n v="7.0407571203600554"/>
    <n v="7.6144405899584164"/>
    <n v="5.9360763852937888"/>
    <n v="5.0480022369538542"/>
    <n v="0"/>
    <n v="1"/>
    <n v="97068.772979399728"/>
    <n v="105649.51487862384"/>
    <n v="11.57107335062474"/>
    <n v="114064.56778933309"/>
    <n v="11.658271332827235"/>
    <n v="112471.35136292536"/>
    <n v="11.633160880559856"/>
    <n v="11.638185825833162"/>
    <n v="11.552311361827421"/>
  </r>
  <r>
    <x v="0"/>
    <x v="127"/>
    <n v="884.81079467452037"/>
    <n v="2016.1761847633404"/>
    <n v="336.42175689209961"/>
    <n v="116.71841070500011"/>
    <n v="114773.95554613177"/>
    <n v="3354.1271470349607"/>
    <x v="2"/>
    <x v="127"/>
    <n v="16384"/>
    <n v="9.7040605278392338"/>
    <x v="1"/>
    <n v="6"/>
    <n v="0"/>
    <n v="0"/>
    <n v="0"/>
    <n v="0"/>
    <n v="0"/>
    <n v="1"/>
    <n v="0"/>
    <n v="0"/>
    <n v="0"/>
    <n v="0"/>
    <n v="0"/>
    <n v="0"/>
    <n v="0"/>
    <n v="0"/>
    <n v="1"/>
    <n v="0"/>
    <n v="0"/>
    <n v="884.81079467452037"/>
    <n v="2016.1761847633404"/>
    <n v="336.42175689209961"/>
    <n v="116.71841070500011"/>
    <n v="11.650719869064096"/>
    <n v="7.0698890311759248"/>
    <n v="7.6406942935087221"/>
    <n v="5.9448975419114296"/>
    <n v="5.1139247324585471"/>
    <n v="0"/>
    <n v="1"/>
    <n v="97044.382666315985"/>
    <n v="105625.41748858214"/>
    <n v="11.570815733359961"/>
    <n v="114115.97421157932"/>
    <n v="11.659096872301321"/>
    <n v="112460.00302122711"/>
    <n v="11.633030246950808"/>
    <n v="11.647381670971168"/>
    <n v="11.562884113865454"/>
  </r>
  <r>
    <x v="0"/>
    <x v="128"/>
    <n v="911.33738188270945"/>
    <n v="2053.4906546184466"/>
    <n v="339.78821669581237"/>
    <n v="128.39025177500014"/>
    <n v="115548.19630931872"/>
    <n v="3433.0065049719688"/>
    <x v="2"/>
    <x v="128"/>
    <n v="16641"/>
    <n v="9.7196248087233439"/>
    <x v="1"/>
    <n v="6"/>
    <n v="0"/>
    <n v="0"/>
    <n v="0"/>
    <n v="0"/>
    <n v="0"/>
    <n v="1"/>
    <n v="0"/>
    <n v="0"/>
    <n v="0"/>
    <n v="0"/>
    <n v="0"/>
    <n v="0"/>
    <n v="0"/>
    <n v="0"/>
    <n v="1"/>
    <n v="0"/>
    <n v="0"/>
    <n v="911.33738188270945"/>
    <n v="2053.4906546184466"/>
    <n v="339.78821669581237"/>
    <n v="128.39025177500014"/>
    <n v="11.657443005968569"/>
    <n v="7.0921946856599813"/>
    <n v="7.6584648636402983"/>
    <n v="5.953676229080302"/>
    <n v="5.181748074311896"/>
    <n v="0"/>
    <n v="1"/>
    <n v="97019.992353232243"/>
    <n v="105601.32009854044"/>
    <n v="11.57055811609518"/>
    <n v="114168.55933250138"/>
    <n v="11.659939356977098"/>
    <n v="112448.74299436694"/>
    <n v="11.632900629956024"/>
    <n v="11.654565555113491"/>
    <n v="11.573244767732399"/>
  </r>
  <r>
    <x v="0"/>
    <x v="129"/>
    <n v="932.82569118454728"/>
    <n v="2082.6019151683677"/>
    <n v="343.18632308624967"/>
    <n v="141.22927695245016"/>
    <n v="116291.1165841769"/>
    <n v="3499.8432063916148"/>
    <x v="2"/>
    <x v="129"/>
    <n v="16900"/>
    <n v="9.7350689009111644"/>
    <x v="1"/>
    <n v="6"/>
    <n v="0"/>
    <n v="0"/>
    <n v="0"/>
    <n v="0"/>
    <n v="0"/>
    <n v="1"/>
    <n v="0"/>
    <n v="0"/>
    <n v="0"/>
    <n v="0"/>
    <n v="0"/>
    <n v="0"/>
    <n v="0"/>
    <n v="0"/>
    <n v="1"/>
    <n v="0"/>
    <n v="0"/>
    <n v="932.82569118454728"/>
    <n v="2082.6019151683677"/>
    <n v="343.18632308624967"/>
    <n v="141.22927695245016"/>
    <n v="11.663851951962352"/>
    <n v="7.1099059514765353"/>
    <n v="7.6721127378918235"/>
    <n v="5.9624599691902711"/>
    <n v="5.2513971833400372"/>
    <n v="0"/>
    <n v="1"/>
    <n v="96995.6020401485"/>
    <n v="105577.22270849874"/>
    <n v="11.570300498830401"/>
    <n v="114222.32315209924"/>
    <n v="11.660798786854565"/>
    <n v="112437.56991838863"/>
    <n v="11.632772013874661"/>
    <n v="11.66082995550954"/>
    <n v="11.583603605554137"/>
  </r>
  <r>
    <x v="0"/>
    <x v="130"/>
    <n v="950.81640293450039"/>
    <n v="2107.7161113219195"/>
    <n v="346.6182087394601"/>
    <n v="155.35220464769017"/>
    <n v="117016.07582667803"/>
    <n v="3560.5029276435698"/>
    <x v="2"/>
    <x v="130"/>
    <n v="17161"/>
    <n v="9.7503946464023024"/>
    <x v="1"/>
    <n v="6"/>
    <n v="0"/>
    <n v="0"/>
    <n v="0"/>
    <n v="0"/>
    <n v="0"/>
    <n v="1"/>
    <n v="0"/>
    <n v="0"/>
    <n v="0"/>
    <n v="0"/>
    <n v="0"/>
    <n v="0"/>
    <n v="0"/>
    <n v="0"/>
    <n v="1"/>
    <n v="0"/>
    <n v="0"/>
    <n v="950.81640293450039"/>
    <n v="2107.7161113219195"/>
    <n v="346.6182087394601"/>
    <n v="155.35220464769017"/>
    <n v="11.670066604569364"/>
    <n v="7.124496888717843"/>
    <n v="7.6837388905835704"/>
    <n v="5.9712534025560666"/>
    <n v="5.3227935569902174"/>
    <n v="0"/>
    <n v="1"/>
    <n v="96971.211727064743"/>
    <n v="105553.12531845705"/>
    <n v="11.57004288156562"/>
    <n v="114277.26567037294"/>
    <n v="11.661675161933724"/>
    <n v="112426.48246069193"/>
    <n v="11.63264438336682"/>
    <n v="11.666740056299199"/>
    <n v="11.594059193633072"/>
  </r>
  <r>
    <x v="0"/>
    <x v="131"/>
    <n v="966.38828535052073"/>
    <n v="2130.9373609360728"/>
    <n v="350.08439306908946"/>
    <n v="170.88742511245871"/>
    <n v="119064.83421584955"/>
    <n v="3618.2974644681417"/>
    <x v="2"/>
    <x v="131"/>
    <n v="17424"/>
    <n v="9.7656038451727412"/>
    <x v="1"/>
    <n v="7"/>
    <n v="0"/>
    <n v="0"/>
    <n v="0"/>
    <n v="0"/>
    <n v="0"/>
    <n v="0"/>
    <n v="1"/>
    <n v="0"/>
    <n v="0"/>
    <n v="0"/>
    <n v="0"/>
    <n v="0"/>
    <n v="0"/>
    <n v="0"/>
    <n v="1"/>
    <n v="0"/>
    <n v="0"/>
    <n v="966.38828535052073"/>
    <n v="2130.9373609360728"/>
    <n v="350.08439306908946"/>
    <n v="170.88742511245871"/>
    <n v="11.687423449073499"/>
    <n v="7.1369564588825778"/>
    <n v="7.6943697817611865"/>
    <n v="5.9800569192060342"/>
    <n v="5.3958562369980294"/>
    <n v="1"/>
    <n v="1"/>
    <n v="107002.42845922943"/>
    <n v="116615.42768932082"/>
    <n v="11.672669329572784"/>
    <n v="114333.38688732246"/>
    <n v="11.662568482214573"/>
    <n v="112415.47931907864"/>
    <n v="11.632517723442575"/>
    <n v="11.535811755221706"/>
    <n v="11.613678638821673"/>
  </r>
  <r>
    <x v="0"/>
    <x v="132"/>
    <n v="980.29677107469865"/>
    <n v="1165.4933623871589"/>
    <n v="125.0306530341191"/>
    <n v="187.97616762370453"/>
    <n v="110193.47772163803"/>
    <n v="2458.7969541196808"/>
    <x v="2"/>
    <x v="132"/>
    <n v="17689"/>
    <n v="9.7806982564435074"/>
    <x v="1"/>
    <n v="7"/>
    <n v="0"/>
    <n v="0"/>
    <n v="0"/>
    <n v="0"/>
    <n v="0"/>
    <n v="0"/>
    <n v="1"/>
    <n v="0"/>
    <n v="0"/>
    <n v="0"/>
    <n v="0"/>
    <n v="0"/>
    <n v="0"/>
    <n v="0"/>
    <n v="1"/>
    <n v="0"/>
    <n v="0"/>
    <n v="980.29677107469865"/>
    <n v="1165.4933623871589"/>
    <n v="125.0306530341191"/>
    <n v="187.97616762370453"/>
    <n v="11.609992988120345"/>
    <n v="7.1479553391850628"/>
    <n v="7.1151802974575018"/>
    <n v="5.1382022333375543"/>
    <n v="5.4705027304200486"/>
    <n v="1"/>
    <n v="1"/>
    <n v="106978.03814614569"/>
    <n v="116591.33029927911"/>
    <n v="11.672411712308003"/>
    <n v="114390.68680294779"/>
    <n v="11.663478747697113"/>
    <n v="112404.55922083493"/>
    <n v="11.632392019451396"/>
    <n v="11.400912976573375"/>
    <n v="11.524794695661939"/>
  </r>
  <r>
    <x v="0"/>
    <x v="133"/>
    <n v="798.70773975228906"/>
    <n v="683.77160993189307"/>
    <n v="103.42550116789415"/>
    <n v="206.77378438607496"/>
    <n v="106858.40019753636"/>
    <n v="1792.6786352381514"/>
    <x v="2"/>
    <x v="133"/>
    <n v="17956"/>
    <n v="9.7956795999018222"/>
    <x v="1"/>
    <n v="7"/>
    <n v="0"/>
    <n v="0"/>
    <n v="0"/>
    <n v="0"/>
    <n v="0"/>
    <n v="0"/>
    <n v="1"/>
    <n v="0"/>
    <n v="0"/>
    <n v="0"/>
    <n v="0"/>
    <n v="0"/>
    <n v="0"/>
    <n v="0"/>
    <n v="1"/>
    <n v="0"/>
    <n v="0"/>
    <n v="798.70773975228906"/>
    <n v="683.77160993189307"/>
    <n v="103.42550116789415"/>
    <n v="206.77378438607496"/>
    <n v="11.57925987438656"/>
    <n v="6.9938545049921563"/>
    <n v="6.6184501510896165"/>
    <n v="5.0026299032668815"/>
    <n v="5.5466498677392675"/>
    <n v="1"/>
    <n v="1"/>
    <n v="106953.64783306194"/>
    <n v="116567.23290923741"/>
    <n v="11.672154095043224"/>
    <n v="114449.16541724894"/>
    <n v="11.664405958381344"/>
    <n v="112393.72092184777"/>
    <n v="11.632267257071987"/>
    <n v="11.339226964186789"/>
    <n v="11.499162826324522"/>
  </r>
  <r>
    <x v="0"/>
    <x v="134"/>
    <n v="869.02727107965597"/>
    <n v="443.92098299164326"/>
    <n v="102.17421033991648"/>
    <n v="227.45116282468251"/>
    <n v="105805.88861043188"/>
    <n v="1642.5736272358984"/>
    <x v="2"/>
    <x v="134"/>
    <n v="18225"/>
    <n v="9.8105495568768593"/>
    <x v="1"/>
    <n v="7"/>
    <n v="0"/>
    <n v="0"/>
    <n v="0"/>
    <n v="0"/>
    <n v="0"/>
    <n v="0"/>
    <n v="1"/>
    <n v="0"/>
    <n v="0"/>
    <n v="0"/>
    <n v="0"/>
    <n v="0"/>
    <n v="0"/>
    <n v="0"/>
    <n v="1"/>
    <n v="0"/>
    <n v="0"/>
    <n v="869.02727107965597"/>
    <n v="443.92098299164326"/>
    <n v="102.17421033991648"/>
    <n v="227.45116282468251"/>
    <n v="11.569361454801081"/>
    <n v="7.0563769897317483"/>
    <n v="6.2323165124441573"/>
    <n v="4.9941853609208229"/>
    <n v="5.6242145858172004"/>
    <n v="1"/>
    <n v="1"/>
    <n v="106929.2575199782"/>
    <n v="116543.13551919573"/>
    <n v="11.671896477778443"/>
    <n v="114508.82273022592"/>
    <n v="11.665350114267266"/>
    <n v="112382.96320575442"/>
    <n v="11.632143422302489"/>
    <n v="11.314499041484142"/>
    <n v="11.49181483414749"/>
  </r>
  <r>
    <x v="0"/>
    <x v="135"/>
    <n v="921.35026154134357"/>
    <n v="325.01602130177537"/>
    <n v="102.96739785935"/>
    <n v="250.19627910715079"/>
    <n v="105541.74778716901"/>
    <n v="1599.5299598096196"/>
    <x v="2"/>
    <x v="135"/>
    <n v="18496"/>
    <n v="9.8253097714721047"/>
    <x v="1"/>
    <n v="8"/>
    <n v="0"/>
    <n v="0"/>
    <n v="0"/>
    <n v="0"/>
    <n v="0"/>
    <n v="0"/>
    <n v="0"/>
    <n v="1"/>
    <n v="0"/>
    <n v="0"/>
    <n v="0"/>
    <n v="0"/>
    <n v="0"/>
    <n v="0"/>
    <n v="1"/>
    <n v="0"/>
    <n v="0"/>
    <n v="921.35026154134357"/>
    <n v="325.01602130177537"/>
    <n v="102.96739785935"/>
    <n v="250.19627910715079"/>
    <n v="11.566861867246727"/>
    <n v="7.1004866259074042"/>
    <n v="5.9662188060677099"/>
    <n v="4.9995465859063328"/>
    <n v="5.7031146274281657"/>
    <n v="1"/>
    <n v="1"/>
    <n v="109228.43481661269"/>
    <n v="116519.03812915403"/>
    <n v="11.671638860513664"/>
    <n v="114569.65874187871"/>
    <n v="11.666311215354877"/>
    <n v="112372.28488312315"/>
    <n v="11.632020501451057"/>
    <n v="11.304679113857377"/>
    <n v="11.490941036507962"/>
  </r>
  <r>
    <x v="0"/>
    <x v="136"/>
    <n v="961.10666658238051"/>
    <n v="266.59409575490088"/>
    <n v="103.9742163795469"/>
    <n v="275.21590701786585"/>
    <n v="105477.95074161021"/>
    <n v="1606.8908857346944"/>
    <x v="2"/>
    <x v="136"/>
    <n v="18769"/>
    <n v="9.8399618516562501"/>
    <x v="1"/>
    <n v="8"/>
    <n v="0"/>
    <n v="0"/>
    <n v="0"/>
    <n v="0"/>
    <n v="0"/>
    <n v="0"/>
    <n v="0"/>
    <n v="1"/>
    <n v="0"/>
    <n v="0"/>
    <n v="0"/>
    <n v="0"/>
    <n v="0"/>
    <n v="0"/>
    <n v="1"/>
    <n v="0"/>
    <n v="0"/>
    <n v="961.10666658238051"/>
    <n v="266.59409575490088"/>
    <n v="103.9742163795469"/>
    <n v="275.21590701786585"/>
    <n v="11.566257212345338"/>
    <n v="7.1327478379349083"/>
    <n v="5.8039480647462449"/>
    <n v="5.0063106245666775"/>
    <n v="5.78326915279058"/>
    <n v="1"/>
    <n v="1"/>
    <n v="109204.04450352894"/>
    <n v="116494.94073911232"/>
    <n v="11.671381243248883"/>
    <n v="114631.67345220732"/>
    <n v="11.66728926164418"/>
    <n v="112361.68479066406"/>
    <n v="11.631898481126766"/>
    <n v="11.302365731639417"/>
    <n v="11.494809446750621"/>
  </r>
  <r>
    <x v="0"/>
    <x v="137"/>
    <n v="992.09776494614084"/>
    <n v="238.42399383250381"/>
    <n v="105.01167299750274"/>
    <n v="302.73749771965248"/>
    <n v="105737.21343452064"/>
    <n v="1638.2709294957999"/>
    <x v="2"/>
    <x v="137"/>
    <n v="19044"/>
    <n v="9.8545073703144102"/>
    <x v="1"/>
    <n v="8"/>
    <n v="0"/>
    <n v="0"/>
    <n v="0"/>
    <n v="0"/>
    <n v="0"/>
    <n v="0"/>
    <n v="0"/>
    <n v="1"/>
    <n v="0"/>
    <n v="0"/>
    <n v="0"/>
    <n v="0"/>
    <n v="0"/>
    <n v="0"/>
    <n v="1"/>
    <n v="0"/>
    <n v="0"/>
    <n v="992.09776494614084"/>
    <n v="238.42399383250381"/>
    <n v="105.01167299750274"/>
    <n v="302.73749771965248"/>
    <n v="11.5687121764492"/>
    <n v="7.1571936677102004"/>
    <n v="5.7151709776151387"/>
    <n v="5.0132329630715891"/>
    <n v="5.8645992617724145"/>
    <n v="1"/>
    <n v="1"/>
    <n v="109179.6541904452"/>
    <n v="116470.84334907062"/>
    <n v="11.671123625984103"/>
    <n v="114694.86686121175"/>
    <n v="11.668284253135175"/>
    <n v="112351.16179046858"/>
    <n v="11.63177734823087"/>
    <n v="11.303965528374176"/>
    <n v="11.502004005400622"/>
  </r>
  <r>
    <x v="0"/>
    <x v="138"/>
    <n v="1016.984764784158"/>
    <n v="225.39021233085583"/>
    <n v="106.06156117289379"/>
    <n v="333.01124749161772"/>
    <n v="106202.43601039218"/>
    <n v="1681.4477857795252"/>
    <x v="2"/>
    <x v="138"/>
    <n v="19321"/>
    <n v="9.868947866261383"/>
    <x v="1"/>
    <n v="8"/>
    <n v="0"/>
    <n v="0"/>
    <n v="0"/>
    <n v="0"/>
    <n v="0"/>
    <n v="0"/>
    <n v="0"/>
    <n v="1"/>
    <n v="0"/>
    <n v="0"/>
    <n v="0"/>
    <n v="0"/>
    <n v="0"/>
    <n v="0"/>
    <n v="1"/>
    <n v="0"/>
    <n v="0"/>
    <n v="1016.984764784158"/>
    <n v="225.39021233085583"/>
    <n v="106.06156117289379"/>
    <n v="333.01124749161772"/>
    <n v="11.573102325477867"/>
    <n v="7.1764009248454075"/>
    <n v="5.6712671966591079"/>
    <n v="5.0201898043884956"/>
    <n v="5.9470284282097312"/>
    <n v="1"/>
    <n v="1"/>
    <n v="109155.26387736146"/>
    <n v="116446.74595902892"/>
    <n v="11.670866008719322"/>
    <n v="114759.23896889201"/>
    <n v="11.669296189827859"/>
    <n v="112340.71476927641"/>
    <n v="11.631657089948346"/>
    <n v="11.307726103953092"/>
    <n v="11.51126665898644"/>
  </r>
  <r>
    <x v="0"/>
    <x v="139"/>
    <n v="1037.6308279639884"/>
    <n v="219.93510373417786"/>
    <n v="107.12215392916434"/>
    <n v="366.31237224077955"/>
    <n v="103688.84341652395"/>
    <n v="1731.0004578681101"/>
    <x v="2"/>
    <x v="139"/>
    <n v="19600"/>
    <n v="9.8832848452186077"/>
    <x v="1"/>
    <n v="8"/>
    <n v="0"/>
    <n v="0"/>
    <n v="0"/>
    <n v="0"/>
    <n v="0"/>
    <n v="0"/>
    <n v="0"/>
    <n v="1"/>
    <n v="0"/>
    <n v="0"/>
    <n v="0"/>
    <n v="0"/>
    <n v="0"/>
    <n v="0"/>
    <n v="1"/>
    <n v="0"/>
    <n v="0"/>
    <n v="1037.6308279639884"/>
    <n v="219.93510373417786"/>
    <n v="107.12215392916434"/>
    <n v="366.31237224077955"/>
    <n v="11.549149803246928"/>
    <n v="7.1920598232636133"/>
    <n v="5.6523038632857272"/>
    <n v="5.0271687783847758"/>
    <n v="6.030482850002004"/>
    <n v="1"/>
    <n v="1"/>
    <n v="109130.87356427772"/>
    <n v="116422.64856898722"/>
    <n v="11.670608391454543"/>
    <n v="114824.78977524808"/>
    <n v="11.670325071722234"/>
    <n v="112330.34263776877"/>
    <n v="11.631537693739773"/>
    <n v="11.312807093529273"/>
    <n v="11.521723996888372"/>
  </r>
  <r>
    <x v="0"/>
    <x v="140"/>
    <n v="1055.3404871160205"/>
    <n v="218.27994941152639"/>
    <n v="108.19337318291015"/>
    <n v="402.9436094648575"/>
    <n v="104330.69800567033"/>
    <n v="1784.7574191753145"/>
    <x v="2"/>
    <x v="140"/>
    <n v="19881"/>
    <n v="9.8975197807563369"/>
    <x v="1"/>
    <n v="9"/>
    <n v="0"/>
    <n v="0"/>
    <n v="0"/>
    <n v="0"/>
    <n v="0"/>
    <n v="0"/>
    <n v="0"/>
    <n v="0"/>
    <n v="1"/>
    <n v="0"/>
    <n v="0"/>
    <n v="0"/>
    <n v="0"/>
    <n v="0"/>
    <n v="1"/>
    <n v="0"/>
    <n v="0"/>
    <n v="1055.3404871160205"/>
    <n v="218.27994941152639"/>
    <n v="108.19337318291015"/>
    <n v="402.9436094648575"/>
    <n v="11.555320921803579"/>
    <n v="7.2052989789726407"/>
    <n v="5.6464782921832377"/>
    <n v="5.0341685816705901"/>
    <n v="6.1148917203382176"/>
    <n v="1"/>
    <n v="1"/>
    <n v="99730.632522206419"/>
    <n v="108310.73975483944"/>
    <n v="11.592824058458808"/>
    <n v="114891.51928027997"/>
    <n v="11.671370898818299"/>
    <n v="112320.0443298867"/>
    <n v="11.63141914733348"/>
    <n v="11.318822598500121"/>
    <n v="11.532857315219504"/>
  </r>
  <r>
    <x v="0"/>
    <x v="141"/>
    <n v="1071.0272375978552"/>
    <n v="218.53549622564503"/>
    <n v="109.27530668618468"/>
    <n v="113.87289568935859"/>
    <n v="97240.471565406988"/>
    <n v="1512.7109361990435"/>
    <x v="2"/>
    <x v="141"/>
    <n v="20164"/>
    <n v="9.9116541152025217"/>
    <x v="1"/>
    <n v="9"/>
    <n v="0"/>
    <n v="0"/>
    <n v="0"/>
    <n v="0"/>
    <n v="0"/>
    <n v="0"/>
    <n v="0"/>
    <n v="0"/>
    <n v="1"/>
    <n v="0"/>
    <n v="0"/>
    <n v="0"/>
    <n v="0"/>
    <n v="0"/>
    <n v="1"/>
    <n v="0"/>
    <n v="0"/>
    <n v="1071.0272375978552"/>
    <n v="218.53549622564503"/>
    <n v="109.27530668618468"/>
    <n v="113.87289568935859"/>
    <n v="11.484942277918579"/>
    <n v="7.2168812551058581"/>
    <n v="5.6473799469852075"/>
    <n v="5.041189009433956"/>
    <n v="5.0966682049444456"/>
    <n v="1"/>
    <n v="1"/>
    <n v="99706.242209122676"/>
    <n v="108286.64236479774"/>
    <n v="11.592566441194029"/>
    <n v="114959.42748398767"/>
    <n v="11.672433671116057"/>
    <n v="112309.81880217361"/>
    <n v="11.631301438717975"/>
    <n v="11.273076015954272"/>
    <n v="11.407194504756685"/>
  </r>
  <r>
    <x v="0"/>
    <x v="142"/>
    <n v="1085.3308519013062"/>
    <n v="219.75722484790319"/>
    <n v="110.36805973019108"/>
    <n v="77.607970837521407"/>
    <n v="95192.257308312299"/>
    <n v="1493.064107316922"/>
    <x v="2"/>
    <x v="142"/>
    <n v="20449"/>
    <n v="9.9256892605198139"/>
    <x v="1"/>
    <n v="9"/>
    <n v="0"/>
    <n v="0"/>
    <n v="0"/>
    <n v="0"/>
    <n v="0"/>
    <n v="0"/>
    <n v="0"/>
    <n v="0"/>
    <n v="1"/>
    <n v="0"/>
    <n v="0"/>
    <n v="0"/>
    <n v="0"/>
    <n v="0"/>
    <n v="1"/>
    <n v="0"/>
    <n v="0"/>
    <n v="1085.3308519013062"/>
    <n v="219.75722484790319"/>
    <n v="110.36805973019108"/>
    <n v="77.607970837521407"/>
    <n v="11.463653886676889"/>
    <n v="7.2273266274812622"/>
    <n v="5.6516794162423789"/>
    <n v="5.0482299655035021"/>
    <n v="4.8458503045132497"/>
    <n v="1"/>
    <n v="1"/>
    <n v="99681.851896038934"/>
    <n v="108262.54497475603"/>
    <n v="11.592308823929248"/>
    <n v="115028.51438637121"/>
    <n v="11.673513388615504"/>
    <n v="112299.6650331408"/>
    <n v="11.631184556134645"/>
    <n v="11.267745204139921"/>
    <n v="11.377074953022749"/>
  </r>
  <r>
    <x v="0"/>
    <x v="143"/>
    <n v="1098.6994997695497"/>
    <n v="221.47298392638305"/>
    <n v="111.47174032520743"/>
    <n v="67.359410225479138"/>
    <n v="94531.453260630602"/>
    <n v="1499.0036342466194"/>
    <x v="2"/>
    <x v="143"/>
    <n v="20736"/>
    <n v="9.9396265991520014"/>
    <x v="1"/>
    <n v="9"/>
    <n v="0"/>
    <n v="0"/>
    <n v="0"/>
    <n v="0"/>
    <n v="0"/>
    <n v="0"/>
    <n v="0"/>
    <n v="0"/>
    <n v="1"/>
    <n v="0"/>
    <n v="0"/>
    <n v="0"/>
    <n v="0"/>
    <n v="0"/>
    <n v="1"/>
    <n v="0"/>
    <n v="0"/>
    <n v="1098.6994997695497"/>
    <n v="221.47298392638305"/>
    <n v="111.47174032520743"/>
    <n v="67.359410225479138"/>
    <n v="11.45668789684014"/>
    <n v="7.2369915640083757"/>
    <n v="5.6576864222159422"/>
    <n v="5.0552913640511363"/>
    <n v="4.7618563103263805"/>
    <n v="1"/>
    <n v="1"/>
    <n v="99657.461582955191"/>
    <n v="108238.44758471433"/>
    <n v="11.592051206664468"/>
    <n v="115098.77998743056"/>
    <n v="11.674610051316643"/>
    <n v="112289.58202265506"/>
    <n v="11.631068488070708"/>
    <n v="11.266605969405328"/>
    <n v="11.367763964393767"/>
  </r>
  <r>
    <x v="0"/>
    <x v="144"/>
    <n v="1111.4472323117066"/>
    <n v="223.44680718064728"/>
    <n v="112.58645772823093"/>
    <n v="52.373807188428231"/>
    <n v="85546.611451900797"/>
    <n v="1499.8543044090129"/>
    <x v="2"/>
    <x v="144"/>
    <n v="21025"/>
    <n v="9.9534674848411484"/>
    <x v="1"/>
    <n v="10"/>
    <n v="0"/>
    <n v="0"/>
    <n v="0"/>
    <n v="0"/>
    <n v="0"/>
    <n v="0"/>
    <n v="0"/>
    <n v="0"/>
    <n v="0"/>
    <n v="1"/>
    <n v="0"/>
    <n v="0"/>
    <n v="0"/>
    <n v="0"/>
    <n v="1"/>
    <n v="0"/>
    <n v="0"/>
    <n v="1111.4472323117066"/>
    <n v="223.44680718064728"/>
    <n v="112.58645772823093"/>
    <n v="52.373807188428231"/>
    <n v="11.356816669557517"/>
    <n v="7.2461214091709136"/>
    <n v="5.6645525905269221"/>
    <n v="5.0623731198417534"/>
    <n v="4.6247496589848858"/>
    <n v="1"/>
    <n v="1"/>
    <n v="86180.412425779417"/>
    <n v="94762.081914636699"/>
    <n v="11.446878094690108"/>
    <n v="98277.984867945663"/>
    <n v="11.497240105568119"/>
    <n v="95410.014420260704"/>
    <n v="11.45276129251438"/>
    <n v="11.264730529083966"/>
    <n v="11.351884292665336"/>
  </r>
  <r>
    <x v="0"/>
    <x v="145"/>
    <n v="1123.7942209159467"/>
    <n v="225.56082195995398"/>
    <n v="113.7123223054904"/>
    <n v="50.237380718842822"/>
    <n v="85460.665070564588"/>
    <n v="1513.3047459002339"/>
    <x v="2"/>
    <x v="145"/>
    <n v="21316"/>
    <n v="9.9672132434166727"/>
    <x v="1"/>
    <n v="10"/>
    <n v="0"/>
    <n v="0"/>
    <n v="0"/>
    <n v="0"/>
    <n v="0"/>
    <n v="0"/>
    <n v="0"/>
    <n v="0"/>
    <n v="0"/>
    <n v="1"/>
    <n v="0"/>
    <n v="0"/>
    <n v="0"/>
    <n v="0"/>
    <n v="1"/>
    <n v="0"/>
    <n v="0"/>
    <n v="1123.7942209159467"/>
    <n v="225.56082195995398"/>
    <n v="113.7123223054904"/>
    <n v="50.237380718842822"/>
    <n v="11.355811491411645"/>
    <n v="7.2548854828457507"/>
    <n v="5.6718545182255404"/>
    <n v="5.0694751472761768"/>
    <n v="4.6035770609518192"/>
    <n v="1"/>
    <n v="1"/>
    <n v="86156.022112695675"/>
    <n v="94737.984524594998"/>
    <n v="11.446620477425329"/>
    <n v="98350.607866356644"/>
    <n v="11.49837065867264"/>
    <n v="95400.070008955983"/>
    <n v="11.452646819900394"/>
    <n v="11.264914370656717"/>
    <n v="11.350434670953284"/>
  </r>
  <r>
    <x v="0"/>
    <x v="146"/>
    <n v="1135.8949245218921"/>
    <n v="227.75620353330362"/>
    <n v="114.849445528543"/>
    <n v="50.023738071884281"/>
    <n v="85588.550555924157"/>
    <n v="1528.524311655623"/>
    <x v="2"/>
    <x v="146"/>
    <n v="21609"/>
    <n v="9.980865173557472"/>
    <x v="1"/>
    <n v="10"/>
    <n v="0"/>
    <n v="0"/>
    <n v="0"/>
    <n v="0"/>
    <n v="0"/>
    <n v="0"/>
    <n v="0"/>
    <n v="0"/>
    <n v="0"/>
    <n v="1"/>
    <n v="0"/>
    <n v="0"/>
    <n v="0"/>
    <n v="0"/>
    <n v="1"/>
    <n v="0"/>
    <n v="0"/>
    <n v="1135.8949245218921"/>
    <n v="227.75620353330362"/>
    <n v="114.849445528543"/>
    <n v="50.023738071884281"/>
    <n v="11.357306797996008"/>
    <n v="7.2634008522020705"/>
    <n v="5.6793814748303344"/>
    <n v="5.0765973603072707"/>
    <n v="4.6014349354616986"/>
    <n v="1"/>
    <n v="1"/>
    <n v="86131.631799611932"/>
    <n v="94713.887134553297"/>
    <n v="11.446362860160548"/>
    <n v="98424.409563443463"/>
    <n v="11.49951815697885"/>
    <n v="95390.193478120855"/>
    <n v="11.45253312867553"/>
    <n v="11.26541066600581"/>
    <n v="11.351360033708509"/>
  </r>
  <r>
    <x v="0"/>
    <x v="147"/>
    <n v="1147.8578067448614"/>
    <n v="230.00365224551172"/>
    <n v="115.99793998382823"/>
    <n v="50.002373807188427"/>
    <n v="85738.33704293448"/>
    <n v="1543.8617727813898"/>
    <x v="2"/>
    <x v="147"/>
    <n v="21904"/>
    <n v="9.9944245475282294"/>
    <x v="1"/>
    <n v="10"/>
    <n v="0"/>
    <n v="0"/>
    <n v="0"/>
    <n v="0"/>
    <n v="0"/>
    <n v="0"/>
    <n v="0"/>
    <n v="0"/>
    <n v="0"/>
    <n v="1"/>
    <n v="0"/>
    <n v="0"/>
    <n v="0"/>
    <n v="0"/>
    <n v="1"/>
    <n v="0"/>
    <n v="0"/>
    <n v="1147.8578067448614"/>
    <n v="230.00365224551172"/>
    <n v="115.99793998382823"/>
    <n v="50.002373807188427"/>
    <n v="11.359055344616715"/>
    <n v="7.271748554941122"/>
    <n v="5.6870287042886174"/>
    <n v="5.0837396724427526"/>
    <n v="4.6012204703176867"/>
    <n v="1"/>
    <n v="1"/>
    <n v="86107.24148652819"/>
    <n v="94689.789744511596"/>
    <n v="11.446105242895769"/>
    <n v="98499.389959206092"/>
    <n v="11.500682600486751"/>
    <n v="95380.383907331518"/>
    <n v="11.452420208244554"/>
    <n v="11.265942092629087"/>
    <n v="11.35253037370282"/>
  </r>
  <r>
    <x v="0"/>
    <x v="148"/>
    <n v="1159.7591378967354"/>
    <n v="232.28863210640435"/>
    <n v="117.15791938366647"/>
    <n v="50.000237380718843"/>
    <n v="84857.558989498022"/>
    <n v="1559.2059267675249"/>
    <x v="2"/>
    <x v="148"/>
    <n v="22201"/>
    <n v="10.007892611890918"/>
    <x v="1"/>
    <n v="11"/>
    <n v="0"/>
    <n v="0"/>
    <n v="0"/>
    <n v="0"/>
    <n v="0"/>
    <n v="0"/>
    <n v="0"/>
    <n v="0"/>
    <n v="0"/>
    <n v="0"/>
    <n v="1"/>
    <n v="0"/>
    <n v="0"/>
    <n v="0"/>
    <n v="1"/>
    <n v="0"/>
    <n v="0"/>
    <n v="1159.7591378967354"/>
    <n v="232.28863210640435"/>
    <n v="117.15791938366647"/>
    <n v="50.000237380718843"/>
    <n v="11.348729353194088"/>
    <n v="7.2799847301736316"/>
    <n v="5.6947441448197731"/>
    <n v="5.0909019967565836"/>
    <n v="4.6011990212733274"/>
    <n v="1"/>
    <n v="1"/>
    <n v="106587.79313680579"/>
    <n v="116205.77205861192"/>
    <n v="11.668289836071523"/>
    <n v="115467.78847286462"/>
    <n v="11.680347542847697"/>
    <n v="112240.19476584568"/>
    <n v="11.630499978964309"/>
    <n v="11.266480888346713"/>
    <n v="11.353728310284907"/>
  </r>
  <r>
    <x v="0"/>
    <x v="149"/>
    <n v="1171.6526564348003"/>
    <n v="234.60399009668714"/>
    <n v="118.32949857750313"/>
    <n v="50.000023738071889"/>
    <n v="85009.53074301267"/>
    <n v="1574.5861688470623"/>
    <x v="2"/>
    <x v="149"/>
    <n v="22500"/>
    <n v="10.021270588192511"/>
    <x v="1"/>
    <n v="11"/>
    <n v="0"/>
    <n v="0"/>
    <n v="0"/>
    <n v="0"/>
    <n v="0"/>
    <n v="0"/>
    <n v="0"/>
    <n v="0"/>
    <n v="0"/>
    <n v="0"/>
    <n v="1"/>
    <n v="0"/>
    <n v="0"/>
    <n v="0"/>
    <n v="1"/>
    <n v="0"/>
    <n v="0"/>
    <n v="1171.6526564348003"/>
    <n v="234.60399009668714"/>
    <n v="118.32949857750313"/>
    <n v="50.000023738071889"/>
    <n v="11.350518655575144"/>
    <n v="7.2881482839515925"/>
    <n v="5.7025019081336481"/>
    <n v="5.098084245901191"/>
    <n v="4.6011968763435878"/>
    <n v="1"/>
    <n v="1"/>
    <n v="106563.40282372205"/>
    <n v="116181.67466857022"/>
    <n v="11.668032218806742"/>
    <n v="115545.12626597888"/>
    <n v="11.68154587675898"/>
    <n v="112230.51642775783"/>
    <n v="11.630388569185893"/>
    <n v="11.267024561685574"/>
    <n v="11.354931495638914"/>
  </r>
  <r>
    <x v="0"/>
    <x v="150"/>
    <n v="1183.5763320105166"/>
    <n v="236.94626583226341"/>
    <n v="119.51279356327817"/>
    <n v="60.474754461777621"/>
    <n v="86247.747873056345"/>
    <n v="1600.5101458678357"/>
    <x v="2"/>
    <x v="150"/>
    <n v="22801"/>
    <n v="10.034559673629849"/>
    <x v="1"/>
    <n v="11"/>
    <n v="0"/>
    <n v="0"/>
    <n v="0"/>
    <n v="0"/>
    <n v="0"/>
    <n v="0"/>
    <n v="0"/>
    <n v="0"/>
    <n v="0"/>
    <n v="0"/>
    <n v="1"/>
    <n v="0"/>
    <n v="0"/>
    <n v="0"/>
    <n v="1"/>
    <n v="0"/>
    <n v="0"/>
    <n v="1183.5763320105166"/>
    <n v="236.94626583226341"/>
    <n v="119.51279356327817"/>
    <n v="60.474754461777621"/>
    <n v="11.364979222935954"/>
    <n v="7.2962661820671624"/>
    <n v="5.7102890994256859"/>
    <n v="5.1052863321197357"/>
    <n v="4.7011909139688335"/>
    <n v="1"/>
    <n v="1"/>
    <n v="106539.01251063831"/>
    <n v="116157.57727852852"/>
    <n v="11.667774601541963"/>
    <n v="115623.64275776898"/>
    <n v="11.682761155871953"/>
    <n v="112220.90239803903"/>
    <n v="11.63027789967725"/>
    <n v="11.269244088219583"/>
    <n v="11.368568648246519"/>
  </r>
  <r>
    <x v="0"/>
    <x v="151"/>
    <n v="1195.5570996385795"/>
    <n v="239.31384640789074"/>
    <n v="120.70792149891095"/>
    <n v="72.847159207914487"/>
    <n v="87462.657364550236"/>
    <n v="1628.4260267532957"/>
    <x v="2"/>
    <x v="151"/>
    <n v="23104"/>
    <n v="10.047761041692553"/>
    <x v="1"/>
    <n v="11"/>
    <n v="0"/>
    <n v="0"/>
    <n v="0"/>
    <n v="0"/>
    <n v="0"/>
    <n v="0"/>
    <n v="0"/>
    <n v="0"/>
    <n v="0"/>
    <n v="0"/>
    <n v="1"/>
    <n v="0"/>
    <n v="0"/>
    <n v="0"/>
    <n v="1"/>
    <n v="0"/>
    <n v="0"/>
    <n v="1195.5570996385795"/>
    <n v="239.31384640789074"/>
    <n v="120.70792149891095"/>
    <n v="72.847159207914487"/>
    <n v="11.378967208275633"/>
    <n v="7.3043571111768664"/>
    <n v="5.7180992725525055"/>
    <n v="5.1125081672583637"/>
    <n v="4.807707624713121"/>
    <n v="1"/>
    <n v="1"/>
    <n v="106514.62219755456"/>
    <n v="116133.47988848682"/>
    <n v="11.667516984277182"/>
    <n v="115703.33794823487"/>
    <n v="11.683993380186617"/>
    <n v="112211.35182772462"/>
    <n v="11.630167960665736"/>
    <n v="11.27177165901613"/>
    <n v="11.383019140154707"/>
  </r>
  <r>
    <x v="0"/>
    <x v="152"/>
    <n v="1207.6141736505358"/>
    <n v="241.70604383062198"/>
    <n v="121.91500071390004"/>
    <n v="56.558080432907943"/>
    <n v="86154.478564106699"/>
    <n v="1627.7932986279657"/>
    <x v="2"/>
    <x v="152"/>
    <n v="23409"/>
    <n v="10.060875842784871"/>
    <x v="1"/>
    <n v="11"/>
    <n v="0"/>
    <n v="0"/>
    <n v="0"/>
    <n v="0"/>
    <n v="0"/>
    <n v="0"/>
    <n v="0"/>
    <n v="0"/>
    <n v="0"/>
    <n v="0"/>
    <n v="1"/>
    <n v="0"/>
    <n v="0"/>
    <n v="0"/>
    <n v="1"/>
    <n v="0"/>
    <n v="0"/>
    <n v="1207.6141736505358"/>
    <n v="241.70604383062198"/>
    <n v="121.91500071390004"/>
    <n v="56.558080432907943"/>
    <n v="11.363897226259038"/>
    <n v="7.3124340144485078"/>
    <n v="5.7259291813711997"/>
    <n v="5.1197496627784114"/>
    <n v="4.664961651842404"/>
    <n v="1"/>
    <n v="1"/>
    <n v="106490.23188447082"/>
    <n v="116109.38249844513"/>
    <n v="11.667259367012402"/>
    <n v="115784.21183737661"/>
    <n v="11.685242549702973"/>
    <n v="112201.8638845511"/>
    <n v="11.630058742570956"/>
    <n v="11.269733008903673"/>
    <n v="11.366483989704481"/>
  </r>
  <r>
    <x v="0"/>
    <x v="153"/>
    <n v="1219.7613674979407"/>
    <n v="244.12263374825437"/>
    <n v="123.13415072103906"/>
    <n v="56.608579512171438"/>
    <n v="86311.24861533771"/>
    <n v="1643.6267314794056"/>
    <x v="2"/>
    <x v="153"/>
    <n v="23716"/>
    <n v="10.073905204827259"/>
    <x v="1"/>
    <n v="12"/>
    <n v="0"/>
    <n v="0"/>
    <n v="0"/>
    <n v="0"/>
    <n v="0"/>
    <n v="0"/>
    <n v="0"/>
    <n v="0"/>
    <n v="0"/>
    <n v="0"/>
    <n v="0"/>
    <n v="1"/>
    <n v="0"/>
    <n v="0"/>
    <n v="1"/>
    <n v="0"/>
    <n v="0"/>
    <n v="1219.7613674979407"/>
    <n v="244.12263374825437"/>
    <n v="123.13415072103906"/>
    <n v="56.608579512171438"/>
    <n v="11.365715211744883"/>
    <n v="7.3205058492435189"/>
    <n v="5.7337771675387312"/>
    <n v="5.1270107297685774"/>
    <n v="4.6654372203455798"/>
    <n v="0"/>
    <n v="2"/>
    <n v="81529.64875390938"/>
    <n v="90110.537114654551"/>
    <n v="11.396726901049883"/>
    <n v="94435.634233265126"/>
    <n v="11.458728180207137"/>
    <n v="90875.192203905361"/>
    <n v="11.404006452062049"/>
    <n v="11.322450044435296"/>
    <n v="11.34183955242308"/>
  </r>
  <r>
    <x v="0"/>
    <x v="154"/>
    <n v="1232.0087176505494"/>
    <n v="246.56362482539998"/>
    <n v="124.36549222824944"/>
    <n v="87.134524771788577"/>
    <n v="88926.193507765172"/>
    <n v="1690.0723594759875"/>
    <x v="2"/>
    <x v="154"/>
    <n v="24025"/>
    <n v="10.086850233838494"/>
    <x v="1"/>
    <n v="12"/>
    <n v="0"/>
    <n v="0"/>
    <n v="0"/>
    <n v="0"/>
    <n v="0"/>
    <n v="0"/>
    <n v="0"/>
    <n v="0"/>
    <n v="0"/>
    <n v="0"/>
    <n v="0"/>
    <n v="1"/>
    <n v="0"/>
    <n v="0"/>
    <n v="1"/>
    <n v="0"/>
    <n v="0"/>
    <n v="1232.0087176505494"/>
    <n v="246.56362482539998"/>
    <n v="124.36549222824944"/>
    <n v="87.134524771788577"/>
    <n v="11.395562018236458"/>
    <n v="7.3285788062534118"/>
    <n v="5.7416423605236933"/>
    <n v="5.134291278957047"/>
    <n v="4.9180663817344596"/>
    <n v="0"/>
    <n v="2"/>
    <n v="81505.258440825637"/>
    <n v="90086.439724612865"/>
    <n v="11.396469283785102"/>
    <n v="94518.865519758503"/>
    <n v="11.460011240126873"/>
    <n v="90865.827082865871"/>
    <n v="11.403898647803675"/>
    <n v="11.327891134343776"/>
    <n v="11.374461915455084"/>
  </r>
  <r>
    <x v="0"/>
    <x v="155"/>
    <n v="1244.3636203613958"/>
    <n v="249.02914344348557"/>
    <n v="125.60914715053195"/>
    <n v="87.453987968676358"/>
    <n v="89098.704638314783"/>
    <n v="1706.4558989240895"/>
    <x v="2"/>
    <x v="155"/>
    <n v="24336"/>
    <n v="10.099712014499074"/>
    <x v="1"/>
    <n v="12"/>
    <n v="0"/>
    <n v="0"/>
    <n v="0"/>
    <n v="0"/>
    <n v="0"/>
    <n v="0"/>
    <n v="0"/>
    <n v="0"/>
    <n v="0"/>
    <n v="0"/>
    <n v="0"/>
    <n v="1"/>
    <n v="0"/>
    <n v="0"/>
    <n v="1"/>
    <n v="0"/>
    <n v="0"/>
    <n v="1244.3636203613958"/>
    <n v="249.02914344348557"/>
    <n v="125.60914715053195"/>
    <n v="87.453987968676358"/>
    <n v="11.3975000750627"/>
    <n v="7.3366571554468099"/>
    <n v="5.7495242806729925"/>
    <n v="5.1415912207235728"/>
    <n v="4.9203999736446065"/>
    <n v="0"/>
    <n v="2"/>
    <n v="81480.86812774188"/>
    <n v="90062.342334571149"/>
    <n v="11.396211666520323"/>
    <n v="94603.275504927689"/>
    <n v="11.4613112452483"/>
    <n v="90856.522188101633"/>
    <n v="11.40379153682507"/>
    <n v="11.328520234979614"/>
    <n v="11.375970271929049"/>
  </r>
  <r>
    <x v="0"/>
    <x v="156"/>
    <n v="1256.8316274390481"/>
    <n v="251.51937606283619"/>
    <n v="126.86523862203727"/>
    <n v="91.91350140056278"/>
    <n v="89534.355388450378"/>
    <n v="1727.1297435244844"/>
    <x v="2"/>
    <x v="156"/>
    <n v="24649"/>
    <n v="10.112491610696615"/>
    <x v="1"/>
    <n v="12"/>
    <n v="0"/>
    <n v="0"/>
    <n v="0"/>
    <n v="0"/>
    <n v="0"/>
    <n v="0"/>
    <n v="0"/>
    <n v="0"/>
    <n v="0"/>
    <n v="0"/>
    <n v="0"/>
    <n v="1"/>
    <n v="0"/>
    <n v="0"/>
    <n v="1"/>
    <n v="0"/>
    <n v="0"/>
    <n v="1256.8316274390481"/>
    <n v="251.51937606283619"/>
    <n v="126.86523862203727"/>
    <n v="91.91350140056278"/>
    <n v="11.402377689696726"/>
    <n v="7.3447438332294421"/>
    <n v="5.7574226422741903"/>
    <n v="5.1489104651115012"/>
    <n v="4.9524193919933301"/>
    <n v="0"/>
    <n v="2"/>
    <n v="81456.477814658138"/>
    <n v="90038.244944529462"/>
    <n v="11.395954049255542"/>
    <n v="94688.864188772684"/>
    <n v="11.462628195571419"/>
    <n v="90847.276749939876"/>
    <n v="11.403685110266334"/>
    <n v="11.329816230790172"/>
    <n v="11.381171620740014"/>
  </r>
  <r>
    <x v="1"/>
    <x v="0"/>
    <n v="4050"/>
    <n v="800"/>
    <n v="400"/>
    <n v="283.73676868658481"/>
    <n v="111249.41214773065"/>
    <n v="5533.7367686865846"/>
    <x v="0"/>
    <x v="0"/>
    <n v="1"/>
    <n v="0"/>
    <x v="0"/>
    <n v="1"/>
    <n v="1"/>
    <n v="0"/>
    <n v="0"/>
    <n v="0"/>
    <n v="0"/>
    <n v="0"/>
    <n v="0"/>
    <n v="0"/>
    <n v="0"/>
    <n v="0"/>
    <n v="0"/>
    <n v="0"/>
    <n v="0"/>
    <n v="0"/>
    <n v="0"/>
    <n v="1"/>
    <n v="0"/>
    <n v="4050"/>
    <n v="800"/>
    <n v="400"/>
    <n v="283.73676868658481"/>
    <n v="11.619529915949183"/>
    <n v="8.3759076370755121"/>
    <n v="6.7627434788795622"/>
    <n v="6.0989244462442338"/>
    <n v="5.8091635969990687"/>
    <n v="0"/>
    <n v="1"/>
    <n v="86392.098883074083"/>
    <n v="110385.6283593135"/>
    <n v="11.599394527941842"/>
    <n v="111491.13630885785"/>
    <n v="11.615403271897877"/>
    <n v="113576.60902281581"/>
    <n v="11.637121483314106"/>
    <n v="11.65923341593321"/>
    <n v="11.621664549142714"/>
  </r>
  <r>
    <x v="1"/>
    <x v="1"/>
    <n v="4110.75"/>
    <n v="820"/>
    <n v="418"/>
    <n v="291.26660753238122"/>
    <n v="111854.25988981918"/>
    <n v="5640.0166075323814"/>
    <x v="0"/>
    <x v="1"/>
    <n v="4"/>
    <n v="1.3862943611198906"/>
    <x v="0"/>
    <n v="1"/>
    <n v="1"/>
    <n v="0"/>
    <n v="0"/>
    <n v="0"/>
    <n v="0"/>
    <n v="0"/>
    <n v="0"/>
    <n v="0"/>
    <n v="0"/>
    <n v="0"/>
    <n v="0"/>
    <n v="0"/>
    <n v="0"/>
    <n v="0"/>
    <n v="0"/>
    <n v="1"/>
    <n v="0"/>
    <n v="4110.75"/>
    <n v="820"/>
    <n v="418"/>
    <n v="291.26660753238122"/>
    <n v="11.624952051931245"/>
    <n v="8.3898044326541079"/>
    <n v="6.7856013012075378"/>
    <n v="6.1385441799289753"/>
    <n v="5.8315012936302839"/>
    <n v="0"/>
    <n v="1"/>
    <n v="86367.70856999034"/>
    <n v="110361.5309692718"/>
    <n v="11.599136910677062"/>
    <n v="111394.0266979508"/>
    <n v="11.614093715958926"/>
    <n v="112573.69010490773"/>
    <n v="11.625576631977045"/>
    <n v="11.66565434591296"/>
    <n v="11.629177704421243"/>
  </r>
  <r>
    <x v="1"/>
    <x v="2"/>
    <n v="4217.0625"/>
    <n v="851"/>
    <n v="438.70000000000005"/>
    <n v="320.78537335354849"/>
    <n v="112964.40393740888"/>
    <n v="5827.5478733535483"/>
    <x v="0"/>
    <x v="2"/>
    <n v="9"/>
    <n v="2.1972245773362196"/>
    <x v="0"/>
    <n v="1"/>
    <n v="1"/>
    <n v="0"/>
    <n v="0"/>
    <n v="0"/>
    <n v="0"/>
    <n v="0"/>
    <n v="0"/>
    <n v="0"/>
    <n v="0"/>
    <n v="0"/>
    <n v="0"/>
    <n v="0"/>
    <n v="0"/>
    <n v="0"/>
    <n v="0"/>
    <n v="1"/>
    <n v="0"/>
    <n v="4217.0625"/>
    <n v="851"/>
    <n v="438.70000000000005"/>
    <n v="320.78537335354849"/>
    <n v="11.634828038665132"/>
    <n v="8.4136685963247864"/>
    <n v="6.820029558712827"/>
    <n v="6.1822470503446292"/>
    <n v="5.9145532835413563"/>
    <n v="0"/>
    <n v="1"/>
    <n v="86343.318256906598"/>
    <n v="110337.4335792301"/>
    <n v="11.598879293412281"/>
    <n v="111298.09578571958"/>
    <n v="11.612801105221667"/>
    <n v="111987.02014666767"/>
    <n v="11.618823326868466"/>
    <n v="11.67812551679674"/>
    <n v="11.645205443310905"/>
  </r>
  <r>
    <x v="1"/>
    <x v="3"/>
    <n v="4358.4581249999992"/>
    <n v="888.55"/>
    <n v="460.61500000000001"/>
    <n v="310.30931562772565"/>
    <n v="113377.67663129685"/>
    <n v="6017.9324406277246"/>
    <x v="0"/>
    <x v="3"/>
    <n v="16"/>
    <n v="2.7725887222397811"/>
    <x v="0"/>
    <n v="1"/>
    <n v="1"/>
    <n v="0"/>
    <n v="0"/>
    <n v="0"/>
    <n v="0"/>
    <n v="0"/>
    <n v="0"/>
    <n v="0"/>
    <n v="0"/>
    <n v="0"/>
    <n v="0"/>
    <n v="0"/>
    <n v="0"/>
    <n v="0"/>
    <n v="0"/>
    <n v="1"/>
    <n v="0"/>
    <n v="4358.4581249999992"/>
    <n v="888.55"/>
    <n v="460.61500000000001"/>
    <n v="310.30931562772565"/>
    <n v="11.638479795794078"/>
    <n v="8.444550422016567"/>
    <n v="6.8602045365223283"/>
    <n v="6.2265237914942881"/>
    <n v="5.8858616388539469"/>
    <n v="0"/>
    <n v="1"/>
    <n v="86318.927943822855"/>
    <n v="110313.3361891884"/>
    <n v="11.598621676147502"/>
    <n v="111203.34357216416"/>
    <n v="11.611525439686098"/>
    <n v="111570.77118699966"/>
    <n v="11.614031780639985"/>
    <n v="11.685864006370396"/>
    <n v="11.647716811872163"/>
  </r>
  <r>
    <x v="1"/>
    <x v="4"/>
    <n v="4527.7607812499991"/>
    <n v="930.47749999999996"/>
    <n v="483.64375000000001"/>
    <n v="330.6479210460692"/>
    <n v="114366.86935676867"/>
    <n v="6272.5299522960686"/>
    <x v="0"/>
    <x v="4"/>
    <n v="25"/>
    <n v="3.2188758248682006"/>
    <x v="0"/>
    <n v="1"/>
    <n v="1"/>
    <n v="0"/>
    <n v="0"/>
    <n v="0"/>
    <n v="0"/>
    <n v="0"/>
    <n v="0"/>
    <n v="0"/>
    <n v="0"/>
    <n v="0"/>
    <n v="0"/>
    <n v="0"/>
    <n v="0"/>
    <n v="0"/>
    <n v="0"/>
    <n v="1"/>
    <n v="0"/>
    <n v="4527.7607812499991"/>
    <n v="930.47749999999996"/>
    <n v="483.64375000000001"/>
    <n v="330.6479210460692"/>
    <n v="11.647166712459887"/>
    <n v="8.4803149750325648"/>
    <n v="6.9032346621930536"/>
    <n v="6.2710304609913372"/>
    <n v="5.9408324936803396"/>
    <n v="0"/>
    <n v="1"/>
    <n v="86294.537630739113"/>
    <n v="110289.2387991467"/>
    <n v="11.598364058882721"/>
    <n v="111109.77005728456"/>
    <n v="11.610266719352218"/>
    <n v="111247.903410431"/>
    <n v="11.610315168643288"/>
    <n v="11.699739246634186"/>
    <n v="11.660825105618061"/>
  </r>
  <r>
    <x v="1"/>
    <x v="5"/>
    <n v="3944.7735960937493"/>
    <n v="720.49506250000002"/>
    <n v="278.09505625000003"/>
    <n v="168.48766935638571"/>
    <n v="105053.66608292519"/>
    <n v="5111.8513842001348"/>
    <x v="0"/>
    <x v="5"/>
    <n v="36"/>
    <n v="3.5835189384561099"/>
    <x v="0"/>
    <n v="2"/>
    <n v="0"/>
    <n v="1"/>
    <n v="0"/>
    <n v="0"/>
    <n v="0"/>
    <n v="0"/>
    <n v="0"/>
    <n v="0"/>
    <n v="0"/>
    <n v="0"/>
    <n v="0"/>
    <n v="0"/>
    <n v="0"/>
    <n v="0"/>
    <n v="0"/>
    <n v="1"/>
    <n v="0"/>
    <n v="3944.7735960937493"/>
    <n v="720.49506250000002"/>
    <n v="278.09505625000003"/>
    <n v="168.48766935638571"/>
    <n v="11.562226604121374"/>
    <n v="8.3513700625049943"/>
    <n v="6.6663295579969502"/>
    <n v="5.7791173181030597"/>
    <n v="5.3849128790188914"/>
    <n v="0"/>
    <n v="1"/>
    <n v="85220.436361606684"/>
    <n v="109213.03073736568"/>
    <n v="11.586412249094531"/>
    <n v="110085.41061188135"/>
    <n v="11.599076843210907"/>
    <n v="110541.79426872791"/>
    <n v="11.602765879931299"/>
    <n v="11.61768959659868"/>
    <n v="11.537515702752607"/>
  </r>
  <r>
    <x v="1"/>
    <x v="6"/>
    <n v="3575.4496189453121"/>
    <n v="628.26665937500002"/>
    <n v="269.02672093750004"/>
    <n v="164.2127934306944"/>
    <n v="103928.30360542249"/>
    <n v="4636.9557926885063"/>
    <x v="0"/>
    <x v="6"/>
    <n v="49"/>
    <n v="3.8918202981106265"/>
    <x v="0"/>
    <n v="2"/>
    <n v="0"/>
    <n v="1"/>
    <n v="0"/>
    <n v="0"/>
    <n v="0"/>
    <n v="0"/>
    <n v="0"/>
    <n v="0"/>
    <n v="0"/>
    <n v="0"/>
    <n v="0"/>
    <n v="0"/>
    <n v="0"/>
    <n v="0"/>
    <n v="0"/>
    <n v="1"/>
    <n v="0"/>
    <n v="3575.4496189453121"/>
    <n v="628.26665937500002"/>
    <n v="269.02672093750004"/>
    <n v="164.2127934306944"/>
    <n v="11.551456551976653"/>
    <n v="8.26014542031856"/>
    <n v="6.5414321480346427"/>
    <n v="5.7506826151766397"/>
    <n v="5.3651168939485645"/>
    <n v="0"/>
    <n v="1"/>
    <n v="85196.046048522941"/>
    <n v="109188.93334732397"/>
    <n v="11.58615463182975"/>
    <n v="109994.19449435339"/>
    <n v="11.597852013280409"/>
    <n v="110318.7527021702"/>
    <n v="11.600198392488482"/>
    <n v="11.597060682629083"/>
    <n v="11.526297036074954"/>
  </r>
  <r>
    <x v="1"/>
    <x v="7"/>
    <n v="3357.6282400253904"/>
    <n v="595.55341421875005"/>
    <n v="280.18074817187505"/>
    <n v="205.93131382566614"/>
    <n v="105163.13669486385"/>
    <n v="4439.2937162416811"/>
    <x v="0"/>
    <x v="7"/>
    <n v="64"/>
    <n v="4.1588830833596715"/>
    <x v="0"/>
    <n v="2"/>
    <n v="0"/>
    <n v="1"/>
    <n v="0"/>
    <n v="0"/>
    <n v="0"/>
    <n v="0"/>
    <n v="0"/>
    <n v="0"/>
    <n v="0"/>
    <n v="0"/>
    <n v="0"/>
    <n v="0"/>
    <n v="0"/>
    <n v="0"/>
    <n v="0"/>
    <n v="1"/>
    <n v="0"/>
    <n v="3357.6282400253904"/>
    <n v="595.55341421875005"/>
    <n v="280.18074817187505"/>
    <n v="205.93131382566614"/>
    <n v="11.563268106231458"/>
    <n v="8.2021632096195596"/>
    <n v="6.4930962864005455"/>
    <n v="5.7855444175989641"/>
    <n v="5.5433583981980767"/>
    <n v="0"/>
    <n v="1"/>
    <n v="85171.655735439199"/>
    <n v="109164.83595728228"/>
    <n v="11.585897014564971"/>
    <n v="109904.15707550127"/>
    <n v="11.596644128551604"/>
    <n v="110125.5453090599"/>
    <n v="11.597974333702821"/>
    <n v="11.596018495334102"/>
    <n v="11.548898259311791"/>
  </r>
  <r>
    <x v="1"/>
    <x v="8"/>
    <n v="3247.8939501196282"/>
    <n v="593.26779586718749"/>
    <n v="293.96005469921874"/>
    <n v="196.96669632539653"/>
    <n v="105167.52329652161"/>
    <n v="4332.0884970114312"/>
    <x v="0"/>
    <x v="8"/>
    <n v="81"/>
    <n v="4.3944491546724391"/>
    <x v="0"/>
    <n v="2"/>
    <n v="0"/>
    <n v="1"/>
    <n v="0"/>
    <n v="0"/>
    <n v="0"/>
    <n v="0"/>
    <n v="0"/>
    <n v="0"/>
    <n v="0"/>
    <n v="0"/>
    <n v="0"/>
    <n v="0"/>
    <n v="0"/>
    <n v="0"/>
    <n v="0"/>
    <n v="1"/>
    <n v="0"/>
    <n v="3247.8939501196282"/>
    <n v="593.26779586718749"/>
    <n v="293.96005469921874"/>
    <n v="196.96669632539653"/>
    <n v="11.563309817712407"/>
    <n v="8.1716279289860942"/>
    <n v="6.4896301929956897"/>
    <n v="5.8269982479450251"/>
    <n v="5.5076464558102991"/>
    <n v="0"/>
    <n v="1"/>
    <n v="85147.265422355456"/>
    <n v="109140.73856724058"/>
    <n v="11.58563939730019"/>
    <n v="109815.29835532495"/>
    <n v="11.595453189024488"/>
    <n v="109955.12431048785"/>
    <n v="11.596012574822719"/>
    <n v="11.593119352652344"/>
    <n v="11.547734966856883"/>
  </r>
  <r>
    <x v="1"/>
    <x v="9"/>
    <n v="3215.9576562906886"/>
    <n v="606.89954112929695"/>
    <n v="308.63508434605478"/>
    <n v="186.84934448225877"/>
    <n v="105289.31761874976"/>
    <n v="4318.3416262482997"/>
    <x v="0"/>
    <x v="9"/>
    <n v="100"/>
    <n v="4.6051701859880918"/>
    <x v="0"/>
    <n v="3"/>
    <n v="0"/>
    <n v="0"/>
    <n v="1"/>
    <n v="0"/>
    <n v="0"/>
    <n v="0"/>
    <n v="0"/>
    <n v="0"/>
    <n v="0"/>
    <n v="0"/>
    <n v="0"/>
    <n v="0"/>
    <n v="0"/>
    <n v="0"/>
    <n v="0"/>
    <n v="1"/>
    <n v="0"/>
    <n v="3215.9576562906886"/>
    <n v="606.89954112929695"/>
    <n v="308.63508434605478"/>
    <n v="186.84934448225877"/>
    <n v="11.564467245860573"/>
    <n v="8.1625631231056008"/>
    <n v="6.5101268243581254"/>
    <n v="5.8693352407175228"/>
    <n v="5.465748518205868"/>
    <n v="0"/>
    <n v="1"/>
    <n v="84207.664237690245"/>
    <n v="108199.03058992693"/>
    <n v="11.574574512245686"/>
    <n v="108766.01244272362"/>
    <n v="11.582858290465099"/>
    <n v="109055.71368714255"/>
    <n v="11.585576804758228"/>
    <n v="11.593700038641378"/>
    <n v="11.547157762419987"/>
  </r>
  <r>
    <x v="1"/>
    <x v="10"/>
    <n v="3240.7238451707781"/>
    <n v="629.22869592013683"/>
    <n v="324.06454125454502"/>
    <n v="226.82024744400258"/>
    <n v="106913.67705030664"/>
    <n v="4420.8373297894623"/>
    <x v="0"/>
    <x v="10"/>
    <n v="121"/>
    <n v="4.7957905455967413"/>
    <x v="0"/>
    <n v="3"/>
    <n v="0"/>
    <n v="0"/>
    <n v="1"/>
    <n v="0"/>
    <n v="0"/>
    <n v="0"/>
    <n v="0"/>
    <n v="0"/>
    <n v="0"/>
    <n v="0"/>
    <n v="0"/>
    <n v="0"/>
    <n v="0"/>
    <n v="0"/>
    <n v="0"/>
    <n v="1"/>
    <n v="0"/>
    <n v="3240.7238451707781"/>
    <n v="629.22869592013683"/>
    <n v="324.06454125454502"/>
    <n v="226.82024744400258"/>
    <n v="11.579777031301663"/>
    <n v="8.1695999058745183"/>
    <n v="6.5428188480855232"/>
    <n v="5.9119965340015099"/>
    <n v="5.6219347649837381"/>
    <n v="0"/>
    <n v="1"/>
    <n v="84183.273924606503"/>
    <n v="108174.93319988524"/>
    <n v="11.574316894980907"/>
    <n v="108679.51111989895"/>
    <n v="11.581701241341365"/>
    <n v="108917.80880189472"/>
    <n v="11.583989347018212"/>
    <n v="11.604594918434444"/>
    <n v="11.571938075706527"/>
  </r>
  <r>
    <x v="1"/>
    <x v="11"/>
    <n v="3307.5378516752053"/>
    <n v="656.68221958333118"/>
    <n v="340.26753858639103"/>
    <n v="242.17362192847114"/>
    <n v="107860.34737325921"/>
    <n v="4546.6612317733989"/>
    <x v="0"/>
    <x v="11"/>
    <n v="144"/>
    <n v="4.9698132995760007"/>
    <x v="0"/>
    <n v="3"/>
    <n v="0"/>
    <n v="0"/>
    <n v="1"/>
    <n v="0"/>
    <n v="0"/>
    <n v="0"/>
    <n v="0"/>
    <n v="0"/>
    <n v="0"/>
    <n v="0"/>
    <n v="0"/>
    <n v="0"/>
    <n v="0"/>
    <n v="0"/>
    <n v="0"/>
    <n v="1"/>
    <n v="0"/>
    <n v="3307.5378516752053"/>
    <n v="656.68221958333118"/>
    <n v="340.26753858639103"/>
    <n v="242.17362192847114"/>
    <n v="11.588592589479942"/>
    <n v="8.1883403366044831"/>
    <n v="6.5816016495143375"/>
    <n v="5.9549199084800684"/>
    <n v="5.6759900022260705"/>
    <n v="0"/>
    <n v="1"/>
    <n v="84158.88361152276"/>
    <n v="108150.83580984353"/>
    <n v="11.574059277716128"/>
    <n v="108594.18849575009"/>
    <n v="11.580561137419323"/>
    <n v="108791.91150547113"/>
    <n v="11.582540111646345"/>
    <n v="11.613143653614074"/>
    <n v="11.584433325472844"/>
  </r>
  <r>
    <x v="1"/>
    <x v="12"/>
    <n v="3406.2592142310868"/>
    <n v="687.51237499609147"/>
    <n v="357.28089254262244"/>
    <n v="241.59451725953738"/>
    <n v="108452.52328599997"/>
    <n v="4692.6469990293381"/>
    <x v="0"/>
    <x v="12"/>
    <n v="169"/>
    <n v="5.1298987149230735"/>
    <x v="0"/>
    <n v="3"/>
    <n v="0"/>
    <n v="0"/>
    <n v="1"/>
    <n v="0"/>
    <n v="0"/>
    <n v="0"/>
    <n v="0"/>
    <n v="0"/>
    <n v="0"/>
    <n v="0"/>
    <n v="0"/>
    <n v="0"/>
    <n v="0"/>
    <n v="0"/>
    <n v="0"/>
    <n v="1"/>
    <n v="0"/>
    <n v="3406.2592142310868"/>
    <n v="687.51237499609147"/>
    <n v="357.28089254262244"/>
    <n v="241.59451725953738"/>
    <n v="11.594067782798552"/>
    <n v="8.2154029843418002"/>
    <n v="6.6234335021615216"/>
    <n v="5.9980909847485941"/>
    <n v="5.6740032794573629"/>
    <n v="0"/>
    <n v="1"/>
    <n v="84134.493298439018"/>
    <n v="108126.73841980184"/>
    <n v="11.573801660451347"/>
    <n v="108510.04457027705"/>
    <n v="11.579437978698971"/>
    <n v="108676.09721953329"/>
    <n v="11.581206944338414"/>
    <n v="11.620307594081213"/>
    <n v="11.590202967749356"/>
  </r>
  <r>
    <x v="1"/>
    <x v="13"/>
    <n v="3486.2739952007896"/>
    <n v="706.51916535451596"/>
    <n v="362.21476932508551"/>
    <n v="244.44895622310207"/>
    <n v="108796.51771730618"/>
    <n v="4799.4568861034932"/>
    <x v="0"/>
    <x v="13"/>
    <n v="196"/>
    <n v="5.2781146592305168"/>
    <x v="0"/>
    <n v="4"/>
    <n v="0"/>
    <n v="0"/>
    <n v="0"/>
    <n v="1"/>
    <n v="0"/>
    <n v="0"/>
    <n v="0"/>
    <n v="0"/>
    <n v="0"/>
    <n v="0"/>
    <n v="0"/>
    <n v="0"/>
    <n v="0"/>
    <n v="0"/>
    <n v="0"/>
    <n v="1"/>
    <n v="0"/>
    <n v="3486.2739952007896"/>
    <n v="706.51916535451596"/>
    <n v="362.21476932508551"/>
    <n v="244.44895622310207"/>
    <n v="11.597234606617008"/>
    <n v="8.236812591884366"/>
    <n v="6.6483771780128897"/>
    <n v="6.0102697487181871"/>
    <n v="5.6837579481833878"/>
    <n v="0"/>
    <n v="1"/>
    <n v="83741.786279165899"/>
    <n v="107735.28034712546"/>
    <n v="11.570391324447863"/>
    <n v="108148.65091414435"/>
    <n v="11.576450044728258"/>
    <n v="108293.51103109357"/>
    <n v="11.577814424386268"/>
    <n v="11.625113991105266"/>
    <n v="11.593946472258718"/>
  </r>
  <r>
    <x v="1"/>
    <x v="14"/>
    <n v="3553.3032673319713"/>
    <n v="719.65019031229303"/>
    <n v="365.97302380404005"/>
    <n v="266.76335056917338"/>
    <n v="109504.15827254635"/>
    <n v="4905.6898320174778"/>
    <x v="0"/>
    <x v="14"/>
    <n v="225"/>
    <n v="5.4161004022044201"/>
    <x v="0"/>
    <n v="4"/>
    <n v="0"/>
    <n v="0"/>
    <n v="0"/>
    <n v="1"/>
    <n v="0"/>
    <n v="0"/>
    <n v="0"/>
    <n v="0"/>
    <n v="0"/>
    <n v="0"/>
    <n v="0"/>
    <n v="0"/>
    <n v="0"/>
    <n v="0"/>
    <n v="0"/>
    <n v="1"/>
    <n v="0"/>
    <n v="3553.3032673319713"/>
    <n v="719.65019031229303"/>
    <n v="365.97302380404005"/>
    <n v="266.76335056917338"/>
    <n v="11.603717802609404"/>
    <n v="8.2544014351669031"/>
    <n v="6.6652534037220184"/>
    <n v="6.019448098814614"/>
    <n v="5.7569022499203024"/>
    <n v="0"/>
    <n v="1"/>
    <n v="83717.395966082157"/>
    <n v="107711.18295708377"/>
    <n v="11.570133707183084"/>
    <n v="108066.86438602296"/>
    <n v="11.575360776411287"/>
    <n v="108193.68482108264"/>
    <n v="11.576665299832388"/>
    <n v="11.631929119746037"/>
    <n v="11.604915326490294"/>
  </r>
  <r>
    <x v="1"/>
    <x v="15"/>
    <n v="3330.3427261811294"/>
    <n v="637.36598043968547"/>
    <n v="286.38409913558905"/>
    <n v="293.22663549846686"/>
    <n v="107751.00011819368"/>
    <n v="4547.319441254871"/>
    <x v="0"/>
    <x v="15"/>
    <n v="256"/>
    <n v="5.5451774444795623"/>
    <x v="0"/>
    <n v="4"/>
    <n v="0"/>
    <n v="0"/>
    <n v="0"/>
    <n v="1"/>
    <n v="0"/>
    <n v="0"/>
    <n v="0"/>
    <n v="0"/>
    <n v="0"/>
    <n v="0"/>
    <n v="0"/>
    <n v="0"/>
    <n v="0"/>
    <n v="0"/>
    <n v="0"/>
    <n v="1"/>
    <n v="0"/>
    <n v="3330.3427261811294"/>
    <n v="637.36598043968547"/>
    <n v="286.38409913558905"/>
    <n v="293.22663549846686"/>
    <n v="11.587578289762302"/>
    <n v="8.1946572401023428"/>
    <n v="6.5544718149809214"/>
    <n v="5.8044196016993475"/>
    <n v="5.837234899069907"/>
    <n v="0"/>
    <n v="1"/>
    <n v="83693.005652998414"/>
    <n v="107687.08556704207"/>
    <n v="11.569876089918305"/>
    <n v="107986.25655657738"/>
    <n v="11.574288453296006"/>
    <n v="108100.30363798326"/>
    <n v="11.575590365600608"/>
    <n v="11.61427794593534"/>
    <n v="11.59094455432983"/>
  </r>
  <r>
    <x v="1"/>
    <x v="16"/>
    <n v="3182.7006517660275"/>
    <n v="598.99928435621712"/>
    <n v="280.92307463629584"/>
    <n v="322.52799403555122"/>
    <n v="107832.05743893993"/>
    <n v="4385.1510047940919"/>
    <x v="0"/>
    <x v="16"/>
    <n v="289"/>
    <n v="5.6664266881124323"/>
    <x v="0"/>
    <n v="4"/>
    <n v="0"/>
    <n v="0"/>
    <n v="0"/>
    <n v="1"/>
    <n v="0"/>
    <n v="0"/>
    <n v="0"/>
    <n v="0"/>
    <n v="0"/>
    <n v="0"/>
    <n v="0"/>
    <n v="0"/>
    <n v="0"/>
    <n v="0"/>
    <n v="0"/>
    <n v="1"/>
    <n v="0"/>
    <n v="3182.7006517660275"/>
    <n v="598.99928435621712"/>
    <n v="280.92307463629584"/>
    <n v="322.52799403555122"/>
    <n v="11.5883302720886"/>
    <n v="8.1530352863471336"/>
    <n v="6.4982992730879472"/>
    <n v="5.7878219799130441"/>
    <n v="5.9192470920066169"/>
    <n v="0"/>
    <n v="1"/>
    <n v="83668.615339914671"/>
    <n v="107662.98817700037"/>
    <n v="11.569618472653524"/>
    <n v="107906.82742580763"/>
    <n v="11.573233075382417"/>
    <n v="108012.58549987931"/>
    <n v="11.574580620100855"/>
    <n v="11.610576831725703"/>
    <n v="11.59695136348015"/>
  </r>
  <r>
    <x v="1"/>
    <x v="17"/>
    <n v="3087.8658071098494"/>
    <n v="582.61909925584678"/>
    <n v="282.89981883359394"/>
    <n v="354.77866293783012"/>
    <n v="108265.31699092189"/>
    <n v="4308.1633881371199"/>
    <x v="0"/>
    <x v="17"/>
    <n v="324"/>
    <n v="5.780743515792329"/>
    <x v="0"/>
    <n v="4"/>
    <n v="0"/>
    <n v="0"/>
    <n v="0"/>
    <n v="1"/>
    <n v="0"/>
    <n v="0"/>
    <n v="0"/>
    <n v="0"/>
    <n v="0"/>
    <n v="0"/>
    <n v="0"/>
    <n v="0"/>
    <n v="0"/>
    <n v="0"/>
    <n v="0"/>
    <n v="1"/>
    <n v="0"/>
    <n v="3087.8658071098494"/>
    <n v="582.61909925584678"/>
    <n v="282.89981883359394"/>
    <n v="354.77866293783012"/>
    <n v="11.592340132306992"/>
    <n v="8.1253565538296897"/>
    <n v="6.4733213754850603"/>
    <n v="5.7938617325038511"/>
    <n v="6.0023602145302091"/>
    <n v="0"/>
    <n v="1"/>
    <n v="83644.225026830929"/>
    <n v="107638.89078695867"/>
    <n v="11.569360855388744"/>
    <n v="107828.57699371369"/>
    <n v="11.572194642670519"/>
    <n v="107929.88263941121"/>
    <n v="11.573628606720506"/>
    <n v="11.61180215866762"/>
    <n v="11.606574865823607"/>
  </r>
  <r>
    <x v="1"/>
    <x v="18"/>
    <n v="3030.0811693592605"/>
    <n v="577.26020127643892"/>
    <n v="285.64556836702343"/>
    <n v="390.25631618148549"/>
    <n v="115218.51606955052"/>
    <n v="4283.2432551842085"/>
    <x v="0"/>
    <x v="18"/>
    <n v="361"/>
    <n v="5.8888779583328805"/>
    <x v="0"/>
    <n v="5"/>
    <n v="0"/>
    <n v="0"/>
    <n v="0"/>
    <n v="0"/>
    <n v="1"/>
    <n v="0"/>
    <n v="0"/>
    <n v="0"/>
    <n v="0"/>
    <n v="0"/>
    <n v="0"/>
    <n v="0"/>
    <n v="0"/>
    <n v="0"/>
    <n v="0"/>
    <n v="1"/>
    <n v="0"/>
    <n v="3030.0811693592605"/>
    <n v="577.26020127643892"/>
    <n v="285.64556836702343"/>
    <n v="390.25631618148549"/>
    <n v="11.654585744098686"/>
    <n v="8.1081079084988446"/>
    <n v="6.4650123369770318"/>
    <n v="5.8021910381317214"/>
    <n v="6.0864559256324444"/>
    <n v="0"/>
    <n v="1"/>
    <n v="92464.669219614341"/>
    <n v="116457.26359537337"/>
    <n v="11.670619053559985"/>
    <n v="116509.85854085637"/>
    <n v="11.671498259900432"/>
    <n v="116756.44274273445"/>
    <n v="11.67512088018805"/>
    <n v="11.615737652242126"/>
    <n v="11.617361926381589"/>
  </r>
  <r>
    <x v="1"/>
    <x v="19"/>
    <n v="2998.3176739776713"/>
    <n v="577.4402588032201"/>
    <n v="288.49369918520301"/>
    <n v="429.28192649462136"/>
    <n v="115828.88315763202"/>
    <n v="4293.5335584607155"/>
    <x v="0"/>
    <x v="19"/>
    <n v="400"/>
    <n v="5.9914645471079817"/>
    <x v="0"/>
    <n v="5"/>
    <n v="0"/>
    <n v="0"/>
    <n v="0"/>
    <n v="0"/>
    <n v="1"/>
    <n v="0"/>
    <n v="0"/>
    <n v="0"/>
    <n v="0"/>
    <n v="0"/>
    <n v="0"/>
    <n v="0"/>
    <n v="0"/>
    <n v="0"/>
    <n v="0"/>
    <n v="1"/>
    <n v="0"/>
    <n v="2998.3176739776713"/>
    <n v="577.4402588032201"/>
    <n v="288.49369918520301"/>
    <n v="429.28192649462136"/>
    <n v="11.659869235797821"/>
    <n v="8.098498275568101"/>
    <n v="6.4652926422245764"/>
    <n v="5.8107582342962534"/>
    <n v="6.1714612370486739"/>
    <n v="0"/>
    <n v="1"/>
    <n v="92440.278906530599"/>
    <n v="116433.16620533167"/>
    <n v="11.670361436295204"/>
    <n v="116433.96550611407"/>
    <n v="11.670493717591915"/>
    <n v="116682.22615966829"/>
    <n v="11.674266554476425"/>
    <n v="11.621473361155777"/>
    <n v="11.628740413964533"/>
  </r>
  <r>
    <x v="1"/>
    <x v="20"/>
    <n v="2984.8558357648217"/>
    <n v="580.41838914826076"/>
    <n v="291.37780369050597"/>
    <n v="472.21011701358225"/>
    <n v="116472.54314895469"/>
    <n v="4328.8621456171704"/>
    <x v="0"/>
    <x v="20"/>
    <n v="441"/>
    <n v="6.089044875446846"/>
    <x v="0"/>
    <n v="5"/>
    <n v="0"/>
    <n v="0"/>
    <n v="0"/>
    <n v="0"/>
    <n v="1"/>
    <n v="0"/>
    <n v="0"/>
    <n v="0"/>
    <n v="0"/>
    <n v="0"/>
    <n v="0"/>
    <n v="0"/>
    <n v="0"/>
    <n v="0"/>
    <n v="0"/>
    <n v="1"/>
    <n v="0"/>
    <n v="2984.8558357648217"/>
    <n v="580.41838914826076"/>
    <n v="291.37780369050597"/>
    <n v="472.21011701358225"/>
    <n v="11.66541084308588"/>
    <n v="8.0943975433304196"/>
    <n v="6.4699174972316902"/>
    <n v="5.8193594864424174"/>
    <n v="6.2573103413691147"/>
    <n v="0"/>
    <n v="1"/>
    <n v="92415.888593446842"/>
    <n v="116409.06881528997"/>
    <n v="11.670103819030425"/>
    <n v="116359.25117004759"/>
    <n v="11.669506120485089"/>
    <n v="116611.63137110717"/>
    <n v="11.673453920150203"/>
    <n v="11.628562396810176"/>
    <n v="11.640475157444607"/>
  </r>
  <r>
    <x v="1"/>
    <x v="21"/>
    <n v="2984.2928836556312"/>
    <n v="584.82443691824767"/>
    <n v="294.29149847875613"/>
    <n v="519.43112850189038"/>
    <n v="117135.7386075266"/>
    <n v="4382.8399475545257"/>
    <x v="0"/>
    <x v="21"/>
    <n v="484"/>
    <n v="6.1820849067166321"/>
    <x v="0"/>
    <n v="5"/>
    <n v="0"/>
    <n v="0"/>
    <n v="0"/>
    <n v="0"/>
    <n v="1"/>
    <n v="0"/>
    <n v="0"/>
    <n v="0"/>
    <n v="0"/>
    <n v="0"/>
    <n v="0"/>
    <n v="0"/>
    <n v="0"/>
    <n v="0"/>
    <n v="0"/>
    <n v="1"/>
    <n v="0"/>
    <n v="2984.2928836556312"/>
    <n v="584.82443691824767"/>
    <n v="294.29149847875613"/>
    <n v="519.43112850189038"/>
    <n v="11.671088700354145"/>
    <n v="8.0942256905432597"/>
    <n v="6.4767208277764929"/>
    <n v="5.8279745061086352"/>
    <n v="6.3439411741347405"/>
    <n v="0"/>
    <n v="1"/>
    <n v="92391.498280363099"/>
    <n v="116384.97142524827"/>
    <n v="11.669846201765644"/>
    <n v="116285.71553265693"/>
    <n v="11.668535468579954"/>
    <n v="116544.32127442045"/>
    <n v="11.67267909673641"/>
    <n v="11.636785157885631"/>
    <n v="11.652444798947959"/>
  </r>
  <r>
    <x v="1"/>
    <x v="22"/>
    <n v="2992.8477551654005"/>
    <n v="589.97361322668235"/>
    <n v="297.23440513867826"/>
    <n v="571.37424133077434"/>
    <n v="121669.1420218579"/>
    <n v="4451.4300148615357"/>
    <x v="0"/>
    <x v="22"/>
    <n v="529"/>
    <n v="6.2709884318582994"/>
    <x v="0"/>
    <n v="6"/>
    <n v="0"/>
    <n v="0"/>
    <n v="0"/>
    <n v="0"/>
    <n v="0"/>
    <n v="1"/>
    <n v="0"/>
    <n v="0"/>
    <n v="0"/>
    <n v="0"/>
    <n v="0"/>
    <n v="0"/>
    <n v="0"/>
    <n v="0"/>
    <n v="0"/>
    <n v="1"/>
    <n v="0"/>
    <n v="2992.8477551654005"/>
    <n v="589.97361322668235"/>
    <n v="297.23440513867826"/>
    <n v="571.37424133077434"/>
    <n v="11.709060689074688"/>
    <n v="8.0968340618527943"/>
    <n v="6.4846134018791242"/>
    <n v="5.8366012063653354"/>
    <n v="6.4312951311154523"/>
    <n v="0"/>
    <n v="1"/>
    <n v="99605.365540109051"/>
    <n v="123605.57591496121"/>
    <n v="11.747042476588465"/>
    <n v="130603.92711770101"/>
    <n v="11.814112959180475"/>
    <n v="130393.60205652541"/>
    <n v="11.810797286440167"/>
    <n v="11.646046721070741"/>
    <n v="11.664581977297846"/>
  </r>
  <r>
    <x v="1"/>
    <x v="23"/>
    <n v="3007.8745925883031"/>
    <n v="595.52381532857521"/>
    <n v="300.20674835757842"/>
    <n v="628.51166546172135"/>
    <n v="122351.4130611416"/>
    <n v="4532.1168217361783"/>
    <x v="0"/>
    <x v="23"/>
    <n v="576"/>
    <n v="6.3561076606958915"/>
    <x v="0"/>
    <n v="6"/>
    <n v="0"/>
    <n v="0"/>
    <n v="0"/>
    <n v="0"/>
    <n v="0"/>
    <n v="1"/>
    <n v="0"/>
    <n v="0"/>
    <n v="0"/>
    <n v="0"/>
    <n v="0"/>
    <n v="0"/>
    <n v="0"/>
    <n v="0"/>
    <n v="0"/>
    <n v="1"/>
    <n v="0"/>
    <n v="3007.8745925883031"/>
    <n v="595.52381532857521"/>
    <n v="300.20674835757842"/>
    <n v="628.51166546172135"/>
    <n v="11.71465261813916"/>
    <n v="8.1013993219220168"/>
    <n v="6.4930514769859871"/>
    <n v="5.8452393052188452"/>
    <n v="6.5193170361787445"/>
    <n v="0"/>
    <n v="1"/>
    <n v="99580.975227025308"/>
    <n v="123581.47852491951"/>
    <n v="11.746784859323684"/>
    <n v="130532.748877662"/>
    <n v="11.813176197678722"/>
    <n v="130332.02228871189"/>
    <n v="11.810088426280005"/>
    <n v="11.656324861588587"/>
    <n v="11.676847346047781"/>
  </r>
  <r>
    <x v="1"/>
    <x v="24"/>
    <n v="3027.5221904240607"/>
    <n v="601.30428646667406"/>
    <n v="303.2088157579056"/>
    <n v="691.36283200768059"/>
    <n v="123038.30065805883"/>
    <n v="4623.3981246563208"/>
    <x v="0"/>
    <x v="24"/>
    <n v="625"/>
    <n v="6.4377516497364011"/>
    <x v="0"/>
    <n v="6"/>
    <n v="0"/>
    <n v="0"/>
    <n v="0"/>
    <n v="0"/>
    <n v="0"/>
    <n v="1"/>
    <n v="0"/>
    <n v="0"/>
    <n v="0"/>
    <n v="0"/>
    <n v="0"/>
    <n v="0"/>
    <n v="0"/>
    <n v="0"/>
    <n v="0"/>
    <n v="1"/>
    <n v="0"/>
    <n v="3027.5221904240607"/>
    <n v="601.30428646667406"/>
    <n v="303.2088157579056"/>
    <n v="691.36283200768059"/>
    <n v="11.720250973347433"/>
    <n v="8.1073371336256681"/>
    <n v="6.5017645912099509"/>
    <n v="5.8538886999394952"/>
    <n v="6.6079550987809803"/>
    <n v="0"/>
    <n v="1"/>
    <n v="99556.584913941566"/>
    <n v="123557.38113487781"/>
    <n v="11.746527242058905"/>
    <n v="130462.74933629879"/>
    <n v="11.81225638137866"/>
    <n v="130272.95669381467"/>
    <n v="11.80940850739519"/>
    <n v="11.667642577573787"/>
    <n v="11.689216517902524"/>
  </r>
  <r>
    <x v="1"/>
    <x v="25"/>
    <n v="3050.4956086652132"/>
    <n v="607.22994582374724"/>
    <n v="306.24090390715975"/>
    <n v="760.49911520842738"/>
    <n v="123728.17072353922"/>
    <n v="4724.4655736045479"/>
    <x v="0"/>
    <x v="25"/>
    <n v="676"/>
    <n v="6.5161930760429643"/>
    <x v="0"/>
    <n v="6"/>
    <n v="0"/>
    <n v="0"/>
    <n v="0"/>
    <n v="0"/>
    <n v="0"/>
    <n v="1"/>
    <n v="0"/>
    <n v="0"/>
    <n v="0"/>
    <n v="0"/>
    <n v="0"/>
    <n v="0"/>
    <n v="0"/>
    <n v="0"/>
    <n v="0"/>
    <n v="1"/>
    <n v="0"/>
    <n v="3050.4956086652132"/>
    <n v="607.22994582374724"/>
    <n v="306.24090390715975"/>
    <n v="760.49911520842738"/>
    <n v="11.725842266677324"/>
    <n v="8.1142356386766803"/>
    <n v="6.5106184418141995"/>
    <n v="5.8625493058885301"/>
    <n v="6.6971608431356104"/>
    <n v="0"/>
    <n v="1"/>
    <n v="99532.194600857823"/>
    <n v="123533.28374483611"/>
    <n v="11.746269624794124"/>
    <n v="130393.92849361141"/>
    <n v="11.811353510280286"/>
    <n v="130216.20800277404"/>
    <n v="11.808755258972075"/>
    <n v="11.680053346613727"/>
    <n v="11.701673302671608"/>
  </r>
  <r>
    <x v="1"/>
    <x v="26"/>
    <n v="3075.8893021877043"/>
    <n v="613.25855352818803"/>
    <n v="309.30331294539894"/>
    <n v="836.54902672926801"/>
    <n v="125754.44628998761"/>
    <n v="4835.0001953905594"/>
    <x v="0"/>
    <x v="26"/>
    <n v="729"/>
    <n v="6.5916737320086582"/>
    <x v="0"/>
    <n v="7"/>
    <n v="0"/>
    <n v="0"/>
    <n v="0"/>
    <n v="0"/>
    <n v="0"/>
    <n v="0"/>
    <n v="1"/>
    <n v="0"/>
    <n v="0"/>
    <n v="0"/>
    <n v="0"/>
    <n v="0"/>
    <n v="0"/>
    <n v="0"/>
    <n v="0"/>
    <n v="1"/>
    <n v="0"/>
    <n v="3075.8893021877043"/>
    <n v="613.25855352818803"/>
    <n v="309.30331294539894"/>
    <n v="836.54902672926801"/>
    <n v="11.742086445507775"/>
    <n v="8.1218059406549514"/>
    <n v="6.5195463813707262"/>
    <n v="5.8712210405416263"/>
    <n v="6.7868890129367276"/>
    <n v="1"/>
    <n v="1"/>
    <n v="109563.41133302249"/>
    <n v="134595.5861156999"/>
    <n v="11.848896072801288"/>
    <n v="130326.28634959986"/>
    <n v="11.810467584383606"/>
    <n v="130161.60129013984"/>
    <n v="11.808126667399904"/>
    <n v="11.556848757052235"/>
    <n v="11.723227813539239"/>
  </r>
  <r>
    <x v="1"/>
    <x v="27"/>
    <n v="3103.0703114146681"/>
    <n v="619.36929318657144"/>
    <n v="312.39634607476961"/>
    <n v="920.20392940219472"/>
    <n v="126447.57994444194"/>
    <n v="4955.0398800782041"/>
    <x v="0"/>
    <x v="27"/>
    <n v="784"/>
    <n v="6.6644090203504076"/>
    <x v="0"/>
    <n v="7"/>
    <n v="0"/>
    <n v="0"/>
    <n v="0"/>
    <n v="0"/>
    <n v="0"/>
    <n v="0"/>
    <n v="1"/>
    <n v="0"/>
    <n v="0"/>
    <n v="0"/>
    <n v="0"/>
    <n v="0"/>
    <n v="0"/>
    <n v="0"/>
    <n v="0"/>
    <n v="1"/>
    <n v="0"/>
    <n v="3103.0703114146681"/>
    <n v="619.36929318657144"/>
    <n v="312.39634607476961"/>
    <n v="920.20392940219472"/>
    <n v="11.747583113476392"/>
    <n v="8.1298460695890657"/>
    <n v="6.5285153338830666"/>
    <n v="5.8799038219075488"/>
    <n v="6.8770974569446892"/>
    <n v="1"/>
    <n v="1"/>
    <n v="109539.02101993875"/>
    <n v="134571.48872565819"/>
    <n v="11.848638455536507"/>
    <n v="130259.82290426412"/>
    <n v="11.809598603688615"/>
    <n v="130108.98072215419"/>
    <n v="11.807520938837188"/>
    <n v="11.571692123898449"/>
    <n v="11.73582796411908"/>
  </r>
  <r>
    <x v="1"/>
    <x v="28"/>
    <n v="3131.5964958723753"/>
    <n v="625.55206317998795"/>
    <n v="315.52030953550894"/>
    <n v="1012.2243223424142"/>
    <n v="127141.59105732381"/>
    <n v="5084.8931909302864"/>
    <x v="0"/>
    <x v="28"/>
    <n v="841"/>
    <n v="6.7345916599729483"/>
    <x v="0"/>
    <n v="7"/>
    <n v="0"/>
    <n v="0"/>
    <n v="0"/>
    <n v="0"/>
    <n v="0"/>
    <n v="0"/>
    <n v="1"/>
    <n v="0"/>
    <n v="0"/>
    <n v="0"/>
    <n v="0"/>
    <n v="0"/>
    <n v="0"/>
    <n v="0"/>
    <n v="0"/>
    <n v="1"/>
    <n v="0"/>
    <n v="3131.5964958723753"/>
    <n v="625.55206317998795"/>
    <n v="315.52030953550894"/>
    <n v="1012.2243223424142"/>
    <n v="11.753056634627324"/>
    <n v="8.1382151513166381"/>
    <n v="6.5375088707777405"/>
    <n v="5.8885975683738776"/>
    <n v="6.9677470002815918"/>
    <n v="1"/>
    <n v="1"/>
    <n v="109514.63070685501"/>
    <n v="134547.3913356165"/>
    <n v="11.848380838271728"/>
    <n v="130194.5381576042"/>
    <n v="11.808746568195314"/>
    <n v="130058.20687573291"/>
    <n v="11.806936468349814"/>
    <n v="11.587909784297301"/>
    <n v="11.748488360085801"/>
  </r>
  <r>
    <x v="1"/>
    <x v="29"/>
    <n v="3161.1592977715918"/>
    <n v="631.80212234256328"/>
    <n v="318.6755126308633"/>
    <n v="1113.4467545766556"/>
    <n v="127836.19713596703"/>
    <n v="5225.083687321674"/>
    <x v="0"/>
    <x v="29"/>
    <n v="900"/>
    <n v="6.8023947633243109"/>
    <x v="0"/>
    <n v="7"/>
    <n v="0"/>
    <n v="0"/>
    <n v="0"/>
    <n v="0"/>
    <n v="0"/>
    <n v="0"/>
    <n v="1"/>
    <n v="0"/>
    <n v="0"/>
    <n v="0"/>
    <n v="0"/>
    <n v="0"/>
    <n v="0"/>
    <n v="0"/>
    <n v="0"/>
    <n v="1"/>
    <n v="0"/>
    <n v="3161.1592977715918"/>
    <n v="631.80212234256328"/>
    <n v="318.6755126308633"/>
    <n v="1113.4467545766556"/>
    <n v="11.758505013498567"/>
    <n v="8.1468150804243269"/>
    <n v="6.5465188159184384"/>
    <n v="5.8973021986941356"/>
    <n v="7.0588013056625245"/>
    <n v="1"/>
    <n v="1"/>
    <n v="109490.24039377127"/>
    <n v="134523.29394557478"/>
    <n v="11.848123221006947"/>
    <n v="130130.4321096201"/>
    <n v="11.807911477903705"/>
    <n v="130009.15451214326"/>
    <n v="11.806371814283308"/>
    <n v="11.605628123169756"/>
    <n v="11.761203109708152"/>
  </r>
  <r>
    <x v="1"/>
    <x v="30"/>
    <n v="3191.5436766076527"/>
    <n v="638.11741283137667"/>
    <n v="321.86226775717182"/>
    <n v="1224.7914300343214"/>
    <n v="128531.20903220279"/>
    <n v="5376.3147872305235"/>
    <x v="0"/>
    <x v="30"/>
    <n v="961"/>
    <n v="6.8679744089702925"/>
    <x v="0"/>
    <n v="7"/>
    <n v="0"/>
    <n v="0"/>
    <n v="0"/>
    <n v="0"/>
    <n v="0"/>
    <n v="0"/>
    <n v="1"/>
    <n v="0"/>
    <n v="0"/>
    <n v="0"/>
    <n v="0"/>
    <n v="0"/>
    <n v="0"/>
    <n v="0"/>
    <n v="0"/>
    <n v="1"/>
    <n v="0"/>
    <n v="3191.5436766076527"/>
    <n v="638.11741283137667"/>
    <n v="321.86226775717182"/>
    <n v="1224.7914300343214"/>
    <n v="11.763927025674755"/>
    <n v="8.1555776076373157"/>
    <n v="6.5555410834531038"/>
    <n v="5.9060176319888527"/>
    <n v="7.1502267281787848"/>
    <n v="1"/>
    <n v="1"/>
    <n v="109465.85008068752"/>
    <n v="134499.1965555331"/>
    <n v="11.847865603742168"/>
    <n v="130067.50476031183"/>
    <n v="11.807093332813787"/>
    <n v="129961.71071586687"/>
    <n v="11.805825676838799"/>
    <n v="11.624989168840603"/>
    <n v="11.773967142871275"/>
  </r>
  <r>
    <x v="1"/>
    <x v="31"/>
    <n v="3222.600063474571"/>
    <n v="644.49722159238422"/>
    <n v="325.08089043474354"/>
    <n v="1347.2705730377538"/>
    <n v="129457.06215846437"/>
    <n v="5539.448748539452"/>
    <x v="0"/>
    <x v="31"/>
    <n v="1024"/>
    <n v="6.9314718055994531"/>
    <x v="0"/>
    <n v="8"/>
    <n v="0"/>
    <n v="0"/>
    <n v="0"/>
    <n v="0"/>
    <n v="0"/>
    <n v="0"/>
    <n v="0"/>
    <n v="1"/>
    <n v="0"/>
    <n v="0"/>
    <n v="0"/>
    <n v="0"/>
    <n v="0"/>
    <n v="0"/>
    <n v="0"/>
    <n v="1"/>
    <n v="0"/>
    <n v="3222.600063474571"/>
    <n v="644.49722159238422"/>
    <n v="325.08089043474354"/>
    <n v="1347.2705730377538"/>
    <n v="11.771104538797552"/>
    <n v="8.1644552855981178"/>
    <n v="6.5645736147826383"/>
    <n v="5.9147437877479279"/>
    <n v="7.2419921666788456"/>
    <n v="1"/>
    <n v="1"/>
    <n v="111765.02737732201"/>
    <n v="134475.09916549138"/>
    <n v="11.847607986477387"/>
    <n v="130005.75610967937"/>
    <n v="11.806292132925559"/>
    <n v="129915.77332904388"/>
    <n v="11.805296880051525"/>
    <n v="11.646151172747915"/>
    <n v="11.786776008614213"/>
  </r>
  <r>
    <x v="1"/>
    <x v="32"/>
    <n v="3254.2247291799054"/>
    <n v="650.94151112465488"/>
    <n v="328.33169933909085"/>
    <n v="1481.9976303415292"/>
    <n v="130152.54315106469"/>
    <n v="5715.4955699851798"/>
    <x v="0"/>
    <x v="32"/>
    <n v="1089"/>
    <n v="6.9930151229329605"/>
    <x v="0"/>
    <n v="8"/>
    <n v="0"/>
    <n v="0"/>
    <n v="0"/>
    <n v="0"/>
    <n v="0"/>
    <n v="0"/>
    <n v="0"/>
    <n v="1"/>
    <n v="0"/>
    <n v="0"/>
    <n v="0"/>
    <n v="0"/>
    <n v="0"/>
    <n v="0"/>
    <n v="0"/>
    <n v="1"/>
    <n v="0"/>
    <n v="3254.2247291799054"/>
    <n v="650.94151112465488"/>
    <n v="328.33169933909085"/>
    <n v="1481.9976303415292"/>
    <n v="11.776462450385971"/>
    <n v="8.1734151410754823"/>
    <n v="6.5736153561228026"/>
    <n v="5.923480585833043"/>
    <n v="7.3340689142712607"/>
    <n v="1"/>
    <n v="1"/>
    <n v="111740.63706423827"/>
    <n v="134451.00177544969"/>
    <n v="11.847350369212608"/>
    <n v="129945.18615772272"/>
    <n v="11.805507878239021"/>
    <n v="129871.24962689541"/>
    <n v="11.804784356543292"/>
    <n v="11.669289581717779"/>
    <n v="11.799625746485633"/>
  </r>
  <r>
    <x v="1"/>
    <x v="33"/>
    <n v="3286.3460420211163"/>
    <n v="657.45058489407495"/>
    <n v="331.61501633248184"/>
    <n v="1630.1973933756824"/>
    <n v="130848.15577663784"/>
    <n v="5905.6090366233557"/>
    <x v="0"/>
    <x v="33"/>
    <n v="1156"/>
    <n v="7.0527210492323231"/>
    <x v="0"/>
    <n v="8"/>
    <n v="0"/>
    <n v="0"/>
    <n v="0"/>
    <n v="0"/>
    <n v="0"/>
    <n v="0"/>
    <n v="0"/>
    <n v="1"/>
    <n v="0"/>
    <n v="0"/>
    <n v="0"/>
    <n v="0"/>
    <n v="0"/>
    <n v="0"/>
    <n v="0"/>
    <n v="1"/>
    <n v="0"/>
    <n v="3286.3460420211163"/>
    <n v="657.45058489407495"/>
    <n v="331.61501633248184"/>
    <n v="1630.1973933756824"/>
    <n v="11.781792813679662"/>
    <n v="8.1824342627048363"/>
    <n v="6.5826657518189409"/>
    <n v="5.9322279464799985"/>
    <n v="7.4264305100049057"/>
    <n v="1"/>
    <n v="1"/>
    <n v="111716.24675115453"/>
    <n v="134426.90438540798"/>
    <n v="11.847092751947827"/>
    <n v="129885.79490444191"/>
    <n v="11.804740568754175"/>
    <n v="129828.05519093992"/>
    <n v="11.804287134551775"/>
    <n v="11.694598322056246"/>
    <n v="11.812512800473128"/>
  </r>
  <r>
    <x v="1"/>
    <x v="34"/>
    <n v="3318.9148483259169"/>
    <n v="761.94052969453855"/>
    <n v="423.05521515599912"/>
    <n v="1793.2171327132505"/>
    <n v="133694.66457103929"/>
    <n v="6297.1277258897062"/>
    <x v="0"/>
    <x v="34"/>
    <n v="1225"/>
    <n v="7.110696122978827"/>
    <x v="0"/>
    <n v="8"/>
    <n v="0"/>
    <n v="0"/>
    <n v="0"/>
    <n v="0"/>
    <n v="0"/>
    <n v="0"/>
    <n v="0"/>
    <n v="1"/>
    <n v="0"/>
    <n v="0"/>
    <n v="0"/>
    <n v="0"/>
    <n v="0"/>
    <n v="0"/>
    <n v="0"/>
    <n v="1"/>
    <n v="0"/>
    <n v="3318.9148483259169"/>
    <n v="761.94052969453855"/>
    <n v="423.05521515599912"/>
    <n v="1793.2171327132505"/>
    <n v="11.803313856317997"/>
    <n v="8.1914967292577678"/>
    <n v="6.7177473965426424"/>
    <n v="6.1493945741284044"/>
    <n v="7.519052593367288"/>
    <n v="1"/>
    <n v="1"/>
    <n v="111691.85643807078"/>
    <n v="134402.80699536629"/>
    <n v="11.846835134683047"/>
    <n v="129827.58234983691"/>
    <n v="11.80399020447102"/>
    <n v="129786.11294558554"/>
    <n v="11.80380432684049"/>
    <n v="11.742034102716907"/>
    <n v="11.849034880867375"/>
  </r>
  <r>
    <x v="1"/>
    <x v="35"/>
    <n v="3351.8977389283882"/>
    <n v="818.51765446724539"/>
    <n v="436.09817217357846"/>
    <n v="1972.5388459845758"/>
    <n v="131681.98273596817"/>
    <n v="6579.0524115537883"/>
    <x v="0"/>
    <x v="35"/>
    <n v="1296"/>
    <n v="7.1670378769122198"/>
    <x v="0"/>
    <n v="9"/>
    <n v="0"/>
    <n v="0"/>
    <n v="0"/>
    <n v="0"/>
    <n v="0"/>
    <n v="0"/>
    <n v="0"/>
    <n v="0"/>
    <n v="1"/>
    <n v="0"/>
    <n v="0"/>
    <n v="0"/>
    <n v="0"/>
    <n v="0"/>
    <n v="0"/>
    <n v="1"/>
    <n v="0"/>
    <n v="3351.8977389283882"/>
    <n v="818.51765446724539"/>
    <n v="436.09817217357846"/>
    <n v="1972.5388459845758"/>
    <n v="11.788145073026943"/>
    <n v="8.200591473506547"/>
    <n v="6.78392495309068"/>
    <n v="6.1768577483436671"/>
    <n v="7.6119127628798919"/>
    <n v="1"/>
    <n v="1"/>
    <n v="102291.61539599948"/>
    <n v="126290.89818121851"/>
    <n v="11.769050801687312"/>
    <n v="129770.54849390773"/>
    <n v="11.803256785389555"/>
    <n v="129745.35233047183"/>
    <n v="11.803335121171425"/>
    <n v="11.77930421006949"/>
    <n v="11.866127706589287"/>
  </r>
  <r>
    <x v="1"/>
    <x v="36"/>
    <n v="3385.2723358011208"/>
    <n v="851.18169074979858"/>
    <n v="441.34039438191616"/>
    <n v="494.03600317347889"/>
    <n v="124056.46409464293"/>
    <n v="5171.8304241063142"/>
    <x v="0"/>
    <x v="36"/>
    <n v="1369"/>
    <n v="7.2218358252884487"/>
    <x v="0"/>
    <n v="9"/>
    <n v="0"/>
    <n v="0"/>
    <n v="0"/>
    <n v="0"/>
    <n v="0"/>
    <n v="0"/>
    <n v="0"/>
    <n v="0"/>
    <n v="1"/>
    <n v="0"/>
    <n v="0"/>
    <n v="0"/>
    <n v="0"/>
    <n v="0"/>
    <n v="0"/>
    <n v="1"/>
    <n v="0"/>
    <n v="3385.2723358011208"/>
    <n v="851.18169074979858"/>
    <n v="441.34039438191616"/>
    <n v="494.03600317347889"/>
    <n v="11.728492096546233"/>
    <n v="8.2097107978495778"/>
    <n v="6.8202278887740109"/>
    <n v="6.1876867043767145"/>
    <n v="6.2982862270811912"/>
    <n v="1"/>
    <n v="1"/>
    <n v="102267.22508291574"/>
    <n v="126266.80079117681"/>
    <n v="11.768793184422533"/>
    <n v="129714.69333665437"/>
    <n v="11.802540311509782"/>
    <n v="129705.70858623509"/>
    <n v="11.802878772083293"/>
    <n v="11.548526944493661"/>
    <n v="11.705608798438069"/>
  </r>
  <r>
    <x v="1"/>
    <x v="37"/>
    <n v="3419.0239927975458"/>
    <n v="871.93293752623686"/>
    <n v="445.84192237439549"/>
    <n v="313.28437956797086"/>
    <n v="121664.26540559542"/>
    <n v="5050.083232266149"/>
    <x v="0"/>
    <x v="37"/>
    <n v="1444"/>
    <n v="7.2751723194527713"/>
    <x v="0"/>
    <n v="9"/>
    <n v="0"/>
    <n v="0"/>
    <n v="0"/>
    <n v="0"/>
    <n v="0"/>
    <n v="0"/>
    <n v="0"/>
    <n v="0"/>
    <n v="1"/>
    <n v="0"/>
    <n v="0"/>
    <n v="0"/>
    <n v="0"/>
    <n v="0"/>
    <n v="0"/>
    <n v="1"/>
    <n v="0"/>
    <n v="3419.0239927975458"/>
    <n v="871.93293752623686"/>
    <n v="445.84192237439549"/>
    <n v="313.28437956797086"/>
    <n v="11.709020607309387"/>
    <n v="8.2188493433845515"/>
    <n v="6.8426246074599018"/>
    <n v="6.1968929196447018"/>
    <n v="5.8940937318984794"/>
    <n v="1"/>
    <n v="1"/>
    <n v="102242.834769832"/>
    <n v="126242.70340113511"/>
    <n v="11.768535567157752"/>
    <n v="129660.01687807683"/>
    <n v="11.801840782831698"/>
    <n v="129667.1221355414"/>
    <n v="11.802434593766453"/>
    <n v="11.523245517202893"/>
    <n v="11.657395257262634"/>
  </r>
  <r>
    <x v="1"/>
    <x v="38"/>
    <n v="3453.1434862724104"/>
    <n v="886.77198183596943"/>
    <n v="450.30915400300535"/>
    <n v="326.93397361259787"/>
    <n v="122087.16241015175"/>
    <n v="5117.1585957239831"/>
    <x v="0"/>
    <x v="38"/>
    <n v="1521"/>
    <n v="7.3271232922592926"/>
    <x v="0"/>
    <n v="9"/>
    <n v="0"/>
    <n v="0"/>
    <n v="0"/>
    <n v="0"/>
    <n v="0"/>
    <n v="0"/>
    <n v="0"/>
    <n v="0"/>
    <n v="1"/>
    <n v="0"/>
    <n v="0"/>
    <n v="0"/>
    <n v="0"/>
    <n v="0"/>
    <n v="0"/>
    <n v="1"/>
    <n v="0"/>
    <n v="3453.1434862724104"/>
    <n v="886.77198183596943"/>
    <n v="450.30915400300535"/>
    <n v="326.93397361259787"/>
    <n v="11.712490514605205"/>
    <n v="8.2280033741747474"/>
    <n v="6.8583381893739164"/>
    <n v="6.2059459660058796"/>
    <n v="5.9310173974841858"/>
    <n v="1"/>
    <n v="1"/>
    <n v="102218.44445674826"/>
    <n v="126218.6060110934"/>
    <n v="11.768277949892973"/>
    <n v="129606.5191181751"/>
    <n v="11.801158199355307"/>
    <n v="129629.53804453398"/>
    <n v="11.802001953863494"/>
    <n v="11.528256077223832"/>
    <n v="11.663712496622601"/>
  </r>
  <r>
    <x v="1"/>
    <x v="39"/>
    <n v="2615.9179450120864"/>
    <n v="898.69955912156433"/>
    <n v="454.81312678352202"/>
    <n v="312.7216754572284"/>
    <n v="113642.92766507097"/>
    <n v="4282.1523063744016"/>
    <x v="0"/>
    <x v="39"/>
    <n v="1600"/>
    <n v="7.3777589082278725"/>
    <x v="0"/>
    <n v="10"/>
    <n v="0"/>
    <n v="0"/>
    <n v="0"/>
    <n v="0"/>
    <n v="0"/>
    <n v="0"/>
    <n v="0"/>
    <n v="0"/>
    <n v="0"/>
    <n v="1"/>
    <n v="0"/>
    <n v="0"/>
    <n v="0"/>
    <n v="0"/>
    <n v="0"/>
    <n v="1"/>
    <n v="0"/>
    <n v="2615.9179450120864"/>
    <n v="898.69955912156433"/>
    <n v="454.81312678352202"/>
    <n v="312.7216754572284"/>
    <n v="11.640816598264493"/>
    <n v="7.9749197878620315"/>
    <n v="6.8707921263587313"/>
    <n v="6.2149912463359165"/>
    <n v="5.8925419001359653"/>
    <n v="1"/>
    <n v="1"/>
    <n v="88741.395299572498"/>
    <n v="112742.24034101577"/>
    <n v="11.623104837918612"/>
    <n v="112661.96063772912"/>
    <n v="11.622009007429252"/>
    <n v="112723.35118138844"/>
    <n v="11.623388337316808"/>
    <n v="11.510103176190565"/>
    <n v="11.657822148977012"/>
  </r>
  <r>
    <x v="1"/>
    <x v="40"/>
    <n v="2912.2717693180034"/>
    <n v="805.27709077380041"/>
    <n v="365.81589277006861"/>
    <n v="261.06760696016499"/>
    <n v="110946.54882434933"/>
    <n v="4344.4323598220381"/>
    <x v="0"/>
    <x v="40"/>
    <n v="1681"/>
    <n v="7.4271441334086159"/>
    <x v="0"/>
    <n v="10"/>
    <n v="0"/>
    <n v="0"/>
    <n v="0"/>
    <n v="0"/>
    <n v="0"/>
    <n v="0"/>
    <n v="0"/>
    <n v="0"/>
    <n v="0"/>
    <n v="1"/>
    <n v="0"/>
    <n v="0"/>
    <n v="0"/>
    <n v="0"/>
    <n v="0"/>
    <n v="1"/>
    <n v="0"/>
    <n v="2912.2717693180034"/>
    <n v="805.27709077380041"/>
    <n v="365.81589277006861"/>
    <n v="261.06760696016499"/>
    <n v="11.61680382219285"/>
    <n v="8.071992529762559"/>
    <n v="6.7688255433088242"/>
    <n v="6.0190660385821673"/>
    <n v="5.738734605015047"/>
    <n v="1"/>
    <n v="1"/>
    <n v="88717.004986488755"/>
    <n v="112718.14295097406"/>
    <n v="11.622847220653833"/>
    <n v="112610.82027517905"/>
    <n v="11.621360314356242"/>
    <n v="112687.62328838964"/>
    <n v="11.62297706457492"/>
    <n v="11.488746177794999"/>
    <n v="11.618394024861402"/>
  </r>
  <r>
    <x v="1"/>
    <x v="41"/>
    <n v="3130.5307384102407"/>
    <n v="762.12512971204865"/>
    <n v="360.11951516964047"/>
    <n v="226.75168787298867"/>
    <n v="109999.85146602525"/>
    <n v="4479.5270711649182"/>
    <x v="0"/>
    <x v="41"/>
    <n v="1764"/>
    <n v="7.4753392365667368"/>
    <x v="0"/>
    <n v="10"/>
    <n v="0"/>
    <n v="0"/>
    <n v="0"/>
    <n v="0"/>
    <n v="0"/>
    <n v="0"/>
    <n v="0"/>
    <n v="0"/>
    <n v="0"/>
    <n v="1"/>
    <n v="0"/>
    <n v="0"/>
    <n v="0"/>
    <n v="0"/>
    <n v="0"/>
    <n v="1"/>
    <n v="0"/>
    <n v="3130.5307384102407"/>
    <n v="762.12512971204865"/>
    <n v="360.11951516964047"/>
    <n v="226.75168787298867"/>
    <n v="11.608234294464781"/>
    <n v="8.13790373305849"/>
    <n v="6.7179706008871847"/>
    <n v="6.0051159390136988"/>
    <n v="5.6216867107130239"/>
    <n v="1"/>
    <n v="1"/>
    <n v="88692.614673405013"/>
    <n v="112694.04556093237"/>
    <n v="11.622589603389052"/>
    <n v="112560.85861130478"/>
    <n v="11.620728566484923"/>
    <n v="112652.75639282733"/>
    <n v="11.622575702990584"/>
    <n v="11.482004458386594"/>
    <n v="11.601220695580924"/>
  </r>
  <r>
    <x v="1"/>
    <x v="42"/>
    <n v="3294.231421773683"/>
    <n v="744.14401502442422"/>
    <n v="362.78525666852397"/>
    <n v="224.0694648976737"/>
    <n v="110024.26051004976"/>
    <n v="4625.2301583643057"/>
    <x v="0"/>
    <x v="42"/>
    <n v="1849"/>
    <n v="7.5224002313871248"/>
    <x v="0"/>
    <n v="10"/>
    <n v="0"/>
    <n v="0"/>
    <n v="0"/>
    <n v="0"/>
    <n v="0"/>
    <n v="0"/>
    <n v="0"/>
    <n v="0"/>
    <n v="0"/>
    <n v="1"/>
    <n v="0"/>
    <n v="0"/>
    <n v="0"/>
    <n v="0"/>
    <n v="0"/>
    <n v="1"/>
    <n v="0"/>
    <n v="3294.231421773683"/>
    <n v="744.14401502442422"/>
    <n v="362.78525666852397"/>
    <n v="224.0694648976737"/>
    <n v="11.608456170548319"/>
    <n v="8.1846359639269934"/>
    <n v="6.6959918537523047"/>
    <n v="6.0116684187653"/>
    <n v="5.6119335921823286"/>
    <n v="1"/>
    <n v="1"/>
    <n v="88668.224360321256"/>
    <n v="112669.94817089067"/>
    <n v="11.622331986124273"/>
    <n v="112512.07564610634"/>
    <n v="11.620113763815292"/>
    <n v="112618.70997142891"/>
    <n v="11.62218378609024"/>
    <n v="11.482972282163651"/>
    <n v="11.600239138186547"/>
  </r>
  <r>
    <x v="1"/>
    <x v="43"/>
    <n v="3419.8504991769578"/>
    <n v="738.78427218229604"/>
    <n v="366.31956386992795"/>
    <n v="227.35000641540771"/>
    <n v="110251.15553208467"/>
    <n v="4752.3043416445898"/>
    <x v="0"/>
    <x v="43"/>
    <n v="1936"/>
    <n v="7.568379267836522"/>
    <x v="0"/>
    <n v="10"/>
    <n v="0"/>
    <n v="0"/>
    <n v="0"/>
    <n v="0"/>
    <n v="0"/>
    <n v="0"/>
    <n v="0"/>
    <n v="0"/>
    <n v="0"/>
    <n v="1"/>
    <n v="0"/>
    <n v="0"/>
    <n v="0"/>
    <n v="0"/>
    <n v="0"/>
    <n v="1"/>
    <n v="0"/>
    <n v="3419.8504991769578"/>
    <n v="738.78427218229604"/>
    <n v="366.31956386992795"/>
    <n v="227.35000641540771"/>
    <n v="11.610516274270807"/>
    <n v="8.2190720827225068"/>
    <n v="6.6893459510288125"/>
    <n v="6.0202901868373315"/>
    <n v="5.6238494055174915"/>
    <n v="1"/>
    <n v="1"/>
    <n v="88643.834047237513"/>
    <n v="112645.85078084897"/>
    <n v="11.622074368859492"/>
    <n v="112464.47137958372"/>
    <n v="11.619515906347354"/>
    <n v="112585.44629614061"/>
    <n v="11.621800879576792"/>
    <n v="11.48570728692747"/>
    <n v="11.602681698164295"/>
  </r>
  <r>
    <x v="1"/>
    <x v="44"/>
    <n v="3518.9227383986035"/>
    <n v="739.77152340793282"/>
    <n v="369.9734049720991"/>
    <n v="261.37911042262408"/>
    <n v="110174.58346369513"/>
    <n v="4890.0467772012598"/>
    <x v="0"/>
    <x v="44"/>
    <n v="2025"/>
    <n v="7.6133249795406392"/>
    <x v="0"/>
    <n v="11"/>
    <n v="0"/>
    <n v="0"/>
    <n v="0"/>
    <n v="0"/>
    <n v="0"/>
    <n v="0"/>
    <n v="0"/>
    <n v="0"/>
    <n v="0"/>
    <n v="0"/>
    <n v="1"/>
    <n v="0"/>
    <n v="0"/>
    <n v="0"/>
    <n v="0"/>
    <n v="1"/>
    <n v="0"/>
    <n v="3518.9227383986035"/>
    <n v="739.77152340793282"/>
    <n v="369.9734049720991"/>
    <n v="261.37911042262408"/>
    <n v="11.609821509024076"/>
    <n v="8.2454184490264026"/>
    <n v="6.6905734328695772"/>
    <n v="6.0291260858868938"/>
    <n v="5.7397367820996603"/>
    <n v="1"/>
    <n v="1"/>
    <n v="109124.38569751511"/>
    <n v="134161.83309494931"/>
    <n v="11.844258962035246"/>
    <n v="129310.28523095699"/>
    <n v="11.797418547732459"/>
    <n v="129422.48455390318"/>
    <n v="11.799618509174726"/>
    <n v="11.49357355524282"/>
    <n v="11.618333249899873"/>
  </r>
  <r>
    <x v="1"/>
    <x v="45"/>
    <n v="3599.523579743503"/>
    <n v="743.96894289391901"/>
    <n v="373.67220356816728"/>
    <n v="259.57569417863647"/>
    <n v="110298.41467140797"/>
    <n v="4976.7404203842252"/>
    <x v="0"/>
    <x v="45"/>
    <n v="2116"/>
    <n v="7.6572827929781901"/>
    <x v="0"/>
    <n v="11"/>
    <n v="0"/>
    <n v="0"/>
    <n v="0"/>
    <n v="0"/>
    <n v="0"/>
    <n v="0"/>
    <n v="0"/>
    <n v="0"/>
    <n v="0"/>
    <n v="0"/>
    <n v="1"/>
    <n v="0"/>
    <n v="0"/>
    <n v="0"/>
    <n v="0"/>
    <n v="1"/>
    <n v="0"/>
    <n v="3599.523579743503"/>
    <n v="743.96894289391901"/>
    <n v="373.67220356816728"/>
    <n v="259.57569417863647"/>
    <n v="11.610944832258955"/>
    <n v="8.2663521595557512"/>
    <n v="6.6957754664906934"/>
    <n v="6.0379918850322376"/>
    <n v="5.7339208105252411"/>
    <n v="1"/>
    <n v="1"/>
    <n v="109099.99538443137"/>
    <n v="134137.73570490759"/>
    <n v="11.844001344770467"/>
    <n v="129265.03836178601"/>
    <n v="11.796854580667901"/>
    <n v="129390.68313861734"/>
    <n v="11.799252435103107"/>
    <n v="11.495730889438567"/>
    <n v="11.618977417536035"/>
  </r>
  <r>
    <x v="1"/>
    <x v="46"/>
    <n v="3667.3069453135777"/>
    <n v="749.80848444881167"/>
    <n v="377.40883205848365"/>
    <n v="236.6565215499534"/>
    <n v="109933.367677662"/>
    <n v="5031.1807833708253"/>
    <x v="0"/>
    <x v="46"/>
    <n v="2209"/>
    <n v="7.7002952034201169"/>
    <x v="0"/>
    <n v="11"/>
    <n v="0"/>
    <n v="0"/>
    <n v="0"/>
    <n v="0"/>
    <n v="0"/>
    <n v="0"/>
    <n v="0"/>
    <n v="0"/>
    <n v="0"/>
    <n v="0"/>
    <n v="1"/>
    <n v="0"/>
    <n v="0"/>
    <n v="0"/>
    <n v="0"/>
    <n v="1"/>
    <n v="0"/>
    <n v="3667.3069453135777"/>
    <n v="749.80848444881167"/>
    <n v="377.40883205848365"/>
    <n v="236.6565215499534"/>
    <n v="11.607629712849986"/>
    <n v="8.2836238995417979"/>
    <n v="6.7029679298218898"/>
    <n v="6.0468692533972819"/>
    <n v="5.6569003321239366"/>
    <n v="1"/>
    <n v="1"/>
    <n v="109075.60507134763"/>
    <n v="134113.63831486591"/>
    <n v="11.843743727505686"/>
    <n v="129220.97019129083"/>
    <n v="11.796307558805035"/>
    <n v="129359.56567803546"/>
    <n v="11.798894234205717"/>
    <n v="11.494453775892243"/>
    <n v="11.610820886127538"/>
  </r>
  <r>
    <x v="1"/>
    <x v="47"/>
    <n v="3726.2317056075617"/>
    <n v="756.50649535627645"/>
    <n v="381.18291102453202"/>
    <n v="269.92645145665188"/>
    <n v="110845.65573567706"/>
    <n v="5133.8475634450224"/>
    <x v="0"/>
    <x v="47"/>
    <n v="2304"/>
    <n v="7.7424020218157823"/>
    <x v="0"/>
    <n v="11"/>
    <n v="0"/>
    <n v="0"/>
    <n v="0"/>
    <n v="0"/>
    <n v="0"/>
    <n v="0"/>
    <n v="0"/>
    <n v="0"/>
    <n v="0"/>
    <n v="0"/>
    <n v="1"/>
    <n v="0"/>
    <n v="0"/>
    <n v="0"/>
    <n v="0"/>
    <n v="1"/>
    <n v="0"/>
    <n v="3726.2317056075617"/>
    <n v="756.50649535627645"/>
    <n v="381.18291102453202"/>
    <n v="269.92645145665188"/>
    <n v="11.615894023799964"/>
    <n v="8.2983997737006643"/>
    <n v="6.7111545558161128"/>
    <n v="6.0557563071067646"/>
    <n v="5.7668508064360395"/>
    <n v="1"/>
    <n v="1"/>
    <n v="109051.21475826389"/>
    <n v="134089.54092482419"/>
    <n v="11.843486110240907"/>
    <n v="129178.0807194715"/>
    <n v="11.79577748214386"/>
    <n v="129329.10337080382"/>
    <n v="11.798543574942945"/>
    <n v="11.502061046777632"/>
    <n v="11.625927541688316"/>
  </r>
  <r>
    <x v="1"/>
    <x v="48"/>
    <n v="3779.0702062522309"/>
    <n v="763.67152334132754"/>
    <n v="384.99473919932359"/>
    <n v="272.22453440228838"/>
    <n v="111038.6062245098"/>
    <n v="5199.9610031951706"/>
    <x v="0"/>
    <x v="48"/>
    <n v="2401"/>
    <n v="7.7836405962212529"/>
    <x v="0"/>
    <n v="12"/>
    <n v="0"/>
    <n v="0"/>
    <n v="0"/>
    <n v="0"/>
    <n v="0"/>
    <n v="0"/>
    <n v="0"/>
    <n v="0"/>
    <n v="0"/>
    <n v="0"/>
    <n v="0"/>
    <n v="1"/>
    <n v="0"/>
    <n v="0"/>
    <n v="0"/>
    <n v="1"/>
    <n v="0"/>
    <n v="3779.0702062522309"/>
    <n v="763.67152334132754"/>
    <n v="384.99473919932359"/>
    <n v="272.22453440228838"/>
    <n v="11.617633223649154"/>
    <n v="8.3114663196853957"/>
    <n v="6.7198384286808741"/>
    <n v="6.0646527928739404"/>
    <n v="5.7740171419527133"/>
    <n v="0"/>
    <n v="2"/>
    <n v="84090.631627702445"/>
    <n v="108090.69554103362"/>
    <n v="11.572953644278387"/>
    <n v="107705.73975439895"/>
    <n v="11.567483866470493"/>
    <n v="107982.02364874084"/>
    <n v="11.57225636234808"/>
    <n v="11.55680335236949"/>
    <n v="11.602344557084773"/>
  </r>
  <r>
    <x v="1"/>
    <x v="49"/>
    <n v="3827.7642368267689"/>
    <n v="771.10822009048502"/>
    <n v="388.84468649777148"/>
    <n v="246.70146004055167"/>
    <n v="110633.35048445314"/>
    <n v="5234.4186034555769"/>
    <x v="0"/>
    <x v="49"/>
    <n v="2500"/>
    <n v="7.8240460108562919"/>
    <x v="0"/>
    <n v="12"/>
    <n v="0"/>
    <n v="0"/>
    <n v="0"/>
    <n v="0"/>
    <n v="0"/>
    <n v="0"/>
    <n v="0"/>
    <n v="0"/>
    <n v="0"/>
    <n v="0"/>
    <n v="0"/>
    <n v="1"/>
    <n v="0"/>
    <n v="0"/>
    <n v="0"/>
    <n v="1"/>
    <n v="0"/>
    <n v="3827.7642368267689"/>
    <n v="771.10822009048502"/>
    <n v="388.84468649777148"/>
    <n v="246.70146004055167"/>
    <n v="11.613976864066638"/>
    <n v="8.3233586460690336"/>
    <n v="6.7287725093216455"/>
    <n v="6.0735586193930118"/>
    <n v="5.6913889703158542"/>
    <n v="0"/>
    <n v="2"/>
    <n v="84066.241314618703"/>
    <n v="108066.59815099192"/>
    <n v="11.572696027013606"/>
    <n v="107665.20767993125"/>
    <n v="11.5669876802127"/>
    <n v="107952.79222729101"/>
    <n v="11.571919872120423"/>
    <n v="11.554913649603453"/>
    <n v="11.59351511000825"/>
  </r>
  <r>
    <x v="1"/>
    <x v="50"/>
    <n v="3873.674209153447"/>
    <n v="778.71929304926198"/>
    <n v="392.73313335339469"/>
    <n v="252.61255536737656"/>
    <n v="110924.12589080748"/>
    <n v="5297.7391909234802"/>
    <x v="0"/>
    <x v="50"/>
    <n v="2601"/>
    <n v="7.8636512654486515"/>
    <x v="0"/>
    <n v="12"/>
    <n v="0"/>
    <n v="0"/>
    <n v="0"/>
    <n v="0"/>
    <n v="0"/>
    <n v="0"/>
    <n v="0"/>
    <n v="0"/>
    <n v="0"/>
    <n v="0"/>
    <n v="0"/>
    <n v="1"/>
    <n v="0"/>
    <n v="0"/>
    <n v="0"/>
    <n v="1"/>
    <n v="0"/>
    <n v="3873.674209153447"/>
    <n v="778.71929304926198"/>
    <n v="392.73313335339469"/>
    <n v="252.61255536737656"/>
    <n v="11.616601696034024"/>
    <n v="8.3344429684072772"/>
    <n v="6.7378341724539466"/>
    <n v="6.0824737117748349"/>
    <n v="5.7111419570423108"/>
    <n v="0"/>
    <n v="2"/>
    <n v="84041.85100153496"/>
    <n v="108042.50076095022"/>
    <n v="11.572438409748827"/>
    <n v="107625.85430413936"/>
    <n v="11.566508439156596"/>
    <n v="107924.13968408428"/>
    <n v="11.571590045505484"/>
    <n v="11.558004139682176"/>
    <n v="11.597411730616971"/>
  </r>
  <r>
    <x v="1"/>
    <x v="51"/>
    <n v="3917.7535822158688"/>
    <n v="786.45648135869055"/>
    <n v="396.66046468599313"/>
    <n v="277.32288529554762"/>
    <n v="111611.56156610735"/>
    <n v="5378.1934135561005"/>
    <x v="0"/>
    <x v="51"/>
    <n v="2704"/>
    <n v="7.9024874371628551"/>
    <x v="0"/>
    <n v="12"/>
    <n v="0"/>
    <n v="0"/>
    <n v="0"/>
    <n v="0"/>
    <n v="0"/>
    <n v="0"/>
    <n v="0"/>
    <n v="0"/>
    <n v="0"/>
    <n v="0"/>
    <n v="0"/>
    <n v="1"/>
    <n v="0"/>
    <n v="0"/>
    <n v="0"/>
    <n v="1"/>
    <n v="0"/>
    <n v="3917.7535822158688"/>
    <n v="786.45648135869055"/>
    <n v="396.66046468599313"/>
    <n v="277.32288529554762"/>
    <n v="11.622779921826028"/>
    <n v="8.3449709397091407"/>
    <n v="6.7469625847741312"/>
    <n v="6.091397997119893"/>
    <n v="5.7897348210677748"/>
    <n v="0"/>
    <n v="2"/>
    <n v="84017.460688451218"/>
    <n v="108018.40337090852"/>
    <n v="11.572180792484046"/>
    <n v="107587.67962702329"/>
    <n v="11.566046143302184"/>
    <n v="107896.04353625039"/>
    <n v="11.571266623697307"/>
    <n v="11.56407361554658"/>
    <n v="11.608621300503858"/>
  </r>
  <r>
    <x v="1"/>
    <x v="52"/>
    <n v="3960.6709597176487"/>
    <n v="794.2960438617456"/>
    <n v="400.62706933275956"/>
    <n v="255.36142132402529"/>
    <n v="111293.93129570707"/>
    <n v="5410.9554942361792"/>
    <x v="0"/>
    <x v="52"/>
    <n v="2809"/>
    <n v="7.9405838271042439"/>
    <x v="0"/>
    <n v="12"/>
    <n v="0"/>
    <n v="0"/>
    <n v="0"/>
    <n v="0"/>
    <n v="0"/>
    <n v="0"/>
    <n v="0"/>
    <n v="0"/>
    <n v="0"/>
    <n v="0"/>
    <n v="0"/>
    <n v="1"/>
    <n v="0"/>
    <n v="0"/>
    <n v="0"/>
    <n v="1"/>
    <n v="0"/>
    <n v="3960.6709597176487"/>
    <n v="794.2960438617456"/>
    <n v="400.62706933275956"/>
    <n v="255.36142132402529"/>
    <n v="11.61993001013202"/>
    <n v="8.355115973942123"/>
    <n v="6.7561275650924415"/>
    <n v="6.1003314030891156"/>
    <n v="5.7201965402517638"/>
    <n v="0"/>
    <n v="2"/>
    <n v="83993.070375367475"/>
    <n v="107994.30598086683"/>
    <n v="11.571923175219267"/>
    <n v="107550.68364858304"/>
    <n v="11.565600792649462"/>
    <n v="107868.48258581462"/>
    <n v="11.570949362680681"/>
    <n v="11.562689794550476"/>
    <n v="11.601413841442664"/>
  </r>
  <r>
    <x v="1"/>
    <x v="53"/>
    <n v="4002.8955584905598"/>
    <n v="802.22650314509701"/>
    <n v="404.6333400260778"/>
    <n v="296.45627532006932"/>
    <n v="112667.5183039807"/>
    <n v="5506.2116769818031"/>
    <x v="1"/>
    <x v="53"/>
    <n v="2916"/>
    <n v="7.977968093128549"/>
    <x v="0"/>
    <n v="1"/>
    <n v="1"/>
    <n v="0"/>
    <n v="0"/>
    <n v="0"/>
    <n v="0"/>
    <n v="0"/>
    <n v="0"/>
    <n v="0"/>
    <n v="0"/>
    <n v="0"/>
    <n v="0"/>
    <n v="0"/>
    <n v="0"/>
    <n v="0"/>
    <n v="0"/>
    <n v="1"/>
    <n v="0"/>
    <n v="4002.8955584905598"/>
    <n v="802.22650314509701"/>
    <n v="404.6333400260778"/>
    <n v="296.45627532006932"/>
    <n v="11.632196444679549"/>
    <n v="8.3649977996599443"/>
    <n v="6.7653141280397708"/>
    <n v="6.1092738577629238"/>
    <n v="5.8466113293387556"/>
    <n v="0"/>
    <n v="1"/>
    <n v="85099.412289635671"/>
    <n v="109108.46668710341"/>
    <n v="11.585740812908497"/>
    <n v="107968.57370606373"/>
    <n v="11.569347295063366"/>
    <n v="107804.92347646327"/>
    <n v="11.570682162640122"/>
    <n v="11.656005396898994"/>
    <n v="11.635461319741269"/>
  </r>
  <r>
    <x v="1"/>
    <x v="54"/>
    <n v="4044.7570364984795"/>
    <n v="810.2425175989149"/>
    <n v="408.67967342633762"/>
    <n v="289.15307193676426"/>
    <n v="112677.60622114144"/>
    <n v="5552.8322994604969"/>
    <x v="1"/>
    <x v="54"/>
    <n v="3025"/>
    <n v="8.0146663704649423"/>
    <x v="0"/>
    <n v="1"/>
    <n v="1"/>
    <n v="0"/>
    <n v="0"/>
    <n v="0"/>
    <n v="0"/>
    <n v="0"/>
    <n v="0"/>
    <n v="0"/>
    <n v="0"/>
    <n v="0"/>
    <n v="0"/>
    <n v="0"/>
    <n v="0"/>
    <n v="0"/>
    <n v="0"/>
    <n v="1"/>
    <n v="0"/>
    <n v="4044.7570364984795"/>
    <n v="810.2425175989149"/>
    <n v="408.67967342633762"/>
    <n v="289.15307193676426"/>
    <n v="11.632285977720823"/>
    <n v="8.3746991868922613"/>
    <n v="6.7745148193674636"/>
    <n v="6.1182252896279019"/>
    <n v="5.8252815765830839"/>
    <n v="0"/>
    <n v="1"/>
    <n v="85075.021976551929"/>
    <n v="109084.36929706173"/>
    <n v="11.585483195643718"/>
    <n v="107933.93512497512"/>
    <n v="11.568935834814026"/>
    <n v="107778.37399489028"/>
    <n v="11.570376544895394"/>
    <n v="11.65696610592471"/>
    <n v="11.634245681048982"/>
  </r>
  <r>
    <x v="1"/>
    <x v="55"/>
    <n v="4086.4873725595744"/>
    <n v="818.34181748608762"/>
    <n v="412.76647016060087"/>
    <n v="273.92072415882529"/>
    <n v="112520.76597048229"/>
    <n v="5591.5163843650889"/>
    <x v="1"/>
    <x v="55"/>
    <n v="3136"/>
    <n v="8.0507033814702993"/>
    <x v="0"/>
    <n v="1"/>
    <n v="1"/>
    <n v="0"/>
    <n v="0"/>
    <n v="0"/>
    <n v="0"/>
    <n v="0"/>
    <n v="0"/>
    <n v="0"/>
    <n v="0"/>
    <n v="0"/>
    <n v="0"/>
    <n v="0"/>
    <n v="0"/>
    <n v="0"/>
    <n v="0"/>
    <n v="1"/>
    <n v="0"/>
    <n v="4086.4873725595744"/>
    <n v="818.34181748608762"/>
    <n v="412.76647016060087"/>
    <n v="273.92072415882529"/>
    <n v="11.630893069996924"/>
    <n v="8.3842774043788495"/>
    <n v="6.7837259168017026"/>
    <n v="6.1271856275760639"/>
    <n v="5.7792737874166882"/>
    <n v="0"/>
    <n v="1"/>
    <n v="85050.631663468186"/>
    <n v="109060.27190702003"/>
    <n v="11.585225578378937"/>
    <n v="107900.47524256233"/>
    <n v="11.568541319766377"/>
    <n v="107752.30290847762"/>
    <n v="11.570076434077405"/>
    <n v="11.65667299331937"/>
    <n v="11.629962062298008"/>
  </r>
  <r>
    <x v="1"/>
    <x v="56"/>
    <n v="4128.2501822724471"/>
    <n v="826.52367301654022"/>
    <n v="416.89413486220695"/>
    <n v="292.78916512524108"/>
    <n v="113053.26593755308"/>
    <n v="5664.4571552764355"/>
    <x v="1"/>
    <x v="56"/>
    <n v="3249"/>
    <n v="8.0861025356691005"/>
    <x v="0"/>
    <n v="1"/>
    <n v="1"/>
    <n v="0"/>
    <n v="0"/>
    <n v="0"/>
    <n v="0"/>
    <n v="0"/>
    <n v="0"/>
    <n v="0"/>
    <n v="0"/>
    <n v="0"/>
    <n v="0"/>
    <n v="0"/>
    <n v="0"/>
    <n v="0"/>
    <n v="0"/>
    <n v="1"/>
    <n v="0"/>
    <n v="4128.2501822724471"/>
    <n v="826.52367301654022"/>
    <n v="416.89413486220695"/>
    <n v="292.78916512524108"/>
    <n v="11.635614366608182"/>
    <n v="8.3937720972339118"/>
    <n v="6.7929455473632929"/>
    <n v="6.1361548009052997"/>
    <n v="5.8359580281980286"/>
    <n v="0"/>
    <n v="1"/>
    <n v="85026.241350384444"/>
    <n v="109036.17451697832"/>
    <n v="11.584967961114158"/>
    <n v="107868.19405882536"/>
    <n v="11.568163749920418"/>
    <n v="107726.69328153285"/>
    <n v="11.569781635235151"/>
    <n v="11.661833793936097"/>
    <n v="11.638445292318979"/>
  </r>
  <r>
    <x v="1"/>
    <x v="57"/>
    <n v="4170.1612392862653"/>
    <n v="834.78812842450145"/>
    <n v="421.06307621082891"/>
    <n v="306.40148169022893"/>
    <n v="113111.47245556285"/>
    <n v="5732.4139256118242"/>
    <x v="1"/>
    <x v="57"/>
    <n v="3364"/>
    <n v="8.1208860210928382"/>
    <x v="0"/>
    <n v="2"/>
    <n v="0"/>
    <n v="1"/>
    <n v="0"/>
    <n v="0"/>
    <n v="0"/>
    <n v="0"/>
    <n v="0"/>
    <n v="0"/>
    <n v="0"/>
    <n v="0"/>
    <n v="0"/>
    <n v="0"/>
    <n v="0"/>
    <n v="0"/>
    <n v="0"/>
    <n v="1"/>
    <n v="0"/>
    <n v="4170.1612392862653"/>
    <n v="834.78812842450145"/>
    <n v="421.06307621082891"/>
    <n v="306.40148169022893"/>
    <n v="11.636129093348597"/>
    <n v="8.4032107177919197"/>
    <n v="6.8021727545084865"/>
    <n v="6.14513273931989"/>
    <n v="5.8749445377869511"/>
    <n v="0"/>
    <n v="1"/>
    <n v="83952.140081252015"/>
    <n v="107959.9664551973"/>
    <n v="11.573016151325966"/>
    <n v="106905.12694456478"/>
    <n v="11.557855024267026"/>
    <n v="107259.22210202468"/>
    <n v="11.564979367989929"/>
    <n v="11.666173032697467"/>
    <n v="11.644728877326486"/>
  </r>
  <r>
    <x v="1"/>
    <x v="58"/>
    <n v="4212.3028403128937"/>
    <n v="843.13561904764447"/>
    <n v="425.27370697293725"/>
    <n v="297.69173510702882"/>
    <n v="113098.55094048465"/>
    <n v="5778.4039014405043"/>
    <x v="1"/>
    <x v="58"/>
    <n v="3481"/>
    <n v="8.1550748878114394"/>
    <x v="0"/>
    <n v="2"/>
    <n v="0"/>
    <n v="1"/>
    <n v="0"/>
    <n v="0"/>
    <n v="0"/>
    <n v="0"/>
    <n v="0"/>
    <n v="0"/>
    <n v="0"/>
    <n v="0"/>
    <n v="0"/>
    <n v="0"/>
    <n v="0"/>
    <n v="0"/>
    <n v="0"/>
    <n v="1"/>
    <n v="0"/>
    <n v="4212.3028403128937"/>
    <n v="843.13561904764447"/>
    <n v="425.27370697293725"/>
    <n v="297.69173510702882"/>
    <n v="11.636014849824829"/>
    <n v="8.4126122765384199"/>
    <n v="6.8114070359300456"/>
    <n v="6.1541193729309693"/>
    <n v="5.8501750486816722"/>
    <n v="0"/>
    <n v="1"/>
    <n v="83927.749768168273"/>
    <n v="107935.8690651556"/>
    <n v="11.572758534061187"/>
    <n v="106875.20315817944"/>
    <n v="11.557511344824448"/>
    <n v="107234.48806127867"/>
    <n v="11.564694648240128"/>
    <n v="11.666970287199694"/>
    <n v="11.643087069245837"/>
  </r>
  <r>
    <x v="1"/>
    <x v="59"/>
    <n v="4254.7338607596594"/>
    <n v="851.56677990756987"/>
    <n v="429.52644404266664"/>
    <n v="306.44869945757927"/>
    <n v="113415.8485143384"/>
    <n v="5842.2757841674747"/>
    <x v="1"/>
    <x v="59"/>
    <n v="3600"/>
    <n v="8.1886891244442008"/>
    <x v="0"/>
    <n v="2"/>
    <n v="0"/>
    <n v="1"/>
    <n v="0"/>
    <n v="0"/>
    <n v="0"/>
    <n v="0"/>
    <n v="0"/>
    <n v="0"/>
    <n v="0"/>
    <n v="0"/>
    <n v="0"/>
    <n v="0"/>
    <n v="0"/>
    <n v="0"/>
    <n v="0"/>
    <n v="1"/>
    <n v="0"/>
    <n v="4254.7338607596594"/>
    <n v="851.56677990756987"/>
    <n v="429.52644404266664"/>
    <n v="306.44869945757927"/>
    <n v="11.638816418132635"/>
    <n v="8.4219899360937802"/>
    <n v="6.8206481145614886"/>
    <n v="6.1631146322569252"/>
    <n v="5.8750771613387505"/>
    <n v="0"/>
    <n v="1"/>
    <n v="83903.35945508453"/>
    <n v="107911.77167511391"/>
    <n v="11.572500916796406"/>
    <n v="106846.45807046993"/>
    <n v="11.557184610583562"/>
    <n v="107210.16973843501"/>
    <n v="11.564414713923421"/>
    <n v="11.67057375735717"/>
    <n v="11.647621183394865"/>
  </r>
  <r>
    <x v="1"/>
    <x v="60"/>
    <n v="4297.4967937977999"/>
    <n v="860.08235004136998"/>
    <n v="433.82170848309323"/>
    <n v="308.69472843933801"/>
    <n v="113609.21787644346"/>
    <n v="5900.095580761601"/>
    <x v="1"/>
    <x v="60"/>
    <n v="3721"/>
    <n v="8.2217477283466227"/>
    <x v="0"/>
    <n v="2"/>
    <n v="0"/>
    <n v="1"/>
    <n v="0"/>
    <n v="0"/>
    <n v="0"/>
    <n v="0"/>
    <n v="0"/>
    <n v="0"/>
    <n v="0"/>
    <n v="0"/>
    <n v="0"/>
    <n v="0"/>
    <n v="0"/>
    <n v="0"/>
    <n v="0"/>
    <n v="1"/>
    <n v="0"/>
    <n v="4297.4967937977999"/>
    <n v="860.08235004136998"/>
    <n v="433.82170848309323"/>
    <n v="308.69472843933801"/>
    <n v="11.640519925255802"/>
    <n v="8.4313528066964434"/>
    <n v="6.8298958251235202"/>
    <n v="6.1721184482237428"/>
    <n v="5.8813654946630134"/>
    <n v="0"/>
    <n v="1"/>
    <n v="83878.969142000788"/>
    <n v="107887.67428507219"/>
    <n v="11.572243299531626"/>
    <n v="106818.89168143625"/>
    <n v="11.556874821544367"/>
    <n v="107186.25338979851"/>
    <n v="11.564139406832684"/>
    <n v="11.673159709306253"/>
    <n v="11.649842134016911"/>
  </r>
  <r>
    <x v="1"/>
    <x v="61"/>
    <n v="4340.6226778371602"/>
    <n v="868.68312470914589"/>
    <n v="438.15992556792418"/>
    <n v="316.97425124047811"/>
    <n v="113912.01349731215"/>
    <n v="5964.4399793547082"/>
    <x v="1"/>
    <x v="61"/>
    <n v="3844"/>
    <n v="8.2542687700901833"/>
    <x v="0"/>
    <n v="3"/>
    <n v="0"/>
    <n v="0"/>
    <n v="1"/>
    <n v="0"/>
    <n v="0"/>
    <n v="0"/>
    <n v="0"/>
    <n v="0"/>
    <n v="0"/>
    <n v="0"/>
    <n v="0"/>
    <n v="0"/>
    <n v="0"/>
    <n v="0"/>
    <n v="0"/>
    <n v="1"/>
    <n v="0"/>
    <n v="4340.6226778371602"/>
    <n v="868.68312470914589"/>
    <n v="438.15992556792418"/>
    <n v="316.97425124047811"/>
    <n v="11.643181617949764"/>
    <n v="8.4407071897509791"/>
    <n v="6.839150057915111"/>
    <n v="6.1811307521652878"/>
    <n v="5.9042104629937615"/>
    <n v="0"/>
    <n v="1"/>
    <n v="82939.367957335591"/>
    <n v="106945.96630775856"/>
    <n v="11.561178414477123"/>
    <n v="105830.89809997755"/>
    <n v="11.545161073472899"/>
    <n v="106415.76209680994"/>
    <n v="11.555187659531017"/>
    <n v="11.676729937141712"/>
    <n v="11.654122323430936"/>
  </r>
  <r>
    <x v="1"/>
    <x v="62"/>
    <n v="3288.2561723945182"/>
    <n v="877.36993153991853"/>
    <n v="442.54152482360348"/>
    <n v="295.26014116287848"/>
    <n v="113001.18387431825"/>
    <n v="4903.4277699209188"/>
    <x v="1"/>
    <x v="62"/>
    <n v="3969"/>
    <n v="8.2862694527830651"/>
    <x v="0"/>
    <n v="3"/>
    <n v="0"/>
    <n v="0"/>
    <n v="1"/>
    <n v="0"/>
    <n v="0"/>
    <n v="0"/>
    <n v="0"/>
    <n v="0"/>
    <n v="0"/>
    <n v="0"/>
    <n v="0"/>
    <n v="0"/>
    <n v="0"/>
    <n v="0"/>
    <n v="0"/>
    <n v="1"/>
    <n v="0"/>
    <n v="3288.2561723945182"/>
    <n v="877.36993153991853"/>
    <n v="442.54152482360348"/>
    <n v="295.26014116287848"/>
    <n v="11.635153574403475"/>
    <n v="8.1829680411692376"/>
    <n v="6.8484107309655764"/>
    <n v="6.1901514758235274"/>
    <n v="5.8431489033925681"/>
    <n v="0"/>
    <n v="1"/>
    <n v="82914.977644251849"/>
    <n v="106921.86891771686"/>
    <n v="11.560920797212344"/>
    <n v="105805.6891082955"/>
    <n v="11.544885174837084"/>
    <n v="106392.6111045252"/>
    <n v="11.554921162649304"/>
    <n v="11.652438792402458"/>
    <n v="11.645233173564604"/>
  </r>
  <r>
    <x v="1"/>
    <x v="63"/>
    <n v="3660.9349787906549"/>
    <n v="633.32119497986992"/>
    <n v="219.42675877127991"/>
    <n v="266.73245855123542"/>
    <n v="106575.7798460077"/>
    <n v="4780.4153910930399"/>
    <x v="1"/>
    <x v="63"/>
    <n v="4096"/>
    <n v="8.317766166719343"/>
    <x v="0"/>
    <n v="3"/>
    <n v="0"/>
    <n v="0"/>
    <n v="1"/>
    <n v="0"/>
    <n v="0"/>
    <n v="0"/>
    <n v="0"/>
    <n v="0"/>
    <n v="0"/>
    <n v="0"/>
    <n v="0"/>
    <n v="0"/>
    <n v="0"/>
    <n v="0"/>
    <n v="0"/>
    <n v="1"/>
    <n v="0"/>
    <n v="3660.9349787906549"/>
    <n v="633.32119497986992"/>
    <n v="219.42675877127991"/>
    <n v="266.73245855123542"/>
    <n v="11.576611558951305"/>
    <n v="8.2820129159785107"/>
    <n v="6.5486964684600295"/>
    <n v="5.578994622393636"/>
    <n v="5.7568045989410432"/>
    <n v="0"/>
    <n v="1"/>
    <n v="82890.587331168106"/>
    <n v="106897.77152767516"/>
    <n v="11.560663179947563"/>
    <n v="105781.65881528927"/>
    <n v="11.544626221402961"/>
    <n v="106369.82470998695"/>
    <n v="11.554658862743745"/>
    <n v="11.606136426032744"/>
    <n v="11.569546115152162"/>
  </r>
  <r>
    <x v="1"/>
    <x v="64"/>
    <n v="3935.4016998490947"/>
    <n v="513.24318899194463"/>
    <n v="198.86700822893675"/>
    <n v="240.15904584657639"/>
    <n v="104647.60921397667"/>
    <n v="4887.6709429165521"/>
    <x v="1"/>
    <x v="64"/>
    <n v="4225"/>
    <n v="8.3487745397912736"/>
    <x v="0"/>
    <n v="3"/>
    <n v="0"/>
    <n v="0"/>
    <n v="1"/>
    <n v="0"/>
    <n v="0"/>
    <n v="0"/>
    <n v="0"/>
    <n v="0"/>
    <n v="0"/>
    <n v="0"/>
    <n v="0"/>
    <n v="0"/>
    <n v="0"/>
    <n v="0"/>
    <n v="0"/>
    <n v="1"/>
    <n v="0"/>
    <n v="3935.4016998490947"/>
    <n v="513.24318899194463"/>
    <n v="198.86700822893675"/>
    <n v="240.15904584657639"/>
    <n v="11.558353882070676"/>
    <n v="8.3491551610501364"/>
    <n v="6.3600154230952279"/>
    <n v="5.4981738346933993"/>
    <n v="5.6690615510391051"/>
    <n v="0"/>
    <n v="1"/>
    <n v="82866.197018084349"/>
    <n v="106873.67413763347"/>
    <n v="11.560405562682783"/>
    <n v="105758.80722095886"/>
    <n v="11.544384213170529"/>
    <n v="106347.39160714849"/>
    <n v="11.554400629667596"/>
    <n v="11.591103642589282"/>
    <n v="11.544153859668691"/>
  </r>
  <r>
    <x v="1"/>
    <x v="65"/>
    <n v="4141.2558767369592"/>
    <n v="455.1700119130021"/>
    <n v="198.58027649822051"/>
    <n v="216.15312457696521"/>
    <n v="103693.46298773811"/>
    <n v="5011.1592897251476"/>
    <x v="1"/>
    <x v="65"/>
    <n v="4356"/>
    <n v="8.3793094840528504"/>
    <x v="0"/>
    <n v="4"/>
    <n v="0"/>
    <n v="0"/>
    <n v="0"/>
    <n v="1"/>
    <n v="0"/>
    <n v="0"/>
    <n v="0"/>
    <n v="0"/>
    <n v="0"/>
    <n v="0"/>
    <n v="0"/>
    <n v="0"/>
    <n v="0"/>
    <n v="0"/>
    <n v="0"/>
    <n v="1"/>
    <n v="0"/>
    <n v="4141.2558767369592"/>
    <n v="455.1700119130021"/>
    <n v="198.58027649822051"/>
    <n v="216.15312457696521"/>
    <n v="11.549194354503928"/>
    <n v="8.396710601993691"/>
    <n v="6.2541789382204822"/>
    <n v="5.4969991961595239"/>
    <n v="5.5825806949589545"/>
    <n v="0"/>
    <n v="1"/>
    <n v="82473.489998811245"/>
    <n v="106482.21606495709"/>
    <n v="11.5569952266793"/>
    <n v="105458.70589596879"/>
    <n v="11.542277429687736"/>
    <n v="106049.94210001864"/>
    <n v="11.551988139418254"/>
    <n v="11.584399532453999"/>
    <n v="11.529269119978341"/>
  </r>
  <r>
    <x v="1"/>
    <x v="66"/>
    <n v="4299.2185474268899"/>
    <n v="428.11890754770116"/>
    <n v="200.33853908190218"/>
    <n v="232.96625444923484"/>
    <n v="104043.10465419148"/>
    <n v="5160.6422485057283"/>
    <x v="1"/>
    <x v="66"/>
    <n v="4489"/>
    <n v="8.4093852387819314"/>
    <x v="0"/>
    <n v="4"/>
    <n v="0"/>
    <n v="0"/>
    <n v="0"/>
    <n v="1"/>
    <n v="0"/>
    <n v="0"/>
    <n v="0"/>
    <n v="0"/>
    <n v="0"/>
    <n v="0"/>
    <n v="0"/>
    <n v="0"/>
    <n v="0"/>
    <n v="0"/>
    <n v="0"/>
    <n v="1"/>
    <n v="0"/>
    <n v="4299.2185474268899"/>
    <n v="428.11890754770116"/>
    <n v="200.33853908190218"/>
    <n v="232.96625444923484"/>
    <n v="11.55256056008421"/>
    <n v="8.431727952025847"/>
    <n v="6.200774845375463"/>
    <n v="5.5041805606457057"/>
    <n v="5.6439252035696441"/>
    <n v="0"/>
    <n v="1"/>
    <n v="82449.099685727502"/>
    <n v="106458.1186749154"/>
    <n v="11.556737609414521"/>
    <n v="105438.21169899002"/>
    <n v="11.542069311858684"/>
    <n v="106028.18370278776"/>
    <n v="11.551737673047665"/>
    <n v="11.58716790491742"/>
    <n v="11.53567246081408"/>
  </r>
  <r>
    <x v="1"/>
    <x v="67"/>
    <n v="4423.7958112469523"/>
    <n v="416.59869438096268"/>
    <n v="202.31917045459113"/>
    <n v="255.78266163561565"/>
    <n v="104621.21673147558"/>
    <n v="5298.496337718123"/>
    <x v="1"/>
    <x v="67"/>
    <n v="4624"/>
    <n v="8.4390154103522139"/>
    <x v="0"/>
    <n v="4"/>
    <n v="0"/>
    <n v="0"/>
    <n v="0"/>
    <n v="1"/>
    <n v="0"/>
    <n v="0"/>
    <n v="0"/>
    <n v="0"/>
    <n v="0"/>
    <n v="0"/>
    <n v="0"/>
    <n v="0"/>
    <n v="0"/>
    <n v="0"/>
    <n v="0"/>
    <n v="1"/>
    <n v="0"/>
    <n v="4423.7958112469523"/>
    <n v="416.59869438096268"/>
    <n v="202.31917045459113"/>
    <n v="255.78266163561565"/>
    <n v="11.558101646865342"/>
    <n v="8.458504734261183"/>
    <n v="6.1771362778805923"/>
    <n v="5.512208866661215"/>
    <n v="5.7215768621087051"/>
    <n v="0"/>
    <n v="1"/>
    <n v="82424.70937264376"/>
    <n v="106434.02128487368"/>
    <n v="11.55647999214974"/>
    <n v="105418.89620068707"/>
    <n v="11.541878139231326"/>
    <n v="106006.74766406315"/>
    <n v="11.551490917426735"/>
    <n v="11.592107345853874"/>
    <n v="11.545406705759449"/>
  </r>
  <r>
    <x v="1"/>
    <x v="68"/>
    <n v="4525.1433242014773"/>
    <n v="412.8639802036646"/>
    <n v="204.34008675732403"/>
    <n v="281.31290597332298"/>
    <n v="105269.30428262945"/>
    <n v="5423.6602971357888"/>
    <x v="1"/>
    <x v="68"/>
    <n v="4761"/>
    <n v="8.4682130091945194"/>
    <x v="0"/>
    <n v="4"/>
    <n v="0"/>
    <n v="0"/>
    <n v="0"/>
    <n v="1"/>
    <n v="0"/>
    <n v="0"/>
    <n v="0"/>
    <n v="0"/>
    <n v="0"/>
    <n v="0"/>
    <n v="0"/>
    <n v="0"/>
    <n v="0"/>
    <n v="0"/>
    <n v="0"/>
    <n v="1"/>
    <n v="0"/>
    <n v="4525.1433242014773"/>
    <n v="412.8639802036646"/>
    <n v="204.34008675732403"/>
    <n v="281.31290597332298"/>
    <n v="11.564277148338089"/>
    <n v="8.4797716702386019"/>
    <n v="6.1693514227707533"/>
    <n v="5.5203345663101633"/>
    <n v="5.8018655929343774"/>
    <n v="0"/>
    <n v="1"/>
    <n v="82400.319059560017"/>
    <n v="106409.923894832"/>
    <n v="11.55622237488496"/>
    <n v="105400.75940105994"/>
    <n v="11.541703911805655"/>
    <n v="105985.62457140858"/>
    <n v="11.551247764206547"/>
    <n v="11.59794481287917"/>
    <n v="11.556121020158239"/>
  </r>
  <r>
    <x v="1"/>
    <x v="69"/>
    <n v="4610.3714458329305"/>
    <n v="413.04226944514733"/>
    <n v="206.38326008471597"/>
    <n v="309.43939438806984"/>
    <n v="105946.95597098616"/>
    <n v="5539.2363697508636"/>
    <x v="1"/>
    <x v="69"/>
    <n v="4900"/>
    <n v="8.4969904840987187"/>
    <x v="0"/>
    <n v="4"/>
    <n v="0"/>
    <n v="0"/>
    <n v="0"/>
    <n v="1"/>
    <n v="0"/>
    <n v="0"/>
    <n v="0"/>
    <n v="0"/>
    <n v="0"/>
    <n v="0"/>
    <n v="0"/>
    <n v="0"/>
    <n v="0"/>
    <n v="0"/>
    <n v="0"/>
    <n v="1"/>
    <n v="0"/>
    <n v="4610.3714458329305"/>
    <n v="413.04226944514733"/>
    <n v="206.38326008471597"/>
    <n v="309.43939438806984"/>
    <n v="11.570693832476593"/>
    <n v="8.4973125091583075"/>
    <n v="6.1697244399686157"/>
    <n v="5.5284831798187701"/>
    <n v="5.8834416794246573"/>
    <n v="0"/>
    <n v="1"/>
    <n v="82375.928746476275"/>
    <n v="106385.8265047903"/>
    <n v="11.555964757620179"/>
    <n v="105383.80130010864"/>
    <n v="11.541546629581678"/>
    <n v="105964.80541870877"/>
    <n v="11.55100810971545"/>
    <n v="11.60433669491232"/>
    <n v="11.567319506745918"/>
  </r>
  <r>
    <x v="1"/>
    <x v="70"/>
    <n v="4684.4588421638673"/>
    <n v="415.19751685932192"/>
    <n v="208.44706993154503"/>
    <n v="340.38285360861835"/>
    <n v="113039.4758857109"/>
    <n v="5648.4862825633527"/>
    <x v="1"/>
    <x v="70"/>
    <n v="5041"/>
    <n v="8.5253597540826309"/>
    <x v="0"/>
    <n v="5"/>
    <n v="0"/>
    <n v="0"/>
    <n v="0"/>
    <n v="0"/>
    <n v="1"/>
    <n v="0"/>
    <n v="0"/>
    <n v="0"/>
    <n v="0"/>
    <n v="0"/>
    <n v="0"/>
    <n v="0"/>
    <n v="0"/>
    <n v="0"/>
    <n v="0"/>
    <n v="1"/>
    <n v="0"/>
    <n v="4684.4588421638673"/>
    <n v="415.19751685932192"/>
    <n v="208.44706993154503"/>
    <n v="340.38285360861835"/>
    <n v="11.635492380809364"/>
    <n v="8.5123144242053836"/>
    <n v="6.1742226808352285"/>
    <n v="5.5366472350430929"/>
    <n v="5.9661115775341305"/>
    <n v="0"/>
    <n v="1"/>
    <n v="91196.372939259672"/>
    <n v="115204.199313205"/>
    <n v="11.65722295579142"/>
    <n v="114126.37517839394"/>
    <n v="11.641731397299511"/>
    <n v="114849.07188136727"/>
    <n v="11.653164655566169"/>
    <n v="11.611186456507632"/>
    <n v="11.578811497613376"/>
  </r>
  <r>
    <x v="1"/>
    <x v="71"/>
    <n v="4750.8920078963311"/>
    <n v="418.36190438777663"/>
    <n v="210.53153835545862"/>
    <n v="374.42109094765436"/>
    <n v="113735.39487639349"/>
    <n v="5754.2065415872212"/>
    <x v="1"/>
    <x v="71"/>
    <n v="5184"/>
    <n v="8.5533322380321106"/>
    <x v="0"/>
    <n v="5"/>
    <n v="0"/>
    <n v="0"/>
    <n v="0"/>
    <n v="0"/>
    <n v="1"/>
    <n v="0"/>
    <n v="0"/>
    <n v="0"/>
    <n v="0"/>
    <n v="0"/>
    <n v="0"/>
    <n v="0"/>
    <n v="0"/>
    <n v="0"/>
    <n v="0"/>
    <n v="1"/>
    <n v="0"/>
    <n v="4750.8920078963311"/>
    <n v="418.36190438777663"/>
    <n v="210.53153835545862"/>
    <n v="374.42109094765436"/>
    <n v="11.64162993187859"/>
    <n v="8.525577690846081"/>
    <n v="6.180790660878376"/>
    <n v="5.5448259070493471"/>
    <n v="6.0497912945030787"/>
    <n v="0"/>
    <n v="1"/>
    <n v="91171.98262617593"/>
    <n v="115180.1019231633"/>
    <n v="11.656965338526641"/>
    <n v="114111.77447479426"/>
    <n v="11.641608005478913"/>
    <n v="114828.83510184872"/>
    <n v="11.652931704918901"/>
    <n v="11.618493656636049"/>
    <n v="11.590503889286651"/>
  </r>
  <r>
    <x v="1"/>
    <x v="72"/>
    <n v="4812.1129320928712"/>
    <n v="422.05172961158519"/>
    <n v="212.63685351147302"/>
    <n v="411.86319524023725"/>
    <n v="114433.14638024529"/>
    <n v="5858.6647104561671"/>
    <x v="1"/>
    <x v="72"/>
    <n v="5329"/>
    <n v="8.5809188822967819"/>
    <x v="0"/>
    <n v="5"/>
    <n v="0"/>
    <n v="0"/>
    <n v="0"/>
    <n v="0"/>
    <n v="1"/>
    <n v="0"/>
    <n v="0"/>
    <n v="0"/>
    <n v="0"/>
    <n v="0"/>
    <n v="0"/>
    <n v="0"/>
    <n v="0"/>
    <n v="0"/>
    <n v="0"/>
    <n v="1"/>
    <n v="0"/>
    <n v="4812.1129320928712"/>
    <n v="422.05172961158519"/>
    <n v="212.63685351147302"/>
    <n v="411.86319524023725"/>
    <n v="11.647746057047053"/>
    <n v="8.5376465213016282"/>
    <n v="6.1883951523433876"/>
    <n v="5.55301903040308"/>
    <n v="6.1344097411502254"/>
    <n v="0"/>
    <n v="1"/>
    <n v="91147.592313092187"/>
    <n v="115156.0045331216"/>
    <n v="11.65670772126186"/>
    <n v="114098.35246987041"/>
    <n v="11.641501558860007"/>
    <n v="114808.87745923644"/>
    <n v="11.65270196748661"/>
    <n v="11.626299990908072"/>
    <n v="11.602347769864428"/>
  </r>
  <r>
    <x v="1"/>
    <x v="73"/>
    <n v="4869.8324642961034"/>
    <n v="426.02534999766641"/>
    <n v="214.76322202383375"/>
    <n v="453.04951428404274"/>
    <n v="115131.24469316386"/>
    <n v="5963.670550601646"/>
    <x v="1"/>
    <x v="73"/>
    <n v="5476"/>
    <n v="8.6081301864083404"/>
    <x v="0"/>
    <n v="5"/>
    <n v="0"/>
    <n v="0"/>
    <n v="0"/>
    <n v="0"/>
    <n v="1"/>
    <n v="0"/>
    <n v="0"/>
    <n v="0"/>
    <n v="0"/>
    <n v="0"/>
    <n v="0"/>
    <n v="0"/>
    <n v="0"/>
    <n v="0"/>
    <n v="0"/>
    <n v="1"/>
    <n v="0"/>
    <n v="4869.8324642961034"/>
    <n v="426.02534999766641"/>
    <n v="214.76322202383375"/>
    <n v="453.04951428404274"/>
    <n v="11.653828014806733"/>
    <n v="8.5488932326457139"/>
    <n v="6.196520368914249"/>
    <n v="5.5612265052463021"/>
    <n v="6.219899967544424"/>
    <n v="0"/>
    <n v="1"/>
    <n v="91123.202000008445"/>
    <n v="115131.90714307989"/>
    <n v="11.656450103997081"/>
    <n v="114086.10916362237"/>
    <n v="11.641412057442791"/>
    <n v="114789.19135761197"/>
    <n v="11.65247535583077"/>
    <n v="11.634666306102227"/>
    <n v="11.614315841905558"/>
  </r>
  <r>
    <x v="1"/>
    <x v="74"/>
    <n v="4925.2496709566776"/>
    <n v="430.16215504262573"/>
    <n v="216.91085424179667"/>
    <n v="498.35446566442522"/>
    <n v="119687.54696395184"/>
    <n v="6070.6771459055253"/>
    <x v="1"/>
    <x v="74"/>
    <n v="5625"/>
    <n v="8.6349762270726202"/>
    <x v="0"/>
    <n v="6"/>
    <n v="0"/>
    <n v="0"/>
    <n v="0"/>
    <n v="0"/>
    <n v="0"/>
    <n v="1"/>
    <n v="0"/>
    <n v="0"/>
    <n v="0"/>
    <n v="0"/>
    <n v="0"/>
    <n v="0"/>
    <n v="0"/>
    <n v="0"/>
    <n v="0"/>
    <n v="1"/>
    <n v="0"/>
    <n v="4925.2496709566776"/>
    <n v="430.16215504262573"/>
    <n v="216.91085424179667"/>
    <n v="498.35446566442522"/>
    <n v="11.692639850745135"/>
    <n v="8.5595736001635903"/>
    <n v="6.2049097023716264"/>
    <n v="5.5694482383928801"/>
    <n v="6.3061984578598036"/>
    <n v="0"/>
    <n v="1"/>
    <n v="98337.069259754382"/>
    <n v="122352.51163279284"/>
    <n v="11.7336463788199"/>
    <n v="128465.61307980907"/>
    <n v="11.787870698531234"/>
    <n v="128683.36781766653"/>
    <n v="11.79111035094955"/>
    <n v="11.643662883870151"/>
    <n v="11.626391489014171"/>
  </r>
  <r>
    <x v="1"/>
    <x v="75"/>
    <n v="4979.2053850785742"/>
    <n v="434.40205236554334"/>
    <n v="219.0799627839871"/>
    <n v="548.18991222606564"/>
    <n v="120385.04520289219"/>
    <n v="6180.8773124541704"/>
    <x v="1"/>
    <x v="75"/>
    <n v="5776"/>
    <n v="8.6614666805726621"/>
    <x v="0"/>
    <n v="6"/>
    <n v="0"/>
    <n v="0"/>
    <n v="0"/>
    <n v="0"/>
    <n v="0"/>
    <n v="1"/>
    <n v="0"/>
    <n v="0"/>
    <n v="0"/>
    <n v="0"/>
    <n v="0"/>
    <n v="0"/>
    <n v="0"/>
    <n v="0"/>
    <n v="0"/>
    <n v="1"/>
    <n v="0"/>
    <n v="4979.2053850785742"/>
    <n v="434.40205236554334"/>
    <n v="219.0799627839871"/>
    <n v="548.18991222606564"/>
    <n v="11.698450594863942"/>
    <n v="8.5698638388821387"/>
    <n v="6.2134356877867924"/>
    <n v="5.5776841374919615"/>
    <n v="6.3932451187049173"/>
    <n v="0"/>
    <n v="1"/>
    <n v="98312.67894667064"/>
    <n v="122328.41424275114"/>
    <n v="11.733388761555121"/>
    <n v="128455.72717091269"/>
    <n v="11.7878150875174"/>
    <n v="128664.20321763332"/>
    <n v="11.790889742429393"/>
    <n v="11.653365822108444"/>
    <n v="11.63856340908791"/>
  </r>
  <r>
    <x v="1"/>
    <x v="76"/>
    <n v="5032.2896911179905"/>
    <n v="438.71521077544446"/>
    <n v="221.27076241180424"/>
    <n v="603.00890344819197"/>
    <n v="121082.16639238241"/>
    <n v="6295.2845677534306"/>
    <x v="1"/>
    <x v="76"/>
    <n v="5929"/>
    <n v="8.6876108437073682"/>
    <x v="0"/>
    <n v="6"/>
    <n v="0"/>
    <n v="0"/>
    <n v="0"/>
    <n v="0"/>
    <n v="0"/>
    <n v="1"/>
    <n v="0"/>
    <n v="0"/>
    <n v="0"/>
    <n v="0"/>
    <n v="0"/>
    <n v="0"/>
    <n v="0"/>
    <n v="0"/>
    <n v="0"/>
    <n v="1"/>
    <n v="0"/>
    <n v="5032.2896911179905"/>
    <n v="438.71521077544446"/>
    <n v="221.27076241180424"/>
    <n v="603.00890344819197"/>
    <n v="11.704224655215286"/>
    <n v="8.5798855886720951"/>
    <n v="6.2220350434504672"/>
    <n v="5.5859341104550042"/>
    <n v="6.4809832884560574"/>
    <n v="0"/>
    <n v="1"/>
    <n v="98288.288633586897"/>
    <n v="122304.31685270944"/>
    <n v="11.73313114429034"/>
    <n v="128447.01996069212"/>
    <n v="11.787776421705257"/>
    <n v="128645.28914242962"/>
    <n v="11.790672017763415"/>
    <n v="11.663856200605402"/>
    <n v="11.65082300216606"/>
  </r>
  <r>
    <x v="1"/>
    <x v="77"/>
    <n v="5084.9171645612114"/>
    <n v="316.6757199926775"/>
    <n v="301.05095335465575"/>
    <n v="663.30979379296321"/>
    <n v="122478.10439488998"/>
    <n v="6365.9536317015081"/>
    <x v="1"/>
    <x v="77"/>
    <n v="6084"/>
    <n v="8.7134176533791834"/>
    <x v="0"/>
    <n v="6"/>
    <n v="0"/>
    <n v="0"/>
    <n v="0"/>
    <n v="0"/>
    <n v="0"/>
    <n v="1"/>
    <n v="0"/>
    <n v="0"/>
    <n v="0"/>
    <n v="0"/>
    <n v="0"/>
    <n v="0"/>
    <n v="0"/>
    <n v="0"/>
    <n v="0"/>
    <n v="1"/>
    <n v="0"/>
    <n v="5084.9171645612114"/>
    <n v="316.6757199926775"/>
    <n v="301.05095335465575"/>
    <n v="663.30979379296321"/>
    <n v="11.715687553357535"/>
    <n v="8.5897229279963749"/>
    <n v="5.9446030121930642"/>
    <n v="5.84767915354319"/>
    <n v="6.5693597123146157"/>
    <n v="0"/>
    <n v="1"/>
    <n v="98263.898320503155"/>
    <n v="122280.21946266774"/>
    <n v="11.732873527025561"/>
    <n v="128439.49144914736"/>
    <n v="11.787754701094805"/>
    <n v="128626.61912662591"/>
    <n v="11.790457102526434"/>
    <n v="11.666623278263863"/>
    <n v="11.672460612650724"/>
  </r>
  <r>
    <x v="1"/>
    <x v="78"/>
    <n v="5137.3795397792528"/>
    <n v="256.62915574734359"/>
    <n v="2819.3438664702189"/>
    <n v="729.64077317225485"/>
    <n v="138892.32474681592"/>
    <n v="8942.9933351690706"/>
    <x v="1"/>
    <x v="78"/>
    <n v="6241"/>
    <n v="8.738895704934043"/>
    <x v="0"/>
    <n v="7"/>
    <n v="0"/>
    <n v="0"/>
    <n v="0"/>
    <n v="0"/>
    <n v="0"/>
    <n v="0"/>
    <n v="1"/>
    <n v="0"/>
    <n v="0"/>
    <n v="0"/>
    <n v="0"/>
    <n v="0"/>
    <n v="0"/>
    <n v="0"/>
    <n v="0"/>
    <n v="1"/>
    <n v="0"/>
    <n v="5137.3795397792528"/>
    <n v="256.62915574734359"/>
    <n v="2819.3438664702189"/>
    <n v="729.64077317225485"/>
    <n v="11.841454269813356"/>
    <n v="8.5994340237499056"/>
    <n v="5.7734367677847978"/>
    <n v="7.9602267135796687"/>
    <n v="6.6583244842724136"/>
    <n v="1"/>
    <n v="1"/>
    <n v="108295.11505266784"/>
    <n v="133342.5218335315"/>
    <n v="11.835499975032723"/>
    <n v="128433.14163627842"/>
    <n v="11.787749925686043"/>
    <n v="128608.18695189271"/>
    <n v="11.790244925137699"/>
    <n v="11.756408506018488"/>
    <n v="11.868039935092281"/>
  </r>
  <r>
    <x v="1"/>
    <x v="79"/>
    <n v="5189.8825776777448"/>
    <n v="227.58878658218669"/>
    <n v="3071.173157781775"/>
    <n v="802.60485048947987"/>
    <n v="139586.99721033391"/>
    <n v="9291.249372531187"/>
    <x v="1"/>
    <x v="79"/>
    <n v="6400"/>
    <n v="8.7640532693477624"/>
    <x v="0"/>
    <n v="7"/>
    <n v="0"/>
    <n v="0"/>
    <n v="0"/>
    <n v="0"/>
    <n v="0"/>
    <n v="0"/>
    <n v="1"/>
    <n v="0"/>
    <n v="0"/>
    <n v="0"/>
    <n v="0"/>
    <n v="0"/>
    <n v="0"/>
    <n v="0"/>
    <n v="0"/>
    <n v="1"/>
    <n v="0"/>
    <n v="5189.8825776777448"/>
    <n v="227.58878658218669"/>
    <n v="3071.173157781775"/>
    <n v="802.60485048947987"/>
    <n v="11.846443321779862"/>
    <n v="8.6090591391533628"/>
    <n v="5.678809470131009"/>
    <n v="8.0444824265144366"/>
    <n v="6.7478309618611076"/>
    <n v="1"/>
    <n v="1"/>
    <n v="108270.7247395841"/>
    <n v="133318.42444348981"/>
    <n v="11.835242357767944"/>
    <n v="128427.97052208532"/>
    <n v="11.787762095478973"/>
    <n v="128589.98663456715"/>
    <n v="11.790035416717767"/>
    <n v="11.787743804944435"/>
    <n v="11.882532385112818"/>
  </r>
  <r>
    <x v="1"/>
    <x v="80"/>
    <n v="5242.5718732050127"/>
    <n v="214.0613440866934"/>
    <n v="3096.3560869129306"/>
    <n v="882.86533553842798"/>
    <n v="139986.25050265261"/>
    <n v="9435.8546397430655"/>
    <x v="1"/>
    <x v="80"/>
    <n v="6561"/>
    <n v="8.7888983093448783"/>
    <x v="0"/>
    <n v="7"/>
    <n v="0"/>
    <n v="0"/>
    <n v="0"/>
    <n v="0"/>
    <n v="0"/>
    <n v="0"/>
    <n v="1"/>
    <n v="0"/>
    <n v="0"/>
    <n v="0"/>
    <n v="0"/>
    <n v="0"/>
    <n v="0"/>
    <n v="0"/>
    <n v="0"/>
    <n v="1"/>
    <n v="0"/>
    <n v="5242.5718732050127"/>
    <n v="214.0613440866934"/>
    <n v="3096.3560869129306"/>
    <n v="882.86533553842798"/>
    <n v="11.849299486073116"/>
    <n v="8.6186261530877353"/>
    <n v="5.6314749368198251"/>
    <n v="8.052530337459574"/>
    <n v="6.8378356594299996"/>
    <n v="1"/>
    <n v="1"/>
    <n v="108246.33442650034"/>
    <n v="133294.32705344813"/>
    <n v="11.834984740503163"/>
    <n v="128423.97810656803"/>
    <n v="11.787791210473593"/>
    <n v="128572.01241399169"/>
    <n v="11.789828510954264"/>
    <n v="11.802134098073289"/>
    <n v="11.892580820209661"/>
  </r>
  <r>
    <x v="1"/>
    <x v="81"/>
    <n v="5295.5509207624054"/>
    <n v="208.30029234690275"/>
    <n v="3098.8743798260466"/>
    <n v="971.15186909227089"/>
    <n v="140470.91632716381"/>
    <n v="9573.8774620276272"/>
    <x v="1"/>
    <x v="81"/>
    <n v="6724"/>
    <n v="8.8134384945285067"/>
    <x v="0"/>
    <n v="7"/>
    <n v="0"/>
    <n v="0"/>
    <n v="0"/>
    <n v="0"/>
    <n v="0"/>
    <n v="0"/>
    <n v="1"/>
    <n v="0"/>
    <n v="0"/>
    <n v="0"/>
    <n v="0"/>
    <n v="0"/>
    <n v="0"/>
    <n v="0"/>
    <n v="0"/>
    <n v="1"/>
    <n v="0"/>
    <n v="5295.5509207624054"/>
    <n v="208.30029234690275"/>
    <n v="3098.8743798260466"/>
    <n v="971.15186909227089"/>
    <n v="11.852755745098076"/>
    <n v="8.6281543713595852"/>
    <n v="5.6106153834052073"/>
    <n v="8.0533315777019645"/>
    <n v="6.9282981250966067"/>
    <n v="1"/>
    <n v="1"/>
    <n v="108221.9441134166"/>
    <n v="133270.22966340641"/>
    <n v="11.834727123238384"/>
    <n v="128421.16438972656"/>
    <n v="11.787837270669904"/>
    <n v="128554.25874156837"/>
    <n v="11.789624143975882"/>
    <n v="11.816758835053765"/>
    <n v="11.90322818197069"/>
  </r>
  <r>
    <x v="1"/>
    <x v="82"/>
    <n v="5348.8937601477701"/>
    <n v="206.43246268004299"/>
    <n v="3099.126209117358"/>
    <n v="1068.2670560014981"/>
    <n v="141023.55537955003"/>
    <n v="9722.7194879466679"/>
    <x v="1"/>
    <x v="82"/>
    <n v="6889"/>
    <n v="8.8376812155931965"/>
    <x v="0"/>
    <n v="7"/>
    <n v="0"/>
    <n v="0"/>
    <n v="0"/>
    <n v="0"/>
    <n v="0"/>
    <n v="0"/>
    <n v="1"/>
    <n v="0"/>
    <n v="0"/>
    <n v="0"/>
    <n v="0"/>
    <n v="0"/>
    <n v="0"/>
    <n v="0"/>
    <n v="0"/>
    <n v="1"/>
    <n v="0"/>
    <n v="5348.8937601477701"/>
    <n v="206.43246268004299"/>
    <n v="3099.126209117358"/>
    <n v="1068.2670560014981"/>
    <n v="11.856682214836866"/>
    <n v="8.6376571619219273"/>
    <n v="5.6037578772587278"/>
    <n v="8.0534116664282909"/>
    <n v="7.0191808058725931"/>
    <n v="1"/>
    <n v="1"/>
    <n v="108197.55380033285"/>
    <n v="133246.13227336472"/>
    <n v="11.834469505973603"/>
    <n v="128419.5293715609"/>
    <n v="11.787900276067905"/>
    <n v="128536.72027047648"/>
    <n v="11.789422254234029"/>
    <n v="11.833075117447455"/>
    <n v="11.914483636778005"/>
  </r>
  <r>
    <x v="1"/>
    <x v="83"/>
    <n v="5402.6538288736656"/>
    <n v="206.52137101167904"/>
    <n v="3099.151392046489"/>
    <n v="2154.6539843552391"/>
    <n v="145306.69357190921"/>
    <n v="10862.980576287071"/>
    <x v="1"/>
    <x v="83"/>
    <n v="7056"/>
    <n v="8.8616335976866267"/>
    <x v="0"/>
    <n v="8"/>
    <n v="0"/>
    <n v="0"/>
    <n v="0"/>
    <n v="0"/>
    <n v="0"/>
    <n v="0"/>
    <n v="0"/>
    <n v="1"/>
    <n v="0"/>
    <n v="0"/>
    <n v="0"/>
    <n v="0"/>
    <n v="0"/>
    <n v="0"/>
    <n v="0"/>
    <n v="1"/>
    <n v="0"/>
    <n v="5402.6538288736656"/>
    <n v="206.52137101167904"/>
    <n v="3099.151392046489"/>
    <n v="2154.6539843552391"/>
    <n v="11.886601915750644"/>
    <n v="8.6471437785892906"/>
    <n v="5.6040853613614274"/>
    <n v="8.0534196749481541"/>
    <n v="7.6981459592638553"/>
    <n v="1"/>
    <n v="1"/>
    <n v="110496.73109696734"/>
    <n v="133222.03488332301"/>
    <n v="11.834211888708824"/>
    <n v="128419.07305207106"/>
    <n v="11.787980226667598"/>
    <n v="128519.39184600604"/>
    <n v="11.789222782391546"/>
    <n v="12.007421404359286"/>
    <n v="11.999159860010554"/>
  </r>
  <r>
    <x v="1"/>
    <x v="84"/>
    <n v="5456.870158949494"/>
    <n v="207.59887657421365"/>
    <n v="3099.153910339402"/>
    <n v="2304.4577008343317"/>
    <n v="145755.04921185054"/>
    <n v="11068.080646697441"/>
    <x v="1"/>
    <x v="84"/>
    <n v="7225"/>
    <n v="8.8853025129806333"/>
    <x v="0"/>
    <n v="8"/>
    <n v="0"/>
    <n v="0"/>
    <n v="0"/>
    <n v="0"/>
    <n v="0"/>
    <n v="0"/>
    <n v="0"/>
    <n v="1"/>
    <n v="0"/>
    <n v="0"/>
    <n v="0"/>
    <n v="0"/>
    <n v="0"/>
    <n v="0"/>
    <n v="0"/>
    <n v="1"/>
    <n v="0"/>
    <n v="5456.870158949494"/>
    <n v="207.59887657421365"/>
    <n v="3099.153910339402"/>
    <n v="2304.4577008343317"/>
    <n v="11.889682746575639"/>
    <n v="8.656620623936373"/>
    <n v="5.6080457326629238"/>
    <n v="8.0534204757966137"/>
    <n v="7.7638972579362102"/>
    <n v="1"/>
    <n v="1"/>
    <n v="110472.3407838836"/>
    <n v="133197.93749328132"/>
    <n v="11.833954271444043"/>
    <n v="128419.79543125705"/>
    <n v="11.78807712246898"/>
    <n v="128502.26849646319"/>
    <n v="11.789025671218015"/>
    <n v="12.032498476685493"/>
    <n v="12.007761741945899"/>
  </r>
  <r>
    <x v="1"/>
    <x v="85"/>
    <n v="5511.5717147899541"/>
    <n v="209.18101126616466"/>
    <n v="3099.1541621686933"/>
    <n v="2319.7042616323833"/>
    <n v="145866.69056798017"/>
    <n v="11139.611149857195"/>
    <x v="1"/>
    <x v="85"/>
    <n v="7396"/>
    <n v="8.9086945925070147"/>
    <x v="0"/>
    <n v="8"/>
    <n v="0"/>
    <n v="0"/>
    <n v="0"/>
    <n v="0"/>
    <n v="0"/>
    <n v="0"/>
    <n v="0"/>
    <n v="1"/>
    <n v="0"/>
    <n v="0"/>
    <n v="0"/>
    <n v="0"/>
    <n v="0"/>
    <n v="0"/>
    <n v="0"/>
    <n v="1"/>
    <n v="0"/>
    <n v="5511.5717147899541"/>
    <n v="209.18101126616466"/>
    <n v="3099.1541621686933"/>
    <n v="2319.7042616323833"/>
    <n v="11.890448405279054"/>
    <n v="8.6660921242168261"/>
    <n v="5.6138325920678573"/>
    <n v="8.0534205558814236"/>
    <n v="7.7703530797452363"/>
    <n v="1"/>
    <n v="1"/>
    <n v="110447.95047079986"/>
    <n v="133173.84010323961"/>
    <n v="11.833696654179263"/>
    <n v="128421.69650911886"/>
    <n v="11.788190963472054"/>
    <n v="128485.34542460761"/>
    <n v="11.788830865491201"/>
    <n v="12.036183556058765"/>
    <n v="12.009072638036436"/>
  </r>
  <r>
    <x v="1"/>
    <x v="86"/>
    <n v="5566.7804299135296"/>
    <n v="211.02589434193075"/>
    <n v="732.48509004378457"/>
    <n v="2112.3030685572935"/>
    <n v="135524.33324452009"/>
    <n v="8622.5944828565389"/>
    <x v="1"/>
    <x v="86"/>
    <n v="7569"/>
    <n v="8.9318162373091674"/>
    <x v="0"/>
    <n v="8"/>
    <n v="0"/>
    <n v="0"/>
    <n v="0"/>
    <n v="0"/>
    <n v="0"/>
    <n v="0"/>
    <n v="0"/>
    <n v="1"/>
    <n v="0"/>
    <n v="0"/>
    <n v="0"/>
    <n v="0"/>
    <n v="0"/>
    <n v="0"/>
    <n v="0"/>
    <n v="1"/>
    <n v="0"/>
    <n v="5566.7804299135296"/>
    <n v="211.02589434193075"/>
    <n v="732.48509004378457"/>
    <n v="2112.3030685572935"/>
    <n v="11.8169064843195"/>
    <n v="8.6755613356756847"/>
    <n v="5.6205384655292354"/>
    <n v="6.6565511539463964"/>
    <n v="7.6787457512741151"/>
    <n v="1"/>
    <n v="1"/>
    <n v="110423.56015771611"/>
    <n v="133149.74271319792"/>
    <n v="11.833439036914484"/>
    <n v="128424.77628565648"/>
    <n v="11.788321749676818"/>
    <n v="128468.61799958476"/>
    <n v="11.788638311904174"/>
    <n v="11.795468432053173"/>
    <n v="11.877358741673255"/>
  </r>
  <r>
    <x v="1"/>
    <x v="87"/>
    <n v="5622.5133327956373"/>
    <n v="213.01268976690227"/>
    <n v="500.04387956956259"/>
    <n v="1903.5296850103791"/>
    <n v="129299.66370501985"/>
    <n v="8239.0995871424821"/>
    <x v="1"/>
    <x v="87"/>
    <n v="7744"/>
    <n v="8.9546736289564137"/>
    <x v="0"/>
    <n v="9"/>
    <n v="0"/>
    <n v="0"/>
    <n v="0"/>
    <n v="0"/>
    <n v="0"/>
    <n v="0"/>
    <n v="0"/>
    <n v="0"/>
    <n v="1"/>
    <n v="0"/>
    <n v="0"/>
    <n v="0"/>
    <n v="0"/>
    <n v="0"/>
    <n v="0"/>
    <n v="1"/>
    <n v="0"/>
    <n v="5622.5133327956373"/>
    <n v="213.01268976690227"/>
    <n v="500.04387956956259"/>
    <n v="1903.5296850103791"/>
    <n v="11.769887963867316"/>
    <n v="8.6850303648056908"/>
    <n v="5.6277102305328457"/>
    <n v="6.3015604733262141"/>
    <n v="7.5771900896510589"/>
    <n v="1"/>
    <n v="1"/>
    <n v="101023.31911564482"/>
    <n v="125037.83389905014"/>
    <n v="11.755654703918749"/>
    <n v="128429.03476086992"/>
    <n v="11.788469481083274"/>
    <n v="128452.08174931932"/>
    <n v="11.788447958977754"/>
    <n v="11.742970750728571"/>
    <n v="11.834584766507646"/>
  </r>
  <r>
    <x v="1"/>
    <x v="88"/>
    <n v="5678.7840351316754"/>
    <n v="215.08108490534738"/>
    <n v="481.0677122277923"/>
    <n v="1713.4224088402229"/>
    <n v="128515.78547359175"/>
    <n v="8088.3552411050387"/>
    <x v="1"/>
    <x v="88"/>
    <n v="7921"/>
    <n v="8.9772727394642793"/>
    <x v="0"/>
    <n v="9"/>
    <n v="0"/>
    <n v="0"/>
    <n v="0"/>
    <n v="0"/>
    <n v="0"/>
    <n v="0"/>
    <n v="0"/>
    <n v="0"/>
    <n v="1"/>
    <n v="0"/>
    <n v="0"/>
    <n v="0"/>
    <n v="0"/>
    <n v="0"/>
    <n v="0"/>
    <n v="1"/>
    <n v="0"/>
    <n v="5678.7840351316754"/>
    <n v="215.08108490534738"/>
    <n v="481.0677122277923"/>
    <n v="1713.4224088402229"/>
    <n v="11.763807019925151"/>
    <n v="8.694500659682495"/>
    <n v="5.6351223004069704"/>
    <n v="6.2661491347213429"/>
    <n v="7.4747868405166216"/>
    <n v="1"/>
    <n v="1"/>
    <n v="100998.92880256107"/>
    <n v="125013.73650900843"/>
    <n v="11.755397086653968"/>
    <n v="128434.4719347592"/>
    <n v="11.788634157691419"/>
    <n v="128435.73235333827"/>
    <n v="11.788259756977888"/>
    <n v="11.712316394494547"/>
    <n v="11.819369967506166"/>
  </r>
  <r>
    <x v="1"/>
    <x v="89"/>
    <n v="5735.6037737886491"/>
    <n v="217.20102987478893"/>
    <n v="483.48072873632367"/>
    <n v="1542.1047371892887"/>
    <n v="128031.20155152446"/>
    <n v="7978.3902695890501"/>
    <x v="1"/>
    <x v="89"/>
    <n v="8100"/>
    <n v="8.99961934066053"/>
    <x v="0"/>
    <n v="9"/>
    <n v="0"/>
    <n v="0"/>
    <n v="0"/>
    <n v="0"/>
    <n v="0"/>
    <n v="0"/>
    <n v="0"/>
    <n v="0"/>
    <n v="1"/>
    <n v="0"/>
    <n v="0"/>
    <n v="0"/>
    <n v="0"/>
    <n v="0"/>
    <n v="0"/>
    <n v="1"/>
    <n v="0"/>
    <n v="5735.6037737886491"/>
    <n v="217.20102987478893"/>
    <n v="483.48072873632367"/>
    <n v="1542.1047371892887"/>
    <n v="11.76002927531788"/>
    <n v="8.70397321194684"/>
    <n v="5.6426625149296576"/>
    <n v="6.2707222577129693"/>
    <n v="7.3725630398031843"/>
    <n v="1"/>
    <n v="1"/>
    <n v="100974.53848947733"/>
    <n v="124989.63911896673"/>
    <n v="11.755139469389189"/>
    <n v="128441.08780732428"/>
    <n v="11.788815779501256"/>
    <n v="128419.5656359951"/>
    <n v="11.788073657837666"/>
    <n v="11.686565324148608"/>
    <n v="11.807643106459453"/>
  </r>
  <r>
    <x v="1"/>
    <x v="90"/>
    <n v="4903.9523909962736"/>
    <n v="401.28520607952464"/>
    <n v="488.07576996231222"/>
    <n v="1387.8967203936686"/>
    <n v="129611.41425938398"/>
    <n v="7181.2100874317784"/>
    <x v="1"/>
    <x v="90"/>
    <n v="8281"/>
    <n v="9.0217190130336995"/>
    <x v="0"/>
    <n v="9"/>
    <n v="0"/>
    <n v="0"/>
    <n v="0"/>
    <n v="0"/>
    <n v="0"/>
    <n v="0"/>
    <n v="0"/>
    <n v="0"/>
    <n v="1"/>
    <n v="0"/>
    <n v="0"/>
    <n v="0"/>
    <n v="0"/>
    <n v="0"/>
    <n v="0"/>
    <n v="1"/>
    <n v="0"/>
    <n v="4903.9523909962736"/>
    <n v="401.28520607952464"/>
    <n v="488.07576996231222"/>
    <n v="1387.8967203936686"/>
    <n v="11.772296132011187"/>
    <n v="8.5554825329098545"/>
    <n v="6.1448233961600556"/>
    <n v="6.2793733198130459"/>
    <n v="7.2706608798062504"/>
    <n v="1"/>
    <n v="1"/>
    <n v="100950.14817639359"/>
    <n v="124965.54172892503"/>
    <n v="11.754881852124408"/>
    <n v="128448.88237856519"/>
    <n v="11.789014346512785"/>
    <n v="128403.5775600682"/>
    <n v="11.787889615083616"/>
    <n v="11.66724067545749"/>
    <n v="11.816538114446693"/>
  </r>
  <r>
    <x v="1"/>
    <x v="91"/>
    <n v="4330.6867205350545"/>
    <n v="496.25414109331382"/>
    <n v="492.93255105579794"/>
    <n v="1249.1072940466327"/>
    <n v="129663.58706333367"/>
    <n v="6568.9807067307993"/>
    <x v="1"/>
    <x v="91"/>
    <n v="8464"/>
    <n v="9.0435771540980809"/>
    <x v="0"/>
    <n v="9"/>
    <n v="0"/>
    <n v="0"/>
    <n v="0"/>
    <n v="0"/>
    <n v="0"/>
    <n v="0"/>
    <n v="0"/>
    <n v="0"/>
    <n v="1"/>
    <n v="0"/>
    <n v="0"/>
    <n v="0"/>
    <n v="0"/>
    <n v="0"/>
    <n v="0"/>
    <n v="1"/>
    <n v="0"/>
    <n v="4330.6867205350545"/>
    <n v="496.25414109331382"/>
    <n v="492.93255105579794"/>
    <n v="1249.1072940466327"/>
    <n v="11.772698583496195"/>
    <n v="8.4385597381209152"/>
    <n v="6.3301953507320414"/>
    <n v="6.2884365249562908"/>
    <n v="7.1691273033877483"/>
    <n v="1"/>
    <n v="1"/>
    <n v="100925.75786330985"/>
    <n v="124941.44433888333"/>
    <n v="11.754624234859628"/>
    <n v="128457.85564848191"/>
    <n v="11.789229858726003"/>
    <n v="128387.76422070926"/>
    <n v="11.787707583766046"/>
    <n v="11.644956976921128"/>
    <n v="11.811844755300955"/>
  </r>
  <r>
    <x v="1"/>
    <x v="92"/>
    <n v="3938.3799516805771"/>
    <n v="546.6947239807439"/>
    <n v="497.85947890574221"/>
    <n v="1124.1965892112025"/>
    <n v="121622.41201771337"/>
    <n v="6107.1307437782652"/>
    <x v="1"/>
    <x v="92"/>
    <n v="8649"/>
    <n v="9.0651989863065126"/>
    <x v="0"/>
    <n v="10"/>
    <n v="0"/>
    <n v="0"/>
    <n v="0"/>
    <n v="0"/>
    <n v="0"/>
    <n v="0"/>
    <n v="0"/>
    <n v="0"/>
    <n v="0"/>
    <n v="1"/>
    <n v="0"/>
    <n v="0"/>
    <n v="0"/>
    <n v="0"/>
    <n v="0"/>
    <n v="1"/>
    <n v="0"/>
    <n v="3938.3799516805771"/>
    <n v="546.6947239807439"/>
    <n v="497.85947890574221"/>
    <n v="1124.1965892112025"/>
    <n v="11.708676540887517"/>
    <n v="8.3498595563282976"/>
    <n v="6.4162530987677533"/>
    <n v="6.2975474611079889"/>
    <n v="7.0680016475685497"/>
    <n v="1"/>
    <n v="1"/>
    <n v="87448.708706134086"/>
    <n v="111465.07866880568"/>
    <n v="11.609451122885268"/>
    <n v="111575.76819785438"/>
    <n v="11.610978762489559"/>
    <n v="111502.56746863193"/>
    <n v="11.609335589655135"/>
    <n v="11.623267225409478"/>
    <n v="11.803108644496287"/>
  </r>
  <r>
    <x v="1"/>
    <x v="93"/>
    <n v="3672.8342059555034"/>
    <n v="574.90069195879983"/>
    <n v="677.36467139589377"/>
    <n v="1011.7769327470055"/>
    <n v="123193.35015934236"/>
    <n v="5936.8765020572027"/>
    <x v="1"/>
    <x v="93"/>
    <n v="8836"/>
    <n v="9.0865895645400077"/>
    <x v="0"/>
    <n v="10"/>
    <n v="0"/>
    <n v="0"/>
    <n v="0"/>
    <n v="0"/>
    <n v="0"/>
    <n v="0"/>
    <n v="0"/>
    <n v="0"/>
    <n v="0"/>
    <n v="1"/>
    <n v="0"/>
    <n v="0"/>
    <n v="0"/>
    <n v="0"/>
    <n v="0"/>
    <n v="1"/>
    <n v="0"/>
    <n v="3672.8342059555034"/>
    <n v="574.90069195879983"/>
    <n v="677.36467139589377"/>
    <n v="1011.7769327470055"/>
    <n v="11.721510352645437"/>
    <n v="8.2850192225931174"/>
    <n v="6.461331882344199"/>
    <n v="6.5830539104600554"/>
    <n v="6.9673255723515375"/>
    <n v="1"/>
    <n v="1"/>
    <n v="87424.318393050344"/>
    <n v="111440.981278764"/>
    <n v="11.609193505620489"/>
    <n v="111587.09886512274"/>
    <n v="11.61122816510616"/>
    <n v="111487.09238904058"/>
    <n v="11.609157452130635"/>
    <n v="11.618936922832619"/>
    <n v="11.816780071406352"/>
  </r>
  <r>
    <x v="1"/>
    <x v="94"/>
    <n v="3496.1118663457428"/>
    <n v="592.01920924751209"/>
    <n v="701.59097787996222"/>
    <n v="910.59923971799731"/>
    <n v="122857.92185904714"/>
    <n v="5700.321293191214"/>
    <x v="1"/>
    <x v="94"/>
    <n v="9025"/>
    <n v="9.1077537832010815"/>
    <x v="0"/>
    <n v="10"/>
    <n v="0"/>
    <n v="0"/>
    <n v="0"/>
    <n v="0"/>
    <n v="0"/>
    <n v="0"/>
    <n v="0"/>
    <n v="0"/>
    <n v="0"/>
    <n v="1"/>
    <n v="0"/>
    <n v="0"/>
    <n v="0"/>
    <n v="0"/>
    <n v="0"/>
    <n v="1"/>
    <n v="0"/>
    <n v="3496.1118663457428"/>
    <n v="592.01920924751209"/>
    <n v="701.59097787996222"/>
    <n v="910.59923971799731"/>
    <n v="11.718783859867449"/>
    <n v="8.23941355359403"/>
    <n v="6.4877316506328127"/>
    <n v="6.616024303117201"/>
    <n v="6.8671443802322401"/>
    <n v="1"/>
    <n v="1"/>
    <n v="87399.928079966601"/>
    <n v="111416.8838887223"/>
    <n v="11.608935888355708"/>
    <n v="111599.60823106693"/>
    <n v="11.61149451292445"/>
    <n v="111471.78106997788"/>
    <n v="11.608981199694673"/>
    <n v="11.603209577970668"/>
    <n v="11.808032657162217"/>
  </r>
  <r>
    <x v="1"/>
    <x v="95"/>
    <n v="3381.65750784068"/>
    <n v="603.62415652454933"/>
    <n v="710.35215363577254"/>
    <n v="819.53931577076685"/>
    <n v="122363.62173104378"/>
    <n v="5515.1731337717692"/>
    <x v="1"/>
    <x v="95"/>
    <n v="9216"/>
    <n v="9.1286963829356722"/>
    <x v="0"/>
    <n v="10"/>
    <n v="0"/>
    <n v="0"/>
    <n v="0"/>
    <n v="0"/>
    <n v="0"/>
    <n v="0"/>
    <n v="0"/>
    <n v="0"/>
    <n v="0"/>
    <n v="1"/>
    <n v="0"/>
    <n v="0"/>
    <n v="0"/>
    <n v="0"/>
    <n v="0"/>
    <n v="1"/>
    <n v="0"/>
    <n v="3381.65750784068"/>
    <n v="603.62415652454933"/>
    <n v="710.35215363577254"/>
    <n v="819.53931577076685"/>
    <n v="11.714752396805581"/>
    <n v="8.2087270832232342"/>
    <n v="6.5052401788341578"/>
    <n v="6.6276850131056033"/>
    <n v="6.7675073803401542"/>
    <n v="1"/>
    <n v="1"/>
    <n v="87375.537766882859"/>
    <n v="111392.78649868059"/>
    <n v="11.608678271090929"/>
    <n v="111613.29629568693"/>
    <n v="11.611777805944431"/>
    <n v="111456.63008180894"/>
    <n v="11.608806792867863"/>
    <n v="11.588369776578928"/>
    <n v="11.797269170622652"/>
  </r>
  <r>
    <x v="1"/>
    <x v="96"/>
    <n v="3310.8832489011224"/>
    <n v="612.50277568207594"/>
    <n v="350.65684304139842"/>
    <n v="737.58538419614706"/>
    <n v="115921.67558778364"/>
    <n v="5011.6282518207436"/>
    <x v="1"/>
    <x v="96"/>
    <n v="9409"/>
    <n v="9.1494219570067656"/>
    <x v="0"/>
    <n v="11"/>
    <n v="0"/>
    <n v="0"/>
    <n v="0"/>
    <n v="0"/>
    <n v="0"/>
    <n v="0"/>
    <n v="0"/>
    <n v="0"/>
    <n v="0"/>
    <n v="0"/>
    <n v="1"/>
    <n v="0"/>
    <n v="0"/>
    <n v="0"/>
    <n v="0"/>
    <n v="1"/>
    <n v="0"/>
    <n v="3310.8832489011224"/>
    <n v="612.50277568207594"/>
    <n v="350.65684304139842"/>
    <n v="737.58538419614706"/>
    <n v="11.660670031581121"/>
    <n v="8.1892695059771405"/>
    <n v="6.5184314883084769"/>
    <n v="5.9815034166695176"/>
    <n v="6.6684681406176933"/>
    <n v="1"/>
    <n v="1"/>
    <n v="107856.08941716045"/>
    <n v="132908.76881278091"/>
    <n v="11.830862864266683"/>
    <n v="128520.40247820283"/>
    <n v="11.790561597817456"/>
    <n v="128311.19047261032"/>
    <n v="11.786826124136223"/>
    <n v="11.543043068507405"/>
    <n v="11.729579874992652"/>
  </r>
  <r>
    <x v="1"/>
    <x v="97"/>
    <n v="3270.778497577558"/>
    <n v="620.0489922350373"/>
    <n v="317.48352825873917"/>
    <n v="663.8268457767781"/>
    <n v="114680.72338895859"/>
    <n v="4872.1378638481128"/>
    <x v="1"/>
    <x v="97"/>
    <n v="9604"/>
    <n v="9.1699349573411446"/>
    <x v="0"/>
    <n v="11"/>
    <n v="0"/>
    <n v="0"/>
    <n v="0"/>
    <n v="0"/>
    <n v="0"/>
    <n v="0"/>
    <n v="0"/>
    <n v="0"/>
    <n v="0"/>
    <n v="0"/>
    <n v="1"/>
    <n v="0"/>
    <n v="0"/>
    <n v="0"/>
    <n v="0"/>
    <n v="1"/>
    <n v="0"/>
    <n v="3270.778497577558"/>
    <n v="620.0489922350373"/>
    <n v="317.48352825873917"/>
    <n v="663.8268457767781"/>
    <n v="11.649907227868574"/>
    <n v="8.1780733169092947"/>
    <n v="6.5295079993299074"/>
    <n v="5.8940226301433878"/>
    <n v="6.5700847157993998"/>
    <n v="1"/>
    <n v="1"/>
    <n v="107831.6991040767"/>
    <n v="132884.67142273922"/>
    <n v="11.830605247001902"/>
    <n v="128536.44794017448"/>
    <n v="11.790878781240819"/>
    <n v="128296.35027944832"/>
    <n v="11.786655294948728"/>
    <n v="11.528332413204398"/>
    <n v="11.710309054645514"/>
  </r>
  <r>
    <x v="1"/>
    <x v="98"/>
    <n v="3252.236773884531"/>
    <n v="626.96007655545793"/>
    <n v="316.99037522001925"/>
    <n v="264.76144905082947"/>
    <n v="109472.30717731161"/>
    <n v="4460.9486747108376"/>
    <x v="1"/>
    <x v="98"/>
    <n v="9801"/>
    <n v="9.1902397002691796"/>
    <x v="0"/>
    <n v="11"/>
    <n v="0"/>
    <n v="0"/>
    <n v="0"/>
    <n v="0"/>
    <n v="0"/>
    <n v="0"/>
    <n v="0"/>
    <n v="0"/>
    <n v="0"/>
    <n v="0"/>
    <n v="1"/>
    <n v="0"/>
    <n v="0"/>
    <n v="0"/>
    <n v="0"/>
    <n v="1"/>
    <n v="0"/>
    <n v="3252.236773884531"/>
    <n v="626.96007655545793"/>
    <n v="316.99037522001925"/>
    <n v="264.76144905082947"/>
    <n v="11.60342689376316"/>
    <n v="8.17285427482879"/>
    <n v="6.5395457270261907"/>
    <n v="5.8926626408371146"/>
    <n v="5.750554357953205"/>
    <n v="1"/>
    <n v="1"/>
    <n v="107807.30879099296"/>
    <n v="132860.57403269754"/>
    <n v="11.830347629737123"/>
    <n v="128553.67210082193"/>
    <n v="11.791212909865873"/>
    <n v="128281.66075074727"/>
    <n v="11.786486200097652"/>
    <n v="11.46499283442377"/>
    <n v="11.608853653614293"/>
  </r>
  <r>
    <x v="1"/>
    <x v="99"/>
    <n v="3248.8844855552143"/>
    <n v="633.58497452004758"/>
    <n v="319.79348014008872"/>
    <n v="207.55181232456852"/>
    <n v="108202.70811563496"/>
    <n v="4409.814752539919"/>
    <x v="1"/>
    <x v="99"/>
    <n v="10000"/>
    <n v="9.2103403719761836"/>
    <x v="0"/>
    <n v="11"/>
    <n v="0"/>
    <n v="0"/>
    <n v="0"/>
    <n v="0"/>
    <n v="0"/>
    <n v="0"/>
    <n v="0"/>
    <n v="0"/>
    <n v="0"/>
    <n v="0"/>
    <n v="1"/>
    <n v="0"/>
    <n v="0"/>
    <n v="0"/>
    <n v="0"/>
    <n v="1"/>
    <n v="0"/>
    <n v="3248.8844855552143"/>
    <n v="633.58497452004758"/>
    <n v="319.79348014008872"/>
    <n v="207.55181232456852"/>
    <n v="11.591761673876452"/>
    <n v="8.1719077731989227"/>
    <n v="6.5490741244326216"/>
    <n v="5.9003683769313771"/>
    <n v="5.5496799723126822"/>
    <n v="1"/>
    <n v="1"/>
    <n v="107782.91847790922"/>
    <n v="132836.47664265582"/>
    <n v="11.830090012472342"/>
    <n v="128572.07496014521"/>
    <n v="11.791563983692617"/>
    <n v="128267.1188579985"/>
    <n v="11.78631880472107"/>
    <n v="11.456760041864015"/>
    <n v="11.585114700620487"/>
  </r>
  <r>
    <x v="1"/>
    <x v="100"/>
    <n v="3256.2610711630532"/>
    <n v="640.09847286476565"/>
    <n v="322.95473505827653"/>
    <n v="207.77994081835999"/>
    <n v="108328.95104903668"/>
    <n v="4427.0942199044548"/>
    <x v="1"/>
    <x v="100"/>
    <n v="10201"/>
    <n v="9.2302410336825194"/>
    <x v="0"/>
    <n v="12"/>
    <n v="0"/>
    <n v="0"/>
    <n v="0"/>
    <n v="0"/>
    <n v="0"/>
    <n v="0"/>
    <n v="0"/>
    <n v="0"/>
    <n v="0"/>
    <n v="0"/>
    <n v="0"/>
    <n v="1"/>
    <n v="0"/>
    <n v="0"/>
    <n v="0"/>
    <n v="1"/>
    <n v="0"/>
    <n v="3256.2610711630532"/>
    <n v="640.09847286476565"/>
    <n v="322.95473505827653"/>
    <n v="207.77994081835999"/>
    <n v="11.59292771997052"/>
    <n v="8.1739893328026572"/>
    <n v="6.5583546113454547"/>
    <n v="5.9089880147051037"/>
    <n v="5.5505667026754146"/>
    <n v="0"/>
    <n v="2"/>
    <n v="82822.335347347776"/>
    <n v="106837.63125886525"/>
    <n v="11.559557546509822"/>
    <n v="107161.0263262153"/>
    <n v="11.56415151850717"/>
    <n v="106935.47611448412"/>
    <n v="11.560209291060042"/>
    <n v="11.510076858027055"/>
    <n v="11.560640783583501"/>
  </r>
  <r>
    <x v="1"/>
    <x v="101"/>
    <n v="3271.2451004012846"/>
    <n v="646.58828189317205"/>
    <n v="326.18061442053801"/>
    <n v="232.73901813251311"/>
    <n v="109116.62416249664"/>
    <n v="4476.753014847508"/>
    <x v="1"/>
    <x v="101"/>
    <n v="10404"/>
    <n v="9.2499456265685414"/>
    <x v="0"/>
    <n v="12"/>
    <n v="0"/>
    <n v="0"/>
    <n v="0"/>
    <n v="0"/>
    <n v="0"/>
    <n v="0"/>
    <n v="0"/>
    <n v="0"/>
    <n v="0"/>
    <n v="0"/>
    <n v="0"/>
    <n v="1"/>
    <n v="0"/>
    <n v="0"/>
    <n v="0"/>
    <n v="1"/>
    <n v="0"/>
    <n v="3271.2451004012846"/>
    <n v="646.58828189317205"/>
    <n v="326.18061442053801"/>
    <n v="232.73901813251311"/>
    <n v="11.600172535671465"/>
    <n v="8.1782043034898368"/>
    <n v="6.5675164725317776"/>
    <n v="5.9177079317189456"/>
    <n v="5.6431207020800658"/>
    <n v="0"/>
    <n v="2"/>
    <n v="82797.945034264034"/>
    <n v="106813.53386882355"/>
    <n v="11.559299929245043"/>
    <n v="107181.78658289021"/>
    <n v="11.564536482737296"/>
    <n v="106921.22076617619"/>
    <n v="11.560045194168424"/>
    <n v="11.515358399367072"/>
    <n v="11.573505036976096"/>
  </r>
  <r>
    <x v="1"/>
    <x v="102"/>
    <n v="3291.6525443739183"/>
    <n v="653.09857686198325"/>
    <n v="329.44205376591128"/>
    <n v="220.35765520041622"/>
    <n v="108947.69001876151"/>
    <n v="4494.550830202229"/>
    <x v="1"/>
    <x v="102"/>
    <n v="10609"/>
    <n v="9.2694579764592717"/>
    <x v="0"/>
    <n v="12"/>
    <n v="0"/>
    <n v="0"/>
    <n v="0"/>
    <n v="0"/>
    <n v="0"/>
    <n v="0"/>
    <n v="0"/>
    <n v="0"/>
    <n v="0"/>
    <n v="0"/>
    <n v="0"/>
    <n v="1"/>
    <n v="0"/>
    <n v="0"/>
    <n v="0"/>
    <n v="1"/>
    <n v="0"/>
    <n v="3291.6525443739183"/>
    <n v="653.09857686198325"/>
    <n v="329.44205376591128"/>
    <n v="220.35765520041622"/>
    <n v="11.598623137933783"/>
    <n v="8.1839164409058469"/>
    <n v="6.5766236834688669"/>
    <n v="5.9264473451397413"/>
    <n v="5.5982778331051506"/>
    <n v="0"/>
    <n v="2"/>
    <n v="82773.554721180291"/>
    <n v="106789.43647878185"/>
    <n v="11.559042311980264"/>
    <n v="107203.72553824095"/>
    <n v="11.564938392169113"/>
    <n v="106907.1044966543"/>
    <n v="11.559882698247614"/>
    <n v="11.514803597911191"/>
    <n v="11.569302885115288"/>
  </r>
  <r>
    <x v="1"/>
    <x v="103"/>
    <n v="3315.9555648956921"/>
    <n v="659.65176870554274"/>
    <n v="332.73643762368721"/>
    <n v="222.15972892382868"/>
    <n v="109139.96253288256"/>
    <n v="4530.5035001487513"/>
    <x v="1"/>
    <x v="103"/>
    <n v="10816"/>
    <n v="9.288781798282745"/>
    <x v="0"/>
    <n v="12"/>
    <n v="0"/>
    <n v="0"/>
    <n v="0"/>
    <n v="0"/>
    <n v="0"/>
    <n v="0"/>
    <n v="0"/>
    <n v="0"/>
    <n v="0"/>
    <n v="0"/>
    <n v="0"/>
    <n v="1"/>
    <n v="0"/>
    <n v="0"/>
    <n v="0"/>
    <n v="1"/>
    <n v="0"/>
    <n v="3315.9555648956921"/>
    <n v="659.65176870554274"/>
    <n v="332.73643762368721"/>
    <n v="222.15972892382868"/>
    <n v="11.600386397446069"/>
    <n v="8.1906766746091808"/>
    <n v="6.585707898404852"/>
    <n v="5.93519817455166"/>
    <n v="5.6049309610246967"/>
    <n v="0"/>
    <n v="2"/>
    <n v="82749.164408096549"/>
    <n v="106765.33908874015"/>
    <n v="11.558784694715483"/>
    <n v="107226.84319226752"/>
    <n v="11.565357246802622"/>
    <n v="106893.12461834232"/>
    <n v="11.559721772360247"/>
    <n v="11.516601507616565"/>
    <n v="11.571513381598448"/>
  </r>
  <r>
    <x v="1"/>
    <x v="104"/>
    <n v="3343.0856670992725"/>
    <n v="666.25938943006804"/>
    <n v="336.0637983319358"/>
    <n v="244.1812526163811"/>
    <n v="109827.27331848018"/>
    <n v="4589.5901074776575"/>
    <x v="1"/>
    <x v="104"/>
    <n v="11025"/>
    <n v="9.3079207003150461"/>
    <x v="0"/>
    <n v="12"/>
    <n v="0"/>
    <n v="0"/>
    <n v="0"/>
    <n v="0"/>
    <n v="0"/>
    <n v="0"/>
    <n v="0"/>
    <n v="0"/>
    <n v="0"/>
    <n v="0"/>
    <n v="0"/>
    <n v="1"/>
    <n v="0"/>
    <n v="0"/>
    <n v="0"/>
    <n v="1"/>
    <n v="0"/>
    <n v="3343.0856670992725"/>
    <n v="666.25938943006804"/>
    <n v="336.0637983319358"/>
    <n v="244.1812526163811"/>
    <n v="11.606664168092351"/>
    <n v="8.1981697075109157"/>
    <n v="6.594784765977054"/>
    <n v="5.9439595475632867"/>
    <n v="5.6828471392666726"/>
    <n v="0"/>
    <n v="2"/>
    <n v="82724.774095012806"/>
    <n v="106741.24169869845"/>
    <n v="11.558527077450703"/>
    <n v="107251.1395449699"/>
    <n v="11.56579304663782"/>
    <n v="106879.27852082181"/>
    <n v="11.559562386457142"/>
    <n v="11.521693843339893"/>
    <n v="11.58259132769853"/>
  </r>
  <r>
    <x v="1"/>
    <x v="105"/>
    <n v="3372.2959063585022"/>
    <n v="672.92753484310367"/>
    <n v="339.42443594845628"/>
    <n v="212.12899870774328"/>
    <n v="109540.64622764495"/>
    <n v="4596.7768758578059"/>
    <x v="2"/>
    <x v="105"/>
    <n v="11236"/>
    <n v="9.3268781882241338"/>
    <x v="0"/>
    <n v="1"/>
    <n v="1"/>
    <n v="0"/>
    <n v="0"/>
    <n v="0"/>
    <n v="0"/>
    <n v="0"/>
    <n v="0"/>
    <n v="0"/>
    <n v="0"/>
    <n v="0"/>
    <n v="0"/>
    <n v="0"/>
    <n v="0"/>
    <n v="0"/>
    <n v="0"/>
    <n v="1"/>
    <n v="0"/>
    <n v="3372.2959063585022"/>
    <n v="672.92753484310367"/>
    <n v="339.42443594845628"/>
    <n v="212.12899870774328"/>
    <n v="11.604050957787582"/>
    <n v="8.2061749735151892"/>
    <n v="6.6038620064326992"/>
    <n v="5.9527313066709375"/>
    <n v="5.5673227312433449"/>
    <n v="0"/>
    <n v="1"/>
    <n v="83831.116009281017"/>
    <n v="107855.40240493504"/>
    <n v="11.572344715139934"/>
    <n v="107730.32193359319"/>
    <n v="11.570420699539643"/>
    <n v="106829.05032075362"/>
    <n v="11.559448641858607"/>
    <n v="11.602855951092886"/>
    <n v="11.586522337592502"/>
  </r>
  <r>
    <x v="1"/>
    <x v="106"/>
    <n v="3403.0644332338525"/>
    <n v="679.65958595090217"/>
    <n v="342.81868027126086"/>
    <n v="238.68923973486304"/>
    <n v="110363.99578690869"/>
    <n v="4664.2319391908786"/>
    <x v="2"/>
    <x v="106"/>
    <n v="11449"/>
    <n v="9.3456576689238116"/>
    <x v="0"/>
    <n v="1"/>
    <n v="1"/>
    <n v="0"/>
    <n v="0"/>
    <n v="0"/>
    <n v="0"/>
    <n v="0"/>
    <n v="0"/>
    <n v="0"/>
    <n v="0"/>
    <n v="0"/>
    <n v="0"/>
    <n v="0"/>
    <n v="0"/>
    <n v="0"/>
    <n v="0"/>
    <n v="1"/>
    <n v="0"/>
    <n v="3403.0644332338525"/>
    <n v="679.65958595090217"/>
    <n v="342.81868027126086"/>
    <n v="238.68923973486304"/>
    <n v="11.61153923451619"/>
    <n v="8.2145385647476488"/>
    <n v="6.6129434122053405"/>
    <n v="5.961513365581669"/>
    <n v="5.6639761910276372"/>
    <n v="0"/>
    <n v="1"/>
    <n v="83806.725696197274"/>
    <n v="107831.30501489335"/>
    <n v="11.572087097875153"/>
    <n v="107756.97568364722"/>
    <n v="11.570890389778222"/>
    <n v="106815.46424770131"/>
    <n v="11.559292249162405"/>
    <n v="11.608770072974195"/>
    <n v="11.599940601083473"/>
  </r>
  <r>
    <x v="1"/>
    <x v="107"/>
    <n v="3435.0269750344269"/>
    <n v="686.45756969009494"/>
    <n v="346.24686707030554"/>
    <n v="251.58402370894947"/>
    <n v="110814.68200826026"/>
    <n v="4719.3154355037768"/>
    <x v="2"/>
    <x v="107"/>
    <n v="11664"/>
    <n v="9.3642624542484398"/>
    <x v="0"/>
    <n v="1"/>
    <n v="1"/>
    <n v="0"/>
    <n v="0"/>
    <n v="0"/>
    <n v="0"/>
    <n v="0"/>
    <n v="0"/>
    <n v="0"/>
    <n v="0"/>
    <n v="0"/>
    <n v="0"/>
    <n v="0"/>
    <n v="0"/>
    <n v="0"/>
    <n v="0"/>
    <n v="1"/>
    <n v="0"/>
    <n v="3435.0269750344269"/>
    <n v="686.45756969009494"/>
    <n v="346.24686707030554"/>
    <n v="251.58402370894947"/>
    <n v="11.615614553616586"/>
    <n v="8.2231532722450087"/>
    <n v="6.6220308298139496"/>
    <n v="5.9703056454070698"/>
    <n v="5.7077328526997233"/>
    <n v="0"/>
    <n v="1"/>
    <n v="83782.335383113532"/>
    <n v="107807.20762485164"/>
    <n v="11.571829480610374"/>
    <n v="107784.80813237706"/>
    <n v="11.571377025218494"/>
    <n v="106802.0045585552"/>
    <n v="11.559137311303061"/>
    <n v="11.612540590719808"/>
    <n v="11.606786516253692"/>
  </r>
  <r>
    <x v="1"/>
    <x v="108"/>
    <n v="3467.9295730125368"/>
    <n v="693.32283932683777"/>
    <n v="349.70933574064185"/>
    <n v="258.91711906206729"/>
    <n v="111129.37563469718"/>
    <n v="4769.8788671420834"/>
    <x v="2"/>
    <x v="108"/>
    <n v="11881"/>
    <n v="9.3826957644582869"/>
    <x v="0"/>
    <n v="1"/>
    <n v="1"/>
    <n v="0"/>
    <n v="0"/>
    <n v="0"/>
    <n v="0"/>
    <n v="0"/>
    <n v="0"/>
    <n v="0"/>
    <n v="0"/>
    <n v="0"/>
    <n v="0"/>
    <n v="0"/>
    <n v="0"/>
    <n v="0"/>
    <n v="0"/>
    <n v="1"/>
    <n v="0"/>
    <n v="3467.9295730125368"/>
    <n v="693.32283932683777"/>
    <n v="349.70933574064185"/>
    <n v="258.91711906206729"/>
    <n v="11.618450347831301"/>
    <n v="8.2319445036314907"/>
    <n v="6.6311251418083828"/>
    <n v="5.9791080683398841"/>
    <n v="5.7317884624378577"/>
    <n v="0"/>
    <n v="1"/>
    <n v="83757.945070029789"/>
    <n v="107783.11023480995"/>
    <n v="11.571571863345593"/>
    <n v="107813.81927978272"/>
    <n v="11.571880605860455"/>
    <n v="106788.66892360809"/>
    <n v="11.558983801462734"/>
    <n v="11.615455006604153"/>
    <n v="11.611186210210228"/>
  </r>
  <r>
    <x v="1"/>
    <x v="109"/>
    <n v="3501.5954985020981"/>
    <n v="700.2564146900271"/>
    <n v="353.2064290980116"/>
    <n v="254.24876729610244"/>
    <n v="110823.11495158165"/>
    <n v="4809.3071095862388"/>
    <x v="2"/>
    <x v="109"/>
    <n v="12100"/>
    <n v="9.4009607315848331"/>
    <x v="0"/>
    <n v="2"/>
    <n v="0"/>
    <n v="1"/>
    <n v="0"/>
    <n v="0"/>
    <n v="0"/>
    <n v="0"/>
    <n v="0"/>
    <n v="0"/>
    <n v="0"/>
    <n v="0"/>
    <n v="0"/>
    <n v="0"/>
    <n v="0"/>
    <n v="0"/>
    <n v="0"/>
    <n v="1"/>
    <n v="0"/>
    <n v="3501.5954985020981"/>
    <n v="700.2564146900271"/>
    <n v="353.2064290980116"/>
    <n v="254.24876729610244"/>
    <n v="11.615690650234052"/>
    <n v="8.2408603994262126"/>
    <n v="6.6402267533048756"/>
    <n v="5.9879205570287981"/>
    <n v="5.7165414019602254"/>
    <n v="0"/>
    <n v="1"/>
    <n v="82683.843800897361"/>
    <n v="106706.90217302892"/>
    <n v="11.559620053557403"/>
    <n v="106912.04449666475"/>
    <n v="11.562453030694982"/>
    <n v="106333.14811695053"/>
    <n v="11.55431909795823"/>
    <n v="11.616482522240641"/>
    <n v="11.610702309984394"/>
  </r>
  <r>
    <x v="1"/>
    <x v="110"/>
    <n v="2652.5002484627166"/>
    <n v="523.44209570233545"/>
    <n v="230.29876731178831"/>
    <n v="230.9462265805164"/>
    <n v="105565.77110361788"/>
    <n v="3637.1873380573566"/>
    <x v="2"/>
    <x v="110"/>
    <n v="12321"/>
    <n v="9.4190604026246678"/>
    <x v="0"/>
    <n v="2"/>
    <n v="0"/>
    <n v="1"/>
    <n v="0"/>
    <n v="0"/>
    <n v="0"/>
    <n v="0"/>
    <n v="0"/>
    <n v="0"/>
    <n v="0"/>
    <n v="0"/>
    <n v="0"/>
    <n v="0"/>
    <n v="0"/>
    <n v="0"/>
    <n v="0"/>
    <n v="1"/>
    <n v="0"/>
    <n v="2652.5002484627166"/>
    <n v="523.44209570233545"/>
    <n v="230.29876731178831"/>
    <n v="230.9462265805164"/>
    <n v="11.567089460434111"/>
    <n v="7.9874249434802387"/>
    <n v="6.377499067291307"/>
    <n v="5.6192308017142292"/>
    <n v="5.6367507509791803"/>
    <n v="0"/>
    <n v="1"/>
    <n v="82659.453487813618"/>
    <n v="106682.80478298722"/>
    <n v="11.559362436292622"/>
    <n v="106943.41304142206"/>
    <n v="11.562990501740327"/>
    <n v="106320.05385428679"/>
    <n v="11.554168366614824"/>
    <n v="11.56232131953494"/>
    <n v="11.554830167823104"/>
  </r>
  <r>
    <x v="1"/>
    <x v="111"/>
    <n v="2007.7877235573378"/>
    <n v="436.76807509206287"/>
    <n v="219.95778237718588"/>
    <n v="208.06383752386716"/>
    <n v="103315.87690785437"/>
    <n v="2872.5774185504538"/>
    <x v="2"/>
    <x v="111"/>
    <n v="12544"/>
    <n v="9.4369977425901883"/>
    <x v="0"/>
    <n v="2"/>
    <n v="0"/>
    <n v="1"/>
    <n v="0"/>
    <n v="0"/>
    <n v="0"/>
    <n v="0"/>
    <n v="0"/>
    <n v="0"/>
    <n v="0"/>
    <n v="0"/>
    <n v="0"/>
    <n v="0"/>
    <n v="0"/>
    <n v="0"/>
    <n v="0"/>
    <n v="1"/>
    <n v="0"/>
    <n v="2007.7877235573378"/>
    <n v="436.76807509206287"/>
    <n v="219.95778237718588"/>
    <n v="208.06383752386716"/>
    <n v="11.545546340372612"/>
    <n v="7.7402271126719793"/>
    <n v="6.2181620973022929"/>
    <n v="5.5809979508430514"/>
    <n v="5.5516691058534402"/>
    <n v="0"/>
    <n v="1"/>
    <n v="82635.063174729876"/>
    <n v="106658.70739294552"/>
    <n v="11.559104819027842"/>
    <n v="106975.96028485516"/>
    <n v="11.563544917987359"/>
    <n v="106307.07703053787"/>
    <n v="11.554018987140241"/>
    <n v="11.533485762424062"/>
    <n v="11.531526508567232"/>
  </r>
  <r>
    <x v="1"/>
    <x v="112"/>
    <n v="1632.0077309402905"/>
    <n v="395.18153505933554"/>
    <n v="220.8929629401857"/>
    <n v="187.2786771316207"/>
    <n v="101891.22928307358"/>
    <n v="2435.3609060714321"/>
    <x v="2"/>
    <x v="112"/>
    <n v="12769"/>
    <n v="9.4547756374246816"/>
    <x v="0"/>
    <n v="2"/>
    <n v="0"/>
    <n v="1"/>
    <n v="0"/>
    <n v="0"/>
    <n v="0"/>
    <n v="0"/>
    <n v="0"/>
    <n v="0"/>
    <n v="0"/>
    <n v="0"/>
    <n v="0"/>
    <n v="0"/>
    <n v="0"/>
    <n v="0"/>
    <n v="0"/>
    <n v="1"/>
    <n v="0"/>
    <n v="1632.0077309402905"/>
    <n v="395.18153505933554"/>
    <n v="220.8929629401857"/>
    <n v="187.2786771316207"/>
    <n v="11.531661143701456"/>
    <n v="7.5617532640671739"/>
    <n v="6.1316473158765783"/>
    <n v="5.5845162652116356"/>
    <n v="5.4675625943588209"/>
    <n v="0"/>
    <n v="1"/>
    <n v="82610.672861646133"/>
    <n v="106634.61000290382"/>
    <n v="11.558847201763061"/>
    <n v="107009.68622696411"/>
    <n v="11.564116279436083"/>
    <n v="106294.21555785924"/>
    <n v="11.553870935500772"/>
    <n v="11.517157626628432"/>
    <n v="11.515878492072567"/>
  </r>
  <r>
    <x v="1"/>
    <x v="113"/>
    <n v="1312.3226549958188"/>
    <n v="284.24771170832872"/>
    <n v="217.06742069600571"/>
    <n v="168.55293175447264"/>
    <n v="99375.227353765251"/>
    <n v="1982.1907191546259"/>
    <x v="2"/>
    <x v="113"/>
    <n v="12996"/>
    <n v="9.4723968967889913"/>
    <x v="0"/>
    <n v="3"/>
    <n v="0"/>
    <n v="0"/>
    <n v="1"/>
    <n v="0"/>
    <n v="0"/>
    <n v="0"/>
    <n v="0"/>
    <n v="0"/>
    <n v="0"/>
    <n v="0"/>
    <n v="0"/>
    <n v="0"/>
    <n v="0"/>
    <n v="0"/>
    <n v="0"/>
    <n v="1"/>
    <n v="0"/>
    <n v="1312.3226549958188"/>
    <n v="284.24771170832872"/>
    <n v="217.06742069600571"/>
    <n v="168.55293175447264"/>
    <n v="11.506658139790648"/>
    <n v="7.3799623451564287"/>
    <n v="5.8558160507929982"/>
    <n v="5.5700449829837373"/>
    <n v="5.3852120779979611"/>
    <n v="0"/>
    <n v="1"/>
    <n v="81671.071676980922"/>
    <n v="105692.90202559019"/>
    <n v="11.54778231670856"/>
    <n v="106082.98497664803"/>
    <n v="11.553283681852536"/>
    <n v="105534.5035582444"/>
    <n v="11.545043271350091"/>
    <n v="11.493447338187741"/>
    <n v="11.490495355409148"/>
  </r>
  <r>
    <x v="1"/>
    <x v="114"/>
    <n v="1046.0637910002847"/>
    <n v="229.64736947461193"/>
    <n v="218.63464771560763"/>
    <n v="151.6978508126268"/>
    <n v="97472.772233694093"/>
    <n v="1646.0436590031309"/>
    <x v="2"/>
    <x v="114"/>
    <n v="13225"/>
    <n v="9.4898642567265004"/>
    <x v="0"/>
    <n v="3"/>
    <n v="0"/>
    <n v="0"/>
    <n v="1"/>
    <n v="0"/>
    <n v="0"/>
    <n v="0"/>
    <n v="0"/>
    <n v="0"/>
    <n v="0"/>
    <n v="0"/>
    <n v="0"/>
    <n v="0"/>
    <n v="0"/>
    <n v="0"/>
    <n v="0"/>
    <n v="1"/>
    <n v="0"/>
    <n v="1046.0637910002847"/>
    <n v="229.64736947461193"/>
    <n v="218.63464771560763"/>
    <n v="151.6978508126268"/>
    <n v="11.487328358844245"/>
    <n v="7.198385891752352"/>
    <n v="5.685820300685184"/>
    <n v="5.575998842796464"/>
    <n v="5.3048027132769651"/>
    <n v="0"/>
    <n v="1"/>
    <n v="81646.68136389718"/>
    <n v="105668.80463554848"/>
    <n v="11.547524699443779"/>
    <n v="106119.06831610861"/>
    <n v="11.553888933704641"/>
    <n v="105521.86674299176"/>
    <n v="11.544897805798628"/>
    <n v="11.47852042644943"/>
    <n v="11.471798272658321"/>
  </r>
  <r>
    <x v="1"/>
    <x v="115"/>
    <n v="844.74465370019925"/>
    <n v="203.22243349395802"/>
    <n v="220.76064947402787"/>
    <n v="136.52808695472427"/>
    <n v="95981.096513261087"/>
    <n v="1405.2558236229095"/>
    <x v="2"/>
    <x v="115"/>
    <n v="13456"/>
    <n v="9.507180382212729"/>
    <x v="0"/>
    <n v="3"/>
    <n v="0"/>
    <n v="0"/>
    <n v="1"/>
    <n v="0"/>
    <n v="0"/>
    <n v="0"/>
    <n v="0"/>
    <n v="0"/>
    <n v="0"/>
    <n v="0"/>
    <n v="0"/>
    <n v="0"/>
    <n v="0"/>
    <n v="0"/>
    <n v="0"/>
    <n v="1"/>
    <n v="0"/>
    <n v="844.74465370019925"/>
    <n v="203.22243349395802"/>
    <n v="220.76064947402787"/>
    <n v="136.52808695472427"/>
    <n v="11.471906539740196"/>
    <n v="7.0352258032525743"/>
    <n v="5.5918616699224488"/>
    <n v="5.584019229751374"/>
    <n v="5.2264535236598828"/>
    <n v="0"/>
    <n v="1"/>
    <n v="81622.291050813437"/>
    <n v="105644.70724550678"/>
    <n v="11.547267082178999"/>
    <n v="106156.330354245"/>
    <n v="11.554511130758438"/>
    <n v="105509.3393387679"/>
    <n v="11.544753599704974"/>
    <n v="11.468722947458238"/>
    <n v="11.457083806231331"/>
  </r>
  <r>
    <x v="1"/>
    <x v="116"/>
    <n v="703.82125759013945"/>
    <n v="151.61121674697901"/>
    <n v="143.93739269864477"/>
    <n v="122.87528038158786"/>
    <n v="90880.513046574342"/>
    <n v="1122.2451474173511"/>
    <x v="2"/>
    <x v="116"/>
    <n v="13689"/>
    <n v="9.5243478695955126"/>
    <x v="0"/>
    <n v="3"/>
    <n v="0"/>
    <n v="0"/>
    <n v="1"/>
    <n v="0"/>
    <n v="0"/>
    <n v="0"/>
    <n v="0"/>
    <n v="0"/>
    <n v="0"/>
    <n v="0"/>
    <n v="0"/>
    <n v="0"/>
    <n v="0"/>
    <n v="0"/>
    <n v="0"/>
    <n v="1"/>
    <n v="0"/>
    <n v="703.82125759013945"/>
    <n v="151.61121674697901"/>
    <n v="143.93739269864477"/>
    <n v="122.87528038158786"/>
    <n v="11.417300879257864"/>
    <n v="6.9027708660512292"/>
    <n v="5.3781599121881305"/>
    <n v="5.2434169246257758"/>
    <n v="5.1502738317218446"/>
    <n v="0"/>
    <n v="1"/>
    <n v="81597.900737729695"/>
    <n v="105620.6098554651"/>
    <n v="11.547009464914218"/>
    <n v="106194.77109105722"/>
    <n v="11.555150273013925"/>
    <n v="105496.91946723699"/>
    <n v="11.544610631447132"/>
    <n v="11.450393682765188"/>
    <n v="11.407497397363386"/>
  </r>
  <r>
    <x v="1"/>
    <x v="117"/>
    <n v="605.17488031309756"/>
    <n v="125.80560837348951"/>
    <n v="137.47368029861889"/>
    <n v="110.58775255566268"/>
    <n v="88893.740932334564"/>
    <n v="979.04192154086854"/>
    <x v="2"/>
    <x v="117"/>
    <n v="13924"/>
    <n v="9.5413692489313302"/>
    <x v="0"/>
    <n v="3"/>
    <n v="0"/>
    <n v="0"/>
    <n v="1"/>
    <n v="0"/>
    <n v="0"/>
    <n v="0"/>
    <n v="0"/>
    <n v="0"/>
    <n v="0"/>
    <n v="0"/>
    <n v="0"/>
    <n v="0"/>
    <n v="0"/>
    <n v="0"/>
    <n v="0"/>
    <n v="1"/>
    <n v="0"/>
    <n v="605.17488031309756"/>
    <n v="125.80560837348951"/>
    <n v="137.47368029861889"/>
    <n v="110.58775255566268"/>
    <n v="11.395197013312876"/>
    <n v="6.7983662278439523"/>
    <n v="5.2513184915732261"/>
    <n v="5.208677980331899"/>
    <n v="5.0763680154440651"/>
    <n v="0"/>
    <n v="1"/>
    <n v="81573.510424645952"/>
    <n v="105596.51246542338"/>
    <n v="11.546751847649439"/>
    <n v="106234.39052654526"/>
    <n v="11.555806360471104"/>
    <n v="105484.60529802188"/>
    <n v="11.544468879955172"/>
    <n v="11.442537521653717"/>
    <n v="11.388785292926501"/>
  </r>
  <r>
    <x v="1"/>
    <x v="118"/>
    <n v="536.12241621916826"/>
    <n v="112.90280418674476"/>
    <n v="138.05810846890387"/>
    <n v="99.528977321319786"/>
    <n v="87632.473490938486"/>
    <n v="886.61230619613673"/>
    <x v="2"/>
    <x v="118"/>
    <n v="14161"/>
    <n v="9.5582469862230592"/>
    <x v="0"/>
    <n v="4"/>
    <n v="0"/>
    <n v="0"/>
    <n v="0"/>
    <n v="1"/>
    <n v="0"/>
    <n v="0"/>
    <n v="0"/>
    <n v="0"/>
    <n v="0"/>
    <n v="0"/>
    <n v="0"/>
    <n v="0"/>
    <n v="0"/>
    <n v="0"/>
    <n v="0"/>
    <n v="1"/>
    <n v="0"/>
    <n v="536.12241621916826"/>
    <n v="112.90280418674476"/>
    <n v="138.05810846890387"/>
    <n v="99.528977321319786"/>
    <n v="11.380906910182842"/>
    <n v="6.7182026173787817"/>
    <n v="5.1813052899096679"/>
    <n v="5.2118690619898018"/>
    <n v="5.0048345753030024"/>
    <n v="0"/>
    <n v="1"/>
    <n v="81180.803405372833"/>
    <n v="105205.05439274701"/>
    <n v="11.543341511645956"/>
    <n v="105996.76023137363"/>
    <n v="11.554597672677922"/>
    <n v="105197.03613926537"/>
    <n v="11.542170124875335"/>
    <n v="11.437699813823773"/>
    <n v="11.376409181827496"/>
  </r>
  <r>
    <x v="1"/>
    <x v="119"/>
    <n v="487.78569135341775"/>
    <n v="106.45140209337238"/>
    <n v="135.66713859813237"/>
    <n v="107.27012000446084"/>
    <n v="87510.267992685418"/>
    <n v="837.1743520493834"/>
    <x v="2"/>
    <x v="119"/>
    <n v="14400"/>
    <n v="9.5749834855640916"/>
    <x v="0"/>
    <n v="4"/>
    <n v="0"/>
    <n v="0"/>
    <n v="0"/>
    <n v="1"/>
    <n v="0"/>
    <n v="0"/>
    <n v="0"/>
    <n v="0"/>
    <n v="0"/>
    <n v="0"/>
    <n v="0"/>
    <n v="0"/>
    <n v="0"/>
    <n v="0"/>
    <n v="0"/>
    <n v="1"/>
    <n v="0"/>
    <n v="487.78569135341775"/>
    <n v="106.45140209337238"/>
    <n v="135.66713859813237"/>
    <n v="107.27012000446084"/>
    <n v="11.379511413948745"/>
    <n v="6.65800131848723"/>
    <n v="5.1443703454707954"/>
    <n v="5.1987490573871247"/>
    <n v="5.0554400898722056"/>
    <n v="0"/>
    <n v="1"/>
    <n v="81156.413092289091"/>
    <n v="105180.95700270531"/>
    <n v="11.543083894381176"/>
    <n v="106038.73706421332"/>
    <n v="11.555287650538482"/>
    <n v="105184.92806735839"/>
    <n v="11.542030745821208"/>
    <n v="11.43682316218101"/>
    <n v="11.379471718680687"/>
  </r>
  <r>
    <x v="1"/>
    <x v="120"/>
    <n v="453.94998394739247"/>
    <n v="103.2257010466862"/>
    <n v="150.66070757996044"/>
    <n v="117.77595650000784"/>
    <n v="88495.940799278076"/>
    <n v="825.61234907404696"/>
    <x v="2"/>
    <x v="120"/>
    <n v="14641"/>
    <n v="9.5915810911934827"/>
    <x v="0"/>
    <n v="4"/>
    <n v="0"/>
    <n v="0"/>
    <n v="0"/>
    <n v="1"/>
    <n v="0"/>
    <n v="0"/>
    <n v="0"/>
    <n v="0"/>
    <n v="0"/>
    <n v="0"/>
    <n v="0"/>
    <n v="0"/>
    <n v="0"/>
    <n v="0"/>
    <n v="0"/>
    <n v="1"/>
    <n v="0"/>
    <n v="453.94998394739247"/>
    <n v="103.2257010466862"/>
    <n v="150.66070757996044"/>
    <n v="117.77595650000784"/>
    <n v="11.390711963269288"/>
    <n v="6.6135945519613495"/>
    <n v="5.1253783766827592"/>
    <n v="5.2783145956631694"/>
    <n v="5.1202630328685119"/>
    <n v="0"/>
    <n v="1"/>
    <n v="81132.022779205348"/>
    <n v="105156.85961266363"/>
    <n v="11.542826277116395"/>
    <n v="106081.8925957288"/>
    <n v="11.555994573600731"/>
    <n v="105172.92047853414"/>
    <n v="11.541892523453061"/>
    <n v="11.438621982061862"/>
    <n v="11.393276620317142"/>
  </r>
  <r>
    <x v="1"/>
    <x v="121"/>
    <n v="430.26498876317476"/>
    <n v="101.6128505233431"/>
    <n v="169.29681369316168"/>
    <n v="129.53143459951872"/>
    <n v="89674.086139328618"/>
    <n v="830.70608757919831"/>
    <x v="2"/>
    <x v="121"/>
    <n v="14884"/>
    <n v="9.6080420894665135"/>
    <x v="0"/>
    <n v="4"/>
    <n v="0"/>
    <n v="0"/>
    <n v="0"/>
    <n v="1"/>
    <n v="0"/>
    <n v="0"/>
    <n v="0"/>
    <n v="0"/>
    <n v="0"/>
    <n v="0"/>
    <n v="0"/>
    <n v="0"/>
    <n v="0"/>
    <n v="0"/>
    <n v="0"/>
    <n v="1"/>
    <n v="0"/>
    <n v="430.26498876317476"/>
    <n v="101.6128505233431"/>
    <n v="169.29681369316168"/>
    <n v="129.53143459951872"/>
    <n v="11.403937111540959"/>
    <n v="6.581293181069916"/>
    <n v="5.115745396458407"/>
    <n v="5.3691266427076787"/>
    <n v="5.1881389758356393"/>
    <n v="0"/>
    <n v="1"/>
    <n v="81107.632466121606"/>
    <n v="105132.76222262192"/>
    <n v="11.542568659851616"/>
    <n v="106126.22682592012"/>
    <n v="11.556718441864675"/>
    <n v="105161.01171872189"/>
    <n v="11.541755438730473"/>
    <n v="11.44135271498623"/>
    <n v="11.408971817422637"/>
  </r>
  <r>
    <x v="1"/>
    <x v="122"/>
    <n v="1126.33184129747"/>
    <n v="322.45954432776131"/>
    <n v="261.41748852879692"/>
    <n v="142.48236630442162"/>
    <n v="106434.25990720857"/>
    <n v="1852.6912404584498"/>
    <x v="2"/>
    <x v="122"/>
    <n v="15129"/>
    <n v="9.6243687107448341"/>
    <x v="0"/>
    <n v="5"/>
    <n v="0"/>
    <n v="0"/>
    <n v="0"/>
    <n v="0"/>
    <n v="1"/>
    <n v="0"/>
    <n v="0"/>
    <n v="0"/>
    <n v="0"/>
    <n v="0"/>
    <n v="0"/>
    <n v="0"/>
    <n v="0"/>
    <n v="0"/>
    <n v="0"/>
    <n v="1"/>
    <n v="0"/>
    <n v="1126.33184129747"/>
    <n v="322.45954432776131"/>
    <n v="261.41748852879692"/>
    <n v="142.48236630442162"/>
    <n v="11.575282795670612"/>
    <n v="7.2566772467654701"/>
    <n v="5.9596426335892021"/>
    <n v="5.7261829416605368"/>
    <n v="5.2579421467765632"/>
    <n v="0"/>
    <n v="1"/>
    <n v="89928.076658905018"/>
    <n v="113951.13503103663"/>
    <n v="11.643826858022857"/>
    <n v="114930.09303534805"/>
    <n v="11.657784360070426"/>
    <n v="114053.99047261327"/>
    <n v="11.644012273951837"/>
    <n v="11.493112460873901"/>
    <n v="11.492906205978748"/>
  </r>
  <r>
    <x v="1"/>
    <x v="123"/>
    <n v="1621.8301015631087"/>
    <n v="435.5994224206313"/>
    <n v="273.07443408395528"/>
    <n v="156.73038175935889"/>
    <n v="109333.76736285265"/>
    <n v="2487.2343398270541"/>
    <x v="2"/>
    <x v="123"/>
    <n v="15376"/>
    <n v="9.6405631312100741"/>
    <x v="0"/>
    <n v="5"/>
    <n v="0"/>
    <n v="0"/>
    <n v="0"/>
    <n v="0"/>
    <n v="1"/>
    <n v="0"/>
    <n v="0"/>
    <n v="0"/>
    <n v="0"/>
    <n v="0"/>
    <n v="0"/>
    <n v="0"/>
    <n v="0"/>
    <n v="0"/>
    <n v="0"/>
    <n v="1"/>
    <n v="0"/>
    <n v="1621.8301015631087"/>
    <n v="435.5994224206313"/>
    <n v="273.07443408395528"/>
    <n v="156.73038175935889"/>
    <n v="11.602160568472481"/>
    <n v="7.5564472231047617"/>
    <n v="6.2158303676263778"/>
    <n v="5.7634746397917684"/>
    <n v="5.3294953202264921"/>
    <n v="0"/>
    <n v="1"/>
    <n v="89903.686345821276"/>
    <n v="113927.03764099492"/>
    <n v="11.643569240758076"/>
    <n v="114976.784662891"/>
    <n v="11.658542118737749"/>
    <n v="114042.27456933567"/>
    <n v="11.643877409249214"/>
    <n v="11.52058864296278"/>
    <n v="11.519575045308592"/>
  </r>
  <r>
    <x v="1"/>
    <x v="124"/>
    <n v="1977.0128618756048"/>
    <n v="494.91305796963383"/>
    <n v="276.70945549178191"/>
    <n v="172.40339781774429"/>
    <n v="110952.39791845049"/>
    <n v="2921.0387731547648"/>
    <x v="2"/>
    <x v="124"/>
    <n v="15625"/>
    <n v="9.656627474604603"/>
    <x v="0"/>
    <n v="5"/>
    <n v="0"/>
    <n v="0"/>
    <n v="0"/>
    <n v="0"/>
    <n v="1"/>
    <n v="0"/>
    <n v="0"/>
    <n v="0"/>
    <n v="0"/>
    <n v="0"/>
    <n v="0"/>
    <n v="0"/>
    <n v="0"/>
    <n v="0"/>
    <n v="0"/>
    <n v="1"/>
    <n v="0"/>
    <n v="1977.0128618756048"/>
    <n v="494.91305796963383"/>
    <n v="276.70945549178191"/>
    <n v="172.40339781774429"/>
    <n v="11.616856540731522"/>
    <n v="7.7267504824390114"/>
    <n v="6.3278031029886268"/>
    <n v="5.7748246118931537"/>
    <n v="5.4027081536072918"/>
    <n v="0"/>
    <n v="1"/>
    <n v="89879.296032737533"/>
    <n v="113902.94025095322"/>
    <n v="11.643311623493297"/>
    <n v="115024.65498910978"/>
    <n v="11.659316822606764"/>
    <n v="114030.65277071483"/>
    <n v="11.643743627808909"/>
    <n v="11.538049888365602"/>
    <n v="11.536507222110913"/>
  </r>
  <r>
    <x v="1"/>
    <x v="125"/>
    <n v="2234.0581120021666"/>
    <n v="527.34100921172831"/>
    <n v="279.56697775339848"/>
    <n v="189.64373538776371"/>
    <n v="112120.99459842793"/>
    <n v="3230.609834355057"/>
    <x v="2"/>
    <x v="125"/>
    <n v="15876"/>
    <n v="9.6725638139029559"/>
    <x v="0"/>
    <n v="5"/>
    <n v="0"/>
    <n v="0"/>
    <n v="0"/>
    <n v="0"/>
    <n v="1"/>
    <n v="0"/>
    <n v="0"/>
    <n v="0"/>
    <n v="0"/>
    <n v="0"/>
    <n v="0"/>
    <n v="0"/>
    <n v="0"/>
    <n v="0"/>
    <n v="0"/>
    <n v="1"/>
    <n v="0"/>
    <n v="2234.0581120021666"/>
    <n v="527.34100921172831"/>
    <n v="279.56697775339848"/>
    <n v="189.64373538776371"/>
    <n v="11.627333876078016"/>
    <n v="7.8341012245472186"/>
    <n v="6.3841029013907553"/>
    <n v="5.7836573578849491"/>
    <n v="5.4774971974534381"/>
    <n v="0"/>
    <n v="1"/>
    <n v="89854.905719653791"/>
    <n v="113878.84286091152"/>
    <n v="11.643054006228516"/>
    <n v="115073.70401400438"/>
    <n v="11.660108471677468"/>
    <n v="114019.12357705094"/>
    <n v="11.643610912367503"/>
    <n v="11.550339049550574"/>
    <n v="11.550312665136721"/>
  </r>
  <r>
    <x v="1"/>
    <x v="126"/>
    <n v="2422.491278177652"/>
    <n v="546.35382963504458"/>
    <n v="282.37169030160226"/>
    <n v="208.6081087053646"/>
    <n v="116939.63638053113"/>
    <n v="3459.8249068196628"/>
    <x v="2"/>
    <x v="126"/>
    <n v="16129"/>
    <n v="9.6883741729171824"/>
    <x v="1"/>
    <n v="6"/>
    <n v="0"/>
    <n v="0"/>
    <n v="0"/>
    <n v="0"/>
    <n v="0"/>
    <n v="1"/>
    <n v="0"/>
    <n v="0"/>
    <n v="0"/>
    <n v="0"/>
    <n v="0"/>
    <n v="0"/>
    <n v="0"/>
    <n v="0"/>
    <n v="0"/>
    <n v="1"/>
    <n v="0"/>
    <n v="2422.491278177652"/>
    <n v="546.35382963504458"/>
    <n v="282.37169030160226"/>
    <n v="208.6081087053646"/>
    <n v="11.669413152271527"/>
    <n v="7.9060675627332833"/>
    <n v="6.4156956595452312"/>
    <n v="5.7922516540859608"/>
    <n v="5.5537791804261731"/>
    <n v="0"/>
    <n v="1"/>
    <n v="97068.772979399728"/>
    <n v="121099.44735062445"/>
    <n v="11.720250281051337"/>
    <n v="129514.5002613337"/>
    <n v="11.80744826325383"/>
    <n v="127921.28383492597"/>
    <n v="11.782337810986453"/>
    <n v="11.559813269459013"/>
    <n v="11.562828799475319"/>
  </r>
  <r>
    <x v="1"/>
    <x v="127"/>
    <n v="2562.9810004982533"/>
    <n v="558.68707309699448"/>
    <n v="285.1963114816852"/>
    <n v="229.46891955378351"/>
    <n v="117791.0904534244"/>
    <n v="3636.3333046307166"/>
    <x v="2"/>
    <x v="127"/>
    <n v="16384"/>
    <n v="9.7040605278392338"/>
    <x v="1"/>
    <n v="6"/>
    <n v="0"/>
    <n v="0"/>
    <n v="0"/>
    <n v="0"/>
    <n v="0"/>
    <n v="1"/>
    <n v="0"/>
    <n v="0"/>
    <n v="0"/>
    <n v="0"/>
    <n v="0"/>
    <n v="0"/>
    <n v="0"/>
    <n v="0"/>
    <n v="0"/>
    <n v="1"/>
    <n v="0"/>
    <n v="2562.9810004982533"/>
    <n v="558.68707309699448"/>
    <n v="285.1963114816852"/>
    <n v="229.46891955378351"/>
    <n v="11.676667914516095"/>
    <n v="7.9565425742721922"/>
    <n v="6.4356681349920803"/>
    <n v="5.8008329434010077"/>
    <n v="5.6314710785462934"/>
    <n v="0"/>
    <n v="1"/>
    <n v="97044.382666315985"/>
    <n v="121075.34996058277"/>
    <n v="11.719992663786556"/>
    <n v="129565.90668357993"/>
    <n v="11.808273802727918"/>
    <n v="127909.93549322771"/>
    <n v="11.782207177377405"/>
    <n v="11.567765074847511"/>
    <n v="11.574785377099683"/>
  </r>
  <r>
    <x v="1"/>
    <x v="128"/>
    <n v="2669.9961771804133"/>
    <n v="567.70879641076431"/>
    <n v="288.04836502420886"/>
    <n v="252.41581150695015"/>
    <n v="118581.98371086098"/>
    <n v="3778.1691501223368"/>
    <x v="2"/>
    <x v="128"/>
    <n v="16641"/>
    <n v="9.7196248087233439"/>
    <x v="1"/>
    <n v="6"/>
    <n v="0"/>
    <n v="0"/>
    <n v="0"/>
    <n v="0"/>
    <n v="0"/>
    <n v="1"/>
    <n v="0"/>
    <n v="0"/>
    <n v="0"/>
    <n v="0"/>
    <n v="0"/>
    <n v="0"/>
    <n v="0"/>
    <n v="0"/>
    <n v="0"/>
    <n v="1"/>
    <n v="0"/>
    <n v="2669.9961771804133"/>
    <n v="567.70879641076431"/>
    <n v="288.04836502420886"/>
    <n v="252.41581150695015"/>
    <n v="11.683359846003714"/>
    <n v="7.9933508526811483"/>
    <n v="6.4500293805551463"/>
    <n v="5.8094234976766117"/>
    <n v="5.7104907409056924"/>
    <n v="0"/>
    <n v="1"/>
    <n v="97019.992353232243"/>
    <n v="121051.25257054107"/>
    <n v="11.719735046521777"/>
    <n v="129618.49180450199"/>
    <n v="11.809116287403693"/>
    <n v="127898.67546636754"/>
    <n v="11.782077560382621"/>
    <n v="11.574941868885738"/>
    <n v="11.586519796991885"/>
  </r>
  <r>
    <x v="1"/>
    <x v="129"/>
    <n v="2753.6658956262418"/>
    <n v="575.10331066627191"/>
    <n v="290.9288577172216"/>
    <n v="277.657392657424"/>
    <n v="119337.609156058"/>
    <n v="3897.3554566671592"/>
    <x v="2"/>
    <x v="129"/>
    <n v="16900"/>
    <n v="9.7350689009111644"/>
    <x v="1"/>
    <n v="6"/>
    <n v="0"/>
    <n v="0"/>
    <n v="0"/>
    <n v="0"/>
    <n v="0"/>
    <n v="1"/>
    <n v="0"/>
    <n v="0"/>
    <n v="0"/>
    <n v="0"/>
    <n v="0"/>
    <n v="0"/>
    <n v="0"/>
    <n v="0"/>
    <n v="0"/>
    <n v="1"/>
    <n v="0"/>
    <n v="2753.6658956262418"/>
    <n v="575.10331066627191"/>
    <n v="290.9288577172216"/>
    <n v="277.657392657424"/>
    <n v="11.689711806989504"/>
    <n v="8.0212143489498473"/>
    <n v="6.4616484671088754"/>
    <n v="5.8180254490040193"/>
    <n v="5.7907574868095137"/>
    <n v="0"/>
    <n v="1"/>
    <n v="96995.6020401485"/>
    <n v="121027.15518049937"/>
    <n v="11.719477429256996"/>
    <n v="129672.25562409987"/>
    <n v="11.809975717281162"/>
    <n v="127887.50239038924"/>
    <n v="11.781948944301256"/>
    <n v="11.581796309531946"/>
    <n v="11.598197375750111"/>
  </r>
  <r>
    <x v="1"/>
    <x v="130"/>
    <n v="2821.0813842543212"/>
    <n v="581.71305691863449"/>
    <n v="293.83814719867087"/>
    <n v="305.42313192314435"/>
    <n v="120071.94795234478"/>
    <n v="4002.0557202947712"/>
    <x v="2"/>
    <x v="130"/>
    <n v="17161"/>
    <n v="9.7503946464023024"/>
    <x v="1"/>
    <n v="6"/>
    <n v="0"/>
    <n v="0"/>
    <n v="0"/>
    <n v="0"/>
    <n v="0"/>
    <n v="1"/>
    <n v="0"/>
    <n v="0"/>
    <n v="0"/>
    <n v="0"/>
    <n v="0"/>
    <n v="0"/>
    <n v="0"/>
    <n v="0"/>
    <n v="0"/>
    <n v="1"/>
    <n v="0"/>
    <n v="2821.0813842543212"/>
    <n v="581.71305691863449"/>
    <n v="293.83814719867087"/>
    <n v="305.42313192314435"/>
    <n v="11.695846408365679"/>
    <n v="8.0431134630520322"/>
    <n v="6.4719213862151381"/>
    <n v="5.8266389330143875"/>
    <n v="5.8721926191704767"/>
    <n v="0"/>
    <n v="1"/>
    <n v="96971.211727064743"/>
    <n v="121003.05779045766"/>
    <n v="11.719219811992216"/>
    <n v="129727.19814237356"/>
    <n v="11.810852092360319"/>
    <n v="127876.41493269254"/>
    <n v="11.781821313793417"/>
    <n v="11.588617432715978"/>
    <n v="11.609900572603014"/>
  </r>
  <r>
    <x v="1"/>
    <x v="131"/>
    <n v="2877.2073788671364"/>
    <n v="587.95954406067085"/>
    <n v="296.77652876108533"/>
    <n v="335.96544511545659"/>
    <n v="122127.49580410629"/>
    <n v="4097.9088968043498"/>
    <x v="2"/>
    <x v="131"/>
    <n v="17424"/>
    <n v="9.7656038451727412"/>
    <x v="1"/>
    <n v="7"/>
    <n v="0"/>
    <n v="0"/>
    <n v="0"/>
    <n v="0"/>
    <n v="0"/>
    <n v="0"/>
    <n v="1"/>
    <n v="0"/>
    <n v="0"/>
    <n v="0"/>
    <n v="0"/>
    <n v="0"/>
    <n v="0"/>
    <n v="0"/>
    <n v="0"/>
    <n v="1"/>
    <n v="0"/>
    <n v="2877.2073788671364"/>
    <n v="587.95954406067085"/>
    <n v="296.77652876108533"/>
    <n v="335.96544511545659"/>
    <n v="11.712820825607961"/>
    <n v="8.0609864609064346"/>
    <n v="6.4815336825131045"/>
    <n v="5.8352638877067813"/>
    <n v="5.9547198507863017"/>
    <n v="1"/>
    <n v="1"/>
    <n v="107002.42845922943"/>
    <n v="132065.36016132144"/>
    <n v="11.821846259999379"/>
    <n v="129783.31935932307"/>
    <n v="11.811745412641169"/>
    <n v="127865.41179107924"/>
    <n v="11.781694653869172"/>
    <n v="11.458817231019173"/>
    <n v="11.630691712253652"/>
  </r>
  <r>
    <x v="1"/>
    <x v="132"/>
    <n v="2925.5200791949978"/>
    <n v="594.05381778770254"/>
    <n v="299.74429405773895"/>
    <n v="369.56198962700205"/>
    <n v="122840.15892840727"/>
    <n v="4188.880180667441"/>
    <x v="2"/>
    <x v="132"/>
    <n v="17689"/>
    <n v="9.7806982564435074"/>
    <x v="1"/>
    <n v="7"/>
    <n v="0"/>
    <n v="0"/>
    <n v="0"/>
    <n v="0"/>
    <n v="0"/>
    <n v="0"/>
    <n v="1"/>
    <n v="0"/>
    <n v="0"/>
    <n v="0"/>
    <n v="0"/>
    <n v="0"/>
    <n v="0"/>
    <n v="0"/>
    <n v="0"/>
    <n v="1"/>
    <n v="0"/>
    <n v="2925.5200791949978"/>
    <n v="594.05381778770254"/>
    <n v="299.74429405773895"/>
    <n v="369.56198962700205"/>
    <n v="11.718639268337764"/>
    <n v="8.0761196029761386"/>
    <n v="6.4908235349755543"/>
    <n v="5.8439002317981483"/>
    <n v="6.0382656468748337"/>
    <n v="1"/>
    <n v="1"/>
    <n v="106978.03814614569"/>
    <n v="132041.26277127973"/>
    <n v="11.8215886427346"/>
    <n v="129840.6192749484"/>
    <n v="11.81265567812371"/>
    <n v="127854.49169283554"/>
    <n v="11.781568949877993"/>
    <n v="11.466107970399118"/>
    <n v="11.642546468919933"/>
  </r>
  <r>
    <x v="1"/>
    <x v="133"/>
    <n v="2218.7656018092489"/>
    <n v="353.29079247335761"/>
    <n v="292.09845062057462"/>
    <n v="406.51818858970228"/>
    <n v="120518.84202746309"/>
    <n v="3270.6730334928834"/>
    <x v="2"/>
    <x v="133"/>
    <n v="17956"/>
    <n v="9.7956795999018222"/>
    <x v="1"/>
    <n v="7"/>
    <n v="0"/>
    <n v="0"/>
    <n v="0"/>
    <n v="0"/>
    <n v="0"/>
    <n v="0"/>
    <n v="1"/>
    <n v="0"/>
    <n v="0"/>
    <n v="0"/>
    <n v="0"/>
    <n v="0"/>
    <n v="0"/>
    <n v="0"/>
    <n v="0"/>
    <n v="1"/>
    <n v="0"/>
    <n v="2218.7656018092489"/>
    <n v="353.29079247335761"/>
    <n v="292.09845062057462"/>
    <n v="406.51818858970228"/>
    <n v="11.699561385062193"/>
    <n v="7.8280270093005067"/>
    <n v="6.0362057593533196"/>
    <n v="5.8214971657525076"/>
    <n v="6.1227594893079536"/>
    <n v="1"/>
    <n v="1"/>
    <n v="106953.64783306194"/>
    <n v="132017.16538123804"/>
    <n v="11.821331025469819"/>
    <n v="129899.09788924956"/>
    <n v="11.813582888807939"/>
    <n v="127843.65339384838"/>
    <n v="11.781444187498584"/>
    <n v="11.426921209491914"/>
    <n v="11.628641350468801"/>
  </r>
  <r>
    <x v="1"/>
    <x v="134"/>
    <n v="2482.9314810256355"/>
    <n v="482.750930313769"/>
    <n v="304.70482573143869"/>
    <n v="447.17000744867249"/>
    <n v="122878.83641256118"/>
    <n v="3717.5572445195157"/>
    <x v="2"/>
    <x v="134"/>
    <n v="18225"/>
    <n v="9.8105495568768593"/>
    <x v="1"/>
    <n v="7"/>
    <n v="0"/>
    <n v="0"/>
    <n v="0"/>
    <n v="0"/>
    <n v="0"/>
    <n v="0"/>
    <n v="1"/>
    <n v="0"/>
    <n v="0"/>
    <n v="0"/>
    <n v="0"/>
    <n v="0"/>
    <n v="0"/>
    <n v="0"/>
    <n v="0"/>
    <n v="1"/>
    <n v="0"/>
    <n v="2482.9314810256355"/>
    <n v="482.750930313769"/>
    <n v="304.70482573143869"/>
    <n v="447.17000744867249"/>
    <n v="11.718954079037847"/>
    <n v="7.9280954237422172"/>
    <n v="6.3058427411014044"/>
    <n v="5.8581711536166976"/>
    <n v="6.2081340691685076"/>
    <n v="1"/>
    <n v="1"/>
    <n v="106929.2575199782"/>
    <n v="131993.06799119635"/>
    <n v="11.82107340820504"/>
    <n v="129958.75520222653"/>
    <n v="11.814527044693861"/>
    <n v="127832.89567775503"/>
    <n v="11.781320352729086"/>
    <n v="11.455810823485933"/>
    <n v="11.655521054872736"/>
  </r>
  <r>
    <x v="1"/>
    <x v="135"/>
    <n v="2677.1455520746986"/>
    <n v="550.54205457474563"/>
    <n v="308.72041304921891"/>
    <n v="491.88700819353983"/>
    <n v="124461.7332847131"/>
    <n v="4028.2950278922031"/>
    <x v="2"/>
    <x v="135"/>
    <n v="18496"/>
    <n v="9.8253097714721047"/>
    <x v="1"/>
    <n v="8"/>
    <n v="0"/>
    <n v="0"/>
    <n v="0"/>
    <n v="0"/>
    <n v="0"/>
    <n v="0"/>
    <n v="0"/>
    <n v="1"/>
    <n v="0"/>
    <n v="0"/>
    <n v="0"/>
    <n v="0"/>
    <n v="0"/>
    <n v="0"/>
    <n v="0"/>
    <n v="1"/>
    <n v="0"/>
    <n v="2677.1455520746986"/>
    <n v="550.54205457474563"/>
    <n v="308.72041304921891"/>
    <n v="491.88700819353983"/>
    <n v="11.731753584466162"/>
    <n v="7.9957622910194548"/>
    <n v="6.4225229034034239"/>
    <n v="5.8695762439699051"/>
    <n v="6.2943254149576049"/>
    <n v="1"/>
    <n v="1"/>
    <n v="109228.43481661269"/>
    <n v="131968.97060115464"/>
    <n v="11.820815790940259"/>
    <n v="130019.59121387932"/>
    <n v="11.815488145781472"/>
    <n v="127822.21735512375"/>
    <n v="11.781197431877652"/>
    <n v="11.475581365017144"/>
    <n v="11.673226829198924"/>
  </r>
  <r>
    <x v="1"/>
    <x v="136"/>
    <n v="2822.4863369626091"/>
    <n v="587.52928259941245"/>
    <n v="311.90447108575762"/>
    <n v="225.32896201306349"/>
    <n v="120474.77301309118"/>
    <n v="3947.2490526608426"/>
    <x v="2"/>
    <x v="136"/>
    <n v="18769"/>
    <n v="9.8399618516562501"/>
    <x v="1"/>
    <n v="8"/>
    <n v="0"/>
    <n v="0"/>
    <n v="0"/>
    <n v="0"/>
    <n v="0"/>
    <n v="0"/>
    <n v="0"/>
    <n v="1"/>
    <n v="0"/>
    <n v="0"/>
    <n v="0"/>
    <n v="0"/>
    <n v="0"/>
    <n v="0"/>
    <n v="0"/>
    <n v="1"/>
    <n v="0"/>
    <n v="2822.4863369626091"/>
    <n v="587.52928259941245"/>
    <n v="311.90447108575762"/>
    <n v="225.32896201306349"/>
    <n v="11.699195657407079"/>
    <n v="8.0435647823511971"/>
    <n v="6.4808745370623937"/>
    <n v="5.8785280587819138"/>
    <n v="5.616525233355687"/>
    <n v="1"/>
    <n v="1"/>
    <n v="109204.04450352894"/>
    <n v="131944.87321111295"/>
    <n v="11.820558173675479"/>
    <n v="130081.60592420794"/>
    <n v="11.816466192070775"/>
    <n v="127811.61726266466"/>
    <n v="11.781075411553363"/>
    <n v="11.440832180257722"/>
    <n v="11.59296142209066"/>
  </r>
  <r>
    <x v="1"/>
    <x v="137"/>
    <n v="2933.7097308892498"/>
    <n v="609.1454791648664"/>
    <n v="315.0332011872199"/>
    <n v="234.51482339666856"/>
    <n v="121024.98283446816"/>
    <n v="4092.4032346380045"/>
    <x v="2"/>
    <x v="137"/>
    <n v="19044"/>
    <n v="9.8545073703144102"/>
    <x v="1"/>
    <n v="8"/>
    <n v="0"/>
    <n v="0"/>
    <n v="0"/>
    <n v="0"/>
    <n v="0"/>
    <n v="0"/>
    <n v="0"/>
    <n v="1"/>
    <n v="0"/>
    <n v="0"/>
    <n v="0"/>
    <n v="0"/>
    <n v="0"/>
    <n v="0"/>
    <n v="0"/>
    <n v="1"/>
    <n v="0"/>
    <n v="2933.7097308892498"/>
    <n v="609.1454791648664"/>
    <n v="315.0332011872199"/>
    <n v="234.51482339666856"/>
    <n v="11.70375227297329"/>
    <n v="8.0786623256202468"/>
    <n v="6.5134638595316865"/>
    <n v="5.8872469476997864"/>
    <n v="5.6493905494113834"/>
    <n v="1"/>
    <n v="1"/>
    <n v="109179.6541904452"/>
    <n v="131920.77582107123"/>
    <n v="11.8203005564107"/>
    <n v="130144.79933321237"/>
    <n v="11.81746118356177"/>
    <n v="127801.09426246918"/>
    <n v="11.780954278657466"/>
    <n v="11.447465812425841"/>
    <n v="11.59975673684874"/>
  </r>
  <r>
    <x v="1"/>
    <x v="138"/>
    <n v="3021.1457995880528"/>
    <n v="623.10738582624492"/>
    <n v="318.18450173815256"/>
    <n v="217.78507570719913"/>
    <n v="120849.02824575739"/>
    <n v="4180.2227628596493"/>
    <x v="2"/>
    <x v="138"/>
    <n v="19321"/>
    <n v="9.868947866261383"/>
    <x v="1"/>
    <n v="8"/>
    <n v="0"/>
    <n v="0"/>
    <n v="0"/>
    <n v="0"/>
    <n v="0"/>
    <n v="0"/>
    <n v="0"/>
    <n v="1"/>
    <n v="0"/>
    <n v="0"/>
    <n v="0"/>
    <n v="0"/>
    <n v="0"/>
    <n v="0"/>
    <n v="0"/>
    <n v="1"/>
    <n v="0"/>
    <n v="3021.1457995880528"/>
    <n v="623.10738582624492"/>
    <n v="318.18450173815256"/>
    <n v="217.78507570719913"/>
    <n v="11.702297345104325"/>
    <n v="8.1054139502513181"/>
    <n v="6.5339624735052304"/>
    <n v="5.8959525573875"/>
    <n v="5.5887026918661951"/>
    <n v="1"/>
    <n v="1"/>
    <n v="109155.26387736146"/>
    <n v="131896.67843102955"/>
    <n v="11.820042939145919"/>
    <n v="130209.17144089262"/>
    <n v="11.818473120254454"/>
    <n v="127790.64724127702"/>
    <n v="11.780834020374941"/>
    <n v="11.448530954707014"/>
    <n v="11.594300793901303"/>
  </r>
  <r>
    <x v="1"/>
    <x v="139"/>
    <n v="3092.0265375568711"/>
    <n v="633.27368561937237"/>
    <n v="321.36644360944024"/>
    <n v="195.55675395977545"/>
    <n v="117345.91765744967"/>
    <n v="4242.2234207454585"/>
    <x v="2"/>
    <x v="139"/>
    <n v="19600"/>
    <n v="9.8832848452186077"/>
    <x v="1"/>
    <n v="8"/>
    <n v="0"/>
    <n v="0"/>
    <n v="0"/>
    <n v="0"/>
    <n v="0"/>
    <n v="0"/>
    <n v="0"/>
    <n v="1"/>
    <n v="0"/>
    <n v="0"/>
    <n v="0"/>
    <n v="0"/>
    <n v="0"/>
    <n v="0"/>
    <n v="0"/>
    <n v="1"/>
    <n v="0"/>
    <n v="3092.0265375568711"/>
    <n v="633.27368561937237"/>
    <n v="321.36644360944024"/>
    <n v="195.55675395977545"/>
    <n v="11.672881412923314"/>
    <n v="8.1265871195837267"/>
    <n v="6.5486284336434633"/>
    <n v="5.9046665859473455"/>
    <n v="5.5019118237188493"/>
    <n v="1"/>
    <n v="1"/>
    <n v="109130.87356427772"/>
    <n v="131872.58104098783"/>
    <n v="11.81978532188114"/>
    <n v="130274.72224724869"/>
    <n v="11.81950200214883"/>
    <n v="127780.27510976937"/>
    <n v="11.780714624166368"/>
    <n v="11.447909000717875"/>
    <n v="11.585285623720424"/>
  </r>
  <r>
    <x v="1"/>
    <x v="140"/>
    <n v="3151.4152989134955"/>
    <n v="641.57403544299859"/>
    <n v="324.58011773092517"/>
    <n v="216.5986333757605"/>
    <n v="118114.16159547966"/>
    <n v="4334.1680854631795"/>
    <x v="2"/>
    <x v="140"/>
    <n v="19881"/>
    <n v="9.8975197807563369"/>
    <x v="1"/>
    <n v="9"/>
    <n v="0"/>
    <n v="0"/>
    <n v="0"/>
    <n v="0"/>
    <n v="0"/>
    <n v="0"/>
    <n v="0"/>
    <n v="0"/>
    <n v="1"/>
    <n v="0"/>
    <n v="0"/>
    <n v="0"/>
    <n v="0"/>
    <n v="0"/>
    <n v="0"/>
    <n v="1"/>
    <n v="0"/>
    <n v="3151.4152989134955"/>
    <n v="641.57403544299859"/>
    <n v="324.58011773092517"/>
    <n v="216.5986333757605"/>
    <n v="11.679406906897356"/>
    <n v="8.1439886780399515"/>
    <n v="6.5604450931558302"/>
    <n v="5.9133911118365932"/>
    <n v="5.5842556707253657"/>
    <n v="1"/>
    <n v="1"/>
    <n v="99730.632522206419"/>
    <n v="123760.67222684005"/>
    <n v="11.742000988885405"/>
    <n v="130341.45175228058"/>
    <n v="11.820547829244896"/>
    <n v="127769.9768018873"/>
    <n v="11.780596077760075"/>
    <n v="11.453721813598237"/>
    <n v="11.597133466995844"/>
  </r>
  <r>
    <x v="1"/>
    <x v="141"/>
    <n v="3202.8573990893701"/>
    <n v="648.97358228114479"/>
    <n v="327.82591987677347"/>
    <n v="213.02842277197024"/>
    <n v="118191.10639615441"/>
    <n v="4392.6853240192586"/>
    <x v="2"/>
    <x v="141"/>
    <n v="20164"/>
    <n v="9.9116541152025217"/>
    <x v="1"/>
    <n v="9"/>
    <n v="0"/>
    <n v="0"/>
    <n v="0"/>
    <n v="0"/>
    <n v="0"/>
    <n v="0"/>
    <n v="0"/>
    <n v="0"/>
    <n v="1"/>
    <n v="0"/>
    <n v="0"/>
    <n v="0"/>
    <n v="0"/>
    <n v="0"/>
    <n v="0"/>
    <n v="1"/>
    <n v="0"/>
    <n v="3202.8573990893701"/>
    <n v="648.97358228114479"/>
    <n v="327.82591987677347"/>
    <n v="213.02842277197024"/>
    <n v="11.680058139128004"/>
    <n v="8.1588208448876252"/>
    <n v="6.5708628894494998"/>
    <n v="5.9221262688911969"/>
    <n v="5.570753265952435"/>
    <n v="1"/>
    <n v="1"/>
    <n v="99706.242209122676"/>
    <n v="123736.57483679836"/>
    <n v="11.741743371620625"/>
    <n v="130409.3599559883"/>
    <n v="11.821610601542652"/>
    <n v="127759.75127417422"/>
    <n v="11.780478369144571"/>
    <n v="11.455333940576935"/>
    <n v="11.596978583410049"/>
  </r>
  <r>
    <x v="1"/>
    <x v="142"/>
    <n v="3248.8355361109816"/>
    <n v="655.95522134581438"/>
    <n v="331.10417917239516"/>
    <n v="237.87728425524719"/>
    <n v="118985.62464757508"/>
    <n v="4473.7722208844389"/>
    <x v="2"/>
    <x v="142"/>
    <n v="20449"/>
    <n v="9.9256892605198139"/>
    <x v="1"/>
    <n v="9"/>
    <n v="0"/>
    <n v="0"/>
    <n v="0"/>
    <n v="0"/>
    <n v="0"/>
    <n v="0"/>
    <n v="0"/>
    <n v="0"/>
    <n v="1"/>
    <n v="0"/>
    <n v="0"/>
    <n v="0"/>
    <n v="0"/>
    <n v="0"/>
    <n v="0"/>
    <n v="1"/>
    <n v="0"/>
    <n v="3248.8355361109816"/>
    <n v="655.95522134581438"/>
    <n v="331.10417917239516"/>
    <n v="237.87728425524719"/>
    <n v="11.686757963515722"/>
    <n v="8.1718939459329967"/>
    <n v="6.5805937925190143"/>
    <n v="5.9308719985064258"/>
    <n v="5.6611557897022537"/>
    <n v="1"/>
    <n v="1"/>
    <n v="99681.851896038934"/>
    <n v="123712.47744675666"/>
    <n v="11.741485754355844"/>
    <n v="130478.44685837183"/>
    <n v="11.822690319042101"/>
    <n v="127749.59750514141"/>
    <n v="11.780361486561242"/>
    <n v="11.461315925365733"/>
    <n v="11.609693582393694"/>
  </r>
  <r>
    <x v="1"/>
    <x v="143"/>
    <n v="3291.0885855935931"/>
    <n v="662.76072518020158"/>
    <n v="334.41522097380448"/>
    <n v="247.98896453818111"/>
    <n v="119383.20845249433"/>
    <n v="4536.2534962857799"/>
    <x v="2"/>
    <x v="143"/>
    <n v="20736"/>
    <n v="9.9396265991520014"/>
    <x v="1"/>
    <n v="9"/>
    <n v="0"/>
    <n v="0"/>
    <n v="0"/>
    <n v="0"/>
    <n v="0"/>
    <n v="0"/>
    <n v="0"/>
    <n v="0"/>
    <n v="1"/>
    <n v="0"/>
    <n v="0"/>
    <n v="0"/>
    <n v="0"/>
    <n v="0"/>
    <n v="0"/>
    <n v="1"/>
    <n v="0"/>
    <n v="3291.0885855935931"/>
    <n v="662.76072518020158"/>
    <n v="334.41522097380448"/>
    <n v="247.98896453818111"/>
    <n v="11.690093837324751"/>
    <n v="8.1837590238468731"/>
    <n v="6.5899889266887834"/>
    <n v="5.9396282233393292"/>
    <n v="5.6957247587842881"/>
    <n v="1"/>
    <n v="1"/>
    <n v="99657.461582955191"/>
    <n v="123688.38005671496"/>
    <n v="11.741228137091065"/>
    <n v="130548.71245943118"/>
    <n v="11.823786981743238"/>
    <n v="127739.51449465565"/>
    <n v="11.780245418497303"/>
    <n v="11.464849986345376"/>
    <n v="11.615441100547779"/>
  </r>
  <r>
    <x v="1"/>
    <x v="144"/>
    <n v="3330.8347573345809"/>
    <n v="669.51130824246809"/>
    <n v="337.75937318451105"/>
    <n v="237.10596016763097"/>
    <n v="111585.37459643945"/>
    <n v="4575.2113989291911"/>
    <x v="2"/>
    <x v="144"/>
    <n v="21025"/>
    <n v="9.9534674848411484"/>
    <x v="1"/>
    <n v="10"/>
    <n v="0"/>
    <n v="0"/>
    <n v="0"/>
    <n v="0"/>
    <n v="0"/>
    <n v="0"/>
    <n v="0"/>
    <n v="0"/>
    <n v="0"/>
    <n v="1"/>
    <n v="0"/>
    <n v="0"/>
    <n v="0"/>
    <n v="0"/>
    <n v="0"/>
    <n v="1"/>
    <n v="0"/>
    <n v="3330.8347573345809"/>
    <n v="669.51130824246809"/>
    <n v="337.75937318451105"/>
    <n v="237.10596016763097"/>
    <n v="11.622545268338053"/>
    <n v="8.194793092929455"/>
    <n v="6.5992218454289056"/>
    <n v="5.9483948645303286"/>
    <n v="5.6584691375432312"/>
    <n v="1"/>
    <n v="1"/>
    <n v="86180.412425779417"/>
    <n v="110212.01438663731"/>
    <n v="11.596055025116705"/>
    <n v="113727.91733994627"/>
    <n v="11.646417035994716"/>
    <n v="110859.94689226132"/>
    <n v="11.601938222940976"/>
    <n v="11.464978484397696"/>
    <n v="11.612244675411132"/>
  </r>
  <r>
    <x v="1"/>
    <x v="145"/>
    <n v="3368.9278050274625"/>
    <n v="676.26790923012504"/>
    <n v="341.13696691645305"/>
    <n v="214.59627990954993"/>
    <n v="111170.82245131809"/>
    <n v="4600.9289610835904"/>
    <x v="2"/>
    <x v="145"/>
    <n v="21316"/>
    <n v="9.9672132434166727"/>
    <x v="1"/>
    <n v="10"/>
    <n v="0"/>
    <n v="0"/>
    <n v="0"/>
    <n v="0"/>
    <n v="0"/>
    <n v="0"/>
    <n v="0"/>
    <n v="0"/>
    <n v="0"/>
    <n v="1"/>
    <n v="0"/>
    <n v="0"/>
    <n v="0"/>
    <n v="0"/>
    <n v="0"/>
    <n v="1"/>
    <n v="0"/>
    <n v="3368.9278050274625"/>
    <n v="676.26790923012504"/>
    <n v="341.13696691645305"/>
    <n v="214.59627990954993"/>
    <n v="11.618823238341143"/>
    <n v="8.2052551842114028"/>
    <n v="6.6083784149897573"/>
    <n v="5.9571718434123113"/>
    <n v="5.5767053077654776"/>
    <n v="1"/>
    <n v="1"/>
    <n v="86156.022112695675"/>
    <n v="110187.91699659562"/>
    <n v="11.595797407851926"/>
    <n v="113800.54033835727"/>
    <n v="11.647547589099235"/>
    <n v="110850.00248095659"/>
    <n v="11.601823750326991"/>
    <n v="11.463221213393211"/>
    <n v="11.603506693178891"/>
  </r>
  <r>
    <x v="1"/>
    <x v="146"/>
    <n v="3405.9663731614128"/>
    <n v="683.06133227504245"/>
    <n v="344.54833658562728"/>
    <n v="252.3385727965875"/>
    <n v="112250.12897277816"/>
    <n v="4685.9146148186701"/>
    <x v="2"/>
    <x v="146"/>
    <n v="21609"/>
    <n v="9.980865173557472"/>
    <x v="1"/>
    <n v="10"/>
    <n v="0"/>
    <n v="0"/>
    <n v="0"/>
    <n v="0"/>
    <n v="0"/>
    <n v="0"/>
    <n v="0"/>
    <n v="0"/>
    <n v="0"/>
    <n v="1"/>
    <n v="0"/>
    <n v="0"/>
    <n v="0"/>
    <n v="0"/>
    <n v="0"/>
    <n v="1"/>
    <n v="0"/>
    <n v="3405.9663731614128"/>
    <n v="683.06133227504245"/>
    <n v="344.54833658562728"/>
    <n v="252.3385727965875"/>
    <n v="11.62848495458182"/>
    <n v="8.2153237807274344"/>
    <n v="6.617501125690211"/>
    <n v="5.9659590816818442"/>
    <n v="5.7102349671765396"/>
    <n v="1"/>
    <n v="1"/>
    <n v="86131.631799611932"/>
    <n v="110163.81960655391"/>
    <n v="11.595539790587145"/>
    <n v="113874.34203544408"/>
    <n v="11.648695087405446"/>
    <n v="110840.12595012147"/>
    <n v="11.601710059102126"/>
    <n v="11.471060196092731"/>
    <n v="11.621529125028221"/>
  </r>
  <r>
    <x v="1"/>
    <x v="147"/>
    <n v="3442.3705399515993"/>
    <n v="689.90731757410094"/>
    <n v="347.99381995148445"/>
    <n v="236.22042243892662"/>
    <n v="112026.32941324176"/>
    <n v="4716.4920999161113"/>
    <x v="2"/>
    <x v="147"/>
    <n v="21904"/>
    <n v="9.9944245475282294"/>
    <x v="1"/>
    <n v="10"/>
    <n v="0"/>
    <n v="0"/>
    <n v="0"/>
    <n v="0"/>
    <n v="0"/>
    <n v="0"/>
    <n v="0"/>
    <n v="0"/>
    <n v="0"/>
    <n v="1"/>
    <n v="0"/>
    <n v="0"/>
    <n v="0"/>
    <n v="0"/>
    <n v="0"/>
    <n v="1"/>
    <n v="0"/>
    <n v="3442.3705399515993"/>
    <n v="689.90731757410094"/>
    <n v="347.99381995148445"/>
    <n v="236.22042243892662"/>
    <n v="11.626489206696109"/>
    <n v="8.2251221069277882"/>
    <n v="6.626610993078307"/>
    <n v="5.9747565014178825"/>
    <n v="5.655375733151021"/>
    <n v="1"/>
    <n v="1"/>
    <n v="86107.24148652819"/>
    <n v="110139.72221651222"/>
    <n v="11.595282173322365"/>
    <n v="113949.3224312067"/>
    <n v="11.649859530913348"/>
    <n v="110830.31637933213"/>
    <n v="11.601597138671151"/>
    <n v="11.470303775123558"/>
    <n v="11.616128792060657"/>
  </r>
  <r>
    <x v="1"/>
    <x v="148"/>
    <n v="3478.4353974921169"/>
    <n v="696.81407673799595"/>
    <n v="351.4737581509994"/>
    <n v="236.45401359399108"/>
    <n v="111151.98894153057"/>
    <n v="4763.1772459751046"/>
    <x v="2"/>
    <x v="148"/>
    <n v="22201"/>
    <n v="10.007892611890918"/>
    <x v="1"/>
    <n v="11"/>
    <n v="0"/>
    <n v="0"/>
    <n v="0"/>
    <n v="0"/>
    <n v="0"/>
    <n v="0"/>
    <n v="0"/>
    <n v="0"/>
    <n v="0"/>
    <n v="0"/>
    <n v="1"/>
    <n v="0"/>
    <n v="0"/>
    <n v="0"/>
    <n v="0"/>
    <n v="1"/>
    <n v="0"/>
    <n v="3478.4353974921169"/>
    <n v="696.81407673799595"/>
    <n v="351.4737581509994"/>
    <n v="236.45401359399108"/>
    <n v="11.618653813443045"/>
    <n v="8.2347353498205837"/>
    <n v="6.6357183965332558"/>
    <n v="5.9835640250852666"/>
    <n v="5.6561926550077928"/>
    <n v="1"/>
    <n v="1"/>
    <n v="106587.79313680579"/>
    <n v="131655.70453061254"/>
    <n v="11.817466766498118"/>
    <n v="130917.72094486523"/>
    <n v="11.829524473274292"/>
    <n v="127690.12723784629"/>
    <n v="11.779676909390906"/>
    <n v="11.472158991620903"/>
    <n v="11.617648926893175"/>
  </r>
  <r>
    <x v="1"/>
    <x v="149"/>
    <n v="3514.3685579657385"/>
    <n v="703.78606049945301"/>
    <n v="354.98849573250948"/>
    <n v="249.14862377565882"/>
    <n v="111602.99057199573"/>
    <n v="4822.2917379733599"/>
    <x v="2"/>
    <x v="149"/>
    <n v="22500"/>
    <n v="10.021270588192511"/>
    <x v="1"/>
    <n v="11"/>
    <n v="0"/>
    <n v="0"/>
    <n v="0"/>
    <n v="0"/>
    <n v="0"/>
    <n v="0"/>
    <n v="0"/>
    <n v="0"/>
    <n v="0"/>
    <n v="0"/>
    <n v="1"/>
    <n v="0"/>
    <n v="0"/>
    <n v="0"/>
    <n v="0"/>
    <n v="1"/>
    <n v="0"/>
    <n v="3514.3685579657385"/>
    <n v="703.78606049945301"/>
    <n v="354.98849573250948"/>
    <n v="249.14862377565882"/>
    <n v="11.622703125810412"/>
    <n v="8.2442224517759417"/>
    <n v="6.6448284465171579"/>
    <n v="5.9923815755366521"/>
    <n v="5.6996139898770508"/>
    <n v="1"/>
    <n v="1"/>
    <n v="106563.40282372205"/>
    <n v="131631.60714057085"/>
    <n v="11.817209149233339"/>
    <n v="130995.0587379795"/>
    <n v="11.830722807185575"/>
    <n v="127680.44889975844"/>
    <n v="11.77956549961249"/>
    <n v="11.476010173382109"/>
    <n v="11.624465287917529"/>
  </r>
  <r>
    <x v="1"/>
    <x v="150"/>
    <n v="3550.3164080944862"/>
    <n v="710.82584260148599"/>
    <n v="358.53838068983447"/>
    <n v="235.91330194845688"/>
    <n v="111443.30510353475"/>
    <n v="4855.593933334264"/>
    <x v="2"/>
    <x v="150"/>
    <n v="22801"/>
    <n v="10.034559673629849"/>
    <x v="1"/>
    <n v="11"/>
    <n v="0"/>
    <n v="0"/>
    <n v="0"/>
    <n v="0"/>
    <n v="0"/>
    <n v="0"/>
    <n v="0"/>
    <n v="0"/>
    <n v="0"/>
    <n v="0"/>
    <n v="1"/>
    <n v="0"/>
    <n v="0"/>
    <n v="0"/>
    <n v="0"/>
    <n v="1"/>
    <n v="0"/>
    <n v="3550.3164080944862"/>
    <n v="710.82584260148599"/>
    <n v="358.53838068983447"/>
    <n v="235.91330194845688"/>
    <n v="11.621271266157601"/>
    <n v="8.2536242177559451"/>
    <n v="6.653943643241937"/>
    <n v="6.0012090760142032"/>
    <n v="5.6543006458053657"/>
    <n v="1"/>
    <n v="1"/>
    <n v="106539.01251063831"/>
    <n v="131607.50975052913"/>
    <n v="11.816951531968558"/>
    <n v="131073.57522976957"/>
    <n v="11.831938086298548"/>
    <n v="127670.83487003965"/>
    <n v="11.779454830103846"/>
    <n v="11.47573687824886"/>
    <n v="11.620250461268876"/>
  </r>
  <r>
    <x v="1"/>
    <x v="151"/>
    <n v="3586.3824873597946"/>
    <n v="717.93506177602012"/>
    <n v="362.12376449673292"/>
    <n v="266.19607641111526"/>
    <n v="112284.98214010615"/>
    <n v="4932.6373900436629"/>
    <x v="2"/>
    <x v="151"/>
    <n v="23104"/>
    <n v="10.047761041692553"/>
    <x v="1"/>
    <n v="11"/>
    <n v="0"/>
    <n v="0"/>
    <n v="0"/>
    <n v="0"/>
    <n v="0"/>
    <n v="0"/>
    <n v="0"/>
    <n v="0"/>
    <n v="0"/>
    <n v="0"/>
    <n v="1"/>
    <n v="0"/>
    <n v="0"/>
    <n v="0"/>
    <n v="0"/>
    <n v="1"/>
    <n v="0"/>
    <n v="3586.3824873597946"/>
    <n v="717.93506177602012"/>
    <n v="362.12376449673292"/>
    <n v="266.19607641111526"/>
    <n v="11.628795401954038"/>
    <n v="8.2629689040474865"/>
    <n v="6.6630651938341634"/>
    <n v="6.0100464501511981"/>
    <n v="5.7551075502802833"/>
    <n v="1"/>
    <n v="1"/>
    <n v="106514.62219755456"/>
    <n v="131583.41236048745"/>
    <n v="11.816693914703778"/>
    <n v="131153.27042023549"/>
    <n v="11.833170310613212"/>
    <n v="127661.28429972523"/>
    <n v="11.779344891092332"/>
    <n v="11.482419414330291"/>
    <n v="11.634201698098405"/>
  </r>
  <r>
    <x v="1"/>
    <x v="152"/>
    <n v="3622.6403528624469"/>
    <n v="725.11489276803991"/>
    <n v="365.74500214170018"/>
    <n v="253.39042236968191"/>
    <n v="112140.83722857571"/>
    <n v="4966.8906701418682"/>
    <x v="2"/>
    <x v="152"/>
    <n v="23409"/>
    <n v="10.060875842784871"/>
    <x v="1"/>
    <n v="11"/>
    <n v="0"/>
    <n v="0"/>
    <n v="0"/>
    <n v="0"/>
    <n v="0"/>
    <n v="0"/>
    <n v="0"/>
    <n v="0"/>
    <n v="0"/>
    <n v="0"/>
    <n v="1"/>
    <n v="0"/>
    <n v="0"/>
    <n v="0"/>
    <n v="0"/>
    <n v="1"/>
    <n v="0"/>
    <n v="3622.6403528624469"/>
    <n v="725.11489276803991"/>
    <n v="365.74500214170018"/>
    <n v="253.39042236968191"/>
    <n v="11.627510835572531"/>
    <n v="8.2722760781877298"/>
    <n v="6.6721936649338822"/>
    <n v="6.0188936219735485"/>
    <n v="5.7137125280173704"/>
    <n v="1"/>
    <n v="1"/>
    <n v="106490.23188447082"/>
    <n v="131559.31497044576"/>
    <n v="11.816436297438999"/>
    <n v="131234.14430937721"/>
    <n v="11.834419480129569"/>
    <n v="127651.7963565517"/>
    <n v="11.779235672997553"/>
    <n v="11.482244601631967"/>
    <n v="11.630475311537047"/>
  </r>
  <r>
    <x v="1"/>
    <x v="153"/>
    <n v="3659.1425848314093"/>
    <n v="732.3662818828501"/>
    <n v="369.40245216311718"/>
    <n v="273.19254554901437"/>
    <n v="112722.31878087028"/>
    <n v="5034.1038644263908"/>
    <x v="2"/>
    <x v="153"/>
    <n v="23716"/>
    <n v="10.073905204827259"/>
    <x v="1"/>
    <n v="12"/>
    <n v="0"/>
    <n v="0"/>
    <n v="0"/>
    <n v="0"/>
    <n v="0"/>
    <n v="0"/>
    <n v="0"/>
    <n v="0"/>
    <n v="0"/>
    <n v="0"/>
    <n v="0"/>
    <n v="1"/>
    <n v="0"/>
    <n v="0"/>
    <n v="0"/>
    <n v="1"/>
    <n v="0"/>
    <n v="3659.1425848314093"/>
    <n v="732.3662818828501"/>
    <n v="369.40245216311718"/>
    <n v="273.19254554901437"/>
    <n v="11.632682717518451"/>
    <n v="8.2815592883858571"/>
    <n v="6.6813293060390464"/>
    <n v="6.0277505159012472"/>
    <n v="5.7770204801891873"/>
    <n v="0"/>
    <n v="2"/>
    <n v="81529.64875390938"/>
    <n v="105560.46958665518"/>
    <n v="11.54590383147648"/>
    <n v="109885.56670526575"/>
    <n v="11.607905110633732"/>
    <n v="106325.12467590597"/>
    <n v="11.553183382488646"/>
    <n v="11.539431616275438"/>
    <n v="11.613849523010607"/>
  </r>
  <r>
    <x v="1"/>
    <x v="154"/>
    <n v="3695.9270905879594"/>
    <n v="739.69006479524342"/>
    <n v="373.09647668474832"/>
    <n v="243.87587105103756"/>
    <n v="112225.63603422833"/>
    <n v="5052.5895031189884"/>
    <x v="2"/>
    <x v="154"/>
    <n v="24025"/>
    <n v="10.086850233838494"/>
    <x v="1"/>
    <n v="12"/>
    <n v="0"/>
    <n v="0"/>
    <n v="0"/>
    <n v="0"/>
    <n v="0"/>
    <n v="0"/>
    <n v="0"/>
    <n v="0"/>
    <n v="0"/>
    <n v="0"/>
    <n v="0"/>
    <n v="1"/>
    <n v="0"/>
    <n v="0"/>
    <n v="0"/>
    <n v="1"/>
    <n v="0"/>
    <n v="3695.9270905879594"/>
    <n v="739.69006479524342"/>
    <n v="373.09647668474832"/>
    <n v="243.87587105103756"/>
    <n v="11.628266731125526"/>
    <n v="8.2908279113125953"/>
    <n v="6.6904722097152112"/>
    <n v="6.0366170567497344"/>
    <n v="5.6818071245625346"/>
    <n v="0"/>
    <n v="2"/>
    <n v="81505.258440825637"/>
    <n v="105536.37219661348"/>
    <n v="11.545646214211699"/>
    <n v="109968.79799175911"/>
    <n v="11.60918817055347"/>
    <n v="106315.75955486648"/>
    <n v="11.553075578230272"/>
    <n v="11.536658188032545"/>
    <n v="11.603434416735324"/>
  </r>
  <r>
    <x v="1"/>
    <x v="155"/>
    <n v="3733.021517429605"/>
    <n v="747.08702548997837"/>
    <n v="376.82744145159586"/>
    <n v="247.0740705092947"/>
    <n v="112451.67986061455"/>
    <n v="5104.0100548804739"/>
    <x v="2"/>
    <x v="155"/>
    <n v="24336"/>
    <n v="10.099712014499074"/>
    <x v="1"/>
    <n v="12"/>
    <n v="0"/>
    <n v="0"/>
    <n v="0"/>
    <n v="0"/>
    <n v="0"/>
    <n v="0"/>
    <n v="0"/>
    <n v="0"/>
    <n v="0"/>
    <n v="0"/>
    <n v="0"/>
    <n v="1"/>
    <n v="0"/>
    <n v="0"/>
    <n v="0"/>
    <n v="1"/>
    <n v="0"/>
    <n v="3733.021517429605"/>
    <n v="747.08702548997837"/>
    <n v="376.82744145159586"/>
    <n v="247.0740705092947"/>
    <n v="11.630278896009669"/>
    <n v="8.300088431960539"/>
    <n v="6.69962239097568"/>
    <n v="6.0454931697311931"/>
    <n v="5.6926457041385863"/>
    <n v="0"/>
    <n v="2"/>
    <n v="81480.86812774188"/>
    <n v="105512.27480657178"/>
    <n v="11.545388596946919"/>
    <n v="110053.2079769283"/>
    <n v="11.610488175674897"/>
    <n v="106306.45466010224"/>
    <n v="11.552968467251665"/>
    <n v="11.539090053936036"/>
    <n v="11.606204640864242"/>
  </r>
  <r>
    <x v="1"/>
    <x v="156"/>
    <n v="3770.4463417589373"/>
    <n v="754.55792576826934"/>
    <n v="380.59571586611179"/>
    <n v="273.0980622681065"/>
    <n v="113175.2457278269"/>
    <n v="5178.6980456614256"/>
    <x v="2"/>
    <x v="156"/>
    <n v="24649"/>
    <n v="10.112491610696615"/>
    <x v="1"/>
    <n v="12"/>
    <n v="0"/>
    <n v="0"/>
    <n v="0"/>
    <n v="0"/>
    <n v="0"/>
    <n v="0"/>
    <n v="0"/>
    <n v="0"/>
    <n v="0"/>
    <n v="0"/>
    <n v="0"/>
    <n v="1"/>
    <n v="0"/>
    <n v="0"/>
    <n v="0"/>
    <n v="1"/>
    <n v="0"/>
    <n v="3770.4463417589373"/>
    <n v="754.55792576826934"/>
    <n v="380.59571586611179"/>
    <n v="273.0980622681065"/>
    <n v="11.636692743521833"/>
    <n v="8.3093453305191076"/>
    <n v="6.7087798266121927"/>
    <n v="6.05437878045577"/>
    <n v="5.776727734562022"/>
    <n v="0"/>
    <n v="2"/>
    <n v="81456.477814658138"/>
    <n v="105488.17741653007"/>
    <n v="11.545130979682138"/>
    <n v="110138.79666077331"/>
    <n v="11.611805125998014"/>
    <n v="106297.20922194049"/>
    <n v="11.552862040692931"/>
    <n v="11.545182232467502"/>
    <n v="11.618081518021278"/>
  </r>
  <r>
    <x v="2"/>
    <x v="0"/>
    <n v="1822.5"/>
    <n v="360"/>
    <n v="180"/>
    <n v="97.882806413278786"/>
    <n v="95794.566185296833"/>
    <n v="2460.3828064132786"/>
    <x v="0"/>
    <x v="0"/>
    <n v="1"/>
    <n v="0"/>
    <x v="0"/>
    <n v="1"/>
    <n v="1"/>
    <n v="0"/>
    <n v="0"/>
    <n v="0"/>
    <n v="0"/>
    <n v="0"/>
    <n v="0"/>
    <n v="0"/>
    <n v="0"/>
    <n v="0"/>
    <n v="0"/>
    <n v="0"/>
    <n v="0"/>
    <n v="0"/>
    <n v="0"/>
    <n v="0"/>
    <n v="1"/>
    <n v="1822.5"/>
    <n v="360"/>
    <n v="180"/>
    <n v="97.882806413278786"/>
    <n v="11.46996124194629"/>
    <n v="7.6561984297734327"/>
    <n v="6.0521176057416781"/>
    <n v="5.4177811395453661"/>
    <n v="4.9937348834677007"/>
    <n v="0"/>
    <n v="1"/>
    <n v="86392.098883074083"/>
    <n v="97419.006910308599"/>
    <n v="11.475820439734338"/>
    <n v="98524.514859852949"/>
    <n v="11.491829183690374"/>
    <n v="100609.9875738109"/>
    <n v="11.513547395106603"/>
    <n v="11.527964955722531"/>
    <n v="11.462379941695747"/>
  </r>
  <r>
    <x v="2"/>
    <x v="1"/>
    <n v="1849.8374999999999"/>
    <n v="369"/>
    <n v="188.1"/>
    <n v="121.11893102861893"/>
    <n v="97466.370933855665"/>
    <n v="2528.0564310286186"/>
    <x v="0"/>
    <x v="1"/>
    <n v="4"/>
    <n v="1.3862943611198906"/>
    <x v="0"/>
    <n v="1"/>
    <n v="1"/>
    <n v="0"/>
    <n v="0"/>
    <n v="0"/>
    <n v="0"/>
    <n v="0"/>
    <n v="0"/>
    <n v="0"/>
    <n v="0"/>
    <n v="0"/>
    <n v="0"/>
    <n v="0"/>
    <n v="0"/>
    <n v="0"/>
    <n v="0"/>
    <n v="0"/>
    <n v="1"/>
    <n v="1849.8374999999999"/>
    <n v="369"/>
    <n v="188.1"/>
    <n v="121.11893102861893"/>
    <n v="11.48726268399068"/>
    <n v="7.6690489474382568"/>
    <n v="6.0730723812222935"/>
    <n v="5.4530899267330826"/>
    <n v="5.1400386384483481"/>
    <n v="0"/>
    <n v="1"/>
    <n v="86367.70856999034"/>
    <n v="97394.909520266898"/>
    <n v="11.475562822469559"/>
    <n v="98427.405248945899"/>
    <n v="11.490519627751423"/>
    <n v="99607.068655902811"/>
    <n v="11.502002543769542"/>
    <n v="11.533969031519311"/>
    <n v="11.484836595635278"/>
  </r>
  <r>
    <x v="2"/>
    <x v="2"/>
    <n v="1897.6781250000001"/>
    <n v="382.95"/>
    <n v="197.41499999999999"/>
    <n v="139.89571721756377"/>
    <n v="98848.329185691313"/>
    <n v="2617.9388422175639"/>
    <x v="0"/>
    <x v="2"/>
    <n v="9"/>
    <n v="2.1972245773362196"/>
    <x v="0"/>
    <n v="1"/>
    <n v="1"/>
    <n v="0"/>
    <n v="0"/>
    <n v="0"/>
    <n v="0"/>
    <n v="0"/>
    <n v="0"/>
    <n v="0"/>
    <n v="0"/>
    <n v="0"/>
    <n v="0"/>
    <n v="0"/>
    <n v="0"/>
    <n v="0"/>
    <n v="0"/>
    <n v="0"/>
    <n v="1"/>
    <n v="1897.6781250000001"/>
    <n v="382.95"/>
    <n v="197.41499999999999"/>
    <n v="139.89571721756377"/>
    <n v="11.501341925933822"/>
    <n v="7.6911474949752243"/>
    <n v="6.1047085989657663"/>
    <n v="5.4922112214224503"/>
    <n v="5.2443845434047853"/>
    <n v="0"/>
    <n v="1"/>
    <n v="86343.318256906598"/>
    <n v="97370.812130225211"/>
    <n v="11.475305205204778"/>
    <n v="98331.474336714673"/>
    <n v="11.489227017014162"/>
    <n v="99020.398697662749"/>
    <n v="11.495249238660961"/>
    <n v="11.540406002981955"/>
    <n v="11.502973676543039"/>
  </r>
  <r>
    <x v="2"/>
    <x v="3"/>
    <n v="1961.3061562499997"/>
    <n v="399.84749999999997"/>
    <n v="207.27675000000002"/>
    <n v="146.87384776510345"/>
    <n v="99729.252858377615"/>
    <n v="2715.3042540151032"/>
    <x v="0"/>
    <x v="3"/>
    <n v="16"/>
    <n v="2.7725887222397811"/>
    <x v="0"/>
    <n v="1"/>
    <n v="1"/>
    <n v="0"/>
    <n v="0"/>
    <n v="0"/>
    <n v="0"/>
    <n v="0"/>
    <n v="0"/>
    <n v="0"/>
    <n v="0"/>
    <n v="0"/>
    <n v="0"/>
    <n v="0"/>
    <n v="0"/>
    <n v="0"/>
    <n v="0"/>
    <n v="0"/>
    <n v="1"/>
    <n v="1961.3061562499997"/>
    <n v="399.84749999999997"/>
    <n v="207.27675000000002"/>
    <n v="146.87384776510345"/>
    <n v="11.51021432172419"/>
    <n v="7.7198017107987242"/>
    <n v="6.1417353940061838"/>
    <n v="5.5320258474489705"/>
    <n v="5.2805468082264406"/>
    <n v="0"/>
    <n v="1"/>
    <n v="86318.927943822855"/>
    <n v="97346.71474018351"/>
    <n v="11.475047587939999"/>
    <n v="98236.722123159256"/>
    <n v="11.487951351478594"/>
    <n v="98604.149737994725"/>
    <n v="11.490457692432482"/>
    <n v="11.545702094100751"/>
    <n v="11.512999586492734"/>
  </r>
  <r>
    <x v="2"/>
    <x v="4"/>
    <n v="2037.4923515624996"/>
    <n v="418.71487500000001"/>
    <n v="217.63968750000004"/>
    <n v="148.35572715085971"/>
    <n v="100413.1932334156"/>
    <n v="2822.2026412133596"/>
    <x v="0"/>
    <x v="4"/>
    <n v="25"/>
    <n v="3.2188758248682006"/>
    <x v="0"/>
    <n v="1"/>
    <n v="1"/>
    <n v="0"/>
    <n v="0"/>
    <n v="0"/>
    <n v="0"/>
    <n v="0"/>
    <n v="0"/>
    <n v="0"/>
    <n v="0"/>
    <n v="0"/>
    <n v="0"/>
    <n v="0"/>
    <n v="0"/>
    <n v="0"/>
    <n v="0"/>
    <n v="0"/>
    <n v="1"/>
    <n v="2037.4923515624996"/>
    <n v="418.71487500000001"/>
    <n v="217.63968750000004"/>
    <n v="148.35572715085971"/>
    <n v="11.517048884313988"/>
    <n v="7.7530650569914918"/>
    <n v="6.1815206169962389"/>
    <n v="5.5722231224853056"/>
    <n v="5.2880607506495378"/>
    <n v="0"/>
    <n v="1"/>
    <n v="86294.537630739113"/>
    <n v="97322.617350141809"/>
    <n v="11.474789970675218"/>
    <n v="98143.148608279662"/>
    <n v="11.486692631144715"/>
    <n v="98281.281961426081"/>
    <n v="11.486741080435785"/>
    <n v="11.550671088143293"/>
    <n v="11.51966619671871"/>
  </r>
  <r>
    <x v="2"/>
    <x v="5"/>
    <n v="2124.0515903906244"/>
    <n v="439.08811875000004"/>
    <n v="228.52158187500001"/>
    <n v="150.14246973135059"/>
    <n v="100768.56507998389"/>
    <n v="2941.8037607469746"/>
    <x v="0"/>
    <x v="5"/>
    <n v="36"/>
    <n v="3.5835189384561099"/>
    <x v="0"/>
    <n v="2"/>
    <n v="0"/>
    <n v="1"/>
    <n v="0"/>
    <n v="0"/>
    <n v="0"/>
    <n v="0"/>
    <n v="0"/>
    <n v="0"/>
    <n v="0"/>
    <n v="0"/>
    <n v="0"/>
    <n v="0"/>
    <n v="0"/>
    <n v="0"/>
    <n v="0"/>
    <n v="0"/>
    <n v="1"/>
    <n v="2124.0515903906244"/>
    <n v="439.08811875000004"/>
    <n v="228.52158187500001"/>
    <n v="150.14246973135059"/>
    <n v="11.520581731617481"/>
    <n v="7.7895615257668211"/>
    <n v="6.2227750668992083"/>
    <n v="5.612763316333294"/>
    <n v="5.2970460755193578"/>
    <n v="0"/>
    <n v="1"/>
    <n v="85220.436361606684"/>
    <n v="96246.409288360781"/>
    <n v="11.462838160887028"/>
    <n v="97118.789162876448"/>
    <n v="11.475502755003403"/>
    <n v="97575.172819722997"/>
    <n v="11.479191791723796"/>
    <n v="11.556137158672311"/>
    <n v="11.526643459055668"/>
  </r>
  <r>
    <x v="2"/>
    <x v="6"/>
    <n v="2219.5334047851557"/>
    <n v="460.76127468750002"/>
    <n v="239.94765196875002"/>
    <n v="171.47500707195525"/>
    <n v="102175.66123534497"/>
    <n v="3091.717338513361"/>
    <x v="0"/>
    <x v="6"/>
    <n v="49"/>
    <n v="3.8918202981106265"/>
    <x v="0"/>
    <n v="2"/>
    <n v="0"/>
    <n v="1"/>
    <n v="0"/>
    <n v="0"/>
    <n v="0"/>
    <n v="0"/>
    <n v="0"/>
    <n v="0"/>
    <n v="0"/>
    <n v="0"/>
    <n v="0"/>
    <n v="0"/>
    <n v="0"/>
    <n v="0"/>
    <n v="0"/>
    <n v="0"/>
    <n v="1"/>
    <n v="2219.5334047851557"/>
    <n v="460.76127468750002"/>
    <n v="239.94765196875002"/>
    <n v="171.47500707195525"/>
    <n v="11.53444878000777"/>
    <n v="7.8283328634941816"/>
    <n v="6.2648702463235724"/>
    <n v="5.6536328623214596"/>
    <n v="5.3985175737670872"/>
    <n v="0"/>
    <n v="1"/>
    <n v="85196.046048522941"/>
    <n v="96222.31189831908"/>
    <n v="11.462580543622247"/>
    <n v="97027.573045348487"/>
    <n v="11.474277925072906"/>
    <n v="97352.13125316528"/>
    <n v="11.476624304280978"/>
    <n v="11.565115982074168"/>
    <n v="11.545207471339502"/>
  </r>
  <r>
    <x v="2"/>
    <x v="7"/>
    <n v="2323.0055394369133"/>
    <n v="483.65871342187506"/>
    <n v="251.94503366718754"/>
    <n v="163.84135926969452"/>
    <n v="102568.79806195211"/>
    <n v="3222.4506457956704"/>
    <x v="0"/>
    <x v="7"/>
    <n v="64"/>
    <n v="4.1588830833596715"/>
    <x v="0"/>
    <n v="2"/>
    <n v="0"/>
    <n v="1"/>
    <n v="0"/>
    <n v="0"/>
    <n v="0"/>
    <n v="0"/>
    <n v="0"/>
    <n v="0"/>
    <n v="0"/>
    <n v="0"/>
    <n v="0"/>
    <n v="0"/>
    <n v="0"/>
    <n v="0"/>
    <n v="0"/>
    <n v="0"/>
    <n v="1"/>
    <n v="2323.0055394369133"/>
    <n v="483.65871342187506"/>
    <n v="251.94503366718754"/>
    <n v="163.84135926969452"/>
    <n v="11.538289053010629"/>
    <n v="7.8687180961238452"/>
    <n v="6.3074986245716183"/>
    <n v="5.6948208306286157"/>
    <n v="5.3633782178828895"/>
    <n v="0"/>
    <n v="1"/>
    <n v="85171.655735439199"/>
    <n v="96198.214508277393"/>
    <n v="11.462322926357468"/>
    <n v="96937.535626496363"/>
    <n v="11.473070040344099"/>
    <n v="97158.923860054972"/>
    <n v="11.474400245495316"/>
    <n v="11.569842749873917"/>
    <n v="11.546855825870296"/>
  </r>
  <r>
    <x v="2"/>
    <x v="8"/>
    <n v="2433.9026414975096"/>
    <n v="507.77133659296885"/>
    <n v="264.54228526054698"/>
    <n v="173.56463145447779"/>
    <n v="103554.35341251609"/>
    <n v="3379.7808948055035"/>
    <x v="0"/>
    <x v="8"/>
    <n v="81"/>
    <n v="4.3944491546724391"/>
    <x v="0"/>
    <n v="2"/>
    <n v="0"/>
    <n v="1"/>
    <n v="0"/>
    <n v="0"/>
    <n v="0"/>
    <n v="0"/>
    <n v="0"/>
    <n v="0"/>
    <n v="0"/>
    <n v="0"/>
    <n v="0"/>
    <n v="0"/>
    <n v="0"/>
    <n v="0"/>
    <n v="0"/>
    <n v="0"/>
    <n v="1"/>
    <n v="2433.9026414975096"/>
    <n v="507.77133659296885"/>
    <n v="264.54228526054698"/>
    <n v="173.56463145447779"/>
    <n v="11.547851907586708"/>
    <n v="7.9102638430071854"/>
    <n v="6.3505076739080488"/>
    <n v="5.7363166813901056"/>
    <n v="5.4079251426138208"/>
    <n v="0"/>
    <n v="1"/>
    <n v="85147.265422355456"/>
    <n v="96174.117118235677"/>
    <n v="11.462065309092687"/>
    <n v="96848.676906320048"/>
    <n v="11.471879100816984"/>
    <n v="96988.502861482921"/>
    <n v="11.472438486615216"/>
    <n v="11.577696112953719"/>
    <n v="11.558466052920283"/>
  </r>
  <r>
    <x v="2"/>
    <x v="9"/>
    <n v="2551.9205511345099"/>
    <n v="533.12474717261728"/>
    <n v="277.76939951457427"/>
    <n v="187.29485386893924"/>
    <n v="104647.39768533532"/>
    <n v="3550.1095516906407"/>
    <x v="0"/>
    <x v="9"/>
    <n v="100"/>
    <n v="4.6051701859880918"/>
    <x v="0"/>
    <n v="3"/>
    <n v="0"/>
    <n v="0"/>
    <n v="1"/>
    <n v="0"/>
    <n v="0"/>
    <n v="0"/>
    <n v="0"/>
    <n v="0"/>
    <n v="0"/>
    <n v="0"/>
    <n v="0"/>
    <n v="0"/>
    <n v="0"/>
    <n v="0"/>
    <n v="0"/>
    <n v="0"/>
    <n v="1"/>
    <n v="2551.9205511345099"/>
    <n v="533.12474717261728"/>
    <n v="277.76939951457427"/>
    <n v="187.29485386893924"/>
    <n v="11.558351860726312"/>
    <n v="7.9526598810273752"/>
    <n v="6.3938195454878812"/>
    <n v="5.7781100617669319"/>
    <n v="5.4676308822718944"/>
    <n v="0"/>
    <n v="1"/>
    <n v="84207.664237690245"/>
    <n v="95232.409140922042"/>
    <n v="11.451000424038183"/>
    <n v="95799.390993718713"/>
    <n v="11.459284202257596"/>
    <n v="96089.092238137629"/>
    <n v="11.462002716550725"/>
    <n v="11.58654593626771"/>
    <n v="11.572008650435437"/>
  </r>
  <r>
    <x v="2"/>
    <x v="10"/>
    <n v="2676.9425229847229"/>
    <n v="559.76340640624812"/>
    <n v="291.65786948940303"/>
    <n v="187.05114060049627"/>
    <n v="105299.40067393496"/>
    <n v="3715.4149394808701"/>
    <x v="0"/>
    <x v="10"/>
    <n v="121"/>
    <n v="4.7957905455967413"/>
    <x v="0"/>
    <n v="3"/>
    <n v="0"/>
    <n v="0"/>
    <n v="1"/>
    <n v="0"/>
    <n v="0"/>
    <n v="0"/>
    <n v="0"/>
    <n v="0"/>
    <n v="0"/>
    <n v="0"/>
    <n v="0"/>
    <n v="0"/>
    <n v="0"/>
    <n v="0"/>
    <n v="0"/>
    <n v="0"/>
    <n v="1"/>
    <n v="2676.9425229847229"/>
    <n v="559.76340640624812"/>
    <n v="291.65786948940303"/>
    <n v="187.05114060049627"/>
    <n v="11.564563006500313"/>
    <n v="7.9956938907709976"/>
    <n v="6.4373923727648386"/>
    <n v="5.8201907980300192"/>
    <n v="5.46660158518735"/>
    <n v="0"/>
    <n v="1"/>
    <n v="84183.273924606503"/>
    <n v="95208.311750880341"/>
    <n v="11.450742806773404"/>
    <n v="95712.889670894045"/>
    <n v="11.458127153133862"/>
    <n v="95951.1873528898"/>
    <n v="11.460415258810709"/>
    <n v="11.593529778313178"/>
    <n v="11.578043668359566"/>
  </r>
  <r>
    <x v="2"/>
    <x v="11"/>
    <n v="2808.9878101394006"/>
    <n v="587.74278766406053"/>
    <n v="306.24076296378314"/>
    <n v="199.3338933498722"/>
    <n v="106322.88106222462"/>
    <n v="3902.3052541171164"/>
    <x v="0"/>
    <x v="11"/>
    <n v="144"/>
    <n v="4.9698132995760007"/>
    <x v="0"/>
    <n v="3"/>
    <n v="0"/>
    <n v="0"/>
    <n v="1"/>
    <n v="0"/>
    <n v="0"/>
    <n v="0"/>
    <n v="0"/>
    <n v="0"/>
    <n v="0"/>
    <n v="0"/>
    <n v="0"/>
    <n v="0"/>
    <n v="0"/>
    <n v="0"/>
    <n v="0"/>
    <n v="0"/>
    <n v="1"/>
    <n v="2808.9878101394006"/>
    <n v="587.74278766406053"/>
    <n v="306.24076296378314"/>
    <n v="199.3338933498722"/>
    <n v="11.574235791046926"/>
    <n v="8.0392201437271389"/>
    <n v="6.4812016736306273"/>
    <n v="5.8625489050477064"/>
    <n v="5.5172011658370579"/>
    <n v="0"/>
    <n v="1"/>
    <n v="84158.88361152276"/>
    <n v="95184.21436083864"/>
    <n v="11.450485189508623"/>
    <n v="95627.567046745186"/>
    <n v="11.45698704921182"/>
    <n v="95825.290056466212"/>
    <n v="11.45896602343884"/>
    <n v="11.602884912225125"/>
    <n v="11.59053662895192"/>
  </r>
  <r>
    <x v="2"/>
    <x v="12"/>
    <n v="2948.1759133501796"/>
    <n v="617.12553251601366"/>
    <n v="321.55280111196333"/>
    <n v="231.02082758321623"/>
    <n v="107826.22814779432"/>
    <n v="4117.8750745613725"/>
    <x v="0"/>
    <x v="12"/>
    <n v="169"/>
    <n v="5.1298987149230735"/>
    <x v="0"/>
    <n v="3"/>
    <n v="0"/>
    <n v="0"/>
    <n v="1"/>
    <n v="0"/>
    <n v="0"/>
    <n v="0"/>
    <n v="0"/>
    <n v="0"/>
    <n v="0"/>
    <n v="0"/>
    <n v="0"/>
    <n v="0"/>
    <n v="0"/>
    <n v="0"/>
    <n v="0"/>
    <n v="0"/>
    <n v="1"/>
    <n v="2948.1759133501796"/>
    <n v="617.12553251601366"/>
    <n v="321.55280111196333"/>
    <n v="231.02082758321623"/>
    <n v="11.588276211646347"/>
    <n v="8.0831380487796913"/>
    <n v="6.5252314239025564"/>
    <n v="5.9051745961659163"/>
    <n v="5.637016625783037"/>
    <n v="0"/>
    <n v="1"/>
    <n v="84134.493298439018"/>
    <n v="95160.116970796953"/>
    <n v="11.450227572243843"/>
    <n v="95543.42312127215"/>
    <n v="11.455863890491468"/>
    <n v="95709.47577052837"/>
    <n v="11.45763285613091"/>
    <n v="11.615721663643807"/>
    <n v="11.611671343215376"/>
  </r>
  <r>
    <x v="2"/>
    <x v="13"/>
    <n v="3055.4264300602513"/>
    <n v="635.04944632883007"/>
    <n v="325.99329217493721"/>
    <n v="215.15915615411294"/>
    <n v="107730.90765687148"/>
    <n v="4231.6283247181318"/>
    <x v="0"/>
    <x v="13"/>
    <n v="196"/>
    <n v="5.2781146592305168"/>
    <x v="0"/>
    <n v="4"/>
    <n v="0"/>
    <n v="0"/>
    <n v="0"/>
    <n v="1"/>
    <n v="0"/>
    <n v="0"/>
    <n v="0"/>
    <n v="0"/>
    <n v="0"/>
    <n v="0"/>
    <n v="0"/>
    <n v="0"/>
    <n v="0"/>
    <n v="0"/>
    <n v="0"/>
    <n v="0"/>
    <n v="1"/>
    <n v="3055.4264300602513"/>
    <n v="635.04944632883007"/>
    <n v="325.99329217493721"/>
    <n v="215.15915615411294"/>
    <n v="11.587391801146271"/>
    <n v="8.1157100929075519"/>
    <n v="6.5511682342487374"/>
    <n v="5.9172036526371707"/>
    <n v="5.5788335367659903"/>
    <n v="0"/>
    <n v="1"/>
    <n v="83741.786279165899"/>
    <n v="94768.658898120571"/>
    <n v="11.44681723624036"/>
    <n v="95182.029465139451"/>
    <n v="11.452875956520753"/>
    <n v="95326.889582088654"/>
    <n v="11.454240336178765"/>
    <n v="11.617940817122152"/>
    <n v="11.607114289987772"/>
  </r>
  <r>
    <x v="2"/>
    <x v="14"/>
    <n v="3140.4188246644521"/>
    <n v="647.27627003594648"/>
    <n v="329.37572140187206"/>
    <n v="232.77869635078179"/>
    <n v="108410.96596687176"/>
    <n v="4349.8495124530527"/>
    <x v="0"/>
    <x v="14"/>
    <n v="225"/>
    <n v="5.4161004022044201"/>
    <x v="0"/>
    <n v="4"/>
    <n v="0"/>
    <n v="0"/>
    <n v="0"/>
    <n v="1"/>
    <n v="0"/>
    <n v="0"/>
    <n v="0"/>
    <n v="0"/>
    <n v="0"/>
    <n v="0"/>
    <n v="0"/>
    <n v="0"/>
    <n v="0"/>
    <n v="0"/>
    <n v="0"/>
    <n v="0"/>
    <n v="1"/>
    <n v="3140.4188246644521"/>
    <n v="647.27627003594648"/>
    <n v="329.37572140187206"/>
    <n v="232.77869635078179"/>
    <n v="11.593684524927159"/>
    <n v="8.1407893508432831"/>
    <n v="6.5684828236025128"/>
    <n v="5.9262703584820704"/>
    <n v="5.6432612244501525"/>
    <n v="0"/>
    <n v="1"/>
    <n v="83717.395966082157"/>
    <n v="94744.561508078885"/>
    <n v="11.446559618975581"/>
    <n v="95100.242937018062"/>
    <n v="11.451786688203782"/>
    <n v="95227.063372077711"/>
    <n v="11.453091211624885"/>
    <n v="11.624242036956785"/>
    <n v="11.617086025226884"/>
  </r>
  <r>
    <x v="2"/>
    <x v="15"/>
    <n v="2451.2023089797412"/>
    <n v="406.90040060303494"/>
    <n v="107.87361116674271"/>
    <n v="255.66692844398574"/>
    <n v="98895.077074388129"/>
    <n v="3221.6432491935047"/>
    <x v="0"/>
    <x v="15"/>
    <n v="256"/>
    <n v="5.5451774444795623"/>
    <x v="0"/>
    <n v="4"/>
    <n v="0"/>
    <n v="0"/>
    <n v="0"/>
    <n v="1"/>
    <n v="0"/>
    <n v="0"/>
    <n v="0"/>
    <n v="0"/>
    <n v="0"/>
    <n v="0"/>
    <n v="0"/>
    <n v="0"/>
    <n v="0"/>
    <n v="0"/>
    <n v="0"/>
    <n v="0"/>
    <n v="1"/>
    <n v="2451.2023089797412"/>
    <n v="406.90040060303494"/>
    <n v="107.87361116674271"/>
    <n v="255.66692844398574"/>
    <n v="11.501814739570969"/>
    <n v="7.9165920247922141"/>
    <n v="6.1567935582725406"/>
    <n v="5.0320842454918937"/>
    <n v="5.7211978169299265"/>
    <n v="0"/>
    <n v="1"/>
    <n v="83693.005652998414"/>
    <n v="94720.464118037169"/>
    <n v="11.4463020017108"/>
    <n v="95019.635107572482"/>
    <n v="11.450714365088503"/>
    <n v="95133.682188978346"/>
    <n v="11.452016277393104"/>
    <n v="11.564349161128268"/>
    <n v="11.529069718726415"/>
  </r>
  <r>
    <x v="2"/>
    <x v="16"/>
    <n v="1971.2798393175899"/>
    <n v="287.54508854242977"/>
    <n v="86.472760533495347"/>
    <n v="281.19465753419695"/>
    <n v="96058.039053771485"/>
    <n v="2626.4923459277115"/>
    <x v="0"/>
    <x v="16"/>
    <n v="289"/>
    <n v="5.6664266881124323"/>
    <x v="0"/>
    <n v="4"/>
    <n v="0"/>
    <n v="0"/>
    <n v="0"/>
    <n v="1"/>
    <n v="0"/>
    <n v="0"/>
    <n v="0"/>
    <n v="0"/>
    <n v="0"/>
    <n v="0"/>
    <n v="0"/>
    <n v="0"/>
    <n v="0"/>
    <n v="0"/>
    <n v="0"/>
    <n v="0"/>
    <n v="1"/>
    <n v="1971.2798393175899"/>
    <n v="287.54508854242977"/>
    <n v="86.472760533495347"/>
    <n v="281.19465753419695"/>
    <n v="11.472707861245841"/>
    <n v="7.7242197398080741"/>
    <n v="5.8652128058703639"/>
    <n v="4.8816743508442864"/>
    <n v="5.8015081927179306"/>
    <n v="0"/>
    <n v="1"/>
    <n v="83668.615339914671"/>
    <n v="94696.366727995483"/>
    <n v="11.44604438444602"/>
    <n v="94940.205976802725"/>
    <n v="11.449658987174914"/>
    <n v="95045.964050874391"/>
    <n v="11.451006531893352"/>
    <n v="11.541739871438685"/>
    <n v="11.511341113690879"/>
  </r>
  <r>
    <x v="2"/>
    <x v="17"/>
    <n v="1637.8884927844015"/>
    <n v="228.70838139453633"/>
    <n v="85.089529464338838"/>
    <n v="309.31022691219789"/>
    <n v="95174.092912676861"/>
    <n v="2260.9966305554744"/>
    <x v="0"/>
    <x v="17"/>
    <n v="324"/>
    <n v="5.780743515792329"/>
    <x v="0"/>
    <n v="4"/>
    <n v="0"/>
    <n v="0"/>
    <n v="0"/>
    <n v="1"/>
    <n v="0"/>
    <n v="0"/>
    <n v="0"/>
    <n v="0"/>
    <n v="0"/>
    <n v="0"/>
    <n v="0"/>
    <n v="0"/>
    <n v="0"/>
    <n v="0"/>
    <n v="0"/>
    <n v="0"/>
    <n v="1"/>
    <n v="1637.8884927844015"/>
    <n v="228.70838139453633"/>
    <n v="85.089529464338838"/>
    <n v="309.31022691219789"/>
    <n v="11.463463050474278"/>
    <n v="7.564806376039904"/>
    <n v="5.6826285232593641"/>
    <n v="4.8711280882355972"/>
    <n v="5.8830818596324281"/>
    <n v="0"/>
    <n v="1"/>
    <n v="83644.225026830929"/>
    <n v="94672.269337953781"/>
    <n v="11.445786767181241"/>
    <n v="94861.955544708791"/>
    <n v="11.448620554463016"/>
    <n v="94963.261190406294"/>
    <n v="11.450054518513003"/>
    <n v="11.531793272932646"/>
    <n v="11.511025013830492"/>
  </r>
  <r>
    <x v="2"/>
    <x v="18"/>
    <n v="1407.0944762637907"/>
    <n v="200.13938619182284"/>
    <n v="85.715628891533072"/>
    <n v="340.24085996587576"/>
    <n v="101310.98084774718"/>
    <n v="2033.1903513130223"/>
    <x v="0"/>
    <x v="18"/>
    <n v="361"/>
    <n v="5.8888779583328805"/>
    <x v="0"/>
    <n v="5"/>
    <n v="0"/>
    <n v="0"/>
    <n v="0"/>
    <n v="0"/>
    <n v="1"/>
    <n v="0"/>
    <n v="0"/>
    <n v="0"/>
    <n v="0"/>
    <n v="0"/>
    <n v="0"/>
    <n v="0"/>
    <n v="0"/>
    <n v="0"/>
    <n v="0"/>
    <n v="0"/>
    <n v="1"/>
    <n v="1407.0944762637907"/>
    <n v="200.13938619182284"/>
    <n v="85.715628891533072"/>
    <n v="340.24085996587576"/>
    <n v="11.525950083648741"/>
    <n v="7.4373837406069372"/>
    <n v="5.5803012551837927"/>
    <n v="4.8759154833550928"/>
    <n v="5.9657474121684526"/>
    <n v="0"/>
    <n v="1"/>
    <n v="92464.669219614341"/>
    <n v="103490.64214636848"/>
    <n v="11.547044965352482"/>
    <n v="103543.23709185146"/>
    <n v="11.547924171692928"/>
    <n v="103789.82129372953"/>
    <n v="11.551546791980547"/>
    <n v="11.528333772063439"/>
    <n v="11.516044806835787"/>
  </r>
  <r>
    <x v="2"/>
    <x v="19"/>
    <n v="1248.1443900125105"/>
    <n v="186.71274054541163"/>
    <n v="404.39295719607173"/>
    <n v="374.26490699870925"/>
    <n v="111957.26717116775"/>
    <n v="2213.5149947527029"/>
    <x v="0"/>
    <x v="19"/>
    <n v="400"/>
    <n v="5.9914645471079817"/>
    <x v="0"/>
    <n v="5"/>
    <n v="0"/>
    <n v="0"/>
    <n v="0"/>
    <n v="0"/>
    <n v="1"/>
    <n v="0"/>
    <n v="0"/>
    <n v="0"/>
    <n v="0"/>
    <n v="0"/>
    <n v="0"/>
    <n v="0"/>
    <n v="0"/>
    <n v="0"/>
    <n v="0"/>
    <n v="0"/>
    <n v="1"/>
    <n v="1248.1443900125105"/>
    <n v="186.71274054541163"/>
    <n v="404.39295719607173"/>
    <n v="374.26490699870925"/>
    <n v="11.625872534356564"/>
    <n v="7.339116256656518"/>
    <n v="5.5283365320192903"/>
    <n v="6.1087395450121065"/>
    <n v="6.0494228895851299"/>
    <n v="0"/>
    <n v="1"/>
    <n v="92440.278906530599"/>
    <n v="103466.54475632678"/>
    <n v="11.546787348087701"/>
    <n v="103467.34405710916"/>
    <n v="11.546919629384412"/>
    <n v="103715.60471066336"/>
    <n v="11.550692466268922"/>
    <n v="11.556809460207438"/>
    <n v="11.629978606289166"/>
  </r>
  <r>
    <x v="2"/>
    <x v="20"/>
    <n v="1139.5111122028929"/>
    <n v="180.86584819670105"/>
    <n v="456.05175974187136"/>
    <n v="411.69139380220474"/>
    <n v="113011.18496371573"/>
    <n v="2188.1201139436703"/>
    <x v="0"/>
    <x v="20"/>
    <n v="441"/>
    <n v="6.089044875446846"/>
    <x v="0"/>
    <n v="5"/>
    <n v="0"/>
    <n v="0"/>
    <n v="0"/>
    <n v="0"/>
    <n v="1"/>
    <n v="0"/>
    <n v="0"/>
    <n v="0"/>
    <n v="0"/>
    <n v="0"/>
    <n v="0"/>
    <n v="0"/>
    <n v="0"/>
    <n v="0"/>
    <n v="0"/>
    <n v="0"/>
    <n v="1"/>
    <n v="1139.5111122028929"/>
    <n v="180.86584819670105"/>
    <n v="456.05175974187136"/>
    <n v="411.69139380220474"/>
    <n v="11.635242074775871"/>
    <n v="7.2659315855898905"/>
    <n v="5.5048352095953312"/>
    <n v="6.217464502254697"/>
    <n v="6.1340373774394301"/>
    <n v="0"/>
    <n v="1"/>
    <n v="92415.888593446842"/>
    <n v="103442.44736628508"/>
    <n v="11.546529730822922"/>
    <n v="103392.62972104269"/>
    <n v="11.545932032277586"/>
    <n v="103645.00992210225"/>
    <n v="11.5498798319427"/>
    <n v="11.564242389120102"/>
    <n v="11.648272876739634"/>
  </r>
  <r>
    <x v="2"/>
    <x v="21"/>
    <n v="1066.1259181281016"/>
    <n v="178.81749680158572"/>
    <n v="481.99826319756465"/>
    <n v="452.86053279278775"/>
    <n v="113758.01113326117"/>
    <n v="2179.8022109200397"/>
    <x v="0"/>
    <x v="21"/>
    <n v="484"/>
    <n v="6.1820849067166321"/>
    <x v="0"/>
    <n v="5"/>
    <n v="0"/>
    <n v="0"/>
    <n v="0"/>
    <n v="0"/>
    <n v="1"/>
    <n v="0"/>
    <n v="0"/>
    <n v="0"/>
    <n v="0"/>
    <n v="0"/>
    <n v="0"/>
    <n v="0"/>
    <n v="0"/>
    <n v="0"/>
    <n v="0"/>
    <n v="0"/>
    <n v="1"/>
    <n v="1066.1259181281016"/>
    <n v="178.81749680158572"/>
    <n v="481.99826319756465"/>
    <n v="452.86053279278775"/>
    <n v="11.641828761878447"/>
    <n v="7.2132767655197192"/>
    <n v="5.4964695493939066"/>
    <n v="6.2679151832167808"/>
    <n v="6.2195239287159199"/>
    <n v="0"/>
    <n v="1"/>
    <n v="92391.498280363099"/>
    <n v="103418.34997624338"/>
    <n v="11.546272113558141"/>
    <n v="103319.09408365203"/>
    <n v="11.544961380372449"/>
    <n v="103577.69982541553"/>
    <n v="11.549105008528906"/>
    <n v="11.571209538334628"/>
    <n v="11.662512092652701"/>
  </r>
  <r>
    <x v="2"/>
    <x v="22"/>
    <n v="1017.4409636716088"/>
    <n v="178.67716683106039"/>
    <n v="488.95684441536787"/>
    <n v="498.14658603310284"/>
    <n v="118169.94857534394"/>
    <n v="2183.22156095114"/>
    <x v="0"/>
    <x v="22"/>
    <n v="529"/>
    <n v="6.2709884318582994"/>
    <x v="0"/>
    <n v="6"/>
    <n v="0"/>
    <n v="0"/>
    <n v="0"/>
    <n v="0"/>
    <n v="0"/>
    <n v="1"/>
    <n v="0"/>
    <n v="0"/>
    <n v="0"/>
    <n v="0"/>
    <n v="0"/>
    <n v="0"/>
    <n v="0"/>
    <n v="0"/>
    <n v="0"/>
    <n v="0"/>
    <n v="1"/>
    <n v="1017.4409636716088"/>
    <n v="178.67716683106039"/>
    <n v="488.95684441536787"/>
    <n v="498.14658603310284"/>
    <n v="11.679879109457744"/>
    <n v="7.1767495889083106"/>
    <n v="5.4958938589210531"/>
    <n v="6.2810235974852731"/>
    <n v="6.3058190143416422"/>
    <n v="0"/>
    <n v="1"/>
    <n v="99605.365540109051"/>
    <n v="110638.95446595633"/>
    <n v="11.62346838838096"/>
    <n v="117637.30566869611"/>
    <n v="11.690538870972972"/>
    <n v="117426.9806075205"/>
    <n v="11.687223198232664"/>
    <n v="11.577910915941649"/>
    <n v="11.674130019984165"/>
  </r>
  <r>
    <x v="2"/>
    <x v="23"/>
    <n v="986.07302376188295"/>
    <n v="179.49968603010038"/>
    <n v="494.06027271810427"/>
    <n v="547.9612446325167"/>
    <n v="118753.12865061488"/>
    <n v="2207.5942271426043"/>
    <x v="0"/>
    <x v="23"/>
    <n v="576"/>
    <n v="6.3561076606958915"/>
    <x v="0"/>
    <n v="6"/>
    <n v="0"/>
    <n v="0"/>
    <n v="0"/>
    <n v="0"/>
    <n v="0"/>
    <n v="1"/>
    <n v="0"/>
    <n v="0"/>
    <n v="0"/>
    <n v="0"/>
    <n v="0"/>
    <n v="0"/>
    <n v="0"/>
    <n v="0"/>
    <n v="0"/>
    <n v="0"/>
    <n v="1"/>
    <n v="986.07302376188295"/>
    <n v="179.49968603010038"/>
    <n v="494.06027271810427"/>
    <n v="547.9612446325167"/>
    <n v="11.684802068081318"/>
    <n v="7.152487903937649"/>
    <n v="5.4992634543787249"/>
    <n v="6.2905292594346323"/>
    <n v="6.3928625260561356"/>
    <n v="0"/>
    <n v="1"/>
    <n v="99580.975227025308"/>
    <n v="110614.85707591462"/>
    <n v="11.623210771116181"/>
    <n v="117566.12742865708"/>
    <n v="11.689602109471219"/>
    <n v="117365.40083970697"/>
    <n v="11.686514338072502"/>
    <n v="11.585653552033325"/>
    <n v="11.685829301655582"/>
  </r>
  <r>
    <x v="2"/>
    <x v="24"/>
    <n v="966.85410931699244"/>
    <n v="180.81255665576609"/>
    <n v="161.81008581164372"/>
    <n v="602.75736909537886"/>
    <n v="111652.10563452868"/>
    <n v="1912.2341208797809"/>
    <x v="0"/>
    <x v="24"/>
    <n v="625"/>
    <n v="6.4377516497364011"/>
    <x v="0"/>
    <n v="6"/>
    <n v="0"/>
    <n v="0"/>
    <n v="0"/>
    <n v="0"/>
    <n v="0"/>
    <n v="1"/>
    <n v="0"/>
    <n v="0"/>
    <n v="0"/>
    <n v="0"/>
    <n v="0"/>
    <n v="0"/>
    <n v="0"/>
    <n v="0"/>
    <n v="0"/>
    <n v="0"/>
    <n v="1"/>
    <n v="966.85410931699244"/>
    <n v="180.81255665576609"/>
    <n v="161.81008581164372"/>
    <n v="602.75736909537886"/>
    <n v="11.623143116333898"/>
    <n v="7.137326798864132"/>
    <n v="5.5046184462766439"/>
    <n v="5.3336293432760682"/>
    <n v="6.4805977872556682"/>
    <n v="0"/>
    <n v="1"/>
    <n v="99556.584913941566"/>
    <n v="110590.75968587292"/>
    <n v="11.622953153851402"/>
    <n v="117496.1278872939"/>
    <n v="11.688682293171155"/>
    <n v="117306.33524480976"/>
    <n v="11.685834419187687"/>
    <n v="11.564725483906631"/>
    <n v="11.614170364988979"/>
  </r>
  <r>
    <x v="2"/>
    <x v="25"/>
    <n v="956.16689913240589"/>
    <n v="182.3796191050061"/>
    <n v="129.709107706396"/>
    <n v="663.03310600487782"/>
    <n v="110710.84652648005"/>
    <n v="1931.2887319486858"/>
    <x v="0"/>
    <x v="25"/>
    <n v="676"/>
    <n v="6.5161930760429643"/>
    <x v="0"/>
    <n v="6"/>
    <n v="0"/>
    <n v="0"/>
    <n v="0"/>
    <n v="0"/>
    <n v="0"/>
    <n v="1"/>
    <n v="0"/>
    <n v="0"/>
    <n v="0"/>
    <n v="0"/>
    <n v="0"/>
    <n v="0"/>
    <n v="0"/>
    <n v="0"/>
    <n v="0"/>
    <n v="0"/>
    <n v="1"/>
    <n v="956.16689913240589"/>
    <n v="182.3796191050061"/>
    <n v="129.709107706396"/>
    <n v="663.03310600487782"/>
    <n v="11.614677095165893"/>
    <n v="7.1287955240450058"/>
    <n v="5.5109729303913566"/>
    <n v="5.1652863720463742"/>
    <n v="6.5689715283340062"/>
    <n v="0"/>
    <n v="1"/>
    <n v="99532.194600857823"/>
    <n v="110566.66229583122"/>
    <n v="11.622695536586621"/>
    <n v="117427.30704460651"/>
    <n v="11.687779422072783"/>
    <n v="117249.58655376913"/>
    <n v="11.685181170764571"/>
    <n v="11.571379313362442"/>
    <n v="11.610938552808303"/>
  </r>
  <r>
    <x v="2"/>
    <x v="26"/>
    <n v="951.47954222930048"/>
    <n v="184.08288373739737"/>
    <n v="127.63429088712357"/>
    <n v="729.33641660536182"/>
    <n v="112525.90835274347"/>
    <n v="1992.5331334591833"/>
    <x v="0"/>
    <x v="26"/>
    <n v="729"/>
    <n v="6.5916737320086582"/>
    <x v="0"/>
    <n v="7"/>
    <n v="0"/>
    <n v="0"/>
    <n v="0"/>
    <n v="0"/>
    <n v="0"/>
    <n v="0"/>
    <n v="1"/>
    <n v="0"/>
    <n v="0"/>
    <n v="0"/>
    <n v="0"/>
    <n v="0"/>
    <n v="0"/>
    <n v="0"/>
    <n v="0"/>
    <n v="0"/>
    <n v="1"/>
    <n v="951.47954222930048"/>
    <n v="184.08288373739737"/>
    <n v="127.63429088712357"/>
    <n v="729.33641660536182"/>
    <n v="11.630938770581281"/>
    <n v="7.1250306648677668"/>
    <n v="5.5178342275904129"/>
    <n v="5.1533654343480393"/>
    <n v="6.6579338287918937"/>
    <n v="1"/>
    <n v="1"/>
    <n v="109563.41133302249"/>
    <n v="121628.964666695"/>
    <n v="11.725321984593785"/>
    <n v="117359.66490059496"/>
    <n v="11.686893496176102"/>
    <n v="117194.97984113492"/>
    <n v="11.684552579192401"/>
    <n v="11.445003970535556"/>
    <n v="11.630408383107193"/>
  </r>
  <r>
    <x v="2"/>
    <x v="27"/>
    <n v="951.02001952549301"/>
    <n v="185.86344679544192"/>
    <n v="128.57344300636115"/>
    <n v="802.27005826589766"/>
    <n v="113178.73275236652"/>
    <n v="2067.7269675931939"/>
    <x v="0"/>
    <x v="27"/>
    <n v="784"/>
    <n v="6.6644090203504076"/>
    <x v="0"/>
    <n v="7"/>
    <n v="0"/>
    <n v="0"/>
    <n v="0"/>
    <n v="0"/>
    <n v="0"/>
    <n v="0"/>
    <n v="1"/>
    <n v="0"/>
    <n v="0"/>
    <n v="0"/>
    <n v="0"/>
    <n v="0"/>
    <n v="0"/>
    <n v="0"/>
    <n v="0"/>
    <n v="0"/>
    <n v="1"/>
    <n v="951.02001952549301"/>
    <n v="185.86344679544192"/>
    <n v="128.57344300636115"/>
    <n v="802.27005826589766"/>
    <n v="11.636723553888528"/>
    <n v="7.1246608147324633"/>
    <n v="5.5249569301421246"/>
    <n v="5.1587789787712657"/>
    <n v="6.7474380320937586"/>
    <n v="1"/>
    <n v="1"/>
    <n v="109539.02101993875"/>
    <n v="121604.8672766533"/>
    <n v="11.725064367329004"/>
    <n v="117293.20145525922"/>
    <n v="11.686024515481112"/>
    <n v="117142.35927314927"/>
    <n v="11.683946850629683"/>
    <n v="11.45683533192499"/>
    <n v="11.642470285259432"/>
  </r>
  <r>
    <x v="2"/>
    <x v="28"/>
    <n v="953.54819703247745"/>
    <n v="187.69194837373163"/>
    <n v="606.58943576101365"/>
    <n v="882.49706409248745"/>
    <n v="124421.70882611378"/>
    <n v="2630.3266452597104"/>
    <x v="0"/>
    <x v="28"/>
    <n v="841"/>
    <n v="6.7345916599729483"/>
    <x v="0"/>
    <n v="7"/>
    <n v="0"/>
    <n v="0"/>
    <n v="0"/>
    <n v="0"/>
    <n v="0"/>
    <n v="0"/>
    <n v="1"/>
    <n v="0"/>
    <n v="0"/>
    <n v="0"/>
    <n v="0"/>
    <n v="0"/>
    <n v="0"/>
    <n v="0"/>
    <n v="0"/>
    <n v="0"/>
    <n v="1"/>
    <n v="953.54819703247745"/>
    <n v="187.69194837373163"/>
    <n v="606.58943576101365"/>
    <n v="882.49706409248745"/>
    <n v="11.731431952310926"/>
    <n v="7.12669394460998"/>
    <n v="5.5322189786233009"/>
    <n v="6.4799953577094316"/>
    <n v="6.8374406390279416"/>
    <n v="1"/>
    <n v="1"/>
    <n v="109514.63070685501"/>
    <n v="121580.7698866116"/>
    <n v="11.724806750064225"/>
    <n v="117227.9167085993"/>
    <n v="11.685172479987811"/>
    <n v="117091.58542672799"/>
    <n v="11.683362380142311"/>
    <n v="11.512014880213492"/>
    <n v="11.768484326565705"/>
  </r>
  <r>
    <x v="2"/>
    <x v="29"/>
    <n v="958.19626312101286"/>
    <n v="189.5538014126366"/>
    <n v="684.07763960949774"/>
    <n v="970.74677050173636"/>
    <n v="125861.43044512242"/>
    <n v="2802.5744746448836"/>
    <x v="0"/>
    <x v="29"/>
    <n v="900"/>
    <n v="6.8023947633243109"/>
    <x v="0"/>
    <n v="7"/>
    <n v="0"/>
    <n v="0"/>
    <n v="0"/>
    <n v="0"/>
    <n v="0"/>
    <n v="0"/>
    <n v="1"/>
    <n v="0"/>
    <n v="0"/>
    <n v="0"/>
    <n v="0"/>
    <n v="0"/>
    <n v="0"/>
    <n v="0"/>
    <n v="0"/>
    <n v="0"/>
    <n v="1"/>
    <n v="958.19626312101286"/>
    <n v="189.5538014126366"/>
    <n v="684.07763960949774"/>
    <n v="970.74677050173636"/>
    <n v="11.742936822383593"/>
    <n v="7.130421111545064"/>
    <n v="5.5395596914111955"/>
    <n v="6.5922992201472894"/>
    <n v="6.9279011847184639"/>
    <n v="1"/>
    <n v="1"/>
    <n v="109490.24039377127"/>
    <n v="121556.6724965699"/>
    <n v="11.724549132799444"/>
    <n v="117163.8106606152"/>
    <n v="11.684337389696202"/>
    <n v="117042.53306313833"/>
    <n v="11.682797726075805"/>
    <n v="11.533164641466927"/>
    <n v="11.789966227085378"/>
  </r>
  <r>
    <x v="2"/>
    <x v="30"/>
    <n v="964.35703463497055"/>
    <n v="191.44180620434679"/>
    <n v="722.99739479601612"/>
    <n v="1067.8214475519101"/>
    <n v="126860.13949098313"/>
    <n v="2946.6176831872435"/>
    <x v="0"/>
    <x v="30"/>
    <n v="961"/>
    <n v="6.8679744089702925"/>
    <x v="0"/>
    <n v="7"/>
    <n v="0"/>
    <n v="0"/>
    <n v="0"/>
    <n v="0"/>
    <n v="0"/>
    <n v="0"/>
    <n v="1"/>
    <n v="0"/>
    <n v="0"/>
    <n v="0"/>
    <n v="0"/>
    <n v="0"/>
    <n v="0"/>
    <n v="0"/>
    <n v="0"/>
    <n v="0"/>
    <n v="1"/>
    <n v="964.35703463497055"/>
    <n v="191.44180620434679"/>
    <n v="722.99739479601612"/>
    <n v="1067.8214475519101"/>
    <n v="11.750840494753602"/>
    <n v="7.1353399663852954"/>
    <n v="5.5469488902594923"/>
    <n v="6.6442790387757311"/>
    <n v="7.0187821037938285"/>
    <n v="1"/>
    <n v="1"/>
    <n v="109465.85008068752"/>
    <n v="121532.57510652819"/>
    <n v="11.724291515534665"/>
    <n v="117100.88331130693"/>
    <n v="11.683519244606284"/>
    <n v="116995.08926686195"/>
    <n v="11.682251588631294"/>
    <n v="11.552352392987178"/>
    <n v="11.806294775937623"/>
  </r>
  <r>
    <x v="2"/>
    <x v="31"/>
    <n v="971.60577119924358"/>
    <n v="193.35245765518218"/>
    <n v="733.43526662301872"/>
    <n v="241.03829295448276"/>
    <n v="118765.54446919553"/>
    <n v="2139.4317884319271"/>
    <x v="0"/>
    <x v="31"/>
    <n v="1024"/>
    <n v="6.9314718055994531"/>
    <x v="0"/>
    <n v="8"/>
    <n v="0"/>
    <n v="0"/>
    <n v="0"/>
    <n v="0"/>
    <n v="0"/>
    <n v="0"/>
    <n v="0"/>
    <n v="1"/>
    <n v="0"/>
    <n v="0"/>
    <n v="0"/>
    <n v="0"/>
    <n v="0"/>
    <n v="0"/>
    <n v="0"/>
    <n v="0"/>
    <n v="1"/>
    <n v="971.60577119924358"/>
    <n v="193.35245765518218"/>
    <n v="733.43526662301872"/>
    <n v="241.03829295448276"/>
    <n v="11.684906614123351"/>
    <n v="7.1410966570552592"/>
    <n v="5.554371546837011"/>
    <n v="6.6577719293535145"/>
    <n v="5.672091328464453"/>
    <n v="1"/>
    <n v="1"/>
    <n v="111765.02737732201"/>
    <n v="121508.47771648649"/>
    <n v="11.724033898269884"/>
    <n v="117039.13466067446"/>
    <n v="11.682718044718056"/>
    <n v="116949.15188003896"/>
    <n v="11.681722791844022"/>
    <n v="11.421683738507323"/>
    <n v="11.640585651518613"/>
  </r>
  <r>
    <x v="2"/>
    <x v="32"/>
    <n v="979.64544526378222"/>
    <n v="195.28409892612996"/>
    <n v="741.09040907715314"/>
    <n v="144.93436267481087"/>
    <n v="116010.84029645927"/>
    <n v="2060.9543159418763"/>
    <x v="0"/>
    <x v="32"/>
    <n v="1089"/>
    <n v="6.9930151229329605"/>
    <x v="0"/>
    <n v="8"/>
    <n v="0"/>
    <n v="0"/>
    <n v="0"/>
    <n v="0"/>
    <n v="0"/>
    <n v="0"/>
    <n v="0"/>
    <n v="1"/>
    <n v="0"/>
    <n v="0"/>
    <n v="0"/>
    <n v="0"/>
    <n v="0"/>
    <n v="0"/>
    <n v="0"/>
    <n v="0"/>
    <n v="1"/>
    <n v="979.64544526378222"/>
    <n v="195.28409892612996"/>
    <n v="741.09040907715314"/>
    <n v="144.93436267481087"/>
    <n v="11.66143891655379"/>
    <n v="7.1474429594022579"/>
    <n v="5.5618201547486787"/>
    <n v="6.6675531704838189"/>
    <n v="5.2706264695645828"/>
    <n v="1"/>
    <n v="1"/>
    <n v="111740.63706423827"/>
    <n v="121484.38032644481"/>
    <n v="11.723776281005104"/>
    <n v="116978.56470871782"/>
    <n v="11.681933790031518"/>
    <n v="116904.6281778905"/>
    <n v="11.681210268335789"/>
    <n v="11.407341825165748"/>
    <n v="11.592072022877137"/>
  </r>
  <r>
    <x v="2"/>
    <x v="33"/>
    <n v="988.26843116320242"/>
    <n v="197.23599826258925"/>
    <n v="242.71512871746518"/>
    <n v="123.24091630890742"/>
    <n v="107515.01800817149"/>
    <n v="1551.4604744521641"/>
    <x v="0"/>
    <x v="33"/>
    <n v="1156"/>
    <n v="7.0527210492323231"/>
    <x v="0"/>
    <n v="8"/>
    <n v="0"/>
    <n v="0"/>
    <n v="0"/>
    <n v="0"/>
    <n v="0"/>
    <n v="0"/>
    <n v="0"/>
    <n v="1"/>
    <n v="0"/>
    <n v="0"/>
    <n v="0"/>
    <n v="0"/>
    <n v="0"/>
    <n v="0"/>
    <n v="0"/>
    <n v="0"/>
    <n v="1"/>
    <n v="988.26843116320242"/>
    <n v="197.23599826258925"/>
    <n v="242.71512871746518"/>
    <n v="123.24091630890742"/>
    <n v="11.585385819193979"/>
    <n v="7.1542052433089482"/>
    <n v="5.569290941555785"/>
    <n v="5.6632854710570442"/>
    <n v="5.1523914780777673"/>
    <n v="1"/>
    <n v="1"/>
    <n v="111716.24675115453"/>
    <n v="121460.28293640309"/>
    <n v="11.723518663740323"/>
    <n v="116919.17345543701"/>
    <n v="11.681166480546672"/>
    <n v="116861.433741935"/>
    <n v="11.68071304634427"/>
    <n v="11.36021219192763"/>
    <n v="11.491026539975865"/>
  </r>
  <r>
    <x v="2"/>
    <x v="34"/>
    <n v="997.32968748758208"/>
    <n v="199.20788741881415"/>
    <n v="194.56366155959392"/>
    <n v="110.19682366817443"/>
    <n v="105441.95740212254"/>
    <n v="1501.2980601341644"/>
    <x v="0"/>
    <x v="34"/>
    <n v="1225"/>
    <n v="7.110696122978827"/>
    <x v="0"/>
    <n v="8"/>
    <n v="0"/>
    <n v="0"/>
    <n v="0"/>
    <n v="0"/>
    <n v="0"/>
    <n v="0"/>
    <n v="0"/>
    <n v="1"/>
    <n v="0"/>
    <n v="0"/>
    <n v="0"/>
    <n v="0"/>
    <n v="0"/>
    <n v="0"/>
    <n v="0"/>
    <n v="0"/>
    <n v="1"/>
    <n v="997.32968748758208"/>
    <n v="199.20788741881415"/>
    <n v="194.56366155959392"/>
    <n v="110.19682366817443"/>
    <n v="11.565915913696445"/>
    <n v="7.1612622939842296"/>
    <n v="5.5767819881633613"/>
    <n v="5.480397833608043"/>
    <n v="5.0739246433478362"/>
    <n v="1"/>
    <n v="1"/>
    <n v="111691.85643807078"/>
    <n v="121436.1855463614"/>
    <n v="11.723261046475544"/>
    <n v="116860.960900832"/>
    <n v="11.680416116263517"/>
    <n v="116819.49149658062"/>
    <n v="11.680230238632985"/>
    <n v="11.354219327383992"/>
    <n v="11.466004774268205"/>
  </r>
  <r>
    <x v="2"/>
    <x v="35"/>
    <n v="1006.7279847713812"/>
    <n v="201.19973087980179"/>
    <n v="191.45143633068534"/>
    <n v="99.105141200372785"/>
    <n v="101712.62460027245"/>
    <n v="1498.4842931822411"/>
    <x v="0"/>
    <x v="35"/>
    <n v="1296"/>
    <n v="7.1670378769122198"/>
    <x v="0"/>
    <n v="9"/>
    <n v="0"/>
    <n v="0"/>
    <n v="0"/>
    <n v="0"/>
    <n v="0"/>
    <n v="0"/>
    <n v="0"/>
    <n v="0"/>
    <n v="1"/>
    <n v="0"/>
    <n v="0"/>
    <n v="0"/>
    <n v="0"/>
    <n v="0"/>
    <n v="0"/>
    <n v="0"/>
    <n v="1"/>
    <n v="1006.7279847713812"/>
    <n v="201.19973087980179"/>
    <n v="191.45143633068534"/>
    <n v="99.105141200372785"/>
    <n v="11.529906710028348"/>
    <n v="7.1685296000230778"/>
    <n v="5.584292295279992"/>
    <n v="5.4673422472632751"/>
    <n v="5.0019885169878551"/>
    <n v="1"/>
    <n v="1"/>
    <n v="102291.61539599948"/>
    <n v="113324.27673221362"/>
    <n v="11.645476713479809"/>
    <n v="116803.92704490283"/>
    <n v="11.679682697182052"/>
    <n v="116778.73088146691"/>
    <n v="11.679761032963921"/>
    <n v="11.352523469275049"/>
    <n v="11.456493855746793"/>
  </r>
  <r>
    <x v="2"/>
    <x v="36"/>
    <n v="1016.3927649053414"/>
    <n v="203.21161048199954"/>
    <n v="192.8601645095417"/>
    <n v="107.81236041111677"/>
    <n v="102326.28174067808"/>
    <n v="1520.2769003079993"/>
    <x v="0"/>
    <x v="36"/>
    <n v="1369"/>
    <n v="7.2218358252884487"/>
    <x v="0"/>
    <n v="9"/>
    <n v="0"/>
    <n v="0"/>
    <n v="0"/>
    <n v="0"/>
    <n v="0"/>
    <n v="0"/>
    <n v="0"/>
    <n v="0"/>
    <n v="1"/>
    <n v="0"/>
    <n v="0"/>
    <n v="0"/>
    <n v="0"/>
    <n v="0"/>
    <n v="0"/>
    <n v="0"/>
    <n v="1"/>
    <n v="1016.3927649053414"/>
    <n v="203.21161048199954"/>
    <n v="192.8601645095417"/>
    <n v="107.81236041111677"/>
    <n v="11.535921827455404"/>
    <n v="7.1759482893781383"/>
    <n v="5.5918213200437634"/>
    <n v="5.4732728955992176"/>
    <n v="5.0588906741744948"/>
    <n v="1"/>
    <n v="1"/>
    <n v="102267.22508291574"/>
    <n v="113300.17934217192"/>
    <n v="11.64521909621503"/>
    <n v="116748.07188764946"/>
    <n v="11.678966223302279"/>
    <n v="116739.08713723016"/>
    <n v="11.67930468387579"/>
    <n v="11.35439297344859"/>
    <n v="11.464645276454057"/>
  </r>
  <r>
    <x v="2"/>
    <x v="37"/>
    <n v="1026.2749427547674"/>
    <n v="205.24366773351943"/>
    <n v="909.88415364152058"/>
    <n v="659.03961925828526"/>
    <n v="123381.54999848349"/>
    <n v="2800.4423833880928"/>
    <x v="0"/>
    <x v="37"/>
    <n v="1444"/>
    <n v="7.2751723194527713"/>
    <x v="0"/>
    <n v="9"/>
    <n v="0"/>
    <n v="0"/>
    <n v="0"/>
    <n v="0"/>
    <n v="0"/>
    <n v="0"/>
    <n v="0"/>
    <n v="0"/>
    <n v="1"/>
    <n v="0"/>
    <n v="0"/>
    <n v="0"/>
    <n v="0"/>
    <n v="0"/>
    <n v="0"/>
    <n v="0"/>
    <n v="1"/>
    <n v="1026.2749427547674"/>
    <n v="205.24366773351943"/>
    <n v="909.88415364152058"/>
    <n v="659.03961925828526"/>
    <n v="11.723036865486497"/>
    <n v="7.1834773704944439"/>
    <n v="5.5993687460343997"/>
    <n v="6.8619863157816399"/>
    <n v="6.5633519482357441"/>
    <n v="1"/>
    <n v="1"/>
    <n v="102242.834769832"/>
    <n v="113276.08195213022"/>
    <n v="11.644961478950249"/>
    <n v="116693.39542907191"/>
    <n v="11.678266694624195"/>
    <n v="116700.50068653647"/>
    <n v="11.67886050555895"/>
    <n v="11.505982713032591"/>
    <n v="11.772412954672804"/>
  </r>
  <r>
    <x v="2"/>
    <x v="38"/>
    <n v="1036.3404673225757"/>
    <n v="207.29607498420455"/>
    <n v="1026.1164594142467"/>
    <n v="749.32331632962109"/>
    <n v="125021.69355763948"/>
    <n v="3019.0763180506483"/>
    <x v="0"/>
    <x v="38"/>
    <n v="1521"/>
    <n v="7.3271232922592926"/>
    <x v="0"/>
    <n v="9"/>
    <n v="0"/>
    <n v="0"/>
    <n v="0"/>
    <n v="0"/>
    <n v="0"/>
    <n v="0"/>
    <n v="0"/>
    <n v="0"/>
    <n v="1"/>
    <n v="0"/>
    <n v="0"/>
    <n v="0"/>
    <n v="0"/>
    <n v="0"/>
    <n v="0"/>
    <n v="0"/>
    <n v="1"/>
    <n v="1036.3404673225757"/>
    <n v="207.29607498420455"/>
    <n v="1026.1164594142467"/>
    <n v="749.32331632962109"/>
    <n v="11.736242549687763"/>
    <n v="7.1910883068149412"/>
    <n v="5.6069343691291973"/>
    <n v="6.9768100956237795"/>
    <n v="6.6832692643949008"/>
    <n v="1"/>
    <n v="1"/>
    <n v="102218.44445674826"/>
    <n v="113251.98456208852"/>
    <n v="11.644703861685469"/>
    <n v="116639.8976691702"/>
    <n v="11.677584111147803"/>
    <n v="116662.91659552907"/>
    <n v="11.678427865655991"/>
    <n v="11.531014695209171"/>
    <n v="11.797824708751151"/>
  </r>
  <r>
    <x v="2"/>
    <x v="39"/>
    <n v="1046.565814593984"/>
    <n v="209.36902102072156"/>
    <n v="1084.4960921940242"/>
    <n v="774.75618332941815"/>
    <n v="117976.12986564926"/>
    <n v="3115.1871111381479"/>
    <x v="0"/>
    <x v="39"/>
    <n v="1600"/>
    <n v="7.3777589082278725"/>
    <x v="0"/>
    <n v="10"/>
    <n v="0"/>
    <n v="0"/>
    <n v="0"/>
    <n v="0"/>
    <n v="0"/>
    <n v="0"/>
    <n v="0"/>
    <n v="0"/>
    <n v="0"/>
    <n v="1"/>
    <n v="0"/>
    <n v="0"/>
    <n v="0"/>
    <n v="0"/>
    <n v="0"/>
    <n v="0"/>
    <n v="1"/>
    <n v="1046.565814593984"/>
    <n v="209.36902102072156"/>
    <n v="1084.4960921940242"/>
    <n v="774.75618332941815"/>
    <n v="11.678237593710408"/>
    <n v="7.1987612304567312"/>
    <n v="5.6145180408570008"/>
    <n v="7.0298619109200384"/>
    <n v="6.7146068630299425"/>
    <n v="1"/>
    <n v="1"/>
    <n v="88741.395299572498"/>
    <n v="99775.618892010869"/>
    <n v="11.499530749711109"/>
    <n v="99695.339188724232"/>
    <n v="11.498434919221749"/>
    <n v="99756.729732383523"/>
    <n v="11.499814249109303"/>
    <n v="11.540600788199134"/>
    <n v="11.806880492552457"/>
  </r>
  <r>
    <x v="2"/>
    <x v="40"/>
    <n v="1056.9348325586516"/>
    <n v="211.46270387426625"/>
    <n v="204.54998324691732"/>
    <n v="122.47561833294182"/>
    <n v="96091.259044020611"/>
    <n v="1595.4231380127769"/>
    <x v="0"/>
    <x v="40"/>
    <n v="1681"/>
    <n v="7.4271441334086159"/>
    <x v="0"/>
    <n v="10"/>
    <n v="0"/>
    <n v="0"/>
    <n v="0"/>
    <n v="0"/>
    <n v="0"/>
    <n v="0"/>
    <n v="0"/>
    <n v="0"/>
    <n v="0"/>
    <n v="1"/>
    <n v="0"/>
    <n v="0"/>
    <n v="0"/>
    <n v="0"/>
    <n v="0"/>
    <n v="0"/>
    <n v="1"/>
    <n v="1056.9348325586516"/>
    <n v="211.46270387426625"/>
    <n v="204.54998324691732"/>
    <n v="122.47561833294182"/>
    <n v="11.473053633943518"/>
    <n v="7.2064823034733791"/>
    <n v="5.6221196402899807"/>
    <n v="5.5211747454209243"/>
    <n v="5.1479539755619017"/>
    <n v="1"/>
    <n v="1"/>
    <n v="88717.004986488755"/>
    <n v="99751.521501969168"/>
    <n v="11.49927313244633"/>
    <n v="99644.198826174135"/>
    <n v="11.497786226148738"/>
    <n v="99721.001839384728"/>
    <n v="11.499402976367417"/>
    <n v="11.35925338730369"/>
    <n v="11.482136298499686"/>
  </r>
  <r>
    <x v="2"/>
    <x v="41"/>
    <n v="1067.4365327573475"/>
    <n v="213.57732723467765"/>
    <n v="117.51637609248181"/>
    <n v="60.08066371010792"/>
    <n v="88308.043844081258"/>
    <n v="1458.6108997946149"/>
    <x v="0"/>
    <x v="41"/>
    <n v="1764"/>
    <n v="7.4753392365667368"/>
    <x v="0"/>
    <n v="10"/>
    <n v="0"/>
    <n v="0"/>
    <n v="0"/>
    <n v="0"/>
    <n v="0"/>
    <n v="0"/>
    <n v="0"/>
    <n v="0"/>
    <n v="0"/>
    <n v="1"/>
    <n v="0"/>
    <n v="0"/>
    <n v="0"/>
    <n v="0"/>
    <n v="0"/>
    <n v="0"/>
    <n v="1"/>
    <n v="1067.4365327573475"/>
    <n v="213.57732723467765"/>
    <n v="117.51637609248181"/>
    <n v="60.08066371010792"/>
    <n v="11.388586479204955"/>
    <n v="7.2142418806554671"/>
    <n v="5.6297390600990944"/>
    <n v="5.0931049618326574"/>
    <n v="4.69760439161906"/>
    <n v="1"/>
    <n v="1"/>
    <n v="88692.614673405013"/>
    <n v="99727.424111927481"/>
    <n v="11.499015515181549"/>
    <n v="99594.237162299876"/>
    <n v="11.497154478277418"/>
    <n v="99686.134943822399"/>
    <n v="11.499001614783081"/>
    <n v="11.342003713750927"/>
    <n v="11.389679177992075"/>
  </r>
  <r>
    <x v="2"/>
    <x v="42"/>
    <n v="1078.0635443960975"/>
    <n v="215.71309866785879"/>
    <n v="109.78362915471615"/>
    <n v="63.092490360352066"/>
    <n v="88204.153130348976"/>
    <n v="1466.6527625790245"/>
    <x v="0"/>
    <x v="42"/>
    <n v="1849"/>
    <n v="7.5224002313871248"/>
    <x v="0"/>
    <n v="10"/>
    <n v="0"/>
    <n v="0"/>
    <n v="0"/>
    <n v="0"/>
    <n v="0"/>
    <n v="0"/>
    <n v="0"/>
    <n v="0"/>
    <n v="0"/>
    <n v="1"/>
    <n v="0"/>
    <n v="0"/>
    <n v="0"/>
    <n v="0"/>
    <n v="0"/>
    <n v="0"/>
    <n v="1"/>
    <n v="1078.0635443960975"/>
    <n v="215.71309866785879"/>
    <n v="109.78362915471615"/>
    <n v="63.092490360352066"/>
    <n v="11.387409328531975"/>
    <n v="7.2220332312575204"/>
    <n v="5.6373761996390268"/>
    <n v="5.0444704608943836"/>
    <n v="4.7246932533365626"/>
    <n v="1"/>
    <n v="1"/>
    <n v="88668.224360321256"/>
    <n v="99703.326721885765"/>
    <n v="11.49875789791677"/>
    <n v="99545.454197101441"/>
    <n v="11.496539675607789"/>
    <n v="99652.08852242399"/>
    <n v="11.498609697882737"/>
    <n v="11.342193143437509"/>
    <n v="11.389411194045541"/>
  </r>
  <r>
    <x v="2"/>
    <x v="43"/>
    <n v="1088.8110322578823"/>
    <n v="217.87022873495459"/>
    <n v="109.9906743763943"/>
    <n v="70.372031381676493"/>
    <n v="88924.005090077902"/>
    <n v="1487.0439667509077"/>
    <x v="0"/>
    <x v="43"/>
    <n v="1936"/>
    <n v="7.568379267836522"/>
    <x v="0"/>
    <n v="10"/>
    <n v="0"/>
    <n v="0"/>
    <n v="0"/>
    <n v="0"/>
    <n v="0"/>
    <n v="0"/>
    <n v="0"/>
    <n v="0"/>
    <n v="0"/>
    <n v="1"/>
    <n v="0"/>
    <n v="0"/>
    <n v="0"/>
    <n v="0"/>
    <n v="0"/>
    <n v="0"/>
    <n v="1"/>
    <n v="1088.8110322578823"/>
    <n v="217.87022873495459"/>
    <n v="109.9906743763943"/>
    <n v="70.372031381676493"/>
    <n v="11.395537408562646"/>
    <n v="7.2298516500318559"/>
    <n v="5.6450309615217549"/>
    <n v="5.0458039514088799"/>
    <n v="4.7872872634960144"/>
    <n v="1"/>
    <n v="1"/>
    <n v="88643.834047237513"/>
    <n v="99679.229331844079"/>
    <n v="11.498500280651989"/>
    <n v="99497.849930578814"/>
    <n v="11.495941818139851"/>
    <n v="99618.824847135693"/>
    <n v="11.498226791369289"/>
    <n v="11.343769398524087"/>
    <n v="11.397882071099481"/>
  </r>
  <r>
    <x v="2"/>
    <x v="44"/>
    <n v="1099.6759392729377"/>
    <n v="220.04893056251274"/>
    <n v="111.00150201317132"/>
    <n v="52.037203138167648"/>
    <n v="86313.422241250504"/>
    <n v="1482.7635749867895"/>
    <x v="0"/>
    <x v="44"/>
    <n v="2025"/>
    <n v="7.6133249795406392"/>
    <x v="0"/>
    <n v="11"/>
    <n v="0"/>
    <n v="0"/>
    <n v="0"/>
    <n v="0"/>
    <n v="0"/>
    <n v="0"/>
    <n v="0"/>
    <n v="0"/>
    <n v="0"/>
    <n v="0"/>
    <n v="1"/>
    <n v="0"/>
    <n v="0"/>
    <n v="0"/>
    <n v="0"/>
    <n v="0"/>
    <n v="1"/>
    <n v="1099.6759392729377"/>
    <n v="220.04893056251274"/>
    <n v="111.00150201317132"/>
    <n v="52.037203138167648"/>
    <n v="11.365740395004057"/>
    <n v="7.2376938392102916"/>
    <n v="5.652703249921438"/>
    <n v="5.0522888524788199"/>
    <n v="4.6214434231972268"/>
    <n v="1"/>
    <n v="1"/>
    <n v="109124.38569751511"/>
    <n v="121195.21164594441"/>
    <n v="11.720684873827743"/>
    <n v="116343.66378195208"/>
    <n v="11.673844459524956"/>
    <n v="116455.86310489826"/>
    <n v="11.676044420967223"/>
    <n v="11.341335885173457"/>
    <n v="11.378400578810606"/>
  </r>
  <r>
    <x v="2"/>
    <x v="45"/>
    <n v="1110.6564563504007"/>
    <n v="222.24941963824216"/>
    <n v="112.10260912260435"/>
    <n v="68.722132387355174"/>
    <n v="88052.818476102009"/>
    <n v="1513.7306174986027"/>
    <x v="0"/>
    <x v="45"/>
    <n v="2116"/>
    <n v="7.6572827929781901"/>
    <x v="0"/>
    <n v="11"/>
    <n v="0"/>
    <n v="0"/>
    <n v="0"/>
    <n v="0"/>
    <n v="0"/>
    <n v="0"/>
    <n v="0"/>
    <n v="0"/>
    <n v="0"/>
    <n v="0"/>
    <n v="1"/>
    <n v="0"/>
    <n v="0"/>
    <n v="0"/>
    <n v="0"/>
    <n v="0"/>
    <n v="1"/>
    <n v="1110.6564563504007"/>
    <n v="222.24941963824216"/>
    <n v="112.10260912260435"/>
    <n v="68.722132387355174"/>
    <n v="11.385692123362096"/>
    <n v="7.2455574789542299"/>
    <n v="5.6603929697384592"/>
    <n v="5.0593054066230376"/>
    <n v="4.7734398592153999"/>
    <n v="1"/>
    <n v="1"/>
    <n v="109099.99538443137"/>
    <n v="121171.11425590271"/>
    <n v="11.720427256562964"/>
    <n v="116298.4169127811"/>
    <n v="11.673280492460398"/>
    <n v="116424.06168961243"/>
    <n v="11.675678346895603"/>
    <n v="11.344501562695822"/>
    <n v="11.398479646554918"/>
  </r>
  <r>
    <x v="2"/>
    <x v="46"/>
    <n v="1121.7516512932179"/>
    <n v="224.47191371967671"/>
    <n v="113.2227444227605"/>
    <n v="51.872213238735519"/>
    <n v="86597.724270736086"/>
    <n v="1511.3185226743906"/>
    <x v="0"/>
    <x v="46"/>
    <n v="2209"/>
    <n v="7.7002952034201169"/>
    <x v="0"/>
    <n v="11"/>
    <n v="0"/>
    <n v="0"/>
    <n v="0"/>
    <n v="0"/>
    <n v="0"/>
    <n v="0"/>
    <n v="0"/>
    <n v="0"/>
    <n v="0"/>
    <n v="0"/>
    <n v="1"/>
    <n v="0"/>
    <n v="0"/>
    <n v="0"/>
    <n v="0"/>
    <n v="0"/>
    <n v="1"/>
    <n v="1121.7516512932179"/>
    <n v="224.47191371967671"/>
    <n v="113.2227444227605"/>
    <n v="51.872213238735519"/>
    <n v="11.369028815576323"/>
    <n v="7.2534409288501269"/>
    <n v="5.6681000261898022"/>
    <n v="5.0663930538199988"/>
    <n v="4.6198188371936411"/>
    <n v="1"/>
    <n v="1"/>
    <n v="109075.60507134763"/>
    <n v="121147.01686586101"/>
    <n v="11.720169639298183"/>
    <n v="116254.34874228595"/>
    <n v="11.672733470597532"/>
    <n v="116392.94422903053"/>
    <n v="11.675320145998214"/>
    <n v="11.342324766522323"/>
    <n v="11.38057179797288"/>
  </r>
  <r>
    <x v="2"/>
    <x v="47"/>
    <n v="1132.9612090716696"/>
    <n v="226.71663279939952"/>
    <n v="114.35488278788112"/>
    <n v="64.606060316341186"/>
    <n v="88003.057524151765"/>
    <n v="1538.6387849752914"/>
    <x v="0"/>
    <x v="47"/>
    <n v="2304"/>
    <n v="7.7424020218157823"/>
    <x v="0"/>
    <n v="11"/>
    <n v="0"/>
    <n v="0"/>
    <n v="0"/>
    <n v="0"/>
    <n v="0"/>
    <n v="0"/>
    <n v="0"/>
    <n v="0"/>
    <n v="0"/>
    <n v="0"/>
    <n v="1"/>
    <n v="0"/>
    <n v="0"/>
    <n v="0"/>
    <n v="0"/>
    <n v="0"/>
    <n v="1"/>
    <n v="1132.9612090716696"/>
    <n v="226.71663279939952"/>
    <n v="114.35488278788112"/>
    <n v="64.606060316341186"/>
    <n v="11.385126837449398"/>
    <n v="7.2613430204979572"/>
    <n v="5.6758243246109323"/>
    <n v="5.0735059668131388"/>
    <n v="4.7380344279947932"/>
    <n v="1"/>
    <n v="1"/>
    <n v="109051.21475826389"/>
    <n v="121122.9194758193"/>
    <n v="11.719912022033403"/>
    <n v="116211.4592704666"/>
    <n v="11.672203393936357"/>
    <n v="116362.48192179888"/>
    <n v="11.674969486735442"/>
    <n v="11.344873164530256"/>
    <n v="11.396461526930743"/>
  </r>
  <r>
    <x v="2"/>
    <x v="48"/>
    <n v="1144.2852500482497"/>
    <n v="228.98379909865656"/>
    <n v="115.49842270784924"/>
    <n v="59.16808135007151"/>
    <n v="87638.048827759005"/>
    <n v="1547.9355532048271"/>
    <x v="0"/>
    <x v="48"/>
    <n v="2401"/>
    <n v="7.7836405962212529"/>
    <x v="0"/>
    <n v="12"/>
    <n v="0"/>
    <n v="0"/>
    <n v="0"/>
    <n v="0"/>
    <n v="0"/>
    <n v="0"/>
    <n v="0"/>
    <n v="0"/>
    <n v="0"/>
    <n v="0"/>
    <n v="0"/>
    <n v="1"/>
    <n v="0"/>
    <n v="0"/>
    <n v="0"/>
    <n v="0"/>
    <n v="1"/>
    <n v="1144.2852500482497"/>
    <n v="228.98379909865656"/>
    <n v="115.49842270784924"/>
    <n v="59.16808135007151"/>
    <n v="11.380970529971826"/>
    <n v="7.2692629134082303"/>
    <n v="5.6835657703626055"/>
    <n v="5.0806395171993408"/>
    <n v="4.6892494891379073"/>
    <n v="0"/>
    <n v="2"/>
    <n v="84090.631627702445"/>
    <n v="95124.074092028735"/>
    <n v="11.449379556070884"/>
    <n v="94739.118305394048"/>
    <n v="11.44390977826299"/>
    <n v="95015.402199735909"/>
    <n v="11.448682274140577"/>
    <n v="11.39667243196442"/>
    <n v="11.365675777019227"/>
  </r>
  <r>
    <x v="2"/>
    <x v="49"/>
    <n v="1155.7242027688371"/>
    <n v="231.27363707527465"/>
    <n v="116.65340604413666"/>
    <n v="72.330285092339579"/>
    <n v="88936.795537380181"/>
    <n v="1575.9815309805881"/>
    <x v="0"/>
    <x v="49"/>
    <n v="2500"/>
    <n v="7.8240460108562919"/>
    <x v="0"/>
    <n v="12"/>
    <n v="0"/>
    <n v="0"/>
    <n v="0"/>
    <n v="0"/>
    <n v="0"/>
    <n v="0"/>
    <n v="0"/>
    <n v="0"/>
    <n v="0"/>
    <n v="0"/>
    <n v="0"/>
    <n v="1"/>
    <n v="0"/>
    <n v="0"/>
    <n v="0"/>
    <n v="0"/>
    <n v="1"/>
    <n v="1155.7242027688371"/>
    <n v="231.27363707527465"/>
    <n v="116.65340604413666"/>
    <n v="72.330285092339579"/>
    <n v="11.395681233928093"/>
    <n v="7.2771999948914541"/>
    <n v="5.6913242687896837"/>
    <n v="5.0877931672346683"/>
    <n v="4.8034776077938446"/>
    <n v="0"/>
    <n v="2"/>
    <n v="84066.241314618703"/>
    <n v="95099.976701987034"/>
    <n v="11.449121938806103"/>
    <n v="94698.586230926347"/>
    <n v="11.443413592005196"/>
    <n v="94986.17077828609"/>
    <n v="11.448345783912918"/>
    <n v="11.399301523236435"/>
    <n v="11.38107518231571"/>
  </r>
  <r>
    <x v="2"/>
    <x v="50"/>
    <n v="1167.2787149505984"/>
    <n v="233.58637343884317"/>
    <n v="117.81994001549894"/>
    <n v="66.463239475122634"/>
    <n v="88605.183060246563"/>
    <n v="1585.1482678800633"/>
    <x v="0"/>
    <x v="50"/>
    <n v="2601"/>
    <n v="7.8636512654486515"/>
    <x v="0"/>
    <n v="12"/>
    <n v="0"/>
    <n v="0"/>
    <n v="0"/>
    <n v="0"/>
    <n v="0"/>
    <n v="0"/>
    <n v="0"/>
    <n v="0"/>
    <n v="0"/>
    <n v="0"/>
    <n v="0"/>
    <n v="1"/>
    <n v="0"/>
    <n v="0"/>
    <n v="0"/>
    <n v="0"/>
    <n v="1"/>
    <n v="1167.2787149505984"/>
    <n v="233.58637343884317"/>
    <n v="117.81994001549894"/>
    <n v="66.463239475122634"/>
    <n v="11.391945634433457"/>
    <n v="7.2851538105142621"/>
    <n v="5.6990997252057083"/>
    <n v="5.0949667849717795"/>
    <n v="4.7541647939875578"/>
    <n v="0"/>
    <n v="2"/>
    <n v="84041.85100153496"/>
    <n v="95075.879311945333"/>
    <n v="11.448864321541324"/>
    <n v="94659.232855134454"/>
    <n v="11.442934350949093"/>
    <n v="94957.518235079362"/>
    <n v="11.448015957297981"/>
    <n v="11.398901446543764"/>
    <n v="11.376146001484846"/>
  </r>
  <r>
    <x v="2"/>
    <x v="51"/>
    <n v="1178.9495912079558"/>
    <n v="235.92223716963946"/>
    <n v="118.99813940674599"/>
    <n v="51.646323947512265"/>
    <n v="87316.126115826672"/>
    <n v="1585.5162917318535"/>
    <x v="0"/>
    <x v="51"/>
    <n v="2704"/>
    <n v="7.9024874371628551"/>
    <x v="0"/>
    <n v="12"/>
    <n v="0"/>
    <n v="0"/>
    <n v="0"/>
    <n v="0"/>
    <n v="0"/>
    <n v="0"/>
    <n v="0"/>
    <n v="0"/>
    <n v="0"/>
    <n v="0"/>
    <n v="0"/>
    <n v="1"/>
    <n v="0"/>
    <n v="0"/>
    <n v="0"/>
    <n v="0"/>
    <n v="1"/>
    <n v="1178.9495912079558"/>
    <n v="235.92223716963946"/>
    <n v="118.99813940674599"/>
    <n v="51.646323947512265"/>
    <n v="11.377290445454229"/>
    <n v="7.2931240157921264"/>
    <n v="5.7068920448902087"/>
    <n v="5.1021602783835256"/>
    <n v="4.6175903115151167"/>
    <n v="0"/>
    <n v="2"/>
    <n v="84017.460688451218"/>
    <n v="95051.781921903632"/>
    <n v="11.448606704276543"/>
    <n v="94621.0581780184"/>
    <n v="11.442472055094681"/>
    <n v="94929.422087245475"/>
    <n v="11.447692535489804"/>
    <n v="11.397080053519396"/>
    <n v="11.360371175745474"/>
  </r>
  <r>
    <x v="2"/>
    <x v="52"/>
    <n v="1190.737749495531"/>
    <n v="238.28145953953981"/>
    <n v="120.18812079992267"/>
    <n v="58.562302860551014"/>
    <n v="88185.442059577588"/>
    <n v="1607.7696326955445"/>
    <x v="0"/>
    <x v="52"/>
    <n v="2809"/>
    <n v="7.9405838271042439"/>
    <x v="0"/>
    <n v="12"/>
    <n v="0"/>
    <n v="0"/>
    <n v="0"/>
    <n v="0"/>
    <n v="0"/>
    <n v="0"/>
    <n v="0"/>
    <n v="0"/>
    <n v="0"/>
    <n v="0"/>
    <n v="0"/>
    <n v="1"/>
    <n v="0"/>
    <n v="0"/>
    <n v="0"/>
    <n v="0"/>
    <n v="1"/>
    <n v="1190.737749495531"/>
    <n v="238.28145953953981"/>
    <n v="120.18812079992267"/>
    <n v="58.562302860551014"/>
    <n v="11.38719717235778"/>
    <n v="7.3011103426355417"/>
    <n v="5.7147011330922721"/>
    <n v="5.1093735590452765"/>
    <n v="4.6836646478065749"/>
    <n v="0"/>
    <n v="2"/>
    <n v="83993.070375367475"/>
    <n v="95027.684531861931"/>
    <n v="11.448349087011763"/>
    <n v="94584.062199578155"/>
    <n v="11.442026704441959"/>
    <n v="94901.861136809704"/>
    <n v="11.447375274473178"/>
    <n v="11.398731715577131"/>
    <n v="11.369792053787215"/>
  </r>
  <r>
    <x v="2"/>
    <x v="53"/>
    <n v="1202.6441906533335"/>
    <n v="240.66427413403716"/>
    <n v="121.39000200783282"/>
    <n v="50.856230286055101"/>
    <n v="87899.51109566931"/>
    <n v="1615.5546970812586"/>
    <x v="1"/>
    <x v="53"/>
    <n v="2916"/>
    <n v="7.977968093128549"/>
    <x v="0"/>
    <n v="1"/>
    <n v="1"/>
    <n v="0"/>
    <n v="0"/>
    <n v="0"/>
    <n v="0"/>
    <n v="0"/>
    <n v="0"/>
    <n v="0"/>
    <n v="0"/>
    <n v="0"/>
    <n v="0"/>
    <n v="0"/>
    <n v="0"/>
    <n v="0"/>
    <n v="0"/>
    <n v="0"/>
    <n v="1"/>
    <n v="1202.6441906533335"/>
    <n v="240.66427413403716"/>
    <n v="121.39000200783282"/>
    <n v="50.856230286055101"/>
    <n v="11.383949521606256"/>
    <n v="7.3091125760452735"/>
    <n v="5.7225268950371673"/>
    <n v="5.1166065385399371"/>
    <n v="4.6097562926920785"/>
    <n v="0"/>
    <n v="1"/>
    <n v="85099.412289635671"/>
    <n v="96141.845238098525"/>
    <n v="11.462166724700994"/>
    <n v="95001.952257058816"/>
    <n v="11.445773206855861"/>
    <n v="94838.302027458354"/>
    <n v="11.447108074432618"/>
    <n v="11.482698478053194"/>
    <n v="11.378708260051299"/>
  </r>
  <r>
    <x v="2"/>
    <x v="54"/>
    <n v="1214.66997712386"/>
    <n v="243.07091687492851"/>
    <n v="122.60390202790224"/>
    <n v="50.085623028605511"/>
    <n v="87963.851064175135"/>
    <n v="1630.4304190552964"/>
    <x v="1"/>
    <x v="54"/>
    <n v="3025"/>
    <n v="8.0146663704649423"/>
    <x v="0"/>
    <n v="1"/>
    <n v="1"/>
    <n v="0"/>
    <n v="0"/>
    <n v="0"/>
    <n v="0"/>
    <n v="0"/>
    <n v="0"/>
    <n v="0"/>
    <n v="0"/>
    <n v="0"/>
    <n v="0"/>
    <n v="0"/>
    <n v="0"/>
    <n v="0"/>
    <n v="0"/>
    <n v="0"/>
    <n v="1"/>
    <n v="1214.66997712386"/>
    <n v="243.07091687492851"/>
    <n v="122.60390202790224"/>
    <n v="50.085623028605511"/>
    <n v="11.384681225704099"/>
    <n v="7.3171305379272296"/>
    <n v="5.7303692359344387"/>
    <n v="5.1238591281119792"/>
    <n v="4.6020559080661849"/>
    <n v="0"/>
    <n v="1"/>
    <n v="85075.021976551929"/>
    <n v="96117.747848056839"/>
    <n v="11.461909107436215"/>
    <n v="94967.313675970217"/>
    <n v="11.445361746606523"/>
    <n v="94811.752545885363"/>
    <n v="11.446802456687891"/>
    <n v="11.483136940385716"/>
    <n v="11.378962738101102"/>
  </r>
  <r>
    <x v="2"/>
    <x v="55"/>
    <n v="1226.8162180898937"/>
    <n v="245.50162604345331"/>
    <n v="123.82994104818036"/>
    <n v="64.495392543751748"/>
    <n v="89559.595247451682"/>
    <n v="1660.6431777252792"/>
    <x v="1"/>
    <x v="55"/>
    <n v="3136"/>
    <n v="8.0507033814702993"/>
    <x v="0"/>
    <n v="1"/>
    <n v="1"/>
    <n v="0"/>
    <n v="0"/>
    <n v="0"/>
    <n v="0"/>
    <n v="0"/>
    <n v="0"/>
    <n v="0"/>
    <n v="0"/>
    <n v="0"/>
    <n v="0"/>
    <n v="0"/>
    <n v="0"/>
    <n v="0"/>
    <n v="0"/>
    <n v="0"/>
    <n v="1"/>
    <n v="1226.8162180898937"/>
    <n v="245.50162604345331"/>
    <n v="123.82994104818036"/>
    <n v="64.495392543751748"/>
    <n v="11.402659551357367"/>
    <n v="7.3251640758528742"/>
    <n v="5.7382280609866632"/>
    <n v="5.1311312386440289"/>
    <n v="4.7370649689648658"/>
    <n v="0"/>
    <n v="1"/>
    <n v="85050.631663468186"/>
    <n v="96093.650458015123"/>
    <n v="11.461651490171434"/>
    <n v="94933.853793557428"/>
    <n v="11.444967231558874"/>
    <n v="94785.681459472704"/>
    <n v="11.446502345869902"/>
    <n v="11.486003427981363"/>
    <n v="11.396961279639575"/>
  </r>
  <r>
    <x v="2"/>
    <x v="56"/>
    <n v="1239.084059107149"/>
    <n v="247.9566423037756"/>
    <n v="125.06824045866206"/>
    <n v="79.845537819521695"/>
    <n v="90930.5391439542"/>
    <n v="1691.9544796891084"/>
    <x v="1"/>
    <x v="56"/>
    <n v="3249"/>
    <n v="8.0861025356691005"/>
    <x v="0"/>
    <n v="1"/>
    <n v="1"/>
    <n v="0"/>
    <n v="0"/>
    <n v="0"/>
    <n v="0"/>
    <n v="0"/>
    <n v="0"/>
    <n v="0"/>
    <n v="0"/>
    <n v="0"/>
    <n v="0"/>
    <n v="0"/>
    <n v="0"/>
    <n v="0"/>
    <n v="0"/>
    <n v="0"/>
    <n v="1"/>
    <n v="1239.084059107149"/>
    <n v="247.9566423037756"/>
    <n v="125.06824045866206"/>
    <n v="79.845537819521695"/>
    <n v="11.417851187922157"/>
    <n v="7.3332130552549089"/>
    <n v="5.7461032753984886"/>
    <n v="5.1384227806654339"/>
    <n v="4.8632867604885535"/>
    <n v="0"/>
    <n v="1"/>
    <n v="85026.241350384444"/>
    <n v="96069.553067973437"/>
    <n v="11.461393872906655"/>
    <n v="94901.572609820461"/>
    <n v="11.444589661712914"/>
    <n v="94760.07183252793"/>
    <n v="11.446207547027647"/>
    <n v="11.489026533455114"/>
    <n v="11.413869960982852"/>
  </r>
  <r>
    <x v="2"/>
    <x v="57"/>
    <n v="1251.4746748836701"/>
    <n v="250.43620872675723"/>
    <n v="126.31892286324869"/>
    <n v="75.986499178839992"/>
    <n v="90445.920164339244"/>
    <n v="1704.216305652516"/>
    <x v="1"/>
    <x v="57"/>
    <n v="3364"/>
    <n v="8.1208860210928382"/>
    <x v="0"/>
    <n v="2"/>
    <n v="0"/>
    <n v="1"/>
    <n v="0"/>
    <n v="0"/>
    <n v="0"/>
    <n v="0"/>
    <n v="0"/>
    <n v="0"/>
    <n v="0"/>
    <n v="0"/>
    <n v="0"/>
    <n v="0"/>
    <n v="0"/>
    <n v="0"/>
    <n v="0"/>
    <n v="0"/>
    <n v="1"/>
    <n v="1251.4746748836701"/>
    <n v="250.43620872675723"/>
    <n v="126.31892286324869"/>
    <n v="75.986499178839992"/>
    <n v="11.412507383828682"/>
    <n v="7.3412773540090717"/>
    <n v="5.7539947843857631"/>
    <n v="5.1457336643639655"/>
    <n v="4.8330220978867713"/>
    <n v="0"/>
    <n v="1"/>
    <n v="83952.140081252015"/>
    <n v="94993.345006192409"/>
    <n v="11.449442063118463"/>
    <n v="93938.505495559861"/>
    <n v="11.434280936059523"/>
    <n v="94292.600653019763"/>
    <n v="11.441405279782424"/>
    <n v="11.488992196362554"/>
    <n v="11.411326963452442"/>
  </r>
  <r>
    <x v="2"/>
    <x v="58"/>
    <n v="1263.9892642623213"/>
    <n v="252.94057081399671"/>
    <n v="127.58211209188116"/>
    <n v="55.211999531796408"/>
    <n v="88773.36868817432"/>
    <n v="1699.7239466999954"/>
    <x v="1"/>
    <x v="58"/>
    <n v="3481"/>
    <n v="8.1550748878114394"/>
    <x v="0"/>
    <n v="2"/>
    <n v="0"/>
    <n v="1"/>
    <n v="0"/>
    <n v="0"/>
    <n v="0"/>
    <n v="0"/>
    <n v="0"/>
    <n v="0"/>
    <n v="0"/>
    <n v="0"/>
    <n v="0"/>
    <n v="0"/>
    <n v="0"/>
    <n v="0"/>
    <n v="0"/>
    <n v="0"/>
    <n v="1"/>
    <n v="1263.9892642623213"/>
    <n v="252.94057081399671"/>
    <n v="127.58211209188116"/>
    <n v="55.211999531796408"/>
    <n v="11.393841981840417"/>
    <n v="7.3493568586732803"/>
    <n v="5.7619024931846372"/>
    <n v="5.1530637995977866"/>
    <n v="4.6522010238724301"/>
    <n v="0"/>
    <n v="1"/>
    <n v="83927.749768168273"/>
    <n v="94969.247616150707"/>
    <n v="11.449184445853684"/>
    <n v="93908.581709174541"/>
    <n v="11.433937256616945"/>
    <n v="94267.866612273749"/>
    <n v="11.441120560032624"/>
    <n v="11.486266362548918"/>
    <n v="11.390069490498078"/>
  </r>
  <r>
    <x v="2"/>
    <x v="59"/>
    <n v="1276.629046745815"/>
    <n v="255.46997652212266"/>
    <n v="128.85793321279999"/>
    <n v="69.84652456281529"/>
    <n v="90267.793602332356"/>
    <n v="1730.8034810435529"/>
    <x v="1"/>
    <x v="59"/>
    <n v="3600"/>
    <n v="8.1886891244442008"/>
    <x v="0"/>
    <n v="2"/>
    <n v="0"/>
    <n v="1"/>
    <n v="0"/>
    <n v="0"/>
    <n v="0"/>
    <n v="0"/>
    <n v="0"/>
    <n v="0"/>
    <n v="0"/>
    <n v="0"/>
    <n v="0"/>
    <n v="0"/>
    <n v="0"/>
    <n v="0"/>
    <n v="0"/>
    <n v="0"/>
    <n v="1"/>
    <n v="1276.629046745815"/>
    <n v="255.46997652212266"/>
    <n v="128.85793321279999"/>
    <n v="69.84652456281529"/>
    <n v="11.410536015790454"/>
    <n v="7.3574514618778943"/>
    <n v="5.7698263070606162"/>
    <n v="5.1604130959073933"/>
    <n v="4.782897523628189"/>
    <n v="0"/>
    <n v="1"/>
    <n v="83903.35945508453"/>
    <n v="94945.150226109006"/>
    <n v="11.448926828588903"/>
    <n v="93879.83662146503"/>
    <n v="11.433610522376059"/>
    <n v="94243.548289430095"/>
    <n v="11.440840625715918"/>
    <n v="11.489195558148703"/>
    <n v="11.407542075107395"/>
  </r>
  <r>
    <x v="2"/>
    <x v="60"/>
    <n v="1289.3952601018823"/>
    <n v="258.02467628733689"/>
    <n v="130.14651254492799"/>
    <n v="76.641930187737188"/>
    <n v="90949.615233510747"/>
    <n v="1754.2083791218843"/>
    <x v="1"/>
    <x v="60"/>
    <n v="3721"/>
    <n v="8.2217477283466227"/>
    <x v="0"/>
    <n v="2"/>
    <n v="0"/>
    <n v="1"/>
    <n v="0"/>
    <n v="0"/>
    <n v="0"/>
    <n v="0"/>
    <n v="0"/>
    <n v="0"/>
    <n v="0"/>
    <n v="0"/>
    <n v="0"/>
    <n v="0"/>
    <n v="0"/>
    <n v="0"/>
    <n v="0"/>
    <n v="0"/>
    <n v="1"/>
    <n v="1289.3952601018823"/>
    <n v="258.02467628733689"/>
    <n v="130.14651254492799"/>
    <n v="76.641930187737188"/>
    <n v="11.418060953409675"/>
    <n v="7.3655610605154687"/>
    <n v="5.7777661313175184"/>
    <n v="5.1677814625275085"/>
    <n v="4.8382273451071081"/>
    <n v="0"/>
    <n v="1"/>
    <n v="83878.969142000788"/>
    <n v="94921.052836067305"/>
    <n v="11.448669211324123"/>
    <n v="93852.270232431343"/>
    <n v="11.433300733336864"/>
    <n v="94219.631940793595"/>
    <n v="11.440565318625181"/>
    <n v="11.490881190446485"/>
    <n v="11.415647665691559"/>
  </r>
  <r>
    <x v="2"/>
    <x v="61"/>
    <n v="1302.2891587249276"/>
    <n v="260.60492305020671"/>
    <n v="131.44797767037727"/>
    <n v="85.370298855050024"/>
    <n v="91717.165546882432"/>
    <n v="1779.7123583005616"/>
    <x v="1"/>
    <x v="61"/>
    <n v="3844"/>
    <n v="8.2542687700901833"/>
    <x v="0"/>
    <n v="3"/>
    <n v="0"/>
    <n v="0"/>
    <n v="1"/>
    <n v="0"/>
    <n v="0"/>
    <n v="0"/>
    <n v="0"/>
    <n v="0"/>
    <n v="0"/>
    <n v="0"/>
    <n v="0"/>
    <n v="0"/>
    <n v="0"/>
    <n v="0"/>
    <n v="0"/>
    <n v="0"/>
    <n v="1"/>
    <n v="1302.2891587249276"/>
    <n v="260.60492305020671"/>
    <n v="131.44797767037727"/>
    <n v="85.370298855050024"/>
    <n v="11.426464833167703"/>
    <n v="7.3736855544857587"/>
    <n v="5.7857218713063316"/>
    <n v="5.175168808398916"/>
    <n v="4.9050801851922099"/>
    <n v="0"/>
    <n v="1"/>
    <n v="82939.367957335591"/>
    <n v="93979.34485875367"/>
    <n v="11.43760432626962"/>
    <n v="92864.276650972635"/>
    <n v="11.421586985265396"/>
    <n v="93449.140647805019"/>
    <n v="11.431613571323513"/>
    <n v="11.492882106609184"/>
    <n v="11.425188283812403"/>
  </r>
  <r>
    <x v="2"/>
    <x v="62"/>
    <n v="1315.3120125275952"/>
    <n v="263.21097228070704"/>
    <n v="132.76245744708103"/>
    <n v="54.465431917933572"/>
    <n v="89301.80133630769"/>
    <n v="1765.7508741733168"/>
    <x v="1"/>
    <x v="62"/>
    <n v="3969"/>
    <n v="8.2862694527830651"/>
    <x v="0"/>
    <n v="3"/>
    <n v="0"/>
    <n v="0"/>
    <n v="1"/>
    <n v="0"/>
    <n v="0"/>
    <n v="0"/>
    <n v="0"/>
    <n v="0"/>
    <n v="0"/>
    <n v="0"/>
    <n v="0"/>
    <n v="0"/>
    <n v="0"/>
    <n v="0"/>
    <n v="0"/>
    <n v="0"/>
    <n v="1"/>
    <n v="1315.3120125275952"/>
    <n v="263.21097228070704"/>
    <n v="132.76245744708103"/>
    <n v="54.465431917933572"/>
    <n v="11.399776938400311"/>
    <n v="7.3818248458263325"/>
    <n v="5.7936934324339724"/>
    <n v="5.1825750421802308"/>
    <n v="4.6450528485667038"/>
    <n v="0"/>
    <n v="1"/>
    <n v="82914.977644251849"/>
    <n v="93955.247468711968"/>
    <n v="11.437346709004839"/>
    <n v="92839.067659290595"/>
    <n v="11.421311086629581"/>
    <n v="93425.989655520272"/>
    <n v="11.431347074441801"/>
    <n v="11.488568008353093"/>
    <n v="11.394093991267969"/>
  </r>
  <r>
    <x v="2"/>
    <x v="63"/>
    <n v="1328.4651062036642"/>
    <n v="265.84308200351325"/>
    <n v="134.09008202155184"/>
    <n v="87.694504912753814"/>
    <n v="92173.675510490051"/>
    <n v="1816.0927751414829"/>
    <x v="1"/>
    <x v="63"/>
    <n v="4096"/>
    <n v="8.317766166719343"/>
    <x v="0"/>
    <n v="3"/>
    <n v="0"/>
    <n v="0"/>
    <n v="1"/>
    <n v="0"/>
    <n v="0"/>
    <n v="0"/>
    <n v="0"/>
    <n v="0"/>
    <n v="0"/>
    <n v="0"/>
    <n v="0"/>
    <n v="0"/>
    <n v="0"/>
    <n v="0"/>
    <n v="0"/>
    <n v="0"/>
    <n v="1"/>
    <n v="1328.4651062036642"/>
    <n v="265.84308200351325"/>
    <n v="134.09008202155184"/>
    <n v="87.694504912753814"/>
    <n v="11.431429853706891"/>
    <n v="7.3899788381109692"/>
    <n v="5.8016807201719267"/>
    <n v="5.190000072259612"/>
    <n v="4.9221532982787561"/>
    <n v="0"/>
    <n v="1"/>
    <n v="82890.587331168106"/>
    <n v="93931.150078670267"/>
    <n v="11.437089091740059"/>
    <n v="92815.037366284363"/>
    <n v="11.421052133195458"/>
    <n v="93403.203260982031"/>
    <n v="11.431084774536242"/>
    <n v="11.49449122566535"/>
    <n v="11.429777325459673"/>
  </r>
  <r>
    <x v="2"/>
    <x v="64"/>
    <n v="1341.749738751256"/>
    <n v="268.5015128235479"/>
    <n v="135.43098284176733"/>
    <n v="83.361284282588173"/>
    <n v="92035.793314985378"/>
    <n v="1829.0435186991594"/>
    <x v="1"/>
    <x v="64"/>
    <n v="4225"/>
    <n v="8.3487745397912736"/>
    <x v="0"/>
    <n v="3"/>
    <n v="0"/>
    <n v="0"/>
    <n v="1"/>
    <n v="0"/>
    <n v="0"/>
    <n v="0"/>
    <n v="0"/>
    <n v="0"/>
    <n v="0"/>
    <n v="0"/>
    <n v="0"/>
    <n v="0"/>
    <n v="0"/>
    <n v="0"/>
    <n v="0"/>
    <n v="0"/>
    <n v="1"/>
    <n v="1341.749738751256"/>
    <n v="268.5015128235479"/>
    <n v="135.43098284176733"/>
    <n v="83.361284282588173"/>
    <n v="11.429932838139408"/>
    <n v="7.3981474360339918"/>
    <n v="5.8096836400647813"/>
    <n v="5.1974438067664028"/>
    <n v="4.8900838140450267"/>
    <n v="0"/>
    <n v="1"/>
    <n v="82866.197018084349"/>
    <n v="93907.052688628566"/>
    <n v="11.43683147447528"/>
    <n v="92792.185771953955"/>
    <n v="11.420810124963026"/>
    <n v="93380.770158143554"/>
    <n v="11.430826541460092"/>
    <n v="11.494429912572571"/>
    <n v="11.427027441327974"/>
  </r>
  <r>
    <x v="2"/>
    <x v="65"/>
    <n v="1355.1672231786572"/>
    <n v="271.18652795178315"/>
    <n v="136.78529267018502"/>
    <n v="55.969900088040191"/>
    <n v="89912.068064962135"/>
    <n v="1819.1089438886656"/>
    <x v="1"/>
    <x v="65"/>
    <n v="4356"/>
    <n v="8.3793094840528504"/>
    <x v="0"/>
    <n v="4"/>
    <n v="0"/>
    <n v="0"/>
    <n v="0"/>
    <n v="1"/>
    <n v="0"/>
    <n v="0"/>
    <n v="0"/>
    <n v="0"/>
    <n v="0"/>
    <n v="0"/>
    <n v="0"/>
    <n v="0"/>
    <n v="0"/>
    <n v="0"/>
    <n v="0"/>
    <n v="0"/>
    <n v="1"/>
    <n v="1355.1672231786572"/>
    <n v="271.18652795178315"/>
    <n v="136.78529267018502"/>
    <n v="55.969900088040191"/>
    <n v="11.406587450215369"/>
    <n v="7.4063305451237067"/>
    <n v="5.8177020977386489"/>
    <n v="5.2049061535827068"/>
    <n v="4.6594058176083175"/>
    <n v="0"/>
    <n v="1"/>
    <n v="82473.489998811245"/>
    <n v="93515.594615952199"/>
    <n v="11.433421138471797"/>
    <n v="92492.084446963883"/>
    <n v="11.418703341480233"/>
    <n v="93083.320651013724"/>
    <n v="11.428414051210749"/>
    <n v="11.49069774441702"/>
    <n v="11.399589204056213"/>
  </r>
  <r>
    <x v="2"/>
    <x v="66"/>
    <n v="1368.7188863383656"/>
    <n v="273.89839323130087"/>
    <n v="138.15314559688687"/>
    <n v="57.994138834563536"/>
    <n v="90266.53147910563"/>
    <n v="1838.7645640011167"/>
    <x v="1"/>
    <x v="66"/>
    <n v="4489"/>
    <n v="8.4093852387819314"/>
    <x v="0"/>
    <n v="4"/>
    <n v="0"/>
    <n v="0"/>
    <n v="0"/>
    <n v="1"/>
    <n v="0"/>
    <n v="0"/>
    <n v="0"/>
    <n v="0"/>
    <n v="0"/>
    <n v="0"/>
    <n v="0"/>
    <n v="0"/>
    <n v="0"/>
    <n v="0"/>
    <n v="0"/>
    <n v="0"/>
    <n v="1"/>
    <n v="1368.7188863383656"/>
    <n v="273.89839323130087"/>
    <n v="138.15314559688687"/>
    <n v="57.994138834563536"/>
    <n v="11.410522033704485"/>
    <n v="7.4145280715454653"/>
    <n v="5.8257359989094661"/>
    <n v="5.2123870203548917"/>
    <n v="4.6783980865726162"/>
    <n v="0"/>
    <n v="1"/>
    <n v="82449.099685727502"/>
    <n v="93491.497225910498"/>
    <n v="11.433163521207018"/>
    <n v="92471.590249985122"/>
    <n v="11.418495223651181"/>
    <n v="93061.562253782846"/>
    <n v="11.428163584840162"/>
    <n v="11.491665068066416"/>
    <n v="11.403192141101433"/>
  </r>
  <r>
    <x v="2"/>
    <x v="67"/>
    <n v="1382.4060688512948"/>
    <n v="276.63737716361385"/>
    <n v="139.53467705285576"/>
    <n v="63.436277591791828"/>
    <n v="90930.361913968693"/>
    <n v="1862.0144006595563"/>
    <x v="1"/>
    <x v="67"/>
    <n v="4624"/>
    <n v="8.4390154103522139"/>
    <x v="0"/>
    <n v="4"/>
    <n v="0"/>
    <n v="0"/>
    <n v="0"/>
    <n v="1"/>
    <n v="0"/>
    <n v="0"/>
    <n v="0"/>
    <n v="0"/>
    <n v="0"/>
    <n v="0"/>
    <n v="0"/>
    <n v="0"/>
    <n v="0"/>
    <n v="0"/>
    <n v="0"/>
    <n v="0"/>
    <n v="1"/>
    <n v="1382.4060688512948"/>
    <n v="276.63737716361385"/>
    <n v="139.53467705285576"/>
    <n v="63.436277591791828"/>
    <n v="11.417849238850261"/>
    <n v="7.4227399219669374"/>
    <n v="5.8337852493911901"/>
    <n v="5.2198863145050236"/>
    <n v="4.7277391835634477"/>
    <n v="0"/>
    <n v="1"/>
    <n v="82424.70937264376"/>
    <n v="93467.399835868797"/>
    <n v="11.432905903942236"/>
    <n v="92452.274751682169"/>
    <n v="11.418304051023821"/>
    <n v="93040.126215058219"/>
    <n v="11.427916829219232"/>
    <n v="11.493184970131699"/>
    <n v="11.410570431641331"/>
  </r>
  <r>
    <x v="2"/>
    <x v="68"/>
    <n v="1396.2301250944893"/>
    <n v="279.40375093524995"/>
    <n v="140.93002382338432"/>
    <n v="69.744177838348207"/>
    <n v="91623.344180897067"/>
    <n v="1886.3080776914717"/>
    <x v="1"/>
    <x v="68"/>
    <n v="4761"/>
    <n v="8.4682130091945194"/>
    <x v="0"/>
    <n v="4"/>
    <n v="0"/>
    <n v="0"/>
    <n v="0"/>
    <n v="1"/>
    <n v="0"/>
    <n v="0"/>
    <n v="0"/>
    <n v="0"/>
    <n v="0"/>
    <n v="0"/>
    <n v="0"/>
    <n v="0"/>
    <n v="0"/>
    <n v="0"/>
    <n v="0"/>
    <n v="0"/>
    <n v="1"/>
    <n v="1396.2301250944893"/>
    <n v="279.40375093524995"/>
    <n v="140.93002382338432"/>
    <n v="69.744177838348207"/>
    <n v="11.425441367330128"/>
    <n v="7.4309660034665423"/>
    <n v="5.8418497551038717"/>
    <n v="5.2274039432422184"/>
    <n v="4.7820403396049675"/>
    <n v="0"/>
    <n v="1"/>
    <n v="82400.319059560017"/>
    <n v="93443.30244582711"/>
    <n v="11.432648286677457"/>
    <n v="92434.13795205504"/>
    <n v="11.418129823598152"/>
    <n v="93019.003122403665"/>
    <n v="11.427673675999044"/>
    <n v="11.494850423955979"/>
    <n v="11.418567757797243"/>
  </r>
  <r>
    <x v="2"/>
    <x v="69"/>
    <n v="1410.1924232337115"/>
    <n v="282.19778844460245"/>
    <n v="142.33932406161816"/>
    <n v="76.715022870920762"/>
    <n v="92318.985494932116"/>
    <n v="1911.4445586108527"/>
    <x v="1"/>
    <x v="69"/>
    <n v="4900"/>
    <n v="8.4969904840987187"/>
    <x v="0"/>
    <n v="4"/>
    <n v="0"/>
    <n v="0"/>
    <n v="0"/>
    <n v="1"/>
    <n v="0"/>
    <n v="0"/>
    <n v="0"/>
    <n v="0"/>
    <n v="0"/>
    <n v="0"/>
    <n v="0"/>
    <n v="0"/>
    <n v="0"/>
    <n v="0"/>
    <n v="0"/>
    <n v="0"/>
    <n v="1"/>
    <n v="1410.1924232337115"/>
    <n v="282.19778844460245"/>
    <n v="142.33932406161816"/>
    <n v="76.715022870920762"/>
    <n v="11.433005092675179"/>
    <n v="7.439206223471829"/>
    <n v="5.8499294220816189"/>
    <n v="5.2349398135739289"/>
    <n v="4.8388061507740643"/>
    <n v="0"/>
    <n v="1"/>
    <n v="82375.928746476275"/>
    <n v="93419.205055785395"/>
    <n v="11.432390669412676"/>
    <n v="92417.179851103734"/>
    <n v="11.417972541374175"/>
    <n v="92998.183969703838"/>
    <n v="11.427434021507947"/>
    <n v="11.496629152047277"/>
    <n v="11.426873880462036"/>
  </r>
  <r>
    <x v="2"/>
    <x v="70"/>
    <n v="1424.2943452878426"/>
    <n v="285.01976632904848"/>
    <n v="143.76271730223434"/>
    <n v="84.38616788288661"/>
    <n v="99416.77588984622"/>
    <n v="1937.462996802012"/>
    <x v="1"/>
    <x v="70"/>
    <n v="5041"/>
    <n v="8.5253597540826309"/>
    <x v="0"/>
    <n v="5"/>
    <n v="0"/>
    <n v="0"/>
    <n v="0"/>
    <n v="0"/>
    <n v="1"/>
    <n v="0"/>
    <n v="0"/>
    <n v="0"/>
    <n v="0"/>
    <n v="0"/>
    <n v="0"/>
    <n v="0"/>
    <n v="0"/>
    <n v="0"/>
    <n v="0"/>
    <n v="0"/>
    <n v="1"/>
    <n v="1424.2943452878426"/>
    <n v="285.01976632904848"/>
    <n v="143.76271730223434"/>
    <n v="84.38616788288661"/>
    <n v="11.507076149931981"/>
    <n v="7.4474604897186047"/>
    <n v="5.8580241564804378"/>
    <n v="5.2424938323171393"/>
    <n v="4.8977621961593822"/>
    <n v="0"/>
    <n v="1"/>
    <n v="91196.372939259672"/>
    <n v="102237.57786420011"/>
    <n v="11.533648867583917"/>
    <n v="101159.75372938902"/>
    <n v="11.518157309092008"/>
    <n v="101882.45043236236"/>
    <n v="11.529590567358664"/>
    <n v="11.498527188309414"/>
    <n v="11.435454670765097"/>
  </r>
  <r>
    <x v="2"/>
    <x v="71"/>
    <n v="1438.5372872159771"/>
    <n v="287.86996399233897"/>
    <n v="145.20034447525668"/>
    <n v="92.824748943662641"/>
    <n v="100112.68099442027"/>
    <n v="1964.4323446272356"/>
    <x v="1"/>
    <x v="71"/>
    <n v="5184"/>
    <n v="8.5533322380321106"/>
    <x v="0"/>
    <n v="5"/>
    <n v="0"/>
    <n v="0"/>
    <n v="0"/>
    <n v="0"/>
    <n v="1"/>
    <n v="0"/>
    <n v="0"/>
    <n v="0"/>
    <n v="0"/>
    <n v="0"/>
    <n v="0"/>
    <n v="0"/>
    <n v="0"/>
    <n v="0"/>
    <n v="0"/>
    <n v="0"/>
    <n v="1"/>
    <n v="1438.5372872159771"/>
    <n v="287.86996399233897"/>
    <n v="145.20034447525668"/>
    <n v="92.824748943662641"/>
    <n v="11.514051640540607"/>
    <n v="7.455728710224454"/>
    <n v="5.8661338645859669"/>
    <n v="5.2500659061094863"/>
    <n v="4.9588378906052917"/>
    <n v="0"/>
    <n v="1"/>
    <n v="91171.98262617593"/>
    <n v="102213.48047415839"/>
    <n v="11.533391250319138"/>
    <n v="101145.15302578936"/>
    <n v="11.51803391727141"/>
    <n v="101862.21365284378"/>
    <n v="11.529357616711398"/>
    <n v="11.500555317851434"/>
    <n v="11.444301340473144"/>
  </r>
  <r>
    <x v="2"/>
    <x v="72"/>
    <n v="1452.9226590208159"/>
    <n v="290.74866363226238"/>
    <n v="146.65234792000928"/>
    <n v="102.10722026527766"/>
    <n v="100808.58809818666"/>
    <n v="1992.4308908383653"/>
    <x v="1"/>
    <x v="72"/>
    <n v="5329"/>
    <n v="8.5809188822967819"/>
    <x v="0"/>
    <n v="5"/>
    <n v="0"/>
    <n v="0"/>
    <n v="0"/>
    <n v="0"/>
    <n v="1"/>
    <n v="0"/>
    <n v="0"/>
    <n v="0"/>
    <n v="0"/>
    <n v="0"/>
    <n v="0"/>
    <n v="0"/>
    <n v="0"/>
    <n v="0"/>
    <n v="0"/>
    <n v="0"/>
    <n v="1"/>
    <n v="1452.9226590208159"/>
    <n v="290.74866363226238"/>
    <n v="146.65234792000928"/>
    <n v="102.10722026527766"/>
    <n v="11.520978830376917"/>
    <n v="7.4640107932721964"/>
    <n v="5.8742584528210866"/>
    <n v="5.257655941420297"/>
    <n v="5.0219751138015543"/>
    <n v="0"/>
    <n v="1"/>
    <n v="91147.592313092187"/>
    <n v="102189.38308411671"/>
    <n v="11.533133633054357"/>
    <n v="101131.73102086551"/>
    <n v="11.517927470652504"/>
    <n v="101842.25601023152"/>
    <n v="11.529127879279105"/>
    <n v="11.502725812913235"/>
    <n v="11.45340665096343"/>
  </r>
  <r>
    <x v="2"/>
    <x v="73"/>
    <n v="1467.4518848638995"/>
    <n v="293.65615026858495"/>
    <n v="148.11887139920933"/>
    <n v="112.3179419345303"/>
    <n v="101504.49538414541"/>
    <n v="2021.5448484662243"/>
    <x v="1"/>
    <x v="73"/>
    <n v="5476"/>
    <n v="8.6081301864083404"/>
    <x v="0"/>
    <n v="5"/>
    <n v="0"/>
    <n v="0"/>
    <n v="0"/>
    <n v="0"/>
    <n v="1"/>
    <n v="0"/>
    <n v="0"/>
    <n v="0"/>
    <n v="0"/>
    <n v="0"/>
    <n v="0"/>
    <n v="0"/>
    <n v="0"/>
    <n v="0"/>
    <n v="0"/>
    <n v="0"/>
    <n v="1"/>
    <n v="1467.4518848638995"/>
    <n v="293.65615026858495"/>
    <n v="148.11887139920933"/>
    <n v="112.3179419345303"/>
    <n v="11.527858365982198"/>
    <n v="7.4723066474002264"/>
    <n v="5.8823978277534188"/>
    <n v="5.265263844561539"/>
    <n v="5.0871108812894601"/>
    <n v="0"/>
    <n v="1"/>
    <n v="91123.202000008445"/>
    <n v="102165.28569407501"/>
    <n v="11.532876015789578"/>
    <n v="101119.48771461748"/>
    <n v="11.517837969235288"/>
    <n v="101822.56990860705"/>
    <n v="11.528901267623265"/>
    <n v="11.505052207596938"/>
    <n v="11.462762758902837"/>
  </r>
  <r>
    <x v="2"/>
    <x v="74"/>
    <n v="1482.1264031895512"/>
    <n v="296.59271177127079"/>
    <n v="149.60006011320144"/>
    <n v="123.54973609225584"/>
    <n v="106058.82615628134"/>
    <n v="2051.8689111662793"/>
    <x v="1"/>
    <x v="74"/>
    <n v="5625"/>
    <n v="8.6349762270726202"/>
    <x v="0"/>
    <n v="6"/>
    <n v="0"/>
    <n v="0"/>
    <n v="0"/>
    <n v="0"/>
    <n v="0"/>
    <n v="1"/>
    <n v="0"/>
    <n v="0"/>
    <n v="0"/>
    <n v="0"/>
    <n v="0"/>
    <n v="0"/>
    <n v="0"/>
    <n v="0"/>
    <n v="0"/>
    <n v="0"/>
    <n v="1"/>
    <n v="1482.1264031895512"/>
    <n v="296.59271177127079"/>
    <n v="149.60006011320144"/>
    <n v="123.54973609225584"/>
    <n v="11.571749182897282"/>
    <n v="7.4806161813975898"/>
    <n v="5.8905518961027035"/>
    <n v="5.2728895216986853"/>
    <n v="5.1541765768015306"/>
    <n v="0"/>
    <n v="1"/>
    <n v="98337.069259754382"/>
    <n v="109385.89018378794"/>
    <n v="11.610072290612397"/>
    <n v="115498.99163080417"/>
    <n v="11.664296610323731"/>
    <n v="115716.7463686616"/>
    <n v="11.667536262742047"/>
    <n v="11.507549386592284"/>
    <n v="11.472361120814398"/>
  </r>
  <r>
    <x v="2"/>
    <x v="75"/>
    <n v="1496.9476668553555"/>
    <n v="299.55863888898352"/>
    <n v="151.09606071433342"/>
    <n v="135.90470969790869"/>
    <n v="106754.7334608621"/>
    <n v="2083.5070761565812"/>
    <x v="1"/>
    <x v="75"/>
    <n v="5776"/>
    <n v="8.6614666805726621"/>
    <x v="0"/>
    <n v="6"/>
    <n v="0"/>
    <n v="0"/>
    <n v="0"/>
    <n v="0"/>
    <n v="0"/>
    <n v="1"/>
    <n v="0"/>
    <n v="0"/>
    <n v="0"/>
    <n v="0"/>
    <n v="0"/>
    <n v="0"/>
    <n v="0"/>
    <n v="0"/>
    <n v="0"/>
    <n v="0"/>
    <n v="1"/>
    <n v="1496.9476668553555"/>
    <n v="299.55863888898352"/>
    <n v="151.09606071433342"/>
    <n v="135.90470969790869"/>
    <n v="11.578289271661557"/>
    <n v="7.4889393043023125"/>
    <n v="5.8987205647480678"/>
    <n v="5.2805328788614876"/>
    <n v="5.2230987803316236"/>
    <n v="0"/>
    <n v="1"/>
    <n v="98312.67894667064"/>
    <n v="109361.79279374625"/>
    <n v="11.609814673347618"/>
    <n v="115489.10572190778"/>
    <n v="11.664240999309897"/>
    <n v="115697.58176862838"/>
    <n v="11.667315654221889"/>
    <n v="11.51023371642615"/>
    <n v="11.482192596023307"/>
  </r>
  <r>
    <x v="2"/>
    <x v="76"/>
    <n v="1511.9171432676453"/>
    <n v="302.55422527787334"/>
    <n v="152.60702132147676"/>
    <n v="149.49518066734228"/>
    <n v="107450.64076575084"/>
    <n v="2116.5735705343377"/>
    <x v="1"/>
    <x v="76"/>
    <n v="5929"/>
    <n v="8.6876108437073682"/>
    <x v="0"/>
    <n v="6"/>
    <n v="0"/>
    <n v="0"/>
    <n v="0"/>
    <n v="0"/>
    <n v="0"/>
    <n v="1"/>
    <n v="0"/>
    <n v="0"/>
    <n v="0"/>
    <n v="0"/>
    <n v="0"/>
    <n v="0"/>
    <n v="0"/>
    <n v="0"/>
    <n v="0"/>
    <n v="0"/>
    <n v="1"/>
    <n v="1511.9171432676453"/>
    <n v="302.55422527787334"/>
    <n v="152.60702132147676"/>
    <n v="149.49518066734228"/>
    <n v="11.584786865438179"/>
    <n v="7.4972759254019596"/>
    <n v="5.9069037407351681"/>
    <n v="5.2881938219546685"/>
    <n v="5.2938002511256776"/>
    <n v="0"/>
    <n v="1"/>
    <n v="98288.288633586897"/>
    <n v="109337.69540370455"/>
    <n v="11.609557056082837"/>
    <n v="115480.39851168721"/>
    <n v="11.664202333497753"/>
    <n v="115678.66769342471"/>
    <n v="11.667097929555911"/>
    <n v="11.513123193201627"/>
    <n v="11.492247568862545"/>
  </r>
  <r>
    <x v="2"/>
    <x v="77"/>
    <n v="1527.0363145209371"/>
    <n v="305.57976753065202"/>
    <n v="154.13309153469152"/>
    <n v="164.4446987340408"/>
    <n v="108146.54807077083"/>
    <n v="2151.1938723203216"/>
    <x v="1"/>
    <x v="77"/>
    <n v="6084"/>
    <n v="8.7134176533791834"/>
    <x v="0"/>
    <n v="6"/>
    <n v="0"/>
    <n v="0"/>
    <n v="0"/>
    <n v="0"/>
    <n v="0"/>
    <n v="1"/>
    <n v="0"/>
    <n v="0"/>
    <n v="0"/>
    <n v="0"/>
    <n v="0"/>
    <n v="0"/>
    <n v="0"/>
    <n v="0"/>
    <n v="0"/>
    <n v="0"/>
    <n v="1"/>
    <n v="1527.0363145209371"/>
    <n v="305.57976753065202"/>
    <n v="154.13309153469152"/>
    <n v="164.4446987340408"/>
    <n v="11.591242512894661"/>
    <n v="7.5056259542357031"/>
    <n v="5.9151013312832239"/>
    <n v="5.2958722567685079"/>
    <n v="5.3662009072390662"/>
    <n v="0"/>
    <n v="1"/>
    <n v="98263.898320503155"/>
    <n v="109313.59801366285"/>
    <n v="11.609299438818057"/>
    <n v="115472.87000014246"/>
    <n v="11.664180612887302"/>
    <n v="115659.99767762098"/>
    <n v="11.66688301431893"/>
    <n v="11.516237605446914"/>
    <n v="11.502516070451648"/>
  </r>
  <r>
    <x v="2"/>
    <x v="78"/>
    <n v="1542.3066775405773"/>
    <n v="308.63556520595853"/>
    <n v="1404.1372031789076"/>
    <n v="180.88916860744132"/>
    <n v="125251.1135903033"/>
    <n v="3435.9686145328847"/>
    <x v="1"/>
    <x v="78"/>
    <n v="6241"/>
    <n v="8.738895704934043"/>
    <x v="0"/>
    <n v="7"/>
    <n v="0"/>
    <n v="0"/>
    <n v="0"/>
    <n v="0"/>
    <n v="0"/>
    <n v="0"/>
    <n v="1"/>
    <n v="0"/>
    <n v="0"/>
    <n v="0"/>
    <n v="0"/>
    <n v="0"/>
    <n v="0"/>
    <n v="0"/>
    <n v="0"/>
    <n v="0"/>
    <n v="1"/>
    <n v="1542.3066775405773"/>
    <n v="308.63556520595853"/>
    <n v="1404.1372031789076"/>
    <n v="180.88916860744132"/>
    <n v="11.738075909848133"/>
    <n v="7.5139893005974043"/>
    <n v="5.9233132437919327"/>
    <n v="7.2789847706953639"/>
    <n v="5.4402187674313245"/>
    <n v="1"/>
    <n v="1"/>
    <n v="108295.11505266784"/>
    <n v="120375.90038452661"/>
    <n v="11.71192588682522"/>
    <n v="115466.52018727353"/>
    <n v="11.66417583747854"/>
    <n v="115641.56550288778"/>
    <n v="11.666670836930196"/>
    <n v="11.493027568472046"/>
    <n v="11.692946798035415"/>
  </r>
  <r>
    <x v="2"/>
    <x v="79"/>
    <n v="1557.7297442280847"/>
    <n v="311.72192085801817"/>
    <n v="1529.1376143433292"/>
    <n v="198.97808546818513"/>
    <n v="126463.31763508228"/>
    <n v="3597.5673648976176"/>
    <x v="1"/>
    <x v="79"/>
    <n v="6400"/>
    <n v="8.7640532693477624"/>
    <x v="0"/>
    <n v="7"/>
    <n v="0"/>
    <n v="0"/>
    <n v="0"/>
    <n v="0"/>
    <n v="0"/>
    <n v="0"/>
    <n v="1"/>
    <n v="0"/>
    <n v="0"/>
    <n v="0"/>
    <n v="0"/>
    <n v="0"/>
    <n v="0"/>
    <n v="0"/>
    <n v="0"/>
    <n v="0"/>
    <n v="1"/>
    <n v="1557.7297442280847"/>
    <n v="311.72192085801817"/>
    <n v="1529.1376143433292"/>
    <n v="198.97808546818513"/>
    <n v="11.747707565928312"/>
    <n v="7.5223658745393696"/>
    <n v="5.9315393858482652"/>
    <n v="7.361703264827927"/>
    <n v="5.515770836332246"/>
    <n v="1"/>
    <n v="1"/>
    <n v="108270.7247395841"/>
    <n v="120351.80299448493"/>
    <n v="11.711668269560441"/>
    <n v="115461.34907308042"/>
    <n v="11.66418800727147"/>
    <n v="115623.36518556223"/>
    <n v="11.666461328510264"/>
    <n v="11.507556809405719"/>
    <n v="11.710101998480093"/>
  </r>
  <r>
    <x v="2"/>
    <x v="80"/>
    <n v="1573.3070416088365"/>
    <n v="314.83914006659836"/>
    <n v="1541.6376554597714"/>
    <n v="218.87589401500364"/>
    <n v="127146.82656145583"/>
    <n v="3648.6597311502101"/>
    <x v="1"/>
    <x v="80"/>
    <n v="6561"/>
    <n v="8.7888983093448783"/>
    <x v="0"/>
    <n v="7"/>
    <n v="0"/>
    <n v="0"/>
    <n v="0"/>
    <n v="0"/>
    <n v="0"/>
    <n v="0"/>
    <n v="1"/>
    <n v="0"/>
    <n v="0"/>
    <n v="0"/>
    <n v="0"/>
    <n v="0"/>
    <n v="0"/>
    <n v="0"/>
    <n v="0"/>
    <n v="0"/>
    <n v="1"/>
    <n v="1573.3070416088365"/>
    <n v="314.83914006659836"/>
    <n v="1541.6376554597714"/>
    <n v="218.87589401500364"/>
    <n v="11.753097812311953"/>
    <n v="7.5307555863765296"/>
    <n v="5.93977966523315"/>
    <n v="7.3696108901901232"/>
    <n v="5.5927739189086729"/>
    <n v="1"/>
    <n v="1"/>
    <n v="108246.33442650034"/>
    <n v="120327.70560444322"/>
    <n v="11.71141065229566"/>
    <n v="115457.35665756313"/>
    <n v="11.66421712226609"/>
    <n v="115605.39096498677"/>
    <n v="11.666254422746759"/>
    <n v="11.512450171549142"/>
    <n v="11.7209647938774"/>
  </r>
  <r>
    <x v="2"/>
    <x v="81"/>
    <n v="1589.0401119818548"/>
    <n v="317.98753146726438"/>
    <n v="1542.8876595714157"/>
    <n v="240.76348341650402"/>
    <n v="127780.09177186362"/>
    <n v="3690.6787864370394"/>
    <x v="1"/>
    <x v="81"/>
    <n v="6724"/>
    <n v="8.8134384945285067"/>
    <x v="0"/>
    <n v="7"/>
    <n v="0"/>
    <n v="0"/>
    <n v="0"/>
    <n v="0"/>
    <n v="0"/>
    <n v="0"/>
    <n v="1"/>
    <n v="0"/>
    <n v="0"/>
    <n v="0"/>
    <n v="0"/>
    <n v="0"/>
    <n v="0"/>
    <n v="0"/>
    <n v="0"/>
    <n v="0"/>
    <n v="1"/>
    <n v="1589.0401119818548"/>
    <n v="317.98753146726438"/>
    <n v="1542.8876595714157"/>
    <n v="240.76348341650402"/>
    <n v="11.758066032358171"/>
    <n v="7.5391583466908925"/>
    <n v="5.9480339899280343"/>
    <n v="7.3703982243953323"/>
    <n v="5.6711453543847181"/>
    <n v="1"/>
    <n v="1"/>
    <n v="108221.9441134166"/>
    <n v="120303.60821440152"/>
    <n v="11.711153035030881"/>
    <n v="115454.54294072164"/>
    <n v="11.664263182462399"/>
    <n v="115587.63729256344"/>
    <n v="11.666050055768379"/>
    <n v="11.51667487822567"/>
    <n v="11.731382320887018"/>
  </r>
  <r>
    <x v="2"/>
    <x v="82"/>
    <n v="1604.9305130715238"/>
    <n v="321.16740678193696"/>
    <n v="1543.0126599825801"/>
    <n v="264.83983175815445"/>
    <n v="128408.35726718437"/>
    <n v="3733.9504115941954"/>
    <x v="1"/>
    <x v="82"/>
    <n v="6889"/>
    <n v="8.8376812155931965"/>
    <x v="0"/>
    <n v="7"/>
    <n v="0"/>
    <n v="0"/>
    <n v="0"/>
    <n v="0"/>
    <n v="0"/>
    <n v="0"/>
    <n v="1"/>
    <n v="0"/>
    <n v="0"/>
    <n v="0"/>
    <n v="0"/>
    <n v="0"/>
    <n v="0"/>
    <n v="0"/>
    <n v="0"/>
    <n v="0"/>
    <n v="1"/>
    <n v="1604.9305130715238"/>
    <n v="321.16740678193696"/>
    <n v="1543.0126599825801"/>
    <n v="264.83983175815445"/>
    <n v="11.762970755870539"/>
    <n v="7.5475740663361455"/>
    <n v="5.9563022681213376"/>
    <n v="7.3704769237323546"/>
    <n v="5.7508036635895134"/>
    <n v="1"/>
    <n v="1"/>
    <n v="108197.55380033285"/>
    <n v="120279.51082435982"/>
    <n v="11.7108954177661"/>
    <n v="115452.907922556"/>
    <n v="11.664326187860402"/>
    <n v="115570.09882147155"/>
    <n v="11.665848166026526"/>
    <n v="11.521156569921049"/>
    <n v="11.741899260176051"/>
  </r>
  <r>
    <x v="2"/>
    <x v="83"/>
    <n v="1620.9798181811348"/>
    <n v="324.37908084975635"/>
    <n v="1543.0251600236966"/>
    <n v="1053.670861709988"/>
    <n v="136609.3347315116"/>
    <n v="4542.0549207645763"/>
    <x v="1"/>
    <x v="83"/>
    <n v="7056"/>
    <n v="8.8616335976866267"/>
    <x v="0"/>
    <n v="8"/>
    <n v="0"/>
    <n v="0"/>
    <n v="0"/>
    <n v="0"/>
    <n v="0"/>
    <n v="0"/>
    <n v="0"/>
    <n v="1"/>
    <n v="0"/>
    <n v="0"/>
    <n v="0"/>
    <n v="0"/>
    <n v="0"/>
    <n v="0"/>
    <n v="0"/>
    <n v="0"/>
    <n v="1"/>
    <n v="1620.9798181811348"/>
    <n v="324.37908084975635"/>
    <n v="1543.0251600236966"/>
    <n v="1053.670861709988"/>
    <n v="11.824880560032266"/>
    <n v="7.5560026564423213"/>
    <n v="5.964584408214785"/>
    <n v="7.3704847933254207"/>
    <n v="7.0060376695002269"/>
    <n v="1"/>
    <n v="1"/>
    <n v="110496.73109696734"/>
    <n v="120255.41343431812"/>
    <n v="11.710637800501321"/>
    <n v="115452.45160306616"/>
    <n v="11.664406138460093"/>
    <n v="115552.77039700112"/>
    <n v="11.665648694184043"/>
    <n v="11.647624220422806"/>
    <n v="11.898557134299365"/>
  </r>
  <r>
    <x v="2"/>
    <x v="84"/>
    <n v="1637.1896163481729"/>
    <n v="327.62287165825393"/>
    <n v="1543.0264100278082"/>
    <n v="1118.6793802706597"/>
    <n v="137034.62828047766"/>
    <n v="4626.5182783048949"/>
    <x v="1"/>
    <x v="84"/>
    <n v="7225"/>
    <n v="8.8853025129806333"/>
    <x v="0"/>
    <n v="8"/>
    <n v="0"/>
    <n v="0"/>
    <n v="0"/>
    <n v="0"/>
    <n v="0"/>
    <n v="0"/>
    <n v="0"/>
    <n v="1"/>
    <n v="0"/>
    <n v="0"/>
    <n v="0"/>
    <n v="0"/>
    <n v="0"/>
    <n v="0"/>
    <n v="0"/>
    <n v="0"/>
    <n v="1"/>
    <n v="1637.1896163481729"/>
    <n v="327.62287165825393"/>
    <n v="1543.0264100278082"/>
    <n v="1118.6793802706597"/>
    <n v="11.827988934042908"/>
    <n v="7.564444028420489"/>
    <n v="5.9728803188296231"/>
    <n v="7.3704855802813212"/>
    <n v="7.0632902692521506"/>
    <n v="1"/>
    <n v="1"/>
    <n v="110472.3407838836"/>
    <n v="120231.31604427642"/>
    <n v="11.71038018323654"/>
    <n v="115453.17398225215"/>
    <n v="11.664503034261477"/>
    <n v="115535.64704745827"/>
    <n v="11.665451583010512"/>
    <n v="11.658638760648653"/>
    <n v="11.906283361391555"/>
  </r>
  <r>
    <x v="2"/>
    <x v="85"/>
    <n v="1653.5615125013132"/>
    <n v="330.89910037483645"/>
    <n v="1543.0265350282193"/>
    <n v="1128.3298040841657"/>
    <n v="137167.03840164046"/>
    <n v="4655.816951988535"/>
    <x v="1"/>
    <x v="85"/>
    <n v="7396"/>
    <n v="8.9086945925070147"/>
    <x v="0"/>
    <n v="8"/>
    <n v="0"/>
    <n v="0"/>
    <n v="0"/>
    <n v="0"/>
    <n v="0"/>
    <n v="0"/>
    <n v="0"/>
    <n v="1"/>
    <n v="0"/>
    <n v="0"/>
    <n v="0"/>
    <n v="0"/>
    <n v="0"/>
    <n v="0"/>
    <n v="0"/>
    <n v="0"/>
    <n v="1"/>
    <n v="1653.5615125013132"/>
    <n v="330.89910037483645"/>
    <n v="1543.0265350282193"/>
    <n v="1128.3298040841657"/>
    <n v="11.828954720524495"/>
    <n v="7.5728980939674182"/>
    <n v="5.9811899088127225"/>
    <n v="7.370485658976877"/>
    <n v="7.0715166883242455"/>
    <n v="1"/>
    <n v="1"/>
    <n v="110447.95047079986"/>
    <n v="120207.21865423472"/>
    <n v="11.71012256597176"/>
    <n v="115455.07506011396"/>
    <n v="11.664616875264551"/>
    <n v="115518.7239756027"/>
    <n v="11.665256777283698"/>
    <n v="11.660830221038687"/>
    <n v="11.907915379028987"/>
  </r>
  <r>
    <x v="2"/>
    <x v="86"/>
    <n v="1670.0971276190878"/>
    <n v="334.20809137858481"/>
    <n v="306.18534057487193"/>
    <n v="1027.6486598598062"/>
    <n v="125631.92856258247"/>
    <n v="3338.1392194323507"/>
    <x v="1"/>
    <x v="86"/>
    <n v="7569"/>
    <n v="8.9318162373091674"/>
    <x v="0"/>
    <n v="8"/>
    <n v="0"/>
    <n v="0"/>
    <n v="0"/>
    <n v="0"/>
    <n v="0"/>
    <n v="0"/>
    <n v="0"/>
    <n v="1"/>
    <n v="0"/>
    <n v="0"/>
    <n v="0"/>
    <n v="0"/>
    <n v="0"/>
    <n v="0"/>
    <n v="0"/>
    <n v="0"/>
    <n v="1"/>
    <n v="1670.0971276190878"/>
    <n v="334.20809137858481"/>
    <n v="306.18534057487193"/>
    <n v="1027.6486598598062"/>
    <n v="11.741111709011596"/>
    <n v="7.5813647650701927"/>
    <n v="5.9895130872425684"/>
    <n v="5.8623912721600897"/>
    <n v="6.9821687198427167"/>
    <n v="1"/>
    <n v="1"/>
    <n v="110423.56015771611"/>
    <n v="120183.12126419303"/>
    <n v="11.709864948706979"/>
    <n v="115458.15483665158"/>
    <n v="11.664747661469315"/>
    <n v="115501.99655057985"/>
    <n v="11.665064223696671"/>
    <n v="11.536242398768868"/>
    <n v="11.766918975822668"/>
  </r>
  <r>
    <x v="2"/>
    <x v="87"/>
    <n v="1686.7980988902116"/>
    <n v="337.55017229237069"/>
    <n v="184.02004800025765"/>
    <n v="926.09897749223137"/>
    <n v="118536.51273032506"/>
    <n v="3134.4672966750713"/>
    <x v="1"/>
    <x v="87"/>
    <n v="7744"/>
    <n v="8.9546736289564137"/>
    <x v="0"/>
    <n v="9"/>
    <n v="0"/>
    <n v="0"/>
    <n v="0"/>
    <n v="0"/>
    <n v="0"/>
    <n v="0"/>
    <n v="0"/>
    <n v="0"/>
    <n v="1"/>
    <n v="0"/>
    <n v="0"/>
    <n v="0"/>
    <n v="0"/>
    <n v="0"/>
    <n v="0"/>
    <n v="0"/>
    <n v="1"/>
    <n v="1686.7980988902116"/>
    <n v="337.55017229237069"/>
    <n v="184.02004800025765"/>
    <n v="926.09897749223137"/>
    <n v="11.682976316403318"/>
    <n v="7.5898439540107621"/>
    <n v="5.9978497634351315"/>
    <n v="5.4354608048442188"/>
    <n v="6.8831576332646556"/>
    <n v="1"/>
    <n v="1"/>
    <n v="101023.31911564482"/>
    <n v="112071.21245004523"/>
    <n v="11.632080615711246"/>
    <n v="115462.41331186504"/>
    <n v="11.664895392875771"/>
    <n v="115485.4603003144"/>
    <n v="11.664873870770249"/>
    <n v="11.509926263161828"/>
    <n v="11.718277534553067"/>
  </r>
  <r>
    <x v="2"/>
    <x v="88"/>
    <n v="1703.6660798755668"/>
    <n v="340.92567401529436"/>
    <n v="173.33753388222391"/>
    <n v="833.61059810484892"/>
    <n v="117609.0524534749"/>
    <n v="3051.539885877934"/>
    <x v="1"/>
    <x v="88"/>
    <n v="7921"/>
    <n v="8.9772727394642793"/>
    <x v="0"/>
    <n v="9"/>
    <n v="0"/>
    <n v="0"/>
    <n v="0"/>
    <n v="0"/>
    <n v="0"/>
    <n v="0"/>
    <n v="0"/>
    <n v="0"/>
    <n v="1"/>
    <n v="0"/>
    <n v="0"/>
    <n v="0"/>
    <n v="0"/>
    <n v="0"/>
    <n v="0"/>
    <n v="0"/>
    <n v="1"/>
    <n v="1703.6660798755668"/>
    <n v="340.92567401529436"/>
    <n v="173.33753388222391"/>
    <n v="833.61059810484892"/>
    <n v="11.675121288129308"/>
    <n v="7.5983355733704148"/>
    <n v="6.0061998469496301"/>
    <n v="5.3877741657910212"/>
    <n v="6.7835675627577974"/>
    <n v="1"/>
    <n v="1"/>
    <n v="100998.92880256107"/>
    <n v="112047.11506000353"/>
    <n v="11.631822998446465"/>
    <n v="115467.85048575429"/>
    <n v="11.665060069483916"/>
    <n v="115469.11090433336"/>
    <n v="11.664685668770385"/>
    <n v="11.494904741854784"/>
    <n v="11.702381655857325"/>
  </r>
  <r>
    <x v="2"/>
    <x v="89"/>
    <n v="1720.7027406718398"/>
    <n v="344.33493075544732"/>
    <n v="173.81863776124251"/>
    <n v="750.26169013054812"/>
    <n v="117109.72969664434"/>
    <n v="2989.1179993190776"/>
    <x v="1"/>
    <x v="89"/>
    <n v="8100"/>
    <n v="8.99961934066053"/>
    <x v="0"/>
    <n v="9"/>
    <n v="0"/>
    <n v="0"/>
    <n v="0"/>
    <n v="0"/>
    <n v="0"/>
    <n v="0"/>
    <n v="0"/>
    <n v="0"/>
    <n v="1"/>
    <n v="0"/>
    <n v="0"/>
    <n v="0"/>
    <n v="0"/>
    <n v="0"/>
    <n v="0"/>
    <n v="0"/>
    <n v="1"/>
    <n v="1720.7027406718398"/>
    <n v="344.33493075544732"/>
    <n v="173.81863776124251"/>
    <n v="750.26169013054812"/>
    <n v="11.67086663491845"/>
    <n v="7.6068395360341592"/>
    <n v="6.0145632475941726"/>
    <n v="5.3899714237825886"/>
    <n v="6.6844431181329931"/>
    <n v="1"/>
    <n v="1"/>
    <n v="100974.53848947733"/>
    <n v="112023.01766996185"/>
    <n v="11.631565381181685"/>
    <n v="115474.46635831938"/>
    <n v="11.665241691293753"/>
    <n v="115452.94418699018"/>
    <n v="11.664499569630163"/>
    <n v="11.482334284124779"/>
    <n v="11.690860943941622"/>
  </r>
  <r>
    <x v="2"/>
    <x v="90"/>
    <n v="1737.9097680768202"/>
    <n v="347.77828006300183"/>
    <n v="175.43159699287457"/>
    <n v="675.2367363011117"/>
    <n v="116654.63470379228"/>
    <n v="2936.3563814338086"/>
    <x v="1"/>
    <x v="90"/>
    <n v="8281"/>
    <n v="9.0217190130336995"/>
    <x v="0"/>
    <n v="9"/>
    <n v="0"/>
    <n v="0"/>
    <n v="0"/>
    <n v="0"/>
    <n v="0"/>
    <n v="0"/>
    <n v="0"/>
    <n v="0"/>
    <n v="1"/>
    <n v="0"/>
    <n v="0"/>
    <n v="0"/>
    <n v="0"/>
    <n v="0"/>
    <n v="0"/>
    <n v="0"/>
    <n v="1"/>
    <n v="1737.9097680768202"/>
    <n v="347.77828006300183"/>
    <n v="175.43159699287457"/>
    <n v="675.2367363011117"/>
    <n v="11.666973008368757"/>
    <n v="7.615355755195016"/>
    <n v="6.0229398754312911"/>
    <n v="5.3973029694815811"/>
    <n v="6.5859511752593143"/>
    <n v="1"/>
    <n v="1"/>
    <n v="100950.14817639359"/>
    <n v="111998.92027992014"/>
    <n v="11.631307763916904"/>
    <n v="115482.26092956029"/>
    <n v="11.665440258305281"/>
    <n v="115436.95611106328"/>
    <n v="11.664315526876113"/>
    <n v="11.471199284772274"/>
    <n v="11.679863855419525"/>
  </r>
  <r>
    <x v="2"/>
    <x v="91"/>
    <n v="1755.2888657563717"/>
    <n v="351.25606286363183"/>
    <n v="177.17339024820529"/>
    <n v="607.71318418936244"/>
    <n v="116203.93678379721"/>
    <n v="2891.4315030575713"/>
    <x v="1"/>
    <x v="91"/>
    <n v="8464"/>
    <n v="9.0435771540980809"/>
    <x v="0"/>
    <n v="9"/>
    <n v="0"/>
    <n v="0"/>
    <n v="0"/>
    <n v="0"/>
    <n v="0"/>
    <n v="0"/>
    <n v="0"/>
    <n v="0"/>
    <n v="1"/>
    <n v="0"/>
    <n v="0"/>
    <n v="0"/>
    <n v="0"/>
    <n v="0"/>
    <n v="0"/>
    <n v="0"/>
    <n v="1"/>
    <n v="1755.2888657563717"/>
    <n v="351.25606286363183"/>
    <n v="177.17339024820529"/>
    <n v="607.71318418936244"/>
    <n v="11.663102002204688"/>
    <n v="7.6238841443582146"/>
    <n v="6.031329640783361"/>
    <n v="5.405160216575875"/>
    <n v="6.4881658168636829"/>
    <n v="1"/>
    <n v="1"/>
    <n v="100925.75786330985"/>
    <n v="111974.82288987844"/>
    <n v="11.631050146652125"/>
    <n v="115491.23419947701"/>
    <n v="11.6656557705185"/>
    <n v="115421.14277170434"/>
    <n v="11.664133495558543"/>
    <n v="11.461280067263674"/>
    <n v="11.669000803988462"/>
  </r>
  <r>
    <x v="2"/>
    <x v="92"/>
    <n v="1772.8417544130839"/>
    <n v="354.76862349226815"/>
    <n v="178.94387187922752"/>
    <n v="546.94187792226239"/>
    <n v="108055.17929963414"/>
    <n v="2853.4961277068419"/>
    <x v="1"/>
    <x v="92"/>
    <n v="8649"/>
    <n v="9.0651989863065126"/>
    <x v="0"/>
    <n v="10"/>
    <n v="0"/>
    <n v="0"/>
    <n v="0"/>
    <n v="0"/>
    <n v="0"/>
    <n v="0"/>
    <n v="0"/>
    <n v="0"/>
    <n v="0"/>
    <n v="1"/>
    <n v="0"/>
    <n v="0"/>
    <n v="0"/>
    <n v="0"/>
    <n v="0"/>
    <n v="0"/>
    <n v="1"/>
    <n v="1772.8417544130839"/>
    <n v="354.76862349226815"/>
    <n v="178.94387187922752"/>
    <n v="546.94187792226239"/>
    <n v="11.590397295072515"/>
    <n v="7.6324246173452917"/>
    <n v="6.0397324542379076"/>
    <n v="5.4130841055646046"/>
    <n v="6.3911552009912818"/>
    <n v="1"/>
    <n v="1"/>
    <n v="87448.708706134086"/>
    <n v="98498.457219800795"/>
    <n v="11.485877034677765"/>
    <n v="98609.146748849482"/>
    <n v="11.487404674282056"/>
    <n v="98535.946019627008"/>
    <n v="11.485761501447632"/>
    <n v="11.452448368725225"/>
    <n v="11.658240534699434"/>
  </r>
  <r>
    <x v="2"/>
    <x v="93"/>
    <n v="1790.5701719566184"/>
    <n v="358.31630972719086"/>
    <n v="180.73318537087383"/>
    <n v="492.24769134521978"/>
    <n v="107604.95991244889"/>
    <n v="2821.867358399903"/>
    <x v="1"/>
    <x v="93"/>
    <n v="8836"/>
    <n v="9.0865895645400077"/>
    <x v="0"/>
    <n v="10"/>
    <n v="0"/>
    <n v="0"/>
    <n v="0"/>
    <n v="0"/>
    <n v="0"/>
    <n v="0"/>
    <n v="0"/>
    <n v="0"/>
    <n v="0"/>
    <n v="1"/>
    <n v="0"/>
    <n v="0"/>
    <n v="0"/>
    <n v="0"/>
    <n v="0"/>
    <n v="0"/>
    <n v="1"/>
    <n v="1790.5701719566184"/>
    <n v="358.31630972719086"/>
    <n v="180.73318537087383"/>
    <n v="492.24769134521978"/>
    <n v="11.586222021488043"/>
    <n v="7.6409770882980874"/>
    <n v="6.0481482266528026"/>
    <n v="5.4210289889626608"/>
    <n v="6.2949912865092417"/>
    <n v="1"/>
    <n v="1"/>
    <n v="87424.318393050344"/>
    <n v="98474.359829759094"/>
    <n v="11.485619417412986"/>
    <n v="98620.47741611785"/>
    <n v="11.487654076898655"/>
    <n v="98520.470940035666"/>
    <n v="11.485583363923132"/>
    <n v="11.444595706454999"/>
    <n v="11.647588038604441"/>
  </r>
  <r>
    <x v="2"/>
    <x v="94"/>
    <n v="1808.4758736757674"/>
    <n v="361.89947282446275"/>
    <n v="182.54050470186797"/>
    <n v="443.02292233221618"/>
    <n v="107154.7447913986"/>
    <n v="2795.9387735343144"/>
    <x v="1"/>
    <x v="94"/>
    <n v="9025"/>
    <n v="9.1077537832010815"/>
    <x v="0"/>
    <n v="10"/>
    <n v="0"/>
    <n v="0"/>
    <n v="0"/>
    <n v="0"/>
    <n v="0"/>
    <n v="0"/>
    <n v="0"/>
    <n v="0"/>
    <n v="0"/>
    <n v="1"/>
    <n v="0"/>
    <n v="0"/>
    <n v="0"/>
    <n v="0"/>
    <n v="0"/>
    <n v="0"/>
    <n v="1"/>
    <n v="1808.4758736757674"/>
    <n v="361.89947282446275"/>
    <n v="182.54050470186797"/>
    <n v="443.02292233221618"/>
    <n v="11.582029281688916"/>
    <n v="7.6495414716826433"/>
    <n v="6.0565768691613453"/>
    <n v="5.4289902525722118"/>
    <n v="6.1997509880000914"/>
    <n v="1"/>
    <n v="1"/>
    <n v="87399.928079966601"/>
    <n v="98450.262439717393"/>
    <n v="11.485361800148205"/>
    <n v="98632.986782062027"/>
    <n v="11.487920424716947"/>
    <n v="98505.159620972961"/>
    <n v="11.48540711148717"/>
    <n v="11.437625150786349"/>
    <n v="11.637052473562889"/>
  </r>
  <r>
    <x v="2"/>
    <x v="95"/>
    <n v="1826.5606324122327"/>
    <n v="365.51846755270736"/>
    <n v="184.36590849661519"/>
    <n v="398.72063011114642"/>
    <n v="106704.53009258656"/>
    <n v="2775.1656385727019"/>
    <x v="1"/>
    <x v="95"/>
    <n v="9216"/>
    <n v="9.1286963829356722"/>
    <x v="0"/>
    <n v="10"/>
    <n v="0"/>
    <n v="0"/>
    <n v="0"/>
    <n v="0"/>
    <n v="0"/>
    <n v="0"/>
    <n v="0"/>
    <n v="0"/>
    <n v="0"/>
    <n v="1"/>
    <n v="0"/>
    <n v="0"/>
    <n v="0"/>
    <n v="0"/>
    <n v="0"/>
    <n v="0"/>
    <n v="1"/>
    <n v="1826.5606324122327"/>
    <n v="365.51846755270736"/>
    <n v="184.36590849661519"/>
    <n v="398.72063011114642"/>
    <n v="11.577818892738989"/>
    <n v="7.6581176822929979"/>
    <n v="6.0650182931772418"/>
    <n v="5.4369673534307434"/>
    <n v="6.1055163274448248"/>
    <n v="1"/>
    <n v="1"/>
    <n v="87375.537766882859"/>
    <n v="98426.165049675707"/>
    <n v="11.485104182883425"/>
    <n v="98646.674846682028"/>
    <n v="11.488203717736928"/>
    <n v="98490.00863280402"/>
    <n v="11.48523270466036"/>
    <n v="11.431449544966204"/>
    <n v="11.626643984689423"/>
  </r>
  <r>
    <x v="2"/>
    <x v="96"/>
    <n v="1844.826238736151"/>
    <n v="369.17365222823446"/>
    <n v="186.20956745635419"/>
    <n v="358.848567101247"/>
    <n v="105221.66027817354"/>
    <n v="2759.0580255219866"/>
    <x v="1"/>
    <x v="96"/>
    <n v="9409"/>
    <n v="9.1494219570067656"/>
    <x v="0"/>
    <n v="11"/>
    <n v="0"/>
    <n v="0"/>
    <n v="0"/>
    <n v="0"/>
    <n v="0"/>
    <n v="0"/>
    <n v="0"/>
    <n v="0"/>
    <n v="0"/>
    <n v="0"/>
    <n v="1"/>
    <n v="0"/>
    <n v="0"/>
    <n v="0"/>
    <n v="0"/>
    <n v="0"/>
    <n v="1"/>
    <n v="1844.826238736151"/>
    <n v="369.17365222823446"/>
    <n v="186.20956745635419"/>
    <n v="358.848567101247"/>
    <n v="11.563824454272394"/>
    <n v="7.666705635254889"/>
    <n v="6.0734724103994617"/>
    <n v="5.4449601525499887"/>
    <n v="6.0123744060835875"/>
    <n v="1"/>
    <n v="1"/>
    <n v="107856.08941716045"/>
    <n v="119942.14736377602"/>
    <n v="11.70728877605918"/>
    <n v="115553.78102919793"/>
    <n v="11.666987509609953"/>
    <n v="115344.56902360539"/>
    <n v="11.663252035928718"/>
    <n v="11.425990465476609"/>
    <n v="11.616373383519587"/>
  </r>
  <r>
    <x v="2"/>
    <x v="97"/>
    <n v="1863.2745011233692"/>
    <n v="372.86538875051679"/>
    <n v="188.07166311839504"/>
    <n v="322.96371039124381"/>
    <n v="104771.44562528623"/>
    <n v="2747.1752633835249"/>
    <x v="1"/>
    <x v="97"/>
    <n v="9604"/>
    <n v="9.1699349573411446"/>
    <x v="0"/>
    <n v="11"/>
    <n v="0"/>
    <n v="0"/>
    <n v="0"/>
    <n v="0"/>
    <n v="0"/>
    <n v="0"/>
    <n v="0"/>
    <n v="0"/>
    <n v="0"/>
    <n v="0"/>
    <n v="1"/>
    <n v="0"/>
    <n v="0"/>
    <n v="0"/>
    <n v="0"/>
    <n v="0"/>
    <n v="1"/>
    <n v="1863.2745011233692"/>
    <n v="372.86538875051679"/>
    <n v="188.07166311839504"/>
    <n v="322.96371039124381"/>
    <n v="11.559536548336062"/>
    <n v="7.6753052460293443"/>
    <n v="6.0819391328169967"/>
    <n v="5.4529685510890724"/>
    <n v="5.9204172739352483"/>
    <n v="1"/>
    <n v="1"/>
    <n v="107831.6991040767"/>
    <n v="119918.04997373433"/>
    <n v="11.707031158794399"/>
    <n v="115569.82649116957"/>
    <n v="11.667304693033316"/>
    <n v="115329.7288304434"/>
    <n v="11.663081206741225"/>
    <n v="11.421177342568139"/>
    <n v="11.606252100306117"/>
  </r>
  <r>
    <x v="2"/>
    <x v="98"/>
    <n v="1881.9072461345027"/>
    <n v="376.59404263802196"/>
    <n v="189.95237974832671"/>
    <n v="133.89910327549779"/>
    <n v="99894.321588576102"/>
    <n v="2582.3527717963493"/>
    <x v="1"/>
    <x v="98"/>
    <n v="9801"/>
    <n v="9.1902397002691796"/>
    <x v="0"/>
    <n v="11"/>
    <n v="0"/>
    <n v="0"/>
    <n v="0"/>
    <n v="0"/>
    <n v="0"/>
    <n v="0"/>
    <n v="0"/>
    <n v="0"/>
    <n v="0"/>
    <n v="0"/>
    <n v="1"/>
    <n v="0"/>
    <n v="0"/>
    <n v="0"/>
    <n v="0"/>
    <n v="0"/>
    <n v="1"/>
    <n v="1881.9072461345027"/>
    <n v="376.59404263802196"/>
    <n v="189.95237974832671"/>
    <n v="133.89910327549779"/>
    <n v="11.511868122065943"/>
    <n v="7.6839164304161836"/>
    <n v="6.0904183727135059"/>
    <n v="5.4609924542669592"/>
    <n v="5.2122284924019668"/>
    <n v="1"/>
    <n v="1"/>
    <n v="107807.30879099296"/>
    <n v="119893.95258369263"/>
    <n v="11.706773541529619"/>
    <n v="115587.05065181703"/>
    <n v="11.66763882165837"/>
    <n v="115315.03930174235"/>
    <n v="11.662912111890147"/>
    <n v="11.391940032591187"/>
    <n v="11.519523567514071"/>
  </r>
  <r>
    <x v="2"/>
    <x v="99"/>
    <n v="1900.7263185957777"/>
    <n v="380.35998306440217"/>
    <n v="191.85190354568476"/>
    <n v="131.17990690810623"/>
    <n v="99928.687906012899"/>
    <n v="2604.1181121139707"/>
    <x v="1"/>
    <x v="99"/>
    <n v="10000"/>
    <n v="9.2103403719761836"/>
    <x v="0"/>
    <n v="11"/>
    <n v="0"/>
    <n v="0"/>
    <n v="0"/>
    <n v="0"/>
    <n v="0"/>
    <n v="0"/>
    <n v="0"/>
    <n v="0"/>
    <n v="0"/>
    <n v="0"/>
    <n v="1"/>
    <n v="0"/>
    <n v="0"/>
    <n v="0"/>
    <n v="0"/>
    <n v="0"/>
    <n v="1"/>
    <n v="1900.7263185957777"/>
    <n v="380.35998306440217"/>
    <n v="191.85190354568476"/>
    <n v="131.17990690810623"/>
    <n v="11.512212089638671"/>
    <n v="7.6925391045574134"/>
    <n v="6.098910042671851"/>
    <n v="5.46903176778972"/>
    <n v="5.1972993005745929"/>
    <n v="1"/>
    <n v="1"/>
    <n v="107782.91847790922"/>
    <n v="119869.85519365093"/>
    <n v="11.706515924264838"/>
    <n v="115605.45351114031"/>
    <n v="11.667989895485114"/>
    <n v="115300.49740899359"/>
    <n v="11.662744716513567"/>
    <n v="11.392437464898123"/>
    <n v="11.518982329552431"/>
  </r>
  <r>
    <x v="2"/>
    <x v="100"/>
    <n v="1919.7335817816866"/>
    <n v="384.16358289504626"/>
    <n v="193.77042258112911"/>
    <n v="140.98355247161746"/>
    <n v="100477.52109613165"/>
    <n v="2638.6511397294789"/>
    <x v="1"/>
    <x v="100"/>
    <n v="10201"/>
    <n v="9.2302410336825194"/>
    <x v="0"/>
    <n v="12"/>
    <n v="0"/>
    <n v="0"/>
    <n v="0"/>
    <n v="0"/>
    <n v="0"/>
    <n v="0"/>
    <n v="0"/>
    <n v="0"/>
    <n v="0"/>
    <n v="0"/>
    <n v="0"/>
    <n v="1"/>
    <n v="0"/>
    <n v="0"/>
    <n v="0"/>
    <n v="0"/>
    <n v="1"/>
    <n v="1919.7335817816866"/>
    <n v="384.16358289504626"/>
    <n v="193.77042258112911"/>
    <n v="140.98355247161746"/>
    <n v="11.517689310777993"/>
    <n v="7.7011731849405329"/>
    <n v="6.1074140555785288"/>
    <n v="5.4770863975034247"/>
    <n v="5.2501087102119497"/>
    <n v="0"/>
    <n v="2"/>
    <n v="82822.335347347776"/>
    <n v="93871.009809860348"/>
    <n v="11.435983458302319"/>
    <n v="94194.404877210385"/>
    <n v="11.440577430299667"/>
    <n v="93968.854665479201"/>
    <n v="11.436635202852539"/>
    <n v="11.447086061552652"/>
    <n v="11.500947393429403"/>
  </r>
  <r>
    <x v="2"/>
    <x v="101"/>
    <n v="1938.930917599469"/>
    <n v="388.00521872399673"/>
    <n v="195.70812680693916"/>
    <n v="119.77508266779253"/>
    <n v="99697.943617222045"/>
    <n v="2642.4193457981974"/>
    <x v="1"/>
    <x v="101"/>
    <n v="10404"/>
    <n v="9.2499456265685414"/>
    <x v="0"/>
    <n v="12"/>
    <n v="0"/>
    <n v="0"/>
    <n v="0"/>
    <n v="0"/>
    <n v="0"/>
    <n v="0"/>
    <n v="0"/>
    <n v="0"/>
    <n v="0"/>
    <n v="0"/>
    <n v="0"/>
    <n v="1"/>
    <n v="0"/>
    <n v="0"/>
    <n v="0"/>
    <n v="0"/>
    <n v="1"/>
    <n v="1938.930917599469"/>
    <n v="388.00521872399673"/>
    <n v="195.70812680693916"/>
    <n v="119.77508266779253"/>
    <n v="11.509900330032323"/>
    <n v="7.7098185884017338"/>
    <n v="6.1159303246279917"/>
    <n v="5.4851562493669324"/>
    <n v="5.1321359517451324"/>
    <n v="0"/>
    <n v="2"/>
    <n v="82797.945034264034"/>
    <n v="93846.912419818662"/>
    <n v="11.43572584103754"/>
    <n v="94215.165133885312"/>
    <n v="11.440962394529793"/>
    <n v="93954.599317171276"/>
    <n v="11.436471105960921"/>
    <n v="11.444654798259945"/>
    <n v="11.487599851195705"/>
  </r>
  <r>
    <x v="2"/>
    <x v="102"/>
    <n v="1958.3202267754396"/>
    <n v="391.88527091123672"/>
    <n v="197.66520807500842"/>
    <n v="108.8837397522194"/>
    <n v="99304.989446093387"/>
    <n v="2656.7544455139041"/>
    <x v="1"/>
    <x v="102"/>
    <n v="10609"/>
    <n v="9.2694579764592717"/>
    <x v="0"/>
    <n v="12"/>
    <n v="0"/>
    <n v="0"/>
    <n v="0"/>
    <n v="0"/>
    <n v="0"/>
    <n v="0"/>
    <n v="0"/>
    <n v="0"/>
    <n v="0"/>
    <n v="0"/>
    <n v="0"/>
    <n v="1"/>
    <n v="0"/>
    <n v="0"/>
    <n v="0"/>
    <n v="0"/>
    <n v="1"/>
    <n v="1958.3202267754396"/>
    <n v="391.88527091123672"/>
    <n v="197.66520807500842"/>
    <n v="108.8837397522194"/>
    <n v="11.50595109495519"/>
    <n v="7.71847523212901"/>
    <n v="6.124458763326869"/>
    <n v="5.4932412294563173"/>
    <n v="5.0656736648992169"/>
    <n v="0"/>
    <n v="2"/>
    <n v="82773.554721180291"/>
    <n v="93822.815029776961"/>
    <n v="11.435468223772759"/>
    <n v="94237.104089236062"/>
    <n v="11.44136430396161"/>
    <n v="93940.483047649381"/>
    <n v="11.436308610040109"/>
    <n v="11.443879706214066"/>
    <n v="11.480657997903901"/>
  </r>
  <r>
    <x v="2"/>
    <x v="103"/>
    <n v="1977.9034290431773"/>
    <n v="395.80412362034906"/>
    <n v="199.64186015575851"/>
    <n v="128.17560326656212"/>
    <n v="100388.19255738331"/>
    <n v="2701.5250160858468"/>
    <x v="1"/>
    <x v="103"/>
    <n v="10816"/>
    <n v="9.288781798282745"/>
    <x v="0"/>
    <n v="12"/>
    <n v="0"/>
    <n v="0"/>
    <n v="0"/>
    <n v="0"/>
    <n v="0"/>
    <n v="0"/>
    <n v="0"/>
    <n v="0"/>
    <n v="0"/>
    <n v="0"/>
    <n v="0"/>
    <n v="1"/>
    <n v="0"/>
    <n v="0"/>
    <n v="0"/>
    <n v="0"/>
    <n v="1"/>
    <n v="1977.9034290431773"/>
    <n v="395.80412362034906"/>
    <n v="199.64186015575851"/>
    <n v="128.17560326656212"/>
    <n v="11.516799875313746"/>
    <n v="7.7271430336651656"/>
    <n v="6.1329992854980757"/>
    <n v="5.5013412439723259"/>
    <n v="5.1805414133114969"/>
    <n v="0"/>
    <n v="2"/>
    <n v="82749.164408096549"/>
    <n v="93798.71763973526"/>
    <n v="11.435210606507979"/>
    <n v="94260.22174326262"/>
    <n v="11.441783158595118"/>
    <n v="93926.503169337389"/>
    <n v="11.436147684152743"/>
    <n v="11.447929796756062"/>
    <n v="11.496260850783042"/>
  </r>
  <r>
    <x v="2"/>
    <x v="104"/>
    <n v="1997.6824633335973"/>
    <n v="399.76216485655254"/>
    <n v="201.63827875731607"/>
    <n v="143.34204840443286"/>
    <n v="101178.46635798449"/>
    <n v="2742.4249553518989"/>
    <x v="1"/>
    <x v="104"/>
    <n v="11025"/>
    <n v="9.3079207003150461"/>
    <x v="0"/>
    <n v="12"/>
    <n v="0"/>
    <n v="0"/>
    <n v="0"/>
    <n v="0"/>
    <n v="0"/>
    <n v="0"/>
    <n v="0"/>
    <n v="0"/>
    <n v="0"/>
    <n v="0"/>
    <n v="0"/>
    <n v="1"/>
    <n v="0"/>
    <n v="0"/>
    <n v="0"/>
    <n v="0"/>
    <n v="1"/>
    <n v="1997.6824633335973"/>
    <n v="399.76216485655254"/>
    <n v="201.63827875731607"/>
    <n v="143.34204840443286"/>
    <n v="11.524641230170115"/>
    <n v="7.7358219109107385"/>
    <n v="6.1415518052848244"/>
    <n v="5.5094561992480315"/>
    <n v="5.2624076724048381"/>
    <n v="0"/>
    <n v="2"/>
    <n v="82724.774095012806"/>
    <n v="93774.620249693558"/>
    <n v="11.4349529892432"/>
    <n v="94284.518095965002"/>
    <n v="11.442218958430317"/>
    <n v="93912.657071816895"/>
    <n v="11.435988298249637"/>
    <n v="11.451332488421434"/>
    <n v="11.507762930048447"/>
  </r>
  <r>
    <x v="2"/>
    <x v="105"/>
    <n v="2017.6592879669249"/>
    <n v="403.75978650511809"/>
    <n v="203.65466154488925"/>
    <n v="150.38582696430953"/>
    <n v="101972.33947260911"/>
    <n v="2775.459562981242"/>
    <x v="2"/>
    <x v="105"/>
    <n v="11236"/>
    <n v="9.3268781882241338"/>
    <x v="0"/>
    <n v="1"/>
    <n v="1"/>
    <n v="0"/>
    <n v="0"/>
    <n v="0"/>
    <n v="0"/>
    <n v="0"/>
    <n v="0"/>
    <n v="0"/>
    <n v="0"/>
    <n v="0"/>
    <n v="0"/>
    <n v="0"/>
    <n v="0"/>
    <n v="0"/>
    <n v="0"/>
    <n v="0"/>
    <n v="1"/>
    <n v="2017.6592879669249"/>
    <n v="403.75978650511809"/>
    <n v="203.65466154488925"/>
    <n v="150.38582696430953"/>
    <n v="11.532456873848931"/>
    <n v="7.7445117821268177"/>
    <n v="6.1501162371545268"/>
    <n v="5.5175860017564009"/>
    <n v="5.2982636679905202"/>
    <n v="0"/>
    <n v="1"/>
    <n v="83831.116009281017"/>
    <n v="94888.780955930153"/>
    <n v="11.448770626932431"/>
    <n v="94763.700484588306"/>
    <n v="11.446846611332139"/>
    <n v="93862.428871748707"/>
    <n v="11.435874553651104"/>
    <n v="11.538091361032082"/>
    <n v="11.53044220922844"/>
  </r>
  <r>
    <x v="2"/>
    <x v="106"/>
    <n v="2037.8358808465882"/>
    <n v="407.79738437016931"/>
    <n v="205.69120816033816"/>
    <n v="121.85852750383346"/>
    <n v="100922.51957950077"/>
    <n v="2773.1830008809293"/>
    <x v="2"/>
    <x v="106"/>
    <n v="11449"/>
    <n v="9.3456576689238116"/>
    <x v="0"/>
    <n v="1"/>
    <n v="1"/>
    <n v="0"/>
    <n v="0"/>
    <n v="0"/>
    <n v="0"/>
    <n v="0"/>
    <n v="0"/>
    <n v="0"/>
    <n v="0"/>
    <n v="0"/>
    <n v="0"/>
    <n v="0"/>
    <n v="0"/>
    <n v="0"/>
    <n v="0"/>
    <n v="0"/>
    <n v="1"/>
    <n v="2037.8358808465882"/>
    <n v="407.79738437016931"/>
    <n v="205.69120816033816"/>
    <n v="121.85852750383346"/>
    <n v="11.522108368550171"/>
    <n v="7.7532125659377762"/>
    <n v="6.1586924959025975"/>
    <n v="5.5257305581177532"/>
    <n v="5.1443614409337641"/>
    <n v="0"/>
    <n v="1"/>
    <n v="83806.725696197274"/>
    <n v="94864.683565888452"/>
    <n v="11.44851300966765"/>
    <n v="94790.35423464232"/>
    <n v="11.447316301570719"/>
    <n v="93848.842798696394"/>
    <n v="11.435718160954901"/>
    <n v="11.534545955420084"/>
    <n v="11.512637635938098"/>
  </r>
  <r>
    <x v="2"/>
    <x v="107"/>
    <n v="2058.2142396550498"/>
    <n v="411.87535821387098"/>
    <n v="207.74812024194148"/>
    <n v="109.34453521093963"/>
    <n v="100455.19069077959"/>
    <n v="2787.1822533218024"/>
    <x v="2"/>
    <x v="107"/>
    <n v="11664"/>
    <n v="9.3642624542484398"/>
    <x v="0"/>
    <n v="1"/>
    <n v="1"/>
    <n v="0"/>
    <n v="0"/>
    <n v="0"/>
    <n v="0"/>
    <n v="0"/>
    <n v="0"/>
    <n v="0"/>
    <n v="0"/>
    <n v="0"/>
    <n v="0"/>
    <n v="0"/>
    <n v="0"/>
    <n v="0"/>
    <n v="0"/>
    <n v="0"/>
    <n v="1"/>
    <n v="2058.2142396550498"/>
    <n v="411.87535821387098"/>
    <n v="207.74812024194148"/>
    <n v="109.34453521093963"/>
    <n v="11.517467043281123"/>
    <n v="7.7619241813339137"/>
    <n v="6.1672804966561516"/>
    <n v="5.5338897751070961"/>
    <n v="5.0685769085615746"/>
    <n v="0"/>
    <n v="1"/>
    <n v="83782.335383113532"/>
    <n v="94840.586175846751"/>
    <n v="11.448255392402871"/>
    <n v="94818.186683372158"/>
    <n v="11.447802937010991"/>
    <n v="93835.383109550268"/>
    <n v="11.435563223095558"/>
    <n v="11.53356587150239"/>
    <n v="11.504546469701701"/>
  </r>
  <r>
    <x v="2"/>
    <x v="108"/>
    <n v="2078.7963820515974"/>
    <n v="415.99411179600963"/>
    <n v="209.82560144436087"/>
    <n v="109.83014887940129"/>
    <n v="100632.04722674776"/>
    <n v="2814.4462441713695"/>
    <x v="2"/>
    <x v="108"/>
    <n v="11881"/>
    <n v="9.3826957644582869"/>
    <x v="0"/>
    <n v="1"/>
    <n v="1"/>
    <n v="0"/>
    <n v="0"/>
    <n v="0"/>
    <n v="0"/>
    <n v="0"/>
    <n v="0"/>
    <n v="0"/>
    <n v="0"/>
    <n v="0"/>
    <n v="0"/>
    <n v="0"/>
    <n v="0"/>
    <n v="0"/>
    <n v="0"/>
    <n v="0"/>
    <n v="1"/>
    <n v="2078.7963820515974"/>
    <n v="415.99411179600963"/>
    <n v="209.82560144436087"/>
    <n v="109.83014887940129"/>
    <n v="11.519226046820091"/>
    <n v="7.7706465476739996"/>
    <n v="6.1758801548776088"/>
    <n v="5.5420635596613508"/>
    <n v="5.0716274247930233"/>
    <n v="0"/>
    <n v="1"/>
    <n v="83757.945070029789"/>
    <n v="94816.488785805064"/>
    <n v="11.44799777513809"/>
    <n v="94847.197830777819"/>
    <n v="11.448306517652952"/>
    <n v="93822.047474603169"/>
    <n v="11.435409713255231"/>
    <n v="11.534670493248901"/>
    <n v="11.506257878580785"/>
  </r>
  <r>
    <x v="2"/>
    <x v="109"/>
    <n v="2099.5843458721115"/>
    <n v="420.15405291396974"/>
    <n v="112.72797697901491"/>
    <n v="62.472888996874772"/>
    <n v="92881.522831677343"/>
    <n v="2694.9392647619707"/>
    <x v="2"/>
    <x v="109"/>
    <n v="12100"/>
    <n v="9.4009607315848331"/>
    <x v="0"/>
    <n v="2"/>
    <n v="0"/>
    <n v="1"/>
    <n v="0"/>
    <n v="0"/>
    <n v="0"/>
    <n v="0"/>
    <n v="0"/>
    <n v="0"/>
    <n v="0"/>
    <n v="0"/>
    <n v="0"/>
    <n v="0"/>
    <n v="0"/>
    <n v="0"/>
    <n v="0"/>
    <n v="0"/>
    <n v="1"/>
    <n v="2099.5843458721115"/>
    <n v="420.15405291396974"/>
    <n v="112.72797697901491"/>
    <n v="62.472888996874772"/>
    <n v="11.43908001192726"/>
    <n v="7.7793795846877334"/>
    <n v="6.1844913863681876"/>
    <n v="5.0632686090200698"/>
    <n v="4.7191800910819328"/>
    <n v="0"/>
    <n v="1"/>
    <n v="82683.843800897361"/>
    <n v="93740.280724024036"/>
    <n v="11.4360459653499"/>
    <n v="93945.423047659846"/>
    <n v="11.438878942487479"/>
    <n v="93366.526667945611"/>
    <n v="11.430745009750725"/>
    <n v="11.51939780453079"/>
    <n v="11.421636293713206"/>
  </r>
  <r>
    <x v="2"/>
    <x v="110"/>
    <n v="1590.5390818172268"/>
    <n v="310.00777053935025"/>
    <n v="103.93566870082611"/>
    <n v="70.476990277875501"/>
    <n v="91184.487752723959"/>
    <n v="2074.9595113352784"/>
    <x v="2"/>
    <x v="110"/>
    <n v="12321"/>
    <n v="9.4190604026246678"/>
    <x v="0"/>
    <n v="2"/>
    <n v="0"/>
    <n v="1"/>
    <n v="0"/>
    <n v="0"/>
    <n v="0"/>
    <n v="0"/>
    <n v="0"/>
    <n v="0"/>
    <n v="0"/>
    <n v="0"/>
    <n v="0"/>
    <n v="0"/>
    <n v="0"/>
    <n v="0"/>
    <n v="0"/>
    <n v="0"/>
    <n v="1"/>
    <n v="1590.5390818172268"/>
    <n v="310.00777053935025"/>
    <n v="103.93566870082611"/>
    <n v="70.476990277875501"/>
    <n v="11.420640071164746"/>
    <n v="7.5399552487860353"/>
    <n v="5.926978974857998"/>
    <n v="5.0060524929490002"/>
    <n v="4.7881617173856892"/>
    <n v="0"/>
    <n v="1"/>
    <n v="82659.453487813618"/>
    <n v="93716.183333982335"/>
    <n v="11.435788348085119"/>
    <n v="93976.791592417139"/>
    <n v="11.439416413532822"/>
    <n v="93353.43240528187"/>
    <n v="11.430594278407321"/>
    <n v="11.495617617962473"/>
    <n v="11.411585944275803"/>
  </r>
  <r>
    <x v="2"/>
    <x v="111"/>
    <n v="1225.8773572720588"/>
    <n v="255.93393679286413"/>
    <n v="103.98306658303643"/>
    <n v="69.205699522998458"/>
    <n v="89743.208144751276"/>
    <n v="1655.0000601709578"/>
    <x v="2"/>
    <x v="111"/>
    <n v="12544"/>
    <n v="9.4369977425901883"/>
    <x v="0"/>
    <n v="2"/>
    <n v="0"/>
    <n v="1"/>
    <n v="0"/>
    <n v="0"/>
    <n v="0"/>
    <n v="0"/>
    <n v="0"/>
    <n v="0"/>
    <n v="0"/>
    <n v="0"/>
    <n v="0"/>
    <n v="0"/>
    <n v="0"/>
    <n v="0"/>
    <n v="0"/>
    <n v="0"/>
    <n v="1"/>
    <n v="1225.8773572720588"/>
    <n v="255.93393679286413"/>
    <n v="103.98306658303643"/>
    <n v="69.205699522998458"/>
    <n v="11.404707628219613"/>
    <n v="7.3245454084805601"/>
    <n v="5.7712729551339992"/>
    <n v="5.0063698798815537"/>
    <n v="4.7775182822187983"/>
    <n v="0"/>
    <n v="1"/>
    <n v="82635.063174729876"/>
    <n v="93692.085943940634"/>
    <n v="11.435530730820339"/>
    <n v="94009.338835850271"/>
    <n v="11.439970829779856"/>
    <n v="93340.455581532951"/>
    <n v="11.430444898932736"/>
    <n v="11.481032505527455"/>
    <n v="11.401358596000227"/>
  </r>
  <r>
    <x v="2"/>
    <x v="112"/>
    <n v="970.61415009044106"/>
    <n v="229.90632043485297"/>
    <n v="104.923701368387"/>
    <n v="51.920569952299843"/>
    <n v="87222.285498302488"/>
    <n v="1357.3647418459809"/>
    <x v="2"/>
    <x v="112"/>
    <n v="12769"/>
    <n v="9.4547756374246816"/>
    <x v="0"/>
    <n v="2"/>
    <n v="0"/>
    <n v="1"/>
    <n v="0"/>
    <n v="0"/>
    <n v="0"/>
    <n v="0"/>
    <n v="0"/>
    <n v="0"/>
    <n v="0"/>
    <n v="0"/>
    <n v="0"/>
    <n v="0"/>
    <n v="0"/>
    <n v="0"/>
    <n v="0"/>
    <n v="0"/>
    <n v="1"/>
    <n v="970.61415009044106"/>
    <n v="229.90632043485297"/>
    <n v="104.923701368387"/>
    <n v="51.920569952299843"/>
    <n v="11.376215144886308"/>
    <n v="7.140311100493804"/>
    <n v="5.6866987291126447"/>
    <n v="5.0126478358880728"/>
    <n v="4.6202952588463866"/>
    <n v="0"/>
    <n v="1"/>
    <n v="82610.672861646133"/>
    <n v="93667.988553898933"/>
    <n v="11.435273113555558"/>
    <n v="94043.064777959196"/>
    <n v="11.44054219122858"/>
    <n v="93327.594108854319"/>
    <n v="11.430296847293269"/>
    <n v="11.469704438550666"/>
    <n v="11.376886254718467"/>
  </r>
  <r>
    <x v="2"/>
    <x v="113"/>
    <n v="791.92990506330864"/>
    <n v="217.91190577623161"/>
    <n v="56.365078554128111"/>
    <n v="50.192056995229983"/>
    <n v="82111.904627077587"/>
    <n v="1116.3989463888984"/>
    <x v="2"/>
    <x v="113"/>
    <n v="12996"/>
    <n v="9.4723968967889913"/>
    <x v="0"/>
    <n v="3"/>
    <n v="0"/>
    <n v="0"/>
    <n v="1"/>
    <n v="0"/>
    <n v="0"/>
    <n v="0"/>
    <n v="0"/>
    <n v="0"/>
    <n v="0"/>
    <n v="0"/>
    <n v="0"/>
    <n v="0"/>
    <n v="0"/>
    <n v="0"/>
    <n v="0"/>
    <n v="0"/>
    <n v="1"/>
    <n v="791.92990506330864"/>
    <n v="217.91190577623161"/>
    <n v="56.365078554128111"/>
    <n v="50.192056995229983"/>
    <n v="11.31583828647665"/>
    <n v="6.9876164035073609"/>
    <n v="5.6451782806339654"/>
    <n v="4.6224555538468426"/>
    <n v="4.6031229980056496"/>
    <n v="0"/>
    <n v="1"/>
    <n v="81671.071676980922"/>
    <n v="92726.280576585297"/>
    <n v="11.424208228501056"/>
    <n v="93116.363527643131"/>
    <n v="11.429709593645033"/>
    <n v="92567.882109239479"/>
    <n v="11.421469183142587"/>
    <n v="11.45981683723666"/>
    <n v="11.3377426941327"/>
  </r>
  <r>
    <x v="2"/>
    <x v="114"/>
    <n v="666.85093354431592"/>
    <n v="212.94428590250897"/>
    <n v="51.967943356875118"/>
    <n v="50.019205699522999"/>
    <n v="81071.427883032913"/>
    <n v="981.78236850322298"/>
    <x v="2"/>
    <x v="114"/>
    <n v="13225"/>
    <n v="9.4898642567265004"/>
    <x v="0"/>
    <n v="3"/>
    <n v="0"/>
    <n v="0"/>
    <n v="1"/>
    <n v="0"/>
    <n v="0"/>
    <n v="0"/>
    <n v="0"/>
    <n v="0"/>
    <n v="0"/>
    <n v="0"/>
    <n v="0"/>
    <n v="0"/>
    <n v="0"/>
    <n v="0"/>
    <n v="0"/>
    <n v="0"/>
    <n v="1"/>
    <n v="666.85093354431592"/>
    <n v="212.94428590250897"/>
    <n v="51.967943356875118"/>
    <n v="50.019205699522999"/>
    <n v="11.303085870791158"/>
    <n v="6.8649079688482813"/>
    <n v="5.6274641651219248"/>
    <n v="4.5782760309442692"/>
    <n v="4.6013894410911957"/>
    <n v="0"/>
    <n v="1"/>
    <n v="81646.68136389718"/>
    <n v="92702.183186543596"/>
    <n v="11.423950611236275"/>
    <n v="93152.446867103703"/>
    <n v="11.430314845497138"/>
    <n v="92555.245293986838"/>
    <n v="11.421323717591125"/>
    <n v="11.456064370739226"/>
    <n v="11.33181884693682"/>
  </r>
  <r>
    <x v="2"/>
    <x v="115"/>
    <n v="579.29565348102119"/>
    <n v="211.50035929579155"/>
    <n v="51.991544192164426"/>
    <n v="50.001920569952304"/>
    <n v="80744.636909141773"/>
    <n v="892.78947753892942"/>
    <x v="2"/>
    <x v="115"/>
    <n v="13456"/>
    <n v="9.507180382212729"/>
    <x v="0"/>
    <n v="3"/>
    <n v="0"/>
    <n v="0"/>
    <n v="1"/>
    <n v="0"/>
    <n v="0"/>
    <n v="0"/>
    <n v="0"/>
    <n v="0"/>
    <n v="0"/>
    <n v="0"/>
    <n v="0"/>
    <n v="0"/>
    <n v="0"/>
    <n v="0"/>
    <n v="0"/>
    <n v="0"/>
    <n v="1"/>
    <n v="579.29565348102119"/>
    <n v="211.50035929579155"/>
    <n v="51.991544192164426"/>
    <n v="50.001920569952304"/>
    <n v="11.299046822893404"/>
    <n v="6.7690704984723817"/>
    <n v="5.6222558294068836"/>
    <n v="4.5785184432803794"/>
    <n v="4.6012159199979914"/>
    <n v="0"/>
    <n v="1"/>
    <n v="81622.291050813437"/>
    <n v="92678.085796501895"/>
    <n v="11.423692993971496"/>
    <n v="93189.708905240099"/>
    <n v="11.430937042550935"/>
    <n v="92542.717889762978"/>
    <n v="11.421179511497471"/>
    <n v="11.4539484422199"/>
    <n v="11.330760868310401"/>
  </r>
  <r>
    <x v="2"/>
    <x v="116"/>
    <n v="518.00695743671474"/>
    <n v="211.82867815587826"/>
    <n v="52.461851774258122"/>
    <n v="50.000192056995232"/>
    <n v="80577.724605535448"/>
    <n v="832.29767942384638"/>
    <x v="2"/>
    <x v="116"/>
    <n v="13689"/>
    <n v="9.5243478695955126"/>
    <x v="0"/>
    <n v="3"/>
    <n v="0"/>
    <n v="0"/>
    <n v="1"/>
    <n v="0"/>
    <n v="0"/>
    <n v="0"/>
    <n v="0"/>
    <n v="0"/>
    <n v="0"/>
    <n v="0"/>
    <n v="0"/>
    <n v="0"/>
    <n v="0"/>
    <n v="0"/>
    <n v="0"/>
    <n v="0"/>
    <n v="1"/>
    <n v="518.00695743671474"/>
    <n v="211.82867815587826"/>
    <n v="52.461851774258122"/>
    <n v="50.000192056995232"/>
    <n v="11.296977520639219"/>
    <n v="6.6960630212261352"/>
    <n v="5.6234424815965518"/>
    <n v="4.5833369220033191"/>
    <n v="4.6011985662325294"/>
    <n v="0"/>
    <n v="1"/>
    <n v="81597.900737729695"/>
    <n v="92653.988406460194"/>
    <n v="11.423435376706715"/>
    <n v="93228.149642052318"/>
    <n v="11.431576184806422"/>
    <n v="92530.298018232061"/>
    <n v="11.421036543239628"/>
    <n v="11.452644621190865"/>
    <n v="11.3306349023498"/>
  </r>
  <r>
    <x v="2"/>
    <x v="117"/>
    <n v="475.10487020570025"/>
    <n v="211.99283758592162"/>
    <n v="50.246185177425815"/>
    <n v="50.000019205699523"/>
    <n v="80108.378524391796"/>
    <n v="787.34391217474717"/>
    <x v="2"/>
    <x v="117"/>
    <n v="13924"/>
    <n v="9.5413692489313302"/>
    <x v="0"/>
    <n v="3"/>
    <n v="0"/>
    <n v="0"/>
    <n v="1"/>
    <n v="0"/>
    <n v="0"/>
    <n v="0"/>
    <n v="0"/>
    <n v="0"/>
    <n v="0"/>
    <n v="0"/>
    <n v="0"/>
    <n v="0"/>
    <n v="0"/>
    <n v="0"/>
    <n v="0"/>
    <n v="0"/>
    <n v="1"/>
    <n v="475.10487020570025"/>
    <n v="211.99283758592162"/>
    <n v="50.246185177425815"/>
    <n v="50.000019205699523"/>
    <n v="11.29113572839006"/>
    <n v="6.6415888771771421"/>
    <n v="5.6240352800550077"/>
    <n v="4.5604308312887891"/>
    <n v="4.6011968308394193"/>
    <n v="0"/>
    <n v="1"/>
    <n v="81573.510424645952"/>
    <n v="92629.891016418493"/>
    <n v="11.423177759441936"/>
    <n v="93267.769077540361"/>
    <n v="11.432232272263601"/>
    <n v="92517.98384901695"/>
    <n v="11.420894791747669"/>
    <n v="11.451471437773446"/>
    <n v="11.32827564514306"/>
  </r>
  <r>
    <x v="2"/>
    <x v="118"/>
    <n v="445.07340914399015"/>
    <n v="155.99641879296081"/>
    <n v="50.024618517742582"/>
    <n v="50.00000192056995"/>
    <n v="78723.47843583877"/>
    <n v="701.0944483752636"/>
    <x v="2"/>
    <x v="118"/>
    <n v="14161"/>
    <n v="9.5582469862230592"/>
    <x v="0"/>
    <n v="4"/>
    <n v="0"/>
    <n v="0"/>
    <n v="0"/>
    <n v="1"/>
    <n v="0"/>
    <n v="0"/>
    <n v="0"/>
    <n v="0"/>
    <n v="0"/>
    <n v="0"/>
    <n v="0"/>
    <n v="0"/>
    <n v="0"/>
    <n v="0"/>
    <n v="0"/>
    <n v="0"/>
    <n v="1"/>
    <n v="445.07340914399015"/>
    <n v="155.99641879296081"/>
    <n v="50.024618517742582"/>
    <n v="50.00000192056995"/>
    <n v="11.273696718197037"/>
    <n v="6.6016106715753073"/>
    <n v="5.3982011831851846"/>
    <n v="4.5581110978033816"/>
    <n v="4.6011966572999432"/>
    <n v="0"/>
    <n v="1"/>
    <n v="81180.803405372833"/>
    <n v="92238.432943742126"/>
    <n v="11.419767423438453"/>
    <n v="93030.13878236874"/>
    <n v="11.431023584470418"/>
    <n v="92230.414690260455"/>
    <n v="11.418596036667832"/>
    <n v="11.443883967905785"/>
    <n v="11.317844616513032"/>
  </r>
  <r>
    <x v="2"/>
    <x v="119"/>
    <n v="424.05138640079315"/>
    <n v="128.46323515807489"/>
    <n v="50.002461851774257"/>
    <n v="54.500000192057001"/>
    <n v="78346.563230838452"/>
    <n v="657.01708360269924"/>
    <x v="2"/>
    <x v="119"/>
    <n v="14400"/>
    <n v="9.5749834855640916"/>
    <x v="0"/>
    <n v="4"/>
    <n v="0"/>
    <n v="0"/>
    <n v="0"/>
    <n v="1"/>
    <n v="0"/>
    <n v="0"/>
    <n v="0"/>
    <n v="0"/>
    <n v="0"/>
    <n v="0"/>
    <n v="0"/>
    <n v="0"/>
    <n v="0"/>
    <n v="0"/>
    <n v="0"/>
    <n v="0"/>
    <n v="1"/>
    <n v="424.05138640079315"/>
    <n v="128.46323515807489"/>
    <n v="50.002461851774257"/>
    <n v="54.500000192057001"/>
    <n v="11.268897382506061"/>
    <n v="6.5726434809779759"/>
    <n v="5.2651499641666542"/>
    <n v="4.5578788282160074"/>
    <n v="4.6453849607118025"/>
    <n v="0"/>
    <n v="1"/>
    <n v="81156.413092289091"/>
    <n v="92214.335553700424"/>
    <n v="11.419509806173673"/>
    <n v="93072.1156152084"/>
    <n v="11.431713562330978"/>
    <n v="92218.306618353468"/>
    <n v="11.418456657613705"/>
    <n v="11.440699429201333"/>
    <n v="11.317299130518425"/>
  </r>
  <r>
    <x v="2"/>
    <x v="120"/>
    <n v="409.3359704805552"/>
    <n v="115.2012935982479"/>
    <n v="50.000246185177424"/>
    <n v="59.90000001920572"/>
    <n v="78390.371200037305"/>
    <n v="634.43751028318616"/>
    <x v="2"/>
    <x v="120"/>
    <n v="14641"/>
    <n v="9.5915810911934827"/>
    <x v="0"/>
    <n v="4"/>
    <n v="0"/>
    <n v="0"/>
    <n v="0"/>
    <n v="1"/>
    <n v="0"/>
    <n v="0"/>
    <n v="0"/>
    <n v="0"/>
    <n v="0"/>
    <n v="0"/>
    <n v="0"/>
    <n v="0"/>
    <n v="0"/>
    <n v="0"/>
    <n v="0"/>
    <n v="0"/>
    <n v="1"/>
    <n v="409.3359704805552"/>
    <n v="115.2012935982479"/>
    <n v="50.000246185177424"/>
    <n v="59.90000001920572"/>
    <n v="11.269456382469903"/>
    <n v="6.5518553225661709"/>
    <n v="5.1941415900174901"/>
    <n v="4.557855598289791"/>
    <n v="4.695955906132423"/>
    <n v="0"/>
    <n v="1"/>
    <n v="81132.022779205348"/>
    <n v="92190.238163658723"/>
    <n v="11.419252188908892"/>
    <n v="93115.271146723913"/>
    <n v="11.432420485393228"/>
    <n v="92206.299029529226"/>
    <n v="11.418318435245558"/>
    <n v="11.439536792782127"/>
    <n v="11.320389730991543"/>
  </r>
  <r>
    <x v="2"/>
    <x v="121"/>
    <n v="399.03517933638864"/>
    <n v="109.0800195785265"/>
    <n v="50.000024618517742"/>
    <n v="65.885000001920602"/>
    <n v="78678.588419984095"/>
    <n v="624.00022353535348"/>
    <x v="2"/>
    <x v="121"/>
    <n v="14884"/>
    <n v="9.6080420894665135"/>
    <x v="0"/>
    <n v="4"/>
    <n v="0"/>
    <n v="0"/>
    <n v="0"/>
    <n v="1"/>
    <n v="0"/>
    <n v="0"/>
    <n v="0"/>
    <n v="0"/>
    <n v="0"/>
    <n v="0"/>
    <n v="0"/>
    <n v="0"/>
    <n v="0"/>
    <n v="0"/>
    <n v="0"/>
    <n v="0"/>
    <n v="1"/>
    <n v="399.03517933638864"/>
    <n v="109.0800195785265"/>
    <n v="50.000024618517742"/>
    <n v="65.885000001920602"/>
    <n v="11.273126331569106"/>
    <n v="6.5370421309126332"/>
    <n v="5.1595845005289185"/>
    <n v="4.5578532752674894"/>
    <n v="4.7491703830811351"/>
    <n v="0"/>
    <n v="1"/>
    <n v="81107.632466121606"/>
    <n v="92166.140773617022"/>
    <n v="11.418994571644113"/>
    <n v="93159.60537691522"/>
    <n v="11.43314435365717"/>
    <n v="92194.390269716969"/>
    <n v="11.418181350522968"/>
    <n v="11.439433140898322"/>
    <n v="11.325482229831717"/>
  </r>
  <r>
    <x v="2"/>
    <x v="122"/>
    <n v="526.86853028444625"/>
    <n v="136.0359455090902"/>
    <n v="50.000002461851778"/>
    <n v="72.473000000192101"/>
    <n v="87163.450715969011"/>
    <n v="785.37747825558029"/>
    <x v="2"/>
    <x v="122"/>
    <n v="15129"/>
    <n v="9.6243687107448341"/>
    <x v="0"/>
    <n v="5"/>
    <n v="0"/>
    <n v="0"/>
    <n v="0"/>
    <n v="0"/>
    <n v="1"/>
    <n v="0"/>
    <n v="0"/>
    <n v="0"/>
    <n v="0"/>
    <n v="0"/>
    <n v="0"/>
    <n v="0"/>
    <n v="0"/>
    <n v="0"/>
    <n v="0"/>
    <n v="0"/>
    <n v="1"/>
    <n v="526.86853028444625"/>
    <n v="136.0359455090902"/>
    <n v="50.000002461851778"/>
    <n v="72.473000000192101"/>
    <n v="11.375540378866528"/>
    <n v="6.7069543388937847"/>
    <n v="5.3035438413444176"/>
    <n v="4.557853042964962"/>
    <n v="4.804647353583273"/>
    <n v="0"/>
    <n v="1"/>
    <n v="89928.076658905018"/>
    <n v="100984.51358203172"/>
    <n v="11.520252769815354"/>
    <n v="101963.47158634315"/>
    <n v="11.534210271862923"/>
    <n v="101087.36902360833"/>
    <n v="11.520438185744334"/>
    <n v="11.446378690991162"/>
    <n v="11.340636286326093"/>
  </r>
  <r>
    <x v="2"/>
    <x v="123"/>
    <n v="618.82731499557644"/>
    <n v="150.32886783157031"/>
    <n v="50.000000246185181"/>
    <n v="79.720250000019263"/>
    <n v="88495.602721107338"/>
    <n v="898.87643307335122"/>
    <x v="2"/>
    <x v="123"/>
    <n v="15376"/>
    <n v="9.6405631312100741"/>
    <x v="0"/>
    <n v="5"/>
    <n v="0"/>
    <n v="0"/>
    <n v="0"/>
    <n v="0"/>
    <n v="1"/>
    <n v="0"/>
    <n v="0"/>
    <n v="0"/>
    <n v="0"/>
    <n v="0"/>
    <n v="0"/>
    <n v="0"/>
    <n v="0"/>
    <n v="0"/>
    <n v="0"/>
    <n v="0"/>
    <n v="1"/>
    <n v="618.82731499557644"/>
    <n v="150.32886783157031"/>
    <n v="50.000000246185181"/>
    <n v="79.720250000019263"/>
    <n v="11.390708142994443"/>
    <n v="6.8134820120497777"/>
    <n v="5.3722226029592957"/>
    <n v="4.5578530197347069"/>
    <n v="4.8623184369284731"/>
    <n v="0"/>
    <n v="1"/>
    <n v="89903.686345821276"/>
    <n v="100960.41619199002"/>
    <n v="11.519995152550573"/>
    <n v="102010.1632138861"/>
    <n v="11.534968030530246"/>
    <n v="101075.65312033075"/>
    <n v="11.520303321041711"/>
    <n v="11.451126067512313"/>
    <n v="11.352087701417533"/>
  </r>
  <r>
    <x v="2"/>
    <x v="124"/>
    <n v="685.6986577313321"/>
    <n v="158.29843794358061"/>
    <n v="63.493437345214673"/>
    <n v="87.692270000001983"/>
    <n v="91139.202137954882"/>
    <n v="995.18280302012943"/>
    <x v="2"/>
    <x v="124"/>
    <n v="15625"/>
    <n v="9.656627474604603"/>
    <x v="0"/>
    <n v="5"/>
    <n v="0"/>
    <n v="0"/>
    <n v="0"/>
    <n v="0"/>
    <n v="1"/>
    <n v="0"/>
    <n v="0"/>
    <n v="0"/>
    <n v="0"/>
    <n v="0"/>
    <n v="0"/>
    <n v="0"/>
    <n v="0"/>
    <n v="0"/>
    <n v="0"/>
    <n v="0"/>
    <n v="1"/>
    <n v="685.6986577313321"/>
    <n v="158.29843794358061"/>
    <n v="63.493437345214673"/>
    <n v="87.692270000001983"/>
    <n v="11.420143310532845"/>
    <n v="6.8843898088510826"/>
    <n v="5.4085632860954673"/>
    <n v="4.6901721566908483"/>
    <n v="4.9221370203144552"/>
    <n v="0"/>
    <n v="1"/>
    <n v="89879.296032737533"/>
    <n v="100936.31880194834"/>
    <n v="11.519737535285794"/>
    <n v="102058.03354010488"/>
    <n v="11.53574273439926"/>
    <n v="101064.03132170992"/>
    <n v="11.520169539601406"/>
    <n v="11.455878858550266"/>
    <n v="11.373462187618561"/>
  </r>
  <r>
    <x v="2"/>
    <x v="125"/>
    <n v="735.03379301870541"/>
    <n v="163.1145630398637"/>
    <n v="298.81653033750223"/>
    <n v="96.461496500000266"/>
    <n v="102598.6741483432"/>
    <n v="1293.4263828960716"/>
    <x v="2"/>
    <x v="125"/>
    <n v="15876"/>
    <n v="9.6725638139029559"/>
    <x v="0"/>
    <n v="5"/>
    <n v="0"/>
    <n v="0"/>
    <n v="0"/>
    <n v="0"/>
    <n v="1"/>
    <n v="0"/>
    <n v="0"/>
    <n v="0"/>
    <n v="0"/>
    <n v="0"/>
    <n v="0"/>
    <n v="0"/>
    <n v="0"/>
    <n v="0"/>
    <n v="0"/>
    <n v="0"/>
    <n v="1"/>
    <n v="735.03379301870541"/>
    <n v="163.1145630398637"/>
    <n v="298.81653033750223"/>
    <n v="96.461496500000266"/>
    <n v="11.538580289104541"/>
    <n v="6.9336574271750511"/>
    <n v="5.4299009521858794"/>
    <n v="5.8412083985363035"/>
    <n v="4.9840512496448737"/>
    <n v="0"/>
    <n v="1"/>
    <n v="89854.905719653791"/>
    <n v="100912.22141190663"/>
    <n v="11.519479918021013"/>
    <n v="102107.08256499947"/>
    <n v="11.536534383469965"/>
    <n v="101052.50212804601"/>
    <n v="11.520036824159998"/>
    <n v="11.479586838810633"/>
    <n v="11.482364421552964"/>
  </r>
  <r>
    <x v="2"/>
    <x v="126"/>
    <n v="772.11883504593447"/>
    <n v="166.362279028686"/>
    <n v="1492.2175860486539"/>
    <n v="106.10764610000011"/>
    <n v="118235.68739550424"/>
    <n v="2536.8063462232744"/>
    <x v="2"/>
    <x v="126"/>
    <n v="16129"/>
    <n v="9.6883741729171824"/>
    <x v="1"/>
    <n v="6"/>
    <n v="0"/>
    <n v="0"/>
    <n v="0"/>
    <n v="0"/>
    <n v="0"/>
    <n v="1"/>
    <n v="0"/>
    <n v="0"/>
    <n v="0"/>
    <n v="0"/>
    <n v="0"/>
    <n v="0"/>
    <n v="0"/>
    <n v="0"/>
    <n v="0"/>
    <n v="0"/>
    <n v="1"/>
    <n v="772.11883504593447"/>
    <n v="166.362279028686"/>
    <n v="1492.2175860486539"/>
    <n v="106.10764610000011"/>
    <n v="11.680435262204144"/>
    <n v="6.9691566024737055"/>
    <n v="5.4440370257699042"/>
    <n v="7.3379754822341345"/>
    <n v="5.0480022369538542"/>
    <n v="0"/>
    <n v="1"/>
    <n v="97068.772979399728"/>
    <n v="108132.82590161957"/>
    <n v="11.596676192843834"/>
    <n v="116547.8788123288"/>
    <n v="11.683874175046327"/>
    <n v="114954.66238592104"/>
    <n v="11.65876372277895"/>
    <n v="11.587563220338879"/>
    <n v="11.620977410222753"/>
  </r>
  <r>
    <x v="2"/>
    <x v="127"/>
    <n v="800.65431626432314"/>
    <n v="168.83418699818469"/>
    <n v="1172.8569117152979"/>
    <n v="116.71841070500011"/>
    <n v="117292.23625205236"/>
    <n v="2259.0638256828061"/>
    <x v="2"/>
    <x v="127"/>
    <n v="16384"/>
    <n v="9.7040605278392338"/>
    <x v="1"/>
    <n v="6"/>
    <n v="0"/>
    <n v="0"/>
    <n v="0"/>
    <n v="0"/>
    <n v="0"/>
    <n v="1"/>
    <n v="0"/>
    <n v="0"/>
    <n v="0"/>
    <n v="0"/>
    <n v="0"/>
    <n v="0"/>
    <n v="0"/>
    <n v="0"/>
    <n v="0"/>
    <n v="0"/>
    <n v="1"/>
    <n v="800.65431626432314"/>
    <n v="168.83418699818469"/>
    <n v="1172.8569117152979"/>
    <n v="116.71841070500011"/>
    <n v="11.672423845341575"/>
    <n v="6.9956389021607661"/>
    <n v="5.4546639456970532"/>
    <n v="7.1051586936311608"/>
    <n v="5.1139247324585471"/>
    <n v="0"/>
    <n v="1"/>
    <n v="97044.382666315985"/>
    <n v="108108.72851157788"/>
    <n v="11.596418575579053"/>
    <n v="116599.28523457503"/>
    <n v="11.684699714520413"/>
    <n v="114943.31404422279"/>
    <n v="11.658633089169902"/>
    <n v="11.561873069627273"/>
    <n v="11.609923228320937"/>
  </r>
  <r>
    <x v="2"/>
    <x v="128"/>
    <n v="823.230864434517"/>
    <n v="170.92667145777244"/>
    <n v="1243.2843595930055"/>
    <n v="128.39025177500014"/>
    <n v="118369.87591631604"/>
    <n v="2365.8321472602952"/>
    <x v="2"/>
    <x v="128"/>
    <n v="16641"/>
    <n v="9.7196248087233439"/>
    <x v="1"/>
    <n v="6"/>
    <n v="0"/>
    <n v="0"/>
    <n v="0"/>
    <n v="0"/>
    <n v="0"/>
    <n v="1"/>
    <n v="0"/>
    <n v="0"/>
    <n v="0"/>
    <n v="0"/>
    <n v="0"/>
    <n v="0"/>
    <n v="0"/>
    <n v="0"/>
    <n v="0"/>
    <n v="0"/>
    <n v="1"/>
    <n v="823.230864434517"/>
    <n v="170.92667145777244"/>
    <n v="1243.2843595930055"/>
    <n v="128.39025177500014"/>
    <n v="11.681569542677693"/>
    <n v="7.0161051579753284"/>
    <n v="5.4635722682850876"/>
    <n v="7.1613604043122283"/>
    <n v="5.181748074311896"/>
    <n v="0"/>
    <n v="1"/>
    <n v="97019.992353232243"/>
    <n v="108084.63112153618"/>
    <n v="11.596160958314274"/>
    <n v="116651.87035549709"/>
    <n v="11.68554219919619"/>
    <n v="114932.05401736262"/>
    <n v="11.658503472175116"/>
    <n v="11.570590397318659"/>
    <n v="11.623977164790256"/>
  </r>
  <r>
    <x v="2"/>
    <x v="129"/>
    <n v="841.66217658414746"/>
    <n v="172.83800946715314"/>
    <n v="1250.3271043807763"/>
    <n v="141.22927695245016"/>
    <n v="119068.83049079546"/>
    <n v="2406.0565673845272"/>
    <x v="2"/>
    <x v="129"/>
    <n v="16900"/>
    <n v="9.7350689009111644"/>
    <x v="1"/>
    <n v="6"/>
    <n v="0"/>
    <n v="0"/>
    <n v="0"/>
    <n v="0"/>
    <n v="0"/>
    <n v="1"/>
    <n v="0"/>
    <n v="0"/>
    <n v="0"/>
    <n v="0"/>
    <n v="0"/>
    <n v="0"/>
    <n v="0"/>
    <n v="0"/>
    <n v="0"/>
    <n v="0"/>
    <n v="1"/>
    <n v="841.66217658414746"/>
    <n v="172.83800946715314"/>
    <n v="1250.3271043807763"/>
    <n v="141.22927695245016"/>
    <n v="11.687457012366208"/>
    <n v="7.0325085505701947"/>
    <n v="5.4716406234934283"/>
    <n v="7.1668106815523656"/>
    <n v="5.2513971833400372"/>
    <n v="0"/>
    <n v="1"/>
    <n v="96995.6020401485"/>
    <n v="108060.53373149448"/>
    <n v="11.595903341049492"/>
    <n v="116705.63417509497"/>
    <n v="11.686401629073657"/>
    <n v="114920.88094138433"/>
    <n v="11.658374856093753"/>
    <n v="11.573788847801829"/>
    <n v="11.63378767214552"/>
  </r>
  <r>
    <x v="2"/>
    <x v="130"/>
    <n v="857.21810080368891"/>
    <n v="174.66742520922617"/>
    <n v="1194.7314454384796"/>
    <n v="155.35220464769017"/>
    <n v="119406.22645659605"/>
    <n v="2381.9691760990845"/>
    <x v="2"/>
    <x v="130"/>
    <n v="17161"/>
    <n v="9.7503946464023024"/>
    <x v="1"/>
    <n v="6"/>
    <n v="0"/>
    <n v="0"/>
    <n v="0"/>
    <n v="0"/>
    <n v="0"/>
    <n v="1"/>
    <n v="0"/>
    <n v="0"/>
    <n v="0"/>
    <n v="0"/>
    <n v="0"/>
    <n v="0"/>
    <n v="0"/>
    <n v="0"/>
    <n v="0"/>
    <n v="0"/>
    <n v="1"/>
    <n v="857.21810080368891"/>
    <n v="174.66742520922617"/>
    <n v="1194.7314454384796"/>
    <n v="155.35220464769017"/>
    <n v="11.690286626458674"/>
    <n v="7.0461465710150213"/>
    <n v="5.4793026602249819"/>
    <n v="7.1229553073447383"/>
    <n v="5.3227935569902174"/>
    <n v="0"/>
    <n v="1"/>
    <n v="96971.211727064743"/>
    <n v="108036.43634145278"/>
    <n v="11.595645723784713"/>
    <n v="116760.57669336865"/>
    <n v="11.687278004152816"/>
    <n v="114909.79348368761"/>
    <n v="11.658247225585914"/>
    <n v="11.571591811536893"/>
    <n v="11.63950255992482"/>
  </r>
  <r>
    <x v="2"/>
    <x v="131"/>
    <n v="870.78779352931565"/>
    <n v="176.46461728501919"/>
    <n v="1135.6869427942297"/>
    <n v="170.88742511245871"/>
    <n v="121035.30336167981"/>
    <n v="2353.8267787210234"/>
    <x v="2"/>
    <x v="131"/>
    <n v="17424"/>
    <n v="9.7656038451727412"/>
    <x v="1"/>
    <n v="7"/>
    <n v="0"/>
    <n v="0"/>
    <n v="0"/>
    <n v="0"/>
    <n v="0"/>
    <n v="0"/>
    <n v="1"/>
    <n v="0"/>
    <n v="0"/>
    <n v="0"/>
    <n v="0"/>
    <n v="0"/>
    <n v="0"/>
    <n v="0"/>
    <n v="0"/>
    <n v="0"/>
    <n v="1"/>
    <n v="870.78779352931565"/>
    <n v="176.46461728501919"/>
    <n v="1135.6869427942297"/>
    <n v="170.88742511245871"/>
    <n v="11.703837545343905"/>
    <n v="7.0578932253362048"/>
    <n v="5.4867730009618905"/>
    <n v="7.0741722140471568"/>
    <n v="5.3958562369980294"/>
    <n v="1"/>
    <n v="1"/>
    <n v="107002.42845922943"/>
    <n v="119098.73871231655"/>
    <n v="11.698272171791876"/>
    <n v="116816.69791031817"/>
    <n v="11.688171324433666"/>
    <n v="114898.79034207432"/>
    <n v="11.658120565661669"/>
    <n v="11.432485344099765"/>
    <n v="11.653991983104838"/>
  </r>
  <r>
    <x v="2"/>
    <x v="132"/>
    <n v="882.99392966692176"/>
    <n v="178.25452236971972"/>
    <n v="1078.9718026172857"/>
    <n v="187.97616762370453"/>
    <n v="121321.53756057362"/>
    <n v="2328.1964222776319"/>
    <x v="2"/>
    <x v="132"/>
    <n v="17689"/>
    <n v="9.7806982564435074"/>
    <x v="1"/>
    <n v="7"/>
    <n v="0"/>
    <n v="0"/>
    <n v="0"/>
    <n v="0"/>
    <n v="0"/>
    <n v="0"/>
    <n v="1"/>
    <n v="0"/>
    <n v="0"/>
    <n v="0"/>
    <n v="0"/>
    <n v="0"/>
    <n v="0"/>
    <n v="0"/>
    <n v="0"/>
    <n v="0"/>
    <n v="1"/>
    <n v="882.99392966692176"/>
    <n v="178.25452236971972"/>
    <n v="1078.9718026172857"/>
    <n v="187.97616762370453"/>
    <n v="11.706199635317441"/>
    <n v="7.0683429063267411"/>
    <n v="5.4941579949487451"/>
    <n v="7.0249606246930512"/>
    <n v="5.4705027304200486"/>
    <n v="1"/>
    <n v="1"/>
    <n v="106978.03814614569"/>
    <n v="119074.64132227485"/>
    <n v="11.698014554527097"/>
    <n v="116873.9978259435"/>
    <n v="11.689081589916205"/>
    <n v="114887.87024383061"/>
    <n v="11.65799486167049"/>
    <n v="11.430587132419697"/>
    <n v="11.65960250102381"/>
  </r>
  <r>
    <x v="2"/>
    <x v="133"/>
    <n v="730.59575076684519"/>
    <n v="139.12726118485986"/>
    <n v="1025.0301331826981"/>
    <n v="206.77378438607496"/>
    <n v="120111.59361065904"/>
    <n v="2101.526929520478"/>
    <x v="2"/>
    <x v="133"/>
    <n v="17956"/>
    <n v="9.7956795999018222"/>
    <x v="1"/>
    <n v="7"/>
    <n v="0"/>
    <n v="0"/>
    <n v="0"/>
    <n v="0"/>
    <n v="0"/>
    <n v="0"/>
    <n v="1"/>
    <n v="0"/>
    <n v="0"/>
    <n v="0"/>
    <n v="0"/>
    <n v="0"/>
    <n v="0"/>
    <n v="0"/>
    <n v="0"/>
    <n v="0"/>
    <n v="1"/>
    <n v="730.59575076684519"/>
    <n v="139.12726118485986"/>
    <n v="1025.0301331826981"/>
    <n v="206.77378438607496"/>
    <n v="11.696176536387076"/>
    <n v="6.9293234857629216"/>
    <n v="5.3188028342048614"/>
    <n v="6.9757957396604198"/>
    <n v="5.5466498677392675"/>
    <n v="1"/>
    <n v="1"/>
    <n v="106953.64783306194"/>
    <n v="119050.54393223315"/>
    <n v="11.697756937262316"/>
    <n v="116932.47644024466"/>
    <n v="11.690008800600436"/>
    <n v="114877.03194484346"/>
    <n v="11.657870099291079"/>
    <n v="11.420737520812066"/>
    <n v="11.65579850876715"/>
  </r>
  <r>
    <x v="2"/>
    <x v="134"/>
    <n v="790.35569346454008"/>
    <n v="161.39529081555696"/>
    <n v="973.77931859319085"/>
    <n v="227.45116282468251"/>
    <n v="121098.43974867641"/>
    <n v="2152.9814656979702"/>
    <x v="2"/>
    <x v="134"/>
    <n v="18225"/>
    <n v="9.8105495568768593"/>
    <x v="1"/>
    <n v="7"/>
    <n v="0"/>
    <n v="0"/>
    <n v="0"/>
    <n v="0"/>
    <n v="0"/>
    <n v="0"/>
    <n v="1"/>
    <n v="0"/>
    <n v="0"/>
    <n v="0"/>
    <n v="0"/>
    <n v="0"/>
    <n v="0"/>
    <n v="0"/>
    <n v="0"/>
    <n v="0"/>
    <n v="1"/>
    <n v="790.35569346454008"/>
    <n v="161.39529081555696"/>
    <n v="973.77931859319085"/>
    <n v="227.45116282468251"/>
    <n v="11.704359045467072"/>
    <n v="6.9861619640382404"/>
    <n v="5.4223359281071293"/>
    <n v="6.9267318813624756"/>
    <n v="5.6242145858172004"/>
    <n v="1"/>
    <n v="1"/>
    <n v="106929.2575199782"/>
    <n v="119026.44654219145"/>
    <n v="11.697499319997537"/>
    <n v="116992.13375322163"/>
    <n v="11.690952956486358"/>
    <n v="114866.2742287501"/>
    <n v="11.657746264521583"/>
    <n v="11.423398489972502"/>
    <n v="11.66650751626343"/>
  </r>
  <r>
    <x v="2"/>
    <x v="135"/>
    <n v="834.97704003220383"/>
    <n v="173.44762223313683"/>
    <n v="925.09042187049408"/>
    <n v="250.19627910715079"/>
    <n v="121956.05403871155"/>
    <n v="2183.7113632429855"/>
    <x v="2"/>
    <x v="135"/>
    <n v="18496"/>
    <n v="9.8253097714721047"/>
    <x v="1"/>
    <n v="8"/>
    <n v="0"/>
    <n v="0"/>
    <n v="0"/>
    <n v="0"/>
    <n v="0"/>
    <n v="0"/>
    <n v="0"/>
    <n v="1"/>
    <n v="0"/>
    <n v="0"/>
    <n v="0"/>
    <n v="0"/>
    <n v="0"/>
    <n v="0"/>
    <n v="0"/>
    <n v="0"/>
    <n v="1"/>
    <n v="834.97704003220383"/>
    <n v="173.44762223313683"/>
    <n v="925.09042187049408"/>
    <n v="250.19627910715079"/>
    <n v="11.711416046025734"/>
    <n v="7.0265900023844923"/>
    <n v="5.4742003570725872"/>
    <n v="6.8777793626821939"/>
    <n v="5.7031146274281657"/>
    <n v="1"/>
    <n v="1"/>
    <n v="109228.43481661269"/>
    <n v="119002.34915214975"/>
    <n v="11.697241702732756"/>
    <n v="117052.96976487442"/>
    <n v="11.691914057573969"/>
    <n v="114855.59590611883"/>
    <n v="11.657623343670149"/>
    <n v="11.425048212849136"/>
    <n v="11.674941493641022"/>
  </r>
  <r>
    <x v="2"/>
    <x v="136"/>
    <n v="869.02926317563879"/>
    <n v="180.40128771018033"/>
    <n v="878.83590769766568"/>
    <n v="611.58598059990481"/>
    <n v="126978.77021039475"/>
    <n v="2539.8524391833898"/>
    <x v="2"/>
    <x v="136"/>
    <n v="18769"/>
    <n v="9.8399618516562501"/>
    <x v="1"/>
    <n v="8"/>
    <n v="0"/>
    <n v="0"/>
    <n v="0"/>
    <n v="0"/>
    <n v="0"/>
    <n v="0"/>
    <n v="0"/>
    <n v="1"/>
    <n v="0"/>
    <n v="0"/>
    <n v="0"/>
    <n v="0"/>
    <n v="0"/>
    <n v="0"/>
    <n v="0"/>
    <n v="0"/>
    <n v="1"/>
    <n v="869.02926317563879"/>
    <n v="180.40128771018033"/>
    <n v="878.83590769766568"/>
    <n v="611.58598059990481"/>
    <n v="11.751775187769642"/>
    <n v="7.0563787067080384"/>
    <n v="5.502944027651556"/>
    <n v="6.8289440702433764"/>
    <n v="6.4940403558556721"/>
    <n v="1"/>
    <n v="1"/>
    <n v="109204.04450352894"/>
    <n v="118978.25176210805"/>
    <n v="11.696984085467976"/>
    <n v="117114.98447520303"/>
    <n v="11.692892103863272"/>
    <n v="114844.99581365974"/>
    <n v="11.65750132334586"/>
    <n v="11.4800854753259"/>
    <n v="11.770773459526692"/>
  </r>
  <r>
    <x v="2"/>
    <x v="137"/>
    <n v="895.7112727275744"/>
    <n v="184.81489521463823"/>
    <n v="834.89411300485187"/>
    <n v="621.22900522561417"/>
    <n v="126903.13155856007"/>
    <n v="2536.6492861726783"/>
    <x v="2"/>
    <x v="137"/>
    <n v="19044"/>
    <n v="9.8545073703144102"/>
    <x v="1"/>
    <n v="8"/>
    <n v="0"/>
    <n v="0"/>
    <n v="0"/>
    <n v="0"/>
    <n v="0"/>
    <n v="0"/>
    <n v="0"/>
    <n v="1"/>
    <n v="0"/>
    <n v="0"/>
    <n v="0"/>
    <n v="0"/>
    <n v="0"/>
    <n v="0"/>
    <n v="0"/>
    <n v="0"/>
    <n v="1"/>
    <n v="895.7112727275744"/>
    <n v="184.81489521463823"/>
    <n v="834.89411300485187"/>
    <n v="621.22900522561417"/>
    <n v="11.751179330770418"/>
    <n v="7.0791153136888854"/>
    <n v="5.5207686024024518"/>
    <n v="6.7802316286894353"/>
    <n v="6.5085193872147507"/>
    <n v="1"/>
    <n v="1"/>
    <n v="109179.6541904452"/>
    <n v="118954.15437206635"/>
    <n v="11.696726468203195"/>
    <n v="117178.17788420747"/>
    <n v="11.693887095354267"/>
    <n v="114834.47281346426"/>
    <n v="11.657380190449963"/>
    <n v="11.478752883141363"/>
    <n v="11.769534373995413"/>
  </r>
  <r>
    <x v="2"/>
    <x v="138"/>
    <n v="917.2625872989754"/>
    <n v="187.96784148046265"/>
    <n v="793.14940742381623"/>
    <n v="563.44410181985722"/>
    <n v="126136.74614787039"/>
    <n v="2461.8239380231116"/>
    <x v="2"/>
    <x v="138"/>
    <n v="19321"/>
    <n v="9.868947866261383"/>
    <x v="1"/>
    <n v="8"/>
    <n v="0"/>
    <n v="0"/>
    <n v="0"/>
    <n v="0"/>
    <n v="0"/>
    <n v="0"/>
    <n v="0"/>
    <n v="1"/>
    <n v="0"/>
    <n v="0"/>
    <n v="0"/>
    <n v="0"/>
    <n v="0"/>
    <n v="0"/>
    <n v="0"/>
    <n v="0"/>
    <n v="1"/>
    <n v="917.2625872989754"/>
    <n v="187.96784148046265"/>
    <n v="793.14940742381623"/>
    <n v="563.44410181985722"/>
    <n v="11.745121884323416"/>
    <n v="7.0971098116132687"/>
    <n v="5.5333101468434318"/>
    <n v="6.7316478440403138"/>
    <n v="6.4184424784964182"/>
    <n v="1"/>
    <n v="1"/>
    <n v="109155.26387736146"/>
    <n v="118930.05698202465"/>
    <n v="11.696468850938416"/>
    <n v="117242.54999188772"/>
    <n v="11.694899032046951"/>
    <n v="114824.02579227211"/>
    <n v="11.657259932167438"/>
    <n v="11.466596413376605"/>
    <n v="11.755026136817035"/>
  </r>
  <r>
    <x v="2"/>
    <x v="139"/>
    <n v="935.25115446285304"/>
    <n v="190.49991855210629"/>
    <n v="753.49193705954622"/>
    <n v="529.38572986298323"/>
    <n v="122452.83818082081"/>
    <n v="2408.6287399374887"/>
    <x v="2"/>
    <x v="139"/>
    <n v="19600"/>
    <n v="9.8832848452186077"/>
    <x v="1"/>
    <n v="8"/>
    <n v="0"/>
    <n v="0"/>
    <n v="0"/>
    <n v="0"/>
    <n v="0"/>
    <n v="0"/>
    <n v="0"/>
    <n v="1"/>
    <n v="0"/>
    <n v="0"/>
    <n v="0"/>
    <n v="0"/>
    <n v="0"/>
    <n v="0"/>
    <n v="0"/>
    <n v="0"/>
    <n v="1"/>
    <n v="935.25115446285304"/>
    <n v="190.49991855210629"/>
    <n v="753.49193705954622"/>
    <n v="529.38572986298323"/>
    <n v="11.715481240395253"/>
    <n v="7.1118855259826601"/>
    <n v="5.5432693923806902"/>
    <n v="6.6831987560662451"/>
    <n v="6.3612837614661037"/>
    <n v="1"/>
    <n v="1"/>
    <n v="109130.87356427772"/>
    <n v="118905.95959198294"/>
    <n v="11.696211233673637"/>
    <n v="117308.10079824379"/>
    <n v="11.695927913941325"/>
    <n v="114813.65366076445"/>
    <n v="11.657140535958865"/>
    <n v="11.458257949399378"/>
    <n v="11.744474830971837"/>
  </r>
  <r>
    <x v="2"/>
    <x v="140"/>
    <n v="950.774824911103"/>
    <n v="192.73111706604686"/>
    <n v="715.81734020726083"/>
    <n v="496.58415109772199"/>
    <n v="121840.95662262855"/>
    <n v="2355.9074332821328"/>
    <x v="2"/>
    <x v="140"/>
    <n v="19881"/>
    <n v="9.8975197807563369"/>
    <x v="1"/>
    <n v="9"/>
    <n v="0"/>
    <n v="0"/>
    <n v="0"/>
    <n v="0"/>
    <n v="0"/>
    <n v="0"/>
    <n v="0"/>
    <n v="0"/>
    <n v="1"/>
    <n v="0"/>
    <n v="0"/>
    <n v="0"/>
    <n v="0"/>
    <n v="0"/>
    <n v="0"/>
    <n v="0"/>
    <n v="1"/>
    <n v="950.774824911103"/>
    <n v="192.73111706604686"/>
    <n v="715.81734020726083"/>
    <n v="496.58415109772199"/>
    <n v="11.710471839004311"/>
    <n v="7.1244634121116439"/>
    <n v="5.5519637515899829"/>
    <n v="6.6348906494451363"/>
    <n v="6.3029624784814828"/>
    <n v="1"/>
    <n v="1"/>
    <n v="99730.632522206419"/>
    <n v="110794.05077783516"/>
    <n v="11.618426900677902"/>
    <n v="117374.83030327568"/>
    <n v="11.696973741037393"/>
    <n v="114803.35535288238"/>
    <n v="11.657021989552572"/>
    <n v="11.45020628999562"/>
    <n v="11.733712781589659"/>
  </r>
  <r>
    <x v="2"/>
    <x v="141"/>
    <n v="964.60238439274917"/>
    <n v="194.82152790091709"/>
    <n v="680.026473196967"/>
    <n v="504.2092141170541"/>
    <n v="121673.39122434755"/>
    <n v="2343.6595996076876"/>
    <x v="2"/>
    <x v="141"/>
    <n v="20164"/>
    <n v="9.9116541152025217"/>
    <x v="1"/>
    <n v="9"/>
    <n v="0"/>
    <n v="0"/>
    <n v="0"/>
    <n v="0"/>
    <n v="0"/>
    <n v="0"/>
    <n v="0"/>
    <n v="0"/>
    <n v="1"/>
    <n v="0"/>
    <n v="0"/>
    <n v="0"/>
    <n v="0"/>
    <n v="0"/>
    <n v="0"/>
    <n v="0"/>
    <n v="1"/>
    <n v="964.60238439274917"/>
    <n v="194.82152790091709"/>
    <n v="680.026473196967"/>
    <n v="504.2092141170541"/>
    <n v="11.709095612706273"/>
    <n v="7.1355353573289522"/>
    <n v="5.5600414789314883"/>
    <n v="6.5867300604008268"/>
    <n v="6.3168264485576753"/>
    <n v="1"/>
    <n v="1"/>
    <n v="99706.242209122676"/>
    <n v="110769.95338779346"/>
    <n v="11.61816928341312"/>
    <n v="117442.73850698338"/>
    <n v="11.698036513335149"/>
    <n v="114793.12982516931"/>
    <n v="11.656904280937066"/>
    <n v="11.448716565006318"/>
    <n v="11.731894808238883"/>
  </r>
  <r>
    <x v="2"/>
    <x v="142"/>
    <n v="977.27227609945112"/>
    <n v="196.85129301203114"/>
    <n v="157.49912347511207"/>
    <n v="459.51664051825912"/>
    <n v="111210.30459821537"/>
    <n v="1791.1393331048534"/>
    <x v="2"/>
    <x v="142"/>
    <n v="20449"/>
    <n v="9.9256892605198139"/>
    <x v="1"/>
    <n v="9"/>
    <n v="0"/>
    <n v="0"/>
    <n v="0"/>
    <n v="0"/>
    <n v="0"/>
    <n v="0"/>
    <n v="0"/>
    <n v="0"/>
    <n v="1"/>
    <n v="0"/>
    <n v="0"/>
    <n v="0"/>
    <n v="0"/>
    <n v="0"/>
    <n v="0"/>
    <n v="0"/>
    <n v="1"/>
    <n v="977.27227609945112"/>
    <n v="196.85129301203114"/>
    <n v="157.49912347511207"/>
    <n v="459.51664051825912"/>
    <n v="11.619178323755413"/>
    <n v="7.1455738295536584"/>
    <n v="5.5678229129135186"/>
    <n v="5.3126028777729752"/>
    <n v="6.2326838907551521"/>
    <n v="1"/>
    <n v="1"/>
    <n v="99681.851896038934"/>
    <n v="110745.85599775176"/>
    <n v="11.617911666148341"/>
    <n v="117511.82540936692"/>
    <n v="11.699116230834596"/>
    <n v="114782.9760561365"/>
    <n v="11.656787398353739"/>
    <n v="11.395880952454318"/>
    <n v="11.611783433619967"/>
  </r>
  <r>
    <x v="2"/>
    <x v="143"/>
    <n v="989.16170636438778"/>
    <n v="198.86058085820389"/>
    <n v="106.1413532644807"/>
    <n v="414.13781124772424"/>
    <n v="108000.69327816847"/>
    <n v="1708.3014517347965"/>
    <x v="2"/>
    <x v="143"/>
    <n v="20736"/>
    <n v="9.9396265991520014"/>
    <x v="1"/>
    <n v="9"/>
    <n v="0"/>
    <n v="0"/>
    <n v="0"/>
    <n v="0"/>
    <n v="0"/>
    <n v="0"/>
    <n v="0"/>
    <n v="0"/>
    <n v="1"/>
    <n v="0"/>
    <n v="0"/>
    <n v="0"/>
    <n v="0"/>
    <n v="0"/>
    <n v="0"/>
    <n v="0"/>
    <n v="1"/>
    <n v="989.16170636438778"/>
    <n v="198.86058085820389"/>
    <n v="106.1413532644807"/>
    <n v="414.13781124772424"/>
    <n v="11.589892925328055"/>
    <n v="7.1549031572264798"/>
    <n v="5.5754666635993289"/>
    <n v="5.0207165546159773"/>
    <n v="6.1393267347359082"/>
    <n v="1"/>
    <n v="1"/>
    <n v="99657.461582955191"/>
    <n v="110721.75860771007"/>
    <n v="11.617654048883562"/>
    <n v="117582.09101042627"/>
    <n v="11.700212893535735"/>
    <n v="114772.89304565074"/>
    <n v="11.6566713302898"/>
    <n v="11.38451139568966"/>
    <n v="11.5755086663745"/>
  </r>
  <r>
    <x v="2"/>
    <x v="144"/>
    <n v="1000.5350186807912"/>
    <n v="200.86957412481215"/>
    <n v="101.90949065258727"/>
    <n v="372.78131360108091"/>
    <n v="99509.599777007461"/>
    <n v="1676.0953970592714"/>
    <x v="2"/>
    <x v="144"/>
    <n v="21025"/>
    <n v="9.9534674848411484"/>
    <x v="1"/>
    <n v="10"/>
    <n v="0"/>
    <n v="0"/>
    <n v="0"/>
    <n v="0"/>
    <n v="0"/>
    <n v="0"/>
    <n v="0"/>
    <n v="0"/>
    <n v="0"/>
    <n v="1"/>
    <n v="0"/>
    <n v="0"/>
    <n v="0"/>
    <n v="0"/>
    <n v="0"/>
    <n v="0"/>
    <n v="1"/>
    <n v="1000.5350186807912"/>
    <n v="200.86957412481215"/>
    <n v="101.90949065258727"/>
    <n v="372.78131360108091"/>
    <n v="11.508009398663701"/>
    <n v="7.1637467802550594"/>
    <n v="5.5830513223613112"/>
    <n v="4.992389680836502"/>
    <n v="6.0459166219238272"/>
    <n v="1"/>
    <n v="1"/>
    <n v="86180.412425779417"/>
    <n v="97245.392937632423"/>
    <n v="11.472480936909202"/>
    <n v="100761.29589094137"/>
    <n v="11.522842947787211"/>
    <n v="97893.325443256399"/>
    <n v="11.478364134733472"/>
    <n v="11.377932777561446"/>
    <n v="11.562026116156353"/>
  </r>
  <r>
    <x v="2"/>
    <x v="145"/>
    <n v="1011.5775555445306"/>
    <n v="202.88846359507338"/>
    <n v="102.3992579446593"/>
    <n v="335.50891058878574"/>
    <n v="99026.689641915713"/>
    <n v="1652.3741876730489"/>
    <x v="2"/>
    <x v="145"/>
    <n v="21316"/>
    <n v="9.9672132434166727"/>
    <x v="1"/>
    <n v="10"/>
    <n v="0"/>
    <n v="0"/>
    <n v="0"/>
    <n v="0"/>
    <n v="0"/>
    <n v="0"/>
    <n v="0"/>
    <n v="0"/>
    <n v="0"/>
    <n v="1"/>
    <n v="0"/>
    <n v="0"/>
    <n v="0"/>
    <n v="0"/>
    <n v="0"/>
    <n v="0"/>
    <n v="1"/>
    <n v="1011.5775555445306"/>
    <n v="202.88846359507338"/>
    <n v="102.3992579446593"/>
    <n v="335.50891058878574"/>
    <n v="11.503144685125825"/>
    <n v="7.1722590120737433"/>
    <n v="5.5906158273668618"/>
    <n v="4.9957094005783595"/>
    <n v="5.9535350948418486"/>
    <n v="1"/>
    <n v="1"/>
    <n v="86156.022112695675"/>
    <n v="97221.295547590722"/>
    <n v="11.472223319644421"/>
    <n v="100833.91888935235"/>
    <n v="11.523973500891731"/>
    <n v="97883.381031951678"/>
    <n v="11.478249662119488"/>
    <n v="11.37241668604017"/>
    <n v="11.551405600698473"/>
  </r>
  <r>
    <x v="2"/>
    <x v="146"/>
    <n v="1022.4193617738281"/>
    <n v="204.92244509553063"/>
    <n v="103.37031776266051"/>
    <n v="301.95859236468846"/>
    <n v="98574.699452120607"/>
    <n v="1632.6707169967076"/>
    <x v="2"/>
    <x v="146"/>
    <n v="21609"/>
    <n v="9.980865173557472"/>
    <x v="1"/>
    <n v="10"/>
    <n v="0"/>
    <n v="0"/>
    <n v="0"/>
    <n v="0"/>
    <n v="0"/>
    <n v="0"/>
    <n v="0"/>
    <n v="0"/>
    <n v="0"/>
    <n v="1"/>
    <n v="0"/>
    <n v="0"/>
    <n v="0"/>
    <n v="0"/>
    <n v="0"/>
    <n v="0"/>
    <n v="1"/>
    <n v="1022.4193617738281"/>
    <n v="204.92244509553063"/>
    <n v="103.37031776266051"/>
    <n v="301.95859236468846"/>
    <n v="11.49856990981519"/>
    <n v="7.1805466021013"/>
    <n v="5.5981794515021317"/>
    <n v="5.0022589882001425"/>
    <n v="5.8623861565004782"/>
    <n v="1"/>
    <n v="1"/>
    <n v="86131.631799611932"/>
    <n v="97197.198157549021"/>
    <n v="11.471965702379642"/>
    <n v="100907.72058643917"/>
    <n v="11.525120999197943"/>
    <n v="97873.504501116549"/>
    <n v="11.478135970894622"/>
    <n v="11.367534418046244"/>
    <n v="11.541215464365411"/>
  </r>
  <r>
    <x v="2"/>
    <x v="147"/>
    <n v="1033.1517768632627"/>
    <n v="206.97421797873926"/>
    <n v="104.3987276641426"/>
    <n v="271.76279041169778"/>
    <n v="98125.311831276762"/>
    <n v="1616.2875129178424"/>
    <x v="2"/>
    <x v="147"/>
    <n v="21904"/>
    <n v="9.9944245475282294"/>
    <x v="1"/>
    <n v="10"/>
    <n v="0"/>
    <n v="0"/>
    <n v="0"/>
    <n v="0"/>
    <n v="0"/>
    <n v="0"/>
    <n v="0"/>
    <n v="0"/>
    <n v="0"/>
    <n v="1"/>
    <n v="0"/>
    <n v="0"/>
    <n v="0"/>
    <n v="0"/>
    <n v="0"/>
    <n v="0"/>
    <n v="1"/>
    <n v="1033.1517768632627"/>
    <n v="206.97421797873926"/>
    <n v="104.3987276641426"/>
    <n v="271.76279041169778"/>
    <n v="11.494000632978022"/>
    <n v="7.1886834762144485"/>
    <n v="5.6057517113440749"/>
    <n v="5.0091489336279711"/>
    <n v="5.7725813576262111"/>
    <n v="1"/>
    <n v="1"/>
    <n v="86107.24148652819"/>
    <n v="97173.10076750732"/>
    <n v="11.471708085114862"/>
    <n v="100982.7009822018"/>
    <n v="11.526285442705843"/>
    <n v="97863.694930327212"/>
    <n v="11.478023050463648"/>
    <n v="11.363192171259625"/>
    <n v="11.531220717744755"/>
  </r>
  <r>
    <x v="2"/>
    <x v="148"/>
    <n v="1043.839049662083"/>
    <n v="209.04523437465329"/>
    <n v="105.44218561316956"/>
    <n v="244.58651709887582"/>
    <n v="96643.210869221439"/>
    <n v="1602.9129867487818"/>
    <x v="2"/>
    <x v="148"/>
    <n v="22201"/>
    <n v="10.007892611890918"/>
    <x v="1"/>
    <n v="11"/>
    <n v="0"/>
    <n v="0"/>
    <n v="0"/>
    <n v="0"/>
    <n v="0"/>
    <n v="0"/>
    <n v="0"/>
    <n v="0"/>
    <n v="0"/>
    <n v="0"/>
    <n v="1"/>
    <n v="0"/>
    <n v="0"/>
    <n v="0"/>
    <n v="0"/>
    <n v="0"/>
    <n v="1"/>
    <n v="1043.839049662083"/>
    <n v="209.04523437465329"/>
    <n v="105.44218561316956"/>
    <n v="244.58651709887582"/>
    <n v="11.478781237670733"/>
    <n v="7.1967208629158526"/>
    <n v="5.613337282296964"/>
    <n v="5.0160915117765743"/>
    <n v="5.6842256495669821"/>
    <n v="1"/>
    <n v="1"/>
    <n v="106587.79313680579"/>
    <n v="118689.08308160765"/>
    <n v="11.693892678290615"/>
    <n v="117951.09949586033"/>
    <n v="11.705950385066789"/>
    <n v="114723.50578884137"/>
    <n v="11.656102821183403"/>
    <n v="11.359334307946909"/>
    <n v="11.521410242680131"/>
  </r>
  <r>
    <x v="2"/>
    <x v="149"/>
    <n v="1054.526468679835"/>
    <n v="211.13632382646313"/>
    <n v="106.4965545365398"/>
    <n v="220.12786596182303"/>
    <n v="96193.544461644255"/>
    <n v="1592.287213004661"/>
    <x v="2"/>
    <x v="149"/>
    <n v="22500"/>
    <n v="10.021270588192511"/>
    <x v="1"/>
    <n v="11"/>
    <n v="0"/>
    <n v="0"/>
    <n v="0"/>
    <n v="0"/>
    <n v="0"/>
    <n v="0"/>
    <n v="0"/>
    <n v="0"/>
    <n v="0"/>
    <n v="0"/>
    <n v="1"/>
    <n v="0"/>
    <n v="0"/>
    <n v="0"/>
    <n v="0"/>
    <n v="0"/>
    <n v="1"/>
    <n v="1054.526468679835"/>
    <n v="211.13632382646313"/>
    <n v="106.4965545365398"/>
    <n v="220.12786596182303"/>
    <n v="11.474117529013817"/>
    <n v="7.20469427341851"/>
    <n v="5.6209384373070375"/>
    <n v="5.0230580670340332"/>
    <n v="5.597426276709605"/>
    <n v="1"/>
    <n v="1"/>
    <n v="106563.40282372205"/>
    <n v="118664.98569156596"/>
    <n v="11.693635061025835"/>
    <n v="118028.43728897459"/>
    <n v="11.707148718978072"/>
    <n v="114713.82745075351"/>
    <n v="11.655991411404987"/>
    <n v="11.355913360715807"/>
    <n v="11.511795356634281"/>
  </r>
  <r>
    <x v="2"/>
    <x v="150"/>
    <n v="1065.2460533314254"/>
    <n v="213.24800561875941"/>
    <n v="107.56151478862904"/>
    <n v="198.11507942292423"/>
    <n v="95743.709332245257"/>
    <n v="1584.1706531617381"/>
    <x v="2"/>
    <x v="150"/>
    <n v="22801"/>
    <n v="10.034559673629849"/>
    <x v="1"/>
    <n v="11"/>
    <n v="0"/>
    <n v="0"/>
    <n v="0"/>
    <n v="0"/>
    <n v="0"/>
    <n v="0"/>
    <n v="0"/>
    <n v="0"/>
    <n v="0"/>
    <n v="0"/>
    <n v="1"/>
    <n v="0"/>
    <n v="0"/>
    <n v="0"/>
    <n v="0"/>
    <n v="0"/>
    <n v="1"/>
    <n v="1065.2460533314254"/>
    <n v="213.24800561875941"/>
    <n v="107.56151478862904"/>
    <n v="198.11507942292423"/>
    <n v="11.469430206004681"/>
    <n v="7.2126283245511562"/>
    <n v="5.6285562570197856"/>
    <n v="5.0300456789018"/>
    <n v="5.5122930734499542"/>
    <n v="1"/>
    <n v="1"/>
    <n v="106539.01251063831"/>
    <n v="118640.88830152426"/>
    <n v="11.693377443761054"/>
    <n v="118106.95378076468"/>
    <n v="11.708363998091045"/>
    <n v="114704.21342103473"/>
    <n v="11.655880741896343"/>
    <n v="11.352886690726791"/>
    <n v="11.502389761579021"/>
  </r>
  <r>
    <x v="2"/>
    <x v="151"/>
    <n v="1076.020537840094"/>
    <n v="215.38064495196284"/>
    <n v="108.63712940718773"/>
    <n v="178.30357148636014"/>
    <n v="95293.75669644709"/>
    <n v="1578.3418836856047"/>
    <x v="2"/>
    <x v="151"/>
    <n v="23104"/>
    <n v="10.047761041692553"/>
    <x v="1"/>
    <n v="11"/>
    <n v="0"/>
    <n v="0"/>
    <n v="0"/>
    <n v="0"/>
    <n v="0"/>
    <n v="0"/>
    <n v="0"/>
    <n v="0"/>
    <n v="0"/>
    <n v="0"/>
    <n v="1"/>
    <n v="0"/>
    <n v="0"/>
    <n v="0"/>
    <n v="0"/>
    <n v="0"/>
    <n v="1"/>
    <n v="1076.020537840094"/>
    <n v="215.38064495196284"/>
    <n v="108.63712940718773"/>
    <n v="178.30357148636014"/>
    <n v="11.464719575391845"/>
    <n v="7.220540076666679"/>
    <n v="5.6361912303277393"/>
    <n v="5.0370539822472269"/>
    <n v="5.4289376733786145"/>
    <n v="1"/>
    <n v="1"/>
    <n v="106514.62219755456"/>
    <n v="118616.79091148256"/>
    <n v="11.693119826496275"/>
    <n v="118186.64897123059"/>
    <n v="11.709596222405709"/>
    <n v="114694.66285072031"/>
    <n v="11.655770802884829"/>
    <n v="11.35021581261234"/>
    <n v="11.493207500646488"/>
  </r>
  <r>
    <x v="2"/>
    <x v="152"/>
    <n v="1086.8661600012429"/>
    <n v="217.53453103999038"/>
    <n v="109.72350064832683"/>
    <n v="160.47321433829697"/>
    <n v="94829.364124527041"/>
    <n v="1574.5974060278568"/>
    <x v="2"/>
    <x v="152"/>
    <n v="23409"/>
    <n v="10.060875842784871"/>
    <x v="1"/>
    <n v="11"/>
    <n v="0"/>
    <n v="0"/>
    <n v="0"/>
    <n v="0"/>
    <n v="0"/>
    <n v="0"/>
    <n v="0"/>
    <n v="0"/>
    <n v="0"/>
    <n v="0"/>
    <n v="1"/>
    <n v="0"/>
    <n v="0"/>
    <n v="0"/>
    <n v="0"/>
    <n v="0"/>
    <n v="1"/>
    <n v="1086.8661600012429"/>
    <n v="217.53453103999038"/>
    <n v="109.72350064832683"/>
    <n v="160.47321433829697"/>
    <n v="11.459834388430078"/>
    <n v="7.2284413464394639"/>
    <n v="5.6438435524036263"/>
    <n v="5.0440828652452909"/>
    <n v="5.3474724543667929"/>
    <n v="1"/>
    <n v="1"/>
    <n v="106490.23188447082"/>
    <n v="118592.69352144086"/>
    <n v="11.692862209231494"/>
    <n v="118267.52286037232"/>
    <n v="11.710845391922065"/>
    <n v="114685.17490754678"/>
    <n v="11.655661584790048"/>
    <n v="11.34786599965717"/>
    <n v="11.48426266466508"/>
  </r>
  <r>
    <x v="2"/>
    <x v="153"/>
    <n v="1097.7946133491789"/>
    <n v="219.70991616964426"/>
    <n v="110.82073564951685"/>
    <n v="144.42589290452457"/>
    <n v="94379.274630291693"/>
    <n v="1572.7511580728644"/>
    <x v="2"/>
    <x v="153"/>
    <n v="23716"/>
    <n v="10.073905204827259"/>
    <x v="1"/>
    <n v="12"/>
    <n v="0"/>
    <n v="0"/>
    <n v="0"/>
    <n v="0"/>
    <n v="0"/>
    <n v="0"/>
    <n v="0"/>
    <n v="0"/>
    <n v="0"/>
    <n v="0"/>
    <n v="0"/>
    <n v="1"/>
    <n v="0"/>
    <n v="0"/>
    <n v="0"/>
    <n v="0"/>
    <n v="1"/>
    <n v="1097.7946133491789"/>
    <n v="219.70991616964426"/>
    <n v="110.82073564951685"/>
    <n v="144.42589290452457"/>
    <n v="11.455076779621384"/>
    <n v="7.2363403106450601"/>
    <n v="5.6515132726074668"/>
    <n v="5.0511322407741908"/>
    <n v="5.2680093152523675"/>
    <n v="0"/>
    <n v="2"/>
    <n v="81529.64875390938"/>
    <n v="92593.84813765029"/>
    <n v="11.422329743268977"/>
    <n v="96918.945256260835"/>
    <n v="11.484331022426229"/>
    <n v="93358.503226901041"/>
    <n v="11.429609294281143"/>
    <n v="11.397949294418877"/>
    <n v="11.449652366719883"/>
  </r>
  <r>
    <x v="2"/>
    <x v="154"/>
    <n v="1108.8144137062172"/>
    <n v="221.90703524096767"/>
    <n v="111.92894300548268"/>
    <n v="86.574851158557635"/>
    <n v="91608.02983785345"/>
    <n v="1529.2252431112252"/>
    <x v="2"/>
    <x v="154"/>
    <n v="24025"/>
    <n v="10.086850233838494"/>
    <x v="1"/>
    <n v="12"/>
    <n v="0"/>
    <n v="0"/>
    <n v="0"/>
    <n v="0"/>
    <n v="0"/>
    <n v="0"/>
    <n v="0"/>
    <n v="0"/>
    <n v="0"/>
    <n v="0"/>
    <n v="0"/>
    <n v="1"/>
    <n v="0"/>
    <n v="0"/>
    <n v="0"/>
    <n v="0"/>
    <n v="1"/>
    <n v="1108.8144137062172"/>
    <n v="221.90703524096767"/>
    <n v="111.92894300548268"/>
    <n v="86.574851158557635"/>
    <n v="11.425274208805433"/>
    <n v="7.2442426188877906"/>
    <n v="5.659200367891434"/>
    <n v="5.05820202372455"/>
    <n v="4.9139649446685016"/>
    <n v="0"/>
    <n v="2"/>
    <n v="81505.258440825637"/>
    <n v="92569.750747608588"/>
    <n v="11.422072126004196"/>
    <n v="97002.176542754212"/>
    <n v="11.485614082345965"/>
    <n v="93349.138105861566"/>
    <n v="11.429501490022769"/>
    <n v="11.389226525347627"/>
    <n v="11.406825866553028"/>
  </r>
  <r>
    <x v="2"/>
    <x v="155"/>
    <n v="1119.9318557997619"/>
    <n v="224.12611554819082"/>
    <n v="113.04823243548455"/>
    <n v="53.657485115855764"/>
    <n v="89027.342609905783"/>
    <n v="1510.7636888992931"/>
    <x v="2"/>
    <x v="155"/>
    <n v="24336"/>
    <n v="10.099712014499074"/>
    <x v="1"/>
    <n v="12"/>
    <n v="0"/>
    <n v="0"/>
    <n v="0"/>
    <n v="0"/>
    <n v="0"/>
    <n v="0"/>
    <n v="0"/>
    <n v="0"/>
    <n v="0"/>
    <n v="0"/>
    <n v="0"/>
    <n v="1"/>
    <n v="0"/>
    <n v="0"/>
    <n v="0"/>
    <n v="0"/>
    <n v="1"/>
    <n v="1119.9318557997619"/>
    <n v="224.12611554819082"/>
    <n v="113.04823243548455"/>
    <n v="53.657485115855764"/>
    <n v="11.396698821867792"/>
    <n v="7.2521521659179884"/>
    <n v="5.6669047792320741"/>
    <n v="5.0652921287572958"/>
    <n v="4.6372589766460042"/>
    <n v="0"/>
    <n v="2"/>
    <n v="81480.86812774188"/>
    <n v="92545.653357566887"/>
    <n v="11.421814508739416"/>
    <n v="97086.586527923399"/>
    <n v="11.486914087467394"/>
    <n v="93339.833211097328"/>
    <n v="11.429394379044162"/>
    <n v="11.384486732501831"/>
    <n v="11.373616591949043"/>
  </r>
  <r>
    <x v="2"/>
    <x v="156"/>
    <n v="1131.1516829272973"/>
    <n v="226.36738168107948"/>
    <n v="114.17871475983412"/>
    <n v="72.40879191539814"/>
    <n v="90890.693556396844"/>
    <n v="1544.1065712836089"/>
    <x v="2"/>
    <x v="156"/>
    <n v="24649"/>
    <n v="10.112491610696615"/>
    <x v="1"/>
    <n v="12"/>
    <n v="0"/>
    <n v="0"/>
    <n v="0"/>
    <n v="0"/>
    <n v="0"/>
    <n v="0"/>
    <n v="0"/>
    <n v="0"/>
    <n v="0"/>
    <n v="0"/>
    <n v="0"/>
    <n v="1"/>
    <n v="0"/>
    <n v="0"/>
    <n v="0"/>
    <n v="0"/>
    <n v="1"/>
    <n v="1131.1516829272973"/>
    <n v="226.36738168107948"/>
    <n v="114.17871475983412"/>
    <n v="72.40879191539814"/>
    <n v="11.417412893806519"/>
    <n v="7.2600716278157753"/>
    <n v="5.674626429714591"/>
    <n v="5.0724024700921788"/>
    <n v="4.804121248958003"/>
    <n v="0"/>
    <n v="2"/>
    <n v="81456.477814658138"/>
    <n v="92521.555967525186"/>
    <n v="11.421556891474635"/>
    <n v="97172.175211768408"/>
    <n v="11.488231037790511"/>
    <n v="93330.587772935556"/>
    <n v="11.429287952485426"/>
    <n v="11.387994644645289"/>
    <n v="11.395553863224231"/>
  </r>
  <r>
    <x v="3"/>
    <x v="0"/>
    <n v="1215"/>
    <n v="240"/>
    <n v="120"/>
    <n v="86.001096442752271"/>
    <n v="77079.506295831859"/>
    <n v="1661.0010964427522"/>
    <x v="0"/>
    <x v="0"/>
    <n v="1"/>
    <n v="0"/>
    <x v="0"/>
    <n v="1"/>
    <n v="1"/>
    <n v="0"/>
    <n v="0"/>
    <n v="0"/>
    <n v="0"/>
    <n v="0"/>
    <n v="0"/>
    <n v="0"/>
    <n v="0"/>
    <n v="0"/>
    <n v="0"/>
    <n v="0"/>
    <n v="0"/>
    <n v="0"/>
    <n v="0"/>
    <n v="0"/>
    <n v="0"/>
    <n v="1215"/>
    <n v="240"/>
    <n v="120"/>
    <n v="86.001096442752271"/>
    <n v="11.252592717419983"/>
    <n v="7.3173496705536119"/>
    <n v="5.7203514014589807"/>
    <n v="5.1082366887505426"/>
    <n v="4.9097427824356501"/>
    <n v="0"/>
    <n v="0"/>
    <n v="86392.098883074083"/>
    <n v="77010.323975840001"/>
    <n v="11.251524841525955"/>
    <n v="78115.831925384337"/>
    <n v="11.26753358548199"/>
    <n v="80201.304639342343"/>
    <n v="11.289251796898217"/>
    <n v="11.39845730284819"/>
    <n v="11.260886116407367"/>
  </r>
  <r>
    <x v="3"/>
    <x v="1"/>
    <n v="1233.2249999999999"/>
    <n v="246"/>
    <n v="125.4"/>
    <n v="75.158057336089499"/>
    <n v="76765.044813404485"/>
    <n v="1679.7830573360895"/>
    <x v="0"/>
    <x v="1"/>
    <n v="4"/>
    <n v="1.3862943611198906"/>
    <x v="0"/>
    <n v="1"/>
    <n v="1"/>
    <n v="0"/>
    <n v="0"/>
    <n v="0"/>
    <n v="0"/>
    <n v="0"/>
    <n v="0"/>
    <n v="0"/>
    <n v="0"/>
    <n v="0"/>
    <n v="0"/>
    <n v="0"/>
    <n v="0"/>
    <n v="0"/>
    <n v="0"/>
    <n v="0"/>
    <n v="0"/>
    <n v="1233.2249999999999"/>
    <n v="246"/>
    <n v="125.4"/>
    <n v="75.158057336089499"/>
    <n v="11.248504669866742"/>
    <n v="7.3293769842197483"/>
    <n v="5.7398317725790671"/>
    <n v="5.1403673008115796"/>
    <n v="4.82640384220222"/>
    <n v="0"/>
    <n v="0"/>
    <n v="86367.70856999034"/>
    <n v="76986.226585798315"/>
    <n v="11.251267224261174"/>
    <n v="78018.722314477287"/>
    <n v="11.266224029543039"/>
    <n v="79198.385721434257"/>
    <n v="11.277706945561157"/>
    <n v="11.398228325218646"/>
    <n v="11.254445248599737"/>
  </r>
  <r>
    <x v="3"/>
    <x v="2"/>
    <n v="1265.1187499999999"/>
    <n v="255.3"/>
    <n v="131.61000000000001"/>
    <n v="85.551265747359452"/>
    <n v="78063.605315500681"/>
    <n v="1737.5800157473593"/>
    <x v="0"/>
    <x v="2"/>
    <n v="9"/>
    <n v="2.1972245773362196"/>
    <x v="0"/>
    <n v="1"/>
    <n v="1"/>
    <n v="0"/>
    <n v="0"/>
    <n v="0"/>
    <n v="0"/>
    <n v="0"/>
    <n v="0"/>
    <n v="0"/>
    <n v="0"/>
    <n v="0"/>
    <n v="0"/>
    <n v="0"/>
    <n v="0"/>
    <n v="0"/>
    <n v="0"/>
    <n v="0"/>
    <n v="0"/>
    <n v="1265.1187499999999"/>
    <n v="255.3"/>
    <n v="131.61000000000001"/>
    <n v="85.551265747359452"/>
    <n v="11.265279226133591"/>
    <n v="7.3500828609174356"/>
    <n v="5.7692957887136647"/>
    <n v="5.1760846676244343"/>
    <n v="4.9064200435563086"/>
    <n v="0"/>
    <n v="0"/>
    <n v="86343.318256906598"/>
    <n v="76962.129195756614"/>
    <n v="11.251009606996394"/>
    <n v="77922.791402246061"/>
    <n v="11.264931418805778"/>
    <n v="78611.715763194195"/>
    <n v="11.270953640452577"/>
    <n v="11.402149628047308"/>
    <n v="11.269152901339762"/>
  </r>
  <r>
    <x v="3"/>
    <x v="3"/>
    <n v="1307.5374374999999"/>
    <n v="266.56500000000005"/>
    <n v="138.18450000000001"/>
    <n v="79.937325720501278"/>
    <n v="78278.860621756554"/>
    <n v="1792.2242632205014"/>
    <x v="0"/>
    <x v="3"/>
    <n v="16"/>
    <n v="2.7725887222397811"/>
    <x v="0"/>
    <n v="1"/>
    <n v="1"/>
    <n v="0"/>
    <n v="0"/>
    <n v="0"/>
    <n v="0"/>
    <n v="0"/>
    <n v="0"/>
    <n v="0"/>
    <n v="0"/>
    <n v="0"/>
    <n v="0"/>
    <n v="0"/>
    <n v="0"/>
    <n v="0"/>
    <n v="0"/>
    <n v="0"/>
    <n v="0"/>
    <n v="1307.5374374999999"/>
    <n v="266.56500000000005"/>
    <n v="138.18450000000001"/>
    <n v="79.937325720501278"/>
    <n v="11.268032866240015"/>
    <n v="7.3769737053815856"/>
    <n v="5.8038603190012896"/>
    <n v="5.2125578449981793"/>
    <n v="4.8639955755025799"/>
    <n v="0"/>
    <n v="0"/>
    <n v="86318.927943822855"/>
    <n v="76938.031805714912"/>
    <n v="11.250751989731613"/>
    <n v="77828.039188690644"/>
    <n v="11.263655753270209"/>
    <n v="78195.466803526186"/>
    <n v="11.266162094224097"/>
    <n v="11.404011684707299"/>
    <n v="11.268992998692179"/>
  </r>
  <r>
    <x v="3"/>
    <x v="4"/>
    <n v="1358.3282343749997"/>
    <n v="279.14325000000002"/>
    <n v="145.09312500000001"/>
    <n v="78.673845779774041"/>
    <n v="78814.468536996981"/>
    <n v="1861.2384551547739"/>
    <x v="0"/>
    <x v="4"/>
    <n v="25"/>
    <n v="3.2188758248682006"/>
    <x v="0"/>
    <n v="1"/>
    <n v="1"/>
    <n v="0"/>
    <n v="0"/>
    <n v="0"/>
    <n v="0"/>
    <n v="0"/>
    <n v="0"/>
    <n v="0"/>
    <n v="0"/>
    <n v="0"/>
    <n v="0"/>
    <n v="0"/>
    <n v="0"/>
    <n v="0"/>
    <n v="0"/>
    <n v="0"/>
    <n v="0"/>
    <n v="1358.3282343749997"/>
    <n v="279.14325000000002"/>
    <n v="145.09312500000001"/>
    <n v="78.673845779774041"/>
    <n v="11.274851869867152"/>
    <n v="7.4082486880351652"/>
    <n v="5.841093113065825"/>
    <n v="5.249503148702015"/>
    <n v="4.8541941662457466"/>
    <n v="0"/>
    <n v="0"/>
    <n v="86294.537630739113"/>
    <n v="76913.934415673211"/>
    <n v="11.250494372466834"/>
    <n v="77734.46567381105"/>
    <n v="11.262397032936331"/>
    <n v="77872.599026957527"/>
    <n v="11.262445482227399"/>
    <n v="11.406934117516029"/>
    <n v="11.273092441644328"/>
  </r>
  <r>
    <x v="3"/>
    <x v="5"/>
    <n v="1416.0343935937497"/>
    <n v="292.7254125"/>
    <n v="152.34772124999998"/>
    <n v="104.44592517015187"/>
    <n v="80719.855516242795"/>
    <n v="1965.5534525139014"/>
    <x v="0"/>
    <x v="5"/>
    <n v="36"/>
    <n v="3.5835189384561099"/>
    <x v="0"/>
    <n v="2"/>
    <n v="0"/>
    <n v="1"/>
    <n v="0"/>
    <n v="0"/>
    <n v="0"/>
    <n v="0"/>
    <n v="0"/>
    <n v="0"/>
    <n v="0"/>
    <n v="0"/>
    <n v="0"/>
    <n v="0"/>
    <n v="0"/>
    <n v="0"/>
    <n v="0"/>
    <n v="0"/>
    <n v="0"/>
    <n v="1416.0343935937497"/>
    <n v="292.7254125"/>
    <n v="152.34772124999998"/>
    <n v="104.44592517015187"/>
    <n v="11.298739865088361"/>
    <n v="7.4426339692014896"/>
    <n v="5.8797994725266616"/>
    <n v="5.2868832713602743"/>
    <n v="5.0372730626366584"/>
    <n v="0"/>
    <n v="0"/>
    <n v="85220.436361606684"/>
    <n v="75837.726353892183"/>
    <n v="11.238542562678642"/>
    <n v="76710.106228407836"/>
    <n v="11.251207156795019"/>
    <n v="77166.489885254443"/>
    <n v="11.254896193515412"/>
    <n v="11.414468050066688"/>
    <n v="11.301305174690162"/>
  </r>
  <r>
    <x v="3"/>
    <x v="6"/>
    <n v="1479.6889365234372"/>
    <n v="307.17418312500001"/>
    <n v="159.9651013125"/>
    <n v="114.79981526770777"/>
    <n v="81908.017358459736"/>
    <n v="2061.6280362286448"/>
    <x v="0"/>
    <x v="6"/>
    <n v="49"/>
    <n v="3.8918202981106265"/>
    <x v="0"/>
    <n v="2"/>
    <n v="0"/>
    <n v="1"/>
    <n v="0"/>
    <n v="0"/>
    <n v="0"/>
    <n v="0"/>
    <n v="0"/>
    <n v="0"/>
    <n v="0"/>
    <n v="0"/>
    <n v="0"/>
    <n v="0"/>
    <n v="0"/>
    <n v="0"/>
    <n v="0"/>
    <n v="0"/>
    <n v="0"/>
    <n v="1479.6889365234372"/>
    <n v="307.17418312500001"/>
    <n v="159.9651013125"/>
    <n v="114.79981526770777"/>
    <n v="11.313352157094732"/>
    <n v="7.4792407244580446"/>
    <n v="5.9193944519214492"/>
    <n v="5.3246846014978333"/>
    <n v="5.1023222444720879"/>
    <n v="0"/>
    <n v="0"/>
    <n v="85196.046048522941"/>
    <n v="75813.628963850497"/>
    <n v="11.238284945413863"/>
    <n v="76618.890110879875"/>
    <n v="11.249982326864522"/>
    <n v="76943.448318696726"/>
    <n v="11.252328706072593"/>
    <n v="11.419805864603854"/>
    <n v="11.314943062857497"/>
  </r>
  <r>
    <x v="3"/>
    <x v="7"/>
    <n v="1548.6703596246089"/>
    <n v="322.43914228125004"/>
    <n v="167.96335577812499"/>
    <n v="93.330244226037308"/>
    <n v="81378.715275296752"/>
    <n v="2132.4031019100212"/>
    <x v="0"/>
    <x v="7"/>
    <n v="64"/>
    <n v="4.1588830833596715"/>
    <x v="0"/>
    <n v="2"/>
    <n v="0"/>
    <n v="1"/>
    <n v="0"/>
    <n v="0"/>
    <n v="0"/>
    <n v="0"/>
    <n v="0"/>
    <n v="0"/>
    <n v="0"/>
    <n v="0"/>
    <n v="0"/>
    <n v="0"/>
    <n v="0"/>
    <n v="0"/>
    <n v="0"/>
    <n v="0"/>
    <n v="0"/>
    <n v="1548.6703596246089"/>
    <n v="322.43914228125004"/>
    <n v="167.96335577812499"/>
    <n v="93.330244226037308"/>
    <n v="11.306869034693502"/>
    <n v="7.5174540498264122"/>
    <n v="5.9595899779053525"/>
    <n v="5.3628957602816261"/>
    <n v="4.9623807313367863"/>
    <n v="0"/>
    <n v="0"/>
    <n v="85171.655735439199"/>
    <n v="75789.531573808796"/>
    <n v="11.238027328149082"/>
    <n v="76528.852692027751"/>
    <n v="11.248774442135716"/>
    <n v="76750.240925586433"/>
    <n v="11.250104647286932"/>
    <n v="11.420313036112288"/>
    <n v="11.303175193673713"/>
  </r>
  <r>
    <x v="3"/>
    <x v="8"/>
    <n v="1622.6017609983394"/>
    <n v="338.51422439531251"/>
    <n v="176.36152350703125"/>
    <n v="125.45134223199031"/>
    <n v="83724.296071161545"/>
    <n v="2262.9288511326731"/>
    <x v="0"/>
    <x v="8"/>
    <n v="81"/>
    <n v="4.3944491546724391"/>
    <x v="0"/>
    <n v="2"/>
    <n v="0"/>
    <n v="1"/>
    <n v="0"/>
    <n v="0"/>
    <n v="0"/>
    <n v="0"/>
    <n v="0"/>
    <n v="0"/>
    <n v="0"/>
    <n v="0"/>
    <n v="0"/>
    <n v="0"/>
    <n v="0"/>
    <n v="0"/>
    <n v="0"/>
    <n v="0"/>
    <n v="0"/>
    <n v="1622.6017609983394"/>
    <n v="338.51422439531251"/>
    <n v="176.36152350703125"/>
    <n v="125.45134223199031"/>
    <n v="11.335284489996862"/>
    <n v="7.5568505106067239"/>
    <n v="6.0002416905767877"/>
    <n v="5.4015055576518645"/>
    <n v="5.1650989297735848"/>
    <n v="0"/>
    <n v="0"/>
    <n v="85147.265422355456"/>
    <n v="75765.434183767095"/>
    <n v="11.237769710884303"/>
    <n v="76439.993971851436"/>
    <n v="11.247583502608601"/>
    <n v="76579.819927014381"/>
    <n v="11.24814288840683"/>
    <n v="11.429607262078697"/>
    <n v="11.334073195184368"/>
  </r>
  <r>
    <x v="3"/>
    <x v="9"/>
    <n v="1701.2803674230063"/>
    <n v="355.41649811507818"/>
    <n v="185.17959967638285"/>
    <n v="112.54864501593987"/>
    <n v="83762.625471094914"/>
    <n v="2354.425110230407"/>
    <x v="0"/>
    <x v="9"/>
    <n v="100"/>
    <n v="4.6051701859880918"/>
    <x v="0"/>
    <n v="3"/>
    <n v="0"/>
    <n v="0"/>
    <n v="1"/>
    <n v="0"/>
    <n v="0"/>
    <n v="0"/>
    <n v="0"/>
    <n v="0"/>
    <n v="0"/>
    <n v="0"/>
    <n v="0"/>
    <n v="0"/>
    <n v="0"/>
    <n v="0"/>
    <n v="0"/>
    <n v="0"/>
    <n v="0"/>
    <n v="1701.2803674230063"/>
    <n v="355.41649811507818"/>
    <n v="185.17959967638285"/>
    <n v="112.54864501593987"/>
    <n v="11.335742190219058"/>
    <n v="7.5971389355993333"/>
    <n v="6.0412746289232429"/>
    <n v="5.4405028200852987"/>
    <n v="5.0885346518415311"/>
    <n v="0"/>
    <n v="0"/>
    <n v="84207.664237690245"/>
    <n v="74823.726206453444"/>
    <n v="11.226704825829799"/>
    <n v="75390.708059250101"/>
    <n v="11.234988604049212"/>
    <n v="75680.409303669076"/>
    <n v="11.237707118342339"/>
    <n v="11.431957785782132"/>
    <n v="11.330310612199369"/>
  </r>
  <r>
    <x v="3"/>
    <x v="10"/>
    <n v="1784.6283486564819"/>
    <n v="373.17560427083208"/>
    <n v="194.43857965960203"/>
    <n v="121.2106546210908"/>
    <n v="84845.538014567952"/>
    <n v="2473.4531872080065"/>
    <x v="0"/>
    <x v="10"/>
    <n v="121"/>
    <n v="4.7957905455967413"/>
    <x v="0"/>
    <n v="3"/>
    <n v="0"/>
    <n v="0"/>
    <n v="1"/>
    <n v="0"/>
    <n v="0"/>
    <n v="0"/>
    <n v="0"/>
    <n v="0"/>
    <n v="0"/>
    <n v="0"/>
    <n v="0"/>
    <n v="0"/>
    <n v="0"/>
    <n v="0"/>
    <n v="0"/>
    <n v="0"/>
    <n v="0"/>
    <n v="1784.6283486564819"/>
    <n v="373.17560427083208"/>
    <n v="194.43857965960203"/>
    <n v="121.2106546210908"/>
    <n v="11.348587682533241"/>
    <n v="7.6381187997564268"/>
    <n v="6.0826473347768397"/>
    <n v="5.4798763974355396"/>
    <n v="5.1405757617562999"/>
    <n v="0"/>
    <n v="0"/>
    <n v="84183.273924606503"/>
    <n v="74799.628816411743"/>
    <n v="11.22644720856502"/>
    <n v="75304.206736425433"/>
    <n v="11.233831554925478"/>
    <n v="75542.504418421246"/>
    <n v="11.236119660602325"/>
    <n v="11.437990203135758"/>
    <n v="11.342590777248523"/>
  </r>
  <r>
    <x v="3"/>
    <x v="11"/>
    <n v="1872.6585400929334"/>
    <n v="391.82852510937369"/>
    <n v="204.1605086425221"/>
    <n v="137.02342770109104"/>
    <n v="86206.124109384138"/>
    <n v="2605.6710015459203"/>
    <x v="0"/>
    <x v="11"/>
    <n v="144"/>
    <n v="4.9698132995760007"/>
    <x v="0"/>
    <n v="3"/>
    <n v="0"/>
    <n v="0"/>
    <n v="1"/>
    <n v="0"/>
    <n v="0"/>
    <n v="0"/>
    <n v="0"/>
    <n v="0"/>
    <n v="0"/>
    <n v="0"/>
    <n v="0"/>
    <n v="0"/>
    <n v="0"/>
    <n v="0"/>
    <n v="0"/>
    <n v="0"/>
    <n v="0"/>
    <n v="1872.6585400929334"/>
    <n v="391.82852510937369"/>
    <n v="204.1605086425221"/>
    <n v="137.02342770109104"/>
    <n v="11.364496499480667"/>
    <n v="7.6796513788528706"/>
    <n v="6.1243345574736718"/>
    <n v="5.5196151856305367"/>
    <n v="5.2291112293588569"/>
    <n v="0"/>
    <n v="0"/>
    <n v="84158.88361152276"/>
    <n v="74775.531426370057"/>
    <n v="11.226189591300239"/>
    <n v="75218.884112276573"/>
    <n v="11.232691451003435"/>
    <n v="75416.607121997658"/>
    <n v="11.234670425230457"/>
    <n v="11.445412031481666"/>
    <n v="11.359459046133658"/>
  </r>
  <r>
    <x v="3"/>
    <x v="12"/>
    <n v="1965.4506089001195"/>
    <n v="411.4170216773424"/>
    <n v="214.36853407464221"/>
    <n v="143.42720784633852"/>
    <n v="87127.754395630865"/>
    <n v="2734.6633724984431"/>
    <x v="0"/>
    <x v="12"/>
    <n v="169"/>
    <n v="5.1298987149230735"/>
    <x v="0"/>
    <n v="3"/>
    <n v="0"/>
    <n v="0"/>
    <n v="1"/>
    <n v="0"/>
    <n v="0"/>
    <n v="0"/>
    <n v="0"/>
    <n v="0"/>
    <n v="0"/>
    <n v="0"/>
    <n v="0"/>
    <n v="0"/>
    <n v="0"/>
    <n v="0"/>
    <n v="0"/>
    <n v="0"/>
    <n v="0"/>
    <n v="1965.4506089001195"/>
    <n v="411.4170216773424"/>
    <n v="214.36853407464221"/>
    <n v="143.42720784633852"/>
    <n v="11.375130761860158"/>
    <n v="7.7216399442688708"/>
    <n v="6.1663189344738774"/>
    <n v="5.5597081494639706"/>
    <n v="5.2628489403388263"/>
    <n v="0"/>
    <n v="0"/>
    <n v="84134.493298439018"/>
    <n v="74751.434036328355"/>
    <n v="11.22593197403546"/>
    <n v="75134.740186803538"/>
    <n v="11.231568292283082"/>
    <n v="75300.792836059816"/>
    <n v="11.233337257922527"/>
    <n v="11.451590592011568"/>
    <n v="11.36956336649326"/>
  </r>
  <r>
    <x v="3"/>
    <x v="13"/>
    <n v="2036.9509533735002"/>
    <n v="423.36629755255331"/>
    <n v="217.32886144995811"/>
    <n v="146.4337156935587"/>
    <n v="87557.174449544516"/>
    <n v="2824.0798280695699"/>
    <x v="0"/>
    <x v="13"/>
    <n v="196"/>
    <n v="5.2781146592305168"/>
    <x v="0"/>
    <n v="4"/>
    <n v="0"/>
    <n v="0"/>
    <n v="0"/>
    <n v="1"/>
    <n v="0"/>
    <n v="0"/>
    <n v="0"/>
    <n v="0"/>
    <n v="0"/>
    <n v="0"/>
    <n v="0"/>
    <n v="0"/>
    <n v="0"/>
    <n v="0"/>
    <n v="0"/>
    <n v="0"/>
    <n v="0"/>
    <n v="2036.9509533735002"/>
    <n v="423.36629755255331"/>
    <n v="217.32886144995811"/>
    <n v="146.4337156935587"/>
    <n v="11.380047281238825"/>
    <n v="7.7528325404171063"/>
    <n v="6.1910904811663992"/>
    <n v="5.5710406572011175"/>
    <n v="5.2783041785465876"/>
    <n v="0"/>
    <n v="0"/>
    <n v="83741.786279165899"/>
    <n v="74359.975963651988"/>
    <n v="11.222521638031976"/>
    <n v="74773.346530670839"/>
    <n v="11.228580358312369"/>
    <n v="74918.2066476201"/>
    <n v="11.229944737970381"/>
    <n v="11.455205271303141"/>
    <n v="11.374035057373476"/>
  </r>
  <r>
    <x v="3"/>
    <x v="14"/>
    <n v="2093.6125497763014"/>
    <n v="431.51751335729762"/>
    <n v="219.58381426791468"/>
    <n v="159.94346596917322"/>
    <n v="88291.704953579552"/>
    <n v="2904.6573433706867"/>
    <x v="0"/>
    <x v="14"/>
    <n v="225"/>
    <n v="5.4161004022044201"/>
    <x v="0"/>
    <n v="4"/>
    <n v="0"/>
    <n v="0"/>
    <n v="0"/>
    <n v="1"/>
    <n v="0"/>
    <n v="0"/>
    <n v="0"/>
    <n v="0"/>
    <n v="0"/>
    <n v="0"/>
    <n v="0"/>
    <n v="0"/>
    <n v="0"/>
    <n v="0"/>
    <n v="0"/>
    <n v="0"/>
    <n v="0"/>
    <n v="2093.6125497763014"/>
    <n v="431.51751335729762"/>
    <n v="219.58381426791468"/>
    <n v="159.94346596917322"/>
    <n v="11.388401440543694"/>
    <n v="7.77687862721376"/>
    <n v="6.2076430973708705"/>
    <n v="5.5795875447195291"/>
    <n v="5.3449475786601388"/>
    <n v="0"/>
    <n v="0"/>
    <n v="83717.395966082157"/>
    <n v="74335.878573610287"/>
    <n v="11.222264020767197"/>
    <n v="74691.56000254945"/>
    <n v="11.227491089995398"/>
    <n v="74818.380437609172"/>
    <n v="11.228795613416501"/>
    <n v="11.459656267581559"/>
    <n v="11.384193012037949"/>
  </r>
  <r>
    <x v="3"/>
    <x v="15"/>
    <n v="1634.1348726531605"/>
    <n v="271.26693373535659"/>
    <n v="71.915740777828489"/>
    <n v="175.8244504367164"/>
    <n v="78780.832467707049"/>
    <n v="2153.141997603062"/>
    <x v="0"/>
    <x v="15"/>
    <n v="256"/>
    <n v="5.5451774444795623"/>
    <x v="0"/>
    <n v="4"/>
    <n v="0"/>
    <n v="0"/>
    <n v="0"/>
    <n v="1"/>
    <n v="0"/>
    <n v="0"/>
    <n v="0"/>
    <n v="0"/>
    <n v="0"/>
    <n v="0"/>
    <n v="0"/>
    <n v="0"/>
    <n v="0"/>
    <n v="0"/>
    <n v="0"/>
    <n v="0"/>
    <n v="0"/>
    <n v="1634.1348726531605"/>
    <n v="271.26693373535659"/>
    <n v="71.915740777828489"/>
    <n v="175.8244504367164"/>
    <n v="11.274425003462047"/>
    <n v="7.5628586874483927"/>
    <n v="5.8179412307000202"/>
    <n v="4.7646855187818211"/>
    <n v="5.4180003031346802"/>
    <n v="0"/>
    <n v="0"/>
    <n v="83693.005652998414"/>
    <n v="74311.781183568586"/>
    <n v="11.222006403502416"/>
    <n v="74610.952173103869"/>
    <n v="11.226418766880119"/>
    <n v="74724.999254509792"/>
    <n v="11.227720679184719"/>
    <n v="11.419795825686661"/>
    <n v="11.303505807949076"/>
  </r>
  <r>
    <x v="3"/>
    <x v="16"/>
    <n v="1314.1865595450599"/>
    <n v="191.69672569495316"/>
    <n v="57.648507022330236"/>
    <n v="193.39555926745064"/>
    <n v="75944.251023550256"/>
    <n v="1756.9273515297939"/>
    <x v="0"/>
    <x v="16"/>
    <n v="289"/>
    <n v="5.6664266881124323"/>
    <x v="0"/>
    <n v="4"/>
    <n v="0"/>
    <n v="0"/>
    <n v="0"/>
    <n v="1"/>
    <n v="0"/>
    <n v="0"/>
    <n v="0"/>
    <n v="0"/>
    <n v="0"/>
    <n v="0"/>
    <n v="0"/>
    <n v="0"/>
    <n v="0"/>
    <n v="0"/>
    <n v="0"/>
    <n v="0"/>
    <n v="0"/>
    <n v="1314.1865595450599"/>
    <n v="191.69672569495316"/>
    <n v="57.648507022330236"/>
    <n v="193.39555926745064"/>
    <n v="11.237754810933163"/>
    <n v="7.3811240464167467"/>
    <n v="5.5479424134045603"/>
    <n v="4.6349910014831002"/>
    <n v="5.4930572988051534"/>
    <n v="0"/>
    <n v="0"/>
    <n v="83668.615339914671"/>
    <n v="74287.683793526885"/>
    <n v="11.221748786237637"/>
    <n v="74531.523042334113"/>
    <n v="11.22536338896653"/>
    <n v="74637.281116405837"/>
    <n v="11.226710933684966"/>
    <n v="11.404780015271164"/>
    <n v="11.287979095315594"/>
  </r>
  <r>
    <x v="3"/>
    <x v="17"/>
    <n v="1091.9256618562679"/>
    <n v="152.47225426302421"/>
    <n v="56.726352976225897"/>
    <n v="212.733981572902"/>
    <n v="75060.346393870772"/>
    <n v="1513.8582506684199"/>
    <x v="0"/>
    <x v="17"/>
    <n v="324"/>
    <n v="5.780743515792329"/>
    <x v="0"/>
    <n v="4"/>
    <n v="0"/>
    <n v="0"/>
    <n v="0"/>
    <n v="1"/>
    <n v="0"/>
    <n v="0"/>
    <n v="0"/>
    <n v="0"/>
    <n v="0"/>
    <n v="0"/>
    <n v="0"/>
    <n v="0"/>
    <n v="0"/>
    <n v="0"/>
    <n v="0"/>
    <n v="0"/>
    <n v="0"/>
    <n v="1091.9256618562679"/>
    <n v="152.47225426302421"/>
    <n v="56.726352976225897"/>
    <n v="212.733981572902"/>
    <n v="11.226047687571393"/>
    <n v="7.2321060558668142"/>
    <n v="5.3821268483145754"/>
    <n v="4.6260000977491584"/>
    <n v="5.5696315194202519"/>
    <n v="0"/>
    <n v="0"/>
    <n v="83644.225026830929"/>
    <n v="74263.586403485184"/>
    <n v="11.221491168972856"/>
    <n v="74453.272610240179"/>
    <n v="11.22432495625463"/>
    <n v="74554.57825593774"/>
    <n v="11.225758920304617"/>
    <n v="11.398212712359268"/>
    <n v="11.288023397049351"/>
  </r>
  <r>
    <x v="3"/>
    <x v="18"/>
    <n v="938.06298417586072"/>
    <n v="133.42625746121522"/>
    <n v="57.143752594355391"/>
    <n v="234.00726636806286"/>
    <n v="81197.238102742995"/>
    <n v="1362.6402605994942"/>
    <x v="0"/>
    <x v="18"/>
    <n v="361"/>
    <n v="5.8888779583328805"/>
    <x v="0"/>
    <n v="5"/>
    <n v="0"/>
    <n v="0"/>
    <n v="0"/>
    <n v="0"/>
    <n v="1"/>
    <n v="0"/>
    <n v="0"/>
    <n v="0"/>
    <n v="0"/>
    <n v="0"/>
    <n v="0"/>
    <n v="0"/>
    <n v="0"/>
    <n v="0"/>
    <n v="0"/>
    <n v="0"/>
    <n v="0"/>
    <n v="938.06298417586072"/>
    <n v="133.42625746121522"/>
    <n v="57.143752594355391"/>
    <n v="234.00726636806286"/>
    <n v="11.304636512058279"/>
    <n v="7.1141755445832331"/>
    <n v="5.2904784386799548"/>
    <n v="4.6300797162497771"/>
    <n v="5.6476025230738855"/>
    <n v="0"/>
    <n v="0"/>
    <n v="92464.669219614341"/>
    <n v="83081.959211899884"/>
    <n v="11.322749367144096"/>
    <n v="83134.554157382852"/>
    <n v="11.323628573484545"/>
    <n v="83381.138359260978"/>
    <n v="11.327251193772161"/>
    <n v="11.395979417450196"/>
    <n v="11.292967389789768"/>
  </r>
  <r>
    <x v="3"/>
    <x v="19"/>
    <n v="832.09626000834032"/>
    <n v="124.47516036360776"/>
    <n v="57.700203729135673"/>
    <n v="257.40798166865625"/>
    <n v="81277.367216273749"/>
    <n v="1271.67960576974"/>
    <x v="0"/>
    <x v="19"/>
    <n v="400"/>
    <n v="5.9914645471079817"/>
    <x v="0"/>
    <n v="5"/>
    <n v="0"/>
    <n v="0"/>
    <n v="0"/>
    <n v="0"/>
    <n v="1"/>
    <n v="0"/>
    <n v="0"/>
    <n v="0"/>
    <n v="0"/>
    <n v="0"/>
    <n v="0"/>
    <n v="0"/>
    <n v="0"/>
    <n v="0"/>
    <n v="0"/>
    <n v="0"/>
    <n v="0"/>
    <n v="832.09626000834032"/>
    <n v="124.47516036360776"/>
    <n v="57.700203729135673"/>
    <n v="257.40798166865625"/>
    <n v="11.305622870755627"/>
    <n v="7.024028723387695"/>
    <n v="5.2443217197920502"/>
    <n v="4.6354926539194974"/>
    <n v="5.7268849302222717"/>
    <n v="0"/>
    <n v="0"/>
    <n v="92440.278906530599"/>
    <n v="83057.861821858183"/>
    <n v="11.322491749879317"/>
    <n v="83058.661122640551"/>
    <n v="11.322624031176026"/>
    <n v="83306.921776194824"/>
    <n v="11.326396868060538"/>
    <n v="11.396340710624823"/>
    <n v="11.300484242015013"/>
  </r>
  <r>
    <x v="3"/>
    <x v="20"/>
    <n v="759.67407480192855"/>
    <n v="120.57723213113402"/>
    <n v="58.275707127310696"/>
    <n v="283.14877870190054"/>
    <n v="81575.353490801659"/>
    <n v="1221.6757927622739"/>
    <x v="0"/>
    <x v="20"/>
    <n v="441"/>
    <n v="6.089044875446846"/>
    <x v="0"/>
    <n v="5"/>
    <n v="0"/>
    <n v="0"/>
    <n v="0"/>
    <n v="0"/>
    <n v="1"/>
    <n v="0"/>
    <n v="0"/>
    <n v="0"/>
    <n v="0"/>
    <n v="0"/>
    <n v="0"/>
    <n v="0"/>
    <n v="0"/>
    <n v="0"/>
    <n v="0"/>
    <n v="0"/>
    <n v="0"/>
    <n v="759.67407480192855"/>
    <n v="120.57723213113402"/>
    <n v="58.275707127310696"/>
    <n v="283.14877870190054"/>
    <n v="11.309282454774863"/>
    <n v="6.9573839542206022"/>
    <n v="5.2235362645487626"/>
    <n v="4.6410602722748617"/>
    <n v="5.8073981058314388"/>
    <n v="0"/>
    <n v="0"/>
    <n v="92415.888593446842"/>
    <n v="83033.764431816482"/>
    <n v="11.322234132614536"/>
    <n v="82983.946786574073"/>
    <n v="11.321636434069202"/>
    <n v="83236.3269876337"/>
    <n v="11.325584233734315"/>
    <n v="11.398401419486524"/>
    <n v="11.309529243881483"/>
  </r>
  <r>
    <x v="3"/>
    <x v="21"/>
    <n v="710.75061208540114"/>
    <n v="119.21166453439045"/>
    <n v="58.858314334672173"/>
    <n v="311.46365645872851"/>
    <n v="82011.112620184373"/>
    <n v="1200.2842474131924"/>
    <x v="0"/>
    <x v="21"/>
    <n v="484"/>
    <n v="6.1820849067166321"/>
    <x v="0"/>
    <n v="5"/>
    <n v="0"/>
    <n v="0"/>
    <n v="0"/>
    <n v="0"/>
    <n v="1"/>
    <n v="0"/>
    <n v="0"/>
    <n v="0"/>
    <n v="0"/>
    <n v="0"/>
    <n v="0"/>
    <n v="0"/>
    <n v="0"/>
    <n v="0"/>
    <n v="0"/>
    <n v="0"/>
    <n v="0"/>
    <n v="710.75061208540114"/>
    <n v="119.21166453439045"/>
    <n v="58.858314334672173"/>
    <n v="311.46365645872851"/>
    <n v="11.314610036822764"/>
    <n v="6.9097107090191257"/>
    <n v="5.2161510533681046"/>
    <n v="4.6466652168160909"/>
    <n v="5.8890637861385775"/>
    <n v="0"/>
    <n v="0"/>
    <n v="92391.498280363099"/>
    <n v="83009.667041774781"/>
    <n v="11.321976515349757"/>
    <n v="82910.411149183419"/>
    <n v="11.320665782164065"/>
    <n v="83169.016890946979"/>
    <n v="11.324809410320523"/>
    <n v="11.401678074795008"/>
    <n v="11.319507248981285"/>
  </r>
  <r>
    <x v="3"/>
    <x v="22"/>
    <n v="678.2939757810725"/>
    <n v="119.11811122070691"/>
    <n v="59.446882491627733"/>
    <n v="342.61002209326517"/>
    <n v="86393.005676128203"/>
    <n v="1199.4689915866722"/>
    <x v="0"/>
    <x v="22"/>
    <n v="529"/>
    <n v="6.2709884318582994"/>
    <x v="0"/>
    <n v="6"/>
    <n v="0"/>
    <n v="0"/>
    <n v="0"/>
    <n v="0"/>
    <n v="0"/>
    <n v="1"/>
    <n v="0"/>
    <n v="0"/>
    <n v="0"/>
    <n v="0"/>
    <n v="0"/>
    <n v="0"/>
    <n v="0"/>
    <n v="0"/>
    <n v="0"/>
    <n v="0"/>
    <n v="0"/>
    <n v="678.2939757810725"/>
    <n v="119.11811122070691"/>
    <n v="59.446882491627733"/>
    <n v="342.61002209326517"/>
    <n v="11.366661998692701"/>
    <n v="6.8767812037518059"/>
    <n v="5.2156430999914294"/>
    <n v="4.6522957881161782"/>
    <n v="5.9718062214496115"/>
    <n v="0"/>
    <n v="0"/>
    <n v="99605.365540109051"/>
    <n v="90230.271531487728"/>
    <n v="11.399172790172576"/>
    <n v="97228.622734227494"/>
    <n v="11.466243272764588"/>
    <n v="97018.297673051944"/>
    <n v="11.46292760002428"/>
    <n v="11.405909425975356"/>
    <n v="11.330076328179237"/>
  </r>
  <r>
    <x v="3"/>
    <x v="23"/>
    <n v="657.38201584125534"/>
    <n v="119.66645735340025"/>
    <n v="60.041349817904887"/>
    <n v="376.87102430145814"/>
    <n v="86973.218211891086"/>
    <n v="1213.9608473140186"/>
    <x v="0"/>
    <x v="23"/>
    <n v="576"/>
    <n v="6.3561076606958915"/>
    <x v="0"/>
    <n v="6"/>
    <n v="0"/>
    <n v="0"/>
    <n v="0"/>
    <n v="0"/>
    <n v="0"/>
    <n v="1"/>
    <n v="0"/>
    <n v="0"/>
    <n v="0"/>
    <n v="0"/>
    <n v="0"/>
    <n v="0"/>
    <n v="0"/>
    <n v="0"/>
    <n v="0"/>
    <n v="0"/>
    <n v="0"/>
    <n v="657.38201584125534"/>
    <n v="119.66645735340025"/>
    <n v="60.041349817904887"/>
    <n v="376.87102430145814"/>
    <n v="11.373355513600364"/>
    <n v="6.8549753505151498"/>
    <n v="5.2186167092200675"/>
    <n v="4.6579507938932228"/>
    <n v="6.0555524774807026"/>
    <n v="0"/>
    <n v="0"/>
    <n v="99580.975227025308"/>
    <n v="90206.174141446027"/>
    <n v="11.398915172907797"/>
    <n v="97157.444494188472"/>
    <n v="11.465306511262835"/>
    <n v="96956.717905238416"/>
    <n v="11.462218739864117"/>
    <n v="11.410959895317184"/>
    <n v="11.341040186415256"/>
  </r>
  <r>
    <x v="3"/>
    <x v="24"/>
    <n v="644.56940621132844"/>
    <n v="120.5417044371774"/>
    <n v="60.641763166220031"/>
    <n v="414.55812673149057"/>
    <n v="87590.77986899027"/>
    <n v="1240.3110005462163"/>
    <x v="0"/>
    <x v="24"/>
    <n v="625"/>
    <n v="6.4377516497364011"/>
    <x v="0"/>
    <n v="6"/>
    <n v="0"/>
    <n v="0"/>
    <n v="0"/>
    <n v="0"/>
    <n v="0"/>
    <n v="1"/>
    <n v="0"/>
    <n v="0"/>
    <n v="0"/>
    <n v="0"/>
    <n v="0"/>
    <n v="0"/>
    <n v="0"/>
    <n v="0"/>
    <n v="0"/>
    <n v="0"/>
    <n v="0"/>
    <n v="644.56940621132844"/>
    <n v="120.5417044371774"/>
    <n v="60.641763166220031"/>
    <n v="414.55812673149057"/>
    <n v="11.380431018747938"/>
    <n v="6.841376278281178"/>
    <n v="5.2233448144408152"/>
    <n v="4.6636300857288857"/>
    <n v="6.1402326820186541"/>
    <n v="0"/>
    <n v="0"/>
    <n v="99556.584913941566"/>
    <n v="90182.076751404325"/>
    <n v="11.398657555643016"/>
    <n v="97087.444952825274"/>
    <n v="11.464386694962771"/>
    <n v="96897.652310341204"/>
    <n v="11.461538820979303"/>
    <n v="11.416768061129538"/>
    <n v="11.352283920236721"/>
  </r>
  <r>
    <x v="3"/>
    <x v="25"/>
    <n v="637.44459942160415"/>
    <n v="121.58641273667075"/>
    <n v="61.248180782895844"/>
    <n v="456.01393940462833"/>
    <n v="88233.280417032947"/>
    <n v="1276.2931323457992"/>
    <x v="0"/>
    <x v="25"/>
    <n v="676"/>
    <n v="6.5161930760429643"/>
    <x v="0"/>
    <n v="6"/>
    <n v="0"/>
    <n v="0"/>
    <n v="0"/>
    <n v="0"/>
    <n v="0"/>
    <n v="1"/>
    <n v="0"/>
    <n v="0"/>
    <n v="0"/>
    <n v="0"/>
    <n v="0"/>
    <n v="0"/>
    <n v="0"/>
    <n v="0"/>
    <n v="0"/>
    <n v="0"/>
    <n v="0"/>
    <n v="637.44459942160415"/>
    <n v="121.58641273667075"/>
    <n v="61.248180782895844"/>
    <n v="456.01393940462833"/>
    <n v="11.387739499815504"/>
    <n v="6.8337333513284761"/>
    <n v="5.2289592420563658"/>
    <n v="4.6693336179901364"/>
    <n v="6.2257802034313263"/>
    <n v="0"/>
    <n v="0"/>
    <n v="99532.194600857823"/>
    <n v="90157.979361362624"/>
    <n v="11.398399938378237"/>
    <n v="97018.624110137898"/>
    <n v="11.463483823864399"/>
    <n v="96840.903619300589"/>
    <n v="11.460885572556187"/>
    <n v="11.423318511853301"/>
    <n v="11.363737810637145"/>
  </r>
  <r>
    <x v="3"/>
    <x v="26"/>
    <n v="634.31969481953377"/>
    <n v="122.72192249159825"/>
    <n v="61.860662589226173"/>
    <n v="501.61533334509005"/>
    <n v="90227.057617444574"/>
    <n v="1320.5176132454483"/>
    <x v="0"/>
    <x v="26"/>
    <n v="729"/>
    <n v="6.5916737320086582"/>
    <x v="0"/>
    <n v="7"/>
    <n v="0"/>
    <n v="0"/>
    <n v="0"/>
    <n v="0"/>
    <n v="0"/>
    <n v="0"/>
    <n v="1"/>
    <n v="0"/>
    <n v="0"/>
    <n v="0"/>
    <n v="0"/>
    <n v="0"/>
    <n v="0"/>
    <n v="0"/>
    <n v="0"/>
    <n v="0"/>
    <n v="0"/>
    <n v="634.31969481953377"/>
    <n v="122.72192249159825"/>
    <n v="61.860662589226173"/>
    <n v="501.61533334509005"/>
    <n v="11.410084634653495"/>
    <n v="6.8303626846812433"/>
    <n v="5.2350261115746646"/>
    <n v="4.6750613542521169"/>
    <n v="6.3121317665756269"/>
    <n v="1"/>
    <n v="0"/>
    <n v="109563.41133302249"/>
    <n v="101220.2817322264"/>
    <n v="11.5010263863854"/>
    <n v="96950.981966126346"/>
    <n v="11.462597897967717"/>
    <n v="96786.296906666365"/>
    <n v="11.460256980984015"/>
    <n v="11.293841733941427"/>
    <n v="11.384379206499844"/>
  </r>
  <r>
    <x v="3"/>
    <x v="27"/>
    <n v="634.01334635032867"/>
    <n v="123.90896453029461"/>
    <n v="62.479269214968561"/>
    <n v="551.77686667959904"/>
    <n v="90897.832812316774"/>
    <n v="1372.1784467751909"/>
    <x v="0"/>
    <x v="27"/>
    <n v="784"/>
    <n v="6.6644090203504076"/>
    <x v="0"/>
    <n v="7"/>
    <n v="0"/>
    <n v="0"/>
    <n v="0"/>
    <n v="0"/>
    <n v="0"/>
    <n v="0"/>
    <n v="1"/>
    <n v="0"/>
    <n v="0"/>
    <n v="0"/>
    <n v="0"/>
    <n v="0"/>
    <n v="0"/>
    <n v="0"/>
    <n v="0"/>
    <n v="0"/>
    <n v="0"/>
    <n v="634.01334635032867"/>
    <n v="123.90896453029461"/>
    <n v="62.479269214968561"/>
    <n v="551.77686667959904"/>
    <n v="11.417491438432698"/>
    <n v="6.8300316307292714"/>
    <n v="5.2413292047704063"/>
    <n v="4.6808132579989561"/>
    <n v="6.399227513603118"/>
    <n v="1"/>
    <n v="0"/>
    <n v="109539.02101993875"/>
    <n v="101196.1843421847"/>
    <n v="11.50076876912062"/>
    <n v="96884.518520790603"/>
    <n v="11.461728917272726"/>
    <n v="96733.676338680714"/>
    <n v="11.459651252421299"/>
    <n v="11.301943053215405"/>
    <n v="11.39613516398725"/>
  </r>
  <r>
    <x v="3"/>
    <x v="28"/>
    <n v="635.69879802165156"/>
    <n v="125.12796558248775"/>
    <n v="63.104061907103258"/>
    <n v="606.95455334755889"/>
    <n v="91576.431198800943"/>
    <n v="1430.8853788588015"/>
    <x v="0"/>
    <x v="28"/>
    <n v="841"/>
    <n v="6.7345916599729483"/>
    <x v="0"/>
    <n v="7"/>
    <n v="0"/>
    <n v="0"/>
    <n v="0"/>
    <n v="0"/>
    <n v="0"/>
    <n v="0"/>
    <n v="1"/>
    <n v="0"/>
    <n v="0"/>
    <n v="0"/>
    <n v="0"/>
    <n v="0"/>
    <n v="0"/>
    <n v="0"/>
    <n v="0"/>
    <n v="0"/>
    <n v="0"/>
    <n v="635.69879802165156"/>
    <n v="125.12796558248775"/>
    <n v="63.104061907103258"/>
    <n v="606.95455334755889"/>
    <n v="11.424929216231423"/>
    <n v="6.8318516499878799"/>
    <n v="5.2477609132667276"/>
    <n v="4.686589291705368"/>
    <n v="6.4870110172757149"/>
    <n v="1"/>
    <n v="0"/>
    <n v="109514.63070685501"/>
    <n v="101172.086952143"/>
    <n v="11.500511151855839"/>
    <n v="96819.233774130684"/>
    <n v="11.460876881779427"/>
    <n v="96682.90249225944"/>
    <n v="11.459066781933927"/>
    <n v="11.310890951361051"/>
    <n v="11.40800645239138"/>
  </r>
  <r>
    <x v="3"/>
    <x v="29"/>
    <n v="638.79750874734202"/>
    <n v="126.36920094175773"/>
    <n v="63.735102526172803"/>
    <n v="667.65000868231493"/>
    <n v="92260.397519447317"/>
    <n v="1496.5518208975875"/>
    <x v="0"/>
    <x v="29"/>
    <n v="900"/>
    <n v="6.8023947633243109"/>
    <x v="0"/>
    <n v="7"/>
    <n v="0"/>
    <n v="0"/>
    <n v="0"/>
    <n v="0"/>
    <n v="0"/>
    <n v="0"/>
    <n v="1"/>
    <n v="0"/>
    <n v="0"/>
    <n v="0"/>
    <n v="0"/>
    <n v="0"/>
    <n v="0"/>
    <n v="0"/>
    <n v="0"/>
    <n v="0"/>
    <n v="0"/>
    <n v="638.79750874734202"/>
    <n v="126.36920094175773"/>
    <n v="63.735102526172803"/>
    <n v="667.65000868231493"/>
    <n v="11.432370265789363"/>
    <n v="6.8351891450605864"/>
    <n v="5.254267703919977"/>
    <n v="4.6923894167517961"/>
    <n v="6.5754292541456714"/>
    <n v="1"/>
    <n v="0"/>
    <n v="109490.24039377127"/>
    <n v="101147.9895621013"/>
    <n v="11.50025353459106"/>
    <n v="96755.127726146588"/>
    <n v="11.460041791487818"/>
    <n v="96633.850128669772"/>
    <n v="11.458502127867419"/>
    <n v="11.320752065302971"/>
    <n v="11.419977613950191"/>
  </r>
  <r>
    <x v="3"/>
    <x v="30"/>
    <n v="642.90468975664714"/>
    <n v="127.62787080289786"/>
    <n v="64.372453551434376"/>
    <n v="734.41500955054642"/>
    <n v="92948.056973139159"/>
    <n v="1569.3200236615257"/>
    <x v="0"/>
    <x v="30"/>
    <n v="961"/>
    <n v="6.8679744089702925"/>
    <x v="0"/>
    <n v="7"/>
    <n v="0"/>
    <n v="0"/>
    <n v="0"/>
    <n v="0"/>
    <n v="0"/>
    <n v="0"/>
    <n v="1"/>
    <n v="0"/>
    <n v="0"/>
    <n v="0"/>
    <n v="0"/>
    <n v="0"/>
    <n v="0"/>
    <n v="0"/>
    <n v="0"/>
    <n v="0"/>
    <n v="0"/>
    <n v="642.90468975664714"/>
    <n v="127.62787080289786"/>
    <n v="64.372453551434376"/>
    <n v="734.41500955054642"/>
    <n v="11.439796088930445"/>
    <n v="6.8395957253411801"/>
    <n v="5.2608229369443213"/>
    <n v="4.698213593422615"/>
    <n v="6.6644325445164192"/>
    <n v="1"/>
    <n v="0"/>
    <n v="109465.85008068752"/>
    <n v="101123.8921720596"/>
    <n v="11.499995917326279"/>
    <n v="96692.200376838315"/>
    <n v="11.459223646397898"/>
    <n v="96586.406332393395"/>
    <n v="11.45795599042291"/>
    <n v="11.331605297615418"/>
    <n v="11.432036693856769"/>
  </r>
  <r>
    <x v="3"/>
    <x v="31"/>
    <n v="647.73718079949572"/>
    <n v="128.90163843678812"/>
    <n v="65.016178086948713"/>
    <n v="155.80108130198516"/>
    <n v="84468.885228664745"/>
    <n v="997.45607862521763"/>
    <x v="0"/>
    <x v="31"/>
    <n v="1024"/>
    <n v="6.9314718055994531"/>
    <x v="0"/>
    <n v="8"/>
    <n v="0"/>
    <n v="0"/>
    <n v="0"/>
    <n v="0"/>
    <n v="0"/>
    <n v="0"/>
    <n v="0"/>
    <n v="1"/>
    <n v="0"/>
    <n v="0"/>
    <n v="0"/>
    <n v="0"/>
    <n v="0"/>
    <n v="0"/>
    <n v="0"/>
    <n v="0"/>
    <n v="0"/>
    <n v="647.73718079949572"/>
    <n v="128.90163843678812"/>
    <n v="65.016178086948713"/>
    <n v="155.80108130198516"/>
    <n v="11.344138523388866"/>
    <n v="6.8447557456363599"/>
    <n v="5.2674133398158345"/>
    <n v="4.7040617809127596"/>
    <n v="5.3249812783362298"/>
    <n v="1"/>
    <n v="0"/>
    <n v="111765.02737732201"/>
    <n v="101099.79478201791"/>
    <n v="11.4997383000615"/>
    <n v="96630.451726205851"/>
    <n v="11.458422446509671"/>
    <n v="96540.468945570407"/>
    <n v="11.457427193635638"/>
    <n v="11.239529607806144"/>
    <n v="11.266523181640094"/>
  </r>
  <r>
    <x v="3"/>
    <x v="32"/>
    <n v="653.09696350918807"/>
    <n v="130.18939928408662"/>
    <n v="65.666339867818195"/>
    <n v="77.3497933903964"/>
    <n v="80617.085241736408"/>
    <n v="926.30249605148936"/>
    <x v="0"/>
    <x v="32"/>
    <n v="1089"/>
    <n v="6.9930151229329605"/>
    <x v="0"/>
    <n v="8"/>
    <n v="0"/>
    <n v="0"/>
    <n v="0"/>
    <n v="0"/>
    <n v="0"/>
    <n v="0"/>
    <n v="0"/>
    <n v="1"/>
    <n v="0"/>
    <n v="0"/>
    <n v="0"/>
    <n v="0"/>
    <n v="0"/>
    <n v="0"/>
    <n v="0"/>
    <n v="0"/>
    <n v="0"/>
    <n v="653.09696350918807"/>
    <n v="130.18939928408662"/>
    <n v="65.666339867818195"/>
    <n v="77.3497933903964"/>
    <n v="11.29746588173497"/>
    <n v="6.8504478247477243"/>
    <n v="5.2740322820610297"/>
    <n v="4.7099339373353573"/>
    <n v="4.8438187273071911"/>
    <n v="1"/>
    <n v="0"/>
    <n v="111740.63706423827"/>
    <n v="101075.69739197621"/>
    <n v="11.499480682796721"/>
    <n v="96569.88177424921"/>
    <n v="11.457638191823134"/>
    <n v="96495.945243421942"/>
    <n v="11.456914670127405"/>
    <n v="11.227249977464842"/>
    <n v="11.207720000405123"/>
  </r>
  <r>
    <x v="3"/>
    <x v="33"/>
    <n v="658.84562077546821"/>
    <n v="131.49066550839279"/>
    <n v="66.323003266496372"/>
    <n v="52.73497933903964"/>
    <n v="78578.077996719498"/>
    <n v="909.39426888939704"/>
    <x v="0"/>
    <x v="33"/>
    <n v="1156"/>
    <n v="7.0527210492323231"/>
    <x v="0"/>
    <n v="8"/>
    <n v="0"/>
    <n v="0"/>
    <n v="0"/>
    <n v="0"/>
    <n v="0"/>
    <n v="0"/>
    <n v="0"/>
    <n v="1"/>
    <n v="0"/>
    <n v="0"/>
    <n v="0"/>
    <n v="0"/>
    <n v="0"/>
    <n v="0"/>
    <n v="0"/>
    <n v="0"/>
    <n v="0"/>
    <n v="658.84562077546821"/>
    <n v="131.49066550839279"/>
    <n v="66.323003266496372"/>
    <n v="52.73497933903964"/>
    <n v="11.271848033621662"/>
    <n v="6.8565170902627095"/>
    <n v="5.2806764328783125"/>
    <n v="4.7158300197296388"/>
    <n v="4.6282850956504387"/>
    <n v="1"/>
    <n v="0"/>
    <n v="111716.24675115453"/>
    <n v="101051.60000193451"/>
    <n v="11.49922306553194"/>
    <n v="96510.490520968393"/>
    <n v="11.456870882338288"/>
    <n v="96452.750807466451"/>
    <n v="11.456417448135886"/>
    <n v="11.223568409582517"/>
    <n v="11.181946575899728"/>
  </r>
  <r>
    <x v="3"/>
    <x v="34"/>
    <n v="664.88645832505472"/>
    <n v="132.8052582792094"/>
    <n v="66.986233299161341"/>
    <n v="87.633078280834482"/>
    <n v="81628.467028957035"/>
    <n v="952.31102818425995"/>
    <x v="0"/>
    <x v="34"/>
    <n v="1225"/>
    <n v="7.110696122978827"/>
    <x v="0"/>
    <n v="8"/>
    <n v="0"/>
    <n v="0"/>
    <n v="0"/>
    <n v="0"/>
    <n v="0"/>
    <n v="0"/>
    <n v="0"/>
    <n v="1"/>
    <n v="0"/>
    <n v="0"/>
    <n v="0"/>
    <n v="0"/>
    <n v="0"/>
    <n v="0"/>
    <n v="0"/>
    <n v="0"/>
    <n v="0"/>
    <n v="664.88645832505472"/>
    <n v="132.8052582792094"/>
    <n v="66.986233299161341"/>
    <n v="87.633078280834482"/>
    <n v="11.309933340763454"/>
    <n v="6.8628553867282314"/>
    <n v="5.2873441003717332"/>
    <n v="4.7217499840690191"/>
    <n v="4.9217058015594866"/>
    <n v="1"/>
    <n v="0"/>
    <n v="111691.85643807078"/>
    <n v="101027.50261189281"/>
    <n v="11.49896544826716"/>
    <n v="96452.277966363385"/>
    <n v="11.456120518055133"/>
    <n v="96410.80856211207"/>
    <n v="11.455934640424601"/>
    <n v="11.229388318254964"/>
    <n v="11.219451677431783"/>
  </r>
  <r>
    <x v="3"/>
    <x v="35"/>
    <n v="671.15198984758763"/>
    <n v="134.13315391986782"/>
    <n v="67.656095632152955"/>
    <n v="70.53299308828133"/>
    <n v="77443.928235956831"/>
    <n v="943.47423248788982"/>
    <x v="0"/>
    <x v="35"/>
    <n v="1296"/>
    <n v="7.1670378769122198"/>
    <x v="0"/>
    <n v="9"/>
    <n v="0"/>
    <n v="0"/>
    <n v="0"/>
    <n v="0"/>
    <n v="0"/>
    <n v="0"/>
    <n v="0"/>
    <n v="0"/>
    <n v="1"/>
    <n v="0"/>
    <n v="0"/>
    <n v="0"/>
    <n v="0"/>
    <n v="0"/>
    <n v="0"/>
    <n v="0"/>
    <n v="0"/>
    <n v="671.15198984758763"/>
    <n v="134.13315391986782"/>
    <n v="67.656095632152955"/>
    <n v="70.53299308828133"/>
    <n v="11.257309446851389"/>
    <n v="6.8693872719069065"/>
    <n v="5.2940344064499048"/>
    <n v="4.7276937852693752"/>
    <n v="4.7886279861864214"/>
    <n v="1"/>
    <n v="0"/>
    <n v="102291.61539599948"/>
    <n v="92915.593797745023"/>
    <n v="11.421181115271425"/>
    <n v="96395.244110434214"/>
    <n v="11.455387098973668"/>
    <n v="96370.047946998355"/>
    <n v="11.455465434755537"/>
    <n v="11.226920764354364"/>
    <n v="11.203939984704935"/>
  </r>
  <r>
    <x v="3"/>
    <x v="36"/>
    <n v="677.59517660356107"/>
    <n v="135.47440698799969"/>
    <n v="68.332656588474492"/>
    <n v="52.05329930882813"/>
    <n v="75859.357378962057"/>
    <n v="933.45553948886345"/>
    <x v="0"/>
    <x v="36"/>
    <n v="1369"/>
    <n v="7.2218358252884487"/>
    <x v="0"/>
    <n v="9"/>
    <n v="0"/>
    <n v="0"/>
    <n v="0"/>
    <n v="0"/>
    <n v="0"/>
    <n v="0"/>
    <n v="0"/>
    <n v="0"/>
    <n v="1"/>
    <n v="0"/>
    <n v="0"/>
    <n v="0"/>
    <n v="0"/>
    <n v="0"/>
    <n v="0"/>
    <n v="0"/>
    <n v="0"/>
    <n v="677.59517660356107"/>
    <n v="135.47440698799969"/>
    <n v="68.332656588474492"/>
    <n v="52.05329930882813"/>
    <n v="11.236636344062296"/>
    <n v="6.8760601613278167"/>
    <n v="5.3007468769320729"/>
    <n v="4.7336613771974827"/>
    <n v="4.6216017741952751"/>
    <n v="1"/>
    <n v="0"/>
    <n v="102267.22508291574"/>
    <n v="92891.496407703322"/>
    <n v="11.420923498006644"/>
    <n v="96339.388953180853"/>
    <n v="11.454670625093895"/>
    <n v="96330.404202761609"/>
    <n v="11.455009085667404"/>
    <n v="11.224239112382202"/>
    <n v="11.184212347248579"/>
  </r>
  <r>
    <x v="3"/>
    <x v="37"/>
    <n v="684.183295169845"/>
    <n v="136.82911182234625"/>
    <n v="69.015983154359233"/>
    <n v="87.564910277813325"/>
    <n v="78980.874530181391"/>
    <n v="977.59330042436375"/>
    <x v="0"/>
    <x v="37"/>
    <n v="1444"/>
    <n v="7.2751723194527713"/>
    <x v="0"/>
    <n v="9"/>
    <n v="0"/>
    <n v="0"/>
    <n v="0"/>
    <n v="0"/>
    <n v="0"/>
    <n v="0"/>
    <n v="0"/>
    <n v="0"/>
    <n v="1"/>
    <n v="0"/>
    <n v="0"/>
    <n v="0"/>
    <n v="0"/>
    <n v="0"/>
    <n v="0"/>
    <n v="0"/>
    <n v="0"/>
    <n v="684.183295169845"/>
    <n v="136.82911182234625"/>
    <n v="69.015983154359233"/>
    <n v="87.564910277813325"/>
    <n v="11.276961007584875"/>
    <n v="6.8828374179022891"/>
    <n v="5.3074812379335237"/>
    <n v="4.7396527126796375"/>
    <n v="4.9212089590074202"/>
    <n v="1"/>
    <n v="0"/>
    <n v="102242.834769832"/>
    <n v="92867.399017661621"/>
    <n v="11.420665880741865"/>
    <n v="96284.712494603315"/>
    <n v="11.453971096415811"/>
    <n v="96291.817752067931"/>
    <n v="11.454564907350564"/>
    <n v="11.230175095287777"/>
    <n v="11.222500168991612"/>
  </r>
  <r>
    <x v="3"/>
    <x v="38"/>
    <n v="690.89364488171714"/>
    <n v="138.19738332280301"/>
    <n v="69.706142985902815"/>
    <n v="70.526176287979226"/>
    <n v="77896.047864528533"/>
    <n v="969.32334747840218"/>
    <x v="0"/>
    <x v="38"/>
    <n v="1521"/>
    <n v="7.3271232922592926"/>
    <x v="0"/>
    <n v="9"/>
    <n v="0"/>
    <n v="0"/>
    <n v="0"/>
    <n v="0"/>
    <n v="0"/>
    <n v="0"/>
    <n v="0"/>
    <n v="0"/>
    <n v="1"/>
    <n v="0"/>
    <n v="0"/>
    <n v="0"/>
    <n v="0"/>
    <n v="0"/>
    <n v="0"/>
    <n v="0"/>
    <n v="0"/>
    <n v="690.89364488171714"/>
    <n v="138.19738332280301"/>
    <n v="69.706142985902815"/>
    <n v="70.526176287979226"/>
    <n v="11.263130497125495"/>
    <n v="6.8896935189489055"/>
    <n v="5.3142373147267419"/>
    <n v="4.7456677435104364"/>
    <n v="4.7885712424168867"/>
    <n v="1"/>
    <n v="0"/>
    <n v="102218.44445674826"/>
    <n v="92843.30162761992"/>
    <n v="11.420408263477086"/>
    <n v="96231.214734701585"/>
    <n v="11.45328851293942"/>
    <n v="96254.233661060513"/>
    <n v="11.454132267447607"/>
    <n v="11.227733428753387"/>
    <n v="11.207055582844831"/>
  </r>
  <r>
    <x v="3"/>
    <x v="39"/>
    <n v="697.71054306265603"/>
    <n v="139.57934734714769"/>
    <n v="70.403204415761849"/>
    <n v="52.052617628797925"/>
    <n v="68614.064455861342"/>
    <n v="959.74571245436357"/>
    <x v="0"/>
    <x v="39"/>
    <n v="1600"/>
    <n v="7.3777589082278725"/>
    <x v="0"/>
    <n v="10"/>
    <n v="0"/>
    <n v="0"/>
    <n v="0"/>
    <n v="0"/>
    <n v="0"/>
    <n v="0"/>
    <n v="0"/>
    <n v="0"/>
    <n v="0"/>
    <n v="1"/>
    <n v="0"/>
    <n v="0"/>
    <n v="0"/>
    <n v="0"/>
    <n v="0"/>
    <n v="0"/>
    <n v="0"/>
    <n v="697.71054306265603"/>
    <n v="139.57934734714769"/>
    <n v="70.403204415761849"/>
    <n v="52.052617628797925"/>
    <n v="11.136252813922466"/>
    <n v="6.896610682132617"/>
    <n v="5.3210149815085703"/>
    <n v="4.7517064204617219"/>
    <n v="4.6215950684681069"/>
    <n v="1"/>
    <n v="0"/>
    <n v="88741.395299572498"/>
    <n v="79366.935957542271"/>
    <n v="11.275235151502725"/>
    <n v="79286.65625425562"/>
    <n v="11.274139321013365"/>
    <n v="79348.046797914969"/>
    <n v="11.275518650900919"/>
    <n v="11.225067416476728"/>
    <n v="11.187345702297868"/>
  </r>
  <r>
    <x v="3"/>
    <x v="40"/>
    <n v="704.62322170576772"/>
    <n v="140.97513591617749"/>
    <n v="71.107236459919477"/>
    <n v="50.205261762879793"/>
    <n v="68559.017897034864"/>
    <n v="966.91085584474445"/>
    <x v="0"/>
    <x v="40"/>
    <n v="1681"/>
    <n v="7.4271441334086159"/>
    <x v="0"/>
    <n v="10"/>
    <n v="0"/>
    <n v="0"/>
    <n v="0"/>
    <n v="0"/>
    <n v="0"/>
    <n v="0"/>
    <n v="0"/>
    <n v="0"/>
    <n v="0"/>
    <n v="1"/>
    <n v="0"/>
    <n v="0"/>
    <n v="0"/>
    <n v="0"/>
    <n v="0"/>
    <n v="0"/>
    <n v="0"/>
    <n v="704.62322170576772"/>
    <n v="140.97513591617749"/>
    <n v="71.107236459919477"/>
    <n v="50.205261762879793"/>
    <n v="11.1354502284467"/>
    <n v="6.903576512845337"/>
    <n v="5.3278141364547125"/>
    <n v="4.7577686932916974"/>
    <n v="4.6032553075321667"/>
    <n v="1"/>
    <n v="0"/>
    <n v="88717.004986488755"/>
    <n v="79342.838567500585"/>
    <n v="11.274977534237944"/>
    <n v="79235.515891705523"/>
    <n v="11.273490627940355"/>
    <n v="79312.318904916174"/>
    <n v="11.275107378159033"/>
    <n v="11.225057830460857"/>
    <n v="11.186117632555796"/>
  </r>
  <r>
    <x v="3"/>
    <x v="41"/>
    <n v="711.62435517156507"/>
    <n v="142.38488482311845"/>
    <n v="71.818308824518681"/>
    <n v="50.031173861915327"/>
    <n v="68690.581380338263"/>
    <n v="975.85872268111757"/>
    <x v="0"/>
    <x v="41"/>
    <n v="1764"/>
    <n v="7.4753392365667368"/>
    <x v="0"/>
    <n v="10"/>
    <n v="0"/>
    <n v="0"/>
    <n v="0"/>
    <n v="0"/>
    <n v="0"/>
    <n v="0"/>
    <n v="0"/>
    <n v="0"/>
    <n v="0"/>
    <n v="1"/>
    <n v="0"/>
    <n v="0"/>
    <n v="0"/>
    <n v="0"/>
    <n v="0"/>
    <n v="0"/>
    <n v="0"/>
    <n v="711.62435517156507"/>
    <n v="142.38488482311845"/>
    <n v="71.818308824518681"/>
    <n v="50.031173861915327"/>
    <n v="11.137367371000007"/>
    <n v="6.9105823652285183"/>
    <n v="5.3346346893353056"/>
    <n v="4.7638545107541876"/>
    <n v="4.6015095688416263"/>
    <n v="1"/>
    <n v="0"/>
    <n v="88692.614673405013"/>
    <n v="79318.741177458884"/>
    <n v="11.274719916973165"/>
    <n v="79185.554227831264"/>
    <n v="11.272858880069034"/>
    <n v="79277.452009353859"/>
    <n v="11.274706016574697"/>
    <n v="11.225319344854318"/>
    <n v="11.186955907029295"/>
  </r>
  <r>
    <x v="3"/>
    <x v="42"/>
    <n v="718.7090295973984"/>
    <n v="143.8087324452392"/>
    <n v="72.536491912763836"/>
    <n v="50.003117386191533"/>
    <n v="68838.824585078051"/>
    <n v="985.05737134159301"/>
    <x v="0"/>
    <x v="42"/>
    <n v="1849"/>
    <n v="7.5224002313871248"/>
    <x v="0"/>
    <n v="10"/>
    <n v="0"/>
    <n v="0"/>
    <n v="0"/>
    <n v="0"/>
    <n v="0"/>
    <n v="0"/>
    <n v="0"/>
    <n v="0"/>
    <n v="0"/>
    <n v="1"/>
    <n v="0"/>
    <n v="0"/>
    <n v="0"/>
    <n v="0"/>
    <n v="0"/>
    <n v="0"/>
    <n v="0"/>
    <n v="718.7090295973984"/>
    <n v="143.8087324452392"/>
    <n v="72.536491912763836"/>
    <n v="50.003117386191533"/>
    <n v="11.139523175587577"/>
    <n v="6.9176222010589443"/>
    <n v="5.3414765553698302"/>
    <n v="4.7699638206080621"/>
    <n v="4.6012279355071861"/>
    <n v="1"/>
    <n v="0"/>
    <n v="88668.224360321256"/>
    <n v="79294.643787417182"/>
    <n v="11.274462299708386"/>
    <n v="79136.771262632828"/>
    <n v="11.272244077399405"/>
    <n v="79243.405587955436"/>
    <n v="11.274314099674353"/>
    <n v="11.225608264436847"/>
    <n v="11.1879795203612"/>
  </r>
  <r>
    <x v="3"/>
    <x v="43"/>
    <n v="725.87402150525486"/>
    <n v="145.24681915663638"/>
    <n v="73.261856831891492"/>
    <n v="50.000311738619153"/>
    <n v="68989.981896805402"/>
    <n v="994.38300923240183"/>
    <x v="0"/>
    <x v="43"/>
    <n v="1936"/>
    <n v="7.568379267836522"/>
    <x v="0"/>
    <n v="10"/>
    <n v="0"/>
    <n v="0"/>
    <n v="0"/>
    <n v="0"/>
    <n v="0"/>
    <n v="0"/>
    <n v="0"/>
    <n v="0"/>
    <n v="0"/>
    <n v="1"/>
    <n v="0"/>
    <n v="0"/>
    <n v="0"/>
    <n v="0"/>
    <n v="0"/>
    <n v="0"/>
    <n v="0"/>
    <n v="725.87402150525486"/>
    <n v="145.24681915663638"/>
    <n v="73.261856831891492"/>
    <n v="50.000311738619153"/>
    <n v="11.141716583136951"/>
    <n v="6.9246917956071785"/>
    <n v="5.3483396521811741"/>
    <n v="4.7760965696268052"/>
    <n v="4.6011997678107974"/>
    <n v="1"/>
    <n v="0"/>
    <n v="88643.834047237513"/>
    <n v="79270.546397375481"/>
    <n v="11.274204682443605"/>
    <n v="79089.166996110202"/>
    <n v="11.271646219931467"/>
    <n v="79210.141912667139"/>
    <n v="11.273931193160903"/>
    <n v="11.225905278561026"/>
    <n v="11.189037915538661"/>
  </r>
  <r>
    <x v="3"/>
    <x v="44"/>
    <n v="733.11729284862508"/>
    <n v="146.69928704167512"/>
    <n v="73.994475400210405"/>
    <n v="51.882283422498624"/>
    <n v="68319.853530822103"/>
    <n v="1005.6933387130092"/>
    <x v="0"/>
    <x v="44"/>
    <n v="2025"/>
    <n v="7.6133249795406392"/>
    <x v="0"/>
    <n v="11"/>
    <n v="0"/>
    <n v="0"/>
    <n v="0"/>
    <n v="0"/>
    <n v="0"/>
    <n v="0"/>
    <n v="0"/>
    <n v="0"/>
    <n v="0"/>
    <n v="0"/>
    <n v="1"/>
    <n v="0"/>
    <n v="0"/>
    <n v="0"/>
    <n v="0"/>
    <n v="0"/>
    <n v="0"/>
    <n v="733.11729284862508"/>
    <n v="146.69928704167512"/>
    <n v="73.994475400210405"/>
    <n v="51.882283422498624"/>
    <n v="11.131955684590453"/>
    <n v="6.9317881851363081"/>
    <n v="5.355223898289041"/>
    <n v="4.7822527036082345"/>
    <n v="4.6199180697133535"/>
    <n v="1"/>
    <n v="0"/>
    <n v="109124.38569751511"/>
    <n v="100786.52871147581"/>
    <n v="11.496389275619359"/>
    <n v="95934.980847483472"/>
    <n v="11.44954886131657"/>
    <n v="96047.18017042971"/>
    <n v="11.451748822758839"/>
    <n v="11.22650698745071"/>
    <n v="11.192430084449796"/>
  </r>
  <r>
    <x v="3"/>
    <x v="45"/>
    <n v="740.43763756693374"/>
    <n v="148.16627975882807"/>
    <n v="74.734420154212515"/>
    <n v="50.188228342249865"/>
    <n v="68281.765002623884"/>
    <n v="1013.5265658222243"/>
    <x v="0"/>
    <x v="45"/>
    <n v="2116"/>
    <n v="7.6572827929781901"/>
    <x v="0"/>
    <n v="11"/>
    <n v="0"/>
    <n v="0"/>
    <n v="0"/>
    <n v="0"/>
    <n v="0"/>
    <n v="0"/>
    <n v="0"/>
    <n v="0"/>
    <n v="0"/>
    <n v="0"/>
    <n v="1"/>
    <n v="0"/>
    <n v="0"/>
    <n v="0"/>
    <n v="0"/>
    <n v="0"/>
    <n v="0"/>
    <n v="740.43763756693374"/>
    <n v="148.16627975882807"/>
    <n v="74.734420154212515"/>
    <n v="50.188228342249865"/>
    <n v="11.131398026056182"/>
    <n v="6.9389092826001537"/>
    <n v="5.3621292123679378"/>
    <n v="4.7884321673843591"/>
    <n v="4.6030846322798862"/>
    <n v="1"/>
    <n v="0"/>
    <n v="109099.99538443137"/>
    <n v="100762.43132143411"/>
    <n v="11.496131658354578"/>
    <n v="95889.733978312492"/>
    <n v="11.448984894252014"/>
    <n v="96015.378755143873"/>
    <n v="11.45138274868722"/>
    <n v="11.226542317952795"/>
    <n v="11.19140570177373"/>
  </r>
  <r>
    <x v="3"/>
    <x v="46"/>
    <n v="747.83443419547871"/>
    <n v="149.64794247978446"/>
    <n v="75.481764355754649"/>
    <n v="50.018822834224984"/>
    <n v="68413.978121197608"/>
    <n v="1022.9829638652428"/>
    <x v="0"/>
    <x v="46"/>
    <n v="2209"/>
    <n v="7.7002952034201169"/>
    <x v="0"/>
    <n v="11"/>
    <n v="0"/>
    <n v="0"/>
    <n v="0"/>
    <n v="0"/>
    <n v="0"/>
    <n v="0"/>
    <n v="0"/>
    <n v="0"/>
    <n v="0"/>
    <n v="0"/>
    <n v="1"/>
    <n v="0"/>
    <n v="0"/>
    <n v="0"/>
    <n v="0"/>
    <n v="0"/>
    <n v="0"/>
    <n v="747.83443419547871"/>
    <n v="149.64794247978446"/>
    <n v="75.481764355754649"/>
    <n v="50.018822834224984"/>
    <n v="11.13333244122933"/>
    <n v="6.9460536103790087"/>
    <n v="5.3690555128849216"/>
    <n v="4.7946349048313843"/>
    <n v="4.6013855979282727"/>
    <n v="1"/>
    <n v="0"/>
    <n v="109075.60507134763"/>
    <n v="100738.33393139241"/>
    <n v="11.495874041089799"/>
    <n v="95845.66580781732"/>
    <n v="11.448437872389148"/>
    <n v="95984.261294561991"/>
    <n v="11.451024547789828"/>
    <n v="11.226824907638481"/>
    <n v="11.192265991184071"/>
  </r>
  <r>
    <x v="3"/>
    <x v="47"/>
    <n v="755.30747271444648"/>
    <n v="151.14442186626636"/>
    <n v="76.236581999312179"/>
    <n v="50.001882283422496"/>
    <n v="68563.574722548379"/>
    <n v="1032.6903588634475"/>
    <x v="0"/>
    <x v="47"/>
    <n v="2304"/>
    <n v="7.7424020218157823"/>
    <x v="0"/>
    <n v="11"/>
    <n v="0"/>
    <n v="0"/>
    <n v="0"/>
    <n v="0"/>
    <n v="0"/>
    <n v="0"/>
    <n v="0"/>
    <n v="0"/>
    <n v="0"/>
    <n v="0"/>
    <n v="1"/>
    <n v="0"/>
    <n v="0"/>
    <n v="0"/>
    <n v="0"/>
    <n v="0"/>
    <n v="0"/>
    <n v="755.30747271444648"/>
    <n v="151.14442186626636"/>
    <n v="76.236581999312179"/>
    <n v="50.001882283422496"/>
    <n v="11.135516691972922"/>
    <n v="6.9532201144323835"/>
    <n v="5.3760027179259495"/>
    <n v="4.8008608588798438"/>
    <n v="4.6012155356156708"/>
    <n v="1"/>
    <n v="0"/>
    <n v="109051.21475826389"/>
    <n v="100714.23654135071"/>
    <n v="11.495616423825018"/>
    <n v="95802.776335997987"/>
    <n v="11.447907795727973"/>
    <n v="95953.798987330345"/>
    <n v="11.450673888527056"/>
    <n v="11.227135894633657"/>
    <n v="11.193319520605915"/>
  </r>
  <r>
    <x v="3"/>
    <x v="48"/>
    <n v="762.85683336549994"/>
    <n v="152.65586606577102"/>
    <n v="76.998947819305286"/>
    <n v="50.000188228342253"/>
    <n v="68700.558515316327"/>
    <n v="1042.5118354789183"/>
    <x v="0"/>
    <x v="48"/>
    <n v="2401"/>
    <n v="7.7836405962212529"/>
    <x v="0"/>
    <n v="12"/>
    <n v="0"/>
    <n v="0"/>
    <n v="0"/>
    <n v="0"/>
    <n v="0"/>
    <n v="0"/>
    <n v="0"/>
    <n v="0"/>
    <n v="0"/>
    <n v="0"/>
    <n v="0"/>
    <n v="1"/>
    <n v="0"/>
    <n v="0"/>
    <n v="0"/>
    <n v="0"/>
    <n v="0"/>
    <n v="762.85683336549994"/>
    <n v="152.65586606577102"/>
    <n v="76.998947819305286"/>
    <n v="50.000188228342253"/>
    <n v="11.137512607949102"/>
    <n v="6.9604080350790483"/>
    <n v="5.3829707451159168"/>
    <n v="4.8071099715248709"/>
    <n v="4.6011985277936374"/>
    <n v="0"/>
    <n v="1"/>
    <n v="84090.631627702445"/>
    <n v="74715.391157560138"/>
    <n v="11.2250839578625"/>
    <n v="74330.435370925436"/>
    <n v="11.219614180054606"/>
    <n v="74606.719265267369"/>
    <n v="11.224386675932193"/>
    <n v="11.279596774949718"/>
    <n v="11.168478344426935"/>
  </r>
  <r>
    <x v="3"/>
    <x v="49"/>
    <n v="770.48280184589134"/>
    <n v="154.18242471684977"/>
    <n v="77.76893729749834"/>
    <n v="50.000018822834228"/>
    <n v="68852.07880986268"/>
    <n v="1052.4341826830737"/>
    <x v="0"/>
    <x v="49"/>
    <n v="2500"/>
    <n v="7.8240460108562919"/>
    <x v="0"/>
    <n v="12"/>
    <n v="0"/>
    <n v="0"/>
    <n v="0"/>
    <n v="0"/>
    <n v="0"/>
    <n v="0"/>
    <n v="0"/>
    <n v="0"/>
    <n v="0"/>
    <n v="0"/>
    <n v="0"/>
    <n v="1"/>
    <n v="0"/>
    <n v="0"/>
    <n v="0"/>
    <n v="0"/>
    <n v="0"/>
    <n v="770.48280184589134"/>
    <n v="154.18242471684977"/>
    <n v="77.76893729749834"/>
    <n v="50.000018822834228"/>
    <n v="11.139715697017806"/>
    <n v="6.9676168171572987"/>
    <n v="5.3899595115852117"/>
    <n v="4.8133821838365929"/>
    <n v="4.6011968269955243"/>
    <n v="0"/>
    <n v="1"/>
    <n v="84066.241314618703"/>
    <n v="74691.293767518437"/>
    <n v="11.224826340597719"/>
    <n v="74289.903296457735"/>
    <n v="11.219117993796811"/>
    <n v="74577.487843817536"/>
    <n v="11.224050185704534"/>
    <n v="11.279918675112201"/>
    <n v="11.16955907669116"/>
  </r>
  <r>
    <x v="3"/>
    <x v="50"/>
    <n v="778.18580996706578"/>
    <n v="155.72424895922876"/>
    <n v="78.54662667047333"/>
    <n v="50.000001882283421"/>
    <n v="69003.618886514989"/>
    <n v="1062.4566874790514"/>
    <x v="0"/>
    <x v="50"/>
    <n v="2601"/>
    <n v="7.8636512654486515"/>
    <x v="0"/>
    <n v="12"/>
    <n v="0"/>
    <n v="0"/>
    <n v="0"/>
    <n v="0"/>
    <n v="0"/>
    <n v="0"/>
    <n v="0"/>
    <n v="0"/>
    <n v="0"/>
    <n v="0"/>
    <n v="0"/>
    <n v="1"/>
    <n v="0"/>
    <n v="0"/>
    <n v="0"/>
    <n v="0"/>
    <n v="0"/>
    <n v="778.18580996706578"/>
    <n v="155.72424895922876"/>
    <n v="78.54662667047333"/>
    <n v="50.000001882283421"/>
    <n v="11.14191422983472"/>
    <n v="6.9748460475686143"/>
    <n v="5.3969689339593785"/>
    <n v="4.8196774359706529"/>
    <n v="4.6011966569155538"/>
    <n v="0"/>
    <n v="1"/>
    <n v="84041.85100153496"/>
    <n v="74667.196377476736"/>
    <n v="11.22456872333294"/>
    <n v="74250.549920665842"/>
    <n v="11.218638752740709"/>
    <n v="74548.835300610808"/>
    <n v="11.223720359089597"/>
    <n v="11.280244768349196"/>
    <n v="11.17064311508703"/>
  </r>
  <r>
    <x v="3"/>
    <x v="51"/>
    <n v="785.96639413863704"/>
    <n v="157.28149144642629"/>
    <n v="79.332092937178061"/>
    <n v="50.000000188228341"/>
    <n v="69155.162344688753"/>
    <n v="1072.5799787104697"/>
    <x v="0"/>
    <x v="51"/>
    <n v="2704"/>
    <n v="7.9024874371628551"/>
    <x v="0"/>
    <n v="12"/>
    <n v="0"/>
    <n v="0"/>
    <n v="0"/>
    <n v="0"/>
    <n v="0"/>
    <n v="0"/>
    <n v="0"/>
    <n v="0"/>
    <n v="0"/>
    <n v="0"/>
    <n v="0"/>
    <n v="1"/>
    <n v="0"/>
    <n v="0"/>
    <n v="0"/>
    <n v="0"/>
    <n v="0"/>
    <n v="785.96639413863704"/>
    <n v="157.28149144642629"/>
    <n v="79.332092937178061"/>
    <n v="50.000000188228341"/>
    <n v="11.144107988604151"/>
    <n v="6.9820954118611924"/>
    <n v="5.4039989283602434"/>
    <n v="4.8259956671788524"/>
    <n v="4.6011966399075552"/>
    <n v="0"/>
    <n v="1"/>
    <n v="84017.460688451218"/>
    <n v="74643.098987435034"/>
    <n v="11.224311106068159"/>
    <n v="74212.375243549788"/>
    <n v="11.218176456886296"/>
    <n v="74520.739152776921"/>
    <n v="11.223396937281418"/>
    <n v="11.280575069527671"/>
    <n v="11.171730276160325"/>
  </r>
  <r>
    <x v="3"/>
    <x v="52"/>
    <n v="793.82516633035391"/>
    <n v="158.85430635969317"/>
    <n v="80.125413866549835"/>
    <n v="53.819814618781223"/>
    <n v="69727.177091379766"/>
    <n v="1086.6247011753783"/>
    <x v="0"/>
    <x v="52"/>
    <n v="2809"/>
    <n v="7.9405838271042439"/>
    <x v="0"/>
    <n v="12"/>
    <n v="0"/>
    <n v="0"/>
    <n v="0"/>
    <n v="0"/>
    <n v="0"/>
    <n v="0"/>
    <n v="0"/>
    <n v="0"/>
    <n v="0"/>
    <n v="0"/>
    <n v="0"/>
    <n v="1"/>
    <n v="0"/>
    <n v="0"/>
    <n v="0"/>
    <n v="0"/>
    <n v="0"/>
    <n v="793.82516633035391"/>
    <n v="158.85430635969317"/>
    <n v="80.125413866549835"/>
    <n v="53.819814618781223"/>
    <n v="11.152345435979257"/>
    <n v="6.9893646640512168"/>
    <n v="5.4110494104127387"/>
    <n v="4.8323368158199074"/>
    <n v="4.6388297746291398"/>
    <n v="0"/>
    <n v="1"/>
    <n v="83993.070375367475"/>
    <n v="74619.001597393333"/>
    <n v="11.22405348880338"/>
    <n v="74175.379265109543"/>
    <n v="11.217731106233575"/>
    <n v="74493.178202341151"/>
    <n v="11.223079676264792"/>
    <n v="11.281518926856439"/>
    <n v="11.177499042671542"/>
  </r>
  <r>
    <x v="3"/>
    <x v="53"/>
    <n v="801.76279376888897"/>
    <n v="160.44284942269144"/>
    <n v="80.926668005215333"/>
    <n v="50.381981461878127"/>
    <n v="69870.06488680176"/>
    <n v="1093.5142926586741"/>
    <x v="1"/>
    <x v="53"/>
    <n v="2916"/>
    <n v="7.977968093128549"/>
    <x v="0"/>
    <n v="1"/>
    <n v="1"/>
    <n v="0"/>
    <n v="0"/>
    <n v="0"/>
    <n v="0"/>
    <n v="0"/>
    <n v="0"/>
    <n v="0"/>
    <n v="0"/>
    <n v="0"/>
    <n v="0"/>
    <n v="0"/>
    <n v="0"/>
    <n v="0"/>
    <n v="0"/>
    <n v="0"/>
    <n v="0"/>
    <n v="801.76279376888897"/>
    <n v="160.44284942269144"/>
    <n v="80.926668005215333"/>
    <n v="50.381981461878127"/>
    <n v="11.154392580225066"/>
    <n v="6.9966536056474453"/>
    <n v="5.4181202952545444"/>
    <n v="4.8387008193703203"/>
    <n v="4.6050243260951902"/>
    <n v="0"/>
    <n v="0"/>
    <n v="85099.412289635671"/>
    <n v="75733.162303629942"/>
    <n v="11.23787112649261"/>
    <n v="74593.269322590204"/>
    <n v="11.221477608647477"/>
    <n v="74429.6190929898"/>
    <n v="11.222812476224235"/>
    <n v="11.365950463989229"/>
    <n v="11.191284944607565"/>
  </r>
  <r>
    <x v="3"/>
    <x v="54"/>
    <n v="809.7799847492397"/>
    <n v="162.04727791661901"/>
    <n v="81.735934685267495"/>
    <n v="50.03819814618781"/>
    <n v="69982.505100964889"/>
    <n v="1103.6013954973141"/>
    <x v="1"/>
    <x v="54"/>
    <n v="3025"/>
    <n v="8.0146663704649423"/>
    <x v="0"/>
    <n v="1"/>
    <n v="1"/>
    <n v="0"/>
    <n v="0"/>
    <n v="0"/>
    <n v="0"/>
    <n v="0"/>
    <n v="0"/>
    <n v="0"/>
    <n v="0"/>
    <n v="0"/>
    <n v="0"/>
    <n v="0"/>
    <n v="0"/>
    <n v="0"/>
    <n v="0"/>
    <n v="0"/>
    <n v="0"/>
    <n v="809.7799847492397"/>
    <n v="162.04727791661901"/>
    <n v="81.735934685267495"/>
    <n v="50.03819814618781"/>
    <n v="11.156000562665433"/>
    <n v="7.0039620710739747"/>
    <n v="5.4252114975471164"/>
    <n v="4.8450876144353625"/>
    <n v="4.6015800668026721"/>
    <n v="0"/>
    <n v="0"/>
    <n v="85075.021976551929"/>
    <n v="75709.064913588241"/>
    <n v="11.237613509227829"/>
    <n v="74558.630741501605"/>
    <n v="11.221066148398139"/>
    <n v="74403.069611416809"/>
    <n v="11.222506858479505"/>
    <n v="11.366238780910207"/>
    <n v="11.191953163994533"/>
  </r>
  <r>
    <x v="3"/>
    <x v="55"/>
    <n v="817.87747872659554"/>
    <n v="163.66775069563553"/>
    <n v="82.553294032120178"/>
    <n v="57.958733283226415"/>
    <n v="70973.319216500822"/>
    <n v="1122.0572567375775"/>
    <x v="1"/>
    <x v="55"/>
    <n v="3136"/>
    <n v="8.0507033814702993"/>
    <x v="0"/>
    <n v="1"/>
    <n v="1"/>
    <n v="0"/>
    <n v="0"/>
    <n v="0"/>
    <n v="0"/>
    <n v="0"/>
    <n v="0"/>
    <n v="0"/>
    <n v="0"/>
    <n v="0"/>
    <n v="0"/>
    <n v="0"/>
    <n v="0"/>
    <n v="0"/>
    <n v="0"/>
    <n v="0"/>
    <n v="0"/>
    <n v="817.87747872659554"/>
    <n v="163.66775069563553"/>
    <n v="82.553294032120178"/>
    <n v="57.958733283226415"/>
    <n v="11.170059299715232"/>
    <n v="7.011289917540882"/>
    <n v="5.4323229314873984"/>
    <n v="4.8514971367601571"/>
    <n v="4.6780689771233774"/>
    <n v="0"/>
    <n v="0"/>
    <n v="85050.631663468186"/>
    <n v="75684.96752354654"/>
    <n v="11.23735589196305"/>
    <n v="74525.170859088816"/>
    <n v="11.220671633350488"/>
    <n v="74376.99852500415"/>
    <n v="11.222206747661517"/>
    <n v="11.367849735112252"/>
    <n v="11.202561649064545"/>
  </r>
  <r>
    <x v="3"/>
    <x v="56"/>
    <n v="826.0560394047659"/>
    <n v="165.30442820251704"/>
    <n v="83.37882697244136"/>
    <n v="50.795873328322642"/>
    <n v="70371.432651052353"/>
    <n v="1125.535167908047"/>
    <x v="1"/>
    <x v="56"/>
    <n v="3249"/>
    <n v="8.0861025356691005"/>
    <x v="0"/>
    <n v="1"/>
    <n v="1"/>
    <n v="0"/>
    <n v="0"/>
    <n v="0"/>
    <n v="0"/>
    <n v="0"/>
    <n v="0"/>
    <n v="0"/>
    <n v="0"/>
    <n v="0"/>
    <n v="0"/>
    <n v="0"/>
    <n v="0"/>
    <n v="0"/>
    <n v="0"/>
    <n v="0"/>
    <n v="0"/>
    <n v="826.0560394047659"/>
    <n v="165.30442820251704"/>
    <n v="83.37882697244136"/>
    <n v="50.795873328322642"/>
    <n v="11.16154267358599"/>
    <n v="7.0186370180068556"/>
    <n v="5.4394545108198651"/>
    <n v="4.8579293212408645"/>
    <n v="4.6091553042543021"/>
    <n v="0"/>
    <n v="0"/>
    <n v="85026.241350384444"/>
    <n v="75660.870133504839"/>
    <n v="11.237098274698269"/>
    <n v="74492.889675351849"/>
    <n v="11.220294063504531"/>
    <n v="74351.388898059377"/>
    <n v="11.221911948819262"/>
    <n v="11.367059095164324"/>
    <n v="11.195096888083635"/>
  </r>
  <r>
    <x v="3"/>
    <x v="57"/>
    <n v="834.31644992244651"/>
    <n v="166.95747248450479"/>
    <n v="84.212615242165782"/>
    <n v="50.079587332832261"/>
    <n v="70088.637572127729"/>
    <n v="1135.5661249819493"/>
    <x v="1"/>
    <x v="57"/>
    <n v="3364"/>
    <n v="8.1208860210928382"/>
    <x v="0"/>
    <n v="2"/>
    <n v="0"/>
    <n v="1"/>
    <n v="0"/>
    <n v="0"/>
    <n v="0"/>
    <n v="0"/>
    <n v="0"/>
    <n v="0"/>
    <n v="0"/>
    <n v="0"/>
    <n v="0"/>
    <n v="0"/>
    <n v="0"/>
    <n v="0"/>
    <n v="0"/>
    <n v="0"/>
    <n v="0"/>
    <n v="834.31644992244651"/>
    <n v="166.95747248450479"/>
    <n v="84.212615242165782"/>
    <n v="50.079587332832261"/>
    <n v="11.15751597104218"/>
    <n v="7.0260032562911734"/>
    <n v="5.4466061488487023"/>
    <n v="4.8643841019359702"/>
    <n v="4.6019953610141791"/>
    <n v="0"/>
    <n v="0"/>
    <n v="83952.140081252015"/>
    <n v="74584.662071723811"/>
    <n v="11.225146464910079"/>
    <n v="73529.822561091249"/>
    <n v="11.209985337851139"/>
    <n v="73883.917718551209"/>
    <n v="11.217109681574041"/>
    <n v="11.367301224173236"/>
    <n v="11.19531232267955"/>
  </r>
  <r>
    <x v="3"/>
    <x v="58"/>
    <n v="842.65950950821411"/>
    <n v="168.62704720933112"/>
    <n v="85.054741394587438"/>
    <n v="50.007958733283225"/>
    <n v="70232.009725124401"/>
    <n v="1146.3492568454158"/>
    <x v="1"/>
    <x v="58"/>
    <n v="3481"/>
    <n v="8.1550748878114394"/>
    <x v="0"/>
    <n v="2"/>
    <n v="0"/>
    <n v="1"/>
    <n v="0"/>
    <n v="0"/>
    <n v="0"/>
    <n v="0"/>
    <n v="0"/>
    <n v="0"/>
    <n v="0"/>
    <n v="0"/>
    <n v="0"/>
    <n v="0"/>
    <n v="0"/>
    <n v="0"/>
    <n v="0"/>
    <n v="0"/>
    <n v="0"/>
    <n v="842.65950950821411"/>
    <n v="168.62704720933112"/>
    <n v="85.054741394587438"/>
    <n v="50.007958733283225"/>
    <n v="11.15955946507745"/>
    <n v="7.0333885236797284"/>
    <n v="5.4537777584500535"/>
    <n v="4.8708614120776597"/>
    <n v="4.6012765390316614"/>
    <n v="0"/>
    <n v="0"/>
    <n v="83927.749768168273"/>
    <n v="74560.56468168211"/>
    <n v="11.224888847645298"/>
    <n v="73499.898774705929"/>
    <n v="11.209641658408561"/>
    <n v="73859.183677805195"/>
    <n v="11.216824961824239"/>
    <n v="11.36765068255764"/>
    <n v="11.196331537501923"/>
  </r>
  <r>
    <x v="3"/>
    <x v="59"/>
    <n v="851.08603116387644"/>
    <n v="170.31331768141507"/>
    <n v="85.9052888085333"/>
    <n v="56.37821947332705"/>
    <n v="71068.364731865368"/>
    <n v="1163.6828571271519"/>
    <x v="1"/>
    <x v="59"/>
    <n v="3600"/>
    <n v="8.1886891244442008"/>
    <x v="0"/>
    <n v="2"/>
    <n v="0"/>
    <n v="1"/>
    <n v="0"/>
    <n v="0"/>
    <n v="0"/>
    <n v="0"/>
    <n v="0"/>
    <n v="0"/>
    <n v="0"/>
    <n v="0"/>
    <n v="0"/>
    <n v="0"/>
    <n v="0"/>
    <n v="0"/>
    <n v="0"/>
    <n v="0"/>
    <n v="0"/>
    <n v="851.08603116387644"/>
    <n v="170.31331768141507"/>
    <n v="85.9052888085333"/>
    <n v="56.37821947332705"/>
    <n v="11.171397576295853"/>
    <n v="7.0407927165695643"/>
    <n v="5.4609692520842801"/>
    <n v="4.8773611840832842"/>
    <n v="4.6632659950356494"/>
    <n v="0"/>
    <n v="0"/>
    <n v="83903.35945508453"/>
    <n v="74536.467291640409"/>
    <n v="11.224631230380519"/>
    <n v="73471.153686996418"/>
    <n v="11.209314924167675"/>
    <n v="73834.865354961541"/>
    <n v="11.216545027507532"/>
    <n v="11.369032251464247"/>
    <n v="11.205149594818584"/>
  </r>
  <r>
    <x v="3"/>
    <x v="60"/>
    <n v="859.59684006792145"/>
    <n v="172.01645085822454"/>
    <n v="86.764341696618644"/>
    <n v="51.726091371043211"/>
    <n v="70728.037990922996"/>
    <n v="1170.1037239938078"/>
    <x v="1"/>
    <x v="60"/>
    <n v="3721"/>
    <n v="8.2217477283466227"/>
    <x v="0"/>
    <n v="2"/>
    <n v="0"/>
    <n v="1"/>
    <n v="0"/>
    <n v="0"/>
    <n v="0"/>
    <n v="0"/>
    <n v="0"/>
    <n v="0"/>
    <n v="0"/>
    <n v="0"/>
    <n v="0"/>
    <n v="0"/>
    <n v="0"/>
    <n v="0"/>
    <n v="0"/>
    <n v="0"/>
    <n v="0"/>
    <n v="859.59684006792145"/>
    <n v="172.01645085822454"/>
    <n v="86.764341696618644"/>
    <n v="51.726091371043211"/>
    <n v="11.166597350226699"/>
    <n v="7.0482157348352459"/>
    <n v="5.4681805418082021"/>
    <n v="4.8838833495669149"/>
    <n v="4.6183778296329807"/>
    <n v="0"/>
    <n v="0"/>
    <n v="83878.969142000788"/>
    <n v="74512.369901598722"/>
    <n v="11.224373613115738"/>
    <n v="73443.587297962731"/>
    <n v="11.20900513512848"/>
    <n v="73810.949006325041"/>
    <n v="11.216269720416797"/>
    <n v="11.36866018890092"/>
    <n v="11.20068374526025"/>
  </r>
  <r>
    <x v="3"/>
    <x v="61"/>
    <n v="868.19277248328513"/>
    <n v="173.73661536680447"/>
    <n v="87.631985113584832"/>
    <n v="50.486351021511148"/>
    <n v="70741.029313360443"/>
    <n v="1180.0477239851855"/>
    <x v="1"/>
    <x v="61"/>
    <n v="3844"/>
    <n v="8.2542687700901833"/>
    <x v="0"/>
    <n v="3"/>
    <n v="0"/>
    <n v="0"/>
    <n v="1"/>
    <n v="0"/>
    <n v="0"/>
    <n v="0"/>
    <n v="0"/>
    <n v="0"/>
    <n v="0"/>
    <n v="0"/>
    <n v="0"/>
    <n v="0"/>
    <n v="0"/>
    <n v="0"/>
    <n v="0"/>
    <n v="0"/>
    <n v="0"/>
    <n v="868.19277248328513"/>
    <n v="173.73661536680447"/>
    <n v="87.631985113584832"/>
    <n v="50.486351021511148"/>
    <n v="11.166781013308976"/>
    <n v="7.0556574806969516"/>
    <n v="5.4754115392873235"/>
    <n v="4.8904278393509735"/>
    <n v="4.6060676295056293"/>
    <n v="0"/>
    <n v="0"/>
    <n v="82939.367957335591"/>
    <n v="73570.661924285072"/>
    <n v="11.213308728061236"/>
    <n v="72455.593716504023"/>
    <n v="11.19729138705701"/>
    <n v="73040.457713336466"/>
    <n v="11.20731797311513"/>
    <n v="11.368837081582715"/>
    <n v="11.200270948064414"/>
  </r>
  <r>
    <x v="3"/>
    <x v="62"/>
    <n v="876.87467501839683"/>
    <n v="175.47398152047134"/>
    <n v="88.508304964720679"/>
    <n v="50.048635102151117"/>
    <n v="70842.8424482267"/>
    <n v="1190.9055966057401"/>
    <x v="1"/>
    <x v="62"/>
    <n v="3969"/>
    <n v="8.2862694527830651"/>
    <x v="0"/>
    <n v="3"/>
    <n v="0"/>
    <n v="0"/>
    <n v="1"/>
    <n v="0"/>
    <n v="0"/>
    <n v="0"/>
    <n v="0"/>
    <n v="0"/>
    <n v="0"/>
    <n v="0"/>
    <n v="0"/>
    <n v="0"/>
    <n v="0"/>
    <n v="0"/>
    <n v="0"/>
    <n v="0"/>
    <n v="0"/>
    <n v="876.87467501839683"/>
    <n v="175.47398152047134"/>
    <n v="88.508304964720679"/>
    <n v="50.048635102151117"/>
    <n v="11.168219215996173"/>
    <n v="7.0631178579372538"/>
    <n v="5.4826621558080131"/>
    <n v="4.8969945834779471"/>
    <n v="4.6016848062495095"/>
    <n v="0"/>
    <n v="0"/>
    <n v="82914.977644251849"/>
    <n v="73546.564534243371"/>
    <n v="11.213051110796455"/>
    <n v="72430.384724821983"/>
    <n v="11.197015488421197"/>
    <n v="73017.306721051733"/>
    <n v="11.207051476233417"/>
    <n v="11.36914658769475"/>
    <n v="11.200846657354596"/>
  </r>
  <r>
    <x v="3"/>
    <x v="63"/>
    <n v="885.64340413577611"/>
    <n v="177.22872133567546"/>
    <n v="89.393388014367886"/>
    <n v="50.00486351021511"/>
    <n v="70989.392439701784"/>
    <n v="1202.2703769960344"/>
    <x v="1"/>
    <x v="63"/>
    <n v="4096"/>
    <n v="8.317766166719343"/>
    <x v="0"/>
    <n v="3"/>
    <n v="0"/>
    <n v="0"/>
    <n v="1"/>
    <n v="0"/>
    <n v="0"/>
    <n v="0"/>
    <n v="0"/>
    <n v="0"/>
    <n v="0"/>
    <n v="0"/>
    <n v="0"/>
    <n v="0"/>
    <n v="0"/>
    <n v="0"/>
    <n v="0"/>
    <n v="0"/>
    <n v="0"/>
    <n v="885.64340413577611"/>
    <n v="177.22872133567546"/>
    <n v="89.393388014367886"/>
    <n v="50.00486351021511"/>
    <n v="11.170285742604102"/>
    <n v="7.0705967713602469"/>
    <n v="5.4899323022896516"/>
    <n v="4.9035835112221697"/>
    <n v="4.6012454655662163"/>
    <n v="0"/>
    <n v="0"/>
    <n v="82890.587331168106"/>
    <n v="73522.467144201684"/>
    <n v="11.212793493531676"/>
    <n v="72406.354431815751"/>
    <n v="11.196756534987074"/>
    <n v="72994.520326513477"/>
    <n v="11.206789176327856"/>
    <n v="11.369523659702255"/>
    <n v="11.201915588599945"/>
  </r>
  <r>
    <x v="3"/>
    <x v="64"/>
    <n v="894.49982583417057"/>
    <n v="179.00100854903192"/>
    <n v="90.287321894511564"/>
    <n v="50.000486351021507"/>
    <n v="71140.439790525867"/>
    <n v="1213.7886426287355"/>
    <x v="1"/>
    <x v="64"/>
    <n v="4225"/>
    <n v="8.3487745397912736"/>
    <x v="0"/>
    <n v="3"/>
    <n v="0"/>
    <n v="0"/>
    <n v="1"/>
    <n v="0"/>
    <n v="0"/>
    <n v="0"/>
    <n v="0"/>
    <n v="0"/>
    <n v="0"/>
    <n v="0"/>
    <n v="0"/>
    <n v="0"/>
    <n v="0"/>
    <n v="0"/>
    <n v="0"/>
    <n v="0"/>
    <n v="0"/>
    <n v="894.49982583417057"/>
    <n v="179.00100854903192"/>
    <n v="90.287321894511564"/>
    <n v="50.000486351021507"/>
    <n v="11.172411227526153"/>
    <n v="7.0780941264190878"/>
    <n v="5.4972218892967408"/>
    <n v="4.9101945511016787"/>
    <n v="4.6012015208799086"/>
    <n v="0"/>
    <n v="0"/>
    <n v="82866.197018084349"/>
    <n v="73498.369754159969"/>
    <n v="11.212535876266895"/>
    <n v="72383.502837485343"/>
    <n v="11.196514526754642"/>
    <n v="72972.087223675015"/>
    <n v="11.206530943251709"/>
    <n v="11.369911789346256"/>
    <n v="11.203036636347431"/>
  </r>
  <r>
    <x v="3"/>
    <x v="65"/>
    <n v="903.44481545243798"/>
    <n v="180.79101863452212"/>
    <n v="91.190195113456696"/>
    <n v="53.776484567029982"/>
    <n v="71707.801432256994"/>
    <n v="1229.2025137674466"/>
    <x v="1"/>
    <x v="65"/>
    <n v="4356"/>
    <n v="8.3793094840528504"/>
    <x v="0"/>
    <n v="4"/>
    <n v="0"/>
    <n v="0"/>
    <n v="0"/>
    <n v="1"/>
    <n v="0"/>
    <n v="0"/>
    <n v="0"/>
    <n v="0"/>
    <n v="0"/>
    <n v="0"/>
    <n v="0"/>
    <n v="0"/>
    <n v="0"/>
    <n v="0"/>
    <n v="0"/>
    <n v="0"/>
    <n v="0"/>
    <n v="903.44481545243798"/>
    <n v="180.79101863452212"/>
    <n v="91.190195113456696"/>
    <n v="53.776484567029982"/>
    <n v="11.180354827255274"/>
    <n v="7.0856098289605542"/>
    <n v="5.5045308270509503"/>
    <n v="4.9168276308901344"/>
    <n v="4.6384107283143532"/>
    <n v="0"/>
    <n v="0"/>
    <n v="82473.489998811245"/>
    <n v="73106.911681483616"/>
    <n v="11.209125540263413"/>
    <n v="72083.401512495271"/>
    <n v="11.194407743271848"/>
    <n v="72674.63771654517"/>
    <n v="11.204118453002366"/>
    <n v="11.370907761096914"/>
    <n v="11.208791906433223"/>
  </r>
  <r>
    <x v="3"/>
    <x v="66"/>
    <n v="912.47925755891038"/>
    <n v="182.59892882086726"/>
    <n v="92.102097064591248"/>
    <n v="59.031727981823614"/>
    <n v="72391.87801233049"/>
    <n v="1246.2120114261925"/>
    <x v="1"/>
    <x v="66"/>
    <n v="4489"/>
    <n v="8.4093852387819314"/>
    <x v="0"/>
    <n v="4"/>
    <n v="0"/>
    <n v="0"/>
    <n v="0"/>
    <n v="1"/>
    <n v="0"/>
    <n v="0"/>
    <n v="0"/>
    <n v="0"/>
    <n v="0"/>
    <n v="0"/>
    <n v="0"/>
    <n v="0"/>
    <n v="0"/>
    <n v="0"/>
    <n v="0"/>
    <n v="0"/>
    <n v="0"/>
    <n v="912.47925755891038"/>
    <n v="182.59892882086726"/>
    <n v="92.102097064591248"/>
    <n v="59.031727981823614"/>
    <n v="11.189849389930789"/>
    <n v="7.0931437850509198"/>
    <n v="5.5118590254431323"/>
    <n v="4.9234826776288028"/>
    <n v="4.6879951266842257"/>
    <n v="0"/>
    <n v="0"/>
    <n v="82449.099685727502"/>
    <n v="73082.8142914419"/>
    <n v="11.208867922998632"/>
    <n v="72062.90731551651"/>
    <n v="11.194199625442797"/>
    <n v="72652.879319314292"/>
    <n v="11.203867986631778"/>
    <n v="11.372144561937519"/>
    <n v="11.21608858594073"/>
  </r>
  <r>
    <x v="3"/>
    <x v="67"/>
    <n v="921.60404590086307"/>
    <n v="184.42491810907589"/>
    <n v="93.023118035237161"/>
    <n v="64.922660275815034"/>
    <n v="73086.708571855328"/>
    <n v="1263.9747423209913"/>
    <x v="1"/>
    <x v="67"/>
    <n v="4624"/>
    <n v="8.4390154103522139"/>
    <x v="0"/>
    <n v="4"/>
    <n v="0"/>
    <n v="0"/>
    <n v="0"/>
    <n v="1"/>
    <n v="0"/>
    <n v="0"/>
    <n v="0"/>
    <n v="0"/>
    <n v="0"/>
    <n v="0"/>
    <n v="0"/>
    <n v="0"/>
    <n v="0"/>
    <n v="0"/>
    <n v="0"/>
    <n v="0"/>
    <n v="0"/>
    <n v="921.60404590086307"/>
    <n v="184.42491810907589"/>
    <n v="93.023118035237161"/>
    <n v="64.922660275815034"/>
    <n v="11.199401803923232"/>
    <n v="7.100695900858307"/>
    <n v="5.5192063940452707"/>
    <n v="4.9301596176385951"/>
    <n v="4.7408026912517522"/>
    <n v="0"/>
    <n v="0"/>
    <n v="82424.70937264376"/>
    <n v="73058.716901400214"/>
    <n v="11.208610305733853"/>
    <n v="72043.591817213557"/>
    <n v="11.194008452815437"/>
    <n v="72631.443280589679"/>
    <n v="11.203621231010846"/>
    <n v="11.373487681970978"/>
    <n v="11.223788893561672"/>
  </r>
  <r>
    <x v="3"/>
    <x v="68"/>
    <n v="930.82008339632625"/>
    <n v="186.26916729016665"/>
    <n v="93.95334921558954"/>
    <n v="71.413702252977458"/>
    <n v="73782.51797478048"/>
    <n v="1282.4563021550598"/>
    <x v="1"/>
    <x v="68"/>
    <n v="4761"/>
    <n v="8.4682130091945194"/>
    <x v="0"/>
    <n v="4"/>
    <n v="0"/>
    <n v="0"/>
    <n v="0"/>
    <n v="1"/>
    <n v="0"/>
    <n v="0"/>
    <n v="0"/>
    <n v="0"/>
    <n v="0"/>
    <n v="0"/>
    <n v="0"/>
    <n v="0"/>
    <n v="0"/>
    <n v="0"/>
    <n v="0"/>
    <n v="0"/>
    <n v="0"/>
    <n v="930.82008339632625"/>
    <n v="186.26916729016665"/>
    <n v="93.95334921558954"/>
    <n v="71.413702252977458"/>
    <n v="11.2088770987166"/>
    <n v="7.108266082574267"/>
    <n v="5.5265728421223788"/>
    <n v="4.9368583765321628"/>
    <n v="4.7959321542930038"/>
    <n v="0"/>
    <n v="0"/>
    <n v="82400.319059560017"/>
    <n v="73034.619511358513"/>
    <n v="11.208352688469072"/>
    <n v="72025.455017586428"/>
    <n v="11.193834225389768"/>
    <n v="72610.320187935111"/>
    <n v="11.20337807779066"/>
    <n v="11.37493149500829"/>
    <n v="11.231780773244719"/>
  </r>
  <r>
    <x v="3"/>
    <x v="69"/>
    <n v="940.1282821558076"/>
    <n v="188.13185896306828"/>
    <n v="94.892882707745414"/>
    <n v="78.5549500732333"/>
    <n v="74478.416375392029"/>
    <n v="1301.7079738998548"/>
    <x v="1"/>
    <x v="69"/>
    <n v="4900"/>
    <n v="8.4969904840987187"/>
    <x v="0"/>
    <n v="4"/>
    <n v="0"/>
    <n v="0"/>
    <n v="0"/>
    <n v="1"/>
    <n v="0"/>
    <n v="0"/>
    <n v="0"/>
    <n v="0"/>
    <n v="0"/>
    <n v="0"/>
    <n v="0"/>
    <n v="0"/>
    <n v="0"/>
    <n v="0"/>
    <n v="0"/>
    <n v="0"/>
    <n v="0"/>
    <n v="940.1282821558076"/>
    <n v="188.13185896306828"/>
    <n v="94.892882707745414"/>
    <n v="78.5549500732333"/>
    <n v="11.218264649310722"/>
    <n v="7.1158542363626012"/>
    <n v="5.5339582786443389"/>
    <n v="4.9435788792260373"/>
    <n v="4.8532668715502023"/>
    <n v="0"/>
    <n v="0"/>
    <n v="82375.928746476275"/>
    <n v="73010.522121316812"/>
    <n v="11.208095071204292"/>
    <n v="72008.496916635122"/>
    <n v="11.193676943165789"/>
    <n v="72589.501035235298"/>
    <n v="11.203138423299562"/>
    <n v="11.376484041726989"/>
    <n v="11.240049712419298"/>
  </r>
  <r>
    <x v="3"/>
    <x v="70"/>
    <n v="949.52956352522847"/>
    <n v="190.01317755269898"/>
    <n v="95.841811534822895"/>
    <n v="86.410432840052451"/>
    <n v="81576.230142426662"/>
    <n v="1321.7949854528028"/>
    <x v="1"/>
    <x v="70"/>
    <n v="5041"/>
    <n v="8.5253597540826309"/>
    <x v="0"/>
    <n v="5"/>
    <n v="0"/>
    <n v="0"/>
    <n v="0"/>
    <n v="0"/>
    <n v="1"/>
    <n v="0"/>
    <n v="0"/>
    <n v="0"/>
    <n v="0"/>
    <n v="0"/>
    <n v="0"/>
    <n v="0"/>
    <n v="0"/>
    <n v="0"/>
    <n v="0"/>
    <n v="0"/>
    <n v="0"/>
    <n v="949.52956352522847"/>
    <n v="190.01317755269898"/>
    <n v="95.841811534822895"/>
    <n v="86.410432840052451"/>
    <n v="11.309293201242724"/>
    <n v="7.1234602683270785"/>
    <n v="5.5413626122976858"/>
    <n v="4.9503210499528301"/>
    <n v="4.91275683974877"/>
    <n v="0"/>
    <n v="0"/>
    <n v="91196.372939259672"/>
    <n v="81828.894929731512"/>
    <n v="11.309353269375533"/>
    <n v="80751.070794920408"/>
    <n v="11.293861710883622"/>
    <n v="81473.767497893801"/>
    <n v="11.30529496915028"/>
    <n v="11.378155585795536"/>
    <n v="11.248589483178639"/>
  </r>
  <r>
    <x v="3"/>
    <x v="71"/>
    <n v="959.02485814398472"/>
    <n v="191.91330932822598"/>
    <n v="96.800229650171119"/>
    <n v="95.051474900007278"/>
    <n v="82272.137371744"/>
    <n v="1342.7898720223891"/>
    <x v="1"/>
    <x v="71"/>
    <n v="5184"/>
    <n v="8.5533322380321106"/>
    <x v="0"/>
    <n v="5"/>
    <n v="0"/>
    <n v="0"/>
    <n v="0"/>
    <n v="0"/>
    <n v="1"/>
    <n v="0"/>
    <n v="0"/>
    <n v="0"/>
    <n v="0"/>
    <n v="0"/>
    <n v="0"/>
    <n v="0"/>
    <n v="0"/>
    <n v="0"/>
    <n v="0"/>
    <n v="0"/>
    <n v="0"/>
    <n v="959.02485814398472"/>
    <n v="191.91330932822598"/>
    <n v="96.800229650171119"/>
    <n v="95.051474900007278"/>
    <n v="11.317787779790788"/>
    <n v="7.1310840844922581"/>
    <n v="5.5487857514973138"/>
    <n v="4.9570848122734574"/>
    <n v="4.9743509645660264"/>
    <n v="0"/>
    <n v="0"/>
    <n v="91171.98262617593"/>
    <n v="81804.797539689811"/>
    <n v="11.309095652110752"/>
    <n v="80736.470091320749"/>
    <n v="11.293738319063026"/>
    <n v="81453.530718375245"/>
    <n v="11.305062018503014"/>
    <n v="11.37995755507511"/>
    <n v="11.257393721907096"/>
  </r>
  <r>
    <x v="3"/>
    <x v="72"/>
    <n v="968.61510601387727"/>
    <n v="193.83244242150823"/>
    <n v="97.768231946672842"/>
    <n v="104.55662226760296"/>
    <n v="82968.044668668939"/>
    <n v="1364.7724026496612"/>
    <x v="1"/>
    <x v="72"/>
    <n v="5329"/>
    <n v="8.5809188822967819"/>
    <x v="0"/>
    <n v="5"/>
    <n v="0"/>
    <n v="0"/>
    <n v="0"/>
    <n v="0"/>
    <n v="1"/>
    <n v="0"/>
    <n v="0"/>
    <n v="0"/>
    <n v="0"/>
    <n v="0"/>
    <n v="0"/>
    <n v="0"/>
    <n v="0"/>
    <n v="0"/>
    <n v="0"/>
    <n v="0"/>
    <n v="0"/>
    <n v="968.61510601387727"/>
    <n v="193.83244242150823"/>
    <n v="97.768231946672842"/>
    <n v="104.55662226760296"/>
    <n v="11.326210808653729"/>
    <n v="7.1387255907933982"/>
    <n v="5.5562276043981358"/>
    <n v="4.9638700890894141"/>
    <n v="5.0379913865874828"/>
    <n v="0"/>
    <n v="0"/>
    <n v="91147.592313092187"/>
    <n v="81780.70014964811"/>
    <n v="11.308838034845973"/>
    <n v="80723.048086396899"/>
    <n v="11.29363187244412"/>
    <n v="81433.573075762964"/>
    <n v="11.304832281070722"/>
    <n v="11.38190252988791"/>
    <n v="11.266455223890546"/>
  </r>
  <r>
    <x v="3"/>
    <x v="73"/>
    <n v="978.30125657593294"/>
    <n v="195.7707668457233"/>
    <n v="98.745914266139565"/>
    <n v="115.01228448212277"/>
    <n v="83663.951972187526"/>
    <n v="1387.8302221699187"/>
    <x v="1"/>
    <x v="73"/>
    <n v="5476"/>
    <n v="8.6081301864083404"/>
    <x v="0"/>
    <n v="5"/>
    <n v="0"/>
    <n v="0"/>
    <n v="0"/>
    <n v="0"/>
    <n v="1"/>
    <n v="0"/>
    <n v="0"/>
    <n v="0"/>
    <n v="0"/>
    <n v="0"/>
    <n v="0"/>
    <n v="0"/>
    <n v="0"/>
    <n v="0"/>
    <n v="0"/>
    <n v="0"/>
    <n v="0"/>
    <n v="978.30125657593294"/>
    <n v="195.7707668457233"/>
    <n v="98.745914266139565"/>
    <n v="115.01228448212277"/>
    <n v="11.334563482371852"/>
    <n v="7.1463846930726431"/>
    <n v="5.563688078906659"/>
    <n v="4.9706768026550829"/>
    <n v="5.1036137763609801"/>
    <n v="0"/>
    <n v="0"/>
    <n v="91123.202000008445"/>
    <n v="81756.602759606409"/>
    <n v="11.308580417581192"/>
    <n v="80710.804780148872"/>
    <n v="11.293542371026904"/>
    <n v="81413.886974138499"/>
    <n v="11.304605669414881"/>
    <n v="11.384004345406671"/>
    <n v="11.275765979998747"/>
  </r>
  <r>
    <x v="3"/>
    <x v="74"/>
    <n v="988.08426879303408"/>
    <n v="197.72847451418053"/>
    <n v="99.733373408800958"/>
    <n v="126.513512929111"/>
    <n v="88218.282745919831"/>
    <n v="1412.0596296451265"/>
    <x v="1"/>
    <x v="74"/>
    <n v="5625"/>
    <n v="8.6349762270726202"/>
    <x v="0"/>
    <n v="6"/>
    <n v="0"/>
    <n v="0"/>
    <n v="0"/>
    <n v="0"/>
    <n v="0"/>
    <n v="1"/>
    <n v="0"/>
    <n v="0"/>
    <n v="0"/>
    <n v="0"/>
    <n v="0"/>
    <n v="0"/>
    <n v="0"/>
    <n v="0"/>
    <n v="0"/>
    <n v="0"/>
    <n v="0"/>
    <n v="988.08426879303408"/>
    <n v="197.72847451418053"/>
    <n v="99.733373408800958"/>
    <n v="126.513512929111"/>
    <n v="11.38756950788253"/>
    <n v="7.1540612970795374"/>
    <n v="5.5711670826924982"/>
    <n v="4.9775048745900685"/>
    <n v="5.1711482433630049"/>
    <n v="0"/>
    <n v="0"/>
    <n v="98337.069259754382"/>
    <n v="88977.207249319355"/>
    <n v="11.385776692404013"/>
    <n v="95090.30869633556"/>
    <n v="11.440001012115347"/>
    <n v="95308.063434193056"/>
    <n v="11.443240664533661"/>
    <n v="11.386278215812286"/>
    <n v="11.285317289688638"/>
  </r>
  <r>
    <x v="3"/>
    <x v="75"/>
    <n v="997.96511123690368"/>
    <n v="199.70575925932235"/>
    <n v="100.73070714288896"/>
    <n v="139.16486422189971"/>
    <n v="88914.190050645688"/>
    <n v="1437.5664418610149"/>
    <x v="1"/>
    <x v="75"/>
    <n v="5776"/>
    <n v="8.6614666805726621"/>
    <x v="0"/>
    <n v="6"/>
    <n v="0"/>
    <n v="0"/>
    <n v="0"/>
    <n v="0"/>
    <n v="0"/>
    <n v="1"/>
    <n v="0"/>
    <n v="0"/>
    <n v="0"/>
    <n v="0"/>
    <n v="0"/>
    <n v="0"/>
    <n v="0"/>
    <n v="0"/>
    <n v="0"/>
    <n v="0"/>
    <n v="0"/>
    <n v="997.96511123690368"/>
    <n v="199.70575925932235"/>
    <n v="100.73070714288896"/>
    <n v="139.16486422189971"/>
    <n v="11.39542702688188"/>
    <n v="7.1617553084745413"/>
    <n v="5.5786645231998175"/>
    <n v="4.9843542258915665"/>
    <n v="5.2405203255997383"/>
    <n v="0"/>
    <n v="0"/>
    <n v="98312.67894667064"/>
    <n v="88953.109859277654"/>
    <n v="11.385519075139232"/>
    <n v="95080.422787439165"/>
    <n v="11.439945401101513"/>
    <n v="95288.898834159845"/>
    <n v="11.443020056013504"/>
    <n v="11.388740872019776"/>
    <n v="11.29509988403211"/>
  </r>
  <r>
    <x v="3"/>
    <x v="76"/>
    <n v="1007.9447621784302"/>
    <n v="201.70281685191557"/>
    <n v="101.73801421431784"/>
    <n v="153.08135064407745"/>
    <n v="89610.097355547623"/>
    <n v="1464.4669438887411"/>
    <x v="1"/>
    <x v="76"/>
    <n v="5929"/>
    <n v="8.6876108437073682"/>
    <x v="0"/>
    <n v="6"/>
    <n v="0"/>
    <n v="0"/>
    <n v="0"/>
    <n v="0"/>
    <n v="0"/>
    <n v="1"/>
    <n v="0"/>
    <n v="0"/>
    <n v="0"/>
    <n v="0"/>
    <n v="0"/>
    <n v="0"/>
    <n v="0"/>
    <n v="0"/>
    <n v="0"/>
    <n v="0"/>
    <n v="0"/>
    <n v="1007.9447621784302"/>
    <n v="201.70281685191557"/>
    <n v="101.73801421431784"/>
    <n v="153.08135064407745"/>
    <n v="11.403223286313873"/>
    <n v="7.1694666328345713"/>
    <n v="5.5861803076586902"/>
    <n v="4.9912247769467468"/>
    <n v="5.3116519853054971"/>
    <n v="0"/>
    <n v="0"/>
    <n v="98288.288633586897"/>
    <n v="88929.012469235953"/>
    <n v="11.385261457874453"/>
    <n v="95071.715577218594"/>
    <n v="11.43990673528937"/>
    <n v="95269.984758956154"/>
    <n v="11.442802331347526"/>
    <n v="11.391410713291743"/>
    <n v="11.305104049501795"/>
  </r>
  <r>
    <x v="3"/>
    <x v="77"/>
    <n v="1018.0242096806248"/>
    <n v="203.71984502043472"/>
    <n v="102.75539435646104"/>
    <n v="168.38948570848399"/>
    <n v="90306.004660568826"/>
    <n v="1492.8889347660047"/>
    <x v="1"/>
    <x v="77"/>
    <n v="6084"/>
    <n v="8.7134176533791834"/>
    <x v="0"/>
    <n v="6"/>
    <n v="0"/>
    <n v="0"/>
    <n v="0"/>
    <n v="0"/>
    <n v="0"/>
    <n v="1"/>
    <n v="0"/>
    <n v="0"/>
    <n v="0"/>
    <n v="0"/>
    <n v="0"/>
    <n v="0"/>
    <n v="0"/>
    <n v="0"/>
    <n v="0"/>
    <n v="0"/>
    <n v="0"/>
    <n v="1018.0242096806248"/>
    <n v="203.71984502043472"/>
    <n v="102.75539435646104"/>
    <n v="168.38948570848399"/>
    <n v="11.410959233989045"/>
    <n v="7.1771951756599401"/>
    <n v="5.5937143430963925"/>
    <n v="4.9981164475451685"/>
    <n v="5.3844625820827865"/>
    <n v="0"/>
    <n v="0"/>
    <n v="98263.898320503155"/>
    <n v="88904.915079194252"/>
    <n v="11.385003840609672"/>
    <n v="95064.187065673847"/>
    <n v="11.439885014678918"/>
    <n v="95251.314743152427"/>
    <n v="11.442587416110545"/>
    <n v="11.394307974024281"/>
    <n v="11.315319748952451"/>
  </r>
  <r>
    <x v="3"/>
    <x v="78"/>
    <n v="1028.2044516937181"/>
    <n v="205.75704347063905"/>
    <n v="103.78294830002564"/>
    <n v="185.22843427933228"/>
    <n v="92336.358239351044"/>
    <n v="1522.9728777437151"/>
    <x v="1"/>
    <x v="78"/>
    <n v="6241"/>
    <n v="8.738895704934043"/>
    <x v="0"/>
    <n v="7"/>
    <n v="0"/>
    <n v="0"/>
    <n v="0"/>
    <n v="0"/>
    <n v="0"/>
    <n v="0"/>
    <n v="1"/>
    <n v="0"/>
    <n v="0"/>
    <n v="0"/>
    <n v="0"/>
    <n v="0"/>
    <n v="0"/>
    <n v="0"/>
    <n v="0"/>
    <n v="0"/>
    <n v="0"/>
    <n v="1028.2044516937181"/>
    <n v="205.75704347063905"/>
    <n v="103.78294830002564"/>
    <n v="185.22843427933228"/>
    <n v="11.433193256679738"/>
    <n v="7.1849408423822254"/>
    <n v="5.6012665363486045"/>
    <n v="5.0050291568911991"/>
    <n v="5.4588698023042461"/>
    <n v="1"/>
    <n v="0"/>
    <n v="108295.11505266784"/>
    <n v="99967.217450058029"/>
    <n v="11.487630288616836"/>
    <n v="95057.837252804922"/>
    <n v="11.439880239270156"/>
    <n v="95232.882568419242"/>
    <n v="11.442375238721812"/>
    <n v="11.260670461346139"/>
    <n v="11.334758390521609"/>
  </r>
  <r>
    <x v="3"/>
    <x v="79"/>
    <n v="1038.4864961520561"/>
    <n v="207.81461390534542"/>
    <n v="104.82077778302586"/>
    <n v="203.7512777072655"/>
    <n v="93032.265544511727"/>
    <n v="1554.8731655476929"/>
    <x v="1"/>
    <x v="79"/>
    <n v="6400"/>
    <n v="8.7640532693477624"/>
    <x v="0"/>
    <n v="7"/>
    <n v="0"/>
    <n v="0"/>
    <n v="0"/>
    <n v="0"/>
    <n v="0"/>
    <n v="0"/>
    <n v="1"/>
    <n v="0"/>
    <n v="0"/>
    <n v="0"/>
    <n v="0"/>
    <n v="0"/>
    <n v="0"/>
    <n v="0"/>
    <n v="0"/>
    <n v="0"/>
    <n v="0"/>
    <n v="1038.4864961520561"/>
    <n v="207.81461390534542"/>
    <n v="104.82077778302586"/>
    <n v="203.7512777072655"/>
    <n v="11.440701653303998"/>
    <n v="7.1927035383727631"/>
    <n v="5.6088367940705446"/>
    <n v="5.0119628236164537"/>
    <n v="5.53479052784059"/>
    <n v="1"/>
    <n v="0"/>
    <n v="108270.7247395841"/>
    <n v="99943.120060016328"/>
    <n v="11.487372671352055"/>
    <n v="95052.666138611807"/>
    <n v="11.439892409063084"/>
    <n v="95214.682251093676"/>
    <n v="11.44216573030188"/>
    <n v="11.264091540394316"/>
    <n v="11.345366322203628"/>
  </r>
  <r>
    <x v="3"/>
    <x v="80"/>
    <n v="1048.8713610725576"/>
    <n v="209.8927600443989"/>
    <n v="954.90690730853555"/>
    <n v="224.12640547799208"/>
    <n v="108802.38479046238"/>
    <n v="2437.7974339034845"/>
    <x v="1"/>
    <x v="80"/>
    <n v="6561"/>
    <n v="8.7888983093448783"/>
    <x v="0"/>
    <n v="7"/>
    <n v="0"/>
    <n v="0"/>
    <n v="0"/>
    <n v="0"/>
    <n v="0"/>
    <n v="0"/>
    <n v="1"/>
    <n v="0"/>
    <n v="0"/>
    <n v="0"/>
    <n v="0"/>
    <n v="0"/>
    <n v="0"/>
    <n v="0"/>
    <n v="0"/>
    <n v="0"/>
    <n v="0"/>
    <n v="1048.8713610725576"/>
    <n v="209.8927600443989"/>
    <n v="954.90690730853555"/>
    <n v="224.12640547799208"/>
    <n v="11.597288532193746"/>
    <n v="7.2004831689515303"/>
    <n v="5.6164250227480101"/>
    <n v="6.9080406294529633"/>
    <n v="5.6121416312607346"/>
    <n v="1"/>
    <n v="0"/>
    <n v="108246.33442650034"/>
    <n v="99919.022669974627"/>
    <n v="11.487115054087276"/>
    <n v="95048.673723094515"/>
    <n v="11.439921524057706"/>
    <n v="95196.708030518217"/>
    <n v="11.441958824538375"/>
    <n v="11.342766073381346"/>
    <n v="11.519624936167389"/>
  </r>
  <r>
    <x v="3"/>
    <x v="81"/>
    <n v="1059.3600746545696"/>
    <n v="211.9916876448429"/>
    <n v="1039.9155202610866"/>
    <n v="246.53904602579132"/>
    <n v="110014.58883530833"/>
    <n v="2557.8063285862904"/>
    <x v="1"/>
    <x v="81"/>
    <n v="6724"/>
    <n v="8.8134384945285067"/>
    <x v="0"/>
    <n v="7"/>
    <n v="0"/>
    <n v="0"/>
    <n v="0"/>
    <n v="0"/>
    <n v="0"/>
    <n v="0"/>
    <n v="1"/>
    <n v="0"/>
    <n v="0"/>
    <n v="0"/>
    <n v="0"/>
    <n v="0"/>
    <n v="0"/>
    <n v="0"/>
    <n v="0"/>
    <n v="0"/>
    <n v="0"/>
    <n v="1059.3600746545696"/>
    <n v="211.9916876448429"/>
    <n v="1039.9155202610866"/>
    <n v="246.53904602579132"/>
    <n v="11.608368261756063"/>
    <n v="7.2082796393962756"/>
    <n v="5.6240311287083395"/>
    <n v="6.9896062008257216"/>
    <n v="5.6908406886417318"/>
    <n v="1"/>
    <n v="0"/>
    <n v="108221.9441134166"/>
    <n v="99894.925279932926"/>
    <n v="11.486857436822497"/>
    <n v="95045.860006253031"/>
    <n v="11.439967584254015"/>
    <n v="95178.954358094896"/>
    <n v="11.441754457559993"/>
    <n v="11.354229910588083"/>
    <n v="11.537038263598395"/>
  </r>
  <r>
    <x v="3"/>
    <x v="82"/>
    <n v="1069.953675381016"/>
    <n v="214.11160452129133"/>
    <n v="1048.4163815563415"/>
    <n v="271.19295062837045"/>
    <n v="110698.09776172834"/>
    <n v="2603.6746120870193"/>
    <x v="1"/>
    <x v="82"/>
    <n v="6889"/>
    <n v="8.8376812155931965"/>
    <x v="0"/>
    <n v="7"/>
    <n v="0"/>
    <n v="0"/>
    <n v="0"/>
    <n v="0"/>
    <n v="0"/>
    <n v="0"/>
    <n v="1"/>
    <n v="0"/>
    <n v="0"/>
    <n v="0"/>
    <n v="0"/>
    <n v="0"/>
    <n v="0"/>
    <n v="0"/>
    <n v="0"/>
    <n v="0"/>
    <n v="0"/>
    <n v="1069.953675381016"/>
    <n v="214.11160452129133"/>
    <n v="1048.4163815563415"/>
    <n v="271.19295062837045"/>
    <n v="11.614561934824861"/>
    <n v="7.2160928549517935"/>
    <n v="5.6316550181312861"/>
    <n v="6.9974084566567747"/>
    <n v="5.7708066048593452"/>
    <n v="1"/>
    <n v="0"/>
    <n v="108197.55380033285"/>
    <n v="99870.827889891225"/>
    <n v="11.486599819557716"/>
    <n v="95044.224988087386"/>
    <n v="11.440030589652018"/>
    <n v="95161.415887003008"/>
    <n v="11.441552567818141"/>
    <n v="11.359301991411854"/>
    <n v="11.548227137241099"/>
  </r>
  <r>
    <x v="3"/>
    <x v="83"/>
    <n v="1080.6532121207565"/>
    <n v="216.25272056650425"/>
    <n v="1049.2664676858672"/>
    <n v="691.91711367954065"/>
    <n v="116367.11981069451"/>
    <n v="3038.0895140526686"/>
    <x v="1"/>
    <x v="83"/>
    <n v="7056"/>
    <n v="8.8616335976866267"/>
    <x v="0"/>
    <n v="8"/>
    <n v="0"/>
    <n v="0"/>
    <n v="0"/>
    <n v="0"/>
    <n v="0"/>
    <n v="0"/>
    <n v="0"/>
    <n v="1"/>
    <n v="0"/>
    <n v="0"/>
    <n v="0"/>
    <n v="0"/>
    <n v="0"/>
    <n v="0"/>
    <n v="0"/>
    <n v="0"/>
    <n v="0"/>
    <n v="1080.6532121207565"/>
    <n v="216.25272056650425"/>
    <n v="1049.2664676858672"/>
    <n v="691.91711367954065"/>
    <n v="11.664505298522515"/>
    <n v="7.2239227208392487"/>
    <n v="5.6392965970597988"/>
    <n v="6.9981853445251812"/>
    <n v="6.6087028716351606"/>
    <n v="1"/>
    <n v="0"/>
    <n v="110496.73109696734"/>
    <n v="99846.730499849524"/>
    <n v="11.486342202292937"/>
    <n v="95043.76866859755"/>
    <n v="11.440110540251709"/>
    <n v="95144.087462532567"/>
    <n v="11.441353095975657"/>
    <n v="11.426882023279255"/>
    <n v="11.653034136748033"/>
  </r>
  <r>
    <x v="3"/>
    <x v="84"/>
    <n v="1091.4597442321153"/>
    <n v="218.41524777216927"/>
    <n v="1049.3514762988198"/>
    <n v="772.0009458569973"/>
    <n v="117076.54181893021"/>
    <n v="3131.2274141601019"/>
    <x v="1"/>
    <x v="84"/>
    <n v="7225"/>
    <n v="8.8853025129806333"/>
    <x v="0"/>
    <n v="8"/>
    <n v="0"/>
    <n v="0"/>
    <n v="0"/>
    <n v="0"/>
    <n v="0"/>
    <n v="0"/>
    <n v="0"/>
    <n v="1"/>
    <n v="0"/>
    <n v="0"/>
    <n v="0"/>
    <n v="0"/>
    <n v="0"/>
    <n v="0"/>
    <n v="0"/>
    <n v="0"/>
    <n v="0"/>
    <n v="1091.4597442321153"/>
    <n v="218.41524777216927"/>
    <n v="1049.3514762988198"/>
    <n v="772.0009458569973"/>
    <n v="11.670583203462614"/>
    <n v="7.2317691422655264"/>
    <n v="5.6469557714107239"/>
    <n v="6.9982630001268227"/>
    <n v="6.7112589890158345"/>
    <n v="1"/>
    <n v="0"/>
    <n v="110472.3407838836"/>
    <n v="99822.633109807837"/>
    <n v="11.486084585028156"/>
    <n v="95044.491047783536"/>
    <n v="11.440207436053093"/>
    <n v="95126.964112989721"/>
    <n v="11.441155984802128"/>
    <n v="11.440062672517042"/>
    <n v="11.666364872319148"/>
  </r>
  <r>
    <x v="3"/>
    <x v="85"/>
    <n v="1102.3743416675422"/>
    <n v="220.59940024989095"/>
    <n v="1049.359977160115"/>
    <n v="783.80553045709371"/>
    <n v="117246.61994114234"/>
    <n v="3156.1392495346417"/>
    <x v="1"/>
    <x v="85"/>
    <n v="7396"/>
    <n v="8.9086945925070147"/>
    <x v="0"/>
    <n v="8"/>
    <n v="0"/>
    <n v="0"/>
    <n v="0"/>
    <n v="0"/>
    <n v="0"/>
    <n v="0"/>
    <n v="0"/>
    <n v="1"/>
    <n v="0"/>
    <n v="0"/>
    <n v="0"/>
    <n v="0"/>
    <n v="0"/>
    <n v="0"/>
    <n v="0"/>
    <n v="0"/>
    <n v="0"/>
    <n v="1102.3743416675422"/>
    <n v="220.59940024989095"/>
    <n v="1049.359977160115"/>
    <n v="783.80553045709371"/>
    <n v="11.672034858098902"/>
    <n v="7.2396320244325434"/>
    <n v="5.6546324469854019"/>
    <n v="6.9982707653553256"/>
    <n v="6.7255244749535805"/>
    <n v="1"/>
    <n v="0"/>
    <n v="110447.95047079986"/>
    <n v="99798.535719766136"/>
    <n v="11.485826967763376"/>
    <n v="95046.392125645347"/>
    <n v="11.440321277056166"/>
    <n v="95110.041041134144"/>
    <n v="11.440961179075313"/>
    <n v="11.442350029554305"/>
    <n v="11.668714304675911"/>
  </r>
  <r>
    <x v="3"/>
    <x v="86"/>
    <n v="1113.3980850793919"/>
    <n v="222.80539425238987"/>
    <n v="1049.3608272462445"/>
    <n v="773.94777283078315"/>
    <n v="117257.68846904911"/>
    <n v="3159.5120794088089"/>
    <x v="1"/>
    <x v="86"/>
    <n v="7569"/>
    <n v="8.9318162373091674"/>
    <x v="0"/>
    <n v="8"/>
    <n v="0"/>
    <n v="0"/>
    <n v="0"/>
    <n v="0"/>
    <n v="0"/>
    <n v="0"/>
    <n v="0"/>
    <n v="1"/>
    <n v="0"/>
    <n v="0"/>
    <n v="0"/>
    <n v="0"/>
    <n v="0"/>
    <n v="0"/>
    <n v="0"/>
    <n v="0"/>
    <n v="0"/>
    <n v="1113.3980850793919"/>
    <n v="222.80539425238987"/>
    <n v="1049.3608272462445"/>
    <n v="773.94777283078315"/>
    <n v="11.672129257455484"/>
    <n v="7.2475112725465145"/>
    <n v="5.6623265294801799"/>
    <n v="6.9982715418748596"/>
    <n v="6.7136257291578758"/>
    <n v="1"/>
    <n v="0"/>
    <n v="110423.56015771611"/>
    <n v="99774.438329724435"/>
    <n v="11.485569350498595"/>
    <n v="95049.471902182966"/>
    <n v="11.440452063260931"/>
    <n v="95093.313616111293"/>
    <n v="11.440768625488285"/>
    <n v="11.441186245508304"/>
    <n v="11.667811359600243"/>
  </r>
  <r>
    <x v="3"/>
    <x v="87"/>
    <n v="1124.5320659268075"/>
    <n v="225.03344819491377"/>
    <n v="1049.3609122548573"/>
    <n v="746.75105615720486"/>
    <n v="114041.78037428852"/>
    <n v="3145.6774825337834"/>
    <x v="1"/>
    <x v="87"/>
    <n v="7744"/>
    <n v="8.9546736289564137"/>
    <x v="0"/>
    <n v="9"/>
    <n v="0"/>
    <n v="0"/>
    <n v="0"/>
    <n v="0"/>
    <n v="0"/>
    <n v="0"/>
    <n v="0"/>
    <n v="0"/>
    <n v="1"/>
    <n v="0"/>
    <n v="0"/>
    <n v="0"/>
    <n v="0"/>
    <n v="0"/>
    <n v="0"/>
    <n v="0"/>
    <n v="0"/>
    <n v="1124.5320659268075"/>
    <n v="225.03344819491377"/>
    <n v="1049.3609122548573"/>
    <n v="746.75105615720486"/>
    <n v="11.644320154745227"/>
    <n v="7.2554067918271539"/>
    <n v="5.6700379244968273"/>
    <n v="6.9982716195267791"/>
    <n v="6.6800444256171518"/>
    <n v="1"/>
    <n v="0"/>
    <n v="101023.31911564482"/>
    <n v="91662.529515576651"/>
    <n v="11.407785017502862"/>
    <n v="95053.730377396423"/>
    <n v="11.440599794667387"/>
    <n v="95076.777365845846"/>
    <n v="11.440578272561865"/>
    <n v="11.437261615690202"/>
    <n v="11.664213733165232"/>
  </r>
  <r>
    <x v="3"/>
    <x v="88"/>
    <n v="1135.7773865837109"/>
    <n v="227.2837826768629"/>
    <n v="208.22644394695115"/>
    <n v="677.09575660243434"/>
    <n v="102481.23162676602"/>
    <n v="2248.3833698099593"/>
    <x v="1"/>
    <x v="88"/>
    <n v="7921"/>
    <n v="8.9772727394642793"/>
    <x v="0"/>
    <n v="9"/>
    <n v="0"/>
    <n v="0"/>
    <n v="0"/>
    <n v="0"/>
    <n v="0"/>
    <n v="0"/>
    <n v="0"/>
    <n v="0"/>
    <n v="1"/>
    <n v="0"/>
    <n v="0"/>
    <n v="0"/>
    <n v="0"/>
    <n v="0"/>
    <n v="0"/>
    <n v="0"/>
    <n v="0"/>
    <n v="1135.7773865837109"/>
    <n v="227.2837826768629"/>
    <n v="208.22644394695115"/>
    <n v="677.09575660243434"/>
    <n v="11.537434954714303"/>
    <n v="7.2633184875167824"/>
    <n v="5.6777665375528512"/>
    <n v="5.5357776538630841"/>
    <n v="6.5885126232900166"/>
    <n v="1"/>
    <n v="0"/>
    <n v="100998.92880256107"/>
    <n v="91638.43212553495"/>
    <n v="11.407527400238081"/>
    <n v="95059.167551285675"/>
    <n v="11.440764471275532"/>
    <n v="95060.427969864802"/>
    <n v="11.440390070562001"/>
    <n v="11.352314650841114"/>
    <n v="11.526859789626643"/>
  </r>
  <r>
    <x v="3"/>
    <x v="89"/>
    <n v="1147.1351604478928"/>
    <n v="229.55662050363156"/>
    <n v="125.14590064337521"/>
    <n v="609.88816154828601"/>
    <n v="98477.965167526607"/>
    <n v="2111.7258431431856"/>
    <x v="1"/>
    <x v="89"/>
    <n v="8100"/>
    <n v="8.99961934066053"/>
    <x v="0"/>
    <n v="9"/>
    <n v="0"/>
    <n v="0"/>
    <n v="0"/>
    <n v="0"/>
    <n v="0"/>
    <n v="0"/>
    <n v="0"/>
    <n v="0"/>
    <n v="1"/>
    <n v="0"/>
    <n v="0"/>
    <n v="0"/>
    <n v="0"/>
    <n v="0"/>
    <n v="0"/>
    <n v="0"/>
    <n v="0"/>
    <n v="1147.1351604478928"/>
    <n v="229.55662050363156"/>
    <n v="125.14590064337521"/>
    <n v="609.88816154828601"/>
    <n v="11.497588098251756"/>
    <n v="7.2712462648893554"/>
    <n v="5.6855122740917201"/>
    <n v="5.1388783042217598"/>
    <n v="6.4914692278166024"/>
    <n v="1"/>
    <n v="0"/>
    <n v="100974.53848947733"/>
    <n v="91614.334735493248"/>
    <n v="11.407269782973302"/>
    <n v="95065.783423850764"/>
    <n v="11.440946093085369"/>
    <n v="95044.261252521625"/>
    <n v="11.440203971421779"/>
    <n v="11.334683644976847"/>
    <n v="11.481029871046566"/>
  </r>
  <r>
    <x v="3"/>
    <x v="90"/>
    <n v="1158.6065120512133"/>
    <n v="231.85218670866786"/>
    <n v="117.8810788755044"/>
    <n v="548.94954345406688"/>
    <n v="97550.194552256944"/>
    <n v="2057.2893210894526"/>
    <x v="1"/>
    <x v="90"/>
    <n v="8281"/>
    <n v="9.0217190130336995"/>
    <x v="0"/>
    <n v="9"/>
    <n v="0"/>
    <n v="0"/>
    <n v="0"/>
    <n v="0"/>
    <n v="0"/>
    <n v="0"/>
    <n v="0"/>
    <n v="0"/>
    <n v="1"/>
    <n v="0"/>
    <n v="0"/>
    <n v="0"/>
    <n v="0"/>
    <n v="0"/>
    <n v="0"/>
    <n v="0"/>
    <n v="0"/>
    <n v="1158.6065120512133"/>
    <n v="231.85218670866786"/>
    <n v="117.8810788755044"/>
    <n v="548.94954345406688"/>
    <n v="11.48812234043427"/>
    <n v="7.2791900292593876"/>
    <n v="5.693275039492983"/>
    <n v="5.0953413438015263"/>
    <n v="6.3945150374826909"/>
    <n v="1"/>
    <n v="0"/>
    <n v="100950.14817639359"/>
    <n v="91590.237345451547"/>
    <n v="11.407012165708521"/>
    <n v="95073.577995091677"/>
    <n v="11.441144660096896"/>
    <n v="95028.273176594725"/>
    <n v="11.440019928667727"/>
    <n v="11.32475074779753"/>
    <n v="11.465789200907142"/>
  </r>
  <r>
    <x v="3"/>
    <x v="91"/>
    <n v="1170.1925771709143"/>
    <n v="234.17070857575453"/>
    <n v="118.20826158682898"/>
    <n v="494.0596089147212"/>
    <n v="97050.837317925456"/>
    <n v="2016.631156248219"/>
    <x v="1"/>
    <x v="91"/>
    <n v="8464"/>
    <n v="9.0435771540980809"/>
    <x v="0"/>
    <n v="9"/>
    <n v="0"/>
    <n v="0"/>
    <n v="0"/>
    <n v="0"/>
    <n v="0"/>
    <n v="0"/>
    <n v="0"/>
    <n v="0"/>
    <n v="1"/>
    <n v="0"/>
    <n v="0"/>
    <n v="0"/>
    <n v="0"/>
    <n v="0"/>
    <n v="0"/>
    <n v="0"/>
    <n v="0"/>
    <n v="1170.1925771709143"/>
    <n v="234.17070857575453"/>
    <n v="118.20826158682898"/>
    <n v="494.0596089147212"/>
    <n v="11.482990216256233"/>
    <n v="7.2871496859907747"/>
    <n v="5.7010547390822897"/>
    <n v="5.0973434029490958"/>
    <n v="6.2983296478250876"/>
    <n v="1"/>
    <n v="0"/>
    <n v="100925.75786330985"/>
    <n v="91566.139955409846"/>
    <n v="11.406754548443741"/>
    <n v="95082.551265008398"/>
    <n v="11.441360172310116"/>
    <n v="95012.459837235787"/>
    <n v="11.439837897350159"/>
    <n v="11.316458135786759"/>
    <n v="11.454585612068918"/>
  </r>
  <r>
    <x v="3"/>
    <x v="92"/>
    <n v="1181.8945029420556"/>
    <n v="236.51241566151208"/>
    <n v="119.30518139495422"/>
    <n v="444.65415000385519"/>
    <n v="88897.243498883778"/>
    <n v="1982.366250002377"/>
    <x v="1"/>
    <x v="92"/>
    <n v="8649"/>
    <n v="9.0651989863065126"/>
    <x v="0"/>
    <n v="10"/>
    <n v="0"/>
    <n v="0"/>
    <n v="0"/>
    <n v="0"/>
    <n v="0"/>
    <n v="0"/>
    <n v="0"/>
    <n v="0"/>
    <n v="0"/>
    <n v="1"/>
    <n v="0"/>
    <n v="0"/>
    <n v="0"/>
    <n v="0"/>
    <n v="0"/>
    <n v="0"/>
    <n v="0"/>
    <n v="1181.8945029420556"/>
    <n v="236.51241566151208"/>
    <n v="119.30518139495422"/>
    <n v="444.65415000385519"/>
    <n v="11.395236414259564"/>
    <n v="7.2951251405055135"/>
    <n v="5.7088512781413119"/>
    <n v="5.1040264535981761"/>
    <n v="6.2030568056181741"/>
    <n v="1"/>
    <n v="0"/>
    <n v="87448.708706134086"/>
    <n v="78089.774285332212"/>
    <n v="11.261581436469381"/>
    <n v="78200.46381438087"/>
    <n v="11.263109076073672"/>
    <n v="78127.263085158454"/>
    <n v="11.261465903239248"/>
    <n v="11.30911359808303"/>
    <n v="11.443901432751078"/>
  </r>
  <r>
    <x v="3"/>
    <x v="93"/>
    <n v="1193.7134479710789"/>
    <n v="238.87753981812719"/>
    <n v="120.48971692812945"/>
    <n v="400.18878520153027"/>
    <n v="88446.54515324824"/>
    <n v="1953.2694899188657"/>
    <x v="1"/>
    <x v="93"/>
    <n v="8836"/>
    <n v="9.0865895645400077"/>
    <x v="0"/>
    <n v="10"/>
    <n v="0"/>
    <n v="0"/>
    <n v="0"/>
    <n v="0"/>
    <n v="0"/>
    <n v="0"/>
    <n v="0"/>
    <n v="0"/>
    <n v="0"/>
    <n v="1"/>
    <n v="0"/>
    <n v="0"/>
    <n v="0"/>
    <n v="0"/>
    <n v="0"/>
    <n v="0"/>
    <n v="0"/>
    <n v="1193.7134479710789"/>
    <n v="238.87753981812719"/>
    <n v="120.48971692812945"/>
    <n v="400.18878520153027"/>
    <n v="11.390153638940939"/>
    <n v="7.3031162982923084"/>
    <n v="5.7166645619175567"/>
    <n v="5.1111935019508543"/>
    <n v="6.1087857401627446"/>
    <n v="1"/>
    <n v="0"/>
    <n v="87424.318393050344"/>
    <n v="78065.676895290497"/>
    <n v="11.261323819204602"/>
    <n v="78211.794481649238"/>
    <n v="11.263358478690272"/>
    <n v="78111.788005567112"/>
    <n v="11.261287765714746"/>
    <n v="11.30257013413053"/>
    <n v="11.43338457537668"/>
  </r>
  <r>
    <x v="3"/>
    <x v="94"/>
    <n v="1205.6505824505116"/>
    <n v="241.26631521630847"/>
    <n v="121.69376246933334"/>
    <n v="360.16991170118331"/>
    <n v="87996.282617205579"/>
    <n v="1928.7805718373365"/>
    <x v="1"/>
    <x v="94"/>
    <n v="9025"/>
    <n v="9.1077537832010815"/>
    <x v="0"/>
    <n v="10"/>
    <n v="0"/>
    <n v="0"/>
    <n v="0"/>
    <n v="0"/>
    <n v="0"/>
    <n v="0"/>
    <n v="0"/>
    <n v="0"/>
    <n v="0"/>
    <n v="1"/>
    <n v="0"/>
    <n v="0"/>
    <n v="0"/>
    <n v="0"/>
    <n v="0"/>
    <n v="0"/>
    <n v="0"/>
    <n v="1205.6505824505116"/>
    <n v="241.26631521630847"/>
    <n v="121.69376246933334"/>
    <n v="360.16991170118331"/>
    <n v="11.385049849581783"/>
    <n v="7.3111230649150709"/>
    <n v="5.7244944956340804"/>
    <n v="5.1184263317287213"/>
    <n v="6.0156041905310769"/>
    <n v="1"/>
    <n v="0"/>
    <n v="87399.928079966601"/>
    <n v="78041.57950524881"/>
    <n v="11.261066201939821"/>
    <n v="78224.303847593415"/>
    <n v="11.263624826508563"/>
    <n v="78096.476686504408"/>
    <n v="11.261111513278784"/>
    <n v="11.296743048602062"/>
    <n v="11.423009753223434"/>
  </r>
  <r>
    <x v="3"/>
    <x v="95"/>
    <n v="1217.7070882748219"/>
    <n v="243.67897836847155"/>
    <n v="122.91061493121893"/>
    <n v="324.15292103304563"/>
    <n v="87546.063224765909"/>
    <n v="1908.4496026075581"/>
    <x v="1"/>
    <x v="95"/>
    <n v="9216"/>
    <n v="9.1286963829356722"/>
    <x v="0"/>
    <n v="10"/>
    <n v="0"/>
    <n v="0"/>
    <n v="0"/>
    <n v="0"/>
    <n v="0"/>
    <n v="0"/>
    <n v="0"/>
    <n v="0"/>
    <n v="0"/>
    <n v="1"/>
    <n v="0"/>
    <n v="0"/>
    <n v="0"/>
    <n v="0"/>
    <n v="0"/>
    <n v="0"/>
    <n v="0"/>
    <n v="1217.7070882748219"/>
    <n v="243.67897836847155"/>
    <n v="122.91061493121893"/>
    <n v="324.15292103304563"/>
    <n v="11.379920370680905"/>
    <n v="7.3191453460213065"/>
    <n v="5.7323409844990918"/>
    <n v="5.1256833267271515"/>
    <n v="5.9236041269565609"/>
    <n v="1"/>
    <n v="0"/>
    <n v="87375.537766882859"/>
    <n v="78017.482115207109"/>
    <n v="11.260808584675042"/>
    <n v="78237.991912213416"/>
    <n v="11.263908119528544"/>
    <n v="78081.325698335466"/>
    <n v="11.260937106451975"/>
    <n v="11.291560882534068"/>
    <n v="11.412784793634188"/>
  </r>
  <r>
    <x v="3"/>
    <x v="96"/>
    <n v="1229.8841591574337"/>
    <n v="246.11576815215628"/>
    <n v="124.13971256425035"/>
    <n v="291.73762897993913"/>
    <n v="86063.192945742005"/>
    <n v="1891.8772688537797"/>
    <x v="1"/>
    <x v="96"/>
    <n v="9409"/>
    <n v="9.1494219570067656"/>
    <x v="0"/>
    <n v="11"/>
    <n v="0"/>
    <n v="0"/>
    <n v="0"/>
    <n v="0"/>
    <n v="0"/>
    <n v="0"/>
    <n v="0"/>
    <n v="0"/>
    <n v="0"/>
    <n v="0"/>
    <n v="1"/>
    <n v="0"/>
    <n v="0"/>
    <n v="0"/>
    <n v="0"/>
    <n v="0"/>
    <n v="0"/>
    <n v="1229.8841591574337"/>
    <n v="246.11576815215628"/>
    <n v="124.13971256425035"/>
    <n v="291.73762897993913"/>
    <n v="11.362837107095729"/>
    <n v="7.3271830473503918"/>
    <n v="5.7402039337154553"/>
    <n v="5.1329602747037031"/>
    <n v="5.8328821609888548"/>
    <n v="1"/>
    <n v="0"/>
    <n v="107856.08941716045"/>
    <n v="99533.464429307438"/>
    <n v="11.482993177850794"/>
    <n v="95145.098094729314"/>
    <n v="11.442691911401569"/>
    <n v="94935.886089136853"/>
    <n v="11.438956437720334"/>
    <n v="11.286959805919171"/>
    <n v="11.402721337604982"/>
  </r>
  <r>
    <x v="3"/>
    <x v="97"/>
    <n v="1242.1830007489125"/>
    <n v="248.57692583367782"/>
    <n v="125.38110883826477"/>
    <n v="262.56386608696499"/>
    <n v="85612.978246865285"/>
    <n v="1878.7049015078198"/>
    <x v="1"/>
    <x v="97"/>
    <n v="9604"/>
    <n v="9.1699349573411446"/>
    <x v="0"/>
    <n v="11"/>
    <n v="0"/>
    <n v="0"/>
    <n v="0"/>
    <n v="0"/>
    <n v="0"/>
    <n v="0"/>
    <n v="0"/>
    <n v="0"/>
    <n v="0"/>
    <n v="0"/>
    <n v="1"/>
    <n v="0"/>
    <n v="0"/>
    <n v="0"/>
    <n v="0"/>
    <n v="0"/>
    <n v="0"/>
    <n v="1242.1830007489125"/>
    <n v="248.57692583367782"/>
    <n v="125.38110883826477"/>
    <n v="262.56386608696499"/>
    <n v="11.357592165670908"/>
    <n v="7.3352360747417302"/>
    <n v="5.7480832484900839"/>
    <n v="5.1402566767667119"/>
    <n v="5.7435392610821046"/>
    <n v="1"/>
    <n v="0"/>
    <n v="107831.6991040767"/>
    <n v="99509.367039265737"/>
    <n v="11.482735560586015"/>
    <n v="95161.143556700961"/>
    <n v="11.443009094824932"/>
    <n v="94921.04589597485"/>
    <n v="11.438785608532839"/>
    <n v="11.282882426497226"/>
    <n v="11.392831889103379"/>
  </r>
  <r>
    <x v="3"/>
    <x v="98"/>
    <n v="1254.6048307563351"/>
    <n v="251.06269509201462"/>
    <n v="126.63491984148462"/>
    <n v="236.30747947877052"/>
    <n v="85162.763589835202"/>
    <n v="1868.6099251686048"/>
    <x v="1"/>
    <x v="98"/>
    <n v="9801"/>
    <n v="9.1902397002691796"/>
    <x v="0"/>
    <n v="11"/>
    <n v="0"/>
    <n v="0"/>
    <n v="0"/>
    <n v="0"/>
    <n v="0"/>
    <n v="0"/>
    <n v="0"/>
    <n v="0"/>
    <n v="0"/>
    <n v="0"/>
    <n v="1"/>
    <n v="0"/>
    <n v="0"/>
    <n v="0"/>
    <n v="0"/>
    <n v="0"/>
    <n v="0"/>
    <n v="1254.6048307563351"/>
    <n v="251.06269509201462"/>
    <n v="126.63491984148462"/>
    <n v="236.30747947877052"/>
    <n v="11.352319570216839"/>
    <n v="7.3433043341428013"/>
    <n v="5.7559788340432201"/>
    <n v="5.147572402382373"/>
    <n v="5.6556802696081867"/>
    <n v="1"/>
    <n v="0"/>
    <n v="107807.30879099296"/>
    <n v="99485.269649224036"/>
    <n v="11.482477943321236"/>
    <n v="95178.367717348418"/>
    <n v="11.443343223449986"/>
    <n v="94906.356367273795"/>
    <n v="11.438616513681763"/>
    <n v="11.279277103213662"/>
    <n v="11.383129465574809"/>
  </r>
  <r>
    <x v="3"/>
    <x v="99"/>
    <n v="1267.1508790638513"/>
    <n v="253.57332204293479"/>
    <n v="127.90126903138319"/>
    <n v="212.67673153094364"/>
    <n v="84712.548936947191"/>
    <n v="1861.3022016691129"/>
    <x v="1"/>
    <x v="99"/>
    <n v="10000"/>
    <n v="9.2103403719761836"/>
    <x v="0"/>
    <n v="11"/>
    <n v="0"/>
    <n v="0"/>
    <n v="0"/>
    <n v="0"/>
    <n v="0"/>
    <n v="0"/>
    <n v="0"/>
    <n v="0"/>
    <n v="0"/>
    <n v="0"/>
    <n v="1"/>
    <n v="0"/>
    <n v="0"/>
    <n v="0"/>
    <n v="0"/>
    <n v="0"/>
    <n v="0"/>
    <n v="1267.1508790638513"/>
    <n v="253.57332204293479"/>
    <n v="127.90126903138319"/>
    <n v="212.67673153094364"/>
    <n v="11.347019027126919"/>
    <n v="7.351387731617093"/>
    <n v="5.7638905956176156"/>
    <n v="5.1549073572936326"/>
    <n v="5.5694132650409394"/>
    <n v="1"/>
    <n v="0"/>
    <n v="107782.91847790922"/>
    <n v="99461.172259182335"/>
    <n v="11.482220326056455"/>
    <n v="95196.770576671697"/>
    <n v="11.44369429727673"/>
    <n v="94891.814474525032"/>
    <n v="11.438449118305183"/>
    <n v="11.276097366887287"/>
    <n v="11.373627489914746"/>
  </r>
  <r>
    <x v="3"/>
    <x v="100"/>
    <n v="1279.8223878544572"/>
    <n v="256.10905526336416"/>
    <n v="129.18028172084539"/>
    <n v="200.86135755700764"/>
    <n v="84523.279562352996"/>
    <n v="1865.9730823956743"/>
    <x v="1"/>
    <x v="100"/>
    <n v="10201"/>
    <n v="9.2302410336825194"/>
    <x v="0"/>
    <n v="12"/>
    <n v="0"/>
    <n v="0"/>
    <n v="0"/>
    <n v="0"/>
    <n v="0"/>
    <n v="0"/>
    <n v="0"/>
    <n v="0"/>
    <n v="0"/>
    <n v="0"/>
    <n v="0"/>
    <n v="1"/>
    <n v="0"/>
    <n v="0"/>
    <n v="0"/>
    <n v="0"/>
    <n v="0"/>
    <n v="1279.8223878544572"/>
    <n v="256.10905526336416"/>
    <n v="129.18028172084539"/>
    <n v="200.86135755700764"/>
    <n v="11.344782273182046"/>
    <n v="7.3594861733519128"/>
    <n v="5.7718184384875935"/>
    <n v="5.1622614505625899"/>
    <n v="5.5233183564328492"/>
    <n v="0"/>
    <n v="1"/>
    <n v="82822.335347347776"/>
    <n v="73462.326875391765"/>
    <n v="11.211687860093935"/>
    <n v="73785.721942741773"/>
    <n v="11.216281832091283"/>
    <n v="73560.171731010647"/>
    <n v="11.212339604644153"/>
    <n v="11.326952529306938"/>
    <n v="11.343205310650381"/>
  </r>
  <r>
    <x v="3"/>
    <x v="101"/>
    <n v="1292.6206117329791"/>
    <n v="258.67014581599778"/>
    <n v="130.47208453796867"/>
    <n v="190.70013593941837"/>
    <n v="84378.32989395941"/>
    <n v="1872.462978026364"/>
    <x v="1"/>
    <x v="101"/>
    <n v="10404"/>
    <n v="9.2499456265685414"/>
    <x v="0"/>
    <n v="12"/>
    <n v="0"/>
    <n v="0"/>
    <n v="0"/>
    <n v="0"/>
    <n v="0"/>
    <n v="0"/>
    <n v="0"/>
    <n v="0"/>
    <n v="0"/>
    <n v="0"/>
    <n v="0"/>
    <n v="1"/>
    <n v="0"/>
    <n v="0"/>
    <n v="0"/>
    <n v="0"/>
    <n v="0"/>
    <n v="1292.6206117329791"/>
    <n v="258.67014581599778"/>
    <n v="130.47208453796867"/>
    <n v="190.70013593941837"/>
    <n v="11.343065892805981"/>
    <n v="7.3675995656660929"/>
    <n v="5.7797622679680059"/>
    <n v="5.1696345913092951"/>
    <n v="5.4819029971970297"/>
    <n v="0"/>
    <n v="1"/>
    <n v="82797.945034264034"/>
    <n v="73438.229485350064"/>
    <n v="11.211430242829156"/>
    <n v="73806.4821994167"/>
    <n v="11.216666796321409"/>
    <n v="73545.916382702722"/>
    <n v="11.212175507752537"/>
    <n v="11.32593509165763"/>
    <n v="11.339284272269589"/>
  </r>
  <r>
    <x v="3"/>
    <x v="102"/>
    <n v="1305.5468178502929"/>
    <n v="261.25684727415779"/>
    <n v="131.77680538333988"/>
    <n v="181.15331376847354"/>
    <n v="84236.545319976576"/>
    <n v="1879.733784276264"/>
    <x v="1"/>
    <x v="102"/>
    <n v="10609"/>
    <n v="9.2694579764592717"/>
    <x v="0"/>
    <n v="12"/>
    <n v="0"/>
    <n v="0"/>
    <n v="0"/>
    <n v="0"/>
    <n v="0"/>
    <n v="0"/>
    <n v="0"/>
    <n v="0"/>
    <n v="0"/>
    <n v="0"/>
    <n v="0"/>
    <n v="1"/>
    <n v="0"/>
    <n v="0"/>
    <n v="0"/>
    <n v="0"/>
    <n v="0"/>
    <n v="1305.5468178502929"/>
    <n v="261.25684727415779"/>
    <n v="131.77680538333988"/>
    <n v="181.15331376847354"/>
    <n v="11.341384135995137"/>
    <n v="7.375727815017572"/>
    <n v="5.7877219894230745"/>
    <n v="5.1770266883986293"/>
    <n v="5.4413641140432452"/>
    <n v="0"/>
    <n v="1"/>
    <n v="82773.554721180291"/>
    <n v="73414.132095308363"/>
    <n v="11.211172625564375"/>
    <n v="73828.421154767449"/>
    <n v="11.217068705753226"/>
    <n v="73531.800113180827"/>
    <n v="11.212013011831726"/>
    <n v="11.325022626162099"/>
    <n v="11.335474691164363"/>
  </r>
  <r>
    <x v="3"/>
    <x v="103"/>
    <n v="1318.6022860287849"/>
    <n v="263.86941574689934"/>
    <n v="133.09457343717241"/>
    <n v="172.09446654265247"/>
    <n v="84095.094039907592"/>
    <n v="1887.6607417555092"/>
    <x v="1"/>
    <x v="103"/>
    <n v="10816"/>
    <n v="9.288781798282745"/>
    <x v="0"/>
    <n v="12"/>
    <n v="0"/>
    <n v="0"/>
    <n v="0"/>
    <n v="0"/>
    <n v="0"/>
    <n v="0"/>
    <n v="0"/>
    <n v="0"/>
    <n v="0"/>
    <n v="0"/>
    <n v="0"/>
    <n v="1"/>
    <n v="0"/>
    <n v="0"/>
    <n v="0"/>
    <n v="0"/>
    <n v="0"/>
    <n v="1318.6022860287849"/>
    <n v="263.86941574689934"/>
    <n v="133.09457343717241"/>
    <n v="172.09446654265247"/>
    <n v="11.339703509418921"/>
    <n v="7.3838708280108625"/>
    <n v="5.7956975082751256"/>
    <n v="5.1844376504198086"/>
    <n v="5.4013156450175899"/>
    <n v="0"/>
    <n v="1"/>
    <n v="82749.164408096549"/>
    <n v="73390.034705266662"/>
    <n v="11.210915008299596"/>
    <n v="73851.538808794008"/>
    <n v="11.217487560386733"/>
    <n v="73517.82023486885"/>
    <n v="11.211852085944358"/>
    <n v="11.324195036084065"/>
    <n v="11.331728559477831"/>
  </r>
  <r>
    <x v="3"/>
    <x v="104"/>
    <n v="1331.7883088890646"/>
    <n v="266.50810990436833"/>
    <n v="134.42551917154404"/>
    <n v="83.37357820830276"/>
    <n v="80107.479730789972"/>
    <n v="1816.0955161732797"/>
    <x v="1"/>
    <x v="104"/>
    <n v="11025"/>
    <n v="9.3079207003150461"/>
    <x v="0"/>
    <n v="12"/>
    <n v="0"/>
    <n v="0"/>
    <n v="0"/>
    <n v="0"/>
    <n v="0"/>
    <n v="0"/>
    <n v="0"/>
    <n v="0"/>
    <n v="0"/>
    <n v="0"/>
    <n v="0"/>
    <n v="1"/>
    <n v="0"/>
    <n v="0"/>
    <n v="0"/>
    <n v="0"/>
    <n v="0"/>
    <n v="1331.7883088890646"/>
    <n v="266.50810990436833"/>
    <n v="134.42551917154404"/>
    <n v="83.37357820830276"/>
    <n v="11.291124508606805"/>
    <n v="7.3920285114044013"/>
    <n v="5.8036887300132038"/>
    <n v="5.1918673856948727"/>
    <n v="4.890176269830258"/>
    <n v="0"/>
    <n v="1"/>
    <n v="82724.774095012806"/>
    <n v="73365.937315224961"/>
    <n v="11.210657391034815"/>
    <n v="73875.83516149639"/>
    <n v="11.217923360221931"/>
    <n v="73503.974137348341"/>
    <n v="11.211692700041253"/>
    <n v="11.310667386424837"/>
    <n v="11.269419376261776"/>
  </r>
  <r>
    <x v="3"/>
    <x v="105"/>
    <n v="1345.1061919779499"/>
    <n v="269.17319100341206"/>
    <n v="135.7697743632595"/>
    <n v="89.628343702147447"/>
    <n v="81040.539352794862"/>
    <n v="1839.6775010467691"/>
    <x v="2"/>
    <x v="105"/>
    <n v="11236"/>
    <n v="9.3268781882241338"/>
    <x v="0"/>
    <n v="1"/>
    <n v="1"/>
    <n v="0"/>
    <n v="0"/>
    <n v="0"/>
    <n v="0"/>
    <n v="0"/>
    <n v="0"/>
    <n v="0"/>
    <n v="0"/>
    <n v="0"/>
    <n v="0"/>
    <n v="0"/>
    <n v="0"/>
    <n v="0"/>
    <n v="0"/>
    <n v="0"/>
    <n v="0"/>
    <n v="1345.1061919779499"/>
    <n v="269.17319100341206"/>
    <n v="135.7697743632595"/>
    <n v="89.628343702147447"/>
    <n v="11.302704794290285"/>
    <n v="7.4002007721177909"/>
    <n v="5.8116955602015814"/>
    <n v="5.1993158022899966"/>
    <n v="4.9361400071538233"/>
    <n v="0"/>
    <n v="0"/>
    <n v="83831.116009281017"/>
    <n v="74480.09802146157"/>
    <n v="11.224475028724045"/>
    <n v="74355.017550119694"/>
    <n v="11.222551013123756"/>
    <n v="73453.745937280153"/>
    <n v="11.211578955442718"/>
    <n v="11.396937897070341"/>
    <n v="11.293266337838674"/>
  </r>
  <r>
    <x v="3"/>
    <x v="106"/>
    <n v="1358.5572538977253"/>
    <n v="271.86492291344615"/>
    <n v="137.12747210689207"/>
    <n v="83.252742485161022"/>
    <n v="80770.635274067812"/>
    <n v="1850.8023914032246"/>
    <x v="2"/>
    <x v="106"/>
    <n v="11449"/>
    <n v="9.3456576689238116"/>
    <x v="0"/>
    <n v="1"/>
    <n v="1"/>
    <n v="0"/>
    <n v="0"/>
    <n v="0"/>
    <n v="0"/>
    <n v="0"/>
    <n v="0"/>
    <n v="0"/>
    <n v="0"/>
    <n v="0"/>
    <n v="0"/>
    <n v="0"/>
    <n v="0"/>
    <n v="0"/>
    <n v="0"/>
    <n v="0"/>
    <n v="0"/>
    <n v="1358.5572538977253"/>
    <n v="271.86492291344615"/>
    <n v="137.12747210689207"/>
    <n v="83.252742485161022"/>
    <n v="11.299368753628487"/>
    <n v="7.4083875172389071"/>
    <n v="5.8197179044881482"/>
    <n v="5.2067828080270111"/>
    <n v="4.8892671603815083"/>
    <n v="0"/>
    <n v="0"/>
    <n v="83806.725696197274"/>
    <n v="74456.000631419854"/>
    <n v="11.224217411459266"/>
    <n v="74381.671300173708"/>
    <n v="11.223020703362335"/>
    <n v="73440.15986422784"/>
    <n v="11.211422562746517"/>
    <n v="11.396559856401517"/>
    <n v="11.288679173289296"/>
  </r>
  <r>
    <x v="3"/>
    <x v="107"/>
    <n v="1372.1428264367"/>
    <n v="274.58357214258058"/>
    <n v="138.49874682796099"/>
    <n v="65.665922833780456"/>
    <n v="79566.848515437043"/>
    <n v="1850.8910682410221"/>
    <x v="2"/>
    <x v="107"/>
    <n v="11664"/>
    <n v="9.3642624542484398"/>
    <x v="0"/>
    <n v="1"/>
    <n v="1"/>
    <n v="0"/>
    <n v="0"/>
    <n v="0"/>
    <n v="0"/>
    <n v="0"/>
    <n v="0"/>
    <n v="0"/>
    <n v="0"/>
    <n v="0"/>
    <n v="0"/>
    <n v="0"/>
    <n v="0"/>
    <n v="0"/>
    <n v="0"/>
    <n v="0"/>
    <n v="0"/>
    <n v="1372.1428264367"/>
    <n v="274.58357214258058"/>
    <n v="138.49874682796099"/>
    <n v="65.665922833780456"/>
    <n v="11.284352809145563"/>
    <n v="7.4165886540309129"/>
    <n v="5.8277556686126895"/>
    <n v="5.2142683104948935"/>
    <n v="4.7472716195862832"/>
    <n v="0"/>
    <n v="0"/>
    <n v="83782.335383113532"/>
    <n v="74431.903241378168"/>
    <n v="11.223959794194485"/>
    <n v="74409.503748903546"/>
    <n v="11.223507338802605"/>
    <n v="73426.700175081729"/>
    <n v="11.211267624887174"/>
    <n v="11.394400798207213"/>
    <n v="11.272268885950233"/>
  </r>
  <r>
    <x v="3"/>
    <x v="108"/>
    <n v="1385.8642547010652"/>
    <n v="277.32940786400638"/>
    <n v="139.88373429624062"/>
    <n v="67.037336290123349"/>
    <n v="79836.44944746852"/>
    <n v="1870.1147331514355"/>
    <x v="2"/>
    <x v="108"/>
    <n v="11881"/>
    <n v="9.3826957644582869"/>
    <x v="0"/>
    <n v="1"/>
    <n v="1"/>
    <n v="0"/>
    <n v="0"/>
    <n v="0"/>
    <n v="0"/>
    <n v="0"/>
    <n v="0"/>
    <n v="0"/>
    <n v="0"/>
    <n v="0"/>
    <n v="0"/>
    <n v="0"/>
    <n v="0"/>
    <n v="0"/>
    <n v="0"/>
    <n v="0"/>
    <n v="0"/>
    <n v="1385.8642547010652"/>
    <n v="277.32940786400638"/>
    <n v="139.88373429624062"/>
    <n v="67.037336290123349"/>
    <n v="11.287735439148149"/>
    <n v="7.4248040899391334"/>
    <n v="5.8358087584150447"/>
    <n v="5.2217722170611749"/>
    <n v="4.7590988689129361"/>
    <n v="0"/>
    <n v="0"/>
    <n v="83757.945070029789"/>
    <n v="74407.805851336467"/>
    <n v="11.223702176929706"/>
    <n v="74438.514896309207"/>
    <n v="11.224010919444567"/>
    <n v="73413.364540134615"/>
    <n v="11.211114115046847"/>
    <n v="11.395273228933839"/>
    <n v="11.274984100359609"/>
  </r>
  <r>
    <x v="3"/>
    <x v="109"/>
    <n v="1399.7228972480746"/>
    <n v="280.10270194264649"/>
    <n v="141.28257163920301"/>
    <n v="89.829812965179457"/>
    <n v="81306.322721317672"/>
    <n v="1910.9379837951035"/>
    <x v="2"/>
    <x v="109"/>
    <n v="12100"/>
    <n v="9.4009607315848331"/>
    <x v="0"/>
    <n v="2"/>
    <n v="0"/>
    <n v="1"/>
    <n v="0"/>
    <n v="0"/>
    <n v="0"/>
    <n v="0"/>
    <n v="0"/>
    <n v="0"/>
    <n v="0"/>
    <n v="0"/>
    <n v="0"/>
    <n v="0"/>
    <n v="0"/>
    <n v="0"/>
    <n v="0"/>
    <n v="0"/>
    <n v="0"/>
    <n v="1399.7228972480746"/>
    <n v="280.10270194264649"/>
    <n v="141.28257163920301"/>
    <n v="89.829812965179457"/>
    <n v="11.305979062761862"/>
    <n v="7.4330337325978331"/>
    <n v="5.8438770798431623"/>
    <n v="5.2292944348832764"/>
    <n v="4.9375859675784266"/>
    <n v="0"/>
    <n v="0"/>
    <n v="82683.843800897361"/>
    <n v="73331.597789555439"/>
    <n v="11.211750367141514"/>
    <n v="73536.740113191234"/>
    <n v="11.214583344279095"/>
    <n v="72957.843733477057"/>
    <n v="11.206449411542341"/>
    <n v="11.399570077060696"/>
    <n v="11.298420692922425"/>
  </r>
  <r>
    <x v="3"/>
    <x v="110"/>
    <n v="1092.3060280736522"/>
    <n v="202.1894904552835"/>
    <n v="91.668843680740821"/>
    <n v="53.982981296517949"/>
    <n v="73584.124178678423"/>
    <n v="1440.1473435061944"/>
    <x v="2"/>
    <x v="110"/>
    <n v="12321"/>
    <n v="9.4190604026246678"/>
    <x v="0"/>
    <n v="2"/>
    <n v="0"/>
    <n v="1"/>
    <n v="0"/>
    <n v="0"/>
    <n v="0"/>
    <n v="0"/>
    <n v="0"/>
    <n v="0"/>
    <n v="0"/>
    <n v="0"/>
    <n v="0"/>
    <n v="0"/>
    <n v="0"/>
    <n v="0"/>
    <n v="0"/>
    <n v="0"/>
    <n v="0"/>
    <n v="1092.3060280736522"/>
    <n v="202.1894904552835"/>
    <n v="91.668843680740821"/>
    <n v="53.982981296517949"/>
    <n v="11.206184577355451"/>
    <n v="7.2323810215374218"/>
    <n v="5.5880033408758534"/>
    <n v="4.9203263228093101"/>
    <n v="4.6404061910055709"/>
    <n v="0"/>
    <n v="0"/>
    <n v="82659.453487813618"/>
    <n v="73307.500399513738"/>
    <n v="11.211492749876735"/>
    <n v="73568.108657948527"/>
    <n v="11.215120815324438"/>
    <n v="72944.749470813316"/>
    <n v="11.206298680198937"/>
    <n v="11.373379620487649"/>
    <n v="11.221534889583518"/>
  </r>
  <r>
    <x v="3"/>
    <x v="111"/>
    <n v="877.11421965155648"/>
    <n v="163.8542661064416"/>
    <n v="82.830441559053568"/>
    <n v="50.398298129651792"/>
    <n v="71175.884192519443"/>
    <n v="1174.1972254467032"/>
    <x v="2"/>
    <x v="111"/>
    <n v="12544"/>
    <n v="9.4369977425901883"/>
    <x v="0"/>
    <n v="2"/>
    <n v="0"/>
    <n v="1"/>
    <n v="0"/>
    <n v="0"/>
    <n v="0"/>
    <n v="0"/>
    <n v="0"/>
    <n v="0"/>
    <n v="0"/>
    <n v="0"/>
    <n v="0"/>
    <n v="0"/>
    <n v="0"/>
    <n v="0"/>
    <n v="0"/>
    <n v="0"/>
    <n v="0"/>
    <n v="877.11421965155648"/>
    <n v="163.8542661064416"/>
    <n v="82.830441559053568"/>
    <n v="50.398298129651792"/>
    <n v="11.172909334865274"/>
    <n v="7.0633229122022474"/>
    <n v="5.4331382171387688"/>
    <n v="4.8536611632617435"/>
    <n v="4.6051875032600185"/>
    <n v="0"/>
    <n v="0"/>
    <n v="82635.063174729876"/>
    <n v="73283.403009472037"/>
    <n v="11.211235132611954"/>
    <n v="73600.655901381659"/>
    <n v="11.215675231571472"/>
    <n v="72931.772647064397"/>
    <n v="11.206149300724352"/>
    <n v="11.362714586947817"/>
    <n v="11.202968727693076"/>
  </r>
  <r>
    <x v="3"/>
    <x v="112"/>
    <n v="726.47995375608946"/>
    <n v="145.31424914080867"/>
    <n v="82.683236918794634"/>
    <n v="50.039829812965181"/>
    <n v="70233.207423038548"/>
    <n v="1004.5172696286579"/>
    <x v="2"/>
    <x v="112"/>
    <n v="12769"/>
    <n v="9.4547756374246816"/>
    <x v="0"/>
    <n v="2"/>
    <n v="0"/>
    <n v="1"/>
    <n v="0"/>
    <n v="0"/>
    <n v="0"/>
    <n v="0"/>
    <n v="0"/>
    <n v="0"/>
    <n v="0"/>
    <n v="0"/>
    <n v="0"/>
    <n v="0"/>
    <n v="0"/>
    <n v="0"/>
    <n v="0"/>
    <n v="0"/>
    <n v="0"/>
    <n v="726.47995375608946"/>
    <n v="145.31424914080867"/>
    <n v="82.683236918794634"/>
    <n v="50.039829812965181"/>
    <n v="11.159576518379875"/>
    <n v="6.925287374499999"/>
    <n v="5.348660300546106"/>
    <n v="4.8525123414312956"/>
    <n v="4.6015964420204316"/>
    <n v="0"/>
    <n v="0"/>
    <n v="82610.672861646133"/>
    <n v="73259.30561943035"/>
    <n v="11.210977515347174"/>
    <n v="73634.381843490584"/>
    <n v="11.216246593020196"/>
    <n v="72918.911174385765"/>
    <n v="11.206001249084883"/>
    <n v="11.357110763860028"/>
    <n v="11.197431139203205"/>
  </r>
  <r>
    <x v="3"/>
    <x v="113"/>
    <n v="621.03596762926259"/>
    <n v="136.67811181886808"/>
    <n v="83.412518382397636"/>
    <n v="50.003982981296517"/>
    <n v="69706.905769411387"/>
    <n v="891.13058081182476"/>
    <x v="2"/>
    <x v="113"/>
    <n v="12996"/>
    <n v="9.4723968967889913"/>
    <x v="0"/>
    <n v="3"/>
    <n v="0"/>
    <n v="0"/>
    <n v="1"/>
    <n v="0"/>
    <n v="0"/>
    <n v="0"/>
    <n v="0"/>
    <n v="0"/>
    <n v="0"/>
    <n v="0"/>
    <n v="0"/>
    <n v="0"/>
    <n v="0"/>
    <n v="0"/>
    <n v="0"/>
    <n v="0"/>
    <n v="0"/>
    <n v="621.03596762926259"/>
    <n v="136.67811181886808"/>
    <n v="83.412518382397636"/>
    <n v="50.003982981296517"/>
    <n v="11.152054670311419"/>
    <n v="6.8159060716462045"/>
    <n v="5.3067328450585585"/>
    <n v="4.8581909530080569"/>
    <n v="4.6012366256117554"/>
    <n v="0"/>
    <n v="0"/>
    <n v="81671.071676980922"/>
    <n v="72317.5976421167"/>
    <n v="11.199912630292671"/>
    <n v="72707.680593174518"/>
    <n v="11.205413995436649"/>
    <n v="72159.199174770925"/>
    <n v="11.197173584934202"/>
    <n v="11.353798367531532"/>
    <n v="11.195059505095731"/>
  </r>
  <r>
    <x v="3"/>
    <x v="114"/>
    <n v="547.22517734048381"/>
    <n v="133.0002530303824"/>
    <n v="84.236888475663136"/>
    <n v="54.320482359598437"/>
    <n v="69869.925284286946"/>
    <n v="818.78280120612783"/>
    <x v="2"/>
    <x v="114"/>
    <n v="13225"/>
    <n v="9.4898642567265004"/>
    <x v="0"/>
    <n v="3"/>
    <n v="0"/>
    <n v="0"/>
    <n v="1"/>
    <n v="0"/>
    <n v="0"/>
    <n v="0"/>
    <n v="0"/>
    <n v="0"/>
    <n v="0"/>
    <n v="0"/>
    <n v="0"/>
    <n v="0"/>
    <n v="0"/>
    <n v="0"/>
    <n v="0"/>
    <n v="0"/>
    <n v="0"/>
    <n v="547.22517734048381"/>
    <n v="133.0002530303824"/>
    <n v="84.236888475663136"/>
    <n v="54.320482359598437"/>
    <n v="11.154390582192654"/>
    <n v="6.7315333715164209"/>
    <n v="5.2883293461748995"/>
    <n v="4.864571390728802"/>
    <n v="4.6436590542171725"/>
    <n v="0"/>
    <n v="0"/>
    <n v="81646.68136389718"/>
    <n v="72293.500252074999"/>
    <n v="11.199655013027892"/>
    <n v="72743.763932635091"/>
    <n v="11.206019247288754"/>
    <n v="72146.562359518284"/>
    <n v="11.19702811938274"/>
    <n v="11.352461200732087"/>
    <n v="11.199362850595453"/>
  </r>
  <r>
    <x v="3"/>
    <x v="115"/>
    <n v="495.55762413833861"/>
    <n v="131.80793560734907"/>
    <n v="85.078281851363911"/>
    <n v="50.43204823595984"/>
    <n v="69272.084019108181"/>
    <n v="762.87588983301157"/>
    <x v="2"/>
    <x v="115"/>
    <n v="13456"/>
    <n v="9.507180382212729"/>
    <x v="0"/>
    <n v="3"/>
    <n v="0"/>
    <n v="0"/>
    <n v="1"/>
    <n v="0"/>
    <n v="0"/>
    <n v="0"/>
    <n v="0"/>
    <n v="0"/>
    <n v="0"/>
    <n v="0"/>
    <n v="0"/>
    <n v="0"/>
    <n v="0"/>
    <n v="0"/>
    <n v="0"/>
    <n v="0"/>
    <n v="0"/>
    <n v="495.55762413833861"/>
    <n v="131.80793560734907"/>
    <n v="85.078281851363911"/>
    <n v="50.43204823595984"/>
    <n v="11.1457972760139"/>
    <n v="6.6679287819680981"/>
    <n v="5.2822897143343921"/>
    <n v="4.8710418747834145"/>
    <n v="4.6055249415398514"/>
    <n v="0"/>
    <n v="0"/>
    <n v="81622.291050813437"/>
    <n v="72269.402862033297"/>
    <n v="11.199397395763111"/>
    <n v="72781.025970771487"/>
    <n v="11.206641444342551"/>
    <n v="72134.034955294424"/>
    <n v="11.196883913289085"/>
    <n v="11.350587166427479"/>
    <n v="11.194418424457812"/>
  </r>
  <r>
    <x v="3"/>
    <x v="116"/>
    <n v="459.39033689683703"/>
    <n v="131.86485498675398"/>
    <n v="85.928967118971968"/>
    <n v="50.043204823595985"/>
    <n v="69145.494961021745"/>
    <n v="727.22736382615892"/>
    <x v="2"/>
    <x v="116"/>
    <n v="13689"/>
    <n v="9.5243478695955126"/>
    <x v="0"/>
    <n v="3"/>
    <n v="0"/>
    <n v="0"/>
    <n v="1"/>
    <n v="0"/>
    <n v="0"/>
    <n v="0"/>
    <n v="0"/>
    <n v="0"/>
    <n v="0"/>
    <n v="0"/>
    <n v="0"/>
    <n v="0"/>
    <n v="0"/>
    <n v="0"/>
    <n v="0"/>
    <n v="0"/>
    <n v="0"/>
    <n v="459.39033689683703"/>
    <n v="131.86485498675398"/>
    <n v="85.928967118971968"/>
    <n v="50.043204823595985"/>
    <n v="11.143968186178464"/>
    <n v="6.620868980416331"/>
    <n v="5.282578867593176"/>
    <n v="4.8775415275857865"/>
    <n v="4.6016303123831506"/>
    <n v="0"/>
    <n v="0"/>
    <n v="81597.900737729695"/>
    <n v="72245.305471991596"/>
    <n v="11.199139778498331"/>
    <n v="72819.466707583706"/>
    <n v="11.207280586598038"/>
    <n v="72121.615083763521"/>
    <n v="11.196740945031245"/>
    <n v="11.349751536869249"/>
    <n v="11.194182376886058"/>
  </r>
  <r>
    <x v="3"/>
    <x v="117"/>
    <n v="434.07323582778594"/>
    <n v="132.55292354828723"/>
    <n v="86.788247035071137"/>
    <n v="50.004320482359603"/>
    <n v="69121.389207054614"/>
    <n v="703.41872689350384"/>
    <x v="2"/>
    <x v="117"/>
    <n v="13924"/>
    <n v="9.5413692489313302"/>
    <x v="0"/>
    <n v="3"/>
    <n v="0"/>
    <n v="0"/>
    <n v="1"/>
    <n v="0"/>
    <n v="0"/>
    <n v="0"/>
    <n v="0"/>
    <n v="0"/>
    <n v="0"/>
    <n v="0"/>
    <n v="0"/>
    <n v="0"/>
    <n v="0"/>
    <n v="0"/>
    <n v="0"/>
    <n v="0"/>
    <n v="0"/>
    <n v="434.07323582778594"/>
    <n v="132.55292354828723"/>
    <n v="86.788247035071137"/>
    <n v="50.004320482359603"/>
    <n v="11.143619501757659"/>
    <n v="6.5865577415266747"/>
    <n v="5.2860676915337095"/>
    <n v="4.8840642385127042"/>
    <n v="4.6012400139185985"/>
    <n v="0"/>
    <n v="0"/>
    <n v="81573.510424645952"/>
    <n v="72221.20808194991"/>
    <n v="11.19888216123355"/>
    <n v="72859.086143071749"/>
    <n v="11.207936674055217"/>
    <n v="72109.30091454841"/>
    <n v="11.196599193539285"/>
    <n v="11.34927830792677"/>
    <n v="11.194656062206281"/>
  </r>
  <r>
    <x v="3"/>
    <x v="118"/>
    <n v="416.35126507945017"/>
    <n v="133.56316278960293"/>
    <n v="87.656128529912792"/>
    <n v="54.500432048235965"/>
    <n v="69637.298962553308"/>
    <n v="692.0709884472019"/>
    <x v="2"/>
    <x v="118"/>
    <n v="14161"/>
    <n v="9.5582469862230592"/>
    <x v="0"/>
    <n v="4"/>
    <n v="0"/>
    <n v="0"/>
    <n v="0"/>
    <n v="1"/>
    <n v="0"/>
    <n v="0"/>
    <n v="0"/>
    <n v="0"/>
    <n v="0"/>
    <n v="0"/>
    <n v="0"/>
    <n v="0"/>
    <n v="0"/>
    <n v="0"/>
    <n v="0"/>
    <n v="0"/>
    <n v="0"/>
    <n v="416.35126507945017"/>
    <n v="133.56316278960293"/>
    <n v="87.656128529912792"/>
    <n v="54.500432048235965"/>
    <n v="11.151055607411291"/>
    <n v="6.5618195994879782"/>
    <n v="5.2911681144825531"/>
    <n v="4.8906093380373399"/>
    <n v="4.6453891090407042"/>
    <n v="0"/>
    <n v="0"/>
    <n v="81180.803405372833"/>
    <n v="71829.750009273528"/>
    <n v="11.195471825230069"/>
    <n v="72621.455847900128"/>
    <n v="11.206727986262035"/>
    <n v="71821.731755791901"/>
    <n v="11.194300438459448"/>
    <n v="11.349728687522829"/>
    <n v="11.20083814149783"/>
  </r>
  <r>
    <x v="3"/>
    <x v="119"/>
    <n v="403.94588555561512"/>
    <n v="134.74114942041541"/>
    <n v="88.532689717661015"/>
    <n v="59.900043204823618"/>
    <n v="70231.887462669794"/>
    <n v="687.11976789851519"/>
    <x v="2"/>
    <x v="119"/>
    <n v="14400"/>
    <n v="9.5749834855640916"/>
    <x v="0"/>
    <n v="4"/>
    <n v="0"/>
    <n v="0"/>
    <n v="0"/>
    <n v="1"/>
    <n v="0"/>
    <n v="0"/>
    <n v="0"/>
    <n v="0"/>
    <n v="0"/>
    <n v="0"/>
    <n v="0"/>
    <n v="0"/>
    <n v="0"/>
    <n v="0"/>
    <n v="0"/>
    <n v="0"/>
    <n v="0"/>
    <n v="403.94588555561512"/>
    <n v="134.74114942041541"/>
    <n v="88.532689717661015"/>
    <n v="59.900043204823618"/>
    <n v="11.159557724239312"/>
    <n v="6.5441314136986533"/>
    <n v="5.2970827809587364"/>
    <n v="4.8971766965365049"/>
    <n v="4.6959563005091827"/>
    <n v="0"/>
    <n v="0"/>
    <n v="81156.413092289091"/>
    <n v="71805.652619231842"/>
    <n v="11.195214207965288"/>
    <n v="72663.432680739788"/>
    <n v="11.207417964122595"/>
    <n v="71809.623683884914"/>
    <n v="11.194161059405321"/>
    <n v="11.350456514612022"/>
    <n v="11.207928306543899"/>
  </r>
  <r>
    <x v="3"/>
    <x v="120"/>
    <n v="395.26211988893056"/>
    <n v="136.00973841607777"/>
    <n v="89.418016605082514"/>
    <n v="65.885004320482381"/>
    <n v="70852.660866985374"/>
    <n v="686.57487923057317"/>
    <x v="2"/>
    <x v="120"/>
    <n v="14641"/>
    <n v="9.5915810911934827"/>
    <x v="0"/>
    <n v="4"/>
    <n v="0"/>
    <n v="0"/>
    <n v="0"/>
    <n v="1"/>
    <n v="0"/>
    <n v="0"/>
    <n v="0"/>
    <n v="0"/>
    <n v="0"/>
    <n v="0"/>
    <n v="0"/>
    <n v="0"/>
    <n v="0"/>
    <n v="0"/>
    <n v="0"/>
    <n v="0"/>
    <n v="0"/>
    <n v="395.26211988893056"/>
    <n v="136.00973841607777"/>
    <n v="89.418016605082514"/>
    <n v="65.885004320482381"/>
    <n v="11.168357800757788"/>
    <n v="6.5315608504577147"/>
    <n v="5.303413480449727"/>
    <n v="4.9037662373377442"/>
    <n v="4.7491704204750249"/>
    <n v="0"/>
    <n v="0"/>
    <n v="81132.022779205348"/>
    <n v="71781.555229190126"/>
    <n v="11.194956590700508"/>
    <n v="72706.588212255301"/>
    <n v="11.208124887184844"/>
    <n v="71797.616095060672"/>
    <n v="11.194022837037174"/>
    <n v="11.35136800242678"/>
    <n v="11.215420315802175"/>
  </r>
  <r>
    <x v="3"/>
    <x v="121"/>
    <n v="389.18348392225141"/>
    <n v="137.33042455096765"/>
    <n v="90.31219677015784"/>
    <n v="72.473000432048281"/>
    <n v="71489.241905244562"/>
    <n v="689.29910567542515"/>
    <x v="2"/>
    <x v="121"/>
    <n v="14884"/>
    <n v="9.6080420894665135"/>
    <x v="0"/>
    <n v="4"/>
    <n v="0"/>
    <n v="0"/>
    <n v="0"/>
    <n v="1"/>
    <n v="0"/>
    <n v="0"/>
    <n v="0"/>
    <n v="0"/>
    <n v="0"/>
    <n v="0"/>
    <n v="0"/>
    <n v="0"/>
    <n v="0"/>
    <n v="0"/>
    <n v="0"/>
    <n v="0"/>
    <n v="0"/>
    <n v="389.18348392225141"/>
    <n v="137.33042455096765"/>
    <n v="90.31219677015784"/>
    <n v="72.473000432048281"/>
    <n v="11.177302254497715"/>
    <n v="6.5226664791336511"/>
    <n v="5.3099618573932013"/>
    <n v="4.910377888349621"/>
    <n v="4.804647357120861"/>
    <n v="0"/>
    <n v="0"/>
    <n v="81107.632466121606"/>
    <n v="71757.457839148439"/>
    <n v="11.194698973435727"/>
    <n v="72750.922442446608"/>
    <n v="11.208848755448786"/>
    <n v="71785.707335248415"/>
    <n v="11.193885752314584"/>
    <n v="11.352437741369762"/>
    <n v="11.223242866036022"/>
  </r>
  <r>
    <x v="3"/>
    <x v="122"/>
    <n v="437.45770857822544"/>
    <n v="122.99583608870176"/>
    <n v="57.928781108911942"/>
    <n v="79.720250043204885"/>
    <n v="75239.274111543695"/>
    <n v="698.10257581904398"/>
    <x v="2"/>
    <x v="122"/>
    <n v="15129"/>
    <n v="9.6243687107448341"/>
    <x v="0"/>
    <n v="5"/>
    <n v="0"/>
    <n v="0"/>
    <n v="0"/>
    <n v="0"/>
    <n v="1"/>
    <n v="0"/>
    <n v="0"/>
    <n v="0"/>
    <n v="0"/>
    <n v="0"/>
    <n v="0"/>
    <n v="0"/>
    <n v="0"/>
    <n v="0"/>
    <n v="0"/>
    <n v="0"/>
    <n v="0"/>
    <n v="437.45770857822544"/>
    <n v="122.99583608870176"/>
    <n v="57.928781108911942"/>
    <n v="79.720250043204885"/>
    <n v="11.228428635728125"/>
    <n v="6.5912133237460946"/>
    <n v="5.2364840997500393"/>
    <n v="4.6377077026702525"/>
    <n v="4.8623184372624069"/>
    <n v="0"/>
    <n v="0"/>
    <n v="89928.076658905018"/>
    <n v="80575.830647563125"/>
    <n v="11.295957171606968"/>
    <n v="81554.788651874536"/>
    <n v="11.309914673654539"/>
    <n v="80678.686089139796"/>
    <n v="11.29614258753595"/>
    <n v="11.349907851189233"/>
    <n v="11.204430489221743"/>
  </r>
  <r>
    <x v="3"/>
    <x v="123"/>
    <n v="472.89995853573373"/>
    <n v="116.37184809570101"/>
    <n v="55.179415157106305"/>
    <n v="87.692270004320548"/>
    <n v="75427.858820308073"/>
    <n v="732.1434917928616"/>
    <x v="2"/>
    <x v="123"/>
    <n v="15376"/>
    <n v="9.6405631312100741"/>
    <x v="0"/>
    <n v="5"/>
    <n v="0"/>
    <n v="0"/>
    <n v="0"/>
    <n v="0"/>
    <n v="1"/>
    <n v="0"/>
    <n v="0"/>
    <n v="0"/>
    <n v="0"/>
    <n v="0"/>
    <n v="0"/>
    <n v="0"/>
    <n v="0"/>
    <n v="0"/>
    <n v="0"/>
    <n v="0"/>
    <n v="0"/>
    <n v="472.89995853573373"/>
    <n v="116.37184809570101"/>
    <n v="55.179415157106305"/>
    <n v="87.692270004320548"/>
    <n v="11.23093196613042"/>
    <n v="6.6387074254737382"/>
    <n v="5.2006159665860618"/>
    <n v="4.6107336714196983"/>
    <n v="4.9221370203459101"/>
    <n v="0"/>
    <n v="0"/>
    <n v="89903.686345821276"/>
    <n v="80551.733257521439"/>
    <n v="11.295699554342189"/>
    <n v="81601.48027941749"/>
    <n v="11.310672432321862"/>
    <n v="80666.970185862199"/>
    <n v="11.296007722833327"/>
    <n v="11.350781236606853"/>
    <n v="11.208591161328481"/>
  </r>
  <r>
    <x v="3"/>
    <x v="124"/>
    <n v="499.37632913129943"/>
    <n v="113.60859339971414"/>
    <n v="55.398343932387903"/>
    <n v="96.461496500432119"/>
    <n v="76048.570834572776"/>
    <n v="764.84476296383355"/>
    <x v="2"/>
    <x v="124"/>
    <n v="15625"/>
    <n v="9.656627474604603"/>
    <x v="0"/>
    <n v="5"/>
    <n v="0"/>
    <n v="0"/>
    <n v="0"/>
    <n v="0"/>
    <n v="1"/>
    <n v="0"/>
    <n v="0"/>
    <n v="0"/>
    <n v="0"/>
    <n v="0"/>
    <n v="0"/>
    <n v="0"/>
    <n v="0"/>
    <n v="0"/>
    <n v="0"/>
    <n v="0"/>
    <n v="0"/>
    <n v="499.37632913129943"/>
    <n v="113.60859339971414"/>
    <n v="55.398343932387903"/>
    <n v="96.461496500432119"/>
    <n v="11.239127505066056"/>
    <n v="6.6727707240999905"/>
    <n v="5.1852644468399927"/>
    <n v="4.6129084463827503"/>
    <n v="4.9840512496478304"/>
    <n v="0"/>
    <n v="0"/>
    <n v="89879.296032737533"/>
    <n v="80527.635867479737"/>
    <n v="11.29544193707741"/>
    <n v="81649.350605636268"/>
    <n v="11.311447136190877"/>
    <n v="80655.348387241364"/>
    <n v="11.295873941393021"/>
    <n v="11.352326539139982"/>
    <n v="11.216303219461976"/>
  </r>
  <r>
    <x v="3"/>
    <x v="125"/>
    <n v="519.59325212975818"/>
    <n v="112.78119274523934"/>
    <n v="55.919040834082843"/>
    <n v="106.1076461000433"/>
    <n v="76739.328528936472"/>
    <n v="794.40113180912363"/>
    <x v="2"/>
    <x v="125"/>
    <n v="15876"/>
    <n v="9.6725638139029559"/>
    <x v="0"/>
    <n v="5"/>
    <n v="0"/>
    <n v="0"/>
    <n v="0"/>
    <n v="0"/>
    <n v="1"/>
    <n v="0"/>
    <n v="0"/>
    <n v="0"/>
    <n v="0"/>
    <n v="0"/>
    <n v="0"/>
    <n v="0"/>
    <n v="0"/>
    <n v="0"/>
    <n v="0"/>
    <n v="0"/>
    <n v="0"/>
    <n v="519.59325212975818"/>
    <n v="112.78119274523934"/>
    <n v="55.919040834082843"/>
    <n v="106.1076461000433"/>
    <n v="11.248169613813959"/>
    <n v="6.6980213938346713"/>
    <n v="5.1806215190154967"/>
    <n v="4.6180619757408108"/>
    <n v="5.0480022369541313"/>
    <n v="0"/>
    <n v="0"/>
    <n v="89854.905719653791"/>
    <n v="80503.538477438036"/>
    <n v="11.295184319812629"/>
    <n v="81698.399630530854"/>
    <n v="11.312238785261581"/>
    <n v="80643.819193577467"/>
    <n v="11.295741225951614"/>
    <n v="11.354142943517402"/>
    <n v="11.22490889879049"/>
  </r>
  <r>
    <x v="3"/>
    <x v="126"/>
    <n v="535.44539644605788"/>
    <n v="112.92726137845577"/>
    <n v="56.474902588660768"/>
    <n v="116.71841070500443"/>
    <n v="81304.573760809901"/>
    <n v="821.56597111817894"/>
    <x v="2"/>
    <x v="126"/>
    <n v="16129"/>
    <n v="9.6883741729171824"/>
    <x v="1"/>
    <n v="6"/>
    <n v="0"/>
    <n v="0"/>
    <n v="0"/>
    <n v="0"/>
    <n v="0"/>
    <n v="1"/>
    <n v="0"/>
    <n v="0"/>
    <n v="0"/>
    <n v="0"/>
    <n v="0"/>
    <n v="0"/>
    <n v="0"/>
    <n v="0"/>
    <n v="0"/>
    <n v="0"/>
    <n v="0"/>
    <n v="535.44539644605788"/>
    <n v="112.92726137845577"/>
    <n v="56.474902588660768"/>
    <n v="116.71841070500443"/>
    <n v="11.30595755177403"/>
    <n v="6.7173839626318994"/>
    <n v="5.1814427461442305"/>
    <n v="4.6235343916759746"/>
    <n v="5.1139247324585728"/>
    <n v="0"/>
    <n v="0"/>
    <n v="97068.772979399728"/>
    <n v="87724.142967150983"/>
    <n v="11.372380594635448"/>
    <n v="96139.195877860184"/>
    <n v="11.459578576837943"/>
    <n v="94545.979451452498"/>
    <n v="11.434468124570564"/>
    <n v="11.356143255824337"/>
    <n v="11.233968251881146"/>
  </r>
  <r>
    <x v="3"/>
    <x v="127"/>
    <n v="548.25919866701986"/>
    <n v="113.56566234512233"/>
    <n v="57.039318749171088"/>
    <n v="128.39025177500056"/>
    <n v="82014.493738871242"/>
    <n v="847.25443153631386"/>
    <x v="2"/>
    <x v="127"/>
    <n v="16384"/>
    <n v="9.7040605278392338"/>
    <x v="1"/>
    <n v="6"/>
    <n v="0"/>
    <n v="0"/>
    <n v="0"/>
    <n v="0"/>
    <n v="0"/>
    <n v="1"/>
    <n v="0"/>
    <n v="0"/>
    <n v="0"/>
    <n v="0"/>
    <n v="0"/>
    <n v="0"/>
    <n v="0"/>
    <n v="0"/>
    <n v="0"/>
    <n v="0"/>
    <n v="0"/>
    <n v="548.25919866701986"/>
    <n v="113.56566234512233"/>
    <n v="57.039318749171088"/>
    <n v="128.39025177500056"/>
    <n v="11.314651263540499"/>
    <n v="6.7327658916781958"/>
    <n v="5.1850240703349053"/>
    <n v="4.6290605512815048"/>
    <n v="5.1817480743118987"/>
    <n v="0"/>
    <n v="0"/>
    <n v="97044.382666315985"/>
    <n v="87700.045577109282"/>
    <n v="11.372122977370669"/>
    <n v="96190.602300106417"/>
    <n v="11.460404116312029"/>
    <n v="94534.631109754235"/>
    <n v="11.434337490961518"/>
    <n v="11.358309688270033"/>
    <n v="11.243349665679723"/>
  </r>
  <r>
    <x v="3"/>
    <x v="128"/>
    <n v="558.96333443324102"/>
    <n v="114.45588314501457"/>
    <n v="57.609678650125176"/>
    <n v="141.22927695245019"/>
    <n v="82723.274711485094"/>
    <n v="872.25817318083091"/>
    <x v="2"/>
    <x v="128"/>
    <n v="16641"/>
    <n v="9.7196248087233439"/>
    <x v="1"/>
    <n v="6"/>
    <n v="0"/>
    <n v="0"/>
    <n v="0"/>
    <n v="0"/>
    <n v="0"/>
    <n v="1"/>
    <n v="0"/>
    <n v="0"/>
    <n v="0"/>
    <n v="0"/>
    <n v="0"/>
    <n v="0"/>
    <n v="0"/>
    <n v="0"/>
    <n v="0"/>
    <n v="0"/>
    <n v="0"/>
    <n v="558.96333443324102"/>
    <n v="114.45588314501457"/>
    <n v="57.609678650125176"/>
    <n v="141.22927695245019"/>
    <n v="11.323256276863477"/>
    <n v="6.7454364065127006"/>
    <n v="5.189996746123029"/>
    <n v="4.6346140547195409"/>
    <n v="5.2513971833400372"/>
    <n v="0"/>
    <n v="0"/>
    <n v="97019.992353232243"/>
    <n v="87675.948187067581"/>
    <n v="11.371865360105888"/>
    <n v="96243.187421028473"/>
    <n v="11.461246600987806"/>
    <n v="94523.371082894068"/>
    <n v="11.434207873966733"/>
    <n v="11.360649125491394"/>
    <n v="11.252994076608298"/>
  </r>
  <r>
    <x v="3"/>
    <x v="129"/>
    <n v="568.20804842325924"/>
    <n v="115.47772406468522"/>
    <n v="58.185772107972667"/>
    <n v="155.35220464769017"/>
    <n v="83429.678573774683"/>
    <n v="897.22374924360724"/>
    <x v="2"/>
    <x v="129"/>
    <n v="16900"/>
    <n v="9.7350689009111644"/>
    <x v="1"/>
    <n v="6"/>
    <n v="0"/>
    <n v="0"/>
    <n v="0"/>
    <n v="0"/>
    <n v="0"/>
    <n v="1"/>
    <n v="0"/>
    <n v="0"/>
    <n v="0"/>
    <n v="0"/>
    <n v="0"/>
    <n v="0"/>
    <n v="0"/>
    <n v="0"/>
    <n v="0"/>
    <n v="0"/>
    <n v="0"/>
    <n v="568.20804842325924"/>
    <n v="115.47772406468522"/>
    <n v="58.185772107972667"/>
    <n v="155.35220464769017"/>
    <n v="11.331759383243064"/>
    <n v="6.7562516686272032"/>
    <n v="5.1956743212422412"/>
    <n v="4.640192250857945"/>
    <n v="5.3227935569902174"/>
    <n v="0"/>
    <n v="0"/>
    <n v="96995.6020401485"/>
    <n v="87651.85079702588"/>
    <n v="11.371607742841109"/>
    <n v="96296.951240626353"/>
    <n v="11.462106030865273"/>
    <n v="94512.198006915773"/>
    <n v="11.434079257885369"/>
    <n v="11.363179187387377"/>
    <n v="11.262869953452608"/>
  </r>
  <r>
    <x v="3"/>
    <x v="130"/>
    <n v="576.44868535947182"/>
    <n v="116.57114234944233"/>
    <n v="58.767629496187013"/>
    <n v="170.88742511245871"/>
    <n v="84133.644623065513"/>
    <n v="922.67488231755988"/>
    <x v="2"/>
    <x v="130"/>
    <n v="17161"/>
    <n v="9.7503946464023024"/>
    <x v="1"/>
    <n v="6"/>
    <n v="0"/>
    <n v="0"/>
    <n v="0"/>
    <n v="0"/>
    <n v="0"/>
    <n v="1"/>
    <n v="0"/>
    <n v="0"/>
    <n v="0"/>
    <n v="0"/>
    <n v="0"/>
    <n v="0"/>
    <n v="0"/>
    <n v="0"/>
    <n v="0"/>
    <n v="0"/>
    <n v="0"/>
    <n v="576.44868535947182"/>
    <n v="116.57114234944233"/>
    <n v="58.767629496187013"/>
    <n v="170.88742511245871"/>
    <n v="11.340161820931439"/>
    <n v="6.7657946501392239"/>
    <n v="5.2017141060024477"/>
    <n v="4.6457948494378938"/>
    <n v="5.3958562369980294"/>
    <n v="0"/>
    <n v="0"/>
    <n v="96971.211727064743"/>
    <n v="87627.753406984179"/>
    <n v="11.371350125576329"/>
    <n v="96351.893758900042"/>
    <n v="11.462982405944432"/>
    <n v="94501.110549219069"/>
    <n v="11.433951627377528"/>
    <n v="11.365922618627819"/>
    <n v="11.27295804741205"/>
  </r>
  <r>
    <x v="3"/>
    <x v="131"/>
    <n v="584.00416172945256"/>
    <n v="117.70617429499188"/>
    <n v="59.355305757862354"/>
    <n v="187.97616762370453"/>
    <n v="86169.97326015633"/>
    <n v="949.04180940601134"/>
    <x v="2"/>
    <x v="131"/>
    <n v="17424"/>
    <n v="9.7656038451727412"/>
    <x v="1"/>
    <n v="7"/>
    <n v="0"/>
    <n v="0"/>
    <n v="0"/>
    <n v="0"/>
    <n v="0"/>
    <n v="0"/>
    <n v="1"/>
    <n v="0"/>
    <n v="0"/>
    <n v="0"/>
    <n v="0"/>
    <n v="0"/>
    <n v="0"/>
    <n v="0"/>
    <n v="0"/>
    <n v="0"/>
    <n v="0"/>
    <n v="584.00416172945256"/>
    <n v="117.70617429499188"/>
    <n v="59.355305757862354"/>
    <n v="187.97616762370453"/>
    <n v="11.364077057918763"/>
    <n v="6.7744648776381737"/>
    <n v="5.2079454042800606"/>
    <n v="4.6514217939530047"/>
    <n v="5.4705027304200486"/>
    <n v="1"/>
    <n v="0"/>
    <n v="107002.42845922943"/>
    <n v="98690.055777847956"/>
    <n v="11.473976573583492"/>
    <n v="96408.014975849554"/>
    <n v="11.463875726225281"/>
    <n v="94490.107407605785"/>
    <n v="11.433824967453283"/>
    <n v="11.23212056750913"/>
    <n v="11.292266308667079"/>
  </r>
  <r>
    <x v="3"/>
    <x v="132"/>
    <n v="591.09789600821739"/>
    <n v="118.86789629896936"/>
    <n v="59.948858812112313"/>
    <n v="206.77378438607496"/>
    <n v="86870.215304571859"/>
    <n v="976.68843550537417"/>
    <x v="2"/>
    <x v="132"/>
    <n v="17689"/>
    <n v="9.7806982564435074"/>
    <x v="1"/>
    <n v="7"/>
    <n v="0"/>
    <n v="0"/>
    <n v="0"/>
    <n v="0"/>
    <n v="0"/>
    <n v="0"/>
    <n v="1"/>
    <n v="0"/>
    <n v="0"/>
    <n v="0"/>
    <n v="0"/>
    <n v="0"/>
    <n v="0"/>
    <n v="0"/>
    <n v="0"/>
    <n v="0"/>
    <n v="0"/>
    <n v="591.09789600821739"/>
    <n v="118.86789629896936"/>
    <n v="59.948858812112313"/>
    <n v="206.77378438607496"/>
    <n v="11.372170505719547"/>
    <n v="6.7825373785301801"/>
    <n v="5.2142832736906097"/>
    <n v="4.6570730501121078"/>
    <n v="5.5466498677392675"/>
    <n v="1"/>
    <n v="0"/>
    <n v="106978.03814614569"/>
    <n v="98665.958387806255"/>
    <n v="11.473718956318713"/>
    <n v="96465.314891474889"/>
    <n v="11.464785991707821"/>
    <n v="94479.187309362067"/>
    <n v="11.433699263462104"/>
    <n v="11.235369597615847"/>
    <n v="11.302740156357647"/>
  </r>
  <r>
    <x v="3"/>
    <x v="133"/>
    <n v="526.26852720575209"/>
    <n v="109.43394814948468"/>
    <n v="50.994885881211232"/>
    <n v="227.45116282468251"/>
    <n v="85730.702052655863"/>
    <n v="914.1485240611305"/>
    <x v="2"/>
    <x v="133"/>
    <n v="17956"/>
    <n v="9.7956795999018222"/>
    <x v="1"/>
    <n v="7"/>
    <n v="0"/>
    <n v="0"/>
    <n v="0"/>
    <n v="0"/>
    <n v="0"/>
    <n v="0"/>
    <n v="1"/>
    <n v="0"/>
    <n v="0"/>
    <n v="0"/>
    <n v="0"/>
    <n v="0"/>
    <n v="0"/>
    <n v="0"/>
    <n v="0"/>
    <n v="0"/>
    <n v="0"/>
    <n v="526.26852720575209"/>
    <n v="109.43394814948468"/>
    <n v="50.994885881211232"/>
    <n v="227.45116282468251"/>
    <n v="11.358966290752251"/>
    <n v="6.7062206371848827"/>
    <n v="5.1616154328868822"/>
    <n v="4.5682299161484163"/>
    <n v="5.6242145858172004"/>
    <n v="1"/>
    <n v="0"/>
    <n v="106953.64783306194"/>
    <n v="98641.860997764554"/>
    <n v="11.473461339053932"/>
    <n v="96523.793505776048"/>
    <n v="11.465713202392052"/>
    <n v="94468.349010374906"/>
    <n v="11.433574501082695"/>
    <n v="11.235265028371476"/>
    <n v="11.301741494580726"/>
  </r>
  <r>
    <x v="3"/>
    <x v="134"/>
    <n v="554.34708099585873"/>
    <n v="115.93808089016036"/>
    <n v="60.19848472199736"/>
    <n v="250.19627910715079"/>
    <n v="87782.66204960813"/>
    <n v="980.6799257151672"/>
    <x v="2"/>
    <x v="134"/>
    <n v="18225"/>
    <n v="9.8105495568768593"/>
    <x v="1"/>
    <n v="7"/>
    <n v="0"/>
    <n v="0"/>
    <n v="0"/>
    <n v="0"/>
    <n v="0"/>
    <n v="0"/>
    <n v="1"/>
    <n v="0"/>
    <n v="0"/>
    <n v="0"/>
    <n v="0"/>
    <n v="0"/>
    <n v="0"/>
    <n v="0"/>
    <n v="0"/>
    <n v="0"/>
    <n v="0"/>
    <n v="554.34708099585873"/>
    <n v="115.93808089016036"/>
    <n v="60.19848472199736"/>
    <n v="250.19627910715079"/>
    <n v="11.382619289162067"/>
    <n v="6.7399918115499515"/>
    <n v="5.1982216713098897"/>
    <n v="4.6594402471117711"/>
    <n v="5.7031146274281657"/>
    <n v="1"/>
    <n v="0"/>
    <n v="106929.2575199782"/>
    <n v="98617.763607722853"/>
    <n v="11.473203721789153"/>
    <n v="96583.450818753015"/>
    <n v="11.466657358277974"/>
    <n v="94457.591294281563"/>
    <n v="11.433450666313197"/>
    <n v="11.24099888434209"/>
    <n v="11.321561805112875"/>
  </r>
  <r>
    <x v="3"/>
    <x v="135"/>
    <n v="575.86165976845166"/>
    <n v="119.80235832865242"/>
    <n v="61.669834567414739"/>
    <n v="204.61331231462836"/>
    <n v="87268.9264408585"/>
    <n v="961.94716497914726"/>
    <x v="2"/>
    <x v="135"/>
    <n v="18496"/>
    <n v="9.8253097714721047"/>
    <x v="1"/>
    <n v="8"/>
    <n v="0"/>
    <n v="0"/>
    <n v="0"/>
    <n v="0"/>
    <n v="0"/>
    <n v="0"/>
    <n v="0"/>
    <n v="1"/>
    <n v="0"/>
    <n v="0"/>
    <n v="0"/>
    <n v="0"/>
    <n v="0"/>
    <n v="0"/>
    <n v="0"/>
    <n v="0"/>
    <n v="0"/>
    <n v="575.86165976845166"/>
    <n v="119.80235832865242"/>
    <n v="61.669834567414739"/>
    <n v="204.61331231462836"/>
    <n v="11.376749738498772"/>
    <n v="6.765117855814986"/>
    <n v="5.2193523171262743"/>
    <n v="4.6732803067948385"/>
    <n v="5.538187233561028"/>
    <n v="1"/>
    <n v="0"/>
    <n v="109228.43481661269"/>
    <n v="98593.666217681151"/>
    <n v="11.472946104524372"/>
    <n v="96644.286830405807"/>
    <n v="11.467618459365585"/>
    <n v="94446.912971650279"/>
    <n v="11.433327745461765"/>
    <n v="11.234690001925447"/>
    <n v="11.303602457185354"/>
  </r>
  <r>
    <x v="3"/>
    <x v="136"/>
    <n v="592.80005193998022"/>
    <n v="122.35283022673414"/>
    <n v="62.373469412908626"/>
    <n v="191.07533141518041"/>
    <n v="87126.996174305255"/>
    <n v="968.60168299480347"/>
    <x v="2"/>
    <x v="136"/>
    <n v="18769"/>
    <n v="9.8399618516562501"/>
    <x v="1"/>
    <n v="8"/>
    <n v="0"/>
    <n v="0"/>
    <n v="0"/>
    <n v="0"/>
    <n v="0"/>
    <n v="0"/>
    <n v="0"/>
    <n v="1"/>
    <n v="0"/>
    <n v="0"/>
    <n v="0"/>
    <n v="0"/>
    <n v="0"/>
    <n v="0"/>
    <n v="0"/>
    <n v="0"/>
    <n v="0"/>
    <n v="592.80005193998022"/>
    <n v="122.35283022673414"/>
    <n v="62.373469412908626"/>
    <n v="191.07533141518041"/>
    <n v="11.375122059413618"/>
    <n v="6.7844647356756909"/>
    <n v="5.233058138008122"/>
    <n v="4.6798318568150714"/>
    <n v="5.4834631191594774"/>
    <n v="1"/>
    <n v="0"/>
    <n v="109204.04450352894"/>
    <n v="98569.56882763945"/>
    <n v="11.472688487259592"/>
    <n v="96706.301540734421"/>
    <n v="11.468596505654888"/>
    <n v="94436.312879191188"/>
    <n v="11.433205725137475"/>
    <n v="11.233167973882953"/>
    <n v="11.298325525556006"/>
  </r>
  <r>
    <x v="3"/>
    <x v="137"/>
    <n v="606.553895361071"/>
    <n v="124.25258268639909"/>
    <n v="63.005897757019682"/>
    <n v="181.19083331604975"/>
    <n v="87027.599913575395"/>
    <n v="975.00320912053962"/>
    <x v="2"/>
    <x v="137"/>
    <n v="19044"/>
    <n v="9.8545073703144102"/>
    <x v="1"/>
    <n v="8"/>
    <n v="0"/>
    <n v="0"/>
    <n v="0"/>
    <n v="0"/>
    <n v="0"/>
    <n v="0"/>
    <n v="0"/>
    <n v="1"/>
    <n v="0"/>
    <n v="0"/>
    <n v="0"/>
    <n v="0"/>
    <n v="0"/>
    <n v="0"/>
    <n v="0"/>
    <n v="0"/>
    <n v="0"/>
    <n v="606.553895361071"/>
    <n v="124.25258268639909"/>
    <n v="63.005897757019682"/>
    <n v="181.19083331604975"/>
    <n v="11.373980587712554"/>
    <n v="6.7999034697532066"/>
    <n v="5.243146397929908"/>
    <n v="4.6856839977727693"/>
    <n v="5.4415266943279619"/>
    <n v="1"/>
    <n v="0"/>
    <n v="109179.6541904452"/>
    <n v="98545.471437597749"/>
    <n v="11.472430869994811"/>
    <n v="96769.494949738859"/>
    <n v="11.469591497145883"/>
    <n v="94425.789878995711"/>
    <n v="11.433084592241578"/>
    <n v="11.232075809705561"/>
    <n v="11.294377944954416"/>
  </r>
  <r>
    <x v="3"/>
    <x v="138"/>
    <n v="618.09752434586517"/>
    <n v="125.83322059196189"/>
    <n v="63.636826099588077"/>
    <n v="172.09821849741007"/>
    <n v="86916.27917473363"/>
    <n v="979.66578953482531"/>
    <x v="2"/>
    <x v="138"/>
    <n v="19321"/>
    <n v="9.868947866261383"/>
    <x v="1"/>
    <n v="8"/>
    <n v="0"/>
    <n v="0"/>
    <n v="0"/>
    <n v="0"/>
    <n v="0"/>
    <n v="0"/>
    <n v="0"/>
    <n v="1"/>
    <n v="0"/>
    <n v="0"/>
    <n v="0"/>
    <n v="0"/>
    <n v="0"/>
    <n v="0"/>
    <n v="0"/>
    <n v="0"/>
    <n v="0"/>
    <n v="618.09752434586517"/>
    <n v="125.83322059196189"/>
    <n v="63.636826099588077"/>
    <n v="172.09821849741007"/>
    <n v="11.3727006259844"/>
    <n v="6.812679752581845"/>
    <n v="5.2514631858112155"/>
    <n v="4.6914883308813407"/>
    <n v="5.4013325686014708"/>
    <n v="1"/>
    <n v="0"/>
    <n v="109155.26387736146"/>
    <n v="98521.374047556063"/>
    <n v="11.472173252730032"/>
    <n v="96833.867057419106"/>
    <n v="11.470603433838567"/>
    <n v="94415.342857803553"/>
    <n v="11.432964333959054"/>
    <n v="11.231024252066458"/>
    <n v="11.290537271706235"/>
  </r>
  <r>
    <x v="3"/>
    <x v="139"/>
    <n v="628.11316261115235"/>
    <n v="127.26060883723092"/>
    <n v="64.273281297083784"/>
    <n v="83.373953403778515"/>
    <n v="79852.934423483821"/>
    <n v="903.02100614924564"/>
    <x v="2"/>
    <x v="139"/>
    <n v="19600"/>
    <n v="9.8832848452186077"/>
    <x v="1"/>
    <n v="8"/>
    <n v="0"/>
    <n v="0"/>
    <n v="0"/>
    <n v="0"/>
    <n v="0"/>
    <n v="0"/>
    <n v="0"/>
    <n v="1"/>
    <n v="0"/>
    <n v="0"/>
    <n v="0"/>
    <n v="0"/>
    <n v="0"/>
    <n v="0"/>
    <n v="0"/>
    <n v="0"/>
    <n v="0"/>
    <n v="628.11316261115235"/>
    <n v="127.26060883723092"/>
    <n v="64.273281297083784"/>
    <n v="83.373953403778515"/>
    <n v="11.287941902166217"/>
    <n v="6.8236341506473472"/>
    <n v="5.2589146490462868"/>
    <n v="4.6973095730078542"/>
    <n v="4.8901790913325716"/>
    <n v="1"/>
    <n v="0"/>
    <n v="109130.87356427772"/>
    <n v="98497.276657514361"/>
    <n v="11.471915635465251"/>
    <n v="96899.417863775176"/>
    <n v="11.471632315732942"/>
    <n v="94404.970726295898"/>
    <n v="11.432844937750481"/>
    <n v="11.217219931653815"/>
    <n v="11.228091987667916"/>
  </r>
  <r>
    <x v="3"/>
    <x v="140"/>
    <n v="637.07855835254372"/>
    <n v="128.61774294527794"/>
    <n v="64.916022803704607"/>
    <n v="89.628381221695022"/>
    <n v="80429.901597913267"/>
    <n v="920.24070532322139"/>
    <x v="2"/>
    <x v="140"/>
    <n v="19881"/>
    <n v="9.8975197807563369"/>
    <x v="1"/>
    <n v="9"/>
    <n v="0"/>
    <n v="0"/>
    <n v="0"/>
    <n v="0"/>
    <n v="0"/>
    <n v="0"/>
    <n v="0"/>
    <n v="0"/>
    <n v="1"/>
    <n v="0"/>
    <n v="0"/>
    <n v="0"/>
    <n v="0"/>
    <n v="0"/>
    <n v="0"/>
    <n v="0"/>
    <n v="0"/>
    <n v="637.07855835254372"/>
    <n v="128.61774294527794"/>
    <n v="64.916022803704607"/>
    <n v="89.628381221695022"/>
    <n v="11.295141296447326"/>
    <n v="6.8333391094681097"/>
    <n v="5.2659482371708286"/>
    <n v="4.7031541215950519"/>
    <n v="4.9361402766292493"/>
    <n v="1"/>
    <n v="0"/>
    <n v="99730.632522206419"/>
    <n v="90385.367843366577"/>
    <n v="11.394131302469518"/>
    <n v="96966.147368807069"/>
    <n v="11.472678142829007"/>
    <n v="94394.672418413829"/>
    <n v="11.432726391344188"/>
    <n v="11.218535823818378"/>
    <n v="11.234877349813717"/>
  </r>
  <r>
    <x v="3"/>
    <x v="141"/>
    <n v="645.32832881676518"/>
    <n v="129.94618438456808"/>
    <n v="65.56518390110665"/>
    <n v="83.252746237115772"/>
    <n v="80167.957673451077"/>
    <n v="924.09244333955564"/>
    <x v="2"/>
    <x v="141"/>
    <n v="20164"/>
    <n v="9.9116541152025217"/>
    <x v="1"/>
    <n v="9"/>
    <n v="0"/>
    <n v="0"/>
    <n v="0"/>
    <n v="0"/>
    <n v="0"/>
    <n v="0"/>
    <n v="0"/>
    <n v="0"/>
    <n v="1"/>
    <n v="0"/>
    <n v="0"/>
    <n v="0"/>
    <n v="0"/>
    <n v="0"/>
    <n v="0"/>
    <n v="0"/>
    <n v="0"/>
    <n v="645.32832881676518"/>
    <n v="129.94618438456808"/>
    <n v="65.56518390110665"/>
    <n v="83.252746237115772"/>
    <n v="11.291879183764907"/>
    <n v="6.8421869583093304"/>
    <n v="5.2727855367075467"/>
    <n v="4.7090225750118639"/>
    <n v="4.8892671886222328"/>
    <n v="1"/>
    <n v="0"/>
    <n v="99706.242209122676"/>
    <n v="90361.270453324876"/>
    <n v="11.393873685204737"/>
    <n v="97034.055572514786"/>
    <n v="11.473740915126765"/>
    <n v="94384.446890700754"/>
    <n v="11.432608682728683"/>
    <n v="11.217819027899644"/>
    <n v="11.230106261623797"/>
  </r>
  <r>
    <x v="3"/>
    <x v="142"/>
    <n v="653.09690152142002"/>
    <n v="131.26677823333245"/>
    <n v="66.220835827054231"/>
    <n v="65.66592320897594"/>
    <n v="78969.419994374606"/>
    <n v="916.2504387907826"/>
    <x v="2"/>
    <x v="142"/>
    <n v="20449"/>
    <n v="9.9256892605198139"/>
    <x v="1"/>
    <n v="9"/>
    <n v="0"/>
    <n v="0"/>
    <n v="0"/>
    <n v="0"/>
    <n v="0"/>
    <n v="0"/>
    <n v="0"/>
    <n v="0"/>
    <n v="1"/>
    <n v="0"/>
    <n v="0"/>
    <n v="0"/>
    <n v="0"/>
    <n v="0"/>
    <n v="0"/>
    <n v="0"/>
    <n v="0"/>
    <n v="653.09690152142002"/>
    <n v="131.26677823333245"/>
    <n v="66.220835827054231"/>
    <n v="65.66592320897594"/>
    <n v="11.276815967832194"/>
    <n v="6.8504477591038322"/>
    <n v="5.2795364238221802"/>
    <n v="4.7149149541012418"/>
    <n v="4.7472716228412288"/>
    <n v="1"/>
    <n v="0"/>
    <n v="99681.851896038934"/>
    <n v="90337.173063283175"/>
    <n v="11.393616067939957"/>
    <n v="97103.142474898312"/>
    <n v="11.474820632626212"/>
    <n v="94374.293121667943"/>
    <n v="11.432491800145353"/>
    <n v="11.2153033679992"/>
    <n v="11.213501880969423"/>
  </r>
  <r>
    <x v="3"/>
    <x v="143"/>
    <n v="660.54857312817535"/>
    <n v="132.59001201812509"/>
    <n v="66.88304419401841"/>
    <n v="67.03733632764289"/>
    <n v="79242.526086146769"/>
    <n v="927.05896566796173"/>
    <x v="2"/>
    <x v="143"/>
    <n v="20736"/>
    <n v="9.9396265991520014"/>
    <x v="1"/>
    <n v="9"/>
    <n v="0"/>
    <n v="0"/>
    <n v="0"/>
    <n v="0"/>
    <n v="0"/>
    <n v="0"/>
    <n v="0"/>
    <n v="0"/>
    <n v="1"/>
    <n v="0"/>
    <n v="0"/>
    <n v="0"/>
    <n v="0"/>
    <n v="0"/>
    <n v="0"/>
    <n v="0"/>
    <n v="0"/>
    <n v="660.54857312817535"/>
    <n v="132.59001201812509"/>
    <n v="66.88304419401841"/>
    <n v="67.03733632764289"/>
    <n v="11.280268379231003"/>
    <n v="6.8583079683280879"/>
    <n v="5.2862554018429462"/>
    <n v="4.7208312213279457"/>
    <n v="4.7590988692346032"/>
    <n v="1"/>
    <n v="0"/>
    <n v="99657.461582955191"/>
    <n v="90313.075673241474"/>
    <n v="11.393358450675176"/>
    <n v="97173.408075957661"/>
    <n v="11.475917295327351"/>
    <n v="94364.210111182183"/>
    <n v="11.432375732081416"/>
    <n v="11.215806023247849"/>
    <n v="11.216017137919472"/>
  </r>
  <r>
    <x v="3"/>
    <x v="144"/>
    <n v="667.79855067353583"/>
    <n v="133.921195139536"/>
    <n v="67.551874636827961"/>
    <n v="51.70373363276429"/>
    <n v="70214.564144747899"/>
    <n v="920.97535408266401"/>
    <x v="2"/>
    <x v="144"/>
    <n v="21025"/>
    <n v="9.9534674848411484"/>
    <x v="1"/>
    <n v="10"/>
    <n v="0"/>
    <n v="0"/>
    <n v="0"/>
    <n v="0"/>
    <n v="0"/>
    <n v="0"/>
    <n v="0"/>
    <n v="0"/>
    <n v="0"/>
    <n v="1"/>
    <n v="0"/>
    <n v="0"/>
    <n v="0"/>
    <n v="0"/>
    <n v="0"/>
    <n v="0"/>
    <n v="0"/>
    <n v="667.79855067353583"/>
    <n v="133.921195139536"/>
    <n v="67.551874636827961"/>
    <n v="51.70373363276429"/>
    <n v="11.159311034945116"/>
    <n v="6.8658965824023834"/>
    <n v="5.2929694969441572"/>
    <n v="4.7267713324001317"/>
    <n v="4.6181571614200951"/>
    <n v="1"/>
    <n v="0"/>
    <n v="86180.412425779417"/>
    <n v="76836.710003163826"/>
    <n v="11.248185338700818"/>
    <n v="80352.61295647276"/>
    <n v="11.298547349578827"/>
    <n v="77484.642508787845"/>
    <n v="11.254068536525088"/>
    <n v="11.213641308262853"/>
    <n v="11.199539383276964"/>
  </r>
  <r>
    <x v="3"/>
    <x v="145"/>
    <n v="674.92768045012633"/>
    <n v="135.26304859154621"/>
    <n v="68.227393383283186"/>
    <n v="50.170373363276425"/>
    <n v="70195.771975417505"/>
    <n v="928.58849578823219"/>
    <x v="2"/>
    <x v="145"/>
    <n v="21316"/>
    <n v="9.9672132434166727"/>
    <x v="1"/>
    <n v="10"/>
    <n v="0"/>
    <n v="0"/>
    <n v="0"/>
    <n v="0"/>
    <n v="0"/>
    <n v="0"/>
    <n v="0"/>
    <n v="0"/>
    <n v="0"/>
    <n v="1"/>
    <n v="0"/>
    <n v="0"/>
    <n v="0"/>
    <n v="0"/>
    <n v="0"/>
    <n v="0"/>
    <n v="0"/>
    <n v="674.92768045012633"/>
    <n v="135.26304859154621"/>
    <n v="68.227393383283186"/>
    <n v="50.170373363276425"/>
    <n v="11.159043359929701"/>
    <n v="6.8733029668745314"/>
    <n v="5.2996920932317639"/>
    <n v="4.7327352414090855"/>
    <n v="4.6029056937178519"/>
    <n v="1"/>
    <n v="0"/>
    <n v="86156.022112695675"/>
    <n v="76812.612613122124"/>
    <n v="11.247927721436037"/>
    <n v="80425.235954883741"/>
    <n v="11.299677902683348"/>
    <n v="77474.698097483124"/>
    <n v="11.253954063911102"/>
    <n v="11.213677264361326"/>
    <n v="11.198687871481702"/>
  </r>
  <r>
    <x v="3"/>
    <x v="146"/>
    <n v="681.99275824352617"/>
    <n v="136.61699982776906"/>
    <n v="68.909667317124701"/>
    <n v="50.017037336327647"/>
    <n v="70330.933426161675"/>
    <n v="937.53646272474759"/>
    <x v="2"/>
    <x v="146"/>
    <n v="21609"/>
    <n v="9.980865173557472"/>
    <x v="1"/>
    <n v="10"/>
    <n v="0"/>
    <n v="0"/>
    <n v="0"/>
    <n v="0"/>
    <n v="0"/>
    <n v="0"/>
    <n v="0"/>
    <n v="0"/>
    <n v="0"/>
    <n v="1"/>
    <n v="0"/>
    <n v="0"/>
    <n v="0"/>
    <n v="0"/>
    <n v="0"/>
    <n v="0"/>
    <n v="0"/>
    <n v="681.99275824352617"/>
    <n v="136.61699982776906"/>
    <n v="68.909667317124701"/>
    <n v="50.017037336327647"/>
    <n v="11.160967001305014"/>
    <n v="6.8805890861406347"/>
    <n v="5.3064297998331034"/>
    <n v="4.7387229013479537"/>
    <n v="4.601367675086915"/>
    <n v="1"/>
    <n v="0"/>
    <n v="86131.631799611932"/>
    <n v="76788.515223080438"/>
    <n v="11.247670104171258"/>
    <n v="80499.037651970561"/>
    <n v="11.300825400989558"/>
    <n v="77464.821566647995"/>
    <n v="11.253840372686238"/>
    <n v="11.21393407720257"/>
    <n v="11.19954269039253"/>
  </r>
  <r>
    <x v="3"/>
    <x v="147"/>
    <n v="689.03374651819047"/>
    <n v="137.98383020120048"/>
    <n v="69.598763990296817"/>
    <n v="50.001703733632766"/>
    <n v="70481.481772641782"/>
    <n v="946.61804444332051"/>
    <x v="2"/>
    <x v="147"/>
    <n v="21904"/>
    <n v="9.9944245475282294"/>
    <x v="1"/>
    <n v="10"/>
    <n v="0"/>
    <n v="0"/>
    <n v="0"/>
    <n v="0"/>
    <n v="0"/>
    <n v="0"/>
    <n v="0"/>
    <n v="0"/>
    <n v="0"/>
    <n v="1"/>
    <n v="0"/>
    <n v="0"/>
    <n v="0"/>
    <n v="0"/>
    <n v="0"/>
    <n v="0"/>
    <n v="0"/>
    <n v="689.03374651819047"/>
    <n v="137.98383020120048"/>
    <n v="69.598763990296817"/>
    <n v="50.001703733632766"/>
    <n v="11.163105284404976"/>
    <n v="6.8877979268379503"/>
    <n v="5.313185860713193"/>
    <n v="4.7447342641712122"/>
    <n v="4.6012137430411668"/>
    <n v="1"/>
    <n v="0"/>
    <n v="86107.24148652819"/>
    <n v="76764.417833038722"/>
    <n v="11.247412486906477"/>
    <n v="80574.018047733189"/>
    <n v="11.301989844497459"/>
    <n v="77455.011995858658"/>
    <n v="11.253727452255262"/>
    <n v="11.214214571381415"/>
    <n v="11.200571646775179"/>
  </r>
  <r>
    <x v="3"/>
    <x v="148"/>
    <n v="696.07882646793269"/>
    <n v="139.36399869078934"/>
    <n v="70.294751630199869"/>
    <n v="50.000170373363275"/>
    <n v="69600.716223952317"/>
    <n v="955.73774716228513"/>
    <x v="2"/>
    <x v="148"/>
    <n v="22201"/>
    <n v="10.007892611890918"/>
    <x v="1"/>
    <n v="11"/>
    <n v="0"/>
    <n v="0"/>
    <n v="0"/>
    <n v="0"/>
    <n v="0"/>
    <n v="0"/>
    <n v="0"/>
    <n v="0"/>
    <n v="0"/>
    <n v="0"/>
    <n v="1"/>
    <n v="0"/>
    <n v="0"/>
    <n v="0"/>
    <n v="0"/>
    <n v="0"/>
    <n v="0"/>
    <n v="696.07882646793269"/>
    <n v="139.36399869078934"/>
    <n v="70.294751630199869"/>
    <n v="50.000170373363275"/>
    <n v="11.150530136843591"/>
    <n v="6.8949593162511267"/>
    <n v="5.3199618481082194"/>
    <n v="4.7507692808086341"/>
    <n v="4.6011983485332824"/>
    <n v="1"/>
    <n v="0"/>
    <n v="106587.79313680579"/>
    <n v="98280.400147139066"/>
    <n v="11.469597080082231"/>
    <n v="97542.416561391714"/>
    <n v="11.481654786858405"/>
    <n v="94314.822854372818"/>
    <n v="11.431807222975017"/>
    <n v="11.214499591097335"/>
    <n v="11.201620266396432"/>
  </r>
  <r>
    <x v="3"/>
    <x v="149"/>
    <n v="703.14793447180409"/>
    <n v="140.75780377148567"/>
    <n v="70.997699146501873"/>
    <n v="50.000017037336328"/>
    <n v="69752.602718899376"/>
    <n v="964.90345442712794"/>
    <x v="2"/>
    <x v="149"/>
    <n v="22500"/>
    <n v="10.021270588192511"/>
    <x v="1"/>
    <n v="11"/>
    <n v="0"/>
    <n v="0"/>
    <n v="0"/>
    <n v="0"/>
    <n v="0"/>
    <n v="0"/>
    <n v="0"/>
    <n v="0"/>
    <n v="0"/>
    <n v="0"/>
    <n v="1"/>
    <n v="0"/>
    <n v="0"/>
    <n v="0"/>
    <n v="0"/>
    <n v="0"/>
    <n v="0"/>
    <n v="703.14793447180409"/>
    <n v="140.75780377148567"/>
    <n v="70.997699146501873"/>
    <n v="50.000017037336328"/>
    <n v="11.152710013953726"/>
    <n v="6.9020939493779725"/>
    <n v="5.3267585036124565"/>
    <n v="4.756827901174872"/>
    <n v="4.6011968090694593"/>
    <n v="1"/>
    <n v="0"/>
    <n v="106563.40282372205"/>
    <n v="98256.302757097365"/>
    <n v="11.469339462817452"/>
    <n v="97619.754354505974"/>
    <n v="11.482853120769688"/>
    <n v="94305.14451628497"/>
    <n v="11.431695813196601"/>
    <n v="11.214787617937937"/>
    <n v="11.202673289523869"/>
  </r>
  <r>
    <x v="3"/>
    <x v="150"/>
    <n v="710.25523763395677"/>
    <n v="142.16546435609473"/>
    <n v="71.707676137966885"/>
    <n v="50.000001703733631"/>
    <n v="69904.394548764423"/>
    <n v="974.128379831752"/>
    <x v="2"/>
    <x v="150"/>
    <n v="22801"/>
    <n v="10.034559673629849"/>
    <x v="1"/>
    <n v="11"/>
    <n v="0"/>
    <n v="0"/>
    <n v="0"/>
    <n v="0"/>
    <n v="0"/>
    <n v="0"/>
    <n v="0"/>
    <n v="0"/>
    <n v="0"/>
    <n v="0"/>
    <n v="1"/>
    <n v="0"/>
    <n v="0"/>
    <n v="0"/>
    <n v="0"/>
    <n v="0"/>
    <n v="0"/>
    <n v="710.25523763395677"/>
    <n v="142.16546435609473"/>
    <n v="71.707676137966885"/>
    <n v="50.000001703733631"/>
    <n v="11.154883795326759"/>
    <n v="6.9092161800319918"/>
    <n v="5.3335761559402508"/>
    <n v="4.7629100741787491"/>
    <n v="4.6011966551229468"/>
    <n v="1"/>
    <n v="0"/>
    <n v="106539.01251063831"/>
    <n v="98232.205367055663"/>
    <n v="11.469081845552671"/>
    <n v="97698.270846296073"/>
    <n v="11.484068399882661"/>
    <n v="94295.530486566175"/>
    <n v="11.431585143687958"/>
    <n v="11.215078785295878"/>
    <n v="11.203729323264309"/>
  </r>
  <r>
    <x v="3"/>
    <x v="151"/>
    <n v="717.41086668250045"/>
    <n v="143.58716027310277"/>
    <n v="72.424752899346558"/>
    <n v="50.000000170373362"/>
    <n v="70056.111905520098"/>
    <n v="983.42278002532316"/>
    <x v="2"/>
    <x v="151"/>
    <n v="23104"/>
    <n v="10.047761041692553"/>
    <x v="1"/>
    <n v="11"/>
    <n v="0"/>
    <n v="0"/>
    <n v="0"/>
    <n v="0"/>
    <n v="0"/>
    <n v="0"/>
    <n v="0"/>
    <n v="0"/>
    <n v="0"/>
    <n v="0"/>
    <n v="1"/>
    <n v="0"/>
    <n v="0"/>
    <n v="0"/>
    <n v="0"/>
    <n v="0"/>
    <n v="0"/>
    <n v="717.41086668250045"/>
    <n v="143.58716027310277"/>
    <n v="72.424752899346558"/>
    <n v="50.000000170373362"/>
    <n v="11.157051798573173"/>
    <n v="6.9163359571745104"/>
    <n v="5.3404149284291691"/>
    <n v="4.7690157477326665"/>
    <n v="4.6011966397282942"/>
    <n v="1"/>
    <n v="0"/>
    <n v="106514.62219755456"/>
    <n v="98208.107977013962"/>
    <n v="11.468824228287891"/>
    <n v="97777.96603676198"/>
    <n v="11.485300624197325"/>
    <n v="94285.979916251759"/>
    <n v="11.431475204676444"/>
    <n v="11.215373315076521"/>
    <n v="11.204788315569035"/>
  </r>
  <r>
    <x v="3"/>
    <x v="152"/>
    <n v="724.62212901986834"/>
    <n v="145.02305251255734"/>
    <n v="73.149000428340031"/>
    <n v="50.000000017037337"/>
    <n v="70193.418020196215"/>
    <n v="992.79418197780308"/>
    <x v="2"/>
    <x v="152"/>
    <n v="23409"/>
    <n v="10.060875842784871"/>
    <x v="1"/>
    <n v="11"/>
    <n v="0"/>
    <n v="0"/>
    <n v="0"/>
    <n v="0"/>
    <n v="0"/>
    <n v="0"/>
    <n v="0"/>
    <n v="0"/>
    <n v="0"/>
    <n v="0"/>
    <n v="1"/>
    <n v="0"/>
    <n v="0"/>
    <n v="0"/>
    <n v="0"/>
    <n v="0"/>
    <n v="0"/>
    <n v="724.62212901986834"/>
    <n v="145.02305251255734"/>
    <n v="73.149000428340031"/>
    <n v="50.000000017037337"/>
    <n v="11.159009825222057"/>
    <n v="6.9234601691385356"/>
    <n v="5.3472748421093454"/>
    <n v="4.7751448687621432"/>
    <n v="4.6011966381888287"/>
    <n v="1"/>
    <n v="0"/>
    <n v="106490.23188447082"/>
    <n v="98184.010586972261"/>
    <n v="11.46856661102311"/>
    <n v="97858.839925903711"/>
    <n v="11.486549793713682"/>
    <n v="94276.491973078228"/>
    <n v="11.431365986581664"/>
    <n v="11.215671385264908"/>
    <n v="11.205850317915619"/>
  </r>
  <r>
    <x v="3"/>
    <x v="153"/>
    <n v="731.89435787944706"/>
    <n v="146.47329335604471"/>
    <n v="73.880490432623432"/>
    <n v="50.000000001703732"/>
    <n v="70345.046837938178"/>
    <n v="1002.2481416698189"/>
    <x v="2"/>
    <x v="153"/>
    <n v="23716"/>
    <n v="10.073905204827259"/>
    <x v="1"/>
    <n v="12"/>
    <n v="0"/>
    <n v="0"/>
    <n v="0"/>
    <n v="0"/>
    <n v="0"/>
    <n v="0"/>
    <n v="0"/>
    <n v="0"/>
    <n v="0"/>
    <n v="0"/>
    <n v="0"/>
    <n v="1"/>
    <n v="0"/>
    <n v="0"/>
    <n v="0"/>
    <n v="0"/>
    <n v="0"/>
    <n v="731.89435787944706"/>
    <n v="146.47329335604471"/>
    <n v="73.880490432623432"/>
    <n v="50.000000001703732"/>
    <n v="11.161167652642895"/>
    <n v="6.9305935772290876"/>
    <n v="5.3541558669016283"/>
    <n v="4.7812973832155183"/>
    <n v="4.6011966380348825"/>
    <n v="0"/>
    <n v="1"/>
    <n v="81529.64875390938"/>
    <n v="72185.165203181692"/>
    <n v="11.198034145060591"/>
    <n v="76510.262321792223"/>
    <n v="11.260035424217845"/>
    <n v="72949.820292432501"/>
    <n v="11.205313696072759"/>
    <n v="11.268116490827182"/>
    <n v="11.180998495019621"/>
  </r>
  <r>
    <x v="3"/>
    <x v="154"/>
    <n v="739.23150675680768"/>
    <n v="147.93803144878603"/>
    <n v="74.619295336949662"/>
    <n v="50.000000000170374"/>
    <n v="70496.650595745246"/>
    <n v="1011.7888335427137"/>
    <x v="2"/>
    <x v="154"/>
    <n v="24025"/>
    <n v="10.086850233838494"/>
    <x v="1"/>
    <n v="12"/>
    <n v="0"/>
    <n v="0"/>
    <n v="0"/>
    <n v="0"/>
    <n v="0"/>
    <n v="0"/>
    <n v="0"/>
    <n v="0"/>
    <n v="0"/>
    <n v="0"/>
    <n v="0"/>
    <n v="1"/>
    <n v="0"/>
    <n v="0"/>
    <n v="0"/>
    <n v="0"/>
    <n v="0"/>
    <n v="739.23150675680768"/>
    <n v="147.93803144878603"/>
    <n v="74.619295336949662"/>
    <n v="50.000000000170374"/>
    <n v="11.163320478391549"/>
    <n v="6.9377394643359258"/>
    <n v="5.3610579470521538"/>
    <n v="4.7874732360737875"/>
    <n v="4.6011966380194878"/>
    <n v="0"/>
    <n v="1"/>
    <n v="81505.258440825637"/>
    <n v="72161.067813139991"/>
    <n v="11.197776527795812"/>
    <n v="76593.4936082856"/>
    <n v="11.261318484137581"/>
    <n v="72940.455171393012"/>
    <n v="11.205205891814384"/>
    <n v="11.268422024008473"/>
    <n v="11.182066626285916"/>
  </r>
  <r>
    <x v="3"/>
    <x v="155"/>
    <n v="746.63656553337205"/>
    <n v="149.41741434286433"/>
    <n v="75.365488290319163"/>
    <n v="50.000000000017039"/>
    <n v="70648.237013386737"/>
    <n v="1021.4194681665725"/>
    <x v="2"/>
    <x v="155"/>
    <n v="24336"/>
    <n v="10.099712014499074"/>
    <x v="1"/>
    <n v="12"/>
    <n v="0"/>
    <n v="0"/>
    <n v="0"/>
    <n v="0"/>
    <n v="0"/>
    <n v="0"/>
    <n v="0"/>
    <n v="0"/>
    <n v="0"/>
    <n v="0"/>
    <n v="0"/>
    <n v="1"/>
    <n v="0"/>
    <n v="0"/>
    <n v="0"/>
    <n v="0"/>
    <n v="0"/>
    <n v="746.63656553337205"/>
    <n v="149.41741434286433"/>
    <n v="75.365488290319163"/>
    <n v="50.000000000017039"/>
    <n v="11.165468433992217"/>
    <n v="6.9449000856481469"/>
    <n v="5.3679810137708248"/>
    <n v="4.7936723713605813"/>
    <n v="4.6011966380179485"/>
    <n v="0"/>
    <n v="1"/>
    <n v="81480.86812774188"/>
    <n v="72136.97042309829"/>
    <n v="11.197518910531031"/>
    <n v="76677.903593454786"/>
    <n v="11.262618489259008"/>
    <n v="72931.150276628774"/>
    <n v="11.205098780835778"/>
    <n v="11.268731430126133"/>
    <n v="11.183137850386732"/>
  </r>
  <r>
    <x v="3"/>
    <x v="156"/>
    <n v="754.11185178500318"/>
    <n v="150.91158977608819"/>
    <n v="76.119143173222355"/>
    <n v="50.000000000001705"/>
    <n v="70799.811427361943"/>
    <n v="1031.1425847343155"/>
    <x v="2"/>
    <x v="156"/>
    <n v="24649"/>
    <n v="10.112491610696615"/>
    <x v="1"/>
    <n v="12"/>
    <n v="0"/>
    <n v="0"/>
    <n v="0"/>
    <n v="0"/>
    <n v="0"/>
    <n v="0"/>
    <n v="0"/>
    <n v="0"/>
    <n v="0"/>
    <n v="0"/>
    <n v="0"/>
    <n v="1"/>
    <n v="0"/>
    <n v="0"/>
    <n v="0"/>
    <n v="0"/>
    <n v="0"/>
    <n v="754.11185178500318"/>
    <n v="150.91158977608819"/>
    <n v="76.119143173222355"/>
    <n v="50.000000000001705"/>
    <n v="11.167611616222924"/>
    <n v="6.9520769818958827"/>
    <n v="5.3749249915144004"/>
    <n v="4.7998947321522802"/>
    <n v="4.601196638017794"/>
    <n v="0"/>
    <n v="1"/>
    <n v="81456.477814658138"/>
    <n v="72112.873033056589"/>
    <n v="11.197261293266251"/>
    <n v="76763.492277299796"/>
    <n v="11.263935439582127"/>
    <n v="72921.904838467017"/>
    <n v="11.204992354277042"/>
    <n v="11.269044782603531"/>
    <n v="11.18421217485878"/>
  </r>
  <r>
    <x v="4"/>
    <x v="0"/>
    <n v="607.5"/>
    <n v="120"/>
    <n v="60"/>
    <n v="50"/>
    <n v="65640.268216189535"/>
    <n v="837.5"/>
    <x v="0"/>
    <x v="0"/>
    <n v="1"/>
    <n v="0"/>
    <x v="0"/>
    <n v="1"/>
    <n v="1"/>
    <n v="0"/>
    <n v="0"/>
    <n v="0"/>
    <n v="0"/>
    <n v="0"/>
    <n v="0"/>
    <n v="0"/>
    <n v="0"/>
    <n v="0"/>
    <n v="0"/>
    <n v="0"/>
    <n v="1"/>
    <n v="0"/>
    <n v="0"/>
    <n v="0"/>
    <n v="0"/>
    <n v="607.5"/>
    <n v="120"/>
    <n v="60"/>
    <n v="50"/>
    <n v="11.091944631365537"/>
    <n v="6.8009567644011364"/>
    <n v="5.2204211516968"/>
    <n v="4.6575584774942032"/>
    <n v="4.6011966380177771"/>
    <n v="0"/>
    <n v="0"/>
    <n v="86392.098883074083"/>
    <n v="68495.362402409024"/>
    <n v="11.141740701882826"/>
    <n v="69600.870351953388"/>
    <n v="11.15774944583886"/>
    <n v="71686.34306591138"/>
    <n v="11.17946765725509"/>
    <n v="11.289224363997972"/>
    <n v="11.132632345870409"/>
  </r>
  <r>
    <x v="4"/>
    <x v="1"/>
    <n v="616.61249999999995"/>
    <n v="123"/>
    <n v="62.7"/>
    <n v="50"/>
    <n v="66095.520989769866"/>
    <n v="852.3125"/>
    <x v="0"/>
    <x v="1"/>
    <n v="4"/>
    <n v="1.3862943611198906"/>
    <x v="0"/>
    <n v="1"/>
    <n v="1"/>
    <n v="0"/>
    <n v="0"/>
    <n v="0"/>
    <n v="0"/>
    <n v="0"/>
    <n v="0"/>
    <n v="0"/>
    <n v="0"/>
    <n v="0"/>
    <n v="0"/>
    <n v="0"/>
    <n v="1"/>
    <n v="0"/>
    <n v="0"/>
    <n v="0"/>
    <n v="0"/>
    <n v="616.61249999999995"/>
    <n v="123"/>
    <n v="62.7"/>
    <n v="50"/>
    <n v="11.098856262420892"/>
    <n v="6.811045274036446"/>
    <n v="5.2365062470358907"/>
    <n v="4.6828576657834677"/>
    <n v="4.6011966380177771"/>
    <n v="0"/>
    <n v="0"/>
    <n v="86367.70856999034"/>
    <n v="68471.265012367337"/>
    <n v="11.141483084618045"/>
    <n v="69503.760741046339"/>
    <n v="11.156439889899909"/>
    <n v="70683.42414800328"/>
    <n v="11.167922805918028"/>
    <n v="11.289928028378611"/>
    <n v="11.135791084143063"/>
  </r>
  <r>
    <x v="4"/>
    <x v="2"/>
    <n v="632.55937499999993"/>
    <n v="127.65"/>
    <n v="65.805000000000007"/>
    <n v="50"/>
    <n v="66654.319541106452"/>
    <n v="876.01437499999997"/>
    <x v="0"/>
    <x v="2"/>
    <n v="9"/>
    <n v="2.1972245773362196"/>
    <x v="0"/>
    <n v="1"/>
    <n v="1"/>
    <n v="0"/>
    <n v="0"/>
    <n v="0"/>
    <n v="0"/>
    <n v="0"/>
    <n v="0"/>
    <n v="0"/>
    <n v="0"/>
    <n v="0"/>
    <n v="0"/>
    <n v="0"/>
    <n v="1"/>
    <n v="0"/>
    <n v="0"/>
    <n v="0"/>
    <n v="0"/>
    <n v="632.55937499999993"/>
    <n v="127.65"/>
    <n v="65.805000000000007"/>
    <n v="50"/>
    <n v="11.107275132825748"/>
    <n v="6.8284589076196722"/>
    <n v="5.2609378036965779"/>
    <n v="4.7111818445138622"/>
    <n v="4.6011966380177771"/>
    <n v="0"/>
    <n v="0"/>
    <n v="86343.318256906598"/>
    <n v="68447.167622325636"/>
    <n v="11.141225467353266"/>
    <n v="69407.829828815113"/>
    <n v="11.15514727916265"/>
    <n v="70096.754189763218"/>
    <n v="11.161169500809448"/>
    <n v="11.291013099462994"/>
    <n v="11.139655394925986"/>
  </r>
  <r>
    <x v="4"/>
    <x v="3"/>
    <n v="653.76871874999995"/>
    <n v="133.28250000000003"/>
    <n v="69.092250000000007"/>
    <n v="50"/>
    <n v="67257.227946551138"/>
    <n v="906.14346875000001"/>
    <x v="0"/>
    <x v="3"/>
    <n v="16"/>
    <n v="2.7725887222397811"/>
    <x v="0"/>
    <n v="1"/>
    <n v="1"/>
    <n v="0"/>
    <n v="0"/>
    <n v="0"/>
    <n v="0"/>
    <n v="0"/>
    <n v="0"/>
    <n v="0"/>
    <n v="0"/>
    <n v="0"/>
    <n v="0"/>
    <n v="0"/>
    <n v="1"/>
    <n v="0"/>
    <n v="0"/>
    <n v="0"/>
    <n v="0"/>
    <n v="653.76871874999995"/>
    <n v="133.28250000000003"/>
    <n v="69.092250000000007"/>
    <n v="50"/>
    <n v="11.116279770447782"/>
    <n v="6.8511589481104371"/>
    <n v="5.2897537321735744"/>
    <n v="4.7403191910097648"/>
    <n v="4.6011966380177771"/>
    <n v="0"/>
    <n v="0"/>
    <n v="86318.927943822855"/>
    <n v="68423.070232283935"/>
    <n v="11.140967850088485"/>
    <n v="69313.077615259695"/>
    <n v="11.15387161362708"/>
    <n v="69680.505230095208"/>
    <n v="11.156377954580968"/>
    <n v="11.292345225177979"/>
    <n v="11.14383795774647"/>
  </r>
  <r>
    <x v="4"/>
    <x v="4"/>
    <n v="679.16411718749987"/>
    <n v="139.57162500000001"/>
    <n v="72.546562500000007"/>
    <n v="50"/>
    <n v="67883.83151307248"/>
    <n v="941.28230468749996"/>
    <x v="0"/>
    <x v="4"/>
    <n v="25"/>
    <n v="3.2188758248682006"/>
    <x v="0"/>
    <n v="1"/>
    <n v="1"/>
    <n v="0"/>
    <n v="0"/>
    <n v="0"/>
    <n v="0"/>
    <n v="0"/>
    <n v="0"/>
    <n v="0"/>
    <n v="0"/>
    <n v="0"/>
    <n v="0"/>
    <n v="0"/>
    <n v="1"/>
    <n v="0"/>
    <n v="0"/>
    <n v="0"/>
    <n v="0"/>
    <n v="679.16411718749987"/>
    <n v="139.57162500000001"/>
    <n v="72.546562500000007"/>
    <n v="50"/>
    <n v="11.12555316314517"/>
    <n v="6.8776783162049586"/>
    <n v="5.3209772355835687"/>
    <n v="4.7700492224592805"/>
    <n v="4.6011966380177771"/>
    <n v="0"/>
    <n v="0"/>
    <n v="86294.537630739113"/>
    <n v="68398.972842242234"/>
    <n v="11.140710232823706"/>
    <n v="69219.504100380102"/>
    <n v="11.152612893293202"/>
    <n v="69357.637453526564"/>
    <n v="11.15266134258427"/>
    <n v="11.293860560524349"/>
    <n v="11.148217326524538"/>
  </r>
  <r>
    <x v="4"/>
    <x v="5"/>
    <n v="708.01719679687483"/>
    <n v="146.36270625"/>
    <n v="76.173860624999989"/>
    <n v="50"/>
    <n v="68170.827573119226"/>
    <n v="980.55376367187478"/>
    <x v="0"/>
    <x v="5"/>
    <n v="36"/>
    <n v="3.5835189384561099"/>
    <x v="0"/>
    <n v="2"/>
    <n v="0"/>
    <n v="1"/>
    <n v="0"/>
    <n v="0"/>
    <n v="0"/>
    <n v="0"/>
    <n v="0"/>
    <n v="0"/>
    <n v="0"/>
    <n v="0"/>
    <n v="0"/>
    <n v="0"/>
    <n v="1"/>
    <n v="0"/>
    <n v="0"/>
    <n v="0"/>
    <n v="0"/>
    <n v="708.01719679687483"/>
    <n v="146.36270625"/>
    <n v="76.173860624999989"/>
    <n v="50"/>
    <n v="11.129772004126465"/>
    <n v="6.9069789055307993"/>
    <n v="5.3536328235124131"/>
    <n v="4.8003449889645058"/>
    <n v="4.6011966380177771"/>
    <n v="0"/>
    <n v="0"/>
    <n v="85220.436361606684"/>
    <n v="67322.764780461206"/>
    <n v="11.128758423035514"/>
    <n v="68195.144654976888"/>
    <n v="11.14142301715189"/>
    <n v="68651.528311823466"/>
    <n v="11.145112053872284"/>
    <n v="11.295525378106488"/>
    <n v="11.152737432322338"/>
  </r>
  <r>
    <x v="4"/>
    <x v="6"/>
    <n v="739.84446826171859"/>
    <n v="153.58709156250001"/>
    <n v="79.982550656249998"/>
    <n v="50"/>
    <n v="68819.140259318636"/>
    <n v="1023.4141104804685"/>
    <x v="0"/>
    <x v="6"/>
    <n v="49"/>
    <n v="3.8918202981106265"/>
    <x v="0"/>
    <n v="2"/>
    <n v="0"/>
    <n v="1"/>
    <n v="0"/>
    <n v="0"/>
    <n v="0"/>
    <n v="0"/>
    <n v="0"/>
    <n v="0"/>
    <n v="0"/>
    <n v="0"/>
    <n v="0"/>
    <n v="0"/>
    <n v="1"/>
    <n v="0"/>
    <n v="0"/>
    <n v="0"/>
    <n v="0"/>
    <n v="739.84446826171859"/>
    <n v="153.58709156250001"/>
    <n v="79.982550656249998"/>
    <n v="50"/>
    <n v="11.139237186674174"/>
    <n v="6.9383341426417537"/>
    <n v="5.3872398126140242"/>
    <n v="4.8311978505253528"/>
    <n v="4.6011966380177771"/>
    <n v="0"/>
    <n v="0"/>
    <n v="85196.046048522941"/>
    <n v="67298.66739041952"/>
    <n v="11.128500805770734"/>
    <n v="68103.928537448926"/>
    <n v="11.140198187221394"/>
    <n v="68428.486745265764"/>
    <n v="11.142544566429464"/>
    <n v="11.297321840945004"/>
    <n v="11.157368842767895"/>
  </r>
  <r>
    <x v="4"/>
    <x v="7"/>
    <n v="774.33517981230443"/>
    <n v="161.21957114062502"/>
    <n v="83.981677889062496"/>
    <n v="50"/>
    <n v="69472.370457369412"/>
    <n v="1069.5364288419919"/>
    <x v="0"/>
    <x v="7"/>
    <n v="64"/>
    <n v="4.1588830833596715"/>
    <x v="0"/>
    <n v="2"/>
    <n v="0"/>
    <n v="1"/>
    <n v="0"/>
    <n v="0"/>
    <n v="0"/>
    <n v="0"/>
    <n v="0"/>
    <n v="0"/>
    <n v="0"/>
    <n v="0"/>
    <n v="0"/>
    <n v="0"/>
    <n v="1"/>
    <n v="0"/>
    <n v="0"/>
    <n v="0"/>
    <n v="0"/>
    <n v="774.33517981230443"/>
    <n v="161.21957114062502"/>
    <n v="83.981677889062496"/>
    <n v="50"/>
    <n v="11.148684405133997"/>
    <n v="6.9712387852221376"/>
    <n v="5.4215595050825218"/>
    <n v="4.8626004657911954"/>
    <n v="4.6011966380177771"/>
    <n v="0"/>
    <n v="0"/>
    <n v="85171.655735439199"/>
    <n v="67274.570000377818"/>
    <n v="11.128243188505953"/>
    <n v="68013.891118596803"/>
    <n v="11.138990302492587"/>
    <n v="68235.279352155456"/>
    <n v="11.140320507643803"/>
    <n v="11.299241117265884"/>
    <n v="11.162095197018022"/>
  </r>
  <r>
    <x v="4"/>
    <x v="8"/>
    <n v="811.30088049916969"/>
    <n v="169.25711219765626"/>
    <n v="88.180761753515625"/>
    <n v="50"/>
    <n v="70128.652299213732"/>
    <n v="1118.7387544503415"/>
    <x v="0"/>
    <x v="8"/>
    <n v="81"/>
    <n v="4.3944491546724391"/>
    <x v="0"/>
    <n v="2"/>
    <n v="0"/>
    <n v="1"/>
    <n v="0"/>
    <n v="0"/>
    <n v="0"/>
    <n v="0"/>
    <n v="0"/>
    <n v="0"/>
    <n v="0"/>
    <n v="0"/>
    <n v="0"/>
    <n v="0"/>
    <n v="1"/>
    <n v="0"/>
    <n v="0"/>
    <n v="0"/>
    <n v="0"/>
    <n v="811.30088049916969"/>
    <n v="169.25711219765626"/>
    <n v="88.180761753515625"/>
    <n v="50"/>
    <n v="11.158086724166976"/>
    <n v="7.0053425111981635"/>
    <n v="5.4564708730083353"/>
    <n v="4.8945451669023052"/>
    <n v="4.6011966380177771"/>
    <n v="0"/>
    <n v="0"/>
    <n v="85147.265422355456"/>
    <n v="67250.472610336117"/>
    <n v="11.127985571241174"/>
    <n v="67925.032398420488"/>
    <n v="11.137799362965472"/>
    <n v="68064.858353583404"/>
    <n v="11.138358748763702"/>
    <n v="11.301279704632517"/>
    <n v="11.166906892625237"/>
  </r>
  <r>
    <x v="4"/>
    <x v="9"/>
    <n v="850.64018371150314"/>
    <n v="177.70824905753909"/>
    <n v="92.589799838191425"/>
    <n v="60.036705394344125"/>
    <n v="71831.674638119133"/>
    <n v="1180.9749380015778"/>
    <x v="0"/>
    <x v="9"/>
    <n v="100"/>
    <n v="4.6051701859880918"/>
    <x v="0"/>
    <n v="3"/>
    <n v="0"/>
    <n v="0"/>
    <n v="1"/>
    <n v="0"/>
    <n v="0"/>
    <n v="0"/>
    <n v="0"/>
    <n v="0"/>
    <n v="0"/>
    <n v="0"/>
    <n v="0"/>
    <n v="0"/>
    <n v="1"/>
    <n v="0"/>
    <n v="0"/>
    <n v="0"/>
    <n v="0"/>
    <n v="850.64018371150314"/>
    <n v="177.70824905753909"/>
    <n v="92.589799838191425"/>
    <n v="60.036705394344125"/>
    <n v="11.182080808706578"/>
    <n v="7.0404023311106281"/>
    <n v="5.4919098952825083"/>
    <n v="4.9270238306035443"/>
    <n v="4.6972035392820075"/>
    <n v="0"/>
    <n v="0"/>
    <n v="84207.664237690245"/>
    <n v="66308.764633022467"/>
    <n v="11.116920686186671"/>
    <n v="66875.746485819152"/>
    <n v="11.125204464406083"/>
    <n v="67165.447730238113"/>
    <n v="11.127922978699212"/>
    <n v="11.305038380740012"/>
    <n v="11.183733382458048"/>
  </r>
  <r>
    <x v="4"/>
    <x v="10"/>
    <n v="892.31417432824094"/>
    <n v="186.58780213541604"/>
    <n v="97.219289829801014"/>
    <n v="51.00367053943441"/>
    <n v="71559.812661768796"/>
    <n v="1227.1249368328922"/>
    <x v="0"/>
    <x v="10"/>
    <n v="121"/>
    <n v="4.7957905455967413"/>
    <x v="0"/>
    <n v="3"/>
    <n v="0"/>
    <n v="0"/>
    <n v="1"/>
    <n v="0"/>
    <n v="0"/>
    <n v="0"/>
    <n v="0"/>
    <n v="0"/>
    <n v="0"/>
    <n v="0"/>
    <n v="0"/>
    <n v="0"/>
    <n v="1"/>
    <n v="0"/>
    <n v="0"/>
    <n v="0"/>
    <n v="0"/>
    <n v="892.31417432824094"/>
    <n v="186.58780213541604"/>
    <n v="97.219289829801014"/>
    <n v="51.00367053943441"/>
    <n v="11.178288919700961"/>
    <n v="7.0762490928283803"/>
    <n v="5.5278400794946778"/>
    <n v="4.9600278957153385"/>
    <n v="4.6112228729851399"/>
    <n v="0"/>
    <n v="0"/>
    <n v="84183.273924606503"/>
    <n v="66284.667242980766"/>
    <n v="11.116663068921891"/>
    <n v="66789.245162994484"/>
    <n v="11.12404741528235"/>
    <n v="67027.542844990268"/>
    <n v="11.126335520959197"/>
    <n v="11.305876193301808"/>
    <n v="11.178010602443289"/>
  </r>
  <r>
    <x v="4"/>
    <x v="11"/>
    <n v="936.32927004646672"/>
    <n v="195.91426255468684"/>
    <n v="102.08025432126105"/>
    <n v="50.100367053943444"/>
    <n v="72117.989348638366"/>
    <n v="1284.4241539763582"/>
    <x v="0"/>
    <x v="11"/>
    <n v="144"/>
    <n v="4.9698132995760007"/>
    <x v="0"/>
    <n v="3"/>
    <n v="0"/>
    <n v="0"/>
    <n v="1"/>
    <n v="0"/>
    <n v="0"/>
    <n v="0"/>
    <n v="0"/>
    <n v="0"/>
    <n v="0"/>
    <n v="0"/>
    <n v="0"/>
    <n v="0"/>
    <n v="1"/>
    <n v="0"/>
    <n v="0"/>
    <n v="0"/>
    <n v="0"/>
    <n v="936.32927004646672"/>
    <n v="195.91426255468684"/>
    <n v="102.08025432126105"/>
    <n v="50.100367053943444"/>
    <n v="11.186058797680678"/>
    <n v="7.1127641880354533"/>
    <n v="5.5642381773611094"/>
    <n v="4.9935483956272275"/>
    <n v="4.6022037972690768"/>
    <n v="0"/>
    <n v="0"/>
    <n v="84158.88361152276"/>
    <n v="66260.569852939079"/>
    <n v="11.11640545165711"/>
    <n v="66703.922538845625"/>
    <n v="11.122907311360306"/>
    <n v="66901.645548566681"/>
    <n v="11.124886285587328"/>
    <n v="11.308135191370056"/>
    <n v="11.181927817105965"/>
  </r>
  <r>
    <x v="4"/>
    <x v="12"/>
    <n v="982.72530445005975"/>
    <n v="205.7085108386712"/>
    <n v="107.18426703732111"/>
    <n v="75.214235622253241"/>
    <n v="75099.379073254109"/>
    <n v="1370.8323179483054"/>
    <x v="0"/>
    <x v="12"/>
    <n v="169"/>
    <n v="5.1298987149230735"/>
    <x v="0"/>
    <n v="3"/>
    <n v="0"/>
    <n v="0"/>
    <n v="1"/>
    <n v="0"/>
    <n v="0"/>
    <n v="0"/>
    <n v="0"/>
    <n v="0"/>
    <n v="0"/>
    <n v="0"/>
    <n v="0"/>
    <n v="0"/>
    <n v="1"/>
    <n v="0"/>
    <n v="0"/>
    <n v="0"/>
    <n v="0"/>
    <n v="982.72530445005975"/>
    <n v="205.7085108386712"/>
    <n v="107.18426703732111"/>
    <n v="75.214235622253241"/>
    <n v="11.226567569718766"/>
    <n v="7.1498634873792124"/>
    <n v="5.6010872803820657"/>
    <n v="5.0275759928281412"/>
    <n v="4.8268540263207278"/>
    <n v="0"/>
    <n v="0"/>
    <n v="84134.493298439018"/>
    <n v="66236.472462897378"/>
    <n v="11.116147834392331"/>
    <n v="66619.778613372589"/>
    <n v="11.121784152639954"/>
    <n v="66785.831262628839"/>
    <n v="11.123553118279398"/>
    <n v="11.314673074784972"/>
    <n v="11.214964345017016"/>
  </r>
  <r>
    <x v="4"/>
    <x v="13"/>
    <n v="1018.4754766867501"/>
    <n v="211.68314877627665"/>
    <n v="108.66443072497906"/>
    <n v="77.563389596512948"/>
    <n v="75585.969587392785"/>
    <n v="1416.3864457845186"/>
    <x v="0"/>
    <x v="13"/>
    <n v="196"/>
    <n v="5.2781146592305168"/>
    <x v="0"/>
    <n v="4"/>
    <n v="0"/>
    <n v="0"/>
    <n v="0"/>
    <n v="1"/>
    <n v="0"/>
    <n v="0"/>
    <n v="0"/>
    <n v="0"/>
    <n v="0"/>
    <n v="0"/>
    <n v="0"/>
    <n v="0"/>
    <n v="1"/>
    <n v="0"/>
    <n v="0"/>
    <n v="0"/>
    <n v="0"/>
    <n v="1018.4754766867501"/>
    <n v="211.68314877627665"/>
    <n v="108.66443072497906"/>
    <n v="77.563389596512948"/>
    <n v="11.233025957475789"/>
    <n v="7.1775397972529502"/>
    <n v="5.6229166643657642"/>
    <n v="5.0372312298504651"/>
    <n v="4.8454997930573356"/>
    <n v="0"/>
    <n v="0"/>
    <n v="83741.786279165899"/>
    <n v="65845.014390221011"/>
    <n v="11.112737498388848"/>
    <n v="66258.38495723989"/>
    <n v="11.118796218669241"/>
    <n v="66403.245074189123"/>
    <n v="11.120160598327253"/>
    <n v="11.316568694785458"/>
    <n v="11.219521514769266"/>
  </r>
  <r>
    <x v="4"/>
    <x v="14"/>
    <n v="1046.8062748881507"/>
    <n v="215.75875667864881"/>
    <n v="109.79190713395734"/>
    <n v="57.06691989302157"/>
    <n v="74063.798166745852"/>
    <n v="1429.4238585937783"/>
    <x v="0"/>
    <x v="14"/>
    <n v="225"/>
    <n v="5.4161004022044201"/>
    <x v="0"/>
    <n v="4"/>
    <n v="0"/>
    <n v="0"/>
    <n v="0"/>
    <n v="1"/>
    <n v="0"/>
    <n v="0"/>
    <n v="0"/>
    <n v="0"/>
    <n v="0"/>
    <n v="0"/>
    <n v="0"/>
    <n v="0"/>
    <n v="1"/>
    <n v="0"/>
    <n v="0"/>
    <n v="0"/>
    <n v="0"/>
    <n v="1046.8062748881507"/>
    <n v="215.75875667864881"/>
    <n v="109.79190713395734"/>
    <n v="57.06691989302157"/>
    <n v="11.212682138147791"/>
    <n v="7.1989409610742845"/>
    <n v="5.6375388295017377"/>
    <n v="5.0445238099901779"/>
    <n v="4.6697432706429343"/>
    <n v="0"/>
    <n v="0"/>
    <n v="83717.395966082157"/>
    <n v="65820.91700017931"/>
    <n v="11.112479881124068"/>
    <n v="66176.598429118501"/>
    <n v="11.11770695035227"/>
    <n v="66303.418864178195"/>
    <n v="11.119011473773373"/>
    <n v="11.314400584885146"/>
    <n v="11.199323631631019"/>
  </r>
  <r>
    <x v="4"/>
    <x v="15"/>
    <n v="845.26439242170545"/>
    <n v="157.8793783393244"/>
    <n v="55.979190713395738"/>
    <n v="59.948331016009469"/>
    <n v="68011.983581970839"/>
    <n v="1119.0712924904351"/>
    <x v="0"/>
    <x v="15"/>
    <n v="256"/>
    <n v="5.5451774444795623"/>
    <x v="0"/>
    <n v="4"/>
    <n v="0"/>
    <n v="0"/>
    <n v="0"/>
    <n v="1"/>
    <n v="0"/>
    <n v="0"/>
    <n v="0"/>
    <n v="0"/>
    <n v="0"/>
    <n v="0"/>
    <n v="0"/>
    <n v="0"/>
    <n v="1"/>
    <n v="0"/>
    <n v="0"/>
    <n v="0"/>
    <n v="0"/>
    <n v="845.26439242170545"/>
    <n v="157.8793783393244"/>
    <n v="55.979190713395738"/>
    <n v="59.948331016009469"/>
    <n v="11.127439197778342"/>
    <n v="7.035683234675373"/>
    <n v="5.4066849451700145"/>
    <n v="4.6186555936818809"/>
    <n v="4.6963971738856811"/>
    <n v="0"/>
    <n v="0"/>
    <n v="83693.005652998414"/>
    <n v="65796.819610137609"/>
    <n v="11.112222263859287"/>
    <n v="66095.990599672921"/>
    <n v="11.116634627236991"/>
    <n v="66210.037681078829"/>
    <n v="11.11793653954159"/>
    <n v="11.298696518674333"/>
    <n v="11.154069571042125"/>
  </r>
  <r>
    <x v="4"/>
    <x v="16"/>
    <n v="704.18507469519375"/>
    <n v="128.93968916966219"/>
    <n v="50.597919071339575"/>
    <n v="65.660636030978992"/>
    <n v="66633.22280449167"/>
    <n v="949.38331896717455"/>
    <x v="0"/>
    <x v="16"/>
    <n v="289"/>
    <n v="5.6664266881124323"/>
    <x v="0"/>
    <n v="4"/>
    <n v="0"/>
    <n v="0"/>
    <n v="0"/>
    <n v="1"/>
    <n v="0"/>
    <n v="0"/>
    <n v="0"/>
    <n v="0"/>
    <n v="0"/>
    <n v="0"/>
    <n v="0"/>
    <n v="0"/>
    <n v="1"/>
    <n v="0"/>
    <n v="0"/>
    <n v="0"/>
    <n v="0"/>
    <n v="704.18507469519375"/>
    <n v="128.93968916966219"/>
    <n v="50.597919071339575"/>
    <n v="65.660636030978992"/>
    <n v="11.106958573057"/>
    <n v="6.9031364342696842"/>
    <n v="5.26760954562981"/>
    <n v="4.5641023586487233"/>
    <n v="4.7472257537620326"/>
    <n v="0"/>
    <n v="0"/>
    <n v="83668.615339914671"/>
    <n v="65772.722220095908"/>
    <n v="11.111964646594508"/>
    <n v="66016.561468903164"/>
    <n v="11.115579249323401"/>
    <n v="66122.319542974874"/>
    <n v="11.11692679404184"/>
    <n v="11.29252978883413"/>
    <n v="11.148320711784857"/>
  </r>
  <r>
    <x v="4"/>
    <x v="17"/>
    <n v="605.4295522866355"/>
    <n v="114.46984458483109"/>
    <n v="50.059791907133956"/>
    <n v="72.198446825413768"/>
    <n v="66301.797083369558"/>
    <n v="842.15763560401422"/>
    <x v="0"/>
    <x v="17"/>
    <n v="324"/>
    <n v="5.780743515792329"/>
    <x v="0"/>
    <n v="4"/>
    <n v="0"/>
    <n v="0"/>
    <n v="0"/>
    <n v="1"/>
    <n v="0"/>
    <n v="0"/>
    <n v="0"/>
    <n v="0"/>
    <n v="0"/>
    <n v="0"/>
    <n v="0"/>
    <n v="0"/>
    <n v="1"/>
    <n v="0"/>
    <n v="0"/>
    <n v="0"/>
    <n v="0"/>
    <n v="605.4295522866355"/>
    <n v="114.46984458483109"/>
    <n v="50.059791907133956"/>
    <n v="72.198446825413768"/>
    <n v="11.101972281136469"/>
    <n v="6.7986502986008626"/>
    <n v="5.1900745365882059"/>
    <n v="4.5584797116765854"/>
    <n v="4.8023957938918356"/>
    <n v="0"/>
    <n v="0"/>
    <n v="83644.225026830929"/>
    <n v="65748.624830054207"/>
    <n v="11.111707029329727"/>
    <n v="65938.311036809231"/>
    <n v="11.114540816611502"/>
    <n v="66039.616682506778"/>
    <n v="11.115974780661491"/>
    <n v="11.289582319782628"/>
    <n v="11.150351867990459"/>
  </r>
  <r>
    <x v="4"/>
    <x v="18"/>
    <n v="536.30068660064489"/>
    <n v="107.23492229241555"/>
    <n v="50.005979190713397"/>
    <n v="79.415466227088828"/>
    <n v="72723.307221424024"/>
    <n v="772.95705431086276"/>
    <x v="0"/>
    <x v="18"/>
    <n v="361"/>
    <n v="5.8888779583328805"/>
    <x v="0"/>
    <n v="5"/>
    <n v="0"/>
    <n v="0"/>
    <n v="0"/>
    <n v="0"/>
    <n v="1"/>
    <n v="0"/>
    <n v="0"/>
    <n v="0"/>
    <n v="0"/>
    <n v="0"/>
    <n v="0"/>
    <n v="0"/>
    <n v="1"/>
    <n v="0"/>
    <n v="0"/>
    <n v="0"/>
    <n v="0"/>
    <n v="536.30068660064489"/>
    <n v="107.23492229241555"/>
    <n v="50.005979190713397"/>
    <n v="79.415466227088828"/>
    <n v="11.194417206659693"/>
    <n v="6.7184180711413406"/>
    <n v="5.1489295402891697"/>
    <n v="4.5579157042823937"/>
    <n v="4.8599589040147579"/>
    <n v="0"/>
    <n v="0"/>
    <n v="92464.669219614341"/>
    <n v="74566.997638468907"/>
    <n v="11.212965227500968"/>
    <n v="74619.592583951904"/>
    <n v="11.213844433841416"/>
    <n v="74866.176785830001"/>
    <n v="11.217467054129033"/>
    <n v="11.288294389161965"/>
    <n v="11.154974465194789"/>
  </r>
  <r>
    <x v="4"/>
    <x v="19"/>
    <n v="487.91048062045138"/>
    <n v="103.61746114620777"/>
    <n v="50.000597919071339"/>
    <n v="87.356730321711083"/>
    <n v="72934.513907299246"/>
    <n v="728.88527000744159"/>
    <x v="0"/>
    <x v="19"/>
    <n v="400"/>
    <n v="5.9914645471079817"/>
    <x v="0"/>
    <n v="5"/>
    <n v="0"/>
    <n v="0"/>
    <n v="0"/>
    <n v="0"/>
    <n v="1"/>
    <n v="0"/>
    <n v="0"/>
    <n v="0"/>
    <n v="0"/>
    <n v="0"/>
    <n v="0"/>
    <n v="0"/>
    <n v="1"/>
    <n v="0"/>
    <n v="0"/>
    <n v="0"/>
    <n v="0"/>
    <n v="487.91048062045138"/>
    <n v="103.61746114620777"/>
    <n v="50.000597919071339"/>
    <n v="87.356730321711083"/>
    <n v="11.197317247759628"/>
    <n v="6.6581614988295774"/>
    <n v="5.1277042791184666"/>
    <n v="4.5578592860432883"/>
    <n v="4.9196901093425298"/>
    <n v="0"/>
    <n v="0"/>
    <n v="92440.278906530599"/>
    <n v="74542.900248427206"/>
    <n v="11.212707610236189"/>
    <n v="74543.699549209618"/>
    <n v="11.212839891532898"/>
    <n v="74791.960202763847"/>
    <n v="11.21661272841741"/>
    <n v="11.288005378153668"/>
    <n v="11.160995300693486"/>
  </r>
  <r>
    <x v="4"/>
    <x v="20"/>
    <n v="454.03733643431588"/>
    <n v="101.80873057310389"/>
    <n v="50.000059791907134"/>
    <n v="96.092375101073543"/>
    <n v="73264.848164337149"/>
    <n v="701.93850190040041"/>
    <x v="0"/>
    <x v="20"/>
    <n v="441"/>
    <n v="6.089044875446846"/>
    <x v="0"/>
    <n v="5"/>
    <n v="0"/>
    <n v="0"/>
    <n v="0"/>
    <n v="0"/>
    <n v="1"/>
    <n v="0"/>
    <n v="0"/>
    <n v="0"/>
    <n v="0"/>
    <n v="0"/>
    <n v="0"/>
    <n v="0"/>
    <n v="1"/>
    <n v="0"/>
    <n v="0"/>
    <n v="0"/>
    <n v="0"/>
    <n v="454.03733643431588"/>
    <n v="101.80873057310389"/>
    <n v="50.000059791907134"/>
    <n v="96.092375101073543"/>
    <n v="11.20183621165255"/>
    <n v="6.6137117720917331"/>
    <n v="5.1169202806528293"/>
    <n v="4.5578536440443074"/>
    <n v="4.9815209462370094"/>
    <n v="0"/>
    <n v="0"/>
    <n v="92415.888593446842"/>
    <n v="74518.802858385505"/>
    <n v="11.212449992971408"/>
    <n v="74468.98521314314"/>
    <n v="11.211852294426071"/>
    <n v="74721.365414202737"/>
    <n v="11.215800094091188"/>
    <n v="11.288370495701553"/>
    <n v="11.167904885847719"/>
  </r>
  <r>
    <x v="4"/>
    <x v="21"/>
    <n v="430.32613550402112"/>
    <n v="100.90436528655195"/>
    <n v="50.000005979190718"/>
    <n v="105.70160978590005"/>
    <n v="73671.827886684419"/>
    <n v="686.93211655566381"/>
    <x v="0"/>
    <x v="21"/>
    <n v="484"/>
    <n v="6.1820849067166321"/>
    <x v="0"/>
    <n v="5"/>
    <n v="0"/>
    <n v="0"/>
    <n v="0"/>
    <n v="0"/>
    <n v="1"/>
    <n v="0"/>
    <n v="0"/>
    <n v="0"/>
    <n v="0"/>
    <n v="0"/>
    <n v="0"/>
    <n v="0"/>
    <n v="1"/>
    <n v="0"/>
    <n v="0"/>
    <n v="0"/>
    <n v="0"/>
    <n v="430.32613550402112"/>
    <n v="100.90436528655195"/>
    <n v="50.000005979190718"/>
    <n v="105.70160978590005"/>
    <n v="11.207375751187762"/>
    <n v="6.5813779302681654"/>
    <n v="5.1114843550632685"/>
    <n v="4.5578530798426584"/>
    <n v="5.0453912048265321"/>
    <n v="0"/>
    <n v="0"/>
    <n v="92391.498280363099"/>
    <n v="74494.705468343804"/>
    <n v="11.212192375706628"/>
    <n v="74395.449575752471"/>
    <n v="11.210881642520937"/>
    <n v="74654.055317516002"/>
    <n v="11.215025270677394"/>
    <n v="11.289199698194242"/>
    <n v="11.17542894556667"/>
  </r>
  <r>
    <x v="4"/>
    <x v="22"/>
    <n v="413.72829485281477"/>
    <n v="100.45218264327598"/>
    <n v="50.000000597919069"/>
    <n v="116.27177048196197"/>
    <n v="77987.628726848081"/>
    <n v="680.45224857597179"/>
    <x v="0"/>
    <x v="22"/>
    <n v="529"/>
    <n v="6.2709884318582994"/>
    <x v="0"/>
    <n v="6"/>
    <n v="0"/>
    <n v="0"/>
    <n v="0"/>
    <n v="0"/>
    <n v="0"/>
    <n v="1"/>
    <n v="0"/>
    <n v="0"/>
    <n v="0"/>
    <n v="0"/>
    <n v="0"/>
    <n v="0"/>
    <n v="1"/>
    <n v="0"/>
    <n v="0"/>
    <n v="0"/>
    <n v="0"/>
    <n v="413.72829485281477"/>
    <n v="100.45218264327598"/>
    <n v="50.000000597919069"/>
    <n v="116.27177048196197"/>
    <n v="11.264305487026407"/>
    <n v="6.5581056367275048"/>
    <n v="5.1087552709782544"/>
    <n v="4.5578530234224761"/>
    <n v="5.1112357230630536"/>
    <n v="0"/>
    <n v="0"/>
    <n v="99605.365540109051"/>
    <n v="81715.30995805675"/>
    <n v="11.289388650529448"/>
    <n v="88713.661160796546"/>
    <n v="11.35645913312146"/>
    <n v="88503.336099620981"/>
    <n v="11.353143460381151"/>
    <n v="11.290387371694145"/>
    <n v="11.183410987937002"/>
  </r>
  <r>
    <x v="4"/>
    <x v="23"/>
    <n v="402.10980639697027"/>
    <n v="100.22609132163799"/>
    <n v="50.000000059791908"/>
    <n v="127.89894750190535"/>
    <n v="78478.741645357368"/>
    <n v="680.23484528030554"/>
    <x v="0"/>
    <x v="23"/>
    <n v="576"/>
    <n v="6.3561076606958915"/>
    <x v="0"/>
    <n v="6"/>
    <n v="0"/>
    <n v="0"/>
    <n v="0"/>
    <n v="0"/>
    <n v="0"/>
    <n v="1"/>
    <n v="0"/>
    <n v="0"/>
    <n v="0"/>
    <n v="0"/>
    <n v="0"/>
    <n v="0"/>
    <n v="1"/>
    <n v="0"/>
    <n v="0"/>
    <n v="0"/>
    <n v="0"/>
    <n v="402.10980639697027"/>
    <n v="100.22609132163799"/>
    <n v="50.000000059791908"/>
    <n v="127.89894750190535"/>
    <n v="11.270583060030134"/>
    <n v="6.5414866589001459"/>
    <n v="5.1073879308822301"/>
    <n v="4.5578530177804577"/>
    <n v="5.1789840235547375"/>
    <n v="0"/>
    <n v="0"/>
    <n v="99580.975227025308"/>
    <n v="81691.212568015049"/>
    <n v="11.289131033264669"/>
    <n v="88642.482920757524"/>
    <n v="11.355522371619706"/>
    <n v="88441.756331807454"/>
    <n v="11.352434600220988"/>
    <n v="11.291876234774175"/>
    <n v="11.191758096736319"/>
  </r>
  <r>
    <x v="4"/>
    <x v="24"/>
    <n v="393.97686447787919"/>
    <n v="100.113045660819"/>
    <n v="50.000000005979189"/>
    <n v="140.68884224927061"/>
    <n v="78992.74506881852"/>
    <n v="684.77875239394791"/>
    <x v="0"/>
    <x v="24"/>
    <n v="625"/>
    <n v="6.4377516497364011"/>
    <x v="0"/>
    <n v="6"/>
    <n v="0"/>
    <n v="0"/>
    <n v="0"/>
    <n v="0"/>
    <n v="0"/>
    <n v="1"/>
    <n v="0"/>
    <n v="0"/>
    <n v="0"/>
    <n v="0"/>
    <n v="0"/>
    <n v="0"/>
    <n v="1"/>
    <n v="0"/>
    <n v="0"/>
    <n v="0"/>
    <n v="0"/>
    <n v="393.97686447787919"/>
    <n v="100.113045660819"/>
    <n v="50.000000005979189"/>
    <n v="140.68884224927061"/>
    <n v="11.277111292660189"/>
    <n v="6.529686825021451"/>
    <n v="5.1067035590874132"/>
    <n v="4.5578530172162557"/>
    <n v="5.2485611842077438"/>
    <n v="0"/>
    <n v="0"/>
    <n v="99556.584913941566"/>
    <n v="81667.115177973348"/>
    <n v="11.288873415999888"/>
    <n v="88572.48337939434"/>
    <n v="11.354602555319643"/>
    <n v="88382.690736910226"/>
    <n v="11.351754681336175"/>
    <n v="11.293637848872926"/>
    <n v="11.200412159665788"/>
  </r>
  <r>
    <x v="4"/>
    <x v="25"/>
    <n v="388.28380513451543"/>
    <n v="100.05652283040951"/>
    <n v="50.000000000597922"/>
    <n v="154.75772647391517"/>
    <n v="79522.429858447635"/>
    <n v="693.0980544394381"/>
    <x v="0"/>
    <x v="25"/>
    <n v="676"/>
    <n v="6.5161930760429643"/>
    <x v="0"/>
    <n v="6"/>
    <n v="0"/>
    <n v="0"/>
    <n v="0"/>
    <n v="0"/>
    <n v="0"/>
    <n v="1"/>
    <n v="0"/>
    <n v="0"/>
    <n v="0"/>
    <n v="0"/>
    <n v="0"/>
    <n v="0"/>
    <n v="1"/>
    <n v="0"/>
    <n v="0"/>
    <n v="0"/>
    <n v="0"/>
    <n v="388.28380513451543"/>
    <n v="100.05652283040951"/>
    <n v="50.000000000597922"/>
    <n v="154.75772647391517"/>
    <n v="11.283794397433629"/>
    <n v="6.5213433058800687"/>
    <n v="5.106361197473051"/>
    <n v="4.5578530171598359"/>
    <n v="5.3198888211271003"/>
    <n v="0"/>
    <n v="0"/>
    <n v="99532.194600857823"/>
    <n v="81643.017787931647"/>
    <n v="11.288615798735108"/>
    <n v="88503.66253670695"/>
    <n v="11.353699684221271"/>
    <n v="88325.942045869611"/>
    <n v="11.351101432913058"/>
    <n v="11.295661813939963"/>
    <n v="11.209334393980651"/>
  </r>
  <r>
    <x v="4"/>
    <x v="26"/>
    <n v="384.29866359416076"/>
    <n v="100.02826141520475"/>
    <n v="50.000000000059792"/>
    <n v="170.23349912127844"/>
    <n v="81397.374073383515"/>
    <n v="704.56042413070372"/>
    <x v="0"/>
    <x v="26"/>
    <n v="729"/>
    <n v="6.5916737320086582"/>
    <x v="0"/>
    <n v="7"/>
    <n v="0"/>
    <n v="0"/>
    <n v="0"/>
    <n v="0"/>
    <n v="0"/>
    <n v="0"/>
    <n v="1"/>
    <n v="0"/>
    <n v="0"/>
    <n v="0"/>
    <n v="0"/>
    <n v="0"/>
    <n v="1"/>
    <n v="0"/>
    <n v="0"/>
    <n v="0"/>
    <n v="0"/>
    <n v="384.29866359416076"/>
    <n v="100.02826141520475"/>
    <n v="50.000000000059792"/>
    <n v="170.23349912127844"/>
    <n v="11.307098291929538"/>
    <n v="6.5154611435206036"/>
    <n v="5.1061899727015323"/>
    <n v="4.5578530171541942"/>
    <n v="5.3928860566705206"/>
    <n v="1"/>
    <n v="0"/>
    <n v="109563.41133302249"/>
    <n v="92705.320158795425"/>
    <n v="11.391242246742271"/>
    <n v="88436.020392695398"/>
    <n v="11.352813758324588"/>
    <n v="88271.335333235402"/>
    <n v="11.350472841340888"/>
    <n v="11.161165204043732"/>
    <n v="11.227518646536765"/>
  </r>
  <r>
    <x v="4"/>
    <x v="27"/>
    <n v="381.50906451591254"/>
    <n v="100.01413070760238"/>
    <n v="50.000000000005983"/>
    <n v="187.25684903340348"/>
    <n v="81945.361400880342"/>
    <n v="718.78004425692438"/>
    <x v="0"/>
    <x v="27"/>
    <n v="784"/>
    <n v="6.6644090203504076"/>
    <x v="0"/>
    <n v="7"/>
    <n v="0"/>
    <n v="0"/>
    <n v="0"/>
    <n v="0"/>
    <n v="0"/>
    <n v="0"/>
    <n v="1"/>
    <n v="0"/>
    <n v="0"/>
    <n v="0"/>
    <n v="0"/>
    <n v="0"/>
    <n v="1"/>
    <n v="0"/>
    <n v="0"/>
    <n v="0"/>
    <n v="0"/>
    <n v="381.50906451591254"/>
    <n v="100.01413070760238"/>
    <n v="50.000000000005983"/>
    <n v="187.25684903340348"/>
    <n v="11.313807979774131"/>
    <n v="6.5113229456055839"/>
    <n v="5.1061043493202964"/>
    <n v="4.5578530171536293"/>
    <n v="5.4674704425964409"/>
    <n v="1"/>
    <n v="0"/>
    <n v="109539.02101993875"/>
    <n v="92681.222768753723"/>
    <n v="11.390984629477492"/>
    <n v="88369.556947359655"/>
    <n v="11.351944777629598"/>
    <n v="88218.714765249737"/>
    <n v="11.349867112778171"/>
    <n v="11.163726826103968"/>
    <n v="11.236900225130945"/>
  </r>
  <r>
    <x v="4"/>
    <x v="28"/>
    <n v="379.55634516113878"/>
    <n v="100.00706535380118"/>
    <n v="50.000000000000597"/>
    <n v="205.98253393674355"/>
    <n v="82498.551776380162"/>
    <n v="735.54594445168414"/>
    <x v="0"/>
    <x v="28"/>
    <n v="841"/>
    <n v="6.7345916599729483"/>
    <x v="0"/>
    <n v="7"/>
    <n v="0"/>
    <n v="0"/>
    <n v="0"/>
    <n v="0"/>
    <n v="0"/>
    <n v="0"/>
    <n v="1"/>
    <n v="0"/>
    <n v="0"/>
    <n v="0"/>
    <n v="0"/>
    <n v="0"/>
    <n v="1"/>
    <n v="0"/>
    <n v="0"/>
    <n v="0"/>
    <n v="0"/>
    <n v="379.55634516113878"/>
    <n v="100.00706535380118"/>
    <n v="50.000000000000597"/>
    <n v="205.98253393674355"/>
    <n v="11.320536017943001"/>
    <n v="6.5084159840285922"/>
    <n v="5.1060615348802605"/>
    <n v="4.5578530171535734"/>
    <n v="5.5435588209543729"/>
    <n v="1"/>
    <n v="0"/>
    <n v="109514.63070685501"/>
    <n v="92657.125378712022"/>
    <n v="11.390727012212711"/>
    <n v="88304.272200699736"/>
    <n v="11.351092742136299"/>
    <n v="88167.940918828477"/>
    <n v="11.349282642290799"/>
    <n v="11.166578496886208"/>
    <n v="11.246483296438418"/>
  </r>
  <r>
    <x v="4"/>
    <x v="29"/>
    <n v="378.18944161279711"/>
    <n v="100.00353267690059"/>
    <n v="50.000000000000057"/>
    <n v="226.58078733041791"/>
    <n v="83055.364460886092"/>
    <n v="754.77376162011569"/>
    <x v="0"/>
    <x v="29"/>
    <n v="900"/>
    <n v="6.8023947633243109"/>
    <x v="0"/>
    <n v="7"/>
    <n v="0"/>
    <n v="0"/>
    <n v="0"/>
    <n v="0"/>
    <n v="0"/>
    <n v="0"/>
    <n v="1"/>
    <n v="0"/>
    <n v="0"/>
    <n v="0"/>
    <n v="0"/>
    <n v="0"/>
    <n v="1"/>
    <n v="0"/>
    <n v="0"/>
    <n v="0"/>
    <n v="0"/>
    <n v="378.18944161279711"/>
    <n v="100.00353267690059"/>
    <n v="50.000000000000057"/>
    <n v="226.58078733041791"/>
    <n v="11.327262706102728"/>
    <n v="6.5063760711995933"/>
    <n v="5.1060401269728191"/>
    <n v="4.5578530171535672"/>
    <n v="5.6210681102446145"/>
    <n v="1"/>
    <n v="0"/>
    <n v="109490.24039377127"/>
    <n v="92633.027988670321"/>
    <n v="11.390469394947932"/>
    <n v="88240.166152715639"/>
    <n v="11.350257651844689"/>
    <n v="88118.888555238809"/>
    <n v="11.348717988224291"/>
    <n v="11.16974164725551"/>
    <n v="11.256252851509696"/>
  </r>
  <r>
    <x v="4"/>
    <x v="30"/>
    <n v="377.23260912895796"/>
    <n v="100.0017663384503"/>
    <n v="50.000000000000007"/>
    <n v="249.23886606345968"/>
    <n v="83614.702722174232"/>
    <n v="776.47324153086799"/>
    <x v="0"/>
    <x v="30"/>
    <n v="961"/>
    <n v="6.8679744089702925"/>
    <x v="0"/>
    <n v="7"/>
    <n v="0"/>
    <n v="0"/>
    <n v="0"/>
    <n v="0"/>
    <n v="0"/>
    <n v="0"/>
    <n v="1"/>
    <n v="0"/>
    <n v="0"/>
    <n v="0"/>
    <n v="0"/>
    <n v="0"/>
    <n v="1"/>
    <n v="0"/>
    <n v="0"/>
    <n v="0"/>
    <n v="0"/>
    <n v="377.23260912895796"/>
    <n v="100.0017663384503"/>
    <n v="50.000000000000007"/>
    <n v="249.23886606345968"/>
    <n v="11.333974653491966"/>
    <n v="6.504945652231342"/>
    <n v="5.106029422847234"/>
    <n v="4.5578530171535672"/>
    <n v="5.6999160084199643"/>
    <n v="1"/>
    <n v="0"/>
    <n v="109465.85008068752"/>
    <n v="92608.93059862862"/>
    <n v="11.390211777683151"/>
    <n v="88177.238803407367"/>
    <n v="11.34943950675477"/>
    <n v="88071.444758962432"/>
    <n v="11.348171850779782"/>
    <n v="11.173242226954113"/>
    <n v="11.266195544508168"/>
  </r>
  <r>
    <x v="4"/>
    <x v="31"/>
    <n v="376.56282639027057"/>
    <n v="100.00088316922515"/>
    <n v="50"/>
    <n v="274.16275266980568"/>
    <n v="84406.366981592728"/>
    <n v="800.72646222930143"/>
    <x v="0"/>
    <x v="31"/>
    <n v="1024"/>
    <n v="6.9314718055994531"/>
    <x v="0"/>
    <n v="8"/>
    <n v="0"/>
    <n v="0"/>
    <n v="0"/>
    <n v="0"/>
    <n v="0"/>
    <n v="0"/>
    <n v="0"/>
    <n v="1"/>
    <n v="0"/>
    <n v="0"/>
    <n v="0"/>
    <n v="0"/>
    <n v="1"/>
    <n v="0"/>
    <n v="0"/>
    <n v="0"/>
    <n v="0"/>
    <n v="376.56282639027057"/>
    <n v="100.00088316922515"/>
    <n v="50"/>
    <n v="274.16275266980568"/>
    <n v="11.343398115909263"/>
    <n v="6.5039431401301648"/>
    <n v="5.1060240707414746"/>
    <n v="4.5578530171535672"/>
    <n v="5.780021608002869"/>
    <n v="1"/>
    <n v="0"/>
    <n v="111765.02737732201"/>
    <n v="92584.833208586933"/>
    <n v="11.389954160418371"/>
    <n v="88115.490152774903"/>
    <n v="11.348638306866542"/>
    <n v="88025.507372139429"/>
    <n v="11.34764305399251"/>
    <n v="11.177110391957681"/>
    <n v="11.276299218429196"/>
  </r>
  <r>
    <x v="4"/>
    <x v="32"/>
    <n v="376.0939784731894"/>
    <n v="100.00044158461257"/>
    <n v="50"/>
    <n v="72.416275266980563"/>
    <n v="76820.729582058499"/>
    <n v="598.51069532478255"/>
    <x v="0"/>
    <x v="32"/>
    <n v="1089"/>
    <n v="6.9930151229329605"/>
    <x v="0"/>
    <n v="8"/>
    <n v="0"/>
    <n v="0"/>
    <n v="0"/>
    <n v="0"/>
    <n v="0"/>
    <n v="0"/>
    <n v="0"/>
    <n v="1"/>
    <n v="0"/>
    <n v="0"/>
    <n v="0"/>
    <n v="0"/>
    <n v="1"/>
    <n v="0"/>
    <n v="0"/>
    <n v="0"/>
    <n v="0"/>
    <n v="376.0939784731894"/>
    <n v="100.00044158461257"/>
    <n v="50"/>
    <n v="72.416275266980563"/>
    <n v="11.24922979914793"/>
    <n v="6.5032407831861816"/>
    <n v="5.1060213946778532"/>
    <n v="4.5578530171535672"/>
    <n v="4.8041825798785069"/>
    <n v="1"/>
    <n v="0"/>
    <n v="111740.63706423827"/>
    <n v="92560.735818545232"/>
    <n v="11.389696543153592"/>
    <n v="88054.920200818262"/>
    <n v="11.347854052180006"/>
    <n v="87980.983669990965"/>
    <n v="11.347130530484277"/>
    <n v="11.144825875137364"/>
    <n v="11.155132176420096"/>
  </r>
  <r>
    <x v="4"/>
    <x v="33"/>
    <n v="375.76578493123253"/>
    <n v="100.00022079230629"/>
    <n v="50"/>
    <n v="52.241627526698053"/>
    <n v="74974.478287262362"/>
    <n v="578.00763325023684"/>
    <x v="0"/>
    <x v="33"/>
    <n v="1156"/>
    <n v="7.0527210492323231"/>
    <x v="0"/>
    <n v="8"/>
    <n v="0"/>
    <n v="0"/>
    <n v="0"/>
    <n v="0"/>
    <n v="0"/>
    <n v="0"/>
    <n v="0"/>
    <n v="1"/>
    <n v="0"/>
    <n v="0"/>
    <n v="0"/>
    <n v="0"/>
    <n v="1"/>
    <n v="0"/>
    <n v="0"/>
    <n v="0"/>
    <n v="0"/>
    <n v="375.76578493123253"/>
    <n v="100.00022079230629"/>
    <n v="50"/>
    <n v="52.241627526698053"/>
    <n v="11.224903045103668"/>
    <n v="6.5027488396437327"/>
    <n v="5.1060200566433567"/>
    <n v="4.5578530171535672"/>
    <n v="4.6234526499824193"/>
    <n v="1"/>
    <n v="0"/>
    <n v="111716.24675115453"/>
    <n v="92536.638428503531"/>
    <n v="11.389438925888811"/>
    <n v="87995.528947537445"/>
    <n v="11.34708674269516"/>
    <n v="87937.789234035474"/>
    <n v="11.346633308492757"/>
    <n v="11.141507498569272"/>
    <n v="11.132814468354919"/>
  </r>
  <r>
    <x v="4"/>
    <x v="34"/>
    <n v="375.53604945186271"/>
    <n v="100.00011039615315"/>
    <n v="50"/>
    <n v="50.224162752669805"/>
    <n v="74768.976454831005"/>
    <n v="575.76032260068564"/>
    <x v="0"/>
    <x v="34"/>
    <n v="1225"/>
    <n v="7.110696122978827"/>
    <x v="0"/>
    <n v="8"/>
    <n v="0"/>
    <n v="0"/>
    <n v="0"/>
    <n v="0"/>
    <n v="0"/>
    <n v="0"/>
    <n v="0"/>
    <n v="1"/>
    <n v="0"/>
    <n v="0"/>
    <n v="0"/>
    <n v="0"/>
    <n v="1"/>
    <n v="0"/>
    <n v="0"/>
    <n v="0"/>
    <n v="0"/>
    <n v="375.53604945186271"/>
    <n v="100.00011039615315"/>
    <n v="50"/>
    <n v="50.224162752669805"/>
    <n v="11.222158324650978"/>
    <n v="6.5024043351122973"/>
    <n v="5.1060193876254374"/>
    <n v="4.5578530171535672"/>
    <n v="4.6034446617791493"/>
    <n v="1"/>
    <n v="0"/>
    <n v="111691.85643807078"/>
    <n v="92512.54103846183"/>
    <n v="11.389181308624032"/>
    <n v="87937.316392932436"/>
    <n v="11.346336378412005"/>
    <n v="87895.846988681093"/>
    <n v="11.346150500781473"/>
    <n v="11.141087525686016"/>
    <n v="11.130479082657363"/>
  </r>
  <r>
    <x v="4"/>
    <x v="35"/>
    <n v="375.37523461630389"/>
    <n v="100.00005519807658"/>
    <n v="50"/>
    <n v="50.022416275266977"/>
    <n v="71670.897636630936"/>
    <n v="575.3977060896475"/>
    <x v="0"/>
    <x v="35"/>
    <n v="1296"/>
    <n v="7.1670378769122198"/>
    <x v="0"/>
    <n v="9"/>
    <n v="0"/>
    <n v="0"/>
    <n v="0"/>
    <n v="0"/>
    <n v="0"/>
    <n v="0"/>
    <n v="0"/>
    <n v="0"/>
    <n v="1"/>
    <n v="0"/>
    <n v="0"/>
    <n v="0"/>
    <n v="1"/>
    <n v="0"/>
    <n v="0"/>
    <n v="0"/>
    <n v="0"/>
    <n v="375.37523461630389"/>
    <n v="100.00005519807658"/>
    <n v="50"/>
    <n v="50.022416275266977"/>
    <n v="11.179840053489286"/>
    <n v="6.5021631113042186"/>
    <n v="5.1060190531163094"/>
    <n v="4.5578530171535672"/>
    <n v="4.6014216679427733"/>
    <n v="1"/>
    <n v="0"/>
    <n v="102291.61539599948"/>
    <n v="84400.632224314046"/>
    <n v="11.311396975628297"/>
    <n v="87880.282537003266"/>
    <n v="11.34560295933054"/>
    <n v="87855.086373567377"/>
    <n v="11.345681295112408"/>
    <n v="11.140958643774878"/>
    <n v="11.13038064629345"/>
  </r>
  <r>
    <x v="4"/>
    <x v="36"/>
    <n v="375.26266423141271"/>
    <n v="100.00002759903829"/>
    <n v="50"/>
    <n v="50.002241627526701"/>
    <n v="71688.743673398742"/>
    <n v="575.26493345797769"/>
    <x v="0"/>
    <x v="36"/>
    <n v="1369"/>
    <n v="7.2218358252884487"/>
    <x v="0"/>
    <n v="9"/>
    <n v="0"/>
    <n v="0"/>
    <n v="0"/>
    <n v="0"/>
    <n v="0"/>
    <n v="0"/>
    <n v="0"/>
    <n v="0"/>
    <n v="1"/>
    <n v="0"/>
    <n v="0"/>
    <n v="0"/>
    <n v="1"/>
    <n v="0"/>
    <n v="0"/>
    <n v="0"/>
    <n v="0"/>
    <n v="375.26266423141271"/>
    <n v="100.00002759903829"/>
    <n v="50"/>
    <n v="50.002241627526701"/>
    <n v="11.18008902226037"/>
    <n v="6.50199422000947"/>
    <n v="5.1060188858617037"/>
    <n v="4.5578530171535672"/>
    <n v="4.6012191432891445"/>
    <n v="1"/>
    <n v="0"/>
    <n v="102267.22508291574"/>
    <n v="84376.534834272345"/>
    <n v="11.311139358363516"/>
    <n v="87824.427379749905"/>
    <n v="11.344886485450765"/>
    <n v="87815.442629330646"/>
    <n v="11.345224946024276"/>
    <n v="11.140859745304448"/>
    <n v="11.130509277916454"/>
  </r>
  <r>
    <x v="4"/>
    <x v="37"/>
    <n v="375.18386496198889"/>
    <n v="100.00001379951914"/>
    <n v="50"/>
    <n v="50.000224162752673"/>
    <n v="71708.869222632071"/>
    <n v="575.18410292426074"/>
    <x v="0"/>
    <x v="37"/>
    <n v="1444"/>
    <n v="7.2751723194527713"/>
    <x v="0"/>
    <n v="9"/>
    <n v="0"/>
    <n v="0"/>
    <n v="0"/>
    <n v="0"/>
    <n v="0"/>
    <n v="0"/>
    <n v="0"/>
    <n v="0"/>
    <n v="1"/>
    <n v="0"/>
    <n v="0"/>
    <n v="0"/>
    <n v="1"/>
    <n v="0"/>
    <n v="0"/>
    <n v="0"/>
    <n v="0"/>
    <n v="375.18386496198889"/>
    <n v="100.00001379951914"/>
    <n v="50"/>
    <n v="50.000224162752673"/>
    <n v="11.180369717998033"/>
    <n v="6.5018759791289122"/>
    <n v="5.1060188022343906"/>
    <n v="4.5578530171535672"/>
    <n v="4.6011988885677058"/>
    <n v="1"/>
    <n v="0"/>
    <n v="102242.834769832"/>
    <n v="84352.437444230643"/>
    <n v="11.310881741098736"/>
    <n v="87769.750921172352"/>
    <n v="11.344186956772683"/>
    <n v="87776.856178636954"/>
    <n v="11.344780767707435"/>
    <n v="11.140764456679015"/>
    <n v="11.130661092283697"/>
  </r>
  <r>
    <x v="4"/>
    <x v="38"/>
    <n v="375.12870547339219"/>
    <n v="100.00000689975957"/>
    <n v="50"/>
    <n v="50.000022416275272"/>
    <n v="71729.346323116552"/>
    <n v="575.12873478942697"/>
    <x v="0"/>
    <x v="38"/>
    <n v="1521"/>
    <n v="7.3271232922592926"/>
    <x v="0"/>
    <n v="9"/>
    <n v="0"/>
    <n v="0"/>
    <n v="0"/>
    <n v="0"/>
    <n v="0"/>
    <n v="0"/>
    <n v="0"/>
    <n v="0"/>
    <n v="1"/>
    <n v="0"/>
    <n v="0"/>
    <n v="0"/>
    <n v="1"/>
    <n v="0"/>
    <n v="0"/>
    <n v="0"/>
    <n v="0"/>
    <n v="375.12870547339219"/>
    <n v="100.00000689975957"/>
    <n v="50"/>
    <n v="50.000022416275272"/>
    <n v="11.180655236059531"/>
    <n v="6.5017932021930953"/>
    <n v="5.1060187604207306"/>
    <n v="4.5578530171535672"/>
    <n v="4.6011968630729978"/>
    <n v="1"/>
    <n v="0"/>
    <n v="102218.44445674826"/>
    <n v="84328.340054188942"/>
    <n v="11.310624123833957"/>
    <n v="87716.253161270637"/>
    <n v="11.343504373296289"/>
    <n v="87739.272087629535"/>
    <n v="11.344348127804478"/>
    <n v="11.140669956818966"/>
    <n v="11.130815538437121"/>
  </r>
  <r>
    <x v="4"/>
    <x v="39"/>
    <n v="375.09009383137453"/>
    <n v="100.00000344987978"/>
    <n v="50"/>
    <n v="50.000002241627527"/>
    <n v="64051.450048591127"/>
    <n v="575.09009952288181"/>
    <x v="0"/>
    <x v="39"/>
    <n v="1600"/>
    <n v="7.3777589082278725"/>
    <x v="0"/>
    <n v="10"/>
    <n v="0"/>
    <n v="0"/>
    <n v="0"/>
    <n v="0"/>
    <n v="0"/>
    <n v="0"/>
    <n v="0"/>
    <n v="0"/>
    <n v="0"/>
    <n v="1"/>
    <n v="0"/>
    <n v="0"/>
    <n v="1"/>
    <n v="0"/>
    <n v="0"/>
    <n v="0"/>
    <n v="0"/>
    <n v="375.09009383137453"/>
    <n v="100.00000344987978"/>
    <n v="50"/>
    <n v="50.000002241627527"/>
    <n v="11.067441946390881"/>
    <n v="6.5017352542608018"/>
    <n v="5.1060187395139005"/>
    <n v="4.5578530171535672"/>
    <n v="4.6011966605233017"/>
    <n v="1"/>
    <n v="0"/>
    <n v="88741.395299572498"/>
    <n v="70851.974384111294"/>
    <n v="11.165451011859597"/>
    <n v="70771.694680824672"/>
    <n v="11.164355181370237"/>
    <n v="70833.085224484006"/>
    <n v="11.16573451125779"/>
    <n v="11.140575835147194"/>
    <n v="11.130970466774901"/>
  </r>
  <r>
    <x v="4"/>
    <x v="40"/>
    <n v="375.0630656819622"/>
    <n v="100.00000172493989"/>
    <n v="50"/>
    <n v="50.000000224162754"/>
    <n v="64072.121446724952"/>
    <n v="575.06306763106477"/>
    <x v="0"/>
    <x v="40"/>
    <n v="1681"/>
    <n v="7.4271441334086159"/>
    <x v="0"/>
    <n v="10"/>
    <n v="0"/>
    <n v="0"/>
    <n v="0"/>
    <n v="0"/>
    <n v="0"/>
    <n v="0"/>
    <n v="0"/>
    <n v="0"/>
    <n v="0"/>
    <n v="1"/>
    <n v="0"/>
    <n v="0"/>
    <n v="1"/>
    <n v="0"/>
    <n v="0"/>
    <n v="0"/>
    <n v="0"/>
    <n v="375.0630656819622"/>
    <n v="100.00000172493989"/>
    <n v="50"/>
    <n v="50.000000224162754"/>
    <n v="11.067764625474393"/>
    <n v="6.5016946887101152"/>
    <n v="5.1060187290604855"/>
    <n v="4.5578530171535672"/>
    <n v="4.6011966402683298"/>
    <n v="1"/>
    <n v="0"/>
    <n v="88717.004986488755"/>
    <n v="70827.876994069607"/>
    <n v="11.165193394594816"/>
    <n v="70720.554318274575"/>
    <n v="11.163706488297226"/>
    <n v="70797.357331485211"/>
    <n v="11.165323238515905"/>
    <n v="11.140481960745026"/>
    <n v="11.131125596502429"/>
  </r>
  <r>
    <x v="4"/>
    <x v="41"/>
    <n v="375.04414597737355"/>
    <n v="100.00000086246995"/>
    <n v="50"/>
    <n v="50.000000022416273"/>
    <n v="64092.842468036019"/>
    <n v="575.04414686225982"/>
    <x v="0"/>
    <x v="41"/>
    <n v="1764"/>
    <n v="7.4753392365667368"/>
    <x v="0"/>
    <n v="10"/>
    <n v="0"/>
    <n v="0"/>
    <n v="0"/>
    <n v="0"/>
    <n v="0"/>
    <n v="0"/>
    <n v="0"/>
    <n v="0"/>
    <n v="0"/>
    <n v="1"/>
    <n v="0"/>
    <n v="0"/>
    <n v="1"/>
    <n v="0"/>
    <n v="0"/>
    <n v="0"/>
    <n v="0"/>
    <n v="375.04414597737355"/>
    <n v="100.00000086246995"/>
    <n v="50"/>
    <n v="50.000000022416273"/>
    <n v="11.068087974708984"/>
    <n v="6.5016662918454928"/>
    <n v="5.1060187238337775"/>
    <n v="4.5578530171535672"/>
    <n v="4.6011966382428326"/>
    <n v="1"/>
    <n v="0"/>
    <n v="88692.614673405013"/>
    <n v="70803.779604027906"/>
    <n v="11.164935777330037"/>
    <n v="70670.592654400316"/>
    <n v="11.163074740425905"/>
    <n v="70762.490435922882"/>
    <n v="11.164921876931569"/>
    <n v="11.140388257651642"/>
    <n v="11.131280853523265"/>
  </r>
  <r>
    <x v="4"/>
    <x v="42"/>
    <n v="375.03090218416145"/>
    <n v="100.00000043123498"/>
    <n v="50"/>
    <n v="50.000000002241627"/>
    <n v="64113.598097829788"/>
    <n v="575.03090261763805"/>
    <x v="0"/>
    <x v="42"/>
    <n v="1849"/>
    <n v="7.5224002313871248"/>
    <x v="0"/>
    <n v="10"/>
    <n v="0"/>
    <n v="0"/>
    <n v="0"/>
    <n v="0"/>
    <n v="0"/>
    <n v="0"/>
    <n v="0"/>
    <n v="0"/>
    <n v="0"/>
    <n v="1"/>
    <n v="0"/>
    <n v="0"/>
    <n v="1"/>
    <n v="0"/>
    <n v="0"/>
    <n v="0"/>
    <n v="0"/>
    <n v="375.03090218416145"/>
    <n v="100.00000043123498"/>
    <n v="50"/>
    <n v="50.000000002241627"/>
    <n v="11.068411759222203"/>
    <n v="6.5016464135604481"/>
    <n v="5.1060187212204236"/>
    <n v="4.5578530171535672"/>
    <n v="4.6011966380402827"/>
    <n v="1"/>
    <n v="0"/>
    <n v="88668.224360321256"/>
    <n v="70779.682213986205"/>
    <n v="11.164678160065257"/>
    <n v="70621.80968920188"/>
    <n v="11.162459937756276"/>
    <n v="70728.444014524459"/>
    <n v="11.164529960031224"/>
    <n v="11.140294674279552"/>
    <n v="11.131436198248601"/>
  </r>
  <r>
    <x v="4"/>
    <x v="43"/>
    <n v="375.02163152891302"/>
    <n v="100.00000021561749"/>
    <n v="50"/>
    <n v="50.000000000224162"/>
    <n v="64134.37793943291"/>
    <n v="575.0216317447547"/>
    <x v="0"/>
    <x v="43"/>
    <n v="1936"/>
    <n v="7.568379267836522"/>
    <x v="0"/>
    <n v="10"/>
    <n v="0"/>
    <n v="0"/>
    <n v="0"/>
    <n v="0"/>
    <n v="0"/>
    <n v="0"/>
    <n v="0"/>
    <n v="0"/>
    <n v="0"/>
    <n v="1"/>
    <n v="0"/>
    <n v="0"/>
    <n v="1"/>
    <n v="0"/>
    <n v="0"/>
    <n v="0"/>
    <n v="0"/>
    <n v="375.02163152891302"/>
    <n v="100.00000021561749"/>
    <n v="50"/>
    <n v="50.000000000224162"/>
    <n v="11.06873581644988"/>
    <n v="6.5016324985258018"/>
    <n v="5.106018719913747"/>
    <n v="4.5578530171535672"/>
    <n v="4.6011966380200278"/>
    <n v="1"/>
    <n v="0"/>
    <n v="88643.834047237513"/>
    <n v="70755.584823944504"/>
    <n v="11.164420542800476"/>
    <n v="70574.205422679253"/>
    <n v="11.161862080288337"/>
    <n v="70695.180339236162"/>
    <n v="11.164147053517775"/>
    <n v="11.140201174684455"/>
    <n v="11.131591604210531"/>
  </r>
  <r>
    <x v="4"/>
    <x v="44"/>
    <n v="375.01788096771247"/>
    <n v="100.00000010780875"/>
    <n v="50"/>
    <n v="50.000000000022418"/>
    <n v="63122.536255040672"/>
    <n v="575.01788107554364"/>
    <x v="0"/>
    <x v="44"/>
    <n v="2025"/>
    <n v="7.6133249795406392"/>
    <x v="0"/>
    <n v="11"/>
    <n v="0"/>
    <n v="0"/>
    <n v="0"/>
    <n v="0"/>
    <n v="0"/>
    <n v="0"/>
    <n v="0"/>
    <n v="0"/>
    <n v="0"/>
    <n v="0"/>
    <n v="1"/>
    <n v="0"/>
    <n v="1"/>
    <n v="0"/>
    <n v="0"/>
    <n v="0"/>
    <n v="0"/>
    <n v="375.01788096771247"/>
    <n v="100.00000010780875"/>
    <n v="50"/>
    <n v="50.000000000022418"/>
    <n v="11.052833136192866"/>
    <n v="6.5016268689669774"/>
    <n v="5.1060187192604083"/>
    <n v="4.5578530171535672"/>
    <n v="4.6011966380180027"/>
    <n v="1"/>
    <n v="0"/>
    <n v="109124.38569751511"/>
    <n v="92271.567138044833"/>
    <n v="11.386605135976231"/>
    <n v="87420.019274052524"/>
    <n v="11.339764721673442"/>
    <n v="87532.218596998733"/>
    <n v="11.341964683115711"/>
    <n v="11.140107791458068"/>
    <n v="11.131747095175422"/>
  </r>
  <r>
    <x v="4"/>
    <x v="45"/>
    <n v="376.14028296384674"/>
    <n v="100.00000005390437"/>
    <n v="50"/>
    <n v="50.000000000002245"/>
    <n v="63150.199960620608"/>
    <n v="576.1402830177534"/>
    <x v="0"/>
    <x v="45"/>
    <n v="2116"/>
    <n v="7.6572827929781901"/>
    <x v="0"/>
    <n v="11"/>
    <n v="0"/>
    <n v="0"/>
    <n v="0"/>
    <n v="0"/>
    <n v="0"/>
    <n v="0"/>
    <n v="0"/>
    <n v="0"/>
    <n v="0"/>
    <n v="0"/>
    <n v="1"/>
    <n v="0"/>
    <n v="1"/>
    <n v="0"/>
    <n v="0"/>
    <n v="0"/>
    <n v="0"/>
    <n v="376.14028296384674"/>
    <n v="100.00000005390437"/>
    <n v="50"/>
    <n v="50.000000000002245"/>
    <n v="11.053271294212589"/>
    <n v="6.5033101715196864"/>
    <n v="5.1060187189337389"/>
    <n v="4.5578530171535672"/>
    <n v="4.6011966380178002"/>
    <n v="1"/>
    <n v="0"/>
    <n v="109099.99538443137"/>
    <n v="92247.469748003132"/>
    <n v="11.38634751871145"/>
    <n v="87374.772404881543"/>
    <n v="11.339200754608886"/>
    <n v="87500.417181712895"/>
    <n v="11.341598609044091"/>
    <n v="11.140038145834211"/>
    <n v="11.131919907025878"/>
  </r>
  <r>
    <x v="4"/>
    <x v="46"/>
    <n v="378.06224202400529"/>
    <n v="100.00000002695219"/>
    <n v="50"/>
    <n v="50.000000000000227"/>
    <n v="63182.680063936212"/>
    <n v="578.06224205095771"/>
    <x v="0"/>
    <x v="46"/>
    <n v="2209"/>
    <n v="7.7002952034201169"/>
    <x v="0"/>
    <n v="11"/>
    <n v="0"/>
    <n v="0"/>
    <n v="0"/>
    <n v="0"/>
    <n v="0"/>
    <n v="0"/>
    <n v="0"/>
    <n v="0"/>
    <n v="0"/>
    <n v="0"/>
    <n v="1"/>
    <n v="0"/>
    <n v="1"/>
    <n v="0"/>
    <n v="0"/>
    <n v="0"/>
    <n v="0"/>
    <n v="378.06224202400529"/>
    <n v="100.00000002695219"/>
    <n v="50"/>
    <n v="50.000000000000227"/>
    <n v="11.053785492955226"/>
    <n v="6.5061860317568252"/>
    <n v="5.1060187187704047"/>
    <n v="4.5578530171535672"/>
    <n v="4.6011966380177798"/>
    <n v="1"/>
    <n v="0"/>
    <n v="109075.60507134763"/>
    <n v="92223.372357961431"/>
    <n v="11.38608990144667"/>
    <n v="87330.704234386387"/>
    <n v="11.338653732746019"/>
    <n v="87469.299721131014"/>
    <n v="11.3412404081467"/>
    <n v="11.139985353669582"/>
    <n v="11.132104949178425"/>
  </r>
  <r>
    <x v="4"/>
    <x v="47"/>
    <n v="380.55525380560937"/>
    <n v="100.0000000134761"/>
    <n v="50"/>
    <n v="50.000000000000021"/>
    <n v="63218.531892421241"/>
    <n v="580.55525381908546"/>
    <x v="0"/>
    <x v="47"/>
    <n v="2304"/>
    <n v="7.7424020218157823"/>
    <x v="0"/>
    <n v="11"/>
    <n v="0"/>
    <n v="0"/>
    <n v="0"/>
    <n v="0"/>
    <n v="0"/>
    <n v="0"/>
    <n v="0"/>
    <n v="0"/>
    <n v="0"/>
    <n v="0"/>
    <n v="1"/>
    <n v="0"/>
    <n v="1"/>
    <n v="0"/>
    <n v="0"/>
    <n v="0"/>
    <n v="0"/>
    <n v="380.55525380560937"/>
    <n v="100.0000000134761"/>
    <n v="50"/>
    <n v="50.000000000000021"/>
    <n v="11.054352763298469"/>
    <n v="6.5099040885828732"/>
    <n v="5.1060187186887376"/>
    <n v="4.5578530171535672"/>
    <n v="4.6011966380177771"/>
    <n v="1"/>
    <n v="0"/>
    <n v="109051.21475826389"/>
    <n v="92199.27496791973"/>
    <n v="11.385832284181889"/>
    <n v="87287.814762567039"/>
    <n v="11.338123656084843"/>
    <n v="87438.837413899368"/>
    <n v="11.340889748883928"/>
    <n v="11.13994459843593"/>
    <n v="11.13229862849548"/>
  </r>
  <r>
    <x v="4"/>
    <x v="48"/>
    <n v="383.45947889662034"/>
    <n v="100.00000000673805"/>
    <n v="50"/>
    <n v="50"/>
    <n v="63242.377992597809"/>
    <n v="583.45947890335833"/>
    <x v="0"/>
    <x v="48"/>
    <n v="2401"/>
    <n v="7.7836405962212529"/>
    <x v="0"/>
    <n v="12"/>
    <n v="0"/>
    <n v="0"/>
    <n v="0"/>
    <n v="0"/>
    <n v="0"/>
    <n v="0"/>
    <n v="0"/>
    <n v="0"/>
    <n v="0"/>
    <n v="0"/>
    <n v="0"/>
    <n v="1"/>
    <n v="1"/>
    <n v="0"/>
    <n v="0"/>
    <n v="0"/>
    <n v="0"/>
    <n v="383.45947889662034"/>
    <n v="100.00000000673805"/>
    <n v="50"/>
    <n v="50"/>
    <n v="11.054729893282445"/>
    <n v="6.5142180647849122"/>
    <n v="5.1060187186479036"/>
    <n v="4.5578530171535672"/>
    <n v="4.6011966380177771"/>
    <n v="0"/>
    <n v="1"/>
    <n v="84090.631627702445"/>
    <n v="66200.429584129161"/>
    <n v="11.115299818219372"/>
    <n v="65815.473797494487"/>
    <n v="11.109830040411477"/>
    <n v="66091.757691836392"/>
    <n v="11.114602536289064"/>
    <n v="11.192055868770765"/>
    <n v="11.106581542717295"/>
  </r>
  <r>
    <x v="4"/>
    <x v="49"/>
    <n v="386.66314447265484"/>
    <n v="100.00000000336902"/>
    <n v="50"/>
    <n v="50"/>
    <n v="63282.221890632136"/>
    <n v="586.66314447602383"/>
    <x v="0"/>
    <x v="49"/>
    <n v="2500"/>
    <n v="7.8240460108562919"/>
    <x v="0"/>
    <n v="12"/>
    <n v="0"/>
    <n v="0"/>
    <n v="0"/>
    <n v="0"/>
    <n v="0"/>
    <n v="0"/>
    <n v="0"/>
    <n v="0"/>
    <n v="0"/>
    <n v="0"/>
    <n v="0"/>
    <n v="1"/>
    <n v="1"/>
    <n v="0"/>
    <n v="0"/>
    <n v="0"/>
    <n v="0"/>
    <n v="386.66314447265484"/>
    <n v="100.00000000336902"/>
    <n v="50"/>
    <n v="50"/>
    <n v="11.055359713876831"/>
    <n v="6.5189553455152165"/>
    <n v="5.106018718627487"/>
    <n v="4.5578530171535672"/>
    <n v="4.6011966380177771"/>
    <n v="0"/>
    <n v="1"/>
    <n v="84066.241314618703"/>
    <n v="66176.332194087459"/>
    <n v="11.115042200954591"/>
    <n v="65774.941723026786"/>
    <n v="11.109333854153682"/>
    <n v="66062.526270386574"/>
    <n v="11.114266046061406"/>
    <n v="11.192030093047562"/>
    <n v="11.10678567470449"/>
  </r>
  <r>
    <x v="4"/>
    <x v="50"/>
    <n v="390.08812546832928"/>
    <n v="100.00000000168451"/>
    <n v="50"/>
    <n v="50"/>
    <n v="63323.205470453417"/>
    <n v="590.08812547001378"/>
    <x v="0"/>
    <x v="50"/>
    <n v="2601"/>
    <n v="7.8636512654486515"/>
    <x v="0"/>
    <n v="12"/>
    <n v="0"/>
    <n v="0"/>
    <n v="0"/>
    <n v="0"/>
    <n v="0"/>
    <n v="0"/>
    <n v="0"/>
    <n v="0"/>
    <n v="0"/>
    <n v="0"/>
    <n v="0"/>
    <n v="1"/>
    <n v="1"/>
    <n v="0"/>
    <n v="0"/>
    <n v="0"/>
    <n v="0"/>
    <n v="390.08812546832928"/>
    <n v="100.00000000168451"/>
    <n v="50"/>
    <n v="50"/>
    <n v="11.056007136062547"/>
    <n v="6.5239951882428411"/>
    <n v="5.1060187186172783"/>
    <n v="4.5578530171535672"/>
    <n v="4.6011966380177771"/>
    <n v="0"/>
    <n v="1"/>
    <n v="84041.85100153496"/>
    <n v="66152.234804045758"/>
    <n v="11.114784583689811"/>
    <n v="65735.588347234894"/>
    <n v="11.108854613097579"/>
    <n v="66033.873727179831"/>
    <n v="11.113936219446469"/>
    <n v="11.192008982319521"/>
    <n v="11.106992909621649"/>
  </r>
  <r>
    <x v="4"/>
    <x v="51"/>
    <n v="393.67985140867603"/>
    <n v="100.00000000084225"/>
    <n v="50"/>
    <n v="50"/>
    <n v="63364.980778605423"/>
    <n v="593.67985140951828"/>
    <x v="0"/>
    <x v="51"/>
    <n v="2704"/>
    <n v="7.9024874371628551"/>
    <x v="0"/>
    <n v="12"/>
    <n v="0"/>
    <n v="0"/>
    <n v="0"/>
    <n v="0"/>
    <n v="0"/>
    <n v="0"/>
    <n v="0"/>
    <n v="0"/>
    <n v="0"/>
    <n v="0"/>
    <n v="0"/>
    <n v="1"/>
    <n v="1"/>
    <n v="0"/>
    <n v="0"/>
    <n v="0"/>
    <n v="0"/>
    <n v="393.67985140867603"/>
    <n v="100.00000000084225"/>
    <n v="50"/>
    <n v="50"/>
    <n v="11.056666634172087"/>
    <n v="6.5292532515029151"/>
    <n v="5.1060187186121739"/>
    <n v="4.5578530171535672"/>
    <n v="4.6011966380177771"/>
    <n v="0"/>
    <n v="1"/>
    <n v="84017.460688451218"/>
    <n v="66128.137414004057"/>
    <n v="11.11452696642503"/>
    <n v="65697.41367011884"/>
    <n v="11.108392317243167"/>
    <n v="66005.777579345944"/>
    <n v="11.113612797638289"/>
    <n v="11.191991386323307"/>
    <n v="11.107202382503274"/>
  </r>
  <r>
    <x v="4"/>
    <x v="52"/>
    <n v="397.40024120272722"/>
    <n v="100.00000000042112"/>
    <n v="50"/>
    <n v="50"/>
    <n v="63407.305700638404"/>
    <n v="597.40024120314831"/>
    <x v="0"/>
    <x v="52"/>
    <n v="2809"/>
    <n v="7.9405838271042439"/>
    <x v="0"/>
    <n v="12"/>
    <n v="0"/>
    <n v="0"/>
    <n v="0"/>
    <n v="0"/>
    <n v="0"/>
    <n v="0"/>
    <n v="0"/>
    <n v="0"/>
    <n v="0"/>
    <n v="0"/>
    <n v="0"/>
    <n v="1"/>
    <n v="1"/>
    <n v="0"/>
    <n v="0"/>
    <n v="0"/>
    <n v="0"/>
    <n v="397.40024120272722"/>
    <n v="100.00000000042112"/>
    <n v="50"/>
    <n v="50"/>
    <n v="11.057334365657903"/>
    <n v="6.5346706761136977"/>
    <n v="5.1060187186096222"/>
    <n v="4.5578530171535672"/>
    <n v="4.6011966380177771"/>
    <n v="0"/>
    <n v="1"/>
    <n v="83993.070375367475"/>
    <n v="66104.040023962356"/>
    <n v="11.114269349160251"/>
    <n v="65660.417691678595"/>
    <n v="11.107946966590445"/>
    <n v="65978.216628910188"/>
    <n v="11.113295536621663"/>
    <n v="11.191976502366954"/>
    <n v="11.107413489717954"/>
  </r>
  <r>
    <x v="4"/>
    <x v="53"/>
    <n v="401.22275751072965"/>
    <n v="100.00000000021056"/>
    <n v="50"/>
    <n v="50"/>
    <n v="63818.356588642266"/>
    <n v="601.22275751094026"/>
    <x v="1"/>
    <x v="53"/>
    <n v="2916"/>
    <n v="7.977968093128549"/>
    <x v="0"/>
    <n v="1"/>
    <n v="1"/>
    <n v="0"/>
    <n v="0"/>
    <n v="0"/>
    <n v="0"/>
    <n v="0"/>
    <n v="0"/>
    <n v="0"/>
    <n v="0"/>
    <n v="0"/>
    <n v="0"/>
    <n v="0"/>
    <n v="1"/>
    <n v="0"/>
    <n v="0"/>
    <n v="0"/>
    <n v="0"/>
    <n v="401.22275751072965"/>
    <n v="100.00000000021056"/>
    <n v="50"/>
    <n v="50"/>
    <n v="11.063796148774296"/>
    <n v="6.5402064113067935"/>
    <n v="5.1060187186083459"/>
    <n v="4.5578530171535672"/>
    <n v="4.6011966380177771"/>
    <n v="0"/>
    <n v="0"/>
    <n v="85099.412289635671"/>
    <n v="67218.200730198965"/>
    <n v="11.128086986849482"/>
    <n v="66078.307749159256"/>
    <n v="11.111693469004349"/>
    <n v="65914.657519558838"/>
    <n v="11.113028336581106"/>
    <n v="11.276604859137576"/>
    <n v="11.12452103347003"/>
  </r>
  <r>
    <x v="4"/>
    <x v="54"/>
    <n v="405.12894481301953"/>
    <n v="100.00000000010527"/>
    <n v="50"/>
    <n v="50"/>
    <n v="63861.327368246697"/>
    <n v="605.1289448131248"/>
    <x v="1"/>
    <x v="54"/>
    <n v="3025"/>
    <n v="8.0146663704649423"/>
    <x v="0"/>
    <n v="1"/>
    <n v="1"/>
    <n v="0"/>
    <n v="0"/>
    <n v="0"/>
    <n v="0"/>
    <n v="0"/>
    <n v="0"/>
    <n v="0"/>
    <n v="0"/>
    <n v="0"/>
    <n v="0"/>
    <n v="0"/>
    <n v="1"/>
    <n v="0"/>
    <n v="0"/>
    <n v="0"/>
    <n v="0"/>
    <n v="405.12894481301953"/>
    <n v="100.00000000010527"/>
    <n v="50"/>
    <n v="50"/>
    <n v="11.064469251650104"/>
    <n v="6.5458318369776221"/>
    <n v="5.1060187186077082"/>
    <n v="4.5578530171535672"/>
    <n v="4.6011966380177771"/>
    <n v="0"/>
    <n v="0"/>
    <n v="85075.021976551929"/>
    <n v="67194.103340157264"/>
    <n v="11.127829369584701"/>
    <n v="66043.669168070657"/>
    <n v="11.111282008755008"/>
    <n v="65888.108037985832"/>
    <n v="11.112722718836377"/>
    <n v="11.276593891512263"/>
    <n v="11.124734273843071"/>
  </r>
  <r>
    <x v="4"/>
    <x v="55"/>
    <n v="409.10600607017761"/>
    <n v="100.00000000005264"/>
    <n v="50"/>
    <n v="50"/>
    <n v="63904.481569487369"/>
    <n v="609.10600607023025"/>
    <x v="1"/>
    <x v="55"/>
    <n v="3136"/>
    <n v="8.0507033814702993"/>
    <x v="0"/>
    <n v="1"/>
    <n v="1"/>
    <n v="0"/>
    <n v="0"/>
    <n v="0"/>
    <n v="0"/>
    <n v="0"/>
    <n v="0"/>
    <n v="0"/>
    <n v="0"/>
    <n v="0"/>
    <n v="0"/>
    <n v="0"/>
    <n v="1"/>
    <n v="0"/>
    <n v="0"/>
    <n v="0"/>
    <n v="0"/>
    <n v="409.10600607017761"/>
    <n v="100.00000000005264"/>
    <n v="50"/>
    <n v="50"/>
    <n v="11.065144772014127"/>
    <n v="6.5515270025895367"/>
    <n v="5.1060187186073884"/>
    <n v="4.5578530171535672"/>
    <n v="4.6011966380177771"/>
    <n v="0"/>
    <n v="0"/>
    <n v="85050.631663468186"/>
    <n v="67170.005950115563"/>
    <n v="11.127571752319922"/>
    <n v="66010.209285657867"/>
    <n v="11.110887493707359"/>
    <n v="65862.036951573187"/>
    <n v="11.112422608018388"/>
    <n v="11.276584417802937"/>
    <n v="11.124948229435232"/>
  </r>
  <r>
    <x v="4"/>
    <x v="56"/>
    <n v="413.14510639719879"/>
    <n v="100.00000000002632"/>
    <n v="50"/>
    <n v="50"/>
    <n v="63947.762942334455"/>
    <n v="613.14510639722516"/>
    <x v="1"/>
    <x v="56"/>
    <n v="3249"/>
    <n v="8.0861025356691005"/>
    <x v="0"/>
    <n v="1"/>
    <n v="1"/>
    <n v="0"/>
    <n v="0"/>
    <n v="0"/>
    <n v="0"/>
    <n v="0"/>
    <n v="0"/>
    <n v="0"/>
    <n v="0"/>
    <n v="0"/>
    <n v="0"/>
    <n v="0"/>
    <n v="1"/>
    <n v="0"/>
    <n v="0"/>
    <n v="0"/>
    <n v="0"/>
    <n v="413.14510639719879"/>
    <n v="100.00000000002632"/>
    <n v="50"/>
    <n v="50"/>
    <n v="11.065821825039919"/>
    <n v="6.5572780004185738"/>
    <n v="5.1060187186072294"/>
    <n v="4.5578530171535672"/>
    <n v="4.6011966380177771"/>
    <n v="0"/>
    <n v="0"/>
    <n v="85026.241350384444"/>
    <n v="67145.908560073862"/>
    <n v="11.127314135055141"/>
    <n v="65977.928101920901"/>
    <n v="11.110509923861402"/>
    <n v="65836.427324628399"/>
    <n v="11.112127809176133"/>
    <n v="11.276576251783556"/>
    <n v="11.125162757615616"/>
  </r>
  <r>
    <x v="4"/>
    <x v="57"/>
    <n v="417.24018564759444"/>
    <n v="100.00000000001316"/>
    <n v="50"/>
    <n v="50"/>
    <n v="63637.90245195711"/>
    <n v="617.24018564760763"/>
    <x v="1"/>
    <x v="57"/>
    <n v="3364"/>
    <n v="8.1208860210928382"/>
    <x v="0"/>
    <n v="2"/>
    <n v="0"/>
    <n v="1"/>
    <n v="0"/>
    <n v="0"/>
    <n v="0"/>
    <n v="0"/>
    <n v="0"/>
    <n v="0"/>
    <n v="0"/>
    <n v="0"/>
    <n v="0"/>
    <n v="0"/>
    <n v="1"/>
    <n v="0"/>
    <n v="0"/>
    <n v="0"/>
    <n v="0"/>
    <n v="417.24018564759444"/>
    <n v="100.00000000001316"/>
    <n v="50"/>
    <n v="50"/>
    <n v="11.060964522322704"/>
    <n v="6.5630751328224477"/>
    <n v="5.1060187186071495"/>
    <n v="4.5578530171535672"/>
    <n v="4.6011966380177771"/>
    <n v="0"/>
    <n v="0"/>
    <n v="83952.140081252015"/>
    <n v="66069.700498292834"/>
    <n v="11.11536232526695"/>
    <n v="65014.860987660308"/>
    <n v="11.10020119820801"/>
    <n v="65368.956145120246"/>
    <n v="11.107325541930912"/>
    <n v="11.276569265715377"/>
    <n v="11.12537775892989"/>
  </r>
  <r>
    <x v="4"/>
    <x v="58"/>
    <n v="421.38712723456695"/>
    <n v="100.00000000000658"/>
    <n v="50"/>
    <n v="50"/>
    <n v="63681.333099621072"/>
    <n v="621.38712723457354"/>
    <x v="1"/>
    <x v="58"/>
    <n v="3481"/>
    <n v="8.1550748878114394"/>
    <x v="0"/>
    <n v="2"/>
    <n v="0"/>
    <n v="1"/>
    <n v="0"/>
    <n v="0"/>
    <n v="0"/>
    <n v="0"/>
    <n v="0"/>
    <n v="0"/>
    <n v="0"/>
    <n v="0"/>
    <n v="0"/>
    <n v="0"/>
    <n v="1"/>
    <n v="0"/>
    <n v="0"/>
    <n v="0"/>
    <n v="0"/>
    <n v="421.38712723456695"/>
    <n v="100.00000000000658"/>
    <n v="50"/>
    <n v="50"/>
    <n v="11.061646754652489"/>
    <n v="6.5689116343951106"/>
    <n v="5.1060187186071095"/>
    <n v="4.5578530171535672"/>
    <n v="4.6011966380177771"/>
    <n v="0"/>
    <n v="0"/>
    <n v="83927.749768168273"/>
    <n v="66045.603108251133"/>
    <n v="11.115104708002169"/>
    <n v="64984.937201274981"/>
    <n v="11.099857518765432"/>
    <n v="65344.222104374225"/>
    <n v="11.10704082218111"/>
    <n v="11.276563372826965"/>
    <n v="11.125593163995322"/>
  </r>
  <r>
    <x v="4"/>
    <x v="59"/>
    <n v="425.58317631826014"/>
    <n v="100.0000000000033"/>
    <n v="50"/>
    <n v="50"/>
    <n v="63724.806108229983"/>
    <n v="625.58317631826344"/>
    <x v="1"/>
    <x v="59"/>
    <n v="3600"/>
    <n v="8.1886891244442008"/>
    <x v="0"/>
    <n v="2"/>
    <n v="0"/>
    <n v="1"/>
    <n v="0"/>
    <n v="0"/>
    <n v="0"/>
    <n v="0"/>
    <n v="0"/>
    <n v="0"/>
    <n v="0"/>
    <n v="0"/>
    <n v="0"/>
    <n v="0"/>
    <n v="1"/>
    <n v="0"/>
    <n v="0"/>
    <n v="0"/>
    <n v="0"/>
    <n v="425.58317631826014"/>
    <n v="100.0000000000033"/>
    <n v="50"/>
    <n v="50"/>
    <n v="11.062329186606968"/>
    <n v="6.5747827814415292"/>
    <n v="5.10601871860709"/>
    <n v="4.5578530171535672"/>
    <n v="4.6011966380177771"/>
    <n v="0"/>
    <n v="0"/>
    <n v="83903.35945508453"/>
    <n v="66021.505718209432"/>
    <n v="11.11484709073739"/>
    <n v="64956.19211356547"/>
    <n v="11.099530784524546"/>
    <n v="65319.903781530578"/>
    <n v="11.106760887864406"/>
    <n v="11.276558515050453"/>
    <n v="11.125808924367979"/>
  </r>
  <r>
    <x v="4"/>
    <x v="60"/>
    <n v="429.82653254938606"/>
    <n v="100.00000000000165"/>
    <n v="50"/>
    <n v="50"/>
    <n v="63768.308478452178"/>
    <n v="629.82653254938771"/>
    <x v="1"/>
    <x v="60"/>
    <n v="3721"/>
    <n v="8.2217477283466227"/>
    <x v="0"/>
    <n v="2"/>
    <n v="0"/>
    <n v="1"/>
    <n v="0"/>
    <n v="0"/>
    <n v="0"/>
    <n v="0"/>
    <n v="0"/>
    <n v="0"/>
    <n v="0"/>
    <n v="0"/>
    <n v="0"/>
    <n v="0"/>
    <n v="1"/>
    <n v="0"/>
    <n v="0"/>
    <n v="0"/>
    <n v="0"/>
    <n v="429.82653254938606"/>
    <n v="100.00000000000165"/>
    <n v="50"/>
    <n v="50"/>
    <n v="11.063011613607854"/>
    <n v="6.5806852715897648"/>
    <n v="5.1060187186070802"/>
    <n v="4.5578530171535672"/>
    <n v="4.6011966380177771"/>
    <n v="0"/>
    <n v="0"/>
    <n v="83878.969142000788"/>
    <n v="65997.408328167745"/>
    <n v="11.114589473472609"/>
    <n v="64928.625724531783"/>
    <n v="11.099220995485352"/>
    <n v="65295.987432894071"/>
    <n v="11.106485580773668"/>
    <n v="11.276554654437197"/>
    <n v="11.126025006180328"/>
  </r>
  <r>
    <x v="4"/>
    <x v="61"/>
    <n v="434.11606500244028"/>
    <n v="100.00000000000082"/>
    <n v="50"/>
    <n v="50"/>
    <n v="63811.831199528744"/>
    <n v="634.11606500244113"/>
    <x v="1"/>
    <x v="61"/>
    <n v="3844"/>
    <n v="8.2542687700901833"/>
    <x v="0"/>
    <n v="3"/>
    <n v="0"/>
    <n v="0"/>
    <n v="1"/>
    <n v="0"/>
    <n v="0"/>
    <n v="0"/>
    <n v="0"/>
    <n v="0"/>
    <n v="0"/>
    <n v="0"/>
    <n v="0"/>
    <n v="0"/>
    <n v="1"/>
    <n v="0"/>
    <n v="0"/>
    <n v="0"/>
    <n v="0"/>
    <n v="434.11606500244028"/>
    <n v="100.00000000000082"/>
    <n v="50"/>
    <n v="50"/>
    <n v="11.063693894139522"/>
    <n v="6.5866167917032792"/>
    <n v="5.1060187186070749"/>
    <n v="4.5578530171535672"/>
    <n v="4.6011966380177771"/>
    <n v="0"/>
    <n v="0"/>
    <n v="82939.367957335591"/>
    <n v="65055.700350854095"/>
    <n v="11.103524588418107"/>
    <n v="63940.632143073082"/>
    <n v="11.087507247413882"/>
    <n v="64525.496139905496"/>
    <n v="11.097533833472001"/>
    <n v="11.276551767148995"/>
    <n v="11.126241385709962"/>
  </r>
  <r>
    <x v="4"/>
    <x v="62"/>
    <n v="438.45111264175688"/>
    <n v="100.00000000000041"/>
    <n v="50"/>
    <n v="50"/>
    <n v="63855.368025744618"/>
    <n v="638.45111264175728"/>
    <x v="1"/>
    <x v="62"/>
    <n v="3969"/>
    <n v="8.2862694527830651"/>
    <x v="0"/>
    <n v="3"/>
    <n v="0"/>
    <n v="0"/>
    <n v="1"/>
    <n v="0"/>
    <n v="0"/>
    <n v="0"/>
    <n v="0"/>
    <n v="0"/>
    <n v="0"/>
    <n v="0"/>
    <n v="0"/>
    <n v="0"/>
    <n v="1"/>
    <n v="0"/>
    <n v="0"/>
    <n v="0"/>
    <n v="0"/>
    <n v="438.45111264175688"/>
    <n v="100.00000000000041"/>
    <n v="50"/>
    <n v="50"/>
    <n v="11.064375930373853"/>
    <n v="6.5925757169955812"/>
    <n v="5.1060187186070722"/>
    <n v="4.5578530171535672"/>
    <n v="4.6011966380177771"/>
    <n v="0"/>
    <n v="0"/>
    <n v="82914.977644251849"/>
    <n v="65031.602960812394"/>
    <n v="11.103266971153326"/>
    <n v="63915.423151391034"/>
    <n v="11.087231348778069"/>
    <n v="64502.345147620756"/>
    <n v="11.097267336590289"/>
    <n v="11.27654983925221"/>
    <n v="11.126458046293855"/>
  </r>
  <r>
    <x v="4"/>
    <x v="63"/>
    <n v="442.83134466067895"/>
    <n v="100.0000000000002"/>
    <n v="50"/>
    <n v="50"/>
    <n v="63898.914628081446"/>
    <n v="642.83134466067918"/>
    <x v="1"/>
    <x v="63"/>
    <n v="4096"/>
    <n v="8.317766166719343"/>
    <x v="0"/>
    <n v="3"/>
    <n v="0"/>
    <n v="0"/>
    <n v="1"/>
    <n v="0"/>
    <n v="0"/>
    <n v="0"/>
    <n v="0"/>
    <n v="0"/>
    <n v="0"/>
    <n v="0"/>
    <n v="0"/>
    <n v="0"/>
    <n v="1"/>
    <n v="0"/>
    <n v="0"/>
    <n v="0"/>
    <n v="0"/>
    <n v="442.83134466067895"/>
    <n v="100.0000000000002"/>
    <n v="50"/>
    <n v="50"/>
    <n v="11.065057654745338"/>
    <n v="6.5985609015366071"/>
    <n v="5.1060187186070713"/>
    <n v="4.5578530171535672"/>
    <n v="4.6011966380177771"/>
    <n v="0"/>
    <n v="0"/>
    <n v="82890.587331168106"/>
    <n v="65007.5055707707"/>
    <n v="11.103009353888547"/>
    <n v="63891.392858384803"/>
    <n v="11.086972395343945"/>
    <n v="64479.558753082507"/>
    <n v="11.097005036684727"/>
    <n v="11.276548863773938"/>
    <n v="11.126674976179904"/>
  </r>
  <r>
    <x v="4"/>
    <x v="64"/>
    <n v="447.25666273203888"/>
    <n v="100.0000000000001"/>
    <n v="50"/>
    <n v="50"/>
    <n v="63942.468006083058"/>
    <n v="647.25666273203899"/>
    <x v="1"/>
    <x v="64"/>
    <n v="4225"/>
    <n v="8.3487745397912736"/>
    <x v="0"/>
    <n v="3"/>
    <n v="0"/>
    <n v="0"/>
    <n v="1"/>
    <n v="0"/>
    <n v="0"/>
    <n v="0"/>
    <n v="0"/>
    <n v="0"/>
    <n v="0"/>
    <n v="0"/>
    <n v="0"/>
    <n v="0"/>
    <n v="1"/>
    <n v="0"/>
    <n v="0"/>
    <n v="0"/>
    <n v="0"/>
    <n v="447.25666273203888"/>
    <n v="100.0000000000001"/>
    <n v="50"/>
    <n v="50"/>
    <n v="11.065739020650325"/>
    <n v="6.6045715324066832"/>
    <n v="5.1060187186070705"/>
    <n v="4.5578530171535672"/>
    <n v="4.6011966380177771"/>
    <n v="0"/>
    <n v="0"/>
    <n v="82866.197018084349"/>
    <n v="64983.408180728999"/>
    <n v="11.102751736623766"/>
    <n v="63868.541264054395"/>
    <n v="11.086730387111514"/>
    <n v="64457.125650244037"/>
    <n v="11.09674680360858"/>
    <n v="11.276548838641592"/>
    <n v="11.126892167031198"/>
  </r>
  <r>
    <x v="4"/>
    <x v="65"/>
    <n v="451.72713259668649"/>
    <n v="100.00000000000006"/>
    <n v="50"/>
    <n v="50"/>
    <n v="63986.026080154981"/>
    <n v="651.72713259668649"/>
    <x v="1"/>
    <x v="65"/>
    <n v="4356"/>
    <n v="8.3793094840528504"/>
    <x v="0"/>
    <n v="4"/>
    <n v="0"/>
    <n v="0"/>
    <n v="0"/>
    <n v="1"/>
    <n v="0"/>
    <n v="0"/>
    <n v="0"/>
    <n v="0"/>
    <n v="0"/>
    <n v="0"/>
    <n v="0"/>
    <n v="0"/>
    <n v="1"/>
    <n v="0"/>
    <n v="0"/>
    <n v="0"/>
    <n v="0"/>
    <n v="451.72713259668649"/>
    <n v="100.00000000000006"/>
    <n v="50"/>
    <n v="50"/>
    <n v="11.066419996004036"/>
    <n v="6.610607028169583"/>
    <n v="5.1060187186070705"/>
    <n v="4.5578530171535672"/>
    <n v="4.6011966380177771"/>
    <n v="0"/>
    <n v="0"/>
    <n v="82473.489998811245"/>
    <n v="64591.950108052632"/>
    <n v="11.099341400620284"/>
    <n v="63568.439939064323"/>
    <n v="11.084623603628719"/>
    <n v="64159.6761431142"/>
    <n v="11.094334313359237"/>
    <n v="11.27654976524089"/>
    <n v="11.127109612884807"/>
  </r>
  <r>
    <x v="4"/>
    <x v="66"/>
    <n v="456.24293618878249"/>
    <n v="100.00000000000003"/>
    <n v="50"/>
    <n v="54.500000000000007"/>
    <n v="64521.78757650523"/>
    <n v="660.74293618878255"/>
    <x v="1"/>
    <x v="66"/>
    <n v="4489"/>
    <n v="8.4093852387819314"/>
    <x v="0"/>
    <n v="4"/>
    <n v="0"/>
    <n v="0"/>
    <n v="0"/>
    <n v="1"/>
    <n v="0"/>
    <n v="0"/>
    <n v="0"/>
    <n v="0"/>
    <n v="0"/>
    <n v="0"/>
    <n v="0"/>
    <n v="0"/>
    <n v="1"/>
    <n v="0"/>
    <n v="0"/>
    <n v="0"/>
    <n v="0"/>
    <n v="456.24293618878249"/>
    <n v="100.00000000000003"/>
    <n v="50"/>
    <n v="54.500000000000007"/>
    <n v="11.074758237628831"/>
    <n v="6.61666696820238"/>
    <n v="5.1060187186070705"/>
    <n v="4.5578530171535672"/>
    <n v="4.645384958866936"/>
    <n v="0"/>
    <n v="0"/>
    <n v="82449.099685727502"/>
    <n v="64567.85271801093"/>
    <n v="11.099083783355503"/>
    <n v="63547.945742085562"/>
    <n v="11.084415485799669"/>
    <n v="64137.917745883329"/>
    <n v="11.094083846988649"/>
    <n v="11.277269457919878"/>
    <n v="11.132820754450009"/>
  </r>
  <r>
    <x v="4"/>
    <x v="67"/>
    <n v="460.80433813696061"/>
    <n v="100.00000000000001"/>
    <n v="50"/>
    <n v="59.90000000000002"/>
    <n v="65104.945607398986"/>
    <n v="670.70433813696059"/>
    <x v="1"/>
    <x v="67"/>
    <n v="4624"/>
    <n v="8.4390154103522139"/>
    <x v="0"/>
    <n v="4"/>
    <n v="0"/>
    <n v="0"/>
    <n v="0"/>
    <n v="1"/>
    <n v="0"/>
    <n v="0"/>
    <n v="0"/>
    <n v="0"/>
    <n v="0"/>
    <n v="0"/>
    <n v="0"/>
    <n v="0"/>
    <n v="1"/>
    <n v="0"/>
    <n v="0"/>
    <n v="0"/>
    <n v="0"/>
    <n v="460.80433813696061"/>
    <n v="100.00000000000001"/>
    <n v="50"/>
    <n v="59.90000000000002"/>
    <n v="11.083755794702823"/>
    <n v="6.6227510435072476"/>
    <n v="5.1060187186070705"/>
    <n v="4.5578530171535672"/>
    <n v="4.6959559059570335"/>
    <n v="0"/>
    <n v="0"/>
    <n v="82424.70937264376"/>
    <n v="64543.755327969229"/>
    <n v="11.098826166090724"/>
    <n v="63528.630243782609"/>
    <n v="11.084224313172308"/>
    <n v="64116.481707158702"/>
    <n v="11.093837091367718"/>
    <n v="11.278133673846009"/>
    <n v="11.139325624836806"/>
  </r>
  <r>
    <x v="4"/>
    <x v="68"/>
    <n v="465.41166232873343"/>
    <n v="100"/>
    <n v="50"/>
    <n v="65.885000000000019"/>
    <n v="65692.437281091057"/>
    <n v="681.29666232873342"/>
    <x v="1"/>
    <x v="68"/>
    <n v="4761"/>
    <n v="8.4682130091945194"/>
    <x v="0"/>
    <n v="4"/>
    <n v="0"/>
    <n v="0"/>
    <n v="0"/>
    <n v="1"/>
    <n v="0"/>
    <n v="0"/>
    <n v="0"/>
    <n v="0"/>
    <n v="0"/>
    <n v="0"/>
    <n v="0"/>
    <n v="0"/>
    <n v="1"/>
    <n v="0"/>
    <n v="0"/>
    <n v="0"/>
    <n v="0"/>
    <n v="465.41166232873343"/>
    <n v="100"/>
    <n v="50"/>
    <n v="65.885000000000019"/>
    <n v="11.092739087970203"/>
    <n v="6.6288590224775925"/>
    <n v="5.1060187186070696"/>
    <n v="4.5578530171535672"/>
    <n v="4.7491703830645049"/>
    <n v="0"/>
    <n v="0"/>
    <n v="82400.319059560017"/>
    <n v="64519.657937927535"/>
    <n v="11.098568548825943"/>
    <n v="63510.49344415548"/>
    <n v="11.08405008574664"/>
    <n v="64095.358614504134"/>
    <n v="11.093593938147531"/>
    <n v="11.279092173110422"/>
    <n v="11.146159381206562"/>
  </r>
  <r>
    <x v="4"/>
    <x v="69"/>
    <n v="470.0652755193031"/>
    <n v="100"/>
    <n v="50"/>
    <n v="72.473000000000042"/>
    <n v="66280.324059340623"/>
    <n v="692.53827551930317"/>
    <x v="1"/>
    <x v="69"/>
    <n v="4900"/>
    <n v="8.4969904840987187"/>
    <x v="0"/>
    <n v="4"/>
    <n v="0"/>
    <n v="0"/>
    <n v="0"/>
    <n v="1"/>
    <n v="0"/>
    <n v="0"/>
    <n v="0"/>
    <n v="0"/>
    <n v="0"/>
    <n v="0"/>
    <n v="0"/>
    <n v="0"/>
    <n v="1"/>
    <n v="0"/>
    <n v="0"/>
    <n v="0"/>
    <n v="0"/>
    <n v="470.0652755193031"/>
    <n v="100"/>
    <n v="50"/>
    <n v="72.473000000000042"/>
    <n v="11.101648360776293"/>
    <n v="6.634990727073891"/>
    <n v="5.1060187186070696"/>
    <n v="4.5578530171535672"/>
    <n v="4.8046473535817"/>
    <n v="0"/>
    <n v="0"/>
    <n v="82375.928746476275"/>
    <n v="64495.560547885834"/>
    <n v="11.098310931561164"/>
    <n v="63493.535343204174"/>
    <n v="11.08389280352266"/>
    <n v="64074.539461804321"/>
    <n v="11.093354283656435"/>
    <n v="11.280147834685817"/>
    <n v="11.153274651667829"/>
  </r>
  <r>
    <x v="4"/>
    <x v="70"/>
    <n v="474.76557587159368"/>
    <n v="100"/>
    <n v="50"/>
    <n v="79.720250000000064"/>
    <n v="73270.154684577821"/>
    <n v="704.48582587159376"/>
    <x v="1"/>
    <x v="70"/>
    <n v="5041"/>
    <n v="8.5253597540826309"/>
    <x v="0"/>
    <n v="5"/>
    <n v="0"/>
    <n v="0"/>
    <n v="0"/>
    <n v="0"/>
    <n v="1"/>
    <n v="0"/>
    <n v="0"/>
    <n v="0"/>
    <n v="0"/>
    <n v="0"/>
    <n v="0"/>
    <n v="0"/>
    <n v="1"/>
    <n v="0"/>
    <n v="0"/>
    <n v="0"/>
    <n v="0"/>
    <n v="474.76557587159368"/>
    <n v="100"/>
    <n v="50"/>
    <n v="79.720250000000064"/>
    <n v="11.201908638310206"/>
    <n v="6.6411460162453784"/>
    <n v="5.1060187186070696"/>
    <n v="4.5578530171535672"/>
    <n v="4.8623184369283239"/>
    <n v="0"/>
    <n v="0"/>
    <n v="91196.372939259672"/>
    <n v="73313.933356300535"/>
    <n v="11.199569129732405"/>
    <n v="72236.10922148946"/>
    <n v="11.184077571240493"/>
    <n v="72958.805924462824"/>
    <n v="11.195510829507151"/>
    <n v="11.281309639596278"/>
    <n v="11.160662933773082"/>
  </r>
  <r>
    <x v="4"/>
    <x v="71"/>
    <n v="479.51298494827802"/>
    <n v="100"/>
    <n v="50"/>
    <n v="87.692270000000065"/>
    <n v="73858.081812533012"/>
    <n v="717.20525494827803"/>
    <x v="1"/>
    <x v="71"/>
    <n v="5184"/>
    <n v="8.5533322380321106"/>
    <x v="0"/>
    <n v="5"/>
    <n v="0"/>
    <n v="0"/>
    <n v="0"/>
    <n v="0"/>
    <n v="1"/>
    <n v="0"/>
    <n v="0"/>
    <n v="0"/>
    <n v="0"/>
    <n v="0"/>
    <n v="0"/>
    <n v="0"/>
    <n v="1"/>
    <n v="0"/>
    <n v="0"/>
    <n v="0"/>
    <n v="0"/>
    <n v="479.51298494827802"/>
    <n v="100"/>
    <n v="50"/>
    <n v="87.692270000000065"/>
    <n v="11.209900717483515"/>
    <n v="6.647324774395174"/>
    <n v="5.1060187186070696"/>
    <n v="4.5578530171535672"/>
    <n v="4.9221370203144419"/>
    <n v="0"/>
    <n v="0"/>
    <n v="91171.98262617593"/>
    <n v="73289.835966258834"/>
    <n v="11.199311512467624"/>
    <n v="72221.508517889801"/>
    <n v="11.183954179419898"/>
    <n v="72938.569144944267"/>
    <n v="11.195277878859885"/>
    <n v="11.282588048048787"/>
    <n v="11.168318431484378"/>
  </r>
  <r>
    <x v="4"/>
    <x v="72"/>
    <n v="484.30794212033857"/>
    <n v="100"/>
    <n v="50"/>
    <n v="96.461496500000067"/>
    <n v="74446.00959726797"/>
    <n v="730.76943862033863"/>
    <x v="1"/>
    <x v="72"/>
    <n v="5329"/>
    <n v="8.5809188822967819"/>
    <x v="0"/>
    <n v="5"/>
    <n v="0"/>
    <n v="0"/>
    <n v="0"/>
    <n v="0"/>
    <n v="1"/>
    <n v="0"/>
    <n v="0"/>
    <n v="0"/>
    <n v="0"/>
    <n v="0"/>
    <n v="0"/>
    <n v="0"/>
    <n v="1"/>
    <n v="0"/>
    <n v="0"/>
    <n v="0"/>
    <n v="0"/>
    <n v="484.30794212033857"/>
    <n v="100"/>
    <n v="50"/>
    <n v="96.461496500000067"/>
    <n v="11.217829438250831"/>
    <n v="6.6535269033557327"/>
    <n v="5.1060187186070696"/>
    <n v="4.5578530171535672"/>
    <n v="4.9840512496448719"/>
    <n v="0"/>
    <n v="0"/>
    <n v="91147.592313092187"/>
    <n v="73265.738576217133"/>
    <n v="11.199053895202844"/>
    <n v="72208.086512965951"/>
    <n v="11.18384773280099"/>
    <n v="72918.611502332002"/>
    <n v="11.195048141427593"/>
    <n v="11.283994623900446"/>
    <n v="11.176234697349027"/>
  </r>
  <r>
    <x v="4"/>
    <x v="73"/>
    <n v="489.15090066734643"/>
    <n v="100"/>
    <n v="50"/>
    <n v="106.1076461000001"/>
    <n v="75033.937658928407"/>
    <n v="745.2585467673465"/>
    <x v="1"/>
    <x v="73"/>
    <n v="5476"/>
    <n v="8.6081301864083404"/>
    <x v="0"/>
    <n v="5"/>
    <n v="0"/>
    <n v="0"/>
    <n v="0"/>
    <n v="0"/>
    <n v="1"/>
    <n v="0"/>
    <n v="0"/>
    <n v="0"/>
    <n v="0"/>
    <n v="0"/>
    <n v="0"/>
    <n v="0"/>
    <n v="1"/>
    <n v="0"/>
    <n v="0"/>
    <n v="0"/>
    <n v="0"/>
    <n v="489.15090066734643"/>
    <n v="100"/>
    <n v="50"/>
    <n v="106.1076461000001"/>
    <n v="11.225695792289283"/>
    <n v="6.6597523168074968"/>
    <n v="5.1060187186070696"/>
    <n v="4.5578530171535672"/>
    <n v="5.0480022369538542"/>
    <n v="0"/>
    <n v="0"/>
    <n v="91123.202000008445"/>
    <n v="73241.641186175431"/>
    <n v="11.198796277938063"/>
    <n v="72195.843206717924"/>
    <n v="11.183758231383775"/>
    <n v="72898.925400707521"/>
    <n v="11.194821529771753"/>
    <n v="11.285542092575385"/>
    <n v="11.184404409592545"/>
  </r>
  <r>
    <x v="4"/>
    <x v="74"/>
    <n v="494.04232506208302"/>
    <n v="100"/>
    <n v="50"/>
    <n v="116.71841070500011"/>
    <n v="79480.289365615259"/>
    <n v="760.76073576708313"/>
    <x v="1"/>
    <x v="74"/>
    <n v="5625"/>
    <n v="8.6349762270726202"/>
    <x v="0"/>
    <n v="6"/>
    <n v="0"/>
    <n v="0"/>
    <n v="0"/>
    <n v="0"/>
    <n v="0"/>
    <n v="1"/>
    <n v="0"/>
    <n v="0"/>
    <n v="0"/>
    <n v="0"/>
    <n v="0"/>
    <n v="0"/>
    <n v="1"/>
    <n v="0"/>
    <n v="0"/>
    <n v="0"/>
    <n v="0"/>
    <n v="494.04232506208302"/>
    <n v="100"/>
    <n v="50"/>
    <n v="116.71841070500011"/>
    <n v="11.283264337394094"/>
    <n v="6.6660009363979889"/>
    <n v="5.1060187186070696"/>
    <n v="4.5578530171535672"/>
    <n v="5.1139247324585471"/>
    <n v="0"/>
    <n v="0"/>
    <n v="98337.069259754382"/>
    <n v="80462.245675888378"/>
    <n v="11.275992552760885"/>
    <n v="86575.347122904612"/>
    <n v="11.330216872472217"/>
    <n v="86793.101860762079"/>
    <n v="11.333456524890533"/>
    <n v="11.28724445190206"/>
    <n v="11.192819455627818"/>
  </r>
  <r>
    <x v="4"/>
    <x v="75"/>
    <n v="498.98268908434801"/>
    <n v="100.42076100111603"/>
    <n v="50.378684901004434"/>
    <n v="128.39025177500014"/>
    <n v="80136.717173970217"/>
    <n v="778.17238676146872"/>
    <x v="1"/>
    <x v="75"/>
    <n v="5776"/>
    <n v="8.6614666805726621"/>
    <x v="0"/>
    <n v="6"/>
    <n v="0"/>
    <n v="0"/>
    <n v="0"/>
    <n v="0"/>
    <n v="0"/>
    <n v="1"/>
    <n v="0"/>
    <n v="0"/>
    <n v="0"/>
    <n v="0"/>
    <n v="0"/>
    <n v="0"/>
    <n v="1"/>
    <n v="0"/>
    <n v="0"/>
    <n v="0"/>
    <n v="0"/>
    <n v="498.98268908434801"/>
    <n v="100.42076100111603"/>
    <n v="50.378684901004434"/>
    <n v="128.39025177500014"/>
    <n v="11.291489419712098"/>
    <n v="6.6722726890443598"/>
    <n v="5.1085653530804969"/>
    <n v="4.5618154950191316"/>
    <n v="5.181748074311896"/>
    <n v="0"/>
    <n v="0"/>
    <n v="98312.67894667064"/>
    <n v="80438.148285846677"/>
    <n v="11.275734935496104"/>
    <n v="86565.461214008217"/>
    <n v="11.330161261458384"/>
    <n v="86773.937260728868"/>
    <n v="11.333235916370375"/>
    <n v="11.289201936919007"/>
    <n v="11.201926425353474"/>
  </r>
  <r>
    <x v="4"/>
    <x v="76"/>
    <n v="503.97247451534247"/>
    <n v="101.13534911168522"/>
    <n v="50.870340240114921"/>
    <n v="141.22927695245016"/>
    <n v="80819.557315435843"/>
    <n v="797.20744081959276"/>
    <x v="1"/>
    <x v="76"/>
    <n v="5929"/>
    <n v="8.6876108437073682"/>
    <x v="0"/>
    <n v="6"/>
    <n v="0"/>
    <n v="0"/>
    <n v="0"/>
    <n v="0"/>
    <n v="0"/>
    <n v="1"/>
    <n v="0"/>
    <n v="0"/>
    <n v="0"/>
    <n v="0"/>
    <n v="0"/>
    <n v="0"/>
    <n v="1"/>
    <n v="0"/>
    <n v="0"/>
    <n v="0"/>
    <n v="0"/>
    <n v="503.97247451534247"/>
    <n v="101.13534911168522"/>
    <n v="50.870340240114921"/>
    <n v="141.22927695245016"/>
    <n v="11.2999742612039"/>
    <n v="6.6785675050595774"/>
    <n v="5.1128755564079542"/>
    <n v="4.5669367561449441"/>
    <n v="5.2513971833400372"/>
    <n v="0"/>
    <n v="0"/>
    <n v="98288.288633586897"/>
    <n v="80414.050895804976"/>
    <n v="11.275477318231324"/>
    <n v="86556.754003787646"/>
    <n v="11.330122595646241"/>
    <n v="86755.023185525177"/>
    <n v="11.333018191704397"/>
    <n v="11.291392517662414"/>
    <n v="11.211438783734755"/>
  </r>
  <r>
    <x v="4"/>
    <x v="77"/>
    <n v="509.01217023860153"/>
    <n v="102.00189285308107"/>
    <n v="51.377830491526119"/>
    <n v="155.35220464769017"/>
    <n v="81509.630787707734"/>
    <n v="817.74409823089889"/>
    <x v="1"/>
    <x v="77"/>
    <n v="6084"/>
    <n v="8.7134176533791834"/>
    <x v="0"/>
    <n v="6"/>
    <n v="0"/>
    <n v="0"/>
    <n v="0"/>
    <n v="0"/>
    <n v="0"/>
    <n v="1"/>
    <n v="0"/>
    <n v="0"/>
    <n v="0"/>
    <n v="0"/>
    <n v="0"/>
    <n v="0"/>
    <n v="1"/>
    <n v="0"/>
    <n v="0"/>
    <n v="0"/>
    <n v="0"/>
    <n v="509.01217023860153"/>
    <n v="102.00189285308107"/>
    <n v="51.377830491526119"/>
    <n v="155.35220464769017"/>
    <n v="11.308476461421856"/>
    <n v="6.6848853168518412"/>
    <n v="5.1180775135380152"/>
    <n v="4.5721955945878356"/>
    <n v="5.3227935569902174"/>
    <n v="0"/>
    <n v="0"/>
    <n v="98263.898320503155"/>
    <n v="80389.953505763275"/>
    <n v="11.275219700966543"/>
    <n v="86549.225492242898"/>
    <n v="11.330100875035789"/>
    <n v="86736.353169721464"/>
    <n v="11.332803276467418"/>
    <n v="11.293808913833651"/>
    <n v="11.221219892569772"/>
  </r>
  <r>
    <x v="4"/>
    <x v="78"/>
    <n v="514.1022716256615"/>
    <n v="102.94950690675138"/>
    <n v="51.891487481342374"/>
    <n v="170.88742511245871"/>
    <n v="83537.157415554509"/>
    <n v="839.83069112621388"/>
    <x v="1"/>
    <x v="78"/>
    <n v="6241"/>
    <n v="8.738895704934043"/>
    <x v="0"/>
    <n v="7"/>
    <n v="0"/>
    <n v="0"/>
    <n v="0"/>
    <n v="0"/>
    <n v="0"/>
    <n v="0"/>
    <n v="1"/>
    <n v="0"/>
    <n v="0"/>
    <n v="0"/>
    <n v="0"/>
    <n v="0"/>
    <n v="1"/>
    <n v="0"/>
    <n v="0"/>
    <n v="0"/>
    <n v="0"/>
    <n v="514.1022716256615"/>
    <n v="102.94950690675138"/>
    <n v="51.891487481342374"/>
    <n v="170.88742511245871"/>
    <n v="11.333046810844937"/>
    <n v="6.6912260580229281"/>
    <n v="5.1237353385403086"/>
    <n v="4.5774903224426451"/>
    <n v="5.3958562369980294"/>
    <n v="1"/>
    <n v="0"/>
    <n v="108295.11505266784"/>
    <n v="91452.255876627052"/>
    <n v="11.377846148973708"/>
    <n v="86542.875679373974"/>
    <n v="11.330096099627028"/>
    <n v="86717.920994988264"/>
    <n v="11.332591099078684"/>
    <n v="11.159677655785364"/>
    <n v="11.240253286106025"/>
  </r>
  <r>
    <x v="4"/>
    <x v="79"/>
    <n v="519.24328012118985"/>
    <n v="103.94279953838864"/>
    <n v="52.410390224645887"/>
    <n v="187.97616762370453"/>
    <n v="84231.670836341407"/>
    <n v="863.5726375079289"/>
    <x v="1"/>
    <x v="79"/>
    <n v="6400"/>
    <n v="8.7640532693477624"/>
    <x v="0"/>
    <n v="7"/>
    <n v="0"/>
    <n v="0"/>
    <n v="0"/>
    <n v="0"/>
    <n v="0"/>
    <n v="0"/>
    <n v="1"/>
    <n v="0"/>
    <n v="0"/>
    <n v="0"/>
    <n v="0"/>
    <n v="0"/>
    <n v="1"/>
    <n v="0"/>
    <n v="0"/>
    <n v="0"/>
    <n v="0"/>
    <n v="519.24328012118985"/>
    <n v="103.94279953838864"/>
    <n v="52.410390224645887"/>
    <n v="187.97616762370453"/>
    <n v="11.341326267707009"/>
    <n v="6.6975896627441882"/>
    <n v="5.1296317287384818"/>
    <n v="4.5828108088440063"/>
    <n v="5.4705027304200486"/>
    <n v="1"/>
    <n v="0"/>
    <n v="108270.7247395841"/>
    <n v="91428.158486585351"/>
    <n v="11.377588531708927"/>
    <n v="86537.704565180858"/>
    <n v="11.330108269419956"/>
    <n v="86699.720677662714"/>
    <n v="11.332381590658752"/>
    <n v="11.162585768358351"/>
    <n v="11.250474925907154"/>
  </r>
  <r>
    <x v="4"/>
    <x v="80"/>
    <n v="524.43570296789198"/>
    <n v="104.96412631505741"/>
    <n v="477.45345378758105"/>
    <n v="206.77378438607496"/>
    <n v="100001.1004616523"/>
    <n v="1313.6270674566056"/>
    <x v="1"/>
    <x v="80"/>
    <n v="6561"/>
    <n v="8.7888983093448783"/>
    <x v="0"/>
    <n v="7"/>
    <n v="0"/>
    <n v="0"/>
    <n v="0"/>
    <n v="0"/>
    <n v="0"/>
    <n v="0"/>
    <n v="1"/>
    <n v="0"/>
    <n v="0"/>
    <n v="0"/>
    <n v="0"/>
    <n v="0"/>
    <n v="1"/>
    <n v="0"/>
    <n v="0"/>
    <n v="0"/>
    <n v="0"/>
    <n v="524.43570296789198"/>
    <n v="104.96412631505741"/>
    <n v="477.45345378758105"/>
    <n v="206.77378438607496"/>
    <n v="11.512936469526201"/>
    <n v="6.7039760653257652"/>
    <n v="5.1356584986371852"/>
    <n v="6.2592600695287572"/>
    <n v="5.5466498677392675"/>
    <n v="1"/>
    <n v="0"/>
    <n v="108246.33442650034"/>
    <n v="91404.06109654365"/>
    <n v="11.377330914444148"/>
    <n v="86533.712149663566"/>
    <n v="11.330137384414575"/>
    <n v="86681.74645708724"/>
    <n v="11.332174684895246"/>
    <n v="11.20324763345725"/>
    <n v="11.405495649064001"/>
  </r>
  <r>
    <x v="4"/>
    <x v="81"/>
    <n v="529.68005302941413"/>
    <n v="106.00471696885043"/>
    <n v="519.95776014387457"/>
    <n v="227.45116282468251"/>
    <n v="101212.96314119418"/>
    <n v="1383.0936929668217"/>
    <x v="1"/>
    <x v="81"/>
    <n v="6724"/>
    <n v="8.8134384945285067"/>
    <x v="0"/>
    <n v="7"/>
    <n v="0"/>
    <n v="0"/>
    <n v="0"/>
    <n v="0"/>
    <n v="0"/>
    <n v="0"/>
    <n v="1"/>
    <n v="0"/>
    <n v="0"/>
    <n v="0"/>
    <n v="0"/>
    <n v="0"/>
    <n v="1"/>
    <n v="0"/>
    <n v="0"/>
    <n v="0"/>
    <n v="0"/>
    <n v="529.68005302941413"/>
    <n v="106.00471696885043"/>
    <n v="519.95776014387457"/>
    <n v="227.45116282468251"/>
    <n v="11.524982121912705"/>
    <n v="6.7103851999203146"/>
    <n v="5.1417618135935594"/>
    <n v="6.337420676295161"/>
    <n v="5.6242145858172004"/>
    <n v="1"/>
    <n v="0"/>
    <n v="108221.9441134166"/>
    <n v="91379.963706501949"/>
    <n v="11.377073297179368"/>
    <n v="86530.898432822083"/>
    <n v="11.330183444610887"/>
    <n v="86663.992784663918"/>
    <n v="11.331970317916866"/>
    <n v="11.210442576855751"/>
    <n v="11.422392706379647"/>
  </r>
  <r>
    <x v="4"/>
    <x v="82"/>
    <n v="534.97684868199849"/>
    <n v="107.06023883386015"/>
    <n v="524.20819077950398"/>
    <n v="250.19627910715079"/>
    <n v="101896.30305886753"/>
    <n v="1416.4415574025134"/>
    <x v="1"/>
    <x v="82"/>
    <n v="6889"/>
    <n v="8.8376812155931965"/>
    <x v="0"/>
    <n v="7"/>
    <n v="0"/>
    <n v="0"/>
    <n v="0"/>
    <n v="0"/>
    <n v="0"/>
    <n v="0"/>
    <n v="1"/>
    <n v="0"/>
    <n v="0"/>
    <n v="0"/>
    <n v="0"/>
    <n v="0"/>
    <n v="1"/>
    <n v="0"/>
    <n v="0"/>
    <n v="0"/>
    <n v="0"/>
    <n v="534.97684868199849"/>
    <n v="107.06023883386015"/>
    <n v="524.20819077950398"/>
    <n v="250.19627910715079"/>
    <n v="11.531710938463055"/>
    <n v="6.7168170003203276"/>
    <n v="5.1479148806002133"/>
    <n v="6.3449109656143436"/>
    <n v="5.7031146274281657"/>
    <n v="1"/>
    <n v="0"/>
    <n v="108197.55380033285"/>
    <n v="91355.866316460248"/>
    <n v="11.376815679914587"/>
    <n v="86529.263414656438"/>
    <n v="11.330246450008888"/>
    <n v="86646.454313572031"/>
    <n v="11.331768428175014"/>
    <n v="11.214593260284653"/>
    <n v="11.433342938323875"/>
  </r>
  <r>
    <x v="4"/>
    <x v="83"/>
    <n v="540.32661375442171"/>
    <n v="108.12857856985937"/>
    <n v="524.63323384306682"/>
    <n v="361.48512769591196"/>
    <n v="104317.36207321116"/>
    <n v="1534.5735538632598"/>
    <x v="1"/>
    <x v="83"/>
    <n v="7056"/>
    <n v="8.8616335976866267"/>
    <x v="0"/>
    <n v="8"/>
    <n v="0"/>
    <n v="0"/>
    <n v="0"/>
    <n v="0"/>
    <n v="0"/>
    <n v="0"/>
    <n v="0"/>
    <n v="1"/>
    <n v="0"/>
    <n v="0"/>
    <n v="0"/>
    <n v="0"/>
    <n v="1"/>
    <n v="0"/>
    <n v="0"/>
    <n v="0"/>
    <n v="0"/>
    <n v="540.32661375442171"/>
    <n v="108.12857856985937"/>
    <n v="524.63323384306682"/>
    <n v="361.48512769591196"/>
    <n v="11.555193089965869"/>
    <n v="6.7232713998206188"/>
    <n v="5.1541043530739916"/>
    <n v="6.3456569180237441"/>
    <n v="6.0188086689203883"/>
    <n v="1"/>
    <n v="0"/>
    <n v="110496.73109696734"/>
    <n v="91331.768926418546"/>
    <n v="11.376558062649808"/>
    <n v="86528.807095166601"/>
    <n v="11.33032640060858"/>
    <n v="86629.12588910159"/>
    <n v="11.33156895633253"/>
    <n v="11.232532840114725"/>
    <n v="11.473149385608549"/>
  </r>
  <r>
    <x v="4"/>
    <x v="84"/>
    <n v="545.72987750188804"/>
    <n v="109.20873302938827"/>
    <n v="524.67573814942318"/>
    <n v="363.01949859751915"/>
    <n v="104425.41790958187"/>
    <n v="1542.6338472782186"/>
    <x v="1"/>
    <x v="84"/>
    <n v="7225"/>
    <n v="8.8853025129806333"/>
    <x v="0"/>
    <n v="8"/>
    <n v="0"/>
    <n v="0"/>
    <n v="0"/>
    <n v="0"/>
    <n v="0"/>
    <n v="0"/>
    <n v="0"/>
    <n v="1"/>
    <n v="0"/>
    <n v="0"/>
    <n v="0"/>
    <n v="0"/>
    <n v="1"/>
    <n v="0"/>
    <n v="0"/>
    <n v="0"/>
    <n v="0"/>
    <n v="545.72987750188804"/>
    <n v="109.20873302938827"/>
    <n v="524.67573814942318"/>
    <n v="363.01949859751915"/>
    <n v="11.556228391364376"/>
    <n v="6.7297483311261788"/>
    <n v="5.1603235684633004"/>
    <n v="6.345731482669339"/>
    <n v="6.0225341788552678"/>
    <n v="1"/>
    <n v="0"/>
    <n v="110472.3407838836"/>
    <n v="91307.671536376845"/>
    <n v="11.376300445385027"/>
    <n v="86529.529474352588"/>
    <n v="11.330423296409963"/>
    <n v="86612.002539558744"/>
    <n v="11.331371845159"/>
    <n v="11.232933905810023"/>
    <n v="11.474115685268576"/>
  </r>
  <r>
    <x v="4"/>
    <x v="85"/>
    <n v="551.18717460385244"/>
    <n v="110.30025469659729"/>
    <n v="524.67998858005876"/>
    <n v="360.46158670337729"/>
    <n v="104468.41663720232"/>
    <n v="1546.6290045838859"/>
    <x v="1"/>
    <x v="85"/>
    <n v="7396"/>
    <n v="8.9086945925070147"/>
    <x v="0"/>
    <n v="8"/>
    <n v="0"/>
    <n v="0"/>
    <n v="0"/>
    <n v="0"/>
    <n v="0"/>
    <n v="0"/>
    <n v="0"/>
    <n v="1"/>
    <n v="0"/>
    <n v="0"/>
    <n v="0"/>
    <n v="0"/>
    <n v="1"/>
    <n v="0"/>
    <n v="0"/>
    <n v="0"/>
    <n v="0"/>
    <n v="551.18717460385244"/>
    <n v="110.30025469659729"/>
    <n v="524.67998858005876"/>
    <n v="360.46158670337729"/>
    <n v="11.556640071568543"/>
    <n v="6.7362477262916132"/>
    <n v="5.166569186002655"/>
    <n v="6.3457389388281138"/>
    <n v="6.0163157332612736"/>
    <n v="1"/>
    <n v="0"/>
    <n v="110447.95047079986"/>
    <n v="91283.574146335159"/>
    <n v="11.376042828120248"/>
    <n v="86531.430552214399"/>
    <n v="11.330537137413037"/>
    <n v="86595.079467703166"/>
    <n v="11.331177039432186"/>
    <n v="11.23268134812265"/>
    <n v="11.473841352558603"/>
  </r>
  <r>
    <x v="4"/>
    <x v="86"/>
    <n v="556.69904517875284"/>
    <n v="111.40297441202085"/>
    <n v="524.68041362312238"/>
    <n v="379.81784904432453"/>
    <n v="104850.50804820849"/>
    <n v="1572.6002822582207"/>
    <x v="1"/>
    <x v="86"/>
    <n v="7569"/>
    <n v="8.9318162373091674"/>
    <x v="0"/>
    <n v="8"/>
    <n v="0"/>
    <n v="0"/>
    <n v="0"/>
    <n v="0"/>
    <n v="0"/>
    <n v="0"/>
    <n v="0"/>
    <n v="1"/>
    <n v="0"/>
    <n v="0"/>
    <n v="0"/>
    <n v="0"/>
    <n v="1"/>
    <n v="0"/>
    <n v="0"/>
    <n v="0"/>
    <n v="0"/>
    <n v="556.69904517875284"/>
    <n v="111.40297441202085"/>
    <n v="524.68041362312238"/>
    <n v="379.81784904432453"/>
    <n v="11.560290881794803"/>
    <n v="6.7427695166825892"/>
    <n v="5.1728395153887163"/>
    <n v="6.3457396844409333"/>
    <n v="6.0624384479259419"/>
    <n v="1"/>
    <n v="0"/>
    <n v="110423.56015771611"/>
    <n v="91259.476756293458"/>
    <n v="11.375785210855467"/>
    <n v="86534.510328752018"/>
    <n v="11.330667923617803"/>
    <n v="86578.352042680315"/>
    <n v="11.330984485845157"/>
    <n v="11.235926576704079"/>
    <n v="11.480074757789437"/>
  </r>
  <r>
    <x v="4"/>
    <x v="87"/>
    <n v="562.26603481074358"/>
    <n v="112.51686274036985"/>
    <n v="524.68045612742867"/>
    <n v="387.25150159494706"/>
    <n v="101949.61080588473"/>
    <n v="1586.7148552734891"/>
    <x v="1"/>
    <x v="87"/>
    <n v="7744"/>
    <n v="8.9546736289564137"/>
    <x v="0"/>
    <n v="9"/>
    <n v="0"/>
    <n v="0"/>
    <n v="0"/>
    <n v="0"/>
    <n v="0"/>
    <n v="0"/>
    <n v="0"/>
    <n v="0"/>
    <n v="1"/>
    <n v="0"/>
    <n v="0"/>
    <n v="0"/>
    <n v="1"/>
    <n v="0"/>
    <n v="0"/>
    <n v="0"/>
    <n v="0"/>
    <n v="562.26603481074358"/>
    <n v="112.51686274036985"/>
    <n v="524.68045612742867"/>
    <n v="387.25150159494706"/>
    <n v="11.532233958495411"/>
    <n v="6.7493136329526058"/>
    <n v="5.1791336860939818"/>
    <n v="6.3457397590021847"/>
    <n v="6.079601183939034"/>
    <n v="1"/>
    <n v="0"/>
    <n v="101023.31911564482"/>
    <n v="83147.567942145659"/>
    <n v="11.298000877859733"/>
    <n v="86538.768803965475"/>
    <n v="11.330815655024256"/>
    <n v="86561.815792414869"/>
    <n v="11.330794132918736"/>
    <n v="11.237272481322288"/>
    <n v="11.48270911333783"/>
  </r>
  <r>
    <x v="4"/>
    <x v="88"/>
    <n v="567.88869458499335"/>
    <n v="113.64196065988793"/>
    <n v="104.11322197347558"/>
    <n v="353.06789518095786"/>
    <n v="90420.502194365632"/>
    <n v="1138.7117723993147"/>
    <x v="1"/>
    <x v="88"/>
    <n v="7921"/>
    <n v="8.9772727394642793"/>
    <x v="0"/>
    <n v="9"/>
    <n v="0"/>
    <n v="0"/>
    <n v="0"/>
    <n v="0"/>
    <n v="0"/>
    <n v="0"/>
    <n v="0"/>
    <n v="0"/>
    <n v="1"/>
    <n v="0"/>
    <n v="0"/>
    <n v="0"/>
    <n v="1"/>
    <n v="0"/>
    <n v="0"/>
    <n v="0"/>
    <n v="0"/>
    <n v="567.88869458499335"/>
    <n v="113.64196065988793"/>
    <n v="104.11322197347558"/>
    <n v="353.06789518095786"/>
    <n v="11.412226314851814"/>
    <n v="6.7558800050304519"/>
    <n v="5.1854512345295252"/>
    <n v="5.007240912041441"/>
    <n v="5.998120667889161"/>
    <n v="1"/>
    <n v="0"/>
    <n v="100998.92880256107"/>
    <n v="83123.470552103972"/>
    <n v="11.297743260594952"/>
    <n v="86544.205977854726"/>
    <n v="11.330980331632404"/>
    <n v="86545.466396433825"/>
    <n v="11.330605930918873"/>
    <n v="11.194855071915079"/>
    <n v="11.357258183239383"/>
  </r>
  <r>
    <x v="4"/>
    <x v="89"/>
    <n v="573.56758112914304"/>
    <n v="114.77834491254401"/>
    <n v="62.572950321687607"/>
    <n v="318.21526003741263"/>
    <n v="86420.688807485814"/>
    <n v="1069.1341364007874"/>
    <x v="1"/>
    <x v="89"/>
    <n v="8100"/>
    <n v="8.99961934066053"/>
    <x v="0"/>
    <n v="9"/>
    <n v="0"/>
    <n v="0"/>
    <n v="0"/>
    <n v="0"/>
    <n v="0"/>
    <n v="0"/>
    <n v="0"/>
    <n v="0"/>
    <n v="1"/>
    <n v="0"/>
    <n v="0"/>
    <n v="0"/>
    <n v="1"/>
    <n v="0"/>
    <n v="0"/>
    <n v="0"/>
    <n v="0"/>
    <n v="573.56758112914304"/>
    <n v="114.77834491254401"/>
    <n v="62.572950321687607"/>
    <n v="318.21526003741263"/>
    <n v="11.366982379918008"/>
    <n v="6.7624685621151235"/>
    <n v="5.191791898884377"/>
    <n v="4.6816814426557638"/>
    <n v="5.9075901364630603"/>
    <n v="1"/>
    <n v="0"/>
    <n v="100974.53848947733"/>
    <n v="83099.373162062271"/>
    <n v="11.297485643330173"/>
    <n v="86550.821850419816"/>
    <n v="11.331161953442241"/>
    <n v="86529.299679090647"/>
    <n v="11.33041983177865"/>
    <n v="11.185793706268043"/>
    <n v="11.318335336288271"/>
  </r>
  <r>
    <x v="4"/>
    <x v="90"/>
    <n v="579.3032566592442"/>
    <n v="115.92611068469805"/>
    <n v="58.9405394377522"/>
    <n v="286.43914947112643"/>
    <n v="85493.300913413841"/>
    <n v="1040.6090562528209"/>
    <x v="1"/>
    <x v="90"/>
    <n v="8281"/>
    <n v="9.0217190130336995"/>
    <x v="0"/>
    <n v="9"/>
    <n v="0"/>
    <n v="0"/>
    <n v="0"/>
    <n v="0"/>
    <n v="0"/>
    <n v="0"/>
    <n v="0"/>
    <n v="0"/>
    <n v="1"/>
    <n v="0"/>
    <n v="0"/>
    <n v="0"/>
    <n v="1"/>
    <n v="0"/>
    <n v="0"/>
    <n v="0"/>
    <n v="0"/>
    <n v="579.3032566592442"/>
    <n v="115.92611068469805"/>
    <n v="58.9405394377522"/>
    <n v="286.43914947112643"/>
    <n v="11.356193299965286"/>
    <n v="6.7690792326759341"/>
    <n v="5.1981555171768283"/>
    <n v="4.6474537357530092"/>
    <n v="5.8172378873009976"/>
    <n v="1"/>
    <n v="0"/>
    <n v="100950.14817639359"/>
    <n v="83075.27577202057"/>
    <n v="11.297228026065392"/>
    <n v="86558.616421660729"/>
    <n v="11.331360520453767"/>
    <n v="86513.311603163747"/>
    <n v="11.330235789024599"/>
    <n v="11.1805721510614"/>
    <n v="11.304645486650514"/>
  </r>
  <r>
    <x v="4"/>
    <x v="91"/>
    <n v="585.0962890290034"/>
    <n v="117.08536295305933"/>
    <n v="59.104130793414491"/>
    <n v="257.7997760677593"/>
    <n v="84993.985963037238"/>
    <n v="1019.0855588432364"/>
    <x v="1"/>
    <x v="91"/>
    <n v="8464"/>
    <n v="9.0435771540980809"/>
    <x v="0"/>
    <n v="9"/>
    <n v="0"/>
    <n v="0"/>
    <n v="0"/>
    <n v="0"/>
    <n v="0"/>
    <n v="0"/>
    <n v="0"/>
    <n v="0"/>
    <n v="1"/>
    <n v="0"/>
    <n v="0"/>
    <n v="0"/>
    <n v="1"/>
    <n v="0"/>
    <n v="0"/>
    <n v="0"/>
    <n v="0"/>
    <n v="585.0962890290034"/>
    <n v="117.08536295305933"/>
    <n v="59.104130793414491"/>
    <n v="257.7997760677593"/>
    <n v="11.350335779593284"/>
    <n v="6.775711944456277"/>
    <n v="5.204541976598275"/>
    <n v="4.6490206907894853"/>
    <n v="5.7281602724302534"/>
    <n v="1"/>
    <n v="0"/>
    <n v="100925.75786330985"/>
    <n v="83051.178381978869"/>
    <n v="11.296970408800613"/>
    <n v="86567.58969157745"/>
    <n v="11.331576032666986"/>
    <n v="86497.49826380481"/>
    <n v="11.330053757707031"/>
    <n v="11.176188668074856"/>
    <n v="11.294212725815047"/>
  </r>
  <r>
    <x v="4"/>
    <x v="92"/>
    <n v="590.9472517815102"/>
    <n v="118.25621216334707"/>
    <n v="59.652590697477109"/>
    <n v="232.02025261535792"/>
    <n v="76840.396725820538"/>
    <n v="1000.8763072576922"/>
    <x v="1"/>
    <x v="92"/>
    <n v="8649"/>
    <n v="9.0651989863065126"/>
    <x v="0"/>
    <n v="10"/>
    <n v="0"/>
    <n v="0"/>
    <n v="0"/>
    <n v="0"/>
    <n v="0"/>
    <n v="0"/>
    <n v="0"/>
    <n v="0"/>
    <n v="0"/>
    <n v="1"/>
    <n v="0"/>
    <n v="0"/>
    <n v="1"/>
    <n v="0"/>
    <n v="0"/>
    <n v="0"/>
    <n v="0"/>
    <n v="590.9472517815102"/>
    <n v="118.25621216334707"/>
    <n v="59.652590697477109"/>
    <n v="232.02025261535792"/>
    <n v="11.249485779880885"/>
    <n v="6.7823666244799252"/>
    <n v="5.2109511883467556"/>
    <n v="4.6542562547171284"/>
    <n v="5.6405717337717745"/>
    <n v="1"/>
    <n v="0"/>
    <n v="87448.708706134086"/>
    <n v="69574.812711901235"/>
    <n v="11.151797296826253"/>
    <n v="69685.502240949922"/>
    <n v="11.153324936430543"/>
    <n v="69612.301511727477"/>
    <n v="11.15168176359612"/>
    <n v="11.172297983489768"/>
    <n v="11.284283768668981"/>
  </r>
  <r>
    <x v="4"/>
    <x v="93"/>
    <n v="596.85672420287699"/>
    <n v="119.43877207535911"/>
    <n v="60.244858464064727"/>
    <n v="208.81827276925958"/>
    <n v="76389.698831603615"/>
    <n v="985.35862751156037"/>
    <x v="1"/>
    <x v="93"/>
    <n v="8836"/>
    <n v="9.0865895645400077"/>
    <x v="0"/>
    <n v="10"/>
    <n v="0"/>
    <n v="0"/>
    <n v="0"/>
    <n v="0"/>
    <n v="0"/>
    <n v="0"/>
    <n v="0"/>
    <n v="0"/>
    <n v="0"/>
    <n v="1"/>
    <n v="0"/>
    <n v="0"/>
    <n v="1"/>
    <n v="0"/>
    <n v="0"/>
    <n v="0"/>
    <n v="0"/>
    <n v="596.85672420287699"/>
    <n v="119.43877207535911"/>
    <n v="60.244858464064727"/>
    <n v="208.81827276925958"/>
    <n v="11.243603134016881"/>
    <n v="6.789043199059118"/>
    <n v="5.2173830751272092"/>
    <n v="4.659879391757018"/>
    <n v="5.5545927714059129"/>
    <n v="1"/>
    <n v="0"/>
    <n v="87424.318393050344"/>
    <n v="69550.715321859519"/>
    <n v="11.151539679561473"/>
    <n v="69696.83290821829"/>
    <n v="11.153574339047143"/>
    <n v="69596.826432136149"/>
    <n v="11.151503626071619"/>
    <n v="11.168824983191405"/>
    <n v="11.27458967607782"/>
  </r>
  <r>
    <x v="4"/>
    <x v="94"/>
    <n v="602.82529137739198"/>
    <n v="120.63315869130199"/>
    <n v="60.846881234666668"/>
    <n v="187.93645003387735"/>
    <n v="75939.436317106738"/>
    <n v="972.24178133723797"/>
    <x v="1"/>
    <x v="94"/>
    <n v="9025"/>
    <n v="9.1077537832010815"/>
    <x v="0"/>
    <n v="10"/>
    <n v="0"/>
    <n v="0"/>
    <n v="0"/>
    <n v="0"/>
    <n v="0"/>
    <n v="0"/>
    <n v="0"/>
    <n v="0"/>
    <n v="0"/>
    <n v="1"/>
    <n v="0"/>
    <n v="0"/>
    <n v="1"/>
    <n v="0"/>
    <n v="0"/>
    <n v="0"/>
    <n v="0"/>
    <n v="602.82529137739198"/>
    <n v="120.63315869130199"/>
    <n v="60.846881234666668"/>
    <n v="187.93645003387735"/>
    <n v="11.237691411018012"/>
    <n v="6.7957415938039087"/>
    <n v="5.2238375649461197"/>
    <n v="4.6655629231639564"/>
    <n v="5.4703355405186302"/>
    <n v="1"/>
    <n v="0"/>
    <n v="87399.928079966601"/>
    <n v="69526.617931817833"/>
    <n v="11.151282062296692"/>
    <n v="69709.342274162467"/>
    <n v="11.153840686865435"/>
    <n v="69581.51511307343"/>
    <n v="11.151327373635658"/>
    <n v="11.165725630919017"/>
    <n v="11.265116075599069"/>
  </r>
  <r>
    <x v="4"/>
    <x v="95"/>
    <n v="608.8535442439063"/>
    <n v="121.83948972580964"/>
    <n v="61.455307465609465"/>
    <n v="169.14280548464399"/>
    <n v="75489.216912854303"/>
    <n v="961.29114691996949"/>
    <x v="1"/>
    <x v="95"/>
    <n v="9216"/>
    <n v="9.1286963829356722"/>
    <x v="0"/>
    <n v="10"/>
    <n v="0"/>
    <n v="0"/>
    <n v="0"/>
    <n v="0"/>
    <n v="0"/>
    <n v="0"/>
    <n v="0"/>
    <n v="0"/>
    <n v="0"/>
    <n v="1"/>
    <n v="0"/>
    <n v="0"/>
    <n v="1"/>
    <n v="0"/>
    <n v="0"/>
    <n v="0"/>
    <n v="0"/>
    <n v="608.8535442439063"/>
    <n v="121.83948972580964"/>
    <n v="61.455307465609465"/>
    <n v="169.14280548464399"/>
    <n v="11.231745102690732"/>
    <n v="6.8024617336323976"/>
    <n v="5.2303145880339468"/>
    <n v="4.6712742748367972"/>
    <n v="5.3879123323913189"/>
    <n v="1"/>
    <n v="0"/>
    <n v="87375.537766882859"/>
    <n v="69502.520541776132"/>
    <n v="11.151024445031913"/>
    <n v="69723.030338782468"/>
    <n v="11.154123979885416"/>
    <n v="69566.364124904503"/>
    <n v="11.151152966808848"/>
    <n v="11.162962653881372"/>
    <n v="11.255874104603134"/>
  </r>
  <r>
    <x v="4"/>
    <x v="96"/>
    <n v="614.94207965326359"/>
    <n v="123.05788434686508"/>
    <n v="62.069856282125173"/>
    <n v="152.22852498159506"/>
    <n v="74006.346625455422"/>
    <n v="952.29834526384889"/>
    <x v="1"/>
    <x v="96"/>
    <n v="9409"/>
    <n v="9.1494219570067656"/>
    <x v="0"/>
    <n v="11"/>
    <n v="0"/>
    <n v="0"/>
    <n v="0"/>
    <n v="0"/>
    <n v="0"/>
    <n v="0"/>
    <n v="0"/>
    <n v="0"/>
    <n v="0"/>
    <n v="0"/>
    <n v="1"/>
    <n v="0"/>
    <n v="1"/>
    <n v="0"/>
    <n v="0"/>
    <n v="0"/>
    <n v="0"/>
    <n v="614.94207965326359"/>
    <n v="123.05788434686508"/>
    <n v="62.069856282125173"/>
    <n v="152.22852498159506"/>
    <n v="11.211906133717539"/>
    <n v="6.8092035427815913"/>
    <n v="5.2368140753217709"/>
    <n v="4.677010175419035"/>
    <n v="5.3074354630423715"/>
    <n v="1"/>
    <n v="0"/>
    <n v="107856.08941716045"/>
    <n v="91018.502855876461"/>
    <n v="11.373209038207666"/>
    <n v="86630.136521298366"/>
    <n v="11.332907771758439"/>
    <n v="86420.924515705876"/>
    <n v="11.329172298077205"/>
    <n v="11.160502745760285"/>
    <n v="11.246877439192073"/>
  </r>
  <r>
    <x v="4"/>
    <x v="97"/>
    <n v="621.09150042663907"/>
    <n v="124.28846305223239"/>
    <n v="62.690554419132383"/>
    <n v="137.00567248797711"/>
    <n v="73556.131922131506"/>
    <n v="945.07619038598091"/>
    <x v="1"/>
    <x v="97"/>
    <n v="9604"/>
    <n v="9.1699349573411446"/>
    <x v="0"/>
    <n v="11"/>
    <n v="0"/>
    <n v="0"/>
    <n v="0"/>
    <n v="0"/>
    <n v="0"/>
    <n v="0"/>
    <n v="0"/>
    <n v="0"/>
    <n v="0"/>
    <n v="0"/>
    <n v="1"/>
    <n v="0"/>
    <n v="1"/>
    <n v="0"/>
    <n v="0"/>
    <n v="0"/>
    <n v="0"/>
    <n v="621.09150042663907"/>
    <n v="124.28846305223239"/>
    <n v="62.690554419132383"/>
    <n v="137.00567248797711"/>
    <n v="11.205804093351597"/>
    <n v="6.8159669448187108"/>
    <n v="5.2433359576902543"/>
    <n v="4.6827702663927315"/>
    <n v="5.2290160873324849"/>
    <n v="1"/>
    <n v="0"/>
    <n v="107831.6991040767"/>
    <n v="90994.40546583476"/>
    <n v="11.372951420942886"/>
    <n v="86646.181983270013"/>
    <n v="11.333224955181803"/>
    <n v="86406.084322543873"/>
    <n v="11.329001468889711"/>
    <n v="11.158315958019639"/>
    <n v="11.23813986315943"/>
  </r>
  <r>
    <x v="4"/>
    <x v="98"/>
    <n v="627.30241541469536"/>
    <n v="125.53134761370404"/>
    <n v="63.317459920742309"/>
    <n v="123.30510523963355"/>
    <n v="73105.917262852192"/>
    <n v="939.45632818877527"/>
    <x v="1"/>
    <x v="98"/>
    <n v="9801"/>
    <n v="9.1902397002691796"/>
    <x v="0"/>
    <n v="11"/>
    <n v="0"/>
    <n v="0"/>
    <n v="0"/>
    <n v="0"/>
    <n v="0"/>
    <n v="0"/>
    <n v="0"/>
    <n v="0"/>
    <n v="0"/>
    <n v="0"/>
    <n v="1"/>
    <n v="0"/>
    <n v="1"/>
    <n v="0"/>
    <n v="0"/>
    <n v="0"/>
    <n v="0"/>
    <n v="627.30241541469536"/>
    <n v="125.53134761370404"/>
    <n v="63.317459920742309"/>
    <n v="123.30510523963355"/>
    <n v="11.199664589970036"/>
    <n v="6.8227518626528205"/>
    <n v="5.249880165602379"/>
    <n v="4.6885544778775765"/>
    <n v="5.1527627775436446"/>
    <n v="1"/>
    <n v="0"/>
    <n v="107807.30879099296"/>
    <n v="90970.308075793058"/>
    <n v="11.372693803678107"/>
    <n v="86663.406143917469"/>
    <n v="11.333559083806856"/>
    <n v="86391.394793842817"/>
    <n v="11.328832374038635"/>
    <n v="11.156375342949719"/>
    <n v="11.229674864186576"/>
  </r>
  <r>
    <x v="4"/>
    <x v="99"/>
    <n v="633.57543955749543"/>
    <n v="126.78666105531576"/>
    <n v="63.950634515691597"/>
    <n v="110.97459471571561"/>
    <n v="72655.702608835651"/>
    <n v="935.28732984421845"/>
    <x v="1"/>
    <x v="99"/>
    <n v="10000"/>
    <n v="9.2103403719761836"/>
    <x v="0"/>
    <n v="11"/>
    <n v="0"/>
    <n v="0"/>
    <n v="0"/>
    <n v="0"/>
    <n v="0"/>
    <n v="0"/>
    <n v="0"/>
    <n v="0"/>
    <n v="0"/>
    <n v="0"/>
    <n v="1"/>
    <n v="0"/>
    <n v="1"/>
    <n v="0"/>
    <n v="0"/>
    <n v="0"/>
    <n v="0"/>
    <n v="633.57543955749543"/>
    <n v="126.78666105531576"/>
    <n v="63.950634515691597"/>
    <n v="110.97459471571561"/>
    <n v="11.193487160189569"/>
    <n v="6.8295582185466834"/>
    <n v="5.2564466289269109"/>
    <n v="4.6943627677012749"/>
    <n v="5.0787799822420681"/>
    <n v="1"/>
    <n v="0"/>
    <n v="107782.91847790922"/>
    <n v="90946.210685751357"/>
    <n v="11.372436186413326"/>
    <n v="86681.809003240749"/>
    <n v="11.333910157633602"/>
    <n v="86376.852901094069"/>
    <n v="11.328664978662054"/>
    <n v="11.154656651496703"/>
    <n v="11.221495419663682"/>
  </r>
  <r>
    <x v="4"/>
    <x v="100"/>
    <n v="639.91119394512737"/>
    <n v="128.05452764860627"/>
    <n v="64.590140860422693"/>
    <n v="56.097459471571561"/>
    <n v="68896.473844320935"/>
    <n v="888.65332192572794"/>
    <x v="1"/>
    <x v="100"/>
    <n v="10201"/>
    <n v="9.2302410336825194"/>
    <x v="0"/>
    <n v="12"/>
    <n v="0"/>
    <n v="0"/>
    <n v="0"/>
    <n v="0"/>
    <n v="0"/>
    <n v="0"/>
    <n v="0"/>
    <n v="0"/>
    <n v="0"/>
    <n v="0"/>
    <n v="0"/>
    <n v="1"/>
    <n v="1"/>
    <n v="0"/>
    <n v="0"/>
    <n v="0"/>
    <n v="0"/>
    <n v="639.91119394512737"/>
    <n v="128.05452764860627"/>
    <n v="64.590140860422693"/>
    <n v="56.097459471571561"/>
    <n v="11.140360277815789"/>
    <n v="6.8363859341287938"/>
    <n v="5.2630352768566535"/>
    <n v="4.700195095461539"/>
    <n v="4.6606133420751901"/>
    <n v="0"/>
    <n v="1"/>
    <n v="82822.335347347776"/>
    <n v="64947.365301960788"/>
    <n v="11.101903720450807"/>
    <n v="65270.760369310832"/>
    <n v="11.106497692448155"/>
    <n v="65045.210157579677"/>
    <n v="11.102555465001025"/>
    <n v="11.19829797402457"/>
    <n v="11.144613808345399"/>
  </r>
  <r>
    <x v="4"/>
    <x v="101"/>
    <n v="646.31030587901864"/>
    <n v="129.335072916461"/>
    <n v="65.236042268984335"/>
    <n v="50.609745947157158"/>
    <n v="68460.047534492667"/>
    <n v="891.4911670116212"/>
    <x v="1"/>
    <x v="101"/>
    <n v="10404"/>
    <n v="9.2499456265685414"/>
    <x v="0"/>
    <n v="12"/>
    <n v="0"/>
    <n v="0"/>
    <n v="0"/>
    <n v="0"/>
    <n v="0"/>
    <n v="0"/>
    <n v="0"/>
    <n v="0"/>
    <n v="0"/>
    <n v="0"/>
    <n v="0"/>
    <n v="1"/>
    <n v="1"/>
    <n v="0"/>
    <n v="0"/>
    <n v="0"/>
    <n v="0"/>
    <n v="646.31030587901864"/>
    <n v="129.335072916461"/>
    <n v="65.236042268984335"/>
    <n v="50.609745947157158"/>
    <n v="11.134005606423589"/>
    <n v="6.8432349304055196"/>
    <n v="5.2696460378738363"/>
    <n v="4.7060514199539538"/>
    <n v="4.6072997125329813"/>
    <n v="0"/>
    <n v="1"/>
    <n v="82797.945034264034"/>
    <n v="64923.267911919087"/>
    <n v="11.101646103186027"/>
    <n v="65291.520625985751"/>
    <n v="11.10688265667828"/>
    <n v="65030.954809271752"/>
    <n v="11.102391368109409"/>
    <n v="11.197677664762661"/>
    <n v="11.13901048313399"/>
  </r>
  <r>
    <x v="4"/>
    <x v="102"/>
    <n v="652.77340893391681"/>
    <n v="130.62842364130995"/>
    <n v="65.888402691669938"/>
    <n v="50.060974594715717"/>
    <n v="68549.326242038602"/>
    <n v="899.35120986161246"/>
    <x v="1"/>
    <x v="102"/>
    <n v="10609"/>
    <n v="9.2694579764592717"/>
    <x v="0"/>
    <n v="12"/>
    <n v="0"/>
    <n v="0"/>
    <n v="0"/>
    <n v="0"/>
    <n v="0"/>
    <n v="0"/>
    <n v="0"/>
    <n v="0"/>
    <n v="0"/>
    <n v="0"/>
    <n v="0"/>
    <n v="1"/>
    <n v="1"/>
    <n v="0"/>
    <n v="0"/>
    <n v="0"/>
    <n v="0"/>
    <n v="652.77340893391681"/>
    <n v="130.62842364130995"/>
    <n v="65.888402691669938"/>
    <n v="50.060974594715717"/>
    <n v="11.135308856233751"/>
    <n v="6.8501051277733414"/>
    <n v="5.27627883973895"/>
    <n v="4.7119316989232711"/>
    <n v="4.6018086243379175"/>
    <n v="0"/>
    <n v="1"/>
    <n v="82773.554721180291"/>
    <n v="64899.170521877386"/>
    <n v="11.101388485921246"/>
    <n v="65313.459581336494"/>
    <n v="11.107284566110097"/>
    <n v="65016.838539749857"/>
    <n v="11.102228872188597"/>
    <n v="11.197848666783489"/>
    <n v="11.13935566924923"/>
  </r>
  <r>
    <x v="4"/>
    <x v="103"/>
    <n v="659.30114302053164"/>
    <n v="131.93470787556521"/>
    <n v="66.547286718586207"/>
    <n v="50.006097459471576"/>
    <n v="68694.609230197078"/>
    <n v="907.78923507415459"/>
    <x v="1"/>
    <x v="103"/>
    <n v="10816"/>
    <n v="9.288781798282745"/>
    <x v="0"/>
    <n v="12"/>
    <n v="0"/>
    <n v="0"/>
    <n v="0"/>
    <n v="0"/>
    <n v="0"/>
    <n v="0"/>
    <n v="0"/>
    <n v="0"/>
    <n v="0"/>
    <n v="0"/>
    <n v="0"/>
    <n v="1"/>
    <n v="1"/>
    <n v="0"/>
    <n v="0"/>
    <n v="0"/>
    <n v="0"/>
    <n v="659.30114302053164"/>
    <n v="131.93470787556521"/>
    <n v="66.547286718586207"/>
    <n v="50.006097459471576"/>
    <n v="11.137426006866683"/>
    <n v="6.8569964460311601"/>
    <n v="5.2829336094912609"/>
    <n v="4.7178358890458814"/>
    <n v="4.6012578535062687"/>
    <n v="0"/>
    <n v="1"/>
    <n v="82749.164408096549"/>
    <n v="64875.073131835685"/>
    <n v="11.101130868656467"/>
    <n v="65336.57723536306"/>
    <n v="11.107703420743604"/>
    <n v="65002.858661437873"/>
    <n v="11.102067946301229"/>
    <n v="11.198101969999707"/>
    <n v="11.140318286446201"/>
  </r>
  <r>
    <x v="4"/>
    <x v="104"/>
    <n v="665.8941544488298"/>
    <n v="133.25405495324193"/>
    <n v="67.212759585772019"/>
    <n v="50.000609745947159"/>
    <n v="68845.529770144072"/>
    <n v="916.36157873379091"/>
    <x v="1"/>
    <x v="104"/>
    <n v="11025"/>
    <n v="9.3079207003150461"/>
    <x v="0"/>
    <n v="12"/>
    <n v="0"/>
    <n v="0"/>
    <n v="0"/>
    <n v="0"/>
    <n v="0"/>
    <n v="0"/>
    <n v="0"/>
    <n v="0"/>
    <n v="0"/>
    <n v="0"/>
    <n v="0"/>
    <n v="1"/>
    <n v="1"/>
    <n v="0"/>
    <n v="0"/>
    <n v="0"/>
    <n v="0"/>
    <n v="665.8941544488298"/>
    <n v="133.25405495324193"/>
    <n v="67.212759585772019"/>
    <n v="50.000609745947159"/>
    <n v="11.139620574963168"/>
    <n v="6.8639088043926426"/>
    <n v="5.2896102734551516"/>
    <n v="4.7237639459354286"/>
    <n v="4.6012027597352594"/>
    <n v="0"/>
    <n v="1"/>
    <n v="82724.774095012806"/>
    <n v="64850.975741793984"/>
    <n v="11.100873251391686"/>
    <n v="65360.873588065442"/>
    <n v="11.108139220578803"/>
    <n v="64989.012563917371"/>
    <n v="11.101908560398124"/>
    <n v="11.198366705103139"/>
    <n v="11.141345773848574"/>
  </r>
  <r>
    <x v="4"/>
    <x v="105"/>
    <n v="672.55309599198313"/>
    <n v="134.5865955022349"/>
    <n v="67.88488718162975"/>
    <n v="50.000060974594717"/>
    <n v="69365.359055997804"/>
    <n v="925.02463965044251"/>
    <x v="2"/>
    <x v="105"/>
    <n v="11236"/>
    <n v="9.3268781882241338"/>
    <x v="0"/>
    <n v="1"/>
    <n v="1"/>
    <n v="0"/>
    <n v="0"/>
    <n v="0"/>
    <n v="0"/>
    <n v="0"/>
    <n v="0"/>
    <n v="0"/>
    <n v="0"/>
    <n v="0"/>
    <n v="0"/>
    <n v="0"/>
    <n v="1"/>
    <n v="0"/>
    <n v="0"/>
    <n v="0"/>
    <n v="0"/>
    <n v="672.55309599198313"/>
    <n v="134.5865955022349"/>
    <n v="67.88488718162975"/>
    <n v="50.000060974594717"/>
    <n v="11.147142872829516"/>
    <n v="6.8708421214986117"/>
    <n v="5.2963087572493848"/>
    <n v="4.7297158241508885"/>
    <n v="4.6011972501912117"/>
    <n v="0"/>
    <n v="0"/>
    <n v="83831.116009281017"/>
    <n v="65965.136448030593"/>
    <n v="11.114690889080917"/>
    <n v="65840.055976688745"/>
    <n v="11.112766873480627"/>
    <n v="64938.78436384919"/>
    <n v="11.10179481579959"/>
    <n v="11.283276905234784"/>
    <n v="11.159277888819068"/>
  </r>
  <r>
    <x v="4"/>
    <x v="106"/>
    <n v="679.2786269509686"/>
    <n v="135.93246145698751"/>
    <n v="68.563736053446036"/>
    <n v="50.000006097459476"/>
    <n v="69516.900142115206"/>
    <n v="933.77483055886171"/>
    <x v="2"/>
    <x v="106"/>
    <n v="11449"/>
    <n v="9.3456576689238116"/>
    <x v="0"/>
    <n v="1"/>
    <n v="1"/>
    <n v="0"/>
    <n v="0"/>
    <n v="0"/>
    <n v="0"/>
    <n v="0"/>
    <n v="0"/>
    <n v="0"/>
    <n v="0"/>
    <n v="0"/>
    <n v="0"/>
    <n v="0"/>
    <n v="1"/>
    <n v="0"/>
    <n v="0"/>
    <n v="0"/>
    <n v="0"/>
    <n v="679.2786269509686"/>
    <n v="135.93246145698751"/>
    <n v="68.563736053446036"/>
    <n v="50.000006097459476"/>
    <n v="11.149325169504905"/>
    <n v="6.8777963154294586"/>
    <n v="5.3030289857978401"/>
    <n v="4.7356914772050454"/>
    <n v="4.6011966992351381"/>
    <n v="0"/>
    <n v="0"/>
    <n v="83806.725696197274"/>
    <n v="65941.039057988877"/>
    <n v="11.114433271816138"/>
    <n v="65866.70972674276"/>
    <n v="11.113236563719207"/>
    <n v="64925.19829079687"/>
    <n v="11.101638423103388"/>
    <n v="11.283549721132751"/>
    <n v="11.160318628964152"/>
  </r>
  <r>
    <x v="4"/>
    <x v="107"/>
    <n v="686.07141321982408"/>
    <n v="137.29178607142251"/>
    <n v="69.249373413980493"/>
    <n v="50.000000609745946"/>
    <n v="69668.44686994412"/>
    <n v="942.61257331497302"/>
    <x v="2"/>
    <x v="107"/>
    <n v="11664"/>
    <n v="9.3642624542484398"/>
    <x v="0"/>
    <n v="1"/>
    <n v="1"/>
    <n v="0"/>
    <n v="0"/>
    <n v="0"/>
    <n v="0"/>
    <n v="0"/>
    <n v="0"/>
    <n v="0"/>
    <n v="0"/>
    <n v="0"/>
    <n v="0"/>
    <n v="0"/>
    <n v="1"/>
    <n v="0"/>
    <n v="0"/>
    <n v="0"/>
    <n v="0"/>
    <n v="686.07141321982408"/>
    <n v="137.29178607142251"/>
    <n v="69.249373413980493"/>
    <n v="50.000000609745946"/>
    <n v="11.151502795109455"/>
    <n v="6.8847713037175655"/>
    <n v="5.3097708833410096"/>
    <n v="4.7416908575731647"/>
    <n v="4.6011966441395131"/>
    <n v="0"/>
    <n v="0"/>
    <n v="83782.335383113532"/>
    <n v="65916.941667947191"/>
    <n v="11.114175654551357"/>
    <n v="65894.542175472598"/>
    <n v="11.113723199159477"/>
    <n v="64911.738601650752"/>
    <n v="11.101483485244046"/>
    <n v="11.283826206197102"/>
    <n v="11.161362654378804"/>
  </r>
  <r>
    <x v="4"/>
    <x v="108"/>
    <n v="692.93212735156442"/>
    <n v="138.6647039320693"/>
    <n v="69.941867148120309"/>
    <n v="50.000000060974592"/>
    <n v="69819.994161946743"/>
    <n v="951.5386984927286"/>
    <x v="2"/>
    <x v="108"/>
    <n v="11881"/>
    <n v="9.3826957644582869"/>
    <x v="0"/>
    <n v="1"/>
    <n v="1"/>
    <n v="0"/>
    <n v="0"/>
    <n v="0"/>
    <n v="0"/>
    <n v="0"/>
    <n v="0"/>
    <n v="0"/>
    <n v="0"/>
    <n v="0"/>
    <n v="0"/>
    <n v="0"/>
    <n v="1"/>
    <n v="0"/>
    <n v="0"/>
    <n v="0"/>
    <n v="0"/>
    <n v="692.93212735156442"/>
    <n v="138.6647039320693"/>
    <n v="69.941867148120309"/>
    <n v="50.000000060974592"/>
    <n v="11.153675697043251"/>
    <n v="6.8917670033597469"/>
    <n v="5.3165343734478769"/>
    <n v="4.7477139167018283"/>
    <n v="4.6011966386299505"/>
    <n v="0"/>
    <n v="0"/>
    <n v="83757.945070029789"/>
    <n v="65892.844277905489"/>
    <n v="11.113918037286577"/>
    <n v="65923.553322878259"/>
    <n v="11.114226779801438"/>
    <n v="64898.402966703645"/>
    <n v="11.101329975403718"/>
    <n v="11.28410638995026"/>
    <n v="11.162409901153781"/>
  </r>
  <r>
    <x v="4"/>
    <x v="109"/>
    <n v="699.86144862475953"/>
    <n v="140.0513509713563"/>
    <n v="70.641285819601507"/>
    <n v="50.000000006097459"/>
    <n v="69618.311485482685"/>
    <n v="960.55408542181488"/>
    <x v="2"/>
    <x v="109"/>
    <n v="12100"/>
    <n v="9.4009607315848331"/>
    <x v="0"/>
    <n v="2"/>
    <n v="0"/>
    <n v="1"/>
    <n v="0"/>
    <n v="0"/>
    <n v="0"/>
    <n v="0"/>
    <n v="0"/>
    <n v="0"/>
    <n v="0"/>
    <n v="0"/>
    <n v="0"/>
    <n v="0"/>
    <n v="1"/>
    <n v="0"/>
    <n v="0"/>
    <n v="0"/>
    <n v="0"/>
    <n v="699.86144862475953"/>
    <n v="140.0513509713563"/>
    <n v="70.641285819601507"/>
    <n v="50.000000006097459"/>
    <n v="11.150782907774598"/>
    <n v="6.8987833308296871"/>
    <n v="5.323319379028022"/>
    <n v="4.7537606050179395"/>
    <n v="4.6011966380789948"/>
    <n v="0"/>
    <n v="0"/>
    <n v="82683.843800897361"/>
    <n v="64816.636216124461"/>
    <n v="11.101966227498385"/>
    <n v="65021.778539760286"/>
    <n v="11.104799204635967"/>
    <n v="64442.882160046087"/>
    <n v="11.096665271899212"/>
    <n v="11.284390308662186"/>
    <n v="11.163460355189436"/>
  </r>
  <r>
    <x v="4"/>
    <x v="110"/>
    <n v="602.40301403733167"/>
    <n v="120.02567548567815"/>
    <n v="52.064128581960148"/>
    <n v="50.000000000609745"/>
    <n v="66588.310597583637"/>
    <n v="824.49281810557966"/>
    <x v="2"/>
    <x v="110"/>
    <n v="12321"/>
    <n v="9.4190604026246678"/>
    <x v="0"/>
    <n v="2"/>
    <n v="0"/>
    <n v="1"/>
    <n v="0"/>
    <n v="0"/>
    <n v="0"/>
    <n v="0"/>
    <n v="0"/>
    <n v="0"/>
    <n v="0"/>
    <n v="0"/>
    <n v="0"/>
    <n v="0"/>
    <n v="1"/>
    <n v="0"/>
    <n v="0"/>
    <n v="0"/>
    <n v="0"/>
    <n v="602.40301403733167"/>
    <n v="120.02567548567815"/>
    <n v="52.064128581960148"/>
    <n v="50.000000000609745"/>
    <n v="11.106284324570849"/>
    <n v="6.7952691531219021"/>
    <n v="5.2205599194110359"/>
    <n v="4.579263614568613"/>
    <n v="4.6011966380238984"/>
    <n v="0"/>
    <n v="0"/>
    <n v="82659.453487813618"/>
    <n v="64792.53882608276"/>
    <n v="11.101708610233606"/>
    <n v="65053.147084517586"/>
    <n v="11.105336675681309"/>
    <n v="64429.787897382346"/>
    <n v="11.096514540555809"/>
    <n v="11.278156034545917"/>
    <n v="11.14291547578382"/>
  </r>
  <r>
    <x v="4"/>
    <x v="111"/>
    <n v="534.18210982613209"/>
    <n v="110.01283774283908"/>
    <n v="50.206412858196018"/>
    <n v="50.000000000060979"/>
    <n v="65737.281072154219"/>
    <n v="744.40136042722816"/>
    <x v="2"/>
    <x v="111"/>
    <n v="12544"/>
    <n v="9.4369977425901883"/>
    <x v="0"/>
    <n v="2"/>
    <n v="0"/>
    <n v="1"/>
    <n v="0"/>
    <n v="0"/>
    <n v="0"/>
    <n v="0"/>
    <n v="0"/>
    <n v="0"/>
    <n v="0"/>
    <n v="0"/>
    <n v="0"/>
    <n v="0"/>
    <n v="1"/>
    <n v="0"/>
    <n v="0"/>
    <n v="0"/>
    <n v="0"/>
    <n v="534.18210982613209"/>
    <n v="110.01283774283908"/>
    <n v="50.206412858196018"/>
    <n v="50.000000000060979"/>
    <n v="11.093421487557833"/>
    <n v="6.7158545975733572"/>
    <n v="5.164928384137073"/>
    <n v="4.5600148236519482"/>
    <n v="4.6011966380183891"/>
    <n v="0"/>
    <n v="0"/>
    <n v="82635.063174729876"/>
    <n v="64768.441436041059"/>
    <n v="11.101450992968825"/>
    <n v="65085.694327950703"/>
    <n v="11.105891091928344"/>
    <n v="64416.811073633427"/>
    <n v="11.096365161081224"/>
    <n v="11.275237380737924"/>
    <n v="11.138133520132738"/>
  </r>
  <r>
    <x v="4"/>
    <x v="112"/>
    <n v="486.4274768782924"/>
    <n v="105.00641887141954"/>
    <n v="50.0206412858196"/>
    <n v="50.000000000006096"/>
    <n v="65332.551465872384"/>
    <n v="691.45453703553767"/>
    <x v="2"/>
    <x v="112"/>
    <n v="12769"/>
    <n v="9.4547756374246816"/>
    <x v="0"/>
    <n v="2"/>
    <n v="0"/>
    <n v="1"/>
    <n v="0"/>
    <n v="0"/>
    <n v="0"/>
    <n v="0"/>
    <n v="0"/>
    <n v="0"/>
    <n v="0"/>
    <n v="0"/>
    <n v="0"/>
    <n v="0"/>
    <n v="1"/>
    <n v="0"/>
    <n v="0"/>
    <n v="0"/>
    <n v="0"/>
    <n v="486.4274768782924"/>
    <n v="105.00641887141954"/>
    <n v="50.0206412858196"/>
    <n v="50.000000000006096"/>
    <n v="11.087245682113839"/>
    <n v="6.6562562438581114"/>
    <n v="5.1359072822475609"/>
    <n v="4.5580694082280093"/>
    <n v="4.6011966380178384"/>
    <n v="0"/>
    <n v="0"/>
    <n v="82610.672861646133"/>
    <n v="64744.344045999365"/>
    <n v="11.101193375704046"/>
    <n v="65119.420270059643"/>
    <n v="11.106462453377068"/>
    <n v="64403.949600954795"/>
    <n v="11.096217109441755"/>
    <n v="11.273509402086455"/>
    <n v="11.136227559295889"/>
  </r>
  <r>
    <x v="4"/>
    <x v="113"/>
    <n v="452.99923381480471"/>
    <n v="102.50320943570978"/>
    <n v="50.002064128581964"/>
    <n v="50.000000000000611"/>
    <n v="65091.723896661599"/>
    <n v="655.50450737909705"/>
    <x v="2"/>
    <x v="113"/>
    <n v="12996"/>
    <n v="9.4723968967889913"/>
    <x v="0"/>
    <n v="3"/>
    <n v="0"/>
    <n v="0"/>
    <n v="1"/>
    <n v="0"/>
    <n v="0"/>
    <n v="0"/>
    <n v="0"/>
    <n v="0"/>
    <n v="0"/>
    <n v="0"/>
    <n v="0"/>
    <n v="0"/>
    <n v="1"/>
    <n v="0"/>
    <n v="0"/>
    <n v="0"/>
    <n v="0"/>
    <n v="452.99923381480471"/>
    <n v="102.50320943570978"/>
    <n v="50.002064128581964"/>
    <n v="50.000000000000611"/>
    <n v="11.083552691031535"/>
    <n v="6.6123178310194515"/>
    <n v="5.1210746620507095"/>
    <n v="4.5578746583682621"/>
    <n v="4.6011966380177833"/>
    <n v="0"/>
    <n v="0"/>
    <n v="81671.071676980922"/>
    <n v="63802.636068685722"/>
    <n v="11.090128490649542"/>
    <n v="64192.71901974357"/>
    <n v="11.095629855793518"/>
    <n v="63644.237601339955"/>
    <n v="11.087389445291075"/>
    <n v="11.272404001474035"/>
    <n v="11.135260439671534"/>
  </r>
  <r>
    <x v="4"/>
    <x v="114"/>
    <n v="429.59946367036326"/>
    <n v="101.25160471785489"/>
    <n v="50.000206412858198"/>
    <n v="50.000000000000064"/>
    <n v="64942.019966312102"/>
    <n v="630.85127480107656"/>
    <x v="2"/>
    <x v="114"/>
    <n v="13225"/>
    <n v="9.4898642567265004"/>
    <x v="0"/>
    <n v="3"/>
    <n v="0"/>
    <n v="0"/>
    <n v="1"/>
    <n v="0"/>
    <n v="0"/>
    <n v="0"/>
    <n v="0"/>
    <n v="0"/>
    <n v="0"/>
    <n v="0"/>
    <n v="0"/>
    <n v="0"/>
    <n v="1"/>
    <n v="0"/>
    <n v="0"/>
    <n v="0"/>
    <n v="0"/>
    <n v="429.59946367036326"/>
    <n v="101.25160471785489"/>
    <n v="50.000206412858198"/>
    <n v="50.000000000000064"/>
    <n v="11.0812501502903"/>
    <n v="6.5803703004886636"/>
    <n v="5.1135750252403884"/>
    <n v="4.5578551812961123"/>
    <n v="4.601196638017778"/>
    <n v="0"/>
    <n v="0"/>
    <n v="81646.68136389718"/>
    <n v="63778.538678644021"/>
    <n v="11.089870873384763"/>
    <n v="64228.802359204143"/>
    <n v="11.096235107645626"/>
    <n v="63631.600786087321"/>
    <n v="11.087243979739611"/>
    <n v="11.271664381699605"/>
    <n v="11.134755381221998"/>
  </r>
  <r>
    <x v="4"/>
    <x v="115"/>
    <n v="413.21962456925428"/>
    <n v="100.62580235892744"/>
    <n v="50.000020641285822"/>
    <n v="50.000000000000007"/>
    <n v="64849.232711371733"/>
    <n v="613.84544756946752"/>
    <x v="2"/>
    <x v="115"/>
    <n v="13456"/>
    <n v="9.507180382212729"/>
    <x v="0"/>
    <n v="3"/>
    <n v="0"/>
    <n v="0"/>
    <n v="1"/>
    <n v="0"/>
    <n v="0"/>
    <n v="0"/>
    <n v="0"/>
    <n v="0"/>
    <n v="0"/>
    <n v="0"/>
    <n v="0"/>
    <n v="0"/>
    <n v="1"/>
    <n v="0"/>
    <n v="0"/>
    <n v="0"/>
    <n v="0"/>
    <n v="413.21962456925428"/>
    <n v="100.62580235892744"/>
    <n v="50.000020641285822"/>
    <n v="50.000000000000007"/>
    <n v="11.079820357930133"/>
    <n v="6.5573837916247291"/>
    <n v="5.1098040091279913"/>
    <n v="4.5578532335680322"/>
    <n v="4.6011966380177771"/>
    <n v="0"/>
    <n v="0"/>
    <n v="81622.291050813437"/>
    <n v="63754.44128860232"/>
    <n v="11.089613256119982"/>
    <n v="64266.064397340539"/>
    <n v="11.096857304699423"/>
    <n v="63619.073381863462"/>
    <n v="11.087099773645958"/>
    <n v="11.271149338966682"/>
    <n v="11.134508444838939"/>
  </r>
  <r>
    <x v="4"/>
    <x v="116"/>
    <n v="401.75373719847795"/>
    <n v="100.31290117946372"/>
    <n v="50.00000206412858"/>
    <n v="50"/>
    <n v="64793.327090868777"/>
    <n v="602.06664044207025"/>
    <x v="2"/>
    <x v="116"/>
    <n v="13689"/>
    <n v="9.5243478695955126"/>
    <x v="0"/>
    <n v="3"/>
    <n v="0"/>
    <n v="0"/>
    <n v="1"/>
    <n v="0"/>
    <n v="0"/>
    <n v="0"/>
    <n v="0"/>
    <n v="0"/>
    <n v="0"/>
    <n v="0"/>
    <n v="0"/>
    <n v="0"/>
    <n v="1"/>
    <n v="0"/>
    <n v="0"/>
    <n v="0"/>
    <n v="0"/>
    <n v="401.75373719847795"/>
    <n v="100.31290117946372"/>
    <n v="50.00000206412858"/>
    <n v="50"/>
    <n v="11.078957900045106"/>
    <n v="6.5409729531907406"/>
    <n v="5.107913154919502"/>
    <n v="4.5578530387950158"/>
    <n v="4.6011966380177771"/>
    <n v="0"/>
    <n v="0"/>
    <n v="81597.900737729695"/>
    <n v="63730.343898560626"/>
    <n v="11.089355638855203"/>
    <n v="64304.505134152758"/>
    <n v="11.09749644695491"/>
    <n v="63606.653510332544"/>
    <n v="11.086956805388116"/>
    <n v="11.270776119625234"/>
    <n v="11.134412149907769"/>
  </r>
  <r>
    <x v="4"/>
    <x v="117"/>
    <n v="393.72761603893451"/>
    <n v="100.15645058973186"/>
    <n v="50.000000206412857"/>
    <n v="50"/>
    <n v="64761.820078808538"/>
    <n v="593.88406683507924"/>
    <x v="2"/>
    <x v="117"/>
    <n v="13924"/>
    <n v="9.5413692489313302"/>
    <x v="0"/>
    <n v="3"/>
    <n v="0"/>
    <n v="0"/>
    <n v="1"/>
    <n v="0"/>
    <n v="0"/>
    <n v="0"/>
    <n v="0"/>
    <n v="0"/>
    <n v="0"/>
    <n v="0"/>
    <n v="0"/>
    <n v="0"/>
    <n v="1"/>
    <n v="0"/>
    <n v="0"/>
    <n v="0"/>
    <n v="0"/>
    <n v="393.72761603893451"/>
    <n v="100.15645058973186"/>
    <n v="50.000000206412857"/>
    <n v="50"/>
    <n v="11.078471512381324"/>
    <n v="6.5293229900055874"/>
    <n v="5.1069663853743368"/>
    <n v="4.5578530193177116"/>
    <n v="4.6011966380177771"/>
    <n v="0"/>
    <n v="0"/>
    <n v="81573.510424645952"/>
    <n v="63706.246508518925"/>
    <n v="11.089098021590422"/>
    <n v="64344.1245696408"/>
    <n v="11.098152534412089"/>
    <n v="63594.339341117433"/>
    <n v="11.086815053896157"/>
    <n v="11.270494521812523"/>
    <n v="11.134406398670837"/>
  </r>
  <r>
    <x v="4"/>
    <x v="118"/>
    <n v="388.10933122725419"/>
    <n v="100.07822529486593"/>
    <n v="50.000000020641288"/>
    <n v="50"/>
    <n v="64746.697968405933"/>
    <n v="588.1875565427614"/>
    <x v="2"/>
    <x v="118"/>
    <n v="14161"/>
    <n v="9.5582469862230592"/>
    <x v="0"/>
    <n v="4"/>
    <n v="0"/>
    <n v="0"/>
    <n v="0"/>
    <n v="1"/>
    <n v="0"/>
    <n v="0"/>
    <n v="0"/>
    <n v="0"/>
    <n v="0"/>
    <n v="0"/>
    <n v="0"/>
    <n v="0"/>
    <n v="1"/>
    <n v="0"/>
    <n v="0"/>
    <n v="0"/>
    <n v="0"/>
    <n v="388.10933122725419"/>
    <n v="100.07822529486593"/>
    <n v="50.000000020641288"/>
    <n v="50"/>
    <n v="11.078237981634476"/>
    <n v="6.5210865012569279"/>
    <n v="5.1064926642497364"/>
    <n v="4.5578530173699816"/>
    <n v="4.6011966380177771"/>
    <n v="0"/>
    <n v="0"/>
    <n v="81180.803405372833"/>
    <n v="63314.788435842551"/>
    <n v="11.08568768558694"/>
    <n v="64106.494274469173"/>
    <n v="11.096943846618906"/>
    <n v="63306.770182360924"/>
    <n v="11.08451629881632"/>
    <n v="11.270273235189631"/>
    <n v="11.134456551981685"/>
  </r>
  <r>
    <x v="4"/>
    <x v="119"/>
    <n v="384.17653185907795"/>
    <n v="100.03911264743297"/>
    <n v="50.000000002064127"/>
    <n v="54.500000000000007"/>
    <n v="65234.903362011391"/>
    <n v="588.715644508575"/>
    <x v="2"/>
    <x v="119"/>
    <n v="14400"/>
    <n v="9.5749834855640916"/>
    <x v="0"/>
    <n v="4"/>
    <n v="0"/>
    <n v="0"/>
    <n v="0"/>
    <n v="1"/>
    <n v="0"/>
    <n v="0"/>
    <n v="0"/>
    <n v="0"/>
    <n v="0"/>
    <n v="0"/>
    <n v="0"/>
    <n v="0"/>
    <n v="1"/>
    <n v="0"/>
    <n v="0"/>
    <n v="0"/>
    <n v="0"/>
    <n v="384.17653185907795"/>
    <n v="100.03911264743297"/>
    <n v="50.000000002064127"/>
    <n v="54.500000000000007"/>
    <n v="11.085749932316233"/>
    <n v="6.5152803266416814"/>
    <n v="5.1062557195064624"/>
    <n v="4.5578530171752085"/>
    <n v="4.645384958866936"/>
    <n v="0"/>
    <n v="0"/>
    <n v="81156.413092289091"/>
    <n v="63290.691045800857"/>
    <n v="11.085430068322159"/>
    <n v="64148.471107308847"/>
    <n v="11.097633824479466"/>
    <n v="63294.662110453944"/>
    <n v="11.084376919762192"/>
    <n v="11.270810065326847"/>
    <n v="11.140035533776771"/>
  </r>
  <r>
    <x v="4"/>
    <x v="120"/>
    <n v="381.42357230135457"/>
    <n v="100.01955632371649"/>
    <n v="50.000000000206413"/>
    <n v="59.90000000000002"/>
    <n v="65778.122534152266"/>
    <n v="591.34312862527747"/>
    <x v="2"/>
    <x v="120"/>
    <n v="14641"/>
    <n v="9.5915810911934827"/>
    <x v="0"/>
    <n v="4"/>
    <n v="0"/>
    <n v="0"/>
    <n v="0"/>
    <n v="1"/>
    <n v="0"/>
    <n v="0"/>
    <n v="0"/>
    <n v="0"/>
    <n v="0"/>
    <n v="0"/>
    <n v="0"/>
    <n v="0"/>
    <n v="1"/>
    <n v="0"/>
    <n v="0"/>
    <n v="0"/>
    <n v="0"/>
    <n v="381.42357230135457"/>
    <n v="100.01955632371649"/>
    <n v="50.000000000206413"/>
    <n v="59.90000000000002"/>
    <n v="11.094042577744855"/>
    <n v="6.5111958523397817"/>
    <n v="5.1061372260779443"/>
    <n v="4.5578530171557308"/>
    <n v="4.6959559059570335"/>
    <n v="0"/>
    <n v="0"/>
    <n v="81132.022779205348"/>
    <n v="63266.593655759156"/>
    <n v="11.08517245105738"/>
    <n v="64191.626638824346"/>
    <n v="11.098340747541716"/>
    <n v="63282.654521629702"/>
    <n v="11.084238697394046"/>
    <n v="11.27151771618203"/>
    <n v="11.146430886194674"/>
  </r>
  <r>
    <x v="4"/>
    <x v="121"/>
    <n v="379.4965006109482"/>
    <n v="100.00977816185824"/>
    <n v="50.000000000020641"/>
    <n v="65.885000000000019"/>
    <n v="66330.922824165566"/>
    <n v="595.39127877282715"/>
    <x v="2"/>
    <x v="121"/>
    <n v="14884"/>
    <n v="9.6080420894665135"/>
    <x v="0"/>
    <n v="4"/>
    <n v="0"/>
    <n v="0"/>
    <n v="0"/>
    <n v="1"/>
    <n v="0"/>
    <n v="0"/>
    <n v="0"/>
    <n v="0"/>
    <n v="0"/>
    <n v="0"/>
    <n v="0"/>
    <n v="0"/>
    <n v="1"/>
    <n v="0"/>
    <n v="0"/>
    <n v="0"/>
    <n v="0"/>
    <n v="379.4965006109482"/>
    <n v="100.00977816185824"/>
    <n v="50.000000000020641"/>
    <n v="65.885000000000019"/>
    <n v="11.102411475044043"/>
    <n v="6.5083267614370461"/>
    <n v="5.1060779740980093"/>
    <n v="4.557853017153783"/>
    <n v="4.7491703830645049"/>
    <n v="0"/>
    <n v="0"/>
    <n v="81107.632466121606"/>
    <n v="63242.496265717462"/>
    <n v="11.084914833792599"/>
    <n v="64235.96086901566"/>
    <n v="11.099064615805657"/>
    <n v="63270.745761817438"/>
    <n v="11.084101612671455"/>
    <n v="11.272337285559436"/>
    <n v="11.15316996072451"/>
  </r>
  <r>
    <x v="4"/>
    <x v="122"/>
    <n v="378.1475504276637"/>
    <n v="100.00488908092912"/>
    <n v="50.000000000002061"/>
    <n v="72.473000000000042"/>
    <n v="73289.656322528637"/>
    <n v="600.62543950859492"/>
    <x v="2"/>
    <x v="122"/>
    <n v="15129"/>
    <n v="9.6243687107448341"/>
    <x v="0"/>
    <n v="5"/>
    <n v="0"/>
    <n v="0"/>
    <n v="0"/>
    <n v="0"/>
    <n v="1"/>
    <n v="0"/>
    <n v="0"/>
    <n v="0"/>
    <n v="0"/>
    <n v="0"/>
    <n v="0"/>
    <n v="0"/>
    <n v="1"/>
    <n v="0"/>
    <n v="0"/>
    <n v="0"/>
    <n v="0"/>
    <n v="378.1475504276637"/>
    <n v="100.00488908092912"/>
    <n v="50.000000000002061"/>
    <n v="72.473000000000042"/>
    <n v="11.202174763626989"/>
    <n v="6.5063134886846559"/>
    <n v="5.1060483467914413"/>
    <n v="4.5578530171535885"/>
    <n v="4.8046473535817"/>
    <n v="0"/>
    <n v="0"/>
    <n v="89928.076658905018"/>
    <n v="72060.869074132148"/>
    <n v="11.18617303196384"/>
    <n v="73039.827078443588"/>
    <n v="11.200130534011411"/>
    <n v="72163.724515708818"/>
    <n v="11.186358447892822"/>
    <n v="11.273265824817203"/>
    <n v="11.160200391502725"/>
  </r>
  <r>
    <x v="4"/>
    <x v="123"/>
    <n v="377.20328529936455"/>
    <n v="100.00244454046455"/>
    <n v="50.000000000000206"/>
    <n v="79.720250000000064"/>
    <n v="73849.039363906704"/>
    <n v="606.92597983982944"/>
    <x v="2"/>
    <x v="123"/>
    <n v="15376"/>
    <n v="9.6405631312100741"/>
    <x v="0"/>
    <n v="5"/>
    <n v="0"/>
    <n v="0"/>
    <n v="0"/>
    <n v="0"/>
    <n v="1"/>
    <n v="0"/>
    <n v="0"/>
    <n v="0"/>
    <n v="0"/>
    <n v="0"/>
    <n v="0"/>
    <n v="0"/>
    <n v="1"/>
    <n v="0"/>
    <n v="0"/>
    <n v="0"/>
    <n v="0"/>
    <n v="377.20328529936455"/>
    <n v="100.00244454046455"/>
    <n v="50.000000000000206"/>
    <n v="79.720250000000064"/>
    <n v="11.209778279938655"/>
    <n v="6.5049017821730519"/>
    <n v="5.1060335328089845"/>
    <n v="4.5578530171535689"/>
    <n v="4.8623184369283239"/>
    <n v="0"/>
    <n v="0"/>
    <n v="89903.686345821276"/>
    <n v="72036.771684090461"/>
    <n v="11.18591541469906"/>
    <n v="73086.518705986542"/>
    <n v="11.200888292678734"/>
    <n v="72152.008612431237"/>
    <n v="11.186223583190198"/>
    <n v="11.274308352136673"/>
    <n v="11.1675104157781"/>
  </r>
  <r>
    <x v="4"/>
    <x v="124"/>
    <n v="376.54229970955515"/>
    <n v="100.00122227023228"/>
    <n v="50.000000000000021"/>
    <n v="87.692270000000065"/>
    <n v="74410.17958835738"/>
    <n v="614.23579197978756"/>
    <x v="2"/>
    <x v="124"/>
    <n v="15625"/>
    <n v="9.656627474604603"/>
    <x v="0"/>
    <n v="5"/>
    <n v="0"/>
    <n v="0"/>
    <n v="0"/>
    <n v="0"/>
    <n v="1"/>
    <n v="0"/>
    <n v="0"/>
    <n v="0"/>
    <n v="0"/>
    <n v="0"/>
    <n v="0"/>
    <n v="0"/>
    <n v="1"/>
    <n v="0"/>
    <n v="0"/>
    <n v="0"/>
    <n v="0"/>
    <n v="376.54229970955515"/>
    <n v="100.00122227023228"/>
    <n v="50.000000000000021"/>
    <n v="87.692270000000065"/>
    <n v="11.217348033886008"/>
    <n v="6.5039124004895514"/>
    <n v="5.1060261257354593"/>
    <n v="4.5578530171535672"/>
    <n v="4.9221370203144419"/>
    <n v="0"/>
    <n v="0"/>
    <n v="89879.296032737533"/>
    <n v="72012.67429404876"/>
    <n v="11.185657797434281"/>
    <n v="73134.389032205319"/>
    <n v="11.201662996547746"/>
    <n v="72140.386813810386"/>
    <n v="11.186089801749894"/>
    <n v="11.275472610458166"/>
    <n v="11.175092073319481"/>
  </r>
  <r>
    <x v="4"/>
    <x v="125"/>
    <n v="376.0796097966886"/>
    <n v="100.00061113511615"/>
    <n v="50"/>
    <n v="96.461496500000067"/>
    <n v="74972.542412289622"/>
    <n v="622.54171743180484"/>
    <x v="2"/>
    <x v="125"/>
    <n v="15876"/>
    <n v="9.6725638139029559"/>
    <x v="0"/>
    <n v="5"/>
    <n v="0"/>
    <n v="0"/>
    <n v="0"/>
    <n v="0"/>
    <n v="1"/>
    <n v="0"/>
    <n v="0"/>
    <n v="0"/>
    <n v="0"/>
    <n v="0"/>
    <n v="0"/>
    <n v="0"/>
    <n v="1"/>
    <n v="0"/>
    <n v="0"/>
    <n v="0"/>
    <n v="0"/>
    <n v="376.0796097966886"/>
    <n v="100.00061113511615"/>
    <n v="50"/>
    <n v="96.461496500000067"/>
    <n v="11.224877224317583"/>
    <n v="6.5032192504184279"/>
    <n v="5.106022422178123"/>
    <n v="4.5578530171535672"/>
    <n v="4.9840512496448719"/>
    <n v="0"/>
    <n v="0"/>
    <n v="89854.905719653791"/>
    <n v="71988.576904007059"/>
    <n v="11.1854001801695"/>
    <n v="73183.438057099906"/>
    <n v="11.202454645618452"/>
    <n v="72128.857620146489"/>
    <n v="11.185957086308486"/>
    <n v="11.276768288378136"/>
    <n v="11.182937460938994"/>
  </r>
  <r>
    <x v="4"/>
    <x v="126"/>
    <n v="375.75572685768202"/>
    <n v="100.00030556755807"/>
    <n v="50"/>
    <n v="106.1076461000001"/>
    <n v="79394.181588712789"/>
    <n v="631.86367852524029"/>
    <x v="2"/>
    <x v="126"/>
    <n v="16129"/>
    <n v="9.6883741729171824"/>
    <x v="1"/>
    <n v="6"/>
    <n v="0"/>
    <n v="0"/>
    <n v="0"/>
    <n v="0"/>
    <n v="0"/>
    <n v="1"/>
    <n v="0"/>
    <n v="0"/>
    <n v="0"/>
    <n v="0"/>
    <n v="0"/>
    <n v="0"/>
    <n v="1"/>
    <n v="0"/>
    <n v="0"/>
    <n v="0"/>
    <n v="0"/>
    <n v="375.75572685768202"/>
    <n v="100.00030556755807"/>
    <n v="50"/>
    <n v="106.1076461000001"/>
    <n v="11.282180364811003"/>
    <n v="6.5027337593380992"/>
    <n v="5.1060205703943105"/>
    <n v="4.5578530171535672"/>
    <n v="5.0480022369538542"/>
    <n v="0"/>
    <n v="0"/>
    <n v="97068.772979399728"/>
    <n v="79209.181393720006"/>
    <n v="11.26259645499232"/>
    <n v="87624.234304429236"/>
    <n v="11.349794437194815"/>
    <n v="86031.017878021521"/>
    <n v="11.324683984927436"/>
    <n v="11.278206810500265"/>
    <n v="11.191038267591935"/>
  </r>
  <r>
    <x v="4"/>
    <x v="127"/>
    <n v="375.52900880037737"/>
    <n v="100.00015278377904"/>
    <n v="50"/>
    <n v="116.71841070500011"/>
    <n v="79957.992901681137"/>
    <n v="642.24757228915655"/>
    <x v="2"/>
    <x v="127"/>
    <n v="16384"/>
    <n v="9.7040605278392338"/>
    <x v="1"/>
    <n v="6"/>
    <n v="0"/>
    <n v="0"/>
    <n v="0"/>
    <n v="0"/>
    <n v="0"/>
    <n v="1"/>
    <n v="0"/>
    <n v="0"/>
    <n v="0"/>
    <n v="0"/>
    <n v="0"/>
    <n v="0"/>
    <n v="1"/>
    <n v="0"/>
    <n v="0"/>
    <n v="0"/>
    <n v="0"/>
    <n v="375.52900880037737"/>
    <n v="100.00015278377904"/>
    <n v="50"/>
    <n v="116.71841070500011"/>
    <n v="11.289256687019668"/>
    <n v="6.5023937752849319"/>
    <n v="5.106019644501119"/>
    <n v="4.5578530171535672"/>
    <n v="5.1139247324585471"/>
    <n v="0"/>
    <n v="0"/>
    <n v="97044.382666315985"/>
    <n v="79185.084003678305"/>
    <n v="11.26233883772754"/>
    <n v="87675.640726675469"/>
    <n v="11.3506199766689"/>
    <n v="86019.669536323272"/>
    <n v="11.324553351318389"/>
    <n v="11.279801268443221"/>
    <n v="11.199385703194999"/>
  </r>
  <r>
    <x v="4"/>
    <x v="128"/>
    <n v="375.37030616026414"/>
    <n v="100.00007639188952"/>
    <n v="50"/>
    <n v="128.39025177500014"/>
    <n v="80522.220429957146"/>
    <n v="653.76063432715375"/>
    <x v="2"/>
    <x v="128"/>
    <n v="16641"/>
    <n v="9.7196248087233439"/>
    <x v="1"/>
    <n v="6"/>
    <n v="0"/>
    <n v="0"/>
    <n v="0"/>
    <n v="0"/>
    <n v="0"/>
    <n v="1"/>
    <n v="0"/>
    <n v="0"/>
    <n v="0"/>
    <n v="0"/>
    <n v="0"/>
    <n v="0"/>
    <n v="1"/>
    <n v="0"/>
    <n v="0"/>
    <n v="0"/>
    <n v="0"/>
    <n v="375.37030616026414"/>
    <n v="100.00007639188952"/>
    <n v="50"/>
    <n v="128.39025177500014"/>
    <n v="11.296288455503134"/>
    <n v="6.502155717653455"/>
    <n v="5.1060191815542018"/>
    <n v="4.5578530171535672"/>
    <n v="5.181748074311896"/>
    <n v="0"/>
    <n v="0"/>
    <n v="97019.992353232243"/>
    <n v="79160.986613636604"/>
    <n v="11.262081220462759"/>
    <n v="87728.225847597525"/>
    <n v="11.351462461344678"/>
    <n v="86008.409509463105"/>
    <n v="11.324423734323604"/>
    <n v="11.281566425346831"/>
    <n v="11.207970515751182"/>
  </r>
  <r>
    <x v="4"/>
    <x v="129"/>
    <n v="375.25921431218489"/>
    <n v="100.00003819594477"/>
    <n v="50"/>
    <n v="141.22927695245016"/>
    <n v="81086.738950425512"/>
    <n v="666.4885294605798"/>
    <x v="2"/>
    <x v="129"/>
    <n v="16900"/>
    <n v="9.7350689009111644"/>
    <x v="1"/>
    <n v="6"/>
    <n v="0"/>
    <n v="0"/>
    <n v="0"/>
    <n v="0"/>
    <n v="0"/>
    <n v="1"/>
    <n v="0"/>
    <n v="0"/>
    <n v="0"/>
    <n v="0"/>
    <n v="0"/>
    <n v="0"/>
    <n v="1"/>
    <n v="0"/>
    <n v="0"/>
    <n v="0"/>
    <n v="0"/>
    <n v="375.25921431218489"/>
    <n v="100.00003819594477"/>
    <n v="50"/>
    <n v="141.22927695245016"/>
    <n v="11.303274711942203"/>
    <n v="6.5019890435854943"/>
    <n v="5.1060189500806628"/>
    <n v="4.5578530171535672"/>
    <n v="5.2513971833400372"/>
    <n v="0"/>
    <n v="0"/>
    <n v="96995.6020401485"/>
    <n v="79136.889223594902"/>
    <n v="11.26182360319798"/>
    <n v="87781.989667195405"/>
    <n v="11.352321891222145"/>
    <n v="85997.236433484795"/>
    <n v="11.32429511824224"/>
    <n v="11.2835187720415"/>
    <n v="11.216783048039803"/>
  </r>
  <r>
    <x v="4"/>
    <x v="130"/>
    <n v="375.1814500185294"/>
    <n v="100.00001909797238"/>
    <n v="50"/>
    <n v="155.35220464769017"/>
    <n v="81651.460983837416"/>
    <n v="680.53367376419203"/>
    <x v="2"/>
    <x v="130"/>
    <n v="17161"/>
    <n v="9.7503946464023024"/>
    <x v="1"/>
    <n v="6"/>
    <n v="0"/>
    <n v="0"/>
    <n v="0"/>
    <n v="0"/>
    <n v="0"/>
    <n v="1"/>
    <n v="0"/>
    <n v="0"/>
    <n v="0"/>
    <n v="0"/>
    <n v="0"/>
    <n v="0"/>
    <n v="1"/>
    <n v="0"/>
    <n v="0"/>
    <n v="0"/>
    <n v="0"/>
    <n v="375.1814500185294"/>
    <n v="100.00001909797238"/>
    <n v="50"/>
    <n v="155.35220464769017"/>
    <n v="11.310214991488222"/>
    <n v="6.501872355206471"/>
    <n v="5.1060188343438728"/>
    <n v="4.5578530171535672"/>
    <n v="5.3227935569902174"/>
    <n v="0"/>
    <n v="0"/>
    <n v="96971.211727064743"/>
    <n v="79112.791833553201"/>
    <n v="11.261565985933201"/>
    <n v="87836.932185469093"/>
    <n v="11.353198266301304"/>
    <n v="85986.148975788092"/>
    <n v="11.324167487734401"/>
    <n v="11.285676623280771"/>
    <n v="11.225813316148324"/>
  </r>
  <r>
    <x v="4"/>
    <x v="131"/>
    <n v="375.12701501297056"/>
    <n v="100.00000954898618"/>
    <n v="50"/>
    <n v="170.88742511245871"/>
    <n v="83550.77165800755"/>
    <n v="696.01444967441546"/>
    <x v="2"/>
    <x v="131"/>
    <n v="17424"/>
    <n v="9.7656038451727412"/>
    <x v="1"/>
    <n v="7"/>
    <n v="0"/>
    <n v="0"/>
    <n v="0"/>
    <n v="0"/>
    <n v="0"/>
    <n v="0"/>
    <n v="1"/>
    <n v="0"/>
    <n v="0"/>
    <n v="0"/>
    <n v="0"/>
    <n v="0"/>
    <n v="1"/>
    <n v="0"/>
    <n v="0"/>
    <n v="0"/>
    <n v="0"/>
    <n v="375.12701501297056"/>
    <n v="100.00000954898618"/>
    <n v="50"/>
    <n v="170.88742511245871"/>
    <n v="11.333209769863684"/>
    <n v="6.5017906652387731"/>
    <n v="5.106018776475473"/>
    <n v="4.5578530171535672"/>
    <n v="5.3958562369980294"/>
    <n v="1"/>
    <n v="0"/>
    <n v="107002.42845922943"/>
    <n v="90175.094204416979"/>
    <n v="11.364192433940364"/>
    <n v="87893.053402418605"/>
    <n v="11.354091586582152"/>
    <n v="85975.145834174808"/>
    <n v="11.324040827810157"/>
    <n v="11.151275801255215"/>
    <n v="11.244072752529696"/>
  </r>
  <r>
    <x v="4"/>
    <x v="132"/>
    <n v="375.08891050907937"/>
    <n v="100.00000477449309"/>
    <n v="50"/>
    <n v="187.97616762370453"/>
    <n v="84115.735668874069"/>
    <n v="713.06508290727709"/>
    <x v="2"/>
    <x v="132"/>
    <n v="17689"/>
    <n v="9.7806982564435074"/>
    <x v="1"/>
    <n v="7"/>
    <n v="0"/>
    <n v="0"/>
    <n v="0"/>
    <n v="0"/>
    <n v="0"/>
    <n v="0"/>
    <n v="1"/>
    <n v="0"/>
    <n v="0"/>
    <n v="0"/>
    <n v="0"/>
    <n v="0"/>
    <n v="1"/>
    <n v="0"/>
    <n v="0"/>
    <n v="0"/>
    <n v="0"/>
    <n v="375.08891050907937"/>
    <n v="100.00000477449309"/>
    <n v="50"/>
    <n v="187.97616762370453"/>
    <n v="11.339948935104125"/>
    <n v="6.5017334782905403"/>
    <n v="5.1060187475412722"/>
    <n v="4.5578530171535672"/>
    <n v="5.4705027304200486"/>
    <n v="1"/>
    <n v="0"/>
    <n v="106978.03814614569"/>
    <n v="90150.996814375278"/>
    <n v="11.363934816675584"/>
    <n v="87950.353318043941"/>
    <n v="11.355001852064692"/>
    <n v="85964.22573593109"/>
    <n v="11.323915123818978"/>
    <n v="11.153907577558567"/>
    <n v="11.253507686121743"/>
  </r>
  <r>
    <x v="4"/>
    <x v="133"/>
    <n v="375.06223735635558"/>
    <n v="100.00000238724655"/>
    <n v="50"/>
    <n v="206.77378438607496"/>
    <n v="84680.769383420658"/>
    <n v="731.83602412967707"/>
    <x v="2"/>
    <x v="133"/>
    <n v="17956"/>
    <n v="9.7956795999018222"/>
    <x v="1"/>
    <n v="7"/>
    <n v="0"/>
    <n v="0"/>
    <n v="0"/>
    <n v="0"/>
    <n v="0"/>
    <n v="0"/>
    <n v="1"/>
    <n v="0"/>
    <n v="0"/>
    <n v="0"/>
    <n v="0"/>
    <n v="0"/>
    <n v="1"/>
    <n v="0"/>
    <n v="0"/>
    <n v="0"/>
    <n v="0"/>
    <n v="375.06223735635558"/>
    <n v="100.00000238724655"/>
    <n v="50"/>
    <n v="206.77378438607496"/>
    <n v="11.346643810982451"/>
    <n v="6.5016934454808322"/>
    <n v="5.1060187330741709"/>
    <n v="4.5578530171535672"/>
    <n v="5.5466498677392675"/>
    <n v="1"/>
    <n v="0"/>
    <n v="106953.64783306194"/>
    <n v="90126.899424333576"/>
    <n v="11.363677199410803"/>
    <n v="88008.8319323451"/>
    <n v="11.355929062748922"/>
    <n v="85953.387436943944"/>
    <n v="11.323790361439567"/>
    <n v="11.156812183532129"/>
    <n v="11.263129354729719"/>
  </r>
  <r>
    <x v="4"/>
    <x v="134"/>
    <n v="375.04356614944891"/>
    <n v="100.00000119362328"/>
    <n v="50"/>
    <n v="227.45116282468251"/>
    <n v="85245.851878608111"/>
    <n v="752.49473016775482"/>
    <x v="2"/>
    <x v="134"/>
    <n v="18225"/>
    <n v="9.8105495568768593"/>
    <x v="1"/>
    <n v="7"/>
    <n v="0"/>
    <n v="0"/>
    <n v="0"/>
    <n v="0"/>
    <n v="0"/>
    <n v="0"/>
    <n v="1"/>
    <n v="0"/>
    <n v="0"/>
    <n v="0"/>
    <n v="0"/>
    <n v="0"/>
    <n v="1"/>
    <n v="0"/>
    <n v="0"/>
    <n v="0"/>
    <n v="0"/>
    <n v="375.04356614944891"/>
    <n v="100.00000119362328"/>
    <n v="50"/>
    <n v="227.45116282468251"/>
    <n v="11.353294735646461"/>
    <n v="6.5016654215604435"/>
    <n v="5.1060187258406202"/>
    <n v="4.5578530171535672"/>
    <n v="5.6242145858172004"/>
    <n v="1"/>
    <n v="0"/>
    <n v="106929.2575199782"/>
    <n v="90102.802034291875"/>
    <n v="11.363419582146024"/>
    <n v="88068.489245322067"/>
    <n v="11.356873218634844"/>
    <n v="85942.629720850586"/>
    <n v="11.323666526670069"/>
    <n v="11.16001680558567"/>
    <n v="11.272927378945925"/>
  </r>
  <r>
    <x v="4"/>
    <x v="135"/>
    <n v="375.03049630461419"/>
    <n v="100.00000059681165"/>
    <n v="50"/>
    <n v="250.19627910715079"/>
    <n v="86041.531725997804"/>
    <n v="775.22677600857662"/>
    <x v="2"/>
    <x v="135"/>
    <n v="18496"/>
    <n v="9.8253097714721047"/>
    <x v="1"/>
    <n v="8"/>
    <n v="0"/>
    <n v="0"/>
    <n v="0"/>
    <n v="0"/>
    <n v="0"/>
    <n v="0"/>
    <n v="0"/>
    <n v="1"/>
    <n v="0"/>
    <n v="0"/>
    <n v="0"/>
    <n v="0"/>
    <n v="1"/>
    <n v="0"/>
    <n v="0"/>
    <n v="0"/>
    <n v="0"/>
    <n v="375.03049630461419"/>
    <n v="100.00000059681165"/>
    <n v="50"/>
    <n v="250.19627910715079"/>
    <n v="11.362585385710394"/>
    <n v="6.5016458043488843"/>
    <n v="5.1060187222238449"/>
    <n v="4.5578530171535672"/>
    <n v="5.7031146274281657"/>
    <n v="1"/>
    <n v="0"/>
    <n v="109228.43481661269"/>
    <n v="90078.704644250174"/>
    <n v="11.363161964881243"/>
    <n v="88129.325256974858"/>
    <n v="11.357834319722457"/>
    <n v="85931.951398219317"/>
    <n v="11.323543605818637"/>
    <n v="11.16355137777211"/>
    <n v="11.282891495537619"/>
  </r>
  <r>
    <x v="4"/>
    <x v="136"/>
    <n v="375.02134741322993"/>
    <n v="100.00000029840582"/>
    <n v="50"/>
    <n v="70.019627910715087"/>
    <n v="78788.943022533611"/>
    <n v="595.04097562235097"/>
    <x v="2"/>
    <x v="136"/>
    <n v="18769"/>
    <n v="9.8399618516562501"/>
    <x v="1"/>
    <n v="8"/>
    <n v="0"/>
    <n v="0"/>
    <n v="0"/>
    <n v="0"/>
    <n v="0"/>
    <n v="0"/>
    <n v="0"/>
    <n v="1"/>
    <n v="0"/>
    <n v="0"/>
    <n v="0"/>
    <n v="0"/>
    <n v="1"/>
    <n v="0"/>
    <n v="0"/>
    <n v="0"/>
    <n v="0"/>
    <n v="375.02134741322993"/>
    <n v="100.00000029840582"/>
    <n v="50"/>
    <n v="70.019627910715087"/>
    <n v="11.2745279490277"/>
    <n v="6.5016320720718115"/>
    <n v="5.1060187204154577"/>
    <n v="4.5578530171535672"/>
    <n v="4.7843456450294966"/>
    <n v="1"/>
    <n v="0"/>
    <n v="109204.04450352894"/>
    <n v="90054.607254208473"/>
    <n v="11.362904347616464"/>
    <n v="88191.339967303473"/>
    <n v="11.35881236601176"/>
    <n v="85921.351305760225"/>
    <n v="11.323421585494348"/>
    <n v="11.134717281966491"/>
    <n v="11.168826521211585"/>
  </r>
  <r>
    <x v="4"/>
    <x v="137"/>
    <n v="375.01494318926092"/>
    <n v="100.00000014920292"/>
    <n v="50"/>
    <n v="52.001962791071506"/>
    <n v="77110.615487395888"/>
    <n v="577.0169061295353"/>
    <x v="2"/>
    <x v="137"/>
    <n v="19044"/>
    <n v="9.8545073703144102"/>
    <x v="1"/>
    <n v="8"/>
    <n v="0"/>
    <n v="0"/>
    <n v="0"/>
    <n v="0"/>
    <n v="0"/>
    <n v="0"/>
    <n v="0"/>
    <n v="1"/>
    <n v="0"/>
    <n v="0"/>
    <n v="0"/>
    <n v="0"/>
    <n v="1"/>
    <n v="0"/>
    <n v="0"/>
    <n v="0"/>
    <n v="0"/>
    <n v="375.01494318926092"/>
    <n v="100.00000014920292"/>
    <n v="50"/>
    <n v="52.001962791071506"/>
    <n v="11.252996234735184"/>
    <n v="6.5016224593656569"/>
    <n v="5.1060187195112636"/>
    <n v="4.5578530171535672"/>
    <n v="4.6210966479426014"/>
    <n v="1"/>
    <n v="0"/>
    <n v="109179.6541904452"/>
    <n v="90030.509864166786"/>
    <n v="11.362646730351683"/>
    <n v="88254.533376307911"/>
    <n v="11.359807357502753"/>
    <n v="85910.828305564748"/>
    <n v="11.323300452598449"/>
    <n v="11.131749782923142"/>
    <n v="11.148687029727309"/>
  </r>
  <r>
    <x v="4"/>
    <x v="138"/>
    <n v="375.01046023248261"/>
    <n v="100.00000007460146"/>
    <n v="50"/>
    <n v="50.200196279107153"/>
    <n v="76930.024107544174"/>
    <n v="575.21065658619113"/>
    <x v="2"/>
    <x v="138"/>
    <n v="19321"/>
    <n v="9.868947866261383"/>
    <x v="1"/>
    <n v="8"/>
    <n v="0"/>
    <n v="0"/>
    <n v="0"/>
    <n v="0"/>
    <n v="0"/>
    <n v="0"/>
    <n v="0"/>
    <n v="1"/>
    <n v="0"/>
    <n v="0"/>
    <n v="0"/>
    <n v="0"/>
    <n v="1"/>
    <n v="0"/>
    <n v="0"/>
    <n v="0"/>
    <n v="0"/>
    <n v="375.01046023248261"/>
    <n v="100.00000007460146"/>
    <n v="50"/>
    <n v="50.200196279107153"/>
    <n v="11.250651509822802"/>
    <n v="6.5016157304163684"/>
    <n v="5.1060187190591666"/>
    <n v="4.5578530171535672"/>
    <n v="4.6032045543157309"/>
    <n v="1"/>
    <n v="0"/>
    <n v="109155.26387736146"/>
    <n v="90006.412474125071"/>
    <n v="11.362389113086904"/>
    <n v="88318.905483988157"/>
    <n v="11.360819294195437"/>
    <n v="85900.38128437259"/>
    <n v="11.323180194315926"/>
    <n v="11.131368978275377"/>
    <n v="11.146618183387506"/>
  </r>
  <r>
    <x v="4"/>
    <x v="139"/>
    <n v="375.00732216273786"/>
    <n v="100.00000003730074"/>
    <n v="50"/>
    <n v="50.020019627910713"/>
    <n v="73835.35935801157"/>
    <n v="575.02734182794939"/>
    <x v="2"/>
    <x v="139"/>
    <n v="19600"/>
    <n v="9.8832848452186077"/>
    <x v="1"/>
    <n v="8"/>
    <n v="0"/>
    <n v="0"/>
    <n v="0"/>
    <n v="0"/>
    <n v="0"/>
    <n v="0"/>
    <n v="0"/>
    <n v="1"/>
    <n v="0"/>
    <n v="0"/>
    <n v="0"/>
    <n v="0"/>
    <n v="1"/>
    <n v="0"/>
    <n v="0"/>
    <n v="0"/>
    <n v="0"/>
    <n v="375.00732216273786"/>
    <n v="100.00000003730074"/>
    <n v="50"/>
    <n v="50.020019627910713"/>
    <n v="11.209593019937563"/>
    <n v="6.5016110201249253"/>
    <n v="5.1060187188331181"/>
    <n v="4.5578530171535672"/>
    <n v="4.6013976111724988"/>
    <n v="1"/>
    <n v="0"/>
    <n v="109130.87356427772"/>
    <n v="89982.315084083384"/>
    <n v="11.362131495822123"/>
    <n v="88384.456290344227"/>
    <n v="11.361848176089813"/>
    <n v="85890.009152864935"/>
    <n v="11.323060798107353"/>
    <n v="11.131246867369265"/>
    <n v="11.146549046550456"/>
  </r>
  <r>
    <x v="4"/>
    <x v="140"/>
    <n v="375.00512551391648"/>
    <n v="100.00000001865037"/>
    <n v="50"/>
    <n v="50.00200196279107"/>
    <n v="73854.124611276769"/>
    <n v="575.00712749535785"/>
    <x v="2"/>
    <x v="140"/>
    <n v="19881"/>
    <n v="9.8975197807563369"/>
    <x v="1"/>
    <n v="9"/>
    <n v="0"/>
    <n v="0"/>
    <n v="0"/>
    <n v="0"/>
    <n v="0"/>
    <n v="0"/>
    <n v="0"/>
    <n v="0"/>
    <n v="1"/>
    <n v="0"/>
    <n v="0"/>
    <n v="0"/>
    <n v="1"/>
    <n v="0"/>
    <n v="0"/>
    <n v="0"/>
    <n v="0"/>
    <n v="375.00512551391648"/>
    <n v="100.00000001865037"/>
    <n v="50"/>
    <n v="50.00200196279107"/>
    <n v="11.209847137602029"/>
    <n v="6.501607722907714"/>
    <n v="5.1060187187200938"/>
    <n v="4.5578530171535672"/>
    <n v="4.6012167371509065"/>
    <n v="1"/>
    <n v="0"/>
    <n v="99730.632522206419"/>
    <n v="81870.4062699356"/>
    <n v="11.284347162826389"/>
    <n v="88451.185795376121"/>
    <n v="11.362894003185879"/>
    <n v="85879.710844982867"/>
    <n v="11.322942251701059"/>
    <n v="11.131150642848054"/>
    <n v="11.146682075392954"/>
  </r>
  <r>
    <x v="4"/>
    <x v="141"/>
    <n v="375.00358785974151"/>
    <n v="100.00000000932519"/>
    <n v="50"/>
    <n v="50.00020019627911"/>
    <n v="73874.745758966616"/>
    <n v="575.00378806534582"/>
    <x v="2"/>
    <x v="141"/>
    <n v="20164"/>
    <n v="9.9116541152025217"/>
    <x v="1"/>
    <n v="9"/>
    <n v="0"/>
    <n v="0"/>
    <n v="0"/>
    <n v="0"/>
    <n v="0"/>
    <n v="0"/>
    <n v="0"/>
    <n v="0"/>
    <n v="1"/>
    <n v="0"/>
    <n v="0"/>
    <n v="0"/>
    <n v="1"/>
    <n v="0"/>
    <n v="0"/>
    <n v="0"/>
    <n v="0"/>
    <n v="375.00358785974151"/>
    <n v="100.00000000932519"/>
    <n v="50"/>
    <n v="50.00020019627911"/>
    <n v="11.210126313199487"/>
    <n v="6.5016054148491973"/>
    <n v="5.1060187186635817"/>
    <n v="4.5578530171535672"/>
    <n v="4.6011986479492695"/>
    <n v="1"/>
    <n v="0"/>
    <n v="99706.242209122676"/>
    <n v="81846.308879893884"/>
    <n v="11.284089545561608"/>
    <n v="88519.093999083838"/>
    <n v="11.363956775483636"/>
    <n v="85869.485317269777"/>
    <n v="11.322824543085554"/>
    <n v="11.131057018872484"/>
    <n v="11.146835351617863"/>
  </r>
  <r>
    <x v="4"/>
    <x v="142"/>
    <n v="375.00251150181907"/>
    <n v="100.0000000046626"/>
    <n v="50"/>
    <n v="50.000020019627911"/>
    <n v="73895.554945419455"/>
    <n v="575.00253152610946"/>
    <x v="2"/>
    <x v="142"/>
    <n v="20449"/>
    <n v="9.9256892605198139"/>
    <x v="1"/>
    <n v="9"/>
    <n v="0"/>
    <n v="0"/>
    <n v="0"/>
    <n v="0"/>
    <n v="0"/>
    <n v="0"/>
    <n v="0"/>
    <n v="0"/>
    <n v="1"/>
    <n v="0"/>
    <n v="0"/>
    <n v="0"/>
    <n v="1"/>
    <n v="0"/>
    <n v="0"/>
    <n v="0"/>
    <n v="0"/>
    <n v="375.00251150181907"/>
    <n v="100.0000000046626"/>
    <n v="50"/>
    <n v="50.000020019627911"/>
    <n v="11.210407955538864"/>
    <n v="6.5016037992050659"/>
    <n v="5.1060187186353261"/>
    <n v="4.5578530171535672"/>
    <n v="4.6011968390111084"/>
    <n v="1"/>
    <n v="0"/>
    <n v="99681.851896038934"/>
    <n v="81822.211489852198"/>
    <n v="11.283831928296829"/>
    <n v="88588.180901467364"/>
    <n v="11.365036492983084"/>
    <n v="85859.331548236965"/>
    <n v="11.322707660502225"/>
    <n v="11.1309636632863"/>
    <n v="11.146990658890118"/>
  </r>
  <r>
    <x v="4"/>
    <x v="143"/>
    <n v="375.00175805127333"/>
    <n v="100.00000000233129"/>
    <n v="50"/>
    <n v="50.000002001962791"/>
    <n v="73916.384622396363"/>
    <n v="575.00176005556739"/>
    <x v="2"/>
    <x v="143"/>
    <n v="20736"/>
    <n v="9.9396265991520014"/>
    <x v="1"/>
    <n v="9"/>
    <n v="0"/>
    <n v="0"/>
    <n v="0"/>
    <n v="0"/>
    <n v="0"/>
    <n v="0"/>
    <n v="0"/>
    <n v="0"/>
    <n v="1"/>
    <n v="0"/>
    <n v="0"/>
    <n v="0"/>
    <n v="1"/>
    <n v="0"/>
    <n v="0"/>
    <n v="0"/>
    <n v="0"/>
    <n v="375.00175805127333"/>
    <n v="100.00000000233129"/>
    <n v="50"/>
    <n v="50.000002001962791"/>
    <n v="11.210689795790412"/>
    <n v="6.5016026682526205"/>
    <n v="5.1060187186211978"/>
    <n v="4.5578530171535672"/>
    <n v="4.6011966581171118"/>
    <n v="1"/>
    <n v="0"/>
    <n v="99657.461582955191"/>
    <n v="81798.114099810497"/>
    <n v="11.283574311032048"/>
    <n v="88658.446502526713"/>
    <n v="11.366133155684222"/>
    <n v="85849.24853775122"/>
    <n v="11.322591592438288"/>
    <n v="11.130870340373342"/>
    <n v="11.147146173530478"/>
  </r>
  <r>
    <x v="4"/>
    <x v="144"/>
    <n v="375.00123063589132"/>
    <n v="100.00000000116565"/>
    <n v="50"/>
    <n v="50.000000200196283"/>
    <n v="66238.722533376873"/>
    <n v="575.00123083725327"/>
    <x v="2"/>
    <x v="144"/>
    <n v="21025"/>
    <n v="9.9534674848411484"/>
    <x v="1"/>
    <n v="10"/>
    <n v="0"/>
    <n v="0"/>
    <n v="0"/>
    <n v="0"/>
    <n v="0"/>
    <n v="0"/>
    <n v="0"/>
    <n v="0"/>
    <n v="0"/>
    <n v="1"/>
    <n v="0"/>
    <n v="0"/>
    <n v="1"/>
    <n v="0"/>
    <n v="0"/>
    <n v="0"/>
    <n v="0"/>
    <n v="375.00123063589132"/>
    <n v="100.00000000116565"/>
    <n v="50"/>
    <n v="50.000000200196283"/>
    <n v="11.101020503447101"/>
    <n v="6.5016018765851484"/>
    <n v="5.1060187186141341"/>
    <n v="4.5578530171535672"/>
    <n v="4.6011966400277107"/>
    <n v="1"/>
    <n v="0"/>
    <n v="86180.412425779417"/>
    <n v="68321.748429732848"/>
    <n v="11.138401199057689"/>
    <n v="71837.651383041812"/>
    <n v="11.188763209935699"/>
    <n v="68969.680935356882"/>
    <n v="11.144284396881959"/>
    <n v="11.130777024811659"/>
    <n v="11.147301711890385"/>
  </r>
  <r>
    <x v="4"/>
    <x v="145"/>
    <n v="375.00086144512392"/>
    <n v="100.00000000058282"/>
    <n v="50"/>
    <n v="50.000000020019627"/>
    <n v="66259.5565889594"/>
    <n v="575.0008614657263"/>
    <x v="2"/>
    <x v="145"/>
    <n v="21316"/>
    <n v="9.9672132434166727"/>
    <x v="1"/>
    <n v="10"/>
    <n v="0"/>
    <n v="0"/>
    <n v="0"/>
    <n v="0"/>
    <n v="0"/>
    <n v="0"/>
    <n v="0"/>
    <n v="0"/>
    <n v="0"/>
    <n v="1"/>
    <n v="0"/>
    <n v="0"/>
    <n v="1"/>
    <n v="0"/>
    <n v="0"/>
    <n v="0"/>
    <n v="0"/>
    <n v="375.00086144512392"/>
    <n v="100.00000000058282"/>
    <n v="50"/>
    <n v="50.000000020019627"/>
    <n v="11.101334983844767"/>
    <n v="6.5016013224175442"/>
    <n v="5.1060187186106019"/>
    <n v="4.5578530171535672"/>
    <n v="4.601196638218771"/>
    <n v="1"/>
    <n v="0"/>
    <n v="86156.022112695675"/>
    <n v="68297.651039691147"/>
    <n v="11.138143581792908"/>
    <n v="71910.274381452793"/>
    <n v="11.189893763040219"/>
    <n v="68959.736524052161"/>
    <n v="11.144169924267974"/>
    <n v="11.130683712843847"/>
    <n v="11.147457254710105"/>
  </r>
  <r>
    <x v="4"/>
    <x v="146"/>
    <n v="375.00060301158675"/>
    <n v="100.00000000029141"/>
    <n v="50"/>
    <n v="50.000000002001961"/>
    <n v="66280.391337831141"/>
    <n v="575.0006030138801"/>
    <x v="2"/>
    <x v="146"/>
    <n v="21609"/>
    <n v="9.980865173557472"/>
    <x v="1"/>
    <n v="10"/>
    <n v="0"/>
    <n v="0"/>
    <n v="0"/>
    <n v="0"/>
    <n v="0"/>
    <n v="0"/>
    <n v="0"/>
    <n v="0"/>
    <n v="0"/>
    <n v="1"/>
    <n v="0"/>
    <n v="0"/>
    <n v="1"/>
    <n v="0"/>
    <n v="0"/>
    <n v="0"/>
    <n v="0"/>
    <n v="375.00060301158675"/>
    <n v="100.00000000029141"/>
    <n v="50"/>
    <n v="50.000000002001961"/>
    <n v="11.101649375835548"/>
    <n v="6.501600934500039"/>
    <n v="5.1060187186088362"/>
    <n v="4.5578530171535672"/>
    <n v="4.6011966380378766"/>
    <n v="1"/>
    <n v="0"/>
    <n v="86131.631799611932"/>
    <n v="68273.553649649461"/>
    <n v="11.137885964528129"/>
    <n v="71984.076078539612"/>
    <n v="11.191041261346429"/>
    <n v="68949.859993217018"/>
    <n v="11.144056233043109"/>
    <n v="11.130590403236535"/>
    <n v="11.147612799437278"/>
  </r>
  <r>
    <x v="4"/>
    <x v="147"/>
    <n v="375.00042210811068"/>
    <n v="100.0000000001457"/>
    <n v="50"/>
    <n v="50.000000000200195"/>
    <n v="66301.226560889671"/>
    <n v="575.00042210845652"/>
    <x v="2"/>
    <x v="147"/>
    <n v="21904"/>
    <n v="9.9944245475282294"/>
    <x v="1"/>
    <n v="10"/>
    <n v="0"/>
    <n v="0"/>
    <n v="0"/>
    <n v="0"/>
    <n v="0"/>
    <n v="0"/>
    <n v="0"/>
    <n v="0"/>
    <n v="0"/>
    <n v="1"/>
    <n v="0"/>
    <n v="0"/>
    <n v="1"/>
    <n v="0"/>
    <n v="0"/>
    <n v="0"/>
    <n v="0"/>
    <n v="375.00042210811068"/>
    <n v="100.0000000001457"/>
    <n v="50"/>
    <n v="50.000000000200195"/>
    <n v="11.101963676167076"/>
    <n v="6.5016006629576957"/>
    <n v="5.1060187186079533"/>
    <n v="4.5578530171535672"/>
    <n v="4.6011966380197871"/>
    <n v="1"/>
    <n v="0"/>
    <n v="86107.24148652819"/>
    <n v="68249.456259607745"/>
    <n v="11.137628347263348"/>
    <n v="72059.056474302241"/>
    <n v="11.192205704854331"/>
    <n v="68940.050422427681"/>
    <n v="11.143943312612134"/>
    <n v="11.130497095266042"/>
    <n v="11.147768345378218"/>
  </r>
  <r>
    <x v="4"/>
    <x v="148"/>
    <n v="375.00029547567749"/>
    <n v="100.00000000007284"/>
    <n v="50"/>
    <n v="50.000000000020023"/>
    <n v="65289.40695737669"/>
    <n v="575.00029547577037"/>
    <x v="2"/>
    <x v="148"/>
    <n v="22201"/>
    <n v="10.007892611890918"/>
    <x v="1"/>
    <n v="11"/>
    <n v="0"/>
    <n v="0"/>
    <n v="0"/>
    <n v="0"/>
    <n v="0"/>
    <n v="0"/>
    <n v="0"/>
    <n v="0"/>
    <n v="0"/>
    <n v="0"/>
    <n v="1"/>
    <n v="0"/>
    <n v="1"/>
    <n v="0"/>
    <n v="0"/>
    <n v="0"/>
    <n v="0"/>
    <n v="375.00029547567749"/>
    <n v="100.00000000007284"/>
    <n v="50"/>
    <n v="50.000000000020023"/>
    <n v="11.08658508093184"/>
    <n v="6.5016004728780112"/>
    <n v="5.106018718607511"/>
    <n v="4.5578530171535672"/>
    <n v="4.6011966380179778"/>
    <n v="1"/>
    <n v="0"/>
    <n v="106587.79313680579"/>
    <n v="89765.438573708088"/>
    <n v="11.359812940439102"/>
    <n v="89027.454987960766"/>
    <n v="11.371870647215275"/>
    <n v="85799.861280941841"/>
    <n v="11.32202308333189"/>
    <n v="11.13040378843977"/>
    <n v="11.147923892156642"/>
  </r>
  <r>
    <x v="4"/>
    <x v="149"/>
    <n v="375.00020683297419"/>
    <n v="100.00000000003642"/>
    <n v="50"/>
    <n v="50.000000000002004"/>
    <n v="65310.242742715149"/>
    <n v="575.00020683301273"/>
    <x v="2"/>
    <x v="149"/>
    <n v="22500"/>
    <n v="10.021270588192511"/>
    <x v="1"/>
    <n v="11"/>
    <n v="0"/>
    <n v="0"/>
    <n v="0"/>
    <n v="0"/>
    <n v="0"/>
    <n v="0"/>
    <n v="0"/>
    <n v="0"/>
    <n v="0"/>
    <n v="0"/>
    <n v="1"/>
    <n v="0"/>
    <n v="1"/>
    <n v="0"/>
    <n v="0"/>
    <n v="0"/>
    <n v="0"/>
    <n v="375.00020683297419"/>
    <n v="100.00000000003642"/>
    <n v="50"/>
    <n v="50.000000000002004"/>
    <n v="11.086904159666938"/>
    <n v="6.5016003398222111"/>
    <n v="5.1060187186072907"/>
    <n v="4.5578530171535672"/>
    <n v="4.6011966380177975"/>
    <n v="1"/>
    <n v="0"/>
    <n v="106563.40282372205"/>
    <n v="89741.341183666387"/>
    <n v="11.359555323174323"/>
    <n v="89104.792781075026"/>
    <n v="11.373068981126558"/>
    <n v="85790.182942853993"/>
    <n v="11.321911673553473"/>
    <n v="11.130310482414295"/>
    <n v="11.148079439520089"/>
  </r>
  <r>
    <x v="4"/>
    <x v="150"/>
    <n v="375.00014478308196"/>
    <n v="100.00000000001822"/>
    <n v="50"/>
    <n v="50.000000000000199"/>
    <n v="65331.078690065282"/>
    <n v="575.00014478310038"/>
    <x v="2"/>
    <x v="150"/>
    <n v="22801"/>
    <n v="10.034559673629849"/>
    <x v="1"/>
    <n v="11"/>
    <n v="0"/>
    <n v="0"/>
    <n v="0"/>
    <n v="0"/>
    <n v="0"/>
    <n v="0"/>
    <n v="0"/>
    <n v="0"/>
    <n v="0"/>
    <n v="0"/>
    <n v="1"/>
    <n v="0"/>
    <n v="1"/>
    <n v="0"/>
    <n v="0"/>
    <n v="0"/>
    <n v="0"/>
    <n v="375.00014478308196"/>
    <n v="100.00000000001822"/>
    <n v="50"/>
    <n v="50.000000000000199"/>
    <n v="11.087223139103127"/>
    <n v="6.5016002466831404"/>
    <n v="5.1060187186071806"/>
    <n v="4.5578530171535672"/>
    <n v="4.6011966380177789"/>
    <n v="1"/>
    <n v="0"/>
    <n v="106539.01251063831"/>
    <n v="89717.243793624686"/>
    <n v="11.359297705909542"/>
    <n v="89183.309272865125"/>
    <n v="11.374284260239532"/>
    <n v="85780.568913135197"/>
    <n v="11.321801004044831"/>
    <n v="11.130217176949358"/>
    <n v="11.148234987292927"/>
  </r>
  <r>
    <x v="4"/>
    <x v="151"/>
    <n v="375.00010134815733"/>
    <n v="100.00000000000911"/>
    <n v="50"/>
    <n v="50.000000000000021"/>
    <n v="65351.914750822347"/>
    <n v="575.00010134816648"/>
    <x v="2"/>
    <x v="151"/>
    <n v="23104"/>
    <n v="10.047761041692553"/>
    <x v="1"/>
    <n v="11"/>
    <n v="0"/>
    <n v="0"/>
    <n v="0"/>
    <n v="0"/>
    <n v="0"/>
    <n v="0"/>
    <n v="0"/>
    <n v="0"/>
    <n v="0"/>
    <n v="0"/>
    <n v="1"/>
    <n v="0"/>
    <n v="1"/>
    <n v="0"/>
    <n v="0"/>
    <n v="0"/>
    <n v="0"/>
    <n v="375.00010134815733"/>
    <n v="100.00000000000911"/>
    <n v="50"/>
    <n v="50.000000000000021"/>
    <n v="11.087542018559207"/>
    <n v="6.5016001814857853"/>
    <n v="5.1060187186071255"/>
    <n v="4.5578530171535672"/>
    <n v="4.6011966380177771"/>
    <n v="1"/>
    <n v="0"/>
    <n v="106514.62219755456"/>
    <n v="89693.146403582985"/>
    <n v="11.359040088644763"/>
    <n v="89263.004463331032"/>
    <n v="11.375516484554197"/>
    <n v="85771.018342820782"/>
    <n v="11.321691065033315"/>
    <n v="11.130123871876801"/>
    <n v="11.148390535352327"/>
  </r>
  <r>
    <x v="4"/>
    <x v="152"/>
    <n v="375.00007094371011"/>
    <n v="100.00000000000455"/>
    <n v="50"/>
    <n v="50"/>
    <n v="65358.391958760789"/>
    <n v="575.00007094371472"/>
    <x v="2"/>
    <x v="152"/>
    <n v="23409"/>
    <n v="10.060875842784871"/>
    <x v="1"/>
    <n v="11"/>
    <n v="0"/>
    <n v="0"/>
    <n v="0"/>
    <n v="0"/>
    <n v="0"/>
    <n v="0"/>
    <n v="0"/>
    <n v="0"/>
    <n v="0"/>
    <n v="0"/>
    <n v="1"/>
    <n v="0"/>
    <n v="1"/>
    <n v="0"/>
    <n v="0"/>
    <n v="0"/>
    <n v="0"/>
    <n v="375.00007094371011"/>
    <n v="100.00000000000455"/>
    <n v="50"/>
    <n v="50"/>
    <n v="11.087641126397093"/>
    <n v="6.5016001358476343"/>
    <n v="5.1060187186070971"/>
    <n v="4.5578530171535672"/>
    <n v="4.6011966380177771"/>
    <n v="1"/>
    <n v="0"/>
    <n v="106490.23188447082"/>
    <n v="89669.049013541284"/>
    <n v="11.358782471379982"/>
    <n v="89343.878352472762"/>
    <n v="11.376765654070551"/>
    <n v="85761.530399647265"/>
    <n v="11.321581846938535"/>
    <n v="11.130030567078906"/>
    <n v="11.148546083612317"/>
  </r>
  <r>
    <x v="4"/>
    <x v="153"/>
    <n v="375.00004966059709"/>
    <n v="100.00000000000227"/>
    <n v="50"/>
    <n v="50"/>
    <n v="65379.228154471799"/>
    <n v="575.00004966059942"/>
    <x v="2"/>
    <x v="153"/>
    <n v="23716"/>
    <n v="10.073905204827259"/>
    <x v="1"/>
    <n v="12"/>
    <n v="0"/>
    <n v="0"/>
    <n v="0"/>
    <n v="0"/>
    <n v="0"/>
    <n v="0"/>
    <n v="0"/>
    <n v="0"/>
    <n v="0"/>
    <n v="0"/>
    <n v="0"/>
    <n v="1"/>
    <n v="1"/>
    <n v="0"/>
    <n v="0"/>
    <n v="0"/>
    <n v="0"/>
    <n v="375.00004966059709"/>
    <n v="100.00000000000227"/>
    <n v="50"/>
    <n v="50"/>
    <n v="11.087959874678871"/>
    <n v="6.5016001039009277"/>
    <n v="5.1060187186070838"/>
    <n v="4.5578530171535672"/>
    <n v="4.6011966380177771"/>
    <n v="0"/>
    <n v="1"/>
    <n v="81529.64875390938"/>
    <n v="63670.203629750715"/>
    <n v="11.088250005417462"/>
    <n v="67995.300748361275"/>
    <n v="11.150251284574715"/>
    <n v="64434.858719001524"/>
    <n v="11.09552955642963"/>
    <n v="11.182080620285126"/>
    <n v="11.122784755454763"/>
  </r>
  <r>
    <x v="4"/>
    <x v="154"/>
    <n v="375.95276288301534"/>
    <n v="100.00000000000114"/>
    <n v="50"/>
    <n v="50"/>
    <n v="65405.861257486351"/>
    <n v="575.95276288301648"/>
    <x v="2"/>
    <x v="154"/>
    <n v="24025"/>
    <n v="10.086850233838494"/>
    <x v="1"/>
    <n v="12"/>
    <n v="0"/>
    <n v="0"/>
    <n v="0"/>
    <n v="0"/>
    <n v="0"/>
    <n v="0"/>
    <n v="0"/>
    <n v="0"/>
    <n v="0"/>
    <n v="0"/>
    <n v="0"/>
    <n v="1"/>
    <n v="1"/>
    <n v="0"/>
    <n v="0"/>
    <n v="0"/>
    <n v="0"/>
    <n v="375.95276288301534"/>
    <n v="100.00000000000114"/>
    <n v="50"/>
    <n v="50"/>
    <n v="11.088367155103612"/>
    <n v="6.5030291386720398"/>
    <n v="5.1060187186070767"/>
    <n v="4.5578530171535672"/>
    <n v="4.6011966380177771"/>
    <n v="0"/>
    <n v="1"/>
    <n v="81505.258440825637"/>
    <n v="63646.106239709014"/>
    <n v="11.087992388152683"/>
    <n v="68078.532034854652"/>
    <n v="11.151534344494452"/>
    <n v="64425.493597962042"/>
    <n v="11.095421752171255"/>
    <n v="11.182007397884663"/>
    <n v="11.122954959672279"/>
  </r>
  <r>
    <x v="4"/>
    <x v="155"/>
    <n v="377.75418941991404"/>
    <n v="100.00000000000057"/>
    <n v="50"/>
    <n v="50"/>
    <n v="65437.618314266532"/>
    <n v="577.75418941991461"/>
    <x v="2"/>
    <x v="155"/>
    <n v="24336"/>
    <n v="10.099712014499074"/>
    <x v="1"/>
    <n v="12"/>
    <n v="0"/>
    <n v="0"/>
    <n v="0"/>
    <n v="0"/>
    <n v="0"/>
    <n v="0"/>
    <n v="0"/>
    <n v="0"/>
    <n v="0"/>
    <n v="0"/>
    <n v="0"/>
    <n v="1"/>
    <n v="1"/>
    <n v="0"/>
    <n v="0"/>
    <n v="0"/>
    <n v="0"/>
    <n v="377.75418941991404"/>
    <n v="100.00000000000057"/>
    <n v="50"/>
    <n v="50"/>
    <n v="11.088852575661177"/>
    <n v="6.5057256435813438"/>
    <n v="5.1060187186070731"/>
    <n v="4.5578530171535672"/>
    <n v="4.6011966380177771"/>
    <n v="0"/>
    <n v="1"/>
    <n v="81480.86812774188"/>
    <n v="63622.008849667312"/>
    <n v="11.087734770887902"/>
    <n v="68162.942020023838"/>
    <n v="11.15283434961588"/>
    <n v="64416.188703197804"/>
    <n v="11.095314641192649"/>
    <n v="11.181952065079688"/>
    <n v="11.123138162450543"/>
  </r>
  <r>
    <x v="4"/>
    <x v="156"/>
    <n v="380.1610605497612"/>
    <n v="100.00000000000028"/>
    <n v="50"/>
    <n v="50"/>
    <n v="65472.964743335106"/>
    <n v="580.16106054976149"/>
    <x v="2"/>
    <x v="156"/>
    <n v="24649"/>
    <n v="10.112491610696615"/>
    <x v="1"/>
    <n v="12"/>
    <n v="0"/>
    <n v="0"/>
    <n v="0"/>
    <n v="0"/>
    <n v="0"/>
    <n v="0"/>
    <n v="0"/>
    <n v="0"/>
    <n v="0"/>
    <n v="0"/>
    <n v="0"/>
    <n v="1"/>
    <n v="1"/>
    <n v="0"/>
    <n v="0"/>
    <n v="0"/>
    <n v="0"/>
    <n v="380.1610605497612"/>
    <n v="100.00000000000028"/>
    <n v="50"/>
    <n v="50"/>
    <n v="11.089392584407635"/>
    <n v="6.5093171113985751"/>
    <n v="5.1060187186070713"/>
    <n v="4.5578530171535672"/>
    <n v="4.6011966380177771"/>
    <n v="0"/>
    <n v="1"/>
    <n v="81456.477814658138"/>
    <n v="63597.911459625611"/>
    <n v="11.087477153623123"/>
    <n v="68248.530703868848"/>
    <n v="11.154151299938999"/>
    <n v="64406.94326503604"/>
    <n v="11.095208214633914"/>
    <n v="11.181909494132778"/>
    <n v="11.123330543535554"/>
  </r>
  <r>
    <x v="5"/>
    <x v="0"/>
    <n v="810"/>
    <n v="160"/>
    <n v="80"/>
    <n v="50"/>
    <n v="68221.842716773259"/>
    <n v="1100"/>
    <x v="0"/>
    <x v="0"/>
    <n v="1"/>
    <n v="0"/>
    <x v="0"/>
    <n v="1"/>
    <n v="1"/>
    <n v="0"/>
    <n v="0"/>
    <n v="0"/>
    <n v="0"/>
    <n v="0"/>
    <n v="0"/>
    <n v="0"/>
    <n v="0"/>
    <n v="0"/>
    <n v="0"/>
    <n v="0"/>
    <n v="0"/>
    <n v="1"/>
    <n v="0"/>
    <n v="0"/>
    <n v="0"/>
    <n v="810"/>
    <n v="160"/>
    <n v="80"/>
    <n v="50"/>
    <n v="11.130520066994134"/>
    <n v="7.00416188571951"/>
    <n v="5.4161541155137298"/>
    <n v="4.8313370335619048"/>
    <n v="4.6011966380177771"/>
    <n v="0"/>
    <n v="1"/>
    <n v="86392.098883074083"/>
    <n v="70018.158069646772"/>
    <n v="11.161262949659767"/>
    <n v="71123.666019191121"/>
    <n v="11.177271693615802"/>
    <n v="73209.138733149128"/>
    <n v="11.198989905032031"/>
    <n v="11.224446028668014"/>
    <n v="11.154192161742731"/>
  </r>
  <r>
    <x v="5"/>
    <x v="1"/>
    <n v="822.15000000000009"/>
    <n v="164"/>
    <n v="83.600000000000009"/>
    <n v="50"/>
    <n v="68677.095490353575"/>
    <n v="1119.75"/>
    <x v="0"/>
    <x v="1"/>
    <n v="4"/>
    <n v="1.3862943611198906"/>
    <x v="0"/>
    <n v="1"/>
    <n v="1"/>
    <n v="0"/>
    <n v="0"/>
    <n v="0"/>
    <n v="0"/>
    <n v="0"/>
    <n v="0"/>
    <n v="0"/>
    <n v="0"/>
    <n v="0"/>
    <n v="0"/>
    <n v="0"/>
    <n v="0"/>
    <n v="1"/>
    <n v="0"/>
    <n v="0"/>
    <n v="0"/>
    <n v="822.15000000000009"/>
    <n v="164"/>
    <n v="83.600000000000009"/>
    <n v="50"/>
    <n v="11.137171023644715"/>
    <n v="7.015134812996485"/>
    <n v="5.4337747786645627"/>
    <n v="4.8596455988117109"/>
    <n v="4.6011966380177771"/>
    <n v="0"/>
    <n v="1"/>
    <n v="86367.70856999034"/>
    <n v="69994.060679605085"/>
    <n v="11.161005332394986"/>
    <n v="71026.556408284072"/>
    <n v="11.175962137676851"/>
    <n v="72206.219815241042"/>
    <n v="11.187445053694971"/>
    <n v="11.22541534922787"/>
    <n v="11.157688209359273"/>
  </r>
  <r>
    <x v="5"/>
    <x v="2"/>
    <n v="843.41249999999991"/>
    <n v="170.2"/>
    <n v="87.740000000000009"/>
    <n v="50"/>
    <n v="69235.894041690161"/>
    <n v="1151.3525"/>
    <x v="0"/>
    <x v="2"/>
    <n v="9"/>
    <n v="2.1972245773362196"/>
    <x v="0"/>
    <n v="1"/>
    <n v="1"/>
    <n v="0"/>
    <n v="0"/>
    <n v="0"/>
    <n v="0"/>
    <n v="0"/>
    <n v="0"/>
    <n v="0"/>
    <n v="0"/>
    <n v="0"/>
    <n v="0"/>
    <n v="0"/>
    <n v="0"/>
    <n v="1"/>
    <n v="0"/>
    <n v="0"/>
    <n v="0"/>
    <n v="843.41249999999991"/>
    <n v="170.2"/>
    <n v="87.740000000000009"/>
    <n v="50"/>
    <n v="11.145274707151827"/>
    <n v="7.0340523943801267"/>
    <n v="5.4604875999899072"/>
    <n v="4.8912395878749972"/>
    <n v="4.6011966380177771"/>
    <n v="0"/>
    <n v="1"/>
    <n v="86343.318256906598"/>
    <n v="69969.963289563384"/>
    <n v="11.160747715130206"/>
    <n v="70930.625496052846"/>
    <n v="11.17466952693959"/>
    <n v="71619.549857000966"/>
    <n v="11.180691748586389"/>
    <n v="11.226893212059386"/>
    <n v="11.161951658829651"/>
  </r>
  <r>
    <x v="5"/>
    <x v="3"/>
    <n v="871.69162499999993"/>
    <n v="177.70999999999998"/>
    <n v="92.12299999999999"/>
    <n v="66.781508622549126"/>
    <n v="71491.716361871295"/>
    <n v="1208.3061336225492"/>
    <x v="0"/>
    <x v="3"/>
    <n v="16"/>
    <n v="2.7725887222397811"/>
    <x v="0"/>
    <n v="1"/>
    <n v="1"/>
    <n v="0"/>
    <n v="0"/>
    <n v="0"/>
    <n v="0"/>
    <n v="0"/>
    <n v="0"/>
    <n v="0"/>
    <n v="0"/>
    <n v="0"/>
    <n v="0"/>
    <n v="0"/>
    <n v="0"/>
    <n v="1"/>
    <n v="0"/>
    <n v="0"/>
    <n v="0"/>
    <n v="871.69162499999993"/>
    <n v="177.70999999999998"/>
    <n v="92.12299999999999"/>
    <n v="66.781508622549126"/>
    <n v="11.177336866891658"/>
    <n v="7.0586707506353248"/>
    <n v="5.4919171090833068"/>
    <n v="4.9236347088928243"/>
    <n v="4.7569031646877793"/>
    <n v="0"/>
    <n v="1"/>
    <n v="86318.927943822855"/>
    <n v="69945.865899521683"/>
    <n v="11.160490097865425"/>
    <n v="70835.873282497429"/>
    <n v="11.173393861404021"/>
    <n v="71203.300897332956"/>
    <n v="11.17590020235791"/>
    <n v="11.231377357357433"/>
    <n v="11.18590851757965"/>
  </r>
  <r>
    <x v="5"/>
    <x v="4"/>
    <n v="905.55215625000005"/>
    <n v="186.09550000000002"/>
    <n v="96.728750000000019"/>
    <n v="51.67815086225491"/>
    <n v="70653.95303347423"/>
    <n v="1240.054557112255"/>
    <x v="0"/>
    <x v="4"/>
    <n v="25"/>
    <n v="3.2188758248682006"/>
    <x v="0"/>
    <n v="1"/>
    <n v="1"/>
    <n v="0"/>
    <n v="0"/>
    <n v="0"/>
    <n v="0"/>
    <n v="0"/>
    <n v="0"/>
    <n v="0"/>
    <n v="0"/>
    <n v="0"/>
    <n v="0"/>
    <n v="0"/>
    <n v="0"/>
    <n v="1"/>
    <n v="0"/>
    <n v="0"/>
    <n v="0"/>
    <n v="905.55215625000005"/>
    <n v="186.09550000000002"/>
    <n v="96.728750000000019"/>
    <n v="51.67815086225491"/>
    <n v="11.165549338896644"/>
    <n v="7.0873722544423927"/>
    <n v="5.5258814760583768"/>
    <n v="4.9565819407644769"/>
    <n v="4.6179046027718167"/>
    <n v="0"/>
    <n v="1"/>
    <n v="86294.537630739113"/>
    <n v="69921.768509479982"/>
    <n v="11.160232480600646"/>
    <n v="70742.299767617835"/>
    <n v="11.172135141070143"/>
    <n v="70880.433120764312"/>
    <n v="11.172183590361213"/>
    <n v="11.231019717208442"/>
    <n v="11.173429576441537"/>
  </r>
  <r>
    <x v="5"/>
    <x v="5"/>
    <n v="944.0229290625"/>
    <n v="195.15027500000002"/>
    <n v="101.56514750000004"/>
    <n v="50.167815086225488"/>
    <n v="70771.539347868209"/>
    <n v="1290.9061666487255"/>
    <x v="0"/>
    <x v="5"/>
    <n v="36"/>
    <n v="3.5835189384561099"/>
    <x v="0"/>
    <n v="2"/>
    <n v="0"/>
    <n v="1"/>
    <n v="0"/>
    <n v="0"/>
    <n v="0"/>
    <n v="0"/>
    <n v="0"/>
    <n v="0"/>
    <n v="0"/>
    <n v="0"/>
    <n v="0"/>
    <n v="0"/>
    <n v="0"/>
    <n v="1"/>
    <n v="0"/>
    <n v="0"/>
    <n v="0"/>
    <n v="944.0229290625"/>
    <n v="195.15027500000002"/>
    <n v="101.56514750000004"/>
    <n v="50.167815086225488"/>
    <n v="11.167212212251503"/>
    <n v="7.1190121913803539"/>
    <n v="5.561305900807727"/>
    <n v="4.9900490532296855"/>
    <n v="4.602880052620983"/>
    <n v="0"/>
    <n v="1"/>
    <n v="85220.436361606684"/>
    <n v="68845.560447698954"/>
    <n v="11.148280670812454"/>
    <n v="69717.940322214621"/>
    <n v="11.160945264928831"/>
    <n v="70174.323979061228"/>
    <n v="11.164634301649224"/>
    <n v="11.233029656503982"/>
    <n v="11.17650256960246"/>
  </r>
  <r>
    <x v="5"/>
    <x v="6"/>
    <n v="986.45929101562501"/>
    <n v="204.78278875000004"/>
    <n v="106.64340087500003"/>
    <n v="58.940034839141617"/>
    <n v="72340.235443202662"/>
    <n v="1356.8255154797666"/>
    <x v="0"/>
    <x v="6"/>
    <n v="49"/>
    <n v="3.8918202981106265"/>
    <x v="0"/>
    <n v="2"/>
    <n v="0"/>
    <n v="1"/>
    <n v="0"/>
    <n v="0"/>
    <n v="0"/>
    <n v="0"/>
    <n v="0"/>
    <n v="0"/>
    <n v="0"/>
    <n v="0"/>
    <n v="0"/>
    <n v="0"/>
    <n v="0"/>
    <n v="1"/>
    <n v="0"/>
    <n v="0"/>
    <n v="0"/>
    <n v="986.45929101562501"/>
    <n v="204.78278875000004"/>
    <n v="106.64340087500003"/>
    <n v="58.940034839141617"/>
    <n v="11.189135760175974"/>
    <n v="7.1527902721993799"/>
    <n v="5.5976619464441209"/>
    <n v="5.0240244891245114"/>
    <n v="4.6871507236404195"/>
    <n v="0"/>
    <n v="1"/>
    <n v="85196.046048522941"/>
    <n v="68821.463057657267"/>
    <n v="11.148023053547675"/>
    <n v="69626.72420468666"/>
    <n v="11.159720434998334"/>
    <n v="69951.282412503511"/>
    <n v="11.162066814206407"/>
    <n v="11.23685532868819"/>
    <n v="11.192026905855062"/>
  </r>
  <r>
    <x v="5"/>
    <x v="7"/>
    <n v="1032.4469064164064"/>
    <n v="214.95942818750004"/>
    <n v="111.97557051875003"/>
    <n v="50.894003483914162"/>
    <n v="72155.163970289766"/>
    <n v="1410.2759086065707"/>
    <x v="0"/>
    <x v="7"/>
    <n v="64"/>
    <n v="4.1588830833596715"/>
    <x v="0"/>
    <n v="2"/>
    <n v="0"/>
    <n v="1"/>
    <n v="0"/>
    <n v="0"/>
    <n v="0"/>
    <n v="0"/>
    <n v="0"/>
    <n v="0"/>
    <n v="0"/>
    <n v="0"/>
    <n v="0"/>
    <n v="0"/>
    <n v="0"/>
    <n v="1"/>
    <n v="0"/>
    <n v="0"/>
    <n v="0"/>
    <n v="1032.4469064164064"/>
    <n v="214.95942818750004"/>
    <n v="111.97557051875003"/>
    <n v="50.894003483914162"/>
    <n v="11.186574134340603"/>
    <n v="7.1881510991521047"/>
    <n v="5.634687862303382"/>
    <n v="5.0584983899236713"/>
    <n v="4.6101322256460966"/>
    <n v="0"/>
    <n v="1"/>
    <n v="85171.655735439199"/>
    <n v="68797.365667615552"/>
    <n v="11.147765436282894"/>
    <n v="69536.686785834536"/>
    <n v="11.158512550269528"/>
    <n v="69758.075019393204"/>
    <n v="11.159842755420744"/>
    <n v="11.238162014969275"/>
    <n v="11.187588899774642"/>
  </r>
  <r>
    <x v="5"/>
    <x v="8"/>
    <n v="1081.7345073322265"/>
    <n v="225.67614959687506"/>
    <n v="117.57434900468753"/>
    <n v="50.089400348391415"/>
    <n v="72720.429805096443"/>
    <n v="1475.0744062821805"/>
    <x v="0"/>
    <x v="8"/>
    <n v="81"/>
    <n v="4.3944491546724391"/>
    <x v="0"/>
    <n v="2"/>
    <n v="0"/>
    <n v="1"/>
    <n v="0"/>
    <n v="0"/>
    <n v="0"/>
    <n v="0"/>
    <n v="0"/>
    <n v="0"/>
    <n v="0"/>
    <n v="0"/>
    <n v="0"/>
    <n v="0"/>
    <n v="0"/>
    <n v="1"/>
    <n v="0"/>
    <n v="0"/>
    <n v="0"/>
    <n v="1081.7345073322265"/>
    <n v="225.67614959687506"/>
    <n v="117.57434900468753"/>
    <n v="50.089400348391415"/>
    <n v="11.194377639245012"/>
    <n v="7.224710606879718"/>
    <n v="5.6722513369008798"/>
    <n v="5.0934607901173976"/>
    <n v="4.6020937983658001"/>
    <n v="0"/>
    <n v="1"/>
    <n v="85147.265422355456"/>
    <n v="68773.268277573865"/>
    <n v="11.147507819018115"/>
    <n v="69447.828065658221"/>
    <n v="11.157321610742413"/>
    <n v="69587.654020821152"/>
    <n v="11.157880996540642"/>
    <n v="11.24078288782388"/>
    <n v="11.191804732437474"/>
  </r>
  <r>
    <x v="5"/>
    <x v="9"/>
    <n v="1134.186911615338"/>
    <n v="236.94433207671881"/>
    <n v="123.45306645092191"/>
    <n v="85.155364930193855"/>
    <n v="76409.524736634281"/>
    <n v="1579.7396750731725"/>
    <x v="0"/>
    <x v="9"/>
    <n v="100"/>
    <n v="4.6051701859880918"/>
    <x v="0"/>
    <n v="3"/>
    <n v="0"/>
    <n v="0"/>
    <n v="1"/>
    <n v="0"/>
    <n v="0"/>
    <n v="0"/>
    <n v="0"/>
    <n v="0"/>
    <n v="0"/>
    <n v="0"/>
    <n v="0"/>
    <n v="0"/>
    <n v="0"/>
    <n v="1"/>
    <n v="0"/>
    <n v="0"/>
    <n v="0"/>
    <n v="1134.186911615338"/>
    <n v="236.94433207671881"/>
    <n v="123.45306645092191"/>
    <n v="85.155364930193855"/>
    <n v="11.243862636711711"/>
    <n v="7.2622032950234585"/>
    <n v="5.7102826953579529"/>
    <n v="5.1289014742315819"/>
    <n v="4.9034865029652845"/>
    <n v="0"/>
    <n v="1"/>
    <n v="84207.664237690245"/>
    <n v="67831.560300260215"/>
    <n v="11.136442933963611"/>
    <n v="68398.542153056886"/>
    <n v="11.144726712183024"/>
    <n v="68688.243397475861"/>
    <n v="11.147445226476153"/>
    <n v="11.249284397611685"/>
    <n v="11.234560339303581"/>
  </r>
  <r>
    <x v="5"/>
    <x v="10"/>
    <n v="1189.752232437655"/>
    <n v="248.78373618055474"/>
    <n v="129.625719773068"/>
    <n v="79.395398361921835"/>
    <n v="76668.951192238441"/>
    <n v="1647.5570867531999"/>
    <x v="0"/>
    <x v="10"/>
    <n v="121"/>
    <n v="4.7957905455967413"/>
    <x v="0"/>
    <n v="3"/>
    <n v="0"/>
    <n v="0"/>
    <n v="1"/>
    <n v="0"/>
    <n v="0"/>
    <n v="0"/>
    <n v="0"/>
    <n v="0"/>
    <n v="0"/>
    <n v="0"/>
    <n v="0"/>
    <n v="0"/>
    <n v="0"/>
    <n v="1"/>
    <n v="0"/>
    <n v="0"/>
    <n v="0"/>
    <n v="1189.752232437655"/>
    <n v="248.78373618055474"/>
    <n v="129.625719773068"/>
    <n v="79.395398361921835"/>
    <n v="11.247252096952899"/>
    <n v="7.3004451052338952"/>
    <n v="5.7487425259965663"/>
    <n v="5.1648099945017441"/>
    <n v="4.8598033498591082"/>
    <n v="0"/>
    <n v="1"/>
    <n v="84183.273924606503"/>
    <n v="67807.462910218514"/>
    <n v="11.136185316698832"/>
    <n v="68312.040830232218"/>
    <n v="11.14356966305929"/>
    <n v="68550.338512228031"/>
    <n v="11.145857768736137"/>
    <n v="11.25143497766225"/>
    <n v="11.234483575326625"/>
  </r>
  <r>
    <x v="5"/>
    <x v="11"/>
    <n v="1248.4390267286226"/>
    <n v="261.21901673958246"/>
    <n v="136.10700576168142"/>
    <n v="83.659894451050235"/>
    <n v="77628.006789437917"/>
    <n v="1729.4249436809366"/>
    <x v="0"/>
    <x v="11"/>
    <n v="144"/>
    <n v="4.9698132995760007"/>
    <x v="0"/>
    <n v="3"/>
    <n v="0"/>
    <n v="0"/>
    <n v="1"/>
    <n v="0"/>
    <n v="0"/>
    <n v="0"/>
    <n v="0"/>
    <n v="0"/>
    <n v="0"/>
    <n v="0"/>
    <n v="0"/>
    <n v="0"/>
    <n v="0"/>
    <n v="1"/>
    <n v="0"/>
    <n v="0"/>
    <n v="0"/>
    <n v="1248.4390267286226"/>
    <n v="261.21901673958246"/>
    <n v="136.10700576168142"/>
    <n v="83.659894451050235"/>
    <n v="11.259683553293181"/>
    <n v="7.3393076415319207"/>
    <n v="5.7876060337677471"/>
    <n v="5.2011757036235311"/>
    <n v="4.8923270810352504"/>
    <n v="0"/>
    <n v="1"/>
    <n v="84158.88361152276"/>
    <n v="67783.365520176827"/>
    <n v="11.135927699434051"/>
    <n v="68226.718206083358"/>
    <n v="11.142429559137247"/>
    <n v="68424.441215804429"/>
    <n v="11.144408533364269"/>
    <n v="11.255350439682029"/>
    <n v="11.243944529283381"/>
  </r>
  <r>
    <x v="5"/>
    <x v="12"/>
    <n v="1310.3004059334135"/>
    <n v="274.2780144515616"/>
    <n v="142.91235604976151"/>
    <n v="78.926467823780044"/>
    <n v="77956.109363899464"/>
    <n v="1806.4172442585166"/>
    <x v="0"/>
    <x v="12"/>
    <n v="169"/>
    <n v="5.1298987149230735"/>
    <x v="0"/>
    <n v="3"/>
    <n v="0"/>
    <n v="0"/>
    <n v="1"/>
    <n v="0"/>
    <n v="0"/>
    <n v="0"/>
    <n v="0"/>
    <n v="0"/>
    <n v="0"/>
    <n v="0"/>
    <n v="0"/>
    <n v="0"/>
    <n v="0"/>
    <n v="1"/>
    <n v="0"/>
    <n v="0"/>
    <n v="0"/>
    <n v="1310.3004059334135"/>
    <n v="274.2780144515616"/>
    <n v="142.91235604976151"/>
    <n v="78.926467823780044"/>
    <n v="11.263901246833582"/>
    <n v="7.3787004254770538"/>
    <n v="5.8268554944436284"/>
    <n v="5.2379877883214299"/>
    <n v="4.8561615732682135"/>
    <n v="0"/>
    <n v="1"/>
    <n v="84134.493298439018"/>
    <n v="67759.268130135111"/>
    <n v="11.135670082169272"/>
    <n v="68142.574280610323"/>
    <n v="11.141306400416894"/>
    <n v="68308.626929866601"/>
    <n v="11.143075366056339"/>
    <n v="11.258002340752356"/>
    <n v="11.244927222795162"/>
  </r>
  <r>
    <x v="5"/>
    <x v="13"/>
    <n v="1357.9673022490006"/>
    <n v="282.24419836836887"/>
    <n v="144.88590763330544"/>
    <n v="87.617419440119804"/>
    <n v="78863.680959487465"/>
    <n v="1872.7148276907947"/>
    <x v="0"/>
    <x v="13"/>
    <n v="196"/>
    <n v="5.2781146592305168"/>
    <x v="0"/>
    <n v="4"/>
    <n v="0"/>
    <n v="0"/>
    <n v="0"/>
    <n v="1"/>
    <n v="0"/>
    <n v="0"/>
    <n v="0"/>
    <n v="0"/>
    <n v="0"/>
    <n v="0"/>
    <n v="0"/>
    <n v="0"/>
    <n v="0"/>
    <n v="1"/>
    <n v="0"/>
    <n v="0"/>
    <n v="0"/>
    <n v="1357.9673022490006"/>
    <n v="282.24419836836887"/>
    <n v="144.88590763330544"/>
    <n v="87.617419440119804"/>
    <n v="11.275476083485154"/>
    <n v="7.4080298556813089"/>
    <n v="5.8500630784830738"/>
    <n v="5.2484146391471418"/>
    <n v="4.9215916939221502"/>
    <n v="0"/>
    <n v="1"/>
    <n v="83741.786279165899"/>
    <n v="67367.810057458759"/>
    <n v="11.132259746165788"/>
    <n v="67781.180624477623"/>
    <n v="11.138318466446181"/>
    <n v="67926.040741426885"/>
    <n v="11.139682846104193"/>
    <n v="11.261447630260122"/>
    <n v="11.255445176300292"/>
  </r>
  <r>
    <x v="5"/>
    <x v="14"/>
    <n v="1395.7416998508679"/>
    <n v="287.67834223819841"/>
    <n v="146.38920951194314"/>
    <n v="96.45899186752797"/>
    <n v="79643.278233552875"/>
    <n v="1926.2682434685375"/>
    <x v="0"/>
    <x v="14"/>
    <n v="225"/>
    <n v="5.4161004022044201"/>
    <x v="0"/>
    <n v="4"/>
    <n v="0"/>
    <n v="0"/>
    <n v="0"/>
    <n v="1"/>
    <n v="0"/>
    <n v="0"/>
    <n v="0"/>
    <n v="0"/>
    <n v="0"/>
    <n v="0"/>
    <n v="0"/>
    <n v="0"/>
    <n v="0"/>
    <n v="1"/>
    <n v="0"/>
    <n v="0"/>
    <n v="0"/>
    <n v="1395.7416998508679"/>
    <n v="287.67834223819841"/>
    <n v="146.38920951194314"/>
    <n v="96.45899186752797"/>
    <n v="11.285312920484555"/>
    <n v="7.4306765135562429"/>
    <n v="5.8655906978246142"/>
    <n v="5.2562847092136726"/>
    <n v="4.9840341021068264"/>
    <n v="0"/>
    <n v="1"/>
    <n v="83717.395966082157"/>
    <n v="67343.712667417043"/>
    <n v="11.132002128901009"/>
    <n v="67699.394096356235"/>
    <n v="11.13722919812921"/>
    <n v="67826.214531415957"/>
    <n v="11.138533721550314"/>
    <n v="11.264357551531749"/>
    <n v="11.264962672269508"/>
  </r>
  <r>
    <x v="5"/>
    <x v="15"/>
    <n v="1089.5191898956075"/>
    <n v="193.83917111909921"/>
    <n v="59.638920951194315"/>
    <n v="106.1128741026204"/>
    <n v="71910.167465230901"/>
    <n v="1449.1101560685213"/>
    <x v="0"/>
    <x v="15"/>
    <n v="256"/>
    <n v="5.5451774444795623"/>
    <x v="0"/>
    <n v="4"/>
    <n v="0"/>
    <n v="0"/>
    <n v="0"/>
    <n v="1"/>
    <n v="0"/>
    <n v="0"/>
    <n v="0"/>
    <n v="0"/>
    <n v="0"/>
    <n v="0"/>
    <n v="0"/>
    <n v="0"/>
    <n v="0"/>
    <n v="1"/>
    <n v="0"/>
    <n v="0"/>
    <n v="0"/>
    <n v="1089.5191898956075"/>
    <n v="193.83917111909921"/>
    <n v="59.638920951194315"/>
    <n v="106.1128741026204"/>
    <n v="11.183172944910835"/>
    <n v="7.230364669518087"/>
    <n v="5.556253599191928"/>
    <n v="4.6541260967046476"/>
    <n v="5.0480358114102559"/>
    <n v="0"/>
    <n v="1"/>
    <n v="83693.005652998414"/>
    <n v="67319.615277375357"/>
    <n v="11.131744511636228"/>
    <n v="67618.786266910654"/>
    <n v="11.136156875013931"/>
    <n v="67732.833348316577"/>
    <n v="11.137458787318533"/>
    <n v="11.240226042443535"/>
    <n v="11.205249978604479"/>
  </r>
  <r>
    <x v="5"/>
    <x v="16"/>
    <n v="876.19153205215684"/>
    <n v="146.9195855595496"/>
    <n v="50.963892095119434"/>
    <n v="116.72495981771641"/>
    <n v="69792.203816507463"/>
    <n v="1190.7999695245423"/>
    <x v="0"/>
    <x v="16"/>
    <n v="289"/>
    <n v="5.6664266881124323"/>
    <x v="0"/>
    <n v="4"/>
    <n v="0"/>
    <n v="0"/>
    <n v="0"/>
    <n v="1"/>
    <n v="0"/>
    <n v="0"/>
    <n v="0"/>
    <n v="0"/>
    <n v="0"/>
    <n v="0"/>
    <n v="0"/>
    <n v="0"/>
    <n v="0"/>
    <n v="1"/>
    <n v="0"/>
    <n v="0"/>
    <n v="0"/>
    <n v="876.19153205215684"/>
    <n v="146.9195855595496"/>
    <n v="50.963892095119434"/>
    <n v="116.72495981771641"/>
    <n v="11.153277589339071"/>
    <n v="7.0625328449356504"/>
    <n v="5.3562639179033216"/>
    <n v="4.5679082632783716"/>
    <n v="5.113964107826269"/>
    <n v="0"/>
    <n v="1"/>
    <n v="83668.615339914671"/>
    <n v="67295.517887333655"/>
    <n v="11.131486894371449"/>
    <n v="67539.357136140898"/>
    <n v="11.135101497100342"/>
    <n v="67645.115210212622"/>
    <n v="11.13644904181878"/>
    <n v="11.230830471890592"/>
    <n v="11.19558564294168"/>
  </r>
  <r>
    <x v="5"/>
    <x v="17"/>
    <n v="727.99745255299376"/>
    <n v="123.4597927797748"/>
    <n v="50.096389209511941"/>
    <n v="128.39753562997146"/>
    <n v="69120.896672585615"/>
    <n v="1029.951170172252"/>
    <x v="0"/>
    <x v="17"/>
    <n v="324"/>
    <n v="5.780743515792329"/>
    <x v="0"/>
    <n v="4"/>
    <n v="0"/>
    <n v="0"/>
    <n v="0"/>
    <n v="1"/>
    <n v="0"/>
    <n v="0"/>
    <n v="0"/>
    <n v="0"/>
    <n v="0"/>
    <n v="0"/>
    <n v="0"/>
    <n v="0"/>
    <n v="0"/>
    <n v="1"/>
    <n v="0"/>
    <n v="0"/>
    <n v="0"/>
    <n v="727.99745255299376"/>
    <n v="123.4597927797748"/>
    <n v="50.096389209511941"/>
    <n v="128.39753562997146"/>
    <n v="11.14361237608745"/>
    <n v="6.9267773896021261"/>
    <n v="5.2389488106074014"/>
    <n v="4.5588631038425218"/>
    <n v="5.1817889954598835"/>
    <n v="0"/>
    <n v="1"/>
    <n v="83644.225026830929"/>
    <n v="67271.420497291954"/>
    <n v="11.131229277106668"/>
    <n v="67461.106704046964"/>
    <n v="11.134063064388442"/>
    <n v="67562.412349744525"/>
    <n v="11.135497028438431"/>
    <n v="11.226532517023518"/>
    <n v="11.196815979222457"/>
  </r>
  <r>
    <x v="5"/>
    <x v="18"/>
    <n v="625.40823070474448"/>
    <n v="111.7298963898874"/>
    <n v="50.009638920951197"/>
    <n v="141.23729717601697"/>
    <n v="75329.982697247338"/>
    <n v="928.38506319160001"/>
    <x v="0"/>
    <x v="18"/>
    <n v="361"/>
    <n v="5.8888779583328805"/>
    <x v="0"/>
    <n v="5"/>
    <n v="0"/>
    <n v="0"/>
    <n v="0"/>
    <n v="0"/>
    <n v="1"/>
    <n v="0"/>
    <n v="0"/>
    <n v="0"/>
    <n v="0"/>
    <n v="0"/>
    <n v="0"/>
    <n v="0"/>
    <n v="0"/>
    <n v="1"/>
    <n v="0"/>
    <n v="0"/>
    <n v="0"/>
    <n v="625.40823070474448"/>
    <n v="111.7298963898874"/>
    <n v="50.009638920951197"/>
    <n v="141.23729717601697"/>
    <n v="11.229633511126993"/>
    <n v="6.8206874950450338"/>
    <n v="5.1746909414228242"/>
    <n v="4.5579540717472113"/>
    <n v="5.2514392099664624"/>
    <n v="0"/>
    <n v="1"/>
    <n v="92464.669219614341"/>
    <n v="76089.793305706655"/>
    <n v="11.232487475277908"/>
    <n v="76142.388251189637"/>
    <n v="11.233366681618357"/>
    <n v="76388.972453067763"/>
    <n v="11.236989301905973"/>
    <n v="11.224884096533124"/>
    <n v="11.201625222088325"/>
  </r>
  <r>
    <x v="5"/>
    <x v="19"/>
    <n v="554.7538755501464"/>
    <n v="105.86494819494371"/>
    <n v="50.000963892095122"/>
    <n v="155.36102769192351"/>
    <n v="75404.54044304842"/>
    <n v="865.98081532910874"/>
    <x v="0"/>
    <x v="19"/>
    <n v="400"/>
    <n v="5.9914645471079817"/>
    <x v="0"/>
    <n v="5"/>
    <n v="0"/>
    <n v="0"/>
    <n v="0"/>
    <n v="0"/>
    <n v="1"/>
    <n v="0"/>
    <n v="0"/>
    <n v="0"/>
    <n v="0"/>
    <n v="0"/>
    <n v="0"/>
    <n v="0"/>
    <n v="0"/>
    <n v="1"/>
    <n v="0"/>
    <n v="0"/>
    <n v="0"/>
    <n v="554.7538755501464"/>
    <n v="105.86494819494371"/>
    <n v="50.000963892095122"/>
    <n v="155.36102769192351"/>
    <n v="11.230622770260577"/>
    <n v="6.7404727942216276"/>
    <n v="5.140944198494088"/>
    <n v="4.5578631230724849"/>
    <n v="5.3228366046194706"/>
    <n v="0"/>
    <n v="1"/>
    <n v="92440.278906530599"/>
    <n v="76065.695915664954"/>
    <n v="11.232229858013129"/>
    <n v="76066.495216447336"/>
    <n v="11.232362139309839"/>
    <n v="76314.755870001594"/>
    <n v="11.23613497619435"/>
    <n v="11.22483709095477"/>
    <n v="11.208335602326899"/>
  </r>
  <r>
    <x v="5"/>
    <x v="20"/>
    <n v="506.46550808249606"/>
    <n v="102.93247409747185"/>
    <n v="50.00009638920951"/>
    <n v="170.89713054094636"/>
    <n v="75649.256224418437"/>
    <n v="830.29520911012378"/>
    <x v="0"/>
    <x v="20"/>
    <n v="441"/>
    <n v="6.089044875446846"/>
    <x v="0"/>
    <n v="5"/>
    <n v="0"/>
    <n v="0"/>
    <n v="0"/>
    <n v="0"/>
    <n v="1"/>
    <n v="0"/>
    <n v="0"/>
    <n v="0"/>
    <n v="0"/>
    <n v="0"/>
    <n v="0"/>
    <n v="0"/>
    <n v="0"/>
    <n v="1"/>
    <n v="0"/>
    <n v="0"/>
    <n v="0"/>
    <n v="506.46550808249606"/>
    <n v="102.93247409747185"/>
    <n v="50.00009638920951"/>
    <n v="170.89713054094636"/>
    <n v="11.233862887369339"/>
    <n v="6.6816977851759614"/>
    <n v="5.123633924444972"/>
    <n v="4.5578540277500545"/>
    <n v="5.3959002534028198"/>
    <n v="0"/>
    <n v="1"/>
    <n v="92415.888593446842"/>
    <n v="76041.598525623252"/>
    <n v="11.231972240748348"/>
    <n v="75991.780880380858"/>
    <n v="11.231374542203014"/>
    <n v="76244.161081440485"/>
    <n v="11.235322341868129"/>
    <n v="11.225845794951683"/>
    <n v="11.216206139882308"/>
  </r>
  <r>
    <x v="5"/>
    <x v="21"/>
    <n v="473.84502880711466"/>
    <n v="101.46623704873593"/>
    <n v="50.00000963892095"/>
    <n v="187.98684360302406"/>
    <n v="76004.982568162945"/>
    <n v="813.29811909779551"/>
    <x v="0"/>
    <x v="21"/>
    <n v="484"/>
    <n v="6.1820849067166321"/>
    <x v="0"/>
    <n v="5"/>
    <n v="0"/>
    <n v="0"/>
    <n v="0"/>
    <n v="0"/>
    <n v="1"/>
    <n v="0"/>
    <n v="0"/>
    <n v="0"/>
    <n v="0"/>
    <n v="0"/>
    <n v="0"/>
    <n v="0"/>
    <n v="0"/>
    <n v="1"/>
    <n v="0"/>
    <n v="0"/>
    <n v="0"/>
    <n v="473.84502880711466"/>
    <n v="101.46623704873593"/>
    <n v="50.00000963892095"/>
    <n v="187.98684360302406"/>
    <n v="11.238554177226906"/>
    <n v="6.6399434914838373"/>
    <n v="5.1148651079591447"/>
    <n v="4.557853118213262"/>
    <n v="5.4705476658412762"/>
    <n v="0"/>
    <n v="1"/>
    <n v="92391.498280363099"/>
    <n v="76017.501135581551"/>
    <n v="11.231714623483569"/>
    <n v="75918.245242990204"/>
    <n v="11.230403890297877"/>
    <n v="76176.850984753764"/>
    <n v="11.234547518454335"/>
    <n v="11.227611788373057"/>
    <n v="11.224826137782262"/>
  </r>
  <r>
    <x v="5"/>
    <x v="22"/>
    <n v="452.20388504584139"/>
    <n v="100.73311852436797"/>
    <n v="50.000000963892091"/>
    <n v="206.78552796412478"/>
    <n v="80292.811807000297"/>
    <n v="809.72253249822609"/>
    <x v="0"/>
    <x v="22"/>
    <n v="529"/>
    <n v="6.2709884318582994"/>
    <x v="0"/>
    <n v="6"/>
    <n v="0"/>
    <n v="0"/>
    <n v="0"/>
    <n v="0"/>
    <n v="0"/>
    <n v="1"/>
    <n v="0"/>
    <n v="0"/>
    <n v="0"/>
    <n v="0"/>
    <n v="0"/>
    <n v="0"/>
    <n v="0"/>
    <n v="1"/>
    <n v="0"/>
    <n v="0"/>
    <n v="0"/>
    <n v="452.20388504584139"/>
    <n v="100.73311852436797"/>
    <n v="50.000000963892091"/>
    <n v="206.78552796412478"/>
    <n v="11.293435379203213"/>
    <n v="6.6112485382259685"/>
    <n v="5.1104516955767805"/>
    <n v="4.5578530272595366"/>
    <n v="5.5466956725466812"/>
    <n v="0"/>
    <n v="1"/>
    <n v="99605.365540109051"/>
    <n v="83238.105625294498"/>
    <n v="11.308910898306388"/>
    <n v="90236.456828034279"/>
    <n v="11.3759813808984"/>
    <n v="90026.131766858729"/>
    <n v="11.372665708158092"/>
    <n v="11.229971392082799"/>
    <n v="11.233959081448964"/>
  </r>
  <r>
    <x v="5"/>
    <x v="23"/>
    <n v="438.26020806175865"/>
    <n v="100.36655926218398"/>
    <n v="50.000000096389208"/>
    <n v="227.46408076061709"/>
    <n v="80771.879082883504"/>
    <n v="816.09084818094891"/>
    <x v="0"/>
    <x v="23"/>
    <n v="576"/>
    <n v="6.3561076606958915"/>
    <x v="0"/>
    <n v="6"/>
    <n v="0"/>
    <n v="0"/>
    <n v="0"/>
    <n v="0"/>
    <n v="0"/>
    <n v="1"/>
    <n v="0"/>
    <n v="0"/>
    <n v="0"/>
    <n v="0"/>
    <n v="0"/>
    <n v="0"/>
    <n v="0"/>
    <n v="1"/>
    <n v="0"/>
    <n v="0"/>
    <n v="0"/>
    <n v="438.26020806175865"/>
    <n v="100.36655926218398"/>
    <n v="50.000000096389208"/>
    <n v="227.46408076061709"/>
    <n v="11.299384152779858"/>
    <n v="6.5923140470091113"/>
    <n v="5.1082376635005158"/>
    <n v="4.5578530181641641"/>
    <n v="5.6242612106880907"/>
    <n v="0"/>
    <n v="1"/>
    <n v="99580.975227025308"/>
    <n v="83214.008235252797"/>
    <n v="11.308653281041609"/>
    <n v="90165.278587995272"/>
    <n v="11.375044619396647"/>
    <n v="89964.551999045201"/>
    <n v="11.37195684799793"/>
    <n v="11.232837897593344"/>
    <n v="11.243465510561389"/>
  </r>
  <r>
    <x v="5"/>
    <x v="24"/>
    <n v="429.71680905819755"/>
    <n v="100.18327963109199"/>
    <n v="50.000000009638924"/>
    <n v="250.21048883668681"/>
    <n v="81284.792653080018"/>
    <n v="830.11057753561522"/>
    <x v="0"/>
    <x v="24"/>
    <n v="625"/>
    <n v="6.4377516497364011"/>
    <x v="0"/>
    <n v="6"/>
    <n v="0"/>
    <n v="0"/>
    <n v="0"/>
    <n v="0"/>
    <n v="0"/>
    <n v="1"/>
    <n v="0"/>
    <n v="0"/>
    <n v="0"/>
    <n v="0"/>
    <n v="0"/>
    <n v="0"/>
    <n v="0"/>
    <n v="1"/>
    <n v="0"/>
    <n v="0"/>
    <n v="0"/>
    <n v="429.71680905819755"/>
    <n v="100.18327963109199"/>
    <n v="50.000000009638924"/>
    <n v="250.21048883668681"/>
    <n v="11.305714225801813"/>
    <n v="6.5805330846572332"/>
    <n v="5.1071288065182214"/>
    <n v="4.5578530172546268"/>
    <n v="5.7031620237137242"/>
    <n v="0"/>
    <n v="1"/>
    <n v="99556.584913941566"/>
    <n v="83189.910845211096"/>
    <n v="11.308395663776828"/>
    <n v="90095.279046632058"/>
    <n v="11.374124803096583"/>
    <n v="89905.486404147989"/>
    <n v="11.371276929113115"/>
    <n v="11.236170476523384"/>
    <n v="11.253260122647074"/>
  </r>
  <r>
    <x v="5"/>
    <x v="25"/>
    <n v="424.96577638985445"/>
    <n v="100.09163981554599"/>
    <n v="50.000000000963894"/>
    <n v="275.23153772035636"/>
    <n v="81820.930718228105"/>
    <n v="850.28895392672052"/>
    <x v="0"/>
    <x v="25"/>
    <n v="676"/>
    <n v="6.5161930760429643"/>
    <x v="0"/>
    <n v="6"/>
    <n v="0"/>
    <n v="0"/>
    <n v="0"/>
    <n v="0"/>
    <n v="0"/>
    <n v="1"/>
    <n v="0"/>
    <n v="0"/>
    <n v="0"/>
    <n v="0"/>
    <n v="0"/>
    <n v="0"/>
    <n v="0"/>
    <n v="1"/>
    <n v="0"/>
    <n v="0"/>
    <n v="0"/>
    <n v="424.96577638985445"/>
    <n v="100.09163981554599"/>
    <n v="50.000000000963894"/>
    <n v="275.23153772035636"/>
    <n v="11.31228836661092"/>
    <n v="6.5739210701220587"/>
    <n v="5.1065739165995341"/>
    <n v="4.5578530171636729"/>
    <n v="5.7833172728513738"/>
    <n v="0"/>
    <n v="1"/>
    <n v="99532.194600857823"/>
    <n v="83165.813455169395"/>
    <n v="11.308138046512049"/>
    <n v="90026.458203944683"/>
    <n v="11.373221931998211"/>
    <n v="89848.737713107359"/>
    <n v="11.370623680689999"/>
    <n v="11.239957025073842"/>
    <n v="11.263288165722722"/>
  </r>
  <r>
    <x v="5"/>
    <x v="26"/>
    <n v="422.8816936225054"/>
    <n v="100.04581990777299"/>
    <n v="50.000000000096392"/>
    <n v="302.75469149239211"/>
    <n v="83707.511209147633"/>
    <n v="875.68220502276688"/>
    <x v="0"/>
    <x v="26"/>
    <n v="729"/>
    <n v="6.5916737320086582"/>
    <x v="0"/>
    <n v="7"/>
    <n v="0"/>
    <n v="0"/>
    <n v="0"/>
    <n v="0"/>
    <n v="0"/>
    <n v="0"/>
    <n v="1"/>
    <n v="0"/>
    <n v="0"/>
    <n v="0"/>
    <n v="0"/>
    <n v="0"/>
    <n v="0"/>
    <n v="1"/>
    <n v="0"/>
    <n v="0"/>
    <n v="0"/>
    <n v="422.8816936225054"/>
    <n v="100.04581990777299"/>
    <n v="50.000000000096392"/>
    <n v="302.75469149239211"/>
    <n v="11.335083992106494"/>
    <n v="6.571006798753027"/>
    <n v="5.1062963561339032"/>
    <n v="4.5578530171545779"/>
    <n v="5.864648059262878"/>
    <n v="1"/>
    <n v="1"/>
    <n v="109563.41133302249"/>
    <n v="94228.115826033172"/>
    <n v="11.410764494519212"/>
    <n v="89958.816059933131"/>
    <n v="11.372336006101529"/>
    <n v="89794.131000473149"/>
    <n v="11.369995089117829"/>
    <n v="11.107420060642973"/>
    <n v="11.282534176514952"/>
  </r>
  <r>
    <x v="5"/>
    <x v="27"/>
    <n v="422.67689218685712"/>
    <n v="100.0229099538865"/>
    <n v="50.000000000009642"/>
    <n v="333.03016064163131"/>
    <n v="84270.685164856171"/>
    <n v="905.72996278238452"/>
    <x v="0"/>
    <x v="27"/>
    <n v="784"/>
    <n v="6.6644090203504076"/>
    <x v="0"/>
    <n v="7"/>
    <n v="0"/>
    <n v="0"/>
    <n v="0"/>
    <n v="0"/>
    <n v="0"/>
    <n v="0"/>
    <n v="1"/>
    <n v="0"/>
    <n v="0"/>
    <n v="0"/>
    <n v="0"/>
    <n v="0"/>
    <n v="0"/>
    <n v="1"/>
    <n v="0"/>
    <n v="0"/>
    <n v="0"/>
    <n v="422.67689218685712"/>
    <n v="100.0229099538865"/>
    <n v="50.000000000009642"/>
    <n v="333.03016064163131"/>
    <n v="11.341789339323784"/>
    <n v="6.5707199563917191"/>
    <n v="5.1061575470058109"/>
    <n v="4.5578530171536684"/>
    <n v="5.9470778583113759"/>
    <n v="1"/>
    <n v="1"/>
    <n v="109539.02101993875"/>
    <n v="94204.018435991471"/>
    <n v="11.410506877254432"/>
    <n v="89892.352614597388"/>
    <n v="11.371467025406538"/>
    <n v="89741.510432487499"/>
    <n v="11.369389360555111"/>
    <n v="11.112148984920676"/>
    <n v="11.292928236771871"/>
  </r>
  <r>
    <x v="5"/>
    <x v="28"/>
    <n v="423.80012824841435"/>
    <n v="100.01145497694324"/>
    <n v="50.000000000000966"/>
    <n v="366.33317670579447"/>
    <n v="84841.486622894095"/>
    <n v="940.14475993115309"/>
    <x v="0"/>
    <x v="28"/>
    <n v="841"/>
    <n v="6.7345916599729483"/>
    <x v="0"/>
    <n v="7"/>
    <n v="0"/>
    <n v="0"/>
    <n v="0"/>
    <n v="0"/>
    <n v="0"/>
    <n v="0"/>
    <n v="1"/>
    <n v="0"/>
    <n v="0"/>
    <n v="0"/>
    <n v="0"/>
    <n v="0"/>
    <n v="0"/>
    <n v="1"/>
    <n v="0"/>
    <n v="0"/>
    <n v="0"/>
    <n v="423.80012824841435"/>
    <n v="100.01145497694324"/>
    <n v="50.000000000000966"/>
    <n v="366.33317670579447"/>
    <n v="11.348539931190045"/>
    <n v="6.572292136074692"/>
    <n v="5.1060881352156056"/>
    <n v="4.5578530171535769"/>
    <n v="6.0305328696079208"/>
    <n v="1"/>
    <n v="1"/>
    <n v="109514.63070685501"/>
    <n v="94179.92104594977"/>
    <n v="11.410249259989653"/>
    <n v="89827.067867937469"/>
    <n v="11.370614989913239"/>
    <n v="89690.736586066225"/>
    <n v="11.368804890067739"/>
    <n v="11.117390236226946"/>
    <n v="11.303471881061732"/>
  </r>
  <r>
    <x v="5"/>
    <x v="29"/>
    <n v="425.86565652868063"/>
    <n v="100.00572748847162"/>
    <n v="50.000000000000099"/>
    <n v="402.96649437637399"/>
    <n v="85417.561545298726"/>
    <n v="978.83787839352635"/>
    <x v="0"/>
    <x v="29"/>
    <n v="900"/>
    <n v="6.8023947633243109"/>
    <x v="0"/>
    <n v="7"/>
    <n v="0"/>
    <n v="0"/>
    <n v="0"/>
    <n v="0"/>
    <n v="0"/>
    <n v="0"/>
    <n v="1"/>
    <n v="0"/>
    <n v="0"/>
    <n v="0"/>
    <n v="0"/>
    <n v="0"/>
    <n v="0"/>
    <n v="1"/>
    <n v="0"/>
    <n v="0"/>
    <n v="0"/>
    <n v="425.86565652868063"/>
    <n v="100.00572748847162"/>
    <n v="50.000000000000099"/>
    <n v="402.96649437637399"/>
    <n v="11.355306997339653"/>
    <n v="6.5751767944720276"/>
    <n v="5.1060534275136709"/>
    <n v="4.5578530171535681"/>
    <n v="6.1149422881924345"/>
    <n v="1"/>
    <n v="1"/>
    <n v="109490.24039377127"/>
    <n v="94155.823655908069"/>
    <n v="11.409991642724872"/>
    <n v="89762.961819953372"/>
    <n v="11.36977989962163"/>
    <n v="89641.684222476557"/>
    <n v="11.368240236001233"/>
    <n v="11.123183277299454"/>
    <n v="11.314149169389403"/>
  </r>
  <r>
    <x v="5"/>
    <x v="30"/>
    <n v="428.60358199241489"/>
    <n v="100.00286374423581"/>
    <n v="50.000000000000014"/>
    <n v="443.26314381401141"/>
    <n v="85997.284090348126"/>
    <n v="1021.8695895506621"/>
    <x v="0"/>
    <x v="30"/>
    <n v="961"/>
    <n v="6.8679744089702925"/>
    <x v="0"/>
    <n v="7"/>
    <n v="0"/>
    <n v="0"/>
    <n v="0"/>
    <n v="0"/>
    <n v="0"/>
    <n v="0"/>
    <n v="1"/>
    <n v="0"/>
    <n v="0"/>
    <n v="0"/>
    <n v="0"/>
    <n v="0"/>
    <n v="0"/>
    <n v="1"/>
    <n v="0"/>
    <n v="0"/>
    <n v="0"/>
    <n v="428.60358199241489"/>
    <n v="100.00286374423581"/>
    <n v="50.000000000000014"/>
    <n v="443.26314381401141"/>
    <n v="11.362070994392186"/>
    <n v="6.5789877231945439"/>
    <n v="5.1060360732109586"/>
    <n v="4.5578530171535672"/>
    <n v="6.2002385033914624"/>
    <n v="1"/>
    <n v="1"/>
    <n v="109465.85008068752"/>
    <n v="94131.726265866368"/>
    <n v="11.409734025460093"/>
    <n v="89700.0344706451"/>
    <n v="11.368961754531711"/>
    <n v="89594.24042620018"/>
    <n v="11.367694098556722"/>
    <n v="11.12957519205793"/>
    <n v="11.324946969265053"/>
  </r>
  <r>
    <x v="5"/>
    <x v="31"/>
    <n v="431.82510604125218"/>
    <n v="100.00143187211791"/>
    <n v="50"/>
    <n v="89.326314381401147"/>
    <n v="77116.737331280354"/>
    <n v="671.15285229477126"/>
    <x v="0"/>
    <x v="31"/>
    <n v="1024"/>
    <n v="6.9314718055994531"/>
    <x v="0"/>
    <n v="8"/>
    <n v="0"/>
    <n v="0"/>
    <n v="0"/>
    <n v="0"/>
    <n v="0"/>
    <n v="0"/>
    <n v="0"/>
    <n v="1"/>
    <n v="0"/>
    <n v="0"/>
    <n v="0"/>
    <n v="0"/>
    <n v="0"/>
    <n v="1"/>
    <n v="0"/>
    <n v="0"/>
    <n v="0"/>
    <n v="431.82510604125218"/>
    <n v="100.00143187211791"/>
    <n v="50"/>
    <n v="89.326314381401147"/>
    <n v="11.253075622000487"/>
    <n v="6.5834532558959449"/>
    <n v="5.1060273959466622"/>
    <n v="4.5578530171535672"/>
    <n v="4.9339683952523847"/>
    <n v="1"/>
    <n v="1"/>
    <n v="111765.02737732201"/>
    <n v="94107.628875824681"/>
    <n v="11.409476408195312"/>
    <n v="89638.285820012636"/>
    <n v="11.368160554643483"/>
    <n v="89548.303039377191"/>
    <n v="11.36716530176945"/>
    <n v="11.073091934007286"/>
    <n v="11.167726578748054"/>
  </r>
  <r>
    <x v="5"/>
    <x v="32"/>
    <n v="435.39819886190389"/>
    <n v="100.00071593605895"/>
    <n v="50"/>
    <n v="53.932631438140113"/>
    <n v="74274.595904829432"/>
    <n v="639.33154623610289"/>
    <x v="0"/>
    <x v="32"/>
    <n v="1089"/>
    <n v="6.9930151229329605"/>
    <x v="0"/>
    <n v="8"/>
    <n v="0"/>
    <n v="0"/>
    <n v="0"/>
    <n v="0"/>
    <n v="0"/>
    <n v="0"/>
    <n v="0"/>
    <n v="1"/>
    <n v="0"/>
    <n v="0"/>
    <n v="0"/>
    <n v="0"/>
    <n v="0"/>
    <n v="1"/>
    <n v="0"/>
    <n v="0"/>
    <n v="0"/>
    <n v="435.39819886190389"/>
    <n v="100.00071593605895"/>
    <n v="50"/>
    <n v="53.932631438140113"/>
    <n v="11.215524259788637"/>
    <n v="6.5883829046712972"/>
    <n v="5.1060230572862784"/>
    <n v="4.5578530171535672"/>
    <n v="4.6399200066051192"/>
    <n v="1"/>
    <n v="1"/>
    <n v="111740.63706423827"/>
    <n v="94083.53148578298"/>
    <n v="11.409218790930533"/>
    <n v="89577.715868055995"/>
    <n v="11.367376299956947"/>
    <n v="89503.779337228727"/>
    <n v="11.366652778261217"/>
    <n v="11.067428089399518"/>
    <n v="11.131376709165187"/>
  </r>
  <r>
    <x v="5"/>
    <x v="33"/>
    <n v="439.23057008269046"/>
    <n v="100.00035796802948"/>
    <n v="50"/>
    <n v="50.393263143814011"/>
    <n v="73927.755402912546"/>
    <n v="639.62419119453398"/>
    <x v="0"/>
    <x v="33"/>
    <n v="1156"/>
    <n v="7.0527210492323231"/>
    <x v="0"/>
    <n v="8"/>
    <n v="0"/>
    <n v="0"/>
    <n v="0"/>
    <n v="0"/>
    <n v="0"/>
    <n v="0"/>
    <n v="0"/>
    <n v="1"/>
    <n v="0"/>
    <n v="0"/>
    <n v="0"/>
    <n v="0"/>
    <n v="0"/>
    <n v="1"/>
    <n v="0"/>
    <n v="0"/>
    <n v="0"/>
    <n v="439.23057008269046"/>
    <n v="100.00035796802948"/>
    <n v="50"/>
    <n v="50.393263143814011"/>
    <n v="11.210843616977192"/>
    <n v="6.5936433974378303"/>
    <n v="5.1060208879490272"/>
    <n v="4.5578530171535672"/>
    <n v="4.6051371530060026"/>
    <n v="1"/>
    <n v="1"/>
    <n v="111716.24675115453"/>
    <n v="94059.434095741279"/>
    <n v="11.408961173665752"/>
    <n v="89518.324614775178"/>
    <n v="11.3666089904721"/>
    <n v="89460.584901273221"/>
    <n v="11.366155556269698"/>
    <n v="11.066850945268353"/>
    <n v="11.127261943792487"/>
  </r>
  <r>
    <x v="5"/>
    <x v="34"/>
    <n v="443.25774824603462"/>
    <n v="100.00017898401474"/>
    <n v="50"/>
    <n v="50.039326314381398"/>
    <n v="73929.179885291305"/>
    <n v="643.29725354443076"/>
    <x v="0"/>
    <x v="34"/>
    <n v="1225"/>
    <n v="7.110696122978827"/>
    <x v="0"/>
    <n v="8"/>
    <n v="0"/>
    <n v="0"/>
    <n v="0"/>
    <n v="0"/>
    <n v="0"/>
    <n v="0"/>
    <n v="0"/>
    <n v="1"/>
    <n v="0"/>
    <n v="0"/>
    <n v="0"/>
    <n v="0"/>
    <n v="0"/>
    <n v="1"/>
    <n v="0"/>
    <n v="0"/>
    <n v="0"/>
    <n v="443.25774824603462"/>
    <n v="100.00017898401474"/>
    <n v="50"/>
    <n v="50.039326314381398"/>
    <n v="11.210862885364921"/>
    <n v="6.5991416340602038"/>
    <n v="5.1060198032786364"/>
    <n v="4.5578530171535672"/>
    <n v="4.6015913889958862"/>
    <n v="1"/>
    <n v="1"/>
    <n v="111691.85643807078"/>
    <n v="94035.336705699578"/>
    <n v="11.408703556400972"/>
    <n v="89460.112060170184"/>
    <n v="11.365858626188945"/>
    <n v="89418.642655918855"/>
    <n v="11.365672748558413"/>
    <n v="11.066786048395864"/>
    <n v="11.127033026254413"/>
  </r>
  <r>
    <x v="5"/>
    <x v="35"/>
    <n v="447.43473645225708"/>
    <n v="100.00008949200736"/>
    <n v="50"/>
    <n v="50.00393263143814"/>
    <n v="70872.45335314078"/>
    <n v="647.43875857570265"/>
    <x v="0"/>
    <x v="35"/>
    <n v="1296"/>
    <n v="7.1670378769122198"/>
    <x v="0"/>
    <n v="9"/>
    <n v="0"/>
    <n v="0"/>
    <n v="0"/>
    <n v="0"/>
    <n v="0"/>
    <n v="0"/>
    <n v="0"/>
    <n v="0"/>
    <n v="1"/>
    <n v="0"/>
    <n v="0"/>
    <n v="0"/>
    <n v="0"/>
    <n v="1"/>
    <n v="0"/>
    <n v="0"/>
    <n v="0"/>
    <n v="447.43473645225708"/>
    <n v="100.00008949200736"/>
    <n v="50"/>
    <n v="50.00393263143814"/>
    <n v="11.16863710885915"/>
    <n v="6.6048126442271746"/>
    <n v="5.1060192609430004"/>
    <n v="4.5578530171535672"/>
    <n v="4.6012361201286014"/>
    <n v="1"/>
    <n v="1"/>
    <n v="102291.61539599948"/>
    <n v="85923.427891551793"/>
    <n v="11.330919223405237"/>
    <n v="89403.078204240999"/>
    <n v="11.36512520710748"/>
    <n v="89377.88204080514"/>
    <n v="11.365203542889349"/>
    <n v="11.066775132142407"/>
    <n v="11.127202543515791"/>
  </r>
  <r>
    <x v="5"/>
    <x v="36"/>
    <n v="451.73017132341306"/>
    <n v="100.00004474600368"/>
    <n v="50"/>
    <n v="50.000393263143813"/>
    <n v="70914.711307132078"/>
    <n v="651.73060933256056"/>
    <x v="0"/>
    <x v="36"/>
    <n v="1369"/>
    <n v="7.2218358252884487"/>
    <x v="0"/>
    <n v="9"/>
    <n v="0"/>
    <n v="0"/>
    <n v="0"/>
    <n v="0"/>
    <n v="0"/>
    <n v="0"/>
    <n v="0"/>
    <n v="0"/>
    <n v="1"/>
    <n v="0"/>
    <n v="0"/>
    <n v="0"/>
    <n v="0"/>
    <n v="1"/>
    <n v="0"/>
    <n v="0"/>
    <n v="0"/>
    <n v="451.73017132341306"/>
    <n v="100.00004474600368"/>
    <n v="50"/>
    <n v="50.000393263143813"/>
    <n v="11.169233184749993"/>
    <n v="6.6106111183324634"/>
    <n v="5.1060189897750714"/>
    <n v="4.5578530171535672"/>
    <n v="4.601200586299008"/>
    <n v="1"/>
    <n v="1"/>
    <n v="102267.22508291574"/>
    <n v="85899.330501510092"/>
    <n v="11.330661606140458"/>
    <n v="89347.223046987638"/>
    <n v="11.364408733227707"/>
    <n v="89338.238296568394"/>
    <n v="11.364747193801216"/>
    <n v="11.066771799224407"/>
    <n v="11.127413129083662"/>
  </r>
  <r>
    <x v="5"/>
    <x v="37"/>
    <n v="456.12223429129062"/>
    <n v="100.00002237300184"/>
    <n v="50"/>
    <n v="50.000039326314379"/>
    <n v="70957.611463154943"/>
    <n v="656.12229599060674"/>
    <x v="0"/>
    <x v="37"/>
    <n v="1444"/>
    <n v="7.2751723194527713"/>
    <x v="0"/>
    <n v="9"/>
    <n v="0"/>
    <n v="0"/>
    <n v="0"/>
    <n v="0"/>
    <n v="0"/>
    <n v="0"/>
    <n v="0"/>
    <n v="0"/>
    <n v="1"/>
    <n v="0"/>
    <n v="0"/>
    <n v="0"/>
    <n v="0"/>
    <n v="1"/>
    <n v="0"/>
    <n v="0"/>
    <n v="0"/>
    <n v="456.12223429129062"/>
    <n v="100.00002237300184"/>
    <n v="50"/>
    <n v="50.000039326314379"/>
    <n v="11.16983795608936"/>
    <n v="6.6165054701783612"/>
    <n v="5.1060188541910803"/>
    <n v="4.5578530171535672"/>
    <n v="4.6011970328466019"/>
    <n v="1"/>
    <n v="1"/>
    <n v="102242.834769832"/>
    <n v="85875.233111468391"/>
    <n v="11.330403988875677"/>
    <n v="89292.5465884101"/>
    <n v="11.363709204549624"/>
    <n v="89299.651845874701"/>
    <n v="11.364303015484378"/>
    <n v="11.066771013933487"/>
    <n v="11.12762867968291"/>
  </r>
  <r>
    <x v="5"/>
    <x v="38"/>
    <n v="460.59578951245396"/>
    <n v="100.00001118650093"/>
    <n v="50"/>
    <n v="50.000003932631436"/>
    <n v="71000.740858444129"/>
    <n v="660.59580463158636"/>
    <x v="0"/>
    <x v="38"/>
    <n v="1521"/>
    <n v="7.3271232922592926"/>
    <x v="0"/>
    <n v="9"/>
    <n v="0"/>
    <n v="0"/>
    <n v="0"/>
    <n v="0"/>
    <n v="0"/>
    <n v="0"/>
    <n v="0"/>
    <n v="0"/>
    <n v="1"/>
    <n v="0"/>
    <n v="0"/>
    <n v="0"/>
    <n v="0"/>
    <n v="1"/>
    <n v="0"/>
    <n v="0"/>
    <n v="0"/>
    <n v="460.59578951245396"/>
    <n v="100.00001118650093"/>
    <n v="50"/>
    <n v="50.000003932631436"/>
    <n v="11.170445590594985"/>
    <n v="6.6224736838301386"/>
    <n v="5.1060187863990771"/>
    <n v="4.5578530171535672"/>
    <n v="4.601196677500667"/>
    <n v="1"/>
    <n v="1"/>
    <n v="102218.44445674826"/>
    <n v="85851.13572142669"/>
    <n v="11.330146371610898"/>
    <n v="89239.04882850837"/>
    <n v="11.363026621073232"/>
    <n v="89262.067754867297"/>
    <n v="11.363870375581419"/>
    <n v="11.066771998554918"/>
    <n v="11.127845388352906"/>
  </r>
  <r>
    <x v="5"/>
    <x v="39"/>
    <n v="465.14038042235376"/>
    <n v="100.00000559325046"/>
    <n v="50"/>
    <n v="50.000000393263143"/>
    <n v="63345.512523321893"/>
    <n v="665.14038640886736"/>
    <x v="0"/>
    <x v="39"/>
    <n v="1600"/>
    <n v="7.3777589082278725"/>
    <x v="0"/>
    <n v="10"/>
    <n v="0"/>
    <n v="0"/>
    <n v="0"/>
    <n v="0"/>
    <n v="0"/>
    <n v="0"/>
    <n v="0"/>
    <n v="0"/>
    <n v="0"/>
    <n v="1"/>
    <n v="0"/>
    <n v="0"/>
    <n v="0"/>
    <n v="1"/>
    <n v="0"/>
    <n v="0"/>
    <n v="0"/>
    <n v="465.14038042235376"/>
    <n v="100.00000559325046"/>
    <n v="50"/>
    <n v="50.000000393263143"/>
    <n v="11.056359346986481"/>
    <n v="6.6285004129674405"/>
    <n v="5.1060187525030738"/>
    <n v="4.5578530171535672"/>
    <n v="4.6011966419660659"/>
    <n v="1"/>
    <n v="1"/>
    <n v="88741.395299572498"/>
    <n v="72374.770051349042"/>
    <n v="11.184973259636537"/>
    <n v="72294.490348062391"/>
    <n v="11.183877429147177"/>
    <n v="72355.880891721754"/>
    <n v="11.185256759034731"/>
    <n v="11.066774486266004"/>
    <n v="11.128062738385321"/>
  </r>
  <r>
    <x v="5"/>
    <x v="40"/>
    <n v="469.74882733691993"/>
    <n v="100.00000279662524"/>
    <n v="50"/>
    <n v="50.000000039326316"/>
    <n v="63388.872141830114"/>
    <n v="669.74883017287152"/>
    <x v="0"/>
    <x v="40"/>
    <n v="1681"/>
    <n v="7.4271441334086159"/>
    <x v="0"/>
    <n v="10"/>
    <n v="0"/>
    <n v="0"/>
    <n v="0"/>
    <n v="0"/>
    <n v="0"/>
    <n v="0"/>
    <n v="0"/>
    <n v="0"/>
    <n v="0"/>
    <n v="1"/>
    <n v="0"/>
    <n v="0"/>
    <n v="0"/>
    <n v="1"/>
    <n v="0"/>
    <n v="0"/>
    <n v="0"/>
    <n v="469.74882733691993"/>
    <n v="100.00000279662524"/>
    <n v="50"/>
    <n v="50.000000039326316"/>
    <n v="11.05704360675252"/>
    <n v="6.6345749571926635"/>
    <n v="5.1060187355550726"/>
    <n v="4.5578530171535672"/>
    <n v="4.6011966384126062"/>
    <n v="1"/>
    <n v="1"/>
    <n v="88717.004986488755"/>
    <n v="72350.672661307355"/>
    <n v="11.184715642371758"/>
    <n v="72243.349985512323"/>
    <n v="11.183228736074167"/>
    <n v="72320.152998722959"/>
    <n v="11.184845486292845"/>
    <n v="11.066778320815084"/>
    <n v="11.128280583510664"/>
  </r>
  <r>
    <x v="5"/>
    <x v="41"/>
    <n v="474.41624578752908"/>
    <n v="100.00000139831262"/>
    <n v="50"/>
    <n v="50.000000003932634"/>
    <n v="63432.295961560441"/>
    <n v="674.41624718977437"/>
    <x v="0"/>
    <x v="41"/>
    <n v="1764"/>
    <n v="7.4753392365667368"/>
    <x v="0"/>
    <n v="10"/>
    <n v="0"/>
    <n v="0"/>
    <n v="0"/>
    <n v="0"/>
    <n v="0"/>
    <n v="0"/>
    <n v="0"/>
    <n v="0"/>
    <n v="0"/>
    <n v="1"/>
    <n v="0"/>
    <n v="0"/>
    <n v="0"/>
    <n v="1"/>
    <n v="0"/>
    <n v="0"/>
    <n v="0"/>
    <n v="474.41624578752908"/>
    <n v="100.00000139831262"/>
    <n v="50"/>
    <n v="50.000000003932634"/>
    <n v="11.057728410749782"/>
    <n v="6.6406898512338692"/>
    <n v="5.1060187270810706"/>
    <n v="4.5578530171535672"/>
    <n v="4.6011966380572602"/>
    <n v="1"/>
    <n v="1"/>
    <n v="88692.614673405013"/>
    <n v="72326.575271265654"/>
    <n v="11.184458025106977"/>
    <n v="72193.388321638049"/>
    <n v="11.182596988202846"/>
    <n v="72285.286103160644"/>
    <n v="11.184444124708509"/>
    <n v="11.066783398616778"/>
    <n v="11.128498843216114"/>
  </r>
  <r>
    <x v="5"/>
    <x v="42"/>
    <n v="479.13935936947234"/>
    <n v="100.00000069915632"/>
    <n v="50"/>
    <n v="50.000000000393264"/>
    <n v="63475.764250637731"/>
    <n v="679.1393600690219"/>
    <x v="0"/>
    <x v="42"/>
    <n v="1849"/>
    <n v="7.5224002313871248"/>
    <x v="0"/>
    <n v="10"/>
    <n v="0"/>
    <n v="0"/>
    <n v="0"/>
    <n v="0"/>
    <n v="0"/>
    <n v="0"/>
    <n v="0"/>
    <n v="0"/>
    <n v="0"/>
    <n v="1"/>
    <n v="0"/>
    <n v="0"/>
    <n v="0"/>
    <n v="1"/>
    <n v="0"/>
    <n v="0"/>
    <n v="0"/>
    <n v="479.13935936947234"/>
    <n v="100.00000069915632"/>
    <n v="50"/>
    <n v="50.000000000393264"/>
    <n v="11.05841344668374"/>
    <n v="6.6468398819466241"/>
    <n v="5.1060187228440705"/>
    <n v="4.5578530171535672"/>
    <n v="4.601196638021726"/>
    <n v="1"/>
    <n v="1"/>
    <n v="88668.224360321256"/>
    <n v="72302.477881223953"/>
    <n v="11.184200407842198"/>
    <n v="72144.605356439613"/>
    <n v="11.181982185533217"/>
    <n v="72251.239681762221"/>
    <n v="11.184052207808165"/>
    <n v="11.066789650478269"/>
    <n v="11.128717463493196"/>
  </r>
  <r>
    <x v="5"/>
    <x v="43"/>
    <n v="483.91601875001459"/>
    <n v="100.00000034957816"/>
    <n v="50"/>
    <n v="50.000000000039329"/>
    <n v="63519.263355297735"/>
    <n v="683.91601909963208"/>
    <x v="0"/>
    <x v="43"/>
    <n v="1936"/>
    <n v="7.568379267836522"/>
    <x v="0"/>
    <n v="10"/>
    <n v="0"/>
    <n v="0"/>
    <n v="0"/>
    <n v="0"/>
    <n v="0"/>
    <n v="0"/>
    <n v="0"/>
    <n v="0"/>
    <n v="0"/>
    <n v="1"/>
    <n v="0"/>
    <n v="0"/>
    <n v="0"/>
    <n v="1"/>
    <n v="0"/>
    <n v="0"/>
    <n v="0"/>
    <n v="483.91601875001459"/>
    <n v="100.00000034957816"/>
    <n v="50"/>
    <n v="50.000000000039329"/>
    <n v="11.059098498802413"/>
    <n v="6.6530214036523683"/>
    <n v="5.1060187207255705"/>
    <n v="4.5578530171535672"/>
    <n v="4.6011966380181724"/>
    <n v="1"/>
    <n v="1"/>
    <n v="88643.834047237513"/>
    <n v="72278.380491182252"/>
    <n v="11.183942790577417"/>
    <n v="72097.001089916987"/>
    <n v="11.181384328065279"/>
    <n v="72217.976006473924"/>
    <n v="11.183669301294715"/>
    <n v="11.066797031047582"/>
    <n v="11.128936406824227"/>
  </r>
  <r>
    <x v="5"/>
    <x v="44"/>
    <n v="488.744864988308"/>
    <n v="100.00000017478908"/>
    <n v="50"/>
    <n v="50.000000000003936"/>
    <n v="62530.128658332258"/>
    <n v="688.74486516310105"/>
    <x v="0"/>
    <x v="44"/>
    <n v="2025"/>
    <n v="7.6133249795406392"/>
    <x v="0"/>
    <n v="11"/>
    <n v="0"/>
    <n v="0"/>
    <n v="0"/>
    <n v="0"/>
    <n v="0"/>
    <n v="0"/>
    <n v="0"/>
    <n v="0"/>
    <n v="0"/>
    <n v="0"/>
    <n v="1"/>
    <n v="0"/>
    <n v="0"/>
    <n v="1"/>
    <n v="0"/>
    <n v="0"/>
    <n v="0"/>
    <n v="488.744864988308"/>
    <n v="100.00000017478908"/>
    <n v="50"/>
    <n v="50.000000000003936"/>
    <n v="11.043403778104921"/>
    <n v="6.6592318613990686"/>
    <n v="5.10601871966632"/>
    <n v="4.5578530171535672"/>
    <n v="4.6011966380178171"/>
    <n v="1"/>
    <n v="1"/>
    <n v="109124.38569751511"/>
    <n v="93794.362805282581"/>
    <n v="11.406127383753171"/>
    <n v="88942.814941290257"/>
    <n v="11.359286969450384"/>
    <n v="89055.014264236495"/>
    <n v="11.361486930892651"/>
    <n v="11.066805511658485"/>
    <n v="11.129155646956489"/>
  </r>
  <r>
    <x v="5"/>
    <x v="45"/>
    <n v="493.62509387374638"/>
    <n v="100.00000008739454"/>
    <n v="50"/>
    <n v="50.000000000000398"/>
    <n v="62573.663919056664"/>
    <n v="693.62509396114137"/>
    <x v="0"/>
    <x v="45"/>
    <n v="2116"/>
    <n v="7.6572827929781901"/>
    <x v="0"/>
    <n v="11"/>
    <n v="0"/>
    <n v="0"/>
    <n v="0"/>
    <n v="0"/>
    <n v="0"/>
    <n v="0"/>
    <n v="0"/>
    <n v="0"/>
    <n v="0"/>
    <n v="0"/>
    <n v="1"/>
    <n v="0"/>
    <n v="0"/>
    <n v="1"/>
    <n v="0"/>
    <n v="0"/>
    <n v="0"/>
    <n v="493.62509387374638"/>
    <n v="100.00000008739454"/>
    <n v="50"/>
    <n v="50.000000000000398"/>
    <n v="11.04409976439894"/>
    <n v="6.6654694590668573"/>
    <n v="5.1060187191366948"/>
    <n v="4.5578530171535672"/>
    <n v="4.6011966380177816"/>
    <n v="1"/>
    <n v="1"/>
    <n v="109099.99538443137"/>
    <n v="93770.26541524088"/>
    <n v="11.405869766488392"/>
    <n v="88897.568072119277"/>
    <n v="11.358723002385826"/>
    <n v="89023.212848950643"/>
    <n v="11.361120856821032"/>
    <n v="11.066815075348707"/>
    <n v="11.129375165446092"/>
  </r>
  <r>
    <x v="5"/>
    <x v="46"/>
    <n v="498.55629097737256"/>
    <n v="100.37653511061089"/>
    <n v="50.338881560222255"/>
    <n v="50.000000000000043"/>
    <n v="62678.530577189165"/>
    <n v="699.27170764820573"/>
    <x v="0"/>
    <x v="46"/>
    <n v="2209"/>
    <n v="7.7002952034201169"/>
    <x v="0"/>
    <n v="11"/>
    <n v="0"/>
    <n v="0"/>
    <n v="0"/>
    <n v="0"/>
    <n v="0"/>
    <n v="0"/>
    <n v="0"/>
    <n v="0"/>
    <n v="0"/>
    <n v="0"/>
    <n v="1"/>
    <n v="0"/>
    <n v="0"/>
    <n v="1"/>
    <n v="0"/>
    <n v="0"/>
    <n v="0"/>
    <n v="498.55629097737256"/>
    <n v="100.37653511061089"/>
    <n v="50.338881560222255"/>
    <n v="50.000000000000043"/>
    <n v="11.045774252946742"/>
    <n v="6.6717329283453051"/>
    <n v="5.1082979829423412"/>
    <n v="4.5613997390386514"/>
    <n v="4.601196638017778"/>
    <n v="1"/>
    <n v="1"/>
    <n v="109075.60507134763"/>
    <n v="93746.168025199178"/>
    <n v="11.405612149223611"/>
    <n v="88853.499901624105"/>
    <n v="11.35817598052296"/>
    <n v="88992.095388368762"/>
    <n v="11.36076265592364"/>
    <n v="11.066901634242505"/>
    <n v="11.130002537607021"/>
  </r>
  <r>
    <x v="5"/>
    <x v="47"/>
    <n v="503.53831620256847"/>
    <n v="101.0685679728882"/>
    <n v="50.826158531846716"/>
    <n v="50.000000000000007"/>
    <n v="62815.57721515977"/>
    <n v="705.43304270730346"/>
    <x v="0"/>
    <x v="47"/>
    <n v="2304"/>
    <n v="7.7424020218157823"/>
    <x v="0"/>
    <n v="11"/>
    <n v="0"/>
    <n v="0"/>
    <n v="0"/>
    <n v="0"/>
    <n v="0"/>
    <n v="0"/>
    <n v="0"/>
    <n v="0"/>
    <n v="0"/>
    <n v="0"/>
    <n v="1"/>
    <n v="0"/>
    <n v="0"/>
    <n v="1"/>
    <n v="0"/>
    <n v="0"/>
    <n v="0"/>
    <n v="503.53831620256847"/>
    <n v="101.0685679728882"/>
    <n v="50.826158531846716"/>
    <n v="50.000000000000007"/>
    <n v="11.047958366525643"/>
    <n v="6.6780213679429261"/>
    <n v="5.1124735365790279"/>
    <n v="4.5664776144122321"/>
    <n v="4.6011966380177771"/>
    <n v="1"/>
    <n v="1"/>
    <n v="109051.21475826389"/>
    <n v="93722.070635157477"/>
    <n v="11.405354531958832"/>
    <n v="88810.610429804772"/>
    <n v="11.357645903861785"/>
    <n v="88961.633081137115"/>
    <n v="11.360411996660869"/>
    <n v="11.067040911949565"/>
    <n v="11.130846425298991"/>
  </r>
  <r>
    <x v="5"/>
    <x v="48"/>
    <n v="508.57122298538957"/>
    <n v="101.92338740820267"/>
    <n v="51.332808932767392"/>
    <n v="50"/>
    <n v="62946.430100412574"/>
    <n v="711.82741932635963"/>
    <x v="0"/>
    <x v="48"/>
    <n v="2401"/>
    <n v="7.7836405962212529"/>
    <x v="0"/>
    <n v="12"/>
    <n v="0"/>
    <n v="0"/>
    <n v="0"/>
    <n v="0"/>
    <n v="0"/>
    <n v="0"/>
    <n v="0"/>
    <n v="0"/>
    <n v="0"/>
    <n v="0"/>
    <n v="0"/>
    <n v="1"/>
    <n v="0"/>
    <n v="1"/>
    <n v="0"/>
    <n v="0"/>
    <n v="0"/>
    <n v="508.57122298538957"/>
    <n v="101.92338740820267"/>
    <n v="51.332808932767392"/>
    <n v="50"/>
    <n v="11.050039327783599"/>
    <n v="6.6843341316880611"/>
    <n v="5.1176073498897265"/>
    <n v="4.5717301775577983"/>
    <n v="4.6011966380177771"/>
    <n v="0"/>
    <n v="2"/>
    <n v="84090.631627702445"/>
    <n v="67723.225251366908"/>
    <n v="11.134822065996312"/>
    <n v="67338.269464732221"/>
    <n v="11.129352288188418"/>
    <n v="67614.55335907414"/>
    <n v="11.134124784066005"/>
    <n v="11.119346219343363"/>
    <n v="11.105831131463361"/>
  </r>
  <r>
    <x v="5"/>
    <x v="49"/>
    <n v="513.65520174980031"/>
    <n v="102.86468816007751"/>
    <n v="51.845975903655294"/>
    <n v="50"/>
    <n v="63094.920583313913"/>
    <n v="718.36586581353311"/>
    <x v="0"/>
    <x v="49"/>
    <n v="2500"/>
    <n v="7.8240460108562919"/>
    <x v="0"/>
    <n v="12"/>
    <n v="0"/>
    <n v="0"/>
    <n v="0"/>
    <n v="0"/>
    <n v="0"/>
    <n v="0"/>
    <n v="0"/>
    <n v="0"/>
    <n v="0"/>
    <n v="0"/>
    <n v="0"/>
    <n v="1"/>
    <n v="0"/>
    <n v="1"/>
    <n v="0"/>
    <n v="0"/>
    <n v="0"/>
    <n v="513.65520174980031"/>
    <n v="102.86468816007751"/>
    <n v="51.845975903655294"/>
    <n v="50"/>
    <n v="11.052395547401916"/>
    <n v="6.6906707506608356"/>
    <n v="5.1232302220504362"/>
    <n v="4.5770223236598468"/>
    <n v="4.6011966380177771"/>
    <n v="0"/>
    <n v="2"/>
    <n v="84066.241314618703"/>
    <n v="67699.127861325207"/>
    <n v="11.134564448731531"/>
    <n v="67297.737390264519"/>
    <n v="11.128856101930623"/>
    <n v="67585.321937624321"/>
    <n v="11.133788293838347"/>
    <n v="11.119520386922288"/>
    <n v="11.106757987356348"/>
  </r>
  <r>
    <x v="5"/>
    <x v="50"/>
    <n v="518.79054034148805"/>
    <n v="103.85436848057469"/>
    <n v="52.36441955084787"/>
    <n v="50"/>
    <n v="63244.960694597255"/>
    <n v="725.00932837291055"/>
    <x v="0"/>
    <x v="50"/>
    <n v="2601"/>
    <n v="7.8636512654486515"/>
    <x v="0"/>
    <n v="12"/>
    <n v="0"/>
    <n v="0"/>
    <n v="0"/>
    <n v="0"/>
    <n v="0"/>
    <n v="0"/>
    <n v="0"/>
    <n v="0"/>
    <n v="0"/>
    <n v="0"/>
    <n v="0"/>
    <n v="1"/>
    <n v="0"/>
    <n v="1"/>
    <n v="0"/>
    <n v="0"/>
    <n v="0"/>
    <n v="518.79054034148805"/>
    <n v="103.85436848057469"/>
    <n v="52.36441955084787"/>
    <n v="50"/>
    <n v="11.054770730603028"/>
    <n v="6.6970308790103967"/>
    <n v="5.1291081912975169"/>
    <n v="4.5823405970428857"/>
    <n v="4.6011966380177771"/>
    <n v="0"/>
    <n v="2"/>
    <n v="84041.85100153496"/>
    <n v="67675.030471283506"/>
    <n v="11.134306831466752"/>
    <n v="67258.384014472627"/>
    <n v="11.128376860874521"/>
    <n v="67556.669394417579"/>
    <n v="11.133458467223409"/>
    <n v="11.119702013875997"/>
    <n v="11.107698613670875"/>
  </r>
  <r>
    <x v="5"/>
    <x v="51"/>
    <n v="523.97759634683587"/>
    <n v="104.87342888482864"/>
    <n v="52.88806213517195"/>
    <n v="50"/>
    <n v="63395.761457970206"/>
    <n v="731.73908736683643"/>
    <x v="0"/>
    <x v="51"/>
    <n v="2704"/>
    <n v="7.9024874371628551"/>
    <x v="0"/>
    <n v="12"/>
    <n v="0"/>
    <n v="0"/>
    <n v="0"/>
    <n v="0"/>
    <n v="0"/>
    <n v="0"/>
    <n v="0"/>
    <n v="0"/>
    <n v="0"/>
    <n v="0"/>
    <n v="0"/>
    <n v="1"/>
    <n v="0"/>
    <n v="1"/>
    <n v="0"/>
    <n v="0"/>
    <n v="0"/>
    <n v="523.97759634683587"/>
    <n v="104.87342888482864"/>
    <n v="52.88806213517195"/>
    <n v="50"/>
    <n v="11.057152284215258"/>
    <n v="6.7034142562557362"/>
    <n v="5.1351247672681035"/>
    <n v="4.5876836438354065"/>
    <n v="4.6011966380177771"/>
    <n v="0"/>
    <n v="2"/>
    <n v="84017.460688451218"/>
    <n v="67650.933081241805"/>
    <n v="11.134049214201971"/>
    <n v="67220.209337356559"/>
    <n v="11.127914565020108"/>
    <n v="67528.573246583706"/>
    <n v="11.133135045415232"/>
    <n v="11.119888779541432"/>
    <n v="11.108647744823662"/>
  </r>
  <r>
    <x v="5"/>
    <x v="52"/>
    <n v="529.2167777316572"/>
    <n v="105.91242153340102"/>
    <n v="53.416942595405231"/>
    <n v="50"/>
    <n v="63546.938511271335"/>
    <n v="738.54614186046342"/>
    <x v="0"/>
    <x v="52"/>
    <n v="2809"/>
    <n v="7.9405838271042439"/>
    <x v="0"/>
    <n v="12"/>
    <n v="0"/>
    <n v="0"/>
    <n v="0"/>
    <n v="0"/>
    <n v="0"/>
    <n v="0"/>
    <n v="0"/>
    <n v="0"/>
    <n v="0"/>
    <n v="0"/>
    <n v="0"/>
    <n v="1"/>
    <n v="0"/>
    <n v="1"/>
    <n v="0"/>
    <n v="0"/>
    <n v="0"/>
    <n v="529.2167777316572"/>
    <n v="105.91242153340102"/>
    <n v="53.416942595405231"/>
    <n v="50"/>
    <n v="11.059534100968916"/>
    <n v="6.709820681057459"/>
    <n v="5.1412219815524836"/>
    <n v="4.5930513129335298"/>
    <n v="4.6011966380177771"/>
    <n v="0"/>
    <n v="2"/>
    <n v="83993.070375367475"/>
    <n v="67626.835691200104"/>
    <n v="11.133791596937192"/>
    <n v="67183.213358916313"/>
    <n v="11.127469214367387"/>
    <n v="67501.012296147936"/>
    <n v="11.132817784398604"/>
    <n v="11.120079541627987"/>
    <n v="11.109602805021233"/>
  </r>
  <r>
    <x v="5"/>
    <x v="53"/>
    <n v="534.5085293039208"/>
    <n v="106.96667492859707"/>
    <n v="53.951112005247431"/>
    <n v="50"/>
    <n v="64066.646652283067"/>
    <n v="745.42631623776526"/>
    <x v="1"/>
    <x v="53"/>
    <n v="2916"/>
    <n v="7.977968093128549"/>
    <x v="0"/>
    <n v="1"/>
    <n v="1"/>
    <n v="0"/>
    <n v="0"/>
    <n v="0"/>
    <n v="0"/>
    <n v="0"/>
    <n v="0"/>
    <n v="0"/>
    <n v="0"/>
    <n v="0"/>
    <n v="0"/>
    <n v="0"/>
    <n v="0"/>
    <n v="1"/>
    <n v="0"/>
    <n v="0"/>
    <n v="0"/>
    <n v="534.5085293039208"/>
    <n v="106.96667492859707"/>
    <n v="53.951112005247431"/>
    <n v="50"/>
    <n v="11.067679174450843"/>
    <n v="6.7162499929718633"/>
    <n v="5.147370985164101"/>
    <n v="4.598443571799141"/>
    <n v="4.6011966380177771"/>
    <n v="0"/>
    <n v="1"/>
    <n v="85099.412289635671"/>
    <n v="68740.996397436713"/>
    <n v="11.147609234626422"/>
    <n v="67601.103416397003"/>
    <n v="11.13121571678129"/>
    <n v="67437.453186796585"/>
    <n v="11.132550584358047"/>
    <n v="11.204914831315666"/>
    <n v="11.127457738650179"/>
  </r>
  <r>
    <x v="5"/>
    <x v="54"/>
    <n v="539.8533232534229"/>
    <n v="108.03390626781406"/>
    <n v="54.490623123688721"/>
    <n v="50"/>
    <n v="64218.102647444728"/>
    <n v="752.37785264492561"/>
    <x v="1"/>
    <x v="54"/>
    <n v="3025"/>
    <n v="8.0146663704649423"/>
    <x v="0"/>
    <n v="1"/>
    <n v="1"/>
    <n v="0"/>
    <n v="0"/>
    <n v="0"/>
    <n v="0"/>
    <n v="0"/>
    <n v="0"/>
    <n v="0"/>
    <n v="0"/>
    <n v="0"/>
    <n v="0"/>
    <n v="0"/>
    <n v="0"/>
    <n v="1"/>
    <n v="0"/>
    <n v="0"/>
    <n v="0"/>
    <n v="539.8533232534229"/>
    <n v="108.03390626781406"/>
    <n v="54.490623123688721"/>
    <n v="50"/>
    <n v="11.070040422632854"/>
    <n v="6.7227020597594391"/>
    <n v="5.1535574093796903"/>
    <n v="4.6038603986139641"/>
    <n v="4.6011966380177771"/>
    <n v="0"/>
    <n v="1"/>
    <n v="85075.021976551929"/>
    <n v="68716.899007394997"/>
    <n v="11.147351617361641"/>
    <n v="67566.46483530839"/>
    <n v="11.130804256531951"/>
    <n v="67410.90370522358"/>
    <n v="11.132244966613319"/>
    <n v="11.205112208196139"/>
    <n v="11.128421461350618"/>
  </r>
  <r>
    <x v="5"/>
    <x v="55"/>
    <n v="545.25165254548119"/>
    <n v="109.1130276254577"/>
    <n v="55.035529354764485"/>
    <n v="50"/>
    <n v="64369.604529830918"/>
    <n v="759.4002095257033"/>
    <x v="1"/>
    <x v="55"/>
    <n v="3136"/>
    <n v="8.0507033814702993"/>
    <x v="0"/>
    <n v="1"/>
    <n v="1"/>
    <n v="0"/>
    <n v="0"/>
    <n v="0"/>
    <n v="0"/>
    <n v="0"/>
    <n v="0"/>
    <n v="0"/>
    <n v="0"/>
    <n v="0"/>
    <n v="0"/>
    <n v="0"/>
    <n v="0"/>
    <n v="1"/>
    <n v="0"/>
    <n v="0"/>
    <n v="0"/>
    <n v="545.25165254548119"/>
    <n v="109.1130276254577"/>
    <n v="55.035529354764485"/>
    <n v="50"/>
    <n v="11.072396821324681"/>
    <n v="6.7291767685582622"/>
    <n v="5.1597740836123727"/>
    <n v="4.609301771555665"/>
    <n v="4.6011966380177771"/>
    <n v="0"/>
    <n v="1"/>
    <n v="85050.631663468186"/>
    <n v="68692.801617353311"/>
    <n v="11.147094000096862"/>
    <n v="67533.004952895601"/>
    <n v="11.1304097414843"/>
    <n v="67384.832618810935"/>
    <n v="11.13194485579533"/>
    <n v="11.205312642507401"/>
    <n v="11.129388876529829"/>
  </r>
  <r>
    <x v="5"/>
    <x v="56"/>
    <n v="550.70402631260276"/>
    <n v="110.20354904919505"/>
    <n v="55.585884648296023"/>
    <n v="50"/>
    <n v="64521.129204095436"/>
    <n v="766.49346001009383"/>
    <x v="1"/>
    <x v="56"/>
    <n v="3249"/>
    <n v="8.0861025356691005"/>
    <x v="0"/>
    <n v="1"/>
    <n v="1"/>
    <n v="0"/>
    <n v="0"/>
    <n v="0"/>
    <n v="0"/>
    <n v="0"/>
    <n v="0"/>
    <n v="0"/>
    <n v="0"/>
    <n v="0"/>
    <n v="0"/>
    <n v="0"/>
    <n v="0"/>
    <n v="1"/>
    <n v="0"/>
    <n v="0"/>
    <n v="0"/>
    <n v="550.70402631260276"/>
    <n v="110.20354904919505"/>
    <n v="55.585884648296023"/>
    <n v="50"/>
    <n v="11.074748033699375"/>
    <n v="6.7356740197465808"/>
    <n v="5.1660174146369044"/>
    <n v="4.6147676677350091"/>
    <n v="4.6011966380177771"/>
    <n v="0"/>
    <n v="1"/>
    <n v="85026.241350384444"/>
    <n v="68668.704227311609"/>
    <n v="11.146836382832083"/>
    <n v="67500.723769158634"/>
    <n v="11.130032171638343"/>
    <n v="67359.222991866147"/>
    <n v="11.131650056953074"/>
    <n v="11.205516089881964"/>
    <n v="11.130359822461031"/>
  </r>
  <r>
    <x v="5"/>
    <x v="57"/>
    <n v="556.21096664489573"/>
    <n v="111.30528011342838"/>
    <n v="56.141743494777373"/>
    <n v="50"/>
    <n v="64319.435188650066"/>
    <n v="773.6579902531015"/>
    <x v="1"/>
    <x v="57"/>
    <n v="3364"/>
    <n v="8.1208860210928382"/>
    <x v="0"/>
    <n v="2"/>
    <n v="0"/>
    <n v="1"/>
    <n v="0"/>
    <n v="0"/>
    <n v="0"/>
    <n v="0"/>
    <n v="0"/>
    <n v="0"/>
    <n v="0"/>
    <n v="0"/>
    <n v="0"/>
    <n v="0"/>
    <n v="0"/>
    <n v="1"/>
    <n v="0"/>
    <n v="0"/>
    <n v="0"/>
    <n v="556.21096664489573"/>
    <n v="111.30528011342838"/>
    <n v="56.141743494777373"/>
    <n v="50"/>
    <n v="11.071617122543305"/>
    <n v="6.7421937226764923"/>
    <n v="5.172285586722996"/>
    <n v="4.6202580630941918"/>
    <n v="4.6011966380177771"/>
    <n v="0"/>
    <n v="1"/>
    <n v="83952.140081252015"/>
    <n v="67592.496165530581"/>
    <n v="11.134884573043891"/>
    <n v="66537.656654898048"/>
    <n v="11.119723445984951"/>
    <n v="66891.751812357994"/>
    <n v="11.126847789707853"/>
    <n v="11.205722542869074"/>
    <n v="11.131334215926094"/>
  </r>
  <r>
    <x v="5"/>
    <x v="58"/>
    <n v="561.77300635976133"/>
    <n v="112.41818070143336"/>
    <n v="56.70316092972498"/>
    <n v="50"/>
    <n v="64470.97684559098"/>
    <n v="780.89434799091964"/>
    <x v="1"/>
    <x v="58"/>
    <n v="3481"/>
    <n v="8.1550748878114394"/>
    <x v="0"/>
    <n v="2"/>
    <n v="0"/>
    <n v="1"/>
    <n v="0"/>
    <n v="0"/>
    <n v="0"/>
    <n v="0"/>
    <n v="0"/>
    <n v="0"/>
    <n v="0"/>
    <n v="0"/>
    <n v="0"/>
    <n v="0"/>
    <n v="0"/>
    <n v="1"/>
    <n v="0"/>
    <n v="0"/>
    <n v="0"/>
    <n v="561.77300635976133"/>
    <n v="112.41818070143336"/>
    <n v="56.70316092972498"/>
    <n v="50"/>
    <n v="11.073970430130174"/>
    <n v="6.7487357927094642"/>
    <n v="5.1785776670513064"/>
    <n v="4.6257729324009755"/>
    <n v="4.6011966380177771"/>
    <n v="0"/>
    <n v="1"/>
    <n v="83927.749768168273"/>
    <n v="67568.39877548888"/>
    <n v="11.13462695577911"/>
    <n v="66507.732868512714"/>
    <n v="11.119379766542373"/>
    <n v="66867.01777161198"/>
    <n v="11.126563069958053"/>
    <n v="11.205932012656788"/>
    <n v="11.132312012667937"/>
  </r>
  <r>
    <x v="5"/>
    <x v="59"/>
    <n v="567.39068745725081"/>
    <n v="113.54228640188303"/>
    <n v="57.270192539022219"/>
    <n v="50"/>
    <n v="64622.521323279645"/>
    <n v="788.2031663981561"/>
    <x v="1"/>
    <x v="59"/>
    <n v="3600"/>
    <n v="8.1886891244442008"/>
    <x v="0"/>
    <n v="2"/>
    <n v="0"/>
    <n v="1"/>
    <n v="0"/>
    <n v="0"/>
    <n v="0"/>
    <n v="0"/>
    <n v="0"/>
    <n v="0"/>
    <n v="0"/>
    <n v="0"/>
    <n v="0"/>
    <n v="0"/>
    <n v="0"/>
    <n v="1"/>
    <n v="0"/>
    <n v="0"/>
    <n v="0"/>
    <n v="567.39068745725081"/>
    <n v="113.54228640188303"/>
    <n v="57.270192539022219"/>
    <n v="50"/>
    <n v="11.076318256309669"/>
    <n v="6.7553001491576241"/>
    <n v="5.1848931611170652"/>
    <n v="4.6313122492525514"/>
    <n v="4.6011966380177771"/>
    <n v="0"/>
    <n v="1"/>
    <n v="83903.35945508453"/>
    <n v="67544.301385447179"/>
    <n v="11.134369338514331"/>
    <n v="66478.987780803203"/>
    <n v="11.119053032301487"/>
    <n v="66842.699448768326"/>
    <n v="11.126283135641346"/>
    <n v="11.206144519924914"/>
    <n v="11.133293187730485"/>
  </r>
  <r>
    <x v="5"/>
    <x v="60"/>
    <n v="573.06456005554742"/>
    <n v="114.67767121261954"/>
    <n v="57.842894464412439"/>
    <n v="50"/>
    <n v="64774.067214670067"/>
    <n v="795.5851257325794"/>
    <x v="1"/>
    <x v="60"/>
    <n v="3721"/>
    <n v="8.2217477283466227"/>
    <x v="0"/>
    <n v="2"/>
    <n v="0"/>
    <n v="1"/>
    <n v="0"/>
    <n v="0"/>
    <n v="0"/>
    <n v="0"/>
    <n v="0"/>
    <n v="0"/>
    <n v="0"/>
    <n v="0"/>
    <n v="0"/>
    <n v="0"/>
    <n v="0"/>
    <n v="1"/>
    <n v="0"/>
    <n v="0"/>
    <n v="0"/>
    <n v="573.06456005554742"/>
    <n v="114.67767121261954"/>
    <n v="57.842894464412439"/>
    <n v="50"/>
    <n v="11.07866060493558"/>
    <n v="6.7618867138552154"/>
    <n v="5.1912317917853867"/>
    <n v="4.6368759860805771"/>
    <n v="4.6011966380177771"/>
    <n v="0"/>
    <n v="1"/>
    <n v="83878.969142000788"/>
    <n v="67520.203995405493"/>
    <n v="11.134111721249552"/>
    <n v="66451.421391769516"/>
    <n v="11.118743243262292"/>
    <n v="66818.783100131812"/>
    <n v="11.126007828550609"/>
    <n v="11.206360090266241"/>
    <n v="11.134277725684608"/>
  </r>
  <r>
    <x v="5"/>
    <x v="61"/>
    <n v="578.79518166270987"/>
    <n v="115.82442889810457"/>
    <n v="58.421323409056555"/>
    <n v="50"/>
    <n v="64925.613817896417"/>
    <n v="803.04093396987093"/>
    <x v="1"/>
    <x v="61"/>
    <n v="3844"/>
    <n v="8.2542687700901833"/>
    <x v="0"/>
    <n v="3"/>
    <n v="0"/>
    <n v="0"/>
    <n v="1"/>
    <n v="0"/>
    <n v="0"/>
    <n v="0"/>
    <n v="0"/>
    <n v="0"/>
    <n v="0"/>
    <n v="0"/>
    <n v="0"/>
    <n v="0"/>
    <n v="0"/>
    <n v="1"/>
    <n v="0"/>
    <n v="0"/>
    <n v="0"/>
    <n v="578.79518166270987"/>
    <n v="115.82442889810457"/>
    <n v="58.421323409056555"/>
    <n v="50"/>
    <n v="11.080997490747274"/>
    <n v="6.7684954101684962"/>
    <n v="5.1975933894983743"/>
    <n v="4.6424641141565166"/>
    <n v="4.6011966380177771"/>
    <n v="0"/>
    <n v="1"/>
    <n v="82939.367957335591"/>
    <n v="66578.496018091842"/>
    <n v="11.123046836195048"/>
    <n v="65463.427810310815"/>
    <n v="11.107029495190824"/>
    <n v="66048.29180714325"/>
    <n v="11.117056081248942"/>
    <n v="11.206578751893955"/>
    <n v="11.135265615768519"/>
  </r>
  <r>
    <x v="5"/>
    <x v="62"/>
    <n v="584.58311668396175"/>
    <n v="116.98266367376505"/>
    <n v="59.005536643147138"/>
    <n v="50"/>
    <n v="65077.160781822051"/>
    <n v="810.57131700087393"/>
    <x v="1"/>
    <x v="62"/>
    <n v="3969"/>
    <n v="8.2862694527830651"/>
    <x v="0"/>
    <n v="3"/>
    <n v="0"/>
    <n v="0"/>
    <n v="1"/>
    <n v="0"/>
    <n v="0"/>
    <n v="0"/>
    <n v="0"/>
    <n v="0"/>
    <n v="0"/>
    <n v="0"/>
    <n v="0"/>
    <n v="0"/>
    <n v="0"/>
    <n v="1"/>
    <n v="0"/>
    <n v="0"/>
    <n v="0"/>
    <n v="584.58311668396175"/>
    <n v="116.98266367376505"/>
    <n v="59.005536643147138"/>
    <n v="50"/>
    <n v="11.083328933795904"/>
    <n v="6.7751261623106593"/>
    <n v="5.2039778377207746"/>
    <n v="4.6480766035972056"/>
    <n v="4.6011966380177771"/>
    <n v="0"/>
    <n v="1"/>
    <n v="82914.977644251849"/>
    <n v="66554.398628050141"/>
    <n v="11.122789218930267"/>
    <n v="65438.218818628768"/>
    <n v="11.106753596555009"/>
    <n v="66025.140814858518"/>
    <n v="11.116789584367229"/>
    <n v="11.206800534493569"/>
    <n v="11.136256849471385"/>
  </r>
  <r>
    <x v="5"/>
    <x v="63"/>
    <n v="590.4289360940387"/>
    <n v="118.1524855538424"/>
    <n v="59.595592009578603"/>
    <n v="50"/>
    <n v="65228.707930067743"/>
    <n v="818.17701365745972"/>
    <x v="1"/>
    <x v="63"/>
    <n v="4096"/>
    <n v="8.317766166719343"/>
    <x v="0"/>
    <n v="3"/>
    <n v="0"/>
    <n v="0"/>
    <n v="1"/>
    <n v="0"/>
    <n v="0"/>
    <n v="0"/>
    <n v="0"/>
    <n v="0"/>
    <n v="0"/>
    <n v="0"/>
    <n v="0"/>
    <n v="0"/>
    <n v="0"/>
    <n v="1"/>
    <n v="0"/>
    <n v="0"/>
    <n v="0"/>
    <n v="590.4289360940387"/>
    <n v="118.1524855538424"/>
    <n v="59.595592009578603"/>
    <n v="50"/>
    <n v="11.085654956684531"/>
    <n v="6.7817788948689737"/>
    <n v="5.2103850458363548"/>
    <n v="4.6537134233706396"/>
    <n v="4.6011966380177771"/>
    <n v="0"/>
    <n v="1"/>
    <n v="82890.587331168106"/>
    <n v="66530.301238008455"/>
    <n v="11.122531601665488"/>
    <n v="65414.188525622543"/>
    <n v="11.106494643120886"/>
    <n v="66002.354420320247"/>
    <n v="11.11652728446167"/>
    <n v="11.207025468648117"/>
    <n v="11.137251419331728"/>
  </r>
  <r>
    <x v="5"/>
    <x v="64"/>
    <n v="596.33321722524533"/>
    <n v="119.33400803105067"/>
    <n v="60.191547929674385"/>
    <n v="50"/>
    <n v="65380.255173550315"/>
    <n v="825.85877318597034"/>
    <x v="1"/>
    <x v="64"/>
    <n v="4225"/>
    <n v="8.3487745397912736"/>
    <x v="0"/>
    <n v="3"/>
    <n v="0"/>
    <n v="0"/>
    <n v="1"/>
    <n v="0"/>
    <n v="0"/>
    <n v="0"/>
    <n v="0"/>
    <n v="0"/>
    <n v="0"/>
    <n v="0"/>
    <n v="0"/>
    <n v="0"/>
    <n v="0"/>
    <n v="1"/>
    <n v="0"/>
    <n v="0"/>
    <n v="0"/>
    <n v="596.33321722524533"/>
    <n v="119.33400803105067"/>
    <n v="60.191547929674385"/>
    <n v="50"/>
    <n v="11.087975583200386"/>
    <n v="6.7884535324795658"/>
    <n v="5.2168149356855418"/>
    <n v="4.6593745413019603"/>
    <n v="4.6011966380177771"/>
    <n v="0"/>
    <n v="1"/>
    <n v="82866.197018084349"/>
    <n v="66506.203847966739"/>
    <n v="11.122273984400707"/>
    <n v="65391.336931292135"/>
    <n v="11.106252634888454"/>
    <n v="65979.921317481785"/>
    <n v="11.116269051385521"/>
    <n v="11.207253585550708"/>
    <n v="11.138249318339925"/>
  </r>
  <r>
    <x v="5"/>
    <x v="65"/>
    <n v="602.29654363668419"/>
    <n v="120.5273469221961"/>
    <n v="60.793463408971135"/>
    <n v="50"/>
    <n v="65531.802466944726"/>
    <n v="833.61735396785139"/>
    <x v="1"/>
    <x v="65"/>
    <n v="4356"/>
    <n v="8.3793094840528504"/>
    <x v="0"/>
    <n v="4"/>
    <n v="0"/>
    <n v="0"/>
    <n v="0"/>
    <n v="1"/>
    <n v="0"/>
    <n v="0"/>
    <n v="0"/>
    <n v="0"/>
    <n v="0"/>
    <n v="0"/>
    <n v="0"/>
    <n v="0"/>
    <n v="0"/>
    <n v="1"/>
    <n v="0"/>
    <n v="0"/>
    <n v="0"/>
    <n v="602.29654363668419"/>
    <n v="120.5273469221961"/>
    <n v="60.793463408971135"/>
    <n v="50"/>
    <n v="11.09029083763641"/>
    <n v="6.7951499996049218"/>
    <n v="5.2232674348817243"/>
    <n v="4.6650599240796646"/>
    <n v="4.6011966380177771"/>
    <n v="0"/>
    <n v="1"/>
    <n v="82473.489998811245"/>
    <n v="66114.745775290387"/>
    <n v="11.118863648397225"/>
    <n v="65091.235606302063"/>
    <n v="11.10414585140566"/>
    <n v="65682.471810351941"/>
    <n v="11.113856561136178"/>
    <n v="11.207484916861228"/>
    <n v="11.139250539641232"/>
  </r>
  <r>
    <x v="5"/>
    <x v="66"/>
    <n v="608.31950504048154"/>
    <n v="121.73261979683552"/>
    <n v="61.401398043060837"/>
    <n v="50"/>
    <n v="65683.349786964231"/>
    <n v="841.45352288037782"/>
    <x v="1"/>
    <x v="66"/>
    <n v="4489"/>
    <n v="8.4093852387819314"/>
    <x v="0"/>
    <n v="4"/>
    <n v="0"/>
    <n v="0"/>
    <n v="0"/>
    <n v="1"/>
    <n v="0"/>
    <n v="0"/>
    <n v="0"/>
    <n v="0"/>
    <n v="0"/>
    <n v="0"/>
    <n v="0"/>
    <n v="0"/>
    <n v="0"/>
    <n v="1"/>
    <n v="0"/>
    <n v="0"/>
    <n v="0"/>
    <n v="608.31950504048154"/>
    <n v="121.73261979683552"/>
    <n v="61.401398043060837"/>
    <n v="50"/>
    <n v="11.092600744454337"/>
    <n v="6.8018682203828575"/>
    <n v="5.2297424734959916"/>
    <n v="4.6707695372620073"/>
    <n v="4.6011966380177771"/>
    <n v="0"/>
    <n v="1"/>
    <n v="82449.099685727502"/>
    <n v="66090.648385248671"/>
    <n v="11.118606031132444"/>
    <n v="65070.741409323295"/>
    <n v="11.103937733576609"/>
    <n v="65660.713413121077"/>
    <n v="11.11360609476559"/>
    <n v="11.207719494635496"/>
    <n v="11.14025507638833"/>
  </r>
  <r>
    <x v="5"/>
    <x v="67"/>
    <n v="614.40269726808765"/>
    <n v="122.94994569751262"/>
    <n v="62.01541202349145"/>
    <n v="54.500000000000007"/>
    <n v="66327.097289037411"/>
    <n v="853.86805498909166"/>
    <x v="1"/>
    <x v="67"/>
    <n v="4624"/>
    <n v="8.4390154103522139"/>
    <x v="0"/>
    <n v="4"/>
    <n v="0"/>
    <n v="0"/>
    <n v="0"/>
    <n v="1"/>
    <n v="0"/>
    <n v="0"/>
    <n v="0"/>
    <n v="0"/>
    <n v="0"/>
    <n v="0"/>
    <n v="0"/>
    <n v="0"/>
    <n v="0"/>
    <n v="1"/>
    <n v="0"/>
    <n v="0"/>
    <n v="0"/>
    <n v="614.40269726808765"/>
    <n v="122.94994569751262"/>
    <n v="62.01541202349145"/>
    <n v="54.500000000000007"/>
    <n v="11.102353799901206"/>
    <n v="6.8086081185252052"/>
    <n v="5.2362399824156673"/>
    <n v="4.6765033452836118"/>
    <n v="4.645384958866936"/>
    <n v="0"/>
    <n v="1"/>
    <n v="82424.70937264376"/>
    <n v="66066.550995206984"/>
    <n v="11.118348413867665"/>
    <n v="65051.425911020342"/>
    <n v="11.103746560949249"/>
    <n v="65639.27737439645"/>
    <n v="11.11335933914466"/>
    <n v="11.208675161804052"/>
    <n v="11.146756366691346"/>
  </r>
  <r>
    <x v="5"/>
    <x v="68"/>
    <n v="620.54672226480943"/>
    <n v="124.1794450058421"/>
    <n v="62.635566143726365"/>
    <n v="59.90000000000002"/>
    <n v="67018.239077986334"/>
    <n v="867.26173341437789"/>
    <x v="1"/>
    <x v="68"/>
    <n v="4761"/>
    <n v="8.4682130091945194"/>
    <x v="0"/>
    <n v="4"/>
    <n v="0"/>
    <n v="0"/>
    <n v="0"/>
    <n v="1"/>
    <n v="0"/>
    <n v="0"/>
    <n v="0"/>
    <n v="0"/>
    <n v="0"/>
    <n v="0"/>
    <n v="0"/>
    <n v="0"/>
    <n v="0"/>
    <n v="1"/>
    <n v="0"/>
    <n v="0"/>
    <n v="0"/>
    <n v="620.54672226480943"/>
    <n v="124.1794450058421"/>
    <n v="62.635566143726365"/>
    <n v="59.90000000000002"/>
    <n v="11.11272008637116"/>
    <n v="6.8153696172511111"/>
    <n v="5.2427598925345844"/>
    <n v="4.6822613114622875"/>
    <n v="4.6959559059570335"/>
    <n v="0"/>
    <n v="1"/>
    <n v="82400.319059560017"/>
    <n v="66042.453605165269"/>
    <n v="11.118090796602884"/>
    <n v="65033.289111393213"/>
    <n v="11.10357233352358"/>
    <n v="65618.154281741881"/>
    <n v="11.113116185924472"/>
    <n v="11.209777702719371"/>
    <n v="11.154054439814949"/>
  </r>
  <r>
    <x v="5"/>
    <x v="69"/>
    <n v="626.75218810428612"/>
    <n v="125.42123938157771"/>
    <n v="63.261921805163631"/>
    <n v="65.885000000000019"/>
    <n v="67713.712950970148"/>
    <n v="881.32034929102747"/>
    <x v="1"/>
    <x v="69"/>
    <n v="4900"/>
    <n v="8.4969904840987187"/>
    <x v="0"/>
    <n v="4"/>
    <n v="0"/>
    <n v="0"/>
    <n v="0"/>
    <n v="1"/>
    <n v="0"/>
    <n v="0"/>
    <n v="0"/>
    <n v="0"/>
    <n v="0"/>
    <n v="0"/>
    <n v="0"/>
    <n v="0"/>
    <n v="0"/>
    <n v="1"/>
    <n v="0"/>
    <n v="0"/>
    <n v="0"/>
    <n v="626.75218810428612"/>
    <n v="125.42123938157771"/>
    <n v="63.261921805163631"/>
    <n v="65.885000000000019"/>
    <n v="11.12304399305615"/>
    <n v="6.8221526392443943"/>
    <n v="5.2493021343566566"/>
    <n v="4.6880433980060348"/>
    <n v="4.7491703830645049"/>
    <n v="0"/>
    <n v="1"/>
    <n v="82375.928746476275"/>
    <n v="66018.356215123582"/>
    <n v="11.117833179338104"/>
    <n v="65016.331010441907"/>
    <n v="11.103415051299601"/>
    <n v="65597.335129042069"/>
    <n v="11.112876531433376"/>
    <n v="11.210976903747543"/>
    <n v="11.161684448162738"/>
  </r>
  <r>
    <x v="5"/>
    <x v="70"/>
    <n v="633.01970901710911"/>
    <n v="126.67545173823208"/>
    <n v="63.894541023215268"/>
    <n v="72.473000000000042"/>
    <n v="74811.488121995862"/>
    <n v="896.06270177855663"/>
    <x v="1"/>
    <x v="70"/>
    <n v="5041"/>
    <n v="8.5253597540826309"/>
    <x v="0"/>
    <n v="5"/>
    <n v="0"/>
    <n v="0"/>
    <n v="0"/>
    <n v="0"/>
    <n v="1"/>
    <n v="0"/>
    <n v="0"/>
    <n v="0"/>
    <n v="0"/>
    <n v="0"/>
    <n v="0"/>
    <n v="0"/>
    <n v="0"/>
    <n v="1"/>
    <n v="0"/>
    <n v="0"/>
    <n v="0"/>
    <n v="633.01970901710911"/>
    <n v="126.67545173823208"/>
    <n v="63.894541023215268"/>
    <n v="72.473000000000042"/>
    <n v="11.222726736688335"/>
    <n v="6.8289571066276684"/>
    <n v="5.2558666378048509"/>
    <n v="4.6938495660202513"/>
    <n v="4.8046473535817"/>
    <n v="0"/>
    <n v="1"/>
    <n v="91196.372939259672"/>
    <n v="74836.729023538282"/>
    <n v="11.219091377509345"/>
    <n v="73758.904888727207"/>
    <n v="11.203599819017434"/>
    <n v="74481.601591700586"/>
    <n v="11.215033077284092"/>
    <n v="11.21227566956979"/>
    <n v="11.169599014409307"/>
  </r>
  <r>
    <x v="5"/>
    <x v="71"/>
    <n v="639.34990542952619"/>
    <n v="127.9422062370337"/>
    <n v="64.533486433447422"/>
    <n v="79.720250000000064"/>
    <n v="75507.391842097379"/>
    <n v="911.54584810000733"/>
    <x v="1"/>
    <x v="71"/>
    <n v="5184"/>
    <n v="8.5533322380321106"/>
    <x v="0"/>
    <n v="5"/>
    <n v="0"/>
    <n v="0"/>
    <n v="0"/>
    <n v="0"/>
    <n v="1"/>
    <n v="0"/>
    <n v="0"/>
    <n v="0"/>
    <n v="0"/>
    <n v="0"/>
    <n v="0"/>
    <n v="0"/>
    <n v="0"/>
    <n v="1"/>
    <n v="0"/>
    <n v="0"/>
    <n v="0"/>
    <n v="639.34990542952619"/>
    <n v="127.9422062370337"/>
    <n v="64.533486433447422"/>
    <n v="79.720250000000064"/>
    <n v="11.231985835638058"/>
    <n v="6.8357829409481141"/>
    <n v="5.2624533321322353"/>
    <n v="4.6996797755151301"/>
    <n v="4.8623184369283239"/>
    <n v="0"/>
    <n v="1"/>
    <n v="91171.98262617593"/>
    <n v="74812.631633496581"/>
    <n v="11.218833760244564"/>
    <n v="73744.304185127534"/>
    <n v="11.203476427196838"/>
    <n v="74461.36481218203"/>
    <n v="11.214800126636826"/>
    <n v="11.213683006594486"/>
    <n v="11.177789630163581"/>
  </r>
  <r>
    <x v="5"/>
    <x v="72"/>
    <n v="645.74340400939366"/>
    <n v="129.2216282901137"/>
    <n v="65.178821297781894"/>
    <n v="87.692270000000065"/>
    <n v="76203.298819767719"/>
    <n v="927.83612359728932"/>
    <x v="1"/>
    <x v="72"/>
    <n v="5329"/>
    <n v="8.5809188822967819"/>
    <x v="0"/>
    <n v="5"/>
    <n v="0"/>
    <n v="0"/>
    <n v="0"/>
    <n v="0"/>
    <n v="1"/>
    <n v="0"/>
    <n v="0"/>
    <n v="0"/>
    <n v="0"/>
    <n v="0"/>
    <n v="0"/>
    <n v="0"/>
    <n v="0"/>
    <n v="1"/>
    <n v="0"/>
    <n v="0"/>
    <n v="0"/>
    <n v="645.74340400939366"/>
    <n v="129.2216282901137"/>
    <n v="65.178821297781894"/>
    <n v="87.692270000000065"/>
    <n v="11.241160032335685"/>
    <n v="6.8426300631713746"/>
    <n v="5.2690621458837859"/>
    <n v="4.7055339854132479"/>
    <n v="4.9221370203144419"/>
    <n v="0"/>
    <n v="1"/>
    <n v="91147.592313092187"/>
    <n v="74788.53424345488"/>
    <n v="11.218576142979785"/>
    <n v="73730.882180203684"/>
    <n v="11.203369980577932"/>
    <n v="74441.407169569749"/>
    <n v="11.214570389204534"/>
    <n v="11.215209400259356"/>
    <n v="11.186250493051658"/>
  </r>
  <r>
    <x v="5"/>
    <x v="73"/>
    <n v="652.20083771738814"/>
    <n v="130.51384456836965"/>
    <n v="65.830609510759714"/>
    <n v="96.461496500000067"/>
    <n v="76899.206094146881"/>
    <n v="945.00678829651758"/>
    <x v="1"/>
    <x v="73"/>
    <n v="5476"/>
    <n v="8.6081301864083404"/>
    <x v="0"/>
    <n v="5"/>
    <n v="0"/>
    <n v="0"/>
    <n v="0"/>
    <n v="0"/>
    <n v="1"/>
    <n v="0"/>
    <n v="0"/>
    <n v="0"/>
    <n v="0"/>
    <n v="0"/>
    <n v="0"/>
    <n v="0"/>
    <n v="0"/>
    <n v="1"/>
    <n v="0"/>
    <n v="0"/>
    <n v="0"/>
    <n v="652.20083771738814"/>
    <n v="130.51384456836965"/>
    <n v="65.830609510759714"/>
    <n v="96.461496500000067"/>
    <n v="11.250250831567191"/>
    <n v="6.8494983936810954"/>
    <n v="5.2756930068834427"/>
    <n v="4.7114121535573341"/>
    <n v="4.9840512496448719"/>
    <n v="0"/>
    <n v="1"/>
    <n v="91123.202000008445"/>
    <n v="74764.436853413179"/>
    <n v="11.218318525715006"/>
    <n v="73718.638873955642"/>
    <n v="11.203280479160716"/>
    <n v="74421.721067945284"/>
    <n v="11.214343777548693"/>
    <n v="11.216866439619162"/>
    <n v="11.194975148974885"/>
  </r>
  <r>
    <x v="5"/>
    <x v="74"/>
    <n v="658.72284586209253"/>
    <n v="131.81898301173072"/>
    <n v="66.488915605867291"/>
    <n v="106.1076461000001"/>
    <n v="81453.536865172529"/>
    <n v="963.13839057969074"/>
    <x v="1"/>
    <x v="74"/>
    <n v="5625"/>
    <n v="8.6349762270726202"/>
    <x v="0"/>
    <n v="6"/>
    <n v="0"/>
    <n v="0"/>
    <n v="0"/>
    <n v="0"/>
    <n v="0"/>
    <n v="1"/>
    <n v="0"/>
    <n v="0"/>
    <n v="0"/>
    <n v="0"/>
    <n v="0"/>
    <n v="0"/>
    <n v="0"/>
    <n v="1"/>
    <n v="0"/>
    <n v="0"/>
    <n v="0"/>
    <n v="658.72284586209253"/>
    <n v="131.81898301173072"/>
    <n v="66.488915605867291"/>
    <n v="106.1076461000001"/>
    <n v="11.307788036846432"/>
    <n v="6.8563878522824018"/>
    <n v="5.2823458422337319"/>
    <n v="4.7173142367182326"/>
    <n v="5.0480022369538542"/>
    <n v="0"/>
    <n v="1"/>
    <n v="98337.069259754382"/>
    <n v="81985.041343126126"/>
    <n v="11.295514800537825"/>
    <n v="88098.142790142345"/>
    <n v="11.34973912024916"/>
    <n v="88315.897527999827"/>
    <n v="11.352978772667473"/>
    <n v="11.218666875347779"/>
    <n v="11.203956269260756"/>
  </r>
  <r>
    <x v="5"/>
    <x v="75"/>
    <n v="665.31007415798467"/>
    <n v="133.13717284068673"/>
    <n v="67.153804761925983"/>
    <n v="116.71841070500011"/>
    <n v="82149.444169623806"/>
    <n v="982.31946246559744"/>
    <x v="1"/>
    <x v="75"/>
    <n v="5776"/>
    <n v="8.6614666805726621"/>
    <x v="0"/>
    <n v="6"/>
    <n v="0"/>
    <n v="0"/>
    <n v="0"/>
    <n v="0"/>
    <n v="0"/>
    <n v="1"/>
    <n v="0"/>
    <n v="0"/>
    <n v="0"/>
    <n v="0"/>
    <n v="0"/>
    <n v="0"/>
    <n v="0"/>
    <n v="1"/>
    <n v="0"/>
    <n v="0"/>
    <n v="0"/>
    <n v="665.31007415798467"/>
    <n v="133.13717284068673"/>
    <n v="67.153804761925983"/>
    <n v="116.71841070500011"/>
    <n v="11.316295357400209"/>
    <n v="6.8632983582081009"/>
    <n v="5.2890205783216642"/>
    <n v="4.7232401906030335"/>
    <n v="5.1139247324585471"/>
    <n v="0"/>
    <n v="1"/>
    <n v="98312.67894667064"/>
    <n v="81960.943953084425"/>
    <n v="11.295257183273044"/>
    <n v="88088.256881245965"/>
    <n v="11.349683509235325"/>
    <n v="88296.73292796663"/>
    <n v="11.352758164147316"/>
    <n v="11.220624730635928"/>
    <n v="11.213185734212903"/>
  </r>
  <r>
    <x v="5"/>
    <x v="76"/>
    <n v="671.96317478565447"/>
    <n v="134.46854456851295"/>
    <n v="67.825342809545234"/>
    <n v="128.39025177500014"/>
    <n v="82845.351474486641"/>
    <n v="1002.6473139387127"/>
    <x v="1"/>
    <x v="76"/>
    <n v="5929"/>
    <n v="8.6876108437073682"/>
    <x v="0"/>
    <n v="6"/>
    <n v="0"/>
    <n v="0"/>
    <n v="0"/>
    <n v="0"/>
    <n v="0"/>
    <n v="1"/>
    <n v="0"/>
    <n v="0"/>
    <n v="0"/>
    <n v="0"/>
    <n v="0"/>
    <n v="0"/>
    <n v="0"/>
    <n v="1"/>
    <n v="0"/>
    <n v="0"/>
    <n v="0"/>
    <n v="671.96317478565447"/>
    <n v="134.46854456851295"/>
    <n v="67.825342809545234"/>
    <n v="128.39025177500014"/>
    <n v="11.324730913549612"/>
    <n v="6.8702298301268065"/>
    <n v="5.2957171408277786"/>
    <n v="4.7291899698633921"/>
    <n v="5.181748074311896"/>
    <n v="0"/>
    <n v="1"/>
    <n v="98288.288633586897"/>
    <n v="81936.846563042724"/>
    <n v="11.294999566008265"/>
    <n v="88079.549671025394"/>
    <n v="11.349644843423182"/>
    <n v="88277.818852762925"/>
    <n v="11.352540439481338"/>
    <n v="11.222755427888067"/>
    <n v="11.222654751184578"/>
  </r>
  <r>
    <x v="5"/>
    <x v="77"/>
    <n v="678.68280645377376"/>
    <n v="135.81323001390777"/>
    <n v="68.503596237640693"/>
    <n v="141.22927695245016"/>
    <n v="83541.258779497293"/>
    <n v="1024.2289096577724"/>
    <x v="1"/>
    <x v="77"/>
    <n v="6084"/>
    <n v="8.7134176533791834"/>
    <x v="0"/>
    <n v="6"/>
    <n v="0"/>
    <n v="0"/>
    <n v="0"/>
    <n v="0"/>
    <n v="0"/>
    <n v="1"/>
    <n v="0"/>
    <n v="0"/>
    <n v="0"/>
    <n v="0"/>
    <n v="0"/>
    <n v="0"/>
    <n v="0"/>
    <n v="1"/>
    <n v="0"/>
    <n v="0"/>
    <n v="0"/>
    <n v="678.68280645377376"/>
    <n v="135.81323001390777"/>
    <n v="68.503596237640693"/>
    <n v="141.22927695245016"/>
    <n v="11.33309590592301"/>
    <n v="6.8771821861523783"/>
    <n v="5.3024354547367638"/>
    <n v="4.7351635281040103"/>
    <n v="5.2513971833400372"/>
    <n v="0"/>
    <n v="1"/>
    <n v="98263.898320503155"/>
    <n v="81912.749173001022"/>
    <n v="11.294741948743486"/>
    <n v="88072.021159480631"/>
    <n v="11.34962312281273"/>
    <n v="88259.148836959212"/>
    <n v="11.352325524244359"/>
    <n v="11.225075928559683"/>
    <n v="11.232353978244642"/>
  </r>
  <r>
    <x v="5"/>
    <x v="78"/>
    <n v="685.46963446249561"/>
    <n v="137.17136231390168"/>
    <n v="69.188632200017082"/>
    <n v="155.35220464769017"/>
    <n v="85571.612358275044"/>
    <n v="1047.1818336241045"/>
    <x v="1"/>
    <x v="78"/>
    <n v="6241"/>
    <n v="8.738895704934043"/>
    <x v="0"/>
    <n v="7"/>
    <n v="0"/>
    <n v="0"/>
    <n v="0"/>
    <n v="0"/>
    <n v="0"/>
    <n v="0"/>
    <n v="1"/>
    <n v="0"/>
    <n v="0"/>
    <n v="0"/>
    <n v="0"/>
    <n v="0"/>
    <n v="0"/>
    <n v="1"/>
    <n v="0"/>
    <n v="0"/>
    <n v="0"/>
    <n v="685.46963446249561"/>
    <n v="137.17136231390168"/>
    <n v="69.188632200017082"/>
    <n v="155.35220464769017"/>
    <n v="11.357108875799442"/>
    <n v="6.8841553438542817"/>
    <n v="5.3091754443488952"/>
    <n v="4.7411608178912985"/>
    <n v="5.3227935569902174"/>
    <n v="1"/>
    <n v="1"/>
    <n v="108295.11505266784"/>
    <n v="92975.0515438648"/>
    <n v="11.397368396750649"/>
    <n v="88065.671346611707"/>
    <n v="11.349618347403968"/>
    <n v="88240.716662226012"/>
    <n v="11.352113346855624"/>
    <n v="11.090820441159083"/>
    <n v="11.251295301102202"/>
  </r>
  <r>
    <x v="5"/>
    <x v="79"/>
    <n v="692.32433076804932"/>
    <n v="138.54307593696811"/>
    <n v="69.880518522017255"/>
    <n v="170.88742511245871"/>
    <n v="86267.519663433646"/>
    <n v="1071.6353503394935"/>
    <x v="1"/>
    <x v="79"/>
    <n v="6400"/>
    <n v="8.7640532693477624"/>
    <x v="0"/>
    <n v="7"/>
    <n v="0"/>
    <n v="0"/>
    <n v="0"/>
    <n v="0"/>
    <n v="0"/>
    <n v="0"/>
    <n v="1"/>
    <n v="0"/>
    <n v="0"/>
    <n v="0"/>
    <n v="0"/>
    <n v="0"/>
    <n v="0"/>
    <n v="1"/>
    <n v="0"/>
    <n v="0"/>
    <n v="0"/>
    <n v="692.32433076804932"/>
    <n v="138.54307593696811"/>
    <n v="69.880518522017255"/>
    <n v="170.88742511245871"/>
    <n v="11.365208440798769"/>
    <n v="6.8911492202685896"/>
    <n v="5.3159370332918918"/>
    <n v="4.7471817907622"/>
    <n v="5.3958562369980294"/>
    <n v="1"/>
    <n v="1"/>
    <n v="108270.7247395841"/>
    <n v="92950.954153823099"/>
    <n v="11.397110779485869"/>
    <n v="88060.500232418592"/>
    <n v="11.349630517196896"/>
    <n v="88222.516344900461"/>
    <n v="11.351903838435693"/>
    <n v="11.093578373970642"/>
    <n v="11.261425339980452"/>
  </r>
  <r>
    <x v="5"/>
    <x v="80"/>
    <n v="699.24757404837999"/>
    <n v="139.9285066963015"/>
    <n v="636.60460487235707"/>
    <n v="187.97616762370453"/>
    <n v="102037.63890938321"/>
    <n v="1663.7568532407431"/>
    <x v="1"/>
    <x v="80"/>
    <n v="6561"/>
    <n v="8.7888983093448783"/>
    <x v="0"/>
    <n v="7"/>
    <n v="0"/>
    <n v="0"/>
    <n v="0"/>
    <n v="0"/>
    <n v="0"/>
    <n v="0"/>
    <n v="1"/>
    <n v="0"/>
    <n v="0"/>
    <n v="0"/>
    <n v="0"/>
    <n v="0"/>
    <n v="0"/>
    <n v="1"/>
    <n v="0"/>
    <n v="0"/>
    <n v="0"/>
    <n v="699.24757404837999"/>
    <n v="139.9285066963015"/>
    <n v="636.60460487235707"/>
    <n v="187.97616762370453"/>
    <n v="11.533097033114885"/>
    <n v="6.8981637319094276"/>
    <n v="5.3227201445329921"/>
    <n v="6.525004860983187"/>
    <n v="5.4705027304200486"/>
    <n v="1"/>
    <n v="1"/>
    <n v="108246.33442650034"/>
    <n v="92926.856763781398"/>
    <n v="11.396853162221088"/>
    <n v="88056.5078169013"/>
    <n v="11.349659632191518"/>
    <n v="88204.542124325002"/>
    <n v="11.351696932672187"/>
    <n v="11.146556107557952"/>
    <n v="11.425071460090875"/>
  </r>
  <r>
    <x v="5"/>
    <x v="81"/>
    <n v="706.24004976971889"/>
    <n v="141.32779176324638"/>
    <n v="693.27701350739108"/>
    <n v="206.77378438607496"/>
    <n v="103249.84295422865"/>
    <n v="1747.6186394264314"/>
    <x v="1"/>
    <x v="81"/>
    <n v="6724"/>
    <n v="8.8134384945285067"/>
    <x v="0"/>
    <n v="7"/>
    <n v="0"/>
    <n v="0"/>
    <n v="0"/>
    <n v="0"/>
    <n v="0"/>
    <n v="0"/>
    <n v="1"/>
    <n v="0"/>
    <n v="0"/>
    <n v="0"/>
    <n v="0"/>
    <n v="0"/>
    <n v="0"/>
    <n v="1"/>
    <n v="0"/>
    <n v="0"/>
    <n v="0"/>
    <n v="706.24004976971889"/>
    <n v="141.32779176324638"/>
    <n v="693.27701350739108"/>
    <n v="206.77378438607496"/>
    <n v="11.544906989797703"/>
    <n v="6.9051987947807163"/>
    <n v="5.3295247003911719"/>
    <n v="6.6048316382174148"/>
    <n v="5.5466498677392675"/>
    <n v="1"/>
    <n v="1"/>
    <n v="108221.9441134166"/>
    <n v="92902.759373739696"/>
    <n v="11.396595544956309"/>
    <n v="88053.694100059831"/>
    <n v="11.349705692387827"/>
    <n v="88186.788451901666"/>
    <n v="11.351492565693807"/>
    <n v="11.154782625256567"/>
    <n v="11.441973858063612"/>
  </r>
  <r>
    <x v="5"/>
    <x v="82"/>
    <n v="713.30245025401473"/>
    <n v="142.74106968086977"/>
    <n v="698.94425437089444"/>
    <n v="227.45116282468251"/>
    <n v="103933.35188064841"/>
    <n v="1782.4389371304615"/>
    <x v="1"/>
    <x v="82"/>
    <n v="6889"/>
    <n v="8.8376812155931965"/>
    <x v="0"/>
    <n v="7"/>
    <n v="0"/>
    <n v="0"/>
    <n v="0"/>
    <n v="0"/>
    <n v="0"/>
    <n v="0"/>
    <n v="1"/>
    <n v="0"/>
    <n v="0"/>
    <n v="0"/>
    <n v="0"/>
    <n v="0"/>
    <n v="0"/>
    <n v="1"/>
    <n v="0"/>
    <n v="0"/>
    <n v="0"/>
    <n v="713.30245025401473"/>
    <n v="142.74106968086977"/>
    <n v="698.94425437089444"/>
    <n v="227.45116282468251"/>
    <n v="11.55150512539165"/>
    <n v="6.9122543243881225"/>
    <n v="5.336350622549431"/>
    <n v="6.6124747287440533"/>
    <n v="5.6242145858172004"/>
    <n v="1"/>
    <n v="1"/>
    <n v="108197.55380033285"/>
    <n v="92878.661983697995"/>
    <n v="11.396337927691528"/>
    <n v="88052.059081894171"/>
    <n v="11.34976869778583"/>
    <n v="88169.249980809778"/>
    <n v="11.351290675951955"/>
    <n v="11.158809478127852"/>
    <n v="11.452807425105945"/>
  </r>
  <r>
    <x v="5"/>
    <x v="83"/>
    <n v="720.43547474717388"/>
    <n v="144.16848037767394"/>
    <n v="699.51097845724485"/>
    <n v="250.19627910715079"/>
    <n v="104797.18030288031"/>
    <n v="1814.3112126892436"/>
    <x v="1"/>
    <x v="83"/>
    <n v="7056"/>
    <n v="8.8616335976866267"/>
    <x v="0"/>
    <n v="8"/>
    <n v="0"/>
    <n v="0"/>
    <n v="0"/>
    <n v="0"/>
    <n v="0"/>
    <n v="0"/>
    <n v="0"/>
    <n v="1"/>
    <n v="0"/>
    <n v="0"/>
    <n v="0"/>
    <n v="0"/>
    <n v="0"/>
    <n v="1"/>
    <n v="0"/>
    <n v="0"/>
    <n v="0"/>
    <n v="720.43547474717388"/>
    <n v="144.16848037767394"/>
    <n v="699.51097845724485"/>
    <n v="250.19627910715079"/>
    <n v="11.559782145000252"/>
    <n v="6.9193302357511515"/>
    <n v="5.3431978320671307"/>
    <n v="6.6132358346676892"/>
    <n v="5.7031146274281657"/>
    <n v="1"/>
    <n v="1"/>
    <n v="110496.73109696734"/>
    <n v="92854.564593656294"/>
    <n v="11.396080310426749"/>
    <n v="88051.602762404334"/>
    <n v="11.349848648385521"/>
    <n v="88151.921556339337"/>
    <n v="11.351091204109471"/>
    <n v="11.162719108803586"/>
    <n v="11.463212633898483"/>
  </r>
  <r>
    <x v="5"/>
    <x v="84"/>
    <n v="727.63982948807893"/>
    <n v="145.61016518144839"/>
    <n v="699.56765086587984"/>
    <n v="479.00285340594945"/>
    <n v="108590.45314767103"/>
    <n v="2051.8204989413566"/>
    <x v="1"/>
    <x v="84"/>
    <n v="7225"/>
    <n v="8.8853025129806333"/>
    <x v="0"/>
    <n v="8"/>
    <n v="0"/>
    <n v="0"/>
    <n v="0"/>
    <n v="0"/>
    <n v="0"/>
    <n v="0"/>
    <n v="0"/>
    <n v="1"/>
    <n v="0"/>
    <n v="0"/>
    <n v="0"/>
    <n v="0"/>
    <n v="0"/>
    <n v="1"/>
    <n v="0"/>
    <n v="0"/>
    <n v="0"/>
    <n v="727.63982948807893"/>
    <n v="145.61016518144839"/>
    <n v="699.56765086587984"/>
    <n v="479.00285340594945"/>
    <n v="11.595338774216984"/>
    <n v="6.9264264434153215"/>
    <n v="5.3500662493923725"/>
    <n v="6.6133119134092277"/>
    <n v="6.2702438958158515"/>
    <n v="1"/>
    <n v="1"/>
    <n v="110472.3407838836"/>
    <n v="92830.467203614593"/>
    <n v="11.395822693161968"/>
    <n v="88052.325141590321"/>
    <n v="11.349945544186905"/>
    <n v="88134.798206796506"/>
    <n v="11.35089409293594"/>
    <n v="11.199456533590359"/>
    <n v="11.534255848616857"/>
  </r>
  <r>
    <x v="5"/>
    <x v="85"/>
    <n v="734.91622777836301"/>
    <n v="147.06626683326175"/>
    <n v="699.57331810674339"/>
    <n v="496.43076362277537"/>
    <n v="108877.97197570573"/>
    <n v="2077.9865763411435"/>
    <x v="1"/>
    <x v="85"/>
    <n v="7396"/>
    <n v="8.9086945925070147"/>
    <x v="0"/>
    <n v="8"/>
    <n v="0"/>
    <n v="0"/>
    <n v="0"/>
    <n v="0"/>
    <n v="0"/>
    <n v="0"/>
    <n v="0"/>
    <n v="1"/>
    <n v="0"/>
    <n v="0"/>
    <n v="0"/>
    <n v="0"/>
    <n v="0"/>
    <n v="1"/>
    <n v="0"/>
    <n v="0"/>
    <n v="0"/>
    <n v="734.91622777836301"/>
    <n v="147.06626683326175"/>
    <n v="699.57331810674339"/>
    <n v="496.43076362277537"/>
    <n v="11.597983010918462"/>
    <n v="6.933542861464395"/>
    <n v="5.3569557943743966"/>
    <n v="6.6133195209650522"/>
    <n v="6.3026816060826887"/>
    <n v="1"/>
    <n v="1"/>
    <n v="110447.95047079986"/>
    <n v="92806.369813572906"/>
    <n v="11.395565075897188"/>
    <n v="88054.226219452132"/>
    <n v="11.350059385189978"/>
    <n v="88117.875134940929"/>
    <n v="11.350699287209126"/>
    <n v="11.202474996279085"/>
    <n v="11.538821993425206"/>
  </r>
  <r>
    <x v="5"/>
    <x v="86"/>
    <n v="742.26539005292909"/>
    <n v="148.53692950159382"/>
    <n v="699.57388483082968"/>
    <n v="477.29839678780644"/>
    <n v="108736.85524598951"/>
    <n v="2067.6746011731589"/>
    <x v="1"/>
    <x v="86"/>
    <n v="7569"/>
    <n v="8.9318162373091674"/>
    <x v="0"/>
    <n v="8"/>
    <n v="0"/>
    <n v="0"/>
    <n v="0"/>
    <n v="0"/>
    <n v="0"/>
    <n v="0"/>
    <n v="0"/>
    <n v="1"/>
    <n v="0"/>
    <n v="0"/>
    <n v="0"/>
    <n v="0"/>
    <n v="0"/>
    <n v="1"/>
    <n v="0"/>
    <n v="0"/>
    <n v="0"/>
    <n v="742.26539005292909"/>
    <n v="148.53692950159382"/>
    <n v="699.57388483082968"/>
    <n v="477.29839678780644"/>
    <n v="11.596686070344161"/>
    <n v="6.9406794035326405"/>
    <n v="5.363866386276003"/>
    <n v="6.6133202817174519"/>
    <n v="6.2670142511138218"/>
    <n v="1"/>
    <n v="1"/>
    <n v="110423.56015771611"/>
    <n v="92782.272423531205"/>
    <n v="11.395307458632407"/>
    <n v="88057.305995989751"/>
    <n v="11.350190171394743"/>
    <n v="88101.147709918077"/>
    <n v="11.350506733622099"/>
    <n v="11.199664465674134"/>
    <n v="11.534921932624339"/>
  </r>
  <r>
    <x v="5"/>
    <x v="87"/>
    <n v="749.68804395120594"/>
    <n v="150.02229879660948"/>
    <n v="699.5739415032383"/>
    <n v="480.17144968044244"/>
    <n v="105759.53687907534"/>
    <n v="2079.4557339314961"/>
    <x v="1"/>
    <x v="87"/>
    <n v="7744"/>
    <n v="8.9546736289564137"/>
    <x v="0"/>
    <n v="9"/>
    <n v="0"/>
    <n v="0"/>
    <n v="0"/>
    <n v="0"/>
    <n v="0"/>
    <n v="0"/>
    <n v="0"/>
    <n v="0"/>
    <n v="1"/>
    <n v="0"/>
    <n v="0"/>
    <n v="0"/>
    <n v="0"/>
    <n v="1"/>
    <n v="0"/>
    <n v="0"/>
    <n v="0"/>
    <n v="749.68804395120594"/>
    <n v="150.02229879660948"/>
    <n v="699.5739415032383"/>
    <n v="480.17144968044244"/>
    <n v="11.568923276095926"/>
    <n v="6.9478359828170984"/>
    <n v="5.3707979437859885"/>
    <n v="6.6133203577926603"/>
    <n v="6.2724521678111547"/>
    <n v="1"/>
    <n v="1"/>
    <n v="101023.31911564482"/>
    <n v="84670.363609383407"/>
    <n v="11.317523125636674"/>
    <n v="88061.564471203208"/>
    <n v="11.350337902801199"/>
    <n v="88084.611459652631"/>
    <n v="11.350316380695677"/>
    <n v="11.200367396336871"/>
    <n v="11.536133107817477"/>
  </r>
  <r>
    <x v="5"/>
    <x v="88"/>
    <n v="757.18492438914132"/>
    <n v="151.52252178457542"/>
    <n v="138.81762929796744"/>
    <n v="437.21459396953986"/>
    <n v="94222.976679121159"/>
    <n v="1484.7396694412241"/>
    <x v="1"/>
    <x v="88"/>
    <n v="7921"/>
    <n v="8.9772727394642793"/>
    <x v="0"/>
    <n v="9"/>
    <n v="0"/>
    <n v="0"/>
    <n v="0"/>
    <n v="0"/>
    <n v="0"/>
    <n v="0"/>
    <n v="0"/>
    <n v="0"/>
    <n v="1"/>
    <n v="0"/>
    <n v="0"/>
    <n v="0"/>
    <n v="0"/>
    <n v="1"/>
    <n v="0"/>
    <n v="0"/>
    <n v="0"/>
    <n v="757.18492438914132"/>
    <n v="151.52252178457542"/>
    <n v="138.81762929796744"/>
    <n v="437.21459396953986"/>
    <n v="11.453419344613417"/>
    <n v="6.9550125120898558"/>
    <n v="5.3777503850315869"/>
    <n v="5.216001022494213"/>
    <n v="6.1878903932585594"/>
    <n v="1"/>
    <n v="1"/>
    <n v="100998.92880256107"/>
    <n v="84646.26621934172"/>
    <n v="11.317265508371893"/>
    <n v="88067.001645092474"/>
    <n v="11.350502579409344"/>
    <n v="88068.262063671587"/>
    <n v="11.350128178695813"/>
    <n v="11.144260093548887"/>
    <n v="11.405243552535246"/>
  </r>
  <r>
    <x v="5"/>
    <x v="89"/>
    <n v="764.75677363192904"/>
    <n v="153.0377470024211"/>
    <n v="83.430600428916804"/>
    <n v="393.99916349830005"/>
    <n v="90222.347523414515"/>
    <n v="1395.2242845615669"/>
    <x v="1"/>
    <x v="89"/>
    <n v="8100"/>
    <n v="8.99961934066053"/>
    <x v="0"/>
    <n v="9"/>
    <n v="0"/>
    <n v="0"/>
    <n v="0"/>
    <n v="0"/>
    <n v="0"/>
    <n v="0"/>
    <n v="0"/>
    <n v="0"/>
    <n v="1"/>
    <n v="0"/>
    <n v="0"/>
    <n v="0"/>
    <n v="0"/>
    <n v="1"/>
    <n v="0"/>
    <n v="0"/>
    <n v="0"/>
    <n v="764.75677363192904"/>
    <n v="153.0377470024211"/>
    <n v="83.430600428916804"/>
    <n v="393.99916349830005"/>
    <n v="11.410032430612949"/>
    <n v="6.962208903710291"/>
    <n v="5.3847236275909243"/>
    <n v="4.8583313415210396"/>
    <n v="6.0949291100822371"/>
    <n v="1"/>
    <n v="1"/>
    <n v="100974.53848947733"/>
    <n v="84622.168829300019"/>
    <n v="11.317007891107114"/>
    <n v="88073.617517657549"/>
    <n v="11.350684201219181"/>
    <n v="88052.09534632841"/>
    <n v="11.349942079555591"/>
    <n v="11.132728556077343"/>
    <n v="11.363274124971973"/>
  </r>
  <r>
    <x v="5"/>
    <x v="90"/>
    <n v="772.40434136747569"/>
    <n v="154.56812447244528"/>
    <n v="78.587385917002933"/>
    <n v="354.64985004104142"/>
    <n v="89294.869598826728"/>
    <n v="1360.2097017979654"/>
    <x v="1"/>
    <x v="90"/>
    <n v="8281"/>
    <n v="9.0217190130336995"/>
    <x v="0"/>
    <n v="9"/>
    <n v="0"/>
    <n v="0"/>
    <n v="0"/>
    <n v="0"/>
    <n v="0"/>
    <n v="0"/>
    <n v="0"/>
    <n v="0"/>
    <n v="1"/>
    <n v="0"/>
    <n v="0"/>
    <n v="0"/>
    <n v="0"/>
    <n v="1"/>
    <n v="0"/>
    <n v="0"/>
    <n v="0"/>
    <n v="772.40434136747569"/>
    <n v="154.56812447244528"/>
    <n v="78.587385917002933"/>
    <n v="354.64985004104142"/>
    <n v="11.399699313913269"/>
    <n v="6.9694250696373112"/>
    <n v="5.3917175885054709"/>
    <n v="4.8200062841347959"/>
    <n v="6.0020416212531114"/>
    <n v="1"/>
    <n v="1"/>
    <n v="100950.14817639359"/>
    <n v="84598.071439258318"/>
    <n v="11.316750273842333"/>
    <n v="88081.412088898462"/>
    <n v="11.35088276823071"/>
    <n v="88036.10727040151"/>
    <n v="11.349758036801539"/>
    <n v="11.126279131297695"/>
    <n v="11.348948598035342"/>
  </r>
  <r>
    <x v="5"/>
    <x v="91"/>
    <n v="780.12838478060962"/>
    <n v="156.11380571716973"/>
    <n v="78.805507724552655"/>
    <n v="319.18992532619444"/>
    <n v="88795.544881452093"/>
    <n v="1334.2376235485265"/>
    <x v="1"/>
    <x v="91"/>
    <n v="8464"/>
    <n v="9.0435771540980809"/>
    <x v="0"/>
    <n v="9"/>
    <n v="0"/>
    <n v="0"/>
    <n v="0"/>
    <n v="0"/>
    <n v="0"/>
    <n v="0"/>
    <n v="0"/>
    <n v="0"/>
    <n v="1"/>
    <n v="0"/>
    <n v="0"/>
    <n v="0"/>
    <n v="0"/>
    <n v="1"/>
    <n v="0"/>
    <n v="0"/>
    <n v="0"/>
    <n v="780.12838478060962"/>
    <n v="156.11380571716973"/>
    <n v="78.805507724552655"/>
    <n v="319.18992532619444"/>
    <n v="11.394091757467775"/>
    <n v="6.9766609214415487"/>
    <n v="5.398732184292494"/>
    <n v="4.8217642691080362"/>
    <n v="5.9102364843042814"/>
    <n v="1"/>
    <n v="1"/>
    <n v="100925.75786330985"/>
    <n v="84573.974049216617"/>
    <n v="11.316492656577553"/>
    <n v="88090.385358815183"/>
    <n v="11.351098280443928"/>
    <n v="88020.293931042572"/>
    <n v="11.349576005483971"/>
    <n v="11.120900408859615"/>
    <n v="11.33822721714737"/>
  </r>
  <r>
    <x v="5"/>
    <x v="92"/>
    <n v="787.92966862803712"/>
    <n v="157.67494377434141"/>
    <n v="79.536787596636159"/>
    <n v="287.27143882250067"/>
    <n v="80641.954675353409"/>
    <n v="1312.4128388215154"/>
    <x v="1"/>
    <x v="92"/>
    <n v="8649"/>
    <n v="9.0651989863065126"/>
    <x v="0"/>
    <n v="10"/>
    <n v="0"/>
    <n v="0"/>
    <n v="0"/>
    <n v="0"/>
    <n v="0"/>
    <n v="0"/>
    <n v="0"/>
    <n v="0"/>
    <n v="0"/>
    <n v="1"/>
    <n v="0"/>
    <n v="0"/>
    <n v="0"/>
    <n v="1"/>
    <n v="0"/>
    <n v="0"/>
    <n v="0"/>
    <n v="787.92966862803712"/>
    <n v="157.67494377434141"/>
    <n v="79.536787596636159"/>
    <n v="287.27143882250067"/>
    <n v="11.297774322537135"/>
    <n v="6.9839163703175329"/>
    <n v="5.4057673309575049"/>
    <n v="4.8276356792748674"/>
    <n v="5.8197115629916834"/>
    <n v="1"/>
    <n v="1"/>
    <n v="87448.708706134086"/>
    <n v="71097.608379138983"/>
    <n v="11.171319544603193"/>
    <n v="71208.297908187655"/>
    <n v="11.172847184207484"/>
    <n v="71135.097178965239"/>
    <n v="11.17120401137306"/>
    <n v="11.116135411234264"/>
    <n v="11.3280220440167"/>
  </r>
  <r>
    <x v="5"/>
    <x v="93"/>
    <n v="795.80896531405244"/>
    <n v="159.25169321208483"/>
    <n v="80.326477952086321"/>
    <n v="258.54434554314321"/>
    <n v="80191.256731155328"/>
    <n v="1293.9314820213669"/>
    <x v="1"/>
    <x v="93"/>
    <n v="8836"/>
    <n v="9.0865895645400077"/>
    <x v="0"/>
    <n v="10"/>
    <n v="0"/>
    <n v="0"/>
    <n v="0"/>
    <n v="0"/>
    <n v="0"/>
    <n v="0"/>
    <n v="0"/>
    <n v="0"/>
    <n v="0"/>
    <n v="1"/>
    <n v="0"/>
    <n v="0"/>
    <n v="0"/>
    <n v="1"/>
    <n v="0"/>
    <n v="0"/>
    <n v="0"/>
    <n v="795.80896531405244"/>
    <n v="159.25169321208483"/>
    <n v="80.326477952086321"/>
    <n v="258.54434554314321"/>
    <n v="11.292169769596907"/>
    <n v="6.9911913270958204"/>
    <n v="5.4128229440066988"/>
    <n v="4.8339375884105804"/>
    <n v="5.730579470358685"/>
    <n v="1"/>
    <n v="1"/>
    <n v="87424.318393050344"/>
    <n v="71073.510989097267"/>
    <n v="11.171061927338414"/>
    <n v="71219.628575456009"/>
    <n v="11.173096586824084"/>
    <n v="71119.622099373897"/>
    <n v="11.17102587384856"/>
    <n v="11.111888191950467"/>
    <n v="11.318028382039754"/>
  </r>
  <r>
    <x v="5"/>
    <x v="94"/>
    <n v="803.76705496700765"/>
    <n v="160.84421014420565"/>
    <n v="81.129174979555543"/>
    <n v="232.68991604911815"/>
    <n v="79740.99423971682"/>
    <n v="1278.430356139887"/>
    <x v="1"/>
    <x v="94"/>
    <n v="9025"/>
    <n v="9.1077537832010815"/>
    <x v="0"/>
    <n v="10"/>
    <n v="0"/>
    <n v="0"/>
    <n v="0"/>
    <n v="0"/>
    <n v="0"/>
    <n v="0"/>
    <n v="0"/>
    <n v="0"/>
    <n v="0"/>
    <n v="1"/>
    <n v="0"/>
    <n v="0"/>
    <n v="0"/>
    <n v="1"/>
    <n v="0"/>
    <n v="0"/>
    <n v="0"/>
    <n v="803.76705496700765"/>
    <n v="160.84421014420565"/>
    <n v="81.129174979555543"/>
    <n v="232.68991604911815"/>
    <n v="11.286539089376761"/>
    <n v="6.9984857022550777"/>
    <n v="5.419898938459383"/>
    <n v="4.8403028506681585"/>
    <n v="5.6429467772832442"/>
    <n v="1"/>
    <n v="1"/>
    <n v="87399.928079966601"/>
    <n v="71049.413599055581"/>
    <n v="11.170804310073633"/>
    <n v="71232.1379414002"/>
    <n v="11.173362934642375"/>
    <n v="71104.310780311193"/>
    <n v="11.170849621412598"/>
    <n v="11.108103936682042"/>
    <n v="11.308227705366724"/>
  </r>
  <r>
    <x v="5"/>
    <x v="95"/>
    <n v="811.80472551654793"/>
    <n v="162.4526522456477"/>
    <n v="81.940409954145949"/>
    <n v="209.42092495023525"/>
    <n v="79290.774852233168"/>
    <n v="1265.6187126665768"/>
    <x v="1"/>
    <x v="95"/>
    <n v="9216"/>
    <n v="9.1286963829356722"/>
    <x v="0"/>
    <n v="10"/>
    <n v="0"/>
    <n v="0"/>
    <n v="0"/>
    <n v="0"/>
    <n v="0"/>
    <n v="0"/>
    <n v="0"/>
    <n v="0"/>
    <n v="0"/>
    <n v="1"/>
    <n v="0"/>
    <n v="0"/>
    <n v="0"/>
    <n v="1"/>
    <n v="0"/>
    <n v="0"/>
    <n v="0"/>
    <n v="811.80472551654793"/>
    <n v="162.4526522456477"/>
    <n v="81.940409954145949"/>
    <n v="209.42092495023525"/>
    <n v="11.280877068601507"/>
    <n v="7.0057994059341251"/>
    <n v="5.4269952288603918"/>
    <n v="4.8466949142890865"/>
    <n v="5.5569221057821601"/>
    <n v="1"/>
    <n v="1"/>
    <n v="87375.537766882859"/>
    <n v="71025.316209013879"/>
    <n v="11.170546692808854"/>
    <n v="71245.826006020201"/>
    <n v="11.173646227662356"/>
    <n v="71089.159792142251"/>
    <n v="11.170675214585788"/>
    <n v="11.104736470494279"/>
    <n v="11.298630350168853"/>
  </r>
  <r>
    <x v="5"/>
    <x v="96"/>
    <n v="819.92277277162248"/>
    <n v="164.0771787681042"/>
    <n v="82.759808376166902"/>
    <n v="188.47883250581464"/>
    <n v="77807.904573759937"/>
    <n v="1255.2385924217081"/>
    <x v="1"/>
    <x v="96"/>
    <n v="9409"/>
    <n v="9.1494219570067656"/>
    <x v="0"/>
    <n v="11"/>
    <n v="0"/>
    <n v="0"/>
    <n v="0"/>
    <n v="0"/>
    <n v="0"/>
    <n v="0"/>
    <n v="0"/>
    <n v="0"/>
    <n v="0"/>
    <n v="0"/>
    <n v="1"/>
    <n v="0"/>
    <n v="0"/>
    <n v="1"/>
    <n v="0"/>
    <n v="0"/>
    <n v="0"/>
    <n v="819.92277277162248"/>
    <n v="164.0771787681042"/>
    <n v="82.759808376166902"/>
    <n v="188.47883250581464"/>
    <n v="11.26199830621057"/>
    <n v="7.0131323479439258"/>
    <n v="5.4341117292924794"/>
    <n v="4.8531100889391112"/>
    <n v="5.4726162699056697"/>
    <n v="1"/>
    <n v="1"/>
    <n v="107856.08941716045"/>
    <n v="92541.298523114208"/>
    <n v="11.392731285984608"/>
    <n v="88152.932188536099"/>
    <n v="11.352430019535381"/>
    <n v="87943.720182943624"/>
    <n v="11.348694545854146"/>
    <n v="11.101744555992987"/>
    <n v="11.289249768677838"/>
  </r>
  <r>
    <x v="5"/>
    <x v="97"/>
    <n v="828.12200049927515"/>
    <n v="165.71795055578525"/>
    <n v="83.58740589217652"/>
    <n v="169.63094926029348"/>
    <n v="77357.689874944394"/>
    <n v="1247.0583062075302"/>
    <x v="1"/>
    <x v="97"/>
    <n v="9604"/>
    <n v="9.1699349573411446"/>
    <x v="0"/>
    <n v="11"/>
    <n v="0"/>
    <n v="0"/>
    <n v="0"/>
    <n v="0"/>
    <n v="0"/>
    <n v="0"/>
    <n v="0"/>
    <n v="0"/>
    <n v="0"/>
    <n v="0"/>
    <n v="1"/>
    <n v="0"/>
    <n v="0"/>
    <n v="1"/>
    <n v="0"/>
    <n v="0"/>
    <n v="0"/>
    <n v="828.12200049927515"/>
    <n v="165.71795055578525"/>
    <n v="83.58740589217652"/>
    <n v="169.63094926029348"/>
    <n v="11.256195267671789"/>
    <n v="7.0204844377795244"/>
    <n v="5.4412483533886942"/>
    <n v="4.8595479490149325"/>
    <n v="5.3901413989448823"/>
    <n v="1"/>
    <n v="1"/>
    <n v="107831.6991040767"/>
    <n v="92517.201133072507"/>
    <n v="11.392473668719827"/>
    <n v="88168.977650507746"/>
    <n v="11.352747202958744"/>
    <n v="87928.879989781635"/>
    <n v="11.348523716666651"/>
    <n v="11.099091115821771"/>
    <n v="11.280099859116124"/>
  </r>
  <r>
    <x v="5"/>
    <x v="98"/>
    <n v="836.40322050422344"/>
    <n v="167.3751300613431"/>
    <n v="84.423279894323073"/>
    <n v="152.66785433477017"/>
    <n v="76907.475217921106"/>
    <n v="1240.8694847946599"/>
    <x v="1"/>
    <x v="98"/>
    <n v="9801"/>
    <n v="9.1902397002691796"/>
    <x v="0"/>
    <n v="11"/>
    <n v="0"/>
    <n v="0"/>
    <n v="0"/>
    <n v="0"/>
    <n v="0"/>
    <n v="0"/>
    <n v="0"/>
    <n v="0"/>
    <n v="0"/>
    <n v="0"/>
    <n v="1"/>
    <n v="0"/>
    <n v="0"/>
    <n v="1"/>
    <n v="0"/>
    <n v="0"/>
    <n v="0"/>
    <n v="836.40322050422344"/>
    <n v="167.3751300613431"/>
    <n v="84.423279894323073"/>
    <n v="152.66785433477017"/>
    <n v="11.250358357764515"/>
    <n v="7.0278555846319293"/>
    <n v="5.4484050143447318"/>
    <n v="4.8660083925669761"/>
    <n v="5.3096098060105232"/>
    <n v="1"/>
    <n v="1"/>
    <n v="107807.30879099296"/>
    <n v="92493.103743030806"/>
    <n v="11.392216051455048"/>
    <n v="88186.201811155202"/>
    <n v="11.353081331583798"/>
    <n v="87914.19046108058"/>
    <n v="11.348354621815576"/>
    <n v="11.096742788326324"/>
    <n v="11.27119457054247"/>
  </r>
  <r>
    <x v="5"/>
    <x v="99"/>
    <n v="844.76725270923453"/>
    <n v="169.04888136195655"/>
    <n v="85.267512687588805"/>
    <n v="137.40106890134376"/>
    <n v="76457.260565033852"/>
    <n v="1236.4847156601236"/>
    <x v="1"/>
    <x v="99"/>
    <n v="10000"/>
    <n v="9.2103403719761836"/>
    <x v="0"/>
    <n v="11"/>
    <n v="0"/>
    <n v="0"/>
    <n v="0"/>
    <n v="0"/>
    <n v="0"/>
    <n v="0"/>
    <n v="0"/>
    <n v="0"/>
    <n v="0"/>
    <n v="0"/>
    <n v="1"/>
    <n v="0"/>
    <n v="0"/>
    <n v="1"/>
    <n v="0"/>
    <n v="0"/>
    <n v="0"/>
    <n v="844.76725270923453"/>
    <n v="169.04888136195655"/>
    <n v="85.267512687588805"/>
    <n v="137.40106890134376"/>
    <n v="11.244487178267379"/>
    <n v="7.0352456973999349"/>
    <n v="5.4555816249312512"/>
    <n v="4.8724913490646635"/>
    <n v="5.2311326941790526"/>
    <n v="1"/>
    <n v="1"/>
    <n v="107782.91847790922"/>
    <n v="92469.006352989105"/>
    <n v="11.391958434190267"/>
    <n v="88204.604670478482"/>
    <n v="11.353432405410542"/>
    <n v="87899.648568331817"/>
    <n v="11.348187226438995"/>
    <n v="11.094669553194382"/>
    <n v="11.262547716714332"/>
  </r>
  <r>
    <x v="5"/>
    <x v="100"/>
    <n v="853.21492523630513"/>
    <n v="170.73937017557611"/>
    <n v="86.120187813896948"/>
    <n v="58.740106890134378"/>
    <n v="71740.959366931056"/>
    <n v="1168.8145901159128"/>
    <x v="1"/>
    <x v="100"/>
    <n v="10201"/>
    <n v="9.2302410336825194"/>
    <x v="0"/>
    <n v="12"/>
    <n v="0"/>
    <n v="0"/>
    <n v="0"/>
    <n v="0"/>
    <n v="0"/>
    <n v="0"/>
    <n v="0"/>
    <n v="0"/>
    <n v="0"/>
    <n v="0"/>
    <n v="0"/>
    <n v="1"/>
    <n v="0"/>
    <n v="1"/>
    <n v="0"/>
    <n v="0"/>
    <n v="0"/>
    <n v="853.21492523630513"/>
    <n v="170.73937017557611"/>
    <n v="86.120187813896948"/>
    <n v="58.740106890134378"/>
    <n v="11.180817123828348"/>
    <n v="7.0426546847018869"/>
    <n v="5.4627780975061713"/>
    <n v="4.8789967503691294"/>
    <n v="4.6853071092478444"/>
    <n v="0"/>
    <n v="2"/>
    <n v="82822.335347347776"/>
    <n v="66470.160969198536"/>
    <n v="11.121425968227747"/>
    <n v="66793.556036548573"/>
    <n v="11.126019940225095"/>
    <n v="66568.005824817432"/>
    <n v="11.122077712777967"/>
    <n v="11.134632005491847"/>
    <n v="11.169886734638675"/>
  </r>
  <r>
    <x v="5"/>
    <x v="101"/>
    <n v="861.74707448865274"/>
    <n v="172.44676387733188"/>
    <n v="86.981389691979132"/>
    <n v="64.222482005557723"/>
    <n v="72402.143364424555"/>
    <n v="1185.3977100635216"/>
    <x v="1"/>
    <x v="101"/>
    <n v="10404"/>
    <n v="9.2499456265685414"/>
    <x v="0"/>
    <n v="12"/>
    <n v="0"/>
    <n v="0"/>
    <n v="0"/>
    <n v="0"/>
    <n v="0"/>
    <n v="0"/>
    <n v="0"/>
    <n v="0"/>
    <n v="0"/>
    <n v="0"/>
    <n v="0"/>
    <n v="1"/>
    <n v="0"/>
    <n v="1"/>
    <n v="0"/>
    <n v="0"/>
    <n v="0"/>
    <n v="861.74707448865274"/>
    <n v="172.44676387733188"/>
    <n v="86.981389691979132"/>
    <n v="64.222482005557723"/>
    <n v="11.189991182416605"/>
    <n v="7.0500824548873799"/>
    <n v="5.469994344026925"/>
    <n v="4.8855245278594541"/>
    <n v="4.7346702252745292"/>
    <n v="0"/>
    <n v="2"/>
    <n v="82797.945034264034"/>
    <n v="66446.063579156835"/>
    <n v="11.121168350962968"/>
    <n v="66814.316293223485"/>
    <n v="11.126404904455221"/>
    <n v="66553.750476509507"/>
    <n v="11.121913615886349"/>
    <n v="11.135877692554175"/>
    <n v="11.177138857396709"/>
  </r>
  <r>
    <x v="5"/>
    <x v="102"/>
    <n v="870.3645452335287"/>
    <n v="174.17123151610519"/>
    <n v="87.851203588893242"/>
    <n v="51.422248200555771"/>
    <n v="71284.134374492118"/>
    <n v="1183.8092285390828"/>
    <x v="1"/>
    <x v="102"/>
    <n v="10609"/>
    <n v="9.2694579764592717"/>
    <x v="0"/>
    <n v="12"/>
    <n v="0"/>
    <n v="0"/>
    <n v="0"/>
    <n v="0"/>
    <n v="0"/>
    <n v="0"/>
    <n v="0"/>
    <n v="0"/>
    <n v="0"/>
    <n v="0"/>
    <n v="0"/>
    <n v="1"/>
    <n v="0"/>
    <n v="1"/>
    <n v="0"/>
    <n v="0"/>
    <n v="0"/>
    <n v="870.3645452335287"/>
    <n v="174.17123151610519"/>
    <n v="87.851203588893242"/>
    <n v="51.422248200555771"/>
    <n v="11.174429062349461"/>
    <n v="7.0575289160488923"/>
    <n v="5.4772302760626816"/>
    <n v="4.8920746121576331"/>
    <n v="4.6153747598958956"/>
    <n v="0"/>
    <n v="2"/>
    <n v="82773.554721180291"/>
    <n v="66421.966189115134"/>
    <n v="11.120910733698187"/>
    <n v="66836.25524857422"/>
    <n v="11.126806813887038"/>
    <n v="66539.634206987597"/>
    <n v="11.121751119965538"/>
    <n v="11.134211702427402"/>
    <n v="11.163426516317148"/>
  </r>
  <r>
    <x v="5"/>
    <x v="103"/>
    <n v="879.06819068585651"/>
    <n v="175.91294383126626"/>
    <n v="88.729715624781605"/>
    <n v="50.142224820055574"/>
    <n v="71291.710420832314"/>
    <n v="1193.8530749619601"/>
    <x v="1"/>
    <x v="103"/>
    <n v="10816"/>
    <n v="9.288781798282745"/>
    <x v="0"/>
    <n v="12"/>
    <n v="0"/>
    <n v="0"/>
    <n v="0"/>
    <n v="0"/>
    <n v="0"/>
    <n v="0"/>
    <n v="0"/>
    <n v="0"/>
    <n v="0"/>
    <n v="0"/>
    <n v="0"/>
    <n v="1"/>
    <n v="0"/>
    <n v="1"/>
    <n v="0"/>
    <n v="0"/>
    <n v="0"/>
    <n v="879.06819068585651"/>
    <n v="175.91294383126626"/>
    <n v="88.729715624781605"/>
    <n v="50.142224820055574"/>
    <n v="11.17453533626084"/>
    <n v="7.0649939760333478"/>
    <n v="5.4844858048065257"/>
    <n v="4.8986469331118156"/>
    <n v="4.6026235303374516"/>
    <n v="0"/>
    <n v="2"/>
    <n v="82749.164408096549"/>
    <n v="66397.868799073432"/>
    <n v="11.120653116433408"/>
    <n v="66859.372902600793"/>
    <n v="11.127225668520545"/>
    <n v="66525.65432867562"/>
    <n v="11.121590194078172"/>
    <n v="11.134388032014348"/>
    <n v="11.162962621829683"/>
  </r>
  <r>
    <x v="5"/>
    <x v="104"/>
    <n v="887.85887259270987"/>
    <n v="177.67207326957893"/>
    <n v="89.617012781029374"/>
    <n v="50.014222482005557"/>
    <n v="71428.659011098396"/>
    <n v="1205.1621811253237"/>
    <x v="1"/>
    <x v="104"/>
    <n v="11025"/>
    <n v="9.3079207003150461"/>
    <x v="0"/>
    <n v="12"/>
    <n v="0"/>
    <n v="0"/>
    <n v="0"/>
    <n v="0"/>
    <n v="0"/>
    <n v="0"/>
    <n v="0"/>
    <n v="0"/>
    <n v="0"/>
    <n v="0"/>
    <n v="0"/>
    <n v="1"/>
    <n v="0"/>
    <n v="1"/>
    <n v="0"/>
    <n v="0"/>
    <n v="0"/>
    <n v="887.85887259270987"/>
    <n v="177.67207326957893"/>
    <n v="89.617012781029374"/>
    <n v="50.014222482005557"/>
    <n v="11.176454454503642"/>
    <n v="7.072477542453611"/>
    <n v="5.4917608410875971"/>
    <n v="4.9052414198052849"/>
    <n v="4.6013394189055905"/>
    <n v="0"/>
    <n v="2"/>
    <n v="82724.774095012806"/>
    <n v="66373.771409031731"/>
    <n v="11.120395499168627"/>
    <n v="66883.669255303175"/>
    <n v="11.127661468355743"/>
    <n v="66511.808231155126"/>
    <n v="11.121430808175065"/>
    <n v="11.134752862596075"/>
    <n v="11.163927276820196"/>
  </r>
  <r>
    <x v="5"/>
    <x v="105"/>
    <n v="896.73746131863345"/>
    <n v="179.44879400227472"/>
    <n v="90.513182908839653"/>
    <n v="50.001422248200555"/>
    <n v="71947.089051350282"/>
    <n v="1216.7008604779483"/>
    <x v="2"/>
    <x v="105"/>
    <n v="11236"/>
    <n v="9.3268781882241338"/>
    <x v="0"/>
    <n v="1"/>
    <n v="1"/>
    <n v="0"/>
    <n v="0"/>
    <n v="0"/>
    <n v="0"/>
    <n v="0"/>
    <n v="0"/>
    <n v="0"/>
    <n v="0"/>
    <n v="0"/>
    <n v="0"/>
    <n v="0"/>
    <n v="0"/>
    <n v="1"/>
    <n v="0"/>
    <n v="0"/>
    <n v="0"/>
    <n v="896.73746131863345"/>
    <n v="179.44879400227472"/>
    <n v="90.513182908839653"/>
    <n v="50.001422248200555"/>
    <n v="11.183686253558921"/>
    <n v="7.0799795226999107"/>
    <n v="5.4990552953831831"/>
    <n v="4.911858000568043"/>
    <n v="4.6012109170239803"/>
    <n v="0"/>
    <n v="1"/>
    <n v="83831.116009281017"/>
    <n v="67487.932115268341"/>
    <n v="11.134213136857859"/>
    <n v="67362.851643926464"/>
    <n v="11.132289121257568"/>
    <n v="66461.580031086938"/>
    <n v="11.12131706357653"/>
    <n v="11.219781943045122"/>
    <n v="11.181933777611119"/>
  </r>
  <r>
    <x v="5"/>
    <x v="106"/>
    <n v="905.70483593181723"/>
    <n v="181.24328194229747"/>
    <n v="91.418314737928071"/>
    <n v="50.000142224820053"/>
    <n v="72098.4901923711"/>
    <n v="1228.366574836863"/>
    <x v="2"/>
    <x v="106"/>
    <n v="11449"/>
    <n v="9.3456576689238116"/>
    <x v="0"/>
    <n v="1"/>
    <n v="1"/>
    <n v="0"/>
    <n v="0"/>
    <n v="0"/>
    <n v="0"/>
    <n v="0"/>
    <n v="0"/>
    <n v="0"/>
    <n v="0"/>
    <n v="0"/>
    <n v="0"/>
    <n v="0"/>
    <n v="0"/>
    <n v="1"/>
    <n v="0"/>
    <n v="0"/>
    <n v="0"/>
    <n v="905.70483593181723"/>
    <n v="181.24328194229747"/>
    <n v="91.418314737928071"/>
    <n v="50.000142224820053"/>
    <n v="11.185788382587365"/>
    <n v="7.0874998239511786"/>
    <n v="5.5063690778307626"/>
    <n v="4.9184966029887232"/>
    <n v="4.6011980659275729"/>
    <n v="0"/>
    <n v="1"/>
    <n v="83806.725696197274"/>
    <n v="67463.834725226625"/>
    <n v="11.133955519593078"/>
    <n v="67389.505393980493"/>
    <n v="11.132758811496148"/>
    <n v="66447.993958034611"/>
    <n v="11.121160670880329"/>
    <n v="11.220176606452064"/>
    <n v="11.183062380045682"/>
  </r>
  <r>
    <x v="5"/>
    <x v="107"/>
    <n v="914.76188429113358"/>
    <n v="183.05571476172042"/>
    <n v="92.332497885307333"/>
    <n v="50.543147577107391"/>
    <n v="72311.730010776824"/>
    <n v="1240.6932445152686"/>
    <x v="2"/>
    <x v="107"/>
    <n v="11664"/>
    <n v="9.3642624542484398"/>
    <x v="0"/>
    <n v="1"/>
    <n v="1"/>
    <n v="0"/>
    <n v="0"/>
    <n v="0"/>
    <n v="0"/>
    <n v="0"/>
    <n v="0"/>
    <n v="0"/>
    <n v="0"/>
    <n v="0"/>
    <n v="0"/>
    <n v="0"/>
    <n v="0"/>
    <n v="1"/>
    <n v="0"/>
    <n v="0"/>
    <n v="0"/>
    <n v="914.76188429113358"/>
    <n v="183.05571476172042"/>
    <n v="92.332497885307333"/>
    <n v="50.543147577107391"/>
    <n v="11.188741635800197"/>
    <n v="7.0950383531863261"/>
    <n v="5.5137020982399996"/>
    <n v="4.9251571539265795"/>
    <n v="4.6066349246309262"/>
    <n v="0"/>
    <n v="1"/>
    <n v="83782.335383113532"/>
    <n v="67439.737335184938"/>
    <n v="11.133697902328299"/>
    <n v="67417.337842710331"/>
    <n v="11.133245446936417"/>
    <n v="66434.534268888499"/>
    <n v="11.121005733020986"/>
    <n v="11.220662972413077"/>
    <n v="11.184871420598311"/>
  </r>
  <r>
    <x v="5"/>
    <x v="108"/>
    <n v="923.90950313404358"/>
    <n v="184.88627190933764"/>
    <n v="93.255822864160407"/>
    <n v="66.52156818567866"/>
    <n v="74032.207909759803"/>
    <n v="1268.5731660932202"/>
    <x v="2"/>
    <x v="108"/>
    <n v="11881"/>
    <n v="9.3826957644582869"/>
    <x v="0"/>
    <n v="1"/>
    <n v="1"/>
    <n v="0"/>
    <n v="0"/>
    <n v="0"/>
    <n v="0"/>
    <n v="0"/>
    <n v="0"/>
    <n v="0"/>
    <n v="0"/>
    <n v="0"/>
    <n v="0"/>
    <n v="0"/>
    <n v="0"/>
    <n v="1"/>
    <n v="0"/>
    <n v="0"/>
    <n v="0"/>
    <n v="923.90950313404358"/>
    <n v="184.88627190933764"/>
    <n v="93.255822864160407"/>
    <n v="66.52156818567866"/>
    <n v="11.212255519519752"/>
    <n v="7.1025950171954273"/>
    <n v="5.5210542661046835"/>
    <n v="4.9318395795235466"/>
    <n v="4.7546672126191618"/>
    <n v="0"/>
    <n v="1"/>
    <n v="83757.945070029789"/>
    <n v="67415.639945143223"/>
    <n v="11.133440285063518"/>
    <n v="67446.348990115992"/>
    <n v="11.133749027578379"/>
    <n v="66421.1986339414"/>
    <n v="11.120852223180659"/>
    <n v="11.22361642520778"/>
    <n v="11.204410697820654"/>
  </r>
  <r>
    <x v="5"/>
    <x v="109"/>
    <n v="933.14859816538319"/>
    <n v="186.73513462843101"/>
    <n v="94.188381092802018"/>
    <n v="51.652156818567867"/>
    <n v="72385.559427093016"/>
    <n v="1265.7242707051842"/>
    <x v="2"/>
    <x v="109"/>
    <n v="12100"/>
    <n v="9.4009607315848331"/>
    <x v="0"/>
    <n v="2"/>
    <n v="0"/>
    <n v="1"/>
    <n v="0"/>
    <n v="0"/>
    <n v="0"/>
    <n v="0"/>
    <n v="0"/>
    <n v="0"/>
    <n v="0"/>
    <n v="0"/>
    <n v="0"/>
    <n v="0"/>
    <n v="0"/>
    <n v="1"/>
    <n v="0"/>
    <n v="0"/>
    <n v="0"/>
    <n v="933.14859816538319"/>
    <n v="186.73513462843101"/>
    <n v="94.188381092802018"/>
    <n v="51.652156818567867"/>
    <n v="11.189762103053036"/>
    <n v="7.1101697225908262"/>
    <n v="5.5284254906146115"/>
    <n v="4.93854380521634"/>
    <n v="4.6176479185967576"/>
    <n v="0"/>
    <n v="1"/>
    <n v="82683.843800897361"/>
    <n v="66339.431883362209"/>
    <n v="11.121488475275328"/>
    <n v="66544.574206998019"/>
    <n v="11.124321452412907"/>
    <n v="65965.677827283827"/>
    <n v="11.116187519676153"/>
    <n v="11.221654213820223"/>
    <n v="11.188515578946943"/>
  </r>
  <r>
    <x v="5"/>
    <x v="110"/>
    <n v="765.70401871576814"/>
    <n v="143.36756731421551"/>
    <n v="54.418838109280202"/>
    <n v="50.165215681856786"/>
    <n v="66971.276808147129"/>
    <n v="1013.6556398211206"/>
    <x v="2"/>
    <x v="110"/>
    <n v="12321"/>
    <n v="9.4190604026246678"/>
    <x v="0"/>
    <n v="2"/>
    <n v="0"/>
    <n v="1"/>
    <n v="0"/>
    <n v="0"/>
    <n v="0"/>
    <n v="0"/>
    <n v="0"/>
    <n v="0"/>
    <n v="0"/>
    <n v="0"/>
    <n v="0"/>
    <n v="0"/>
    <n v="0"/>
    <n v="1"/>
    <n v="0"/>
    <n v="0"/>
    <n v="0"/>
    <n v="765.70401871576814"/>
    <n v="143.36756731421551"/>
    <n v="54.418838109280202"/>
    <n v="50.165215681856786"/>
    <n v="11.112019102097106"/>
    <n v="6.9631055449991006"/>
    <n v="5.3393616713958014"/>
    <n v="4.603141349168701"/>
    <n v="4.6028539986398496"/>
    <n v="0"/>
    <n v="1"/>
    <n v="82659.453487813618"/>
    <n v="66315.334493320508"/>
    <n v="11.121230858010547"/>
    <n v="66575.942751755327"/>
    <n v="11.12485892345825"/>
    <n v="65952.583564620101"/>
    <n v="11.11603678833275"/>
    <n v="11.208984814812048"/>
    <n v="11.147949051170396"/>
  </r>
  <r>
    <x v="5"/>
    <x v="111"/>
    <n v="648.49281310103765"/>
    <n v="121.68378365710775"/>
    <n v="50.441883810928019"/>
    <n v="50.016521568185681"/>
    <n v="65419.847252587046"/>
    <n v="870.63500213725911"/>
    <x v="2"/>
    <x v="111"/>
    <n v="12544"/>
    <n v="9.4369977425901883"/>
    <x v="0"/>
    <n v="2"/>
    <n v="0"/>
    <n v="1"/>
    <n v="0"/>
    <n v="0"/>
    <n v="0"/>
    <n v="0"/>
    <n v="0"/>
    <n v="0"/>
    <n v="0"/>
    <n v="0"/>
    <n v="0"/>
    <n v="0"/>
    <n v="0"/>
    <n v="1"/>
    <n v="0"/>
    <n v="0"/>
    <n v="0"/>
    <n v="648.49281310103765"/>
    <n v="121.68378365710775"/>
    <n v="50.441883810928019"/>
    <n v="50.016521568185681"/>
    <n v="11.088580966216323"/>
    <n v="6.8455601902901622"/>
    <n v="5.2294809264480087"/>
    <n v="4.5624752687418857"/>
    <n v="4.6013624977426177"/>
    <n v="0"/>
    <n v="1"/>
    <n v="82635.063174729876"/>
    <n v="66291.237103278807"/>
    <n v="11.120973240745768"/>
    <n v="66608.489995188429"/>
    <n v="11.125413339705284"/>
    <n v="65939.606740871182"/>
    <n v="11.115887408858164"/>
    <n v="11.203396771724879"/>
    <n v="11.138340972335159"/>
  </r>
  <r>
    <x v="5"/>
    <x v="112"/>
    <n v="566.44496917072638"/>
    <n v="110.84189182855388"/>
    <n v="50.044188381092802"/>
    <n v="50.001652156818565"/>
    <n v="64702.597944353547"/>
    <n v="777.33270153719161"/>
    <x v="2"/>
    <x v="112"/>
    <n v="12769"/>
    <n v="9.4547756374246816"/>
    <x v="0"/>
    <n v="2"/>
    <n v="0"/>
    <n v="1"/>
    <n v="0"/>
    <n v="0"/>
    <n v="0"/>
    <n v="0"/>
    <n v="0"/>
    <n v="0"/>
    <n v="0"/>
    <n v="0"/>
    <n v="0"/>
    <n v="0"/>
    <n v="0"/>
    <n v="1"/>
    <n v="0"/>
    <n v="0"/>
    <n v="0"/>
    <n v="566.44496917072638"/>
    <n v="110.84189182855388"/>
    <n v="50.044188381092802"/>
    <n v="50.001652156818565"/>
    <n v="11.07755663338229"/>
    <n v="6.7541980732737414"/>
    <n v="5.1696539782133932"/>
    <n v="4.5583162049326891"/>
    <n v="4.6012132252282409"/>
    <n v="0"/>
    <n v="1"/>
    <n v="82610.672861646133"/>
    <n v="66267.13971323712"/>
    <n v="11.120715623480987"/>
    <n v="66642.215937297384"/>
    <n v="11.125984701154009"/>
    <n v="65926.74526819255"/>
    <n v="11.115739357218695"/>
    <n v="11.200211891476238"/>
    <n v="11.134538353859602"/>
  </r>
  <r>
    <x v="5"/>
    <x v="113"/>
    <n v="509.01147841950842"/>
    <n v="105.42094591427694"/>
    <n v="50.004418838109281"/>
    <n v="50.000165215681861"/>
    <n v="64273.097909406169"/>
    <n v="714.43700838757638"/>
    <x v="2"/>
    <x v="113"/>
    <n v="12996"/>
    <n v="9.4723968967889913"/>
    <x v="0"/>
    <n v="3"/>
    <n v="0"/>
    <n v="0"/>
    <n v="1"/>
    <n v="0"/>
    <n v="0"/>
    <n v="0"/>
    <n v="0"/>
    <n v="0"/>
    <n v="0"/>
    <n v="0"/>
    <n v="0"/>
    <n v="0"/>
    <n v="0"/>
    <n v="1"/>
    <n v="0"/>
    <n v="0"/>
    <n v="0"/>
    <n v="509.01147841950842"/>
    <n v="105.42094591427694"/>
    <n v="50.004418838109281"/>
    <n v="50.000165215681861"/>
    <n v="11.070896438688136"/>
    <n v="6.6848844523141615"/>
    <n v="5.1383424438100977"/>
    <n v="4.5578993455871029"/>
    <n v="4.6011982967512051"/>
    <n v="0"/>
    <n v="1"/>
    <n v="81671.071676980922"/>
    <n v="65325.43173592347"/>
    <n v="11.109650738426483"/>
    <n v="65715.514686981303"/>
    <n v="11.115152103570461"/>
    <n v="65167.033268577703"/>
    <n v="11.106911693068016"/>
    <n v="11.198241902377488"/>
    <n v="11.132561995587121"/>
  </r>
  <r>
    <x v="5"/>
    <x v="114"/>
    <n v="468.80803489365593"/>
    <n v="102.71047295713848"/>
    <n v="50.000441883810929"/>
    <n v="50.000016521568185"/>
    <n v="64001.265656799951"/>
    <n v="671.5189662561736"/>
    <x v="2"/>
    <x v="114"/>
    <n v="13225"/>
    <n v="9.4898642567265004"/>
    <x v="0"/>
    <n v="3"/>
    <n v="0"/>
    <n v="0"/>
    <n v="1"/>
    <n v="0"/>
    <n v="0"/>
    <n v="0"/>
    <n v="0"/>
    <n v="0"/>
    <n v="0"/>
    <n v="0"/>
    <n v="0"/>
    <n v="0"/>
    <n v="0"/>
    <n v="1"/>
    <n v="0"/>
    <n v="0"/>
    <n v="0"/>
    <n v="468.80803489365593"/>
    <n v="102.71047295713848"/>
    <n v="50.000441883810929"/>
    <n v="50.000016521568185"/>
    <n v="11.066658138033768"/>
    <n v="6.6333378619670764"/>
    <n v="5.1223111784246491"/>
    <n v="4.5578576500935064"/>
    <n v="4.6011968038912441"/>
    <n v="0"/>
    <n v="1"/>
    <n v="81646.68136389718"/>
    <n v="65301.334345881769"/>
    <n v="11.109393121161704"/>
    <n v="65751.598026441876"/>
    <n v="11.115757355422566"/>
    <n v="65154.396453325069"/>
    <n v="11.106766227516554"/>
    <n v="11.196969632696728"/>
    <n v="11.131476960663461"/>
  </r>
  <r>
    <x v="5"/>
    <x v="115"/>
    <n v="440.66562442555914"/>
    <n v="101.35523647856924"/>
    <n v="50.000044188381096"/>
    <n v="50.000001652156818"/>
    <n v="63827.51019747692"/>
    <n v="642.02090674466638"/>
    <x v="2"/>
    <x v="115"/>
    <n v="13456"/>
    <n v="9.507180382212729"/>
    <x v="0"/>
    <n v="3"/>
    <n v="0"/>
    <n v="0"/>
    <n v="1"/>
    <n v="0"/>
    <n v="0"/>
    <n v="0"/>
    <n v="0"/>
    <n v="0"/>
    <n v="0"/>
    <n v="0"/>
    <n v="0"/>
    <n v="0"/>
    <n v="0"/>
    <n v="1"/>
    <n v="0"/>
    <n v="0"/>
    <n v="0"/>
    <n v="440.66562442555914"/>
    <n v="101.35523647856924"/>
    <n v="50.000044188381096"/>
    <n v="50.000001652156818"/>
    <n v="11.063939570713147"/>
    <n v="6.5956061209924028"/>
    <n v="5.1141981286797469"/>
    <n v="4.5578534804485269"/>
    <n v="4.6011966546051255"/>
    <n v="0"/>
    <n v="1"/>
    <n v="81622.291050813437"/>
    <n v="65277.236955840068"/>
    <n v="11.109135503896923"/>
    <n v="65788.860064578272"/>
    <n v="11.116379552476364"/>
    <n v="65141.869049101209"/>
    <n v="11.106622021422899"/>
    <n v="11.196117510118253"/>
    <n v="11.130886791730802"/>
  </r>
  <r>
    <x v="5"/>
    <x v="116"/>
    <n v="420.96593709789136"/>
    <n v="100.67761823928461"/>
    <n v="50.00000441883811"/>
    <n v="50.000000165215681"/>
    <n v="63717.037964155272"/>
    <n v="621.64355992122978"/>
    <x v="2"/>
    <x v="116"/>
    <n v="13689"/>
    <n v="9.5243478695955126"/>
    <x v="0"/>
    <n v="3"/>
    <n v="0"/>
    <n v="0"/>
    <n v="1"/>
    <n v="0"/>
    <n v="0"/>
    <n v="0"/>
    <n v="0"/>
    <n v="0"/>
    <n v="0"/>
    <n v="0"/>
    <n v="0"/>
    <n v="0"/>
    <n v="0"/>
    <n v="1"/>
    <n v="0"/>
    <n v="0"/>
    <n v="0"/>
    <n v="420.96593709789136"/>
    <n v="100.67761823928461"/>
    <n v="50.00000441883811"/>
    <n v="50.000000165215681"/>
    <n v="11.062207277760766"/>
    <n v="6.568320393456851"/>
    <n v="5.1101167864637382"/>
    <n v="4.5578530634830727"/>
    <n v="4.6011966396765125"/>
    <n v="0"/>
    <n v="1"/>
    <n v="81597.900737729695"/>
    <n v="65253.139565798374"/>
    <n v="11.108877886632143"/>
    <n v="65827.300801390491"/>
    <n v="11.117018694731851"/>
    <n v="65129.449177570292"/>
    <n v="11.106479053165057"/>
    <n v="11.195526171836541"/>
    <n v="11.130582187130974"/>
  </r>
  <r>
    <x v="5"/>
    <x v="117"/>
    <n v="407.17615596852391"/>
    <n v="100.33880911964231"/>
    <n v="50.000000441883813"/>
    <n v="50.000000016521568"/>
    <n v="63648.306213012875"/>
    <n v="607.5149655465716"/>
    <x v="2"/>
    <x v="117"/>
    <n v="13924"/>
    <n v="9.5413692489313302"/>
    <x v="0"/>
    <n v="3"/>
    <n v="0"/>
    <n v="0"/>
    <n v="1"/>
    <n v="0"/>
    <n v="0"/>
    <n v="0"/>
    <n v="0"/>
    <n v="0"/>
    <n v="0"/>
    <n v="0"/>
    <n v="0"/>
    <n v="0"/>
    <n v="0"/>
    <n v="1"/>
    <n v="0"/>
    <n v="0"/>
    <n v="0"/>
    <n v="407.17615596852391"/>
    <n v="100.33880911964231"/>
    <n v="50.000000441883813"/>
    <n v="50.000000016521568"/>
    <n v="11.061127992681167"/>
    <n v="6.5487675011040531"/>
    <n v="5.1080698518039549"/>
    <n v="4.5578530217865181"/>
    <n v="4.6011966381836507"/>
    <n v="0"/>
    <n v="1"/>
    <n v="81573.510424645952"/>
    <n v="65229.042175756673"/>
    <n v="11.108620269367364"/>
    <n v="65866.920236878534"/>
    <n v="11.117674782189029"/>
    <n v="65117.135008355188"/>
    <n v="11.106337301673097"/>
    <n v="11.195100804182172"/>
    <n v="11.130446787293483"/>
  </r>
  <r>
    <x v="5"/>
    <x v="118"/>
    <n v="397.52330917796672"/>
    <n v="100.16940455982115"/>
    <n v="50.000000044188383"/>
    <n v="50.000000001652154"/>
    <n v="63607.574346689777"/>
    <n v="597.69271378362851"/>
    <x v="2"/>
    <x v="118"/>
    <n v="14161"/>
    <n v="9.5582469862230592"/>
    <x v="0"/>
    <n v="4"/>
    <n v="0"/>
    <n v="0"/>
    <n v="0"/>
    <n v="1"/>
    <n v="0"/>
    <n v="0"/>
    <n v="0"/>
    <n v="0"/>
    <n v="0"/>
    <n v="0"/>
    <n v="0"/>
    <n v="0"/>
    <n v="0"/>
    <n v="1"/>
    <n v="0"/>
    <n v="0"/>
    <n v="0"/>
    <n v="397.52330917796672"/>
    <n v="100.16940455982115"/>
    <n v="50.000000044188383"/>
    <n v="50.000000001652154"/>
    <n v="11.060487835738558"/>
    <n v="6.5348493803443279"/>
    <n v="5.1070448110988442"/>
    <n v="4.5578530176168623"/>
    <n v="4.6011966380343647"/>
    <n v="0"/>
    <n v="1"/>
    <n v="81180.803405372833"/>
    <n v="64837.584103080299"/>
    <n v="11.105209933363881"/>
    <n v="65629.289941706898"/>
    <n v="11.116466094395847"/>
    <n v="64829.565849598679"/>
    <n v="11.104038546593261"/>
    <n v="11.194783334872456"/>
    <n v="11.130414318743654"/>
  </r>
  <r>
    <x v="5"/>
    <x v="119"/>
    <n v="390.76631642457664"/>
    <n v="100.08470227991057"/>
    <n v="50.000000004418837"/>
    <n v="54.500000000165223"/>
    <n v="64078.062182932292"/>
    <n v="595.35101870907124"/>
    <x v="2"/>
    <x v="119"/>
    <n v="14400"/>
    <n v="9.5749834855640916"/>
    <x v="0"/>
    <n v="4"/>
    <n v="0"/>
    <n v="0"/>
    <n v="0"/>
    <n v="1"/>
    <n v="0"/>
    <n v="0"/>
    <n v="0"/>
    <n v="0"/>
    <n v="0"/>
    <n v="0"/>
    <n v="0"/>
    <n v="0"/>
    <n v="0"/>
    <n v="1"/>
    <n v="0"/>
    <n v="0"/>
    <n v="0"/>
    <n v="390.76631642457664"/>
    <n v="100.08470227991057"/>
    <n v="50.000000004418837"/>
    <n v="54.500000000165223"/>
    <n v="11.06785734069404"/>
    <n v="6.5249901372329928"/>
    <n v="5.1065318964611768"/>
    <n v="4.5578530171998963"/>
    <n v="4.6453849588685232"/>
    <n v="0"/>
    <n v="1"/>
    <n v="81156.413092289091"/>
    <n v="64813.486713038605"/>
    <n v="11.1049523160991"/>
    <n v="65671.266774546588"/>
    <n v="11.117156072256407"/>
    <n v="64817.457777691699"/>
    <n v="11.103899167539133"/>
    <n v="11.19525506517947"/>
    <n v="11.135939543719157"/>
  </r>
  <r>
    <x v="5"/>
    <x v="120"/>
    <n v="386.03642149720366"/>
    <n v="100.04235113995529"/>
    <n v="50.000000000441887"/>
    <n v="59.90000000001654"/>
    <n v="64608.979166094054"/>
    <n v="595.97877263761745"/>
    <x v="2"/>
    <x v="120"/>
    <n v="14641"/>
    <n v="9.5915810911934827"/>
    <x v="0"/>
    <n v="4"/>
    <n v="0"/>
    <n v="0"/>
    <n v="0"/>
    <n v="1"/>
    <n v="0"/>
    <n v="0"/>
    <n v="0"/>
    <n v="0"/>
    <n v="0"/>
    <n v="0"/>
    <n v="0"/>
    <n v="0"/>
    <n v="0"/>
    <n v="1"/>
    <n v="0"/>
    <n v="0"/>
    <n v="0"/>
    <n v="386.03642149720366"/>
    <n v="100.04235113995529"/>
    <n v="50.000000000441887"/>
    <n v="59.90000000001654"/>
    <n v="11.076108676490756"/>
    <n v="6.5180303702442952"/>
    <n v="5.1062753404530614"/>
    <n v="4.5578530171581999"/>
    <n v="4.6959559059571845"/>
    <n v="0"/>
    <n v="1"/>
    <n v="81132.022779205348"/>
    <n v="64789.389322996904"/>
    <n v="11.10469469883432"/>
    <n v="65714.422306062072"/>
    <n v="11.117862995318657"/>
    <n v="64805.450188867457"/>
    <n v="11.103760945170986"/>
    <n v="11.195918260173741"/>
    <n v="11.142299309850378"/>
  </r>
  <r>
    <x v="5"/>
    <x v="121"/>
    <n v="382.72549504804255"/>
    <n v="100.02117556997764"/>
    <n v="50.000000000044189"/>
    <n v="65.885000000001682"/>
    <n v="65153.216945491884"/>
    <n v="598.6316706180661"/>
    <x v="2"/>
    <x v="121"/>
    <n v="14884"/>
    <n v="9.6080420894665135"/>
    <x v="0"/>
    <n v="4"/>
    <n v="0"/>
    <n v="0"/>
    <n v="0"/>
    <n v="1"/>
    <n v="0"/>
    <n v="0"/>
    <n v="0"/>
    <n v="0"/>
    <n v="0"/>
    <n v="0"/>
    <n v="0"/>
    <n v="0"/>
    <n v="0"/>
    <n v="1"/>
    <n v="0"/>
    <n v="0"/>
    <n v="0"/>
    <n v="382.72549504804255"/>
    <n v="100.02117556997764"/>
    <n v="50.000000000044189"/>
    <n v="65.885000000001682"/>
    <n v="11.084496958854942"/>
    <n v="6.5131295511081486"/>
    <n v="5.1061470377619118"/>
    <n v="4.5578530171540308"/>
    <n v="4.7491703830645191"/>
    <n v="0"/>
    <n v="1"/>
    <n v="81107.632466121606"/>
    <n v="64765.291932955202"/>
    <n v="11.104437081569541"/>
    <n v="65758.756536253393"/>
    <n v="11.118586863582598"/>
    <n v="64793.541429055193"/>
    <n v="11.103623860448396"/>
    <n v="11.196707267458114"/>
    <n v="11.149014497763263"/>
  </r>
  <r>
    <x v="5"/>
    <x v="122"/>
    <n v="380.40784653362977"/>
    <n v="100.01058778498881"/>
    <n v="50.00000000000442"/>
    <n v="72.473000000000212"/>
    <n v="72105.981184686854"/>
    <n v="602.89143431862317"/>
    <x v="2"/>
    <x v="122"/>
    <n v="15129"/>
    <n v="9.6243687107448341"/>
    <x v="0"/>
    <n v="5"/>
    <n v="0"/>
    <n v="0"/>
    <n v="0"/>
    <n v="0"/>
    <n v="1"/>
    <n v="0"/>
    <n v="0"/>
    <n v="0"/>
    <n v="0"/>
    <n v="0"/>
    <n v="0"/>
    <n v="0"/>
    <n v="0"/>
    <n v="1"/>
    <n v="0"/>
    <n v="0"/>
    <n v="0"/>
    <n v="380.40784653362977"/>
    <n v="100.01058778498881"/>
    <n v="50.00000000000442"/>
    <n v="72.473000000000212"/>
    <n v="11.18589227662409"/>
    <n v="6.5096846307231893"/>
    <n v="5.1060828802427167"/>
    <n v="4.5578530171536134"/>
    <n v="4.8046473535817009"/>
    <n v="0"/>
    <n v="1"/>
    <n v="89928.076658905018"/>
    <n v="73583.664741369896"/>
    <n v="11.205695279740782"/>
    <n v="74562.622745681321"/>
    <n v="11.219652781788351"/>
    <n v="73686.52018294658"/>
    <n v="11.205880695669762"/>
    <n v="11.197614691755515"/>
    <n v="11.156028720943882"/>
  </r>
  <r>
    <x v="5"/>
    <x v="123"/>
    <n v="378.78549257354086"/>
    <n v="100.00529389249441"/>
    <n v="50.000000000000441"/>
    <n v="79.720250000000078"/>
    <n v="72661.198177451603"/>
    <n v="608.51103646603576"/>
    <x v="2"/>
    <x v="123"/>
    <n v="15376"/>
    <n v="9.6405631312100741"/>
    <x v="0"/>
    <n v="5"/>
    <n v="0"/>
    <n v="0"/>
    <n v="0"/>
    <n v="0"/>
    <n v="1"/>
    <n v="0"/>
    <n v="0"/>
    <n v="0"/>
    <n v="0"/>
    <n v="0"/>
    <n v="0"/>
    <n v="0"/>
    <n v="0"/>
    <n v="1"/>
    <n v="0"/>
    <n v="0"/>
    <n v="0"/>
    <n v="378.78549257354086"/>
    <n v="100.00529389249441"/>
    <n v="50.000000000000441"/>
    <n v="79.720250000000078"/>
    <n v="11.193562795832619"/>
    <n v="6.5072661057881298"/>
    <n v="5.1060507999394824"/>
    <n v="4.5578530171535716"/>
    <n v="4.8623184369283248"/>
    <n v="0"/>
    <n v="1"/>
    <n v="89903.686345821276"/>
    <n v="73559.567351328209"/>
    <n v="11.205437662476001"/>
    <n v="74609.314373224275"/>
    <n v="11.220410540455674"/>
    <n v="73674.804279668984"/>
    <n v="11.205745830967139"/>
    <n v="11.198642577855098"/>
    <n v="11.163327657066866"/>
  </r>
  <r>
    <x v="5"/>
    <x v="124"/>
    <n v="377.64984480147854"/>
    <n v="100.00264694624721"/>
    <n v="50.000000000000043"/>
    <n v="87.692270000000065"/>
    <n v="73219.428544752882"/>
    <n v="615.3447617477259"/>
    <x v="2"/>
    <x v="124"/>
    <n v="15625"/>
    <n v="9.656627474604603"/>
    <x v="0"/>
    <n v="5"/>
    <n v="0"/>
    <n v="0"/>
    <n v="0"/>
    <n v="0"/>
    <n v="1"/>
    <n v="0"/>
    <n v="0"/>
    <n v="0"/>
    <n v="0"/>
    <n v="0"/>
    <n v="0"/>
    <n v="0"/>
    <n v="0"/>
    <n v="1"/>
    <n v="0"/>
    <n v="0"/>
    <n v="0"/>
    <n v="377.64984480147854"/>
    <n v="100.00264694624721"/>
    <n v="50.000000000000043"/>
    <n v="87.692270000000065"/>
    <n v="11.201216082010513"/>
    <n v="6.5055696512745698"/>
    <n v="5.1060347594019282"/>
    <n v="4.5578530171535672"/>
    <n v="4.9221370203144419"/>
    <n v="0"/>
    <n v="1"/>
    <n v="89879.296032737533"/>
    <n v="73535.469961286508"/>
    <n v="11.205180045211222"/>
    <n v="74657.184699443053"/>
    <n v="11.221185244324689"/>
    <n v="73663.182481048148"/>
    <n v="11.205612049526835"/>
    <n v="11.199796656948857"/>
    <n v="11.170901681843068"/>
  </r>
  <r>
    <x v="5"/>
    <x v="125"/>
    <n v="377.70810585293407"/>
    <n v="100.00132347312361"/>
    <n v="50.000000000000007"/>
    <n v="96.461496500000067"/>
    <n v="73784.924300940402"/>
    <n v="624.17092582605778"/>
    <x v="2"/>
    <x v="125"/>
    <n v="15876"/>
    <n v="9.6725638139029559"/>
    <x v="0"/>
    <n v="5"/>
    <n v="0"/>
    <n v="0"/>
    <n v="0"/>
    <n v="0"/>
    <n v="1"/>
    <n v="0"/>
    <n v="0"/>
    <n v="0"/>
    <n v="0"/>
    <n v="0"/>
    <n v="0"/>
    <n v="0"/>
    <n v="0"/>
    <n v="1"/>
    <n v="0"/>
    <n v="0"/>
    <n v="0"/>
    <n v="377.70810585293407"/>
    <n v="100.00132347312361"/>
    <n v="50.000000000000007"/>
    <n v="96.461496500000067"/>
    <n v="11.208909711955984"/>
    <n v="6.5056567529287639"/>
    <n v="5.106026739036662"/>
    <n v="4.5578530171535672"/>
    <n v="4.9840512496448719"/>
    <n v="0"/>
    <n v="1"/>
    <n v="89854.905719653791"/>
    <n v="73511.372571244807"/>
    <n v="11.204922427946441"/>
    <n v="74706.233724337653"/>
    <n v="11.221976893395393"/>
    <n v="73651.653287384252"/>
    <n v="11.205479334085426"/>
    <n v="11.201103228696017"/>
    <n v="11.178754880659469"/>
  </r>
  <r>
    <x v="5"/>
    <x v="126"/>
    <n v="378.88242073387192"/>
    <n v="100.0006617365618"/>
    <n v="50"/>
    <n v="106.1076461000001"/>
    <n v="78215.609459258631"/>
    <n v="634.99072857043382"/>
    <x v="2"/>
    <x v="126"/>
    <n v="16129"/>
    <n v="9.6883741729171824"/>
    <x v="1"/>
    <n v="6"/>
    <n v="0"/>
    <n v="0"/>
    <n v="0"/>
    <n v="0"/>
    <n v="0"/>
    <n v="1"/>
    <n v="0"/>
    <n v="0"/>
    <n v="0"/>
    <n v="0"/>
    <n v="0"/>
    <n v="0"/>
    <n v="0"/>
    <n v="1"/>
    <n v="0"/>
    <n v="0"/>
    <n v="0"/>
    <n v="378.88242073387192"/>
    <n v="100.0006617365618"/>
    <n v="50"/>
    <n v="106.1076461000001"/>
    <n v="11.267224516067522"/>
    <n v="6.5074107658994915"/>
    <n v="5.1060227288299069"/>
    <n v="4.5578530171535672"/>
    <n v="5.0480022369538542"/>
    <n v="0"/>
    <n v="1"/>
    <n v="97068.772979399728"/>
    <n v="80731.977060957754"/>
    <n v="11.282118702769262"/>
    <n v="89147.029971666969"/>
    <n v="11.369316684971755"/>
    <n v="87553.813545259269"/>
    <n v="11.344206232704376"/>
    <n v="11.202573287050207"/>
    <n v="11.186878559238291"/>
  </r>
  <r>
    <x v="5"/>
    <x v="127"/>
    <n v="380.84930861689656"/>
    <n v="100.0003308682809"/>
    <n v="50"/>
    <n v="116.71841070500011"/>
    <n v="78792.621755901608"/>
    <n v="647.56805019017759"/>
    <x v="2"/>
    <x v="127"/>
    <n v="16384"/>
    <n v="9.7040605278392338"/>
    <x v="1"/>
    <n v="6"/>
    <n v="0"/>
    <n v="0"/>
    <n v="0"/>
    <n v="0"/>
    <n v="0"/>
    <n v="1"/>
    <n v="0"/>
    <n v="0"/>
    <n v="0"/>
    <n v="0"/>
    <n v="0"/>
    <n v="0"/>
    <n v="0"/>
    <n v="1"/>
    <n v="0"/>
    <n v="0"/>
    <n v="0"/>
    <n v="380.84930861689656"/>
    <n v="100.0003308682809"/>
    <n v="50"/>
    <n v="116.71841070500011"/>
    <n v="11.27457463892285"/>
    <n v="6.5103417294101487"/>
    <n v="5.1060207237204986"/>
    <n v="4.5578530171535672"/>
    <n v="5.1139247324585471"/>
    <n v="0"/>
    <n v="1"/>
    <n v="97044.382666315985"/>
    <n v="80707.879670916052"/>
    <n v="11.281861085504481"/>
    <n v="89198.436393913202"/>
    <n v="11.370142224445841"/>
    <n v="87542.46520356102"/>
    <n v="11.34407559909533"/>
    <n v="11.204213961136826"/>
    <n v="11.195259492425135"/>
  </r>
  <r>
    <x v="5"/>
    <x v="128"/>
    <n v="383.38244627604581"/>
    <n v="100.00016543414046"/>
    <n v="50"/>
    <n v="128.39025177500014"/>
    <n v="79372.956518528896"/>
    <n v="661.77286348518635"/>
    <x v="2"/>
    <x v="128"/>
    <n v="16641"/>
    <n v="9.7196248087233439"/>
    <x v="1"/>
    <n v="6"/>
    <n v="0"/>
    <n v="0"/>
    <n v="0"/>
    <n v="0"/>
    <n v="0"/>
    <n v="1"/>
    <n v="0"/>
    <n v="0"/>
    <n v="0"/>
    <n v="0"/>
    <n v="0"/>
    <n v="0"/>
    <n v="0"/>
    <n v="1"/>
    <n v="0"/>
    <n v="0"/>
    <n v="0"/>
    <n v="383.38244627604581"/>
    <n v="100.00016543414046"/>
    <n v="50"/>
    <n v="128.39025177500014"/>
    <n v="11.281912991215139"/>
    <n v="6.5141038794032795"/>
    <n v="5.1060197211642873"/>
    <n v="4.5578530171535672"/>
    <n v="5.181748074311896"/>
    <n v="0"/>
    <n v="1"/>
    <n v="97019.992353232243"/>
    <n v="80683.782280874351"/>
    <n v="11.281603468239702"/>
    <n v="89251.021514835258"/>
    <n v="11.370984709121618"/>
    <n v="87531.205176700852"/>
    <n v="11.343945982100545"/>
    <n v="11.206035847091364"/>
    <n v="11.203885305339783"/>
  </r>
  <r>
    <x v="5"/>
    <x v="129"/>
    <n v="386.32352193989232"/>
    <n v="100.00008271707023"/>
    <n v="50"/>
    <n v="141.22927695245016"/>
    <n v="79955.608525901014"/>
    <n v="677.55288160941268"/>
    <x v="2"/>
    <x v="129"/>
    <n v="16900"/>
    <n v="9.7350689009111644"/>
    <x v="1"/>
    <n v="6"/>
    <n v="0"/>
    <n v="0"/>
    <n v="0"/>
    <n v="0"/>
    <n v="0"/>
    <n v="1"/>
    <n v="0"/>
    <n v="0"/>
    <n v="0"/>
    <n v="0"/>
    <n v="0"/>
    <n v="0"/>
    <n v="0"/>
    <n v="1"/>
    <n v="0"/>
    <n v="0"/>
    <n v="0"/>
    <n v="386.32352193989232"/>
    <n v="100.00008271707023"/>
    <n v="50"/>
    <n v="141.22927695245016"/>
    <n v="11.289226866219449"/>
    <n v="6.5184542056189967"/>
    <n v="5.1060192198858037"/>
    <n v="4.5578530171535672"/>
    <n v="5.2513971833400372"/>
    <n v="0"/>
    <n v="1"/>
    <n v="96995.6020401485"/>
    <n v="80659.68489083265"/>
    <n v="11.281345850974921"/>
    <n v="89304.785334433138"/>
    <n v="11.371844138999085"/>
    <n v="87520.032100722558"/>
    <n v="11.343817366019181"/>
    <n v="11.208052523430213"/>
    <n v="11.212744149880576"/>
  </r>
  <r>
    <x v="5"/>
    <x v="130"/>
    <n v="389.56183300005159"/>
    <n v="100.00004135853511"/>
    <n v="50"/>
    <n v="155.35220464769017"/>
    <n v="80539.873574350378"/>
    <n v="694.91407900627689"/>
    <x v="2"/>
    <x v="130"/>
    <n v="17161"/>
    <n v="9.7503946464023024"/>
    <x v="1"/>
    <n v="6"/>
    <n v="0"/>
    <n v="0"/>
    <n v="0"/>
    <n v="0"/>
    <n v="0"/>
    <n v="1"/>
    <n v="0"/>
    <n v="0"/>
    <n v="0"/>
    <n v="0"/>
    <n v="0"/>
    <n v="0"/>
    <n v="0"/>
    <n v="1"/>
    <n v="0"/>
    <n v="0"/>
    <n v="0"/>
    <n v="389.56183300005159"/>
    <n v="100.00004135853511"/>
    <n v="50"/>
    <n v="155.35220464769017"/>
    <n v="11.296507664679236"/>
    <n v="6.5232224011809157"/>
    <n v="5.1060189692464686"/>
    <n v="4.5578530171535672"/>
    <n v="5.3227935569902174"/>
    <n v="0"/>
    <n v="1"/>
    <n v="96971.211727064743"/>
    <n v="80635.587500790949"/>
    <n v="11.281088233710141"/>
    <n v="89359.727852706827"/>
    <n v="11.372720514078244"/>
    <n v="87508.944643025839"/>
    <n v="11.343689735511342"/>
    <n v="11.210280269812362"/>
    <n v="11.221824509037216"/>
  </r>
  <r>
    <x v="5"/>
    <x v="131"/>
    <n v="393.02000441858434"/>
    <n v="100.00002067926755"/>
    <n v="50"/>
    <n v="170.88742511245871"/>
    <n v="82459.706232843455"/>
    <n v="713.90745021031057"/>
    <x v="2"/>
    <x v="131"/>
    <n v="17424"/>
    <n v="9.7656038451727412"/>
    <x v="1"/>
    <n v="7"/>
    <n v="0"/>
    <n v="0"/>
    <n v="0"/>
    <n v="0"/>
    <n v="0"/>
    <n v="0"/>
    <n v="1"/>
    <n v="0"/>
    <n v="0"/>
    <n v="0"/>
    <n v="0"/>
    <n v="0"/>
    <n v="0"/>
    <n v="1"/>
    <n v="0"/>
    <n v="0"/>
    <n v="0"/>
    <n v="393.02000441858434"/>
    <n v="100.00002067926755"/>
    <n v="50"/>
    <n v="170.88742511245871"/>
    <n v="11.320065043713234"/>
    <n v="6.528289347299312"/>
    <n v="5.1060188439267771"/>
    <n v="4.5578530171535672"/>
    <n v="5.3958562369980294"/>
    <n v="1"/>
    <n v="1"/>
    <n v="107002.42845922943"/>
    <n v="91697.889871654726"/>
    <n v="11.383714681717304"/>
    <n v="89415.849069656339"/>
    <n v="11.373613834359093"/>
    <n v="87497.941501412555"/>
    <n v="11.343563075587097"/>
    <n v="11.075953486867855"/>
    <n v="11.24013674436069"/>
  </r>
  <r>
    <x v="5"/>
    <x v="132"/>
    <n v="396.64399162474263"/>
    <n v="100.00001033963377"/>
    <n v="50"/>
    <n v="187.97616762370453"/>
    <n v="83045.871409853877"/>
    <n v="734.62016958808101"/>
    <x v="2"/>
    <x v="132"/>
    <n v="17689"/>
    <n v="9.7806982564435074"/>
    <x v="1"/>
    <n v="7"/>
    <n v="0"/>
    <n v="0"/>
    <n v="0"/>
    <n v="0"/>
    <n v="0"/>
    <n v="0"/>
    <n v="1"/>
    <n v="0"/>
    <n v="0"/>
    <n v="0"/>
    <n v="0"/>
    <n v="0"/>
    <n v="0"/>
    <n v="1"/>
    <n v="0"/>
    <n v="0"/>
    <n v="0"/>
    <n v="396.64399162474263"/>
    <n v="100.00001033963377"/>
    <n v="50"/>
    <n v="187.97616762370453"/>
    <n v="11.32714840170285"/>
    <n v="6.5335718415372872"/>
    <n v="5.1060187812669255"/>
    <n v="4.5578530171535672"/>
    <n v="5.4705027304200486"/>
    <n v="1"/>
    <n v="1"/>
    <n v="106978.03814614569"/>
    <n v="91673.792481613025"/>
    <n v="11.383457064452525"/>
    <n v="89473.148985281674"/>
    <n v="11.374524099841633"/>
    <n v="87487.021403168852"/>
    <n v="11.343437371595918"/>
    <n v="11.078662453856371"/>
    <n v="11.249626437650759"/>
  </r>
  <r>
    <x v="5"/>
    <x v="133"/>
    <n v="390.15079413731985"/>
    <n v="100.00000516981689"/>
    <n v="50"/>
    <n v="206.77378438607496"/>
    <n v="83573.358579225896"/>
    <n v="746.92458369321162"/>
    <x v="2"/>
    <x v="133"/>
    <n v="17956"/>
    <n v="9.7956795999018222"/>
    <x v="1"/>
    <n v="7"/>
    <n v="0"/>
    <n v="0"/>
    <n v="0"/>
    <n v="0"/>
    <n v="0"/>
    <n v="0"/>
    <n v="1"/>
    <n v="0"/>
    <n v="0"/>
    <n v="0"/>
    <n v="0"/>
    <n v="0"/>
    <n v="0"/>
    <n v="1"/>
    <n v="0"/>
    <n v="0"/>
    <n v="0"/>
    <n v="390.15079413731985"/>
    <n v="100.00000516981689"/>
    <n v="50"/>
    <n v="206.77378438607496"/>
    <n v="11.333480071002411"/>
    <n v="6.5240871686626107"/>
    <n v="5.1060187499369984"/>
    <n v="4.5578530171535672"/>
    <n v="5.5466498677392675"/>
    <n v="1"/>
    <n v="1"/>
    <n v="106953.64783306194"/>
    <n v="91649.695091571324"/>
    <n v="11.383199447187744"/>
    <n v="89531.627599582833"/>
    <n v="11.375451310525865"/>
    <n v="87476.183104181691"/>
    <n v="11.343312609216508"/>
    <n v="11.08143075491858"/>
    <n v="11.25915124585309"/>
  </r>
  <r>
    <x v="5"/>
    <x v="134"/>
    <n v="397.07829719734536"/>
    <n v="100.00000258490844"/>
    <n v="50"/>
    <n v="227.45116282468251"/>
    <n v="84178.763788332668"/>
    <n v="774.52946260693625"/>
    <x v="2"/>
    <x v="134"/>
    <n v="18225"/>
    <n v="9.8105495568768593"/>
    <x v="1"/>
    <n v="7"/>
    <n v="0"/>
    <n v="0"/>
    <n v="0"/>
    <n v="0"/>
    <n v="0"/>
    <n v="0"/>
    <n v="1"/>
    <n v="0"/>
    <n v="0"/>
    <n v="0"/>
    <n v="0"/>
    <n v="0"/>
    <n v="0"/>
    <n v="1"/>
    <n v="0"/>
    <n v="0"/>
    <n v="0"/>
    <n v="397.07829719734536"/>
    <n v="100.00000258490844"/>
    <n v="50"/>
    <n v="227.45116282468251"/>
    <n v="11.340697956879747"/>
    <n v="6.5342030373865772"/>
    <n v="5.106018734272034"/>
    <n v="4.5578530171535672"/>
    <n v="5.6242145858172004"/>
    <n v="1"/>
    <n v="1"/>
    <n v="106929.2575199782"/>
    <n v="91625.597701529623"/>
    <n v="11.382941829922965"/>
    <n v="89591.2849125598"/>
    <n v="11.376395466411786"/>
    <n v="87465.425388088333"/>
    <n v="11.343188774447011"/>
    <n v="11.084781791670029"/>
    <n v="11.269053300553884"/>
  </r>
  <r>
    <x v="5"/>
    <x v="135"/>
    <n v="403.16727675237553"/>
    <n v="100.00000129245421"/>
    <n v="50"/>
    <n v="250.19627910715079"/>
    <n v="85009.290165420593"/>
    <n v="803.36355715198056"/>
    <x v="2"/>
    <x v="135"/>
    <n v="18496"/>
    <n v="9.8253097714721047"/>
    <x v="1"/>
    <n v="8"/>
    <n v="0"/>
    <n v="0"/>
    <n v="0"/>
    <n v="0"/>
    <n v="0"/>
    <n v="0"/>
    <n v="0"/>
    <n v="1"/>
    <n v="0"/>
    <n v="0"/>
    <n v="0"/>
    <n v="0"/>
    <n v="0"/>
    <n v="1"/>
    <n v="0"/>
    <n v="0"/>
    <n v="0"/>
    <n v="403.16727675237553"/>
    <n v="100.00000129245421"/>
    <n v="50"/>
    <n v="250.19627910715079"/>
    <n v="11.350515825563846"/>
    <n v="6.5430107314878185"/>
    <n v="5.1060187264395518"/>
    <n v="4.5578530171535672"/>
    <n v="5.7031146274281657"/>
    <n v="1"/>
    <n v="1"/>
    <n v="109228.43481661269"/>
    <n v="91601.500311487922"/>
    <n v="11.382684212658184"/>
    <n v="89652.120924212591"/>
    <n v="11.377356567499397"/>
    <n v="87454.747065457064"/>
    <n v="11.343065853595578"/>
    <n v="11.088444985761425"/>
    <n v="11.279107945594992"/>
  </r>
  <r>
    <x v="5"/>
    <x v="136"/>
    <n v="408.6816871280389"/>
    <n v="100.00000064622711"/>
    <n v="50"/>
    <n v="70.019627910715087"/>
    <n v="77787.793298598321"/>
    <n v="628.70131568498118"/>
    <x v="2"/>
    <x v="136"/>
    <n v="18769"/>
    <n v="9.8399618516562501"/>
    <x v="1"/>
    <n v="8"/>
    <n v="0"/>
    <n v="0"/>
    <n v="0"/>
    <n v="0"/>
    <n v="0"/>
    <n v="0"/>
    <n v="0"/>
    <n v="1"/>
    <n v="0"/>
    <n v="0"/>
    <n v="0"/>
    <n v="0"/>
    <n v="0"/>
    <n v="1"/>
    <n v="0"/>
    <n v="0"/>
    <n v="0"/>
    <n v="408.6816871280389"/>
    <n v="100.00000064622711"/>
    <n v="50"/>
    <n v="70.019627910715087"/>
    <n v="11.261739799381029"/>
    <n v="6.5509209197370541"/>
    <n v="5.1060187225233111"/>
    <n v="4.5578530171535672"/>
    <n v="4.7843456450294966"/>
    <n v="1"/>
    <n v="1"/>
    <n v="109204.04450352894"/>
    <n v="91577.402921446221"/>
    <n v="11.382426595393405"/>
    <n v="89714.135634541206"/>
    <n v="11.3783346137887"/>
    <n v="87444.146972997973"/>
    <n v="11.342943833271288"/>
    <n v="11.059727318204525"/>
    <n v="11.16512423507249"/>
  </r>
  <r>
    <x v="5"/>
    <x v="137"/>
    <n v="413.80642032501703"/>
    <n v="100.00000032311355"/>
    <n v="50"/>
    <n v="52.001962791071506"/>
    <n v="76137.974550972795"/>
    <n v="615.80838343920209"/>
    <x v="2"/>
    <x v="137"/>
    <n v="19044"/>
    <n v="9.8545073703144102"/>
    <x v="1"/>
    <n v="8"/>
    <n v="0"/>
    <n v="0"/>
    <n v="0"/>
    <n v="0"/>
    <n v="0"/>
    <n v="0"/>
    <n v="0"/>
    <n v="1"/>
    <n v="0"/>
    <n v="0"/>
    <n v="0"/>
    <n v="0"/>
    <n v="0"/>
    <n v="1"/>
    <n v="0"/>
    <n v="0"/>
    <n v="0"/>
    <n v="413.80642032501703"/>
    <n v="100.00000032311355"/>
    <n v="50"/>
    <n v="52.001962791071506"/>
    <n v="11.240302427940588"/>
    <n v="6.5582164570733035"/>
    <n v="5.1060187205651903"/>
    <n v="4.5578530171535672"/>
    <n v="4.6210966479426014"/>
    <n v="1"/>
    <n v="1"/>
    <n v="109179.6541904452"/>
    <n v="91553.30553140452"/>
    <n v="11.382168978128623"/>
    <n v="89777.329043545644"/>
    <n v="11.379329605279695"/>
    <n v="87433.623972802496"/>
    <n v="11.34282270037539"/>
    <n v="11.056867975771009"/>
    <n v="11.145059661627476"/>
  </r>
  <r>
    <x v="5"/>
    <x v="138"/>
    <n v="418.67102595625568"/>
    <n v="100.00000016155678"/>
    <n v="50"/>
    <n v="50.200196279107153"/>
    <n v="75984.110828804522"/>
    <n v="618.87122239691962"/>
    <x v="2"/>
    <x v="138"/>
    <n v="19321"/>
    <n v="9.868947866261383"/>
    <x v="1"/>
    <n v="8"/>
    <n v="0"/>
    <n v="0"/>
    <n v="0"/>
    <n v="0"/>
    <n v="0"/>
    <n v="0"/>
    <n v="0"/>
    <n v="1"/>
    <n v="0"/>
    <n v="0"/>
    <n v="0"/>
    <n v="0"/>
    <n v="0"/>
    <n v="1"/>
    <n v="0"/>
    <n v="0"/>
    <n v="0"/>
    <n v="418.67102595625568"/>
    <n v="100.00000016155678"/>
    <n v="50"/>
    <n v="50.200196279107153"/>
    <n v="11.238279529368652"/>
    <n v="6.5650927819835854"/>
    <n v="5.10601871958613"/>
    <n v="4.5578530171535672"/>
    <n v="4.6032045543157309"/>
    <n v="1"/>
    <n v="1"/>
    <n v="109155.26387736146"/>
    <n v="91529.208141362818"/>
    <n v="11.381911360863844"/>
    <n v="89841.70115122589"/>
    <n v="11.380341541972379"/>
    <n v="87423.176951610338"/>
    <n v="11.342702442092866"/>
    <n v="11.056589804149883"/>
    <n v="11.143061404535899"/>
  </r>
  <r>
    <x v="5"/>
    <x v="139"/>
    <n v="423.36631521541017"/>
    <n v="100.00000008077839"/>
    <n v="50"/>
    <n v="50.020019627910713"/>
    <n v="72914.943607519119"/>
    <n v="623.38633492409929"/>
    <x v="2"/>
    <x v="139"/>
    <n v="19600"/>
    <n v="9.8832848452186077"/>
    <x v="1"/>
    <n v="8"/>
    <n v="0"/>
    <n v="0"/>
    <n v="0"/>
    <n v="0"/>
    <n v="0"/>
    <n v="0"/>
    <n v="0"/>
    <n v="1"/>
    <n v="0"/>
    <n v="0"/>
    <n v="0"/>
    <n v="0"/>
    <n v="0"/>
    <n v="1"/>
    <n v="0"/>
    <n v="0"/>
    <n v="0"/>
    <n v="423.36631521541017"/>
    <n v="100.00000008077839"/>
    <n v="50"/>
    <n v="50.020019627910713"/>
    <n v="11.197048884747094"/>
    <n v="6.5716852262480634"/>
    <n v="5.1060187190965998"/>
    <n v="4.5578530171535672"/>
    <n v="4.6013976111724988"/>
    <n v="1"/>
    <n v="1"/>
    <n v="109130.87356427772"/>
    <n v="91505.110751321132"/>
    <n v="11.381653743599063"/>
    <n v="89907.251957581961"/>
    <n v="11.381370423866754"/>
    <n v="87412.804820102683"/>
    <n v="11.342583045884293"/>
    <n v="11.056566728994003"/>
    <n v="11.143059924913729"/>
  </r>
  <r>
    <x v="5"/>
    <x v="140"/>
    <n v="427.95598366727859"/>
    <n v="100.0000000403892"/>
    <n v="50"/>
    <n v="50.00200196279107"/>
    <n v="72958.355870054613"/>
    <n v="627.95798567045881"/>
    <x v="2"/>
    <x v="140"/>
    <n v="19881"/>
    <n v="9.8975197807563369"/>
    <x v="1"/>
    <n v="9"/>
    <n v="0"/>
    <n v="0"/>
    <n v="0"/>
    <n v="0"/>
    <n v="0"/>
    <n v="0"/>
    <n v="0"/>
    <n v="0"/>
    <n v="1"/>
    <n v="0"/>
    <n v="0"/>
    <n v="0"/>
    <n v="0"/>
    <n v="1"/>
    <n v="0"/>
    <n v="0"/>
    <n v="0"/>
    <n v="427.95598366727859"/>
    <n v="100.0000000403892"/>
    <n v="50"/>
    <n v="50.00200196279107"/>
    <n v="11.197644089818517"/>
    <n v="6.5780876390979515"/>
    <n v="5.1060187188518347"/>
    <n v="4.5578530171535672"/>
    <n v="4.6012167371509065"/>
    <n v="1"/>
    <n v="1"/>
    <n v="99730.632522206419"/>
    <n v="83393.201937173348"/>
    <n v="11.30386941060333"/>
    <n v="89973.981462613854"/>
    <n v="11.38241625096282"/>
    <n v="87402.506512220614"/>
    <n v="11.342464499478"/>
    <n v="11.056567294054769"/>
    <n v="11.143258647614836"/>
  </r>
  <r>
    <x v="5"/>
    <x v="141"/>
    <n v="432.48474721375146"/>
    <n v="100.00000002019459"/>
    <n v="50"/>
    <n v="50.00020019627911"/>
    <n v="73003.035525458166"/>
    <n v="632.48494743022525"/>
    <x v="2"/>
    <x v="141"/>
    <n v="20164"/>
    <n v="9.9116541152025217"/>
    <x v="1"/>
    <n v="9"/>
    <n v="0"/>
    <n v="0"/>
    <n v="0"/>
    <n v="0"/>
    <n v="0"/>
    <n v="0"/>
    <n v="0"/>
    <n v="0"/>
    <n v="1"/>
    <n v="0"/>
    <n v="0"/>
    <n v="0"/>
    <n v="0"/>
    <n v="1"/>
    <n v="0"/>
    <n v="0"/>
    <n v="0"/>
    <n v="432.48474721375146"/>
    <n v="100.00000002019459"/>
    <n v="50"/>
    <n v="50.00020019627911"/>
    <n v="11.198256301806522"/>
    <n v="6.5843651665718959"/>
    <n v="5.1060187187294526"/>
    <n v="4.5578530171535672"/>
    <n v="4.6011986479492695"/>
    <n v="1"/>
    <n v="1"/>
    <n v="99706.242209122676"/>
    <n v="83369.104547131632"/>
    <n v="11.303611793338549"/>
    <n v="90041.889666321571"/>
    <n v="11.383479023260577"/>
    <n v="87392.280984507524"/>
    <n v="11.342346790862495"/>
    <n v="11.056569161988428"/>
    <n v="11.143476326792916"/>
  </r>
  <r>
    <x v="5"/>
    <x v="142"/>
    <n v="436.984037282749"/>
    <n v="100.0000000100973"/>
    <n v="50"/>
    <n v="50.000020019627911"/>
    <n v="73047.495801958081"/>
    <n v="636.98405731247419"/>
    <x v="2"/>
    <x v="142"/>
    <n v="20449"/>
    <n v="9.9256892605198139"/>
    <x v="1"/>
    <n v="9"/>
    <n v="0"/>
    <n v="0"/>
    <n v="0"/>
    <n v="0"/>
    <n v="0"/>
    <n v="0"/>
    <n v="0"/>
    <n v="0"/>
    <n v="1"/>
    <n v="0"/>
    <n v="0"/>
    <n v="0"/>
    <n v="0"/>
    <n v="1"/>
    <n v="0"/>
    <n v="0"/>
    <n v="0"/>
    <n v="436.984037282749"/>
    <n v="100.0000000100973"/>
    <n v="50"/>
    <n v="50.000020019627911"/>
    <n v="11.198865135988351"/>
    <n v="6.5905630582844648"/>
    <n v="5.1060187186682615"/>
    <n v="4.5578530171535672"/>
    <n v="4.6011968390111084"/>
    <n v="1"/>
    <n v="1"/>
    <n v="99681.851896038934"/>
    <n v="83345.007157089945"/>
    <n v="11.303354176073769"/>
    <n v="90110.976568705097"/>
    <n v="11.384558740760024"/>
    <n v="87382.127215474728"/>
    <n v="11.342229908279165"/>
    <n v="11.056570667332295"/>
    <n v="11.143695213212872"/>
  </r>
  <r>
    <x v="5"/>
    <x v="143"/>
    <n v="441.4759874733785"/>
    <n v="100.00000000504865"/>
    <n v="50"/>
    <n v="50.000002001962791"/>
    <n v="73091.694412242723"/>
    <n v="641.4759894803899"/>
    <x v="2"/>
    <x v="143"/>
    <n v="20736"/>
    <n v="9.9396265991520014"/>
    <x v="1"/>
    <n v="9"/>
    <n v="0"/>
    <n v="0"/>
    <n v="0"/>
    <n v="0"/>
    <n v="0"/>
    <n v="0"/>
    <n v="0"/>
    <n v="0"/>
    <n v="1"/>
    <n v="0"/>
    <n v="0"/>
    <n v="0"/>
    <n v="0"/>
    <n v="1"/>
    <n v="0"/>
    <n v="0"/>
    <n v="0"/>
    <n v="441.4759874733785"/>
    <n v="100.00000000504865"/>
    <n v="50"/>
    <n v="50.000002001962791"/>
    <n v="11.199470019751118"/>
    <n v="6.5967127548703699"/>
    <n v="5.1060187186376655"/>
    <n v="4.5578530171535672"/>
    <n v="4.6011966581171118"/>
    <n v="1"/>
    <n v="1"/>
    <n v="99657.461582955191"/>
    <n v="83320.909767048244"/>
    <n v="11.303096558808988"/>
    <n v="90181.242169764446"/>
    <n v="11.385655403461163"/>
    <n v="87372.044204988968"/>
    <n v="11.342113840215228"/>
    <n v="11.056572043829762"/>
    <n v="11.14391380776499"/>
  </r>
  <r>
    <x v="5"/>
    <x v="144"/>
    <n v="445.97622422057373"/>
    <n v="100.00000000252433"/>
    <n v="50"/>
    <n v="50.000000200196283"/>
    <n v="65437.205799761345"/>
    <n v="645.9762244232943"/>
    <x v="2"/>
    <x v="144"/>
    <n v="21025"/>
    <n v="9.9534674848411484"/>
    <x v="1"/>
    <n v="10"/>
    <n v="0"/>
    <n v="0"/>
    <n v="0"/>
    <n v="0"/>
    <n v="0"/>
    <n v="0"/>
    <n v="0"/>
    <n v="0"/>
    <n v="0"/>
    <n v="1"/>
    <n v="0"/>
    <n v="0"/>
    <n v="0"/>
    <n v="1"/>
    <n v="0"/>
    <n v="0"/>
    <n v="0"/>
    <n v="445.97622422057373"/>
    <n v="100.00000000252433"/>
    <n v="50"/>
    <n v="50.000000200196283"/>
    <n v="11.088846271706112"/>
    <n v="6.6028361046280111"/>
    <n v="5.1060187186223676"/>
    <n v="4.5578530171535672"/>
    <n v="4.6011966400277107"/>
    <n v="1"/>
    <n v="1"/>
    <n v="86180.412425779417"/>
    <n v="69844.544096970596"/>
    <n v="11.15792344683463"/>
    <n v="73360.447050279545"/>
    <n v="11.208285457712639"/>
    <n v="70492.47660259463"/>
    <n v="11.1638066446589"/>
    <n v="11.056573597582293"/>
    <n v="11.144132152357148"/>
  </r>
  <r>
    <x v="5"/>
    <x v="145"/>
    <n v="450.49582027350243"/>
    <n v="100.00000000126217"/>
    <n v="50"/>
    <n v="50.000000020019627"/>
    <n v="65481.077910547938"/>
    <n v="650.49582029478415"/>
    <x v="2"/>
    <x v="145"/>
    <n v="21316"/>
    <n v="9.9672132434166727"/>
    <x v="1"/>
    <n v="10"/>
    <n v="0"/>
    <n v="0"/>
    <n v="0"/>
    <n v="0"/>
    <n v="0"/>
    <n v="0"/>
    <n v="0"/>
    <n v="0"/>
    <n v="0"/>
    <n v="1"/>
    <n v="0"/>
    <n v="0"/>
    <n v="0"/>
    <n v="1"/>
    <n v="0"/>
    <n v="0"/>
    <n v="0"/>
    <n v="450.49582027350243"/>
    <n v="100.00000000126217"/>
    <n v="50"/>
    <n v="50.000000020019627"/>
    <n v="11.089516493025632"/>
    <n v="6.6089482885710025"/>
    <n v="5.1060187186147186"/>
    <n v="4.5578530171535672"/>
    <n v="4.601196638218771"/>
    <n v="1"/>
    <n v="1"/>
    <n v="86156.022112695675"/>
    <n v="69820.446706928895"/>
    <n v="11.157665829569849"/>
    <n v="73433.070048690541"/>
    <n v="11.20941601081716"/>
    <n v="70482.532191289909"/>
    <n v="11.163692172044916"/>
    <n v="11.056575559658587"/>
    <n v="11.14435038446242"/>
  </r>
  <r>
    <x v="5"/>
    <x v="146"/>
    <n v="455.04266214374354"/>
    <n v="100.00000000063108"/>
    <n v="50"/>
    <n v="50.000000002001961"/>
    <n v="65524.856877160644"/>
    <n v="655.04266214637653"/>
    <x v="2"/>
    <x v="146"/>
    <n v="21609"/>
    <n v="9.980865173557472"/>
    <x v="1"/>
    <n v="10"/>
    <n v="0"/>
    <n v="0"/>
    <n v="0"/>
    <n v="0"/>
    <n v="0"/>
    <n v="0"/>
    <n v="0"/>
    <n v="0"/>
    <n v="0"/>
    <n v="1"/>
    <n v="0"/>
    <n v="0"/>
    <n v="0"/>
    <n v="1"/>
    <n v="0"/>
    <n v="0"/>
    <n v="0"/>
    <n v="455.04266214374354"/>
    <n v="100.00000000063108"/>
    <n v="50"/>
    <n v="50.000000002001961"/>
    <n v="11.090184843941387"/>
    <n v="6.6150598515680166"/>
    <n v="5.1060187186108941"/>
    <n v="4.5578530171535672"/>
    <n v="4.6011966380378766"/>
    <n v="1"/>
    <n v="1"/>
    <n v="86131.631799611932"/>
    <n v="69796.349316887208"/>
    <n v="11.15740821230507"/>
    <n v="73506.871745777345"/>
    <n v="11.210563509123372"/>
    <n v="70472.65566045478"/>
    <n v="11.16357848082005"/>
    <n v="11.056578096061523"/>
    <n v="11.144568610402136"/>
  </r>
  <r>
    <x v="5"/>
    <x v="147"/>
    <n v="459.62240733243527"/>
    <n v="100.00000000031554"/>
    <n v="50"/>
    <n v="50.000000000200195"/>
    <n v="65568.571289704632"/>
    <n v="659.62240733295096"/>
    <x v="2"/>
    <x v="147"/>
    <n v="21904"/>
    <n v="9.9944245475282294"/>
    <x v="1"/>
    <n v="10"/>
    <n v="0"/>
    <n v="0"/>
    <n v="0"/>
    <n v="0"/>
    <n v="0"/>
    <n v="0"/>
    <n v="0"/>
    <n v="0"/>
    <n v="0"/>
    <n v="1"/>
    <n v="0"/>
    <n v="0"/>
    <n v="0"/>
    <n v="1"/>
    <n v="0"/>
    <n v="0"/>
    <n v="0"/>
    <n v="459.62240733243527"/>
    <n v="100.00000000031554"/>
    <n v="50"/>
    <n v="50.000000000200195"/>
    <n v="11.090851763935403"/>
    <n v="6.6211781137409895"/>
    <n v="5.1060187186089818"/>
    <n v="4.5578530171535672"/>
    <n v="4.6011966380197871"/>
    <n v="1"/>
    <n v="1"/>
    <n v="86107.24148652819"/>
    <n v="69772.251926845493"/>
    <n v="11.157150595040289"/>
    <n v="73581.852141539974"/>
    <n v="11.211727952631271"/>
    <n v="70462.846089665443"/>
    <n v="11.163465560389076"/>
    <n v="11.056581326019367"/>
    <n v="11.144786905065683"/>
  </r>
  <r>
    <x v="5"/>
    <x v="148"/>
    <n v="464.23915440283758"/>
    <n v="100.00000000015777"/>
    <n v="50"/>
    <n v="50.000000000020023"/>
    <n v="64579.585809215823"/>
    <n v="664.23915440301539"/>
    <x v="2"/>
    <x v="148"/>
    <n v="22201"/>
    <n v="10.007892611890918"/>
    <x v="1"/>
    <n v="11"/>
    <n v="0"/>
    <n v="0"/>
    <n v="0"/>
    <n v="0"/>
    <n v="0"/>
    <n v="0"/>
    <n v="0"/>
    <n v="0"/>
    <n v="0"/>
    <n v="0"/>
    <n v="1"/>
    <n v="0"/>
    <n v="0"/>
    <n v="1"/>
    <n v="0"/>
    <n v="0"/>
    <n v="0"/>
    <n v="464.23915440283758"/>
    <n v="100.00000000015777"/>
    <n v="50"/>
    <n v="50.000000000020023"/>
    <n v="11.075653630684016"/>
    <n v="6.6273081516881458"/>
    <n v="5.1060187186080261"/>
    <n v="4.5578530171535672"/>
    <n v="4.6011966380179778"/>
    <n v="1"/>
    <n v="1"/>
    <n v="106587.79313680579"/>
    <n v="91288.234240945836"/>
    <n v="11.379335188216043"/>
    <n v="90550.250655198499"/>
    <n v="11.391392894992217"/>
    <n v="87322.656948179589"/>
    <n v="11.341545331108831"/>
    <n v="11.0565853359213"/>
    <n v="11.145005320497942"/>
  </r>
  <r>
    <x v="5"/>
    <x v="149"/>
    <n v="468.89591204482059"/>
    <n v="100.00000000007888"/>
    <n v="50"/>
    <n v="50.000000000002004"/>
    <n v="64623.22448393947"/>
    <n v="668.89591204490148"/>
    <x v="2"/>
    <x v="149"/>
    <n v="22500"/>
    <n v="10.021270588192511"/>
    <x v="1"/>
    <n v="11"/>
    <n v="0"/>
    <n v="0"/>
    <n v="0"/>
    <n v="0"/>
    <n v="0"/>
    <n v="0"/>
    <n v="0"/>
    <n v="0"/>
    <n v="0"/>
    <n v="0"/>
    <n v="1"/>
    <n v="0"/>
    <n v="0"/>
    <n v="1"/>
    <n v="0"/>
    <n v="0"/>
    <n v="0"/>
    <n v="468.89591204482059"/>
    <n v="100.00000000007888"/>
    <n v="50"/>
    <n v="50.000000000002004"/>
    <n v="11.076329137296977"/>
    <n v="6.633453480866959"/>
    <n v="5.1060187186075474"/>
    <n v="4.5578530171535672"/>
    <n v="4.6011966380177975"/>
    <n v="1"/>
    <n v="1"/>
    <n v="106563.40282372205"/>
    <n v="91264.136850904135"/>
    <n v="11.379077570951264"/>
    <n v="90627.588448312774"/>
    <n v="11.3925912289035"/>
    <n v="87312.978610091755"/>
    <n v="11.341433921330413"/>
    <n v="11.056590189185719"/>
    <n v="11.1452238927499"/>
  </r>
  <r>
    <x v="5"/>
    <x v="150"/>
    <n v="473.59492743383703"/>
    <n v="100.00000000003945"/>
    <n v="50"/>
    <n v="50.000000000000199"/>
    <n v="64666.841673355179"/>
    <n v="673.59492743387671"/>
    <x v="2"/>
    <x v="150"/>
    <n v="22801"/>
    <n v="10.034559673629849"/>
    <x v="1"/>
    <n v="11"/>
    <n v="0"/>
    <n v="0"/>
    <n v="0"/>
    <n v="0"/>
    <n v="0"/>
    <n v="0"/>
    <n v="0"/>
    <n v="0"/>
    <n v="0"/>
    <n v="0"/>
    <n v="1"/>
    <n v="0"/>
    <n v="0"/>
    <n v="1"/>
    <n v="0"/>
    <n v="0"/>
    <n v="0"/>
    <n v="473.59492743383703"/>
    <n v="100.00000000003945"/>
    <n v="50"/>
    <n v="50.000000000000199"/>
    <n v="11.07700385566269"/>
    <n v="6.6396165302566938"/>
    <n v="5.1060187186073085"/>
    <n v="4.5578530171535672"/>
    <n v="4.6011966380177789"/>
    <n v="1"/>
    <n v="1"/>
    <n v="106539.01251063831"/>
    <n v="91240.039460862434"/>
    <n v="11.378819953686483"/>
    <n v="90706.104940102858"/>
    <n v="11.393806508016473"/>
    <n v="87303.36458037296"/>
    <n v="11.341323251821771"/>
    <n v="11.056595933179663"/>
    <n v="11.145442646731803"/>
  </r>
  <r>
    <x v="5"/>
    <x v="151"/>
    <n v="478.3379160961731"/>
    <n v="100.00000000001972"/>
    <n v="50"/>
    <n v="50.000000000000021"/>
    <n v="64710.443972615831"/>
    <n v="678.33791609619288"/>
    <x v="2"/>
    <x v="151"/>
    <n v="23104"/>
    <n v="10.047761041692553"/>
    <x v="1"/>
    <n v="11"/>
    <n v="0"/>
    <n v="0"/>
    <n v="0"/>
    <n v="0"/>
    <n v="0"/>
    <n v="0"/>
    <n v="0"/>
    <n v="0"/>
    <n v="0"/>
    <n v="0"/>
    <n v="1"/>
    <n v="0"/>
    <n v="0"/>
    <n v="1"/>
    <n v="0"/>
    <n v="0"/>
    <n v="0"/>
    <n v="478.3379160961731"/>
    <n v="100.00000000001972"/>
    <n v="50"/>
    <n v="50.000000000000021"/>
    <n v="11.077677888986141"/>
    <n v="6.6457989725806419"/>
    <n v="5.1060187186071895"/>
    <n v="4.5578530171535672"/>
    <n v="4.6011966380177771"/>
    <n v="1"/>
    <n v="1"/>
    <n v="106514.62219755456"/>
    <n v="91215.942070820733"/>
    <n v="11.378562336421703"/>
    <n v="90785.800130568765"/>
    <n v="11.395038732331138"/>
    <n v="87293.814010058544"/>
    <n v="11.341213312810256"/>
    <n v="11.05660260406383"/>
    <n v="11.145661599598268"/>
  </r>
  <r>
    <x v="5"/>
    <x v="152"/>
    <n v="483.12622282873326"/>
    <n v="100.00000000000986"/>
    <n v="50"/>
    <n v="50"/>
    <n v="64739.67702007755"/>
    <n v="683.12622282874315"/>
    <x v="2"/>
    <x v="152"/>
    <n v="23409"/>
    <n v="10.060875842784871"/>
    <x v="1"/>
    <n v="11"/>
    <n v="0"/>
    <n v="0"/>
    <n v="0"/>
    <n v="0"/>
    <n v="0"/>
    <n v="0"/>
    <n v="0"/>
    <n v="0"/>
    <n v="0"/>
    <n v="0"/>
    <n v="1"/>
    <n v="0"/>
    <n v="0"/>
    <n v="1"/>
    <n v="0"/>
    <n v="0"/>
    <n v="0"/>
    <n v="483.12622282873326"/>
    <n v="100.00000000000986"/>
    <n v="50"/>
    <n v="50"/>
    <n v="11.078129538590398"/>
    <n v="6.6520019540639659"/>
    <n v="5.10601871860713"/>
    <n v="4.5578530171535672"/>
    <n v="4.6011966380177771"/>
    <n v="1"/>
    <n v="1"/>
    <n v="106490.23188447082"/>
    <n v="91191.844680779031"/>
    <n v="11.378304719156922"/>
    <n v="90866.674019710495"/>
    <n v="11.396287901847494"/>
    <n v="87284.326066885013"/>
    <n v="11.341104094715476"/>
    <n v="11.056610230184509"/>
    <n v="11.145880763104421"/>
  </r>
  <r>
    <x v="5"/>
    <x v="153"/>
    <n v="487.96093435713954"/>
    <n v="100.00000000000493"/>
    <n v="50"/>
    <n v="50"/>
    <n v="64783.261847698363"/>
    <n v="687.96093435714442"/>
    <x v="2"/>
    <x v="153"/>
    <n v="23716"/>
    <n v="10.073905204827259"/>
    <x v="1"/>
    <n v="12"/>
    <n v="0"/>
    <n v="0"/>
    <n v="0"/>
    <n v="0"/>
    <n v="0"/>
    <n v="0"/>
    <n v="0"/>
    <n v="0"/>
    <n v="0"/>
    <n v="0"/>
    <n v="0"/>
    <n v="1"/>
    <n v="0"/>
    <n v="1"/>
    <n v="0"/>
    <n v="0"/>
    <n v="0"/>
    <n v="487.96093435713954"/>
    <n v="100.00000000000493"/>
    <n v="50"/>
    <n v="50"/>
    <n v="11.07880254415446"/>
    <n v="6.6582262543020176"/>
    <n v="5.1060187186070998"/>
    <n v="4.5578530171535672"/>
    <n v="4.6011966380177771"/>
    <n v="0"/>
    <n v="2"/>
    <n v="81529.64875390938"/>
    <n v="65192.999296988455"/>
    <n v="11.107772253194403"/>
    <n v="69518.096415599022"/>
    <n v="11.169773532351657"/>
    <n v="65957.654386239272"/>
    <n v="11.115051804206571"/>
    <n v="11.108762192260084"/>
    <n v="11.120183268687455"/>
  </r>
  <r>
    <x v="5"/>
    <x v="154"/>
    <n v="492.84295821079411"/>
    <n v="100.00000000000247"/>
    <n v="50"/>
    <n v="50"/>
    <n v="64826.841718529271"/>
    <n v="692.84295821079661"/>
    <x v="2"/>
    <x v="154"/>
    <n v="24025"/>
    <n v="10.086850233838494"/>
    <x v="1"/>
    <n v="12"/>
    <n v="0"/>
    <n v="0"/>
    <n v="0"/>
    <n v="0"/>
    <n v="0"/>
    <n v="0"/>
    <n v="0"/>
    <n v="0"/>
    <n v="0"/>
    <n v="0"/>
    <n v="0"/>
    <n v="1"/>
    <n v="0"/>
    <n v="1"/>
    <n v="0"/>
    <n v="0"/>
    <n v="0"/>
    <n v="492.84295821079411"/>
    <n v="100.00000000000247"/>
    <n v="50"/>
    <n v="50"/>
    <n v="11.079475020624646"/>
    <n v="6.6644723975033484"/>
    <n v="5.1060187186070847"/>
    <n v="4.5578530171535672"/>
    <n v="4.6011966380177771"/>
    <n v="0"/>
    <n v="2"/>
    <n v="81505.258440825637"/>
    <n v="65168.901906946761"/>
    <n v="11.107514635929624"/>
    <n v="69601.327702092385"/>
    <n v="11.171056592271393"/>
    <n v="65948.289265199797"/>
    <n v="11.114943999948197"/>
    <n v="11.108771793796205"/>
    <n v="11.120402874839314"/>
  </r>
  <r>
    <x v="5"/>
    <x v="155"/>
    <n v="497.77307794996022"/>
    <n v="100.29893241231545"/>
    <n v="50.269039171082795"/>
    <n v="50"/>
    <n v="64919.131372270422"/>
    <n v="698.3410495333585"/>
    <x v="2"/>
    <x v="155"/>
    <n v="24336"/>
    <n v="10.099712014499074"/>
    <x v="1"/>
    <n v="12"/>
    <n v="0"/>
    <n v="0"/>
    <n v="0"/>
    <n v="0"/>
    <n v="0"/>
    <n v="0"/>
    <n v="0"/>
    <n v="0"/>
    <n v="0"/>
    <n v="0"/>
    <n v="0"/>
    <n v="1"/>
    <n v="0"/>
    <n v="1"/>
    <n v="0"/>
    <n v="0"/>
    <n v="0"/>
    <n v="497.77307794996022"/>
    <n v="100.29893241231545"/>
    <n v="50.269039171082795"/>
    <n v="50"/>
    <n v="11.080897641567827"/>
    <n v="6.6707407298994648"/>
    <n v="5.1078286585734567"/>
    <n v="4.5606697995728256"/>
    <n v="4.6011966380177771"/>
    <n v="0"/>
    <n v="2"/>
    <n v="81480.86812774188"/>
    <n v="65144.80451690506"/>
    <n v="11.107257018664843"/>
    <n v="69685.737687261571"/>
    <n v="11.17235659739282"/>
    <n v="65938.984370435559"/>
    <n v="11.11483688896959"/>
    <n v="11.108842682942351"/>
    <n v="11.120946402009073"/>
  </r>
  <r>
    <x v="5"/>
    <x v="156"/>
    <n v="502.7519918394006"/>
    <n v="100.95138794259509"/>
    <n v="50.748633479901905"/>
    <n v="50"/>
    <n v="65053.707332149686"/>
    <n v="704.45201326189749"/>
    <x v="2"/>
    <x v="156"/>
    <n v="24649"/>
    <n v="10.112491610696615"/>
    <x v="1"/>
    <n v="12"/>
    <n v="0"/>
    <n v="0"/>
    <n v="0"/>
    <n v="0"/>
    <n v="0"/>
    <n v="0"/>
    <n v="0"/>
    <n v="0"/>
    <n v="0"/>
    <n v="0"/>
    <n v="0"/>
    <n v="1"/>
    <n v="0"/>
    <n v="1"/>
    <n v="0"/>
    <n v="0"/>
    <n v="0"/>
    <n v="502.7519918394006"/>
    <n v="100.95138794259509"/>
    <n v="50.748633479901905"/>
    <n v="50"/>
    <n v="11.082968474355862"/>
    <n v="6.6770314736125247"/>
    <n v="5.1117677265650334"/>
    <n v="4.5656714547198698"/>
    <n v="4.6011966380177771"/>
    <n v="0"/>
    <n v="2"/>
    <n v="81456.477814658138"/>
    <n v="65120.707126863359"/>
    <n v="11.106999401400063"/>
    <n v="69771.326371106581"/>
    <n v="11.173673547715939"/>
    <n v="65929.738932273787"/>
    <n v="11.114730462410854"/>
    <n v="11.108976381329716"/>
    <n v="11.12177327148285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x v="0"/>
    <n v="2025"/>
    <n v="400"/>
    <n v="200"/>
    <n v="123.49200159860436"/>
    <n v="94403.309523436968"/>
    <n v="2748.4920015986045"/>
    <n v="2022"/>
    <n v="1"/>
    <n v="1"/>
    <n v="0"/>
    <x v="0"/>
    <n v="1"/>
    <n v="1"/>
    <n v="0"/>
    <n v="0"/>
    <n v="0"/>
    <n v="0"/>
    <n v="0"/>
    <n v="0"/>
    <n v="0"/>
    <n v="0"/>
    <n v="0"/>
    <n v="0"/>
    <n v="0"/>
    <n v="0"/>
    <n v="0"/>
    <n v="1"/>
    <n v="0"/>
    <n v="0"/>
    <n v="2025"/>
    <n v="400"/>
    <n v="200"/>
    <n v="123.49200159860436"/>
    <n v="11.455331410030041"/>
    <n v="7.7476860968213837"/>
    <n v="6.1420633962585773"/>
    <n v="5.5028018506766125"/>
    <n v="5.1538430910149202"/>
    <n v="0"/>
    <n v="1"/>
  </r>
  <r>
    <x v="0"/>
    <x v="1"/>
    <n v="2055.375"/>
    <n v="410"/>
    <n v="209"/>
    <n v="152.75714323096727"/>
    <n v="96073.234733200734"/>
    <n v="2827.1321432309674"/>
    <n v="2022"/>
    <n v="2"/>
    <n v="4"/>
    <n v="1.3862943611198906"/>
    <x v="0"/>
    <n v="1"/>
    <n v="1"/>
    <n v="0"/>
    <n v="0"/>
    <n v="0"/>
    <n v="0"/>
    <n v="0"/>
    <n v="0"/>
    <n v="0"/>
    <n v="0"/>
    <n v="0"/>
    <n v="0"/>
    <n v="0"/>
    <n v="0"/>
    <n v="0"/>
    <n v="1"/>
    <n v="0"/>
    <n v="0"/>
    <n v="2055.375"/>
    <n v="410"/>
    <n v="209"/>
    <n v="152.75714323096727"/>
    <n v="11.472866041422982"/>
    <n v="7.7607149656748389"/>
    <n v="6.1633402475407975"/>
    <n v="5.5388232519403564"/>
    <n v="5.3100511400003345"/>
    <n v="0"/>
    <n v="1"/>
  </r>
  <r>
    <x v="0"/>
    <x v="2"/>
    <n v="2108.53125"/>
    <n v="425.5"/>
    <n v="219.35000000000002"/>
    <n v="139.12510786085346"/>
    <n v="96098.150449967594"/>
    <n v="2892.5063578608533"/>
    <n v="2022"/>
    <n v="3"/>
    <n v="9"/>
    <n v="2.1972245773362196"/>
    <x v="0"/>
    <n v="1"/>
    <n v="1"/>
    <n v="0"/>
    <n v="0"/>
    <n v="0"/>
    <n v="0"/>
    <n v="0"/>
    <n v="0"/>
    <n v="0"/>
    <n v="0"/>
    <n v="0"/>
    <n v="0"/>
    <n v="0"/>
    <n v="0"/>
    <n v="0"/>
    <n v="1"/>
    <n v="0"/>
    <n v="0"/>
    <n v="2108.53125"/>
    <n v="425.5"/>
    <n v="219.35000000000002"/>
    <n v="139.12510786085346"/>
    <n v="11.473125348675023"/>
    <n v="7.783114835814259"/>
    <n v="6.1954499184963101"/>
    <n v="5.5787047115986406"/>
    <n v="5.2403096941080092"/>
    <n v="0"/>
    <n v="1"/>
  </r>
  <r>
    <x v="0"/>
    <x v="3"/>
    <n v="2179.2290624999996"/>
    <n v="444.27499999999998"/>
    <n v="230.3075"/>
    <n v="138.71921863389531"/>
    <n v="96684.371666858278"/>
    <n v="2992.5307811338948"/>
    <n v="2022"/>
    <n v="4"/>
    <n v="16"/>
    <n v="2.7725887222397811"/>
    <x v="0"/>
    <n v="1"/>
    <n v="1"/>
    <n v="0"/>
    <n v="0"/>
    <n v="0"/>
    <n v="0"/>
    <n v="0"/>
    <n v="0"/>
    <n v="0"/>
    <n v="0"/>
    <n v="0"/>
    <n v="0"/>
    <n v="0"/>
    <n v="0"/>
    <n v="0"/>
    <n v="1"/>
    <n v="0"/>
    <n v="0"/>
    <n v="2179.2290624999996"/>
    <n v="444.27499999999998"/>
    <n v="230.3075"/>
    <n v="138.71921863389531"/>
    <n v="11.479207051698081"/>
    <n v="7.8121498486955696"/>
    <n v="6.2330118768425384"/>
    <n v="5.619262478429893"/>
    <n v="5.2381567271342808"/>
    <n v="0"/>
    <n v="1"/>
  </r>
  <r>
    <x v="0"/>
    <x v="4"/>
    <n v="2263.8803906249996"/>
    <n v="465.23874999999998"/>
    <n v="241.82187500000001"/>
    <n v="153.60005995965108"/>
    <n v="97892.974544722849"/>
    <n v="3124.5410755846506"/>
    <n v="2022"/>
    <n v="5"/>
    <n v="25"/>
    <n v="3.2188758248682006"/>
    <x v="0"/>
    <n v="1"/>
    <n v="1"/>
    <n v="0"/>
    <n v="0"/>
    <n v="0"/>
    <n v="0"/>
    <n v="0"/>
    <n v="0"/>
    <n v="0"/>
    <n v="0"/>
    <n v="0"/>
    <n v="0"/>
    <n v="0"/>
    <n v="0"/>
    <n v="0"/>
    <n v="1"/>
    <n v="0"/>
    <n v="0"/>
    <n v="2263.8803906249996"/>
    <n v="465.23874999999998"/>
    <n v="241.82187500000001"/>
    <n v="153.60005995965108"/>
    <n v="11.491630064398398"/>
    <n v="7.845841600560056"/>
    <n v="6.2733501697173386"/>
    <n v="5.6601800867506178"/>
    <n v="5.3142079083330414"/>
    <n v="0"/>
    <n v="1"/>
  </r>
  <r>
    <x v="0"/>
    <x v="5"/>
    <n v="2360.0573226562497"/>
    <n v="487.87568750000003"/>
    <n v="253.91286875"/>
    <n v="180.3650507049467"/>
    <n v="99097.405557212362"/>
    <n v="3282.2109296111962"/>
    <n v="2022"/>
    <n v="6"/>
    <n v="36"/>
    <n v="3.5835189384561099"/>
    <x v="0"/>
    <n v="2"/>
    <n v="0"/>
    <n v="1"/>
    <n v="0"/>
    <n v="0"/>
    <n v="0"/>
    <n v="0"/>
    <n v="0"/>
    <n v="0"/>
    <n v="0"/>
    <n v="0"/>
    <n v="0"/>
    <n v="0"/>
    <n v="0"/>
    <n v="0"/>
    <n v="1"/>
    <n v="0"/>
    <n v="0"/>
    <n v="2360.0573226562497"/>
    <n v="487.87568750000003"/>
    <n v="253.91286875"/>
    <n v="180.3650507049467"/>
    <n v="11.503858539927064"/>
    <n v="7.8827918066504825"/>
    <n v="6.3151550393702678"/>
    <n v="5.7014175224553352"/>
    <n v="5.4379422748278534"/>
    <n v="0"/>
    <n v="1"/>
  </r>
  <r>
    <x v="0"/>
    <x v="6"/>
    <n v="2466.1482275390622"/>
    <n v="511.95697187500008"/>
    <n v="266.60850218750005"/>
    <n v="155.09789426811261"/>
    <n v="98883.708878270336"/>
    <n v="3399.8115958696749"/>
    <n v="2022"/>
    <n v="7"/>
    <n v="49"/>
    <n v="3.8918202981106265"/>
    <x v="0"/>
    <n v="2"/>
    <n v="0"/>
    <n v="1"/>
    <n v="0"/>
    <n v="0"/>
    <n v="0"/>
    <n v="0"/>
    <n v="0"/>
    <n v="0"/>
    <n v="0"/>
    <n v="0"/>
    <n v="0"/>
    <n v="0"/>
    <n v="0"/>
    <n v="0"/>
    <n v="1"/>
    <n v="0"/>
    <n v="0"/>
    <n v="2466.1482275390622"/>
    <n v="511.95697187500008"/>
    <n v="266.60850218750005"/>
    <n v="155.09789426811261"/>
    <n v="11.501699780870261"/>
    <n v="7.9220271508651363"/>
    <n v="6.3577886388902281"/>
    <n v="5.7429614756129679"/>
    <n v="5.321551979605891"/>
    <n v="0"/>
    <n v="1"/>
  </r>
  <r>
    <x v="0"/>
    <x v="7"/>
    <n v="2581.1172660410152"/>
    <n v="537.39857046875011"/>
    <n v="279.93892629687508"/>
    <n v="203.85298801788755"/>
    <n v="101098.12342256593"/>
    <n v="3602.3077508245283"/>
    <n v="2022"/>
    <n v="8"/>
    <n v="64"/>
    <n v="4.1588830833596715"/>
    <x v="0"/>
    <n v="2"/>
    <n v="0"/>
    <n v="1"/>
    <n v="0"/>
    <n v="0"/>
    <n v="0"/>
    <n v="0"/>
    <n v="0"/>
    <n v="0"/>
    <n v="0"/>
    <n v="0"/>
    <n v="0"/>
    <n v="0"/>
    <n v="0"/>
    <n v="0"/>
    <n v="1"/>
    <n v="0"/>
    <n v="0"/>
    <n v="2581.1172660410152"/>
    <n v="537.39857046875011"/>
    <n v="279.93892629687508"/>
    <n v="203.85298801788755"/>
    <n v="11.523846843239518"/>
    <n v="7.9628767361634587"/>
    <n v="6.4009393660502161"/>
    <n v="5.7848013524144468"/>
    <n v="5.535191901470232"/>
    <n v="0"/>
    <n v="1"/>
  </r>
  <r>
    <x v="0"/>
    <x v="8"/>
    <n v="2704.3362683305659"/>
    <n v="564.19037399218757"/>
    <n v="293.9358725117188"/>
    <n v="217.17694859723818"/>
    <n v="102116.01680040421"/>
    <n v="3779.6394634317103"/>
    <n v="2022"/>
    <n v="9"/>
    <n v="81"/>
    <n v="4.3944491546724391"/>
    <x v="0"/>
    <n v="2"/>
    <n v="0"/>
    <n v="1"/>
    <n v="0"/>
    <n v="0"/>
    <n v="0"/>
    <n v="0"/>
    <n v="0"/>
    <n v="0"/>
    <n v="0"/>
    <n v="0"/>
    <n v="0"/>
    <n v="0"/>
    <n v="0"/>
    <n v="0"/>
    <n v="1"/>
    <n v="0"/>
    <n v="0"/>
    <n v="2704.3362683305659"/>
    <n v="564.19037399218757"/>
    <n v="293.9358725117188"/>
    <n v="217.17694859723818"/>
    <n v="11.533864865506612"/>
    <n v="8.0048807960803554"/>
    <n v="6.4444530806033153"/>
    <n v="5.8269269826850101"/>
    <n v="5.586425781389635"/>
    <n v="0"/>
    <n v="1"/>
  </r>
  <r>
    <x v="0"/>
    <x v="9"/>
    <n v="2835.4672790383447"/>
    <n v="592.36083019179705"/>
    <n v="308.63266612730479"/>
    <n v="223.61963335670876"/>
    <n v="102941.19377497066"/>
    <n v="3960.0804087141551"/>
    <n v="2022"/>
    <n v="10"/>
    <n v="100"/>
    <n v="4.6051701859880918"/>
    <x v="0"/>
    <n v="3"/>
    <n v="0"/>
    <n v="0"/>
    <n v="1"/>
    <n v="0"/>
    <n v="0"/>
    <n v="0"/>
    <n v="0"/>
    <n v="0"/>
    <n v="0"/>
    <n v="0"/>
    <n v="0"/>
    <n v="0"/>
    <n v="0"/>
    <n v="0"/>
    <n v="1"/>
    <n v="0"/>
    <n v="0"/>
    <n v="2835.4672790383447"/>
    <n v="592.36083019179705"/>
    <n v="308.63266612730479"/>
    <n v="223.61963335670876"/>
    <n v="11.541913169943182"/>
    <n v="8.0477251019722669"/>
    <n v="6.4882514617367306"/>
    <n v="5.8693284098295955"/>
    <n v="5.6102885566699063"/>
    <n v="0"/>
    <n v="1"/>
  </r>
  <r>
    <x v="0"/>
    <x v="10"/>
    <n v="2974.3805810941371"/>
    <n v="621.95934045138688"/>
    <n v="324.06429943267"/>
    <n v="202.33700209974666"/>
    <n v="103029.41983860834"/>
    <n v="4122.74122307794"/>
    <n v="2022"/>
    <n v="11"/>
    <n v="121"/>
    <n v="4.7957905455967413"/>
    <x v="0"/>
    <n v="3"/>
    <n v="0"/>
    <n v="0"/>
    <n v="1"/>
    <n v="0"/>
    <n v="0"/>
    <n v="0"/>
    <n v="0"/>
    <n v="0"/>
    <n v="0"/>
    <n v="0"/>
    <n v="0"/>
    <n v="0"/>
    <n v="0"/>
    <n v="0"/>
    <n v="1"/>
    <n v="0"/>
    <n v="0"/>
    <n v="2974.3805810941371"/>
    <n v="621.95934045138688"/>
    <n v="324.06429943267"/>
    <n v="202.33700209974666"/>
    <n v="11.542769855928485"/>
    <n v="8.0911949067423663"/>
    <n v="6.5322926993203509"/>
    <n v="5.9119958794433298"/>
    <n v="5.5291926933514226"/>
    <n v="0"/>
    <n v="1"/>
  </r>
  <r>
    <x v="0"/>
    <x v="11"/>
    <n v="3121.0975668215565"/>
    <n v="653.04754184895614"/>
    <n v="340.26751440420355"/>
    <n v="225.30117870298375"/>
    <n v="104303.6573202788"/>
    <n v="4339.7138017776997"/>
    <n v="2022"/>
    <n v="12"/>
    <n v="144"/>
    <n v="4.9698132995760007"/>
    <x v="0"/>
    <n v="3"/>
    <n v="0"/>
    <n v="0"/>
    <n v="1"/>
    <n v="0"/>
    <n v="0"/>
    <n v="0"/>
    <n v="0"/>
    <n v="0"/>
    <n v="0"/>
    <n v="0"/>
    <n v="0"/>
    <n v="0"/>
    <n v="0"/>
    <n v="0"/>
    <n v="1"/>
    <n v="0"/>
    <n v="0"/>
    <n v="3121.0975668215565"/>
    <n v="653.04754184895614"/>
    <n v="340.26751440420355"/>
    <n v="225.30117870298375"/>
    <n v="11.555061705765063"/>
    <n v="8.1351430892401453"/>
    <n v="6.5765526124915716"/>
    <n v="5.954919845774409"/>
    <n v="5.6164241731880296"/>
    <n v="0"/>
    <n v="1"/>
  </r>
  <r>
    <x v="0"/>
    <x v="12"/>
    <n v="3275.7510148335332"/>
    <n v="685.69503612890401"/>
    <n v="357.2808901244037"/>
    <n v="241.6416910198551"/>
    <n v="105364.31706087822"/>
    <n v="4560.3686321066962"/>
    <n v="2022"/>
    <n v="13"/>
    <n v="169"/>
    <n v="5.1298987149230735"/>
    <x v="0"/>
    <n v="3"/>
    <n v="0"/>
    <n v="0"/>
    <n v="1"/>
    <n v="0"/>
    <n v="0"/>
    <n v="0"/>
    <n v="0"/>
    <n v="0"/>
    <n v="0"/>
    <n v="0"/>
    <n v="0"/>
    <n v="0"/>
    <n v="0"/>
    <n v="0"/>
    <n v="1"/>
    <n v="0"/>
    <n v="0"/>
    <n v="3275.7510148335332"/>
    <n v="685.69503612890401"/>
    <n v="357.2808901244037"/>
    <n v="241.6416910198551"/>
    <n v="11.565179309959648"/>
    <n v="8.1794683394477445"/>
    <n v="6.6210155916101243"/>
    <n v="5.9980909787429759"/>
    <n v="5.6741652652802008"/>
    <n v="0"/>
    <n v="1"/>
  </r>
  <r>
    <x v="0"/>
    <x v="13"/>
    <n v="3394.9182556225019"/>
    <n v="705.61049592092218"/>
    <n v="362.2147690832636"/>
    <n v="245.75441687095466"/>
    <n v="105771.64228337584"/>
    <n v="4708.4979374976419"/>
    <n v="2022"/>
    <n v="14"/>
    <n v="196"/>
    <n v="5.2781146592305168"/>
    <x v="0"/>
    <n v="4"/>
    <n v="0"/>
    <n v="0"/>
    <n v="0"/>
    <n v="1"/>
    <n v="0"/>
    <n v="0"/>
    <n v="0"/>
    <n v="0"/>
    <n v="0"/>
    <n v="0"/>
    <n v="0"/>
    <n v="0"/>
    <n v="0"/>
    <n v="0"/>
    <n v="1"/>
    <n v="0"/>
    <n v="0"/>
    <n v="3394.9182556225019"/>
    <n v="705.61049592092218"/>
    <n v="362.2147690832636"/>
    <n v="245.75441687095466"/>
    <n v="11.569037731131459"/>
    <n v="8.2123310461394734"/>
    <n v="6.6471987358635296"/>
    <n v="6.0102697481248946"/>
    <n v="5.6881876736725197"/>
    <n v="0"/>
    <n v="1"/>
  </r>
  <r>
    <x v="0"/>
    <x v="14"/>
    <n v="3489.3542496271693"/>
    <n v="697.43007692410788"/>
    <n v="346.38382297560844"/>
    <n v="268.32471423296158"/>
    <n v="106004.08430679984"/>
    <n v="4801.4928637598478"/>
    <n v="2022"/>
    <n v="15"/>
    <n v="225"/>
    <n v="5.4161004022044201"/>
    <x v="0"/>
    <n v="4"/>
    <n v="0"/>
    <n v="0"/>
    <n v="0"/>
    <n v="1"/>
    <n v="0"/>
    <n v="0"/>
    <n v="0"/>
    <n v="0"/>
    <n v="0"/>
    <n v="0"/>
    <n v="0"/>
    <n v="0"/>
    <n v="0"/>
    <n v="0"/>
    <n v="1"/>
    <n v="0"/>
    <n v="0"/>
    <n v="3489.3542496271693"/>
    <n v="697.43007692410788"/>
    <n v="346.38382297560844"/>
    <n v="268.32471423296158"/>
    <n v="11.571232903548122"/>
    <n v="8.2376276851893131"/>
    <n v="6.6365266534646929"/>
    <n v="5.9706552958140788"/>
    <n v="5.7618254070781978"/>
    <n v="0"/>
    <n v="1"/>
  </r>
  <r>
    <x v="0"/>
    <x v="15"/>
    <n v="2723.5581210886016"/>
    <n v="676.10862597751839"/>
    <n v="329.29261106147879"/>
    <n v="294.95667122374891"/>
    <n v="105528.39380478935"/>
    <n v="4023.9160293513478"/>
    <n v="2022"/>
    <n v="16"/>
    <n v="256"/>
    <n v="5.5451774444795623"/>
    <x v="0"/>
    <n v="4"/>
    <n v="0"/>
    <n v="0"/>
    <n v="0"/>
    <n v="1"/>
    <n v="0"/>
    <n v="0"/>
    <n v="0"/>
    <n v="0"/>
    <n v="0"/>
    <n v="0"/>
    <n v="0"/>
    <n v="0"/>
    <n v="0"/>
    <n v="0"/>
    <n v="1"/>
    <n v="0"/>
    <n v="0"/>
    <n v="2723.5581210886016"/>
    <n v="676.10862597751839"/>
    <n v="329.29261106147879"/>
    <n v="294.95667122374891"/>
    <n v="11.566735331278192"/>
    <n v="8.0112771134630769"/>
    <n v="6.6081635159378562"/>
    <n v="5.9260485609507905"/>
    <n v="5.8422685450071405"/>
    <n v="0"/>
    <n v="1"/>
  </r>
  <r>
    <x v="0"/>
    <x v="16"/>
    <n v="2190.3109325751002"/>
    <n v="649.07822112845031"/>
    <n v="330.53003215770497"/>
    <n v="324.43228690287287"/>
    <n v="105458.02207711163"/>
    <n v="3494.3514727641286"/>
    <n v="2022"/>
    <n v="17"/>
    <n v="289"/>
    <n v="5.6664266881124323"/>
    <x v="0"/>
    <n v="4"/>
    <n v="0"/>
    <n v="0"/>
    <n v="0"/>
    <n v="1"/>
    <n v="0"/>
    <n v="0"/>
    <n v="0"/>
    <n v="0"/>
    <n v="0"/>
    <n v="0"/>
    <n v="0"/>
    <n v="0"/>
    <n v="0"/>
    <n v="0"/>
    <n v="1"/>
    <n v="0"/>
    <n v="0"/>
    <n v="2190.3109325751002"/>
    <n v="649.07822112845031"/>
    <n v="330.53003215770497"/>
    <n v="324.43228690287287"/>
    <n v="11.566068257713356"/>
    <n v="7.8166256131269964"/>
    <n v="6.5710094346604286"/>
    <n v="5.9293458053715415"/>
    <n v="5.924351302253287"/>
    <n v="0"/>
    <n v="1"/>
  </r>
  <r>
    <x v="0"/>
    <x v="17"/>
    <n v="1819.8761030937799"/>
    <n v="620.01182329693165"/>
    <n v="333.62978197784321"/>
    <n v="356.87351044883513"/>
    <n v="105480.71773854751"/>
    <n v="3130.3912188173899"/>
    <n v="2022"/>
    <n v="18"/>
    <n v="324"/>
    <n v="5.780743515792329"/>
    <x v="0"/>
    <n v="4"/>
    <n v="0"/>
    <n v="0"/>
    <n v="0"/>
    <n v="1"/>
    <n v="0"/>
    <n v="0"/>
    <n v="0"/>
    <n v="0"/>
    <n v="0"/>
    <n v="0"/>
    <n v="0"/>
    <n v="0"/>
    <n v="0"/>
    <n v="0"/>
    <n v="1"/>
    <n v="0"/>
    <n v="0"/>
    <n v="1819.8761030937799"/>
    <n v="620.01182329693165"/>
    <n v="333.62978197784321"/>
    <n v="356.87351044883513"/>
    <n v="11.566283444943005"/>
    <n v="7.654956286370501"/>
    <n v="6.5294537414722376"/>
    <n v="5.9375580144922306"/>
    <n v="6.0075272092031184"/>
    <n v="0"/>
    <n v="1"/>
  </r>
  <r>
    <x v="0"/>
    <x v="18"/>
    <n v="1563.4383069597679"/>
    <n v="886.17770147724366"/>
    <n v="336.9455247474778"/>
    <n v="392.56066097928613"/>
    <n v="113596.62111091915"/>
    <n v="3179.1221941637759"/>
    <n v="2022"/>
    <n v="19"/>
    <n v="361"/>
    <n v="5.8888779583328805"/>
    <x v="0"/>
    <n v="5"/>
    <n v="0"/>
    <n v="0"/>
    <n v="0"/>
    <n v="0"/>
    <n v="1"/>
    <n v="0"/>
    <n v="0"/>
    <n v="0"/>
    <n v="0"/>
    <n v="0"/>
    <n v="0"/>
    <n v="0"/>
    <n v="0"/>
    <n v="0"/>
    <n v="1"/>
    <n v="0"/>
    <n v="0"/>
    <n v="1563.4383069597679"/>
    <n v="886.17770147724366"/>
    <n v="336.9455247474778"/>
    <n v="392.56066097928613"/>
    <n v="11.640409041084926"/>
    <n v="7.525448602559262"/>
    <n v="6.8577136086667263"/>
    <n v="5.9462684392172553"/>
    <n v="6.0916810679123401"/>
    <n v="0"/>
    <n v="1"/>
  </r>
  <r>
    <x v="0"/>
    <x v="19"/>
    <n v="1386.8271000139007"/>
    <n v="1566.6238409047387"/>
    <n v="340.31292448993815"/>
    <n v="431.81670702577156"/>
    <n v="116234.03653776675"/>
    <n v="3725.5805724343491"/>
    <n v="2022"/>
    <n v="20"/>
    <n v="400"/>
    <n v="5.9914645471079817"/>
    <x v="0"/>
    <n v="5"/>
    <n v="0"/>
    <n v="0"/>
    <n v="0"/>
    <n v="0"/>
    <n v="1"/>
    <n v="0"/>
    <n v="0"/>
    <n v="0"/>
    <n v="0"/>
    <n v="0"/>
    <n v="0"/>
    <n v="0"/>
    <n v="0"/>
    <n v="0"/>
    <n v="1"/>
    <n v="0"/>
    <n v="0"/>
    <n v="1386.8271000139007"/>
    <n v="1566.6238409047387"/>
    <n v="340.31292448993815"/>
    <n v="431.81670702577156"/>
    <n v="11.663360993915102"/>
    <n v="7.4253780483647791"/>
    <n v="7.3973384265218414"/>
    <n v="5.9550375895410026"/>
    <n v="6.1767403621105013"/>
    <n v="0"/>
    <n v="1"/>
  </r>
  <r>
    <x v="0"/>
    <x v="20"/>
    <n v="1266.1234580032142"/>
    <n v="1878.7585358643332"/>
    <n v="343.71584818433615"/>
    <n v="474.99837572320445"/>
    <n v="117385.78823293236"/>
    <n v="3963.596217775088"/>
    <n v="2022"/>
    <n v="21"/>
    <n v="441"/>
    <n v="6.089044875446846"/>
    <x v="0"/>
    <n v="5"/>
    <n v="0"/>
    <n v="0"/>
    <n v="0"/>
    <n v="0"/>
    <n v="1"/>
    <n v="0"/>
    <n v="0"/>
    <n v="0"/>
    <n v="0"/>
    <n v="0"/>
    <n v="0"/>
    <n v="0"/>
    <n v="0"/>
    <n v="0"/>
    <n v="1"/>
    <n v="0"/>
    <n v="0"/>
    <n v="1266.1234580032142"/>
    <n v="1878.7585358643332"/>
    <n v="343.71584818433615"/>
    <n v="474.99837572320445"/>
    <n v="11.673221124814512"/>
    <n v="7.3507282168235042"/>
    <n v="7.5723849850975098"/>
    <n v="5.9638218130968124"/>
    <n v="6.2626395164084112"/>
    <n v="0"/>
    <n v="1"/>
  </r>
  <r>
    <x v="0"/>
    <x v="21"/>
    <n v="1184.5843534756686"/>
    <n v="2007.4397179588314"/>
    <n v="347.15298611112939"/>
    <n v="522.49821309501044"/>
    <n v="118131.96586620575"/>
    <n v="4061.6752706406396"/>
    <n v="2022"/>
    <n v="22"/>
    <n v="484"/>
    <n v="6.1820849067166321"/>
    <x v="0"/>
    <n v="5"/>
    <n v="0"/>
    <n v="0"/>
    <n v="0"/>
    <n v="0"/>
    <n v="1"/>
    <n v="0"/>
    <n v="0"/>
    <n v="0"/>
    <n v="0"/>
    <n v="0"/>
    <n v="0"/>
    <n v="0"/>
    <n v="0"/>
    <n v="0"/>
    <n v="1"/>
    <n v="0"/>
    <n v="0"/>
    <n v="1184.5843534756686"/>
    <n v="2007.4397179588314"/>
    <n v="347.15298611112939"/>
    <n v="522.49821309501044"/>
    <n v="11.679557633353285"/>
    <n v="7.2969494534943138"/>
    <n v="7.6364876316259007"/>
    <n v="5.9726167123261584"/>
    <n v="6.3493166796264777"/>
    <n v="0"/>
    <n v="1"/>
  </r>
  <r>
    <x v="0"/>
    <x v="22"/>
    <n v="1130.4899596351206"/>
    <n v="2082.460913506347"/>
    <n v="350.62451391673562"/>
    <n v="574.74803438446008"/>
    <n v="122663.68744282523"/>
    <n v="4138.3234214426629"/>
    <n v="2022"/>
    <n v="23"/>
    <n v="529"/>
    <n v="6.2709884318582994"/>
    <x v="0"/>
    <n v="6"/>
    <n v="0"/>
    <n v="0"/>
    <n v="0"/>
    <n v="0"/>
    <n v="0"/>
    <n v="1"/>
    <n v="0"/>
    <n v="0"/>
    <n v="0"/>
    <n v="0"/>
    <n v="0"/>
    <n v="0"/>
    <n v="0"/>
    <n v="0"/>
    <n v="1"/>
    <n v="0"/>
    <n v="0"/>
    <n v="1130.4899596351206"/>
    <n v="2082.460913506347"/>
    <n v="350.62451391673562"/>
    <n v="574.74803438446008"/>
    <n v="11.717201641037139"/>
    <n v="7.25960628992339"/>
    <n v="7.6720470807062711"/>
    <n v="5.981421781416091"/>
    <n v="6.4367134597988729"/>
    <n v="0"/>
    <n v="1"/>
  </r>
  <r>
    <x v="0"/>
    <x v="23"/>
    <n v="1095.6366930687589"/>
    <n v="2130.7589218253743"/>
    <n v="354.13075885035249"/>
    <n v="632.22283782090096"/>
    <n v="123317.20412737301"/>
    <n v="4212.7492115653868"/>
    <n v="2022"/>
    <n v="24"/>
    <n v="576"/>
    <n v="6.3561076606958915"/>
    <x v="0"/>
    <n v="6"/>
    <n v="0"/>
    <n v="0"/>
    <n v="0"/>
    <n v="0"/>
    <n v="0"/>
    <n v="1"/>
    <n v="0"/>
    <n v="0"/>
    <n v="0"/>
    <n v="0"/>
    <n v="0"/>
    <n v="0"/>
    <n v="0"/>
    <n v="0"/>
    <n v="1"/>
    <n v="0"/>
    <n v="0"/>
    <n v="1095.6366930687589"/>
    <n v="2130.7589218253743"/>
    <n v="354.13075885035249"/>
    <n v="632.22283782090096"/>
    <n v="11.722515210054571"/>
    <n v="7.2347855257812981"/>
    <n v="7.6942885201633011"/>
    <n v="5.9902369006807836"/>
    <n v="6.5247748914246859"/>
    <n v="0"/>
    <n v="1"/>
  </r>
  <r>
    <x v="0"/>
    <x v="24"/>
    <n v="1074.2823436855474"/>
    <n v="2165.8032106356095"/>
    <n v="357.67206641830091"/>
    <n v="695.44512160279066"/>
    <n v="123970.85046955488"/>
    <n v="4293.2027423422487"/>
    <n v="2022"/>
    <n v="25"/>
    <n v="625"/>
    <n v="6.4377516497364011"/>
    <x v="0"/>
    <n v="6"/>
    <n v="0"/>
    <n v="0"/>
    <n v="0"/>
    <n v="0"/>
    <n v="0"/>
    <n v="1"/>
    <n v="0"/>
    <n v="0"/>
    <n v="0"/>
    <n v="0"/>
    <n v="0"/>
    <n v="0"/>
    <n v="0"/>
    <n v="0"/>
    <n v="1"/>
    <n v="0"/>
    <n v="0"/>
    <n v="1074.2823436855474"/>
    <n v="2165.8032106356095"/>
    <n v="357.67206641830091"/>
    <n v="695.44512160279066"/>
    <n v="11.727801740093851"/>
    <n v="7.2192679399569801"/>
    <n v="7.7101224014287668"/>
    <n v="5.9990619890602996"/>
    <n v="6.6134493910414482"/>
    <n v="0"/>
    <n v="1"/>
  </r>
  <r>
    <x v="0"/>
    <x v="25"/>
    <n v="1062.4076657026735"/>
    <n v="2194.3295925379566"/>
    <n v="361.24878708042849"/>
    <n v="764.98963376304971"/>
    <n v="124631.16558068505"/>
    <n v="4382.9756790841084"/>
    <n v="2022"/>
    <n v="26"/>
    <n v="676"/>
    <n v="6.5161930760429643"/>
    <x v="0"/>
    <n v="6"/>
    <n v="0"/>
    <n v="0"/>
    <n v="0"/>
    <n v="0"/>
    <n v="0"/>
    <n v="1"/>
    <n v="0"/>
    <n v="0"/>
    <n v="0"/>
    <n v="0"/>
    <n v="0"/>
    <n v="0"/>
    <n v="0"/>
    <n v="0"/>
    <n v="1"/>
    <n v="0"/>
    <n v="0"/>
    <n v="1062.4076657026735"/>
    <n v="2194.3295925379566"/>
    <n v="361.24878708042849"/>
    <n v="764.98963376304971"/>
    <n v="11.733113979105061"/>
    <n v="7.2105336246954792"/>
    <n v="7.7228287570700234"/>
    <n v="6.0078969696756452"/>
    <n v="6.7026886847135572"/>
    <n v="0"/>
    <n v="1"/>
  </r>
  <r>
    <x v="0"/>
    <x v="26"/>
    <n v="1057.1994913658896"/>
    <n v="2219.7070633613316"/>
    <n v="364.86127495102721"/>
    <n v="841.48859713935281"/>
    <n v="126633.74994435041"/>
    <n v="4483.2564268176011"/>
    <n v="2022"/>
    <n v="27"/>
    <n v="729"/>
    <n v="6.5916737320086582"/>
    <x v="0"/>
    <n v="7"/>
    <n v="0"/>
    <n v="0"/>
    <n v="0"/>
    <n v="0"/>
    <n v="0"/>
    <n v="0"/>
    <n v="1"/>
    <n v="0"/>
    <n v="0"/>
    <n v="0"/>
    <n v="0"/>
    <n v="0"/>
    <n v="0"/>
    <n v="0"/>
    <n v="1"/>
    <n v="0"/>
    <n v="0"/>
    <n v="1057.1994913658896"/>
    <n v="2219.7070633613316"/>
    <n v="364.86127495102721"/>
    <n v="841.48859713935281"/>
    <n v="11.749054340402305"/>
    <n v="7.2066785980166905"/>
    <n v="7.733998385131069"/>
    <n v="6.0167417664158016"/>
    <n v="6.7924477114206638"/>
    <n v="1"/>
    <n v="1"/>
  </r>
  <r>
    <x v="0"/>
    <x v="27"/>
    <n v="1056.6889105838809"/>
    <n v="2243.6212214439429"/>
    <n v="368.50988770051686"/>
    <n v="925.63745685328797"/>
    <n v="127308.8822118979"/>
    <n v="4594.4574765816287"/>
    <n v="2022"/>
    <n v="28"/>
    <n v="784"/>
    <n v="6.6644090203504076"/>
    <x v="0"/>
    <n v="7"/>
    <n v="0"/>
    <n v="0"/>
    <n v="0"/>
    <n v="0"/>
    <n v="0"/>
    <n v="0"/>
    <n v="1"/>
    <n v="0"/>
    <n v="0"/>
    <n v="0"/>
    <n v="0"/>
    <n v="0"/>
    <n v="0"/>
    <n v="0"/>
    <n v="1"/>
    <n v="0"/>
    <n v="0"/>
    <n v="1056.6889105838809"/>
    <n v="2243.6212214439429"/>
    <n v="368.50988770051686"/>
    <n v="925.63745685328797"/>
    <n v="11.754371555967644"/>
    <n v="7.2062998712910833"/>
    <n v="7.7444109865492825"/>
    <n v="6.0255963036007225"/>
    <n v="6.8826845076262204"/>
    <n v="1"/>
    <n v="1"/>
  </r>
  <r>
    <x v="0"/>
    <x v="28"/>
    <n v="1059.4979967027525"/>
    <n v="2085.5131470207571"/>
    <n v="372.19498657751996"/>
    <n v="1018.2012025386168"/>
    <n v="127656.18055575193"/>
    <n v="4535.4073328396462"/>
    <n v="2022"/>
    <n v="29"/>
    <n v="841"/>
    <n v="6.7345916599729483"/>
    <x v="0"/>
    <n v="7"/>
    <n v="0"/>
    <n v="0"/>
    <n v="0"/>
    <n v="0"/>
    <n v="0"/>
    <n v="0"/>
    <n v="1"/>
    <n v="0"/>
    <n v="0"/>
    <n v="0"/>
    <n v="0"/>
    <n v="0"/>
    <n v="0"/>
    <n v="0"/>
    <n v="1"/>
    <n v="0"/>
    <n v="0"/>
    <n v="1059.4979967027525"/>
    <n v="2085.5131470207571"/>
    <n v="372.19498657751996"/>
    <n v="1018.2012025386168"/>
    <n v="11.757095839482256"/>
    <n v="7.2083817557859788"/>
    <n v="7.6734673856308593"/>
    <n v="6.0344605059491787"/>
    <n v="6.9733600778352258"/>
    <n v="1"/>
    <n v="1"/>
  </r>
  <r>
    <x v="0"/>
    <x v="29"/>
    <n v="1064.6625145789033"/>
    <n v="1861.903729364346"/>
    <n v="375.91693644329501"/>
    <n v="1120.0213227924787"/>
    <n v="127847.24577771775"/>
    <n v="4422.5045031790232"/>
    <n v="2022"/>
    <n v="30"/>
    <n v="900"/>
    <n v="6.8023947633243109"/>
    <x v="0"/>
    <n v="7"/>
    <n v="0"/>
    <n v="0"/>
    <n v="0"/>
    <n v="0"/>
    <n v="0"/>
    <n v="0"/>
    <n v="1"/>
    <n v="0"/>
    <n v="0"/>
    <n v="0"/>
    <n v="0"/>
    <n v="0"/>
    <n v="0"/>
    <n v="0"/>
    <n v="1"/>
    <n v="0"/>
    <n v="0"/>
    <n v="1064.6625145789033"/>
    <n v="1861.903729364346"/>
    <n v="375.91693644329501"/>
    <n v="1120.0213227924787"/>
    <n v="11.758591437880465"/>
    <n v="7.2121980373248835"/>
    <n v="7.5636759804769396"/>
    <n v="6.0433342985767409"/>
    <n v="7.0644382553284606"/>
    <n v="1"/>
    <n v="1"/>
  </r>
  <r>
    <x v="0"/>
    <x v="30"/>
    <n v="1071.5078162610785"/>
    <n v="1627.2269471580453"/>
    <n v="379.67610580772794"/>
    <n v="1232.0234550717266"/>
    <n v="127956.65906608949"/>
    <n v="4310.4343242985788"/>
    <n v="2022"/>
    <n v="31"/>
    <n v="961"/>
    <n v="6.8679744089702925"/>
    <x v="0"/>
    <n v="7"/>
    <n v="0"/>
    <n v="0"/>
    <n v="0"/>
    <n v="0"/>
    <n v="0"/>
    <n v="0"/>
    <n v="1"/>
    <n v="0"/>
    <n v="0"/>
    <n v="0"/>
    <n v="0"/>
    <n v="0"/>
    <n v="0"/>
    <n v="0"/>
    <n v="1"/>
    <n v="0"/>
    <n v="0"/>
    <n v="1071.5078162610785"/>
    <n v="1627.2269471580453"/>
    <n v="379.67610580772794"/>
    <n v="1232.0234550717266"/>
    <n v="11.759446884517301"/>
    <n v="7.2172339800585616"/>
    <n v="7.4338078026333232"/>
    <n v="6.0522176069966873"/>
    <n v="7.1558855566528869"/>
    <n v="1"/>
    <n v="1"/>
  </r>
  <r>
    <x v="0"/>
    <x v="31"/>
    <n v="1079.5619679991596"/>
    <n v="1405.4472936835141"/>
    <n v="383.4728668658052"/>
    <n v="1355.2258005788995"/>
    <n v="128251.92719787156"/>
    <n v="4223.7079291273785"/>
    <n v="2022"/>
    <n v="32"/>
    <n v="1024"/>
    <n v="6.9314718055994531"/>
    <x v="0"/>
    <n v="8"/>
    <n v="0"/>
    <n v="0"/>
    <n v="0"/>
    <n v="0"/>
    <n v="0"/>
    <n v="0"/>
    <n v="0"/>
    <n v="1"/>
    <n v="0"/>
    <n v="0"/>
    <n v="0"/>
    <n v="0"/>
    <n v="0"/>
    <n v="0"/>
    <n v="1"/>
    <n v="0"/>
    <n v="0"/>
    <n v="1079.5619679991596"/>
    <n v="1405.4472936835141"/>
    <n v="383.4728668658052"/>
    <n v="1355.2258005788995"/>
    <n v="11.761751789804102"/>
    <n v="7.2231269556653697"/>
    <n v="7.2933301340169248"/>
    <n v="6.0611103571211382"/>
    <n v="7.2476710328803211"/>
    <n v="1"/>
    <n v="1"/>
  </r>
  <r>
    <x v="0"/>
    <x v="32"/>
    <n v="1088.4949391819803"/>
    <n v="1205.7823939305749"/>
    <n v="387.30759553446325"/>
    <n v="1490.7483806367893"/>
    <n v="128291.54240930575"/>
    <n v="4172.3333092838084"/>
    <n v="2022"/>
    <n v="33"/>
    <n v="1089"/>
    <n v="6.9930151229329605"/>
    <x v="0"/>
    <n v="8"/>
    <n v="0"/>
    <n v="0"/>
    <n v="0"/>
    <n v="0"/>
    <n v="0"/>
    <n v="0"/>
    <n v="0"/>
    <n v="1"/>
    <n v="0"/>
    <n v="0"/>
    <n v="0"/>
    <n v="0"/>
    <n v="0"/>
    <n v="0"/>
    <n v="1"/>
    <n v="0"/>
    <n v="0"/>
    <n v="1088.4949391819803"/>
    <n v="1205.7823939305749"/>
    <n v="387.30759553446325"/>
    <n v="1490.7483806367893"/>
    <n v="11.762060628004582"/>
    <n v="7.2296225737906683"/>
    <n v="7.147397558468513"/>
    <n v="6.0700124752621418"/>
    <n v="7.3397661201280116"/>
    <n v="1"/>
    <n v="1"/>
  </r>
  <r>
    <x v="0"/>
    <x v="33"/>
    <n v="1098.0760346257807"/>
    <n v="1030.4911319907824"/>
    <n v="391.18067148980788"/>
    <n v="1639.8232187004685"/>
    <n v="128316.89558559433"/>
    <n v="4159.5710568068398"/>
    <n v="2022"/>
    <n v="34"/>
    <n v="1156"/>
    <n v="7.0527210492323231"/>
    <x v="0"/>
    <n v="8"/>
    <n v="0"/>
    <n v="0"/>
    <n v="0"/>
    <n v="0"/>
    <n v="0"/>
    <n v="0"/>
    <n v="0"/>
    <n v="1"/>
    <n v="0"/>
    <n v="0"/>
    <n v="0"/>
    <n v="0"/>
    <n v="0"/>
    <n v="0"/>
    <n v="1"/>
    <n v="0"/>
    <n v="0"/>
    <n v="1098.0760346257807"/>
    <n v="1030.4911319907824"/>
    <n v="391.18067148980788"/>
    <n v="1639.8232187004685"/>
    <n v="11.762258230052037"/>
    <n v="7.2365428970375341"/>
    <n v="6.9989690963292075"/>
    <n v="6.078923888132695"/>
    <n v="7.4321444913693817"/>
    <n v="1"/>
    <n v="1"/>
  </r>
  <r>
    <x v="0"/>
    <x v="34"/>
    <n v="1108.1440972084247"/>
    <n v="878.70551076706192"/>
    <n v="395.09247820470603"/>
    <n v="1803.8055405705156"/>
    <n v="128334.09204137756"/>
    <n v="4185.7476267507082"/>
    <n v="2022"/>
    <n v="35"/>
    <n v="1225"/>
    <n v="7.110696122978827"/>
    <x v="0"/>
    <n v="8"/>
    <n v="0"/>
    <n v="0"/>
    <n v="0"/>
    <n v="0"/>
    <n v="0"/>
    <n v="0"/>
    <n v="0"/>
    <n v="1"/>
    <n v="0"/>
    <n v="0"/>
    <n v="0"/>
    <n v="0"/>
    <n v="0"/>
    <n v="0"/>
    <n v="1"/>
    <n v="0"/>
    <n v="0"/>
    <n v="1108.1440972084247"/>
    <n v="878.70551076706192"/>
    <n v="395.09247820470603"/>
    <n v="1803.8055405705156"/>
    <n v="11.762392236595071"/>
    <n v="7.2437637139640687"/>
    <n v="6.8498269652307249"/>
    <n v="6.0878445228476945"/>
    <n v="7.5247819111517948"/>
    <n v="1"/>
    <n v="1"/>
  </r>
  <r>
    <x v="0"/>
    <x v="35"/>
    <n v="1118.5866497459792"/>
    <n v="748.29370843945117"/>
    <n v="399.04340298675305"/>
    <n v="1984.1860946275674"/>
    <n v="125251.66865420139"/>
    <n v="4250.1098557997502"/>
    <n v="2022"/>
    <n v="36"/>
    <n v="1296"/>
    <n v="7.1670378769122198"/>
    <x v="0"/>
    <n v="9"/>
    <n v="0"/>
    <n v="0"/>
    <n v="0"/>
    <n v="0"/>
    <n v="0"/>
    <n v="0"/>
    <n v="0"/>
    <n v="0"/>
    <n v="1"/>
    <n v="0"/>
    <n v="0"/>
    <n v="0"/>
    <n v="0"/>
    <n v="0"/>
    <n v="1"/>
    <n v="0"/>
    <n v="0"/>
    <n v="1118.5866497459792"/>
    <n v="748.29370843945117"/>
    <n v="399.04340298675305"/>
    <n v="1984.1860946275674"/>
    <n v="11.7380803414468"/>
    <n v="7.2511984341930287"/>
    <n v="6.7011071695278108"/>
    <n v="6.096774306924817"/>
    <n v="7.6176560944796368"/>
    <n v="1"/>
    <n v="1"/>
  </r>
  <r>
    <x v="0"/>
    <x v="36"/>
    <n v="1129.3252943392683"/>
    <n v="636.74666431725768"/>
    <n v="403.03383701662057"/>
    <n v="465.86783748022924"/>
    <n v="116440.89959937912"/>
    <n v="2634.9736331533759"/>
    <n v="2022"/>
    <n v="37"/>
    <n v="1369"/>
    <n v="7.2218358252884487"/>
    <x v="0"/>
    <n v="9"/>
    <n v="0"/>
    <n v="0"/>
    <n v="0"/>
    <n v="0"/>
    <n v="0"/>
    <n v="0"/>
    <n v="0"/>
    <n v="0"/>
    <n v="1"/>
    <n v="0"/>
    <n v="0"/>
    <n v="0"/>
    <n v="0"/>
    <n v="0"/>
    <n v="1"/>
    <n v="0"/>
    <n v="0"/>
    <n v="1129.3252943392683"/>
    <n v="636.74666431725768"/>
    <n v="403.03383701662057"/>
    <n v="465.86783748022924"/>
    <n v="11.665139123691782"/>
    <n v="7.2587867461938851"/>
    <n v="6.5535896841866039"/>
    <n v="6.1057131682853356"/>
    <n v="6.2450815717251063"/>
    <n v="1"/>
    <n v="1"/>
  </r>
  <r>
    <x v="0"/>
    <x v="37"/>
    <n v="1140.3054919497415"/>
    <n v="541.58317074153115"/>
    <n v="407.06417538678681"/>
    <n v="294.18319108261301"/>
    <n v="113279.30525142414"/>
    <n v="2383.1360291606725"/>
    <n v="2022"/>
    <n v="38"/>
    <n v="1444"/>
    <n v="7.2751723194527713"/>
    <x v="0"/>
    <n v="9"/>
    <n v="0"/>
    <n v="0"/>
    <n v="0"/>
    <n v="0"/>
    <n v="0"/>
    <n v="0"/>
    <n v="0"/>
    <n v="0"/>
    <n v="1"/>
    <n v="0"/>
    <n v="0"/>
    <n v="0"/>
    <n v="0"/>
    <n v="0"/>
    <n v="1"/>
    <n v="0"/>
    <n v="0"/>
    <n v="1140.3054919497415"/>
    <n v="541.58317074153115"/>
    <n v="407.06417538678681"/>
    <n v="294.18319108261301"/>
    <n v="11.63761177588812"/>
    <n v="7.2664866630985854"/>
    <n v="6.4078617755086205"/>
    <n v="6.1146610352548629"/>
    <n v="5.8400211878730159"/>
    <n v="1"/>
    <n v="1"/>
  </r>
  <r>
    <x v="0"/>
    <x v="38"/>
    <n v="1151.4894081361954"/>
    <n v="460.5199481662325"/>
    <n v="411.13481714065466"/>
    <n v="263.13189971444285"/>
    <n v="112105.29821213512"/>
    <n v="2286.2760731575254"/>
    <n v="2022"/>
    <n v="39"/>
    <n v="1521"/>
    <n v="7.3271232922592926"/>
    <x v="0"/>
    <n v="9"/>
    <n v="0"/>
    <n v="0"/>
    <n v="0"/>
    <n v="0"/>
    <n v="0"/>
    <n v="0"/>
    <n v="0"/>
    <n v="0"/>
    <n v="1"/>
    <n v="0"/>
    <n v="0"/>
    <n v="0"/>
    <n v="0"/>
    <n v="0"/>
    <n v="1"/>
    <n v="0"/>
    <n v="0"/>
    <n v="1151.4894081361954"/>
    <n v="460.5199481662325"/>
    <n v="411.13481714065466"/>
    <n v="263.13189971444285"/>
    <n v="11.627193871209526"/>
    <n v="7.274268960846304"/>
    <n v="6.2644111475178956"/>
    <n v="6.1236178365640308"/>
    <n v="5.7453572524103764"/>
    <n v="1"/>
    <n v="1"/>
  </r>
  <r>
    <x v="0"/>
    <x v="39"/>
    <n v="1162.8509051044266"/>
    <n v="391.52908245926312"/>
    <n v="415.24616531206124"/>
    <n v="304.45968100495543"/>
    <n v="104702.60931007878"/>
    <n v="2274.0858338807066"/>
    <n v="2022"/>
    <n v="40"/>
    <n v="1600"/>
    <n v="7.3777589082278725"/>
    <x v="0"/>
    <n v="10"/>
    <n v="0"/>
    <n v="0"/>
    <n v="0"/>
    <n v="0"/>
    <n v="0"/>
    <n v="0"/>
    <n v="0"/>
    <n v="0"/>
    <n v="0"/>
    <n v="1"/>
    <n v="0"/>
    <n v="0"/>
    <n v="0"/>
    <n v="0"/>
    <n v="1"/>
    <n v="0"/>
    <n v="0"/>
    <n v="1162.8509051044266"/>
    <n v="391.52908245926312"/>
    <n v="415.24616531206124"/>
    <n v="304.45968100495543"/>
    <n v="11.558879318325342"/>
    <n v="7.2821132970300484"/>
    <n v="6.1236788783969587"/>
    <n v="6.1325835013491083"/>
    <n v="5.8694751871219406"/>
    <n v="1"/>
    <n v="1"/>
  </r>
  <r>
    <x v="0"/>
    <x v="40"/>
    <n v="1174.3720361762796"/>
    <n v="326.27122200773829"/>
    <n v="158.98062923150218"/>
    <n v="280.77781003065559"/>
    <n v="96974.312763761933"/>
    <n v="1940.4016974461756"/>
    <n v="2022"/>
    <n v="41"/>
    <n v="1681"/>
    <n v="7.4271441334086159"/>
    <x v="0"/>
    <n v="10"/>
    <n v="0"/>
    <n v="0"/>
    <n v="0"/>
    <n v="0"/>
    <n v="0"/>
    <n v="0"/>
    <n v="0"/>
    <n v="0"/>
    <n v="0"/>
    <n v="1"/>
    <n v="0"/>
    <n v="0"/>
    <n v="0"/>
    <n v="0"/>
    <n v="1"/>
    <n v="0"/>
    <n v="0"/>
    <n v="1174.3720361762796"/>
    <n v="326.27122200773829"/>
    <n v="158.98062923150218"/>
    <n v="280.77781003065559"/>
    <n v="11.482201405546908"/>
    <n v="7.2900055063885825"/>
    <n v="5.9694318700568347"/>
    <n v="5.3198788046122685"/>
    <n v="5.8002472714010134"/>
    <n v="1"/>
    <n v="1"/>
  </r>
  <r>
    <x v="0"/>
    <x v="41"/>
    <n v="1186.0405919526083"/>
    <n v="294.94735858975696"/>
    <n v="134.52863575044921"/>
    <n v="253.37643874020958"/>
    <n v="94883.101594552034"/>
    <n v="1868.8930250330241"/>
    <n v="2022"/>
    <n v="42"/>
    <n v="1764"/>
    <n v="7.4753392365667368"/>
    <x v="0"/>
    <n v="10"/>
    <n v="0"/>
    <n v="0"/>
    <n v="0"/>
    <n v="0"/>
    <n v="0"/>
    <n v="0"/>
    <n v="0"/>
    <n v="0"/>
    <n v="0"/>
    <n v="1"/>
    <n v="0"/>
    <n v="0"/>
    <n v="0"/>
    <n v="0"/>
    <n v="1"/>
    <n v="0"/>
    <n v="0"/>
    <n v="1186.0405919526083"/>
    <n v="294.94735858975696"/>
    <n v="134.52863575044921"/>
    <n v="253.37643874020958"/>
    <n v="11.460400903353159"/>
    <n v="7.2979357180760864"/>
    <n v="5.8859913706845406"/>
    <n v="5.1924407156545458"/>
    <n v="5.7136663754242107"/>
    <n v="1"/>
    <n v="1"/>
  </r>
  <r>
    <x v="0"/>
    <x v="42"/>
    <n v="1197.848382662331"/>
    <n v="280.60354435662515"/>
    <n v="133.26974213061692"/>
    <n v="228.10643583745059"/>
    <n v="94062.746096765841"/>
    <n v="1839.8281049870238"/>
    <n v="2022"/>
    <n v="43"/>
    <n v="1849"/>
    <n v="7.5224002313871248"/>
    <x v="0"/>
    <n v="10"/>
    <n v="0"/>
    <n v="0"/>
    <n v="0"/>
    <n v="0"/>
    <n v="0"/>
    <n v="0"/>
    <n v="0"/>
    <n v="0"/>
    <n v="0"/>
    <n v="1"/>
    <n v="0"/>
    <n v="0"/>
    <n v="0"/>
    <n v="0"/>
    <n v="1"/>
    <n v="0"/>
    <n v="0"/>
    <n v="1197.848382662331"/>
    <n v="280.60354435662515"/>
    <n v="133.26974213061692"/>
    <n v="228.10643583745059"/>
    <n v="11.451717350233041"/>
    <n v="7.305897045910366"/>
    <n v="5.8453272621103567"/>
    <n v="5.1854186544409728"/>
    <n v="5.6265769336523652"/>
    <n v="1"/>
    <n v="1"/>
  </r>
  <r>
    <x v="0"/>
    <x v="43"/>
    <n v="1209.7900358420916"/>
    <n v="274.76293589067672"/>
    <n v="134.34202155418942"/>
    <n v="205.30255635083176"/>
    <n v="93475.500688330067"/>
    <n v="1824.1975496377895"/>
    <n v="2022"/>
    <n v="44"/>
    <n v="1936"/>
    <n v="7.568379267836522"/>
    <x v="0"/>
    <n v="10"/>
    <n v="0"/>
    <n v="0"/>
    <n v="0"/>
    <n v="0"/>
    <n v="0"/>
    <n v="0"/>
    <n v="0"/>
    <n v="0"/>
    <n v="0"/>
    <n v="1"/>
    <n v="0"/>
    <n v="0"/>
    <n v="0"/>
    <n v="0"/>
    <n v="1"/>
    <n v="0"/>
    <n v="0"/>
    <n v="1209.7900358420916"/>
    <n v="274.76293589067672"/>
    <n v="134.34202155418942"/>
    <n v="205.30255635083176"/>
    <n v="11.44545465621856"/>
    <n v="7.3138846776629665"/>
    <n v="5.8282836977362011"/>
    <n v="5.1914028965327397"/>
    <n v="5.5408948103737856"/>
    <n v="1"/>
    <n v="1"/>
  </r>
  <r>
    <x v="0"/>
    <x v="44"/>
    <n v="1221.8621547477087"/>
    <n v="273.18724329482615"/>
    <n v="135.65939996995795"/>
    <n v="184.77297712546118"/>
    <n v="91928.512837508635"/>
    <n v="1815.4817751379542"/>
    <n v="2022"/>
    <n v="45"/>
    <n v="2025"/>
    <n v="7.6133249795406392"/>
    <x v="0"/>
    <n v="11"/>
    <n v="0"/>
    <n v="0"/>
    <n v="0"/>
    <n v="0"/>
    <n v="0"/>
    <n v="0"/>
    <n v="0"/>
    <n v="0"/>
    <n v="0"/>
    <n v="0"/>
    <n v="1"/>
    <n v="0"/>
    <n v="0"/>
    <n v="0"/>
    <n v="1"/>
    <n v="0"/>
    <n v="0"/>
    <n v="1221.8621547477087"/>
    <n v="273.18724329482615"/>
    <n v="135.65939996995795"/>
    <n v="184.77297712546118"/>
    <n v="11.428766519608583"/>
    <n v="7.3218952420311005"/>
    <n v="5.8236354527664824"/>
    <n v="5.1987063123957595"/>
    <n v="5.4569284158553462"/>
    <n v="1"/>
    <n v="1"/>
  </r>
  <r>
    <x v="0"/>
    <x v="45"/>
    <n v="1234.0627292782228"/>
    <n v="273.75745475039571"/>
    <n v="137.01338978968019"/>
    <n v="166.29574705388634"/>
    <n v="91446.691404429133"/>
    <n v="1811.129320872185"/>
    <n v="2022"/>
    <n v="46"/>
    <n v="2116"/>
    <n v="7.6572827929781901"/>
    <x v="0"/>
    <n v="11"/>
    <n v="0"/>
    <n v="0"/>
    <n v="0"/>
    <n v="0"/>
    <n v="0"/>
    <n v="0"/>
    <n v="0"/>
    <n v="0"/>
    <n v="0"/>
    <n v="0"/>
    <n v="1"/>
    <n v="0"/>
    <n v="0"/>
    <n v="0"/>
    <n v="1"/>
    <n v="0"/>
    <n v="0"/>
    <n v="1234.0627292782228"/>
    <n v="273.75745475039571"/>
    <n v="137.01338978968019"/>
    <n v="166.29574705388634"/>
    <n v="11.423511473879989"/>
    <n v="7.329926368731031"/>
    <n v="5.8253200548684534"/>
    <n v="5.206157524390564"/>
    <n v="5.3748115425456211"/>
    <n v="1"/>
    <n v="1"/>
  </r>
  <r>
    <x v="0"/>
    <x v="46"/>
    <n v="1246.3907236591313"/>
    <n v="275.41419880921035"/>
    <n v="138.38326326957926"/>
    <n v="149.66617911259482"/>
    <n v="90980.781907264391"/>
    <n v="1809.8543648505156"/>
    <n v="2022"/>
    <n v="47"/>
    <n v="2209"/>
    <n v="7.7002952034201169"/>
    <x v="0"/>
    <n v="11"/>
    <n v="0"/>
    <n v="0"/>
    <n v="0"/>
    <n v="0"/>
    <n v="0"/>
    <n v="0"/>
    <n v="0"/>
    <n v="0"/>
    <n v="0"/>
    <n v="0"/>
    <n v="1"/>
    <n v="0"/>
    <n v="0"/>
    <n v="0"/>
    <n v="1"/>
    <n v="0"/>
    <n v="0"/>
    <n v="1246.3907236591313"/>
    <n v="275.41419880921035"/>
    <n v="138.38326326957926"/>
    <n v="149.66617911259482"/>
    <n v="11.418403575363437"/>
    <n v="7.3379763828496785"/>
    <n v="5.8301986106053016"/>
    <n v="5.2136400661076747"/>
    <n v="5.2946587455745977"/>
    <n v="1"/>
    <n v="1"/>
  </r>
  <r>
    <x v="0"/>
    <x v="47"/>
    <n v="1258.8457878574106"/>
    <n v="277.62792555295778"/>
    <n v="139.76706986047532"/>
    <n v="134.69956187774505"/>
    <n v="90522.775197570256"/>
    <n v="1810.9403451485887"/>
    <n v="2022"/>
    <n v="48"/>
    <n v="2304"/>
    <n v="7.7424020218157823"/>
    <x v="0"/>
    <n v="11"/>
    <n v="0"/>
    <n v="0"/>
    <n v="0"/>
    <n v="0"/>
    <n v="0"/>
    <n v="0"/>
    <n v="0"/>
    <n v="0"/>
    <n v="0"/>
    <n v="0"/>
    <n v="1"/>
    <n v="0"/>
    <n v="0"/>
    <n v="0"/>
    <n v="1"/>
    <n v="0"/>
    <n v="0"/>
    <n v="1258.8457878574106"/>
    <n v="277.62792555295778"/>
    <n v="139.76706986047532"/>
    <n v="134.69956187774505"/>
    <n v="11.413356757668701"/>
    <n v="7.3460440925064239"/>
    <n v="5.8366803664968598"/>
    <n v="5.2211422926995974"/>
    <n v="5.2165811178821659"/>
    <n v="1"/>
    <n v="1"/>
  </r>
  <r>
    <x v="0"/>
    <x v="48"/>
    <n v="1271.4280556091664"/>
    <n v="280.13399718631501"/>
    <n v="141.16473795490009"/>
    <n v="121.22960575761152"/>
    <n v="90054.335873324162"/>
    <n v="1813.9563965079933"/>
    <n v="2022"/>
    <n v="49"/>
    <n v="2401"/>
    <n v="7.7836405962212529"/>
    <x v="0"/>
    <n v="12"/>
    <n v="0"/>
    <n v="0"/>
    <n v="0"/>
    <n v="0"/>
    <n v="0"/>
    <n v="0"/>
    <n v="0"/>
    <n v="0"/>
    <n v="0"/>
    <n v="0"/>
    <n v="0"/>
    <n v="1"/>
    <n v="0"/>
    <n v="0"/>
    <n v="1"/>
    <n v="0"/>
    <n v="0"/>
    <n v="1271.4280556091664"/>
    <n v="280.13399718631501"/>
    <n v="141.16473795490009"/>
    <n v="121.22960575761152"/>
    <n v="11.408168499065425"/>
    <n v="7.354128641353018"/>
    <n v="5.8439677564120229"/>
    <n v="5.2286629646919121"/>
    <n v="5.1406867015828581"/>
    <n v="0"/>
    <n v="2"/>
  </r>
  <r>
    <x v="0"/>
    <x v="49"/>
    <n v="1284.1380030764853"/>
    <n v="282.80023334709199"/>
    <n v="142.57638507403107"/>
    <n v="109.10664518861448"/>
    <n v="89602.203958623912"/>
    <n v="1818.621266686223"/>
    <n v="2022"/>
    <n v="50"/>
    <n v="2500"/>
    <n v="7.8240460108562919"/>
    <x v="0"/>
    <n v="12"/>
    <n v="0"/>
    <n v="0"/>
    <n v="0"/>
    <n v="0"/>
    <n v="0"/>
    <n v="0"/>
    <n v="0"/>
    <n v="0"/>
    <n v="0"/>
    <n v="0"/>
    <n v="0"/>
    <n v="1"/>
    <n v="0"/>
    <n v="0"/>
    <n v="1"/>
    <n v="0"/>
    <n v="0"/>
    <n v="1284.1380030764853"/>
    <n v="282.80023334709199"/>
    <n v="142.57638507403107"/>
    <n v="109.10664518861448"/>
    <n v="11.403135196413"/>
    <n v="7.3622294061207922"/>
    <n v="5.851663021552441"/>
    <n v="5.2362018752486801"/>
    <n v="5.0670791340296448"/>
    <n v="0"/>
    <n v="2"/>
  </r>
  <r>
    <x v="0"/>
    <x v="50"/>
    <n v="1296.9763499451094"/>
    <n v="285.56068377501987"/>
    <n v="144.00214889872956"/>
    <n v="98.195980670429449"/>
    <n v="89151.038307130293"/>
    <n v="1824.7351632892883"/>
    <n v="2022"/>
    <n v="51"/>
    <n v="2601"/>
    <n v="7.8636512654486515"/>
    <x v="0"/>
    <n v="12"/>
    <n v="0"/>
    <n v="0"/>
    <n v="0"/>
    <n v="0"/>
    <n v="0"/>
    <n v="0"/>
    <n v="0"/>
    <n v="0"/>
    <n v="0"/>
    <n v="0"/>
    <n v="0"/>
    <n v="1"/>
    <n v="0"/>
    <n v="0"/>
    <n v="1"/>
    <n v="0"/>
    <n v="0"/>
    <n v="1296.9763499451094"/>
    <n v="285.56068377501987"/>
    <n v="144.00214889872956"/>
    <n v="98.195980670429449"/>
    <n v="11.398087269966371"/>
    <n v="7.3703459254619084"/>
    <n v="5.8595683014565463"/>
    <n v="5.2437589198600403"/>
    <n v="4.99585604560344"/>
    <n v="0"/>
    <n v="2"/>
  </r>
  <r>
    <x v="0"/>
    <x v="51"/>
    <n v="1309.9439902310619"/>
    <n v="288.38251465999849"/>
    <n v="145.44217038511269"/>
    <n v="88.376382603454147"/>
    <n v="88700.351722781779"/>
    <n v="1832.1450578796271"/>
    <n v="2022"/>
    <n v="52"/>
    <n v="2704"/>
    <n v="7.9024874371628551"/>
    <x v="0"/>
    <n v="12"/>
    <n v="0"/>
    <n v="0"/>
    <n v="0"/>
    <n v="0"/>
    <n v="0"/>
    <n v="0"/>
    <n v="0"/>
    <n v="0"/>
    <n v="0"/>
    <n v="0"/>
    <n v="0"/>
    <n v="1"/>
    <n v="0"/>
    <n v="0"/>
    <n v="1"/>
    <n v="0"/>
    <n v="0"/>
    <n v="1309.9439902310619"/>
    <n v="288.38251465999849"/>
    <n v="145.44217038511269"/>
    <n v="88.376382603454147"/>
    <n v="11.393019133597383"/>
    <n v="7.3784778505286228"/>
    <n v="5.8675852809889504"/>
    <n v="5.2513340040135654"/>
    <n v="4.927107415155846"/>
    <n v="0"/>
    <n v="2"/>
  </r>
  <r>
    <x v="0"/>
    <x v="52"/>
    <n v="1323.0419438839233"/>
    <n v="291.24945183021271"/>
    <n v="146.89659208870339"/>
    <n v="78.940881225429337"/>
    <n v="88206.809634612946"/>
    <n v="1840.1288690282686"/>
    <n v="2022"/>
    <n v="53"/>
    <n v="2809"/>
    <n v="7.9405838271042439"/>
    <x v="0"/>
    <n v="12"/>
    <n v="0"/>
    <n v="0"/>
    <n v="0"/>
    <n v="0"/>
    <n v="0"/>
    <n v="0"/>
    <n v="0"/>
    <n v="0"/>
    <n v="0"/>
    <n v="0"/>
    <n v="0"/>
    <n v="1"/>
    <n v="0"/>
    <n v="0"/>
    <n v="1"/>
    <n v="0"/>
    <n v="0"/>
    <n v="1323.0419438839233"/>
    <n v="291.24945183021271"/>
    <n v="146.89659208870339"/>
    <n v="78.940881225429337"/>
    <n v="11.38743944575624"/>
    <n v="7.386624910651725"/>
    <n v="5.8756651174426828"/>
    <n v="5.258927034040231"/>
    <n v="4.8562737074361078"/>
    <n v="0"/>
    <n v="2"/>
  </r>
  <r>
    <x v="0"/>
    <x v="53"/>
    <n v="1336.2713229481483"/>
    <n v="294.15350236032202"/>
    <n v="148.36555800956438"/>
    <n v="85.455185328054895"/>
    <n v="89179.46276819543"/>
    <n v="1864.2455686460896"/>
    <n v="2023"/>
    <n v="54"/>
    <n v="2916"/>
    <n v="7.977968093128549"/>
    <x v="0"/>
    <n v="1"/>
    <n v="1"/>
    <n v="0"/>
    <n v="0"/>
    <n v="0"/>
    <n v="0"/>
    <n v="0"/>
    <n v="0"/>
    <n v="0"/>
    <n v="0"/>
    <n v="0"/>
    <n v="0"/>
    <n v="0"/>
    <n v="0"/>
    <n v="0"/>
    <n v="1"/>
    <n v="0"/>
    <n v="0"/>
    <n v="1336.2713229481483"/>
    <n v="294.15350236032202"/>
    <n v="148.36555800956438"/>
    <n v="85.455185328054895"/>
    <n v="11.398406054034544"/>
    <n v="7.3947868895062934"/>
    <n v="5.8837835305567889"/>
    <n v="5.2665379162157064"/>
    <n v="4.9057088985693911"/>
    <n v="0"/>
    <n v="1"/>
  </r>
  <r>
    <x v="0"/>
    <x v="54"/>
    <n v="1349.6333079153997"/>
    <n v="297.09081538982878"/>
    <n v="149.84921358965741"/>
    <n v="76.719190908288667"/>
    <n v="88715.027424366141"/>
    <n v="1873.2925278031746"/>
    <n v="2023"/>
    <n v="55"/>
    <n v="3025"/>
    <n v="8.0146663704649423"/>
    <x v="0"/>
    <n v="1"/>
    <n v="1"/>
    <n v="0"/>
    <n v="0"/>
    <n v="0"/>
    <n v="0"/>
    <n v="0"/>
    <n v="0"/>
    <n v="0"/>
    <n v="0"/>
    <n v="0"/>
    <n v="0"/>
    <n v="0"/>
    <n v="0"/>
    <n v="0"/>
    <n v="1"/>
    <n v="0"/>
    <n v="0"/>
    <n v="1349.6333079153997"/>
    <n v="297.09081538982878"/>
    <n v="149.84921358965741"/>
    <n v="76.719190908288667"/>
    <n v="11.393184572486485"/>
    <n v="7.4029636085612953"/>
    <n v="5.8919284289157074"/>
    <n v="5.2741665566809246"/>
    <n v="4.8388391464955181"/>
    <n v="0"/>
    <n v="1"/>
  </r>
  <r>
    <x v="0"/>
    <x v="55"/>
    <n v="1363.1291312109929"/>
    <n v="300.05961254667886"/>
    <n v="151.34770572555374"/>
    <n v="100.90490406279714"/>
    <n v="90431.637073141479"/>
    <n v="1915.4413535460228"/>
    <n v="2023"/>
    <n v="56"/>
    <n v="3136"/>
    <n v="8.0507033814702993"/>
    <x v="0"/>
    <n v="1"/>
    <n v="1"/>
    <n v="0"/>
    <n v="0"/>
    <n v="0"/>
    <n v="0"/>
    <n v="0"/>
    <n v="0"/>
    <n v="0"/>
    <n v="0"/>
    <n v="0"/>
    <n v="0"/>
    <n v="0"/>
    <n v="0"/>
    <n v="0"/>
    <n v="1"/>
    <n v="0"/>
    <n v="0"/>
    <n v="1363.1291312109929"/>
    <n v="300.05961254667886"/>
    <n v="151.34770572555374"/>
    <n v="100.90490406279714"/>
    <n v="11.41234945277913"/>
    <n v="7.4111549155879208"/>
    <n v="5.9000937681709393"/>
    <n v="5.2818128614438766"/>
    <n v="5.0140184824905134"/>
    <n v="0"/>
    <n v="1"/>
  </r>
  <r>
    <x v="0"/>
    <x v="56"/>
    <n v="1376.7600656746099"/>
    <n v="303.05915317362155"/>
    <n v="152.86118278280924"/>
    <n v="101.89562046784319"/>
    <n v="90638.973304619692"/>
    <n v="1934.5760220988839"/>
    <n v="2023"/>
    <n v="57"/>
    <n v="3249"/>
    <n v="8.0861025356691005"/>
    <x v="0"/>
    <n v="1"/>
    <n v="1"/>
    <n v="0"/>
    <n v="0"/>
    <n v="0"/>
    <n v="0"/>
    <n v="0"/>
    <n v="0"/>
    <n v="0"/>
    <n v="0"/>
    <n v="0"/>
    <n v="0"/>
    <n v="0"/>
    <n v="0"/>
    <n v="0"/>
    <n v="1"/>
    <n v="0"/>
    <n v="0"/>
    <n v="1376.7600656746099"/>
    <n v="303.05915317362155"/>
    <n v="152.86118278280924"/>
    <n v="101.89562046784319"/>
    <n v="11.414639568460105"/>
    <n v="7.4193606766811682"/>
    <n v="5.9082765036534832"/>
    <n v="5.289476736389398"/>
    <n v="5.0205793812360611"/>
    <n v="0"/>
    <n v="1"/>
  </r>
  <r>
    <x v="0"/>
    <x v="57"/>
    <n v="1390.5274165374112"/>
    <n v="306.0892169560957"/>
    <n v="154.38979461063732"/>
    <n v="70.722191717273944"/>
    <n v="88351.519076765457"/>
    <n v="1921.7286198214183"/>
    <n v="2023"/>
    <n v="58"/>
    <n v="3364"/>
    <n v="8.1208860210928382"/>
    <x v="0"/>
    <n v="2"/>
    <n v="0"/>
    <n v="1"/>
    <n v="0"/>
    <n v="0"/>
    <n v="0"/>
    <n v="0"/>
    <n v="0"/>
    <n v="0"/>
    <n v="0"/>
    <n v="0"/>
    <n v="0"/>
    <n v="0"/>
    <n v="0"/>
    <n v="0"/>
    <n v="1"/>
    <n v="0"/>
    <n v="0"/>
    <n v="1390.5274165374112"/>
    <n v="306.0892169560957"/>
    <n v="154.38979461063732"/>
    <n v="70.722191717273944"/>
    <n v="11.389078671451365"/>
    <n v="7.4275807707213088"/>
    <n v="5.9164750786377871"/>
    <n v="5.2971580872896586"/>
    <n v="4.7902016121821873"/>
    <n v="0"/>
    <n v="1"/>
  </r>
  <r>
    <x v="0"/>
    <x v="58"/>
    <n v="1404.4325158470238"/>
    <n v="309.14984525102562"/>
    <n v="155.93369255674369"/>
    <n v="102.87492556642842"/>
    <n v="90643.456926958752"/>
    <n v="1972.3909792212214"/>
    <n v="2023"/>
    <n v="59"/>
    <n v="3481"/>
    <n v="8.1550748878114394"/>
    <x v="0"/>
    <n v="2"/>
    <n v="0"/>
    <n v="1"/>
    <n v="0"/>
    <n v="0"/>
    <n v="0"/>
    <n v="0"/>
    <n v="0"/>
    <n v="0"/>
    <n v="0"/>
    <n v="0"/>
    <n v="0"/>
    <n v="0"/>
    <n v="0"/>
    <n v="0"/>
    <n v="1"/>
    <n v="0"/>
    <n v="0"/>
    <n v="1404.4325158470238"/>
    <n v="309.14984525102562"/>
    <n v="155.93369255674369"/>
    <n v="102.87492556642842"/>
    <n v="11.414689034062858"/>
    <n v="7.4358150855297307"/>
    <n v="5.9246886744856733"/>
    <n v="5.3048568198146357"/>
    <n v="5.0270226789545243"/>
    <n v="0"/>
    <n v="1"/>
  </r>
  <r>
    <x v="0"/>
    <x v="59"/>
    <n v="1418.476718606461"/>
    <n v="312.24121176622037"/>
    <n v="157.49302948231116"/>
    <n v="94.353271267700663"/>
    <n v="90301.144212424406"/>
    <n v="1982.5642311226932"/>
    <n v="2023"/>
    <n v="60"/>
    <n v="3600"/>
    <n v="8.1886891244442008"/>
    <x v="0"/>
    <n v="2"/>
    <n v="0"/>
    <n v="1"/>
    <n v="0"/>
    <n v="0"/>
    <n v="0"/>
    <n v="0"/>
    <n v="0"/>
    <n v="0"/>
    <n v="0"/>
    <n v="0"/>
    <n v="0"/>
    <n v="0"/>
    <n v="0"/>
    <n v="0"/>
    <n v="1"/>
    <n v="0"/>
    <n v="0"/>
    <n v="1418.476718606461"/>
    <n v="312.24121176622037"/>
    <n v="157.49302948231116"/>
    <n v="94.353271267700663"/>
    <n v="11.410905410558733"/>
    <n v="7.4440635152014254"/>
    <n v="5.9329168387241271"/>
    <n v="5.3125728395425016"/>
    <n v="4.9695125938146383"/>
    <n v="0"/>
    <n v="1"/>
  </r>
  <r>
    <x v="0"/>
    <x v="60"/>
    <n v="1432.6614001132025"/>
    <n v="315.36355791522482"/>
    <n v="159.06795977713426"/>
    <n v="90.067242341976623"/>
    <n v="90187.168324184298"/>
    <n v="1997.1601601475384"/>
    <n v="2023"/>
    <n v="61"/>
    <n v="3721"/>
    <n v="8.2217477283466227"/>
    <x v="0"/>
    <n v="2"/>
    <n v="0"/>
    <n v="1"/>
    <n v="0"/>
    <n v="0"/>
    <n v="0"/>
    <n v="0"/>
    <n v="0"/>
    <n v="0"/>
    <n v="0"/>
    <n v="0"/>
    <n v="0"/>
    <n v="0"/>
    <n v="0"/>
    <n v="0"/>
    <n v="1"/>
    <n v="0"/>
    <n v="0"/>
    <n v="1432.6614001132025"/>
    <n v="315.36355791522482"/>
    <n v="159.06795977713426"/>
    <n v="90.067242341976623"/>
    <n v="11.409642437884342"/>
    <n v="7.4523259582545522"/>
    <n v="5.9411593005835011"/>
    <n v="5.3203060519699186"/>
    <n v="4.9392873369602404"/>
    <n v="0"/>
    <n v="1"/>
  </r>
  <r>
    <x v="0"/>
    <x v="61"/>
    <n v="1446.9879541388084"/>
    <n v="318.51716051004814"/>
    <n v="160.65863937490562"/>
    <n v="99.108157973946035"/>
    <n v="90885.0458604054"/>
    <n v="2025.271911997708"/>
    <n v="2023"/>
    <n v="62"/>
    <n v="3844"/>
    <n v="8.2542687700901833"/>
    <x v="0"/>
    <n v="3"/>
    <n v="0"/>
    <n v="0"/>
    <n v="1"/>
    <n v="0"/>
    <n v="0"/>
    <n v="0"/>
    <n v="0"/>
    <n v="0"/>
    <n v="0"/>
    <n v="0"/>
    <n v="0"/>
    <n v="0"/>
    <n v="0"/>
    <n v="0"/>
    <n v="1"/>
    <n v="0"/>
    <n v="0"/>
    <n v="1446.9879541388084"/>
    <n v="318.51716051004814"/>
    <n v="160.65863937490562"/>
    <n v="99.108157973946035"/>
    <n v="11.41735075464525"/>
    <n v="7.4606023163473711"/>
    <n v="5.9494158795142082"/>
    <n v="5.3280563625222337"/>
    <n v="5.0020088032623864"/>
    <n v="0"/>
    <n v="1"/>
  </r>
  <r>
    <x v="0"/>
    <x v="62"/>
    <n v="1461.457791697328"/>
    <n v="321.7023156229842"/>
    <n v="162.26522576865466"/>
    <n v="104.63415963566777"/>
    <n v="91346.486945604891"/>
    <n v="2050.0594927246348"/>
    <n v="2023"/>
    <n v="63"/>
    <n v="3969"/>
    <n v="8.2862694527830651"/>
    <x v="0"/>
    <n v="3"/>
    <n v="0"/>
    <n v="0"/>
    <n v="1"/>
    <n v="0"/>
    <n v="0"/>
    <n v="0"/>
    <n v="0"/>
    <n v="0"/>
    <n v="0"/>
    <n v="0"/>
    <n v="0"/>
    <n v="0"/>
    <n v="0"/>
    <n v="0"/>
    <n v="1"/>
    <n v="0"/>
    <n v="0"/>
    <n v="1461.457791697328"/>
    <n v="321.7023156229842"/>
    <n v="162.26522576865466"/>
    <n v="104.63415963566777"/>
    <n v="11.422415103985159"/>
    <n v="7.4688924933891343"/>
    <n v="5.9576864398183167"/>
    <n v="5.3358236765635665"/>
    <n v="5.0384942267999016"/>
    <n v="0"/>
    <n v="1"/>
  </r>
  <r>
    <x v="0"/>
    <x v="63"/>
    <n v="1476.0723402262934"/>
    <n v="324.91933053313187"/>
    <n v="163.88787802634124"/>
    <n v="102.41029969211404"/>
    <n v="91375.336178586411"/>
    <n v="2067.2898484778807"/>
    <n v="2023"/>
    <n v="64"/>
    <n v="4096"/>
    <n v="8.317766166719343"/>
    <x v="0"/>
    <n v="3"/>
    <n v="0"/>
    <n v="0"/>
    <n v="1"/>
    <n v="0"/>
    <n v="0"/>
    <n v="0"/>
    <n v="0"/>
    <n v="0"/>
    <n v="0"/>
    <n v="0"/>
    <n v="0"/>
    <n v="0"/>
    <n v="0"/>
    <n v="0"/>
    <n v="1"/>
    <n v="0"/>
    <n v="0"/>
    <n v="1476.0723402262934"/>
    <n v="324.91933053313187"/>
    <n v="163.88787802634124"/>
    <n v="102.41029969211404"/>
    <n v="11.422730876154329"/>
    <n v="7.4771963949245173"/>
    <n v="5.9659708681523975"/>
    <n v="5.3436078994068117"/>
    <n v="5.0239708674533823"/>
    <n v="0"/>
    <n v="1"/>
  </r>
  <r>
    <x v="0"/>
    <x v="64"/>
    <n v="1490.8330430569508"/>
    <n v="328.16851971542206"/>
    <n v="165.52675680660462"/>
    <n v="98.764510343956289"/>
    <n v="91319.849106972746"/>
    <n v="2083.2928299229338"/>
    <n v="2023"/>
    <n v="65"/>
    <n v="4225"/>
    <n v="8.3487745397912736"/>
    <x v="0"/>
    <n v="3"/>
    <n v="0"/>
    <n v="0"/>
    <n v="1"/>
    <n v="0"/>
    <n v="0"/>
    <n v="0"/>
    <n v="0"/>
    <n v="0"/>
    <n v="0"/>
    <n v="0"/>
    <n v="0"/>
    <n v="0"/>
    <n v="0"/>
    <n v="0"/>
    <n v="1"/>
    <n v="0"/>
    <n v="0"/>
    <n v="1490.8330430569508"/>
    <n v="328.16851971542206"/>
    <n v="165.52675680660462"/>
    <n v="98.764510343956289"/>
    <n v="11.42212344828771"/>
    <n v="7.485513927707947"/>
    <n v="5.9742690623733923"/>
    <n v="5.351408936323522"/>
    <n v="4.9996952963246741"/>
    <n v="0"/>
    <n v="1"/>
  </r>
  <r>
    <x v="0"/>
    <x v="65"/>
    <n v="1505.7413590873966"/>
    <n v="331.45020285105574"/>
    <n v="167.1820243746707"/>
    <n v="80.876380761068688"/>
    <n v="90330.153113381268"/>
    <n v="2085.2499670741918"/>
    <n v="2023"/>
    <n v="66"/>
    <n v="4356"/>
    <n v="8.3793094840528504"/>
    <x v="0"/>
    <n v="4"/>
    <n v="0"/>
    <n v="0"/>
    <n v="0"/>
    <n v="1"/>
    <n v="0"/>
    <n v="0"/>
    <n v="0"/>
    <n v="0"/>
    <n v="0"/>
    <n v="0"/>
    <n v="0"/>
    <n v="0"/>
    <n v="0"/>
    <n v="0"/>
    <n v="1"/>
    <n v="0"/>
    <n v="0"/>
    <n v="1505.7413590873966"/>
    <n v="331.45020285105574"/>
    <n v="167.1820243746707"/>
    <n v="80.876380761068688"/>
    <n v="11.41122660518708"/>
    <n v="7.4938449994097693"/>
    <n v="5.9825809260099492"/>
    <n v="5.3592266925537038"/>
    <n v="4.871218535669227"/>
    <n v="0"/>
    <n v="1"/>
  </r>
  <r>
    <x v="0"/>
    <x v="66"/>
    <n v="1520.7987625981841"/>
    <n v="334.76470384880599"/>
    <n v="61.71820243746707"/>
    <n v="86.187560775447238"/>
    <n v="83946.98597307202"/>
    <n v="2003.4692296599044"/>
    <n v="2023"/>
    <n v="67"/>
    <n v="4489"/>
    <n v="8.4093852387819314"/>
    <x v="0"/>
    <n v="4"/>
    <n v="0"/>
    <n v="0"/>
    <n v="0"/>
    <n v="1"/>
    <n v="0"/>
    <n v="0"/>
    <n v="0"/>
    <n v="0"/>
    <n v="0"/>
    <n v="0"/>
    <n v="0"/>
    <n v="0"/>
    <n v="0"/>
    <n v="0"/>
    <n v="1"/>
    <n v="0"/>
    <n v="0"/>
    <n v="1520.7987625981841"/>
    <n v="334.76470384880599"/>
    <n v="61.71820243746707"/>
    <n v="86.187560775447238"/>
    <n v="11.337940759217599"/>
    <n v="7.5021895184139256"/>
    <n v="5.9909063655235784"/>
    <n v="4.6737320368823889"/>
    <n v="4.9111168976677826"/>
    <n v="0"/>
    <n v="1"/>
  </r>
  <r>
    <x v="0"/>
    <x v="67"/>
    <n v="1536.006743168105"/>
    <n v="338.11235037191392"/>
    <n v="51.171820243746708"/>
    <n v="94.528671046819142"/>
    <n v="83273.622150591676"/>
    <n v="2019.8195848305847"/>
    <n v="2023"/>
    <n v="68"/>
    <n v="4624"/>
    <n v="8.4390154103522139"/>
    <x v="0"/>
    <n v="4"/>
    <n v="0"/>
    <n v="0"/>
    <n v="0"/>
    <n v="1"/>
    <n v="0"/>
    <n v="0"/>
    <n v="0"/>
    <n v="0"/>
    <n v="0"/>
    <n v="0"/>
    <n v="0"/>
    <n v="0"/>
    <n v="0"/>
    <n v="0"/>
    <n v="1"/>
    <n v="0"/>
    <n v="0"/>
    <n v="1536.006743168105"/>
    <n v="338.11235037191392"/>
    <n v="51.171820243746708"/>
    <n v="94.528671046819142"/>
    <n v="11.329887117150054"/>
    <n v="7.5105473936791283"/>
    <n v="5.9992452889533139"/>
    <n v="4.5700641587644961"/>
    <n v="4.9707302724955396"/>
    <n v="0"/>
    <n v="1"/>
  </r>
  <r>
    <x v="0"/>
    <x v="68"/>
    <n v="1551.3668056605438"/>
    <n v="341.49347361794298"/>
    <n v="50.117182024374671"/>
    <n v="103.95377357088377"/>
    <n v="83757.077219939791"/>
    <n v="2046.9312348737453"/>
    <n v="2023"/>
    <n v="69"/>
    <n v="4761"/>
    <n v="8.4682130091945194"/>
    <x v="0"/>
    <n v="4"/>
    <n v="0"/>
    <n v="0"/>
    <n v="0"/>
    <n v="1"/>
    <n v="0"/>
    <n v="0"/>
    <n v="0"/>
    <n v="0"/>
    <n v="0"/>
    <n v="0"/>
    <n v="0"/>
    <n v="0"/>
    <n v="0"/>
    <n v="0"/>
    <n v="1"/>
    <n v="0"/>
    <n v="0"/>
    <n v="1551.3668056605438"/>
    <n v="341.49347361794298"/>
    <n v="50.117182024374671"/>
    <n v="103.95377357088377"/>
    <n v="11.335675950235725"/>
    <n v="7.518918534644107"/>
    <n v="6.0075976052464224"/>
    <n v="4.5590808632420057"/>
    <n v="5.034073182831361"/>
    <n v="0"/>
    <n v="1"/>
  </r>
  <r>
    <x v="0"/>
    <x v="69"/>
    <n v="1566.8804702596794"/>
    <n v="344.90840822527741"/>
    <n v="50.011718202437464"/>
    <n v="114.34637446991043"/>
    <n v="84370.210937232812"/>
    <n v="2076.146971157305"/>
    <n v="2023"/>
    <n v="70"/>
    <n v="4900"/>
    <n v="8.4969904840987187"/>
    <x v="0"/>
    <n v="4"/>
    <n v="0"/>
    <n v="0"/>
    <n v="0"/>
    <n v="1"/>
    <n v="0"/>
    <n v="0"/>
    <n v="0"/>
    <n v="0"/>
    <n v="0"/>
    <n v="0"/>
    <n v="0"/>
    <n v="0"/>
    <n v="0"/>
    <n v="0"/>
    <n v="1"/>
    <n v="0"/>
    <n v="0"/>
    <n v="1566.8804702596794"/>
    <n v="344.90840822527741"/>
    <n v="50.011718202437464"/>
    <n v="114.34637446991043"/>
    <n v="11.342969667301537"/>
    <n v="7.5273028511634044"/>
    <n v="6.0159632239292815"/>
    <n v="4.5579758696268984"/>
    <n v="5.0995603327040975"/>
    <n v="0"/>
    <n v="1"/>
  </r>
  <r>
    <x v="0"/>
    <x v="70"/>
    <n v="1582.5492725420472"/>
    <n v="348.35749224310769"/>
    <n v="50.001171820243748"/>
    <n v="125.7807342710953"/>
    <n v="91398.370387900693"/>
    <n v="2106.6886708764941"/>
    <n v="2023"/>
    <n v="71"/>
    <n v="5041"/>
    <n v="8.5253597540826309"/>
    <x v="0"/>
    <n v="5"/>
    <n v="0"/>
    <n v="0"/>
    <n v="0"/>
    <n v="0"/>
    <n v="1"/>
    <n v="0"/>
    <n v="0"/>
    <n v="0"/>
    <n v="0"/>
    <n v="0"/>
    <n v="0"/>
    <n v="0"/>
    <n v="0"/>
    <n v="0"/>
    <n v="1"/>
    <n v="0"/>
    <n v="0"/>
    <n v="1582.5492725420472"/>
    <n v="348.35749224310769"/>
    <n v="50.001171820243748"/>
    <n v="125.7807342710953"/>
    <n v="11.422982927829255"/>
    <n v="7.5357002534643627"/>
    <n v="6.024342054946894"/>
    <n v="4.5578653030800949"/>
    <n v="5.1669788129429923"/>
    <n v="0"/>
    <n v="1"/>
  </r>
  <r>
    <x v="0"/>
    <x v="71"/>
    <n v="1598.3747635733075"/>
    <n v="351.84106713332756"/>
    <n v="50.000117182024375"/>
    <n v="138.35877993362422"/>
    <n v="92025.934922879198"/>
    <n v="2138.5747278222839"/>
    <n v="2023"/>
    <n v="72"/>
    <n v="5184"/>
    <n v="8.5533322380321106"/>
    <x v="0"/>
    <n v="5"/>
    <n v="0"/>
    <n v="0"/>
    <n v="0"/>
    <n v="0"/>
    <n v="1"/>
    <n v="0"/>
    <n v="0"/>
    <n v="0"/>
    <n v="0"/>
    <n v="0"/>
    <n v="0"/>
    <n v="0"/>
    <n v="0"/>
    <n v="0"/>
    <n v="1"/>
    <n v="0"/>
    <n v="0"/>
    <n v="1598.3747635733075"/>
    <n v="351.84106713332756"/>
    <n v="50.000117182024375"/>
    <n v="138.35877993362422"/>
    <n v="11.429825717640105"/>
    <n v="7.5441106521187802"/>
    <n v="6.0327340085859733"/>
    <n v="4.5578542457530125"/>
    <n v="5.2362409508526486"/>
    <n v="0"/>
    <n v="1"/>
  </r>
  <r>
    <x v="0"/>
    <x v="72"/>
    <n v="1614.3585100231287"/>
    <n v="355.35947778855518"/>
    <n v="50.000011718202437"/>
    <n v="152.1946551505286"/>
    <n v="92653.630606910854"/>
    <n v="2171.912654680415"/>
    <n v="2023"/>
    <n v="73"/>
    <n v="5329"/>
    <n v="8.5809188822967819"/>
    <x v="0"/>
    <n v="5"/>
    <n v="0"/>
    <n v="0"/>
    <n v="0"/>
    <n v="0"/>
    <n v="1"/>
    <n v="0"/>
    <n v="0"/>
    <n v="0"/>
    <n v="0"/>
    <n v="0"/>
    <n v="0"/>
    <n v="0"/>
    <n v="0"/>
    <n v="0"/>
    <n v="1"/>
    <n v="0"/>
    <n v="0"/>
    <n v="1614.3585100231287"/>
    <n v="355.35947778855518"/>
    <n v="50.000011718202437"/>
    <n v="152.1946551505286"/>
    <n v="11.436623417204901"/>
    <n v="7.552533958024731"/>
    <n v="6.0411389954394075"/>
    <n v="4.5578531400135791"/>
    <n v="5.3072676369284943"/>
    <n v="0"/>
    <n v="1"/>
  </r>
  <r>
    <x v="0"/>
    <x v="73"/>
    <n v="1630.5020942932215"/>
    <n v="358.91307255838797"/>
    <n v="50.000001171820244"/>
    <n v="167.41412038793567"/>
    <n v="93281.339397055563"/>
    <n v="2206.8292884113653"/>
    <n v="2023"/>
    <n v="74"/>
    <n v="5476"/>
    <n v="8.6081301864083404"/>
    <x v="0"/>
    <n v="5"/>
    <n v="0"/>
    <n v="0"/>
    <n v="0"/>
    <n v="0"/>
    <n v="1"/>
    <n v="0"/>
    <n v="0"/>
    <n v="0"/>
    <n v="0"/>
    <n v="0"/>
    <n v="0"/>
    <n v="0"/>
    <n v="0"/>
    <n v="0"/>
    <n v="1"/>
    <n v="0"/>
    <n v="0"/>
    <n v="1630.5020942932215"/>
    <n v="358.91307255838797"/>
    <n v="50.000001171820244"/>
    <n v="167.41412038793567"/>
    <n v="11.443375360369048"/>
    <n v="7.5609700823953903"/>
    <n v="6.0495569263911975"/>
    <n v="4.5578530294395687"/>
    <n v="5.3799782442801032"/>
    <n v="0"/>
    <n v="1"/>
  </r>
  <r>
    <x v="0"/>
    <x v="74"/>
    <n v="1646.8071146550569"/>
    <n v="362.50220327994543"/>
    <n v="50.000000117182026"/>
    <n v="184.15553239896465"/>
    <n v="97767.472966597852"/>
    <n v="2243.4648504511492"/>
    <n v="2023"/>
    <n v="75"/>
    <n v="5625"/>
    <n v="8.6349762270726202"/>
    <x v="0"/>
    <n v="6"/>
    <n v="0"/>
    <n v="0"/>
    <n v="0"/>
    <n v="0"/>
    <n v="0"/>
    <n v="1"/>
    <n v="0"/>
    <n v="0"/>
    <n v="0"/>
    <n v="0"/>
    <n v="0"/>
    <n v="0"/>
    <n v="0"/>
    <n v="0"/>
    <n v="1"/>
    <n v="0"/>
    <n v="0"/>
    <n v="1646.8071146550569"/>
    <n v="362.50220327994543"/>
    <n v="50.000000117182026"/>
    <n v="184.15553239896465"/>
    <n v="11.490347213449901"/>
    <n v="7.5694189367527107"/>
    <n v="6.0579877126114869"/>
    <n v="4.5578530183821675"/>
    <n v="5.4542905247016247"/>
    <n v="0"/>
    <n v="1"/>
  </r>
  <r>
    <x v="0"/>
    <x v="75"/>
    <n v="1663.2751853948394"/>
    <n v="366.12722531073166"/>
    <n v="50.0000000117182"/>
    <n v="202.57108563608466"/>
    <n v="98395.183197996768"/>
    <n v="2281.9734963533742"/>
    <n v="2023"/>
    <n v="76"/>
    <n v="5776"/>
    <n v="8.6614666805726621"/>
    <x v="0"/>
    <n v="6"/>
    <n v="0"/>
    <n v="0"/>
    <n v="0"/>
    <n v="0"/>
    <n v="0"/>
    <n v="1"/>
    <n v="0"/>
    <n v="0"/>
    <n v="0"/>
    <n v="0"/>
    <n v="0"/>
    <n v="0"/>
    <n v="0"/>
    <n v="0"/>
    <n v="1"/>
    <n v="0"/>
    <n v="0"/>
    <n v="1663.2751853948394"/>
    <n v="366.12722531073166"/>
    <n v="50.0000000117182"/>
    <n v="202.57108563608466"/>
    <n v="11.496747130602323"/>
    <n v="7.5778804329244185"/>
    <n v="6.0664312655565364"/>
    <n v="4.5578530172764271"/>
    <n v="5.530121384519413"/>
    <n v="0"/>
    <n v="1"/>
  </r>
  <r>
    <x v="0"/>
    <x v="76"/>
    <n v="1679.9079369640504"/>
    <n v="369.78849756283239"/>
    <n v="50.00000000117182"/>
    <n v="222.82819419941552"/>
    <n v="99022.893442660279"/>
    <n v="2322.5246287274699"/>
    <n v="2023"/>
    <n v="77"/>
    <n v="5929"/>
    <n v="8.6876108437073682"/>
    <x v="0"/>
    <n v="6"/>
    <n v="0"/>
    <n v="0"/>
    <n v="0"/>
    <n v="0"/>
    <n v="0"/>
    <n v="1"/>
    <n v="0"/>
    <n v="0"/>
    <n v="0"/>
    <n v="0"/>
    <n v="0"/>
    <n v="0"/>
    <n v="0"/>
    <n v="0"/>
    <n v="1"/>
    <n v="0"/>
    <n v="0"/>
    <n v="1679.9079369640504"/>
    <n v="369.78849756283239"/>
    <n v="50.00000000117182"/>
    <n v="222.82819419941552"/>
    <n v="11.503106349278843"/>
    <n v="7.5863544830432845"/>
    <n v="6.0748874969711055"/>
    <n v="4.5578530171658533"/>
    <n v="5.6073876755087362"/>
    <n v="0"/>
    <n v="1"/>
  </r>
  <r>
    <x v="0"/>
    <x v="77"/>
    <n v="1696.7070161343745"/>
    <n v="373.48638253795741"/>
    <n v="50.000000000117183"/>
    <n v="245.1110136193293"/>
    <n v="99650.603688755655"/>
    <n v="2365.3044122917786"/>
    <n v="2023"/>
    <n v="78"/>
    <n v="6084"/>
    <n v="8.7134176533791834"/>
    <x v="0"/>
    <n v="6"/>
    <n v="0"/>
    <n v="0"/>
    <n v="0"/>
    <n v="0"/>
    <n v="0"/>
    <n v="1"/>
    <n v="0"/>
    <n v="0"/>
    <n v="0"/>
    <n v="0"/>
    <n v="0"/>
    <n v="0"/>
    <n v="0"/>
    <n v="0"/>
    <n v="1"/>
    <n v="0"/>
    <n v="0"/>
    <n v="1696.7070161343745"/>
    <n v="373.48638253795741"/>
    <n v="50.000000000117183"/>
    <n v="245.1110136193293"/>
    <n v="11.509425383713465"/>
    <n v="7.5948409995479498"/>
    <n v="6.0833563188919619"/>
    <n v="4.5578530171547955"/>
    <n v="5.6860069120638022"/>
    <n v="0"/>
    <n v="1"/>
  </r>
  <r>
    <x v="0"/>
    <x v="78"/>
    <n v="1713.6740861561971"/>
    <n v="377.22124636308536"/>
    <n v="50.000000000011717"/>
    <n v="269.62211498125947"/>
    <n v="101612.76020874543"/>
    <n v="2410.5174475005538"/>
    <n v="2023"/>
    <n v="79"/>
    <n v="6241"/>
    <n v="8.738895704934043"/>
    <x v="0"/>
    <n v="7"/>
    <n v="0"/>
    <n v="0"/>
    <n v="0"/>
    <n v="0"/>
    <n v="0"/>
    <n v="0"/>
    <n v="1"/>
    <n v="0"/>
    <n v="0"/>
    <n v="0"/>
    <n v="0"/>
    <n v="0"/>
    <n v="0"/>
    <n v="0"/>
    <n v="1"/>
    <n v="0"/>
    <n v="0"/>
    <n v="1713.6740861561971"/>
    <n v="377.22124636308536"/>
    <n v="50.000000000011717"/>
    <n v="269.62211498125947"/>
    <n v="11.52892439884619"/>
    <n v="7.6033398951847868"/>
    <n v="6.0918376436519015"/>
    <n v="4.5578530171536897"/>
    <n v="5.7658979018269125"/>
    <n v="1"/>
    <n v="1"/>
  </r>
  <r>
    <x v="0"/>
    <x v="79"/>
    <n v="1730.8108269200941"/>
    <n v="380.99345882659037"/>
    <n v="50.000000000001172"/>
    <n v="296.58432647938514"/>
    <n v="102240.47045512812"/>
    <n v="2458.388612226071"/>
    <n v="2023"/>
    <n v="80"/>
    <n v="6400"/>
    <n v="8.7640532693477624"/>
    <x v="0"/>
    <n v="7"/>
    <n v="0"/>
    <n v="0"/>
    <n v="0"/>
    <n v="0"/>
    <n v="0"/>
    <n v="0"/>
    <n v="1"/>
    <n v="0"/>
    <n v="0"/>
    <n v="0"/>
    <n v="0"/>
    <n v="0"/>
    <n v="0"/>
    <n v="0"/>
    <n v="1"/>
    <n v="0"/>
    <n v="0"/>
    <n v="1730.8108269200941"/>
    <n v="380.99345882659037"/>
    <n v="50.000000000001172"/>
    <n v="296.58432647938514"/>
    <n v="11.535082871078945"/>
    <n v="7.611851083010456"/>
    <n v="6.1003313838839697"/>
    <n v="4.5578530171535796"/>
    <n v="5.8469812870966562"/>
    <n v="1"/>
    <n v="1"/>
  </r>
  <r>
    <x v="0"/>
    <x v="80"/>
    <n v="1748.1189351209296"/>
    <n v="384.80339341479339"/>
    <n v="442.18999400337066"/>
    <n v="326.24275912732367"/>
    <n v="117807.40892043845"/>
    <n v="2901.3550816664174"/>
    <n v="2023"/>
    <n v="81"/>
    <n v="6561"/>
    <n v="8.7888983093448783"/>
    <x v="0"/>
    <n v="7"/>
    <n v="0"/>
    <n v="0"/>
    <n v="0"/>
    <n v="0"/>
    <n v="0"/>
    <n v="0"/>
    <n v="1"/>
    <n v="0"/>
    <n v="0"/>
    <n v="0"/>
    <n v="0"/>
    <n v="0"/>
    <n v="0"/>
    <n v="0"/>
    <n v="1"/>
    <n v="0"/>
    <n v="0"/>
    <n v="1748.1189351209296"/>
    <n v="384.80339341479339"/>
    <n v="442.18999400337066"/>
    <n v="326.24275912732367"/>
    <n v="11.676806442283322"/>
    <n v="7.6203744763949102"/>
    <n v="6.1088374525257221"/>
    <n v="6.1894307480234882"/>
    <n v="5.9291799978391904"/>
    <n v="1"/>
    <n v="1"/>
  </r>
  <r>
    <x v="0"/>
    <x v="81"/>
    <n v="1765.600124424283"/>
    <n v="388.65142734890986"/>
    <n v="481.4089934037076"/>
    <n v="358.86703504005601"/>
    <n v="119017.53398156902"/>
    <n v="2994.5275802169563"/>
    <n v="2023"/>
    <n v="82"/>
    <n v="6724"/>
    <n v="8.8134384945285067"/>
    <x v="0"/>
    <n v="7"/>
    <n v="0"/>
    <n v="0"/>
    <n v="0"/>
    <n v="0"/>
    <n v="0"/>
    <n v="0"/>
    <n v="1"/>
    <n v="0"/>
    <n v="0"/>
    <n v="0"/>
    <n v="0"/>
    <n v="0"/>
    <n v="0"/>
    <n v="0"/>
    <n v="1"/>
    <n v="0"/>
    <n v="0"/>
    <n v="1765.600124424283"/>
    <n v="388.65142734890986"/>
    <n v="481.4089934037076"/>
    <n v="358.86703504005601"/>
    <n v="11.687026105622483"/>
    <n v="7.6289099890246739"/>
    <n v="6.1173557628234576"/>
    <n v="6.2667971982925765"/>
    <n v="6.0124196195267343"/>
    <n v="1"/>
    <n v="1"/>
  </r>
  <r>
    <x v="0"/>
    <x v="82"/>
    <n v="1783.2561256350264"/>
    <n v="392.53794162238324"/>
    <n v="485.33089334374131"/>
    <n v="394.7537385440616"/>
    <n v="119700.85352097583"/>
    <n v="3055.8786991452121"/>
    <n v="2023"/>
    <n v="83"/>
    <n v="6889"/>
    <n v="8.8376812155931965"/>
    <x v="0"/>
    <n v="7"/>
    <n v="0"/>
    <n v="0"/>
    <n v="0"/>
    <n v="0"/>
    <n v="0"/>
    <n v="0"/>
    <n v="1"/>
    <n v="0"/>
    <n v="0"/>
    <n v="0"/>
    <n v="0"/>
    <n v="0"/>
    <n v="0"/>
    <n v="0"/>
    <n v="1"/>
    <n v="0"/>
    <n v="0"/>
    <n v="1783.2561256350264"/>
    <n v="392.53794162238324"/>
    <n v="485.33089334374131"/>
    <n v="394.7537385440616"/>
    <n v="11.692751022021694"/>
    <n v="7.6374575349062939"/>
    <n v="6.1258862283363822"/>
    <n v="6.2742145592129823"/>
    <n v="6.0966286808364831"/>
    <n v="1"/>
    <n v="1"/>
  </r>
  <r>
    <x v="0"/>
    <x v="83"/>
    <n v="1801.0886868679277"/>
    <n v="396.46332103859925"/>
    <n v="485.7230833377447"/>
    <n v="434.22911239846781"/>
    <n v="120564.66317300108"/>
    <n v="3117.5042036427394"/>
    <n v="2023"/>
    <n v="84"/>
    <n v="7056"/>
    <n v="8.8616335976866267"/>
    <x v="0"/>
    <n v="8"/>
    <n v="0"/>
    <n v="0"/>
    <n v="0"/>
    <n v="0"/>
    <n v="0"/>
    <n v="0"/>
    <n v="0"/>
    <n v="1"/>
    <n v="0"/>
    <n v="0"/>
    <n v="0"/>
    <n v="0"/>
    <n v="0"/>
    <n v="0"/>
    <n v="1"/>
    <n v="0"/>
    <n v="0"/>
    <n v="1801.0886868679277"/>
    <n v="396.46332103859925"/>
    <n v="485.7230833377447"/>
    <n v="434.22911239846781"/>
    <n v="11.699941511824095"/>
    <n v="7.6460170283698607"/>
    <n v="6.134428762940682"/>
    <n v="6.2749532783115045"/>
    <n v="6.1817388675358709"/>
    <n v="1"/>
    <n v="1"/>
  </r>
  <r>
    <x v="0"/>
    <x v="84"/>
    <n v="1819.0995737201924"/>
    <n v="400.42795424898134"/>
    <n v="485.762302337145"/>
    <n v="477.65202363831463"/>
    <n v="121192.92679299328"/>
    <n v="3182.9418539446333"/>
    <n v="2023"/>
    <n v="85"/>
    <n v="7225"/>
    <n v="8.8853025129806333"/>
    <x v="0"/>
    <n v="8"/>
    <n v="0"/>
    <n v="0"/>
    <n v="0"/>
    <n v="0"/>
    <n v="0"/>
    <n v="0"/>
    <n v="0"/>
    <n v="1"/>
    <n v="0"/>
    <n v="0"/>
    <n v="0"/>
    <n v="0"/>
    <n v="0"/>
    <n v="0"/>
    <n v="1"/>
    <n v="0"/>
    <n v="0"/>
    <n v="1819.0995737201924"/>
    <n v="400.42795424898134"/>
    <n v="485.762302337145"/>
    <n v="477.65202363831463"/>
    <n v="11.705138991120567"/>
    <n v="7.6545883840725644"/>
    <n v="6.1429832808335112"/>
    <n v="6.2750271202163983"/>
    <n v="6.2676851697099663"/>
    <n v="1"/>
    <n v="1"/>
  </r>
  <r>
    <x v="0"/>
    <x v="85"/>
    <n v="1837.2905694459041"/>
    <n v="404.43223379146917"/>
    <n v="485.76622423708505"/>
    <n v="525.41722600214621"/>
    <n v="121820.69237438588"/>
    <n v="3252.9062534766044"/>
    <n v="2023"/>
    <n v="86"/>
    <n v="7396"/>
    <n v="8.9086945925070147"/>
    <x v="0"/>
    <n v="8"/>
    <n v="0"/>
    <n v="0"/>
    <n v="0"/>
    <n v="0"/>
    <n v="0"/>
    <n v="0"/>
    <n v="0"/>
    <n v="1"/>
    <n v="0"/>
    <n v="0"/>
    <n v="0"/>
    <n v="0"/>
    <n v="0"/>
    <n v="0"/>
    <n v="1"/>
    <n v="0"/>
    <n v="0"/>
    <n v="1837.2905694459041"/>
    <n v="404.43223379146917"/>
    <n v="485.76622423708505"/>
    <n v="525.41722600214621"/>
    <n v="11.710305507959827"/>
    <n v="7.6631715170022305"/>
    <n v="6.1515496965368683"/>
    <n v="6.2750345041070021"/>
    <n v="6.3544059699165558"/>
    <n v="1"/>
    <n v="1"/>
  </r>
  <r>
    <x v="0"/>
    <x v="86"/>
    <n v="1855.6634751323202"/>
    <n v="408.47655612938286"/>
    <n v="485.76661642707904"/>
    <n v="577.95894860236081"/>
    <n v="122448.40815435501"/>
    <n v="3327.8655962911425"/>
    <n v="2023"/>
    <n v="87"/>
    <n v="7569"/>
    <n v="8.9318162373091674"/>
    <x v="0"/>
    <n v="8"/>
    <n v="0"/>
    <n v="0"/>
    <n v="0"/>
    <n v="0"/>
    <n v="0"/>
    <n v="0"/>
    <n v="0"/>
    <n v="1"/>
    <n v="0"/>
    <n v="0"/>
    <n v="0"/>
    <n v="0"/>
    <n v="0"/>
    <n v="0"/>
    <n v="1"/>
    <n v="0"/>
    <n v="0"/>
    <n v="1855.6634751323202"/>
    <n v="408.47655612938286"/>
    <n v="485.76661642707904"/>
    <n v="577.95894860236081"/>
    <n v="11.71544506233138"/>
    <n v="7.6717663424808258"/>
    <n v="6.1601279249013849"/>
    <n v="6.2750352424930638"/>
    <n v="6.4418430799529869"/>
    <n v="1"/>
    <n v="1"/>
  </r>
  <r>
    <x v="0"/>
    <x v="87"/>
    <n v="1874.2201098780133"/>
    <n v="412.56132169067621"/>
    <n v="485.76665564607845"/>
    <n v="635.75484346259691"/>
    <n v="119981.17321859155"/>
    <n v="3408.3029306773651"/>
    <n v="2023"/>
    <n v="88"/>
    <n v="7744"/>
    <n v="8.9546736289564137"/>
    <x v="0"/>
    <n v="9"/>
    <n v="0"/>
    <n v="0"/>
    <n v="0"/>
    <n v="0"/>
    <n v="0"/>
    <n v="0"/>
    <n v="0"/>
    <n v="0"/>
    <n v="1"/>
    <n v="0"/>
    <n v="0"/>
    <n v="0"/>
    <n v="0"/>
    <n v="0"/>
    <n v="1"/>
    <n v="0"/>
    <n v="0"/>
    <n v="1874.2201098780133"/>
    <n v="412.56132169067621"/>
    <n v="485.76665564607845"/>
    <n v="635.75484346259691"/>
    <n v="11.695090119610613"/>
    <n v="7.6803727761678946"/>
    <n v="6.1687178811100045"/>
    <n v="6.2750353163316399"/>
    <n v="6.5299417337550159"/>
    <n v="1"/>
    <n v="1"/>
  </r>
  <r>
    <x v="0"/>
    <x v="88"/>
    <n v="1892.9623109728523"/>
    <n v="416.68693490758267"/>
    <n v="95.918077228612901"/>
    <n v="336.00734826203234"/>
    <n v="105304.05974627472"/>
    <n v="2741.5746713710801"/>
    <n v="2023"/>
    <n v="89"/>
    <n v="7921"/>
    <n v="8.9772727394642793"/>
    <x v="0"/>
    <n v="9"/>
    <n v="0"/>
    <n v="0"/>
    <n v="0"/>
    <n v="0"/>
    <n v="0"/>
    <n v="0"/>
    <n v="0"/>
    <n v="0"/>
    <n v="1"/>
    <n v="0"/>
    <n v="0"/>
    <n v="0"/>
    <n v="0"/>
    <n v="0"/>
    <n v="1"/>
    <n v="0"/>
    <n v="0"/>
    <n v="1892.9623109728523"/>
    <n v="416.68693490758267"/>
    <n v="95.918077228612901"/>
    <n v="336.00734826203234"/>
    <n v="11.564607251474554"/>
    <n v="7.6889907340639363"/>
    <n v="6.1773194806815637"/>
    <n v="4.9508609518658124"/>
    <n v="5.9548285236384473"/>
    <n v="1"/>
    <n v="1"/>
  </r>
  <r>
    <x v="0"/>
    <x v="89"/>
    <n v="1911.891934079822"/>
    <n v="420.85380425665835"/>
    <n v="57.406633503506384"/>
    <n v="278.78941235039861"/>
    <n v="100802.95038153956"/>
    <n v="2668.9417841903851"/>
    <n v="2023"/>
    <n v="90"/>
    <n v="8100"/>
    <n v="8.99961934066053"/>
    <x v="0"/>
    <n v="9"/>
    <n v="0"/>
    <n v="0"/>
    <n v="0"/>
    <n v="0"/>
    <n v="0"/>
    <n v="0"/>
    <n v="0"/>
    <n v="0"/>
    <n v="1"/>
    <n v="0"/>
    <n v="0"/>
    <n v="0"/>
    <n v="0"/>
    <n v="0"/>
    <n v="1"/>
    <n v="0"/>
    <n v="0"/>
    <n v="1911.891934079822"/>
    <n v="420.85380425665835"/>
    <n v="57.406633503506384"/>
    <n v="278.78941235039861"/>
    <n v="11.520922903849188"/>
    <n v="7.697620132513701"/>
    <n v="6.1859326394742764"/>
    <n v="4.6326405699929936"/>
    <n v="5.7942105928188612"/>
    <n v="1"/>
    <n v="1"/>
  </r>
  <r>
    <x v="0"/>
    <x v="90"/>
    <n v="1931.0108534186891"/>
    <n v="425.06234229922484"/>
    <n v="54.033637388802184"/>
    <n v="248.54875100681568"/>
    <n v="99815.508751855305"/>
    <n v="2658.6555841135319"/>
    <n v="2023"/>
    <n v="91"/>
    <n v="8281"/>
    <n v="9.0217190130336995"/>
    <x v="0"/>
    <n v="9"/>
    <n v="0"/>
    <n v="0"/>
    <n v="0"/>
    <n v="0"/>
    <n v="0"/>
    <n v="0"/>
    <n v="0"/>
    <n v="0"/>
    <n v="1"/>
    <n v="0"/>
    <n v="0"/>
    <n v="0"/>
    <n v="0"/>
    <n v="0"/>
    <n v="1"/>
    <n v="0"/>
    <n v="0"/>
    <n v="1931.0108534186891"/>
    <n v="425.06234229922484"/>
    <n v="54.033637388802184"/>
    <n v="248.54875100681568"/>
    <n v="11.511078848541672"/>
    <n v="7.7062608882093953"/>
    <n v="6.1945572736891146"/>
    <n v="4.5992740505680754"/>
    <n v="5.697604042791478"/>
    <n v="1"/>
    <n v="1"/>
  </r>
  <r>
    <x v="0"/>
    <x v="91"/>
    <n v="1950.3209619515242"/>
    <n v="429.31296572221703"/>
    <n v="54.179267517716276"/>
    <n v="223.45770389527982"/>
    <n v="99309.51100545231"/>
    <n v="2657.2708990867372"/>
    <n v="2023"/>
    <n v="92"/>
    <n v="8464"/>
    <n v="9.0435771540980809"/>
    <x v="0"/>
    <n v="9"/>
    <n v="0"/>
    <n v="0"/>
    <n v="0"/>
    <n v="0"/>
    <n v="0"/>
    <n v="0"/>
    <n v="0"/>
    <n v="0"/>
    <n v="1"/>
    <n v="0"/>
    <n v="0"/>
    <n v="0"/>
    <n v="0"/>
    <n v="0"/>
    <n v="1"/>
    <n v="0"/>
    <n v="0"/>
    <n v="1950.3209619515242"/>
    <n v="429.31296572221703"/>
    <n v="54.179267517716276"/>
    <n v="223.45770389527982"/>
    <n v="11.505996625964753"/>
    <n v="7.7149129181938134"/>
    <n v="6.2031932998730959"/>
    <n v="4.6007378918317752"/>
    <n v="5.6096957170276669"/>
    <n v="1"/>
    <n v="1"/>
  </r>
  <r>
    <x v="0"/>
    <x v="92"/>
    <n v="1969.8241715700929"/>
    <n v="433.60609537943913"/>
    <n v="54.681589568396049"/>
    <n v="201.08831630466642"/>
    <n v="91155.185171395759"/>
    <n v="2659.2001728225946"/>
    <n v="2023"/>
    <n v="93"/>
    <n v="8649"/>
    <n v="9.0651989863065126"/>
    <x v="0"/>
    <n v="10"/>
    <n v="0"/>
    <n v="0"/>
    <n v="0"/>
    <n v="0"/>
    <n v="0"/>
    <n v="0"/>
    <n v="0"/>
    <n v="0"/>
    <n v="0"/>
    <n v="1"/>
    <n v="0"/>
    <n v="0"/>
    <n v="0"/>
    <n v="0"/>
    <n v="1"/>
    <n v="0"/>
    <n v="0"/>
    <n v="1969.8241715700929"/>
    <n v="433.60609537943913"/>
    <n v="54.681589568396049"/>
    <n v="201.08831630466642"/>
    <n v="11.420318664625944"/>
    <n v="7.7235761398633693"/>
    <n v="6.2118406349224689"/>
    <n v="4.6057707400894232"/>
    <n v="5.5242240964344962"/>
    <n v="1"/>
    <n v="1"/>
  </r>
  <r>
    <x v="0"/>
    <x v="93"/>
    <n v="1989.5224132851317"/>
    <n v="437.94215633323353"/>
    <n v="55.224458401630258"/>
    <n v="180.97712295409124"/>
    <n v="90704.406144926426"/>
    <n v="2663.6661509740866"/>
    <n v="2023"/>
    <n v="94"/>
    <n v="8836"/>
    <n v="9.0865895645400077"/>
    <x v="0"/>
    <n v="10"/>
    <n v="0"/>
    <n v="0"/>
    <n v="0"/>
    <n v="0"/>
    <n v="0"/>
    <n v="0"/>
    <n v="0"/>
    <n v="0"/>
    <n v="0"/>
    <n v="1"/>
    <n v="0"/>
    <n v="0"/>
    <n v="0"/>
    <n v="0"/>
    <n v="1"/>
    <n v="0"/>
    <n v="0"/>
    <n v="1989.5224132851317"/>
    <n v="437.94215633323353"/>
    <n v="55.224458401630258"/>
    <n v="180.97712295409124"/>
    <n v="11.415361214249932"/>
    <n v="7.7322504709710422"/>
    <n v="6.2204991960858047"/>
    <n v="4.6111815045564271"/>
    <n v="5.4406002875699002"/>
    <n v="1"/>
    <n v="1"/>
  </r>
  <r>
    <x v="0"/>
    <x v="94"/>
    <n v="2009.417637417519"/>
    <n v="442.32157789656588"/>
    <n v="55.77630827940159"/>
    <n v="162.87917448667127"/>
    <n v="90254.134709970895"/>
    <n v="2670.3946980801579"/>
    <n v="2023"/>
    <n v="95"/>
    <n v="9025"/>
    <n v="9.1077537832010815"/>
    <x v="0"/>
    <n v="10"/>
    <n v="0"/>
    <n v="0"/>
    <n v="0"/>
    <n v="0"/>
    <n v="0"/>
    <n v="0"/>
    <n v="0"/>
    <n v="0"/>
    <n v="0"/>
    <n v="1"/>
    <n v="0"/>
    <n v="0"/>
    <n v="0"/>
    <n v="0"/>
    <n v="1"/>
    <n v="0"/>
    <n v="0"/>
    <n v="2009.417637417519"/>
    <n v="442.32157789656588"/>
    <n v="55.77630827940159"/>
    <n v="162.87917448667127"/>
    <n v="11.410384689106596"/>
    <n v="7.7409358296292305"/>
    <n v="6.229168900966993"/>
    <n v="4.6166519392390226"/>
    <n v="5.3588601407760219"/>
    <n v="1"/>
    <n v="1"/>
  </r>
  <r>
    <x v="0"/>
    <x v="95"/>
    <n v="2029.5118137913696"/>
    <n v="446.74479367553158"/>
    <n v="56.334031891571115"/>
    <n v="146.59123342080304"/>
    <n v="89803.914335270048"/>
    <n v="2679.1818727792752"/>
    <n v="2023"/>
    <n v="96"/>
    <n v="9216"/>
    <n v="9.1286963829356722"/>
    <x v="0"/>
    <n v="10"/>
    <n v="0"/>
    <n v="0"/>
    <n v="0"/>
    <n v="0"/>
    <n v="0"/>
    <n v="0"/>
    <n v="0"/>
    <n v="0"/>
    <n v="0"/>
    <n v="1"/>
    <n v="0"/>
    <n v="0"/>
    <n v="0"/>
    <n v="0"/>
    <n v="1"/>
    <n v="0"/>
    <n v="0"/>
    <n v="2029.5118137913696"/>
    <n v="446.74479367553158"/>
    <n v="56.334031891571115"/>
    <n v="146.59123342080304"/>
    <n v="11.405383842819919"/>
    <n v="7.7496321343125203"/>
    <n v="6.2378496675281454"/>
    <n v="4.6221503610693926"/>
    <n v="5.2791073654842631"/>
    <n v="1"/>
    <n v="1"/>
  </r>
  <r>
    <x v="0"/>
    <x v="96"/>
    <n v="2049.8069319290562"/>
    <n v="451.2122416122869"/>
    <n v="56.897368263424376"/>
    <n v="131.93210771700262"/>
    <n v="88321.043947750353"/>
    <n v="2689.8486495217703"/>
    <n v="2023"/>
    <n v="97"/>
    <n v="9409"/>
    <n v="9.1494219570067656"/>
    <x v="0"/>
    <n v="11"/>
    <n v="0"/>
    <n v="0"/>
    <n v="0"/>
    <n v="0"/>
    <n v="0"/>
    <n v="0"/>
    <n v="0"/>
    <n v="0"/>
    <n v="0"/>
    <n v="0"/>
    <n v="1"/>
    <n v="0"/>
    <n v="0"/>
    <n v="0"/>
    <n v="1"/>
    <n v="0"/>
    <n v="0"/>
    <n v="2049.8069319290562"/>
    <n v="451.2122416122869"/>
    <n v="56.897368263424376"/>
    <n v="131.93210771700262"/>
    <n v="11.388733681501645"/>
    <n v="7.7583393038603523"/>
    <n v="6.2465414140923992"/>
    <n v="4.6276735956510384"/>
    <n v="5.2014514545321271"/>
    <n v="1"/>
    <n v="1"/>
  </r>
  <r>
    <x v="0"/>
    <x v="97"/>
    <n v="2070.3050012481876"/>
    <n v="455.72436402840975"/>
    <n v="57.466341551352372"/>
    <n v="118.73889670913036"/>
    <n v="87870.829236882346"/>
    <n v="2702.2346035370801"/>
    <n v="2023"/>
    <n v="98"/>
    <n v="9604"/>
    <n v="9.1699349573411446"/>
    <x v="0"/>
    <n v="11"/>
    <n v="0"/>
    <n v="0"/>
    <n v="0"/>
    <n v="0"/>
    <n v="0"/>
    <n v="0"/>
    <n v="0"/>
    <n v="0"/>
    <n v="0"/>
    <n v="0"/>
    <n v="1"/>
    <n v="0"/>
    <n v="0"/>
    <n v="0"/>
    <n v="1"/>
    <n v="0"/>
    <n v="0"/>
    <n v="2070.3050012481876"/>
    <n v="455.72436402840975"/>
    <n v="57.466341551352372"/>
    <n v="118.73889670913036"/>
    <n v="11.383623165532903"/>
    <n v="7.767057257479606"/>
    <n v="6.2552440593466363"/>
    <n v="4.6332213030195897"/>
    <n v="5.1259995866344266"/>
    <n v="1"/>
    <n v="1"/>
  </r>
  <r>
    <x v="0"/>
    <x v="98"/>
    <n v="2091.0080512605582"/>
    <n v="460.28160766869382"/>
    <n v="58.041004927395278"/>
    <n v="106.86500701460011"/>
    <n v="87420.614578526191"/>
    <n v="2716.1956708712473"/>
    <n v="2023"/>
    <n v="99"/>
    <n v="9801"/>
    <n v="9.1902397002691796"/>
    <x v="0"/>
    <n v="11"/>
    <n v="0"/>
    <n v="0"/>
    <n v="0"/>
    <n v="0"/>
    <n v="0"/>
    <n v="0"/>
    <n v="0"/>
    <n v="0"/>
    <n v="0"/>
    <n v="0"/>
    <n v="1"/>
    <n v="0"/>
    <n v="0"/>
    <n v="0"/>
    <n v="1"/>
    <n v="0"/>
    <n v="0"/>
    <n v="2091.0080512605582"/>
    <n v="460.28160766869382"/>
    <n v="58.041004927395278"/>
    <n v="106.86500701460011"/>
    <n v="11.378486398574774"/>
    <n v="7.7757859147470985"/>
    <n v="6.2639575223441026"/>
    <n v="4.6387934240628441"/>
    <n v="5.0528543323100363"/>
    <n v="1"/>
    <n v="1"/>
  </r>
  <r>
    <x v="0"/>
    <x v="99"/>
    <n v="2111.9181317730859"/>
    <n v="464.88442374538079"/>
    <n v="58.621414972722171"/>
    <n v="96.178506310778374"/>
    <n v="86970.399925491482"/>
    <n v="2731.602476801967"/>
    <n v="2023"/>
    <n v="100"/>
    <n v="10000"/>
    <n v="9.2103403719761836"/>
    <x v="0"/>
    <n v="11"/>
    <n v="0"/>
    <n v="0"/>
    <n v="0"/>
    <n v="0"/>
    <n v="0"/>
    <n v="0"/>
    <n v="0"/>
    <n v="0"/>
    <n v="0"/>
    <n v="0"/>
    <n v="1"/>
    <n v="0"/>
    <n v="0"/>
    <n v="0"/>
    <n v="1"/>
    <n v="0"/>
    <n v="0"/>
    <n v="2111.9181317730859"/>
    <n v="464.88442374538079"/>
    <n v="58.621414972722171"/>
    <n v="96.178506310778374"/>
    <n v="11.373323109003634"/>
    <n v="7.7845251956119839"/>
    <n v="6.2726817225069471"/>
    <n v="4.6443899265575466"/>
    <n v="4.9821119430634537"/>
    <n v="1"/>
    <n v="1"/>
  </r>
  <r>
    <x v="0"/>
    <x v="100"/>
    <n v="2133.0373130907624"/>
    <n v="469.53326798283456"/>
    <n v="59.207629122054684"/>
    <n v="54.617850631077836"/>
    <n v="83875.788408236913"/>
    <n v="2716.3960608267298"/>
    <n v="2023"/>
    <n v="101"/>
    <n v="10201"/>
    <n v="9.2302410336825194"/>
    <x v="0"/>
    <n v="12"/>
    <n v="0"/>
    <n v="0"/>
    <n v="0"/>
    <n v="0"/>
    <n v="0"/>
    <n v="0"/>
    <n v="0"/>
    <n v="0"/>
    <n v="0"/>
    <n v="0"/>
    <n v="0"/>
    <n v="1"/>
    <n v="0"/>
    <n v="0"/>
    <n v="1"/>
    <n v="0"/>
    <n v="0"/>
    <n v="2133.0373130907624"/>
    <n v="469.53326798283456"/>
    <n v="59.207629122054684"/>
    <n v="54.617850631077836"/>
    <n v="11.337092274029947"/>
    <n v="7.7932750203980712"/>
    <n v="6.281416579628659"/>
    <n v="4.6500107799170847"/>
    <n v="4.6465163718347515"/>
    <n v="0"/>
    <n v="2"/>
  </r>
  <r>
    <x v="0"/>
    <x v="101"/>
    <n v="2154.3676862216316"/>
    <n v="474.22860066266293"/>
    <n v="59.799705413235763"/>
    <n v="50.461785063107783"/>
    <n v="83575.305701025369"/>
    <n v="2738.857777360638"/>
    <n v="2023"/>
    <n v="102"/>
    <n v="10404"/>
    <n v="9.2499456265685414"/>
    <x v="0"/>
    <n v="12"/>
    <n v="0"/>
    <n v="0"/>
    <n v="0"/>
    <n v="0"/>
    <n v="0"/>
    <n v="0"/>
    <n v="0"/>
    <n v="0"/>
    <n v="0"/>
    <n v="0"/>
    <n v="0"/>
    <n v="1"/>
    <n v="0"/>
    <n v="0"/>
    <n v="1"/>
    <n v="0"/>
    <n v="0"/>
    <n v="2154.3676862216316"/>
    <n v="474.22860066266293"/>
    <n v="59.799705413235763"/>
    <n v="50.461785063107783"/>
    <n v="11.33350336908628"/>
    <n v="7.8020353098060573"/>
    <n v="6.2901620138764249"/>
    <n v="4.6556559526854304"/>
    <n v="4.6058221601631644"/>
    <n v="0"/>
    <n v="2"/>
  </r>
  <r>
    <x v="0"/>
    <x v="102"/>
    <n v="2175.9113630838215"/>
    <n v="478.9708866692896"/>
    <n v="60.397702467364176"/>
    <n v="50.046178506310781"/>
    <n v="83679.618344445684"/>
    <n v="2765.3261307267858"/>
    <n v="2023"/>
    <n v="103"/>
    <n v="10609"/>
    <n v="9.2694579764592717"/>
    <x v="0"/>
    <n v="12"/>
    <n v="0"/>
    <n v="0"/>
    <n v="0"/>
    <n v="0"/>
    <n v="0"/>
    <n v="0"/>
    <n v="0"/>
    <n v="0"/>
    <n v="0"/>
    <n v="0"/>
    <n v="0"/>
    <n v="1"/>
    <n v="0"/>
    <n v="0"/>
    <n v="1"/>
    <n v="0"/>
    <n v="0"/>
    <n v="2175.9113630838215"/>
    <n v="478.9708866692896"/>
    <n v="60.397702467364176"/>
    <n v="50.046178506310781"/>
    <n v="11.334750718395014"/>
    <n v="7.8108059849156692"/>
    <n v="6.2989179457933968"/>
    <n v="4.6613254122933965"/>
    <n v="4.6016601542161677"/>
    <n v="0"/>
    <n v="2"/>
  </r>
  <r>
    <x v="0"/>
    <x v="103"/>
    <n v="2197.6704767146412"/>
    <n v="483.76059553598247"/>
    <n v="61.001679492037425"/>
    <n v="50.004617850631078"/>
    <n v="83826.420671584434"/>
    <n v="2792.4373695932918"/>
    <n v="2023"/>
    <n v="104"/>
    <n v="10816"/>
    <n v="9.288781798282745"/>
    <x v="0"/>
    <n v="12"/>
    <n v="0"/>
    <n v="0"/>
    <n v="0"/>
    <n v="0"/>
    <n v="0"/>
    <n v="0"/>
    <n v="0"/>
    <n v="0"/>
    <n v="0"/>
    <n v="0"/>
    <n v="0"/>
    <n v="1"/>
    <n v="0"/>
    <n v="0"/>
    <n v="1"/>
    <n v="0"/>
    <n v="0"/>
    <n v="2197.6704767146412"/>
    <n v="483.76059553598247"/>
    <n v="61.001679492037425"/>
    <n v="50.004617850631078"/>
    <n v="11.33650351925624"/>
    <n v="7.8195869671877221"/>
    <n v="6.307684296300871"/>
    <n v="4.6670191250400697"/>
    <n v="4.6012429993069386"/>
    <n v="0"/>
    <n v="2"/>
  </r>
  <r>
    <x v="0"/>
    <x v="104"/>
    <n v="2219.6471814817742"/>
    <n v="488.59820149134231"/>
    <n v="61.611696286957759"/>
    <n v="50.000461785063109"/>
    <n v="83977.493306631834"/>
    <n v="2819.8575410451376"/>
    <n v="2023"/>
    <n v="105"/>
    <n v="11025"/>
    <n v="9.3079207003150461"/>
    <x v="0"/>
    <n v="12"/>
    <n v="0"/>
    <n v="0"/>
    <n v="0"/>
    <n v="0"/>
    <n v="0"/>
    <n v="0"/>
    <n v="0"/>
    <n v="0"/>
    <n v="0"/>
    <n v="0"/>
    <n v="0"/>
    <n v="1"/>
    <n v="0"/>
    <n v="0"/>
    <n v="1"/>
    <n v="0"/>
    <n v="0"/>
    <n v="2219.6471814817742"/>
    <n v="488.59820149134231"/>
    <n v="61.611696286957759"/>
    <n v="50.000461785063109"/>
    <n v="11.338304105098155"/>
    <n v="7.8283781784660977"/>
    <n v="6.3164609867003847"/>
    <n v="4.6727370560968202"/>
    <n v="4.6012012742434161"/>
    <n v="0"/>
    <n v="2"/>
  </r>
  <r>
    <x v="0"/>
    <x v="105"/>
    <n v="2241.8436532965825"/>
    <n v="493.48418350625576"/>
    <n v="62.227813249827328"/>
    <n v="50.00004617850631"/>
    <n v="84497.337803625691"/>
    <n v="2847.5556962311716"/>
    <n v="2024"/>
    <n v="106"/>
    <n v="11236"/>
    <n v="9.3268781882241338"/>
    <x v="0"/>
    <n v="1"/>
    <n v="1"/>
    <n v="0"/>
    <n v="0"/>
    <n v="0"/>
    <n v="0"/>
    <n v="0"/>
    <n v="0"/>
    <n v="0"/>
    <n v="0"/>
    <n v="0"/>
    <n v="0"/>
    <n v="0"/>
    <n v="0"/>
    <n v="0"/>
    <n v="1"/>
    <n v="0"/>
    <n v="0"/>
    <n v="2241.8436532965825"/>
    <n v="493.48418350625576"/>
    <n v="62.227813249827328"/>
    <n v="50.00004617850631"/>
    <n v="11.344475307566427"/>
    <n v="7.8371795409796317"/>
    <n v="6.325247938675723"/>
    <n v="4.6784791695137304"/>
    <n v="4.6011971016413087"/>
    <n v="0"/>
    <n v="1"/>
  </r>
  <r>
    <x v="0"/>
    <x v="106"/>
    <n v="2264.2620898295427"/>
    <n v="498.41902534131839"/>
    <n v="62.850091382325608"/>
    <n v="50.000004617850635"/>
    <n v="84648.880410882266"/>
    <n v="2875.5312111710373"/>
    <n v="2024"/>
    <n v="107"/>
    <n v="11449"/>
    <n v="9.3456576689238116"/>
    <x v="0"/>
    <n v="1"/>
    <n v="1"/>
    <n v="0"/>
    <n v="0"/>
    <n v="0"/>
    <n v="0"/>
    <n v="0"/>
    <n v="0"/>
    <n v="0"/>
    <n v="0"/>
    <n v="0"/>
    <n v="0"/>
    <n v="0"/>
    <n v="0"/>
    <n v="0"/>
    <n v="1"/>
    <n v="0"/>
    <n v="0"/>
    <n v="2264.2620898295427"/>
    <n v="498.41902534131839"/>
    <n v="62.850091382325608"/>
    <n v="50.000004617850635"/>
    <n v="11.346267161376737"/>
    <n v="7.8459909773439289"/>
    <n v="6.3340450742948482"/>
    <n v="4.6842454282264585"/>
    <n v="4.60119668438014"/>
    <n v="0"/>
    <n v="1"/>
  </r>
  <r>
    <x v="0"/>
    <x v="107"/>
    <n v="2286.9047107278334"/>
    <n v="503.40321559473159"/>
    <n v="63.478592296148861"/>
    <n v="50.000000461785064"/>
    <n v="84800.427290830237"/>
    <n v="2903.7865190804987"/>
    <n v="2024"/>
    <n v="108"/>
    <n v="11664"/>
    <n v="9.3642624542484398"/>
    <x v="0"/>
    <n v="1"/>
    <n v="1"/>
    <n v="0"/>
    <n v="0"/>
    <n v="0"/>
    <n v="0"/>
    <n v="0"/>
    <n v="0"/>
    <n v="0"/>
    <n v="0"/>
    <n v="0"/>
    <n v="0"/>
    <n v="0"/>
    <n v="0"/>
    <n v="0"/>
    <n v="1"/>
    <n v="0"/>
    <n v="0"/>
    <n v="2286.9047107278334"/>
    <n v="503.40321559473159"/>
    <n v="63.478592296148861"/>
    <n v="50.000000461785064"/>
    <n v="11.348055860574259"/>
    <n v="7.8548124105630883"/>
    <n v="6.3428523160117454"/>
    <n v="4.6900357940633048"/>
    <n v="4.6011966426540134"/>
    <n v="0"/>
    <n v="1"/>
  </r>
  <r>
    <x v="0"/>
    <x v="108"/>
    <n v="2309.7737578351084"/>
    <n v="508.43724775067892"/>
    <n v="64.113378219110359"/>
    <n v="50.000000046178506"/>
    <n v="84951.974598047615"/>
    <n v="2932.3243838510766"/>
    <n v="2024"/>
    <n v="109"/>
    <n v="11881"/>
    <n v="9.3826957644582869"/>
    <x v="0"/>
    <n v="1"/>
    <n v="1"/>
    <n v="0"/>
    <n v="0"/>
    <n v="0"/>
    <n v="0"/>
    <n v="0"/>
    <n v="0"/>
    <n v="0"/>
    <n v="0"/>
    <n v="0"/>
    <n v="0"/>
    <n v="0"/>
    <n v="0"/>
    <n v="0"/>
    <n v="1"/>
    <n v="0"/>
    <n v="0"/>
    <n v="2309.7737578351084"/>
    <n v="508.43724775067892"/>
    <n v="64.113378219110359"/>
    <n v="50.000000046178506"/>
    <n v="11.349841371068283"/>
    <n v="7.8636437640313526"/>
    <n v="6.3516695866681792"/>
    <n v="4.6958502277524925"/>
    <n v="4.6011966384814009"/>
    <n v="0"/>
    <n v="1"/>
  </r>
  <r>
    <x v="0"/>
    <x v="109"/>
    <n v="2332.8714954134575"/>
    <n v="513.52162022818561"/>
    <n v="64.754512001301464"/>
    <n v="50.000000004617853"/>
    <n v="84750.291923106706"/>
    <n v="2961.1476276475623"/>
    <n v="2024"/>
    <n v="110"/>
    <n v="12100"/>
    <n v="9.4009607315848331"/>
    <x v="0"/>
    <n v="2"/>
    <n v="0"/>
    <n v="1"/>
    <n v="0"/>
    <n v="0"/>
    <n v="0"/>
    <n v="0"/>
    <n v="0"/>
    <n v="0"/>
    <n v="0"/>
    <n v="0"/>
    <n v="0"/>
    <n v="0"/>
    <n v="0"/>
    <n v="0"/>
    <n v="1"/>
    <n v="0"/>
    <n v="0"/>
    <n v="2332.8714954134575"/>
    <n v="513.52162022818561"/>
    <n v="64.754512001301464"/>
    <n v="50.000000004617853"/>
    <n v="11.347464469757197"/>
    <n v="7.8724849615346795"/>
    <n v="6.360496809495384"/>
    <n v="4.7016886889296234"/>
    <n v="4.60119663806414"/>
    <n v="0"/>
    <n v="1"/>
  </r>
  <r>
    <x v="0"/>
    <x v="110"/>
    <n v="1767.2656464635852"/>
    <n v="518.65683643046748"/>
    <n v="65.402057121314471"/>
    <n v="50.000000000461782"/>
    <n v="84244.755114277577"/>
    <n v="2401.3245400158289"/>
    <n v="2024"/>
    <n v="111"/>
    <n v="12321"/>
    <n v="9.4190604026246678"/>
    <x v="0"/>
    <n v="2"/>
    <n v="0"/>
    <n v="1"/>
    <n v="0"/>
    <n v="0"/>
    <n v="0"/>
    <n v="0"/>
    <n v="0"/>
    <n v="0"/>
    <n v="0"/>
    <n v="0"/>
    <n v="0"/>
    <n v="0"/>
    <n v="0"/>
    <n v="0"/>
    <n v="1"/>
    <n v="0"/>
    <n v="0"/>
    <n v="1767.2656464635852"/>
    <n v="518.65683643046748"/>
    <n v="65.402057121314471"/>
    <n v="50.000000000461782"/>
    <n v="11.341481592440291"/>
    <n v="7.6297194223758229"/>
    <n v="6.3693339081156619"/>
    <n v="4.707551136145331"/>
    <n v="4.6011966380224134"/>
    <n v="0"/>
    <n v="1"/>
  </r>
  <r>
    <x v="0"/>
    <x v="111"/>
    <n v="1349.5859525245096"/>
    <n v="523.84340479477214"/>
    <n v="66.056077692527623"/>
    <n v="50.000000000046178"/>
    <n v="83757.565136970719"/>
    <n v="1989.4854350118555"/>
    <n v="2024"/>
    <n v="112"/>
    <n v="12544"/>
    <n v="9.4369977425901883"/>
    <x v="0"/>
    <n v="2"/>
    <n v="0"/>
    <n v="1"/>
    <n v="0"/>
    <n v="0"/>
    <n v="0"/>
    <n v="0"/>
    <n v="0"/>
    <n v="0"/>
    <n v="0"/>
    <n v="0"/>
    <n v="0"/>
    <n v="0"/>
    <n v="0"/>
    <n v="0"/>
    <n v="1"/>
    <n v="0"/>
    <n v="0"/>
    <n v="1349.5859525245096"/>
    <n v="523.84340479477214"/>
    <n v="66.056077692527623"/>
    <n v="50.000000000046178"/>
    <n v="11.335681775601484"/>
    <n v="7.402934747689347"/>
    <n v="6.3781808065439058"/>
    <n v="4.7134375268731201"/>
    <n v="4.6011966380182407"/>
    <n v="0"/>
    <n v="1"/>
  </r>
  <r>
    <x v="0"/>
    <x v="112"/>
    <n v="1057.2101667671566"/>
    <n v="529.08183884271989"/>
    <n v="66.716638469452889"/>
    <n v="50.000000000004619"/>
    <n v="83328.566569702089"/>
    <n v="1703.0086440793339"/>
    <n v="2024"/>
    <n v="113"/>
    <n v="12769"/>
    <n v="9.4547756374246816"/>
    <x v="0"/>
    <n v="2"/>
    <n v="0"/>
    <n v="1"/>
    <n v="0"/>
    <n v="0"/>
    <n v="0"/>
    <n v="0"/>
    <n v="0"/>
    <n v="0"/>
    <n v="0"/>
    <n v="0"/>
    <n v="0"/>
    <n v="0"/>
    <n v="0"/>
    <n v="0"/>
    <n v="1"/>
    <n v="0"/>
    <n v="0"/>
    <n v="1057.2101667671566"/>
    <n v="529.08183884271989"/>
    <n v="66.716638469452889"/>
    <n v="50.000000000004619"/>
    <n v="11.33054670537665"/>
    <n v="7.2066865150366741"/>
    <n v="6.3870374291890526"/>
    <n v="4.71934781751738"/>
    <n v="4.6011966380178233"/>
    <n v="0"/>
    <n v="1"/>
  </r>
  <r>
    <x v="0"/>
    <x v="113"/>
    <n v="852.54711673700956"/>
    <n v="534.37265723114706"/>
    <n v="67.383804854147414"/>
    <n v="50.000000000000462"/>
    <n v="82965.830037495281"/>
    <n v="1504.3035788223046"/>
    <n v="2024"/>
    <n v="114"/>
    <n v="12996"/>
    <n v="9.4723968967889913"/>
    <x v="0"/>
    <n v="3"/>
    <n v="0"/>
    <n v="0"/>
    <n v="1"/>
    <n v="0"/>
    <n v="0"/>
    <n v="0"/>
    <n v="0"/>
    <n v="0"/>
    <n v="0"/>
    <n v="0"/>
    <n v="0"/>
    <n v="0"/>
    <n v="0"/>
    <n v="0"/>
    <n v="1"/>
    <n v="0"/>
    <n v="0"/>
    <n v="852.54711673700956"/>
    <n v="534.37265723114706"/>
    <n v="67.383804854147414"/>
    <n v="50.000000000000462"/>
    <n v="11.32618411571743"/>
    <n v="7.0420709807709017"/>
    <n v="6.395903700855448"/>
    <n v="4.7252819634215877"/>
    <n v="4.6011966380177816"/>
    <n v="0"/>
    <n v="1"/>
  </r>
  <r>
    <x v="0"/>
    <x v="114"/>
    <n v="709.28298171590666"/>
    <n v="539.7163838034586"/>
    <n v="68.057642902688897"/>
    <n v="50.000000000000043"/>
    <n v="82674.341461050033"/>
    <n v="1367.0570084220542"/>
    <n v="2024"/>
    <n v="115"/>
    <n v="13225"/>
    <n v="9.4898642567265004"/>
    <x v="0"/>
    <n v="3"/>
    <n v="0"/>
    <n v="0"/>
    <n v="1"/>
    <n v="0"/>
    <n v="0"/>
    <n v="0"/>
    <n v="0"/>
    <n v="0"/>
    <n v="0"/>
    <n v="0"/>
    <n v="0"/>
    <n v="0"/>
    <n v="0"/>
    <n v="0"/>
    <n v="1"/>
    <n v="0"/>
    <n v="0"/>
    <n v="709.28298171590666"/>
    <n v="539.7163838034586"/>
    <n v="68.057642902688897"/>
    <n v="50.000000000000043"/>
    <n v="11.322664572424257"/>
    <n v="6.9082448718795559"/>
    <n v="6.4047795467441464"/>
    <n v="4.7312399188766792"/>
    <n v="4.601196638017778"/>
    <n v="0"/>
    <n v="1"/>
  </r>
  <r>
    <x v="0"/>
    <x v="115"/>
    <n v="608.99808720113458"/>
    <n v="545.11354764149314"/>
    <n v="68.738219331715783"/>
    <n v="50.000000000000007"/>
    <n v="82454.895949324695"/>
    <n v="1272.8498541743434"/>
    <n v="2024"/>
    <n v="116"/>
    <n v="13456"/>
    <n v="9.507180382212729"/>
    <x v="0"/>
    <n v="3"/>
    <n v="0"/>
    <n v="0"/>
    <n v="1"/>
    <n v="0"/>
    <n v="0"/>
    <n v="0"/>
    <n v="0"/>
    <n v="0"/>
    <n v="0"/>
    <n v="0"/>
    <n v="0"/>
    <n v="0"/>
    <n v="0"/>
    <n v="0"/>
    <n v="1"/>
    <n v="0"/>
    <n v="0"/>
    <n v="608.99808720113458"/>
    <n v="545.11354764149314"/>
    <n v="68.738219331715783"/>
    <n v="50.000000000000007"/>
    <n v="11.320006707053453"/>
    <n v="6.8026223132693158"/>
    <n v="6.4136648924541309"/>
    <n v="4.7372216371295952"/>
    <n v="4.6011966380177771"/>
    <n v="0"/>
    <n v="1"/>
  </r>
  <r>
    <x v="0"/>
    <x v="116"/>
    <n v="538.79866104079417"/>
    <n v="550.56468311790809"/>
    <n v="69.425601525032931"/>
    <n v="50"/>
    <n v="82303.910881581745"/>
    <n v="1208.7889456837352"/>
    <n v="2024"/>
    <n v="117"/>
    <n v="13689"/>
    <n v="9.5243478695955126"/>
    <x v="0"/>
    <n v="3"/>
    <n v="0"/>
    <n v="0"/>
    <n v="1"/>
    <n v="0"/>
    <n v="0"/>
    <n v="0"/>
    <n v="0"/>
    <n v="0"/>
    <n v="0"/>
    <n v="0"/>
    <n v="0"/>
    <n v="0"/>
    <n v="0"/>
    <n v="0"/>
    <n v="1"/>
    <n v="0"/>
    <n v="0"/>
    <n v="538.79866104079417"/>
    <n v="550.56468311790809"/>
    <n v="69.425601525032931"/>
    <n v="50"/>
    <n v="11.318173905360938"/>
    <n v="6.7214321972664948"/>
    <n v="6.4225596639834626"/>
    <n v="4.7432270703919981"/>
    <n v="4.6011966380177771"/>
    <n v="0"/>
    <n v="1"/>
  </r>
  <r>
    <x v="0"/>
    <x v="117"/>
    <n v="489.65906272855597"/>
    <n v="556.07032994908718"/>
    <n v="70.119857540283263"/>
    <n v="50"/>
    <n v="82214.245305532037"/>
    <n v="1165.8492502179263"/>
    <n v="2024"/>
    <n v="118"/>
    <n v="13924"/>
    <n v="9.5413692489313302"/>
    <x v="0"/>
    <n v="3"/>
    <n v="0"/>
    <n v="0"/>
    <n v="1"/>
    <n v="0"/>
    <n v="0"/>
    <n v="0"/>
    <n v="0"/>
    <n v="0"/>
    <n v="0"/>
    <n v="0"/>
    <n v="0"/>
    <n v="0"/>
    <n v="0"/>
    <n v="0"/>
    <n v="1"/>
    <n v="0"/>
    <n v="0"/>
    <n v="489.65906272855597"/>
    <n v="556.07032994908718"/>
    <n v="70.119857540283263"/>
    <n v="50"/>
    <n v="11.317083866583383"/>
    <n v="6.6604032961239161"/>
    <n v="6.4314637877303538"/>
    <n v="4.7492561698491524"/>
    <n v="4.6011966380177771"/>
    <n v="0"/>
    <n v="1"/>
  </r>
  <r>
    <x v="0"/>
    <x v="118"/>
    <n v="455.26134390998919"/>
    <n v="561.63103324857809"/>
    <n v="70.82105611568609"/>
    <n v="50"/>
    <n v="82176.656512881571"/>
    <n v="1137.7134332742535"/>
    <n v="2024"/>
    <n v="119"/>
    <n v="14161"/>
    <n v="9.5582469862230592"/>
    <x v="0"/>
    <n v="4"/>
    <n v="0"/>
    <n v="0"/>
    <n v="0"/>
    <n v="1"/>
    <n v="0"/>
    <n v="0"/>
    <n v="0"/>
    <n v="0"/>
    <n v="0"/>
    <n v="0"/>
    <n v="0"/>
    <n v="0"/>
    <n v="0"/>
    <n v="0"/>
    <n v="1"/>
    <n v="0"/>
    <n v="0"/>
    <n v="455.26134390998919"/>
    <n v="561.63103324857809"/>
    <n v="70.82105611568609"/>
    <n v="50"/>
    <n v="11.316626556684966"/>
    <n v="6.6153528497709244"/>
    <n v="6.4403771904941802"/>
    <n v="4.7553088856689696"/>
    <n v="4.6011966380177771"/>
    <n v="0"/>
    <n v="1"/>
  </r>
  <r>
    <x v="0"/>
    <x v="119"/>
    <n v="431.18294073699246"/>
    <n v="567.24734358106389"/>
    <n v="71.529266676842951"/>
    <n v="54.500000000000007"/>
    <n v="82673.529336551728"/>
    <n v="1124.4595509948992"/>
    <n v="2024"/>
    <n v="120"/>
    <n v="14400"/>
    <n v="9.5749834855640916"/>
    <x v="0"/>
    <n v="4"/>
    <n v="0"/>
    <n v="0"/>
    <n v="0"/>
    <n v="1"/>
    <n v="0"/>
    <n v="0"/>
    <n v="0"/>
    <n v="0"/>
    <n v="0"/>
    <n v="0"/>
    <n v="0"/>
    <n v="0"/>
    <n v="0"/>
    <n v="0"/>
    <n v="1"/>
    <n v="0"/>
    <n v="0"/>
    <n v="431.18294073699246"/>
    <n v="567.24734358106389"/>
    <n v="71.529266676842951"/>
    <n v="54.500000000000007"/>
    <n v="11.322654749201323"/>
    <n v="6.582564704919549"/>
    <n v="6.4492997994764103"/>
    <n v="4.7613851670112108"/>
    <n v="4.645384958866936"/>
    <n v="0"/>
    <n v="1"/>
  </r>
  <r>
    <x v="0"/>
    <x v="120"/>
    <n v="414.32805851589467"/>
    <n v="572.9198170168745"/>
    <n v="72.244559343611385"/>
    <n v="59.90000000000002"/>
    <n v="83250.842458600833"/>
    <n v="1119.3924348763805"/>
    <n v="2024"/>
    <n v="121"/>
    <n v="14641"/>
    <n v="9.5915810911934827"/>
    <x v="0"/>
    <n v="4"/>
    <n v="0"/>
    <n v="0"/>
    <n v="0"/>
    <n v="1"/>
    <n v="0"/>
    <n v="0"/>
    <n v="0"/>
    <n v="0"/>
    <n v="0"/>
    <n v="0"/>
    <n v="0"/>
    <n v="0"/>
    <n v="0"/>
    <n v="0"/>
    <n v="1"/>
    <n v="0"/>
    <n v="0"/>
    <n v="414.32805851589467"/>
    <n v="572.9198170168745"/>
    <n v="72.244559343611385"/>
    <n v="59.90000000000002"/>
    <n v="11.32961352741432"/>
    <n v="6.5589560820084314"/>
    <n v="6.4582315422814744"/>
    <n v="4.7674849620368427"/>
    <n v="4.6959559059570335"/>
    <n v="0"/>
    <n v="1"/>
  </r>
  <r>
    <x v="0"/>
    <x v="121"/>
    <n v="402.52964096112623"/>
    <n v="578.64901518704323"/>
    <n v="72.967004937047506"/>
    <n v="65.885000000000019"/>
    <n v="83857.583912024449"/>
    <n v="1120.0306610852169"/>
    <n v="2024"/>
    <n v="122"/>
    <n v="14884"/>
    <n v="9.6080420894665135"/>
    <x v="0"/>
    <n v="4"/>
    <n v="0"/>
    <n v="0"/>
    <n v="0"/>
    <n v="1"/>
    <n v="0"/>
    <n v="0"/>
    <n v="0"/>
    <n v="0"/>
    <n v="0"/>
    <n v="0"/>
    <n v="0"/>
    <n v="0"/>
    <n v="0"/>
    <n v="0"/>
    <n v="1"/>
    <n v="0"/>
    <n v="0"/>
    <n v="402.52964096112623"/>
    <n v="578.64901518704323"/>
    <n v="72.967004937047506"/>
    <n v="65.885000000000019"/>
    <n v="11.336875209339336"/>
    <n v="6.5420920209221904"/>
    <n v="6.4671723469175619"/>
    <n v="4.7736082179175536"/>
    <n v="4.7491703830645049"/>
    <n v="0"/>
    <n v="1"/>
  </r>
  <r>
    <x v="0"/>
    <x v="122"/>
    <n v="556.81953172720421"/>
    <n v="584.43550533891369"/>
    <n v="73.696674986417975"/>
    <n v="72.473000000000042"/>
    <n v="91673.910856046074"/>
    <n v="1287.4247120525358"/>
    <n v="2024"/>
    <n v="123"/>
    <n v="15129"/>
    <n v="9.6243687107448341"/>
    <x v="0"/>
    <n v="5"/>
    <n v="0"/>
    <n v="0"/>
    <n v="0"/>
    <n v="0"/>
    <n v="1"/>
    <n v="0"/>
    <n v="0"/>
    <n v="0"/>
    <n v="0"/>
    <n v="0"/>
    <n v="0"/>
    <n v="0"/>
    <n v="0"/>
    <n v="0"/>
    <n v="1"/>
    <n v="0"/>
    <n v="0"/>
    <n v="556.81953172720421"/>
    <n v="584.43550533891369"/>
    <n v="73.696674986417975"/>
    <n v="72.473000000000042"/>
    <n v="11.425993112378592"/>
    <n v="6.7429116055704492"/>
    <n v="6.476122141797358"/>
    <n v="4.7797548808454051"/>
    <n v="4.8046473535817"/>
    <n v="0"/>
    <n v="1"/>
  </r>
  <r>
    <x v="0"/>
    <x v="123"/>
    <n v="667.57294309400299"/>
    <n v="1359.5759933272677"/>
    <n v="298.65712091307267"/>
    <n v="79.720250000000064"/>
    <n v="105619.71190514733"/>
    <n v="2405.5263073343431"/>
    <n v="2024"/>
    <n v="124"/>
    <n v="15376"/>
    <n v="9.6405631312100741"/>
    <x v="0"/>
    <n v="5"/>
    <n v="0"/>
    <n v="0"/>
    <n v="0"/>
    <n v="0"/>
    <n v="1"/>
    <n v="0"/>
    <n v="0"/>
    <n v="0"/>
    <n v="0"/>
    <n v="0"/>
    <n v="0"/>
    <n v="0"/>
    <n v="0"/>
    <n v="0"/>
    <n v="1"/>
    <n v="0"/>
    <n v="0"/>
    <n v="667.57294309400299"/>
    <n v="1359.5759933272677"/>
    <n v="298.65712091307267"/>
    <n v="79.720250000000064"/>
    <n v="11.567600298602851"/>
    <n v="6.8656613030715246"/>
    <n v="7.2616379836491021"/>
    <n v="5.8407451543188049"/>
    <n v="4.8623184369283239"/>
    <n v="0"/>
    <n v="1"/>
  </r>
  <r>
    <x v="0"/>
    <x v="124"/>
    <n v="747.8783237596117"/>
    <n v="1720.4622813049996"/>
    <n v="324.06604003988247"/>
    <n v="87.692270000000065"/>
    <n v="107945.24812430887"/>
    <n v="2880.0989151044937"/>
    <n v="2024"/>
    <n v="125"/>
    <n v="15625"/>
    <n v="9.656627474604603"/>
    <x v="0"/>
    <n v="5"/>
    <n v="0"/>
    <n v="0"/>
    <n v="0"/>
    <n v="0"/>
    <n v="1"/>
    <n v="0"/>
    <n v="0"/>
    <n v="0"/>
    <n v="0"/>
    <n v="0"/>
    <n v="0"/>
    <n v="0"/>
    <n v="0"/>
    <n v="0"/>
    <n v="1"/>
    <n v="0"/>
    <n v="0"/>
    <n v="747.8783237596117"/>
    <n v="1720.4622813049996"/>
    <n v="324.06604003988247"/>
    <n v="87.692270000000065"/>
    <n v="11.589379415745814"/>
    <n v="6.9460958499347347"/>
    <n v="7.4874394107982551"/>
    <n v="5.9120005908714335"/>
    <n v="4.9221370203144419"/>
    <n v="0"/>
    <n v="1"/>
  </r>
  <r>
    <x v="0"/>
    <x v="125"/>
    <n v="806.89786286147591"/>
    <n v="1874.8885681778311"/>
    <n v="329.54893523204919"/>
    <n v="96.461496500000067"/>
    <n v="109142.61753435615"/>
    <n v="3107.7968627713562"/>
    <n v="2024"/>
    <n v="126"/>
    <n v="15876"/>
    <n v="9.6725638139029559"/>
    <x v="0"/>
    <n v="5"/>
    <n v="0"/>
    <n v="0"/>
    <n v="0"/>
    <n v="0"/>
    <n v="1"/>
    <n v="0"/>
    <n v="0"/>
    <n v="0"/>
    <n v="0"/>
    <n v="0"/>
    <n v="0"/>
    <n v="0"/>
    <n v="0"/>
    <n v="0"/>
    <n v="1"/>
    <n v="0"/>
    <n v="0"/>
    <n v="806.89786286147591"/>
    <n v="1874.8885681778311"/>
    <n v="329.54893523204919"/>
    <n v="96.461496500000067"/>
    <n v="11.600410723725087"/>
    <n v="7.0013408761056652"/>
    <n v="7.5703920414662411"/>
    <n v="5.9267324581991341"/>
    <n v="4.9840512496448719"/>
    <n v="0"/>
    <n v="1"/>
  </r>
  <r>
    <x v="0"/>
    <x v="126"/>
    <n v="851.04537059507834"/>
    <n v="1962.2482858895"/>
    <n v="333.06864806354645"/>
    <n v="106.1076461000001"/>
    <n v="113942.82230378315"/>
    <n v="3252.4699506481252"/>
    <n v="2024"/>
    <n v="127"/>
    <n v="16129"/>
    <n v="9.6883741729171824"/>
    <x v="1"/>
    <n v="6"/>
    <n v="0"/>
    <n v="0"/>
    <n v="0"/>
    <n v="0"/>
    <n v="0"/>
    <n v="1"/>
    <n v="0"/>
    <n v="0"/>
    <n v="0"/>
    <n v="0"/>
    <n v="0"/>
    <n v="0"/>
    <n v="0"/>
    <n v="0"/>
    <n v="1"/>
    <n v="0"/>
    <n v="0"/>
    <n v="851.04537059507834"/>
    <n v="1962.2482858895"/>
    <n v="333.06864806354645"/>
    <n v="106.1076461000001"/>
    <n v="11.64345204281523"/>
    <n v="7.0407571203600554"/>
    <n v="7.6144405899584164"/>
    <n v="5.9360763852937888"/>
    <n v="5.0480022369538542"/>
    <n v="0"/>
    <n v="1"/>
  </r>
  <r>
    <x v="0"/>
    <x v="127"/>
    <n v="884.81079467452037"/>
    <n v="2016.1761847633404"/>
    <n v="336.42175689209961"/>
    <n v="116.71841070500011"/>
    <n v="114773.95554613177"/>
    <n v="3354.1271470349607"/>
    <n v="2024"/>
    <n v="128"/>
    <n v="16384"/>
    <n v="9.7040605278392338"/>
    <x v="1"/>
    <n v="6"/>
    <n v="0"/>
    <n v="0"/>
    <n v="0"/>
    <n v="0"/>
    <n v="0"/>
    <n v="1"/>
    <n v="0"/>
    <n v="0"/>
    <n v="0"/>
    <n v="0"/>
    <n v="0"/>
    <n v="0"/>
    <n v="0"/>
    <n v="0"/>
    <n v="1"/>
    <n v="0"/>
    <n v="0"/>
    <n v="884.81079467452037"/>
    <n v="2016.1761847633404"/>
    <n v="336.42175689209961"/>
    <n v="116.71841070500011"/>
    <n v="11.650719869064096"/>
    <n v="7.0698890311759248"/>
    <n v="7.6406942935087221"/>
    <n v="5.9448975419114296"/>
    <n v="5.1139247324585471"/>
    <n v="0"/>
    <n v="1"/>
  </r>
  <r>
    <x v="0"/>
    <x v="128"/>
    <n v="911.33738188270945"/>
    <n v="2053.4906546184466"/>
    <n v="339.78821669581237"/>
    <n v="128.39025177500014"/>
    <n v="115548.19630931872"/>
    <n v="3433.0065049719688"/>
    <n v="2024"/>
    <n v="129"/>
    <n v="16641"/>
    <n v="9.7196248087233439"/>
    <x v="1"/>
    <n v="6"/>
    <n v="0"/>
    <n v="0"/>
    <n v="0"/>
    <n v="0"/>
    <n v="0"/>
    <n v="1"/>
    <n v="0"/>
    <n v="0"/>
    <n v="0"/>
    <n v="0"/>
    <n v="0"/>
    <n v="0"/>
    <n v="0"/>
    <n v="0"/>
    <n v="1"/>
    <n v="0"/>
    <n v="0"/>
    <n v="911.33738188270945"/>
    <n v="2053.4906546184466"/>
    <n v="339.78821669581237"/>
    <n v="128.39025177500014"/>
    <n v="11.657443005968569"/>
    <n v="7.0921946856599813"/>
    <n v="7.6584648636402983"/>
    <n v="5.953676229080302"/>
    <n v="5.181748074311896"/>
    <n v="0"/>
    <n v="1"/>
  </r>
  <r>
    <x v="0"/>
    <x v="129"/>
    <n v="932.82569118454728"/>
    <n v="2082.6019151683677"/>
    <n v="343.18632308624967"/>
    <n v="141.22927695245016"/>
    <n v="116291.1165841769"/>
    <n v="3499.8432063916148"/>
    <n v="2024"/>
    <n v="130"/>
    <n v="16900"/>
    <n v="9.7350689009111644"/>
    <x v="1"/>
    <n v="6"/>
    <n v="0"/>
    <n v="0"/>
    <n v="0"/>
    <n v="0"/>
    <n v="0"/>
    <n v="1"/>
    <n v="0"/>
    <n v="0"/>
    <n v="0"/>
    <n v="0"/>
    <n v="0"/>
    <n v="0"/>
    <n v="0"/>
    <n v="0"/>
    <n v="1"/>
    <n v="0"/>
    <n v="0"/>
    <n v="932.82569118454728"/>
    <n v="2082.6019151683677"/>
    <n v="343.18632308624967"/>
    <n v="141.22927695245016"/>
    <n v="11.663851951962352"/>
    <n v="7.1099059514765353"/>
    <n v="7.6721127378918235"/>
    <n v="5.9624599691902711"/>
    <n v="5.2513971833400372"/>
    <n v="0"/>
    <n v="1"/>
  </r>
  <r>
    <x v="0"/>
    <x v="130"/>
    <n v="950.81640293450039"/>
    <n v="2107.7161113219195"/>
    <n v="346.6182087394601"/>
    <n v="155.35220464769017"/>
    <n v="117016.07582667803"/>
    <n v="3560.5029276435698"/>
    <n v="2024"/>
    <n v="131"/>
    <n v="17161"/>
    <n v="9.7503946464023024"/>
    <x v="1"/>
    <n v="6"/>
    <n v="0"/>
    <n v="0"/>
    <n v="0"/>
    <n v="0"/>
    <n v="0"/>
    <n v="1"/>
    <n v="0"/>
    <n v="0"/>
    <n v="0"/>
    <n v="0"/>
    <n v="0"/>
    <n v="0"/>
    <n v="0"/>
    <n v="0"/>
    <n v="1"/>
    <n v="0"/>
    <n v="0"/>
    <n v="950.81640293450039"/>
    <n v="2107.7161113219195"/>
    <n v="346.6182087394601"/>
    <n v="155.35220464769017"/>
    <n v="11.670066604569364"/>
    <n v="7.124496888717843"/>
    <n v="7.6837388905835704"/>
    <n v="5.9712534025560666"/>
    <n v="5.3227935569902174"/>
    <n v="0"/>
    <n v="1"/>
  </r>
  <r>
    <x v="0"/>
    <x v="131"/>
    <n v="966.38828535052073"/>
    <n v="2130.9373609360728"/>
    <n v="350.08439306908946"/>
    <n v="170.88742511245871"/>
    <n v="119064.83421584955"/>
    <n v="3618.2974644681417"/>
    <n v="2024"/>
    <n v="132"/>
    <n v="17424"/>
    <n v="9.7656038451727412"/>
    <x v="1"/>
    <n v="7"/>
    <n v="0"/>
    <n v="0"/>
    <n v="0"/>
    <n v="0"/>
    <n v="0"/>
    <n v="0"/>
    <n v="1"/>
    <n v="0"/>
    <n v="0"/>
    <n v="0"/>
    <n v="0"/>
    <n v="0"/>
    <n v="0"/>
    <n v="0"/>
    <n v="1"/>
    <n v="0"/>
    <n v="0"/>
    <n v="966.38828535052073"/>
    <n v="2130.9373609360728"/>
    <n v="350.08439306908946"/>
    <n v="170.88742511245871"/>
    <n v="11.687423449073499"/>
    <n v="7.1369564588825778"/>
    <n v="7.6943697817611865"/>
    <n v="5.9800569192060342"/>
    <n v="5.3958562369980294"/>
    <n v="1"/>
    <n v="1"/>
  </r>
  <r>
    <x v="0"/>
    <x v="132"/>
    <n v="980.29677107469865"/>
    <n v="1165.4933623871589"/>
    <n v="125.0306530341191"/>
    <n v="187.97616762370453"/>
    <n v="110193.47772163803"/>
    <n v="2458.7969541196808"/>
    <n v="2024"/>
    <n v="133"/>
    <n v="17689"/>
    <n v="9.7806982564435074"/>
    <x v="1"/>
    <n v="7"/>
    <n v="0"/>
    <n v="0"/>
    <n v="0"/>
    <n v="0"/>
    <n v="0"/>
    <n v="0"/>
    <n v="1"/>
    <n v="0"/>
    <n v="0"/>
    <n v="0"/>
    <n v="0"/>
    <n v="0"/>
    <n v="0"/>
    <n v="0"/>
    <n v="1"/>
    <n v="0"/>
    <n v="0"/>
    <n v="980.29677107469865"/>
    <n v="1165.4933623871589"/>
    <n v="125.0306530341191"/>
    <n v="187.97616762370453"/>
    <n v="11.609992988120345"/>
    <n v="7.1479553391850628"/>
    <n v="7.1151802974575018"/>
    <n v="5.1382022333375543"/>
    <n v="5.4705027304200486"/>
    <n v="1"/>
    <n v="1"/>
  </r>
  <r>
    <x v="0"/>
    <x v="133"/>
    <n v="798.70773975228906"/>
    <n v="683.77160993189307"/>
    <n v="103.42550116789415"/>
    <n v="206.77378438607496"/>
    <n v="106858.40019753636"/>
    <n v="1792.6786352381514"/>
    <n v="2024"/>
    <n v="134"/>
    <n v="17956"/>
    <n v="9.7956795999018222"/>
    <x v="1"/>
    <n v="7"/>
    <n v="0"/>
    <n v="0"/>
    <n v="0"/>
    <n v="0"/>
    <n v="0"/>
    <n v="0"/>
    <n v="1"/>
    <n v="0"/>
    <n v="0"/>
    <n v="0"/>
    <n v="0"/>
    <n v="0"/>
    <n v="0"/>
    <n v="0"/>
    <n v="1"/>
    <n v="0"/>
    <n v="0"/>
    <n v="798.70773975228906"/>
    <n v="683.77160993189307"/>
    <n v="103.42550116789415"/>
    <n v="206.77378438607496"/>
    <n v="11.57925987438656"/>
    <n v="6.9938545049921563"/>
    <n v="6.6184501510896165"/>
    <n v="5.0026299032668815"/>
    <n v="5.5466498677392675"/>
    <n v="1"/>
    <n v="1"/>
  </r>
  <r>
    <x v="0"/>
    <x v="134"/>
    <n v="869.02727107965597"/>
    <n v="443.92098299164326"/>
    <n v="102.17421033991648"/>
    <n v="227.45116282468251"/>
    <n v="105805.88861043188"/>
    <n v="1642.5736272358984"/>
    <n v="2024"/>
    <n v="135"/>
    <n v="18225"/>
    <n v="9.8105495568768593"/>
    <x v="1"/>
    <n v="7"/>
    <n v="0"/>
    <n v="0"/>
    <n v="0"/>
    <n v="0"/>
    <n v="0"/>
    <n v="0"/>
    <n v="1"/>
    <n v="0"/>
    <n v="0"/>
    <n v="0"/>
    <n v="0"/>
    <n v="0"/>
    <n v="0"/>
    <n v="0"/>
    <n v="1"/>
    <n v="0"/>
    <n v="0"/>
    <n v="869.02727107965597"/>
    <n v="443.92098299164326"/>
    <n v="102.17421033991648"/>
    <n v="227.45116282468251"/>
    <n v="11.569361454801081"/>
    <n v="7.0563769897317483"/>
    <n v="6.2323165124441573"/>
    <n v="4.9941853609208229"/>
    <n v="5.6242145858172004"/>
    <n v="1"/>
    <n v="1"/>
  </r>
  <r>
    <x v="0"/>
    <x v="135"/>
    <n v="921.35026154134357"/>
    <n v="325.01602130177537"/>
    <n v="102.96739785935"/>
    <n v="250.19627910715079"/>
    <n v="105541.74778716901"/>
    <n v="1599.5299598096196"/>
    <n v="2024"/>
    <n v="136"/>
    <n v="18496"/>
    <n v="9.8253097714721047"/>
    <x v="1"/>
    <n v="8"/>
    <n v="0"/>
    <n v="0"/>
    <n v="0"/>
    <n v="0"/>
    <n v="0"/>
    <n v="0"/>
    <n v="0"/>
    <n v="1"/>
    <n v="0"/>
    <n v="0"/>
    <n v="0"/>
    <n v="0"/>
    <n v="0"/>
    <n v="0"/>
    <n v="1"/>
    <n v="0"/>
    <n v="0"/>
    <n v="921.35026154134357"/>
    <n v="325.01602130177537"/>
    <n v="102.96739785935"/>
    <n v="250.19627910715079"/>
    <n v="11.566861867246727"/>
    <n v="7.1004866259074042"/>
    <n v="5.9662188060677099"/>
    <n v="4.9995465859063328"/>
    <n v="5.7031146274281657"/>
    <n v="1"/>
    <n v="1"/>
  </r>
  <r>
    <x v="0"/>
    <x v="136"/>
    <n v="961.10666658238051"/>
    <n v="266.59409575490088"/>
    <n v="103.9742163795469"/>
    <n v="275.21590701786585"/>
    <n v="105477.95074161021"/>
    <n v="1606.8908857346944"/>
    <n v="2024"/>
    <n v="137"/>
    <n v="18769"/>
    <n v="9.8399618516562501"/>
    <x v="1"/>
    <n v="8"/>
    <n v="0"/>
    <n v="0"/>
    <n v="0"/>
    <n v="0"/>
    <n v="0"/>
    <n v="0"/>
    <n v="0"/>
    <n v="1"/>
    <n v="0"/>
    <n v="0"/>
    <n v="0"/>
    <n v="0"/>
    <n v="0"/>
    <n v="0"/>
    <n v="1"/>
    <n v="0"/>
    <n v="0"/>
    <n v="961.10666658238051"/>
    <n v="266.59409575490088"/>
    <n v="103.9742163795469"/>
    <n v="275.21590701786585"/>
    <n v="11.566257212345338"/>
    <n v="7.1327478379349083"/>
    <n v="5.8039480647462449"/>
    <n v="5.0063106245666775"/>
    <n v="5.78326915279058"/>
    <n v="1"/>
    <n v="1"/>
  </r>
  <r>
    <x v="0"/>
    <x v="137"/>
    <n v="992.09776494614084"/>
    <n v="238.42399383250381"/>
    <n v="105.01167299750274"/>
    <n v="302.73749771965248"/>
    <n v="105737.21343452064"/>
    <n v="1638.2709294957999"/>
    <n v="2024"/>
    <n v="138"/>
    <n v="19044"/>
    <n v="9.8545073703144102"/>
    <x v="1"/>
    <n v="8"/>
    <n v="0"/>
    <n v="0"/>
    <n v="0"/>
    <n v="0"/>
    <n v="0"/>
    <n v="0"/>
    <n v="0"/>
    <n v="1"/>
    <n v="0"/>
    <n v="0"/>
    <n v="0"/>
    <n v="0"/>
    <n v="0"/>
    <n v="0"/>
    <n v="1"/>
    <n v="0"/>
    <n v="0"/>
    <n v="992.09776494614084"/>
    <n v="238.42399383250381"/>
    <n v="105.01167299750274"/>
    <n v="302.73749771965248"/>
    <n v="11.5687121764492"/>
    <n v="7.1571936677102004"/>
    <n v="5.7151709776151387"/>
    <n v="5.0132329630715891"/>
    <n v="5.8645992617724145"/>
    <n v="1"/>
    <n v="1"/>
  </r>
  <r>
    <x v="0"/>
    <x v="138"/>
    <n v="1016.984764784158"/>
    <n v="225.39021233085583"/>
    <n v="106.06156117289379"/>
    <n v="333.01124749161772"/>
    <n v="106202.43601039218"/>
    <n v="1681.4477857795252"/>
    <n v="2024"/>
    <n v="139"/>
    <n v="19321"/>
    <n v="9.868947866261383"/>
    <x v="1"/>
    <n v="8"/>
    <n v="0"/>
    <n v="0"/>
    <n v="0"/>
    <n v="0"/>
    <n v="0"/>
    <n v="0"/>
    <n v="0"/>
    <n v="1"/>
    <n v="0"/>
    <n v="0"/>
    <n v="0"/>
    <n v="0"/>
    <n v="0"/>
    <n v="0"/>
    <n v="1"/>
    <n v="0"/>
    <n v="0"/>
    <n v="1016.984764784158"/>
    <n v="225.39021233085583"/>
    <n v="106.06156117289379"/>
    <n v="333.01124749161772"/>
    <n v="11.573102325477867"/>
    <n v="7.1764009248454075"/>
    <n v="5.6712671966591079"/>
    <n v="5.0201898043884956"/>
    <n v="5.9470284282097312"/>
    <n v="1"/>
    <n v="1"/>
  </r>
  <r>
    <x v="0"/>
    <x v="139"/>
    <n v="1037.6308279639884"/>
    <n v="219.93510373417786"/>
    <n v="107.12215392916434"/>
    <n v="366.31237224077955"/>
    <n v="103688.84341652395"/>
    <n v="1731.0004578681101"/>
    <n v="2024"/>
    <n v="140"/>
    <n v="19600"/>
    <n v="9.8832848452186077"/>
    <x v="1"/>
    <n v="8"/>
    <n v="0"/>
    <n v="0"/>
    <n v="0"/>
    <n v="0"/>
    <n v="0"/>
    <n v="0"/>
    <n v="0"/>
    <n v="1"/>
    <n v="0"/>
    <n v="0"/>
    <n v="0"/>
    <n v="0"/>
    <n v="0"/>
    <n v="0"/>
    <n v="1"/>
    <n v="0"/>
    <n v="0"/>
    <n v="1037.6308279639884"/>
    <n v="219.93510373417786"/>
    <n v="107.12215392916434"/>
    <n v="366.31237224077955"/>
    <n v="11.549149803246928"/>
    <n v="7.1920598232636133"/>
    <n v="5.6523038632857272"/>
    <n v="5.0271687783847758"/>
    <n v="6.030482850002004"/>
    <n v="1"/>
    <n v="1"/>
  </r>
  <r>
    <x v="0"/>
    <x v="140"/>
    <n v="1055.3404871160205"/>
    <n v="218.27994941152639"/>
    <n v="108.19337318291015"/>
    <n v="402.9436094648575"/>
    <n v="104330.69800567033"/>
    <n v="1784.7574191753145"/>
    <n v="2024"/>
    <n v="141"/>
    <n v="19881"/>
    <n v="9.8975197807563369"/>
    <x v="1"/>
    <n v="9"/>
    <n v="0"/>
    <n v="0"/>
    <n v="0"/>
    <n v="0"/>
    <n v="0"/>
    <n v="0"/>
    <n v="0"/>
    <n v="0"/>
    <n v="1"/>
    <n v="0"/>
    <n v="0"/>
    <n v="0"/>
    <n v="0"/>
    <n v="0"/>
    <n v="1"/>
    <n v="0"/>
    <n v="0"/>
    <n v="1055.3404871160205"/>
    <n v="218.27994941152639"/>
    <n v="108.19337318291015"/>
    <n v="402.9436094648575"/>
    <n v="11.555320921803579"/>
    <n v="7.2052989789726407"/>
    <n v="5.6464782921832377"/>
    <n v="5.0341685816705901"/>
    <n v="6.1148917203382176"/>
    <n v="1"/>
    <n v="1"/>
  </r>
  <r>
    <x v="0"/>
    <x v="141"/>
    <n v="1071.0272375978552"/>
    <n v="218.53549622564503"/>
    <n v="109.27530668618468"/>
    <n v="113.87289568935859"/>
    <n v="97240.471565406988"/>
    <n v="1512.7109361990435"/>
    <n v="2024"/>
    <n v="142"/>
    <n v="20164"/>
    <n v="9.9116541152025217"/>
    <x v="1"/>
    <n v="9"/>
    <n v="0"/>
    <n v="0"/>
    <n v="0"/>
    <n v="0"/>
    <n v="0"/>
    <n v="0"/>
    <n v="0"/>
    <n v="0"/>
    <n v="1"/>
    <n v="0"/>
    <n v="0"/>
    <n v="0"/>
    <n v="0"/>
    <n v="0"/>
    <n v="1"/>
    <n v="0"/>
    <n v="0"/>
    <n v="1071.0272375978552"/>
    <n v="218.53549622564503"/>
    <n v="109.27530668618468"/>
    <n v="113.87289568935859"/>
    <n v="11.484942277918579"/>
    <n v="7.2168812551058581"/>
    <n v="5.6473799469852075"/>
    <n v="5.041189009433956"/>
    <n v="5.0966682049444456"/>
    <n v="1"/>
    <n v="1"/>
  </r>
  <r>
    <x v="0"/>
    <x v="142"/>
    <n v="1085.3308519013062"/>
    <n v="219.75722484790319"/>
    <n v="110.36805973019108"/>
    <n v="77.607970837521407"/>
    <n v="95192.257308312299"/>
    <n v="1493.064107316922"/>
    <n v="2024"/>
    <n v="143"/>
    <n v="20449"/>
    <n v="9.9256892605198139"/>
    <x v="1"/>
    <n v="9"/>
    <n v="0"/>
    <n v="0"/>
    <n v="0"/>
    <n v="0"/>
    <n v="0"/>
    <n v="0"/>
    <n v="0"/>
    <n v="0"/>
    <n v="1"/>
    <n v="0"/>
    <n v="0"/>
    <n v="0"/>
    <n v="0"/>
    <n v="0"/>
    <n v="1"/>
    <n v="0"/>
    <n v="0"/>
    <n v="1085.3308519013062"/>
    <n v="219.75722484790319"/>
    <n v="110.36805973019108"/>
    <n v="77.607970837521407"/>
    <n v="11.463653886676889"/>
    <n v="7.2273266274812622"/>
    <n v="5.6516794162423789"/>
    <n v="5.0482299655035021"/>
    <n v="4.8458503045132497"/>
    <n v="1"/>
    <n v="1"/>
  </r>
  <r>
    <x v="0"/>
    <x v="143"/>
    <n v="1098.6994997695497"/>
    <n v="221.47298392638305"/>
    <n v="111.47174032520743"/>
    <n v="67.359410225479138"/>
    <n v="94531.453260630602"/>
    <n v="1499.0036342466194"/>
    <n v="2024"/>
    <n v="144"/>
    <n v="20736"/>
    <n v="9.9396265991520014"/>
    <x v="1"/>
    <n v="9"/>
    <n v="0"/>
    <n v="0"/>
    <n v="0"/>
    <n v="0"/>
    <n v="0"/>
    <n v="0"/>
    <n v="0"/>
    <n v="0"/>
    <n v="1"/>
    <n v="0"/>
    <n v="0"/>
    <n v="0"/>
    <n v="0"/>
    <n v="0"/>
    <n v="1"/>
    <n v="0"/>
    <n v="0"/>
    <n v="1098.6994997695497"/>
    <n v="221.47298392638305"/>
    <n v="111.47174032520743"/>
    <n v="67.359410225479138"/>
    <n v="11.45668789684014"/>
    <n v="7.2369915640083757"/>
    <n v="5.6576864222159422"/>
    <n v="5.0552913640511363"/>
    <n v="4.7618563103263805"/>
    <n v="1"/>
    <n v="1"/>
  </r>
  <r>
    <x v="0"/>
    <x v="144"/>
    <n v="1111.4472323117066"/>
    <n v="223.44680718064728"/>
    <n v="112.58645772823093"/>
    <n v="52.373807188428231"/>
    <n v="85546.611451900797"/>
    <n v="1499.8543044090129"/>
    <n v="2024"/>
    <n v="145"/>
    <n v="21025"/>
    <n v="9.9534674848411484"/>
    <x v="1"/>
    <n v="10"/>
    <n v="0"/>
    <n v="0"/>
    <n v="0"/>
    <n v="0"/>
    <n v="0"/>
    <n v="0"/>
    <n v="0"/>
    <n v="0"/>
    <n v="0"/>
    <n v="1"/>
    <n v="0"/>
    <n v="0"/>
    <n v="0"/>
    <n v="0"/>
    <n v="1"/>
    <n v="0"/>
    <n v="0"/>
    <n v="1111.4472323117066"/>
    <n v="223.44680718064728"/>
    <n v="112.58645772823093"/>
    <n v="52.373807188428231"/>
    <n v="11.356816669557517"/>
    <n v="7.2461214091709136"/>
    <n v="5.6645525905269221"/>
    <n v="5.0623731198417534"/>
    <n v="4.6247496589848858"/>
    <n v="1"/>
    <n v="1"/>
  </r>
  <r>
    <x v="0"/>
    <x v="145"/>
    <n v="1123.7942209159467"/>
    <n v="225.56082195995398"/>
    <n v="113.7123223054904"/>
    <n v="50.237380718842822"/>
    <n v="85460.665070564588"/>
    <n v="1513.3047459002339"/>
    <n v="2024"/>
    <n v="146"/>
    <n v="21316"/>
    <n v="9.9672132434166727"/>
    <x v="1"/>
    <n v="10"/>
    <n v="0"/>
    <n v="0"/>
    <n v="0"/>
    <n v="0"/>
    <n v="0"/>
    <n v="0"/>
    <n v="0"/>
    <n v="0"/>
    <n v="0"/>
    <n v="1"/>
    <n v="0"/>
    <n v="0"/>
    <n v="0"/>
    <n v="0"/>
    <n v="1"/>
    <n v="0"/>
    <n v="0"/>
    <n v="1123.7942209159467"/>
    <n v="225.56082195995398"/>
    <n v="113.7123223054904"/>
    <n v="50.237380718842822"/>
    <n v="11.355811491411645"/>
    <n v="7.2548854828457507"/>
    <n v="5.6718545182255404"/>
    <n v="5.0694751472761768"/>
    <n v="4.6035770609518192"/>
    <n v="1"/>
    <n v="1"/>
  </r>
  <r>
    <x v="0"/>
    <x v="146"/>
    <n v="1135.8949245218921"/>
    <n v="227.75620353330362"/>
    <n v="114.849445528543"/>
    <n v="50.023738071884281"/>
    <n v="85588.550555924157"/>
    <n v="1528.524311655623"/>
    <n v="2024"/>
    <n v="147"/>
    <n v="21609"/>
    <n v="9.980865173557472"/>
    <x v="1"/>
    <n v="10"/>
    <n v="0"/>
    <n v="0"/>
    <n v="0"/>
    <n v="0"/>
    <n v="0"/>
    <n v="0"/>
    <n v="0"/>
    <n v="0"/>
    <n v="0"/>
    <n v="1"/>
    <n v="0"/>
    <n v="0"/>
    <n v="0"/>
    <n v="0"/>
    <n v="1"/>
    <n v="0"/>
    <n v="0"/>
    <n v="1135.8949245218921"/>
    <n v="227.75620353330362"/>
    <n v="114.849445528543"/>
    <n v="50.023738071884281"/>
    <n v="11.357306797996008"/>
    <n v="7.2634008522020705"/>
    <n v="5.6793814748303344"/>
    <n v="5.0765973603072707"/>
    <n v="4.6014349354616986"/>
    <n v="1"/>
    <n v="1"/>
  </r>
  <r>
    <x v="0"/>
    <x v="147"/>
    <n v="1147.8578067448614"/>
    <n v="230.00365224551172"/>
    <n v="115.99793998382823"/>
    <n v="50.002373807188427"/>
    <n v="85738.33704293448"/>
    <n v="1543.8617727813898"/>
    <n v="2024"/>
    <n v="148"/>
    <n v="21904"/>
    <n v="9.9944245475282294"/>
    <x v="1"/>
    <n v="10"/>
    <n v="0"/>
    <n v="0"/>
    <n v="0"/>
    <n v="0"/>
    <n v="0"/>
    <n v="0"/>
    <n v="0"/>
    <n v="0"/>
    <n v="0"/>
    <n v="1"/>
    <n v="0"/>
    <n v="0"/>
    <n v="0"/>
    <n v="0"/>
    <n v="1"/>
    <n v="0"/>
    <n v="0"/>
    <n v="1147.8578067448614"/>
    <n v="230.00365224551172"/>
    <n v="115.99793998382823"/>
    <n v="50.002373807188427"/>
    <n v="11.359055344616715"/>
    <n v="7.271748554941122"/>
    <n v="5.6870287042886174"/>
    <n v="5.0837396724427526"/>
    <n v="4.6012204703176867"/>
    <n v="1"/>
    <n v="1"/>
  </r>
  <r>
    <x v="0"/>
    <x v="148"/>
    <n v="1159.7591378967354"/>
    <n v="232.28863210640435"/>
    <n v="117.15791938366647"/>
    <n v="50.000237380718843"/>
    <n v="84857.558989498022"/>
    <n v="1559.2059267675249"/>
    <n v="2024"/>
    <n v="149"/>
    <n v="22201"/>
    <n v="10.007892611890918"/>
    <x v="1"/>
    <n v="11"/>
    <n v="0"/>
    <n v="0"/>
    <n v="0"/>
    <n v="0"/>
    <n v="0"/>
    <n v="0"/>
    <n v="0"/>
    <n v="0"/>
    <n v="0"/>
    <n v="0"/>
    <n v="1"/>
    <n v="0"/>
    <n v="0"/>
    <n v="0"/>
    <n v="1"/>
    <n v="0"/>
    <n v="0"/>
    <n v="1159.7591378967354"/>
    <n v="232.28863210640435"/>
    <n v="117.15791938366647"/>
    <n v="50.000237380718843"/>
    <n v="11.348729353194088"/>
    <n v="7.2799847301736316"/>
    <n v="5.6947441448197731"/>
    <n v="5.0909019967565836"/>
    <n v="4.6011990212733274"/>
    <n v="1"/>
    <n v="1"/>
  </r>
  <r>
    <x v="0"/>
    <x v="149"/>
    <n v="1171.6526564348003"/>
    <n v="234.60399009668714"/>
    <n v="118.32949857750313"/>
    <n v="50.000023738071889"/>
    <n v="85009.53074301267"/>
    <n v="1574.5861688470623"/>
    <n v="2024"/>
    <n v="150"/>
    <n v="22500"/>
    <n v="10.021270588192511"/>
    <x v="1"/>
    <n v="11"/>
    <n v="0"/>
    <n v="0"/>
    <n v="0"/>
    <n v="0"/>
    <n v="0"/>
    <n v="0"/>
    <n v="0"/>
    <n v="0"/>
    <n v="0"/>
    <n v="0"/>
    <n v="1"/>
    <n v="0"/>
    <n v="0"/>
    <n v="0"/>
    <n v="1"/>
    <n v="0"/>
    <n v="0"/>
    <n v="1171.6526564348003"/>
    <n v="234.60399009668714"/>
    <n v="118.32949857750313"/>
    <n v="50.000023738071889"/>
    <n v="11.350518655575144"/>
    <n v="7.2881482839515925"/>
    <n v="5.7025019081336481"/>
    <n v="5.098084245901191"/>
    <n v="4.6011968763435878"/>
    <n v="1"/>
    <n v="1"/>
  </r>
  <r>
    <x v="0"/>
    <x v="150"/>
    <n v="1183.5763320105166"/>
    <n v="236.94626583226341"/>
    <n v="119.51279356327817"/>
    <n v="60.474754461777621"/>
    <n v="86247.747873056345"/>
    <n v="1600.5101458678357"/>
    <n v="2024"/>
    <n v="151"/>
    <n v="22801"/>
    <n v="10.034559673629849"/>
    <x v="1"/>
    <n v="11"/>
    <n v="0"/>
    <n v="0"/>
    <n v="0"/>
    <n v="0"/>
    <n v="0"/>
    <n v="0"/>
    <n v="0"/>
    <n v="0"/>
    <n v="0"/>
    <n v="0"/>
    <n v="1"/>
    <n v="0"/>
    <n v="0"/>
    <n v="0"/>
    <n v="1"/>
    <n v="0"/>
    <n v="0"/>
    <n v="1183.5763320105166"/>
    <n v="236.94626583226341"/>
    <n v="119.51279356327817"/>
    <n v="60.474754461777621"/>
    <n v="11.364979222935954"/>
    <n v="7.2962661820671624"/>
    <n v="5.7102890994256859"/>
    <n v="5.1052863321197357"/>
    <n v="4.7011909139688335"/>
    <n v="1"/>
    <n v="1"/>
  </r>
  <r>
    <x v="0"/>
    <x v="151"/>
    <n v="1195.5570996385795"/>
    <n v="239.31384640789074"/>
    <n v="120.70792149891095"/>
    <n v="72.847159207914487"/>
    <n v="87462.657364550236"/>
    <n v="1628.4260267532957"/>
    <n v="2024"/>
    <n v="152"/>
    <n v="23104"/>
    <n v="10.047761041692553"/>
    <x v="1"/>
    <n v="11"/>
    <n v="0"/>
    <n v="0"/>
    <n v="0"/>
    <n v="0"/>
    <n v="0"/>
    <n v="0"/>
    <n v="0"/>
    <n v="0"/>
    <n v="0"/>
    <n v="0"/>
    <n v="1"/>
    <n v="0"/>
    <n v="0"/>
    <n v="0"/>
    <n v="1"/>
    <n v="0"/>
    <n v="0"/>
    <n v="1195.5570996385795"/>
    <n v="239.31384640789074"/>
    <n v="120.70792149891095"/>
    <n v="72.847159207914487"/>
    <n v="11.378967208275633"/>
    <n v="7.3043571111768664"/>
    <n v="5.7180992725525055"/>
    <n v="5.1125081672583637"/>
    <n v="4.807707624713121"/>
    <n v="1"/>
    <n v="1"/>
  </r>
  <r>
    <x v="0"/>
    <x v="152"/>
    <n v="1207.6141736505358"/>
    <n v="241.70604383062198"/>
    <n v="121.91500071390004"/>
    <n v="56.558080432907943"/>
    <n v="86154.478564106699"/>
    <n v="1627.7932986279657"/>
    <n v="2024"/>
    <n v="153"/>
    <n v="23409"/>
    <n v="10.060875842784871"/>
    <x v="1"/>
    <n v="11"/>
    <n v="0"/>
    <n v="0"/>
    <n v="0"/>
    <n v="0"/>
    <n v="0"/>
    <n v="0"/>
    <n v="0"/>
    <n v="0"/>
    <n v="0"/>
    <n v="0"/>
    <n v="1"/>
    <n v="0"/>
    <n v="0"/>
    <n v="0"/>
    <n v="1"/>
    <n v="0"/>
    <n v="0"/>
    <n v="1207.6141736505358"/>
    <n v="241.70604383062198"/>
    <n v="121.91500071390004"/>
    <n v="56.558080432907943"/>
    <n v="11.363897226259038"/>
    <n v="7.3124340144485078"/>
    <n v="5.7259291813711997"/>
    <n v="5.1197496627784114"/>
    <n v="4.664961651842404"/>
    <n v="1"/>
    <n v="1"/>
  </r>
  <r>
    <x v="0"/>
    <x v="153"/>
    <n v="1219.7613674979407"/>
    <n v="244.12263374825437"/>
    <n v="123.13415072103906"/>
    <n v="56.608579512171438"/>
    <n v="86311.24861533771"/>
    <n v="1643.6267314794056"/>
    <n v="2024"/>
    <n v="154"/>
    <n v="23716"/>
    <n v="10.073905204827259"/>
    <x v="1"/>
    <n v="12"/>
    <n v="0"/>
    <n v="0"/>
    <n v="0"/>
    <n v="0"/>
    <n v="0"/>
    <n v="0"/>
    <n v="0"/>
    <n v="0"/>
    <n v="0"/>
    <n v="0"/>
    <n v="0"/>
    <n v="1"/>
    <n v="0"/>
    <n v="0"/>
    <n v="1"/>
    <n v="0"/>
    <n v="0"/>
    <n v="1219.7613674979407"/>
    <n v="244.12263374825437"/>
    <n v="123.13415072103906"/>
    <n v="56.608579512171438"/>
    <n v="11.365715211744883"/>
    <n v="7.3205058492435189"/>
    <n v="5.7337771675387312"/>
    <n v="5.1270107297685774"/>
    <n v="4.6654372203455798"/>
    <n v="0"/>
    <n v="2"/>
  </r>
  <r>
    <x v="0"/>
    <x v="154"/>
    <n v="1232.0087176505494"/>
    <n v="246.56362482539998"/>
    <n v="124.36549222824944"/>
    <n v="87.134524771788577"/>
    <n v="88926.193507765172"/>
    <n v="1690.0723594759875"/>
    <n v="2024"/>
    <n v="155"/>
    <n v="24025"/>
    <n v="10.086850233838494"/>
    <x v="1"/>
    <n v="12"/>
    <n v="0"/>
    <n v="0"/>
    <n v="0"/>
    <n v="0"/>
    <n v="0"/>
    <n v="0"/>
    <n v="0"/>
    <n v="0"/>
    <n v="0"/>
    <n v="0"/>
    <n v="0"/>
    <n v="1"/>
    <n v="0"/>
    <n v="0"/>
    <n v="1"/>
    <n v="0"/>
    <n v="0"/>
    <n v="1232.0087176505494"/>
    <n v="246.56362482539998"/>
    <n v="124.36549222824944"/>
    <n v="87.134524771788577"/>
    <n v="11.395562018236458"/>
    <n v="7.3285788062534118"/>
    <n v="5.7416423605236933"/>
    <n v="5.134291278957047"/>
    <n v="4.9180663817344596"/>
    <n v="0"/>
    <n v="2"/>
  </r>
  <r>
    <x v="0"/>
    <x v="155"/>
    <n v="1244.3636203613958"/>
    <n v="249.02914344348557"/>
    <n v="125.60914715053195"/>
    <n v="87.453987968676358"/>
    <n v="89098.704638314783"/>
    <n v="1706.4558989240895"/>
    <n v="2024"/>
    <n v="156"/>
    <n v="24336"/>
    <n v="10.099712014499074"/>
    <x v="1"/>
    <n v="12"/>
    <n v="0"/>
    <n v="0"/>
    <n v="0"/>
    <n v="0"/>
    <n v="0"/>
    <n v="0"/>
    <n v="0"/>
    <n v="0"/>
    <n v="0"/>
    <n v="0"/>
    <n v="0"/>
    <n v="1"/>
    <n v="0"/>
    <n v="0"/>
    <n v="1"/>
    <n v="0"/>
    <n v="0"/>
    <n v="1244.3636203613958"/>
    <n v="249.02914344348557"/>
    <n v="125.60914715053195"/>
    <n v="87.453987968676358"/>
    <n v="11.3975000750627"/>
    <n v="7.3366571554468099"/>
    <n v="5.7495242806729925"/>
    <n v="5.1415912207235728"/>
    <n v="4.9203999736446065"/>
    <n v="0"/>
    <n v="2"/>
  </r>
  <r>
    <x v="0"/>
    <x v="156"/>
    <n v="1256.8316274390481"/>
    <n v="251.51937606283619"/>
    <n v="126.86523862203727"/>
    <n v="91.91350140056278"/>
    <n v="89534.355388450378"/>
    <n v="1727.1297435244844"/>
    <n v="2024"/>
    <n v="157"/>
    <n v="24649"/>
    <n v="10.112491610696615"/>
    <x v="1"/>
    <n v="12"/>
    <n v="0"/>
    <n v="0"/>
    <n v="0"/>
    <n v="0"/>
    <n v="0"/>
    <n v="0"/>
    <n v="0"/>
    <n v="0"/>
    <n v="0"/>
    <n v="0"/>
    <n v="0"/>
    <n v="1"/>
    <n v="0"/>
    <n v="0"/>
    <n v="1"/>
    <n v="0"/>
    <n v="0"/>
    <n v="1256.8316274390481"/>
    <n v="251.51937606283619"/>
    <n v="126.86523862203727"/>
    <n v="91.91350140056278"/>
    <n v="11.402377689696726"/>
    <n v="7.3447438332294421"/>
    <n v="5.7574226422741903"/>
    <n v="5.1489104651115012"/>
    <n v="4.9524193919933301"/>
    <n v="0"/>
    <n v="2"/>
  </r>
  <r>
    <x v="1"/>
    <x v="0"/>
    <n v="4050"/>
    <n v="800"/>
    <n v="400"/>
    <n v="283.73676868658481"/>
    <n v="111249.41214773065"/>
    <n v="5533.7367686865846"/>
    <n v="2022"/>
    <n v="1"/>
    <n v="1"/>
    <n v="0"/>
    <x v="0"/>
    <n v="1"/>
    <n v="1"/>
    <n v="0"/>
    <n v="0"/>
    <n v="0"/>
    <n v="0"/>
    <n v="0"/>
    <n v="0"/>
    <n v="0"/>
    <n v="0"/>
    <n v="0"/>
    <n v="0"/>
    <n v="0"/>
    <n v="0"/>
    <n v="0"/>
    <n v="0"/>
    <n v="1"/>
    <n v="0"/>
    <n v="4050"/>
    <n v="800"/>
    <n v="400"/>
    <n v="283.73676868658481"/>
    <n v="11.619529915949183"/>
    <n v="8.3759076370755121"/>
    <n v="6.7627434788795622"/>
    <n v="6.0989244462442338"/>
    <n v="5.8091635969990687"/>
    <n v="0"/>
    <n v="1"/>
  </r>
  <r>
    <x v="1"/>
    <x v="1"/>
    <n v="4110.75"/>
    <n v="820"/>
    <n v="418"/>
    <n v="291.26660753238122"/>
    <n v="111854.25988981918"/>
    <n v="5640.0166075323814"/>
    <n v="2022"/>
    <n v="2"/>
    <n v="4"/>
    <n v="1.3862943611198906"/>
    <x v="0"/>
    <n v="1"/>
    <n v="1"/>
    <n v="0"/>
    <n v="0"/>
    <n v="0"/>
    <n v="0"/>
    <n v="0"/>
    <n v="0"/>
    <n v="0"/>
    <n v="0"/>
    <n v="0"/>
    <n v="0"/>
    <n v="0"/>
    <n v="0"/>
    <n v="0"/>
    <n v="0"/>
    <n v="1"/>
    <n v="0"/>
    <n v="4110.75"/>
    <n v="820"/>
    <n v="418"/>
    <n v="291.26660753238122"/>
    <n v="11.624952051931245"/>
    <n v="8.3898044326541079"/>
    <n v="6.7856013012075378"/>
    <n v="6.1385441799289753"/>
    <n v="5.8315012936302839"/>
    <n v="0"/>
    <n v="1"/>
  </r>
  <r>
    <x v="1"/>
    <x v="2"/>
    <n v="4217.0625"/>
    <n v="851"/>
    <n v="438.70000000000005"/>
    <n v="320.78537335354849"/>
    <n v="112964.40393740888"/>
    <n v="5827.5478733535483"/>
    <n v="2022"/>
    <n v="3"/>
    <n v="9"/>
    <n v="2.1972245773362196"/>
    <x v="0"/>
    <n v="1"/>
    <n v="1"/>
    <n v="0"/>
    <n v="0"/>
    <n v="0"/>
    <n v="0"/>
    <n v="0"/>
    <n v="0"/>
    <n v="0"/>
    <n v="0"/>
    <n v="0"/>
    <n v="0"/>
    <n v="0"/>
    <n v="0"/>
    <n v="0"/>
    <n v="0"/>
    <n v="1"/>
    <n v="0"/>
    <n v="4217.0625"/>
    <n v="851"/>
    <n v="438.70000000000005"/>
    <n v="320.78537335354849"/>
    <n v="11.634828038665132"/>
    <n v="8.4136685963247864"/>
    <n v="6.820029558712827"/>
    <n v="6.1822470503446292"/>
    <n v="5.9145532835413563"/>
    <n v="0"/>
    <n v="1"/>
  </r>
  <r>
    <x v="1"/>
    <x v="3"/>
    <n v="4358.4581249999992"/>
    <n v="888.55"/>
    <n v="460.61500000000001"/>
    <n v="310.30931562772565"/>
    <n v="113377.67663129685"/>
    <n v="6017.9324406277246"/>
    <n v="2022"/>
    <n v="4"/>
    <n v="16"/>
    <n v="2.7725887222397811"/>
    <x v="0"/>
    <n v="1"/>
    <n v="1"/>
    <n v="0"/>
    <n v="0"/>
    <n v="0"/>
    <n v="0"/>
    <n v="0"/>
    <n v="0"/>
    <n v="0"/>
    <n v="0"/>
    <n v="0"/>
    <n v="0"/>
    <n v="0"/>
    <n v="0"/>
    <n v="0"/>
    <n v="0"/>
    <n v="1"/>
    <n v="0"/>
    <n v="4358.4581249999992"/>
    <n v="888.55"/>
    <n v="460.61500000000001"/>
    <n v="310.30931562772565"/>
    <n v="11.638479795794078"/>
    <n v="8.444550422016567"/>
    <n v="6.8602045365223283"/>
    <n v="6.2265237914942881"/>
    <n v="5.8858616388539469"/>
    <n v="0"/>
    <n v="1"/>
  </r>
  <r>
    <x v="1"/>
    <x v="4"/>
    <n v="4527.7607812499991"/>
    <n v="930.47749999999996"/>
    <n v="483.64375000000001"/>
    <n v="330.6479210460692"/>
    <n v="114366.86935676867"/>
    <n v="6272.5299522960686"/>
    <n v="2022"/>
    <n v="5"/>
    <n v="25"/>
    <n v="3.2188758248682006"/>
    <x v="0"/>
    <n v="1"/>
    <n v="1"/>
    <n v="0"/>
    <n v="0"/>
    <n v="0"/>
    <n v="0"/>
    <n v="0"/>
    <n v="0"/>
    <n v="0"/>
    <n v="0"/>
    <n v="0"/>
    <n v="0"/>
    <n v="0"/>
    <n v="0"/>
    <n v="0"/>
    <n v="0"/>
    <n v="1"/>
    <n v="0"/>
    <n v="4527.7607812499991"/>
    <n v="930.47749999999996"/>
    <n v="483.64375000000001"/>
    <n v="330.6479210460692"/>
    <n v="11.647166712459887"/>
    <n v="8.4803149750325648"/>
    <n v="6.9032346621930536"/>
    <n v="6.2710304609913372"/>
    <n v="5.9408324936803396"/>
    <n v="0"/>
    <n v="1"/>
  </r>
  <r>
    <x v="1"/>
    <x v="5"/>
    <n v="3944.7735960937493"/>
    <n v="720.49506250000002"/>
    <n v="278.09505625000003"/>
    <n v="168.48766935638571"/>
    <n v="105053.66608292519"/>
    <n v="5111.8513842001348"/>
    <n v="2022"/>
    <n v="6"/>
    <n v="36"/>
    <n v="3.5835189384561099"/>
    <x v="0"/>
    <n v="2"/>
    <n v="0"/>
    <n v="1"/>
    <n v="0"/>
    <n v="0"/>
    <n v="0"/>
    <n v="0"/>
    <n v="0"/>
    <n v="0"/>
    <n v="0"/>
    <n v="0"/>
    <n v="0"/>
    <n v="0"/>
    <n v="0"/>
    <n v="0"/>
    <n v="0"/>
    <n v="1"/>
    <n v="0"/>
    <n v="3944.7735960937493"/>
    <n v="720.49506250000002"/>
    <n v="278.09505625000003"/>
    <n v="168.48766935638571"/>
    <n v="11.562226604121374"/>
    <n v="8.3513700625049943"/>
    <n v="6.6663295579969502"/>
    <n v="5.7791173181030597"/>
    <n v="5.3849128790188914"/>
    <n v="0"/>
    <n v="1"/>
  </r>
  <r>
    <x v="1"/>
    <x v="6"/>
    <n v="3575.4496189453121"/>
    <n v="628.26665937500002"/>
    <n v="269.02672093750004"/>
    <n v="164.2127934306944"/>
    <n v="103928.30360542249"/>
    <n v="4636.9557926885063"/>
    <n v="2022"/>
    <n v="7"/>
    <n v="49"/>
    <n v="3.8918202981106265"/>
    <x v="0"/>
    <n v="2"/>
    <n v="0"/>
    <n v="1"/>
    <n v="0"/>
    <n v="0"/>
    <n v="0"/>
    <n v="0"/>
    <n v="0"/>
    <n v="0"/>
    <n v="0"/>
    <n v="0"/>
    <n v="0"/>
    <n v="0"/>
    <n v="0"/>
    <n v="0"/>
    <n v="0"/>
    <n v="1"/>
    <n v="0"/>
    <n v="3575.4496189453121"/>
    <n v="628.26665937500002"/>
    <n v="269.02672093750004"/>
    <n v="164.2127934306944"/>
    <n v="11.551456551976653"/>
    <n v="8.26014542031856"/>
    <n v="6.5414321480346427"/>
    <n v="5.7506826151766397"/>
    <n v="5.3651168939485645"/>
    <n v="0"/>
    <n v="1"/>
  </r>
  <r>
    <x v="1"/>
    <x v="7"/>
    <n v="3357.6282400253904"/>
    <n v="595.55341421875005"/>
    <n v="280.18074817187505"/>
    <n v="205.93131382566614"/>
    <n v="105163.13669486385"/>
    <n v="4439.2937162416811"/>
    <n v="2022"/>
    <n v="8"/>
    <n v="64"/>
    <n v="4.1588830833596715"/>
    <x v="0"/>
    <n v="2"/>
    <n v="0"/>
    <n v="1"/>
    <n v="0"/>
    <n v="0"/>
    <n v="0"/>
    <n v="0"/>
    <n v="0"/>
    <n v="0"/>
    <n v="0"/>
    <n v="0"/>
    <n v="0"/>
    <n v="0"/>
    <n v="0"/>
    <n v="0"/>
    <n v="0"/>
    <n v="1"/>
    <n v="0"/>
    <n v="3357.6282400253904"/>
    <n v="595.55341421875005"/>
    <n v="280.18074817187505"/>
    <n v="205.93131382566614"/>
    <n v="11.563268106231458"/>
    <n v="8.2021632096195596"/>
    <n v="6.4930962864005455"/>
    <n v="5.7855444175989641"/>
    <n v="5.5433583981980767"/>
    <n v="0"/>
    <n v="1"/>
  </r>
  <r>
    <x v="1"/>
    <x v="8"/>
    <n v="3247.8939501196282"/>
    <n v="593.26779586718749"/>
    <n v="293.96005469921874"/>
    <n v="196.96669632539653"/>
    <n v="105167.52329652161"/>
    <n v="4332.0884970114312"/>
    <n v="2022"/>
    <n v="9"/>
    <n v="81"/>
    <n v="4.3944491546724391"/>
    <x v="0"/>
    <n v="2"/>
    <n v="0"/>
    <n v="1"/>
    <n v="0"/>
    <n v="0"/>
    <n v="0"/>
    <n v="0"/>
    <n v="0"/>
    <n v="0"/>
    <n v="0"/>
    <n v="0"/>
    <n v="0"/>
    <n v="0"/>
    <n v="0"/>
    <n v="0"/>
    <n v="0"/>
    <n v="1"/>
    <n v="0"/>
    <n v="3247.8939501196282"/>
    <n v="593.26779586718749"/>
    <n v="293.96005469921874"/>
    <n v="196.96669632539653"/>
    <n v="11.563309817712407"/>
    <n v="8.1716279289860942"/>
    <n v="6.4896301929956897"/>
    <n v="5.8269982479450251"/>
    <n v="5.5076464558102991"/>
    <n v="0"/>
    <n v="1"/>
  </r>
  <r>
    <x v="1"/>
    <x v="9"/>
    <n v="3215.9576562906886"/>
    <n v="606.89954112929695"/>
    <n v="308.63508434605478"/>
    <n v="186.84934448225877"/>
    <n v="105289.31761874976"/>
    <n v="4318.3416262482997"/>
    <n v="2022"/>
    <n v="10"/>
    <n v="100"/>
    <n v="4.6051701859880918"/>
    <x v="0"/>
    <n v="3"/>
    <n v="0"/>
    <n v="0"/>
    <n v="1"/>
    <n v="0"/>
    <n v="0"/>
    <n v="0"/>
    <n v="0"/>
    <n v="0"/>
    <n v="0"/>
    <n v="0"/>
    <n v="0"/>
    <n v="0"/>
    <n v="0"/>
    <n v="0"/>
    <n v="0"/>
    <n v="1"/>
    <n v="0"/>
    <n v="3215.9576562906886"/>
    <n v="606.89954112929695"/>
    <n v="308.63508434605478"/>
    <n v="186.84934448225877"/>
    <n v="11.564467245860573"/>
    <n v="8.1625631231056008"/>
    <n v="6.5101268243581254"/>
    <n v="5.8693352407175228"/>
    <n v="5.465748518205868"/>
    <n v="0"/>
    <n v="1"/>
  </r>
  <r>
    <x v="1"/>
    <x v="10"/>
    <n v="3240.7238451707781"/>
    <n v="629.22869592013683"/>
    <n v="324.06454125454502"/>
    <n v="226.82024744400258"/>
    <n v="106913.67705030664"/>
    <n v="4420.8373297894623"/>
    <n v="2022"/>
    <n v="11"/>
    <n v="121"/>
    <n v="4.7957905455967413"/>
    <x v="0"/>
    <n v="3"/>
    <n v="0"/>
    <n v="0"/>
    <n v="1"/>
    <n v="0"/>
    <n v="0"/>
    <n v="0"/>
    <n v="0"/>
    <n v="0"/>
    <n v="0"/>
    <n v="0"/>
    <n v="0"/>
    <n v="0"/>
    <n v="0"/>
    <n v="0"/>
    <n v="0"/>
    <n v="1"/>
    <n v="0"/>
    <n v="3240.7238451707781"/>
    <n v="629.22869592013683"/>
    <n v="324.06454125454502"/>
    <n v="226.82024744400258"/>
    <n v="11.579777031301663"/>
    <n v="8.1695999058745183"/>
    <n v="6.5428188480855232"/>
    <n v="5.9119965340015099"/>
    <n v="5.6219347649837381"/>
    <n v="0"/>
    <n v="1"/>
  </r>
  <r>
    <x v="1"/>
    <x v="11"/>
    <n v="3307.5378516752053"/>
    <n v="656.68221958333118"/>
    <n v="340.26753858639103"/>
    <n v="242.17362192847114"/>
    <n v="107860.34737325921"/>
    <n v="4546.6612317733989"/>
    <n v="2022"/>
    <n v="12"/>
    <n v="144"/>
    <n v="4.9698132995760007"/>
    <x v="0"/>
    <n v="3"/>
    <n v="0"/>
    <n v="0"/>
    <n v="1"/>
    <n v="0"/>
    <n v="0"/>
    <n v="0"/>
    <n v="0"/>
    <n v="0"/>
    <n v="0"/>
    <n v="0"/>
    <n v="0"/>
    <n v="0"/>
    <n v="0"/>
    <n v="0"/>
    <n v="0"/>
    <n v="1"/>
    <n v="0"/>
    <n v="3307.5378516752053"/>
    <n v="656.68221958333118"/>
    <n v="340.26753858639103"/>
    <n v="242.17362192847114"/>
    <n v="11.588592589479942"/>
    <n v="8.1883403366044831"/>
    <n v="6.5816016495143375"/>
    <n v="5.9549199084800684"/>
    <n v="5.6759900022260705"/>
    <n v="0"/>
    <n v="1"/>
  </r>
  <r>
    <x v="1"/>
    <x v="12"/>
    <n v="3406.2592142310868"/>
    <n v="687.51237499609147"/>
    <n v="357.28089254262244"/>
    <n v="241.59451725953738"/>
    <n v="108452.52328599997"/>
    <n v="4692.6469990293381"/>
    <n v="2022"/>
    <n v="13"/>
    <n v="169"/>
    <n v="5.1298987149230735"/>
    <x v="0"/>
    <n v="3"/>
    <n v="0"/>
    <n v="0"/>
    <n v="1"/>
    <n v="0"/>
    <n v="0"/>
    <n v="0"/>
    <n v="0"/>
    <n v="0"/>
    <n v="0"/>
    <n v="0"/>
    <n v="0"/>
    <n v="0"/>
    <n v="0"/>
    <n v="0"/>
    <n v="0"/>
    <n v="1"/>
    <n v="0"/>
    <n v="3406.2592142310868"/>
    <n v="687.51237499609147"/>
    <n v="357.28089254262244"/>
    <n v="241.59451725953738"/>
    <n v="11.594067782798552"/>
    <n v="8.2154029843418002"/>
    <n v="6.6234335021615216"/>
    <n v="5.9980909847485941"/>
    <n v="5.6740032794573629"/>
    <n v="0"/>
    <n v="1"/>
  </r>
  <r>
    <x v="1"/>
    <x v="13"/>
    <n v="3486.2739952007896"/>
    <n v="706.51916535451596"/>
    <n v="362.21476932508551"/>
    <n v="244.44895622310207"/>
    <n v="108796.51771730618"/>
    <n v="4799.4568861034932"/>
    <n v="2022"/>
    <n v="14"/>
    <n v="196"/>
    <n v="5.2781146592305168"/>
    <x v="0"/>
    <n v="4"/>
    <n v="0"/>
    <n v="0"/>
    <n v="0"/>
    <n v="1"/>
    <n v="0"/>
    <n v="0"/>
    <n v="0"/>
    <n v="0"/>
    <n v="0"/>
    <n v="0"/>
    <n v="0"/>
    <n v="0"/>
    <n v="0"/>
    <n v="0"/>
    <n v="0"/>
    <n v="1"/>
    <n v="0"/>
    <n v="3486.2739952007896"/>
    <n v="706.51916535451596"/>
    <n v="362.21476932508551"/>
    <n v="244.44895622310207"/>
    <n v="11.597234606617008"/>
    <n v="8.236812591884366"/>
    <n v="6.6483771780128897"/>
    <n v="6.0102697487181871"/>
    <n v="5.6837579481833878"/>
    <n v="0"/>
    <n v="1"/>
  </r>
  <r>
    <x v="1"/>
    <x v="14"/>
    <n v="3553.3032673319713"/>
    <n v="719.65019031229303"/>
    <n v="365.97302380404005"/>
    <n v="266.76335056917338"/>
    <n v="109504.15827254635"/>
    <n v="4905.6898320174778"/>
    <n v="2022"/>
    <n v="15"/>
    <n v="225"/>
    <n v="5.4161004022044201"/>
    <x v="0"/>
    <n v="4"/>
    <n v="0"/>
    <n v="0"/>
    <n v="0"/>
    <n v="1"/>
    <n v="0"/>
    <n v="0"/>
    <n v="0"/>
    <n v="0"/>
    <n v="0"/>
    <n v="0"/>
    <n v="0"/>
    <n v="0"/>
    <n v="0"/>
    <n v="0"/>
    <n v="0"/>
    <n v="1"/>
    <n v="0"/>
    <n v="3553.3032673319713"/>
    <n v="719.65019031229303"/>
    <n v="365.97302380404005"/>
    <n v="266.76335056917338"/>
    <n v="11.603717802609404"/>
    <n v="8.2544014351669031"/>
    <n v="6.6652534037220184"/>
    <n v="6.019448098814614"/>
    <n v="5.7569022499203024"/>
    <n v="0"/>
    <n v="1"/>
  </r>
  <r>
    <x v="1"/>
    <x v="15"/>
    <n v="3330.3427261811294"/>
    <n v="637.36598043968547"/>
    <n v="286.38409913558905"/>
    <n v="293.22663549846686"/>
    <n v="107751.00011819368"/>
    <n v="4547.319441254871"/>
    <n v="2022"/>
    <n v="16"/>
    <n v="256"/>
    <n v="5.5451774444795623"/>
    <x v="0"/>
    <n v="4"/>
    <n v="0"/>
    <n v="0"/>
    <n v="0"/>
    <n v="1"/>
    <n v="0"/>
    <n v="0"/>
    <n v="0"/>
    <n v="0"/>
    <n v="0"/>
    <n v="0"/>
    <n v="0"/>
    <n v="0"/>
    <n v="0"/>
    <n v="0"/>
    <n v="0"/>
    <n v="1"/>
    <n v="0"/>
    <n v="3330.3427261811294"/>
    <n v="637.36598043968547"/>
    <n v="286.38409913558905"/>
    <n v="293.22663549846686"/>
    <n v="11.587578289762302"/>
    <n v="8.1946572401023428"/>
    <n v="6.5544718149809214"/>
    <n v="5.8044196016993475"/>
    <n v="5.837234899069907"/>
    <n v="0"/>
    <n v="1"/>
  </r>
  <r>
    <x v="1"/>
    <x v="16"/>
    <n v="3182.7006517660275"/>
    <n v="598.99928435621712"/>
    <n v="280.92307463629584"/>
    <n v="322.52799403555122"/>
    <n v="107832.05743893993"/>
    <n v="4385.1510047940919"/>
    <n v="2022"/>
    <n v="17"/>
    <n v="289"/>
    <n v="5.6664266881124323"/>
    <x v="0"/>
    <n v="4"/>
    <n v="0"/>
    <n v="0"/>
    <n v="0"/>
    <n v="1"/>
    <n v="0"/>
    <n v="0"/>
    <n v="0"/>
    <n v="0"/>
    <n v="0"/>
    <n v="0"/>
    <n v="0"/>
    <n v="0"/>
    <n v="0"/>
    <n v="0"/>
    <n v="0"/>
    <n v="1"/>
    <n v="0"/>
    <n v="3182.7006517660275"/>
    <n v="598.99928435621712"/>
    <n v="280.92307463629584"/>
    <n v="322.52799403555122"/>
    <n v="11.5883302720886"/>
    <n v="8.1530352863471336"/>
    <n v="6.4982992730879472"/>
    <n v="5.7878219799130441"/>
    <n v="5.9192470920066169"/>
    <n v="0"/>
    <n v="1"/>
  </r>
  <r>
    <x v="1"/>
    <x v="17"/>
    <n v="3087.8658071098494"/>
    <n v="582.61909925584678"/>
    <n v="282.89981883359394"/>
    <n v="354.77866293783012"/>
    <n v="108265.31699092189"/>
    <n v="4308.1633881371199"/>
    <n v="2022"/>
    <n v="18"/>
    <n v="324"/>
    <n v="5.780743515792329"/>
    <x v="0"/>
    <n v="4"/>
    <n v="0"/>
    <n v="0"/>
    <n v="0"/>
    <n v="1"/>
    <n v="0"/>
    <n v="0"/>
    <n v="0"/>
    <n v="0"/>
    <n v="0"/>
    <n v="0"/>
    <n v="0"/>
    <n v="0"/>
    <n v="0"/>
    <n v="0"/>
    <n v="0"/>
    <n v="1"/>
    <n v="0"/>
    <n v="3087.8658071098494"/>
    <n v="582.61909925584678"/>
    <n v="282.89981883359394"/>
    <n v="354.77866293783012"/>
    <n v="11.592340132306992"/>
    <n v="8.1253565538296897"/>
    <n v="6.4733213754850603"/>
    <n v="5.7938617325038511"/>
    <n v="6.0023602145302091"/>
    <n v="0"/>
    <n v="1"/>
  </r>
  <r>
    <x v="1"/>
    <x v="18"/>
    <n v="3030.0811693592605"/>
    <n v="577.26020127643892"/>
    <n v="285.64556836702343"/>
    <n v="390.25631618148549"/>
    <n v="115218.51606955052"/>
    <n v="4283.2432551842085"/>
    <n v="2022"/>
    <n v="19"/>
    <n v="361"/>
    <n v="5.8888779583328805"/>
    <x v="0"/>
    <n v="5"/>
    <n v="0"/>
    <n v="0"/>
    <n v="0"/>
    <n v="0"/>
    <n v="1"/>
    <n v="0"/>
    <n v="0"/>
    <n v="0"/>
    <n v="0"/>
    <n v="0"/>
    <n v="0"/>
    <n v="0"/>
    <n v="0"/>
    <n v="0"/>
    <n v="0"/>
    <n v="1"/>
    <n v="0"/>
    <n v="3030.0811693592605"/>
    <n v="577.26020127643892"/>
    <n v="285.64556836702343"/>
    <n v="390.25631618148549"/>
    <n v="11.654585744098686"/>
    <n v="8.1081079084988446"/>
    <n v="6.4650123369770318"/>
    <n v="5.8021910381317214"/>
    <n v="6.0864559256324444"/>
    <n v="0"/>
    <n v="1"/>
  </r>
  <r>
    <x v="1"/>
    <x v="19"/>
    <n v="2998.3176739776713"/>
    <n v="577.4402588032201"/>
    <n v="288.49369918520301"/>
    <n v="429.28192649462136"/>
    <n v="115828.88315763202"/>
    <n v="4293.5335584607155"/>
    <n v="2022"/>
    <n v="20"/>
    <n v="400"/>
    <n v="5.9914645471079817"/>
    <x v="0"/>
    <n v="5"/>
    <n v="0"/>
    <n v="0"/>
    <n v="0"/>
    <n v="0"/>
    <n v="1"/>
    <n v="0"/>
    <n v="0"/>
    <n v="0"/>
    <n v="0"/>
    <n v="0"/>
    <n v="0"/>
    <n v="0"/>
    <n v="0"/>
    <n v="0"/>
    <n v="0"/>
    <n v="1"/>
    <n v="0"/>
    <n v="2998.3176739776713"/>
    <n v="577.4402588032201"/>
    <n v="288.49369918520301"/>
    <n v="429.28192649462136"/>
    <n v="11.659869235797821"/>
    <n v="8.098498275568101"/>
    <n v="6.4652926422245764"/>
    <n v="5.8107582342962534"/>
    <n v="6.1714612370486739"/>
    <n v="0"/>
    <n v="1"/>
  </r>
  <r>
    <x v="1"/>
    <x v="20"/>
    <n v="2984.8558357648217"/>
    <n v="580.41838914826076"/>
    <n v="291.37780369050597"/>
    <n v="472.21011701358225"/>
    <n v="116472.54314895469"/>
    <n v="4328.8621456171704"/>
    <n v="2022"/>
    <n v="21"/>
    <n v="441"/>
    <n v="6.089044875446846"/>
    <x v="0"/>
    <n v="5"/>
    <n v="0"/>
    <n v="0"/>
    <n v="0"/>
    <n v="0"/>
    <n v="1"/>
    <n v="0"/>
    <n v="0"/>
    <n v="0"/>
    <n v="0"/>
    <n v="0"/>
    <n v="0"/>
    <n v="0"/>
    <n v="0"/>
    <n v="0"/>
    <n v="0"/>
    <n v="1"/>
    <n v="0"/>
    <n v="2984.8558357648217"/>
    <n v="580.41838914826076"/>
    <n v="291.37780369050597"/>
    <n v="472.21011701358225"/>
    <n v="11.66541084308588"/>
    <n v="8.0943975433304196"/>
    <n v="6.4699174972316902"/>
    <n v="5.8193594864424174"/>
    <n v="6.2573103413691147"/>
    <n v="0"/>
    <n v="1"/>
  </r>
  <r>
    <x v="1"/>
    <x v="21"/>
    <n v="2984.2928836556312"/>
    <n v="584.82443691824767"/>
    <n v="294.29149847875613"/>
    <n v="519.43112850189038"/>
    <n v="117135.7386075266"/>
    <n v="4382.8399475545257"/>
    <n v="2022"/>
    <n v="22"/>
    <n v="484"/>
    <n v="6.1820849067166321"/>
    <x v="0"/>
    <n v="5"/>
    <n v="0"/>
    <n v="0"/>
    <n v="0"/>
    <n v="0"/>
    <n v="1"/>
    <n v="0"/>
    <n v="0"/>
    <n v="0"/>
    <n v="0"/>
    <n v="0"/>
    <n v="0"/>
    <n v="0"/>
    <n v="0"/>
    <n v="0"/>
    <n v="0"/>
    <n v="1"/>
    <n v="0"/>
    <n v="2984.2928836556312"/>
    <n v="584.82443691824767"/>
    <n v="294.29149847875613"/>
    <n v="519.43112850189038"/>
    <n v="11.671088700354145"/>
    <n v="8.0942256905432597"/>
    <n v="6.4767208277764929"/>
    <n v="5.8279745061086352"/>
    <n v="6.3439411741347405"/>
    <n v="0"/>
    <n v="1"/>
  </r>
  <r>
    <x v="1"/>
    <x v="22"/>
    <n v="2992.8477551654005"/>
    <n v="589.97361322668235"/>
    <n v="297.23440513867826"/>
    <n v="571.37424133077434"/>
    <n v="121669.1420218579"/>
    <n v="4451.4300148615357"/>
    <n v="2022"/>
    <n v="23"/>
    <n v="529"/>
    <n v="6.2709884318582994"/>
    <x v="0"/>
    <n v="6"/>
    <n v="0"/>
    <n v="0"/>
    <n v="0"/>
    <n v="0"/>
    <n v="0"/>
    <n v="1"/>
    <n v="0"/>
    <n v="0"/>
    <n v="0"/>
    <n v="0"/>
    <n v="0"/>
    <n v="0"/>
    <n v="0"/>
    <n v="0"/>
    <n v="0"/>
    <n v="1"/>
    <n v="0"/>
    <n v="2992.8477551654005"/>
    <n v="589.97361322668235"/>
    <n v="297.23440513867826"/>
    <n v="571.37424133077434"/>
    <n v="11.709060689074688"/>
    <n v="8.0968340618527943"/>
    <n v="6.4846134018791242"/>
    <n v="5.8366012063653354"/>
    <n v="6.4312951311154523"/>
    <n v="0"/>
    <n v="1"/>
  </r>
  <r>
    <x v="1"/>
    <x v="23"/>
    <n v="3007.8745925883031"/>
    <n v="595.52381532857521"/>
    <n v="300.20674835757842"/>
    <n v="628.51166546172135"/>
    <n v="122351.4130611416"/>
    <n v="4532.1168217361783"/>
    <n v="2022"/>
    <n v="24"/>
    <n v="576"/>
    <n v="6.3561076606958915"/>
    <x v="0"/>
    <n v="6"/>
    <n v="0"/>
    <n v="0"/>
    <n v="0"/>
    <n v="0"/>
    <n v="0"/>
    <n v="1"/>
    <n v="0"/>
    <n v="0"/>
    <n v="0"/>
    <n v="0"/>
    <n v="0"/>
    <n v="0"/>
    <n v="0"/>
    <n v="0"/>
    <n v="0"/>
    <n v="1"/>
    <n v="0"/>
    <n v="3007.8745925883031"/>
    <n v="595.52381532857521"/>
    <n v="300.20674835757842"/>
    <n v="628.51166546172135"/>
    <n v="11.71465261813916"/>
    <n v="8.1013993219220168"/>
    <n v="6.4930514769859871"/>
    <n v="5.8452393052188452"/>
    <n v="6.5193170361787445"/>
    <n v="0"/>
    <n v="1"/>
  </r>
  <r>
    <x v="1"/>
    <x v="24"/>
    <n v="3027.5221904240607"/>
    <n v="601.30428646667406"/>
    <n v="303.2088157579056"/>
    <n v="691.36283200768059"/>
    <n v="123038.30065805883"/>
    <n v="4623.3981246563208"/>
    <n v="2022"/>
    <n v="25"/>
    <n v="625"/>
    <n v="6.4377516497364011"/>
    <x v="0"/>
    <n v="6"/>
    <n v="0"/>
    <n v="0"/>
    <n v="0"/>
    <n v="0"/>
    <n v="0"/>
    <n v="1"/>
    <n v="0"/>
    <n v="0"/>
    <n v="0"/>
    <n v="0"/>
    <n v="0"/>
    <n v="0"/>
    <n v="0"/>
    <n v="0"/>
    <n v="0"/>
    <n v="1"/>
    <n v="0"/>
    <n v="3027.5221904240607"/>
    <n v="601.30428646667406"/>
    <n v="303.2088157579056"/>
    <n v="691.36283200768059"/>
    <n v="11.720250973347433"/>
    <n v="8.1073371336256681"/>
    <n v="6.5017645912099509"/>
    <n v="5.8538886999394952"/>
    <n v="6.6079550987809803"/>
    <n v="0"/>
    <n v="1"/>
  </r>
  <r>
    <x v="1"/>
    <x v="25"/>
    <n v="3050.4956086652132"/>
    <n v="607.22994582374724"/>
    <n v="306.24090390715975"/>
    <n v="760.49911520842738"/>
    <n v="123728.17072353922"/>
    <n v="4724.4655736045479"/>
    <n v="2022"/>
    <n v="26"/>
    <n v="676"/>
    <n v="6.5161930760429643"/>
    <x v="0"/>
    <n v="6"/>
    <n v="0"/>
    <n v="0"/>
    <n v="0"/>
    <n v="0"/>
    <n v="0"/>
    <n v="1"/>
    <n v="0"/>
    <n v="0"/>
    <n v="0"/>
    <n v="0"/>
    <n v="0"/>
    <n v="0"/>
    <n v="0"/>
    <n v="0"/>
    <n v="0"/>
    <n v="1"/>
    <n v="0"/>
    <n v="3050.4956086652132"/>
    <n v="607.22994582374724"/>
    <n v="306.24090390715975"/>
    <n v="760.49911520842738"/>
    <n v="11.725842266677324"/>
    <n v="8.1142356386766803"/>
    <n v="6.5106184418141995"/>
    <n v="5.8625493058885301"/>
    <n v="6.6971608431356104"/>
    <n v="0"/>
    <n v="1"/>
  </r>
  <r>
    <x v="1"/>
    <x v="26"/>
    <n v="3075.8893021877043"/>
    <n v="613.25855352818803"/>
    <n v="309.30331294539894"/>
    <n v="836.54902672926801"/>
    <n v="125754.44628998761"/>
    <n v="4835.0001953905594"/>
    <n v="2022"/>
    <n v="27"/>
    <n v="729"/>
    <n v="6.5916737320086582"/>
    <x v="0"/>
    <n v="7"/>
    <n v="0"/>
    <n v="0"/>
    <n v="0"/>
    <n v="0"/>
    <n v="0"/>
    <n v="0"/>
    <n v="1"/>
    <n v="0"/>
    <n v="0"/>
    <n v="0"/>
    <n v="0"/>
    <n v="0"/>
    <n v="0"/>
    <n v="0"/>
    <n v="0"/>
    <n v="1"/>
    <n v="0"/>
    <n v="3075.8893021877043"/>
    <n v="613.25855352818803"/>
    <n v="309.30331294539894"/>
    <n v="836.54902672926801"/>
    <n v="11.742086445507775"/>
    <n v="8.1218059406549514"/>
    <n v="6.5195463813707262"/>
    <n v="5.8712210405416263"/>
    <n v="6.7868890129367276"/>
    <n v="1"/>
    <n v="1"/>
  </r>
  <r>
    <x v="1"/>
    <x v="27"/>
    <n v="3103.0703114146681"/>
    <n v="619.36929318657144"/>
    <n v="312.39634607476961"/>
    <n v="920.20392940219472"/>
    <n v="126447.57994444194"/>
    <n v="4955.0398800782041"/>
    <n v="2022"/>
    <n v="28"/>
    <n v="784"/>
    <n v="6.6644090203504076"/>
    <x v="0"/>
    <n v="7"/>
    <n v="0"/>
    <n v="0"/>
    <n v="0"/>
    <n v="0"/>
    <n v="0"/>
    <n v="0"/>
    <n v="1"/>
    <n v="0"/>
    <n v="0"/>
    <n v="0"/>
    <n v="0"/>
    <n v="0"/>
    <n v="0"/>
    <n v="0"/>
    <n v="0"/>
    <n v="1"/>
    <n v="0"/>
    <n v="3103.0703114146681"/>
    <n v="619.36929318657144"/>
    <n v="312.39634607476961"/>
    <n v="920.20392940219472"/>
    <n v="11.747583113476392"/>
    <n v="8.1298460695890657"/>
    <n v="6.5285153338830666"/>
    <n v="5.8799038219075488"/>
    <n v="6.8770974569446892"/>
    <n v="1"/>
    <n v="1"/>
  </r>
  <r>
    <x v="1"/>
    <x v="28"/>
    <n v="3131.5964958723753"/>
    <n v="625.55206317998795"/>
    <n v="315.52030953550894"/>
    <n v="1012.2243223424142"/>
    <n v="127141.59105732381"/>
    <n v="5084.8931909302864"/>
    <n v="2022"/>
    <n v="29"/>
    <n v="841"/>
    <n v="6.7345916599729483"/>
    <x v="0"/>
    <n v="7"/>
    <n v="0"/>
    <n v="0"/>
    <n v="0"/>
    <n v="0"/>
    <n v="0"/>
    <n v="0"/>
    <n v="1"/>
    <n v="0"/>
    <n v="0"/>
    <n v="0"/>
    <n v="0"/>
    <n v="0"/>
    <n v="0"/>
    <n v="0"/>
    <n v="0"/>
    <n v="1"/>
    <n v="0"/>
    <n v="3131.5964958723753"/>
    <n v="625.55206317998795"/>
    <n v="315.52030953550894"/>
    <n v="1012.2243223424142"/>
    <n v="11.753056634627324"/>
    <n v="8.1382151513166381"/>
    <n v="6.5375088707777405"/>
    <n v="5.8885975683738776"/>
    <n v="6.9677470002815918"/>
    <n v="1"/>
    <n v="1"/>
  </r>
  <r>
    <x v="1"/>
    <x v="29"/>
    <n v="3161.1592977715918"/>
    <n v="631.80212234256328"/>
    <n v="318.6755126308633"/>
    <n v="1113.4467545766556"/>
    <n v="127836.19713596703"/>
    <n v="5225.083687321674"/>
    <n v="2022"/>
    <n v="30"/>
    <n v="900"/>
    <n v="6.8023947633243109"/>
    <x v="0"/>
    <n v="7"/>
    <n v="0"/>
    <n v="0"/>
    <n v="0"/>
    <n v="0"/>
    <n v="0"/>
    <n v="0"/>
    <n v="1"/>
    <n v="0"/>
    <n v="0"/>
    <n v="0"/>
    <n v="0"/>
    <n v="0"/>
    <n v="0"/>
    <n v="0"/>
    <n v="0"/>
    <n v="1"/>
    <n v="0"/>
    <n v="3161.1592977715918"/>
    <n v="631.80212234256328"/>
    <n v="318.6755126308633"/>
    <n v="1113.4467545766556"/>
    <n v="11.758505013498567"/>
    <n v="8.1468150804243269"/>
    <n v="6.5465188159184384"/>
    <n v="5.8973021986941356"/>
    <n v="7.0588013056625245"/>
    <n v="1"/>
    <n v="1"/>
  </r>
  <r>
    <x v="1"/>
    <x v="30"/>
    <n v="3191.5436766076527"/>
    <n v="638.11741283137667"/>
    <n v="321.86226775717182"/>
    <n v="1224.7914300343214"/>
    <n v="128531.20903220279"/>
    <n v="5376.3147872305235"/>
    <n v="2022"/>
    <n v="31"/>
    <n v="961"/>
    <n v="6.8679744089702925"/>
    <x v="0"/>
    <n v="7"/>
    <n v="0"/>
    <n v="0"/>
    <n v="0"/>
    <n v="0"/>
    <n v="0"/>
    <n v="0"/>
    <n v="1"/>
    <n v="0"/>
    <n v="0"/>
    <n v="0"/>
    <n v="0"/>
    <n v="0"/>
    <n v="0"/>
    <n v="0"/>
    <n v="0"/>
    <n v="1"/>
    <n v="0"/>
    <n v="3191.5436766076527"/>
    <n v="638.11741283137667"/>
    <n v="321.86226775717182"/>
    <n v="1224.7914300343214"/>
    <n v="11.763927025674755"/>
    <n v="8.1555776076373157"/>
    <n v="6.5555410834531038"/>
    <n v="5.9060176319888527"/>
    <n v="7.1502267281787848"/>
    <n v="1"/>
    <n v="1"/>
  </r>
  <r>
    <x v="1"/>
    <x v="31"/>
    <n v="3222.600063474571"/>
    <n v="644.49722159238422"/>
    <n v="325.08089043474354"/>
    <n v="1347.2705730377538"/>
    <n v="129457.06215846437"/>
    <n v="5539.448748539452"/>
    <n v="2022"/>
    <n v="32"/>
    <n v="1024"/>
    <n v="6.9314718055994531"/>
    <x v="0"/>
    <n v="8"/>
    <n v="0"/>
    <n v="0"/>
    <n v="0"/>
    <n v="0"/>
    <n v="0"/>
    <n v="0"/>
    <n v="0"/>
    <n v="1"/>
    <n v="0"/>
    <n v="0"/>
    <n v="0"/>
    <n v="0"/>
    <n v="0"/>
    <n v="0"/>
    <n v="0"/>
    <n v="1"/>
    <n v="0"/>
    <n v="3222.600063474571"/>
    <n v="644.49722159238422"/>
    <n v="325.08089043474354"/>
    <n v="1347.2705730377538"/>
    <n v="11.771104538797552"/>
    <n v="8.1644552855981178"/>
    <n v="6.5645736147826383"/>
    <n v="5.9147437877479279"/>
    <n v="7.2419921666788456"/>
    <n v="1"/>
    <n v="1"/>
  </r>
  <r>
    <x v="1"/>
    <x v="32"/>
    <n v="3254.2247291799054"/>
    <n v="650.94151112465488"/>
    <n v="328.33169933909085"/>
    <n v="1481.9976303415292"/>
    <n v="130152.54315106469"/>
    <n v="5715.4955699851798"/>
    <n v="2022"/>
    <n v="33"/>
    <n v="1089"/>
    <n v="6.9930151229329605"/>
    <x v="0"/>
    <n v="8"/>
    <n v="0"/>
    <n v="0"/>
    <n v="0"/>
    <n v="0"/>
    <n v="0"/>
    <n v="0"/>
    <n v="0"/>
    <n v="1"/>
    <n v="0"/>
    <n v="0"/>
    <n v="0"/>
    <n v="0"/>
    <n v="0"/>
    <n v="0"/>
    <n v="0"/>
    <n v="1"/>
    <n v="0"/>
    <n v="3254.2247291799054"/>
    <n v="650.94151112465488"/>
    <n v="328.33169933909085"/>
    <n v="1481.9976303415292"/>
    <n v="11.776462450385971"/>
    <n v="8.1734151410754823"/>
    <n v="6.5736153561228026"/>
    <n v="5.923480585833043"/>
    <n v="7.3340689142712607"/>
    <n v="1"/>
    <n v="1"/>
  </r>
  <r>
    <x v="1"/>
    <x v="33"/>
    <n v="3286.3460420211163"/>
    <n v="657.45058489407495"/>
    <n v="331.61501633248184"/>
    <n v="1630.1973933756824"/>
    <n v="130848.15577663784"/>
    <n v="5905.6090366233557"/>
    <n v="2022"/>
    <n v="34"/>
    <n v="1156"/>
    <n v="7.0527210492323231"/>
    <x v="0"/>
    <n v="8"/>
    <n v="0"/>
    <n v="0"/>
    <n v="0"/>
    <n v="0"/>
    <n v="0"/>
    <n v="0"/>
    <n v="0"/>
    <n v="1"/>
    <n v="0"/>
    <n v="0"/>
    <n v="0"/>
    <n v="0"/>
    <n v="0"/>
    <n v="0"/>
    <n v="0"/>
    <n v="1"/>
    <n v="0"/>
    <n v="3286.3460420211163"/>
    <n v="657.45058489407495"/>
    <n v="331.61501633248184"/>
    <n v="1630.1973933756824"/>
    <n v="11.781792813679662"/>
    <n v="8.1824342627048363"/>
    <n v="6.5826657518189409"/>
    <n v="5.9322279464799985"/>
    <n v="7.4264305100049057"/>
    <n v="1"/>
    <n v="1"/>
  </r>
  <r>
    <x v="1"/>
    <x v="34"/>
    <n v="3318.9148483259169"/>
    <n v="761.94052969453855"/>
    <n v="423.05521515599912"/>
    <n v="1793.2171327132505"/>
    <n v="133694.66457103929"/>
    <n v="6297.1277258897062"/>
    <n v="2022"/>
    <n v="35"/>
    <n v="1225"/>
    <n v="7.110696122978827"/>
    <x v="0"/>
    <n v="8"/>
    <n v="0"/>
    <n v="0"/>
    <n v="0"/>
    <n v="0"/>
    <n v="0"/>
    <n v="0"/>
    <n v="0"/>
    <n v="1"/>
    <n v="0"/>
    <n v="0"/>
    <n v="0"/>
    <n v="0"/>
    <n v="0"/>
    <n v="0"/>
    <n v="0"/>
    <n v="1"/>
    <n v="0"/>
    <n v="3318.9148483259169"/>
    <n v="761.94052969453855"/>
    <n v="423.05521515599912"/>
    <n v="1793.2171327132505"/>
    <n v="11.803313856317997"/>
    <n v="8.1914967292577678"/>
    <n v="6.7177473965426424"/>
    <n v="6.1493945741284044"/>
    <n v="7.519052593367288"/>
    <n v="1"/>
    <n v="1"/>
  </r>
  <r>
    <x v="1"/>
    <x v="35"/>
    <n v="3351.8977389283882"/>
    <n v="818.51765446724539"/>
    <n v="436.09817217357846"/>
    <n v="1972.5388459845758"/>
    <n v="131681.98273596817"/>
    <n v="6579.0524115537883"/>
    <n v="2022"/>
    <n v="36"/>
    <n v="1296"/>
    <n v="7.1670378769122198"/>
    <x v="0"/>
    <n v="9"/>
    <n v="0"/>
    <n v="0"/>
    <n v="0"/>
    <n v="0"/>
    <n v="0"/>
    <n v="0"/>
    <n v="0"/>
    <n v="0"/>
    <n v="1"/>
    <n v="0"/>
    <n v="0"/>
    <n v="0"/>
    <n v="0"/>
    <n v="0"/>
    <n v="0"/>
    <n v="1"/>
    <n v="0"/>
    <n v="3351.8977389283882"/>
    <n v="818.51765446724539"/>
    <n v="436.09817217357846"/>
    <n v="1972.5388459845758"/>
    <n v="11.788145073026943"/>
    <n v="8.200591473506547"/>
    <n v="6.78392495309068"/>
    <n v="6.1768577483436671"/>
    <n v="7.6119127628798919"/>
    <n v="1"/>
    <n v="1"/>
  </r>
  <r>
    <x v="1"/>
    <x v="36"/>
    <n v="3385.2723358011208"/>
    <n v="851.18169074979858"/>
    <n v="441.34039438191616"/>
    <n v="494.03600317347889"/>
    <n v="124056.46409464293"/>
    <n v="5171.8304241063142"/>
    <n v="2022"/>
    <n v="37"/>
    <n v="1369"/>
    <n v="7.2218358252884487"/>
    <x v="0"/>
    <n v="9"/>
    <n v="0"/>
    <n v="0"/>
    <n v="0"/>
    <n v="0"/>
    <n v="0"/>
    <n v="0"/>
    <n v="0"/>
    <n v="0"/>
    <n v="1"/>
    <n v="0"/>
    <n v="0"/>
    <n v="0"/>
    <n v="0"/>
    <n v="0"/>
    <n v="0"/>
    <n v="1"/>
    <n v="0"/>
    <n v="3385.2723358011208"/>
    <n v="851.18169074979858"/>
    <n v="441.34039438191616"/>
    <n v="494.03600317347889"/>
    <n v="11.728492096546233"/>
    <n v="8.2097107978495778"/>
    <n v="6.8202278887740109"/>
    <n v="6.1876867043767145"/>
    <n v="6.2982862270811912"/>
    <n v="1"/>
    <n v="1"/>
  </r>
  <r>
    <x v="1"/>
    <x v="37"/>
    <n v="3419.0239927975458"/>
    <n v="871.93293752623686"/>
    <n v="445.84192237439549"/>
    <n v="313.28437956797086"/>
    <n v="121664.26540559542"/>
    <n v="5050.083232266149"/>
    <n v="2022"/>
    <n v="38"/>
    <n v="1444"/>
    <n v="7.2751723194527713"/>
    <x v="0"/>
    <n v="9"/>
    <n v="0"/>
    <n v="0"/>
    <n v="0"/>
    <n v="0"/>
    <n v="0"/>
    <n v="0"/>
    <n v="0"/>
    <n v="0"/>
    <n v="1"/>
    <n v="0"/>
    <n v="0"/>
    <n v="0"/>
    <n v="0"/>
    <n v="0"/>
    <n v="0"/>
    <n v="1"/>
    <n v="0"/>
    <n v="3419.0239927975458"/>
    <n v="871.93293752623686"/>
    <n v="445.84192237439549"/>
    <n v="313.28437956797086"/>
    <n v="11.709020607309387"/>
    <n v="8.2188493433845515"/>
    <n v="6.8426246074599018"/>
    <n v="6.1968929196447018"/>
    <n v="5.8940937318984794"/>
    <n v="1"/>
    <n v="1"/>
  </r>
  <r>
    <x v="1"/>
    <x v="38"/>
    <n v="3453.1434862724104"/>
    <n v="886.77198183596943"/>
    <n v="450.30915400300535"/>
    <n v="326.93397361259787"/>
    <n v="122087.16241015175"/>
    <n v="5117.1585957239831"/>
    <n v="2022"/>
    <n v="39"/>
    <n v="1521"/>
    <n v="7.3271232922592926"/>
    <x v="0"/>
    <n v="9"/>
    <n v="0"/>
    <n v="0"/>
    <n v="0"/>
    <n v="0"/>
    <n v="0"/>
    <n v="0"/>
    <n v="0"/>
    <n v="0"/>
    <n v="1"/>
    <n v="0"/>
    <n v="0"/>
    <n v="0"/>
    <n v="0"/>
    <n v="0"/>
    <n v="0"/>
    <n v="1"/>
    <n v="0"/>
    <n v="3453.1434862724104"/>
    <n v="886.77198183596943"/>
    <n v="450.30915400300535"/>
    <n v="326.93397361259787"/>
    <n v="11.712490514605205"/>
    <n v="8.2280033741747474"/>
    <n v="6.8583381893739164"/>
    <n v="6.2059459660058796"/>
    <n v="5.9310173974841858"/>
    <n v="1"/>
    <n v="1"/>
  </r>
  <r>
    <x v="1"/>
    <x v="39"/>
    <n v="2615.9179450120864"/>
    <n v="898.69955912156433"/>
    <n v="454.81312678352202"/>
    <n v="312.7216754572284"/>
    <n v="113642.92766507097"/>
    <n v="4282.1523063744016"/>
    <n v="2022"/>
    <n v="40"/>
    <n v="1600"/>
    <n v="7.3777589082278725"/>
    <x v="0"/>
    <n v="10"/>
    <n v="0"/>
    <n v="0"/>
    <n v="0"/>
    <n v="0"/>
    <n v="0"/>
    <n v="0"/>
    <n v="0"/>
    <n v="0"/>
    <n v="0"/>
    <n v="1"/>
    <n v="0"/>
    <n v="0"/>
    <n v="0"/>
    <n v="0"/>
    <n v="0"/>
    <n v="1"/>
    <n v="0"/>
    <n v="2615.9179450120864"/>
    <n v="898.69955912156433"/>
    <n v="454.81312678352202"/>
    <n v="312.7216754572284"/>
    <n v="11.640816598264493"/>
    <n v="7.9749197878620315"/>
    <n v="6.8707921263587313"/>
    <n v="6.2149912463359165"/>
    <n v="5.8925419001359653"/>
    <n v="1"/>
    <n v="1"/>
  </r>
  <r>
    <x v="1"/>
    <x v="40"/>
    <n v="2912.2717693180034"/>
    <n v="805.27709077380041"/>
    <n v="365.81589277006861"/>
    <n v="261.06760696016499"/>
    <n v="110946.54882434933"/>
    <n v="4344.4323598220381"/>
    <n v="2022"/>
    <n v="41"/>
    <n v="1681"/>
    <n v="7.4271441334086159"/>
    <x v="0"/>
    <n v="10"/>
    <n v="0"/>
    <n v="0"/>
    <n v="0"/>
    <n v="0"/>
    <n v="0"/>
    <n v="0"/>
    <n v="0"/>
    <n v="0"/>
    <n v="0"/>
    <n v="1"/>
    <n v="0"/>
    <n v="0"/>
    <n v="0"/>
    <n v="0"/>
    <n v="0"/>
    <n v="1"/>
    <n v="0"/>
    <n v="2912.2717693180034"/>
    <n v="805.27709077380041"/>
    <n v="365.81589277006861"/>
    <n v="261.06760696016499"/>
    <n v="11.61680382219285"/>
    <n v="8.071992529762559"/>
    <n v="6.7688255433088242"/>
    <n v="6.0190660385821673"/>
    <n v="5.738734605015047"/>
    <n v="1"/>
    <n v="1"/>
  </r>
  <r>
    <x v="1"/>
    <x v="41"/>
    <n v="3130.5307384102407"/>
    <n v="762.12512971204865"/>
    <n v="360.11951516964047"/>
    <n v="226.75168787298867"/>
    <n v="109999.85146602525"/>
    <n v="4479.5270711649182"/>
    <n v="2022"/>
    <n v="42"/>
    <n v="1764"/>
    <n v="7.4753392365667368"/>
    <x v="0"/>
    <n v="10"/>
    <n v="0"/>
    <n v="0"/>
    <n v="0"/>
    <n v="0"/>
    <n v="0"/>
    <n v="0"/>
    <n v="0"/>
    <n v="0"/>
    <n v="0"/>
    <n v="1"/>
    <n v="0"/>
    <n v="0"/>
    <n v="0"/>
    <n v="0"/>
    <n v="0"/>
    <n v="1"/>
    <n v="0"/>
    <n v="3130.5307384102407"/>
    <n v="762.12512971204865"/>
    <n v="360.11951516964047"/>
    <n v="226.75168787298867"/>
    <n v="11.608234294464781"/>
    <n v="8.13790373305849"/>
    <n v="6.7179706008871847"/>
    <n v="6.0051159390136988"/>
    <n v="5.6216867107130239"/>
    <n v="1"/>
    <n v="1"/>
  </r>
  <r>
    <x v="1"/>
    <x v="42"/>
    <n v="3294.231421773683"/>
    <n v="744.14401502442422"/>
    <n v="362.78525666852397"/>
    <n v="224.0694648976737"/>
    <n v="110024.26051004976"/>
    <n v="4625.2301583643057"/>
    <n v="2022"/>
    <n v="43"/>
    <n v="1849"/>
    <n v="7.5224002313871248"/>
    <x v="0"/>
    <n v="10"/>
    <n v="0"/>
    <n v="0"/>
    <n v="0"/>
    <n v="0"/>
    <n v="0"/>
    <n v="0"/>
    <n v="0"/>
    <n v="0"/>
    <n v="0"/>
    <n v="1"/>
    <n v="0"/>
    <n v="0"/>
    <n v="0"/>
    <n v="0"/>
    <n v="0"/>
    <n v="1"/>
    <n v="0"/>
    <n v="3294.231421773683"/>
    <n v="744.14401502442422"/>
    <n v="362.78525666852397"/>
    <n v="224.0694648976737"/>
    <n v="11.608456170548319"/>
    <n v="8.1846359639269934"/>
    <n v="6.6959918537523047"/>
    <n v="6.0116684187653"/>
    <n v="5.6119335921823286"/>
    <n v="1"/>
    <n v="1"/>
  </r>
  <r>
    <x v="1"/>
    <x v="43"/>
    <n v="3419.8504991769578"/>
    <n v="738.78427218229604"/>
    <n v="366.31956386992795"/>
    <n v="227.35000641540771"/>
    <n v="110251.15553208467"/>
    <n v="4752.3043416445898"/>
    <n v="2022"/>
    <n v="44"/>
    <n v="1936"/>
    <n v="7.568379267836522"/>
    <x v="0"/>
    <n v="10"/>
    <n v="0"/>
    <n v="0"/>
    <n v="0"/>
    <n v="0"/>
    <n v="0"/>
    <n v="0"/>
    <n v="0"/>
    <n v="0"/>
    <n v="0"/>
    <n v="1"/>
    <n v="0"/>
    <n v="0"/>
    <n v="0"/>
    <n v="0"/>
    <n v="0"/>
    <n v="1"/>
    <n v="0"/>
    <n v="3419.8504991769578"/>
    <n v="738.78427218229604"/>
    <n v="366.31956386992795"/>
    <n v="227.35000641540771"/>
    <n v="11.610516274270807"/>
    <n v="8.2190720827225068"/>
    <n v="6.6893459510288125"/>
    <n v="6.0202901868373315"/>
    <n v="5.6238494055174915"/>
    <n v="1"/>
    <n v="1"/>
  </r>
  <r>
    <x v="1"/>
    <x v="44"/>
    <n v="3518.9227383986035"/>
    <n v="739.77152340793282"/>
    <n v="369.9734049720991"/>
    <n v="261.37911042262408"/>
    <n v="110174.58346369513"/>
    <n v="4890.0467772012598"/>
    <n v="2022"/>
    <n v="45"/>
    <n v="2025"/>
    <n v="7.6133249795406392"/>
    <x v="0"/>
    <n v="11"/>
    <n v="0"/>
    <n v="0"/>
    <n v="0"/>
    <n v="0"/>
    <n v="0"/>
    <n v="0"/>
    <n v="0"/>
    <n v="0"/>
    <n v="0"/>
    <n v="0"/>
    <n v="1"/>
    <n v="0"/>
    <n v="0"/>
    <n v="0"/>
    <n v="0"/>
    <n v="1"/>
    <n v="0"/>
    <n v="3518.9227383986035"/>
    <n v="739.77152340793282"/>
    <n v="369.9734049720991"/>
    <n v="261.37911042262408"/>
    <n v="11.609821509024076"/>
    <n v="8.2454184490264026"/>
    <n v="6.6905734328695772"/>
    <n v="6.0291260858868938"/>
    <n v="5.7397367820996603"/>
    <n v="1"/>
    <n v="1"/>
  </r>
  <r>
    <x v="1"/>
    <x v="45"/>
    <n v="3599.523579743503"/>
    <n v="743.96894289391901"/>
    <n v="373.67220356816728"/>
    <n v="259.57569417863647"/>
    <n v="110298.41467140797"/>
    <n v="4976.7404203842252"/>
    <n v="2022"/>
    <n v="46"/>
    <n v="2116"/>
    <n v="7.6572827929781901"/>
    <x v="0"/>
    <n v="11"/>
    <n v="0"/>
    <n v="0"/>
    <n v="0"/>
    <n v="0"/>
    <n v="0"/>
    <n v="0"/>
    <n v="0"/>
    <n v="0"/>
    <n v="0"/>
    <n v="0"/>
    <n v="1"/>
    <n v="0"/>
    <n v="0"/>
    <n v="0"/>
    <n v="0"/>
    <n v="1"/>
    <n v="0"/>
    <n v="3599.523579743503"/>
    <n v="743.96894289391901"/>
    <n v="373.67220356816728"/>
    <n v="259.57569417863647"/>
    <n v="11.610944832258955"/>
    <n v="8.2663521595557512"/>
    <n v="6.6957754664906934"/>
    <n v="6.0379918850322376"/>
    <n v="5.7339208105252411"/>
    <n v="1"/>
    <n v="1"/>
  </r>
  <r>
    <x v="1"/>
    <x v="46"/>
    <n v="3667.3069453135777"/>
    <n v="749.80848444881167"/>
    <n v="377.40883205848365"/>
    <n v="236.6565215499534"/>
    <n v="109933.367677662"/>
    <n v="5031.1807833708253"/>
    <n v="2022"/>
    <n v="47"/>
    <n v="2209"/>
    <n v="7.7002952034201169"/>
    <x v="0"/>
    <n v="11"/>
    <n v="0"/>
    <n v="0"/>
    <n v="0"/>
    <n v="0"/>
    <n v="0"/>
    <n v="0"/>
    <n v="0"/>
    <n v="0"/>
    <n v="0"/>
    <n v="0"/>
    <n v="1"/>
    <n v="0"/>
    <n v="0"/>
    <n v="0"/>
    <n v="0"/>
    <n v="1"/>
    <n v="0"/>
    <n v="3667.3069453135777"/>
    <n v="749.80848444881167"/>
    <n v="377.40883205848365"/>
    <n v="236.6565215499534"/>
    <n v="11.607629712849986"/>
    <n v="8.2836238995417979"/>
    <n v="6.7029679298218898"/>
    <n v="6.0468692533972819"/>
    <n v="5.6569003321239366"/>
    <n v="1"/>
    <n v="1"/>
  </r>
  <r>
    <x v="1"/>
    <x v="47"/>
    <n v="3726.2317056075617"/>
    <n v="756.50649535627645"/>
    <n v="381.18291102453202"/>
    <n v="269.92645145665188"/>
    <n v="110845.65573567706"/>
    <n v="5133.8475634450224"/>
    <n v="2022"/>
    <n v="48"/>
    <n v="2304"/>
    <n v="7.7424020218157823"/>
    <x v="0"/>
    <n v="11"/>
    <n v="0"/>
    <n v="0"/>
    <n v="0"/>
    <n v="0"/>
    <n v="0"/>
    <n v="0"/>
    <n v="0"/>
    <n v="0"/>
    <n v="0"/>
    <n v="0"/>
    <n v="1"/>
    <n v="0"/>
    <n v="0"/>
    <n v="0"/>
    <n v="0"/>
    <n v="1"/>
    <n v="0"/>
    <n v="3726.2317056075617"/>
    <n v="756.50649535627645"/>
    <n v="381.18291102453202"/>
    <n v="269.92645145665188"/>
    <n v="11.615894023799964"/>
    <n v="8.2983997737006643"/>
    <n v="6.7111545558161128"/>
    <n v="6.0557563071067646"/>
    <n v="5.7668508064360395"/>
    <n v="1"/>
    <n v="1"/>
  </r>
  <r>
    <x v="1"/>
    <x v="48"/>
    <n v="3779.0702062522309"/>
    <n v="763.67152334132754"/>
    <n v="384.99473919932359"/>
    <n v="272.22453440228838"/>
    <n v="111038.6062245098"/>
    <n v="5199.9610031951706"/>
    <n v="2022"/>
    <n v="49"/>
    <n v="2401"/>
    <n v="7.7836405962212529"/>
    <x v="0"/>
    <n v="12"/>
    <n v="0"/>
    <n v="0"/>
    <n v="0"/>
    <n v="0"/>
    <n v="0"/>
    <n v="0"/>
    <n v="0"/>
    <n v="0"/>
    <n v="0"/>
    <n v="0"/>
    <n v="0"/>
    <n v="1"/>
    <n v="0"/>
    <n v="0"/>
    <n v="0"/>
    <n v="1"/>
    <n v="0"/>
    <n v="3779.0702062522309"/>
    <n v="763.67152334132754"/>
    <n v="384.99473919932359"/>
    <n v="272.22453440228838"/>
    <n v="11.617633223649154"/>
    <n v="8.3114663196853957"/>
    <n v="6.7198384286808741"/>
    <n v="6.0646527928739404"/>
    <n v="5.7740171419527133"/>
    <n v="0"/>
    <n v="2"/>
  </r>
  <r>
    <x v="1"/>
    <x v="49"/>
    <n v="3827.7642368267689"/>
    <n v="771.10822009048502"/>
    <n v="388.84468649777148"/>
    <n v="246.70146004055167"/>
    <n v="110633.35048445314"/>
    <n v="5234.4186034555769"/>
    <n v="2022"/>
    <n v="50"/>
    <n v="2500"/>
    <n v="7.8240460108562919"/>
    <x v="0"/>
    <n v="12"/>
    <n v="0"/>
    <n v="0"/>
    <n v="0"/>
    <n v="0"/>
    <n v="0"/>
    <n v="0"/>
    <n v="0"/>
    <n v="0"/>
    <n v="0"/>
    <n v="0"/>
    <n v="0"/>
    <n v="1"/>
    <n v="0"/>
    <n v="0"/>
    <n v="0"/>
    <n v="1"/>
    <n v="0"/>
    <n v="3827.7642368267689"/>
    <n v="771.10822009048502"/>
    <n v="388.84468649777148"/>
    <n v="246.70146004055167"/>
    <n v="11.613976864066638"/>
    <n v="8.3233586460690336"/>
    <n v="6.7287725093216455"/>
    <n v="6.0735586193930118"/>
    <n v="5.6913889703158542"/>
    <n v="0"/>
    <n v="2"/>
  </r>
  <r>
    <x v="1"/>
    <x v="50"/>
    <n v="3873.674209153447"/>
    <n v="778.71929304926198"/>
    <n v="392.73313335339469"/>
    <n v="252.61255536737656"/>
    <n v="110924.12589080748"/>
    <n v="5297.7391909234802"/>
    <n v="2022"/>
    <n v="51"/>
    <n v="2601"/>
    <n v="7.8636512654486515"/>
    <x v="0"/>
    <n v="12"/>
    <n v="0"/>
    <n v="0"/>
    <n v="0"/>
    <n v="0"/>
    <n v="0"/>
    <n v="0"/>
    <n v="0"/>
    <n v="0"/>
    <n v="0"/>
    <n v="0"/>
    <n v="0"/>
    <n v="1"/>
    <n v="0"/>
    <n v="0"/>
    <n v="0"/>
    <n v="1"/>
    <n v="0"/>
    <n v="3873.674209153447"/>
    <n v="778.71929304926198"/>
    <n v="392.73313335339469"/>
    <n v="252.61255536737656"/>
    <n v="11.616601696034024"/>
    <n v="8.3344429684072772"/>
    <n v="6.7378341724539466"/>
    <n v="6.0824737117748349"/>
    <n v="5.7111419570423108"/>
    <n v="0"/>
    <n v="2"/>
  </r>
  <r>
    <x v="1"/>
    <x v="51"/>
    <n v="3917.7535822158688"/>
    <n v="786.45648135869055"/>
    <n v="396.66046468599313"/>
    <n v="277.32288529554762"/>
    <n v="111611.56156610735"/>
    <n v="5378.1934135561005"/>
    <n v="2022"/>
    <n v="52"/>
    <n v="2704"/>
    <n v="7.9024874371628551"/>
    <x v="0"/>
    <n v="12"/>
    <n v="0"/>
    <n v="0"/>
    <n v="0"/>
    <n v="0"/>
    <n v="0"/>
    <n v="0"/>
    <n v="0"/>
    <n v="0"/>
    <n v="0"/>
    <n v="0"/>
    <n v="0"/>
    <n v="1"/>
    <n v="0"/>
    <n v="0"/>
    <n v="0"/>
    <n v="1"/>
    <n v="0"/>
    <n v="3917.7535822158688"/>
    <n v="786.45648135869055"/>
    <n v="396.66046468599313"/>
    <n v="277.32288529554762"/>
    <n v="11.622779921826028"/>
    <n v="8.3449709397091407"/>
    <n v="6.7469625847741312"/>
    <n v="6.091397997119893"/>
    <n v="5.7897348210677748"/>
    <n v="0"/>
    <n v="2"/>
  </r>
  <r>
    <x v="1"/>
    <x v="52"/>
    <n v="3960.6709597176487"/>
    <n v="794.2960438617456"/>
    <n v="400.62706933275956"/>
    <n v="255.36142132402529"/>
    <n v="111293.93129570707"/>
    <n v="5410.9554942361792"/>
    <n v="2022"/>
    <n v="53"/>
    <n v="2809"/>
    <n v="7.9405838271042439"/>
    <x v="0"/>
    <n v="12"/>
    <n v="0"/>
    <n v="0"/>
    <n v="0"/>
    <n v="0"/>
    <n v="0"/>
    <n v="0"/>
    <n v="0"/>
    <n v="0"/>
    <n v="0"/>
    <n v="0"/>
    <n v="0"/>
    <n v="1"/>
    <n v="0"/>
    <n v="0"/>
    <n v="0"/>
    <n v="1"/>
    <n v="0"/>
    <n v="3960.6709597176487"/>
    <n v="794.2960438617456"/>
    <n v="400.62706933275956"/>
    <n v="255.36142132402529"/>
    <n v="11.61993001013202"/>
    <n v="8.355115973942123"/>
    <n v="6.7561275650924415"/>
    <n v="6.1003314030891156"/>
    <n v="5.7201965402517638"/>
    <n v="0"/>
    <n v="2"/>
  </r>
  <r>
    <x v="1"/>
    <x v="53"/>
    <n v="4002.8955584905598"/>
    <n v="802.22650314509701"/>
    <n v="404.6333400260778"/>
    <n v="296.45627532006932"/>
    <n v="112667.5183039807"/>
    <n v="5506.2116769818031"/>
    <n v="2023"/>
    <n v="54"/>
    <n v="2916"/>
    <n v="7.977968093128549"/>
    <x v="0"/>
    <n v="1"/>
    <n v="1"/>
    <n v="0"/>
    <n v="0"/>
    <n v="0"/>
    <n v="0"/>
    <n v="0"/>
    <n v="0"/>
    <n v="0"/>
    <n v="0"/>
    <n v="0"/>
    <n v="0"/>
    <n v="0"/>
    <n v="0"/>
    <n v="0"/>
    <n v="0"/>
    <n v="1"/>
    <n v="0"/>
    <n v="4002.8955584905598"/>
    <n v="802.22650314509701"/>
    <n v="404.6333400260778"/>
    <n v="296.45627532006932"/>
    <n v="11.632196444679549"/>
    <n v="8.3649977996599443"/>
    <n v="6.7653141280397708"/>
    <n v="6.1092738577629238"/>
    <n v="5.8466113293387556"/>
    <n v="0"/>
    <n v="1"/>
  </r>
  <r>
    <x v="1"/>
    <x v="54"/>
    <n v="4044.7570364984795"/>
    <n v="810.2425175989149"/>
    <n v="408.67967342633762"/>
    <n v="289.15307193676426"/>
    <n v="112677.60622114144"/>
    <n v="5552.8322994604969"/>
    <n v="2023"/>
    <n v="55"/>
    <n v="3025"/>
    <n v="8.0146663704649423"/>
    <x v="0"/>
    <n v="1"/>
    <n v="1"/>
    <n v="0"/>
    <n v="0"/>
    <n v="0"/>
    <n v="0"/>
    <n v="0"/>
    <n v="0"/>
    <n v="0"/>
    <n v="0"/>
    <n v="0"/>
    <n v="0"/>
    <n v="0"/>
    <n v="0"/>
    <n v="0"/>
    <n v="0"/>
    <n v="1"/>
    <n v="0"/>
    <n v="4044.7570364984795"/>
    <n v="810.2425175989149"/>
    <n v="408.67967342633762"/>
    <n v="289.15307193676426"/>
    <n v="11.632285977720823"/>
    <n v="8.3746991868922613"/>
    <n v="6.7745148193674636"/>
    <n v="6.1182252896279019"/>
    <n v="5.8252815765830839"/>
    <n v="0"/>
    <n v="1"/>
  </r>
  <r>
    <x v="1"/>
    <x v="55"/>
    <n v="4086.4873725595744"/>
    <n v="818.34181748608762"/>
    <n v="412.76647016060087"/>
    <n v="273.92072415882529"/>
    <n v="112520.76597048229"/>
    <n v="5591.5163843650889"/>
    <n v="2023"/>
    <n v="56"/>
    <n v="3136"/>
    <n v="8.0507033814702993"/>
    <x v="0"/>
    <n v="1"/>
    <n v="1"/>
    <n v="0"/>
    <n v="0"/>
    <n v="0"/>
    <n v="0"/>
    <n v="0"/>
    <n v="0"/>
    <n v="0"/>
    <n v="0"/>
    <n v="0"/>
    <n v="0"/>
    <n v="0"/>
    <n v="0"/>
    <n v="0"/>
    <n v="0"/>
    <n v="1"/>
    <n v="0"/>
    <n v="4086.4873725595744"/>
    <n v="818.34181748608762"/>
    <n v="412.76647016060087"/>
    <n v="273.92072415882529"/>
    <n v="11.630893069996924"/>
    <n v="8.3842774043788495"/>
    <n v="6.7837259168017026"/>
    <n v="6.1271856275760639"/>
    <n v="5.7792737874166882"/>
    <n v="0"/>
    <n v="1"/>
  </r>
  <r>
    <x v="1"/>
    <x v="56"/>
    <n v="4128.2501822724471"/>
    <n v="826.52367301654022"/>
    <n v="416.89413486220695"/>
    <n v="292.78916512524108"/>
    <n v="113053.26593755308"/>
    <n v="5664.4571552764355"/>
    <n v="2023"/>
    <n v="57"/>
    <n v="3249"/>
    <n v="8.0861025356691005"/>
    <x v="0"/>
    <n v="1"/>
    <n v="1"/>
    <n v="0"/>
    <n v="0"/>
    <n v="0"/>
    <n v="0"/>
    <n v="0"/>
    <n v="0"/>
    <n v="0"/>
    <n v="0"/>
    <n v="0"/>
    <n v="0"/>
    <n v="0"/>
    <n v="0"/>
    <n v="0"/>
    <n v="0"/>
    <n v="1"/>
    <n v="0"/>
    <n v="4128.2501822724471"/>
    <n v="826.52367301654022"/>
    <n v="416.89413486220695"/>
    <n v="292.78916512524108"/>
    <n v="11.635614366608182"/>
    <n v="8.3937720972339118"/>
    <n v="6.7929455473632929"/>
    <n v="6.1361548009052997"/>
    <n v="5.8359580281980286"/>
    <n v="0"/>
    <n v="1"/>
  </r>
  <r>
    <x v="1"/>
    <x v="57"/>
    <n v="4170.1612392862653"/>
    <n v="834.78812842450145"/>
    <n v="421.06307621082891"/>
    <n v="306.40148169022893"/>
    <n v="113111.47245556285"/>
    <n v="5732.4139256118242"/>
    <n v="2023"/>
    <n v="58"/>
    <n v="3364"/>
    <n v="8.1208860210928382"/>
    <x v="0"/>
    <n v="2"/>
    <n v="0"/>
    <n v="1"/>
    <n v="0"/>
    <n v="0"/>
    <n v="0"/>
    <n v="0"/>
    <n v="0"/>
    <n v="0"/>
    <n v="0"/>
    <n v="0"/>
    <n v="0"/>
    <n v="0"/>
    <n v="0"/>
    <n v="0"/>
    <n v="0"/>
    <n v="1"/>
    <n v="0"/>
    <n v="4170.1612392862653"/>
    <n v="834.78812842450145"/>
    <n v="421.06307621082891"/>
    <n v="306.40148169022893"/>
    <n v="11.636129093348597"/>
    <n v="8.4032107177919197"/>
    <n v="6.8021727545084865"/>
    <n v="6.14513273931989"/>
    <n v="5.8749445377869511"/>
    <n v="0"/>
    <n v="1"/>
  </r>
  <r>
    <x v="1"/>
    <x v="58"/>
    <n v="4212.3028403128937"/>
    <n v="843.13561904764447"/>
    <n v="425.27370697293725"/>
    <n v="297.69173510702882"/>
    <n v="113098.55094048465"/>
    <n v="5778.4039014405043"/>
    <n v="2023"/>
    <n v="59"/>
    <n v="3481"/>
    <n v="8.1550748878114394"/>
    <x v="0"/>
    <n v="2"/>
    <n v="0"/>
    <n v="1"/>
    <n v="0"/>
    <n v="0"/>
    <n v="0"/>
    <n v="0"/>
    <n v="0"/>
    <n v="0"/>
    <n v="0"/>
    <n v="0"/>
    <n v="0"/>
    <n v="0"/>
    <n v="0"/>
    <n v="0"/>
    <n v="0"/>
    <n v="1"/>
    <n v="0"/>
    <n v="4212.3028403128937"/>
    <n v="843.13561904764447"/>
    <n v="425.27370697293725"/>
    <n v="297.69173510702882"/>
    <n v="11.636014849824829"/>
    <n v="8.4126122765384199"/>
    <n v="6.8114070359300456"/>
    <n v="6.1541193729309693"/>
    <n v="5.8501750486816722"/>
    <n v="0"/>
    <n v="1"/>
  </r>
  <r>
    <x v="1"/>
    <x v="59"/>
    <n v="4254.7338607596594"/>
    <n v="851.56677990756987"/>
    <n v="429.52644404266664"/>
    <n v="306.44869945757927"/>
    <n v="113415.8485143384"/>
    <n v="5842.2757841674747"/>
    <n v="2023"/>
    <n v="60"/>
    <n v="3600"/>
    <n v="8.1886891244442008"/>
    <x v="0"/>
    <n v="2"/>
    <n v="0"/>
    <n v="1"/>
    <n v="0"/>
    <n v="0"/>
    <n v="0"/>
    <n v="0"/>
    <n v="0"/>
    <n v="0"/>
    <n v="0"/>
    <n v="0"/>
    <n v="0"/>
    <n v="0"/>
    <n v="0"/>
    <n v="0"/>
    <n v="0"/>
    <n v="1"/>
    <n v="0"/>
    <n v="4254.7338607596594"/>
    <n v="851.56677990756987"/>
    <n v="429.52644404266664"/>
    <n v="306.44869945757927"/>
    <n v="11.638816418132635"/>
    <n v="8.4219899360937802"/>
    <n v="6.8206481145614886"/>
    <n v="6.1631146322569252"/>
    <n v="5.8750771613387505"/>
    <n v="0"/>
    <n v="1"/>
  </r>
  <r>
    <x v="1"/>
    <x v="60"/>
    <n v="4297.4967937977999"/>
    <n v="860.08235004136998"/>
    <n v="433.82170848309323"/>
    <n v="308.69472843933801"/>
    <n v="113609.21787644346"/>
    <n v="5900.095580761601"/>
    <n v="2023"/>
    <n v="61"/>
    <n v="3721"/>
    <n v="8.2217477283466227"/>
    <x v="0"/>
    <n v="2"/>
    <n v="0"/>
    <n v="1"/>
    <n v="0"/>
    <n v="0"/>
    <n v="0"/>
    <n v="0"/>
    <n v="0"/>
    <n v="0"/>
    <n v="0"/>
    <n v="0"/>
    <n v="0"/>
    <n v="0"/>
    <n v="0"/>
    <n v="0"/>
    <n v="0"/>
    <n v="1"/>
    <n v="0"/>
    <n v="4297.4967937977999"/>
    <n v="860.08235004136998"/>
    <n v="433.82170848309323"/>
    <n v="308.69472843933801"/>
    <n v="11.640519925255802"/>
    <n v="8.4313528066964434"/>
    <n v="6.8298958251235202"/>
    <n v="6.1721184482237428"/>
    <n v="5.8813654946630134"/>
    <n v="0"/>
    <n v="1"/>
  </r>
  <r>
    <x v="1"/>
    <x v="61"/>
    <n v="4340.6226778371602"/>
    <n v="868.68312470914589"/>
    <n v="438.15992556792418"/>
    <n v="316.97425124047811"/>
    <n v="113912.01349731215"/>
    <n v="5964.4399793547082"/>
    <n v="2023"/>
    <n v="62"/>
    <n v="3844"/>
    <n v="8.2542687700901833"/>
    <x v="0"/>
    <n v="3"/>
    <n v="0"/>
    <n v="0"/>
    <n v="1"/>
    <n v="0"/>
    <n v="0"/>
    <n v="0"/>
    <n v="0"/>
    <n v="0"/>
    <n v="0"/>
    <n v="0"/>
    <n v="0"/>
    <n v="0"/>
    <n v="0"/>
    <n v="0"/>
    <n v="0"/>
    <n v="1"/>
    <n v="0"/>
    <n v="4340.6226778371602"/>
    <n v="868.68312470914589"/>
    <n v="438.15992556792418"/>
    <n v="316.97425124047811"/>
    <n v="11.643181617949764"/>
    <n v="8.4407071897509791"/>
    <n v="6.839150057915111"/>
    <n v="6.1811307521652878"/>
    <n v="5.9042104629937615"/>
    <n v="0"/>
    <n v="1"/>
  </r>
  <r>
    <x v="1"/>
    <x v="62"/>
    <n v="3288.2561723945182"/>
    <n v="877.36993153991853"/>
    <n v="442.54152482360348"/>
    <n v="295.26014116287848"/>
    <n v="113001.18387431825"/>
    <n v="4903.4277699209188"/>
    <n v="2023"/>
    <n v="63"/>
    <n v="3969"/>
    <n v="8.2862694527830651"/>
    <x v="0"/>
    <n v="3"/>
    <n v="0"/>
    <n v="0"/>
    <n v="1"/>
    <n v="0"/>
    <n v="0"/>
    <n v="0"/>
    <n v="0"/>
    <n v="0"/>
    <n v="0"/>
    <n v="0"/>
    <n v="0"/>
    <n v="0"/>
    <n v="0"/>
    <n v="0"/>
    <n v="0"/>
    <n v="1"/>
    <n v="0"/>
    <n v="3288.2561723945182"/>
    <n v="877.36993153991853"/>
    <n v="442.54152482360348"/>
    <n v="295.26014116287848"/>
    <n v="11.635153574403475"/>
    <n v="8.1829680411692376"/>
    <n v="6.8484107309655764"/>
    <n v="6.1901514758235274"/>
    <n v="5.8431489033925681"/>
    <n v="0"/>
    <n v="1"/>
  </r>
  <r>
    <x v="1"/>
    <x v="63"/>
    <n v="3660.9349787906549"/>
    <n v="633.32119497986992"/>
    <n v="219.42675877127991"/>
    <n v="266.73245855123542"/>
    <n v="106575.7798460077"/>
    <n v="4780.4153910930399"/>
    <n v="2023"/>
    <n v="64"/>
    <n v="4096"/>
    <n v="8.317766166719343"/>
    <x v="0"/>
    <n v="3"/>
    <n v="0"/>
    <n v="0"/>
    <n v="1"/>
    <n v="0"/>
    <n v="0"/>
    <n v="0"/>
    <n v="0"/>
    <n v="0"/>
    <n v="0"/>
    <n v="0"/>
    <n v="0"/>
    <n v="0"/>
    <n v="0"/>
    <n v="0"/>
    <n v="0"/>
    <n v="1"/>
    <n v="0"/>
    <n v="3660.9349787906549"/>
    <n v="633.32119497986992"/>
    <n v="219.42675877127991"/>
    <n v="266.73245855123542"/>
    <n v="11.576611558951305"/>
    <n v="8.2820129159785107"/>
    <n v="6.5486964684600295"/>
    <n v="5.578994622393636"/>
    <n v="5.7568045989410432"/>
    <n v="0"/>
    <n v="1"/>
  </r>
  <r>
    <x v="1"/>
    <x v="64"/>
    <n v="3935.4016998490947"/>
    <n v="513.24318899194463"/>
    <n v="198.86700822893675"/>
    <n v="240.15904584657639"/>
    <n v="104647.60921397667"/>
    <n v="4887.6709429165521"/>
    <n v="2023"/>
    <n v="65"/>
    <n v="4225"/>
    <n v="8.3487745397912736"/>
    <x v="0"/>
    <n v="3"/>
    <n v="0"/>
    <n v="0"/>
    <n v="1"/>
    <n v="0"/>
    <n v="0"/>
    <n v="0"/>
    <n v="0"/>
    <n v="0"/>
    <n v="0"/>
    <n v="0"/>
    <n v="0"/>
    <n v="0"/>
    <n v="0"/>
    <n v="0"/>
    <n v="0"/>
    <n v="1"/>
    <n v="0"/>
    <n v="3935.4016998490947"/>
    <n v="513.24318899194463"/>
    <n v="198.86700822893675"/>
    <n v="240.15904584657639"/>
    <n v="11.558353882070676"/>
    <n v="8.3491551610501364"/>
    <n v="6.3600154230952279"/>
    <n v="5.4981738346933993"/>
    <n v="5.6690615510391051"/>
    <n v="0"/>
    <n v="1"/>
  </r>
  <r>
    <x v="1"/>
    <x v="65"/>
    <n v="4141.2558767369592"/>
    <n v="455.1700119130021"/>
    <n v="198.58027649822051"/>
    <n v="216.15312457696521"/>
    <n v="103693.46298773811"/>
    <n v="5011.1592897251476"/>
    <n v="2023"/>
    <n v="66"/>
    <n v="4356"/>
    <n v="8.3793094840528504"/>
    <x v="0"/>
    <n v="4"/>
    <n v="0"/>
    <n v="0"/>
    <n v="0"/>
    <n v="1"/>
    <n v="0"/>
    <n v="0"/>
    <n v="0"/>
    <n v="0"/>
    <n v="0"/>
    <n v="0"/>
    <n v="0"/>
    <n v="0"/>
    <n v="0"/>
    <n v="0"/>
    <n v="0"/>
    <n v="1"/>
    <n v="0"/>
    <n v="4141.2558767369592"/>
    <n v="455.1700119130021"/>
    <n v="198.58027649822051"/>
    <n v="216.15312457696521"/>
    <n v="11.549194354503928"/>
    <n v="8.396710601993691"/>
    <n v="6.2541789382204822"/>
    <n v="5.4969991961595239"/>
    <n v="5.5825806949589545"/>
    <n v="0"/>
    <n v="1"/>
  </r>
  <r>
    <x v="1"/>
    <x v="66"/>
    <n v="4299.2185474268899"/>
    <n v="428.11890754770116"/>
    <n v="200.33853908190218"/>
    <n v="232.96625444923484"/>
    <n v="104043.10465419148"/>
    <n v="5160.6422485057283"/>
    <n v="2023"/>
    <n v="67"/>
    <n v="4489"/>
    <n v="8.4093852387819314"/>
    <x v="0"/>
    <n v="4"/>
    <n v="0"/>
    <n v="0"/>
    <n v="0"/>
    <n v="1"/>
    <n v="0"/>
    <n v="0"/>
    <n v="0"/>
    <n v="0"/>
    <n v="0"/>
    <n v="0"/>
    <n v="0"/>
    <n v="0"/>
    <n v="0"/>
    <n v="0"/>
    <n v="0"/>
    <n v="1"/>
    <n v="0"/>
    <n v="4299.2185474268899"/>
    <n v="428.11890754770116"/>
    <n v="200.33853908190218"/>
    <n v="232.96625444923484"/>
    <n v="11.55256056008421"/>
    <n v="8.431727952025847"/>
    <n v="6.200774845375463"/>
    <n v="5.5041805606457057"/>
    <n v="5.6439252035696441"/>
    <n v="0"/>
    <n v="1"/>
  </r>
  <r>
    <x v="1"/>
    <x v="67"/>
    <n v="4423.7958112469523"/>
    <n v="416.59869438096268"/>
    <n v="202.31917045459113"/>
    <n v="255.78266163561565"/>
    <n v="104621.21673147558"/>
    <n v="5298.496337718123"/>
    <n v="2023"/>
    <n v="68"/>
    <n v="4624"/>
    <n v="8.4390154103522139"/>
    <x v="0"/>
    <n v="4"/>
    <n v="0"/>
    <n v="0"/>
    <n v="0"/>
    <n v="1"/>
    <n v="0"/>
    <n v="0"/>
    <n v="0"/>
    <n v="0"/>
    <n v="0"/>
    <n v="0"/>
    <n v="0"/>
    <n v="0"/>
    <n v="0"/>
    <n v="0"/>
    <n v="0"/>
    <n v="1"/>
    <n v="0"/>
    <n v="4423.7958112469523"/>
    <n v="416.59869438096268"/>
    <n v="202.31917045459113"/>
    <n v="255.78266163561565"/>
    <n v="11.558101646865342"/>
    <n v="8.458504734261183"/>
    <n v="6.1771362778805923"/>
    <n v="5.512208866661215"/>
    <n v="5.7215768621087051"/>
    <n v="0"/>
    <n v="1"/>
  </r>
  <r>
    <x v="1"/>
    <x v="68"/>
    <n v="4525.1433242014773"/>
    <n v="412.8639802036646"/>
    <n v="204.34008675732403"/>
    <n v="281.31290597332298"/>
    <n v="105269.30428262945"/>
    <n v="5423.6602971357888"/>
    <n v="2023"/>
    <n v="69"/>
    <n v="4761"/>
    <n v="8.4682130091945194"/>
    <x v="0"/>
    <n v="4"/>
    <n v="0"/>
    <n v="0"/>
    <n v="0"/>
    <n v="1"/>
    <n v="0"/>
    <n v="0"/>
    <n v="0"/>
    <n v="0"/>
    <n v="0"/>
    <n v="0"/>
    <n v="0"/>
    <n v="0"/>
    <n v="0"/>
    <n v="0"/>
    <n v="0"/>
    <n v="1"/>
    <n v="0"/>
    <n v="4525.1433242014773"/>
    <n v="412.8639802036646"/>
    <n v="204.34008675732403"/>
    <n v="281.31290597332298"/>
    <n v="11.564277148338089"/>
    <n v="8.4797716702386019"/>
    <n v="6.1693514227707533"/>
    <n v="5.5203345663101633"/>
    <n v="5.8018655929343774"/>
    <n v="0"/>
    <n v="1"/>
  </r>
  <r>
    <x v="1"/>
    <x v="69"/>
    <n v="4610.3714458329305"/>
    <n v="413.04226944514733"/>
    <n v="206.38326008471597"/>
    <n v="309.43939438806984"/>
    <n v="105946.95597098616"/>
    <n v="5539.2363697508636"/>
    <n v="2023"/>
    <n v="70"/>
    <n v="4900"/>
    <n v="8.4969904840987187"/>
    <x v="0"/>
    <n v="4"/>
    <n v="0"/>
    <n v="0"/>
    <n v="0"/>
    <n v="1"/>
    <n v="0"/>
    <n v="0"/>
    <n v="0"/>
    <n v="0"/>
    <n v="0"/>
    <n v="0"/>
    <n v="0"/>
    <n v="0"/>
    <n v="0"/>
    <n v="0"/>
    <n v="0"/>
    <n v="1"/>
    <n v="0"/>
    <n v="4610.3714458329305"/>
    <n v="413.04226944514733"/>
    <n v="206.38326008471597"/>
    <n v="309.43939438806984"/>
    <n v="11.570693832476593"/>
    <n v="8.4973125091583075"/>
    <n v="6.1697244399686157"/>
    <n v="5.5284831798187701"/>
    <n v="5.8834416794246573"/>
    <n v="0"/>
    <n v="1"/>
  </r>
  <r>
    <x v="1"/>
    <x v="70"/>
    <n v="4684.4588421638673"/>
    <n v="415.19751685932192"/>
    <n v="208.44706993154503"/>
    <n v="340.38285360861835"/>
    <n v="113039.4758857109"/>
    <n v="5648.4862825633527"/>
    <n v="2023"/>
    <n v="71"/>
    <n v="5041"/>
    <n v="8.5253597540826309"/>
    <x v="0"/>
    <n v="5"/>
    <n v="0"/>
    <n v="0"/>
    <n v="0"/>
    <n v="0"/>
    <n v="1"/>
    <n v="0"/>
    <n v="0"/>
    <n v="0"/>
    <n v="0"/>
    <n v="0"/>
    <n v="0"/>
    <n v="0"/>
    <n v="0"/>
    <n v="0"/>
    <n v="0"/>
    <n v="1"/>
    <n v="0"/>
    <n v="4684.4588421638673"/>
    <n v="415.19751685932192"/>
    <n v="208.44706993154503"/>
    <n v="340.38285360861835"/>
    <n v="11.635492380809364"/>
    <n v="8.5123144242053836"/>
    <n v="6.1742226808352285"/>
    <n v="5.5366472350430929"/>
    <n v="5.9661115775341305"/>
    <n v="0"/>
    <n v="1"/>
  </r>
  <r>
    <x v="1"/>
    <x v="71"/>
    <n v="4750.8920078963311"/>
    <n v="418.36190438777663"/>
    <n v="210.53153835545862"/>
    <n v="374.42109094765436"/>
    <n v="113735.39487639349"/>
    <n v="5754.2065415872212"/>
    <n v="2023"/>
    <n v="72"/>
    <n v="5184"/>
    <n v="8.5533322380321106"/>
    <x v="0"/>
    <n v="5"/>
    <n v="0"/>
    <n v="0"/>
    <n v="0"/>
    <n v="0"/>
    <n v="1"/>
    <n v="0"/>
    <n v="0"/>
    <n v="0"/>
    <n v="0"/>
    <n v="0"/>
    <n v="0"/>
    <n v="0"/>
    <n v="0"/>
    <n v="0"/>
    <n v="0"/>
    <n v="1"/>
    <n v="0"/>
    <n v="4750.8920078963311"/>
    <n v="418.36190438777663"/>
    <n v="210.53153835545862"/>
    <n v="374.42109094765436"/>
    <n v="11.64162993187859"/>
    <n v="8.525577690846081"/>
    <n v="6.180790660878376"/>
    <n v="5.5448259070493471"/>
    <n v="6.0497912945030787"/>
    <n v="0"/>
    <n v="1"/>
  </r>
  <r>
    <x v="1"/>
    <x v="72"/>
    <n v="4812.1129320928712"/>
    <n v="422.05172961158519"/>
    <n v="212.63685351147302"/>
    <n v="411.86319524023725"/>
    <n v="114433.14638024529"/>
    <n v="5858.6647104561671"/>
    <n v="2023"/>
    <n v="73"/>
    <n v="5329"/>
    <n v="8.5809188822967819"/>
    <x v="0"/>
    <n v="5"/>
    <n v="0"/>
    <n v="0"/>
    <n v="0"/>
    <n v="0"/>
    <n v="1"/>
    <n v="0"/>
    <n v="0"/>
    <n v="0"/>
    <n v="0"/>
    <n v="0"/>
    <n v="0"/>
    <n v="0"/>
    <n v="0"/>
    <n v="0"/>
    <n v="0"/>
    <n v="1"/>
    <n v="0"/>
    <n v="4812.1129320928712"/>
    <n v="422.05172961158519"/>
    <n v="212.63685351147302"/>
    <n v="411.86319524023725"/>
    <n v="11.647746057047053"/>
    <n v="8.5376465213016282"/>
    <n v="6.1883951523433876"/>
    <n v="5.55301903040308"/>
    <n v="6.1344097411502254"/>
    <n v="0"/>
    <n v="1"/>
  </r>
  <r>
    <x v="1"/>
    <x v="73"/>
    <n v="4869.8324642961034"/>
    <n v="426.02534999766641"/>
    <n v="214.76322202383375"/>
    <n v="453.04951428404274"/>
    <n v="115131.24469316386"/>
    <n v="5963.670550601646"/>
    <n v="2023"/>
    <n v="74"/>
    <n v="5476"/>
    <n v="8.6081301864083404"/>
    <x v="0"/>
    <n v="5"/>
    <n v="0"/>
    <n v="0"/>
    <n v="0"/>
    <n v="0"/>
    <n v="1"/>
    <n v="0"/>
    <n v="0"/>
    <n v="0"/>
    <n v="0"/>
    <n v="0"/>
    <n v="0"/>
    <n v="0"/>
    <n v="0"/>
    <n v="0"/>
    <n v="0"/>
    <n v="1"/>
    <n v="0"/>
    <n v="4869.8324642961034"/>
    <n v="426.02534999766641"/>
    <n v="214.76322202383375"/>
    <n v="453.04951428404274"/>
    <n v="11.653828014806733"/>
    <n v="8.5488932326457139"/>
    <n v="6.196520368914249"/>
    <n v="5.5612265052463021"/>
    <n v="6.219899967544424"/>
    <n v="0"/>
    <n v="1"/>
  </r>
  <r>
    <x v="1"/>
    <x v="74"/>
    <n v="4925.2496709566776"/>
    <n v="430.16215504262573"/>
    <n v="216.91085424179667"/>
    <n v="498.35446566442522"/>
    <n v="119687.54696395184"/>
    <n v="6070.6771459055253"/>
    <n v="2023"/>
    <n v="75"/>
    <n v="5625"/>
    <n v="8.6349762270726202"/>
    <x v="0"/>
    <n v="6"/>
    <n v="0"/>
    <n v="0"/>
    <n v="0"/>
    <n v="0"/>
    <n v="0"/>
    <n v="1"/>
    <n v="0"/>
    <n v="0"/>
    <n v="0"/>
    <n v="0"/>
    <n v="0"/>
    <n v="0"/>
    <n v="0"/>
    <n v="0"/>
    <n v="0"/>
    <n v="1"/>
    <n v="0"/>
    <n v="4925.2496709566776"/>
    <n v="430.16215504262573"/>
    <n v="216.91085424179667"/>
    <n v="498.35446566442522"/>
    <n v="11.692639850745135"/>
    <n v="8.5595736001635903"/>
    <n v="6.2049097023716264"/>
    <n v="5.5694482383928801"/>
    <n v="6.3061984578598036"/>
    <n v="0"/>
    <n v="1"/>
  </r>
  <r>
    <x v="1"/>
    <x v="75"/>
    <n v="4979.2053850785742"/>
    <n v="434.40205236554334"/>
    <n v="219.0799627839871"/>
    <n v="548.18991222606564"/>
    <n v="120385.04520289219"/>
    <n v="6180.8773124541704"/>
    <n v="2023"/>
    <n v="76"/>
    <n v="5776"/>
    <n v="8.6614666805726621"/>
    <x v="0"/>
    <n v="6"/>
    <n v="0"/>
    <n v="0"/>
    <n v="0"/>
    <n v="0"/>
    <n v="0"/>
    <n v="1"/>
    <n v="0"/>
    <n v="0"/>
    <n v="0"/>
    <n v="0"/>
    <n v="0"/>
    <n v="0"/>
    <n v="0"/>
    <n v="0"/>
    <n v="0"/>
    <n v="1"/>
    <n v="0"/>
    <n v="4979.2053850785742"/>
    <n v="434.40205236554334"/>
    <n v="219.0799627839871"/>
    <n v="548.18991222606564"/>
    <n v="11.698450594863942"/>
    <n v="8.5698638388821387"/>
    <n v="6.2134356877867924"/>
    <n v="5.5776841374919615"/>
    <n v="6.3932451187049173"/>
    <n v="0"/>
    <n v="1"/>
  </r>
  <r>
    <x v="1"/>
    <x v="76"/>
    <n v="5032.2896911179905"/>
    <n v="438.71521077544446"/>
    <n v="221.27076241180424"/>
    <n v="603.00890344819197"/>
    <n v="121082.16639238241"/>
    <n v="6295.2845677534306"/>
    <n v="2023"/>
    <n v="77"/>
    <n v="5929"/>
    <n v="8.6876108437073682"/>
    <x v="0"/>
    <n v="6"/>
    <n v="0"/>
    <n v="0"/>
    <n v="0"/>
    <n v="0"/>
    <n v="0"/>
    <n v="1"/>
    <n v="0"/>
    <n v="0"/>
    <n v="0"/>
    <n v="0"/>
    <n v="0"/>
    <n v="0"/>
    <n v="0"/>
    <n v="0"/>
    <n v="0"/>
    <n v="1"/>
    <n v="0"/>
    <n v="5032.2896911179905"/>
    <n v="438.71521077544446"/>
    <n v="221.27076241180424"/>
    <n v="603.00890344819197"/>
    <n v="11.704224655215286"/>
    <n v="8.5798855886720951"/>
    <n v="6.2220350434504672"/>
    <n v="5.5859341104550042"/>
    <n v="6.4809832884560574"/>
    <n v="0"/>
    <n v="1"/>
  </r>
  <r>
    <x v="1"/>
    <x v="77"/>
    <n v="5084.9171645612114"/>
    <n v="316.6757199926775"/>
    <n v="301.05095335465575"/>
    <n v="663.30979379296321"/>
    <n v="122478.10439488998"/>
    <n v="6365.9536317015081"/>
    <n v="2023"/>
    <n v="78"/>
    <n v="6084"/>
    <n v="8.7134176533791834"/>
    <x v="0"/>
    <n v="6"/>
    <n v="0"/>
    <n v="0"/>
    <n v="0"/>
    <n v="0"/>
    <n v="0"/>
    <n v="1"/>
    <n v="0"/>
    <n v="0"/>
    <n v="0"/>
    <n v="0"/>
    <n v="0"/>
    <n v="0"/>
    <n v="0"/>
    <n v="0"/>
    <n v="0"/>
    <n v="1"/>
    <n v="0"/>
    <n v="5084.9171645612114"/>
    <n v="316.6757199926775"/>
    <n v="301.05095335465575"/>
    <n v="663.30979379296321"/>
    <n v="11.715687553357535"/>
    <n v="8.5897229279963749"/>
    <n v="5.9446030121930642"/>
    <n v="5.84767915354319"/>
    <n v="6.5693597123146157"/>
    <n v="0"/>
    <n v="1"/>
  </r>
  <r>
    <x v="1"/>
    <x v="78"/>
    <n v="5137.3795397792528"/>
    <n v="256.62915574734359"/>
    <n v="2819.3438664702189"/>
    <n v="729.64077317225485"/>
    <n v="138892.32474681592"/>
    <n v="8942.9933351690706"/>
    <n v="2023"/>
    <n v="79"/>
    <n v="6241"/>
    <n v="8.738895704934043"/>
    <x v="0"/>
    <n v="7"/>
    <n v="0"/>
    <n v="0"/>
    <n v="0"/>
    <n v="0"/>
    <n v="0"/>
    <n v="0"/>
    <n v="1"/>
    <n v="0"/>
    <n v="0"/>
    <n v="0"/>
    <n v="0"/>
    <n v="0"/>
    <n v="0"/>
    <n v="0"/>
    <n v="0"/>
    <n v="1"/>
    <n v="0"/>
    <n v="5137.3795397792528"/>
    <n v="256.62915574734359"/>
    <n v="2819.3438664702189"/>
    <n v="729.64077317225485"/>
    <n v="11.841454269813356"/>
    <n v="8.5994340237499056"/>
    <n v="5.7734367677847978"/>
    <n v="7.9602267135796687"/>
    <n v="6.6583244842724136"/>
    <n v="1"/>
    <n v="1"/>
  </r>
  <r>
    <x v="1"/>
    <x v="79"/>
    <n v="5189.8825776777448"/>
    <n v="227.58878658218669"/>
    <n v="3071.173157781775"/>
    <n v="802.60485048947987"/>
    <n v="139586.99721033391"/>
    <n v="9291.249372531187"/>
    <n v="2023"/>
    <n v="80"/>
    <n v="6400"/>
    <n v="8.7640532693477624"/>
    <x v="0"/>
    <n v="7"/>
    <n v="0"/>
    <n v="0"/>
    <n v="0"/>
    <n v="0"/>
    <n v="0"/>
    <n v="0"/>
    <n v="1"/>
    <n v="0"/>
    <n v="0"/>
    <n v="0"/>
    <n v="0"/>
    <n v="0"/>
    <n v="0"/>
    <n v="0"/>
    <n v="0"/>
    <n v="1"/>
    <n v="0"/>
    <n v="5189.8825776777448"/>
    <n v="227.58878658218669"/>
    <n v="3071.173157781775"/>
    <n v="802.60485048947987"/>
    <n v="11.846443321779862"/>
    <n v="8.6090591391533628"/>
    <n v="5.678809470131009"/>
    <n v="8.0444824265144366"/>
    <n v="6.7478309618611076"/>
    <n v="1"/>
    <n v="1"/>
  </r>
  <r>
    <x v="1"/>
    <x v="80"/>
    <n v="5242.5718732050127"/>
    <n v="214.0613440866934"/>
    <n v="3096.3560869129306"/>
    <n v="882.86533553842798"/>
    <n v="139986.25050265261"/>
    <n v="9435.8546397430655"/>
    <n v="2023"/>
    <n v="81"/>
    <n v="6561"/>
    <n v="8.7888983093448783"/>
    <x v="0"/>
    <n v="7"/>
    <n v="0"/>
    <n v="0"/>
    <n v="0"/>
    <n v="0"/>
    <n v="0"/>
    <n v="0"/>
    <n v="1"/>
    <n v="0"/>
    <n v="0"/>
    <n v="0"/>
    <n v="0"/>
    <n v="0"/>
    <n v="0"/>
    <n v="0"/>
    <n v="0"/>
    <n v="1"/>
    <n v="0"/>
    <n v="5242.5718732050127"/>
    <n v="214.0613440866934"/>
    <n v="3096.3560869129306"/>
    <n v="882.86533553842798"/>
    <n v="11.849299486073116"/>
    <n v="8.6186261530877353"/>
    <n v="5.6314749368198251"/>
    <n v="8.052530337459574"/>
    <n v="6.8378356594299996"/>
    <n v="1"/>
    <n v="1"/>
  </r>
  <r>
    <x v="1"/>
    <x v="81"/>
    <n v="5295.5509207624054"/>
    <n v="208.30029234690275"/>
    <n v="3098.8743798260466"/>
    <n v="971.15186909227089"/>
    <n v="140470.91632716381"/>
    <n v="9573.8774620276272"/>
    <n v="2023"/>
    <n v="82"/>
    <n v="6724"/>
    <n v="8.8134384945285067"/>
    <x v="0"/>
    <n v="7"/>
    <n v="0"/>
    <n v="0"/>
    <n v="0"/>
    <n v="0"/>
    <n v="0"/>
    <n v="0"/>
    <n v="1"/>
    <n v="0"/>
    <n v="0"/>
    <n v="0"/>
    <n v="0"/>
    <n v="0"/>
    <n v="0"/>
    <n v="0"/>
    <n v="0"/>
    <n v="1"/>
    <n v="0"/>
    <n v="5295.5509207624054"/>
    <n v="208.30029234690275"/>
    <n v="3098.8743798260466"/>
    <n v="971.15186909227089"/>
    <n v="11.852755745098076"/>
    <n v="8.6281543713595852"/>
    <n v="5.6106153834052073"/>
    <n v="8.0533315777019645"/>
    <n v="6.9282981250966067"/>
    <n v="1"/>
    <n v="1"/>
  </r>
  <r>
    <x v="1"/>
    <x v="82"/>
    <n v="5348.8937601477701"/>
    <n v="206.43246268004299"/>
    <n v="3099.126209117358"/>
    <n v="1068.2670560014981"/>
    <n v="141023.55537955003"/>
    <n v="9722.7194879466679"/>
    <n v="2023"/>
    <n v="83"/>
    <n v="6889"/>
    <n v="8.8376812155931965"/>
    <x v="0"/>
    <n v="7"/>
    <n v="0"/>
    <n v="0"/>
    <n v="0"/>
    <n v="0"/>
    <n v="0"/>
    <n v="0"/>
    <n v="1"/>
    <n v="0"/>
    <n v="0"/>
    <n v="0"/>
    <n v="0"/>
    <n v="0"/>
    <n v="0"/>
    <n v="0"/>
    <n v="0"/>
    <n v="1"/>
    <n v="0"/>
    <n v="5348.8937601477701"/>
    <n v="206.43246268004299"/>
    <n v="3099.126209117358"/>
    <n v="1068.2670560014981"/>
    <n v="11.856682214836866"/>
    <n v="8.6376571619219273"/>
    <n v="5.6037578772587278"/>
    <n v="8.0534116664282909"/>
    <n v="7.0191808058725931"/>
    <n v="1"/>
    <n v="1"/>
  </r>
  <r>
    <x v="1"/>
    <x v="83"/>
    <n v="5402.6538288736656"/>
    <n v="206.52137101167904"/>
    <n v="3099.151392046489"/>
    <n v="2154.6539843552391"/>
    <n v="145306.69357190921"/>
    <n v="10862.980576287071"/>
    <n v="2023"/>
    <n v="84"/>
    <n v="7056"/>
    <n v="8.8616335976866267"/>
    <x v="0"/>
    <n v="8"/>
    <n v="0"/>
    <n v="0"/>
    <n v="0"/>
    <n v="0"/>
    <n v="0"/>
    <n v="0"/>
    <n v="0"/>
    <n v="1"/>
    <n v="0"/>
    <n v="0"/>
    <n v="0"/>
    <n v="0"/>
    <n v="0"/>
    <n v="0"/>
    <n v="0"/>
    <n v="1"/>
    <n v="0"/>
    <n v="5402.6538288736656"/>
    <n v="206.52137101167904"/>
    <n v="3099.151392046489"/>
    <n v="2154.6539843552391"/>
    <n v="11.886601915750644"/>
    <n v="8.6471437785892906"/>
    <n v="5.6040853613614274"/>
    <n v="8.0534196749481541"/>
    <n v="7.6981459592638553"/>
    <n v="1"/>
    <n v="1"/>
  </r>
  <r>
    <x v="1"/>
    <x v="84"/>
    <n v="5456.870158949494"/>
    <n v="207.59887657421365"/>
    <n v="3099.153910339402"/>
    <n v="2304.4577008343317"/>
    <n v="145755.04921185054"/>
    <n v="11068.080646697441"/>
    <n v="2023"/>
    <n v="85"/>
    <n v="7225"/>
    <n v="8.8853025129806333"/>
    <x v="0"/>
    <n v="8"/>
    <n v="0"/>
    <n v="0"/>
    <n v="0"/>
    <n v="0"/>
    <n v="0"/>
    <n v="0"/>
    <n v="0"/>
    <n v="1"/>
    <n v="0"/>
    <n v="0"/>
    <n v="0"/>
    <n v="0"/>
    <n v="0"/>
    <n v="0"/>
    <n v="0"/>
    <n v="1"/>
    <n v="0"/>
    <n v="5456.870158949494"/>
    <n v="207.59887657421365"/>
    <n v="3099.153910339402"/>
    <n v="2304.4577008343317"/>
    <n v="11.889682746575639"/>
    <n v="8.656620623936373"/>
    <n v="5.6080457326629238"/>
    <n v="8.0534204757966137"/>
    <n v="7.7638972579362102"/>
    <n v="1"/>
    <n v="1"/>
  </r>
  <r>
    <x v="1"/>
    <x v="85"/>
    <n v="5511.5717147899541"/>
    <n v="209.18101126616466"/>
    <n v="3099.1541621686933"/>
    <n v="2319.7042616323833"/>
    <n v="145866.69056798017"/>
    <n v="11139.611149857195"/>
    <n v="2023"/>
    <n v="86"/>
    <n v="7396"/>
    <n v="8.9086945925070147"/>
    <x v="0"/>
    <n v="8"/>
    <n v="0"/>
    <n v="0"/>
    <n v="0"/>
    <n v="0"/>
    <n v="0"/>
    <n v="0"/>
    <n v="0"/>
    <n v="1"/>
    <n v="0"/>
    <n v="0"/>
    <n v="0"/>
    <n v="0"/>
    <n v="0"/>
    <n v="0"/>
    <n v="0"/>
    <n v="1"/>
    <n v="0"/>
    <n v="5511.5717147899541"/>
    <n v="209.18101126616466"/>
    <n v="3099.1541621686933"/>
    <n v="2319.7042616323833"/>
    <n v="11.890448405279054"/>
    <n v="8.6660921242168261"/>
    <n v="5.6138325920678573"/>
    <n v="8.0534205558814236"/>
    <n v="7.7703530797452363"/>
    <n v="1"/>
    <n v="1"/>
  </r>
  <r>
    <x v="1"/>
    <x v="86"/>
    <n v="5566.7804299135296"/>
    <n v="211.02589434193075"/>
    <n v="732.48509004378457"/>
    <n v="2112.3030685572935"/>
    <n v="135524.33324452009"/>
    <n v="8622.5944828565389"/>
    <n v="2023"/>
    <n v="87"/>
    <n v="7569"/>
    <n v="8.9318162373091674"/>
    <x v="0"/>
    <n v="8"/>
    <n v="0"/>
    <n v="0"/>
    <n v="0"/>
    <n v="0"/>
    <n v="0"/>
    <n v="0"/>
    <n v="0"/>
    <n v="1"/>
    <n v="0"/>
    <n v="0"/>
    <n v="0"/>
    <n v="0"/>
    <n v="0"/>
    <n v="0"/>
    <n v="0"/>
    <n v="1"/>
    <n v="0"/>
    <n v="5566.7804299135296"/>
    <n v="211.02589434193075"/>
    <n v="732.48509004378457"/>
    <n v="2112.3030685572935"/>
    <n v="11.8169064843195"/>
    <n v="8.6755613356756847"/>
    <n v="5.6205384655292354"/>
    <n v="6.6565511539463964"/>
    <n v="7.6787457512741151"/>
    <n v="1"/>
    <n v="1"/>
  </r>
  <r>
    <x v="1"/>
    <x v="87"/>
    <n v="5622.5133327956373"/>
    <n v="213.01268976690227"/>
    <n v="500.04387956956259"/>
    <n v="1903.5296850103791"/>
    <n v="129299.66370501985"/>
    <n v="8239.0995871424821"/>
    <n v="2023"/>
    <n v="88"/>
    <n v="7744"/>
    <n v="8.9546736289564137"/>
    <x v="0"/>
    <n v="9"/>
    <n v="0"/>
    <n v="0"/>
    <n v="0"/>
    <n v="0"/>
    <n v="0"/>
    <n v="0"/>
    <n v="0"/>
    <n v="0"/>
    <n v="1"/>
    <n v="0"/>
    <n v="0"/>
    <n v="0"/>
    <n v="0"/>
    <n v="0"/>
    <n v="0"/>
    <n v="1"/>
    <n v="0"/>
    <n v="5622.5133327956373"/>
    <n v="213.01268976690227"/>
    <n v="500.04387956956259"/>
    <n v="1903.5296850103791"/>
    <n v="11.769887963867316"/>
    <n v="8.6850303648056908"/>
    <n v="5.6277102305328457"/>
    <n v="6.3015604733262141"/>
    <n v="7.5771900896510589"/>
    <n v="1"/>
    <n v="1"/>
  </r>
  <r>
    <x v="1"/>
    <x v="88"/>
    <n v="5678.7840351316754"/>
    <n v="215.08108490534738"/>
    <n v="481.0677122277923"/>
    <n v="1713.4224088402229"/>
    <n v="128515.78547359175"/>
    <n v="8088.3552411050387"/>
    <n v="2023"/>
    <n v="89"/>
    <n v="7921"/>
    <n v="8.9772727394642793"/>
    <x v="0"/>
    <n v="9"/>
    <n v="0"/>
    <n v="0"/>
    <n v="0"/>
    <n v="0"/>
    <n v="0"/>
    <n v="0"/>
    <n v="0"/>
    <n v="0"/>
    <n v="1"/>
    <n v="0"/>
    <n v="0"/>
    <n v="0"/>
    <n v="0"/>
    <n v="0"/>
    <n v="0"/>
    <n v="1"/>
    <n v="0"/>
    <n v="5678.7840351316754"/>
    <n v="215.08108490534738"/>
    <n v="481.0677122277923"/>
    <n v="1713.4224088402229"/>
    <n v="11.763807019925151"/>
    <n v="8.694500659682495"/>
    <n v="5.6351223004069704"/>
    <n v="6.2661491347213429"/>
    <n v="7.4747868405166216"/>
    <n v="1"/>
    <n v="1"/>
  </r>
  <r>
    <x v="1"/>
    <x v="89"/>
    <n v="5735.6037737886491"/>
    <n v="217.20102987478893"/>
    <n v="483.48072873632367"/>
    <n v="1542.1047371892887"/>
    <n v="128031.20155152446"/>
    <n v="7978.3902695890501"/>
    <n v="2023"/>
    <n v="90"/>
    <n v="8100"/>
    <n v="8.99961934066053"/>
    <x v="0"/>
    <n v="9"/>
    <n v="0"/>
    <n v="0"/>
    <n v="0"/>
    <n v="0"/>
    <n v="0"/>
    <n v="0"/>
    <n v="0"/>
    <n v="0"/>
    <n v="1"/>
    <n v="0"/>
    <n v="0"/>
    <n v="0"/>
    <n v="0"/>
    <n v="0"/>
    <n v="0"/>
    <n v="1"/>
    <n v="0"/>
    <n v="5735.6037737886491"/>
    <n v="217.20102987478893"/>
    <n v="483.48072873632367"/>
    <n v="1542.1047371892887"/>
    <n v="11.76002927531788"/>
    <n v="8.70397321194684"/>
    <n v="5.6426625149296576"/>
    <n v="6.2707222577129693"/>
    <n v="7.3725630398031843"/>
    <n v="1"/>
    <n v="1"/>
  </r>
  <r>
    <x v="1"/>
    <x v="90"/>
    <n v="4903.9523909962736"/>
    <n v="401.28520607952464"/>
    <n v="488.07576996231222"/>
    <n v="1387.8967203936686"/>
    <n v="129611.41425938398"/>
    <n v="7181.2100874317784"/>
    <n v="2023"/>
    <n v="91"/>
    <n v="8281"/>
    <n v="9.0217190130336995"/>
    <x v="0"/>
    <n v="9"/>
    <n v="0"/>
    <n v="0"/>
    <n v="0"/>
    <n v="0"/>
    <n v="0"/>
    <n v="0"/>
    <n v="0"/>
    <n v="0"/>
    <n v="1"/>
    <n v="0"/>
    <n v="0"/>
    <n v="0"/>
    <n v="0"/>
    <n v="0"/>
    <n v="0"/>
    <n v="1"/>
    <n v="0"/>
    <n v="4903.9523909962736"/>
    <n v="401.28520607952464"/>
    <n v="488.07576996231222"/>
    <n v="1387.8967203936686"/>
    <n v="11.772296132011187"/>
    <n v="8.5554825329098545"/>
    <n v="6.1448233961600556"/>
    <n v="6.2793733198130459"/>
    <n v="7.2706608798062504"/>
    <n v="1"/>
    <n v="1"/>
  </r>
  <r>
    <x v="1"/>
    <x v="91"/>
    <n v="4330.6867205350545"/>
    <n v="496.25414109331382"/>
    <n v="492.93255105579794"/>
    <n v="1249.1072940466327"/>
    <n v="129663.58706333367"/>
    <n v="6568.9807067307993"/>
    <n v="2023"/>
    <n v="92"/>
    <n v="8464"/>
    <n v="9.0435771540980809"/>
    <x v="0"/>
    <n v="9"/>
    <n v="0"/>
    <n v="0"/>
    <n v="0"/>
    <n v="0"/>
    <n v="0"/>
    <n v="0"/>
    <n v="0"/>
    <n v="0"/>
    <n v="1"/>
    <n v="0"/>
    <n v="0"/>
    <n v="0"/>
    <n v="0"/>
    <n v="0"/>
    <n v="0"/>
    <n v="1"/>
    <n v="0"/>
    <n v="4330.6867205350545"/>
    <n v="496.25414109331382"/>
    <n v="492.93255105579794"/>
    <n v="1249.1072940466327"/>
    <n v="11.772698583496195"/>
    <n v="8.4385597381209152"/>
    <n v="6.3301953507320414"/>
    <n v="6.2884365249562908"/>
    <n v="7.1691273033877483"/>
    <n v="1"/>
    <n v="1"/>
  </r>
  <r>
    <x v="1"/>
    <x v="92"/>
    <n v="3938.3799516805771"/>
    <n v="546.6947239807439"/>
    <n v="497.85947890574221"/>
    <n v="1124.1965892112025"/>
    <n v="121622.41201771337"/>
    <n v="6107.1307437782652"/>
    <n v="2023"/>
    <n v="93"/>
    <n v="8649"/>
    <n v="9.0651989863065126"/>
    <x v="0"/>
    <n v="10"/>
    <n v="0"/>
    <n v="0"/>
    <n v="0"/>
    <n v="0"/>
    <n v="0"/>
    <n v="0"/>
    <n v="0"/>
    <n v="0"/>
    <n v="0"/>
    <n v="1"/>
    <n v="0"/>
    <n v="0"/>
    <n v="0"/>
    <n v="0"/>
    <n v="0"/>
    <n v="1"/>
    <n v="0"/>
    <n v="3938.3799516805771"/>
    <n v="546.6947239807439"/>
    <n v="497.85947890574221"/>
    <n v="1124.1965892112025"/>
    <n v="11.708676540887517"/>
    <n v="8.3498595563282976"/>
    <n v="6.4162530987677533"/>
    <n v="6.2975474611079889"/>
    <n v="7.0680016475685497"/>
    <n v="1"/>
    <n v="1"/>
  </r>
  <r>
    <x v="1"/>
    <x v="93"/>
    <n v="3672.8342059555034"/>
    <n v="574.90069195879983"/>
    <n v="677.36467139589377"/>
    <n v="1011.7769327470055"/>
    <n v="123193.35015934236"/>
    <n v="5936.8765020572027"/>
    <n v="2023"/>
    <n v="94"/>
    <n v="8836"/>
    <n v="9.0865895645400077"/>
    <x v="0"/>
    <n v="10"/>
    <n v="0"/>
    <n v="0"/>
    <n v="0"/>
    <n v="0"/>
    <n v="0"/>
    <n v="0"/>
    <n v="0"/>
    <n v="0"/>
    <n v="0"/>
    <n v="1"/>
    <n v="0"/>
    <n v="0"/>
    <n v="0"/>
    <n v="0"/>
    <n v="0"/>
    <n v="1"/>
    <n v="0"/>
    <n v="3672.8342059555034"/>
    <n v="574.90069195879983"/>
    <n v="677.36467139589377"/>
    <n v="1011.7769327470055"/>
    <n v="11.721510352645437"/>
    <n v="8.2850192225931174"/>
    <n v="6.461331882344199"/>
    <n v="6.5830539104600554"/>
    <n v="6.9673255723515375"/>
    <n v="1"/>
    <n v="1"/>
  </r>
  <r>
    <x v="1"/>
    <x v="94"/>
    <n v="3496.1118663457428"/>
    <n v="592.01920924751209"/>
    <n v="701.59097787996222"/>
    <n v="910.59923971799731"/>
    <n v="122857.92185904714"/>
    <n v="5700.321293191214"/>
    <n v="2023"/>
    <n v="95"/>
    <n v="9025"/>
    <n v="9.1077537832010815"/>
    <x v="0"/>
    <n v="10"/>
    <n v="0"/>
    <n v="0"/>
    <n v="0"/>
    <n v="0"/>
    <n v="0"/>
    <n v="0"/>
    <n v="0"/>
    <n v="0"/>
    <n v="0"/>
    <n v="1"/>
    <n v="0"/>
    <n v="0"/>
    <n v="0"/>
    <n v="0"/>
    <n v="0"/>
    <n v="1"/>
    <n v="0"/>
    <n v="3496.1118663457428"/>
    <n v="592.01920924751209"/>
    <n v="701.59097787996222"/>
    <n v="910.59923971799731"/>
    <n v="11.718783859867449"/>
    <n v="8.23941355359403"/>
    <n v="6.4877316506328127"/>
    <n v="6.616024303117201"/>
    <n v="6.8671443802322401"/>
    <n v="1"/>
    <n v="1"/>
  </r>
  <r>
    <x v="1"/>
    <x v="95"/>
    <n v="3381.65750784068"/>
    <n v="603.62415652454933"/>
    <n v="710.35215363577254"/>
    <n v="819.53931577076685"/>
    <n v="122363.62173104378"/>
    <n v="5515.1731337717692"/>
    <n v="2023"/>
    <n v="96"/>
    <n v="9216"/>
    <n v="9.1286963829356722"/>
    <x v="0"/>
    <n v="10"/>
    <n v="0"/>
    <n v="0"/>
    <n v="0"/>
    <n v="0"/>
    <n v="0"/>
    <n v="0"/>
    <n v="0"/>
    <n v="0"/>
    <n v="0"/>
    <n v="1"/>
    <n v="0"/>
    <n v="0"/>
    <n v="0"/>
    <n v="0"/>
    <n v="0"/>
    <n v="1"/>
    <n v="0"/>
    <n v="3381.65750784068"/>
    <n v="603.62415652454933"/>
    <n v="710.35215363577254"/>
    <n v="819.53931577076685"/>
    <n v="11.714752396805581"/>
    <n v="8.2087270832232342"/>
    <n v="6.5052401788341578"/>
    <n v="6.6276850131056033"/>
    <n v="6.7675073803401542"/>
    <n v="1"/>
    <n v="1"/>
  </r>
  <r>
    <x v="1"/>
    <x v="96"/>
    <n v="3310.8832489011224"/>
    <n v="612.50277568207594"/>
    <n v="350.65684304139842"/>
    <n v="737.58538419614706"/>
    <n v="115921.67558778364"/>
    <n v="5011.6282518207436"/>
    <n v="2023"/>
    <n v="97"/>
    <n v="9409"/>
    <n v="9.1494219570067656"/>
    <x v="0"/>
    <n v="11"/>
    <n v="0"/>
    <n v="0"/>
    <n v="0"/>
    <n v="0"/>
    <n v="0"/>
    <n v="0"/>
    <n v="0"/>
    <n v="0"/>
    <n v="0"/>
    <n v="0"/>
    <n v="1"/>
    <n v="0"/>
    <n v="0"/>
    <n v="0"/>
    <n v="0"/>
    <n v="1"/>
    <n v="0"/>
    <n v="3310.8832489011224"/>
    <n v="612.50277568207594"/>
    <n v="350.65684304139842"/>
    <n v="737.58538419614706"/>
    <n v="11.660670031581121"/>
    <n v="8.1892695059771405"/>
    <n v="6.5184314883084769"/>
    <n v="5.9815034166695176"/>
    <n v="6.6684681406176933"/>
    <n v="1"/>
    <n v="1"/>
  </r>
  <r>
    <x v="1"/>
    <x v="97"/>
    <n v="3270.778497577558"/>
    <n v="620.0489922350373"/>
    <n v="317.48352825873917"/>
    <n v="663.8268457767781"/>
    <n v="114680.72338895859"/>
    <n v="4872.1378638481128"/>
    <n v="2023"/>
    <n v="98"/>
    <n v="9604"/>
    <n v="9.1699349573411446"/>
    <x v="0"/>
    <n v="11"/>
    <n v="0"/>
    <n v="0"/>
    <n v="0"/>
    <n v="0"/>
    <n v="0"/>
    <n v="0"/>
    <n v="0"/>
    <n v="0"/>
    <n v="0"/>
    <n v="0"/>
    <n v="1"/>
    <n v="0"/>
    <n v="0"/>
    <n v="0"/>
    <n v="0"/>
    <n v="1"/>
    <n v="0"/>
    <n v="3270.778497577558"/>
    <n v="620.0489922350373"/>
    <n v="317.48352825873917"/>
    <n v="663.8268457767781"/>
    <n v="11.649907227868574"/>
    <n v="8.1780733169092947"/>
    <n v="6.5295079993299074"/>
    <n v="5.8940226301433878"/>
    <n v="6.5700847157993998"/>
    <n v="1"/>
    <n v="1"/>
  </r>
  <r>
    <x v="1"/>
    <x v="98"/>
    <n v="3252.236773884531"/>
    <n v="626.96007655545793"/>
    <n v="316.99037522001925"/>
    <n v="264.76144905082947"/>
    <n v="109472.30717731161"/>
    <n v="4460.9486747108376"/>
    <n v="2023"/>
    <n v="99"/>
    <n v="9801"/>
    <n v="9.1902397002691796"/>
    <x v="0"/>
    <n v="11"/>
    <n v="0"/>
    <n v="0"/>
    <n v="0"/>
    <n v="0"/>
    <n v="0"/>
    <n v="0"/>
    <n v="0"/>
    <n v="0"/>
    <n v="0"/>
    <n v="0"/>
    <n v="1"/>
    <n v="0"/>
    <n v="0"/>
    <n v="0"/>
    <n v="0"/>
    <n v="1"/>
    <n v="0"/>
    <n v="3252.236773884531"/>
    <n v="626.96007655545793"/>
    <n v="316.99037522001925"/>
    <n v="264.76144905082947"/>
    <n v="11.60342689376316"/>
    <n v="8.17285427482879"/>
    <n v="6.5395457270261907"/>
    <n v="5.8926626408371146"/>
    <n v="5.750554357953205"/>
    <n v="1"/>
    <n v="1"/>
  </r>
  <r>
    <x v="1"/>
    <x v="99"/>
    <n v="3248.8844855552143"/>
    <n v="633.58497452004758"/>
    <n v="319.79348014008872"/>
    <n v="207.55181232456852"/>
    <n v="108202.70811563496"/>
    <n v="4409.814752539919"/>
    <n v="2023"/>
    <n v="100"/>
    <n v="10000"/>
    <n v="9.2103403719761836"/>
    <x v="0"/>
    <n v="11"/>
    <n v="0"/>
    <n v="0"/>
    <n v="0"/>
    <n v="0"/>
    <n v="0"/>
    <n v="0"/>
    <n v="0"/>
    <n v="0"/>
    <n v="0"/>
    <n v="0"/>
    <n v="1"/>
    <n v="0"/>
    <n v="0"/>
    <n v="0"/>
    <n v="0"/>
    <n v="1"/>
    <n v="0"/>
    <n v="3248.8844855552143"/>
    <n v="633.58497452004758"/>
    <n v="319.79348014008872"/>
    <n v="207.55181232456852"/>
    <n v="11.591761673876452"/>
    <n v="8.1719077731989227"/>
    <n v="6.5490741244326216"/>
    <n v="5.9003683769313771"/>
    <n v="5.5496799723126822"/>
    <n v="1"/>
    <n v="1"/>
  </r>
  <r>
    <x v="1"/>
    <x v="100"/>
    <n v="3256.2610711630532"/>
    <n v="640.09847286476565"/>
    <n v="322.95473505827653"/>
    <n v="207.77994081835999"/>
    <n v="108328.95104903668"/>
    <n v="4427.0942199044548"/>
    <n v="2023"/>
    <n v="101"/>
    <n v="10201"/>
    <n v="9.2302410336825194"/>
    <x v="0"/>
    <n v="12"/>
    <n v="0"/>
    <n v="0"/>
    <n v="0"/>
    <n v="0"/>
    <n v="0"/>
    <n v="0"/>
    <n v="0"/>
    <n v="0"/>
    <n v="0"/>
    <n v="0"/>
    <n v="0"/>
    <n v="1"/>
    <n v="0"/>
    <n v="0"/>
    <n v="0"/>
    <n v="1"/>
    <n v="0"/>
    <n v="3256.2610711630532"/>
    <n v="640.09847286476565"/>
    <n v="322.95473505827653"/>
    <n v="207.77994081835999"/>
    <n v="11.59292771997052"/>
    <n v="8.1739893328026572"/>
    <n v="6.5583546113454547"/>
    <n v="5.9089880147051037"/>
    <n v="5.5505667026754146"/>
    <n v="0"/>
    <n v="2"/>
  </r>
  <r>
    <x v="1"/>
    <x v="101"/>
    <n v="3271.2451004012846"/>
    <n v="646.58828189317205"/>
    <n v="326.18061442053801"/>
    <n v="232.73901813251311"/>
    <n v="109116.62416249664"/>
    <n v="4476.753014847508"/>
    <n v="2023"/>
    <n v="102"/>
    <n v="10404"/>
    <n v="9.2499456265685414"/>
    <x v="0"/>
    <n v="12"/>
    <n v="0"/>
    <n v="0"/>
    <n v="0"/>
    <n v="0"/>
    <n v="0"/>
    <n v="0"/>
    <n v="0"/>
    <n v="0"/>
    <n v="0"/>
    <n v="0"/>
    <n v="0"/>
    <n v="1"/>
    <n v="0"/>
    <n v="0"/>
    <n v="0"/>
    <n v="1"/>
    <n v="0"/>
    <n v="3271.2451004012846"/>
    <n v="646.58828189317205"/>
    <n v="326.18061442053801"/>
    <n v="232.73901813251311"/>
    <n v="11.600172535671465"/>
    <n v="8.1782043034898368"/>
    <n v="6.5675164725317776"/>
    <n v="5.9177079317189456"/>
    <n v="5.6431207020800658"/>
    <n v="0"/>
    <n v="2"/>
  </r>
  <r>
    <x v="1"/>
    <x v="102"/>
    <n v="3291.6525443739183"/>
    <n v="653.09857686198325"/>
    <n v="329.44205376591128"/>
    <n v="220.35765520041622"/>
    <n v="108947.69001876151"/>
    <n v="4494.550830202229"/>
    <n v="2023"/>
    <n v="103"/>
    <n v="10609"/>
    <n v="9.2694579764592717"/>
    <x v="0"/>
    <n v="12"/>
    <n v="0"/>
    <n v="0"/>
    <n v="0"/>
    <n v="0"/>
    <n v="0"/>
    <n v="0"/>
    <n v="0"/>
    <n v="0"/>
    <n v="0"/>
    <n v="0"/>
    <n v="0"/>
    <n v="1"/>
    <n v="0"/>
    <n v="0"/>
    <n v="0"/>
    <n v="1"/>
    <n v="0"/>
    <n v="3291.6525443739183"/>
    <n v="653.09857686198325"/>
    <n v="329.44205376591128"/>
    <n v="220.35765520041622"/>
    <n v="11.598623137933783"/>
    <n v="8.1839164409058469"/>
    <n v="6.5766236834688669"/>
    <n v="5.9264473451397413"/>
    <n v="5.5982778331051506"/>
    <n v="0"/>
    <n v="2"/>
  </r>
  <r>
    <x v="1"/>
    <x v="103"/>
    <n v="3315.9555648956921"/>
    <n v="659.65176870554274"/>
    <n v="332.73643762368721"/>
    <n v="222.15972892382868"/>
    <n v="109139.96253288256"/>
    <n v="4530.5035001487513"/>
    <n v="2023"/>
    <n v="104"/>
    <n v="10816"/>
    <n v="9.288781798282745"/>
    <x v="0"/>
    <n v="12"/>
    <n v="0"/>
    <n v="0"/>
    <n v="0"/>
    <n v="0"/>
    <n v="0"/>
    <n v="0"/>
    <n v="0"/>
    <n v="0"/>
    <n v="0"/>
    <n v="0"/>
    <n v="0"/>
    <n v="1"/>
    <n v="0"/>
    <n v="0"/>
    <n v="0"/>
    <n v="1"/>
    <n v="0"/>
    <n v="3315.9555648956921"/>
    <n v="659.65176870554274"/>
    <n v="332.73643762368721"/>
    <n v="222.15972892382868"/>
    <n v="11.600386397446069"/>
    <n v="8.1906766746091808"/>
    <n v="6.585707898404852"/>
    <n v="5.93519817455166"/>
    <n v="5.6049309610246967"/>
    <n v="0"/>
    <n v="2"/>
  </r>
  <r>
    <x v="1"/>
    <x v="104"/>
    <n v="3343.0856670992725"/>
    <n v="666.25938943006804"/>
    <n v="336.0637983319358"/>
    <n v="244.1812526163811"/>
    <n v="109827.27331848018"/>
    <n v="4589.5901074776575"/>
    <n v="2023"/>
    <n v="105"/>
    <n v="11025"/>
    <n v="9.3079207003150461"/>
    <x v="0"/>
    <n v="12"/>
    <n v="0"/>
    <n v="0"/>
    <n v="0"/>
    <n v="0"/>
    <n v="0"/>
    <n v="0"/>
    <n v="0"/>
    <n v="0"/>
    <n v="0"/>
    <n v="0"/>
    <n v="0"/>
    <n v="1"/>
    <n v="0"/>
    <n v="0"/>
    <n v="0"/>
    <n v="1"/>
    <n v="0"/>
    <n v="3343.0856670992725"/>
    <n v="666.25938943006804"/>
    <n v="336.0637983319358"/>
    <n v="244.1812526163811"/>
    <n v="11.606664168092351"/>
    <n v="8.1981697075109157"/>
    <n v="6.594784765977054"/>
    <n v="5.9439595475632867"/>
    <n v="5.6828471392666726"/>
    <n v="0"/>
    <n v="2"/>
  </r>
  <r>
    <x v="1"/>
    <x v="105"/>
    <n v="3372.2959063585022"/>
    <n v="672.92753484310367"/>
    <n v="339.42443594845628"/>
    <n v="212.12899870774328"/>
    <n v="109540.64622764495"/>
    <n v="4596.7768758578059"/>
    <n v="2024"/>
    <n v="106"/>
    <n v="11236"/>
    <n v="9.3268781882241338"/>
    <x v="0"/>
    <n v="1"/>
    <n v="1"/>
    <n v="0"/>
    <n v="0"/>
    <n v="0"/>
    <n v="0"/>
    <n v="0"/>
    <n v="0"/>
    <n v="0"/>
    <n v="0"/>
    <n v="0"/>
    <n v="0"/>
    <n v="0"/>
    <n v="0"/>
    <n v="0"/>
    <n v="0"/>
    <n v="1"/>
    <n v="0"/>
    <n v="3372.2959063585022"/>
    <n v="672.92753484310367"/>
    <n v="339.42443594845628"/>
    <n v="212.12899870774328"/>
    <n v="11.604050957787582"/>
    <n v="8.2061749735151892"/>
    <n v="6.6038620064326992"/>
    <n v="5.9527313066709375"/>
    <n v="5.5673227312433449"/>
    <n v="0"/>
    <n v="1"/>
  </r>
  <r>
    <x v="1"/>
    <x v="106"/>
    <n v="3403.0644332338525"/>
    <n v="679.65958595090217"/>
    <n v="342.81868027126086"/>
    <n v="238.68923973486304"/>
    <n v="110363.99578690869"/>
    <n v="4664.2319391908786"/>
    <n v="2024"/>
    <n v="107"/>
    <n v="11449"/>
    <n v="9.3456576689238116"/>
    <x v="0"/>
    <n v="1"/>
    <n v="1"/>
    <n v="0"/>
    <n v="0"/>
    <n v="0"/>
    <n v="0"/>
    <n v="0"/>
    <n v="0"/>
    <n v="0"/>
    <n v="0"/>
    <n v="0"/>
    <n v="0"/>
    <n v="0"/>
    <n v="0"/>
    <n v="0"/>
    <n v="0"/>
    <n v="1"/>
    <n v="0"/>
    <n v="3403.0644332338525"/>
    <n v="679.65958595090217"/>
    <n v="342.81868027126086"/>
    <n v="238.68923973486304"/>
    <n v="11.61153923451619"/>
    <n v="8.2145385647476488"/>
    <n v="6.6129434122053405"/>
    <n v="5.961513365581669"/>
    <n v="5.6639761910276372"/>
    <n v="0"/>
    <n v="1"/>
  </r>
  <r>
    <x v="1"/>
    <x v="107"/>
    <n v="3435.0269750344269"/>
    <n v="686.45756969009494"/>
    <n v="346.24686707030554"/>
    <n v="251.58402370894947"/>
    <n v="110814.68200826026"/>
    <n v="4719.3154355037768"/>
    <n v="2024"/>
    <n v="108"/>
    <n v="11664"/>
    <n v="9.3642624542484398"/>
    <x v="0"/>
    <n v="1"/>
    <n v="1"/>
    <n v="0"/>
    <n v="0"/>
    <n v="0"/>
    <n v="0"/>
    <n v="0"/>
    <n v="0"/>
    <n v="0"/>
    <n v="0"/>
    <n v="0"/>
    <n v="0"/>
    <n v="0"/>
    <n v="0"/>
    <n v="0"/>
    <n v="0"/>
    <n v="1"/>
    <n v="0"/>
    <n v="3435.0269750344269"/>
    <n v="686.45756969009494"/>
    <n v="346.24686707030554"/>
    <n v="251.58402370894947"/>
    <n v="11.615614553616586"/>
    <n v="8.2231532722450087"/>
    <n v="6.6220308298139496"/>
    <n v="5.9703056454070698"/>
    <n v="5.7077328526997233"/>
    <n v="0"/>
    <n v="1"/>
  </r>
  <r>
    <x v="1"/>
    <x v="108"/>
    <n v="3467.9295730125368"/>
    <n v="693.32283932683777"/>
    <n v="349.70933574064185"/>
    <n v="258.91711906206729"/>
    <n v="111129.37563469718"/>
    <n v="4769.8788671420834"/>
    <n v="2024"/>
    <n v="109"/>
    <n v="11881"/>
    <n v="9.3826957644582869"/>
    <x v="0"/>
    <n v="1"/>
    <n v="1"/>
    <n v="0"/>
    <n v="0"/>
    <n v="0"/>
    <n v="0"/>
    <n v="0"/>
    <n v="0"/>
    <n v="0"/>
    <n v="0"/>
    <n v="0"/>
    <n v="0"/>
    <n v="0"/>
    <n v="0"/>
    <n v="0"/>
    <n v="0"/>
    <n v="1"/>
    <n v="0"/>
    <n v="3467.9295730125368"/>
    <n v="693.32283932683777"/>
    <n v="349.70933574064185"/>
    <n v="258.91711906206729"/>
    <n v="11.618450347831301"/>
    <n v="8.2319445036314907"/>
    <n v="6.6311251418083828"/>
    <n v="5.9791080683398841"/>
    <n v="5.7317884624378577"/>
    <n v="0"/>
    <n v="1"/>
  </r>
  <r>
    <x v="1"/>
    <x v="109"/>
    <n v="3501.5954985020981"/>
    <n v="700.2564146900271"/>
    <n v="353.2064290980116"/>
    <n v="254.24876729610244"/>
    <n v="110823.11495158165"/>
    <n v="4809.3071095862388"/>
    <n v="2024"/>
    <n v="110"/>
    <n v="12100"/>
    <n v="9.4009607315848331"/>
    <x v="0"/>
    <n v="2"/>
    <n v="0"/>
    <n v="1"/>
    <n v="0"/>
    <n v="0"/>
    <n v="0"/>
    <n v="0"/>
    <n v="0"/>
    <n v="0"/>
    <n v="0"/>
    <n v="0"/>
    <n v="0"/>
    <n v="0"/>
    <n v="0"/>
    <n v="0"/>
    <n v="0"/>
    <n v="1"/>
    <n v="0"/>
    <n v="3501.5954985020981"/>
    <n v="700.2564146900271"/>
    <n v="353.2064290980116"/>
    <n v="254.24876729610244"/>
    <n v="11.615690650234052"/>
    <n v="8.2408603994262126"/>
    <n v="6.6402267533048756"/>
    <n v="5.9879205570287981"/>
    <n v="5.7165414019602254"/>
    <n v="0"/>
    <n v="1"/>
  </r>
  <r>
    <x v="1"/>
    <x v="110"/>
    <n v="2652.5002484627166"/>
    <n v="523.44209570233545"/>
    <n v="230.29876731178831"/>
    <n v="230.9462265805164"/>
    <n v="105565.77110361788"/>
    <n v="3637.1873380573566"/>
    <n v="2024"/>
    <n v="111"/>
    <n v="12321"/>
    <n v="9.4190604026246678"/>
    <x v="0"/>
    <n v="2"/>
    <n v="0"/>
    <n v="1"/>
    <n v="0"/>
    <n v="0"/>
    <n v="0"/>
    <n v="0"/>
    <n v="0"/>
    <n v="0"/>
    <n v="0"/>
    <n v="0"/>
    <n v="0"/>
    <n v="0"/>
    <n v="0"/>
    <n v="0"/>
    <n v="0"/>
    <n v="1"/>
    <n v="0"/>
    <n v="2652.5002484627166"/>
    <n v="523.44209570233545"/>
    <n v="230.29876731178831"/>
    <n v="230.9462265805164"/>
    <n v="11.567089460434111"/>
    <n v="7.9874249434802387"/>
    <n v="6.377499067291307"/>
    <n v="5.6192308017142292"/>
    <n v="5.6367507509791803"/>
    <n v="0"/>
    <n v="1"/>
  </r>
  <r>
    <x v="1"/>
    <x v="111"/>
    <n v="2007.7877235573378"/>
    <n v="436.76807509206287"/>
    <n v="219.95778237718588"/>
    <n v="208.06383752386716"/>
    <n v="103315.87690785437"/>
    <n v="2872.5774185504538"/>
    <n v="2024"/>
    <n v="112"/>
    <n v="12544"/>
    <n v="9.4369977425901883"/>
    <x v="0"/>
    <n v="2"/>
    <n v="0"/>
    <n v="1"/>
    <n v="0"/>
    <n v="0"/>
    <n v="0"/>
    <n v="0"/>
    <n v="0"/>
    <n v="0"/>
    <n v="0"/>
    <n v="0"/>
    <n v="0"/>
    <n v="0"/>
    <n v="0"/>
    <n v="0"/>
    <n v="0"/>
    <n v="1"/>
    <n v="0"/>
    <n v="2007.7877235573378"/>
    <n v="436.76807509206287"/>
    <n v="219.95778237718588"/>
    <n v="208.06383752386716"/>
    <n v="11.545546340372612"/>
    <n v="7.7402271126719793"/>
    <n v="6.2181620973022929"/>
    <n v="5.5809979508430514"/>
    <n v="5.5516691058534402"/>
    <n v="0"/>
    <n v="1"/>
  </r>
  <r>
    <x v="1"/>
    <x v="112"/>
    <n v="1632.0077309402905"/>
    <n v="395.18153505933554"/>
    <n v="220.8929629401857"/>
    <n v="187.2786771316207"/>
    <n v="101891.22928307358"/>
    <n v="2435.3609060714321"/>
    <n v="2024"/>
    <n v="113"/>
    <n v="12769"/>
    <n v="9.4547756374246816"/>
    <x v="0"/>
    <n v="2"/>
    <n v="0"/>
    <n v="1"/>
    <n v="0"/>
    <n v="0"/>
    <n v="0"/>
    <n v="0"/>
    <n v="0"/>
    <n v="0"/>
    <n v="0"/>
    <n v="0"/>
    <n v="0"/>
    <n v="0"/>
    <n v="0"/>
    <n v="0"/>
    <n v="0"/>
    <n v="1"/>
    <n v="0"/>
    <n v="1632.0077309402905"/>
    <n v="395.18153505933554"/>
    <n v="220.8929629401857"/>
    <n v="187.2786771316207"/>
    <n v="11.531661143701456"/>
    <n v="7.5617532640671739"/>
    <n v="6.1316473158765783"/>
    <n v="5.5845162652116356"/>
    <n v="5.4675625943588209"/>
    <n v="0"/>
    <n v="1"/>
  </r>
  <r>
    <x v="1"/>
    <x v="113"/>
    <n v="1312.3226549958188"/>
    <n v="284.24771170832872"/>
    <n v="217.06742069600571"/>
    <n v="168.55293175447264"/>
    <n v="99375.227353765251"/>
    <n v="1982.1907191546259"/>
    <n v="2024"/>
    <n v="114"/>
    <n v="12996"/>
    <n v="9.4723968967889913"/>
    <x v="0"/>
    <n v="3"/>
    <n v="0"/>
    <n v="0"/>
    <n v="1"/>
    <n v="0"/>
    <n v="0"/>
    <n v="0"/>
    <n v="0"/>
    <n v="0"/>
    <n v="0"/>
    <n v="0"/>
    <n v="0"/>
    <n v="0"/>
    <n v="0"/>
    <n v="0"/>
    <n v="0"/>
    <n v="1"/>
    <n v="0"/>
    <n v="1312.3226549958188"/>
    <n v="284.24771170832872"/>
    <n v="217.06742069600571"/>
    <n v="168.55293175447264"/>
    <n v="11.506658139790648"/>
    <n v="7.3799623451564287"/>
    <n v="5.8558160507929982"/>
    <n v="5.5700449829837373"/>
    <n v="5.3852120779979611"/>
    <n v="0"/>
    <n v="1"/>
  </r>
  <r>
    <x v="1"/>
    <x v="114"/>
    <n v="1046.0637910002847"/>
    <n v="229.64736947461193"/>
    <n v="218.63464771560763"/>
    <n v="151.6978508126268"/>
    <n v="97472.772233694093"/>
    <n v="1646.0436590031309"/>
    <n v="2024"/>
    <n v="115"/>
    <n v="13225"/>
    <n v="9.4898642567265004"/>
    <x v="0"/>
    <n v="3"/>
    <n v="0"/>
    <n v="0"/>
    <n v="1"/>
    <n v="0"/>
    <n v="0"/>
    <n v="0"/>
    <n v="0"/>
    <n v="0"/>
    <n v="0"/>
    <n v="0"/>
    <n v="0"/>
    <n v="0"/>
    <n v="0"/>
    <n v="0"/>
    <n v="0"/>
    <n v="1"/>
    <n v="0"/>
    <n v="1046.0637910002847"/>
    <n v="229.64736947461193"/>
    <n v="218.63464771560763"/>
    <n v="151.6978508126268"/>
    <n v="11.487328358844245"/>
    <n v="7.198385891752352"/>
    <n v="5.685820300685184"/>
    <n v="5.575998842796464"/>
    <n v="5.3048027132769651"/>
    <n v="0"/>
    <n v="1"/>
  </r>
  <r>
    <x v="1"/>
    <x v="115"/>
    <n v="844.74465370019925"/>
    <n v="203.22243349395802"/>
    <n v="220.76064947402787"/>
    <n v="136.52808695472427"/>
    <n v="95981.096513261087"/>
    <n v="1405.2558236229095"/>
    <n v="2024"/>
    <n v="116"/>
    <n v="13456"/>
    <n v="9.507180382212729"/>
    <x v="0"/>
    <n v="3"/>
    <n v="0"/>
    <n v="0"/>
    <n v="1"/>
    <n v="0"/>
    <n v="0"/>
    <n v="0"/>
    <n v="0"/>
    <n v="0"/>
    <n v="0"/>
    <n v="0"/>
    <n v="0"/>
    <n v="0"/>
    <n v="0"/>
    <n v="0"/>
    <n v="0"/>
    <n v="1"/>
    <n v="0"/>
    <n v="844.74465370019925"/>
    <n v="203.22243349395802"/>
    <n v="220.76064947402787"/>
    <n v="136.52808695472427"/>
    <n v="11.471906539740196"/>
    <n v="7.0352258032525743"/>
    <n v="5.5918616699224488"/>
    <n v="5.584019229751374"/>
    <n v="5.2264535236598828"/>
    <n v="0"/>
    <n v="1"/>
  </r>
  <r>
    <x v="1"/>
    <x v="116"/>
    <n v="703.82125759013945"/>
    <n v="151.61121674697901"/>
    <n v="143.93739269864477"/>
    <n v="122.87528038158786"/>
    <n v="90880.513046574342"/>
    <n v="1122.2451474173511"/>
    <n v="2024"/>
    <n v="117"/>
    <n v="13689"/>
    <n v="9.5243478695955126"/>
    <x v="0"/>
    <n v="3"/>
    <n v="0"/>
    <n v="0"/>
    <n v="1"/>
    <n v="0"/>
    <n v="0"/>
    <n v="0"/>
    <n v="0"/>
    <n v="0"/>
    <n v="0"/>
    <n v="0"/>
    <n v="0"/>
    <n v="0"/>
    <n v="0"/>
    <n v="0"/>
    <n v="0"/>
    <n v="1"/>
    <n v="0"/>
    <n v="703.82125759013945"/>
    <n v="151.61121674697901"/>
    <n v="143.93739269864477"/>
    <n v="122.87528038158786"/>
    <n v="11.417300879257864"/>
    <n v="6.9027708660512292"/>
    <n v="5.3781599121881305"/>
    <n v="5.2434169246257758"/>
    <n v="5.1502738317218446"/>
    <n v="0"/>
    <n v="1"/>
  </r>
  <r>
    <x v="1"/>
    <x v="117"/>
    <n v="605.17488031309756"/>
    <n v="125.80560837348951"/>
    <n v="137.47368029861889"/>
    <n v="110.58775255566268"/>
    <n v="88893.740932334564"/>
    <n v="979.04192154086854"/>
    <n v="2024"/>
    <n v="118"/>
    <n v="13924"/>
    <n v="9.5413692489313302"/>
    <x v="0"/>
    <n v="3"/>
    <n v="0"/>
    <n v="0"/>
    <n v="1"/>
    <n v="0"/>
    <n v="0"/>
    <n v="0"/>
    <n v="0"/>
    <n v="0"/>
    <n v="0"/>
    <n v="0"/>
    <n v="0"/>
    <n v="0"/>
    <n v="0"/>
    <n v="0"/>
    <n v="0"/>
    <n v="1"/>
    <n v="0"/>
    <n v="605.17488031309756"/>
    <n v="125.80560837348951"/>
    <n v="137.47368029861889"/>
    <n v="110.58775255566268"/>
    <n v="11.395197013312876"/>
    <n v="6.7983662278439523"/>
    <n v="5.2513184915732261"/>
    <n v="5.208677980331899"/>
    <n v="5.0763680154440651"/>
    <n v="0"/>
    <n v="1"/>
  </r>
  <r>
    <x v="1"/>
    <x v="118"/>
    <n v="536.12241621916826"/>
    <n v="112.90280418674476"/>
    <n v="138.05810846890387"/>
    <n v="99.528977321319786"/>
    <n v="87632.473490938486"/>
    <n v="886.61230619613673"/>
    <n v="2024"/>
    <n v="119"/>
    <n v="14161"/>
    <n v="9.5582469862230592"/>
    <x v="0"/>
    <n v="4"/>
    <n v="0"/>
    <n v="0"/>
    <n v="0"/>
    <n v="1"/>
    <n v="0"/>
    <n v="0"/>
    <n v="0"/>
    <n v="0"/>
    <n v="0"/>
    <n v="0"/>
    <n v="0"/>
    <n v="0"/>
    <n v="0"/>
    <n v="0"/>
    <n v="0"/>
    <n v="1"/>
    <n v="0"/>
    <n v="536.12241621916826"/>
    <n v="112.90280418674476"/>
    <n v="138.05810846890387"/>
    <n v="99.528977321319786"/>
    <n v="11.380906910182842"/>
    <n v="6.7182026173787817"/>
    <n v="5.1813052899096679"/>
    <n v="5.2118690619898018"/>
    <n v="5.0048345753030024"/>
    <n v="0"/>
    <n v="1"/>
  </r>
  <r>
    <x v="1"/>
    <x v="119"/>
    <n v="487.78569135341775"/>
    <n v="106.45140209337238"/>
    <n v="135.66713859813237"/>
    <n v="107.27012000446084"/>
    <n v="87510.267992685418"/>
    <n v="837.1743520493834"/>
    <n v="2024"/>
    <n v="120"/>
    <n v="14400"/>
    <n v="9.5749834855640916"/>
    <x v="0"/>
    <n v="4"/>
    <n v="0"/>
    <n v="0"/>
    <n v="0"/>
    <n v="1"/>
    <n v="0"/>
    <n v="0"/>
    <n v="0"/>
    <n v="0"/>
    <n v="0"/>
    <n v="0"/>
    <n v="0"/>
    <n v="0"/>
    <n v="0"/>
    <n v="0"/>
    <n v="0"/>
    <n v="1"/>
    <n v="0"/>
    <n v="487.78569135341775"/>
    <n v="106.45140209337238"/>
    <n v="135.66713859813237"/>
    <n v="107.27012000446084"/>
    <n v="11.379511413948745"/>
    <n v="6.65800131848723"/>
    <n v="5.1443703454707954"/>
    <n v="5.1987490573871247"/>
    <n v="5.0554400898722056"/>
    <n v="0"/>
    <n v="1"/>
  </r>
  <r>
    <x v="1"/>
    <x v="120"/>
    <n v="453.94998394739247"/>
    <n v="103.2257010466862"/>
    <n v="150.66070757996044"/>
    <n v="117.77595650000784"/>
    <n v="88495.940799278076"/>
    <n v="825.61234907404696"/>
    <n v="2024"/>
    <n v="121"/>
    <n v="14641"/>
    <n v="9.5915810911934827"/>
    <x v="0"/>
    <n v="4"/>
    <n v="0"/>
    <n v="0"/>
    <n v="0"/>
    <n v="1"/>
    <n v="0"/>
    <n v="0"/>
    <n v="0"/>
    <n v="0"/>
    <n v="0"/>
    <n v="0"/>
    <n v="0"/>
    <n v="0"/>
    <n v="0"/>
    <n v="0"/>
    <n v="0"/>
    <n v="1"/>
    <n v="0"/>
    <n v="453.94998394739247"/>
    <n v="103.2257010466862"/>
    <n v="150.66070757996044"/>
    <n v="117.77595650000784"/>
    <n v="11.390711963269288"/>
    <n v="6.6135945519613495"/>
    <n v="5.1253783766827592"/>
    <n v="5.2783145956631694"/>
    <n v="5.1202630328685119"/>
    <n v="0"/>
    <n v="1"/>
  </r>
  <r>
    <x v="1"/>
    <x v="121"/>
    <n v="430.26498876317476"/>
    <n v="101.6128505233431"/>
    <n v="169.29681369316168"/>
    <n v="129.53143459951872"/>
    <n v="89674.086139328618"/>
    <n v="830.70608757919831"/>
    <n v="2024"/>
    <n v="122"/>
    <n v="14884"/>
    <n v="9.6080420894665135"/>
    <x v="0"/>
    <n v="4"/>
    <n v="0"/>
    <n v="0"/>
    <n v="0"/>
    <n v="1"/>
    <n v="0"/>
    <n v="0"/>
    <n v="0"/>
    <n v="0"/>
    <n v="0"/>
    <n v="0"/>
    <n v="0"/>
    <n v="0"/>
    <n v="0"/>
    <n v="0"/>
    <n v="0"/>
    <n v="1"/>
    <n v="0"/>
    <n v="430.26498876317476"/>
    <n v="101.6128505233431"/>
    <n v="169.29681369316168"/>
    <n v="129.53143459951872"/>
    <n v="11.403937111540959"/>
    <n v="6.581293181069916"/>
    <n v="5.115745396458407"/>
    <n v="5.3691266427076787"/>
    <n v="5.1881389758356393"/>
    <n v="0"/>
    <n v="1"/>
  </r>
  <r>
    <x v="1"/>
    <x v="122"/>
    <n v="1126.33184129747"/>
    <n v="322.45954432776131"/>
    <n v="261.41748852879692"/>
    <n v="142.48236630442162"/>
    <n v="106434.25990720857"/>
    <n v="1852.6912404584498"/>
    <n v="2024"/>
    <n v="123"/>
    <n v="15129"/>
    <n v="9.6243687107448341"/>
    <x v="0"/>
    <n v="5"/>
    <n v="0"/>
    <n v="0"/>
    <n v="0"/>
    <n v="0"/>
    <n v="1"/>
    <n v="0"/>
    <n v="0"/>
    <n v="0"/>
    <n v="0"/>
    <n v="0"/>
    <n v="0"/>
    <n v="0"/>
    <n v="0"/>
    <n v="0"/>
    <n v="0"/>
    <n v="1"/>
    <n v="0"/>
    <n v="1126.33184129747"/>
    <n v="322.45954432776131"/>
    <n v="261.41748852879692"/>
    <n v="142.48236630442162"/>
    <n v="11.575282795670612"/>
    <n v="7.2566772467654701"/>
    <n v="5.9596426335892021"/>
    <n v="5.7261829416605368"/>
    <n v="5.2579421467765632"/>
    <n v="0"/>
    <n v="1"/>
  </r>
  <r>
    <x v="1"/>
    <x v="123"/>
    <n v="1621.8301015631087"/>
    <n v="435.5994224206313"/>
    <n v="273.07443408395528"/>
    <n v="156.73038175935889"/>
    <n v="109333.76736285265"/>
    <n v="2487.2343398270541"/>
    <n v="2024"/>
    <n v="124"/>
    <n v="15376"/>
    <n v="9.6405631312100741"/>
    <x v="0"/>
    <n v="5"/>
    <n v="0"/>
    <n v="0"/>
    <n v="0"/>
    <n v="0"/>
    <n v="1"/>
    <n v="0"/>
    <n v="0"/>
    <n v="0"/>
    <n v="0"/>
    <n v="0"/>
    <n v="0"/>
    <n v="0"/>
    <n v="0"/>
    <n v="0"/>
    <n v="0"/>
    <n v="1"/>
    <n v="0"/>
    <n v="1621.8301015631087"/>
    <n v="435.5994224206313"/>
    <n v="273.07443408395528"/>
    <n v="156.73038175935889"/>
    <n v="11.602160568472481"/>
    <n v="7.5564472231047617"/>
    <n v="6.2158303676263778"/>
    <n v="5.7634746397917684"/>
    <n v="5.3294953202264921"/>
    <n v="0"/>
    <n v="1"/>
  </r>
  <r>
    <x v="1"/>
    <x v="124"/>
    <n v="1977.0128618756048"/>
    <n v="494.91305796963383"/>
    <n v="276.70945549178191"/>
    <n v="172.40339781774429"/>
    <n v="110952.39791845049"/>
    <n v="2921.0387731547648"/>
    <n v="2024"/>
    <n v="125"/>
    <n v="15625"/>
    <n v="9.656627474604603"/>
    <x v="0"/>
    <n v="5"/>
    <n v="0"/>
    <n v="0"/>
    <n v="0"/>
    <n v="0"/>
    <n v="1"/>
    <n v="0"/>
    <n v="0"/>
    <n v="0"/>
    <n v="0"/>
    <n v="0"/>
    <n v="0"/>
    <n v="0"/>
    <n v="0"/>
    <n v="0"/>
    <n v="0"/>
    <n v="1"/>
    <n v="0"/>
    <n v="1977.0128618756048"/>
    <n v="494.91305796963383"/>
    <n v="276.70945549178191"/>
    <n v="172.40339781774429"/>
    <n v="11.616856540731522"/>
    <n v="7.7267504824390114"/>
    <n v="6.3278031029886268"/>
    <n v="5.7748246118931537"/>
    <n v="5.4027081536072918"/>
    <n v="0"/>
    <n v="1"/>
  </r>
  <r>
    <x v="1"/>
    <x v="125"/>
    <n v="2234.0581120021666"/>
    <n v="527.34100921172831"/>
    <n v="279.56697775339848"/>
    <n v="189.64373538776371"/>
    <n v="112120.99459842793"/>
    <n v="3230.609834355057"/>
    <n v="2024"/>
    <n v="126"/>
    <n v="15876"/>
    <n v="9.6725638139029559"/>
    <x v="0"/>
    <n v="5"/>
    <n v="0"/>
    <n v="0"/>
    <n v="0"/>
    <n v="0"/>
    <n v="1"/>
    <n v="0"/>
    <n v="0"/>
    <n v="0"/>
    <n v="0"/>
    <n v="0"/>
    <n v="0"/>
    <n v="0"/>
    <n v="0"/>
    <n v="0"/>
    <n v="0"/>
    <n v="1"/>
    <n v="0"/>
    <n v="2234.0581120021666"/>
    <n v="527.34100921172831"/>
    <n v="279.56697775339848"/>
    <n v="189.64373538776371"/>
    <n v="11.627333876078016"/>
    <n v="7.8341012245472186"/>
    <n v="6.3841029013907553"/>
    <n v="5.7836573578849491"/>
    <n v="5.4774971974534381"/>
    <n v="0"/>
    <n v="1"/>
  </r>
  <r>
    <x v="1"/>
    <x v="126"/>
    <n v="2422.491278177652"/>
    <n v="546.35382963504458"/>
    <n v="282.37169030160226"/>
    <n v="208.6081087053646"/>
    <n v="116939.63638053113"/>
    <n v="3459.8249068196628"/>
    <n v="2024"/>
    <n v="127"/>
    <n v="16129"/>
    <n v="9.6883741729171824"/>
    <x v="1"/>
    <n v="6"/>
    <n v="0"/>
    <n v="0"/>
    <n v="0"/>
    <n v="0"/>
    <n v="0"/>
    <n v="1"/>
    <n v="0"/>
    <n v="0"/>
    <n v="0"/>
    <n v="0"/>
    <n v="0"/>
    <n v="0"/>
    <n v="0"/>
    <n v="0"/>
    <n v="0"/>
    <n v="1"/>
    <n v="0"/>
    <n v="2422.491278177652"/>
    <n v="546.35382963504458"/>
    <n v="282.37169030160226"/>
    <n v="208.6081087053646"/>
    <n v="11.669413152271527"/>
    <n v="7.9060675627332833"/>
    <n v="6.4156956595452312"/>
    <n v="5.7922516540859608"/>
    <n v="5.5537791804261731"/>
    <n v="0"/>
    <n v="1"/>
  </r>
  <r>
    <x v="1"/>
    <x v="127"/>
    <n v="2562.9810004982533"/>
    <n v="558.68707309699448"/>
    <n v="285.1963114816852"/>
    <n v="229.46891955378351"/>
    <n v="117791.0904534244"/>
    <n v="3636.3333046307166"/>
    <n v="2024"/>
    <n v="128"/>
    <n v="16384"/>
    <n v="9.7040605278392338"/>
    <x v="1"/>
    <n v="6"/>
    <n v="0"/>
    <n v="0"/>
    <n v="0"/>
    <n v="0"/>
    <n v="0"/>
    <n v="1"/>
    <n v="0"/>
    <n v="0"/>
    <n v="0"/>
    <n v="0"/>
    <n v="0"/>
    <n v="0"/>
    <n v="0"/>
    <n v="0"/>
    <n v="0"/>
    <n v="1"/>
    <n v="0"/>
    <n v="2562.9810004982533"/>
    <n v="558.68707309699448"/>
    <n v="285.1963114816852"/>
    <n v="229.46891955378351"/>
    <n v="11.676667914516095"/>
    <n v="7.9565425742721922"/>
    <n v="6.4356681349920803"/>
    <n v="5.8008329434010077"/>
    <n v="5.6314710785462934"/>
    <n v="0"/>
    <n v="1"/>
  </r>
  <r>
    <x v="1"/>
    <x v="128"/>
    <n v="2669.9961771804133"/>
    <n v="567.70879641076431"/>
    <n v="288.04836502420886"/>
    <n v="252.41581150695015"/>
    <n v="118581.98371086098"/>
    <n v="3778.1691501223368"/>
    <n v="2024"/>
    <n v="129"/>
    <n v="16641"/>
    <n v="9.7196248087233439"/>
    <x v="1"/>
    <n v="6"/>
    <n v="0"/>
    <n v="0"/>
    <n v="0"/>
    <n v="0"/>
    <n v="0"/>
    <n v="1"/>
    <n v="0"/>
    <n v="0"/>
    <n v="0"/>
    <n v="0"/>
    <n v="0"/>
    <n v="0"/>
    <n v="0"/>
    <n v="0"/>
    <n v="0"/>
    <n v="1"/>
    <n v="0"/>
    <n v="2669.9961771804133"/>
    <n v="567.70879641076431"/>
    <n v="288.04836502420886"/>
    <n v="252.41581150695015"/>
    <n v="11.683359846003714"/>
    <n v="7.9933508526811483"/>
    <n v="6.4500293805551463"/>
    <n v="5.8094234976766117"/>
    <n v="5.7104907409056924"/>
    <n v="0"/>
    <n v="1"/>
  </r>
  <r>
    <x v="1"/>
    <x v="129"/>
    <n v="2753.6658956262418"/>
    <n v="575.10331066627191"/>
    <n v="290.9288577172216"/>
    <n v="277.657392657424"/>
    <n v="119337.609156058"/>
    <n v="3897.3554566671592"/>
    <n v="2024"/>
    <n v="130"/>
    <n v="16900"/>
    <n v="9.7350689009111644"/>
    <x v="1"/>
    <n v="6"/>
    <n v="0"/>
    <n v="0"/>
    <n v="0"/>
    <n v="0"/>
    <n v="0"/>
    <n v="1"/>
    <n v="0"/>
    <n v="0"/>
    <n v="0"/>
    <n v="0"/>
    <n v="0"/>
    <n v="0"/>
    <n v="0"/>
    <n v="0"/>
    <n v="0"/>
    <n v="1"/>
    <n v="0"/>
    <n v="2753.6658956262418"/>
    <n v="575.10331066627191"/>
    <n v="290.9288577172216"/>
    <n v="277.657392657424"/>
    <n v="11.689711806989504"/>
    <n v="8.0212143489498473"/>
    <n v="6.4616484671088754"/>
    <n v="5.8180254490040193"/>
    <n v="5.7907574868095137"/>
    <n v="0"/>
    <n v="1"/>
  </r>
  <r>
    <x v="1"/>
    <x v="130"/>
    <n v="2821.0813842543212"/>
    <n v="581.71305691863449"/>
    <n v="293.83814719867087"/>
    <n v="305.42313192314435"/>
    <n v="120071.94795234478"/>
    <n v="4002.0557202947712"/>
    <n v="2024"/>
    <n v="131"/>
    <n v="17161"/>
    <n v="9.7503946464023024"/>
    <x v="1"/>
    <n v="6"/>
    <n v="0"/>
    <n v="0"/>
    <n v="0"/>
    <n v="0"/>
    <n v="0"/>
    <n v="1"/>
    <n v="0"/>
    <n v="0"/>
    <n v="0"/>
    <n v="0"/>
    <n v="0"/>
    <n v="0"/>
    <n v="0"/>
    <n v="0"/>
    <n v="0"/>
    <n v="1"/>
    <n v="0"/>
    <n v="2821.0813842543212"/>
    <n v="581.71305691863449"/>
    <n v="293.83814719867087"/>
    <n v="305.42313192314435"/>
    <n v="11.695846408365679"/>
    <n v="8.0431134630520322"/>
    <n v="6.4719213862151381"/>
    <n v="5.8266389330143875"/>
    <n v="5.8721926191704767"/>
    <n v="0"/>
    <n v="1"/>
  </r>
  <r>
    <x v="1"/>
    <x v="131"/>
    <n v="2877.2073788671364"/>
    <n v="587.95954406067085"/>
    <n v="296.77652876108533"/>
    <n v="335.96544511545659"/>
    <n v="122127.49580410629"/>
    <n v="4097.9088968043498"/>
    <n v="2024"/>
    <n v="132"/>
    <n v="17424"/>
    <n v="9.7656038451727412"/>
    <x v="1"/>
    <n v="7"/>
    <n v="0"/>
    <n v="0"/>
    <n v="0"/>
    <n v="0"/>
    <n v="0"/>
    <n v="0"/>
    <n v="1"/>
    <n v="0"/>
    <n v="0"/>
    <n v="0"/>
    <n v="0"/>
    <n v="0"/>
    <n v="0"/>
    <n v="0"/>
    <n v="0"/>
    <n v="1"/>
    <n v="0"/>
    <n v="2877.2073788671364"/>
    <n v="587.95954406067085"/>
    <n v="296.77652876108533"/>
    <n v="335.96544511545659"/>
    <n v="11.712820825607961"/>
    <n v="8.0609864609064346"/>
    <n v="6.4815336825131045"/>
    <n v="5.8352638877067813"/>
    <n v="5.9547198507863017"/>
    <n v="1"/>
    <n v="1"/>
  </r>
  <r>
    <x v="1"/>
    <x v="132"/>
    <n v="2925.5200791949978"/>
    <n v="594.05381778770254"/>
    <n v="299.74429405773895"/>
    <n v="369.56198962700205"/>
    <n v="122840.15892840727"/>
    <n v="4188.880180667441"/>
    <n v="2024"/>
    <n v="133"/>
    <n v="17689"/>
    <n v="9.7806982564435074"/>
    <x v="1"/>
    <n v="7"/>
    <n v="0"/>
    <n v="0"/>
    <n v="0"/>
    <n v="0"/>
    <n v="0"/>
    <n v="0"/>
    <n v="1"/>
    <n v="0"/>
    <n v="0"/>
    <n v="0"/>
    <n v="0"/>
    <n v="0"/>
    <n v="0"/>
    <n v="0"/>
    <n v="0"/>
    <n v="1"/>
    <n v="0"/>
    <n v="2925.5200791949978"/>
    <n v="594.05381778770254"/>
    <n v="299.74429405773895"/>
    <n v="369.56198962700205"/>
    <n v="11.718639268337764"/>
    <n v="8.0761196029761386"/>
    <n v="6.4908235349755543"/>
    <n v="5.8439002317981483"/>
    <n v="6.0382656468748337"/>
    <n v="1"/>
    <n v="1"/>
  </r>
  <r>
    <x v="1"/>
    <x v="133"/>
    <n v="2218.7656018092489"/>
    <n v="353.29079247335761"/>
    <n v="292.09845062057462"/>
    <n v="406.51818858970228"/>
    <n v="120518.84202746309"/>
    <n v="3270.6730334928834"/>
    <n v="2024"/>
    <n v="134"/>
    <n v="17956"/>
    <n v="9.7956795999018222"/>
    <x v="1"/>
    <n v="7"/>
    <n v="0"/>
    <n v="0"/>
    <n v="0"/>
    <n v="0"/>
    <n v="0"/>
    <n v="0"/>
    <n v="1"/>
    <n v="0"/>
    <n v="0"/>
    <n v="0"/>
    <n v="0"/>
    <n v="0"/>
    <n v="0"/>
    <n v="0"/>
    <n v="0"/>
    <n v="1"/>
    <n v="0"/>
    <n v="2218.7656018092489"/>
    <n v="353.29079247335761"/>
    <n v="292.09845062057462"/>
    <n v="406.51818858970228"/>
    <n v="11.699561385062193"/>
    <n v="7.8280270093005067"/>
    <n v="6.0362057593533196"/>
    <n v="5.8214971657525076"/>
    <n v="6.1227594893079536"/>
    <n v="1"/>
    <n v="1"/>
  </r>
  <r>
    <x v="1"/>
    <x v="134"/>
    <n v="2482.9314810256355"/>
    <n v="482.750930313769"/>
    <n v="304.70482573143869"/>
    <n v="447.17000744867249"/>
    <n v="122878.83641256118"/>
    <n v="3717.5572445195157"/>
    <n v="2024"/>
    <n v="135"/>
    <n v="18225"/>
    <n v="9.8105495568768593"/>
    <x v="1"/>
    <n v="7"/>
    <n v="0"/>
    <n v="0"/>
    <n v="0"/>
    <n v="0"/>
    <n v="0"/>
    <n v="0"/>
    <n v="1"/>
    <n v="0"/>
    <n v="0"/>
    <n v="0"/>
    <n v="0"/>
    <n v="0"/>
    <n v="0"/>
    <n v="0"/>
    <n v="0"/>
    <n v="1"/>
    <n v="0"/>
    <n v="2482.9314810256355"/>
    <n v="482.750930313769"/>
    <n v="304.70482573143869"/>
    <n v="447.17000744867249"/>
    <n v="11.718954079037847"/>
    <n v="7.9280954237422172"/>
    <n v="6.3058427411014044"/>
    <n v="5.8581711536166976"/>
    <n v="6.2081340691685076"/>
    <n v="1"/>
    <n v="1"/>
  </r>
  <r>
    <x v="1"/>
    <x v="135"/>
    <n v="2677.1455520746986"/>
    <n v="550.54205457474563"/>
    <n v="308.72041304921891"/>
    <n v="491.88700819353983"/>
    <n v="124461.7332847131"/>
    <n v="4028.2950278922031"/>
    <n v="2024"/>
    <n v="136"/>
    <n v="18496"/>
    <n v="9.8253097714721047"/>
    <x v="1"/>
    <n v="8"/>
    <n v="0"/>
    <n v="0"/>
    <n v="0"/>
    <n v="0"/>
    <n v="0"/>
    <n v="0"/>
    <n v="0"/>
    <n v="1"/>
    <n v="0"/>
    <n v="0"/>
    <n v="0"/>
    <n v="0"/>
    <n v="0"/>
    <n v="0"/>
    <n v="0"/>
    <n v="1"/>
    <n v="0"/>
    <n v="2677.1455520746986"/>
    <n v="550.54205457474563"/>
    <n v="308.72041304921891"/>
    <n v="491.88700819353983"/>
    <n v="11.731753584466162"/>
    <n v="7.9957622910194548"/>
    <n v="6.4225229034034239"/>
    <n v="5.8695762439699051"/>
    <n v="6.2943254149576049"/>
    <n v="1"/>
    <n v="1"/>
  </r>
  <r>
    <x v="1"/>
    <x v="136"/>
    <n v="2822.4863369626091"/>
    <n v="587.52928259941245"/>
    <n v="311.90447108575762"/>
    <n v="225.32896201306349"/>
    <n v="120474.77301309118"/>
    <n v="3947.2490526608426"/>
    <n v="2024"/>
    <n v="137"/>
    <n v="18769"/>
    <n v="9.8399618516562501"/>
    <x v="1"/>
    <n v="8"/>
    <n v="0"/>
    <n v="0"/>
    <n v="0"/>
    <n v="0"/>
    <n v="0"/>
    <n v="0"/>
    <n v="0"/>
    <n v="1"/>
    <n v="0"/>
    <n v="0"/>
    <n v="0"/>
    <n v="0"/>
    <n v="0"/>
    <n v="0"/>
    <n v="0"/>
    <n v="1"/>
    <n v="0"/>
    <n v="2822.4863369626091"/>
    <n v="587.52928259941245"/>
    <n v="311.90447108575762"/>
    <n v="225.32896201306349"/>
    <n v="11.699195657407079"/>
    <n v="8.0435647823511971"/>
    <n v="6.4808745370623937"/>
    <n v="5.8785280587819138"/>
    <n v="5.616525233355687"/>
    <n v="1"/>
    <n v="1"/>
  </r>
  <r>
    <x v="1"/>
    <x v="137"/>
    <n v="2933.7097308892498"/>
    <n v="609.1454791648664"/>
    <n v="315.0332011872199"/>
    <n v="234.51482339666856"/>
    <n v="121024.98283446816"/>
    <n v="4092.4032346380045"/>
    <n v="2024"/>
    <n v="138"/>
    <n v="19044"/>
    <n v="9.8545073703144102"/>
    <x v="1"/>
    <n v="8"/>
    <n v="0"/>
    <n v="0"/>
    <n v="0"/>
    <n v="0"/>
    <n v="0"/>
    <n v="0"/>
    <n v="0"/>
    <n v="1"/>
    <n v="0"/>
    <n v="0"/>
    <n v="0"/>
    <n v="0"/>
    <n v="0"/>
    <n v="0"/>
    <n v="0"/>
    <n v="1"/>
    <n v="0"/>
    <n v="2933.7097308892498"/>
    <n v="609.1454791648664"/>
    <n v="315.0332011872199"/>
    <n v="234.51482339666856"/>
    <n v="11.70375227297329"/>
    <n v="8.0786623256202468"/>
    <n v="6.5134638595316865"/>
    <n v="5.8872469476997864"/>
    <n v="5.6493905494113834"/>
    <n v="1"/>
    <n v="1"/>
  </r>
  <r>
    <x v="1"/>
    <x v="138"/>
    <n v="3021.1457995880528"/>
    <n v="623.10738582624492"/>
    <n v="318.18450173815256"/>
    <n v="217.78507570719913"/>
    <n v="120849.02824575739"/>
    <n v="4180.2227628596493"/>
    <n v="2024"/>
    <n v="139"/>
    <n v="19321"/>
    <n v="9.868947866261383"/>
    <x v="1"/>
    <n v="8"/>
    <n v="0"/>
    <n v="0"/>
    <n v="0"/>
    <n v="0"/>
    <n v="0"/>
    <n v="0"/>
    <n v="0"/>
    <n v="1"/>
    <n v="0"/>
    <n v="0"/>
    <n v="0"/>
    <n v="0"/>
    <n v="0"/>
    <n v="0"/>
    <n v="0"/>
    <n v="1"/>
    <n v="0"/>
    <n v="3021.1457995880528"/>
    <n v="623.10738582624492"/>
    <n v="318.18450173815256"/>
    <n v="217.78507570719913"/>
    <n v="11.702297345104325"/>
    <n v="8.1054139502513181"/>
    <n v="6.5339624735052304"/>
    <n v="5.8959525573875"/>
    <n v="5.5887026918661951"/>
    <n v="1"/>
    <n v="1"/>
  </r>
  <r>
    <x v="1"/>
    <x v="139"/>
    <n v="3092.0265375568711"/>
    <n v="633.27368561937237"/>
    <n v="321.36644360944024"/>
    <n v="195.55675395977545"/>
    <n v="117345.91765744967"/>
    <n v="4242.2234207454585"/>
    <n v="2024"/>
    <n v="140"/>
    <n v="19600"/>
    <n v="9.8832848452186077"/>
    <x v="1"/>
    <n v="8"/>
    <n v="0"/>
    <n v="0"/>
    <n v="0"/>
    <n v="0"/>
    <n v="0"/>
    <n v="0"/>
    <n v="0"/>
    <n v="1"/>
    <n v="0"/>
    <n v="0"/>
    <n v="0"/>
    <n v="0"/>
    <n v="0"/>
    <n v="0"/>
    <n v="0"/>
    <n v="1"/>
    <n v="0"/>
    <n v="3092.0265375568711"/>
    <n v="633.27368561937237"/>
    <n v="321.36644360944024"/>
    <n v="195.55675395977545"/>
    <n v="11.672881412923314"/>
    <n v="8.1265871195837267"/>
    <n v="6.5486284336434633"/>
    <n v="5.9046665859473455"/>
    <n v="5.5019118237188493"/>
    <n v="1"/>
    <n v="1"/>
  </r>
  <r>
    <x v="1"/>
    <x v="140"/>
    <n v="3151.4152989134955"/>
    <n v="641.57403544299859"/>
    <n v="324.58011773092517"/>
    <n v="216.5986333757605"/>
    <n v="118114.16159547966"/>
    <n v="4334.1680854631795"/>
    <n v="2024"/>
    <n v="141"/>
    <n v="19881"/>
    <n v="9.8975197807563369"/>
    <x v="1"/>
    <n v="9"/>
    <n v="0"/>
    <n v="0"/>
    <n v="0"/>
    <n v="0"/>
    <n v="0"/>
    <n v="0"/>
    <n v="0"/>
    <n v="0"/>
    <n v="1"/>
    <n v="0"/>
    <n v="0"/>
    <n v="0"/>
    <n v="0"/>
    <n v="0"/>
    <n v="0"/>
    <n v="1"/>
    <n v="0"/>
    <n v="3151.4152989134955"/>
    <n v="641.57403544299859"/>
    <n v="324.58011773092517"/>
    <n v="216.5986333757605"/>
    <n v="11.679406906897356"/>
    <n v="8.1439886780399515"/>
    <n v="6.5604450931558302"/>
    <n v="5.9133911118365932"/>
    <n v="5.5842556707253657"/>
    <n v="1"/>
    <n v="1"/>
  </r>
  <r>
    <x v="1"/>
    <x v="141"/>
    <n v="3202.8573990893701"/>
    <n v="648.97358228114479"/>
    <n v="327.82591987677347"/>
    <n v="213.02842277197024"/>
    <n v="118191.10639615441"/>
    <n v="4392.6853240192586"/>
    <n v="2024"/>
    <n v="142"/>
    <n v="20164"/>
    <n v="9.9116541152025217"/>
    <x v="1"/>
    <n v="9"/>
    <n v="0"/>
    <n v="0"/>
    <n v="0"/>
    <n v="0"/>
    <n v="0"/>
    <n v="0"/>
    <n v="0"/>
    <n v="0"/>
    <n v="1"/>
    <n v="0"/>
    <n v="0"/>
    <n v="0"/>
    <n v="0"/>
    <n v="0"/>
    <n v="0"/>
    <n v="1"/>
    <n v="0"/>
    <n v="3202.8573990893701"/>
    <n v="648.97358228114479"/>
    <n v="327.82591987677347"/>
    <n v="213.02842277197024"/>
    <n v="11.680058139128004"/>
    <n v="8.1588208448876252"/>
    <n v="6.5708628894494998"/>
    <n v="5.9221262688911969"/>
    <n v="5.570753265952435"/>
    <n v="1"/>
    <n v="1"/>
  </r>
  <r>
    <x v="1"/>
    <x v="142"/>
    <n v="3248.8355361109816"/>
    <n v="655.95522134581438"/>
    <n v="331.10417917239516"/>
    <n v="237.87728425524719"/>
    <n v="118985.62464757508"/>
    <n v="4473.7722208844389"/>
    <n v="2024"/>
    <n v="143"/>
    <n v="20449"/>
    <n v="9.9256892605198139"/>
    <x v="1"/>
    <n v="9"/>
    <n v="0"/>
    <n v="0"/>
    <n v="0"/>
    <n v="0"/>
    <n v="0"/>
    <n v="0"/>
    <n v="0"/>
    <n v="0"/>
    <n v="1"/>
    <n v="0"/>
    <n v="0"/>
    <n v="0"/>
    <n v="0"/>
    <n v="0"/>
    <n v="0"/>
    <n v="1"/>
    <n v="0"/>
    <n v="3248.8355361109816"/>
    <n v="655.95522134581438"/>
    <n v="331.10417917239516"/>
    <n v="237.87728425524719"/>
    <n v="11.686757963515722"/>
    <n v="8.1718939459329967"/>
    <n v="6.5805937925190143"/>
    <n v="5.9308719985064258"/>
    <n v="5.6611557897022537"/>
    <n v="1"/>
    <n v="1"/>
  </r>
  <r>
    <x v="1"/>
    <x v="143"/>
    <n v="3291.0885855935931"/>
    <n v="662.76072518020158"/>
    <n v="334.41522097380448"/>
    <n v="247.98896453818111"/>
    <n v="119383.20845249433"/>
    <n v="4536.2534962857799"/>
    <n v="2024"/>
    <n v="144"/>
    <n v="20736"/>
    <n v="9.9396265991520014"/>
    <x v="1"/>
    <n v="9"/>
    <n v="0"/>
    <n v="0"/>
    <n v="0"/>
    <n v="0"/>
    <n v="0"/>
    <n v="0"/>
    <n v="0"/>
    <n v="0"/>
    <n v="1"/>
    <n v="0"/>
    <n v="0"/>
    <n v="0"/>
    <n v="0"/>
    <n v="0"/>
    <n v="0"/>
    <n v="1"/>
    <n v="0"/>
    <n v="3291.0885855935931"/>
    <n v="662.76072518020158"/>
    <n v="334.41522097380448"/>
    <n v="247.98896453818111"/>
    <n v="11.690093837324751"/>
    <n v="8.1837590238468731"/>
    <n v="6.5899889266887834"/>
    <n v="5.9396282233393292"/>
    <n v="5.6957247587842881"/>
    <n v="1"/>
    <n v="1"/>
  </r>
  <r>
    <x v="1"/>
    <x v="144"/>
    <n v="3330.8347573345809"/>
    <n v="669.51130824246809"/>
    <n v="337.75937318451105"/>
    <n v="237.10596016763097"/>
    <n v="111585.37459643945"/>
    <n v="4575.2113989291911"/>
    <n v="2024"/>
    <n v="145"/>
    <n v="21025"/>
    <n v="9.9534674848411484"/>
    <x v="1"/>
    <n v="10"/>
    <n v="0"/>
    <n v="0"/>
    <n v="0"/>
    <n v="0"/>
    <n v="0"/>
    <n v="0"/>
    <n v="0"/>
    <n v="0"/>
    <n v="0"/>
    <n v="1"/>
    <n v="0"/>
    <n v="0"/>
    <n v="0"/>
    <n v="0"/>
    <n v="0"/>
    <n v="1"/>
    <n v="0"/>
    <n v="3330.8347573345809"/>
    <n v="669.51130824246809"/>
    <n v="337.75937318451105"/>
    <n v="237.10596016763097"/>
    <n v="11.622545268338053"/>
    <n v="8.194793092929455"/>
    <n v="6.5992218454289056"/>
    <n v="5.9483948645303286"/>
    <n v="5.6584691375432312"/>
    <n v="1"/>
    <n v="1"/>
  </r>
  <r>
    <x v="1"/>
    <x v="145"/>
    <n v="3368.9278050274625"/>
    <n v="676.26790923012504"/>
    <n v="341.13696691645305"/>
    <n v="214.59627990954993"/>
    <n v="111170.82245131809"/>
    <n v="4600.9289610835904"/>
    <n v="2024"/>
    <n v="146"/>
    <n v="21316"/>
    <n v="9.9672132434166727"/>
    <x v="1"/>
    <n v="10"/>
    <n v="0"/>
    <n v="0"/>
    <n v="0"/>
    <n v="0"/>
    <n v="0"/>
    <n v="0"/>
    <n v="0"/>
    <n v="0"/>
    <n v="0"/>
    <n v="1"/>
    <n v="0"/>
    <n v="0"/>
    <n v="0"/>
    <n v="0"/>
    <n v="0"/>
    <n v="1"/>
    <n v="0"/>
    <n v="3368.9278050274625"/>
    <n v="676.26790923012504"/>
    <n v="341.13696691645305"/>
    <n v="214.59627990954993"/>
    <n v="11.618823238341143"/>
    <n v="8.2052551842114028"/>
    <n v="6.6083784149897573"/>
    <n v="5.9571718434123113"/>
    <n v="5.5767053077654776"/>
    <n v="1"/>
    <n v="1"/>
  </r>
  <r>
    <x v="1"/>
    <x v="146"/>
    <n v="3405.9663731614128"/>
    <n v="683.06133227504245"/>
    <n v="344.54833658562728"/>
    <n v="252.3385727965875"/>
    <n v="112250.12897277816"/>
    <n v="4685.9146148186701"/>
    <n v="2024"/>
    <n v="147"/>
    <n v="21609"/>
    <n v="9.980865173557472"/>
    <x v="1"/>
    <n v="10"/>
    <n v="0"/>
    <n v="0"/>
    <n v="0"/>
    <n v="0"/>
    <n v="0"/>
    <n v="0"/>
    <n v="0"/>
    <n v="0"/>
    <n v="0"/>
    <n v="1"/>
    <n v="0"/>
    <n v="0"/>
    <n v="0"/>
    <n v="0"/>
    <n v="0"/>
    <n v="1"/>
    <n v="0"/>
    <n v="3405.9663731614128"/>
    <n v="683.06133227504245"/>
    <n v="344.54833658562728"/>
    <n v="252.3385727965875"/>
    <n v="11.62848495458182"/>
    <n v="8.2153237807274344"/>
    <n v="6.617501125690211"/>
    <n v="5.9659590816818442"/>
    <n v="5.7102349671765396"/>
    <n v="1"/>
    <n v="1"/>
  </r>
  <r>
    <x v="1"/>
    <x v="147"/>
    <n v="3442.3705399515993"/>
    <n v="689.90731757410094"/>
    <n v="347.99381995148445"/>
    <n v="236.22042243892662"/>
    <n v="112026.32941324176"/>
    <n v="4716.4920999161113"/>
    <n v="2024"/>
    <n v="148"/>
    <n v="21904"/>
    <n v="9.9944245475282294"/>
    <x v="1"/>
    <n v="10"/>
    <n v="0"/>
    <n v="0"/>
    <n v="0"/>
    <n v="0"/>
    <n v="0"/>
    <n v="0"/>
    <n v="0"/>
    <n v="0"/>
    <n v="0"/>
    <n v="1"/>
    <n v="0"/>
    <n v="0"/>
    <n v="0"/>
    <n v="0"/>
    <n v="0"/>
    <n v="1"/>
    <n v="0"/>
    <n v="3442.3705399515993"/>
    <n v="689.90731757410094"/>
    <n v="347.99381995148445"/>
    <n v="236.22042243892662"/>
    <n v="11.626489206696109"/>
    <n v="8.2251221069277882"/>
    <n v="6.626610993078307"/>
    <n v="5.9747565014178825"/>
    <n v="5.655375733151021"/>
    <n v="1"/>
    <n v="1"/>
  </r>
  <r>
    <x v="1"/>
    <x v="148"/>
    <n v="3478.4353974921169"/>
    <n v="696.81407673799595"/>
    <n v="351.4737581509994"/>
    <n v="236.45401359399108"/>
    <n v="111151.98894153057"/>
    <n v="4763.1772459751046"/>
    <n v="2024"/>
    <n v="149"/>
    <n v="22201"/>
    <n v="10.007892611890918"/>
    <x v="1"/>
    <n v="11"/>
    <n v="0"/>
    <n v="0"/>
    <n v="0"/>
    <n v="0"/>
    <n v="0"/>
    <n v="0"/>
    <n v="0"/>
    <n v="0"/>
    <n v="0"/>
    <n v="0"/>
    <n v="1"/>
    <n v="0"/>
    <n v="0"/>
    <n v="0"/>
    <n v="0"/>
    <n v="1"/>
    <n v="0"/>
    <n v="3478.4353974921169"/>
    <n v="696.81407673799595"/>
    <n v="351.4737581509994"/>
    <n v="236.45401359399108"/>
    <n v="11.618653813443045"/>
    <n v="8.2347353498205837"/>
    <n v="6.6357183965332558"/>
    <n v="5.9835640250852666"/>
    <n v="5.6561926550077928"/>
    <n v="1"/>
    <n v="1"/>
  </r>
  <r>
    <x v="1"/>
    <x v="149"/>
    <n v="3514.3685579657385"/>
    <n v="703.78606049945301"/>
    <n v="354.98849573250948"/>
    <n v="249.14862377565882"/>
    <n v="111602.99057199573"/>
    <n v="4822.2917379733599"/>
    <n v="2024"/>
    <n v="150"/>
    <n v="22500"/>
    <n v="10.021270588192511"/>
    <x v="1"/>
    <n v="11"/>
    <n v="0"/>
    <n v="0"/>
    <n v="0"/>
    <n v="0"/>
    <n v="0"/>
    <n v="0"/>
    <n v="0"/>
    <n v="0"/>
    <n v="0"/>
    <n v="0"/>
    <n v="1"/>
    <n v="0"/>
    <n v="0"/>
    <n v="0"/>
    <n v="0"/>
    <n v="1"/>
    <n v="0"/>
    <n v="3514.3685579657385"/>
    <n v="703.78606049945301"/>
    <n v="354.98849573250948"/>
    <n v="249.14862377565882"/>
    <n v="11.622703125810412"/>
    <n v="8.2442224517759417"/>
    <n v="6.6448284465171579"/>
    <n v="5.9923815755366521"/>
    <n v="5.6996139898770508"/>
    <n v="1"/>
    <n v="1"/>
  </r>
  <r>
    <x v="1"/>
    <x v="150"/>
    <n v="3550.3164080944862"/>
    <n v="710.82584260148599"/>
    <n v="358.53838068983447"/>
    <n v="235.91330194845688"/>
    <n v="111443.30510353475"/>
    <n v="4855.593933334264"/>
    <n v="2024"/>
    <n v="151"/>
    <n v="22801"/>
    <n v="10.034559673629849"/>
    <x v="1"/>
    <n v="11"/>
    <n v="0"/>
    <n v="0"/>
    <n v="0"/>
    <n v="0"/>
    <n v="0"/>
    <n v="0"/>
    <n v="0"/>
    <n v="0"/>
    <n v="0"/>
    <n v="0"/>
    <n v="1"/>
    <n v="0"/>
    <n v="0"/>
    <n v="0"/>
    <n v="0"/>
    <n v="1"/>
    <n v="0"/>
    <n v="3550.3164080944862"/>
    <n v="710.82584260148599"/>
    <n v="358.53838068983447"/>
    <n v="235.91330194845688"/>
    <n v="11.621271266157601"/>
    <n v="8.2536242177559451"/>
    <n v="6.653943643241937"/>
    <n v="6.0012090760142032"/>
    <n v="5.6543006458053657"/>
    <n v="1"/>
    <n v="1"/>
  </r>
  <r>
    <x v="1"/>
    <x v="151"/>
    <n v="3586.3824873597946"/>
    <n v="717.93506177602012"/>
    <n v="362.12376449673292"/>
    <n v="266.19607641111526"/>
    <n v="112284.98214010615"/>
    <n v="4932.6373900436629"/>
    <n v="2024"/>
    <n v="152"/>
    <n v="23104"/>
    <n v="10.047761041692553"/>
    <x v="1"/>
    <n v="11"/>
    <n v="0"/>
    <n v="0"/>
    <n v="0"/>
    <n v="0"/>
    <n v="0"/>
    <n v="0"/>
    <n v="0"/>
    <n v="0"/>
    <n v="0"/>
    <n v="0"/>
    <n v="1"/>
    <n v="0"/>
    <n v="0"/>
    <n v="0"/>
    <n v="0"/>
    <n v="1"/>
    <n v="0"/>
    <n v="3586.3824873597946"/>
    <n v="717.93506177602012"/>
    <n v="362.12376449673292"/>
    <n v="266.19607641111526"/>
    <n v="11.628795401954038"/>
    <n v="8.2629689040474865"/>
    <n v="6.6630651938341634"/>
    <n v="6.0100464501511981"/>
    <n v="5.7551075502802833"/>
    <n v="1"/>
    <n v="1"/>
  </r>
  <r>
    <x v="1"/>
    <x v="152"/>
    <n v="3622.6403528624469"/>
    <n v="725.11489276803991"/>
    <n v="365.74500214170018"/>
    <n v="253.39042236968191"/>
    <n v="112140.83722857571"/>
    <n v="4966.8906701418682"/>
    <n v="2024"/>
    <n v="153"/>
    <n v="23409"/>
    <n v="10.060875842784871"/>
    <x v="1"/>
    <n v="11"/>
    <n v="0"/>
    <n v="0"/>
    <n v="0"/>
    <n v="0"/>
    <n v="0"/>
    <n v="0"/>
    <n v="0"/>
    <n v="0"/>
    <n v="0"/>
    <n v="0"/>
    <n v="1"/>
    <n v="0"/>
    <n v="0"/>
    <n v="0"/>
    <n v="0"/>
    <n v="1"/>
    <n v="0"/>
    <n v="3622.6403528624469"/>
    <n v="725.11489276803991"/>
    <n v="365.74500214170018"/>
    <n v="253.39042236968191"/>
    <n v="11.627510835572531"/>
    <n v="8.2722760781877298"/>
    <n v="6.6721936649338822"/>
    <n v="6.0188936219735485"/>
    <n v="5.7137125280173704"/>
    <n v="1"/>
    <n v="1"/>
  </r>
  <r>
    <x v="1"/>
    <x v="153"/>
    <n v="3659.1425848314093"/>
    <n v="732.3662818828501"/>
    <n v="369.40245216311718"/>
    <n v="273.19254554901437"/>
    <n v="112722.31878087028"/>
    <n v="5034.1038644263908"/>
    <n v="2024"/>
    <n v="154"/>
    <n v="23716"/>
    <n v="10.073905204827259"/>
    <x v="1"/>
    <n v="12"/>
    <n v="0"/>
    <n v="0"/>
    <n v="0"/>
    <n v="0"/>
    <n v="0"/>
    <n v="0"/>
    <n v="0"/>
    <n v="0"/>
    <n v="0"/>
    <n v="0"/>
    <n v="0"/>
    <n v="1"/>
    <n v="0"/>
    <n v="0"/>
    <n v="0"/>
    <n v="1"/>
    <n v="0"/>
    <n v="3659.1425848314093"/>
    <n v="732.3662818828501"/>
    <n v="369.40245216311718"/>
    <n v="273.19254554901437"/>
    <n v="11.632682717518451"/>
    <n v="8.2815592883858571"/>
    <n v="6.6813293060390464"/>
    <n v="6.0277505159012472"/>
    <n v="5.7770204801891873"/>
    <n v="0"/>
    <n v="2"/>
  </r>
  <r>
    <x v="1"/>
    <x v="154"/>
    <n v="3695.9270905879594"/>
    <n v="739.69006479524342"/>
    <n v="373.09647668474832"/>
    <n v="243.87587105103756"/>
    <n v="112225.63603422833"/>
    <n v="5052.5895031189884"/>
    <n v="2024"/>
    <n v="155"/>
    <n v="24025"/>
    <n v="10.086850233838494"/>
    <x v="1"/>
    <n v="12"/>
    <n v="0"/>
    <n v="0"/>
    <n v="0"/>
    <n v="0"/>
    <n v="0"/>
    <n v="0"/>
    <n v="0"/>
    <n v="0"/>
    <n v="0"/>
    <n v="0"/>
    <n v="0"/>
    <n v="1"/>
    <n v="0"/>
    <n v="0"/>
    <n v="0"/>
    <n v="1"/>
    <n v="0"/>
    <n v="3695.9270905879594"/>
    <n v="739.69006479524342"/>
    <n v="373.09647668474832"/>
    <n v="243.87587105103756"/>
    <n v="11.628266731125526"/>
    <n v="8.2908279113125953"/>
    <n v="6.6904722097152112"/>
    <n v="6.0366170567497344"/>
    <n v="5.6818071245625346"/>
    <n v="0"/>
    <n v="2"/>
  </r>
  <r>
    <x v="1"/>
    <x v="155"/>
    <n v="3733.021517429605"/>
    <n v="747.08702548997837"/>
    <n v="376.82744145159586"/>
    <n v="247.0740705092947"/>
    <n v="112451.67986061455"/>
    <n v="5104.0100548804739"/>
    <n v="2024"/>
    <n v="156"/>
    <n v="24336"/>
    <n v="10.099712014499074"/>
    <x v="1"/>
    <n v="12"/>
    <n v="0"/>
    <n v="0"/>
    <n v="0"/>
    <n v="0"/>
    <n v="0"/>
    <n v="0"/>
    <n v="0"/>
    <n v="0"/>
    <n v="0"/>
    <n v="0"/>
    <n v="0"/>
    <n v="1"/>
    <n v="0"/>
    <n v="0"/>
    <n v="0"/>
    <n v="1"/>
    <n v="0"/>
    <n v="3733.021517429605"/>
    <n v="747.08702548997837"/>
    <n v="376.82744145159586"/>
    <n v="247.0740705092947"/>
    <n v="11.630278896009669"/>
    <n v="8.300088431960539"/>
    <n v="6.69962239097568"/>
    <n v="6.0454931697311931"/>
    <n v="5.6926457041385863"/>
    <n v="0"/>
    <n v="2"/>
  </r>
  <r>
    <x v="1"/>
    <x v="156"/>
    <n v="3770.4463417589373"/>
    <n v="754.55792576826934"/>
    <n v="380.59571586611179"/>
    <n v="273.0980622681065"/>
    <n v="113175.2457278269"/>
    <n v="5178.6980456614256"/>
    <n v="2024"/>
    <n v="157"/>
    <n v="24649"/>
    <n v="10.112491610696615"/>
    <x v="1"/>
    <n v="12"/>
    <n v="0"/>
    <n v="0"/>
    <n v="0"/>
    <n v="0"/>
    <n v="0"/>
    <n v="0"/>
    <n v="0"/>
    <n v="0"/>
    <n v="0"/>
    <n v="0"/>
    <n v="0"/>
    <n v="1"/>
    <n v="0"/>
    <n v="0"/>
    <n v="0"/>
    <n v="1"/>
    <n v="0"/>
    <n v="3770.4463417589373"/>
    <n v="754.55792576826934"/>
    <n v="380.59571586611179"/>
    <n v="273.0980622681065"/>
    <n v="11.636692743521833"/>
    <n v="8.3093453305191076"/>
    <n v="6.7087798266121927"/>
    <n v="6.05437878045577"/>
    <n v="5.776727734562022"/>
    <n v="0"/>
    <n v="2"/>
  </r>
  <r>
    <x v="2"/>
    <x v="0"/>
    <n v="1822.5"/>
    <n v="360"/>
    <n v="180"/>
    <n v="97.882806413278786"/>
    <n v="95794.566185296833"/>
    <n v="2460.3828064132786"/>
    <n v="2022"/>
    <n v="1"/>
    <n v="1"/>
    <n v="0"/>
    <x v="0"/>
    <n v="1"/>
    <n v="1"/>
    <n v="0"/>
    <n v="0"/>
    <n v="0"/>
    <n v="0"/>
    <n v="0"/>
    <n v="0"/>
    <n v="0"/>
    <n v="0"/>
    <n v="0"/>
    <n v="0"/>
    <n v="0"/>
    <n v="0"/>
    <n v="0"/>
    <n v="0"/>
    <n v="0"/>
    <n v="1"/>
    <n v="1822.5"/>
    <n v="360"/>
    <n v="180"/>
    <n v="97.882806413278786"/>
    <n v="11.46996124194629"/>
    <n v="7.6561984297734327"/>
    <n v="6.0521176057416781"/>
    <n v="5.4177811395453661"/>
    <n v="4.9937348834677007"/>
    <n v="0"/>
    <n v="1"/>
  </r>
  <r>
    <x v="2"/>
    <x v="1"/>
    <n v="1849.8374999999999"/>
    <n v="369"/>
    <n v="188.1"/>
    <n v="121.11893102861893"/>
    <n v="97466.370933855665"/>
    <n v="2528.0564310286186"/>
    <n v="2022"/>
    <n v="2"/>
    <n v="4"/>
    <n v="1.3862943611198906"/>
    <x v="0"/>
    <n v="1"/>
    <n v="1"/>
    <n v="0"/>
    <n v="0"/>
    <n v="0"/>
    <n v="0"/>
    <n v="0"/>
    <n v="0"/>
    <n v="0"/>
    <n v="0"/>
    <n v="0"/>
    <n v="0"/>
    <n v="0"/>
    <n v="0"/>
    <n v="0"/>
    <n v="0"/>
    <n v="0"/>
    <n v="1"/>
    <n v="1849.8374999999999"/>
    <n v="369"/>
    <n v="188.1"/>
    <n v="121.11893102861893"/>
    <n v="11.48726268399068"/>
    <n v="7.6690489474382568"/>
    <n v="6.0730723812222935"/>
    <n v="5.4530899267330826"/>
    <n v="5.1400386384483481"/>
    <n v="0"/>
    <n v="1"/>
  </r>
  <r>
    <x v="2"/>
    <x v="2"/>
    <n v="1897.6781250000001"/>
    <n v="382.95"/>
    <n v="197.41499999999999"/>
    <n v="139.89571721756377"/>
    <n v="98848.329185691313"/>
    <n v="2617.9388422175639"/>
    <n v="2022"/>
    <n v="3"/>
    <n v="9"/>
    <n v="2.1972245773362196"/>
    <x v="0"/>
    <n v="1"/>
    <n v="1"/>
    <n v="0"/>
    <n v="0"/>
    <n v="0"/>
    <n v="0"/>
    <n v="0"/>
    <n v="0"/>
    <n v="0"/>
    <n v="0"/>
    <n v="0"/>
    <n v="0"/>
    <n v="0"/>
    <n v="0"/>
    <n v="0"/>
    <n v="0"/>
    <n v="0"/>
    <n v="1"/>
    <n v="1897.6781250000001"/>
    <n v="382.95"/>
    <n v="197.41499999999999"/>
    <n v="139.89571721756377"/>
    <n v="11.501341925933822"/>
    <n v="7.6911474949752243"/>
    <n v="6.1047085989657663"/>
    <n v="5.4922112214224503"/>
    <n v="5.2443845434047853"/>
    <n v="0"/>
    <n v="1"/>
  </r>
  <r>
    <x v="2"/>
    <x v="3"/>
    <n v="1961.3061562499997"/>
    <n v="399.84749999999997"/>
    <n v="207.27675000000002"/>
    <n v="146.87384776510345"/>
    <n v="99729.252858377615"/>
    <n v="2715.3042540151032"/>
    <n v="2022"/>
    <n v="4"/>
    <n v="16"/>
    <n v="2.7725887222397811"/>
    <x v="0"/>
    <n v="1"/>
    <n v="1"/>
    <n v="0"/>
    <n v="0"/>
    <n v="0"/>
    <n v="0"/>
    <n v="0"/>
    <n v="0"/>
    <n v="0"/>
    <n v="0"/>
    <n v="0"/>
    <n v="0"/>
    <n v="0"/>
    <n v="0"/>
    <n v="0"/>
    <n v="0"/>
    <n v="0"/>
    <n v="1"/>
    <n v="1961.3061562499997"/>
    <n v="399.84749999999997"/>
    <n v="207.27675000000002"/>
    <n v="146.87384776510345"/>
    <n v="11.51021432172419"/>
    <n v="7.7198017107987242"/>
    <n v="6.1417353940061838"/>
    <n v="5.5320258474489705"/>
    <n v="5.2805468082264406"/>
    <n v="0"/>
    <n v="1"/>
  </r>
  <r>
    <x v="2"/>
    <x v="4"/>
    <n v="2037.4923515624996"/>
    <n v="418.71487500000001"/>
    <n v="217.63968750000004"/>
    <n v="148.35572715085971"/>
    <n v="100413.1932334156"/>
    <n v="2822.2026412133596"/>
    <n v="2022"/>
    <n v="5"/>
    <n v="25"/>
    <n v="3.2188758248682006"/>
    <x v="0"/>
    <n v="1"/>
    <n v="1"/>
    <n v="0"/>
    <n v="0"/>
    <n v="0"/>
    <n v="0"/>
    <n v="0"/>
    <n v="0"/>
    <n v="0"/>
    <n v="0"/>
    <n v="0"/>
    <n v="0"/>
    <n v="0"/>
    <n v="0"/>
    <n v="0"/>
    <n v="0"/>
    <n v="0"/>
    <n v="1"/>
    <n v="2037.4923515624996"/>
    <n v="418.71487500000001"/>
    <n v="217.63968750000004"/>
    <n v="148.35572715085971"/>
    <n v="11.517048884313988"/>
    <n v="7.7530650569914918"/>
    <n v="6.1815206169962389"/>
    <n v="5.5722231224853056"/>
    <n v="5.2880607506495378"/>
    <n v="0"/>
    <n v="1"/>
  </r>
  <r>
    <x v="2"/>
    <x v="5"/>
    <n v="2124.0515903906244"/>
    <n v="439.08811875000004"/>
    <n v="228.52158187500001"/>
    <n v="150.14246973135059"/>
    <n v="100768.56507998389"/>
    <n v="2941.8037607469746"/>
    <n v="2022"/>
    <n v="6"/>
    <n v="36"/>
    <n v="3.5835189384561099"/>
    <x v="0"/>
    <n v="2"/>
    <n v="0"/>
    <n v="1"/>
    <n v="0"/>
    <n v="0"/>
    <n v="0"/>
    <n v="0"/>
    <n v="0"/>
    <n v="0"/>
    <n v="0"/>
    <n v="0"/>
    <n v="0"/>
    <n v="0"/>
    <n v="0"/>
    <n v="0"/>
    <n v="0"/>
    <n v="0"/>
    <n v="1"/>
    <n v="2124.0515903906244"/>
    <n v="439.08811875000004"/>
    <n v="228.52158187500001"/>
    <n v="150.14246973135059"/>
    <n v="11.520581731617481"/>
    <n v="7.7895615257668211"/>
    <n v="6.2227750668992083"/>
    <n v="5.612763316333294"/>
    <n v="5.2970460755193578"/>
    <n v="0"/>
    <n v="1"/>
  </r>
  <r>
    <x v="2"/>
    <x v="6"/>
    <n v="2219.5334047851557"/>
    <n v="460.76127468750002"/>
    <n v="239.94765196875002"/>
    <n v="171.47500707195525"/>
    <n v="102175.66123534497"/>
    <n v="3091.717338513361"/>
    <n v="2022"/>
    <n v="7"/>
    <n v="49"/>
    <n v="3.8918202981106265"/>
    <x v="0"/>
    <n v="2"/>
    <n v="0"/>
    <n v="1"/>
    <n v="0"/>
    <n v="0"/>
    <n v="0"/>
    <n v="0"/>
    <n v="0"/>
    <n v="0"/>
    <n v="0"/>
    <n v="0"/>
    <n v="0"/>
    <n v="0"/>
    <n v="0"/>
    <n v="0"/>
    <n v="0"/>
    <n v="0"/>
    <n v="1"/>
    <n v="2219.5334047851557"/>
    <n v="460.76127468750002"/>
    <n v="239.94765196875002"/>
    <n v="171.47500707195525"/>
    <n v="11.53444878000777"/>
    <n v="7.8283328634941816"/>
    <n v="6.2648702463235724"/>
    <n v="5.6536328623214596"/>
    <n v="5.3985175737670872"/>
    <n v="0"/>
    <n v="1"/>
  </r>
  <r>
    <x v="2"/>
    <x v="7"/>
    <n v="2323.0055394369133"/>
    <n v="483.65871342187506"/>
    <n v="251.94503366718754"/>
    <n v="163.84135926969452"/>
    <n v="102568.79806195211"/>
    <n v="3222.4506457956704"/>
    <n v="2022"/>
    <n v="8"/>
    <n v="64"/>
    <n v="4.1588830833596715"/>
    <x v="0"/>
    <n v="2"/>
    <n v="0"/>
    <n v="1"/>
    <n v="0"/>
    <n v="0"/>
    <n v="0"/>
    <n v="0"/>
    <n v="0"/>
    <n v="0"/>
    <n v="0"/>
    <n v="0"/>
    <n v="0"/>
    <n v="0"/>
    <n v="0"/>
    <n v="0"/>
    <n v="0"/>
    <n v="0"/>
    <n v="1"/>
    <n v="2323.0055394369133"/>
    <n v="483.65871342187506"/>
    <n v="251.94503366718754"/>
    <n v="163.84135926969452"/>
    <n v="11.538289053010629"/>
    <n v="7.8687180961238452"/>
    <n v="6.3074986245716183"/>
    <n v="5.6948208306286157"/>
    <n v="5.3633782178828895"/>
    <n v="0"/>
    <n v="1"/>
  </r>
  <r>
    <x v="2"/>
    <x v="8"/>
    <n v="2433.9026414975096"/>
    <n v="507.77133659296885"/>
    <n v="264.54228526054698"/>
    <n v="173.56463145447779"/>
    <n v="103554.35341251609"/>
    <n v="3379.7808948055035"/>
    <n v="2022"/>
    <n v="9"/>
    <n v="81"/>
    <n v="4.3944491546724391"/>
    <x v="0"/>
    <n v="2"/>
    <n v="0"/>
    <n v="1"/>
    <n v="0"/>
    <n v="0"/>
    <n v="0"/>
    <n v="0"/>
    <n v="0"/>
    <n v="0"/>
    <n v="0"/>
    <n v="0"/>
    <n v="0"/>
    <n v="0"/>
    <n v="0"/>
    <n v="0"/>
    <n v="0"/>
    <n v="0"/>
    <n v="1"/>
    <n v="2433.9026414975096"/>
    <n v="507.77133659296885"/>
    <n v="264.54228526054698"/>
    <n v="173.56463145447779"/>
    <n v="11.547851907586708"/>
    <n v="7.9102638430071854"/>
    <n v="6.3505076739080488"/>
    <n v="5.7363166813901056"/>
    <n v="5.4079251426138208"/>
    <n v="0"/>
    <n v="1"/>
  </r>
  <r>
    <x v="2"/>
    <x v="9"/>
    <n v="2551.9205511345099"/>
    <n v="533.12474717261728"/>
    <n v="277.76939951457427"/>
    <n v="187.29485386893924"/>
    <n v="104647.39768533532"/>
    <n v="3550.1095516906407"/>
    <n v="2022"/>
    <n v="10"/>
    <n v="100"/>
    <n v="4.6051701859880918"/>
    <x v="0"/>
    <n v="3"/>
    <n v="0"/>
    <n v="0"/>
    <n v="1"/>
    <n v="0"/>
    <n v="0"/>
    <n v="0"/>
    <n v="0"/>
    <n v="0"/>
    <n v="0"/>
    <n v="0"/>
    <n v="0"/>
    <n v="0"/>
    <n v="0"/>
    <n v="0"/>
    <n v="0"/>
    <n v="0"/>
    <n v="1"/>
    <n v="2551.9205511345099"/>
    <n v="533.12474717261728"/>
    <n v="277.76939951457427"/>
    <n v="187.29485386893924"/>
    <n v="11.558351860726312"/>
    <n v="7.9526598810273752"/>
    <n v="6.3938195454878812"/>
    <n v="5.7781100617669319"/>
    <n v="5.4676308822718944"/>
    <n v="0"/>
    <n v="1"/>
  </r>
  <r>
    <x v="2"/>
    <x v="10"/>
    <n v="2676.9425229847229"/>
    <n v="559.76340640624812"/>
    <n v="291.65786948940303"/>
    <n v="187.05114060049627"/>
    <n v="105299.40067393496"/>
    <n v="3715.4149394808701"/>
    <n v="2022"/>
    <n v="11"/>
    <n v="121"/>
    <n v="4.7957905455967413"/>
    <x v="0"/>
    <n v="3"/>
    <n v="0"/>
    <n v="0"/>
    <n v="1"/>
    <n v="0"/>
    <n v="0"/>
    <n v="0"/>
    <n v="0"/>
    <n v="0"/>
    <n v="0"/>
    <n v="0"/>
    <n v="0"/>
    <n v="0"/>
    <n v="0"/>
    <n v="0"/>
    <n v="0"/>
    <n v="0"/>
    <n v="1"/>
    <n v="2676.9425229847229"/>
    <n v="559.76340640624812"/>
    <n v="291.65786948940303"/>
    <n v="187.05114060049627"/>
    <n v="11.564563006500313"/>
    <n v="7.9956938907709976"/>
    <n v="6.4373923727648386"/>
    <n v="5.8201907980300192"/>
    <n v="5.46660158518735"/>
    <n v="0"/>
    <n v="1"/>
  </r>
  <r>
    <x v="2"/>
    <x v="11"/>
    <n v="2808.9878101394006"/>
    <n v="587.74278766406053"/>
    <n v="306.24076296378314"/>
    <n v="199.3338933498722"/>
    <n v="106322.88106222462"/>
    <n v="3902.3052541171164"/>
    <n v="2022"/>
    <n v="12"/>
    <n v="144"/>
    <n v="4.9698132995760007"/>
    <x v="0"/>
    <n v="3"/>
    <n v="0"/>
    <n v="0"/>
    <n v="1"/>
    <n v="0"/>
    <n v="0"/>
    <n v="0"/>
    <n v="0"/>
    <n v="0"/>
    <n v="0"/>
    <n v="0"/>
    <n v="0"/>
    <n v="0"/>
    <n v="0"/>
    <n v="0"/>
    <n v="0"/>
    <n v="0"/>
    <n v="1"/>
    <n v="2808.9878101394006"/>
    <n v="587.74278766406053"/>
    <n v="306.24076296378314"/>
    <n v="199.3338933498722"/>
    <n v="11.574235791046926"/>
    <n v="8.0392201437271389"/>
    <n v="6.4812016736306273"/>
    <n v="5.8625489050477064"/>
    <n v="5.5172011658370579"/>
    <n v="0"/>
    <n v="1"/>
  </r>
  <r>
    <x v="2"/>
    <x v="12"/>
    <n v="2948.1759133501796"/>
    <n v="617.12553251601366"/>
    <n v="321.55280111196333"/>
    <n v="231.02082758321623"/>
    <n v="107826.22814779432"/>
    <n v="4117.8750745613725"/>
    <n v="2022"/>
    <n v="13"/>
    <n v="169"/>
    <n v="5.1298987149230735"/>
    <x v="0"/>
    <n v="3"/>
    <n v="0"/>
    <n v="0"/>
    <n v="1"/>
    <n v="0"/>
    <n v="0"/>
    <n v="0"/>
    <n v="0"/>
    <n v="0"/>
    <n v="0"/>
    <n v="0"/>
    <n v="0"/>
    <n v="0"/>
    <n v="0"/>
    <n v="0"/>
    <n v="0"/>
    <n v="0"/>
    <n v="1"/>
    <n v="2948.1759133501796"/>
    <n v="617.12553251601366"/>
    <n v="321.55280111196333"/>
    <n v="231.02082758321623"/>
    <n v="11.588276211646347"/>
    <n v="8.0831380487796913"/>
    <n v="6.5252314239025564"/>
    <n v="5.9051745961659163"/>
    <n v="5.637016625783037"/>
    <n v="0"/>
    <n v="1"/>
  </r>
  <r>
    <x v="2"/>
    <x v="13"/>
    <n v="3055.4264300602513"/>
    <n v="635.04944632883007"/>
    <n v="325.99329217493721"/>
    <n v="215.15915615411294"/>
    <n v="107730.90765687148"/>
    <n v="4231.6283247181318"/>
    <n v="2022"/>
    <n v="14"/>
    <n v="196"/>
    <n v="5.2781146592305168"/>
    <x v="0"/>
    <n v="4"/>
    <n v="0"/>
    <n v="0"/>
    <n v="0"/>
    <n v="1"/>
    <n v="0"/>
    <n v="0"/>
    <n v="0"/>
    <n v="0"/>
    <n v="0"/>
    <n v="0"/>
    <n v="0"/>
    <n v="0"/>
    <n v="0"/>
    <n v="0"/>
    <n v="0"/>
    <n v="0"/>
    <n v="1"/>
    <n v="3055.4264300602513"/>
    <n v="635.04944632883007"/>
    <n v="325.99329217493721"/>
    <n v="215.15915615411294"/>
    <n v="11.587391801146271"/>
    <n v="8.1157100929075519"/>
    <n v="6.5511682342487374"/>
    <n v="5.9172036526371707"/>
    <n v="5.5788335367659903"/>
    <n v="0"/>
    <n v="1"/>
  </r>
  <r>
    <x v="2"/>
    <x v="14"/>
    <n v="3140.4188246644521"/>
    <n v="647.27627003594648"/>
    <n v="329.37572140187206"/>
    <n v="232.77869635078179"/>
    <n v="108410.96596687176"/>
    <n v="4349.8495124530527"/>
    <n v="2022"/>
    <n v="15"/>
    <n v="225"/>
    <n v="5.4161004022044201"/>
    <x v="0"/>
    <n v="4"/>
    <n v="0"/>
    <n v="0"/>
    <n v="0"/>
    <n v="1"/>
    <n v="0"/>
    <n v="0"/>
    <n v="0"/>
    <n v="0"/>
    <n v="0"/>
    <n v="0"/>
    <n v="0"/>
    <n v="0"/>
    <n v="0"/>
    <n v="0"/>
    <n v="0"/>
    <n v="0"/>
    <n v="1"/>
    <n v="3140.4188246644521"/>
    <n v="647.27627003594648"/>
    <n v="329.37572140187206"/>
    <n v="232.77869635078179"/>
    <n v="11.593684524927159"/>
    <n v="8.1407893508432831"/>
    <n v="6.5684828236025128"/>
    <n v="5.9262703584820704"/>
    <n v="5.6432612244501525"/>
    <n v="0"/>
    <n v="1"/>
  </r>
  <r>
    <x v="2"/>
    <x v="15"/>
    <n v="2451.2023089797412"/>
    <n v="406.90040060303494"/>
    <n v="107.87361116674271"/>
    <n v="255.66692844398574"/>
    <n v="98895.077074388129"/>
    <n v="3221.6432491935047"/>
    <n v="2022"/>
    <n v="16"/>
    <n v="256"/>
    <n v="5.5451774444795623"/>
    <x v="0"/>
    <n v="4"/>
    <n v="0"/>
    <n v="0"/>
    <n v="0"/>
    <n v="1"/>
    <n v="0"/>
    <n v="0"/>
    <n v="0"/>
    <n v="0"/>
    <n v="0"/>
    <n v="0"/>
    <n v="0"/>
    <n v="0"/>
    <n v="0"/>
    <n v="0"/>
    <n v="0"/>
    <n v="0"/>
    <n v="1"/>
    <n v="2451.2023089797412"/>
    <n v="406.90040060303494"/>
    <n v="107.87361116674271"/>
    <n v="255.66692844398574"/>
    <n v="11.501814739570969"/>
    <n v="7.9165920247922141"/>
    <n v="6.1567935582725406"/>
    <n v="5.0320842454918937"/>
    <n v="5.7211978169299265"/>
    <n v="0"/>
    <n v="1"/>
  </r>
  <r>
    <x v="2"/>
    <x v="16"/>
    <n v="1971.2798393175899"/>
    <n v="287.54508854242977"/>
    <n v="86.472760533495347"/>
    <n v="281.19465753419695"/>
    <n v="96058.039053771485"/>
    <n v="2626.4923459277115"/>
    <n v="2022"/>
    <n v="17"/>
    <n v="289"/>
    <n v="5.6664266881124323"/>
    <x v="0"/>
    <n v="4"/>
    <n v="0"/>
    <n v="0"/>
    <n v="0"/>
    <n v="1"/>
    <n v="0"/>
    <n v="0"/>
    <n v="0"/>
    <n v="0"/>
    <n v="0"/>
    <n v="0"/>
    <n v="0"/>
    <n v="0"/>
    <n v="0"/>
    <n v="0"/>
    <n v="0"/>
    <n v="0"/>
    <n v="1"/>
    <n v="1971.2798393175899"/>
    <n v="287.54508854242977"/>
    <n v="86.472760533495347"/>
    <n v="281.19465753419695"/>
    <n v="11.472707861245841"/>
    <n v="7.7242197398080741"/>
    <n v="5.8652128058703639"/>
    <n v="4.8816743508442864"/>
    <n v="5.8015081927179306"/>
    <n v="0"/>
    <n v="1"/>
  </r>
  <r>
    <x v="2"/>
    <x v="17"/>
    <n v="1637.8884927844015"/>
    <n v="228.70838139453633"/>
    <n v="85.089529464338838"/>
    <n v="309.31022691219789"/>
    <n v="95174.092912676861"/>
    <n v="2260.9966305554744"/>
    <n v="2022"/>
    <n v="18"/>
    <n v="324"/>
    <n v="5.780743515792329"/>
    <x v="0"/>
    <n v="4"/>
    <n v="0"/>
    <n v="0"/>
    <n v="0"/>
    <n v="1"/>
    <n v="0"/>
    <n v="0"/>
    <n v="0"/>
    <n v="0"/>
    <n v="0"/>
    <n v="0"/>
    <n v="0"/>
    <n v="0"/>
    <n v="0"/>
    <n v="0"/>
    <n v="0"/>
    <n v="0"/>
    <n v="1"/>
    <n v="1637.8884927844015"/>
    <n v="228.70838139453633"/>
    <n v="85.089529464338838"/>
    <n v="309.31022691219789"/>
    <n v="11.463463050474278"/>
    <n v="7.564806376039904"/>
    <n v="5.6826285232593641"/>
    <n v="4.8711280882355972"/>
    <n v="5.8830818596324281"/>
    <n v="0"/>
    <n v="1"/>
  </r>
  <r>
    <x v="2"/>
    <x v="18"/>
    <n v="1407.0944762637907"/>
    <n v="200.13938619182284"/>
    <n v="85.715628891533072"/>
    <n v="340.24085996587576"/>
    <n v="101310.98084774718"/>
    <n v="2033.1903513130223"/>
    <n v="2022"/>
    <n v="19"/>
    <n v="361"/>
    <n v="5.8888779583328805"/>
    <x v="0"/>
    <n v="5"/>
    <n v="0"/>
    <n v="0"/>
    <n v="0"/>
    <n v="0"/>
    <n v="1"/>
    <n v="0"/>
    <n v="0"/>
    <n v="0"/>
    <n v="0"/>
    <n v="0"/>
    <n v="0"/>
    <n v="0"/>
    <n v="0"/>
    <n v="0"/>
    <n v="0"/>
    <n v="0"/>
    <n v="1"/>
    <n v="1407.0944762637907"/>
    <n v="200.13938619182284"/>
    <n v="85.715628891533072"/>
    <n v="340.24085996587576"/>
    <n v="11.525950083648741"/>
    <n v="7.4373837406069372"/>
    <n v="5.5803012551837927"/>
    <n v="4.8759154833550928"/>
    <n v="5.9657474121684526"/>
    <n v="0"/>
    <n v="1"/>
  </r>
  <r>
    <x v="2"/>
    <x v="19"/>
    <n v="1248.1443900125105"/>
    <n v="186.71274054541163"/>
    <n v="404.39295719607173"/>
    <n v="374.26490699870925"/>
    <n v="111957.26717116775"/>
    <n v="2213.5149947527029"/>
    <n v="2022"/>
    <n v="20"/>
    <n v="400"/>
    <n v="5.9914645471079817"/>
    <x v="0"/>
    <n v="5"/>
    <n v="0"/>
    <n v="0"/>
    <n v="0"/>
    <n v="0"/>
    <n v="1"/>
    <n v="0"/>
    <n v="0"/>
    <n v="0"/>
    <n v="0"/>
    <n v="0"/>
    <n v="0"/>
    <n v="0"/>
    <n v="0"/>
    <n v="0"/>
    <n v="0"/>
    <n v="0"/>
    <n v="1"/>
    <n v="1248.1443900125105"/>
    <n v="186.71274054541163"/>
    <n v="404.39295719607173"/>
    <n v="374.26490699870925"/>
    <n v="11.625872534356564"/>
    <n v="7.339116256656518"/>
    <n v="5.5283365320192903"/>
    <n v="6.1087395450121065"/>
    <n v="6.0494228895851299"/>
    <n v="0"/>
    <n v="1"/>
  </r>
  <r>
    <x v="2"/>
    <x v="20"/>
    <n v="1139.5111122028929"/>
    <n v="180.86584819670105"/>
    <n v="456.05175974187136"/>
    <n v="411.69139380220474"/>
    <n v="113011.18496371573"/>
    <n v="2188.1201139436703"/>
    <n v="2022"/>
    <n v="21"/>
    <n v="441"/>
    <n v="6.089044875446846"/>
    <x v="0"/>
    <n v="5"/>
    <n v="0"/>
    <n v="0"/>
    <n v="0"/>
    <n v="0"/>
    <n v="1"/>
    <n v="0"/>
    <n v="0"/>
    <n v="0"/>
    <n v="0"/>
    <n v="0"/>
    <n v="0"/>
    <n v="0"/>
    <n v="0"/>
    <n v="0"/>
    <n v="0"/>
    <n v="0"/>
    <n v="1"/>
    <n v="1139.5111122028929"/>
    <n v="180.86584819670105"/>
    <n v="456.05175974187136"/>
    <n v="411.69139380220474"/>
    <n v="11.635242074775871"/>
    <n v="7.2659315855898905"/>
    <n v="5.5048352095953312"/>
    <n v="6.217464502254697"/>
    <n v="6.1340373774394301"/>
    <n v="0"/>
    <n v="1"/>
  </r>
  <r>
    <x v="2"/>
    <x v="21"/>
    <n v="1066.1259181281016"/>
    <n v="178.81749680158572"/>
    <n v="481.99826319756465"/>
    <n v="452.86053279278775"/>
    <n v="113758.01113326117"/>
    <n v="2179.8022109200397"/>
    <n v="2022"/>
    <n v="22"/>
    <n v="484"/>
    <n v="6.1820849067166321"/>
    <x v="0"/>
    <n v="5"/>
    <n v="0"/>
    <n v="0"/>
    <n v="0"/>
    <n v="0"/>
    <n v="1"/>
    <n v="0"/>
    <n v="0"/>
    <n v="0"/>
    <n v="0"/>
    <n v="0"/>
    <n v="0"/>
    <n v="0"/>
    <n v="0"/>
    <n v="0"/>
    <n v="0"/>
    <n v="0"/>
    <n v="1"/>
    <n v="1066.1259181281016"/>
    <n v="178.81749680158572"/>
    <n v="481.99826319756465"/>
    <n v="452.86053279278775"/>
    <n v="11.641828761878447"/>
    <n v="7.2132767655197192"/>
    <n v="5.4964695493939066"/>
    <n v="6.2679151832167808"/>
    <n v="6.2195239287159199"/>
    <n v="0"/>
    <n v="1"/>
  </r>
  <r>
    <x v="2"/>
    <x v="22"/>
    <n v="1017.4409636716088"/>
    <n v="178.67716683106039"/>
    <n v="488.95684441536787"/>
    <n v="498.14658603310284"/>
    <n v="118169.94857534394"/>
    <n v="2183.22156095114"/>
    <n v="2022"/>
    <n v="23"/>
    <n v="529"/>
    <n v="6.2709884318582994"/>
    <x v="0"/>
    <n v="6"/>
    <n v="0"/>
    <n v="0"/>
    <n v="0"/>
    <n v="0"/>
    <n v="0"/>
    <n v="1"/>
    <n v="0"/>
    <n v="0"/>
    <n v="0"/>
    <n v="0"/>
    <n v="0"/>
    <n v="0"/>
    <n v="0"/>
    <n v="0"/>
    <n v="0"/>
    <n v="0"/>
    <n v="1"/>
    <n v="1017.4409636716088"/>
    <n v="178.67716683106039"/>
    <n v="488.95684441536787"/>
    <n v="498.14658603310284"/>
    <n v="11.679879109457744"/>
    <n v="7.1767495889083106"/>
    <n v="5.4958938589210531"/>
    <n v="6.2810235974852731"/>
    <n v="6.3058190143416422"/>
    <n v="0"/>
    <n v="1"/>
  </r>
  <r>
    <x v="2"/>
    <x v="23"/>
    <n v="986.07302376188295"/>
    <n v="179.49968603010038"/>
    <n v="494.06027271810427"/>
    <n v="547.9612446325167"/>
    <n v="118753.12865061488"/>
    <n v="2207.5942271426043"/>
    <n v="2022"/>
    <n v="24"/>
    <n v="576"/>
    <n v="6.3561076606958915"/>
    <x v="0"/>
    <n v="6"/>
    <n v="0"/>
    <n v="0"/>
    <n v="0"/>
    <n v="0"/>
    <n v="0"/>
    <n v="1"/>
    <n v="0"/>
    <n v="0"/>
    <n v="0"/>
    <n v="0"/>
    <n v="0"/>
    <n v="0"/>
    <n v="0"/>
    <n v="0"/>
    <n v="0"/>
    <n v="0"/>
    <n v="1"/>
    <n v="986.07302376188295"/>
    <n v="179.49968603010038"/>
    <n v="494.06027271810427"/>
    <n v="547.9612446325167"/>
    <n v="11.684802068081318"/>
    <n v="7.152487903937649"/>
    <n v="5.4992634543787249"/>
    <n v="6.2905292594346323"/>
    <n v="6.3928625260561356"/>
    <n v="0"/>
    <n v="1"/>
  </r>
  <r>
    <x v="2"/>
    <x v="24"/>
    <n v="966.85410931699244"/>
    <n v="180.81255665576609"/>
    <n v="161.81008581164372"/>
    <n v="602.75736909537886"/>
    <n v="111652.10563452868"/>
    <n v="1912.2341208797809"/>
    <n v="2022"/>
    <n v="25"/>
    <n v="625"/>
    <n v="6.4377516497364011"/>
    <x v="0"/>
    <n v="6"/>
    <n v="0"/>
    <n v="0"/>
    <n v="0"/>
    <n v="0"/>
    <n v="0"/>
    <n v="1"/>
    <n v="0"/>
    <n v="0"/>
    <n v="0"/>
    <n v="0"/>
    <n v="0"/>
    <n v="0"/>
    <n v="0"/>
    <n v="0"/>
    <n v="0"/>
    <n v="0"/>
    <n v="1"/>
    <n v="966.85410931699244"/>
    <n v="180.81255665576609"/>
    <n v="161.81008581164372"/>
    <n v="602.75736909537886"/>
    <n v="11.623143116333898"/>
    <n v="7.137326798864132"/>
    <n v="5.5046184462766439"/>
    <n v="5.3336293432760682"/>
    <n v="6.4805977872556682"/>
    <n v="0"/>
    <n v="1"/>
  </r>
  <r>
    <x v="2"/>
    <x v="25"/>
    <n v="956.16689913240589"/>
    <n v="182.3796191050061"/>
    <n v="129.709107706396"/>
    <n v="663.03310600487782"/>
    <n v="110710.84652648005"/>
    <n v="1931.2887319486858"/>
    <n v="2022"/>
    <n v="26"/>
    <n v="676"/>
    <n v="6.5161930760429643"/>
    <x v="0"/>
    <n v="6"/>
    <n v="0"/>
    <n v="0"/>
    <n v="0"/>
    <n v="0"/>
    <n v="0"/>
    <n v="1"/>
    <n v="0"/>
    <n v="0"/>
    <n v="0"/>
    <n v="0"/>
    <n v="0"/>
    <n v="0"/>
    <n v="0"/>
    <n v="0"/>
    <n v="0"/>
    <n v="0"/>
    <n v="1"/>
    <n v="956.16689913240589"/>
    <n v="182.3796191050061"/>
    <n v="129.709107706396"/>
    <n v="663.03310600487782"/>
    <n v="11.614677095165893"/>
    <n v="7.1287955240450058"/>
    <n v="5.5109729303913566"/>
    <n v="5.1652863720463742"/>
    <n v="6.5689715283340062"/>
    <n v="0"/>
    <n v="1"/>
  </r>
  <r>
    <x v="2"/>
    <x v="26"/>
    <n v="951.47954222930048"/>
    <n v="184.08288373739737"/>
    <n v="127.63429088712357"/>
    <n v="729.33641660536182"/>
    <n v="112525.90835274347"/>
    <n v="1992.5331334591833"/>
    <n v="2022"/>
    <n v="27"/>
    <n v="729"/>
    <n v="6.5916737320086582"/>
    <x v="0"/>
    <n v="7"/>
    <n v="0"/>
    <n v="0"/>
    <n v="0"/>
    <n v="0"/>
    <n v="0"/>
    <n v="0"/>
    <n v="1"/>
    <n v="0"/>
    <n v="0"/>
    <n v="0"/>
    <n v="0"/>
    <n v="0"/>
    <n v="0"/>
    <n v="0"/>
    <n v="0"/>
    <n v="0"/>
    <n v="1"/>
    <n v="951.47954222930048"/>
    <n v="184.08288373739737"/>
    <n v="127.63429088712357"/>
    <n v="729.33641660536182"/>
    <n v="11.630938770581281"/>
    <n v="7.1250306648677668"/>
    <n v="5.5178342275904129"/>
    <n v="5.1533654343480393"/>
    <n v="6.6579338287918937"/>
    <n v="1"/>
    <n v="1"/>
  </r>
  <r>
    <x v="2"/>
    <x v="27"/>
    <n v="951.02001952549301"/>
    <n v="185.86344679544192"/>
    <n v="128.57344300636115"/>
    <n v="802.27005826589766"/>
    <n v="113178.73275236652"/>
    <n v="2067.7269675931939"/>
    <n v="2022"/>
    <n v="28"/>
    <n v="784"/>
    <n v="6.6644090203504076"/>
    <x v="0"/>
    <n v="7"/>
    <n v="0"/>
    <n v="0"/>
    <n v="0"/>
    <n v="0"/>
    <n v="0"/>
    <n v="0"/>
    <n v="1"/>
    <n v="0"/>
    <n v="0"/>
    <n v="0"/>
    <n v="0"/>
    <n v="0"/>
    <n v="0"/>
    <n v="0"/>
    <n v="0"/>
    <n v="0"/>
    <n v="1"/>
    <n v="951.02001952549301"/>
    <n v="185.86344679544192"/>
    <n v="128.57344300636115"/>
    <n v="802.27005826589766"/>
    <n v="11.636723553888528"/>
    <n v="7.1246608147324633"/>
    <n v="5.5249569301421246"/>
    <n v="5.1587789787712657"/>
    <n v="6.7474380320937586"/>
    <n v="1"/>
    <n v="1"/>
  </r>
  <r>
    <x v="2"/>
    <x v="28"/>
    <n v="953.54819703247745"/>
    <n v="187.69194837373163"/>
    <n v="606.58943576101365"/>
    <n v="882.49706409248745"/>
    <n v="124421.70882611378"/>
    <n v="2630.3266452597104"/>
    <n v="2022"/>
    <n v="29"/>
    <n v="841"/>
    <n v="6.7345916599729483"/>
    <x v="0"/>
    <n v="7"/>
    <n v="0"/>
    <n v="0"/>
    <n v="0"/>
    <n v="0"/>
    <n v="0"/>
    <n v="0"/>
    <n v="1"/>
    <n v="0"/>
    <n v="0"/>
    <n v="0"/>
    <n v="0"/>
    <n v="0"/>
    <n v="0"/>
    <n v="0"/>
    <n v="0"/>
    <n v="0"/>
    <n v="1"/>
    <n v="953.54819703247745"/>
    <n v="187.69194837373163"/>
    <n v="606.58943576101365"/>
    <n v="882.49706409248745"/>
    <n v="11.731431952310926"/>
    <n v="7.12669394460998"/>
    <n v="5.5322189786233009"/>
    <n v="6.4799953577094316"/>
    <n v="6.8374406390279416"/>
    <n v="1"/>
    <n v="1"/>
  </r>
  <r>
    <x v="2"/>
    <x v="29"/>
    <n v="958.19626312101286"/>
    <n v="189.5538014126366"/>
    <n v="684.07763960949774"/>
    <n v="970.74677050173636"/>
    <n v="125861.43044512242"/>
    <n v="2802.5744746448836"/>
    <n v="2022"/>
    <n v="30"/>
    <n v="900"/>
    <n v="6.8023947633243109"/>
    <x v="0"/>
    <n v="7"/>
    <n v="0"/>
    <n v="0"/>
    <n v="0"/>
    <n v="0"/>
    <n v="0"/>
    <n v="0"/>
    <n v="1"/>
    <n v="0"/>
    <n v="0"/>
    <n v="0"/>
    <n v="0"/>
    <n v="0"/>
    <n v="0"/>
    <n v="0"/>
    <n v="0"/>
    <n v="0"/>
    <n v="1"/>
    <n v="958.19626312101286"/>
    <n v="189.5538014126366"/>
    <n v="684.07763960949774"/>
    <n v="970.74677050173636"/>
    <n v="11.742936822383593"/>
    <n v="7.130421111545064"/>
    <n v="5.5395596914111955"/>
    <n v="6.5922992201472894"/>
    <n v="6.9279011847184639"/>
    <n v="1"/>
    <n v="1"/>
  </r>
  <r>
    <x v="2"/>
    <x v="30"/>
    <n v="964.35703463497055"/>
    <n v="191.44180620434679"/>
    <n v="722.99739479601612"/>
    <n v="1067.8214475519101"/>
    <n v="126860.13949098313"/>
    <n v="2946.6176831872435"/>
    <n v="2022"/>
    <n v="31"/>
    <n v="961"/>
    <n v="6.8679744089702925"/>
    <x v="0"/>
    <n v="7"/>
    <n v="0"/>
    <n v="0"/>
    <n v="0"/>
    <n v="0"/>
    <n v="0"/>
    <n v="0"/>
    <n v="1"/>
    <n v="0"/>
    <n v="0"/>
    <n v="0"/>
    <n v="0"/>
    <n v="0"/>
    <n v="0"/>
    <n v="0"/>
    <n v="0"/>
    <n v="0"/>
    <n v="1"/>
    <n v="964.35703463497055"/>
    <n v="191.44180620434679"/>
    <n v="722.99739479601612"/>
    <n v="1067.8214475519101"/>
    <n v="11.750840494753602"/>
    <n v="7.1353399663852954"/>
    <n v="5.5469488902594923"/>
    <n v="6.6442790387757311"/>
    <n v="7.0187821037938285"/>
    <n v="1"/>
    <n v="1"/>
  </r>
  <r>
    <x v="2"/>
    <x v="31"/>
    <n v="971.60577119924358"/>
    <n v="193.35245765518218"/>
    <n v="733.43526662301872"/>
    <n v="241.03829295448276"/>
    <n v="118765.54446919553"/>
    <n v="2139.4317884319271"/>
    <n v="2022"/>
    <n v="32"/>
    <n v="1024"/>
    <n v="6.9314718055994531"/>
    <x v="0"/>
    <n v="8"/>
    <n v="0"/>
    <n v="0"/>
    <n v="0"/>
    <n v="0"/>
    <n v="0"/>
    <n v="0"/>
    <n v="0"/>
    <n v="1"/>
    <n v="0"/>
    <n v="0"/>
    <n v="0"/>
    <n v="0"/>
    <n v="0"/>
    <n v="0"/>
    <n v="0"/>
    <n v="0"/>
    <n v="1"/>
    <n v="971.60577119924358"/>
    <n v="193.35245765518218"/>
    <n v="733.43526662301872"/>
    <n v="241.03829295448276"/>
    <n v="11.684906614123351"/>
    <n v="7.1410966570552592"/>
    <n v="5.554371546837011"/>
    <n v="6.6577719293535145"/>
    <n v="5.672091328464453"/>
    <n v="1"/>
    <n v="1"/>
  </r>
  <r>
    <x v="2"/>
    <x v="32"/>
    <n v="979.64544526378222"/>
    <n v="195.28409892612996"/>
    <n v="741.09040907715314"/>
    <n v="144.93436267481087"/>
    <n v="116010.84029645927"/>
    <n v="2060.9543159418763"/>
    <n v="2022"/>
    <n v="33"/>
    <n v="1089"/>
    <n v="6.9930151229329605"/>
    <x v="0"/>
    <n v="8"/>
    <n v="0"/>
    <n v="0"/>
    <n v="0"/>
    <n v="0"/>
    <n v="0"/>
    <n v="0"/>
    <n v="0"/>
    <n v="1"/>
    <n v="0"/>
    <n v="0"/>
    <n v="0"/>
    <n v="0"/>
    <n v="0"/>
    <n v="0"/>
    <n v="0"/>
    <n v="0"/>
    <n v="1"/>
    <n v="979.64544526378222"/>
    <n v="195.28409892612996"/>
    <n v="741.09040907715314"/>
    <n v="144.93436267481087"/>
    <n v="11.66143891655379"/>
    <n v="7.1474429594022579"/>
    <n v="5.5618201547486787"/>
    <n v="6.6675531704838189"/>
    <n v="5.2706264695645828"/>
    <n v="1"/>
    <n v="1"/>
  </r>
  <r>
    <x v="2"/>
    <x v="33"/>
    <n v="988.26843116320242"/>
    <n v="197.23599826258925"/>
    <n v="242.71512871746518"/>
    <n v="123.24091630890742"/>
    <n v="107515.01800817149"/>
    <n v="1551.4604744521641"/>
    <n v="2022"/>
    <n v="34"/>
    <n v="1156"/>
    <n v="7.0527210492323231"/>
    <x v="0"/>
    <n v="8"/>
    <n v="0"/>
    <n v="0"/>
    <n v="0"/>
    <n v="0"/>
    <n v="0"/>
    <n v="0"/>
    <n v="0"/>
    <n v="1"/>
    <n v="0"/>
    <n v="0"/>
    <n v="0"/>
    <n v="0"/>
    <n v="0"/>
    <n v="0"/>
    <n v="0"/>
    <n v="0"/>
    <n v="1"/>
    <n v="988.26843116320242"/>
    <n v="197.23599826258925"/>
    <n v="242.71512871746518"/>
    <n v="123.24091630890742"/>
    <n v="11.585385819193979"/>
    <n v="7.1542052433089482"/>
    <n v="5.569290941555785"/>
    <n v="5.6632854710570442"/>
    <n v="5.1523914780777673"/>
    <n v="1"/>
    <n v="1"/>
  </r>
  <r>
    <x v="2"/>
    <x v="34"/>
    <n v="997.32968748758208"/>
    <n v="199.20788741881415"/>
    <n v="194.56366155959392"/>
    <n v="110.19682366817443"/>
    <n v="105441.95740212254"/>
    <n v="1501.2980601341644"/>
    <n v="2022"/>
    <n v="35"/>
    <n v="1225"/>
    <n v="7.110696122978827"/>
    <x v="0"/>
    <n v="8"/>
    <n v="0"/>
    <n v="0"/>
    <n v="0"/>
    <n v="0"/>
    <n v="0"/>
    <n v="0"/>
    <n v="0"/>
    <n v="1"/>
    <n v="0"/>
    <n v="0"/>
    <n v="0"/>
    <n v="0"/>
    <n v="0"/>
    <n v="0"/>
    <n v="0"/>
    <n v="0"/>
    <n v="1"/>
    <n v="997.32968748758208"/>
    <n v="199.20788741881415"/>
    <n v="194.56366155959392"/>
    <n v="110.19682366817443"/>
    <n v="11.565915913696445"/>
    <n v="7.1612622939842296"/>
    <n v="5.5767819881633613"/>
    <n v="5.480397833608043"/>
    <n v="5.0739246433478362"/>
    <n v="1"/>
    <n v="1"/>
  </r>
  <r>
    <x v="2"/>
    <x v="35"/>
    <n v="1006.7279847713812"/>
    <n v="201.19973087980179"/>
    <n v="191.45143633068534"/>
    <n v="99.105141200372785"/>
    <n v="101712.62460027245"/>
    <n v="1498.4842931822411"/>
    <n v="2022"/>
    <n v="36"/>
    <n v="1296"/>
    <n v="7.1670378769122198"/>
    <x v="0"/>
    <n v="9"/>
    <n v="0"/>
    <n v="0"/>
    <n v="0"/>
    <n v="0"/>
    <n v="0"/>
    <n v="0"/>
    <n v="0"/>
    <n v="0"/>
    <n v="1"/>
    <n v="0"/>
    <n v="0"/>
    <n v="0"/>
    <n v="0"/>
    <n v="0"/>
    <n v="0"/>
    <n v="0"/>
    <n v="1"/>
    <n v="1006.7279847713812"/>
    <n v="201.19973087980179"/>
    <n v="191.45143633068534"/>
    <n v="99.105141200372785"/>
    <n v="11.529906710028348"/>
    <n v="7.1685296000230778"/>
    <n v="5.584292295279992"/>
    <n v="5.4673422472632751"/>
    <n v="5.0019885169878551"/>
    <n v="1"/>
    <n v="1"/>
  </r>
  <r>
    <x v="2"/>
    <x v="36"/>
    <n v="1016.3927649053414"/>
    <n v="203.21161048199954"/>
    <n v="192.8601645095417"/>
    <n v="107.81236041111677"/>
    <n v="102326.28174067808"/>
    <n v="1520.2769003079993"/>
    <n v="2022"/>
    <n v="37"/>
    <n v="1369"/>
    <n v="7.2218358252884487"/>
    <x v="0"/>
    <n v="9"/>
    <n v="0"/>
    <n v="0"/>
    <n v="0"/>
    <n v="0"/>
    <n v="0"/>
    <n v="0"/>
    <n v="0"/>
    <n v="0"/>
    <n v="1"/>
    <n v="0"/>
    <n v="0"/>
    <n v="0"/>
    <n v="0"/>
    <n v="0"/>
    <n v="0"/>
    <n v="0"/>
    <n v="1"/>
    <n v="1016.3927649053414"/>
    <n v="203.21161048199954"/>
    <n v="192.8601645095417"/>
    <n v="107.81236041111677"/>
    <n v="11.535921827455404"/>
    <n v="7.1759482893781383"/>
    <n v="5.5918213200437634"/>
    <n v="5.4732728955992176"/>
    <n v="5.0588906741744948"/>
    <n v="1"/>
    <n v="1"/>
  </r>
  <r>
    <x v="2"/>
    <x v="37"/>
    <n v="1026.2749427547674"/>
    <n v="205.24366773351943"/>
    <n v="909.88415364152058"/>
    <n v="659.03961925828526"/>
    <n v="123381.54999848349"/>
    <n v="2800.4423833880928"/>
    <n v="2022"/>
    <n v="38"/>
    <n v="1444"/>
    <n v="7.2751723194527713"/>
    <x v="0"/>
    <n v="9"/>
    <n v="0"/>
    <n v="0"/>
    <n v="0"/>
    <n v="0"/>
    <n v="0"/>
    <n v="0"/>
    <n v="0"/>
    <n v="0"/>
    <n v="1"/>
    <n v="0"/>
    <n v="0"/>
    <n v="0"/>
    <n v="0"/>
    <n v="0"/>
    <n v="0"/>
    <n v="0"/>
    <n v="1"/>
    <n v="1026.2749427547674"/>
    <n v="205.24366773351943"/>
    <n v="909.88415364152058"/>
    <n v="659.03961925828526"/>
    <n v="11.723036865486497"/>
    <n v="7.1834773704944439"/>
    <n v="5.5993687460343997"/>
    <n v="6.8619863157816399"/>
    <n v="6.5633519482357441"/>
    <n v="1"/>
    <n v="1"/>
  </r>
  <r>
    <x v="2"/>
    <x v="38"/>
    <n v="1036.3404673225757"/>
    <n v="207.29607498420455"/>
    <n v="1026.1164594142467"/>
    <n v="749.32331632962109"/>
    <n v="125021.69355763948"/>
    <n v="3019.0763180506483"/>
    <n v="2022"/>
    <n v="39"/>
    <n v="1521"/>
    <n v="7.3271232922592926"/>
    <x v="0"/>
    <n v="9"/>
    <n v="0"/>
    <n v="0"/>
    <n v="0"/>
    <n v="0"/>
    <n v="0"/>
    <n v="0"/>
    <n v="0"/>
    <n v="0"/>
    <n v="1"/>
    <n v="0"/>
    <n v="0"/>
    <n v="0"/>
    <n v="0"/>
    <n v="0"/>
    <n v="0"/>
    <n v="0"/>
    <n v="1"/>
    <n v="1036.3404673225757"/>
    <n v="207.29607498420455"/>
    <n v="1026.1164594142467"/>
    <n v="749.32331632962109"/>
    <n v="11.736242549687763"/>
    <n v="7.1910883068149412"/>
    <n v="5.6069343691291973"/>
    <n v="6.9768100956237795"/>
    <n v="6.6832692643949008"/>
    <n v="1"/>
    <n v="1"/>
  </r>
  <r>
    <x v="2"/>
    <x v="39"/>
    <n v="1046.565814593984"/>
    <n v="209.36902102072156"/>
    <n v="1084.4960921940242"/>
    <n v="774.75618332941815"/>
    <n v="117976.12986564926"/>
    <n v="3115.1871111381479"/>
    <n v="2022"/>
    <n v="40"/>
    <n v="1600"/>
    <n v="7.3777589082278725"/>
    <x v="0"/>
    <n v="10"/>
    <n v="0"/>
    <n v="0"/>
    <n v="0"/>
    <n v="0"/>
    <n v="0"/>
    <n v="0"/>
    <n v="0"/>
    <n v="0"/>
    <n v="0"/>
    <n v="1"/>
    <n v="0"/>
    <n v="0"/>
    <n v="0"/>
    <n v="0"/>
    <n v="0"/>
    <n v="0"/>
    <n v="1"/>
    <n v="1046.565814593984"/>
    <n v="209.36902102072156"/>
    <n v="1084.4960921940242"/>
    <n v="774.75618332941815"/>
    <n v="11.678237593710408"/>
    <n v="7.1987612304567312"/>
    <n v="5.6145180408570008"/>
    <n v="7.0298619109200384"/>
    <n v="6.7146068630299425"/>
    <n v="1"/>
    <n v="1"/>
  </r>
  <r>
    <x v="2"/>
    <x v="40"/>
    <n v="1056.9348325586516"/>
    <n v="211.46270387426625"/>
    <n v="204.54998324691732"/>
    <n v="122.47561833294182"/>
    <n v="96091.259044020611"/>
    <n v="1595.4231380127769"/>
    <n v="2022"/>
    <n v="41"/>
    <n v="1681"/>
    <n v="7.4271441334086159"/>
    <x v="0"/>
    <n v="10"/>
    <n v="0"/>
    <n v="0"/>
    <n v="0"/>
    <n v="0"/>
    <n v="0"/>
    <n v="0"/>
    <n v="0"/>
    <n v="0"/>
    <n v="0"/>
    <n v="1"/>
    <n v="0"/>
    <n v="0"/>
    <n v="0"/>
    <n v="0"/>
    <n v="0"/>
    <n v="0"/>
    <n v="1"/>
    <n v="1056.9348325586516"/>
    <n v="211.46270387426625"/>
    <n v="204.54998324691732"/>
    <n v="122.47561833294182"/>
    <n v="11.473053633943518"/>
    <n v="7.2064823034733791"/>
    <n v="5.6221196402899807"/>
    <n v="5.5211747454209243"/>
    <n v="5.1479539755619017"/>
    <n v="1"/>
    <n v="1"/>
  </r>
  <r>
    <x v="2"/>
    <x v="41"/>
    <n v="1067.4365327573475"/>
    <n v="213.57732723467765"/>
    <n v="117.51637609248181"/>
    <n v="60.08066371010792"/>
    <n v="88308.043844081258"/>
    <n v="1458.6108997946149"/>
    <n v="2022"/>
    <n v="42"/>
    <n v="1764"/>
    <n v="7.4753392365667368"/>
    <x v="0"/>
    <n v="10"/>
    <n v="0"/>
    <n v="0"/>
    <n v="0"/>
    <n v="0"/>
    <n v="0"/>
    <n v="0"/>
    <n v="0"/>
    <n v="0"/>
    <n v="0"/>
    <n v="1"/>
    <n v="0"/>
    <n v="0"/>
    <n v="0"/>
    <n v="0"/>
    <n v="0"/>
    <n v="0"/>
    <n v="1"/>
    <n v="1067.4365327573475"/>
    <n v="213.57732723467765"/>
    <n v="117.51637609248181"/>
    <n v="60.08066371010792"/>
    <n v="11.388586479204955"/>
    <n v="7.2142418806554671"/>
    <n v="5.6297390600990944"/>
    <n v="5.0931049618326574"/>
    <n v="4.69760439161906"/>
    <n v="1"/>
    <n v="1"/>
  </r>
  <r>
    <x v="2"/>
    <x v="42"/>
    <n v="1078.0635443960975"/>
    <n v="215.71309866785879"/>
    <n v="109.78362915471615"/>
    <n v="63.092490360352066"/>
    <n v="88204.153130348976"/>
    <n v="1466.6527625790245"/>
    <n v="2022"/>
    <n v="43"/>
    <n v="1849"/>
    <n v="7.5224002313871248"/>
    <x v="0"/>
    <n v="10"/>
    <n v="0"/>
    <n v="0"/>
    <n v="0"/>
    <n v="0"/>
    <n v="0"/>
    <n v="0"/>
    <n v="0"/>
    <n v="0"/>
    <n v="0"/>
    <n v="1"/>
    <n v="0"/>
    <n v="0"/>
    <n v="0"/>
    <n v="0"/>
    <n v="0"/>
    <n v="0"/>
    <n v="1"/>
    <n v="1078.0635443960975"/>
    <n v="215.71309866785879"/>
    <n v="109.78362915471615"/>
    <n v="63.092490360352066"/>
    <n v="11.387409328531975"/>
    <n v="7.2220332312575204"/>
    <n v="5.6373761996390268"/>
    <n v="5.0444704608943836"/>
    <n v="4.7246932533365626"/>
    <n v="1"/>
    <n v="1"/>
  </r>
  <r>
    <x v="2"/>
    <x v="43"/>
    <n v="1088.8110322578823"/>
    <n v="217.87022873495459"/>
    <n v="109.9906743763943"/>
    <n v="70.372031381676493"/>
    <n v="88924.005090077902"/>
    <n v="1487.0439667509077"/>
    <n v="2022"/>
    <n v="44"/>
    <n v="1936"/>
    <n v="7.568379267836522"/>
    <x v="0"/>
    <n v="10"/>
    <n v="0"/>
    <n v="0"/>
    <n v="0"/>
    <n v="0"/>
    <n v="0"/>
    <n v="0"/>
    <n v="0"/>
    <n v="0"/>
    <n v="0"/>
    <n v="1"/>
    <n v="0"/>
    <n v="0"/>
    <n v="0"/>
    <n v="0"/>
    <n v="0"/>
    <n v="0"/>
    <n v="1"/>
    <n v="1088.8110322578823"/>
    <n v="217.87022873495459"/>
    <n v="109.9906743763943"/>
    <n v="70.372031381676493"/>
    <n v="11.395537408562646"/>
    <n v="7.2298516500318559"/>
    <n v="5.6450309615217549"/>
    <n v="5.0458039514088799"/>
    <n v="4.7872872634960144"/>
    <n v="1"/>
    <n v="1"/>
  </r>
  <r>
    <x v="2"/>
    <x v="44"/>
    <n v="1099.6759392729377"/>
    <n v="220.04893056251274"/>
    <n v="111.00150201317132"/>
    <n v="52.037203138167648"/>
    <n v="86313.422241250504"/>
    <n v="1482.7635749867895"/>
    <n v="2022"/>
    <n v="45"/>
    <n v="2025"/>
    <n v="7.6133249795406392"/>
    <x v="0"/>
    <n v="11"/>
    <n v="0"/>
    <n v="0"/>
    <n v="0"/>
    <n v="0"/>
    <n v="0"/>
    <n v="0"/>
    <n v="0"/>
    <n v="0"/>
    <n v="0"/>
    <n v="0"/>
    <n v="1"/>
    <n v="0"/>
    <n v="0"/>
    <n v="0"/>
    <n v="0"/>
    <n v="0"/>
    <n v="1"/>
    <n v="1099.6759392729377"/>
    <n v="220.04893056251274"/>
    <n v="111.00150201317132"/>
    <n v="52.037203138167648"/>
    <n v="11.365740395004057"/>
    <n v="7.2376938392102916"/>
    <n v="5.652703249921438"/>
    <n v="5.0522888524788199"/>
    <n v="4.6214434231972268"/>
    <n v="1"/>
    <n v="1"/>
  </r>
  <r>
    <x v="2"/>
    <x v="45"/>
    <n v="1110.6564563504007"/>
    <n v="222.24941963824216"/>
    <n v="112.10260912260435"/>
    <n v="68.722132387355174"/>
    <n v="88052.818476102009"/>
    <n v="1513.7306174986027"/>
    <n v="2022"/>
    <n v="46"/>
    <n v="2116"/>
    <n v="7.6572827929781901"/>
    <x v="0"/>
    <n v="11"/>
    <n v="0"/>
    <n v="0"/>
    <n v="0"/>
    <n v="0"/>
    <n v="0"/>
    <n v="0"/>
    <n v="0"/>
    <n v="0"/>
    <n v="0"/>
    <n v="0"/>
    <n v="1"/>
    <n v="0"/>
    <n v="0"/>
    <n v="0"/>
    <n v="0"/>
    <n v="0"/>
    <n v="1"/>
    <n v="1110.6564563504007"/>
    <n v="222.24941963824216"/>
    <n v="112.10260912260435"/>
    <n v="68.722132387355174"/>
    <n v="11.385692123362096"/>
    <n v="7.2455574789542299"/>
    <n v="5.6603929697384592"/>
    <n v="5.0593054066230376"/>
    <n v="4.7734398592153999"/>
    <n v="1"/>
    <n v="1"/>
  </r>
  <r>
    <x v="2"/>
    <x v="46"/>
    <n v="1121.7516512932179"/>
    <n v="224.47191371967671"/>
    <n v="113.2227444227605"/>
    <n v="51.872213238735519"/>
    <n v="86597.724270736086"/>
    <n v="1511.3185226743906"/>
    <n v="2022"/>
    <n v="47"/>
    <n v="2209"/>
    <n v="7.7002952034201169"/>
    <x v="0"/>
    <n v="11"/>
    <n v="0"/>
    <n v="0"/>
    <n v="0"/>
    <n v="0"/>
    <n v="0"/>
    <n v="0"/>
    <n v="0"/>
    <n v="0"/>
    <n v="0"/>
    <n v="0"/>
    <n v="1"/>
    <n v="0"/>
    <n v="0"/>
    <n v="0"/>
    <n v="0"/>
    <n v="0"/>
    <n v="1"/>
    <n v="1121.7516512932179"/>
    <n v="224.47191371967671"/>
    <n v="113.2227444227605"/>
    <n v="51.872213238735519"/>
    <n v="11.369028815576323"/>
    <n v="7.2534409288501269"/>
    <n v="5.6681000261898022"/>
    <n v="5.0663930538199988"/>
    <n v="4.6198188371936411"/>
    <n v="1"/>
    <n v="1"/>
  </r>
  <r>
    <x v="2"/>
    <x v="47"/>
    <n v="1132.9612090716696"/>
    <n v="226.71663279939952"/>
    <n v="114.35488278788112"/>
    <n v="64.606060316341186"/>
    <n v="88003.057524151765"/>
    <n v="1538.6387849752914"/>
    <n v="2022"/>
    <n v="48"/>
    <n v="2304"/>
    <n v="7.7424020218157823"/>
    <x v="0"/>
    <n v="11"/>
    <n v="0"/>
    <n v="0"/>
    <n v="0"/>
    <n v="0"/>
    <n v="0"/>
    <n v="0"/>
    <n v="0"/>
    <n v="0"/>
    <n v="0"/>
    <n v="0"/>
    <n v="1"/>
    <n v="0"/>
    <n v="0"/>
    <n v="0"/>
    <n v="0"/>
    <n v="0"/>
    <n v="1"/>
    <n v="1132.9612090716696"/>
    <n v="226.71663279939952"/>
    <n v="114.35488278788112"/>
    <n v="64.606060316341186"/>
    <n v="11.385126837449398"/>
    <n v="7.2613430204979572"/>
    <n v="5.6758243246109323"/>
    <n v="5.0735059668131388"/>
    <n v="4.7380344279947932"/>
    <n v="1"/>
    <n v="1"/>
  </r>
  <r>
    <x v="2"/>
    <x v="48"/>
    <n v="1144.2852500482497"/>
    <n v="228.98379909865656"/>
    <n v="115.49842270784924"/>
    <n v="59.16808135007151"/>
    <n v="87638.048827759005"/>
    <n v="1547.9355532048271"/>
    <n v="2022"/>
    <n v="49"/>
    <n v="2401"/>
    <n v="7.7836405962212529"/>
    <x v="0"/>
    <n v="12"/>
    <n v="0"/>
    <n v="0"/>
    <n v="0"/>
    <n v="0"/>
    <n v="0"/>
    <n v="0"/>
    <n v="0"/>
    <n v="0"/>
    <n v="0"/>
    <n v="0"/>
    <n v="0"/>
    <n v="1"/>
    <n v="0"/>
    <n v="0"/>
    <n v="0"/>
    <n v="0"/>
    <n v="1"/>
    <n v="1144.2852500482497"/>
    <n v="228.98379909865656"/>
    <n v="115.49842270784924"/>
    <n v="59.16808135007151"/>
    <n v="11.380970529971826"/>
    <n v="7.2692629134082303"/>
    <n v="5.6835657703626055"/>
    <n v="5.0806395171993408"/>
    <n v="4.6892494891379073"/>
    <n v="0"/>
    <n v="2"/>
  </r>
  <r>
    <x v="2"/>
    <x v="49"/>
    <n v="1155.7242027688371"/>
    <n v="231.27363707527465"/>
    <n v="116.65340604413666"/>
    <n v="72.330285092339579"/>
    <n v="88936.795537380181"/>
    <n v="1575.9815309805881"/>
    <n v="2022"/>
    <n v="50"/>
    <n v="2500"/>
    <n v="7.8240460108562919"/>
    <x v="0"/>
    <n v="12"/>
    <n v="0"/>
    <n v="0"/>
    <n v="0"/>
    <n v="0"/>
    <n v="0"/>
    <n v="0"/>
    <n v="0"/>
    <n v="0"/>
    <n v="0"/>
    <n v="0"/>
    <n v="0"/>
    <n v="1"/>
    <n v="0"/>
    <n v="0"/>
    <n v="0"/>
    <n v="0"/>
    <n v="1"/>
    <n v="1155.7242027688371"/>
    <n v="231.27363707527465"/>
    <n v="116.65340604413666"/>
    <n v="72.330285092339579"/>
    <n v="11.395681233928093"/>
    <n v="7.2771999948914541"/>
    <n v="5.6913242687896837"/>
    <n v="5.0877931672346683"/>
    <n v="4.8034776077938446"/>
    <n v="0"/>
    <n v="2"/>
  </r>
  <r>
    <x v="2"/>
    <x v="50"/>
    <n v="1167.2787149505984"/>
    <n v="233.58637343884317"/>
    <n v="117.81994001549894"/>
    <n v="66.463239475122634"/>
    <n v="88605.183060246563"/>
    <n v="1585.1482678800633"/>
    <n v="2022"/>
    <n v="51"/>
    <n v="2601"/>
    <n v="7.8636512654486515"/>
    <x v="0"/>
    <n v="12"/>
    <n v="0"/>
    <n v="0"/>
    <n v="0"/>
    <n v="0"/>
    <n v="0"/>
    <n v="0"/>
    <n v="0"/>
    <n v="0"/>
    <n v="0"/>
    <n v="0"/>
    <n v="0"/>
    <n v="1"/>
    <n v="0"/>
    <n v="0"/>
    <n v="0"/>
    <n v="0"/>
    <n v="1"/>
    <n v="1167.2787149505984"/>
    <n v="233.58637343884317"/>
    <n v="117.81994001549894"/>
    <n v="66.463239475122634"/>
    <n v="11.391945634433457"/>
    <n v="7.2851538105142621"/>
    <n v="5.6990997252057083"/>
    <n v="5.0949667849717795"/>
    <n v="4.7541647939875578"/>
    <n v="0"/>
    <n v="2"/>
  </r>
  <r>
    <x v="2"/>
    <x v="51"/>
    <n v="1178.9495912079558"/>
    <n v="235.92223716963946"/>
    <n v="118.99813940674599"/>
    <n v="51.646323947512265"/>
    <n v="87316.126115826672"/>
    <n v="1585.5162917318535"/>
    <n v="2022"/>
    <n v="52"/>
    <n v="2704"/>
    <n v="7.9024874371628551"/>
    <x v="0"/>
    <n v="12"/>
    <n v="0"/>
    <n v="0"/>
    <n v="0"/>
    <n v="0"/>
    <n v="0"/>
    <n v="0"/>
    <n v="0"/>
    <n v="0"/>
    <n v="0"/>
    <n v="0"/>
    <n v="0"/>
    <n v="1"/>
    <n v="0"/>
    <n v="0"/>
    <n v="0"/>
    <n v="0"/>
    <n v="1"/>
    <n v="1178.9495912079558"/>
    <n v="235.92223716963946"/>
    <n v="118.99813940674599"/>
    <n v="51.646323947512265"/>
    <n v="11.377290445454229"/>
    <n v="7.2931240157921264"/>
    <n v="5.7068920448902087"/>
    <n v="5.1021602783835256"/>
    <n v="4.6175903115151167"/>
    <n v="0"/>
    <n v="2"/>
  </r>
  <r>
    <x v="2"/>
    <x v="52"/>
    <n v="1190.737749495531"/>
    <n v="238.28145953953981"/>
    <n v="120.18812079992267"/>
    <n v="58.562302860551014"/>
    <n v="88185.442059577588"/>
    <n v="1607.7696326955445"/>
    <n v="2022"/>
    <n v="53"/>
    <n v="2809"/>
    <n v="7.9405838271042439"/>
    <x v="0"/>
    <n v="12"/>
    <n v="0"/>
    <n v="0"/>
    <n v="0"/>
    <n v="0"/>
    <n v="0"/>
    <n v="0"/>
    <n v="0"/>
    <n v="0"/>
    <n v="0"/>
    <n v="0"/>
    <n v="0"/>
    <n v="1"/>
    <n v="0"/>
    <n v="0"/>
    <n v="0"/>
    <n v="0"/>
    <n v="1"/>
    <n v="1190.737749495531"/>
    <n v="238.28145953953981"/>
    <n v="120.18812079992267"/>
    <n v="58.562302860551014"/>
    <n v="11.38719717235778"/>
    <n v="7.3011103426355417"/>
    <n v="5.7147011330922721"/>
    <n v="5.1093735590452765"/>
    <n v="4.6836646478065749"/>
    <n v="0"/>
    <n v="2"/>
  </r>
  <r>
    <x v="2"/>
    <x v="53"/>
    <n v="1202.6441906533335"/>
    <n v="240.66427413403716"/>
    <n v="121.39000200783282"/>
    <n v="50.856230286055101"/>
    <n v="87899.51109566931"/>
    <n v="1615.5546970812586"/>
    <n v="2023"/>
    <n v="54"/>
    <n v="2916"/>
    <n v="7.977968093128549"/>
    <x v="0"/>
    <n v="1"/>
    <n v="1"/>
    <n v="0"/>
    <n v="0"/>
    <n v="0"/>
    <n v="0"/>
    <n v="0"/>
    <n v="0"/>
    <n v="0"/>
    <n v="0"/>
    <n v="0"/>
    <n v="0"/>
    <n v="0"/>
    <n v="0"/>
    <n v="0"/>
    <n v="0"/>
    <n v="0"/>
    <n v="1"/>
    <n v="1202.6441906533335"/>
    <n v="240.66427413403716"/>
    <n v="121.39000200783282"/>
    <n v="50.856230286055101"/>
    <n v="11.383949521606256"/>
    <n v="7.3091125760452735"/>
    <n v="5.7225268950371673"/>
    <n v="5.1166065385399371"/>
    <n v="4.6097562926920785"/>
    <n v="0"/>
    <n v="1"/>
  </r>
  <r>
    <x v="2"/>
    <x v="54"/>
    <n v="1214.66997712386"/>
    <n v="243.07091687492851"/>
    <n v="122.60390202790224"/>
    <n v="50.085623028605511"/>
    <n v="87963.851064175135"/>
    <n v="1630.4304190552964"/>
    <n v="2023"/>
    <n v="55"/>
    <n v="3025"/>
    <n v="8.0146663704649423"/>
    <x v="0"/>
    <n v="1"/>
    <n v="1"/>
    <n v="0"/>
    <n v="0"/>
    <n v="0"/>
    <n v="0"/>
    <n v="0"/>
    <n v="0"/>
    <n v="0"/>
    <n v="0"/>
    <n v="0"/>
    <n v="0"/>
    <n v="0"/>
    <n v="0"/>
    <n v="0"/>
    <n v="0"/>
    <n v="0"/>
    <n v="1"/>
    <n v="1214.66997712386"/>
    <n v="243.07091687492851"/>
    <n v="122.60390202790224"/>
    <n v="50.085623028605511"/>
    <n v="11.384681225704099"/>
    <n v="7.3171305379272296"/>
    <n v="5.7303692359344387"/>
    <n v="5.1238591281119792"/>
    <n v="4.6020559080661849"/>
    <n v="0"/>
    <n v="1"/>
  </r>
  <r>
    <x v="2"/>
    <x v="55"/>
    <n v="1226.8162180898937"/>
    <n v="245.50162604345331"/>
    <n v="123.82994104818036"/>
    <n v="64.495392543751748"/>
    <n v="89559.595247451682"/>
    <n v="1660.6431777252792"/>
    <n v="2023"/>
    <n v="56"/>
    <n v="3136"/>
    <n v="8.0507033814702993"/>
    <x v="0"/>
    <n v="1"/>
    <n v="1"/>
    <n v="0"/>
    <n v="0"/>
    <n v="0"/>
    <n v="0"/>
    <n v="0"/>
    <n v="0"/>
    <n v="0"/>
    <n v="0"/>
    <n v="0"/>
    <n v="0"/>
    <n v="0"/>
    <n v="0"/>
    <n v="0"/>
    <n v="0"/>
    <n v="0"/>
    <n v="1"/>
    <n v="1226.8162180898937"/>
    <n v="245.50162604345331"/>
    <n v="123.82994104818036"/>
    <n v="64.495392543751748"/>
    <n v="11.402659551357367"/>
    <n v="7.3251640758528742"/>
    <n v="5.7382280609866632"/>
    <n v="5.1311312386440289"/>
    <n v="4.7370649689648658"/>
    <n v="0"/>
    <n v="1"/>
  </r>
  <r>
    <x v="2"/>
    <x v="56"/>
    <n v="1239.084059107149"/>
    <n v="247.9566423037756"/>
    <n v="125.06824045866206"/>
    <n v="79.845537819521695"/>
    <n v="90930.5391439542"/>
    <n v="1691.9544796891084"/>
    <n v="2023"/>
    <n v="57"/>
    <n v="3249"/>
    <n v="8.0861025356691005"/>
    <x v="0"/>
    <n v="1"/>
    <n v="1"/>
    <n v="0"/>
    <n v="0"/>
    <n v="0"/>
    <n v="0"/>
    <n v="0"/>
    <n v="0"/>
    <n v="0"/>
    <n v="0"/>
    <n v="0"/>
    <n v="0"/>
    <n v="0"/>
    <n v="0"/>
    <n v="0"/>
    <n v="0"/>
    <n v="0"/>
    <n v="1"/>
    <n v="1239.084059107149"/>
    <n v="247.9566423037756"/>
    <n v="125.06824045866206"/>
    <n v="79.845537819521695"/>
    <n v="11.417851187922157"/>
    <n v="7.3332130552549089"/>
    <n v="5.7461032753984886"/>
    <n v="5.1384227806654339"/>
    <n v="4.8632867604885535"/>
    <n v="0"/>
    <n v="1"/>
  </r>
  <r>
    <x v="2"/>
    <x v="57"/>
    <n v="1251.4746748836701"/>
    <n v="250.43620872675723"/>
    <n v="126.31892286324869"/>
    <n v="75.986499178839992"/>
    <n v="90445.920164339244"/>
    <n v="1704.216305652516"/>
    <n v="2023"/>
    <n v="58"/>
    <n v="3364"/>
    <n v="8.1208860210928382"/>
    <x v="0"/>
    <n v="2"/>
    <n v="0"/>
    <n v="1"/>
    <n v="0"/>
    <n v="0"/>
    <n v="0"/>
    <n v="0"/>
    <n v="0"/>
    <n v="0"/>
    <n v="0"/>
    <n v="0"/>
    <n v="0"/>
    <n v="0"/>
    <n v="0"/>
    <n v="0"/>
    <n v="0"/>
    <n v="0"/>
    <n v="1"/>
    <n v="1251.4746748836701"/>
    <n v="250.43620872675723"/>
    <n v="126.31892286324869"/>
    <n v="75.986499178839992"/>
    <n v="11.412507383828682"/>
    <n v="7.3412773540090717"/>
    <n v="5.7539947843857631"/>
    <n v="5.1457336643639655"/>
    <n v="4.8330220978867713"/>
    <n v="0"/>
    <n v="1"/>
  </r>
  <r>
    <x v="2"/>
    <x v="58"/>
    <n v="1263.9892642623213"/>
    <n v="252.94057081399671"/>
    <n v="127.58211209188116"/>
    <n v="55.211999531796408"/>
    <n v="88773.36868817432"/>
    <n v="1699.7239466999954"/>
    <n v="2023"/>
    <n v="59"/>
    <n v="3481"/>
    <n v="8.1550748878114394"/>
    <x v="0"/>
    <n v="2"/>
    <n v="0"/>
    <n v="1"/>
    <n v="0"/>
    <n v="0"/>
    <n v="0"/>
    <n v="0"/>
    <n v="0"/>
    <n v="0"/>
    <n v="0"/>
    <n v="0"/>
    <n v="0"/>
    <n v="0"/>
    <n v="0"/>
    <n v="0"/>
    <n v="0"/>
    <n v="0"/>
    <n v="1"/>
    <n v="1263.9892642623213"/>
    <n v="252.94057081399671"/>
    <n v="127.58211209188116"/>
    <n v="55.211999531796408"/>
    <n v="11.393841981840417"/>
    <n v="7.3493568586732803"/>
    <n v="5.7619024931846372"/>
    <n v="5.1530637995977866"/>
    <n v="4.6522010238724301"/>
    <n v="0"/>
    <n v="1"/>
  </r>
  <r>
    <x v="2"/>
    <x v="59"/>
    <n v="1276.629046745815"/>
    <n v="255.46997652212266"/>
    <n v="128.85793321279999"/>
    <n v="69.84652456281529"/>
    <n v="90267.793602332356"/>
    <n v="1730.8034810435529"/>
    <n v="2023"/>
    <n v="60"/>
    <n v="3600"/>
    <n v="8.1886891244442008"/>
    <x v="0"/>
    <n v="2"/>
    <n v="0"/>
    <n v="1"/>
    <n v="0"/>
    <n v="0"/>
    <n v="0"/>
    <n v="0"/>
    <n v="0"/>
    <n v="0"/>
    <n v="0"/>
    <n v="0"/>
    <n v="0"/>
    <n v="0"/>
    <n v="0"/>
    <n v="0"/>
    <n v="0"/>
    <n v="0"/>
    <n v="1"/>
    <n v="1276.629046745815"/>
    <n v="255.46997652212266"/>
    <n v="128.85793321279999"/>
    <n v="69.84652456281529"/>
    <n v="11.410536015790454"/>
    <n v="7.3574514618778943"/>
    <n v="5.7698263070606162"/>
    <n v="5.1604130959073933"/>
    <n v="4.782897523628189"/>
    <n v="0"/>
    <n v="1"/>
  </r>
  <r>
    <x v="2"/>
    <x v="60"/>
    <n v="1289.3952601018823"/>
    <n v="258.02467628733689"/>
    <n v="130.14651254492799"/>
    <n v="76.641930187737188"/>
    <n v="90949.615233510747"/>
    <n v="1754.2083791218843"/>
    <n v="2023"/>
    <n v="61"/>
    <n v="3721"/>
    <n v="8.2217477283466227"/>
    <x v="0"/>
    <n v="2"/>
    <n v="0"/>
    <n v="1"/>
    <n v="0"/>
    <n v="0"/>
    <n v="0"/>
    <n v="0"/>
    <n v="0"/>
    <n v="0"/>
    <n v="0"/>
    <n v="0"/>
    <n v="0"/>
    <n v="0"/>
    <n v="0"/>
    <n v="0"/>
    <n v="0"/>
    <n v="0"/>
    <n v="1"/>
    <n v="1289.3952601018823"/>
    <n v="258.02467628733689"/>
    <n v="130.14651254492799"/>
    <n v="76.641930187737188"/>
    <n v="11.418060953409675"/>
    <n v="7.3655610605154687"/>
    <n v="5.7777661313175184"/>
    <n v="5.1677814625275085"/>
    <n v="4.8382273451071081"/>
    <n v="0"/>
    <n v="1"/>
  </r>
  <r>
    <x v="2"/>
    <x v="61"/>
    <n v="1302.2891587249276"/>
    <n v="260.60492305020671"/>
    <n v="131.44797767037727"/>
    <n v="85.370298855050024"/>
    <n v="91717.165546882432"/>
    <n v="1779.7123583005616"/>
    <n v="2023"/>
    <n v="62"/>
    <n v="3844"/>
    <n v="8.2542687700901833"/>
    <x v="0"/>
    <n v="3"/>
    <n v="0"/>
    <n v="0"/>
    <n v="1"/>
    <n v="0"/>
    <n v="0"/>
    <n v="0"/>
    <n v="0"/>
    <n v="0"/>
    <n v="0"/>
    <n v="0"/>
    <n v="0"/>
    <n v="0"/>
    <n v="0"/>
    <n v="0"/>
    <n v="0"/>
    <n v="0"/>
    <n v="1"/>
    <n v="1302.2891587249276"/>
    <n v="260.60492305020671"/>
    <n v="131.44797767037727"/>
    <n v="85.370298855050024"/>
    <n v="11.426464833167703"/>
    <n v="7.3736855544857587"/>
    <n v="5.7857218713063316"/>
    <n v="5.175168808398916"/>
    <n v="4.9050801851922099"/>
    <n v="0"/>
    <n v="1"/>
  </r>
  <r>
    <x v="2"/>
    <x v="62"/>
    <n v="1315.3120125275952"/>
    <n v="263.21097228070704"/>
    <n v="132.76245744708103"/>
    <n v="54.465431917933572"/>
    <n v="89301.80133630769"/>
    <n v="1765.7508741733168"/>
    <n v="2023"/>
    <n v="63"/>
    <n v="3969"/>
    <n v="8.2862694527830651"/>
    <x v="0"/>
    <n v="3"/>
    <n v="0"/>
    <n v="0"/>
    <n v="1"/>
    <n v="0"/>
    <n v="0"/>
    <n v="0"/>
    <n v="0"/>
    <n v="0"/>
    <n v="0"/>
    <n v="0"/>
    <n v="0"/>
    <n v="0"/>
    <n v="0"/>
    <n v="0"/>
    <n v="0"/>
    <n v="0"/>
    <n v="1"/>
    <n v="1315.3120125275952"/>
    <n v="263.21097228070704"/>
    <n v="132.76245744708103"/>
    <n v="54.465431917933572"/>
    <n v="11.399776938400311"/>
    <n v="7.3818248458263325"/>
    <n v="5.7936934324339724"/>
    <n v="5.1825750421802308"/>
    <n v="4.6450528485667038"/>
    <n v="0"/>
    <n v="1"/>
  </r>
  <r>
    <x v="2"/>
    <x v="63"/>
    <n v="1328.4651062036642"/>
    <n v="265.84308200351325"/>
    <n v="134.09008202155184"/>
    <n v="87.694504912753814"/>
    <n v="92173.675510490051"/>
    <n v="1816.0927751414829"/>
    <n v="2023"/>
    <n v="64"/>
    <n v="4096"/>
    <n v="8.317766166719343"/>
    <x v="0"/>
    <n v="3"/>
    <n v="0"/>
    <n v="0"/>
    <n v="1"/>
    <n v="0"/>
    <n v="0"/>
    <n v="0"/>
    <n v="0"/>
    <n v="0"/>
    <n v="0"/>
    <n v="0"/>
    <n v="0"/>
    <n v="0"/>
    <n v="0"/>
    <n v="0"/>
    <n v="0"/>
    <n v="0"/>
    <n v="1"/>
    <n v="1328.4651062036642"/>
    <n v="265.84308200351325"/>
    <n v="134.09008202155184"/>
    <n v="87.694504912753814"/>
    <n v="11.431429853706891"/>
    <n v="7.3899788381109692"/>
    <n v="5.8016807201719267"/>
    <n v="5.190000072259612"/>
    <n v="4.9221532982787561"/>
    <n v="0"/>
    <n v="1"/>
  </r>
  <r>
    <x v="2"/>
    <x v="64"/>
    <n v="1341.749738751256"/>
    <n v="268.5015128235479"/>
    <n v="135.43098284176733"/>
    <n v="83.361284282588173"/>
    <n v="92035.793314985378"/>
    <n v="1829.0435186991594"/>
    <n v="2023"/>
    <n v="65"/>
    <n v="4225"/>
    <n v="8.3487745397912736"/>
    <x v="0"/>
    <n v="3"/>
    <n v="0"/>
    <n v="0"/>
    <n v="1"/>
    <n v="0"/>
    <n v="0"/>
    <n v="0"/>
    <n v="0"/>
    <n v="0"/>
    <n v="0"/>
    <n v="0"/>
    <n v="0"/>
    <n v="0"/>
    <n v="0"/>
    <n v="0"/>
    <n v="0"/>
    <n v="0"/>
    <n v="1"/>
    <n v="1341.749738751256"/>
    <n v="268.5015128235479"/>
    <n v="135.43098284176733"/>
    <n v="83.361284282588173"/>
    <n v="11.429932838139408"/>
    <n v="7.3981474360339918"/>
    <n v="5.8096836400647813"/>
    <n v="5.1974438067664028"/>
    <n v="4.8900838140450267"/>
    <n v="0"/>
    <n v="1"/>
  </r>
  <r>
    <x v="2"/>
    <x v="65"/>
    <n v="1355.1672231786572"/>
    <n v="271.18652795178315"/>
    <n v="136.78529267018502"/>
    <n v="55.969900088040191"/>
    <n v="89912.068064962135"/>
    <n v="1819.1089438886656"/>
    <n v="2023"/>
    <n v="66"/>
    <n v="4356"/>
    <n v="8.3793094840528504"/>
    <x v="0"/>
    <n v="4"/>
    <n v="0"/>
    <n v="0"/>
    <n v="0"/>
    <n v="1"/>
    <n v="0"/>
    <n v="0"/>
    <n v="0"/>
    <n v="0"/>
    <n v="0"/>
    <n v="0"/>
    <n v="0"/>
    <n v="0"/>
    <n v="0"/>
    <n v="0"/>
    <n v="0"/>
    <n v="0"/>
    <n v="1"/>
    <n v="1355.1672231786572"/>
    <n v="271.18652795178315"/>
    <n v="136.78529267018502"/>
    <n v="55.969900088040191"/>
    <n v="11.406587450215369"/>
    <n v="7.4063305451237067"/>
    <n v="5.8177020977386489"/>
    <n v="5.2049061535827068"/>
    <n v="4.6594058176083175"/>
    <n v="0"/>
    <n v="1"/>
  </r>
  <r>
    <x v="2"/>
    <x v="66"/>
    <n v="1368.7188863383656"/>
    <n v="273.89839323130087"/>
    <n v="138.15314559688687"/>
    <n v="57.994138834563536"/>
    <n v="90266.53147910563"/>
    <n v="1838.7645640011167"/>
    <n v="2023"/>
    <n v="67"/>
    <n v="4489"/>
    <n v="8.4093852387819314"/>
    <x v="0"/>
    <n v="4"/>
    <n v="0"/>
    <n v="0"/>
    <n v="0"/>
    <n v="1"/>
    <n v="0"/>
    <n v="0"/>
    <n v="0"/>
    <n v="0"/>
    <n v="0"/>
    <n v="0"/>
    <n v="0"/>
    <n v="0"/>
    <n v="0"/>
    <n v="0"/>
    <n v="0"/>
    <n v="0"/>
    <n v="1"/>
    <n v="1368.7188863383656"/>
    <n v="273.89839323130087"/>
    <n v="138.15314559688687"/>
    <n v="57.994138834563536"/>
    <n v="11.410522033704485"/>
    <n v="7.4145280715454653"/>
    <n v="5.8257359989094661"/>
    <n v="5.2123870203548917"/>
    <n v="4.6783980865726162"/>
    <n v="0"/>
    <n v="1"/>
  </r>
  <r>
    <x v="2"/>
    <x v="67"/>
    <n v="1382.4060688512948"/>
    <n v="276.63737716361385"/>
    <n v="139.53467705285576"/>
    <n v="63.436277591791828"/>
    <n v="90930.361913968693"/>
    <n v="1862.0144006595563"/>
    <n v="2023"/>
    <n v="68"/>
    <n v="4624"/>
    <n v="8.4390154103522139"/>
    <x v="0"/>
    <n v="4"/>
    <n v="0"/>
    <n v="0"/>
    <n v="0"/>
    <n v="1"/>
    <n v="0"/>
    <n v="0"/>
    <n v="0"/>
    <n v="0"/>
    <n v="0"/>
    <n v="0"/>
    <n v="0"/>
    <n v="0"/>
    <n v="0"/>
    <n v="0"/>
    <n v="0"/>
    <n v="0"/>
    <n v="1"/>
    <n v="1382.4060688512948"/>
    <n v="276.63737716361385"/>
    <n v="139.53467705285576"/>
    <n v="63.436277591791828"/>
    <n v="11.417849238850261"/>
    <n v="7.4227399219669374"/>
    <n v="5.8337852493911901"/>
    <n v="5.2198863145050236"/>
    <n v="4.7277391835634477"/>
    <n v="0"/>
    <n v="1"/>
  </r>
  <r>
    <x v="2"/>
    <x v="68"/>
    <n v="1396.2301250944893"/>
    <n v="279.40375093524995"/>
    <n v="140.93002382338432"/>
    <n v="69.744177838348207"/>
    <n v="91623.344180897067"/>
    <n v="1886.3080776914717"/>
    <n v="2023"/>
    <n v="69"/>
    <n v="4761"/>
    <n v="8.4682130091945194"/>
    <x v="0"/>
    <n v="4"/>
    <n v="0"/>
    <n v="0"/>
    <n v="0"/>
    <n v="1"/>
    <n v="0"/>
    <n v="0"/>
    <n v="0"/>
    <n v="0"/>
    <n v="0"/>
    <n v="0"/>
    <n v="0"/>
    <n v="0"/>
    <n v="0"/>
    <n v="0"/>
    <n v="0"/>
    <n v="0"/>
    <n v="1"/>
    <n v="1396.2301250944893"/>
    <n v="279.40375093524995"/>
    <n v="140.93002382338432"/>
    <n v="69.744177838348207"/>
    <n v="11.425441367330128"/>
    <n v="7.4309660034665423"/>
    <n v="5.8418497551038717"/>
    <n v="5.2274039432422184"/>
    <n v="4.7820403396049675"/>
    <n v="0"/>
    <n v="1"/>
  </r>
  <r>
    <x v="2"/>
    <x v="69"/>
    <n v="1410.1924232337115"/>
    <n v="282.19778844460245"/>
    <n v="142.33932406161816"/>
    <n v="76.715022870920762"/>
    <n v="92318.985494932116"/>
    <n v="1911.4445586108527"/>
    <n v="2023"/>
    <n v="70"/>
    <n v="4900"/>
    <n v="8.4969904840987187"/>
    <x v="0"/>
    <n v="4"/>
    <n v="0"/>
    <n v="0"/>
    <n v="0"/>
    <n v="1"/>
    <n v="0"/>
    <n v="0"/>
    <n v="0"/>
    <n v="0"/>
    <n v="0"/>
    <n v="0"/>
    <n v="0"/>
    <n v="0"/>
    <n v="0"/>
    <n v="0"/>
    <n v="0"/>
    <n v="0"/>
    <n v="1"/>
    <n v="1410.1924232337115"/>
    <n v="282.19778844460245"/>
    <n v="142.33932406161816"/>
    <n v="76.715022870920762"/>
    <n v="11.433005092675179"/>
    <n v="7.439206223471829"/>
    <n v="5.8499294220816189"/>
    <n v="5.2349398135739289"/>
    <n v="4.8388061507740643"/>
    <n v="0"/>
    <n v="1"/>
  </r>
  <r>
    <x v="2"/>
    <x v="70"/>
    <n v="1424.2943452878426"/>
    <n v="285.01976632904848"/>
    <n v="143.76271730223434"/>
    <n v="84.38616788288661"/>
    <n v="99416.77588984622"/>
    <n v="1937.462996802012"/>
    <n v="2023"/>
    <n v="71"/>
    <n v="5041"/>
    <n v="8.5253597540826309"/>
    <x v="0"/>
    <n v="5"/>
    <n v="0"/>
    <n v="0"/>
    <n v="0"/>
    <n v="0"/>
    <n v="1"/>
    <n v="0"/>
    <n v="0"/>
    <n v="0"/>
    <n v="0"/>
    <n v="0"/>
    <n v="0"/>
    <n v="0"/>
    <n v="0"/>
    <n v="0"/>
    <n v="0"/>
    <n v="0"/>
    <n v="1"/>
    <n v="1424.2943452878426"/>
    <n v="285.01976632904848"/>
    <n v="143.76271730223434"/>
    <n v="84.38616788288661"/>
    <n v="11.507076149931981"/>
    <n v="7.4474604897186047"/>
    <n v="5.8580241564804378"/>
    <n v="5.2424938323171393"/>
    <n v="4.8977621961593822"/>
    <n v="0"/>
    <n v="1"/>
  </r>
  <r>
    <x v="2"/>
    <x v="71"/>
    <n v="1438.5372872159771"/>
    <n v="287.86996399233897"/>
    <n v="145.20034447525668"/>
    <n v="92.824748943662641"/>
    <n v="100112.68099442027"/>
    <n v="1964.4323446272356"/>
    <n v="2023"/>
    <n v="72"/>
    <n v="5184"/>
    <n v="8.5533322380321106"/>
    <x v="0"/>
    <n v="5"/>
    <n v="0"/>
    <n v="0"/>
    <n v="0"/>
    <n v="0"/>
    <n v="1"/>
    <n v="0"/>
    <n v="0"/>
    <n v="0"/>
    <n v="0"/>
    <n v="0"/>
    <n v="0"/>
    <n v="0"/>
    <n v="0"/>
    <n v="0"/>
    <n v="0"/>
    <n v="0"/>
    <n v="1"/>
    <n v="1438.5372872159771"/>
    <n v="287.86996399233897"/>
    <n v="145.20034447525668"/>
    <n v="92.824748943662641"/>
    <n v="11.514051640540607"/>
    <n v="7.455728710224454"/>
    <n v="5.8661338645859669"/>
    <n v="5.2500659061094863"/>
    <n v="4.9588378906052917"/>
    <n v="0"/>
    <n v="1"/>
  </r>
  <r>
    <x v="2"/>
    <x v="72"/>
    <n v="1452.9226590208159"/>
    <n v="290.74866363226238"/>
    <n v="146.65234792000928"/>
    <n v="102.10722026527766"/>
    <n v="100808.58809818666"/>
    <n v="1992.4308908383653"/>
    <n v="2023"/>
    <n v="73"/>
    <n v="5329"/>
    <n v="8.5809188822967819"/>
    <x v="0"/>
    <n v="5"/>
    <n v="0"/>
    <n v="0"/>
    <n v="0"/>
    <n v="0"/>
    <n v="1"/>
    <n v="0"/>
    <n v="0"/>
    <n v="0"/>
    <n v="0"/>
    <n v="0"/>
    <n v="0"/>
    <n v="0"/>
    <n v="0"/>
    <n v="0"/>
    <n v="0"/>
    <n v="0"/>
    <n v="1"/>
    <n v="1452.9226590208159"/>
    <n v="290.74866363226238"/>
    <n v="146.65234792000928"/>
    <n v="102.10722026527766"/>
    <n v="11.520978830376917"/>
    <n v="7.4640107932721964"/>
    <n v="5.8742584528210866"/>
    <n v="5.257655941420297"/>
    <n v="5.0219751138015543"/>
    <n v="0"/>
    <n v="1"/>
  </r>
  <r>
    <x v="2"/>
    <x v="73"/>
    <n v="1467.4518848638995"/>
    <n v="293.65615026858495"/>
    <n v="148.11887139920933"/>
    <n v="112.3179419345303"/>
    <n v="101504.49538414541"/>
    <n v="2021.5448484662243"/>
    <n v="2023"/>
    <n v="74"/>
    <n v="5476"/>
    <n v="8.6081301864083404"/>
    <x v="0"/>
    <n v="5"/>
    <n v="0"/>
    <n v="0"/>
    <n v="0"/>
    <n v="0"/>
    <n v="1"/>
    <n v="0"/>
    <n v="0"/>
    <n v="0"/>
    <n v="0"/>
    <n v="0"/>
    <n v="0"/>
    <n v="0"/>
    <n v="0"/>
    <n v="0"/>
    <n v="0"/>
    <n v="0"/>
    <n v="1"/>
    <n v="1467.4518848638995"/>
    <n v="293.65615026858495"/>
    <n v="148.11887139920933"/>
    <n v="112.3179419345303"/>
    <n v="11.527858365982198"/>
    <n v="7.4723066474002264"/>
    <n v="5.8823978277534188"/>
    <n v="5.265263844561539"/>
    <n v="5.0871108812894601"/>
    <n v="0"/>
    <n v="1"/>
  </r>
  <r>
    <x v="2"/>
    <x v="74"/>
    <n v="1482.1264031895512"/>
    <n v="296.59271177127079"/>
    <n v="149.60006011320144"/>
    <n v="123.54973609225584"/>
    <n v="106058.82615628134"/>
    <n v="2051.8689111662793"/>
    <n v="2023"/>
    <n v="75"/>
    <n v="5625"/>
    <n v="8.6349762270726202"/>
    <x v="0"/>
    <n v="6"/>
    <n v="0"/>
    <n v="0"/>
    <n v="0"/>
    <n v="0"/>
    <n v="0"/>
    <n v="1"/>
    <n v="0"/>
    <n v="0"/>
    <n v="0"/>
    <n v="0"/>
    <n v="0"/>
    <n v="0"/>
    <n v="0"/>
    <n v="0"/>
    <n v="0"/>
    <n v="0"/>
    <n v="1"/>
    <n v="1482.1264031895512"/>
    <n v="296.59271177127079"/>
    <n v="149.60006011320144"/>
    <n v="123.54973609225584"/>
    <n v="11.571749182897282"/>
    <n v="7.4806161813975898"/>
    <n v="5.8905518961027035"/>
    <n v="5.2728895216986853"/>
    <n v="5.1541765768015306"/>
    <n v="0"/>
    <n v="1"/>
  </r>
  <r>
    <x v="2"/>
    <x v="75"/>
    <n v="1496.9476668553555"/>
    <n v="299.55863888898352"/>
    <n v="151.09606071433342"/>
    <n v="135.90470969790869"/>
    <n v="106754.7334608621"/>
    <n v="2083.5070761565812"/>
    <n v="2023"/>
    <n v="76"/>
    <n v="5776"/>
    <n v="8.6614666805726621"/>
    <x v="0"/>
    <n v="6"/>
    <n v="0"/>
    <n v="0"/>
    <n v="0"/>
    <n v="0"/>
    <n v="0"/>
    <n v="1"/>
    <n v="0"/>
    <n v="0"/>
    <n v="0"/>
    <n v="0"/>
    <n v="0"/>
    <n v="0"/>
    <n v="0"/>
    <n v="0"/>
    <n v="0"/>
    <n v="0"/>
    <n v="1"/>
    <n v="1496.9476668553555"/>
    <n v="299.55863888898352"/>
    <n v="151.09606071433342"/>
    <n v="135.90470969790869"/>
    <n v="11.578289271661557"/>
    <n v="7.4889393043023125"/>
    <n v="5.8987205647480678"/>
    <n v="5.2805328788614876"/>
    <n v="5.2230987803316236"/>
    <n v="0"/>
    <n v="1"/>
  </r>
  <r>
    <x v="2"/>
    <x v="76"/>
    <n v="1511.9171432676453"/>
    <n v="302.55422527787334"/>
    <n v="152.60702132147676"/>
    <n v="149.49518066734228"/>
    <n v="107450.64076575084"/>
    <n v="2116.5735705343377"/>
    <n v="2023"/>
    <n v="77"/>
    <n v="5929"/>
    <n v="8.6876108437073682"/>
    <x v="0"/>
    <n v="6"/>
    <n v="0"/>
    <n v="0"/>
    <n v="0"/>
    <n v="0"/>
    <n v="0"/>
    <n v="1"/>
    <n v="0"/>
    <n v="0"/>
    <n v="0"/>
    <n v="0"/>
    <n v="0"/>
    <n v="0"/>
    <n v="0"/>
    <n v="0"/>
    <n v="0"/>
    <n v="0"/>
    <n v="1"/>
    <n v="1511.9171432676453"/>
    <n v="302.55422527787334"/>
    <n v="152.60702132147676"/>
    <n v="149.49518066734228"/>
    <n v="11.584786865438179"/>
    <n v="7.4972759254019596"/>
    <n v="5.9069037407351681"/>
    <n v="5.2881938219546685"/>
    <n v="5.2938002511256776"/>
    <n v="0"/>
    <n v="1"/>
  </r>
  <r>
    <x v="2"/>
    <x v="77"/>
    <n v="1527.0363145209371"/>
    <n v="305.57976753065202"/>
    <n v="154.13309153469152"/>
    <n v="164.4446987340408"/>
    <n v="108146.54807077083"/>
    <n v="2151.1938723203216"/>
    <n v="2023"/>
    <n v="78"/>
    <n v="6084"/>
    <n v="8.7134176533791834"/>
    <x v="0"/>
    <n v="6"/>
    <n v="0"/>
    <n v="0"/>
    <n v="0"/>
    <n v="0"/>
    <n v="0"/>
    <n v="1"/>
    <n v="0"/>
    <n v="0"/>
    <n v="0"/>
    <n v="0"/>
    <n v="0"/>
    <n v="0"/>
    <n v="0"/>
    <n v="0"/>
    <n v="0"/>
    <n v="0"/>
    <n v="1"/>
    <n v="1527.0363145209371"/>
    <n v="305.57976753065202"/>
    <n v="154.13309153469152"/>
    <n v="164.4446987340408"/>
    <n v="11.591242512894661"/>
    <n v="7.5056259542357031"/>
    <n v="5.9151013312832239"/>
    <n v="5.2958722567685079"/>
    <n v="5.3662009072390662"/>
    <n v="0"/>
    <n v="1"/>
  </r>
  <r>
    <x v="2"/>
    <x v="78"/>
    <n v="1542.3066775405773"/>
    <n v="308.63556520595853"/>
    <n v="1404.1372031789076"/>
    <n v="180.88916860744132"/>
    <n v="125251.1135903033"/>
    <n v="3435.9686145328847"/>
    <n v="2023"/>
    <n v="79"/>
    <n v="6241"/>
    <n v="8.738895704934043"/>
    <x v="0"/>
    <n v="7"/>
    <n v="0"/>
    <n v="0"/>
    <n v="0"/>
    <n v="0"/>
    <n v="0"/>
    <n v="0"/>
    <n v="1"/>
    <n v="0"/>
    <n v="0"/>
    <n v="0"/>
    <n v="0"/>
    <n v="0"/>
    <n v="0"/>
    <n v="0"/>
    <n v="0"/>
    <n v="0"/>
    <n v="1"/>
    <n v="1542.3066775405773"/>
    <n v="308.63556520595853"/>
    <n v="1404.1372031789076"/>
    <n v="180.88916860744132"/>
    <n v="11.738075909848133"/>
    <n v="7.5139893005974043"/>
    <n v="5.9233132437919327"/>
    <n v="7.2789847706953639"/>
    <n v="5.4402187674313245"/>
    <n v="1"/>
    <n v="1"/>
  </r>
  <r>
    <x v="2"/>
    <x v="79"/>
    <n v="1557.7297442280847"/>
    <n v="311.72192085801817"/>
    <n v="1529.1376143433292"/>
    <n v="198.97808546818513"/>
    <n v="126463.31763508228"/>
    <n v="3597.5673648976176"/>
    <n v="2023"/>
    <n v="80"/>
    <n v="6400"/>
    <n v="8.7640532693477624"/>
    <x v="0"/>
    <n v="7"/>
    <n v="0"/>
    <n v="0"/>
    <n v="0"/>
    <n v="0"/>
    <n v="0"/>
    <n v="0"/>
    <n v="1"/>
    <n v="0"/>
    <n v="0"/>
    <n v="0"/>
    <n v="0"/>
    <n v="0"/>
    <n v="0"/>
    <n v="0"/>
    <n v="0"/>
    <n v="0"/>
    <n v="1"/>
    <n v="1557.7297442280847"/>
    <n v="311.72192085801817"/>
    <n v="1529.1376143433292"/>
    <n v="198.97808546818513"/>
    <n v="11.747707565928312"/>
    <n v="7.5223658745393696"/>
    <n v="5.9315393858482652"/>
    <n v="7.361703264827927"/>
    <n v="5.515770836332246"/>
    <n v="1"/>
    <n v="1"/>
  </r>
  <r>
    <x v="2"/>
    <x v="80"/>
    <n v="1573.3070416088365"/>
    <n v="314.83914006659836"/>
    <n v="1541.6376554597714"/>
    <n v="218.87589401500364"/>
    <n v="127146.82656145583"/>
    <n v="3648.6597311502101"/>
    <n v="2023"/>
    <n v="81"/>
    <n v="6561"/>
    <n v="8.7888983093448783"/>
    <x v="0"/>
    <n v="7"/>
    <n v="0"/>
    <n v="0"/>
    <n v="0"/>
    <n v="0"/>
    <n v="0"/>
    <n v="0"/>
    <n v="1"/>
    <n v="0"/>
    <n v="0"/>
    <n v="0"/>
    <n v="0"/>
    <n v="0"/>
    <n v="0"/>
    <n v="0"/>
    <n v="0"/>
    <n v="0"/>
    <n v="1"/>
    <n v="1573.3070416088365"/>
    <n v="314.83914006659836"/>
    <n v="1541.6376554597714"/>
    <n v="218.87589401500364"/>
    <n v="11.753097812311953"/>
    <n v="7.5307555863765296"/>
    <n v="5.93977966523315"/>
    <n v="7.3696108901901232"/>
    <n v="5.5927739189086729"/>
    <n v="1"/>
    <n v="1"/>
  </r>
  <r>
    <x v="2"/>
    <x v="81"/>
    <n v="1589.0401119818548"/>
    <n v="317.98753146726438"/>
    <n v="1542.8876595714157"/>
    <n v="240.76348341650402"/>
    <n v="127780.09177186362"/>
    <n v="3690.6787864370394"/>
    <n v="2023"/>
    <n v="82"/>
    <n v="6724"/>
    <n v="8.8134384945285067"/>
    <x v="0"/>
    <n v="7"/>
    <n v="0"/>
    <n v="0"/>
    <n v="0"/>
    <n v="0"/>
    <n v="0"/>
    <n v="0"/>
    <n v="1"/>
    <n v="0"/>
    <n v="0"/>
    <n v="0"/>
    <n v="0"/>
    <n v="0"/>
    <n v="0"/>
    <n v="0"/>
    <n v="0"/>
    <n v="0"/>
    <n v="1"/>
    <n v="1589.0401119818548"/>
    <n v="317.98753146726438"/>
    <n v="1542.8876595714157"/>
    <n v="240.76348341650402"/>
    <n v="11.758066032358171"/>
    <n v="7.5391583466908925"/>
    <n v="5.9480339899280343"/>
    <n v="7.3703982243953323"/>
    <n v="5.6711453543847181"/>
    <n v="1"/>
    <n v="1"/>
  </r>
  <r>
    <x v="2"/>
    <x v="82"/>
    <n v="1604.9305130715238"/>
    <n v="321.16740678193696"/>
    <n v="1543.0126599825801"/>
    <n v="264.83983175815445"/>
    <n v="128408.35726718437"/>
    <n v="3733.9504115941954"/>
    <n v="2023"/>
    <n v="83"/>
    <n v="6889"/>
    <n v="8.8376812155931965"/>
    <x v="0"/>
    <n v="7"/>
    <n v="0"/>
    <n v="0"/>
    <n v="0"/>
    <n v="0"/>
    <n v="0"/>
    <n v="0"/>
    <n v="1"/>
    <n v="0"/>
    <n v="0"/>
    <n v="0"/>
    <n v="0"/>
    <n v="0"/>
    <n v="0"/>
    <n v="0"/>
    <n v="0"/>
    <n v="0"/>
    <n v="1"/>
    <n v="1604.9305130715238"/>
    <n v="321.16740678193696"/>
    <n v="1543.0126599825801"/>
    <n v="264.83983175815445"/>
    <n v="11.762970755870539"/>
    <n v="7.5475740663361455"/>
    <n v="5.9563022681213376"/>
    <n v="7.3704769237323546"/>
    <n v="5.7508036635895134"/>
    <n v="1"/>
    <n v="1"/>
  </r>
  <r>
    <x v="2"/>
    <x v="83"/>
    <n v="1620.9798181811348"/>
    <n v="324.37908084975635"/>
    <n v="1543.0251600236966"/>
    <n v="1053.670861709988"/>
    <n v="136609.3347315116"/>
    <n v="4542.0549207645763"/>
    <n v="2023"/>
    <n v="84"/>
    <n v="7056"/>
    <n v="8.8616335976866267"/>
    <x v="0"/>
    <n v="8"/>
    <n v="0"/>
    <n v="0"/>
    <n v="0"/>
    <n v="0"/>
    <n v="0"/>
    <n v="0"/>
    <n v="0"/>
    <n v="1"/>
    <n v="0"/>
    <n v="0"/>
    <n v="0"/>
    <n v="0"/>
    <n v="0"/>
    <n v="0"/>
    <n v="0"/>
    <n v="0"/>
    <n v="1"/>
    <n v="1620.9798181811348"/>
    <n v="324.37908084975635"/>
    <n v="1543.0251600236966"/>
    <n v="1053.670861709988"/>
    <n v="11.824880560032266"/>
    <n v="7.5560026564423213"/>
    <n v="5.964584408214785"/>
    <n v="7.3704847933254207"/>
    <n v="7.0060376695002269"/>
    <n v="1"/>
    <n v="1"/>
  </r>
  <r>
    <x v="2"/>
    <x v="84"/>
    <n v="1637.1896163481729"/>
    <n v="327.62287165825393"/>
    <n v="1543.0264100278082"/>
    <n v="1118.6793802706597"/>
    <n v="137034.62828047766"/>
    <n v="4626.5182783048949"/>
    <n v="2023"/>
    <n v="85"/>
    <n v="7225"/>
    <n v="8.8853025129806333"/>
    <x v="0"/>
    <n v="8"/>
    <n v="0"/>
    <n v="0"/>
    <n v="0"/>
    <n v="0"/>
    <n v="0"/>
    <n v="0"/>
    <n v="0"/>
    <n v="1"/>
    <n v="0"/>
    <n v="0"/>
    <n v="0"/>
    <n v="0"/>
    <n v="0"/>
    <n v="0"/>
    <n v="0"/>
    <n v="0"/>
    <n v="1"/>
    <n v="1637.1896163481729"/>
    <n v="327.62287165825393"/>
    <n v="1543.0264100278082"/>
    <n v="1118.6793802706597"/>
    <n v="11.827988934042908"/>
    <n v="7.564444028420489"/>
    <n v="5.9728803188296231"/>
    <n v="7.3704855802813212"/>
    <n v="7.0632902692521506"/>
    <n v="1"/>
    <n v="1"/>
  </r>
  <r>
    <x v="2"/>
    <x v="85"/>
    <n v="1653.5615125013132"/>
    <n v="330.89910037483645"/>
    <n v="1543.0265350282193"/>
    <n v="1128.3298040841657"/>
    <n v="137167.03840164046"/>
    <n v="4655.816951988535"/>
    <n v="2023"/>
    <n v="86"/>
    <n v="7396"/>
    <n v="8.9086945925070147"/>
    <x v="0"/>
    <n v="8"/>
    <n v="0"/>
    <n v="0"/>
    <n v="0"/>
    <n v="0"/>
    <n v="0"/>
    <n v="0"/>
    <n v="0"/>
    <n v="1"/>
    <n v="0"/>
    <n v="0"/>
    <n v="0"/>
    <n v="0"/>
    <n v="0"/>
    <n v="0"/>
    <n v="0"/>
    <n v="0"/>
    <n v="1"/>
    <n v="1653.5615125013132"/>
    <n v="330.89910037483645"/>
    <n v="1543.0265350282193"/>
    <n v="1128.3298040841657"/>
    <n v="11.828954720524495"/>
    <n v="7.5728980939674182"/>
    <n v="5.9811899088127225"/>
    <n v="7.370485658976877"/>
    <n v="7.0715166883242455"/>
    <n v="1"/>
    <n v="1"/>
  </r>
  <r>
    <x v="2"/>
    <x v="86"/>
    <n v="1670.0971276190878"/>
    <n v="334.20809137858481"/>
    <n v="306.18534057487193"/>
    <n v="1027.6486598598062"/>
    <n v="125631.92856258247"/>
    <n v="3338.1392194323507"/>
    <n v="2023"/>
    <n v="87"/>
    <n v="7569"/>
    <n v="8.9318162373091674"/>
    <x v="0"/>
    <n v="8"/>
    <n v="0"/>
    <n v="0"/>
    <n v="0"/>
    <n v="0"/>
    <n v="0"/>
    <n v="0"/>
    <n v="0"/>
    <n v="1"/>
    <n v="0"/>
    <n v="0"/>
    <n v="0"/>
    <n v="0"/>
    <n v="0"/>
    <n v="0"/>
    <n v="0"/>
    <n v="0"/>
    <n v="1"/>
    <n v="1670.0971276190878"/>
    <n v="334.20809137858481"/>
    <n v="306.18534057487193"/>
    <n v="1027.6486598598062"/>
    <n v="11.741111709011596"/>
    <n v="7.5813647650701927"/>
    <n v="5.9895130872425684"/>
    <n v="5.8623912721600897"/>
    <n v="6.9821687198427167"/>
    <n v="1"/>
    <n v="1"/>
  </r>
  <r>
    <x v="2"/>
    <x v="87"/>
    <n v="1686.7980988902116"/>
    <n v="337.55017229237069"/>
    <n v="184.02004800025765"/>
    <n v="926.09897749223137"/>
    <n v="118536.51273032506"/>
    <n v="3134.4672966750713"/>
    <n v="2023"/>
    <n v="88"/>
    <n v="7744"/>
    <n v="8.9546736289564137"/>
    <x v="0"/>
    <n v="9"/>
    <n v="0"/>
    <n v="0"/>
    <n v="0"/>
    <n v="0"/>
    <n v="0"/>
    <n v="0"/>
    <n v="0"/>
    <n v="0"/>
    <n v="1"/>
    <n v="0"/>
    <n v="0"/>
    <n v="0"/>
    <n v="0"/>
    <n v="0"/>
    <n v="0"/>
    <n v="0"/>
    <n v="1"/>
    <n v="1686.7980988902116"/>
    <n v="337.55017229237069"/>
    <n v="184.02004800025765"/>
    <n v="926.09897749223137"/>
    <n v="11.682976316403318"/>
    <n v="7.5898439540107621"/>
    <n v="5.9978497634351315"/>
    <n v="5.4354608048442188"/>
    <n v="6.8831576332646556"/>
    <n v="1"/>
    <n v="1"/>
  </r>
  <r>
    <x v="2"/>
    <x v="88"/>
    <n v="1703.6660798755668"/>
    <n v="340.92567401529436"/>
    <n v="173.33753388222391"/>
    <n v="833.61059810484892"/>
    <n v="117609.0524534749"/>
    <n v="3051.539885877934"/>
    <n v="2023"/>
    <n v="89"/>
    <n v="7921"/>
    <n v="8.9772727394642793"/>
    <x v="0"/>
    <n v="9"/>
    <n v="0"/>
    <n v="0"/>
    <n v="0"/>
    <n v="0"/>
    <n v="0"/>
    <n v="0"/>
    <n v="0"/>
    <n v="0"/>
    <n v="1"/>
    <n v="0"/>
    <n v="0"/>
    <n v="0"/>
    <n v="0"/>
    <n v="0"/>
    <n v="0"/>
    <n v="0"/>
    <n v="1"/>
    <n v="1703.6660798755668"/>
    <n v="340.92567401529436"/>
    <n v="173.33753388222391"/>
    <n v="833.61059810484892"/>
    <n v="11.675121288129308"/>
    <n v="7.5983355733704148"/>
    <n v="6.0061998469496301"/>
    <n v="5.3877741657910212"/>
    <n v="6.7835675627577974"/>
    <n v="1"/>
    <n v="1"/>
  </r>
  <r>
    <x v="2"/>
    <x v="89"/>
    <n v="1720.7027406718398"/>
    <n v="344.33493075544732"/>
    <n v="173.81863776124251"/>
    <n v="750.26169013054812"/>
    <n v="117109.72969664434"/>
    <n v="2989.1179993190776"/>
    <n v="2023"/>
    <n v="90"/>
    <n v="8100"/>
    <n v="8.99961934066053"/>
    <x v="0"/>
    <n v="9"/>
    <n v="0"/>
    <n v="0"/>
    <n v="0"/>
    <n v="0"/>
    <n v="0"/>
    <n v="0"/>
    <n v="0"/>
    <n v="0"/>
    <n v="1"/>
    <n v="0"/>
    <n v="0"/>
    <n v="0"/>
    <n v="0"/>
    <n v="0"/>
    <n v="0"/>
    <n v="0"/>
    <n v="1"/>
    <n v="1720.7027406718398"/>
    <n v="344.33493075544732"/>
    <n v="173.81863776124251"/>
    <n v="750.26169013054812"/>
    <n v="11.67086663491845"/>
    <n v="7.6068395360341592"/>
    <n v="6.0145632475941726"/>
    <n v="5.3899714237825886"/>
    <n v="6.6844431181329931"/>
    <n v="1"/>
    <n v="1"/>
  </r>
  <r>
    <x v="2"/>
    <x v="90"/>
    <n v="1737.9097680768202"/>
    <n v="347.77828006300183"/>
    <n v="175.43159699287457"/>
    <n v="675.2367363011117"/>
    <n v="116654.63470379228"/>
    <n v="2936.3563814338086"/>
    <n v="2023"/>
    <n v="91"/>
    <n v="8281"/>
    <n v="9.0217190130336995"/>
    <x v="0"/>
    <n v="9"/>
    <n v="0"/>
    <n v="0"/>
    <n v="0"/>
    <n v="0"/>
    <n v="0"/>
    <n v="0"/>
    <n v="0"/>
    <n v="0"/>
    <n v="1"/>
    <n v="0"/>
    <n v="0"/>
    <n v="0"/>
    <n v="0"/>
    <n v="0"/>
    <n v="0"/>
    <n v="0"/>
    <n v="1"/>
    <n v="1737.9097680768202"/>
    <n v="347.77828006300183"/>
    <n v="175.43159699287457"/>
    <n v="675.2367363011117"/>
    <n v="11.666973008368757"/>
    <n v="7.615355755195016"/>
    <n v="6.0229398754312911"/>
    <n v="5.3973029694815811"/>
    <n v="6.5859511752593143"/>
    <n v="1"/>
    <n v="1"/>
  </r>
  <r>
    <x v="2"/>
    <x v="91"/>
    <n v="1755.2888657563717"/>
    <n v="351.25606286363183"/>
    <n v="177.17339024820529"/>
    <n v="607.71318418936244"/>
    <n v="116203.93678379721"/>
    <n v="2891.4315030575713"/>
    <n v="2023"/>
    <n v="92"/>
    <n v="8464"/>
    <n v="9.0435771540980809"/>
    <x v="0"/>
    <n v="9"/>
    <n v="0"/>
    <n v="0"/>
    <n v="0"/>
    <n v="0"/>
    <n v="0"/>
    <n v="0"/>
    <n v="0"/>
    <n v="0"/>
    <n v="1"/>
    <n v="0"/>
    <n v="0"/>
    <n v="0"/>
    <n v="0"/>
    <n v="0"/>
    <n v="0"/>
    <n v="0"/>
    <n v="1"/>
    <n v="1755.2888657563717"/>
    <n v="351.25606286363183"/>
    <n v="177.17339024820529"/>
    <n v="607.71318418936244"/>
    <n v="11.663102002204688"/>
    <n v="7.6238841443582146"/>
    <n v="6.031329640783361"/>
    <n v="5.405160216575875"/>
    <n v="6.4881658168636829"/>
    <n v="1"/>
    <n v="1"/>
  </r>
  <r>
    <x v="2"/>
    <x v="92"/>
    <n v="1772.8417544130839"/>
    <n v="354.76862349226815"/>
    <n v="178.94387187922752"/>
    <n v="546.94187792226239"/>
    <n v="108055.17929963414"/>
    <n v="2853.4961277068419"/>
    <n v="2023"/>
    <n v="93"/>
    <n v="8649"/>
    <n v="9.0651989863065126"/>
    <x v="0"/>
    <n v="10"/>
    <n v="0"/>
    <n v="0"/>
    <n v="0"/>
    <n v="0"/>
    <n v="0"/>
    <n v="0"/>
    <n v="0"/>
    <n v="0"/>
    <n v="0"/>
    <n v="1"/>
    <n v="0"/>
    <n v="0"/>
    <n v="0"/>
    <n v="0"/>
    <n v="0"/>
    <n v="0"/>
    <n v="1"/>
    <n v="1772.8417544130839"/>
    <n v="354.76862349226815"/>
    <n v="178.94387187922752"/>
    <n v="546.94187792226239"/>
    <n v="11.590397295072515"/>
    <n v="7.6324246173452917"/>
    <n v="6.0397324542379076"/>
    <n v="5.4130841055646046"/>
    <n v="6.3911552009912818"/>
    <n v="1"/>
    <n v="1"/>
  </r>
  <r>
    <x v="2"/>
    <x v="93"/>
    <n v="1790.5701719566184"/>
    <n v="358.31630972719086"/>
    <n v="180.73318537087383"/>
    <n v="492.24769134521978"/>
    <n v="107604.95991244889"/>
    <n v="2821.867358399903"/>
    <n v="2023"/>
    <n v="94"/>
    <n v="8836"/>
    <n v="9.0865895645400077"/>
    <x v="0"/>
    <n v="10"/>
    <n v="0"/>
    <n v="0"/>
    <n v="0"/>
    <n v="0"/>
    <n v="0"/>
    <n v="0"/>
    <n v="0"/>
    <n v="0"/>
    <n v="0"/>
    <n v="1"/>
    <n v="0"/>
    <n v="0"/>
    <n v="0"/>
    <n v="0"/>
    <n v="0"/>
    <n v="0"/>
    <n v="1"/>
    <n v="1790.5701719566184"/>
    <n v="358.31630972719086"/>
    <n v="180.73318537087383"/>
    <n v="492.24769134521978"/>
    <n v="11.586222021488043"/>
    <n v="7.6409770882980874"/>
    <n v="6.0481482266528026"/>
    <n v="5.4210289889626608"/>
    <n v="6.2949912865092417"/>
    <n v="1"/>
    <n v="1"/>
  </r>
  <r>
    <x v="2"/>
    <x v="94"/>
    <n v="1808.4758736757674"/>
    <n v="361.89947282446275"/>
    <n v="182.54050470186797"/>
    <n v="443.02292233221618"/>
    <n v="107154.7447913986"/>
    <n v="2795.9387735343144"/>
    <n v="2023"/>
    <n v="95"/>
    <n v="9025"/>
    <n v="9.1077537832010815"/>
    <x v="0"/>
    <n v="10"/>
    <n v="0"/>
    <n v="0"/>
    <n v="0"/>
    <n v="0"/>
    <n v="0"/>
    <n v="0"/>
    <n v="0"/>
    <n v="0"/>
    <n v="0"/>
    <n v="1"/>
    <n v="0"/>
    <n v="0"/>
    <n v="0"/>
    <n v="0"/>
    <n v="0"/>
    <n v="0"/>
    <n v="1"/>
    <n v="1808.4758736757674"/>
    <n v="361.89947282446275"/>
    <n v="182.54050470186797"/>
    <n v="443.02292233221618"/>
    <n v="11.582029281688916"/>
    <n v="7.6495414716826433"/>
    <n v="6.0565768691613453"/>
    <n v="5.4289902525722118"/>
    <n v="6.1997509880000914"/>
    <n v="1"/>
    <n v="1"/>
  </r>
  <r>
    <x v="2"/>
    <x v="95"/>
    <n v="1826.5606324122327"/>
    <n v="365.51846755270736"/>
    <n v="184.36590849661519"/>
    <n v="398.72063011114642"/>
    <n v="106704.53009258656"/>
    <n v="2775.1656385727019"/>
    <n v="2023"/>
    <n v="96"/>
    <n v="9216"/>
    <n v="9.1286963829356722"/>
    <x v="0"/>
    <n v="10"/>
    <n v="0"/>
    <n v="0"/>
    <n v="0"/>
    <n v="0"/>
    <n v="0"/>
    <n v="0"/>
    <n v="0"/>
    <n v="0"/>
    <n v="0"/>
    <n v="1"/>
    <n v="0"/>
    <n v="0"/>
    <n v="0"/>
    <n v="0"/>
    <n v="0"/>
    <n v="0"/>
    <n v="1"/>
    <n v="1826.5606324122327"/>
    <n v="365.51846755270736"/>
    <n v="184.36590849661519"/>
    <n v="398.72063011114642"/>
    <n v="11.577818892738989"/>
    <n v="7.6581176822929979"/>
    <n v="6.0650182931772418"/>
    <n v="5.4369673534307434"/>
    <n v="6.1055163274448248"/>
    <n v="1"/>
    <n v="1"/>
  </r>
  <r>
    <x v="2"/>
    <x v="96"/>
    <n v="1844.826238736151"/>
    <n v="369.17365222823446"/>
    <n v="186.20956745635419"/>
    <n v="358.848567101247"/>
    <n v="105221.66027817354"/>
    <n v="2759.0580255219866"/>
    <n v="2023"/>
    <n v="97"/>
    <n v="9409"/>
    <n v="9.1494219570067656"/>
    <x v="0"/>
    <n v="11"/>
    <n v="0"/>
    <n v="0"/>
    <n v="0"/>
    <n v="0"/>
    <n v="0"/>
    <n v="0"/>
    <n v="0"/>
    <n v="0"/>
    <n v="0"/>
    <n v="0"/>
    <n v="1"/>
    <n v="0"/>
    <n v="0"/>
    <n v="0"/>
    <n v="0"/>
    <n v="0"/>
    <n v="1"/>
    <n v="1844.826238736151"/>
    <n v="369.17365222823446"/>
    <n v="186.20956745635419"/>
    <n v="358.848567101247"/>
    <n v="11.563824454272394"/>
    <n v="7.666705635254889"/>
    <n v="6.0734724103994617"/>
    <n v="5.4449601525499887"/>
    <n v="6.0123744060835875"/>
    <n v="1"/>
    <n v="1"/>
  </r>
  <r>
    <x v="2"/>
    <x v="97"/>
    <n v="1863.2745011233692"/>
    <n v="372.86538875051679"/>
    <n v="188.07166311839504"/>
    <n v="322.96371039124381"/>
    <n v="104771.44562528623"/>
    <n v="2747.1752633835249"/>
    <n v="2023"/>
    <n v="98"/>
    <n v="9604"/>
    <n v="9.1699349573411446"/>
    <x v="0"/>
    <n v="11"/>
    <n v="0"/>
    <n v="0"/>
    <n v="0"/>
    <n v="0"/>
    <n v="0"/>
    <n v="0"/>
    <n v="0"/>
    <n v="0"/>
    <n v="0"/>
    <n v="0"/>
    <n v="1"/>
    <n v="0"/>
    <n v="0"/>
    <n v="0"/>
    <n v="0"/>
    <n v="0"/>
    <n v="1"/>
    <n v="1863.2745011233692"/>
    <n v="372.86538875051679"/>
    <n v="188.07166311839504"/>
    <n v="322.96371039124381"/>
    <n v="11.559536548336062"/>
    <n v="7.6753052460293443"/>
    <n v="6.0819391328169967"/>
    <n v="5.4529685510890724"/>
    <n v="5.9204172739352483"/>
    <n v="1"/>
    <n v="1"/>
  </r>
  <r>
    <x v="2"/>
    <x v="98"/>
    <n v="1881.9072461345027"/>
    <n v="376.59404263802196"/>
    <n v="189.95237974832671"/>
    <n v="133.89910327549779"/>
    <n v="99894.321588576102"/>
    <n v="2582.3527717963493"/>
    <n v="2023"/>
    <n v="99"/>
    <n v="9801"/>
    <n v="9.1902397002691796"/>
    <x v="0"/>
    <n v="11"/>
    <n v="0"/>
    <n v="0"/>
    <n v="0"/>
    <n v="0"/>
    <n v="0"/>
    <n v="0"/>
    <n v="0"/>
    <n v="0"/>
    <n v="0"/>
    <n v="0"/>
    <n v="1"/>
    <n v="0"/>
    <n v="0"/>
    <n v="0"/>
    <n v="0"/>
    <n v="0"/>
    <n v="1"/>
    <n v="1881.9072461345027"/>
    <n v="376.59404263802196"/>
    <n v="189.95237974832671"/>
    <n v="133.89910327549779"/>
    <n v="11.511868122065943"/>
    <n v="7.6839164304161836"/>
    <n v="6.0904183727135059"/>
    <n v="5.4609924542669592"/>
    <n v="5.2122284924019668"/>
    <n v="1"/>
    <n v="1"/>
  </r>
  <r>
    <x v="2"/>
    <x v="99"/>
    <n v="1900.7263185957777"/>
    <n v="380.35998306440217"/>
    <n v="191.85190354568476"/>
    <n v="131.17990690810623"/>
    <n v="99928.687906012899"/>
    <n v="2604.1181121139707"/>
    <n v="2023"/>
    <n v="100"/>
    <n v="10000"/>
    <n v="9.2103403719761836"/>
    <x v="0"/>
    <n v="11"/>
    <n v="0"/>
    <n v="0"/>
    <n v="0"/>
    <n v="0"/>
    <n v="0"/>
    <n v="0"/>
    <n v="0"/>
    <n v="0"/>
    <n v="0"/>
    <n v="0"/>
    <n v="1"/>
    <n v="0"/>
    <n v="0"/>
    <n v="0"/>
    <n v="0"/>
    <n v="0"/>
    <n v="1"/>
    <n v="1900.7263185957777"/>
    <n v="380.35998306440217"/>
    <n v="191.85190354568476"/>
    <n v="131.17990690810623"/>
    <n v="11.512212089638671"/>
    <n v="7.6925391045574134"/>
    <n v="6.098910042671851"/>
    <n v="5.46903176778972"/>
    <n v="5.1972993005745929"/>
    <n v="1"/>
    <n v="1"/>
  </r>
  <r>
    <x v="2"/>
    <x v="100"/>
    <n v="1919.7335817816866"/>
    <n v="384.16358289504626"/>
    <n v="193.77042258112911"/>
    <n v="140.98355247161746"/>
    <n v="100477.52109613165"/>
    <n v="2638.6511397294789"/>
    <n v="2023"/>
    <n v="101"/>
    <n v="10201"/>
    <n v="9.2302410336825194"/>
    <x v="0"/>
    <n v="12"/>
    <n v="0"/>
    <n v="0"/>
    <n v="0"/>
    <n v="0"/>
    <n v="0"/>
    <n v="0"/>
    <n v="0"/>
    <n v="0"/>
    <n v="0"/>
    <n v="0"/>
    <n v="0"/>
    <n v="1"/>
    <n v="0"/>
    <n v="0"/>
    <n v="0"/>
    <n v="0"/>
    <n v="1"/>
    <n v="1919.7335817816866"/>
    <n v="384.16358289504626"/>
    <n v="193.77042258112911"/>
    <n v="140.98355247161746"/>
    <n v="11.517689310777993"/>
    <n v="7.7011731849405329"/>
    <n v="6.1074140555785288"/>
    <n v="5.4770863975034247"/>
    <n v="5.2501087102119497"/>
    <n v="0"/>
    <n v="2"/>
  </r>
  <r>
    <x v="2"/>
    <x v="101"/>
    <n v="1938.930917599469"/>
    <n v="388.00521872399673"/>
    <n v="195.70812680693916"/>
    <n v="119.77508266779253"/>
    <n v="99697.943617222045"/>
    <n v="2642.4193457981974"/>
    <n v="2023"/>
    <n v="102"/>
    <n v="10404"/>
    <n v="9.2499456265685414"/>
    <x v="0"/>
    <n v="12"/>
    <n v="0"/>
    <n v="0"/>
    <n v="0"/>
    <n v="0"/>
    <n v="0"/>
    <n v="0"/>
    <n v="0"/>
    <n v="0"/>
    <n v="0"/>
    <n v="0"/>
    <n v="0"/>
    <n v="1"/>
    <n v="0"/>
    <n v="0"/>
    <n v="0"/>
    <n v="0"/>
    <n v="1"/>
    <n v="1938.930917599469"/>
    <n v="388.00521872399673"/>
    <n v="195.70812680693916"/>
    <n v="119.77508266779253"/>
    <n v="11.509900330032323"/>
    <n v="7.7098185884017338"/>
    <n v="6.1159303246279917"/>
    <n v="5.4851562493669324"/>
    <n v="5.1321359517451324"/>
    <n v="0"/>
    <n v="2"/>
  </r>
  <r>
    <x v="2"/>
    <x v="102"/>
    <n v="1958.3202267754396"/>
    <n v="391.88527091123672"/>
    <n v="197.66520807500842"/>
    <n v="108.8837397522194"/>
    <n v="99304.989446093387"/>
    <n v="2656.7544455139041"/>
    <n v="2023"/>
    <n v="103"/>
    <n v="10609"/>
    <n v="9.2694579764592717"/>
    <x v="0"/>
    <n v="12"/>
    <n v="0"/>
    <n v="0"/>
    <n v="0"/>
    <n v="0"/>
    <n v="0"/>
    <n v="0"/>
    <n v="0"/>
    <n v="0"/>
    <n v="0"/>
    <n v="0"/>
    <n v="0"/>
    <n v="1"/>
    <n v="0"/>
    <n v="0"/>
    <n v="0"/>
    <n v="0"/>
    <n v="1"/>
    <n v="1958.3202267754396"/>
    <n v="391.88527091123672"/>
    <n v="197.66520807500842"/>
    <n v="108.8837397522194"/>
    <n v="11.50595109495519"/>
    <n v="7.71847523212901"/>
    <n v="6.124458763326869"/>
    <n v="5.4932412294563173"/>
    <n v="5.0656736648992169"/>
    <n v="0"/>
    <n v="2"/>
  </r>
  <r>
    <x v="2"/>
    <x v="103"/>
    <n v="1977.9034290431773"/>
    <n v="395.80412362034906"/>
    <n v="199.64186015575851"/>
    <n v="128.17560326656212"/>
    <n v="100388.19255738331"/>
    <n v="2701.5250160858468"/>
    <n v="2023"/>
    <n v="104"/>
    <n v="10816"/>
    <n v="9.288781798282745"/>
    <x v="0"/>
    <n v="12"/>
    <n v="0"/>
    <n v="0"/>
    <n v="0"/>
    <n v="0"/>
    <n v="0"/>
    <n v="0"/>
    <n v="0"/>
    <n v="0"/>
    <n v="0"/>
    <n v="0"/>
    <n v="0"/>
    <n v="1"/>
    <n v="0"/>
    <n v="0"/>
    <n v="0"/>
    <n v="0"/>
    <n v="1"/>
    <n v="1977.9034290431773"/>
    <n v="395.80412362034906"/>
    <n v="199.64186015575851"/>
    <n v="128.17560326656212"/>
    <n v="11.516799875313746"/>
    <n v="7.7271430336651656"/>
    <n v="6.1329992854980757"/>
    <n v="5.5013412439723259"/>
    <n v="5.1805414133114969"/>
    <n v="0"/>
    <n v="2"/>
  </r>
  <r>
    <x v="2"/>
    <x v="104"/>
    <n v="1997.6824633335973"/>
    <n v="399.76216485655254"/>
    <n v="201.63827875731607"/>
    <n v="143.34204840443286"/>
    <n v="101178.46635798449"/>
    <n v="2742.4249553518989"/>
    <n v="2023"/>
    <n v="105"/>
    <n v="11025"/>
    <n v="9.3079207003150461"/>
    <x v="0"/>
    <n v="12"/>
    <n v="0"/>
    <n v="0"/>
    <n v="0"/>
    <n v="0"/>
    <n v="0"/>
    <n v="0"/>
    <n v="0"/>
    <n v="0"/>
    <n v="0"/>
    <n v="0"/>
    <n v="0"/>
    <n v="1"/>
    <n v="0"/>
    <n v="0"/>
    <n v="0"/>
    <n v="0"/>
    <n v="1"/>
    <n v="1997.6824633335973"/>
    <n v="399.76216485655254"/>
    <n v="201.63827875731607"/>
    <n v="143.34204840443286"/>
    <n v="11.524641230170115"/>
    <n v="7.7358219109107385"/>
    <n v="6.1415518052848244"/>
    <n v="5.5094561992480315"/>
    <n v="5.2624076724048381"/>
    <n v="0"/>
    <n v="2"/>
  </r>
  <r>
    <x v="2"/>
    <x v="105"/>
    <n v="2017.6592879669249"/>
    <n v="403.75978650511809"/>
    <n v="203.65466154488925"/>
    <n v="150.38582696430953"/>
    <n v="101972.33947260911"/>
    <n v="2775.459562981242"/>
    <n v="2024"/>
    <n v="106"/>
    <n v="11236"/>
    <n v="9.3268781882241338"/>
    <x v="0"/>
    <n v="1"/>
    <n v="1"/>
    <n v="0"/>
    <n v="0"/>
    <n v="0"/>
    <n v="0"/>
    <n v="0"/>
    <n v="0"/>
    <n v="0"/>
    <n v="0"/>
    <n v="0"/>
    <n v="0"/>
    <n v="0"/>
    <n v="0"/>
    <n v="0"/>
    <n v="0"/>
    <n v="0"/>
    <n v="1"/>
    <n v="2017.6592879669249"/>
    <n v="403.75978650511809"/>
    <n v="203.65466154488925"/>
    <n v="150.38582696430953"/>
    <n v="11.532456873848931"/>
    <n v="7.7445117821268177"/>
    <n v="6.1501162371545268"/>
    <n v="5.5175860017564009"/>
    <n v="5.2982636679905202"/>
    <n v="0"/>
    <n v="1"/>
  </r>
  <r>
    <x v="2"/>
    <x v="106"/>
    <n v="2037.8358808465882"/>
    <n v="407.79738437016931"/>
    <n v="205.69120816033816"/>
    <n v="121.85852750383346"/>
    <n v="100922.51957950077"/>
    <n v="2773.1830008809293"/>
    <n v="2024"/>
    <n v="107"/>
    <n v="11449"/>
    <n v="9.3456576689238116"/>
    <x v="0"/>
    <n v="1"/>
    <n v="1"/>
    <n v="0"/>
    <n v="0"/>
    <n v="0"/>
    <n v="0"/>
    <n v="0"/>
    <n v="0"/>
    <n v="0"/>
    <n v="0"/>
    <n v="0"/>
    <n v="0"/>
    <n v="0"/>
    <n v="0"/>
    <n v="0"/>
    <n v="0"/>
    <n v="0"/>
    <n v="1"/>
    <n v="2037.8358808465882"/>
    <n v="407.79738437016931"/>
    <n v="205.69120816033816"/>
    <n v="121.85852750383346"/>
    <n v="11.522108368550171"/>
    <n v="7.7532125659377762"/>
    <n v="6.1586924959025975"/>
    <n v="5.5257305581177532"/>
    <n v="5.1443614409337641"/>
    <n v="0"/>
    <n v="1"/>
  </r>
  <r>
    <x v="2"/>
    <x v="107"/>
    <n v="2058.2142396550498"/>
    <n v="411.87535821387098"/>
    <n v="207.74812024194148"/>
    <n v="109.34453521093963"/>
    <n v="100455.19069077959"/>
    <n v="2787.1822533218024"/>
    <n v="2024"/>
    <n v="108"/>
    <n v="11664"/>
    <n v="9.3642624542484398"/>
    <x v="0"/>
    <n v="1"/>
    <n v="1"/>
    <n v="0"/>
    <n v="0"/>
    <n v="0"/>
    <n v="0"/>
    <n v="0"/>
    <n v="0"/>
    <n v="0"/>
    <n v="0"/>
    <n v="0"/>
    <n v="0"/>
    <n v="0"/>
    <n v="0"/>
    <n v="0"/>
    <n v="0"/>
    <n v="0"/>
    <n v="1"/>
    <n v="2058.2142396550498"/>
    <n v="411.87535821387098"/>
    <n v="207.74812024194148"/>
    <n v="109.34453521093963"/>
    <n v="11.517467043281123"/>
    <n v="7.7619241813339137"/>
    <n v="6.1672804966561516"/>
    <n v="5.5338897751070961"/>
    <n v="5.0685769085615746"/>
    <n v="0"/>
    <n v="1"/>
  </r>
  <r>
    <x v="2"/>
    <x v="108"/>
    <n v="2078.7963820515974"/>
    <n v="415.99411179600963"/>
    <n v="209.82560144436087"/>
    <n v="109.83014887940129"/>
    <n v="100632.04722674776"/>
    <n v="2814.4462441713695"/>
    <n v="2024"/>
    <n v="109"/>
    <n v="11881"/>
    <n v="9.3826957644582869"/>
    <x v="0"/>
    <n v="1"/>
    <n v="1"/>
    <n v="0"/>
    <n v="0"/>
    <n v="0"/>
    <n v="0"/>
    <n v="0"/>
    <n v="0"/>
    <n v="0"/>
    <n v="0"/>
    <n v="0"/>
    <n v="0"/>
    <n v="0"/>
    <n v="0"/>
    <n v="0"/>
    <n v="0"/>
    <n v="0"/>
    <n v="1"/>
    <n v="2078.7963820515974"/>
    <n v="415.99411179600963"/>
    <n v="209.82560144436087"/>
    <n v="109.83014887940129"/>
    <n v="11.519226046820091"/>
    <n v="7.7706465476739996"/>
    <n v="6.1758801548776088"/>
    <n v="5.5420635596613508"/>
    <n v="5.0716274247930233"/>
    <n v="0"/>
    <n v="1"/>
  </r>
  <r>
    <x v="2"/>
    <x v="109"/>
    <n v="2099.5843458721115"/>
    <n v="420.15405291396974"/>
    <n v="112.72797697901491"/>
    <n v="62.472888996874772"/>
    <n v="92881.522831677343"/>
    <n v="2694.9392647619707"/>
    <n v="2024"/>
    <n v="110"/>
    <n v="12100"/>
    <n v="9.4009607315848331"/>
    <x v="0"/>
    <n v="2"/>
    <n v="0"/>
    <n v="1"/>
    <n v="0"/>
    <n v="0"/>
    <n v="0"/>
    <n v="0"/>
    <n v="0"/>
    <n v="0"/>
    <n v="0"/>
    <n v="0"/>
    <n v="0"/>
    <n v="0"/>
    <n v="0"/>
    <n v="0"/>
    <n v="0"/>
    <n v="0"/>
    <n v="1"/>
    <n v="2099.5843458721115"/>
    <n v="420.15405291396974"/>
    <n v="112.72797697901491"/>
    <n v="62.472888996874772"/>
    <n v="11.43908001192726"/>
    <n v="7.7793795846877334"/>
    <n v="6.1844913863681876"/>
    <n v="5.0632686090200698"/>
    <n v="4.7191800910819328"/>
    <n v="0"/>
    <n v="1"/>
  </r>
  <r>
    <x v="2"/>
    <x v="110"/>
    <n v="1590.5390818172268"/>
    <n v="310.00777053935025"/>
    <n v="103.93566870082611"/>
    <n v="70.476990277875501"/>
    <n v="91184.487752723959"/>
    <n v="2074.9595113352784"/>
    <n v="2024"/>
    <n v="111"/>
    <n v="12321"/>
    <n v="9.4190604026246678"/>
    <x v="0"/>
    <n v="2"/>
    <n v="0"/>
    <n v="1"/>
    <n v="0"/>
    <n v="0"/>
    <n v="0"/>
    <n v="0"/>
    <n v="0"/>
    <n v="0"/>
    <n v="0"/>
    <n v="0"/>
    <n v="0"/>
    <n v="0"/>
    <n v="0"/>
    <n v="0"/>
    <n v="0"/>
    <n v="0"/>
    <n v="1"/>
    <n v="1590.5390818172268"/>
    <n v="310.00777053935025"/>
    <n v="103.93566870082611"/>
    <n v="70.476990277875501"/>
    <n v="11.420640071164746"/>
    <n v="7.5399552487860353"/>
    <n v="5.926978974857998"/>
    <n v="5.0060524929490002"/>
    <n v="4.7881617173856892"/>
    <n v="0"/>
    <n v="1"/>
  </r>
  <r>
    <x v="2"/>
    <x v="111"/>
    <n v="1225.8773572720588"/>
    <n v="255.93393679286413"/>
    <n v="103.98306658303643"/>
    <n v="69.205699522998458"/>
    <n v="89743.208144751276"/>
    <n v="1655.0000601709578"/>
    <n v="2024"/>
    <n v="112"/>
    <n v="12544"/>
    <n v="9.4369977425901883"/>
    <x v="0"/>
    <n v="2"/>
    <n v="0"/>
    <n v="1"/>
    <n v="0"/>
    <n v="0"/>
    <n v="0"/>
    <n v="0"/>
    <n v="0"/>
    <n v="0"/>
    <n v="0"/>
    <n v="0"/>
    <n v="0"/>
    <n v="0"/>
    <n v="0"/>
    <n v="0"/>
    <n v="0"/>
    <n v="0"/>
    <n v="1"/>
    <n v="1225.8773572720588"/>
    <n v="255.93393679286413"/>
    <n v="103.98306658303643"/>
    <n v="69.205699522998458"/>
    <n v="11.404707628219613"/>
    <n v="7.3245454084805601"/>
    <n v="5.7712729551339992"/>
    <n v="5.0063698798815537"/>
    <n v="4.7775182822187983"/>
    <n v="0"/>
    <n v="1"/>
  </r>
  <r>
    <x v="2"/>
    <x v="112"/>
    <n v="970.61415009044106"/>
    <n v="229.90632043485297"/>
    <n v="104.923701368387"/>
    <n v="51.920569952299843"/>
    <n v="87222.285498302488"/>
    <n v="1357.3647418459809"/>
    <n v="2024"/>
    <n v="113"/>
    <n v="12769"/>
    <n v="9.4547756374246816"/>
    <x v="0"/>
    <n v="2"/>
    <n v="0"/>
    <n v="1"/>
    <n v="0"/>
    <n v="0"/>
    <n v="0"/>
    <n v="0"/>
    <n v="0"/>
    <n v="0"/>
    <n v="0"/>
    <n v="0"/>
    <n v="0"/>
    <n v="0"/>
    <n v="0"/>
    <n v="0"/>
    <n v="0"/>
    <n v="0"/>
    <n v="1"/>
    <n v="970.61415009044106"/>
    <n v="229.90632043485297"/>
    <n v="104.923701368387"/>
    <n v="51.920569952299843"/>
    <n v="11.376215144886308"/>
    <n v="7.140311100493804"/>
    <n v="5.6866987291126447"/>
    <n v="5.0126478358880728"/>
    <n v="4.6202952588463866"/>
    <n v="0"/>
    <n v="1"/>
  </r>
  <r>
    <x v="2"/>
    <x v="113"/>
    <n v="791.92990506330864"/>
    <n v="217.91190577623161"/>
    <n v="56.365078554128111"/>
    <n v="50.192056995229983"/>
    <n v="82111.904627077587"/>
    <n v="1116.3989463888984"/>
    <n v="2024"/>
    <n v="114"/>
    <n v="12996"/>
    <n v="9.4723968967889913"/>
    <x v="0"/>
    <n v="3"/>
    <n v="0"/>
    <n v="0"/>
    <n v="1"/>
    <n v="0"/>
    <n v="0"/>
    <n v="0"/>
    <n v="0"/>
    <n v="0"/>
    <n v="0"/>
    <n v="0"/>
    <n v="0"/>
    <n v="0"/>
    <n v="0"/>
    <n v="0"/>
    <n v="0"/>
    <n v="0"/>
    <n v="1"/>
    <n v="791.92990506330864"/>
    <n v="217.91190577623161"/>
    <n v="56.365078554128111"/>
    <n v="50.192056995229983"/>
    <n v="11.31583828647665"/>
    <n v="6.9876164035073609"/>
    <n v="5.6451782806339654"/>
    <n v="4.6224555538468426"/>
    <n v="4.6031229980056496"/>
    <n v="0"/>
    <n v="1"/>
  </r>
  <r>
    <x v="2"/>
    <x v="114"/>
    <n v="666.85093354431592"/>
    <n v="212.94428590250897"/>
    <n v="51.967943356875118"/>
    <n v="50.019205699522999"/>
    <n v="81071.427883032913"/>
    <n v="981.78236850322298"/>
    <n v="2024"/>
    <n v="115"/>
    <n v="13225"/>
    <n v="9.4898642567265004"/>
    <x v="0"/>
    <n v="3"/>
    <n v="0"/>
    <n v="0"/>
    <n v="1"/>
    <n v="0"/>
    <n v="0"/>
    <n v="0"/>
    <n v="0"/>
    <n v="0"/>
    <n v="0"/>
    <n v="0"/>
    <n v="0"/>
    <n v="0"/>
    <n v="0"/>
    <n v="0"/>
    <n v="0"/>
    <n v="0"/>
    <n v="1"/>
    <n v="666.85093354431592"/>
    <n v="212.94428590250897"/>
    <n v="51.967943356875118"/>
    <n v="50.019205699522999"/>
    <n v="11.303085870791158"/>
    <n v="6.8649079688482813"/>
    <n v="5.6274641651219248"/>
    <n v="4.5782760309442692"/>
    <n v="4.6013894410911957"/>
    <n v="0"/>
    <n v="1"/>
  </r>
  <r>
    <x v="2"/>
    <x v="115"/>
    <n v="579.29565348102119"/>
    <n v="211.50035929579155"/>
    <n v="51.991544192164426"/>
    <n v="50.001920569952304"/>
    <n v="80744.636909141773"/>
    <n v="892.78947753892942"/>
    <n v="2024"/>
    <n v="116"/>
    <n v="13456"/>
    <n v="9.507180382212729"/>
    <x v="0"/>
    <n v="3"/>
    <n v="0"/>
    <n v="0"/>
    <n v="1"/>
    <n v="0"/>
    <n v="0"/>
    <n v="0"/>
    <n v="0"/>
    <n v="0"/>
    <n v="0"/>
    <n v="0"/>
    <n v="0"/>
    <n v="0"/>
    <n v="0"/>
    <n v="0"/>
    <n v="0"/>
    <n v="0"/>
    <n v="1"/>
    <n v="579.29565348102119"/>
    <n v="211.50035929579155"/>
    <n v="51.991544192164426"/>
    <n v="50.001920569952304"/>
    <n v="11.299046822893404"/>
    <n v="6.7690704984723817"/>
    <n v="5.6222558294068836"/>
    <n v="4.5785184432803794"/>
    <n v="4.6012159199979914"/>
    <n v="0"/>
    <n v="1"/>
  </r>
  <r>
    <x v="2"/>
    <x v="116"/>
    <n v="518.00695743671474"/>
    <n v="211.82867815587826"/>
    <n v="52.461851774258122"/>
    <n v="50.000192056995232"/>
    <n v="80577.724605535448"/>
    <n v="832.29767942384638"/>
    <n v="2024"/>
    <n v="117"/>
    <n v="13689"/>
    <n v="9.5243478695955126"/>
    <x v="0"/>
    <n v="3"/>
    <n v="0"/>
    <n v="0"/>
    <n v="1"/>
    <n v="0"/>
    <n v="0"/>
    <n v="0"/>
    <n v="0"/>
    <n v="0"/>
    <n v="0"/>
    <n v="0"/>
    <n v="0"/>
    <n v="0"/>
    <n v="0"/>
    <n v="0"/>
    <n v="0"/>
    <n v="0"/>
    <n v="1"/>
    <n v="518.00695743671474"/>
    <n v="211.82867815587826"/>
    <n v="52.461851774258122"/>
    <n v="50.000192056995232"/>
    <n v="11.296977520639219"/>
    <n v="6.6960630212261352"/>
    <n v="5.6234424815965518"/>
    <n v="4.5833369220033191"/>
    <n v="4.6011985662325294"/>
    <n v="0"/>
    <n v="1"/>
  </r>
  <r>
    <x v="2"/>
    <x v="117"/>
    <n v="475.10487020570025"/>
    <n v="211.99283758592162"/>
    <n v="50.246185177425815"/>
    <n v="50.000019205699523"/>
    <n v="80108.378524391796"/>
    <n v="787.34391217474717"/>
    <n v="2024"/>
    <n v="118"/>
    <n v="13924"/>
    <n v="9.5413692489313302"/>
    <x v="0"/>
    <n v="3"/>
    <n v="0"/>
    <n v="0"/>
    <n v="1"/>
    <n v="0"/>
    <n v="0"/>
    <n v="0"/>
    <n v="0"/>
    <n v="0"/>
    <n v="0"/>
    <n v="0"/>
    <n v="0"/>
    <n v="0"/>
    <n v="0"/>
    <n v="0"/>
    <n v="0"/>
    <n v="0"/>
    <n v="1"/>
    <n v="475.10487020570025"/>
    <n v="211.99283758592162"/>
    <n v="50.246185177425815"/>
    <n v="50.000019205699523"/>
    <n v="11.29113572839006"/>
    <n v="6.6415888771771421"/>
    <n v="5.6240352800550077"/>
    <n v="4.5604308312887891"/>
    <n v="4.6011968308394193"/>
    <n v="0"/>
    <n v="1"/>
  </r>
  <r>
    <x v="2"/>
    <x v="118"/>
    <n v="445.07340914399015"/>
    <n v="155.99641879296081"/>
    <n v="50.024618517742582"/>
    <n v="50.00000192056995"/>
    <n v="78723.47843583877"/>
    <n v="701.0944483752636"/>
    <n v="2024"/>
    <n v="119"/>
    <n v="14161"/>
    <n v="9.5582469862230592"/>
    <x v="0"/>
    <n v="4"/>
    <n v="0"/>
    <n v="0"/>
    <n v="0"/>
    <n v="1"/>
    <n v="0"/>
    <n v="0"/>
    <n v="0"/>
    <n v="0"/>
    <n v="0"/>
    <n v="0"/>
    <n v="0"/>
    <n v="0"/>
    <n v="0"/>
    <n v="0"/>
    <n v="0"/>
    <n v="0"/>
    <n v="1"/>
    <n v="445.07340914399015"/>
    <n v="155.99641879296081"/>
    <n v="50.024618517742582"/>
    <n v="50.00000192056995"/>
    <n v="11.273696718197037"/>
    <n v="6.6016106715753073"/>
    <n v="5.3982011831851846"/>
    <n v="4.5581110978033816"/>
    <n v="4.6011966572999432"/>
    <n v="0"/>
    <n v="1"/>
  </r>
  <r>
    <x v="2"/>
    <x v="119"/>
    <n v="424.05138640079315"/>
    <n v="128.46323515807489"/>
    <n v="50.002461851774257"/>
    <n v="54.500000192057001"/>
    <n v="78346.563230838452"/>
    <n v="657.01708360269924"/>
    <n v="2024"/>
    <n v="120"/>
    <n v="14400"/>
    <n v="9.5749834855640916"/>
    <x v="0"/>
    <n v="4"/>
    <n v="0"/>
    <n v="0"/>
    <n v="0"/>
    <n v="1"/>
    <n v="0"/>
    <n v="0"/>
    <n v="0"/>
    <n v="0"/>
    <n v="0"/>
    <n v="0"/>
    <n v="0"/>
    <n v="0"/>
    <n v="0"/>
    <n v="0"/>
    <n v="0"/>
    <n v="0"/>
    <n v="1"/>
    <n v="424.05138640079315"/>
    <n v="128.46323515807489"/>
    <n v="50.002461851774257"/>
    <n v="54.500000192057001"/>
    <n v="11.268897382506061"/>
    <n v="6.5726434809779759"/>
    <n v="5.2651499641666542"/>
    <n v="4.5578788282160074"/>
    <n v="4.6453849607118025"/>
    <n v="0"/>
    <n v="1"/>
  </r>
  <r>
    <x v="2"/>
    <x v="120"/>
    <n v="409.3359704805552"/>
    <n v="115.2012935982479"/>
    <n v="50.000246185177424"/>
    <n v="59.90000001920572"/>
    <n v="78390.371200037305"/>
    <n v="634.43751028318616"/>
    <n v="2024"/>
    <n v="121"/>
    <n v="14641"/>
    <n v="9.5915810911934827"/>
    <x v="0"/>
    <n v="4"/>
    <n v="0"/>
    <n v="0"/>
    <n v="0"/>
    <n v="1"/>
    <n v="0"/>
    <n v="0"/>
    <n v="0"/>
    <n v="0"/>
    <n v="0"/>
    <n v="0"/>
    <n v="0"/>
    <n v="0"/>
    <n v="0"/>
    <n v="0"/>
    <n v="0"/>
    <n v="0"/>
    <n v="1"/>
    <n v="409.3359704805552"/>
    <n v="115.2012935982479"/>
    <n v="50.000246185177424"/>
    <n v="59.90000001920572"/>
    <n v="11.269456382469903"/>
    <n v="6.5518553225661709"/>
    <n v="5.1941415900174901"/>
    <n v="4.557855598289791"/>
    <n v="4.695955906132423"/>
    <n v="0"/>
    <n v="1"/>
  </r>
  <r>
    <x v="2"/>
    <x v="121"/>
    <n v="399.03517933638864"/>
    <n v="109.0800195785265"/>
    <n v="50.000024618517742"/>
    <n v="65.885000001920602"/>
    <n v="78678.588419984095"/>
    <n v="624.00022353535348"/>
    <n v="2024"/>
    <n v="122"/>
    <n v="14884"/>
    <n v="9.6080420894665135"/>
    <x v="0"/>
    <n v="4"/>
    <n v="0"/>
    <n v="0"/>
    <n v="0"/>
    <n v="1"/>
    <n v="0"/>
    <n v="0"/>
    <n v="0"/>
    <n v="0"/>
    <n v="0"/>
    <n v="0"/>
    <n v="0"/>
    <n v="0"/>
    <n v="0"/>
    <n v="0"/>
    <n v="0"/>
    <n v="0"/>
    <n v="1"/>
    <n v="399.03517933638864"/>
    <n v="109.0800195785265"/>
    <n v="50.000024618517742"/>
    <n v="65.885000001920602"/>
    <n v="11.273126331569106"/>
    <n v="6.5370421309126332"/>
    <n v="5.1595845005289185"/>
    <n v="4.5578532752674894"/>
    <n v="4.7491703830811351"/>
    <n v="0"/>
    <n v="1"/>
  </r>
  <r>
    <x v="2"/>
    <x v="122"/>
    <n v="526.86853028444625"/>
    <n v="136.0359455090902"/>
    <n v="50.000002461851778"/>
    <n v="72.473000000192101"/>
    <n v="87163.450715969011"/>
    <n v="785.37747825558029"/>
    <n v="2024"/>
    <n v="123"/>
    <n v="15129"/>
    <n v="9.6243687107448341"/>
    <x v="0"/>
    <n v="5"/>
    <n v="0"/>
    <n v="0"/>
    <n v="0"/>
    <n v="0"/>
    <n v="1"/>
    <n v="0"/>
    <n v="0"/>
    <n v="0"/>
    <n v="0"/>
    <n v="0"/>
    <n v="0"/>
    <n v="0"/>
    <n v="0"/>
    <n v="0"/>
    <n v="0"/>
    <n v="0"/>
    <n v="1"/>
    <n v="526.86853028444625"/>
    <n v="136.0359455090902"/>
    <n v="50.000002461851778"/>
    <n v="72.473000000192101"/>
    <n v="11.375540378866528"/>
    <n v="6.7069543388937847"/>
    <n v="5.3035438413444176"/>
    <n v="4.557853042964962"/>
    <n v="4.804647353583273"/>
    <n v="0"/>
    <n v="1"/>
  </r>
  <r>
    <x v="2"/>
    <x v="123"/>
    <n v="618.82731499557644"/>
    <n v="150.32886783157031"/>
    <n v="50.000000246185181"/>
    <n v="79.720250000019263"/>
    <n v="88495.602721107338"/>
    <n v="898.87643307335122"/>
    <n v="2024"/>
    <n v="124"/>
    <n v="15376"/>
    <n v="9.6405631312100741"/>
    <x v="0"/>
    <n v="5"/>
    <n v="0"/>
    <n v="0"/>
    <n v="0"/>
    <n v="0"/>
    <n v="1"/>
    <n v="0"/>
    <n v="0"/>
    <n v="0"/>
    <n v="0"/>
    <n v="0"/>
    <n v="0"/>
    <n v="0"/>
    <n v="0"/>
    <n v="0"/>
    <n v="0"/>
    <n v="0"/>
    <n v="1"/>
    <n v="618.82731499557644"/>
    <n v="150.32886783157031"/>
    <n v="50.000000246185181"/>
    <n v="79.720250000019263"/>
    <n v="11.390708142994443"/>
    <n v="6.8134820120497777"/>
    <n v="5.3722226029592957"/>
    <n v="4.5578530197347069"/>
    <n v="4.8623184369284731"/>
    <n v="0"/>
    <n v="1"/>
  </r>
  <r>
    <x v="2"/>
    <x v="124"/>
    <n v="685.6986577313321"/>
    <n v="158.29843794358061"/>
    <n v="63.493437345214673"/>
    <n v="87.692270000001983"/>
    <n v="91139.202137954882"/>
    <n v="995.18280302012943"/>
    <n v="2024"/>
    <n v="125"/>
    <n v="15625"/>
    <n v="9.656627474604603"/>
    <x v="0"/>
    <n v="5"/>
    <n v="0"/>
    <n v="0"/>
    <n v="0"/>
    <n v="0"/>
    <n v="1"/>
    <n v="0"/>
    <n v="0"/>
    <n v="0"/>
    <n v="0"/>
    <n v="0"/>
    <n v="0"/>
    <n v="0"/>
    <n v="0"/>
    <n v="0"/>
    <n v="0"/>
    <n v="0"/>
    <n v="1"/>
    <n v="685.6986577313321"/>
    <n v="158.29843794358061"/>
    <n v="63.493437345214673"/>
    <n v="87.692270000001983"/>
    <n v="11.420143310532845"/>
    <n v="6.8843898088510826"/>
    <n v="5.4085632860954673"/>
    <n v="4.6901721566908483"/>
    <n v="4.9221370203144552"/>
    <n v="0"/>
    <n v="1"/>
  </r>
  <r>
    <x v="2"/>
    <x v="125"/>
    <n v="735.03379301870541"/>
    <n v="163.1145630398637"/>
    <n v="298.81653033750223"/>
    <n v="96.461496500000266"/>
    <n v="102598.6741483432"/>
    <n v="1293.4263828960716"/>
    <n v="2024"/>
    <n v="126"/>
    <n v="15876"/>
    <n v="9.6725638139029559"/>
    <x v="0"/>
    <n v="5"/>
    <n v="0"/>
    <n v="0"/>
    <n v="0"/>
    <n v="0"/>
    <n v="1"/>
    <n v="0"/>
    <n v="0"/>
    <n v="0"/>
    <n v="0"/>
    <n v="0"/>
    <n v="0"/>
    <n v="0"/>
    <n v="0"/>
    <n v="0"/>
    <n v="0"/>
    <n v="0"/>
    <n v="1"/>
    <n v="735.03379301870541"/>
    <n v="163.1145630398637"/>
    <n v="298.81653033750223"/>
    <n v="96.461496500000266"/>
    <n v="11.538580289104541"/>
    <n v="6.9336574271750511"/>
    <n v="5.4299009521858794"/>
    <n v="5.8412083985363035"/>
    <n v="4.9840512496448737"/>
    <n v="0"/>
    <n v="1"/>
  </r>
  <r>
    <x v="2"/>
    <x v="126"/>
    <n v="772.11883504593447"/>
    <n v="166.362279028686"/>
    <n v="1492.2175860486539"/>
    <n v="106.10764610000011"/>
    <n v="118235.68739550424"/>
    <n v="2536.8063462232744"/>
    <n v="2024"/>
    <n v="127"/>
    <n v="16129"/>
    <n v="9.6883741729171824"/>
    <x v="1"/>
    <n v="6"/>
    <n v="0"/>
    <n v="0"/>
    <n v="0"/>
    <n v="0"/>
    <n v="0"/>
    <n v="1"/>
    <n v="0"/>
    <n v="0"/>
    <n v="0"/>
    <n v="0"/>
    <n v="0"/>
    <n v="0"/>
    <n v="0"/>
    <n v="0"/>
    <n v="0"/>
    <n v="0"/>
    <n v="1"/>
    <n v="772.11883504593447"/>
    <n v="166.362279028686"/>
    <n v="1492.2175860486539"/>
    <n v="106.10764610000011"/>
    <n v="11.680435262204144"/>
    <n v="6.9691566024737055"/>
    <n v="5.4440370257699042"/>
    <n v="7.3379754822341345"/>
    <n v="5.0480022369538542"/>
    <n v="0"/>
    <n v="1"/>
  </r>
  <r>
    <x v="2"/>
    <x v="127"/>
    <n v="800.65431626432314"/>
    <n v="168.83418699818469"/>
    <n v="1172.8569117152979"/>
    <n v="116.71841070500011"/>
    <n v="117292.23625205236"/>
    <n v="2259.0638256828061"/>
    <n v="2024"/>
    <n v="128"/>
    <n v="16384"/>
    <n v="9.7040605278392338"/>
    <x v="1"/>
    <n v="6"/>
    <n v="0"/>
    <n v="0"/>
    <n v="0"/>
    <n v="0"/>
    <n v="0"/>
    <n v="1"/>
    <n v="0"/>
    <n v="0"/>
    <n v="0"/>
    <n v="0"/>
    <n v="0"/>
    <n v="0"/>
    <n v="0"/>
    <n v="0"/>
    <n v="0"/>
    <n v="0"/>
    <n v="1"/>
    <n v="800.65431626432314"/>
    <n v="168.83418699818469"/>
    <n v="1172.8569117152979"/>
    <n v="116.71841070500011"/>
    <n v="11.672423845341575"/>
    <n v="6.9956389021607661"/>
    <n v="5.4546639456970532"/>
    <n v="7.1051586936311608"/>
    <n v="5.1139247324585471"/>
    <n v="0"/>
    <n v="1"/>
  </r>
  <r>
    <x v="2"/>
    <x v="128"/>
    <n v="823.230864434517"/>
    <n v="170.92667145777244"/>
    <n v="1243.2843595930055"/>
    <n v="128.39025177500014"/>
    <n v="118369.87591631604"/>
    <n v="2365.8321472602952"/>
    <n v="2024"/>
    <n v="129"/>
    <n v="16641"/>
    <n v="9.7196248087233439"/>
    <x v="1"/>
    <n v="6"/>
    <n v="0"/>
    <n v="0"/>
    <n v="0"/>
    <n v="0"/>
    <n v="0"/>
    <n v="1"/>
    <n v="0"/>
    <n v="0"/>
    <n v="0"/>
    <n v="0"/>
    <n v="0"/>
    <n v="0"/>
    <n v="0"/>
    <n v="0"/>
    <n v="0"/>
    <n v="0"/>
    <n v="1"/>
    <n v="823.230864434517"/>
    <n v="170.92667145777244"/>
    <n v="1243.2843595930055"/>
    <n v="128.39025177500014"/>
    <n v="11.681569542677693"/>
    <n v="7.0161051579753284"/>
    <n v="5.4635722682850876"/>
    <n v="7.1613604043122283"/>
    <n v="5.181748074311896"/>
    <n v="0"/>
    <n v="1"/>
  </r>
  <r>
    <x v="2"/>
    <x v="129"/>
    <n v="841.66217658414746"/>
    <n v="172.83800946715314"/>
    <n v="1250.3271043807763"/>
    <n v="141.22927695245016"/>
    <n v="119068.83049079546"/>
    <n v="2406.0565673845272"/>
    <n v="2024"/>
    <n v="130"/>
    <n v="16900"/>
    <n v="9.7350689009111644"/>
    <x v="1"/>
    <n v="6"/>
    <n v="0"/>
    <n v="0"/>
    <n v="0"/>
    <n v="0"/>
    <n v="0"/>
    <n v="1"/>
    <n v="0"/>
    <n v="0"/>
    <n v="0"/>
    <n v="0"/>
    <n v="0"/>
    <n v="0"/>
    <n v="0"/>
    <n v="0"/>
    <n v="0"/>
    <n v="0"/>
    <n v="1"/>
    <n v="841.66217658414746"/>
    <n v="172.83800946715314"/>
    <n v="1250.3271043807763"/>
    <n v="141.22927695245016"/>
    <n v="11.687457012366208"/>
    <n v="7.0325085505701947"/>
    <n v="5.4716406234934283"/>
    <n v="7.1668106815523656"/>
    <n v="5.2513971833400372"/>
    <n v="0"/>
    <n v="1"/>
  </r>
  <r>
    <x v="2"/>
    <x v="130"/>
    <n v="857.21810080368891"/>
    <n v="174.66742520922617"/>
    <n v="1194.7314454384796"/>
    <n v="155.35220464769017"/>
    <n v="119406.22645659605"/>
    <n v="2381.9691760990845"/>
    <n v="2024"/>
    <n v="131"/>
    <n v="17161"/>
    <n v="9.7503946464023024"/>
    <x v="1"/>
    <n v="6"/>
    <n v="0"/>
    <n v="0"/>
    <n v="0"/>
    <n v="0"/>
    <n v="0"/>
    <n v="1"/>
    <n v="0"/>
    <n v="0"/>
    <n v="0"/>
    <n v="0"/>
    <n v="0"/>
    <n v="0"/>
    <n v="0"/>
    <n v="0"/>
    <n v="0"/>
    <n v="0"/>
    <n v="1"/>
    <n v="857.21810080368891"/>
    <n v="174.66742520922617"/>
    <n v="1194.7314454384796"/>
    <n v="155.35220464769017"/>
    <n v="11.690286626458674"/>
    <n v="7.0461465710150213"/>
    <n v="5.4793026602249819"/>
    <n v="7.1229553073447383"/>
    <n v="5.3227935569902174"/>
    <n v="0"/>
    <n v="1"/>
  </r>
  <r>
    <x v="2"/>
    <x v="131"/>
    <n v="870.78779352931565"/>
    <n v="176.46461728501919"/>
    <n v="1135.6869427942297"/>
    <n v="170.88742511245871"/>
    <n v="121035.30336167981"/>
    <n v="2353.8267787210234"/>
    <n v="2024"/>
    <n v="132"/>
    <n v="17424"/>
    <n v="9.7656038451727412"/>
    <x v="1"/>
    <n v="7"/>
    <n v="0"/>
    <n v="0"/>
    <n v="0"/>
    <n v="0"/>
    <n v="0"/>
    <n v="0"/>
    <n v="1"/>
    <n v="0"/>
    <n v="0"/>
    <n v="0"/>
    <n v="0"/>
    <n v="0"/>
    <n v="0"/>
    <n v="0"/>
    <n v="0"/>
    <n v="0"/>
    <n v="1"/>
    <n v="870.78779352931565"/>
    <n v="176.46461728501919"/>
    <n v="1135.6869427942297"/>
    <n v="170.88742511245871"/>
    <n v="11.703837545343905"/>
    <n v="7.0578932253362048"/>
    <n v="5.4867730009618905"/>
    <n v="7.0741722140471568"/>
    <n v="5.3958562369980294"/>
    <n v="1"/>
    <n v="1"/>
  </r>
  <r>
    <x v="2"/>
    <x v="132"/>
    <n v="882.99392966692176"/>
    <n v="178.25452236971972"/>
    <n v="1078.9718026172857"/>
    <n v="187.97616762370453"/>
    <n v="121321.53756057362"/>
    <n v="2328.1964222776319"/>
    <n v="2024"/>
    <n v="133"/>
    <n v="17689"/>
    <n v="9.7806982564435074"/>
    <x v="1"/>
    <n v="7"/>
    <n v="0"/>
    <n v="0"/>
    <n v="0"/>
    <n v="0"/>
    <n v="0"/>
    <n v="0"/>
    <n v="1"/>
    <n v="0"/>
    <n v="0"/>
    <n v="0"/>
    <n v="0"/>
    <n v="0"/>
    <n v="0"/>
    <n v="0"/>
    <n v="0"/>
    <n v="0"/>
    <n v="1"/>
    <n v="882.99392966692176"/>
    <n v="178.25452236971972"/>
    <n v="1078.9718026172857"/>
    <n v="187.97616762370453"/>
    <n v="11.706199635317441"/>
    <n v="7.0683429063267411"/>
    <n v="5.4941579949487451"/>
    <n v="7.0249606246930512"/>
    <n v="5.4705027304200486"/>
    <n v="1"/>
    <n v="1"/>
  </r>
  <r>
    <x v="2"/>
    <x v="133"/>
    <n v="730.59575076684519"/>
    <n v="139.12726118485986"/>
    <n v="1025.0301331826981"/>
    <n v="206.77378438607496"/>
    <n v="120111.59361065904"/>
    <n v="2101.526929520478"/>
    <n v="2024"/>
    <n v="134"/>
    <n v="17956"/>
    <n v="9.7956795999018222"/>
    <x v="1"/>
    <n v="7"/>
    <n v="0"/>
    <n v="0"/>
    <n v="0"/>
    <n v="0"/>
    <n v="0"/>
    <n v="0"/>
    <n v="1"/>
    <n v="0"/>
    <n v="0"/>
    <n v="0"/>
    <n v="0"/>
    <n v="0"/>
    <n v="0"/>
    <n v="0"/>
    <n v="0"/>
    <n v="0"/>
    <n v="1"/>
    <n v="730.59575076684519"/>
    <n v="139.12726118485986"/>
    <n v="1025.0301331826981"/>
    <n v="206.77378438607496"/>
    <n v="11.696176536387076"/>
    <n v="6.9293234857629216"/>
    <n v="5.3188028342048614"/>
    <n v="6.9757957396604198"/>
    <n v="5.5466498677392675"/>
    <n v="1"/>
    <n v="1"/>
  </r>
  <r>
    <x v="2"/>
    <x v="134"/>
    <n v="790.35569346454008"/>
    <n v="161.39529081555696"/>
    <n v="973.77931859319085"/>
    <n v="227.45116282468251"/>
    <n v="121098.43974867641"/>
    <n v="2152.9814656979702"/>
    <n v="2024"/>
    <n v="135"/>
    <n v="18225"/>
    <n v="9.8105495568768593"/>
    <x v="1"/>
    <n v="7"/>
    <n v="0"/>
    <n v="0"/>
    <n v="0"/>
    <n v="0"/>
    <n v="0"/>
    <n v="0"/>
    <n v="1"/>
    <n v="0"/>
    <n v="0"/>
    <n v="0"/>
    <n v="0"/>
    <n v="0"/>
    <n v="0"/>
    <n v="0"/>
    <n v="0"/>
    <n v="0"/>
    <n v="1"/>
    <n v="790.35569346454008"/>
    <n v="161.39529081555696"/>
    <n v="973.77931859319085"/>
    <n v="227.45116282468251"/>
    <n v="11.704359045467072"/>
    <n v="6.9861619640382404"/>
    <n v="5.4223359281071293"/>
    <n v="6.9267318813624756"/>
    <n v="5.6242145858172004"/>
    <n v="1"/>
    <n v="1"/>
  </r>
  <r>
    <x v="2"/>
    <x v="135"/>
    <n v="834.97704003220383"/>
    <n v="173.44762223313683"/>
    <n v="925.09042187049408"/>
    <n v="250.19627910715079"/>
    <n v="121956.05403871155"/>
    <n v="2183.7113632429855"/>
    <n v="2024"/>
    <n v="136"/>
    <n v="18496"/>
    <n v="9.8253097714721047"/>
    <x v="1"/>
    <n v="8"/>
    <n v="0"/>
    <n v="0"/>
    <n v="0"/>
    <n v="0"/>
    <n v="0"/>
    <n v="0"/>
    <n v="0"/>
    <n v="1"/>
    <n v="0"/>
    <n v="0"/>
    <n v="0"/>
    <n v="0"/>
    <n v="0"/>
    <n v="0"/>
    <n v="0"/>
    <n v="0"/>
    <n v="1"/>
    <n v="834.97704003220383"/>
    <n v="173.44762223313683"/>
    <n v="925.09042187049408"/>
    <n v="250.19627910715079"/>
    <n v="11.711416046025734"/>
    <n v="7.0265900023844923"/>
    <n v="5.4742003570725872"/>
    <n v="6.8777793626821939"/>
    <n v="5.7031146274281657"/>
    <n v="1"/>
    <n v="1"/>
  </r>
  <r>
    <x v="2"/>
    <x v="136"/>
    <n v="869.02926317563879"/>
    <n v="180.40128771018033"/>
    <n v="878.83590769766568"/>
    <n v="611.58598059990481"/>
    <n v="126978.77021039475"/>
    <n v="2539.8524391833898"/>
    <n v="2024"/>
    <n v="137"/>
    <n v="18769"/>
    <n v="9.8399618516562501"/>
    <x v="1"/>
    <n v="8"/>
    <n v="0"/>
    <n v="0"/>
    <n v="0"/>
    <n v="0"/>
    <n v="0"/>
    <n v="0"/>
    <n v="0"/>
    <n v="1"/>
    <n v="0"/>
    <n v="0"/>
    <n v="0"/>
    <n v="0"/>
    <n v="0"/>
    <n v="0"/>
    <n v="0"/>
    <n v="0"/>
    <n v="1"/>
    <n v="869.02926317563879"/>
    <n v="180.40128771018033"/>
    <n v="878.83590769766568"/>
    <n v="611.58598059990481"/>
    <n v="11.751775187769642"/>
    <n v="7.0563787067080384"/>
    <n v="5.502944027651556"/>
    <n v="6.8289440702433764"/>
    <n v="6.4940403558556721"/>
    <n v="1"/>
    <n v="1"/>
  </r>
  <r>
    <x v="2"/>
    <x v="137"/>
    <n v="895.7112727275744"/>
    <n v="184.81489521463823"/>
    <n v="834.89411300485187"/>
    <n v="621.22900522561417"/>
    <n v="126903.13155856007"/>
    <n v="2536.6492861726783"/>
    <n v="2024"/>
    <n v="138"/>
    <n v="19044"/>
    <n v="9.8545073703144102"/>
    <x v="1"/>
    <n v="8"/>
    <n v="0"/>
    <n v="0"/>
    <n v="0"/>
    <n v="0"/>
    <n v="0"/>
    <n v="0"/>
    <n v="0"/>
    <n v="1"/>
    <n v="0"/>
    <n v="0"/>
    <n v="0"/>
    <n v="0"/>
    <n v="0"/>
    <n v="0"/>
    <n v="0"/>
    <n v="0"/>
    <n v="1"/>
    <n v="895.7112727275744"/>
    <n v="184.81489521463823"/>
    <n v="834.89411300485187"/>
    <n v="621.22900522561417"/>
    <n v="11.751179330770418"/>
    <n v="7.0791153136888854"/>
    <n v="5.5207686024024518"/>
    <n v="6.7802316286894353"/>
    <n v="6.5085193872147507"/>
    <n v="1"/>
    <n v="1"/>
  </r>
  <r>
    <x v="2"/>
    <x v="138"/>
    <n v="917.2625872989754"/>
    <n v="187.96784148046265"/>
    <n v="793.14940742381623"/>
    <n v="563.44410181985722"/>
    <n v="126136.74614787039"/>
    <n v="2461.8239380231116"/>
    <n v="2024"/>
    <n v="139"/>
    <n v="19321"/>
    <n v="9.868947866261383"/>
    <x v="1"/>
    <n v="8"/>
    <n v="0"/>
    <n v="0"/>
    <n v="0"/>
    <n v="0"/>
    <n v="0"/>
    <n v="0"/>
    <n v="0"/>
    <n v="1"/>
    <n v="0"/>
    <n v="0"/>
    <n v="0"/>
    <n v="0"/>
    <n v="0"/>
    <n v="0"/>
    <n v="0"/>
    <n v="0"/>
    <n v="1"/>
    <n v="917.2625872989754"/>
    <n v="187.96784148046265"/>
    <n v="793.14940742381623"/>
    <n v="563.44410181985722"/>
    <n v="11.745121884323416"/>
    <n v="7.0971098116132687"/>
    <n v="5.5333101468434318"/>
    <n v="6.7316478440403138"/>
    <n v="6.4184424784964182"/>
    <n v="1"/>
    <n v="1"/>
  </r>
  <r>
    <x v="2"/>
    <x v="139"/>
    <n v="935.25115446285304"/>
    <n v="190.49991855210629"/>
    <n v="753.49193705954622"/>
    <n v="529.38572986298323"/>
    <n v="122452.83818082081"/>
    <n v="2408.6287399374887"/>
    <n v="2024"/>
    <n v="140"/>
    <n v="19600"/>
    <n v="9.8832848452186077"/>
    <x v="1"/>
    <n v="8"/>
    <n v="0"/>
    <n v="0"/>
    <n v="0"/>
    <n v="0"/>
    <n v="0"/>
    <n v="0"/>
    <n v="0"/>
    <n v="1"/>
    <n v="0"/>
    <n v="0"/>
    <n v="0"/>
    <n v="0"/>
    <n v="0"/>
    <n v="0"/>
    <n v="0"/>
    <n v="0"/>
    <n v="1"/>
    <n v="935.25115446285304"/>
    <n v="190.49991855210629"/>
    <n v="753.49193705954622"/>
    <n v="529.38572986298323"/>
    <n v="11.715481240395253"/>
    <n v="7.1118855259826601"/>
    <n v="5.5432693923806902"/>
    <n v="6.6831987560662451"/>
    <n v="6.3612837614661037"/>
    <n v="1"/>
    <n v="1"/>
  </r>
  <r>
    <x v="2"/>
    <x v="140"/>
    <n v="950.774824911103"/>
    <n v="192.73111706604686"/>
    <n v="715.81734020726083"/>
    <n v="496.58415109772199"/>
    <n v="121840.95662262855"/>
    <n v="2355.9074332821328"/>
    <n v="2024"/>
    <n v="141"/>
    <n v="19881"/>
    <n v="9.8975197807563369"/>
    <x v="1"/>
    <n v="9"/>
    <n v="0"/>
    <n v="0"/>
    <n v="0"/>
    <n v="0"/>
    <n v="0"/>
    <n v="0"/>
    <n v="0"/>
    <n v="0"/>
    <n v="1"/>
    <n v="0"/>
    <n v="0"/>
    <n v="0"/>
    <n v="0"/>
    <n v="0"/>
    <n v="0"/>
    <n v="0"/>
    <n v="1"/>
    <n v="950.774824911103"/>
    <n v="192.73111706604686"/>
    <n v="715.81734020726083"/>
    <n v="496.58415109772199"/>
    <n v="11.710471839004311"/>
    <n v="7.1244634121116439"/>
    <n v="5.5519637515899829"/>
    <n v="6.6348906494451363"/>
    <n v="6.3029624784814828"/>
    <n v="1"/>
    <n v="1"/>
  </r>
  <r>
    <x v="2"/>
    <x v="141"/>
    <n v="964.60238439274917"/>
    <n v="194.82152790091709"/>
    <n v="680.026473196967"/>
    <n v="504.2092141170541"/>
    <n v="121673.39122434755"/>
    <n v="2343.6595996076876"/>
    <n v="2024"/>
    <n v="142"/>
    <n v="20164"/>
    <n v="9.9116541152025217"/>
    <x v="1"/>
    <n v="9"/>
    <n v="0"/>
    <n v="0"/>
    <n v="0"/>
    <n v="0"/>
    <n v="0"/>
    <n v="0"/>
    <n v="0"/>
    <n v="0"/>
    <n v="1"/>
    <n v="0"/>
    <n v="0"/>
    <n v="0"/>
    <n v="0"/>
    <n v="0"/>
    <n v="0"/>
    <n v="0"/>
    <n v="1"/>
    <n v="964.60238439274917"/>
    <n v="194.82152790091709"/>
    <n v="680.026473196967"/>
    <n v="504.2092141170541"/>
    <n v="11.709095612706273"/>
    <n v="7.1355353573289522"/>
    <n v="5.5600414789314883"/>
    <n v="6.5867300604008268"/>
    <n v="6.3168264485576753"/>
    <n v="1"/>
    <n v="1"/>
  </r>
  <r>
    <x v="2"/>
    <x v="142"/>
    <n v="977.27227609945112"/>
    <n v="196.85129301203114"/>
    <n v="157.49912347511207"/>
    <n v="459.51664051825912"/>
    <n v="111210.30459821537"/>
    <n v="1791.1393331048534"/>
    <n v="2024"/>
    <n v="143"/>
    <n v="20449"/>
    <n v="9.9256892605198139"/>
    <x v="1"/>
    <n v="9"/>
    <n v="0"/>
    <n v="0"/>
    <n v="0"/>
    <n v="0"/>
    <n v="0"/>
    <n v="0"/>
    <n v="0"/>
    <n v="0"/>
    <n v="1"/>
    <n v="0"/>
    <n v="0"/>
    <n v="0"/>
    <n v="0"/>
    <n v="0"/>
    <n v="0"/>
    <n v="0"/>
    <n v="1"/>
    <n v="977.27227609945112"/>
    <n v="196.85129301203114"/>
    <n v="157.49912347511207"/>
    <n v="459.51664051825912"/>
    <n v="11.619178323755413"/>
    <n v="7.1455738295536584"/>
    <n v="5.5678229129135186"/>
    <n v="5.3126028777729752"/>
    <n v="6.2326838907551521"/>
    <n v="1"/>
    <n v="1"/>
  </r>
  <r>
    <x v="2"/>
    <x v="143"/>
    <n v="989.16170636438778"/>
    <n v="198.86058085820389"/>
    <n v="106.1413532644807"/>
    <n v="414.13781124772424"/>
    <n v="108000.69327816847"/>
    <n v="1708.3014517347965"/>
    <n v="2024"/>
    <n v="144"/>
    <n v="20736"/>
    <n v="9.9396265991520014"/>
    <x v="1"/>
    <n v="9"/>
    <n v="0"/>
    <n v="0"/>
    <n v="0"/>
    <n v="0"/>
    <n v="0"/>
    <n v="0"/>
    <n v="0"/>
    <n v="0"/>
    <n v="1"/>
    <n v="0"/>
    <n v="0"/>
    <n v="0"/>
    <n v="0"/>
    <n v="0"/>
    <n v="0"/>
    <n v="0"/>
    <n v="1"/>
    <n v="989.16170636438778"/>
    <n v="198.86058085820389"/>
    <n v="106.1413532644807"/>
    <n v="414.13781124772424"/>
    <n v="11.589892925328055"/>
    <n v="7.1549031572264798"/>
    <n v="5.5754666635993289"/>
    <n v="5.0207165546159773"/>
    <n v="6.1393267347359082"/>
    <n v="1"/>
    <n v="1"/>
  </r>
  <r>
    <x v="2"/>
    <x v="144"/>
    <n v="1000.5350186807912"/>
    <n v="200.86957412481215"/>
    <n v="101.90949065258727"/>
    <n v="372.78131360108091"/>
    <n v="99509.599777007461"/>
    <n v="1676.0953970592714"/>
    <n v="2024"/>
    <n v="145"/>
    <n v="21025"/>
    <n v="9.9534674848411484"/>
    <x v="1"/>
    <n v="10"/>
    <n v="0"/>
    <n v="0"/>
    <n v="0"/>
    <n v="0"/>
    <n v="0"/>
    <n v="0"/>
    <n v="0"/>
    <n v="0"/>
    <n v="0"/>
    <n v="1"/>
    <n v="0"/>
    <n v="0"/>
    <n v="0"/>
    <n v="0"/>
    <n v="0"/>
    <n v="0"/>
    <n v="1"/>
    <n v="1000.5350186807912"/>
    <n v="200.86957412481215"/>
    <n v="101.90949065258727"/>
    <n v="372.78131360108091"/>
    <n v="11.508009398663701"/>
    <n v="7.1637467802550594"/>
    <n v="5.5830513223613112"/>
    <n v="4.992389680836502"/>
    <n v="6.0459166219238272"/>
    <n v="1"/>
    <n v="1"/>
  </r>
  <r>
    <x v="2"/>
    <x v="145"/>
    <n v="1011.5775555445306"/>
    <n v="202.88846359507338"/>
    <n v="102.3992579446593"/>
    <n v="335.50891058878574"/>
    <n v="99026.689641915713"/>
    <n v="1652.3741876730489"/>
    <n v="2024"/>
    <n v="146"/>
    <n v="21316"/>
    <n v="9.9672132434166727"/>
    <x v="1"/>
    <n v="10"/>
    <n v="0"/>
    <n v="0"/>
    <n v="0"/>
    <n v="0"/>
    <n v="0"/>
    <n v="0"/>
    <n v="0"/>
    <n v="0"/>
    <n v="0"/>
    <n v="1"/>
    <n v="0"/>
    <n v="0"/>
    <n v="0"/>
    <n v="0"/>
    <n v="0"/>
    <n v="0"/>
    <n v="1"/>
    <n v="1011.5775555445306"/>
    <n v="202.88846359507338"/>
    <n v="102.3992579446593"/>
    <n v="335.50891058878574"/>
    <n v="11.503144685125825"/>
    <n v="7.1722590120737433"/>
    <n v="5.5906158273668618"/>
    <n v="4.9957094005783595"/>
    <n v="5.9535350948418486"/>
    <n v="1"/>
    <n v="1"/>
  </r>
  <r>
    <x v="2"/>
    <x v="146"/>
    <n v="1022.4193617738281"/>
    <n v="204.92244509553063"/>
    <n v="103.37031776266051"/>
    <n v="301.95859236468846"/>
    <n v="98574.699452120607"/>
    <n v="1632.6707169967076"/>
    <n v="2024"/>
    <n v="147"/>
    <n v="21609"/>
    <n v="9.980865173557472"/>
    <x v="1"/>
    <n v="10"/>
    <n v="0"/>
    <n v="0"/>
    <n v="0"/>
    <n v="0"/>
    <n v="0"/>
    <n v="0"/>
    <n v="0"/>
    <n v="0"/>
    <n v="0"/>
    <n v="1"/>
    <n v="0"/>
    <n v="0"/>
    <n v="0"/>
    <n v="0"/>
    <n v="0"/>
    <n v="0"/>
    <n v="1"/>
    <n v="1022.4193617738281"/>
    <n v="204.92244509553063"/>
    <n v="103.37031776266051"/>
    <n v="301.95859236468846"/>
    <n v="11.49856990981519"/>
    <n v="7.1805466021013"/>
    <n v="5.5981794515021317"/>
    <n v="5.0022589882001425"/>
    <n v="5.8623861565004782"/>
    <n v="1"/>
    <n v="1"/>
  </r>
  <r>
    <x v="2"/>
    <x v="147"/>
    <n v="1033.1517768632627"/>
    <n v="206.97421797873926"/>
    <n v="104.3987276641426"/>
    <n v="271.76279041169778"/>
    <n v="98125.311831276762"/>
    <n v="1616.2875129178424"/>
    <n v="2024"/>
    <n v="148"/>
    <n v="21904"/>
    <n v="9.9944245475282294"/>
    <x v="1"/>
    <n v="10"/>
    <n v="0"/>
    <n v="0"/>
    <n v="0"/>
    <n v="0"/>
    <n v="0"/>
    <n v="0"/>
    <n v="0"/>
    <n v="0"/>
    <n v="0"/>
    <n v="1"/>
    <n v="0"/>
    <n v="0"/>
    <n v="0"/>
    <n v="0"/>
    <n v="0"/>
    <n v="0"/>
    <n v="1"/>
    <n v="1033.1517768632627"/>
    <n v="206.97421797873926"/>
    <n v="104.3987276641426"/>
    <n v="271.76279041169778"/>
    <n v="11.494000632978022"/>
    <n v="7.1886834762144485"/>
    <n v="5.6057517113440749"/>
    <n v="5.0091489336279711"/>
    <n v="5.7725813576262111"/>
    <n v="1"/>
    <n v="1"/>
  </r>
  <r>
    <x v="2"/>
    <x v="148"/>
    <n v="1043.839049662083"/>
    <n v="209.04523437465329"/>
    <n v="105.44218561316956"/>
    <n v="244.58651709887582"/>
    <n v="96643.210869221439"/>
    <n v="1602.9129867487818"/>
    <n v="2024"/>
    <n v="149"/>
    <n v="22201"/>
    <n v="10.007892611890918"/>
    <x v="1"/>
    <n v="11"/>
    <n v="0"/>
    <n v="0"/>
    <n v="0"/>
    <n v="0"/>
    <n v="0"/>
    <n v="0"/>
    <n v="0"/>
    <n v="0"/>
    <n v="0"/>
    <n v="0"/>
    <n v="1"/>
    <n v="0"/>
    <n v="0"/>
    <n v="0"/>
    <n v="0"/>
    <n v="0"/>
    <n v="1"/>
    <n v="1043.839049662083"/>
    <n v="209.04523437465329"/>
    <n v="105.44218561316956"/>
    <n v="244.58651709887582"/>
    <n v="11.478781237670733"/>
    <n v="7.1967208629158526"/>
    <n v="5.613337282296964"/>
    <n v="5.0160915117765743"/>
    <n v="5.6842256495669821"/>
    <n v="1"/>
    <n v="1"/>
  </r>
  <r>
    <x v="2"/>
    <x v="149"/>
    <n v="1054.526468679835"/>
    <n v="211.13632382646313"/>
    <n v="106.4965545365398"/>
    <n v="220.12786596182303"/>
    <n v="96193.544461644255"/>
    <n v="1592.287213004661"/>
    <n v="2024"/>
    <n v="150"/>
    <n v="22500"/>
    <n v="10.021270588192511"/>
    <x v="1"/>
    <n v="11"/>
    <n v="0"/>
    <n v="0"/>
    <n v="0"/>
    <n v="0"/>
    <n v="0"/>
    <n v="0"/>
    <n v="0"/>
    <n v="0"/>
    <n v="0"/>
    <n v="0"/>
    <n v="1"/>
    <n v="0"/>
    <n v="0"/>
    <n v="0"/>
    <n v="0"/>
    <n v="0"/>
    <n v="1"/>
    <n v="1054.526468679835"/>
    <n v="211.13632382646313"/>
    <n v="106.4965545365398"/>
    <n v="220.12786596182303"/>
    <n v="11.474117529013817"/>
    <n v="7.20469427341851"/>
    <n v="5.6209384373070375"/>
    <n v="5.0230580670340332"/>
    <n v="5.597426276709605"/>
    <n v="1"/>
    <n v="1"/>
  </r>
  <r>
    <x v="2"/>
    <x v="150"/>
    <n v="1065.2460533314254"/>
    <n v="213.24800561875941"/>
    <n v="107.56151478862904"/>
    <n v="198.11507942292423"/>
    <n v="95743.709332245257"/>
    <n v="1584.1706531617381"/>
    <n v="2024"/>
    <n v="151"/>
    <n v="22801"/>
    <n v="10.034559673629849"/>
    <x v="1"/>
    <n v="11"/>
    <n v="0"/>
    <n v="0"/>
    <n v="0"/>
    <n v="0"/>
    <n v="0"/>
    <n v="0"/>
    <n v="0"/>
    <n v="0"/>
    <n v="0"/>
    <n v="0"/>
    <n v="1"/>
    <n v="0"/>
    <n v="0"/>
    <n v="0"/>
    <n v="0"/>
    <n v="0"/>
    <n v="1"/>
    <n v="1065.2460533314254"/>
    <n v="213.24800561875941"/>
    <n v="107.56151478862904"/>
    <n v="198.11507942292423"/>
    <n v="11.469430206004681"/>
    <n v="7.2126283245511562"/>
    <n v="5.6285562570197856"/>
    <n v="5.0300456789018"/>
    <n v="5.5122930734499542"/>
    <n v="1"/>
    <n v="1"/>
  </r>
  <r>
    <x v="2"/>
    <x v="151"/>
    <n v="1076.020537840094"/>
    <n v="215.38064495196284"/>
    <n v="108.63712940718773"/>
    <n v="178.30357148636014"/>
    <n v="95293.75669644709"/>
    <n v="1578.3418836856047"/>
    <n v="2024"/>
    <n v="152"/>
    <n v="23104"/>
    <n v="10.047761041692553"/>
    <x v="1"/>
    <n v="11"/>
    <n v="0"/>
    <n v="0"/>
    <n v="0"/>
    <n v="0"/>
    <n v="0"/>
    <n v="0"/>
    <n v="0"/>
    <n v="0"/>
    <n v="0"/>
    <n v="0"/>
    <n v="1"/>
    <n v="0"/>
    <n v="0"/>
    <n v="0"/>
    <n v="0"/>
    <n v="0"/>
    <n v="1"/>
    <n v="1076.020537840094"/>
    <n v="215.38064495196284"/>
    <n v="108.63712940718773"/>
    <n v="178.30357148636014"/>
    <n v="11.464719575391845"/>
    <n v="7.220540076666679"/>
    <n v="5.6361912303277393"/>
    <n v="5.0370539822472269"/>
    <n v="5.4289376733786145"/>
    <n v="1"/>
    <n v="1"/>
  </r>
  <r>
    <x v="2"/>
    <x v="152"/>
    <n v="1086.8661600012429"/>
    <n v="217.53453103999038"/>
    <n v="109.72350064832683"/>
    <n v="160.47321433829697"/>
    <n v="94829.364124527041"/>
    <n v="1574.5974060278568"/>
    <n v="2024"/>
    <n v="153"/>
    <n v="23409"/>
    <n v="10.060875842784871"/>
    <x v="1"/>
    <n v="11"/>
    <n v="0"/>
    <n v="0"/>
    <n v="0"/>
    <n v="0"/>
    <n v="0"/>
    <n v="0"/>
    <n v="0"/>
    <n v="0"/>
    <n v="0"/>
    <n v="0"/>
    <n v="1"/>
    <n v="0"/>
    <n v="0"/>
    <n v="0"/>
    <n v="0"/>
    <n v="0"/>
    <n v="1"/>
    <n v="1086.8661600012429"/>
    <n v="217.53453103999038"/>
    <n v="109.72350064832683"/>
    <n v="160.47321433829697"/>
    <n v="11.459834388430078"/>
    <n v="7.2284413464394639"/>
    <n v="5.6438435524036263"/>
    <n v="5.0440828652452909"/>
    <n v="5.3474724543667929"/>
    <n v="1"/>
    <n v="1"/>
  </r>
  <r>
    <x v="2"/>
    <x v="153"/>
    <n v="1097.7946133491789"/>
    <n v="219.70991616964426"/>
    <n v="110.82073564951685"/>
    <n v="144.42589290452457"/>
    <n v="94379.274630291693"/>
    <n v="1572.7511580728644"/>
    <n v="2024"/>
    <n v="154"/>
    <n v="23716"/>
    <n v="10.073905204827259"/>
    <x v="1"/>
    <n v="12"/>
    <n v="0"/>
    <n v="0"/>
    <n v="0"/>
    <n v="0"/>
    <n v="0"/>
    <n v="0"/>
    <n v="0"/>
    <n v="0"/>
    <n v="0"/>
    <n v="0"/>
    <n v="0"/>
    <n v="1"/>
    <n v="0"/>
    <n v="0"/>
    <n v="0"/>
    <n v="0"/>
    <n v="1"/>
    <n v="1097.7946133491789"/>
    <n v="219.70991616964426"/>
    <n v="110.82073564951685"/>
    <n v="144.42589290452457"/>
    <n v="11.455076779621384"/>
    <n v="7.2363403106450601"/>
    <n v="5.6515132726074668"/>
    <n v="5.0511322407741908"/>
    <n v="5.2680093152523675"/>
    <n v="0"/>
    <n v="2"/>
  </r>
  <r>
    <x v="2"/>
    <x v="154"/>
    <n v="1108.8144137062172"/>
    <n v="221.90703524096767"/>
    <n v="111.92894300548268"/>
    <n v="86.574851158557635"/>
    <n v="91608.02983785345"/>
    <n v="1529.2252431112252"/>
    <n v="2024"/>
    <n v="155"/>
    <n v="24025"/>
    <n v="10.086850233838494"/>
    <x v="1"/>
    <n v="12"/>
    <n v="0"/>
    <n v="0"/>
    <n v="0"/>
    <n v="0"/>
    <n v="0"/>
    <n v="0"/>
    <n v="0"/>
    <n v="0"/>
    <n v="0"/>
    <n v="0"/>
    <n v="0"/>
    <n v="1"/>
    <n v="0"/>
    <n v="0"/>
    <n v="0"/>
    <n v="0"/>
    <n v="1"/>
    <n v="1108.8144137062172"/>
    <n v="221.90703524096767"/>
    <n v="111.92894300548268"/>
    <n v="86.574851158557635"/>
    <n v="11.425274208805433"/>
    <n v="7.2442426188877906"/>
    <n v="5.659200367891434"/>
    <n v="5.05820202372455"/>
    <n v="4.9139649446685016"/>
    <n v="0"/>
    <n v="2"/>
  </r>
  <r>
    <x v="2"/>
    <x v="155"/>
    <n v="1119.9318557997619"/>
    <n v="224.12611554819082"/>
    <n v="113.04823243548455"/>
    <n v="53.657485115855764"/>
    <n v="89027.342609905783"/>
    <n v="1510.7636888992931"/>
    <n v="2024"/>
    <n v="156"/>
    <n v="24336"/>
    <n v="10.099712014499074"/>
    <x v="1"/>
    <n v="12"/>
    <n v="0"/>
    <n v="0"/>
    <n v="0"/>
    <n v="0"/>
    <n v="0"/>
    <n v="0"/>
    <n v="0"/>
    <n v="0"/>
    <n v="0"/>
    <n v="0"/>
    <n v="0"/>
    <n v="1"/>
    <n v="0"/>
    <n v="0"/>
    <n v="0"/>
    <n v="0"/>
    <n v="1"/>
    <n v="1119.9318557997619"/>
    <n v="224.12611554819082"/>
    <n v="113.04823243548455"/>
    <n v="53.657485115855764"/>
    <n v="11.396698821867792"/>
    <n v="7.2521521659179884"/>
    <n v="5.6669047792320741"/>
    <n v="5.0652921287572958"/>
    <n v="4.6372589766460042"/>
    <n v="0"/>
    <n v="2"/>
  </r>
  <r>
    <x v="2"/>
    <x v="156"/>
    <n v="1131.1516829272973"/>
    <n v="226.36738168107948"/>
    <n v="114.17871475983412"/>
    <n v="72.40879191539814"/>
    <n v="90890.693556396844"/>
    <n v="1544.1065712836089"/>
    <n v="2024"/>
    <n v="157"/>
    <n v="24649"/>
    <n v="10.112491610696615"/>
    <x v="1"/>
    <n v="12"/>
    <n v="0"/>
    <n v="0"/>
    <n v="0"/>
    <n v="0"/>
    <n v="0"/>
    <n v="0"/>
    <n v="0"/>
    <n v="0"/>
    <n v="0"/>
    <n v="0"/>
    <n v="0"/>
    <n v="1"/>
    <n v="0"/>
    <n v="0"/>
    <n v="0"/>
    <n v="0"/>
    <n v="1"/>
    <n v="1131.1516829272973"/>
    <n v="226.36738168107948"/>
    <n v="114.17871475983412"/>
    <n v="72.40879191539814"/>
    <n v="11.417412893806519"/>
    <n v="7.2600716278157753"/>
    <n v="5.674626429714591"/>
    <n v="5.0724024700921788"/>
    <n v="4.804121248958003"/>
    <n v="0"/>
    <n v="2"/>
  </r>
  <r>
    <x v="3"/>
    <x v="0"/>
    <n v="1215"/>
    <n v="240"/>
    <n v="120"/>
    <n v="86.001096442752271"/>
    <n v="77079.506295831859"/>
    <n v="1661.0010964427522"/>
    <n v="2022"/>
    <n v="1"/>
    <n v="1"/>
    <n v="0"/>
    <x v="0"/>
    <n v="1"/>
    <n v="1"/>
    <n v="0"/>
    <n v="0"/>
    <n v="0"/>
    <n v="0"/>
    <n v="0"/>
    <n v="0"/>
    <n v="0"/>
    <n v="0"/>
    <n v="0"/>
    <n v="0"/>
    <n v="0"/>
    <n v="0"/>
    <n v="0"/>
    <n v="0"/>
    <n v="0"/>
    <n v="0"/>
    <n v="1215"/>
    <n v="240"/>
    <n v="120"/>
    <n v="86.001096442752271"/>
    <n v="11.252592717419983"/>
    <n v="7.3173496705536119"/>
    <n v="5.7203514014589807"/>
    <n v="5.1082366887505426"/>
    <n v="4.9097427824356501"/>
    <n v="0"/>
    <n v="0"/>
  </r>
  <r>
    <x v="3"/>
    <x v="1"/>
    <n v="1233.2249999999999"/>
    <n v="246"/>
    <n v="125.4"/>
    <n v="75.158057336089499"/>
    <n v="76765.044813404485"/>
    <n v="1679.7830573360895"/>
    <n v="2022"/>
    <n v="2"/>
    <n v="4"/>
    <n v="1.3862943611198906"/>
    <x v="0"/>
    <n v="1"/>
    <n v="1"/>
    <n v="0"/>
    <n v="0"/>
    <n v="0"/>
    <n v="0"/>
    <n v="0"/>
    <n v="0"/>
    <n v="0"/>
    <n v="0"/>
    <n v="0"/>
    <n v="0"/>
    <n v="0"/>
    <n v="0"/>
    <n v="0"/>
    <n v="0"/>
    <n v="0"/>
    <n v="0"/>
    <n v="1233.2249999999999"/>
    <n v="246"/>
    <n v="125.4"/>
    <n v="75.158057336089499"/>
    <n v="11.248504669866742"/>
    <n v="7.3293769842197483"/>
    <n v="5.7398317725790671"/>
    <n v="5.1403673008115796"/>
    <n v="4.82640384220222"/>
    <n v="0"/>
    <n v="0"/>
  </r>
  <r>
    <x v="3"/>
    <x v="2"/>
    <n v="1265.1187499999999"/>
    <n v="255.3"/>
    <n v="131.61000000000001"/>
    <n v="85.551265747359452"/>
    <n v="78063.605315500681"/>
    <n v="1737.5800157473593"/>
    <n v="2022"/>
    <n v="3"/>
    <n v="9"/>
    <n v="2.1972245773362196"/>
    <x v="0"/>
    <n v="1"/>
    <n v="1"/>
    <n v="0"/>
    <n v="0"/>
    <n v="0"/>
    <n v="0"/>
    <n v="0"/>
    <n v="0"/>
    <n v="0"/>
    <n v="0"/>
    <n v="0"/>
    <n v="0"/>
    <n v="0"/>
    <n v="0"/>
    <n v="0"/>
    <n v="0"/>
    <n v="0"/>
    <n v="0"/>
    <n v="1265.1187499999999"/>
    <n v="255.3"/>
    <n v="131.61000000000001"/>
    <n v="85.551265747359452"/>
    <n v="11.265279226133591"/>
    <n v="7.3500828609174356"/>
    <n v="5.7692957887136647"/>
    <n v="5.1760846676244343"/>
    <n v="4.9064200435563086"/>
    <n v="0"/>
    <n v="0"/>
  </r>
  <r>
    <x v="3"/>
    <x v="3"/>
    <n v="1307.5374374999999"/>
    <n v="266.56500000000005"/>
    <n v="138.18450000000001"/>
    <n v="79.937325720501278"/>
    <n v="78278.860621756554"/>
    <n v="1792.2242632205014"/>
    <n v="2022"/>
    <n v="4"/>
    <n v="16"/>
    <n v="2.7725887222397811"/>
    <x v="0"/>
    <n v="1"/>
    <n v="1"/>
    <n v="0"/>
    <n v="0"/>
    <n v="0"/>
    <n v="0"/>
    <n v="0"/>
    <n v="0"/>
    <n v="0"/>
    <n v="0"/>
    <n v="0"/>
    <n v="0"/>
    <n v="0"/>
    <n v="0"/>
    <n v="0"/>
    <n v="0"/>
    <n v="0"/>
    <n v="0"/>
    <n v="1307.5374374999999"/>
    <n v="266.56500000000005"/>
    <n v="138.18450000000001"/>
    <n v="79.937325720501278"/>
    <n v="11.268032866240015"/>
    <n v="7.3769737053815856"/>
    <n v="5.8038603190012896"/>
    <n v="5.2125578449981793"/>
    <n v="4.8639955755025799"/>
    <n v="0"/>
    <n v="0"/>
  </r>
  <r>
    <x v="3"/>
    <x v="4"/>
    <n v="1358.3282343749997"/>
    <n v="279.14325000000002"/>
    <n v="145.09312500000001"/>
    <n v="78.673845779774041"/>
    <n v="78814.468536996981"/>
    <n v="1861.2384551547739"/>
    <n v="2022"/>
    <n v="5"/>
    <n v="25"/>
    <n v="3.2188758248682006"/>
    <x v="0"/>
    <n v="1"/>
    <n v="1"/>
    <n v="0"/>
    <n v="0"/>
    <n v="0"/>
    <n v="0"/>
    <n v="0"/>
    <n v="0"/>
    <n v="0"/>
    <n v="0"/>
    <n v="0"/>
    <n v="0"/>
    <n v="0"/>
    <n v="0"/>
    <n v="0"/>
    <n v="0"/>
    <n v="0"/>
    <n v="0"/>
    <n v="1358.3282343749997"/>
    <n v="279.14325000000002"/>
    <n v="145.09312500000001"/>
    <n v="78.673845779774041"/>
    <n v="11.274851869867152"/>
    <n v="7.4082486880351652"/>
    <n v="5.841093113065825"/>
    <n v="5.249503148702015"/>
    <n v="4.8541941662457466"/>
    <n v="0"/>
    <n v="0"/>
  </r>
  <r>
    <x v="3"/>
    <x v="5"/>
    <n v="1416.0343935937497"/>
    <n v="292.7254125"/>
    <n v="152.34772124999998"/>
    <n v="104.44592517015187"/>
    <n v="80719.855516242795"/>
    <n v="1965.5534525139014"/>
    <n v="2022"/>
    <n v="6"/>
    <n v="36"/>
    <n v="3.5835189384561099"/>
    <x v="0"/>
    <n v="2"/>
    <n v="0"/>
    <n v="1"/>
    <n v="0"/>
    <n v="0"/>
    <n v="0"/>
    <n v="0"/>
    <n v="0"/>
    <n v="0"/>
    <n v="0"/>
    <n v="0"/>
    <n v="0"/>
    <n v="0"/>
    <n v="0"/>
    <n v="0"/>
    <n v="0"/>
    <n v="0"/>
    <n v="0"/>
    <n v="1416.0343935937497"/>
    <n v="292.7254125"/>
    <n v="152.34772124999998"/>
    <n v="104.44592517015187"/>
    <n v="11.298739865088361"/>
    <n v="7.4426339692014896"/>
    <n v="5.8797994725266616"/>
    <n v="5.2868832713602743"/>
    <n v="5.0372730626366584"/>
    <n v="0"/>
    <n v="0"/>
  </r>
  <r>
    <x v="3"/>
    <x v="6"/>
    <n v="1479.6889365234372"/>
    <n v="307.17418312500001"/>
    <n v="159.9651013125"/>
    <n v="114.79981526770777"/>
    <n v="81908.017358459736"/>
    <n v="2061.6280362286448"/>
    <n v="2022"/>
    <n v="7"/>
    <n v="49"/>
    <n v="3.8918202981106265"/>
    <x v="0"/>
    <n v="2"/>
    <n v="0"/>
    <n v="1"/>
    <n v="0"/>
    <n v="0"/>
    <n v="0"/>
    <n v="0"/>
    <n v="0"/>
    <n v="0"/>
    <n v="0"/>
    <n v="0"/>
    <n v="0"/>
    <n v="0"/>
    <n v="0"/>
    <n v="0"/>
    <n v="0"/>
    <n v="0"/>
    <n v="0"/>
    <n v="1479.6889365234372"/>
    <n v="307.17418312500001"/>
    <n v="159.9651013125"/>
    <n v="114.79981526770777"/>
    <n v="11.313352157094732"/>
    <n v="7.4792407244580446"/>
    <n v="5.9193944519214492"/>
    <n v="5.3246846014978333"/>
    <n v="5.1023222444720879"/>
    <n v="0"/>
    <n v="0"/>
  </r>
  <r>
    <x v="3"/>
    <x v="7"/>
    <n v="1548.6703596246089"/>
    <n v="322.43914228125004"/>
    <n v="167.96335577812499"/>
    <n v="93.330244226037308"/>
    <n v="81378.715275296752"/>
    <n v="2132.4031019100212"/>
    <n v="2022"/>
    <n v="8"/>
    <n v="64"/>
    <n v="4.1588830833596715"/>
    <x v="0"/>
    <n v="2"/>
    <n v="0"/>
    <n v="1"/>
    <n v="0"/>
    <n v="0"/>
    <n v="0"/>
    <n v="0"/>
    <n v="0"/>
    <n v="0"/>
    <n v="0"/>
    <n v="0"/>
    <n v="0"/>
    <n v="0"/>
    <n v="0"/>
    <n v="0"/>
    <n v="0"/>
    <n v="0"/>
    <n v="0"/>
    <n v="1548.6703596246089"/>
    <n v="322.43914228125004"/>
    <n v="167.96335577812499"/>
    <n v="93.330244226037308"/>
    <n v="11.306869034693502"/>
    <n v="7.5174540498264122"/>
    <n v="5.9595899779053525"/>
    <n v="5.3628957602816261"/>
    <n v="4.9623807313367863"/>
    <n v="0"/>
    <n v="0"/>
  </r>
  <r>
    <x v="3"/>
    <x v="8"/>
    <n v="1622.6017609983394"/>
    <n v="338.51422439531251"/>
    <n v="176.36152350703125"/>
    <n v="125.45134223199031"/>
    <n v="83724.296071161545"/>
    <n v="2262.9288511326731"/>
    <n v="2022"/>
    <n v="9"/>
    <n v="81"/>
    <n v="4.3944491546724391"/>
    <x v="0"/>
    <n v="2"/>
    <n v="0"/>
    <n v="1"/>
    <n v="0"/>
    <n v="0"/>
    <n v="0"/>
    <n v="0"/>
    <n v="0"/>
    <n v="0"/>
    <n v="0"/>
    <n v="0"/>
    <n v="0"/>
    <n v="0"/>
    <n v="0"/>
    <n v="0"/>
    <n v="0"/>
    <n v="0"/>
    <n v="0"/>
    <n v="1622.6017609983394"/>
    <n v="338.51422439531251"/>
    <n v="176.36152350703125"/>
    <n v="125.45134223199031"/>
    <n v="11.335284489996862"/>
    <n v="7.5568505106067239"/>
    <n v="6.0002416905767877"/>
    <n v="5.4015055576518645"/>
    <n v="5.1650989297735848"/>
    <n v="0"/>
    <n v="0"/>
  </r>
  <r>
    <x v="3"/>
    <x v="9"/>
    <n v="1701.2803674230063"/>
    <n v="355.41649811507818"/>
    <n v="185.17959967638285"/>
    <n v="112.54864501593987"/>
    <n v="83762.625471094914"/>
    <n v="2354.425110230407"/>
    <n v="2022"/>
    <n v="10"/>
    <n v="100"/>
    <n v="4.6051701859880918"/>
    <x v="0"/>
    <n v="3"/>
    <n v="0"/>
    <n v="0"/>
    <n v="1"/>
    <n v="0"/>
    <n v="0"/>
    <n v="0"/>
    <n v="0"/>
    <n v="0"/>
    <n v="0"/>
    <n v="0"/>
    <n v="0"/>
    <n v="0"/>
    <n v="0"/>
    <n v="0"/>
    <n v="0"/>
    <n v="0"/>
    <n v="0"/>
    <n v="1701.2803674230063"/>
    <n v="355.41649811507818"/>
    <n v="185.17959967638285"/>
    <n v="112.54864501593987"/>
    <n v="11.335742190219058"/>
    <n v="7.5971389355993333"/>
    <n v="6.0412746289232429"/>
    <n v="5.4405028200852987"/>
    <n v="5.0885346518415311"/>
    <n v="0"/>
    <n v="0"/>
  </r>
  <r>
    <x v="3"/>
    <x v="10"/>
    <n v="1784.6283486564819"/>
    <n v="373.17560427083208"/>
    <n v="194.43857965960203"/>
    <n v="121.2106546210908"/>
    <n v="84845.538014567952"/>
    <n v="2473.4531872080065"/>
    <n v="2022"/>
    <n v="11"/>
    <n v="121"/>
    <n v="4.7957905455967413"/>
    <x v="0"/>
    <n v="3"/>
    <n v="0"/>
    <n v="0"/>
    <n v="1"/>
    <n v="0"/>
    <n v="0"/>
    <n v="0"/>
    <n v="0"/>
    <n v="0"/>
    <n v="0"/>
    <n v="0"/>
    <n v="0"/>
    <n v="0"/>
    <n v="0"/>
    <n v="0"/>
    <n v="0"/>
    <n v="0"/>
    <n v="0"/>
    <n v="1784.6283486564819"/>
    <n v="373.17560427083208"/>
    <n v="194.43857965960203"/>
    <n v="121.2106546210908"/>
    <n v="11.348587682533241"/>
    <n v="7.6381187997564268"/>
    <n v="6.0826473347768397"/>
    <n v="5.4798763974355396"/>
    <n v="5.1405757617562999"/>
    <n v="0"/>
    <n v="0"/>
  </r>
  <r>
    <x v="3"/>
    <x v="11"/>
    <n v="1872.6585400929334"/>
    <n v="391.82852510937369"/>
    <n v="204.1605086425221"/>
    <n v="137.02342770109104"/>
    <n v="86206.124109384138"/>
    <n v="2605.6710015459203"/>
    <n v="2022"/>
    <n v="12"/>
    <n v="144"/>
    <n v="4.9698132995760007"/>
    <x v="0"/>
    <n v="3"/>
    <n v="0"/>
    <n v="0"/>
    <n v="1"/>
    <n v="0"/>
    <n v="0"/>
    <n v="0"/>
    <n v="0"/>
    <n v="0"/>
    <n v="0"/>
    <n v="0"/>
    <n v="0"/>
    <n v="0"/>
    <n v="0"/>
    <n v="0"/>
    <n v="0"/>
    <n v="0"/>
    <n v="0"/>
    <n v="1872.6585400929334"/>
    <n v="391.82852510937369"/>
    <n v="204.1605086425221"/>
    <n v="137.02342770109104"/>
    <n v="11.364496499480667"/>
    <n v="7.6796513788528706"/>
    <n v="6.1243345574736718"/>
    <n v="5.5196151856305367"/>
    <n v="5.2291112293588569"/>
    <n v="0"/>
    <n v="0"/>
  </r>
  <r>
    <x v="3"/>
    <x v="12"/>
    <n v="1965.4506089001195"/>
    <n v="411.4170216773424"/>
    <n v="214.36853407464221"/>
    <n v="143.42720784633852"/>
    <n v="87127.754395630865"/>
    <n v="2734.6633724984431"/>
    <n v="2022"/>
    <n v="13"/>
    <n v="169"/>
    <n v="5.1298987149230735"/>
    <x v="0"/>
    <n v="3"/>
    <n v="0"/>
    <n v="0"/>
    <n v="1"/>
    <n v="0"/>
    <n v="0"/>
    <n v="0"/>
    <n v="0"/>
    <n v="0"/>
    <n v="0"/>
    <n v="0"/>
    <n v="0"/>
    <n v="0"/>
    <n v="0"/>
    <n v="0"/>
    <n v="0"/>
    <n v="0"/>
    <n v="0"/>
    <n v="1965.4506089001195"/>
    <n v="411.4170216773424"/>
    <n v="214.36853407464221"/>
    <n v="143.42720784633852"/>
    <n v="11.375130761860158"/>
    <n v="7.7216399442688708"/>
    <n v="6.1663189344738774"/>
    <n v="5.5597081494639706"/>
    <n v="5.2628489403388263"/>
    <n v="0"/>
    <n v="0"/>
  </r>
  <r>
    <x v="3"/>
    <x v="13"/>
    <n v="2036.9509533735002"/>
    <n v="423.36629755255331"/>
    <n v="217.32886144995811"/>
    <n v="146.4337156935587"/>
    <n v="87557.174449544516"/>
    <n v="2824.0798280695699"/>
    <n v="2022"/>
    <n v="14"/>
    <n v="196"/>
    <n v="5.2781146592305168"/>
    <x v="0"/>
    <n v="4"/>
    <n v="0"/>
    <n v="0"/>
    <n v="0"/>
    <n v="1"/>
    <n v="0"/>
    <n v="0"/>
    <n v="0"/>
    <n v="0"/>
    <n v="0"/>
    <n v="0"/>
    <n v="0"/>
    <n v="0"/>
    <n v="0"/>
    <n v="0"/>
    <n v="0"/>
    <n v="0"/>
    <n v="0"/>
    <n v="2036.9509533735002"/>
    <n v="423.36629755255331"/>
    <n v="217.32886144995811"/>
    <n v="146.4337156935587"/>
    <n v="11.380047281238825"/>
    <n v="7.7528325404171063"/>
    <n v="6.1910904811663992"/>
    <n v="5.5710406572011175"/>
    <n v="5.2783041785465876"/>
    <n v="0"/>
    <n v="0"/>
  </r>
  <r>
    <x v="3"/>
    <x v="14"/>
    <n v="2093.6125497763014"/>
    <n v="431.51751335729762"/>
    <n v="219.58381426791468"/>
    <n v="159.94346596917322"/>
    <n v="88291.704953579552"/>
    <n v="2904.6573433706867"/>
    <n v="2022"/>
    <n v="15"/>
    <n v="225"/>
    <n v="5.4161004022044201"/>
    <x v="0"/>
    <n v="4"/>
    <n v="0"/>
    <n v="0"/>
    <n v="0"/>
    <n v="1"/>
    <n v="0"/>
    <n v="0"/>
    <n v="0"/>
    <n v="0"/>
    <n v="0"/>
    <n v="0"/>
    <n v="0"/>
    <n v="0"/>
    <n v="0"/>
    <n v="0"/>
    <n v="0"/>
    <n v="0"/>
    <n v="0"/>
    <n v="2093.6125497763014"/>
    <n v="431.51751335729762"/>
    <n v="219.58381426791468"/>
    <n v="159.94346596917322"/>
    <n v="11.388401440543694"/>
    <n v="7.77687862721376"/>
    <n v="6.2076430973708705"/>
    <n v="5.5795875447195291"/>
    <n v="5.3449475786601388"/>
    <n v="0"/>
    <n v="0"/>
  </r>
  <r>
    <x v="3"/>
    <x v="15"/>
    <n v="1634.1348726531605"/>
    <n v="271.26693373535659"/>
    <n v="71.915740777828489"/>
    <n v="175.8244504367164"/>
    <n v="78780.832467707049"/>
    <n v="2153.141997603062"/>
    <n v="2022"/>
    <n v="16"/>
    <n v="256"/>
    <n v="5.5451774444795623"/>
    <x v="0"/>
    <n v="4"/>
    <n v="0"/>
    <n v="0"/>
    <n v="0"/>
    <n v="1"/>
    <n v="0"/>
    <n v="0"/>
    <n v="0"/>
    <n v="0"/>
    <n v="0"/>
    <n v="0"/>
    <n v="0"/>
    <n v="0"/>
    <n v="0"/>
    <n v="0"/>
    <n v="0"/>
    <n v="0"/>
    <n v="0"/>
    <n v="1634.1348726531605"/>
    <n v="271.26693373535659"/>
    <n v="71.915740777828489"/>
    <n v="175.8244504367164"/>
    <n v="11.274425003462047"/>
    <n v="7.5628586874483927"/>
    <n v="5.8179412307000202"/>
    <n v="4.7646855187818211"/>
    <n v="5.4180003031346802"/>
    <n v="0"/>
    <n v="0"/>
  </r>
  <r>
    <x v="3"/>
    <x v="16"/>
    <n v="1314.1865595450599"/>
    <n v="191.69672569495316"/>
    <n v="57.648507022330236"/>
    <n v="193.39555926745064"/>
    <n v="75944.251023550256"/>
    <n v="1756.9273515297939"/>
    <n v="2022"/>
    <n v="17"/>
    <n v="289"/>
    <n v="5.6664266881124323"/>
    <x v="0"/>
    <n v="4"/>
    <n v="0"/>
    <n v="0"/>
    <n v="0"/>
    <n v="1"/>
    <n v="0"/>
    <n v="0"/>
    <n v="0"/>
    <n v="0"/>
    <n v="0"/>
    <n v="0"/>
    <n v="0"/>
    <n v="0"/>
    <n v="0"/>
    <n v="0"/>
    <n v="0"/>
    <n v="0"/>
    <n v="0"/>
    <n v="1314.1865595450599"/>
    <n v="191.69672569495316"/>
    <n v="57.648507022330236"/>
    <n v="193.39555926745064"/>
    <n v="11.237754810933163"/>
    <n v="7.3811240464167467"/>
    <n v="5.5479424134045603"/>
    <n v="4.6349910014831002"/>
    <n v="5.4930572988051534"/>
    <n v="0"/>
    <n v="0"/>
  </r>
  <r>
    <x v="3"/>
    <x v="17"/>
    <n v="1091.9256618562679"/>
    <n v="152.47225426302421"/>
    <n v="56.726352976225897"/>
    <n v="212.733981572902"/>
    <n v="75060.346393870772"/>
    <n v="1513.8582506684199"/>
    <n v="2022"/>
    <n v="18"/>
    <n v="324"/>
    <n v="5.780743515792329"/>
    <x v="0"/>
    <n v="4"/>
    <n v="0"/>
    <n v="0"/>
    <n v="0"/>
    <n v="1"/>
    <n v="0"/>
    <n v="0"/>
    <n v="0"/>
    <n v="0"/>
    <n v="0"/>
    <n v="0"/>
    <n v="0"/>
    <n v="0"/>
    <n v="0"/>
    <n v="0"/>
    <n v="0"/>
    <n v="0"/>
    <n v="0"/>
    <n v="1091.9256618562679"/>
    <n v="152.47225426302421"/>
    <n v="56.726352976225897"/>
    <n v="212.733981572902"/>
    <n v="11.226047687571393"/>
    <n v="7.2321060558668142"/>
    <n v="5.3821268483145754"/>
    <n v="4.6260000977491584"/>
    <n v="5.5696315194202519"/>
    <n v="0"/>
    <n v="0"/>
  </r>
  <r>
    <x v="3"/>
    <x v="18"/>
    <n v="938.06298417586072"/>
    <n v="133.42625746121522"/>
    <n v="57.143752594355391"/>
    <n v="234.00726636806286"/>
    <n v="81197.238102742995"/>
    <n v="1362.6402605994942"/>
    <n v="2022"/>
    <n v="19"/>
    <n v="361"/>
    <n v="5.8888779583328805"/>
    <x v="0"/>
    <n v="5"/>
    <n v="0"/>
    <n v="0"/>
    <n v="0"/>
    <n v="0"/>
    <n v="1"/>
    <n v="0"/>
    <n v="0"/>
    <n v="0"/>
    <n v="0"/>
    <n v="0"/>
    <n v="0"/>
    <n v="0"/>
    <n v="0"/>
    <n v="0"/>
    <n v="0"/>
    <n v="0"/>
    <n v="0"/>
    <n v="938.06298417586072"/>
    <n v="133.42625746121522"/>
    <n v="57.143752594355391"/>
    <n v="234.00726636806286"/>
    <n v="11.304636512058279"/>
    <n v="7.1141755445832331"/>
    <n v="5.2904784386799548"/>
    <n v="4.6300797162497771"/>
    <n v="5.6476025230738855"/>
    <n v="0"/>
    <n v="0"/>
  </r>
  <r>
    <x v="3"/>
    <x v="19"/>
    <n v="832.09626000834032"/>
    <n v="124.47516036360776"/>
    <n v="57.700203729135673"/>
    <n v="257.40798166865625"/>
    <n v="81277.367216273749"/>
    <n v="1271.67960576974"/>
    <n v="2022"/>
    <n v="20"/>
    <n v="400"/>
    <n v="5.9914645471079817"/>
    <x v="0"/>
    <n v="5"/>
    <n v="0"/>
    <n v="0"/>
    <n v="0"/>
    <n v="0"/>
    <n v="1"/>
    <n v="0"/>
    <n v="0"/>
    <n v="0"/>
    <n v="0"/>
    <n v="0"/>
    <n v="0"/>
    <n v="0"/>
    <n v="0"/>
    <n v="0"/>
    <n v="0"/>
    <n v="0"/>
    <n v="0"/>
    <n v="832.09626000834032"/>
    <n v="124.47516036360776"/>
    <n v="57.700203729135673"/>
    <n v="257.40798166865625"/>
    <n v="11.305622870755627"/>
    <n v="7.024028723387695"/>
    <n v="5.2443217197920502"/>
    <n v="4.6354926539194974"/>
    <n v="5.7268849302222717"/>
    <n v="0"/>
    <n v="0"/>
  </r>
  <r>
    <x v="3"/>
    <x v="20"/>
    <n v="759.67407480192855"/>
    <n v="120.57723213113402"/>
    <n v="58.275707127310696"/>
    <n v="283.14877870190054"/>
    <n v="81575.353490801659"/>
    <n v="1221.6757927622739"/>
    <n v="2022"/>
    <n v="21"/>
    <n v="441"/>
    <n v="6.089044875446846"/>
    <x v="0"/>
    <n v="5"/>
    <n v="0"/>
    <n v="0"/>
    <n v="0"/>
    <n v="0"/>
    <n v="1"/>
    <n v="0"/>
    <n v="0"/>
    <n v="0"/>
    <n v="0"/>
    <n v="0"/>
    <n v="0"/>
    <n v="0"/>
    <n v="0"/>
    <n v="0"/>
    <n v="0"/>
    <n v="0"/>
    <n v="0"/>
    <n v="759.67407480192855"/>
    <n v="120.57723213113402"/>
    <n v="58.275707127310696"/>
    <n v="283.14877870190054"/>
    <n v="11.309282454774863"/>
    <n v="6.9573839542206022"/>
    <n v="5.2235362645487626"/>
    <n v="4.6410602722748617"/>
    <n v="5.8073981058314388"/>
    <n v="0"/>
    <n v="0"/>
  </r>
  <r>
    <x v="3"/>
    <x v="21"/>
    <n v="710.75061208540114"/>
    <n v="119.21166453439045"/>
    <n v="58.858314334672173"/>
    <n v="311.46365645872851"/>
    <n v="82011.112620184373"/>
    <n v="1200.2842474131924"/>
    <n v="2022"/>
    <n v="22"/>
    <n v="484"/>
    <n v="6.1820849067166321"/>
    <x v="0"/>
    <n v="5"/>
    <n v="0"/>
    <n v="0"/>
    <n v="0"/>
    <n v="0"/>
    <n v="1"/>
    <n v="0"/>
    <n v="0"/>
    <n v="0"/>
    <n v="0"/>
    <n v="0"/>
    <n v="0"/>
    <n v="0"/>
    <n v="0"/>
    <n v="0"/>
    <n v="0"/>
    <n v="0"/>
    <n v="0"/>
    <n v="710.75061208540114"/>
    <n v="119.21166453439045"/>
    <n v="58.858314334672173"/>
    <n v="311.46365645872851"/>
    <n v="11.314610036822764"/>
    <n v="6.9097107090191257"/>
    <n v="5.2161510533681046"/>
    <n v="4.6466652168160909"/>
    <n v="5.8890637861385775"/>
    <n v="0"/>
    <n v="0"/>
  </r>
  <r>
    <x v="3"/>
    <x v="22"/>
    <n v="678.2939757810725"/>
    <n v="119.11811122070691"/>
    <n v="59.446882491627733"/>
    <n v="342.61002209326517"/>
    <n v="86393.005676128203"/>
    <n v="1199.4689915866722"/>
    <n v="2022"/>
    <n v="23"/>
    <n v="529"/>
    <n v="6.2709884318582994"/>
    <x v="0"/>
    <n v="6"/>
    <n v="0"/>
    <n v="0"/>
    <n v="0"/>
    <n v="0"/>
    <n v="0"/>
    <n v="1"/>
    <n v="0"/>
    <n v="0"/>
    <n v="0"/>
    <n v="0"/>
    <n v="0"/>
    <n v="0"/>
    <n v="0"/>
    <n v="0"/>
    <n v="0"/>
    <n v="0"/>
    <n v="0"/>
    <n v="678.2939757810725"/>
    <n v="119.11811122070691"/>
    <n v="59.446882491627733"/>
    <n v="342.61002209326517"/>
    <n v="11.366661998692701"/>
    <n v="6.8767812037518059"/>
    <n v="5.2156430999914294"/>
    <n v="4.6522957881161782"/>
    <n v="5.9718062214496115"/>
    <n v="0"/>
    <n v="0"/>
  </r>
  <r>
    <x v="3"/>
    <x v="23"/>
    <n v="657.38201584125534"/>
    <n v="119.66645735340025"/>
    <n v="60.041349817904887"/>
    <n v="376.87102430145814"/>
    <n v="86973.218211891086"/>
    <n v="1213.9608473140186"/>
    <n v="2022"/>
    <n v="24"/>
    <n v="576"/>
    <n v="6.3561076606958915"/>
    <x v="0"/>
    <n v="6"/>
    <n v="0"/>
    <n v="0"/>
    <n v="0"/>
    <n v="0"/>
    <n v="0"/>
    <n v="1"/>
    <n v="0"/>
    <n v="0"/>
    <n v="0"/>
    <n v="0"/>
    <n v="0"/>
    <n v="0"/>
    <n v="0"/>
    <n v="0"/>
    <n v="0"/>
    <n v="0"/>
    <n v="0"/>
    <n v="657.38201584125534"/>
    <n v="119.66645735340025"/>
    <n v="60.041349817904887"/>
    <n v="376.87102430145814"/>
    <n v="11.373355513600364"/>
    <n v="6.8549753505151498"/>
    <n v="5.2186167092200675"/>
    <n v="4.6579507938932228"/>
    <n v="6.0555524774807026"/>
    <n v="0"/>
    <n v="0"/>
  </r>
  <r>
    <x v="3"/>
    <x v="24"/>
    <n v="644.56940621132844"/>
    <n v="120.5417044371774"/>
    <n v="60.641763166220031"/>
    <n v="414.55812673149057"/>
    <n v="87590.77986899027"/>
    <n v="1240.3110005462163"/>
    <n v="2022"/>
    <n v="25"/>
    <n v="625"/>
    <n v="6.4377516497364011"/>
    <x v="0"/>
    <n v="6"/>
    <n v="0"/>
    <n v="0"/>
    <n v="0"/>
    <n v="0"/>
    <n v="0"/>
    <n v="1"/>
    <n v="0"/>
    <n v="0"/>
    <n v="0"/>
    <n v="0"/>
    <n v="0"/>
    <n v="0"/>
    <n v="0"/>
    <n v="0"/>
    <n v="0"/>
    <n v="0"/>
    <n v="0"/>
    <n v="644.56940621132844"/>
    <n v="120.5417044371774"/>
    <n v="60.641763166220031"/>
    <n v="414.55812673149057"/>
    <n v="11.380431018747938"/>
    <n v="6.841376278281178"/>
    <n v="5.2233448144408152"/>
    <n v="4.6636300857288857"/>
    <n v="6.1402326820186541"/>
    <n v="0"/>
    <n v="0"/>
  </r>
  <r>
    <x v="3"/>
    <x v="25"/>
    <n v="637.44459942160415"/>
    <n v="121.58641273667075"/>
    <n v="61.248180782895844"/>
    <n v="456.01393940462833"/>
    <n v="88233.280417032947"/>
    <n v="1276.2931323457992"/>
    <n v="2022"/>
    <n v="26"/>
    <n v="676"/>
    <n v="6.5161930760429643"/>
    <x v="0"/>
    <n v="6"/>
    <n v="0"/>
    <n v="0"/>
    <n v="0"/>
    <n v="0"/>
    <n v="0"/>
    <n v="1"/>
    <n v="0"/>
    <n v="0"/>
    <n v="0"/>
    <n v="0"/>
    <n v="0"/>
    <n v="0"/>
    <n v="0"/>
    <n v="0"/>
    <n v="0"/>
    <n v="0"/>
    <n v="0"/>
    <n v="637.44459942160415"/>
    <n v="121.58641273667075"/>
    <n v="61.248180782895844"/>
    <n v="456.01393940462833"/>
    <n v="11.387739499815504"/>
    <n v="6.8337333513284761"/>
    <n v="5.2289592420563658"/>
    <n v="4.6693336179901364"/>
    <n v="6.2257802034313263"/>
    <n v="0"/>
    <n v="0"/>
  </r>
  <r>
    <x v="3"/>
    <x v="26"/>
    <n v="634.31969481953377"/>
    <n v="122.72192249159825"/>
    <n v="61.860662589226173"/>
    <n v="501.61533334509005"/>
    <n v="90227.057617444574"/>
    <n v="1320.5176132454483"/>
    <n v="2022"/>
    <n v="27"/>
    <n v="729"/>
    <n v="6.5916737320086582"/>
    <x v="0"/>
    <n v="7"/>
    <n v="0"/>
    <n v="0"/>
    <n v="0"/>
    <n v="0"/>
    <n v="0"/>
    <n v="0"/>
    <n v="1"/>
    <n v="0"/>
    <n v="0"/>
    <n v="0"/>
    <n v="0"/>
    <n v="0"/>
    <n v="0"/>
    <n v="0"/>
    <n v="0"/>
    <n v="0"/>
    <n v="0"/>
    <n v="634.31969481953377"/>
    <n v="122.72192249159825"/>
    <n v="61.860662589226173"/>
    <n v="501.61533334509005"/>
    <n v="11.410084634653495"/>
    <n v="6.8303626846812433"/>
    <n v="5.2350261115746646"/>
    <n v="4.6750613542521169"/>
    <n v="6.3121317665756269"/>
    <n v="1"/>
    <n v="0"/>
  </r>
  <r>
    <x v="3"/>
    <x v="27"/>
    <n v="634.01334635032867"/>
    <n v="123.90896453029461"/>
    <n v="62.479269214968561"/>
    <n v="551.77686667959904"/>
    <n v="90897.832812316774"/>
    <n v="1372.1784467751909"/>
    <n v="2022"/>
    <n v="28"/>
    <n v="784"/>
    <n v="6.6644090203504076"/>
    <x v="0"/>
    <n v="7"/>
    <n v="0"/>
    <n v="0"/>
    <n v="0"/>
    <n v="0"/>
    <n v="0"/>
    <n v="0"/>
    <n v="1"/>
    <n v="0"/>
    <n v="0"/>
    <n v="0"/>
    <n v="0"/>
    <n v="0"/>
    <n v="0"/>
    <n v="0"/>
    <n v="0"/>
    <n v="0"/>
    <n v="0"/>
    <n v="634.01334635032867"/>
    <n v="123.90896453029461"/>
    <n v="62.479269214968561"/>
    <n v="551.77686667959904"/>
    <n v="11.417491438432698"/>
    <n v="6.8300316307292714"/>
    <n v="5.2413292047704063"/>
    <n v="4.6808132579989561"/>
    <n v="6.399227513603118"/>
    <n v="1"/>
    <n v="0"/>
  </r>
  <r>
    <x v="3"/>
    <x v="28"/>
    <n v="635.69879802165156"/>
    <n v="125.12796558248775"/>
    <n v="63.104061907103258"/>
    <n v="606.95455334755889"/>
    <n v="91576.431198800943"/>
    <n v="1430.8853788588015"/>
    <n v="2022"/>
    <n v="29"/>
    <n v="841"/>
    <n v="6.7345916599729483"/>
    <x v="0"/>
    <n v="7"/>
    <n v="0"/>
    <n v="0"/>
    <n v="0"/>
    <n v="0"/>
    <n v="0"/>
    <n v="0"/>
    <n v="1"/>
    <n v="0"/>
    <n v="0"/>
    <n v="0"/>
    <n v="0"/>
    <n v="0"/>
    <n v="0"/>
    <n v="0"/>
    <n v="0"/>
    <n v="0"/>
    <n v="0"/>
    <n v="635.69879802165156"/>
    <n v="125.12796558248775"/>
    <n v="63.104061907103258"/>
    <n v="606.95455334755889"/>
    <n v="11.424929216231423"/>
    <n v="6.8318516499878799"/>
    <n v="5.2477609132667276"/>
    <n v="4.686589291705368"/>
    <n v="6.4870110172757149"/>
    <n v="1"/>
    <n v="0"/>
  </r>
  <r>
    <x v="3"/>
    <x v="29"/>
    <n v="638.79750874734202"/>
    <n v="126.36920094175773"/>
    <n v="63.735102526172803"/>
    <n v="667.65000868231493"/>
    <n v="92260.397519447317"/>
    <n v="1496.5518208975875"/>
    <n v="2022"/>
    <n v="30"/>
    <n v="900"/>
    <n v="6.8023947633243109"/>
    <x v="0"/>
    <n v="7"/>
    <n v="0"/>
    <n v="0"/>
    <n v="0"/>
    <n v="0"/>
    <n v="0"/>
    <n v="0"/>
    <n v="1"/>
    <n v="0"/>
    <n v="0"/>
    <n v="0"/>
    <n v="0"/>
    <n v="0"/>
    <n v="0"/>
    <n v="0"/>
    <n v="0"/>
    <n v="0"/>
    <n v="0"/>
    <n v="638.79750874734202"/>
    <n v="126.36920094175773"/>
    <n v="63.735102526172803"/>
    <n v="667.65000868231493"/>
    <n v="11.432370265789363"/>
    <n v="6.8351891450605864"/>
    <n v="5.254267703919977"/>
    <n v="4.6923894167517961"/>
    <n v="6.5754292541456714"/>
    <n v="1"/>
    <n v="0"/>
  </r>
  <r>
    <x v="3"/>
    <x v="30"/>
    <n v="642.90468975664714"/>
    <n v="127.62787080289786"/>
    <n v="64.372453551434376"/>
    <n v="734.41500955054642"/>
    <n v="92948.056973139159"/>
    <n v="1569.3200236615257"/>
    <n v="2022"/>
    <n v="31"/>
    <n v="961"/>
    <n v="6.8679744089702925"/>
    <x v="0"/>
    <n v="7"/>
    <n v="0"/>
    <n v="0"/>
    <n v="0"/>
    <n v="0"/>
    <n v="0"/>
    <n v="0"/>
    <n v="1"/>
    <n v="0"/>
    <n v="0"/>
    <n v="0"/>
    <n v="0"/>
    <n v="0"/>
    <n v="0"/>
    <n v="0"/>
    <n v="0"/>
    <n v="0"/>
    <n v="0"/>
    <n v="642.90468975664714"/>
    <n v="127.62787080289786"/>
    <n v="64.372453551434376"/>
    <n v="734.41500955054642"/>
    <n v="11.439796088930445"/>
    <n v="6.8395957253411801"/>
    <n v="5.2608229369443213"/>
    <n v="4.698213593422615"/>
    <n v="6.6644325445164192"/>
    <n v="1"/>
    <n v="0"/>
  </r>
  <r>
    <x v="3"/>
    <x v="31"/>
    <n v="647.73718079949572"/>
    <n v="128.90163843678812"/>
    <n v="65.016178086948713"/>
    <n v="155.80108130198516"/>
    <n v="84468.885228664745"/>
    <n v="997.45607862521763"/>
    <n v="2022"/>
    <n v="32"/>
    <n v="1024"/>
    <n v="6.9314718055994531"/>
    <x v="0"/>
    <n v="8"/>
    <n v="0"/>
    <n v="0"/>
    <n v="0"/>
    <n v="0"/>
    <n v="0"/>
    <n v="0"/>
    <n v="0"/>
    <n v="1"/>
    <n v="0"/>
    <n v="0"/>
    <n v="0"/>
    <n v="0"/>
    <n v="0"/>
    <n v="0"/>
    <n v="0"/>
    <n v="0"/>
    <n v="0"/>
    <n v="647.73718079949572"/>
    <n v="128.90163843678812"/>
    <n v="65.016178086948713"/>
    <n v="155.80108130198516"/>
    <n v="11.344138523388866"/>
    <n v="6.8447557456363599"/>
    <n v="5.2674133398158345"/>
    <n v="4.7040617809127596"/>
    <n v="5.3249812783362298"/>
    <n v="1"/>
    <n v="0"/>
  </r>
  <r>
    <x v="3"/>
    <x v="32"/>
    <n v="653.09696350918807"/>
    <n v="130.18939928408662"/>
    <n v="65.666339867818195"/>
    <n v="77.3497933903964"/>
    <n v="80617.085241736408"/>
    <n v="926.30249605148936"/>
    <n v="2022"/>
    <n v="33"/>
    <n v="1089"/>
    <n v="6.9930151229329605"/>
    <x v="0"/>
    <n v="8"/>
    <n v="0"/>
    <n v="0"/>
    <n v="0"/>
    <n v="0"/>
    <n v="0"/>
    <n v="0"/>
    <n v="0"/>
    <n v="1"/>
    <n v="0"/>
    <n v="0"/>
    <n v="0"/>
    <n v="0"/>
    <n v="0"/>
    <n v="0"/>
    <n v="0"/>
    <n v="0"/>
    <n v="0"/>
    <n v="653.09696350918807"/>
    <n v="130.18939928408662"/>
    <n v="65.666339867818195"/>
    <n v="77.3497933903964"/>
    <n v="11.29746588173497"/>
    <n v="6.8504478247477243"/>
    <n v="5.2740322820610297"/>
    <n v="4.7099339373353573"/>
    <n v="4.8438187273071911"/>
    <n v="1"/>
    <n v="0"/>
  </r>
  <r>
    <x v="3"/>
    <x v="33"/>
    <n v="658.84562077546821"/>
    <n v="131.49066550839279"/>
    <n v="66.323003266496372"/>
    <n v="52.73497933903964"/>
    <n v="78578.077996719498"/>
    <n v="909.39426888939704"/>
    <n v="2022"/>
    <n v="34"/>
    <n v="1156"/>
    <n v="7.0527210492323231"/>
    <x v="0"/>
    <n v="8"/>
    <n v="0"/>
    <n v="0"/>
    <n v="0"/>
    <n v="0"/>
    <n v="0"/>
    <n v="0"/>
    <n v="0"/>
    <n v="1"/>
    <n v="0"/>
    <n v="0"/>
    <n v="0"/>
    <n v="0"/>
    <n v="0"/>
    <n v="0"/>
    <n v="0"/>
    <n v="0"/>
    <n v="0"/>
    <n v="658.84562077546821"/>
    <n v="131.49066550839279"/>
    <n v="66.323003266496372"/>
    <n v="52.73497933903964"/>
    <n v="11.271848033621662"/>
    <n v="6.8565170902627095"/>
    <n v="5.2806764328783125"/>
    <n v="4.7158300197296388"/>
    <n v="4.6282850956504387"/>
    <n v="1"/>
    <n v="0"/>
  </r>
  <r>
    <x v="3"/>
    <x v="34"/>
    <n v="664.88645832505472"/>
    <n v="132.8052582792094"/>
    <n v="66.986233299161341"/>
    <n v="87.633078280834482"/>
    <n v="81628.467028957035"/>
    <n v="952.31102818425995"/>
    <n v="2022"/>
    <n v="35"/>
    <n v="1225"/>
    <n v="7.110696122978827"/>
    <x v="0"/>
    <n v="8"/>
    <n v="0"/>
    <n v="0"/>
    <n v="0"/>
    <n v="0"/>
    <n v="0"/>
    <n v="0"/>
    <n v="0"/>
    <n v="1"/>
    <n v="0"/>
    <n v="0"/>
    <n v="0"/>
    <n v="0"/>
    <n v="0"/>
    <n v="0"/>
    <n v="0"/>
    <n v="0"/>
    <n v="0"/>
    <n v="664.88645832505472"/>
    <n v="132.8052582792094"/>
    <n v="66.986233299161341"/>
    <n v="87.633078280834482"/>
    <n v="11.309933340763454"/>
    <n v="6.8628553867282314"/>
    <n v="5.2873441003717332"/>
    <n v="4.7217499840690191"/>
    <n v="4.9217058015594866"/>
    <n v="1"/>
    <n v="0"/>
  </r>
  <r>
    <x v="3"/>
    <x v="35"/>
    <n v="671.15198984758763"/>
    <n v="134.13315391986782"/>
    <n v="67.656095632152955"/>
    <n v="70.53299308828133"/>
    <n v="77443.928235956831"/>
    <n v="943.47423248788982"/>
    <n v="2022"/>
    <n v="36"/>
    <n v="1296"/>
    <n v="7.1670378769122198"/>
    <x v="0"/>
    <n v="9"/>
    <n v="0"/>
    <n v="0"/>
    <n v="0"/>
    <n v="0"/>
    <n v="0"/>
    <n v="0"/>
    <n v="0"/>
    <n v="0"/>
    <n v="1"/>
    <n v="0"/>
    <n v="0"/>
    <n v="0"/>
    <n v="0"/>
    <n v="0"/>
    <n v="0"/>
    <n v="0"/>
    <n v="0"/>
    <n v="671.15198984758763"/>
    <n v="134.13315391986782"/>
    <n v="67.656095632152955"/>
    <n v="70.53299308828133"/>
    <n v="11.257309446851389"/>
    <n v="6.8693872719069065"/>
    <n v="5.2940344064499048"/>
    <n v="4.7276937852693752"/>
    <n v="4.7886279861864214"/>
    <n v="1"/>
    <n v="0"/>
  </r>
  <r>
    <x v="3"/>
    <x v="36"/>
    <n v="677.59517660356107"/>
    <n v="135.47440698799969"/>
    <n v="68.332656588474492"/>
    <n v="52.05329930882813"/>
    <n v="75859.357378962057"/>
    <n v="933.45553948886345"/>
    <n v="2022"/>
    <n v="37"/>
    <n v="1369"/>
    <n v="7.2218358252884487"/>
    <x v="0"/>
    <n v="9"/>
    <n v="0"/>
    <n v="0"/>
    <n v="0"/>
    <n v="0"/>
    <n v="0"/>
    <n v="0"/>
    <n v="0"/>
    <n v="0"/>
    <n v="1"/>
    <n v="0"/>
    <n v="0"/>
    <n v="0"/>
    <n v="0"/>
    <n v="0"/>
    <n v="0"/>
    <n v="0"/>
    <n v="0"/>
    <n v="677.59517660356107"/>
    <n v="135.47440698799969"/>
    <n v="68.332656588474492"/>
    <n v="52.05329930882813"/>
    <n v="11.236636344062296"/>
    <n v="6.8760601613278167"/>
    <n v="5.3007468769320729"/>
    <n v="4.7336613771974827"/>
    <n v="4.6216017741952751"/>
    <n v="1"/>
    <n v="0"/>
  </r>
  <r>
    <x v="3"/>
    <x v="37"/>
    <n v="684.183295169845"/>
    <n v="136.82911182234625"/>
    <n v="69.015983154359233"/>
    <n v="87.564910277813325"/>
    <n v="78980.874530181391"/>
    <n v="977.59330042436375"/>
    <n v="2022"/>
    <n v="38"/>
    <n v="1444"/>
    <n v="7.2751723194527713"/>
    <x v="0"/>
    <n v="9"/>
    <n v="0"/>
    <n v="0"/>
    <n v="0"/>
    <n v="0"/>
    <n v="0"/>
    <n v="0"/>
    <n v="0"/>
    <n v="0"/>
    <n v="1"/>
    <n v="0"/>
    <n v="0"/>
    <n v="0"/>
    <n v="0"/>
    <n v="0"/>
    <n v="0"/>
    <n v="0"/>
    <n v="0"/>
    <n v="684.183295169845"/>
    <n v="136.82911182234625"/>
    <n v="69.015983154359233"/>
    <n v="87.564910277813325"/>
    <n v="11.276961007584875"/>
    <n v="6.8828374179022891"/>
    <n v="5.3074812379335237"/>
    <n v="4.7396527126796375"/>
    <n v="4.9212089590074202"/>
    <n v="1"/>
    <n v="0"/>
  </r>
  <r>
    <x v="3"/>
    <x v="38"/>
    <n v="690.89364488171714"/>
    <n v="138.19738332280301"/>
    <n v="69.706142985902815"/>
    <n v="70.526176287979226"/>
    <n v="77896.047864528533"/>
    <n v="969.32334747840218"/>
    <n v="2022"/>
    <n v="39"/>
    <n v="1521"/>
    <n v="7.3271232922592926"/>
    <x v="0"/>
    <n v="9"/>
    <n v="0"/>
    <n v="0"/>
    <n v="0"/>
    <n v="0"/>
    <n v="0"/>
    <n v="0"/>
    <n v="0"/>
    <n v="0"/>
    <n v="1"/>
    <n v="0"/>
    <n v="0"/>
    <n v="0"/>
    <n v="0"/>
    <n v="0"/>
    <n v="0"/>
    <n v="0"/>
    <n v="0"/>
    <n v="690.89364488171714"/>
    <n v="138.19738332280301"/>
    <n v="69.706142985902815"/>
    <n v="70.526176287979226"/>
    <n v="11.263130497125495"/>
    <n v="6.8896935189489055"/>
    <n v="5.3142373147267419"/>
    <n v="4.7456677435104364"/>
    <n v="4.7885712424168867"/>
    <n v="1"/>
    <n v="0"/>
  </r>
  <r>
    <x v="3"/>
    <x v="39"/>
    <n v="697.71054306265603"/>
    <n v="139.57934734714769"/>
    <n v="70.403204415761849"/>
    <n v="52.052617628797925"/>
    <n v="68614.064455861342"/>
    <n v="959.74571245436357"/>
    <n v="2022"/>
    <n v="40"/>
    <n v="1600"/>
    <n v="7.3777589082278725"/>
    <x v="0"/>
    <n v="10"/>
    <n v="0"/>
    <n v="0"/>
    <n v="0"/>
    <n v="0"/>
    <n v="0"/>
    <n v="0"/>
    <n v="0"/>
    <n v="0"/>
    <n v="0"/>
    <n v="1"/>
    <n v="0"/>
    <n v="0"/>
    <n v="0"/>
    <n v="0"/>
    <n v="0"/>
    <n v="0"/>
    <n v="0"/>
    <n v="697.71054306265603"/>
    <n v="139.57934734714769"/>
    <n v="70.403204415761849"/>
    <n v="52.052617628797925"/>
    <n v="11.136252813922466"/>
    <n v="6.896610682132617"/>
    <n v="5.3210149815085703"/>
    <n v="4.7517064204617219"/>
    <n v="4.6215950684681069"/>
    <n v="1"/>
    <n v="0"/>
  </r>
  <r>
    <x v="3"/>
    <x v="40"/>
    <n v="704.62322170576772"/>
    <n v="140.97513591617749"/>
    <n v="71.107236459919477"/>
    <n v="50.205261762879793"/>
    <n v="68559.017897034864"/>
    <n v="966.91085584474445"/>
    <n v="2022"/>
    <n v="41"/>
    <n v="1681"/>
    <n v="7.4271441334086159"/>
    <x v="0"/>
    <n v="10"/>
    <n v="0"/>
    <n v="0"/>
    <n v="0"/>
    <n v="0"/>
    <n v="0"/>
    <n v="0"/>
    <n v="0"/>
    <n v="0"/>
    <n v="0"/>
    <n v="1"/>
    <n v="0"/>
    <n v="0"/>
    <n v="0"/>
    <n v="0"/>
    <n v="0"/>
    <n v="0"/>
    <n v="0"/>
    <n v="704.62322170576772"/>
    <n v="140.97513591617749"/>
    <n v="71.107236459919477"/>
    <n v="50.205261762879793"/>
    <n v="11.1354502284467"/>
    <n v="6.903576512845337"/>
    <n v="5.3278141364547125"/>
    <n v="4.7577686932916974"/>
    <n v="4.6032553075321667"/>
    <n v="1"/>
    <n v="0"/>
  </r>
  <r>
    <x v="3"/>
    <x v="41"/>
    <n v="711.62435517156507"/>
    <n v="142.38488482311845"/>
    <n v="71.818308824518681"/>
    <n v="50.031173861915327"/>
    <n v="68690.581380338263"/>
    <n v="975.85872268111757"/>
    <n v="2022"/>
    <n v="42"/>
    <n v="1764"/>
    <n v="7.4753392365667368"/>
    <x v="0"/>
    <n v="10"/>
    <n v="0"/>
    <n v="0"/>
    <n v="0"/>
    <n v="0"/>
    <n v="0"/>
    <n v="0"/>
    <n v="0"/>
    <n v="0"/>
    <n v="0"/>
    <n v="1"/>
    <n v="0"/>
    <n v="0"/>
    <n v="0"/>
    <n v="0"/>
    <n v="0"/>
    <n v="0"/>
    <n v="0"/>
    <n v="711.62435517156507"/>
    <n v="142.38488482311845"/>
    <n v="71.818308824518681"/>
    <n v="50.031173861915327"/>
    <n v="11.137367371000007"/>
    <n v="6.9105823652285183"/>
    <n v="5.3346346893353056"/>
    <n v="4.7638545107541876"/>
    <n v="4.6015095688416263"/>
    <n v="1"/>
    <n v="0"/>
  </r>
  <r>
    <x v="3"/>
    <x v="42"/>
    <n v="718.7090295973984"/>
    <n v="143.8087324452392"/>
    <n v="72.536491912763836"/>
    <n v="50.003117386191533"/>
    <n v="68838.824585078051"/>
    <n v="985.05737134159301"/>
    <n v="2022"/>
    <n v="43"/>
    <n v="1849"/>
    <n v="7.5224002313871248"/>
    <x v="0"/>
    <n v="10"/>
    <n v="0"/>
    <n v="0"/>
    <n v="0"/>
    <n v="0"/>
    <n v="0"/>
    <n v="0"/>
    <n v="0"/>
    <n v="0"/>
    <n v="0"/>
    <n v="1"/>
    <n v="0"/>
    <n v="0"/>
    <n v="0"/>
    <n v="0"/>
    <n v="0"/>
    <n v="0"/>
    <n v="0"/>
    <n v="718.7090295973984"/>
    <n v="143.8087324452392"/>
    <n v="72.536491912763836"/>
    <n v="50.003117386191533"/>
    <n v="11.139523175587577"/>
    <n v="6.9176222010589443"/>
    <n v="5.3414765553698302"/>
    <n v="4.7699638206080621"/>
    <n v="4.6012279355071861"/>
    <n v="1"/>
    <n v="0"/>
  </r>
  <r>
    <x v="3"/>
    <x v="43"/>
    <n v="725.87402150525486"/>
    <n v="145.24681915663638"/>
    <n v="73.261856831891492"/>
    <n v="50.000311738619153"/>
    <n v="68989.981896805402"/>
    <n v="994.38300923240183"/>
    <n v="2022"/>
    <n v="44"/>
    <n v="1936"/>
    <n v="7.568379267836522"/>
    <x v="0"/>
    <n v="10"/>
    <n v="0"/>
    <n v="0"/>
    <n v="0"/>
    <n v="0"/>
    <n v="0"/>
    <n v="0"/>
    <n v="0"/>
    <n v="0"/>
    <n v="0"/>
    <n v="1"/>
    <n v="0"/>
    <n v="0"/>
    <n v="0"/>
    <n v="0"/>
    <n v="0"/>
    <n v="0"/>
    <n v="0"/>
    <n v="725.87402150525486"/>
    <n v="145.24681915663638"/>
    <n v="73.261856831891492"/>
    <n v="50.000311738619153"/>
    <n v="11.141716583136951"/>
    <n v="6.9246917956071785"/>
    <n v="5.3483396521811741"/>
    <n v="4.7760965696268052"/>
    <n v="4.6011997678107974"/>
    <n v="1"/>
    <n v="0"/>
  </r>
  <r>
    <x v="3"/>
    <x v="44"/>
    <n v="733.11729284862508"/>
    <n v="146.69928704167512"/>
    <n v="73.994475400210405"/>
    <n v="51.882283422498624"/>
    <n v="68319.853530822103"/>
    <n v="1005.6933387130092"/>
    <n v="2022"/>
    <n v="45"/>
    <n v="2025"/>
    <n v="7.6133249795406392"/>
    <x v="0"/>
    <n v="11"/>
    <n v="0"/>
    <n v="0"/>
    <n v="0"/>
    <n v="0"/>
    <n v="0"/>
    <n v="0"/>
    <n v="0"/>
    <n v="0"/>
    <n v="0"/>
    <n v="0"/>
    <n v="1"/>
    <n v="0"/>
    <n v="0"/>
    <n v="0"/>
    <n v="0"/>
    <n v="0"/>
    <n v="0"/>
    <n v="733.11729284862508"/>
    <n v="146.69928704167512"/>
    <n v="73.994475400210405"/>
    <n v="51.882283422498624"/>
    <n v="11.131955684590453"/>
    <n v="6.9317881851363081"/>
    <n v="5.355223898289041"/>
    <n v="4.7822527036082345"/>
    <n v="4.6199180697133535"/>
    <n v="1"/>
    <n v="0"/>
  </r>
  <r>
    <x v="3"/>
    <x v="45"/>
    <n v="740.43763756693374"/>
    <n v="148.16627975882807"/>
    <n v="74.734420154212515"/>
    <n v="50.188228342249865"/>
    <n v="68281.765002623884"/>
    <n v="1013.5265658222243"/>
    <n v="2022"/>
    <n v="46"/>
    <n v="2116"/>
    <n v="7.6572827929781901"/>
    <x v="0"/>
    <n v="11"/>
    <n v="0"/>
    <n v="0"/>
    <n v="0"/>
    <n v="0"/>
    <n v="0"/>
    <n v="0"/>
    <n v="0"/>
    <n v="0"/>
    <n v="0"/>
    <n v="0"/>
    <n v="1"/>
    <n v="0"/>
    <n v="0"/>
    <n v="0"/>
    <n v="0"/>
    <n v="0"/>
    <n v="0"/>
    <n v="740.43763756693374"/>
    <n v="148.16627975882807"/>
    <n v="74.734420154212515"/>
    <n v="50.188228342249865"/>
    <n v="11.131398026056182"/>
    <n v="6.9389092826001537"/>
    <n v="5.3621292123679378"/>
    <n v="4.7884321673843591"/>
    <n v="4.6030846322798862"/>
    <n v="1"/>
    <n v="0"/>
  </r>
  <r>
    <x v="3"/>
    <x v="46"/>
    <n v="747.83443419547871"/>
    <n v="149.64794247978446"/>
    <n v="75.481764355754649"/>
    <n v="50.018822834224984"/>
    <n v="68413.978121197608"/>
    <n v="1022.9829638652428"/>
    <n v="2022"/>
    <n v="47"/>
    <n v="2209"/>
    <n v="7.7002952034201169"/>
    <x v="0"/>
    <n v="11"/>
    <n v="0"/>
    <n v="0"/>
    <n v="0"/>
    <n v="0"/>
    <n v="0"/>
    <n v="0"/>
    <n v="0"/>
    <n v="0"/>
    <n v="0"/>
    <n v="0"/>
    <n v="1"/>
    <n v="0"/>
    <n v="0"/>
    <n v="0"/>
    <n v="0"/>
    <n v="0"/>
    <n v="0"/>
    <n v="747.83443419547871"/>
    <n v="149.64794247978446"/>
    <n v="75.481764355754649"/>
    <n v="50.018822834224984"/>
    <n v="11.13333244122933"/>
    <n v="6.9460536103790087"/>
    <n v="5.3690555128849216"/>
    <n v="4.7946349048313843"/>
    <n v="4.6013855979282727"/>
    <n v="1"/>
    <n v="0"/>
  </r>
  <r>
    <x v="3"/>
    <x v="47"/>
    <n v="755.30747271444648"/>
    <n v="151.14442186626636"/>
    <n v="76.236581999312179"/>
    <n v="50.001882283422496"/>
    <n v="68563.574722548379"/>
    <n v="1032.6903588634475"/>
    <n v="2022"/>
    <n v="48"/>
    <n v="2304"/>
    <n v="7.7424020218157823"/>
    <x v="0"/>
    <n v="11"/>
    <n v="0"/>
    <n v="0"/>
    <n v="0"/>
    <n v="0"/>
    <n v="0"/>
    <n v="0"/>
    <n v="0"/>
    <n v="0"/>
    <n v="0"/>
    <n v="0"/>
    <n v="1"/>
    <n v="0"/>
    <n v="0"/>
    <n v="0"/>
    <n v="0"/>
    <n v="0"/>
    <n v="0"/>
    <n v="755.30747271444648"/>
    <n v="151.14442186626636"/>
    <n v="76.236581999312179"/>
    <n v="50.001882283422496"/>
    <n v="11.135516691972922"/>
    <n v="6.9532201144323835"/>
    <n v="5.3760027179259495"/>
    <n v="4.8008608588798438"/>
    <n v="4.6012155356156708"/>
    <n v="1"/>
    <n v="0"/>
  </r>
  <r>
    <x v="3"/>
    <x v="48"/>
    <n v="762.85683336549994"/>
    <n v="152.65586606577102"/>
    <n v="76.998947819305286"/>
    <n v="50.000188228342253"/>
    <n v="68700.558515316327"/>
    <n v="1042.5118354789183"/>
    <n v="2022"/>
    <n v="49"/>
    <n v="2401"/>
    <n v="7.7836405962212529"/>
    <x v="0"/>
    <n v="12"/>
    <n v="0"/>
    <n v="0"/>
    <n v="0"/>
    <n v="0"/>
    <n v="0"/>
    <n v="0"/>
    <n v="0"/>
    <n v="0"/>
    <n v="0"/>
    <n v="0"/>
    <n v="0"/>
    <n v="1"/>
    <n v="0"/>
    <n v="0"/>
    <n v="0"/>
    <n v="0"/>
    <n v="0"/>
    <n v="762.85683336549994"/>
    <n v="152.65586606577102"/>
    <n v="76.998947819305286"/>
    <n v="50.000188228342253"/>
    <n v="11.137512607949102"/>
    <n v="6.9604080350790483"/>
    <n v="5.3829707451159168"/>
    <n v="4.8071099715248709"/>
    <n v="4.6011985277936374"/>
    <n v="0"/>
    <n v="1"/>
  </r>
  <r>
    <x v="3"/>
    <x v="49"/>
    <n v="770.48280184589134"/>
    <n v="154.18242471684977"/>
    <n v="77.76893729749834"/>
    <n v="50.000018822834228"/>
    <n v="68852.07880986268"/>
    <n v="1052.4341826830737"/>
    <n v="2022"/>
    <n v="50"/>
    <n v="2500"/>
    <n v="7.8240460108562919"/>
    <x v="0"/>
    <n v="12"/>
    <n v="0"/>
    <n v="0"/>
    <n v="0"/>
    <n v="0"/>
    <n v="0"/>
    <n v="0"/>
    <n v="0"/>
    <n v="0"/>
    <n v="0"/>
    <n v="0"/>
    <n v="0"/>
    <n v="1"/>
    <n v="0"/>
    <n v="0"/>
    <n v="0"/>
    <n v="0"/>
    <n v="0"/>
    <n v="770.48280184589134"/>
    <n v="154.18242471684977"/>
    <n v="77.76893729749834"/>
    <n v="50.000018822834228"/>
    <n v="11.139715697017806"/>
    <n v="6.9676168171572987"/>
    <n v="5.3899595115852117"/>
    <n v="4.8133821838365929"/>
    <n v="4.6011968269955243"/>
    <n v="0"/>
    <n v="1"/>
  </r>
  <r>
    <x v="3"/>
    <x v="50"/>
    <n v="778.18580996706578"/>
    <n v="155.72424895922876"/>
    <n v="78.54662667047333"/>
    <n v="50.000001882283421"/>
    <n v="69003.618886514989"/>
    <n v="1062.4566874790514"/>
    <n v="2022"/>
    <n v="51"/>
    <n v="2601"/>
    <n v="7.8636512654486515"/>
    <x v="0"/>
    <n v="12"/>
    <n v="0"/>
    <n v="0"/>
    <n v="0"/>
    <n v="0"/>
    <n v="0"/>
    <n v="0"/>
    <n v="0"/>
    <n v="0"/>
    <n v="0"/>
    <n v="0"/>
    <n v="0"/>
    <n v="1"/>
    <n v="0"/>
    <n v="0"/>
    <n v="0"/>
    <n v="0"/>
    <n v="0"/>
    <n v="778.18580996706578"/>
    <n v="155.72424895922876"/>
    <n v="78.54662667047333"/>
    <n v="50.000001882283421"/>
    <n v="11.14191422983472"/>
    <n v="6.9748460475686143"/>
    <n v="5.3969689339593785"/>
    <n v="4.8196774359706529"/>
    <n v="4.6011966569155538"/>
    <n v="0"/>
    <n v="1"/>
  </r>
  <r>
    <x v="3"/>
    <x v="51"/>
    <n v="785.96639413863704"/>
    <n v="157.28149144642629"/>
    <n v="79.332092937178061"/>
    <n v="50.000000188228341"/>
    <n v="69155.162344688753"/>
    <n v="1072.5799787104697"/>
    <n v="2022"/>
    <n v="52"/>
    <n v="2704"/>
    <n v="7.9024874371628551"/>
    <x v="0"/>
    <n v="12"/>
    <n v="0"/>
    <n v="0"/>
    <n v="0"/>
    <n v="0"/>
    <n v="0"/>
    <n v="0"/>
    <n v="0"/>
    <n v="0"/>
    <n v="0"/>
    <n v="0"/>
    <n v="0"/>
    <n v="1"/>
    <n v="0"/>
    <n v="0"/>
    <n v="0"/>
    <n v="0"/>
    <n v="0"/>
    <n v="785.96639413863704"/>
    <n v="157.28149144642629"/>
    <n v="79.332092937178061"/>
    <n v="50.000000188228341"/>
    <n v="11.144107988604151"/>
    <n v="6.9820954118611924"/>
    <n v="5.4039989283602434"/>
    <n v="4.8259956671788524"/>
    <n v="4.6011966399075552"/>
    <n v="0"/>
    <n v="1"/>
  </r>
  <r>
    <x v="3"/>
    <x v="52"/>
    <n v="793.82516633035391"/>
    <n v="158.85430635969317"/>
    <n v="80.125413866549835"/>
    <n v="53.819814618781223"/>
    <n v="69727.177091379766"/>
    <n v="1086.6247011753783"/>
    <n v="2022"/>
    <n v="53"/>
    <n v="2809"/>
    <n v="7.9405838271042439"/>
    <x v="0"/>
    <n v="12"/>
    <n v="0"/>
    <n v="0"/>
    <n v="0"/>
    <n v="0"/>
    <n v="0"/>
    <n v="0"/>
    <n v="0"/>
    <n v="0"/>
    <n v="0"/>
    <n v="0"/>
    <n v="0"/>
    <n v="1"/>
    <n v="0"/>
    <n v="0"/>
    <n v="0"/>
    <n v="0"/>
    <n v="0"/>
    <n v="793.82516633035391"/>
    <n v="158.85430635969317"/>
    <n v="80.125413866549835"/>
    <n v="53.819814618781223"/>
    <n v="11.152345435979257"/>
    <n v="6.9893646640512168"/>
    <n v="5.4110494104127387"/>
    <n v="4.8323368158199074"/>
    <n v="4.6388297746291398"/>
    <n v="0"/>
    <n v="1"/>
  </r>
  <r>
    <x v="3"/>
    <x v="53"/>
    <n v="801.76279376888897"/>
    <n v="160.44284942269144"/>
    <n v="80.926668005215333"/>
    <n v="50.381981461878127"/>
    <n v="69870.06488680176"/>
    <n v="1093.5142926586741"/>
    <n v="2023"/>
    <n v="54"/>
    <n v="2916"/>
    <n v="7.977968093128549"/>
    <x v="0"/>
    <n v="1"/>
    <n v="1"/>
    <n v="0"/>
    <n v="0"/>
    <n v="0"/>
    <n v="0"/>
    <n v="0"/>
    <n v="0"/>
    <n v="0"/>
    <n v="0"/>
    <n v="0"/>
    <n v="0"/>
    <n v="0"/>
    <n v="0"/>
    <n v="0"/>
    <n v="0"/>
    <n v="0"/>
    <n v="0"/>
    <n v="801.76279376888897"/>
    <n v="160.44284942269144"/>
    <n v="80.926668005215333"/>
    <n v="50.381981461878127"/>
    <n v="11.154392580225066"/>
    <n v="6.9966536056474453"/>
    <n v="5.4181202952545444"/>
    <n v="4.8387008193703203"/>
    <n v="4.6050243260951902"/>
    <n v="0"/>
    <n v="0"/>
  </r>
  <r>
    <x v="3"/>
    <x v="54"/>
    <n v="809.7799847492397"/>
    <n v="162.04727791661901"/>
    <n v="81.735934685267495"/>
    <n v="50.03819814618781"/>
    <n v="69982.505100964889"/>
    <n v="1103.6013954973141"/>
    <n v="2023"/>
    <n v="55"/>
    <n v="3025"/>
    <n v="8.0146663704649423"/>
    <x v="0"/>
    <n v="1"/>
    <n v="1"/>
    <n v="0"/>
    <n v="0"/>
    <n v="0"/>
    <n v="0"/>
    <n v="0"/>
    <n v="0"/>
    <n v="0"/>
    <n v="0"/>
    <n v="0"/>
    <n v="0"/>
    <n v="0"/>
    <n v="0"/>
    <n v="0"/>
    <n v="0"/>
    <n v="0"/>
    <n v="0"/>
    <n v="809.7799847492397"/>
    <n v="162.04727791661901"/>
    <n v="81.735934685267495"/>
    <n v="50.03819814618781"/>
    <n v="11.156000562665433"/>
    <n v="7.0039620710739747"/>
    <n v="5.4252114975471164"/>
    <n v="4.8450876144353625"/>
    <n v="4.6015800668026721"/>
    <n v="0"/>
    <n v="0"/>
  </r>
  <r>
    <x v="3"/>
    <x v="55"/>
    <n v="817.87747872659554"/>
    <n v="163.66775069563553"/>
    <n v="82.553294032120178"/>
    <n v="57.958733283226415"/>
    <n v="70973.319216500822"/>
    <n v="1122.0572567375775"/>
    <n v="2023"/>
    <n v="56"/>
    <n v="3136"/>
    <n v="8.0507033814702993"/>
    <x v="0"/>
    <n v="1"/>
    <n v="1"/>
    <n v="0"/>
    <n v="0"/>
    <n v="0"/>
    <n v="0"/>
    <n v="0"/>
    <n v="0"/>
    <n v="0"/>
    <n v="0"/>
    <n v="0"/>
    <n v="0"/>
    <n v="0"/>
    <n v="0"/>
    <n v="0"/>
    <n v="0"/>
    <n v="0"/>
    <n v="0"/>
    <n v="817.87747872659554"/>
    <n v="163.66775069563553"/>
    <n v="82.553294032120178"/>
    <n v="57.958733283226415"/>
    <n v="11.170059299715232"/>
    <n v="7.011289917540882"/>
    <n v="5.4323229314873984"/>
    <n v="4.8514971367601571"/>
    <n v="4.6780689771233774"/>
    <n v="0"/>
    <n v="0"/>
  </r>
  <r>
    <x v="3"/>
    <x v="56"/>
    <n v="826.0560394047659"/>
    <n v="165.30442820251704"/>
    <n v="83.37882697244136"/>
    <n v="50.795873328322642"/>
    <n v="70371.432651052353"/>
    <n v="1125.535167908047"/>
    <n v="2023"/>
    <n v="57"/>
    <n v="3249"/>
    <n v="8.0861025356691005"/>
    <x v="0"/>
    <n v="1"/>
    <n v="1"/>
    <n v="0"/>
    <n v="0"/>
    <n v="0"/>
    <n v="0"/>
    <n v="0"/>
    <n v="0"/>
    <n v="0"/>
    <n v="0"/>
    <n v="0"/>
    <n v="0"/>
    <n v="0"/>
    <n v="0"/>
    <n v="0"/>
    <n v="0"/>
    <n v="0"/>
    <n v="0"/>
    <n v="826.0560394047659"/>
    <n v="165.30442820251704"/>
    <n v="83.37882697244136"/>
    <n v="50.795873328322642"/>
    <n v="11.16154267358599"/>
    <n v="7.0186370180068556"/>
    <n v="5.4394545108198651"/>
    <n v="4.8579293212408645"/>
    <n v="4.6091553042543021"/>
    <n v="0"/>
    <n v="0"/>
  </r>
  <r>
    <x v="3"/>
    <x v="57"/>
    <n v="834.31644992244651"/>
    <n v="166.95747248450479"/>
    <n v="84.212615242165782"/>
    <n v="50.079587332832261"/>
    <n v="70088.637572127729"/>
    <n v="1135.5661249819493"/>
    <n v="2023"/>
    <n v="58"/>
    <n v="3364"/>
    <n v="8.1208860210928382"/>
    <x v="0"/>
    <n v="2"/>
    <n v="0"/>
    <n v="1"/>
    <n v="0"/>
    <n v="0"/>
    <n v="0"/>
    <n v="0"/>
    <n v="0"/>
    <n v="0"/>
    <n v="0"/>
    <n v="0"/>
    <n v="0"/>
    <n v="0"/>
    <n v="0"/>
    <n v="0"/>
    <n v="0"/>
    <n v="0"/>
    <n v="0"/>
    <n v="834.31644992244651"/>
    <n v="166.95747248450479"/>
    <n v="84.212615242165782"/>
    <n v="50.079587332832261"/>
    <n v="11.15751597104218"/>
    <n v="7.0260032562911734"/>
    <n v="5.4466061488487023"/>
    <n v="4.8643841019359702"/>
    <n v="4.6019953610141791"/>
    <n v="0"/>
    <n v="0"/>
  </r>
  <r>
    <x v="3"/>
    <x v="58"/>
    <n v="842.65950950821411"/>
    <n v="168.62704720933112"/>
    <n v="85.054741394587438"/>
    <n v="50.007958733283225"/>
    <n v="70232.009725124401"/>
    <n v="1146.3492568454158"/>
    <n v="2023"/>
    <n v="59"/>
    <n v="3481"/>
    <n v="8.1550748878114394"/>
    <x v="0"/>
    <n v="2"/>
    <n v="0"/>
    <n v="1"/>
    <n v="0"/>
    <n v="0"/>
    <n v="0"/>
    <n v="0"/>
    <n v="0"/>
    <n v="0"/>
    <n v="0"/>
    <n v="0"/>
    <n v="0"/>
    <n v="0"/>
    <n v="0"/>
    <n v="0"/>
    <n v="0"/>
    <n v="0"/>
    <n v="0"/>
    <n v="842.65950950821411"/>
    <n v="168.62704720933112"/>
    <n v="85.054741394587438"/>
    <n v="50.007958733283225"/>
    <n v="11.15955946507745"/>
    <n v="7.0333885236797284"/>
    <n v="5.4537777584500535"/>
    <n v="4.8708614120776597"/>
    <n v="4.6012765390316614"/>
    <n v="0"/>
    <n v="0"/>
  </r>
  <r>
    <x v="3"/>
    <x v="59"/>
    <n v="851.08603116387644"/>
    <n v="170.31331768141507"/>
    <n v="85.9052888085333"/>
    <n v="56.37821947332705"/>
    <n v="71068.364731865368"/>
    <n v="1163.6828571271519"/>
    <n v="2023"/>
    <n v="60"/>
    <n v="3600"/>
    <n v="8.1886891244442008"/>
    <x v="0"/>
    <n v="2"/>
    <n v="0"/>
    <n v="1"/>
    <n v="0"/>
    <n v="0"/>
    <n v="0"/>
    <n v="0"/>
    <n v="0"/>
    <n v="0"/>
    <n v="0"/>
    <n v="0"/>
    <n v="0"/>
    <n v="0"/>
    <n v="0"/>
    <n v="0"/>
    <n v="0"/>
    <n v="0"/>
    <n v="0"/>
    <n v="851.08603116387644"/>
    <n v="170.31331768141507"/>
    <n v="85.9052888085333"/>
    <n v="56.37821947332705"/>
    <n v="11.171397576295853"/>
    <n v="7.0407927165695643"/>
    <n v="5.4609692520842801"/>
    <n v="4.8773611840832842"/>
    <n v="4.6632659950356494"/>
    <n v="0"/>
    <n v="0"/>
  </r>
  <r>
    <x v="3"/>
    <x v="60"/>
    <n v="859.59684006792145"/>
    <n v="172.01645085822454"/>
    <n v="86.764341696618644"/>
    <n v="51.726091371043211"/>
    <n v="70728.037990922996"/>
    <n v="1170.1037239938078"/>
    <n v="2023"/>
    <n v="61"/>
    <n v="3721"/>
    <n v="8.2217477283466227"/>
    <x v="0"/>
    <n v="2"/>
    <n v="0"/>
    <n v="1"/>
    <n v="0"/>
    <n v="0"/>
    <n v="0"/>
    <n v="0"/>
    <n v="0"/>
    <n v="0"/>
    <n v="0"/>
    <n v="0"/>
    <n v="0"/>
    <n v="0"/>
    <n v="0"/>
    <n v="0"/>
    <n v="0"/>
    <n v="0"/>
    <n v="0"/>
    <n v="859.59684006792145"/>
    <n v="172.01645085822454"/>
    <n v="86.764341696618644"/>
    <n v="51.726091371043211"/>
    <n v="11.166597350226699"/>
    <n v="7.0482157348352459"/>
    <n v="5.4681805418082021"/>
    <n v="4.8838833495669149"/>
    <n v="4.6183778296329807"/>
    <n v="0"/>
    <n v="0"/>
  </r>
  <r>
    <x v="3"/>
    <x v="61"/>
    <n v="868.19277248328513"/>
    <n v="173.73661536680447"/>
    <n v="87.631985113584832"/>
    <n v="50.486351021511148"/>
    <n v="70741.029313360443"/>
    <n v="1180.0477239851855"/>
    <n v="2023"/>
    <n v="62"/>
    <n v="3844"/>
    <n v="8.2542687700901833"/>
    <x v="0"/>
    <n v="3"/>
    <n v="0"/>
    <n v="0"/>
    <n v="1"/>
    <n v="0"/>
    <n v="0"/>
    <n v="0"/>
    <n v="0"/>
    <n v="0"/>
    <n v="0"/>
    <n v="0"/>
    <n v="0"/>
    <n v="0"/>
    <n v="0"/>
    <n v="0"/>
    <n v="0"/>
    <n v="0"/>
    <n v="0"/>
    <n v="868.19277248328513"/>
    <n v="173.73661536680447"/>
    <n v="87.631985113584832"/>
    <n v="50.486351021511148"/>
    <n v="11.166781013308976"/>
    <n v="7.0556574806969516"/>
    <n v="5.4754115392873235"/>
    <n v="4.8904278393509735"/>
    <n v="4.6060676295056293"/>
    <n v="0"/>
    <n v="0"/>
  </r>
  <r>
    <x v="3"/>
    <x v="62"/>
    <n v="876.87467501839683"/>
    <n v="175.47398152047134"/>
    <n v="88.508304964720679"/>
    <n v="50.048635102151117"/>
    <n v="70842.8424482267"/>
    <n v="1190.9055966057401"/>
    <n v="2023"/>
    <n v="63"/>
    <n v="3969"/>
    <n v="8.2862694527830651"/>
    <x v="0"/>
    <n v="3"/>
    <n v="0"/>
    <n v="0"/>
    <n v="1"/>
    <n v="0"/>
    <n v="0"/>
    <n v="0"/>
    <n v="0"/>
    <n v="0"/>
    <n v="0"/>
    <n v="0"/>
    <n v="0"/>
    <n v="0"/>
    <n v="0"/>
    <n v="0"/>
    <n v="0"/>
    <n v="0"/>
    <n v="0"/>
    <n v="876.87467501839683"/>
    <n v="175.47398152047134"/>
    <n v="88.508304964720679"/>
    <n v="50.048635102151117"/>
    <n v="11.168219215996173"/>
    <n v="7.0631178579372538"/>
    <n v="5.4826621558080131"/>
    <n v="4.8969945834779471"/>
    <n v="4.6016848062495095"/>
    <n v="0"/>
    <n v="0"/>
  </r>
  <r>
    <x v="3"/>
    <x v="63"/>
    <n v="885.64340413577611"/>
    <n v="177.22872133567546"/>
    <n v="89.393388014367886"/>
    <n v="50.00486351021511"/>
    <n v="70989.392439701784"/>
    <n v="1202.2703769960344"/>
    <n v="2023"/>
    <n v="64"/>
    <n v="4096"/>
    <n v="8.317766166719343"/>
    <x v="0"/>
    <n v="3"/>
    <n v="0"/>
    <n v="0"/>
    <n v="1"/>
    <n v="0"/>
    <n v="0"/>
    <n v="0"/>
    <n v="0"/>
    <n v="0"/>
    <n v="0"/>
    <n v="0"/>
    <n v="0"/>
    <n v="0"/>
    <n v="0"/>
    <n v="0"/>
    <n v="0"/>
    <n v="0"/>
    <n v="0"/>
    <n v="885.64340413577611"/>
    <n v="177.22872133567546"/>
    <n v="89.393388014367886"/>
    <n v="50.00486351021511"/>
    <n v="11.170285742604102"/>
    <n v="7.0705967713602469"/>
    <n v="5.4899323022896516"/>
    <n v="4.9035835112221697"/>
    <n v="4.6012454655662163"/>
    <n v="0"/>
    <n v="0"/>
  </r>
  <r>
    <x v="3"/>
    <x v="64"/>
    <n v="894.49982583417057"/>
    <n v="179.00100854903192"/>
    <n v="90.287321894511564"/>
    <n v="50.000486351021507"/>
    <n v="71140.439790525867"/>
    <n v="1213.7886426287355"/>
    <n v="2023"/>
    <n v="65"/>
    <n v="4225"/>
    <n v="8.3487745397912736"/>
    <x v="0"/>
    <n v="3"/>
    <n v="0"/>
    <n v="0"/>
    <n v="1"/>
    <n v="0"/>
    <n v="0"/>
    <n v="0"/>
    <n v="0"/>
    <n v="0"/>
    <n v="0"/>
    <n v="0"/>
    <n v="0"/>
    <n v="0"/>
    <n v="0"/>
    <n v="0"/>
    <n v="0"/>
    <n v="0"/>
    <n v="0"/>
    <n v="894.49982583417057"/>
    <n v="179.00100854903192"/>
    <n v="90.287321894511564"/>
    <n v="50.000486351021507"/>
    <n v="11.172411227526153"/>
    <n v="7.0780941264190878"/>
    <n v="5.4972218892967408"/>
    <n v="4.9101945511016787"/>
    <n v="4.6012015208799086"/>
    <n v="0"/>
    <n v="0"/>
  </r>
  <r>
    <x v="3"/>
    <x v="65"/>
    <n v="903.44481545243798"/>
    <n v="180.79101863452212"/>
    <n v="91.190195113456696"/>
    <n v="53.776484567029982"/>
    <n v="71707.801432256994"/>
    <n v="1229.2025137674466"/>
    <n v="2023"/>
    <n v="66"/>
    <n v="4356"/>
    <n v="8.3793094840528504"/>
    <x v="0"/>
    <n v="4"/>
    <n v="0"/>
    <n v="0"/>
    <n v="0"/>
    <n v="1"/>
    <n v="0"/>
    <n v="0"/>
    <n v="0"/>
    <n v="0"/>
    <n v="0"/>
    <n v="0"/>
    <n v="0"/>
    <n v="0"/>
    <n v="0"/>
    <n v="0"/>
    <n v="0"/>
    <n v="0"/>
    <n v="0"/>
    <n v="903.44481545243798"/>
    <n v="180.79101863452212"/>
    <n v="91.190195113456696"/>
    <n v="53.776484567029982"/>
    <n v="11.180354827255274"/>
    <n v="7.0856098289605542"/>
    <n v="5.5045308270509503"/>
    <n v="4.9168276308901344"/>
    <n v="4.6384107283143532"/>
    <n v="0"/>
    <n v="0"/>
  </r>
  <r>
    <x v="3"/>
    <x v="66"/>
    <n v="912.47925755891038"/>
    <n v="182.59892882086726"/>
    <n v="92.102097064591248"/>
    <n v="59.031727981823614"/>
    <n v="72391.87801233049"/>
    <n v="1246.2120114261925"/>
    <n v="2023"/>
    <n v="67"/>
    <n v="4489"/>
    <n v="8.4093852387819314"/>
    <x v="0"/>
    <n v="4"/>
    <n v="0"/>
    <n v="0"/>
    <n v="0"/>
    <n v="1"/>
    <n v="0"/>
    <n v="0"/>
    <n v="0"/>
    <n v="0"/>
    <n v="0"/>
    <n v="0"/>
    <n v="0"/>
    <n v="0"/>
    <n v="0"/>
    <n v="0"/>
    <n v="0"/>
    <n v="0"/>
    <n v="0"/>
    <n v="912.47925755891038"/>
    <n v="182.59892882086726"/>
    <n v="92.102097064591248"/>
    <n v="59.031727981823614"/>
    <n v="11.189849389930789"/>
    <n v="7.0931437850509198"/>
    <n v="5.5118590254431323"/>
    <n v="4.9234826776288028"/>
    <n v="4.6879951266842257"/>
    <n v="0"/>
    <n v="0"/>
  </r>
  <r>
    <x v="3"/>
    <x v="67"/>
    <n v="921.60404590086307"/>
    <n v="184.42491810907589"/>
    <n v="93.023118035237161"/>
    <n v="64.922660275815034"/>
    <n v="73086.708571855328"/>
    <n v="1263.9747423209913"/>
    <n v="2023"/>
    <n v="68"/>
    <n v="4624"/>
    <n v="8.4390154103522139"/>
    <x v="0"/>
    <n v="4"/>
    <n v="0"/>
    <n v="0"/>
    <n v="0"/>
    <n v="1"/>
    <n v="0"/>
    <n v="0"/>
    <n v="0"/>
    <n v="0"/>
    <n v="0"/>
    <n v="0"/>
    <n v="0"/>
    <n v="0"/>
    <n v="0"/>
    <n v="0"/>
    <n v="0"/>
    <n v="0"/>
    <n v="0"/>
    <n v="921.60404590086307"/>
    <n v="184.42491810907589"/>
    <n v="93.023118035237161"/>
    <n v="64.922660275815034"/>
    <n v="11.199401803923232"/>
    <n v="7.100695900858307"/>
    <n v="5.5192063940452707"/>
    <n v="4.9301596176385951"/>
    <n v="4.7408026912517522"/>
    <n v="0"/>
    <n v="0"/>
  </r>
  <r>
    <x v="3"/>
    <x v="68"/>
    <n v="930.82008339632625"/>
    <n v="186.26916729016665"/>
    <n v="93.95334921558954"/>
    <n v="71.413702252977458"/>
    <n v="73782.51797478048"/>
    <n v="1282.4563021550598"/>
    <n v="2023"/>
    <n v="69"/>
    <n v="4761"/>
    <n v="8.4682130091945194"/>
    <x v="0"/>
    <n v="4"/>
    <n v="0"/>
    <n v="0"/>
    <n v="0"/>
    <n v="1"/>
    <n v="0"/>
    <n v="0"/>
    <n v="0"/>
    <n v="0"/>
    <n v="0"/>
    <n v="0"/>
    <n v="0"/>
    <n v="0"/>
    <n v="0"/>
    <n v="0"/>
    <n v="0"/>
    <n v="0"/>
    <n v="0"/>
    <n v="930.82008339632625"/>
    <n v="186.26916729016665"/>
    <n v="93.95334921558954"/>
    <n v="71.413702252977458"/>
    <n v="11.2088770987166"/>
    <n v="7.108266082574267"/>
    <n v="5.5265728421223788"/>
    <n v="4.9368583765321628"/>
    <n v="4.7959321542930038"/>
    <n v="0"/>
    <n v="0"/>
  </r>
  <r>
    <x v="3"/>
    <x v="69"/>
    <n v="940.1282821558076"/>
    <n v="188.13185896306828"/>
    <n v="94.892882707745414"/>
    <n v="78.5549500732333"/>
    <n v="74478.416375392029"/>
    <n v="1301.7079738998548"/>
    <n v="2023"/>
    <n v="70"/>
    <n v="4900"/>
    <n v="8.4969904840987187"/>
    <x v="0"/>
    <n v="4"/>
    <n v="0"/>
    <n v="0"/>
    <n v="0"/>
    <n v="1"/>
    <n v="0"/>
    <n v="0"/>
    <n v="0"/>
    <n v="0"/>
    <n v="0"/>
    <n v="0"/>
    <n v="0"/>
    <n v="0"/>
    <n v="0"/>
    <n v="0"/>
    <n v="0"/>
    <n v="0"/>
    <n v="0"/>
    <n v="940.1282821558076"/>
    <n v="188.13185896306828"/>
    <n v="94.892882707745414"/>
    <n v="78.5549500732333"/>
    <n v="11.218264649310722"/>
    <n v="7.1158542363626012"/>
    <n v="5.5339582786443389"/>
    <n v="4.9435788792260373"/>
    <n v="4.8532668715502023"/>
    <n v="0"/>
    <n v="0"/>
  </r>
  <r>
    <x v="3"/>
    <x v="70"/>
    <n v="949.52956352522847"/>
    <n v="190.01317755269898"/>
    <n v="95.841811534822895"/>
    <n v="86.410432840052451"/>
    <n v="81576.230142426662"/>
    <n v="1321.7949854528028"/>
    <n v="2023"/>
    <n v="71"/>
    <n v="5041"/>
    <n v="8.5253597540826309"/>
    <x v="0"/>
    <n v="5"/>
    <n v="0"/>
    <n v="0"/>
    <n v="0"/>
    <n v="0"/>
    <n v="1"/>
    <n v="0"/>
    <n v="0"/>
    <n v="0"/>
    <n v="0"/>
    <n v="0"/>
    <n v="0"/>
    <n v="0"/>
    <n v="0"/>
    <n v="0"/>
    <n v="0"/>
    <n v="0"/>
    <n v="0"/>
    <n v="949.52956352522847"/>
    <n v="190.01317755269898"/>
    <n v="95.841811534822895"/>
    <n v="86.410432840052451"/>
    <n v="11.309293201242724"/>
    <n v="7.1234602683270785"/>
    <n v="5.5413626122976858"/>
    <n v="4.9503210499528301"/>
    <n v="4.91275683974877"/>
    <n v="0"/>
    <n v="0"/>
  </r>
  <r>
    <x v="3"/>
    <x v="71"/>
    <n v="959.02485814398472"/>
    <n v="191.91330932822598"/>
    <n v="96.800229650171119"/>
    <n v="95.051474900007278"/>
    <n v="82272.137371744"/>
    <n v="1342.7898720223891"/>
    <n v="2023"/>
    <n v="72"/>
    <n v="5184"/>
    <n v="8.5533322380321106"/>
    <x v="0"/>
    <n v="5"/>
    <n v="0"/>
    <n v="0"/>
    <n v="0"/>
    <n v="0"/>
    <n v="1"/>
    <n v="0"/>
    <n v="0"/>
    <n v="0"/>
    <n v="0"/>
    <n v="0"/>
    <n v="0"/>
    <n v="0"/>
    <n v="0"/>
    <n v="0"/>
    <n v="0"/>
    <n v="0"/>
    <n v="0"/>
    <n v="959.02485814398472"/>
    <n v="191.91330932822598"/>
    <n v="96.800229650171119"/>
    <n v="95.051474900007278"/>
    <n v="11.317787779790788"/>
    <n v="7.1310840844922581"/>
    <n v="5.5487857514973138"/>
    <n v="4.9570848122734574"/>
    <n v="4.9743509645660264"/>
    <n v="0"/>
    <n v="0"/>
  </r>
  <r>
    <x v="3"/>
    <x v="72"/>
    <n v="968.61510601387727"/>
    <n v="193.83244242150823"/>
    <n v="97.768231946672842"/>
    <n v="104.55662226760296"/>
    <n v="82968.044668668939"/>
    <n v="1364.7724026496612"/>
    <n v="2023"/>
    <n v="73"/>
    <n v="5329"/>
    <n v="8.5809188822967819"/>
    <x v="0"/>
    <n v="5"/>
    <n v="0"/>
    <n v="0"/>
    <n v="0"/>
    <n v="0"/>
    <n v="1"/>
    <n v="0"/>
    <n v="0"/>
    <n v="0"/>
    <n v="0"/>
    <n v="0"/>
    <n v="0"/>
    <n v="0"/>
    <n v="0"/>
    <n v="0"/>
    <n v="0"/>
    <n v="0"/>
    <n v="0"/>
    <n v="968.61510601387727"/>
    <n v="193.83244242150823"/>
    <n v="97.768231946672842"/>
    <n v="104.55662226760296"/>
    <n v="11.326210808653729"/>
    <n v="7.1387255907933982"/>
    <n v="5.5562276043981358"/>
    <n v="4.9638700890894141"/>
    <n v="5.0379913865874828"/>
    <n v="0"/>
    <n v="0"/>
  </r>
  <r>
    <x v="3"/>
    <x v="73"/>
    <n v="978.30125657593294"/>
    <n v="195.7707668457233"/>
    <n v="98.745914266139565"/>
    <n v="115.01228448212277"/>
    <n v="83663.951972187526"/>
    <n v="1387.8302221699187"/>
    <n v="2023"/>
    <n v="74"/>
    <n v="5476"/>
    <n v="8.6081301864083404"/>
    <x v="0"/>
    <n v="5"/>
    <n v="0"/>
    <n v="0"/>
    <n v="0"/>
    <n v="0"/>
    <n v="1"/>
    <n v="0"/>
    <n v="0"/>
    <n v="0"/>
    <n v="0"/>
    <n v="0"/>
    <n v="0"/>
    <n v="0"/>
    <n v="0"/>
    <n v="0"/>
    <n v="0"/>
    <n v="0"/>
    <n v="0"/>
    <n v="978.30125657593294"/>
    <n v="195.7707668457233"/>
    <n v="98.745914266139565"/>
    <n v="115.01228448212277"/>
    <n v="11.334563482371852"/>
    <n v="7.1463846930726431"/>
    <n v="5.563688078906659"/>
    <n v="4.9706768026550829"/>
    <n v="5.1036137763609801"/>
    <n v="0"/>
    <n v="0"/>
  </r>
  <r>
    <x v="3"/>
    <x v="74"/>
    <n v="988.08426879303408"/>
    <n v="197.72847451418053"/>
    <n v="99.733373408800958"/>
    <n v="126.513512929111"/>
    <n v="88218.282745919831"/>
    <n v="1412.0596296451265"/>
    <n v="2023"/>
    <n v="75"/>
    <n v="5625"/>
    <n v="8.6349762270726202"/>
    <x v="0"/>
    <n v="6"/>
    <n v="0"/>
    <n v="0"/>
    <n v="0"/>
    <n v="0"/>
    <n v="0"/>
    <n v="1"/>
    <n v="0"/>
    <n v="0"/>
    <n v="0"/>
    <n v="0"/>
    <n v="0"/>
    <n v="0"/>
    <n v="0"/>
    <n v="0"/>
    <n v="0"/>
    <n v="0"/>
    <n v="0"/>
    <n v="988.08426879303408"/>
    <n v="197.72847451418053"/>
    <n v="99.733373408800958"/>
    <n v="126.513512929111"/>
    <n v="11.38756950788253"/>
    <n v="7.1540612970795374"/>
    <n v="5.5711670826924982"/>
    <n v="4.9775048745900685"/>
    <n v="5.1711482433630049"/>
    <n v="0"/>
    <n v="0"/>
  </r>
  <r>
    <x v="3"/>
    <x v="75"/>
    <n v="997.96511123690368"/>
    <n v="199.70575925932235"/>
    <n v="100.73070714288896"/>
    <n v="139.16486422189971"/>
    <n v="88914.190050645688"/>
    <n v="1437.5664418610149"/>
    <n v="2023"/>
    <n v="76"/>
    <n v="5776"/>
    <n v="8.6614666805726621"/>
    <x v="0"/>
    <n v="6"/>
    <n v="0"/>
    <n v="0"/>
    <n v="0"/>
    <n v="0"/>
    <n v="0"/>
    <n v="1"/>
    <n v="0"/>
    <n v="0"/>
    <n v="0"/>
    <n v="0"/>
    <n v="0"/>
    <n v="0"/>
    <n v="0"/>
    <n v="0"/>
    <n v="0"/>
    <n v="0"/>
    <n v="0"/>
    <n v="997.96511123690368"/>
    <n v="199.70575925932235"/>
    <n v="100.73070714288896"/>
    <n v="139.16486422189971"/>
    <n v="11.39542702688188"/>
    <n v="7.1617553084745413"/>
    <n v="5.5786645231998175"/>
    <n v="4.9843542258915665"/>
    <n v="5.2405203255997383"/>
    <n v="0"/>
    <n v="0"/>
  </r>
  <r>
    <x v="3"/>
    <x v="76"/>
    <n v="1007.9447621784302"/>
    <n v="201.70281685191557"/>
    <n v="101.73801421431784"/>
    <n v="153.08135064407745"/>
    <n v="89610.097355547623"/>
    <n v="1464.4669438887411"/>
    <n v="2023"/>
    <n v="77"/>
    <n v="5929"/>
    <n v="8.6876108437073682"/>
    <x v="0"/>
    <n v="6"/>
    <n v="0"/>
    <n v="0"/>
    <n v="0"/>
    <n v="0"/>
    <n v="0"/>
    <n v="1"/>
    <n v="0"/>
    <n v="0"/>
    <n v="0"/>
    <n v="0"/>
    <n v="0"/>
    <n v="0"/>
    <n v="0"/>
    <n v="0"/>
    <n v="0"/>
    <n v="0"/>
    <n v="0"/>
    <n v="1007.9447621784302"/>
    <n v="201.70281685191557"/>
    <n v="101.73801421431784"/>
    <n v="153.08135064407745"/>
    <n v="11.403223286313873"/>
    <n v="7.1694666328345713"/>
    <n v="5.5861803076586902"/>
    <n v="4.9912247769467468"/>
    <n v="5.3116519853054971"/>
    <n v="0"/>
    <n v="0"/>
  </r>
  <r>
    <x v="3"/>
    <x v="77"/>
    <n v="1018.0242096806248"/>
    <n v="203.71984502043472"/>
    <n v="102.75539435646104"/>
    <n v="168.38948570848399"/>
    <n v="90306.004660568826"/>
    <n v="1492.8889347660047"/>
    <n v="2023"/>
    <n v="78"/>
    <n v="6084"/>
    <n v="8.7134176533791834"/>
    <x v="0"/>
    <n v="6"/>
    <n v="0"/>
    <n v="0"/>
    <n v="0"/>
    <n v="0"/>
    <n v="0"/>
    <n v="1"/>
    <n v="0"/>
    <n v="0"/>
    <n v="0"/>
    <n v="0"/>
    <n v="0"/>
    <n v="0"/>
    <n v="0"/>
    <n v="0"/>
    <n v="0"/>
    <n v="0"/>
    <n v="0"/>
    <n v="1018.0242096806248"/>
    <n v="203.71984502043472"/>
    <n v="102.75539435646104"/>
    <n v="168.38948570848399"/>
    <n v="11.410959233989045"/>
    <n v="7.1771951756599401"/>
    <n v="5.5937143430963925"/>
    <n v="4.9981164475451685"/>
    <n v="5.3844625820827865"/>
    <n v="0"/>
    <n v="0"/>
  </r>
  <r>
    <x v="3"/>
    <x v="78"/>
    <n v="1028.2044516937181"/>
    <n v="205.75704347063905"/>
    <n v="103.78294830002564"/>
    <n v="185.22843427933228"/>
    <n v="92336.358239351044"/>
    <n v="1522.9728777437151"/>
    <n v="2023"/>
    <n v="79"/>
    <n v="6241"/>
    <n v="8.738895704934043"/>
    <x v="0"/>
    <n v="7"/>
    <n v="0"/>
    <n v="0"/>
    <n v="0"/>
    <n v="0"/>
    <n v="0"/>
    <n v="0"/>
    <n v="1"/>
    <n v="0"/>
    <n v="0"/>
    <n v="0"/>
    <n v="0"/>
    <n v="0"/>
    <n v="0"/>
    <n v="0"/>
    <n v="0"/>
    <n v="0"/>
    <n v="0"/>
    <n v="1028.2044516937181"/>
    <n v="205.75704347063905"/>
    <n v="103.78294830002564"/>
    <n v="185.22843427933228"/>
    <n v="11.433193256679738"/>
    <n v="7.1849408423822254"/>
    <n v="5.6012665363486045"/>
    <n v="5.0050291568911991"/>
    <n v="5.4588698023042461"/>
    <n v="1"/>
    <n v="0"/>
  </r>
  <r>
    <x v="3"/>
    <x v="79"/>
    <n v="1038.4864961520561"/>
    <n v="207.81461390534542"/>
    <n v="104.82077778302586"/>
    <n v="203.7512777072655"/>
    <n v="93032.265544511727"/>
    <n v="1554.8731655476929"/>
    <n v="2023"/>
    <n v="80"/>
    <n v="6400"/>
    <n v="8.7640532693477624"/>
    <x v="0"/>
    <n v="7"/>
    <n v="0"/>
    <n v="0"/>
    <n v="0"/>
    <n v="0"/>
    <n v="0"/>
    <n v="0"/>
    <n v="1"/>
    <n v="0"/>
    <n v="0"/>
    <n v="0"/>
    <n v="0"/>
    <n v="0"/>
    <n v="0"/>
    <n v="0"/>
    <n v="0"/>
    <n v="0"/>
    <n v="0"/>
    <n v="1038.4864961520561"/>
    <n v="207.81461390534542"/>
    <n v="104.82077778302586"/>
    <n v="203.7512777072655"/>
    <n v="11.440701653303998"/>
    <n v="7.1927035383727631"/>
    <n v="5.6088367940705446"/>
    <n v="5.0119628236164537"/>
    <n v="5.53479052784059"/>
    <n v="1"/>
    <n v="0"/>
  </r>
  <r>
    <x v="3"/>
    <x v="80"/>
    <n v="1048.8713610725576"/>
    <n v="209.8927600443989"/>
    <n v="954.90690730853555"/>
    <n v="224.12640547799208"/>
    <n v="108802.38479046238"/>
    <n v="2437.7974339034845"/>
    <n v="2023"/>
    <n v="81"/>
    <n v="6561"/>
    <n v="8.7888983093448783"/>
    <x v="0"/>
    <n v="7"/>
    <n v="0"/>
    <n v="0"/>
    <n v="0"/>
    <n v="0"/>
    <n v="0"/>
    <n v="0"/>
    <n v="1"/>
    <n v="0"/>
    <n v="0"/>
    <n v="0"/>
    <n v="0"/>
    <n v="0"/>
    <n v="0"/>
    <n v="0"/>
    <n v="0"/>
    <n v="0"/>
    <n v="0"/>
    <n v="1048.8713610725576"/>
    <n v="209.8927600443989"/>
    <n v="954.90690730853555"/>
    <n v="224.12640547799208"/>
    <n v="11.597288532193746"/>
    <n v="7.2004831689515303"/>
    <n v="5.6164250227480101"/>
    <n v="6.9080406294529633"/>
    <n v="5.6121416312607346"/>
    <n v="1"/>
    <n v="0"/>
  </r>
  <r>
    <x v="3"/>
    <x v="81"/>
    <n v="1059.3600746545696"/>
    <n v="211.9916876448429"/>
    <n v="1039.9155202610866"/>
    <n v="246.53904602579132"/>
    <n v="110014.58883530833"/>
    <n v="2557.8063285862904"/>
    <n v="2023"/>
    <n v="82"/>
    <n v="6724"/>
    <n v="8.8134384945285067"/>
    <x v="0"/>
    <n v="7"/>
    <n v="0"/>
    <n v="0"/>
    <n v="0"/>
    <n v="0"/>
    <n v="0"/>
    <n v="0"/>
    <n v="1"/>
    <n v="0"/>
    <n v="0"/>
    <n v="0"/>
    <n v="0"/>
    <n v="0"/>
    <n v="0"/>
    <n v="0"/>
    <n v="0"/>
    <n v="0"/>
    <n v="0"/>
    <n v="1059.3600746545696"/>
    <n v="211.9916876448429"/>
    <n v="1039.9155202610866"/>
    <n v="246.53904602579132"/>
    <n v="11.608368261756063"/>
    <n v="7.2082796393962756"/>
    <n v="5.6240311287083395"/>
    <n v="6.9896062008257216"/>
    <n v="5.6908406886417318"/>
    <n v="1"/>
    <n v="0"/>
  </r>
  <r>
    <x v="3"/>
    <x v="82"/>
    <n v="1069.953675381016"/>
    <n v="214.11160452129133"/>
    <n v="1048.4163815563415"/>
    <n v="271.19295062837045"/>
    <n v="110698.09776172834"/>
    <n v="2603.6746120870193"/>
    <n v="2023"/>
    <n v="83"/>
    <n v="6889"/>
    <n v="8.8376812155931965"/>
    <x v="0"/>
    <n v="7"/>
    <n v="0"/>
    <n v="0"/>
    <n v="0"/>
    <n v="0"/>
    <n v="0"/>
    <n v="0"/>
    <n v="1"/>
    <n v="0"/>
    <n v="0"/>
    <n v="0"/>
    <n v="0"/>
    <n v="0"/>
    <n v="0"/>
    <n v="0"/>
    <n v="0"/>
    <n v="0"/>
    <n v="0"/>
    <n v="1069.953675381016"/>
    <n v="214.11160452129133"/>
    <n v="1048.4163815563415"/>
    <n v="271.19295062837045"/>
    <n v="11.614561934824861"/>
    <n v="7.2160928549517935"/>
    <n v="5.6316550181312861"/>
    <n v="6.9974084566567747"/>
    <n v="5.7708066048593452"/>
    <n v="1"/>
    <n v="0"/>
  </r>
  <r>
    <x v="3"/>
    <x v="83"/>
    <n v="1080.6532121207565"/>
    <n v="216.25272056650425"/>
    <n v="1049.2664676858672"/>
    <n v="691.91711367954065"/>
    <n v="116367.11981069451"/>
    <n v="3038.0895140526686"/>
    <n v="2023"/>
    <n v="84"/>
    <n v="7056"/>
    <n v="8.8616335976866267"/>
    <x v="0"/>
    <n v="8"/>
    <n v="0"/>
    <n v="0"/>
    <n v="0"/>
    <n v="0"/>
    <n v="0"/>
    <n v="0"/>
    <n v="0"/>
    <n v="1"/>
    <n v="0"/>
    <n v="0"/>
    <n v="0"/>
    <n v="0"/>
    <n v="0"/>
    <n v="0"/>
    <n v="0"/>
    <n v="0"/>
    <n v="0"/>
    <n v="1080.6532121207565"/>
    <n v="216.25272056650425"/>
    <n v="1049.2664676858672"/>
    <n v="691.91711367954065"/>
    <n v="11.664505298522515"/>
    <n v="7.2239227208392487"/>
    <n v="5.6392965970597988"/>
    <n v="6.9981853445251812"/>
    <n v="6.6087028716351606"/>
    <n v="1"/>
    <n v="0"/>
  </r>
  <r>
    <x v="3"/>
    <x v="84"/>
    <n v="1091.4597442321153"/>
    <n v="218.41524777216927"/>
    <n v="1049.3514762988198"/>
    <n v="772.0009458569973"/>
    <n v="117076.54181893021"/>
    <n v="3131.2274141601019"/>
    <n v="2023"/>
    <n v="85"/>
    <n v="7225"/>
    <n v="8.8853025129806333"/>
    <x v="0"/>
    <n v="8"/>
    <n v="0"/>
    <n v="0"/>
    <n v="0"/>
    <n v="0"/>
    <n v="0"/>
    <n v="0"/>
    <n v="0"/>
    <n v="1"/>
    <n v="0"/>
    <n v="0"/>
    <n v="0"/>
    <n v="0"/>
    <n v="0"/>
    <n v="0"/>
    <n v="0"/>
    <n v="0"/>
    <n v="0"/>
    <n v="1091.4597442321153"/>
    <n v="218.41524777216927"/>
    <n v="1049.3514762988198"/>
    <n v="772.0009458569973"/>
    <n v="11.670583203462614"/>
    <n v="7.2317691422655264"/>
    <n v="5.6469557714107239"/>
    <n v="6.9982630001268227"/>
    <n v="6.7112589890158345"/>
    <n v="1"/>
    <n v="0"/>
  </r>
  <r>
    <x v="3"/>
    <x v="85"/>
    <n v="1102.3743416675422"/>
    <n v="220.59940024989095"/>
    <n v="1049.359977160115"/>
    <n v="783.80553045709371"/>
    <n v="117246.61994114234"/>
    <n v="3156.1392495346417"/>
    <n v="2023"/>
    <n v="86"/>
    <n v="7396"/>
    <n v="8.9086945925070147"/>
    <x v="0"/>
    <n v="8"/>
    <n v="0"/>
    <n v="0"/>
    <n v="0"/>
    <n v="0"/>
    <n v="0"/>
    <n v="0"/>
    <n v="0"/>
    <n v="1"/>
    <n v="0"/>
    <n v="0"/>
    <n v="0"/>
    <n v="0"/>
    <n v="0"/>
    <n v="0"/>
    <n v="0"/>
    <n v="0"/>
    <n v="0"/>
    <n v="1102.3743416675422"/>
    <n v="220.59940024989095"/>
    <n v="1049.359977160115"/>
    <n v="783.80553045709371"/>
    <n v="11.672034858098902"/>
    <n v="7.2396320244325434"/>
    <n v="5.6546324469854019"/>
    <n v="6.9982707653553256"/>
    <n v="6.7255244749535805"/>
    <n v="1"/>
    <n v="0"/>
  </r>
  <r>
    <x v="3"/>
    <x v="86"/>
    <n v="1113.3980850793919"/>
    <n v="222.80539425238987"/>
    <n v="1049.3608272462445"/>
    <n v="773.94777283078315"/>
    <n v="117257.68846904911"/>
    <n v="3159.5120794088089"/>
    <n v="2023"/>
    <n v="87"/>
    <n v="7569"/>
    <n v="8.9318162373091674"/>
    <x v="0"/>
    <n v="8"/>
    <n v="0"/>
    <n v="0"/>
    <n v="0"/>
    <n v="0"/>
    <n v="0"/>
    <n v="0"/>
    <n v="0"/>
    <n v="1"/>
    <n v="0"/>
    <n v="0"/>
    <n v="0"/>
    <n v="0"/>
    <n v="0"/>
    <n v="0"/>
    <n v="0"/>
    <n v="0"/>
    <n v="0"/>
    <n v="1113.3980850793919"/>
    <n v="222.80539425238987"/>
    <n v="1049.3608272462445"/>
    <n v="773.94777283078315"/>
    <n v="11.672129257455484"/>
    <n v="7.2475112725465145"/>
    <n v="5.6623265294801799"/>
    <n v="6.9982715418748596"/>
    <n v="6.7136257291578758"/>
    <n v="1"/>
    <n v="0"/>
  </r>
  <r>
    <x v="3"/>
    <x v="87"/>
    <n v="1124.5320659268075"/>
    <n v="225.03344819491377"/>
    <n v="1049.3609122548573"/>
    <n v="746.75105615720486"/>
    <n v="114041.78037428852"/>
    <n v="3145.6774825337834"/>
    <n v="2023"/>
    <n v="88"/>
    <n v="7744"/>
    <n v="8.9546736289564137"/>
    <x v="0"/>
    <n v="9"/>
    <n v="0"/>
    <n v="0"/>
    <n v="0"/>
    <n v="0"/>
    <n v="0"/>
    <n v="0"/>
    <n v="0"/>
    <n v="0"/>
    <n v="1"/>
    <n v="0"/>
    <n v="0"/>
    <n v="0"/>
    <n v="0"/>
    <n v="0"/>
    <n v="0"/>
    <n v="0"/>
    <n v="0"/>
    <n v="1124.5320659268075"/>
    <n v="225.03344819491377"/>
    <n v="1049.3609122548573"/>
    <n v="746.75105615720486"/>
    <n v="11.644320154745227"/>
    <n v="7.2554067918271539"/>
    <n v="5.6700379244968273"/>
    <n v="6.9982716195267791"/>
    <n v="6.6800444256171518"/>
    <n v="1"/>
    <n v="0"/>
  </r>
  <r>
    <x v="3"/>
    <x v="88"/>
    <n v="1135.7773865837109"/>
    <n v="227.2837826768629"/>
    <n v="208.22644394695115"/>
    <n v="677.09575660243434"/>
    <n v="102481.23162676602"/>
    <n v="2248.3833698099593"/>
    <n v="2023"/>
    <n v="89"/>
    <n v="7921"/>
    <n v="8.9772727394642793"/>
    <x v="0"/>
    <n v="9"/>
    <n v="0"/>
    <n v="0"/>
    <n v="0"/>
    <n v="0"/>
    <n v="0"/>
    <n v="0"/>
    <n v="0"/>
    <n v="0"/>
    <n v="1"/>
    <n v="0"/>
    <n v="0"/>
    <n v="0"/>
    <n v="0"/>
    <n v="0"/>
    <n v="0"/>
    <n v="0"/>
    <n v="0"/>
    <n v="1135.7773865837109"/>
    <n v="227.2837826768629"/>
    <n v="208.22644394695115"/>
    <n v="677.09575660243434"/>
    <n v="11.537434954714303"/>
    <n v="7.2633184875167824"/>
    <n v="5.6777665375528512"/>
    <n v="5.5357776538630841"/>
    <n v="6.5885126232900166"/>
    <n v="1"/>
    <n v="0"/>
  </r>
  <r>
    <x v="3"/>
    <x v="89"/>
    <n v="1147.1351604478928"/>
    <n v="229.55662050363156"/>
    <n v="125.14590064337521"/>
    <n v="609.88816154828601"/>
    <n v="98477.965167526607"/>
    <n v="2111.7258431431856"/>
    <n v="2023"/>
    <n v="90"/>
    <n v="8100"/>
    <n v="8.99961934066053"/>
    <x v="0"/>
    <n v="9"/>
    <n v="0"/>
    <n v="0"/>
    <n v="0"/>
    <n v="0"/>
    <n v="0"/>
    <n v="0"/>
    <n v="0"/>
    <n v="0"/>
    <n v="1"/>
    <n v="0"/>
    <n v="0"/>
    <n v="0"/>
    <n v="0"/>
    <n v="0"/>
    <n v="0"/>
    <n v="0"/>
    <n v="0"/>
    <n v="1147.1351604478928"/>
    <n v="229.55662050363156"/>
    <n v="125.14590064337521"/>
    <n v="609.88816154828601"/>
    <n v="11.497588098251756"/>
    <n v="7.2712462648893554"/>
    <n v="5.6855122740917201"/>
    <n v="5.1388783042217598"/>
    <n v="6.4914692278166024"/>
    <n v="1"/>
    <n v="0"/>
  </r>
  <r>
    <x v="3"/>
    <x v="90"/>
    <n v="1158.6065120512133"/>
    <n v="231.85218670866786"/>
    <n v="117.8810788755044"/>
    <n v="548.94954345406688"/>
    <n v="97550.194552256944"/>
    <n v="2057.2893210894526"/>
    <n v="2023"/>
    <n v="91"/>
    <n v="8281"/>
    <n v="9.0217190130336995"/>
    <x v="0"/>
    <n v="9"/>
    <n v="0"/>
    <n v="0"/>
    <n v="0"/>
    <n v="0"/>
    <n v="0"/>
    <n v="0"/>
    <n v="0"/>
    <n v="0"/>
    <n v="1"/>
    <n v="0"/>
    <n v="0"/>
    <n v="0"/>
    <n v="0"/>
    <n v="0"/>
    <n v="0"/>
    <n v="0"/>
    <n v="0"/>
    <n v="1158.6065120512133"/>
    <n v="231.85218670866786"/>
    <n v="117.8810788755044"/>
    <n v="548.94954345406688"/>
    <n v="11.48812234043427"/>
    <n v="7.2791900292593876"/>
    <n v="5.693275039492983"/>
    <n v="5.0953413438015263"/>
    <n v="6.3945150374826909"/>
    <n v="1"/>
    <n v="0"/>
  </r>
  <r>
    <x v="3"/>
    <x v="91"/>
    <n v="1170.1925771709143"/>
    <n v="234.17070857575453"/>
    <n v="118.20826158682898"/>
    <n v="494.0596089147212"/>
    <n v="97050.837317925456"/>
    <n v="2016.631156248219"/>
    <n v="2023"/>
    <n v="92"/>
    <n v="8464"/>
    <n v="9.0435771540980809"/>
    <x v="0"/>
    <n v="9"/>
    <n v="0"/>
    <n v="0"/>
    <n v="0"/>
    <n v="0"/>
    <n v="0"/>
    <n v="0"/>
    <n v="0"/>
    <n v="0"/>
    <n v="1"/>
    <n v="0"/>
    <n v="0"/>
    <n v="0"/>
    <n v="0"/>
    <n v="0"/>
    <n v="0"/>
    <n v="0"/>
    <n v="0"/>
    <n v="1170.1925771709143"/>
    <n v="234.17070857575453"/>
    <n v="118.20826158682898"/>
    <n v="494.0596089147212"/>
    <n v="11.482990216256233"/>
    <n v="7.2871496859907747"/>
    <n v="5.7010547390822897"/>
    <n v="5.0973434029490958"/>
    <n v="6.2983296478250876"/>
    <n v="1"/>
    <n v="0"/>
  </r>
  <r>
    <x v="3"/>
    <x v="92"/>
    <n v="1181.8945029420556"/>
    <n v="236.51241566151208"/>
    <n v="119.30518139495422"/>
    <n v="444.65415000385519"/>
    <n v="88897.243498883778"/>
    <n v="1982.366250002377"/>
    <n v="2023"/>
    <n v="93"/>
    <n v="8649"/>
    <n v="9.0651989863065126"/>
    <x v="0"/>
    <n v="10"/>
    <n v="0"/>
    <n v="0"/>
    <n v="0"/>
    <n v="0"/>
    <n v="0"/>
    <n v="0"/>
    <n v="0"/>
    <n v="0"/>
    <n v="0"/>
    <n v="1"/>
    <n v="0"/>
    <n v="0"/>
    <n v="0"/>
    <n v="0"/>
    <n v="0"/>
    <n v="0"/>
    <n v="0"/>
    <n v="1181.8945029420556"/>
    <n v="236.51241566151208"/>
    <n v="119.30518139495422"/>
    <n v="444.65415000385519"/>
    <n v="11.395236414259564"/>
    <n v="7.2951251405055135"/>
    <n v="5.7088512781413119"/>
    <n v="5.1040264535981761"/>
    <n v="6.2030568056181741"/>
    <n v="1"/>
    <n v="0"/>
  </r>
  <r>
    <x v="3"/>
    <x v="93"/>
    <n v="1193.7134479710789"/>
    <n v="238.87753981812719"/>
    <n v="120.48971692812945"/>
    <n v="400.18878520153027"/>
    <n v="88446.54515324824"/>
    <n v="1953.2694899188657"/>
    <n v="2023"/>
    <n v="94"/>
    <n v="8836"/>
    <n v="9.0865895645400077"/>
    <x v="0"/>
    <n v="10"/>
    <n v="0"/>
    <n v="0"/>
    <n v="0"/>
    <n v="0"/>
    <n v="0"/>
    <n v="0"/>
    <n v="0"/>
    <n v="0"/>
    <n v="0"/>
    <n v="1"/>
    <n v="0"/>
    <n v="0"/>
    <n v="0"/>
    <n v="0"/>
    <n v="0"/>
    <n v="0"/>
    <n v="0"/>
    <n v="1193.7134479710789"/>
    <n v="238.87753981812719"/>
    <n v="120.48971692812945"/>
    <n v="400.18878520153027"/>
    <n v="11.390153638940939"/>
    <n v="7.3031162982923084"/>
    <n v="5.7166645619175567"/>
    <n v="5.1111935019508543"/>
    <n v="6.1087857401627446"/>
    <n v="1"/>
    <n v="0"/>
  </r>
  <r>
    <x v="3"/>
    <x v="94"/>
    <n v="1205.6505824505116"/>
    <n v="241.26631521630847"/>
    <n v="121.69376246933334"/>
    <n v="360.16991170118331"/>
    <n v="87996.282617205579"/>
    <n v="1928.7805718373365"/>
    <n v="2023"/>
    <n v="95"/>
    <n v="9025"/>
    <n v="9.1077537832010815"/>
    <x v="0"/>
    <n v="10"/>
    <n v="0"/>
    <n v="0"/>
    <n v="0"/>
    <n v="0"/>
    <n v="0"/>
    <n v="0"/>
    <n v="0"/>
    <n v="0"/>
    <n v="0"/>
    <n v="1"/>
    <n v="0"/>
    <n v="0"/>
    <n v="0"/>
    <n v="0"/>
    <n v="0"/>
    <n v="0"/>
    <n v="0"/>
    <n v="1205.6505824505116"/>
    <n v="241.26631521630847"/>
    <n v="121.69376246933334"/>
    <n v="360.16991170118331"/>
    <n v="11.385049849581783"/>
    <n v="7.3111230649150709"/>
    <n v="5.7244944956340804"/>
    <n v="5.1184263317287213"/>
    <n v="6.0156041905310769"/>
    <n v="1"/>
    <n v="0"/>
  </r>
  <r>
    <x v="3"/>
    <x v="95"/>
    <n v="1217.7070882748219"/>
    <n v="243.67897836847155"/>
    <n v="122.91061493121893"/>
    <n v="324.15292103304563"/>
    <n v="87546.063224765909"/>
    <n v="1908.4496026075581"/>
    <n v="2023"/>
    <n v="96"/>
    <n v="9216"/>
    <n v="9.1286963829356722"/>
    <x v="0"/>
    <n v="10"/>
    <n v="0"/>
    <n v="0"/>
    <n v="0"/>
    <n v="0"/>
    <n v="0"/>
    <n v="0"/>
    <n v="0"/>
    <n v="0"/>
    <n v="0"/>
    <n v="1"/>
    <n v="0"/>
    <n v="0"/>
    <n v="0"/>
    <n v="0"/>
    <n v="0"/>
    <n v="0"/>
    <n v="0"/>
    <n v="1217.7070882748219"/>
    <n v="243.67897836847155"/>
    <n v="122.91061493121893"/>
    <n v="324.15292103304563"/>
    <n v="11.379920370680905"/>
    <n v="7.3191453460213065"/>
    <n v="5.7323409844990918"/>
    <n v="5.1256833267271515"/>
    <n v="5.9236041269565609"/>
    <n v="1"/>
    <n v="0"/>
  </r>
  <r>
    <x v="3"/>
    <x v="96"/>
    <n v="1229.8841591574337"/>
    <n v="246.11576815215628"/>
    <n v="124.13971256425035"/>
    <n v="291.73762897993913"/>
    <n v="86063.192945742005"/>
    <n v="1891.8772688537797"/>
    <n v="2023"/>
    <n v="97"/>
    <n v="9409"/>
    <n v="9.1494219570067656"/>
    <x v="0"/>
    <n v="11"/>
    <n v="0"/>
    <n v="0"/>
    <n v="0"/>
    <n v="0"/>
    <n v="0"/>
    <n v="0"/>
    <n v="0"/>
    <n v="0"/>
    <n v="0"/>
    <n v="0"/>
    <n v="1"/>
    <n v="0"/>
    <n v="0"/>
    <n v="0"/>
    <n v="0"/>
    <n v="0"/>
    <n v="0"/>
    <n v="1229.8841591574337"/>
    <n v="246.11576815215628"/>
    <n v="124.13971256425035"/>
    <n v="291.73762897993913"/>
    <n v="11.362837107095729"/>
    <n v="7.3271830473503918"/>
    <n v="5.7402039337154553"/>
    <n v="5.1329602747037031"/>
    <n v="5.8328821609888548"/>
    <n v="1"/>
    <n v="0"/>
  </r>
  <r>
    <x v="3"/>
    <x v="97"/>
    <n v="1242.1830007489125"/>
    <n v="248.57692583367782"/>
    <n v="125.38110883826477"/>
    <n v="262.56386608696499"/>
    <n v="85612.978246865285"/>
    <n v="1878.7049015078198"/>
    <n v="2023"/>
    <n v="98"/>
    <n v="9604"/>
    <n v="9.1699349573411446"/>
    <x v="0"/>
    <n v="11"/>
    <n v="0"/>
    <n v="0"/>
    <n v="0"/>
    <n v="0"/>
    <n v="0"/>
    <n v="0"/>
    <n v="0"/>
    <n v="0"/>
    <n v="0"/>
    <n v="0"/>
    <n v="1"/>
    <n v="0"/>
    <n v="0"/>
    <n v="0"/>
    <n v="0"/>
    <n v="0"/>
    <n v="0"/>
    <n v="1242.1830007489125"/>
    <n v="248.57692583367782"/>
    <n v="125.38110883826477"/>
    <n v="262.56386608696499"/>
    <n v="11.357592165670908"/>
    <n v="7.3352360747417302"/>
    <n v="5.7480832484900839"/>
    <n v="5.1402566767667119"/>
    <n v="5.7435392610821046"/>
    <n v="1"/>
    <n v="0"/>
  </r>
  <r>
    <x v="3"/>
    <x v="98"/>
    <n v="1254.6048307563351"/>
    <n v="251.06269509201462"/>
    <n v="126.63491984148462"/>
    <n v="236.30747947877052"/>
    <n v="85162.763589835202"/>
    <n v="1868.6099251686048"/>
    <n v="2023"/>
    <n v="99"/>
    <n v="9801"/>
    <n v="9.1902397002691796"/>
    <x v="0"/>
    <n v="11"/>
    <n v="0"/>
    <n v="0"/>
    <n v="0"/>
    <n v="0"/>
    <n v="0"/>
    <n v="0"/>
    <n v="0"/>
    <n v="0"/>
    <n v="0"/>
    <n v="0"/>
    <n v="1"/>
    <n v="0"/>
    <n v="0"/>
    <n v="0"/>
    <n v="0"/>
    <n v="0"/>
    <n v="0"/>
    <n v="1254.6048307563351"/>
    <n v="251.06269509201462"/>
    <n v="126.63491984148462"/>
    <n v="236.30747947877052"/>
    <n v="11.352319570216839"/>
    <n v="7.3433043341428013"/>
    <n v="5.7559788340432201"/>
    <n v="5.147572402382373"/>
    <n v="5.6556802696081867"/>
    <n v="1"/>
    <n v="0"/>
  </r>
  <r>
    <x v="3"/>
    <x v="99"/>
    <n v="1267.1508790638513"/>
    <n v="253.57332204293479"/>
    <n v="127.90126903138319"/>
    <n v="212.67673153094364"/>
    <n v="84712.548936947191"/>
    <n v="1861.3022016691129"/>
    <n v="2023"/>
    <n v="100"/>
    <n v="10000"/>
    <n v="9.2103403719761836"/>
    <x v="0"/>
    <n v="11"/>
    <n v="0"/>
    <n v="0"/>
    <n v="0"/>
    <n v="0"/>
    <n v="0"/>
    <n v="0"/>
    <n v="0"/>
    <n v="0"/>
    <n v="0"/>
    <n v="0"/>
    <n v="1"/>
    <n v="0"/>
    <n v="0"/>
    <n v="0"/>
    <n v="0"/>
    <n v="0"/>
    <n v="0"/>
    <n v="1267.1508790638513"/>
    <n v="253.57332204293479"/>
    <n v="127.90126903138319"/>
    <n v="212.67673153094364"/>
    <n v="11.347019027126919"/>
    <n v="7.351387731617093"/>
    <n v="5.7638905956176156"/>
    <n v="5.1549073572936326"/>
    <n v="5.5694132650409394"/>
    <n v="1"/>
    <n v="0"/>
  </r>
  <r>
    <x v="3"/>
    <x v="100"/>
    <n v="1279.8223878544572"/>
    <n v="256.10905526336416"/>
    <n v="129.18028172084539"/>
    <n v="200.86135755700764"/>
    <n v="84523.279562352996"/>
    <n v="1865.9730823956743"/>
    <n v="2023"/>
    <n v="101"/>
    <n v="10201"/>
    <n v="9.2302410336825194"/>
    <x v="0"/>
    <n v="12"/>
    <n v="0"/>
    <n v="0"/>
    <n v="0"/>
    <n v="0"/>
    <n v="0"/>
    <n v="0"/>
    <n v="0"/>
    <n v="0"/>
    <n v="0"/>
    <n v="0"/>
    <n v="0"/>
    <n v="1"/>
    <n v="0"/>
    <n v="0"/>
    <n v="0"/>
    <n v="0"/>
    <n v="0"/>
    <n v="1279.8223878544572"/>
    <n v="256.10905526336416"/>
    <n v="129.18028172084539"/>
    <n v="200.86135755700764"/>
    <n v="11.344782273182046"/>
    <n v="7.3594861733519128"/>
    <n v="5.7718184384875935"/>
    <n v="5.1622614505625899"/>
    <n v="5.5233183564328492"/>
    <n v="0"/>
    <n v="1"/>
  </r>
  <r>
    <x v="3"/>
    <x v="101"/>
    <n v="1292.6206117329791"/>
    <n v="258.67014581599778"/>
    <n v="130.47208453796867"/>
    <n v="190.70013593941837"/>
    <n v="84378.32989395941"/>
    <n v="1872.462978026364"/>
    <n v="2023"/>
    <n v="102"/>
    <n v="10404"/>
    <n v="9.2499456265685414"/>
    <x v="0"/>
    <n v="12"/>
    <n v="0"/>
    <n v="0"/>
    <n v="0"/>
    <n v="0"/>
    <n v="0"/>
    <n v="0"/>
    <n v="0"/>
    <n v="0"/>
    <n v="0"/>
    <n v="0"/>
    <n v="0"/>
    <n v="1"/>
    <n v="0"/>
    <n v="0"/>
    <n v="0"/>
    <n v="0"/>
    <n v="0"/>
    <n v="1292.6206117329791"/>
    <n v="258.67014581599778"/>
    <n v="130.47208453796867"/>
    <n v="190.70013593941837"/>
    <n v="11.343065892805981"/>
    <n v="7.3675995656660929"/>
    <n v="5.7797622679680059"/>
    <n v="5.1696345913092951"/>
    <n v="5.4819029971970297"/>
    <n v="0"/>
    <n v="1"/>
  </r>
  <r>
    <x v="3"/>
    <x v="102"/>
    <n v="1305.5468178502929"/>
    <n v="261.25684727415779"/>
    <n v="131.77680538333988"/>
    <n v="181.15331376847354"/>
    <n v="84236.545319976576"/>
    <n v="1879.733784276264"/>
    <n v="2023"/>
    <n v="103"/>
    <n v="10609"/>
    <n v="9.2694579764592717"/>
    <x v="0"/>
    <n v="12"/>
    <n v="0"/>
    <n v="0"/>
    <n v="0"/>
    <n v="0"/>
    <n v="0"/>
    <n v="0"/>
    <n v="0"/>
    <n v="0"/>
    <n v="0"/>
    <n v="0"/>
    <n v="0"/>
    <n v="1"/>
    <n v="0"/>
    <n v="0"/>
    <n v="0"/>
    <n v="0"/>
    <n v="0"/>
    <n v="1305.5468178502929"/>
    <n v="261.25684727415779"/>
    <n v="131.77680538333988"/>
    <n v="181.15331376847354"/>
    <n v="11.341384135995137"/>
    <n v="7.375727815017572"/>
    <n v="5.7877219894230745"/>
    <n v="5.1770266883986293"/>
    <n v="5.4413641140432452"/>
    <n v="0"/>
    <n v="1"/>
  </r>
  <r>
    <x v="3"/>
    <x v="103"/>
    <n v="1318.6022860287849"/>
    <n v="263.86941574689934"/>
    <n v="133.09457343717241"/>
    <n v="172.09446654265247"/>
    <n v="84095.094039907592"/>
    <n v="1887.6607417555092"/>
    <n v="2023"/>
    <n v="104"/>
    <n v="10816"/>
    <n v="9.288781798282745"/>
    <x v="0"/>
    <n v="12"/>
    <n v="0"/>
    <n v="0"/>
    <n v="0"/>
    <n v="0"/>
    <n v="0"/>
    <n v="0"/>
    <n v="0"/>
    <n v="0"/>
    <n v="0"/>
    <n v="0"/>
    <n v="0"/>
    <n v="1"/>
    <n v="0"/>
    <n v="0"/>
    <n v="0"/>
    <n v="0"/>
    <n v="0"/>
    <n v="1318.6022860287849"/>
    <n v="263.86941574689934"/>
    <n v="133.09457343717241"/>
    <n v="172.09446654265247"/>
    <n v="11.339703509418921"/>
    <n v="7.3838708280108625"/>
    <n v="5.7956975082751256"/>
    <n v="5.1844376504198086"/>
    <n v="5.4013156450175899"/>
    <n v="0"/>
    <n v="1"/>
  </r>
  <r>
    <x v="3"/>
    <x v="104"/>
    <n v="1331.7883088890646"/>
    <n v="266.50810990436833"/>
    <n v="134.42551917154404"/>
    <n v="83.37357820830276"/>
    <n v="80107.479730789972"/>
    <n v="1816.0955161732797"/>
    <n v="2023"/>
    <n v="105"/>
    <n v="11025"/>
    <n v="9.3079207003150461"/>
    <x v="0"/>
    <n v="12"/>
    <n v="0"/>
    <n v="0"/>
    <n v="0"/>
    <n v="0"/>
    <n v="0"/>
    <n v="0"/>
    <n v="0"/>
    <n v="0"/>
    <n v="0"/>
    <n v="0"/>
    <n v="0"/>
    <n v="1"/>
    <n v="0"/>
    <n v="0"/>
    <n v="0"/>
    <n v="0"/>
    <n v="0"/>
    <n v="1331.7883088890646"/>
    <n v="266.50810990436833"/>
    <n v="134.42551917154404"/>
    <n v="83.37357820830276"/>
    <n v="11.291124508606805"/>
    <n v="7.3920285114044013"/>
    <n v="5.8036887300132038"/>
    <n v="5.1918673856948727"/>
    <n v="4.890176269830258"/>
    <n v="0"/>
    <n v="1"/>
  </r>
  <r>
    <x v="3"/>
    <x v="105"/>
    <n v="1345.1061919779499"/>
    <n v="269.17319100341206"/>
    <n v="135.7697743632595"/>
    <n v="89.628343702147447"/>
    <n v="81040.539352794862"/>
    <n v="1839.6775010467691"/>
    <n v="2024"/>
    <n v="106"/>
    <n v="11236"/>
    <n v="9.3268781882241338"/>
    <x v="0"/>
    <n v="1"/>
    <n v="1"/>
    <n v="0"/>
    <n v="0"/>
    <n v="0"/>
    <n v="0"/>
    <n v="0"/>
    <n v="0"/>
    <n v="0"/>
    <n v="0"/>
    <n v="0"/>
    <n v="0"/>
    <n v="0"/>
    <n v="0"/>
    <n v="0"/>
    <n v="0"/>
    <n v="0"/>
    <n v="0"/>
    <n v="1345.1061919779499"/>
    <n v="269.17319100341206"/>
    <n v="135.7697743632595"/>
    <n v="89.628343702147447"/>
    <n v="11.302704794290285"/>
    <n v="7.4002007721177909"/>
    <n v="5.8116955602015814"/>
    <n v="5.1993158022899966"/>
    <n v="4.9361400071538233"/>
    <n v="0"/>
    <n v="0"/>
  </r>
  <r>
    <x v="3"/>
    <x v="106"/>
    <n v="1358.5572538977253"/>
    <n v="271.86492291344615"/>
    <n v="137.12747210689207"/>
    <n v="83.252742485161022"/>
    <n v="80770.635274067812"/>
    <n v="1850.8023914032246"/>
    <n v="2024"/>
    <n v="107"/>
    <n v="11449"/>
    <n v="9.3456576689238116"/>
    <x v="0"/>
    <n v="1"/>
    <n v="1"/>
    <n v="0"/>
    <n v="0"/>
    <n v="0"/>
    <n v="0"/>
    <n v="0"/>
    <n v="0"/>
    <n v="0"/>
    <n v="0"/>
    <n v="0"/>
    <n v="0"/>
    <n v="0"/>
    <n v="0"/>
    <n v="0"/>
    <n v="0"/>
    <n v="0"/>
    <n v="0"/>
    <n v="1358.5572538977253"/>
    <n v="271.86492291344615"/>
    <n v="137.12747210689207"/>
    <n v="83.252742485161022"/>
    <n v="11.299368753628487"/>
    <n v="7.4083875172389071"/>
    <n v="5.8197179044881482"/>
    <n v="5.2067828080270111"/>
    <n v="4.8892671603815083"/>
    <n v="0"/>
    <n v="0"/>
  </r>
  <r>
    <x v="3"/>
    <x v="107"/>
    <n v="1372.1428264367"/>
    <n v="274.58357214258058"/>
    <n v="138.49874682796099"/>
    <n v="65.665922833780456"/>
    <n v="79566.848515437043"/>
    <n v="1850.8910682410221"/>
    <n v="2024"/>
    <n v="108"/>
    <n v="11664"/>
    <n v="9.3642624542484398"/>
    <x v="0"/>
    <n v="1"/>
    <n v="1"/>
    <n v="0"/>
    <n v="0"/>
    <n v="0"/>
    <n v="0"/>
    <n v="0"/>
    <n v="0"/>
    <n v="0"/>
    <n v="0"/>
    <n v="0"/>
    <n v="0"/>
    <n v="0"/>
    <n v="0"/>
    <n v="0"/>
    <n v="0"/>
    <n v="0"/>
    <n v="0"/>
    <n v="1372.1428264367"/>
    <n v="274.58357214258058"/>
    <n v="138.49874682796099"/>
    <n v="65.665922833780456"/>
    <n v="11.284352809145563"/>
    <n v="7.4165886540309129"/>
    <n v="5.8277556686126895"/>
    <n v="5.2142683104948935"/>
    <n v="4.7472716195862832"/>
    <n v="0"/>
    <n v="0"/>
  </r>
  <r>
    <x v="3"/>
    <x v="108"/>
    <n v="1385.8642547010652"/>
    <n v="277.32940786400638"/>
    <n v="139.88373429624062"/>
    <n v="67.037336290123349"/>
    <n v="79836.44944746852"/>
    <n v="1870.1147331514355"/>
    <n v="2024"/>
    <n v="109"/>
    <n v="11881"/>
    <n v="9.3826957644582869"/>
    <x v="0"/>
    <n v="1"/>
    <n v="1"/>
    <n v="0"/>
    <n v="0"/>
    <n v="0"/>
    <n v="0"/>
    <n v="0"/>
    <n v="0"/>
    <n v="0"/>
    <n v="0"/>
    <n v="0"/>
    <n v="0"/>
    <n v="0"/>
    <n v="0"/>
    <n v="0"/>
    <n v="0"/>
    <n v="0"/>
    <n v="0"/>
    <n v="1385.8642547010652"/>
    <n v="277.32940786400638"/>
    <n v="139.88373429624062"/>
    <n v="67.037336290123349"/>
    <n v="11.287735439148149"/>
    <n v="7.4248040899391334"/>
    <n v="5.8358087584150447"/>
    <n v="5.2217722170611749"/>
    <n v="4.7590988689129361"/>
    <n v="0"/>
    <n v="0"/>
  </r>
  <r>
    <x v="3"/>
    <x v="109"/>
    <n v="1399.7228972480746"/>
    <n v="280.10270194264649"/>
    <n v="141.28257163920301"/>
    <n v="89.829812965179457"/>
    <n v="81306.322721317672"/>
    <n v="1910.9379837951035"/>
    <n v="2024"/>
    <n v="110"/>
    <n v="12100"/>
    <n v="9.4009607315848331"/>
    <x v="0"/>
    <n v="2"/>
    <n v="0"/>
    <n v="1"/>
    <n v="0"/>
    <n v="0"/>
    <n v="0"/>
    <n v="0"/>
    <n v="0"/>
    <n v="0"/>
    <n v="0"/>
    <n v="0"/>
    <n v="0"/>
    <n v="0"/>
    <n v="0"/>
    <n v="0"/>
    <n v="0"/>
    <n v="0"/>
    <n v="0"/>
    <n v="1399.7228972480746"/>
    <n v="280.10270194264649"/>
    <n v="141.28257163920301"/>
    <n v="89.829812965179457"/>
    <n v="11.305979062761862"/>
    <n v="7.4330337325978331"/>
    <n v="5.8438770798431623"/>
    <n v="5.2292944348832764"/>
    <n v="4.9375859675784266"/>
    <n v="0"/>
    <n v="0"/>
  </r>
  <r>
    <x v="3"/>
    <x v="110"/>
    <n v="1092.3060280736522"/>
    <n v="202.1894904552835"/>
    <n v="91.668843680740821"/>
    <n v="53.982981296517949"/>
    <n v="73584.124178678423"/>
    <n v="1440.1473435061944"/>
    <n v="2024"/>
    <n v="111"/>
    <n v="12321"/>
    <n v="9.4190604026246678"/>
    <x v="0"/>
    <n v="2"/>
    <n v="0"/>
    <n v="1"/>
    <n v="0"/>
    <n v="0"/>
    <n v="0"/>
    <n v="0"/>
    <n v="0"/>
    <n v="0"/>
    <n v="0"/>
    <n v="0"/>
    <n v="0"/>
    <n v="0"/>
    <n v="0"/>
    <n v="0"/>
    <n v="0"/>
    <n v="0"/>
    <n v="0"/>
    <n v="1092.3060280736522"/>
    <n v="202.1894904552835"/>
    <n v="91.668843680740821"/>
    <n v="53.982981296517949"/>
    <n v="11.206184577355451"/>
    <n v="7.2323810215374218"/>
    <n v="5.5880033408758534"/>
    <n v="4.9203263228093101"/>
    <n v="4.6404061910055709"/>
    <n v="0"/>
    <n v="0"/>
  </r>
  <r>
    <x v="3"/>
    <x v="111"/>
    <n v="877.11421965155648"/>
    <n v="163.8542661064416"/>
    <n v="82.830441559053568"/>
    <n v="50.398298129651792"/>
    <n v="71175.884192519443"/>
    <n v="1174.1972254467032"/>
    <n v="2024"/>
    <n v="112"/>
    <n v="12544"/>
    <n v="9.4369977425901883"/>
    <x v="0"/>
    <n v="2"/>
    <n v="0"/>
    <n v="1"/>
    <n v="0"/>
    <n v="0"/>
    <n v="0"/>
    <n v="0"/>
    <n v="0"/>
    <n v="0"/>
    <n v="0"/>
    <n v="0"/>
    <n v="0"/>
    <n v="0"/>
    <n v="0"/>
    <n v="0"/>
    <n v="0"/>
    <n v="0"/>
    <n v="0"/>
    <n v="877.11421965155648"/>
    <n v="163.8542661064416"/>
    <n v="82.830441559053568"/>
    <n v="50.398298129651792"/>
    <n v="11.172909334865274"/>
    <n v="7.0633229122022474"/>
    <n v="5.4331382171387688"/>
    <n v="4.8536611632617435"/>
    <n v="4.6051875032600185"/>
    <n v="0"/>
    <n v="0"/>
  </r>
  <r>
    <x v="3"/>
    <x v="112"/>
    <n v="726.47995375608946"/>
    <n v="145.31424914080867"/>
    <n v="82.683236918794634"/>
    <n v="50.039829812965181"/>
    <n v="70233.207423038548"/>
    <n v="1004.5172696286579"/>
    <n v="2024"/>
    <n v="113"/>
    <n v="12769"/>
    <n v="9.4547756374246816"/>
    <x v="0"/>
    <n v="2"/>
    <n v="0"/>
    <n v="1"/>
    <n v="0"/>
    <n v="0"/>
    <n v="0"/>
    <n v="0"/>
    <n v="0"/>
    <n v="0"/>
    <n v="0"/>
    <n v="0"/>
    <n v="0"/>
    <n v="0"/>
    <n v="0"/>
    <n v="0"/>
    <n v="0"/>
    <n v="0"/>
    <n v="0"/>
    <n v="726.47995375608946"/>
    <n v="145.31424914080867"/>
    <n v="82.683236918794634"/>
    <n v="50.039829812965181"/>
    <n v="11.159576518379875"/>
    <n v="6.925287374499999"/>
    <n v="5.348660300546106"/>
    <n v="4.8525123414312956"/>
    <n v="4.6015964420204316"/>
    <n v="0"/>
    <n v="0"/>
  </r>
  <r>
    <x v="3"/>
    <x v="113"/>
    <n v="621.03596762926259"/>
    <n v="136.67811181886808"/>
    <n v="83.412518382397636"/>
    <n v="50.003982981296517"/>
    <n v="69706.905769411387"/>
    <n v="891.13058081182476"/>
    <n v="2024"/>
    <n v="114"/>
    <n v="12996"/>
    <n v="9.4723968967889913"/>
    <x v="0"/>
    <n v="3"/>
    <n v="0"/>
    <n v="0"/>
    <n v="1"/>
    <n v="0"/>
    <n v="0"/>
    <n v="0"/>
    <n v="0"/>
    <n v="0"/>
    <n v="0"/>
    <n v="0"/>
    <n v="0"/>
    <n v="0"/>
    <n v="0"/>
    <n v="0"/>
    <n v="0"/>
    <n v="0"/>
    <n v="0"/>
    <n v="621.03596762926259"/>
    <n v="136.67811181886808"/>
    <n v="83.412518382397636"/>
    <n v="50.003982981296517"/>
    <n v="11.152054670311419"/>
    <n v="6.8159060716462045"/>
    <n v="5.3067328450585585"/>
    <n v="4.8581909530080569"/>
    <n v="4.6012366256117554"/>
    <n v="0"/>
    <n v="0"/>
  </r>
  <r>
    <x v="3"/>
    <x v="114"/>
    <n v="547.22517734048381"/>
    <n v="133.0002530303824"/>
    <n v="84.236888475663136"/>
    <n v="54.320482359598437"/>
    <n v="69869.925284286946"/>
    <n v="818.78280120612783"/>
    <n v="2024"/>
    <n v="115"/>
    <n v="13225"/>
    <n v="9.4898642567265004"/>
    <x v="0"/>
    <n v="3"/>
    <n v="0"/>
    <n v="0"/>
    <n v="1"/>
    <n v="0"/>
    <n v="0"/>
    <n v="0"/>
    <n v="0"/>
    <n v="0"/>
    <n v="0"/>
    <n v="0"/>
    <n v="0"/>
    <n v="0"/>
    <n v="0"/>
    <n v="0"/>
    <n v="0"/>
    <n v="0"/>
    <n v="0"/>
    <n v="547.22517734048381"/>
    <n v="133.0002530303824"/>
    <n v="84.236888475663136"/>
    <n v="54.320482359598437"/>
    <n v="11.154390582192654"/>
    <n v="6.7315333715164209"/>
    <n v="5.2883293461748995"/>
    <n v="4.864571390728802"/>
    <n v="4.6436590542171725"/>
    <n v="0"/>
    <n v="0"/>
  </r>
  <r>
    <x v="3"/>
    <x v="115"/>
    <n v="495.55762413833861"/>
    <n v="131.80793560734907"/>
    <n v="85.078281851363911"/>
    <n v="50.43204823595984"/>
    <n v="69272.084019108181"/>
    <n v="762.87588983301157"/>
    <n v="2024"/>
    <n v="116"/>
    <n v="13456"/>
    <n v="9.507180382212729"/>
    <x v="0"/>
    <n v="3"/>
    <n v="0"/>
    <n v="0"/>
    <n v="1"/>
    <n v="0"/>
    <n v="0"/>
    <n v="0"/>
    <n v="0"/>
    <n v="0"/>
    <n v="0"/>
    <n v="0"/>
    <n v="0"/>
    <n v="0"/>
    <n v="0"/>
    <n v="0"/>
    <n v="0"/>
    <n v="0"/>
    <n v="0"/>
    <n v="495.55762413833861"/>
    <n v="131.80793560734907"/>
    <n v="85.078281851363911"/>
    <n v="50.43204823595984"/>
    <n v="11.1457972760139"/>
    <n v="6.6679287819680981"/>
    <n v="5.2822897143343921"/>
    <n v="4.8710418747834145"/>
    <n v="4.6055249415398514"/>
    <n v="0"/>
    <n v="0"/>
  </r>
  <r>
    <x v="3"/>
    <x v="116"/>
    <n v="459.39033689683703"/>
    <n v="131.86485498675398"/>
    <n v="85.928967118971968"/>
    <n v="50.043204823595985"/>
    <n v="69145.494961021745"/>
    <n v="727.22736382615892"/>
    <n v="2024"/>
    <n v="117"/>
    <n v="13689"/>
    <n v="9.5243478695955126"/>
    <x v="0"/>
    <n v="3"/>
    <n v="0"/>
    <n v="0"/>
    <n v="1"/>
    <n v="0"/>
    <n v="0"/>
    <n v="0"/>
    <n v="0"/>
    <n v="0"/>
    <n v="0"/>
    <n v="0"/>
    <n v="0"/>
    <n v="0"/>
    <n v="0"/>
    <n v="0"/>
    <n v="0"/>
    <n v="0"/>
    <n v="0"/>
    <n v="459.39033689683703"/>
    <n v="131.86485498675398"/>
    <n v="85.928967118971968"/>
    <n v="50.043204823595985"/>
    <n v="11.143968186178464"/>
    <n v="6.620868980416331"/>
    <n v="5.282578867593176"/>
    <n v="4.8775415275857865"/>
    <n v="4.6016303123831506"/>
    <n v="0"/>
    <n v="0"/>
  </r>
  <r>
    <x v="3"/>
    <x v="117"/>
    <n v="434.07323582778594"/>
    <n v="132.55292354828723"/>
    <n v="86.788247035071137"/>
    <n v="50.004320482359603"/>
    <n v="69121.389207054614"/>
    <n v="703.41872689350384"/>
    <n v="2024"/>
    <n v="118"/>
    <n v="13924"/>
    <n v="9.5413692489313302"/>
    <x v="0"/>
    <n v="3"/>
    <n v="0"/>
    <n v="0"/>
    <n v="1"/>
    <n v="0"/>
    <n v="0"/>
    <n v="0"/>
    <n v="0"/>
    <n v="0"/>
    <n v="0"/>
    <n v="0"/>
    <n v="0"/>
    <n v="0"/>
    <n v="0"/>
    <n v="0"/>
    <n v="0"/>
    <n v="0"/>
    <n v="0"/>
    <n v="434.07323582778594"/>
    <n v="132.55292354828723"/>
    <n v="86.788247035071137"/>
    <n v="50.004320482359603"/>
    <n v="11.143619501757659"/>
    <n v="6.5865577415266747"/>
    <n v="5.2860676915337095"/>
    <n v="4.8840642385127042"/>
    <n v="4.6012400139185985"/>
    <n v="0"/>
    <n v="0"/>
  </r>
  <r>
    <x v="3"/>
    <x v="118"/>
    <n v="416.35126507945017"/>
    <n v="133.56316278960293"/>
    <n v="87.656128529912792"/>
    <n v="54.500432048235965"/>
    <n v="69637.298962553308"/>
    <n v="692.0709884472019"/>
    <n v="2024"/>
    <n v="119"/>
    <n v="14161"/>
    <n v="9.5582469862230592"/>
    <x v="0"/>
    <n v="4"/>
    <n v="0"/>
    <n v="0"/>
    <n v="0"/>
    <n v="1"/>
    <n v="0"/>
    <n v="0"/>
    <n v="0"/>
    <n v="0"/>
    <n v="0"/>
    <n v="0"/>
    <n v="0"/>
    <n v="0"/>
    <n v="0"/>
    <n v="0"/>
    <n v="0"/>
    <n v="0"/>
    <n v="0"/>
    <n v="416.35126507945017"/>
    <n v="133.56316278960293"/>
    <n v="87.656128529912792"/>
    <n v="54.500432048235965"/>
    <n v="11.151055607411291"/>
    <n v="6.5618195994879782"/>
    <n v="5.2911681144825531"/>
    <n v="4.8906093380373399"/>
    <n v="4.6453891090407042"/>
    <n v="0"/>
    <n v="0"/>
  </r>
  <r>
    <x v="3"/>
    <x v="119"/>
    <n v="403.94588555561512"/>
    <n v="134.74114942041541"/>
    <n v="88.532689717661015"/>
    <n v="59.900043204823618"/>
    <n v="70231.887462669794"/>
    <n v="687.11976789851519"/>
    <n v="2024"/>
    <n v="120"/>
    <n v="14400"/>
    <n v="9.5749834855640916"/>
    <x v="0"/>
    <n v="4"/>
    <n v="0"/>
    <n v="0"/>
    <n v="0"/>
    <n v="1"/>
    <n v="0"/>
    <n v="0"/>
    <n v="0"/>
    <n v="0"/>
    <n v="0"/>
    <n v="0"/>
    <n v="0"/>
    <n v="0"/>
    <n v="0"/>
    <n v="0"/>
    <n v="0"/>
    <n v="0"/>
    <n v="0"/>
    <n v="403.94588555561512"/>
    <n v="134.74114942041541"/>
    <n v="88.532689717661015"/>
    <n v="59.900043204823618"/>
    <n v="11.159557724239312"/>
    <n v="6.5441314136986533"/>
    <n v="5.2970827809587364"/>
    <n v="4.8971766965365049"/>
    <n v="4.6959563005091827"/>
    <n v="0"/>
    <n v="0"/>
  </r>
  <r>
    <x v="3"/>
    <x v="120"/>
    <n v="395.26211988893056"/>
    <n v="136.00973841607777"/>
    <n v="89.418016605082514"/>
    <n v="65.885004320482381"/>
    <n v="70852.660866985374"/>
    <n v="686.57487923057317"/>
    <n v="2024"/>
    <n v="121"/>
    <n v="14641"/>
    <n v="9.5915810911934827"/>
    <x v="0"/>
    <n v="4"/>
    <n v="0"/>
    <n v="0"/>
    <n v="0"/>
    <n v="1"/>
    <n v="0"/>
    <n v="0"/>
    <n v="0"/>
    <n v="0"/>
    <n v="0"/>
    <n v="0"/>
    <n v="0"/>
    <n v="0"/>
    <n v="0"/>
    <n v="0"/>
    <n v="0"/>
    <n v="0"/>
    <n v="0"/>
    <n v="395.26211988893056"/>
    <n v="136.00973841607777"/>
    <n v="89.418016605082514"/>
    <n v="65.885004320482381"/>
    <n v="11.168357800757788"/>
    <n v="6.5315608504577147"/>
    <n v="5.303413480449727"/>
    <n v="4.9037662373377442"/>
    <n v="4.7491704204750249"/>
    <n v="0"/>
    <n v="0"/>
  </r>
  <r>
    <x v="3"/>
    <x v="121"/>
    <n v="389.18348392225141"/>
    <n v="137.33042455096765"/>
    <n v="90.31219677015784"/>
    <n v="72.473000432048281"/>
    <n v="71489.241905244562"/>
    <n v="689.29910567542515"/>
    <n v="2024"/>
    <n v="122"/>
    <n v="14884"/>
    <n v="9.6080420894665135"/>
    <x v="0"/>
    <n v="4"/>
    <n v="0"/>
    <n v="0"/>
    <n v="0"/>
    <n v="1"/>
    <n v="0"/>
    <n v="0"/>
    <n v="0"/>
    <n v="0"/>
    <n v="0"/>
    <n v="0"/>
    <n v="0"/>
    <n v="0"/>
    <n v="0"/>
    <n v="0"/>
    <n v="0"/>
    <n v="0"/>
    <n v="0"/>
    <n v="389.18348392225141"/>
    <n v="137.33042455096765"/>
    <n v="90.31219677015784"/>
    <n v="72.473000432048281"/>
    <n v="11.177302254497715"/>
    <n v="6.5226664791336511"/>
    <n v="5.3099618573932013"/>
    <n v="4.910377888349621"/>
    <n v="4.804647357120861"/>
    <n v="0"/>
    <n v="0"/>
  </r>
  <r>
    <x v="3"/>
    <x v="122"/>
    <n v="437.45770857822544"/>
    <n v="122.99583608870176"/>
    <n v="57.928781108911942"/>
    <n v="79.720250043204885"/>
    <n v="75239.274111543695"/>
    <n v="698.10257581904398"/>
    <n v="2024"/>
    <n v="123"/>
    <n v="15129"/>
    <n v="9.6243687107448341"/>
    <x v="0"/>
    <n v="5"/>
    <n v="0"/>
    <n v="0"/>
    <n v="0"/>
    <n v="0"/>
    <n v="1"/>
    <n v="0"/>
    <n v="0"/>
    <n v="0"/>
    <n v="0"/>
    <n v="0"/>
    <n v="0"/>
    <n v="0"/>
    <n v="0"/>
    <n v="0"/>
    <n v="0"/>
    <n v="0"/>
    <n v="0"/>
    <n v="437.45770857822544"/>
    <n v="122.99583608870176"/>
    <n v="57.928781108911942"/>
    <n v="79.720250043204885"/>
    <n v="11.228428635728125"/>
    <n v="6.5912133237460946"/>
    <n v="5.2364840997500393"/>
    <n v="4.6377077026702525"/>
    <n v="4.8623184372624069"/>
    <n v="0"/>
    <n v="0"/>
  </r>
  <r>
    <x v="3"/>
    <x v="123"/>
    <n v="472.89995853573373"/>
    <n v="116.37184809570101"/>
    <n v="55.179415157106305"/>
    <n v="87.692270004320548"/>
    <n v="75427.858820308073"/>
    <n v="732.1434917928616"/>
    <n v="2024"/>
    <n v="124"/>
    <n v="15376"/>
    <n v="9.6405631312100741"/>
    <x v="0"/>
    <n v="5"/>
    <n v="0"/>
    <n v="0"/>
    <n v="0"/>
    <n v="0"/>
    <n v="1"/>
    <n v="0"/>
    <n v="0"/>
    <n v="0"/>
    <n v="0"/>
    <n v="0"/>
    <n v="0"/>
    <n v="0"/>
    <n v="0"/>
    <n v="0"/>
    <n v="0"/>
    <n v="0"/>
    <n v="0"/>
    <n v="472.89995853573373"/>
    <n v="116.37184809570101"/>
    <n v="55.179415157106305"/>
    <n v="87.692270004320548"/>
    <n v="11.23093196613042"/>
    <n v="6.6387074254737382"/>
    <n v="5.2006159665860618"/>
    <n v="4.6107336714196983"/>
    <n v="4.9221370203459101"/>
    <n v="0"/>
    <n v="0"/>
  </r>
  <r>
    <x v="3"/>
    <x v="124"/>
    <n v="499.37632913129943"/>
    <n v="113.60859339971414"/>
    <n v="55.398343932387903"/>
    <n v="96.461496500432119"/>
    <n v="76048.570834572776"/>
    <n v="764.84476296383355"/>
    <n v="2024"/>
    <n v="125"/>
    <n v="15625"/>
    <n v="9.656627474604603"/>
    <x v="0"/>
    <n v="5"/>
    <n v="0"/>
    <n v="0"/>
    <n v="0"/>
    <n v="0"/>
    <n v="1"/>
    <n v="0"/>
    <n v="0"/>
    <n v="0"/>
    <n v="0"/>
    <n v="0"/>
    <n v="0"/>
    <n v="0"/>
    <n v="0"/>
    <n v="0"/>
    <n v="0"/>
    <n v="0"/>
    <n v="0"/>
    <n v="499.37632913129943"/>
    <n v="113.60859339971414"/>
    <n v="55.398343932387903"/>
    <n v="96.461496500432119"/>
    <n v="11.239127505066056"/>
    <n v="6.6727707240999905"/>
    <n v="5.1852644468399927"/>
    <n v="4.6129084463827503"/>
    <n v="4.9840512496478304"/>
    <n v="0"/>
    <n v="0"/>
  </r>
  <r>
    <x v="3"/>
    <x v="125"/>
    <n v="519.59325212975818"/>
    <n v="112.78119274523934"/>
    <n v="55.919040834082843"/>
    <n v="106.1076461000433"/>
    <n v="76739.328528936472"/>
    <n v="794.40113180912363"/>
    <n v="2024"/>
    <n v="126"/>
    <n v="15876"/>
    <n v="9.6725638139029559"/>
    <x v="0"/>
    <n v="5"/>
    <n v="0"/>
    <n v="0"/>
    <n v="0"/>
    <n v="0"/>
    <n v="1"/>
    <n v="0"/>
    <n v="0"/>
    <n v="0"/>
    <n v="0"/>
    <n v="0"/>
    <n v="0"/>
    <n v="0"/>
    <n v="0"/>
    <n v="0"/>
    <n v="0"/>
    <n v="0"/>
    <n v="0"/>
    <n v="519.59325212975818"/>
    <n v="112.78119274523934"/>
    <n v="55.919040834082843"/>
    <n v="106.1076461000433"/>
    <n v="11.248169613813959"/>
    <n v="6.6980213938346713"/>
    <n v="5.1806215190154967"/>
    <n v="4.6180619757408108"/>
    <n v="5.0480022369541313"/>
    <n v="0"/>
    <n v="0"/>
  </r>
  <r>
    <x v="3"/>
    <x v="126"/>
    <n v="535.44539644605788"/>
    <n v="112.92726137845577"/>
    <n v="56.474902588660768"/>
    <n v="116.71841070500443"/>
    <n v="81304.573760809901"/>
    <n v="821.56597111817894"/>
    <n v="2024"/>
    <n v="127"/>
    <n v="16129"/>
    <n v="9.6883741729171824"/>
    <x v="1"/>
    <n v="6"/>
    <n v="0"/>
    <n v="0"/>
    <n v="0"/>
    <n v="0"/>
    <n v="0"/>
    <n v="1"/>
    <n v="0"/>
    <n v="0"/>
    <n v="0"/>
    <n v="0"/>
    <n v="0"/>
    <n v="0"/>
    <n v="0"/>
    <n v="0"/>
    <n v="0"/>
    <n v="0"/>
    <n v="0"/>
    <n v="535.44539644605788"/>
    <n v="112.92726137845577"/>
    <n v="56.474902588660768"/>
    <n v="116.71841070500443"/>
    <n v="11.30595755177403"/>
    <n v="6.7173839626318994"/>
    <n v="5.1814427461442305"/>
    <n v="4.6235343916759746"/>
    <n v="5.1139247324585728"/>
    <n v="0"/>
    <n v="0"/>
  </r>
  <r>
    <x v="3"/>
    <x v="127"/>
    <n v="548.25919866701986"/>
    <n v="113.56566234512233"/>
    <n v="57.039318749171088"/>
    <n v="128.39025177500056"/>
    <n v="82014.493738871242"/>
    <n v="847.25443153631386"/>
    <n v="2024"/>
    <n v="128"/>
    <n v="16384"/>
    <n v="9.7040605278392338"/>
    <x v="1"/>
    <n v="6"/>
    <n v="0"/>
    <n v="0"/>
    <n v="0"/>
    <n v="0"/>
    <n v="0"/>
    <n v="1"/>
    <n v="0"/>
    <n v="0"/>
    <n v="0"/>
    <n v="0"/>
    <n v="0"/>
    <n v="0"/>
    <n v="0"/>
    <n v="0"/>
    <n v="0"/>
    <n v="0"/>
    <n v="0"/>
    <n v="548.25919866701986"/>
    <n v="113.56566234512233"/>
    <n v="57.039318749171088"/>
    <n v="128.39025177500056"/>
    <n v="11.314651263540499"/>
    <n v="6.7327658916781958"/>
    <n v="5.1850240703349053"/>
    <n v="4.6290605512815048"/>
    <n v="5.1817480743118987"/>
    <n v="0"/>
    <n v="0"/>
  </r>
  <r>
    <x v="3"/>
    <x v="128"/>
    <n v="558.96333443324102"/>
    <n v="114.45588314501457"/>
    <n v="57.609678650125176"/>
    <n v="141.22927695245019"/>
    <n v="82723.274711485094"/>
    <n v="872.25817318083091"/>
    <n v="2024"/>
    <n v="129"/>
    <n v="16641"/>
    <n v="9.7196248087233439"/>
    <x v="1"/>
    <n v="6"/>
    <n v="0"/>
    <n v="0"/>
    <n v="0"/>
    <n v="0"/>
    <n v="0"/>
    <n v="1"/>
    <n v="0"/>
    <n v="0"/>
    <n v="0"/>
    <n v="0"/>
    <n v="0"/>
    <n v="0"/>
    <n v="0"/>
    <n v="0"/>
    <n v="0"/>
    <n v="0"/>
    <n v="0"/>
    <n v="558.96333443324102"/>
    <n v="114.45588314501457"/>
    <n v="57.609678650125176"/>
    <n v="141.22927695245019"/>
    <n v="11.323256276863477"/>
    <n v="6.7454364065127006"/>
    <n v="5.189996746123029"/>
    <n v="4.6346140547195409"/>
    <n v="5.2513971833400372"/>
    <n v="0"/>
    <n v="0"/>
  </r>
  <r>
    <x v="3"/>
    <x v="129"/>
    <n v="568.20804842325924"/>
    <n v="115.47772406468522"/>
    <n v="58.185772107972667"/>
    <n v="155.35220464769017"/>
    <n v="83429.678573774683"/>
    <n v="897.22374924360724"/>
    <n v="2024"/>
    <n v="130"/>
    <n v="16900"/>
    <n v="9.7350689009111644"/>
    <x v="1"/>
    <n v="6"/>
    <n v="0"/>
    <n v="0"/>
    <n v="0"/>
    <n v="0"/>
    <n v="0"/>
    <n v="1"/>
    <n v="0"/>
    <n v="0"/>
    <n v="0"/>
    <n v="0"/>
    <n v="0"/>
    <n v="0"/>
    <n v="0"/>
    <n v="0"/>
    <n v="0"/>
    <n v="0"/>
    <n v="0"/>
    <n v="568.20804842325924"/>
    <n v="115.47772406468522"/>
    <n v="58.185772107972667"/>
    <n v="155.35220464769017"/>
    <n v="11.331759383243064"/>
    <n v="6.7562516686272032"/>
    <n v="5.1956743212422412"/>
    <n v="4.640192250857945"/>
    <n v="5.3227935569902174"/>
    <n v="0"/>
    <n v="0"/>
  </r>
  <r>
    <x v="3"/>
    <x v="130"/>
    <n v="576.44868535947182"/>
    <n v="116.57114234944233"/>
    <n v="58.767629496187013"/>
    <n v="170.88742511245871"/>
    <n v="84133.644623065513"/>
    <n v="922.67488231755988"/>
    <n v="2024"/>
    <n v="131"/>
    <n v="17161"/>
    <n v="9.7503946464023024"/>
    <x v="1"/>
    <n v="6"/>
    <n v="0"/>
    <n v="0"/>
    <n v="0"/>
    <n v="0"/>
    <n v="0"/>
    <n v="1"/>
    <n v="0"/>
    <n v="0"/>
    <n v="0"/>
    <n v="0"/>
    <n v="0"/>
    <n v="0"/>
    <n v="0"/>
    <n v="0"/>
    <n v="0"/>
    <n v="0"/>
    <n v="0"/>
    <n v="576.44868535947182"/>
    <n v="116.57114234944233"/>
    <n v="58.767629496187013"/>
    <n v="170.88742511245871"/>
    <n v="11.340161820931439"/>
    <n v="6.7657946501392239"/>
    <n v="5.2017141060024477"/>
    <n v="4.6457948494378938"/>
    <n v="5.3958562369980294"/>
    <n v="0"/>
    <n v="0"/>
  </r>
  <r>
    <x v="3"/>
    <x v="131"/>
    <n v="584.00416172945256"/>
    <n v="117.70617429499188"/>
    <n v="59.355305757862354"/>
    <n v="187.97616762370453"/>
    <n v="86169.97326015633"/>
    <n v="949.04180940601134"/>
    <n v="2024"/>
    <n v="132"/>
    <n v="17424"/>
    <n v="9.7656038451727412"/>
    <x v="1"/>
    <n v="7"/>
    <n v="0"/>
    <n v="0"/>
    <n v="0"/>
    <n v="0"/>
    <n v="0"/>
    <n v="0"/>
    <n v="1"/>
    <n v="0"/>
    <n v="0"/>
    <n v="0"/>
    <n v="0"/>
    <n v="0"/>
    <n v="0"/>
    <n v="0"/>
    <n v="0"/>
    <n v="0"/>
    <n v="0"/>
    <n v="584.00416172945256"/>
    <n v="117.70617429499188"/>
    <n v="59.355305757862354"/>
    <n v="187.97616762370453"/>
    <n v="11.364077057918763"/>
    <n v="6.7744648776381737"/>
    <n v="5.2079454042800606"/>
    <n v="4.6514217939530047"/>
    <n v="5.4705027304200486"/>
    <n v="1"/>
    <n v="0"/>
  </r>
  <r>
    <x v="3"/>
    <x v="132"/>
    <n v="591.09789600821739"/>
    <n v="118.86789629896936"/>
    <n v="59.948858812112313"/>
    <n v="206.77378438607496"/>
    <n v="86870.215304571859"/>
    <n v="976.68843550537417"/>
    <n v="2024"/>
    <n v="133"/>
    <n v="17689"/>
    <n v="9.7806982564435074"/>
    <x v="1"/>
    <n v="7"/>
    <n v="0"/>
    <n v="0"/>
    <n v="0"/>
    <n v="0"/>
    <n v="0"/>
    <n v="0"/>
    <n v="1"/>
    <n v="0"/>
    <n v="0"/>
    <n v="0"/>
    <n v="0"/>
    <n v="0"/>
    <n v="0"/>
    <n v="0"/>
    <n v="0"/>
    <n v="0"/>
    <n v="0"/>
    <n v="591.09789600821739"/>
    <n v="118.86789629896936"/>
    <n v="59.948858812112313"/>
    <n v="206.77378438607496"/>
    <n v="11.372170505719547"/>
    <n v="6.7825373785301801"/>
    <n v="5.2142832736906097"/>
    <n v="4.6570730501121078"/>
    <n v="5.5466498677392675"/>
    <n v="1"/>
    <n v="0"/>
  </r>
  <r>
    <x v="3"/>
    <x v="133"/>
    <n v="526.26852720575209"/>
    <n v="109.43394814948468"/>
    <n v="50.994885881211232"/>
    <n v="227.45116282468251"/>
    <n v="85730.702052655863"/>
    <n v="914.1485240611305"/>
    <n v="2024"/>
    <n v="134"/>
    <n v="17956"/>
    <n v="9.7956795999018222"/>
    <x v="1"/>
    <n v="7"/>
    <n v="0"/>
    <n v="0"/>
    <n v="0"/>
    <n v="0"/>
    <n v="0"/>
    <n v="0"/>
    <n v="1"/>
    <n v="0"/>
    <n v="0"/>
    <n v="0"/>
    <n v="0"/>
    <n v="0"/>
    <n v="0"/>
    <n v="0"/>
    <n v="0"/>
    <n v="0"/>
    <n v="0"/>
    <n v="526.26852720575209"/>
    <n v="109.43394814948468"/>
    <n v="50.994885881211232"/>
    <n v="227.45116282468251"/>
    <n v="11.358966290752251"/>
    <n v="6.7062206371848827"/>
    <n v="5.1616154328868822"/>
    <n v="4.5682299161484163"/>
    <n v="5.6242145858172004"/>
    <n v="1"/>
    <n v="0"/>
  </r>
  <r>
    <x v="3"/>
    <x v="134"/>
    <n v="554.34708099585873"/>
    <n v="115.93808089016036"/>
    <n v="60.19848472199736"/>
    <n v="250.19627910715079"/>
    <n v="87782.66204960813"/>
    <n v="980.6799257151672"/>
    <n v="2024"/>
    <n v="135"/>
    <n v="18225"/>
    <n v="9.8105495568768593"/>
    <x v="1"/>
    <n v="7"/>
    <n v="0"/>
    <n v="0"/>
    <n v="0"/>
    <n v="0"/>
    <n v="0"/>
    <n v="0"/>
    <n v="1"/>
    <n v="0"/>
    <n v="0"/>
    <n v="0"/>
    <n v="0"/>
    <n v="0"/>
    <n v="0"/>
    <n v="0"/>
    <n v="0"/>
    <n v="0"/>
    <n v="0"/>
    <n v="554.34708099585873"/>
    <n v="115.93808089016036"/>
    <n v="60.19848472199736"/>
    <n v="250.19627910715079"/>
    <n v="11.382619289162067"/>
    <n v="6.7399918115499515"/>
    <n v="5.1982216713098897"/>
    <n v="4.6594402471117711"/>
    <n v="5.7031146274281657"/>
    <n v="1"/>
    <n v="0"/>
  </r>
  <r>
    <x v="3"/>
    <x v="135"/>
    <n v="575.86165976845166"/>
    <n v="119.80235832865242"/>
    <n v="61.669834567414739"/>
    <n v="204.61331231462836"/>
    <n v="87268.9264408585"/>
    <n v="961.94716497914726"/>
    <n v="2024"/>
    <n v="136"/>
    <n v="18496"/>
    <n v="9.8253097714721047"/>
    <x v="1"/>
    <n v="8"/>
    <n v="0"/>
    <n v="0"/>
    <n v="0"/>
    <n v="0"/>
    <n v="0"/>
    <n v="0"/>
    <n v="0"/>
    <n v="1"/>
    <n v="0"/>
    <n v="0"/>
    <n v="0"/>
    <n v="0"/>
    <n v="0"/>
    <n v="0"/>
    <n v="0"/>
    <n v="0"/>
    <n v="0"/>
    <n v="575.86165976845166"/>
    <n v="119.80235832865242"/>
    <n v="61.669834567414739"/>
    <n v="204.61331231462836"/>
    <n v="11.376749738498772"/>
    <n v="6.765117855814986"/>
    <n v="5.2193523171262743"/>
    <n v="4.6732803067948385"/>
    <n v="5.538187233561028"/>
    <n v="1"/>
    <n v="0"/>
  </r>
  <r>
    <x v="3"/>
    <x v="136"/>
    <n v="592.80005193998022"/>
    <n v="122.35283022673414"/>
    <n v="62.373469412908626"/>
    <n v="191.07533141518041"/>
    <n v="87126.996174305255"/>
    <n v="968.60168299480347"/>
    <n v="2024"/>
    <n v="137"/>
    <n v="18769"/>
    <n v="9.8399618516562501"/>
    <x v="1"/>
    <n v="8"/>
    <n v="0"/>
    <n v="0"/>
    <n v="0"/>
    <n v="0"/>
    <n v="0"/>
    <n v="0"/>
    <n v="0"/>
    <n v="1"/>
    <n v="0"/>
    <n v="0"/>
    <n v="0"/>
    <n v="0"/>
    <n v="0"/>
    <n v="0"/>
    <n v="0"/>
    <n v="0"/>
    <n v="0"/>
    <n v="592.80005193998022"/>
    <n v="122.35283022673414"/>
    <n v="62.373469412908626"/>
    <n v="191.07533141518041"/>
    <n v="11.375122059413618"/>
    <n v="6.7844647356756909"/>
    <n v="5.233058138008122"/>
    <n v="4.6798318568150714"/>
    <n v="5.4834631191594774"/>
    <n v="1"/>
    <n v="0"/>
  </r>
  <r>
    <x v="3"/>
    <x v="137"/>
    <n v="606.553895361071"/>
    <n v="124.25258268639909"/>
    <n v="63.005897757019682"/>
    <n v="181.19083331604975"/>
    <n v="87027.599913575395"/>
    <n v="975.00320912053962"/>
    <n v="2024"/>
    <n v="138"/>
    <n v="19044"/>
    <n v="9.8545073703144102"/>
    <x v="1"/>
    <n v="8"/>
    <n v="0"/>
    <n v="0"/>
    <n v="0"/>
    <n v="0"/>
    <n v="0"/>
    <n v="0"/>
    <n v="0"/>
    <n v="1"/>
    <n v="0"/>
    <n v="0"/>
    <n v="0"/>
    <n v="0"/>
    <n v="0"/>
    <n v="0"/>
    <n v="0"/>
    <n v="0"/>
    <n v="0"/>
    <n v="606.553895361071"/>
    <n v="124.25258268639909"/>
    <n v="63.005897757019682"/>
    <n v="181.19083331604975"/>
    <n v="11.373980587712554"/>
    <n v="6.7999034697532066"/>
    <n v="5.243146397929908"/>
    <n v="4.6856839977727693"/>
    <n v="5.4415266943279619"/>
    <n v="1"/>
    <n v="0"/>
  </r>
  <r>
    <x v="3"/>
    <x v="138"/>
    <n v="618.09752434586517"/>
    <n v="125.83322059196189"/>
    <n v="63.636826099588077"/>
    <n v="172.09821849741007"/>
    <n v="86916.27917473363"/>
    <n v="979.66578953482531"/>
    <n v="2024"/>
    <n v="139"/>
    <n v="19321"/>
    <n v="9.868947866261383"/>
    <x v="1"/>
    <n v="8"/>
    <n v="0"/>
    <n v="0"/>
    <n v="0"/>
    <n v="0"/>
    <n v="0"/>
    <n v="0"/>
    <n v="0"/>
    <n v="1"/>
    <n v="0"/>
    <n v="0"/>
    <n v="0"/>
    <n v="0"/>
    <n v="0"/>
    <n v="0"/>
    <n v="0"/>
    <n v="0"/>
    <n v="0"/>
    <n v="618.09752434586517"/>
    <n v="125.83322059196189"/>
    <n v="63.636826099588077"/>
    <n v="172.09821849741007"/>
    <n v="11.3727006259844"/>
    <n v="6.812679752581845"/>
    <n v="5.2514631858112155"/>
    <n v="4.6914883308813407"/>
    <n v="5.4013325686014708"/>
    <n v="1"/>
    <n v="0"/>
  </r>
  <r>
    <x v="3"/>
    <x v="139"/>
    <n v="628.11316261115235"/>
    <n v="127.26060883723092"/>
    <n v="64.273281297083784"/>
    <n v="83.373953403778515"/>
    <n v="79852.934423483821"/>
    <n v="903.02100614924564"/>
    <n v="2024"/>
    <n v="140"/>
    <n v="19600"/>
    <n v="9.8832848452186077"/>
    <x v="1"/>
    <n v="8"/>
    <n v="0"/>
    <n v="0"/>
    <n v="0"/>
    <n v="0"/>
    <n v="0"/>
    <n v="0"/>
    <n v="0"/>
    <n v="1"/>
    <n v="0"/>
    <n v="0"/>
    <n v="0"/>
    <n v="0"/>
    <n v="0"/>
    <n v="0"/>
    <n v="0"/>
    <n v="0"/>
    <n v="0"/>
    <n v="628.11316261115235"/>
    <n v="127.26060883723092"/>
    <n v="64.273281297083784"/>
    <n v="83.373953403778515"/>
    <n v="11.287941902166217"/>
    <n v="6.8236341506473472"/>
    <n v="5.2589146490462868"/>
    <n v="4.6973095730078542"/>
    <n v="4.8901790913325716"/>
    <n v="1"/>
    <n v="0"/>
  </r>
  <r>
    <x v="3"/>
    <x v="140"/>
    <n v="637.07855835254372"/>
    <n v="128.61774294527794"/>
    <n v="64.916022803704607"/>
    <n v="89.628381221695022"/>
    <n v="80429.901597913267"/>
    <n v="920.24070532322139"/>
    <n v="2024"/>
    <n v="141"/>
    <n v="19881"/>
    <n v="9.8975197807563369"/>
    <x v="1"/>
    <n v="9"/>
    <n v="0"/>
    <n v="0"/>
    <n v="0"/>
    <n v="0"/>
    <n v="0"/>
    <n v="0"/>
    <n v="0"/>
    <n v="0"/>
    <n v="1"/>
    <n v="0"/>
    <n v="0"/>
    <n v="0"/>
    <n v="0"/>
    <n v="0"/>
    <n v="0"/>
    <n v="0"/>
    <n v="0"/>
    <n v="637.07855835254372"/>
    <n v="128.61774294527794"/>
    <n v="64.916022803704607"/>
    <n v="89.628381221695022"/>
    <n v="11.295141296447326"/>
    <n v="6.8333391094681097"/>
    <n v="5.2659482371708286"/>
    <n v="4.7031541215950519"/>
    <n v="4.9361402766292493"/>
    <n v="1"/>
    <n v="0"/>
  </r>
  <r>
    <x v="3"/>
    <x v="141"/>
    <n v="645.32832881676518"/>
    <n v="129.94618438456808"/>
    <n v="65.56518390110665"/>
    <n v="83.252746237115772"/>
    <n v="80167.957673451077"/>
    <n v="924.09244333955564"/>
    <n v="2024"/>
    <n v="142"/>
    <n v="20164"/>
    <n v="9.9116541152025217"/>
    <x v="1"/>
    <n v="9"/>
    <n v="0"/>
    <n v="0"/>
    <n v="0"/>
    <n v="0"/>
    <n v="0"/>
    <n v="0"/>
    <n v="0"/>
    <n v="0"/>
    <n v="1"/>
    <n v="0"/>
    <n v="0"/>
    <n v="0"/>
    <n v="0"/>
    <n v="0"/>
    <n v="0"/>
    <n v="0"/>
    <n v="0"/>
    <n v="645.32832881676518"/>
    <n v="129.94618438456808"/>
    <n v="65.56518390110665"/>
    <n v="83.252746237115772"/>
    <n v="11.291879183764907"/>
    <n v="6.8421869583093304"/>
    <n v="5.2727855367075467"/>
    <n v="4.7090225750118639"/>
    <n v="4.8892671886222328"/>
    <n v="1"/>
    <n v="0"/>
  </r>
  <r>
    <x v="3"/>
    <x v="142"/>
    <n v="653.09690152142002"/>
    <n v="131.26677823333245"/>
    <n v="66.220835827054231"/>
    <n v="65.66592320897594"/>
    <n v="78969.419994374606"/>
    <n v="916.2504387907826"/>
    <n v="2024"/>
    <n v="143"/>
    <n v="20449"/>
    <n v="9.9256892605198139"/>
    <x v="1"/>
    <n v="9"/>
    <n v="0"/>
    <n v="0"/>
    <n v="0"/>
    <n v="0"/>
    <n v="0"/>
    <n v="0"/>
    <n v="0"/>
    <n v="0"/>
    <n v="1"/>
    <n v="0"/>
    <n v="0"/>
    <n v="0"/>
    <n v="0"/>
    <n v="0"/>
    <n v="0"/>
    <n v="0"/>
    <n v="0"/>
    <n v="653.09690152142002"/>
    <n v="131.26677823333245"/>
    <n v="66.220835827054231"/>
    <n v="65.66592320897594"/>
    <n v="11.276815967832194"/>
    <n v="6.8504477591038322"/>
    <n v="5.2795364238221802"/>
    <n v="4.7149149541012418"/>
    <n v="4.7472716228412288"/>
    <n v="1"/>
    <n v="0"/>
  </r>
  <r>
    <x v="3"/>
    <x v="143"/>
    <n v="660.54857312817535"/>
    <n v="132.59001201812509"/>
    <n v="66.88304419401841"/>
    <n v="67.03733632764289"/>
    <n v="79242.526086146769"/>
    <n v="927.05896566796173"/>
    <n v="2024"/>
    <n v="144"/>
    <n v="20736"/>
    <n v="9.9396265991520014"/>
    <x v="1"/>
    <n v="9"/>
    <n v="0"/>
    <n v="0"/>
    <n v="0"/>
    <n v="0"/>
    <n v="0"/>
    <n v="0"/>
    <n v="0"/>
    <n v="0"/>
    <n v="1"/>
    <n v="0"/>
    <n v="0"/>
    <n v="0"/>
    <n v="0"/>
    <n v="0"/>
    <n v="0"/>
    <n v="0"/>
    <n v="0"/>
    <n v="660.54857312817535"/>
    <n v="132.59001201812509"/>
    <n v="66.88304419401841"/>
    <n v="67.03733632764289"/>
    <n v="11.280268379231003"/>
    <n v="6.8583079683280879"/>
    <n v="5.2862554018429462"/>
    <n v="4.7208312213279457"/>
    <n v="4.7590988692346032"/>
    <n v="1"/>
    <n v="0"/>
  </r>
  <r>
    <x v="3"/>
    <x v="144"/>
    <n v="667.79855067353583"/>
    <n v="133.921195139536"/>
    <n v="67.551874636827961"/>
    <n v="51.70373363276429"/>
    <n v="70214.564144747899"/>
    <n v="920.97535408266401"/>
    <n v="2024"/>
    <n v="145"/>
    <n v="21025"/>
    <n v="9.9534674848411484"/>
    <x v="1"/>
    <n v="10"/>
    <n v="0"/>
    <n v="0"/>
    <n v="0"/>
    <n v="0"/>
    <n v="0"/>
    <n v="0"/>
    <n v="0"/>
    <n v="0"/>
    <n v="0"/>
    <n v="1"/>
    <n v="0"/>
    <n v="0"/>
    <n v="0"/>
    <n v="0"/>
    <n v="0"/>
    <n v="0"/>
    <n v="0"/>
    <n v="667.79855067353583"/>
    <n v="133.921195139536"/>
    <n v="67.551874636827961"/>
    <n v="51.70373363276429"/>
    <n v="11.159311034945116"/>
    <n v="6.8658965824023834"/>
    <n v="5.2929694969441572"/>
    <n v="4.7267713324001317"/>
    <n v="4.6181571614200951"/>
    <n v="1"/>
    <n v="0"/>
  </r>
  <r>
    <x v="3"/>
    <x v="145"/>
    <n v="674.92768045012633"/>
    <n v="135.26304859154621"/>
    <n v="68.227393383283186"/>
    <n v="50.170373363276425"/>
    <n v="70195.771975417505"/>
    <n v="928.58849578823219"/>
    <n v="2024"/>
    <n v="146"/>
    <n v="21316"/>
    <n v="9.9672132434166727"/>
    <x v="1"/>
    <n v="10"/>
    <n v="0"/>
    <n v="0"/>
    <n v="0"/>
    <n v="0"/>
    <n v="0"/>
    <n v="0"/>
    <n v="0"/>
    <n v="0"/>
    <n v="0"/>
    <n v="1"/>
    <n v="0"/>
    <n v="0"/>
    <n v="0"/>
    <n v="0"/>
    <n v="0"/>
    <n v="0"/>
    <n v="0"/>
    <n v="674.92768045012633"/>
    <n v="135.26304859154621"/>
    <n v="68.227393383283186"/>
    <n v="50.170373363276425"/>
    <n v="11.159043359929701"/>
    <n v="6.8733029668745314"/>
    <n v="5.2996920932317639"/>
    <n v="4.7327352414090855"/>
    <n v="4.6029056937178519"/>
    <n v="1"/>
    <n v="0"/>
  </r>
  <r>
    <x v="3"/>
    <x v="146"/>
    <n v="681.99275824352617"/>
    <n v="136.61699982776906"/>
    <n v="68.909667317124701"/>
    <n v="50.017037336327647"/>
    <n v="70330.933426161675"/>
    <n v="937.53646272474759"/>
    <n v="2024"/>
    <n v="147"/>
    <n v="21609"/>
    <n v="9.980865173557472"/>
    <x v="1"/>
    <n v="10"/>
    <n v="0"/>
    <n v="0"/>
    <n v="0"/>
    <n v="0"/>
    <n v="0"/>
    <n v="0"/>
    <n v="0"/>
    <n v="0"/>
    <n v="0"/>
    <n v="1"/>
    <n v="0"/>
    <n v="0"/>
    <n v="0"/>
    <n v="0"/>
    <n v="0"/>
    <n v="0"/>
    <n v="0"/>
    <n v="681.99275824352617"/>
    <n v="136.61699982776906"/>
    <n v="68.909667317124701"/>
    <n v="50.017037336327647"/>
    <n v="11.160967001305014"/>
    <n v="6.8805890861406347"/>
    <n v="5.3064297998331034"/>
    <n v="4.7387229013479537"/>
    <n v="4.601367675086915"/>
    <n v="1"/>
    <n v="0"/>
  </r>
  <r>
    <x v="3"/>
    <x v="147"/>
    <n v="689.03374651819047"/>
    <n v="137.98383020120048"/>
    <n v="69.598763990296817"/>
    <n v="50.001703733632766"/>
    <n v="70481.481772641782"/>
    <n v="946.61804444332051"/>
    <n v="2024"/>
    <n v="148"/>
    <n v="21904"/>
    <n v="9.9944245475282294"/>
    <x v="1"/>
    <n v="10"/>
    <n v="0"/>
    <n v="0"/>
    <n v="0"/>
    <n v="0"/>
    <n v="0"/>
    <n v="0"/>
    <n v="0"/>
    <n v="0"/>
    <n v="0"/>
    <n v="1"/>
    <n v="0"/>
    <n v="0"/>
    <n v="0"/>
    <n v="0"/>
    <n v="0"/>
    <n v="0"/>
    <n v="0"/>
    <n v="689.03374651819047"/>
    <n v="137.98383020120048"/>
    <n v="69.598763990296817"/>
    <n v="50.001703733632766"/>
    <n v="11.163105284404976"/>
    <n v="6.8877979268379503"/>
    <n v="5.313185860713193"/>
    <n v="4.7447342641712122"/>
    <n v="4.6012137430411668"/>
    <n v="1"/>
    <n v="0"/>
  </r>
  <r>
    <x v="3"/>
    <x v="148"/>
    <n v="696.07882646793269"/>
    <n v="139.36399869078934"/>
    <n v="70.294751630199869"/>
    <n v="50.000170373363275"/>
    <n v="69600.716223952317"/>
    <n v="955.73774716228513"/>
    <n v="2024"/>
    <n v="149"/>
    <n v="22201"/>
    <n v="10.007892611890918"/>
    <x v="1"/>
    <n v="11"/>
    <n v="0"/>
    <n v="0"/>
    <n v="0"/>
    <n v="0"/>
    <n v="0"/>
    <n v="0"/>
    <n v="0"/>
    <n v="0"/>
    <n v="0"/>
    <n v="0"/>
    <n v="1"/>
    <n v="0"/>
    <n v="0"/>
    <n v="0"/>
    <n v="0"/>
    <n v="0"/>
    <n v="0"/>
    <n v="696.07882646793269"/>
    <n v="139.36399869078934"/>
    <n v="70.294751630199869"/>
    <n v="50.000170373363275"/>
    <n v="11.150530136843591"/>
    <n v="6.8949593162511267"/>
    <n v="5.3199618481082194"/>
    <n v="4.7507692808086341"/>
    <n v="4.6011983485332824"/>
    <n v="1"/>
    <n v="0"/>
  </r>
  <r>
    <x v="3"/>
    <x v="149"/>
    <n v="703.14793447180409"/>
    <n v="140.75780377148567"/>
    <n v="70.997699146501873"/>
    <n v="50.000017037336328"/>
    <n v="69752.602718899376"/>
    <n v="964.90345442712794"/>
    <n v="2024"/>
    <n v="150"/>
    <n v="22500"/>
    <n v="10.021270588192511"/>
    <x v="1"/>
    <n v="11"/>
    <n v="0"/>
    <n v="0"/>
    <n v="0"/>
    <n v="0"/>
    <n v="0"/>
    <n v="0"/>
    <n v="0"/>
    <n v="0"/>
    <n v="0"/>
    <n v="0"/>
    <n v="1"/>
    <n v="0"/>
    <n v="0"/>
    <n v="0"/>
    <n v="0"/>
    <n v="0"/>
    <n v="0"/>
    <n v="703.14793447180409"/>
    <n v="140.75780377148567"/>
    <n v="70.997699146501873"/>
    <n v="50.000017037336328"/>
    <n v="11.152710013953726"/>
    <n v="6.9020939493779725"/>
    <n v="5.3267585036124565"/>
    <n v="4.756827901174872"/>
    <n v="4.6011968090694593"/>
    <n v="1"/>
    <n v="0"/>
  </r>
  <r>
    <x v="3"/>
    <x v="150"/>
    <n v="710.25523763395677"/>
    <n v="142.16546435609473"/>
    <n v="71.707676137966885"/>
    <n v="50.000001703733631"/>
    <n v="69904.394548764423"/>
    <n v="974.128379831752"/>
    <n v="2024"/>
    <n v="151"/>
    <n v="22801"/>
    <n v="10.034559673629849"/>
    <x v="1"/>
    <n v="11"/>
    <n v="0"/>
    <n v="0"/>
    <n v="0"/>
    <n v="0"/>
    <n v="0"/>
    <n v="0"/>
    <n v="0"/>
    <n v="0"/>
    <n v="0"/>
    <n v="0"/>
    <n v="1"/>
    <n v="0"/>
    <n v="0"/>
    <n v="0"/>
    <n v="0"/>
    <n v="0"/>
    <n v="0"/>
    <n v="710.25523763395677"/>
    <n v="142.16546435609473"/>
    <n v="71.707676137966885"/>
    <n v="50.000001703733631"/>
    <n v="11.154883795326759"/>
    <n v="6.9092161800319918"/>
    <n v="5.3335761559402508"/>
    <n v="4.7629100741787491"/>
    <n v="4.6011966551229468"/>
    <n v="1"/>
    <n v="0"/>
  </r>
  <r>
    <x v="3"/>
    <x v="151"/>
    <n v="717.41086668250045"/>
    <n v="143.58716027310277"/>
    <n v="72.424752899346558"/>
    <n v="50.000000170373362"/>
    <n v="70056.111905520098"/>
    <n v="983.42278002532316"/>
    <n v="2024"/>
    <n v="152"/>
    <n v="23104"/>
    <n v="10.047761041692553"/>
    <x v="1"/>
    <n v="11"/>
    <n v="0"/>
    <n v="0"/>
    <n v="0"/>
    <n v="0"/>
    <n v="0"/>
    <n v="0"/>
    <n v="0"/>
    <n v="0"/>
    <n v="0"/>
    <n v="0"/>
    <n v="1"/>
    <n v="0"/>
    <n v="0"/>
    <n v="0"/>
    <n v="0"/>
    <n v="0"/>
    <n v="0"/>
    <n v="717.41086668250045"/>
    <n v="143.58716027310277"/>
    <n v="72.424752899346558"/>
    <n v="50.000000170373362"/>
    <n v="11.157051798573173"/>
    <n v="6.9163359571745104"/>
    <n v="5.3404149284291691"/>
    <n v="4.7690157477326665"/>
    <n v="4.6011966397282942"/>
    <n v="1"/>
    <n v="0"/>
  </r>
  <r>
    <x v="3"/>
    <x v="152"/>
    <n v="724.62212901986834"/>
    <n v="145.02305251255734"/>
    <n v="73.149000428340031"/>
    <n v="50.000000017037337"/>
    <n v="70193.418020196215"/>
    <n v="992.79418197780308"/>
    <n v="2024"/>
    <n v="153"/>
    <n v="23409"/>
    <n v="10.060875842784871"/>
    <x v="1"/>
    <n v="11"/>
    <n v="0"/>
    <n v="0"/>
    <n v="0"/>
    <n v="0"/>
    <n v="0"/>
    <n v="0"/>
    <n v="0"/>
    <n v="0"/>
    <n v="0"/>
    <n v="0"/>
    <n v="1"/>
    <n v="0"/>
    <n v="0"/>
    <n v="0"/>
    <n v="0"/>
    <n v="0"/>
    <n v="0"/>
    <n v="724.62212901986834"/>
    <n v="145.02305251255734"/>
    <n v="73.149000428340031"/>
    <n v="50.000000017037337"/>
    <n v="11.159009825222057"/>
    <n v="6.9234601691385356"/>
    <n v="5.3472748421093454"/>
    <n v="4.7751448687621432"/>
    <n v="4.6011966381888287"/>
    <n v="1"/>
    <n v="0"/>
  </r>
  <r>
    <x v="3"/>
    <x v="153"/>
    <n v="731.89435787944706"/>
    <n v="146.47329335604471"/>
    <n v="73.880490432623432"/>
    <n v="50.000000001703732"/>
    <n v="70345.046837938178"/>
    <n v="1002.2481416698189"/>
    <n v="2024"/>
    <n v="154"/>
    <n v="23716"/>
    <n v="10.073905204827259"/>
    <x v="1"/>
    <n v="12"/>
    <n v="0"/>
    <n v="0"/>
    <n v="0"/>
    <n v="0"/>
    <n v="0"/>
    <n v="0"/>
    <n v="0"/>
    <n v="0"/>
    <n v="0"/>
    <n v="0"/>
    <n v="0"/>
    <n v="1"/>
    <n v="0"/>
    <n v="0"/>
    <n v="0"/>
    <n v="0"/>
    <n v="0"/>
    <n v="731.89435787944706"/>
    <n v="146.47329335604471"/>
    <n v="73.880490432623432"/>
    <n v="50.000000001703732"/>
    <n v="11.161167652642895"/>
    <n v="6.9305935772290876"/>
    <n v="5.3541558669016283"/>
    <n v="4.7812973832155183"/>
    <n v="4.6011966380348825"/>
    <n v="0"/>
    <n v="1"/>
  </r>
  <r>
    <x v="3"/>
    <x v="154"/>
    <n v="739.23150675680768"/>
    <n v="147.93803144878603"/>
    <n v="74.619295336949662"/>
    <n v="50.000000000170374"/>
    <n v="70496.650595745246"/>
    <n v="1011.7888335427137"/>
    <n v="2024"/>
    <n v="155"/>
    <n v="24025"/>
    <n v="10.086850233838494"/>
    <x v="1"/>
    <n v="12"/>
    <n v="0"/>
    <n v="0"/>
    <n v="0"/>
    <n v="0"/>
    <n v="0"/>
    <n v="0"/>
    <n v="0"/>
    <n v="0"/>
    <n v="0"/>
    <n v="0"/>
    <n v="0"/>
    <n v="1"/>
    <n v="0"/>
    <n v="0"/>
    <n v="0"/>
    <n v="0"/>
    <n v="0"/>
    <n v="739.23150675680768"/>
    <n v="147.93803144878603"/>
    <n v="74.619295336949662"/>
    <n v="50.000000000170374"/>
    <n v="11.163320478391549"/>
    <n v="6.9377394643359258"/>
    <n v="5.3610579470521538"/>
    <n v="4.7874732360737875"/>
    <n v="4.6011966380194878"/>
    <n v="0"/>
    <n v="1"/>
  </r>
  <r>
    <x v="3"/>
    <x v="155"/>
    <n v="746.63656553337205"/>
    <n v="149.41741434286433"/>
    <n v="75.365488290319163"/>
    <n v="50.000000000017039"/>
    <n v="70648.237013386737"/>
    <n v="1021.4194681665725"/>
    <n v="2024"/>
    <n v="156"/>
    <n v="24336"/>
    <n v="10.099712014499074"/>
    <x v="1"/>
    <n v="12"/>
    <n v="0"/>
    <n v="0"/>
    <n v="0"/>
    <n v="0"/>
    <n v="0"/>
    <n v="0"/>
    <n v="0"/>
    <n v="0"/>
    <n v="0"/>
    <n v="0"/>
    <n v="0"/>
    <n v="1"/>
    <n v="0"/>
    <n v="0"/>
    <n v="0"/>
    <n v="0"/>
    <n v="0"/>
    <n v="746.63656553337205"/>
    <n v="149.41741434286433"/>
    <n v="75.365488290319163"/>
    <n v="50.000000000017039"/>
    <n v="11.165468433992217"/>
    <n v="6.9449000856481469"/>
    <n v="5.3679810137708248"/>
    <n v="4.7936723713605813"/>
    <n v="4.6011966380179485"/>
    <n v="0"/>
    <n v="1"/>
  </r>
  <r>
    <x v="3"/>
    <x v="156"/>
    <n v="754.11185178500318"/>
    <n v="150.91158977608819"/>
    <n v="76.119143173222355"/>
    <n v="50.000000000001705"/>
    <n v="70799.811427361943"/>
    <n v="1031.1425847343155"/>
    <n v="2024"/>
    <n v="157"/>
    <n v="24649"/>
    <n v="10.112491610696615"/>
    <x v="1"/>
    <n v="12"/>
    <n v="0"/>
    <n v="0"/>
    <n v="0"/>
    <n v="0"/>
    <n v="0"/>
    <n v="0"/>
    <n v="0"/>
    <n v="0"/>
    <n v="0"/>
    <n v="0"/>
    <n v="0"/>
    <n v="1"/>
    <n v="0"/>
    <n v="0"/>
    <n v="0"/>
    <n v="0"/>
    <n v="0"/>
    <n v="754.11185178500318"/>
    <n v="150.91158977608819"/>
    <n v="76.119143173222355"/>
    <n v="50.000000000001705"/>
    <n v="11.167611616222924"/>
    <n v="6.9520769818958827"/>
    <n v="5.3749249915144004"/>
    <n v="4.7998947321522802"/>
    <n v="4.601196638017794"/>
    <n v="0"/>
    <n v="1"/>
  </r>
  <r>
    <x v="4"/>
    <x v="0"/>
    <n v="607.5"/>
    <n v="120"/>
    <n v="60"/>
    <n v="50"/>
    <n v="65640.268216189535"/>
    <n v="837.5"/>
    <n v="2022"/>
    <n v="1"/>
    <n v="1"/>
    <n v="0"/>
    <x v="0"/>
    <n v="1"/>
    <n v="1"/>
    <n v="0"/>
    <n v="0"/>
    <n v="0"/>
    <n v="0"/>
    <n v="0"/>
    <n v="0"/>
    <n v="0"/>
    <n v="0"/>
    <n v="0"/>
    <n v="0"/>
    <n v="0"/>
    <n v="1"/>
    <n v="0"/>
    <n v="0"/>
    <n v="0"/>
    <n v="0"/>
    <n v="607.5"/>
    <n v="120"/>
    <n v="60"/>
    <n v="50"/>
    <n v="11.091944631365537"/>
    <n v="6.8009567644011364"/>
    <n v="5.2204211516968"/>
    <n v="4.6575584774942032"/>
    <n v="4.6011966380177771"/>
    <n v="0"/>
    <n v="0"/>
  </r>
  <r>
    <x v="4"/>
    <x v="1"/>
    <n v="616.61249999999995"/>
    <n v="123"/>
    <n v="62.7"/>
    <n v="50"/>
    <n v="66095.520989769866"/>
    <n v="852.3125"/>
    <n v="2022"/>
    <n v="2"/>
    <n v="4"/>
    <n v="1.3862943611198906"/>
    <x v="0"/>
    <n v="1"/>
    <n v="1"/>
    <n v="0"/>
    <n v="0"/>
    <n v="0"/>
    <n v="0"/>
    <n v="0"/>
    <n v="0"/>
    <n v="0"/>
    <n v="0"/>
    <n v="0"/>
    <n v="0"/>
    <n v="0"/>
    <n v="1"/>
    <n v="0"/>
    <n v="0"/>
    <n v="0"/>
    <n v="0"/>
    <n v="616.61249999999995"/>
    <n v="123"/>
    <n v="62.7"/>
    <n v="50"/>
    <n v="11.098856262420892"/>
    <n v="6.811045274036446"/>
    <n v="5.2365062470358907"/>
    <n v="4.6828576657834677"/>
    <n v="4.6011966380177771"/>
    <n v="0"/>
    <n v="0"/>
  </r>
  <r>
    <x v="4"/>
    <x v="2"/>
    <n v="632.55937499999993"/>
    <n v="127.65"/>
    <n v="65.805000000000007"/>
    <n v="50"/>
    <n v="66654.319541106452"/>
    <n v="876.01437499999997"/>
    <n v="2022"/>
    <n v="3"/>
    <n v="9"/>
    <n v="2.1972245773362196"/>
    <x v="0"/>
    <n v="1"/>
    <n v="1"/>
    <n v="0"/>
    <n v="0"/>
    <n v="0"/>
    <n v="0"/>
    <n v="0"/>
    <n v="0"/>
    <n v="0"/>
    <n v="0"/>
    <n v="0"/>
    <n v="0"/>
    <n v="0"/>
    <n v="1"/>
    <n v="0"/>
    <n v="0"/>
    <n v="0"/>
    <n v="0"/>
    <n v="632.55937499999993"/>
    <n v="127.65"/>
    <n v="65.805000000000007"/>
    <n v="50"/>
    <n v="11.107275132825748"/>
    <n v="6.8284589076196722"/>
    <n v="5.2609378036965779"/>
    <n v="4.7111818445138622"/>
    <n v="4.6011966380177771"/>
    <n v="0"/>
    <n v="0"/>
  </r>
  <r>
    <x v="4"/>
    <x v="3"/>
    <n v="653.76871874999995"/>
    <n v="133.28250000000003"/>
    <n v="69.092250000000007"/>
    <n v="50"/>
    <n v="67257.227946551138"/>
    <n v="906.14346875000001"/>
    <n v="2022"/>
    <n v="4"/>
    <n v="16"/>
    <n v="2.7725887222397811"/>
    <x v="0"/>
    <n v="1"/>
    <n v="1"/>
    <n v="0"/>
    <n v="0"/>
    <n v="0"/>
    <n v="0"/>
    <n v="0"/>
    <n v="0"/>
    <n v="0"/>
    <n v="0"/>
    <n v="0"/>
    <n v="0"/>
    <n v="0"/>
    <n v="1"/>
    <n v="0"/>
    <n v="0"/>
    <n v="0"/>
    <n v="0"/>
    <n v="653.76871874999995"/>
    <n v="133.28250000000003"/>
    <n v="69.092250000000007"/>
    <n v="50"/>
    <n v="11.116279770447782"/>
    <n v="6.8511589481104371"/>
    <n v="5.2897537321735744"/>
    <n v="4.7403191910097648"/>
    <n v="4.6011966380177771"/>
    <n v="0"/>
    <n v="0"/>
  </r>
  <r>
    <x v="4"/>
    <x v="4"/>
    <n v="679.16411718749987"/>
    <n v="139.57162500000001"/>
    <n v="72.546562500000007"/>
    <n v="50"/>
    <n v="67883.83151307248"/>
    <n v="941.28230468749996"/>
    <n v="2022"/>
    <n v="5"/>
    <n v="25"/>
    <n v="3.2188758248682006"/>
    <x v="0"/>
    <n v="1"/>
    <n v="1"/>
    <n v="0"/>
    <n v="0"/>
    <n v="0"/>
    <n v="0"/>
    <n v="0"/>
    <n v="0"/>
    <n v="0"/>
    <n v="0"/>
    <n v="0"/>
    <n v="0"/>
    <n v="0"/>
    <n v="1"/>
    <n v="0"/>
    <n v="0"/>
    <n v="0"/>
    <n v="0"/>
    <n v="679.16411718749987"/>
    <n v="139.57162500000001"/>
    <n v="72.546562500000007"/>
    <n v="50"/>
    <n v="11.12555316314517"/>
    <n v="6.8776783162049586"/>
    <n v="5.3209772355835687"/>
    <n v="4.7700492224592805"/>
    <n v="4.6011966380177771"/>
    <n v="0"/>
    <n v="0"/>
  </r>
  <r>
    <x v="4"/>
    <x v="5"/>
    <n v="708.01719679687483"/>
    <n v="146.36270625"/>
    <n v="76.173860624999989"/>
    <n v="50"/>
    <n v="68170.827573119226"/>
    <n v="980.55376367187478"/>
    <n v="2022"/>
    <n v="6"/>
    <n v="36"/>
    <n v="3.5835189384561099"/>
    <x v="0"/>
    <n v="2"/>
    <n v="0"/>
    <n v="1"/>
    <n v="0"/>
    <n v="0"/>
    <n v="0"/>
    <n v="0"/>
    <n v="0"/>
    <n v="0"/>
    <n v="0"/>
    <n v="0"/>
    <n v="0"/>
    <n v="0"/>
    <n v="1"/>
    <n v="0"/>
    <n v="0"/>
    <n v="0"/>
    <n v="0"/>
    <n v="708.01719679687483"/>
    <n v="146.36270625"/>
    <n v="76.173860624999989"/>
    <n v="50"/>
    <n v="11.129772004126465"/>
    <n v="6.9069789055307993"/>
    <n v="5.3536328235124131"/>
    <n v="4.8003449889645058"/>
    <n v="4.6011966380177771"/>
    <n v="0"/>
    <n v="0"/>
  </r>
  <r>
    <x v="4"/>
    <x v="6"/>
    <n v="739.84446826171859"/>
    <n v="153.58709156250001"/>
    <n v="79.982550656249998"/>
    <n v="50"/>
    <n v="68819.140259318636"/>
    <n v="1023.4141104804685"/>
    <n v="2022"/>
    <n v="7"/>
    <n v="49"/>
    <n v="3.8918202981106265"/>
    <x v="0"/>
    <n v="2"/>
    <n v="0"/>
    <n v="1"/>
    <n v="0"/>
    <n v="0"/>
    <n v="0"/>
    <n v="0"/>
    <n v="0"/>
    <n v="0"/>
    <n v="0"/>
    <n v="0"/>
    <n v="0"/>
    <n v="0"/>
    <n v="1"/>
    <n v="0"/>
    <n v="0"/>
    <n v="0"/>
    <n v="0"/>
    <n v="739.84446826171859"/>
    <n v="153.58709156250001"/>
    <n v="79.982550656249998"/>
    <n v="50"/>
    <n v="11.139237186674174"/>
    <n v="6.9383341426417537"/>
    <n v="5.3872398126140242"/>
    <n v="4.8311978505253528"/>
    <n v="4.6011966380177771"/>
    <n v="0"/>
    <n v="0"/>
  </r>
  <r>
    <x v="4"/>
    <x v="7"/>
    <n v="774.33517981230443"/>
    <n v="161.21957114062502"/>
    <n v="83.981677889062496"/>
    <n v="50"/>
    <n v="69472.370457369412"/>
    <n v="1069.5364288419919"/>
    <n v="2022"/>
    <n v="8"/>
    <n v="64"/>
    <n v="4.1588830833596715"/>
    <x v="0"/>
    <n v="2"/>
    <n v="0"/>
    <n v="1"/>
    <n v="0"/>
    <n v="0"/>
    <n v="0"/>
    <n v="0"/>
    <n v="0"/>
    <n v="0"/>
    <n v="0"/>
    <n v="0"/>
    <n v="0"/>
    <n v="0"/>
    <n v="1"/>
    <n v="0"/>
    <n v="0"/>
    <n v="0"/>
    <n v="0"/>
    <n v="774.33517981230443"/>
    <n v="161.21957114062502"/>
    <n v="83.981677889062496"/>
    <n v="50"/>
    <n v="11.148684405133997"/>
    <n v="6.9712387852221376"/>
    <n v="5.4215595050825218"/>
    <n v="4.8626004657911954"/>
    <n v="4.6011966380177771"/>
    <n v="0"/>
    <n v="0"/>
  </r>
  <r>
    <x v="4"/>
    <x v="8"/>
    <n v="811.30088049916969"/>
    <n v="169.25711219765626"/>
    <n v="88.180761753515625"/>
    <n v="50"/>
    <n v="70128.652299213732"/>
    <n v="1118.7387544503415"/>
    <n v="2022"/>
    <n v="9"/>
    <n v="81"/>
    <n v="4.3944491546724391"/>
    <x v="0"/>
    <n v="2"/>
    <n v="0"/>
    <n v="1"/>
    <n v="0"/>
    <n v="0"/>
    <n v="0"/>
    <n v="0"/>
    <n v="0"/>
    <n v="0"/>
    <n v="0"/>
    <n v="0"/>
    <n v="0"/>
    <n v="0"/>
    <n v="1"/>
    <n v="0"/>
    <n v="0"/>
    <n v="0"/>
    <n v="0"/>
    <n v="811.30088049916969"/>
    <n v="169.25711219765626"/>
    <n v="88.180761753515625"/>
    <n v="50"/>
    <n v="11.158086724166976"/>
    <n v="7.0053425111981635"/>
    <n v="5.4564708730083353"/>
    <n v="4.8945451669023052"/>
    <n v="4.6011966380177771"/>
    <n v="0"/>
    <n v="0"/>
  </r>
  <r>
    <x v="4"/>
    <x v="9"/>
    <n v="850.64018371150314"/>
    <n v="177.70824905753909"/>
    <n v="92.589799838191425"/>
    <n v="60.036705394344125"/>
    <n v="71831.674638119133"/>
    <n v="1180.9749380015778"/>
    <n v="2022"/>
    <n v="10"/>
    <n v="100"/>
    <n v="4.6051701859880918"/>
    <x v="0"/>
    <n v="3"/>
    <n v="0"/>
    <n v="0"/>
    <n v="1"/>
    <n v="0"/>
    <n v="0"/>
    <n v="0"/>
    <n v="0"/>
    <n v="0"/>
    <n v="0"/>
    <n v="0"/>
    <n v="0"/>
    <n v="0"/>
    <n v="1"/>
    <n v="0"/>
    <n v="0"/>
    <n v="0"/>
    <n v="0"/>
    <n v="850.64018371150314"/>
    <n v="177.70824905753909"/>
    <n v="92.589799838191425"/>
    <n v="60.036705394344125"/>
    <n v="11.182080808706578"/>
    <n v="7.0404023311106281"/>
    <n v="5.4919098952825083"/>
    <n v="4.9270238306035443"/>
    <n v="4.6972035392820075"/>
    <n v="0"/>
    <n v="0"/>
  </r>
  <r>
    <x v="4"/>
    <x v="10"/>
    <n v="892.31417432824094"/>
    <n v="186.58780213541604"/>
    <n v="97.219289829801014"/>
    <n v="51.00367053943441"/>
    <n v="71559.812661768796"/>
    <n v="1227.1249368328922"/>
    <n v="2022"/>
    <n v="11"/>
    <n v="121"/>
    <n v="4.7957905455967413"/>
    <x v="0"/>
    <n v="3"/>
    <n v="0"/>
    <n v="0"/>
    <n v="1"/>
    <n v="0"/>
    <n v="0"/>
    <n v="0"/>
    <n v="0"/>
    <n v="0"/>
    <n v="0"/>
    <n v="0"/>
    <n v="0"/>
    <n v="0"/>
    <n v="1"/>
    <n v="0"/>
    <n v="0"/>
    <n v="0"/>
    <n v="0"/>
    <n v="892.31417432824094"/>
    <n v="186.58780213541604"/>
    <n v="97.219289829801014"/>
    <n v="51.00367053943441"/>
    <n v="11.178288919700961"/>
    <n v="7.0762490928283803"/>
    <n v="5.5278400794946778"/>
    <n v="4.9600278957153385"/>
    <n v="4.6112228729851399"/>
    <n v="0"/>
    <n v="0"/>
  </r>
  <r>
    <x v="4"/>
    <x v="11"/>
    <n v="936.32927004646672"/>
    <n v="195.91426255468684"/>
    <n v="102.08025432126105"/>
    <n v="50.100367053943444"/>
    <n v="72117.989348638366"/>
    <n v="1284.4241539763582"/>
    <n v="2022"/>
    <n v="12"/>
    <n v="144"/>
    <n v="4.9698132995760007"/>
    <x v="0"/>
    <n v="3"/>
    <n v="0"/>
    <n v="0"/>
    <n v="1"/>
    <n v="0"/>
    <n v="0"/>
    <n v="0"/>
    <n v="0"/>
    <n v="0"/>
    <n v="0"/>
    <n v="0"/>
    <n v="0"/>
    <n v="0"/>
    <n v="1"/>
    <n v="0"/>
    <n v="0"/>
    <n v="0"/>
    <n v="0"/>
    <n v="936.32927004646672"/>
    <n v="195.91426255468684"/>
    <n v="102.08025432126105"/>
    <n v="50.100367053943444"/>
    <n v="11.186058797680678"/>
    <n v="7.1127641880354533"/>
    <n v="5.5642381773611094"/>
    <n v="4.9935483956272275"/>
    <n v="4.6022037972690768"/>
    <n v="0"/>
    <n v="0"/>
  </r>
  <r>
    <x v="4"/>
    <x v="12"/>
    <n v="982.72530445005975"/>
    <n v="205.7085108386712"/>
    <n v="107.18426703732111"/>
    <n v="75.214235622253241"/>
    <n v="75099.379073254109"/>
    <n v="1370.8323179483054"/>
    <n v="2022"/>
    <n v="13"/>
    <n v="169"/>
    <n v="5.1298987149230735"/>
    <x v="0"/>
    <n v="3"/>
    <n v="0"/>
    <n v="0"/>
    <n v="1"/>
    <n v="0"/>
    <n v="0"/>
    <n v="0"/>
    <n v="0"/>
    <n v="0"/>
    <n v="0"/>
    <n v="0"/>
    <n v="0"/>
    <n v="0"/>
    <n v="1"/>
    <n v="0"/>
    <n v="0"/>
    <n v="0"/>
    <n v="0"/>
    <n v="982.72530445005975"/>
    <n v="205.7085108386712"/>
    <n v="107.18426703732111"/>
    <n v="75.214235622253241"/>
    <n v="11.226567569718766"/>
    <n v="7.1498634873792124"/>
    <n v="5.6010872803820657"/>
    <n v="5.0275759928281412"/>
    <n v="4.8268540263207278"/>
    <n v="0"/>
    <n v="0"/>
  </r>
  <r>
    <x v="4"/>
    <x v="13"/>
    <n v="1018.4754766867501"/>
    <n v="211.68314877627665"/>
    <n v="108.66443072497906"/>
    <n v="77.563389596512948"/>
    <n v="75585.969587392785"/>
    <n v="1416.3864457845186"/>
    <n v="2022"/>
    <n v="14"/>
    <n v="196"/>
    <n v="5.2781146592305168"/>
    <x v="0"/>
    <n v="4"/>
    <n v="0"/>
    <n v="0"/>
    <n v="0"/>
    <n v="1"/>
    <n v="0"/>
    <n v="0"/>
    <n v="0"/>
    <n v="0"/>
    <n v="0"/>
    <n v="0"/>
    <n v="0"/>
    <n v="0"/>
    <n v="1"/>
    <n v="0"/>
    <n v="0"/>
    <n v="0"/>
    <n v="0"/>
    <n v="1018.4754766867501"/>
    <n v="211.68314877627665"/>
    <n v="108.66443072497906"/>
    <n v="77.563389596512948"/>
    <n v="11.233025957475789"/>
    <n v="7.1775397972529502"/>
    <n v="5.6229166643657642"/>
    <n v="5.0372312298504651"/>
    <n v="4.8454997930573356"/>
    <n v="0"/>
    <n v="0"/>
  </r>
  <r>
    <x v="4"/>
    <x v="14"/>
    <n v="1046.8062748881507"/>
    <n v="215.75875667864881"/>
    <n v="109.79190713395734"/>
    <n v="57.06691989302157"/>
    <n v="74063.798166745852"/>
    <n v="1429.4238585937783"/>
    <n v="2022"/>
    <n v="15"/>
    <n v="225"/>
    <n v="5.4161004022044201"/>
    <x v="0"/>
    <n v="4"/>
    <n v="0"/>
    <n v="0"/>
    <n v="0"/>
    <n v="1"/>
    <n v="0"/>
    <n v="0"/>
    <n v="0"/>
    <n v="0"/>
    <n v="0"/>
    <n v="0"/>
    <n v="0"/>
    <n v="0"/>
    <n v="1"/>
    <n v="0"/>
    <n v="0"/>
    <n v="0"/>
    <n v="0"/>
    <n v="1046.8062748881507"/>
    <n v="215.75875667864881"/>
    <n v="109.79190713395734"/>
    <n v="57.06691989302157"/>
    <n v="11.212682138147791"/>
    <n v="7.1989409610742845"/>
    <n v="5.6375388295017377"/>
    <n v="5.0445238099901779"/>
    <n v="4.6697432706429343"/>
    <n v="0"/>
    <n v="0"/>
  </r>
  <r>
    <x v="4"/>
    <x v="15"/>
    <n v="845.26439242170545"/>
    <n v="157.8793783393244"/>
    <n v="55.979190713395738"/>
    <n v="59.948331016009469"/>
    <n v="68011.983581970839"/>
    <n v="1119.0712924904351"/>
    <n v="2022"/>
    <n v="16"/>
    <n v="256"/>
    <n v="5.5451774444795623"/>
    <x v="0"/>
    <n v="4"/>
    <n v="0"/>
    <n v="0"/>
    <n v="0"/>
    <n v="1"/>
    <n v="0"/>
    <n v="0"/>
    <n v="0"/>
    <n v="0"/>
    <n v="0"/>
    <n v="0"/>
    <n v="0"/>
    <n v="0"/>
    <n v="1"/>
    <n v="0"/>
    <n v="0"/>
    <n v="0"/>
    <n v="0"/>
    <n v="845.26439242170545"/>
    <n v="157.8793783393244"/>
    <n v="55.979190713395738"/>
    <n v="59.948331016009469"/>
    <n v="11.127439197778342"/>
    <n v="7.035683234675373"/>
    <n v="5.4066849451700145"/>
    <n v="4.6186555936818809"/>
    <n v="4.6963971738856811"/>
    <n v="0"/>
    <n v="0"/>
  </r>
  <r>
    <x v="4"/>
    <x v="16"/>
    <n v="704.18507469519375"/>
    <n v="128.93968916966219"/>
    <n v="50.597919071339575"/>
    <n v="65.660636030978992"/>
    <n v="66633.22280449167"/>
    <n v="949.38331896717455"/>
    <n v="2022"/>
    <n v="17"/>
    <n v="289"/>
    <n v="5.6664266881124323"/>
    <x v="0"/>
    <n v="4"/>
    <n v="0"/>
    <n v="0"/>
    <n v="0"/>
    <n v="1"/>
    <n v="0"/>
    <n v="0"/>
    <n v="0"/>
    <n v="0"/>
    <n v="0"/>
    <n v="0"/>
    <n v="0"/>
    <n v="0"/>
    <n v="1"/>
    <n v="0"/>
    <n v="0"/>
    <n v="0"/>
    <n v="0"/>
    <n v="704.18507469519375"/>
    <n v="128.93968916966219"/>
    <n v="50.597919071339575"/>
    <n v="65.660636030978992"/>
    <n v="11.106958573057"/>
    <n v="6.9031364342696842"/>
    <n v="5.26760954562981"/>
    <n v="4.5641023586487233"/>
    <n v="4.7472257537620326"/>
    <n v="0"/>
    <n v="0"/>
  </r>
  <r>
    <x v="4"/>
    <x v="17"/>
    <n v="605.4295522866355"/>
    <n v="114.46984458483109"/>
    <n v="50.059791907133956"/>
    <n v="72.198446825413768"/>
    <n v="66301.797083369558"/>
    <n v="842.15763560401422"/>
    <n v="2022"/>
    <n v="18"/>
    <n v="324"/>
    <n v="5.780743515792329"/>
    <x v="0"/>
    <n v="4"/>
    <n v="0"/>
    <n v="0"/>
    <n v="0"/>
    <n v="1"/>
    <n v="0"/>
    <n v="0"/>
    <n v="0"/>
    <n v="0"/>
    <n v="0"/>
    <n v="0"/>
    <n v="0"/>
    <n v="0"/>
    <n v="1"/>
    <n v="0"/>
    <n v="0"/>
    <n v="0"/>
    <n v="0"/>
    <n v="605.4295522866355"/>
    <n v="114.46984458483109"/>
    <n v="50.059791907133956"/>
    <n v="72.198446825413768"/>
    <n v="11.101972281136469"/>
    <n v="6.7986502986008626"/>
    <n v="5.1900745365882059"/>
    <n v="4.5584797116765854"/>
    <n v="4.8023957938918356"/>
    <n v="0"/>
    <n v="0"/>
  </r>
  <r>
    <x v="4"/>
    <x v="18"/>
    <n v="536.30068660064489"/>
    <n v="107.23492229241555"/>
    <n v="50.005979190713397"/>
    <n v="79.415466227088828"/>
    <n v="72723.307221424024"/>
    <n v="772.95705431086276"/>
    <n v="2022"/>
    <n v="19"/>
    <n v="361"/>
    <n v="5.8888779583328805"/>
    <x v="0"/>
    <n v="5"/>
    <n v="0"/>
    <n v="0"/>
    <n v="0"/>
    <n v="0"/>
    <n v="1"/>
    <n v="0"/>
    <n v="0"/>
    <n v="0"/>
    <n v="0"/>
    <n v="0"/>
    <n v="0"/>
    <n v="0"/>
    <n v="1"/>
    <n v="0"/>
    <n v="0"/>
    <n v="0"/>
    <n v="0"/>
    <n v="536.30068660064489"/>
    <n v="107.23492229241555"/>
    <n v="50.005979190713397"/>
    <n v="79.415466227088828"/>
    <n v="11.194417206659693"/>
    <n v="6.7184180711413406"/>
    <n v="5.1489295402891697"/>
    <n v="4.5579157042823937"/>
    <n v="4.8599589040147579"/>
    <n v="0"/>
    <n v="0"/>
  </r>
  <r>
    <x v="4"/>
    <x v="19"/>
    <n v="487.91048062045138"/>
    <n v="103.61746114620777"/>
    <n v="50.000597919071339"/>
    <n v="87.356730321711083"/>
    <n v="72934.513907299246"/>
    <n v="728.88527000744159"/>
    <n v="2022"/>
    <n v="20"/>
    <n v="400"/>
    <n v="5.9914645471079817"/>
    <x v="0"/>
    <n v="5"/>
    <n v="0"/>
    <n v="0"/>
    <n v="0"/>
    <n v="0"/>
    <n v="1"/>
    <n v="0"/>
    <n v="0"/>
    <n v="0"/>
    <n v="0"/>
    <n v="0"/>
    <n v="0"/>
    <n v="0"/>
    <n v="1"/>
    <n v="0"/>
    <n v="0"/>
    <n v="0"/>
    <n v="0"/>
    <n v="487.91048062045138"/>
    <n v="103.61746114620777"/>
    <n v="50.000597919071339"/>
    <n v="87.356730321711083"/>
    <n v="11.197317247759628"/>
    <n v="6.6581614988295774"/>
    <n v="5.1277042791184666"/>
    <n v="4.5578592860432883"/>
    <n v="4.9196901093425298"/>
    <n v="0"/>
    <n v="0"/>
  </r>
  <r>
    <x v="4"/>
    <x v="20"/>
    <n v="454.03733643431588"/>
    <n v="101.80873057310389"/>
    <n v="50.000059791907134"/>
    <n v="96.092375101073543"/>
    <n v="73264.848164337149"/>
    <n v="701.93850190040041"/>
    <n v="2022"/>
    <n v="21"/>
    <n v="441"/>
    <n v="6.089044875446846"/>
    <x v="0"/>
    <n v="5"/>
    <n v="0"/>
    <n v="0"/>
    <n v="0"/>
    <n v="0"/>
    <n v="1"/>
    <n v="0"/>
    <n v="0"/>
    <n v="0"/>
    <n v="0"/>
    <n v="0"/>
    <n v="0"/>
    <n v="0"/>
    <n v="1"/>
    <n v="0"/>
    <n v="0"/>
    <n v="0"/>
    <n v="0"/>
    <n v="454.03733643431588"/>
    <n v="101.80873057310389"/>
    <n v="50.000059791907134"/>
    <n v="96.092375101073543"/>
    <n v="11.20183621165255"/>
    <n v="6.6137117720917331"/>
    <n v="5.1169202806528293"/>
    <n v="4.5578536440443074"/>
    <n v="4.9815209462370094"/>
    <n v="0"/>
    <n v="0"/>
  </r>
  <r>
    <x v="4"/>
    <x v="21"/>
    <n v="430.32613550402112"/>
    <n v="100.90436528655195"/>
    <n v="50.000005979190718"/>
    <n v="105.70160978590005"/>
    <n v="73671.827886684419"/>
    <n v="686.93211655566381"/>
    <n v="2022"/>
    <n v="22"/>
    <n v="484"/>
    <n v="6.1820849067166321"/>
    <x v="0"/>
    <n v="5"/>
    <n v="0"/>
    <n v="0"/>
    <n v="0"/>
    <n v="0"/>
    <n v="1"/>
    <n v="0"/>
    <n v="0"/>
    <n v="0"/>
    <n v="0"/>
    <n v="0"/>
    <n v="0"/>
    <n v="0"/>
    <n v="1"/>
    <n v="0"/>
    <n v="0"/>
    <n v="0"/>
    <n v="0"/>
    <n v="430.32613550402112"/>
    <n v="100.90436528655195"/>
    <n v="50.000005979190718"/>
    <n v="105.70160978590005"/>
    <n v="11.207375751187762"/>
    <n v="6.5813779302681654"/>
    <n v="5.1114843550632685"/>
    <n v="4.5578530798426584"/>
    <n v="5.0453912048265321"/>
    <n v="0"/>
    <n v="0"/>
  </r>
  <r>
    <x v="4"/>
    <x v="22"/>
    <n v="413.72829485281477"/>
    <n v="100.45218264327598"/>
    <n v="50.000000597919069"/>
    <n v="116.27177048196197"/>
    <n v="77987.628726848081"/>
    <n v="680.45224857597179"/>
    <n v="2022"/>
    <n v="23"/>
    <n v="529"/>
    <n v="6.2709884318582994"/>
    <x v="0"/>
    <n v="6"/>
    <n v="0"/>
    <n v="0"/>
    <n v="0"/>
    <n v="0"/>
    <n v="0"/>
    <n v="1"/>
    <n v="0"/>
    <n v="0"/>
    <n v="0"/>
    <n v="0"/>
    <n v="0"/>
    <n v="0"/>
    <n v="1"/>
    <n v="0"/>
    <n v="0"/>
    <n v="0"/>
    <n v="0"/>
    <n v="413.72829485281477"/>
    <n v="100.45218264327598"/>
    <n v="50.000000597919069"/>
    <n v="116.27177048196197"/>
    <n v="11.264305487026407"/>
    <n v="6.5581056367275048"/>
    <n v="5.1087552709782544"/>
    <n v="4.5578530234224761"/>
    <n v="5.1112357230630536"/>
    <n v="0"/>
    <n v="0"/>
  </r>
  <r>
    <x v="4"/>
    <x v="23"/>
    <n v="402.10980639697027"/>
    <n v="100.22609132163799"/>
    <n v="50.000000059791908"/>
    <n v="127.89894750190535"/>
    <n v="78478.741645357368"/>
    <n v="680.23484528030554"/>
    <n v="2022"/>
    <n v="24"/>
    <n v="576"/>
    <n v="6.3561076606958915"/>
    <x v="0"/>
    <n v="6"/>
    <n v="0"/>
    <n v="0"/>
    <n v="0"/>
    <n v="0"/>
    <n v="0"/>
    <n v="1"/>
    <n v="0"/>
    <n v="0"/>
    <n v="0"/>
    <n v="0"/>
    <n v="0"/>
    <n v="0"/>
    <n v="1"/>
    <n v="0"/>
    <n v="0"/>
    <n v="0"/>
    <n v="0"/>
    <n v="402.10980639697027"/>
    <n v="100.22609132163799"/>
    <n v="50.000000059791908"/>
    <n v="127.89894750190535"/>
    <n v="11.270583060030134"/>
    <n v="6.5414866589001459"/>
    <n v="5.1073879308822301"/>
    <n v="4.5578530177804577"/>
    <n v="5.1789840235547375"/>
    <n v="0"/>
    <n v="0"/>
  </r>
  <r>
    <x v="4"/>
    <x v="24"/>
    <n v="393.97686447787919"/>
    <n v="100.113045660819"/>
    <n v="50.000000005979189"/>
    <n v="140.68884224927061"/>
    <n v="78992.74506881852"/>
    <n v="684.77875239394791"/>
    <n v="2022"/>
    <n v="25"/>
    <n v="625"/>
    <n v="6.4377516497364011"/>
    <x v="0"/>
    <n v="6"/>
    <n v="0"/>
    <n v="0"/>
    <n v="0"/>
    <n v="0"/>
    <n v="0"/>
    <n v="1"/>
    <n v="0"/>
    <n v="0"/>
    <n v="0"/>
    <n v="0"/>
    <n v="0"/>
    <n v="0"/>
    <n v="1"/>
    <n v="0"/>
    <n v="0"/>
    <n v="0"/>
    <n v="0"/>
    <n v="393.97686447787919"/>
    <n v="100.113045660819"/>
    <n v="50.000000005979189"/>
    <n v="140.68884224927061"/>
    <n v="11.277111292660189"/>
    <n v="6.529686825021451"/>
    <n v="5.1067035590874132"/>
    <n v="4.5578530172162557"/>
    <n v="5.2485611842077438"/>
    <n v="0"/>
    <n v="0"/>
  </r>
  <r>
    <x v="4"/>
    <x v="25"/>
    <n v="388.28380513451543"/>
    <n v="100.05652283040951"/>
    <n v="50.000000000597922"/>
    <n v="154.75772647391517"/>
    <n v="79522.429858447635"/>
    <n v="693.0980544394381"/>
    <n v="2022"/>
    <n v="26"/>
    <n v="676"/>
    <n v="6.5161930760429643"/>
    <x v="0"/>
    <n v="6"/>
    <n v="0"/>
    <n v="0"/>
    <n v="0"/>
    <n v="0"/>
    <n v="0"/>
    <n v="1"/>
    <n v="0"/>
    <n v="0"/>
    <n v="0"/>
    <n v="0"/>
    <n v="0"/>
    <n v="0"/>
    <n v="1"/>
    <n v="0"/>
    <n v="0"/>
    <n v="0"/>
    <n v="0"/>
    <n v="388.28380513451543"/>
    <n v="100.05652283040951"/>
    <n v="50.000000000597922"/>
    <n v="154.75772647391517"/>
    <n v="11.283794397433629"/>
    <n v="6.5213433058800687"/>
    <n v="5.106361197473051"/>
    <n v="4.5578530171598359"/>
    <n v="5.3198888211271003"/>
    <n v="0"/>
    <n v="0"/>
  </r>
  <r>
    <x v="4"/>
    <x v="26"/>
    <n v="384.29866359416076"/>
    <n v="100.02826141520475"/>
    <n v="50.000000000059792"/>
    <n v="170.23349912127844"/>
    <n v="81397.374073383515"/>
    <n v="704.56042413070372"/>
    <n v="2022"/>
    <n v="27"/>
    <n v="729"/>
    <n v="6.5916737320086582"/>
    <x v="0"/>
    <n v="7"/>
    <n v="0"/>
    <n v="0"/>
    <n v="0"/>
    <n v="0"/>
    <n v="0"/>
    <n v="0"/>
    <n v="1"/>
    <n v="0"/>
    <n v="0"/>
    <n v="0"/>
    <n v="0"/>
    <n v="0"/>
    <n v="1"/>
    <n v="0"/>
    <n v="0"/>
    <n v="0"/>
    <n v="0"/>
    <n v="384.29866359416076"/>
    <n v="100.02826141520475"/>
    <n v="50.000000000059792"/>
    <n v="170.23349912127844"/>
    <n v="11.307098291929538"/>
    <n v="6.5154611435206036"/>
    <n v="5.1061899727015323"/>
    <n v="4.5578530171541942"/>
    <n v="5.3928860566705206"/>
    <n v="1"/>
    <n v="0"/>
  </r>
  <r>
    <x v="4"/>
    <x v="27"/>
    <n v="381.50906451591254"/>
    <n v="100.01413070760238"/>
    <n v="50.000000000005983"/>
    <n v="187.25684903340348"/>
    <n v="81945.361400880342"/>
    <n v="718.78004425692438"/>
    <n v="2022"/>
    <n v="28"/>
    <n v="784"/>
    <n v="6.6644090203504076"/>
    <x v="0"/>
    <n v="7"/>
    <n v="0"/>
    <n v="0"/>
    <n v="0"/>
    <n v="0"/>
    <n v="0"/>
    <n v="0"/>
    <n v="1"/>
    <n v="0"/>
    <n v="0"/>
    <n v="0"/>
    <n v="0"/>
    <n v="0"/>
    <n v="1"/>
    <n v="0"/>
    <n v="0"/>
    <n v="0"/>
    <n v="0"/>
    <n v="381.50906451591254"/>
    <n v="100.01413070760238"/>
    <n v="50.000000000005983"/>
    <n v="187.25684903340348"/>
    <n v="11.313807979774131"/>
    <n v="6.5113229456055839"/>
    <n v="5.1061043493202964"/>
    <n v="4.5578530171536293"/>
    <n v="5.4674704425964409"/>
    <n v="1"/>
    <n v="0"/>
  </r>
  <r>
    <x v="4"/>
    <x v="28"/>
    <n v="379.55634516113878"/>
    <n v="100.00706535380118"/>
    <n v="50.000000000000597"/>
    <n v="205.98253393674355"/>
    <n v="82498.551776380162"/>
    <n v="735.54594445168414"/>
    <n v="2022"/>
    <n v="29"/>
    <n v="841"/>
    <n v="6.7345916599729483"/>
    <x v="0"/>
    <n v="7"/>
    <n v="0"/>
    <n v="0"/>
    <n v="0"/>
    <n v="0"/>
    <n v="0"/>
    <n v="0"/>
    <n v="1"/>
    <n v="0"/>
    <n v="0"/>
    <n v="0"/>
    <n v="0"/>
    <n v="0"/>
    <n v="1"/>
    <n v="0"/>
    <n v="0"/>
    <n v="0"/>
    <n v="0"/>
    <n v="379.55634516113878"/>
    <n v="100.00706535380118"/>
    <n v="50.000000000000597"/>
    <n v="205.98253393674355"/>
    <n v="11.320536017943001"/>
    <n v="6.5084159840285922"/>
    <n v="5.1060615348802605"/>
    <n v="4.5578530171535734"/>
    <n v="5.5435588209543729"/>
    <n v="1"/>
    <n v="0"/>
  </r>
  <r>
    <x v="4"/>
    <x v="29"/>
    <n v="378.18944161279711"/>
    <n v="100.00353267690059"/>
    <n v="50.000000000000057"/>
    <n v="226.58078733041791"/>
    <n v="83055.364460886092"/>
    <n v="754.77376162011569"/>
    <n v="2022"/>
    <n v="30"/>
    <n v="900"/>
    <n v="6.8023947633243109"/>
    <x v="0"/>
    <n v="7"/>
    <n v="0"/>
    <n v="0"/>
    <n v="0"/>
    <n v="0"/>
    <n v="0"/>
    <n v="0"/>
    <n v="1"/>
    <n v="0"/>
    <n v="0"/>
    <n v="0"/>
    <n v="0"/>
    <n v="0"/>
    <n v="1"/>
    <n v="0"/>
    <n v="0"/>
    <n v="0"/>
    <n v="0"/>
    <n v="378.18944161279711"/>
    <n v="100.00353267690059"/>
    <n v="50.000000000000057"/>
    <n v="226.58078733041791"/>
    <n v="11.327262706102728"/>
    <n v="6.5063760711995933"/>
    <n v="5.1060401269728191"/>
    <n v="4.5578530171535672"/>
    <n v="5.6210681102446145"/>
    <n v="1"/>
    <n v="0"/>
  </r>
  <r>
    <x v="4"/>
    <x v="30"/>
    <n v="377.23260912895796"/>
    <n v="100.0017663384503"/>
    <n v="50.000000000000007"/>
    <n v="249.23886606345968"/>
    <n v="83614.702722174232"/>
    <n v="776.47324153086799"/>
    <n v="2022"/>
    <n v="31"/>
    <n v="961"/>
    <n v="6.8679744089702925"/>
    <x v="0"/>
    <n v="7"/>
    <n v="0"/>
    <n v="0"/>
    <n v="0"/>
    <n v="0"/>
    <n v="0"/>
    <n v="0"/>
    <n v="1"/>
    <n v="0"/>
    <n v="0"/>
    <n v="0"/>
    <n v="0"/>
    <n v="0"/>
    <n v="1"/>
    <n v="0"/>
    <n v="0"/>
    <n v="0"/>
    <n v="0"/>
    <n v="377.23260912895796"/>
    <n v="100.0017663384503"/>
    <n v="50.000000000000007"/>
    <n v="249.23886606345968"/>
    <n v="11.333974653491966"/>
    <n v="6.504945652231342"/>
    <n v="5.106029422847234"/>
    <n v="4.5578530171535672"/>
    <n v="5.6999160084199643"/>
    <n v="1"/>
    <n v="0"/>
  </r>
  <r>
    <x v="4"/>
    <x v="31"/>
    <n v="376.56282639027057"/>
    <n v="100.00088316922515"/>
    <n v="50"/>
    <n v="274.16275266980568"/>
    <n v="84406.366981592728"/>
    <n v="800.72646222930143"/>
    <n v="2022"/>
    <n v="32"/>
    <n v="1024"/>
    <n v="6.9314718055994531"/>
    <x v="0"/>
    <n v="8"/>
    <n v="0"/>
    <n v="0"/>
    <n v="0"/>
    <n v="0"/>
    <n v="0"/>
    <n v="0"/>
    <n v="0"/>
    <n v="1"/>
    <n v="0"/>
    <n v="0"/>
    <n v="0"/>
    <n v="0"/>
    <n v="1"/>
    <n v="0"/>
    <n v="0"/>
    <n v="0"/>
    <n v="0"/>
    <n v="376.56282639027057"/>
    <n v="100.00088316922515"/>
    <n v="50"/>
    <n v="274.16275266980568"/>
    <n v="11.343398115909263"/>
    <n v="6.5039431401301648"/>
    <n v="5.1060240707414746"/>
    <n v="4.5578530171535672"/>
    <n v="5.780021608002869"/>
    <n v="1"/>
    <n v="0"/>
  </r>
  <r>
    <x v="4"/>
    <x v="32"/>
    <n v="376.0939784731894"/>
    <n v="100.00044158461257"/>
    <n v="50"/>
    <n v="72.416275266980563"/>
    <n v="76820.729582058499"/>
    <n v="598.51069532478255"/>
    <n v="2022"/>
    <n v="33"/>
    <n v="1089"/>
    <n v="6.9930151229329605"/>
    <x v="0"/>
    <n v="8"/>
    <n v="0"/>
    <n v="0"/>
    <n v="0"/>
    <n v="0"/>
    <n v="0"/>
    <n v="0"/>
    <n v="0"/>
    <n v="1"/>
    <n v="0"/>
    <n v="0"/>
    <n v="0"/>
    <n v="0"/>
    <n v="1"/>
    <n v="0"/>
    <n v="0"/>
    <n v="0"/>
    <n v="0"/>
    <n v="376.0939784731894"/>
    <n v="100.00044158461257"/>
    <n v="50"/>
    <n v="72.416275266980563"/>
    <n v="11.24922979914793"/>
    <n v="6.5032407831861816"/>
    <n v="5.1060213946778532"/>
    <n v="4.5578530171535672"/>
    <n v="4.8041825798785069"/>
    <n v="1"/>
    <n v="0"/>
  </r>
  <r>
    <x v="4"/>
    <x v="33"/>
    <n v="375.76578493123253"/>
    <n v="100.00022079230629"/>
    <n v="50"/>
    <n v="52.241627526698053"/>
    <n v="74974.478287262362"/>
    <n v="578.00763325023684"/>
    <n v="2022"/>
    <n v="34"/>
    <n v="1156"/>
    <n v="7.0527210492323231"/>
    <x v="0"/>
    <n v="8"/>
    <n v="0"/>
    <n v="0"/>
    <n v="0"/>
    <n v="0"/>
    <n v="0"/>
    <n v="0"/>
    <n v="0"/>
    <n v="1"/>
    <n v="0"/>
    <n v="0"/>
    <n v="0"/>
    <n v="0"/>
    <n v="1"/>
    <n v="0"/>
    <n v="0"/>
    <n v="0"/>
    <n v="0"/>
    <n v="375.76578493123253"/>
    <n v="100.00022079230629"/>
    <n v="50"/>
    <n v="52.241627526698053"/>
    <n v="11.224903045103668"/>
    <n v="6.5027488396437327"/>
    <n v="5.1060200566433567"/>
    <n v="4.5578530171535672"/>
    <n v="4.6234526499824193"/>
    <n v="1"/>
    <n v="0"/>
  </r>
  <r>
    <x v="4"/>
    <x v="34"/>
    <n v="375.53604945186271"/>
    <n v="100.00011039615315"/>
    <n v="50"/>
    <n v="50.224162752669805"/>
    <n v="74768.976454831005"/>
    <n v="575.76032260068564"/>
    <n v="2022"/>
    <n v="35"/>
    <n v="1225"/>
    <n v="7.110696122978827"/>
    <x v="0"/>
    <n v="8"/>
    <n v="0"/>
    <n v="0"/>
    <n v="0"/>
    <n v="0"/>
    <n v="0"/>
    <n v="0"/>
    <n v="0"/>
    <n v="1"/>
    <n v="0"/>
    <n v="0"/>
    <n v="0"/>
    <n v="0"/>
    <n v="1"/>
    <n v="0"/>
    <n v="0"/>
    <n v="0"/>
    <n v="0"/>
    <n v="375.53604945186271"/>
    <n v="100.00011039615315"/>
    <n v="50"/>
    <n v="50.224162752669805"/>
    <n v="11.222158324650978"/>
    <n v="6.5024043351122973"/>
    <n v="5.1060193876254374"/>
    <n v="4.5578530171535672"/>
    <n v="4.6034446617791493"/>
    <n v="1"/>
    <n v="0"/>
  </r>
  <r>
    <x v="4"/>
    <x v="35"/>
    <n v="375.37523461630389"/>
    <n v="100.00005519807658"/>
    <n v="50"/>
    <n v="50.022416275266977"/>
    <n v="71670.897636630936"/>
    <n v="575.3977060896475"/>
    <n v="2022"/>
    <n v="36"/>
    <n v="1296"/>
    <n v="7.1670378769122198"/>
    <x v="0"/>
    <n v="9"/>
    <n v="0"/>
    <n v="0"/>
    <n v="0"/>
    <n v="0"/>
    <n v="0"/>
    <n v="0"/>
    <n v="0"/>
    <n v="0"/>
    <n v="1"/>
    <n v="0"/>
    <n v="0"/>
    <n v="0"/>
    <n v="1"/>
    <n v="0"/>
    <n v="0"/>
    <n v="0"/>
    <n v="0"/>
    <n v="375.37523461630389"/>
    <n v="100.00005519807658"/>
    <n v="50"/>
    <n v="50.022416275266977"/>
    <n v="11.179840053489286"/>
    <n v="6.5021631113042186"/>
    <n v="5.1060190531163094"/>
    <n v="4.5578530171535672"/>
    <n v="4.6014216679427733"/>
    <n v="1"/>
    <n v="0"/>
  </r>
  <r>
    <x v="4"/>
    <x v="36"/>
    <n v="375.26266423141271"/>
    <n v="100.00002759903829"/>
    <n v="50"/>
    <n v="50.002241627526701"/>
    <n v="71688.743673398742"/>
    <n v="575.26493345797769"/>
    <n v="2022"/>
    <n v="37"/>
    <n v="1369"/>
    <n v="7.2218358252884487"/>
    <x v="0"/>
    <n v="9"/>
    <n v="0"/>
    <n v="0"/>
    <n v="0"/>
    <n v="0"/>
    <n v="0"/>
    <n v="0"/>
    <n v="0"/>
    <n v="0"/>
    <n v="1"/>
    <n v="0"/>
    <n v="0"/>
    <n v="0"/>
    <n v="1"/>
    <n v="0"/>
    <n v="0"/>
    <n v="0"/>
    <n v="0"/>
    <n v="375.26266423141271"/>
    <n v="100.00002759903829"/>
    <n v="50"/>
    <n v="50.002241627526701"/>
    <n v="11.18008902226037"/>
    <n v="6.50199422000947"/>
    <n v="5.1060188858617037"/>
    <n v="4.5578530171535672"/>
    <n v="4.6012191432891445"/>
    <n v="1"/>
    <n v="0"/>
  </r>
  <r>
    <x v="4"/>
    <x v="37"/>
    <n v="375.18386496198889"/>
    <n v="100.00001379951914"/>
    <n v="50"/>
    <n v="50.000224162752673"/>
    <n v="71708.869222632071"/>
    <n v="575.18410292426074"/>
    <n v="2022"/>
    <n v="38"/>
    <n v="1444"/>
    <n v="7.2751723194527713"/>
    <x v="0"/>
    <n v="9"/>
    <n v="0"/>
    <n v="0"/>
    <n v="0"/>
    <n v="0"/>
    <n v="0"/>
    <n v="0"/>
    <n v="0"/>
    <n v="0"/>
    <n v="1"/>
    <n v="0"/>
    <n v="0"/>
    <n v="0"/>
    <n v="1"/>
    <n v="0"/>
    <n v="0"/>
    <n v="0"/>
    <n v="0"/>
    <n v="375.18386496198889"/>
    <n v="100.00001379951914"/>
    <n v="50"/>
    <n v="50.000224162752673"/>
    <n v="11.180369717998033"/>
    <n v="6.5018759791289122"/>
    <n v="5.1060188022343906"/>
    <n v="4.5578530171535672"/>
    <n v="4.6011988885677058"/>
    <n v="1"/>
    <n v="0"/>
  </r>
  <r>
    <x v="4"/>
    <x v="38"/>
    <n v="375.12870547339219"/>
    <n v="100.00000689975957"/>
    <n v="50"/>
    <n v="50.000022416275272"/>
    <n v="71729.346323116552"/>
    <n v="575.12873478942697"/>
    <n v="2022"/>
    <n v="39"/>
    <n v="1521"/>
    <n v="7.3271232922592926"/>
    <x v="0"/>
    <n v="9"/>
    <n v="0"/>
    <n v="0"/>
    <n v="0"/>
    <n v="0"/>
    <n v="0"/>
    <n v="0"/>
    <n v="0"/>
    <n v="0"/>
    <n v="1"/>
    <n v="0"/>
    <n v="0"/>
    <n v="0"/>
    <n v="1"/>
    <n v="0"/>
    <n v="0"/>
    <n v="0"/>
    <n v="0"/>
    <n v="375.12870547339219"/>
    <n v="100.00000689975957"/>
    <n v="50"/>
    <n v="50.000022416275272"/>
    <n v="11.180655236059531"/>
    <n v="6.5017932021930953"/>
    <n v="5.1060187604207306"/>
    <n v="4.5578530171535672"/>
    <n v="4.6011968630729978"/>
    <n v="1"/>
    <n v="0"/>
  </r>
  <r>
    <x v="4"/>
    <x v="39"/>
    <n v="375.09009383137453"/>
    <n v="100.00000344987978"/>
    <n v="50"/>
    <n v="50.000002241627527"/>
    <n v="64051.450048591127"/>
    <n v="575.09009952288181"/>
    <n v="2022"/>
    <n v="40"/>
    <n v="1600"/>
    <n v="7.3777589082278725"/>
    <x v="0"/>
    <n v="10"/>
    <n v="0"/>
    <n v="0"/>
    <n v="0"/>
    <n v="0"/>
    <n v="0"/>
    <n v="0"/>
    <n v="0"/>
    <n v="0"/>
    <n v="0"/>
    <n v="1"/>
    <n v="0"/>
    <n v="0"/>
    <n v="1"/>
    <n v="0"/>
    <n v="0"/>
    <n v="0"/>
    <n v="0"/>
    <n v="375.09009383137453"/>
    <n v="100.00000344987978"/>
    <n v="50"/>
    <n v="50.000002241627527"/>
    <n v="11.067441946390881"/>
    <n v="6.5017352542608018"/>
    <n v="5.1060187395139005"/>
    <n v="4.5578530171535672"/>
    <n v="4.6011966605233017"/>
    <n v="1"/>
    <n v="0"/>
  </r>
  <r>
    <x v="4"/>
    <x v="40"/>
    <n v="375.0630656819622"/>
    <n v="100.00000172493989"/>
    <n v="50"/>
    <n v="50.000000224162754"/>
    <n v="64072.121446724952"/>
    <n v="575.06306763106477"/>
    <n v="2022"/>
    <n v="41"/>
    <n v="1681"/>
    <n v="7.4271441334086159"/>
    <x v="0"/>
    <n v="10"/>
    <n v="0"/>
    <n v="0"/>
    <n v="0"/>
    <n v="0"/>
    <n v="0"/>
    <n v="0"/>
    <n v="0"/>
    <n v="0"/>
    <n v="0"/>
    <n v="1"/>
    <n v="0"/>
    <n v="0"/>
    <n v="1"/>
    <n v="0"/>
    <n v="0"/>
    <n v="0"/>
    <n v="0"/>
    <n v="375.0630656819622"/>
    <n v="100.00000172493989"/>
    <n v="50"/>
    <n v="50.000000224162754"/>
    <n v="11.067764625474393"/>
    <n v="6.5016946887101152"/>
    <n v="5.1060187290604855"/>
    <n v="4.5578530171535672"/>
    <n v="4.6011966402683298"/>
    <n v="1"/>
    <n v="0"/>
  </r>
  <r>
    <x v="4"/>
    <x v="41"/>
    <n v="375.04414597737355"/>
    <n v="100.00000086246995"/>
    <n v="50"/>
    <n v="50.000000022416273"/>
    <n v="64092.842468036019"/>
    <n v="575.04414686225982"/>
    <n v="2022"/>
    <n v="42"/>
    <n v="1764"/>
    <n v="7.4753392365667368"/>
    <x v="0"/>
    <n v="10"/>
    <n v="0"/>
    <n v="0"/>
    <n v="0"/>
    <n v="0"/>
    <n v="0"/>
    <n v="0"/>
    <n v="0"/>
    <n v="0"/>
    <n v="0"/>
    <n v="1"/>
    <n v="0"/>
    <n v="0"/>
    <n v="1"/>
    <n v="0"/>
    <n v="0"/>
    <n v="0"/>
    <n v="0"/>
    <n v="375.04414597737355"/>
    <n v="100.00000086246995"/>
    <n v="50"/>
    <n v="50.000000022416273"/>
    <n v="11.068087974708984"/>
    <n v="6.5016662918454928"/>
    <n v="5.1060187238337775"/>
    <n v="4.5578530171535672"/>
    <n v="4.6011966382428326"/>
    <n v="1"/>
    <n v="0"/>
  </r>
  <r>
    <x v="4"/>
    <x v="42"/>
    <n v="375.03090218416145"/>
    <n v="100.00000043123498"/>
    <n v="50"/>
    <n v="50.000000002241627"/>
    <n v="64113.598097829788"/>
    <n v="575.03090261763805"/>
    <n v="2022"/>
    <n v="43"/>
    <n v="1849"/>
    <n v="7.5224002313871248"/>
    <x v="0"/>
    <n v="10"/>
    <n v="0"/>
    <n v="0"/>
    <n v="0"/>
    <n v="0"/>
    <n v="0"/>
    <n v="0"/>
    <n v="0"/>
    <n v="0"/>
    <n v="0"/>
    <n v="1"/>
    <n v="0"/>
    <n v="0"/>
    <n v="1"/>
    <n v="0"/>
    <n v="0"/>
    <n v="0"/>
    <n v="0"/>
    <n v="375.03090218416145"/>
    <n v="100.00000043123498"/>
    <n v="50"/>
    <n v="50.000000002241627"/>
    <n v="11.068411759222203"/>
    <n v="6.5016464135604481"/>
    <n v="5.1060187212204236"/>
    <n v="4.5578530171535672"/>
    <n v="4.6011966380402827"/>
    <n v="1"/>
    <n v="0"/>
  </r>
  <r>
    <x v="4"/>
    <x v="43"/>
    <n v="375.02163152891302"/>
    <n v="100.00000021561749"/>
    <n v="50"/>
    <n v="50.000000000224162"/>
    <n v="64134.37793943291"/>
    <n v="575.0216317447547"/>
    <n v="2022"/>
    <n v="44"/>
    <n v="1936"/>
    <n v="7.568379267836522"/>
    <x v="0"/>
    <n v="10"/>
    <n v="0"/>
    <n v="0"/>
    <n v="0"/>
    <n v="0"/>
    <n v="0"/>
    <n v="0"/>
    <n v="0"/>
    <n v="0"/>
    <n v="0"/>
    <n v="1"/>
    <n v="0"/>
    <n v="0"/>
    <n v="1"/>
    <n v="0"/>
    <n v="0"/>
    <n v="0"/>
    <n v="0"/>
    <n v="375.02163152891302"/>
    <n v="100.00000021561749"/>
    <n v="50"/>
    <n v="50.000000000224162"/>
    <n v="11.06873581644988"/>
    <n v="6.5016324985258018"/>
    <n v="5.106018719913747"/>
    <n v="4.5578530171535672"/>
    <n v="4.6011966380200278"/>
    <n v="1"/>
    <n v="0"/>
  </r>
  <r>
    <x v="4"/>
    <x v="44"/>
    <n v="375.01788096771247"/>
    <n v="100.00000010780875"/>
    <n v="50"/>
    <n v="50.000000000022418"/>
    <n v="63122.536255040672"/>
    <n v="575.01788107554364"/>
    <n v="2022"/>
    <n v="45"/>
    <n v="2025"/>
    <n v="7.6133249795406392"/>
    <x v="0"/>
    <n v="11"/>
    <n v="0"/>
    <n v="0"/>
    <n v="0"/>
    <n v="0"/>
    <n v="0"/>
    <n v="0"/>
    <n v="0"/>
    <n v="0"/>
    <n v="0"/>
    <n v="0"/>
    <n v="1"/>
    <n v="0"/>
    <n v="1"/>
    <n v="0"/>
    <n v="0"/>
    <n v="0"/>
    <n v="0"/>
    <n v="375.01788096771247"/>
    <n v="100.00000010780875"/>
    <n v="50"/>
    <n v="50.000000000022418"/>
    <n v="11.052833136192866"/>
    <n v="6.5016268689669774"/>
    <n v="5.1060187192604083"/>
    <n v="4.5578530171535672"/>
    <n v="4.6011966380180027"/>
    <n v="1"/>
    <n v="0"/>
  </r>
  <r>
    <x v="4"/>
    <x v="45"/>
    <n v="376.14028296384674"/>
    <n v="100.00000005390437"/>
    <n v="50"/>
    <n v="50.000000000002245"/>
    <n v="63150.199960620608"/>
    <n v="576.1402830177534"/>
    <n v="2022"/>
    <n v="46"/>
    <n v="2116"/>
    <n v="7.6572827929781901"/>
    <x v="0"/>
    <n v="11"/>
    <n v="0"/>
    <n v="0"/>
    <n v="0"/>
    <n v="0"/>
    <n v="0"/>
    <n v="0"/>
    <n v="0"/>
    <n v="0"/>
    <n v="0"/>
    <n v="0"/>
    <n v="1"/>
    <n v="0"/>
    <n v="1"/>
    <n v="0"/>
    <n v="0"/>
    <n v="0"/>
    <n v="0"/>
    <n v="376.14028296384674"/>
    <n v="100.00000005390437"/>
    <n v="50"/>
    <n v="50.000000000002245"/>
    <n v="11.053271294212589"/>
    <n v="6.5033101715196864"/>
    <n v="5.1060187189337389"/>
    <n v="4.5578530171535672"/>
    <n v="4.6011966380178002"/>
    <n v="1"/>
    <n v="0"/>
  </r>
  <r>
    <x v="4"/>
    <x v="46"/>
    <n v="378.06224202400529"/>
    <n v="100.00000002695219"/>
    <n v="50"/>
    <n v="50.000000000000227"/>
    <n v="63182.680063936212"/>
    <n v="578.06224205095771"/>
    <n v="2022"/>
    <n v="47"/>
    <n v="2209"/>
    <n v="7.7002952034201169"/>
    <x v="0"/>
    <n v="11"/>
    <n v="0"/>
    <n v="0"/>
    <n v="0"/>
    <n v="0"/>
    <n v="0"/>
    <n v="0"/>
    <n v="0"/>
    <n v="0"/>
    <n v="0"/>
    <n v="0"/>
    <n v="1"/>
    <n v="0"/>
    <n v="1"/>
    <n v="0"/>
    <n v="0"/>
    <n v="0"/>
    <n v="0"/>
    <n v="378.06224202400529"/>
    <n v="100.00000002695219"/>
    <n v="50"/>
    <n v="50.000000000000227"/>
    <n v="11.053785492955226"/>
    <n v="6.5061860317568252"/>
    <n v="5.1060187187704047"/>
    <n v="4.5578530171535672"/>
    <n v="4.6011966380177798"/>
    <n v="1"/>
    <n v="0"/>
  </r>
  <r>
    <x v="4"/>
    <x v="47"/>
    <n v="380.55525380560937"/>
    <n v="100.0000000134761"/>
    <n v="50"/>
    <n v="50.000000000000021"/>
    <n v="63218.531892421241"/>
    <n v="580.55525381908546"/>
    <n v="2022"/>
    <n v="48"/>
    <n v="2304"/>
    <n v="7.7424020218157823"/>
    <x v="0"/>
    <n v="11"/>
    <n v="0"/>
    <n v="0"/>
    <n v="0"/>
    <n v="0"/>
    <n v="0"/>
    <n v="0"/>
    <n v="0"/>
    <n v="0"/>
    <n v="0"/>
    <n v="0"/>
    <n v="1"/>
    <n v="0"/>
    <n v="1"/>
    <n v="0"/>
    <n v="0"/>
    <n v="0"/>
    <n v="0"/>
    <n v="380.55525380560937"/>
    <n v="100.0000000134761"/>
    <n v="50"/>
    <n v="50.000000000000021"/>
    <n v="11.054352763298469"/>
    <n v="6.5099040885828732"/>
    <n v="5.1060187186887376"/>
    <n v="4.5578530171535672"/>
    <n v="4.6011966380177771"/>
    <n v="1"/>
    <n v="0"/>
  </r>
  <r>
    <x v="4"/>
    <x v="48"/>
    <n v="383.45947889662034"/>
    <n v="100.00000000673805"/>
    <n v="50"/>
    <n v="50"/>
    <n v="63242.377992597809"/>
    <n v="583.45947890335833"/>
    <n v="2022"/>
    <n v="49"/>
    <n v="2401"/>
    <n v="7.7836405962212529"/>
    <x v="0"/>
    <n v="12"/>
    <n v="0"/>
    <n v="0"/>
    <n v="0"/>
    <n v="0"/>
    <n v="0"/>
    <n v="0"/>
    <n v="0"/>
    <n v="0"/>
    <n v="0"/>
    <n v="0"/>
    <n v="0"/>
    <n v="1"/>
    <n v="1"/>
    <n v="0"/>
    <n v="0"/>
    <n v="0"/>
    <n v="0"/>
    <n v="383.45947889662034"/>
    <n v="100.00000000673805"/>
    <n v="50"/>
    <n v="50"/>
    <n v="11.054729893282445"/>
    <n v="6.5142180647849122"/>
    <n v="5.1060187186479036"/>
    <n v="4.5578530171535672"/>
    <n v="4.6011966380177771"/>
    <n v="0"/>
    <n v="1"/>
  </r>
  <r>
    <x v="4"/>
    <x v="49"/>
    <n v="386.66314447265484"/>
    <n v="100.00000000336902"/>
    <n v="50"/>
    <n v="50"/>
    <n v="63282.221890632136"/>
    <n v="586.66314447602383"/>
    <n v="2022"/>
    <n v="50"/>
    <n v="2500"/>
    <n v="7.8240460108562919"/>
    <x v="0"/>
    <n v="12"/>
    <n v="0"/>
    <n v="0"/>
    <n v="0"/>
    <n v="0"/>
    <n v="0"/>
    <n v="0"/>
    <n v="0"/>
    <n v="0"/>
    <n v="0"/>
    <n v="0"/>
    <n v="0"/>
    <n v="1"/>
    <n v="1"/>
    <n v="0"/>
    <n v="0"/>
    <n v="0"/>
    <n v="0"/>
    <n v="386.66314447265484"/>
    <n v="100.00000000336902"/>
    <n v="50"/>
    <n v="50"/>
    <n v="11.055359713876831"/>
    <n v="6.5189553455152165"/>
    <n v="5.106018718627487"/>
    <n v="4.5578530171535672"/>
    <n v="4.6011966380177771"/>
    <n v="0"/>
    <n v="1"/>
  </r>
  <r>
    <x v="4"/>
    <x v="50"/>
    <n v="390.08812546832928"/>
    <n v="100.00000000168451"/>
    <n v="50"/>
    <n v="50"/>
    <n v="63323.205470453417"/>
    <n v="590.08812547001378"/>
    <n v="2022"/>
    <n v="51"/>
    <n v="2601"/>
    <n v="7.8636512654486515"/>
    <x v="0"/>
    <n v="12"/>
    <n v="0"/>
    <n v="0"/>
    <n v="0"/>
    <n v="0"/>
    <n v="0"/>
    <n v="0"/>
    <n v="0"/>
    <n v="0"/>
    <n v="0"/>
    <n v="0"/>
    <n v="0"/>
    <n v="1"/>
    <n v="1"/>
    <n v="0"/>
    <n v="0"/>
    <n v="0"/>
    <n v="0"/>
    <n v="390.08812546832928"/>
    <n v="100.00000000168451"/>
    <n v="50"/>
    <n v="50"/>
    <n v="11.056007136062547"/>
    <n v="6.5239951882428411"/>
    <n v="5.1060187186172783"/>
    <n v="4.5578530171535672"/>
    <n v="4.6011966380177771"/>
    <n v="0"/>
    <n v="1"/>
  </r>
  <r>
    <x v="4"/>
    <x v="51"/>
    <n v="393.67985140867603"/>
    <n v="100.00000000084225"/>
    <n v="50"/>
    <n v="50"/>
    <n v="63364.980778605423"/>
    <n v="593.67985140951828"/>
    <n v="2022"/>
    <n v="52"/>
    <n v="2704"/>
    <n v="7.9024874371628551"/>
    <x v="0"/>
    <n v="12"/>
    <n v="0"/>
    <n v="0"/>
    <n v="0"/>
    <n v="0"/>
    <n v="0"/>
    <n v="0"/>
    <n v="0"/>
    <n v="0"/>
    <n v="0"/>
    <n v="0"/>
    <n v="0"/>
    <n v="1"/>
    <n v="1"/>
    <n v="0"/>
    <n v="0"/>
    <n v="0"/>
    <n v="0"/>
    <n v="393.67985140867603"/>
    <n v="100.00000000084225"/>
    <n v="50"/>
    <n v="50"/>
    <n v="11.056666634172087"/>
    <n v="6.5292532515029151"/>
    <n v="5.1060187186121739"/>
    <n v="4.5578530171535672"/>
    <n v="4.6011966380177771"/>
    <n v="0"/>
    <n v="1"/>
  </r>
  <r>
    <x v="4"/>
    <x v="52"/>
    <n v="397.40024120272722"/>
    <n v="100.00000000042112"/>
    <n v="50"/>
    <n v="50"/>
    <n v="63407.305700638404"/>
    <n v="597.40024120314831"/>
    <n v="2022"/>
    <n v="53"/>
    <n v="2809"/>
    <n v="7.9405838271042439"/>
    <x v="0"/>
    <n v="12"/>
    <n v="0"/>
    <n v="0"/>
    <n v="0"/>
    <n v="0"/>
    <n v="0"/>
    <n v="0"/>
    <n v="0"/>
    <n v="0"/>
    <n v="0"/>
    <n v="0"/>
    <n v="0"/>
    <n v="1"/>
    <n v="1"/>
    <n v="0"/>
    <n v="0"/>
    <n v="0"/>
    <n v="0"/>
    <n v="397.40024120272722"/>
    <n v="100.00000000042112"/>
    <n v="50"/>
    <n v="50"/>
    <n v="11.057334365657903"/>
    <n v="6.5346706761136977"/>
    <n v="5.1060187186096222"/>
    <n v="4.5578530171535672"/>
    <n v="4.6011966380177771"/>
    <n v="0"/>
    <n v="1"/>
  </r>
  <r>
    <x v="4"/>
    <x v="53"/>
    <n v="401.22275751072965"/>
    <n v="100.00000000021056"/>
    <n v="50"/>
    <n v="50"/>
    <n v="63818.356588642266"/>
    <n v="601.22275751094026"/>
    <n v="2023"/>
    <n v="54"/>
    <n v="2916"/>
    <n v="7.977968093128549"/>
    <x v="0"/>
    <n v="1"/>
    <n v="1"/>
    <n v="0"/>
    <n v="0"/>
    <n v="0"/>
    <n v="0"/>
    <n v="0"/>
    <n v="0"/>
    <n v="0"/>
    <n v="0"/>
    <n v="0"/>
    <n v="0"/>
    <n v="0"/>
    <n v="1"/>
    <n v="0"/>
    <n v="0"/>
    <n v="0"/>
    <n v="0"/>
    <n v="401.22275751072965"/>
    <n v="100.00000000021056"/>
    <n v="50"/>
    <n v="50"/>
    <n v="11.063796148774296"/>
    <n v="6.5402064113067935"/>
    <n v="5.1060187186083459"/>
    <n v="4.5578530171535672"/>
    <n v="4.6011966380177771"/>
    <n v="0"/>
    <n v="0"/>
  </r>
  <r>
    <x v="4"/>
    <x v="54"/>
    <n v="405.12894481301953"/>
    <n v="100.00000000010527"/>
    <n v="50"/>
    <n v="50"/>
    <n v="63861.327368246697"/>
    <n v="605.1289448131248"/>
    <n v="2023"/>
    <n v="55"/>
    <n v="3025"/>
    <n v="8.0146663704649423"/>
    <x v="0"/>
    <n v="1"/>
    <n v="1"/>
    <n v="0"/>
    <n v="0"/>
    <n v="0"/>
    <n v="0"/>
    <n v="0"/>
    <n v="0"/>
    <n v="0"/>
    <n v="0"/>
    <n v="0"/>
    <n v="0"/>
    <n v="0"/>
    <n v="1"/>
    <n v="0"/>
    <n v="0"/>
    <n v="0"/>
    <n v="0"/>
    <n v="405.12894481301953"/>
    <n v="100.00000000010527"/>
    <n v="50"/>
    <n v="50"/>
    <n v="11.064469251650104"/>
    <n v="6.5458318369776221"/>
    <n v="5.1060187186077082"/>
    <n v="4.5578530171535672"/>
    <n v="4.6011966380177771"/>
    <n v="0"/>
    <n v="0"/>
  </r>
  <r>
    <x v="4"/>
    <x v="55"/>
    <n v="409.10600607017761"/>
    <n v="100.00000000005264"/>
    <n v="50"/>
    <n v="50"/>
    <n v="63904.481569487369"/>
    <n v="609.10600607023025"/>
    <n v="2023"/>
    <n v="56"/>
    <n v="3136"/>
    <n v="8.0507033814702993"/>
    <x v="0"/>
    <n v="1"/>
    <n v="1"/>
    <n v="0"/>
    <n v="0"/>
    <n v="0"/>
    <n v="0"/>
    <n v="0"/>
    <n v="0"/>
    <n v="0"/>
    <n v="0"/>
    <n v="0"/>
    <n v="0"/>
    <n v="0"/>
    <n v="1"/>
    <n v="0"/>
    <n v="0"/>
    <n v="0"/>
    <n v="0"/>
    <n v="409.10600607017761"/>
    <n v="100.00000000005264"/>
    <n v="50"/>
    <n v="50"/>
    <n v="11.065144772014127"/>
    <n v="6.5515270025895367"/>
    <n v="5.1060187186073884"/>
    <n v="4.5578530171535672"/>
    <n v="4.6011966380177771"/>
    <n v="0"/>
    <n v="0"/>
  </r>
  <r>
    <x v="4"/>
    <x v="56"/>
    <n v="413.14510639719879"/>
    <n v="100.00000000002632"/>
    <n v="50"/>
    <n v="50"/>
    <n v="63947.762942334455"/>
    <n v="613.14510639722516"/>
    <n v="2023"/>
    <n v="57"/>
    <n v="3249"/>
    <n v="8.0861025356691005"/>
    <x v="0"/>
    <n v="1"/>
    <n v="1"/>
    <n v="0"/>
    <n v="0"/>
    <n v="0"/>
    <n v="0"/>
    <n v="0"/>
    <n v="0"/>
    <n v="0"/>
    <n v="0"/>
    <n v="0"/>
    <n v="0"/>
    <n v="0"/>
    <n v="1"/>
    <n v="0"/>
    <n v="0"/>
    <n v="0"/>
    <n v="0"/>
    <n v="413.14510639719879"/>
    <n v="100.00000000002632"/>
    <n v="50"/>
    <n v="50"/>
    <n v="11.065821825039919"/>
    <n v="6.5572780004185738"/>
    <n v="5.1060187186072294"/>
    <n v="4.5578530171535672"/>
    <n v="4.6011966380177771"/>
    <n v="0"/>
    <n v="0"/>
  </r>
  <r>
    <x v="4"/>
    <x v="57"/>
    <n v="417.24018564759444"/>
    <n v="100.00000000001316"/>
    <n v="50"/>
    <n v="50"/>
    <n v="63637.90245195711"/>
    <n v="617.24018564760763"/>
    <n v="2023"/>
    <n v="58"/>
    <n v="3364"/>
    <n v="8.1208860210928382"/>
    <x v="0"/>
    <n v="2"/>
    <n v="0"/>
    <n v="1"/>
    <n v="0"/>
    <n v="0"/>
    <n v="0"/>
    <n v="0"/>
    <n v="0"/>
    <n v="0"/>
    <n v="0"/>
    <n v="0"/>
    <n v="0"/>
    <n v="0"/>
    <n v="1"/>
    <n v="0"/>
    <n v="0"/>
    <n v="0"/>
    <n v="0"/>
    <n v="417.24018564759444"/>
    <n v="100.00000000001316"/>
    <n v="50"/>
    <n v="50"/>
    <n v="11.060964522322704"/>
    <n v="6.5630751328224477"/>
    <n v="5.1060187186071495"/>
    <n v="4.5578530171535672"/>
    <n v="4.6011966380177771"/>
    <n v="0"/>
    <n v="0"/>
  </r>
  <r>
    <x v="4"/>
    <x v="58"/>
    <n v="421.38712723456695"/>
    <n v="100.00000000000658"/>
    <n v="50"/>
    <n v="50"/>
    <n v="63681.333099621072"/>
    <n v="621.38712723457354"/>
    <n v="2023"/>
    <n v="59"/>
    <n v="3481"/>
    <n v="8.1550748878114394"/>
    <x v="0"/>
    <n v="2"/>
    <n v="0"/>
    <n v="1"/>
    <n v="0"/>
    <n v="0"/>
    <n v="0"/>
    <n v="0"/>
    <n v="0"/>
    <n v="0"/>
    <n v="0"/>
    <n v="0"/>
    <n v="0"/>
    <n v="0"/>
    <n v="1"/>
    <n v="0"/>
    <n v="0"/>
    <n v="0"/>
    <n v="0"/>
    <n v="421.38712723456695"/>
    <n v="100.00000000000658"/>
    <n v="50"/>
    <n v="50"/>
    <n v="11.061646754652489"/>
    <n v="6.5689116343951106"/>
    <n v="5.1060187186071095"/>
    <n v="4.5578530171535672"/>
    <n v="4.6011966380177771"/>
    <n v="0"/>
    <n v="0"/>
  </r>
  <r>
    <x v="4"/>
    <x v="59"/>
    <n v="425.58317631826014"/>
    <n v="100.0000000000033"/>
    <n v="50"/>
    <n v="50"/>
    <n v="63724.806108229983"/>
    <n v="625.58317631826344"/>
    <n v="2023"/>
    <n v="60"/>
    <n v="3600"/>
    <n v="8.1886891244442008"/>
    <x v="0"/>
    <n v="2"/>
    <n v="0"/>
    <n v="1"/>
    <n v="0"/>
    <n v="0"/>
    <n v="0"/>
    <n v="0"/>
    <n v="0"/>
    <n v="0"/>
    <n v="0"/>
    <n v="0"/>
    <n v="0"/>
    <n v="0"/>
    <n v="1"/>
    <n v="0"/>
    <n v="0"/>
    <n v="0"/>
    <n v="0"/>
    <n v="425.58317631826014"/>
    <n v="100.0000000000033"/>
    <n v="50"/>
    <n v="50"/>
    <n v="11.062329186606968"/>
    <n v="6.5747827814415292"/>
    <n v="5.10601871860709"/>
    <n v="4.5578530171535672"/>
    <n v="4.6011966380177771"/>
    <n v="0"/>
    <n v="0"/>
  </r>
  <r>
    <x v="4"/>
    <x v="60"/>
    <n v="429.82653254938606"/>
    <n v="100.00000000000165"/>
    <n v="50"/>
    <n v="50"/>
    <n v="63768.308478452178"/>
    <n v="629.82653254938771"/>
    <n v="2023"/>
    <n v="61"/>
    <n v="3721"/>
    <n v="8.2217477283466227"/>
    <x v="0"/>
    <n v="2"/>
    <n v="0"/>
    <n v="1"/>
    <n v="0"/>
    <n v="0"/>
    <n v="0"/>
    <n v="0"/>
    <n v="0"/>
    <n v="0"/>
    <n v="0"/>
    <n v="0"/>
    <n v="0"/>
    <n v="0"/>
    <n v="1"/>
    <n v="0"/>
    <n v="0"/>
    <n v="0"/>
    <n v="0"/>
    <n v="429.82653254938606"/>
    <n v="100.00000000000165"/>
    <n v="50"/>
    <n v="50"/>
    <n v="11.063011613607854"/>
    <n v="6.5806852715897648"/>
    <n v="5.1060187186070802"/>
    <n v="4.5578530171535672"/>
    <n v="4.6011966380177771"/>
    <n v="0"/>
    <n v="0"/>
  </r>
  <r>
    <x v="4"/>
    <x v="61"/>
    <n v="434.11606500244028"/>
    <n v="100.00000000000082"/>
    <n v="50"/>
    <n v="50"/>
    <n v="63811.831199528744"/>
    <n v="634.11606500244113"/>
    <n v="2023"/>
    <n v="62"/>
    <n v="3844"/>
    <n v="8.2542687700901833"/>
    <x v="0"/>
    <n v="3"/>
    <n v="0"/>
    <n v="0"/>
    <n v="1"/>
    <n v="0"/>
    <n v="0"/>
    <n v="0"/>
    <n v="0"/>
    <n v="0"/>
    <n v="0"/>
    <n v="0"/>
    <n v="0"/>
    <n v="0"/>
    <n v="1"/>
    <n v="0"/>
    <n v="0"/>
    <n v="0"/>
    <n v="0"/>
    <n v="434.11606500244028"/>
    <n v="100.00000000000082"/>
    <n v="50"/>
    <n v="50"/>
    <n v="11.063693894139522"/>
    <n v="6.5866167917032792"/>
    <n v="5.1060187186070749"/>
    <n v="4.5578530171535672"/>
    <n v="4.6011966380177771"/>
    <n v="0"/>
    <n v="0"/>
  </r>
  <r>
    <x v="4"/>
    <x v="62"/>
    <n v="438.45111264175688"/>
    <n v="100.00000000000041"/>
    <n v="50"/>
    <n v="50"/>
    <n v="63855.368025744618"/>
    <n v="638.45111264175728"/>
    <n v="2023"/>
    <n v="63"/>
    <n v="3969"/>
    <n v="8.2862694527830651"/>
    <x v="0"/>
    <n v="3"/>
    <n v="0"/>
    <n v="0"/>
    <n v="1"/>
    <n v="0"/>
    <n v="0"/>
    <n v="0"/>
    <n v="0"/>
    <n v="0"/>
    <n v="0"/>
    <n v="0"/>
    <n v="0"/>
    <n v="0"/>
    <n v="1"/>
    <n v="0"/>
    <n v="0"/>
    <n v="0"/>
    <n v="0"/>
    <n v="438.45111264175688"/>
    <n v="100.00000000000041"/>
    <n v="50"/>
    <n v="50"/>
    <n v="11.064375930373853"/>
    <n v="6.5925757169955812"/>
    <n v="5.1060187186070722"/>
    <n v="4.5578530171535672"/>
    <n v="4.6011966380177771"/>
    <n v="0"/>
    <n v="0"/>
  </r>
  <r>
    <x v="4"/>
    <x v="63"/>
    <n v="442.83134466067895"/>
    <n v="100.0000000000002"/>
    <n v="50"/>
    <n v="50"/>
    <n v="63898.914628081446"/>
    <n v="642.83134466067918"/>
    <n v="2023"/>
    <n v="64"/>
    <n v="4096"/>
    <n v="8.317766166719343"/>
    <x v="0"/>
    <n v="3"/>
    <n v="0"/>
    <n v="0"/>
    <n v="1"/>
    <n v="0"/>
    <n v="0"/>
    <n v="0"/>
    <n v="0"/>
    <n v="0"/>
    <n v="0"/>
    <n v="0"/>
    <n v="0"/>
    <n v="0"/>
    <n v="1"/>
    <n v="0"/>
    <n v="0"/>
    <n v="0"/>
    <n v="0"/>
    <n v="442.83134466067895"/>
    <n v="100.0000000000002"/>
    <n v="50"/>
    <n v="50"/>
    <n v="11.065057654745338"/>
    <n v="6.5985609015366071"/>
    <n v="5.1060187186070713"/>
    <n v="4.5578530171535672"/>
    <n v="4.6011966380177771"/>
    <n v="0"/>
    <n v="0"/>
  </r>
  <r>
    <x v="4"/>
    <x v="64"/>
    <n v="447.25666273203888"/>
    <n v="100.0000000000001"/>
    <n v="50"/>
    <n v="50"/>
    <n v="63942.468006083058"/>
    <n v="647.25666273203899"/>
    <n v="2023"/>
    <n v="65"/>
    <n v="4225"/>
    <n v="8.3487745397912736"/>
    <x v="0"/>
    <n v="3"/>
    <n v="0"/>
    <n v="0"/>
    <n v="1"/>
    <n v="0"/>
    <n v="0"/>
    <n v="0"/>
    <n v="0"/>
    <n v="0"/>
    <n v="0"/>
    <n v="0"/>
    <n v="0"/>
    <n v="0"/>
    <n v="1"/>
    <n v="0"/>
    <n v="0"/>
    <n v="0"/>
    <n v="0"/>
    <n v="447.25666273203888"/>
    <n v="100.0000000000001"/>
    <n v="50"/>
    <n v="50"/>
    <n v="11.065739020650325"/>
    <n v="6.6045715324066832"/>
    <n v="5.1060187186070705"/>
    <n v="4.5578530171535672"/>
    <n v="4.6011966380177771"/>
    <n v="0"/>
    <n v="0"/>
  </r>
  <r>
    <x v="4"/>
    <x v="65"/>
    <n v="451.72713259668649"/>
    <n v="100.00000000000006"/>
    <n v="50"/>
    <n v="50"/>
    <n v="63986.026080154981"/>
    <n v="651.72713259668649"/>
    <n v="2023"/>
    <n v="66"/>
    <n v="4356"/>
    <n v="8.3793094840528504"/>
    <x v="0"/>
    <n v="4"/>
    <n v="0"/>
    <n v="0"/>
    <n v="0"/>
    <n v="1"/>
    <n v="0"/>
    <n v="0"/>
    <n v="0"/>
    <n v="0"/>
    <n v="0"/>
    <n v="0"/>
    <n v="0"/>
    <n v="0"/>
    <n v="1"/>
    <n v="0"/>
    <n v="0"/>
    <n v="0"/>
    <n v="0"/>
    <n v="451.72713259668649"/>
    <n v="100.00000000000006"/>
    <n v="50"/>
    <n v="50"/>
    <n v="11.066419996004036"/>
    <n v="6.610607028169583"/>
    <n v="5.1060187186070705"/>
    <n v="4.5578530171535672"/>
    <n v="4.6011966380177771"/>
    <n v="0"/>
    <n v="0"/>
  </r>
  <r>
    <x v="4"/>
    <x v="66"/>
    <n v="456.24293618878249"/>
    <n v="100.00000000000003"/>
    <n v="50"/>
    <n v="54.500000000000007"/>
    <n v="64521.78757650523"/>
    <n v="660.74293618878255"/>
    <n v="2023"/>
    <n v="67"/>
    <n v="4489"/>
    <n v="8.4093852387819314"/>
    <x v="0"/>
    <n v="4"/>
    <n v="0"/>
    <n v="0"/>
    <n v="0"/>
    <n v="1"/>
    <n v="0"/>
    <n v="0"/>
    <n v="0"/>
    <n v="0"/>
    <n v="0"/>
    <n v="0"/>
    <n v="0"/>
    <n v="0"/>
    <n v="1"/>
    <n v="0"/>
    <n v="0"/>
    <n v="0"/>
    <n v="0"/>
    <n v="456.24293618878249"/>
    <n v="100.00000000000003"/>
    <n v="50"/>
    <n v="54.500000000000007"/>
    <n v="11.074758237628831"/>
    <n v="6.61666696820238"/>
    <n v="5.1060187186070705"/>
    <n v="4.5578530171535672"/>
    <n v="4.645384958866936"/>
    <n v="0"/>
    <n v="0"/>
  </r>
  <r>
    <x v="4"/>
    <x v="67"/>
    <n v="460.80433813696061"/>
    <n v="100.00000000000001"/>
    <n v="50"/>
    <n v="59.90000000000002"/>
    <n v="65104.945607398986"/>
    <n v="670.70433813696059"/>
    <n v="2023"/>
    <n v="68"/>
    <n v="4624"/>
    <n v="8.4390154103522139"/>
    <x v="0"/>
    <n v="4"/>
    <n v="0"/>
    <n v="0"/>
    <n v="0"/>
    <n v="1"/>
    <n v="0"/>
    <n v="0"/>
    <n v="0"/>
    <n v="0"/>
    <n v="0"/>
    <n v="0"/>
    <n v="0"/>
    <n v="0"/>
    <n v="1"/>
    <n v="0"/>
    <n v="0"/>
    <n v="0"/>
    <n v="0"/>
    <n v="460.80433813696061"/>
    <n v="100.00000000000001"/>
    <n v="50"/>
    <n v="59.90000000000002"/>
    <n v="11.083755794702823"/>
    <n v="6.6227510435072476"/>
    <n v="5.1060187186070705"/>
    <n v="4.5578530171535672"/>
    <n v="4.6959559059570335"/>
    <n v="0"/>
    <n v="0"/>
  </r>
  <r>
    <x v="4"/>
    <x v="68"/>
    <n v="465.41166232873343"/>
    <n v="100"/>
    <n v="50"/>
    <n v="65.885000000000019"/>
    <n v="65692.437281091057"/>
    <n v="681.29666232873342"/>
    <n v="2023"/>
    <n v="69"/>
    <n v="4761"/>
    <n v="8.4682130091945194"/>
    <x v="0"/>
    <n v="4"/>
    <n v="0"/>
    <n v="0"/>
    <n v="0"/>
    <n v="1"/>
    <n v="0"/>
    <n v="0"/>
    <n v="0"/>
    <n v="0"/>
    <n v="0"/>
    <n v="0"/>
    <n v="0"/>
    <n v="0"/>
    <n v="1"/>
    <n v="0"/>
    <n v="0"/>
    <n v="0"/>
    <n v="0"/>
    <n v="465.41166232873343"/>
    <n v="100"/>
    <n v="50"/>
    <n v="65.885000000000019"/>
    <n v="11.092739087970203"/>
    <n v="6.6288590224775925"/>
    <n v="5.1060187186070696"/>
    <n v="4.5578530171535672"/>
    <n v="4.7491703830645049"/>
    <n v="0"/>
    <n v="0"/>
  </r>
  <r>
    <x v="4"/>
    <x v="69"/>
    <n v="470.0652755193031"/>
    <n v="100"/>
    <n v="50"/>
    <n v="72.473000000000042"/>
    <n v="66280.324059340623"/>
    <n v="692.53827551930317"/>
    <n v="2023"/>
    <n v="70"/>
    <n v="4900"/>
    <n v="8.4969904840987187"/>
    <x v="0"/>
    <n v="4"/>
    <n v="0"/>
    <n v="0"/>
    <n v="0"/>
    <n v="1"/>
    <n v="0"/>
    <n v="0"/>
    <n v="0"/>
    <n v="0"/>
    <n v="0"/>
    <n v="0"/>
    <n v="0"/>
    <n v="0"/>
    <n v="1"/>
    <n v="0"/>
    <n v="0"/>
    <n v="0"/>
    <n v="0"/>
    <n v="470.0652755193031"/>
    <n v="100"/>
    <n v="50"/>
    <n v="72.473000000000042"/>
    <n v="11.101648360776293"/>
    <n v="6.634990727073891"/>
    <n v="5.1060187186070696"/>
    <n v="4.5578530171535672"/>
    <n v="4.8046473535817"/>
    <n v="0"/>
    <n v="0"/>
  </r>
  <r>
    <x v="4"/>
    <x v="70"/>
    <n v="474.76557587159368"/>
    <n v="100"/>
    <n v="50"/>
    <n v="79.720250000000064"/>
    <n v="73270.154684577821"/>
    <n v="704.48582587159376"/>
    <n v="2023"/>
    <n v="71"/>
    <n v="5041"/>
    <n v="8.5253597540826309"/>
    <x v="0"/>
    <n v="5"/>
    <n v="0"/>
    <n v="0"/>
    <n v="0"/>
    <n v="0"/>
    <n v="1"/>
    <n v="0"/>
    <n v="0"/>
    <n v="0"/>
    <n v="0"/>
    <n v="0"/>
    <n v="0"/>
    <n v="0"/>
    <n v="1"/>
    <n v="0"/>
    <n v="0"/>
    <n v="0"/>
    <n v="0"/>
    <n v="474.76557587159368"/>
    <n v="100"/>
    <n v="50"/>
    <n v="79.720250000000064"/>
    <n v="11.201908638310206"/>
    <n v="6.6411460162453784"/>
    <n v="5.1060187186070696"/>
    <n v="4.5578530171535672"/>
    <n v="4.8623184369283239"/>
    <n v="0"/>
    <n v="0"/>
  </r>
  <r>
    <x v="4"/>
    <x v="71"/>
    <n v="479.51298494827802"/>
    <n v="100"/>
    <n v="50"/>
    <n v="87.692270000000065"/>
    <n v="73858.081812533012"/>
    <n v="717.20525494827803"/>
    <n v="2023"/>
    <n v="72"/>
    <n v="5184"/>
    <n v="8.5533322380321106"/>
    <x v="0"/>
    <n v="5"/>
    <n v="0"/>
    <n v="0"/>
    <n v="0"/>
    <n v="0"/>
    <n v="1"/>
    <n v="0"/>
    <n v="0"/>
    <n v="0"/>
    <n v="0"/>
    <n v="0"/>
    <n v="0"/>
    <n v="0"/>
    <n v="1"/>
    <n v="0"/>
    <n v="0"/>
    <n v="0"/>
    <n v="0"/>
    <n v="479.51298494827802"/>
    <n v="100"/>
    <n v="50"/>
    <n v="87.692270000000065"/>
    <n v="11.209900717483515"/>
    <n v="6.647324774395174"/>
    <n v="5.1060187186070696"/>
    <n v="4.5578530171535672"/>
    <n v="4.9221370203144419"/>
    <n v="0"/>
    <n v="0"/>
  </r>
  <r>
    <x v="4"/>
    <x v="72"/>
    <n v="484.30794212033857"/>
    <n v="100"/>
    <n v="50"/>
    <n v="96.461496500000067"/>
    <n v="74446.00959726797"/>
    <n v="730.76943862033863"/>
    <n v="2023"/>
    <n v="73"/>
    <n v="5329"/>
    <n v="8.5809188822967819"/>
    <x v="0"/>
    <n v="5"/>
    <n v="0"/>
    <n v="0"/>
    <n v="0"/>
    <n v="0"/>
    <n v="1"/>
    <n v="0"/>
    <n v="0"/>
    <n v="0"/>
    <n v="0"/>
    <n v="0"/>
    <n v="0"/>
    <n v="0"/>
    <n v="1"/>
    <n v="0"/>
    <n v="0"/>
    <n v="0"/>
    <n v="0"/>
    <n v="484.30794212033857"/>
    <n v="100"/>
    <n v="50"/>
    <n v="96.461496500000067"/>
    <n v="11.217829438250831"/>
    <n v="6.6535269033557327"/>
    <n v="5.1060187186070696"/>
    <n v="4.5578530171535672"/>
    <n v="4.9840512496448719"/>
    <n v="0"/>
    <n v="0"/>
  </r>
  <r>
    <x v="4"/>
    <x v="73"/>
    <n v="489.15090066734643"/>
    <n v="100"/>
    <n v="50"/>
    <n v="106.1076461000001"/>
    <n v="75033.937658928407"/>
    <n v="745.2585467673465"/>
    <n v="2023"/>
    <n v="74"/>
    <n v="5476"/>
    <n v="8.6081301864083404"/>
    <x v="0"/>
    <n v="5"/>
    <n v="0"/>
    <n v="0"/>
    <n v="0"/>
    <n v="0"/>
    <n v="1"/>
    <n v="0"/>
    <n v="0"/>
    <n v="0"/>
    <n v="0"/>
    <n v="0"/>
    <n v="0"/>
    <n v="0"/>
    <n v="1"/>
    <n v="0"/>
    <n v="0"/>
    <n v="0"/>
    <n v="0"/>
    <n v="489.15090066734643"/>
    <n v="100"/>
    <n v="50"/>
    <n v="106.1076461000001"/>
    <n v="11.225695792289283"/>
    <n v="6.6597523168074968"/>
    <n v="5.1060187186070696"/>
    <n v="4.5578530171535672"/>
    <n v="5.0480022369538542"/>
    <n v="0"/>
    <n v="0"/>
  </r>
  <r>
    <x v="4"/>
    <x v="74"/>
    <n v="494.04232506208302"/>
    <n v="100"/>
    <n v="50"/>
    <n v="116.71841070500011"/>
    <n v="79480.289365615259"/>
    <n v="760.76073576708313"/>
    <n v="2023"/>
    <n v="75"/>
    <n v="5625"/>
    <n v="8.6349762270726202"/>
    <x v="0"/>
    <n v="6"/>
    <n v="0"/>
    <n v="0"/>
    <n v="0"/>
    <n v="0"/>
    <n v="0"/>
    <n v="1"/>
    <n v="0"/>
    <n v="0"/>
    <n v="0"/>
    <n v="0"/>
    <n v="0"/>
    <n v="0"/>
    <n v="1"/>
    <n v="0"/>
    <n v="0"/>
    <n v="0"/>
    <n v="0"/>
    <n v="494.04232506208302"/>
    <n v="100"/>
    <n v="50"/>
    <n v="116.71841070500011"/>
    <n v="11.283264337394094"/>
    <n v="6.6660009363979889"/>
    <n v="5.1060187186070696"/>
    <n v="4.5578530171535672"/>
    <n v="5.1139247324585471"/>
    <n v="0"/>
    <n v="0"/>
  </r>
  <r>
    <x v="4"/>
    <x v="75"/>
    <n v="498.98268908434801"/>
    <n v="100.42076100111603"/>
    <n v="50.378684901004434"/>
    <n v="128.39025177500014"/>
    <n v="80136.717173970217"/>
    <n v="778.17238676146872"/>
    <n v="2023"/>
    <n v="76"/>
    <n v="5776"/>
    <n v="8.6614666805726621"/>
    <x v="0"/>
    <n v="6"/>
    <n v="0"/>
    <n v="0"/>
    <n v="0"/>
    <n v="0"/>
    <n v="0"/>
    <n v="1"/>
    <n v="0"/>
    <n v="0"/>
    <n v="0"/>
    <n v="0"/>
    <n v="0"/>
    <n v="0"/>
    <n v="1"/>
    <n v="0"/>
    <n v="0"/>
    <n v="0"/>
    <n v="0"/>
    <n v="498.98268908434801"/>
    <n v="100.42076100111603"/>
    <n v="50.378684901004434"/>
    <n v="128.39025177500014"/>
    <n v="11.291489419712098"/>
    <n v="6.6722726890443598"/>
    <n v="5.1085653530804969"/>
    <n v="4.5618154950191316"/>
    <n v="5.181748074311896"/>
    <n v="0"/>
    <n v="0"/>
  </r>
  <r>
    <x v="4"/>
    <x v="76"/>
    <n v="503.97247451534247"/>
    <n v="101.13534911168522"/>
    <n v="50.870340240114921"/>
    <n v="141.22927695245016"/>
    <n v="80819.557315435843"/>
    <n v="797.20744081959276"/>
    <n v="2023"/>
    <n v="77"/>
    <n v="5929"/>
    <n v="8.6876108437073682"/>
    <x v="0"/>
    <n v="6"/>
    <n v="0"/>
    <n v="0"/>
    <n v="0"/>
    <n v="0"/>
    <n v="0"/>
    <n v="1"/>
    <n v="0"/>
    <n v="0"/>
    <n v="0"/>
    <n v="0"/>
    <n v="0"/>
    <n v="0"/>
    <n v="1"/>
    <n v="0"/>
    <n v="0"/>
    <n v="0"/>
    <n v="0"/>
    <n v="503.97247451534247"/>
    <n v="101.13534911168522"/>
    <n v="50.870340240114921"/>
    <n v="141.22927695245016"/>
    <n v="11.2999742612039"/>
    <n v="6.6785675050595774"/>
    <n v="5.1128755564079542"/>
    <n v="4.5669367561449441"/>
    <n v="5.2513971833400372"/>
    <n v="0"/>
    <n v="0"/>
  </r>
  <r>
    <x v="4"/>
    <x v="77"/>
    <n v="509.01217023860153"/>
    <n v="102.00189285308107"/>
    <n v="51.377830491526119"/>
    <n v="155.35220464769017"/>
    <n v="81509.630787707734"/>
    <n v="817.74409823089889"/>
    <n v="2023"/>
    <n v="78"/>
    <n v="6084"/>
    <n v="8.7134176533791834"/>
    <x v="0"/>
    <n v="6"/>
    <n v="0"/>
    <n v="0"/>
    <n v="0"/>
    <n v="0"/>
    <n v="0"/>
    <n v="1"/>
    <n v="0"/>
    <n v="0"/>
    <n v="0"/>
    <n v="0"/>
    <n v="0"/>
    <n v="0"/>
    <n v="1"/>
    <n v="0"/>
    <n v="0"/>
    <n v="0"/>
    <n v="0"/>
    <n v="509.01217023860153"/>
    <n v="102.00189285308107"/>
    <n v="51.377830491526119"/>
    <n v="155.35220464769017"/>
    <n v="11.308476461421856"/>
    <n v="6.6848853168518412"/>
    <n v="5.1180775135380152"/>
    <n v="4.5721955945878356"/>
    <n v="5.3227935569902174"/>
    <n v="0"/>
    <n v="0"/>
  </r>
  <r>
    <x v="4"/>
    <x v="78"/>
    <n v="514.1022716256615"/>
    <n v="102.94950690675138"/>
    <n v="51.891487481342374"/>
    <n v="170.88742511245871"/>
    <n v="83537.157415554509"/>
    <n v="839.83069112621388"/>
    <n v="2023"/>
    <n v="79"/>
    <n v="6241"/>
    <n v="8.738895704934043"/>
    <x v="0"/>
    <n v="7"/>
    <n v="0"/>
    <n v="0"/>
    <n v="0"/>
    <n v="0"/>
    <n v="0"/>
    <n v="0"/>
    <n v="1"/>
    <n v="0"/>
    <n v="0"/>
    <n v="0"/>
    <n v="0"/>
    <n v="0"/>
    <n v="1"/>
    <n v="0"/>
    <n v="0"/>
    <n v="0"/>
    <n v="0"/>
    <n v="514.1022716256615"/>
    <n v="102.94950690675138"/>
    <n v="51.891487481342374"/>
    <n v="170.88742511245871"/>
    <n v="11.333046810844937"/>
    <n v="6.6912260580229281"/>
    <n v="5.1237353385403086"/>
    <n v="4.5774903224426451"/>
    <n v="5.3958562369980294"/>
    <n v="1"/>
    <n v="0"/>
  </r>
  <r>
    <x v="4"/>
    <x v="79"/>
    <n v="519.24328012118985"/>
    <n v="103.94279953838864"/>
    <n v="52.410390224645887"/>
    <n v="187.97616762370453"/>
    <n v="84231.670836341407"/>
    <n v="863.5726375079289"/>
    <n v="2023"/>
    <n v="80"/>
    <n v="6400"/>
    <n v="8.7640532693477624"/>
    <x v="0"/>
    <n v="7"/>
    <n v="0"/>
    <n v="0"/>
    <n v="0"/>
    <n v="0"/>
    <n v="0"/>
    <n v="0"/>
    <n v="1"/>
    <n v="0"/>
    <n v="0"/>
    <n v="0"/>
    <n v="0"/>
    <n v="0"/>
    <n v="1"/>
    <n v="0"/>
    <n v="0"/>
    <n v="0"/>
    <n v="0"/>
    <n v="519.24328012118985"/>
    <n v="103.94279953838864"/>
    <n v="52.410390224645887"/>
    <n v="187.97616762370453"/>
    <n v="11.341326267707009"/>
    <n v="6.6975896627441882"/>
    <n v="5.1296317287384818"/>
    <n v="4.5828108088440063"/>
    <n v="5.4705027304200486"/>
    <n v="1"/>
    <n v="0"/>
  </r>
  <r>
    <x v="4"/>
    <x v="80"/>
    <n v="524.43570296789198"/>
    <n v="104.96412631505741"/>
    <n v="477.45345378758105"/>
    <n v="206.77378438607496"/>
    <n v="100001.1004616523"/>
    <n v="1313.6270674566056"/>
    <n v="2023"/>
    <n v="81"/>
    <n v="6561"/>
    <n v="8.7888983093448783"/>
    <x v="0"/>
    <n v="7"/>
    <n v="0"/>
    <n v="0"/>
    <n v="0"/>
    <n v="0"/>
    <n v="0"/>
    <n v="0"/>
    <n v="1"/>
    <n v="0"/>
    <n v="0"/>
    <n v="0"/>
    <n v="0"/>
    <n v="0"/>
    <n v="1"/>
    <n v="0"/>
    <n v="0"/>
    <n v="0"/>
    <n v="0"/>
    <n v="524.43570296789198"/>
    <n v="104.96412631505741"/>
    <n v="477.45345378758105"/>
    <n v="206.77378438607496"/>
    <n v="11.512936469526201"/>
    <n v="6.7039760653257652"/>
    <n v="5.1356584986371852"/>
    <n v="6.2592600695287572"/>
    <n v="5.5466498677392675"/>
    <n v="1"/>
    <n v="0"/>
  </r>
  <r>
    <x v="4"/>
    <x v="81"/>
    <n v="529.68005302941413"/>
    <n v="106.00471696885043"/>
    <n v="519.95776014387457"/>
    <n v="227.45116282468251"/>
    <n v="101212.96314119418"/>
    <n v="1383.0936929668217"/>
    <n v="2023"/>
    <n v="82"/>
    <n v="6724"/>
    <n v="8.8134384945285067"/>
    <x v="0"/>
    <n v="7"/>
    <n v="0"/>
    <n v="0"/>
    <n v="0"/>
    <n v="0"/>
    <n v="0"/>
    <n v="0"/>
    <n v="1"/>
    <n v="0"/>
    <n v="0"/>
    <n v="0"/>
    <n v="0"/>
    <n v="0"/>
    <n v="1"/>
    <n v="0"/>
    <n v="0"/>
    <n v="0"/>
    <n v="0"/>
    <n v="529.68005302941413"/>
    <n v="106.00471696885043"/>
    <n v="519.95776014387457"/>
    <n v="227.45116282468251"/>
    <n v="11.524982121912705"/>
    <n v="6.7103851999203146"/>
    <n v="5.1417618135935594"/>
    <n v="6.337420676295161"/>
    <n v="5.6242145858172004"/>
    <n v="1"/>
    <n v="0"/>
  </r>
  <r>
    <x v="4"/>
    <x v="82"/>
    <n v="534.97684868199849"/>
    <n v="107.06023883386015"/>
    <n v="524.20819077950398"/>
    <n v="250.19627910715079"/>
    <n v="101896.30305886753"/>
    <n v="1416.4415574025134"/>
    <n v="2023"/>
    <n v="83"/>
    <n v="6889"/>
    <n v="8.8376812155931965"/>
    <x v="0"/>
    <n v="7"/>
    <n v="0"/>
    <n v="0"/>
    <n v="0"/>
    <n v="0"/>
    <n v="0"/>
    <n v="0"/>
    <n v="1"/>
    <n v="0"/>
    <n v="0"/>
    <n v="0"/>
    <n v="0"/>
    <n v="0"/>
    <n v="1"/>
    <n v="0"/>
    <n v="0"/>
    <n v="0"/>
    <n v="0"/>
    <n v="534.97684868199849"/>
    <n v="107.06023883386015"/>
    <n v="524.20819077950398"/>
    <n v="250.19627910715079"/>
    <n v="11.531710938463055"/>
    <n v="6.7168170003203276"/>
    <n v="5.1479148806002133"/>
    <n v="6.3449109656143436"/>
    <n v="5.7031146274281657"/>
    <n v="1"/>
    <n v="0"/>
  </r>
  <r>
    <x v="4"/>
    <x v="83"/>
    <n v="540.32661375442171"/>
    <n v="108.12857856985937"/>
    <n v="524.63323384306682"/>
    <n v="361.48512769591196"/>
    <n v="104317.36207321116"/>
    <n v="1534.5735538632598"/>
    <n v="2023"/>
    <n v="84"/>
    <n v="7056"/>
    <n v="8.8616335976866267"/>
    <x v="0"/>
    <n v="8"/>
    <n v="0"/>
    <n v="0"/>
    <n v="0"/>
    <n v="0"/>
    <n v="0"/>
    <n v="0"/>
    <n v="0"/>
    <n v="1"/>
    <n v="0"/>
    <n v="0"/>
    <n v="0"/>
    <n v="0"/>
    <n v="1"/>
    <n v="0"/>
    <n v="0"/>
    <n v="0"/>
    <n v="0"/>
    <n v="540.32661375442171"/>
    <n v="108.12857856985937"/>
    <n v="524.63323384306682"/>
    <n v="361.48512769591196"/>
    <n v="11.555193089965869"/>
    <n v="6.7232713998206188"/>
    <n v="5.1541043530739916"/>
    <n v="6.3456569180237441"/>
    <n v="6.0188086689203883"/>
    <n v="1"/>
    <n v="0"/>
  </r>
  <r>
    <x v="4"/>
    <x v="84"/>
    <n v="545.72987750188804"/>
    <n v="109.20873302938827"/>
    <n v="524.67573814942318"/>
    <n v="363.01949859751915"/>
    <n v="104425.41790958187"/>
    <n v="1542.6338472782186"/>
    <n v="2023"/>
    <n v="85"/>
    <n v="7225"/>
    <n v="8.8853025129806333"/>
    <x v="0"/>
    <n v="8"/>
    <n v="0"/>
    <n v="0"/>
    <n v="0"/>
    <n v="0"/>
    <n v="0"/>
    <n v="0"/>
    <n v="0"/>
    <n v="1"/>
    <n v="0"/>
    <n v="0"/>
    <n v="0"/>
    <n v="0"/>
    <n v="1"/>
    <n v="0"/>
    <n v="0"/>
    <n v="0"/>
    <n v="0"/>
    <n v="545.72987750188804"/>
    <n v="109.20873302938827"/>
    <n v="524.67573814942318"/>
    <n v="363.01949859751915"/>
    <n v="11.556228391364376"/>
    <n v="6.7297483311261788"/>
    <n v="5.1603235684633004"/>
    <n v="6.345731482669339"/>
    <n v="6.0225341788552678"/>
    <n v="1"/>
    <n v="0"/>
  </r>
  <r>
    <x v="4"/>
    <x v="85"/>
    <n v="551.18717460385244"/>
    <n v="110.30025469659729"/>
    <n v="524.67998858005876"/>
    <n v="360.46158670337729"/>
    <n v="104468.41663720232"/>
    <n v="1546.6290045838859"/>
    <n v="2023"/>
    <n v="86"/>
    <n v="7396"/>
    <n v="8.9086945925070147"/>
    <x v="0"/>
    <n v="8"/>
    <n v="0"/>
    <n v="0"/>
    <n v="0"/>
    <n v="0"/>
    <n v="0"/>
    <n v="0"/>
    <n v="0"/>
    <n v="1"/>
    <n v="0"/>
    <n v="0"/>
    <n v="0"/>
    <n v="0"/>
    <n v="1"/>
    <n v="0"/>
    <n v="0"/>
    <n v="0"/>
    <n v="0"/>
    <n v="551.18717460385244"/>
    <n v="110.30025469659729"/>
    <n v="524.67998858005876"/>
    <n v="360.46158670337729"/>
    <n v="11.556640071568543"/>
    <n v="6.7362477262916132"/>
    <n v="5.166569186002655"/>
    <n v="6.3457389388281138"/>
    <n v="6.0163157332612736"/>
    <n v="1"/>
    <n v="0"/>
  </r>
  <r>
    <x v="4"/>
    <x v="86"/>
    <n v="556.69904517875284"/>
    <n v="111.40297441202085"/>
    <n v="524.68041362312238"/>
    <n v="379.81784904432453"/>
    <n v="104850.50804820849"/>
    <n v="1572.6002822582207"/>
    <n v="2023"/>
    <n v="87"/>
    <n v="7569"/>
    <n v="8.9318162373091674"/>
    <x v="0"/>
    <n v="8"/>
    <n v="0"/>
    <n v="0"/>
    <n v="0"/>
    <n v="0"/>
    <n v="0"/>
    <n v="0"/>
    <n v="0"/>
    <n v="1"/>
    <n v="0"/>
    <n v="0"/>
    <n v="0"/>
    <n v="0"/>
    <n v="1"/>
    <n v="0"/>
    <n v="0"/>
    <n v="0"/>
    <n v="0"/>
    <n v="556.69904517875284"/>
    <n v="111.40297441202085"/>
    <n v="524.68041362312238"/>
    <n v="379.81784904432453"/>
    <n v="11.560290881794803"/>
    <n v="6.7427695166825892"/>
    <n v="5.1728395153887163"/>
    <n v="6.3457396844409333"/>
    <n v="6.0624384479259419"/>
    <n v="1"/>
    <n v="0"/>
  </r>
  <r>
    <x v="4"/>
    <x v="87"/>
    <n v="562.26603481074358"/>
    <n v="112.51686274036985"/>
    <n v="524.68045612742867"/>
    <n v="387.25150159494706"/>
    <n v="101949.61080588473"/>
    <n v="1586.7148552734891"/>
    <n v="2023"/>
    <n v="88"/>
    <n v="7744"/>
    <n v="8.9546736289564137"/>
    <x v="0"/>
    <n v="9"/>
    <n v="0"/>
    <n v="0"/>
    <n v="0"/>
    <n v="0"/>
    <n v="0"/>
    <n v="0"/>
    <n v="0"/>
    <n v="0"/>
    <n v="1"/>
    <n v="0"/>
    <n v="0"/>
    <n v="0"/>
    <n v="1"/>
    <n v="0"/>
    <n v="0"/>
    <n v="0"/>
    <n v="0"/>
    <n v="562.26603481074358"/>
    <n v="112.51686274036985"/>
    <n v="524.68045612742867"/>
    <n v="387.25150159494706"/>
    <n v="11.532233958495411"/>
    <n v="6.7493136329526058"/>
    <n v="5.1791336860939818"/>
    <n v="6.3457397590021847"/>
    <n v="6.079601183939034"/>
    <n v="1"/>
    <n v="0"/>
  </r>
  <r>
    <x v="4"/>
    <x v="88"/>
    <n v="567.88869458499335"/>
    <n v="113.64196065988793"/>
    <n v="104.11322197347558"/>
    <n v="353.06789518095786"/>
    <n v="90420.502194365632"/>
    <n v="1138.7117723993147"/>
    <n v="2023"/>
    <n v="89"/>
    <n v="7921"/>
    <n v="8.9772727394642793"/>
    <x v="0"/>
    <n v="9"/>
    <n v="0"/>
    <n v="0"/>
    <n v="0"/>
    <n v="0"/>
    <n v="0"/>
    <n v="0"/>
    <n v="0"/>
    <n v="0"/>
    <n v="1"/>
    <n v="0"/>
    <n v="0"/>
    <n v="0"/>
    <n v="1"/>
    <n v="0"/>
    <n v="0"/>
    <n v="0"/>
    <n v="0"/>
    <n v="567.88869458499335"/>
    <n v="113.64196065988793"/>
    <n v="104.11322197347558"/>
    <n v="353.06789518095786"/>
    <n v="11.412226314851814"/>
    <n v="6.7558800050304519"/>
    <n v="5.1854512345295252"/>
    <n v="5.007240912041441"/>
    <n v="5.998120667889161"/>
    <n v="1"/>
    <n v="0"/>
  </r>
  <r>
    <x v="4"/>
    <x v="89"/>
    <n v="573.56758112914304"/>
    <n v="114.77834491254401"/>
    <n v="62.572950321687607"/>
    <n v="318.21526003741263"/>
    <n v="86420.688807485814"/>
    <n v="1069.1341364007874"/>
    <n v="2023"/>
    <n v="90"/>
    <n v="8100"/>
    <n v="8.99961934066053"/>
    <x v="0"/>
    <n v="9"/>
    <n v="0"/>
    <n v="0"/>
    <n v="0"/>
    <n v="0"/>
    <n v="0"/>
    <n v="0"/>
    <n v="0"/>
    <n v="0"/>
    <n v="1"/>
    <n v="0"/>
    <n v="0"/>
    <n v="0"/>
    <n v="1"/>
    <n v="0"/>
    <n v="0"/>
    <n v="0"/>
    <n v="0"/>
    <n v="573.56758112914304"/>
    <n v="114.77834491254401"/>
    <n v="62.572950321687607"/>
    <n v="318.21526003741263"/>
    <n v="11.366982379918008"/>
    <n v="6.7624685621151235"/>
    <n v="5.191791898884377"/>
    <n v="4.6816814426557638"/>
    <n v="5.9075901364630603"/>
    <n v="1"/>
    <n v="0"/>
  </r>
  <r>
    <x v="4"/>
    <x v="90"/>
    <n v="579.3032566592442"/>
    <n v="115.92611068469805"/>
    <n v="58.9405394377522"/>
    <n v="286.43914947112643"/>
    <n v="85493.300913413841"/>
    <n v="1040.6090562528209"/>
    <n v="2023"/>
    <n v="91"/>
    <n v="8281"/>
    <n v="9.0217190130336995"/>
    <x v="0"/>
    <n v="9"/>
    <n v="0"/>
    <n v="0"/>
    <n v="0"/>
    <n v="0"/>
    <n v="0"/>
    <n v="0"/>
    <n v="0"/>
    <n v="0"/>
    <n v="1"/>
    <n v="0"/>
    <n v="0"/>
    <n v="0"/>
    <n v="1"/>
    <n v="0"/>
    <n v="0"/>
    <n v="0"/>
    <n v="0"/>
    <n v="579.3032566592442"/>
    <n v="115.92611068469805"/>
    <n v="58.9405394377522"/>
    <n v="286.43914947112643"/>
    <n v="11.356193299965286"/>
    <n v="6.7690792326759341"/>
    <n v="5.1981555171768283"/>
    <n v="4.6474537357530092"/>
    <n v="5.8172378873009976"/>
    <n v="1"/>
    <n v="0"/>
  </r>
  <r>
    <x v="4"/>
    <x v="91"/>
    <n v="585.0962890290034"/>
    <n v="117.08536295305933"/>
    <n v="59.104130793414491"/>
    <n v="257.7997760677593"/>
    <n v="84993.985963037238"/>
    <n v="1019.0855588432364"/>
    <n v="2023"/>
    <n v="92"/>
    <n v="8464"/>
    <n v="9.0435771540980809"/>
    <x v="0"/>
    <n v="9"/>
    <n v="0"/>
    <n v="0"/>
    <n v="0"/>
    <n v="0"/>
    <n v="0"/>
    <n v="0"/>
    <n v="0"/>
    <n v="0"/>
    <n v="1"/>
    <n v="0"/>
    <n v="0"/>
    <n v="0"/>
    <n v="1"/>
    <n v="0"/>
    <n v="0"/>
    <n v="0"/>
    <n v="0"/>
    <n v="585.0962890290034"/>
    <n v="117.08536295305933"/>
    <n v="59.104130793414491"/>
    <n v="257.7997760677593"/>
    <n v="11.350335779593284"/>
    <n v="6.775711944456277"/>
    <n v="5.204541976598275"/>
    <n v="4.6490206907894853"/>
    <n v="5.7281602724302534"/>
    <n v="1"/>
    <n v="0"/>
  </r>
  <r>
    <x v="4"/>
    <x v="92"/>
    <n v="590.9472517815102"/>
    <n v="118.25621216334707"/>
    <n v="59.652590697477109"/>
    <n v="232.02025261535792"/>
    <n v="76840.396725820538"/>
    <n v="1000.8763072576922"/>
    <n v="2023"/>
    <n v="93"/>
    <n v="8649"/>
    <n v="9.0651989863065126"/>
    <x v="0"/>
    <n v="10"/>
    <n v="0"/>
    <n v="0"/>
    <n v="0"/>
    <n v="0"/>
    <n v="0"/>
    <n v="0"/>
    <n v="0"/>
    <n v="0"/>
    <n v="0"/>
    <n v="1"/>
    <n v="0"/>
    <n v="0"/>
    <n v="1"/>
    <n v="0"/>
    <n v="0"/>
    <n v="0"/>
    <n v="0"/>
    <n v="590.9472517815102"/>
    <n v="118.25621216334707"/>
    <n v="59.652590697477109"/>
    <n v="232.02025261535792"/>
    <n v="11.249485779880885"/>
    <n v="6.7823666244799252"/>
    <n v="5.2109511883467556"/>
    <n v="4.6542562547171284"/>
    <n v="5.6405717337717745"/>
    <n v="1"/>
    <n v="0"/>
  </r>
  <r>
    <x v="4"/>
    <x v="93"/>
    <n v="596.85672420287699"/>
    <n v="119.43877207535911"/>
    <n v="60.244858464064727"/>
    <n v="208.81827276925958"/>
    <n v="76389.698831603615"/>
    <n v="985.35862751156037"/>
    <n v="2023"/>
    <n v="94"/>
    <n v="8836"/>
    <n v="9.0865895645400077"/>
    <x v="0"/>
    <n v="10"/>
    <n v="0"/>
    <n v="0"/>
    <n v="0"/>
    <n v="0"/>
    <n v="0"/>
    <n v="0"/>
    <n v="0"/>
    <n v="0"/>
    <n v="0"/>
    <n v="1"/>
    <n v="0"/>
    <n v="0"/>
    <n v="1"/>
    <n v="0"/>
    <n v="0"/>
    <n v="0"/>
    <n v="0"/>
    <n v="596.85672420287699"/>
    <n v="119.43877207535911"/>
    <n v="60.244858464064727"/>
    <n v="208.81827276925958"/>
    <n v="11.243603134016881"/>
    <n v="6.789043199059118"/>
    <n v="5.2173830751272092"/>
    <n v="4.659879391757018"/>
    <n v="5.5545927714059129"/>
    <n v="1"/>
    <n v="0"/>
  </r>
  <r>
    <x v="4"/>
    <x v="94"/>
    <n v="602.82529137739198"/>
    <n v="120.63315869130199"/>
    <n v="60.846881234666668"/>
    <n v="187.93645003387735"/>
    <n v="75939.436317106738"/>
    <n v="972.24178133723797"/>
    <n v="2023"/>
    <n v="95"/>
    <n v="9025"/>
    <n v="9.1077537832010815"/>
    <x v="0"/>
    <n v="10"/>
    <n v="0"/>
    <n v="0"/>
    <n v="0"/>
    <n v="0"/>
    <n v="0"/>
    <n v="0"/>
    <n v="0"/>
    <n v="0"/>
    <n v="0"/>
    <n v="1"/>
    <n v="0"/>
    <n v="0"/>
    <n v="1"/>
    <n v="0"/>
    <n v="0"/>
    <n v="0"/>
    <n v="0"/>
    <n v="602.82529137739198"/>
    <n v="120.63315869130199"/>
    <n v="60.846881234666668"/>
    <n v="187.93645003387735"/>
    <n v="11.237691411018012"/>
    <n v="6.7957415938039087"/>
    <n v="5.2238375649461197"/>
    <n v="4.6655629231639564"/>
    <n v="5.4703355405186302"/>
    <n v="1"/>
    <n v="0"/>
  </r>
  <r>
    <x v="4"/>
    <x v="95"/>
    <n v="608.8535442439063"/>
    <n v="121.83948972580964"/>
    <n v="61.455307465609465"/>
    <n v="169.14280548464399"/>
    <n v="75489.216912854303"/>
    <n v="961.29114691996949"/>
    <n v="2023"/>
    <n v="96"/>
    <n v="9216"/>
    <n v="9.1286963829356722"/>
    <x v="0"/>
    <n v="10"/>
    <n v="0"/>
    <n v="0"/>
    <n v="0"/>
    <n v="0"/>
    <n v="0"/>
    <n v="0"/>
    <n v="0"/>
    <n v="0"/>
    <n v="0"/>
    <n v="1"/>
    <n v="0"/>
    <n v="0"/>
    <n v="1"/>
    <n v="0"/>
    <n v="0"/>
    <n v="0"/>
    <n v="0"/>
    <n v="608.8535442439063"/>
    <n v="121.83948972580964"/>
    <n v="61.455307465609465"/>
    <n v="169.14280548464399"/>
    <n v="11.231745102690732"/>
    <n v="6.8024617336323976"/>
    <n v="5.2303145880339468"/>
    <n v="4.6712742748367972"/>
    <n v="5.3879123323913189"/>
    <n v="1"/>
    <n v="0"/>
  </r>
  <r>
    <x v="4"/>
    <x v="96"/>
    <n v="614.94207965326359"/>
    <n v="123.05788434686508"/>
    <n v="62.069856282125173"/>
    <n v="152.22852498159506"/>
    <n v="74006.346625455422"/>
    <n v="952.29834526384889"/>
    <n v="2023"/>
    <n v="97"/>
    <n v="9409"/>
    <n v="9.1494219570067656"/>
    <x v="0"/>
    <n v="11"/>
    <n v="0"/>
    <n v="0"/>
    <n v="0"/>
    <n v="0"/>
    <n v="0"/>
    <n v="0"/>
    <n v="0"/>
    <n v="0"/>
    <n v="0"/>
    <n v="0"/>
    <n v="1"/>
    <n v="0"/>
    <n v="1"/>
    <n v="0"/>
    <n v="0"/>
    <n v="0"/>
    <n v="0"/>
    <n v="614.94207965326359"/>
    <n v="123.05788434686508"/>
    <n v="62.069856282125173"/>
    <n v="152.22852498159506"/>
    <n v="11.211906133717539"/>
    <n v="6.8092035427815913"/>
    <n v="5.2368140753217709"/>
    <n v="4.677010175419035"/>
    <n v="5.3074354630423715"/>
    <n v="1"/>
    <n v="0"/>
  </r>
  <r>
    <x v="4"/>
    <x v="97"/>
    <n v="621.09150042663907"/>
    <n v="124.28846305223239"/>
    <n v="62.690554419132383"/>
    <n v="137.00567248797711"/>
    <n v="73556.131922131506"/>
    <n v="945.07619038598091"/>
    <n v="2023"/>
    <n v="98"/>
    <n v="9604"/>
    <n v="9.1699349573411446"/>
    <x v="0"/>
    <n v="11"/>
    <n v="0"/>
    <n v="0"/>
    <n v="0"/>
    <n v="0"/>
    <n v="0"/>
    <n v="0"/>
    <n v="0"/>
    <n v="0"/>
    <n v="0"/>
    <n v="0"/>
    <n v="1"/>
    <n v="0"/>
    <n v="1"/>
    <n v="0"/>
    <n v="0"/>
    <n v="0"/>
    <n v="0"/>
    <n v="621.09150042663907"/>
    <n v="124.28846305223239"/>
    <n v="62.690554419132383"/>
    <n v="137.00567248797711"/>
    <n v="11.205804093351597"/>
    <n v="6.8159669448187108"/>
    <n v="5.2433359576902543"/>
    <n v="4.6827702663927315"/>
    <n v="5.2290160873324849"/>
    <n v="1"/>
    <n v="0"/>
  </r>
  <r>
    <x v="4"/>
    <x v="98"/>
    <n v="627.30241541469536"/>
    <n v="125.53134761370404"/>
    <n v="63.317459920742309"/>
    <n v="123.30510523963355"/>
    <n v="73105.917262852192"/>
    <n v="939.45632818877527"/>
    <n v="2023"/>
    <n v="99"/>
    <n v="9801"/>
    <n v="9.1902397002691796"/>
    <x v="0"/>
    <n v="11"/>
    <n v="0"/>
    <n v="0"/>
    <n v="0"/>
    <n v="0"/>
    <n v="0"/>
    <n v="0"/>
    <n v="0"/>
    <n v="0"/>
    <n v="0"/>
    <n v="0"/>
    <n v="1"/>
    <n v="0"/>
    <n v="1"/>
    <n v="0"/>
    <n v="0"/>
    <n v="0"/>
    <n v="0"/>
    <n v="627.30241541469536"/>
    <n v="125.53134761370404"/>
    <n v="63.317459920742309"/>
    <n v="123.30510523963355"/>
    <n v="11.199664589970036"/>
    <n v="6.8227518626528205"/>
    <n v="5.249880165602379"/>
    <n v="4.6885544778775765"/>
    <n v="5.1527627775436446"/>
    <n v="1"/>
    <n v="0"/>
  </r>
  <r>
    <x v="4"/>
    <x v="99"/>
    <n v="633.57543955749543"/>
    <n v="126.78666105531576"/>
    <n v="63.950634515691597"/>
    <n v="110.97459471571561"/>
    <n v="72655.702608835651"/>
    <n v="935.28732984421845"/>
    <n v="2023"/>
    <n v="100"/>
    <n v="10000"/>
    <n v="9.2103403719761836"/>
    <x v="0"/>
    <n v="11"/>
    <n v="0"/>
    <n v="0"/>
    <n v="0"/>
    <n v="0"/>
    <n v="0"/>
    <n v="0"/>
    <n v="0"/>
    <n v="0"/>
    <n v="0"/>
    <n v="0"/>
    <n v="1"/>
    <n v="0"/>
    <n v="1"/>
    <n v="0"/>
    <n v="0"/>
    <n v="0"/>
    <n v="0"/>
    <n v="633.57543955749543"/>
    <n v="126.78666105531576"/>
    <n v="63.950634515691597"/>
    <n v="110.97459471571561"/>
    <n v="11.193487160189569"/>
    <n v="6.8295582185466834"/>
    <n v="5.2564466289269109"/>
    <n v="4.6943627677012749"/>
    <n v="5.0787799822420681"/>
    <n v="1"/>
    <n v="0"/>
  </r>
  <r>
    <x v="4"/>
    <x v="100"/>
    <n v="639.91119394512737"/>
    <n v="128.05452764860627"/>
    <n v="64.590140860422693"/>
    <n v="56.097459471571561"/>
    <n v="68896.473844320935"/>
    <n v="888.65332192572794"/>
    <n v="2023"/>
    <n v="101"/>
    <n v="10201"/>
    <n v="9.2302410336825194"/>
    <x v="0"/>
    <n v="12"/>
    <n v="0"/>
    <n v="0"/>
    <n v="0"/>
    <n v="0"/>
    <n v="0"/>
    <n v="0"/>
    <n v="0"/>
    <n v="0"/>
    <n v="0"/>
    <n v="0"/>
    <n v="0"/>
    <n v="1"/>
    <n v="1"/>
    <n v="0"/>
    <n v="0"/>
    <n v="0"/>
    <n v="0"/>
    <n v="639.91119394512737"/>
    <n v="128.05452764860627"/>
    <n v="64.590140860422693"/>
    <n v="56.097459471571561"/>
    <n v="11.140360277815789"/>
    <n v="6.8363859341287938"/>
    <n v="5.2630352768566535"/>
    <n v="4.700195095461539"/>
    <n v="4.6606133420751901"/>
    <n v="0"/>
    <n v="1"/>
  </r>
  <r>
    <x v="4"/>
    <x v="101"/>
    <n v="646.31030587901864"/>
    <n v="129.335072916461"/>
    <n v="65.236042268984335"/>
    <n v="50.609745947157158"/>
    <n v="68460.047534492667"/>
    <n v="891.4911670116212"/>
    <n v="2023"/>
    <n v="102"/>
    <n v="10404"/>
    <n v="9.2499456265685414"/>
    <x v="0"/>
    <n v="12"/>
    <n v="0"/>
    <n v="0"/>
    <n v="0"/>
    <n v="0"/>
    <n v="0"/>
    <n v="0"/>
    <n v="0"/>
    <n v="0"/>
    <n v="0"/>
    <n v="0"/>
    <n v="0"/>
    <n v="1"/>
    <n v="1"/>
    <n v="0"/>
    <n v="0"/>
    <n v="0"/>
    <n v="0"/>
    <n v="646.31030587901864"/>
    <n v="129.335072916461"/>
    <n v="65.236042268984335"/>
    <n v="50.609745947157158"/>
    <n v="11.134005606423589"/>
    <n v="6.8432349304055196"/>
    <n v="5.2696460378738363"/>
    <n v="4.7060514199539538"/>
    <n v="4.6072997125329813"/>
    <n v="0"/>
    <n v="1"/>
  </r>
  <r>
    <x v="4"/>
    <x v="102"/>
    <n v="652.77340893391681"/>
    <n v="130.62842364130995"/>
    <n v="65.888402691669938"/>
    <n v="50.060974594715717"/>
    <n v="68549.326242038602"/>
    <n v="899.35120986161246"/>
    <n v="2023"/>
    <n v="103"/>
    <n v="10609"/>
    <n v="9.2694579764592717"/>
    <x v="0"/>
    <n v="12"/>
    <n v="0"/>
    <n v="0"/>
    <n v="0"/>
    <n v="0"/>
    <n v="0"/>
    <n v="0"/>
    <n v="0"/>
    <n v="0"/>
    <n v="0"/>
    <n v="0"/>
    <n v="0"/>
    <n v="1"/>
    <n v="1"/>
    <n v="0"/>
    <n v="0"/>
    <n v="0"/>
    <n v="0"/>
    <n v="652.77340893391681"/>
    <n v="130.62842364130995"/>
    <n v="65.888402691669938"/>
    <n v="50.060974594715717"/>
    <n v="11.135308856233751"/>
    <n v="6.8501051277733414"/>
    <n v="5.27627883973895"/>
    <n v="4.7119316989232711"/>
    <n v="4.6018086243379175"/>
    <n v="0"/>
    <n v="1"/>
  </r>
  <r>
    <x v="4"/>
    <x v="103"/>
    <n v="659.30114302053164"/>
    <n v="131.93470787556521"/>
    <n v="66.547286718586207"/>
    <n v="50.006097459471576"/>
    <n v="68694.609230197078"/>
    <n v="907.78923507415459"/>
    <n v="2023"/>
    <n v="104"/>
    <n v="10816"/>
    <n v="9.288781798282745"/>
    <x v="0"/>
    <n v="12"/>
    <n v="0"/>
    <n v="0"/>
    <n v="0"/>
    <n v="0"/>
    <n v="0"/>
    <n v="0"/>
    <n v="0"/>
    <n v="0"/>
    <n v="0"/>
    <n v="0"/>
    <n v="0"/>
    <n v="1"/>
    <n v="1"/>
    <n v="0"/>
    <n v="0"/>
    <n v="0"/>
    <n v="0"/>
    <n v="659.30114302053164"/>
    <n v="131.93470787556521"/>
    <n v="66.547286718586207"/>
    <n v="50.006097459471576"/>
    <n v="11.137426006866683"/>
    <n v="6.8569964460311601"/>
    <n v="5.2829336094912609"/>
    <n v="4.7178358890458814"/>
    <n v="4.6012578535062687"/>
    <n v="0"/>
    <n v="1"/>
  </r>
  <r>
    <x v="4"/>
    <x v="104"/>
    <n v="665.8941544488298"/>
    <n v="133.25405495324193"/>
    <n v="67.212759585772019"/>
    <n v="50.000609745947159"/>
    <n v="68845.529770144072"/>
    <n v="916.36157873379091"/>
    <n v="2023"/>
    <n v="105"/>
    <n v="11025"/>
    <n v="9.3079207003150461"/>
    <x v="0"/>
    <n v="12"/>
    <n v="0"/>
    <n v="0"/>
    <n v="0"/>
    <n v="0"/>
    <n v="0"/>
    <n v="0"/>
    <n v="0"/>
    <n v="0"/>
    <n v="0"/>
    <n v="0"/>
    <n v="0"/>
    <n v="1"/>
    <n v="1"/>
    <n v="0"/>
    <n v="0"/>
    <n v="0"/>
    <n v="0"/>
    <n v="665.8941544488298"/>
    <n v="133.25405495324193"/>
    <n v="67.212759585772019"/>
    <n v="50.000609745947159"/>
    <n v="11.139620574963168"/>
    <n v="6.8639088043926426"/>
    <n v="5.2896102734551516"/>
    <n v="4.7237639459354286"/>
    <n v="4.6012027597352594"/>
    <n v="0"/>
    <n v="1"/>
  </r>
  <r>
    <x v="4"/>
    <x v="105"/>
    <n v="672.55309599198313"/>
    <n v="134.5865955022349"/>
    <n v="67.88488718162975"/>
    <n v="50.000060974594717"/>
    <n v="69365.359055997804"/>
    <n v="925.02463965044251"/>
    <n v="2024"/>
    <n v="106"/>
    <n v="11236"/>
    <n v="9.3268781882241338"/>
    <x v="0"/>
    <n v="1"/>
    <n v="1"/>
    <n v="0"/>
    <n v="0"/>
    <n v="0"/>
    <n v="0"/>
    <n v="0"/>
    <n v="0"/>
    <n v="0"/>
    <n v="0"/>
    <n v="0"/>
    <n v="0"/>
    <n v="0"/>
    <n v="1"/>
    <n v="0"/>
    <n v="0"/>
    <n v="0"/>
    <n v="0"/>
    <n v="672.55309599198313"/>
    <n v="134.5865955022349"/>
    <n v="67.88488718162975"/>
    <n v="50.000060974594717"/>
    <n v="11.147142872829516"/>
    <n v="6.8708421214986117"/>
    <n v="5.2963087572493848"/>
    <n v="4.7297158241508885"/>
    <n v="4.6011972501912117"/>
    <n v="0"/>
    <n v="0"/>
  </r>
  <r>
    <x v="4"/>
    <x v="106"/>
    <n v="679.2786269509686"/>
    <n v="135.93246145698751"/>
    <n v="68.563736053446036"/>
    <n v="50.000006097459476"/>
    <n v="69516.900142115206"/>
    <n v="933.77483055886171"/>
    <n v="2024"/>
    <n v="107"/>
    <n v="11449"/>
    <n v="9.3456576689238116"/>
    <x v="0"/>
    <n v="1"/>
    <n v="1"/>
    <n v="0"/>
    <n v="0"/>
    <n v="0"/>
    <n v="0"/>
    <n v="0"/>
    <n v="0"/>
    <n v="0"/>
    <n v="0"/>
    <n v="0"/>
    <n v="0"/>
    <n v="0"/>
    <n v="1"/>
    <n v="0"/>
    <n v="0"/>
    <n v="0"/>
    <n v="0"/>
    <n v="679.2786269509686"/>
    <n v="135.93246145698751"/>
    <n v="68.563736053446036"/>
    <n v="50.000006097459476"/>
    <n v="11.149325169504905"/>
    <n v="6.8777963154294586"/>
    <n v="5.3030289857978401"/>
    <n v="4.7356914772050454"/>
    <n v="4.6011966992351381"/>
    <n v="0"/>
    <n v="0"/>
  </r>
  <r>
    <x v="4"/>
    <x v="107"/>
    <n v="686.07141321982408"/>
    <n v="137.29178607142251"/>
    <n v="69.249373413980493"/>
    <n v="50.000000609745946"/>
    <n v="69668.44686994412"/>
    <n v="942.61257331497302"/>
    <n v="2024"/>
    <n v="108"/>
    <n v="11664"/>
    <n v="9.3642624542484398"/>
    <x v="0"/>
    <n v="1"/>
    <n v="1"/>
    <n v="0"/>
    <n v="0"/>
    <n v="0"/>
    <n v="0"/>
    <n v="0"/>
    <n v="0"/>
    <n v="0"/>
    <n v="0"/>
    <n v="0"/>
    <n v="0"/>
    <n v="0"/>
    <n v="1"/>
    <n v="0"/>
    <n v="0"/>
    <n v="0"/>
    <n v="0"/>
    <n v="686.07141321982408"/>
    <n v="137.29178607142251"/>
    <n v="69.249373413980493"/>
    <n v="50.000000609745946"/>
    <n v="11.151502795109455"/>
    <n v="6.8847713037175655"/>
    <n v="5.3097708833410096"/>
    <n v="4.7416908575731647"/>
    <n v="4.6011966441395131"/>
    <n v="0"/>
    <n v="0"/>
  </r>
  <r>
    <x v="4"/>
    <x v="108"/>
    <n v="692.93212735156442"/>
    <n v="138.6647039320693"/>
    <n v="69.941867148120309"/>
    <n v="50.000000060974592"/>
    <n v="69819.994161946743"/>
    <n v="951.5386984927286"/>
    <n v="2024"/>
    <n v="109"/>
    <n v="11881"/>
    <n v="9.3826957644582869"/>
    <x v="0"/>
    <n v="1"/>
    <n v="1"/>
    <n v="0"/>
    <n v="0"/>
    <n v="0"/>
    <n v="0"/>
    <n v="0"/>
    <n v="0"/>
    <n v="0"/>
    <n v="0"/>
    <n v="0"/>
    <n v="0"/>
    <n v="0"/>
    <n v="1"/>
    <n v="0"/>
    <n v="0"/>
    <n v="0"/>
    <n v="0"/>
    <n v="692.93212735156442"/>
    <n v="138.6647039320693"/>
    <n v="69.941867148120309"/>
    <n v="50.000000060974592"/>
    <n v="11.153675697043251"/>
    <n v="6.8917670033597469"/>
    <n v="5.3165343734478769"/>
    <n v="4.7477139167018283"/>
    <n v="4.6011966386299505"/>
    <n v="0"/>
    <n v="0"/>
  </r>
  <r>
    <x v="4"/>
    <x v="109"/>
    <n v="699.86144862475953"/>
    <n v="140.0513509713563"/>
    <n v="70.641285819601507"/>
    <n v="50.000000006097459"/>
    <n v="69618.311485482685"/>
    <n v="960.55408542181488"/>
    <n v="2024"/>
    <n v="110"/>
    <n v="12100"/>
    <n v="9.4009607315848331"/>
    <x v="0"/>
    <n v="2"/>
    <n v="0"/>
    <n v="1"/>
    <n v="0"/>
    <n v="0"/>
    <n v="0"/>
    <n v="0"/>
    <n v="0"/>
    <n v="0"/>
    <n v="0"/>
    <n v="0"/>
    <n v="0"/>
    <n v="0"/>
    <n v="1"/>
    <n v="0"/>
    <n v="0"/>
    <n v="0"/>
    <n v="0"/>
    <n v="699.86144862475953"/>
    <n v="140.0513509713563"/>
    <n v="70.641285819601507"/>
    <n v="50.000000006097459"/>
    <n v="11.150782907774598"/>
    <n v="6.8987833308296871"/>
    <n v="5.323319379028022"/>
    <n v="4.7537606050179395"/>
    <n v="4.6011966380789948"/>
    <n v="0"/>
    <n v="0"/>
  </r>
  <r>
    <x v="4"/>
    <x v="110"/>
    <n v="602.40301403733167"/>
    <n v="120.02567548567815"/>
    <n v="52.064128581960148"/>
    <n v="50.000000000609745"/>
    <n v="66588.310597583637"/>
    <n v="824.49281810557966"/>
    <n v="2024"/>
    <n v="111"/>
    <n v="12321"/>
    <n v="9.4190604026246678"/>
    <x v="0"/>
    <n v="2"/>
    <n v="0"/>
    <n v="1"/>
    <n v="0"/>
    <n v="0"/>
    <n v="0"/>
    <n v="0"/>
    <n v="0"/>
    <n v="0"/>
    <n v="0"/>
    <n v="0"/>
    <n v="0"/>
    <n v="0"/>
    <n v="1"/>
    <n v="0"/>
    <n v="0"/>
    <n v="0"/>
    <n v="0"/>
    <n v="602.40301403733167"/>
    <n v="120.02567548567815"/>
    <n v="52.064128581960148"/>
    <n v="50.000000000609745"/>
    <n v="11.106284324570849"/>
    <n v="6.7952691531219021"/>
    <n v="5.2205599194110359"/>
    <n v="4.579263614568613"/>
    <n v="4.6011966380238984"/>
    <n v="0"/>
    <n v="0"/>
  </r>
  <r>
    <x v="4"/>
    <x v="111"/>
    <n v="534.18210982613209"/>
    <n v="110.01283774283908"/>
    <n v="50.206412858196018"/>
    <n v="50.000000000060979"/>
    <n v="65737.281072154219"/>
    <n v="744.40136042722816"/>
    <n v="2024"/>
    <n v="112"/>
    <n v="12544"/>
    <n v="9.4369977425901883"/>
    <x v="0"/>
    <n v="2"/>
    <n v="0"/>
    <n v="1"/>
    <n v="0"/>
    <n v="0"/>
    <n v="0"/>
    <n v="0"/>
    <n v="0"/>
    <n v="0"/>
    <n v="0"/>
    <n v="0"/>
    <n v="0"/>
    <n v="0"/>
    <n v="1"/>
    <n v="0"/>
    <n v="0"/>
    <n v="0"/>
    <n v="0"/>
    <n v="534.18210982613209"/>
    <n v="110.01283774283908"/>
    <n v="50.206412858196018"/>
    <n v="50.000000000060979"/>
    <n v="11.093421487557833"/>
    <n v="6.7158545975733572"/>
    <n v="5.164928384137073"/>
    <n v="4.5600148236519482"/>
    <n v="4.6011966380183891"/>
    <n v="0"/>
    <n v="0"/>
  </r>
  <r>
    <x v="4"/>
    <x v="112"/>
    <n v="486.4274768782924"/>
    <n v="105.00641887141954"/>
    <n v="50.0206412858196"/>
    <n v="50.000000000006096"/>
    <n v="65332.551465872384"/>
    <n v="691.45453703553767"/>
    <n v="2024"/>
    <n v="113"/>
    <n v="12769"/>
    <n v="9.4547756374246816"/>
    <x v="0"/>
    <n v="2"/>
    <n v="0"/>
    <n v="1"/>
    <n v="0"/>
    <n v="0"/>
    <n v="0"/>
    <n v="0"/>
    <n v="0"/>
    <n v="0"/>
    <n v="0"/>
    <n v="0"/>
    <n v="0"/>
    <n v="0"/>
    <n v="1"/>
    <n v="0"/>
    <n v="0"/>
    <n v="0"/>
    <n v="0"/>
    <n v="486.4274768782924"/>
    <n v="105.00641887141954"/>
    <n v="50.0206412858196"/>
    <n v="50.000000000006096"/>
    <n v="11.087245682113839"/>
    <n v="6.6562562438581114"/>
    <n v="5.1359072822475609"/>
    <n v="4.5580694082280093"/>
    <n v="4.6011966380178384"/>
    <n v="0"/>
    <n v="0"/>
  </r>
  <r>
    <x v="4"/>
    <x v="113"/>
    <n v="452.99923381480471"/>
    <n v="102.50320943570978"/>
    <n v="50.002064128581964"/>
    <n v="50.000000000000611"/>
    <n v="65091.723896661599"/>
    <n v="655.50450737909705"/>
    <n v="2024"/>
    <n v="114"/>
    <n v="12996"/>
    <n v="9.4723968967889913"/>
    <x v="0"/>
    <n v="3"/>
    <n v="0"/>
    <n v="0"/>
    <n v="1"/>
    <n v="0"/>
    <n v="0"/>
    <n v="0"/>
    <n v="0"/>
    <n v="0"/>
    <n v="0"/>
    <n v="0"/>
    <n v="0"/>
    <n v="0"/>
    <n v="1"/>
    <n v="0"/>
    <n v="0"/>
    <n v="0"/>
    <n v="0"/>
    <n v="452.99923381480471"/>
    <n v="102.50320943570978"/>
    <n v="50.002064128581964"/>
    <n v="50.000000000000611"/>
    <n v="11.083552691031535"/>
    <n v="6.6123178310194515"/>
    <n v="5.1210746620507095"/>
    <n v="4.5578746583682621"/>
    <n v="4.6011966380177833"/>
    <n v="0"/>
    <n v="0"/>
  </r>
  <r>
    <x v="4"/>
    <x v="114"/>
    <n v="429.59946367036326"/>
    <n v="101.25160471785489"/>
    <n v="50.000206412858198"/>
    <n v="50.000000000000064"/>
    <n v="64942.019966312102"/>
    <n v="630.85127480107656"/>
    <n v="2024"/>
    <n v="115"/>
    <n v="13225"/>
    <n v="9.4898642567265004"/>
    <x v="0"/>
    <n v="3"/>
    <n v="0"/>
    <n v="0"/>
    <n v="1"/>
    <n v="0"/>
    <n v="0"/>
    <n v="0"/>
    <n v="0"/>
    <n v="0"/>
    <n v="0"/>
    <n v="0"/>
    <n v="0"/>
    <n v="0"/>
    <n v="1"/>
    <n v="0"/>
    <n v="0"/>
    <n v="0"/>
    <n v="0"/>
    <n v="429.59946367036326"/>
    <n v="101.25160471785489"/>
    <n v="50.000206412858198"/>
    <n v="50.000000000000064"/>
    <n v="11.0812501502903"/>
    <n v="6.5803703004886636"/>
    <n v="5.1135750252403884"/>
    <n v="4.5578551812961123"/>
    <n v="4.601196638017778"/>
    <n v="0"/>
    <n v="0"/>
  </r>
  <r>
    <x v="4"/>
    <x v="115"/>
    <n v="413.21962456925428"/>
    <n v="100.62580235892744"/>
    <n v="50.000020641285822"/>
    <n v="50.000000000000007"/>
    <n v="64849.232711371733"/>
    <n v="613.84544756946752"/>
    <n v="2024"/>
    <n v="116"/>
    <n v="13456"/>
    <n v="9.507180382212729"/>
    <x v="0"/>
    <n v="3"/>
    <n v="0"/>
    <n v="0"/>
    <n v="1"/>
    <n v="0"/>
    <n v="0"/>
    <n v="0"/>
    <n v="0"/>
    <n v="0"/>
    <n v="0"/>
    <n v="0"/>
    <n v="0"/>
    <n v="0"/>
    <n v="1"/>
    <n v="0"/>
    <n v="0"/>
    <n v="0"/>
    <n v="0"/>
    <n v="413.21962456925428"/>
    <n v="100.62580235892744"/>
    <n v="50.000020641285822"/>
    <n v="50.000000000000007"/>
    <n v="11.079820357930133"/>
    <n v="6.5573837916247291"/>
    <n v="5.1098040091279913"/>
    <n v="4.5578532335680322"/>
    <n v="4.6011966380177771"/>
    <n v="0"/>
    <n v="0"/>
  </r>
  <r>
    <x v="4"/>
    <x v="116"/>
    <n v="401.75373719847795"/>
    <n v="100.31290117946372"/>
    <n v="50.00000206412858"/>
    <n v="50"/>
    <n v="64793.327090868777"/>
    <n v="602.06664044207025"/>
    <n v="2024"/>
    <n v="117"/>
    <n v="13689"/>
    <n v="9.5243478695955126"/>
    <x v="0"/>
    <n v="3"/>
    <n v="0"/>
    <n v="0"/>
    <n v="1"/>
    <n v="0"/>
    <n v="0"/>
    <n v="0"/>
    <n v="0"/>
    <n v="0"/>
    <n v="0"/>
    <n v="0"/>
    <n v="0"/>
    <n v="0"/>
    <n v="1"/>
    <n v="0"/>
    <n v="0"/>
    <n v="0"/>
    <n v="0"/>
    <n v="401.75373719847795"/>
    <n v="100.31290117946372"/>
    <n v="50.00000206412858"/>
    <n v="50"/>
    <n v="11.078957900045106"/>
    <n v="6.5409729531907406"/>
    <n v="5.107913154919502"/>
    <n v="4.5578530387950158"/>
    <n v="4.6011966380177771"/>
    <n v="0"/>
    <n v="0"/>
  </r>
  <r>
    <x v="4"/>
    <x v="117"/>
    <n v="393.72761603893451"/>
    <n v="100.15645058973186"/>
    <n v="50.000000206412857"/>
    <n v="50"/>
    <n v="64761.820078808538"/>
    <n v="593.88406683507924"/>
    <n v="2024"/>
    <n v="118"/>
    <n v="13924"/>
    <n v="9.5413692489313302"/>
    <x v="0"/>
    <n v="3"/>
    <n v="0"/>
    <n v="0"/>
    <n v="1"/>
    <n v="0"/>
    <n v="0"/>
    <n v="0"/>
    <n v="0"/>
    <n v="0"/>
    <n v="0"/>
    <n v="0"/>
    <n v="0"/>
    <n v="0"/>
    <n v="1"/>
    <n v="0"/>
    <n v="0"/>
    <n v="0"/>
    <n v="0"/>
    <n v="393.72761603893451"/>
    <n v="100.15645058973186"/>
    <n v="50.000000206412857"/>
    <n v="50"/>
    <n v="11.078471512381324"/>
    <n v="6.5293229900055874"/>
    <n v="5.1069663853743368"/>
    <n v="4.5578530193177116"/>
    <n v="4.6011966380177771"/>
    <n v="0"/>
    <n v="0"/>
  </r>
  <r>
    <x v="4"/>
    <x v="118"/>
    <n v="388.10933122725419"/>
    <n v="100.07822529486593"/>
    <n v="50.000000020641288"/>
    <n v="50"/>
    <n v="64746.697968405933"/>
    <n v="588.1875565427614"/>
    <n v="2024"/>
    <n v="119"/>
    <n v="14161"/>
    <n v="9.5582469862230592"/>
    <x v="0"/>
    <n v="4"/>
    <n v="0"/>
    <n v="0"/>
    <n v="0"/>
    <n v="1"/>
    <n v="0"/>
    <n v="0"/>
    <n v="0"/>
    <n v="0"/>
    <n v="0"/>
    <n v="0"/>
    <n v="0"/>
    <n v="0"/>
    <n v="1"/>
    <n v="0"/>
    <n v="0"/>
    <n v="0"/>
    <n v="0"/>
    <n v="388.10933122725419"/>
    <n v="100.07822529486593"/>
    <n v="50.000000020641288"/>
    <n v="50"/>
    <n v="11.078237981634476"/>
    <n v="6.5210865012569279"/>
    <n v="5.1064926642497364"/>
    <n v="4.5578530173699816"/>
    <n v="4.6011966380177771"/>
    <n v="0"/>
    <n v="0"/>
  </r>
  <r>
    <x v="4"/>
    <x v="119"/>
    <n v="384.17653185907795"/>
    <n v="100.03911264743297"/>
    <n v="50.000000002064127"/>
    <n v="54.500000000000007"/>
    <n v="65234.903362011391"/>
    <n v="588.715644508575"/>
    <n v="2024"/>
    <n v="120"/>
    <n v="14400"/>
    <n v="9.5749834855640916"/>
    <x v="0"/>
    <n v="4"/>
    <n v="0"/>
    <n v="0"/>
    <n v="0"/>
    <n v="1"/>
    <n v="0"/>
    <n v="0"/>
    <n v="0"/>
    <n v="0"/>
    <n v="0"/>
    <n v="0"/>
    <n v="0"/>
    <n v="0"/>
    <n v="1"/>
    <n v="0"/>
    <n v="0"/>
    <n v="0"/>
    <n v="0"/>
    <n v="384.17653185907795"/>
    <n v="100.03911264743297"/>
    <n v="50.000000002064127"/>
    <n v="54.500000000000007"/>
    <n v="11.085749932316233"/>
    <n v="6.5152803266416814"/>
    <n v="5.1062557195064624"/>
    <n v="4.5578530171752085"/>
    <n v="4.645384958866936"/>
    <n v="0"/>
    <n v="0"/>
  </r>
  <r>
    <x v="4"/>
    <x v="120"/>
    <n v="381.42357230135457"/>
    <n v="100.01955632371649"/>
    <n v="50.000000000206413"/>
    <n v="59.90000000000002"/>
    <n v="65778.122534152266"/>
    <n v="591.34312862527747"/>
    <n v="2024"/>
    <n v="121"/>
    <n v="14641"/>
    <n v="9.5915810911934827"/>
    <x v="0"/>
    <n v="4"/>
    <n v="0"/>
    <n v="0"/>
    <n v="0"/>
    <n v="1"/>
    <n v="0"/>
    <n v="0"/>
    <n v="0"/>
    <n v="0"/>
    <n v="0"/>
    <n v="0"/>
    <n v="0"/>
    <n v="0"/>
    <n v="1"/>
    <n v="0"/>
    <n v="0"/>
    <n v="0"/>
    <n v="0"/>
    <n v="381.42357230135457"/>
    <n v="100.01955632371649"/>
    <n v="50.000000000206413"/>
    <n v="59.90000000000002"/>
    <n v="11.094042577744855"/>
    <n v="6.5111958523397817"/>
    <n v="5.1061372260779443"/>
    <n v="4.5578530171557308"/>
    <n v="4.6959559059570335"/>
    <n v="0"/>
    <n v="0"/>
  </r>
  <r>
    <x v="4"/>
    <x v="121"/>
    <n v="379.4965006109482"/>
    <n v="100.00977816185824"/>
    <n v="50.000000000020641"/>
    <n v="65.885000000000019"/>
    <n v="66330.922824165566"/>
    <n v="595.39127877282715"/>
    <n v="2024"/>
    <n v="122"/>
    <n v="14884"/>
    <n v="9.6080420894665135"/>
    <x v="0"/>
    <n v="4"/>
    <n v="0"/>
    <n v="0"/>
    <n v="0"/>
    <n v="1"/>
    <n v="0"/>
    <n v="0"/>
    <n v="0"/>
    <n v="0"/>
    <n v="0"/>
    <n v="0"/>
    <n v="0"/>
    <n v="0"/>
    <n v="1"/>
    <n v="0"/>
    <n v="0"/>
    <n v="0"/>
    <n v="0"/>
    <n v="379.4965006109482"/>
    <n v="100.00977816185824"/>
    <n v="50.000000000020641"/>
    <n v="65.885000000000019"/>
    <n v="11.102411475044043"/>
    <n v="6.5083267614370461"/>
    <n v="5.1060779740980093"/>
    <n v="4.557853017153783"/>
    <n v="4.7491703830645049"/>
    <n v="0"/>
    <n v="0"/>
  </r>
  <r>
    <x v="4"/>
    <x v="122"/>
    <n v="378.1475504276637"/>
    <n v="100.00488908092912"/>
    <n v="50.000000000002061"/>
    <n v="72.473000000000042"/>
    <n v="73289.656322528637"/>
    <n v="600.62543950859492"/>
    <n v="2024"/>
    <n v="123"/>
    <n v="15129"/>
    <n v="9.6243687107448341"/>
    <x v="0"/>
    <n v="5"/>
    <n v="0"/>
    <n v="0"/>
    <n v="0"/>
    <n v="0"/>
    <n v="1"/>
    <n v="0"/>
    <n v="0"/>
    <n v="0"/>
    <n v="0"/>
    <n v="0"/>
    <n v="0"/>
    <n v="0"/>
    <n v="1"/>
    <n v="0"/>
    <n v="0"/>
    <n v="0"/>
    <n v="0"/>
    <n v="378.1475504276637"/>
    <n v="100.00488908092912"/>
    <n v="50.000000000002061"/>
    <n v="72.473000000000042"/>
    <n v="11.202174763626989"/>
    <n v="6.5063134886846559"/>
    <n v="5.1060483467914413"/>
    <n v="4.5578530171535885"/>
    <n v="4.8046473535817"/>
    <n v="0"/>
    <n v="0"/>
  </r>
  <r>
    <x v="4"/>
    <x v="123"/>
    <n v="377.20328529936455"/>
    <n v="100.00244454046455"/>
    <n v="50.000000000000206"/>
    <n v="79.720250000000064"/>
    <n v="73849.039363906704"/>
    <n v="606.92597983982944"/>
    <n v="2024"/>
    <n v="124"/>
    <n v="15376"/>
    <n v="9.6405631312100741"/>
    <x v="0"/>
    <n v="5"/>
    <n v="0"/>
    <n v="0"/>
    <n v="0"/>
    <n v="0"/>
    <n v="1"/>
    <n v="0"/>
    <n v="0"/>
    <n v="0"/>
    <n v="0"/>
    <n v="0"/>
    <n v="0"/>
    <n v="0"/>
    <n v="1"/>
    <n v="0"/>
    <n v="0"/>
    <n v="0"/>
    <n v="0"/>
    <n v="377.20328529936455"/>
    <n v="100.00244454046455"/>
    <n v="50.000000000000206"/>
    <n v="79.720250000000064"/>
    <n v="11.209778279938655"/>
    <n v="6.5049017821730519"/>
    <n v="5.1060335328089845"/>
    <n v="4.5578530171535689"/>
    <n v="4.8623184369283239"/>
    <n v="0"/>
    <n v="0"/>
  </r>
  <r>
    <x v="4"/>
    <x v="124"/>
    <n v="376.54229970955515"/>
    <n v="100.00122227023228"/>
    <n v="50.000000000000021"/>
    <n v="87.692270000000065"/>
    <n v="74410.17958835738"/>
    <n v="614.23579197978756"/>
    <n v="2024"/>
    <n v="125"/>
    <n v="15625"/>
    <n v="9.656627474604603"/>
    <x v="0"/>
    <n v="5"/>
    <n v="0"/>
    <n v="0"/>
    <n v="0"/>
    <n v="0"/>
    <n v="1"/>
    <n v="0"/>
    <n v="0"/>
    <n v="0"/>
    <n v="0"/>
    <n v="0"/>
    <n v="0"/>
    <n v="0"/>
    <n v="1"/>
    <n v="0"/>
    <n v="0"/>
    <n v="0"/>
    <n v="0"/>
    <n v="376.54229970955515"/>
    <n v="100.00122227023228"/>
    <n v="50.000000000000021"/>
    <n v="87.692270000000065"/>
    <n v="11.217348033886008"/>
    <n v="6.5039124004895514"/>
    <n v="5.1060261257354593"/>
    <n v="4.5578530171535672"/>
    <n v="4.9221370203144419"/>
    <n v="0"/>
    <n v="0"/>
  </r>
  <r>
    <x v="4"/>
    <x v="125"/>
    <n v="376.0796097966886"/>
    <n v="100.00061113511615"/>
    <n v="50"/>
    <n v="96.461496500000067"/>
    <n v="74972.542412289622"/>
    <n v="622.54171743180484"/>
    <n v="2024"/>
    <n v="126"/>
    <n v="15876"/>
    <n v="9.6725638139029559"/>
    <x v="0"/>
    <n v="5"/>
    <n v="0"/>
    <n v="0"/>
    <n v="0"/>
    <n v="0"/>
    <n v="1"/>
    <n v="0"/>
    <n v="0"/>
    <n v="0"/>
    <n v="0"/>
    <n v="0"/>
    <n v="0"/>
    <n v="0"/>
    <n v="1"/>
    <n v="0"/>
    <n v="0"/>
    <n v="0"/>
    <n v="0"/>
    <n v="376.0796097966886"/>
    <n v="100.00061113511615"/>
    <n v="50"/>
    <n v="96.461496500000067"/>
    <n v="11.224877224317583"/>
    <n v="6.5032192504184279"/>
    <n v="5.106022422178123"/>
    <n v="4.5578530171535672"/>
    <n v="4.9840512496448719"/>
    <n v="0"/>
    <n v="0"/>
  </r>
  <r>
    <x v="4"/>
    <x v="126"/>
    <n v="375.75572685768202"/>
    <n v="100.00030556755807"/>
    <n v="50"/>
    <n v="106.1076461000001"/>
    <n v="79394.181588712789"/>
    <n v="631.86367852524029"/>
    <n v="2024"/>
    <n v="127"/>
    <n v="16129"/>
    <n v="9.6883741729171824"/>
    <x v="1"/>
    <n v="6"/>
    <n v="0"/>
    <n v="0"/>
    <n v="0"/>
    <n v="0"/>
    <n v="0"/>
    <n v="1"/>
    <n v="0"/>
    <n v="0"/>
    <n v="0"/>
    <n v="0"/>
    <n v="0"/>
    <n v="0"/>
    <n v="1"/>
    <n v="0"/>
    <n v="0"/>
    <n v="0"/>
    <n v="0"/>
    <n v="375.75572685768202"/>
    <n v="100.00030556755807"/>
    <n v="50"/>
    <n v="106.1076461000001"/>
    <n v="11.282180364811003"/>
    <n v="6.5027337593380992"/>
    <n v="5.1060205703943105"/>
    <n v="4.5578530171535672"/>
    <n v="5.0480022369538542"/>
    <n v="0"/>
    <n v="0"/>
  </r>
  <r>
    <x v="4"/>
    <x v="127"/>
    <n v="375.52900880037737"/>
    <n v="100.00015278377904"/>
    <n v="50"/>
    <n v="116.71841070500011"/>
    <n v="79957.992901681137"/>
    <n v="642.24757228915655"/>
    <n v="2024"/>
    <n v="128"/>
    <n v="16384"/>
    <n v="9.7040605278392338"/>
    <x v="1"/>
    <n v="6"/>
    <n v="0"/>
    <n v="0"/>
    <n v="0"/>
    <n v="0"/>
    <n v="0"/>
    <n v="1"/>
    <n v="0"/>
    <n v="0"/>
    <n v="0"/>
    <n v="0"/>
    <n v="0"/>
    <n v="0"/>
    <n v="1"/>
    <n v="0"/>
    <n v="0"/>
    <n v="0"/>
    <n v="0"/>
    <n v="375.52900880037737"/>
    <n v="100.00015278377904"/>
    <n v="50"/>
    <n v="116.71841070500011"/>
    <n v="11.289256687019668"/>
    <n v="6.5023937752849319"/>
    <n v="5.106019644501119"/>
    <n v="4.5578530171535672"/>
    <n v="5.1139247324585471"/>
    <n v="0"/>
    <n v="0"/>
  </r>
  <r>
    <x v="4"/>
    <x v="128"/>
    <n v="375.37030616026414"/>
    <n v="100.00007639188952"/>
    <n v="50"/>
    <n v="128.39025177500014"/>
    <n v="80522.220429957146"/>
    <n v="653.76063432715375"/>
    <n v="2024"/>
    <n v="129"/>
    <n v="16641"/>
    <n v="9.7196248087233439"/>
    <x v="1"/>
    <n v="6"/>
    <n v="0"/>
    <n v="0"/>
    <n v="0"/>
    <n v="0"/>
    <n v="0"/>
    <n v="1"/>
    <n v="0"/>
    <n v="0"/>
    <n v="0"/>
    <n v="0"/>
    <n v="0"/>
    <n v="0"/>
    <n v="1"/>
    <n v="0"/>
    <n v="0"/>
    <n v="0"/>
    <n v="0"/>
    <n v="375.37030616026414"/>
    <n v="100.00007639188952"/>
    <n v="50"/>
    <n v="128.39025177500014"/>
    <n v="11.296288455503134"/>
    <n v="6.502155717653455"/>
    <n v="5.1060191815542018"/>
    <n v="4.5578530171535672"/>
    <n v="5.181748074311896"/>
    <n v="0"/>
    <n v="0"/>
  </r>
  <r>
    <x v="4"/>
    <x v="129"/>
    <n v="375.25921431218489"/>
    <n v="100.00003819594477"/>
    <n v="50"/>
    <n v="141.22927695245016"/>
    <n v="81086.738950425512"/>
    <n v="666.4885294605798"/>
    <n v="2024"/>
    <n v="130"/>
    <n v="16900"/>
    <n v="9.7350689009111644"/>
    <x v="1"/>
    <n v="6"/>
    <n v="0"/>
    <n v="0"/>
    <n v="0"/>
    <n v="0"/>
    <n v="0"/>
    <n v="1"/>
    <n v="0"/>
    <n v="0"/>
    <n v="0"/>
    <n v="0"/>
    <n v="0"/>
    <n v="0"/>
    <n v="1"/>
    <n v="0"/>
    <n v="0"/>
    <n v="0"/>
    <n v="0"/>
    <n v="375.25921431218489"/>
    <n v="100.00003819594477"/>
    <n v="50"/>
    <n v="141.22927695245016"/>
    <n v="11.303274711942203"/>
    <n v="6.5019890435854943"/>
    <n v="5.1060189500806628"/>
    <n v="4.5578530171535672"/>
    <n v="5.2513971833400372"/>
    <n v="0"/>
    <n v="0"/>
  </r>
  <r>
    <x v="4"/>
    <x v="130"/>
    <n v="375.1814500185294"/>
    <n v="100.00001909797238"/>
    <n v="50"/>
    <n v="155.35220464769017"/>
    <n v="81651.460983837416"/>
    <n v="680.53367376419203"/>
    <n v="2024"/>
    <n v="131"/>
    <n v="17161"/>
    <n v="9.7503946464023024"/>
    <x v="1"/>
    <n v="6"/>
    <n v="0"/>
    <n v="0"/>
    <n v="0"/>
    <n v="0"/>
    <n v="0"/>
    <n v="1"/>
    <n v="0"/>
    <n v="0"/>
    <n v="0"/>
    <n v="0"/>
    <n v="0"/>
    <n v="0"/>
    <n v="1"/>
    <n v="0"/>
    <n v="0"/>
    <n v="0"/>
    <n v="0"/>
    <n v="375.1814500185294"/>
    <n v="100.00001909797238"/>
    <n v="50"/>
    <n v="155.35220464769017"/>
    <n v="11.310214991488222"/>
    <n v="6.501872355206471"/>
    <n v="5.1060188343438728"/>
    <n v="4.5578530171535672"/>
    <n v="5.3227935569902174"/>
    <n v="0"/>
    <n v="0"/>
  </r>
  <r>
    <x v="4"/>
    <x v="131"/>
    <n v="375.12701501297056"/>
    <n v="100.00000954898618"/>
    <n v="50"/>
    <n v="170.88742511245871"/>
    <n v="83550.77165800755"/>
    <n v="696.01444967441546"/>
    <n v="2024"/>
    <n v="132"/>
    <n v="17424"/>
    <n v="9.7656038451727412"/>
    <x v="1"/>
    <n v="7"/>
    <n v="0"/>
    <n v="0"/>
    <n v="0"/>
    <n v="0"/>
    <n v="0"/>
    <n v="0"/>
    <n v="1"/>
    <n v="0"/>
    <n v="0"/>
    <n v="0"/>
    <n v="0"/>
    <n v="0"/>
    <n v="1"/>
    <n v="0"/>
    <n v="0"/>
    <n v="0"/>
    <n v="0"/>
    <n v="375.12701501297056"/>
    <n v="100.00000954898618"/>
    <n v="50"/>
    <n v="170.88742511245871"/>
    <n v="11.333209769863684"/>
    <n v="6.5017906652387731"/>
    <n v="5.106018776475473"/>
    <n v="4.5578530171535672"/>
    <n v="5.3958562369980294"/>
    <n v="1"/>
    <n v="0"/>
  </r>
  <r>
    <x v="4"/>
    <x v="132"/>
    <n v="375.08891050907937"/>
    <n v="100.00000477449309"/>
    <n v="50"/>
    <n v="187.97616762370453"/>
    <n v="84115.735668874069"/>
    <n v="713.06508290727709"/>
    <n v="2024"/>
    <n v="133"/>
    <n v="17689"/>
    <n v="9.7806982564435074"/>
    <x v="1"/>
    <n v="7"/>
    <n v="0"/>
    <n v="0"/>
    <n v="0"/>
    <n v="0"/>
    <n v="0"/>
    <n v="0"/>
    <n v="1"/>
    <n v="0"/>
    <n v="0"/>
    <n v="0"/>
    <n v="0"/>
    <n v="0"/>
    <n v="1"/>
    <n v="0"/>
    <n v="0"/>
    <n v="0"/>
    <n v="0"/>
    <n v="375.08891050907937"/>
    <n v="100.00000477449309"/>
    <n v="50"/>
    <n v="187.97616762370453"/>
    <n v="11.339948935104125"/>
    <n v="6.5017334782905403"/>
    <n v="5.1060187475412722"/>
    <n v="4.5578530171535672"/>
    <n v="5.4705027304200486"/>
    <n v="1"/>
    <n v="0"/>
  </r>
  <r>
    <x v="4"/>
    <x v="133"/>
    <n v="375.06223735635558"/>
    <n v="100.00000238724655"/>
    <n v="50"/>
    <n v="206.77378438607496"/>
    <n v="84680.769383420658"/>
    <n v="731.83602412967707"/>
    <n v="2024"/>
    <n v="134"/>
    <n v="17956"/>
    <n v="9.7956795999018222"/>
    <x v="1"/>
    <n v="7"/>
    <n v="0"/>
    <n v="0"/>
    <n v="0"/>
    <n v="0"/>
    <n v="0"/>
    <n v="0"/>
    <n v="1"/>
    <n v="0"/>
    <n v="0"/>
    <n v="0"/>
    <n v="0"/>
    <n v="0"/>
    <n v="1"/>
    <n v="0"/>
    <n v="0"/>
    <n v="0"/>
    <n v="0"/>
    <n v="375.06223735635558"/>
    <n v="100.00000238724655"/>
    <n v="50"/>
    <n v="206.77378438607496"/>
    <n v="11.346643810982451"/>
    <n v="6.5016934454808322"/>
    <n v="5.1060187330741709"/>
    <n v="4.5578530171535672"/>
    <n v="5.5466498677392675"/>
    <n v="1"/>
    <n v="0"/>
  </r>
  <r>
    <x v="4"/>
    <x v="134"/>
    <n v="375.04356614944891"/>
    <n v="100.00000119362328"/>
    <n v="50"/>
    <n v="227.45116282468251"/>
    <n v="85245.851878608111"/>
    <n v="752.49473016775482"/>
    <n v="2024"/>
    <n v="135"/>
    <n v="18225"/>
    <n v="9.8105495568768593"/>
    <x v="1"/>
    <n v="7"/>
    <n v="0"/>
    <n v="0"/>
    <n v="0"/>
    <n v="0"/>
    <n v="0"/>
    <n v="0"/>
    <n v="1"/>
    <n v="0"/>
    <n v="0"/>
    <n v="0"/>
    <n v="0"/>
    <n v="0"/>
    <n v="1"/>
    <n v="0"/>
    <n v="0"/>
    <n v="0"/>
    <n v="0"/>
    <n v="375.04356614944891"/>
    <n v="100.00000119362328"/>
    <n v="50"/>
    <n v="227.45116282468251"/>
    <n v="11.353294735646461"/>
    <n v="6.5016654215604435"/>
    <n v="5.1060187258406202"/>
    <n v="4.5578530171535672"/>
    <n v="5.6242145858172004"/>
    <n v="1"/>
    <n v="0"/>
  </r>
  <r>
    <x v="4"/>
    <x v="135"/>
    <n v="375.03049630461419"/>
    <n v="100.00000059681165"/>
    <n v="50"/>
    <n v="250.19627910715079"/>
    <n v="86041.531725997804"/>
    <n v="775.22677600857662"/>
    <n v="2024"/>
    <n v="136"/>
    <n v="18496"/>
    <n v="9.8253097714721047"/>
    <x v="1"/>
    <n v="8"/>
    <n v="0"/>
    <n v="0"/>
    <n v="0"/>
    <n v="0"/>
    <n v="0"/>
    <n v="0"/>
    <n v="0"/>
    <n v="1"/>
    <n v="0"/>
    <n v="0"/>
    <n v="0"/>
    <n v="0"/>
    <n v="1"/>
    <n v="0"/>
    <n v="0"/>
    <n v="0"/>
    <n v="0"/>
    <n v="375.03049630461419"/>
    <n v="100.00000059681165"/>
    <n v="50"/>
    <n v="250.19627910715079"/>
    <n v="11.362585385710394"/>
    <n v="6.5016458043488843"/>
    <n v="5.1060187222238449"/>
    <n v="4.5578530171535672"/>
    <n v="5.7031146274281657"/>
    <n v="1"/>
    <n v="0"/>
  </r>
  <r>
    <x v="4"/>
    <x v="136"/>
    <n v="375.02134741322993"/>
    <n v="100.00000029840582"/>
    <n v="50"/>
    <n v="70.019627910715087"/>
    <n v="78788.943022533611"/>
    <n v="595.04097562235097"/>
    <n v="2024"/>
    <n v="137"/>
    <n v="18769"/>
    <n v="9.8399618516562501"/>
    <x v="1"/>
    <n v="8"/>
    <n v="0"/>
    <n v="0"/>
    <n v="0"/>
    <n v="0"/>
    <n v="0"/>
    <n v="0"/>
    <n v="0"/>
    <n v="1"/>
    <n v="0"/>
    <n v="0"/>
    <n v="0"/>
    <n v="0"/>
    <n v="1"/>
    <n v="0"/>
    <n v="0"/>
    <n v="0"/>
    <n v="0"/>
    <n v="375.02134741322993"/>
    <n v="100.00000029840582"/>
    <n v="50"/>
    <n v="70.019627910715087"/>
    <n v="11.2745279490277"/>
    <n v="6.5016320720718115"/>
    <n v="5.1060187204154577"/>
    <n v="4.5578530171535672"/>
    <n v="4.7843456450294966"/>
    <n v="1"/>
    <n v="0"/>
  </r>
  <r>
    <x v="4"/>
    <x v="137"/>
    <n v="375.01494318926092"/>
    <n v="100.00000014920292"/>
    <n v="50"/>
    <n v="52.001962791071506"/>
    <n v="77110.615487395888"/>
    <n v="577.0169061295353"/>
    <n v="2024"/>
    <n v="138"/>
    <n v="19044"/>
    <n v="9.8545073703144102"/>
    <x v="1"/>
    <n v="8"/>
    <n v="0"/>
    <n v="0"/>
    <n v="0"/>
    <n v="0"/>
    <n v="0"/>
    <n v="0"/>
    <n v="0"/>
    <n v="1"/>
    <n v="0"/>
    <n v="0"/>
    <n v="0"/>
    <n v="0"/>
    <n v="1"/>
    <n v="0"/>
    <n v="0"/>
    <n v="0"/>
    <n v="0"/>
    <n v="375.01494318926092"/>
    <n v="100.00000014920292"/>
    <n v="50"/>
    <n v="52.001962791071506"/>
    <n v="11.252996234735184"/>
    <n v="6.5016224593656569"/>
    <n v="5.1060187195112636"/>
    <n v="4.5578530171535672"/>
    <n v="4.6210966479426014"/>
    <n v="1"/>
    <n v="0"/>
  </r>
  <r>
    <x v="4"/>
    <x v="138"/>
    <n v="375.01046023248261"/>
    <n v="100.00000007460146"/>
    <n v="50"/>
    <n v="50.200196279107153"/>
    <n v="76930.024107544174"/>
    <n v="575.21065658619113"/>
    <n v="2024"/>
    <n v="139"/>
    <n v="19321"/>
    <n v="9.868947866261383"/>
    <x v="1"/>
    <n v="8"/>
    <n v="0"/>
    <n v="0"/>
    <n v="0"/>
    <n v="0"/>
    <n v="0"/>
    <n v="0"/>
    <n v="0"/>
    <n v="1"/>
    <n v="0"/>
    <n v="0"/>
    <n v="0"/>
    <n v="0"/>
    <n v="1"/>
    <n v="0"/>
    <n v="0"/>
    <n v="0"/>
    <n v="0"/>
    <n v="375.01046023248261"/>
    <n v="100.00000007460146"/>
    <n v="50"/>
    <n v="50.200196279107153"/>
    <n v="11.250651509822802"/>
    <n v="6.5016157304163684"/>
    <n v="5.1060187190591666"/>
    <n v="4.5578530171535672"/>
    <n v="4.6032045543157309"/>
    <n v="1"/>
    <n v="0"/>
  </r>
  <r>
    <x v="4"/>
    <x v="139"/>
    <n v="375.00732216273786"/>
    <n v="100.00000003730074"/>
    <n v="50"/>
    <n v="50.020019627910713"/>
    <n v="73835.35935801157"/>
    <n v="575.02734182794939"/>
    <n v="2024"/>
    <n v="140"/>
    <n v="19600"/>
    <n v="9.8832848452186077"/>
    <x v="1"/>
    <n v="8"/>
    <n v="0"/>
    <n v="0"/>
    <n v="0"/>
    <n v="0"/>
    <n v="0"/>
    <n v="0"/>
    <n v="0"/>
    <n v="1"/>
    <n v="0"/>
    <n v="0"/>
    <n v="0"/>
    <n v="0"/>
    <n v="1"/>
    <n v="0"/>
    <n v="0"/>
    <n v="0"/>
    <n v="0"/>
    <n v="375.00732216273786"/>
    <n v="100.00000003730074"/>
    <n v="50"/>
    <n v="50.020019627910713"/>
    <n v="11.209593019937563"/>
    <n v="6.5016110201249253"/>
    <n v="5.1060187188331181"/>
    <n v="4.5578530171535672"/>
    <n v="4.6013976111724988"/>
    <n v="1"/>
    <n v="0"/>
  </r>
  <r>
    <x v="4"/>
    <x v="140"/>
    <n v="375.00512551391648"/>
    <n v="100.00000001865037"/>
    <n v="50"/>
    <n v="50.00200196279107"/>
    <n v="73854.124611276769"/>
    <n v="575.00712749535785"/>
    <n v="2024"/>
    <n v="141"/>
    <n v="19881"/>
    <n v="9.8975197807563369"/>
    <x v="1"/>
    <n v="9"/>
    <n v="0"/>
    <n v="0"/>
    <n v="0"/>
    <n v="0"/>
    <n v="0"/>
    <n v="0"/>
    <n v="0"/>
    <n v="0"/>
    <n v="1"/>
    <n v="0"/>
    <n v="0"/>
    <n v="0"/>
    <n v="1"/>
    <n v="0"/>
    <n v="0"/>
    <n v="0"/>
    <n v="0"/>
    <n v="375.00512551391648"/>
    <n v="100.00000001865037"/>
    <n v="50"/>
    <n v="50.00200196279107"/>
    <n v="11.209847137602029"/>
    <n v="6.501607722907714"/>
    <n v="5.1060187187200938"/>
    <n v="4.5578530171535672"/>
    <n v="4.6012167371509065"/>
    <n v="1"/>
    <n v="0"/>
  </r>
  <r>
    <x v="4"/>
    <x v="141"/>
    <n v="375.00358785974151"/>
    <n v="100.00000000932519"/>
    <n v="50"/>
    <n v="50.00020019627911"/>
    <n v="73874.745758966616"/>
    <n v="575.00378806534582"/>
    <n v="2024"/>
    <n v="142"/>
    <n v="20164"/>
    <n v="9.9116541152025217"/>
    <x v="1"/>
    <n v="9"/>
    <n v="0"/>
    <n v="0"/>
    <n v="0"/>
    <n v="0"/>
    <n v="0"/>
    <n v="0"/>
    <n v="0"/>
    <n v="0"/>
    <n v="1"/>
    <n v="0"/>
    <n v="0"/>
    <n v="0"/>
    <n v="1"/>
    <n v="0"/>
    <n v="0"/>
    <n v="0"/>
    <n v="0"/>
    <n v="375.00358785974151"/>
    <n v="100.00000000932519"/>
    <n v="50"/>
    <n v="50.00020019627911"/>
    <n v="11.210126313199487"/>
    <n v="6.5016054148491973"/>
    <n v="5.1060187186635817"/>
    <n v="4.5578530171535672"/>
    <n v="4.6011986479492695"/>
    <n v="1"/>
    <n v="0"/>
  </r>
  <r>
    <x v="4"/>
    <x v="142"/>
    <n v="375.00251150181907"/>
    <n v="100.0000000046626"/>
    <n v="50"/>
    <n v="50.000020019627911"/>
    <n v="73895.554945419455"/>
    <n v="575.00253152610946"/>
    <n v="2024"/>
    <n v="143"/>
    <n v="20449"/>
    <n v="9.9256892605198139"/>
    <x v="1"/>
    <n v="9"/>
    <n v="0"/>
    <n v="0"/>
    <n v="0"/>
    <n v="0"/>
    <n v="0"/>
    <n v="0"/>
    <n v="0"/>
    <n v="0"/>
    <n v="1"/>
    <n v="0"/>
    <n v="0"/>
    <n v="0"/>
    <n v="1"/>
    <n v="0"/>
    <n v="0"/>
    <n v="0"/>
    <n v="0"/>
    <n v="375.00251150181907"/>
    <n v="100.0000000046626"/>
    <n v="50"/>
    <n v="50.000020019627911"/>
    <n v="11.210407955538864"/>
    <n v="6.5016037992050659"/>
    <n v="5.1060187186353261"/>
    <n v="4.5578530171535672"/>
    <n v="4.6011968390111084"/>
    <n v="1"/>
    <n v="0"/>
  </r>
  <r>
    <x v="4"/>
    <x v="143"/>
    <n v="375.00175805127333"/>
    <n v="100.00000000233129"/>
    <n v="50"/>
    <n v="50.000002001962791"/>
    <n v="73916.384622396363"/>
    <n v="575.00176005556739"/>
    <n v="2024"/>
    <n v="144"/>
    <n v="20736"/>
    <n v="9.9396265991520014"/>
    <x v="1"/>
    <n v="9"/>
    <n v="0"/>
    <n v="0"/>
    <n v="0"/>
    <n v="0"/>
    <n v="0"/>
    <n v="0"/>
    <n v="0"/>
    <n v="0"/>
    <n v="1"/>
    <n v="0"/>
    <n v="0"/>
    <n v="0"/>
    <n v="1"/>
    <n v="0"/>
    <n v="0"/>
    <n v="0"/>
    <n v="0"/>
    <n v="375.00175805127333"/>
    <n v="100.00000000233129"/>
    <n v="50"/>
    <n v="50.000002001962791"/>
    <n v="11.210689795790412"/>
    <n v="6.5016026682526205"/>
    <n v="5.1060187186211978"/>
    <n v="4.5578530171535672"/>
    <n v="4.6011966581171118"/>
    <n v="1"/>
    <n v="0"/>
  </r>
  <r>
    <x v="4"/>
    <x v="144"/>
    <n v="375.00123063589132"/>
    <n v="100.00000000116565"/>
    <n v="50"/>
    <n v="50.000000200196283"/>
    <n v="66238.722533376873"/>
    <n v="575.00123083725327"/>
    <n v="2024"/>
    <n v="145"/>
    <n v="21025"/>
    <n v="9.9534674848411484"/>
    <x v="1"/>
    <n v="10"/>
    <n v="0"/>
    <n v="0"/>
    <n v="0"/>
    <n v="0"/>
    <n v="0"/>
    <n v="0"/>
    <n v="0"/>
    <n v="0"/>
    <n v="0"/>
    <n v="1"/>
    <n v="0"/>
    <n v="0"/>
    <n v="1"/>
    <n v="0"/>
    <n v="0"/>
    <n v="0"/>
    <n v="0"/>
    <n v="375.00123063589132"/>
    <n v="100.00000000116565"/>
    <n v="50"/>
    <n v="50.000000200196283"/>
    <n v="11.101020503447101"/>
    <n v="6.5016018765851484"/>
    <n v="5.1060187186141341"/>
    <n v="4.5578530171535672"/>
    <n v="4.6011966400277107"/>
    <n v="1"/>
    <n v="0"/>
  </r>
  <r>
    <x v="4"/>
    <x v="145"/>
    <n v="375.00086144512392"/>
    <n v="100.00000000058282"/>
    <n v="50"/>
    <n v="50.000000020019627"/>
    <n v="66259.5565889594"/>
    <n v="575.0008614657263"/>
    <n v="2024"/>
    <n v="146"/>
    <n v="21316"/>
    <n v="9.9672132434166727"/>
    <x v="1"/>
    <n v="10"/>
    <n v="0"/>
    <n v="0"/>
    <n v="0"/>
    <n v="0"/>
    <n v="0"/>
    <n v="0"/>
    <n v="0"/>
    <n v="0"/>
    <n v="0"/>
    <n v="1"/>
    <n v="0"/>
    <n v="0"/>
    <n v="1"/>
    <n v="0"/>
    <n v="0"/>
    <n v="0"/>
    <n v="0"/>
    <n v="375.00086144512392"/>
    <n v="100.00000000058282"/>
    <n v="50"/>
    <n v="50.000000020019627"/>
    <n v="11.101334983844767"/>
    <n v="6.5016013224175442"/>
    <n v="5.1060187186106019"/>
    <n v="4.5578530171535672"/>
    <n v="4.601196638218771"/>
    <n v="1"/>
    <n v="0"/>
  </r>
  <r>
    <x v="4"/>
    <x v="146"/>
    <n v="375.00060301158675"/>
    <n v="100.00000000029141"/>
    <n v="50"/>
    <n v="50.000000002001961"/>
    <n v="66280.391337831141"/>
    <n v="575.0006030138801"/>
    <n v="2024"/>
    <n v="147"/>
    <n v="21609"/>
    <n v="9.980865173557472"/>
    <x v="1"/>
    <n v="10"/>
    <n v="0"/>
    <n v="0"/>
    <n v="0"/>
    <n v="0"/>
    <n v="0"/>
    <n v="0"/>
    <n v="0"/>
    <n v="0"/>
    <n v="0"/>
    <n v="1"/>
    <n v="0"/>
    <n v="0"/>
    <n v="1"/>
    <n v="0"/>
    <n v="0"/>
    <n v="0"/>
    <n v="0"/>
    <n v="375.00060301158675"/>
    <n v="100.00000000029141"/>
    <n v="50"/>
    <n v="50.000000002001961"/>
    <n v="11.101649375835548"/>
    <n v="6.501600934500039"/>
    <n v="5.1060187186088362"/>
    <n v="4.5578530171535672"/>
    <n v="4.6011966380378766"/>
    <n v="1"/>
    <n v="0"/>
  </r>
  <r>
    <x v="4"/>
    <x v="147"/>
    <n v="375.00042210811068"/>
    <n v="100.0000000001457"/>
    <n v="50"/>
    <n v="50.000000000200195"/>
    <n v="66301.226560889671"/>
    <n v="575.00042210845652"/>
    <n v="2024"/>
    <n v="148"/>
    <n v="21904"/>
    <n v="9.9944245475282294"/>
    <x v="1"/>
    <n v="10"/>
    <n v="0"/>
    <n v="0"/>
    <n v="0"/>
    <n v="0"/>
    <n v="0"/>
    <n v="0"/>
    <n v="0"/>
    <n v="0"/>
    <n v="0"/>
    <n v="1"/>
    <n v="0"/>
    <n v="0"/>
    <n v="1"/>
    <n v="0"/>
    <n v="0"/>
    <n v="0"/>
    <n v="0"/>
    <n v="375.00042210811068"/>
    <n v="100.0000000001457"/>
    <n v="50"/>
    <n v="50.000000000200195"/>
    <n v="11.101963676167076"/>
    <n v="6.5016006629576957"/>
    <n v="5.1060187186079533"/>
    <n v="4.5578530171535672"/>
    <n v="4.6011966380197871"/>
    <n v="1"/>
    <n v="0"/>
  </r>
  <r>
    <x v="4"/>
    <x v="148"/>
    <n v="375.00029547567749"/>
    <n v="100.00000000007284"/>
    <n v="50"/>
    <n v="50.000000000020023"/>
    <n v="65289.40695737669"/>
    <n v="575.00029547577037"/>
    <n v="2024"/>
    <n v="149"/>
    <n v="22201"/>
    <n v="10.007892611890918"/>
    <x v="1"/>
    <n v="11"/>
    <n v="0"/>
    <n v="0"/>
    <n v="0"/>
    <n v="0"/>
    <n v="0"/>
    <n v="0"/>
    <n v="0"/>
    <n v="0"/>
    <n v="0"/>
    <n v="0"/>
    <n v="1"/>
    <n v="0"/>
    <n v="1"/>
    <n v="0"/>
    <n v="0"/>
    <n v="0"/>
    <n v="0"/>
    <n v="375.00029547567749"/>
    <n v="100.00000000007284"/>
    <n v="50"/>
    <n v="50.000000000020023"/>
    <n v="11.08658508093184"/>
    <n v="6.5016004728780112"/>
    <n v="5.106018718607511"/>
    <n v="4.5578530171535672"/>
    <n v="4.6011966380179778"/>
    <n v="1"/>
    <n v="0"/>
  </r>
  <r>
    <x v="4"/>
    <x v="149"/>
    <n v="375.00020683297419"/>
    <n v="100.00000000003642"/>
    <n v="50"/>
    <n v="50.000000000002004"/>
    <n v="65310.242742715149"/>
    <n v="575.00020683301273"/>
    <n v="2024"/>
    <n v="150"/>
    <n v="22500"/>
    <n v="10.021270588192511"/>
    <x v="1"/>
    <n v="11"/>
    <n v="0"/>
    <n v="0"/>
    <n v="0"/>
    <n v="0"/>
    <n v="0"/>
    <n v="0"/>
    <n v="0"/>
    <n v="0"/>
    <n v="0"/>
    <n v="0"/>
    <n v="1"/>
    <n v="0"/>
    <n v="1"/>
    <n v="0"/>
    <n v="0"/>
    <n v="0"/>
    <n v="0"/>
    <n v="375.00020683297419"/>
    <n v="100.00000000003642"/>
    <n v="50"/>
    <n v="50.000000000002004"/>
    <n v="11.086904159666938"/>
    <n v="6.5016003398222111"/>
    <n v="5.1060187186072907"/>
    <n v="4.5578530171535672"/>
    <n v="4.6011966380177975"/>
    <n v="1"/>
    <n v="0"/>
  </r>
  <r>
    <x v="4"/>
    <x v="150"/>
    <n v="375.00014478308196"/>
    <n v="100.00000000001822"/>
    <n v="50"/>
    <n v="50.000000000000199"/>
    <n v="65331.078690065282"/>
    <n v="575.00014478310038"/>
    <n v="2024"/>
    <n v="151"/>
    <n v="22801"/>
    <n v="10.034559673629849"/>
    <x v="1"/>
    <n v="11"/>
    <n v="0"/>
    <n v="0"/>
    <n v="0"/>
    <n v="0"/>
    <n v="0"/>
    <n v="0"/>
    <n v="0"/>
    <n v="0"/>
    <n v="0"/>
    <n v="0"/>
    <n v="1"/>
    <n v="0"/>
    <n v="1"/>
    <n v="0"/>
    <n v="0"/>
    <n v="0"/>
    <n v="0"/>
    <n v="375.00014478308196"/>
    <n v="100.00000000001822"/>
    <n v="50"/>
    <n v="50.000000000000199"/>
    <n v="11.087223139103127"/>
    <n v="6.5016002466831404"/>
    <n v="5.1060187186071806"/>
    <n v="4.5578530171535672"/>
    <n v="4.6011966380177789"/>
    <n v="1"/>
    <n v="0"/>
  </r>
  <r>
    <x v="4"/>
    <x v="151"/>
    <n v="375.00010134815733"/>
    <n v="100.00000000000911"/>
    <n v="50"/>
    <n v="50.000000000000021"/>
    <n v="65351.914750822347"/>
    <n v="575.00010134816648"/>
    <n v="2024"/>
    <n v="152"/>
    <n v="23104"/>
    <n v="10.047761041692553"/>
    <x v="1"/>
    <n v="11"/>
    <n v="0"/>
    <n v="0"/>
    <n v="0"/>
    <n v="0"/>
    <n v="0"/>
    <n v="0"/>
    <n v="0"/>
    <n v="0"/>
    <n v="0"/>
    <n v="0"/>
    <n v="1"/>
    <n v="0"/>
    <n v="1"/>
    <n v="0"/>
    <n v="0"/>
    <n v="0"/>
    <n v="0"/>
    <n v="375.00010134815733"/>
    <n v="100.00000000000911"/>
    <n v="50"/>
    <n v="50.000000000000021"/>
    <n v="11.087542018559207"/>
    <n v="6.5016001814857853"/>
    <n v="5.1060187186071255"/>
    <n v="4.5578530171535672"/>
    <n v="4.6011966380177771"/>
    <n v="1"/>
    <n v="0"/>
  </r>
  <r>
    <x v="4"/>
    <x v="152"/>
    <n v="375.00007094371011"/>
    <n v="100.00000000000455"/>
    <n v="50"/>
    <n v="50"/>
    <n v="65358.391958760789"/>
    <n v="575.00007094371472"/>
    <n v="2024"/>
    <n v="153"/>
    <n v="23409"/>
    <n v="10.060875842784871"/>
    <x v="1"/>
    <n v="11"/>
    <n v="0"/>
    <n v="0"/>
    <n v="0"/>
    <n v="0"/>
    <n v="0"/>
    <n v="0"/>
    <n v="0"/>
    <n v="0"/>
    <n v="0"/>
    <n v="0"/>
    <n v="1"/>
    <n v="0"/>
    <n v="1"/>
    <n v="0"/>
    <n v="0"/>
    <n v="0"/>
    <n v="0"/>
    <n v="375.00007094371011"/>
    <n v="100.00000000000455"/>
    <n v="50"/>
    <n v="50"/>
    <n v="11.087641126397093"/>
    <n v="6.5016001358476343"/>
    <n v="5.1060187186070971"/>
    <n v="4.5578530171535672"/>
    <n v="4.6011966380177771"/>
    <n v="1"/>
    <n v="0"/>
  </r>
  <r>
    <x v="4"/>
    <x v="153"/>
    <n v="375.00004966059709"/>
    <n v="100.00000000000227"/>
    <n v="50"/>
    <n v="50"/>
    <n v="65379.228154471799"/>
    <n v="575.00004966059942"/>
    <n v="2024"/>
    <n v="154"/>
    <n v="23716"/>
    <n v="10.073905204827259"/>
    <x v="1"/>
    <n v="12"/>
    <n v="0"/>
    <n v="0"/>
    <n v="0"/>
    <n v="0"/>
    <n v="0"/>
    <n v="0"/>
    <n v="0"/>
    <n v="0"/>
    <n v="0"/>
    <n v="0"/>
    <n v="0"/>
    <n v="1"/>
    <n v="1"/>
    <n v="0"/>
    <n v="0"/>
    <n v="0"/>
    <n v="0"/>
    <n v="375.00004966059709"/>
    <n v="100.00000000000227"/>
    <n v="50"/>
    <n v="50"/>
    <n v="11.087959874678871"/>
    <n v="6.5016001039009277"/>
    <n v="5.1060187186070838"/>
    <n v="4.5578530171535672"/>
    <n v="4.6011966380177771"/>
    <n v="0"/>
    <n v="1"/>
  </r>
  <r>
    <x v="4"/>
    <x v="154"/>
    <n v="375.95276288301534"/>
    <n v="100.00000000000114"/>
    <n v="50"/>
    <n v="50"/>
    <n v="65405.861257486351"/>
    <n v="575.95276288301648"/>
    <n v="2024"/>
    <n v="155"/>
    <n v="24025"/>
    <n v="10.086850233838494"/>
    <x v="1"/>
    <n v="12"/>
    <n v="0"/>
    <n v="0"/>
    <n v="0"/>
    <n v="0"/>
    <n v="0"/>
    <n v="0"/>
    <n v="0"/>
    <n v="0"/>
    <n v="0"/>
    <n v="0"/>
    <n v="0"/>
    <n v="1"/>
    <n v="1"/>
    <n v="0"/>
    <n v="0"/>
    <n v="0"/>
    <n v="0"/>
    <n v="375.95276288301534"/>
    <n v="100.00000000000114"/>
    <n v="50"/>
    <n v="50"/>
    <n v="11.088367155103612"/>
    <n v="6.5030291386720398"/>
    <n v="5.1060187186070767"/>
    <n v="4.5578530171535672"/>
    <n v="4.6011966380177771"/>
    <n v="0"/>
    <n v="1"/>
  </r>
  <r>
    <x v="4"/>
    <x v="155"/>
    <n v="377.75418941991404"/>
    <n v="100.00000000000057"/>
    <n v="50"/>
    <n v="50"/>
    <n v="65437.618314266532"/>
    <n v="577.75418941991461"/>
    <n v="2024"/>
    <n v="156"/>
    <n v="24336"/>
    <n v="10.099712014499074"/>
    <x v="1"/>
    <n v="12"/>
    <n v="0"/>
    <n v="0"/>
    <n v="0"/>
    <n v="0"/>
    <n v="0"/>
    <n v="0"/>
    <n v="0"/>
    <n v="0"/>
    <n v="0"/>
    <n v="0"/>
    <n v="0"/>
    <n v="1"/>
    <n v="1"/>
    <n v="0"/>
    <n v="0"/>
    <n v="0"/>
    <n v="0"/>
    <n v="377.75418941991404"/>
    <n v="100.00000000000057"/>
    <n v="50"/>
    <n v="50"/>
    <n v="11.088852575661177"/>
    <n v="6.5057256435813438"/>
    <n v="5.1060187186070731"/>
    <n v="4.5578530171535672"/>
    <n v="4.6011966380177771"/>
    <n v="0"/>
    <n v="1"/>
  </r>
  <r>
    <x v="4"/>
    <x v="156"/>
    <n v="380.1610605497612"/>
    <n v="100.00000000000028"/>
    <n v="50"/>
    <n v="50"/>
    <n v="65472.964743335106"/>
    <n v="580.16106054976149"/>
    <n v="2024"/>
    <n v="157"/>
    <n v="24649"/>
    <n v="10.112491610696615"/>
    <x v="1"/>
    <n v="12"/>
    <n v="0"/>
    <n v="0"/>
    <n v="0"/>
    <n v="0"/>
    <n v="0"/>
    <n v="0"/>
    <n v="0"/>
    <n v="0"/>
    <n v="0"/>
    <n v="0"/>
    <n v="0"/>
    <n v="1"/>
    <n v="1"/>
    <n v="0"/>
    <n v="0"/>
    <n v="0"/>
    <n v="0"/>
    <n v="380.1610605497612"/>
    <n v="100.00000000000028"/>
    <n v="50"/>
    <n v="50"/>
    <n v="11.089392584407635"/>
    <n v="6.5093171113985751"/>
    <n v="5.1060187186070713"/>
    <n v="4.5578530171535672"/>
    <n v="4.6011966380177771"/>
    <n v="0"/>
    <n v="1"/>
  </r>
  <r>
    <x v="5"/>
    <x v="0"/>
    <n v="810"/>
    <n v="160"/>
    <n v="80"/>
    <n v="50"/>
    <n v="68221.842716773259"/>
    <n v="1100"/>
    <n v="2022"/>
    <n v="1"/>
    <n v="1"/>
    <n v="0"/>
    <x v="0"/>
    <n v="1"/>
    <n v="1"/>
    <n v="0"/>
    <n v="0"/>
    <n v="0"/>
    <n v="0"/>
    <n v="0"/>
    <n v="0"/>
    <n v="0"/>
    <n v="0"/>
    <n v="0"/>
    <n v="0"/>
    <n v="0"/>
    <n v="0"/>
    <n v="1"/>
    <n v="0"/>
    <n v="0"/>
    <n v="0"/>
    <n v="810"/>
    <n v="160"/>
    <n v="80"/>
    <n v="50"/>
    <n v="11.130520066994134"/>
    <n v="7.00416188571951"/>
    <n v="5.4161541155137298"/>
    <n v="4.8313370335619048"/>
    <n v="4.6011966380177771"/>
    <n v="0"/>
    <n v="1"/>
  </r>
  <r>
    <x v="5"/>
    <x v="1"/>
    <n v="822.15000000000009"/>
    <n v="164"/>
    <n v="83.600000000000009"/>
    <n v="50"/>
    <n v="68677.095490353575"/>
    <n v="1119.75"/>
    <n v="2022"/>
    <n v="2"/>
    <n v="4"/>
    <n v="1.3862943611198906"/>
    <x v="0"/>
    <n v="1"/>
    <n v="1"/>
    <n v="0"/>
    <n v="0"/>
    <n v="0"/>
    <n v="0"/>
    <n v="0"/>
    <n v="0"/>
    <n v="0"/>
    <n v="0"/>
    <n v="0"/>
    <n v="0"/>
    <n v="0"/>
    <n v="0"/>
    <n v="1"/>
    <n v="0"/>
    <n v="0"/>
    <n v="0"/>
    <n v="822.15000000000009"/>
    <n v="164"/>
    <n v="83.600000000000009"/>
    <n v="50"/>
    <n v="11.137171023644715"/>
    <n v="7.015134812996485"/>
    <n v="5.4337747786645627"/>
    <n v="4.8596455988117109"/>
    <n v="4.6011966380177771"/>
    <n v="0"/>
    <n v="1"/>
  </r>
  <r>
    <x v="5"/>
    <x v="2"/>
    <n v="843.41249999999991"/>
    <n v="170.2"/>
    <n v="87.740000000000009"/>
    <n v="50"/>
    <n v="69235.894041690161"/>
    <n v="1151.3525"/>
    <n v="2022"/>
    <n v="3"/>
    <n v="9"/>
    <n v="2.1972245773362196"/>
    <x v="0"/>
    <n v="1"/>
    <n v="1"/>
    <n v="0"/>
    <n v="0"/>
    <n v="0"/>
    <n v="0"/>
    <n v="0"/>
    <n v="0"/>
    <n v="0"/>
    <n v="0"/>
    <n v="0"/>
    <n v="0"/>
    <n v="0"/>
    <n v="0"/>
    <n v="1"/>
    <n v="0"/>
    <n v="0"/>
    <n v="0"/>
    <n v="843.41249999999991"/>
    <n v="170.2"/>
    <n v="87.740000000000009"/>
    <n v="50"/>
    <n v="11.145274707151827"/>
    <n v="7.0340523943801267"/>
    <n v="5.4604875999899072"/>
    <n v="4.8912395878749972"/>
    <n v="4.6011966380177771"/>
    <n v="0"/>
    <n v="1"/>
  </r>
  <r>
    <x v="5"/>
    <x v="3"/>
    <n v="871.69162499999993"/>
    <n v="177.70999999999998"/>
    <n v="92.12299999999999"/>
    <n v="66.781508622549126"/>
    <n v="71491.716361871295"/>
    <n v="1208.3061336225492"/>
    <n v="2022"/>
    <n v="4"/>
    <n v="16"/>
    <n v="2.7725887222397811"/>
    <x v="0"/>
    <n v="1"/>
    <n v="1"/>
    <n v="0"/>
    <n v="0"/>
    <n v="0"/>
    <n v="0"/>
    <n v="0"/>
    <n v="0"/>
    <n v="0"/>
    <n v="0"/>
    <n v="0"/>
    <n v="0"/>
    <n v="0"/>
    <n v="0"/>
    <n v="1"/>
    <n v="0"/>
    <n v="0"/>
    <n v="0"/>
    <n v="871.69162499999993"/>
    <n v="177.70999999999998"/>
    <n v="92.12299999999999"/>
    <n v="66.781508622549126"/>
    <n v="11.177336866891658"/>
    <n v="7.0586707506353248"/>
    <n v="5.4919171090833068"/>
    <n v="4.9236347088928243"/>
    <n v="4.7569031646877793"/>
    <n v="0"/>
    <n v="1"/>
  </r>
  <r>
    <x v="5"/>
    <x v="4"/>
    <n v="905.55215625000005"/>
    <n v="186.09550000000002"/>
    <n v="96.728750000000019"/>
    <n v="51.67815086225491"/>
    <n v="70653.95303347423"/>
    <n v="1240.054557112255"/>
    <n v="2022"/>
    <n v="5"/>
    <n v="25"/>
    <n v="3.2188758248682006"/>
    <x v="0"/>
    <n v="1"/>
    <n v="1"/>
    <n v="0"/>
    <n v="0"/>
    <n v="0"/>
    <n v="0"/>
    <n v="0"/>
    <n v="0"/>
    <n v="0"/>
    <n v="0"/>
    <n v="0"/>
    <n v="0"/>
    <n v="0"/>
    <n v="0"/>
    <n v="1"/>
    <n v="0"/>
    <n v="0"/>
    <n v="0"/>
    <n v="905.55215625000005"/>
    <n v="186.09550000000002"/>
    <n v="96.728750000000019"/>
    <n v="51.67815086225491"/>
    <n v="11.165549338896644"/>
    <n v="7.0873722544423927"/>
    <n v="5.5258814760583768"/>
    <n v="4.9565819407644769"/>
    <n v="4.6179046027718167"/>
    <n v="0"/>
    <n v="1"/>
  </r>
  <r>
    <x v="5"/>
    <x v="5"/>
    <n v="944.0229290625"/>
    <n v="195.15027500000002"/>
    <n v="101.56514750000004"/>
    <n v="50.167815086225488"/>
    <n v="70771.539347868209"/>
    <n v="1290.9061666487255"/>
    <n v="2022"/>
    <n v="6"/>
    <n v="36"/>
    <n v="3.5835189384561099"/>
    <x v="0"/>
    <n v="2"/>
    <n v="0"/>
    <n v="1"/>
    <n v="0"/>
    <n v="0"/>
    <n v="0"/>
    <n v="0"/>
    <n v="0"/>
    <n v="0"/>
    <n v="0"/>
    <n v="0"/>
    <n v="0"/>
    <n v="0"/>
    <n v="0"/>
    <n v="1"/>
    <n v="0"/>
    <n v="0"/>
    <n v="0"/>
    <n v="944.0229290625"/>
    <n v="195.15027500000002"/>
    <n v="101.56514750000004"/>
    <n v="50.167815086225488"/>
    <n v="11.167212212251503"/>
    <n v="7.1190121913803539"/>
    <n v="5.561305900807727"/>
    <n v="4.9900490532296855"/>
    <n v="4.602880052620983"/>
    <n v="0"/>
    <n v="1"/>
  </r>
  <r>
    <x v="5"/>
    <x v="6"/>
    <n v="986.45929101562501"/>
    <n v="204.78278875000004"/>
    <n v="106.64340087500003"/>
    <n v="58.940034839141617"/>
    <n v="72340.235443202662"/>
    <n v="1356.8255154797666"/>
    <n v="2022"/>
    <n v="7"/>
    <n v="49"/>
    <n v="3.8918202981106265"/>
    <x v="0"/>
    <n v="2"/>
    <n v="0"/>
    <n v="1"/>
    <n v="0"/>
    <n v="0"/>
    <n v="0"/>
    <n v="0"/>
    <n v="0"/>
    <n v="0"/>
    <n v="0"/>
    <n v="0"/>
    <n v="0"/>
    <n v="0"/>
    <n v="0"/>
    <n v="1"/>
    <n v="0"/>
    <n v="0"/>
    <n v="0"/>
    <n v="986.45929101562501"/>
    <n v="204.78278875000004"/>
    <n v="106.64340087500003"/>
    <n v="58.940034839141617"/>
    <n v="11.189135760175974"/>
    <n v="7.1527902721993799"/>
    <n v="5.5976619464441209"/>
    <n v="5.0240244891245114"/>
    <n v="4.6871507236404195"/>
    <n v="0"/>
    <n v="1"/>
  </r>
  <r>
    <x v="5"/>
    <x v="7"/>
    <n v="1032.4469064164064"/>
    <n v="214.95942818750004"/>
    <n v="111.97557051875003"/>
    <n v="50.894003483914162"/>
    <n v="72155.163970289766"/>
    <n v="1410.2759086065707"/>
    <n v="2022"/>
    <n v="8"/>
    <n v="64"/>
    <n v="4.1588830833596715"/>
    <x v="0"/>
    <n v="2"/>
    <n v="0"/>
    <n v="1"/>
    <n v="0"/>
    <n v="0"/>
    <n v="0"/>
    <n v="0"/>
    <n v="0"/>
    <n v="0"/>
    <n v="0"/>
    <n v="0"/>
    <n v="0"/>
    <n v="0"/>
    <n v="0"/>
    <n v="1"/>
    <n v="0"/>
    <n v="0"/>
    <n v="0"/>
    <n v="1032.4469064164064"/>
    <n v="214.95942818750004"/>
    <n v="111.97557051875003"/>
    <n v="50.894003483914162"/>
    <n v="11.186574134340603"/>
    <n v="7.1881510991521047"/>
    <n v="5.634687862303382"/>
    <n v="5.0584983899236713"/>
    <n v="4.6101322256460966"/>
    <n v="0"/>
    <n v="1"/>
  </r>
  <r>
    <x v="5"/>
    <x v="8"/>
    <n v="1081.7345073322265"/>
    <n v="225.67614959687506"/>
    <n v="117.57434900468753"/>
    <n v="50.089400348391415"/>
    <n v="72720.429805096443"/>
    <n v="1475.0744062821805"/>
    <n v="2022"/>
    <n v="9"/>
    <n v="81"/>
    <n v="4.3944491546724391"/>
    <x v="0"/>
    <n v="2"/>
    <n v="0"/>
    <n v="1"/>
    <n v="0"/>
    <n v="0"/>
    <n v="0"/>
    <n v="0"/>
    <n v="0"/>
    <n v="0"/>
    <n v="0"/>
    <n v="0"/>
    <n v="0"/>
    <n v="0"/>
    <n v="0"/>
    <n v="1"/>
    <n v="0"/>
    <n v="0"/>
    <n v="0"/>
    <n v="1081.7345073322265"/>
    <n v="225.67614959687506"/>
    <n v="117.57434900468753"/>
    <n v="50.089400348391415"/>
    <n v="11.194377639245012"/>
    <n v="7.224710606879718"/>
    <n v="5.6722513369008798"/>
    <n v="5.0934607901173976"/>
    <n v="4.6020937983658001"/>
    <n v="0"/>
    <n v="1"/>
  </r>
  <r>
    <x v="5"/>
    <x v="9"/>
    <n v="1134.186911615338"/>
    <n v="236.94433207671881"/>
    <n v="123.45306645092191"/>
    <n v="85.155364930193855"/>
    <n v="76409.524736634281"/>
    <n v="1579.7396750731725"/>
    <n v="2022"/>
    <n v="10"/>
    <n v="100"/>
    <n v="4.6051701859880918"/>
    <x v="0"/>
    <n v="3"/>
    <n v="0"/>
    <n v="0"/>
    <n v="1"/>
    <n v="0"/>
    <n v="0"/>
    <n v="0"/>
    <n v="0"/>
    <n v="0"/>
    <n v="0"/>
    <n v="0"/>
    <n v="0"/>
    <n v="0"/>
    <n v="0"/>
    <n v="1"/>
    <n v="0"/>
    <n v="0"/>
    <n v="0"/>
    <n v="1134.186911615338"/>
    <n v="236.94433207671881"/>
    <n v="123.45306645092191"/>
    <n v="85.155364930193855"/>
    <n v="11.243862636711711"/>
    <n v="7.2622032950234585"/>
    <n v="5.7102826953579529"/>
    <n v="5.1289014742315819"/>
    <n v="4.9034865029652845"/>
    <n v="0"/>
    <n v="1"/>
  </r>
  <r>
    <x v="5"/>
    <x v="10"/>
    <n v="1189.752232437655"/>
    <n v="248.78373618055474"/>
    <n v="129.625719773068"/>
    <n v="79.395398361921835"/>
    <n v="76668.951192238441"/>
    <n v="1647.5570867531999"/>
    <n v="2022"/>
    <n v="11"/>
    <n v="121"/>
    <n v="4.7957905455967413"/>
    <x v="0"/>
    <n v="3"/>
    <n v="0"/>
    <n v="0"/>
    <n v="1"/>
    <n v="0"/>
    <n v="0"/>
    <n v="0"/>
    <n v="0"/>
    <n v="0"/>
    <n v="0"/>
    <n v="0"/>
    <n v="0"/>
    <n v="0"/>
    <n v="0"/>
    <n v="1"/>
    <n v="0"/>
    <n v="0"/>
    <n v="0"/>
    <n v="1189.752232437655"/>
    <n v="248.78373618055474"/>
    <n v="129.625719773068"/>
    <n v="79.395398361921835"/>
    <n v="11.247252096952899"/>
    <n v="7.3004451052338952"/>
    <n v="5.7487425259965663"/>
    <n v="5.1648099945017441"/>
    <n v="4.8598033498591082"/>
    <n v="0"/>
    <n v="1"/>
  </r>
  <r>
    <x v="5"/>
    <x v="11"/>
    <n v="1248.4390267286226"/>
    <n v="261.21901673958246"/>
    <n v="136.10700576168142"/>
    <n v="83.659894451050235"/>
    <n v="77628.006789437917"/>
    <n v="1729.4249436809366"/>
    <n v="2022"/>
    <n v="12"/>
    <n v="144"/>
    <n v="4.9698132995760007"/>
    <x v="0"/>
    <n v="3"/>
    <n v="0"/>
    <n v="0"/>
    <n v="1"/>
    <n v="0"/>
    <n v="0"/>
    <n v="0"/>
    <n v="0"/>
    <n v="0"/>
    <n v="0"/>
    <n v="0"/>
    <n v="0"/>
    <n v="0"/>
    <n v="0"/>
    <n v="1"/>
    <n v="0"/>
    <n v="0"/>
    <n v="0"/>
    <n v="1248.4390267286226"/>
    <n v="261.21901673958246"/>
    <n v="136.10700576168142"/>
    <n v="83.659894451050235"/>
    <n v="11.259683553293181"/>
    <n v="7.3393076415319207"/>
    <n v="5.7876060337677471"/>
    <n v="5.2011757036235311"/>
    <n v="4.8923270810352504"/>
    <n v="0"/>
    <n v="1"/>
  </r>
  <r>
    <x v="5"/>
    <x v="12"/>
    <n v="1310.3004059334135"/>
    <n v="274.2780144515616"/>
    <n v="142.91235604976151"/>
    <n v="78.926467823780044"/>
    <n v="77956.109363899464"/>
    <n v="1806.4172442585166"/>
    <n v="2022"/>
    <n v="13"/>
    <n v="169"/>
    <n v="5.1298987149230735"/>
    <x v="0"/>
    <n v="3"/>
    <n v="0"/>
    <n v="0"/>
    <n v="1"/>
    <n v="0"/>
    <n v="0"/>
    <n v="0"/>
    <n v="0"/>
    <n v="0"/>
    <n v="0"/>
    <n v="0"/>
    <n v="0"/>
    <n v="0"/>
    <n v="0"/>
    <n v="1"/>
    <n v="0"/>
    <n v="0"/>
    <n v="0"/>
    <n v="1310.3004059334135"/>
    <n v="274.2780144515616"/>
    <n v="142.91235604976151"/>
    <n v="78.926467823780044"/>
    <n v="11.263901246833582"/>
    <n v="7.3787004254770538"/>
    <n v="5.8268554944436284"/>
    <n v="5.2379877883214299"/>
    <n v="4.8561615732682135"/>
    <n v="0"/>
    <n v="1"/>
  </r>
  <r>
    <x v="5"/>
    <x v="13"/>
    <n v="1357.9673022490006"/>
    <n v="282.24419836836887"/>
    <n v="144.88590763330544"/>
    <n v="87.617419440119804"/>
    <n v="78863.680959487465"/>
    <n v="1872.7148276907947"/>
    <n v="2022"/>
    <n v="14"/>
    <n v="196"/>
    <n v="5.2781146592305168"/>
    <x v="0"/>
    <n v="4"/>
    <n v="0"/>
    <n v="0"/>
    <n v="0"/>
    <n v="1"/>
    <n v="0"/>
    <n v="0"/>
    <n v="0"/>
    <n v="0"/>
    <n v="0"/>
    <n v="0"/>
    <n v="0"/>
    <n v="0"/>
    <n v="0"/>
    <n v="1"/>
    <n v="0"/>
    <n v="0"/>
    <n v="0"/>
    <n v="1357.9673022490006"/>
    <n v="282.24419836836887"/>
    <n v="144.88590763330544"/>
    <n v="87.617419440119804"/>
    <n v="11.275476083485154"/>
    <n v="7.4080298556813089"/>
    <n v="5.8500630784830738"/>
    <n v="5.2484146391471418"/>
    <n v="4.9215916939221502"/>
    <n v="0"/>
    <n v="1"/>
  </r>
  <r>
    <x v="5"/>
    <x v="14"/>
    <n v="1395.7416998508679"/>
    <n v="287.67834223819841"/>
    <n v="146.38920951194314"/>
    <n v="96.45899186752797"/>
    <n v="79643.278233552875"/>
    <n v="1926.2682434685375"/>
    <n v="2022"/>
    <n v="15"/>
    <n v="225"/>
    <n v="5.4161004022044201"/>
    <x v="0"/>
    <n v="4"/>
    <n v="0"/>
    <n v="0"/>
    <n v="0"/>
    <n v="1"/>
    <n v="0"/>
    <n v="0"/>
    <n v="0"/>
    <n v="0"/>
    <n v="0"/>
    <n v="0"/>
    <n v="0"/>
    <n v="0"/>
    <n v="0"/>
    <n v="1"/>
    <n v="0"/>
    <n v="0"/>
    <n v="0"/>
    <n v="1395.7416998508679"/>
    <n v="287.67834223819841"/>
    <n v="146.38920951194314"/>
    <n v="96.45899186752797"/>
    <n v="11.285312920484555"/>
    <n v="7.4306765135562429"/>
    <n v="5.8655906978246142"/>
    <n v="5.2562847092136726"/>
    <n v="4.9840341021068264"/>
    <n v="0"/>
    <n v="1"/>
  </r>
  <r>
    <x v="5"/>
    <x v="15"/>
    <n v="1089.5191898956075"/>
    <n v="193.83917111909921"/>
    <n v="59.638920951194315"/>
    <n v="106.1128741026204"/>
    <n v="71910.167465230901"/>
    <n v="1449.1101560685213"/>
    <n v="2022"/>
    <n v="16"/>
    <n v="256"/>
    <n v="5.5451774444795623"/>
    <x v="0"/>
    <n v="4"/>
    <n v="0"/>
    <n v="0"/>
    <n v="0"/>
    <n v="1"/>
    <n v="0"/>
    <n v="0"/>
    <n v="0"/>
    <n v="0"/>
    <n v="0"/>
    <n v="0"/>
    <n v="0"/>
    <n v="0"/>
    <n v="0"/>
    <n v="1"/>
    <n v="0"/>
    <n v="0"/>
    <n v="0"/>
    <n v="1089.5191898956075"/>
    <n v="193.83917111909921"/>
    <n v="59.638920951194315"/>
    <n v="106.1128741026204"/>
    <n v="11.183172944910835"/>
    <n v="7.230364669518087"/>
    <n v="5.556253599191928"/>
    <n v="4.6541260967046476"/>
    <n v="5.0480358114102559"/>
    <n v="0"/>
    <n v="1"/>
  </r>
  <r>
    <x v="5"/>
    <x v="16"/>
    <n v="876.19153205215684"/>
    <n v="146.9195855595496"/>
    <n v="50.963892095119434"/>
    <n v="116.72495981771641"/>
    <n v="69792.203816507463"/>
    <n v="1190.7999695245423"/>
    <n v="2022"/>
    <n v="17"/>
    <n v="289"/>
    <n v="5.6664266881124323"/>
    <x v="0"/>
    <n v="4"/>
    <n v="0"/>
    <n v="0"/>
    <n v="0"/>
    <n v="1"/>
    <n v="0"/>
    <n v="0"/>
    <n v="0"/>
    <n v="0"/>
    <n v="0"/>
    <n v="0"/>
    <n v="0"/>
    <n v="0"/>
    <n v="0"/>
    <n v="1"/>
    <n v="0"/>
    <n v="0"/>
    <n v="0"/>
    <n v="876.19153205215684"/>
    <n v="146.9195855595496"/>
    <n v="50.963892095119434"/>
    <n v="116.72495981771641"/>
    <n v="11.153277589339071"/>
    <n v="7.0625328449356504"/>
    <n v="5.3562639179033216"/>
    <n v="4.5679082632783716"/>
    <n v="5.113964107826269"/>
    <n v="0"/>
    <n v="1"/>
  </r>
  <r>
    <x v="5"/>
    <x v="17"/>
    <n v="727.99745255299376"/>
    <n v="123.4597927797748"/>
    <n v="50.096389209511941"/>
    <n v="128.39753562997146"/>
    <n v="69120.896672585615"/>
    <n v="1029.951170172252"/>
    <n v="2022"/>
    <n v="18"/>
    <n v="324"/>
    <n v="5.780743515792329"/>
    <x v="0"/>
    <n v="4"/>
    <n v="0"/>
    <n v="0"/>
    <n v="0"/>
    <n v="1"/>
    <n v="0"/>
    <n v="0"/>
    <n v="0"/>
    <n v="0"/>
    <n v="0"/>
    <n v="0"/>
    <n v="0"/>
    <n v="0"/>
    <n v="0"/>
    <n v="1"/>
    <n v="0"/>
    <n v="0"/>
    <n v="0"/>
    <n v="727.99745255299376"/>
    <n v="123.4597927797748"/>
    <n v="50.096389209511941"/>
    <n v="128.39753562997146"/>
    <n v="11.14361237608745"/>
    <n v="6.9267773896021261"/>
    <n v="5.2389488106074014"/>
    <n v="4.5588631038425218"/>
    <n v="5.1817889954598835"/>
    <n v="0"/>
    <n v="1"/>
  </r>
  <r>
    <x v="5"/>
    <x v="18"/>
    <n v="625.40823070474448"/>
    <n v="111.7298963898874"/>
    <n v="50.009638920951197"/>
    <n v="141.23729717601697"/>
    <n v="75329.982697247338"/>
    <n v="928.38506319160001"/>
    <n v="2022"/>
    <n v="19"/>
    <n v="361"/>
    <n v="5.8888779583328805"/>
    <x v="0"/>
    <n v="5"/>
    <n v="0"/>
    <n v="0"/>
    <n v="0"/>
    <n v="0"/>
    <n v="1"/>
    <n v="0"/>
    <n v="0"/>
    <n v="0"/>
    <n v="0"/>
    <n v="0"/>
    <n v="0"/>
    <n v="0"/>
    <n v="0"/>
    <n v="1"/>
    <n v="0"/>
    <n v="0"/>
    <n v="0"/>
    <n v="625.40823070474448"/>
    <n v="111.7298963898874"/>
    <n v="50.009638920951197"/>
    <n v="141.23729717601697"/>
    <n v="11.229633511126993"/>
    <n v="6.8206874950450338"/>
    <n v="5.1746909414228242"/>
    <n v="4.5579540717472113"/>
    <n v="5.2514392099664624"/>
    <n v="0"/>
    <n v="1"/>
  </r>
  <r>
    <x v="5"/>
    <x v="19"/>
    <n v="554.7538755501464"/>
    <n v="105.86494819494371"/>
    <n v="50.000963892095122"/>
    <n v="155.36102769192351"/>
    <n v="75404.54044304842"/>
    <n v="865.98081532910874"/>
    <n v="2022"/>
    <n v="20"/>
    <n v="400"/>
    <n v="5.9914645471079817"/>
    <x v="0"/>
    <n v="5"/>
    <n v="0"/>
    <n v="0"/>
    <n v="0"/>
    <n v="0"/>
    <n v="1"/>
    <n v="0"/>
    <n v="0"/>
    <n v="0"/>
    <n v="0"/>
    <n v="0"/>
    <n v="0"/>
    <n v="0"/>
    <n v="0"/>
    <n v="1"/>
    <n v="0"/>
    <n v="0"/>
    <n v="0"/>
    <n v="554.7538755501464"/>
    <n v="105.86494819494371"/>
    <n v="50.000963892095122"/>
    <n v="155.36102769192351"/>
    <n v="11.230622770260577"/>
    <n v="6.7404727942216276"/>
    <n v="5.140944198494088"/>
    <n v="4.5578631230724849"/>
    <n v="5.3228366046194706"/>
    <n v="0"/>
    <n v="1"/>
  </r>
  <r>
    <x v="5"/>
    <x v="20"/>
    <n v="506.46550808249606"/>
    <n v="102.93247409747185"/>
    <n v="50.00009638920951"/>
    <n v="170.89713054094636"/>
    <n v="75649.256224418437"/>
    <n v="830.29520911012378"/>
    <n v="2022"/>
    <n v="21"/>
    <n v="441"/>
    <n v="6.089044875446846"/>
    <x v="0"/>
    <n v="5"/>
    <n v="0"/>
    <n v="0"/>
    <n v="0"/>
    <n v="0"/>
    <n v="1"/>
    <n v="0"/>
    <n v="0"/>
    <n v="0"/>
    <n v="0"/>
    <n v="0"/>
    <n v="0"/>
    <n v="0"/>
    <n v="0"/>
    <n v="1"/>
    <n v="0"/>
    <n v="0"/>
    <n v="0"/>
    <n v="506.46550808249606"/>
    <n v="102.93247409747185"/>
    <n v="50.00009638920951"/>
    <n v="170.89713054094636"/>
    <n v="11.233862887369339"/>
    <n v="6.6816977851759614"/>
    <n v="5.123633924444972"/>
    <n v="4.5578540277500545"/>
    <n v="5.3959002534028198"/>
    <n v="0"/>
    <n v="1"/>
  </r>
  <r>
    <x v="5"/>
    <x v="21"/>
    <n v="473.84502880711466"/>
    <n v="101.46623704873593"/>
    <n v="50.00000963892095"/>
    <n v="187.98684360302406"/>
    <n v="76004.982568162945"/>
    <n v="813.29811909779551"/>
    <n v="2022"/>
    <n v="22"/>
    <n v="484"/>
    <n v="6.1820849067166321"/>
    <x v="0"/>
    <n v="5"/>
    <n v="0"/>
    <n v="0"/>
    <n v="0"/>
    <n v="0"/>
    <n v="1"/>
    <n v="0"/>
    <n v="0"/>
    <n v="0"/>
    <n v="0"/>
    <n v="0"/>
    <n v="0"/>
    <n v="0"/>
    <n v="0"/>
    <n v="1"/>
    <n v="0"/>
    <n v="0"/>
    <n v="0"/>
    <n v="473.84502880711466"/>
    <n v="101.46623704873593"/>
    <n v="50.00000963892095"/>
    <n v="187.98684360302406"/>
    <n v="11.238554177226906"/>
    <n v="6.6399434914838373"/>
    <n v="5.1148651079591447"/>
    <n v="4.557853118213262"/>
    <n v="5.4705476658412762"/>
    <n v="0"/>
    <n v="1"/>
  </r>
  <r>
    <x v="5"/>
    <x v="22"/>
    <n v="452.20388504584139"/>
    <n v="100.73311852436797"/>
    <n v="50.000000963892091"/>
    <n v="206.78552796412478"/>
    <n v="80292.811807000297"/>
    <n v="809.72253249822609"/>
    <n v="2022"/>
    <n v="23"/>
    <n v="529"/>
    <n v="6.2709884318582994"/>
    <x v="0"/>
    <n v="6"/>
    <n v="0"/>
    <n v="0"/>
    <n v="0"/>
    <n v="0"/>
    <n v="0"/>
    <n v="1"/>
    <n v="0"/>
    <n v="0"/>
    <n v="0"/>
    <n v="0"/>
    <n v="0"/>
    <n v="0"/>
    <n v="0"/>
    <n v="1"/>
    <n v="0"/>
    <n v="0"/>
    <n v="0"/>
    <n v="452.20388504584139"/>
    <n v="100.73311852436797"/>
    <n v="50.000000963892091"/>
    <n v="206.78552796412478"/>
    <n v="11.293435379203213"/>
    <n v="6.6112485382259685"/>
    <n v="5.1104516955767805"/>
    <n v="4.5578530272595366"/>
    <n v="5.5466956725466812"/>
    <n v="0"/>
    <n v="1"/>
  </r>
  <r>
    <x v="5"/>
    <x v="23"/>
    <n v="438.26020806175865"/>
    <n v="100.36655926218398"/>
    <n v="50.000000096389208"/>
    <n v="227.46408076061709"/>
    <n v="80771.879082883504"/>
    <n v="816.09084818094891"/>
    <n v="2022"/>
    <n v="24"/>
    <n v="576"/>
    <n v="6.3561076606958915"/>
    <x v="0"/>
    <n v="6"/>
    <n v="0"/>
    <n v="0"/>
    <n v="0"/>
    <n v="0"/>
    <n v="0"/>
    <n v="1"/>
    <n v="0"/>
    <n v="0"/>
    <n v="0"/>
    <n v="0"/>
    <n v="0"/>
    <n v="0"/>
    <n v="0"/>
    <n v="1"/>
    <n v="0"/>
    <n v="0"/>
    <n v="0"/>
    <n v="438.26020806175865"/>
    <n v="100.36655926218398"/>
    <n v="50.000000096389208"/>
    <n v="227.46408076061709"/>
    <n v="11.299384152779858"/>
    <n v="6.5923140470091113"/>
    <n v="5.1082376635005158"/>
    <n v="4.5578530181641641"/>
    <n v="5.6242612106880907"/>
    <n v="0"/>
    <n v="1"/>
  </r>
  <r>
    <x v="5"/>
    <x v="24"/>
    <n v="429.71680905819755"/>
    <n v="100.18327963109199"/>
    <n v="50.000000009638924"/>
    <n v="250.21048883668681"/>
    <n v="81284.792653080018"/>
    <n v="830.11057753561522"/>
    <n v="2022"/>
    <n v="25"/>
    <n v="625"/>
    <n v="6.4377516497364011"/>
    <x v="0"/>
    <n v="6"/>
    <n v="0"/>
    <n v="0"/>
    <n v="0"/>
    <n v="0"/>
    <n v="0"/>
    <n v="1"/>
    <n v="0"/>
    <n v="0"/>
    <n v="0"/>
    <n v="0"/>
    <n v="0"/>
    <n v="0"/>
    <n v="0"/>
    <n v="1"/>
    <n v="0"/>
    <n v="0"/>
    <n v="0"/>
    <n v="429.71680905819755"/>
    <n v="100.18327963109199"/>
    <n v="50.000000009638924"/>
    <n v="250.21048883668681"/>
    <n v="11.305714225801813"/>
    <n v="6.5805330846572332"/>
    <n v="5.1071288065182214"/>
    <n v="4.5578530172546268"/>
    <n v="5.7031620237137242"/>
    <n v="0"/>
    <n v="1"/>
  </r>
  <r>
    <x v="5"/>
    <x v="25"/>
    <n v="424.96577638985445"/>
    <n v="100.09163981554599"/>
    <n v="50.000000000963894"/>
    <n v="275.23153772035636"/>
    <n v="81820.930718228105"/>
    <n v="850.28895392672052"/>
    <n v="2022"/>
    <n v="26"/>
    <n v="676"/>
    <n v="6.5161930760429643"/>
    <x v="0"/>
    <n v="6"/>
    <n v="0"/>
    <n v="0"/>
    <n v="0"/>
    <n v="0"/>
    <n v="0"/>
    <n v="1"/>
    <n v="0"/>
    <n v="0"/>
    <n v="0"/>
    <n v="0"/>
    <n v="0"/>
    <n v="0"/>
    <n v="0"/>
    <n v="1"/>
    <n v="0"/>
    <n v="0"/>
    <n v="0"/>
    <n v="424.96577638985445"/>
    <n v="100.09163981554599"/>
    <n v="50.000000000963894"/>
    <n v="275.23153772035636"/>
    <n v="11.31228836661092"/>
    <n v="6.5739210701220587"/>
    <n v="5.1065739165995341"/>
    <n v="4.5578530171636729"/>
    <n v="5.7833172728513738"/>
    <n v="0"/>
    <n v="1"/>
  </r>
  <r>
    <x v="5"/>
    <x v="26"/>
    <n v="422.8816936225054"/>
    <n v="100.04581990777299"/>
    <n v="50.000000000096392"/>
    <n v="302.75469149239211"/>
    <n v="83707.511209147633"/>
    <n v="875.68220502276688"/>
    <n v="2022"/>
    <n v="27"/>
    <n v="729"/>
    <n v="6.5916737320086582"/>
    <x v="0"/>
    <n v="7"/>
    <n v="0"/>
    <n v="0"/>
    <n v="0"/>
    <n v="0"/>
    <n v="0"/>
    <n v="0"/>
    <n v="1"/>
    <n v="0"/>
    <n v="0"/>
    <n v="0"/>
    <n v="0"/>
    <n v="0"/>
    <n v="0"/>
    <n v="1"/>
    <n v="0"/>
    <n v="0"/>
    <n v="0"/>
    <n v="422.8816936225054"/>
    <n v="100.04581990777299"/>
    <n v="50.000000000096392"/>
    <n v="302.75469149239211"/>
    <n v="11.335083992106494"/>
    <n v="6.571006798753027"/>
    <n v="5.1062963561339032"/>
    <n v="4.5578530171545779"/>
    <n v="5.864648059262878"/>
    <n v="1"/>
    <n v="1"/>
  </r>
  <r>
    <x v="5"/>
    <x v="27"/>
    <n v="422.67689218685712"/>
    <n v="100.0229099538865"/>
    <n v="50.000000000009642"/>
    <n v="333.03016064163131"/>
    <n v="84270.685164856171"/>
    <n v="905.72996278238452"/>
    <n v="2022"/>
    <n v="28"/>
    <n v="784"/>
    <n v="6.6644090203504076"/>
    <x v="0"/>
    <n v="7"/>
    <n v="0"/>
    <n v="0"/>
    <n v="0"/>
    <n v="0"/>
    <n v="0"/>
    <n v="0"/>
    <n v="1"/>
    <n v="0"/>
    <n v="0"/>
    <n v="0"/>
    <n v="0"/>
    <n v="0"/>
    <n v="0"/>
    <n v="1"/>
    <n v="0"/>
    <n v="0"/>
    <n v="0"/>
    <n v="422.67689218685712"/>
    <n v="100.0229099538865"/>
    <n v="50.000000000009642"/>
    <n v="333.03016064163131"/>
    <n v="11.341789339323784"/>
    <n v="6.5707199563917191"/>
    <n v="5.1061575470058109"/>
    <n v="4.5578530171536684"/>
    <n v="5.9470778583113759"/>
    <n v="1"/>
    <n v="1"/>
  </r>
  <r>
    <x v="5"/>
    <x v="28"/>
    <n v="423.80012824841435"/>
    <n v="100.01145497694324"/>
    <n v="50.000000000000966"/>
    <n v="366.33317670579447"/>
    <n v="84841.486622894095"/>
    <n v="940.14475993115309"/>
    <n v="2022"/>
    <n v="29"/>
    <n v="841"/>
    <n v="6.7345916599729483"/>
    <x v="0"/>
    <n v="7"/>
    <n v="0"/>
    <n v="0"/>
    <n v="0"/>
    <n v="0"/>
    <n v="0"/>
    <n v="0"/>
    <n v="1"/>
    <n v="0"/>
    <n v="0"/>
    <n v="0"/>
    <n v="0"/>
    <n v="0"/>
    <n v="0"/>
    <n v="1"/>
    <n v="0"/>
    <n v="0"/>
    <n v="0"/>
    <n v="423.80012824841435"/>
    <n v="100.01145497694324"/>
    <n v="50.000000000000966"/>
    <n v="366.33317670579447"/>
    <n v="11.348539931190045"/>
    <n v="6.572292136074692"/>
    <n v="5.1060881352156056"/>
    <n v="4.5578530171535769"/>
    <n v="6.0305328696079208"/>
    <n v="1"/>
    <n v="1"/>
  </r>
  <r>
    <x v="5"/>
    <x v="29"/>
    <n v="425.86565652868063"/>
    <n v="100.00572748847162"/>
    <n v="50.000000000000099"/>
    <n v="402.96649437637399"/>
    <n v="85417.561545298726"/>
    <n v="978.83787839352635"/>
    <n v="2022"/>
    <n v="30"/>
    <n v="900"/>
    <n v="6.8023947633243109"/>
    <x v="0"/>
    <n v="7"/>
    <n v="0"/>
    <n v="0"/>
    <n v="0"/>
    <n v="0"/>
    <n v="0"/>
    <n v="0"/>
    <n v="1"/>
    <n v="0"/>
    <n v="0"/>
    <n v="0"/>
    <n v="0"/>
    <n v="0"/>
    <n v="0"/>
    <n v="1"/>
    <n v="0"/>
    <n v="0"/>
    <n v="0"/>
    <n v="425.86565652868063"/>
    <n v="100.00572748847162"/>
    <n v="50.000000000000099"/>
    <n v="402.96649437637399"/>
    <n v="11.355306997339653"/>
    <n v="6.5751767944720276"/>
    <n v="5.1060534275136709"/>
    <n v="4.5578530171535681"/>
    <n v="6.1149422881924345"/>
    <n v="1"/>
    <n v="1"/>
  </r>
  <r>
    <x v="5"/>
    <x v="30"/>
    <n v="428.60358199241489"/>
    <n v="100.00286374423581"/>
    <n v="50.000000000000014"/>
    <n v="443.26314381401141"/>
    <n v="85997.284090348126"/>
    <n v="1021.8695895506621"/>
    <n v="2022"/>
    <n v="31"/>
    <n v="961"/>
    <n v="6.8679744089702925"/>
    <x v="0"/>
    <n v="7"/>
    <n v="0"/>
    <n v="0"/>
    <n v="0"/>
    <n v="0"/>
    <n v="0"/>
    <n v="0"/>
    <n v="1"/>
    <n v="0"/>
    <n v="0"/>
    <n v="0"/>
    <n v="0"/>
    <n v="0"/>
    <n v="0"/>
    <n v="1"/>
    <n v="0"/>
    <n v="0"/>
    <n v="0"/>
    <n v="428.60358199241489"/>
    <n v="100.00286374423581"/>
    <n v="50.000000000000014"/>
    <n v="443.26314381401141"/>
    <n v="11.362070994392186"/>
    <n v="6.5789877231945439"/>
    <n v="5.1060360732109586"/>
    <n v="4.5578530171535672"/>
    <n v="6.2002385033914624"/>
    <n v="1"/>
    <n v="1"/>
  </r>
  <r>
    <x v="5"/>
    <x v="31"/>
    <n v="431.82510604125218"/>
    <n v="100.00143187211791"/>
    <n v="50"/>
    <n v="89.326314381401147"/>
    <n v="77116.737331280354"/>
    <n v="671.15285229477126"/>
    <n v="2022"/>
    <n v="32"/>
    <n v="1024"/>
    <n v="6.9314718055994531"/>
    <x v="0"/>
    <n v="8"/>
    <n v="0"/>
    <n v="0"/>
    <n v="0"/>
    <n v="0"/>
    <n v="0"/>
    <n v="0"/>
    <n v="0"/>
    <n v="1"/>
    <n v="0"/>
    <n v="0"/>
    <n v="0"/>
    <n v="0"/>
    <n v="0"/>
    <n v="1"/>
    <n v="0"/>
    <n v="0"/>
    <n v="0"/>
    <n v="431.82510604125218"/>
    <n v="100.00143187211791"/>
    <n v="50"/>
    <n v="89.326314381401147"/>
    <n v="11.253075622000487"/>
    <n v="6.5834532558959449"/>
    <n v="5.1060273959466622"/>
    <n v="4.5578530171535672"/>
    <n v="4.9339683952523847"/>
    <n v="1"/>
    <n v="1"/>
  </r>
  <r>
    <x v="5"/>
    <x v="32"/>
    <n v="435.39819886190389"/>
    <n v="100.00071593605895"/>
    <n v="50"/>
    <n v="53.932631438140113"/>
    <n v="74274.595904829432"/>
    <n v="639.33154623610289"/>
    <n v="2022"/>
    <n v="33"/>
    <n v="1089"/>
    <n v="6.9930151229329605"/>
    <x v="0"/>
    <n v="8"/>
    <n v="0"/>
    <n v="0"/>
    <n v="0"/>
    <n v="0"/>
    <n v="0"/>
    <n v="0"/>
    <n v="0"/>
    <n v="1"/>
    <n v="0"/>
    <n v="0"/>
    <n v="0"/>
    <n v="0"/>
    <n v="0"/>
    <n v="1"/>
    <n v="0"/>
    <n v="0"/>
    <n v="0"/>
    <n v="435.39819886190389"/>
    <n v="100.00071593605895"/>
    <n v="50"/>
    <n v="53.932631438140113"/>
    <n v="11.215524259788637"/>
    <n v="6.5883829046712972"/>
    <n v="5.1060230572862784"/>
    <n v="4.5578530171535672"/>
    <n v="4.6399200066051192"/>
    <n v="1"/>
    <n v="1"/>
  </r>
  <r>
    <x v="5"/>
    <x v="33"/>
    <n v="439.23057008269046"/>
    <n v="100.00035796802948"/>
    <n v="50"/>
    <n v="50.393263143814011"/>
    <n v="73927.755402912546"/>
    <n v="639.62419119453398"/>
    <n v="2022"/>
    <n v="34"/>
    <n v="1156"/>
    <n v="7.0527210492323231"/>
    <x v="0"/>
    <n v="8"/>
    <n v="0"/>
    <n v="0"/>
    <n v="0"/>
    <n v="0"/>
    <n v="0"/>
    <n v="0"/>
    <n v="0"/>
    <n v="1"/>
    <n v="0"/>
    <n v="0"/>
    <n v="0"/>
    <n v="0"/>
    <n v="0"/>
    <n v="1"/>
    <n v="0"/>
    <n v="0"/>
    <n v="0"/>
    <n v="439.23057008269046"/>
    <n v="100.00035796802948"/>
    <n v="50"/>
    <n v="50.393263143814011"/>
    <n v="11.210843616977192"/>
    <n v="6.5936433974378303"/>
    <n v="5.1060208879490272"/>
    <n v="4.5578530171535672"/>
    <n v="4.6051371530060026"/>
    <n v="1"/>
    <n v="1"/>
  </r>
  <r>
    <x v="5"/>
    <x v="34"/>
    <n v="443.25774824603462"/>
    <n v="100.00017898401474"/>
    <n v="50"/>
    <n v="50.039326314381398"/>
    <n v="73929.179885291305"/>
    <n v="643.29725354443076"/>
    <n v="2022"/>
    <n v="35"/>
    <n v="1225"/>
    <n v="7.110696122978827"/>
    <x v="0"/>
    <n v="8"/>
    <n v="0"/>
    <n v="0"/>
    <n v="0"/>
    <n v="0"/>
    <n v="0"/>
    <n v="0"/>
    <n v="0"/>
    <n v="1"/>
    <n v="0"/>
    <n v="0"/>
    <n v="0"/>
    <n v="0"/>
    <n v="0"/>
    <n v="1"/>
    <n v="0"/>
    <n v="0"/>
    <n v="0"/>
    <n v="443.25774824603462"/>
    <n v="100.00017898401474"/>
    <n v="50"/>
    <n v="50.039326314381398"/>
    <n v="11.210862885364921"/>
    <n v="6.5991416340602038"/>
    <n v="5.1060198032786364"/>
    <n v="4.5578530171535672"/>
    <n v="4.6015913889958862"/>
    <n v="1"/>
    <n v="1"/>
  </r>
  <r>
    <x v="5"/>
    <x v="35"/>
    <n v="447.43473645225708"/>
    <n v="100.00008949200736"/>
    <n v="50"/>
    <n v="50.00393263143814"/>
    <n v="70872.45335314078"/>
    <n v="647.43875857570265"/>
    <n v="2022"/>
    <n v="36"/>
    <n v="1296"/>
    <n v="7.1670378769122198"/>
    <x v="0"/>
    <n v="9"/>
    <n v="0"/>
    <n v="0"/>
    <n v="0"/>
    <n v="0"/>
    <n v="0"/>
    <n v="0"/>
    <n v="0"/>
    <n v="0"/>
    <n v="1"/>
    <n v="0"/>
    <n v="0"/>
    <n v="0"/>
    <n v="0"/>
    <n v="1"/>
    <n v="0"/>
    <n v="0"/>
    <n v="0"/>
    <n v="447.43473645225708"/>
    <n v="100.00008949200736"/>
    <n v="50"/>
    <n v="50.00393263143814"/>
    <n v="11.16863710885915"/>
    <n v="6.6048126442271746"/>
    <n v="5.1060192609430004"/>
    <n v="4.5578530171535672"/>
    <n v="4.6012361201286014"/>
    <n v="1"/>
    <n v="1"/>
  </r>
  <r>
    <x v="5"/>
    <x v="36"/>
    <n v="451.73017132341306"/>
    <n v="100.00004474600368"/>
    <n v="50"/>
    <n v="50.000393263143813"/>
    <n v="70914.711307132078"/>
    <n v="651.73060933256056"/>
    <n v="2022"/>
    <n v="37"/>
    <n v="1369"/>
    <n v="7.2218358252884487"/>
    <x v="0"/>
    <n v="9"/>
    <n v="0"/>
    <n v="0"/>
    <n v="0"/>
    <n v="0"/>
    <n v="0"/>
    <n v="0"/>
    <n v="0"/>
    <n v="0"/>
    <n v="1"/>
    <n v="0"/>
    <n v="0"/>
    <n v="0"/>
    <n v="0"/>
    <n v="1"/>
    <n v="0"/>
    <n v="0"/>
    <n v="0"/>
    <n v="451.73017132341306"/>
    <n v="100.00004474600368"/>
    <n v="50"/>
    <n v="50.000393263143813"/>
    <n v="11.169233184749993"/>
    <n v="6.6106111183324634"/>
    <n v="5.1060189897750714"/>
    <n v="4.5578530171535672"/>
    <n v="4.601200586299008"/>
    <n v="1"/>
    <n v="1"/>
  </r>
  <r>
    <x v="5"/>
    <x v="37"/>
    <n v="456.12223429129062"/>
    <n v="100.00002237300184"/>
    <n v="50"/>
    <n v="50.000039326314379"/>
    <n v="70957.611463154943"/>
    <n v="656.12229599060674"/>
    <n v="2022"/>
    <n v="38"/>
    <n v="1444"/>
    <n v="7.2751723194527713"/>
    <x v="0"/>
    <n v="9"/>
    <n v="0"/>
    <n v="0"/>
    <n v="0"/>
    <n v="0"/>
    <n v="0"/>
    <n v="0"/>
    <n v="0"/>
    <n v="0"/>
    <n v="1"/>
    <n v="0"/>
    <n v="0"/>
    <n v="0"/>
    <n v="0"/>
    <n v="1"/>
    <n v="0"/>
    <n v="0"/>
    <n v="0"/>
    <n v="456.12223429129062"/>
    <n v="100.00002237300184"/>
    <n v="50"/>
    <n v="50.000039326314379"/>
    <n v="11.16983795608936"/>
    <n v="6.6165054701783612"/>
    <n v="5.1060188541910803"/>
    <n v="4.5578530171535672"/>
    <n v="4.6011970328466019"/>
    <n v="1"/>
    <n v="1"/>
  </r>
  <r>
    <x v="5"/>
    <x v="38"/>
    <n v="460.59578951245396"/>
    <n v="100.00001118650093"/>
    <n v="50"/>
    <n v="50.000003932631436"/>
    <n v="71000.740858444129"/>
    <n v="660.59580463158636"/>
    <n v="2022"/>
    <n v="39"/>
    <n v="1521"/>
    <n v="7.3271232922592926"/>
    <x v="0"/>
    <n v="9"/>
    <n v="0"/>
    <n v="0"/>
    <n v="0"/>
    <n v="0"/>
    <n v="0"/>
    <n v="0"/>
    <n v="0"/>
    <n v="0"/>
    <n v="1"/>
    <n v="0"/>
    <n v="0"/>
    <n v="0"/>
    <n v="0"/>
    <n v="1"/>
    <n v="0"/>
    <n v="0"/>
    <n v="0"/>
    <n v="460.59578951245396"/>
    <n v="100.00001118650093"/>
    <n v="50"/>
    <n v="50.000003932631436"/>
    <n v="11.170445590594985"/>
    <n v="6.6224736838301386"/>
    <n v="5.1060187863990771"/>
    <n v="4.5578530171535672"/>
    <n v="4.601196677500667"/>
    <n v="1"/>
    <n v="1"/>
  </r>
  <r>
    <x v="5"/>
    <x v="39"/>
    <n v="465.14038042235376"/>
    <n v="100.00000559325046"/>
    <n v="50"/>
    <n v="50.000000393263143"/>
    <n v="63345.512523321893"/>
    <n v="665.14038640886736"/>
    <n v="2022"/>
    <n v="40"/>
    <n v="1600"/>
    <n v="7.3777589082278725"/>
    <x v="0"/>
    <n v="10"/>
    <n v="0"/>
    <n v="0"/>
    <n v="0"/>
    <n v="0"/>
    <n v="0"/>
    <n v="0"/>
    <n v="0"/>
    <n v="0"/>
    <n v="0"/>
    <n v="1"/>
    <n v="0"/>
    <n v="0"/>
    <n v="0"/>
    <n v="1"/>
    <n v="0"/>
    <n v="0"/>
    <n v="0"/>
    <n v="465.14038042235376"/>
    <n v="100.00000559325046"/>
    <n v="50"/>
    <n v="50.000000393263143"/>
    <n v="11.056359346986481"/>
    <n v="6.6285004129674405"/>
    <n v="5.1060187525030738"/>
    <n v="4.5578530171535672"/>
    <n v="4.6011966419660659"/>
    <n v="1"/>
    <n v="1"/>
  </r>
  <r>
    <x v="5"/>
    <x v="40"/>
    <n v="469.74882733691993"/>
    <n v="100.00000279662524"/>
    <n v="50"/>
    <n v="50.000000039326316"/>
    <n v="63388.872141830114"/>
    <n v="669.74883017287152"/>
    <n v="2022"/>
    <n v="41"/>
    <n v="1681"/>
    <n v="7.4271441334086159"/>
    <x v="0"/>
    <n v="10"/>
    <n v="0"/>
    <n v="0"/>
    <n v="0"/>
    <n v="0"/>
    <n v="0"/>
    <n v="0"/>
    <n v="0"/>
    <n v="0"/>
    <n v="0"/>
    <n v="1"/>
    <n v="0"/>
    <n v="0"/>
    <n v="0"/>
    <n v="1"/>
    <n v="0"/>
    <n v="0"/>
    <n v="0"/>
    <n v="469.74882733691993"/>
    <n v="100.00000279662524"/>
    <n v="50"/>
    <n v="50.000000039326316"/>
    <n v="11.05704360675252"/>
    <n v="6.6345749571926635"/>
    <n v="5.1060187355550726"/>
    <n v="4.5578530171535672"/>
    <n v="4.6011966384126062"/>
    <n v="1"/>
    <n v="1"/>
  </r>
  <r>
    <x v="5"/>
    <x v="41"/>
    <n v="474.41624578752908"/>
    <n v="100.00000139831262"/>
    <n v="50"/>
    <n v="50.000000003932634"/>
    <n v="63432.295961560441"/>
    <n v="674.41624718977437"/>
    <n v="2022"/>
    <n v="42"/>
    <n v="1764"/>
    <n v="7.4753392365667368"/>
    <x v="0"/>
    <n v="10"/>
    <n v="0"/>
    <n v="0"/>
    <n v="0"/>
    <n v="0"/>
    <n v="0"/>
    <n v="0"/>
    <n v="0"/>
    <n v="0"/>
    <n v="0"/>
    <n v="1"/>
    <n v="0"/>
    <n v="0"/>
    <n v="0"/>
    <n v="1"/>
    <n v="0"/>
    <n v="0"/>
    <n v="0"/>
    <n v="474.41624578752908"/>
    <n v="100.00000139831262"/>
    <n v="50"/>
    <n v="50.000000003932634"/>
    <n v="11.057728410749782"/>
    <n v="6.6406898512338692"/>
    <n v="5.1060187270810706"/>
    <n v="4.5578530171535672"/>
    <n v="4.6011966380572602"/>
    <n v="1"/>
    <n v="1"/>
  </r>
  <r>
    <x v="5"/>
    <x v="42"/>
    <n v="479.13935936947234"/>
    <n v="100.00000069915632"/>
    <n v="50"/>
    <n v="50.000000000393264"/>
    <n v="63475.764250637731"/>
    <n v="679.1393600690219"/>
    <n v="2022"/>
    <n v="43"/>
    <n v="1849"/>
    <n v="7.5224002313871248"/>
    <x v="0"/>
    <n v="10"/>
    <n v="0"/>
    <n v="0"/>
    <n v="0"/>
    <n v="0"/>
    <n v="0"/>
    <n v="0"/>
    <n v="0"/>
    <n v="0"/>
    <n v="0"/>
    <n v="1"/>
    <n v="0"/>
    <n v="0"/>
    <n v="0"/>
    <n v="1"/>
    <n v="0"/>
    <n v="0"/>
    <n v="0"/>
    <n v="479.13935936947234"/>
    <n v="100.00000069915632"/>
    <n v="50"/>
    <n v="50.000000000393264"/>
    <n v="11.05841344668374"/>
    <n v="6.6468398819466241"/>
    <n v="5.1060187228440705"/>
    <n v="4.5578530171535672"/>
    <n v="4.601196638021726"/>
    <n v="1"/>
    <n v="1"/>
  </r>
  <r>
    <x v="5"/>
    <x v="43"/>
    <n v="483.91601875001459"/>
    <n v="100.00000034957816"/>
    <n v="50"/>
    <n v="50.000000000039329"/>
    <n v="63519.263355297735"/>
    <n v="683.91601909963208"/>
    <n v="2022"/>
    <n v="44"/>
    <n v="1936"/>
    <n v="7.568379267836522"/>
    <x v="0"/>
    <n v="10"/>
    <n v="0"/>
    <n v="0"/>
    <n v="0"/>
    <n v="0"/>
    <n v="0"/>
    <n v="0"/>
    <n v="0"/>
    <n v="0"/>
    <n v="0"/>
    <n v="1"/>
    <n v="0"/>
    <n v="0"/>
    <n v="0"/>
    <n v="1"/>
    <n v="0"/>
    <n v="0"/>
    <n v="0"/>
    <n v="483.91601875001459"/>
    <n v="100.00000034957816"/>
    <n v="50"/>
    <n v="50.000000000039329"/>
    <n v="11.059098498802413"/>
    <n v="6.6530214036523683"/>
    <n v="5.1060187207255705"/>
    <n v="4.5578530171535672"/>
    <n v="4.6011966380181724"/>
    <n v="1"/>
    <n v="1"/>
  </r>
  <r>
    <x v="5"/>
    <x v="44"/>
    <n v="488.744864988308"/>
    <n v="100.00000017478908"/>
    <n v="50"/>
    <n v="50.000000000003936"/>
    <n v="62530.128658332258"/>
    <n v="688.74486516310105"/>
    <n v="2022"/>
    <n v="45"/>
    <n v="2025"/>
    <n v="7.6133249795406392"/>
    <x v="0"/>
    <n v="11"/>
    <n v="0"/>
    <n v="0"/>
    <n v="0"/>
    <n v="0"/>
    <n v="0"/>
    <n v="0"/>
    <n v="0"/>
    <n v="0"/>
    <n v="0"/>
    <n v="0"/>
    <n v="1"/>
    <n v="0"/>
    <n v="0"/>
    <n v="1"/>
    <n v="0"/>
    <n v="0"/>
    <n v="0"/>
    <n v="488.744864988308"/>
    <n v="100.00000017478908"/>
    <n v="50"/>
    <n v="50.000000000003936"/>
    <n v="11.043403778104921"/>
    <n v="6.6592318613990686"/>
    <n v="5.10601871966632"/>
    <n v="4.5578530171535672"/>
    <n v="4.6011966380178171"/>
    <n v="1"/>
    <n v="1"/>
  </r>
  <r>
    <x v="5"/>
    <x v="45"/>
    <n v="493.62509387374638"/>
    <n v="100.00000008739454"/>
    <n v="50"/>
    <n v="50.000000000000398"/>
    <n v="62573.663919056664"/>
    <n v="693.62509396114137"/>
    <n v="2022"/>
    <n v="46"/>
    <n v="2116"/>
    <n v="7.6572827929781901"/>
    <x v="0"/>
    <n v="11"/>
    <n v="0"/>
    <n v="0"/>
    <n v="0"/>
    <n v="0"/>
    <n v="0"/>
    <n v="0"/>
    <n v="0"/>
    <n v="0"/>
    <n v="0"/>
    <n v="0"/>
    <n v="1"/>
    <n v="0"/>
    <n v="0"/>
    <n v="1"/>
    <n v="0"/>
    <n v="0"/>
    <n v="0"/>
    <n v="493.62509387374638"/>
    <n v="100.00000008739454"/>
    <n v="50"/>
    <n v="50.000000000000398"/>
    <n v="11.04409976439894"/>
    <n v="6.6654694590668573"/>
    <n v="5.1060187191366948"/>
    <n v="4.5578530171535672"/>
    <n v="4.6011966380177816"/>
    <n v="1"/>
    <n v="1"/>
  </r>
  <r>
    <x v="5"/>
    <x v="46"/>
    <n v="498.55629097737256"/>
    <n v="100.37653511061089"/>
    <n v="50.338881560222255"/>
    <n v="50.000000000000043"/>
    <n v="62678.530577189165"/>
    <n v="699.27170764820573"/>
    <n v="2022"/>
    <n v="47"/>
    <n v="2209"/>
    <n v="7.7002952034201169"/>
    <x v="0"/>
    <n v="11"/>
    <n v="0"/>
    <n v="0"/>
    <n v="0"/>
    <n v="0"/>
    <n v="0"/>
    <n v="0"/>
    <n v="0"/>
    <n v="0"/>
    <n v="0"/>
    <n v="0"/>
    <n v="1"/>
    <n v="0"/>
    <n v="0"/>
    <n v="1"/>
    <n v="0"/>
    <n v="0"/>
    <n v="0"/>
    <n v="498.55629097737256"/>
    <n v="100.37653511061089"/>
    <n v="50.338881560222255"/>
    <n v="50.000000000000043"/>
    <n v="11.045774252946742"/>
    <n v="6.6717329283453051"/>
    <n v="5.1082979829423412"/>
    <n v="4.5613997390386514"/>
    <n v="4.601196638017778"/>
    <n v="1"/>
    <n v="1"/>
  </r>
  <r>
    <x v="5"/>
    <x v="47"/>
    <n v="503.53831620256847"/>
    <n v="101.0685679728882"/>
    <n v="50.826158531846716"/>
    <n v="50.000000000000007"/>
    <n v="62815.57721515977"/>
    <n v="705.43304270730346"/>
    <n v="2022"/>
    <n v="48"/>
    <n v="2304"/>
    <n v="7.7424020218157823"/>
    <x v="0"/>
    <n v="11"/>
    <n v="0"/>
    <n v="0"/>
    <n v="0"/>
    <n v="0"/>
    <n v="0"/>
    <n v="0"/>
    <n v="0"/>
    <n v="0"/>
    <n v="0"/>
    <n v="0"/>
    <n v="1"/>
    <n v="0"/>
    <n v="0"/>
    <n v="1"/>
    <n v="0"/>
    <n v="0"/>
    <n v="0"/>
    <n v="503.53831620256847"/>
    <n v="101.0685679728882"/>
    <n v="50.826158531846716"/>
    <n v="50.000000000000007"/>
    <n v="11.047958366525643"/>
    <n v="6.6780213679429261"/>
    <n v="5.1124735365790279"/>
    <n v="4.5664776144122321"/>
    <n v="4.6011966380177771"/>
    <n v="1"/>
    <n v="1"/>
  </r>
  <r>
    <x v="5"/>
    <x v="48"/>
    <n v="508.57122298538957"/>
    <n v="101.92338740820267"/>
    <n v="51.332808932767392"/>
    <n v="50"/>
    <n v="62946.430100412574"/>
    <n v="711.82741932635963"/>
    <n v="2022"/>
    <n v="49"/>
    <n v="2401"/>
    <n v="7.7836405962212529"/>
    <x v="0"/>
    <n v="12"/>
    <n v="0"/>
    <n v="0"/>
    <n v="0"/>
    <n v="0"/>
    <n v="0"/>
    <n v="0"/>
    <n v="0"/>
    <n v="0"/>
    <n v="0"/>
    <n v="0"/>
    <n v="0"/>
    <n v="1"/>
    <n v="0"/>
    <n v="1"/>
    <n v="0"/>
    <n v="0"/>
    <n v="0"/>
    <n v="508.57122298538957"/>
    <n v="101.92338740820267"/>
    <n v="51.332808932767392"/>
    <n v="50"/>
    <n v="11.050039327783599"/>
    <n v="6.6843341316880611"/>
    <n v="5.1176073498897265"/>
    <n v="4.5717301775577983"/>
    <n v="4.6011966380177771"/>
    <n v="0"/>
    <n v="2"/>
  </r>
  <r>
    <x v="5"/>
    <x v="49"/>
    <n v="513.65520174980031"/>
    <n v="102.86468816007751"/>
    <n v="51.845975903655294"/>
    <n v="50"/>
    <n v="63094.920583313913"/>
    <n v="718.36586581353311"/>
    <n v="2022"/>
    <n v="50"/>
    <n v="2500"/>
    <n v="7.8240460108562919"/>
    <x v="0"/>
    <n v="12"/>
    <n v="0"/>
    <n v="0"/>
    <n v="0"/>
    <n v="0"/>
    <n v="0"/>
    <n v="0"/>
    <n v="0"/>
    <n v="0"/>
    <n v="0"/>
    <n v="0"/>
    <n v="0"/>
    <n v="1"/>
    <n v="0"/>
    <n v="1"/>
    <n v="0"/>
    <n v="0"/>
    <n v="0"/>
    <n v="513.65520174980031"/>
    <n v="102.86468816007751"/>
    <n v="51.845975903655294"/>
    <n v="50"/>
    <n v="11.052395547401916"/>
    <n v="6.6906707506608356"/>
    <n v="5.1232302220504362"/>
    <n v="4.5770223236598468"/>
    <n v="4.6011966380177771"/>
    <n v="0"/>
    <n v="2"/>
  </r>
  <r>
    <x v="5"/>
    <x v="50"/>
    <n v="518.79054034148805"/>
    <n v="103.85436848057469"/>
    <n v="52.36441955084787"/>
    <n v="50"/>
    <n v="63244.960694597255"/>
    <n v="725.00932837291055"/>
    <n v="2022"/>
    <n v="51"/>
    <n v="2601"/>
    <n v="7.8636512654486515"/>
    <x v="0"/>
    <n v="12"/>
    <n v="0"/>
    <n v="0"/>
    <n v="0"/>
    <n v="0"/>
    <n v="0"/>
    <n v="0"/>
    <n v="0"/>
    <n v="0"/>
    <n v="0"/>
    <n v="0"/>
    <n v="0"/>
    <n v="1"/>
    <n v="0"/>
    <n v="1"/>
    <n v="0"/>
    <n v="0"/>
    <n v="0"/>
    <n v="518.79054034148805"/>
    <n v="103.85436848057469"/>
    <n v="52.36441955084787"/>
    <n v="50"/>
    <n v="11.054770730603028"/>
    <n v="6.6970308790103967"/>
    <n v="5.1291081912975169"/>
    <n v="4.5823405970428857"/>
    <n v="4.6011966380177771"/>
    <n v="0"/>
    <n v="2"/>
  </r>
  <r>
    <x v="5"/>
    <x v="51"/>
    <n v="523.97759634683587"/>
    <n v="104.87342888482864"/>
    <n v="52.88806213517195"/>
    <n v="50"/>
    <n v="63395.761457970206"/>
    <n v="731.73908736683643"/>
    <n v="2022"/>
    <n v="52"/>
    <n v="2704"/>
    <n v="7.9024874371628551"/>
    <x v="0"/>
    <n v="12"/>
    <n v="0"/>
    <n v="0"/>
    <n v="0"/>
    <n v="0"/>
    <n v="0"/>
    <n v="0"/>
    <n v="0"/>
    <n v="0"/>
    <n v="0"/>
    <n v="0"/>
    <n v="0"/>
    <n v="1"/>
    <n v="0"/>
    <n v="1"/>
    <n v="0"/>
    <n v="0"/>
    <n v="0"/>
    <n v="523.97759634683587"/>
    <n v="104.87342888482864"/>
    <n v="52.88806213517195"/>
    <n v="50"/>
    <n v="11.057152284215258"/>
    <n v="6.7034142562557362"/>
    <n v="5.1351247672681035"/>
    <n v="4.5876836438354065"/>
    <n v="4.6011966380177771"/>
    <n v="0"/>
    <n v="2"/>
  </r>
  <r>
    <x v="5"/>
    <x v="52"/>
    <n v="529.2167777316572"/>
    <n v="105.91242153340102"/>
    <n v="53.416942595405231"/>
    <n v="50"/>
    <n v="63546.938511271335"/>
    <n v="738.54614186046342"/>
    <n v="2022"/>
    <n v="53"/>
    <n v="2809"/>
    <n v="7.9405838271042439"/>
    <x v="0"/>
    <n v="12"/>
    <n v="0"/>
    <n v="0"/>
    <n v="0"/>
    <n v="0"/>
    <n v="0"/>
    <n v="0"/>
    <n v="0"/>
    <n v="0"/>
    <n v="0"/>
    <n v="0"/>
    <n v="0"/>
    <n v="1"/>
    <n v="0"/>
    <n v="1"/>
    <n v="0"/>
    <n v="0"/>
    <n v="0"/>
    <n v="529.2167777316572"/>
    <n v="105.91242153340102"/>
    <n v="53.416942595405231"/>
    <n v="50"/>
    <n v="11.059534100968916"/>
    <n v="6.709820681057459"/>
    <n v="5.1412219815524836"/>
    <n v="4.5930513129335298"/>
    <n v="4.6011966380177771"/>
    <n v="0"/>
    <n v="2"/>
  </r>
  <r>
    <x v="5"/>
    <x v="53"/>
    <n v="534.5085293039208"/>
    <n v="106.96667492859707"/>
    <n v="53.951112005247431"/>
    <n v="50"/>
    <n v="64066.646652283067"/>
    <n v="745.42631623776526"/>
    <n v="2023"/>
    <n v="54"/>
    <n v="2916"/>
    <n v="7.977968093128549"/>
    <x v="0"/>
    <n v="1"/>
    <n v="1"/>
    <n v="0"/>
    <n v="0"/>
    <n v="0"/>
    <n v="0"/>
    <n v="0"/>
    <n v="0"/>
    <n v="0"/>
    <n v="0"/>
    <n v="0"/>
    <n v="0"/>
    <n v="0"/>
    <n v="0"/>
    <n v="1"/>
    <n v="0"/>
    <n v="0"/>
    <n v="0"/>
    <n v="534.5085293039208"/>
    <n v="106.96667492859707"/>
    <n v="53.951112005247431"/>
    <n v="50"/>
    <n v="11.067679174450843"/>
    <n v="6.7162499929718633"/>
    <n v="5.147370985164101"/>
    <n v="4.598443571799141"/>
    <n v="4.6011966380177771"/>
    <n v="0"/>
    <n v="1"/>
  </r>
  <r>
    <x v="5"/>
    <x v="54"/>
    <n v="539.8533232534229"/>
    <n v="108.03390626781406"/>
    <n v="54.490623123688721"/>
    <n v="50"/>
    <n v="64218.102647444728"/>
    <n v="752.37785264492561"/>
    <n v="2023"/>
    <n v="55"/>
    <n v="3025"/>
    <n v="8.0146663704649423"/>
    <x v="0"/>
    <n v="1"/>
    <n v="1"/>
    <n v="0"/>
    <n v="0"/>
    <n v="0"/>
    <n v="0"/>
    <n v="0"/>
    <n v="0"/>
    <n v="0"/>
    <n v="0"/>
    <n v="0"/>
    <n v="0"/>
    <n v="0"/>
    <n v="0"/>
    <n v="1"/>
    <n v="0"/>
    <n v="0"/>
    <n v="0"/>
    <n v="539.8533232534229"/>
    <n v="108.03390626781406"/>
    <n v="54.490623123688721"/>
    <n v="50"/>
    <n v="11.070040422632854"/>
    <n v="6.7227020597594391"/>
    <n v="5.1535574093796903"/>
    <n v="4.6038603986139641"/>
    <n v="4.6011966380177771"/>
    <n v="0"/>
    <n v="1"/>
  </r>
  <r>
    <x v="5"/>
    <x v="55"/>
    <n v="545.25165254548119"/>
    <n v="109.1130276254577"/>
    <n v="55.035529354764485"/>
    <n v="50"/>
    <n v="64369.604529830918"/>
    <n v="759.4002095257033"/>
    <n v="2023"/>
    <n v="56"/>
    <n v="3136"/>
    <n v="8.0507033814702993"/>
    <x v="0"/>
    <n v="1"/>
    <n v="1"/>
    <n v="0"/>
    <n v="0"/>
    <n v="0"/>
    <n v="0"/>
    <n v="0"/>
    <n v="0"/>
    <n v="0"/>
    <n v="0"/>
    <n v="0"/>
    <n v="0"/>
    <n v="0"/>
    <n v="0"/>
    <n v="1"/>
    <n v="0"/>
    <n v="0"/>
    <n v="0"/>
    <n v="545.25165254548119"/>
    <n v="109.1130276254577"/>
    <n v="55.035529354764485"/>
    <n v="50"/>
    <n v="11.072396821324681"/>
    <n v="6.7291767685582622"/>
    <n v="5.1597740836123727"/>
    <n v="4.609301771555665"/>
    <n v="4.6011966380177771"/>
    <n v="0"/>
    <n v="1"/>
  </r>
  <r>
    <x v="5"/>
    <x v="56"/>
    <n v="550.70402631260276"/>
    <n v="110.20354904919505"/>
    <n v="55.585884648296023"/>
    <n v="50"/>
    <n v="64521.129204095436"/>
    <n v="766.49346001009383"/>
    <n v="2023"/>
    <n v="57"/>
    <n v="3249"/>
    <n v="8.0861025356691005"/>
    <x v="0"/>
    <n v="1"/>
    <n v="1"/>
    <n v="0"/>
    <n v="0"/>
    <n v="0"/>
    <n v="0"/>
    <n v="0"/>
    <n v="0"/>
    <n v="0"/>
    <n v="0"/>
    <n v="0"/>
    <n v="0"/>
    <n v="0"/>
    <n v="0"/>
    <n v="1"/>
    <n v="0"/>
    <n v="0"/>
    <n v="0"/>
    <n v="550.70402631260276"/>
    <n v="110.20354904919505"/>
    <n v="55.585884648296023"/>
    <n v="50"/>
    <n v="11.074748033699375"/>
    <n v="6.7356740197465808"/>
    <n v="5.1660174146369044"/>
    <n v="4.6147676677350091"/>
    <n v="4.6011966380177771"/>
    <n v="0"/>
    <n v="1"/>
  </r>
  <r>
    <x v="5"/>
    <x v="57"/>
    <n v="556.21096664489573"/>
    <n v="111.30528011342838"/>
    <n v="56.141743494777373"/>
    <n v="50"/>
    <n v="64319.435188650066"/>
    <n v="773.6579902531015"/>
    <n v="2023"/>
    <n v="58"/>
    <n v="3364"/>
    <n v="8.1208860210928382"/>
    <x v="0"/>
    <n v="2"/>
    <n v="0"/>
    <n v="1"/>
    <n v="0"/>
    <n v="0"/>
    <n v="0"/>
    <n v="0"/>
    <n v="0"/>
    <n v="0"/>
    <n v="0"/>
    <n v="0"/>
    <n v="0"/>
    <n v="0"/>
    <n v="0"/>
    <n v="1"/>
    <n v="0"/>
    <n v="0"/>
    <n v="0"/>
    <n v="556.21096664489573"/>
    <n v="111.30528011342838"/>
    <n v="56.141743494777373"/>
    <n v="50"/>
    <n v="11.071617122543305"/>
    <n v="6.7421937226764923"/>
    <n v="5.172285586722996"/>
    <n v="4.6202580630941918"/>
    <n v="4.6011966380177771"/>
    <n v="0"/>
    <n v="1"/>
  </r>
  <r>
    <x v="5"/>
    <x v="58"/>
    <n v="561.77300635976133"/>
    <n v="112.41818070143336"/>
    <n v="56.70316092972498"/>
    <n v="50"/>
    <n v="64470.97684559098"/>
    <n v="780.89434799091964"/>
    <n v="2023"/>
    <n v="59"/>
    <n v="3481"/>
    <n v="8.1550748878114394"/>
    <x v="0"/>
    <n v="2"/>
    <n v="0"/>
    <n v="1"/>
    <n v="0"/>
    <n v="0"/>
    <n v="0"/>
    <n v="0"/>
    <n v="0"/>
    <n v="0"/>
    <n v="0"/>
    <n v="0"/>
    <n v="0"/>
    <n v="0"/>
    <n v="0"/>
    <n v="1"/>
    <n v="0"/>
    <n v="0"/>
    <n v="0"/>
    <n v="561.77300635976133"/>
    <n v="112.41818070143336"/>
    <n v="56.70316092972498"/>
    <n v="50"/>
    <n v="11.073970430130174"/>
    <n v="6.7487357927094642"/>
    <n v="5.1785776670513064"/>
    <n v="4.6257729324009755"/>
    <n v="4.6011966380177771"/>
    <n v="0"/>
    <n v="1"/>
  </r>
  <r>
    <x v="5"/>
    <x v="59"/>
    <n v="567.39068745725081"/>
    <n v="113.54228640188303"/>
    <n v="57.270192539022219"/>
    <n v="50"/>
    <n v="64622.521323279645"/>
    <n v="788.2031663981561"/>
    <n v="2023"/>
    <n v="60"/>
    <n v="3600"/>
    <n v="8.1886891244442008"/>
    <x v="0"/>
    <n v="2"/>
    <n v="0"/>
    <n v="1"/>
    <n v="0"/>
    <n v="0"/>
    <n v="0"/>
    <n v="0"/>
    <n v="0"/>
    <n v="0"/>
    <n v="0"/>
    <n v="0"/>
    <n v="0"/>
    <n v="0"/>
    <n v="0"/>
    <n v="1"/>
    <n v="0"/>
    <n v="0"/>
    <n v="0"/>
    <n v="567.39068745725081"/>
    <n v="113.54228640188303"/>
    <n v="57.270192539022219"/>
    <n v="50"/>
    <n v="11.076318256309669"/>
    <n v="6.7553001491576241"/>
    <n v="5.1848931611170652"/>
    <n v="4.6313122492525514"/>
    <n v="4.6011966380177771"/>
    <n v="0"/>
    <n v="1"/>
  </r>
  <r>
    <x v="5"/>
    <x v="60"/>
    <n v="573.06456005554742"/>
    <n v="114.67767121261954"/>
    <n v="57.842894464412439"/>
    <n v="50"/>
    <n v="64774.067214670067"/>
    <n v="795.5851257325794"/>
    <n v="2023"/>
    <n v="61"/>
    <n v="3721"/>
    <n v="8.2217477283466227"/>
    <x v="0"/>
    <n v="2"/>
    <n v="0"/>
    <n v="1"/>
    <n v="0"/>
    <n v="0"/>
    <n v="0"/>
    <n v="0"/>
    <n v="0"/>
    <n v="0"/>
    <n v="0"/>
    <n v="0"/>
    <n v="0"/>
    <n v="0"/>
    <n v="0"/>
    <n v="1"/>
    <n v="0"/>
    <n v="0"/>
    <n v="0"/>
    <n v="573.06456005554742"/>
    <n v="114.67767121261954"/>
    <n v="57.842894464412439"/>
    <n v="50"/>
    <n v="11.07866060493558"/>
    <n v="6.7618867138552154"/>
    <n v="5.1912317917853867"/>
    <n v="4.6368759860805771"/>
    <n v="4.6011966380177771"/>
    <n v="0"/>
    <n v="1"/>
  </r>
  <r>
    <x v="5"/>
    <x v="61"/>
    <n v="578.79518166270987"/>
    <n v="115.82442889810457"/>
    <n v="58.421323409056555"/>
    <n v="50"/>
    <n v="64925.613817896417"/>
    <n v="803.04093396987093"/>
    <n v="2023"/>
    <n v="62"/>
    <n v="3844"/>
    <n v="8.2542687700901833"/>
    <x v="0"/>
    <n v="3"/>
    <n v="0"/>
    <n v="0"/>
    <n v="1"/>
    <n v="0"/>
    <n v="0"/>
    <n v="0"/>
    <n v="0"/>
    <n v="0"/>
    <n v="0"/>
    <n v="0"/>
    <n v="0"/>
    <n v="0"/>
    <n v="0"/>
    <n v="1"/>
    <n v="0"/>
    <n v="0"/>
    <n v="0"/>
    <n v="578.79518166270987"/>
    <n v="115.82442889810457"/>
    <n v="58.421323409056555"/>
    <n v="50"/>
    <n v="11.080997490747274"/>
    <n v="6.7684954101684962"/>
    <n v="5.1975933894983743"/>
    <n v="4.6424641141565166"/>
    <n v="4.6011966380177771"/>
    <n v="0"/>
    <n v="1"/>
  </r>
  <r>
    <x v="5"/>
    <x v="62"/>
    <n v="584.58311668396175"/>
    <n v="116.98266367376505"/>
    <n v="59.005536643147138"/>
    <n v="50"/>
    <n v="65077.160781822051"/>
    <n v="810.57131700087393"/>
    <n v="2023"/>
    <n v="63"/>
    <n v="3969"/>
    <n v="8.2862694527830651"/>
    <x v="0"/>
    <n v="3"/>
    <n v="0"/>
    <n v="0"/>
    <n v="1"/>
    <n v="0"/>
    <n v="0"/>
    <n v="0"/>
    <n v="0"/>
    <n v="0"/>
    <n v="0"/>
    <n v="0"/>
    <n v="0"/>
    <n v="0"/>
    <n v="0"/>
    <n v="1"/>
    <n v="0"/>
    <n v="0"/>
    <n v="0"/>
    <n v="584.58311668396175"/>
    <n v="116.98266367376505"/>
    <n v="59.005536643147138"/>
    <n v="50"/>
    <n v="11.083328933795904"/>
    <n v="6.7751261623106593"/>
    <n v="5.2039778377207746"/>
    <n v="4.6480766035972056"/>
    <n v="4.6011966380177771"/>
    <n v="0"/>
    <n v="1"/>
  </r>
  <r>
    <x v="5"/>
    <x v="63"/>
    <n v="590.4289360940387"/>
    <n v="118.1524855538424"/>
    <n v="59.595592009578603"/>
    <n v="50"/>
    <n v="65228.707930067743"/>
    <n v="818.17701365745972"/>
    <n v="2023"/>
    <n v="64"/>
    <n v="4096"/>
    <n v="8.317766166719343"/>
    <x v="0"/>
    <n v="3"/>
    <n v="0"/>
    <n v="0"/>
    <n v="1"/>
    <n v="0"/>
    <n v="0"/>
    <n v="0"/>
    <n v="0"/>
    <n v="0"/>
    <n v="0"/>
    <n v="0"/>
    <n v="0"/>
    <n v="0"/>
    <n v="0"/>
    <n v="1"/>
    <n v="0"/>
    <n v="0"/>
    <n v="0"/>
    <n v="590.4289360940387"/>
    <n v="118.1524855538424"/>
    <n v="59.595592009578603"/>
    <n v="50"/>
    <n v="11.085654956684531"/>
    <n v="6.7817788948689737"/>
    <n v="5.2103850458363548"/>
    <n v="4.6537134233706396"/>
    <n v="4.6011966380177771"/>
    <n v="0"/>
    <n v="1"/>
  </r>
  <r>
    <x v="5"/>
    <x v="64"/>
    <n v="596.33321722524533"/>
    <n v="119.33400803105067"/>
    <n v="60.191547929674385"/>
    <n v="50"/>
    <n v="65380.255173550315"/>
    <n v="825.85877318597034"/>
    <n v="2023"/>
    <n v="65"/>
    <n v="4225"/>
    <n v="8.3487745397912736"/>
    <x v="0"/>
    <n v="3"/>
    <n v="0"/>
    <n v="0"/>
    <n v="1"/>
    <n v="0"/>
    <n v="0"/>
    <n v="0"/>
    <n v="0"/>
    <n v="0"/>
    <n v="0"/>
    <n v="0"/>
    <n v="0"/>
    <n v="0"/>
    <n v="0"/>
    <n v="1"/>
    <n v="0"/>
    <n v="0"/>
    <n v="0"/>
    <n v="596.33321722524533"/>
    <n v="119.33400803105067"/>
    <n v="60.191547929674385"/>
    <n v="50"/>
    <n v="11.087975583200386"/>
    <n v="6.7884535324795658"/>
    <n v="5.2168149356855418"/>
    <n v="4.6593745413019603"/>
    <n v="4.6011966380177771"/>
    <n v="0"/>
    <n v="1"/>
  </r>
  <r>
    <x v="5"/>
    <x v="65"/>
    <n v="602.29654363668419"/>
    <n v="120.5273469221961"/>
    <n v="60.793463408971135"/>
    <n v="50"/>
    <n v="65531.802466944726"/>
    <n v="833.61735396785139"/>
    <n v="2023"/>
    <n v="66"/>
    <n v="4356"/>
    <n v="8.3793094840528504"/>
    <x v="0"/>
    <n v="4"/>
    <n v="0"/>
    <n v="0"/>
    <n v="0"/>
    <n v="1"/>
    <n v="0"/>
    <n v="0"/>
    <n v="0"/>
    <n v="0"/>
    <n v="0"/>
    <n v="0"/>
    <n v="0"/>
    <n v="0"/>
    <n v="0"/>
    <n v="1"/>
    <n v="0"/>
    <n v="0"/>
    <n v="0"/>
    <n v="602.29654363668419"/>
    <n v="120.5273469221961"/>
    <n v="60.793463408971135"/>
    <n v="50"/>
    <n v="11.09029083763641"/>
    <n v="6.7951499996049218"/>
    <n v="5.2232674348817243"/>
    <n v="4.6650599240796646"/>
    <n v="4.6011966380177771"/>
    <n v="0"/>
    <n v="1"/>
  </r>
  <r>
    <x v="5"/>
    <x v="66"/>
    <n v="608.31950504048154"/>
    <n v="121.73261979683552"/>
    <n v="61.401398043060837"/>
    <n v="50"/>
    <n v="65683.349786964231"/>
    <n v="841.45352288037782"/>
    <n v="2023"/>
    <n v="67"/>
    <n v="4489"/>
    <n v="8.4093852387819314"/>
    <x v="0"/>
    <n v="4"/>
    <n v="0"/>
    <n v="0"/>
    <n v="0"/>
    <n v="1"/>
    <n v="0"/>
    <n v="0"/>
    <n v="0"/>
    <n v="0"/>
    <n v="0"/>
    <n v="0"/>
    <n v="0"/>
    <n v="0"/>
    <n v="0"/>
    <n v="1"/>
    <n v="0"/>
    <n v="0"/>
    <n v="0"/>
    <n v="608.31950504048154"/>
    <n v="121.73261979683552"/>
    <n v="61.401398043060837"/>
    <n v="50"/>
    <n v="11.092600744454337"/>
    <n v="6.8018682203828575"/>
    <n v="5.2297424734959916"/>
    <n v="4.6707695372620073"/>
    <n v="4.6011966380177771"/>
    <n v="0"/>
    <n v="1"/>
  </r>
  <r>
    <x v="5"/>
    <x v="67"/>
    <n v="614.40269726808765"/>
    <n v="122.94994569751262"/>
    <n v="62.01541202349145"/>
    <n v="54.500000000000007"/>
    <n v="66327.097289037411"/>
    <n v="853.86805498909166"/>
    <n v="2023"/>
    <n v="68"/>
    <n v="4624"/>
    <n v="8.4390154103522139"/>
    <x v="0"/>
    <n v="4"/>
    <n v="0"/>
    <n v="0"/>
    <n v="0"/>
    <n v="1"/>
    <n v="0"/>
    <n v="0"/>
    <n v="0"/>
    <n v="0"/>
    <n v="0"/>
    <n v="0"/>
    <n v="0"/>
    <n v="0"/>
    <n v="0"/>
    <n v="1"/>
    <n v="0"/>
    <n v="0"/>
    <n v="0"/>
    <n v="614.40269726808765"/>
    <n v="122.94994569751262"/>
    <n v="62.01541202349145"/>
    <n v="54.500000000000007"/>
    <n v="11.102353799901206"/>
    <n v="6.8086081185252052"/>
    <n v="5.2362399824156673"/>
    <n v="4.6765033452836118"/>
    <n v="4.645384958866936"/>
    <n v="0"/>
    <n v="1"/>
  </r>
  <r>
    <x v="5"/>
    <x v="68"/>
    <n v="620.54672226480943"/>
    <n v="124.1794450058421"/>
    <n v="62.635566143726365"/>
    <n v="59.90000000000002"/>
    <n v="67018.239077986334"/>
    <n v="867.26173341437789"/>
    <n v="2023"/>
    <n v="69"/>
    <n v="4761"/>
    <n v="8.4682130091945194"/>
    <x v="0"/>
    <n v="4"/>
    <n v="0"/>
    <n v="0"/>
    <n v="0"/>
    <n v="1"/>
    <n v="0"/>
    <n v="0"/>
    <n v="0"/>
    <n v="0"/>
    <n v="0"/>
    <n v="0"/>
    <n v="0"/>
    <n v="0"/>
    <n v="0"/>
    <n v="1"/>
    <n v="0"/>
    <n v="0"/>
    <n v="0"/>
    <n v="620.54672226480943"/>
    <n v="124.1794450058421"/>
    <n v="62.635566143726365"/>
    <n v="59.90000000000002"/>
    <n v="11.11272008637116"/>
    <n v="6.8153696172511111"/>
    <n v="5.2427598925345844"/>
    <n v="4.6822613114622875"/>
    <n v="4.6959559059570335"/>
    <n v="0"/>
    <n v="1"/>
  </r>
  <r>
    <x v="5"/>
    <x v="69"/>
    <n v="626.75218810428612"/>
    <n v="125.42123938157771"/>
    <n v="63.261921805163631"/>
    <n v="65.885000000000019"/>
    <n v="67713.712950970148"/>
    <n v="881.32034929102747"/>
    <n v="2023"/>
    <n v="70"/>
    <n v="4900"/>
    <n v="8.4969904840987187"/>
    <x v="0"/>
    <n v="4"/>
    <n v="0"/>
    <n v="0"/>
    <n v="0"/>
    <n v="1"/>
    <n v="0"/>
    <n v="0"/>
    <n v="0"/>
    <n v="0"/>
    <n v="0"/>
    <n v="0"/>
    <n v="0"/>
    <n v="0"/>
    <n v="0"/>
    <n v="1"/>
    <n v="0"/>
    <n v="0"/>
    <n v="0"/>
    <n v="626.75218810428612"/>
    <n v="125.42123938157771"/>
    <n v="63.261921805163631"/>
    <n v="65.885000000000019"/>
    <n v="11.12304399305615"/>
    <n v="6.8221526392443943"/>
    <n v="5.2493021343566566"/>
    <n v="4.6880433980060348"/>
    <n v="4.7491703830645049"/>
    <n v="0"/>
    <n v="1"/>
  </r>
  <r>
    <x v="5"/>
    <x v="70"/>
    <n v="633.01970901710911"/>
    <n v="126.67545173823208"/>
    <n v="63.894541023215268"/>
    <n v="72.473000000000042"/>
    <n v="74811.488121995862"/>
    <n v="896.06270177855663"/>
    <n v="2023"/>
    <n v="71"/>
    <n v="5041"/>
    <n v="8.5253597540826309"/>
    <x v="0"/>
    <n v="5"/>
    <n v="0"/>
    <n v="0"/>
    <n v="0"/>
    <n v="0"/>
    <n v="1"/>
    <n v="0"/>
    <n v="0"/>
    <n v="0"/>
    <n v="0"/>
    <n v="0"/>
    <n v="0"/>
    <n v="0"/>
    <n v="0"/>
    <n v="1"/>
    <n v="0"/>
    <n v="0"/>
    <n v="0"/>
    <n v="633.01970901710911"/>
    <n v="126.67545173823208"/>
    <n v="63.894541023215268"/>
    <n v="72.473000000000042"/>
    <n v="11.222726736688335"/>
    <n v="6.8289571066276684"/>
    <n v="5.2558666378048509"/>
    <n v="4.6938495660202513"/>
    <n v="4.8046473535817"/>
    <n v="0"/>
    <n v="1"/>
  </r>
  <r>
    <x v="5"/>
    <x v="71"/>
    <n v="639.34990542952619"/>
    <n v="127.9422062370337"/>
    <n v="64.533486433447422"/>
    <n v="79.720250000000064"/>
    <n v="75507.391842097379"/>
    <n v="911.54584810000733"/>
    <n v="2023"/>
    <n v="72"/>
    <n v="5184"/>
    <n v="8.5533322380321106"/>
    <x v="0"/>
    <n v="5"/>
    <n v="0"/>
    <n v="0"/>
    <n v="0"/>
    <n v="0"/>
    <n v="1"/>
    <n v="0"/>
    <n v="0"/>
    <n v="0"/>
    <n v="0"/>
    <n v="0"/>
    <n v="0"/>
    <n v="0"/>
    <n v="0"/>
    <n v="1"/>
    <n v="0"/>
    <n v="0"/>
    <n v="0"/>
    <n v="639.34990542952619"/>
    <n v="127.9422062370337"/>
    <n v="64.533486433447422"/>
    <n v="79.720250000000064"/>
    <n v="11.231985835638058"/>
    <n v="6.8357829409481141"/>
    <n v="5.2624533321322353"/>
    <n v="4.6996797755151301"/>
    <n v="4.8623184369283239"/>
    <n v="0"/>
    <n v="1"/>
  </r>
  <r>
    <x v="5"/>
    <x v="72"/>
    <n v="645.74340400939366"/>
    <n v="129.2216282901137"/>
    <n v="65.178821297781894"/>
    <n v="87.692270000000065"/>
    <n v="76203.298819767719"/>
    <n v="927.83612359728932"/>
    <n v="2023"/>
    <n v="73"/>
    <n v="5329"/>
    <n v="8.5809188822967819"/>
    <x v="0"/>
    <n v="5"/>
    <n v="0"/>
    <n v="0"/>
    <n v="0"/>
    <n v="0"/>
    <n v="1"/>
    <n v="0"/>
    <n v="0"/>
    <n v="0"/>
    <n v="0"/>
    <n v="0"/>
    <n v="0"/>
    <n v="0"/>
    <n v="0"/>
    <n v="1"/>
    <n v="0"/>
    <n v="0"/>
    <n v="0"/>
    <n v="645.74340400939366"/>
    <n v="129.2216282901137"/>
    <n v="65.178821297781894"/>
    <n v="87.692270000000065"/>
    <n v="11.241160032335685"/>
    <n v="6.8426300631713746"/>
    <n v="5.2690621458837859"/>
    <n v="4.7055339854132479"/>
    <n v="4.9221370203144419"/>
    <n v="0"/>
    <n v="1"/>
  </r>
  <r>
    <x v="5"/>
    <x v="73"/>
    <n v="652.20083771738814"/>
    <n v="130.51384456836965"/>
    <n v="65.830609510759714"/>
    <n v="96.461496500000067"/>
    <n v="76899.206094146881"/>
    <n v="945.00678829651758"/>
    <n v="2023"/>
    <n v="74"/>
    <n v="5476"/>
    <n v="8.6081301864083404"/>
    <x v="0"/>
    <n v="5"/>
    <n v="0"/>
    <n v="0"/>
    <n v="0"/>
    <n v="0"/>
    <n v="1"/>
    <n v="0"/>
    <n v="0"/>
    <n v="0"/>
    <n v="0"/>
    <n v="0"/>
    <n v="0"/>
    <n v="0"/>
    <n v="0"/>
    <n v="1"/>
    <n v="0"/>
    <n v="0"/>
    <n v="0"/>
    <n v="652.20083771738814"/>
    <n v="130.51384456836965"/>
    <n v="65.830609510759714"/>
    <n v="96.461496500000067"/>
    <n v="11.250250831567191"/>
    <n v="6.8494983936810954"/>
    <n v="5.2756930068834427"/>
    <n v="4.7114121535573341"/>
    <n v="4.9840512496448719"/>
    <n v="0"/>
    <n v="1"/>
  </r>
  <r>
    <x v="5"/>
    <x v="74"/>
    <n v="658.72284586209253"/>
    <n v="131.81898301173072"/>
    <n v="66.488915605867291"/>
    <n v="106.1076461000001"/>
    <n v="81453.536865172529"/>
    <n v="963.13839057969074"/>
    <n v="2023"/>
    <n v="75"/>
    <n v="5625"/>
    <n v="8.6349762270726202"/>
    <x v="0"/>
    <n v="6"/>
    <n v="0"/>
    <n v="0"/>
    <n v="0"/>
    <n v="0"/>
    <n v="0"/>
    <n v="1"/>
    <n v="0"/>
    <n v="0"/>
    <n v="0"/>
    <n v="0"/>
    <n v="0"/>
    <n v="0"/>
    <n v="0"/>
    <n v="1"/>
    <n v="0"/>
    <n v="0"/>
    <n v="0"/>
    <n v="658.72284586209253"/>
    <n v="131.81898301173072"/>
    <n v="66.488915605867291"/>
    <n v="106.1076461000001"/>
    <n v="11.307788036846432"/>
    <n v="6.8563878522824018"/>
    <n v="5.2823458422337319"/>
    <n v="4.7173142367182326"/>
    <n v="5.0480022369538542"/>
    <n v="0"/>
    <n v="1"/>
  </r>
  <r>
    <x v="5"/>
    <x v="75"/>
    <n v="665.31007415798467"/>
    <n v="133.13717284068673"/>
    <n v="67.153804761925983"/>
    <n v="116.71841070500011"/>
    <n v="82149.444169623806"/>
    <n v="982.31946246559744"/>
    <n v="2023"/>
    <n v="76"/>
    <n v="5776"/>
    <n v="8.6614666805726621"/>
    <x v="0"/>
    <n v="6"/>
    <n v="0"/>
    <n v="0"/>
    <n v="0"/>
    <n v="0"/>
    <n v="0"/>
    <n v="1"/>
    <n v="0"/>
    <n v="0"/>
    <n v="0"/>
    <n v="0"/>
    <n v="0"/>
    <n v="0"/>
    <n v="0"/>
    <n v="1"/>
    <n v="0"/>
    <n v="0"/>
    <n v="0"/>
    <n v="665.31007415798467"/>
    <n v="133.13717284068673"/>
    <n v="67.153804761925983"/>
    <n v="116.71841070500011"/>
    <n v="11.316295357400209"/>
    <n v="6.8632983582081009"/>
    <n v="5.2890205783216642"/>
    <n v="4.7232401906030335"/>
    <n v="5.1139247324585471"/>
    <n v="0"/>
    <n v="1"/>
  </r>
  <r>
    <x v="5"/>
    <x v="76"/>
    <n v="671.96317478565447"/>
    <n v="134.46854456851295"/>
    <n v="67.825342809545234"/>
    <n v="128.39025177500014"/>
    <n v="82845.351474486641"/>
    <n v="1002.6473139387127"/>
    <n v="2023"/>
    <n v="77"/>
    <n v="5929"/>
    <n v="8.6876108437073682"/>
    <x v="0"/>
    <n v="6"/>
    <n v="0"/>
    <n v="0"/>
    <n v="0"/>
    <n v="0"/>
    <n v="0"/>
    <n v="1"/>
    <n v="0"/>
    <n v="0"/>
    <n v="0"/>
    <n v="0"/>
    <n v="0"/>
    <n v="0"/>
    <n v="0"/>
    <n v="1"/>
    <n v="0"/>
    <n v="0"/>
    <n v="0"/>
    <n v="671.96317478565447"/>
    <n v="134.46854456851295"/>
    <n v="67.825342809545234"/>
    <n v="128.39025177500014"/>
    <n v="11.324730913549612"/>
    <n v="6.8702298301268065"/>
    <n v="5.2957171408277786"/>
    <n v="4.7291899698633921"/>
    <n v="5.181748074311896"/>
    <n v="0"/>
    <n v="1"/>
  </r>
  <r>
    <x v="5"/>
    <x v="77"/>
    <n v="678.68280645377376"/>
    <n v="135.81323001390777"/>
    <n v="68.503596237640693"/>
    <n v="141.22927695245016"/>
    <n v="83541.258779497293"/>
    <n v="1024.2289096577724"/>
    <n v="2023"/>
    <n v="78"/>
    <n v="6084"/>
    <n v="8.7134176533791834"/>
    <x v="0"/>
    <n v="6"/>
    <n v="0"/>
    <n v="0"/>
    <n v="0"/>
    <n v="0"/>
    <n v="0"/>
    <n v="1"/>
    <n v="0"/>
    <n v="0"/>
    <n v="0"/>
    <n v="0"/>
    <n v="0"/>
    <n v="0"/>
    <n v="0"/>
    <n v="1"/>
    <n v="0"/>
    <n v="0"/>
    <n v="0"/>
    <n v="678.68280645377376"/>
    <n v="135.81323001390777"/>
    <n v="68.503596237640693"/>
    <n v="141.22927695245016"/>
    <n v="11.33309590592301"/>
    <n v="6.8771821861523783"/>
    <n v="5.3024354547367638"/>
    <n v="4.7351635281040103"/>
    <n v="5.2513971833400372"/>
    <n v="0"/>
    <n v="1"/>
  </r>
  <r>
    <x v="5"/>
    <x v="78"/>
    <n v="685.46963446249561"/>
    <n v="137.17136231390168"/>
    <n v="69.188632200017082"/>
    <n v="155.35220464769017"/>
    <n v="85571.612358275044"/>
    <n v="1047.1818336241045"/>
    <n v="2023"/>
    <n v="79"/>
    <n v="6241"/>
    <n v="8.738895704934043"/>
    <x v="0"/>
    <n v="7"/>
    <n v="0"/>
    <n v="0"/>
    <n v="0"/>
    <n v="0"/>
    <n v="0"/>
    <n v="0"/>
    <n v="1"/>
    <n v="0"/>
    <n v="0"/>
    <n v="0"/>
    <n v="0"/>
    <n v="0"/>
    <n v="0"/>
    <n v="1"/>
    <n v="0"/>
    <n v="0"/>
    <n v="0"/>
    <n v="685.46963446249561"/>
    <n v="137.17136231390168"/>
    <n v="69.188632200017082"/>
    <n v="155.35220464769017"/>
    <n v="11.357108875799442"/>
    <n v="6.8841553438542817"/>
    <n v="5.3091754443488952"/>
    <n v="4.7411608178912985"/>
    <n v="5.3227935569902174"/>
    <n v="1"/>
    <n v="1"/>
  </r>
  <r>
    <x v="5"/>
    <x v="79"/>
    <n v="692.32433076804932"/>
    <n v="138.54307593696811"/>
    <n v="69.880518522017255"/>
    <n v="170.88742511245871"/>
    <n v="86267.519663433646"/>
    <n v="1071.6353503394935"/>
    <n v="2023"/>
    <n v="80"/>
    <n v="6400"/>
    <n v="8.7640532693477624"/>
    <x v="0"/>
    <n v="7"/>
    <n v="0"/>
    <n v="0"/>
    <n v="0"/>
    <n v="0"/>
    <n v="0"/>
    <n v="0"/>
    <n v="1"/>
    <n v="0"/>
    <n v="0"/>
    <n v="0"/>
    <n v="0"/>
    <n v="0"/>
    <n v="0"/>
    <n v="1"/>
    <n v="0"/>
    <n v="0"/>
    <n v="0"/>
    <n v="692.32433076804932"/>
    <n v="138.54307593696811"/>
    <n v="69.880518522017255"/>
    <n v="170.88742511245871"/>
    <n v="11.365208440798769"/>
    <n v="6.8911492202685896"/>
    <n v="5.3159370332918918"/>
    <n v="4.7471817907622"/>
    <n v="5.3958562369980294"/>
    <n v="1"/>
    <n v="1"/>
  </r>
  <r>
    <x v="5"/>
    <x v="80"/>
    <n v="699.24757404837999"/>
    <n v="139.9285066963015"/>
    <n v="636.60460487235707"/>
    <n v="187.97616762370453"/>
    <n v="102037.63890938321"/>
    <n v="1663.7568532407431"/>
    <n v="2023"/>
    <n v="81"/>
    <n v="6561"/>
    <n v="8.7888983093448783"/>
    <x v="0"/>
    <n v="7"/>
    <n v="0"/>
    <n v="0"/>
    <n v="0"/>
    <n v="0"/>
    <n v="0"/>
    <n v="0"/>
    <n v="1"/>
    <n v="0"/>
    <n v="0"/>
    <n v="0"/>
    <n v="0"/>
    <n v="0"/>
    <n v="0"/>
    <n v="1"/>
    <n v="0"/>
    <n v="0"/>
    <n v="0"/>
    <n v="699.24757404837999"/>
    <n v="139.9285066963015"/>
    <n v="636.60460487235707"/>
    <n v="187.97616762370453"/>
    <n v="11.533097033114885"/>
    <n v="6.8981637319094276"/>
    <n v="5.3227201445329921"/>
    <n v="6.525004860983187"/>
    <n v="5.4705027304200486"/>
    <n v="1"/>
    <n v="1"/>
  </r>
  <r>
    <x v="5"/>
    <x v="81"/>
    <n v="706.24004976971889"/>
    <n v="141.32779176324638"/>
    <n v="693.27701350739108"/>
    <n v="206.77378438607496"/>
    <n v="103249.84295422865"/>
    <n v="1747.6186394264314"/>
    <n v="2023"/>
    <n v="82"/>
    <n v="6724"/>
    <n v="8.8134384945285067"/>
    <x v="0"/>
    <n v="7"/>
    <n v="0"/>
    <n v="0"/>
    <n v="0"/>
    <n v="0"/>
    <n v="0"/>
    <n v="0"/>
    <n v="1"/>
    <n v="0"/>
    <n v="0"/>
    <n v="0"/>
    <n v="0"/>
    <n v="0"/>
    <n v="0"/>
    <n v="1"/>
    <n v="0"/>
    <n v="0"/>
    <n v="0"/>
    <n v="706.24004976971889"/>
    <n v="141.32779176324638"/>
    <n v="693.27701350739108"/>
    <n v="206.77378438607496"/>
    <n v="11.544906989797703"/>
    <n v="6.9051987947807163"/>
    <n v="5.3295247003911719"/>
    <n v="6.6048316382174148"/>
    <n v="5.5466498677392675"/>
    <n v="1"/>
    <n v="1"/>
  </r>
  <r>
    <x v="5"/>
    <x v="82"/>
    <n v="713.30245025401473"/>
    <n v="142.74106968086977"/>
    <n v="698.94425437089444"/>
    <n v="227.45116282468251"/>
    <n v="103933.35188064841"/>
    <n v="1782.4389371304615"/>
    <n v="2023"/>
    <n v="83"/>
    <n v="6889"/>
    <n v="8.8376812155931965"/>
    <x v="0"/>
    <n v="7"/>
    <n v="0"/>
    <n v="0"/>
    <n v="0"/>
    <n v="0"/>
    <n v="0"/>
    <n v="0"/>
    <n v="1"/>
    <n v="0"/>
    <n v="0"/>
    <n v="0"/>
    <n v="0"/>
    <n v="0"/>
    <n v="0"/>
    <n v="1"/>
    <n v="0"/>
    <n v="0"/>
    <n v="0"/>
    <n v="713.30245025401473"/>
    <n v="142.74106968086977"/>
    <n v="698.94425437089444"/>
    <n v="227.45116282468251"/>
    <n v="11.55150512539165"/>
    <n v="6.9122543243881225"/>
    <n v="5.336350622549431"/>
    <n v="6.6124747287440533"/>
    <n v="5.6242145858172004"/>
    <n v="1"/>
    <n v="1"/>
  </r>
  <r>
    <x v="5"/>
    <x v="83"/>
    <n v="720.43547474717388"/>
    <n v="144.16848037767394"/>
    <n v="699.51097845724485"/>
    <n v="250.19627910715079"/>
    <n v="104797.18030288031"/>
    <n v="1814.3112126892436"/>
    <n v="2023"/>
    <n v="84"/>
    <n v="7056"/>
    <n v="8.8616335976866267"/>
    <x v="0"/>
    <n v="8"/>
    <n v="0"/>
    <n v="0"/>
    <n v="0"/>
    <n v="0"/>
    <n v="0"/>
    <n v="0"/>
    <n v="0"/>
    <n v="1"/>
    <n v="0"/>
    <n v="0"/>
    <n v="0"/>
    <n v="0"/>
    <n v="0"/>
    <n v="1"/>
    <n v="0"/>
    <n v="0"/>
    <n v="0"/>
    <n v="720.43547474717388"/>
    <n v="144.16848037767394"/>
    <n v="699.51097845724485"/>
    <n v="250.19627910715079"/>
    <n v="11.559782145000252"/>
    <n v="6.9193302357511515"/>
    <n v="5.3431978320671307"/>
    <n v="6.6132358346676892"/>
    <n v="5.7031146274281657"/>
    <n v="1"/>
    <n v="1"/>
  </r>
  <r>
    <x v="5"/>
    <x v="84"/>
    <n v="727.63982948807893"/>
    <n v="145.61016518144839"/>
    <n v="699.56765086587984"/>
    <n v="479.00285340594945"/>
    <n v="108590.45314767103"/>
    <n v="2051.8204989413566"/>
    <n v="2023"/>
    <n v="85"/>
    <n v="7225"/>
    <n v="8.8853025129806333"/>
    <x v="0"/>
    <n v="8"/>
    <n v="0"/>
    <n v="0"/>
    <n v="0"/>
    <n v="0"/>
    <n v="0"/>
    <n v="0"/>
    <n v="0"/>
    <n v="1"/>
    <n v="0"/>
    <n v="0"/>
    <n v="0"/>
    <n v="0"/>
    <n v="0"/>
    <n v="1"/>
    <n v="0"/>
    <n v="0"/>
    <n v="0"/>
    <n v="727.63982948807893"/>
    <n v="145.61016518144839"/>
    <n v="699.56765086587984"/>
    <n v="479.00285340594945"/>
    <n v="11.595338774216984"/>
    <n v="6.9264264434153215"/>
    <n v="5.3500662493923725"/>
    <n v="6.6133119134092277"/>
    <n v="6.2702438958158515"/>
    <n v="1"/>
    <n v="1"/>
  </r>
  <r>
    <x v="5"/>
    <x v="85"/>
    <n v="734.91622777836301"/>
    <n v="147.06626683326175"/>
    <n v="699.57331810674339"/>
    <n v="496.43076362277537"/>
    <n v="108877.97197570573"/>
    <n v="2077.9865763411435"/>
    <n v="2023"/>
    <n v="86"/>
    <n v="7396"/>
    <n v="8.9086945925070147"/>
    <x v="0"/>
    <n v="8"/>
    <n v="0"/>
    <n v="0"/>
    <n v="0"/>
    <n v="0"/>
    <n v="0"/>
    <n v="0"/>
    <n v="0"/>
    <n v="1"/>
    <n v="0"/>
    <n v="0"/>
    <n v="0"/>
    <n v="0"/>
    <n v="0"/>
    <n v="1"/>
    <n v="0"/>
    <n v="0"/>
    <n v="0"/>
    <n v="734.91622777836301"/>
    <n v="147.06626683326175"/>
    <n v="699.57331810674339"/>
    <n v="496.43076362277537"/>
    <n v="11.597983010918462"/>
    <n v="6.933542861464395"/>
    <n v="5.3569557943743966"/>
    <n v="6.6133195209650522"/>
    <n v="6.3026816060826887"/>
    <n v="1"/>
    <n v="1"/>
  </r>
  <r>
    <x v="5"/>
    <x v="86"/>
    <n v="742.26539005292909"/>
    <n v="148.53692950159382"/>
    <n v="699.57388483082968"/>
    <n v="477.29839678780644"/>
    <n v="108736.85524598951"/>
    <n v="2067.6746011731589"/>
    <n v="2023"/>
    <n v="87"/>
    <n v="7569"/>
    <n v="8.9318162373091674"/>
    <x v="0"/>
    <n v="8"/>
    <n v="0"/>
    <n v="0"/>
    <n v="0"/>
    <n v="0"/>
    <n v="0"/>
    <n v="0"/>
    <n v="0"/>
    <n v="1"/>
    <n v="0"/>
    <n v="0"/>
    <n v="0"/>
    <n v="0"/>
    <n v="0"/>
    <n v="1"/>
    <n v="0"/>
    <n v="0"/>
    <n v="0"/>
    <n v="742.26539005292909"/>
    <n v="148.53692950159382"/>
    <n v="699.57388483082968"/>
    <n v="477.29839678780644"/>
    <n v="11.596686070344161"/>
    <n v="6.9406794035326405"/>
    <n v="5.363866386276003"/>
    <n v="6.6133202817174519"/>
    <n v="6.2670142511138218"/>
    <n v="1"/>
    <n v="1"/>
  </r>
  <r>
    <x v="5"/>
    <x v="87"/>
    <n v="749.68804395120594"/>
    <n v="150.02229879660948"/>
    <n v="699.5739415032383"/>
    <n v="480.17144968044244"/>
    <n v="105759.53687907534"/>
    <n v="2079.4557339314961"/>
    <n v="2023"/>
    <n v="88"/>
    <n v="7744"/>
    <n v="8.9546736289564137"/>
    <x v="0"/>
    <n v="9"/>
    <n v="0"/>
    <n v="0"/>
    <n v="0"/>
    <n v="0"/>
    <n v="0"/>
    <n v="0"/>
    <n v="0"/>
    <n v="0"/>
    <n v="1"/>
    <n v="0"/>
    <n v="0"/>
    <n v="0"/>
    <n v="0"/>
    <n v="1"/>
    <n v="0"/>
    <n v="0"/>
    <n v="0"/>
    <n v="749.68804395120594"/>
    <n v="150.02229879660948"/>
    <n v="699.5739415032383"/>
    <n v="480.17144968044244"/>
    <n v="11.568923276095926"/>
    <n v="6.9478359828170984"/>
    <n v="5.3707979437859885"/>
    <n v="6.6133203577926603"/>
    <n v="6.2724521678111547"/>
    <n v="1"/>
    <n v="1"/>
  </r>
  <r>
    <x v="5"/>
    <x v="88"/>
    <n v="757.18492438914132"/>
    <n v="151.52252178457542"/>
    <n v="138.81762929796744"/>
    <n v="437.21459396953986"/>
    <n v="94222.976679121159"/>
    <n v="1484.7396694412241"/>
    <n v="2023"/>
    <n v="89"/>
    <n v="7921"/>
    <n v="8.9772727394642793"/>
    <x v="0"/>
    <n v="9"/>
    <n v="0"/>
    <n v="0"/>
    <n v="0"/>
    <n v="0"/>
    <n v="0"/>
    <n v="0"/>
    <n v="0"/>
    <n v="0"/>
    <n v="1"/>
    <n v="0"/>
    <n v="0"/>
    <n v="0"/>
    <n v="0"/>
    <n v="1"/>
    <n v="0"/>
    <n v="0"/>
    <n v="0"/>
    <n v="757.18492438914132"/>
    <n v="151.52252178457542"/>
    <n v="138.81762929796744"/>
    <n v="437.21459396953986"/>
    <n v="11.453419344613417"/>
    <n v="6.9550125120898558"/>
    <n v="5.3777503850315869"/>
    <n v="5.216001022494213"/>
    <n v="6.1878903932585594"/>
    <n v="1"/>
    <n v="1"/>
  </r>
  <r>
    <x v="5"/>
    <x v="89"/>
    <n v="764.75677363192904"/>
    <n v="153.0377470024211"/>
    <n v="83.430600428916804"/>
    <n v="393.99916349830005"/>
    <n v="90222.347523414515"/>
    <n v="1395.2242845615669"/>
    <n v="2023"/>
    <n v="90"/>
    <n v="8100"/>
    <n v="8.99961934066053"/>
    <x v="0"/>
    <n v="9"/>
    <n v="0"/>
    <n v="0"/>
    <n v="0"/>
    <n v="0"/>
    <n v="0"/>
    <n v="0"/>
    <n v="0"/>
    <n v="0"/>
    <n v="1"/>
    <n v="0"/>
    <n v="0"/>
    <n v="0"/>
    <n v="0"/>
    <n v="1"/>
    <n v="0"/>
    <n v="0"/>
    <n v="0"/>
    <n v="764.75677363192904"/>
    <n v="153.0377470024211"/>
    <n v="83.430600428916804"/>
    <n v="393.99916349830005"/>
    <n v="11.410032430612949"/>
    <n v="6.962208903710291"/>
    <n v="5.3847236275909243"/>
    <n v="4.8583313415210396"/>
    <n v="6.0949291100822371"/>
    <n v="1"/>
    <n v="1"/>
  </r>
  <r>
    <x v="5"/>
    <x v="90"/>
    <n v="772.40434136747569"/>
    <n v="154.56812447244528"/>
    <n v="78.587385917002933"/>
    <n v="354.64985004104142"/>
    <n v="89294.869598826728"/>
    <n v="1360.2097017979654"/>
    <n v="2023"/>
    <n v="91"/>
    <n v="8281"/>
    <n v="9.0217190130336995"/>
    <x v="0"/>
    <n v="9"/>
    <n v="0"/>
    <n v="0"/>
    <n v="0"/>
    <n v="0"/>
    <n v="0"/>
    <n v="0"/>
    <n v="0"/>
    <n v="0"/>
    <n v="1"/>
    <n v="0"/>
    <n v="0"/>
    <n v="0"/>
    <n v="0"/>
    <n v="1"/>
    <n v="0"/>
    <n v="0"/>
    <n v="0"/>
    <n v="772.40434136747569"/>
    <n v="154.56812447244528"/>
    <n v="78.587385917002933"/>
    <n v="354.64985004104142"/>
    <n v="11.399699313913269"/>
    <n v="6.9694250696373112"/>
    <n v="5.3917175885054709"/>
    <n v="4.8200062841347959"/>
    <n v="6.0020416212531114"/>
    <n v="1"/>
    <n v="1"/>
  </r>
  <r>
    <x v="5"/>
    <x v="91"/>
    <n v="780.12838478060962"/>
    <n v="156.11380571716973"/>
    <n v="78.805507724552655"/>
    <n v="319.18992532619444"/>
    <n v="88795.544881452093"/>
    <n v="1334.2376235485265"/>
    <n v="2023"/>
    <n v="92"/>
    <n v="8464"/>
    <n v="9.0435771540980809"/>
    <x v="0"/>
    <n v="9"/>
    <n v="0"/>
    <n v="0"/>
    <n v="0"/>
    <n v="0"/>
    <n v="0"/>
    <n v="0"/>
    <n v="0"/>
    <n v="0"/>
    <n v="1"/>
    <n v="0"/>
    <n v="0"/>
    <n v="0"/>
    <n v="0"/>
    <n v="1"/>
    <n v="0"/>
    <n v="0"/>
    <n v="0"/>
    <n v="780.12838478060962"/>
    <n v="156.11380571716973"/>
    <n v="78.805507724552655"/>
    <n v="319.18992532619444"/>
    <n v="11.394091757467775"/>
    <n v="6.9766609214415487"/>
    <n v="5.398732184292494"/>
    <n v="4.8217642691080362"/>
    <n v="5.9102364843042814"/>
    <n v="1"/>
    <n v="1"/>
  </r>
  <r>
    <x v="5"/>
    <x v="92"/>
    <n v="787.92966862803712"/>
    <n v="157.67494377434141"/>
    <n v="79.536787596636159"/>
    <n v="287.27143882250067"/>
    <n v="80641.954675353409"/>
    <n v="1312.4128388215154"/>
    <n v="2023"/>
    <n v="93"/>
    <n v="8649"/>
    <n v="9.0651989863065126"/>
    <x v="0"/>
    <n v="10"/>
    <n v="0"/>
    <n v="0"/>
    <n v="0"/>
    <n v="0"/>
    <n v="0"/>
    <n v="0"/>
    <n v="0"/>
    <n v="0"/>
    <n v="0"/>
    <n v="1"/>
    <n v="0"/>
    <n v="0"/>
    <n v="0"/>
    <n v="1"/>
    <n v="0"/>
    <n v="0"/>
    <n v="0"/>
    <n v="787.92966862803712"/>
    <n v="157.67494377434141"/>
    <n v="79.536787596636159"/>
    <n v="287.27143882250067"/>
    <n v="11.297774322537135"/>
    <n v="6.9839163703175329"/>
    <n v="5.4057673309575049"/>
    <n v="4.8276356792748674"/>
    <n v="5.8197115629916834"/>
    <n v="1"/>
    <n v="1"/>
  </r>
  <r>
    <x v="5"/>
    <x v="93"/>
    <n v="795.80896531405244"/>
    <n v="159.25169321208483"/>
    <n v="80.326477952086321"/>
    <n v="258.54434554314321"/>
    <n v="80191.256731155328"/>
    <n v="1293.9314820213669"/>
    <n v="2023"/>
    <n v="94"/>
    <n v="8836"/>
    <n v="9.0865895645400077"/>
    <x v="0"/>
    <n v="10"/>
    <n v="0"/>
    <n v="0"/>
    <n v="0"/>
    <n v="0"/>
    <n v="0"/>
    <n v="0"/>
    <n v="0"/>
    <n v="0"/>
    <n v="0"/>
    <n v="1"/>
    <n v="0"/>
    <n v="0"/>
    <n v="0"/>
    <n v="1"/>
    <n v="0"/>
    <n v="0"/>
    <n v="0"/>
    <n v="795.80896531405244"/>
    <n v="159.25169321208483"/>
    <n v="80.326477952086321"/>
    <n v="258.54434554314321"/>
    <n v="11.292169769596907"/>
    <n v="6.9911913270958204"/>
    <n v="5.4128229440066988"/>
    <n v="4.8339375884105804"/>
    <n v="5.730579470358685"/>
    <n v="1"/>
    <n v="1"/>
  </r>
  <r>
    <x v="5"/>
    <x v="94"/>
    <n v="803.76705496700765"/>
    <n v="160.84421014420565"/>
    <n v="81.129174979555543"/>
    <n v="232.68991604911815"/>
    <n v="79740.99423971682"/>
    <n v="1278.430356139887"/>
    <n v="2023"/>
    <n v="95"/>
    <n v="9025"/>
    <n v="9.1077537832010815"/>
    <x v="0"/>
    <n v="10"/>
    <n v="0"/>
    <n v="0"/>
    <n v="0"/>
    <n v="0"/>
    <n v="0"/>
    <n v="0"/>
    <n v="0"/>
    <n v="0"/>
    <n v="0"/>
    <n v="1"/>
    <n v="0"/>
    <n v="0"/>
    <n v="0"/>
    <n v="1"/>
    <n v="0"/>
    <n v="0"/>
    <n v="0"/>
    <n v="803.76705496700765"/>
    <n v="160.84421014420565"/>
    <n v="81.129174979555543"/>
    <n v="232.68991604911815"/>
    <n v="11.286539089376761"/>
    <n v="6.9984857022550777"/>
    <n v="5.419898938459383"/>
    <n v="4.8403028506681585"/>
    <n v="5.6429467772832442"/>
    <n v="1"/>
    <n v="1"/>
  </r>
  <r>
    <x v="5"/>
    <x v="95"/>
    <n v="811.80472551654793"/>
    <n v="162.4526522456477"/>
    <n v="81.940409954145949"/>
    <n v="209.42092495023525"/>
    <n v="79290.774852233168"/>
    <n v="1265.6187126665768"/>
    <n v="2023"/>
    <n v="96"/>
    <n v="9216"/>
    <n v="9.1286963829356722"/>
    <x v="0"/>
    <n v="10"/>
    <n v="0"/>
    <n v="0"/>
    <n v="0"/>
    <n v="0"/>
    <n v="0"/>
    <n v="0"/>
    <n v="0"/>
    <n v="0"/>
    <n v="0"/>
    <n v="1"/>
    <n v="0"/>
    <n v="0"/>
    <n v="0"/>
    <n v="1"/>
    <n v="0"/>
    <n v="0"/>
    <n v="0"/>
    <n v="811.80472551654793"/>
    <n v="162.4526522456477"/>
    <n v="81.940409954145949"/>
    <n v="209.42092495023525"/>
    <n v="11.280877068601507"/>
    <n v="7.0057994059341251"/>
    <n v="5.4269952288603918"/>
    <n v="4.8466949142890865"/>
    <n v="5.5569221057821601"/>
    <n v="1"/>
    <n v="1"/>
  </r>
  <r>
    <x v="5"/>
    <x v="96"/>
    <n v="819.92277277162248"/>
    <n v="164.0771787681042"/>
    <n v="82.759808376166902"/>
    <n v="188.47883250581464"/>
    <n v="77807.904573759937"/>
    <n v="1255.2385924217081"/>
    <n v="2023"/>
    <n v="97"/>
    <n v="9409"/>
    <n v="9.1494219570067656"/>
    <x v="0"/>
    <n v="11"/>
    <n v="0"/>
    <n v="0"/>
    <n v="0"/>
    <n v="0"/>
    <n v="0"/>
    <n v="0"/>
    <n v="0"/>
    <n v="0"/>
    <n v="0"/>
    <n v="0"/>
    <n v="1"/>
    <n v="0"/>
    <n v="0"/>
    <n v="1"/>
    <n v="0"/>
    <n v="0"/>
    <n v="0"/>
    <n v="819.92277277162248"/>
    <n v="164.0771787681042"/>
    <n v="82.759808376166902"/>
    <n v="188.47883250581464"/>
    <n v="11.26199830621057"/>
    <n v="7.0131323479439258"/>
    <n v="5.4341117292924794"/>
    <n v="4.8531100889391112"/>
    <n v="5.4726162699056697"/>
    <n v="1"/>
    <n v="1"/>
  </r>
  <r>
    <x v="5"/>
    <x v="97"/>
    <n v="828.12200049927515"/>
    <n v="165.71795055578525"/>
    <n v="83.58740589217652"/>
    <n v="169.63094926029348"/>
    <n v="77357.689874944394"/>
    <n v="1247.0583062075302"/>
    <n v="2023"/>
    <n v="98"/>
    <n v="9604"/>
    <n v="9.1699349573411446"/>
    <x v="0"/>
    <n v="11"/>
    <n v="0"/>
    <n v="0"/>
    <n v="0"/>
    <n v="0"/>
    <n v="0"/>
    <n v="0"/>
    <n v="0"/>
    <n v="0"/>
    <n v="0"/>
    <n v="0"/>
    <n v="1"/>
    <n v="0"/>
    <n v="0"/>
    <n v="1"/>
    <n v="0"/>
    <n v="0"/>
    <n v="0"/>
    <n v="828.12200049927515"/>
    <n v="165.71795055578525"/>
    <n v="83.58740589217652"/>
    <n v="169.63094926029348"/>
    <n v="11.256195267671789"/>
    <n v="7.0204844377795244"/>
    <n v="5.4412483533886942"/>
    <n v="4.8595479490149325"/>
    <n v="5.3901413989448823"/>
    <n v="1"/>
    <n v="1"/>
  </r>
  <r>
    <x v="5"/>
    <x v="98"/>
    <n v="836.40322050422344"/>
    <n v="167.3751300613431"/>
    <n v="84.423279894323073"/>
    <n v="152.66785433477017"/>
    <n v="76907.475217921106"/>
    <n v="1240.8694847946599"/>
    <n v="2023"/>
    <n v="99"/>
    <n v="9801"/>
    <n v="9.1902397002691796"/>
    <x v="0"/>
    <n v="11"/>
    <n v="0"/>
    <n v="0"/>
    <n v="0"/>
    <n v="0"/>
    <n v="0"/>
    <n v="0"/>
    <n v="0"/>
    <n v="0"/>
    <n v="0"/>
    <n v="0"/>
    <n v="1"/>
    <n v="0"/>
    <n v="0"/>
    <n v="1"/>
    <n v="0"/>
    <n v="0"/>
    <n v="0"/>
    <n v="836.40322050422344"/>
    <n v="167.3751300613431"/>
    <n v="84.423279894323073"/>
    <n v="152.66785433477017"/>
    <n v="11.250358357764515"/>
    <n v="7.0278555846319293"/>
    <n v="5.4484050143447318"/>
    <n v="4.8660083925669761"/>
    <n v="5.3096098060105232"/>
    <n v="1"/>
    <n v="1"/>
  </r>
  <r>
    <x v="5"/>
    <x v="99"/>
    <n v="844.76725270923453"/>
    <n v="169.04888136195655"/>
    <n v="85.267512687588805"/>
    <n v="137.40106890134376"/>
    <n v="76457.260565033852"/>
    <n v="1236.4847156601236"/>
    <n v="2023"/>
    <n v="100"/>
    <n v="10000"/>
    <n v="9.2103403719761836"/>
    <x v="0"/>
    <n v="11"/>
    <n v="0"/>
    <n v="0"/>
    <n v="0"/>
    <n v="0"/>
    <n v="0"/>
    <n v="0"/>
    <n v="0"/>
    <n v="0"/>
    <n v="0"/>
    <n v="0"/>
    <n v="1"/>
    <n v="0"/>
    <n v="0"/>
    <n v="1"/>
    <n v="0"/>
    <n v="0"/>
    <n v="0"/>
    <n v="844.76725270923453"/>
    <n v="169.04888136195655"/>
    <n v="85.267512687588805"/>
    <n v="137.40106890134376"/>
    <n v="11.244487178267379"/>
    <n v="7.0352456973999349"/>
    <n v="5.4555816249312512"/>
    <n v="4.8724913490646635"/>
    <n v="5.2311326941790526"/>
    <n v="1"/>
    <n v="1"/>
  </r>
  <r>
    <x v="5"/>
    <x v="100"/>
    <n v="853.21492523630513"/>
    <n v="170.73937017557611"/>
    <n v="86.120187813896948"/>
    <n v="58.740106890134378"/>
    <n v="71740.959366931056"/>
    <n v="1168.8145901159128"/>
    <n v="2023"/>
    <n v="101"/>
    <n v="10201"/>
    <n v="9.2302410336825194"/>
    <x v="0"/>
    <n v="12"/>
    <n v="0"/>
    <n v="0"/>
    <n v="0"/>
    <n v="0"/>
    <n v="0"/>
    <n v="0"/>
    <n v="0"/>
    <n v="0"/>
    <n v="0"/>
    <n v="0"/>
    <n v="0"/>
    <n v="1"/>
    <n v="0"/>
    <n v="1"/>
    <n v="0"/>
    <n v="0"/>
    <n v="0"/>
    <n v="853.21492523630513"/>
    <n v="170.73937017557611"/>
    <n v="86.120187813896948"/>
    <n v="58.740106890134378"/>
    <n v="11.180817123828348"/>
    <n v="7.0426546847018869"/>
    <n v="5.4627780975061713"/>
    <n v="4.8789967503691294"/>
    <n v="4.6853071092478444"/>
    <n v="0"/>
    <n v="2"/>
  </r>
  <r>
    <x v="5"/>
    <x v="101"/>
    <n v="861.74707448865274"/>
    <n v="172.44676387733188"/>
    <n v="86.981389691979132"/>
    <n v="64.222482005557723"/>
    <n v="72402.143364424555"/>
    <n v="1185.3977100635216"/>
    <n v="2023"/>
    <n v="102"/>
    <n v="10404"/>
    <n v="9.2499456265685414"/>
    <x v="0"/>
    <n v="12"/>
    <n v="0"/>
    <n v="0"/>
    <n v="0"/>
    <n v="0"/>
    <n v="0"/>
    <n v="0"/>
    <n v="0"/>
    <n v="0"/>
    <n v="0"/>
    <n v="0"/>
    <n v="0"/>
    <n v="1"/>
    <n v="0"/>
    <n v="1"/>
    <n v="0"/>
    <n v="0"/>
    <n v="0"/>
    <n v="861.74707448865274"/>
    <n v="172.44676387733188"/>
    <n v="86.981389691979132"/>
    <n v="64.222482005557723"/>
    <n v="11.189991182416605"/>
    <n v="7.0500824548873799"/>
    <n v="5.469994344026925"/>
    <n v="4.8855245278594541"/>
    <n v="4.7346702252745292"/>
    <n v="0"/>
    <n v="2"/>
  </r>
  <r>
    <x v="5"/>
    <x v="102"/>
    <n v="870.3645452335287"/>
    <n v="174.17123151610519"/>
    <n v="87.851203588893242"/>
    <n v="51.422248200555771"/>
    <n v="71284.134374492118"/>
    <n v="1183.8092285390828"/>
    <n v="2023"/>
    <n v="103"/>
    <n v="10609"/>
    <n v="9.2694579764592717"/>
    <x v="0"/>
    <n v="12"/>
    <n v="0"/>
    <n v="0"/>
    <n v="0"/>
    <n v="0"/>
    <n v="0"/>
    <n v="0"/>
    <n v="0"/>
    <n v="0"/>
    <n v="0"/>
    <n v="0"/>
    <n v="0"/>
    <n v="1"/>
    <n v="0"/>
    <n v="1"/>
    <n v="0"/>
    <n v="0"/>
    <n v="0"/>
    <n v="870.3645452335287"/>
    <n v="174.17123151610519"/>
    <n v="87.851203588893242"/>
    <n v="51.422248200555771"/>
    <n v="11.174429062349461"/>
    <n v="7.0575289160488923"/>
    <n v="5.4772302760626816"/>
    <n v="4.8920746121576331"/>
    <n v="4.6153747598958956"/>
    <n v="0"/>
    <n v="2"/>
  </r>
  <r>
    <x v="5"/>
    <x v="103"/>
    <n v="879.06819068585651"/>
    <n v="175.91294383126626"/>
    <n v="88.729715624781605"/>
    <n v="50.142224820055574"/>
    <n v="71291.710420832314"/>
    <n v="1193.8530749619601"/>
    <n v="2023"/>
    <n v="104"/>
    <n v="10816"/>
    <n v="9.288781798282745"/>
    <x v="0"/>
    <n v="12"/>
    <n v="0"/>
    <n v="0"/>
    <n v="0"/>
    <n v="0"/>
    <n v="0"/>
    <n v="0"/>
    <n v="0"/>
    <n v="0"/>
    <n v="0"/>
    <n v="0"/>
    <n v="0"/>
    <n v="1"/>
    <n v="0"/>
    <n v="1"/>
    <n v="0"/>
    <n v="0"/>
    <n v="0"/>
    <n v="879.06819068585651"/>
    <n v="175.91294383126626"/>
    <n v="88.729715624781605"/>
    <n v="50.142224820055574"/>
    <n v="11.17453533626084"/>
    <n v="7.0649939760333478"/>
    <n v="5.4844858048065257"/>
    <n v="4.8986469331118156"/>
    <n v="4.6026235303374516"/>
    <n v="0"/>
    <n v="2"/>
  </r>
  <r>
    <x v="5"/>
    <x v="104"/>
    <n v="887.85887259270987"/>
    <n v="177.67207326957893"/>
    <n v="89.617012781029374"/>
    <n v="50.014222482005557"/>
    <n v="71428.659011098396"/>
    <n v="1205.1621811253237"/>
    <n v="2023"/>
    <n v="105"/>
    <n v="11025"/>
    <n v="9.3079207003150461"/>
    <x v="0"/>
    <n v="12"/>
    <n v="0"/>
    <n v="0"/>
    <n v="0"/>
    <n v="0"/>
    <n v="0"/>
    <n v="0"/>
    <n v="0"/>
    <n v="0"/>
    <n v="0"/>
    <n v="0"/>
    <n v="0"/>
    <n v="1"/>
    <n v="0"/>
    <n v="1"/>
    <n v="0"/>
    <n v="0"/>
    <n v="0"/>
    <n v="887.85887259270987"/>
    <n v="177.67207326957893"/>
    <n v="89.617012781029374"/>
    <n v="50.014222482005557"/>
    <n v="11.176454454503642"/>
    <n v="7.072477542453611"/>
    <n v="5.4917608410875971"/>
    <n v="4.9052414198052849"/>
    <n v="4.6013394189055905"/>
    <n v="0"/>
    <n v="2"/>
  </r>
  <r>
    <x v="5"/>
    <x v="105"/>
    <n v="896.73746131863345"/>
    <n v="179.44879400227472"/>
    <n v="90.513182908839653"/>
    <n v="50.001422248200555"/>
    <n v="71947.089051350282"/>
    <n v="1216.7008604779483"/>
    <n v="2024"/>
    <n v="106"/>
    <n v="11236"/>
    <n v="9.3268781882241338"/>
    <x v="0"/>
    <n v="1"/>
    <n v="1"/>
    <n v="0"/>
    <n v="0"/>
    <n v="0"/>
    <n v="0"/>
    <n v="0"/>
    <n v="0"/>
    <n v="0"/>
    <n v="0"/>
    <n v="0"/>
    <n v="0"/>
    <n v="0"/>
    <n v="0"/>
    <n v="1"/>
    <n v="0"/>
    <n v="0"/>
    <n v="0"/>
    <n v="896.73746131863345"/>
    <n v="179.44879400227472"/>
    <n v="90.513182908839653"/>
    <n v="50.001422248200555"/>
    <n v="11.183686253558921"/>
    <n v="7.0799795226999107"/>
    <n v="5.4990552953831831"/>
    <n v="4.911858000568043"/>
    <n v="4.6012109170239803"/>
    <n v="0"/>
    <n v="1"/>
  </r>
  <r>
    <x v="5"/>
    <x v="106"/>
    <n v="905.70483593181723"/>
    <n v="181.24328194229747"/>
    <n v="91.418314737928071"/>
    <n v="50.000142224820053"/>
    <n v="72098.4901923711"/>
    <n v="1228.366574836863"/>
    <n v="2024"/>
    <n v="107"/>
    <n v="11449"/>
    <n v="9.3456576689238116"/>
    <x v="0"/>
    <n v="1"/>
    <n v="1"/>
    <n v="0"/>
    <n v="0"/>
    <n v="0"/>
    <n v="0"/>
    <n v="0"/>
    <n v="0"/>
    <n v="0"/>
    <n v="0"/>
    <n v="0"/>
    <n v="0"/>
    <n v="0"/>
    <n v="0"/>
    <n v="1"/>
    <n v="0"/>
    <n v="0"/>
    <n v="0"/>
    <n v="905.70483593181723"/>
    <n v="181.24328194229747"/>
    <n v="91.418314737928071"/>
    <n v="50.000142224820053"/>
    <n v="11.185788382587365"/>
    <n v="7.0874998239511786"/>
    <n v="5.5063690778307626"/>
    <n v="4.9184966029887232"/>
    <n v="4.6011980659275729"/>
    <n v="0"/>
    <n v="1"/>
  </r>
  <r>
    <x v="5"/>
    <x v="107"/>
    <n v="914.76188429113358"/>
    <n v="183.05571476172042"/>
    <n v="92.332497885307333"/>
    <n v="50.543147577107391"/>
    <n v="72311.730010776824"/>
    <n v="1240.6932445152686"/>
    <n v="2024"/>
    <n v="108"/>
    <n v="11664"/>
    <n v="9.3642624542484398"/>
    <x v="0"/>
    <n v="1"/>
    <n v="1"/>
    <n v="0"/>
    <n v="0"/>
    <n v="0"/>
    <n v="0"/>
    <n v="0"/>
    <n v="0"/>
    <n v="0"/>
    <n v="0"/>
    <n v="0"/>
    <n v="0"/>
    <n v="0"/>
    <n v="0"/>
    <n v="1"/>
    <n v="0"/>
    <n v="0"/>
    <n v="0"/>
    <n v="914.76188429113358"/>
    <n v="183.05571476172042"/>
    <n v="92.332497885307333"/>
    <n v="50.543147577107391"/>
    <n v="11.188741635800197"/>
    <n v="7.0950383531863261"/>
    <n v="5.5137020982399996"/>
    <n v="4.9251571539265795"/>
    <n v="4.6066349246309262"/>
    <n v="0"/>
    <n v="1"/>
  </r>
  <r>
    <x v="5"/>
    <x v="108"/>
    <n v="923.90950313404358"/>
    <n v="184.88627190933764"/>
    <n v="93.255822864160407"/>
    <n v="66.52156818567866"/>
    <n v="74032.207909759803"/>
    <n v="1268.5731660932202"/>
    <n v="2024"/>
    <n v="109"/>
    <n v="11881"/>
    <n v="9.3826957644582869"/>
    <x v="0"/>
    <n v="1"/>
    <n v="1"/>
    <n v="0"/>
    <n v="0"/>
    <n v="0"/>
    <n v="0"/>
    <n v="0"/>
    <n v="0"/>
    <n v="0"/>
    <n v="0"/>
    <n v="0"/>
    <n v="0"/>
    <n v="0"/>
    <n v="0"/>
    <n v="1"/>
    <n v="0"/>
    <n v="0"/>
    <n v="0"/>
    <n v="923.90950313404358"/>
    <n v="184.88627190933764"/>
    <n v="93.255822864160407"/>
    <n v="66.52156818567866"/>
    <n v="11.212255519519752"/>
    <n v="7.1025950171954273"/>
    <n v="5.5210542661046835"/>
    <n v="4.9318395795235466"/>
    <n v="4.7546672126191618"/>
    <n v="0"/>
    <n v="1"/>
  </r>
  <r>
    <x v="5"/>
    <x v="109"/>
    <n v="933.14859816538319"/>
    <n v="186.73513462843101"/>
    <n v="94.188381092802018"/>
    <n v="51.652156818567867"/>
    <n v="72385.559427093016"/>
    <n v="1265.7242707051842"/>
    <n v="2024"/>
    <n v="110"/>
    <n v="12100"/>
    <n v="9.4009607315848331"/>
    <x v="0"/>
    <n v="2"/>
    <n v="0"/>
    <n v="1"/>
    <n v="0"/>
    <n v="0"/>
    <n v="0"/>
    <n v="0"/>
    <n v="0"/>
    <n v="0"/>
    <n v="0"/>
    <n v="0"/>
    <n v="0"/>
    <n v="0"/>
    <n v="0"/>
    <n v="1"/>
    <n v="0"/>
    <n v="0"/>
    <n v="0"/>
    <n v="933.14859816538319"/>
    <n v="186.73513462843101"/>
    <n v="94.188381092802018"/>
    <n v="51.652156818567867"/>
    <n v="11.189762103053036"/>
    <n v="7.1101697225908262"/>
    <n v="5.5284254906146115"/>
    <n v="4.93854380521634"/>
    <n v="4.6176479185967576"/>
    <n v="0"/>
    <n v="1"/>
  </r>
  <r>
    <x v="5"/>
    <x v="110"/>
    <n v="765.70401871576814"/>
    <n v="143.36756731421551"/>
    <n v="54.418838109280202"/>
    <n v="50.165215681856786"/>
    <n v="66971.276808147129"/>
    <n v="1013.6556398211206"/>
    <n v="2024"/>
    <n v="111"/>
    <n v="12321"/>
    <n v="9.4190604026246678"/>
    <x v="0"/>
    <n v="2"/>
    <n v="0"/>
    <n v="1"/>
    <n v="0"/>
    <n v="0"/>
    <n v="0"/>
    <n v="0"/>
    <n v="0"/>
    <n v="0"/>
    <n v="0"/>
    <n v="0"/>
    <n v="0"/>
    <n v="0"/>
    <n v="0"/>
    <n v="1"/>
    <n v="0"/>
    <n v="0"/>
    <n v="0"/>
    <n v="765.70401871576814"/>
    <n v="143.36756731421551"/>
    <n v="54.418838109280202"/>
    <n v="50.165215681856786"/>
    <n v="11.112019102097106"/>
    <n v="6.9631055449991006"/>
    <n v="5.3393616713958014"/>
    <n v="4.603141349168701"/>
    <n v="4.6028539986398496"/>
    <n v="0"/>
    <n v="1"/>
  </r>
  <r>
    <x v="5"/>
    <x v="111"/>
    <n v="648.49281310103765"/>
    <n v="121.68378365710775"/>
    <n v="50.441883810928019"/>
    <n v="50.016521568185681"/>
    <n v="65419.847252587046"/>
    <n v="870.63500213725911"/>
    <n v="2024"/>
    <n v="112"/>
    <n v="12544"/>
    <n v="9.4369977425901883"/>
    <x v="0"/>
    <n v="2"/>
    <n v="0"/>
    <n v="1"/>
    <n v="0"/>
    <n v="0"/>
    <n v="0"/>
    <n v="0"/>
    <n v="0"/>
    <n v="0"/>
    <n v="0"/>
    <n v="0"/>
    <n v="0"/>
    <n v="0"/>
    <n v="0"/>
    <n v="1"/>
    <n v="0"/>
    <n v="0"/>
    <n v="0"/>
    <n v="648.49281310103765"/>
    <n v="121.68378365710775"/>
    <n v="50.441883810928019"/>
    <n v="50.016521568185681"/>
    <n v="11.088580966216323"/>
    <n v="6.8455601902901622"/>
    <n v="5.2294809264480087"/>
    <n v="4.5624752687418857"/>
    <n v="4.6013624977426177"/>
    <n v="0"/>
    <n v="1"/>
  </r>
  <r>
    <x v="5"/>
    <x v="112"/>
    <n v="566.44496917072638"/>
    <n v="110.84189182855388"/>
    <n v="50.044188381092802"/>
    <n v="50.001652156818565"/>
    <n v="64702.597944353547"/>
    <n v="777.33270153719161"/>
    <n v="2024"/>
    <n v="113"/>
    <n v="12769"/>
    <n v="9.4547756374246816"/>
    <x v="0"/>
    <n v="2"/>
    <n v="0"/>
    <n v="1"/>
    <n v="0"/>
    <n v="0"/>
    <n v="0"/>
    <n v="0"/>
    <n v="0"/>
    <n v="0"/>
    <n v="0"/>
    <n v="0"/>
    <n v="0"/>
    <n v="0"/>
    <n v="0"/>
    <n v="1"/>
    <n v="0"/>
    <n v="0"/>
    <n v="0"/>
    <n v="566.44496917072638"/>
    <n v="110.84189182855388"/>
    <n v="50.044188381092802"/>
    <n v="50.001652156818565"/>
    <n v="11.07755663338229"/>
    <n v="6.7541980732737414"/>
    <n v="5.1696539782133932"/>
    <n v="4.5583162049326891"/>
    <n v="4.6012132252282409"/>
    <n v="0"/>
    <n v="1"/>
  </r>
  <r>
    <x v="5"/>
    <x v="113"/>
    <n v="509.01147841950842"/>
    <n v="105.42094591427694"/>
    <n v="50.004418838109281"/>
    <n v="50.000165215681861"/>
    <n v="64273.097909406169"/>
    <n v="714.43700838757638"/>
    <n v="2024"/>
    <n v="114"/>
    <n v="12996"/>
    <n v="9.4723968967889913"/>
    <x v="0"/>
    <n v="3"/>
    <n v="0"/>
    <n v="0"/>
    <n v="1"/>
    <n v="0"/>
    <n v="0"/>
    <n v="0"/>
    <n v="0"/>
    <n v="0"/>
    <n v="0"/>
    <n v="0"/>
    <n v="0"/>
    <n v="0"/>
    <n v="0"/>
    <n v="1"/>
    <n v="0"/>
    <n v="0"/>
    <n v="0"/>
    <n v="509.01147841950842"/>
    <n v="105.42094591427694"/>
    <n v="50.004418838109281"/>
    <n v="50.000165215681861"/>
    <n v="11.070896438688136"/>
    <n v="6.6848844523141615"/>
    <n v="5.1383424438100977"/>
    <n v="4.5578993455871029"/>
    <n v="4.6011982967512051"/>
    <n v="0"/>
    <n v="1"/>
  </r>
  <r>
    <x v="5"/>
    <x v="114"/>
    <n v="468.80803489365593"/>
    <n v="102.71047295713848"/>
    <n v="50.000441883810929"/>
    <n v="50.000016521568185"/>
    <n v="64001.265656799951"/>
    <n v="671.5189662561736"/>
    <n v="2024"/>
    <n v="115"/>
    <n v="13225"/>
    <n v="9.4898642567265004"/>
    <x v="0"/>
    <n v="3"/>
    <n v="0"/>
    <n v="0"/>
    <n v="1"/>
    <n v="0"/>
    <n v="0"/>
    <n v="0"/>
    <n v="0"/>
    <n v="0"/>
    <n v="0"/>
    <n v="0"/>
    <n v="0"/>
    <n v="0"/>
    <n v="0"/>
    <n v="1"/>
    <n v="0"/>
    <n v="0"/>
    <n v="0"/>
    <n v="468.80803489365593"/>
    <n v="102.71047295713848"/>
    <n v="50.000441883810929"/>
    <n v="50.000016521568185"/>
    <n v="11.066658138033768"/>
    <n v="6.6333378619670764"/>
    <n v="5.1223111784246491"/>
    <n v="4.5578576500935064"/>
    <n v="4.6011968038912441"/>
    <n v="0"/>
    <n v="1"/>
  </r>
  <r>
    <x v="5"/>
    <x v="115"/>
    <n v="440.66562442555914"/>
    <n v="101.35523647856924"/>
    <n v="50.000044188381096"/>
    <n v="50.000001652156818"/>
    <n v="63827.51019747692"/>
    <n v="642.02090674466638"/>
    <n v="2024"/>
    <n v="116"/>
    <n v="13456"/>
    <n v="9.507180382212729"/>
    <x v="0"/>
    <n v="3"/>
    <n v="0"/>
    <n v="0"/>
    <n v="1"/>
    <n v="0"/>
    <n v="0"/>
    <n v="0"/>
    <n v="0"/>
    <n v="0"/>
    <n v="0"/>
    <n v="0"/>
    <n v="0"/>
    <n v="0"/>
    <n v="0"/>
    <n v="1"/>
    <n v="0"/>
    <n v="0"/>
    <n v="0"/>
    <n v="440.66562442555914"/>
    <n v="101.35523647856924"/>
    <n v="50.000044188381096"/>
    <n v="50.000001652156818"/>
    <n v="11.063939570713147"/>
    <n v="6.5956061209924028"/>
    <n v="5.1141981286797469"/>
    <n v="4.5578534804485269"/>
    <n v="4.6011966546051255"/>
    <n v="0"/>
    <n v="1"/>
  </r>
  <r>
    <x v="5"/>
    <x v="116"/>
    <n v="420.96593709789136"/>
    <n v="100.67761823928461"/>
    <n v="50.00000441883811"/>
    <n v="50.000000165215681"/>
    <n v="63717.037964155272"/>
    <n v="621.64355992122978"/>
    <n v="2024"/>
    <n v="117"/>
    <n v="13689"/>
    <n v="9.5243478695955126"/>
    <x v="0"/>
    <n v="3"/>
    <n v="0"/>
    <n v="0"/>
    <n v="1"/>
    <n v="0"/>
    <n v="0"/>
    <n v="0"/>
    <n v="0"/>
    <n v="0"/>
    <n v="0"/>
    <n v="0"/>
    <n v="0"/>
    <n v="0"/>
    <n v="0"/>
    <n v="1"/>
    <n v="0"/>
    <n v="0"/>
    <n v="0"/>
    <n v="420.96593709789136"/>
    <n v="100.67761823928461"/>
    <n v="50.00000441883811"/>
    <n v="50.000000165215681"/>
    <n v="11.062207277760766"/>
    <n v="6.568320393456851"/>
    <n v="5.1101167864637382"/>
    <n v="4.5578530634830727"/>
    <n v="4.6011966396765125"/>
    <n v="0"/>
    <n v="1"/>
  </r>
  <r>
    <x v="5"/>
    <x v="117"/>
    <n v="407.17615596852391"/>
    <n v="100.33880911964231"/>
    <n v="50.000000441883813"/>
    <n v="50.000000016521568"/>
    <n v="63648.306213012875"/>
    <n v="607.5149655465716"/>
    <n v="2024"/>
    <n v="118"/>
    <n v="13924"/>
    <n v="9.5413692489313302"/>
    <x v="0"/>
    <n v="3"/>
    <n v="0"/>
    <n v="0"/>
    <n v="1"/>
    <n v="0"/>
    <n v="0"/>
    <n v="0"/>
    <n v="0"/>
    <n v="0"/>
    <n v="0"/>
    <n v="0"/>
    <n v="0"/>
    <n v="0"/>
    <n v="0"/>
    <n v="1"/>
    <n v="0"/>
    <n v="0"/>
    <n v="0"/>
    <n v="407.17615596852391"/>
    <n v="100.33880911964231"/>
    <n v="50.000000441883813"/>
    <n v="50.000000016521568"/>
    <n v="11.061127992681167"/>
    <n v="6.5487675011040531"/>
    <n v="5.1080698518039549"/>
    <n v="4.5578530217865181"/>
    <n v="4.6011966381836507"/>
    <n v="0"/>
    <n v="1"/>
  </r>
  <r>
    <x v="5"/>
    <x v="118"/>
    <n v="397.52330917796672"/>
    <n v="100.16940455982115"/>
    <n v="50.000000044188383"/>
    <n v="50.000000001652154"/>
    <n v="63607.574346689777"/>
    <n v="597.69271378362851"/>
    <n v="2024"/>
    <n v="119"/>
    <n v="14161"/>
    <n v="9.5582469862230592"/>
    <x v="0"/>
    <n v="4"/>
    <n v="0"/>
    <n v="0"/>
    <n v="0"/>
    <n v="1"/>
    <n v="0"/>
    <n v="0"/>
    <n v="0"/>
    <n v="0"/>
    <n v="0"/>
    <n v="0"/>
    <n v="0"/>
    <n v="0"/>
    <n v="0"/>
    <n v="1"/>
    <n v="0"/>
    <n v="0"/>
    <n v="0"/>
    <n v="397.52330917796672"/>
    <n v="100.16940455982115"/>
    <n v="50.000000044188383"/>
    <n v="50.000000001652154"/>
    <n v="11.060487835738558"/>
    <n v="6.5348493803443279"/>
    <n v="5.1070448110988442"/>
    <n v="4.5578530176168623"/>
    <n v="4.6011966380343647"/>
    <n v="0"/>
    <n v="1"/>
  </r>
  <r>
    <x v="5"/>
    <x v="119"/>
    <n v="390.76631642457664"/>
    <n v="100.08470227991057"/>
    <n v="50.000000004418837"/>
    <n v="54.500000000165223"/>
    <n v="64078.062182932292"/>
    <n v="595.35101870907124"/>
    <n v="2024"/>
    <n v="120"/>
    <n v="14400"/>
    <n v="9.5749834855640916"/>
    <x v="0"/>
    <n v="4"/>
    <n v="0"/>
    <n v="0"/>
    <n v="0"/>
    <n v="1"/>
    <n v="0"/>
    <n v="0"/>
    <n v="0"/>
    <n v="0"/>
    <n v="0"/>
    <n v="0"/>
    <n v="0"/>
    <n v="0"/>
    <n v="0"/>
    <n v="1"/>
    <n v="0"/>
    <n v="0"/>
    <n v="0"/>
    <n v="390.76631642457664"/>
    <n v="100.08470227991057"/>
    <n v="50.000000004418837"/>
    <n v="54.500000000165223"/>
    <n v="11.06785734069404"/>
    <n v="6.5249901372329928"/>
    <n v="5.1065318964611768"/>
    <n v="4.5578530171998963"/>
    <n v="4.6453849588685232"/>
    <n v="0"/>
    <n v="1"/>
  </r>
  <r>
    <x v="5"/>
    <x v="120"/>
    <n v="386.03642149720366"/>
    <n v="100.04235113995529"/>
    <n v="50.000000000441887"/>
    <n v="59.90000000001654"/>
    <n v="64608.979166094054"/>
    <n v="595.97877263761745"/>
    <n v="2024"/>
    <n v="121"/>
    <n v="14641"/>
    <n v="9.5915810911934827"/>
    <x v="0"/>
    <n v="4"/>
    <n v="0"/>
    <n v="0"/>
    <n v="0"/>
    <n v="1"/>
    <n v="0"/>
    <n v="0"/>
    <n v="0"/>
    <n v="0"/>
    <n v="0"/>
    <n v="0"/>
    <n v="0"/>
    <n v="0"/>
    <n v="0"/>
    <n v="1"/>
    <n v="0"/>
    <n v="0"/>
    <n v="0"/>
    <n v="386.03642149720366"/>
    <n v="100.04235113995529"/>
    <n v="50.000000000441887"/>
    <n v="59.90000000001654"/>
    <n v="11.076108676490756"/>
    <n v="6.5180303702442952"/>
    <n v="5.1062753404530614"/>
    <n v="4.5578530171581999"/>
    <n v="4.6959559059571845"/>
    <n v="0"/>
    <n v="1"/>
  </r>
  <r>
    <x v="5"/>
    <x v="121"/>
    <n v="382.72549504804255"/>
    <n v="100.02117556997764"/>
    <n v="50.000000000044189"/>
    <n v="65.885000000001682"/>
    <n v="65153.216945491884"/>
    <n v="598.6316706180661"/>
    <n v="2024"/>
    <n v="122"/>
    <n v="14884"/>
    <n v="9.6080420894665135"/>
    <x v="0"/>
    <n v="4"/>
    <n v="0"/>
    <n v="0"/>
    <n v="0"/>
    <n v="1"/>
    <n v="0"/>
    <n v="0"/>
    <n v="0"/>
    <n v="0"/>
    <n v="0"/>
    <n v="0"/>
    <n v="0"/>
    <n v="0"/>
    <n v="0"/>
    <n v="1"/>
    <n v="0"/>
    <n v="0"/>
    <n v="0"/>
    <n v="382.72549504804255"/>
    <n v="100.02117556997764"/>
    <n v="50.000000000044189"/>
    <n v="65.885000000001682"/>
    <n v="11.084496958854942"/>
    <n v="6.5131295511081486"/>
    <n v="5.1061470377619118"/>
    <n v="4.5578530171540308"/>
    <n v="4.7491703830645191"/>
    <n v="0"/>
    <n v="1"/>
  </r>
  <r>
    <x v="5"/>
    <x v="122"/>
    <n v="380.40784653362977"/>
    <n v="100.01058778498881"/>
    <n v="50.00000000000442"/>
    <n v="72.473000000000212"/>
    <n v="72105.981184686854"/>
    <n v="602.89143431862317"/>
    <n v="2024"/>
    <n v="123"/>
    <n v="15129"/>
    <n v="9.6243687107448341"/>
    <x v="0"/>
    <n v="5"/>
    <n v="0"/>
    <n v="0"/>
    <n v="0"/>
    <n v="0"/>
    <n v="1"/>
    <n v="0"/>
    <n v="0"/>
    <n v="0"/>
    <n v="0"/>
    <n v="0"/>
    <n v="0"/>
    <n v="0"/>
    <n v="0"/>
    <n v="1"/>
    <n v="0"/>
    <n v="0"/>
    <n v="0"/>
    <n v="380.40784653362977"/>
    <n v="100.01058778498881"/>
    <n v="50.00000000000442"/>
    <n v="72.473000000000212"/>
    <n v="11.18589227662409"/>
    <n v="6.5096846307231893"/>
    <n v="5.1060828802427167"/>
    <n v="4.5578530171536134"/>
    <n v="4.8046473535817009"/>
    <n v="0"/>
    <n v="1"/>
  </r>
  <r>
    <x v="5"/>
    <x v="123"/>
    <n v="378.78549257354086"/>
    <n v="100.00529389249441"/>
    <n v="50.000000000000441"/>
    <n v="79.720250000000078"/>
    <n v="72661.198177451603"/>
    <n v="608.51103646603576"/>
    <n v="2024"/>
    <n v="124"/>
    <n v="15376"/>
    <n v="9.6405631312100741"/>
    <x v="0"/>
    <n v="5"/>
    <n v="0"/>
    <n v="0"/>
    <n v="0"/>
    <n v="0"/>
    <n v="1"/>
    <n v="0"/>
    <n v="0"/>
    <n v="0"/>
    <n v="0"/>
    <n v="0"/>
    <n v="0"/>
    <n v="0"/>
    <n v="0"/>
    <n v="1"/>
    <n v="0"/>
    <n v="0"/>
    <n v="0"/>
    <n v="378.78549257354086"/>
    <n v="100.00529389249441"/>
    <n v="50.000000000000441"/>
    <n v="79.720250000000078"/>
    <n v="11.193562795832619"/>
    <n v="6.5072661057881298"/>
    <n v="5.1060507999394824"/>
    <n v="4.5578530171535716"/>
    <n v="4.8623184369283248"/>
    <n v="0"/>
    <n v="1"/>
  </r>
  <r>
    <x v="5"/>
    <x v="124"/>
    <n v="377.64984480147854"/>
    <n v="100.00264694624721"/>
    <n v="50.000000000000043"/>
    <n v="87.692270000000065"/>
    <n v="73219.428544752882"/>
    <n v="615.3447617477259"/>
    <n v="2024"/>
    <n v="125"/>
    <n v="15625"/>
    <n v="9.656627474604603"/>
    <x v="0"/>
    <n v="5"/>
    <n v="0"/>
    <n v="0"/>
    <n v="0"/>
    <n v="0"/>
    <n v="1"/>
    <n v="0"/>
    <n v="0"/>
    <n v="0"/>
    <n v="0"/>
    <n v="0"/>
    <n v="0"/>
    <n v="0"/>
    <n v="0"/>
    <n v="1"/>
    <n v="0"/>
    <n v="0"/>
    <n v="0"/>
    <n v="377.64984480147854"/>
    <n v="100.00264694624721"/>
    <n v="50.000000000000043"/>
    <n v="87.692270000000065"/>
    <n v="11.201216082010513"/>
    <n v="6.5055696512745698"/>
    <n v="5.1060347594019282"/>
    <n v="4.5578530171535672"/>
    <n v="4.9221370203144419"/>
    <n v="0"/>
    <n v="1"/>
  </r>
  <r>
    <x v="5"/>
    <x v="125"/>
    <n v="377.70810585293407"/>
    <n v="100.00132347312361"/>
    <n v="50.000000000000007"/>
    <n v="96.461496500000067"/>
    <n v="73784.924300940402"/>
    <n v="624.17092582605778"/>
    <n v="2024"/>
    <n v="126"/>
    <n v="15876"/>
    <n v="9.6725638139029559"/>
    <x v="0"/>
    <n v="5"/>
    <n v="0"/>
    <n v="0"/>
    <n v="0"/>
    <n v="0"/>
    <n v="1"/>
    <n v="0"/>
    <n v="0"/>
    <n v="0"/>
    <n v="0"/>
    <n v="0"/>
    <n v="0"/>
    <n v="0"/>
    <n v="0"/>
    <n v="1"/>
    <n v="0"/>
    <n v="0"/>
    <n v="0"/>
    <n v="377.70810585293407"/>
    <n v="100.00132347312361"/>
    <n v="50.000000000000007"/>
    <n v="96.461496500000067"/>
    <n v="11.208909711955984"/>
    <n v="6.5056567529287639"/>
    <n v="5.106026739036662"/>
    <n v="4.5578530171535672"/>
    <n v="4.9840512496448719"/>
    <n v="0"/>
    <n v="1"/>
  </r>
  <r>
    <x v="5"/>
    <x v="126"/>
    <n v="378.88242073387192"/>
    <n v="100.0006617365618"/>
    <n v="50"/>
    <n v="106.1076461000001"/>
    <n v="78215.609459258631"/>
    <n v="634.99072857043382"/>
    <n v="2024"/>
    <n v="127"/>
    <n v="16129"/>
    <n v="9.6883741729171824"/>
    <x v="1"/>
    <n v="6"/>
    <n v="0"/>
    <n v="0"/>
    <n v="0"/>
    <n v="0"/>
    <n v="0"/>
    <n v="1"/>
    <n v="0"/>
    <n v="0"/>
    <n v="0"/>
    <n v="0"/>
    <n v="0"/>
    <n v="0"/>
    <n v="0"/>
    <n v="1"/>
    <n v="0"/>
    <n v="0"/>
    <n v="0"/>
    <n v="378.88242073387192"/>
    <n v="100.0006617365618"/>
    <n v="50"/>
    <n v="106.1076461000001"/>
    <n v="11.267224516067522"/>
    <n v="6.5074107658994915"/>
    <n v="5.1060227288299069"/>
    <n v="4.5578530171535672"/>
    <n v="5.0480022369538542"/>
    <n v="0"/>
    <n v="1"/>
  </r>
  <r>
    <x v="5"/>
    <x v="127"/>
    <n v="380.84930861689656"/>
    <n v="100.0003308682809"/>
    <n v="50"/>
    <n v="116.71841070500011"/>
    <n v="78792.621755901608"/>
    <n v="647.56805019017759"/>
    <n v="2024"/>
    <n v="128"/>
    <n v="16384"/>
    <n v="9.7040605278392338"/>
    <x v="1"/>
    <n v="6"/>
    <n v="0"/>
    <n v="0"/>
    <n v="0"/>
    <n v="0"/>
    <n v="0"/>
    <n v="1"/>
    <n v="0"/>
    <n v="0"/>
    <n v="0"/>
    <n v="0"/>
    <n v="0"/>
    <n v="0"/>
    <n v="0"/>
    <n v="1"/>
    <n v="0"/>
    <n v="0"/>
    <n v="0"/>
    <n v="380.84930861689656"/>
    <n v="100.0003308682809"/>
    <n v="50"/>
    <n v="116.71841070500011"/>
    <n v="11.27457463892285"/>
    <n v="6.5103417294101487"/>
    <n v="5.1060207237204986"/>
    <n v="4.5578530171535672"/>
    <n v="5.1139247324585471"/>
    <n v="0"/>
    <n v="1"/>
  </r>
  <r>
    <x v="5"/>
    <x v="128"/>
    <n v="383.38244627604581"/>
    <n v="100.00016543414046"/>
    <n v="50"/>
    <n v="128.39025177500014"/>
    <n v="79372.956518528896"/>
    <n v="661.77286348518635"/>
    <n v="2024"/>
    <n v="129"/>
    <n v="16641"/>
    <n v="9.7196248087233439"/>
    <x v="1"/>
    <n v="6"/>
    <n v="0"/>
    <n v="0"/>
    <n v="0"/>
    <n v="0"/>
    <n v="0"/>
    <n v="1"/>
    <n v="0"/>
    <n v="0"/>
    <n v="0"/>
    <n v="0"/>
    <n v="0"/>
    <n v="0"/>
    <n v="0"/>
    <n v="1"/>
    <n v="0"/>
    <n v="0"/>
    <n v="0"/>
    <n v="383.38244627604581"/>
    <n v="100.00016543414046"/>
    <n v="50"/>
    <n v="128.39025177500014"/>
    <n v="11.281912991215139"/>
    <n v="6.5141038794032795"/>
    <n v="5.1060197211642873"/>
    <n v="4.5578530171535672"/>
    <n v="5.181748074311896"/>
    <n v="0"/>
    <n v="1"/>
  </r>
  <r>
    <x v="5"/>
    <x v="129"/>
    <n v="386.32352193989232"/>
    <n v="100.00008271707023"/>
    <n v="50"/>
    <n v="141.22927695245016"/>
    <n v="79955.608525901014"/>
    <n v="677.55288160941268"/>
    <n v="2024"/>
    <n v="130"/>
    <n v="16900"/>
    <n v="9.7350689009111644"/>
    <x v="1"/>
    <n v="6"/>
    <n v="0"/>
    <n v="0"/>
    <n v="0"/>
    <n v="0"/>
    <n v="0"/>
    <n v="1"/>
    <n v="0"/>
    <n v="0"/>
    <n v="0"/>
    <n v="0"/>
    <n v="0"/>
    <n v="0"/>
    <n v="0"/>
    <n v="1"/>
    <n v="0"/>
    <n v="0"/>
    <n v="0"/>
    <n v="386.32352193989232"/>
    <n v="100.00008271707023"/>
    <n v="50"/>
    <n v="141.22927695245016"/>
    <n v="11.289226866219449"/>
    <n v="6.5184542056189967"/>
    <n v="5.1060192198858037"/>
    <n v="4.5578530171535672"/>
    <n v="5.2513971833400372"/>
    <n v="0"/>
    <n v="1"/>
  </r>
  <r>
    <x v="5"/>
    <x v="130"/>
    <n v="389.56183300005159"/>
    <n v="100.00004135853511"/>
    <n v="50"/>
    <n v="155.35220464769017"/>
    <n v="80539.873574350378"/>
    <n v="694.91407900627689"/>
    <n v="2024"/>
    <n v="131"/>
    <n v="17161"/>
    <n v="9.7503946464023024"/>
    <x v="1"/>
    <n v="6"/>
    <n v="0"/>
    <n v="0"/>
    <n v="0"/>
    <n v="0"/>
    <n v="0"/>
    <n v="1"/>
    <n v="0"/>
    <n v="0"/>
    <n v="0"/>
    <n v="0"/>
    <n v="0"/>
    <n v="0"/>
    <n v="0"/>
    <n v="1"/>
    <n v="0"/>
    <n v="0"/>
    <n v="0"/>
    <n v="389.56183300005159"/>
    <n v="100.00004135853511"/>
    <n v="50"/>
    <n v="155.35220464769017"/>
    <n v="11.296507664679236"/>
    <n v="6.5232224011809157"/>
    <n v="5.1060189692464686"/>
    <n v="4.5578530171535672"/>
    <n v="5.3227935569902174"/>
    <n v="0"/>
    <n v="1"/>
  </r>
  <r>
    <x v="5"/>
    <x v="131"/>
    <n v="393.02000441858434"/>
    <n v="100.00002067926755"/>
    <n v="50"/>
    <n v="170.88742511245871"/>
    <n v="82459.706232843455"/>
    <n v="713.90745021031057"/>
    <n v="2024"/>
    <n v="132"/>
    <n v="17424"/>
    <n v="9.7656038451727412"/>
    <x v="1"/>
    <n v="7"/>
    <n v="0"/>
    <n v="0"/>
    <n v="0"/>
    <n v="0"/>
    <n v="0"/>
    <n v="0"/>
    <n v="1"/>
    <n v="0"/>
    <n v="0"/>
    <n v="0"/>
    <n v="0"/>
    <n v="0"/>
    <n v="0"/>
    <n v="1"/>
    <n v="0"/>
    <n v="0"/>
    <n v="0"/>
    <n v="393.02000441858434"/>
    <n v="100.00002067926755"/>
    <n v="50"/>
    <n v="170.88742511245871"/>
    <n v="11.320065043713234"/>
    <n v="6.528289347299312"/>
    <n v="5.1060188439267771"/>
    <n v="4.5578530171535672"/>
    <n v="5.3958562369980294"/>
    <n v="1"/>
    <n v="1"/>
  </r>
  <r>
    <x v="5"/>
    <x v="132"/>
    <n v="396.64399162474263"/>
    <n v="100.00001033963377"/>
    <n v="50"/>
    <n v="187.97616762370453"/>
    <n v="83045.871409853877"/>
    <n v="734.62016958808101"/>
    <n v="2024"/>
    <n v="133"/>
    <n v="17689"/>
    <n v="9.7806982564435074"/>
    <x v="1"/>
    <n v="7"/>
    <n v="0"/>
    <n v="0"/>
    <n v="0"/>
    <n v="0"/>
    <n v="0"/>
    <n v="0"/>
    <n v="1"/>
    <n v="0"/>
    <n v="0"/>
    <n v="0"/>
    <n v="0"/>
    <n v="0"/>
    <n v="0"/>
    <n v="1"/>
    <n v="0"/>
    <n v="0"/>
    <n v="0"/>
    <n v="396.64399162474263"/>
    <n v="100.00001033963377"/>
    <n v="50"/>
    <n v="187.97616762370453"/>
    <n v="11.32714840170285"/>
    <n v="6.5335718415372872"/>
    <n v="5.1060187812669255"/>
    <n v="4.5578530171535672"/>
    <n v="5.4705027304200486"/>
    <n v="1"/>
    <n v="1"/>
  </r>
  <r>
    <x v="5"/>
    <x v="133"/>
    <n v="390.15079413731985"/>
    <n v="100.00000516981689"/>
    <n v="50"/>
    <n v="206.77378438607496"/>
    <n v="83573.358579225896"/>
    <n v="746.92458369321162"/>
    <n v="2024"/>
    <n v="134"/>
    <n v="17956"/>
    <n v="9.7956795999018222"/>
    <x v="1"/>
    <n v="7"/>
    <n v="0"/>
    <n v="0"/>
    <n v="0"/>
    <n v="0"/>
    <n v="0"/>
    <n v="0"/>
    <n v="1"/>
    <n v="0"/>
    <n v="0"/>
    <n v="0"/>
    <n v="0"/>
    <n v="0"/>
    <n v="0"/>
    <n v="1"/>
    <n v="0"/>
    <n v="0"/>
    <n v="0"/>
    <n v="390.15079413731985"/>
    <n v="100.00000516981689"/>
    <n v="50"/>
    <n v="206.77378438607496"/>
    <n v="11.333480071002411"/>
    <n v="6.5240871686626107"/>
    <n v="5.1060187499369984"/>
    <n v="4.5578530171535672"/>
    <n v="5.5466498677392675"/>
    <n v="1"/>
    <n v="1"/>
  </r>
  <r>
    <x v="5"/>
    <x v="134"/>
    <n v="397.07829719734536"/>
    <n v="100.00000258490844"/>
    <n v="50"/>
    <n v="227.45116282468251"/>
    <n v="84178.763788332668"/>
    <n v="774.52946260693625"/>
    <n v="2024"/>
    <n v="135"/>
    <n v="18225"/>
    <n v="9.8105495568768593"/>
    <x v="1"/>
    <n v="7"/>
    <n v="0"/>
    <n v="0"/>
    <n v="0"/>
    <n v="0"/>
    <n v="0"/>
    <n v="0"/>
    <n v="1"/>
    <n v="0"/>
    <n v="0"/>
    <n v="0"/>
    <n v="0"/>
    <n v="0"/>
    <n v="0"/>
    <n v="1"/>
    <n v="0"/>
    <n v="0"/>
    <n v="0"/>
    <n v="397.07829719734536"/>
    <n v="100.00000258490844"/>
    <n v="50"/>
    <n v="227.45116282468251"/>
    <n v="11.340697956879747"/>
    <n v="6.5342030373865772"/>
    <n v="5.106018734272034"/>
    <n v="4.5578530171535672"/>
    <n v="5.6242145858172004"/>
    <n v="1"/>
    <n v="1"/>
  </r>
  <r>
    <x v="5"/>
    <x v="135"/>
    <n v="403.16727675237553"/>
    <n v="100.00000129245421"/>
    <n v="50"/>
    <n v="250.19627910715079"/>
    <n v="85009.290165420593"/>
    <n v="803.36355715198056"/>
    <n v="2024"/>
    <n v="136"/>
    <n v="18496"/>
    <n v="9.8253097714721047"/>
    <x v="1"/>
    <n v="8"/>
    <n v="0"/>
    <n v="0"/>
    <n v="0"/>
    <n v="0"/>
    <n v="0"/>
    <n v="0"/>
    <n v="0"/>
    <n v="1"/>
    <n v="0"/>
    <n v="0"/>
    <n v="0"/>
    <n v="0"/>
    <n v="0"/>
    <n v="1"/>
    <n v="0"/>
    <n v="0"/>
    <n v="0"/>
    <n v="403.16727675237553"/>
    <n v="100.00000129245421"/>
    <n v="50"/>
    <n v="250.19627910715079"/>
    <n v="11.350515825563846"/>
    <n v="6.5430107314878185"/>
    <n v="5.1060187264395518"/>
    <n v="4.5578530171535672"/>
    <n v="5.7031146274281657"/>
    <n v="1"/>
    <n v="1"/>
  </r>
  <r>
    <x v="5"/>
    <x v="136"/>
    <n v="408.6816871280389"/>
    <n v="100.00000064622711"/>
    <n v="50"/>
    <n v="70.019627910715087"/>
    <n v="77787.793298598321"/>
    <n v="628.70131568498118"/>
    <n v="2024"/>
    <n v="137"/>
    <n v="18769"/>
    <n v="9.8399618516562501"/>
    <x v="1"/>
    <n v="8"/>
    <n v="0"/>
    <n v="0"/>
    <n v="0"/>
    <n v="0"/>
    <n v="0"/>
    <n v="0"/>
    <n v="0"/>
    <n v="1"/>
    <n v="0"/>
    <n v="0"/>
    <n v="0"/>
    <n v="0"/>
    <n v="0"/>
    <n v="1"/>
    <n v="0"/>
    <n v="0"/>
    <n v="0"/>
    <n v="408.6816871280389"/>
    <n v="100.00000064622711"/>
    <n v="50"/>
    <n v="70.019627910715087"/>
    <n v="11.261739799381029"/>
    <n v="6.5509209197370541"/>
    <n v="5.1060187225233111"/>
    <n v="4.5578530171535672"/>
    <n v="4.7843456450294966"/>
    <n v="1"/>
    <n v="1"/>
  </r>
  <r>
    <x v="5"/>
    <x v="137"/>
    <n v="413.80642032501703"/>
    <n v="100.00000032311355"/>
    <n v="50"/>
    <n v="52.001962791071506"/>
    <n v="76137.974550972795"/>
    <n v="615.80838343920209"/>
    <n v="2024"/>
    <n v="138"/>
    <n v="19044"/>
    <n v="9.8545073703144102"/>
    <x v="1"/>
    <n v="8"/>
    <n v="0"/>
    <n v="0"/>
    <n v="0"/>
    <n v="0"/>
    <n v="0"/>
    <n v="0"/>
    <n v="0"/>
    <n v="1"/>
    <n v="0"/>
    <n v="0"/>
    <n v="0"/>
    <n v="0"/>
    <n v="0"/>
    <n v="1"/>
    <n v="0"/>
    <n v="0"/>
    <n v="0"/>
    <n v="413.80642032501703"/>
    <n v="100.00000032311355"/>
    <n v="50"/>
    <n v="52.001962791071506"/>
    <n v="11.240302427940588"/>
    <n v="6.5582164570733035"/>
    <n v="5.1060187205651903"/>
    <n v="4.5578530171535672"/>
    <n v="4.6210966479426014"/>
    <n v="1"/>
    <n v="1"/>
  </r>
  <r>
    <x v="5"/>
    <x v="138"/>
    <n v="418.67102595625568"/>
    <n v="100.00000016155678"/>
    <n v="50"/>
    <n v="50.200196279107153"/>
    <n v="75984.110828804522"/>
    <n v="618.87122239691962"/>
    <n v="2024"/>
    <n v="139"/>
    <n v="19321"/>
    <n v="9.868947866261383"/>
    <x v="1"/>
    <n v="8"/>
    <n v="0"/>
    <n v="0"/>
    <n v="0"/>
    <n v="0"/>
    <n v="0"/>
    <n v="0"/>
    <n v="0"/>
    <n v="1"/>
    <n v="0"/>
    <n v="0"/>
    <n v="0"/>
    <n v="0"/>
    <n v="0"/>
    <n v="1"/>
    <n v="0"/>
    <n v="0"/>
    <n v="0"/>
    <n v="418.67102595625568"/>
    <n v="100.00000016155678"/>
    <n v="50"/>
    <n v="50.200196279107153"/>
    <n v="11.238279529368652"/>
    <n v="6.5650927819835854"/>
    <n v="5.10601871958613"/>
    <n v="4.5578530171535672"/>
    <n v="4.6032045543157309"/>
    <n v="1"/>
    <n v="1"/>
  </r>
  <r>
    <x v="5"/>
    <x v="139"/>
    <n v="423.36631521541017"/>
    <n v="100.00000008077839"/>
    <n v="50"/>
    <n v="50.020019627910713"/>
    <n v="72914.943607519119"/>
    <n v="623.38633492409929"/>
    <n v="2024"/>
    <n v="140"/>
    <n v="19600"/>
    <n v="9.8832848452186077"/>
    <x v="1"/>
    <n v="8"/>
    <n v="0"/>
    <n v="0"/>
    <n v="0"/>
    <n v="0"/>
    <n v="0"/>
    <n v="0"/>
    <n v="0"/>
    <n v="1"/>
    <n v="0"/>
    <n v="0"/>
    <n v="0"/>
    <n v="0"/>
    <n v="0"/>
    <n v="1"/>
    <n v="0"/>
    <n v="0"/>
    <n v="0"/>
    <n v="423.36631521541017"/>
    <n v="100.00000008077839"/>
    <n v="50"/>
    <n v="50.020019627910713"/>
    <n v="11.197048884747094"/>
    <n v="6.5716852262480634"/>
    <n v="5.1060187190965998"/>
    <n v="4.5578530171535672"/>
    <n v="4.6013976111724988"/>
    <n v="1"/>
    <n v="1"/>
  </r>
  <r>
    <x v="5"/>
    <x v="140"/>
    <n v="427.95598366727859"/>
    <n v="100.0000000403892"/>
    <n v="50"/>
    <n v="50.00200196279107"/>
    <n v="72958.355870054613"/>
    <n v="627.95798567045881"/>
    <n v="2024"/>
    <n v="141"/>
    <n v="19881"/>
    <n v="9.8975197807563369"/>
    <x v="1"/>
    <n v="9"/>
    <n v="0"/>
    <n v="0"/>
    <n v="0"/>
    <n v="0"/>
    <n v="0"/>
    <n v="0"/>
    <n v="0"/>
    <n v="0"/>
    <n v="1"/>
    <n v="0"/>
    <n v="0"/>
    <n v="0"/>
    <n v="0"/>
    <n v="1"/>
    <n v="0"/>
    <n v="0"/>
    <n v="0"/>
    <n v="427.95598366727859"/>
    <n v="100.0000000403892"/>
    <n v="50"/>
    <n v="50.00200196279107"/>
    <n v="11.197644089818517"/>
    <n v="6.5780876390979515"/>
    <n v="5.1060187188518347"/>
    <n v="4.5578530171535672"/>
    <n v="4.6012167371509065"/>
    <n v="1"/>
    <n v="1"/>
  </r>
  <r>
    <x v="5"/>
    <x v="141"/>
    <n v="432.48474721375146"/>
    <n v="100.00000002019459"/>
    <n v="50"/>
    <n v="50.00020019627911"/>
    <n v="73003.035525458166"/>
    <n v="632.48494743022525"/>
    <n v="2024"/>
    <n v="142"/>
    <n v="20164"/>
    <n v="9.9116541152025217"/>
    <x v="1"/>
    <n v="9"/>
    <n v="0"/>
    <n v="0"/>
    <n v="0"/>
    <n v="0"/>
    <n v="0"/>
    <n v="0"/>
    <n v="0"/>
    <n v="0"/>
    <n v="1"/>
    <n v="0"/>
    <n v="0"/>
    <n v="0"/>
    <n v="0"/>
    <n v="1"/>
    <n v="0"/>
    <n v="0"/>
    <n v="0"/>
    <n v="432.48474721375146"/>
    <n v="100.00000002019459"/>
    <n v="50"/>
    <n v="50.00020019627911"/>
    <n v="11.198256301806522"/>
    <n v="6.5843651665718959"/>
    <n v="5.1060187187294526"/>
    <n v="4.5578530171535672"/>
    <n v="4.6011986479492695"/>
    <n v="1"/>
    <n v="1"/>
  </r>
  <r>
    <x v="5"/>
    <x v="142"/>
    <n v="436.984037282749"/>
    <n v="100.0000000100973"/>
    <n v="50"/>
    <n v="50.000020019627911"/>
    <n v="73047.495801958081"/>
    <n v="636.98405731247419"/>
    <n v="2024"/>
    <n v="143"/>
    <n v="20449"/>
    <n v="9.9256892605198139"/>
    <x v="1"/>
    <n v="9"/>
    <n v="0"/>
    <n v="0"/>
    <n v="0"/>
    <n v="0"/>
    <n v="0"/>
    <n v="0"/>
    <n v="0"/>
    <n v="0"/>
    <n v="1"/>
    <n v="0"/>
    <n v="0"/>
    <n v="0"/>
    <n v="0"/>
    <n v="1"/>
    <n v="0"/>
    <n v="0"/>
    <n v="0"/>
    <n v="436.984037282749"/>
    <n v="100.0000000100973"/>
    <n v="50"/>
    <n v="50.000020019627911"/>
    <n v="11.198865135988351"/>
    <n v="6.5905630582844648"/>
    <n v="5.1060187186682615"/>
    <n v="4.5578530171535672"/>
    <n v="4.6011968390111084"/>
    <n v="1"/>
    <n v="1"/>
  </r>
  <r>
    <x v="5"/>
    <x v="143"/>
    <n v="441.4759874733785"/>
    <n v="100.00000000504865"/>
    <n v="50"/>
    <n v="50.000002001962791"/>
    <n v="73091.694412242723"/>
    <n v="641.4759894803899"/>
    <n v="2024"/>
    <n v="144"/>
    <n v="20736"/>
    <n v="9.9396265991520014"/>
    <x v="1"/>
    <n v="9"/>
    <n v="0"/>
    <n v="0"/>
    <n v="0"/>
    <n v="0"/>
    <n v="0"/>
    <n v="0"/>
    <n v="0"/>
    <n v="0"/>
    <n v="1"/>
    <n v="0"/>
    <n v="0"/>
    <n v="0"/>
    <n v="0"/>
    <n v="1"/>
    <n v="0"/>
    <n v="0"/>
    <n v="0"/>
    <n v="441.4759874733785"/>
    <n v="100.00000000504865"/>
    <n v="50"/>
    <n v="50.000002001962791"/>
    <n v="11.199470019751118"/>
    <n v="6.5967127548703699"/>
    <n v="5.1060187186376655"/>
    <n v="4.5578530171535672"/>
    <n v="4.6011966581171118"/>
    <n v="1"/>
    <n v="1"/>
  </r>
  <r>
    <x v="5"/>
    <x v="144"/>
    <n v="445.97622422057373"/>
    <n v="100.00000000252433"/>
    <n v="50"/>
    <n v="50.000000200196283"/>
    <n v="65437.205799761345"/>
    <n v="645.9762244232943"/>
    <n v="2024"/>
    <n v="145"/>
    <n v="21025"/>
    <n v="9.9534674848411484"/>
    <x v="1"/>
    <n v="10"/>
    <n v="0"/>
    <n v="0"/>
    <n v="0"/>
    <n v="0"/>
    <n v="0"/>
    <n v="0"/>
    <n v="0"/>
    <n v="0"/>
    <n v="0"/>
    <n v="1"/>
    <n v="0"/>
    <n v="0"/>
    <n v="0"/>
    <n v="1"/>
    <n v="0"/>
    <n v="0"/>
    <n v="0"/>
    <n v="445.97622422057373"/>
    <n v="100.00000000252433"/>
    <n v="50"/>
    <n v="50.000000200196283"/>
    <n v="11.088846271706112"/>
    <n v="6.6028361046280111"/>
    <n v="5.1060187186223676"/>
    <n v="4.5578530171535672"/>
    <n v="4.6011966400277107"/>
    <n v="1"/>
    <n v="1"/>
  </r>
  <r>
    <x v="5"/>
    <x v="145"/>
    <n v="450.49582027350243"/>
    <n v="100.00000000126217"/>
    <n v="50"/>
    <n v="50.000000020019627"/>
    <n v="65481.077910547938"/>
    <n v="650.49582029478415"/>
    <n v="2024"/>
    <n v="146"/>
    <n v="21316"/>
    <n v="9.9672132434166727"/>
    <x v="1"/>
    <n v="10"/>
    <n v="0"/>
    <n v="0"/>
    <n v="0"/>
    <n v="0"/>
    <n v="0"/>
    <n v="0"/>
    <n v="0"/>
    <n v="0"/>
    <n v="0"/>
    <n v="1"/>
    <n v="0"/>
    <n v="0"/>
    <n v="0"/>
    <n v="1"/>
    <n v="0"/>
    <n v="0"/>
    <n v="0"/>
    <n v="450.49582027350243"/>
    <n v="100.00000000126217"/>
    <n v="50"/>
    <n v="50.000000020019627"/>
    <n v="11.089516493025632"/>
    <n v="6.6089482885710025"/>
    <n v="5.1060187186147186"/>
    <n v="4.5578530171535672"/>
    <n v="4.601196638218771"/>
    <n v="1"/>
    <n v="1"/>
  </r>
  <r>
    <x v="5"/>
    <x v="146"/>
    <n v="455.04266214374354"/>
    <n v="100.00000000063108"/>
    <n v="50"/>
    <n v="50.000000002001961"/>
    <n v="65524.856877160644"/>
    <n v="655.04266214637653"/>
    <n v="2024"/>
    <n v="147"/>
    <n v="21609"/>
    <n v="9.980865173557472"/>
    <x v="1"/>
    <n v="10"/>
    <n v="0"/>
    <n v="0"/>
    <n v="0"/>
    <n v="0"/>
    <n v="0"/>
    <n v="0"/>
    <n v="0"/>
    <n v="0"/>
    <n v="0"/>
    <n v="1"/>
    <n v="0"/>
    <n v="0"/>
    <n v="0"/>
    <n v="1"/>
    <n v="0"/>
    <n v="0"/>
    <n v="0"/>
    <n v="455.04266214374354"/>
    <n v="100.00000000063108"/>
    <n v="50"/>
    <n v="50.000000002001961"/>
    <n v="11.090184843941387"/>
    <n v="6.6150598515680166"/>
    <n v="5.1060187186108941"/>
    <n v="4.5578530171535672"/>
    <n v="4.6011966380378766"/>
    <n v="1"/>
    <n v="1"/>
  </r>
  <r>
    <x v="5"/>
    <x v="147"/>
    <n v="459.62240733243527"/>
    <n v="100.00000000031554"/>
    <n v="50"/>
    <n v="50.000000000200195"/>
    <n v="65568.571289704632"/>
    <n v="659.62240733295096"/>
    <n v="2024"/>
    <n v="148"/>
    <n v="21904"/>
    <n v="9.9944245475282294"/>
    <x v="1"/>
    <n v="10"/>
    <n v="0"/>
    <n v="0"/>
    <n v="0"/>
    <n v="0"/>
    <n v="0"/>
    <n v="0"/>
    <n v="0"/>
    <n v="0"/>
    <n v="0"/>
    <n v="1"/>
    <n v="0"/>
    <n v="0"/>
    <n v="0"/>
    <n v="1"/>
    <n v="0"/>
    <n v="0"/>
    <n v="0"/>
    <n v="459.62240733243527"/>
    <n v="100.00000000031554"/>
    <n v="50"/>
    <n v="50.000000000200195"/>
    <n v="11.090851763935403"/>
    <n v="6.6211781137409895"/>
    <n v="5.1060187186089818"/>
    <n v="4.5578530171535672"/>
    <n v="4.6011966380197871"/>
    <n v="1"/>
    <n v="1"/>
  </r>
  <r>
    <x v="5"/>
    <x v="148"/>
    <n v="464.23915440283758"/>
    <n v="100.00000000015777"/>
    <n v="50"/>
    <n v="50.000000000020023"/>
    <n v="64579.585809215823"/>
    <n v="664.23915440301539"/>
    <n v="2024"/>
    <n v="149"/>
    <n v="22201"/>
    <n v="10.007892611890918"/>
    <x v="1"/>
    <n v="11"/>
    <n v="0"/>
    <n v="0"/>
    <n v="0"/>
    <n v="0"/>
    <n v="0"/>
    <n v="0"/>
    <n v="0"/>
    <n v="0"/>
    <n v="0"/>
    <n v="0"/>
    <n v="1"/>
    <n v="0"/>
    <n v="0"/>
    <n v="1"/>
    <n v="0"/>
    <n v="0"/>
    <n v="0"/>
    <n v="464.23915440283758"/>
    <n v="100.00000000015777"/>
    <n v="50"/>
    <n v="50.000000000020023"/>
    <n v="11.075653630684016"/>
    <n v="6.6273081516881458"/>
    <n v="5.1060187186080261"/>
    <n v="4.5578530171535672"/>
    <n v="4.6011966380179778"/>
    <n v="1"/>
    <n v="1"/>
  </r>
  <r>
    <x v="5"/>
    <x v="149"/>
    <n v="468.89591204482059"/>
    <n v="100.00000000007888"/>
    <n v="50"/>
    <n v="50.000000000002004"/>
    <n v="64623.22448393947"/>
    <n v="668.89591204490148"/>
    <n v="2024"/>
    <n v="150"/>
    <n v="22500"/>
    <n v="10.021270588192511"/>
    <x v="1"/>
    <n v="11"/>
    <n v="0"/>
    <n v="0"/>
    <n v="0"/>
    <n v="0"/>
    <n v="0"/>
    <n v="0"/>
    <n v="0"/>
    <n v="0"/>
    <n v="0"/>
    <n v="0"/>
    <n v="1"/>
    <n v="0"/>
    <n v="0"/>
    <n v="1"/>
    <n v="0"/>
    <n v="0"/>
    <n v="0"/>
    <n v="468.89591204482059"/>
    <n v="100.00000000007888"/>
    <n v="50"/>
    <n v="50.000000000002004"/>
    <n v="11.076329137296977"/>
    <n v="6.633453480866959"/>
    <n v="5.1060187186075474"/>
    <n v="4.5578530171535672"/>
    <n v="4.6011966380177975"/>
    <n v="1"/>
    <n v="1"/>
  </r>
  <r>
    <x v="5"/>
    <x v="150"/>
    <n v="473.59492743383703"/>
    <n v="100.00000000003945"/>
    <n v="50"/>
    <n v="50.000000000000199"/>
    <n v="64666.841673355179"/>
    <n v="673.59492743387671"/>
    <n v="2024"/>
    <n v="151"/>
    <n v="22801"/>
    <n v="10.034559673629849"/>
    <x v="1"/>
    <n v="11"/>
    <n v="0"/>
    <n v="0"/>
    <n v="0"/>
    <n v="0"/>
    <n v="0"/>
    <n v="0"/>
    <n v="0"/>
    <n v="0"/>
    <n v="0"/>
    <n v="0"/>
    <n v="1"/>
    <n v="0"/>
    <n v="0"/>
    <n v="1"/>
    <n v="0"/>
    <n v="0"/>
    <n v="0"/>
    <n v="473.59492743383703"/>
    <n v="100.00000000003945"/>
    <n v="50"/>
    <n v="50.000000000000199"/>
    <n v="11.07700385566269"/>
    <n v="6.6396165302566938"/>
    <n v="5.1060187186073085"/>
    <n v="4.5578530171535672"/>
    <n v="4.6011966380177789"/>
    <n v="1"/>
    <n v="1"/>
  </r>
  <r>
    <x v="5"/>
    <x v="151"/>
    <n v="478.3379160961731"/>
    <n v="100.00000000001972"/>
    <n v="50"/>
    <n v="50.000000000000021"/>
    <n v="64710.443972615831"/>
    <n v="678.33791609619288"/>
    <n v="2024"/>
    <n v="152"/>
    <n v="23104"/>
    <n v="10.047761041692553"/>
    <x v="1"/>
    <n v="11"/>
    <n v="0"/>
    <n v="0"/>
    <n v="0"/>
    <n v="0"/>
    <n v="0"/>
    <n v="0"/>
    <n v="0"/>
    <n v="0"/>
    <n v="0"/>
    <n v="0"/>
    <n v="1"/>
    <n v="0"/>
    <n v="0"/>
    <n v="1"/>
    <n v="0"/>
    <n v="0"/>
    <n v="0"/>
    <n v="478.3379160961731"/>
    <n v="100.00000000001972"/>
    <n v="50"/>
    <n v="50.000000000000021"/>
    <n v="11.077677888986141"/>
    <n v="6.6457989725806419"/>
    <n v="5.1060187186071895"/>
    <n v="4.5578530171535672"/>
    <n v="4.6011966380177771"/>
    <n v="1"/>
    <n v="1"/>
  </r>
  <r>
    <x v="5"/>
    <x v="152"/>
    <n v="483.12622282873326"/>
    <n v="100.00000000000986"/>
    <n v="50"/>
    <n v="50"/>
    <n v="64739.67702007755"/>
    <n v="683.12622282874315"/>
    <n v="2024"/>
    <n v="153"/>
    <n v="23409"/>
    <n v="10.060875842784871"/>
    <x v="1"/>
    <n v="11"/>
    <n v="0"/>
    <n v="0"/>
    <n v="0"/>
    <n v="0"/>
    <n v="0"/>
    <n v="0"/>
    <n v="0"/>
    <n v="0"/>
    <n v="0"/>
    <n v="0"/>
    <n v="1"/>
    <n v="0"/>
    <n v="0"/>
    <n v="1"/>
    <n v="0"/>
    <n v="0"/>
    <n v="0"/>
    <n v="483.12622282873326"/>
    <n v="100.00000000000986"/>
    <n v="50"/>
    <n v="50"/>
    <n v="11.078129538590398"/>
    <n v="6.6520019540639659"/>
    <n v="5.10601871860713"/>
    <n v="4.5578530171535672"/>
    <n v="4.6011966380177771"/>
    <n v="1"/>
    <n v="1"/>
  </r>
  <r>
    <x v="5"/>
    <x v="153"/>
    <n v="487.96093435713954"/>
    <n v="100.00000000000493"/>
    <n v="50"/>
    <n v="50"/>
    <n v="64783.261847698363"/>
    <n v="687.96093435714442"/>
    <n v="2024"/>
    <n v="154"/>
    <n v="23716"/>
    <n v="10.073905204827259"/>
    <x v="1"/>
    <n v="12"/>
    <n v="0"/>
    <n v="0"/>
    <n v="0"/>
    <n v="0"/>
    <n v="0"/>
    <n v="0"/>
    <n v="0"/>
    <n v="0"/>
    <n v="0"/>
    <n v="0"/>
    <n v="0"/>
    <n v="1"/>
    <n v="0"/>
    <n v="1"/>
    <n v="0"/>
    <n v="0"/>
    <n v="0"/>
    <n v="487.96093435713954"/>
    <n v="100.00000000000493"/>
    <n v="50"/>
    <n v="50"/>
    <n v="11.07880254415446"/>
    <n v="6.6582262543020176"/>
    <n v="5.1060187186070998"/>
    <n v="4.5578530171535672"/>
    <n v="4.6011966380177771"/>
    <n v="0"/>
    <n v="2"/>
  </r>
  <r>
    <x v="5"/>
    <x v="154"/>
    <n v="492.84295821079411"/>
    <n v="100.00000000000247"/>
    <n v="50"/>
    <n v="50"/>
    <n v="64826.841718529271"/>
    <n v="692.84295821079661"/>
    <n v="2024"/>
    <n v="155"/>
    <n v="24025"/>
    <n v="10.086850233838494"/>
    <x v="1"/>
    <n v="12"/>
    <n v="0"/>
    <n v="0"/>
    <n v="0"/>
    <n v="0"/>
    <n v="0"/>
    <n v="0"/>
    <n v="0"/>
    <n v="0"/>
    <n v="0"/>
    <n v="0"/>
    <n v="0"/>
    <n v="1"/>
    <n v="0"/>
    <n v="1"/>
    <n v="0"/>
    <n v="0"/>
    <n v="0"/>
    <n v="492.84295821079411"/>
    <n v="100.00000000000247"/>
    <n v="50"/>
    <n v="50"/>
    <n v="11.079475020624646"/>
    <n v="6.6644723975033484"/>
    <n v="5.1060187186070847"/>
    <n v="4.5578530171535672"/>
    <n v="4.6011966380177771"/>
    <n v="0"/>
    <n v="2"/>
  </r>
  <r>
    <x v="5"/>
    <x v="155"/>
    <n v="497.77307794996022"/>
    <n v="100.29893241231545"/>
    <n v="50.269039171082795"/>
    <n v="50"/>
    <n v="64919.131372270422"/>
    <n v="698.3410495333585"/>
    <n v="2024"/>
    <n v="156"/>
    <n v="24336"/>
    <n v="10.099712014499074"/>
    <x v="1"/>
    <n v="12"/>
    <n v="0"/>
    <n v="0"/>
    <n v="0"/>
    <n v="0"/>
    <n v="0"/>
    <n v="0"/>
    <n v="0"/>
    <n v="0"/>
    <n v="0"/>
    <n v="0"/>
    <n v="0"/>
    <n v="1"/>
    <n v="0"/>
    <n v="1"/>
    <n v="0"/>
    <n v="0"/>
    <n v="0"/>
    <n v="497.77307794996022"/>
    <n v="100.29893241231545"/>
    <n v="50.269039171082795"/>
    <n v="50"/>
    <n v="11.080897641567827"/>
    <n v="6.6707407298994648"/>
    <n v="5.1078286585734567"/>
    <n v="4.5606697995728256"/>
    <n v="4.6011966380177771"/>
    <n v="0"/>
    <n v="2"/>
  </r>
  <r>
    <x v="5"/>
    <x v="156"/>
    <n v="502.7519918394006"/>
    <n v="100.95138794259509"/>
    <n v="50.748633479901905"/>
    <n v="50"/>
    <n v="65053.707332149686"/>
    <n v="704.45201326189749"/>
    <n v="2024"/>
    <n v="157"/>
    <n v="24649"/>
    <n v="10.112491610696615"/>
    <x v="1"/>
    <n v="12"/>
    <n v="0"/>
    <n v="0"/>
    <n v="0"/>
    <n v="0"/>
    <n v="0"/>
    <n v="0"/>
    <n v="0"/>
    <n v="0"/>
    <n v="0"/>
    <n v="0"/>
    <n v="0"/>
    <n v="1"/>
    <n v="0"/>
    <n v="1"/>
    <n v="0"/>
    <n v="0"/>
    <n v="0"/>
    <n v="502.7519918394006"/>
    <n v="100.95138794259509"/>
    <n v="50.748633479901905"/>
    <n v="50"/>
    <n v="11.082968474355862"/>
    <n v="6.6770314736125247"/>
    <n v="5.1117677265650334"/>
    <n v="4.5656714547198698"/>
    <n v="4.6011966380177771"/>
    <n v="0"/>
    <n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x v="0"/>
    <x v="0"/>
    <n v="2017"/>
    <n v="1"/>
    <n v="2700"/>
    <n v="400"/>
    <n v="200"/>
    <n v="123.49200159860436"/>
    <n v="2700"/>
    <n v="400"/>
    <n v="200"/>
    <n v="123.49200159860436"/>
    <n v="472016.54761718481"/>
    <n v="1"/>
    <n v="13.064769322464143"/>
    <n v="1"/>
    <n v="3423.4920015986045"/>
    <n v="8.028696513938522"/>
    <n v="6.1397065126469625"/>
    <n v="5.4991646171428679"/>
    <n v="5.1341082790116452"/>
    <n v="0"/>
    <n v="0"/>
    <n v="0"/>
    <n v="0"/>
    <n v="1"/>
    <n v="0"/>
    <n v="0"/>
    <n v="0"/>
    <n v="0"/>
    <n v="0"/>
    <n v="0"/>
    <n v="1"/>
    <n v="1"/>
    <n v="0"/>
    <n v="0"/>
    <n v="0"/>
    <n v="0"/>
    <n v="0"/>
    <n v="0"/>
    <n v="0"/>
    <n v="0"/>
    <n v="0"/>
    <n v="0"/>
    <n v="0"/>
    <n v="4.6151205168412597"/>
    <n v="8.4839063157652355"/>
    <e v="#REF!"/>
    <n v="10.064210171046454"/>
    <n v="478606.44463602593"/>
    <n v="479864.57470622915"/>
    <n v="484854.23194259783"/>
    <n v="471414.16522320913"/>
    <n v="492797.54030064313"/>
    <n v="466583.4640966322"/>
    <e v="#REF!"/>
    <e v="#REF!"/>
    <e v="#REF!"/>
    <e v="#REF!"/>
    <e v="#REF!"/>
    <e v="#REF!"/>
    <e v="#REF!"/>
    <e v="#REF!"/>
  </r>
  <r>
    <x v="0"/>
    <x v="1"/>
    <n v="2017"/>
    <n v="2"/>
    <n v="2835"/>
    <n v="420"/>
    <n v="210"/>
    <n v="156.00882563456315"/>
    <n v="2740.5"/>
    <n v="410"/>
    <n v="209"/>
    <n v="152.75714323096727"/>
    <n v="480366.17366600363"/>
    <n v="2"/>
    <n v="13.082303953857082"/>
    <n v="1"/>
    <n v="3621.008825634563"/>
    <n v="8.0418120280751726"/>
    <n v="6.1610330385523842"/>
    <n v="5.535314931011059"/>
    <n v="5.2931945545392534"/>
    <n v="0"/>
    <n v="0"/>
    <n v="0"/>
    <n v="0"/>
    <n v="1"/>
    <n v="0"/>
    <n v="0"/>
    <n v="0"/>
    <n v="0"/>
    <n v="0"/>
    <n v="0"/>
    <n v="1"/>
    <n v="1"/>
    <n v="0"/>
    <n v="0"/>
    <n v="0"/>
    <n v="0"/>
    <n v="0"/>
    <n v="0"/>
    <n v="0"/>
    <n v="0"/>
    <n v="0"/>
    <n v="0"/>
    <n v="0"/>
    <n v="4.6249728132842707"/>
    <n v="8.5434670425064283"/>
    <e v="#REF!"/>
    <n v="10.053920709795733"/>
    <n v="480738.41044743825"/>
    <n v="480667.70948613749"/>
    <n v="485634.38123154006"/>
    <n v="472782.18953472975"/>
    <n v="495106.96863592434"/>
    <n v="474622.73975180904"/>
    <e v="#REF!"/>
    <e v="#REF!"/>
    <e v="#REF!"/>
    <e v="#REF!"/>
    <e v="#REF!"/>
    <e v="#REF!"/>
    <e v="#REF!"/>
    <e v="#REF!"/>
  </r>
  <r>
    <x v="0"/>
    <x v="2"/>
    <n v="2017"/>
    <n v="3"/>
    <n v="2976.75"/>
    <n v="441"/>
    <n v="220.5"/>
    <n v="137.61043726417415"/>
    <n v="2811.375"/>
    <n v="425.5"/>
    <n v="219.35000000000002"/>
    <n v="139.12510786085346"/>
    <n v="480490.75224983797"/>
    <n v="3"/>
    <n v="13.082563261109124"/>
    <n v="1"/>
    <n v="3775.8604372641739"/>
    <n v="8.0643582324279421"/>
    <n v="6.1932156979630584"/>
    <n v="5.5753337857556753"/>
    <n v="5.2222244676607481"/>
    <n v="0"/>
    <n v="0"/>
    <n v="0"/>
    <n v="0"/>
    <n v="1"/>
    <n v="0"/>
    <n v="0"/>
    <n v="0"/>
    <n v="0"/>
    <n v="0"/>
    <n v="0"/>
    <n v="1"/>
    <n v="1"/>
    <n v="0"/>
    <n v="0"/>
    <n v="0"/>
    <n v="0"/>
    <n v="0"/>
    <n v="0"/>
    <n v="0"/>
    <n v="0"/>
    <n v="0"/>
    <n v="0"/>
    <n v="0"/>
    <n v="4.6347289882296359"/>
    <n v="8.5492024752824793"/>
    <e v="#REF!"/>
    <n v="10.159985910904783"/>
    <n v="482982.83132531814"/>
    <n v="482138.98119520536"/>
    <n v="486982.82051952468"/>
    <n v="474956.94157914998"/>
    <n v="498029.42793568998"/>
    <n v="475134.71543766919"/>
    <e v="#REF!"/>
    <e v="#REF!"/>
    <e v="#REF!"/>
    <e v="#REF!"/>
    <e v="#REF!"/>
    <e v="#REF!"/>
    <e v="#REF!"/>
    <e v="#REF!"/>
  </r>
  <r>
    <x v="0"/>
    <x v="3"/>
    <n v="2017"/>
    <n v="4"/>
    <n v="3125.5874999999996"/>
    <n v="463.05"/>
    <n v="231.52500000000001"/>
    <n v="138.67411983089997"/>
    <n v="2905.6387499999996"/>
    <n v="444.27499999999998"/>
    <n v="230.3075"/>
    <n v="138.71921863389531"/>
    <n v="483421.85833429138"/>
    <n v="4"/>
    <n v="13.088644964132182"/>
    <n v="1"/>
    <n v="3958.8366198309"/>
    <n v="8.093578081802038"/>
    <n v="6.2308601101065584"/>
    <n v="5.6160257515137326"/>
    <n v="5.2200321664681084"/>
    <n v="0"/>
    <n v="0"/>
    <n v="0"/>
    <n v="0"/>
    <n v="1"/>
    <n v="0"/>
    <n v="0"/>
    <n v="0"/>
    <n v="0"/>
    <n v="0"/>
    <n v="0"/>
    <n v="1"/>
    <n v="1"/>
    <n v="0"/>
    <n v="0"/>
    <n v="0"/>
    <n v="0"/>
    <n v="0"/>
    <n v="0"/>
    <n v="0"/>
    <n v="0"/>
    <n v="0"/>
    <n v="0"/>
    <n v="0"/>
    <n v="4.6443908991413725"/>
    <n v="8.5737784963809531"/>
    <e v="#REF!"/>
    <n v="10.22157016727212"/>
    <n v="485345.33002298907"/>
    <n v="484124.71833972598"/>
    <n v="488733.41125516227"/>
    <n v="477622.87554996443"/>
    <n v="501252.4035557743"/>
    <n v="478372.87790458812"/>
    <e v="#REF!"/>
    <e v="#REF!"/>
    <e v="#REF!"/>
    <e v="#REF!"/>
    <e v="#REF!"/>
    <e v="#REF!"/>
    <e v="#REF!"/>
    <e v="#REF!"/>
  </r>
  <r>
    <x v="0"/>
    <x v="4"/>
    <n v="2017"/>
    <n v="5"/>
    <n v="3281.8668749999997"/>
    <n v="486.20249999999999"/>
    <n v="243.10124999999999"/>
    <n v="155.25348677362393"/>
    <n v="3018.5071874999994"/>
    <n v="465.23874999999998"/>
    <n v="241.82187500000001"/>
    <n v="153.60005995965108"/>
    <n v="489464.87272361421"/>
    <n v="5"/>
    <n v="13.101067976832498"/>
    <n v="1"/>
    <n v="4166.4241117736237"/>
    <n v="8.1274776541577456"/>
    <n v="6.2712835621947942"/>
    <n v="5.6570733277830065"/>
    <n v="5.2974218365389518"/>
    <n v="0"/>
    <n v="0"/>
    <n v="0"/>
    <n v="0"/>
    <n v="1"/>
    <n v="0"/>
    <n v="0"/>
    <n v="0"/>
    <n v="0"/>
    <n v="0"/>
    <n v="0"/>
    <n v="1"/>
    <n v="1"/>
    <n v="0"/>
    <n v="0"/>
    <n v="0"/>
    <n v="0"/>
    <n v="0"/>
    <n v="0"/>
    <n v="0"/>
    <n v="0"/>
    <n v="0"/>
    <n v="0"/>
    <n v="0"/>
    <n v="4.6539603501575231"/>
    <n v="8.6191999147855185"/>
    <e v="#REF!"/>
    <n v="10.22958011623734"/>
    <n v="487831.81043144054"/>
    <n v="486519.68935335672"/>
    <n v="490766.00041379902"/>
    <n v="480595.52111204102"/>
    <n v="504659.02480926883"/>
    <n v="484600.15613021899"/>
    <e v="#REF!"/>
    <e v="#REF!"/>
    <e v="#REF!"/>
    <e v="#REF!"/>
    <e v="#REF!"/>
    <e v="#REF!"/>
    <e v="#REF!"/>
    <e v="#REF!"/>
  </r>
  <r>
    <x v="0"/>
    <x v="5"/>
    <n v="2017"/>
    <n v="6"/>
    <n v="3445.96021875"/>
    <n v="510.51262500000001"/>
    <n v="255.25631250000001"/>
    <n v="183.3389385655351"/>
    <n v="3146.7430968749995"/>
    <n v="487.87568750000003"/>
    <n v="253.91286875"/>
    <n v="180.3650507049467"/>
    <n v="495487.02778606181"/>
    <n v="6"/>
    <n v="13.113296452361165"/>
    <n v="1"/>
    <n v="4395.068094815535"/>
    <n v="8.1646478250567114"/>
    <n v="6.3131731290637108"/>
    <n v="5.6984364599029593"/>
    <n v="5.4231244089746458"/>
    <n v="0"/>
    <n v="0"/>
    <n v="0"/>
    <n v="0"/>
    <n v="1"/>
    <n v="0"/>
    <n v="0"/>
    <n v="0"/>
    <n v="0"/>
    <n v="0"/>
    <n v="0"/>
    <n v="2"/>
    <n v="0"/>
    <n v="1"/>
    <n v="0"/>
    <n v="0"/>
    <n v="0"/>
    <n v="0"/>
    <n v="0"/>
    <n v="0"/>
    <n v="0"/>
    <n v="0"/>
    <n v="0"/>
    <n v="0"/>
    <n v="4.6634390941120669"/>
    <n v="8.6773003844302057"/>
    <e v="#REF!"/>
    <n v="10.275397920750095"/>
    <n v="493119.96346915315"/>
    <n v="490515.02448463929"/>
    <n v="496682.14922605286"/>
    <n v="483765.43492575042"/>
    <n v="508186.73202503513"/>
    <n v="492648.20722623181"/>
    <e v="#REF!"/>
    <e v="#REF!"/>
    <e v="#REF!"/>
    <e v="#REF!"/>
    <e v="#REF!"/>
    <e v="#REF!"/>
    <e v="#REF!"/>
    <e v="#REF!"/>
  </r>
  <r>
    <x v="0"/>
    <x v="6"/>
    <n v="2017"/>
    <n v="7"/>
    <n v="3618.2582296875007"/>
    <n v="536.03825625000013"/>
    <n v="268.01912812500007"/>
    <n v="152.29043244179769"/>
    <n v="3288.1976367187494"/>
    <n v="511.95697187500008"/>
    <n v="266.60850218750005"/>
    <n v="155.09789426811261"/>
    <n v="494418.54439135164"/>
    <n v="7"/>
    <n v="13.111137693304361"/>
    <n v="1"/>
    <n v="4574.6060465042983"/>
    <n v="8.2041079592251105"/>
    <n v="6.3558895272949494"/>
    <n v="5.7401018945465543"/>
    <n v="5.3048897633535388"/>
    <n v="0"/>
    <n v="0"/>
    <n v="0"/>
    <n v="0"/>
    <n v="1"/>
    <n v="0"/>
    <n v="0"/>
    <n v="0"/>
    <n v="0"/>
    <n v="0"/>
    <n v="0"/>
    <n v="2"/>
    <n v="0"/>
    <n v="1"/>
    <n v="0"/>
    <n v="0"/>
    <n v="0"/>
    <n v="0"/>
    <n v="0"/>
    <n v="0"/>
    <n v="0"/>
    <n v="0"/>
    <n v="0"/>
    <n v="0"/>
    <n v="4.6728288344619058"/>
    <n v="8.6748202097269616"/>
    <e v="#REF!"/>
    <n v="10.330291891054818"/>
    <n v="495873.31451005978"/>
    <n v="493538.78333815781"/>
    <n v="499049.81583870336"/>
    <n v="487066.30211849202"/>
    <n v="511798.40125910525"/>
    <n v="492137.08657729859"/>
    <e v="#REF!"/>
    <e v="#REF!"/>
    <e v="#REF!"/>
    <e v="#REF!"/>
    <e v="#REF!"/>
    <e v="#REF!"/>
    <e v="#REF!"/>
    <e v="#REF!"/>
  </r>
  <r>
    <x v="0"/>
    <x v="7"/>
    <n v="2017"/>
    <n v="8"/>
    <n v="3799.1711411718752"/>
    <n v="562.84016906250008"/>
    <n v="281.42008453125004"/>
    <n v="209.27022065675143"/>
    <n v="3441.4896880546871"/>
    <n v="537.39857046875011"/>
    <n v="279.93892629687508"/>
    <n v="203.85298801788755"/>
    <n v="505490.61711282958"/>
    <n v="8"/>
    <n v="13.133284755673618"/>
    <n v="1"/>
    <n v="4852.7016154223757"/>
    <n v="8.2451823472492123"/>
    <n v="6.3991205325864771"/>
    <n v="5.7820591082701229"/>
    <n v="5.5217564830980779"/>
    <n v="0"/>
    <n v="0"/>
    <n v="0"/>
    <n v="0"/>
    <n v="1"/>
    <n v="0"/>
    <n v="0"/>
    <n v="0"/>
    <n v="0"/>
    <n v="0"/>
    <n v="0"/>
    <n v="2"/>
    <n v="0"/>
    <n v="1"/>
    <n v="0"/>
    <n v="0"/>
    <n v="0"/>
    <n v="0"/>
    <n v="0"/>
    <n v="0"/>
    <n v="0"/>
    <n v="0"/>
    <n v="0"/>
    <n v="0"/>
    <n v="4.6821312271242199"/>
    <n v="8.7564022200743477"/>
    <e v="#REF!"/>
    <n v="10.410810081843961"/>
    <n v="498770.18987890868"/>
    <n v="496822.92337940569"/>
    <n v="501514.75680785248"/>
    <n v="490457.03221812745"/>
    <n v="515471.10569315305"/>
    <n v="503542.54673427157"/>
    <e v="#REF!"/>
    <e v="#REF!"/>
    <e v="#REF!"/>
    <e v="#REF!"/>
    <e v="#REF!"/>
    <e v="#REF!"/>
    <e v="#REF!"/>
    <e v="#REF!"/>
  </r>
  <r>
    <x v="0"/>
    <x v="8"/>
    <n v="2017"/>
    <n v="9"/>
    <n v="3989.1296982304693"/>
    <n v="590.98217751562504"/>
    <n v="295.49108875781252"/>
    <n v="218.65738866161047"/>
    <n v="3605.7816911074215"/>
    <n v="564.19037399218757"/>
    <n v="293.9358725117188"/>
    <n v="217.17694859723818"/>
    <n v="510580.084002021"/>
    <n v="9"/>
    <n v="13.143302777940711"/>
    <n v="1"/>
    <n v="5094.2603531655177"/>
    <n v="8.287408134133905"/>
    <n v="6.4427117615871383"/>
    <n v="5.8242980067897818"/>
    <n v="5.5736656754161098"/>
    <n v="0"/>
    <n v="0"/>
    <n v="0"/>
    <n v="0"/>
    <n v="1"/>
    <n v="0"/>
    <n v="0"/>
    <n v="0"/>
    <n v="0"/>
    <n v="0"/>
    <n v="0"/>
    <n v="2"/>
    <n v="0"/>
    <n v="1"/>
    <n v="0"/>
    <n v="0"/>
    <n v="0"/>
    <n v="0"/>
    <n v="0"/>
    <n v="0"/>
    <n v="0"/>
    <n v="0"/>
    <n v="0"/>
    <n v="0"/>
    <n v="4.6913478822291435"/>
    <n v="8.7969599455455381"/>
    <e v="#REF!"/>
    <n v="10.387884711413719"/>
    <n v="501817.76579209708"/>
    <n v="500349.02141113795"/>
    <n v="504049.08065804077"/>
    <n v="493911.6136943723"/>
    <n v="519190.27750781277"/>
    <n v="509150.89245212695"/>
    <e v="#REF!"/>
    <e v="#REF!"/>
    <e v="#REF!"/>
    <e v="#REF!"/>
    <e v="#REF!"/>
    <e v="#REF!"/>
    <e v="#REF!"/>
    <e v="#REF!"/>
  </r>
  <r>
    <x v="0"/>
    <x v="9"/>
    <n v="2017"/>
    <n v="10"/>
    <n v="4188.5861831419934"/>
    <n v="620.53128639140641"/>
    <n v="310.26564319570321"/>
    <n v="224.33548721887215"/>
    <n v="3780.623038717793"/>
    <n v="592.36083019179705"/>
    <n v="308.63266612730479"/>
    <n v="223.61963335670876"/>
    <n v="514705.96887485328"/>
    <n v="10"/>
    <n v="13.151351082377282"/>
    <n v="1"/>
    <n v="5343.7185999479743"/>
    <n v="8.3304691614538093"/>
    <n v="6.4865848258273235"/>
    <n v="5.8668087136430733"/>
    <n v="5.59783121998609"/>
    <n v="0"/>
    <n v="0"/>
    <n v="0"/>
    <n v="0"/>
    <n v="1"/>
    <n v="0"/>
    <n v="0"/>
    <n v="0"/>
    <n v="0"/>
    <n v="0"/>
    <n v="0"/>
    <n v="3"/>
    <n v="0"/>
    <n v="0"/>
    <n v="1"/>
    <n v="0"/>
    <n v="0"/>
    <n v="0"/>
    <n v="0"/>
    <n v="0"/>
    <n v="0"/>
    <n v="0"/>
    <n v="0"/>
    <n v="0"/>
    <n v="4.7004803657924166"/>
    <n v="8.8307512237155112"/>
    <e v="#REF!"/>
    <n v="10.413030526157685"/>
    <n v="505023.57727684191"/>
    <n v="504107.16575323674"/>
    <n v="506633.73579631612"/>
    <n v="497413.25046328508"/>
    <n v="522946.41342518217"/>
    <n v="513810.99111475237"/>
    <e v="#REF!"/>
    <e v="#REF!"/>
    <e v="#REF!"/>
    <e v="#REF!"/>
    <e v="#REF!"/>
    <e v="#REF!"/>
    <e v="#REF!"/>
    <e v="#REF!"/>
  </r>
  <r>
    <x v="0"/>
    <x v="10"/>
    <n v="2017"/>
    <n v="11"/>
    <n v="4398.0154922990932"/>
    <n v="651.55785071097671"/>
    <n v="325.77892535548835"/>
    <n v="199.97226529341754"/>
    <n v="3965.8407747921829"/>
    <n v="621.95934045138688"/>
    <n v="324.06429943267"/>
    <n v="202.33700209974666"/>
    <n v="515147.09919304168"/>
    <n v="11"/>
    <n v="13.152207768362585"/>
    <n v="1"/>
    <n v="5575.3245336589762"/>
    <n v="8.374149519380401"/>
    <n v="6.5306979285490545"/>
    <n v="5.9095815581782638"/>
    <n v="5.5156758820103233"/>
    <n v="0"/>
    <n v="0"/>
    <n v="0"/>
    <n v="0"/>
    <n v="1"/>
    <n v="0"/>
    <n v="0"/>
    <n v="0"/>
    <n v="0"/>
    <n v="0"/>
    <n v="0"/>
    <n v="3"/>
    <n v="0"/>
    <n v="0"/>
    <n v="1"/>
    <n v="0"/>
    <n v="0"/>
    <n v="0"/>
    <n v="0"/>
    <n v="0"/>
    <n v="0"/>
    <n v="0"/>
    <n v="0"/>
    <n v="0"/>
    <n v="4.7095302013123339"/>
    <n v="8.8381016697670081"/>
    <e v="#REF!"/>
    <n v="10.499180489084001"/>
    <n v="508395.53611172095"/>
    <n v="508093.55201547098"/>
    <n v="509255.71157410106"/>
    <n v="500950.89342121076"/>
    <n v="526733.14921425562"/>
    <n v="514736.00281647022"/>
    <e v="#REF!"/>
    <e v="#REF!"/>
    <e v="#REF!"/>
    <e v="#REF!"/>
    <e v="#REF!"/>
    <e v="#REF!"/>
    <e v="#REF!"/>
    <e v="#REF!"/>
  </r>
  <r>
    <x v="0"/>
    <x v="11"/>
    <n v="2017"/>
    <n v="12"/>
    <n v="4617.9162669140478"/>
    <n v="684.13574324652552"/>
    <n v="342.06787162326282"/>
    <n v="227.8527538811212"/>
    <n v="4161.463422428742"/>
    <n v="653.04754184895614"/>
    <n v="340.26751440420355"/>
    <n v="225.30117870298375"/>
    <n v="521518.28660139395"/>
    <n v="12"/>
    <n v="13.164499618199164"/>
    <n v="1"/>
    <n v="5871.9726356649571"/>
    <n v="8.41830142635391"/>
    <n v="6.5750269395960155"/>
    <n v="5.9526070814805117"/>
    <n v="5.604043509599185"/>
    <n v="0"/>
    <n v="0"/>
    <n v="0"/>
    <n v="0"/>
    <n v="1"/>
    <n v="0"/>
    <n v="0"/>
    <n v="0"/>
    <n v="0"/>
    <n v="0"/>
    <n v="0"/>
    <n v="3"/>
    <n v="0"/>
    <n v="0"/>
    <n v="1"/>
    <n v="0"/>
    <n v="0"/>
    <n v="0"/>
    <n v="0"/>
    <n v="0"/>
    <n v="0"/>
    <n v="0"/>
    <n v="0"/>
    <n v="0"/>
    <n v="4.7184988712950942"/>
    <n v="8.8882016775015362"/>
    <e v="#REF!"/>
    <n v="10.573168436354711"/>
    <n v="511941.94966424094"/>
    <n v="512308.80759982287"/>
    <n v="511906.10272777878"/>
    <n v="504517.14062507782"/>
    <n v="530546.10469978931"/>
    <n v="521721.83589667338"/>
    <e v="#REF!"/>
    <e v="#REF!"/>
    <e v="#REF!"/>
    <e v="#REF!"/>
    <e v="#REF!"/>
    <e v="#REF!"/>
    <e v="#REF!"/>
    <e v="#REF!"/>
  </r>
  <r>
    <x v="0"/>
    <x v="12"/>
    <n v="2017"/>
    <n v="13"/>
    <n v="4848.8120802597505"/>
    <n v="718.34253040885187"/>
    <n v="359.17126520442594"/>
    <n v="243.45730349950747"/>
    <n v="4367.6680197780443"/>
    <n v="685.69503612890401"/>
    <n v="357.2808901244037"/>
    <n v="241.6416910198551"/>
    <n v="526821.5853043911"/>
    <n v="13"/>
    <n v="13.174617222393747"/>
    <n v="1"/>
    <n v="6169.7831793725354"/>
    <n v="8.4628232382319748"/>
    <n v="6.6195563171228837"/>
    <n v="5.9958760428864579"/>
    <n v="5.6624833011369748"/>
    <n v="0"/>
    <n v="0"/>
    <n v="0"/>
    <n v="0"/>
    <n v="1"/>
    <n v="0"/>
    <n v="0"/>
    <n v="0"/>
    <n v="0"/>
    <n v="0"/>
    <n v="0"/>
    <n v="3"/>
    <n v="0"/>
    <n v="0"/>
    <n v="1"/>
    <n v="0"/>
    <n v="0"/>
    <n v="0"/>
    <n v="0"/>
    <n v="0"/>
    <n v="0"/>
    <n v="0"/>
    <n v="0"/>
    <n v="0"/>
    <n v="4.7273878187123408"/>
    <n v="8.9309239279623647"/>
    <e v="#REF!"/>
    <n v="10.605074824468325"/>
    <n v="515671.54067028395"/>
    <n v="516756.82668658113"/>
    <n v="514578.78421790473"/>
    <n v="508106.93887988426"/>
    <n v="534382.17510512192"/>
    <n v="527670.38892299938"/>
    <e v="#REF!"/>
    <e v="#REF!"/>
    <e v="#REF!"/>
    <e v="#REF!"/>
    <e v="#REF!"/>
    <e v="#REF!"/>
    <e v="#REF!"/>
    <e v="#REF!"/>
  </r>
  <r>
    <x v="0"/>
    <x v="13"/>
    <n v="2017"/>
    <n v="14"/>
    <n v="4897.3002010623486"/>
    <n v="725.52595571294046"/>
    <n v="362.76297785647023"/>
    <n v="246.21138640996571"/>
    <n v="4526.5576741633358"/>
    <n v="705.61049592092218"/>
    <n v="362.2147690832636"/>
    <n v="245.75441687095466"/>
    <n v="528858.2114168792"/>
    <n v="14"/>
    <n v="13.178475643565561"/>
    <n v="1"/>
    <n v="6231.800521041725"/>
    <n v="8.4958261296454793"/>
    <n v="6.6457772007177009"/>
    <n v="6.0080816532185493"/>
    <n v="5.6766693161067963"/>
    <n v="0"/>
    <n v="0"/>
    <n v="0"/>
    <n v="0"/>
    <n v="1"/>
    <n v="0"/>
    <n v="0"/>
    <n v="0"/>
    <n v="0"/>
    <n v="0"/>
    <n v="0"/>
    <n v="4"/>
    <n v="0"/>
    <n v="0"/>
    <n v="0"/>
    <n v="1"/>
    <n v="0"/>
    <n v="0"/>
    <n v="0"/>
    <n v="0"/>
    <n v="0"/>
    <n v="0"/>
    <n v="0"/>
    <n v="0"/>
    <n v="4.7361984483944957"/>
    <n v="8.9493303198419909"/>
    <e v="#REF!"/>
    <n v="10.619050929810461"/>
    <n v="512608.9604216314"/>
    <n v="515492.81958332576"/>
    <n v="517856.88022352435"/>
    <n v="514910.37677170563"/>
    <n v="536261.07031366671"/>
    <n v="530067.50846458622"/>
    <e v="#REF!"/>
    <e v="#REF!"/>
    <e v="#REF!"/>
    <e v="#REF!"/>
    <e v="#REF!"/>
    <e v="#REF!"/>
    <e v="#REF!"/>
    <e v="#REF!"/>
  </r>
  <r>
    <x v="0"/>
    <x v="14"/>
    <n v="2017"/>
    <n v="15"/>
    <n v="4946.2732030729712"/>
    <n v="689.24965792729347"/>
    <n v="344.62482896364679"/>
    <n v="270.83252505096232"/>
    <n v="4652.4723328362261"/>
    <n v="697.43007692410788"/>
    <n v="346.38382297560844"/>
    <n v="268.32471423296158"/>
    <n v="530020.42153399915"/>
    <n v="15"/>
    <n v="13.180670815982221"/>
    <n v="1"/>
    <n v="6250.9802150148744"/>
    <n v="8.5212275707688221"/>
    <n v="6.6350898553759858"/>
    <n v="5.9683786802107885"/>
    <n v="5.7511291481129421"/>
    <n v="0"/>
    <n v="0"/>
    <n v="0"/>
    <n v="0"/>
    <n v="1"/>
    <n v="0"/>
    <n v="0"/>
    <n v="0"/>
    <n v="0"/>
    <n v="0"/>
    <n v="0"/>
    <n v="4"/>
    <n v="0"/>
    <n v="0"/>
    <n v="0"/>
    <n v="1"/>
    <n v="0"/>
    <n v="0"/>
    <n v="0"/>
    <n v="0"/>
    <n v="0"/>
    <n v="0"/>
    <n v="0"/>
    <n v="0"/>
    <n v="4.7449321283632502"/>
    <n v="8.9609015842382149"/>
    <e v="#REF!"/>
    <n v="10.587181781599471"/>
    <n v="513307.71559942816"/>
    <n v="518174.75889824342"/>
    <n v="519377.37505192339"/>
    <n v="515672.74918605568"/>
    <n v="535009.78013461805"/>
    <n v="531326.07872723043"/>
    <e v="#REF!"/>
    <e v="#REF!"/>
    <e v="#REF!"/>
    <e v="#REF!"/>
    <e v="#REF!"/>
    <e v="#REF!"/>
    <e v="#REF!"/>
    <e v="#REF!"/>
  </r>
  <r>
    <x v="0"/>
    <x v="15"/>
    <n v="2017"/>
    <n v="16"/>
    <n v="1248.9339837759253"/>
    <n v="654.78717503092878"/>
    <n v="327.39358751546439"/>
    <n v="297.91577755605857"/>
    <n v="3631.4108281181357"/>
    <n v="676.10862597751839"/>
    <n v="329.29261106147879"/>
    <n v="294.95667122374891"/>
    <n v="527641.96902394667"/>
    <n v="16"/>
    <n v="13.176173243712293"/>
    <n v="1"/>
    <n v="2529.0305238783767"/>
    <n v="8.2938374019216816"/>
    <n v="6.6066853517505049"/>
    <n v="5.9236679702323816"/>
    <n v="5.8324031201294533"/>
    <n v="0"/>
    <n v="0"/>
    <n v="0"/>
    <n v="0"/>
    <n v="1"/>
    <n v="0"/>
    <n v="0"/>
    <n v="0"/>
    <n v="0"/>
    <n v="0"/>
    <n v="0"/>
    <n v="4"/>
    <n v="0"/>
    <n v="0"/>
    <n v="0"/>
    <n v="1"/>
    <n v="0"/>
    <n v="0"/>
    <n v="0"/>
    <n v="0"/>
    <n v="0"/>
    <n v="0"/>
    <n v="0"/>
    <n v="0"/>
    <n v="4.7535901911063645"/>
    <n v="8.9447033000546856"/>
    <e v="#REF!"/>
    <n v="10.589454718977555"/>
    <n v="451592.87228009896"/>
    <n v="495627.49223366746"/>
    <n v="505664.73842378199"/>
    <n v="504619.10704024223"/>
    <n v="527231.22948903311"/>
    <n v="527589.78146834881"/>
    <e v="#REF!"/>
    <e v="#REF!"/>
    <e v="#REF!"/>
    <e v="#REF!"/>
    <e v="#REF!"/>
    <e v="#REF!"/>
    <e v="#REF!"/>
    <e v="#REF!"/>
  </r>
  <r>
    <x v="0"/>
    <x v="16"/>
    <n v="2017"/>
    <n v="17"/>
    <n v="1261.4233236136847"/>
    <n v="622.04781627938223"/>
    <n v="330.66752339061901"/>
    <n v="327.70735531166446"/>
    <n v="2920.4145767668006"/>
    <n v="649.07822112845031"/>
    <n v="330.53003215770497"/>
    <n v="324.43228690287287"/>
    <n v="527290.1103855581"/>
    <n v="17"/>
    <n v="13.175506170147456"/>
    <n v="1"/>
    <n v="2541.8460185953504"/>
    <n v="8.0980818615176293"/>
    <n v="6.5694752746972052"/>
    <n v="5.9269730604204645"/>
    <n v="5.915266857555034"/>
    <n v="0"/>
    <n v="0"/>
    <n v="0"/>
    <n v="0"/>
    <n v="1"/>
    <n v="0"/>
    <n v="0"/>
    <n v="0"/>
    <n v="0"/>
    <n v="0"/>
    <n v="0"/>
    <n v="4"/>
    <n v="0"/>
    <n v="0"/>
    <n v="0"/>
    <n v="1"/>
    <n v="0"/>
    <n v="0"/>
    <n v="0"/>
    <n v="0"/>
    <n v="0"/>
    <n v="0"/>
    <n v="0"/>
    <n v="0"/>
    <n v="4.7621739347977563"/>
    <n v="8.9451163805302318"/>
    <e v="#REF!"/>
    <n v="10.534736804617708"/>
    <n v="451683.80928683921"/>
    <n v="479900.50692624401"/>
    <n v="493858.39312274841"/>
    <n v="494648.515419973"/>
    <n v="522018.68599757698"/>
    <n v="526255.79761510855"/>
    <e v="#REF!"/>
    <e v="#REF!"/>
    <e v="#REF!"/>
    <e v="#REF!"/>
    <e v="#REF!"/>
    <e v="#REF!"/>
    <e v="#REF!"/>
    <e v="#REF!"/>
  </r>
  <r>
    <x v="0"/>
    <x v="17"/>
    <n v="2017"/>
    <n v="18"/>
    <n v="1274.0375568498214"/>
    <n v="590.94542546541311"/>
    <n v="333.97419862452523"/>
    <n v="360.47809084283091"/>
    <n v="2426.5014707917067"/>
    <n v="620.01182329693165"/>
    <n v="333.62978197784321"/>
    <n v="356.87351044883513"/>
    <n v="527403.58869273751"/>
    <n v="18"/>
    <n v="13.175721357377107"/>
    <n v="1"/>
    <n v="2559.4352717825909"/>
    <n v="7.9353160715188524"/>
    <n v="6.5278544331536867"/>
    <n v="5.9352046980798994"/>
    <n v="5.9991708388710121"/>
    <n v="0"/>
    <n v="0"/>
    <n v="0"/>
    <n v="0"/>
    <n v="1"/>
    <n v="0"/>
    <n v="0"/>
    <n v="0"/>
    <n v="0"/>
    <n v="0"/>
    <n v="0"/>
    <n v="4"/>
    <n v="0"/>
    <n v="0"/>
    <n v="0"/>
    <n v="1"/>
    <n v="0"/>
    <n v="0"/>
    <n v="0"/>
    <n v="0"/>
    <n v="0"/>
    <n v="0"/>
    <n v="0"/>
    <n v="0"/>
    <n v="4.7706846244656651"/>
    <n v="8.9498719722762097"/>
    <e v="#REF!"/>
    <n v="10.479683882406226"/>
    <n v="451776.82701882627"/>
    <n v="468948.54272578191"/>
    <n v="484039.99831065984"/>
    <n v="485978.64191341196"/>
    <n v="517694.57342225761"/>
    <n v="525644.36668264377"/>
    <e v="#REF!"/>
    <e v="#REF!"/>
    <e v="#REF!"/>
    <e v="#REF!"/>
    <e v="#REF!"/>
    <e v="#REF!"/>
    <e v="#REF!"/>
    <e v="#REF!"/>
  </r>
  <r>
    <x v="0"/>
    <x v="18"/>
    <n v="2017"/>
    <n v="19"/>
    <n v="1286.7779324183198"/>
    <n v="1152.3435796575557"/>
    <n v="337.31394061077049"/>
    <n v="396.52589992711404"/>
    <n v="2084.5844092796906"/>
    <n v="886.17770147724366"/>
    <n v="336.9455247474778"/>
    <n v="392.56066097928613"/>
    <n v="567983.10555459571"/>
    <n v="19"/>
    <n v="13.249846953519025"/>
    <n v="1"/>
    <n v="3172.9613526137596"/>
    <n v="7.8047917183548527"/>
    <n v="6.8565620832329426"/>
    <n v="5.9439355559991514"/>
    <n v="6.0840017384385687"/>
    <n v="0"/>
    <n v="0"/>
    <n v="0"/>
    <n v="0"/>
    <n v="1"/>
    <n v="0"/>
    <n v="0"/>
    <n v="0"/>
    <n v="0"/>
    <n v="0"/>
    <n v="1"/>
    <n v="5"/>
    <n v="0"/>
    <n v="0"/>
    <n v="0"/>
    <n v="0"/>
    <n v="1"/>
    <n v="0"/>
    <n v="0"/>
    <n v="0"/>
    <n v="0"/>
    <n v="0"/>
    <n v="0"/>
    <n v="0"/>
    <n v="4.7791234931115296"/>
    <n v="10.013750157630001"/>
    <e v="#REF!"/>
    <n v="11.555462533829505"/>
    <n v="496832.63778101525"/>
    <n v="510871.41127884691"/>
    <n v="525542.39206853602"/>
    <n v="539526.61711235065"/>
    <n v="571062.27737267315"/>
    <n v="567817.99850026891"/>
    <e v="#REF!"/>
    <e v="#REF!"/>
    <e v="#REF!"/>
    <e v="#REF!"/>
    <e v="#REF!"/>
    <e v="#REF!"/>
    <e v="#REF!"/>
    <e v="#REF!"/>
  </r>
  <r>
    <x v="0"/>
    <x v="19"/>
    <n v="2017"/>
    <n v="20"/>
    <n v="1299.645711742503"/>
    <n v="2247.0699803322336"/>
    <n v="340.68708001687821"/>
    <n v="436.17848991982549"/>
    <n v="1849.1028000185343"/>
    <n v="1566.6238409047387"/>
    <n v="340.31292448993815"/>
    <n v="431.81670702577156"/>
    <n v="581170.18268883368"/>
    <n v="20"/>
    <n v="13.272798906349202"/>
    <n v="1"/>
    <n v="4323.5812620114402"/>
    <n v="7.7038394399776626"/>
    <n v="7.3966672864725451"/>
    <n v="5.9527250978597399"/>
    <n v="6.1696894349126845"/>
    <n v="0"/>
    <n v="0"/>
    <n v="0"/>
    <n v="0"/>
    <n v="1"/>
    <n v="0"/>
    <n v="0"/>
    <n v="0"/>
    <n v="0"/>
    <n v="0"/>
    <n v="1"/>
    <n v="5"/>
    <n v="0"/>
    <n v="0"/>
    <n v="0"/>
    <n v="0"/>
    <n v="1"/>
    <n v="0"/>
    <n v="0"/>
    <n v="0"/>
    <n v="0"/>
    <n v="0"/>
    <n v="0"/>
    <n v="0"/>
    <n v="4.7874917427820458"/>
    <n v="10.112495209306662"/>
    <e v="#REF!"/>
    <n v="11.64687048480412"/>
    <n v="496929.87959332578"/>
    <n v="505603.97799566959"/>
    <n v="519448.85722483002"/>
    <n v="554469.41041041003"/>
    <n v="580512.36590495287"/>
    <n v="583644.22802957427"/>
    <e v="#REF!"/>
    <e v="#REF!"/>
    <e v="#REF!"/>
    <e v="#REF!"/>
    <e v="#REF!"/>
    <e v="#REF!"/>
    <e v="#REF!"/>
    <e v="#REF!"/>
  </r>
  <r>
    <x v="0"/>
    <x v="20"/>
    <n v="2017"/>
    <n v="21"/>
    <n v="1312.6421688599282"/>
    <n v="2190.8932308239278"/>
    <n v="344.09395081704702"/>
    <n v="479.79633891180811"/>
    <n v="1688.1646106709522"/>
    <n v="1878.7585358643332"/>
    <n v="343.71584818433615"/>
    <n v="474.99837572320445"/>
    <n v="586928.94116466178"/>
    <n v="21"/>
    <n v="13.282659037248612"/>
    <n v="1"/>
    <n v="4327.4256894127102"/>
    <n v="7.628471380328258"/>
    <n v="7.5718216484638852"/>
    <n v="5.9615295690987269"/>
    <n v="6.2561708551859248"/>
    <n v="0"/>
    <n v="0"/>
    <n v="0"/>
    <n v="0"/>
    <n v="1"/>
    <n v="0"/>
    <n v="0"/>
    <n v="0"/>
    <n v="0"/>
    <n v="0"/>
    <n v="1"/>
    <n v="5"/>
    <n v="0"/>
    <n v="0"/>
    <n v="0"/>
    <n v="0"/>
    <n v="1"/>
    <n v="0"/>
    <n v="0"/>
    <n v="0"/>
    <n v="0"/>
    <n v="0"/>
    <n v="0"/>
    <n v="0"/>
    <n v="4.7957905455967413"/>
    <n v="10.15922771534704"/>
    <e v="#REF!"/>
    <n v="11.662611933958605"/>
    <n v="497029.26517893886"/>
    <n v="501976.22246294824"/>
    <n v="514897.0181958655"/>
    <n v="557445.17351624393"/>
    <n v="582849.57274592924"/>
    <n v="590402.85844650387"/>
    <e v="#REF!"/>
    <e v="#REF!"/>
    <e v="#REF!"/>
    <e v="#REF!"/>
    <e v="#REF!"/>
    <e v="#REF!"/>
    <e v="#REF!"/>
    <e v="#REF!"/>
  </r>
  <r>
    <x v="0"/>
    <x v="21"/>
    <n v="2017"/>
    <n v="22"/>
    <n v="1325.7685905485278"/>
    <n v="2136.1209000533295"/>
    <n v="347.53489032521748"/>
    <n v="527.77597280298892"/>
    <n v="1579.4458046342247"/>
    <n v="2007.4397179588314"/>
    <n v="347.15298611112939"/>
    <n v="522.49821309501044"/>
    <n v="590659.82933102874"/>
    <n v="22"/>
    <n v="13.288995545787387"/>
    <n v="1"/>
    <n v="4337.2003537300634"/>
    <n v="7.5741405908799901"/>
    <n v="7.6359592825261311"/>
    <n v="5.9703445628098111"/>
    <n v="6.3433866871338491"/>
    <n v="0"/>
    <n v="0"/>
    <n v="0"/>
    <n v="0"/>
    <n v="1"/>
    <n v="0"/>
    <n v="0"/>
    <n v="0"/>
    <n v="0"/>
    <n v="0"/>
    <n v="1"/>
    <n v="5"/>
    <n v="0"/>
    <n v="0"/>
    <n v="0"/>
    <n v="0"/>
    <n v="1"/>
    <n v="0"/>
    <n v="0"/>
    <n v="0"/>
    <n v="0"/>
    <n v="0"/>
    <n v="0"/>
    <n v="0"/>
    <n v="4.8040210447332568"/>
    <n v="10.19156746222329"/>
    <e v="#REF!"/>
    <n v="11.702381165158302"/>
    <n v="497130.81597558752"/>
    <n v="499497.09897657792"/>
    <n v="511612.87749952386"/>
    <n v="557366.81761414884"/>
    <n v="583334.94019351271"/>
    <n v="594660.10337732779"/>
    <e v="#REF!"/>
    <e v="#REF!"/>
    <e v="#REF!"/>
    <e v="#REF!"/>
    <e v="#REF!"/>
    <e v="#REF!"/>
    <e v="#REF!"/>
    <e v="#REF!"/>
  </r>
  <r>
    <x v="0"/>
    <x v="22"/>
    <n v="2017"/>
    <n v="23"/>
    <n v="1339.026276454013"/>
    <n v="2157.4821090538626"/>
    <n v="351.01023922846963"/>
    <n v="580.55357008328781"/>
    <n v="1507.319946180161"/>
    <n v="2082.460913506347"/>
    <n v="350.62451391673562"/>
    <n v="574.74803438446008"/>
    <n v="613318.43721412611"/>
    <n v="23"/>
    <n v="13.326639553471241"/>
    <n v="1"/>
    <n v="4428.0721948196333"/>
    <n v="7.536396074114478"/>
    <n v="7.6715371939984287"/>
    <n v="5.9791695729595062"/>
    <n v="6.4312810784231909"/>
    <n v="0"/>
    <n v="0"/>
    <n v="0"/>
    <n v="0"/>
    <n v="1"/>
    <n v="0"/>
    <n v="0"/>
    <n v="0"/>
    <n v="0"/>
    <n v="0"/>
    <n v="1"/>
    <n v="6"/>
    <n v="0"/>
    <n v="0"/>
    <n v="0"/>
    <n v="0"/>
    <n v="0"/>
    <n v="1"/>
    <n v="0"/>
    <n v="0"/>
    <n v="0"/>
    <n v="0"/>
    <n v="0"/>
    <n v="0"/>
    <n v="4.8121843553724171"/>
    <n v="10.221424287922449"/>
    <e v="#REF!"/>
    <n v="11.693436938080165"/>
    <n v="536908.5955984015"/>
    <n v="536980.84941083856"/>
    <n v="548591.40593672986"/>
    <n v="593597.32456775988"/>
    <n v="612152.96086431248"/>
    <n v="617896.05201963836"/>
    <e v="#REF!"/>
    <e v="#REF!"/>
    <e v="#REF!"/>
    <e v="#REF!"/>
    <e v="#REF!"/>
    <e v="#REF!"/>
    <e v="#REF!"/>
    <e v="#REF!"/>
  </r>
  <r>
    <x v="0"/>
    <x v="23"/>
    <n v="2017"/>
    <n v="24"/>
    <n v="1352.416539218553"/>
    <n v="2179.0569301444011"/>
    <n v="354.52034162075438"/>
    <n v="638.60892709161669"/>
    <n v="1460.8489240916786"/>
    <n v="2130.7589218253743"/>
    <n v="354.13075885035249"/>
    <n v="632.22283782090096"/>
    <n v="616586.02063686505"/>
    <n v="24"/>
    <n v="13.33195312248867"/>
    <n v="1"/>
    <n v="4524.6027380753249"/>
    <n v="7.5113000377855474"/>
    <n v="7.6937898516806911"/>
    <n v="5.9880044805412602"/>
    <n v="6.5198015753711331"/>
    <n v="0"/>
    <n v="0"/>
    <n v="0"/>
    <n v="0"/>
    <n v="1"/>
    <n v="0"/>
    <n v="0"/>
    <n v="0"/>
    <n v="0"/>
    <n v="0"/>
    <n v="1"/>
    <n v="6"/>
    <n v="0"/>
    <n v="0"/>
    <n v="0"/>
    <n v="0"/>
    <n v="0"/>
    <n v="1"/>
    <n v="0"/>
    <n v="0"/>
    <n v="0"/>
    <n v="0"/>
    <n v="0"/>
    <n v="0"/>
    <n v="4.8202815656050371"/>
    <n v="10.250676924058087"/>
    <e v="#REF!"/>
    <n v="11.677708560882419"/>
    <n v="537014.54198997328"/>
    <n v="535870.94545415253"/>
    <n v="547068.94094401761"/>
    <n v="593308.62033380801"/>
    <n v="612441.04318775516"/>
    <n v="621631.02374258207"/>
    <e v="#REF!"/>
    <e v="#REF!"/>
    <e v="#REF!"/>
    <e v="#REF!"/>
    <e v="#REF!"/>
    <e v="#REF!"/>
    <e v="#REF!"/>
    <e v="#REF!"/>
  </r>
  <r>
    <x v="0"/>
    <x v="24"/>
    <n v="2017"/>
    <n v="25"/>
    <n v="1365.9407046107385"/>
    <n v="2200.8474994458452"/>
    <n v="358.06554503696185"/>
    <n v="702.4698198007784"/>
    <n v="1432.3764582473964"/>
    <n v="2165.8032106356095"/>
    <n v="357.67206641830091"/>
    <n v="695.44512160279066"/>
    <n v="619854.25234777434"/>
    <n v="25"/>
    <n v="13.33723965252795"/>
    <n v="1"/>
    <n v="4627.3235688943241"/>
    <n v="7.4956068126088979"/>
    <n v="7.7096315685441246"/>
    <n v="5.9968492052656464"/>
    <n v="6.6088990553450664"/>
    <n v="0"/>
    <n v="0"/>
    <n v="0"/>
    <n v="0"/>
    <n v="1"/>
    <n v="0"/>
    <n v="0"/>
    <n v="0"/>
    <n v="0"/>
    <n v="0"/>
    <n v="1"/>
    <n v="6"/>
    <n v="0"/>
    <n v="0"/>
    <n v="0"/>
    <n v="0"/>
    <n v="0"/>
    <n v="1"/>
    <n v="0"/>
    <n v="0"/>
    <n v="0"/>
    <n v="0"/>
    <n v="0"/>
    <n v="0"/>
    <n v="4.8283137373023015"/>
    <n v="10.280026123744506"/>
    <e v="#REF!"/>
    <n v="11.708901177380035"/>
    <n v="537122.71920064033"/>
    <n v="535156.94273527071"/>
    <n v="546113.08596799267"/>
    <n v="593205.67431422672"/>
    <n v="612815.07468897314"/>
    <n v="625388.64633597317"/>
    <e v="#REF!"/>
    <e v="#REF!"/>
    <e v="#REF!"/>
    <e v="#REF!"/>
    <e v="#REF!"/>
    <e v="#REF!"/>
    <e v="#REF!"/>
    <e v="#REF!"/>
  </r>
  <r>
    <x v="0"/>
    <x v="25"/>
    <n v="2017"/>
    <n v="26"/>
    <n v="1379.6001116568459"/>
    <n v="2222.8559744403037"/>
    <n v="361.6462004873315"/>
    <n v="772.71680178085626"/>
    <n v="1416.5435542702312"/>
    <n v="2194.3295925379566"/>
    <n v="361.24878708042849"/>
    <n v="764.98963376304971"/>
    <n v="623155.8279034252"/>
    <n v="26"/>
    <n v="13.342551891539163"/>
    <n v="1"/>
    <n v="4736.8190883653369"/>
    <n v="7.486772416802042"/>
    <n v="7.7223441229289582"/>
    <n v="6.0057036710358354"/>
    <n v="6.6985276356802004"/>
    <n v="0"/>
    <n v="0"/>
    <n v="0"/>
    <n v="0"/>
    <n v="1"/>
    <n v="0"/>
    <n v="0"/>
    <n v="0"/>
    <n v="0"/>
    <n v="0"/>
    <n v="1"/>
    <n v="6"/>
    <n v="0"/>
    <n v="0"/>
    <n v="0"/>
    <n v="0"/>
    <n v="0"/>
    <n v="1"/>
    <n v="0"/>
    <n v="0"/>
    <n v="0"/>
    <n v="0"/>
    <n v="0"/>
    <n v="0"/>
    <n v="4.836281906951478"/>
    <n v="10.309698728478514"/>
    <e v="#REF!"/>
    <n v="11.731520530700099"/>
    <n v="537233.14953859337"/>
    <n v="534720.96332673682"/>
    <n v="545570.54158182559"/>
    <n v="593293.76179649332"/>
    <n v="613284.61817279411"/>
    <n v="629207.32392868318"/>
    <e v="#REF!"/>
    <e v="#REF!"/>
    <e v="#REF!"/>
    <e v="#REF!"/>
    <e v="#REF!"/>
    <e v="#REF!"/>
    <e v="#REF!"/>
    <e v="#REF!"/>
  </r>
  <r>
    <x v="0"/>
    <x v="26"/>
    <n v="2017"/>
    <n v="27"/>
    <n v="1393.3961127734146"/>
    <n v="2245.0845341847066"/>
    <n v="365.26266249220487"/>
    <n v="849.98848195894197"/>
    <n v="1409.5993218211861"/>
    <n v="2219.7070633613316"/>
    <n v="364.86127495102721"/>
    <n v="841.48859713935281"/>
    <n v="633168.74972175201"/>
    <n v="27"/>
    <n v="13.358492252836404"/>
    <n v="1"/>
    <n v="4853.7317914092682"/>
    <n v="7.4828729359843296"/>
    <n v="7.7335191353438528"/>
    <n v="6.014567802526658"/>
    <n v="6.7886445626179208"/>
    <n v="0"/>
    <n v="0"/>
    <n v="0"/>
    <n v="0"/>
    <n v="1"/>
    <n v="0"/>
    <n v="0"/>
    <n v="0"/>
    <n v="0"/>
    <n v="0"/>
    <n v="1"/>
    <n v="7"/>
    <n v="0"/>
    <n v="0"/>
    <n v="0"/>
    <n v="0"/>
    <n v="0"/>
    <n v="0"/>
    <n v="1"/>
    <n v="0"/>
    <n v="0"/>
    <n v="0"/>
    <n v="0"/>
    <n v="0"/>
    <n v="4.8441870864585912"/>
    <n v="10.339730834218853"/>
    <e v="#REF!"/>
    <n v="11.744768067432565"/>
    <n v="574264.43668401951"/>
    <n v="570406.97231835313"/>
    <n v="581052.66630246979"/>
    <n v="632546.82443176047"/>
    <n v="629609.7373226732"/>
    <n v="638605.05192144273"/>
    <e v="#REF!"/>
    <e v="#REF!"/>
    <e v="#REF!"/>
    <e v="#REF!"/>
    <e v="#REF!"/>
    <e v="#REF!"/>
    <e v="#REF!"/>
    <e v="#REF!"/>
  </r>
  <r>
    <x v="0"/>
    <x v="27"/>
    <n v="2017"/>
    <n v="28"/>
    <n v="1407.3300739011486"/>
    <n v="2267.5353795265537"/>
    <n v="368.9152891171268"/>
    <n v="934.98733015483629"/>
    <n v="1408.9185474451747"/>
    <n v="2243.6212214439429"/>
    <n v="368.50988770051686"/>
    <n v="925.63745685328797"/>
    <n v="636544.41105948947"/>
    <n v="28"/>
    <n v="13.363809468401744"/>
    <n v="1"/>
    <n v="4978.768072699665"/>
    <n v="7.4824898326224778"/>
    <n v="7.7439367022857892"/>
    <n v="6.0234415248466986"/>
    <n v="6.8792100850633124"/>
    <n v="0"/>
    <n v="0"/>
    <n v="0"/>
    <n v="0"/>
    <n v="1"/>
    <n v="0"/>
    <n v="0"/>
    <n v="0"/>
    <n v="0"/>
    <n v="0"/>
    <n v="1"/>
    <n v="7"/>
    <n v="0"/>
    <n v="0"/>
    <n v="0"/>
    <n v="0"/>
    <n v="0"/>
    <n v="0"/>
    <n v="1"/>
    <n v="0"/>
    <n v="0"/>
    <n v="0"/>
    <n v="0"/>
    <n v="0"/>
    <n v="4.8520302639196169"/>
    <n v="10.370088086088781"/>
    <e v="#REF!"/>
    <n v="11.735209931050738"/>
    <n v="574379.44109567604"/>
    <n v="570304.28335729043"/>
    <n v="581019.39375806786"/>
    <n v="632926.31427715812"/>
    <n v="630230.26474607526"/>
    <n v="642550.13886342384"/>
    <e v="#REF!"/>
    <e v="#REF!"/>
    <e v="#REF!"/>
    <e v="#REF!"/>
    <e v="#REF!"/>
    <e v="#REF!"/>
    <e v="#REF!"/>
    <e v="#REF!"/>
  </r>
  <r>
    <x v="0"/>
    <x v="28"/>
    <n v="2017"/>
    <n v="29"/>
    <n v="1421.4033746401601"/>
    <n v="1927.4050725975708"/>
    <n v="372.60444200829807"/>
    <n v="1028.48606317032"/>
    <n v="1412.6639956036702"/>
    <n v="2085.5131470207571"/>
    <n v="372.19498657751996"/>
    <n v="1018.2012025386168"/>
    <n v="638280.9027787596"/>
    <n v="29"/>
    <n v="13.366533751916357"/>
    <n v="1"/>
    <n v="4749.8989524163489"/>
    <n v="7.4845957550492832"/>
    <n v="7.672958222787841"/>
    <n v="6.0323247635058994"/>
    <n v="6.9701873174959053"/>
    <n v="0"/>
    <n v="0"/>
    <n v="0"/>
    <n v="0"/>
    <n v="1"/>
    <n v="0"/>
    <n v="0"/>
    <n v="0"/>
    <n v="0"/>
    <n v="0"/>
    <n v="1"/>
    <n v="7"/>
    <n v="0"/>
    <n v="0"/>
    <n v="0"/>
    <n v="0"/>
    <n v="0"/>
    <n v="0"/>
    <n v="1"/>
    <n v="0"/>
    <n v="0"/>
    <n v="0"/>
    <n v="0"/>
    <n v="0"/>
    <n v="4.8598124043616719"/>
    <n v="10.388563149311603"/>
    <e v="#REF!"/>
    <n v="11.751677808884544"/>
    <n v="574496.76690662839"/>
    <n v="570298.95481538773"/>
    <n v="581136.10901208105"/>
    <n v="630494.48122048029"/>
    <n v="629189.00870267581"/>
    <n v="644423.34998755972"/>
    <e v="#REF!"/>
    <e v="#REF!"/>
    <e v="#REF!"/>
    <e v="#REF!"/>
    <e v="#REF!"/>
    <e v="#REF!"/>
    <e v="#REF!"/>
    <e v="#REF!"/>
  </r>
  <r>
    <x v="0"/>
    <x v="29"/>
    <n v="2017"/>
    <n v="30"/>
    <n v="1435.6174083865617"/>
    <n v="1638.2943117079351"/>
    <n v="376.33048642838111"/>
    <n v="1131.3346694873521"/>
    <n v="1419.5500194385377"/>
    <n v="1861.903729364346"/>
    <n v="375.91693644329501"/>
    <n v="1120.0213227924787"/>
    <n v="639236.22888858872"/>
    <n v="30"/>
    <n v="13.368029350314565"/>
    <n v="1"/>
    <n v="4581.5768760102292"/>
    <n v="7.4884559690491095"/>
    <n v="7.5631077149158505"/>
    <n v="6.0412174444134035"/>
    <n v="7.0615420957659598"/>
    <n v="0"/>
    <n v="0"/>
    <n v="0"/>
    <n v="0"/>
    <n v="1"/>
    <n v="0"/>
    <n v="0"/>
    <n v="0"/>
    <n v="0"/>
    <n v="0"/>
    <n v="1"/>
    <n v="7"/>
    <n v="0"/>
    <n v="0"/>
    <n v="0"/>
    <n v="0"/>
    <n v="0"/>
    <n v="0"/>
    <n v="1"/>
    <n v="0"/>
    <n v="0"/>
    <n v="0"/>
    <n v="0"/>
    <n v="0"/>
    <n v="4.8675344504555822"/>
    <n v="10.401453014112811"/>
    <e v="#REF!"/>
    <n v="11.751418547793172"/>
    <n v="574616.43733086984"/>
    <n v="570362.70724758226"/>
    <n v="581358.53724504984"/>
    <n v="626745.06971118529"/>
    <n v="627367.64325332874"/>
    <n v="645323.92084579682"/>
    <e v="#REF!"/>
    <e v="#REF!"/>
    <e v="#REF!"/>
    <e v="#REF!"/>
    <e v="#REF!"/>
    <e v="#REF!"/>
    <e v="#REF!"/>
    <e v="#REF!"/>
  </r>
  <r>
    <x v="0"/>
    <x v="30"/>
    <n v="2017"/>
    <n v="31"/>
    <n v="1449.9735824704276"/>
    <n v="1392.5501649517448"/>
    <n v="380.09379129266495"/>
    <n v="1244.4681364360874"/>
    <n v="1428.6770883481045"/>
    <n v="1627.2269471580453"/>
    <n v="379.67610580772794"/>
    <n v="1232.0234550717266"/>
    <n v="639783.29533044738"/>
    <n v="31"/>
    <n v="13.3688847969514"/>
    <n v="1"/>
    <n v="4467.0856751509245"/>
    <n v="7.49354962586514"/>
    <n v="7.4331607054843287"/>
    <n v="6.0501194938783058"/>
    <n v="7.1532428289308285"/>
    <n v="0"/>
    <n v="0"/>
    <n v="0"/>
    <n v="0"/>
    <n v="1"/>
    <n v="0"/>
    <n v="0"/>
    <n v="0"/>
    <n v="0"/>
    <n v="0"/>
    <n v="1"/>
    <n v="7"/>
    <n v="0"/>
    <n v="0"/>
    <n v="0"/>
    <n v="0"/>
    <n v="0"/>
    <n v="0"/>
    <n v="1"/>
    <n v="0"/>
    <n v="0"/>
    <n v="0"/>
    <n v="0"/>
    <n v="0"/>
    <n v="4.8751973232011512"/>
    <n v="10.411514419245881"/>
    <e v="#REF!"/>
    <n v="11.743339149543152"/>
    <n v="574738.47581453307"/>
    <n v="570475.75432913692"/>
    <n v="581655.29229830182"/>
    <n v="622328.92109304038"/>
    <n v="625150.83161696838"/>
    <n v="645733.0624534965"/>
    <e v="#REF!"/>
    <e v="#REF!"/>
    <e v="#REF!"/>
    <e v="#REF!"/>
    <e v="#REF!"/>
    <e v="#REF!"/>
    <e v="#REF!"/>
    <e v="#REF!"/>
  </r>
  <r>
    <x v="0"/>
    <x v="31"/>
    <n v="2017"/>
    <n v="32"/>
    <n v="1464.4733182951318"/>
    <n v="1183.6676402089829"/>
    <n v="383.8947292055916"/>
    <n v="1368.9149500796964"/>
    <n v="1439.4159573322127"/>
    <n v="1405.4472936835141"/>
    <n v="383.4728668658052"/>
    <n v="1355.2258005788995"/>
    <n v="641259.63598935772"/>
    <n v="32"/>
    <n v="13.371189702238203"/>
    <n v="1"/>
    <n v="4400.9506377894031"/>
    <n v="7.4995097653127329"/>
    <n v="7.2925854031385375"/>
    <n v="6.0590308386106493"/>
    <n v="7.2452603497542656"/>
    <n v="0"/>
    <n v="0"/>
    <n v="0"/>
    <n v="0"/>
    <n v="1"/>
    <n v="0"/>
    <n v="0"/>
    <n v="0"/>
    <n v="0"/>
    <n v="0"/>
    <n v="1"/>
    <n v="8"/>
    <n v="0"/>
    <n v="0"/>
    <n v="0"/>
    <n v="0"/>
    <n v="0"/>
    <n v="0"/>
    <n v="0"/>
    <n v="1"/>
    <n v="0"/>
    <n v="0"/>
    <n v="0"/>
    <n v="0"/>
    <n v="4.8828019225863706"/>
    <n v="10.420123991187682"/>
    <e v="#REF!"/>
    <n v="11.732472157091735"/>
    <n v="576896.63164776505"/>
    <n v="573157.04088907945"/>
    <n v="583533.18754604296"/>
    <n v="621746.82194008538"/>
    <n v="620697.65709234355"/>
    <n v="645904.46794322226"/>
    <e v="#REF!"/>
    <e v="#REF!"/>
    <e v="#REF!"/>
    <e v="#REF!"/>
    <e v="#REF!"/>
    <e v="#REF!"/>
    <e v="#REF!"/>
    <e v="#REF!"/>
  </r>
  <r>
    <x v="0"/>
    <x v="32"/>
    <n v="2017"/>
    <n v="33"/>
    <n v="1479.1180514780831"/>
    <n v="1006.1174941776355"/>
    <n v="387.73367649764748"/>
    <n v="1505.8064450876661"/>
    <n v="1451.3265855759737"/>
    <n v="1205.7823939305749"/>
    <n v="387.30759553446325"/>
    <n v="1490.7483806367893"/>
    <n v="641457.7120465287"/>
    <n v="33"/>
    <n v="13.371498540438681"/>
    <n v="1"/>
    <n v="4378.7756672410324"/>
    <n v="7.5060789534439891"/>
    <n v="7.1465357664063642"/>
    <n v="6.0679514057223694"/>
    <n v="7.3375677660122971"/>
    <n v="0"/>
    <n v="0"/>
    <n v="0"/>
    <n v="0"/>
    <n v="1"/>
    <n v="0"/>
    <n v="0"/>
    <n v="0"/>
    <n v="0"/>
    <n v="0"/>
    <n v="1"/>
    <n v="8"/>
    <n v="0"/>
    <n v="0"/>
    <n v="0"/>
    <n v="0"/>
    <n v="0"/>
    <n v="0"/>
    <n v="0"/>
    <n v="1"/>
    <n v="0"/>
    <n v="0"/>
    <n v="0"/>
    <n v="0"/>
    <n v="4.8903491282217537"/>
    <n v="10.428022731224928"/>
    <e v="#REF!"/>
    <n v="11.734451622278735"/>
    <n v="577023.47752886044"/>
    <n v="573331.31591419573"/>
    <n v="583918.85758542013"/>
    <n v="616817.98803059501"/>
    <n v="618175.90346186864"/>
    <n v="645940.76141961617"/>
    <e v="#REF!"/>
    <e v="#REF!"/>
    <e v="#REF!"/>
    <e v="#REF!"/>
    <e v="#REF!"/>
    <e v="#REF!"/>
    <e v="#REF!"/>
    <e v="#REF!"/>
  </r>
  <r>
    <x v="0"/>
    <x v="33"/>
    <n v="2017"/>
    <n v="34"/>
    <n v="1493.9092319928641"/>
    <n v="855.19987005099006"/>
    <n v="391.61101326262394"/>
    <n v="1656.3870895964328"/>
    <n v="1464.1013795010408"/>
    <n v="1030.4911319907824"/>
    <n v="391.18067148980788"/>
    <n v="1639.8232187004685"/>
    <n v="641584.47792797163"/>
    <n v="34"/>
    <n v="13.371696142486137"/>
    <n v="1"/>
    <n v="4397.1072049029117"/>
    <n v="7.5130771270597601"/>
    <n v="6.9979693401306005"/>
    <n v="6.0768811227281763"/>
    <n v="7.4301403143238778"/>
    <n v="0"/>
    <n v="0"/>
    <n v="0"/>
    <n v="0"/>
    <n v="1"/>
    <n v="0"/>
    <n v="0"/>
    <n v="0"/>
    <n v="0"/>
    <n v="0"/>
    <n v="1"/>
    <n v="8"/>
    <n v="0"/>
    <n v="0"/>
    <n v="0"/>
    <n v="0"/>
    <n v="0"/>
    <n v="0"/>
    <n v="0"/>
    <n v="1"/>
    <n v="0"/>
    <n v="0"/>
    <n v="0"/>
    <n v="0"/>
    <n v="4.8978397999509111"/>
    <n v="10.435630439102898"/>
    <e v="#REF!"/>
    <n v="11.752636836903559"/>
    <n v="577152.76322394633"/>
    <n v="573524.59936744673"/>
    <n v="584330.37813573494"/>
    <n v="611817.7960382374"/>
    <n v="615611.413679627"/>
    <n v="645928.65023527143"/>
    <e v="#REF!"/>
    <e v="#REF!"/>
    <e v="#REF!"/>
    <e v="#REF!"/>
    <e v="#REF!"/>
    <e v="#REF!"/>
    <e v="#REF!"/>
    <e v="#REF!"/>
  </r>
  <r>
    <x v="0"/>
    <x v="34"/>
    <n v="2017"/>
    <n v="35"/>
    <n v="1508.8483243127926"/>
    <n v="726.91988954334158"/>
    <n v="395.52712339525021"/>
    <n v="1822.0257985560763"/>
    <n v="1477.5254629445662"/>
    <n v="878.70551076706192"/>
    <n v="395.09247820470603"/>
    <n v="1803.8055405705156"/>
    <n v="641670.4602068878"/>
    <n v="35"/>
    <n v="13.37183014902917"/>
    <n v="1"/>
    <n v="4453.3211358074605"/>
    <n v="7.5203785960672365"/>
    <n v="6.8486663169269688"/>
    <n v="6.0858199175463703"/>
    <n v="7.5229552178525676"/>
    <n v="0"/>
    <n v="0"/>
    <n v="0"/>
    <n v="0"/>
    <n v="1"/>
    <n v="0"/>
    <n v="0"/>
    <n v="0"/>
    <n v="0"/>
    <n v="0"/>
    <n v="1"/>
    <n v="8"/>
    <n v="0"/>
    <n v="0"/>
    <n v="0"/>
    <n v="0"/>
    <n v="0"/>
    <n v="0"/>
    <n v="0"/>
    <n v="1"/>
    <n v="0"/>
    <n v="0"/>
    <n v="0"/>
    <n v="0"/>
    <n v="4.9052747784384296"/>
    <n v="10.443196237170117"/>
    <e v="#REF!"/>
    <n v="11.707270171649352"/>
    <n v="577284.51313116227"/>
    <n v="573732.16477312567"/>
    <n v="584760.17515722127"/>
    <n v="606804.58041339135"/>
    <n v="613038.86268823082"/>
    <n v="645911.6799227593"/>
    <e v="#REF!"/>
    <e v="#REF!"/>
    <e v="#REF!"/>
    <e v="#REF!"/>
    <e v="#REF!"/>
    <e v="#REF!"/>
    <e v="#REF!"/>
    <e v="#REF!"/>
  </r>
  <r>
    <x v="0"/>
    <x v="35"/>
    <n v="2017"/>
    <n v="36"/>
    <n v="1523.9368075559205"/>
    <n v="617.88190611184029"/>
    <n v="399.4823946292027"/>
    <n v="2004.2283784116842"/>
    <n v="1491.4488663279724"/>
    <n v="748.29370843945117"/>
    <n v="399.04340298675305"/>
    <n v="1984.1860946275674"/>
    <n v="626258.34327100695"/>
    <n v="36"/>
    <n v="13.347518253880901"/>
    <n v="1"/>
    <n v="4545.5294867086477"/>
    <n v="7.5278957445516639"/>
    <n v="6.6997602884266092"/>
    <n v="6.0947677184995834"/>
    <n v="7.6159915489043053"/>
    <n v="0"/>
    <n v="0"/>
    <n v="0"/>
    <n v="0"/>
    <n v="1"/>
    <n v="0"/>
    <n v="0"/>
    <n v="0"/>
    <n v="0"/>
    <n v="0"/>
    <n v="1"/>
    <n v="9"/>
    <n v="0"/>
    <n v="0"/>
    <n v="0"/>
    <n v="0"/>
    <n v="0"/>
    <n v="0"/>
    <n v="0"/>
    <n v="0"/>
    <n v="1"/>
    <n v="0"/>
    <n v="0"/>
    <n v="0"/>
    <n v="4.9126548857360524"/>
    <n v="10.450876519076331"/>
    <e v="#REF!"/>
    <n v="11.729377326267047"/>
    <n v="535007.97531350574"/>
    <n v="529596.02228151052"/>
    <n v="538835.58700916683"/>
    <n v="555692.50076239603"/>
    <n v="589139.68309956905"/>
    <n v="631494.84616431384"/>
    <e v="#REF!"/>
    <e v="#REF!"/>
    <e v="#REF!"/>
    <e v="#REF!"/>
    <e v="#REF!"/>
    <e v="#REF!"/>
    <e v="#REF!"/>
    <e v="#REF!"/>
  </r>
  <r>
    <x v="0"/>
    <x v="36"/>
    <n v="2017"/>
    <n v="37"/>
    <n v="1539.17617563148"/>
    <n v="525.1996201950642"/>
    <n v="403.4772185754947"/>
    <n v="297.16580890830272"/>
    <n v="1505.7670591190245"/>
    <n v="636.74666431725768"/>
    <n v="403.03383701662057"/>
    <n v="465.86783748022924"/>
    <n v="582204.49799689557"/>
    <n v="37"/>
    <n v="13.274577036125883"/>
    <n v="1"/>
    <n v="2765.0188233103413"/>
    <n v="7.5355675511660776"/>
    <n v="6.5520285443593806"/>
    <n v="6.1037244543154667"/>
    <n v="6.2384979531661999"/>
    <n v="0"/>
    <n v="0"/>
    <n v="0"/>
    <n v="0"/>
    <n v="1"/>
    <n v="0"/>
    <n v="0"/>
    <n v="0"/>
    <n v="0"/>
    <n v="0"/>
    <n v="1"/>
    <n v="9"/>
    <n v="0"/>
    <n v="0"/>
    <n v="0"/>
    <n v="0"/>
    <n v="0"/>
    <n v="0"/>
    <n v="0"/>
    <n v="0"/>
    <n v="1"/>
    <n v="0"/>
    <n v="0"/>
    <n v="0"/>
    <n v="4.9199809258281251"/>
    <n v="10.091094277979362"/>
    <e v="#REF!"/>
    <n v="11.712682675564654"/>
    <n v="535144.72781776742"/>
    <n v="529823.25476451591"/>
    <n v="539287.70044159121"/>
    <n v="550752.05906574894"/>
    <n v="586609.80596680031"/>
    <n v="579481.09590037214"/>
    <e v="#REF!"/>
    <e v="#REF!"/>
    <e v="#REF!"/>
    <e v="#REF!"/>
    <e v="#REF!"/>
    <e v="#REF!"/>
    <e v="#REF!"/>
    <e v="#REF!"/>
  </r>
  <r>
    <x v="0"/>
    <x v="37"/>
    <n v="2017"/>
    <n v="38"/>
    <n v="1554.5679373877947"/>
    <n v="446.41967716580456"/>
    <n v="407.51199076124971"/>
    <n v="275.10711926065568"/>
    <n v="1520.4073225996553"/>
    <n v="541.58317074153115"/>
    <n v="407.06417538678681"/>
    <n v="294.18319108261301"/>
    <n v="566396.52625712065"/>
    <n v="38"/>
    <n v="13.247049688322219"/>
    <n v="1"/>
    <n v="2683.6067245755044"/>
    <n v="7.5433515384809384"/>
    <n v="6.4060555006149373"/>
    <n v="6.1126900541273006"/>
    <n v="5.8301334568339289"/>
    <n v="0"/>
    <n v="0"/>
    <n v="0"/>
    <n v="0"/>
    <n v="1"/>
    <n v="0"/>
    <n v="0"/>
    <n v="0"/>
    <n v="0"/>
    <n v="0"/>
    <n v="1"/>
    <n v="9"/>
    <n v="0"/>
    <n v="0"/>
    <n v="0"/>
    <n v="0"/>
    <n v="0"/>
    <n v="0"/>
    <n v="0"/>
    <n v="0"/>
    <n v="1"/>
    <n v="0"/>
    <n v="0"/>
    <n v="0"/>
    <n v="4.9272536851572051"/>
    <n v="9.9738480177077484"/>
    <e v="#REF!"/>
    <n v="11.68467666455866"/>
    <n v="535284.0192022511"/>
    <n v="530057.5716037848"/>
    <n v="539746.57384265936"/>
    <n v="545879.7006610278"/>
    <n v="584120.11567448406"/>
    <n v="561820.62831029692"/>
    <e v="#REF!"/>
    <e v="#REF!"/>
    <e v="#REF!"/>
    <e v="#REF!"/>
    <e v="#REF!"/>
    <e v="#REF!"/>
    <e v="#REF!"/>
    <e v="#REF!"/>
  </r>
  <r>
    <x v="0"/>
    <x v="38"/>
    <n v="2017"/>
    <n v="39"/>
    <n v="1570.1136167616723"/>
    <n v="379.45672559093384"/>
    <n v="411.58711066886218"/>
    <n v="259.68175622909058"/>
    <n v="1535.3192108482604"/>
    <n v="460.5199481662325"/>
    <n v="411.13481714065466"/>
    <n v="263.13189971444285"/>
    <n v="560526.49106067559"/>
    <n v="39"/>
    <n v="13.236631783643626"/>
    <n v="1"/>
    <n v="2620.8392092505592"/>
    <n v="7.5512181437867811"/>
    <n v="6.262325964370965"/>
    <n v="6.1216644474745507"/>
    <n v="5.7344824181904848"/>
    <n v="0"/>
    <n v="0"/>
    <n v="0"/>
    <n v="0"/>
    <n v="1"/>
    <n v="0"/>
    <n v="0"/>
    <n v="0"/>
    <n v="0"/>
    <n v="0"/>
    <n v="1"/>
    <n v="9"/>
    <n v="0"/>
    <n v="0"/>
    <n v="0"/>
    <n v="0"/>
    <n v="0"/>
    <n v="0"/>
    <n v="0"/>
    <n v="0"/>
    <n v="1"/>
    <n v="0"/>
    <n v="0"/>
    <n v="0"/>
    <n v="4.9344739331306915"/>
    <n v="9.9351039177331195"/>
    <e v="#REF!"/>
    <n v="11.697048396992971"/>
    <n v="535425.87485575909"/>
    <n v="530297.86317682685"/>
    <n v="540210.42577413633"/>
    <n v="541091.51841437514"/>
    <n v="581680.16298954561"/>
    <n v="555290.07737844088"/>
    <e v="#REF!"/>
    <e v="#REF!"/>
    <e v="#REF!"/>
    <e v="#REF!"/>
    <e v="#REF!"/>
    <e v="#REF!"/>
    <e v="#REF!"/>
    <e v="#REF!"/>
  </r>
  <r>
    <x v="0"/>
    <x v="39"/>
    <n v="2017"/>
    <n v="40"/>
    <n v="1585.8147529292889"/>
    <n v="322.53821675229381"/>
    <n v="415.70298177555082"/>
    <n v="309.05165670390124"/>
    <n v="1550.4678734725687"/>
    <n v="391.52908245926312"/>
    <n v="415.24616531206124"/>
    <n v="304.45968100495543"/>
    <n v="523513.04655039392"/>
    <n v="40"/>
    <n v="13.168317230759444"/>
    <n v="1"/>
    <n v="2633.1076081610345"/>
    <n v="7.5591467911156167"/>
    <n v="6.1212782113288915"/>
    <n v="6.1306475643033531"/>
    <n v="5.859875824041155"/>
    <n v="0"/>
    <n v="0"/>
    <n v="0"/>
    <n v="0"/>
    <n v="1"/>
    <n v="0"/>
    <n v="0"/>
    <n v="0"/>
    <n v="0"/>
    <n v="0"/>
    <n v="0"/>
    <n v="10"/>
    <n v="0"/>
    <n v="0"/>
    <n v="0"/>
    <n v="0"/>
    <n v="0"/>
    <n v="0"/>
    <n v="0"/>
    <n v="0"/>
    <n v="0"/>
    <n v="1"/>
    <n v="0"/>
    <n v="0"/>
    <n v="4.9416424226093039"/>
    <n v="8.9520087262863761"/>
    <e v="#REF!"/>
    <n v="10.658984184866856"/>
    <n v="480626.6323305649"/>
    <n v="476228.6388120164"/>
    <n v="484292.27505300328"/>
    <n v="478479.58184741327"/>
    <n v="531827.62570650387"/>
    <n v="518718.29589668917"/>
    <e v="#REF!"/>
    <e v="#REF!"/>
    <e v="#REF!"/>
    <e v="#REF!"/>
    <e v="#REF!"/>
    <e v="#REF!"/>
    <e v="#REF!"/>
    <e v="#REF!"/>
  </r>
  <r>
    <x v="0"/>
    <x v="40"/>
    <n v="2017"/>
    <n v="41"/>
    <n v="1601.6729004585823"/>
    <n v="261.01336155621345"/>
    <n v="130.50668077810673"/>
    <n v="278.14649103351115"/>
    <n v="1565.8293815683728"/>
    <n v="326.27122200773829"/>
    <n v="158.98062923150218"/>
    <n v="280.77781003065559"/>
    <n v="484871.56381880963"/>
    <n v="41"/>
    <n v="13.091639317981008"/>
    <n v="1"/>
    <n v="2271.3394338264138"/>
    <n v="7.5671231542625765"/>
    <n v="5.9666302606607911"/>
    <n v="5.3155099013348437"/>
    <n v="5.7899562694910278"/>
    <n v="0"/>
    <n v="0"/>
    <n v="0"/>
    <n v="0"/>
    <n v="1"/>
    <n v="0"/>
    <n v="0"/>
    <n v="0"/>
    <n v="0"/>
    <n v="0"/>
    <n v="0"/>
    <n v="10"/>
    <n v="0"/>
    <n v="0"/>
    <n v="0"/>
    <n v="0"/>
    <n v="0"/>
    <n v="0"/>
    <n v="0"/>
    <n v="0"/>
    <n v="0"/>
    <n v="1"/>
    <n v="0"/>
    <n v="0"/>
    <n v="4.9487598903781684"/>
    <n v="8.6707908429687617"/>
    <e v="#REF!"/>
    <n v="9.9770118191272221"/>
    <n v="480773.69370661897"/>
    <n v="476478.8203479884"/>
    <n v="484762.7409524924"/>
    <n v="473304.37850752653"/>
    <n v="494688.4013284457"/>
    <n v="478390.8458446135"/>
    <e v="#REF!"/>
    <e v="#REF!"/>
    <e v="#REF!"/>
    <e v="#REF!"/>
    <e v="#REF!"/>
    <e v="#REF!"/>
    <e v="#REF!"/>
    <e v="#REF!"/>
  </r>
  <r>
    <x v="0"/>
    <x v="41"/>
    <n v="2017"/>
    <n v="42"/>
    <n v="1617.6896294631676"/>
    <n v="263.62349517177557"/>
    <n v="131.81174758588779"/>
    <n v="250.33184193016004"/>
    <n v="1581.3874559368112"/>
    <n v="294.94735858975696"/>
    <n v="134.52863575044921"/>
    <n v="253.37643874020958"/>
    <n v="474415.50797276013"/>
    <n v="42"/>
    <n v="13.069838815787261"/>
    <n v="1"/>
    <n v="2263.456714150991"/>
    <n v="7.5751372515821718"/>
    <n v="5.8829455921013185"/>
    <n v="5.1874765387429251"/>
    <n v="5.7024394163310257"/>
    <n v="0"/>
    <n v="0"/>
    <n v="0"/>
    <n v="0"/>
    <n v="1"/>
    <n v="0"/>
    <n v="0"/>
    <n v="0"/>
    <n v="0"/>
    <n v="0"/>
    <n v="0"/>
    <n v="10"/>
    <n v="0"/>
    <n v="0"/>
    <n v="0"/>
    <n v="0"/>
    <n v="0"/>
    <n v="0"/>
    <n v="0"/>
    <n v="0"/>
    <n v="0"/>
    <n v="1"/>
    <n v="0"/>
    <n v="0"/>
    <n v="4.9558270576012609"/>
    <n v="8.6019305555996173"/>
    <e v="#REF!"/>
    <n v="9.8360274250641204"/>
    <n v="480923.3970516129"/>
    <n v="476733.32561024104"/>
    <n v="485235.48069964681"/>
    <n v="470677.80344213342"/>
    <n v="487790.48179630347"/>
    <n v="468000.55776177812"/>
    <e v="#REF!"/>
    <e v="#REF!"/>
    <e v="#REF!"/>
    <e v="#REF!"/>
    <e v="#REF!"/>
    <e v="#REF!"/>
    <e v="#REF!"/>
    <e v="#REF!"/>
  </r>
  <r>
    <x v="0"/>
    <x v="42"/>
    <n v="2017"/>
    <n v="43"/>
    <n v="1633.8665257578"/>
    <n v="266.25973012349334"/>
    <n v="133.12986506174667"/>
    <n v="225.29865773714403"/>
    <n v="1597.1311768831079"/>
    <n v="280.60354435662515"/>
    <n v="133.26974213061692"/>
    <n v="228.10643583745059"/>
    <n v="470313.73048382916"/>
    <n v="43"/>
    <n v="13.061155262667141"/>
    <n v="1"/>
    <n v="2258.554778680184"/>
    <n v="7.5831821207026611"/>
    <n v="5.8421548762560134"/>
    <n v="5.1804194085123001"/>
    <n v="5.6143221015017852"/>
    <n v="0"/>
    <n v="0"/>
    <n v="0"/>
    <n v="0"/>
    <n v="1"/>
    <n v="0"/>
    <n v="0"/>
    <n v="0"/>
    <n v="0"/>
    <n v="0"/>
    <n v="0"/>
    <n v="10"/>
    <n v="0"/>
    <n v="0"/>
    <n v="0"/>
    <n v="0"/>
    <n v="0"/>
    <n v="0"/>
    <n v="0"/>
    <n v="0"/>
    <n v="0"/>
    <n v="1"/>
    <n v="0"/>
    <n v="0"/>
    <n v="4.962844630259907"/>
    <n v="8.5756278750547636"/>
    <e v="#REF!"/>
    <n v="9.8677440347665843"/>
    <n v="481075.76878523623"/>
    <n v="476991.91440613777"/>
    <n v="485710.0747444508"/>
    <n v="469592.10599578224"/>
    <n v="486860.26273256209"/>
    <n v="463766.23365141475"/>
    <e v="#REF!"/>
    <e v="#REF!"/>
    <e v="#REF!"/>
    <e v="#REF!"/>
    <e v="#REF!"/>
    <e v="#REF!"/>
    <e v="#REF!"/>
    <e v="#REF!"/>
  </r>
  <r>
    <x v="0"/>
    <x v="43"/>
    <n v="2017"/>
    <n v="44"/>
    <n v="1650.2051910153777"/>
    <n v="268.92232742472828"/>
    <n v="134.46116371236414"/>
    <n v="202.76879196342963"/>
    <n v="1613.0533811227888"/>
    <n v="274.76293589067672"/>
    <n v="134.34202155418942"/>
    <n v="205.30255635083176"/>
    <n v="467377.5034416503"/>
    <n v="44"/>
    <n v="13.05489256865266"/>
    <n v="1"/>
    <n v="2256.3574741158995"/>
    <n v="7.5912528970888919"/>
    <n v="5.8250566916465285"/>
    <n v="5.1864335522003904"/>
    <n v="5.5275363075029489"/>
    <n v="0"/>
    <n v="0"/>
    <n v="0"/>
    <n v="0"/>
    <n v="1"/>
    <n v="0"/>
    <n v="0"/>
    <n v="0"/>
    <n v="0"/>
    <n v="0"/>
    <n v="0"/>
    <n v="10"/>
    <n v="0"/>
    <n v="0"/>
    <n v="0"/>
    <n v="0"/>
    <n v="0"/>
    <n v="0"/>
    <n v="0"/>
    <n v="0"/>
    <n v="0"/>
    <n v="1"/>
    <n v="0"/>
    <n v="0"/>
    <n v="4.9698132995760007"/>
    <n v="8.5571139208009228"/>
    <e v="#REF!"/>
    <n v="9.915123736492836"/>
    <n v="481230.83559137519"/>
    <n v="477254.42917008541"/>
    <n v="486186.22995176638"/>
    <n v="469357.90840830706"/>
    <n v="486978.25569557626"/>
    <n v="460746.01703143143"/>
    <e v="#REF!"/>
    <e v="#REF!"/>
    <e v="#REF!"/>
    <e v="#REF!"/>
    <e v="#REF!"/>
    <e v="#REF!"/>
    <e v="#REF!"/>
    <e v="#REF!"/>
  </r>
  <r>
    <x v="0"/>
    <x v="44"/>
    <n v="2017"/>
    <n v="45"/>
    <n v="1666.7072429255313"/>
    <n v="271.61155069897558"/>
    <n v="135.80577534948779"/>
    <n v="182.49191276708669"/>
    <n v="1629.1495396636114"/>
    <n v="273.18724329482615"/>
    <n v="135.65939996995795"/>
    <n v="184.77297712546118"/>
    <n v="459642.56418754312"/>
    <n v="45"/>
    <n v="13.038204432042685"/>
    <n v="1"/>
    <n v="2256.6164817410818"/>
    <n v="7.5993461736110195"/>
    <n v="5.8203933874480187"/>
    <n v="5.1937732183817094"/>
    <n v="5.4423912657455471"/>
    <n v="0"/>
    <n v="0"/>
    <n v="0"/>
    <n v="0"/>
    <n v="1"/>
    <n v="0"/>
    <n v="0"/>
    <n v="0"/>
    <n v="0"/>
    <n v="0"/>
    <n v="0"/>
    <n v="11"/>
    <n v="0"/>
    <n v="0"/>
    <n v="0"/>
    <n v="0"/>
    <n v="0"/>
    <n v="0"/>
    <n v="0"/>
    <n v="0"/>
    <n v="0"/>
    <n v="0"/>
    <n v="1"/>
    <n v="0"/>
    <n v="4.9767337424205742"/>
    <n v="8.541253591518462"/>
    <e v="#REF!"/>
    <n v="9.9411157039218985"/>
    <n v="458909.30617185554"/>
    <n v="453712.75156329997"/>
    <n v="462219.9870455864"/>
    <n v="441956.3942771345"/>
    <n v="464857.18588660768"/>
    <n v="453145.7945765662"/>
    <e v="#REF!"/>
    <e v="#REF!"/>
    <e v="#REF!"/>
    <e v="#REF!"/>
    <e v="#REF!"/>
    <e v="#REF!"/>
    <e v="#REF!"/>
    <e v="#REF!"/>
  </r>
  <r>
    <x v="0"/>
    <x v="45"/>
    <n v="2017"/>
    <n v="46"/>
    <n v="1683.3743153547869"/>
    <n v="274.32766620596533"/>
    <n v="137.16383310298266"/>
    <n v="164.24272149037802"/>
    <n v="1645.4169723709638"/>
    <n v="273.75745475039571"/>
    <n v="137.01338978968019"/>
    <n v="166.29574705388634"/>
    <n v="457233.45702214562"/>
    <n v="46"/>
    <n v="13.032949386314089"/>
    <n v="1"/>
    <n v="2259.1085361541127"/>
    <n v="7.6074595555310198"/>
    <n v="5.8220834553829119"/>
    <n v="5.2012611411033314"/>
    <n v="5.3590203912479843"/>
    <n v="0"/>
    <n v="0"/>
    <n v="0"/>
    <n v="0"/>
    <n v="1"/>
    <n v="0"/>
    <n v="0"/>
    <n v="0"/>
    <n v="0"/>
    <n v="0"/>
    <n v="0"/>
    <n v="11"/>
    <n v="0"/>
    <n v="0"/>
    <n v="0"/>
    <n v="0"/>
    <n v="0"/>
    <n v="0"/>
    <n v="0"/>
    <n v="0"/>
    <n v="0"/>
    <n v="0"/>
    <n v="1"/>
    <n v="0"/>
    <n v="4.9836066217083363"/>
    <n v="8.5268148937722863"/>
    <e v="#REF!"/>
    <n v="9.9466333884946181"/>
    <n v="459069.84424470848"/>
    <n v="453982.86006842455"/>
    <n v="462698.70964703645"/>
    <n v="442398.4144665674"/>
    <n v="465435.00663727784"/>
    <n v="450800.85462445184"/>
    <e v="#REF!"/>
    <e v="#REF!"/>
    <e v="#REF!"/>
    <e v="#REF!"/>
    <e v="#REF!"/>
    <e v="#REF!"/>
    <e v="#REF!"/>
    <e v="#REF!"/>
  </r>
  <r>
    <x v="0"/>
    <x v="46"/>
    <n v="2017"/>
    <n v="47"/>
    <n v="1700.2080585083349"/>
    <n v="277.07094286802499"/>
    <n v="138.53547143401249"/>
    <n v="147.81844934134023"/>
    <n v="1661.8542982121749"/>
    <n v="275.41419880921035"/>
    <n v="138.38326326957926"/>
    <n v="149.66617911259482"/>
    <n v="454903.90953632194"/>
    <n v="47"/>
    <n v="13.027841487797538"/>
    <n v="1"/>
    <n v="2263.6329221517126"/>
    <n v="7.615591351332573"/>
    <n v="5.8269777879909563"/>
    <n v="5.208780272320725"/>
    <n v="5.27753843878103"/>
    <n v="0"/>
    <n v="0"/>
    <n v="0"/>
    <n v="0"/>
    <n v="1"/>
    <n v="0"/>
    <n v="0"/>
    <n v="0"/>
    <n v="0"/>
    <n v="0"/>
    <n v="0"/>
    <n v="11"/>
    <n v="0"/>
    <n v="0"/>
    <n v="0"/>
    <n v="0"/>
    <n v="0"/>
    <n v="0"/>
    <n v="0"/>
    <n v="0"/>
    <n v="0"/>
    <n v="0"/>
    <n v="1"/>
    <n v="0"/>
    <n v="4.990432586778736"/>
    <n v="8.5133191587738057"/>
    <e v="#REF!"/>
    <n v="9.9014497650672375"/>
    <n v="459233.15905346931"/>
    <n v="454256.70559006737"/>
    <n v="463178.54186236317"/>
    <n v="442956.2540377556"/>
    <n v="466082.30335671728"/>
    <n v="448608.33405067539"/>
    <e v="#REF!"/>
    <e v="#REF!"/>
    <e v="#REF!"/>
    <e v="#REF!"/>
    <e v="#REF!"/>
    <e v="#REF!"/>
    <e v="#REF!"/>
    <e v="#REF!"/>
  </r>
  <r>
    <x v="0"/>
    <x v="47"/>
    <n v="2017"/>
    <n v="48"/>
    <n v="1717.2101390934176"/>
    <n v="279.84165229670526"/>
    <n v="139.92082614835263"/>
    <n v="133.0366044072062"/>
    <n v="1678.4610504765476"/>
    <n v="277.62792555295778"/>
    <n v="139.76706986047532"/>
    <n v="134.69956187774505"/>
    <n v="452613.87598785124"/>
    <n v="48"/>
    <n v="13.022794670102803"/>
    <n v="1"/>
    <n v="2270.0092219456815"/>
    <n v="7.6237403579548051"/>
    <n v="5.8334803862859186"/>
    <n v="5.2163189095063904"/>
    <n v="5.1980575760993393"/>
    <n v="0"/>
    <n v="0"/>
    <n v="0"/>
    <n v="0"/>
    <n v="1"/>
    <n v="0"/>
    <n v="0"/>
    <n v="0"/>
    <n v="0"/>
    <n v="0"/>
    <n v="0"/>
    <n v="11"/>
    <n v="0"/>
    <n v="0"/>
    <n v="0"/>
    <n v="0"/>
    <n v="0"/>
    <n v="0"/>
    <n v="0"/>
    <n v="0"/>
    <n v="0"/>
    <n v="0"/>
    <n v="1"/>
    <n v="0"/>
    <n v="4.9972122737641147"/>
    <n v="8.5005516838089719"/>
    <e v="#REF!"/>
    <n v="9.8531118007006011"/>
    <n v="459399.27836549719"/>
    <n v="454534.27786233043"/>
    <n v="463659.41119555099"/>
    <n v="443572.57741803298"/>
    <n v="466764.8190954086"/>
    <n v="446529.89335054543"/>
    <e v="#REF!"/>
    <e v="#REF!"/>
    <e v="#REF!"/>
    <e v="#REF!"/>
    <e v="#REF!"/>
    <e v="#REF!"/>
    <e v="#REF!"/>
    <e v="#REF!"/>
  </r>
  <r>
    <x v="0"/>
    <x v="48"/>
    <n v="2017"/>
    <n v="49"/>
    <n v="1734.3822404843518"/>
    <n v="282.64006881967231"/>
    <n v="141.32003440983615"/>
    <n v="119.73294396648558"/>
    <n v="1695.2374074788886"/>
    <n v="280.13399718631501"/>
    <n v="141.16473795490009"/>
    <n v="121.22960575761152"/>
    <n v="450271.67936662078"/>
    <n v="49"/>
    <n v="13.017606411499527"/>
    <n v="1"/>
    <n v="2278.0752876803458"/>
    <n v="7.6319057116183862"/>
    <n v="5.8407910478857197"/>
    <n v="5.2238758071567153"/>
    <n v="5.1206879044584968"/>
    <n v="0"/>
    <n v="0"/>
    <n v="0"/>
    <n v="0"/>
    <n v="1"/>
    <n v="0"/>
    <n v="0"/>
    <n v="0"/>
    <n v="0"/>
    <n v="0"/>
    <n v="0"/>
    <n v="12"/>
    <n v="0"/>
    <n v="0"/>
    <n v="0"/>
    <n v="0"/>
    <n v="0"/>
    <n v="0"/>
    <n v="0"/>
    <n v="0"/>
    <n v="0"/>
    <n v="0"/>
    <n v="0"/>
    <n v="1"/>
    <n v="5.0039463059454592"/>
    <n v="8.4884197842817919"/>
    <e v="#REF!"/>
    <n v="9.9193466545227409"/>
    <n v="455355.88547484903"/>
    <n v="451863.14642727736"/>
    <n v="458772.77573795983"/>
    <n v="440765.11099093425"/>
    <n v="464573.88647304085"/>
    <n v="444548.40481469221"/>
    <e v="#REF!"/>
    <e v="#REF!"/>
    <e v="#REF!"/>
    <e v="#REF!"/>
    <e v="#REF!"/>
    <e v="#REF!"/>
    <e v="#REF!"/>
    <e v="#REF!"/>
  </r>
  <r>
    <x v="0"/>
    <x v="49"/>
    <n v="2017"/>
    <n v="50"/>
    <n v="1751.7260628891954"/>
    <n v="285.46646950786902"/>
    <n v="142.73323475393451"/>
    <n v="107.75964956983702"/>
    <n v="1712.1840041019805"/>
    <n v="282.80023334709199"/>
    <n v="142.57638507403107"/>
    <n v="109.10664518861448"/>
    <n v="448011.01979311951"/>
    <n v="50"/>
    <n v="13.012573108847102"/>
    <n v="1"/>
    <n v="2287.6854167208362"/>
    <n v="7.6400867842189735"/>
    <n v="5.8485107032464105"/>
    <n v="5.231450757515109"/>
    <n v="5.0455361735259716"/>
    <n v="0"/>
    <n v="0"/>
    <n v="0"/>
    <n v="0"/>
    <n v="1"/>
    <n v="0"/>
    <n v="0"/>
    <n v="0"/>
    <n v="0"/>
    <n v="0"/>
    <n v="0"/>
    <n v="12"/>
    <n v="0"/>
    <n v="0"/>
    <n v="0"/>
    <n v="0"/>
    <n v="0"/>
    <n v="0"/>
    <n v="0"/>
    <n v="0"/>
    <n v="0"/>
    <n v="0"/>
    <n v="0"/>
    <n v="1"/>
    <n v="5.0106352940962555"/>
    <n v="8.4768904368881994"/>
    <e v="#REF!"/>
    <n v="10.007511764477588"/>
    <n v="455527.69820895931"/>
    <n v="452148.19401036273"/>
    <n v="459255.57735546533"/>
    <n v="441426.53421577258"/>
    <n v="465284.40340716514"/>
    <n v="442657.1754213993"/>
    <e v="#REF!"/>
    <e v="#REF!"/>
    <e v="#REF!"/>
    <e v="#REF!"/>
    <e v="#REF!"/>
    <e v="#REF!"/>
    <e v="#REF!"/>
    <e v="#REF!"/>
  </r>
  <r>
    <x v="0"/>
    <x v="50"/>
    <n v="2017"/>
    <n v="51"/>
    <n v="1769.2433235180874"/>
    <n v="288.32113420294775"/>
    <n v="144.16056710147384"/>
    <n v="96.983684612853324"/>
    <n v="1729.3017999268125"/>
    <n v="285.56068377501987"/>
    <n v="144.00214889872956"/>
    <n v="98.195980670429449"/>
    <n v="445755.19153565145"/>
    <n v="51"/>
    <n v="13.007525182400473"/>
    <n v="1"/>
    <n v="2298.7087094353624"/>
    <n v="7.6482831113731757"/>
    <n v="5.8564408437235844"/>
    <n v="5.2390436556741751"/>
    <n v="4.9727042201855154"/>
    <n v="0"/>
    <n v="0"/>
    <n v="0"/>
    <n v="0"/>
    <n v="1"/>
    <n v="0"/>
    <n v="0"/>
    <n v="0"/>
    <n v="0"/>
    <n v="0"/>
    <n v="0"/>
    <n v="12"/>
    <n v="0"/>
    <n v="0"/>
    <n v="0"/>
    <n v="0"/>
    <n v="0"/>
    <n v="0"/>
    <n v="0"/>
    <n v="0"/>
    <n v="0"/>
    <n v="0"/>
    <n v="0"/>
    <n v="1"/>
    <n v="5.0172798368149243"/>
    <n v="8.4659595160112016"/>
    <e v="#REF!"/>
    <n v="9.9285411516198572"/>
    <n v="455702.40042558999"/>
    <n v="452437.00733859779"/>
    <n v="459739.29820688273"/>
    <n v="442096.18666783517"/>
    <n v="466000.47932853078"/>
    <n v="440854.59821717069"/>
    <e v="#REF!"/>
    <e v="#REF!"/>
    <e v="#REF!"/>
    <e v="#REF!"/>
    <e v="#REF!"/>
    <e v="#REF!"/>
    <e v="#REF!"/>
    <e v="#REF!"/>
  </r>
  <r>
    <x v="0"/>
    <x v="51"/>
    <n v="2017"/>
    <n v="52"/>
    <n v="1786.9357567532684"/>
    <n v="291.20434554497717"/>
    <n v="145.60217277248859"/>
    <n v="87.285316151567997"/>
    <n v="1746.591986974749"/>
    <n v="288.38251465999849"/>
    <n v="145.44217038511269"/>
    <n v="88.376382603454147"/>
    <n v="443501.7586139089"/>
    <n v="52"/>
    <n v="13.002457046031482"/>
    <n v="1"/>
    <n v="2311.0275912223024"/>
    <n v="7.6564943424496397"/>
    <n v="5.8644828345629634"/>
    <n v="5.2466544067951864"/>
    <n v="4.902287333914245"/>
    <n v="0"/>
    <n v="0"/>
    <n v="0"/>
    <n v="0"/>
    <n v="1"/>
    <n v="0"/>
    <n v="0"/>
    <n v="0"/>
    <n v="0"/>
    <n v="0"/>
    <n v="0"/>
    <n v="12"/>
    <n v="0"/>
    <n v="0"/>
    <n v="0"/>
    <n v="0"/>
    <n v="0"/>
    <n v="0"/>
    <n v="0"/>
    <n v="0"/>
    <n v="0"/>
    <n v="0"/>
    <n v="0"/>
    <n v="1"/>
    <n v="5.0238805208462765"/>
    <n v="8.4556362493273518"/>
    <e v="#REF!"/>
    <n v="10.028492676625486"/>
    <n v="455880.02101956645"/>
    <n v="452729.61263201549"/>
    <n v="460223.91716329282"/>
    <n v="442770.51271730784"/>
    <n v="466720.01690332015"/>
    <n v="439141.45267090981"/>
    <e v="#REF!"/>
    <e v="#REF!"/>
    <e v="#REF!"/>
    <e v="#REF!"/>
    <e v="#REF!"/>
    <e v="#REF!"/>
    <e v="#REF!"/>
    <e v="#REF!"/>
  </r>
  <r>
    <x v="0"/>
    <x v="52"/>
    <n v="2017"/>
    <n v="53"/>
    <n v="1804.8051143208008"/>
    <n v="294.11638900042698"/>
    <n v="147.05819450021346"/>
    <n v="77.892492183426583"/>
    <n v="1764.0559251785644"/>
    <n v="291.24945183021271"/>
    <n v="146.89659208870339"/>
    <n v="78.940881225429337"/>
    <n v="441034.04817306472"/>
    <n v="53"/>
    <n v="12.996877358190339"/>
    <n v="1"/>
    <n v="2323.8721900048677"/>
    <n v="7.6647202058695569"/>
    <n v="5.8725876757346489"/>
    <n v="5.254282916909391"/>
    <n v="4.8296072638354275"/>
    <n v="0"/>
    <n v="0"/>
    <n v="0"/>
    <n v="0"/>
    <n v="1"/>
    <n v="0"/>
    <n v="0"/>
    <n v="0"/>
    <n v="0"/>
    <n v="0"/>
    <n v="0"/>
    <n v="12"/>
    <n v="0"/>
    <n v="0"/>
    <n v="0"/>
    <n v="0"/>
    <n v="0"/>
    <n v="0"/>
    <n v="0"/>
    <n v="0"/>
    <n v="0"/>
    <n v="0"/>
    <n v="0"/>
    <n v="1"/>
    <n v="5.0304379213924353"/>
    <n v="8.4447439276054226"/>
    <e v="#REF!"/>
    <n v="9.9783828568894641"/>
    <n v="456060.58917466202"/>
    <n v="453026.03980407433"/>
    <n v="460709.41785945435"/>
    <n v="443447.74168187083"/>
    <n v="467441.96996302827"/>
    <n v="437350.84786798886"/>
    <e v="#REF!"/>
    <e v="#REF!"/>
    <e v="#REF!"/>
    <e v="#REF!"/>
    <e v="#REF!"/>
    <e v="#REF!"/>
    <e v="#REF!"/>
    <e v="#REF!"/>
  </r>
  <r>
    <x v="0"/>
    <x v="53"/>
    <n v="2018"/>
    <n v="2"/>
    <n v="1822.853165464009"/>
    <n v="297.05755289043128"/>
    <n v="148.52877644521558"/>
    <n v="86.178996895013285"/>
    <n v="1781.6950972641976"/>
    <n v="294.15350236032202"/>
    <n v="148.36555800956438"/>
    <n v="85.455185328054895"/>
    <n v="445897.31384097715"/>
    <n v="54"/>
    <n v="13.007843966468643"/>
    <n v="1"/>
    <n v="2354.618491694669"/>
    <n v="7.6729604850118616"/>
    <n v="5.8807310096672429"/>
    <n v="5.261929092014741"/>
    <n v="4.8803451157431867"/>
    <n v="0"/>
    <n v="0"/>
    <n v="0"/>
    <n v="0"/>
    <n v="1"/>
    <n v="0"/>
    <n v="0"/>
    <n v="0"/>
    <n v="0"/>
    <n v="0"/>
    <n v="0"/>
    <n v="1"/>
    <n v="1"/>
    <n v="0"/>
    <n v="0"/>
    <n v="0"/>
    <n v="0"/>
    <n v="0"/>
    <n v="0"/>
    <n v="0"/>
    <n v="0"/>
    <n v="0"/>
    <n v="0"/>
    <n v="0"/>
    <n v="5.0369526024136295"/>
    <n v="8.4646993775776256"/>
    <e v="#REF!"/>
    <n v="10.026374972094478"/>
    <n v="457784.98728452215"/>
    <n v="455016.41890765715"/>
    <n v="462877.80253723107"/>
    <n v="447580.50492527749"/>
    <n v="471057.49338898185"/>
    <n v="439930.9453167452"/>
    <e v="#REF!"/>
    <e v="#REF!"/>
    <e v="#REF!"/>
    <e v="#REF!"/>
    <e v="#REF!"/>
    <e v="#REF!"/>
    <e v="#REF!"/>
    <e v="#REF!"/>
  </r>
  <r>
    <x v="0"/>
    <x v="54"/>
    <n v="2018"/>
    <n v="3"/>
    <n v="1841.0816971186491"/>
    <n v="300.02812841933559"/>
    <n v="150.01406420966774"/>
    <n v="75.748524861647979"/>
    <n v="1799.511077220533"/>
    <n v="297.09081538982878"/>
    <n v="149.84921358965741"/>
    <n v="76.719190908288667"/>
    <n v="443575.13712183066"/>
    <n v="55"/>
    <n v="13.002622484920584"/>
    <n v="1"/>
    <n v="2366.8724146093004"/>
    <n v="7.6812150014831069"/>
    <n v="5.8889007070452015"/>
    <n v="5.269592837995849"/>
    <n v="4.8116972865320689"/>
    <n v="0"/>
    <n v="0"/>
    <n v="0"/>
    <n v="0"/>
    <n v="1"/>
    <n v="0"/>
    <n v="0"/>
    <n v="0"/>
    <n v="0"/>
    <n v="0"/>
    <n v="0"/>
    <n v="1"/>
    <n v="1"/>
    <n v="0"/>
    <n v="0"/>
    <n v="0"/>
    <n v="0"/>
    <n v="0"/>
    <n v="0"/>
    <n v="0"/>
    <n v="0"/>
    <n v="0"/>
    <n v="0"/>
    <n v="0"/>
    <n v="5.0434251169192468"/>
    <n v="8.4548000818505233"/>
    <e v="#REF!"/>
    <n v="9.9828468933723986"/>
    <n v="457971.5392834458"/>
    <n v="455320.58968779712"/>
    <n v="463365.02985595557"/>
    <n v="448261.32888703718"/>
    <n v="471782.96499575308"/>
    <n v="438286.75969867175"/>
    <e v="#REF!"/>
    <e v="#REF!"/>
    <e v="#REF!"/>
    <e v="#REF!"/>
    <e v="#REF!"/>
    <e v="#REF!"/>
    <e v="#REF!"/>
    <e v="#REF!"/>
  </r>
  <r>
    <x v="0"/>
    <x v="55"/>
    <n v="2018"/>
    <n v="4"/>
    <n v="1859.4925140898356"/>
    <n v="303.02840970352895"/>
    <n v="151.51420485176442"/>
    <n v="103.5922055244092"/>
    <n v="1817.5055082813237"/>
    <n v="300.05961254667886"/>
    <n v="151.34770572555374"/>
    <n v="100.90490406279714"/>
    <n v="452158.18536570738"/>
    <n v="56"/>
    <n v="13.02178736521323"/>
    <n v="1"/>
    <n v="2417.6273341695382"/>
    <n v="7.6894836035017908"/>
    <n v="5.8970907050250139"/>
    <n v="5.2772740606255679"/>
    <n v="4.9912881273307823"/>
    <n v="0"/>
    <n v="0"/>
    <n v="0"/>
    <n v="0"/>
    <n v="1"/>
    <n v="0"/>
    <n v="0"/>
    <n v="0"/>
    <n v="0"/>
    <n v="0"/>
    <n v="0"/>
    <n v="1"/>
    <n v="1"/>
    <n v="0"/>
    <n v="0"/>
    <n v="0"/>
    <n v="0"/>
    <n v="0"/>
    <n v="0"/>
    <n v="0"/>
    <n v="0"/>
    <n v="0"/>
    <n v="0"/>
    <n v="0"/>
    <n v="5.0498560072495371"/>
    <n v="8.5069514193865885"/>
    <e v="#REF!"/>
    <n v="10.00784333789537"/>
    <n v="458161.12815753807"/>
    <n v="455628.68572795147"/>
    <n v="463853.10596470052"/>
    <n v="448943.50441881031"/>
    <n v="472509.92792736791"/>
    <n v="445431.13873838529"/>
    <e v="#REF!"/>
    <e v="#REF!"/>
    <e v="#REF!"/>
    <e v="#REF!"/>
    <e v="#REF!"/>
    <e v="#REF!"/>
    <e v="#REF!"/>
    <e v="#REF!"/>
  </r>
  <r>
    <x v="0"/>
    <x v="56"/>
    <n v="2018"/>
    <n v="5"/>
    <n v="1878.0874392307337"/>
    <n v="306.05869380056424"/>
    <n v="153.02934690028206"/>
    <n v="102.00570006840385"/>
    <n v="1835.6800875661465"/>
    <n v="303.05915317362155"/>
    <n v="152.86118278280924"/>
    <n v="101.89562046784319"/>
    <n v="453194.86652309843"/>
    <n v="57"/>
    <n v="13.024077480894206"/>
    <n v="1"/>
    <n v="2439.1811799999837"/>
    <n v="7.6977661578343195"/>
    <n v="5.9052979499977392"/>
    <n v="5.2849726655745775"/>
    <n v="4.9979993604155419"/>
    <n v="0"/>
    <n v="0"/>
    <n v="0"/>
    <n v="0"/>
    <n v="1"/>
    <n v="0"/>
    <n v="0"/>
    <n v="0"/>
    <n v="0"/>
    <n v="0"/>
    <n v="0"/>
    <n v="1"/>
    <n v="1"/>
    <n v="0"/>
    <n v="0"/>
    <n v="0"/>
    <n v="0"/>
    <n v="0"/>
    <n v="0"/>
    <n v="0"/>
    <n v="0"/>
    <n v="0"/>
    <n v="0"/>
    <n v="0"/>
    <n v="5.0562458053483077"/>
    <n v="8.5158735604660887"/>
    <e v="#REF!"/>
    <n v="10.024805434259623"/>
    <n v="458353.78427555063"/>
    <n v="455940.74435843341"/>
    <n v="464342.0228348574"/>
    <n v="449626.91603034403"/>
    <n v="473238.31055300339"/>
    <n v="446457.42726574722"/>
    <e v="#REF!"/>
    <e v="#REF!"/>
    <e v="#REF!"/>
    <e v="#REF!"/>
    <e v="#REF!"/>
    <e v="#REF!"/>
    <e v="#REF!"/>
    <e v="#REF!"/>
  </r>
  <r>
    <x v="0"/>
    <x v="57"/>
    <n v="2018"/>
    <n v="6"/>
    <n v="1896.8683136230409"/>
    <n v="309.1192807385699"/>
    <n v="154.55964036928489"/>
    <n v="67.258477411655136"/>
    <n v="1854.0365553832148"/>
    <n v="306.0892169560957"/>
    <n v="154.38979461063732"/>
    <n v="70.722191717273944"/>
    <n v="441757.59538382723"/>
    <n v="58"/>
    <n v="12.998516583885465"/>
    <n v="1"/>
    <n v="2427.8057121425509"/>
    <n v="7.7060625441972919"/>
    <n v="5.9135208810050583"/>
    <n v="5.2926885584216876"/>
    <n v="4.7616875424193665"/>
    <n v="0"/>
    <n v="0"/>
    <n v="0"/>
    <n v="0"/>
    <n v="1"/>
    <n v="0"/>
    <n v="0"/>
    <n v="0"/>
    <n v="0"/>
    <n v="0"/>
    <n v="0"/>
    <n v="2"/>
    <n v="0"/>
    <n v="1"/>
    <n v="0"/>
    <n v="0"/>
    <n v="0"/>
    <n v="0"/>
    <n v="0"/>
    <n v="0"/>
    <n v="0"/>
    <n v="0"/>
    <n v="0"/>
    <n v="0"/>
    <n v="5.0625950330269669"/>
    <n v="8.4640306045639715"/>
    <e v="#REF!"/>
    <n v="10.006071549914127"/>
    <n v="461221.03014286421"/>
    <n v="457519.14080131205"/>
    <n v="468518.24778042926"/>
    <n v="450311.50237719488"/>
    <n v="473968.07309686072"/>
    <n v="438882.66998168605"/>
    <e v="#REF!"/>
    <e v="#REF!"/>
    <e v="#REF!"/>
    <e v="#REF!"/>
    <e v="#REF!"/>
    <e v="#REF!"/>
    <e v="#REF!"/>
    <e v="#REF!"/>
  </r>
  <r>
    <x v="0"/>
    <x v="58"/>
    <n v="2018"/>
    <n v="7"/>
    <n v="1915.8369967592714"/>
    <n v="312.21047354595555"/>
    <n v="156.10523677297775"/>
    <n v="106.44745154966779"/>
    <n v="1872.5766877960318"/>
    <n v="309.14984525102562"/>
    <n v="155.93369255674369"/>
    <n v="102.87492556642842"/>
    <n v="453217.28463479376"/>
    <n v="59"/>
    <n v="13.02412694649696"/>
    <n v="1"/>
    <n v="2490.6001586278721"/>
    <n v="7.7143726513723809"/>
    <n v="5.9217586774976114"/>
    <n v="5.3004216446641239"/>
    <n v="5.0045893191575805"/>
    <n v="0"/>
    <n v="0"/>
    <n v="0"/>
    <n v="0"/>
    <n v="1"/>
    <n v="0"/>
    <n v="0"/>
    <n v="0"/>
    <n v="0"/>
    <n v="0"/>
    <n v="0"/>
    <n v="2"/>
    <n v="0"/>
    <n v="1"/>
    <n v="0"/>
    <n v="0"/>
    <n v="0"/>
    <n v="0"/>
    <n v="0"/>
    <n v="0"/>
    <n v="0"/>
    <n v="0"/>
    <n v="0"/>
    <n v="0"/>
    <n v="5.0689042022202315"/>
    <n v="8.5319817809496161"/>
    <e v="#REF!"/>
    <n v="10.081095259378593"/>
    <n v="461419.91307275946"/>
    <n v="457839.24023983942"/>
    <n v="469008.82497496455"/>
    <n v="450997.22909002466"/>
    <n v="474699.19164498412"/>
    <n v="448272.27047732123"/>
    <e v="#REF!"/>
    <e v="#REF!"/>
    <e v="#REF!"/>
    <e v="#REF!"/>
    <e v="#REF!"/>
    <e v="#REF!"/>
    <e v="#REF!"/>
    <e v="#REF!"/>
  </r>
  <r>
    <x v="0"/>
    <x v="59"/>
    <n v="2018"/>
    <n v="8"/>
    <n v="1934.9953667268642"/>
    <n v="315.33257828141512"/>
    <n v="157.66628914070753"/>
    <n v="93.406420790064232"/>
    <n v="1891.3022914752814"/>
    <n v="312.24121176622037"/>
    <n v="157.49302948231116"/>
    <n v="94.353271267700663"/>
    <n v="451505.72106212203"/>
    <n v="60"/>
    <n v="13.020343322992833"/>
    <n v="1"/>
    <n v="2501.400654939051"/>
    <n v="7.7226963745104094"/>
    <n v="5.9300108862389536"/>
    <n v="5.3081718297277183"/>
    <n v="4.9457353599569478"/>
    <n v="0"/>
    <n v="0"/>
    <n v="0"/>
    <n v="0"/>
    <n v="1"/>
    <n v="0"/>
    <n v="0"/>
    <n v="0"/>
    <n v="0"/>
    <n v="0"/>
    <n v="0"/>
    <n v="2"/>
    <n v="0"/>
    <n v="1"/>
    <n v="0"/>
    <n v="0"/>
    <n v="0"/>
    <n v="0"/>
    <n v="0"/>
    <n v="0"/>
    <n v="0"/>
    <n v="0"/>
    <n v="0"/>
    <n v="0"/>
    <n v="5.0751738152338266"/>
    <n v="8.5244848761496588"/>
    <e v="#REF!"/>
    <n v="10.027240398190509"/>
    <n v="461621.95618713304"/>
    <n v="458163.41935581213"/>
    <n v="469500.22266252729"/>
    <n v="451684.07526449306"/>
    <n v="475431.65019511065"/>
    <n v="446981.78496307251"/>
    <e v="#REF!"/>
    <e v="#REF!"/>
    <e v="#REF!"/>
    <e v="#REF!"/>
    <e v="#REF!"/>
    <e v="#REF!"/>
    <e v="#REF!"/>
    <e v="#REF!"/>
  </r>
  <r>
    <x v="0"/>
    <x v="60"/>
    <n v="2018"/>
    <n v="9"/>
    <n v="1954.3453203941326"/>
    <n v="318.48590406422926"/>
    <n v="159.2429520321146"/>
    <n v="89.591016905785068"/>
    <n v="1910.2152001509367"/>
    <n v="315.36355791522482"/>
    <n v="159.06795977713426"/>
    <n v="90.067242341976623"/>
    <n v="450935.84162092145"/>
    <n v="61"/>
    <n v="13.019080350318442"/>
    <n v="1"/>
    <n v="2521.6651933962617"/>
    <n v="7.7310336132611504"/>
    <n v="5.9382772362661678"/>
    <n v="5.3159390189770077"/>
    <n v="4.9147714424397639"/>
    <n v="0"/>
    <n v="0"/>
    <n v="0"/>
    <n v="0"/>
    <n v="1"/>
    <n v="0"/>
    <n v="0"/>
    <n v="0"/>
    <n v="0"/>
    <n v="0"/>
    <n v="0"/>
    <n v="2"/>
    <n v="0"/>
    <n v="1"/>
    <n v="0"/>
    <n v="0"/>
    <n v="0"/>
    <n v="0"/>
    <n v="0"/>
    <n v="0"/>
    <n v="0"/>
    <n v="0"/>
    <n v="0"/>
    <n v="0"/>
    <n v="5.0814043649844631"/>
    <n v="8.5239514773120924"/>
    <e v="#REF!"/>
    <n v="10.088442048573595"/>
    <n v="461827.19108782976"/>
    <n v="458491.71848446352"/>
    <n v="469992.43479604885"/>
    <n v="452372.02673725464"/>
    <n v="476165.43670142099"/>
    <n v="446679.86408754613"/>
    <e v="#REF!"/>
    <e v="#REF!"/>
    <e v="#REF!"/>
    <e v="#REF!"/>
    <e v="#REF!"/>
    <e v="#REF!"/>
    <e v="#REF!"/>
    <e v="#REF!"/>
  </r>
  <r>
    <x v="0"/>
    <x v="61"/>
    <n v="2018"/>
    <n v="10"/>
    <n v="1973.8887735980743"/>
    <n v="321.67076310487153"/>
    <n v="160.83538155243576"/>
    <n v="100.11270415527596"/>
    <n v="1929.3172721850779"/>
    <n v="318.51716051004814"/>
    <n v="160.65863937490562"/>
    <n v="99.108157973946035"/>
    <n v="454425.22930202697"/>
    <n v="62"/>
    <n v="13.02678866707935"/>
    <n v="1"/>
    <n v="2556.5076224106574"/>
    <n v="7.7393842704764548"/>
    <n v="5.9465575471223042"/>
    <n v="5.3237231177252253"/>
    <n v="4.9790006344295996"/>
    <n v="0"/>
    <n v="0"/>
    <n v="0"/>
    <n v="0"/>
    <n v="1"/>
    <n v="0"/>
    <n v="0"/>
    <n v="0"/>
    <n v="0"/>
    <n v="0"/>
    <n v="0"/>
    <n v="3"/>
    <n v="0"/>
    <n v="0"/>
    <n v="1"/>
    <n v="0"/>
    <n v="0"/>
    <n v="0"/>
    <n v="0"/>
    <n v="0"/>
    <n v="0"/>
    <n v="0"/>
    <n v="0"/>
    <n v="0"/>
    <n v="5.0875963352323836"/>
    <n v="8.5472075038955317"/>
    <e v="#REF!"/>
    <n v="10.123391039524122"/>
    <n v="462035.64969271282"/>
    <n v="458824.17850284162"/>
    <n v="470485.45552141679"/>
    <n v="453061.07273495122"/>
    <n v="476900.54110451386"/>
    <n v="449748.86329132831"/>
    <e v="#REF!"/>
    <e v="#REF!"/>
    <e v="#REF!"/>
    <e v="#REF!"/>
    <e v="#REF!"/>
    <e v="#REF!"/>
    <e v="#REF!"/>
    <e v="#REF!"/>
  </r>
  <r>
    <x v="0"/>
    <x v="62"/>
    <n v="2018"/>
    <n v="11"/>
    <n v="1993.6276613340547"/>
    <n v="324.88747073592026"/>
    <n v="162.44373536796013"/>
    <n v="105.24815982030351"/>
    <n v="1948.6103889297706"/>
    <n v="321.7023156229842"/>
    <n v="162.26522576865466"/>
    <n v="104.63415963566777"/>
    <n v="456732.43472802441"/>
    <n v="63"/>
    <n v="13.031853016419259"/>
    <n v="1"/>
    <n v="2586.2070272582387"/>
    <n v="7.7477482513114406"/>
    <n v="5.9548516833480534"/>
    <n v="5.3315240312441938"/>
    <n v="5.0163196000918946"/>
    <n v="0"/>
    <n v="0"/>
    <n v="0"/>
    <n v="0"/>
    <n v="1"/>
    <n v="0"/>
    <n v="0"/>
    <n v="0"/>
    <n v="0"/>
    <n v="0"/>
    <n v="0"/>
    <n v="3"/>
    <n v="0"/>
    <n v="0"/>
    <n v="1"/>
    <n v="0"/>
    <n v="0"/>
    <n v="0"/>
    <n v="0"/>
    <n v="0"/>
    <n v="0"/>
    <n v="0"/>
    <n v="0"/>
    <n v="0"/>
    <n v="5.0937502008067623"/>
    <n v="8.5637272773926263"/>
    <e v="#REF!"/>
    <n v="10.06062985948433"/>
    <n v="462247.36423882417"/>
    <n v="459160.84079368849"/>
    <n v="470979.2791233125"/>
    <n v="453751.20420111105"/>
    <n v="477636.95434865012"/>
    <n v="451866.6104911064"/>
    <e v="#REF!"/>
    <e v="#REF!"/>
    <e v="#REF!"/>
    <e v="#REF!"/>
    <e v="#REF!"/>
    <e v="#REF!"/>
    <e v="#REF!"/>
    <e v="#REF!"/>
  </r>
  <r>
    <x v="0"/>
    <x v="63"/>
    <n v="2018"/>
    <n v="12"/>
    <n v="2013.5639379473955"/>
    <n v="328.13634544327948"/>
    <n v="164.06817272163974"/>
    <n v="102.1632041428303"/>
    <n v="1968.096453635058"/>
    <n v="324.91933053313187"/>
    <n v="163.88787802634124"/>
    <n v="102.41029969211404"/>
    <n v="456876.680892932"/>
    <n v="64"/>
    <n v="13.032168788588429"/>
    <n v="1"/>
    <n v="2607.9316602551448"/>
    <n v="7.7561254626020446"/>
    <n v="5.9631595319156556"/>
    <n v="5.339341664774115"/>
    <n v="5.0014681634160967"/>
    <n v="0"/>
    <n v="0"/>
    <n v="0"/>
    <n v="0"/>
    <n v="1"/>
    <n v="0"/>
    <n v="0"/>
    <n v="0"/>
    <n v="0"/>
    <n v="0"/>
    <n v="0"/>
    <n v="3"/>
    <n v="0"/>
    <n v="0"/>
    <n v="1"/>
    <n v="0"/>
    <n v="0"/>
    <n v="0"/>
    <n v="0"/>
    <n v="0"/>
    <n v="0"/>
    <n v="0"/>
    <n v="0"/>
    <n v="0"/>
    <n v="5.0998664278241987"/>
    <n v="8.5671959088547016"/>
    <e v="#REF!"/>
    <n v="10.135193491467136"/>
    <n v="462462.36728557595"/>
    <n v="459501.74722142029"/>
    <n v="471473.89998770325"/>
    <n v="454442.41295869515"/>
    <n v="478374.66789048427"/>
    <n v="452138.94793021516"/>
    <e v="#REF!"/>
    <e v="#REF!"/>
    <e v="#REF!"/>
    <e v="#REF!"/>
    <e v="#REF!"/>
    <e v="#REF!"/>
    <e v="#REF!"/>
    <e v="#REF!"/>
  </r>
  <r>
    <x v="0"/>
    <x v="64"/>
    <n v="2018"/>
    <n v="13"/>
    <n v="2033.6995773268693"/>
    <n v="331.41770889771226"/>
    <n v="165.70885444885613"/>
    <n v="98.359422638605437"/>
    <n v="1987.7773907426013"/>
    <n v="328.16851971542206"/>
    <n v="165.52675680660462"/>
    <n v="98.764510343956289"/>
    <n v="456599.24553486367"/>
    <n v="65"/>
    <n v="13.03156136072181"/>
    <n v="1"/>
    <n v="2629.1855633120431"/>
    <n v="7.7645158124344267"/>
    <n v="5.9714809910407647"/>
    <n v="5.3471759235332517"/>
    <n v="4.9766332170643013"/>
    <n v="0"/>
    <n v="0"/>
    <n v="0"/>
    <n v="0"/>
    <n v="1"/>
    <n v="0"/>
    <n v="0"/>
    <n v="0"/>
    <n v="0"/>
    <n v="0"/>
    <n v="0"/>
    <n v="3"/>
    <n v="0"/>
    <n v="0"/>
    <n v="1"/>
    <n v="0"/>
    <n v="0"/>
    <n v="0"/>
    <n v="0"/>
    <n v="0"/>
    <n v="0"/>
    <n v="0"/>
    <n v="0"/>
    <n v="0"/>
    <n v="5.1059454739005803"/>
    <n v="8.5681602744808689"/>
    <e v="#REF!"/>
    <n v="10.101729264909151"/>
    <n v="462680.69171797473"/>
    <n v="459846.94011658989"/>
    <n v="471969.31257589388"/>
    <n v="455134.69128949795"/>
    <n v="479113.67345283082"/>
    <n v="452059.18132543215"/>
    <e v="#REF!"/>
    <e v="#REF!"/>
    <e v="#REF!"/>
    <e v="#REF!"/>
    <e v="#REF!"/>
    <e v="#REF!"/>
    <e v="#REF!"/>
    <e v="#REF!"/>
  </r>
  <r>
    <x v="0"/>
    <x v="65"/>
    <n v="2018"/>
    <n v="14"/>
    <n v="2054.036573100138"/>
    <n v="334.73188598668941"/>
    <n v="167.3659429933447"/>
    <n v="78.888810807414501"/>
    <n v="2007.6551454498622"/>
    <n v="331.45020285105574"/>
    <n v="167.1820243746707"/>
    <n v="80.876380761068688"/>
    <n v="451650.76556690631"/>
    <n v="66"/>
    <n v="13.020664517621181"/>
    <n v="1"/>
    <n v="2635.0232128875864"/>
    <n v="7.7729192098475535"/>
    <n v="5.9798159646369546"/>
    <n v="5.3550267127275104"/>
    <n v="4.8449528953022574"/>
    <n v="0"/>
    <n v="0"/>
    <n v="0"/>
    <n v="0"/>
    <n v="1"/>
    <n v="0"/>
    <n v="0"/>
    <n v="0"/>
    <n v="0"/>
    <n v="0"/>
    <n v="0"/>
    <n v="4"/>
    <n v="0"/>
    <n v="0"/>
    <n v="0"/>
    <n v="1"/>
    <n v="0"/>
    <n v="0"/>
    <n v="0"/>
    <n v="0"/>
    <n v="0"/>
    <n v="0"/>
    <n v="0"/>
    <n v="0"/>
    <n v="5.1119877883565437"/>
    <n v="8.5424050580845599"/>
    <e v="#REF!"/>
    <n v="10.088411220162332"/>
    <n v="459149.11344912788"/>
    <n v="455525.18869177072"/>
    <n v="473765.05192451895"/>
    <n v="460208.22887868941"/>
    <n v="479853.96290084108"/>
    <n v="448198.62670463952"/>
    <e v="#REF!"/>
    <e v="#REF!"/>
    <e v="#REF!"/>
    <e v="#REF!"/>
    <e v="#REF!"/>
    <e v="#REF!"/>
    <e v="#REF!"/>
    <e v="#REF!"/>
  </r>
  <r>
    <x v="0"/>
    <x v="66"/>
    <n v="2018"/>
    <n v="15"/>
    <n v="2074.5769388311396"/>
    <n v="338.07920484655631"/>
    <n v="50"/>
    <n v="86.777691888155957"/>
    <n v="2027.7316834642454"/>
    <n v="334.76470384880599"/>
    <n v="61.71820243746707"/>
    <n v="86.187560775447238"/>
    <n v="419734.92986536009"/>
    <n v="67"/>
    <n v="12.947378671651698"/>
    <n v="1"/>
    <n v="2549.433835565852"/>
    <n v="7.781335564628213"/>
    <n v="5.9881643595685032"/>
    <n v="4.6653788023529268"/>
    <n v="4.8858916519335134"/>
    <n v="0"/>
    <n v="0"/>
    <n v="0"/>
    <n v="0"/>
    <n v="1"/>
    <n v="0"/>
    <n v="0"/>
    <n v="0"/>
    <n v="0"/>
    <n v="0"/>
    <n v="0"/>
    <n v="4"/>
    <n v="0"/>
    <n v="0"/>
    <n v="0"/>
    <n v="1"/>
    <n v="0"/>
    <n v="0"/>
    <n v="0"/>
    <n v="0"/>
    <n v="0"/>
    <n v="0"/>
    <n v="0"/>
    <n v="0"/>
    <n v="5.1179938124167554"/>
    <n v="8.3505419796748939"/>
    <e v="#REF!"/>
    <n v="9.5074606725619457"/>
    <n v="459374.18062652845"/>
    <n v="455879.08333426761"/>
    <n v="474262.03156153561"/>
    <n v="460902.62408022449"/>
    <n v="451419.79783352028"/>
    <n v="421313.9293609882"/>
    <e v="#REF!"/>
    <e v="#REF!"/>
    <e v="#REF!"/>
    <e v="#REF!"/>
    <e v="#REF!"/>
    <e v="#REF!"/>
    <e v="#REF!"/>
    <e v="#REF!"/>
  </r>
  <r>
    <x v="0"/>
    <x v="67"/>
    <n v="2018"/>
    <n v="16"/>
    <n v="2095.3227082194508"/>
    <n v="341.45999689502185"/>
    <n v="50"/>
    <n v="95.455461076971559"/>
    <n v="2048.0089908908067"/>
    <n v="338.11235037191392"/>
    <n v="51.171820243746708"/>
    <n v="94.528671046819142"/>
    <n v="416368.11075295834"/>
    <n v="68"/>
    <n v="12.939325029584156"/>
    <n v="1"/>
    <n v="2582.2381661914442"/>
    <n v="7.789764787170177"/>
    <n v="5.9965260842908332"/>
    <n v="4.5607942422025358"/>
    <n v="4.9469823203640653"/>
    <n v="0"/>
    <n v="0"/>
    <n v="0"/>
    <n v="0"/>
    <n v="1"/>
    <n v="0"/>
    <n v="0"/>
    <n v="0"/>
    <n v="0"/>
    <n v="0"/>
    <n v="0"/>
    <n v="4"/>
    <n v="0"/>
    <n v="0"/>
    <n v="0"/>
    <n v="1"/>
    <n v="0"/>
    <n v="0"/>
    <n v="0"/>
    <n v="0"/>
    <n v="0"/>
    <n v="0"/>
    <n v="0"/>
    <n v="0"/>
    <n v="5.1239639794032588"/>
    <n v="8.3392230348438865"/>
    <e v="#REF!"/>
    <n v="9.5084137566186619"/>
    <n v="459602.6698308824"/>
    <n v="456237.39415646897"/>
    <n v="474759.78660521837"/>
    <n v="461598.0668022043"/>
    <n v="447458.30332199211"/>
    <n v="419581.66245044337"/>
    <e v="#REF!"/>
    <e v="#REF!"/>
    <e v="#REF!"/>
    <e v="#REF!"/>
    <e v="#REF!"/>
    <e v="#REF!"/>
    <e v="#REF!"/>
    <e v="#REF!"/>
  </r>
  <r>
    <x v="0"/>
    <x v="68"/>
    <n v="2018"/>
    <n v="17"/>
    <n v="2116.2759353016454"/>
    <n v="344.8745968639721"/>
    <n v="50"/>
    <n v="105.00100718466872"/>
    <n v="2068.4890742140583"/>
    <n v="341.49347361794298"/>
    <n v="50.117182024374671"/>
    <n v="103.95377357088377"/>
    <n v="418785.3860996989"/>
    <n v="69"/>
    <n v="12.945113862669825"/>
    <n v="1"/>
    <n v="2616.1515393502864"/>
    <n v="7.7982067883778594"/>
    <n v="6.0049010481790477"/>
    <n v="4.5497080900014639"/>
    <n v="5.0117992017121304"/>
    <n v="0"/>
    <n v="0"/>
    <n v="0"/>
    <n v="0"/>
    <n v="1"/>
    <n v="0"/>
    <n v="0"/>
    <n v="0"/>
    <n v="0"/>
    <n v="0"/>
    <n v="0"/>
    <n v="4"/>
    <n v="0"/>
    <n v="0"/>
    <n v="0"/>
    <n v="1"/>
    <n v="0"/>
    <n v="0"/>
    <n v="0"/>
    <n v="0"/>
    <n v="0"/>
    <n v="0"/>
    <n v="0"/>
    <n v="0"/>
    <n v="5.1298987149230735"/>
    <n v="8.3568724852084983"/>
    <e v="#REF!"/>
    <n v="9.2360334041488308"/>
    <n v="459834.6152824593"/>
    <n v="456600.16529356485"/>
    <n v="475258.31168669922"/>
    <n v="462294.54985159117"/>
    <n v="447408.24954223988"/>
    <n v="421887.36811198306"/>
    <e v="#REF!"/>
    <e v="#REF!"/>
    <e v="#REF!"/>
    <e v="#REF!"/>
    <e v="#REF!"/>
    <e v="#REF!"/>
    <e v="#REF!"/>
    <e v="#REF!"/>
  </r>
  <r>
    <x v="0"/>
    <x v="69"/>
    <n v="2018"/>
    <n v="18"/>
    <n v="2137.4386946546615"/>
    <n v="348.32334283261184"/>
    <n v="50"/>
    <n v="115.5011079031356"/>
    <n v="2089.1739603462393"/>
    <n v="344.90840822527741"/>
    <n v="50.011718202437464"/>
    <n v="114.34637446991043"/>
    <n v="421851.05468616402"/>
    <n v="70"/>
    <n v="12.952407579735638"/>
    <n v="1"/>
    <n v="2651.2631453904087"/>
    <n v="7.8066614796008436"/>
    <n v="6.0132891611976467"/>
    <n v="4.548592685038205"/>
    <n v="5.078713098835844"/>
    <n v="0"/>
    <n v="0"/>
    <n v="0"/>
    <n v="0"/>
    <n v="1"/>
    <n v="0"/>
    <n v="0"/>
    <n v="0"/>
    <n v="0"/>
    <n v="0"/>
    <n v="0"/>
    <n v="4"/>
    <n v="0"/>
    <n v="0"/>
    <n v="0"/>
    <n v="1"/>
    <n v="0"/>
    <n v="0"/>
    <n v="0"/>
    <n v="0"/>
    <n v="0"/>
    <n v="0"/>
    <n v="0"/>
    <n v="0"/>
    <n v="5.1357984370502621"/>
    <n v="8.3780248990327717"/>
    <e v="#REF!"/>
    <n v="9.2231623078643938"/>
    <n v="460070.05154373136"/>
    <n v="456967.44133007934"/>
    <n v="475757.60146393609"/>
    <n v="462992.06607619039"/>
    <n v="447775.82945880067"/>
    <n v="424684.36183115584"/>
    <e v="#REF!"/>
    <e v="#REF!"/>
    <e v="#REF!"/>
    <e v="#REF!"/>
    <e v="#REF!"/>
    <e v="#REF!"/>
    <e v="#REF!"/>
    <e v="#REF!"/>
  </r>
  <r>
    <x v="0"/>
    <x v="70"/>
    <n v="2018"/>
    <n v="19"/>
    <n v="2158.8130816012081"/>
    <n v="351.80657626093796"/>
    <n v="50"/>
    <n v="127.05121869344917"/>
    <n v="2110.0656967227296"/>
    <n v="348.35749224310769"/>
    <n v="50.001171820243748"/>
    <n v="125.7807342710953"/>
    <n v="456991.85193950345"/>
    <n v="71"/>
    <n v="13.032420840263354"/>
    <n v="1"/>
    <n v="2687.6708765555954"/>
    <n v="7.8151287725898015"/>
    <n v="6.0216903337393664"/>
    <n v="4.5484810760842844"/>
    <n v="5.1475040609715519"/>
    <n v="0"/>
    <n v="0"/>
    <n v="0"/>
    <n v="0"/>
    <n v="1"/>
    <n v="0"/>
    <n v="0"/>
    <n v="0"/>
    <n v="0"/>
    <n v="0"/>
    <n v="1"/>
    <n v="5"/>
    <n v="0"/>
    <n v="0"/>
    <n v="0"/>
    <n v="0"/>
    <n v="1"/>
    <n v="0"/>
    <n v="0"/>
    <n v="0"/>
    <n v="0"/>
    <n v="0"/>
    <n v="0"/>
    <n v="0"/>
    <n v="5.1416635565026603"/>
    <n v="9.3999353658142546"/>
    <e v="#REF!"/>
    <n v="10.554174152712815"/>
    <n v="505269.70502049819"/>
    <n v="506870.75288209913"/>
    <n v="525635.58180657355"/>
    <n v="511190.98183562717"/>
    <n v="497270.20448308979"/>
    <n v="460040.78603284387"/>
    <e v="#REF!"/>
    <e v="#REF!"/>
    <e v="#REF!"/>
    <e v="#REF!"/>
    <e v="#REF!"/>
    <e v="#REF!"/>
    <e v="#REF!"/>
    <e v="#REF!"/>
  </r>
  <r>
    <x v="0"/>
    <x v="71"/>
    <n v="2018"/>
    <n v="20"/>
    <n v="2180.4012124172209"/>
    <n v="355.32464202354737"/>
    <n v="50"/>
    <n v="139.75634056279409"/>
    <n v="2131.1663514310767"/>
    <n v="351.84106713332756"/>
    <n v="50.000117182024375"/>
    <n v="138.35877993362422"/>
    <n v="460129.67461439595"/>
    <n v="72"/>
    <n v="13.039263630074206"/>
    <n v="1"/>
    <n v="2725.4821950035621"/>
    <n v="7.8236085794672396"/>
    <n v="6.0301044765478382"/>
    <n v="4.5484699145037517"/>
    <n v="5.2180813168072442"/>
    <n v="0"/>
    <n v="0"/>
    <n v="0"/>
    <n v="0"/>
    <n v="1"/>
    <n v="0"/>
    <n v="0"/>
    <n v="0"/>
    <n v="0"/>
    <n v="0"/>
    <n v="1"/>
    <n v="5"/>
    <n v="0"/>
    <n v="0"/>
    <n v="0"/>
    <n v="0"/>
    <n v="1"/>
    <n v="0"/>
    <n v="0"/>
    <n v="0"/>
    <n v="0"/>
    <n v="0"/>
    <n v="0"/>
    <n v="0"/>
    <n v="5.1474944768134527"/>
    <n v="9.4223103475478887"/>
    <e v="#REF!"/>
    <n v="10.369293999672051"/>
    <n v="505512.2279745324"/>
    <n v="507247.17427959206"/>
    <n v="526136.38504411047"/>
    <n v="511890.54308243113"/>
    <n v="497685.11354578956"/>
    <n v="463014.7138999335"/>
    <e v="#REF!"/>
    <e v="#REF!"/>
    <e v="#REF!"/>
    <e v="#REF!"/>
    <e v="#REF!"/>
    <e v="#REF!"/>
    <e v="#REF!"/>
    <e v="#REF!"/>
  </r>
  <r>
    <x v="0"/>
    <x v="72"/>
    <n v="2018"/>
    <n v="21"/>
    <n v="2202.2052245413934"/>
    <n v="358.87788844378281"/>
    <n v="50"/>
    <n v="153.73197461907353"/>
    <n v="2152.4780133641716"/>
    <n v="355.35947778855518"/>
    <n v="50.000011718202437"/>
    <n v="152.1946551505286"/>
    <n v="463268.15303455421"/>
    <n v="73"/>
    <n v="13.046061329639"/>
    <n v="1"/>
    <n v="2764.81508760425"/>
    <n v="7.832100812708493"/>
    <n v="6.0385315006817493"/>
    <n v="4.5484687983388463"/>
    <n v="5.2903636663813067"/>
    <n v="0"/>
    <n v="0"/>
    <n v="0"/>
    <n v="0"/>
    <n v="1"/>
    <n v="0"/>
    <n v="0"/>
    <n v="0"/>
    <n v="0"/>
    <n v="0"/>
    <n v="1"/>
    <n v="5"/>
    <n v="0"/>
    <n v="0"/>
    <n v="0"/>
    <n v="0"/>
    <n v="1"/>
    <n v="0"/>
    <n v="0"/>
    <n v="0"/>
    <n v="0"/>
    <n v="0"/>
    <n v="0"/>
    <n v="0"/>
    <n v="5.1532915944977793"/>
    <n v="9.4451025799940922"/>
    <e v="#REF!"/>
    <n v="10.486832140571275"/>
    <n v="505758.3475132864"/>
    <n v="507628.23705055576"/>
    <n v="526637.93708985974"/>
    <n v="512591.11623217893"/>
    <n v="498101.00724840834"/>
    <n v="466049.97922620806"/>
    <e v="#REF!"/>
    <e v="#REF!"/>
    <e v="#REF!"/>
    <e v="#REF!"/>
    <e v="#REF!"/>
    <e v="#REF!"/>
    <e v="#REF!"/>
    <e v="#REF!"/>
  </r>
  <r>
    <x v="0"/>
    <x v="73"/>
    <n v="2018"/>
    <n v="22"/>
    <n v="2224.2272767868067"/>
    <n v="362.46666732822069"/>
    <n v="50"/>
    <n v="169.10517208098088"/>
    <n v="2174.002792390962"/>
    <n v="358.91307255838797"/>
    <n v="50.000001171820244"/>
    <n v="167.41412038793567"/>
    <n v="466406.69698527775"/>
    <n v="74"/>
    <n v="13.052813272803149"/>
    <n v="1"/>
    <n v="2805.7991161960085"/>
    <n v="7.8406053851298143"/>
    <n v="6.0469713174995334"/>
    <n v="4.5484686867222868"/>
    <n v="5.3642691132988931"/>
    <n v="0"/>
    <n v="0"/>
    <n v="0"/>
    <n v="0"/>
    <n v="1"/>
    <n v="0"/>
    <n v="0"/>
    <n v="0"/>
    <n v="0"/>
    <n v="0"/>
    <n v="1"/>
    <n v="5"/>
    <n v="0"/>
    <n v="0"/>
    <n v="0"/>
    <n v="0"/>
    <n v="1"/>
    <n v="0"/>
    <n v="0"/>
    <n v="0"/>
    <n v="0"/>
    <n v="0"/>
    <n v="0"/>
    <n v="0"/>
    <n v="5.1590552992145291"/>
    <n v="9.4682890051258592"/>
    <e v="#REF!"/>
    <n v="10.480315394004881"/>
    <n v="506008.09960260731"/>
    <n v="508013.98760425311"/>
    <n v="527140.23269015993"/>
    <n v="513292.69424757123"/>
    <n v="498517.50350507436"/>
    <n v="469143.29799876513"/>
    <e v="#REF!"/>
    <e v="#REF!"/>
    <e v="#REF!"/>
    <e v="#REF!"/>
    <e v="#REF!"/>
    <e v="#REF!"/>
    <e v="#REF!"/>
    <e v="#REF!"/>
  </r>
  <r>
    <x v="0"/>
    <x v="74"/>
    <n v="2018"/>
    <n v="23"/>
    <n v="2246.4695495546748"/>
    <n v="366.0913340015029"/>
    <n v="50"/>
    <n v="186.01568928907898"/>
    <n v="2195.7428195400757"/>
    <n v="362.50220327994543"/>
    <n v="50.000000117182026"/>
    <n v="184.15553239896465"/>
    <n v="488837.36483298923"/>
    <n v="75"/>
    <n v="13.099785125884001"/>
    <n v="1"/>
    <n v="2848.576572845257"/>
    <n v="7.8491222098813545"/>
    <n v="6.0554238386541837"/>
    <n v="4.5484686755606303"/>
    <n v="5.4397146953450388"/>
    <n v="0"/>
    <n v="0"/>
    <n v="0"/>
    <n v="0"/>
    <n v="1"/>
    <n v="0"/>
    <n v="0"/>
    <n v="0"/>
    <n v="0"/>
    <n v="0"/>
    <n v="1"/>
    <n v="6"/>
    <n v="0"/>
    <n v="0"/>
    <n v="0"/>
    <n v="0"/>
    <n v="0"/>
    <n v="1"/>
    <n v="0"/>
    <n v="0"/>
    <n v="0"/>
    <n v="0"/>
    <n v="0"/>
    <n v="0"/>
    <n v="5.1647859739235145"/>
    <n v="9.4918487615562945"/>
    <e v="#REF!"/>
    <n v="10.516809847244103"/>
    <n v="545935.56253102026"/>
    <n v="547562.43810632406"/>
    <n v="566906.4529212804"/>
    <n v="550595.6213800665"/>
    <n v="527480.5912954025"/>
    <n v="491694.55928499077"/>
    <e v="#REF!"/>
    <e v="#REF!"/>
    <e v="#REF!"/>
    <e v="#REF!"/>
    <e v="#REF!"/>
    <e v="#REF!"/>
    <e v="#REF!"/>
    <e v="#REF!"/>
  </r>
  <r>
    <x v="0"/>
    <x v="75"/>
    <n v="2018"/>
    <n v="24"/>
    <n v="2268.9342450502213"/>
    <n v="369.75224734151794"/>
    <n v="50"/>
    <n v="204.61725821798689"/>
    <n v="2217.7002471931191"/>
    <n v="366.12722531073166"/>
    <n v="50.0000000117182"/>
    <n v="202.57108563608466"/>
    <n v="491975.91598998383"/>
    <n v="76"/>
    <n v="13.106185043036424"/>
    <n v="1"/>
    <n v="2893.3037506097262"/>
    <n v="7.8576512004434962"/>
    <n v="6.0638889760930281"/>
    <n v="4.5484686744444645"/>
    <n v="5.5166172053966038"/>
    <n v="0"/>
    <n v="0"/>
    <n v="0"/>
    <n v="0"/>
    <n v="1"/>
    <n v="0"/>
    <n v="0"/>
    <n v="0"/>
    <n v="0"/>
    <n v="0"/>
    <n v="1"/>
    <n v="6"/>
    <n v="0"/>
    <n v="0"/>
    <n v="0"/>
    <n v="0"/>
    <n v="0"/>
    <n v="1"/>
    <n v="0"/>
    <n v="0"/>
    <n v="0"/>
    <n v="0"/>
    <n v="0"/>
    <n v="0"/>
    <n v="5.1704839950381514"/>
    <n v="9.5157611679079626"/>
    <e v="#REF!"/>
    <n v="10.482248083286628"/>
    <n v="546192.68906124716"/>
    <n v="547957.70531926583"/>
    <n v="567410.21994996024"/>
    <n v="551299.18811603775"/>
    <n v="527898.20153090311"/>
    <n v="494895.07535903913"/>
    <e v="#REF!"/>
    <e v="#REF!"/>
    <e v="#REF!"/>
    <e v="#REF!"/>
    <e v="#REF!"/>
    <e v="#REF!"/>
    <e v="#REF!"/>
    <e v="#REF!"/>
  </r>
  <r>
    <x v="0"/>
    <x v="76"/>
    <n v="2018"/>
    <n v="25"/>
    <n v="2291.6235875007237"/>
    <n v="373.44976981493312"/>
    <n v="50"/>
    <n v="225.07898403978558"/>
    <n v="2239.8772492854005"/>
    <n v="369.78849756283239"/>
    <n v="50.00000000117182"/>
    <n v="222.82819419941552"/>
    <n v="495114.46721330134"/>
    <n v="77"/>
    <n v="13.112544261712944"/>
    <n v="1"/>
    <n v="2940.1523413554423"/>
    <n v="7.8661922706255032"/>
    <n v="6.0723666420599152"/>
    <n v="4.5484686743328488"/>
    <n v="5.5948939220901792"/>
    <n v="0"/>
    <n v="0"/>
    <n v="0"/>
    <n v="0"/>
    <n v="1"/>
    <n v="0"/>
    <n v="0"/>
    <n v="0"/>
    <n v="0"/>
    <n v="0"/>
    <n v="1"/>
    <n v="6"/>
    <n v="0"/>
    <n v="0"/>
    <n v="0"/>
    <n v="0"/>
    <n v="0"/>
    <n v="1"/>
    <n v="0"/>
    <n v="0"/>
    <n v="0"/>
    <n v="0"/>
    <n v="0"/>
    <n v="0"/>
    <n v="5.1761497325738288"/>
    <n v="9.5400056858521598"/>
    <e v="#REF!"/>
    <n v="10.592858981230357"/>
    <n v="546453.55821195571"/>
    <n v="548357.80235250562"/>
    <n v="567914.71489218669"/>
    <n v="552003.73875729996"/>
    <n v="528316.36065752013"/>
    <n v="498144.78122822253"/>
    <e v="#REF!"/>
    <e v="#REF!"/>
    <e v="#REF!"/>
    <e v="#REF!"/>
    <e v="#REF!"/>
    <e v="#REF!"/>
    <e v="#REF!"/>
    <e v="#REF!"/>
  </r>
  <r>
    <x v="0"/>
    <x v="77"/>
    <n v="2018"/>
    <n v="26"/>
    <n v="2314.5398233757305"/>
    <n v="377.18426751308243"/>
    <n v="50"/>
    <n v="247.58688244376415"/>
    <n v="2262.2760215124995"/>
    <n v="373.48638253795741"/>
    <n v="50.000000000117183"/>
    <n v="245.1110136193293"/>
    <n v="498253.01844377827"/>
    <n v="78"/>
    <n v="13.118863296147566"/>
    <n v="1"/>
    <n v="2989.3109733325773"/>
    <n v="7.8747453345657243"/>
    <n v="6.0808567490985368"/>
    <n v="4.5484686743216871"/>
    <n v="5.6744632625981906"/>
    <n v="0"/>
    <n v="0"/>
    <n v="0"/>
    <n v="0"/>
    <n v="1"/>
    <n v="0"/>
    <n v="0"/>
    <n v="0"/>
    <n v="0"/>
    <n v="0"/>
    <n v="1"/>
    <n v="6"/>
    <n v="0"/>
    <n v="0"/>
    <n v="0"/>
    <n v="0"/>
    <n v="0"/>
    <n v="1"/>
    <n v="0"/>
    <n v="0"/>
    <n v="0"/>
    <n v="0"/>
    <n v="0"/>
    <n v="0"/>
    <n v="5.181783550292085"/>
    <n v="9.5645620613988438"/>
    <e v="#REF!"/>
    <n v="10.332599535515483"/>
    <n v="546718.20740935067"/>
    <n v="548762.77750317287"/>
    <n v="568419.93257396738"/>
    <n v="552709.26636756654"/>
    <n v="528735.06476997281"/>
    <n v="501440.78517963889"/>
    <e v="#REF!"/>
    <e v="#REF!"/>
    <e v="#REF!"/>
    <e v="#REF!"/>
    <e v="#REF!"/>
    <e v="#REF!"/>
    <e v="#REF!"/>
    <e v="#REF!"/>
  </r>
  <r>
    <x v="0"/>
    <x v="78"/>
    <n v="2018"/>
    <n v="27"/>
    <n v="2337.6852216094885"/>
    <n v="380.9561101882133"/>
    <n v="50"/>
    <n v="272.34557068814058"/>
    <n v="2284.8987815415962"/>
    <n v="377.22124636308536"/>
    <n v="50.000000000011717"/>
    <n v="269.62211498125947"/>
    <n v="508063.80104372714"/>
    <n v="79"/>
    <n v="13.138362311280289"/>
    <n v="1"/>
    <n v="3040.9869024858422"/>
    <n v="7.8833103067328603"/>
    <n v="6.0893592100562657"/>
    <n v="4.5484686743205707"/>
    <n v="5.7552453471098914"/>
    <n v="0"/>
    <n v="0"/>
    <n v="0"/>
    <n v="0"/>
    <n v="1"/>
    <n v="0"/>
    <n v="0"/>
    <n v="0"/>
    <n v="0"/>
    <n v="0"/>
    <n v="1"/>
    <n v="7"/>
    <n v="0"/>
    <n v="0"/>
    <n v="0"/>
    <n v="0"/>
    <n v="0"/>
    <n v="0"/>
    <n v="1"/>
    <n v="0"/>
    <n v="0"/>
    <n v="0"/>
    <n v="0"/>
    <n v="0"/>
    <n v="5.1873858058407549"/>
    <n v="9.589410463883711"/>
    <e v="#REF!"/>
    <n v="10.440475260448386"/>
    <n v="583905.25560281321"/>
    <n v="585099.15026627318"/>
    <n v="604653.16074647941"/>
    <n v="592417.66874290863"/>
    <n v="544925.9624337093"/>
    <n v="510292.80958622566"/>
    <e v="#REF!"/>
    <e v="#REF!"/>
    <e v="#REF!"/>
    <e v="#REF!"/>
    <e v="#REF!"/>
    <e v="#REF!"/>
    <e v="#REF!"/>
    <e v="#REF!"/>
  </r>
  <r>
    <x v="0"/>
    <x v="79"/>
    <n v="2018"/>
    <n v="28"/>
    <n v="2361.062073825583"/>
    <n v="384.76567129009538"/>
    <n v="50"/>
    <n v="299.58012775695465"/>
    <n v="2307.7477692267921"/>
    <n v="380.99345882659037"/>
    <n v="50.000000000001172"/>
    <n v="296.58432647938514"/>
    <n v="511202.35227564059"/>
    <n v="80"/>
    <n v="13.144520783513045"/>
    <n v="1"/>
    <n v="3095.4078728726327"/>
    <n v="7.8918871019279351"/>
    <n v="6.0978739380881875"/>
    <n v="4.5484686743204588"/>
    <n v="5.8371624745046145"/>
    <n v="0"/>
    <n v="0"/>
    <n v="0"/>
    <n v="0"/>
    <n v="1"/>
    <n v="0"/>
    <n v="0"/>
    <n v="0"/>
    <n v="0"/>
    <n v="0"/>
    <n v="1"/>
    <n v="7"/>
    <n v="0"/>
    <n v="0"/>
    <n v="0"/>
    <n v="0"/>
    <n v="0"/>
    <n v="0"/>
    <n v="1"/>
    <n v="0"/>
    <n v="0"/>
    <n v="0"/>
    <n v="0"/>
    <n v="0"/>
    <n v="5.1929568508902104"/>
    <n v="9.6145316047289082"/>
    <e v="#REF!"/>
    <n v="10.611942064708954"/>
    <n v="584177.57867298648"/>
    <n v="585514.02848109277"/>
    <n v="605159.80846513878"/>
    <n v="593125.12958459416"/>
    <n v="545345.74496437982"/>
    <n v="513672.99269296578"/>
    <e v="#REF!"/>
    <e v="#REF!"/>
    <e v="#REF!"/>
    <e v="#REF!"/>
    <e v="#REF!"/>
    <e v="#REF!"/>
    <e v="#REF!"/>
    <e v="#REF!"/>
  </r>
  <r>
    <x v="0"/>
    <x v="80"/>
    <n v="2018"/>
    <n v="29"/>
    <n v="2384.6726945638393"/>
    <n v="388.61332800299635"/>
    <n v="485.76666000374502"/>
    <n v="329.53814053265012"/>
    <n v="2330.8252468279061"/>
    <n v="384.80339341479339"/>
    <n v="442.18999400337066"/>
    <n v="326.24275912732367"/>
    <n v="589037.04460219224"/>
    <n v="81"/>
    <n v="13.286244354717422"/>
    <n v="1"/>
    <n v="3588.5908231032308"/>
    <n v="7.9004756352867211"/>
    <n v="6.1064008466611845"/>
    <n v="6.1876018919036335"/>
    <n v="5.9201395118273874"/>
    <n v="0"/>
    <n v="0"/>
    <n v="0"/>
    <n v="0"/>
    <n v="1"/>
    <n v="0"/>
    <n v="0"/>
    <n v="0"/>
    <n v="0"/>
    <n v="0"/>
    <n v="1"/>
    <n v="7"/>
    <n v="0"/>
    <n v="0"/>
    <n v="0"/>
    <n v="0"/>
    <n v="0"/>
    <n v="0"/>
    <n v="1"/>
    <n v="0"/>
    <n v="0"/>
    <n v="0"/>
    <n v="0"/>
    <n v="0"/>
    <n v="5.1984970312658261"/>
    <n v="10.131646800125408"/>
    <e v="#REF!"/>
    <n v="11.850185800689149"/>
    <n v="584453.79632904078"/>
    <n v="585933.93262350978"/>
    <n v="605667.16352131939"/>
    <n v="593833.54674043157"/>
    <n v="614327.88326817285"/>
    <n v="585559.00723400293"/>
    <e v="#REF!"/>
    <e v="#REF!"/>
    <e v="#REF!"/>
    <e v="#REF!"/>
    <e v="#REF!"/>
    <e v="#REF!"/>
    <e v="#REF!"/>
    <e v="#REF!"/>
  </r>
  <r>
    <x v="0"/>
    <x v="81"/>
    <n v="2018"/>
    <n v="30"/>
    <n v="2408.5194215094775"/>
    <n v="392.49946128302633"/>
    <n v="485.76666000374502"/>
    <n v="362.49195458591515"/>
    <n v="2354.1334992323773"/>
    <n v="388.65142734890986"/>
    <n v="481.4089934037076"/>
    <n v="358.86703504005601"/>
    <n v="595087.66990784509"/>
    <n v="82"/>
    <n v="13.296464018056582"/>
    <n v="1"/>
    <n v="3649.2774973821643"/>
    <n v="7.9090758222824524"/>
    <n v="6.1149398495579872"/>
    <n v="6.2651046146675196"/>
    <n v="6.0041042021780582"/>
    <n v="0"/>
    <n v="0"/>
    <n v="0"/>
    <n v="0"/>
    <n v="1"/>
    <n v="0"/>
    <n v="0"/>
    <n v="0"/>
    <n v="0"/>
    <n v="0"/>
    <n v="1"/>
    <n v="7"/>
    <n v="0"/>
    <n v="0"/>
    <n v="0"/>
    <n v="0"/>
    <n v="0"/>
    <n v="0"/>
    <n v="1"/>
    <n v="0"/>
    <n v="0"/>
    <n v="0"/>
    <n v="0"/>
    <n v="0"/>
    <n v="5.2040066870767951"/>
    <n v="10.18050900379127"/>
    <e v="#REF!"/>
    <n v="11.914815640300962"/>
    <n v="584733.94751683518"/>
    <n v="586358.91295254207"/>
    <n v="606175.22082146932"/>
    <n v="594542.9133776424"/>
    <n v="617990.52028113627"/>
    <n v="592250.07199451793"/>
    <e v="#REF!"/>
    <e v="#REF!"/>
    <e v="#REF!"/>
    <e v="#REF!"/>
    <e v="#REF!"/>
    <e v="#REF!"/>
    <e v="#REF!"/>
    <e v="#REF!"/>
  </r>
  <r>
    <x v="0"/>
    <x v="82"/>
    <n v="2018"/>
    <n v="31"/>
    <n v="2432.6046157245714"/>
    <n v="396.42445589585662"/>
    <n v="485.76666000374502"/>
    <n v="398.7411500445067"/>
    <n v="2377.6748341800353"/>
    <n v="392.53794162238324"/>
    <n v="485.33089334374131"/>
    <n v="394.7537385440616"/>
    <n v="598504.2676048791"/>
    <n v="83"/>
    <n v="13.302188934455794"/>
    <n v="1"/>
    <n v="3713.5368816686801"/>
    <n v="7.9176875787287075"/>
    <n v="6.1234908608811578"/>
    <n v="6.272534494158907"/>
    <n v="6.0889873970513637"/>
    <n v="0"/>
    <n v="0"/>
    <n v="0"/>
    <n v="0"/>
    <n v="1"/>
    <n v="0"/>
    <n v="0"/>
    <n v="0"/>
    <n v="0"/>
    <n v="0"/>
    <n v="1"/>
    <n v="7"/>
    <n v="0"/>
    <n v="0"/>
    <n v="0"/>
    <n v="0"/>
    <n v="0"/>
    <n v="0"/>
    <n v="1"/>
    <n v="0"/>
    <n v="0"/>
    <n v="0"/>
    <n v="0"/>
    <n v="0"/>
    <n v="5.2094861528414214"/>
    <n v="10.208568353294197"/>
    <e v="#REF!"/>
    <n v="11.946746760886537"/>
    <n v="585018.07157168677"/>
    <n v="586789.02022987558"/>
    <n v="606683.97529254458"/>
    <n v="595253.22268997924"/>
    <n v="618722.66950754309"/>
    <n v="596047.17948288564"/>
    <e v="#REF!"/>
    <e v="#REF!"/>
    <e v="#REF!"/>
    <e v="#REF!"/>
    <e v="#REF!"/>
    <e v="#REF!"/>
    <e v="#REF!"/>
    <e v="#REF!"/>
  </r>
  <r>
    <x v="0"/>
    <x v="83"/>
    <n v="2018"/>
    <n v="32"/>
    <n v="2456.9306618818177"/>
    <n v="400.38870045481519"/>
    <n v="485.76666000374502"/>
    <n v="438.61526504895738"/>
    <n v="2401.4515824905702"/>
    <n v="396.46332103859925"/>
    <n v="485.7230833377447"/>
    <n v="434.22911239846781"/>
    <n v="602823.31586500537"/>
    <n v="84"/>
    <n v="13.309379424258195"/>
    <n v="1"/>
    <n v="3781.7012873893354"/>
    <n v="7.9263108207823825"/>
    <n v="6.1320537950569882"/>
    <n v="6.2732744549372637"/>
    <n v="6.1747232201098194"/>
    <n v="0"/>
    <n v="0"/>
    <n v="0"/>
    <n v="0"/>
    <n v="1"/>
    <n v="0"/>
    <n v="0"/>
    <n v="0"/>
    <n v="0"/>
    <n v="0"/>
    <n v="1"/>
    <n v="8"/>
    <n v="0"/>
    <n v="0"/>
    <n v="0"/>
    <n v="0"/>
    <n v="0"/>
    <n v="0"/>
    <n v="0"/>
    <n v="1"/>
    <n v="0"/>
    <n v="0"/>
    <n v="0"/>
    <n v="0"/>
    <n v="5.2149357576089859"/>
    <n v="10.234823383769465"/>
    <e v="#REF!"/>
    <n v="11.929843100256626"/>
    <n v="587339.93383181922"/>
    <n v="589757.09160153521"/>
    <n v="608722.34814508236"/>
    <n v="600141.65824261936"/>
    <n v="617143.07157296082"/>
    <n v="599608.92334212863"/>
    <e v="#REF!"/>
    <e v="#REF!"/>
    <e v="#REF!"/>
    <e v="#REF!"/>
    <e v="#REF!"/>
    <e v="#REF!"/>
    <e v="#REF!"/>
    <e v="#REF!"/>
  </r>
  <r>
    <x v="0"/>
    <x v="84"/>
    <n v="2018"/>
    <n v="33"/>
    <n v="2481.499968500636"/>
    <n v="404.39258745936337"/>
    <n v="485.76666000374502"/>
    <n v="482.47679155385316"/>
    <n v="2425.4660982935898"/>
    <n v="400.42795424898134"/>
    <n v="485.762302337145"/>
    <n v="477.65202363831463"/>
    <n v="605964.6339649664"/>
    <n v="85"/>
    <n v="13.314576903554668"/>
    <n v="1"/>
    <n v="3854.1360075175976"/>
    <n v="7.9349454649466891"/>
    <n v="6.1406285668393101"/>
    <n v="6.2733484209092021"/>
    <n v="6.2612491698983082"/>
    <n v="0"/>
    <n v="0"/>
    <n v="0"/>
    <n v="0"/>
    <n v="1"/>
    <n v="0"/>
    <n v="0"/>
    <n v="0"/>
    <n v="0"/>
    <n v="0"/>
    <n v="1"/>
    <n v="8"/>
    <n v="0"/>
    <n v="0"/>
    <n v="0"/>
    <n v="0"/>
    <n v="0"/>
    <n v="0"/>
    <n v="0"/>
    <n v="1"/>
    <n v="0"/>
    <n v="0"/>
    <n v="0"/>
    <n v="0"/>
    <n v="5.2203558250783244"/>
    <n v="10.261065771553149"/>
    <e v="#REF!"/>
    <n v="11.931392743967255"/>
    <n v="587632.123204084"/>
    <n v="590197.6070962724"/>
    <n v="609232.48182181199"/>
    <n v="600853.83259394695"/>
    <n v="617568.57733347011"/>
    <n v="603157.95395668049"/>
    <e v="#REF!"/>
    <e v="#REF!"/>
    <e v="#REF!"/>
    <e v="#REF!"/>
    <e v="#REF!"/>
    <e v="#REF!"/>
    <e v="#REF!"/>
    <e v="#REF!"/>
  </r>
  <r>
    <x v="0"/>
    <x v="85"/>
    <n v="2018"/>
    <n v="34"/>
    <n v="2506.3149681856421"/>
    <n v="408.43651333395701"/>
    <n v="485.76666000374502"/>
    <n v="530.72447070923852"/>
    <n v="2449.7207592612053"/>
    <n v="404.43223379146917"/>
    <n v="485.76622423708505"/>
    <n v="525.41722600214621"/>
    <n v="609103.46187192935"/>
    <n v="86"/>
    <n v="13.319743420393927"/>
    <n v="1"/>
    <n v="3931.2426122325828"/>
    <n v="7.9435914280741535"/>
    <n v="6.1492150913132004"/>
    <n v="6.2733558172055019"/>
    <n v="6.3485061691868188"/>
    <n v="0"/>
    <n v="0"/>
    <n v="0"/>
    <n v="0"/>
    <n v="1"/>
    <n v="0"/>
    <n v="0"/>
    <n v="0"/>
    <n v="0"/>
    <n v="0"/>
    <n v="1"/>
    <n v="8"/>
    <n v="0"/>
    <n v="0"/>
    <n v="0"/>
    <n v="0"/>
    <n v="0"/>
    <n v="0"/>
    <n v="0"/>
    <n v="1"/>
    <n v="0"/>
    <n v="0"/>
    <n v="0"/>
    <n v="0"/>
    <n v="5.2257466737132017"/>
    <n v="10.287460697133692"/>
    <e v="#REF!"/>
    <n v="11.923154463822739"/>
    <n v="587928.40582525078"/>
    <n v="590643.40489069116"/>
    <n v="609743.2975751888"/>
    <n v="601566.92936354922"/>
    <n v="617991.81317577837"/>
    <n v="606730.59340392333"/>
    <e v="#REF!"/>
    <e v="#REF!"/>
    <e v="#REF!"/>
    <e v="#REF!"/>
    <e v="#REF!"/>
    <e v="#REF!"/>
    <e v="#REF!"/>
    <e v="#REF!"/>
  </r>
  <r>
    <x v="0"/>
    <x v="86"/>
    <n v="2018"/>
    <n v="35"/>
    <n v="2531.378117867499"/>
    <n v="412.52087846729654"/>
    <n v="485.76666000374502"/>
    <n v="583.7969177801624"/>
    <n v="2474.2179668430936"/>
    <n v="408.47655612938286"/>
    <n v="485.76661642707904"/>
    <n v="577.95894860236081"/>
    <n v="612242.04077177506"/>
    <n v="87"/>
    <n v="13.32488297476548"/>
    <n v="1"/>
    <n v="4013.4625741187028"/>
    <n v="7.9522486273695758"/>
    <n v="6.1578132838985891"/>
    <n v="6.2733565568321232"/>
    <n v="6.4364385685254488"/>
    <n v="0"/>
    <n v="0"/>
    <n v="0"/>
    <n v="0"/>
    <n v="1"/>
    <n v="0"/>
    <n v="0"/>
    <n v="0"/>
    <n v="0"/>
    <n v="0"/>
    <n v="1"/>
    <n v="8"/>
    <n v="0"/>
    <n v="0"/>
    <n v="0"/>
    <n v="0"/>
    <n v="0"/>
    <n v="0"/>
    <n v="0"/>
    <n v="1"/>
    <n v="0"/>
    <n v="0"/>
    <n v="0"/>
    <n v="0"/>
    <n v="5.2311086168545868"/>
    <n v="10.314012342087308"/>
    <e v="#REF!"/>
    <n v="11.964680778557105"/>
    <n v="588228.82262780867"/>
    <n v="591094.53780774469"/>
    <n v="610254.79041600367"/>
    <n v="602280.94185398985"/>
    <n v="618415.2814123109"/>
    <n v="610327.37072794139"/>
    <e v="#REF!"/>
    <e v="#REF!"/>
    <e v="#REF!"/>
    <e v="#REF!"/>
    <e v="#REF!"/>
    <e v="#REF!"/>
    <e v="#REF!"/>
    <e v="#REF!"/>
  </r>
  <r>
    <x v="0"/>
    <x v="87"/>
    <n v="2018"/>
    <n v="36"/>
    <n v="2556.6918990461736"/>
    <n v="416.6460872519695"/>
    <n v="485.76666000374502"/>
    <n v="642.17660955817871"/>
    <n v="2498.9601465040178"/>
    <n v="412.56132169067621"/>
    <n v="485.76665564607845"/>
    <n v="635.75484346259691"/>
    <n v="599905.86609295767"/>
    <n v="88"/>
    <n v="13.304528032044713"/>
    <n v="1"/>
    <n v="4101.2812558600672"/>
    <n v="7.9609169803929367"/>
    <n v="6.1664230603537753"/>
    <n v="6.2733566307947557"/>
    <n v="6.5249941112800105"/>
    <n v="0"/>
    <n v="0"/>
    <n v="0"/>
    <n v="0"/>
    <n v="1"/>
    <n v="0"/>
    <n v="0"/>
    <n v="0"/>
    <n v="0"/>
    <n v="0"/>
    <n v="1"/>
    <n v="9"/>
    <n v="0"/>
    <n v="0"/>
    <n v="0"/>
    <n v="0"/>
    <n v="0"/>
    <n v="0"/>
    <n v="0"/>
    <n v="0"/>
    <n v="1"/>
    <n v="0"/>
    <n v="0"/>
    <n v="0"/>
    <n v="5.2364419628299492"/>
    <n v="10.340709557424265"/>
    <e v="#REF!"/>
    <n v="11.973704324416151"/>
    <n v="546122.63837444747"/>
    <n v="547196.36812137486"/>
    <n v="564399.5734392351"/>
    <n v="556873.21196271246"/>
    <n v="597498.76046989392"/>
    <n v="599524.31473355694"/>
    <e v="#REF!"/>
    <e v="#REF!"/>
    <e v="#REF!"/>
    <e v="#REF!"/>
    <e v="#REF!"/>
    <e v="#REF!"/>
    <e v="#REF!"/>
    <e v="#REF!"/>
  </r>
  <r>
    <x v="0"/>
    <x v="88"/>
    <n v="2018"/>
    <n v="37"/>
    <n v="2582.2588180366356"/>
    <n v="420.81254812448913"/>
    <n v="52.601568515561155"/>
    <n v="302.7020710175251"/>
    <n v="2523.949747963803"/>
    <n v="416.68693490758267"/>
    <n v="95.918077228612901"/>
    <n v="336.00734826203234"/>
    <n v="526520.29873137362"/>
    <n v="89"/>
    <n v="13.174045163908653"/>
    <n v="1"/>
    <n v="3358.3750056942113"/>
    <n v="7.9695964050622461"/>
    <n v="6.175044336778833"/>
    <n v="4.9445359708612999"/>
    <n v="5.9460179758907383"/>
    <n v="0"/>
    <n v="0"/>
    <n v="0"/>
    <n v="0"/>
    <n v="1"/>
    <n v="0"/>
    <n v="0"/>
    <n v="0"/>
    <n v="0"/>
    <n v="0"/>
    <n v="1"/>
    <n v="9"/>
    <n v="0"/>
    <n v="0"/>
    <n v="0"/>
    <n v="0"/>
    <n v="0"/>
    <n v="0"/>
    <n v="0"/>
    <n v="0"/>
    <n v="1"/>
    <n v="0"/>
    <n v="0"/>
    <n v="0"/>
    <n v="5.2417470150596426"/>
    <n v="9.8018677330309636"/>
    <e v="#REF!"/>
    <n v="11.0218133406291"/>
    <n v="546431.44797864743"/>
    <n v="547658.33187080757"/>
    <n v="564912.40557308332"/>
    <n v="557589.0359141808"/>
    <n v="542341.16956846882"/>
    <n v="524009.31532283383"/>
    <e v="#REF!"/>
    <e v="#REF!"/>
    <e v="#REF!"/>
    <e v="#REF!"/>
    <e v="#REF!"/>
    <e v="#REF!"/>
    <e v="#REF!"/>
    <e v="#REF!"/>
  </r>
  <r>
    <x v="0"/>
    <x v="89"/>
    <n v="2018"/>
    <n v="38"/>
    <n v="2608.081406217002"/>
    <n v="425.02067360573403"/>
    <n v="53.127584200716768"/>
    <n v="272.43186391577262"/>
    <n v="2549.1892454397625"/>
    <n v="420.85380425665835"/>
    <n v="57.406633503506384"/>
    <n v="278.78941235039861"/>
    <n v="504014.75190769776"/>
    <n v="90"/>
    <n v="13.130360816283288"/>
    <n v="1"/>
    <n v="3358.6615279392254"/>
    <n v="7.9782868196563124"/>
    <n v="6.183677029618929"/>
    <n v="4.6239354094784719"/>
    <n v="5.7838569558630946"/>
    <n v="0"/>
    <n v="0"/>
    <n v="0"/>
    <n v="0"/>
    <n v="1"/>
    <n v="0"/>
    <n v="0"/>
    <n v="0"/>
    <n v="0"/>
    <n v="0"/>
    <n v="1"/>
    <n v="9"/>
    <n v="0"/>
    <n v="0"/>
    <n v="0"/>
    <n v="0"/>
    <n v="0"/>
    <n v="0"/>
    <n v="0"/>
    <n v="0"/>
    <n v="1"/>
    <n v="0"/>
    <n v="0"/>
    <n v="0"/>
    <n v="5.2470240721604862"/>
    <n v="9.6696859306900045"/>
    <e v="#REF!"/>
    <n v="10.659307369555499"/>
    <n v="546744.5170340687"/>
    <n v="548125.79240235896"/>
    <n v="565425.89995584288"/>
    <n v="558305.75566228246"/>
    <n v="529356.00590504752"/>
    <n v="505363.14471120271"/>
    <e v="#REF!"/>
    <e v="#REF!"/>
    <e v="#REF!"/>
    <e v="#REF!"/>
    <e v="#REF!"/>
    <e v="#REF!"/>
    <e v="#REF!"/>
    <e v="#REF!"/>
  </r>
  <r>
    <x v="0"/>
    <x v="90"/>
    <n v="2018"/>
    <n v="39"/>
    <n v="2634.1622202791718"/>
    <n v="429.27088034179133"/>
    <n v="53.658860042723937"/>
    <n v="245.18867752419536"/>
    <n v="2574.6811378915854"/>
    <n v="425.06234229922484"/>
    <n v="54.033637388802184"/>
    <n v="248.54875100681568"/>
    <n v="499077.54375927651"/>
    <n v="91"/>
    <n v="13.120516760975772"/>
    <n v="1"/>
    <n v="3362.2806381878827"/>
    <n v="7.9869881428174363"/>
    <n v="6.1923210556675343"/>
    <n v="4.5902721956317576"/>
    <n v="5.6861942554915332"/>
    <n v="0"/>
    <n v="0"/>
    <n v="0"/>
    <n v="0"/>
    <n v="1"/>
    <n v="0"/>
    <n v="0"/>
    <n v="0"/>
    <n v="0"/>
    <n v="0"/>
    <n v="1"/>
    <n v="9"/>
    <n v="0"/>
    <n v="0"/>
    <n v="0"/>
    <n v="0"/>
    <n v="0"/>
    <n v="0"/>
    <n v="0"/>
    <n v="0"/>
    <n v="1"/>
    <n v="0"/>
    <n v="0"/>
    <n v="0"/>
    <n v="5.2522734280466299"/>
    <n v="9.6397002378152674"/>
    <e v="#REF!"/>
    <n v="10.71932717984649"/>
    <n v="547061.88813522353"/>
    <n v="548598.8046838399"/>
    <n v="565940.05168492813"/>
    <n v="559023.36462245509"/>
    <n v="528373.38133569015"/>
    <n v="500986.1333254854"/>
    <e v="#REF!"/>
    <e v="#REF!"/>
    <e v="#REF!"/>
    <e v="#REF!"/>
    <e v="#REF!"/>
    <e v="#REF!"/>
    <e v="#REF!"/>
    <e v="#REF!"/>
  </r>
  <r>
    <x v="0"/>
    <x v="91"/>
    <n v="2018"/>
    <n v="40"/>
    <n v="2660.5038424819636"/>
    <n v="433.56358914520922"/>
    <n v="54.195448643151174"/>
    <n v="220.66980977177582"/>
    <n v="2600.4279492686987"/>
    <n v="429.31296572221703"/>
    <n v="54.179267517716276"/>
    <n v="223.45770389527982"/>
    <n v="496547.55502726149"/>
    <n v="92"/>
    <n v="13.115434538398853"/>
    <n v="1"/>
    <n v="3368.9326900421001"/>
    <n v="7.9957002935540213"/>
    <n v="6.2009763320695477"/>
    <n v="4.5917492638995228"/>
    <n v="5.5972309467183612"/>
    <n v="0"/>
    <n v="0"/>
    <n v="0"/>
    <n v="0"/>
    <n v="1"/>
    <n v="0"/>
    <n v="0"/>
    <n v="0"/>
    <n v="0"/>
    <n v="0"/>
    <n v="1"/>
    <n v="9"/>
    <n v="0"/>
    <n v="0"/>
    <n v="0"/>
    <n v="0"/>
    <n v="0"/>
    <n v="0"/>
    <n v="0"/>
    <n v="0"/>
    <n v="1"/>
    <n v="0"/>
    <n v="0"/>
    <n v="0"/>
    <n v="5.2574953720277815"/>
    <n v="9.6224219124277841"/>
    <e v="#REF!"/>
    <n v="10.555828114313419"/>
    <n v="547383.60430256941"/>
    <n v="549077.42423274252"/>
    <n v="566454.8558798146"/>
    <n v="559741.8562389405"/>
    <n v="528861.10026814463"/>
    <n v="498385.38450306747"/>
    <e v="#REF!"/>
    <e v="#REF!"/>
    <e v="#REF!"/>
    <e v="#REF!"/>
    <e v="#REF!"/>
    <e v="#REF!"/>
    <e v="#REF!"/>
    <e v="#REF!"/>
  </r>
  <r>
    <x v="0"/>
    <x v="92"/>
    <n v="2018"/>
    <n v="41"/>
    <n v="2687.1088809067833"/>
    <n v="437.89922503666128"/>
    <n v="54.737403129582688"/>
    <n v="198.60282879459825"/>
    <n v="2626.432228760124"/>
    <n v="433.60609537943913"/>
    <n v="54.681589568396049"/>
    <n v="201.08831630466642"/>
    <n v="455775.92585697875"/>
    <n v="93"/>
    <n v="13.029756577060045"/>
    <n v="1"/>
    <n v="3378.3483378676256"/>
    <n v="8.0044231912431041"/>
    <n v="6.2096427763243174"/>
    <n v="4.5968274392958612"/>
    <n v="5.510639499009387"/>
    <n v="0"/>
    <n v="0"/>
    <n v="0"/>
    <n v="0"/>
    <n v="1"/>
    <n v="0"/>
    <n v="0"/>
    <n v="0"/>
    <n v="0"/>
    <n v="0"/>
    <n v="0"/>
    <n v="10"/>
    <n v="0"/>
    <n v="0"/>
    <n v="0"/>
    <n v="0"/>
    <n v="0"/>
    <n v="0"/>
    <n v="0"/>
    <n v="0"/>
    <n v="0"/>
    <n v="1"/>
    <n v="0"/>
    <n v="0"/>
    <n v="5.2626901889048856"/>
    <n v="8.6068074271212609"/>
    <e v="#REF!"/>
    <n v="9.7265739469649795"/>
    <n v="492766.02089635161"/>
    <n v="495246.98302900937"/>
    <n v="510584.5663996003"/>
    <n v="502538.47325896664"/>
    <n v="482028.83480575477"/>
    <n v="458082.11119370454"/>
    <e v="#REF!"/>
    <e v="#REF!"/>
    <e v="#REF!"/>
    <e v="#REF!"/>
    <e v="#REF!"/>
    <e v="#REF!"/>
    <e v="#REF!"/>
    <e v="#REF!"/>
  </r>
  <r>
    <x v="0"/>
    <x v="93"/>
    <n v="2018"/>
    <n v="42"/>
    <n v="2713.979969715851"/>
    <n v="442.27821728702793"/>
    <n v="55.284777160878505"/>
    <n v="178.74254591513844"/>
    <n v="2652.6965510468422"/>
    <n v="437.94215633323353"/>
    <n v="55.224458401630258"/>
    <n v="180.97712295409124"/>
    <n v="453522.03072463209"/>
    <n v="94"/>
    <n v="13.024799126684034"/>
    <n v="1"/>
    <n v="3390.2855100788961"/>
    <n v="8.0131567556327941"/>
    <n v="6.2183203062885708"/>
    <n v="4.6022866784481922"/>
    <n v="5.4258220475759122"/>
    <n v="0"/>
    <n v="0"/>
    <n v="0"/>
    <n v="0"/>
    <n v="1"/>
    <n v="0"/>
    <n v="0"/>
    <n v="0"/>
    <n v="0"/>
    <n v="0"/>
    <n v="0"/>
    <n v="10"/>
    <n v="0"/>
    <n v="0"/>
    <n v="0"/>
    <n v="0"/>
    <n v="0"/>
    <n v="0"/>
    <n v="0"/>
    <n v="0"/>
    <n v="0"/>
    <n v="1"/>
    <n v="0"/>
    <n v="0"/>
    <n v="5.2678581590633282"/>
    <n v="8.5917414085134993"/>
    <e v="#REF!"/>
    <n v="9.7762647285401627"/>
    <n v="493096.55798257171"/>
    <n v="495736.98589149048"/>
    <n v="511100.66097351786"/>
    <n v="503258.71063711826"/>
    <n v="482684.09424866544"/>
    <n v="455795.42320036865"/>
    <e v="#REF!"/>
    <e v="#REF!"/>
    <e v="#REF!"/>
    <e v="#REF!"/>
    <e v="#REF!"/>
    <e v="#REF!"/>
    <e v="#REF!"/>
    <e v="#REF!"/>
  </r>
  <r>
    <x v="0"/>
    <x v="94"/>
    <n v="2018"/>
    <n v="43"/>
    <n v="2741.1197694130096"/>
    <n v="446.70099945989824"/>
    <n v="55.837624932487287"/>
    <n v="160.86829132362459"/>
    <n v="2679.2235165566922"/>
    <n v="442.32157789656588"/>
    <n v="55.77630827940159"/>
    <n v="162.87917448667127"/>
    <n v="451270.67354985443"/>
    <n v="95"/>
    <n v="13.019822601540696"/>
    <n v="1"/>
    <n v="3404.5266851290198"/>
    <n v="8.0219009068446372"/>
    <n v="6.2270088401792485"/>
    <n v="4.6078058541139741"/>
    <n v="5.3428130306270782"/>
    <n v="0"/>
    <n v="0"/>
    <n v="0"/>
    <n v="0"/>
    <n v="1"/>
    <n v="0"/>
    <n v="0"/>
    <n v="0"/>
    <n v="0"/>
    <n v="0"/>
    <n v="0"/>
    <n v="10"/>
    <n v="0"/>
    <n v="0"/>
    <n v="0"/>
    <n v="0"/>
    <n v="0"/>
    <n v="0"/>
    <n v="0"/>
    <n v="0"/>
    <n v="0"/>
    <n v="1"/>
    <n v="0"/>
    <n v="0"/>
    <n v="5.2729995585637468"/>
    <n v="8.5771362319559987"/>
    <e v="#REF!"/>
    <n v="9.6870228019457656"/>
    <n v="493431.57179483346"/>
    <n v="496232.76592719182"/>
    <n v="511617.39350552886"/>
    <n v="503979.81117930525"/>
    <n v="483342.34224466985"/>
    <n v="453575.73229308438"/>
    <e v="#REF!"/>
    <e v="#REF!"/>
    <e v="#REF!"/>
    <e v="#REF!"/>
    <e v="#REF!"/>
    <e v="#REF!"/>
    <e v="#REF!"/>
    <e v="#REF!"/>
  </r>
  <r>
    <x v="0"/>
    <x v="95"/>
    <n v="2018"/>
    <n v="44"/>
    <n v="2768.53096710714"/>
    <n v="451.16800945449722"/>
    <n v="56.396001181812167"/>
    <n v="144.78146219126214"/>
    <n v="2706.0157517218263"/>
    <n v="446.74479367553158"/>
    <n v="56.334031891571115"/>
    <n v="146.59123342080304"/>
    <n v="449019.5716763502"/>
    <n v="96"/>
    <n v="13.014821755254019"/>
    <n v="1"/>
    <n v="3420.8764399347115"/>
    <n v="8.0306555653758824"/>
    <n v="6.2357082965762478"/>
    <n v="4.6133529959678228"/>
    <n v="5.2617163865858183"/>
    <n v="0"/>
    <n v="0"/>
    <n v="0"/>
    <n v="0"/>
    <n v="1"/>
    <n v="0"/>
    <n v="0"/>
    <n v="0"/>
    <n v="0"/>
    <n v="0"/>
    <n v="0"/>
    <n v="10"/>
    <n v="0"/>
    <n v="0"/>
    <n v="0"/>
    <n v="0"/>
    <n v="0"/>
    <n v="0"/>
    <n v="0"/>
    <n v="0"/>
    <n v="0"/>
    <n v="1"/>
    <n v="0"/>
    <n v="0"/>
    <n v="5.2781146592305168"/>
    <n v="8.5630083931145595"/>
    <e v="#REF!"/>
    <n v="9.7106761090157132"/>
    <n v="493771.10710039717"/>
    <n v="496734.38090784405"/>
    <n v="512134.75920482626"/>
    <n v="504701.7684471205"/>
    <n v="484002.23794555612"/>
    <n v="451425.3786496364"/>
    <e v="#REF!"/>
    <e v="#REF!"/>
    <e v="#REF!"/>
    <e v="#REF!"/>
    <e v="#REF!"/>
    <e v="#REF!"/>
    <e v="#REF!"/>
    <e v="#REF!"/>
  </r>
  <r>
    <x v="0"/>
    <x v="96"/>
    <n v="2018"/>
    <n v="45"/>
    <n v="2796.2162767782115"/>
    <n v="455.67968954904217"/>
    <n v="56.959961193630292"/>
    <n v="130.30331597213592"/>
    <n v="2733.0759092387416"/>
    <n v="451.2122416122869"/>
    <n v="56.897368263424376"/>
    <n v="131.93210771700262"/>
    <n v="441605.21973875171"/>
    <n v="97"/>
    <n v="12.998171593935746"/>
    <n v="1"/>
    <n v="3439.1592434930194"/>
    <n v="8.039420652101672"/>
    <n v="6.2444185944250696"/>
    <n v="4.6189248991051031"/>
    <n v="5.1826428547426673"/>
    <n v="0"/>
    <n v="0"/>
    <n v="0"/>
    <n v="0"/>
    <n v="1"/>
    <n v="0"/>
    <n v="0"/>
    <n v="0"/>
    <n v="0"/>
    <n v="0"/>
    <n v="0"/>
    <n v="11"/>
    <n v="0"/>
    <n v="0"/>
    <n v="0"/>
    <n v="0"/>
    <n v="0"/>
    <n v="0"/>
    <n v="0"/>
    <n v="0"/>
    <n v="0"/>
    <n v="0"/>
    <n v="1"/>
    <n v="0"/>
    <n v="5.2832037287379885"/>
    <n v="8.549384715723221"/>
    <e v="#REF!"/>
    <n v="9.7435647027529555"/>
    <n v="471635.89086529659"/>
    <n v="473433.87046508148"/>
    <n v="488208.99933978618"/>
    <n v="477809.96124067315"/>
    <n v="462105.73643918597"/>
    <n v="444328.61485760787"/>
    <e v="#REF!"/>
    <e v="#REF!"/>
    <e v="#REF!"/>
    <e v="#REF!"/>
    <e v="#REF!"/>
    <e v="#REF!"/>
    <e v="#REF!"/>
    <e v="#REF!"/>
  </r>
  <r>
    <x v="0"/>
    <x v="97"/>
    <n v="2018"/>
    <n v="46"/>
    <n v="2824.1784395459936"/>
    <n v="460.2364864445326"/>
    <n v="57.529560805566589"/>
    <n v="117.27298437492233"/>
    <n v="2760.406668330917"/>
    <n v="455.72436402840975"/>
    <n v="57.466341551352372"/>
    <n v="118.73889670913036"/>
    <n v="439354.14618441171"/>
    <n v="98"/>
    <n v="12.993061077967003"/>
    <n v="1"/>
    <n v="3459.2174711710154"/>
    <n v="8.0481960882771428"/>
    <n v="6.2531396530393843"/>
    <n v="4.6245212184602753"/>
    <n v="5.1057018740575639"/>
    <n v="0"/>
    <n v="0"/>
    <n v="0"/>
    <n v="0"/>
    <n v="1"/>
    <n v="0"/>
    <n v="0"/>
    <n v="0"/>
    <n v="0"/>
    <n v="0"/>
    <n v="0"/>
    <n v="11"/>
    <n v="0"/>
    <n v="0"/>
    <n v="0"/>
    <n v="0"/>
    <n v="0"/>
    <n v="0"/>
    <n v="0"/>
    <n v="0"/>
    <n v="0"/>
    <n v="0"/>
    <n v="1"/>
    <n v="0"/>
    <n v="5.2882670306945352"/>
    <n v="8.5362925546486377"/>
    <e v="#REF!"/>
    <n v="9.7238603487095148"/>
    <n v="471984.60525441275"/>
    <n v="473947.33096747496"/>
    <n v="488727.61709244834"/>
    <n v="478533.61276404752"/>
    <n v="462768.63430176355"/>
    <n v="442328.35663008818"/>
    <e v="#REF!"/>
    <e v="#REF!"/>
    <e v="#REF!"/>
    <e v="#REF!"/>
    <e v="#REF!"/>
    <e v="#REF!"/>
    <e v="#REF!"/>
    <e v="#REF!"/>
  </r>
  <r>
    <x v="0"/>
    <x v="98"/>
    <n v="2018"/>
    <n v="47"/>
    <n v="2852.4202239414535"/>
    <n v="464.83885130897795"/>
    <n v="58.104856413622265"/>
    <n v="105.54568593743009"/>
    <n v="2788.0107350140779"/>
    <n v="460.28160766869382"/>
    <n v="58.041004927395278"/>
    <n v="106.86500701460011"/>
    <n v="437103.07289263094"/>
    <n v="99"/>
    <n v="12.987924311008875"/>
    <n v="1"/>
    <n v="3480.9096176014837"/>
    <n v="8.0569817955394445"/>
    <n v="6.2618713921034947"/>
    <n v="4.6301418923429258"/>
    <n v="5.030999340411709"/>
    <n v="0"/>
    <n v="0"/>
    <n v="0"/>
    <n v="0"/>
    <n v="1"/>
    <n v="0"/>
    <n v="0"/>
    <n v="0"/>
    <n v="0"/>
    <n v="0"/>
    <n v="0"/>
    <n v="11"/>
    <n v="0"/>
    <n v="0"/>
    <n v="0"/>
    <n v="0"/>
    <n v="0"/>
    <n v="0"/>
    <n v="0"/>
    <n v="0"/>
    <n v="0"/>
    <n v="0"/>
    <n v="1"/>
    <n v="0"/>
    <n v="5.2933048247244923"/>
    <n v="8.523758462301295"/>
    <e v="#REF!"/>
    <n v="9.5587541768984376"/>
    <n v="472337.97814259946"/>
    <n v="474466.80321948358"/>
    <n v="489246.85377710726"/>
    <n v="479258.10187757056"/>
    <n v="463433.01812935137"/>
    <n v="440408.81643711962"/>
    <e v="#REF!"/>
    <e v="#REF!"/>
    <e v="#REF!"/>
    <e v="#REF!"/>
    <e v="#REF!"/>
    <e v="#REF!"/>
    <e v="#REF!"/>
    <e v="#REF!"/>
  </r>
  <r>
    <x v="0"/>
    <x v="99"/>
    <n v="2018"/>
    <n v="48"/>
    <n v="2880.944426180868"/>
    <n v="469.48723982206775"/>
    <n v="58.68590497775849"/>
    <n v="94.99111734368708"/>
    <n v="2815.8908423641146"/>
    <n v="464.88442374538079"/>
    <n v="58.621414972722171"/>
    <n v="96.178506310778374"/>
    <n v="434851.99962745735"/>
    <n v="100"/>
    <n v="12.982761021437733"/>
    <n v="1"/>
    <n v="3504.1086883243815"/>
    <n v="8.0657776959096754"/>
    <n v="6.2706137316747217"/>
    <n v="4.6357868862114797"/>
    <n v="4.9586359296070652"/>
    <n v="0"/>
    <n v="0"/>
    <n v="0"/>
    <n v="0"/>
    <n v="1"/>
    <n v="0"/>
    <n v="0"/>
    <n v="0"/>
    <n v="0"/>
    <n v="0"/>
    <n v="0"/>
    <n v="11"/>
    <n v="0"/>
    <n v="0"/>
    <n v="0"/>
    <n v="0"/>
    <n v="0"/>
    <n v="0"/>
    <n v="0"/>
    <n v="0"/>
    <n v="0"/>
    <n v="0"/>
    <n v="1"/>
    <n v="0"/>
    <n v="5.2983173665480363"/>
    <n v="8.5118076925540027"/>
    <e v="#REF!"/>
    <n v="9.595188179152899"/>
    <n v="472696.05611484742"/>
    <n v="474992.34733860288"/>
    <n v="489766.70469478221"/>
    <n v="479983.42226325633"/>
    <n v="464098.882953842"/>
    <n v="438573.5530146244"/>
    <e v="#REF!"/>
    <e v="#REF!"/>
    <e v="#REF!"/>
    <e v="#REF!"/>
    <e v="#REF!"/>
    <e v="#REF!"/>
    <e v="#REF!"/>
    <e v="#REF!"/>
  </r>
  <r>
    <x v="0"/>
    <x v="100"/>
    <n v="2018"/>
    <n v="49"/>
    <n v="2909.753870442677"/>
    <n v="474.18211222028839"/>
    <n v="59.27276402753607"/>
    <n v="50"/>
    <n v="2844.049750787683"/>
    <n v="469.53326798283456"/>
    <n v="59.207629122054684"/>
    <n v="54.617850631077836"/>
    <n v="419378.94204118452"/>
    <n v="101"/>
    <n v="12.946530186464047"/>
    <n v="1"/>
    <n v="3493.2087466905014"/>
    <n v="8.074583711794741"/>
    <n v="6.279366592185692"/>
    <n v="4.6414561671974504"/>
    <n v="4.61352285356437"/>
    <n v="0"/>
    <n v="0"/>
    <n v="0"/>
    <n v="0"/>
    <n v="1"/>
    <n v="0"/>
    <n v="0"/>
    <n v="0"/>
    <n v="0"/>
    <n v="0"/>
    <n v="0"/>
    <n v="12"/>
    <n v="0"/>
    <n v="0"/>
    <n v="0"/>
    <n v="0"/>
    <n v="0"/>
    <n v="0"/>
    <n v="0"/>
    <n v="0"/>
    <n v="0"/>
    <n v="0"/>
    <n v="0"/>
    <n v="1"/>
    <n v="5.3033049080590757"/>
    <n v="8.4316681321842388"/>
    <e v="#REF!"/>
    <n v="9.8211373270533731"/>
    <n v="468846.5414710216"/>
    <n v="472571.58966330549"/>
    <n v="484918.67531213252"/>
    <n v="477256.05246629991"/>
    <n v="461874.54507271695"/>
    <n v="427085.08351755934"/>
    <e v="#REF!"/>
    <e v="#REF!"/>
    <e v="#REF!"/>
    <e v="#REF!"/>
    <e v="#REF!"/>
    <e v="#REF!"/>
    <e v="#REF!"/>
    <e v="#REF!"/>
  </r>
  <r>
    <x v="0"/>
    <x v="101"/>
    <n v="2018"/>
    <n v="50"/>
    <n v="2938.8514091471034"/>
    <n v="478.9239333424913"/>
    <n v="59.86549166781144"/>
    <n v="50"/>
    <n v="2872.490248295509"/>
    <n v="474.22860066266293"/>
    <n v="59.799705413235763"/>
    <n v="50.461785063107783"/>
    <n v="417876.52850512683"/>
    <n v="102"/>
    <n v="12.942941281520381"/>
    <n v="1"/>
    <n v="3527.6408341574061"/>
    <n v="8.0833997659891175"/>
    <n v="6.2881298944465494"/>
    <n v="4.6471497015776571"/>
    <n v="4.5714344751301139"/>
    <n v="0"/>
    <n v="0"/>
    <n v="0"/>
    <n v="0"/>
    <n v="1"/>
    <n v="0"/>
    <n v="0"/>
    <n v="0"/>
    <n v="0"/>
    <n v="0"/>
    <n v="0"/>
    <n v="12"/>
    <n v="0"/>
    <n v="0"/>
    <n v="0"/>
    <n v="0"/>
    <n v="0"/>
    <n v="0"/>
    <n v="0"/>
    <n v="0"/>
    <n v="0"/>
    <n v="0"/>
    <n v="0"/>
    <n v="1"/>
    <n v="5.3082676974012051"/>
    <n v="8.4272834538522616"/>
    <e v="#REF!"/>
    <n v="9.7802006502686201"/>
    <n v="469214.17123442236"/>
    <n v="473109.46027984563"/>
    <n v="485439.74069199868"/>
    <n v="477983.01656464307"/>
    <n v="462543.35722899257"/>
    <n v="426324.42340585298"/>
    <e v="#REF!"/>
    <e v="#REF!"/>
    <e v="#REF!"/>
    <e v="#REF!"/>
    <e v="#REF!"/>
    <e v="#REF!"/>
    <e v="#REF!"/>
    <e v="#REF!"/>
  </r>
  <r>
    <x v="0"/>
    <x v="102"/>
    <n v="2018"/>
    <n v="51"/>
    <n v="2968.2399232385746"/>
    <n v="483.71317267591621"/>
    <n v="60.464146584489555"/>
    <n v="50"/>
    <n v="2901.2151507784288"/>
    <n v="478.9708866692896"/>
    <n v="60.397702467364176"/>
    <n v="50.046178506310781"/>
    <n v="418398.09172222839"/>
    <n v="103"/>
    <n v="12.944188630829114"/>
    <n v="1"/>
    <n v="3562.4172424989806"/>
    <n v="8.0922257816765484"/>
    <n v="6.2969035596470686"/>
    <n v="4.6528674545287023"/>
    <n v="4.5671265440849655"/>
    <n v="0"/>
    <n v="0"/>
    <n v="0"/>
    <n v="0"/>
    <n v="1"/>
    <n v="0"/>
    <n v="0"/>
    <n v="0"/>
    <n v="0"/>
    <n v="0"/>
    <n v="0"/>
    <n v="12"/>
    <n v="0"/>
    <n v="0"/>
    <n v="0"/>
    <n v="0"/>
    <n v="0"/>
    <n v="0"/>
    <n v="0"/>
    <n v="0"/>
    <n v="0"/>
    <n v="0"/>
    <n v="0"/>
    <n v="1"/>
    <n v="5.3132059790417872"/>
    <n v="8.4323426750633725"/>
    <e v="#REF!"/>
    <n v="9.6843804880597251"/>
    <n v="469586.64865063655"/>
    <n v="473653.58674714121"/>
    <n v="485961.40634785179"/>
    <n v="478710.79316501279"/>
    <n v="463213.63567265001"/>
    <n v="426902.56262474973"/>
    <e v="#REF!"/>
    <e v="#REF!"/>
    <e v="#REF!"/>
    <e v="#REF!"/>
    <e v="#REF!"/>
    <e v="#REF!"/>
    <e v="#REF!"/>
    <e v="#REF!"/>
  </r>
  <r>
    <x v="0"/>
    <x v="103"/>
    <n v="2018"/>
    <n v="52"/>
    <n v="2997.9223224709604"/>
    <n v="488.55030440267535"/>
    <n v="61.068788050334454"/>
    <n v="50"/>
    <n v="2930.2273022861882"/>
    <n v="483.76059553598247"/>
    <n v="61.001679492037425"/>
    <n v="50.004617850631078"/>
    <n v="419132.10335792217"/>
    <n v="104"/>
    <n v="12.94594143169034"/>
    <n v="1"/>
    <n v="3597.5414149239705"/>
    <n v="8.1010616824316557"/>
    <n v="6.3056875093586946"/>
    <n v="4.6586093901085954"/>
    <n v="4.5666947285141317"/>
    <n v="0"/>
    <n v="0"/>
    <n v="0"/>
    <n v="0"/>
    <n v="1"/>
    <n v="0"/>
    <n v="0"/>
    <n v="0"/>
    <n v="0"/>
    <n v="0"/>
    <n v="0"/>
    <n v="12"/>
    <n v="0"/>
    <n v="0"/>
    <n v="0"/>
    <n v="0"/>
    <n v="0"/>
    <n v="0"/>
    <n v="0"/>
    <n v="0"/>
    <n v="0"/>
    <n v="0"/>
    <n v="0"/>
    <n v="1"/>
    <n v="5.3181199938442161"/>
    <n v="8.438369791037978"/>
    <e v="#REF!"/>
    <n v="9.7304243869811788"/>
    <n v="469964.02219619229"/>
    <n v="474204.03162369964"/>
    <n v="486483.6676743264"/>
    <n v="479439.37607247423"/>
    <n v="463885.37544553768"/>
    <n v="427619.36486358847"/>
    <e v="#REF!"/>
    <e v="#REF!"/>
    <e v="#REF!"/>
    <e v="#REF!"/>
    <e v="#REF!"/>
    <e v="#REF!"/>
    <e v="#REF!"/>
    <e v="#REF!"/>
  </r>
  <r>
    <x v="0"/>
    <x v="104"/>
    <n v="2018"/>
    <n v="53"/>
    <n v="3027.9015456956699"/>
    <n v="493.43580744670214"/>
    <n v="61.679475930837796"/>
    <n v="50"/>
    <n v="2959.5295753090322"/>
    <n v="488.59820149134231"/>
    <n v="61.611696286957759"/>
    <n v="50.000461785063109"/>
    <n v="419887.46653315914"/>
    <n v="105"/>
    <n v="12.947742017532255"/>
    <n v="1"/>
    <n v="3633.0168290732099"/>
    <n v="8.1099073922214746"/>
    <n v="6.3144816655364924"/>
    <n v="4.6643754712611392"/>
    <n v="4.5666515366997196"/>
    <n v="0"/>
    <n v="0"/>
    <n v="0"/>
    <n v="0"/>
    <n v="1"/>
    <n v="0"/>
    <n v="0"/>
    <n v="0"/>
    <n v="0"/>
    <n v="0"/>
    <n v="0"/>
    <n v="12"/>
    <n v="0"/>
    <n v="0"/>
    <n v="0"/>
    <n v="0"/>
    <n v="0"/>
    <n v="0"/>
    <n v="0"/>
    <n v="0"/>
    <n v="0"/>
    <n v="0"/>
    <n v="0"/>
    <n v="1"/>
    <n v="5.3230099791384085"/>
    <n v="8.4444930052181775"/>
    <e v="#REF!"/>
    <n v="9.8031772269567234"/>
    <n v="470346.34083238296"/>
    <n v="474760.85809361353"/>
    <n v="487006.5200897032"/>
    <n v="480168.75912321574"/>
    <n v="464558.57156023412"/>
    <n v="428351.37638335733"/>
    <e v="#REF!"/>
    <e v="#REF!"/>
    <e v="#REF!"/>
    <e v="#REF!"/>
    <e v="#REF!"/>
    <e v="#REF!"/>
    <e v="#REF!"/>
    <e v="#REF!"/>
  </r>
  <r>
    <x v="0"/>
    <x v="105"/>
    <n v="2019"/>
    <n v="2"/>
    <n v="3058.180561152627"/>
    <n v="498.37016552116921"/>
    <n v="62.296270690146173"/>
    <n v="50"/>
    <n v="2989.1248710621103"/>
    <n v="493.48418350625576"/>
    <n v="62.227813249827328"/>
    <n v="50.00004617850631"/>
    <n v="422486.68901812844"/>
    <n v="106"/>
    <n v="12.953913220000528"/>
    <n v="1"/>
    <n v="3668.8469973639426"/>
    <n v="8.1187628354069048"/>
    <n v="6.3232859505210159"/>
    <n v="4.6701656598227563"/>
    <n v="4.5666472174156718"/>
    <n v="0"/>
    <n v="0"/>
    <n v="0"/>
    <n v="0"/>
    <n v="1"/>
    <n v="0"/>
    <n v="0"/>
    <n v="0"/>
    <n v="0"/>
    <n v="0"/>
    <n v="0"/>
    <n v="1"/>
    <n v="1"/>
    <n v="0"/>
    <n v="0"/>
    <n v="0"/>
    <n v="0"/>
    <n v="0"/>
    <n v="0"/>
    <n v="0"/>
    <n v="0"/>
    <n v="0"/>
    <n v="0"/>
    <n v="0"/>
    <n v="5.3278761687895813"/>
    <n v="8.4506249543749004"/>
    <e v="#REF!"/>
    <n v="9.8068362945547829"/>
    <n v="472274.50692814909"/>
    <n v="477014.22741124791"/>
    <n v="489211.97433136828"/>
    <n v="484352.45135203324"/>
    <n v="468124.89782180503"/>
    <n v="429086.21184296801"/>
    <e v="#REF!"/>
    <e v="#REF!"/>
    <e v="#REF!"/>
    <e v="#REF!"/>
    <e v="#REF!"/>
    <e v="#REF!"/>
    <e v="#REF!"/>
    <e v="#REF!"/>
  </r>
  <r>
    <x v="0"/>
    <x v="106"/>
    <n v="2019"/>
    <n v="3"/>
    <n v="3088.7623667641537"/>
    <n v="503.35386717638096"/>
    <n v="62.919233397047634"/>
    <n v="50"/>
    <n v="3019.0161197727234"/>
    <n v="498.41902534131839"/>
    <n v="62.850091382325608"/>
    <n v="50.000004617850635"/>
    <n v="423244.4020544113"/>
    <n v="107"/>
    <n v="12.955705073810837"/>
    <n v="1"/>
    <n v="3705.0354673375823"/>
    <n v="8.1276279367441013"/>
    <n v="6.3321002870400935"/>
    <n v="4.6759799165297364"/>
    <n v="4.5666467854862409"/>
    <n v="0"/>
    <n v="0"/>
    <n v="0"/>
    <n v="0"/>
    <n v="1"/>
    <n v="0"/>
    <n v="0"/>
    <n v="0"/>
    <n v="0"/>
    <n v="0"/>
    <n v="0"/>
    <n v="1"/>
    <n v="1"/>
    <n v="0"/>
    <n v="0"/>
    <n v="0"/>
    <n v="0"/>
    <n v="0"/>
    <n v="0"/>
    <n v="0"/>
    <n v="0"/>
    <n v="0"/>
    <n v="0"/>
    <n v="0"/>
    <n v="5.3327187932653688"/>
    <n v="8.4567569650303209"/>
    <e v="#REF!"/>
    <n v="9.7267324947713814"/>
    <n v="472666.86459283781"/>
    <n v="477584.00915383262"/>
    <n v="489735.9952744125"/>
    <n v="485083.41632304672"/>
    <n v="468800.99154258665"/>
    <n v="429822.62782979524"/>
    <e v="#REF!"/>
    <e v="#REF!"/>
    <e v="#REF!"/>
    <e v="#REF!"/>
    <e v="#REF!"/>
    <e v="#REF!"/>
    <e v="#REF!"/>
    <e v="#REF!"/>
  </r>
  <r>
    <x v="0"/>
    <x v="107"/>
    <n v="2019"/>
    <n v="4"/>
    <n v="3119.6499904317943"/>
    <n v="508.38740584814479"/>
    <n v="63.548425731018114"/>
    <n v="50"/>
    <n v="3049.2062809704444"/>
    <n v="503.40321559473159"/>
    <n v="63.478592296148861"/>
    <n v="50.000000461785064"/>
    <n v="424002.13645415113"/>
    <n v="108"/>
    <n v="12.957493773008361"/>
    <n v="1"/>
    <n v="3741.5858220109571"/>
    <n v="8.1365026213857696"/>
    <n v="6.340924598210532"/>
    <n v="4.6818182010256946"/>
    <n v="4.5666467422932877"/>
    <n v="0"/>
    <n v="0"/>
    <n v="0"/>
    <n v="0"/>
    <n v="1"/>
    <n v="0"/>
    <n v="0"/>
    <n v="0"/>
    <n v="0"/>
    <n v="0"/>
    <n v="0"/>
    <n v="1"/>
    <n v="1"/>
    <n v="0"/>
    <n v="0"/>
    <n v="0"/>
    <n v="0"/>
    <n v="0"/>
    <n v="0"/>
    <n v="0"/>
    <n v="0"/>
    <n v="0"/>
    <n v="0"/>
    <n v="0"/>
    <n v="5.3375380797013179"/>
    <n v="8.4628882336167788"/>
    <e v="#REF!"/>
    <n v="9.665722706826763"/>
    <n v="473064.31718935282"/>
    <n v="478160.36585843295"/>
    <n v="490260.59370393591"/>
    <n v="485815.16313393152"/>
    <n v="469478.52647094923"/>
    <n v="430560.49545092741"/>
    <e v="#REF!"/>
    <e v="#REF!"/>
    <e v="#REF!"/>
    <e v="#REF!"/>
    <e v="#REF!"/>
    <e v="#REF!"/>
    <e v="#REF!"/>
    <e v="#REF!"/>
  </r>
  <r>
    <x v="0"/>
    <x v="108"/>
    <n v="2019"/>
    <n v="5"/>
    <n v="3150.8464903361123"/>
    <n v="513.47127990662625"/>
    <n v="64.183909988328296"/>
    <n v="50"/>
    <n v="3079.6983437801446"/>
    <n v="508.43724775067892"/>
    <n v="64.113378219110359"/>
    <n v="50.000000046178506"/>
    <n v="424759.87299023801"/>
    <n v="109"/>
    <n v="12.959279283502383"/>
    <n v="1"/>
    <n v="3778.5016802310665"/>
    <n v="8.1453868148823982"/>
    <n v="6.3497588075397475"/>
    <n v="4.687680471869224"/>
    <n v="4.5666467379739926"/>
    <n v="0"/>
    <n v="0"/>
    <n v="0"/>
    <n v="0"/>
    <n v="1"/>
    <n v="0"/>
    <n v="0"/>
    <n v="0"/>
    <n v="0"/>
    <n v="0"/>
    <n v="0"/>
    <n v="1"/>
    <n v="1"/>
    <n v="0"/>
    <n v="0"/>
    <n v="0"/>
    <n v="0"/>
    <n v="0"/>
    <n v="0"/>
    <n v="0"/>
    <n v="0"/>
    <n v="0"/>
    <n v="0"/>
    <n v="0"/>
    <n v="5.3423342519648109"/>
    <n v="8.4690187420576315"/>
    <e v="#REF!"/>
    <n v="9.7819043958000567"/>
    <n v="473466.91566701233"/>
    <n v="478743.36327466904"/>
    <n v="490785.76513363764"/>
    <n v="486547.68574662291"/>
    <n v="470157.49750609073"/>
    <n v="431299.79724386707"/>
    <e v="#REF!"/>
    <e v="#REF!"/>
    <e v="#REF!"/>
    <e v="#REF!"/>
    <e v="#REF!"/>
    <e v="#REF!"/>
    <e v="#REF!"/>
    <e v="#REF!"/>
  </r>
  <r>
    <x v="0"/>
    <x v="109"/>
    <n v="2019"/>
    <n v="6"/>
    <n v="3182.3549552394743"/>
    <n v="518.60599270569242"/>
    <n v="64.82574908821158"/>
    <n v="50"/>
    <n v="3110.4953272179432"/>
    <n v="513.52162022818561"/>
    <n v="64.754512001301464"/>
    <n v="50.000000004617853"/>
    <n v="423751.45961553347"/>
    <n v="110"/>
    <n v="12.956902382191299"/>
    <n v="1"/>
    <n v="3815.786697033378"/>
    <n v="8.1542804431834206"/>
    <n v="6.3586028389273102"/>
    <n v="4.6935666865417236"/>
    <n v="4.5666467375420625"/>
    <n v="0"/>
    <n v="0"/>
    <n v="0"/>
    <n v="0"/>
    <n v="1"/>
    <n v="0"/>
    <n v="0"/>
    <n v="0"/>
    <n v="0"/>
    <n v="0"/>
    <n v="0"/>
    <n v="2"/>
    <n v="0"/>
    <n v="1"/>
    <n v="0"/>
    <n v="0"/>
    <n v="0"/>
    <n v="0"/>
    <n v="0"/>
    <n v="0"/>
    <n v="0"/>
    <n v="0"/>
    <n v="0"/>
    <n v="0"/>
    <n v="5.3471075307174685"/>
    <n v="8.4751485493283329"/>
    <e v="#REF!"/>
    <n v="9.7551743990654547"/>
    <n v="476546.20331756945"/>
    <n v="480595.40475142404"/>
    <n v="494997.97966349492"/>
    <n v="487280.97815477493"/>
    <n v="470837.89951982134"/>
    <n v="432040.52686446009"/>
    <e v="#REF!"/>
    <e v="#REF!"/>
    <e v="#REF!"/>
    <e v="#REF!"/>
    <e v="#REF!"/>
    <e v="#REF!"/>
    <e v="#REF!"/>
    <e v="#REF!"/>
  </r>
  <r>
    <x v="0"/>
    <x v="110"/>
    <n v="2019"/>
    <n v="7"/>
    <n v="596.69155410740143"/>
    <n v="523.79205263274935"/>
    <n v="65.474006579093697"/>
    <n v="50"/>
    <n v="2356.3541952847804"/>
    <n v="518.65683643046748"/>
    <n v="65.402057121314471"/>
    <n v="50.000000000461782"/>
    <n v="421223.77557138784"/>
    <n v="111"/>
    <n v="12.95091950487439"/>
    <n v="1"/>
    <n v="1235.9576133192443"/>
    <n v="7.9098913599601808"/>
    <n v="6.3674566166664119"/>
    <n v="4.6994768014554236"/>
    <n v="4.5666467374988695"/>
    <n v="0"/>
    <n v="0"/>
    <n v="0"/>
    <n v="0"/>
    <n v="1"/>
    <n v="0"/>
    <n v="0"/>
    <n v="0"/>
    <n v="0"/>
    <n v="0"/>
    <n v="0"/>
    <n v="2"/>
    <n v="0"/>
    <n v="1"/>
    <n v="0"/>
    <n v="0"/>
    <n v="0"/>
    <n v="0"/>
    <n v="0"/>
    <n v="0"/>
    <n v="0"/>
    <n v="0"/>
    <n v="0"/>
    <n v="0"/>
    <n v="5.3518581334760666"/>
    <n v="8.4559485133715544"/>
    <e v="#REF!"/>
    <n v="9.6716329037583293"/>
    <n v="433351.89007560088"/>
    <n v="463919.39267788065"/>
    <n v="480260.99457165314"/>
    <n v="476812.77662650653"/>
    <n v="465564.70283674885"/>
    <n v="428210.76574156049"/>
    <e v="#REF!"/>
    <e v="#REF!"/>
    <e v="#REF!"/>
    <e v="#REF!"/>
    <e v="#REF!"/>
    <e v="#REF!"/>
    <e v="#REF!"/>
    <e v="#REF!"/>
  </r>
  <r>
    <x v="0"/>
    <x v="111"/>
    <n v="2019"/>
    <n v="8"/>
    <n v="500"/>
    <n v="529.02997315907692"/>
    <n v="66.128746644884629"/>
    <n v="50"/>
    <n v="1799.4479366993462"/>
    <n v="523.84340479477214"/>
    <n v="66.056077692527623"/>
    <n v="50.000000000046178"/>
    <n v="418787.8256848536"/>
    <n v="112"/>
    <n v="12.945119688035586"/>
    <n v="1"/>
    <n v="1145.1587198039615"/>
    <n v="7.6811858671420863"/>
    <n v="6.3763200654452641"/>
    <n v="4.7054107719615779"/>
    <n v="4.5666467374945503"/>
    <n v="0"/>
    <n v="0"/>
    <n v="0"/>
    <n v="0"/>
    <n v="1"/>
    <n v="0"/>
    <n v="0"/>
    <n v="0"/>
    <n v="0"/>
    <n v="0"/>
    <n v="0"/>
    <n v="2"/>
    <n v="0"/>
    <n v="1"/>
    <n v="0"/>
    <n v="0"/>
    <n v="0"/>
    <n v="0"/>
    <n v="0"/>
    <n v="0"/>
    <n v="0"/>
    <n v="0"/>
    <n v="0"/>
    <n v="0"/>
    <n v="5.3565862746720123"/>
    <n v="8.4383153360955152"/>
    <e v="#REF!"/>
    <n v="9.6243133849516802"/>
    <n v="431623.87231410458"/>
    <n v="451581.81361180067"/>
    <n v="466469.09699430602"/>
    <n v="467038.55473799986"/>
    <n v="460661.43756131612"/>
    <n v="424665.34264575783"/>
    <e v="#REF!"/>
    <e v="#REF!"/>
    <e v="#REF!"/>
    <e v="#REF!"/>
    <e v="#REF!"/>
    <e v="#REF!"/>
    <e v="#REF!"/>
    <e v="#REF!"/>
  </r>
  <r>
    <x v="0"/>
    <x v="112"/>
    <n v="2019"/>
    <n v="9"/>
    <n v="500"/>
    <n v="534.32027289066764"/>
    <n v="66.790034111333469"/>
    <n v="50"/>
    <n v="1409.6135556895422"/>
    <n v="529.08183884271989"/>
    <n v="66.716638469452889"/>
    <n v="50.000000000004619"/>
    <n v="416642.83284851041"/>
    <n v="113"/>
    <n v="12.939984617810751"/>
    <n v="1"/>
    <n v="1151.110307002001"/>
    <n v="7.4828809444769728"/>
    <n v="6.3851931103484114"/>
    <n v="4.7113685523588371"/>
    <n v="4.5666467374941186"/>
    <n v="0"/>
    <n v="0"/>
    <n v="0"/>
    <n v="0"/>
    <n v="1"/>
    <n v="0"/>
    <n v="0"/>
    <n v="0"/>
    <n v="0"/>
    <n v="0"/>
    <n v="0"/>
    <n v="2"/>
    <n v="0"/>
    <n v="1"/>
    <n v="0"/>
    <n v="0"/>
    <n v="0"/>
    <n v="0"/>
    <n v="0"/>
    <n v="0"/>
    <n v="0"/>
    <n v="0"/>
    <n v="0"/>
    <n v="0"/>
    <n v="5.3612921657094255"/>
    <n v="8.4237207856503815"/>
    <e v="#REF!"/>
    <n v="9.7512285663620428"/>
    <n v="431506.73679616454"/>
    <n v="442919.19392785337"/>
    <n v="454509.1268355478"/>
    <n v="458609.19239144941"/>
    <n v="456474.1038229508"/>
    <n v="421669.89468970487"/>
    <e v="#REF!"/>
    <e v="#REF!"/>
    <e v="#REF!"/>
    <e v="#REF!"/>
    <e v="#REF!"/>
    <e v="#REF!"/>
    <e v="#REF!"/>
    <e v="#REF!"/>
  </r>
  <r>
    <x v="0"/>
    <x v="113"/>
    <n v="2019"/>
    <n v="10"/>
    <n v="500"/>
    <n v="539.66347561957434"/>
    <n v="67.457934452446807"/>
    <n v="50"/>
    <n v="1136.7294889826794"/>
    <n v="534.37265723114706"/>
    <n v="67.383804854147414"/>
    <n v="50.000000000000462"/>
    <n v="414829.15018747636"/>
    <n v="114"/>
    <n v="12.93562202815153"/>
    <n v="1"/>
    <n v="1157.1214100720213"/>
    <n v="7.3161958215760698"/>
    <n v="6.3940756768579767"/>
    <n v="4.7173500959017947"/>
    <n v="4.5666467374940751"/>
    <n v="0"/>
    <n v="0"/>
    <n v="0"/>
    <n v="0"/>
    <n v="1"/>
    <n v="0"/>
    <n v="0"/>
    <n v="0"/>
    <n v="0"/>
    <n v="0"/>
    <n v="0"/>
    <n v="3"/>
    <n v="0"/>
    <n v="0"/>
    <n v="1"/>
    <n v="0"/>
    <n v="0"/>
    <n v="0"/>
    <n v="0"/>
    <n v="0"/>
    <n v="0"/>
    <n v="0"/>
    <n v="0"/>
    <n v="0"/>
    <n v="5.3659760150218512"/>
    <n v="8.412286853590194"/>
    <e v="#REF!"/>
    <n v="9.7028787037546778"/>
    <n v="431389.60127822449"/>
    <n v="436829.04581139912"/>
    <n v="444454.55443304393"/>
    <n v="451578.60934354801"/>
    <n v="453031.3627948552"/>
    <n v="419246.42502215377"/>
    <e v="#REF!"/>
    <e v="#REF!"/>
    <e v="#REF!"/>
    <e v="#REF!"/>
    <e v="#REF!"/>
    <e v="#REF!"/>
    <e v="#REF!"/>
    <e v="#REF!"/>
  </r>
  <r>
    <x v="0"/>
    <x v="114"/>
    <n v="2019"/>
    <n v="11"/>
    <n v="500"/>
    <n v="545.06011037577014"/>
    <n v="68.132513796971281"/>
    <n v="50"/>
    <n v="945.71064228787554"/>
    <n v="539.7163838034586"/>
    <n v="68.057642902688897"/>
    <n v="50.000000000000043"/>
    <n v="413371.70730525017"/>
    <n v="115"/>
    <n v="12.932102484858358"/>
    <n v="1"/>
    <n v="1163.1926241727415"/>
    <n v="7.1804132666179967"/>
    <n v="6.4029676908548323"/>
    <n v="4.7233553548096996"/>
    <n v="4.5666467374940707"/>
    <n v="0"/>
    <n v="0"/>
    <n v="0"/>
    <n v="0"/>
    <n v="1"/>
    <n v="0"/>
    <n v="0"/>
    <n v="0"/>
    <n v="0"/>
    <n v="0"/>
    <n v="0"/>
    <n v="3"/>
    <n v="0"/>
    <n v="0"/>
    <n v="1"/>
    <n v="0"/>
    <n v="0"/>
    <n v="0"/>
    <n v="0"/>
    <n v="0"/>
    <n v="0"/>
    <n v="0"/>
    <n v="0"/>
    <n v="0"/>
    <n v="5.3706380281276624"/>
    <n v="8.4039418837639008"/>
    <e v="#REF!"/>
    <n v="9.7285830637252353"/>
    <n v="431272.46576028445"/>
    <n v="432539.62779218983"/>
    <n v="436262.15965531481"/>
    <n v="445915.08217925084"/>
    <n v="450316.34842932114"/>
    <n v="417381.98369603395"/>
    <e v="#REF!"/>
    <e v="#REF!"/>
    <e v="#REF!"/>
    <e v="#REF!"/>
    <e v="#REF!"/>
    <e v="#REF!"/>
    <e v="#REF!"/>
    <e v="#REF!"/>
  </r>
  <r>
    <x v="0"/>
    <x v="115"/>
    <n v="2019"/>
    <n v="12"/>
    <n v="500"/>
    <n v="550.5107114795278"/>
    <n v="68.813838934940989"/>
    <n v="50"/>
    <n v="811.99744960151281"/>
    <n v="545.11354764149314"/>
    <n v="68.738219331715783"/>
    <n v="50.000000000000007"/>
    <n v="412274.47974662343"/>
    <n v="116"/>
    <n v="12.929444619487555"/>
    <n v="1"/>
    <n v="1169.3245504144688"/>
    <n v="7.0730474544947795"/>
    <n v="6.4118690786196941"/>
    <n v="4.7293842802753367"/>
    <n v="4.5666467374940707"/>
    <n v="0"/>
    <n v="0"/>
    <n v="0"/>
    <n v="0"/>
    <n v="1"/>
    <n v="0"/>
    <n v="0"/>
    <n v="0"/>
    <n v="0"/>
    <n v="0"/>
    <n v="0"/>
    <n v="3"/>
    <n v="0"/>
    <n v="0"/>
    <n v="1"/>
    <n v="0"/>
    <n v="0"/>
    <n v="0"/>
    <n v="0"/>
    <n v="0"/>
    <n v="0"/>
    <n v="0"/>
    <n v="0"/>
    <n v="0"/>
    <n v="5.3752784076841653"/>
    <n v="8.3984373591564232"/>
    <e v="#REF!"/>
    <n v="9.7117385051006746"/>
    <n v="431155.33024234447"/>
    <n v="429510.72084105207"/>
    <n v="429782.14757581125"/>
    <n v="441508.66855616955"/>
    <n v="448270.61412299733"/>
    <n v="416031.69768308988"/>
    <e v="#REF!"/>
    <e v="#REF!"/>
    <e v="#REF!"/>
    <e v="#REF!"/>
    <e v="#REF!"/>
    <e v="#REF!"/>
    <e v="#REF!"/>
    <e v="#REF!"/>
  </r>
  <r>
    <x v="0"/>
    <x v="116"/>
    <n v="2019"/>
    <n v="13"/>
    <n v="500"/>
    <n v="556.01581859432304"/>
    <n v="69.501977324290394"/>
    <n v="50"/>
    <n v="718.39821472105893"/>
    <n v="550.56468311790809"/>
    <n v="69.425601525032931"/>
    <n v="50"/>
    <n v="411519.5544079087"/>
    <n v="117"/>
    <n v="12.927611817795039"/>
    <n v="1"/>
    <n v="1175.5177959186135"/>
    <n v="6.990384046655338"/>
    <n v="6.4207797668341522"/>
    <n v="4.7354368224740728"/>
    <n v="4.5666467374940707"/>
    <n v="0"/>
    <n v="0"/>
    <n v="0"/>
    <n v="0"/>
    <n v="1"/>
    <n v="0"/>
    <n v="0"/>
    <n v="0"/>
    <n v="0"/>
    <n v="0"/>
    <n v="0"/>
    <n v="3"/>
    <n v="0"/>
    <n v="0"/>
    <n v="1"/>
    <n v="0"/>
    <n v="0"/>
    <n v="0"/>
    <n v="0"/>
    <n v="0"/>
    <n v="0"/>
    <n v="0"/>
    <n v="0"/>
    <n v="0"/>
    <n v="5.3798973535404597"/>
    <n v="8.3954019098996042"/>
    <e v="#REF!"/>
    <n v="9.8082002988916877"/>
    <n v="431038.19472440443"/>
    <n v="427364.17163756443"/>
    <n v="424790.69348995044"/>
    <n v="438195.09312236641"/>
    <n v="446806.83026710426"/>
    <n v="415128.51929711818"/>
    <e v="#REF!"/>
    <e v="#REF!"/>
    <e v="#REF!"/>
    <e v="#REF!"/>
    <e v="#REF!"/>
    <e v="#REF!"/>
    <e v="#REF!"/>
    <e v="#REF!"/>
  </r>
  <r>
    <x v="0"/>
    <x v="117"/>
    <n v="2019"/>
    <n v="14"/>
    <n v="500"/>
    <n v="561.57597678026627"/>
    <n v="70.196997097533298"/>
    <n v="50"/>
    <n v="652.87875030474129"/>
    <n v="556.07032994908718"/>
    <n v="70.119857540283263"/>
    <n v="50"/>
    <n v="411071.22652766015"/>
    <n v="118"/>
    <n v="12.926521779017483"/>
    <n v="1"/>
    <n v="1181.7729738777996"/>
    <n v="6.9281646433025861"/>
    <n v="6.4296996825816217"/>
    <n v="4.7415129305730517"/>
    <n v="4.5666467374940707"/>
    <n v="0"/>
    <n v="0"/>
    <n v="0"/>
    <n v="0"/>
    <n v="1"/>
    <n v="0"/>
    <n v="0"/>
    <n v="0"/>
    <n v="0"/>
    <n v="0"/>
    <n v="0"/>
    <n v="3"/>
    <n v="0"/>
    <n v="0"/>
    <n v="1"/>
    <n v="0"/>
    <n v="0"/>
    <n v="0"/>
    <n v="0"/>
    <n v="0"/>
    <n v="0"/>
    <n v="0"/>
    <n v="0"/>
    <n v="0"/>
    <n v="5.3844950627890888"/>
    <n v="8.3944097585180248"/>
    <e v="#REF!"/>
    <n v="9.7375084871482631"/>
    <n v="430921.05920646439"/>
    <n v="425835.27285743179"/>
    <n v="421031.1877582309"/>
    <n v="435786.01853850629"/>
    <n v="445824.87606458639"/>
    <n v="414595.58053330216"/>
    <e v="#REF!"/>
    <e v="#REF!"/>
    <e v="#REF!"/>
    <e v="#REF!"/>
    <e v="#REF!"/>
    <e v="#REF!"/>
    <e v="#REF!"/>
    <e v="#REF!"/>
  </r>
  <r>
    <x v="0"/>
    <x v="118"/>
    <n v="2019"/>
    <n v="15"/>
    <n v="500"/>
    <n v="567.191736548069"/>
    <n v="70.898967068508625"/>
    <n v="50"/>
    <n v="607.01512521331892"/>
    <n v="561.63103324857809"/>
    <n v="70.82105611568609"/>
    <n v="50"/>
    <n v="410883.2825644078"/>
    <n v="119"/>
    <n v="12.926064469119067"/>
    <n v="1"/>
    <n v="1188.0907036165777"/>
    <n v="6.8821866030792913"/>
    <n v="6.438628753348234"/>
    <n v="4.7476125527405602"/>
    <n v="4.5666467374940707"/>
    <n v="0"/>
    <n v="0"/>
    <n v="0"/>
    <n v="0"/>
    <n v="1"/>
    <n v="0"/>
    <n v="0"/>
    <n v="0"/>
    <n v="0"/>
    <n v="0"/>
    <n v="0"/>
    <n v="4"/>
    <n v="0"/>
    <n v="0"/>
    <n v="0"/>
    <n v="1"/>
    <n v="0"/>
    <n v="0"/>
    <n v="0"/>
    <n v="0"/>
    <n v="0"/>
    <n v="0"/>
    <n v="0"/>
    <n v="0"/>
    <n v="5.389071729816501"/>
    <n v="8.3950407019232767"/>
    <e v="#REF!"/>
    <n v="9.6587972357746796"/>
    <n v="427050.66638777545"/>
    <n v="420067.45579911815"/>
    <n v="419549.92124258692"/>
    <n v="438475.7706449831"/>
    <n v="445225.9415941948"/>
    <n v="414357.01979359577"/>
    <e v="#REF!"/>
    <e v="#REF!"/>
    <e v="#REF!"/>
    <e v="#REF!"/>
    <e v="#REF!"/>
    <e v="#REF!"/>
    <e v="#REF!"/>
    <e v="#REF!"/>
  </r>
  <r>
    <x v="0"/>
    <x v="119"/>
    <n v="2019"/>
    <n v="16"/>
    <n v="500"/>
    <n v="572.86365391354968"/>
    <n v="71.60795673919371"/>
    <n v="55.000000000000007"/>
    <n v="574.91058764932325"/>
    <n v="567.24734358106389"/>
    <n v="71.529266676842951"/>
    <n v="54.500000000000007"/>
    <n v="413367.64668275858"/>
    <n v="120"/>
    <n v="12.932092661635423"/>
    <n v="1"/>
    <n v="1199.4716106527433"/>
    <n v="6.8486960093118752"/>
    <n v="6.4475669070236536"/>
    <n v="4.7537356361555281"/>
    <n v="4.6123534664621468"/>
    <n v="0"/>
    <n v="0"/>
    <n v="0"/>
    <n v="0"/>
    <n v="1"/>
    <n v="0"/>
    <n v="0"/>
    <n v="0"/>
    <n v="0"/>
    <n v="0"/>
    <n v="0"/>
    <n v="4"/>
    <n v="0"/>
    <n v="0"/>
    <n v="0"/>
    <n v="1"/>
    <n v="0"/>
    <n v="0"/>
    <n v="0"/>
    <n v="0"/>
    <n v="0"/>
    <n v="0"/>
    <n v="0"/>
    <n v="0"/>
    <n v="5.393627546352362"/>
    <n v="8.4083460903054945"/>
    <e v="#REF!"/>
    <n v="9.7692483006170097"/>
    <n v="426933.53086983541"/>
    <n v="419273.56102277798"/>
    <n v="417521.60323918809"/>
    <n v="437337.92941231123"/>
    <n v="444921.76664571039"/>
    <n v="415962.98261013499"/>
    <e v="#REF!"/>
    <e v="#REF!"/>
    <e v="#REF!"/>
    <e v="#REF!"/>
    <e v="#REF!"/>
    <e v="#REF!"/>
    <e v="#REF!"/>
    <e v="#REF!"/>
  </r>
  <r>
    <x v="0"/>
    <x v="120"/>
    <n v="2019"/>
    <n v="17"/>
    <n v="500"/>
    <n v="578.59229045268512"/>
    <n v="72.324036306585654"/>
    <n v="60.500000000000014"/>
    <n v="552.43741135452626"/>
    <n v="572.9198170168745"/>
    <n v="72.244559343611385"/>
    <n v="59.90000000000002"/>
    <n v="416254.21229300415"/>
    <n v="121"/>
    <n v="12.93905143984842"/>
    <n v="1"/>
    <n v="1211.4163267592708"/>
    <n v="6.824566825951111"/>
    <n v="6.4565140719018279"/>
    <n v="4.7598821270171934"/>
    <n v="4.6645791441212108"/>
    <n v="0"/>
    <n v="0"/>
    <n v="0"/>
    <n v="0"/>
    <n v="1"/>
    <n v="0"/>
    <n v="0"/>
    <n v="0"/>
    <n v="0"/>
    <n v="0"/>
    <n v="0"/>
    <n v="4"/>
    <n v="0"/>
    <n v="0"/>
    <n v="0"/>
    <n v="1"/>
    <n v="0"/>
    <n v="0"/>
    <n v="0"/>
    <n v="0"/>
    <n v="0"/>
    <n v="0"/>
    <n v="0"/>
    <n v="0"/>
    <n v="5.3981627015177525"/>
    <n v="8.4242164331988345"/>
    <e v="#REF!"/>
    <n v="9.608649966915781"/>
    <n v="426816.39535189536"/>
    <n v="418691.52034164866"/>
    <n v="416057.40045844152"/>
    <n v="436614.43534714537"/>
    <n v="444838.85276698781"/>
    <n v="417969.88733954937"/>
    <e v="#REF!"/>
    <e v="#REF!"/>
    <e v="#REF!"/>
    <e v="#REF!"/>
    <e v="#REF!"/>
    <e v="#REF!"/>
    <e v="#REF!"/>
    <e v="#REF!"/>
  </r>
  <r>
    <x v="0"/>
    <x v="121"/>
    <n v="2019"/>
    <n v="18"/>
    <n v="500"/>
    <n v="584.37821335721196"/>
    <n v="73.047276669651509"/>
    <n v="66.550000000000026"/>
    <n v="536.70618794816835"/>
    <n v="578.64901518704323"/>
    <n v="72.967004937047506"/>
    <n v="65.885000000000019"/>
    <n v="419287.91956012219"/>
    <n v="122"/>
    <n v="12.946313121773436"/>
    <n v="1"/>
    <n v="1223.9754900268633"/>
    <n v="6.8073231512807988"/>
    <n v="6.4654701766816753"/>
    <n v="4.7660519705548996"/>
    <n v="4.7194440870450256"/>
    <n v="0"/>
    <n v="0"/>
    <n v="0"/>
    <n v="0"/>
    <n v="1"/>
    <n v="0"/>
    <n v="0"/>
    <n v="0"/>
    <n v="0"/>
    <n v="0"/>
    <n v="0"/>
    <n v="4"/>
    <n v="0"/>
    <n v="0"/>
    <n v="0"/>
    <n v="1"/>
    <n v="0"/>
    <n v="0"/>
    <n v="0"/>
    <n v="0"/>
    <n v="0"/>
    <n v="0"/>
    <n v="0"/>
    <n v="0"/>
    <n v="5.4026773818722793"/>
    <n v="8.4414342764005834"/>
    <e v="#REF!"/>
    <n v="9.6700240301829936"/>
    <n v="426699.25983395532"/>
    <n v="418257.77752716688"/>
    <n v="415008.11595381604"/>
    <n v="436195.78507218283"/>
    <n v="444918.98646030744"/>
    <n v="420195.70847172418"/>
    <e v="#REF!"/>
    <e v="#REF!"/>
    <e v="#REF!"/>
    <e v="#REF!"/>
    <e v="#REF!"/>
    <e v="#REF!"/>
    <e v="#REF!"/>
    <e v="#REF!"/>
  </r>
  <r>
    <x v="0"/>
    <x v="122"/>
    <n v="2019"/>
    <n v="19"/>
    <n v="1222.4390357974039"/>
    <n v="590.22199549078414"/>
    <n v="73.777749436348032"/>
    <n v="73.205000000000041"/>
    <n v="742.42604230293898"/>
    <n v="584.43550533891369"/>
    <n v="73.696674986417975"/>
    <n v="72.473000000000042"/>
    <n v="458369.55428023037"/>
    <n v="123"/>
    <n v="13.035431024812691"/>
    <n v="1"/>
    <n v="1959.6437807245361"/>
    <n v="7.0122651493362342"/>
    <n v="6.4744351504677038"/>
    <n v="4.7722451110380426"/>
    <n v="4.7765480299726724"/>
    <n v="0"/>
    <n v="0"/>
    <n v="0"/>
    <n v="0"/>
    <n v="1"/>
    <n v="0"/>
    <n v="0"/>
    <n v="0"/>
    <n v="0"/>
    <n v="0"/>
    <n v="1"/>
    <n v="5"/>
    <n v="0"/>
    <n v="0"/>
    <n v="0"/>
    <n v="0"/>
    <n v="1"/>
    <n v="0"/>
    <n v="0"/>
    <n v="0"/>
    <n v="0"/>
    <n v="0"/>
    <n v="0"/>
    <n v="0"/>
    <n v="5.4071717714601188"/>
    <n v="9.4814296254654131"/>
    <e v="#REF!"/>
    <n v="10.793331259784436"/>
    <n v="483578.65726399911"/>
    <n v="472226.61965262942"/>
    <n v="476725.59132760629"/>
    <n v="493104.35274588276"/>
    <n v="499308.21534235898"/>
    <n v="458962.92219309218"/>
    <e v="#REF!"/>
    <e v="#REF!"/>
    <e v="#REF!"/>
    <e v="#REF!"/>
    <e v="#REF!"/>
    <e v="#REF!"/>
    <e v="#REF!"/>
    <e v="#REF!"/>
  </r>
  <r>
    <x v="0"/>
    <x v="123"/>
    <n v="2019"/>
    <n v="20"/>
    <n v="1234.6634261553777"/>
    <n v="2134.7164813156219"/>
    <n v="323.65272601603431"/>
    <n v="80.525500000000051"/>
    <n v="890.09725745867058"/>
    <n v="1359.5759933272677"/>
    <n v="298.65712091307267"/>
    <n v="79.720250000000064"/>
    <n v="528098.55952573661"/>
    <n v="124"/>
    <n v="13.177038211036953"/>
    <n v="1"/>
    <n v="3773.558133487034"/>
    <n v="7.1371493086556548"/>
    <n v="7.2608692634449286"/>
    <n v="5.8381523030379503"/>
    <n v="4.835814847197617"/>
    <n v="0"/>
    <n v="0"/>
    <n v="0"/>
    <n v="0"/>
    <n v="1"/>
    <n v="0"/>
    <n v="0"/>
    <n v="0"/>
    <n v="0"/>
    <n v="0"/>
    <n v="1"/>
    <n v="5"/>
    <n v="0"/>
    <n v="0"/>
    <n v="0"/>
    <n v="0"/>
    <n v="1"/>
    <n v="0"/>
    <n v="0"/>
    <n v="0"/>
    <n v="0"/>
    <n v="0"/>
    <n v="0"/>
    <n v="0"/>
    <n v="5.4116460518550396"/>
    <n v="9.9484854464278634"/>
    <e v="#REF!"/>
    <n v="11.750294756070334"/>
    <n v="483665.18020979722"/>
    <n v="475387.12222145754"/>
    <n v="484240.87895831285"/>
    <n v="526876.18061230029"/>
    <n v="563492.40643985919"/>
    <n v="528538.21494942287"/>
    <e v="#REF!"/>
    <e v="#REF!"/>
    <e v="#REF!"/>
    <e v="#REF!"/>
    <e v="#REF!"/>
    <e v="#REF!"/>
    <e v="#REF!"/>
    <e v="#REF!"/>
  </r>
  <r>
    <x v="0"/>
    <x v="124"/>
    <n v="2019"/>
    <n v="21"/>
    <n v="1247.010060416932"/>
    <n v="2081.3485692827312"/>
    <n v="326.88925327619467"/>
    <n v="88.578050000000061"/>
    <n v="997.17109834614894"/>
    <n v="1720.4622813049996"/>
    <n v="324.06604003988247"/>
    <n v="87.692270000000065"/>
    <n v="539726.2406215443"/>
    <n v="125"/>
    <n v="13.198817328179915"/>
    <n v="1"/>
    <n v="3743.825932975858"/>
    <n v="7.2188448026485625"/>
    <n v="7.4868261146517838"/>
    <n v="5.9095862809949846"/>
    <n v="4.8971917109716649"/>
    <n v="0"/>
    <n v="0"/>
    <n v="0"/>
    <n v="0"/>
    <n v="1"/>
    <n v="0"/>
    <n v="0"/>
    <n v="0"/>
    <n v="0"/>
    <n v="0"/>
    <n v="1"/>
    <n v="5"/>
    <n v="0"/>
    <n v="0"/>
    <n v="0"/>
    <n v="0"/>
    <n v="1"/>
    <n v="0"/>
    <n v="0"/>
    <n v="0"/>
    <n v="0"/>
    <n v="0"/>
    <n v="0"/>
    <n v="0"/>
    <n v="5.4161004022044201"/>
    <n v="10.029327390496025"/>
    <e v="#REF!"/>
    <n v="11.862447362038052"/>
    <n v="483753.73974023265"/>
    <n v="477654.63367998018"/>
    <n v="489153.63315672678"/>
    <n v="538621.70101898327"/>
    <n v="573215.8865039465"/>
    <n v="541189.8006613506"/>
    <e v="#REF!"/>
    <e v="#REF!"/>
    <e v="#REF!"/>
    <e v="#REF!"/>
    <e v="#REF!"/>
    <e v="#REF!"/>
    <e v="#REF!"/>
    <e v="#REF!"/>
  </r>
  <r>
    <x v="0"/>
    <x v="125"/>
    <n v="2019"/>
    <n v="22"/>
    <n v="1259.4801610211011"/>
    <n v="2029.3148550506626"/>
    <n v="330.15814580895659"/>
    <n v="97.435855000000075"/>
    <n v="1075.8638171486346"/>
    <n v="1874.8885681778311"/>
    <n v="329.54893523204919"/>
    <n v="96.461496500000067"/>
    <n v="545713.08767178073"/>
    <n v="126"/>
    <n v="13.209848636159188"/>
    <n v="1"/>
    <n v="3716.3890168807206"/>
    <n v="7.2748981311691141"/>
    <n v="7.5698275806977442"/>
    <n v="5.9243534969410181"/>
    <n v="4.9606212562828969"/>
    <n v="0"/>
    <n v="0"/>
    <n v="0"/>
    <n v="0"/>
    <n v="1"/>
    <n v="0"/>
    <n v="0"/>
    <n v="0"/>
    <n v="0"/>
    <n v="0"/>
    <n v="1"/>
    <n v="5"/>
    <n v="0"/>
    <n v="0"/>
    <n v="0"/>
    <n v="0"/>
    <n v="1"/>
    <n v="0"/>
    <n v="0"/>
    <n v="0"/>
    <n v="0"/>
    <n v="0"/>
    <n v="0"/>
    <n v="0"/>
    <n v="5.4205349992722862"/>
    <n v="10.06966606304713"/>
    <e v="#REF!"/>
    <n v="11.925627593877818"/>
    <n v="483844.35622115183"/>
    <n v="479297.86610126944"/>
    <n v="492521.19969042198"/>
    <n v="544102.31007378385"/>
    <n v="576944.18890161486"/>
    <n v="547340.17313786736"/>
    <e v="#REF!"/>
    <e v="#REF!"/>
    <e v="#REF!"/>
    <e v="#REF!"/>
    <e v="#REF!"/>
    <e v="#REF!"/>
    <e v="#REF!"/>
    <e v="#REF!"/>
  </r>
  <r>
    <x v="0"/>
    <x v="126"/>
    <n v="2019"/>
    <n v="23"/>
    <n v="1272.0749626313122"/>
    <n v="2049.608003601169"/>
    <n v="333.45972726704611"/>
    <n v="107.1794405000001"/>
    <n v="1134.7271607934379"/>
    <n v="1962.2482858895"/>
    <n v="333.06864806354645"/>
    <n v="106.1076461000001"/>
    <n v="569714.11151891574"/>
    <n v="127"/>
    <n v="13.252889955249332"/>
    <n v="1"/>
    <n v="3762.3221339995275"/>
    <n v="7.3148640156176707"/>
    <n v="7.6139004597859063"/>
    <n v="5.9337195754397722"/>
    <n v="5.0260397689912146"/>
    <n v="0"/>
    <n v="0"/>
    <n v="0"/>
    <n v="0"/>
    <n v="1"/>
    <n v="0"/>
    <n v="0"/>
    <n v="0"/>
    <n v="0"/>
    <n v="0"/>
    <n v="1"/>
    <n v="6"/>
    <n v="0"/>
    <n v="0"/>
    <n v="0"/>
    <n v="0"/>
    <n v="0"/>
    <n v="1"/>
    <n v="0"/>
    <n v="0"/>
    <n v="0"/>
    <n v="0"/>
    <n v="0"/>
    <n v="0"/>
    <n v="5.4249500174814029"/>
    <n v="10.101424793276021"/>
    <e v="#REF!"/>
    <n v="11.963544570448006"/>
    <n v="523611.09218507906"/>
    <n v="519662.89137481834"/>
    <n v="534182.52894278406"/>
    <n v="584074.58193166228"/>
    <n v="607791.43449637922"/>
    <n v="571428.28531630978"/>
    <e v="#REF!"/>
    <e v="#REF!"/>
    <e v="#REF!"/>
    <e v="#REF!"/>
    <e v="#REF!"/>
    <e v="#REF!"/>
    <e v="#REF!"/>
    <e v="#REF!"/>
  </r>
  <r>
    <x v="0"/>
    <x v="127"/>
    <n v="2019"/>
    <n v="24"/>
    <n v="1284.7957122576249"/>
    <n v="2070.1040836371808"/>
    <n v="336.79432453971657"/>
    <n v="117.89738455000011"/>
    <n v="1179.7477262326938"/>
    <n v="2016.1761847633404"/>
    <n v="336.42175689209961"/>
    <n v="116.71841070500011"/>
    <n v="573869.77773065877"/>
    <n v="128"/>
    <n v="13.260157781498197"/>
    <n v="1"/>
    <n v="3809.5915049845221"/>
    <n v="7.3443882730115062"/>
    <n v="7.6401681629102454"/>
    <n v="5.9425614546157988"/>
    <n v="5.0933778917353187"/>
    <n v="0"/>
    <n v="0"/>
    <n v="0"/>
    <n v="0"/>
    <n v="1"/>
    <n v="0"/>
    <n v="0"/>
    <n v="0"/>
    <n v="0"/>
    <n v="0"/>
    <n v="1"/>
    <n v="6"/>
    <n v="0"/>
    <n v="0"/>
    <n v="0"/>
    <n v="0"/>
    <n v="0"/>
    <n v="1"/>
    <n v="0"/>
    <n v="0"/>
    <n v="0"/>
    <n v="0"/>
    <n v="0"/>
    <n v="0"/>
    <n v="5.4293456289544411"/>
    <n v="10.129782494085756"/>
    <e v="#REF!"/>
    <n v="11.936140792571301"/>
    <n v="523705.88448117534"/>
    <n v="520565.46176659997"/>
    <n v="535951.46319615794"/>
    <n v="586345.65477663535"/>
    <n v="609448.83654907136"/>
    <n v="575504.79245784285"/>
    <e v="#REF!"/>
    <e v="#REF!"/>
    <e v="#REF!"/>
    <e v="#REF!"/>
    <e v="#REF!"/>
    <e v="#REF!"/>
    <e v="#REF!"/>
    <e v="#REF!"/>
  </r>
  <r>
    <x v="0"/>
    <x v="128"/>
    <n v="2019"/>
    <n v="25"/>
    <n v="1297.6436693802016"/>
    <n v="2090.805124473553"/>
    <n v="340.16226778511373"/>
    <n v="129.68712300500013"/>
    <n v="1215.116509176946"/>
    <n v="2053.4906546184466"/>
    <n v="339.78821669581237"/>
    <n v="128.39025177500014"/>
    <n v="577740.9815465936"/>
    <n v="129"/>
    <n v="13.266880918402668"/>
    <n v="1"/>
    <n v="3858.2981846438684"/>
    <n v="7.3669866062773481"/>
    <n v="7.6579480024935176"/>
    <n v="5.9513605834701737"/>
    <n v="5.1625615931762354"/>
    <n v="0"/>
    <n v="0"/>
    <n v="0"/>
    <n v="0"/>
    <n v="1"/>
    <n v="0"/>
    <n v="0"/>
    <n v="0"/>
    <n v="0"/>
    <n v="0"/>
    <n v="1"/>
    <n v="6"/>
    <n v="0"/>
    <n v="0"/>
    <n v="0"/>
    <n v="0"/>
    <n v="0"/>
    <n v="1"/>
    <n v="0"/>
    <n v="0"/>
    <n v="0"/>
    <n v="0"/>
    <n v="0"/>
    <n v="0"/>
    <n v="5.43372200355424"/>
    <n v="10.156614335936281"/>
    <e v="#REF!"/>
    <n v="11.980236174555767"/>
    <n v="523802.79605541198"/>
    <n v="521255.72887222102"/>
    <n v="537303.04375368729"/>
    <n v="588005.77740111738"/>
    <n v="610762.18634794513"/>
    <n v="579297.53189793869"/>
    <e v="#REF!"/>
    <e v="#REF!"/>
    <e v="#REF!"/>
    <e v="#REF!"/>
    <e v="#REF!"/>
    <e v="#REF!"/>
    <e v="#REF!"/>
    <e v="#REF!"/>
  </r>
  <r>
    <x v="0"/>
    <x v="129"/>
    <n v="2019"/>
    <n v="26"/>
    <n v="1310.6201060740034"/>
    <n v="2111.7131757182883"/>
    <n v="343.56389046296493"/>
    <n v="142.65583530550015"/>
    <n v="1243.767588246063"/>
    <n v="2082.6019151683677"/>
    <n v="343.18632308624967"/>
    <n v="141.22927695245016"/>
    <n v="581455.58292088448"/>
    <n v="130"/>
    <n v="13.273289864396453"/>
    <n v="1"/>
    <n v="3908.5530075607571"/>
    <n v="7.3849256019510605"/>
    <n v="7.6716028846691442"/>
    <n v="5.9601645977991913"/>
    <n v="5.2335131629970713"/>
    <n v="0"/>
    <n v="0"/>
    <n v="0"/>
    <n v="0"/>
    <n v="1"/>
    <n v="0"/>
    <n v="0"/>
    <n v="0"/>
    <n v="0"/>
    <n v="0"/>
    <n v="1"/>
    <n v="6"/>
    <n v="0"/>
    <n v="0"/>
    <n v="0"/>
    <n v="0"/>
    <n v="0"/>
    <n v="1"/>
    <n v="0"/>
    <n v="0"/>
    <n v="0"/>
    <n v="0"/>
    <n v="0"/>
    <n v="0"/>
    <n v="5.4380793089231956"/>
    <n v="10.18279635199994"/>
    <e v="#REF!"/>
    <n v="11.991184613842853"/>
    <n v="523901.84810057038"/>
    <n v="521798.23149922036"/>
    <n v="538373.85430445243"/>
    <n v="589311.78337958828"/>
    <n v="611878.99615910463"/>
    <n v="582960.9195848821"/>
    <e v="#REF!"/>
    <e v="#REF!"/>
    <e v="#REF!"/>
    <e v="#REF!"/>
    <e v="#REF!"/>
    <e v="#REF!"/>
    <e v="#REF!"/>
    <e v="#REF!"/>
  </r>
  <r>
    <x v="0"/>
    <x v="130"/>
    <n v="2019"/>
    <n v="27"/>
    <n v="1323.7263071347436"/>
    <n v="2132.8303074754713"/>
    <n v="346.99952936759462"/>
    <n v="156.92141883605018"/>
    <n v="1267.7552039126672"/>
    <n v="2107.7161113219195"/>
    <n v="346.6182087394601"/>
    <n v="155.35220464769017"/>
    <n v="585080.37913339015"/>
    <n v="131"/>
    <n v="13.279504517003463"/>
    <n v="1"/>
    <n v="3960.4775628138595"/>
    <n v="7.3997011035670717"/>
    <n v="7.6832349321529252"/>
    <n v="5.9689781497545615"/>
    <n v="5.3061521883171343"/>
    <n v="0"/>
    <n v="0"/>
    <n v="0"/>
    <n v="0"/>
    <n v="1"/>
    <n v="0"/>
    <n v="0"/>
    <n v="0"/>
    <n v="0"/>
    <n v="0"/>
    <n v="1"/>
    <n v="6"/>
    <n v="0"/>
    <n v="0"/>
    <n v="0"/>
    <n v="0"/>
    <n v="0"/>
    <n v="1"/>
    <n v="0"/>
    <n v="0"/>
    <n v="0"/>
    <n v="0"/>
    <n v="0"/>
    <n v="0"/>
    <n v="5.4424177105217932"/>
    <n v="10.208774811920104"/>
    <e v="#REF!"/>
    <n v="11.993678481300535"/>
    <n v="524003.06202135974"/>
    <n v="522238.15529109206"/>
    <n v="539254.03384159878"/>
    <n v="590405.27661624039"/>
    <n v="612879.06715744734"/>
    <n v="586574.358229973"/>
    <e v="#REF!"/>
    <e v="#REF!"/>
    <e v="#REF!"/>
    <e v="#REF!"/>
    <e v="#REF!"/>
    <e v="#REF!"/>
    <e v="#REF!"/>
    <e v="#REF!"/>
  </r>
  <r>
    <x v="0"/>
    <x v="131"/>
    <n v="2019"/>
    <n v="28"/>
    <n v="1336.9635702060912"/>
    <n v="2154.1586105502261"/>
    <n v="350.4695246612705"/>
    <n v="172.6135607196552"/>
    <n v="1288.5177138006943"/>
    <n v="2130.9373609360728"/>
    <n v="350.08439306908946"/>
    <n v="170.88742511245871"/>
    <n v="595324.17107924772"/>
    <n v="132"/>
    <n v="13.296861361507599"/>
    <n v="1"/>
    <n v="4014.2052661372427"/>
    <n v="7.4123161338253754"/>
    <n v="7.6938711538096323"/>
    <n v="5.9778016312252218"/>
    <n v="5.3803964885115771"/>
    <n v="0"/>
    <n v="0"/>
    <n v="0"/>
    <n v="0"/>
    <n v="1"/>
    <n v="0"/>
    <n v="0"/>
    <n v="0"/>
    <n v="0"/>
    <n v="0"/>
    <n v="1"/>
    <n v="7"/>
    <n v="0"/>
    <n v="0"/>
    <n v="0"/>
    <n v="0"/>
    <n v="0"/>
    <n v="0"/>
    <n v="1"/>
    <n v="0"/>
    <n v="0"/>
    <n v="0"/>
    <n v="0"/>
    <n v="0"/>
    <n v="5.4467373716663099"/>
    <n v="10.234783715199283"/>
    <e v="#REF!"/>
    <n v="12.010187465994061"/>
    <n v="561025.0405854506"/>
    <n v="558533.60947586398"/>
    <n v="575731.31705737999"/>
    <n v="630369.38275404088"/>
    <n v="629579.36053533899"/>
    <n v="595692.51099214691"/>
    <e v="#REF!"/>
    <e v="#REF!"/>
    <e v="#REF!"/>
    <e v="#REF!"/>
    <e v="#REF!"/>
    <e v="#REF!"/>
    <e v="#REF!"/>
    <e v="#REF!"/>
  </r>
  <r>
    <x v="0"/>
    <x v="132"/>
    <n v="2019"/>
    <n v="29"/>
    <n v="1350.333205908152"/>
    <n v="200.04936383824474"/>
    <n v="100.02468191912237"/>
    <n v="189.87491679162073"/>
    <n v="1307.0623614329315"/>
    <n v="1165.4933623871589"/>
    <n v="125.0306530341191"/>
    <n v="187.97616762370453"/>
    <n v="550967.38860819011"/>
    <n v="133"/>
    <n v="13.219430900554444"/>
    <n v="1"/>
    <n v="1840.28216845714"/>
    <n v="7.4234506287682258"/>
    <n v="7.1142902761638203"/>
    <n v="5.1329606449714147"/>
    <n v="5.45616299094808"/>
    <n v="0"/>
    <n v="0"/>
    <n v="0"/>
    <n v="0"/>
    <n v="1"/>
    <n v="0"/>
    <n v="0"/>
    <n v="0"/>
    <n v="0"/>
    <n v="0"/>
    <n v="1"/>
    <n v="7"/>
    <n v="0"/>
    <n v="0"/>
    <n v="0"/>
    <n v="0"/>
    <n v="0"/>
    <n v="0"/>
    <n v="1"/>
    <n v="0"/>
    <n v="0"/>
    <n v="0"/>
    <n v="0"/>
    <n v="0"/>
    <n v="5.4510384535657002"/>
    <n v="9.9163848496344045"/>
    <e v="#REF!"/>
    <n v="11.283298898423368"/>
    <n v="561130.64332995843"/>
    <n v="558853.80823241081"/>
    <n v="576392.09084252059"/>
    <n v="610082.48792598629"/>
    <n v="582288.93593116011"/>
    <n v="548209.21793981129"/>
    <e v="#REF!"/>
    <e v="#REF!"/>
    <e v="#REF!"/>
    <e v="#REF!"/>
    <e v="#REF!"/>
    <e v="#REF!"/>
    <e v="#REF!"/>
    <e v="#REF!"/>
  </r>
  <r>
    <x v="0"/>
    <x v="133"/>
    <n v="2019"/>
    <n v="30"/>
    <n v="500"/>
    <n v="202.04985747662721"/>
    <n v="101.02492873831359"/>
    <n v="208.86240847078281"/>
    <n v="1064.9436530030521"/>
    <n v="683.77160993189307"/>
    <n v="103.42550116789415"/>
    <n v="206.77378438607496"/>
    <n v="534292.00098768179"/>
    <n v="134"/>
    <n v="13.188697786820661"/>
    <n v="1"/>
    <n v="1011.9371946857237"/>
    <n v="7.2673048607606265"/>
    <n v="6.6169871253708665"/>
    <n v="4.9966249888039007"/>
    <n v="5.5333685343501617"/>
    <n v="0"/>
    <n v="0"/>
    <n v="0"/>
    <n v="0"/>
    <n v="1"/>
    <n v="0"/>
    <n v="0"/>
    <n v="0"/>
    <n v="0"/>
    <n v="0"/>
    <n v="1"/>
    <n v="7"/>
    <n v="0"/>
    <n v="0"/>
    <n v="0"/>
    <n v="0"/>
    <n v="0"/>
    <n v="0"/>
    <n v="1"/>
    <n v="0"/>
    <n v="0"/>
    <n v="0"/>
    <n v="0"/>
    <n v="0"/>
    <n v="5.4553211153577017"/>
    <n v="9.8065026870213678"/>
    <e v="#REF!"/>
    <n v="11.017509511983082"/>
    <n v="546846.94822831126"/>
    <n v="553440.38347410201"/>
    <n v="566972.61617358308"/>
    <n v="585350.39758365555"/>
    <n v="562440.43551673228"/>
    <n v="529507.10647160152"/>
    <e v="#REF!"/>
    <e v="#REF!"/>
    <e v="#REF!"/>
    <e v="#REF!"/>
    <e v="#REF!"/>
    <e v="#REF!"/>
    <e v="#REF!"/>
    <e v="#REF!"/>
  </r>
  <r>
    <x v="0"/>
    <x v="134"/>
    <n v="2019"/>
    <n v="31"/>
    <n v="1377.4749033469056"/>
    <n v="204.07035605139347"/>
    <n v="102.03517802569675"/>
    <n v="229.74864931786112"/>
    <n v="1158.703028106208"/>
    <n v="443.92098299164326"/>
    <n v="102.17421033991648"/>
    <n v="227.45116282468251"/>
    <n v="529029.44305215939"/>
    <n v="135"/>
    <n v="13.178799367235181"/>
    <n v="1"/>
    <n v="1913.3290867418568"/>
    <n v="7.3306956921610045"/>
    <n v="6.23016324731321"/>
    <n v="4.9881293684868293"/>
    <n v="5.611930590515863"/>
    <n v="0"/>
    <n v="0"/>
    <n v="0"/>
    <n v="0"/>
    <n v="1"/>
    <n v="0"/>
    <n v="0"/>
    <n v="0"/>
    <n v="0"/>
    <n v="0"/>
    <n v="1"/>
    <n v="7"/>
    <n v="0"/>
    <n v="0"/>
    <n v="0"/>
    <n v="0"/>
    <n v="0"/>
    <n v="0"/>
    <n v="1"/>
    <n v="0"/>
    <n v="0"/>
    <n v="0"/>
    <n v="0"/>
    <n v="0"/>
    <n v="5.4595855141441589"/>
    <n v="9.773828995852968"/>
    <e v="#REF!"/>
    <n v="11.077678204161886"/>
    <n v="561348.55324067373"/>
    <n v="555415.02624842606"/>
    <n v="570782.33799061296"/>
    <n v="574292.91066821339"/>
    <n v="555436.17140467674"/>
    <n v="523049.07878268312"/>
    <e v="#REF!"/>
    <e v="#REF!"/>
    <e v="#REF!"/>
    <e v="#REF!"/>
    <e v="#REF!"/>
    <e v="#REF!"/>
    <e v="#REF!"/>
    <e v="#REF!"/>
  </r>
  <r>
    <x v="0"/>
    <x v="135"/>
    <n v="2019"/>
    <n v="32"/>
    <n v="1391.2496523803752"/>
    <n v="206.11105961190742"/>
    <n v="103.05552980595371"/>
    <n v="252.72351424964725"/>
    <n v="1228.4670153884581"/>
    <n v="325.01602130177537"/>
    <n v="102.96739785935"/>
    <n v="250.19627910715079"/>
    <n v="527708.73893584497"/>
    <n v="136"/>
    <n v="13.176299779680827"/>
    <n v="1"/>
    <n v="1953.1397560478836"/>
    <n v="7.3753856722251747"/>
    <n v="5.9634081677617656"/>
    <n v="4.9935230718520431"/>
    <n v="5.6917678988892044"/>
    <n v="0"/>
    <n v="0"/>
    <n v="0"/>
    <n v="0"/>
    <n v="1"/>
    <n v="0"/>
    <n v="0"/>
    <n v="0"/>
    <n v="0"/>
    <n v="0"/>
    <n v="1"/>
    <n v="8"/>
    <n v="0"/>
    <n v="0"/>
    <n v="0"/>
    <n v="0"/>
    <n v="0"/>
    <n v="0"/>
    <n v="0"/>
    <n v="1"/>
    <n v="0"/>
    <n v="0"/>
    <n v="0"/>
    <n v="0"/>
    <n v="5.4638318050256105"/>
    <n v="9.7617730009262207"/>
    <e v="#REF!"/>
    <n v="10.938769103664278"/>
    <n v="563494.63078682474"/>
    <n v="559394.64569011319"/>
    <n v="574994.07949801465"/>
    <n v="570894.95500473119"/>
    <n v="549078.99786819145"/>
    <n v="520036.80629899539"/>
    <e v="#REF!"/>
    <e v="#REF!"/>
    <e v="#REF!"/>
    <e v="#REF!"/>
    <e v="#REF!"/>
    <e v="#REF!"/>
    <e v="#REF!"/>
    <e v="#REF!"/>
  </r>
  <r>
    <x v="0"/>
    <x v="136"/>
    <n v="2019"/>
    <n v="33"/>
    <n v="1405.1621489041786"/>
    <n v="208.17217020802644"/>
    <n v="104.08608510401322"/>
    <n v="277.99586567461199"/>
    <n v="1281.475555443174"/>
    <n v="266.59409575490088"/>
    <n v="103.9742163795469"/>
    <n v="275.21590701786585"/>
    <n v="527389.75370805105"/>
    <n v="137"/>
    <n v="13.175695124779438"/>
    <n v="1"/>
    <n v="1995.4162698908303"/>
    <n v="7.4080552204125807"/>
    <n v="5.8006414324954054"/>
    <n v="5.000327838021251"/>
    <n v="5.7728010118622484"/>
    <n v="0"/>
    <n v="0"/>
    <n v="0"/>
    <n v="0"/>
    <n v="1"/>
    <n v="0"/>
    <n v="0"/>
    <n v="0"/>
    <n v="0"/>
    <n v="0"/>
    <n v="1"/>
    <n v="8"/>
    <n v="0"/>
    <n v="0"/>
    <n v="0"/>
    <n v="0"/>
    <n v="0"/>
    <n v="0"/>
    <n v="0"/>
    <n v="1"/>
    <n v="0"/>
    <n v="0"/>
    <n v="0"/>
    <n v="0"/>
    <n v="5.4680601411351315"/>
    <n v="9.7648274047983161"/>
    <e v="#REF!"/>
    <n v="10.903380605085269"/>
    <n v="563609.27759796847"/>
    <n v="560472.92178822495"/>
    <n v="576952.54784286092"/>
    <n v="566520.45515502035"/>
    <n v="546728.98009063909"/>
    <n v="519618.92565457814"/>
    <e v="#REF!"/>
    <e v="#REF!"/>
    <e v="#REF!"/>
    <e v="#REF!"/>
    <e v="#REF!"/>
    <e v="#REF!"/>
    <e v="#REF!"/>
    <e v="#REF!"/>
  </r>
  <r>
    <x v="0"/>
    <x v="137"/>
    <n v="2019"/>
    <n v="34"/>
    <n v="1419.2137703932203"/>
    <n v="210.25389191010677"/>
    <n v="105.12694595505339"/>
    <n v="305.79545224207322"/>
    <n v="1322.7970199281879"/>
    <n v="238.42399383250381"/>
    <n v="105.01167299750274"/>
    <n v="302.73749771965248"/>
    <n v="528686.06717260322"/>
    <n v="138"/>
    <n v="13.178150088883299"/>
    <n v="1"/>
    <n v="2040.3900605004537"/>
    <n v="7.4328017036387681"/>
    <n v="5.7115568120992801"/>
    <n v="5.007291571236304"/>
    <n v="5.854952751582263"/>
    <n v="0"/>
    <n v="0"/>
    <n v="0"/>
    <n v="0"/>
    <n v="1"/>
    <n v="0"/>
    <n v="0"/>
    <n v="0"/>
    <n v="0"/>
    <n v="0"/>
    <n v="1"/>
    <n v="8"/>
    <n v="0"/>
    <n v="0"/>
    <n v="0"/>
    <n v="0"/>
    <n v="0"/>
    <n v="0"/>
    <n v="0"/>
    <n v="1"/>
    <n v="0"/>
    <n v="0"/>
    <n v="0"/>
    <n v="0"/>
    <n v="5.472270673671475"/>
    <n v="9.7784611545973892"/>
    <e v="#REF!"/>
    <n v="10.969168718166802"/>
    <n v="563726.2422324029"/>
    <n v="561294.12572890474"/>
    <n v="578433.57514404622"/>
    <n v="564440.08641808107"/>
    <n v="545756.96480008704"/>
    <n v="521034.0155662467"/>
    <e v="#REF!"/>
    <e v="#REF!"/>
    <e v="#REF!"/>
    <e v="#REF!"/>
    <e v="#REF!"/>
    <e v="#REF!"/>
    <e v="#REF!"/>
    <e v="#REF!"/>
  </r>
  <r>
    <x v="0"/>
    <x v="138"/>
    <n v="2019"/>
    <n v="35"/>
    <n v="1433.4059080971529"/>
    <n v="212.35643082920782"/>
    <n v="106.1782154146039"/>
    <n v="336.37499746628055"/>
    <n v="1355.9796863788772"/>
    <n v="225.39021233085583"/>
    <n v="106.06156117289379"/>
    <n v="333.01124749161772"/>
    <n v="531012.18005196087"/>
    <n v="139"/>
    <n v="13.182540237911967"/>
    <n v="1"/>
    <n v="2088.3155518072454"/>
    <n v="7.4522400225009475"/>
    <n v="5.6674905141580814"/>
    <n v="5.0142897241835245"/>
    <n v="5.9381485814035484"/>
    <n v="0"/>
    <n v="0"/>
    <n v="0"/>
    <n v="0"/>
    <n v="1"/>
    <n v="0"/>
    <n v="0"/>
    <n v="0"/>
    <n v="0"/>
    <n v="0"/>
    <n v="1"/>
    <n v="8"/>
    <n v="0"/>
    <n v="0"/>
    <n v="0"/>
    <n v="0"/>
    <n v="0"/>
    <n v="0"/>
    <n v="0"/>
    <n v="1"/>
    <n v="0"/>
    <n v="0"/>
    <n v="0"/>
    <n v="0"/>
    <n v="5.476463551931511"/>
    <n v="9.7985802403489313"/>
    <e v="#REF!"/>
    <n v="10.94321066224088"/>
    <n v="563845.54786836123"/>
    <n v="561936.30640947912"/>
    <n v="579594.73437065724"/>
    <n v="563740.71832421888"/>
    <n v="545613.27193644363"/>
    <n v="523570.72537261993"/>
    <e v="#REF!"/>
    <e v="#REF!"/>
    <e v="#REF!"/>
    <e v="#REF!"/>
    <e v="#REF!"/>
    <e v="#REF!"/>
    <e v="#REF!"/>
    <e v="#REF!"/>
  </r>
  <r>
    <x v="0"/>
    <x v="139"/>
    <n v="2019"/>
    <n v="36"/>
    <n v="1447.7399671781243"/>
    <n v="214.47999513749991"/>
    <n v="107.23999756874996"/>
    <n v="370.01249721290861"/>
    <n v="1383.5077706186512"/>
    <n v="219.93510373417786"/>
    <n v="107.12215392916434"/>
    <n v="366.31237224077955"/>
    <n v="518444.21708261967"/>
    <n v="140"/>
    <n v="13.158587715681028"/>
    <n v="1"/>
    <n v="2139.4724570972826"/>
    <n v="7.4680840012125556"/>
    <n v="5.6484547395934523"/>
    <n v="5.0213098517759729"/>
    <n v="6.0223168969500893"/>
    <n v="0"/>
    <n v="0"/>
    <n v="0"/>
    <n v="0"/>
    <n v="1"/>
    <n v="0"/>
    <n v="0"/>
    <n v="0"/>
    <n v="0"/>
    <n v="0"/>
    <n v="1"/>
    <n v="9"/>
    <n v="0"/>
    <n v="0"/>
    <n v="0"/>
    <n v="0"/>
    <n v="0"/>
    <n v="0"/>
    <n v="0"/>
    <n v="0"/>
    <n v="1"/>
    <n v="0"/>
    <n v="0"/>
    <n v="0"/>
    <n v="5.4806389233419912"/>
    <n v="9.8223363063344831"/>
    <e v="#REF!"/>
    <n v="10.96711824597455"/>
    <n v="521556.44133673422"/>
    <n v="518099.41625332291"/>
    <n v="534171.91801590612"/>
    <n v="517658.10945323174"/>
    <n v="524574.66640576022"/>
    <n v="512311.08387273748"/>
    <e v="#REF!"/>
    <e v="#REF!"/>
    <e v="#REF!"/>
    <e v="#REF!"/>
    <e v="#REF!"/>
    <e v="#REF!"/>
    <e v="#REF!"/>
    <e v="#REF!"/>
  </r>
  <r>
    <x v="0"/>
    <x v="140"/>
    <n v="2019"/>
    <n v="37"/>
    <n v="1462.2173668499054"/>
    <n v="216.62479508887492"/>
    <n v="108.31239754443746"/>
    <n v="407.0137469341995"/>
    <n v="1407.1206494880273"/>
    <n v="218.27994941152639"/>
    <n v="108.19337318291015"/>
    <n v="402.9436094648575"/>
    <n v="521653.49002835166"/>
    <n v="141"/>
    <n v="13.164758834237679"/>
    <n v="1"/>
    <n v="2194.1683064174172"/>
    <n v="7.4814773657327116"/>
    <n v="5.6426066361153087"/>
    <n v="5.0283506423100643"/>
    <n v="6.1073892430688295"/>
    <n v="0"/>
    <n v="0"/>
    <n v="0"/>
    <n v="0"/>
    <n v="1"/>
    <n v="0"/>
    <n v="0"/>
    <n v="0"/>
    <n v="0"/>
    <n v="0"/>
    <n v="1"/>
    <n v="9"/>
    <n v="0"/>
    <n v="0"/>
    <n v="0"/>
    <n v="0"/>
    <n v="0"/>
    <n v="0"/>
    <n v="0"/>
    <n v="0"/>
    <n v="1"/>
    <n v="0"/>
    <n v="0"/>
    <n v="0"/>
    <n v="5.4847969334906548"/>
    <n v="9.8480498555215892"/>
    <e v="#REF!"/>
    <n v="11.012145942561299"/>
    <n v="521680.49943988584"/>
    <n v="518531.09723061207"/>
    <n v="534968.81046898151"/>
    <n v="518063.09130409738"/>
    <n v="525098.56375305215"/>
    <n v="515807.82738944213"/>
    <e v="#REF!"/>
    <e v="#REF!"/>
    <e v="#REF!"/>
    <e v="#REF!"/>
    <e v="#REF!"/>
    <e v="#REF!"/>
    <e v="#REF!"/>
    <e v="#REF!"/>
  </r>
  <r>
    <x v="0"/>
    <x v="141"/>
    <n v="2019"/>
    <n v="38"/>
    <n v="1476.8395405184049"/>
    <n v="218.79104303976368"/>
    <n v="109.39552151988184"/>
    <n v="81.753927492080919"/>
    <n v="1428.0363167971404"/>
    <n v="218.53549622564503"/>
    <n v="109.27530668618468"/>
    <n v="113.87289568935859"/>
    <n v="486202.3578270349"/>
    <n v="142"/>
    <n v="13.094380190352679"/>
    <n v="1"/>
    <n v="1886.7800325701314"/>
    <n v="7.4931928680989692"/>
    <n v="5.6435117869985891"/>
    <n v="5.035411889254636"/>
    <n v="5.075759955303643"/>
    <n v="0"/>
    <n v="0"/>
    <n v="0"/>
    <n v="0"/>
    <n v="1"/>
    <n v="0"/>
    <n v="0"/>
    <n v="0"/>
    <n v="0"/>
    <n v="0"/>
    <n v="1"/>
    <n v="9"/>
    <n v="0"/>
    <n v="0"/>
    <n v="0"/>
    <n v="0"/>
    <n v="0"/>
    <n v="0"/>
    <n v="0"/>
    <n v="0"/>
    <n v="1"/>
    <n v="0"/>
    <n v="0"/>
    <n v="0"/>
    <n v="5.4889377261566867"/>
    <n v="9.5954315872324951"/>
    <e v="#REF!"/>
    <n v="11.080689775952457"/>
    <n v="521806.96947924834"/>
    <n v="518903.44959393691"/>
    <n v="535664.59555239649"/>
    <n v="518636.24954630405"/>
    <n v="525726.6321141643"/>
    <n v="479923.47081860155"/>
    <e v="#REF!"/>
    <e v="#REF!"/>
    <e v="#REF!"/>
    <e v="#REF!"/>
    <e v="#REF!"/>
    <e v="#REF!"/>
    <e v="#REF!"/>
    <e v="#REF!"/>
  </r>
  <r>
    <x v="0"/>
    <x v="142"/>
    <n v="2019"/>
    <n v="39"/>
    <n v="1491.6079359235891"/>
    <n v="220.97895347016134"/>
    <n v="110.48947673508067"/>
    <n v="73.578534742872833"/>
    <n v="1447.1078025350748"/>
    <n v="219.75722484790319"/>
    <n v="110.36805973019108"/>
    <n v="77.607970837521407"/>
    <n v="475961.28654156148"/>
    <n v="143"/>
    <n v="13.073091799110991"/>
    <n v="1"/>
    <n v="1896.6549008717038"/>
    <n v="7.5037570582270705"/>
    <n v="5.6478278835894713"/>
    <n v="5.0424934953917893"/>
    <n v="4.8189006533063035"/>
    <n v="0"/>
    <n v="0"/>
    <n v="0"/>
    <n v="0"/>
    <n v="1"/>
    <n v="0"/>
    <n v="0"/>
    <n v="0"/>
    <n v="0"/>
    <n v="0"/>
    <n v="1"/>
    <n v="9"/>
    <n v="0"/>
    <n v="0"/>
    <n v="0"/>
    <n v="0"/>
    <n v="0"/>
    <n v="0"/>
    <n v="0"/>
    <n v="0"/>
    <n v="1"/>
    <n v="0"/>
    <n v="0"/>
    <n v="0"/>
    <n v="5.4930614433405482"/>
    <n v="9.5369007498084866"/>
    <e v="#REF!"/>
    <n v="10.948716445093055"/>
    <n v="521935.87557418388"/>
    <n v="519235.23682765587"/>
    <n v="536291.00297460915"/>
    <n v="519280.9121485863"/>
    <n v="526400.59099159972"/>
    <n v="471533.50091350207"/>
    <e v="#REF!"/>
    <e v="#REF!"/>
    <e v="#REF!"/>
    <e v="#REF!"/>
    <e v="#REF!"/>
    <e v="#REF!"/>
    <e v="#REF!"/>
    <e v="#REF!"/>
  </r>
  <r>
    <x v="0"/>
    <x v="143"/>
    <n v="2019"/>
    <n v="40"/>
    <n v="1506.5240152828244"/>
    <n v="223.18874300486291"/>
    <n v="111.59437150243147"/>
    <n v="66.220681268585551"/>
    <n v="1464.9326663593997"/>
    <n v="221.47298392638305"/>
    <n v="111.47174032520743"/>
    <n v="67.359410225479138"/>
    <n v="472657.26630315295"/>
    <n v="144"/>
    <n v="13.066125809274242"/>
    <n v="1"/>
    <n v="1907.5278110587044"/>
    <n v="7.5135308225412958"/>
    <n v="5.653858000603381"/>
    <n v="5.0495953739355368"/>
    <n v="4.7325102909118071"/>
    <n v="0"/>
    <n v="0"/>
    <n v="0"/>
    <n v="0"/>
    <n v="1"/>
    <n v="0"/>
    <n v="0"/>
    <n v="0"/>
    <n v="0"/>
    <n v="0"/>
    <n v="1"/>
    <n v="9"/>
    <n v="0"/>
    <n v="0"/>
    <n v="0"/>
    <n v="0"/>
    <n v="0"/>
    <n v="0"/>
    <n v="0"/>
    <n v="0"/>
    <n v="1"/>
    <n v="0"/>
    <n v="0"/>
    <n v="0"/>
    <n v="5.4971682252932021"/>
    <n v="9.5211636686351895"/>
    <e v="#REF!"/>
    <n v="11.051338642030009"/>
    <n v="522067.24208524817"/>
    <n v="519539.60301982146"/>
    <n v="536869.77962169098"/>
    <n v="519952.13517132081"/>
    <n v="527093.04864055873"/>
    <n v="469209.18937559705"/>
    <e v="#REF!"/>
    <e v="#REF!"/>
    <e v="#REF!"/>
    <e v="#REF!"/>
    <e v="#REF!"/>
    <e v="#REF!"/>
    <e v="#REF!"/>
    <e v="#REF!"/>
  </r>
  <r>
    <x v="0"/>
    <x v="144"/>
    <n v="2019"/>
    <n v="41"/>
    <n v="1521.5892554356528"/>
    <n v="225.42063043491152"/>
    <n v="112.71031521745576"/>
    <n v="50.708740184311466"/>
    <n v="1481.9296430822756"/>
    <n v="223.44680718064728"/>
    <n v="112.58645772823093"/>
    <n v="52.373807188428231"/>
    <n v="427733.05725950393"/>
    <n v="145"/>
    <n v="12.966254581991617"/>
    <n v="0"/>
    <n v="1910.4289412723315"/>
    <n v="7.5227624980086043"/>
    <n v="5.6607504153289741"/>
    <n v="5.0567174387238873"/>
    <n v="4.5910177246828727"/>
    <n v="0"/>
    <n v="0"/>
    <n v="0"/>
    <n v="0"/>
    <n v="1"/>
    <n v="0"/>
    <n v="0"/>
    <n v="0"/>
    <n v="0"/>
    <n v="0"/>
    <n v="0"/>
    <n v="10"/>
    <n v="0"/>
    <n v="0"/>
    <n v="0"/>
    <n v="0"/>
    <n v="0"/>
    <n v="0"/>
    <n v="0"/>
    <n v="0"/>
    <n v="0"/>
    <n v="1"/>
    <n v="0"/>
    <n v="0"/>
    <n v="5.5012582105447274"/>
    <n v="8.4917246696332178"/>
    <e v="#REF!"/>
    <n v="9.9251741556911686"/>
    <n v="467257.40552618593"/>
    <n v="465511.03468483617"/>
    <n v="481030.14890732261"/>
    <n v="462707.58162354218"/>
    <n v="480320.73409472796"/>
    <n v="427010.64529508993"/>
    <e v="#REF!"/>
    <e v="#REF!"/>
    <e v="#REF!"/>
    <e v="#REF!"/>
    <e v="#REF!"/>
    <e v="#REF!"/>
    <e v="#REF!"/>
    <e v="#REF!"/>
  </r>
  <r>
    <x v="0"/>
    <x v="145"/>
    <n v="2019"/>
    <n v="42"/>
    <n v="1536.8051479900096"/>
    <n v="227.67483673926068"/>
    <n v="113.83741836963034"/>
    <n v="50"/>
    <n v="1498.3922945545955"/>
    <n v="225.56082195995398"/>
    <n v="113.7123223054904"/>
    <n v="50.237380718842822"/>
    <n v="427303.3253528229"/>
    <n v="146"/>
    <n v="12.965249403845744"/>
    <n v="0"/>
    <n v="1928.3174030989005"/>
    <n v="7.5316234420114663"/>
    <n v="5.6680800573905064"/>
    <n v="5.0638596032560628"/>
    <n v="4.5691107380471099"/>
    <n v="0"/>
    <n v="0"/>
    <n v="0"/>
    <n v="0"/>
    <n v="1"/>
    <n v="0"/>
    <n v="0"/>
    <n v="0"/>
    <n v="0"/>
    <n v="0"/>
    <n v="0"/>
    <n v="10"/>
    <n v="0"/>
    <n v="0"/>
    <n v="0"/>
    <n v="0"/>
    <n v="0"/>
    <n v="0"/>
    <n v="0"/>
    <n v="0"/>
    <n v="0"/>
    <n v="1"/>
    <n v="0"/>
    <n v="0"/>
    <n v="5.5053315359323625"/>
    <n v="8.4922091094678809"/>
    <e v="#REF!"/>
    <n v="10.016152960159642"/>
    <n v="467393.7669280332"/>
    <n v="465785.43727608875"/>
    <n v="481553.9193308957"/>
    <n v="463385.07522063929"/>
    <n v="481020.88772099646"/>
    <n v="426988.13049064635"/>
    <e v="#REF!"/>
    <e v="#REF!"/>
    <e v="#REF!"/>
    <e v="#REF!"/>
    <e v="#REF!"/>
    <e v="#REF!"/>
    <e v="#REF!"/>
    <e v="#REF!"/>
  </r>
  <r>
    <x v="0"/>
    <x v="146"/>
    <n v="2019"/>
    <n v="43"/>
    <n v="1552.1731994699094"/>
    <n v="229.95158510665323"/>
    <n v="114.97579255332661"/>
    <n v="50"/>
    <n v="1514.5265660291896"/>
    <n v="227.75620353330362"/>
    <n v="114.849445528543"/>
    <n v="50.023738071884281"/>
    <n v="427942.75277962076"/>
    <n v="147"/>
    <n v="12.96674471043011"/>
    <n v="0"/>
    <n v="1947.1005771298892"/>
    <n v="7.5402321141693278"/>
    <n v="5.675635370625324"/>
    <n v="5.0710217806080058"/>
    <n v="4.5668934109373964"/>
    <n v="0"/>
    <n v="0"/>
    <n v="0"/>
    <n v="0"/>
    <n v="1"/>
    <n v="0"/>
    <n v="0"/>
    <n v="0"/>
    <n v="0"/>
    <n v="0"/>
    <n v="0"/>
    <n v="10"/>
    <n v="0"/>
    <n v="0"/>
    <n v="0"/>
    <n v="0"/>
    <n v="0"/>
    <n v="0"/>
    <n v="0"/>
    <n v="0"/>
    <n v="0"/>
    <n v="1"/>
    <n v="0"/>
    <n v="0"/>
    <n v="5.5093883366279774"/>
    <n v="8.4976231554100714"/>
    <e v="#REF!"/>
    <n v="10.077613822089006"/>
    <n v="467532.66329907835"/>
    <n v="466052.61672978493"/>
    <n v="482062.48794386227"/>
    <n v="464059.5112970139"/>
    <n v="481720.71806049469"/>
    <n v="427664.7748386407"/>
    <e v="#REF!"/>
    <e v="#REF!"/>
    <e v="#REF!"/>
    <e v="#REF!"/>
    <e v="#REF!"/>
    <e v="#REF!"/>
    <e v="#REF!"/>
    <e v="#REF!"/>
  </r>
  <r>
    <x v="0"/>
    <x v="147"/>
    <n v="2019"/>
    <n v="44"/>
    <n v="1567.6949314646085"/>
    <n v="232.25110095771984"/>
    <n v="116.12555047885992"/>
    <n v="50"/>
    <n v="1530.4770756598152"/>
    <n v="230.00365224551172"/>
    <n v="115.99793998382823"/>
    <n v="50.002373807188427"/>
    <n v="428691.68521467235"/>
    <n v="148"/>
    <n v="12.968493257050817"/>
    <n v="0"/>
    <n v="1966.0715829011883"/>
    <n v="7.5486705062805246"/>
    <n v="5.6833111912557648"/>
    <n v="5.0782038834350862"/>
    <n v="4.5666714075767336"/>
    <n v="0"/>
    <n v="0"/>
    <n v="0"/>
    <n v="0"/>
    <n v="1"/>
    <n v="0"/>
    <n v="0"/>
    <n v="0"/>
    <n v="0"/>
    <n v="0"/>
    <n v="0"/>
    <n v="10"/>
    <n v="0"/>
    <n v="0"/>
    <n v="0"/>
    <n v="0"/>
    <n v="0"/>
    <n v="0"/>
    <n v="0"/>
    <n v="0"/>
    <n v="0"/>
    <n v="1"/>
    <n v="0"/>
    <n v="0"/>
    <n v="5.5134287461649825"/>
    <n v="8.5035356820153698"/>
    <e v="#REF!"/>
    <n v="10.06365882687586"/>
    <n v="467674.11998901336"/>
    <n v="466315.75410696666"/>
    <n v="482560.7955424877"/>
    <n v="464730.74161731644"/>
    <n v="482419.92598242703"/>
    <n v="428412.96368085104"/>
    <e v="#REF!"/>
    <e v="#REF!"/>
    <e v="#REF!"/>
    <e v="#REF!"/>
    <e v="#REF!"/>
    <e v="#REF!"/>
    <e v="#REF!"/>
    <e v="#REF!"/>
  </r>
  <r>
    <x v="0"/>
    <x v="148"/>
    <n v="2019"/>
    <n v="45"/>
    <n v="1583.3718807792548"/>
    <n v="234.57361196729698"/>
    <n v="117.28680598364849"/>
    <n v="50"/>
    <n v="1546.3455171956471"/>
    <n v="232.28863210640435"/>
    <n v="117.15791938366647"/>
    <n v="50.000237380718843"/>
    <n v="424287.7949474901"/>
    <n v="149"/>
    <n v="12.958167265628187"/>
    <n v="0"/>
    <n v="1985.2322987302002"/>
    <n v="7.556995412407681"/>
    <n v="5.6910552564379309"/>
    <n v="5.0854058239834199"/>
    <n v="4.5666492045297247"/>
    <n v="0"/>
    <n v="0"/>
    <n v="0"/>
    <n v="0"/>
    <n v="1"/>
    <n v="0"/>
    <n v="0"/>
    <n v="0"/>
    <n v="0"/>
    <n v="0"/>
    <n v="0"/>
    <n v="11"/>
    <n v="0"/>
    <n v="0"/>
    <n v="0"/>
    <n v="0"/>
    <n v="0"/>
    <n v="0"/>
    <n v="0"/>
    <n v="0"/>
    <n v="0"/>
    <n v="0"/>
    <n v="1"/>
    <n v="0"/>
    <n v="5.5174528964647074"/>
    <n v="8.5094956814430347"/>
    <e v="#REF!"/>
    <n v="10.034421126827301"/>
    <n v="445338.84435212775"/>
    <n v="442769.06757374725"/>
    <n v="458608.51055296109"/>
    <n v="437784.78742318397"/>
    <n v="460560.83096157381"/>
    <n v="424149.26262981119"/>
    <e v="#REF!"/>
    <e v="#REF!"/>
    <e v="#REF!"/>
    <e v="#REF!"/>
    <e v="#REF!"/>
    <e v="#REF!"/>
    <e v="#REF!"/>
    <e v="#REF!"/>
  </r>
  <r>
    <x v="0"/>
    <x v="149"/>
    <n v="2019"/>
    <n v="46"/>
    <n v="1599.2055995870473"/>
    <n v="236.91934808696996"/>
    <n v="118.45967404348498"/>
    <n v="50"/>
    <n v="1562.2035419130671"/>
    <n v="234.60399009668714"/>
    <n v="118.32949857750313"/>
    <n v="50.000023738071889"/>
    <n v="425047.65371506335"/>
    <n v="150"/>
    <n v="12.959956568009245"/>
    <n v="0"/>
    <n v="2004.5846217175022"/>
    <n v="7.5652461888111011"/>
    <n v="5.698841578793381"/>
    <n v="5.0926275141020287"/>
    <n v="4.5666469841979094"/>
    <n v="0"/>
    <n v="0"/>
    <n v="0"/>
    <n v="0"/>
    <n v="1"/>
    <n v="0"/>
    <n v="0"/>
    <n v="0"/>
    <n v="0"/>
    <n v="0"/>
    <n v="0"/>
    <n v="11"/>
    <n v="0"/>
    <n v="0"/>
    <n v="0"/>
    <n v="0"/>
    <n v="0"/>
    <n v="0"/>
    <n v="0"/>
    <n v="0"/>
    <n v="0"/>
    <n v="0"/>
    <n v="1"/>
    <n v="0"/>
    <n v="5.521460917862246"/>
    <n v="8.5154582690182146"/>
    <e v="#REF!"/>
    <n v="10.025065896817662"/>
    <n v="445485.49874544103"/>
    <n v="443030.17062711326"/>
    <n v="459095.51249654422"/>
    <n v="438451.68617352418"/>
    <n v="461259.61979382514"/>
    <n v="424906.39244797814"/>
    <e v="#REF!"/>
    <e v="#REF!"/>
    <e v="#REF!"/>
    <e v="#REF!"/>
    <e v="#REF!"/>
    <e v="#REF!"/>
    <e v="#REF!"/>
    <e v="#REF!"/>
  </r>
  <r>
    <x v="0"/>
    <x v="150"/>
    <n v="2019"/>
    <n v="47"/>
    <n v="1615.1976555829178"/>
    <n v="239.28854156783967"/>
    <n v="119.64427078391984"/>
    <n v="61.638613431078255"/>
    <n v="1578.1017760140221"/>
    <n v="236.94626583226341"/>
    <n v="119.51279356327817"/>
    <n v="60.474754461777621"/>
    <n v="431238.73936528171"/>
    <n v="151"/>
    <n v="12.974417135370054"/>
    <n v="0"/>
    <n v="2035.7690813657557"/>
    <n v="7.5734501110761707"/>
    <n v="5.7066572146986347"/>
    <n v="5.0998688652550381"/>
    <n v="4.6699805639858774"/>
    <n v="0"/>
    <n v="0"/>
    <n v="0"/>
    <n v="0"/>
    <n v="1"/>
    <n v="0"/>
    <n v="0"/>
    <n v="0"/>
    <n v="0"/>
    <n v="0"/>
    <n v="0"/>
    <n v="11"/>
    <n v="0"/>
    <n v="0"/>
    <n v="0"/>
    <n v="0"/>
    <n v="0"/>
    <n v="0"/>
    <n v="0"/>
    <n v="0"/>
    <n v="0"/>
    <n v="0"/>
    <n v="1"/>
    <n v="0"/>
    <n v="5.5254529391317835"/>
    <n v="8.5472532164946955"/>
    <e v="#REF!"/>
    <n v="10.064920835835922"/>
    <n v="445634.79103786685"/>
    <n v="443292.15813723771"/>
    <n v="459579.69102660968"/>
    <n v="439117.56482200575"/>
    <n v="461958.74912915594"/>
    <n v="429322.10301080148"/>
    <e v="#REF!"/>
    <e v="#REF!"/>
    <e v="#REF!"/>
    <e v="#REF!"/>
    <e v="#REF!"/>
    <e v="#REF!"/>
    <e v="#REF!"/>
    <e v="#REF!"/>
  </r>
  <r>
    <x v="0"/>
    <x v="151"/>
    <n v="2019"/>
    <n v="48"/>
    <n v="1631.349632138747"/>
    <n v="241.68142698351807"/>
    <n v="120.84071349175903"/>
    <n v="74.221870846374145"/>
    <n v="1594.0761328514395"/>
    <n v="239.31384640789074"/>
    <n v="120.70792149891095"/>
    <n v="72.847159207914487"/>
    <n v="437313.28682275116"/>
    <n v="152"/>
    <n v="12.988405120709732"/>
    <n v="0"/>
    <n v="2068.0936434603982"/>
    <n v="7.5816260792224446"/>
    <n v="5.7144956939627569"/>
    <n v="5.1071297885338431"/>
    <n v="4.7796953751013245"/>
    <n v="0"/>
    <n v="0"/>
    <n v="0"/>
    <n v="0"/>
    <n v="1"/>
    <n v="0"/>
    <n v="0"/>
    <n v="0"/>
    <n v="0"/>
    <n v="0"/>
    <n v="0"/>
    <n v="11"/>
    <n v="0"/>
    <n v="0"/>
    <n v="0"/>
    <n v="0"/>
    <n v="0"/>
    <n v="0"/>
    <n v="0"/>
    <n v="0"/>
    <n v="0"/>
    <n v="0"/>
    <n v="1"/>
    <n v="0"/>
    <n v="5.5294290875114234"/>
    <n v="8.5806428317322823"/>
    <e v="#REF!"/>
    <n v="10.046202189474194"/>
    <n v="445786.74760839634"/>
    <n v="443555.82006419776"/>
    <n v="460062.18505153485"/>
    <n v="439783.02702991728"/>
    <n v="462658.52281886054"/>
    <n v="433964.60497576499"/>
    <e v="#REF!"/>
    <e v="#REF!"/>
    <e v="#REF!"/>
    <e v="#REF!"/>
    <e v="#REF!"/>
    <e v="#REF!"/>
    <e v="#REF!"/>
    <e v="#REF!"/>
  </r>
  <r>
    <x v="0"/>
    <x v="152"/>
    <n v="2019"/>
    <n v="49"/>
    <n v="1647.663128460134"/>
    <n v="244.09824125335322"/>
    <n v="122.04912062667661"/>
    <n v="54.748182791240545"/>
    <n v="1610.1522315340478"/>
    <n v="241.70604383062198"/>
    <n v="121.91500071390004"/>
    <n v="56.558080432907943"/>
    <n v="430772.39282053348"/>
    <n v="153"/>
    <n v="12.973335138693137"/>
    <n v="0"/>
    <n v="2068.5586731314042"/>
    <n v="7.589787183496691"/>
    <n v="5.7223537586025479"/>
    <n v="5.1144101946692393"/>
    <n v="4.6325809998943832"/>
    <n v="0"/>
    <n v="0"/>
    <n v="0"/>
    <n v="0"/>
    <n v="1"/>
    <n v="0"/>
    <n v="0"/>
    <n v="0"/>
    <n v="0"/>
    <n v="0"/>
    <n v="0"/>
    <n v="12"/>
    <n v="0"/>
    <n v="0"/>
    <n v="0"/>
    <n v="0"/>
    <n v="0"/>
    <n v="0"/>
    <n v="0"/>
    <n v="0"/>
    <n v="0"/>
    <n v="0"/>
    <n v="0"/>
    <n v="1"/>
    <n v="5.5333894887275203"/>
    <n v="8.5498253604418046"/>
    <e v="#REF!"/>
    <n v="10.150369554805639"/>
    <n v="441729.05034883477"/>
    <n v="440869.2855528199"/>
    <n v="455175.29352727142"/>
    <n v="436995.01963453944"/>
    <n v="460467.4971926334"/>
    <n v="429517.03317148739"/>
    <e v="#REF!"/>
    <e v="#REF!"/>
    <e v="#REF!"/>
    <e v="#REF!"/>
    <e v="#REF!"/>
    <e v="#REF!"/>
    <e v="#REF!"/>
    <e v="#REF!"/>
  </r>
  <r>
    <x v="0"/>
    <x v="153"/>
    <n v="2019"/>
    <n v="50"/>
    <n v="1664.1397597447358"/>
    <n v="246.53922366588677"/>
    <n v="123.26961183294338"/>
    <n v="56.614190520978489"/>
    <n v="1626.3484899972541"/>
    <n v="244.12263374825437"/>
    <n v="123.13415072103906"/>
    <n v="56.608579512171438"/>
    <n v="431556.24307668855"/>
    <n v="154"/>
    <n v="12.975153124178984"/>
    <n v="0"/>
    <n v="2090.5627857645445"/>
    <n v="7.5979424827505957"/>
    <n v="5.730229744453486"/>
    <n v="5.1217099940434982"/>
    <n v="4.6330722158036046"/>
    <n v="0"/>
    <n v="0"/>
    <n v="0"/>
    <n v="0"/>
    <n v="1"/>
    <n v="0"/>
    <n v="0"/>
    <n v="0"/>
    <n v="0"/>
    <n v="0"/>
    <n v="0"/>
    <n v="12"/>
    <n v="0"/>
    <n v="0"/>
    <n v="0"/>
    <n v="0"/>
    <n v="0"/>
    <n v="0"/>
    <n v="0"/>
    <n v="0"/>
    <n v="0"/>
    <n v="0"/>
    <n v="0"/>
    <n v="1"/>
    <n v="5.5373342670185366"/>
    <n v="8.5559101822653751"/>
    <e v="#REF!"/>
    <n v="10.13527826418766"/>
    <n v="441886.41567034251"/>
    <n v="441137.82848951919"/>
    <n v="455656.54205217963"/>
    <n v="437660.91388425446"/>
    <n v="461169.20394272782"/>
    <n v="430295.51705978147"/>
    <e v="#REF!"/>
    <e v="#REF!"/>
    <e v="#REF!"/>
    <e v="#REF!"/>
    <e v="#REF!"/>
    <e v="#REF!"/>
    <e v="#REF!"/>
    <e v="#REF!"/>
  </r>
  <r>
    <x v="0"/>
    <x v="154"/>
    <n v="2019"/>
    <n v="51"/>
    <n v="1680.7811573421827"/>
    <n v="249.00461590254562"/>
    <n v="124.50230795127281"/>
    <n v="90.526296467301592"/>
    <n v="1642.6782902007326"/>
    <n v="246.56362482539998"/>
    <n v="124.36549222824944"/>
    <n v="87.134524771788577"/>
    <n v="444630.96753882582"/>
    <n v="155"/>
    <n v="13.004999930670559"/>
    <n v="0"/>
    <n v="2144.8143776633028"/>
    <n v="7.6060982378006576"/>
    <n v="5.738122778133981"/>
    <n v="5.1290290967023999"/>
    <n v="4.8930180370762288"/>
    <n v="0"/>
    <n v="0"/>
    <n v="0"/>
    <n v="0"/>
    <n v="1"/>
    <n v="0"/>
    <n v="0"/>
    <n v="0"/>
    <n v="0"/>
    <n v="0"/>
    <n v="0"/>
    <n v="12"/>
    <n v="0"/>
    <n v="0"/>
    <n v="0"/>
    <n v="0"/>
    <n v="0"/>
    <n v="0"/>
    <n v="0"/>
    <n v="0"/>
    <n v="0"/>
    <n v="0"/>
    <n v="0"/>
    <n v="1"/>
    <n v="5.5412635451584258"/>
    <n v="8.6268600741012325"/>
    <e v="#REF!"/>
    <n v="10.176838804620829"/>
    <n v="442046.52600024466"/>
    <n v="441409.3088473957"/>
    <n v="456137.81804320036"/>
    <n v="438327.44015985978"/>
    <n v="461872.089216939"/>
    <n v="440259.32769227074"/>
    <e v="#REF!"/>
    <e v="#REF!"/>
    <e v="#REF!"/>
    <e v="#REF!"/>
    <e v="#REF!"/>
    <e v="#REF!"/>
    <e v="#REF!"/>
    <e v="#REF!"/>
  </r>
  <r>
    <x v="0"/>
    <x v="155"/>
    <n v="2019"/>
    <n v="52"/>
    <n v="1697.5889689156052"/>
    <n v="251.49466206157112"/>
    <n v="125.74733103078556"/>
    <n v="87.489483879441664"/>
    <n v="1659.1514938151943"/>
    <n v="249.02914344348557"/>
    <n v="125.60914715053195"/>
    <n v="87.453987968676358"/>
    <n v="445493.52319157386"/>
    <n v="156"/>
    <n v="13.0069379874968"/>
    <n v="0"/>
    <n v="2162.3204458874034"/>
    <n v="7.6142587671582787"/>
    <n v="5.7460323786114591"/>
    <n v="5.1363674123672123"/>
    <n v="4.8954107490647401"/>
    <n v="0"/>
    <n v="0"/>
    <n v="0"/>
    <n v="0"/>
    <n v="1"/>
    <n v="0"/>
    <n v="0"/>
    <n v="0"/>
    <n v="0"/>
    <n v="0"/>
    <n v="0"/>
    <n v="12"/>
    <n v="0"/>
    <n v="0"/>
    <n v="0"/>
    <n v="0"/>
    <n v="0"/>
    <n v="0"/>
    <n v="0"/>
    <n v="0"/>
    <n v="0"/>
    <n v="0"/>
    <n v="0"/>
    <n v="1"/>
    <n v="5.5451774444795623"/>
    <n v="8.6334234944996986"/>
    <e v="#REF!"/>
    <n v="10.124236309933915"/>
    <n v="442209.40878862533"/>
    <n v="441683.94354649517"/>
    <n v="456619.3817322767"/>
    <n v="438994.77218976192"/>
    <n v="462576.24060050881"/>
    <n v="441107.70357260085"/>
    <e v="#REF!"/>
    <e v="#REF!"/>
    <e v="#REF!"/>
    <e v="#REF!"/>
    <e v="#REF!"/>
    <e v="#REF!"/>
    <e v="#REF!"/>
    <e v="#REF!"/>
  </r>
  <r>
    <x v="0"/>
    <x v="156"/>
    <n v="2019"/>
    <n v="53"/>
    <n v="1714.564858604761"/>
    <n v="254.00960868218681"/>
    <n v="127.0048043410934"/>
    <n v="92.409002892994607"/>
    <n v="1675.775503252064"/>
    <n v="251.51937606283619"/>
    <n v="126.86523862203727"/>
    <n v="91.91350140056278"/>
    <n v="447671.77694225183"/>
    <n v="157"/>
    <n v="13.011815602130826"/>
    <n v="0"/>
    <n v="2187.9882745210357"/>
    <n v="7.6224270409221608"/>
    <n v="5.7539582595258114"/>
    <n v="5.1437248504466124"/>
    <n v="4.928227237279482"/>
    <n v="0"/>
    <n v="0"/>
    <n v="0"/>
    <n v="0"/>
    <n v="1"/>
    <n v="0"/>
    <n v="0"/>
    <n v="0"/>
    <n v="0"/>
    <n v="0"/>
    <n v="0"/>
    <n v="12"/>
    <n v="0"/>
    <n v="0"/>
    <n v="0"/>
    <n v="0"/>
    <n v="0"/>
    <n v="0"/>
    <n v="0"/>
    <n v="0"/>
    <n v="0"/>
    <n v="0"/>
    <n v="0"/>
    <n v="1"/>
    <n v="5.5490760848952201"/>
    <n v="8.6475949456777901"/>
    <e v="#REF!"/>
    <n v="10.132047741933809"/>
    <n v="442375.09176006913"/>
    <n v="441961.89541231334"/>
    <n v="457101.41209648753"/>
    <n v="439663.03105363558"/>
    <n v="463281.7180790868"/>
    <n v="443034.37250293326"/>
    <e v="#REF!"/>
    <e v="#REF!"/>
    <e v="#REF!"/>
    <e v="#REF!"/>
    <e v="#REF!"/>
    <e v="#REF!"/>
    <e v="#REF!"/>
    <e v="#REF!"/>
  </r>
  <r>
    <x v="1"/>
    <x v="0"/>
    <n v="2017"/>
    <n v="1"/>
    <n v="5400"/>
    <n v="800"/>
    <n v="400"/>
    <n v="283.73676868658481"/>
    <n v="5400"/>
    <n v="800"/>
    <n v="400"/>
    <n v="283.73676868658481"/>
    <n v="556247.06073865318"/>
    <n v="1"/>
    <n v="13.228967828383285"/>
    <n v="1"/>
    <n v="6883.7367686865846"/>
    <n v="8.6600356552820585"/>
    <n v="6.7614771588964553"/>
    <n v="6.0969221719462592"/>
    <n v="5.7989644125972291"/>
    <n v="0"/>
    <n v="0"/>
    <n v="0"/>
    <n v="0"/>
    <n v="0"/>
    <n v="0"/>
    <n v="1"/>
    <n v="0"/>
    <n v="0"/>
    <n v="0"/>
    <n v="0"/>
    <n v="1"/>
    <n v="1"/>
    <n v="0"/>
    <n v="0"/>
    <n v="0"/>
    <n v="0"/>
    <n v="0"/>
    <n v="0"/>
    <n v="0"/>
    <n v="0"/>
    <n v="0"/>
    <n v="0"/>
    <n v="0"/>
    <n v="4.6151205168412597"/>
    <n v="9.2358471266744253"/>
    <e v="#REF!"/>
    <n v="10.710051783443543"/>
    <n v="555998.05195112526"/>
    <n v="557999.76582409709"/>
    <n v="548712.55984204425"/>
    <n v="561370.48595226114"/>
    <n v="565108.40943330876"/>
    <n v="555588.92846452456"/>
    <e v="#REF!"/>
    <e v="#REF!"/>
    <e v="#REF!"/>
    <e v="#REF!"/>
    <e v="#REF!"/>
    <e v="#REF!"/>
    <e v="#REF!"/>
    <e v="#REF!"/>
  </r>
  <r>
    <x v="1"/>
    <x v="1"/>
    <n v="2017"/>
    <n v="2"/>
    <n v="5670"/>
    <n v="840"/>
    <n v="420"/>
    <n v="292.10325629302525"/>
    <n v="5481"/>
    <n v="820"/>
    <n v="418"/>
    <n v="291.26660753238122"/>
    <n v="559271.29944909585"/>
    <n v="2"/>
    <n v="13.234389964365347"/>
    <n v="1"/>
    <n v="7222.103256293025"/>
    <n v="8.6739815852855635"/>
    <n v="6.7843636159511957"/>
    <n v="6.1366197591358365"/>
    <n v="5.821528537019832"/>
    <n v="0"/>
    <n v="0"/>
    <n v="0"/>
    <n v="0"/>
    <n v="0"/>
    <n v="0"/>
    <n v="1"/>
    <n v="0"/>
    <n v="0"/>
    <n v="0"/>
    <n v="0"/>
    <n v="1"/>
    <n v="1"/>
    <n v="0"/>
    <n v="0"/>
    <n v="0"/>
    <n v="0"/>
    <n v="0"/>
    <n v="0"/>
    <n v="0"/>
    <n v="0"/>
    <n v="0"/>
    <n v="0"/>
    <n v="0"/>
    <n v="4.6249728132842707"/>
    <n v="9.2626585288948657"/>
    <e v="#REF!"/>
    <n v="10.734490962968174"/>
    <n v="560379.11909188982"/>
    <n v="559693.74984288483"/>
    <n v="549542.74969232013"/>
    <n v="562831.22461515595"/>
    <n v="567618.71365754167"/>
    <n v="558999.66602167673"/>
    <e v="#REF!"/>
    <e v="#REF!"/>
    <e v="#REF!"/>
    <e v="#REF!"/>
    <e v="#REF!"/>
    <e v="#REF!"/>
    <e v="#REF!"/>
    <e v="#REF!"/>
  </r>
  <r>
    <x v="1"/>
    <x v="2"/>
    <n v="2017"/>
    <n v="3"/>
    <n v="5953.5"/>
    <n v="882"/>
    <n v="441"/>
    <n v="324.06523622256708"/>
    <n v="5622.75"/>
    <n v="851"/>
    <n v="438.70000000000005"/>
    <n v="320.78537335354849"/>
    <n v="564822.01968704432"/>
    <n v="3"/>
    <n v="13.244265951099232"/>
    <n v="1"/>
    <n v="7600.5652362225674"/>
    <n v="8.6979285423913399"/>
    <n v="6.8188337846853013"/>
    <n v="6.1804049968211778"/>
    <n v="5.9053789802390009"/>
    <n v="0"/>
    <n v="0"/>
    <n v="0"/>
    <n v="0"/>
    <n v="0"/>
    <n v="0"/>
    <n v="1"/>
    <n v="0"/>
    <n v="0"/>
    <n v="0"/>
    <n v="0"/>
    <n v="1"/>
    <n v="1"/>
    <n v="0"/>
    <n v="0"/>
    <n v="0"/>
    <n v="0"/>
    <n v="0"/>
    <n v="0"/>
    <n v="0"/>
    <n v="0"/>
    <n v="0"/>
    <n v="0"/>
    <n v="0"/>
    <n v="4.6347289882296359"/>
    <n v="9.3087122107513682"/>
    <e v="#REF!"/>
    <n v="10.759112139116155"/>
    <n v="564985.09636558976"/>
    <n v="562724.00771999126"/>
    <n v="550975.5978371778"/>
    <n v="565150.02877105842"/>
    <n v="570780.00358222658"/>
    <n v="565234.43241687154"/>
    <e v="#REF!"/>
    <e v="#REF!"/>
    <e v="#REF!"/>
    <e v="#REF!"/>
    <e v="#REF!"/>
    <e v="#REF!"/>
    <e v="#REF!"/>
    <e v="#REF!"/>
  </r>
  <r>
    <x v="1"/>
    <x v="3"/>
    <n v="2017"/>
    <n v="4"/>
    <n v="6251.1749999999993"/>
    <n v="926.1"/>
    <n v="463.05"/>
    <n v="309.14530921374535"/>
    <n v="5811.2774999999992"/>
    <n v="888.55"/>
    <n v="460.61500000000001"/>
    <n v="310.30931562772565"/>
    <n v="566888.38315648423"/>
    <n v="4"/>
    <n v="13.247917708228178"/>
    <n v="1"/>
    <n v="7949.4703092137452"/>
    <n v="8.7289146072779289"/>
    <n v="6.8590558775318105"/>
    <n v="6.2247615891832586"/>
    <n v="5.8764190324437138"/>
    <n v="0"/>
    <n v="0"/>
    <n v="0"/>
    <n v="0"/>
    <n v="0"/>
    <n v="0"/>
    <n v="1"/>
    <n v="0"/>
    <n v="0"/>
    <n v="0"/>
    <n v="0"/>
    <n v="1"/>
    <n v="1"/>
    <n v="0"/>
    <n v="0"/>
    <n v="0"/>
    <n v="0"/>
    <n v="0"/>
    <n v="0"/>
    <n v="0"/>
    <n v="0"/>
    <n v="0"/>
    <n v="0"/>
    <n v="0"/>
    <n v="4.6443908991413725"/>
    <n v="9.328258981837088"/>
    <e v="#REF!"/>
    <n v="10.784449493859023"/>
    <n v="569827.22927887156"/>
    <n v="566783.19646800333"/>
    <n v="552832.62008407293"/>
    <n v="567986.59265136742"/>
    <n v="574252.27994523128"/>
    <n v="567777.54896523082"/>
    <e v="#REF!"/>
    <e v="#REF!"/>
    <e v="#REF!"/>
    <e v="#REF!"/>
    <e v="#REF!"/>
    <e v="#REF!"/>
    <e v="#REF!"/>
    <e v="#REF!"/>
  </r>
  <r>
    <x v="1"/>
    <x v="4"/>
    <n v="2017"/>
    <n v="5"/>
    <n v="6563.7337499999994"/>
    <n v="972.40499999999997"/>
    <n v="486.20249999999999"/>
    <n v="332.90776609255187"/>
    <n v="6037.0143749999988"/>
    <n v="930.47749999999996"/>
    <n v="483.64375000000001"/>
    <n v="330.6479210460692"/>
    <n v="571834.34678384336"/>
    <n v="5"/>
    <n v="13.256604624893987"/>
    <n v="1"/>
    <n v="8355.2490160925518"/>
    <n v="8.764795912932895"/>
    <n v="6.902134408434268"/>
    <n v="6.2693450334016019"/>
    <n v="5.9318972098234628"/>
    <n v="0"/>
    <n v="0"/>
    <n v="0"/>
    <n v="0"/>
    <n v="0"/>
    <n v="0"/>
    <n v="1"/>
    <n v="0"/>
    <n v="0"/>
    <n v="0"/>
    <n v="0"/>
    <n v="1"/>
    <n v="1"/>
    <n v="0"/>
    <n v="0"/>
    <n v="0"/>
    <n v="0"/>
    <n v="0"/>
    <n v="0"/>
    <n v="0"/>
    <n v="0"/>
    <n v="0"/>
    <n v="0"/>
    <n v="0"/>
    <n v="4.6539603501575231"/>
    <n v="9.3698597226056624"/>
    <e v="#REF!"/>
    <n v="10.846426828296652"/>
    <n v="574917.32561371464"/>
    <n v="571660.85295423563"/>
    <n v="554984.62777824933"/>
    <n v="571142.17766423011"/>
    <n v="577909.51932823542"/>
    <n v="573482.21619317937"/>
    <e v="#REF!"/>
    <e v="#REF!"/>
    <e v="#REF!"/>
    <e v="#REF!"/>
    <e v="#REF!"/>
    <e v="#REF!"/>
    <e v="#REF!"/>
    <e v="#REF!"/>
  </r>
  <r>
    <x v="1"/>
    <x v="5"/>
    <n v="2017"/>
    <n v="6"/>
    <n v="3445.96021875"/>
    <n v="510.51262500000001"/>
    <n v="255.25631250000001"/>
    <n v="150.46986361308754"/>
    <n v="5259.6981281249991"/>
    <n v="720.49506250000002"/>
    <n v="278.09505625000003"/>
    <n v="168.48766935638571"/>
    <n v="525268.33041462593"/>
    <n v="6"/>
    <n v="13.171664516555476"/>
    <n v="1"/>
    <n v="4362.1990198630874"/>
    <n v="8.6354096331153976"/>
    <n v="6.6649349782969187"/>
    <n v="5.7763594209916702"/>
    <n v="5.3692816834446084"/>
    <n v="0"/>
    <n v="0"/>
    <n v="0"/>
    <n v="0"/>
    <n v="0"/>
    <n v="0"/>
    <n v="1"/>
    <n v="0"/>
    <n v="0"/>
    <n v="0"/>
    <n v="0"/>
    <n v="2"/>
    <n v="0"/>
    <n v="1"/>
    <n v="0"/>
    <n v="0"/>
    <n v="0"/>
    <n v="0"/>
    <n v="0"/>
    <n v="0"/>
    <n v="0"/>
    <n v="0"/>
    <n v="0"/>
    <n v="0"/>
    <n v="4.6634390941120669"/>
    <n v="9.0370570495651599"/>
    <e v="#REF!"/>
    <n v="10.400972772595519"/>
    <n v="525529.54419720557"/>
    <n v="555737.41156303009"/>
    <n v="550864.14480120083"/>
    <n v="556929.0118580705"/>
    <n v="549270.71145258192"/>
    <n v="524529.61889537307"/>
    <e v="#REF!"/>
    <e v="#REF!"/>
    <e v="#REF!"/>
    <e v="#REF!"/>
    <e v="#REF!"/>
    <e v="#REF!"/>
    <e v="#REF!"/>
    <e v="#REF!"/>
  </r>
  <r>
    <x v="1"/>
    <x v="6"/>
    <n v="2017"/>
    <n v="7"/>
    <n v="3618.2582296875007"/>
    <n v="536.03825625000013"/>
    <n v="268.01912812500007"/>
    <n v="163.7378072167287"/>
    <n v="4767.2661585937494"/>
    <n v="628.26665937500002"/>
    <n v="269.02672093750004"/>
    <n v="164.2127934306944"/>
    <n v="519641.51802711247"/>
    <n v="7"/>
    <n v="13.160894464410752"/>
    <n v="1"/>
    <n v="4586.053421279229"/>
    <n v="8.5438363819213485"/>
    <n v="6.5398518976561837"/>
    <n v="5.747845059549844"/>
    <n v="5.3491706754589572"/>
    <n v="0"/>
    <n v="0"/>
    <n v="0"/>
    <n v="0"/>
    <n v="0"/>
    <n v="0"/>
    <n v="1"/>
    <n v="0"/>
    <n v="0"/>
    <n v="0"/>
    <n v="0"/>
    <n v="2"/>
    <n v="0"/>
    <n v="1"/>
    <n v="0"/>
    <n v="0"/>
    <n v="0"/>
    <n v="0"/>
    <n v="0"/>
    <n v="0"/>
    <n v="0"/>
    <n v="0"/>
    <n v="0"/>
    <n v="0"/>
    <n v="4.6728288344619058"/>
    <n v="8.9997805850781134"/>
    <e v="#REF!"/>
    <n v="10.391024266558336"/>
    <n v="528282.89523811219"/>
    <n v="544818.02685080701"/>
    <n v="545335.78676075954"/>
    <n v="548412.18291269406"/>
    <n v="543318.97745477688"/>
    <n v="517800.53716547927"/>
    <e v="#REF!"/>
    <e v="#REF!"/>
    <e v="#REF!"/>
    <e v="#REF!"/>
    <e v="#REF!"/>
    <e v="#REF!"/>
    <e v="#REF!"/>
    <e v="#REF!"/>
  </r>
  <r>
    <x v="1"/>
    <x v="7"/>
    <n v="2017"/>
    <n v="8"/>
    <n v="3799.1711411718752"/>
    <n v="562.84016906250008"/>
    <n v="281.42008453125004"/>
    <n v="210.56670498066299"/>
    <n v="4476.8376533671872"/>
    <n v="595.55341421875005"/>
    <n v="280.18074817187505"/>
    <n v="205.93131382566614"/>
    <n v="525815.68347431917"/>
    <n v="8"/>
    <n v="13.17270601866556"/>
    <n v="1"/>
    <n v="4853.9980997462881"/>
    <n v="8.4856154127106116"/>
    <n v="6.4914377122051734"/>
    <n v="5.7828042131572444"/>
    <n v="5.530032984643376"/>
    <n v="0"/>
    <n v="0"/>
    <n v="0"/>
    <n v="0"/>
    <n v="0"/>
    <n v="0"/>
    <n v="1"/>
    <n v="0"/>
    <n v="0"/>
    <n v="0"/>
    <n v="0"/>
    <n v="2"/>
    <n v="0"/>
    <n v="1"/>
    <n v="0"/>
    <n v="0"/>
    <n v="0"/>
    <n v="0"/>
    <n v="0"/>
    <n v="0"/>
    <n v="0"/>
    <n v="0"/>
    <n v="0"/>
    <n v="0"/>
    <n v="4.6821312271242199"/>
    <n v="9.0465857604157538"/>
    <e v="#REF!"/>
    <n v="10.371360423497547"/>
    <n v="531179.7706069611"/>
    <n v="538341.96639603563"/>
    <n v="541817.22523170849"/>
    <n v="544122.15427949955"/>
    <n v="542427.11728312611"/>
    <n v="523446.73617489089"/>
    <e v="#REF!"/>
    <e v="#REF!"/>
    <e v="#REF!"/>
    <e v="#REF!"/>
    <e v="#REF!"/>
    <e v="#REF!"/>
    <e v="#REF!"/>
    <e v="#REF!"/>
  </r>
  <r>
    <x v="1"/>
    <x v="8"/>
    <n v="2017"/>
    <n v="9"/>
    <n v="3989.1296982304693"/>
    <n v="590.98217751562504"/>
    <n v="295.49108875781252"/>
    <n v="195.97062771425544"/>
    <n v="4330.525266826171"/>
    <n v="593.26779586718749"/>
    <n v="293.96005469921874"/>
    <n v="196.96669632539653"/>
    <n v="525837.61648260802"/>
    <n v="9"/>
    <n v="13.172747730146506"/>
    <n v="1"/>
    <n v="5071.573592218163"/>
    <n v="8.454948693223157"/>
    <n v="6.4879658552579196"/>
    <n v="5.8243694596442372"/>
    <n v="5.4938332052803416"/>
    <n v="0"/>
    <n v="0"/>
    <n v="0"/>
    <n v="0"/>
    <n v="0"/>
    <n v="0"/>
    <n v="1"/>
    <n v="0"/>
    <n v="0"/>
    <n v="0"/>
    <n v="0"/>
    <n v="2"/>
    <n v="0"/>
    <n v="1"/>
    <n v="0"/>
    <n v="0"/>
    <n v="0"/>
    <n v="0"/>
    <n v="0"/>
    <n v="0"/>
    <n v="0"/>
    <n v="0"/>
    <n v="0"/>
    <n v="0"/>
    <n v="4.6913478822291435"/>
    <n v="9.0505654338274741"/>
    <e v="#REF!"/>
    <n v="10.457035858443245"/>
    <n v="534227.3465201495"/>
    <n v="535035.9240805544"/>
    <n v="539959.07287632464"/>
    <n v="542663.792988064"/>
    <n v="543409.46556426468"/>
    <n v="523359.80240881059"/>
    <e v="#REF!"/>
    <e v="#REF!"/>
    <e v="#REF!"/>
    <e v="#REF!"/>
    <e v="#REF!"/>
    <e v="#REF!"/>
    <e v="#REF!"/>
    <e v="#REF!"/>
  </r>
  <r>
    <x v="1"/>
    <x v="9"/>
    <n v="2017"/>
    <n v="10"/>
    <n v="4188.5861831419934"/>
    <n v="620.53128639140641"/>
    <n v="310.26564319570321"/>
    <n v="185.72519427746568"/>
    <n v="4287.9435417209179"/>
    <n v="606.89954112929695"/>
    <n v="308.63508434605478"/>
    <n v="186.84934448225877"/>
    <n v="526446.58809374878"/>
    <n v="10"/>
    <n v="13.173905158294673"/>
    <n v="1"/>
    <n v="5305.1083070065679"/>
    <n v="8.4458440856808501"/>
    <n v="6.5084962802534374"/>
    <n v="5.8668155617644064"/>
    <n v="5.4513399475721416"/>
    <n v="0"/>
    <n v="0"/>
    <n v="0"/>
    <n v="0"/>
    <n v="0"/>
    <n v="0"/>
    <n v="1"/>
    <n v="0"/>
    <n v="0"/>
    <n v="0"/>
    <n v="0"/>
    <n v="3"/>
    <n v="0"/>
    <n v="0"/>
    <n v="1"/>
    <n v="0"/>
    <n v="0"/>
    <n v="0"/>
    <n v="0"/>
    <n v="0"/>
    <n v="0"/>
    <n v="0"/>
    <n v="0"/>
    <n v="0"/>
    <n v="4.7004803657924166"/>
    <n v="9.0589546706350461"/>
    <e v="#REF!"/>
    <n v="10.455859362913458"/>
    <n v="537433.15800489439"/>
    <n v="534011.57017960388"/>
    <n v="539400.24562820769"/>
    <n v="543020.52289819205"/>
    <n v="545442.99900824367"/>
    <n v="524104.7071696592"/>
    <e v="#REF!"/>
    <e v="#REF!"/>
    <e v="#REF!"/>
    <e v="#REF!"/>
    <e v="#REF!"/>
    <e v="#REF!"/>
    <e v="#REF!"/>
    <e v="#REF!"/>
  </r>
  <r>
    <x v="1"/>
    <x v="10"/>
    <n v="2017"/>
    <n v="11"/>
    <n v="4398.0154922990932"/>
    <n v="651.55785071097671"/>
    <n v="325.77892535548835"/>
    <n v="231.26145888419634"/>
    <n v="4320.9651268943708"/>
    <n v="629.22869592013683"/>
    <n v="324.06454125454502"/>
    <n v="226.82024744400258"/>
    <n v="534568.38525153312"/>
    <n v="11"/>
    <n v="13.189214943735763"/>
    <n v="1"/>
    <n v="5606.6137272497544"/>
    <n v="8.4529117969283369"/>
    <n v="6.5412407892504234"/>
    <n v="5.9095822143186663"/>
    <n v="5.6096225591162101"/>
    <n v="0"/>
    <n v="0"/>
    <n v="0"/>
    <n v="0"/>
    <n v="0"/>
    <n v="0"/>
    <n v="1"/>
    <n v="0"/>
    <n v="0"/>
    <n v="0"/>
    <n v="0"/>
    <n v="3"/>
    <n v="0"/>
    <n v="0"/>
    <n v="1"/>
    <n v="0"/>
    <n v="0"/>
    <n v="0"/>
    <n v="0"/>
    <n v="0"/>
    <n v="0"/>
    <n v="0"/>
    <n v="0"/>
    <n v="0"/>
    <n v="4.7095302013123339"/>
    <n v="9.1210461927455988"/>
    <e v="#REF!"/>
    <n v="10.47765631020326"/>
    <n v="540805.11683977337"/>
    <n v="534650.20767170354"/>
    <n v="539815.95649118861"/>
    <n v="544530.87864540494"/>
    <n v="548128.36368445866"/>
    <n v="532581.78024070826"/>
    <e v="#REF!"/>
    <e v="#REF!"/>
    <e v="#REF!"/>
    <e v="#REF!"/>
    <e v="#REF!"/>
    <e v="#REF!"/>
    <e v="#REF!"/>
    <e v="#REF!"/>
  </r>
  <r>
    <x v="1"/>
    <x v="11"/>
    <n v="2017"/>
    <n v="12"/>
    <n v="4617.9162669140478"/>
    <n v="684.13574324652552"/>
    <n v="342.06787162326282"/>
    <n v="243.87955242674542"/>
    <n v="4410.0504689002737"/>
    <n v="656.68221958333118"/>
    <n v="340.26753858639103"/>
    <n v="242.17362192847114"/>
    <n v="539301.73686629604"/>
    <n v="12"/>
    <n v="13.198030501914044"/>
    <n v="1"/>
    <n v="5887.9994342105811"/>
    <n v="8.471733538342761"/>
    <n v="6.5800836662184592"/>
    <n v="5.9526071443313624"/>
    <n v="5.6643294598099283"/>
    <n v="0"/>
    <n v="0"/>
    <n v="0"/>
    <n v="0"/>
    <n v="0"/>
    <n v="0"/>
    <n v="1"/>
    <n v="0"/>
    <n v="0"/>
    <n v="0"/>
    <n v="0"/>
    <n v="3"/>
    <n v="0"/>
    <n v="0"/>
    <n v="1"/>
    <n v="0"/>
    <n v="0"/>
    <n v="0"/>
    <n v="0"/>
    <n v="0"/>
    <n v="0"/>
    <n v="0"/>
    <n v="0"/>
    <n v="0"/>
    <n v="4.7184988712950942"/>
    <n v="9.1593749041017283"/>
    <e v="#REF!"/>
    <n v="10.589517284976761"/>
    <n v="544351.53039229335"/>
    <n v="536522.03911696118"/>
    <n v="540939.96098265657"/>
    <n v="546779.95359620661"/>
    <n v="551229.79335017898"/>
    <n v="537775.18895432854"/>
    <e v="#REF!"/>
    <e v="#REF!"/>
    <e v="#REF!"/>
    <e v="#REF!"/>
    <e v="#REF!"/>
    <e v="#REF!"/>
    <e v="#REF!"/>
    <e v="#REF!"/>
  </r>
  <r>
    <x v="1"/>
    <x v="12"/>
    <n v="2017"/>
    <n v="13"/>
    <n v="4848.8120802597505"/>
    <n v="718.34253040885187"/>
    <n v="359.17126520442594"/>
    <n v="241.53017229632252"/>
    <n v="4541.6789523081161"/>
    <n v="687.51237499609147"/>
    <n v="357.28089254262244"/>
    <n v="241.59451725953738"/>
    <n v="542262.61642999982"/>
    <n v="13"/>
    <n v="13.203505695232652"/>
    <n v="1"/>
    <n v="6167.8560481693503"/>
    <n v="8.498910937123739"/>
    <n v="6.6219777543735958"/>
    <n v="5.9958760489053935"/>
    <n v="5.6623194117494506"/>
    <n v="0"/>
    <n v="0"/>
    <n v="0"/>
    <n v="0"/>
    <n v="0"/>
    <n v="0"/>
    <n v="1"/>
    <n v="0"/>
    <n v="0"/>
    <n v="0"/>
    <n v="0"/>
    <n v="3"/>
    <n v="0"/>
    <n v="0"/>
    <n v="1"/>
    <n v="0"/>
    <n v="0"/>
    <n v="0"/>
    <n v="0"/>
    <n v="0"/>
    <n v="0"/>
    <n v="0"/>
    <n v="0"/>
    <n v="0"/>
    <n v="4.7273878187123408"/>
    <n v="9.1848549428979478"/>
    <e v="#REF!"/>
    <n v="10.631271819451147"/>
    <n v="548081.12139833637"/>
    <n v="539329.66130635352"/>
    <n v="542567.47438047407"/>
    <n v="549508.08293184848"/>
    <n v="554602.37586122402"/>
    <n v="541201.87678065174"/>
    <e v="#REF!"/>
    <e v="#REF!"/>
    <e v="#REF!"/>
    <e v="#REF!"/>
    <e v="#REF!"/>
    <e v="#REF!"/>
    <e v="#REF!"/>
    <e v="#REF!"/>
  </r>
  <r>
    <x v="1"/>
    <x v="13"/>
    <n v="2017"/>
    <n v="14"/>
    <n v="4897.3002010623486"/>
    <n v="725.52595571294046"/>
    <n v="362.76297785647023"/>
    <n v="244.76611610794259"/>
    <n v="4648.3653269343858"/>
    <n v="706.51916535451596"/>
    <n v="362.21476932508551"/>
    <n v="244.44895622310207"/>
    <n v="543982.58858653088"/>
    <n v="14"/>
    <n v="13.206672519051109"/>
    <n v="1"/>
    <n v="6230.3552507397017"/>
    <n v="8.5204091419352164"/>
    <n v="6.6469573182664545"/>
    <n v="6.0080816538131412"/>
    <n v="5.6721881573192299"/>
    <n v="0"/>
    <n v="0"/>
    <n v="0"/>
    <n v="0"/>
    <n v="0"/>
    <n v="0"/>
    <n v="1"/>
    <n v="0"/>
    <n v="0"/>
    <n v="0"/>
    <n v="0"/>
    <n v="4"/>
    <n v="0"/>
    <n v="0"/>
    <n v="0"/>
    <n v="1"/>
    <n v="0"/>
    <n v="0"/>
    <n v="0"/>
    <n v="0"/>
    <n v="0"/>
    <n v="0"/>
    <n v="0"/>
    <n v="0"/>
    <n v="4.7361984483944957"/>
    <n v="9.2008453491847622"/>
    <e v="#REF!"/>
    <n v="10.630487207987898"/>
    <n v="545018.54114968388"/>
    <n v="536917.37637494202"/>
    <n v="545152.30211110832"/>
    <n v="555758.15468097478"/>
    <n v="556184.54854639131"/>
    <n v="543206.00566020154"/>
    <e v="#REF!"/>
    <e v="#REF!"/>
    <e v="#REF!"/>
    <e v="#REF!"/>
    <e v="#REF!"/>
    <e v="#REF!"/>
    <e v="#REF!"/>
    <e v="#REF!"/>
  </r>
  <r>
    <x v="1"/>
    <x v="14"/>
    <n v="2017"/>
    <n v="15"/>
    <n v="4946.2732030729712"/>
    <n v="732.78121527006999"/>
    <n v="366.390607635035"/>
    <n v="269.24272771873689"/>
    <n v="4737.7376897759614"/>
    <n v="719.65019031229303"/>
    <n v="365.97302380404005"/>
    <n v="266.76335056917338"/>
    <n v="547520.79136273172"/>
    <n v="15"/>
    <n v="13.213155715043504"/>
    <n v="1"/>
    <n v="6314.6877536968132"/>
    <n v="8.5380693597159443"/>
    <n v="6.6638573213825945"/>
    <n v="6.0172800168141549"/>
    <n v="5.7461529170118304"/>
    <n v="0"/>
    <n v="0"/>
    <n v="0"/>
    <n v="0"/>
    <n v="0"/>
    <n v="0"/>
    <n v="1"/>
    <n v="0"/>
    <n v="0"/>
    <n v="0"/>
    <n v="0"/>
    <n v="4"/>
    <n v="0"/>
    <n v="0"/>
    <n v="0"/>
    <n v="1"/>
    <n v="0"/>
    <n v="0"/>
    <n v="0"/>
    <n v="0"/>
    <n v="0"/>
    <n v="0"/>
    <n v="0"/>
    <n v="0"/>
    <n v="4.7449321283632502"/>
    <n v="9.2303272262396483"/>
    <e v="#REF!"/>
    <n v="10.62706599410752"/>
    <n v="545717.29632748058"/>
    <n v="538795.52121015033"/>
    <n v="546206.31360635301"/>
    <n v="557168.30262871017"/>
    <n v="557379.90035509877"/>
    <n v="547072.48344695265"/>
    <e v="#REF!"/>
    <e v="#REF!"/>
    <e v="#REF!"/>
    <e v="#REF!"/>
    <e v="#REF!"/>
    <e v="#REF!"/>
    <e v="#REF!"/>
    <e v="#REF!"/>
  </r>
  <r>
    <x v="1"/>
    <x v="15"/>
    <n v="2017"/>
    <n v="16"/>
    <n v="3746.8019513277759"/>
    <n v="555.08177056707791"/>
    <n v="277.54088528353896"/>
    <n v="296.16700049061058"/>
    <n v="4440.4569682415058"/>
    <n v="637.36598043968547"/>
    <n v="286.38409913558905"/>
    <n v="293.22663549846686"/>
    <n v="538755.00059096841"/>
    <n v="16"/>
    <n v="13.197016202196403"/>
    <n v="1"/>
    <n v="4875.5916076690037"/>
    <n v="8.4780775064643272"/>
    <n v="6.5529120527500702"/>
    <n v="5.8017307029954779"/>
    <n v="5.8273194423108334"/>
    <n v="0"/>
    <n v="0"/>
    <n v="0"/>
    <n v="0"/>
    <n v="0"/>
    <n v="0"/>
    <n v="1"/>
    <n v="0"/>
    <n v="0"/>
    <n v="0"/>
    <n v="0"/>
    <n v="4"/>
    <n v="0"/>
    <n v="0"/>
    <n v="0"/>
    <n v="1"/>
    <n v="0"/>
    <n v="0"/>
    <n v="0"/>
    <n v="0"/>
    <n v="0"/>
    <n v="0"/>
    <n v="0"/>
    <n v="0"/>
    <n v="4.7535901911063645"/>
    <n v="9.1672092160331591"/>
    <e v="#REF!"/>
    <n v="10.407766299867943"/>
    <n v="525616.95794420701"/>
    <n v="532168.73750395863"/>
    <n v="542581.03924220381"/>
    <n v="550555.63630654966"/>
    <n v="544646.21609104425"/>
    <n v="537056.11043880822"/>
    <e v="#REF!"/>
    <e v="#REF!"/>
    <e v="#REF!"/>
    <e v="#REF!"/>
    <e v="#REF!"/>
    <e v="#REF!"/>
    <e v="#REF!"/>
    <e v="#REF!"/>
  </r>
  <r>
    <x v="1"/>
    <x v="16"/>
    <n v="2017"/>
    <n v="17"/>
    <n v="3784.2699708410541"/>
    <n v="560.63258827274876"/>
    <n v="280.31629413637438"/>
    <n v="325.78370053967166"/>
    <n v="4243.6008690213703"/>
    <n v="598.99928435621712"/>
    <n v="280.92307463629584"/>
    <n v="322.52799403555122"/>
    <n v="539160.28719469963"/>
    <n v="17"/>
    <n v="13.197768184522699"/>
    <n v="1"/>
    <n v="4951.0025537898491"/>
    <n v="8.4362740217195906"/>
    <n v="6.4966493131258547"/>
    <n v="5.7850880178853519"/>
    <n v="5.9101159469650328"/>
    <n v="0"/>
    <n v="0"/>
    <n v="0"/>
    <n v="0"/>
    <n v="0"/>
    <n v="0"/>
    <n v="1"/>
    <n v="0"/>
    <n v="0"/>
    <n v="0"/>
    <n v="0"/>
    <n v="4"/>
    <n v="0"/>
    <n v="0"/>
    <n v="0"/>
    <n v="1"/>
    <n v="0"/>
    <n v="0"/>
    <n v="0"/>
    <n v="0"/>
    <n v="0"/>
    <n v="0"/>
    <n v="0"/>
    <n v="0"/>
    <n v="4.7621739347977563"/>
    <n v="9.1741584619066909"/>
    <e v="#REF!"/>
    <n v="10.481495408338185"/>
    <n v="526124.04000030784"/>
    <n v="527750.92165834596"/>
    <n v="540051.78941968223"/>
    <n v="546710.00362107204"/>
    <n v="541816.01536683505"/>
    <n v="537166.35119513609"/>
    <e v="#REF!"/>
    <e v="#REF!"/>
    <e v="#REF!"/>
    <e v="#REF!"/>
    <e v="#REF!"/>
    <e v="#REF!"/>
    <e v="#REF!"/>
    <e v="#REF!"/>
  </r>
  <r>
    <x v="1"/>
    <x v="17"/>
    <n v="2017"/>
    <n v="18"/>
    <n v="3822.1126705494648"/>
    <n v="566.23891415547632"/>
    <n v="283.11945707773816"/>
    <n v="358.36207059363886"/>
    <n v="4117.1544094797991"/>
    <n v="582.61909925584678"/>
    <n v="282.89981883359394"/>
    <n v="354.77866293783012"/>
    <n v="541326.5849546094"/>
    <n v="18"/>
    <n v="13.201778044741092"/>
    <n v="1"/>
    <n v="5029.8331123763182"/>
    <n v="8.4084703001313095"/>
    <n v="6.4716296486596629"/>
    <n v="5.7911442555538954"/>
    <n v="5.9939603728168045"/>
    <n v="0"/>
    <n v="0"/>
    <n v="0"/>
    <n v="0"/>
    <n v="0"/>
    <n v="0"/>
    <n v="1"/>
    <n v="0"/>
    <n v="0"/>
    <n v="0"/>
    <n v="0"/>
    <n v="4"/>
    <n v="0"/>
    <n v="0"/>
    <n v="0"/>
    <n v="1"/>
    <n v="0"/>
    <n v="0"/>
    <n v="0"/>
    <n v="0"/>
    <n v="0"/>
    <n v="0"/>
    <n v="0"/>
    <n v="0"/>
    <n v="4.7706846244656651"/>
    <n v="9.1942329281919992"/>
    <e v="#REF!"/>
    <n v="10.396548491517924"/>
    <n v="526637.36423214898"/>
    <n v="524881.85578600271"/>
    <n v="538366.1602875297"/>
    <n v="544604.88581491588"/>
    <n v="540924.8826269682"/>
    <n v="539332.79198215983"/>
    <e v="#REF!"/>
    <e v="#REF!"/>
    <e v="#REF!"/>
    <e v="#REF!"/>
    <e v="#REF!"/>
    <e v="#REF!"/>
    <e v="#REF!"/>
    <e v="#REF!"/>
  </r>
  <r>
    <x v="1"/>
    <x v="18"/>
    <n v="2017"/>
    <n v="19"/>
    <n v="3860.3337972549598"/>
    <n v="571.90130329703118"/>
    <n v="285.95065164851559"/>
    <n v="394.19827765300278"/>
    <n v="4040.108225812347"/>
    <n v="577.26020127643892"/>
    <n v="285.64556836702343"/>
    <n v="390.25631618148549"/>
    <n v="576092.58034775255"/>
    <n v="19"/>
    <n v="13.264023656532787"/>
    <n v="1"/>
    <n v="5112.3840298535097"/>
    <n v="8.3911419888668277"/>
    <n v="6.4633064829216611"/>
    <n v="5.7994961322732843"/>
    <n v="6.0787362098720621"/>
    <n v="0"/>
    <n v="0"/>
    <n v="0"/>
    <n v="0"/>
    <n v="0"/>
    <n v="0"/>
    <n v="1"/>
    <n v="0"/>
    <n v="0"/>
    <n v="0"/>
    <n v="1"/>
    <n v="5"/>
    <n v="0"/>
    <n v="0"/>
    <n v="0"/>
    <n v="0"/>
    <n v="1"/>
    <n v="0"/>
    <n v="0"/>
    <n v="0"/>
    <n v="0"/>
    <n v="0"/>
    <n v="0"/>
    <n v="0"/>
    <n v="4.7791234931115296"/>
    <n v="10.218748635375121"/>
    <e v="#REF!"/>
    <n v="11.433412255463631"/>
    <n v="572117.68455919065"/>
    <n v="572630.89767065051"/>
    <n v="586689.7067997111"/>
    <n v="591062.69156878954"/>
    <n v="589813.25155386329"/>
    <n v="574704.94552819082"/>
    <e v="#REF!"/>
    <e v="#REF!"/>
    <e v="#REF!"/>
    <e v="#REF!"/>
    <e v="#REF!"/>
    <e v="#REF!"/>
    <e v="#REF!"/>
    <e v="#REF!"/>
  </r>
  <r>
    <x v="1"/>
    <x v="19"/>
    <n v="2017"/>
    <n v="20"/>
    <n v="3898.9371352275093"/>
    <n v="577.6203163300014"/>
    <n v="288.8101581650007"/>
    <n v="433.61810541830312"/>
    <n v="3997.7568986368951"/>
    <n v="577.4402588032201"/>
    <n v="288.49369918520301"/>
    <n v="429.28192649462136"/>
    <n v="579144.41578816005"/>
    <n v="20"/>
    <n v="13.26930714823192"/>
    <n v="1"/>
    <n v="5198.985715140815"/>
    <n v="8.3814873696632315"/>
    <n v="6.4635872666699354"/>
    <n v="5.8080863483476843"/>
    <n v="6.164372856114011"/>
    <n v="0"/>
    <n v="0"/>
    <n v="0"/>
    <n v="0"/>
    <n v="0"/>
    <n v="0"/>
    <n v="1"/>
    <n v="0"/>
    <n v="0"/>
    <n v="0"/>
    <n v="1"/>
    <n v="5"/>
    <n v="0"/>
    <n v="0"/>
    <n v="0"/>
    <n v="0"/>
    <n v="1"/>
    <n v="0"/>
    <n v="0"/>
    <n v="0"/>
    <n v="0"/>
    <n v="0"/>
    <n v="0"/>
    <n v="0"/>
    <n v="4.7874917427820458"/>
    <n v="10.245577229751543"/>
    <e v="#REF!"/>
    <n v="11.493695369016637"/>
    <n v="572643.68103200244"/>
    <n v="571611.61166649999"/>
    <n v="586097.73604679178"/>
    <n v="590668.31179618533"/>
    <n v="589989.65241075796"/>
    <n v="578030.88561103016"/>
    <e v="#REF!"/>
    <e v="#REF!"/>
    <e v="#REF!"/>
    <e v="#REF!"/>
    <e v="#REF!"/>
    <e v="#REF!"/>
    <e v="#REF!"/>
    <e v="#REF!"/>
  </r>
  <r>
    <x v="1"/>
    <x v="20"/>
    <n v="2017"/>
    <n v="21"/>
    <n v="3937.9265065797845"/>
    <n v="583.39651949330141"/>
    <n v="291.69825974665071"/>
    <n v="476.97991596013344"/>
    <n v="3979.8077810197619"/>
    <n v="580.41838914826076"/>
    <n v="291.37780369050597"/>
    <n v="472.21011701358225"/>
    <n v="582362.71574477339"/>
    <n v="21"/>
    <n v="13.274848755519979"/>
    <n v="1"/>
    <n v="5290.0012017798699"/>
    <n v="8.3773673077575896"/>
    <n v="6.4682199972639483"/>
    <n v="5.8167105138413735"/>
    <n v="6.2508070028637936"/>
    <n v="0"/>
    <n v="0"/>
    <n v="0"/>
    <n v="0"/>
    <n v="0"/>
    <n v="0"/>
    <n v="1"/>
    <n v="0"/>
    <n v="0"/>
    <n v="0"/>
    <n v="1"/>
    <n v="5"/>
    <n v="0"/>
    <n v="0"/>
    <n v="0"/>
    <n v="0"/>
    <n v="1"/>
    <n v="0"/>
    <n v="0"/>
    <n v="0"/>
    <n v="0"/>
    <n v="0"/>
    <n v="0"/>
    <n v="0"/>
    <n v="4.7957905455967413"/>
    <n v="10.273790380752246"/>
    <e v="#REF!"/>
    <n v="11.47780354063171"/>
    <n v="573176.10882472177"/>
    <n v="571129.08343548537"/>
    <n v="585839.27572518541"/>
    <n v="590674.90362791228"/>
    <n v="590389.59302369296"/>
    <n v="581600.35003545252"/>
    <e v="#REF!"/>
    <e v="#REF!"/>
    <e v="#REF!"/>
    <e v="#REF!"/>
    <e v="#REF!"/>
    <e v="#REF!"/>
    <e v="#REF!"/>
    <e v="#REF!"/>
  </r>
  <r>
    <x v="1"/>
    <x v="21"/>
    <n v="2017"/>
    <n v="22"/>
    <n v="3977.3057716455833"/>
    <n v="589.23048468823458"/>
    <n v="294.61524234411729"/>
    <n v="524.67790755614681"/>
    <n v="3979.0571782075081"/>
    <n v="584.82443691824767"/>
    <n v="294.29149847875613"/>
    <n v="519.43112850189038"/>
    <n v="585678.69303763297"/>
    <n v="22"/>
    <n v="13.280526612788245"/>
    <n v="1"/>
    <n v="5385.8294062340819"/>
    <n v="8.3771946431660087"/>
    <n v="6.4750348469742507"/>
    <n v="5.8253482863028125"/>
    <n v="6.3379791236342085"/>
    <n v="0"/>
    <n v="0"/>
    <n v="0"/>
    <n v="0"/>
    <n v="0"/>
    <n v="0"/>
    <n v="1"/>
    <n v="0"/>
    <n v="0"/>
    <n v="0"/>
    <n v="1"/>
    <n v="5"/>
    <n v="0"/>
    <n v="0"/>
    <n v="0"/>
    <n v="0"/>
    <n v="1"/>
    <n v="0"/>
    <n v="0"/>
    <n v="0"/>
    <n v="0"/>
    <n v="0"/>
    <n v="0"/>
    <n v="0"/>
    <n v="4.8040210447332568"/>
    <n v="10.302883428292098"/>
    <e v="#REF!"/>
    <n v="11.492186247320092"/>
    <n v="573715.03225054778"/>
    <n v="571024.85850876151"/>
    <n v="585818.68414535909"/>
    <n v="590934.39452372305"/>
    <n v="590929.03775309771"/>
    <n v="585324.90571722016"/>
    <e v="#REF!"/>
    <e v="#REF!"/>
    <e v="#REF!"/>
    <e v="#REF!"/>
    <e v="#REF!"/>
    <e v="#REF!"/>
    <e v="#REF!"/>
    <e v="#REF!"/>
  </r>
  <r>
    <x v="1"/>
    <x v="22"/>
    <n v="2017"/>
    <n v="23"/>
    <n v="4017.078829362039"/>
    <n v="595.12278953511691"/>
    <n v="297.56139476755845"/>
    <n v="577.14569831176152"/>
    <n v="3990.463673553867"/>
    <n v="589.97361322668235"/>
    <n v="297.23440513867826"/>
    <n v="571.37424133077434"/>
    <n v="608345.7101092895"/>
    <n v="23"/>
    <n v="13.318498601508788"/>
    <n v="1"/>
    <n v="5486.9087119764754"/>
    <n v="8.3798153209254806"/>
    <n v="6.482940686522598"/>
    <n v="5.8339975741216064"/>
    <n v="6.4258331546752228"/>
    <n v="0"/>
    <n v="0"/>
    <n v="0"/>
    <n v="0"/>
    <n v="0"/>
    <n v="0"/>
    <n v="1"/>
    <n v="0"/>
    <n v="0"/>
    <n v="0"/>
    <n v="1"/>
    <n v="6"/>
    <n v="0"/>
    <n v="0"/>
    <n v="0"/>
    <n v="0"/>
    <n v="0"/>
    <n v="1"/>
    <n v="0"/>
    <n v="0"/>
    <n v="0"/>
    <n v="0"/>
    <n v="0"/>
    <n v="0"/>
    <n v="4.8121843553724171"/>
    <n v="10.332563155893814"/>
    <e v="#REF!"/>
    <n v="11.487890426162153"/>
    <n v="613934.55822883081"/>
    <n v="610346.00977771101"/>
    <n v="625229.60468030791"/>
    <n v="627956.93380067474"/>
    <n v="620103.73109830986"/>
    <n v="608555.94066304027"/>
    <e v="#REF!"/>
    <e v="#REF!"/>
    <e v="#REF!"/>
    <e v="#REF!"/>
    <e v="#REF!"/>
    <e v="#REF!"/>
    <e v="#REF!"/>
    <e v="#REF!"/>
  </r>
  <r>
    <x v="1"/>
    <x v="23"/>
    <n v="2017"/>
    <n v="24"/>
    <n v="4057.2496176556583"/>
    <n v="601.07401743046796"/>
    <n v="300.53700871523398"/>
    <n v="634.86026814293768"/>
    <n v="4010.4994567844042"/>
    <n v="595.52381532857521"/>
    <n v="300.20674835757842"/>
    <n v="628.51166546172135"/>
    <n v="611757.06530570798"/>
    <n v="24"/>
    <n v="13.32409053057326"/>
    <n v="1"/>
    <n v="5593.7209119442978"/>
    <n v="8.384402042692976"/>
    <n v="6.4913928284075411"/>
    <n v="5.8426580954758629"/>
    <n v="6.5143164341120308"/>
    <n v="0"/>
    <n v="0"/>
    <n v="0"/>
    <n v="0"/>
    <n v="0"/>
    <n v="0"/>
    <n v="1"/>
    <n v="0"/>
    <n v="0"/>
    <n v="0"/>
    <n v="1"/>
    <n v="6"/>
    <n v="0"/>
    <n v="0"/>
    <n v="0"/>
    <n v="0"/>
    <n v="0"/>
    <n v="1"/>
    <n v="0"/>
    <n v="0"/>
    <n v="0"/>
    <n v="0"/>
    <n v="0"/>
    <n v="0"/>
    <n v="4.8202815656050371"/>
    <n v="10.362652370223461"/>
    <e v="#REF!"/>
    <n v="11.543053316860258"/>
    <n v="614486.66843942646"/>
    <n v="610699.00796667277"/>
    <n v="625495.81200994202"/>
    <n v="628485.68080056598"/>
    <n v="620790.63504908001"/>
    <n v="612456.64609949815"/>
    <e v="#REF!"/>
    <e v="#REF!"/>
    <e v="#REF!"/>
    <e v="#REF!"/>
    <e v="#REF!"/>
    <e v="#REF!"/>
    <e v="#REF!"/>
    <e v="#REF!"/>
  </r>
  <r>
    <x v="1"/>
    <x v="24"/>
    <n v="2017"/>
    <n v="25"/>
    <n v="4097.822113832216"/>
    <n v="607.08475760477279"/>
    <n v="303.54237880238639"/>
    <n v="698.34629495723152"/>
    <n v="4036.6962538987473"/>
    <n v="601.30428646667406"/>
    <n v="303.2088157579056"/>
    <n v="691.36283200768059"/>
    <n v="615191.50329029409"/>
    <n v="25"/>
    <n v="13.329688885781533"/>
    <n v="1"/>
    <n v="5706.7955451966063"/>
    <n v="8.3903676217086893"/>
    <n v="6.5001203436837818"/>
    <n v="5.8513297482900937"/>
    <n v="6.6033796359633588"/>
    <n v="0"/>
    <n v="0"/>
    <n v="0"/>
    <n v="0"/>
    <n v="0"/>
    <n v="0"/>
    <n v="1"/>
    <n v="0"/>
    <n v="0"/>
    <n v="0"/>
    <n v="1"/>
    <n v="6"/>
    <n v="0"/>
    <n v="0"/>
    <n v="0"/>
    <n v="0"/>
    <n v="0"/>
    <n v="1"/>
    <n v="0"/>
    <n v="0"/>
    <n v="0"/>
    <n v="0"/>
    <n v="0"/>
    <n v="0"/>
    <n v="4.8283137373023015"/>
    <n v="10.393039828987339"/>
    <e v="#REF!"/>
    <n v="11.501339325479222"/>
    <n v="615045.47110730736"/>
    <n v="611187.52552672382"/>
    <n v="625845.10878120898"/>
    <n v="629085.29351548967"/>
    <n v="621516.24358843616"/>
    <n v="616410.44475009781"/>
    <e v="#REF!"/>
    <e v="#REF!"/>
    <e v="#REF!"/>
    <e v="#REF!"/>
    <e v="#REF!"/>
    <e v="#REF!"/>
    <e v="#REF!"/>
    <e v="#REF!"/>
  </r>
  <r>
    <x v="1"/>
    <x v="25"/>
    <n v="2017"/>
    <n v="26"/>
    <n v="4138.8003349705377"/>
    <n v="613.15560518082043"/>
    <n v="306.57780259041022"/>
    <n v="768.18092445295474"/>
    <n v="4067.3274782202843"/>
    <n v="607.22994582374724"/>
    <n v="306.24090390715975"/>
    <n v="760.49911520842738"/>
    <n v="618640.85361769609"/>
    <n v="26"/>
    <n v="13.335280179111423"/>
    <n v="1"/>
    <n v="5826.714667194723"/>
    <n v="8.3972981792862793"/>
    <n v="6.5089886997698461"/>
    <n v="5.8600124486323848"/>
    <n v="6.6929766804687443"/>
    <n v="0"/>
    <n v="0"/>
    <n v="0"/>
    <n v="0"/>
    <n v="0"/>
    <n v="0"/>
    <n v="1"/>
    <n v="0"/>
    <n v="0"/>
    <n v="0"/>
    <n v="1"/>
    <n v="6"/>
    <n v="0"/>
    <n v="0"/>
    <n v="0"/>
    <n v="0"/>
    <n v="0"/>
    <n v="1"/>
    <n v="0"/>
    <n v="0"/>
    <n v="0"/>
    <n v="0"/>
    <n v="0"/>
    <n v="0"/>
    <n v="4.836281906951478"/>
    <n v="10.423652885729172"/>
    <e v="#REF!"/>
    <n v="11.554359021416257"/>
    <n v="615611.03315704665"/>
    <n v="611773.58397819207"/>
    <n v="626252.55481339293"/>
    <n v="629732.63894134737"/>
    <n v="622267.97871091403"/>
    <n v="620404.70807371533"/>
    <e v="#REF!"/>
    <e v="#REF!"/>
    <e v="#REF!"/>
    <e v="#REF!"/>
    <e v="#REF!"/>
    <e v="#REF!"/>
    <e v="#REF!"/>
    <e v="#REF!"/>
  </r>
  <r>
    <x v="1"/>
    <x v="26"/>
    <n v="2017"/>
    <n v="27"/>
    <n v="4180.1883383202439"/>
    <n v="619.2871612326287"/>
    <n v="309.64358061631435"/>
    <n v="844.99901689825026"/>
    <n v="4101.1857362502724"/>
    <n v="613.25855352818803"/>
    <n v="309.30331294539894"/>
    <n v="836.54902672926801"/>
    <n v="628772.23144993803"/>
    <n v="27"/>
    <n v="13.351524357941877"/>
    <n v="1"/>
    <n v="5954.1180970674377"/>
    <n v="8.4049034004623291"/>
    <n v="6.5179311365110042"/>
    <n v="5.868706114695514"/>
    <n v="6.7830646241214838"/>
    <n v="0"/>
    <n v="0"/>
    <n v="0"/>
    <n v="0"/>
    <n v="0"/>
    <n v="0"/>
    <n v="1"/>
    <n v="0"/>
    <n v="0"/>
    <n v="0"/>
    <n v="1"/>
    <n v="7"/>
    <n v="0"/>
    <n v="0"/>
    <n v="0"/>
    <n v="0"/>
    <n v="0"/>
    <n v="0"/>
    <n v="1"/>
    <n v="0"/>
    <n v="0"/>
    <n v="0"/>
    <n v="0"/>
    <n v="0"/>
    <n v="4.8441870864585912"/>
    <n v="10.454442189868276"/>
    <e v="#REF!"/>
    <n v="11.543774877359978"/>
    <n v="653102.00333137671"/>
    <n v="648357.0958732065"/>
    <n v="662427.94873652281"/>
    <n v="669414.38602509373"/>
    <n v="638809.25266651041"/>
    <n v="629943.47767925006"/>
    <e v="#REF!"/>
    <e v="#REF!"/>
    <e v="#REF!"/>
    <e v="#REF!"/>
    <e v="#REF!"/>
    <e v="#REF!"/>
    <e v="#REF!"/>
    <e v="#REF!"/>
  </r>
  <r>
    <x v="1"/>
    <x v="27"/>
    <n v="2017"/>
    <n v="28"/>
    <n v="4221.990221703446"/>
    <n v="625.48003284495496"/>
    <n v="312.74001642247748"/>
    <n v="929.49891858807541"/>
    <n v="4137.4270818862242"/>
    <n v="619.36929318657144"/>
    <n v="312.39634607476961"/>
    <n v="920.20392940219472"/>
    <n v="632237.89972220967"/>
    <n v="28"/>
    <n v="13.357021025910493"/>
    <n v="1"/>
    <n v="6089.7091895589529"/>
    <n v="8.4129803260958553"/>
    <n v="6.5269145228545939"/>
    <n v="5.8774106652112668"/>
    <n v="6.8736035342323563"/>
    <n v="0"/>
    <n v="0"/>
    <n v="0"/>
    <n v="0"/>
    <n v="0"/>
    <n v="0"/>
    <n v="1"/>
    <n v="0"/>
    <n v="0"/>
    <n v="0"/>
    <n v="1"/>
    <n v="7"/>
    <n v="0"/>
    <n v="0"/>
    <n v="0"/>
    <n v="0"/>
    <n v="0"/>
    <n v="0"/>
    <n v="1"/>
    <n v="0"/>
    <n v="0"/>
    <n v="0"/>
    <n v="0"/>
    <n v="0"/>
    <n v="4.8520302639196169"/>
    <n v="10.485372912923072"/>
    <e v="#REF!"/>
    <n v="11.572308294567632"/>
    <n v="653681.28760222625"/>
    <n v="649066.55610993318"/>
    <n v="662904.47449526773"/>
    <n v="670116.56003760989"/>
    <n v="639591.28515373194"/>
    <n v="633995.69802845723"/>
    <e v="#REF!"/>
    <e v="#REF!"/>
    <e v="#REF!"/>
    <e v="#REF!"/>
    <e v="#REF!"/>
    <e v="#REF!"/>
    <e v="#REF!"/>
    <e v="#REF!"/>
  </r>
  <r>
    <x v="1"/>
    <x v="28"/>
    <n v="2017"/>
    <n v="29"/>
    <n v="4264.2101239204803"/>
    <n v="631.73483317340447"/>
    <n v="315.86741658670223"/>
    <n v="1022.448810446883"/>
    <n v="4175.4619944965007"/>
    <n v="625.55206317998795"/>
    <n v="315.52030953550894"/>
    <n v="1012.2243223424142"/>
    <n v="635707.95528661902"/>
    <n v="29"/>
    <n v="13.362494547061424"/>
    <n v="1"/>
    <n v="6234.2611841274702"/>
    <n v="8.4213873956375558"/>
    <n v="6.535922403531182"/>
    <n v="5.8861260192955758"/>
    <n v="6.9645563523960998"/>
    <n v="0"/>
    <n v="0"/>
    <n v="0"/>
    <n v="0"/>
    <n v="0"/>
    <n v="0"/>
    <n v="1"/>
    <n v="0"/>
    <n v="0"/>
    <n v="0"/>
    <n v="1"/>
    <n v="7"/>
    <n v="0"/>
    <n v="0"/>
    <n v="0"/>
    <n v="0"/>
    <n v="0"/>
    <n v="0"/>
    <n v="1"/>
    <n v="0"/>
    <n v="0"/>
    <n v="0"/>
    <n v="0"/>
    <n v="0"/>
    <n v="4.8598124043616719"/>
    <n v="10.516419575943884"/>
    <e v="#REF!"/>
    <n v="11.576722592202165"/>
    <n v="654267.53607096383"/>
    <n v="649815.46814354754"/>
    <n v="663400.89460712578"/>
    <n v="670834.2143381983"/>
    <n v="640382.04919002997"/>
    <n v="638069.62159117451"/>
    <e v="#REF!"/>
    <e v="#REF!"/>
    <e v="#REF!"/>
    <e v="#REF!"/>
    <e v="#REF!"/>
    <e v="#REF!"/>
    <e v="#REF!"/>
    <e v="#REF!"/>
  </r>
  <r>
    <x v="1"/>
    <x v="29"/>
    <n v="2017"/>
    <n v="30"/>
    <n v="4306.8522251596851"/>
    <n v="638.05218150513861"/>
    <n v="319.0260907525693"/>
    <n v="1124.6936914915714"/>
    <n v="4214.8790636954554"/>
    <n v="631.80212234256328"/>
    <n v="318.6755126308633"/>
    <n v="1113.4467545766556"/>
    <n v="639180.98567983508"/>
    <n v="30"/>
    <n v="13.367942925932669"/>
    <n v="1"/>
    <n v="6388.6241889089642"/>
    <n v="8.4300260291159024"/>
    <n v="6.544946589645809"/>
    <n v="5.894852096435427"/>
    <n v="7.0558887506300412"/>
    <n v="0"/>
    <n v="0"/>
    <n v="0"/>
    <n v="0"/>
    <n v="0"/>
    <n v="0"/>
    <n v="1"/>
    <n v="0"/>
    <n v="0"/>
    <n v="0"/>
    <n v="1"/>
    <n v="7"/>
    <n v="0"/>
    <n v="0"/>
    <n v="0"/>
    <n v="0"/>
    <n v="0"/>
    <n v="0"/>
    <n v="1"/>
    <n v="0"/>
    <n v="0"/>
    <n v="0"/>
    <n v="0"/>
    <n v="0"/>
    <n v="4.8675344504555822"/>
    <n v="10.547562910651612"/>
    <e v="#REF!"/>
    <n v="11.541171160468883"/>
    <n v="654860.81837956794"/>
    <n v="650594.78247703938"/>
    <n v="663911.26867848402"/>
    <n v="671562.69515626878"/>
    <n v="641179.05063082627"/>
    <n v="642162.03604329715"/>
    <e v="#REF!"/>
    <e v="#REF!"/>
    <e v="#REF!"/>
    <e v="#REF!"/>
    <e v="#REF!"/>
    <e v="#REF!"/>
    <e v="#REF!"/>
    <e v="#REF!"/>
  </r>
  <r>
    <x v="1"/>
    <x v="30"/>
    <n v="2017"/>
    <n v="31"/>
    <n v="4349.9207474112818"/>
    <n v="644.43270332018994"/>
    <n v="322.21635166009497"/>
    <n v="1237.1630606407286"/>
    <n v="4255.3915688102034"/>
    <n v="638.11741283137667"/>
    <n v="321.86226775717182"/>
    <n v="1224.7914300343214"/>
    <n v="642656.04516101396"/>
    <n v="31"/>
    <n v="13.373364938108855"/>
    <n v="1"/>
    <n v="6553.7328630322954"/>
    <n v="8.4388276500910653"/>
    <n v="6.5539829894347612"/>
    <n v="5.9035888164897363"/>
    <n v="7.1475689833738549"/>
    <n v="0"/>
    <n v="0"/>
    <n v="0"/>
    <n v="0"/>
    <n v="0"/>
    <n v="0"/>
    <n v="1"/>
    <n v="0"/>
    <n v="0"/>
    <n v="0"/>
    <n v="1"/>
    <n v="7"/>
    <n v="0"/>
    <n v="0"/>
    <n v="0"/>
    <n v="0"/>
    <n v="0"/>
    <n v="0"/>
    <n v="1"/>
    <n v="0"/>
    <n v="0"/>
    <n v="0"/>
    <n v="0"/>
    <n v="0"/>
    <n v="4.8751973232011512"/>
    <n v="10.578787899655225"/>
    <e v="#REF!"/>
    <n v="11.614391265131392"/>
    <n v="655461.20486643759"/>
    <n v="651398.19232292194"/>
    <n v="664431.46431775391"/>
    <n v="672298.82272775518"/>
    <n v="641980.5873579972"/>
    <n v="646270.46935492521"/>
    <e v="#REF!"/>
    <e v="#REF!"/>
    <e v="#REF!"/>
    <e v="#REF!"/>
    <e v="#REF!"/>
    <e v="#REF!"/>
    <e v="#REF!"/>
    <e v="#REF!"/>
  </r>
  <r>
    <x v="1"/>
    <x v="31"/>
    <n v="2017"/>
    <n v="32"/>
    <n v="4393.4199548853958"/>
    <n v="650.87703035339189"/>
    <n v="325.43851517669594"/>
    <n v="1360.8793667048017"/>
    <n v="4296.8000846327614"/>
    <n v="644.49722159238422"/>
    <n v="325.08089043474354"/>
    <n v="1347.2705730377538"/>
    <n v="647285.3107923218"/>
    <n v="32"/>
    <n v="13.380542451231651"/>
    <n v="1"/>
    <n v="6730.6148671202845"/>
    <n v="8.4477445862149416"/>
    <n v="6.5630295417504065"/>
    <n v="5.9123360996915428"/>
    <n v="7.2395677380047081"/>
    <n v="0"/>
    <n v="0"/>
    <n v="0"/>
    <n v="0"/>
    <n v="0"/>
    <n v="0"/>
    <n v="1"/>
    <n v="0"/>
    <n v="0"/>
    <n v="0"/>
    <n v="1"/>
    <n v="8"/>
    <n v="0"/>
    <n v="0"/>
    <n v="0"/>
    <n v="0"/>
    <n v="0"/>
    <n v="0"/>
    <n v="0"/>
    <n v="1"/>
    <n v="0"/>
    <n v="0"/>
    <n v="0"/>
    <n v="0"/>
    <n v="4.8828019225863706"/>
    <n v="10.610082519456563"/>
    <e v="#REF!"/>
    <n v="11.567286573398546"/>
    <n v="658102.49218290811"/>
    <n v="654754.09694564797"/>
    <n v="666487.53506928403"/>
    <n v="677217.60503229615"/>
    <n v="640753.04898618185"/>
    <n v="650406.34470329515"/>
    <e v="#REF!"/>
    <e v="#REF!"/>
    <e v="#REF!"/>
    <e v="#REF!"/>
    <e v="#REF!"/>
    <e v="#REF!"/>
    <e v="#REF!"/>
    <e v="#REF!"/>
  </r>
  <r>
    <x v="1"/>
    <x v="32"/>
    <n v="2017"/>
    <n v="33"/>
    <n v="4437.3541544342479"/>
    <n v="657.38580065692565"/>
    <n v="328.69290032846277"/>
    <n v="1496.967303375282"/>
    <n v="4338.9663055732071"/>
    <n v="650.94151112465488"/>
    <n v="328.33169933909085"/>
    <n v="1481.9976303415292"/>
    <n v="650762.71575532341"/>
    <n v="33"/>
    <n v="13.385900362820072"/>
    <n v="1"/>
    <n v="6920.4001587949188"/>
    <n v="8.4567437099105405"/>
    <n v="6.5720851919116701"/>
    <n v="5.9210938666502368"/>
    <n v="7.3318579860394113"/>
    <n v="0"/>
    <n v="0"/>
    <n v="0"/>
    <n v="0"/>
    <n v="0"/>
    <n v="0"/>
    <n v="1"/>
    <n v="0"/>
    <n v="0"/>
    <n v="0"/>
    <n v="1"/>
    <n v="8"/>
    <n v="0"/>
    <n v="0"/>
    <n v="0"/>
    <n v="0"/>
    <n v="0"/>
    <n v="0"/>
    <n v="0"/>
    <n v="1"/>
    <n v="0"/>
    <n v="0"/>
    <n v="0"/>
    <n v="0"/>
    <n v="4.8903491282217537"/>
    <n v="10.641436913982519"/>
    <e v="#REF!"/>
    <n v="11.645499705791861"/>
    <n v="658717.30086207436"/>
    <n v="655593.882383744"/>
    <n v="667019.63215142116"/>
    <n v="677963.15840536822"/>
    <n v="641560.51640385785"/>
    <n v="654541.31931308005"/>
    <e v="#REF!"/>
    <e v="#REF!"/>
    <e v="#REF!"/>
    <e v="#REF!"/>
    <e v="#REF!"/>
    <e v="#REF!"/>
    <e v="#REF!"/>
    <e v="#REF!"/>
  </r>
  <r>
    <x v="1"/>
    <x v="33"/>
    <n v="2017"/>
    <n v="34"/>
    <n v="4481.7276959785913"/>
    <n v="663.95965866349502"/>
    <n v="331.97982933174751"/>
    <n v="1646.6640337128104"/>
    <n v="4381.7947226948218"/>
    <n v="657.45058489407495"/>
    <n v="331.61501633248184"/>
    <n v="1630.1973933756824"/>
    <n v="654240.7788831892"/>
    <n v="34"/>
    <n v="13.391230726113763"/>
    <n v="1"/>
    <n v="7124.3312176866439"/>
    <n v="8.4658020042245052"/>
    <n v="6.5811493841781274"/>
    <n v="5.9298620383537308"/>
    <n v="7.424414836766565"/>
    <n v="0"/>
    <n v="0"/>
    <n v="0"/>
    <n v="0"/>
    <n v="0"/>
    <n v="0"/>
    <n v="1"/>
    <n v="0"/>
    <n v="0"/>
    <n v="0"/>
    <n v="1"/>
    <n v="8"/>
    <n v="0"/>
    <n v="0"/>
    <n v="0"/>
    <n v="0"/>
    <n v="0"/>
    <n v="0"/>
    <n v="0"/>
    <n v="1"/>
    <n v="0"/>
    <n v="0"/>
    <n v="0"/>
    <n v="0"/>
    <n v="4.8978397999509111"/>
    <n v="10.67284283872484"/>
    <e v="#REF!"/>
    <n v="11.636518831128893"/>
    <n v="659339.42898321187"/>
    <n v="656448.23367280269"/>
    <n v="667555.29483372997"/>
    <n v="678711.63528283592"/>
    <n v="642369.99074209272"/>
    <n v="658687.45737388264"/>
    <e v="#REF!"/>
    <e v="#REF!"/>
    <e v="#REF!"/>
    <e v="#REF!"/>
    <e v="#REF!"/>
    <e v="#REF!"/>
    <e v="#REF!"/>
    <e v="#REF!"/>
  </r>
  <r>
    <x v="1"/>
    <x v="34"/>
    <n v="2017"/>
    <n v="35"/>
    <n v="4526.5449729383781"/>
    <n v="866.43047449500204"/>
    <n v="433.21523724750102"/>
    <n v="1811.3304370840915"/>
    <n v="4425.2197977678888"/>
    <n v="761.94052969453855"/>
    <n v="423.05521515599912"/>
    <n v="1793.2171327132505"/>
    <n v="668473.32285519643"/>
    <n v="35"/>
    <n v="13.412751768752099"/>
    <n v="1"/>
    <n v="7637.521121764973"/>
    <n v="8.4749034759478779"/>
    <n v="6.7164227571329"/>
    <n v="6.1474909409658434"/>
    <n v="7.5172153946763629"/>
    <n v="0"/>
    <n v="0"/>
    <n v="0"/>
    <n v="0"/>
    <n v="0"/>
    <n v="0"/>
    <n v="1"/>
    <n v="0"/>
    <n v="0"/>
    <n v="0"/>
    <n v="1"/>
    <n v="8"/>
    <n v="0"/>
    <n v="0"/>
    <n v="0"/>
    <n v="0"/>
    <n v="0"/>
    <n v="0"/>
    <n v="0"/>
    <n v="1"/>
    <n v="0"/>
    <n v="0"/>
    <n v="0"/>
    <n v="0"/>
    <n v="4.9052747784384296"/>
    <n v="10.785878542420861"/>
    <e v="#REF!"/>
    <n v="11.833441835792684"/>
    <n v="659968.94974074"/>
    <n v="657315.7092157359"/>
    <n v="668093.55937119364"/>
    <n v="683991.8243759044"/>
    <n v="654584.76946147229"/>
    <n v="674872.70137504884"/>
    <e v="#REF!"/>
    <e v="#REF!"/>
    <e v="#REF!"/>
    <e v="#REF!"/>
    <e v="#REF!"/>
    <e v="#REF!"/>
    <e v="#REF!"/>
    <e v="#REF!"/>
  </r>
  <r>
    <x v="1"/>
    <x v="35"/>
    <n v="2017"/>
    <n v="36"/>
    <n v="4571.8104226677615"/>
    <n v="875.09477923995223"/>
    <n v="437.54738961997612"/>
    <n v="1992.4634807925008"/>
    <n v="4469.1969852378506"/>
    <n v="818.51765446724539"/>
    <n v="436.09817217357846"/>
    <n v="1972.5388459845758"/>
    <n v="658409.91367984086"/>
    <n v="36"/>
    <n v="13.397582985461044"/>
    <n v="1"/>
    <n v="7876.9160723201912"/>
    <n v="8.4840370090180617"/>
    <n v="6.7826851900152452"/>
    <n v="6.1750057314151885"/>
    <n v="7.6102386217315754"/>
    <n v="0"/>
    <n v="0"/>
    <n v="0"/>
    <n v="0"/>
    <n v="0"/>
    <n v="0"/>
    <n v="1"/>
    <n v="0"/>
    <n v="0"/>
    <n v="0"/>
    <n v="1"/>
    <n v="9"/>
    <n v="0"/>
    <n v="0"/>
    <n v="0"/>
    <n v="0"/>
    <n v="0"/>
    <n v="0"/>
    <n v="0"/>
    <n v="0"/>
    <n v="1"/>
    <n v="0"/>
    <n v="0"/>
    <n v="0"/>
    <n v="4.9126548857360524"/>
    <n v="10.831562552842767"/>
    <e v="#REF!"/>
    <n v="11.870926748356332"/>
    <n v="618195.16048189881"/>
    <n v="613840.63809890952"/>
    <n v="622266.37397666438"/>
    <n v="640673.89253832353"/>
    <n v="636048.84154745378"/>
    <n v="666895.42776288255"/>
    <e v="#REF!"/>
    <e v="#REF!"/>
    <e v="#REF!"/>
    <e v="#REF!"/>
    <e v="#REF!"/>
    <e v="#REF!"/>
    <e v="#REF!"/>
    <e v="#REF!"/>
  </r>
  <r>
    <x v="1"/>
    <x v="36"/>
    <n v="2017"/>
    <n v="37"/>
    <n v="4617.5285268944399"/>
    <n v="883.84572703235176"/>
    <n v="441.92286351617588"/>
    <n v="329.75790952780142"/>
    <n v="4513.6964477348274"/>
    <n v="851.18169074979858"/>
    <n v="441.34039438191616"/>
    <n v="494.03600317347889"/>
    <n v="620282.32047321461"/>
    <n v="37"/>
    <n v="13.337930008980333"/>
    <n v="1"/>
    <n v="6273.0550269707692"/>
    <n v="8.4931948729286262"/>
    <n v="6.8190323520227123"/>
    <n v="6.1858546529428464"/>
    <n v="6.2920447993503297"/>
    <n v="0"/>
    <n v="0"/>
    <n v="0"/>
    <n v="0"/>
    <n v="0"/>
    <n v="0"/>
    <n v="1"/>
    <n v="0"/>
    <n v="0"/>
    <n v="0"/>
    <n v="1"/>
    <n v="9"/>
    <n v="0"/>
    <n v="0"/>
    <n v="0"/>
    <n v="0"/>
    <n v="0"/>
    <n v="0"/>
    <n v="0"/>
    <n v="0"/>
    <n v="1"/>
    <n v="0"/>
    <n v="0"/>
    <n v="0"/>
    <n v="4.9199809258281251"/>
    <n v="10.51493335243936"/>
    <e v="#REF!"/>
    <n v="11.898357249772237"/>
    <n v="618839.68903056381"/>
    <n v="614731.7461657651"/>
    <n v="622808.03668703674"/>
    <n v="642405.99236329133"/>
    <n v="637524.44836117956"/>
    <n v="621907.65931122913"/>
    <e v="#REF!"/>
    <e v="#REF!"/>
    <e v="#REF!"/>
    <e v="#REF!"/>
    <e v="#REF!"/>
    <e v="#REF!"/>
    <e v="#REF!"/>
    <e v="#REF!"/>
  </r>
  <r>
    <x v="1"/>
    <x v="37"/>
    <n v="2017"/>
    <n v="38"/>
    <n v="4663.7038121633841"/>
    <n v="892.68418430267525"/>
    <n v="446.34209215133762"/>
    <n v="293.20086583402548"/>
    <n v="4558.6986570633944"/>
    <n v="871.93293752623686"/>
    <n v="445.84192237439549"/>
    <n v="313.28437956797086"/>
    <n v="608321.32702797709"/>
    <n v="38"/>
    <n v="13.318458519743487"/>
    <n v="1"/>
    <n v="6295.9309544514226"/>
    <n v="8.5023716868311414"/>
    <n v="6.841455564669908"/>
    <n v="6.1950776723184404"/>
    <n v="5.8847289024489795"/>
    <n v="0"/>
    <n v="0"/>
    <n v="0"/>
    <n v="0"/>
    <n v="0"/>
    <n v="0"/>
    <n v="1"/>
    <n v="0"/>
    <n v="0"/>
    <n v="0"/>
    <n v="1"/>
    <n v="9"/>
    <n v="0"/>
    <n v="0"/>
    <n v="0"/>
    <n v="0"/>
    <n v="0"/>
    <n v="0"/>
    <n v="0"/>
    <n v="0"/>
    <n v="1"/>
    <n v="0"/>
    <n v="0"/>
    <n v="0"/>
    <n v="4.9272536851572051"/>
    <n v="10.42342518901212"/>
    <e v="#REF!"/>
    <n v="11.927981267703906"/>
    <n v="619491.83421989495"/>
    <n v="615633.91279144213"/>
    <n v="623350.84131710581"/>
    <n v="643639.18262572703"/>
    <n v="638638.14218151034"/>
    <n v="608730.52387865447"/>
    <e v="#REF!"/>
    <e v="#REF!"/>
    <e v="#REF!"/>
    <e v="#REF!"/>
    <e v="#REF!"/>
    <e v="#REF!"/>
    <e v="#REF!"/>
    <e v="#REF!"/>
  </r>
  <r>
    <x v="1"/>
    <x v="38"/>
    <n v="2017"/>
    <n v="39"/>
    <n v="4710.340850285017"/>
    <n v="901.61102614570189"/>
    <n v="450.80551307285089"/>
    <n v="328.45059517311199"/>
    <n v="4604.1913150298806"/>
    <n v="886.77198183596943"/>
    <n v="450.30915400300535"/>
    <n v="326.93397361259787"/>
    <n v="610435.81205075874"/>
    <n v="39"/>
    <n v="13.321928427039305"/>
    <n v="1"/>
    <n v="6391.207984676681"/>
    <n v="8.5115637003787743"/>
    <n v="6.8571873833500154"/>
    <n v="6.2041470927581575"/>
    <n v="5.9219935823113721"/>
    <n v="0"/>
    <n v="0"/>
    <n v="0"/>
    <n v="0"/>
    <n v="0"/>
    <n v="0"/>
    <n v="1"/>
    <n v="0"/>
    <n v="0"/>
    <n v="0"/>
    <n v="1"/>
    <n v="9"/>
    <n v="0"/>
    <n v="0"/>
    <n v="0"/>
    <n v="0"/>
    <n v="0"/>
    <n v="0"/>
    <n v="0"/>
    <n v="0"/>
    <n v="1"/>
    <n v="0"/>
    <n v="0"/>
    <n v="0"/>
    <n v="4.9344739331306915"/>
    <n v="10.441990270854481"/>
    <e v="#REF!"/>
    <n v="11.891164986443135"/>
    <n v="620151.67221629876"/>
    <n v="616546.86746145994"/>
    <n v="623894.56187232025"/>
    <n v="644632.88276327681"/>
    <n v="639604.31357366103"/>
    <n v="611109.07583813532"/>
    <e v="#REF!"/>
    <e v="#REF!"/>
    <e v="#REF!"/>
    <e v="#REF!"/>
    <e v="#REF!"/>
    <e v="#REF!"/>
    <e v="#REF!"/>
    <e v="#REF!"/>
  </r>
  <r>
    <x v="1"/>
    <x v="39"/>
    <n v="2017"/>
    <n v="40"/>
    <n v="883.18890942844087"/>
    <n v="910.62713640715924"/>
    <n v="455.31356820357939"/>
    <n v="311.14253121774289"/>
    <n v="3487.8905933494484"/>
    <n v="898.69955912156433"/>
    <n v="454.81312678352202"/>
    <n v="312.7216754572284"/>
    <n v="568214.63832535478"/>
    <n v="40"/>
    <n v="13.250254510698595"/>
    <n v="1"/>
    <n v="2560.2721452569226"/>
    <n v="8.257289930867227"/>
    <n v="6.8696555716217151"/>
    <n v="6.2132085854794274"/>
    <n v="5.8831624583442181"/>
    <n v="0"/>
    <n v="0"/>
    <n v="0"/>
    <n v="0"/>
    <n v="0"/>
    <n v="0"/>
    <n v="1"/>
    <n v="0"/>
    <n v="0"/>
    <n v="0"/>
    <n v="0"/>
    <n v="10"/>
    <n v="0"/>
    <n v="0"/>
    <n v="0"/>
    <n v="0"/>
    <n v="0"/>
    <n v="0"/>
    <n v="0"/>
    <n v="0"/>
    <n v="0"/>
    <n v="1"/>
    <n v="0"/>
    <n v="0"/>
    <n v="4.9416424226093039"/>
    <n v="9.4146696092340481"/>
    <e v="#REF!"/>
    <n v="10.907634039844638"/>
    <n v="501330.45958709833"/>
    <n v="537589.96845866751"/>
    <n v="552176.18785889307"/>
    <n v="575934.48966628429"/>
    <n v="586835.84653265821"/>
    <n v="568015.27584977052"/>
    <e v="#REF!"/>
    <e v="#REF!"/>
    <e v="#REF!"/>
    <e v="#REF!"/>
    <e v="#REF!"/>
    <e v="#REF!"/>
    <e v="#REF!"/>
    <e v="#REF!"/>
  </r>
  <r>
    <x v="1"/>
    <x v="40"/>
    <n v="2017"/>
    <n v="41"/>
    <n v="4805.0187013757468"/>
    <n v="711.85462242603649"/>
    <n v="355.92731121301824"/>
    <n v="255.32826601604685"/>
    <n v="3883.0290257573379"/>
    <n v="805.27709077380041"/>
    <n v="365.81589277006861"/>
    <n v="261.06760696016499"/>
    <n v="554732.74412174663"/>
    <n v="41"/>
    <n v="13.226241734626951"/>
    <n v="1"/>
    <n v="6128.1289010308483"/>
    <n v="8.3548552655366795"/>
    <n v="6.7675669066255448"/>
    <n v="6.0168971271864207"/>
    <n v="5.7277871146221795"/>
    <n v="0"/>
    <n v="0"/>
    <n v="0"/>
    <n v="0"/>
    <n v="0"/>
    <n v="0"/>
    <n v="1"/>
    <n v="0"/>
    <n v="0"/>
    <n v="0"/>
    <n v="0"/>
    <n v="10"/>
    <n v="0"/>
    <n v="0"/>
    <n v="0"/>
    <n v="0"/>
    <n v="0"/>
    <n v="0"/>
    <n v="0"/>
    <n v="0"/>
    <n v="0"/>
    <n v="1"/>
    <n v="0"/>
    <n v="0"/>
    <n v="4.9487598903781684"/>
    <n v="9.3145784300291474"/>
    <e v="#REF!"/>
    <n v="10.749254403439561"/>
    <n v="566551.04702147166"/>
    <n v="546193.82861111662"/>
    <n v="558045.25294613908"/>
    <n v="576607.92304053274"/>
    <n v="578798.32141053607"/>
    <n v="553505.32932165521"/>
    <e v="#REF!"/>
    <e v="#REF!"/>
    <e v="#REF!"/>
    <e v="#REF!"/>
    <e v="#REF!"/>
    <e v="#REF!"/>
    <e v="#REF!"/>
    <e v="#REF!"/>
  </r>
  <r>
    <x v="1"/>
    <x v="41"/>
    <n v="2017"/>
    <n v="42"/>
    <n v="4853.0688883895036"/>
    <n v="718.97316865029688"/>
    <n v="359.48658432514844"/>
    <n v="222.93880797441352"/>
    <n v="4174.0409845469876"/>
    <n v="762.12512971204865"/>
    <n v="360.11951516964047"/>
    <n v="226.75168787298867"/>
    <n v="549999.25733012625"/>
    <n v="42"/>
    <n v="13.217672206898881"/>
    <n v="1"/>
    <n v="6154.4674493393613"/>
    <n v="8.4210745695447304"/>
    <n v="6.7166462573055652"/>
    <n v="6.0029165255315604"/>
    <n v="5.6093714314856369"/>
    <n v="0"/>
    <n v="0"/>
    <n v="0"/>
    <n v="0"/>
    <n v="0"/>
    <n v="0"/>
    <n v="1"/>
    <n v="0"/>
    <n v="0"/>
    <n v="0"/>
    <n v="0"/>
    <n v="10"/>
    <n v="0"/>
    <n v="0"/>
    <n v="0"/>
    <n v="0"/>
    <n v="0"/>
    <n v="0"/>
    <n v="0"/>
    <n v="0"/>
    <n v="0"/>
    <n v="1"/>
    <n v="0"/>
    <n v="0"/>
    <n v="4.9558270576012609"/>
    <n v="9.2829443870017521"/>
    <e v="#REF!"/>
    <n v="10.769270343271833"/>
    <n v="567234.42809233372"/>
    <n v="552507.29395443015"/>
    <n v="562025.41750475718"/>
    <n v="577731.50972164748"/>
    <n v="578732.07183468458"/>
    <n v="548694.06002936792"/>
    <e v="#REF!"/>
    <e v="#REF!"/>
    <e v="#REF!"/>
    <e v="#REF!"/>
    <e v="#REF!"/>
    <e v="#REF!"/>
    <e v="#REF!"/>
    <e v="#REF!"/>
  </r>
  <r>
    <x v="1"/>
    <x v="42"/>
    <n v="2017"/>
    <n v="43"/>
    <n v="4901.5995772733986"/>
    <n v="726.16290033679979"/>
    <n v="363.0814501683999"/>
    <n v="223.77144012263869"/>
    <n v="4392.3085623649104"/>
    <n v="744.14401502442422"/>
    <n v="362.78525666852397"/>
    <n v="224.0694648976737"/>
    <n v="550121.3025502488"/>
    <n v="43"/>
    <n v="13.217894082982419"/>
    <n v="1"/>
    <n v="6214.6153679012368"/>
    <n v="8.46801321431753"/>
    <n v="6.6946380605996376"/>
    <n v="6.0094833854874565"/>
    <n v="5.5994968592699967"/>
    <n v="0"/>
    <n v="0"/>
    <n v="0"/>
    <n v="0"/>
    <n v="0"/>
    <n v="0"/>
    <n v="1"/>
    <n v="0"/>
    <n v="0"/>
    <n v="0"/>
    <n v="0"/>
    <n v="10"/>
    <n v="0"/>
    <n v="0"/>
    <n v="0"/>
    <n v="0"/>
    <n v="0"/>
    <n v="0"/>
    <n v="0"/>
    <n v="0"/>
    <n v="0"/>
    <n v="1"/>
    <n v="0"/>
    <n v="0"/>
    <n v="4.962844630259907"/>
    <n v="9.2869963446023931"/>
    <e v="#REF!"/>
    <n v="10.734102623151925"/>
    <n v="567925.81432908366"/>
    <n v="557220.6537070917"/>
    <n v="564843.73647548747"/>
    <n v="579040.08105579158"/>
    <n v="579683.19018533453"/>
    <n v="548992.37187397305"/>
    <e v="#REF!"/>
    <e v="#REF!"/>
    <e v="#REF!"/>
    <e v="#REF!"/>
    <e v="#REF!"/>
    <e v="#REF!"/>
    <e v="#REF!"/>
    <e v="#REF!"/>
  </r>
  <r>
    <x v="1"/>
    <x v="43"/>
    <n v="2017"/>
    <n v="44"/>
    <n v="4950.6155730461332"/>
    <n v="733.42452934016796"/>
    <n v="366.71226467008398"/>
    <n v="227.71451102848926"/>
    <n v="4559.800665569277"/>
    <n v="738.78427218229604"/>
    <n v="366.31956386992795"/>
    <n v="227.35000641540771"/>
    <n v="551255.77766042331"/>
    <n v="44"/>
    <n v="13.219954186704909"/>
    <n v="1"/>
    <n v="6278.4668780848742"/>
    <n v="8.5025953545302961"/>
    <n v="6.6879831245810211"/>
    <n v="6.0181239317623456"/>
    <n v="5.6115608958432626"/>
    <n v="0"/>
    <n v="0"/>
    <n v="0"/>
    <n v="0"/>
    <n v="0"/>
    <n v="0"/>
    <n v="1"/>
    <n v="0"/>
    <n v="0"/>
    <n v="0"/>
    <n v="0"/>
    <n v="10"/>
    <n v="0"/>
    <n v="0"/>
    <n v="0"/>
    <n v="0"/>
    <n v="0"/>
    <n v="0"/>
    <n v="0"/>
    <n v="0"/>
    <n v="0"/>
    <n v="1"/>
    <n v="0"/>
    <n v="0"/>
    <n v="4.9698132995760007"/>
    <n v="9.2982003924389023"/>
    <e v="#REF!"/>
    <n v="10.77195040406437"/>
    <n v="568625.2857833805"/>
    <n v="560817.14202979719"/>
    <n v="566917.45692758681"/>
    <n v="580353.21308682254"/>
    <n v="580755.10477065248"/>
    <n v="550332.94633544423"/>
    <e v="#REF!"/>
    <e v="#REF!"/>
    <e v="#REF!"/>
    <e v="#REF!"/>
    <e v="#REF!"/>
    <e v="#REF!"/>
    <e v="#REF!"/>
    <e v="#REF!"/>
  </r>
  <r>
    <x v="1"/>
    <x v="44"/>
    <n v="2017"/>
    <n v="45"/>
    <n v="5000.121728776594"/>
    <n v="740.7587746335696"/>
    <n v="370.3793873167848"/>
    <n v="265.16012197898146"/>
    <n v="4691.8969845314714"/>
    <n v="739.77152340793282"/>
    <n v="369.9734049720991"/>
    <n v="261.37911042262408"/>
    <n v="550872.91731847567"/>
    <n v="45"/>
    <n v="13.219259421458178"/>
    <n v="1"/>
    <n v="6376.4200127059303"/>
    <n v="8.5290500786402976"/>
    <n v="6.6892122793785465"/>
    <n v="6.0269789077820057"/>
    <n v="5.7288003177180311"/>
    <n v="0"/>
    <n v="0"/>
    <n v="0"/>
    <n v="0"/>
    <n v="0"/>
    <n v="0"/>
    <n v="1"/>
    <n v="0"/>
    <n v="0"/>
    <n v="0"/>
    <n v="0"/>
    <n v="11"/>
    <n v="0"/>
    <n v="0"/>
    <n v="0"/>
    <n v="0"/>
    <n v="0"/>
    <n v="0"/>
    <n v="0"/>
    <n v="0"/>
    <n v="0"/>
    <n v="0"/>
    <n v="1"/>
    <n v="0"/>
    <n v="4.9767337424205742"/>
    <n v="9.3361107856241787"/>
    <e v="#REF!"/>
    <n v="10.767167722676113"/>
    <n v="546853.60505850043"/>
    <n v="539827.03614205495"/>
    <n v="544057.66824617772"/>
    <n v="553975.25171622657"/>
    <n v="559253.67005884671"/>
    <n v="550445.68797770212"/>
    <e v="#REF!"/>
    <e v="#REF!"/>
    <e v="#REF!"/>
    <e v="#REF!"/>
    <e v="#REF!"/>
    <e v="#REF!"/>
    <e v="#REF!"/>
    <e v="#REF!"/>
  </r>
  <r>
    <x v="1"/>
    <x v="45"/>
    <n v="2017"/>
    <n v="46"/>
    <n v="5050.1229460643599"/>
    <n v="748.16636237990519"/>
    <n v="374.0831811899526"/>
    <n v="259.37531459597113"/>
    <n v="4799.3647729913373"/>
    <n v="743.96894289391901"/>
    <n v="373.67220356816728"/>
    <n v="259.57569417863647"/>
    <n v="551492.07335703983"/>
    <n v="46"/>
    <n v="13.220382744693056"/>
    <n v="1"/>
    <n v="6431.7478042301882"/>
    <n v="8.5500678652655111"/>
    <n v="6.6944213801642904"/>
    <n v="6.0358636794209062"/>
    <n v="5.7229202024937376"/>
    <n v="0"/>
    <n v="0"/>
    <n v="0"/>
    <n v="0"/>
    <n v="0"/>
    <n v="0"/>
    <n v="1"/>
    <n v="0"/>
    <n v="0"/>
    <n v="0"/>
    <n v="0"/>
    <n v="11"/>
    <n v="0"/>
    <n v="0"/>
    <n v="0"/>
    <n v="0"/>
    <n v="0"/>
    <n v="0"/>
    <n v="0"/>
    <n v="0"/>
    <n v="0"/>
    <n v="0"/>
    <n v="1"/>
    <n v="0"/>
    <n v="4.9836066217083363"/>
    <n v="9.3432821277696529"/>
    <e v="#REF!"/>
    <n v="10.809587143944057"/>
    <n v="547569.49031293928"/>
    <n v="542103.21298070159"/>
    <n v="545314.00563185988"/>
    <n v="555114.29280400462"/>
    <n v="560267.6992185188"/>
    <n v="551227.16896103811"/>
    <e v="#REF!"/>
    <e v="#REF!"/>
    <e v="#REF!"/>
    <e v="#REF!"/>
    <e v="#REF!"/>
    <e v="#REF!"/>
    <e v="#REF!"/>
    <e v="#REF!"/>
  </r>
  <r>
    <x v="1"/>
    <x v="46"/>
    <n v="2017"/>
    <n v="47"/>
    <n v="5100.624175525003"/>
    <n v="755.64802600370433"/>
    <n v="377.82401300185211"/>
    <n v="234.10994681343306"/>
    <n v="4889.7425937514372"/>
    <n v="749.80848444881167"/>
    <n v="377.40883205848365"/>
    <n v="236.6565215499534"/>
    <n v="549666.83838830993"/>
    <n v="47"/>
    <n v="13.217067625284086"/>
    <n v="1"/>
    <n v="6468.2061613439928"/>
    <n v="8.5674076556449172"/>
    <n v="6.7016235542971092"/>
    <n v="6.0447598768911739"/>
    <n v="5.645013714652646"/>
    <n v="0"/>
    <n v="0"/>
    <n v="0"/>
    <n v="0"/>
    <n v="0"/>
    <n v="0"/>
    <n v="1"/>
    <n v="0"/>
    <n v="0"/>
    <n v="0"/>
    <n v="0"/>
    <n v="11"/>
    <n v="0"/>
    <n v="0"/>
    <n v="0"/>
    <n v="0"/>
    <n v="0"/>
    <n v="0"/>
    <n v="0"/>
    <n v="0"/>
    <n v="0"/>
    <n v="0"/>
    <n v="1"/>
    <n v="0"/>
    <n v="4.990432586778736"/>
    <n v="9.3323603544900031"/>
    <e v="#REF!"/>
    <n v="10.815124115292729"/>
    <n v="548293.7057751019"/>
    <n v="544003.47414730361"/>
    <n v="546348.7082871981"/>
    <n v="556162.20232164324"/>
    <n v="561237.86801091442"/>
    <n v="549445.3789232003"/>
    <e v="#REF!"/>
    <e v="#REF!"/>
    <e v="#REF!"/>
    <e v="#REF!"/>
    <e v="#REF!"/>
    <e v="#REF!"/>
    <e v="#REF!"/>
    <e v="#REF!"/>
  </r>
  <r>
    <x v="1"/>
    <x v="47"/>
    <n v="2017"/>
    <n v="48"/>
    <n v="5151.6304172802529"/>
    <n v="763.20450626374134"/>
    <n v="381.60225313187073"/>
    <n v="273.62311033517392"/>
    <n v="4968.3089408100823"/>
    <n v="756.50649535627645"/>
    <n v="381.18291102453202"/>
    <n v="269.92645145665188"/>
    <n v="554228.27867838531"/>
    <n v="48"/>
    <n v="13.225331936234065"/>
    <n v="1"/>
    <n v="6570.0602870110388"/>
    <n v="8.5822408173231572"/>
    <n v="6.7098211485740258"/>
    <n v="6.053665613213254"/>
    <n v="5.7562084519336079"/>
    <n v="0"/>
    <n v="0"/>
    <n v="0"/>
    <n v="0"/>
    <n v="0"/>
    <n v="0"/>
    <n v="1"/>
    <n v="0"/>
    <n v="0"/>
    <n v="0"/>
    <n v="0"/>
    <n v="11"/>
    <n v="0"/>
    <n v="0"/>
    <n v="0"/>
    <n v="0"/>
    <n v="0"/>
    <n v="0"/>
    <n v="0"/>
    <n v="0"/>
    <n v="0"/>
    <n v="0"/>
    <n v="1"/>
    <n v="0"/>
    <n v="4.9972122737641147"/>
    <n v="9.3685945741596512"/>
    <e v="#REF!"/>
    <n v="10.784638751756761"/>
    <n v="549026.33474706556"/>
    <n v="545643.92686064681"/>
    <n v="547232.36239894712"/>
    <n v="557134.97892218945"/>
    <n v="562170.54671604536"/>
    <n v="554338.53911803407"/>
    <e v="#REF!"/>
    <e v="#REF!"/>
    <e v="#REF!"/>
    <e v="#REF!"/>
    <e v="#REF!"/>
    <e v="#REF!"/>
    <e v="#REF!"/>
    <e v="#REF!"/>
  </r>
  <r>
    <x v="1"/>
    <x v="48"/>
    <n v="2017"/>
    <n v="49"/>
    <n v="5203.1467214530567"/>
    <n v="770.83655132637864"/>
    <n v="385.41827566318932"/>
    <n v="272.47987695180353"/>
    <n v="5038.7602750029746"/>
    <n v="763.67152334132754"/>
    <n v="384.99473919932359"/>
    <n v="272.22453440228838"/>
    <n v="555193.03112254897"/>
    <n v="49"/>
    <n v="13.227071136083255"/>
    <n v="1"/>
    <n v="6631.8814253944283"/>
    <n v="8.5953573204494305"/>
    <n v="6.7185165580703856"/>
    <n v="6.0625806355158884"/>
    <n v="5.7634511844065113"/>
    <n v="0"/>
    <n v="0"/>
    <n v="0"/>
    <n v="0"/>
    <n v="0"/>
    <n v="0"/>
    <n v="1"/>
    <n v="0"/>
    <n v="0"/>
    <n v="0"/>
    <n v="0"/>
    <n v="12"/>
    <n v="0"/>
    <n v="0"/>
    <n v="0"/>
    <n v="0"/>
    <n v="0"/>
    <n v="0"/>
    <n v="0"/>
    <n v="0"/>
    <n v="0"/>
    <n v="0"/>
    <n v="0"/>
    <n v="1"/>
    <n v="5.0039463059454592"/>
    <n v="9.3787260401873525"/>
    <e v="#REF!"/>
    <n v="10.799172722465824"/>
    <n v="545555.11661295267"/>
    <n v="544153.44511885452"/>
    <n v="542644.08142643934"/>
    <n v="554596.18551270338"/>
    <n v="560182.09924170421"/>
    <n v="555534.48978092335"/>
    <e v="#REF!"/>
    <e v="#REF!"/>
    <e v="#REF!"/>
    <e v="#REF!"/>
    <e v="#REF!"/>
    <e v="#REF!"/>
    <e v="#REF!"/>
    <e v="#REF!"/>
  </r>
  <r>
    <x v="1"/>
    <x v="49"/>
    <n v="2017"/>
    <n v="50"/>
    <n v="5255.1781886675863"/>
    <n v="778.54491683964238"/>
    <n v="389.27245841982119"/>
    <n v="243.8655628892476"/>
    <n v="5103.6856491023582"/>
    <n v="771.10822009048502"/>
    <n v="388.84468649777148"/>
    <n v="246.70146004055167"/>
    <n v="553166.75242226571"/>
    <n v="50"/>
    <n v="13.223414776500737"/>
    <n v="1"/>
    <n v="6666.8611268162977"/>
    <n v="8.607294548526518"/>
    <n v="6.7274624035170438"/>
    <n v="6.0715048532562612"/>
    <n v="5.6799076396241368"/>
    <n v="0"/>
    <n v="0"/>
    <n v="0"/>
    <n v="0"/>
    <n v="0"/>
    <n v="0"/>
    <n v="1"/>
    <n v="0"/>
    <n v="0"/>
    <n v="0"/>
    <n v="0"/>
    <n v="12"/>
    <n v="0"/>
    <n v="0"/>
    <n v="0"/>
    <n v="0"/>
    <n v="0"/>
    <n v="0"/>
    <n v="0"/>
    <n v="0"/>
    <n v="0"/>
    <n v="0"/>
    <n v="0"/>
    <n v="1"/>
    <n v="5.0106352940962555"/>
    <n v="9.3660630636064361"/>
    <e v="#REF!"/>
    <n v="10.826790185328793"/>
    <n v="546304.82585116336"/>
    <n v="545493.8472055723"/>
    <n v="543353.22762140702"/>
    <n v="555467.74034951744"/>
    <n v="561063.28404163802"/>
    <n v="553502.4829098495"/>
    <e v="#REF!"/>
    <e v="#REF!"/>
    <e v="#REF!"/>
    <e v="#REF!"/>
    <e v="#REF!"/>
    <e v="#REF!"/>
    <e v="#REF!"/>
    <e v="#REF!"/>
  </r>
  <r>
    <x v="1"/>
    <x v="50"/>
    <n v="2017"/>
    <n v="51"/>
    <n v="5307.7299705542637"/>
    <n v="786.33036600803894"/>
    <n v="393.16518300401947"/>
    <n v="253.26934373702377"/>
    <n v="5164.8989455379296"/>
    <n v="778.71929304926198"/>
    <n v="392.73313335339469"/>
    <n v="252.61255536737656"/>
    <n v="554620.62945403741"/>
    <n v="51"/>
    <n v="13.226039608468124"/>
    <n v="1"/>
    <n v="6740.4948633033455"/>
    <n v="8.6184202419260387"/>
    <n v="6.73653589243502"/>
    <n v="6.080438192343931"/>
    <n v="5.6998864603034898"/>
    <n v="0"/>
    <n v="0"/>
    <n v="0"/>
    <n v="0"/>
    <n v="0"/>
    <n v="0"/>
    <n v="1"/>
    <n v="0"/>
    <n v="0"/>
    <n v="0"/>
    <n v="0"/>
    <n v="12"/>
    <n v="0"/>
    <n v="0"/>
    <n v="0"/>
    <n v="0"/>
    <n v="0"/>
    <n v="0"/>
    <n v="0"/>
    <n v="0"/>
    <n v="0"/>
    <n v="0"/>
    <n v="0"/>
    <n v="1"/>
    <n v="5.0172798368149243"/>
    <n v="9.3792014074036238"/>
    <e v="#REF!"/>
    <n v="10.884666737381295"/>
    <n v="547063.20353693562"/>
    <n v="546752.59740188334"/>
    <n v="544013.47102871351"/>
    <n v="556307.98501395388"/>
    <n v="561928.46914328262"/>
    <n v="555123.9933115301"/>
    <e v="#REF!"/>
    <e v="#REF!"/>
    <e v="#REF!"/>
    <e v="#REF!"/>
    <e v="#REF!"/>
    <e v="#REF!"/>
    <e v="#REF!"/>
    <e v="#REF!"/>
  </r>
  <r>
    <x v="1"/>
    <x v="51"/>
    <n v="2017"/>
    <n v="52"/>
    <n v="5360.8072702598038"/>
    <n v="794.19366966811924"/>
    <n v="397.09683483405962"/>
    <n v="280.06847750978886"/>
    <n v="5223.6714429544918"/>
    <n v="786.45648135869055"/>
    <n v="396.66046468599313"/>
    <n v="277.32288529554762"/>
    <n v="558057.80783053674"/>
    <n v="52"/>
    <n v="13.23221783426013"/>
    <n v="1"/>
    <n v="6832.1662522717716"/>
    <n v="8.6289870838521825"/>
    <n v="6.7456761096550002"/>
    <n v="6.0893805806830557"/>
    <n v="5.7793344973806704"/>
    <n v="0"/>
    <n v="0"/>
    <n v="0"/>
    <n v="0"/>
    <n v="0"/>
    <n v="0"/>
    <n v="1"/>
    <n v="0"/>
    <n v="0"/>
    <n v="0"/>
    <n v="0"/>
    <n v="12"/>
    <n v="0"/>
    <n v="0"/>
    <n v="0"/>
    <n v="0"/>
    <n v="0"/>
    <n v="0"/>
    <n v="0"/>
    <n v="0"/>
    <n v="0"/>
    <n v="0"/>
    <n v="0"/>
    <n v="1"/>
    <n v="5.0238805208462765"/>
    <n v="9.4071441577643782"/>
    <e v="#REF!"/>
    <n v="10.84812117107114"/>
    <n v="547830.33635474497"/>
    <n v="547957.65910564282"/>
    <n v="544640.03824732197"/>
    <n v="557125.90851526079"/>
    <n v="562782.30450350954"/>
    <n v="558842.60855598398"/>
    <e v="#REF!"/>
    <e v="#REF!"/>
    <e v="#REF!"/>
    <e v="#REF!"/>
    <e v="#REF!"/>
    <e v="#REF!"/>
    <e v="#REF!"/>
    <e v="#REF!"/>
  </r>
  <r>
    <x v="1"/>
    <x v="52"/>
    <n v="2017"/>
    <n v="53"/>
    <n v="5414.4153429624021"/>
    <n v="802.13560636480054"/>
    <n v="401.06780318240027"/>
    <n v="252.92125866052282"/>
    <n v="5280.8946129568649"/>
    <n v="794.2960438617456"/>
    <n v="400.62706933275956"/>
    <n v="255.36142132402529"/>
    <n v="556469.65647853527"/>
    <n v="53"/>
    <n v="13.229367922566119"/>
    <n v="1"/>
    <n v="6870.5400111701256"/>
    <n v="8.6391691882588102"/>
    <n v="6.7548528341109346"/>
    <n v="6.0983319467400667"/>
    <n v="5.7090430652409161"/>
    <n v="0"/>
    <n v="0"/>
    <n v="0"/>
    <n v="0"/>
    <n v="0"/>
    <n v="0"/>
    <n v="1"/>
    <n v="0"/>
    <n v="0"/>
    <n v="0"/>
    <n v="0"/>
    <n v="12"/>
    <n v="0"/>
    <n v="0"/>
    <n v="0"/>
    <n v="0"/>
    <n v="0"/>
    <n v="0"/>
    <n v="0"/>
    <n v="0"/>
    <n v="0"/>
    <n v="0"/>
    <n v="0"/>
    <n v="1"/>
    <n v="5.0304379213924353"/>
    <n v="9.3976022589013652"/>
    <e v="#REF!"/>
    <n v="10.904347112344089"/>
    <n v="548606.31185591186"/>
    <n v="549128.64137365646"/>
    <n v="545243.42132144165"/>
    <n v="557928.12665769411"/>
    <n v="563628.24176853546"/>
    <n v="557255.19526677101"/>
    <e v="#REF!"/>
    <e v="#REF!"/>
    <e v="#REF!"/>
    <e v="#REF!"/>
    <e v="#REF!"/>
    <e v="#REF!"/>
    <e v="#REF!"/>
    <e v="#REF!"/>
  </r>
  <r>
    <x v="1"/>
    <x v="53"/>
    <n v="2018"/>
    <n v="2"/>
    <n v="5468.5594963920266"/>
    <n v="810.15696242844842"/>
    <n v="405.07848121422421"/>
    <n v="301.02237020851868"/>
    <n v="5337.194077987413"/>
    <n v="802.22650314509701"/>
    <n v="404.6333400260778"/>
    <n v="296.45627532006932"/>
    <n v="563337.59151990351"/>
    <n v="54"/>
    <n v="13.24163435711365"/>
    <n v="1"/>
    <n v="6984.8173102432174"/>
    <n v="8.6490867613065703"/>
    <n v="6.7640510611946105"/>
    <n v="6.1072922194022876"/>
    <n v="5.836788865626664"/>
    <n v="0"/>
    <n v="0"/>
    <n v="0"/>
    <n v="0"/>
    <n v="0"/>
    <n v="0"/>
    <n v="1"/>
    <n v="0"/>
    <n v="0"/>
    <n v="0"/>
    <n v="0"/>
    <n v="1"/>
    <n v="1"/>
    <n v="0"/>
    <n v="0"/>
    <n v="0"/>
    <n v="0"/>
    <n v="0"/>
    <n v="0"/>
    <n v="0"/>
    <n v="0"/>
    <n v="0"/>
    <n v="0"/>
    <n v="0"/>
    <n v="5.0369526024136295"/>
    <n v="9.4375298886233328"/>
    <e v="#REF!"/>
    <n v="10.886261502087926"/>
    <n v="550932.07138530398"/>
    <n v="551969.40300921025"/>
    <n v="547512.87912643189"/>
    <n v="562172.93238957762"/>
    <n v="567360.46569769527"/>
    <n v="562673.98160415539"/>
    <e v="#REF!"/>
    <e v="#REF!"/>
    <e v="#REF!"/>
    <e v="#REF!"/>
    <e v="#REF!"/>
    <e v="#REF!"/>
    <e v="#REF!"/>
    <e v="#REF!"/>
  </r>
  <r>
    <x v="1"/>
    <x v="54"/>
    <n v="2018"/>
    <n v="3"/>
    <n v="5523.245091355946"/>
    <n v="818.2585320527329"/>
    <n v="409.12926602636645"/>
    <n v="288.34160489417479"/>
    <n v="5393.0093819979729"/>
    <n v="810.2425175989149"/>
    <n v="408.67967342633762"/>
    <n v="289.15307193676426"/>
    <n v="563388.03110570717"/>
    <n v="55"/>
    <n v="13.241723890154923"/>
    <n v="1"/>
    <n v="7038.9744943292199"/>
    <n v="8.6588228999500885"/>
    <n v="6.773263327554564"/>
    <n v="6.1162613279644518"/>
    <n v="5.8152462857036085"/>
    <n v="0"/>
    <n v="0"/>
    <n v="0"/>
    <n v="0"/>
    <n v="0"/>
    <n v="0"/>
    <n v="1"/>
    <n v="0"/>
    <n v="0"/>
    <n v="0"/>
    <n v="0"/>
    <n v="1"/>
    <n v="1"/>
    <n v="0"/>
    <n v="0"/>
    <n v="0"/>
    <n v="0"/>
    <n v="0"/>
    <n v="0"/>
    <n v="0"/>
    <n v="0"/>
    <n v="0"/>
    <n v="0"/>
    <n v="0"/>
    <n v="5.0434251169192468"/>
    <n v="9.4401030615570924"/>
    <e v="#REF!"/>
    <n v="10.884049127576953"/>
    <n v="551725.99841795489"/>
    <n v="553109.41746618063"/>
    <n v="548089.38846413558"/>
    <n v="562956.70260659256"/>
    <n v="568197.41156799789"/>
    <n v="562805.78211610357"/>
    <e v="#REF!"/>
    <e v="#REF!"/>
    <e v="#REF!"/>
    <e v="#REF!"/>
    <e v="#REF!"/>
    <e v="#REF!"/>
    <e v="#REF!"/>
    <e v="#REF!"/>
  </r>
  <r>
    <x v="1"/>
    <x v="55"/>
    <n v="2018"/>
    <n v="4"/>
    <n v="5578.4775422695056"/>
    <n v="826.44111737326023"/>
    <n v="413.22055868663017"/>
    <n v="272.22824107238762"/>
    <n v="5448.6498300794328"/>
    <n v="818.34181748608762"/>
    <n v="412.76647016060087"/>
    <n v="273.92072415882529"/>
    <n v="562603.82985241141"/>
    <n v="56"/>
    <n v="13.240330982431026"/>
    <n v="1"/>
    <n v="7090.3674594017839"/>
    <n v="8.6684350973149495"/>
    <n v="6.7824859067907974"/>
    <n v="6.1252392021278315"/>
    <n v="5.7687635177752963"/>
    <n v="0"/>
    <n v="0"/>
    <n v="0"/>
    <n v="0"/>
    <n v="0"/>
    <n v="0"/>
    <n v="1"/>
    <n v="0"/>
    <n v="0"/>
    <n v="0"/>
    <n v="0"/>
    <n v="1"/>
    <n v="1"/>
    <n v="0"/>
    <n v="0"/>
    <n v="0"/>
    <n v="0"/>
    <n v="0"/>
    <n v="0"/>
    <n v="0"/>
    <n v="0"/>
    <n v="0"/>
    <n v="0"/>
    <n v="0"/>
    <n v="5.0498560072495371"/>
    <n v="9.4364142390945798"/>
    <e v="#REF!"/>
    <n v="10.937518629272356"/>
    <n v="552529.03607611172"/>
    <n v="554245.58574361145"/>
    <n v="548658.42914498434"/>
    <n v="563735.36145888385"/>
    <n v="569032.02817727369"/>
    <n v="562053.15937840752"/>
    <e v="#REF!"/>
    <e v="#REF!"/>
    <e v="#REF!"/>
    <e v="#REF!"/>
    <e v="#REF!"/>
    <e v="#REF!"/>
    <e v="#REF!"/>
    <e v="#REF!"/>
  </r>
  <r>
    <x v="1"/>
    <x v="56"/>
    <n v="2018"/>
    <n v="5"/>
    <n v="5634.2623176922007"/>
    <n v="834.70552854699292"/>
    <n v="417.35276427349646"/>
    <n v="294.88565856595392"/>
    <n v="5504.3335763632631"/>
    <n v="826.52367301654022"/>
    <n v="416.89413486220695"/>
    <n v="292.78916512524108"/>
    <n v="565266.32968776533"/>
    <n v="57"/>
    <n v="13.245052279042282"/>
    <n v="1"/>
    <n v="7181.2062690786443"/>
    <n v="8.6779631529140087"/>
    <n v="6.7917169242404389"/>
    <n v="6.1342257720005628"/>
    <n v="5.8260298394966714"/>
    <n v="0"/>
    <n v="0"/>
    <n v="0"/>
    <n v="0"/>
    <n v="0"/>
    <n v="0"/>
    <n v="1"/>
    <n v="0"/>
    <n v="0"/>
    <n v="0"/>
    <n v="0"/>
    <n v="1"/>
    <n v="1"/>
    <n v="0"/>
    <n v="0"/>
    <n v="0"/>
    <n v="0"/>
    <n v="0"/>
    <n v="0"/>
    <n v="0"/>
    <n v="0"/>
    <n v="0"/>
    <n v="0"/>
    <n v="0"/>
    <n v="5.0562458053483077"/>
    <n v="9.4586396578085399"/>
    <e v="#REF!"/>
    <n v="10.915472655076645"/>
    <n v="553341.27546602942"/>
    <n v="555382.70642031706"/>
    <n v="549222.3994733023"/>
    <n v="564510.60186129319"/>
    <n v="569865.20867864019"/>
    <n v="564972.0690375492"/>
    <e v="#REF!"/>
    <e v="#REF!"/>
    <e v="#REF!"/>
    <e v="#REF!"/>
    <e v="#REF!"/>
    <e v="#REF!"/>
    <e v="#REF!"/>
    <e v="#REF!"/>
  </r>
  <r>
    <x v="1"/>
    <x v="57"/>
    <n v="2018"/>
    <n v="6"/>
    <n v="5690.6049408691233"/>
    <n v="843.05258383246269"/>
    <n v="421.52629191623134"/>
    <n v="307.91396130856089"/>
    <n v="5560.2149857150207"/>
    <n v="834.78812842450145"/>
    <n v="421.06307621082891"/>
    <n v="306.40148169022893"/>
    <n v="565557.36227781419"/>
    <n v="58"/>
    <n v="13.245567005782696"/>
    <n v="1"/>
    <n v="7263.0977779263785"/>
    <n v="8.6874346256113224"/>
    <n v="6.8009554228742362"/>
    <n v="6.143220968098035"/>
    <n v="5.8653977844022336"/>
    <n v="0"/>
    <n v="0"/>
    <n v="0"/>
    <n v="0"/>
    <n v="0"/>
    <n v="0"/>
    <n v="1"/>
    <n v="0"/>
    <n v="0"/>
    <n v="0"/>
    <n v="0"/>
    <n v="2"/>
    <n v="0"/>
    <n v="1"/>
    <n v="0"/>
    <n v="0"/>
    <n v="0"/>
    <n v="0"/>
    <n v="0"/>
    <n v="0"/>
    <n v="0"/>
    <n v="0"/>
    <n v="0"/>
    <n v="0"/>
    <n v="5.0625950330269669"/>
    <n v="9.4763702773843708"/>
    <e v="#REF!"/>
    <n v="10.962071902471433"/>
    <n v="556834.30043796729"/>
    <n v="557786.51189048379"/>
    <n v="553469.43469855818"/>
    <n v="565283.60830087261"/>
    <n v="570697.57785704779"/>
    <n v="567256.95436959795"/>
    <e v="#REF!"/>
    <e v="#REF!"/>
    <e v="#REF!"/>
    <e v="#REF!"/>
    <e v="#REF!"/>
    <e v="#REF!"/>
    <e v="#REF!"/>
    <e v="#REF!"/>
  </r>
  <r>
    <x v="1"/>
    <x v="58"/>
    <n v="2018"/>
    <n v="7"/>
    <n v="5747.5109902778149"/>
    <n v="851.48310967078737"/>
    <n v="425.74155483539369"/>
    <n v="296.72398548667326"/>
    <n v="5616.4037870838583"/>
    <n v="843.13561904764447"/>
    <n v="425.27370697293725"/>
    <n v="297.69173510702882"/>
    <n v="565492.75470242323"/>
    <n v="59"/>
    <n v="13.245452762258928"/>
    <n v="1"/>
    <n v="7321.4596402706693"/>
    <n v="8.6968685996331132"/>
    <n v="6.8102009004866746"/>
    <n v="6.1522247213432326"/>
    <n v="5.8403876987304519"/>
    <n v="0"/>
    <n v="0"/>
    <n v="0"/>
    <n v="0"/>
    <n v="0"/>
    <n v="0"/>
    <n v="1"/>
    <n v="0"/>
    <n v="0"/>
    <n v="0"/>
    <n v="0"/>
    <n v="2"/>
    <n v="0"/>
    <n v="1"/>
    <n v="0"/>
    <n v="0"/>
    <n v="0"/>
    <n v="0"/>
    <n v="0"/>
    <n v="0"/>
    <n v="0"/>
    <n v="0"/>
    <n v="0"/>
    <n v="0"/>
    <n v="5.0689042022202315"/>
    <n v="9.4779882271209992"/>
    <e v="#REF!"/>
    <n v="10.914531416831331"/>
    <n v="557665.22026353306"/>
    <n v="558934.74189899361"/>
    <n v="554027.7357048823"/>
    <n v="566055.20678408514"/>
    <n v="571529.570886384"/>
    <n v="567262.87644142145"/>
    <e v="#REF!"/>
    <e v="#REF!"/>
    <e v="#REF!"/>
    <e v="#REF!"/>
    <e v="#REF!"/>
    <e v="#REF!"/>
    <e v="#REF!"/>
    <e v="#REF!"/>
  </r>
  <r>
    <x v="1"/>
    <x v="59"/>
    <n v="2018"/>
    <n v="8"/>
    <n v="5804.9861001805939"/>
    <n v="859.99794076749527"/>
    <n v="429.99897038374763"/>
    <n v="307.42169549652931"/>
    <n v="5672.9784810128785"/>
    <n v="851.56677990756987"/>
    <n v="429.52644404266664"/>
    <n v="306.44869945757927"/>
    <n v="567079.24257169198"/>
    <n v="60"/>
    <n v="13.248254330566734"/>
    <n v="1"/>
    <n v="7402.4047068283662"/>
    <n v="8.7062782888577761"/>
    <n v="6.8194530804002644"/>
    <n v="6.1612369630670187"/>
    <n v="5.8655316800561756"/>
    <n v="0"/>
    <n v="0"/>
    <n v="0"/>
    <n v="0"/>
    <n v="0"/>
    <n v="0"/>
    <n v="1"/>
    <n v="0"/>
    <n v="0"/>
    <n v="0"/>
    <n v="0"/>
    <n v="2"/>
    <n v="0"/>
    <n v="1"/>
    <n v="0"/>
    <n v="0"/>
    <n v="0"/>
    <n v="0"/>
    <n v="0"/>
    <n v="0"/>
    <n v="0"/>
    <n v="0"/>
    <n v="0"/>
    <n v="0"/>
    <n v="5.0751738152338266"/>
    <n v="9.4921280167351867"/>
    <e v="#REF!"/>
    <n v="10.980048357840124"/>
    <n v="558505.62064253388"/>
    <n v="560091.4601073435"/>
    <n v="554584.5733180698"/>
    <n v="566825.97178610112"/>
    <n v="572361.48971038358"/>
    <n v="569044.22298666253"/>
    <e v="#REF!"/>
    <e v="#REF!"/>
    <e v="#REF!"/>
    <e v="#REF!"/>
    <e v="#REF!"/>
    <e v="#REF!"/>
    <e v="#REF!"/>
    <e v="#REF!"/>
  </r>
  <r>
    <x v="1"/>
    <x v="60"/>
    <n v="2018"/>
    <n v="9"/>
    <n v="5863.0359611823978"/>
    <n v="868.59792017517009"/>
    <n v="434.29896008758504"/>
    <n v="308.94428721508893"/>
    <n v="5729.9957250637335"/>
    <n v="860.08235004136998"/>
    <n v="433.82170848309323"/>
    <n v="308.69472843933801"/>
    <n v="568046.08938221727"/>
    <n v="61"/>
    <n v="13.249957837689902"/>
    <n v="1"/>
    <n v="7474.8771286602423"/>
    <n v="8.7156728393544629"/>
    <n v="6.8287117978646972"/>
    <n v="6.1702576250083538"/>
    <n v="5.8718801349035381"/>
    <n v="0"/>
    <n v="0"/>
    <n v="0"/>
    <n v="0"/>
    <n v="0"/>
    <n v="0"/>
    <n v="1"/>
    <n v="0"/>
    <n v="0"/>
    <n v="0"/>
    <n v="0"/>
    <n v="2"/>
    <n v="0"/>
    <n v="1"/>
    <n v="0"/>
    <n v="0"/>
    <n v="0"/>
    <n v="0"/>
    <n v="0"/>
    <n v="0"/>
    <n v="0"/>
    <n v="0"/>
    <n v="0"/>
    <n v="0"/>
    <n v="5.0814043649844631"/>
    <n v="9.5015533390865485"/>
    <e v="#REF!"/>
    <n v="10.938369128924434"/>
    <n v="559355.59638050408"/>
    <n v="561257.9127709826"/>
    <n v="555140.49867695686"/>
    <n v="567596.3018937537"/>
    <n v="573193.54301972501"/>
    <n v="570160.50302286062"/>
    <e v="#REF!"/>
    <e v="#REF!"/>
    <e v="#REF!"/>
    <e v="#REF!"/>
    <e v="#REF!"/>
    <e v="#REF!"/>
    <e v="#REF!"/>
    <e v="#REF!"/>
  </r>
  <r>
    <x v="1"/>
    <x v="61"/>
    <n v="2018"/>
    <n v="10"/>
    <n v="5921.6663207942229"/>
    <n v="877.28389937692191"/>
    <n v="438.64194968846095"/>
    <n v="317.89419821838254"/>
    <n v="5787.4969037828796"/>
    <n v="868.68312470914589"/>
    <n v="438.15992556792418"/>
    <n v="316.97425124047811"/>
    <n v="569560.06748656067"/>
    <n v="62"/>
    <n v="13.252619530383864"/>
    <n v="1"/>
    <n v="7555.4863680779881"/>
    <n v="8.7250585777665819"/>
    <n v="6.8379769437756028"/>
    <n v="6.1792866393144719"/>
    <n v="5.8949403356596788"/>
    <n v="0"/>
    <n v="0"/>
    <n v="0"/>
    <n v="0"/>
    <n v="0"/>
    <n v="0"/>
    <n v="1"/>
    <n v="0"/>
    <n v="0"/>
    <n v="0"/>
    <n v="0"/>
    <n v="3"/>
    <n v="0"/>
    <n v="0"/>
    <n v="1"/>
    <n v="0"/>
    <n v="0"/>
    <n v="0"/>
    <n v="0"/>
    <n v="0"/>
    <n v="0"/>
    <n v="0"/>
    <n v="0"/>
    <n v="0"/>
    <n v="5.0875963352323836"/>
    <n v="9.5151418259068326"/>
    <e v="#REF!"/>
    <n v="11.011940802211832"/>
    <n v="560215.24323103344"/>
    <n v="562435.01019587857"/>
    <n v="555695.8930227987"/>
    <n v="568366.47299734456"/>
    <n v="574025.87441238784"/>
    <n v="571868.69664693251"/>
    <e v="#REF!"/>
    <e v="#REF!"/>
    <e v="#REF!"/>
    <e v="#REF!"/>
    <e v="#REF!"/>
    <e v="#REF!"/>
    <e v="#REF!"/>
    <e v="#REF!"/>
  </r>
  <r>
    <x v="1"/>
    <x v="62"/>
    <n v="2018"/>
    <n v="11"/>
    <n v="1110.3124351489168"/>
    <n v="886.05673837069116"/>
    <n v="443.02836918534558"/>
    <n v="292.84746226536743"/>
    <n v="4384.341563192691"/>
    <n v="877.36993153991853"/>
    <n v="442.54152482360348"/>
    <n v="295.26014116287848"/>
    <n v="565005.91937159118"/>
    <n v="63"/>
    <n v="13.244591486837574"/>
    <n v="1"/>
    <n v="2732.2450049703211"/>
    <n v="8.4663380899422283"/>
    <n v="6.847248436791098"/>
    <n v="6.1883239385409814"/>
    <n v="5.8332922027279226"/>
    <n v="0"/>
    <n v="0"/>
    <n v="0"/>
    <n v="0"/>
    <n v="0"/>
    <n v="0"/>
    <n v="1"/>
    <n v="0"/>
    <n v="0"/>
    <n v="0"/>
    <n v="0"/>
    <n v="3"/>
    <n v="0"/>
    <n v="0"/>
    <n v="1"/>
    <n v="0"/>
    <n v="0"/>
    <n v="0"/>
    <n v="0"/>
    <n v="0"/>
    <n v="0"/>
    <n v="0"/>
    <n v="0"/>
    <n v="0"/>
    <n v="5.0937502008067623"/>
    <n v="9.4807288971202066"/>
    <e v="#REF!"/>
    <n v="10.958846513125449"/>
    <n v="479940.90460057912"/>
    <n v="531483.10148520127"/>
    <n v="540095.30264646537"/>
    <n v="557279.43388665793"/>
    <n v="568555.37377401744"/>
    <n v="565739.62408179417"/>
    <e v="#REF!"/>
    <e v="#REF!"/>
    <e v="#REF!"/>
    <e v="#REF!"/>
    <e v="#REF!"/>
    <e v="#REF!"/>
    <e v="#REF!"/>
    <e v="#REF!"/>
  </r>
  <r>
    <x v="1"/>
    <x v="63"/>
    <n v="2018"/>
    <n v="12"/>
    <n v="6040.6918138421861"/>
    <n v="389.27245841982119"/>
    <n v="194.6362292099106"/>
    <n v="263.56271603883067"/>
    <n v="4881.2466383875399"/>
    <n v="633.32119497986992"/>
    <n v="219.42675877127991"/>
    <n v="266.73245855123542"/>
    <n v="532878.89923003851"/>
    <n v="64"/>
    <n v="13.186049471385406"/>
    <n v="1"/>
    <n v="6888.1632175107479"/>
    <n v="8.5657903746101791"/>
    <n v="6.5471276649088486"/>
    <n v="5.5756246753250993"/>
    <n v="5.7460542106356352"/>
    <n v="0"/>
    <n v="0"/>
    <n v="0"/>
    <n v="0"/>
    <n v="0"/>
    <n v="0"/>
    <n v="1"/>
    <n v="0"/>
    <n v="0"/>
    <n v="0"/>
    <n v="0"/>
    <n v="3"/>
    <n v="0"/>
    <n v="0"/>
    <n v="1"/>
    <n v="0"/>
    <n v="0"/>
    <n v="0"/>
    <n v="0"/>
    <n v="0"/>
    <n v="0"/>
    <n v="0"/>
    <n v="0"/>
    <n v="0"/>
    <n v="5.0998664278241987"/>
    <n v="9.242789034974674"/>
    <e v="#REF!"/>
    <n v="10.474568608171358"/>
    <n v="561963.93808138289"/>
    <n v="542325.44895296043"/>
    <n v="546078.07466165256"/>
    <n v="550928.70499697234"/>
    <n v="538959.13457798795"/>
    <n v="531096.32587997359"/>
    <e v="#REF!"/>
    <e v="#REF!"/>
    <e v="#REF!"/>
    <e v="#REF!"/>
    <e v="#REF!"/>
    <e v="#REF!"/>
    <e v="#REF!"/>
    <e v="#REF!"/>
  </r>
  <r>
    <x v="1"/>
    <x v="64"/>
    <n v="2018"/>
    <n v="13"/>
    <n v="6101.0987319806072"/>
    <n v="393.16518300401947"/>
    <n v="196.58259150200973"/>
    <n v="237.2064444349476"/>
    <n v="5247.2022664654596"/>
    <n v="513.24318899194463"/>
    <n v="198.86700822893675"/>
    <n v="240.15904584657639"/>
    <n v="523238.04606988333"/>
    <n v="65"/>
    <n v="13.167791794504776"/>
    <n v="1"/>
    <n v="6928.0529509215839"/>
    <n v="8.6331866401762873"/>
    <n v="6.3581205397114307"/>
    <n v="5.4945196981083306"/>
    <n v="5.6573194607758239"/>
    <n v="0"/>
    <n v="0"/>
    <n v="0"/>
    <n v="0"/>
    <n v="0"/>
    <n v="0"/>
    <n v="1"/>
    <n v="0"/>
    <n v="0"/>
    <n v="0"/>
    <n v="0"/>
    <n v="3"/>
    <n v="0"/>
    <n v="0"/>
    <n v="1"/>
    <n v="0"/>
    <n v="0"/>
    <n v="0"/>
    <n v="0"/>
    <n v="0"/>
    <n v="0"/>
    <n v="0"/>
    <n v="0"/>
    <n v="0"/>
    <n v="5.1059454739005803"/>
    <n v="9.1773979828560606"/>
    <e v="#REF!"/>
    <n v="10.352753082109025"/>
    <n v="562853.18241445918"/>
    <n v="550287.39604304614"/>
    <n v="550129.1625002611"/>
    <n v="547148.25138828182"/>
    <n v="533193.74447093974"/>
    <n v="520936.59630681109"/>
    <e v="#REF!"/>
    <e v="#REF!"/>
    <e v="#REF!"/>
    <e v="#REF!"/>
    <e v="#REF!"/>
    <e v="#REF!"/>
    <e v="#REF!"/>
    <e v="#REF!"/>
  </r>
  <r>
    <x v="1"/>
    <x v="65"/>
    <n v="2018"/>
    <n v="14"/>
    <n v="6162.1097193004134"/>
    <n v="397.09683483405962"/>
    <n v="198.54841741702981"/>
    <n v="213.48579999145284"/>
    <n v="5521.6745023159456"/>
    <n v="455.1700119130021"/>
    <n v="198.58027649822051"/>
    <n v="216.15312457696521"/>
    <n v="518467.31493869051"/>
    <n v="66"/>
    <n v="13.158632266938028"/>
    <n v="1"/>
    <n v="6971.2407715429554"/>
    <n v="8.6809119188337718"/>
    <n v="6.2520722869075929"/>
    <n v="5.4933407568971448"/>
    <n v="5.5697711146332294"/>
    <n v="0"/>
    <n v="0"/>
    <n v="0"/>
    <n v="0"/>
    <n v="0"/>
    <n v="0"/>
    <n v="1"/>
    <n v="0"/>
    <n v="0"/>
    <n v="0"/>
    <n v="0"/>
    <n v="4"/>
    <n v="0"/>
    <n v="0"/>
    <n v="0"/>
    <n v="1"/>
    <n v="0"/>
    <n v="0"/>
    <n v="0"/>
    <n v="0"/>
    <n v="0"/>
    <n v="0"/>
    <n v="0"/>
    <n v="0"/>
    <n v="5.1119877883565437"/>
    <n v="9.1467415454074121"/>
    <e v="#REF!"/>
    <n v="10.341590323680448"/>
    <n v="559999.23324529664"/>
    <n v="551565.77547623427"/>
    <n v="554294.42426374694"/>
    <n v="549855.50914373295"/>
    <n v="532062.77113975305"/>
    <n v="515975.07467214903"/>
    <e v="#REF!"/>
    <e v="#REF!"/>
    <e v="#REF!"/>
    <e v="#REF!"/>
    <e v="#REF!"/>
    <e v="#REF!"/>
    <e v="#REF!"/>
    <e v="#REF!"/>
  </r>
  <r>
    <x v="1"/>
    <x v="66"/>
    <n v="2018"/>
    <n v="15"/>
    <n v="6223.7308164934175"/>
    <n v="401.06780318240027"/>
    <n v="200.53390159120013"/>
    <n v="234.83437999059814"/>
    <n v="5732.2913965691869"/>
    <n v="428.11890754770116"/>
    <n v="200.33853908190218"/>
    <n v="232.96625444923484"/>
    <n v="520215.5232709574"/>
    <n v="67"/>
    <n v="13.161998472518309"/>
    <n v="1"/>
    <n v="7060.1669012576158"/>
    <n v="8.7160492478222196"/>
    <n v="6.1985525034781732"/>
    <n v="5.5005483474587535"/>
    <n v="5.6318824123150613"/>
    <n v="0"/>
    <n v="0"/>
    <n v="0"/>
    <n v="0"/>
    <n v="0"/>
    <n v="0"/>
    <n v="1"/>
    <n v="0"/>
    <n v="0"/>
    <n v="0"/>
    <n v="0"/>
    <n v="4"/>
    <n v="0"/>
    <n v="0"/>
    <n v="0"/>
    <n v="1"/>
    <n v="0"/>
    <n v="0"/>
    <n v="0"/>
    <n v="0"/>
    <n v="0"/>
    <n v="0"/>
    <n v="0"/>
    <n v="0"/>
    <n v="5.1179938124167554"/>
    <n v="9.1626201232078799"/>
    <e v="#REF!"/>
    <n v="10.357244414300654"/>
    <n v="560908.70581337833"/>
    <n v="556110.84867011802"/>
    <n v="556401.60019169911"/>
    <n v="549511.15833277232"/>
    <n v="532097.08509376529"/>
    <n v="517809.96989005548"/>
    <e v="#REF!"/>
    <e v="#REF!"/>
    <e v="#REF!"/>
    <e v="#REF!"/>
    <e v="#REF!"/>
    <e v="#REF!"/>
    <e v="#REF!"/>
    <e v="#REF!"/>
  </r>
  <r>
    <x v="1"/>
    <x v="67"/>
    <n v="2018"/>
    <n v="16"/>
    <n v="6285.9681246583532"/>
    <n v="405.07848121422421"/>
    <n v="202.53924060711211"/>
    <n v="258.31781798965795"/>
    <n v="5898.3944149959361"/>
    <n v="416.59869438096268"/>
    <n v="202.31917045459113"/>
    <n v="255.78266163561565"/>
    <n v="523106.08365737787"/>
    <n v="68"/>
    <n v="13.167539559299444"/>
    <n v="1"/>
    <n v="7151.9036644693479"/>
    <n v="8.7429149721172781"/>
    <n v="6.1748607166522982"/>
    <n v="5.5086057496382956"/>
    <n v="5.7104388578597804"/>
    <n v="0"/>
    <n v="0"/>
    <n v="0"/>
    <n v="0"/>
    <n v="0"/>
    <n v="0"/>
    <n v="1"/>
    <n v="0"/>
    <n v="0"/>
    <n v="0"/>
    <n v="0"/>
    <n v="4"/>
    <n v="0"/>
    <n v="0"/>
    <n v="0"/>
    <n v="1"/>
    <n v="0"/>
    <n v="0"/>
    <n v="0"/>
    <n v="0"/>
    <n v="0"/>
    <n v="0"/>
    <n v="0"/>
    <n v="0"/>
    <n v="5.1239639794032588"/>
    <n v="9.1864958347974728"/>
    <e v="#REF!"/>
    <n v="10.405500578526443"/>
    <n v="561828.4444623203"/>
    <n v="559676.7822985797"/>
    <n v="558010.33219714276"/>
    <n v="549871.5456852247"/>
    <n v="532603.03465925041"/>
    <n v="520894.37799253408"/>
    <e v="#REF!"/>
    <e v="#REF!"/>
    <e v="#REF!"/>
    <e v="#REF!"/>
    <e v="#REF!"/>
    <e v="#REF!"/>
    <e v="#REF!"/>
    <e v="#REF!"/>
  </r>
  <r>
    <x v="1"/>
    <x v="68"/>
    <n v="2018"/>
    <n v="17"/>
    <n v="6348.8278059049371"/>
    <n v="409.12926602636645"/>
    <n v="204.56463301318323"/>
    <n v="284.14959978862379"/>
    <n v="6033.5244322686358"/>
    <n v="412.8639802036646"/>
    <n v="204.34008675732403"/>
    <n v="281.31290597332298"/>
    <n v="526346.52141314722"/>
    <n v="69"/>
    <n v="13.173715060772189"/>
    <n v="1"/>
    <n v="7246.6713047331104"/>
    <n v="8.7642508656857014"/>
    <n v="6.1670580570865008"/>
    <n v="5.5167606606725412"/>
    <n v="5.791591317484996"/>
    <n v="0"/>
    <n v="0"/>
    <n v="0"/>
    <n v="0"/>
    <n v="0"/>
    <n v="0"/>
    <n v="1"/>
    <n v="0"/>
    <n v="0"/>
    <n v="0"/>
    <n v="0"/>
    <n v="4"/>
    <n v="0"/>
    <n v="0"/>
    <n v="0"/>
    <n v="1"/>
    <n v="0"/>
    <n v="0"/>
    <n v="0"/>
    <n v="0"/>
    <n v="0"/>
    <n v="0"/>
    <n v="0"/>
    <n v="0"/>
    <n v="5.1298987149230735"/>
    <n v="9.21286424441994"/>
    <e v="#REF!"/>
    <n v="10.3915572450683"/>
    <n v="562758.55185293104"/>
    <n v="562561.42519855022"/>
    <n v="559285.8385927605"/>
    <n v="550557.64750251453"/>
    <n v="533318.94740262441"/>
    <n v="524391.07691153022"/>
    <e v="#REF!"/>
    <e v="#REF!"/>
    <e v="#REF!"/>
    <e v="#REF!"/>
    <e v="#REF!"/>
    <e v="#REF!"/>
    <e v="#REF!"/>
    <e v="#REF!"/>
  </r>
  <r>
    <x v="1"/>
    <x v="69"/>
    <n v="2018"/>
    <n v="18"/>
    <n v="6412.3160839639859"/>
    <n v="413.22055868663011"/>
    <n v="206.61027934331509"/>
    <n v="312.56455976748617"/>
    <n v="6147.1619277772406"/>
    <n v="413.04226944514733"/>
    <n v="206.38326008471597"/>
    <n v="309.43939438806984"/>
    <n v="529734.77985493082"/>
    <n v="70"/>
    <n v="13.180131744910693"/>
    <n v="1"/>
    <n v="7344.7114817614174"/>
    <n v="8.7818474836169536"/>
    <n v="6.167431930570821"/>
    <n v="5.5249383296935859"/>
    <n v="5.8739760859979455"/>
    <n v="0"/>
    <n v="0"/>
    <n v="0"/>
    <n v="0"/>
    <n v="0"/>
    <n v="0"/>
    <n v="1"/>
    <n v="0"/>
    <n v="0"/>
    <n v="0"/>
    <n v="0"/>
    <n v="4"/>
    <n v="0"/>
    <n v="0"/>
    <n v="0"/>
    <n v="1"/>
    <n v="0"/>
    <n v="0"/>
    <n v="0"/>
    <n v="0"/>
    <n v="0"/>
    <n v="0"/>
    <n v="0"/>
    <n v="0"/>
    <n v="5.1357984370502621"/>
    <n v="9.2403843550274978"/>
    <e v="#REF!"/>
    <n v="10.355273223621115"/>
    <n v="563699.13167262729"/>
    <n v="564973.31262555427"/>
    <n v="560336.01758396043"/>
    <n v="551371.83953706198"/>
    <n v="534120.75044879597"/>
    <n v="528078.99793413084"/>
    <e v="#REF!"/>
    <e v="#REF!"/>
    <e v="#REF!"/>
    <e v="#REF!"/>
    <e v="#REF!"/>
    <e v="#REF!"/>
    <e v="#REF!"/>
    <e v="#REF!"/>
  </r>
  <r>
    <x v="1"/>
    <x v="70"/>
    <n v="2018"/>
    <n v="19"/>
    <n v="6476.4392448036251"/>
    <n v="417.35276427349646"/>
    <n v="208.67638213674823"/>
    <n v="343.82101574423484"/>
    <n v="6245.9451228851558"/>
    <n v="415.19751685932192"/>
    <n v="208.44706993154503"/>
    <n v="340.38285360861835"/>
    <n v="565197.37942855444"/>
    <n v="71"/>
    <n v="13.244930293243463"/>
    <n v="1"/>
    <n v="7446.2894069581043"/>
    <n v="8.7968963314988819"/>
    <n v="6.1719404722880116"/>
    <n v="5.5331312581849774"/>
    <n v="5.9574003127707513"/>
    <n v="0"/>
    <n v="0"/>
    <n v="0"/>
    <n v="0"/>
    <n v="0"/>
    <n v="0"/>
    <n v="1"/>
    <n v="0"/>
    <n v="0"/>
    <n v="0"/>
    <n v="1"/>
    <n v="5"/>
    <n v="0"/>
    <n v="0"/>
    <n v="0"/>
    <n v="0"/>
    <n v="1"/>
    <n v="0"/>
    <n v="0"/>
    <n v="0"/>
    <n v="0"/>
    <n v="0"/>
    <n v="0"/>
    <n v="0"/>
    <n v="5.1416635565026603"/>
    <n v="10.268518760067467"/>
    <e v="#REF!"/>
    <n v="11.408625169964264"/>
    <n v="609610.98014340247"/>
    <n v="616589.94631895865"/>
    <n v="610610.60005625198"/>
    <n v="599722.12406204687"/>
    <n v="584034.93453434622"/>
    <n v="564317.13917446136"/>
    <e v="#REF!"/>
    <e v="#REF!"/>
    <e v="#REF!"/>
    <e v="#REF!"/>
    <e v="#REF!"/>
    <e v="#REF!"/>
    <e v="#REF!"/>
    <e v="#REF!"/>
  </r>
  <r>
    <x v="1"/>
    <x v="71"/>
    <n v="2018"/>
    <n v="20"/>
    <n v="6541.2036372516613"/>
    <n v="421.52629191623134"/>
    <n v="210.76314595811567"/>
    <n v="378.20311731865837"/>
    <n v="6334.5226771951075"/>
    <n v="418.36190438777663"/>
    <n v="210.53153835545862"/>
    <n v="374.42109094765436"/>
    <n v="568676.97438196745"/>
    <n v="72"/>
    <n v="13.25106784431269"/>
    <n v="1"/>
    <n v="7551.6961924446668"/>
    <n v="8.8102005075213157"/>
    <n v="6.1785234096632253"/>
    <n v="5.5413386189337519"/>
    <n v="6.0417821278959689"/>
    <n v="0"/>
    <n v="0"/>
    <n v="0"/>
    <n v="0"/>
    <n v="0"/>
    <n v="0"/>
    <n v="1"/>
    <n v="0"/>
    <n v="0"/>
    <n v="0"/>
    <n v="1"/>
    <n v="5"/>
    <n v="0"/>
    <n v="0"/>
    <n v="0"/>
    <n v="0"/>
    <n v="1"/>
    <n v="0"/>
    <n v="0"/>
    <n v="0"/>
    <n v="0"/>
    <n v="0"/>
    <n v="0"/>
    <n v="0"/>
    <n v="5.1474944768134527"/>
    <n v="10.297018194421787"/>
    <e v="#REF!"/>
    <n v="11.395531617821259"/>
    <n v="610572.82004138525"/>
    <n v="618450.60832514358"/>
    <n v="611402.11804254656"/>
    <n v="600569.32674090448"/>
    <n v="584868.32069793111"/>
    <n v="568162.12887323671"/>
    <e v="#REF!"/>
    <e v="#REF!"/>
    <e v="#REF!"/>
    <e v="#REF!"/>
    <e v="#REF!"/>
    <e v="#REF!"/>
    <e v="#REF!"/>
    <e v="#REF!"/>
  </r>
  <r>
    <x v="1"/>
    <x v="72"/>
    <n v="2018"/>
    <n v="21"/>
    <n v="6606.6156736241792"/>
    <n v="425.74155483539369"/>
    <n v="212.87077741769684"/>
    <n v="416.02342905052421"/>
    <n v="6416.1505761238286"/>
    <n v="422.05172961158519"/>
    <n v="212.63685351147302"/>
    <n v="411.86319524023725"/>
    <n v="572165.73190122645"/>
    <n v="73"/>
    <n v="13.257183969481153"/>
    <n v="1"/>
    <n v="7661.2514349277935"/>
    <n v="8.822306093228006"/>
    <n v="6.1861450963689064"/>
    <n v="5.5495602466090848"/>
    <n v="6.1270528123457044"/>
    <n v="0"/>
    <n v="0"/>
    <n v="0"/>
    <n v="0"/>
    <n v="0"/>
    <n v="0"/>
    <n v="1"/>
    <n v="0"/>
    <n v="0"/>
    <n v="0"/>
    <n v="1"/>
    <n v="5"/>
    <n v="0"/>
    <n v="0"/>
    <n v="0"/>
    <n v="0"/>
    <n v="1"/>
    <n v="0"/>
    <n v="0"/>
    <n v="0"/>
    <n v="0"/>
    <n v="0"/>
    <n v="0"/>
    <n v="0"/>
    <n v="5.1532915944977793"/>
    <n v="10.325764868371289"/>
    <e v="#REF!"/>
    <n v="11.45120779505079"/>
    <n v="611545.44969352731"/>
    <n v="620158.40378301125"/>
    <n v="612121.40940769506"/>
    <n v="601400.80178549793"/>
    <n v="585696.08315577544"/>
    <n v="572044.74881067767"/>
    <e v="#REF!"/>
    <e v="#REF!"/>
    <e v="#REF!"/>
    <e v="#REF!"/>
    <e v="#REF!"/>
    <e v="#REF!"/>
    <e v="#REF!"/>
    <e v="#REF!"/>
  </r>
  <r>
    <x v="1"/>
    <x v="73"/>
    <n v="2018"/>
    <n v="22"/>
    <n v="6672.6818303604196"/>
    <n v="429.99897038374763"/>
    <n v="214.99948519187382"/>
    <n v="457.62577195557668"/>
    <n v="6493.1099523948051"/>
    <n v="426.02534999766641"/>
    <n v="214.76322202383375"/>
    <n v="453.04951428404274"/>
    <n v="575656.22346581926"/>
    <n v="74"/>
    <n v="13.263265927240832"/>
    <n v="1"/>
    <n v="7775.3060578916175"/>
    <n v="8.8335866578847391"/>
    <n v="6.194288541393103"/>
    <n v="5.5577960417031855"/>
    <n v="6.2131478898284254"/>
    <n v="0"/>
    <n v="0"/>
    <n v="0"/>
    <n v="0"/>
    <n v="0"/>
    <n v="0"/>
    <n v="1"/>
    <n v="0"/>
    <n v="0"/>
    <n v="0"/>
    <n v="1"/>
    <n v="5"/>
    <n v="0"/>
    <n v="0"/>
    <n v="0"/>
    <n v="0"/>
    <n v="1"/>
    <n v="0"/>
    <n v="0"/>
    <n v="0"/>
    <n v="0"/>
    <n v="0"/>
    <n v="0"/>
    <n v="0"/>
    <n v="5.1590552992145291"/>
    <n v="10.354702616612039"/>
    <e v="#REF!"/>
    <n v="11.508131584648536"/>
    <n v="612528.97699737013"/>
    <n v="621763.50912096933"/>
    <n v="612790.98530123476"/>
    <n v="602214.51546704187"/>
    <n v="586516.0714380818"/>
    <n v="575955.91537204722"/>
    <e v="#REF!"/>
    <e v="#REF!"/>
    <e v="#REF!"/>
    <e v="#REF!"/>
    <e v="#REF!"/>
    <e v="#REF!"/>
    <e v="#REF!"/>
    <e v="#REF!"/>
  </r>
  <r>
    <x v="1"/>
    <x v="74"/>
    <n v="2018"/>
    <n v="23"/>
    <n v="6739.4086486640226"/>
    <n v="434.29896008758504"/>
    <n v="217.14948004379252"/>
    <n v="503.38834915113438"/>
    <n v="6566.9995612755702"/>
    <n v="430.16215504262573"/>
    <n v="216.91085424179667"/>
    <n v="498.35446566442522"/>
    <n v="598437.73481975915"/>
    <n v="75"/>
    <n v="13.302077763179234"/>
    <n v="1"/>
    <n v="7894.2454379465344"/>
    <n v="8.8442988223871382"/>
    <n v="6.2026965407236547"/>
    <n v="5.5660459114163245"/>
    <n v="6.3000063714991086"/>
    <n v="0"/>
    <n v="0"/>
    <n v="0"/>
    <n v="0"/>
    <n v="0"/>
    <n v="0"/>
    <n v="1"/>
    <n v="0"/>
    <n v="0"/>
    <n v="0"/>
    <n v="1"/>
    <n v="6"/>
    <n v="0"/>
    <n v="0"/>
    <n v="0"/>
    <n v="0"/>
    <n v="0"/>
    <n v="1"/>
    <n v="0"/>
    <n v="0"/>
    <n v="0"/>
    <n v="0"/>
    <n v="0"/>
    <n v="0"/>
    <n v="5.1647859739235145"/>
    <n v="10.383803417912519"/>
    <e v="#REF!"/>
    <n v="11.502200333428219"/>
    <n v="653197.55289245024"/>
    <n v="662459.05629448511"/>
    <n v="652689.49591580802"/>
    <n v="639612.9371612356"/>
    <n v="615874.90840285155"/>
    <n v="599294.2289885591"/>
    <e v="#REF!"/>
    <e v="#REF!"/>
    <e v="#REF!"/>
    <e v="#REF!"/>
    <e v="#REF!"/>
    <e v="#REF!"/>
    <e v="#REF!"/>
    <e v="#REF!"/>
  </r>
  <r>
    <x v="1"/>
    <x v="75"/>
    <n v="2018"/>
    <n v="24"/>
    <n v="6806.8027351506644"/>
    <n v="438.64194968846095"/>
    <n v="219.32097484423048"/>
    <n v="553.7271840662479"/>
    <n v="6638.9405134380986"/>
    <n v="434.40205236554334"/>
    <n v="219.0799627839871"/>
    <n v="548.18991222606564"/>
    <n v="601925.2260144609"/>
    <n v="76"/>
    <n v="13.307888507298042"/>
    <n v="1"/>
    <n v="8018.4928437496037"/>
    <n v="8.8546193761245817"/>
    <n v="6.2112413359410095"/>
    <n v="5.5743097637993468"/>
    <n v="6.3875707072990195"/>
    <n v="0"/>
    <n v="0"/>
    <n v="0"/>
    <n v="0"/>
    <n v="0"/>
    <n v="0"/>
    <n v="1"/>
    <n v="0"/>
    <n v="0"/>
    <n v="0"/>
    <n v="1"/>
    <n v="6"/>
    <n v="0"/>
    <n v="0"/>
    <n v="0"/>
    <n v="0"/>
    <n v="0"/>
    <n v="1"/>
    <n v="0"/>
    <n v="0"/>
    <n v="0"/>
    <n v="0"/>
    <n v="0"/>
    <n v="0"/>
    <n v="5.1704839950381514"/>
    <n v="10.413051541735337"/>
    <e v="#REF!"/>
    <n v="11.482501752709652"/>
    <n v="654203.2035190108"/>
    <n v="663953.77498312504"/>
    <n v="653301.22189678554"/>
    <n v="640398.59773552115"/>
    <n v="616681.98440740723"/>
    <n v="603251.7589677202"/>
    <e v="#REF!"/>
    <e v="#REF!"/>
    <e v="#REF!"/>
    <e v="#REF!"/>
    <e v="#REF!"/>
    <e v="#REF!"/>
    <e v="#REF!"/>
    <e v="#REF!"/>
  </r>
  <r>
    <x v="1"/>
    <x v="76"/>
    <n v="2018"/>
    <n v="25"/>
    <n v="6874.8707625021707"/>
    <n v="443.02836918534558"/>
    <n v="221.51418459267279"/>
    <n v="609.09990247287271"/>
    <n v="6709.7195881573207"/>
    <n v="438.71521077544446"/>
    <n v="221.27076241180424"/>
    <n v="603.00890344819197"/>
    <n v="605410.83196191199"/>
    <n v="77"/>
    <n v="13.313662567649388"/>
    <n v="1"/>
    <n v="8148.5132187530617"/>
    <n v="8.864670350760397"/>
    <n v="6.2198595011668996"/>
    <n v="5.582587507178439"/>
    <n v="6.4757867644381104"/>
    <n v="0"/>
    <n v="0"/>
    <n v="0"/>
    <n v="0"/>
    <n v="0"/>
    <n v="0"/>
    <n v="1"/>
    <n v="0"/>
    <n v="0"/>
    <n v="0"/>
    <n v="1"/>
    <n v="6"/>
    <n v="0"/>
    <n v="0"/>
    <n v="0"/>
    <n v="0"/>
    <n v="0"/>
    <n v="1"/>
    <n v="0"/>
    <n v="0"/>
    <n v="0"/>
    <n v="0"/>
    <n v="0"/>
    <n v="0"/>
    <n v="5.1761497325738288"/>
    <n v="10.442436283172357"/>
    <e v="#REF!"/>
    <n v="11.523244362441178"/>
    <n v="655220.08200701652"/>
    <n v="665422.93669309723"/>
    <n v="653896.70313809975"/>
    <n v="641174.96907124296"/>
    <n v="617484.85453566816"/>
    <n v="607229.9942205433"/>
    <e v="#REF!"/>
    <e v="#REF!"/>
    <e v="#REF!"/>
    <e v="#REF!"/>
    <e v="#REF!"/>
    <e v="#REF!"/>
    <e v="#REF!"/>
    <e v="#REF!"/>
  </r>
  <r>
    <x v="1"/>
    <x v="77"/>
    <n v="2018"/>
    <n v="26"/>
    <n v="6943.6194701271916"/>
    <n v="194.6362292099106"/>
    <n v="309.9154190149726"/>
    <n v="670.00989272016"/>
    <n v="6779.8895527482819"/>
    <n v="316.6757199926775"/>
    <n v="301.05095335465575"/>
    <n v="663.30979379296321"/>
    <n v="612390.52197444986"/>
    <n v="78"/>
    <n v="13.325125465791636"/>
    <n v="1"/>
    <n v="8118.1810110722345"/>
    <n v="8.8745360929005965"/>
    <n v="5.9417308700464089"/>
    <n v="5.8451042419890973"/>
    <n v="6.5646037768544172"/>
    <n v="0"/>
    <n v="0"/>
    <n v="0"/>
    <n v="0"/>
    <n v="0"/>
    <n v="0"/>
    <n v="1"/>
    <n v="0"/>
    <n v="0"/>
    <n v="0"/>
    <n v="1"/>
    <n v="6"/>
    <n v="0"/>
    <n v="0"/>
    <n v="0"/>
    <n v="0"/>
    <n v="0"/>
    <n v="1"/>
    <n v="0"/>
    <n v="0"/>
    <n v="0"/>
    <n v="0"/>
    <n v="0"/>
    <n v="0"/>
    <n v="5.181783550292085"/>
    <n v="10.505198054238793"/>
    <e v="#REF!"/>
    <n v="11.649407989796696"/>
    <n v="656248.30063508148"/>
    <n v="666878.70024765842"/>
    <n v="654481.02233587927"/>
    <n v="631651.45322262286"/>
    <n v="622855.92010247079"/>
    <n v="614335.96712826553"/>
    <e v="#REF!"/>
    <e v="#REF!"/>
    <e v="#REF!"/>
    <e v="#REF!"/>
    <e v="#REF!"/>
    <e v="#REF!"/>
    <e v="#REF!"/>
    <e v="#REF!"/>
  </r>
  <r>
    <x v="1"/>
    <x v="78"/>
    <n v="2018"/>
    <n v="27"/>
    <n v="7013.0556648284655"/>
    <n v="196.58259150200973"/>
    <n v="3099.1541901497258"/>
    <n v="737.01088199217611"/>
    <n v="6849.8393863723368"/>
    <n v="256.62915574734359"/>
    <n v="2819.3438664702189"/>
    <n v="729.64077317225485"/>
    <n v="694461.62373407953"/>
    <n v="79"/>
    <n v="13.450892182247456"/>
    <n v="1"/>
    <n v="11045.803328472379"/>
    <n v="8.8842749534735699"/>
    <n v="5.770027516159475"/>
    <n v="7.9599156829993678"/>
    <n v="6.6539742663900636"/>
    <n v="0"/>
    <n v="0"/>
    <n v="0"/>
    <n v="0"/>
    <n v="0"/>
    <n v="0"/>
    <n v="1"/>
    <n v="0"/>
    <n v="0"/>
    <n v="0"/>
    <n v="1"/>
    <n v="7"/>
    <n v="0"/>
    <n v="0"/>
    <n v="0"/>
    <n v="0"/>
    <n v="0"/>
    <n v="0"/>
    <n v="1"/>
    <n v="0"/>
    <n v="0"/>
    <n v="0"/>
    <n v="0"/>
    <n v="0"/>
    <n v="5.1873858058407549"/>
    <n v="11.139723506896946"/>
    <e v="#REF!"/>
    <n v="13.242134346551088"/>
    <n v="694206.55395352095"/>
    <n v="704256.09245496732"/>
    <n v="690784.98860133509"/>
    <n v="664943.96454681712"/>
    <n v="723723.43047293252"/>
    <n v="707130.78018539876"/>
    <e v="#REF!"/>
    <e v="#REF!"/>
    <e v="#REF!"/>
    <e v="#REF!"/>
    <e v="#REF!"/>
    <e v="#REF!"/>
    <e v="#REF!"/>
    <e v="#REF!"/>
  </r>
  <r>
    <x v="1"/>
    <x v="79"/>
    <n v="2018"/>
    <n v="28"/>
    <n v="7083.1862214767489"/>
    <n v="198.54841741702981"/>
    <n v="3099.1541901497258"/>
    <n v="810.71197019139379"/>
    <n v="6919.8434369036604"/>
    <n v="227.58878658218669"/>
    <n v="3071.173157781775"/>
    <n v="802.60485048947987"/>
    <n v="697934.98605166946"/>
    <n v="80"/>
    <n v="13.455881234213962"/>
    <n v="1"/>
    <n v="11191.600799234899"/>
    <n v="8.8939273223454265"/>
    <n v="5.6750612185018019"/>
    <n v="8.0441965319874758"/>
    <n v="6.7438539411056766"/>
    <n v="0"/>
    <n v="0"/>
    <n v="0"/>
    <n v="0"/>
    <n v="0"/>
    <n v="0"/>
    <n v="1"/>
    <n v="0"/>
    <n v="0"/>
    <n v="0"/>
    <n v="1"/>
    <n v="7"/>
    <n v="0"/>
    <n v="0"/>
    <n v="0"/>
    <n v="0"/>
    <n v="0"/>
    <n v="0"/>
    <n v="1"/>
    <n v="0"/>
    <n v="0"/>
    <n v="0"/>
    <n v="0"/>
    <n v="0"/>
    <n v="5.1929568508902104"/>
    <n v="11.176704942783068"/>
    <e v="#REF!"/>
    <n v="13.303839581335504"/>
    <n v="695257.79419992073"/>
    <n v="705708.20651783084"/>
    <n v="691356.4500027406"/>
    <n v="661984.93319541356"/>
    <n v="725506.23496478237"/>
    <n v="711622.52207415737"/>
    <e v="#REF!"/>
    <e v="#REF!"/>
    <e v="#REF!"/>
    <e v="#REF!"/>
    <e v="#REF!"/>
    <e v="#REF!"/>
    <e v="#REF!"/>
    <e v="#REF!"/>
  </r>
  <r>
    <x v="1"/>
    <x v="80"/>
    <n v="2018"/>
    <n v="29"/>
    <n v="7154.0180836915169"/>
    <n v="200.53390159120013"/>
    <n v="3099.1541901497258"/>
    <n v="891.78316721053329"/>
    <n v="6990.0958309400166"/>
    <n v="214.0613440866934"/>
    <n v="3096.3560869129306"/>
    <n v="882.86533553842798"/>
    <n v="699931.25251326303"/>
    <n v="81"/>
    <n v="13.458737398507218"/>
    <n v="1"/>
    <n v="11345.489342642975"/>
    <n v="8.903521165803296"/>
    <n v="5.6275446398148663"/>
    <n v="8.0522467348775457"/>
    <n v="6.834201576001024"/>
    <n v="0"/>
    <n v="0"/>
    <n v="0"/>
    <n v="0"/>
    <n v="0"/>
    <n v="0"/>
    <n v="1"/>
    <n v="0"/>
    <n v="0"/>
    <n v="0"/>
    <n v="1"/>
    <n v="7"/>
    <n v="0"/>
    <n v="0"/>
    <n v="0"/>
    <n v="0"/>
    <n v="0"/>
    <n v="0"/>
    <n v="1"/>
    <n v="0"/>
    <n v="0"/>
    <n v="0"/>
    <n v="0"/>
    <n v="0"/>
    <n v="5.1984970312658261"/>
    <n v="11.1980318910857"/>
    <e v="#REF!"/>
    <n v="13.309148588069386"/>
    <n v="696320.71820396394"/>
    <n v="707165.78321334731"/>
    <n v="691924.38468375849"/>
    <n v="660726.3421977472"/>
    <n v="725102.16036152933"/>
    <n v="714188.27760111215"/>
    <e v="#REF!"/>
    <e v="#REF!"/>
    <e v="#REF!"/>
    <e v="#REF!"/>
    <e v="#REF!"/>
    <e v="#REF!"/>
    <e v="#REF!"/>
    <e v="#REF!"/>
  </r>
  <r>
    <x v="1"/>
    <x v="81"/>
    <n v="2018"/>
    <n v="30"/>
    <n v="7225.5582645284312"/>
    <n v="202.53924060711211"/>
    <n v="3099.1541901497258"/>
    <n v="980.96148393158671"/>
    <n v="7060.7345610165412"/>
    <n v="208.30029234690275"/>
    <n v="3098.8743798260466"/>
    <n v="971.15186909227089"/>
    <n v="702354.58163581905"/>
    <n v="82"/>
    <n v="13.462193657532175"/>
    <n v="1"/>
    <n v="11508.213179216857"/>
    <n v="8.9130758501896423"/>
    <n v="5.6066020746437886"/>
    <n v="8.0530482022949155"/>
    <n v="6.9249788808064174"/>
    <n v="0"/>
    <n v="0"/>
    <n v="0"/>
    <n v="0"/>
    <n v="0"/>
    <n v="0"/>
    <n v="1"/>
    <n v="0"/>
    <n v="0"/>
    <n v="0"/>
    <n v="1"/>
    <n v="7"/>
    <n v="0"/>
    <n v="0"/>
    <n v="0"/>
    <n v="0"/>
    <n v="0"/>
    <n v="0"/>
    <n v="1"/>
    <n v="0"/>
    <n v="0"/>
    <n v="0"/>
    <n v="0"/>
    <n v="0"/>
    <n v="5.2040066870767951"/>
    <n v="11.221260086290169"/>
    <e v="#REF!"/>
    <n v="13.292152658743484"/>
    <n v="697395.44280322688"/>
    <n v="708631.85786361271"/>
    <n v="692489.95965321641"/>
    <n v="660419.79333414719"/>
    <n v="724955.73481756565"/>
    <n v="717161.72773258458"/>
    <e v="#REF!"/>
    <e v="#REF!"/>
    <e v="#REF!"/>
    <e v="#REF!"/>
    <e v="#REF!"/>
    <e v="#REF!"/>
    <e v="#REF!"/>
    <e v="#REF!"/>
  </r>
  <r>
    <x v="1"/>
    <x v="82"/>
    <n v="2018"/>
    <n v="31"/>
    <n v="7297.8138471737157"/>
    <n v="204.56463301318323"/>
    <n v="3099.1541901497258"/>
    <n v="1079.0576323247456"/>
    <n v="7131.8583468636934"/>
    <n v="206.43246268004299"/>
    <n v="3099.126209117358"/>
    <n v="1068.2670560014981"/>
    <n v="705117.7768977501"/>
    <n v="83"/>
    <n v="13.466120127270965"/>
    <n v="1"/>
    <n v="11680.590302661371"/>
    <n v="8.9226047855736077"/>
    <n v="5.5997168967554618"/>
    <n v="8.0531283137187248"/>
    <n v="7.0161503588811689"/>
    <n v="0"/>
    <n v="0"/>
    <n v="0"/>
    <n v="0"/>
    <n v="0"/>
    <n v="0"/>
    <n v="1"/>
    <n v="0"/>
    <n v="0"/>
    <n v="0"/>
    <n v="1"/>
    <n v="7"/>
    <n v="0"/>
    <n v="0"/>
    <n v="0"/>
    <n v="0"/>
    <n v="0"/>
    <n v="0"/>
    <n v="1"/>
    <n v="0"/>
    <n v="0"/>
    <n v="0"/>
    <n v="0"/>
    <n v="0"/>
    <n v="5.2094861528414214"/>
    <n v="11.246462865685229"/>
    <e v="#REF!"/>
    <n v="13.283607822622347"/>
    <n v="698482.08600366197"/>
    <n v="710108.60193521343"/>
    <n v="693053.98299705586"/>
    <n v="660616.64258673228"/>
    <n v="725075.70193567732"/>
    <n v="720486.69922683027"/>
    <e v="#REF!"/>
    <e v="#REF!"/>
    <e v="#REF!"/>
    <e v="#REF!"/>
    <e v="#REF!"/>
    <e v="#REF!"/>
    <e v="#REF!"/>
    <e v="#REF!"/>
  </r>
  <r>
    <x v="1"/>
    <x v="83"/>
    <n v="2018"/>
    <n v="32"/>
    <n v="7370.7919856454537"/>
    <n v="206.61027934331506"/>
    <n v="3099.1541901497258"/>
    <n v="2275.36364306121"/>
    <n v="7203.5384384982208"/>
    <n v="206.52137101167904"/>
    <n v="3099.151392046489"/>
    <n v="2154.6539843552391"/>
    <n v="726533.46785954607"/>
    <n v="84"/>
    <n v="13.496039828184744"/>
    <n v="1"/>
    <n v="12951.920098199704"/>
    <n v="8.932117255249139"/>
    <n v="5.6000457066744875"/>
    <n v="8.0531363245081344"/>
    <n v="7.696610241459136"/>
    <n v="0"/>
    <n v="0"/>
    <n v="0"/>
    <n v="0"/>
    <n v="0"/>
    <n v="0"/>
    <n v="1"/>
    <n v="0"/>
    <n v="0"/>
    <n v="0"/>
    <n v="1"/>
    <n v="8"/>
    <n v="0"/>
    <n v="0"/>
    <n v="0"/>
    <n v="0"/>
    <n v="0"/>
    <n v="0"/>
    <n v="0"/>
    <n v="1"/>
    <n v="0"/>
    <n v="0"/>
    <n v="0"/>
    <n v="0"/>
    <n v="5.2149357576089859"/>
    <n v="11.420033130167354"/>
    <e v="#REF!"/>
    <n v="13.311915849342"/>
    <n v="701614.49260083353"/>
    <n v="714130.36853995826"/>
    <n v="695145.94038612186"/>
    <n v="665248.87285036501"/>
    <n v="723312.32600979879"/>
    <n v="744870.06046389998"/>
    <e v="#REF!"/>
    <e v="#REF!"/>
    <e v="#REF!"/>
    <e v="#REF!"/>
    <e v="#REF!"/>
    <e v="#REF!"/>
    <e v="#REF!"/>
    <e v="#REF!"/>
  </r>
  <r>
    <x v="1"/>
    <x v="84"/>
    <n v="2018"/>
    <n v="33"/>
    <n v="7444.499905501908"/>
    <n v="208.67638213674823"/>
    <n v="3099.1541901497258"/>
    <n v="2321.1025582208972"/>
    <n v="7275.8268785993259"/>
    <n v="207.59887657421365"/>
    <n v="3099.153910339402"/>
    <n v="2304.4577008343317"/>
    <n v="728775.24605925265"/>
    <n v="85"/>
    <n v="13.499120659009739"/>
    <n v="1"/>
    <n v="13073.433036009279"/>
    <n v="8.9416196825958902"/>
    <n v="5.6040220770360447"/>
    <n v="8.0531371255835467"/>
    <n v="7.7624593378116318"/>
    <n v="0"/>
    <n v="0"/>
    <n v="0"/>
    <n v="0"/>
    <n v="0"/>
    <n v="0"/>
    <n v="1"/>
    <n v="0"/>
    <n v="0"/>
    <n v="0"/>
    <n v="1"/>
    <n v="8"/>
    <n v="0"/>
    <n v="0"/>
    <n v="0"/>
    <n v="0"/>
    <n v="0"/>
    <n v="0"/>
    <n v="0"/>
    <n v="1"/>
    <n v="0"/>
    <n v="0"/>
    <n v="0"/>
    <n v="0"/>
    <n v="5.2203558250783244"/>
    <n v="11.440481373228215"/>
    <e v="#REF!"/>
    <n v="13.320588455202905"/>
    <n v="702725.33175350795"/>
    <n v="715632.73066972417"/>
    <n v="695708.36636517709"/>
    <n v="665834.38405854744"/>
    <n v="723657.96395144099"/>
    <n v="747579.35499767843"/>
    <e v="#REF!"/>
    <e v="#REF!"/>
    <e v="#REF!"/>
    <e v="#REF!"/>
    <e v="#REF!"/>
    <e v="#REF!"/>
    <e v="#REF!"/>
    <e v="#REF!"/>
  </r>
  <r>
    <x v="1"/>
    <x v="85"/>
    <n v="2018"/>
    <n v="34"/>
    <n v="7518.9449045569263"/>
    <n v="210.76314595811567"/>
    <n v="3099.1541901497258"/>
    <n v="2321.3983239432778"/>
    <n v="7348.7622863866054"/>
    <n v="209.18101126616466"/>
    <n v="3099.1541621686933"/>
    <n v="2319.7042616323833"/>
    <n v="729333.45283990086"/>
    <n v="86"/>
    <n v="13.499886317713154"/>
    <n v="1"/>
    <n v="13150.260564608045"/>
    <n v="8.9511165087149376"/>
    <n v="5.6098322000294756"/>
    <n v="8.0531372056910531"/>
    <n v="7.7689244192894771"/>
    <n v="0"/>
    <n v="0"/>
    <n v="0"/>
    <n v="0"/>
    <n v="0"/>
    <n v="0"/>
    <n v="1"/>
    <n v="0"/>
    <n v="0"/>
    <n v="0"/>
    <n v="1"/>
    <n v="8"/>
    <n v="0"/>
    <n v="0"/>
    <n v="0"/>
    <n v="0"/>
    <n v="0"/>
    <n v="0"/>
    <n v="0"/>
    <n v="1"/>
    <n v="0"/>
    <n v="0"/>
    <n v="0"/>
    <n v="0"/>
    <n v="5.2257466737132017"/>
    <n v="11.446344750576541"/>
    <e v="#REF!"/>
    <n v="13.321060981551348"/>
    <n v="703848.45065288851"/>
    <n v="717149.32368025067"/>
    <n v="696270.45481626643"/>
    <n v="666485.46317913709"/>
    <n v="724042.20529429102"/>
    <n v="748234.49400092848"/>
    <e v="#REF!"/>
    <e v="#REF!"/>
    <e v="#REF!"/>
    <e v="#REF!"/>
    <e v="#REF!"/>
    <e v="#REF!"/>
    <e v="#REF!"/>
    <e v="#REF!"/>
  </r>
  <r>
    <x v="1"/>
    <x v="86"/>
    <n v="2018"/>
    <n v="35"/>
    <n v="7594.134353602497"/>
    <n v="212.87077741769684"/>
    <n v="469.52185980768354"/>
    <n v="2089.2584915489501"/>
    <n v="7422.3739065513728"/>
    <n v="211.02589434193075"/>
    <n v="732.48509004378457"/>
    <n v="2112.3030685572935"/>
    <n v="677621.6662226005"/>
    <n v="87"/>
    <n v="13.426344396753599"/>
    <n v="1"/>
    <n v="10365.785482376827"/>
    <n v="8.9606108006052647"/>
    <n v="5.6165648630586213"/>
    <n v="6.655405209749774"/>
    <n v="7.677179925783606"/>
    <n v="0"/>
    <n v="0"/>
    <n v="0"/>
    <n v="0"/>
    <n v="0"/>
    <n v="0"/>
    <n v="1"/>
    <n v="0"/>
    <n v="0"/>
    <n v="0"/>
    <n v="1"/>
    <n v="8"/>
    <n v="0"/>
    <n v="0"/>
    <n v="0"/>
    <n v="0"/>
    <n v="0"/>
    <n v="0"/>
    <n v="0"/>
    <n v="1"/>
    <n v="0"/>
    <n v="0"/>
    <n v="0"/>
    <n v="0"/>
    <n v="5.2311086168545868"/>
    <n v="11.008461231474717"/>
    <e v="#REF!"/>
    <n v="12.257625348010379"/>
    <n v="704983.97209644224"/>
    <n v="718680.79084588366"/>
    <n v="696832.39055564487"/>
    <n v="667169.54131511482"/>
    <n v="665981.4173304732"/>
    <n v="687053.08552131034"/>
    <e v="#REF!"/>
    <e v="#REF!"/>
    <e v="#REF!"/>
    <e v="#REF!"/>
    <e v="#REF!"/>
    <e v="#REF!"/>
    <e v="#REF!"/>
    <e v="#REF!"/>
  </r>
  <r>
    <x v="1"/>
    <x v="87"/>
    <n v="2018"/>
    <n v="36"/>
    <n v="7670.0756971385217"/>
    <n v="214.99948519187382"/>
    <n v="474.21707840576016"/>
    <n v="1880.3326423940553"/>
    <n v="7496.6844437275167"/>
    <n v="213.01268976690227"/>
    <n v="500.04387956956259"/>
    <n v="1903.5296850103791"/>
    <n v="646498.3185250992"/>
    <n v="88"/>
    <n v="13.379325876301415"/>
    <n v="1"/>
    <n v="10239.62490313021"/>
    <n v="8.9701046726994811"/>
    <n v="5.6237650799465131"/>
    <n v="6.2999257657616869"/>
    <n v="7.5754567455434882"/>
    <n v="0"/>
    <n v="0"/>
    <n v="0"/>
    <n v="0"/>
    <n v="0"/>
    <n v="0"/>
    <n v="1"/>
    <n v="0"/>
    <n v="0"/>
    <n v="0"/>
    <n v="1"/>
    <n v="9"/>
    <n v="0"/>
    <n v="0"/>
    <n v="0"/>
    <n v="0"/>
    <n v="0"/>
    <n v="0"/>
    <n v="0"/>
    <n v="0"/>
    <n v="1"/>
    <n v="0"/>
    <n v="0"/>
    <n v="0"/>
    <n v="5.2364419628299492"/>
    <n v="10.880816028649781"/>
    <e v="#REF!"/>
    <n v="12.010296625326477"/>
    <n v="663721.24353048683"/>
    <n v="675872.94050679589"/>
    <n v="651026.91906104563"/>
    <n v="621747.7305346271"/>
    <n v="630185.47532766662"/>
    <n v="654643.9697565909"/>
    <e v="#REF!"/>
    <e v="#REF!"/>
    <e v="#REF!"/>
    <e v="#REF!"/>
    <e v="#REF!"/>
    <e v="#REF!"/>
    <e v="#REF!"/>
    <e v="#REF!"/>
  </r>
  <r>
    <x v="1"/>
    <x v="88"/>
    <n v="2018"/>
    <n v="37"/>
    <n v="7746.7764541099077"/>
    <n v="217.14948004379252"/>
    <n v="478.95924918981785"/>
    <n v="1692.2993781546497"/>
    <n v="7571.7120468422336"/>
    <n v="215.08108490534738"/>
    <n v="481.0677122277923"/>
    <n v="1713.4224088402229"/>
    <n v="642578.92736795871"/>
    <n v="89"/>
    <n v="13.373244932359253"/>
    <n v="1"/>
    <n v="10135.184561498168"/>
    <n v="8.9795995790773659"/>
    <n v="5.6312063405666919"/>
    <n v="6.264455452909262"/>
    <n v="7.4728664101377271"/>
    <n v="0"/>
    <n v="0"/>
    <n v="0"/>
    <n v="0"/>
    <n v="0"/>
    <n v="0"/>
    <n v="1"/>
    <n v="0"/>
    <n v="0"/>
    <n v="0"/>
    <n v="1"/>
    <n v="9"/>
    <n v="0"/>
    <n v="0"/>
    <n v="0"/>
    <n v="0"/>
    <n v="0"/>
    <n v="0"/>
    <n v="0"/>
    <n v="0"/>
    <n v="1"/>
    <n v="0"/>
    <n v="0"/>
    <n v="0"/>
    <n v="5.2417470150596426"/>
    <n v="10.84898030417679"/>
    <e v="#REF!"/>
    <n v="11.964478104541628"/>
    <n v="664881.94337896653"/>
    <n v="677435.55402633548"/>
    <n v="651588.89182922314"/>
    <n v="622457.26828583446"/>
    <n v="629120.49451472703"/>
    <n v="649999.87172725995"/>
    <e v="#REF!"/>
    <e v="#REF!"/>
    <e v="#REF!"/>
    <e v="#REF!"/>
    <e v="#REF!"/>
    <e v="#REF!"/>
    <e v="#REF!"/>
    <e v="#REF!"/>
  </r>
  <r>
    <x v="1"/>
    <x v="89"/>
    <n v="2018"/>
    <n v="38"/>
    <n v="7824.2442186510052"/>
    <n v="219.32097484423048"/>
    <n v="483.74884168171604"/>
    <n v="1523.0694403391849"/>
    <n v="7647.4716983848648"/>
    <n v="217.20102987478893"/>
    <n v="483.48072873632367"/>
    <n v="1542.1047371892887"/>
    <n v="640156.00775762228"/>
    <n v="90"/>
    <n v="13.369467187751981"/>
    <n v="1"/>
    <n v="10050.383475516137"/>
    <n v="8.9890965160511591"/>
    <n v="5.6387760284623933"/>
    <n v="6.2690363101506685"/>
    <n v="7.3704356909350146"/>
    <n v="0"/>
    <n v="0"/>
    <n v="0"/>
    <n v="0"/>
    <n v="0"/>
    <n v="0"/>
    <n v="1"/>
    <n v="0"/>
    <n v="0"/>
    <n v="0"/>
    <n v="1"/>
    <n v="9"/>
    <n v="0"/>
    <n v="0"/>
    <n v="0"/>
    <n v="0"/>
    <n v="0"/>
    <n v="0"/>
    <n v="0"/>
    <n v="0"/>
    <n v="1"/>
    <n v="0"/>
    <n v="0"/>
    <n v="0"/>
    <n v="5.2470240721604862"/>
    <n v="10.829206704125649"/>
    <e v="#REF!"/>
    <n v="11.9550148892056"/>
    <n v="666055.42158111057"/>
    <n v="679014.26988624153"/>
    <n v="652150.98696037941"/>
    <n v="623171.50525625329"/>
    <n v="629733.54058011086"/>
    <n v="647037.7903038942"/>
    <e v="#REF!"/>
    <e v="#REF!"/>
    <e v="#REF!"/>
    <e v="#REF!"/>
    <e v="#REF!"/>
    <e v="#REF!"/>
    <e v="#REF!"/>
    <e v="#REF!"/>
  </r>
  <r>
    <x v="1"/>
    <x v="90"/>
    <n v="2018"/>
    <n v="39"/>
    <n v="3951.243330418758"/>
    <n v="585.36938228426038"/>
    <n v="488.58633009853315"/>
    <n v="1370.7624963052665"/>
    <n v="6538.6031879950315"/>
    <n v="401.28520607952464"/>
    <n v="488.07576996231222"/>
    <n v="1387.8967203936686"/>
    <n v="648057.07129691984"/>
    <n v="91"/>
    <n v="13.381734044445288"/>
    <n v="1"/>
    <n v="6395.9615391068182"/>
    <n v="8.8401956156703125"/>
    <n v="6.1424730162183936"/>
    <n v="6.2777019067236441"/>
    <n v="7.2683050502955489"/>
    <n v="0"/>
    <n v="0"/>
    <n v="0"/>
    <n v="0"/>
    <n v="0"/>
    <n v="0"/>
    <n v="1"/>
    <n v="0"/>
    <n v="0"/>
    <n v="0"/>
    <n v="1"/>
    <n v="9"/>
    <n v="0"/>
    <n v="0"/>
    <n v="0"/>
    <n v="0"/>
    <n v="0"/>
    <n v="0"/>
    <n v="0"/>
    <n v="0"/>
    <n v="1"/>
    <n v="0"/>
    <n v="0"/>
    <n v="0"/>
    <n v="5.2522734280466299"/>
    <n v="10.869300391211755"/>
    <e v="#REF!"/>
    <n v="12.046669346061455"/>
    <n v="601414.05312757089"/>
    <n v="654535.57595818571"/>
    <n v="643168.08540775883"/>
    <n v="634686.95642184233"/>
    <n v="637281.4843872271"/>
    <n v="654391.52033392631"/>
    <e v="#REF!"/>
    <e v="#REF!"/>
    <e v="#REF!"/>
    <e v="#REF!"/>
    <e v="#REF!"/>
    <e v="#REF!"/>
    <e v="#REF!"/>
    <e v="#REF!"/>
  </r>
  <r>
    <x v="1"/>
    <x v="91"/>
    <n v="2018"/>
    <n v="40"/>
    <n v="3990.7557637229456"/>
    <n v="591.223076107103"/>
    <n v="493.47219339951857"/>
    <n v="1233.6862466747398"/>
    <n v="5774.2489607134057"/>
    <n v="496.25414109331382"/>
    <n v="492.93255105579794"/>
    <n v="1249.1072940466327"/>
    <n v="648317.93531666836"/>
    <n v="92"/>
    <n v="13.382136495930295"/>
    <n v="1"/>
    <n v="6309.1372799043074"/>
    <n v="8.7229039540043871"/>
    <n v="6.3282430548270616"/>
    <n v="6.2867802042826888"/>
    <n v="7.1665193846932267"/>
    <n v="0"/>
    <n v="0"/>
    <n v="0"/>
    <n v="0"/>
    <n v="0"/>
    <n v="0"/>
    <n v="1"/>
    <n v="0"/>
    <n v="0"/>
    <n v="0"/>
    <n v="1"/>
    <n v="9"/>
    <n v="0"/>
    <n v="0"/>
    <n v="0"/>
    <n v="0"/>
    <n v="0"/>
    <n v="0"/>
    <n v="0"/>
    <n v="0"/>
    <n v="1"/>
    <n v="0"/>
    <n v="0"/>
    <n v="0"/>
    <n v="5.2574953720277815"/>
    <n v="10.865063678495114"/>
    <e v="#REF!"/>
    <n v="12.059415978482367"/>
    <n v="601955.19513755967"/>
    <n v="637634.91380519094"/>
    <n v="636089.94520636252"/>
    <n v="636189.58908223151"/>
    <n v="638868.91356424359"/>
    <n v="654018.69546977954"/>
    <e v="#REF!"/>
    <e v="#REF!"/>
    <e v="#REF!"/>
    <e v="#REF!"/>
    <e v="#REF!"/>
    <e v="#REF!"/>
    <e v="#REF!"/>
    <e v="#REF!"/>
  </r>
  <r>
    <x v="1"/>
    <x v="92"/>
    <n v="2018"/>
    <n v="41"/>
    <n v="4030.6633213601754"/>
    <n v="597.1353068681741"/>
    <n v="498.40691533351378"/>
    <n v="1110.3176220072658"/>
    <n v="5251.1732689074361"/>
    <n v="546.6947239807439"/>
    <n v="497.85947890574221"/>
    <n v="1124.1965892112025"/>
    <n v="608112.06008856685"/>
    <n v="93"/>
    <n v="13.318114453321616"/>
    <n v="1"/>
    <n v="6236.5231655691287"/>
    <n v="8.6338936107041242"/>
    <n v="6.4144619310200177"/>
    <n v="6.2959061748642586"/>
    <n v="7.0651158046720104"/>
    <n v="0"/>
    <n v="0"/>
    <n v="0"/>
    <n v="0"/>
    <n v="0"/>
    <n v="0"/>
    <n v="1"/>
    <n v="0"/>
    <n v="0"/>
    <n v="0"/>
    <n v="0"/>
    <n v="10"/>
    <n v="0"/>
    <n v="0"/>
    <n v="0"/>
    <n v="0"/>
    <n v="0"/>
    <n v="0"/>
    <n v="0"/>
    <n v="0"/>
    <n v="0"/>
    <n v="1"/>
    <n v="0"/>
    <n v="0"/>
    <n v="5.2626901889048856"/>
    <n v="9.8488200393578946"/>
    <e v="#REF!"/>
    <n v="11.104633670439766"/>
    <n v="547559.23183241114"/>
    <n v="571726.7571813562"/>
    <n v="574330.28579081572"/>
    <n v="577447.24517074227"/>
    <n v="591547.64818343334"/>
    <n v="613627.21504198085"/>
    <e v="#REF!"/>
    <e v="#REF!"/>
    <e v="#REF!"/>
    <e v="#REF!"/>
    <e v="#REF!"/>
    <e v="#REF!"/>
    <e v="#REF!"/>
    <e v="#REF!"/>
  </r>
  <r>
    <x v="1"/>
    <x v="93"/>
    <n v="2018"/>
    <n v="42"/>
    <n v="4070.9699545737767"/>
    <n v="603.10665993685575"/>
    <n v="697.30969278368832"/>
    <n v="999.28585980653918"/>
    <n v="4897.1122746073379"/>
    <n v="574.90069195879983"/>
    <n v="677.36467139589377"/>
    <n v="1011.7769327470055"/>
    <n v="615966.75079671177"/>
    <n v="94"/>
    <n v="13.330948265079536"/>
    <n v="1"/>
    <n v="6370.6721671008609"/>
    <n v="8.5688084249076244"/>
    <n v="6.4596197330149661"/>
    <n v="6.5818205162578796"/>
    <n v="6.9641335774057795"/>
    <n v="0"/>
    <n v="0"/>
    <n v="0"/>
    <n v="0"/>
    <n v="0"/>
    <n v="0"/>
    <n v="1"/>
    <n v="0"/>
    <n v="0"/>
    <n v="0"/>
    <n v="0"/>
    <n v="10"/>
    <n v="0"/>
    <n v="0"/>
    <n v="0"/>
    <n v="0"/>
    <n v="0"/>
    <n v="0"/>
    <n v="0"/>
    <n v="0"/>
    <n v="0"/>
    <n v="1"/>
    <n v="0"/>
    <n v="0"/>
    <n v="5.2678581590633282"/>
    <n v="9.9119395232503145"/>
    <e v="#REF!"/>
    <n v="11.315040791311134"/>
    <n v="548113.60522071132"/>
    <n v="563851.01883870456"/>
    <n v="570398.0890402107"/>
    <n v="576212.04893229273"/>
    <n v="602969.48188215331"/>
    <n v="622106.14334536344"/>
    <e v="#REF!"/>
    <e v="#REF!"/>
    <e v="#REF!"/>
    <e v="#REF!"/>
    <e v="#REF!"/>
    <e v="#REF!"/>
    <e v="#REF!"/>
    <e v="#REF!"/>
  </r>
  <r>
    <x v="1"/>
    <x v="94"/>
    <n v="2018"/>
    <n v="43"/>
    <n v="4111.6796541195145"/>
    <n v="609.13772653622436"/>
    <n v="704.28278971152531"/>
    <n v="899.35727382588527"/>
    <n v="4661.4824884609907"/>
    <n v="592.01920924751209"/>
    <n v="701.59097787996222"/>
    <n v="910.59923971799731"/>
    <n v="614289.60929523571"/>
    <n v="95"/>
    <n v="13.32822177230155"/>
    <n v="1"/>
    <n v="6324.45744419315"/>
    <n v="8.5230207377766725"/>
    <n v="6.4860641474394507"/>
    <n v="6.6148309352132451"/>
    <n v="6.8636154468645714"/>
    <n v="0"/>
    <n v="0"/>
    <n v="0"/>
    <n v="0"/>
    <n v="0"/>
    <n v="0"/>
    <n v="1"/>
    <n v="0"/>
    <n v="0"/>
    <n v="0"/>
    <n v="0"/>
    <n v="10"/>
    <n v="0"/>
    <n v="0"/>
    <n v="0"/>
    <n v="0"/>
    <n v="0"/>
    <n v="0"/>
    <n v="0"/>
    <n v="0"/>
    <n v="0"/>
    <n v="1"/>
    <n v="0"/>
    <n v="0"/>
    <n v="5.2729995585637468"/>
    <n v="9.8984146395273882"/>
    <e v="#REF!"/>
    <n v="11.340036510045245"/>
    <n v="548674.69369807397"/>
    <n v="558580.32621564111"/>
    <n v="567628.75261550443"/>
    <n v="575158.66977276839"/>
    <n v="603870.9217549637"/>
    <n v="619895.73243520269"/>
    <e v="#REF!"/>
    <e v="#REF!"/>
    <e v="#REF!"/>
    <e v="#REF!"/>
    <e v="#REF!"/>
    <e v="#REF!"/>
    <e v="#REF!"/>
    <e v="#REF!"/>
  </r>
  <r>
    <x v="1"/>
    <x v="95"/>
    <n v="2018"/>
    <n v="44"/>
    <n v="4152.7964506607095"/>
    <n v="615.22910380158669"/>
    <n v="711.32561760864041"/>
    <n v="809.42154644329673"/>
    <n v="4508.8766771209066"/>
    <n v="603.62415652454933"/>
    <n v="710.35215363577254"/>
    <n v="819.53931577076685"/>
    <n v="611818.10865521885"/>
    <n v="96"/>
    <n v="13.324190309239681"/>
    <n v="1"/>
    <n v="6288.772718514233"/>
    <n v="8.4922070179459332"/>
    <n v="6.5036016407911506"/>
    <n v="6.626505488063132"/>
    <n v="6.7636079995370206"/>
    <n v="0"/>
    <n v="0"/>
    <n v="0"/>
    <n v="0"/>
    <n v="0"/>
    <n v="0"/>
    <n v="1"/>
    <n v="0"/>
    <n v="0"/>
    <n v="0"/>
    <n v="0"/>
    <n v="10"/>
    <n v="0"/>
    <n v="0"/>
    <n v="0"/>
    <n v="0"/>
    <n v="0"/>
    <n v="0"/>
    <n v="0"/>
    <n v="0"/>
    <n v="0"/>
    <n v="1"/>
    <n v="0"/>
    <n v="0"/>
    <n v="5.2781146592305168"/>
    <n v="9.8787661908701931"/>
    <e v="#REF!"/>
    <n v="11.379734426767447"/>
    <n v="549242.56441538967"/>
    <n v="555135.85198183416"/>
    <n v="565761.74207232846"/>
    <n v="574447.85855549597"/>
    <n v="604043.6775674005"/>
    <n v="616849.18999693613"/>
    <e v="#REF!"/>
    <e v="#REF!"/>
    <e v="#REF!"/>
    <e v="#REF!"/>
    <e v="#REF!"/>
    <e v="#REF!"/>
    <e v="#REF!"/>
    <e v="#REF!"/>
  </r>
  <r>
    <x v="1"/>
    <x v="96"/>
    <n v="2018"/>
    <n v="45"/>
    <n v="4194.3244151673171"/>
    <n v="621.38139483960254"/>
    <n v="310.69069741980127"/>
    <n v="728.47939179896707"/>
    <n v="4414.5109985348299"/>
    <n v="612.50277568207594"/>
    <n v="350.65684304139842"/>
    <n v="737.58538419614706"/>
    <n v="579608.37793891819"/>
    <n v="97"/>
    <n v="13.270107944015221"/>
    <n v="1"/>
    <n v="5854.875899225688"/>
    <n v="8.4726666994979407"/>
    <n v="6.5168144401616228"/>
    <n v="5.9792513922722117"/>
    <n v="6.6641619214670342"/>
    <n v="0"/>
    <n v="0"/>
    <n v="0"/>
    <n v="0"/>
    <n v="0"/>
    <n v="0"/>
    <n v="1"/>
    <n v="0"/>
    <n v="0"/>
    <n v="0"/>
    <n v="0"/>
    <n v="11"/>
    <n v="0"/>
    <n v="0"/>
    <n v="0"/>
    <n v="0"/>
    <n v="0"/>
    <n v="0"/>
    <n v="0"/>
    <n v="0"/>
    <n v="0"/>
    <n v="0"/>
    <n v="1"/>
    <n v="0"/>
    <n v="5.2832037287379885"/>
    <n v="9.6620464119545559"/>
    <e v="#REF!"/>
    <n v="10.878555327630735"/>
    <n v="527337.96694615844"/>
    <n v="529164.42515209317"/>
    <n v="540130.30867645703"/>
    <n v="546465.79864855949"/>
    <n v="554270.4150320862"/>
    <n v="581369.28181113233"/>
    <e v="#REF!"/>
    <e v="#REF!"/>
    <e v="#REF!"/>
    <e v="#REF!"/>
    <e v="#REF!"/>
    <e v="#REF!"/>
    <e v="#REF!"/>
    <e v="#REF!"/>
  </r>
  <r>
    <x v="1"/>
    <x v="97"/>
    <n v="2018"/>
    <n v="46"/>
    <n v="4236.2676593189899"/>
    <n v="627.59520878799856"/>
    <n v="313.79760439399928"/>
    <n v="655.63145261907039"/>
    <n v="4361.0379967700774"/>
    <n v="620.0489922350373"/>
    <n v="317.48352825873917"/>
    <n v="663.8268457767781"/>
    <n v="573403.61694479291"/>
    <n v="98"/>
    <n v="13.259345140302674"/>
    <n v="1"/>
    <n v="5833.2919251200583"/>
    <n v="8.4614221618694287"/>
    <n v="6.527908777853467"/>
    <n v="5.8915644695155143"/>
    <n v="6.5653322353628232"/>
    <n v="0"/>
    <n v="0"/>
    <n v="0"/>
    <n v="0"/>
    <n v="0"/>
    <n v="0"/>
    <n v="1"/>
    <n v="0"/>
    <n v="0"/>
    <n v="0"/>
    <n v="0"/>
    <n v="11"/>
    <n v="0"/>
    <n v="0"/>
    <n v="0"/>
    <n v="0"/>
    <n v="0"/>
    <n v="0"/>
    <n v="0"/>
    <n v="0"/>
    <n v="0"/>
    <n v="0"/>
    <n v="1"/>
    <n v="0"/>
    <n v="5.2882670306945352"/>
    <n v="9.6138510963728638"/>
    <e v="#REF!"/>
    <n v="10.764520846749074"/>
    <n v="527919.60628880269"/>
    <n v="527900.50370737619"/>
    <n v="539442.53001134191"/>
    <n v="546389.21386577631"/>
    <n v="550610.94350533327"/>
    <n v="574398.50437229709"/>
    <e v="#REF!"/>
    <e v="#REF!"/>
    <e v="#REF!"/>
    <e v="#REF!"/>
    <e v="#REF!"/>
    <e v="#REF!"/>
    <e v="#REF!"/>
    <e v="#REF!"/>
  </r>
  <r>
    <x v="1"/>
    <x v="98"/>
    <n v="2018"/>
    <n v="47"/>
    <n v="4278.6303359121803"/>
    <n v="633.87116087587856"/>
    <n v="316.93558043793928"/>
    <n v="220.42084941461295"/>
    <n v="4336.315698512708"/>
    <n v="626.96007655545793"/>
    <n v="316.99037522001925"/>
    <n v="264.76144905082947"/>
    <n v="547361.53588655801"/>
    <n v="99"/>
    <n v="13.21286480619726"/>
    <n v="1"/>
    <n v="5449.8579266406114"/>
    <n v="8.4561803959184889"/>
    <n v="6.5379624904534221"/>
    <n v="5.8902011307420921"/>
    <n v="5.7397362008053445"/>
    <n v="0"/>
    <n v="0"/>
    <n v="0"/>
    <n v="0"/>
    <n v="0"/>
    <n v="0"/>
    <n v="1"/>
    <n v="0"/>
    <n v="0"/>
    <n v="0"/>
    <n v="0"/>
    <n v="11"/>
    <n v="0"/>
    <n v="0"/>
    <n v="0"/>
    <n v="0"/>
    <n v="0"/>
    <n v="0"/>
    <n v="0"/>
    <n v="0"/>
    <n v="0"/>
    <n v="0"/>
    <n v="1"/>
    <n v="0"/>
    <n v="5.2933048247244923"/>
    <n v="9.4102939737098481"/>
    <e v="#REF!"/>
    <n v="10.771399580195974"/>
    <n v="528508.23338005273"/>
    <n v="527268.99071541964"/>
    <n v="539116.47620758088"/>
    <n v="546540.7622018829"/>
    <n v="550681.3527150969"/>
    <n v="545388.84974354925"/>
    <e v="#REF!"/>
    <e v="#REF!"/>
    <e v="#REF!"/>
    <e v="#REF!"/>
    <e v="#REF!"/>
    <e v="#REF!"/>
    <e v="#REF!"/>
    <e v="#REF!"/>
  </r>
  <r>
    <x v="1"/>
    <x v="99"/>
    <n v="2018"/>
    <n v="48"/>
    <n v="4321.4166392713023"/>
    <n v="640.20987248463734"/>
    <n v="320.10493624231867"/>
    <n v="201.19518602165061"/>
    <n v="4331.845980740286"/>
    <n v="633.58497452004758"/>
    <n v="319.79348014008872"/>
    <n v="207.55181232456852"/>
    <n v="541013.54057817475"/>
    <n v="100"/>
    <n v="13.201199586310551"/>
    <n v="1"/>
    <n v="5482.9266340199083"/>
    <n v="8.4552297604163051"/>
    <n v="6.5475059137023237"/>
    <n v="5.8979257847857482"/>
    <n v="5.5364390890511759"/>
    <n v="0"/>
    <n v="0"/>
    <n v="0"/>
    <n v="0"/>
    <n v="0"/>
    <n v="0"/>
    <n v="1"/>
    <n v="0"/>
    <n v="0"/>
    <n v="0"/>
    <n v="0"/>
    <n v="11"/>
    <n v="0"/>
    <n v="0"/>
    <n v="0"/>
    <n v="0"/>
    <n v="0"/>
    <n v="0"/>
    <n v="0"/>
    <n v="0"/>
    <n v="0"/>
    <n v="0"/>
    <n v="1"/>
    <n v="0"/>
    <n v="5.2983173665480363"/>
    <n v="9.365379185742114"/>
    <e v="#REF!"/>
    <n v="10.834525506298395"/>
    <n v="529103.91809739475"/>
    <n v="527082.95910396555"/>
    <n v="539049.00438061357"/>
    <n v="546863.77791503747"/>
    <n v="551221.99457083782"/>
    <n v="538850.77464222349"/>
    <e v="#REF!"/>
    <e v="#REF!"/>
    <e v="#REF!"/>
    <e v="#REF!"/>
    <e v="#REF!"/>
    <e v="#REF!"/>
    <e v="#REF!"/>
    <e v="#REF!"/>
  </r>
  <r>
    <x v="1"/>
    <x v="100"/>
    <n v="2018"/>
    <n v="49"/>
    <n v="4364.6308056640155"/>
    <n v="646.61197120948373"/>
    <n v="323.30598560474186"/>
    <n v="207.80528842878124"/>
    <n v="4341.6814282174046"/>
    <n v="640.09847286476565"/>
    <n v="322.95473505827653"/>
    <n v="207.77994081835999"/>
    <n v="541644.75524518336"/>
    <n v="101"/>
    <n v="13.202365632404621"/>
    <n v="1"/>
    <n v="5542.3540509070226"/>
    <n v="8.4573204061104796"/>
    <n v="6.5568008983094987"/>
    <n v="5.9065664117426753"/>
    <n v="5.5373376332741202"/>
    <n v="0"/>
    <n v="0"/>
    <n v="0"/>
    <n v="0"/>
    <n v="0"/>
    <n v="0"/>
    <n v="1"/>
    <n v="0"/>
    <n v="0"/>
    <n v="0"/>
    <n v="0"/>
    <n v="12"/>
    <n v="0"/>
    <n v="0"/>
    <n v="0"/>
    <n v="0"/>
    <n v="0"/>
    <n v="0"/>
    <n v="0"/>
    <n v="0"/>
    <n v="0"/>
    <n v="0"/>
    <n v="0"/>
    <n v="1"/>
    <n v="5.3033049080590757"/>
    <n v="9.3720437158253898"/>
    <e v="#REF!"/>
    <n v="10.846765972964148"/>
    <n v="525494.38626611384"/>
    <n v="524259.15349687118"/>
    <n v="533796.30920660682"/>
    <n v="543858.8673465657"/>
    <n v="548975.52111078775"/>
    <n v="539627.38129013428"/>
    <e v="#REF!"/>
    <e v="#REF!"/>
    <e v="#REF!"/>
    <e v="#REF!"/>
    <e v="#REF!"/>
    <e v="#REF!"/>
    <e v="#REF!"/>
    <e v="#REF!"/>
  </r>
  <r>
    <x v="1"/>
    <x v="101"/>
    <n v="2018"/>
    <n v="50"/>
    <n v="4408.2771137206546"/>
    <n v="653.07809092157856"/>
    <n v="326.53904546078928"/>
    <n v="235.51224894519677"/>
    <n v="4361.6601338683795"/>
    <n v="646.58828189317205"/>
    <n v="326.18061442053801"/>
    <n v="232.73901813251311"/>
    <n v="545583.12081248313"/>
    <n v="102"/>
    <n v="13.209610448105567"/>
    <n v="1"/>
    <n v="5623.4064990482193"/>
    <n v="8.4615537172387452"/>
    <n v="6.5659769403016961"/>
    <n v="5.9153073783901178"/>
    <n v="5.6310681598398009"/>
    <n v="0"/>
    <n v="0"/>
    <n v="0"/>
    <n v="0"/>
    <n v="0"/>
    <n v="0"/>
    <n v="1"/>
    <n v="0"/>
    <n v="0"/>
    <n v="0"/>
    <n v="0"/>
    <n v="12"/>
    <n v="0"/>
    <n v="0"/>
    <n v="0"/>
    <n v="0"/>
    <n v="0"/>
    <n v="0"/>
    <n v="0"/>
    <n v="0"/>
    <n v="0"/>
    <n v="0"/>
    <n v="0"/>
    <n v="1"/>
    <n v="5.3082676974012051"/>
    <n v="9.4021316300766564"/>
    <e v="#REF!"/>
    <n v="10.809922581471564"/>
    <n v="526104.39867018501"/>
    <n v="524610.89619155379"/>
    <n v="534041.22013828624"/>
    <n v="544397.96584534855"/>
    <n v="549672.78420821833"/>
    <n v="543729.7668400252"/>
    <e v="#REF!"/>
    <e v="#REF!"/>
    <e v="#REF!"/>
    <e v="#REF!"/>
    <e v="#REF!"/>
    <e v="#REF!"/>
    <e v="#REF!"/>
    <e v="#REF!"/>
  </r>
  <r>
    <x v="1"/>
    <x v="102"/>
    <n v="2018"/>
    <n v="51"/>
    <n v="4452.3598848578622"/>
    <n v="659.60887183079444"/>
    <n v="329.80443591539722"/>
    <n v="218.98194820796101"/>
    <n v="4388.8700591652241"/>
    <n v="653.09857686198325"/>
    <n v="329.44205376591128"/>
    <n v="220.35765520041622"/>
    <n v="544738.45009380754"/>
    <n v="103"/>
    <n v="13.208061050367883"/>
    <n v="1"/>
    <n v="5660.7551408120153"/>
    <n v="8.4672905860794909"/>
    <n v="6.5750981190832691"/>
    <n v="5.9240677047042229"/>
    <n v="5.5856690197139276"/>
    <n v="0"/>
    <n v="0"/>
    <n v="0"/>
    <n v="0"/>
    <n v="0"/>
    <n v="0"/>
    <n v="1"/>
    <n v="0"/>
    <n v="0"/>
    <n v="0"/>
    <n v="0"/>
    <n v="12"/>
    <n v="0"/>
    <n v="0"/>
    <n v="0"/>
    <n v="0"/>
    <n v="0"/>
    <n v="0"/>
    <n v="0"/>
    <n v="0"/>
    <n v="0"/>
    <n v="0"/>
    <n v="0"/>
    <n v="1"/>
    <n v="5.3132059790417872"/>
    <n v="9.3975740333789926"/>
    <e v="#REF!"/>
    <n v="10.81702035542822"/>
    <n v="526721.6825534763"/>
    <n v="525121.69880025345"/>
    <n v="534376.73491670494"/>
    <n v="545001.59254437289"/>
    <n v="550405.046684901"/>
    <n v="542933.80953500129"/>
    <e v="#REF!"/>
    <e v="#REF!"/>
    <e v="#REF!"/>
    <e v="#REF!"/>
    <e v="#REF!"/>
    <e v="#REF!"/>
    <e v="#REF!"/>
    <e v="#REF!"/>
  </r>
  <r>
    <x v="1"/>
    <x v="103"/>
    <n v="2018"/>
    <n v="52"/>
    <n v="4496.8834837064405"/>
    <n v="666.20496054910234"/>
    <n v="333.10248027455117"/>
    <n v="222.35995933754117"/>
    <n v="4421.2740865275891"/>
    <n v="659.65176870554274"/>
    <n v="332.73643762368721"/>
    <n v="222.15972892382868"/>
    <n v="545699.81266441278"/>
    <n v="104"/>
    <n v="13.209824309880171"/>
    <n v="1"/>
    <n v="5718.5508838676351"/>
    <n v="8.4740799063459811"/>
    <n v="6.5841961402503992"/>
    <n v="5.9328392915686248"/>
    <n v="5.5924062830326573"/>
    <n v="0"/>
    <n v="0"/>
    <n v="0"/>
    <n v="0"/>
    <n v="0"/>
    <n v="0"/>
    <n v="1"/>
    <n v="0"/>
    <n v="0"/>
    <n v="0"/>
    <n v="0"/>
    <n v="12"/>
    <n v="0"/>
    <n v="0"/>
    <n v="0"/>
    <n v="0"/>
    <n v="0"/>
    <n v="0"/>
    <n v="0"/>
    <n v="0"/>
    <n v="0"/>
    <n v="0"/>
    <n v="0"/>
    <n v="1"/>
    <n v="5.3181199938442161"/>
    <n v="9.4061447671308063"/>
    <e v="#REF!"/>
    <n v="10.859623520317594"/>
    <n v="527346.31063077995"/>
    <n v="525746.75231936621"/>
    <n v="534775.67003934248"/>
    <n v="545650.93448032043"/>
    <n v="551162.03428501752"/>
    <n v="544002.21542913304"/>
    <e v="#REF!"/>
    <e v="#REF!"/>
    <e v="#REF!"/>
    <e v="#REF!"/>
    <e v="#REF!"/>
    <e v="#REF!"/>
    <e v="#REF!"/>
    <e v="#REF!"/>
  </r>
  <r>
    <x v="1"/>
    <x v="104"/>
    <n v="2018"/>
    <n v="53"/>
    <n v="4541.852318543506"/>
    <n v="672.86701015459346"/>
    <n v="336.43350507729673"/>
    <n v="246.62808858222027"/>
    <n v="4457.4475561323634"/>
    <n v="666.25938943006804"/>
    <n v="336.0637983319358"/>
    <n v="244.1812526163811"/>
    <n v="549136.36659240082"/>
    <n v="105"/>
    <n v="13.216102080526451"/>
    <n v="1"/>
    <n v="5797.7809223576169"/>
    <n v="8.4816049488444456"/>
    <n v="6.5932866779996813"/>
    <n v="5.9416212654379059"/>
    <n v="5.6712667444530327"/>
    <n v="0"/>
    <n v="0"/>
    <n v="0"/>
    <n v="0"/>
    <n v="0"/>
    <n v="0"/>
    <n v="1"/>
    <n v="0"/>
    <n v="0"/>
    <n v="0"/>
    <n v="0"/>
    <n v="12"/>
    <n v="0"/>
    <n v="0"/>
    <n v="0"/>
    <n v="0"/>
    <n v="0"/>
    <n v="0"/>
    <n v="0"/>
    <n v="0"/>
    <n v="0"/>
    <n v="0"/>
    <n v="0"/>
    <n v="1"/>
    <n v="5.3230099791384085"/>
    <n v="9.4328110529413109"/>
    <e v="#REF!"/>
    <n v="10.884669808996124"/>
    <n v="527978.35634403594"/>
    <n v="526454.71953607525"/>
    <n v="535218.93951894878"/>
    <n v="546332.54635078693"/>
    <n v="551936.59535663831"/>
    <n v="547637.12579870969"/>
    <e v="#REF!"/>
    <e v="#REF!"/>
    <e v="#REF!"/>
    <e v="#REF!"/>
    <e v="#REF!"/>
    <e v="#REF!"/>
    <e v="#REF!"/>
    <e v="#REF!"/>
  </r>
  <r>
    <x v="1"/>
    <x v="105"/>
    <n v="2019"/>
    <n v="2"/>
    <n v="4587.2708417289405"/>
    <n v="679.5956802561393"/>
    <n v="339.79784012806965"/>
    <n v="208.56763716233908"/>
    <n v="4496.3945418113362"/>
    <n v="672.92753484310367"/>
    <n v="339.42443594845628"/>
    <n v="212.12899870774328"/>
    <n v="547703.23113822471"/>
    <n v="106"/>
    <n v="13.213488870221683"/>
    <n v="1"/>
    <n v="5815.2319992754892"/>
    <n v="8.4896441475740954"/>
    <n v="6.6023774654810845"/>
    <n v="5.9504134693822639"/>
    <n v="5.5543149176700073"/>
    <n v="0"/>
    <n v="0"/>
    <n v="0"/>
    <n v="0"/>
    <n v="0"/>
    <n v="0"/>
    <n v="1"/>
    <n v="0"/>
    <n v="0"/>
    <n v="0"/>
    <n v="0"/>
    <n v="1"/>
    <n v="1"/>
    <n v="0"/>
    <n v="0"/>
    <n v="0"/>
    <n v="0"/>
    <n v="0"/>
    <n v="0"/>
    <n v="0"/>
    <n v="0"/>
    <n v="0"/>
    <n v="0"/>
    <n v="0"/>
    <n v="5.3278761687895813"/>
    <n v="9.4105680807670637"/>
    <e v="#REF!"/>
    <n v="10.866718263718139"/>
    <n v="530158.74678763805"/>
    <n v="528913.79122044332"/>
    <n v="537375.20716341236"/>
    <n v="550490.4217552403"/>
    <n v="555615.35650612344"/>
    <n v="544350.46896199824"/>
    <e v="#REF!"/>
    <e v="#REF!"/>
    <e v="#REF!"/>
    <e v="#REF!"/>
    <e v="#REF!"/>
    <e v="#REF!"/>
    <e v="#REF!"/>
    <e v="#REF!"/>
  </r>
  <r>
    <x v="1"/>
    <x v="106"/>
    <n v="2019"/>
    <n v="3"/>
    <n v="4633.1435501462292"/>
    <n v="686.39163705870067"/>
    <n v="343.19581852935028"/>
    <n v="241.64037762676523"/>
    <n v="4537.4192443118036"/>
    <n v="679.65958595090217"/>
    <n v="342.81868027126086"/>
    <n v="238.68923973486304"/>
    <n v="551819.97893454344"/>
    <n v="107"/>
    <n v="13.22097714695029"/>
    <n v="1"/>
    <n v="5904.3713833610454"/>
    <n v="8.4980429002280093"/>
    <n v="6.6114723018174262"/>
    <n v="5.9592158178558705"/>
    <n v="5.6521738812578795"/>
    <n v="0"/>
    <n v="0"/>
    <n v="0"/>
    <n v="0"/>
    <n v="0"/>
    <n v="0"/>
    <n v="1"/>
    <n v="0"/>
    <n v="0"/>
    <n v="0"/>
    <n v="0"/>
    <n v="1"/>
    <n v="1"/>
    <n v="0"/>
    <n v="0"/>
    <n v="0"/>
    <n v="0"/>
    <n v="0"/>
    <n v="0"/>
    <n v="0"/>
    <n v="0"/>
    <n v="0"/>
    <n v="0"/>
    <n v="0"/>
    <n v="5.3327187932653688"/>
    <n v="9.4420568079360621"/>
    <e v="#REF!"/>
    <n v="10.89493481445003"/>
    <n v="530805.8510436411"/>
    <n v="529728.4675021586"/>
    <n v="537871.1261026049"/>
    <n v="551210.82917332137"/>
    <n v="556411.40204702714"/>
    <n v="548674.6144549055"/>
    <e v="#REF!"/>
    <e v="#REF!"/>
    <e v="#REF!"/>
    <e v="#REF!"/>
    <e v="#REF!"/>
    <e v="#REF!"/>
    <e v="#REF!"/>
    <e v="#REF!"/>
  </r>
  <r>
    <x v="1"/>
    <x v="107"/>
    <n v="2019"/>
    <n v="4"/>
    <n v="4679.4749856476919"/>
    <n v="693.2555534292876"/>
    <n v="346.6277767146438"/>
    <n v="253.01677748384793"/>
    <n v="4580.0359667125695"/>
    <n v="686.45756969009494"/>
    <n v="346.24686707030554"/>
    <n v="251.58402370894947"/>
    <n v="554073.41004130128"/>
    <n v="108"/>
    <n v="13.225052466050688"/>
    <n v="1"/>
    <n v="5972.375093275472"/>
    <n v="8.5066935174450311"/>
    <n v="6.6205730371659746"/>
    <n v="5.9680282327377476"/>
    <n v="5.6964387014453708"/>
    <n v="0"/>
    <n v="0"/>
    <n v="0"/>
    <n v="0"/>
    <n v="0"/>
    <n v="0"/>
    <n v="1"/>
    <n v="0"/>
    <n v="0"/>
    <n v="0"/>
    <n v="0"/>
    <n v="1"/>
    <n v="1"/>
    <n v="0"/>
    <n v="0"/>
    <n v="0"/>
    <n v="0"/>
    <n v="0"/>
    <n v="0"/>
    <n v="0"/>
    <n v="0"/>
    <n v="0"/>
    <n v="0"/>
    <n v="0"/>
    <n v="5.3375380797013179"/>
    <n v="9.4601655883676603"/>
    <e v="#REF!"/>
    <n v="10.873998826866716"/>
    <n v="531460.59769738372"/>
    <n v="530578.16229539155"/>
    <n v="538382.22230974375"/>
    <n v="551942.58743800432"/>
    <n v="557213.91481387755"/>
    <n v="551106.77797541581"/>
    <e v="#REF!"/>
    <e v="#REF!"/>
    <e v="#REF!"/>
    <e v="#REF!"/>
    <e v="#REF!"/>
    <e v="#REF!"/>
    <e v="#REF!"/>
    <e v="#REF!"/>
  </r>
  <r>
    <x v="1"/>
    <x v="108"/>
    <n v="2019"/>
    <n v="5"/>
    <n v="4726.2697355041691"/>
    <n v="700.18810896358059"/>
    <n v="350.09405448179029"/>
    <n v="259.7319074346359"/>
    <n v="4623.9060973500491"/>
    <n v="693.32283932683777"/>
    <n v="349.70933574064185"/>
    <n v="258.91711906206729"/>
    <n v="555646.87817348586"/>
    <n v="109"/>
    <n v="13.2278882602654"/>
    <n v="1"/>
    <n v="6036.2838063841764"/>
    <n v="8.5155210755281878"/>
    <n v="6.6296805562165204"/>
    <n v="5.9768506369932179"/>
    <n v="5.7207642423410388"/>
    <n v="0"/>
    <n v="0"/>
    <n v="0"/>
    <n v="0"/>
    <n v="0"/>
    <n v="0"/>
    <n v="1"/>
    <n v="0"/>
    <n v="0"/>
    <n v="0"/>
    <n v="0"/>
    <n v="1"/>
    <n v="1"/>
    <n v="0"/>
    <n v="0"/>
    <n v="0"/>
    <n v="0"/>
    <n v="0"/>
    <n v="0"/>
    <n v="0"/>
    <n v="0"/>
    <n v="0"/>
    <n v="0"/>
    <n v="0"/>
    <n v="5.3423342519648109"/>
    <n v="9.4733008560526866"/>
    <e v="#REF!"/>
    <n v="10.892595333291386"/>
    <n v="532123.06317284296"/>
    <n v="531455.42740402394"/>
    <n v="538903.98090980854"/>
    <n v="552682.41467838828"/>
    <n v="558021.14879271924"/>
    <n v="552836.9279243265"/>
    <e v="#REF!"/>
    <e v="#REF!"/>
    <e v="#REF!"/>
    <e v="#REF!"/>
    <e v="#REF!"/>
    <e v="#REF!"/>
    <e v="#REF!"/>
    <e v="#REF!"/>
  </r>
  <r>
    <x v="1"/>
    <x v="109"/>
    <n v="2019"/>
    <n v="6"/>
    <n v="4773.5324328592114"/>
    <n v="707.18999005321643"/>
    <n v="353.59499502660822"/>
    <n v="253.73006154432858"/>
    <n v="4668.7939980027977"/>
    <n v="700.2564146900271"/>
    <n v="353.2064290980116"/>
    <n v="254.24876729610244"/>
    <n v="554115.57475790824"/>
    <n v="110"/>
    <n v="13.225128562668152"/>
    <n v="1"/>
    <n v="6088.0474794833644"/>
    <n v="8.5244734870833518"/>
    <n v="6.6387952654891444"/>
    <n v="5.985682954047058"/>
    <n v="5.7053468554013111"/>
    <n v="0"/>
    <n v="0"/>
    <n v="0"/>
    <n v="0"/>
    <n v="0"/>
    <n v="0"/>
    <n v="1"/>
    <n v="0"/>
    <n v="0"/>
    <n v="0"/>
    <n v="0"/>
    <n v="2"/>
    <n v="0"/>
    <n v="1"/>
    <n v="0"/>
    <n v="0"/>
    <n v="0"/>
    <n v="0"/>
    <n v="0"/>
    <n v="0"/>
    <n v="0"/>
    <n v="0"/>
    <n v="0"/>
    <n v="0"/>
    <n v="5.3471075307174685"/>
    <n v="9.4765066274190133"/>
    <e v="#REF!"/>
    <n v="10.93498667744416"/>
    <n v="535464.81649117789"/>
    <n v="533617.41660611355"/>
    <n v="543119.73769740877"/>
    <n v="553428.02183445846"/>
    <n v="558831.884773392"/>
    <n v="553163.13029702299"/>
    <e v="#REF!"/>
    <e v="#REF!"/>
    <e v="#REF!"/>
    <e v="#REF!"/>
    <e v="#REF!"/>
    <e v="#REF!"/>
    <e v="#REF!"/>
    <e v="#REF!"/>
  </r>
  <r>
    <x v="1"/>
    <x v="110"/>
    <n v="2019"/>
    <n v="7"/>
    <n v="895.0373311611022"/>
    <n v="346.6277767146438"/>
    <n v="216.64236044665239"/>
    <n v="228.35705538989572"/>
    <n v="3536.666997950289"/>
    <n v="523.44209570233545"/>
    <n v="230.29876731178831"/>
    <n v="230.9462265805164"/>
    <n v="527828.85551808937"/>
    <n v="111"/>
    <n v="13.176527372868211"/>
    <n v="1"/>
    <n v="1686.6645237122941"/>
    <n v="8.2698612728272032"/>
    <n v="6.3756370560377595"/>
    <n v="5.6159939721014505"/>
    <n v="5.6246207205798147"/>
    <n v="0"/>
    <n v="0"/>
    <n v="0"/>
    <n v="0"/>
    <n v="0"/>
    <n v="0"/>
    <n v="1"/>
    <n v="0"/>
    <n v="0"/>
    <n v="0"/>
    <n v="0"/>
    <n v="2"/>
    <n v="0"/>
    <n v="1"/>
    <n v="0"/>
    <n v="0"/>
    <n v="0"/>
    <n v="0"/>
    <n v="0"/>
    <n v="0"/>
    <n v="0"/>
    <n v="0"/>
    <n v="0"/>
    <n v="0"/>
    <n v="5.3518581334760666"/>
    <n v="9.2826212175280034"/>
    <e v="#REF!"/>
    <n v="10.556250857653197"/>
    <n v="470731.91438719508"/>
    <n v="508627.12248513236"/>
    <n v="527766.71040804335"/>
    <n v="532744.84099104372"/>
    <n v="531857.45074064611"/>
    <n v="523478.25406939117"/>
    <e v="#REF!"/>
    <e v="#REF!"/>
    <e v="#REF!"/>
    <e v="#REF!"/>
    <e v="#REF!"/>
    <e v="#REF!"/>
    <e v="#REF!"/>
    <e v="#REF!"/>
  </r>
  <r>
    <x v="1"/>
    <x v="111"/>
    <n v="2019"/>
    <n v="8"/>
    <n v="671.27799837082648"/>
    <n v="350.09405448179029"/>
    <n v="218.80878405111895"/>
    <n v="205.52134985090615"/>
    <n v="2677.0502980764504"/>
    <n v="436.76807509206287"/>
    <n v="219.95778237718588"/>
    <n v="208.06383752386716"/>
    <n v="516579.38453927182"/>
    <n v="112"/>
    <n v="13.154984252806711"/>
    <n v="1"/>
    <n v="1445.7021867546418"/>
    <n v="8.0211874117107502"/>
    <n v="6.2159781036978368"/>
    <n v="5.5776347594815299"/>
    <n v="5.5384547089152552"/>
    <n v="0"/>
    <n v="0"/>
    <n v="0"/>
    <n v="0"/>
    <n v="0"/>
    <n v="0"/>
    <n v="1"/>
    <n v="0"/>
    <n v="0"/>
    <n v="0"/>
    <n v="0"/>
    <n v="2"/>
    <n v="0"/>
    <n v="1"/>
    <n v="0"/>
    <n v="0"/>
    <n v="0"/>
    <n v="0"/>
    <n v="0"/>
    <n v="0"/>
    <n v="0"/>
    <n v="0"/>
    <n v="0"/>
    <n v="0"/>
    <n v="5.3565862746720123"/>
    <n v="9.2028833854014298"/>
    <e v="#REF!"/>
    <n v="10.510413785328389"/>
    <n v="466886.94618159876"/>
    <n v="489631.04054935917"/>
    <n v="512771.52614211902"/>
    <n v="516039.00911745563"/>
    <n v="521069.4821426791"/>
    <n v="510258.55082039745"/>
    <e v="#REF!"/>
    <e v="#REF!"/>
    <e v="#REF!"/>
    <e v="#REF!"/>
    <e v="#REF!"/>
    <e v="#REF!"/>
    <e v="#REF!"/>
    <e v="#REF!"/>
  </r>
  <r>
    <x v="1"/>
    <x v="112"/>
    <n v="2019"/>
    <n v="9"/>
    <n v="1006.9169975562399"/>
    <n v="353.59499502660822"/>
    <n v="220.99687189163012"/>
    <n v="184.96921486581553"/>
    <n v="2176.0103079203873"/>
    <n v="395.18153505933554"/>
    <n v="220.8929629401857"/>
    <n v="187.2786771316207"/>
    <n v="509456.1464153679"/>
    <n v="113"/>
    <n v="13.141099056135557"/>
    <n v="1"/>
    <n v="1766.4780793402938"/>
    <n v="7.8413948918108591"/>
    <n v="6.1292657250665954"/>
    <n v="5.5811649056385573"/>
    <n v="5.4531803269730226"/>
    <n v="0"/>
    <n v="0"/>
    <n v="0"/>
    <n v="0"/>
    <n v="0"/>
    <n v="0"/>
    <n v="1"/>
    <n v="0"/>
    <n v="0"/>
    <n v="0"/>
    <n v="0"/>
    <n v="2"/>
    <n v="0"/>
    <n v="1"/>
    <n v="0"/>
    <n v="0"/>
    <n v="0"/>
    <n v="0"/>
    <n v="0"/>
    <n v="0"/>
    <n v="0"/>
    <n v="0"/>
    <n v="0"/>
    <n v="0"/>
    <n v="5.3612921657094255"/>
    <n v="9.1537553759451402"/>
    <e v="#REF!"/>
    <n v="10.496656799807782"/>
    <n v="472361.55969514319"/>
    <n v="478522.31142671942"/>
    <n v="501927.10671280144"/>
    <n v="504997.70983738761"/>
    <n v="515195.18002493371"/>
    <n v="501973.94468435145"/>
    <e v="#REF!"/>
    <e v="#REF!"/>
    <e v="#REF!"/>
    <e v="#REF!"/>
    <e v="#REF!"/>
    <e v="#REF!"/>
    <e v="#REF!"/>
    <e v="#REF!"/>
  </r>
  <r>
    <x v="1"/>
    <x v="113"/>
    <n v="2019"/>
    <n v="10"/>
    <n v="755.18774816717973"/>
    <n v="173.3138883573219"/>
    <n v="216.64236044665239"/>
    <n v="166.47229337923397"/>
    <n v="1749.7635399944249"/>
    <n v="284.24771170832872"/>
    <n v="217.06742069600571"/>
    <n v="168.55293175447264"/>
    <n v="496876.13676882623"/>
    <n v="114"/>
    <n v="13.116096052224748"/>
    <n v="1"/>
    <n v="1311.6162903503882"/>
    <n v="7.6579932443468106"/>
    <n v="5.8526768175374295"/>
    <n v="5.5666446891764592"/>
    <n v="5.3695855952887319"/>
    <n v="0"/>
    <n v="0"/>
    <n v="0"/>
    <n v="0"/>
    <n v="0"/>
    <n v="0"/>
    <n v="1"/>
    <n v="0"/>
    <n v="0"/>
    <n v="0"/>
    <n v="0"/>
    <n v="3"/>
    <n v="0"/>
    <n v="0"/>
    <n v="1"/>
    <n v="0"/>
    <n v="0"/>
    <n v="0"/>
    <n v="0"/>
    <n v="0"/>
    <n v="0"/>
    <n v="0"/>
    <n v="0"/>
    <n v="0"/>
    <n v="5.3659760150218512"/>
    <n v="9.0707798594002487"/>
    <e v="#REF!"/>
    <n v="10.374275969568076"/>
    <n v="468050.61240358977"/>
    <n v="469058.75477561075"/>
    <n v="490865.20255511551"/>
    <n v="486981.88895832241"/>
    <n v="504467.05287934461"/>
    <n v="487956.78024902497"/>
    <e v="#REF!"/>
    <e v="#REF!"/>
    <e v="#REF!"/>
    <e v="#REF!"/>
    <e v="#REF!"/>
    <e v="#REF!"/>
    <e v="#REF!"/>
    <e v="#REF!"/>
  </r>
  <r>
    <x v="1"/>
    <x v="114"/>
    <n v="2019"/>
    <n v="11"/>
    <n v="566.39081112538486"/>
    <n v="175.04702724089515"/>
    <n v="218.80878405111895"/>
    <n v="149.82506404131058"/>
    <n v="1394.7517213337128"/>
    <n v="229.64736947461193"/>
    <n v="218.63464771560763"/>
    <n v="151.6978508126268"/>
    <n v="487363.86116847041"/>
    <n v="115"/>
    <n v="13.096766271278344"/>
    <n v="1"/>
    <n v="1110.0716864587093"/>
    <n v="7.4744840130182775"/>
    <n v="5.6820982843053036"/>
    <n v="5.5726187678652233"/>
    <n v="5.2878566688542179"/>
    <n v="0"/>
    <n v="0"/>
    <n v="0"/>
    <n v="0"/>
    <n v="0"/>
    <n v="0"/>
    <n v="1"/>
    <n v="0"/>
    <n v="0"/>
    <n v="0"/>
    <n v="0"/>
    <n v="3"/>
    <n v="0"/>
    <n v="0"/>
    <n v="1"/>
    <n v="0"/>
    <n v="0"/>
    <n v="0"/>
    <n v="0"/>
    <n v="0"/>
    <n v="0"/>
    <n v="0"/>
    <n v="0"/>
    <n v="0"/>
    <n v="5.3706380281276624"/>
    <n v="9.0103000541781917"/>
    <e v="#REF!"/>
    <n v="10.376463559269901"/>
    <n v="464788.11805543979"/>
    <n v="461162.10183646629"/>
    <n v="479796.81543246686"/>
    <n v="472766.15264144313"/>
    <n v="496834.6765721307"/>
    <n v="477636.20681843592"/>
    <e v="#REF!"/>
    <e v="#REF!"/>
    <e v="#REF!"/>
    <e v="#REF!"/>
    <e v="#REF!"/>
    <e v="#REF!"/>
    <e v="#REF!"/>
    <e v="#REF!"/>
  </r>
  <r>
    <x v="1"/>
    <x v="115"/>
    <n v="2019"/>
    <n v="12"/>
    <n v="500"/>
    <n v="176.79749751330411"/>
    <n v="220.99687189163012"/>
    <n v="134.84255763717954"/>
    <n v="1126.326204933599"/>
    <n v="203.22243349395802"/>
    <n v="220.76064947402787"/>
    <n v="136.52808695472427"/>
    <n v="479905.48256630544"/>
    <n v="116"/>
    <n v="13.081344452174298"/>
    <n v="1"/>
    <n v="1032.6369270421137"/>
    <n v="7.3092568855704094"/>
    <n v="5.5877722309851849"/>
    <n v="5.5806662012232495"/>
    <n v="5.2081136330429763"/>
    <n v="0"/>
    <n v="0"/>
    <n v="0"/>
    <n v="0"/>
    <n v="0"/>
    <n v="0"/>
    <n v="1"/>
    <n v="0"/>
    <n v="0"/>
    <n v="0"/>
    <n v="0"/>
    <n v="3"/>
    <n v="0"/>
    <n v="0"/>
    <n v="1"/>
    <n v="0"/>
    <n v="0"/>
    <n v="0"/>
    <n v="0"/>
    <n v="0"/>
    <n v="0"/>
    <n v="0"/>
    <n v="0"/>
    <n v="0"/>
    <n v="5.3752784076841653"/>
    <n v="8.9641950752904105"/>
    <e v="#REF!"/>
    <n v="10.352824273002383"/>
    <n v="463564.91097039689"/>
    <n v="455170.02522982116"/>
    <n v="469830.10131134238"/>
    <n v="462095.76761248725"/>
    <n v="491330.81181044056"/>
    <n v="469799.58896993427"/>
    <e v="#REF!"/>
    <e v="#REF!"/>
    <e v="#REF!"/>
    <e v="#REF!"/>
    <e v="#REF!"/>
    <e v="#REF!"/>
    <e v="#REF!"/>
    <e v="#REF!"/>
  </r>
  <r>
    <x v="1"/>
    <x v="116"/>
    <n v="2019"/>
    <n v="13"/>
    <n v="500"/>
    <n v="100"/>
    <n v="135.40147527915775"/>
    <n v="121.35830187346158"/>
    <n v="938.42834345351923"/>
    <n v="151.61121674697901"/>
    <n v="143.93739269864477"/>
    <n v="122.87528038158786"/>
    <n v="454402.56523287168"/>
    <n v="117"/>
    <n v="13.026738791691963"/>
    <n v="1"/>
    <n v="856.75977715261934"/>
    <n v="7.1748534383272"/>
    <n v="5.3730936790854908"/>
    <n v="5.2387000437563955"/>
    <n v="5.1304677517695039"/>
    <n v="0"/>
    <n v="0"/>
    <n v="0"/>
    <n v="0"/>
    <n v="0"/>
    <n v="0"/>
    <n v="1"/>
    <n v="0"/>
    <n v="0"/>
    <n v="0"/>
    <n v="0"/>
    <n v="3"/>
    <n v="0"/>
    <n v="0"/>
    <n v="1"/>
    <n v="0"/>
    <n v="0"/>
    <n v="0"/>
    <n v="0"/>
    <n v="0"/>
    <n v="0"/>
    <n v="0"/>
    <n v="0"/>
    <n v="0"/>
    <n v="5.3798973535404597"/>
    <n v="8.7986301558580458"/>
    <e v="#REF!"/>
    <n v="10.005131198573176"/>
    <n v="463447.7754524569"/>
    <n v="450949.25726747833"/>
    <n v="461720.811068276"/>
    <n v="448469.01134125754"/>
    <n v="469366.99198698398"/>
    <n v="444821.20182567905"/>
    <e v="#REF!"/>
    <e v="#REF!"/>
    <e v="#REF!"/>
    <e v="#REF!"/>
    <e v="#REF!"/>
    <e v="#REF!"/>
    <e v="#REF!"/>
    <e v="#REF!"/>
  </r>
  <r>
    <x v="1"/>
    <x v="117"/>
    <n v="2019"/>
    <n v="14"/>
    <n v="500"/>
    <n v="100"/>
    <n v="136.75549003194934"/>
    <n v="109.22247168611543"/>
    <n v="806.89984041746345"/>
    <n v="125.80560837348951"/>
    <n v="137.47368029861889"/>
    <n v="110.58775255566268"/>
    <n v="444468.70466167282"/>
    <n v="118"/>
    <n v="13.004634925746975"/>
    <n v="1"/>
    <n v="845.97796171806476"/>
    <n v="7.0687171240653361"/>
    <n v="5.2455651419244909"/>
    <n v="5.2037939527718073"/>
    <n v="5.0550263791417587"/>
    <n v="0"/>
    <n v="0"/>
    <n v="0"/>
    <n v="0"/>
    <n v="0"/>
    <n v="0"/>
    <n v="1"/>
    <n v="0"/>
    <n v="0"/>
    <n v="0"/>
    <n v="0"/>
    <n v="3"/>
    <n v="0"/>
    <n v="0"/>
    <n v="1"/>
    <n v="0"/>
    <n v="0"/>
    <n v="0"/>
    <n v="0"/>
    <n v="0"/>
    <n v="0"/>
    <n v="0"/>
    <n v="0"/>
    <n v="0"/>
    <n v="5.3844950627890888"/>
    <n v="8.7416240425672793"/>
    <e v="#REF!"/>
    <n v="9.9619783584389836"/>
    <n v="463330.63993451686"/>
    <n v="447968.40535614709"/>
    <n v="455314.88808749575"/>
    <n v="439220.33658242278"/>
    <n v="462753.82257282297"/>
    <n v="435539.66215267673"/>
    <e v="#REF!"/>
    <e v="#REF!"/>
    <e v="#REF!"/>
    <e v="#REF!"/>
    <e v="#REF!"/>
    <e v="#REF!"/>
    <e v="#REF!"/>
    <e v="#REF!"/>
  </r>
  <r>
    <x v="1"/>
    <x v="118"/>
    <n v="2019"/>
    <n v="15"/>
    <n v="500"/>
    <n v="100"/>
    <n v="138.12304493226884"/>
    <n v="98.300224517503892"/>
    <n v="714.82988829222438"/>
    <n v="112.90280418674476"/>
    <n v="138.05810846890387"/>
    <n v="99.528977321319786"/>
    <n v="438162.36745469237"/>
    <n v="119"/>
    <n v="12.990344822616944"/>
    <n v="1"/>
    <n v="836.42326944977276"/>
    <n v="6.9870933053828326"/>
    <n v="5.1751334037186343"/>
    <n v="5.207000632859085"/>
    <n v="4.9818920810335294"/>
    <n v="0"/>
    <n v="0"/>
    <n v="0"/>
    <n v="0"/>
    <n v="0"/>
    <n v="0"/>
    <n v="1"/>
    <n v="0"/>
    <n v="0"/>
    <n v="0"/>
    <n v="0"/>
    <n v="4"/>
    <n v="0"/>
    <n v="0"/>
    <n v="0"/>
    <n v="1"/>
    <n v="0"/>
    <n v="0"/>
    <n v="0"/>
    <n v="0"/>
    <n v="0"/>
    <n v="0"/>
    <n v="0"/>
    <n v="0"/>
    <n v="5.389071729816501"/>
    <n v="8.7076348296296118"/>
    <e v="#REF!"/>
    <n v="9.8829539235318933"/>
    <n v="459460.24711582786"/>
    <n v="441184.22110599437"/>
    <n v="451685.61978807731"/>
    <n v="437485.23863531061"/>
    <n v="459518.15642587253"/>
    <n v="429869.60816472396"/>
    <e v="#REF!"/>
    <e v="#REF!"/>
    <e v="#REF!"/>
    <e v="#REF!"/>
    <e v="#REF!"/>
    <e v="#REF!"/>
    <e v="#REF!"/>
    <e v="#REF!"/>
  </r>
  <r>
    <x v="1"/>
    <x v="119"/>
    <n v="2019"/>
    <n v="16"/>
    <n v="500"/>
    <n v="100"/>
    <n v="135.40147527915775"/>
    <n v="108.13024696925429"/>
    <n v="650.38092180455703"/>
    <n v="106.45140209337238"/>
    <n v="135.66713859813237"/>
    <n v="107.27012000446084"/>
    <n v="437551.33996342705"/>
    <n v="120"/>
    <n v="12.988949326382844"/>
    <n v="1"/>
    <n v="843.53172224841194"/>
    <n v="6.9257142774943352"/>
    <n v="5.1379654936513566"/>
    <n v="5.1938161747545601"/>
    <n v="5.0336421563080771"/>
    <n v="0"/>
    <n v="0"/>
    <n v="0"/>
    <n v="0"/>
    <n v="0"/>
    <n v="0"/>
    <n v="1"/>
    <n v="0"/>
    <n v="0"/>
    <n v="0"/>
    <n v="0"/>
    <n v="4"/>
    <n v="0"/>
    <n v="0"/>
    <n v="0"/>
    <n v="1"/>
    <n v="0"/>
    <n v="0"/>
    <n v="0"/>
    <n v="0"/>
    <n v="0"/>
    <n v="0"/>
    <n v="0"/>
    <n v="0"/>
    <n v="5.393627546352362"/>
    <n v="8.7069540391590881"/>
    <e v="#REF!"/>
    <n v="9.9244599320061084"/>
    <n v="459343.11159788782"/>
    <n v="439678.86929536692"/>
    <n v="447976.7547794471"/>
    <n v="433459.18231911858"/>
    <n v="456776.03757992416"/>
    <n v="429172.09136563633"/>
    <e v="#REF!"/>
    <e v="#REF!"/>
    <e v="#REF!"/>
    <e v="#REF!"/>
    <e v="#REF!"/>
    <e v="#REF!"/>
    <e v="#REF!"/>
    <e v="#REF!"/>
  </r>
  <r>
    <x v="1"/>
    <x v="120"/>
    <n v="2019"/>
    <n v="17"/>
    <n v="500"/>
    <n v="100"/>
    <n v="152.32665968905246"/>
    <n v="118.94327166617973"/>
    <n v="605.26664526318996"/>
    <n v="103.2257010466862"/>
    <n v="150.66070757996044"/>
    <n v="117.77595650000784"/>
    <n v="442479.70399639034"/>
    <n v="121"/>
    <n v="13.000149875703389"/>
    <n v="1"/>
    <n v="871.26993135523219"/>
    <n v="6.8803912296500673"/>
    <n v="5.1188503199729762"/>
    <n v="5.2737598528300156"/>
    <n v="5.0998473466177945"/>
    <n v="0"/>
    <n v="0"/>
    <n v="0"/>
    <n v="0"/>
    <n v="0"/>
    <n v="0"/>
    <n v="1"/>
    <n v="0"/>
    <n v="0"/>
    <n v="0"/>
    <n v="0"/>
    <n v="4"/>
    <n v="0"/>
    <n v="0"/>
    <n v="0"/>
    <n v="1"/>
    <n v="0"/>
    <n v="0"/>
    <n v="0"/>
    <n v="0"/>
    <n v="0"/>
    <n v="0"/>
    <n v="0"/>
    <n v="0"/>
    <n v="5.3981627015177525"/>
    <n v="8.7421296791473946"/>
    <e v="#REF!"/>
    <n v="9.9316594379628231"/>
    <n v="459225.97607994778"/>
    <n v="438598.80869023647"/>
    <n v="445235.41735096835"/>
    <n v="430791.16297870124"/>
    <n v="458688.40763475333"/>
    <n v="433638.89397570211"/>
    <e v="#REF!"/>
    <e v="#REF!"/>
    <e v="#REF!"/>
    <e v="#REF!"/>
    <e v="#REF!"/>
    <e v="#REF!"/>
    <e v="#REF!"/>
    <e v="#REF!"/>
  </r>
  <r>
    <x v="1"/>
    <x v="121"/>
    <n v="2019"/>
    <n v="18"/>
    <n v="500"/>
    <n v="100"/>
    <n v="171.36749215018403"/>
    <n v="130.83759883279771"/>
    <n v="573.68665168423297"/>
    <n v="101.6128505233431"/>
    <n v="169.29681369316168"/>
    <n v="129.53143459951872"/>
    <n v="448370.43069664307"/>
    <n v="122"/>
    <n v="13.013375023975058"/>
    <n v="1"/>
    <n v="902.2050909829818"/>
    <n v="6.8473967677415981"/>
    <n v="5.1091539425411314"/>
    <n v="5.3649681234801854"/>
    <n v="5.1690758951051174"/>
    <n v="0"/>
    <n v="0"/>
    <n v="0"/>
    <n v="0"/>
    <n v="0"/>
    <n v="0"/>
    <n v="1"/>
    <n v="0"/>
    <n v="0"/>
    <n v="0"/>
    <n v="0"/>
    <n v="4"/>
    <n v="0"/>
    <n v="0"/>
    <n v="0"/>
    <n v="1"/>
    <n v="0"/>
    <n v="0"/>
    <n v="0"/>
    <n v="0"/>
    <n v="0"/>
    <n v="0"/>
    <n v="0"/>
    <n v="0"/>
    <n v="5.4026773818722793"/>
    <n v="8.7840770008181899"/>
    <e v="#REF!"/>
    <n v="9.965309106152592"/>
    <n v="459108.84056200774"/>
    <n v="437816.45192895393"/>
    <n v="443236.99607486988"/>
    <n v="429006.44776611164"/>
    <n v="461560.91732312756"/>
    <n v="439152.45648159273"/>
    <e v="#REF!"/>
    <e v="#REF!"/>
    <e v="#REF!"/>
    <e v="#REF!"/>
    <e v="#REF!"/>
    <e v="#REF!"/>
    <e v="#REF!"/>
    <e v="#REF!"/>
  </r>
  <r>
    <x v="1"/>
    <x v="122"/>
    <n v="2019"/>
    <n v="19"/>
    <n v="3667.3171073922117"/>
    <n v="543.30623813217949"/>
    <n v="271.65311906608974"/>
    <n v="143.92135871607749"/>
    <n v="1501.7757883966265"/>
    <n v="322.45954432776131"/>
    <n v="261.41748852879692"/>
    <n v="142.48236630442162"/>
    <n v="532171.29953604285"/>
    <n v="123"/>
    <n v="13.184720708104711"/>
    <n v="1"/>
    <n v="4626.1978233065583"/>
    <n v="7.5334349050464908"/>
    <n v="5.9568134248757376"/>
    <n v="5.72327490582256"/>
    <n v="5.2401758370480795"/>
    <n v="0"/>
    <n v="0"/>
    <n v="0"/>
    <n v="0"/>
    <n v="0"/>
    <n v="0"/>
    <n v="1"/>
    <n v="0"/>
    <n v="0"/>
    <n v="0"/>
    <n v="1"/>
    <n v="5"/>
    <n v="0"/>
    <n v="0"/>
    <n v="0"/>
    <n v="0"/>
    <n v="1"/>
    <n v="0"/>
    <n v="0"/>
    <n v="0"/>
    <n v="0"/>
    <n v="0"/>
    <n v="0"/>
    <n v="0"/>
    <n v="5.4071717714601188"/>
    <n v="10.107119232401852"/>
    <e v="#REF!"/>
    <n v="11.476762235183987"/>
    <n v="556719.93073966843"/>
    <n v="507674.72924893582"/>
    <n v="533945.15169028984"/>
    <n v="537294.05882504443"/>
    <n v="559719.07427416067"/>
    <n v="523772.43063691072"/>
    <e v="#REF!"/>
    <e v="#REF!"/>
    <e v="#REF!"/>
    <e v="#REF!"/>
    <e v="#REF!"/>
    <e v="#REF!"/>
    <e v="#REF!"/>
    <e v="#REF!"/>
  </r>
  <r>
    <x v="1"/>
    <x v="123"/>
    <n v="2019"/>
    <n v="20"/>
    <n v="3703.9902784661335"/>
    <n v="548.73930051350123"/>
    <n v="274.36965025675062"/>
    <n v="158.31349458768526"/>
    <n v="2162.4401354174784"/>
    <n v="435.5994224206313"/>
    <n v="273.07443408395528"/>
    <n v="156.73038175935889"/>
    <n v="546668.83681426325"/>
    <n v="124"/>
    <n v="13.211598480906581"/>
    <n v="1"/>
    <n v="4685.4127238240708"/>
    <n v="7.8360459011789345"/>
    <n v="6.2136412700129142"/>
    <n v="5.7606732016373252"/>
    <n v="5.3129660289326939"/>
    <n v="0"/>
    <n v="0"/>
    <n v="0"/>
    <n v="0"/>
    <n v="0"/>
    <n v="0"/>
    <n v="1"/>
    <n v="0"/>
    <n v="0"/>
    <n v="0"/>
    <n v="1"/>
    <n v="5"/>
    <n v="0"/>
    <n v="0"/>
    <n v="0"/>
    <n v="0"/>
    <n v="1"/>
    <n v="0"/>
    <n v="0"/>
    <n v="0"/>
    <n v="0"/>
    <n v="0"/>
    <n v="0"/>
    <n v="0"/>
    <n v="5.4116460518550396"/>
    <n v="10.20733497167897"/>
    <e v="#REF!"/>
    <n v="11.637789852025815"/>
    <n v="557213.77061294264"/>
    <n v="522119.17110350018"/>
    <n v="552170.19455711381"/>
    <n v="559917.92791962693"/>
    <n v="573865.34955579834"/>
    <n v="540202.35836894868"/>
    <e v="#REF!"/>
    <e v="#REF!"/>
    <e v="#REF!"/>
    <e v="#REF!"/>
    <e v="#REF!"/>
    <e v="#REF!"/>
    <e v="#REF!"/>
    <e v="#REF!"/>
  </r>
  <r>
    <x v="1"/>
    <x v="124"/>
    <n v="2019"/>
    <n v="21"/>
    <n v="3741.0301812507951"/>
    <n v="554.22669351863635"/>
    <n v="277.11334675931818"/>
    <n v="174.14484404645378"/>
    <n v="2636.0171491674732"/>
    <n v="494.91305796963383"/>
    <n v="276.70945549178191"/>
    <n v="172.40339781774429"/>
    <n v="554761.98959225242"/>
    <n v="125"/>
    <n v="13.226294453165622"/>
    <n v="1"/>
    <n v="4746.5150655752032"/>
    <n v="8.0076192700810278"/>
    <n v="6.3258461265390089"/>
    <n v="5.7720548340471041"/>
    <n v="5.3873547865287454"/>
    <n v="0"/>
    <n v="0"/>
    <n v="0"/>
    <n v="0"/>
    <n v="0"/>
    <n v="0"/>
    <n v="1"/>
    <n v="0"/>
    <n v="0"/>
    <n v="0"/>
    <n v="1"/>
    <n v="5"/>
    <n v="0"/>
    <n v="0"/>
    <n v="0"/>
    <n v="0"/>
    <n v="1"/>
    <n v="0"/>
    <n v="0"/>
    <n v="0"/>
    <n v="0"/>
    <n v="0"/>
    <n v="0"/>
    <n v="0"/>
    <n v="5.4161004022044201"/>
    <n v="10.265339173827261"/>
    <e v="#REF!"/>
    <n v="11.704061156133827"/>
    <n v="557713.72024012904"/>
    <n v="532448.38805810688"/>
    <n v="562498.95715741254"/>
    <n v="571555.74599515717"/>
    <n v="580785.32905184291"/>
    <n v="549449.21582090389"/>
    <e v="#REF!"/>
    <e v="#REF!"/>
    <e v="#REF!"/>
    <e v="#REF!"/>
    <e v="#REF!"/>
    <e v="#REF!"/>
    <e v="#REF!"/>
    <e v="#REF!"/>
  </r>
  <r>
    <x v="1"/>
    <x v="125"/>
    <n v="2019"/>
    <n v="22"/>
    <n v="3778.4404830633039"/>
    <n v="559.76896045382284"/>
    <n v="279.88448022691142"/>
    <n v="191.55932845109919"/>
    <n v="2978.7441493362221"/>
    <n v="527.34100921172831"/>
    <n v="279.56697775339848"/>
    <n v="189.64373538776371"/>
    <n v="560604.97299213964"/>
    <n v="126"/>
    <n v="13.236771788512115"/>
    <n v="1"/>
    <n v="4809.6532521951376"/>
    <n v="8.1156656584481617"/>
    <n v="6.3822531573802648"/>
    <n v="5.7809119705205196"/>
    <n v="5.4632581218558034"/>
    <n v="0"/>
    <n v="0"/>
    <n v="0"/>
    <n v="0"/>
    <n v="0"/>
    <n v="0"/>
    <n v="1"/>
    <n v="0"/>
    <n v="0"/>
    <n v="0"/>
    <n v="1"/>
    <n v="5"/>
    <n v="0"/>
    <n v="0"/>
    <n v="0"/>
    <n v="0"/>
    <n v="1"/>
    <n v="0"/>
    <n v="0"/>
    <n v="0"/>
    <n v="0"/>
    <n v="0"/>
    <n v="0"/>
    <n v="0"/>
    <n v="5.4205349992722862"/>
    <n v="10.30823341074449"/>
    <e v="#REF!"/>
    <n v="11.755339259466243"/>
    <n v="558219.84071876667"/>
    <n v="539899.39180268405"/>
    <n v="568999.60676915455"/>
    <n v="578381.32651365688"/>
    <n v="584926.60493792756"/>
    <n v="556036.22303910507"/>
    <e v="#REF!"/>
    <e v="#REF!"/>
    <e v="#REF!"/>
    <e v="#REF!"/>
    <e v="#REF!"/>
    <e v="#REF!"/>
    <e v="#REF!"/>
    <e v="#REF!"/>
  </r>
  <r>
    <x v="1"/>
    <x v="126"/>
    <n v="2019"/>
    <n v="23"/>
    <n v="3816.2248878939363"/>
    <n v="565.36665005836096"/>
    <n v="282.68332502918048"/>
    <n v="210.71526129620912"/>
    <n v="3229.9883709035362"/>
    <n v="546.35382963504458"/>
    <n v="282.37169030160226"/>
    <n v="208.6081087053646"/>
    <n v="584698.18190265563"/>
    <n v="127"/>
    <n v="13.278851064705627"/>
    <n v="1"/>
    <n v="4874.9901242776868"/>
    <n v="8.1880580031478623"/>
    <n v="6.4139034921565008"/>
    <n v="5.7895297922960438"/>
    <n v="5.5405928219105833"/>
    <n v="0"/>
    <n v="0"/>
    <n v="0"/>
    <n v="0"/>
    <n v="0"/>
    <n v="0"/>
    <n v="1"/>
    <n v="0"/>
    <n v="0"/>
    <n v="0"/>
    <n v="1"/>
    <n v="6"/>
    <n v="0"/>
    <n v="0"/>
    <n v="0"/>
    <n v="0"/>
    <n v="0"/>
    <n v="1"/>
    <n v="0"/>
    <n v="0"/>
    <n v="0"/>
    <n v="0"/>
    <n v="0"/>
    <n v="0"/>
    <n v="5.4249500174814029"/>
    <n v="10.344125975171353"/>
    <e v="#REF!"/>
    <n v="11.717184977764896"/>
    <n v="598406.23572038952"/>
    <n v="584496.08025332401"/>
    <n v="612614.94284845865"/>
    <n v="619341.85142798559"/>
    <n v="616242.30417559831"/>
    <n v="580774.8325697534"/>
    <e v="#REF!"/>
    <e v="#REF!"/>
    <e v="#REF!"/>
    <e v="#REF!"/>
    <e v="#REF!"/>
    <e v="#REF!"/>
    <e v="#REF!"/>
    <e v="#REF!"/>
  </r>
  <r>
    <x v="1"/>
    <x v="127"/>
    <n v="2019"/>
    <n v="24"/>
    <n v="3854.3871367728748"/>
    <n v="571.02031655894439"/>
    <n v="285.51015827947219"/>
    <n v="231.78678742583006"/>
    <n v="3417.3080006643377"/>
    <n v="558.68707309699448"/>
    <n v="285.1963114816852"/>
    <n v="229.46891955378351"/>
    <n v="588955.45226712199"/>
    <n v="128"/>
    <n v="13.286105826950195"/>
    <n v="1"/>
    <n v="4942.7043990371212"/>
    <n v="8.2388139293062217"/>
    <n v="6.433911437688967"/>
    <n v="5.7981343701726233"/>
    <n v="5.6192764430872044"/>
    <n v="0"/>
    <n v="0"/>
    <n v="0"/>
    <n v="0"/>
    <n v="0"/>
    <n v="0"/>
    <n v="1"/>
    <n v="0"/>
    <n v="0"/>
    <n v="0"/>
    <n v="1"/>
    <n v="6"/>
    <n v="0"/>
    <n v="0"/>
    <n v="0"/>
    <n v="0"/>
    <n v="0"/>
    <n v="1"/>
    <n v="0"/>
    <n v="0"/>
    <n v="0"/>
    <n v="0"/>
    <n v="0"/>
    <n v="0"/>
    <n v="5.4293456289544411"/>
    <n v="10.376433063437053"/>
    <e v="#REF!"/>
    <n v="11.733026257759892"/>
    <n v="598924.88364455837"/>
    <n v="588528.70035236678"/>
    <n v="615663.28982193628"/>
    <n v="622327.25928714056"/>
    <n v="618256.61731701531"/>
    <n v="585462.31766256236"/>
    <e v="#REF!"/>
    <e v="#REF!"/>
    <e v="#REF!"/>
    <e v="#REF!"/>
    <e v="#REF!"/>
    <e v="#REF!"/>
    <e v="#REF!"/>
    <e v="#REF!"/>
  </r>
  <r>
    <x v="1"/>
    <x v="128"/>
    <n v="2019"/>
    <n v="25"/>
    <n v="3892.9310081406056"/>
    <n v="576.73051972453413"/>
    <n v="288.36525986226707"/>
    <n v="254.96546616841309"/>
    <n v="3559.9949029072177"/>
    <n v="567.70879641076431"/>
    <n v="288.04836502420886"/>
    <n v="252.41581150695015"/>
    <n v="592909.91855430487"/>
    <n v="129"/>
    <n v="13.292797758437814"/>
    <n v="1"/>
    <n v="5012.9922538958208"/>
    <n v="8.2758182568537588"/>
    <n v="6.4482977530217163"/>
    <n v="5.8067480383048133"/>
    <n v="5.6992278705727015"/>
    <n v="0"/>
    <n v="0"/>
    <n v="0"/>
    <n v="0"/>
    <n v="0"/>
    <n v="0"/>
    <n v="1"/>
    <n v="0"/>
    <n v="0"/>
    <n v="0"/>
    <n v="1"/>
    <n v="6"/>
    <n v="0"/>
    <n v="0"/>
    <n v="0"/>
    <n v="0"/>
    <n v="0"/>
    <n v="1"/>
    <n v="0"/>
    <n v="0"/>
    <n v="0"/>
    <n v="0"/>
    <n v="0"/>
    <n v="0"/>
    <n v="5.43372200355424"/>
    <n v="10.406832769372661"/>
    <e v="#REF!"/>
    <n v="11.812138444092842"/>
    <n v="599449.88940314832"/>
    <n v="591579.56659120112"/>
    <n v="617882.97041126969"/>
    <n v="624502.71290335199"/>
    <n v="619829.16327111935"/>
    <n v="589799.61258092069"/>
    <e v="#REF!"/>
    <e v="#REF!"/>
    <e v="#REF!"/>
    <e v="#REF!"/>
    <e v="#REF!"/>
    <e v="#REF!"/>
    <e v="#REF!"/>
    <e v="#REF!"/>
  </r>
  <r>
    <x v="1"/>
    <x v="129"/>
    <n v="2019"/>
    <n v="26"/>
    <n v="3931.8603182220108"/>
    <n v="582.4978249217794"/>
    <n v="291.2489124608897"/>
    <n v="280.46201278525444"/>
    <n v="3671.5545275016557"/>
    <n v="575.10331066627191"/>
    <n v="290.9288577172216"/>
    <n v="277.657392657424"/>
    <n v="596688.04578028992"/>
    <n v="130"/>
    <n v="13.299149719423603"/>
    <n v="1"/>
    <n v="5086.0690683899347"/>
    <n v="8.3038254103604441"/>
    <n v="6.4599368601983151"/>
    <n v="5.8153729355221353"/>
    <n v="5.7803678491564208"/>
    <n v="0"/>
    <n v="0"/>
    <n v="0"/>
    <n v="0"/>
    <n v="0"/>
    <n v="0"/>
    <n v="1"/>
    <n v="0"/>
    <n v="0"/>
    <n v="0"/>
    <n v="1"/>
    <n v="6"/>
    <n v="0"/>
    <n v="0"/>
    <n v="0"/>
    <n v="0"/>
    <n v="0"/>
    <n v="1"/>
    <n v="0"/>
    <n v="0"/>
    <n v="0"/>
    <n v="0"/>
    <n v="0"/>
    <n v="0"/>
    <n v="5.4380793089231956"/>
    <n v="10.436212602026975"/>
    <e v="#REF!"/>
    <n v="11.791157232220383"/>
    <n v="599981.31657450355"/>
    <n v="593945.74859296135"/>
    <n v="619560.48453029315"/>
    <n v="626181.65104903351"/>
    <n v="621132.57525853254"/>
    <n v="593945.09993464162"/>
    <e v="#REF!"/>
    <e v="#REF!"/>
    <e v="#REF!"/>
    <e v="#REF!"/>
    <e v="#REF!"/>
    <e v="#REF!"/>
    <e v="#REF!"/>
    <e v="#REF!"/>
  </r>
  <r>
    <x v="1"/>
    <x v="130"/>
    <n v="2019"/>
    <n v="27"/>
    <n v="3971.1789214042315"/>
    <n v="588.32280317099719"/>
    <n v="294.1614015854986"/>
    <n v="308.50821406377992"/>
    <n v="3761.4418456724284"/>
    <n v="581.71305691863449"/>
    <n v="293.83814719867087"/>
    <n v="305.42313192314435"/>
    <n v="600359.7397617239"/>
    <n v="131"/>
    <n v="13.30528432079978"/>
    <n v="1"/>
    <n v="5162.1713402245068"/>
    <n v="8.3258346409015349"/>
    <n v="6.4702272873230067"/>
    <n v="5.8240091987377083"/>
    <n v="5.8626194313868663"/>
    <n v="0"/>
    <n v="0"/>
    <n v="0"/>
    <n v="0"/>
    <n v="0"/>
    <n v="0"/>
    <n v="1"/>
    <n v="0"/>
    <n v="0"/>
    <n v="0"/>
    <n v="1"/>
    <n v="6"/>
    <n v="0"/>
    <n v="0"/>
    <n v="0"/>
    <n v="0"/>
    <n v="0"/>
    <n v="1"/>
    <n v="0"/>
    <n v="0"/>
    <n v="0"/>
    <n v="0"/>
    <n v="0"/>
    <n v="0"/>
    <n v="5.4424177105217932"/>
    <n v="10.465063144391442"/>
    <e v="#REF!"/>
    <n v="11.810748461541943"/>
    <n v="600519.22937275178"/>
    <n v="595835.22052849247"/>
    <n v="620876.56596960174"/>
    <n v="627546.91541966912"/>
    <n v="622266.93757997151"/>
    <n v="597986.82571314054"/>
    <e v="#REF!"/>
    <e v="#REF!"/>
    <e v="#REF!"/>
    <e v="#REF!"/>
    <e v="#REF!"/>
    <e v="#REF!"/>
    <e v="#REF!"/>
    <e v="#REF!"/>
  </r>
  <r>
    <x v="1"/>
    <x v="131"/>
    <n v="2019"/>
    <n v="28"/>
    <n v="4010.8907106182733"/>
    <n v="594.20603120270721"/>
    <n v="297.1030156013536"/>
    <n v="339.35903547015795"/>
    <n v="3836.2765051561819"/>
    <n v="587.95954406067085"/>
    <n v="296.77652876108533"/>
    <n v="335.96544511545659"/>
    <n v="610637.47902053141"/>
    <n v="132"/>
    <n v="13.322258738042061"/>
    <n v="1"/>
    <n v="5241.5587928924924"/>
    <n v="8.3437957316083438"/>
    <n v="6.4798558033911018"/>
    <n v="5.8326567667020059"/>
    <n v="5.9459083412882006"/>
    <n v="0"/>
    <n v="0"/>
    <n v="0"/>
    <n v="0"/>
    <n v="0"/>
    <n v="0"/>
    <n v="1"/>
    <n v="0"/>
    <n v="0"/>
    <n v="0"/>
    <n v="1"/>
    <n v="7"/>
    <n v="0"/>
    <n v="0"/>
    <n v="0"/>
    <n v="0"/>
    <n v="0"/>
    <n v="0"/>
    <n v="1"/>
    <n v="0"/>
    <n v="0"/>
    <n v="0"/>
    <n v="0"/>
    <n v="0"/>
    <n v="5.4467373716663099"/>
    <n v="10.493663876251992"/>
    <e v="#REF!"/>
    <n v="11.777711026903271"/>
    <n v="637982.27380307601"/>
    <n v="633320.0607209662"/>
    <n v="657676.00086437329"/>
    <n v="667711.29206553125"/>
    <n v="639064.25867170235"/>
    <n v="607487.89201739931"/>
    <e v="#REF!"/>
    <e v="#REF!"/>
    <e v="#REF!"/>
    <e v="#REF!"/>
    <e v="#REF!"/>
    <e v="#REF!"/>
    <e v="#REF!"/>
    <e v="#REF!"/>
  </r>
  <r>
    <x v="1"/>
    <x v="132"/>
    <n v="2019"/>
    <n v="29"/>
    <n v="4050.9996177244557"/>
    <n v="600.14809151473423"/>
    <n v="300.07404575736712"/>
    <n v="373.29493901717376"/>
    <n v="3900.6934389266639"/>
    <n v="594.05381778770254"/>
    <n v="299.74429405773895"/>
    <n v="369.56198962700205"/>
    <n v="614200.79464203632"/>
    <n v="133"/>
    <n v="13.328077180771865"/>
    <n v="1"/>
    <n v="5324.5166940137306"/>
    <n v="8.3590022352266775"/>
    <n v="6.4891611838280321"/>
    <n v="5.8413155588368531"/>
    <n v="6.0301632582702913"/>
    <n v="0"/>
    <n v="0"/>
    <n v="0"/>
    <n v="0"/>
    <n v="0"/>
    <n v="0"/>
    <n v="1"/>
    <n v="0"/>
    <n v="0"/>
    <n v="0"/>
    <n v="1"/>
    <n v="7"/>
    <n v="0"/>
    <n v="0"/>
    <n v="0"/>
    <n v="0"/>
    <n v="0"/>
    <n v="0"/>
    <n v="1"/>
    <n v="0"/>
    <n v="0"/>
    <n v="0"/>
    <n v="0"/>
    <n v="0"/>
    <n v="5.4510384535657002"/>
    <n v="10.522177187420066"/>
    <e v="#REF!"/>
    <n v="11.827616471501242"/>
    <n v="638533.3530724796"/>
    <n v="634649.27901311545"/>
    <n v="658582.15242709545"/>
    <n v="668740.34013322182"/>
    <n v="640018.8040563094"/>
    <n v="611452.88455295085"/>
    <e v="#REF!"/>
    <e v="#REF!"/>
    <e v="#REF!"/>
    <e v="#REF!"/>
    <e v="#REF!"/>
    <e v="#REF!"/>
    <e v="#REF!"/>
    <e v="#REF!"/>
  </r>
  <r>
    <x v="1"/>
    <x v="133"/>
    <n v="2019"/>
    <n v="30"/>
    <n v="759.56242832333555"/>
    <n v="112.52776715901268"/>
    <n v="291.2489124608897"/>
    <n v="410.62443291889116"/>
    <n v="2958.3541357456652"/>
    <n v="353.29079247335761"/>
    <n v="292.09845062057462"/>
    <n v="406.51818858970228"/>
    <n v="602594.21013731544"/>
    <n v="134"/>
    <n v="13.308999297496294"/>
    <n v="1"/>
    <n v="1573.9635408621291"/>
    <n v="8.1095540553178029"/>
    <n v="6.0335853525171013"/>
    <n v="5.8188538572399029"/>
    <n v="6.115316027565413"/>
    <n v="0"/>
    <n v="0"/>
    <n v="0"/>
    <n v="0"/>
    <n v="0"/>
    <n v="0"/>
    <n v="1"/>
    <n v="0"/>
    <n v="0"/>
    <n v="0"/>
    <n v="1"/>
    <n v="7"/>
    <n v="0"/>
    <n v="0"/>
    <n v="0"/>
    <n v="0"/>
    <n v="0"/>
    <n v="0"/>
    <n v="1"/>
    <n v="0"/>
    <n v="0"/>
    <n v="0"/>
    <n v="0"/>
    <n v="0"/>
    <n v="5.4553211153577017"/>
    <n v="10.445372874383636"/>
    <e v="#REF!"/>
    <n v="11.719903237385095"/>
    <n v="583580.8415681558"/>
    <n v="613833.60773921153"/>
    <n v="643540.3079893575"/>
    <n v="641379.44222995848"/>
    <n v="623621.9566303147"/>
    <n v="597197.42215705616"/>
    <e v="#REF!"/>
    <e v="#REF!"/>
    <e v="#REF!"/>
    <e v="#REF!"/>
    <e v="#REF!"/>
    <e v="#REF!"/>
    <e v="#REF!"/>
    <e v="#REF!"/>
  </r>
  <r>
    <x v="1"/>
    <x v="134"/>
    <n v="2019"/>
    <n v="31"/>
    <n v="4132.4247100407174"/>
    <n v="612.21106815418045"/>
    <n v="306.10553407709023"/>
    <n v="451.68687621078033"/>
    <n v="3310.575308034181"/>
    <n v="482.750930313769"/>
    <n v="304.70482573143869"/>
    <n v="447.17000744867249"/>
    <n v="614394.18206280586"/>
    <n v="135"/>
    <n v="13.328391991471946"/>
    <n v="1"/>
    <n v="5502.4281884827687"/>
    <n v="8.2102102136844533"/>
    <n v="6.3038422698939929"/>
    <n v="5.8556231510710992"/>
    <n v="6.2013018043732258"/>
    <n v="0"/>
    <n v="0"/>
    <n v="0"/>
    <n v="0"/>
    <n v="0"/>
    <n v="0"/>
    <n v="1"/>
    <n v="0"/>
    <n v="0"/>
    <n v="0"/>
    <n v="1"/>
    <n v="7"/>
    <n v="0"/>
    <n v="0"/>
    <n v="0"/>
    <n v="0"/>
    <n v="0"/>
    <n v="0"/>
    <n v="1"/>
    <n v="0"/>
    <n v="0"/>
    <n v="0"/>
    <n v="0"/>
    <n v="0"/>
    <n v="5.4595855141441589"/>
    <n v="10.530423239632052"/>
    <e v="#REF!"/>
    <n v="11.830183838970365"/>
    <n v="639655.62487638579"/>
    <n v="621493.44792839827"/>
    <n v="649595.62500044657"/>
    <n v="655553.51297317911"/>
    <n v="633277.75024980074"/>
    <n v="610774.59911116632"/>
    <e v="#REF!"/>
    <e v="#REF!"/>
    <e v="#REF!"/>
    <e v="#REF!"/>
    <e v="#REF!"/>
    <e v="#REF!"/>
    <e v="#REF!"/>
    <e v="#REF!"/>
  </r>
  <r>
    <x v="1"/>
    <x v="135"/>
    <n v="2019"/>
    <n v="32"/>
    <n v="4173.7489571411261"/>
    <n v="618.33317883572238"/>
    <n v="309.16658941786119"/>
    <n v="496.85556383185838"/>
    <n v="3569.5274027662645"/>
    <n v="550.54205457474563"/>
    <n v="308.72041304921891"/>
    <n v="491.88700819353983"/>
    <n v="622308.66642356548"/>
    <n v="136"/>
    <n v="13.341191496900263"/>
    <n v="1"/>
    <n v="5598.1042892265687"/>
    <n v="8.278242287618566"/>
    <n v="6.4207429407645922"/>
    <n v="5.8670571729598464"/>
    <n v="6.2880591393112395"/>
    <n v="0"/>
    <n v="0"/>
    <n v="0"/>
    <n v="0"/>
    <n v="0"/>
    <n v="0"/>
    <n v="1"/>
    <n v="0"/>
    <n v="0"/>
    <n v="0"/>
    <n v="1"/>
    <n v="8"/>
    <n v="0"/>
    <n v="0"/>
    <n v="0"/>
    <n v="0"/>
    <n v="0"/>
    <n v="0"/>
    <n v="0"/>
    <n v="1"/>
    <n v="0"/>
    <n v="0"/>
    <n v="0"/>
    <n v="0"/>
    <n v="5.4638318050256105"/>
    <n v="10.581791918853835"/>
    <e v="#REF!"/>
    <n v="11.837028305794146"/>
    <n v="642260.67733161338"/>
    <n v="629634.50148185552"/>
    <n v="655213.95268542459"/>
    <n v="666957.77618272346"/>
    <n v="635832.43908335525"/>
    <n v="618728.90838002786"/>
    <e v="#REF!"/>
    <e v="#REF!"/>
    <e v="#REF!"/>
    <e v="#REF!"/>
    <e v="#REF!"/>
    <e v="#REF!"/>
    <e v="#REF!"/>
    <e v="#REF!"/>
  </r>
  <r>
    <x v="1"/>
    <x v="136"/>
    <n v="2019"/>
    <n v="33"/>
    <n v="4215.4864467125353"/>
    <n v="624.51651062407939"/>
    <n v="312.25825531203969"/>
    <n v="195.71140132634389"/>
    <n v="3763.3151159501458"/>
    <n v="587.52928259941245"/>
    <n v="311.90447108575762"/>
    <n v="225.32896201306349"/>
    <n v="602373.8650654559"/>
    <n v="137"/>
    <n v="13.308633569841181"/>
    <n v="1"/>
    <n v="5347.9726139749982"/>
    <n v="8.3262882042020241"/>
    <n v="6.4791955506801466"/>
    <n v="5.8760314654439103"/>
    <n v="5.6041458286717312"/>
    <n v="0"/>
    <n v="0"/>
    <n v="0"/>
    <n v="0"/>
    <n v="0"/>
    <n v="0"/>
    <n v="1"/>
    <n v="0"/>
    <n v="0"/>
    <n v="0"/>
    <n v="1"/>
    <n v="8"/>
    <n v="0"/>
    <n v="0"/>
    <n v="0"/>
    <n v="0"/>
    <n v="0"/>
    <n v="0"/>
    <n v="0"/>
    <n v="1"/>
    <n v="0"/>
    <n v="0"/>
    <n v="0"/>
    <n v="0"/>
    <n v="5.4680601411351315"/>
    <n v="10.428981113334141"/>
    <e v="#REF!"/>
    <n v="11.889162947610584"/>
    <n v="642838.88880092429"/>
    <n v="633809.39533878607"/>
    <n v="658098.99545704294"/>
    <n v="671203.15567788319"/>
    <n v="638611.21721912548"/>
    <n v="597395.70462817966"/>
    <e v="#REF!"/>
    <e v="#REF!"/>
    <e v="#REF!"/>
    <e v="#REF!"/>
    <e v="#REF!"/>
    <e v="#REF!"/>
    <e v="#REF!"/>
    <e v="#REF!"/>
  </r>
  <r>
    <x v="1"/>
    <x v="137"/>
    <n v="2019"/>
    <n v="34"/>
    <n v="4257.641311179661"/>
    <n v="630.76167573032023"/>
    <n v="315.38083786516012"/>
    <n v="235.53547466151355"/>
    <n v="3911.6129745190001"/>
    <n v="609.1454791648664"/>
    <n v="315.0332011872199"/>
    <n v="234.51482339666856"/>
    <n v="605124.91417234077"/>
    <n v="138"/>
    <n v="13.313190185407391"/>
    <n v="1"/>
    <n v="5439.3192994366555"/>
    <n v="8.3615571752343101"/>
    <n v="6.5118387519576899"/>
    <n v="5.8847720541039639"/>
    <n v="5.6374137912904363"/>
    <n v="0"/>
    <n v="0"/>
    <n v="0"/>
    <n v="0"/>
    <n v="0"/>
    <n v="0"/>
    <n v="1"/>
    <n v="0"/>
    <n v="0"/>
    <n v="0"/>
    <n v="1"/>
    <n v="8"/>
    <n v="0"/>
    <n v="0"/>
    <n v="0"/>
    <n v="0"/>
    <n v="0"/>
    <n v="0"/>
    <n v="0"/>
    <n v="1"/>
    <n v="0"/>
    <n v="0"/>
    <n v="0"/>
    <n v="0"/>
    <n v="5.472270673671475"/>
    <n v="10.450238397523046"/>
    <e v="#REF!"/>
    <n v="11.91008364605953"/>
    <n v="643424.05374010792"/>
    <n v="636983.68173002475"/>
    <n v="660214.10408718884"/>
    <n v="673957.12238002545"/>
    <n v="640534.22064059484"/>
    <n v="600532.64656076138"/>
    <e v="#REF!"/>
    <e v="#REF!"/>
    <e v="#REF!"/>
    <e v="#REF!"/>
    <e v="#REF!"/>
    <e v="#REF!"/>
    <e v="#REF!"/>
    <e v="#REF!"/>
  </r>
  <r>
    <x v="1"/>
    <x v="138"/>
    <n v="2019"/>
    <n v="35"/>
    <n v="4300.2177242914586"/>
    <n v="637.06929248762344"/>
    <n v="318.53464624381172"/>
    <n v="215.92621485281364"/>
    <n v="4028.1943994507374"/>
    <n v="623.10738582624492"/>
    <n v="318.18450173815256"/>
    <n v="217.78507570719913"/>
    <n v="604245.1412287869"/>
    <n v="139"/>
    <n v="13.311735257538427"/>
    <n v="1"/>
    <n v="5471.7478778757077"/>
    <n v="8.3884354629780304"/>
    <n v="6.5323703655381831"/>
    <n v="5.893499142074619"/>
    <n v="5.5759717919767882"/>
    <n v="0"/>
    <n v="0"/>
    <n v="0"/>
    <n v="0"/>
    <n v="0"/>
    <n v="0"/>
    <n v="1"/>
    <n v="0"/>
    <n v="0"/>
    <n v="0"/>
    <n v="1"/>
    <n v="8"/>
    <n v="0"/>
    <n v="0"/>
    <n v="0"/>
    <n v="0"/>
    <n v="0"/>
    <n v="0"/>
    <n v="0"/>
    <n v="1"/>
    <n v="0"/>
    <n v="0"/>
    <n v="0"/>
    <n v="0"/>
    <n v="5.476463551931511"/>
    <n v="10.445150390114295"/>
    <e v="#REF!"/>
    <n v="11.918622065694773"/>
    <n v="644016.24168386264"/>
    <n v="639460.32464557001"/>
    <n v="661823.59316152823"/>
    <n v="675905.29756900063"/>
    <n v="642003.35307182232"/>
    <n v="599847.86519522953"/>
    <e v="#REF!"/>
    <e v="#REF!"/>
    <e v="#REF!"/>
    <e v="#REF!"/>
    <e v="#REF!"/>
    <e v="#REF!"/>
    <e v="#REF!"/>
    <e v="#REF!"/>
  </r>
  <r>
    <x v="1"/>
    <x v="139"/>
    <n v="2019"/>
    <n v="36"/>
    <n v="4343.219901534374"/>
    <n v="643.43998541249982"/>
    <n v="321.71999270624997"/>
    <n v="193.08694043228394"/>
    <n v="4122.7020500758281"/>
    <n v="633.27368561937237"/>
    <n v="321.36644360944024"/>
    <n v="195.55675395977545"/>
    <n v="586729.58828724828"/>
    <n v="140"/>
    <n v="13.282319325357413"/>
    <n v="1"/>
    <n v="5501.4668200854076"/>
    <n v="8.4097064968901112"/>
    <n v="6.5470595232716162"/>
    <n v="5.9022344827926396"/>
    <n v="5.4880185773058505"/>
    <n v="0"/>
    <n v="0"/>
    <n v="0"/>
    <n v="0"/>
    <n v="0"/>
    <n v="0"/>
    <n v="1"/>
    <n v="0"/>
    <n v="0"/>
    <n v="0"/>
    <n v="1"/>
    <n v="9"/>
    <n v="0"/>
    <n v="0"/>
    <n v="0"/>
    <n v="0"/>
    <n v="0"/>
    <n v="0"/>
    <n v="0"/>
    <n v="0"/>
    <n v="1"/>
    <n v="0"/>
    <n v="0"/>
    <n v="0"/>
    <n v="5.4806389233419912"/>
    <n v="10.431992082847904"/>
    <e v="#REF!"/>
    <n v="11.880769062034528"/>
    <n v="602204.74628311023"/>
    <n v="597096.73561866861"/>
    <n v="616727.80920037744"/>
    <n v="631273.13839701633"/>
    <n v="621877.02427600371"/>
    <n v="583548.40217078291"/>
    <e v="#REF!"/>
    <e v="#REF!"/>
    <e v="#REF!"/>
    <e v="#REF!"/>
    <e v="#REF!"/>
    <e v="#REF!"/>
    <e v="#REF!"/>
    <e v="#REF!"/>
  </r>
  <r>
    <x v="1"/>
    <x v="140"/>
    <n v="2019"/>
    <n v="37"/>
    <n v="4386.6521005497161"/>
    <n v="649.8743852666247"/>
    <n v="324.93719263331235"/>
    <n v="218.93661997753662"/>
    <n v="4201.8870652179939"/>
    <n v="641.57403544299859"/>
    <n v="324.58011773092517"/>
    <n v="216.5986333757605"/>
    <n v="590570.80797739828"/>
    <n v="141"/>
    <n v="13.288844819331455"/>
    <n v="1"/>
    <n v="5580.4002984271901"/>
    <n v="8.4271869432470954"/>
    <n v="6.5588946272527622"/>
    <n v="5.9109801608230343"/>
    <n v="5.5714676658372424"/>
    <n v="0"/>
    <n v="0"/>
    <n v="0"/>
    <n v="0"/>
    <n v="0"/>
    <n v="0"/>
    <n v="1"/>
    <n v="0"/>
    <n v="0"/>
    <n v="0"/>
    <n v="1"/>
    <n v="9"/>
    <n v="0"/>
    <n v="0"/>
    <n v="0"/>
    <n v="0"/>
    <n v="0"/>
    <n v="0"/>
    <n v="0"/>
    <n v="0"/>
    <n v="1"/>
    <n v="0"/>
    <n v="0"/>
    <n v="0"/>
    <n v="5.4847969334906548"/>
    <n v="10.460872473189639"/>
    <e v="#REF!"/>
    <n v="11.914566117099058"/>
    <n v="602811.19162844506"/>
    <n v="598750.79672685917"/>
    <n v="617770.98773431312"/>
    <n v="632493.5502029662"/>
    <n v="622942.14343669289"/>
    <n v="587595.79801238223"/>
    <e v="#REF!"/>
    <e v="#REF!"/>
    <e v="#REF!"/>
    <e v="#REF!"/>
    <e v="#REF!"/>
    <e v="#REF!"/>
    <e v="#REF!"/>
    <e v="#REF!"/>
  </r>
  <r>
    <x v="1"/>
    <x v="141"/>
    <n v="2019"/>
    <n v="38"/>
    <n v="4430.5186215552139"/>
    <n v="656.37312911929098"/>
    <n v="328.18656455964549"/>
    <n v="212.63173270488244"/>
    <n v="4270.4765321191599"/>
    <n v="648.97358228114479"/>
    <n v="327.82591987677347"/>
    <n v="213.02842277197024"/>
    <n v="590955.53198077204"/>
    <n v="142"/>
    <n v="13.289496051562105"/>
    <n v="1"/>
    <n v="5627.7100479390328"/>
    <n v="8.4420852699272704"/>
    <n v="6.5693285044734226"/>
    <n v="5.9197363112760337"/>
    <n v="5.5577902896674756"/>
    <n v="0"/>
    <n v="0"/>
    <n v="0"/>
    <n v="0"/>
    <n v="0"/>
    <n v="0"/>
    <n v="1"/>
    <n v="0"/>
    <n v="0"/>
    <n v="0"/>
    <n v="1"/>
    <n v="9"/>
    <n v="0"/>
    <n v="0"/>
    <n v="0"/>
    <n v="0"/>
    <n v="0"/>
    <n v="0"/>
    <n v="0"/>
    <n v="0"/>
    <n v="1"/>
    <n v="0"/>
    <n v="0"/>
    <n v="0"/>
    <n v="5.4889377261566867"/>
    <n v="10.464998245233927"/>
    <e v="#REF!"/>
    <n v="11.909743090530093"/>
    <n v="603424.87278241257"/>
    <n v="600171.79521564243"/>
    <n v="618658.56866563088"/>
    <n v="633549.47177626588"/>
    <n v="623917.37198560475"/>
    <n v="588122.28378205176"/>
    <e v="#REF!"/>
    <e v="#REF!"/>
    <e v="#REF!"/>
    <e v="#REF!"/>
    <e v="#REF!"/>
    <e v="#REF!"/>
    <e v="#REF!"/>
    <e v="#REF!"/>
  </r>
  <r>
    <x v="1"/>
    <x v="142"/>
    <n v="2019"/>
    <n v="39"/>
    <n v="4474.8238077707665"/>
    <n v="662.93686041048397"/>
    <n v="331.46843020524204"/>
    <n v="240.63826886450019"/>
    <n v="4331.7807148146421"/>
    <n v="655.95522134581438"/>
    <n v="331.10417917239516"/>
    <n v="237.87728425524719"/>
    <n v="594928.12323787541"/>
    <n v="143"/>
    <n v="13.296195875949822"/>
    <n v="1"/>
    <n v="5709.8673672509922"/>
    <n v="8.45521587273028"/>
    <n v="6.5790742773782913"/>
    <n v="5.928502876350163"/>
    <n v="5.6493199476476557"/>
    <n v="0"/>
    <n v="0"/>
    <n v="0"/>
    <n v="0"/>
    <n v="0"/>
    <n v="0"/>
    <n v="1"/>
    <n v="0"/>
    <n v="0"/>
    <n v="0"/>
    <n v="1"/>
    <n v="9"/>
    <n v="0"/>
    <n v="0"/>
    <n v="0"/>
    <n v="0"/>
    <n v="0"/>
    <n v="0"/>
    <n v="0"/>
    <n v="0"/>
    <n v="1"/>
    <n v="0"/>
    <n v="0"/>
    <n v="0"/>
    <n v="5.4930614433405482"/>
    <n v="10.49514122819998"/>
    <e v="#REF!"/>
    <n v="11.916000267568082"/>
    <n v="604045.86210309924"/>
    <n v="601432.54457134777"/>
    <n v="619439.62719217874"/>
    <n v="634502.51594925998"/>
    <n v="624836.92965910491"/>
    <n v="592323.35031408863"/>
    <e v="#REF!"/>
    <e v="#REF!"/>
    <e v="#REF!"/>
    <e v="#REF!"/>
    <e v="#REF!"/>
    <e v="#REF!"/>
    <e v="#REF!"/>
    <e v="#REF!"/>
  </r>
  <r>
    <x v="1"/>
    <x v="143"/>
    <n v="2019"/>
    <n v="40"/>
    <n v="4519.5720458484739"/>
    <n v="669.56622901458877"/>
    <n v="334.78311450729439"/>
    <n v="249.11248456961823"/>
    <n v="4388.1181141247907"/>
    <n v="662.76072518020158"/>
    <n v="334.41522097380448"/>
    <n v="247.98896453818111"/>
    <n v="596916.04226247163"/>
    <n v="144"/>
    <n v="13.299531749758852"/>
    <n v="1"/>
    <n v="5773.0338739399749"/>
    <n v="8.4671324893627578"/>
    <n v="6.5884836314434239"/>
    <n v="5.9372797794632559"/>
    <n v="5.684293385952266"/>
    <n v="0"/>
    <n v="0"/>
    <n v="0"/>
    <n v="0"/>
    <n v="0"/>
    <n v="0"/>
    <n v="1"/>
    <n v="0"/>
    <n v="0"/>
    <n v="0"/>
    <n v="1"/>
    <n v="9"/>
    <n v="0"/>
    <n v="0"/>
    <n v="0"/>
    <n v="0"/>
    <n v="0"/>
    <n v="0"/>
    <n v="0"/>
    <n v="0"/>
    <n v="1"/>
    <n v="0"/>
    <n v="0"/>
    <n v="0"/>
    <n v="5.4971682252932021"/>
    <n v="10.510968775361773"/>
    <e v="#REF!"/>
    <n v="11.966430155052224"/>
    <n v="604674.23267217213"/>
    <n v="602584.04318141099"/>
    <n v="620147.53134891065"/>
    <n v="635389.79510513181"/>
    <n v="625721.26648328197"/>
    <n v="594492.171973733"/>
    <e v="#REF!"/>
    <e v="#REF!"/>
    <e v="#REF!"/>
    <e v="#REF!"/>
    <e v="#REF!"/>
    <e v="#REF!"/>
    <e v="#REF!"/>
    <e v="#REF!"/>
  </r>
  <r>
    <x v="1"/>
    <x v="144"/>
    <n v="2019"/>
    <n v="41"/>
    <n v="4564.7677663069589"/>
    <n v="676.2618913047346"/>
    <n v="338.1309456523673"/>
    <n v="235.89673745979206"/>
    <n v="4441.1130097794412"/>
    <n v="669.51130824246809"/>
    <n v="337.75937318451105"/>
    <n v="237.10596016763097"/>
    <n v="557926.87298219721"/>
    <n v="145"/>
    <n v="13.231983180772152"/>
    <n v="0"/>
    <n v="5815.0573407238535"/>
    <n v="8.4782139394657694"/>
    <n v="6.5977303948101893"/>
    <n v="5.94606694251602"/>
    <n v="5.6466012642492185"/>
    <n v="0"/>
    <n v="0"/>
    <n v="0"/>
    <n v="0"/>
    <n v="0"/>
    <n v="0"/>
    <n v="1"/>
    <n v="0"/>
    <n v="0"/>
    <n v="0"/>
    <n v="0"/>
    <n v="10"/>
    <n v="0"/>
    <n v="0"/>
    <n v="0"/>
    <n v="0"/>
    <n v="0"/>
    <n v="0"/>
    <n v="0"/>
    <n v="0"/>
    <n v="0"/>
    <n v="1"/>
    <n v="0"/>
    <n v="0"/>
    <n v="5.5012582105447274"/>
    <n v="9.508517546730344"/>
    <e v="#REF!"/>
    <n v="10.949884660881239"/>
    <n v="550366.37021169858"/>
    <n v="549347.29506078642"/>
    <n v="564419.36738849781"/>
    <n v="578311.5513440494"/>
    <n v="579111.85952824424"/>
    <n v="556132.51410687156"/>
    <e v="#REF!"/>
    <e v="#REF!"/>
    <e v="#REF!"/>
    <e v="#REF!"/>
    <e v="#REF!"/>
    <e v="#REF!"/>
    <e v="#REF!"/>
    <e v="#REF!"/>
  </r>
  <r>
    <x v="1"/>
    <x v="145"/>
    <n v="2019"/>
    <n v="42"/>
    <n v="4610.4154439700287"/>
    <n v="683.02451021778211"/>
    <n v="341.51225510889105"/>
    <n v="212.09520432531869"/>
    <n v="4491.9037400366169"/>
    <n v="676.26790923012504"/>
    <n v="341.13696691645305"/>
    <n v="214.59627990954993"/>
    <n v="555854.11225659039"/>
    <n v="146"/>
    <n v="13.228261150775243"/>
    <n v="0"/>
    <n v="5847.04741362202"/>
    <n v="8.488720473323573"/>
    <n v="6.6069005686591726"/>
    <n v="5.954864287605087"/>
    <n v="5.5638197562594831"/>
    <n v="0"/>
    <n v="0"/>
    <n v="0"/>
    <n v="0"/>
    <n v="0"/>
    <n v="0"/>
    <n v="1"/>
    <n v="0"/>
    <n v="0"/>
    <n v="0"/>
    <n v="0"/>
    <n v="10"/>
    <n v="0"/>
    <n v="0"/>
    <n v="0"/>
    <n v="0"/>
    <n v="0"/>
    <n v="0"/>
    <n v="0"/>
    <n v="0"/>
    <n v="0"/>
    <n v="1"/>
    <n v="0"/>
    <n v="0"/>
    <n v="5.5053315359323625"/>
    <n v="9.4947205491471927"/>
    <e v="#REF!"/>
    <n v="10.988639038518926"/>
    <n v="551009.72545312054"/>
    <n v="550376.78759914218"/>
    <n v="565042.30046460847"/>
    <n v="579127.88280225894"/>
    <n v="579958.84341076296"/>
    <n v="554102.23314294335"/>
    <e v="#REF!"/>
    <e v="#REF!"/>
    <e v="#REF!"/>
    <e v="#REF!"/>
    <e v="#REF!"/>
    <e v="#REF!"/>
    <e v="#REF!"/>
    <e v="#REF!"/>
  </r>
  <r>
    <x v="1"/>
    <x v="146"/>
    <n v="2019"/>
    <n v="43"/>
    <n v="4656.5195984097281"/>
    <n v="689.85475531995985"/>
    <n v="344.92737765997992"/>
    <n v="256.53216089514723"/>
    <n v="4541.2884975485504"/>
    <n v="683.06133227504245"/>
    <n v="344.54833658562728"/>
    <n v="252.3385727965875"/>
    <n v="561250.64486389072"/>
    <n v="147"/>
    <n v="13.23792286701592"/>
    <n v="0"/>
    <n v="5947.8338922848152"/>
    <n v="8.4988314021998796"/>
    <n v="6.6160367098462372"/>
    <n v="5.9636717371944856"/>
    <n v="5.6989691994386682"/>
    <n v="0"/>
    <n v="0"/>
    <n v="0"/>
    <n v="0"/>
    <n v="0"/>
    <n v="0"/>
    <n v="1"/>
    <n v="0"/>
    <n v="0"/>
    <n v="0"/>
    <n v="0"/>
    <n v="10"/>
    <n v="0"/>
    <n v="0"/>
    <n v="0"/>
    <n v="0"/>
    <n v="0"/>
    <n v="0"/>
    <n v="0"/>
    <n v="0"/>
    <n v="0"/>
    <n v="1"/>
    <n v="0"/>
    <n v="0"/>
    <n v="5.5093883366279774"/>
    <n v="9.5353572191975253"/>
    <e v="#REF!"/>
    <n v="10.985649641324535"/>
    <n v="551660.68560213596"/>
    <n v="551375.35397083161"/>
    <n v="565641.39452688163"/>
    <n v="579925.49650660879"/>
    <n v="580796.22962725023"/>
    <n v="559778.57103211479"/>
    <e v="#REF!"/>
    <e v="#REF!"/>
    <e v="#REF!"/>
    <e v="#REF!"/>
    <e v="#REF!"/>
    <e v="#REF!"/>
    <e v="#REF!"/>
    <e v="#REF!"/>
  </r>
  <r>
    <x v="1"/>
    <x v="147"/>
    <n v="2019"/>
    <n v="44"/>
    <n v="4703.0847943938261"/>
    <n v="696.75330287315933"/>
    <n v="348.37665143657966"/>
    <n v="234.42951684363095"/>
    <n v="4589.8273866021327"/>
    <n v="689.90731757410094"/>
    <n v="347.99381995148445"/>
    <n v="236.22042243892662"/>
    <n v="560131.64706620877"/>
    <n v="148"/>
    <n v="13.235927119130208"/>
    <n v="0"/>
    <n v="5982.6442655471965"/>
    <n v="8.5086705155395155"/>
    <n v="6.6251598669270724"/>
    <n v="5.9724892141342112"/>
    <n v="5.6434708711497787"/>
    <n v="0"/>
    <n v="0"/>
    <n v="0"/>
    <n v="0"/>
    <n v="0"/>
    <n v="0"/>
    <n v="1"/>
    <n v="0"/>
    <n v="0"/>
    <n v="0"/>
    <n v="0"/>
    <n v="10"/>
    <n v="0"/>
    <n v="0"/>
    <n v="0"/>
    <n v="0"/>
    <n v="0"/>
    <n v="0"/>
    <n v="0"/>
    <n v="0"/>
    <n v="0"/>
    <n v="1"/>
    <n v="0"/>
    <n v="0"/>
    <n v="5.5134287461649825"/>
    <n v="9.5282984493949634"/>
    <e v="#REF!"/>
    <n v="11.033376262990284"/>
    <n v="552319.32670782111"/>
    <n v="552355.3143851799"/>
    <n v="566224.10908272071"/>
    <n v="580710.62270706333"/>
    <n v="581627.37026621494"/>
    <n v="558701.61129290308"/>
    <e v="#REF!"/>
    <e v="#REF!"/>
    <e v="#REF!"/>
    <e v="#REF!"/>
    <e v="#REF!"/>
    <e v="#REF!"/>
    <e v="#REF!"/>
    <e v="#REF!"/>
  </r>
  <r>
    <x v="1"/>
    <x v="148"/>
    <n v="2019"/>
    <n v="45"/>
    <n v="4750.1156423377643"/>
    <n v="703.72083590189095"/>
    <n v="351.86041795094548"/>
    <n v="236.47996816677602"/>
    <n v="4637.9138633228222"/>
    <n v="696.81407673799595"/>
    <n v="351.4737581509994"/>
    <n v="236.45401359399108"/>
    <n v="555759.94470765279"/>
    <n v="149"/>
    <n v="13.228091725877144"/>
    <n v="0"/>
    <n v="6042.1768643573769"/>
    <n v="8.5183233870179169"/>
    <n v="6.6342804358374021"/>
    <n v="5.981316641663577"/>
    <n v="5.6442975724254625"/>
    <n v="0"/>
    <n v="0"/>
    <n v="0"/>
    <n v="0"/>
    <n v="0"/>
    <n v="0"/>
    <n v="1"/>
    <n v="0"/>
    <n v="0"/>
    <n v="0"/>
    <n v="0"/>
    <n v="11"/>
    <n v="0"/>
    <n v="0"/>
    <n v="0"/>
    <n v="0"/>
    <n v="0"/>
    <n v="0"/>
    <n v="0"/>
    <n v="0"/>
    <n v="0"/>
    <n v="0"/>
    <n v="1"/>
    <n v="0"/>
    <n v="5.5174528964647074"/>
    <n v="9.5352975930919595"/>
    <e v="#REF!"/>
    <n v="10.968999255260616"/>
    <n v="530506.40733084304"/>
    <n v="529517.30469449423"/>
    <n v="542351.84680742747"/>
    <n v="553872.80437150248"/>
    <n v="559896.58648235281"/>
    <n v="554595.87772367056"/>
    <e v="#REF!"/>
    <e v="#REF!"/>
    <e v="#REF!"/>
    <e v="#REF!"/>
    <e v="#REF!"/>
    <e v="#REF!"/>
    <e v="#REF!"/>
    <e v="#REF!"/>
  </r>
  <r>
    <x v="1"/>
    <x v="149"/>
    <n v="2019"/>
    <n v="46"/>
    <n v="4797.6167987611425"/>
    <n v="710.75804426090997"/>
    <n v="355.37902213045498"/>
    <n v="250.55913601806634"/>
    <n v="4685.8247439543184"/>
    <n v="703.78606049945301"/>
    <n v="354.98849573250948"/>
    <n v="249.14862377565882"/>
    <n v="558014.95285997866"/>
    <n v="150"/>
    <n v="13.232141038244514"/>
    <n v="0"/>
    <n v="6114.3130011705734"/>
    <n v="8.527849224331538"/>
    <n v="6.6434035355207053"/>
    <n v="5.9901539434129765"/>
    <n v="5.6882272435465282"/>
    <n v="0"/>
    <n v="0"/>
    <n v="0"/>
    <n v="0"/>
    <n v="0"/>
    <n v="0"/>
    <n v="1"/>
    <n v="0"/>
    <n v="0"/>
    <n v="0"/>
    <n v="0"/>
    <n v="11"/>
    <n v="0"/>
    <n v="0"/>
    <n v="0"/>
    <n v="0"/>
    <n v="0"/>
    <n v="0"/>
    <n v="0"/>
    <n v="0"/>
    <n v="0"/>
    <n v="0"/>
    <n v="1"/>
    <n v="0"/>
    <n v="5.521460917862246"/>
    <n v="9.5530558597097954"/>
    <e v="#REF!"/>
    <n v="11.008317055261575"/>
    <n v="531180.6415466629"/>
    <n v="530483.45126131608"/>
    <n v="542915.68346266286"/>
    <n v="554644.07336531649"/>
    <n v="560721.18986444338"/>
    <n v="557033.60073809489"/>
    <e v="#REF!"/>
    <e v="#REF!"/>
    <e v="#REF!"/>
    <e v="#REF!"/>
    <e v="#REF!"/>
    <e v="#REF!"/>
    <e v="#REF!"/>
    <e v="#REF!"/>
  </r>
  <r>
    <x v="1"/>
    <x v="150"/>
    <n v="2019"/>
    <n v="47"/>
    <n v="4845.5929667487535"/>
    <n v="717.86562470351896"/>
    <n v="358.93281235175948"/>
    <n v="234.44271063432333"/>
    <n v="4733.7552107926485"/>
    <n v="710.82584260148599"/>
    <n v="358.53838068983447"/>
    <n v="235.91330194845688"/>
    <n v="557216.5255176737"/>
    <n v="151"/>
    <n v="13.230709178591701"/>
    <n v="0"/>
    <n v="6156.8341144383558"/>
    <n v="8.5372890149491099"/>
    <n v="6.6525316707055726"/>
    <n v="5.9990010434054293"/>
    <n v="5.6423829015441704"/>
    <n v="0"/>
    <n v="0"/>
    <n v="0"/>
    <n v="0"/>
    <n v="0"/>
    <n v="0"/>
    <n v="1"/>
    <n v="0"/>
    <n v="0"/>
    <n v="0"/>
    <n v="0"/>
    <n v="11"/>
    <n v="0"/>
    <n v="0"/>
    <n v="0"/>
    <n v="0"/>
    <n v="0"/>
    <n v="0"/>
    <n v="0"/>
    <n v="0"/>
    <n v="0"/>
    <n v="0"/>
    <n v="1"/>
    <n v="0"/>
    <n v="5.5254529391317835"/>
    <n v="9.5483585131177193"/>
    <e v="#REF!"/>
    <n v="10.986985056078705"/>
    <n v="531862.78945982037"/>
    <n v="531450.02865177859"/>
    <n v="543474.334974956"/>
    <n v="555411.71753307083"/>
    <n v="561544.28653683932"/>
    <n v="556292.52876402636"/>
    <e v="#REF!"/>
    <e v="#REF!"/>
    <e v="#REF!"/>
    <e v="#REF!"/>
    <e v="#REF!"/>
    <e v="#REF!"/>
    <e v="#REF!"/>
    <e v="#REF!"/>
  </r>
  <r>
    <x v="1"/>
    <x v="151"/>
    <n v="2019"/>
    <n v="48"/>
    <n v="4894.0488964162414"/>
    <n v="725.04428095055425"/>
    <n v="362.52214047527718"/>
    <n v="269.56082912918839"/>
    <n v="4781.8433164797261"/>
    <n v="717.93506177602012"/>
    <n v="362.12376449673292"/>
    <n v="266.19607641111526"/>
    <n v="561424.91070053075"/>
    <n v="152"/>
    <n v="13.23823331438814"/>
    <n v="0"/>
    <n v="6251.176146971261"/>
    <n v="8.5466711410152989"/>
    <n v="6.6616660510882442"/>
    <n v="6.0078578660580204"/>
    <n v="5.7443388038845171"/>
    <n v="0"/>
    <n v="0"/>
    <n v="0"/>
    <n v="0"/>
    <n v="0"/>
    <n v="0"/>
    <n v="1"/>
    <n v="0"/>
    <n v="0"/>
    <n v="0"/>
    <n v="0"/>
    <n v="11"/>
    <n v="0"/>
    <n v="0"/>
    <n v="0"/>
    <n v="0"/>
    <n v="0"/>
    <n v="0"/>
    <n v="0"/>
    <n v="0"/>
    <n v="0"/>
    <n v="0"/>
    <n v="1"/>
    <n v="0"/>
    <n v="5.5294290875114234"/>
    <n v="9.5806021719334424"/>
    <e v="#REF!"/>
    <n v="11.010099469962279"/>
    <n v="532552.93020728894"/>
    <n v="532420.07351010363"/>
    <n v="544029.51164213172"/>
    <n v="556177.03553919471"/>
    <n v="562366.56618939317"/>
    <n v="560782.75692985882"/>
    <e v="#REF!"/>
    <e v="#REF!"/>
    <e v="#REF!"/>
    <e v="#REF!"/>
    <e v="#REF!"/>
    <e v="#REF!"/>
    <e v="#REF!"/>
    <e v="#REF!"/>
  </r>
  <r>
    <x v="1"/>
    <x v="152"/>
    <n v="2019"/>
    <n v="49"/>
    <n v="4942.9893853804033"/>
    <n v="732.2947237600597"/>
    <n v="366.14736188002985"/>
    <n v="251.96757192063373"/>
    <n v="4830.1871371499292"/>
    <n v="725.11489276803991"/>
    <n v="365.74500214170018"/>
    <n v="253.39042236968191"/>
    <n v="560704.18614287849"/>
    <n v="153"/>
    <n v="13.236948748006631"/>
    <n v="0"/>
    <n v="6293.399042941126"/>
    <n v="8.5560152571190518"/>
    <n v="6.6708072449219946"/>
    <n v="6.0167243361832767"/>
    <n v="5.70248608998486"/>
    <n v="0"/>
    <n v="0"/>
    <n v="0"/>
    <n v="0"/>
    <n v="0"/>
    <n v="0"/>
    <n v="1"/>
    <n v="0"/>
    <n v="0"/>
    <n v="0"/>
    <n v="0"/>
    <n v="12"/>
    <n v="0"/>
    <n v="0"/>
    <n v="0"/>
    <n v="0"/>
    <n v="0"/>
    <n v="0"/>
    <n v="0"/>
    <n v="0"/>
    <n v="0"/>
    <n v="0"/>
    <n v="0"/>
    <n v="1"/>
    <n v="5.5333894887275203"/>
    <n v="9.5768867057287856"/>
    <e v="#REF!"/>
    <n v="11.06918726616037"/>
    <n v="529038.79896643583"/>
    <n v="530443.30876596062"/>
    <n v="539213.90798503929"/>
    <n v="553487.40186810866"/>
    <n v="560296.82095785486"/>
    <n v="560182.40313023143"/>
    <e v="#REF!"/>
    <e v="#REF!"/>
    <e v="#REF!"/>
    <e v="#REF!"/>
    <e v="#REF!"/>
    <e v="#REF!"/>
    <e v="#REF!"/>
    <e v="#REF!"/>
  </r>
  <r>
    <x v="1"/>
    <x v="153"/>
    <n v="2019"/>
    <n v="50"/>
    <n v="4992.4192792342074"/>
    <n v="739.6176709976603"/>
    <n v="369.80883549883015"/>
    <n v="275.39278145782907"/>
    <n v="4878.8567797752121"/>
    <n v="732.3662818828501"/>
    <n v="369.40245216311718"/>
    <n v="273.19254554901437"/>
    <n v="563611.59390435135"/>
    <n v="154"/>
    <n v="13.24212062995255"/>
    <n v="0"/>
    <n v="6377.2385671885277"/>
    <n v="8.5653349719102838"/>
    <n v="6.6799555028478723"/>
    <n v="6.0256003789904566"/>
    <n v="5.766486375660115"/>
    <n v="0"/>
    <n v="0"/>
    <n v="0"/>
    <n v="0"/>
    <n v="0"/>
    <n v="0"/>
    <n v="1"/>
    <n v="0"/>
    <n v="0"/>
    <n v="0"/>
    <n v="0"/>
    <n v="12"/>
    <n v="0"/>
    <n v="0"/>
    <n v="0"/>
    <n v="0"/>
    <n v="0"/>
    <n v="0"/>
    <n v="0"/>
    <n v="0"/>
    <n v="0"/>
    <n v="0"/>
    <n v="0"/>
    <n v="1"/>
    <n v="5.5373342670185366"/>
    <n v="9.5996289503887162"/>
    <e v="#REF!"/>
    <n v="11.073874766201127"/>
    <n v="529745.16596683906"/>
    <n v="531426.14527215669"/>
    <n v="539765.32377124322"/>
    <n v="554250.45771521679"/>
    <n v="561118.73060140805"/>
    <n v="563329.13400846382"/>
    <e v="#REF!"/>
    <e v="#REF!"/>
    <e v="#REF!"/>
    <e v="#REF!"/>
    <e v="#REF!"/>
    <e v="#REF!"/>
    <e v="#REF!"/>
    <e v="#REF!"/>
  </r>
  <r>
    <x v="1"/>
    <x v="154"/>
    <n v="2019"/>
    <n v="51"/>
    <n v="5042.3434720265495"/>
    <n v="747.01384770763684"/>
    <n v="373.50692385381842"/>
    <n v="240.61846277348457"/>
    <n v="4927.9027874506128"/>
    <n v="739.69006479524342"/>
    <n v="373.09647668474832"/>
    <n v="243.87587105103756"/>
    <n v="561128.18017114163"/>
    <n v="155"/>
    <n v="13.237704643559626"/>
    <n v="0"/>
    <n v="6403.4827063614894"/>
    <n v="8.5746397042384856"/>
    <n v="6.6891109183431308"/>
    <n v="6.0344859200867731"/>
    <n v="5.6702146095872781"/>
    <n v="0"/>
    <n v="0"/>
    <n v="0"/>
    <n v="0"/>
    <n v="0"/>
    <n v="0"/>
    <n v="1"/>
    <n v="0"/>
    <n v="0"/>
    <n v="0"/>
    <n v="0"/>
    <n v="12"/>
    <n v="0"/>
    <n v="0"/>
    <n v="0"/>
    <n v="0"/>
    <n v="0"/>
    <n v="0"/>
    <n v="0"/>
    <n v="0"/>
    <n v="0"/>
    <n v="0"/>
    <n v="0"/>
    <n v="1"/>
    <n v="5.5412635451584258"/>
    <n v="9.5822986319194605"/>
    <e v="#REF!"/>
    <n v="11.07166180154243"/>
    <n v="530459.76799242571"/>
    <n v="532417.26040843758"/>
    <n v="540315.83671961608"/>
    <n v="555013.10783226253"/>
    <n v="561940.83660494885"/>
    <n v="560802.93553616852"/>
    <e v="#REF!"/>
    <e v="#REF!"/>
    <e v="#REF!"/>
    <e v="#REF!"/>
    <e v="#REF!"/>
    <e v="#REF!"/>
    <e v="#REF!"/>
    <e v="#REF!"/>
  </r>
  <r>
    <x v="1"/>
    <x v="155"/>
    <n v="2019"/>
    <n v="52"/>
    <n v="5092.7669067468141"/>
    <n v="754.48398618471333"/>
    <n v="377.24199309235667"/>
    <n v="247.42942600465659"/>
    <n v="4977.3620232394733"/>
    <n v="747.08702548997837"/>
    <n v="376.82744145159586"/>
    <n v="247.0740705092947"/>
    <n v="562258.39930307271"/>
    <n v="156"/>
    <n v="13.239716808443768"/>
    <n v="0"/>
    <n v="6471.9223120285405"/>
    <n v="8.5839359687358687"/>
    <n v="6.6982735072185564"/>
    <n v="6.0433808854785385"/>
    <n v="5.6811788763530346"/>
    <n v="0"/>
    <n v="0"/>
    <n v="0"/>
    <n v="0"/>
    <n v="0"/>
    <n v="0"/>
    <n v="1"/>
    <n v="0"/>
    <n v="0"/>
    <n v="0"/>
    <n v="0"/>
    <n v="12"/>
    <n v="0"/>
    <n v="0"/>
    <n v="0"/>
    <n v="0"/>
    <n v="0"/>
    <n v="0"/>
    <n v="0"/>
    <n v="0"/>
    <n v="0"/>
    <n v="0"/>
    <n v="0"/>
    <n v="1"/>
    <n v="5.5451774444795623"/>
    <n v="9.5917734577039937"/>
    <e v="#REF!"/>
    <n v="11.119226069596142"/>
    <n v="531182.6873934475"/>
    <n v="533417.46502497431"/>
    <n v="540865.83939955058"/>
    <n v="555775.64090701938"/>
    <n v="562763.28936999221"/>
    <n v="562073.06203822861"/>
    <e v="#REF!"/>
    <e v="#REF!"/>
    <e v="#REF!"/>
    <e v="#REF!"/>
    <e v="#REF!"/>
    <e v="#REF!"/>
    <e v="#REF!"/>
    <e v="#REF!"/>
  </r>
  <r>
    <x v="1"/>
    <x v="156"/>
    <n v="2019"/>
    <n v="53"/>
    <n v="5143.6945758142829"/>
    <n v="762.02882604656043"/>
    <n v="381.01441302328021"/>
    <n v="275.98961690797449"/>
    <n v="5027.2617890119163"/>
    <n v="754.55792576826934"/>
    <n v="380.59571586611179"/>
    <n v="273.0980622681065"/>
    <n v="565876.22863913444"/>
    <n v="157"/>
    <n v="13.246130655955932"/>
    <n v="0"/>
    <n v="6562.7274317920983"/>
    <n v="8.5932282666182225"/>
    <n v="6.7074432470066565"/>
    <n v="6.0522852015722401"/>
    <n v="5.7661905294614995"/>
    <n v="0"/>
    <n v="0"/>
    <n v="0"/>
    <n v="0"/>
    <n v="0"/>
    <n v="0"/>
    <n v="1"/>
    <n v="0"/>
    <n v="0"/>
    <n v="0"/>
    <n v="0"/>
    <n v="12"/>
    <n v="0"/>
    <n v="0"/>
    <n v="0"/>
    <n v="0"/>
    <n v="0"/>
    <n v="0"/>
    <n v="0"/>
    <n v="0"/>
    <n v="0"/>
    <n v="0"/>
    <n v="0"/>
    <n v="1"/>
    <n v="5.5490760848952201"/>
    <n v="9.6197567447527152"/>
    <e v="#REF!"/>
    <n v="11.109074600537106"/>
    <n v="531914.00734365906"/>
    <n v="534427.35966127843"/>
    <n v="541415.60305269063"/>
    <n v="556538.25520676002"/>
    <n v="563586.19116915832"/>
    <n v="565964.79325659026"/>
    <e v="#REF!"/>
    <e v="#REF!"/>
    <e v="#REF!"/>
    <e v="#REF!"/>
    <e v="#REF!"/>
    <e v="#REF!"/>
    <e v="#REF!"/>
    <e v="#REF!"/>
  </r>
  <r>
    <x v="2"/>
    <x v="0"/>
    <n v="2017"/>
    <n v="1"/>
    <n v="2430"/>
    <n v="360"/>
    <n v="180"/>
    <n v="97.882806413278786"/>
    <n v="2430"/>
    <n v="360"/>
    <n v="180"/>
    <n v="97.882806413278786"/>
    <n v="478972.83092648414"/>
    <n v="1"/>
    <n v="13.07939915438039"/>
    <n v="1"/>
    <n v="3067.8828064132786"/>
    <n v="7.9365673379245374"/>
    <n v="6.0495386178295751"/>
    <n v="5.4138204993148049"/>
    <n v="4.9705333224173023"/>
    <n v="0"/>
    <n v="0"/>
    <n v="0"/>
    <n v="0"/>
    <n v="0"/>
    <n v="0"/>
    <n v="0"/>
    <n v="0"/>
    <n v="1"/>
    <n v="0"/>
    <n v="0"/>
    <n v="1"/>
    <n v="1"/>
    <n v="0"/>
    <n v="0"/>
    <n v="0"/>
    <n v="0"/>
    <n v="0"/>
    <n v="0"/>
    <n v="0"/>
    <n v="0"/>
    <n v="0"/>
    <n v="0"/>
    <n v="0"/>
    <n v="4.6151205168412597"/>
    <n v="8.6446712394442233"/>
    <e v="#REF!"/>
    <n v="9.9148192553527039"/>
    <n v="496086.06243225001"/>
    <n v="496997.56681854255"/>
    <n v="503998.28977702401"/>
    <n v="512876.14799475222"/>
    <n v="503178.72573180642"/>
    <n v="475888.65681122348"/>
    <e v="#REF!"/>
    <e v="#REF!"/>
    <e v="#REF!"/>
    <e v="#REF!"/>
    <e v="#REF!"/>
    <e v="#REF!"/>
    <e v="#REF!"/>
    <e v="#REF!"/>
  </r>
  <r>
    <x v="2"/>
    <x v="1"/>
    <n v="2017"/>
    <n v="2"/>
    <n v="2551.5"/>
    <n v="378"/>
    <n v="189"/>
    <n v="123.70072265254561"/>
    <n v="2466.4499999999998"/>
    <n v="369"/>
    <n v="188.1"/>
    <n v="121.11893102861893"/>
    <n v="487331.85466927831"/>
    <n v="2"/>
    <n v="13.09670059642478"/>
    <n v="1"/>
    <n v="3242.2007226525457"/>
    <n v="7.9495115701640495"/>
    <n v="6.0705469407246069"/>
    <n v="5.4492669548122494"/>
    <n v="5.120026746046995"/>
    <n v="0"/>
    <n v="0"/>
    <n v="0"/>
    <n v="0"/>
    <n v="0"/>
    <n v="0"/>
    <n v="0"/>
    <n v="0"/>
    <n v="1"/>
    <n v="0"/>
    <n v="0"/>
    <n v="1"/>
    <n v="1"/>
    <n v="0"/>
    <n v="0"/>
    <n v="0"/>
    <n v="0"/>
    <n v="0"/>
    <n v="0"/>
    <n v="0"/>
    <n v="0"/>
    <n v="0"/>
    <n v="0"/>
    <n v="0"/>
    <n v="4.6249728132842707"/>
    <n v="8.701557737058442"/>
    <e v="#REF!"/>
    <n v="10.019979916491506"/>
    <n v="497993.11811072711"/>
    <n v="497711.61667456303"/>
    <n v="504768.11768047587"/>
    <n v="514225.17638601008"/>
    <n v="505447.95932520815"/>
    <n v="483547.54261544195"/>
    <e v="#REF!"/>
    <e v="#REF!"/>
    <e v="#REF!"/>
    <e v="#REF!"/>
    <e v="#REF!"/>
    <e v="#REF!"/>
    <e v="#REF!"/>
    <e v="#REF!"/>
  </r>
  <r>
    <x v="2"/>
    <x v="2"/>
    <n v="2017"/>
    <n v="3"/>
    <n v="2679.0750000000003"/>
    <n v="396.9"/>
    <n v="198.45"/>
    <n v="141.98202679411318"/>
    <n v="2530.2375000000002"/>
    <n v="382.95"/>
    <n v="197.41499999999999"/>
    <n v="139.89571721756377"/>
    <n v="494241.64592845656"/>
    <n v="3"/>
    <n v="13.110779838367923"/>
    <n v="1"/>
    <n v="3416.4070267941133"/>
    <n v="7.9717684655856784"/>
    <n v="6.1022618995720217"/>
    <n v="5.4885351913316809"/>
    <n v="5.2263735278956229"/>
    <n v="0"/>
    <n v="0"/>
    <n v="0"/>
    <n v="0"/>
    <n v="0"/>
    <n v="0"/>
    <n v="0"/>
    <n v="0"/>
    <n v="1"/>
    <n v="0"/>
    <n v="0"/>
    <n v="1"/>
    <n v="1"/>
    <n v="0"/>
    <n v="0"/>
    <n v="0"/>
    <n v="0"/>
    <n v="0"/>
    <n v="0"/>
    <n v="0"/>
    <n v="0"/>
    <n v="0"/>
    <n v="0"/>
    <n v="0"/>
    <n v="4.6347289882296359"/>
    <n v="8.7512981155711174"/>
    <e v="#REF!"/>
    <n v="10.020324146544294"/>
    <n v="500001.38334902504"/>
    <n v="499026.98976682697"/>
    <n v="506099.12331637001"/>
    <n v="516370.34691989137"/>
    <n v="508322.33277719893"/>
    <n v="490287.28171118977"/>
    <e v="#REF!"/>
    <e v="#REF!"/>
    <e v="#REF!"/>
    <e v="#REF!"/>
    <e v="#REF!"/>
    <e v="#REF!"/>
    <e v="#REF!"/>
    <e v="#REF!"/>
  </r>
  <r>
    <x v="2"/>
    <x v="3"/>
    <n v="2017"/>
    <n v="4"/>
    <n v="2813.0287499999999"/>
    <n v="416.745"/>
    <n v="208.3725"/>
    <n v="147.64919560371897"/>
    <n v="2615.0748749999998"/>
    <n v="399.84749999999997"/>
    <n v="207.27675000000002"/>
    <n v="146.87384776510345"/>
    <n v="498646.26429188804"/>
    <n v="4"/>
    <n v="13.11965223415829"/>
    <n v="1"/>
    <n v="3585.7954456037187"/>
    <n v="8.0006228262575263"/>
    <n v="6.1393777362924631"/>
    <n v="5.5284935554975716"/>
    <n v="5.2631810631064324"/>
    <n v="0"/>
    <n v="0"/>
    <n v="0"/>
    <n v="0"/>
    <n v="0"/>
    <n v="0"/>
    <n v="0"/>
    <n v="0"/>
    <n v="1"/>
    <n v="0"/>
    <n v="0"/>
    <n v="1"/>
    <n v="1"/>
    <n v="0"/>
    <n v="0"/>
    <n v="0"/>
    <n v="0"/>
    <n v="0"/>
    <n v="0"/>
    <n v="0"/>
    <n v="0"/>
    <n v="0"/>
    <n v="0"/>
    <n v="0"/>
    <n v="4.6443908991413725"/>
    <n v="8.78528818010912"/>
    <e v="#REF!"/>
    <n v="10.110794026405264"/>
    <n v="502115.91862513486"/>
    <n v="500805.38175099844"/>
    <n v="507827.68983432144"/>
    <n v="519001.14533117908"/>
    <n v="511494.85641291767"/>
    <n v="494854.86050082126"/>
    <e v="#REF!"/>
    <e v="#REF!"/>
    <e v="#REF!"/>
    <e v="#REF!"/>
    <e v="#REF!"/>
    <e v="#REF!"/>
    <e v="#REF!"/>
    <e v="#REF!"/>
  </r>
  <r>
    <x v="2"/>
    <x v="4"/>
    <n v="2017"/>
    <n v="5"/>
    <n v="2953.6801875000001"/>
    <n v="437.58225000000004"/>
    <n v="218.79112500000002"/>
    <n v="148.52038041594372"/>
    <n v="2716.6564687499995"/>
    <n v="418.71487500000001"/>
    <n v="217.63968750000004"/>
    <n v="148.35572715085971"/>
    <n v="502065.966167078"/>
    <n v="5"/>
    <n v="13.126486796748088"/>
    <n v="1"/>
    <n v="3758.5739429159439"/>
    <n v="8.0341113833447846"/>
    <n v="6.1792550220465996"/>
    <n v="5.568830239497073"/>
    <n v="5.2708261284406417"/>
    <n v="0"/>
    <n v="0"/>
    <n v="0"/>
    <n v="0"/>
    <n v="0"/>
    <n v="0"/>
    <n v="0"/>
    <n v="0"/>
    <n v="1"/>
    <n v="0"/>
    <n v="0"/>
    <n v="1"/>
    <n v="1"/>
    <n v="0"/>
    <n v="0"/>
    <n v="0"/>
    <n v="0"/>
    <n v="0"/>
    <n v="0"/>
    <n v="0"/>
    <n v="0"/>
    <n v="0"/>
    <n v="0"/>
    <n v="0"/>
    <n v="4.6539603501575231"/>
    <n v="8.8129371531716352"/>
    <e v="#REF!"/>
    <n v="10.10974374352655"/>
    <n v="504342.0374409472"/>
    <n v="502952.08421736903"/>
    <n v="509835.51136077422"/>
    <n v="521936.01048717642"/>
    <n v="514850.53334809042"/>
    <n v="498561.93087886821"/>
    <e v="#REF!"/>
    <e v="#REF!"/>
    <e v="#REF!"/>
    <e v="#REF!"/>
    <e v="#REF!"/>
    <e v="#REF!"/>
    <e v="#REF!"/>
    <e v="#REF!"/>
  </r>
  <r>
    <x v="2"/>
    <x v="5"/>
    <n v="2017"/>
    <n v="6"/>
    <n v="3101.3641968749998"/>
    <n v="459.46136250000001"/>
    <n v="229.73068125"/>
    <n v="150.34099668473846"/>
    <n v="2832.0687871874993"/>
    <n v="439.08811875000004"/>
    <n v="228.52158187500001"/>
    <n v="150.14246973135059"/>
    <n v="503842.82539991941"/>
    <n v="6"/>
    <n v="13.130019644051583"/>
    <n v="1"/>
    <n v="3940.8972373097386"/>
    <n v="8.0708464296431508"/>
    <n v="6.2206011357229745"/>
    <n v="5.6095054504825947"/>
    <n v="5.2799669424053226"/>
    <n v="0"/>
    <n v="0"/>
    <n v="0"/>
    <n v="0"/>
    <n v="0"/>
    <n v="0"/>
    <n v="0"/>
    <n v="0"/>
    <n v="1"/>
    <n v="0"/>
    <n v="0"/>
    <n v="2"/>
    <n v="0"/>
    <n v="1"/>
    <n v="0"/>
    <n v="0"/>
    <n v="0"/>
    <n v="0"/>
    <n v="0"/>
    <n v="0"/>
    <n v="0"/>
    <n v="0"/>
    <n v="0"/>
    <n v="0"/>
    <n v="4.6634390941120669"/>
    <n v="8.8415657764193014"/>
    <e v="#REF!"/>
    <n v="10.214350157007566"/>
    <n v="509356.81080638868"/>
    <n v="506665.34808380296"/>
    <n v="515725.43972116389"/>
    <n v="525067.17499799607"/>
    <n v="518327.74761721812"/>
    <n v="502433.15548562165"/>
    <e v="#REF!"/>
    <e v="#REF!"/>
    <e v="#REF!"/>
    <e v="#REF!"/>
    <e v="#REF!"/>
    <e v="#REF!"/>
    <e v="#REF!"/>
    <e v="#REF!"/>
  </r>
  <r>
    <x v="2"/>
    <x v="6"/>
    <n v="2017"/>
    <n v="7"/>
    <n v="3256.4324067187504"/>
    <n v="482.434430625"/>
    <n v="241.2172153125"/>
    <n v="173.84528899868911"/>
    <n v="2959.3778730468744"/>
    <n v="460.76127468750002"/>
    <n v="239.94765196875002"/>
    <n v="171.47500707195525"/>
    <n v="510878.30617672484"/>
    <n v="7"/>
    <n v="13.143886692441869"/>
    <n v="1"/>
    <n v="4153.9293416549399"/>
    <n v="8.1098617975670404"/>
    <n v="6.2627860212601023"/>
    <n v="5.6505056640305433"/>
    <n v="5.3830992325755673"/>
    <n v="0"/>
    <n v="0"/>
    <n v="0"/>
    <n v="0"/>
    <n v="0"/>
    <n v="0"/>
    <n v="0"/>
    <n v="0"/>
    <n v="1"/>
    <n v="0"/>
    <n v="0"/>
    <n v="2"/>
    <n v="0"/>
    <n v="1"/>
    <n v="0"/>
    <n v="0"/>
    <n v="0"/>
    <n v="0"/>
    <n v="0"/>
    <n v="0"/>
    <n v="0"/>
    <n v="0"/>
    <n v="0"/>
    <n v="0"/>
    <n v="4.6728288344619058"/>
    <n v="8.8941035658066312"/>
    <e v="#REF!"/>
    <n v="10.192889120539162"/>
    <n v="511823.11319141067"/>
    <n v="509377.95960607257"/>
    <n v="518066.3048799574"/>
    <n v="528329.29502948187"/>
    <n v="521889.89914442546"/>
    <n v="509708.15396853012"/>
    <e v="#REF!"/>
    <e v="#REF!"/>
    <e v="#REF!"/>
    <e v="#REF!"/>
    <e v="#REF!"/>
    <e v="#REF!"/>
    <e v="#REF!"/>
    <e v="#REF!"/>
  </r>
  <r>
    <x v="2"/>
    <x v="7"/>
    <n v="2017"/>
    <n v="8"/>
    <n v="3419.2540270546879"/>
    <n v="506.55615215625011"/>
    <n v="253.27807607812505"/>
    <n v="162.99317618055443"/>
    <n v="3097.3407192492177"/>
    <n v="483.65871342187506"/>
    <n v="251.94503366718754"/>
    <n v="163.84135926969452"/>
    <n v="512843.99030976056"/>
    <n v="8"/>
    <n v="13.147726965444729"/>
    <n v="1"/>
    <n v="4342.0814314696172"/>
    <n v="8.1504912961971669"/>
    <n v="6.3055014664776348"/>
    <n v="5.6918200082870509"/>
    <n v="5.3474040271470669"/>
    <n v="0"/>
    <n v="0"/>
    <n v="0"/>
    <n v="0"/>
    <n v="0"/>
    <n v="0"/>
    <n v="0"/>
    <n v="0"/>
    <n v="1"/>
    <n v="0"/>
    <n v="0"/>
    <n v="2"/>
    <n v="0"/>
    <n v="1"/>
    <n v="0"/>
    <n v="0"/>
    <n v="0"/>
    <n v="0"/>
    <n v="0"/>
    <n v="0"/>
    <n v="0"/>
    <n v="0"/>
    <n v="0"/>
    <n v="0"/>
    <n v="4.6821312271242199"/>
    <n v="8.9122304110701425"/>
    <e v="#REF!"/>
    <n v="10.290607378466362"/>
    <n v="514418.58747158066"/>
    <n v="512324.91419729858"/>
    <n v="520504.43697430711"/>
    <n v="531681.8450805184"/>
    <n v="525514.35513829021"/>
    <n v="512125.1466677523"/>
    <e v="#REF!"/>
    <e v="#REF!"/>
    <e v="#REF!"/>
    <e v="#REF!"/>
    <e v="#REF!"/>
    <e v="#REF!"/>
    <e v="#REF!"/>
    <e v="#REF!"/>
  </r>
  <r>
    <x v="2"/>
    <x v="8"/>
    <n v="2017"/>
    <n v="9"/>
    <n v="3590.216728407423"/>
    <n v="531.88395976406264"/>
    <n v="265.94197988203132"/>
    <n v="174.64499503056481"/>
    <n v="3245.2035219966792"/>
    <n v="507.77133659296885"/>
    <n v="264.54228526054698"/>
    <n v="173.56463145447779"/>
    <n v="517771.76706258045"/>
    <n v="9"/>
    <n v="13.157289820020809"/>
    <n v="1"/>
    <n v="4562.6876630840816"/>
    <n v="8.1922781847330999"/>
    <n v="6.3485946712044781"/>
    <n v="5.7334380082592897"/>
    <n v="5.3926522785081303"/>
    <n v="0"/>
    <n v="0"/>
    <n v="0"/>
    <n v="0"/>
    <n v="0"/>
    <n v="0"/>
    <n v="0"/>
    <n v="0"/>
    <n v="1"/>
    <n v="0"/>
    <n v="0"/>
    <n v="2"/>
    <n v="0"/>
    <n v="1"/>
    <n v="0"/>
    <n v="0"/>
    <n v="0"/>
    <n v="0"/>
    <n v="0"/>
    <n v="0"/>
    <n v="0"/>
    <n v="0"/>
    <n v="0"/>
    <n v="0"/>
    <n v="4.6913478822291435"/>
    <n v="8.9508180382619145"/>
    <e v="#REF!"/>
    <n v="10.312558698855208"/>
    <n v="517149.69224165624"/>
    <n v="515489.63097996049"/>
    <n v="523012.31296792493"/>
    <n v="535099.14085339708"/>
    <n v="529186.70907110069"/>
    <n v="517450.81037353666"/>
    <e v="#REF!"/>
    <e v="#REF!"/>
    <e v="#REF!"/>
    <e v="#REF!"/>
    <e v="#REF!"/>
    <e v="#REF!"/>
    <e v="#REF!"/>
    <e v="#REF!"/>
  </r>
  <r>
    <x v="2"/>
    <x v="9"/>
    <n v="2017"/>
    <n v="10"/>
    <n v="3769.7275648277937"/>
    <n v="558.4781577522657"/>
    <n v="279.23907887613285"/>
    <n v="188.82043413721274"/>
    <n v="3402.5607348460135"/>
    <n v="533.12474717261728"/>
    <n v="277.76939951457427"/>
    <n v="187.29485386893924"/>
    <n v="523236.9884266766"/>
    <n v="10"/>
    <n v="13.167789773160411"/>
    <n v="1"/>
    <n v="4796.2652355934051"/>
    <n v="8.234910129797834"/>
    <n v="6.3919877041361026"/>
    <n v="5.7753493815067767"/>
    <n v="5.453249604083501"/>
    <n v="0"/>
    <n v="0"/>
    <n v="0"/>
    <n v="0"/>
    <n v="0"/>
    <n v="0"/>
    <n v="0"/>
    <n v="0"/>
    <n v="1"/>
    <n v="0"/>
    <n v="0"/>
    <n v="3"/>
    <n v="0"/>
    <n v="0"/>
    <n v="1"/>
    <n v="0"/>
    <n v="0"/>
    <n v="0"/>
    <n v="0"/>
    <n v="0"/>
    <n v="0"/>
    <n v="0"/>
    <n v="0"/>
    <n v="0"/>
    <n v="4.7004803657924166"/>
    <n v="8.9934225486796944"/>
    <e v="#REF!"/>
    <n v="10.345954388698017"/>
    <n v="520023.20902613254"/>
    <n v="518863.18944195233"/>
    <n v="525571.11176389758"/>
    <n v="538564.57184143714"/>
    <n v="532897.54027688387"/>
    <n v="523355.15439350996"/>
    <e v="#REF!"/>
    <e v="#REF!"/>
    <e v="#REF!"/>
    <e v="#REF!"/>
    <e v="#REF!"/>
    <e v="#REF!"/>
    <e v="#REF!"/>
    <e v="#REF!"/>
  </r>
  <r>
    <x v="2"/>
    <x v="10"/>
    <n v="2017"/>
    <n v="11"/>
    <n v="3958.2139430691836"/>
    <n v="586.40206563987908"/>
    <n v="293.20103281993954"/>
    <n v="187.02406134844705"/>
    <n v="3569.2566973129642"/>
    <n v="559.76340640624812"/>
    <n v="291.65786948940303"/>
    <n v="187.05114060049627"/>
    <n v="526497.00336967479"/>
    <n v="11"/>
    <n v="13.174000918934414"/>
    <n v="1"/>
    <n v="5024.8411028774499"/>
    <n v="8.2781735306074467"/>
    <n v="6.4356387044709082"/>
    <n v="5.8175440295511374"/>
    <n v="5.4522053896518674"/>
    <n v="0"/>
    <n v="0"/>
    <n v="0"/>
    <n v="0"/>
    <n v="0"/>
    <n v="0"/>
    <n v="0"/>
    <n v="0"/>
    <n v="1"/>
    <n v="0"/>
    <n v="0"/>
    <n v="3"/>
    <n v="0"/>
    <n v="0"/>
    <n v="1"/>
    <n v="0"/>
    <n v="0"/>
    <n v="0"/>
    <n v="0"/>
    <n v="0"/>
    <n v="0"/>
    <n v="0"/>
    <n v="0"/>
    <n v="0"/>
    <n v="4.7095302013123339"/>
    <n v="9.0207663056002385"/>
    <e v="#REF!"/>
    <n v="10.414495807522718"/>
    <n v="523046.2584257297"/>
    <n v="522442.16563206608"/>
    <n v="528167.96185584413"/>
    <n v="542067.18876366783"/>
    <n v="536640.51956239273"/>
    <n v="527107.52348449931"/>
    <e v="#REF!"/>
    <e v="#REF!"/>
    <e v="#REF!"/>
    <e v="#REF!"/>
    <e v="#REF!"/>
    <e v="#REF!"/>
    <e v="#REF!"/>
    <e v="#REF!"/>
  </r>
  <r>
    <x v="2"/>
    <x v="11"/>
    <n v="2017"/>
    <n v="12"/>
    <n v="4156.1246402226425"/>
    <n v="615.72216892187294"/>
    <n v="307.86108446093647"/>
    <n v="200.69864365535841"/>
    <n v="3745.3170801858673"/>
    <n v="587.74278766406053"/>
    <n v="306.24076296378314"/>
    <n v="199.3338933498722"/>
    <n v="531614.40531112312"/>
    <n v="12"/>
    <n v="13.183673703481025"/>
    <n v="1"/>
    <n v="5280.4065372608111"/>
    <n v="8.3219219213132547"/>
    <n v="6.4795232368775224"/>
    <n v="5.8600120467733943"/>
    <n v="5.5035201710428066"/>
    <n v="0"/>
    <n v="0"/>
    <n v="0"/>
    <n v="0"/>
    <n v="0"/>
    <n v="0"/>
    <n v="0"/>
    <n v="0"/>
    <n v="1"/>
    <n v="0"/>
    <n v="0"/>
    <n v="3"/>
    <n v="0"/>
    <n v="0"/>
    <n v="1"/>
    <n v="0"/>
    <n v="0"/>
    <n v="0"/>
    <n v="0"/>
    <n v="0"/>
    <n v="0"/>
    <n v="0"/>
    <n v="0"/>
    <n v="0"/>
    <n v="4.7184988712950942"/>
    <n v="9.0613288265384657"/>
    <e v="#REF!"/>
    <n v="10.435899427578292"/>
    <n v="526226.31707120372"/>
    <n v="526227.12421208574"/>
    <n v="530794.03726442461"/>
    <n v="545599.63691339269"/>
    <n v="540411.2725492781"/>
    <n v="532739.56355091941"/>
    <e v="#REF!"/>
    <e v="#REF!"/>
    <e v="#REF!"/>
    <e v="#REF!"/>
    <e v="#REF!"/>
    <e v="#REF!"/>
    <e v="#REF!"/>
    <e v="#REF!"/>
  </r>
  <r>
    <x v="2"/>
    <x v="12"/>
    <n v="2017"/>
    <n v="13"/>
    <n v="4363.9308722337755"/>
    <n v="646.50827736796668"/>
    <n v="323.25413868398334"/>
    <n v="234.54159805358779"/>
    <n v="3930.9012178002395"/>
    <n v="617.12553251601366"/>
    <n v="321.55280111196333"/>
    <n v="231.02082758321623"/>
    <n v="539131.14073897153"/>
    <n v="13"/>
    <n v="13.197714124080447"/>
    <n v="1"/>
    <n v="5568.2348863393136"/>
    <n v="8.3660543278240169"/>
    <n v="6.52362534308297"/>
    <n v="5.9027437297332321"/>
    <n v="5.6248898396559808"/>
    <n v="0"/>
    <n v="0"/>
    <n v="0"/>
    <n v="0"/>
    <n v="0"/>
    <n v="0"/>
    <n v="0"/>
    <n v="0"/>
    <n v="1"/>
    <n v="0"/>
    <n v="0"/>
    <n v="3"/>
    <n v="0"/>
    <n v="0"/>
    <n v="1"/>
    <n v="0"/>
    <n v="0"/>
    <n v="0"/>
    <n v="0"/>
    <n v="0"/>
    <n v="0"/>
    <n v="0"/>
    <n v="0"/>
    <n v="0"/>
    <n v="4.7273878187123408"/>
    <n v="9.1195193314993652"/>
    <e v="#REF!"/>
    <n v="10.459241496619866"/>
    <n v="529571.23542484839"/>
    <n v="530221.56994427112"/>
    <n v="533443.25332723395"/>
    <n v="549156.8777836198"/>
    <n v="544206.68205382396"/>
    <n v="540875.0205151242"/>
    <e v="#REF!"/>
    <e v="#REF!"/>
    <e v="#REF!"/>
    <e v="#REF!"/>
    <e v="#REF!"/>
    <e v="#REF!"/>
    <e v="#REF!"/>
    <e v="#REF!"/>
  </r>
  <r>
    <x v="2"/>
    <x v="13"/>
    <n v="2017"/>
    <n v="14"/>
    <n v="4407.5701809561142"/>
    <n v="652.97336014164648"/>
    <n v="326.48668007082324"/>
    <n v="213.39674821754591"/>
    <n v="4073.9019067470017"/>
    <n v="635.04944632883007"/>
    <n v="325.99329217493721"/>
    <n v="215.15915615411294"/>
    <n v="538654.5382843574"/>
    <n v="14"/>
    <n v="13.196829713580371"/>
    <n v="1"/>
    <n v="5600.4269693861297"/>
    <n v="8.3987794555082775"/>
    <n v="6.5496033066560555"/>
    <n v="5.914801886998978"/>
    <n v="5.5659755563788558"/>
    <n v="0"/>
    <n v="0"/>
    <n v="0"/>
    <n v="0"/>
    <n v="0"/>
    <n v="0"/>
    <n v="0"/>
    <n v="0"/>
    <n v="1"/>
    <n v="0"/>
    <n v="0"/>
    <n v="4"/>
    <n v="0"/>
    <n v="0"/>
    <n v="0"/>
    <n v="1"/>
    <n v="0"/>
    <n v="0"/>
    <n v="0"/>
    <n v="0"/>
    <n v="0"/>
    <n v="0"/>
    <n v="0"/>
    <n v="0"/>
    <n v="4.7361984483944957"/>
    <n v="9.1195421985211667"/>
    <e v="#REF!"/>
    <n v="10.544492091932922"/>
    <n v="526427.87391919224"/>
    <n v="528608.06474799116"/>
    <n v="536704.61139047518"/>
    <n v="555939.31242033304"/>
    <n v="546067.7439242648"/>
    <n v="540667.0312846289"/>
    <e v="#REF!"/>
    <e v="#REF!"/>
    <e v="#REF!"/>
    <e v="#REF!"/>
    <e v="#REF!"/>
    <e v="#REF!"/>
    <e v="#REF!"/>
    <e v="#REF!"/>
  </r>
  <r>
    <x v="2"/>
    <x v="14"/>
    <n v="2017"/>
    <n v="15"/>
    <n v="4451.6458827656743"/>
    <n v="659.50309374306289"/>
    <n v="329.75154687153145"/>
    <n v="234.73642303930052"/>
    <n v="4187.2250995526028"/>
    <n v="647.27627003594648"/>
    <n v="329.37572140187206"/>
    <n v="232.77869635078179"/>
    <n v="542054.82983435877"/>
    <n v="15"/>
    <n v="13.203122437361261"/>
    <n v="1"/>
    <n v="5675.6369464195695"/>
    <n v="8.4239732155481644"/>
    <n v="6.5669447795265778"/>
    <n v="5.9238902963430311"/>
    <n v="5.6312103859880587"/>
    <n v="0"/>
    <n v="0"/>
    <n v="0"/>
    <n v="0"/>
    <n v="0"/>
    <n v="0"/>
    <n v="0"/>
    <n v="0"/>
    <n v="1"/>
    <n v="0"/>
    <n v="0"/>
    <n v="4"/>
    <n v="0"/>
    <n v="0"/>
    <n v="0"/>
    <n v="1"/>
    <n v="0"/>
    <n v="0"/>
    <n v="0"/>
    <n v="0"/>
    <n v="0"/>
    <n v="0"/>
    <n v="0"/>
    <n v="0"/>
    <n v="4.7449321283632502"/>
    <n v="9.1476281816471889"/>
    <e v="#REF!"/>
    <n v="10.508765547245151"/>
    <n v="527045.04002741538"/>
    <n v="531013.03868551995"/>
    <n v="538212.59143151366"/>
    <n v="557698.48853481305"/>
    <n v="547444.94656512234"/>
    <n v="544367.44014561723"/>
    <e v="#REF!"/>
    <e v="#REF!"/>
    <e v="#REF!"/>
    <e v="#REF!"/>
    <e v="#REF!"/>
    <e v="#REF!"/>
    <e v="#REF!"/>
    <e v="#REF!"/>
  </r>
  <r>
    <x v="2"/>
    <x v="15"/>
    <n v="2017"/>
    <n v="16"/>
    <n v="1124.0405853983327"/>
    <n v="166.52453117012337"/>
    <n v="83.26226558506167"/>
    <n v="258.21006534323061"/>
    <n v="3268.2697453063215"/>
    <n v="406.90040060303494"/>
    <n v="107.87361116674271"/>
    <n v="255.66692844398574"/>
    <n v="494475.38537194062"/>
    <n v="16"/>
    <n v="13.111252652005069"/>
    <n v="1"/>
    <n v="1632.0374474967482"/>
    <n v="8.1986422205714664"/>
    <n v="6.1544711775428178"/>
    <n v="5.0262541314879705"/>
    <n v="5.7100555664616897"/>
    <n v="0"/>
    <n v="0"/>
    <n v="0"/>
    <n v="0"/>
    <n v="0"/>
    <n v="0"/>
    <n v="0"/>
    <n v="0"/>
    <n v="1"/>
    <n v="0"/>
    <n v="0"/>
    <n v="4"/>
    <n v="0"/>
    <n v="0"/>
    <n v="0"/>
    <n v="1"/>
    <n v="0"/>
    <n v="0"/>
    <n v="0"/>
    <n v="0"/>
    <n v="0"/>
    <n v="0"/>
    <n v="0"/>
    <n v="0"/>
    <n v="4.7535901911063645"/>
    <n v="8.8175406157482463"/>
    <e v="#REF!"/>
    <n v="9.7372883035524183"/>
    <n v="471489.96748822497"/>
    <n v="510711.72724150459"/>
    <n v="524624.03987986664"/>
    <n v="532951.20471891947"/>
    <n v="495919.39890885138"/>
    <n v="494896.20053236117"/>
    <e v="#REF!"/>
    <e v="#REF!"/>
    <e v="#REF!"/>
    <e v="#REF!"/>
    <e v="#REF!"/>
    <e v="#REF!"/>
    <e v="#REF!"/>
    <e v="#REF!"/>
  </r>
  <r>
    <x v="2"/>
    <x v="16"/>
    <n v="2017"/>
    <n v="17"/>
    <n v="1135.2809912523162"/>
    <n v="168.18977648182462"/>
    <n v="84.094888240912297"/>
    <n v="284.0310718775537"/>
    <n v="2628.3731190901199"/>
    <n v="287.54508854242977"/>
    <n v="86.472760533495347"/>
    <n v="281.19465753419695"/>
    <n v="480290.19526885741"/>
    <n v="17"/>
    <n v="13.082145773679942"/>
    <n v="1"/>
    <n v="1671.5967278526068"/>
    <n v="8.0050712038451124"/>
    <n v="5.862102978758875"/>
    <n v="4.874894733222078"/>
    <n v="5.7912302256453287"/>
    <n v="0"/>
    <n v="0"/>
    <n v="0"/>
    <n v="0"/>
    <n v="0"/>
    <n v="0"/>
    <n v="0"/>
    <n v="0"/>
    <n v="1"/>
    <n v="0"/>
    <n v="0"/>
    <n v="4"/>
    <n v="0"/>
    <n v="0"/>
    <n v="0"/>
    <n v="1"/>
    <n v="0"/>
    <n v="0"/>
    <n v="0"/>
    <n v="0"/>
    <n v="0"/>
    <n v="0"/>
    <n v="0"/>
    <n v="0"/>
    <n v="4.7621739347977563"/>
    <n v="8.7330768142352895"/>
    <e v="#REF!"/>
    <n v="9.5384209037211214"/>
    <n v="471560.09724249726"/>
    <n v="496548.66901892633"/>
    <n v="512949.33318960894"/>
    <n v="513919.28863052261"/>
    <n v="478894.89049900539"/>
    <n v="480398.78378301382"/>
    <e v="#REF!"/>
    <e v="#REF!"/>
    <e v="#REF!"/>
    <e v="#REF!"/>
    <e v="#REF!"/>
    <e v="#REF!"/>
    <e v="#REF!"/>
    <e v="#REF!"/>
  </r>
  <r>
    <x v="2"/>
    <x v="17"/>
    <n v="2017"/>
    <n v="18"/>
    <n v="1146.6338011648395"/>
    <n v="169.8716742466429"/>
    <n v="84.935837123321448"/>
    <n v="312.43417906530908"/>
    <n v="2183.8513237125353"/>
    <n v="228.70838139453633"/>
    <n v="85.089529464338838"/>
    <n v="309.31022691219789"/>
    <n v="475870.4645633843"/>
    <n v="18"/>
    <n v="13.072900962908378"/>
    <n v="1"/>
    <n v="1713.8754916001128"/>
    <n v="7.8444726132264826"/>
    <n v="5.6788945858101521"/>
    <n v="4.864276345824611"/>
    <n v="5.8736128435058079"/>
    <n v="0"/>
    <n v="0"/>
    <n v="0"/>
    <n v="0"/>
    <n v="0"/>
    <n v="0"/>
    <n v="0"/>
    <n v="0"/>
    <n v="1"/>
    <n v="0"/>
    <n v="0"/>
    <n v="4"/>
    <n v="0"/>
    <n v="0"/>
    <n v="0"/>
    <n v="1"/>
    <n v="0"/>
    <n v="0"/>
    <n v="0"/>
    <n v="0"/>
    <n v="0"/>
    <n v="0"/>
    <n v="0"/>
    <n v="0"/>
    <n v="4.7706846244656651"/>
    <n v="8.7107756448275566"/>
    <e v="#REF!"/>
    <n v="9.5762521571678416"/>
    <n v="471632.0996494916"/>
    <n v="486683.12979261344"/>
    <n v="503261.5330323595"/>
    <n v="500263.51182355784"/>
    <n v="470840.13037984964"/>
    <n v="475277.04141686205"/>
    <e v="#REF!"/>
    <e v="#REF!"/>
    <e v="#REF!"/>
    <e v="#REF!"/>
    <e v="#REF!"/>
    <e v="#REF!"/>
    <e v="#REF!"/>
    <e v="#REF!"/>
  </r>
  <r>
    <x v="2"/>
    <x v="18"/>
    <n v="2017"/>
    <n v="19"/>
    <n v="1158.1001391764878"/>
    <n v="171.57039098910931"/>
    <n v="85.785195494554657"/>
    <n v="343.67759697183999"/>
    <n v="1876.125968351721"/>
    <n v="200.13938619182284"/>
    <n v="85.715628891533072"/>
    <n v="340.24085996587576"/>
    <n v="506554.90423873591"/>
    <n v="19"/>
    <n v="13.135387996082841"/>
    <n v="1"/>
    <n v="1759.1333226319916"/>
    <n v="7.7159556737778043"/>
    <n v="5.5761641678233707"/>
    <n v="4.8690965763736216"/>
    <n v="5.9570329606210946"/>
    <n v="0"/>
    <n v="0"/>
    <n v="0"/>
    <n v="0"/>
    <n v="0"/>
    <n v="0"/>
    <n v="0"/>
    <n v="0"/>
    <n v="1"/>
    <n v="0"/>
    <n v="1"/>
    <n v="5"/>
    <n v="0"/>
    <n v="0"/>
    <n v="0"/>
    <n v="0"/>
    <n v="1"/>
    <n v="0"/>
    <n v="0"/>
    <n v="0"/>
    <n v="0"/>
    <n v="0"/>
    <n v="0"/>
    <n v="0"/>
    <n v="4.7791234931115296"/>
    <n v="9.7086129775188343"/>
    <e v="#REF!"/>
    <n v="10.440569760762221"/>
    <n v="516666.68493343785"/>
    <n v="529358.0886024877"/>
    <n v="544884.89281840692"/>
    <n v="538415.42562862439"/>
    <n v="514970.92184181541"/>
    <n v="505974.19640301878"/>
    <e v="#REF!"/>
    <e v="#REF!"/>
    <e v="#REF!"/>
    <e v="#REF!"/>
    <e v="#REF!"/>
    <e v="#REF!"/>
    <e v="#REF!"/>
    <e v="#REF!"/>
  </r>
  <r>
    <x v="2"/>
    <x v="19"/>
    <n v="2017"/>
    <n v="20"/>
    <n v="1169.6811405682529"/>
    <n v="173.28609489900046"/>
    <n v="439.80154922990937"/>
    <n v="378.04535666902405"/>
    <n v="1664.1925200166806"/>
    <n v="186.71274054541163"/>
    <n v="404.39295719607173"/>
    <n v="374.26490699870925"/>
    <n v="559786.33585583873"/>
    <n v="20"/>
    <n v="13.235310446790665"/>
    <n v="1"/>
    <n v="2160.814141366187"/>
    <n v="7.6167427516858917"/>
    <n v="5.523978296740073"/>
    <n v="6.106756846503278"/>
    <n v="6.041410759963906"/>
    <n v="0"/>
    <n v="0"/>
    <n v="0"/>
    <n v="0"/>
    <n v="0"/>
    <n v="0"/>
    <n v="0"/>
    <n v="0"/>
    <n v="1"/>
    <n v="0"/>
    <n v="1"/>
    <n v="5"/>
    <n v="0"/>
    <n v="0"/>
    <n v="0"/>
    <n v="0"/>
    <n v="1"/>
    <n v="0"/>
    <n v="0"/>
    <n v="0"/>
    <n v="0"/>
    <n v="0"/>
    <n v="0"/>
    <n v="0"/>
    <n v="4.7874917427820458"/>
    <n v="10.087022047873482"/>
    <e v="#REF!"/>
    <n v="11.465085378969741"/>
    <n v="516742.48901272344"/>
    <n v="524608.62720173108"/>
    <n v="538896.17095859093"/>
    <n v="532177.09014729853"/>
    <n v="563342.28560651699"/>
    <n v="557604.0898977149"/>
    <e v="#REF!"/>
    <e v="#REF!"/>
    <e v="#REF!"/>
    <e v="#REF!"/>
    <e v="#REF!"/>
    <e v="#REF!"/>
    <e v="#REF!"/>
    <e v="#REF!"/>
  </r>
  <r>
    <x v="2"/>
    <x v="20"/>
    <n v="2017"/>
    <n v="21"/>
    <n v="1181.3779519739355"/>
    <n v="175.01895584799044"/>
    <n v="461.79162669140464"/>
    <n v="415.84989233592648"/>
    <n v="1519.3481496038571"/>
    <n v="180.86584819670105"/>
    <n v="456.05175974187136"/>
    <n v="411.69139380220474"/>
    <n v="565055.92481857864"/>
    <n v="21"/>
    <n v="13.24467998720997"/>
    <n v="1"/>
    <n v="2234.0384268492571"/>
    <n v="7.5427904223026943"/>
    <n v="5.5003731054258758"/>
    <n v="6.2156862488445697"/>
    <n v="6.1266776985640981"/>
    <n v="0"/>
    <n v="0"/>
    <n v="0"/>
    <n v="0"/>
    <n v="0"/>
    <n v="0"/>
    <n v="0"/>
    <n v="0"/>
    <n v="1"/>
    <n v="0"/>
    <n v="1"/>
    <n v="5"/>
    <n v="0"/>
    <n v="0"/>
    <n v="0"/>
    <n v="0"/>
    <n v="1"/>
    <n v="0"/>
    <n v="0"/>
    <n v="0"/>
    <n v="0"/>
    <n v="0"/>
    <n v="0"/>
    <n v="0"/>
    <n v="4.7957905455967413"/>
    <n v="10.133816052857078"/>
    <e v="#REF!"/>
    <n v="11.525683435244957"/>
    <n v="516820.2224879812"/>
    <n v="521334.87577638484"/>
    <n v="534429.64332605549"/>
    <n v="528081.74157678266"/>
    <n v="565699.06619208329"/>
    <n v="563322.03527524776"/>
    <e v="#REF!"/>
    <e v="#REF!"/>
    <e v="#REF!"/>
    <e v="#REF!"/>
    <e v="#REF!"/>
    <e v="#REF!"/>
    <e v="#REF!"/>
    <e v="#REF!"/>
  </r>
  <r>
    <x v="2"/>
    <x v="21"/>
    <n v="2017"/>
    <n v="22"/>
    <n v="1193.1917314936745"/>
    <n v="176.76914540647036"/>
    <n v="484.88120802597501"/>
    <n v="457.43488156951918"/>
    <n v="1421.5012241708023"/>
    <n v="178.81749680158572"/>
    <n v="481.99826319756465"/>
    <n v="452.86053279278775"/>
    <n v="568790.05566630582"/>
    <n v="22"/>
    <n v="13.251266674312546"/>
    <n v="1"/>
    <n v="2312.276966495639"/>
    <n v="7.489547084689109"/>
    <n v="5.49196987574103"/>
    <n v="6.2662244924169617"/>
    <n v="6.2127693028829816"/>
    <n v="0"/>
    <n v="0"/>
    <n v="0"/>
    <n v="0"/>
    <n v="0"/>
    <n v="0"/>
    <n v="0"/>
    <n v="0"/>
    <n v="1"/>
    <n v="0"/>
    <n v="1"/>
    <n v="5"/>
    <n v="0"/>
    <n v="0"/>
    <n v="0"/>
    <n v="0"/>
    <n v="1"/>
    <n v="0"/>
    <n v="0"/>
    <n v="0"/>
    <n v="0"/>
    <n v="0"/>
    <n v="0"/>
    <n v="0"/>
    <n v="4.8040210447332568"/>
    <n v="10.167619333405865"/>
    <e v="#REF!"/>
    <n v="11.614527667431892"/>
    <n v="516899.90465317096"/>
    <n v="519094.89319275448"/>
    <n v="531211.03208598169"/>
    <n v="525447.89925457095"/>
    <n v="566421.70171604375"/>
    <n v="567402.06888213323"/>
    <e v="#REF!"/>
    <e v="#REF!"/>
    <e v="#REF!"/>
    <e v="#REF!"/>
    <e v="#REF!"/>
    <e v="#REF!"/>
    <e v="#REF!"/>
    <e v="#REF!"/>
  </r>
  <r>
    <x v="2"/>
    <x v="22"/>
    <n v="2017"/>
    <n v="23"/>
    <n v="1205.1236488086115"/>
    <n v="178.53683686053506"/>
    <n v="489.73002010623486"/>
    <n v="503.17836972647115"/>
    <n v="1356.587951562145"/>
    <n v="178.67716683106039"/>
    <n v="488.95684441536787"/>
    <n v="498.14658603310284"/>
    <n v="590849.74287671968"/>
    <n v="23"/>
    <n v="13.289317021891843"/>
    <n v="1"/>
    <n v="2376.5688755018527"/>
    <n v="7.4525928395988199"/>
    <n v="5.4913915882613162"/>
    <n v="6.2793549427175517"/>
    <n v="6.2996245706945988"/>
    <n v="0"/>
    <n v="0"/>
    <n v="0"/>
    <n v="0"/>
    <n v="0"/>
    <n v="0"/>
    <n v="0"/>
    <n v="0"/>
    <n v="1"/>
    <n v="0"/>
    <n v="1"/>
    <n v="6"/>
    <n v="0"/>
    <n v="0"/>
    <n v="0"/>
    <n v="0"/>
    <n v="0"/>
    <n v="1"/>
    <n v="0"/>
    <n v="0"/>
    <n v="0"/>
    <n v="0"/>
    <n v="0"/>
    <n v="0"/>
    <n v="4.8121843553724171"/>
    <n v="10.193163607605582"/>
    <e v="#REF!"/>
    <n v="11.633247981198414"/>
    <n v="556655.59695821151"/>
    <n v="556737.29366678628"/>
    <n v="568237.18200997845"/>
    <n v="560415.66684899549"/>
    <n v="594674.05401279242"/>
    <n v="589848.40495650948"/>
    <e v="#REF!"/>
    <e v="#REF!"/>
    <e v="#REF!"/>
    <e v="#REF!"/>
    <e v="#REF!"/>
    <e v="#REF!"/>
    <e v="#REF!"/>
    <e v="#REF!"/>
  </r>
  <r>
    <x v="2"/>
    <x v="23"/>
    <n v="2017"/>
    <n v="24"/>
    <n v="1217.1748852966975"/>
    <n v="180.32220522914037"/>
    <n v="494.62732030729717"/>
    <n v="553.49620669911826"/>
    <n v="1314.7640316825107"/>
    <n v="179.49968603010038"/>
    <n v="494.06027271810427"/>
    <n v="547.9612446325167"/>
    <n v="593765.64325307438"/>
    <n v="24"/>
    <n v="13.294239980515417"/>
    <n v="1"/>
    <n v="2445.6206175322532"/>
    <n v="7.4280386415611455"/>
    <n v="5.4947763630487918"/>
    <n v="6.2888764042391596"/>
    <n v="6.3871859370720347"/>
    <n v="0"/>
    <n v="0"/>
    <n v="0"/>
    <n v="0"/>
    <n v="0"/>
    <n v="0"/>
    <n v="0"/>
    <n v="0"/>
    <n v="1"/>
    <n v="0"/>
    <n v="1"/>
    <n v="6"/>
    <n v="0"/>
    <n v="0"/>
    <n v="0"/>
    <n v="0"/>
    <n v="0"/>
    <n v="1"/>
    <n v="0"/>
    <n v="0"/>
    <n v="0"/>
    <n v="0"/>
    <n v="0"/>
    <n v="0"/>
    <n v="4.8202815656050371"/>
    <n v="10.219606428675455"/>
    <e v="#REF!"/>
    <n v="11.589587410431889"/>
    <n v="556739.23515883216"/>
    <n v="555729.60865987174"/>
    <n v="566747.36799773131"/>
    <n v="559473.73479465721"/>
    <n v="594604.72836073092"/>
    <n v="593093.73133724742"/>
    <e v="#REF!"/>
    <e v="#REF!"/>
    <e v="#REF!"/>
    <e v="#REF!"/>
    <e v="#REF!"/>
    <e v="#REF!"/>
    <e v="#REF!"/>
    <e v="#REF!"/>
  </r>
  <r>
    <x v="2"/>
    <x v="24"/>
    <n v="2017"/>
    <n v="25"/>
    <n v="1229.3466341496646"/>
    <n v="182.1254272814318"/>
    <n v="124.89339837759252"/>
    <n v="608.84582736903019"/>
    <n v="1289.1388124226567"/>
    <n v="180.81255665576609"/>
    <n v="161.81008581164372"/>
    <n v="602.75736909537886"/>
    <n v="558260.52817264339"/>
    <n v="25"/>
    <n v="13.232581028767999"/>
    <n v="1"/>
    <n v="2145.211287177719"/>
    <n v="7.4126910646550446"/>
    <n v="5.5001553726200072"/>
    <n v="5.3293202323631963"/>
    <n v="6.4753992543682326"/>
    <n v="0"/>
    <n v="0"/>
    <n v="0"/>
    <n v="0"/>
    <n v="0"/>
    <n v="0"/>
    <n v="0"/>
    <n v="0"/>
    <n v="1"/>
    <n v="0"/>
    <n v="1"/>
    <n v="6"/>
    <n v="0"/>
    <n v="0"/>
    <n v="0"/>
    <n v="0"/>
    <n v="0"/>
    <n v="1"/>
    <n v="0"/>
    <n v="0"/>
    <n v="0"/>
    <n v="0"/>
    <n v="0"/>
    <n v="0"/>
    <n v="4.8283137373023015"/>
    <n v="9.9566794774455598"/>
    <e v="#REF!"/>
    <n v="10.930460350441896"/>
    <n v="556824.88109663839"/>
    <n v="555078.2347669811"/>
    <n v="565812.34166211728"/>
    <n v="559010.55621244991"/>
    <n v="554259.34012277517"/>
    <n v="556101.46869493648"/>
    <e v="#REF!"/>
    <e v="#REF!"/>
    <e v="#REF!"/>
    <e v="#REF!"/>
    <e v="#REF!"/>
    <e v="#REF!"/>
    <e v="#REF!"/>
    <e v="#REF!"/>
  </r>
  <r>
    <x v="2"/>
    <x v="25"/>
    <n v="2017"/>
    <n v="26"/>
    <n v="1241.6401004911613"/>
    <n v="183.94668155424614"/>
    <n v="126.14233236136846"/>
    <n v="669.73041010593329"/>
    <n v="1274.8891988432079"/>
    <n v="182.3796191050061"/>
    <n v="129.709107706396"/>
    <n v="663.03310600487782"/>
    <n v="553554.23263240024"/>
    <n v="26"/>
    <n v="13.224115007599993"/>
    <n v="1"/>
    <n v="2221.4595245127093"/>
    <n v="7.4040535954010398"/>
    <n v="5.5065381901271415"/>
    <n v="5.1601852001891695"/>
    <n v="6.5642137419377891"/>
    <n v="0"/>
    <n v="0"/>
    <n v="0"/>
    <n v="0"/>
    <n v="0"/>
    <n v="0"/>
    <n v="0"/>
    <n v="0"/>
    <n v="1"/>
    <n v="0"/>
    <n v="1"/>
    <n v="6"/>
    <n v="0"/>
    <n v="0"/>
    <n v="0"/>
    <n v="0"/>
    <n v="0"/>
    <n v="1"/>
    <n v="0"/>
    <n v="0"/>
    <n v="0"/>
    <n v="0"/>
    <n v="0"/>
    <n v="0"/>
    <n v="4.836281906951478"/>
    <n v="9.9318219417285398"/>
    <e v="#REF!"/>
    <n v="10.697415874560557"/>
    <n v="556912.55484900216"/>
    <n v="554677.08185340336"/>
    <n v="565281.66399916634"/>
    <n v="558880.17105814116"/>
    <n v="547154.7419096576"/>
    <n v="552294.3568973029"/>
    <e v="#REF!"/>
    <e v="#REF!"/>
    <e v="#REF!"/>
    <e v="#REF!"/>
    <e v="#REF!"/>
    <e v="#REF!"/>
    <e v="#REF!"/>
    <e v="#REF!"/>
  </r>
  <r>
    <x v="2"/>
    <x v="26"/>
    <n v="2017"/>
    <n v="27"/>
    <n v="1254.056501496073"/>
    <n v="185.78614836978861"/>
    <n v="127.40375568498217"/>
    <n v="736.70345111652671"/>
    <n v="1268.6393896390673"/>
    <n v="184.08288373739737"/>
    <n v="127.63429088712357"/>
    <n v="729.33641660536182"/>
    <n v="562629.54176371731"/>
    <n v="27"/>
    <n v="13.240376683015382"/>
    <n v="1"/>
    <n v="2303.9498566673706"/>
    <n v="7.4002415800159715"/>
    <n v="5.5134298781245281"/>
    <n v="5.1482029296560592"/>
    <n v="6.6535819074370961"/>
    <n v="0"/>
    <n v="0"/>
    <n v="0"/>
    <n v="0"/>
    <n v="0"/>
    <n v="0"/>
    <n v="0"/>
    <n v="0"/>
    <n v="1"/>
    <n v="0"/>
    <n v="1"/>
    <n v="7"/>
    <n v="0"/>
    <n v="0"/>
    <n v="0"/>
    <n v="0"/>
    <n v="0"/>
    <n v="0"/>
    <n v="1"/>
    <n v="0"/>
    <n v="0"/>
    <n v="0"/>
    <n v="0"/>
    <n v="0"/>
    <n v="4.8441870864585912"/>
    <n v="9.9547791843827333"/>
    <e v="#REF!"/>
    <n v="10.682746320751418"/>
    <n v="593920.8578429831"/>
    <n v="590378.36557141924"/>
    <n v="600769.0593553097"/>
    <n v="597983.36821760982"/>
    <n v="562519.40328925056"/>
    <n v="560684.20911691256"/>
    <e v="#REF!"/>
    <e v="#REF!"/>
    <e v="#REF!"/>
    <e v="#REF!"/>
    <e v="#REF!"/>
    <e v="#REF!"/>
    <e v="#REF!"/>
    <e v="#REF!"/>
  </r>
  <r>
    <x v="2"/>
    <x v="27"/>
    <n v="2017"/>
    <n v="28"/>
    <n v="1266.597066511034"/>
    <n v="187.64400985348649"/>
    <n v="128.67779324183198"/>
    <n v="810.37379622817946"/>
    <n v="1268.0266927006573"/>
    <n v="185.86344679544192"/>
    <n v="128.57344300636115"/>
    <n v="802.27005826589766"/>
    <n v="565893.66376183252"/>
    <n v="28"/>
    <n v="13.246161466322627"/>
    <n v="1"/>
    <n v="2393.2926658345318"/>
    <n v="7.3998670876709829"/>
    <n v="5.5205839085386534"/>
    <n v="5.1536444176947578"/>
    <n v="6.7434594452280479"/>
    <n v="0"/>
    <n v="0"/>
    <n v="0"/>
    <n v="0"/>
    <n v="0"/>
    <n v="0"/>
    <n v="0"/>
    <n v="0"/>
    <n v="1"/>
    <n v="0"/>
    <n v="1"/>
    <n v="7"/>
    <n v="0"/>
    <n v="0"/>
    <n v="0"/>
    <n v="0"/>
    <n v="0"/>
    <n v="0"/>
    <n v="1"/>
    <n v="0"/>
    <n v="0"/>
    <n v="0"/>
    <n v="0"/>
    <n v="0"/>
    <n v="4.8520302639196169"/>
    <n v="9.9834461004271642"/>
    <e v="#REF!"/>
    <n v="10.742139417949373"/>
    <n v="594012.64826167992"/>
    <n v="590277.17406056589"/>
    <n v="600736.30570768542"/>
    <n v="598246.10656203586"/>
    <n v="562927.57868053159"/>
    <n v="564376.25910885865"/>
    <e v="#REF!"/>
    <e v="#REF!"/>
    <e v="#REF!"/>
    <e v="#REF!"/>
    <e v="#REF!"/>
    <e v="#REF!"/>
    <e v="#REF!"/>
    <e v="#REF!"/>
  </r>
  <r>
    <x v="2"/>
    <x v="28"/>
    <n v="2017"/>
    <n v="29"/>
    <n v="1279.2630371761443"/>
    <n v="189.52044995202135"/>
    <n v="659.70232384486394"/>
    <n v="891.41117585099744"/>
    <n v="1271.3975960433033"/>
    <n v="187.69194837373163"/>
    <n v="606.58943576101365"/>
    <n v="882.49706409248745"/>
    <n v="622108.54413056886"/>
    <n v="29"/>
    <n v="13.340869864745025"/>
    <n v="1"/>
    <n v="3019.896986824027"/>
    <n v="7.4019257150990203"/>
    <n v="5.527877667866445"/>
    <n v="6.4786279791955348"/>
    <n v="6.8338051171651539"/>
    <n v="0"/>
    <n v="0"/>
    <n v="0"/>
    <n v="0"/>
    <n v="0"/>
    <n v="0"/>
    <n v="0"/>
    <n v="0"/>
    <n v="1"/>
    <n v="0"/>
    <n v="1"/>
    <n v="7"/>
    <n v="0"/>
    <n v="0"/>
    <n v="0"/>
    <n v="0"/>
    <n v="0"/>
    <n v="0"/>
    <n v="1"/>
    <n v="0"/>
    <n v="0"/>
    <n v="0"/>
    <n v="0"/>
    <n v="0"/>
    <n v="4.8598124043616719"/>
    <n v="10.408329476702571"/>
    <e v="#REF!"/>
    <n v="11.738009811491331"/>
    <n v="594106.52793974313"/>
    <n v="590263.60692695621"/>
    <n v="600850.17098209076"/>
    <n v="598621.46866546478"/>
    <n v="618589.84490326489"/>
    <n v="623250.68578579661"/>
    <e v="#REF!"/>
    <e v="#REF!"/>
    <e v="#REF!"/>
    <e v="#REF!"/>
    <e v="#REF!"/>
    <e v="#REF!"/>
    <e v="#REF!"/>
    <e v="#REF!"/>
  </r>
  <r>
    <x v="2"/>
    <x v="29"/>
    <n v="2017"/>
    <n v="30"/>
    <n v="1292.0556675479054"/>
    <n v="191.41565445154157"/>
    <n v="692.68744003710708"/>
    <n v="980.55229343609722"/>
    <n v="1277.5950174946838"/>
    <n v="189.5538014126366"/>
    <n v="684.07763960949774"/>
    <n v="970.74677050173636"/>
    <n v="629307.15222561208"/>
    <n v="30"/>
    <n v="13.352374734817692"/>
    <n v="1"/>
    <n v="3156.7110554726514"/>
    <n v="7.4056994884675635"/>
    <n v="5.5352502008027713"/>
    <n v="6.5910771834441455"/>
    <n v="6.9245806204343143"/>
    <n v="0"/>
    <n v="0"/>
    <n v="0"/>
    <n v="0"/>
    <n v="0"/>
    <n v="0"/>
    <n v="0"/>
    <n v="0"/>
    <n v="1"/>
    <n v="0"/>
    <n v="1"/>
    <n v="7"/>
    <n v="0"/>
    <n v="0"/>
    <n v="0"/>
    <n v="0"/>
    <n v="0"/>
    <n v="0"/>
    <n v="1"/>
    <n v="0"/>
    <n v="0"/>
    <n v="0"/>
    <n v="0"/>
    <n v="0"/>
    <n v="4.8675344504555822"/>
    <n v="10.469716291814006"/>
    <e v="#REF!"/>
    <n v="11.835746124227983"/>
    <n v="594202.51776976639"/>
    <n v="590312.21267003426"/>
    <n v="601067.39033372165"/>
    <n v="599075.51319559384"/>
    <n v="623576.096299147"/>
    <n v="631524.9101007093"/>
    <e v="#REF!"/>
    <e v="#REF!"/>
    <e v="#REF!"/>
    <e v="#REF!"/>
    <e v="#REF!"/>
    <e v="#REF!"/>
    <e v="#REF!"/>
    <e v="#REF!"/>
  </r>
  <r>
    <x v="2"/>
    <x v="30"/>
    <n v="2017"/>
    <n v="31"/>
    <n v="1304.9762242233846"/>
    <n v="193.32981099605701"/>
    <n v="727.32181203896266"/>
    <n v="1078.6075227797071"/>
    <n v="1285.8093795132941"/>
    <n v="191.44180620434679"/>
    <n v="722.99739479601612"/>
    <n v="1067.8214475519101"/>
    <n v="634300.69745491561"/>
    <n v="31"/>
    <n v="13.360278407187701"/>
    <n v="1"/>
    <n v="3304.2353700381118"/>
    <n v="7.4106795826250016"/>
    <n v="5.5426711939287081"/>
    <n v="6.6431189365627468"/>
    <n v="7.015750446482282"/>
    <n v="0"/>
    <n v="0"/>
    <n v="0"/>
    <n v="0"/>
    <n v="0"/>
    <n v="0"/>
    <n v="0"/>
    <n v="0"/>
    <n v="1"/>
    <n v="0"/>
    <n v="1"/>
    <n v="7"/>
    <n v="0"/>
    <n v="0"/>
    <n v="0"/>
    <n v="0"/>
    <n v="0"/>
    <n v="0"/>
    <n v="1"/>
    <n v="0"/>
    <n v="0"/>
    <n v="0"/>
    <n v="0"/>
    <n v="0"/>
    <n v="4.8751973232011512"/>
    <n v="10.513180725381718"/>
    <e v="#REF!"/>
    <n v="11.908868886516041"/>
    <n v="594300.63885326928"/>
    <n v="590405.18359753641"/>
    <n v="601357.3021420294"/>
    <n v="599584.64853886282"/>
    <n v="626065.00465499423"/>
    <n v="637312.87270877766"/>
    <e v="#REF!"/>
    <e v="#REF!"/>
    <e v="#REF!"/>
    <e v="#REF!"/>
    <e v="#REF!"/>
    <e v="#REF!"/>
    <e v="#REF!"/>
    <e v="#REF!"/>
  </r>
  <r>
    <x v="2"/>
    <x v="31"/>
    <n v="2017"/>
    <n v="32"/>
    <n v="1318.0259864656186"/>
    <n v="195.26310910601757"/>
    <n v="734.59503015935229"/>
    <n v="149.17349799921305"/>
    <n v="1295.4743615989914"/>
    <n v="193.35245765518218"/>
    <n v="733.43526662301872"/>
    <n v="241.03829295448276"/>
    <n v="593827.72234597767"/>
    <n v="32"/>
    <n v="13.294344526557452"/>
    <n v="1"/>
    <n v="2397.0576237302016"/>
    <n v="7.4165075573581873"/>
    <n v="5.5501255520815311"/>
    <n v="6.6566273840442296"/>
    <n v="5.6603849690140713"/>
    <n v="0"/>
    <n v="0"/>
    <n v="0"/>
    <n v="0"/>
    <n v="0"/>
    <n v="0"/>
    <n v="0"/>
    <n v="0"/>
    <n v="1"/>
    <n v="0"/>
    <n v="1"/>
    <n v="8"/>
    <n v="0"/>
    <n v="0"/>
    <n v="0"/>
    <n v="0"/>
    <n v="0"/>
    <n v="0"/>
    <n v="0"/>
    <n v="1"/>
    <n v="0"/>
    <n v="0"/>
    <n v="0"/>
    <n v="0"/>
    <n v="4.8828019225863706"/>
    <n v="10.183514911178701"/>
    <e v="#REF!"/>
    <n v="11.917075975588567"/>
    <n v="596434.63811233931"/>
    <n v="593062.84864325449"/>
    <n v="603227.23319163616"/>
    <n v="604309.67064905213"/>
    <n v="624930.33494276134"/>
    <n v="590316.97553058306"/>
    <e v="#REF!"/>
    <e v="#REF!"/>
    <e v="#REF!"/>
    <e v="#REF!"/>
    <e v="#REF!"/>
    <e v="#REF!"/>
    <e v="#REF!"/>
    <e v="#REF!"/>
  </r>
  <r>
    <x v="2"/>
    <x v="32"/>
    <n v="2017"/>
    <n v="33"/>
    <n v="1331.2062463302748"/>
    <n v="197.21574019707776"/>
    <n v="741.94098046094587"/>
    <n v="134.25614819929174"/>
    <n v="1306.1939270183764"/>
    <n v="195.28409892612996"/>
    <n v="741.09040907715314"/>
    <n v="144.93436267481087"/>
    <n v="580054.20148229634"/>
    <n v="33"/>
    <n v="13.270876828987891"/>
    <n v="1"/>
    <n v="2404.6191151875901"/>
    <n v="7.4229319648909753"/>
    <n v="5.557605735737928"/>
    <n v="6.6664197719911167"/>
    <n v="5.2530860657609031"/>
    <n v="0"/>
    <n v="0"/>
    <n v="0"/>
    <n v="0"/>
    <n v="0"/>
    <n v="0"/>
    <n v="0"/>
    <n v="0"/>
    <n v="1"/>
    <n v="0"/>
    <n v="1"/>
    <n v="8"/>
    <n v="0"/>
    <n v="0"/>
    <n v="0"/>
    <n v="0"/>
    <n v="0"/>
    <n v="0"/>
    <n v="0"/>
    <n v="1"/>
    <n v="0"/>
    <n v="0"/>
    <n v="0"/>
    <n v="0"/>
    <n v="4.8903491282217537"/>
    <n v="10.089788612587137"/>
    <e v="#REF!"/>
    <n v="11.93157790592171"/>
    <n v="596537.08585353126"/>
    <n v="593210.92471996206"/>
    <n v="603604.17880424508"/>
    <n v="604884.80754344445"/>
    <n v="625687.24059287203"/>
    <n v="576723.18373648229"/>
    <e v="#REF!"/>
    <e v="#REF!"/>
    <e v="#REF!"/>
    <e v="#REF!"/>
    <e v="#REF!"/>
    <e v="#REF!"/>
    <e v="#REF!"/>
    <e v="#REF!"/>
  </r>
  <r>
    <x v="2"/>
    <x v="33"/>
    <n v="2017"/>
    <n v="34"/>
    <n v="1344.5183087935775"/>
    <n v="199.18789759904854"/>
    <n v="187.34009756638875"/>
    <n v="120.83053337936258"/>
    <n v="1317.6912415509366"/>
    <n v="197.23599826258925"/>
    <n v="242.71512871746518"/>
    <n v="123.24091630890742"/>
    <n v="537575.09004085744"/>
    <n v="34"/>
    <n v="13.194823731628079"/>
    <n v="1"/>
    <n v="1851.8768373383773"/>
    <n v="7.4297769232265995"/>
    <n v="5.5651079559516061"/>
    <n v="5.6601883597378233"/>
    <n v="5.132627712794501"/>
    <n v="0"/>
    <n v="0"/>
    <n v="0"/>
    <n v="0"/>
    <n v="0"/>
    <n v="0"/>
    <n v="0"/>
    <n v="0"/>
    <n v="1"/>
    <n v="0"/>
    <n v="1"/>
    <n v="8"/>
    <n v="0"/>
    <n v="0"/>
    <n v="0"/>
    <n v="0"/>
    <n v="0"/>
    <n v="0"/>
    <n v="0"/>
    <n v="1"/>
    <n v="0"/>
    <n v="0"/>
    <n v="0"/>
    <n v="0"/>
    <n v="4.8978397999509111"/>
    <n v="9.7629852318132837"/>
    <e v="#REF!"/>
    <n v="11.15476947213924"/>
    <n v="596641.72942731436"/>
    <n v="593376.10838199081"/>
    <n v="604006.46665690886"/>
    <n v="605479.33490665979"/>
    <n v="583956.15795080131"/>
    <n v="530850.97156744183"/>
    <e v="#REF!"/>
    <e v="#REF!"/>
    <e v="#REF!"/>
    <e v="#REF!"/>
    <e v="#REF!"/>
    <e v="#REF!"/>
    <e v="#REF!"/>
    <e v="#REF!"/>
  </r>
  <r>
    <x v="2"/>
    <x v="34"/>
    <n v="2017"/>
    <n v="35"/>
    <n v="1357.9634918815132"/>
    <n v="201.17977657503903"/>
    <n v="189.21349854205266"/>
    <n v="108.74748004142633"/>
    <n v="1329.7729166501094"/>
    <n v="199.20788741881415"/>
    <n v="194.56366155959392"/>
    <n v="110.19682366817443"/>
    <n v="527209.78701061266"/>
    <n v="35"/>
    <n v="13.175353826130545"/>
    <n v="1"/>
    <n v="1857.1042470400314"/>
    <n v="7.4369196507982602"/>
    <n v="5.5726302853198364"/>
    <n v="5.4766780382810607"/>
    <n v="5.0525302352364649"/>
    <n v="0"/>
    <n v="0"/>
    <n v="0"/>
    <n v="0"/>
    <n v="0"/>
    <n v="0"/>
    <n v="0"/>
    <n v="0"/>
    <n v="1"/>
    <n v="0"/>
    <n v="1"/>
    <n v="8"/>
    <n v="0"/>
    <n v="0"/>
    <n v="0"/>
    <n v="0"/>
    <n v="0"/>
    <n v="0"/>
    <n v="0"/>
    <n v="1"/>
    <n v="0"/>
    <n v="0"/>
    <n v="0"/>
    <n v="0"/>
    <n v="4.9052747784384296"/>
    <n v="9.6930961284685306"/>
    <e v="#REF!"/>
    <n v="11.029221332043782"/>
    <n v="596748.59079201485"/>
    <n v="593554.14580120484"/>
    <n v="604426.69797659176"/>
    <n v="606087.75334547623"/>
    <n v="576645.35824985988"/>
    <n v="520778.99433961685"/>
    <e v="#REF!"/>
    <e v="#REF!"/>
    <e v="#REF!"/>
    <e v="#REF!"/>
    <e v="#REF!"/>
    <e v="#REF!"/>
    <e v="#REF!"/>
    <e v="#REF!"/>
  </r>
  <r>
    <x v="2"/>
    <x v="35"/>
    <n v="2017"/>
    <n v="36"/>
    <n v="1371.5431268003283"/>
    <n v="203.1915743407894"/>
    <n v="191.10563352747329"/>
    <n v="97.872732037283697"/>
    <n v="1342.303979695175"/>
    <n v="201.19973087980179"/>
    <n v="191.45143633068534"/>
    <n v="99.105141200372785"/>
    <n v="508563.1230013622"/>
    <n v="36"/>
    <n v="13.139344622462447"/>
    <n v="1"/>
    <n v="1863.7130667058746"/>
    <n v="7.4442745491258515"/>
    <n v="5.5801717202932695"/>
    <n v="5.4635734771980875"/>
    <n v="4.9789798759891877"/>
    <n v="0"/>
    <n v="0"/>
    <n v="0"/>
    <n v="0"/>
    <n v="0"/>
    <n v="0"/>
    <n v="0"/>
    <n v="0"/>
    <n v="1"/>
    <n v="0"/>
    <n v="1"/>
    <n v="9"/>
    <n v="0"/>
    <n v="0"/>
    <n v="0"/>
    <n v="0"/>
    <n v="0"/>
    <n v="0"/>
    <n v="0"/>
    <n v="0"/>
    <n v="1"/>
    <n v="0"/>
    <n v="0"/>
    <n v="0"/>
    <n v="4.9126548857360524"/>
    <n v="9.6759649236945222"/>
    <e v="#REF!"/>
    <n v="11.036796792260629"/>
    <n v="554446.91554641759"/>
    <n v="549387.37700512866"/>
    <n v="558492.33269246784"/>
    <n v="560583.5896749869"/>
    <n v="555127.23081294983"/>
    <n v="503638.70342868799"/>
    <e v="#REF!"/>
    <e v="#REF!"/>
    <e v="#REF!"/>
    <e v="#REF!"/>
    <e v="#REF!"/>
    <e v="#REF!"/>
    <e v="#REF!"/>
    <e v="#REF!"/>
  </r>
  <r>
    <x v="2"/>
    <x v="36"/>
    <n v="2017"/>
    <n v="37"/>
    <n v="1385.2585580683317"/>
    <n v="205.22349008419729"/>
    <n v="193.01668986274797"/>
    <n v="108.77982921231055"/>
    <n v="1355.1903532071219"/>
    <n v="203.21161048199954"/>
    <n v="192.8601645095417"/>
    <n v="107.81236041111677"/>
    <n v="511631.40870339039"/>
    <n v="37"/>
    <n v="13.145359739889505"/>
    <n v="1"/>
    <n v="1892.2785672275875"/>
    <n v="7.4517819933800062"/>
    <n v="5.5877317157569282"/>
    <n v="5.4695264524333451"/>
    <n v="5.0371686480553493"/>
    <n v="0"/>
    <n v="0"/>
    <n v="0"/>
    <n v="0"/>
    <n v="0"/>
    <n v="0"/>
    <n v="0"/>
    <n v="0"/>
    <n v="1"/>
    <n v="0"/>
    <n v="1"/>
    <n v="9"/>
    <n v="0"/>
    <n v="0"/>
    <n v="0"/>
    <n v="0"/>
    <n v="0"/>
    <n v="0"/>
    <n v="0"/>
    <n v="0"/>
    <n v="1"/>
    <n v="0"/>
    <n v="0"/>
    <n v="0"/>
    <n v="4.9199809258281251"/>
    <n v="9.6974794710680374"/>
    <e v="#REF!"/>
    <n v="10.988301988118188"/>
    <n v="554558.27924845903"/>
    <n v="549583.11479393626"/>
    <n v="558934.5417082042"/>
    <n v="561209.49019032344"/>
    <n v="555750.69108723686"/>
    <n v="506383.31389076577"/>
    <e v="#REF!"/>
    <e v="#REF!"/>
    <e v="#REF!"/>
    <e v="#REF!"/>
    <e v="#REF!"/>
    <e v="#REF!"/>
    <e v="#REF!"/>
    <e v="#REF!"/>
  </r>
  <r>
    <x v="2"/>
    <x v="37"/>
    <n v="2017"/>
    <n v="38"/>
    <n v="1399.1111436490153"/>
    <n v="207.27572498503932"/>
    <n v="989.55348576729591"/>
    <n v="720.28709246352616"/>
    <n v="1368.3665903396898"/>
    <n v="205.24366773351943"/>
    <n v="909.88415364152058"/>
    <n v="659.03961925828526"/>
    <n v="616907.7499924174"/>
    <n v="38"/>
    <n v="13.332474777920597"/>
    <n v="1"/>
    <n v="3316.2274468648766"/>
    <n v="7.4594004714257585"/>
    <n v="5.59530995403472"/>
    <n v="6.861053280883846"/>
    <n v="6.5585672855667854"/>
    <n v="0"/>
    <n v="0"/>
    <n v="0"/>
    <n v="0"/>
    <n v="0"/>
    <n v="0"/>
    <n v="0"/>
    <n v="0"/>
    <n v="1"/>
    <n v="0"/>
    <n v="1"/>
    <n v="9"/>
    <n v="0"/>
    <n v="0"/>
    <n v="0"/>
    <n v="0"/>
    <n v="0"/>
    <n v="0"/>
    <n v="0"/>
    <n v="0"/>
    <n v="1"/>
    <n v="0"/>
    <n v="0"/>
    <n v="0"/>
    <n v="4.9272536851572051"/>
    <n v="10.500458504225378"/>
    <e v="#REF!"/>
    <n v="12.107767070610134"/>
    <n v="554671.92794270045"/>
    <n v="549785.22850338137"/>
    <n v="559383.44158026995"/>
    <n v="561840.95611440577"/>
    <n v="614333.06423365767"/>
    <n v="618800.92168491823"/>
    <e v="#REF!"/>
    <e v="#REF!"/>
    <e v="#REF!"/>
    <e v="#REF!"/>
    <e v="#REF!"/>
    <e v="#REF!"/>
    <e v="#REF!"/>
    <e v="#REF!"/>
  </r>
  <r>
    <x v="2"/>
    <x v="38"/>
    <n v="2017"/>
    <n v="39"/>
    <n v="1413.1022550855052"/>
    <n v="209.34848223488967"/>
    <n v="1039.0311600556606"/>
    <n v="759.35483822643619"/>
    <n v="1381.7872897634343"/>
    <n v="207.29607498420455"/>
    <n v="1026.1164594142467"/>
    <n v="749.32331632962109"/>
    <n v="625108.46778819733"/>
    <n v="39"/>
    <n v="13.345680462121862"/>
    <n v="1"/>
    <n v="3420.8367356024919"/>
    <n v="7.4671010870520647"/>
    <n v="5.6029062302488795"/>
    <n v="6.9759783154395665"/>
    <n v="6.6790264471644338"/>
    <n v="0"/>
    <n v="0"/>
    <n v="0"/>
    <n v="0"/>
    <n v="0"/>
    <n v="0"/>
    <n v="0"/>
    <n v="0"/>
    <n v="1"/>
    <n v="0"/>
    <n v="1"/>
    <n v="9"/>
    <n v="0"/>
    <n v="0"/>
    <n v="0"/>
    <n v="0"/>
    <n v="0"/>
    <n v="0"/>
    <n v="0"/>
    <n v="0"/>
    <n v="1"/>
    <n v="0"/>
    <n v="0"/>
    <n v="0"/>
    <n v="4.9344739331306915"/>
    <n v="10.570209419574329"/>
    <e v="#REF!"/>
    <n v="12.18676089304719"/>
    <n v="554787.88447906356"/>
    <n v="549992.71947322204"/>
    <n v="559837.29103338486"/>
    <n v="562476.70211154525"/>
    <n v="619519.92684072931"/>
    <n v="628306.03219828068"/>
    <e v="#REF!"/>
    <e v="#REF!"/>
    <e v="#REF!"/>
    <e v="#REF!"/>
    <e v="#REF!"/>
    <e v="#REF!"/>
    <e v="#REF!"/>
    <e v="#REF!"/>
  </r>
  <r>
    <x v="2"/>
    <x v="39"/>
    <n v="2017"/>
    <n v="40"/>
    <n v="1427.2332776363603"/>
    <n v="211.44196705723857"/>
    <n v="1090.9827180584439"/>
    <n v="777.58205744050667"/>
    <n v="1395.4210861253121"/>
    <n v="209.36902102072156"/>
    <n v="1084.4960921940242"/>
    <n v="774.75618332941815"/>
    <n v="589880.64932824625"/>
    <n v="40"/>
    <n v="13.287675506144508"/>
    <n v="1"/>
    <n v="3507.2400201925493"/>
    <n v="7.4748637240781992"/>
    <n v="5.6105203954292735"/>
    <n v="7.0290731250462075"/>
    <n v="6.7104952132550695"/>
    <n v="0"/>
    <n v="0"/>
    <n v="0"/>
    <n v="0"/>
    <n v="0"/>
    <n v="0"/>
    <n v="0"/>
    <n v="0"/>
    <n v="1"/>
    <n v="0"/>
    <n v="0"/>
    <n v="10"/>
    <n v="0"/>
    <n v="0"/>
    <n v="0"/>
    <n v="0"/>
    <n v="0"/>
    <n v="0"/>
    <n v="0"/>
    <n v="0"/>
    <n v="0"/>
    <n v="1"/>
    <n v="0"/>
    <n v="0"/>
    <n v="4.9416424226093039"/>
    <n v="9.599149262724028"/>
    <e v="#REF!"/>
    <n v="11.254598955669687"/>
    <n v="499962.48384555313"/>
    <n v="495890.17368972296"/>
    <n v="503909.13659114548"/>
    <n v="505193.08243786258"/>
    <n v="574651.28455585008"/>
    <n v="594142.60261096142"/>
    <e v="#REF!"/>
    <e v="#REF!"/>
    <e v="#REF!"/>
    <e v="#REF!"/>
    <e v="#REF!"/>
    <e v="#REF!"/>
    <e v="#REF!"/>
    <e v="#REF!"/>
  </r>
  <r>
    <x v="2"/>
    <x v="40"/>
    <n v="2017"/>
    <n v="41"/>
    <n v="1441.5056104127236"/>
    <n v="213.55638672781092"/>
    <n v="106.77819336390544"/>
    <n v="50"/>
    <n v="1409.2464434115354"/>
    <n v="211.46270387426625"/>
    <n v="204.54998324691732"/>
    <n v="122.47561833294182"/>
    <n v="480456.29522010306"/>
    <n v="41"/>
    <n v="13.08249154637762"/>
    <n v="1"/>
    <n v="1811.84019050444"/>
    <n v="7.4826743732341967"/>
    <n v="5.6181523282845713"/>
    <n v="5.5176038466084467"/>
    <n v="5.1281014353687784"/>
    <n v="0"/>
    <n v="0"/>
    <n v="0"/>
    <n v="0"/>
    <n v="0"/>
    <n v="0"/>
    <n v="0"/>
    <n v="0"/>
    <n v="1"/>
    <n v="0"/>
    <n v="0"/>
    <n v="10"/>
    <n v="0"/>
    <n v="0"/>
    <n v="0"/>
    <n v="0"/>
    <n v="0"/>
    <n v="0"/>
    <n v="0"/>
    <n v="0"/>
    <n v="0"/>
    <n v="1"/>
    <n v="0"/>
    <n v="0"/>
    <n v="4.9487598903781684"/>
    <n v="8.7552387500610092"/>
    <e v="#REF!"/>
    <n v="10.053460831861296"/>
    <n v="500083.12553220772"/>
    <n v="496106.56562620064"/>
    <n v="504369.61662516691"/>
    <n v="505834.97460917797"/>
    <n v="511812.50970415463"/>
    <n v="475438.08715638926"/>
    <e v="#REF!"/>
    <e v="#REF!"/>
    <e v="#REF!"/>
    <e v="#REF!"/>
    <e v="#REF!"/>
    <e v="#REF!"/>
    <e v="#REF!"/>
    <e v="#REF!"/>
  </r>
  <r>
    <x v="2"/>
    <x v="41"/>
    <n v="2017"/>
    <n v="42"/>
    <n v="1455.9206665168513"/>
    <n v="215.69195059508905"/>
    <n v="107.84597529754453"/>
    <n v="53.147890974237484"/>
    <n v="1423.2487103431301"/>
    <n v="213.57732723467765"/>
    <n v="117.51637609248181"/>
    <n v="60.08066371010792"/>
    <n v="441540.21922040626"/>
    <n v="42"/>
    <n v="12.998024391639056"/>
    <n v="1"/>
    <n v="1832.6064833837224"/>
    <n v="7.4905232711582359"/>
    <n v="5.6258019211982191"/>
    <n v="5.0876209168336395"/>
    <n v="4.6662801292838756"/>
    <n v="0"/>
    <n v="0"/>
    <n v="0"/>
    <n v="0"/>
    <n v="0"/>
    <n v="0"/>
    <n v="0"/>
    <n v="0"/>
    <n v="1"/>
    <n v="0"/>
    <n v="0"/>
    <n v="10"/>
    <n v="0"/>
    <n v="0"/>
    <n v="0"/>
    <n v="0"/>
    <n v="0"/>
    <n v="0"/>
    <n v="0"/>
    <n v="0"/>
    <n v="0"/>
    <n v="1"/>
    <n v="0"/>
    <n v="0"/>
    <n v="4.9558270576012609"/>
    <n v="8.5159010985871859"/>
    <e v="#REF!"/>
    <n v="9.75661996441616"/>
    <n v="500206.14499090833"/>
    <n v="496326.84891633096"/>
    <n v="504832.40151618776"/>
    <n v="506479.19223625603"/>
    <n v="494211.52272500616"/>
    <n v="441574.74927554978"/>
    <e v="#REF!"/>
    <e v="#REF!"/>
    <e v="#REF!"/>
    <e v="#REF!"/>
    <e v="#REF!"/>
    <e v="#REF!"/>
    <e v="#REF!"/>
    <e v="#REF!"/>
  </r>
  <r>
    <x v="2"/>
    <x v="42"/>
    <n v="2017"/>
    <n v="43"/>
    <n v="1470.4798731820194"/>
    <n v="217.84887010103995"/>
    <n v="108.92443505051997"/>
    <n v="63.427137765934745"/>
    <n v="1437.4180591947968"/>
    <n v="215.71309866785879"/>
    <n v="109.78362915471615"/>
    <n v="63.092490360352066"/>
    <n v="441020.76565174485"/>
    <n v="43"/>
    <n v="12.996847240966074"/>
    <n v="1"/>
    <n v="1860.6803160995141"/>
    <n v="7.4984036056655272"/>
    <n v="5.6334690732839947"/>
    <n v="5.0387123215796716"/>
    <n v="4.6942190278489795"/>
    <n v="0"/>
    <n v="0"/>
    <n v="0"/>
    <n v="0"/>
    <n v="0"/>
    <n v="0"/>
    <n v="0"/>
    <n v="0"/>
    <n v="1"/>
    <n v="0"/>
    <n v="0"/>
    <n v="10"/>
    <n v="0"/>
    <n v="0"/>
    <n v="0"/>
    <n v="0"/>
    <n v="0"/>
    <n v="0"/>
    <n v="0"/>
    <n v="0"/>
    <n v="0"/>
    <n v="1"/>
    <n v="0"/>
    <n v="0"/>
    <n v="4.962844630259907"/>
    <n v="8.5133092586122565"/>
    <e v="#REF!"/>
    <n v="9.7847829754126323"/>
    <n v="500331.56599937531"/>
    <n v="496550.80738674093"/>
    <n v="505297.08076440386"/>
    <n v="507125.43041810993"/>
    <n v="492551.26005031395"/>
    <n v="440966.51690208272"/>
    <e v="#REF!"/>
    <e v="#REF!"/>
    <e v="#REF!"/>
    <e v="#REF!"/>
    <e v="#REF!"/>
    <e v="#REF!"/>
    <e v="#REF!"/>
    <e v="#REF!"/>
  </r>
  <r>
    <x v="2"/>
    <x v="43"/>
    <n v="2017"/>
    <n v="44"/>
    <n v="1485.1846719138398"/>
    <n v="220.02735880205037"/>
    <n v="110.01367940102519"/>
    <n v="71.180869272934757"/>
    <n v="1451.7480430105097"/>
    <n v="217.87022873495459"/>
    <n v="109.9906743763943"/>
    <n v="70.372031381676493"/>
    <n v="444620.02545038948"/>
    <n v="44"/>
    <n v="13.004975320996747"/>
    <n v="1"/>
    <n v="1886.4065793898503"/>
    <n v="7.5063106154129864"/>
    <n v="5.6411536869450227"/>
    <n v="5.0400535075058865"/>
    <n v="4.7586887711742492"/>
    <n v="0"/>
    <n v="0"/>
    <n v="0"/>
    <n v="0"/>
    <n v="0"/>
    <n v="0"/>
    <n v="0"/>
    <n v="0"/>
    <n v="1"/>
    <n v="0"/>
    <n v="0"/>
    <n v="10"/>
    <n v="0"/>
    <n v="0"/>
    <n v="0"/>
    <n v="0"/>
    <n v="0"/>
    <n v="0"/>
    <n v="0"/>
    <n v="0"/>
    <n v="0"/>
    <n v="1"/>
    <n v="0"/>
    <n v="0"/>
    <n v="4.9698132995760007"/>
    <n v="8.5349083444375804"/>
    <e v="#REF!"/>
    <n v="9.7181662659619441"/>
    <n v="500459.41257310635"/>
    <n v="496778.29922839673"/>
    <n v="505763.36745299405"/>
    <n v="507773.47507365298"/>
    <n v="492993.84635242476"/>
    <n v="443751.29669057962"/>
    <e v="#REF!"/>
    <e v="#REF!"/>
    <e v="#REF!"/>
    <e v="#REF!"/>
    <e v="#REF!"/>
    <e v="#REF!"/>
    <e v="#REF!"/>
    <e v="#REF!"/>
  </r>
  <r>
    <x v="2"/>
    <x v="44"/>
    <n v="2017"/>
    <n v="45"/>
    <n v="1500.0365186329782"/>
    <n v="222.22763239007085"/>
    <n v="111.11381619503544"/>
    <n v="50"/>
    <n v="1466.2345856972502"/>
    <n v="220.04893056251274"/>
    <n v="111.00150201317132"/>
    <n v="52.037203138167648"/>
    <n v="431567.11120625248"/>
    <n v="45"/>
    <n v="12.975178307438156"/>
    <n v="1"/>
    <n v="1883.3779672180844"/>
    <n v="7.5142409640321226"/>
    <n v="5.6488556661714089"/>
    <n v="5.0465756853657089"/>
    <n v="4.5875978666766821"/>
    <n v="0"/>
    <n v="0"/>
    <n v="0"/>
    <n v="0"/>
    <n v="0"/>
    <n v="0"/>
    <n v="0"/>
    <n v="0"/>
    <n v="1"/>
    <n v="0"/>
    <n v="0"/>
    <n v="11"/>
    <n v="0"/>
    <n v="0"/>
    <n v="0"/>
    <n v="0"/>
    <n v="0"/>
    <n v="0"/>
    <n v="0"/>
    <n v="0"/>
    <n v="0"/>
    <n v="0"/>
    <n v="1"/>
    <n v="0"/>
    <n v="4.9767337424205742"/>
    <n v="8.4991548026970651"/>
    <e v="#REF!"/>
    <n v="9.7352222783161189"/>
    <n v="478110.39071885473"/>
    <n v="473201.21606461133"/>
    <n v="481787.30657000508"/>
    <n v="480808.56040927948"/>
    <n v="471096.15221548203"/>
    <n v="433395.55905179959"/>
    <e v="#REF!"/>
    <e v="#REF!"/>
    <e v="#REF!"/>
    <e v="#REF!"/>
    <e v="#REF!"/>
    <e v="#REF!"/>
    <e v="#REF!"/>
    <e v="#REF!"/>
  </r>
  <r>
    <x v="2"/>
    <x v="45"/>
    <n v="2017"/>
    <n v="46"/>
    <n v="1515.0368838193081"/>
    <n v="224.44990871397158"/>
    <n v="112.22495435698579"/>
    <n v="70.576013415042681"/>
    <n v="1480.8752751338675"/>
    <n v="222.24941963824216"/>
    <n v="112.10260912260435"/>
    <n v="68.722132387355174"/>
    <n v="440264.09238051"/>
    <n v="46"/>
    <n v="12.995130035796196"/>
    <n v="1"/>
    <n v="1922.2877603053082"/>
    <n v="7.5221923051630224"/>
    <n v="5.6565749157006326"/>
    <n v="5.0536322994747982"/>
    <n v="4.7444367587258158"/>
    <n v="0"/>
    <n v="0"/>
    <n v="0"/>
    <n v="0"/>
    <n v="0"/>
    <n v="0"/>
    <n v="0"/>
    <n v="0"/>
    <n v="1"/>
    <n v="0"/>
    <n v="0"/>
    <n v="11"/>
    <n v="0"/>
    <n v="0"/>
    <n v="0"/>
    <n v="0"/>
    <n v="0"/>
    <n v="0"/>
    <n v="0"/>
    <n v="0"/>
    <n v="0"/>
    <n v="0"/>
    <n v="1"/>
    <n v="0"/>
    <n v="4.9836066217083363"/>
    <n v="8.5455273271640415"/>
    <e v="#REF!"/>
    <n v="9.8089643849694976"/>
    <n v="478243.1614326284"/>
    <n v="473435.54227332643"/>
    <n v="482256.26465180988"/>
    <n v="481459.80881691823"/>
    <n v="471779.57844891847"/>
    <n v="439690.42824980908"/>
    <e v="#REF!"/>
    <e v="#REF!"/>
    <e v="#REF!"/>
    <e v="#REF!"/>
    <e v="#REF!"/>
    <e v="#REF!"/>
    <e v="#REF!"/>
    <e v="#REF!"/>
  </r>
  <r>
    <x v="2"/>
    <x v="46"/>
    <n v="2017"/>
    <n v="47"/>
    <n v="1530.1872526575012"/>
    <n v="226.69440780111125"/>
    <n v="113.34720390055563"/>
    <n v="50"/>
    <n v="1495.6688683909574"/>
    <n v="224.47191371967671"/>
    <n v="113.2227444227605"/>
    <n v="51.872213238735519"/>
    <n v="432988.62135368038"/>
    <n v="47"/>
    <n v="12.978466728010424"/>
    <n v="1"/>
    <n v="1920.228864359168"/>
    <n v="7.5301629802135732"/>
    <n v="5.6643113406060301"/>
    <n v="5.0607601265559463"/>
    <n v="4.5859173075497877"/>
    <n v="0"/>
    <n v="0"/>
    <n v="0"/>
    <n v="0"/>
    <n v="0"/>
    <n v="0"/>
    <n v="0"/>
    <n v="0"/>
    <n v="1"/>
    <n v="0"/>
    <n v="0"/>
    <n v="11"/>
    <n v="0"/>
    <n v="0"/>
    <n v="0"/>
    <n v="0"/>
    <n v="0"/>
    <n v="0"/>
    <n v="0"/>
    <n v="0"/>
    <n v="0"/>
    <n v="0"/>
    <n v="1"/>
    <n v="0"/>
    <n v="4.990432586778736"/>
    <n v="8.5130650280169231"/>
    <e v="#REF!"/>
    <n v="9.8386110453860844"/>
    <n v="478378.43120871915"/>
    <n v="473673.23179690784"/>
    <n v="482726.38778865623"/>
    <n v="482112.528744257"/>
    <n v="472466.80102041393"/>
    <n v="434826.14799132547"/>
    <e v="#REF!"/>
    <e v="#REF!"/>
    <e v="#REF!"/>
    <e v="#REF!"/>
    <e v="#REF!"/>
    <e v="#REF!"/>
    <e v="#REF!"/>
    <e v="#REF!"/>
  </r>
  <r>
    <x v="2"/>
    <x v="47"/>
    <n v="2017"/>
    <n v="48"/>
    <n v="1545.4891251840759"/>
    <n v="228.96135187912236"/>
    <n v="114.48067593956118"/>
    <n v="66.020932213852916"/>
    <n v="1510.6149454288927"/>
    <n v="226.71663279939952"/>
    <n v="114.35488278788112"/>
    <n v="64.606060316341186"/>
    <n v="440015.28762075881"/>
    <n v="48"/>
    <n v="12.994564749883498"/>
    <n v="1"/>
    <n v="1954.9520852166124"/>
    <n v="7.5381518083710759"/>
    <n v="5.6720648460976726"/>
    <n v="5.0679130757685122"/>
    <n v="4.7079701971052792"/>
    <n v="0"/>
    <n v="0"/>
    <n v="0"/>
    <n v="0"/>
    <n v="0"/>
    <n v="0"/>
    <n v="0"/>
    <n v="0"/>
    <n v="1"/>
    <n v="0"/>
    <n v="0"/>
    <n v="11"/>
    <n v="0"/>
    <n v="0"/>
    <n v="0"/>
    <n v="0"/>
    <n v="0"/>
    <n v="0"/>
    <n v="0"/>
    <n v="0"/>
    <n v="0"/>
    <n v="0"/>
    <n v="1"/>
    <n v="0"/>
    <n v="4.9972122737641147"/>
    <n v="8.5507369029524831"/>
    <e v="#REF!"/>
    <n v="9.8037697338923024"/>
    <n v="478516.22503775021"/>
    <n v="473914.27539604751"/>
    <n v="483197.60482519533"/>
    <n v="482766.66456578841"/>
    <n v="473155.86227249372"/>
    <n v="439895.27460176463"/>
    <e v="#REF!"/>
    <e v="#REF!"/>
    <e v="#REF!"/>
    <e v="#REF!"/>
    <e v="#REF!"/>
    <e v="#REF!"/>
    <e v="#REF!"/>
    <e v="#REF!"/>
  </r>
  <r>
    <x v="2"/>
    <x v="48"/>
    <n v="2017"/>
    <n v="49"/>
    <n v="1560.9440164359169"/>
    <n v="231.2509653979136"/>
    <n v="115.6254826989568"/>
    <n v="58.563861464930433"/>
    <n v="1525.7136667309996"/>
    <n v="228.98379909865656"/>
    <n v="115.49842270784924"/>
    <n v="59.16808135007151"/>
    <n v="438190.24413879501"/>
    <n v="49"/>
    <n v="12.990408442405926"/>
    <n v="1"/>
    <n v="1966.3843259977177"/>
    <n v="7.5461579407222823"/>
    <n v="5.6798353374285782"/>
    <n v="5.075086491944484"/>
    <n v="4.6576582242245461"/>
    <n v="0"/>
    <n v="0"/>
    <n v="0"/>
    <n v="0"/>
    <n v="0"/>
    <n v="0"/>
    <n v="0"/>
    <n v="0"/>
    <n v="1"/>
    <n v="0"/>
    <n v="0"/>
    <n v="12"/>
    <n v="0"/>
    <n v="0"/>
    <n v="0"/>
    <n v="0"/>
    <n v="0"/>
    <n v="0"/>
    <n v="0"/>
    <n v="0"/>
    <n v="0"/>
    <n v="0"/>
    <n v="0"/>
    <n v="1"/>
    <n v="5.0039463059454592"/>
    <n v="8.5453074360014529"/>
    <e v="#REF!"/>
    <n v="9.7428761153782286"/>
    <n v="474444.22340927529"/>
    <n v="471206.24222058279"/>
    <n v="478301.374748612"/>
    <n v="479968.66016899265"/>
    <n v="470954.8667056284"/>
    <n v="438864.71394761873"/>
    <e v="#REF!"/>
    <e v="#REF!"/>
    <e v="#REF!"/>
    <e v="#REF!"/>
    <e v="#REF!"/>
    <e v="#REF!"/>
    <e v="#REF!"/>
    <e v="#REF!"/>
  </r>
  <r>
    <x v="2"/>
    <x v="49"/>
    <n v="2017"/>
    <n v="50"/>
    <n v="1576.5534566002761"/>
    <n v="233.56347505189274"/>
    <n v="116.78173752594637"/>
    <n v="73.792752174813813"/>
    <n v="1540.9656036917827"/>
    <n v="231.27363707527465"/>
    <n v="116.65340604413666"/>
    <n v="72.330285092339579"/>
    <n v="444683.97768690088"/>
    <n v="50"/>
    <n v="13.005119146362192"/>
    <n v="1"/>
    <n v="2000.691421352929"/>
    <n v="7.5541807589175569"/>
    <n v="5.687622719853155"/>
    <n v="5.0822798339478101"/>
    <n v="4.7753449289034062"/>
    <n v="0"/>
    <n v="0"/>
    <n v="0"/>
    <n v="0"/>
    <n v="0"/>
    <n v="0"/>
    <n v="0"/>
    <n v="0"/>
    <n v="1"/>
    <n v="0"/>
    <n v="0"/>
    <n v="12"/>
    <n v="0"/>
    <n v="0"/>
    <n v="0"/>
    <n v="0"/>
    <n v="0"/>
    <n v="0"/>
    <n v="0"/>
    <n v="0"/>
    <n v="0"/>
    <n v="0"/>
    <n v="0"/>
    <n v="1"/>
    <n v="5.0106352940962555"/>
    <n v="8.5818675486232383"/>
    <e v="#REF!"/>
    <n v="9.7724032716817391"/>
    <n v="474587.14131818048"/>
    <n v="471454.01359946257"/>
    <n v="478774.64001259691"/>
    <n v="480625.51514051022"/>
    <n v="471647.13278730266"/>
    <n v="443782.47616671585"/>
    <e v="#REF!"/>
    <e v="#REF!"/>
    <e v="#REF!"/>
    <e v="#REF!"/>
    <e v="#REF!"/>
    <e v="#REF!"/>
    <e v="#REF!"/>
    <e v="#REF!"/>
  </r>
  <r>
    <x v="2"/>
    <x v="50"/>
    <n v="2017"/>
    <n v="51"/>
    <n v="1592.3189911662789"/>
    <n v="235.89910980241172"/>
    <n v="117.94955490120586"/>
    <n v="65.81134551765409"/>
    <n v="1556.3716199341313"/>
    <n v="233.58637343884317"/>
    <n v="117.81994001549894"/>
    <n v="66.463239475122634"/>
    <n v="443025.91530123277"/>
    <n v="51"/>
    <n v="13.001383546867556"/>
    <n v="1"/>
    <n v="2011.9790013875504"/>
    <n v="7.5622198047821483"/>
    <n v="5.6954268986114984"/>
    <n v="5.0894929687653994"/>
    <n v="4.7245888050117557"/>
    <n v="0"/>
    <n v="0"/>
    <n v="0"/>
    <n v="0"/>
    <n v="0"/>
    <n v="0"/>
    <n v="0"/>
    <n v="0"/>
    <n v="1"/>
    <n v="0"/>
    <n v="0"/>
    <n v="12"/>
    <n v="0"/>
    <n v="0"/>
    <n v="0"/>
    <n v="0"/>
    <n v="0"/>
    <n v="0"/>
    <n v="0"/>
    <n v="0"/>
    <n v="0"/>
    <n v="0"/>
    <n v="0"/>
    <n v="1"/>
    <n v="5.0172798368149243"/>
    <n v="8.576307033719214"/>
    <e v="#REF!"/>
    <n v="9.7967214901418043"/>
    <n v="474732.65976135421"/>
    <n v="471705.17414897709"/>
    <n v="479248.88315009588"/>
    <n v="481283.69064840913"/>
    <n v="472340.96335730521"/>
    <n v="442739.32908326946"/>
    <e v="#REF!"/>
    <e v="#REF!"/>
    <e v="#REF!"/>
    <e v="#REF!"/>
    <e v="#REF!"/>
    <e v="#REF!"/>
    <e v="#REF!"/>
    <e v="#REF!"/>
  </r>
  <r>
    <x v="2"/>
    <x v="51"/>
    <n v="2017"/>
    <n v="52"/>
    <n v="1608.2421810779413"/>
    <n v="238.25810090043578"/>
    <n v="119.12905045021789"/>
    <n v="50"/>
    <n v="1571.9327882772743"/>
    <n v="235.92223716963946"/>
    <n v="118.99813940674599"/>
    <n v="51.646323947512265"/>
    <n v="436580.63057913334"/>
    <n v="52"/>
    <n v="12.986728357888328"/>
    <n v="1"/>
    <n v="2015.6293324285948"/>
    <n v="7.5702747314263386"/>
    <n v="5.7032477789264755"/>
    <n v="5.0967258035556888"/>
    <n v="4.5836118475597267"/>
    <n v="0"/>
    <n v="0"/>
    <n v="0"/>
    <n v="0"/>
    <n v="0"/>
    <n v="0"/>
    <n v="0"/>
    <n v="0"/>
    <n v="1"/>
    <n v="0"/>
    <n v="0"/>
    <n v="12"/>
    <n v="0"/>
    <n v="0"/>
    <n v="0"/>
    <n v="0"/>
    <n v="0"/>
    <n v="0"/>
    <n v="0"/>
    <n v="0"/>
    <n v="0"/>
    <n v="0"/>
    <n v="0"/>
    <n v="1"/>
    <n v="5.0238805208462765"/>
    <n v="8.5481815773190668"/>
    <e v="#REF!"/>
    <n v="9.85125816668873"/>
    <n v="474880.80474413896"/>
    <n v="471959.74746715592"/>
    <n v="479724.08325765916"/>
    <n v="481943.16794925433"/>
    <n v="473036.34437312389"/>
    <n v="438504.1295736765"/>
    <e v="#REF!"/>
    <e v="#REF!"/>
    <e v="#REF!"/>
    <e v="#REF!"/>
    <e v="#REF!"/>
    <e v="#REF!"/>
    <e v="#REF!"/>
    <e v="#REF!"/>
  </r>
  <r>
    <x v="2"/>
    <x v="52"/>
    <n v="2017"/>
    <n v="53"/>
    <n v="1624.3246028887206"/>
    <n v="240.64068190944013"/>
    <n v="120.32034095472007"/>
    <n v="59.33074496199977"/>
    <n v="1587.650332660708"/>
    <n v="238.28145953953981"/>
    <n v="120.18812079992267"/>
    <n v="58.562302860551014"/>
    <n v="440927.21029788791"/>
    <n v="53"/>
    <n v="12.99663508479188"/>
    <n v="1"/>
    <n v="2044.6163707148805"/>
    <n v="7.5783452692898949"/>
    <n v="5.711085266007089"/>
    <n v="5.1039782491263299"/>
    <n v="4.6518936166252569"/>
    <n v="0"/>
    <n v="0"/>
    <n v="0"/>
    <n v="0"/>
    <n v="0"/>
    <n v="0"/>
    <n v="0"/>
    <n v="0"/>
    <n v="1"/>
    <n v="0"/>
    <n v="0"/>
    <n v="12"/>
    <n v="0"/>
    <n v="0"/>
    <n v="0"/>
    <n v="0"/>
    <n v="0"/>
    <n v="0"/>
    <n v="0"/>
    <n v="0"/>
    <n v="0"/>
    <n v="0"/>
    <n v="0"/>
    <n v="1"/>
    <n v="5.0304379213924353"/>
    <n v="8.5723612603508617"/>
    <e v="#REF!"/>
    <n v="9.815868510041021"/>
    <n v="475031.60253193101"/>
    <n v="472217.76047611178"/>
    <n v="480200.22409168404"/>
    <n v="482603.93171913648"/>
    <n v="473733.26376264851"/>
    <n v="441677.718908521"/>
    <e v="#REF!"/>
    <e v="#REF!"/>
    <e v="#REF!"/>
    <e v="#REF!"/>
    <e v="#REF!"/>
    <e v="#REF!"/>
    <e v="#REF!"/>
    <e v="#REF!"/>
  </r>
  <r>
    <x v="2"/>
    <x v="53"/>
    <n v="2018"/>
    <n v="2"/>
    <n v="1640.567848917608"/>
    <n v="243.04708872853453"/>
    <n v="121.52354436426727"/>
    <n v="50"/>
    <n v="1603.5255875377779"/>
    <n v="240.66427413403716"/>
    <n v="121.39000200783282"/>
    <n v="50.856230286055101"/>
    <n v="439497.55547834653"/>
    <n v="54"/>
    <n v="12.993387434040356"/>
    <n v="1"/>
    <n v="2055.1384820104099"/>
    <n v="7.5864312025602549"/>
    <n v="5.718939265054912"/>
    <n v="5.1112502163189548"/>
    <n v="4.5755059665202866"/>
    <n v="0"/>
    <n v="0"/>
    <n v="0"/>
    <n v="0"/>
    <n v="0"/>
    <n v="0"/>
    <n v="0"/>
    <n v="0"/>
    <n v="1"/>
    <n v="0"/>
    <n v="0"/>
    <n v="1"/>
    <n v="1"/>
    <n v="0"/>
    <n v="0"/>
    <n v="0"/>
    <n v="0"/>
    <n v="0"/>
    <n v="0"/>
    <n v="0"/>
    <n v="0"/>
    <n v="0"/>
    <n v="0"/>
    <n v="0"/>
    <n v="5.0369526024136295"/>
    <n v="8.5603642376261551"/>
    <e v="#REF!"/>
    <n v="9.7890436760858162"/>
    <n v="476725.9325708145"/>
    <n v="474169.33996728237"/>
    <n v="482359.30794275465"/>
    <n v="486719.48417831078"/>
    <n v="477323.38954006525"/>
    <n v="439731.8863563682"/>
    <e v="#REF!"/>
    <e v="#REF!"/>
    <e v="#REF!"/>
    <e v="#REF!"/>
    <e v="#REF!"/>
    <e v="#REF!"/>
    <e v="#REF!"/>
    <e v="#REF!"/>
  </r>
  <r>
    <x v="2"/>
    <x v="54"/>
    <n v="2018"/>
    <n v="3"/>
    <n v="1656.9735274067843"/>
    <n v="245.47755961581987"/>
    <n v="122.73877980790994"/>
    <n v="50"/>
    <n v="1619.5599694984799"/>
    <n v="243.07091687492851"/>
    <n v="122.60390202790224"/>
    <n v="50.085623028605511"/>
    <n v="439819.25532087567"/>
    <n v="55"/>
    <n v="12.994119138138199"/>
    <n v="1"/>
    <n v="2075.1898668305139"/>
    <n v="7.5945323527962305"/>
    <n v="5.726809681271992"/>
    <n v="5.1185416156611376"/>
    <n v="4.5675362006184663"/>
    <n v="0"/>
    <n v="0"/>
    <n v="0"/>
    <n v="0"/>
    <n v="0"/>
    <n v="0"/>
    <n v="0"/>
    <n v="0"/>
    <n v="1"/>
    <n v="0"/>
    <n v="0"/>
    <n v="1"/>
    <n v="1"/>
    <n v="0"/>
    <n v="0"/>
    <n v="0"/>
    <n v="0"/>
    <n v="0"/>
    <n v="0"/>
    <n v="0"/>
    <n v="0"/>
    <n v="0"/>
    <n v="0"/>
    <n v="0"/>
    <n v="5.0434251169192468"/>
    <n v="8.5654625249370397"/>
    <e v="#REF!"/>
    <n v="9.8809809777705659"/>
    <n v="476882.11581805174"/>
    <n v="474434.32222351129"/>
    <n v="482837.2934673265"/>
    <n v="487382.78369780345"/>
    <n v="478023.35412086168"/>
    <n v="440209.39781269152"/>
    <e v="#REF!"/>
    <e v="#REF!"/>
    <e v="#REF!"/>
    <e v="#REF!"/>
    <e v="#REF!"/>
    <e v="#REF!"/>
    <e v="#REF!"/>
    <e v="#REF!"/>
  </r>
  <r>
    <x v="2"/>
    <x v="55"/>
    <n v="2018"/>
    <n v="4"/>
    <n v="1673.543262680852"/>
    <n v="247.93233521197808"/>
    <n v="123.96616760598904"/>
    <n v="66.096478045434665"/>
    <n v="1635.7549574531915"/>
    <n v="245.50162604345331"/>
    <n v="123.82994104818036"/>
    <n v="64.495392543751748"/>
    <n v="447797.97623725841"/>
    <n v="56"/>
    <n v="13.012097463791466"/>
    <n v="1"/>
    <n v="2111.5382435442539"/>
    <n v="7.602648567556507"/>
    <n v="5.7346964198694241"/>
    <n v="5.1258523573426897"/>
    <n v="4.7069711346994767"/>
    <n v="0"/>
    <n v="0"/>
    <n v="0"/>
    <n v="0"/>
    <n v="0"/>
    <n v="0"/>
    <n v="0"/>
    <n v="0"/>
    <n v="1"/>
    <n v="0"/>
    <n v="0"/>
    <n v="1"/>
    <n v="1"/>
    <n v="0"/>
    <n v="0"/>
    <n v="0"/>
    <n v="0"/>
    <n v="0"/>
    <n v="0"/>
    <n v="0"/>
    <n v="0"/>
    <n v="0"/>
    <n v="0"/>
    <n v="0"/>
    <n v="5.0498560072495371"/>
    <n v="8.6074030138760325"/>
    <e v="#REF!"/>
    <n v="9.8792441808796205"/>
    <n v="477041.03225294081"/>
    <n v="474702.83721375314"/>
    <n v="483316.18677471223"/>
    <n v="488047.33530090895"/>
    <n v="478724.82698205096"/>
    <n v="445906.18659604609"/>
    <e v="#REF!"/>
    <e v="#REF!"/>
    <e v="#REF!"/>
    <e v="#REF!"/>
    <e v="#REF!"/>
    <e v="#REF!"/>
    <e v="#REF!"/>
    <e v="#REF!"/>
  </r>
  <r>
    <x v="2"/>
    <x v="56"/>
    <n v="2018"/>
    <n v="5"/>
    <n v="1690.2786953076602"/>
    <n v="250.41165856409785"/>
    <n v="125.20582928204891"/>
    <n v="81.55110951682947"/>
    <n v="1652.112078809532"/>
    <n v="247.9566423037756"/>
    <n v="125.06824045866206"/>
    <n v="79.845537819521695"/>
    <n v="454652.69571977097"/>
    <n v="57"/>
    <n v="13.027289100356256"/>
    <n v="1"/>
    <n v="2147.4472926706367"/>
    <n v="7.6107797125041996"/>
    <n v="5.7425993860762032"/>
    <n v="5.1331823512241135"/>
    <n v="4.8368091650020668"/>
    <n v="0"/>
    <n v="0"/>
    <n v="0"/>
    <n v="0"/>
    <n v="0"/>
    <n v="0"/>
    <n v="0"/>
    <n v="0"/>
    <n v="1"/>
    <n v="0"/>
    <n v="0"/>
    <n v="1"/>
    <n v="1"/>
    <n v="0"/>
    <n v="0"/>
    <n v="0"/>
    <n v="0"/>
    <n v="0"/>
    <n v="0"/>
    <n v="0"/>
    <n v="0"/>
    <n v="0"/>
    <n v="0"/>
    <n v="0"/>
    <n v="5.0562458053483077"/>
    <n v="8.6469354881863385"/>
    <e v="#REF!"/>
    <n v="9.8458360320321248"/>
    <n v="477202.70920735807"/>
    <n v="474974.9185352897"/>
    <n v="483795.97976981947"/>
    <n v="488713.12964491016"/>
    <n v="479427.79919149709"/>
    <n v="451264.76686010661"/>
    <e v="#REF!"/>
    <e v="#REF!"/>
    <e v="#REF!"/>
    <e v="#REF!"/>
    <e v="#REF!"/>
    <e v="#REF!"/>
    <e v="#REF!"/>
    <e v="#REF!"/>
  </r>
  <r>
    <x v="2"/>
    <x v="57"/>
    <n v="2018"/>
    <n v="6"/>
    <n v="1707.1814822607369"/>
    <n v="252.91577514973883"/>
    <n v="126.45788757486942"/>
    <n v="75.557717107653133"/>
    <n v="1668.6328998448935"/>
    <n v="250.43620872675723"/>
    <n v="126.31892286324869"/>
    <n v="75.986499178839992"/>
    <n v="452229.60082169616"/>
    <n v="58"/>
    <n v="13.021945296262782"/>
    <n v="1"/>
    <n v="2162.1128620929981"/>
    <n v="7.6189256659256754"/>
    <n v="5.750518485148163"/>
    <n v="5.1405315068481947"/>
    <n v="4.8057197109435164"/>
    <n v="0"/>
    <n v="0"/>
    <n v="0"/>
    <n v="0"/>
    <n v="0"/>
    <n v="0"/>
    <n v="0"/>
    <n v="0"/>
    <n v="1"/>
    <n v="0"/>
    <n v="0"/>
    <n v="2"/>
    <n v="0"/>
    <n v="1"/>
    <n v="0"/>
    <n v="0"/>
    <n v="0"/>
    <n v="0"/>
    <n v="0"/>
    <n v="0"/>
    <n v="0"/>
    <n v="0"/>
    <n v="0"/>
    <n v="0"/>
    <n v="5.0625950330269669"/>
    <n v="8.646227484017265"/>
    <e v="#REF!"/>
    <n v="9.9062857150323875"/>
    <n v="480038.66611944058"/>
    <n v="476512.93758216011"/>
    <n v="487963.13968046609"/>
    <n v="489380.15794633707"/>
    <n v="480132.26210112119"/>
    <n v="450928.39348293422"/>
    <e v="#REF!"/>
    <e v="#REF!"/>
    <e v="#REF!"/>
    <e v="#REF!"/>
    <e v="#REF!"/>
    <e v="#REF!"/>
    <e v="#REF!"/>
    <e v="#REF!"/>
  </r>
  <r>
    <x v="2"/>
    <x v="58"/>
    <n v="2018"/>
    <n v="7"/>
    <n v="1724.253297083344"/>
    <n v="255.4449329012362"/>
    <n v="127.7224664506181"/>
    <n v="52.903721793236002"/>
    <n v="1685.3190190164285"/>
    <n v="252.94057081399671"/>
    <n v="127.58211209188116"/>
    <n v="55.211999531796408"/>
    <n v="443866.84344087157"/>
    <n v="59"/>
    <n v="13.003279894274517"/>
    <n v="1"/>
    <n v="2160.3244182284343"/>
    <n v="7.6270863149260926"/>
    <n v="5.7584536223768934"/>
    <n v="5.1478997334518635"/>
    <n v="4.6193976316221885"/>
    <n v="0"/>
    <n v="0"/>
    <n v="0"/>
    <n v="0"/>
    <n v="0"/>
    <n v="0"/>
    <n v="0"/>
    <n v="0"/>
    <n v="1"/>
    <n v="0"/>
    <n v="0"/>
    <n v="2"/>
    <n v="0"/>
    <n v="1"/>
    <n v="0"/>
    <n v="0"/>
    <n v="0"/>
    <n v="0"/>
    <n v="0"/>
    <n v="0"/>
    <n v="0"/>
    <n v="0"/>
    <n v="0"/>
    <n v="0"/>
    <n v="5.0689042022202315"/>
    <n v="8.6067028937893539"/>
    <e v="#REF!"/>
    <n v="9.9483115218812621"/>
    <n v="480205.94720455224"/>
    <n v="476792.2556309377"/>
    <n v="488444.71057917416"/>
    <n v="490048.41181302891"/>
    <n v="480838.20725814108"/>
    <n v="445098.64239815366"/>
    <e v="#REF!"/>
    <e v="#REF!"/>
    <e v="#REF!"/>
    <e v="#REF!"/>
    <e v="#REF!"/>
    <e v="#REF!"/>
    <e v="#REF!"/>
    <e v="#REF!"/>
  </r>
  <r>
    <x v="2"/>
    <x v="59"/>
    <n v="2018"/>
    <n v="8"/>
    <n v="1741.495830054178"/>
    <n v="257.99938223024861"/>
    <n v="128.99969111512431"/>
    <n v="71.472582899595153"/>
    <n v="1702.1720623277533"/>
    <n v="255.46997652212266"/>
    <n v="128.85793321279999"/>
    <n v="69.84652456281529"/>
    <n v="451338.96801166172"/>
    <n v="60"/>
    <n v="13.019973928224553"/>
    <n v="1"/>
    <n v="2199.967486299146"/>
    <n v="7.6352615527894283"/>
    <n v="5.766404703098603"/>
    <n v="5.1552869399780237"/>
    <n v="4.7541713909254089"/>
    <n v="0"/>
    <n v="0"/>
    <n v="0"/>
    <n v="0"/>
    <n v="0"/>
    <n v="0"/>
    <n v="0"/>
    <n v="0"/>
    <n v="1"/>
    <n v="0"/>
    <n v="0"/>
    <n v="2"/>
    <n v="0"/>
    <n v="1"/>
    <n v="0"/>
    <n v="0"/>
    <n v="0"/>
    <n v="0"/>
    <n v="0"/>
    <n v="0"/>
    <n v="0"/>
    <n v="0"/>
    <n v="0"/>
    <n v="0"/>
    <n v="5.0751738152338266"/>
    <n v="8.6474440073237151"/>
    <e v="#REF!"/>
    <n v="9.9315457776604976"/>
    <n v="480376.07245569443"/>
    <n v="477075.24538941606"/>
    <n v="488927.16059751232"/>
    <n v="490717.88312769454"/>
    <n v="481545.62634368631"/>
    <n v="450636.38135026686"/>
    <e v="#REF!"/>
    <e v="#REF!"/>
    <e v="#REF!"/>
    <e v="#REF!"/>
    <e v="#REF!"/>
    <e v="#REF!"/>
    <e v="#REF!"/>
    <e v="#REF!"/>
  </r>
  <r>
    <x v="2"/>
    <x v="60"/>
    <n v="2018"/>
    <n v="9"/>
    <n v="1758.9107883547194"/>
    <n v="260.57937605255108"/>
    <n v="130.28968802627554"/>
    <n v="77.396975257172954"/>
    <n v="1719.1936801358431"/>
    <n v="258.02467628733689"/>
    <n v="130.14651254492799"/>
    <n v="76.641930187737188"/>
    <n v="454748.07616755372"/>
    <n v="61"/>
    <n v="13.027498865843775"/>
    <n v="1"/>
    <n v="2227.1768276907192"/>
    <n v="7.6434512771471947"/>
    <n v="5.7743716327028833"/>
    <n v="5.1626930350873241"/>
    <n v="4.8110686470202424"/>
    <n v="0"/>
    <n v="0"/>
    <n v="0"/>
    <n v="0"/>
    <n v="0"/>
    <n v="0"/>
    <n v="0"/>
    <n v="0"/>
    <n v="1"/>
    <n v="0"/>
    <n v="0"/>
    <n v="2"/>
    <n v="0"/>
    <n v="1"/>
    <n v="0"/>
    <n v="0"/>
    <n v="0"/>
    <n v="0"/>
    <n v="0"/>
    <n v="0"/>
    <n v="0"/>
    <n v="0"/>
    <n v="0"/>
    <n v="0"/>
    <n v="5.0814043649844631"/>
    <n v="8.6687079091444179"/>
    <e v="#REF!"/>
    <n v="9.9537948166059564"/>
    <n v="480549.07031452749"/>
    <n v="477361.94315930526"/>
    <n v="489410.48356679239"/>
    <n v="491388.56396723544"/>
    <n v="482254.51113042125"/>
    <n v="453418.94593376084"/>
    <e v="#REF!"/>
    <e v="#REF!"/>
    <e v="#REF!"/>
    <e v="#REF!"/>
    <e v="#REF!"/>
    <e v="#REF!"/>
    <e v="#REF!"/>
    <e v="#REF!"/>
  </r>
  <r>
    <x v="2"/>
    <x v="61"/>
    <n v="2018"/>
    <n v="10"/>
    <n v="1776.4998962382667"/>
    <n v="263.18516981307658"/>
    <n v="131.59258490653829"/>
    <n v="86.340117595862566"/>
    <n v="1736.38554496657"/>
    <n v="260.60492305020671"/>
    <n v="131.44797767037727"/>
    <n v="85.370298855050024"/>
    <n v="458585.8277344121"/>
    <n v="62"/>
    <n v="13.035902745601804"/>
    <n v="1"/>
    <n v="2257.6177685537441"/>
    <n v="7.6516553887087548"/>
    <n v="5.7823543166413796"/>
    <n v="5.170117927169871"/>
    <n v="4.8797002466547612"/>
    <n v="0"/>
    <n v="0"/>
    <n v="0"/>
    <n v="0"/>
    <n v="0"/>
    <n v="0"/>
    <n v="0"/>
    <n v="0"/>
    <n v="1"/>
    <n v="0"/>
    <n v="0"/>
    <n v="3"/>
    <n v="0"/>
    <n v="0"/>
    <n v="1"/>
    <n v="0"/>
    <n v="0"/>
    <n v="0"/>
    <n v="0"/>
    <n v="0"/>
    <n v="0"/>
    <n v="0"/>
    <n v="0"/>
    <n v="0"/>
    <n v="5.0875963352323836"/>
    <n v="8.6928974770363077"/>
    <e v="#REF!"/>
    <n v="9.9178719417050587"/>
    <n v="480724.96950712823"/>
    <n v="477652.38572994841"/>
    <n v="489894.67350379616"/>
    <n v="492060.44654690387"/>
    <n v="482964.85345336824"/>
    <n v="456618.33536715724"/>
    <e v="#REF!"/>
    <e v="#REF!"/>
    <e v="#REF!"/>
    <e v="#REF!"/>
    <e v="#REF!"/>
    <e v="#REF!"/>
    <e v="#REF!"/>
    <e v="#REF!"/>
  </r>
  <r>
    <x v="2"/>
    <x v="62"/>
    <n v="2018"/>
    <n v="11"/>
    <n v="1794.2648952006493"/>
    <n v="265.81702151120737"/>
    <n v="132.90851075560369"/>
    <n v="51.03155781380952"/>
    <n v="1753.7493500367937"/>
    <n v="263.21097228070704"/>
    <n v="132.76245744708103"/>
    <n v="54.465431917933572"/>
    <n v="446509.00668153842"/>
    <n v="63"/>
    <n v="13.009214850834411"/>
    <n v="1"/>
    <n v="2244.0219852812702"/>
    <n v="7.6598737903816154"/>
    <n v="5.7903526604363549"/>
    <n v="5.1775615243568707"/>
    <n v="4.6120102009577435"/>
    <n v="0"/>
    <n v="0"/>
    <n v="0"/>
    <n v="0"/>
    <n v="0"/>
    <n v="0"/>
    <n v="0"/>
    <n v="0"/>
    <n v="1"/>
    <n v="0"/>
    <n v="0"/>
    <n v="3"/>
    <n v="0"/>
    <n v="0"/>
    <n v="1"/>
    <n v="0"/>
    <n v="0"/>
    <n v="0"/>
    <n v="0"/>
    <n v="0"/>
    <n v="0"/>
    <n v="0"/>
    <n v="0"/>
    <n v="0"/>
    <n v="5.0937502008067623"/>
    <n v="8.6329988760131542"/>
    <e v="#REF!"/>
    <n v="9.9431485943154616"/>
    <n v="480903.79904683447"/>
    <n v="477946.61034581356"/>
    <n v="490379.724557765"/>
    <n v="492733.52318170242"/>
    <n v="483676.64518989233"/>
    <n v="447914.20111069782"/>
    <e v="#REF!"/>
    <e v="#REF!"/>
    <e v="#REF!"/>
    <e v="#REF!"/>
    <e v="#REF!"/>
    <e v="#REF!"/>
    <e v="#REF!"/>
    <e v="#REF!"/>
  </r>
  <r>
    <x v="2"/>
    <x v="63"/>
    <n v="2018"/>
    <n v="12"/>
    <n v="1812.2075441526558"/>
    <n v="268.47519172631939"/>
    <n v="134.2375958631597"/>
    <n v="91.386624134400506"/>
    <n v="1771.2868082715522"/>
    <n v="265.84308200351325"/>
    <n v="134.09008202155184"/>
    <n v="87.694504912753814"/>
    <n v="460868.37755245023"/>
    <n v="64"/>
    <n v="13.040867766140991"/>
    <n v="1"/>
    <n v="2306.3069558765351"/>
    <n v="7.6681063866625161"/>
    <n v="5.7983665696891356"/>
    <n v="5.1850237345322032"/>
    <n v="4.8972084000984122"/>
    <n v="0"/>
    <n v="0"/>
    <n v="0"/>
    <n v="0"/>
    <n v="0"/>
    <n v="0"/>
    <n v="0"/>
    <n v="0"/>
    <n v="1"/>
    <n v="0"/>
    <n v="0"/>
    <n v="3"/>
    <n v="0"/>
    <n v="0"/>
    <n v="1"/>
    <n v="0"/>
    <n v="0"/>
    <n v="0"/>
    <n v="0"/>
    <n v="0"/>
    <n v="0"/>
    <n v="0"/>
    <n v="0"/>
    <n v="0"/>
    <n v="5.0998664278241987"/>
    <n v="8.7113147370247752"/>
    <e v="#REF!"/>
    <n v="9.8969609184403087"/>
    <n v="481085.58823711704"/>
    <n v="478244.65468487504"/>
    <n v="490865.63097370678"/>
    <n v="493407.78625975834"/>
    <n v="484389.87824604806"/>
    <n v="458782.41529865144"/>
    <e v="#REF!"/>
    <e v="#REF!"/>
    <e v="#REF!"/>
    <e v="#REF!"/>
    <e v="#REF!"/>
    <e v="#REF!"/>
    <e v="#REF!"/>
    <e v="#REF!"/>
  </r>
  <r>
    <x v="2"/>
    <x v="64"/>
    <n v="2018"/>
    <n v="13"/>
    <n v="1830.3296195941823"/>
    <n v="271.15994364358255"/>
    <n v="135.57997182179128"/>
    <n v="82.879815323680873"/>
    <n v="1788.9996516683414"/>
    <n v="268.5015128235479"/>
    <n v="135.43098284176733"/>
    <n v="83.361284282588173"/>
    <n v="460178.96657492686"/>
    <n v="65"/>
    <n v="13.039370750573507"/>
    <n v="1"/>
    <n v="2319.9493503832368"/>
    <n v="7.6763530832165339"/>
    <n v="5.8063959500884526"/>
    <n v="5.192504465343931"/>
    <n v="4.8643154171889318"/>
    <n v="0"/>
    <n v="0"/>
    <n v="0"/>
    <n v="0"/>
    <n v="0"/>
    <n v="0"/>
    <n v="0"/>
    <n v="0"/>
    <n v="1"/>
    <n v="0"/>
    <n v="0"/>
    <n v="3"/>
    <n v="0"/>
    <n v="0"/>
    <n v="1"/>
    <n v="0"/>
    <n v="0"/>
    <n v="0"/>
    <n v="0"/>
    <n v="0"/>
    <n v="0"/>
    <n v="0"/>
    <n v="0"/>
    <n v="0"/>
    <n v="5.1059454739005803"/>
    <n v="8.7101003579905942"/>
    <e v="#REF!"/>
    <n v="9.969797878210823"/>
    <n v="481270.36667448195"/>
    <n v="478546.55684463057"/>
    <n v="491352.38706703304"/>
    <n v="494083.22822400759"/>
    <n v="485104.54454734275"/>
    <n v="458392.40404497553"/>
    <e v="#REF!"/>
    <e v="#REF!"/>
    <e v="#REF!"/>
    <e v="#REF!"/>
    <e v="#REF!"/>
    <e v="#REF!"/>
    <e v="#REF!"/>
    <e v="#REF!"/>
  </r>
  <r>
    <x v="2"/>
    <x v="65"/>
    <n v="2018"/>
    <n v="14"/>
    <n v="1848.6329157901241"/>
    <n v="273.8715430800184"/>
    <n v="136.9357715400092"/>
    <n v="52.926412955312635"/>
    <n v="1806.8896309048762"/>
    <n v="271.18652795178315"/>
    <n v="136.78529267018502"/>
    <n v="55.969900088040191"/>
    <n v="449560.34032481065"/>
    <n v="66"/>
    <n v="13.016025362649469"/>
    <n v="1"/>
    <n v="2312.3666433654644"/>
    <n v="7.6846137865867172"/>
    <n v="5.8144407074186644"/>
    <n v="5.2000036242157277"/>
    <n v="4.6268417940828037"/>
    <n v="0"/>
    <n v="0"/>
    <n v="0"/>
    <n v="0"/>
    <n v="0"/>
    <n v="0"/>
    <n v="0"/>
    <n v="0"/>
    <n v="1"/>
    <n v="0"/>
    <n v="0"/>
    <n v="4"/>
    <n v="0"/>
    <n v="0"/>
    <n v="0"/>
    <n v="1"/>
    <n v="0"/>
    <n v="0"/>
    <n v="0"/>
    <n v="0"/>
    <n v="0"/>
    <n v="0"/>
    <n v="0"/>
    <n v="0"/>
    <n v="5.1119877883565437"/>
    <n v="8.6577335253173366"/>
    <e v="#REF!"/>
    <n v="9.958028245538733"/>
    <n v="477704.90695065091"/>
    <n v="474181.08175894333"/>
    <n v="493139.52772397496"/>
    <n v="499140.0387163788"/>
    <n v="485820.63603256055"/>
    <n v="450762.15806382627"/>
    <e v="#REF!"/>
    <e v="#REF!"/>
    <e v="#REF!"/>
    <e v="#REF!"/>
    <e v="#REF!"/>
    <e v="#REF!"/>
    <e v="#REF!"/>
    <e v="#REF!"/>
  </r>
  <r>
    <x v="2"/>
    <x v="66"/>
    <n v="2018"/>
    <n v="15"/>
    <n v="1867.1192449480254"/>
    <n v="276.6102585108186"/>
    <n v="138.3051292554093"/>
    <n v="58.219054250843904"/>
    <n v="1824.9585151178208"/>
    <n v="273.89839323130087"/>
    <n v="138.15314559688687"/>
    <n v="57.994138834563536"/>
    <n v="451332.65739552811"/>
    <n v="67"/>
    <n v="13.019959946138586"/>
    <n v="1"/>
    <n v="2340.2536869650971"/>
    <n v="7.6928884039943348"/>
    <n v="5.8225007475678678"/>
    <n v="5.2075211183582368"/>
    <n v="4.6464565819043075"/>
    <n v="0"/>
    <n v="0"/>
    <n v="0"/>
    <n v="0"/>
    <n v="0"/>
    <n v="0"/>
    <n v="0"/>
    <n v="0"/>
    <n v="1"/>
    <n v="0"/>
    <n v="0"/>
    <n v="4"/>
    <n v="0"/>
    <n v="0"/>
    <n v="0"/>
    <n v="1"/>
    <n v="0"/>
    <n v="0"/>
    <n v="0"/>
    <n v="0"/>
    <n v="0"/>
    <n v="0"/>
    <n v="0"/>
    <n v="0"/>
    <n v="5.1179938124167554"/>
    <n v="8.6696316491057015"/>
    <e v="#REF!"/>
    <n v="9.9517173426077719"/>
    <n v="477895.75385851739"/>
    <n v="474490.81549129344"/>
    <n v="493627.96631789248"/>
    <n v="499817.81594232615"/>
    <n v="486538.14464971359"/>
    <n v="452233.63752512087"/>
    <e v="#REF!"/>
    <e v="#REF!"/>
    <e v="#REF!"/>
    <e v="#REF!"/>
    <e v="#REF!"/>
    <e v="#REF!"/>
    <e v="#REF!"/>
    <e v="#REF!"/>
  </r>
  <r>
    <x v="2"/>
    <x v="67"/>
    <n v="2018"/>
    <n v="16"/>
    <n v="1885.7904373975061"/>
    <n v="279.37636109592682"/>
    <n v="139.68818054796341"/>
    <n v="64.040959675928306"/>
    <n v="1843.2080918017264"/>
    <n v="276.63737716361385"/>
    <n v="139.53467705285576"/>
    <n v="63.436277591791828"/>
    <n v="454651.8095698434"/>
    <n v="68"/>
    <n v="13.027287151284362"/>
    <n v="1"/>
    <n v="2368.8959387173245"/>
    <n v="7.7011768432020062"/>
    <n v="5.8305759765358927"/>
    <n v="5.2150568547803537"/>
    <n v="4.697359061438898"/>
    <n v="0"/>
    <n v="0"/>
    <n v="0"/>
    <n v="0"/>
    <n v="0"/>
    <n v="0"/>
    <n v="0"/>
    <n v="0"/>
    <n v="1"/>
    <n v="0"/>
    <n v="0"/>
    <n v="4"/>
    <n v="0"/>
    <n v="0"/>
    <n v="0"/>
    <n v="1"/>
    <n v="0"/>
    <n v="0"/>
    <n v="0"/>
    <n v="0"/>
    <n v="0"/>
    <n v="0"/>
    <n v="0"/>
    <n v="0"/>
    <n v="5.1239639794032588"/>
    <n v="8.6893446933258804"/>
    <e v="#REF!"/>
    <n v="9.9034555907276403"/>
    <n v="478089.68059064198"/>
    <n v="474804.52378537756"/>
    <n v="494117.23780850793"/>
    <n v="500496.74960544967"/>
    <n v="487257.06235346472"/>
    <n v="454814.03489912418"/>
    <e v="#REF!"/>
    <e v="#REF!"/>
    <e v="#REF!"/>
    <e v="#REF!"/>
    <e v="#REF!"/>
    <e v="#REF!"/>
    <e v="#REF!"/>
    <e v="#REF!"/>
  </r>
  <r>
    <x v="2"/>
    <x v="68"/>
    <n v="2018"/>
    <n v="17"/>
    <n v="1904.648341771481"/>
    <n v="282.1701247068861"/>
    <n v="141.08506235344305"/>
    <n v="70.445055643521144"/>
    <n v="1861.6401667926525"/>
    <n v="279.40375093524995"/>
    <n v="140.93002382338432"/>
    <n v="69.744177838348207"/>
    <n v="458116.72090448532"/>
    <n v="69"/>
    <n v="13.034879279764228"/>
    <n v="1"/>
    <n v="2398.3485844753313"/>
    <n v="7.7094790124204726"/>
    <n v="5.8386663004421777"/>
    <n v="5.2226107403004223"/>
    <n v="4.7532892152171957"/>
    <n v="0"/>
    <n v="0"/>
    <n v="0"/>
    <n v="0"/>
    <n v="0"/>
    <n v="0"/>
    <n v="0"/>
    <n v="0"/>
    <n v="1"/>
    <n v="0"/>
    <n v="0"/>
    <n v="4"/>
    <n v="0"/>
    <n v="0"/>
    <n v="0"/>
    <n v="1"/>
    <n v="0"/>
    <n v="0"/>
    <n v="0"/>
    <n v="0"/>
    <n v="0"/>
    <n v="0"/>
    <n v="0"/>
    <n v="0"/>
    <n v="5.1298987149230735"/>
    <n v="8.710307793918183"/>
    <e v="#REF!"/>
    <n v="9.951611593147943"/>
    <n v="478286.71794526716"/>
    <n v="475122.24636286678"/>
    <n v="494607.33666463342"/>
    <n v="501176.83227672969"/>
    <n v="487977.38110357017"/>
    <n v="457573.80105115031"/>
    <e v="#REF!"/>
    <e v="#REF!"/>
    <e v="#REF!"/>
    <e v="#REF!"/>
    <e v="#REF!"/>
    <e v="#REF!"/>
    <e v="#REF!"/>
    <e v="#REF!"/>
  </r>
  <r>
    <x v="2"/>
    <x v="69"/>
    <n v="2018"/>
    <n v="18"/>
    <n v="1923.6948251891959"/>
    <n v="284.99182595395496"/>
    <n v="142.49591297697748"/>
    <n v="77.489561207873265"/>
    <n v="1880.2565643116154"/>
    <n v="282.19778844460245"/>
    <n v="142.33932406161816"/>
    <n v="76.715022870920762"/>
    <n v="461594.92747466057"/>
    <n v="70"/>
    <n v="13.042443005109279"/>
    <n v="1"/>
    <n v="2428.6721253280016"/>
    <n v="7.7177948202456266"/>
    <n v="5.8467716255335382"/>
    <n v="5.23018268155736"/>
    <n v="4.8116633829656132"/>
    <n v="0"/>
    <n v="0"/>
    <n v="0"/>
    <n v="0"/>
    <n v="0"/>
    <n v="0"/>
    <n v="0"/>
    <n v="0"/>
    <n v="1"/>
    <n v="0"/>
    <n v="0"/>
    <n v="4"/>
    <n v="0"/>
    <n v="0"/>
    <n v="0"/>
    <n v="1"/>
    <n v="0"/>
    <n v="0"/>
    <n v="0"/>
    <n v="0"/>
    <n v="0"/>
    <n v="0"/>
    <n v="0"/>
    <n v="0"/>
    <n v="5.1357984370502621"/>
    <n v="8.7318751727358226"/>
    <e v="#REF!"/>
    <n v="9.993400520196321"/>
    <n v="478486.89702861803"/>
    <n v="475444.02334983274"/>
    <n v="495098.25737829047"/>
    <n v="501858.05654875276"/>
    <n v="488699.09286402917"/>
    <n v="460421.47264928464"/>
    <e v="#REF!"/>
    <e v="#REF!"/>
    <e v="#REF!"/>
    <e v="#REF!"/>
    <e v="#REF!"/>
    <e v="#REF!"/>
    <e v="#REF!"/>
    <e v="#REF!"/>
  </r>
  <r>
    <x v="2"/>
    <x v="70"/>
    <n v="2018"/>
    <n v="19"/>
    <n v="1942.9317734410877"/>
    <n v="287.84174421349451"/>
    <n v="143.92087210674725"/>
    <n v="85.238517328660592"/>
    <n v="1899.0591270504569"/>
    <n v="285.01976632904848"/>
    <n v="143.76271730223434"/>
    <n v="84.38616788288661"/>
    <n v="497083.87944923108"/>
    <n v="71"/>
    <n v="13.116514062366083"/>
    <n v="1"/>
    <n v="2459.9329070899898"/>
    <n v="7.7261241756165262"/>
    <n v="5.8548918581918112"/>
    <n v="5.237772585021693"/>
    <n v="4.8721934427448508"/>
    <n v="0"/>
    <n v="0"/>
    <n v="0"/>
    <n v="0"/>
    <n v="0"/>
    <n v="0"/>
    <n v="0"/>
    <n v="0"/>
    <n v="1"/>
    <n v="0"/>
    <n v="1"/>
    <n v="5"/>
    <n v="0"/>
    <n v="0"/>
    <n v="0"/>
    <n v="0"/>
    <n v="1"/>
    <n v="0"/>
    <n v="0"/>
    <n v="0"/>
    <n v="0"/>
    <n v="0"/>
    <n v="0"/>
    <n v="0"/>
    <n v="5.1416635565026603"/>
    <n v="9.7539749329093421"/>
    <e v="#REF!"/>
    <n v="11.095023548240295"/>
    <n v="523650.94075568439"/>
    <n v="525301.38085876638"/>
    <n v="544967.92564969673"/>
    <n v="550040.7885128397"/>
    <n v="538506.42548399023"/>
    <n v="495797.33101177181"/>
    <e v="#REF!"/>
    <e v="#REF!"/>
    <e v="#REF!"/>
    <e v="#REF!"/>
    <e v="#REF!"/>
    <e v="#REF!"/>
    <e v="#REF!"/>
    <e v="#REF!"/>
  </r>
  <r>
    <x v="2"/>
    <x v="71"/>
    <n v="2018"/>
    <n v="20"/>
    <n v="1962.3610911754988"/>
    <n v="290.72016165562945"/>
    <n v="145.36008082781473"/>
    <n v="93.762369061526655"/>
    <n v="1918.0497162879694"/>
    <n v="287.86996399233897"/>
    <n v="145.20034447525668"/>
    <n v="92.824748943662641"/>
    <n v="500563.40497210133"/>
    <n v="72"/>
    <n v="13.123489552974707"/>
    <n v="1"/>
    <n v="2492.2037027204692"/>
    <n v="7.7344669877879371"/>
    <n v="5.8630269049413863"/>
    <n v="5.2453803570065061"/>
    <n v="4.9348023910936911"/>
    <n v="0"/>
    <n v="0"/>
    <n v="0"/>
    <n v="0"/>
    <n v="0"/>
    <n v="0"/>
    <n v="0"/>
    <n v="0"/>
    <n v="1"/>
    <n v="0"/>
    <n v="1"/>
    <n v="5"/>
    <n v="0"/>
    <n v="0"/>
    <n v="0"/>
    <n v="0"/>
    <n v="1"/>
    <n v="0"/>
    <n v="0"/>
    <n v="0"/>
    <n v="0"/>
    <n v="0"/>
    <n v="0"/>
    <n v="0"/>
    <n v="5.1474944768134527"/>
    <n v="9.77658795396143"/>
    <e v="#REF!"/>
    <n v="11.090769522715402"/>
    <n v="523857.49786252121"/>
    <n v="525631.38867061306"/>
    <n v="545460.47363554244"/>
    <n v="550724.27384325583"/>
    <n v="539230.89917264087"/>
    <n v="498797.66612163081"/>
    <e v="#REF!"/>
    <e v="#REF!"/>
    <e v="#REF!"/>
    <e v="#REF!"/>
    <e v="#REF!"/>
    <e v="#REF!"/>
    <e v="#REF!"/>
    <e v="#REF!"/>
  </r>
  <r>
    <x v="2"/>
    <x v="72"/>
    <n v="2018"/>
    <n v="21"/>
    <n v="1981.9847020872539"/>
    <n v="293.62736327218579"/>
    <n v="146.81368163609289"/>
    <n v="103.13860596767933"/>
    <n v="1937.2302120277545"/>
    <n v="290.74866363226238"/>
    <n v="146.65234792000928"/>
    <n v="102.10722026527766"/>
    <n v="504042.94049093331"/>
    <n v="73"/>
    <n v="13.130416742811017"/>
    <n v="1"/>
    <n v="2525.5643529632121"/>
    <n v="7.7428231663129381"/>
    <n v="5.8711766724566194"/>
    <n v="5.2530059036783099"/>
    <n v="4.9994269444161095"/>
    <n v="0"/>
    <n v="0"/>
    <n v="0"/>
    <n v="0"/>
    <n v="0"/>
    <n v="0"/>
    <n v="0"/>
    <n v="0"/>
    <n v="1"/>
    <n v="0"/>
    <n v="1"/>
    <n v="5"/>
    <n v="0"/>
    <n v="0"/>
    <n v="0"/>
    <n v="0"/>
    <n v="1"/>
    <n v="0"/>
    <n v="0"/>
    <n v="0"/>
    <n v="0"/>
    <n v="0"/>
    <n v="0"/>
    <n v="0"/>
    <n v="5.1532915944977793"/>
    <n v="9.7996985422313063"/>
    <e v="#REF!"/>
    <n v="11.079461522226476"/>
    <n v="524067.2918956058"/>
    <n v="525965.57371858321"/>
    <n v="545953.82707304601"/>
    <n v="551408.87866897718"/>
    <n v="539956.74178703292"/>
    <n v="501870.71803688921"/>
    <e v="#REF!"/>
    <e v="#REF!"/>
    <e v="#REF!"/>
    <e v="#REF!"/>
    <e v="#REF!"/>
    <e v="#REF!"/>
    <e v="#REF!"/>
    <e v="#REF!"/>
  </r>
  <r>
    <x v="2"/>
    <x v="73"/>
    <n v="2018"/>
    <n v="22"/>
    <n v="2001.8045491081261"/>
    <n v="296.56363690490758"/>
    <n v="148.28181845245379"/>
    <n v="113.45246656444726"/>
    <n v="1956.6025131518659"/>
    <n v="293.65615026858495"/>
    <n v="148.11887139920933"/>
    <n v="112.3179419345303"/>
    <n v="507522.476920727"/>
    <n v="74"/>
    <n v="13.137296278416297"/>
    <n v="1"/>
    <n v="2560.1024710299348"/>
    <n v="7.7511926210324766"/>
    <n v="5.8793410675691335"/>
    <n v="5.2606491310678187"/>
    <n v="5.0659997124626317"/>
    <n v="0"/>
    <n v="0"/>
    <n v="0"/>
    <n v="0"/>
    <n v="0"/>
    <n v="0"/>
    <n v="0"/>
    <n v="0"/>
    <n v="1"/>
    <n v="0"/>
    <n v="1"/>
    <n v="5"/>
    <n v="0"/>
    <n v="0"/>
    <n v="0"/>
    <n v="0"/>
    <n v="1"/>
    <n v="0"/>
    <n v="0"/>
    <n v="0"/>
    <n v="0"/>
    <n v="0"/>
    <n v="0"/>
    <n v="0"/>
    <n v="5.1590552992145291"/>
    <n v="9.8232899743211597"/>
    <e v="#REF!"/>
    <n v="11.034352545250963"/>
    <n v="524280.35522420064"/>
    <n v="526303.97777101374"/>
    <n v="546447.98052925523"/>
    <n v="552094.59565864387"/>
    <n v="540683.94530736003"/>
    <n v="505014.09331302624"/>
    <e v="#REF!"/>
    <e v="#REF!"/>
    <e v="#REF!"/>
    <e v="#REF!"/>
    <e v="#REF!"/>
    <e v="#REF!"/>
    <e v="#REF!"/>
    <e v="#REF!"/>
  </r>
  <r>
    <x v="2"/>
    <x v="74"/>
    <n v="2018"/>
    <n v="23"/>
    <n v="2021.8225945992072"/>
    <n v="299.52927327395662"/>
    <n v="149.76463663697831"/>
    <n v="124.79771322089201"/>
    <n v="1976.1685375860682"/>
    <n v="296.59271177127079"/>
    <n v="149.60006011320144"/>
    <n v="123.54973609225584"/>
    <n v="530294.13078140665"/>
    <n v="75"/>
    <n v="13.181187095331381"/>
    <n v="1"/>
    <n v="2595.9142177310341"/>
    <n v="7.7595752620697027"/>
    <n v="5.8875199972749979"/>
    <n v="5.2683099450806345"/>
    <n v="5.1344484103167849"/>
    <n v="0"/>
    <n v="0"/>
    <n v="0"/>
    <n v="0"/>
    <n v="0"/>
    <n v="0"/>
    <n v="0"/>
    <n v="0"/>
    <n v="1"/>
    <n v="0"/>
    <n v="1"/>
    <n v="6"/>
    <n v="0"/>
    <n v="0"/>
    <n v="0"/>
    <n v="0"/>
    <n v="0"/>
    <n v="1"/>
    <n v="0"/>
    <n v="0"/>
    <n v="0"/>
    <n v="0"/>
    <n v="0"/>
    <n v="0"/>
    <n v="5.1647859739235145"/>
    <n v="9.8473443001671885"/>
    <e v="#REF!"/>
    <n v="11.107036667524932"/>
    <n v="564170.76250428031"/>
    <n v="565804.60830607475"/>
    <n v="586206.11489803344"/>
    <n v="589381.76876269793"/>
    <n v="569958.53242434259"/>
    <n v="527628.09262562369"/>
    <e v="#REF!"/>
    <e v="#REF!"/>
    <e v="#REF!"/>
    <e v="#REF!"/>
    <e v="#REF!"/>
    <e v="#REF!"/>
    <e v="#REF!"/>
    <e v="#REF!"/>
  </r>
  <r>
    <x v="2"/>
    <x v="75"/>
    <n v="2018"/>
    <n v="24"/>
    <n v="2042.0408205451995"/>
    <n v="302.5245660066962"/>
    <n v="151.2622830033481"/>
    <n v="137.27748454298123"/>
    <n v="1995.9302224738074"/>
    <n v="299.55863888898352"/>
    <n v="151.09606071433342"/>
    <n v="135.90470969790869"/>
    <n v="533773.66730431048"/>
    <n v="76"/>
    <n v="13.187727184095657"/>
    <n v="1"/>
    <n v="2633.1051540982253"/>
    <n v="7.7679709998276136"/>
    <n v="5.8957133687417933"/>
    <n v="5.2759882515078411"/>
    <n v="5.2046966902330754"/>
    <n v="0"/>
    <n v="0"/>
    <n v="0"/>
    <n v="0"/>
    <n v="0"/>
    <n v="0"/>
    <n v="0"/>
    <n v="0"/>
    <n v="1"/>
    <n v="0"/>
    <n v="1"/>
    <n v="6"/>
    <n v="0"/>
    <n v="0"/>
    <n v="0"/>
    <n v="0"/>
    <n v="0"/>
    <n v="1"/>
    <n v="0"/>
    <n v="0"/>
    <n v="0"/>
    <n v="0"/>
    <n v="0"/>
    <n v="0"/>
    <n v="5.1704839950381514"/>
    <n v="9.871842551071822"/>
    <e v="#REF!"/>
    <n v="11.037546804812916"/>
    <n v="564390.46282969043"/>
    <n v="566151.57735182531"/>
    <n v="586701.85216067778"/>
    <n v="590069.68815985811"/>
    <n v="570688.43371717026"/>
    <n v="530904.27071478241"/>
    <e v="#REF!"/>
    <e v="#REF!"/>
    <e v="#REF!"/>
    <e v="#REF!"/>
    <e v="#REF!"/>
    <e v="#REF!"/>
    <e v="#REF!"/>
    <e v="#REF!"/>
  </r>
  <r>
    <x v="2"/>
    <x v="76"/>
    <n v="2018"/>
    <n v="25"/>
    <n v="2062.4612287506516"/>
    <n v="305.54981166676316"/>
    <n v="152.77490583338158"/>
    <n v="151.00523299727936"/>
    <n v="2015.8895243568604"/>
    <n v="302.55422527787334"/>
    <n v="152.60702132147676"/>
    <n v="149.49518066734228"/>
    <n v="537253.20382875414"/>
    <n v="77"/>
    <n v="13.194224777872279"/>
    <n v="1"/>
    <n v="2671.7911792480759"/>
    <n v="7.7763797449889323"/>
    <n v="5.9039210893155616"/>
    <n v="5.2836839560365076"/>
    <n v="5.2766651136331673"/>
    <n v="0"/>
    <n v="0"/>
    <n v="0"/>
    <n v="0"/>
    <n v="0"/>
    <n v="0"/>
    <n v="0"/>
    <n v="0"/>
    <n v="1"/>
    <n v="0"/>
    <n v="1"/>
    <n v="6"/>
    <n v="0"/>
    <n v="0"/>
    <n v="0"/>
    <n v="0"/>
    <n v="0"/>
    <n v="1"/>
    <n v="0"/>
    <n v="0"/>
    <n v="0"/>
    <n v="0"/>
    <n v="0"/>
    <n v="0"/>
    <n v="5.1761497325738288"/>
    <n v="9.8967649827736945"/>
    <e v="#REF!"/>
    <n v="11.137048855177802"/>
    <n v="564613.53151353402"/>
    <n v="566502.89323584409"/>
    <n v="587198.37324477127"/>
    <n v="590758.69783787546"/>
    <n v="571419.67188797658"/>
    <n v="534242.67504388862"/>
    <e v="#REF!"/>
    <e v="#REF!"/>
    <e v="#REF!"/>
    <e v="#REF!"/>
    <e v="#REF!"/>
    <e v="#REF!"/>
    <e v="#REF!"/>
    <e v="#REF!"/>
  </r>
  <r>
    <x v="2"/>
    <x v="77"/>
    <n v="2018"/>
    <n v="26"/>
    <n v="2083.0858410381575"/>
    <n v="308.60530978343076"/>
    <n v="154.30265489171538"/>
    <n v="166.1057562970073"/>
    <n v="2036.0484193612494"/>
    <n v="305.57976753065202"/>
    <n v="154.13309153469152"/>
    <n v="164.4446987340408"/>
    <n v="540732.74035385414"/>
    <n v="78"/>
    <n v="13.200680425328763"/>
    <n v="1"/>
    <n v="2712.0995620103108"/>
    <n v="7.7848014085175317"/>
    <n v="5.912143066527638"/>
    <n v="5.291396964260092"/>
    <n v="5.3502721036278116"/>
    <n v="0"/>
    <n v="0"/>
    <n v="0"/>
    <n v="0"/>
    <n v="0"/>
    <n v="0"/>
    <n v="0"/>
    <n v="0"/>
    <n v="1"/>
    <n v="0"/>
    <n v="1"/>
    <n v="6"/>
    <n v="0"/>
    <n v="0"/>
    <n v="0"/>
    <n v="0"/>
    <n v="0"/>
    <n v="1"/>
    <n v="0"/>
    <n v="0"/>
    <n v="0"/>
    <n v="0"/>
    <n v="0"/>
    <n v="0"/>
    <n v="5.181783550292085"/>
    <n v="9.9220913136473179"/>
    <e v="#REF!"/>
    <n v="11.111308181659064"/>
    <n v="564840.00223939563"/>
    <n v="566858.59942554752"/>
    <n v="587695.67278502858"/>
    <n v="591448.79054016666"/>
    <n v="572152.23893985827"/>
    <n v="537640.41001600365"/>
    <e v="#REF!"/>
    <e v="#REF!"/>
    <e v="#REF!"/>
    <e v="#REF!"/>
    <e v="#REF!"/>
    <e v="#REF!"/>
    <e v="#REF!"/>
    <e v="#REF!"/>
  </r>
  <r>
    <x v="2"/>
    <x v="78"/>
    <n v="2018"/>
    <n v="27"/>
    <n v="2103.9166994485395"/>
    <n v="311.69136288126509"/>
    <n v="1543.0265489171538"/>
    <n v="182.71633192670805"/>
    <n v="2056.4089033874366"/>
    <n v="308.63556520595853"/>
    <n v="1404.1372031789076"/>
    <n v="180.88916860744132"/>
    <n v="626255.56795151648"/>
    <n v="79"/>
    <n v="13.347513822282233"/>
    <n v="1"/>
    <n v="4141.3509431736666"/>
    <n v="7.793235901660875"/>
    <n v="5.9203792081013633"/>
    <n v="7.2783699780502831"/>
    <n v="5.4254348462740669"/>
    <n v="0"/>
    <n v="0"/>
    <n v="0"/>
    <n v="0"/>
    <n v="0"/>
    <n v="0"/>
    <n v="0"/>
    <n v="0"/>
    <n v="1"/>
    <n v="0"/>
    <n v="1"/>
    <n v="7"/>
    <n v="0"/>
    <n v="0"/>
    <n v="0"/>
    <n v="0"/>
    <n v="0"/>
    <n v="0"/>
    <n v="1"/>
    <n v="0"/>
    <n v="0"/>
    <n v="0"/>
    <n v="0"/>
    <n v="0"/>
    <n v="5.1873858058407549"/>
    <n v="10.541573788993233"/>
    <e v="#REF!"/>
    <n v="12.669337569613282"/>
    <n v="601988.49017660925"/>
    <n v="603145.21053789894"/>
    <n v="623921.03833851637"/>
    <n v="631141.86373643111"/>
    <n v="671445.73787625297"/>
    <n v="629281.49587653845"/>
    <e v="#REF!"/>
    <e v="#REF!"/>
    <e v="#REF!"/>
    <e v="#REF!"/>
    <e v="#REF!"/>
    <e v="#REF!"/>
    <e v="#REF!"/>
    <e v="#REF!"/>
  </r>
  <r>
    <x v="2"/>
    <x v="79"/>
    <n v="2018"/>
    <n v="28"/>
    <n v="2124.9558664430247"/>
    <n v="314.80827651007775"/>
    <n v="1543.0265489171538"/>
    <n v="200.98796511937888"/>
    <n v="2076.9729923041127"/>
    <n v="311.72192085801817"/>
    <n v="1529.1376143433292"/>
    <n v="198.97808546818513"/>
    <n v="632316.58817541134"/>
    <n v="80"/>
    <n v="13.357145478362414"/>
    <n v="1"/>
    <n v="4183.7786569896352"/>
    <n v="7.8016831359531427"/>
    <n v="5.9286294219586884"/>
    <n v="7.3611372942209412"/>
    <n v="5.5020701244459955"/>
    <n v="0"/>
    <n v="0"/>
    <n v="0"/>
    <n v="0"/>
    <n v="0"/>
    <n v="0"/>
    <n v="0"/>
    <n v="0"/>
    <n v="1"/>
    <n v="0"/>
    <n v="1"/>
    <n v="7"/>
    <n v="0"/>
    <n v="0"/>
    <n v="0"/>
    <n v="0"/>
    <n v="0"/>
    <n v="0"/>
    <n v="1"/>
    <n v="0"/>
    <n v="0"/>
    <n v="0"/>
    <n v="0"/>
    <n v="0"/>
    <n v="5.1929568508902104"/>
    <n v="10.590152029167493"/>
    <e v="#REF!"/>
    <n v="12.715590681094765"/>
    <n v="602221.86738797114"/>
    <n v="603509.82948533958"/>
    <n v="624419.87876379141"/>
    <n v="631834.10079563153"/>
    <n v="675318.88185927435"/>
    <n v="635922.69883269176"/>
    <e v="#REF!"/>
    <e v="#REF!"/>
    <e v="#REF!"/>
    <e v="#REF!"/>
    <e v="#REF!"/>
    <e v="#REF!"/>
    <e v="#REF!"/>
    <e v="#REF!"/>
  </r>
  <r>
    <x v="2"/>
    <x v="80"/>
    <n v="2018"/>
    <n v="29"/>
    <n v="2146.2054251074551"/>
    <n v="317.95635927517856"/>
    <n v="1543.0265489171538"/>
    <n v="221.08676163131679"/>
    <n v="2097.7427221451153"/>
    <n v="314.83914006659836"/>
    <n v="1541.6376554597714"/>
    <n v="218.87589401500364"/>
    <n v="635734.13280727912"/>
    <n v="81"/>
    <n v="13.362535724746053"/>
    <n v="1"/>
    <n v="4228.2750949311039"/>
    <n v="7.810143023218802"/>
    <n v="5.9368936162266541"/>
    <n v="7.3690493786697884"/>
    <n v="5.5800950733394403"/>
    <n v="0"/>
    <n v="0"/>
    <n v="0"/>
    <n v="0"/>
    <n v="0"/>
    <n v="0"/>
    <n v="0"/>
    <n v="0"/>
    <n v="1"/>
    <n v="0"/>
    <n v="1"/>
    <n v="7"/>
    <n v="0"/>
    <n v="0"/>
    <n v="0"/>
    <n v="0"/>
    <n v="0"/>
    <n v="0"/>
    <n v="1"/>
    <n v="0"/>
    <n v="0"/>
    <n v="0"/>
    <n v="0"/>
    <n v="0"/>
    <n v="5.1984970312658261"/>
    <n v="10.616610590761297"/>
    <e v="#REF!"/>
    <n v="12.699760237329075"/>
    <n v="602458.74972662609"/>
    <n v="603878.97176761786"/>
    <n v="624919.4816526901"/>
    <n v="632527.39922747482"/>
    <n v="676061.56701206346"/>
    <n v="639486.93003394059"/>
    <e v="#REF!"/>
    <e v="#REF!"/>
    <e v="#REF!"/>
    <e v="#REF!"/>
    <e v="#REF!"/>
    <e v="#REF!"/>
    <e v="#REF!"/>
    <e v="#REF!"/>
  </r>
  <r>
    <x v="2"/>
    <x v="81"/>
    <n v="2018"/>
    <n v="30"/>
    <n v="2167.6674793585298"/>
    <n v="321.13592286793033"/>
    <n v="1543.0265489171538"/>
    <n v="243.19543779444848"/>
    <n v="2118.7201493091397"/>
    <n v="317.98753146726438"/>
    <n v="1542.8876595714157"/>
    <n v="240.76348341650402"/>
    <n v="638900.45885931805"/>
    <n v="82"/>
    <n v="13.36750394479227"/>
    <n v="1"/>
    <n v="4275.025388938062"/>
    <n v="7.8186154755764417"/>
    <n v="5.9451716992437582"/>
    <n v="7.3698371549222284"/>
    <n v="5.6594278506181048"/>
    <n v="0"/>
    <n v="0"/>
    <n v="0"/>
    <n v="0"/>
    <n v="0"/>
    <n v="0"/>
    <n v="0"/>
    <n v="0"/>
    <n v="1"/>
    <n v="0"/>
    <n v="1"/>
    <n v="7"/>
    <n v="0"/>
    <n v="0"/>
    <n v="0"/>
    <n v="0"/>
    <n v="0"/>
    <n v="0"/>
    <n v="1"/>
    <n v="0"/>
    <n v="0"/>
    <n v="0"/>
    <n v="0"/>
    <n v="0"/>
    <n v="5.2040066870767951"/>
    <n v="10.641248420759961"/>
    <e v="#REF!"/>
    <n v="12.730278970809003"/>
    <n v="602699.17224384705"/>
    <n v="604252.6826178499"/>
    <n v="625419.84170951042"/>
    <n v="633221.75185541739"/>
    <n v="676506.84493217757"/>
    <n v="642800.45822967787"/>
    <e v="#REF!"/>
    <e v="#REF!"/>
    <e v="#REF!"/>
    <e v="#REF!"/>
    <e v="#REF!"/>
    <e v="#REF!"/>
    <e v="#REF!"/>
    <e v="#REF!"/>
  </r>
  <r>
    <x v="2"/>
    <x v="82"/>
    <n v="2018"/>
    <n v="31"/>
    <n v="2189.3441541521147"/>
    <n v="324.3472820966096"/>
    <n v="1543.0265489171538"/>
    <n v="267.51498157389335"/>
    <n v="2139.9073507620319"/>
    <n v="321.16740678193696"/>
    <n v="1543.0126599825801"/>
    <n v="264.83983175815445"/>
    <n v="642041.78633592185"/>
    <n v="83"/>
    <n v="13.37240866830464"/>
    <n v="1"/>
    <n v="4324.2329667397717"/>
    <n v="7.8271004054427689"/>
    <n v="5.9534635795662094"/>
    <n v="7.3699158984256972"/>
    <n v="5.7399882177687234"/>
    <n v="0"/>
    <n v="0"/>
    <n v="0"/>
    <n v="0"/>
    <n v="0"/>
    <n v="0"/>
    <n v="0"/>
    <n v="0"/>
    <n v="1"/>
    <n v="0"/>
    <n v="1"/>
    <n v="7"/>
    <n v="0"/>
    <n v="0"/>
    <n v="0"/>
    <n v="0"/>
    <n v="0"/>
    <n v="0"/>
    <n v="1"/>
    <n v="0"/>
    <n v="0"/>
    <n v="0"/>
    <n v="0"/>
    <n v="0"/>
    <n v="5.2094861528414214"/>
    <n v="10.665970170227739"/>
    <e v="#REF!"/>
    <n v="12.719610792976793"/>
    <n v="602943.17034141952"/>
    <n v="604631.00772155286"/>
    <n v="625920.95365651441"/>
    <n v="633917.15152391465"/>
    <n v="676923.05038750614"/>
    <n v="646128.40989902487"/>
    <e v="#REF!"/>
    <e v="#REF!"/>
    <e v="#REF!"/>
    <e v="#REF!"/>
    <e v="#REF!"/>
    <e v="#REF!"/>
    <e v="#REF!"/>
    <e v="#REF!"/>
  </r>
  <r>
    <x v="2"/>
    <x v="83"/>
    <n v="2018"/>
    <n v="32"/>
    <n v="2211.2375956936357"/>
    <n v="327.59075491757574"/>
    <n v="1543.0265489171538"/>
    <n v="1141.3187539268583"/>
    <n v="2161.306424241513"/>
    <n v="324.37908084975635"/>
    <n v="1543.0251600236966"/>
    <n v="1053.670861709988"/>
    <n v="683046.67365755793"/>
    <n v="84"/>
    <n v="13.434318472466368"/>
    <n v="1"/>
    <n v="5223.1736534552238"/>
    <n v="7.8355977255366795"/>
    <n v="5.961769165974065"/>
    <n v="7.3699237724350244"/>
    <n v="7.002967068420821"/>
    <n v="0"/>
    <n v="0"/>
    <n v="0"/>
    <n v="0"/>
    <n v="0"/>
    <n v="0"/>
    <n v="0"/>
    <n v="0"/>
    <n v="1"/>
    <n v="0"/>
    <n v="1"/>
    <n v="8"/>
    <n v="0"/>
    <n v="0"/>
    <n v="0"/>
    <n v="0"/>
    <n v="0"/>
    <n v="0"/>
    <n v="0"/>
    <n v="1"/>
    <n v="0"/>
    <n v="0"/>
    <n v="0"/>
    <n v="0"/>
    <n v="5.2149357576089859"/>
    <n v="10.986265137209534"/>
    <e v="#REF!"/>
    <n v="12.707828672540311"/>
    <n v="605224.50538469991"/>
    <n v="607546.77909781632"/>
    <n v="627951.73849706654"/>
    <n v="638790.78144344199"/>
    <n v="675304.42987627513"/>
    <n v="691322.11793853214"/>
    <e v="#REF!"/>
    <e v="#REF!"/>
    <e v="#REF!"/>
    <e v="#REF!"/>
    <e v="#REF!"/>
    <e v="#REF!"/>
    <e v="#REF!"/>
    <e v="#REF!"/>
  </r>
  <r>
    <x v="2"/>
    <x v="84"/>
    <n v="2018"/>
    <n v="33"/>
    <n v="2233.3499716505726"/>
    <n v="330.86666246675151"/>
    <n v="1543.0265489171538"/>
    <n v="1125.9025489996231"/>
    <n v="2182.9194884642307"/>
    <n v="327.62287165825393"/>
    <n v="1543.0264100278082"/>
    <n v="1118.6793802706597"/>
    <n v="685173.14140238822"/>
    <n v="85"/>
    <n v="13.43742684647701"/>
    <n v="1"/>
    <n v="5233.1457320341005"/>
    <n v="7.8441073488833473"/>
    <n v="5.9700883674772482"/>
    <n v="7.3699245598325476"/>
    <n v="7.0603907782022119"/>
    <n v="0"/>
    <n v="0"/>
    <n v="0"/>
    <n v="0"/>
    <n v="0"/>
    <n v="0"/>
    <n v="0"/>
    <n v="0"/>
    <n v="1"/>
    <n v="0"/>
    <n v="1"/>
    <n v="8"/>
    <n v="0"/>
    <n v="0"/>
    <n v="0"/>
    <n v="0"/>
    <n v="0"/>
    <n v="0"/>
    <n v="0"/>
    <n v="1"/>
    <n v="0"/>
    <n v="0"/>
    <n v="0"/>
    <n v="0"/>
    <n v="5.2203558250783244"/>
    <n v="11.005159173795485"/>
    <e v="#REF!"/>
    <n v="12.711202678324163"/>
    <n v="605475.76226794417"/>
    <n v="607934.47159718268"/>
    <n v="628454.33846431063"/>
    <n v="639488.25381240598"/>
    <n v="675718.532697791"/>
    <n v="693828.9928558144"/>
    <e v="#REF!"/>
    <e v="#REF!"/>
    <e v="#REF!"/>
    <e v="#REF!"/>
    <e v="#REF!"/>
    <e v="#REF!"/>
    <e v="#REF!"/>
    <e v="#REF!"/>
  </r>
  <r>
    <x v="2"/>
    <x v="85"/>
    <n v="2018"/>
    <n v="34"/>
    <n v="2255.6834713670778"/>
    <n v="334.17532909141897"/>
    <n v="1543.0265489171538"/>
    <n v="1129.4020733967775"/>
    <n v="2204.7486833350845"/>
    <n v="330.89910037483645"/>
    <n v="1543.0265350282193"/>
    <n v="1128.3298040841657"/>
    <n v="685835.1920082022"/>
    <n v="86"/>
    <n v="13.438392632958594"/>
    <n v="1"/>
    <n v="5262.2874227724278"/>
    <n v="7.8526291888183044"/>
    <n v="5.9784210933214599"/>
    <n v="7.3699246385722654"/>
    <n v="7.0686409860496813"/>
    <n v="0"/>
    <n v="0"/>
    <n v="0"/>
    <n v="0"/>
    <n v="0"/>
    <n v="0"/>
    <n v="0"/>
    <n v="0"/>
    <n v="1"/>
    <n v="0"/>
    <n v="1"/>
    <n v="8"/>
    <n v="0"/>
    <n v="0"/>
    <n v="0"/>
    <n v="0"/>
    <n v="0"/>
    <n v="0"/>
    <n v="0"/>
    <n v="1"/>
    <n v="0"/>
    <n v="0"/>
    <n v="0"/>
    <n v="0"/>
    <n v="5.2257466737132017"/>
    <n v="11.01174972413509"/>
    <e v="#REF!"/>
    <n v="12.741467694960509"/>
    <n v="605730.70307520032"/>
    <n v="608326.91816626233"/>
    <n v="628957.67459876928"/>
    <n v="640186.75188526651"/>
    <n v="676133.17899812618"/>
    <n v="694595.78980865981"/>
    <e v="#REF!"/>
    <e v="#REF!"/>
    <e v="#REF!"/>
    <e v="#REF!"/>
    <e v="#REF!"/>
    <e v="#REF!"/>
    <e v="#REF!"/>
    <e v="#REF!"/>
  </r>
  <r>
    <x v="2"/>
    <x v="86"/>
    <n v="2018"/>
    <n v="35"/>
    <n v="2278.2403060807492"/>
    <n v="337.51708238233317"/>
    <n v="168.75854119116661"/>
    <n v="1016.4618660570998"/>
    <n v="2226.7961701587838"/>
    <n v="334.20809137858481"/>
    <n v="306.18534057487193"/>
    <n v="1027.6486598598062"/>
    <n v="628159.64281291235"/>
    <n v="87"/>
    <n v="13.350549621445696"/>
    <n v="1"/>
    <n v="3800.9777957113483"/>
    <n v="7.8611631589914621"/>
    <n v="5.9867672529939675"/>
    <n v="5.8598540134541777"/>
    <n v="6.9790238282827186"/>
    <n v="0"/>
    <n v="0"/>
    <n v="0"/>
    <n v="0"/>
    <n v="0"/>
    <n v="0"/>
    <n v="0"/>
    <n v="0"/>
    <n v="1"/>
    <n v="0"/>
    <n v="1"/>
    <n v="8"/>
    <n v="0"/>
    <n v="0"/>
    <n v="0"/>
    <n v="0"/>
    <n v="0"/>
    <n v="0"/>
    <n v="0"/>
    <n v="1"/>
    <n v="0"/>
    <n v="0"/>
    <n v="0"/>
    <n v="0"/>
    <n v="5.2311086168545868"/>
    <n v="10.54084244253974"/>
    <e v="#REF!"/>
    <n v="11.609830188412998"/>
    <n v="605989.36464570847"/>
    <n v="608724.16634571366"/>
    <n v="629461.7416970171"/>
    <n v="640886.26859443565"/>
    <n v="613385.01143860933"/>
    <n v="628822.14184883272"/>
    <e v="#REF!"/>
    <e v="#REF!"/>
    <e v="#REF!"/>
    <e v="#REF!"/>
    <e v="#REF!"/>
    <e v="#REF!"/>
    <e v="#REF!"/>
    <e v="#REF!"/>
  </r>
  <r>
    <x v="2"/>
    <x v="87"/>
    <n v="2018"/>
    <n v="36"/>
    <n v="2301.0227091415563"/>
    <n v="340.89225320615651"/>
    <n v="170.44612660307826"/>
    <n v="914.81567945138977"/>
    <n v="2249.0641318536154"/>
    <n v="337.55017229237069"/>
    <n v="184.02004800025765"/>
    <n v="926.09897749223137"/>
    <n v="592682.5636516253"/>
    <n v="88"/>
    <n v="13.292414228837419"/>
    <n v="1"/>
    <n v="3727.1767684021806"/>
    <n v="7.8697091733710876"/>
    <n v="5.9951267562292854"/>
    <n v="5.4315697072617404"/>
    <n v="6.8796848570083045"/>
    <n v="0"/>
    <n v="0"/>
    <n v="0"/>
    <n v="0"/>
    <n v="0"/>
    <n v="0"/>
    <n v="0"/>
    <n v="0"/>
    <n v="1"/>
    <n v="0"/>
    <n v="1"/>
    <n v="9"/>
    <n v="0"/>
    <n v="0"/>
    <n v="0"/>
    <n v="0"/>
    <n v="0"/>
    <n v="0"/>
    <n v="0"/>
    <n v="0"/>
    <n v="1"/>
    <n v="0"/>
    <n v="0"/>
    <n v="0"/>
    <n v="5.2364419628299492"/>
    <n v="10.392030940475577"/>
    <e v="#REF!"/>
    <n v="11.26352667640144"/>
    <n v="563841.00760797691"/>
    <n v="564771.57307435805"/>
    <n v="583599.15263759764"/>
    <n v="595464.14546230715"/>
    <n v="574546.00315772439"/>
    <n v="593469.56253426254"/>
    <e v="#REF!"/>
    <e v="#REF!"/>
    <e v="#REF!"/>
    <e v="#REF!"/>
    <e v="#REF!"/>
    <e v="#REF!"/>
    <e v="#REF!"/>
    <e v="#REF!"/>
  </r>
  <r>
    <x v="2"/>
    <x v="88"/>
    <n v="2018"/>
    <n v="37"/>
    <n v="2324.0329362329721"/>
    <n v="344.30117573821809"/>
    <n v="172.15058786910905"/>
    <n v="823.33411150625079"/>
    <n v="2271.5547731674224"/>
    <n v="340.92567401529436"/>
    <n v="173.33753388222391"/>
    <n v="833.61059810484892"/>
    <n v="588045.26226737443"/>
    <n v="89"/>
    <n v="13.284559200563409"/>
    <n v="1"/>
    <n v="3663.8188113465503"/>
    <n v="7.8782671462476896"/>
    <n v="6.0034995130147415"/>
    <n v="5.3836926311016065"/>
    <n v="6.7797304258645079"/>
    <n v="0"/>
    <n v="0"/>
    <n v="0"/>
    <n v="0"/>
    <n v="0"/>
    <n v="0"/>
    <n v="0"/>
    <n v="0"/>
    <n v="1"/>
    <n v="0"/>
    <n v="1"/>
    <n v="9"/>
    <n v="0"/>
    <n v="0"/>
    <n v="0"/>
    <n v="0"/>
    <n v="0"/>
    <n v="0"/>
    <n v="0"/>
    <n v="0"/>
    <n v="1"/>
    <n v="0"/>
    <n v="0"/>
    <n v="0"/>
    <n v="5.2417470150596426"/>
    <n v="10.357178194150427"/>
    <e v="#REF!"/>
    <n v="11.239516956066389"/>
    <n v="564107.22269996279"/>
    <n v="565178.56900295045"/>
    <n v="584104.6661301183"/>
    <n v="596165.6783335181"/>
    <n v="572959.73495706357"/>
    <n v="588408.01404398936"/>
    <e v="#REF!"/>
    <e v="#REF!"/>
    <e v="#REF!"/>
    <e v="#REF!"/>
    <e v="#REF!"/>
    <e v="#REF!"/>
    <e v="#REF!"/>
    <e v="#REF!"/>
  </r>
  <r>
    <x v="2"/>
    <x v="89"/>
    <n v="2018"/>
    <n v="38"/>
    <n v="2347.2732655953018"/>
    <n v="347.74418749560027"/>
    <n v="173.87209374780014"/>
    <n v="741.00070035562578"/>
    <n v="2294.2703208957864"/>
    <n v="344.33493075544732"/>
    <n v="173.81863776124251"/>
    <n v="750.26169013054812"/>
    <n v="585548.64848322165"/>
    <n v="90"/>
    <n v="13.280304547352552"/>
    <n v="1"/>
    <n v="3609.8902471943279"/>
    <n v="7.8868369922378365"/>
    <n v="6.0118854335959266"/>
    <n v="5.3858988656988878"/>
    <n v="6.6802052889892511"/>
    <n v="0"/>
    <n v="0"/>
    <n v="0"/>
    <n v="0"/>
    <n v="0"/>
    <n v="0"/>
    <n v="0"/>
    <n v="0"/>
    <n v="1"/>
    <n v="0"/>
    <n v="1"/>
    <n v="9"/>
    <n v="0"/>
    <n v="0"/>
    <n v="0"/>
    <n v="0"/>
    <n v="0"/>
    <n v="0"/>
    <n v="0"/>
    <n v="0"/>
    <n v="1"/>
    <n v="0"/>
    <n v="0"/>
    <n v="0"/>
    <n v="5.2470240721604862"/>
    <n v="10.33744832869237"/>
    <e v="#REF!"/>
    <n v="11.247325348869019"/>
    <n v="564377.27129804797"/>
    <n v="565590.51203544973"/>
    <n v="584610.89509218908"/>
    <n v="596868.20877747727"/>
    <n v="573468.91373244557"/>
    <n v="585454.23678717832"/>
    <e v="#REF!"/>
    <e v="#REF!"/>
    <e v="#REF!"/>
    <e v="#REF!"/>
    <e v="#REF!"/>
    <e v="#REF!"/>
    <e v="#REF!"/>
    <e v="#REF!"/>
  </r>
  <r>
    <x v="2"/>
    <x v="90"/>
    <n v="2018"/>
    <n v="39"/>
    <n v="2370.7459982512546"/>
    <n v="351.22162937055629"/>
    <n v="175.61081468527814"/>
    <n v="666.90063032006321"/>
    <n v="2317.213024102427"/>
    <n v="347.77828006300183"/>
    <n v="175.43159699287457"/>
    <n v="675.2367363011117"/>
    <n v="583273.17351896141"/>
    <n v="91"/>
    <n v="13.276410920802856"/>
    <n v="1"/>
    <n v="3564.4790726271522"/>
    <n v="7.8954186262878716"/>
    <n v="6.0202844284820403"/>
    <n v="5.3932602205726035"/>
    <n v="6.5812736800436946"/>
    <n v="0"/>
    <n v="0"/>
    <n v="0"/>
    <n v="0"/>
    <n v="0"/>
    <n v="0"/>
    <n v="0"/>
    <n v="0"/>
    <n v="1"/>
    <n v="0"/>
    <n v="1"/>
    <n v="9"/>
    <n v="0"/>
    <n v="0"/>
    <n v="0"/>
    <n v="0"/>
    <n v="0"/>
    <n v="0"/>
    <n v="0"/>
    <n v="0"/>
    <n v="1"/>
    <n v="0"/>
    <n v="0"/>
    <n v="0"/>
    <n v="5.2522734280466299"/>
    <n v="10.31940405570478"/>
    <e v="#REF!"/>
    <n v="11.305778520505193"/>
    <n v="564651.19173729338"/>
    <n v="566007.45164288557"/>
    <n v="585117.83439850691"/>
    <n v="597571.72982061212"/>
    <n v="574194.27490794007"/>
    <n v="582737.35728559934"/>
    <e v="#REF!"/>
    <e v="#REF!"/>
    <e v="#REF!"/>
    <e v="#REF!"/>
    <e v="#REF!"/>
    <e v="#REF!"/>
    <e v="#REF!"/>
    <e v="#REF!"/>
  </r>
  <r>
    <x v="2"/>
    <x v="91"/>
    <n v="2018"/>
    <n v="40"/>
    <n v="2394.4534582337674"/>
    <n v="354.73384566426182"/>
    <n v="177.36692283213091"/>
    <n v="600.21056728805695"/>
    <n v="2340.3851543418291"/>
    <n v="351.25606286363183"/>
    <n v="177.17339024820529"/>
    <n v="607.71318418936244"/>
    <n v="581019.683918986"/>
    <n v="92"/>
    <n v="13.272539914638788"/>
    <n v="1"/>
    <n v="3526.7647940182173"/>
    <n v="7.9040119636775517"/>
    <n v="6.0286964084511094"/>
    <n v="5.4011491716187887"/>
    <n v="6.4830065794094685"/>
    <n v="0"/>
    <n v="0"/>
    <n v="0"/>
    <n v="0"/>
    <n v="0"/>
    <n v="0"/>
    <n v="0"/>
    <n v="0"/>
    <n v="1"/>
    <n v="0"/>
    <n v="1"/>
    <n v="9"/>
    <n v="0"/>
    <n v="0"/>
    <n v="0"/>
    <n v="0"/>
    <n v="0"/>
    <n v="0"/>
    <n v="0"/>
    <n v="0"/>
    <n v="1"/>
    <n v="0"/>
    <n v="0"/>
    <n v="0"/>
    <n v="5.2574953720277815"/>
    <n v="10.301674971385927"/>
    <e v="#REF!"/>
    <n v="11.24588281411207"/>
    <n v="564929.02273611072"/>
    <n v="566429.43779100059"/>
    <n v="585625.47894386062"/>
    <n v="598276.23451374448"/>
    <n v="574942.2540810795"/>
    <n v="580066.58917203837"/>
    <e v="#REF!"/>
    <e v="#REF!"/>
    <e v="#REF!"/>
    <e v="#REF!"/>
    <e v="#REF!"/>
    <e v="#REF!"/>
    <e v="#REF!"/>
    <e v="#REF!"/>
  </r>
  <r>
    <x v="2"/>
    <x v="92"/>
    <n v="2018"/>
    <n v="41"/>
    <n v="2418.3979928161052"/>
    <n v="358.28118412090441"/>
    <n v="179.14059206045221"/>
    <n v="540.18951055925129"/>
    <n v="2363.7890058841117"/>
    <n v="354.76862349226815"/>
    <n v="178.94387187922752"/>
    <n v="546.94187792226239"/>
    <n v="540275.89649817068"/>
    <n v="93"/>
    <n v="13.199835207506617"/>
    <n v="1"/>
    <n v="3496.009279556713"/>
    <n v="7.9126169200235816"/>
    <n v="6.0371212845551154"/>
    <n v="5.4091047811633164"/>
    <n v="6.3854688843151903"/>
    <n v="0"/>
    <n v="0"/>
    <n v="0"/>
    <n v="0"/>
    <n v="0"/>
    <n v="0"/>
    <n v="0"/>
    <n v="0"/>
    <n v="1"/>
    <n v="0"/>
    <n v="0"/>
    <n v="10"/>
    <n v="0"/>
    <n v="0"/>
    <n v="0"/>
    <n v="0"/>
    <n v="0"/>
    <n v="0"/>
    <n v="0"/>
    <n v="0"/>
    <n v="0"/>
    <n v="1"/>
    <n v="0"/>
    <n v="0"/>
    <n v="5.2626901889048856"/>
    <n v="9.2841391251206158"/>
    <e v="#REF!"/>
    <n v="10.314209721839145"/>
    <n v="510267.11530967901"/>
    <n v="512541.79685247119"/>
    <n v="529748.08236075216"/>
    <n v="541058.96520639141"/>
    <n v="528222.46663806331"/>
    <n v="539487.58214016061"/>
    <e v="#REF!"/>
    <e v="#REF!"/>
    <e v="#REF!"/>
    <e v="#REF!"/>
    <e v="#REF!"/>
    <e v="#REF!"/>
    <e v="#REF!"/>
    <e v="#REF!"/>
  </r>
  <r>
    <x v="2"/>
    <x v="93"/>
    <n v="2018"/>
    <n v="42"/>
    <n v="2442.5819727442658"/>
    <n v="361.86399596211351"/>
    <n v="180.93199798105675"/>
    <n v="486.17055950332616"/>
    <n v="2387.4268959421579"/>
    <n v="358.31630972719086"/>
    <n v="180.73318537087383"/>
    <n v="492.24769134521978"/>
    <n v="538024.79956224444"/>
    <n v="94"/>
    <n v="13.195659933922144"/>
    <n v="1"/>
    <n v="3471.5485261907625"/>
    <n v="7.9212334112830547"/>
    <n v="6.0455589681249933"/>
    <n v="5.417081216811769"/>
    <n v="6.2887291950960469"/>
    <n v="0"/>
    <n v="0"/>
    <n v="0"/>
    <n v="0"/>
    <n v="0"/>
    <n v="0"/>
    <n v="0"/>
    <n v="0"/>
    <n v="1"/>
    <n v="0"/>
    <n v="0"/>
    <n v="10"/>
    <n v="0"/>
    <n v="0"/>
    <n v="0"/>
    <n v="0"/>
    <n v="0"/>
    <n v="0"/>
    <n v="0"/>
    <n v="0"/>
    <n v="0"/>
    <n v="1"/>
    <n v="0"/>
    <n v="0"/>
    <n v="5.2678581590633282"/>
    <n v="9.2668000217430944"/>
    <e v="#REF!"/>
    <n v="10.286512778695649"/>
    <n v="510552.88513548311"/>
    <n v="512974.02798280708"/>
    <n v="530257.12214996829"/>
    <n v="541765.41645125486"/>
    <n v="528975.19285487919"/>
    <n v="536875.62610036402"/>
    <e v="#REF!"/>
    <e v="#REF!"/>
    <e v="#REF!"/>
    <e v="#REF!"/>
    <e v="#REF!"/>
    <e v="#REF!"/>
    <e v="#REF!"/>
    <e v="#REF!"/>
  </r>
  <r>
    <x v="2"/>
    <x v="94"/>
    <n v="2018"/>
    <n v="43"/>
    <n v="2467.0077924717084"/>
    <n v="365.48263592173464"/>
    <n v="182.74131796086732"/>
    <n v="437.55350355299356"/>
    <n v="2411.3011649010232"/>
    <n v="361.89947282446275"/>
    <n v="182.54050470186797"/>
    <n v="443.02292233221618"/>
    <n v="535773.72395699297"/>
    <n v="95"/>
    <n v="13.191467194123017"/>
    <n v="1"/>
    <n v="3452.7852499073042"/>
    <n v="7.9298613537568041"/>
    <n v="6.05400937077553"/>
    <n v="5.4250738462800916"/>
    <n v="6.1928610084333453"/>
    <n v="0"/>
    <n v="0"/>
    <n v="0"/>
    <n v="0"/>
    <n v="0"/>
    <n v="0"/>
    <n v="0"/>
    <n v="0"/>
    <n v="1"/>
    <n v="0"/>
    <n v="0"/>
    <n v="10"/>
    <n v="0"/>
    <n v="0"/>
    <n v="0"/>
    <n v="0"/>
    <n v="0"/>
    <n v="0"/>
    <n v="0"/>
    <n v="0"/>
    <n v="0"/>
    <n v="1"/>
    <n v="0"/>
    <n v="0"/>
    <n v="5.2729995585637468"/>
    <n v="9.2496747483380588"/>
    <e v="#REF!"/>
    <n v="10.32482332168542"/>
    <n v="510842.68401472463"/>
    <n v="513411.45856904122"/>
    <n v="530766.85198523663"/>
    <n v="542472.83064830792"/>
    <n v="529729.134531572"/>
    <n v="534295.73538004269"/>
    <e v="#REF!"/>
    <e v="#REF!"/>
    <e v="#REF!"/>
    <e v="#REF!"/>
    <e v="#REF!"/>
    <e v="#REF!"/>
    <e v="#REF!"/>
    <e v="#REF!"/>
  </r>
  <r>
    <x v="2"/>
    <x v="95"/>
    <n v="2018"/>
    <n v="44"/>
    <n v="2491.6778703964255"/>
    <n v="369.13746228095198"/>
    <n v="184.56873114047599"/>
    <n v="393.79815319769421"/>
    <n v="2435.4141765496438"/>
    <n v="365.51846755270736"/>
    <n v="184.36590849661519"/>
    <n v="398.72063011114642"/>
    <n v="533522.65046293277"/>
    <n v="96"/>
    <n v="13.187256805173089"/>
    <n v="1"/>
    <n v="3439.1822170155478"/>
    <n v="7.9385006640926505"/>
    <n v="6.0624724044101495"/>
    <n v="5.4330821249562957"/>
    <n v="6.0979429124660323"/>
    <n v="0"/>
    <n v="0"/>
    <n v="0"/>
    <n v="0"/>
    <n v="0"/>
    <n v="0"/>
    <n v="0"/>
    <n v="0"/>
    <n v="1"/>
    <n v="0"/>
    <n v="0"/>
    <n v="10"/>
    <n v="0"/>
    <n v="0"/>
    <n v="0"/>
    <n v="0"/>
    <n v="0"/>
    <n v="0"/>
    <n v="0"/>
    <n v="0"/>
    <n v="0"/>
    <n v="1"/>
    <n v="0"/>
    <n v="0"/>
    <n v="5.2781146592305168"/>
    <n v="9.2327828893279182"/>
    <e v="#REF!"/>
    <n v="10.36901895577847"/>
    <n v="511136.55223793798"/>
    <n v="513854.14060573117"/>
    <n v="531277.26684378413"/>
    <n v="543181.20094926958"/>
    <n v="530484.26506605931"/>
    <n v="531750.66524870147"/>
    <e v="#REF!"/>
    <e v="#REF!"/>
    <e v="#REF!"/>
    <e v="#REF!"/>
    <e v="#REF!"/>
    <e v="#REF!"/>
    <e v="#REF!"/>
    <e v="#REF!"/>
  </r>
  <r>
    <x v="2"/>
    <x v="96"/>
    <n v="2018"/>
    <n v="45"/>
    <n v="2516.5946491003906"/>
    <n v="372.82883690376156"/>
    <n v="186.41441845188075"/>
    <n v="354.41833787792478"/>
    <n v="2459.7683183148679"/>
    <n v="369.17365222823446"/>
    <n v="186.20956745635419"/>
    <n v="358.848567101247"/>
    <n v="526108.30139086768"/>
    <n v="97"/>
    <n v="13.173262366706494"/>
    <n v="1"/>
    <n v="3430.2562423339577"/>
    <n v="7.9471512592885611"/>
    <n v="6.0709479812255918"/>
    <n v="5.4411059138355702"/>
    <n v="6.0040586111901453"/>
    <n v="0"/>
    <n v="0"/>
    <n v="0"/>
    <n v="0"/>
    <n v="0"/>
    <n v="0"/>
    <n v="0"/>
    <n v="0"/>
    <n v="1"/>
    <n v="0"/>
    <n v="0"/>
    <n v="11"/>
    <n v="0"/>
    <n v="0"/>
    <n v="0"/>
    <n v="0"/>
    <n v="0"/>
    <n v="0"/>
    <n v="0"/>
    <n v="0"/>
    <n v="0"/>
    <n v="0"/>
    <n v="1"/>
    <n v="0"/>
    <n v="5.2832037287379885"/>
    <n v="9.2161454279929984"/>
    <e v="#REF!"/>
    <n v="10.280375546084326"/>
    <n v="488955.21224966354"/>
    <n v="490494.10788956634"/>
    <n v="507344.60776035028"/>
    <n v="516275.90574055311"/>
    <n v="508682.66755313409"/>
    <n v="524223.83912798797"/>
    <e v="#REF!"/>
    <e v="#REF!"/>
    <e v="#REF!"/>
    <e v="#REF!"/>
    <e v="#REF!"/>
    <e v="#REF!"/>
    <e v="#REF!"/>
    <e v="#REF!"/>
  </r>
  <r>
    <x v="2"/>
    <x v="97"/>
    <n v="2018"/>
    <n v="46"/>
    <n v="2541.7605955913941"/>
    <n v="376.55712527279911"/>
    <n v="188.27856263639956"/>
    <n v="318.97650409013232"/>
    <n v="2484.3660014978254"/>
    <n v="372.86538875051679"/>
    <n v="188.07166311839504"/>
    <n v="322.96371039124381"/>
    <n v="523857.22812643112"/>
    <n v="98"/>
    <n v="13.168974460770162"/>
    <n v="1"/>
    <n v="3425.5727875907255"/>
    <n v="7.9558130566957077"/>
    <n v="6.0794360137164789"/>
    <n v="5.4491451142361456"/>
    <n v="5.9112968565915267"/>
    <n v="0"/>
    <n v="0"/>
    <n v="0"/>
    <n v="0"/>
    <n v="0"/>
    <n v="0"/>
    <n v="0"/>
    <n v="0"/>
    <n v="1"/>
    <n v="0"/>
    <n v="0"/>
    <n v="11"/>
    <n v="0"/>
    <n v="0"/>
    <n v="0"/>
    <n v="0"/>
    <n v="0"/>
    <n v="0"/>
    <n v="0"/>
    <n v="0"/>
    <n v="0"/>
    <n v="0"/>
    <n v="1"/>
    <n v="0"/>
    <n v="5.2882670306945352"/>
    <n v="9.199784619958308"/>
    <e v="#REF!"/>
    <n v="10.374639260266544"/>
    <n v="489257.3416480741"/>
    <n v="490947.45089582342"/>
    <n v="507856.37768172304"/>
    <n v="516986.16780883988"/>
    <n v="509440.14863882697"/>
    <n v="521757.45050469565"/>
    <e v="#REF!"/>
    <e v="#REF!"/>
    <e v="#REF!"/>
    <e v="#REF!"/>
    <e v="#REF!"/>
    <e v="#REF!"/>
    <e v="#REF!"/>
    <e v="#REF!"/>
  </r>
  <r>
    <x v="2"/>
    <x v="98"/>
    <n v="2018"/>
    <n v="47"/>
    <n v="2567.1782015473082"/>
    <n v="380.32269652552714"/>
    <n v="190.16134826276357"/>
    <n v="112.89192470708156"/>
    <n v="2509.2096615126702"/>
    <n v="376.59404263802196"/>
    <n v="189.95237974832671"/>
    <n v="133.89910327549779"/>
    <n v="499471.60794288048"/>
    <n v="99"/>
    <n v="13.121306034500043"/>
    <n v="1"/>
    <n v="3250.5541710426805"/>
    <n v="7.9644859740214375"/>
    <n v="6.0879364146797803"/>
    <n v="5.4571996315681028"/>
    <n v="5.193623392521391"/>
    <n v="0"/>
    <n v="0"/>
    <n v="0"/>
    <n v="0"/>
    <n v="0"/>
    <n v="0"/>
    <n v="0"/>
    <n v="0"/>
    <n v="1"/>
    <n v="0"/>
    <n v="0"/>
    <n v="11"/>
    <n v="0"/>
    <n v="0"/>
    <n v="0"/>
    <n v="0"/>
    <n v="0"/>
    <n v="0"/>
    <n v="0"/>
    <n v="0"/>
    <n v="0"/>
    <n v="0"/>
    <n v="1"/>
    <n v="0"/>
    <n v="5.2933048247244923"/>
    <n v="9.0271919683309108"/>
    <e v="#REF!"/>
    <n v="10.305028422481874"/>
    <n v="489563.66369564808"/>
    <n v="491406.20447673404"/>
    <n v="508368.81768538855"/>
    <n v="517697.36559345952"/>
    <n v="510198.79330508766"/>
    <n v="497171.86272462772"/>
    <e v="#REF!"/>
    <e v="#REF!"/>
    <e v="#REF!"/>
    <e v="#REF!"/>
    <e v="#REF!"/>
    <e v="#REF!"/>
    <e v="#REF!"/>
    <e v="#REF!"/>
  </r>
  <r>
    <x v="2"/>
    <x v="99"/>
    <n v="2018"/>
    <n v="48"/>
    <n v="2592.8499835627817"/>
    <n v="384.12592349078244"/>
    <n v="192.06296174539122"/>
    <n v="130.87777397839605"/>
    <n v="2534.3017581277036"/>
    <n v="380.35998306440217"/>
    <n v="191.85190354568476"/>
    <n v="131.17990690810623"/>
    <n v="499643.43953006447"/>
    <n v="100"/>
    <n v="13.121650002072771"/>
    <n v="1"/>
    <n v="3299.9166427773512"/>
    <n v="7.9731699293321414"/>
    <n v="6.0964490972191632"/>
    <n v="5.465269371746297"/>
    <n v="5.1784116985012014"/>
    <n v="0"/>
    <n v="0"/>
    <n v="0"/>
    <n v="0"/>
    <n v="0"/>
    <n v="0"/>
    <n v="0"/>
    <n v="0"/>
    <n v="1"/>
    <n v="0"/>
    <n v="0"/>
    <n v="11"/>
    <n v="0"/>
    <n v="0"/>
    <n v="0"/>
    <n v="0"/>
    <n v="0"/>
    <n v="0"/>
    <n v="0"/>
    <n v="0"/>
    <n v="0"/>
    <n v="0"/>
    <n v="1"/>
    <n v="0"/>
    <n v="5.2983173665480363"/>
    <n v="9.0302109086118936"/>
    <e v="#REF!"/>
    <n v="10.315663552739705"/>
    <n v="489874.22031887731"/>
    <n v="491870.42273804441"/>
    <n v="508881.92283405684"/>
    <n v="518409.49235194776"/>
    <n v="510958.59385323845"/>
    <n v="497452.87995130965"/>
    <e v="#REF!"/>
    <e v="#REF!"/>
    <e v="#REF!"/>
    <e v="#REF!"/>
    <e v="#REF!"/>
    <e v="#REF!"/>
    <e v="#REF!"/>
    <e v="#REF!"/>
  </r>
  <r>
    <x v="2"/>
    <x v="100"/>
    <n v="2018"/>
    <n v="49"/>
    <n v="2618.7784833984092"/>
    <n v="387.96718272569029"/>
    <n v="193.98359136284515"/>
    <n v="142.0728464231187"/>
    <n v="2559.6447757089154"/>
    <n v="384.16358289504626"/>
    <n v="193.77042258112911"/>
    <n v="140.98355247161746"/>
    <n v="502387.60548065824"/>
    <n v="101"/>
    <n v="13.127127223212092"/>
    <n v="1"/>
    <n v="3342.8021039100636"/>
    <n v="7.9818648410560344"/>
    <n v="6.1049739747492469"/>
    <n v="5.4733542408416307"/>
    <n v="5.2322014242482302"/>
    <n v="0"/>
    <n v="0"/>
    <n v="0"/>
    <n v="0"/>
    <n v="0"/>
    <n v="0"/>
    <n v="0"/>
    <n v="0"/>
    <n v="1"/>
    <n v="0"/>
    <n v="0"/>
    <n v="12"/>
    <n v="0"/>
    <n v="0"/>
    <n v="0"/>
    <n v="0"/>
    <n v="0"/>
    <n v="0"/>
    <n v="0"/>
    <n v="0"/>
    <n v="0"/>
    <n v="0"/>
    <n v="0"/>
    <n v="1"/>
    <n v="5.3033049080590757"/>
    <n v="9.0504764172591212"/>
    <e v="#REF!"/>
    <n v="10.346779238240977"/>
    <n v="485976.70911254245"/>
    <n v="489387.7259463598"/>
    <n v="504027.19835463265"/>
    <n v="515669.02620165056"/>
    <n v="508827.86378481105"/>
    <n v="500177.52970315982"/>
    <e v="#REF!"/>
    <e v="#REF!"/>
    <e v="#REF!"/>
    <e v="#REF!"/>
    <e v="#REF!"/>
    <e v="#REF!"/>
    <e v="#REF!"/>
    <e v="#REF!"/>
  </r>
  <r>
    <x v="2"/>
    <x v="101"/>
    <n v="2018"/>
    <n v="50"/>
    <n v="2644.9662682323938"/>
    <n v="391.84685455294721"/>
    <n v="195.9234272764736"/>
    <n v="117.41858602292309"/>
    <n v="2585.2412234659587"/>
    <n v="388.00521872399673"/>
    <n v="195.70812680693916"/>
    <n v="119.77508266779253"/>
    <n v="498489.7180861102"/>
    <n v="102"/>
    <n v="13.119338242466423"/>
    <n v="1"/>
    <n v="3350.1551360847375"/>
    <n v="7.9905706279858499"/>
    <n v="6.1135109609997382"/>
    <n v="5.4814541450534806"/>
    <n v="5.1119636728837783"/>
    <n v="0"/>
    <n v="0"/>
    <n v="0"/>
    <n v="0"/>
    <n v="0"/>
    <n v="0"/>
    <n v="0"/>
    <n v="0"/>
    <n v="1"/>
    <n v="0"/>
    <n v="0"/>
    <n v="12"/>
    <n v="0"/>
    <n v="0"/>
    <n v="0"/>
    <n v="0"/>
    <n v="0"/>
    <n v="0"/>
    <n v="0"/>
    <n v="0"/>
    <n v="0"/>
    <n v="0"/>
    <n v="0"/>
    <n v="1"/>
    <n v="5.3082676974012051"/>
    <n v="9.0272313325160773"/>
    <e v="#REF!"/>
    <n v="10.329486425820798"/>
    <n v="486295.86234780913"/>
    <n v="489863.03805534879"/>
    <n v="504541.6190688131"/>
    <n v="516382.99078940047"/>
    <n v="509589.95308613434"/>
    <n v="496743.16898318648"/>
    <e v="#REF!"/>
    <e v="#REF!"/>
    <e v="#REF!"/>
    <e v="#REF!"/>
    <e v="#REF!"/>
    <e v="#REF!"/>
    <e v="#REF!"/>
    <e v="#REF!"/>
  </r>
  <r>
    <x v="2"/>
    <x v="102"/>
    <n v="2018"/>
    <n v="51"/>
    <n v="2671.4159309147176"/>
    <n v="395.76532309847664"/>
    <n v="197.88266154923832"/>
    <n v="107.67359053937794"/>
    <n v="2611.0936357005862"/>
    <n v="391.88527091123672"/>
    <n v="197.66520807500842"/>
    <n v="108.8837397522194"/>
    <n v="496524.94723046693"/>
    <n v="103"/>
    <n v="13.115389007389291"/>
    <n v="1"/>
    <n v="3372.7375061018106"/>
    <n v="7.9992872092814258"/>
    <n v="6.1220599700194773"/>
    <n v="5.4895689907138747"/>
    <n v="5.044100075949058"/>
    <n v="0"/>
    <n v="0"/>
    <n v="0"/>
    <n v="0"/>
    <n v="0"/>
    <n v="0"/>
    <n v="0"/>
    <n v="0"/>
    <n v="1"/>
    <n v="0"/>
    <n v="0"/>
    <n v="12"/>
    <n v="0"/>
    <n v="0"/>
    <n v="0"/>
    <n v="0"/>
    <n v="0"/>
    <n v="0"/>
    <n v="0"/>
    <n v="0"/>
    <n v="0"/>
    <n v="0"/>
    <n v="0"/>
    <n v="1"/>
    <n v="5.3132059790417872"/>
    <n v="9.0170761232012957"/>
    <e v="#REF!"/>
    <n v="10.327273327927601"/>
    <n v="486619.37847060792"/>
    <n v="490343.98043001775"/>
    <n v="505056.69024759025"/>
    <n v="517097.86428766378"/>
    <n v="510353.17530027084"/>
    <n v="495163.86053072358"/>
    <e v="#REF!"/>
    <e v="#REF!"/>
    <e v="#REF!"/>
    <e v="#REF!"/>
    <e v="#REF!"/>
    <e v="#REF!"/>
    <e v="#REF!"/>
    <e v="#REF!"/>
  </r>
  <r>
    <x v="2"/>
    <x v="103"/>
    <n v="2018"/>
    <n v="52"/>
    <n v="2698.1300902238645"/>
    <n v="399.72297632946146"/>
    <n v="199.86148816473073"/>
    <n v="130.31914365704463"/>
    <n v="2637.2045720575697"/>
    <n v="395.80412362034906"/>
    <n v="199.64186015575851"/>
    <n v="128.17560326656212"/>
    <n v="501940.96278691653"/>
    <n v="104"/>
    <n v="13.126237787747845"/>
    <n v="1"/>
    <n v="3428.0336983751013"/>
    <n v="8.0080145044722215"/>
    <n v="6.1306209161803702"/>
    <n v="5.4976986842947202"/>
    <n v="5.1613315426892621"/>
    <n v="0"/>
    <n v="0"/>
    <n v="0"/>
    <n v="0"/>
    <n v="0"/>
    <n v="0"/>
    <n v="0"/>
    <n v="0"/>
    <n v="1"/>
    <n v="0"/>
    <n v="0"/>
    <n v="12"/>
    <n v="0"/>
    <n v="0"/>
    <n v="0"/>
    <n v="0"/>
    <n v="0"/>
    <n v="0"/>
    <n v="0"/>
    <n v="0"/>
    <n v="0"/>
    <n v="0"/>
    <n v="0"/>
    <n v="1"/>
    <n v="5.3181199938442161"/>
    <n v="9.0531910760649055"/>
    <e v="#REF!"/>
    <n v="10.399056219113703"/>
    <n v="486947.30110981409"/>
    <n v="490830.60937302327"/>
    <n v="505572.4070418381"/>
    <n v="517813.64006420126"/>
    <n v="511117.52281305083"/>
    <n v="500137.59603827761"/>
    <e v="#REF!"/>
    <e v="#REF!"/>
    <e v="#REF!"/>
    <e v="#REF!"/>
    <e v="#REF!"/>
    <e v="#REF!"/>
    <e v="#REF!"/>
    <e v="#REF!"/>
  </r>
  <r>
    <x v="2"/>
    <x v="104"/>
    <n v="2018"/>
    <n v="53"/>
    <n v="2725.1113911261036"/>
    <n v="403.72020609275603"/>
    <n v="201.86010304637801"/>
    <n v="145.02720897530739"/>
    <n v="2663.5766177781297"/>
    <n v="399.76216485655254"/>
    <n v="201.63827875731607"/>
    <n v="143.34204840443286"/>
    <n v="505892.33178992243"/>
    <n v="105"/>
    <n v="13.134079142604214"/>
    <n v="1"/>
    <n v="3475.7189092405451"/>
    <n v="8.0167524334597307"/>
    <n v="6.1391937141812187"/>
    <n v="5.5058431324152242"/>
    <n v="5.2447212258885791"/>
    <n v="0"/>
    <n v="0"/>
    <n v="0"/>
    <n v="0"/>
    <n v="0"/>
    <n v="0"/>
    <n v="0"/>
    <n v="0"/>
    <n v="1"/>
    <n v="0"/>
    <n v="0"/>
    <n v="12"/>
    <n v="0"/>
    <n v="0"/>
    <n v="0"/>
    <n v="0"/>
    <n v="0"/>
    <n v="0"/>
    <n v="0"/>
    <n v="0"/>
    <n v="0"/>
    <n v="0"/>
    <n v="0"/>
    <n v="1"/>
    <n v="5.3230099791384085"/>
    <n v="9.080842037282153"/>
    <e v="#REF!"/>
    <n v="10.38288062395133"/>
    <n v="487279.67433059169"/>
    <n v="491322.9817500487"/>
    <n v="506088.76462484972"/>
    <n v="518530.31151496008"/>
    <n v="511882.9880321229"/>
    <n v="503914.53288003756"/>
    <e v="#REF!"/>
    <e v="#REF!"/>
    <e v="#REF!"/>
    <e v="#REF!"/>
    <e v="#REF!"/>
    <e v="#REF!"/>
    <e v="#REF!"/>
    <e v="#REF!"/>
  </r>
  <r>
    <x v="2"/>
    <x v="105"/>
    <n v="2019"/>
    <n v="2"/>
    <n v="2752.3625050373644"/>
    <n v="407.75740815368363"/>
    <n v="203.87870407684181"/>
    <n v="151.16846902651807"/>
    <n v="2690.2123839558999"/>
    <n v="403.75978650511809"/>
    <n v="203.65466154488925"/>
    <n v="150.38582696430953"/>
    <n v="509861.69736304547"/>
    <n v="106"/>
    <n v="13.14189478628303"/>
    <n v="1"/>
    <n v="3515.1670862944079"/>
    <n v="8.025500916519805"/>
    <n v="6.1477782790514537"/>
    <n v="5.5140022418492292"/>
    <n v="5.2812054959161996"/>
    <n v="0"/>
    <n v="0"/>
    <n v="0"/>
    <n v="0"/>
    <n v="0"/>
    <n v="0"/>
    <n v="0"/>
    <n v="0"/>
    <n v="1"/>
    <n v="0"/>
    <n v="0"/>
    <n v="1"/>
    <n v="1"/>
    <n v="0"/>
    <n v="0"/>
    <n v="0"/>
    <n v="0"/>
    <n v="0"/>
    <n v="0"/>
    <n v="0"/>
    <n v="0"/>
    <n v="0"/>
    <n v="0"/>
    <n v="0"/>
    <n v="5.3278761687895813"/>
    <n v="9.0967631559988291"/>
    <e v="#REF!"/>
    <n v="10.452238710410432"/>
    <n v="489157.39555679064"/>
    <n v="493511.25243386568"/>
    <n v="508287.77348784771"/>
    <n v="522701.38723166269"/>
    <n v="515541.24220879265"/>
    <n v="506032.24259381497"/>
    <e v="#REF!"/>
    <e v="#REF!"/>
    <e v="#REF!"/>
    <e v="#REF!"/>
    <e v="#REF!"/>
    <e v="#REF!"/>
    <e v="#REF!"/>
    <e v="#REF!"/>
  </r>
  <r>
    <x v="2"/>
    <x v="106"/>
    <n v="2019"/>
    <n v="3"/>
    <n v="2779.8861300877379"/>
    <n v="411.83498223522048"/>
    <n v="205.91749111761027"/>
    <n v="118.68882756378056"/>
    <n v="2717.1145077954511"/>
    <n v="407.79738437016931"/>
    <n v="205.69120816033816"/>
    <n v="121.85852750383346"/>
    <n v="504612.59789750387"/>
    <n v="107"/>
    <n v="13.131546280984271"/>
    <n v="1"/>
    <n v="3516.3274310043494"/>
    <n v="8.0342598743049081"/>
    <n v="6.156374526154762"/>
    <n v="5.5221759195324394"/>
    <n v="5.1244367349928588"/>
    <n v="0"/>
    <n v="0"/>
    <n v="0"/>
    <n v="0"/>
    <n v="0"/>
    <n v="0"/>
    <n v="0"/>
    <n v="0"/>
    <n v="1"/>
    <n v="0"/>
    <n v="0"/>
    <n v="1"/>
    <n v="1"/>
    <n v="0"/>
    <n v="0"/>
    <n v="0"/>
    <n v="0"/>
    <n v="0"/>
    <n v="0"/>
    <n v="0"/>
    <n v="0"/>
    <n v="0"/>
    <n v="0"/>
    <n v="0"/>
    <n v="5.3327187932653688"/>
    <n v="9.0643675829310659"/>
    <e v="#REF!"/>
    <n v="10.456743609160439"/>
    <n v="489498.80390321644"/>
    <n v="494015.28455629491"/>
    <n v="508805.3982586356"/>
    <n v="523419.83033262874"/>
    <n v="516308.9201528632"/>
    <n v="501310.36581362726"/>
    <e v="#REF!"/>
    <e v="#REF!"/>
    <e v="#REF!"/>
    <e v="#REF!"/>
    <e v="#REF!"/>
    <e v="#REF!"/>
    <e v="#REF!"/>
    <e v="#REF!"/>
  </r>
  <r>
    <x v="2"/>
    <x v="107"/>
    <n v="2019"/>
    <n v="4"/>
    <n v="2807.6849913886149"/>
    <n v="415.9533320575726"/>
    <n v="207.97666602878627"/>
    <n v="107.95409162284031"/>
    <n v="2744.2856528734001"/>
    <n v="411.87535821387098"/>
    <n v="207.74812024194148"/>
    <n v="109.34453521093963"/>
    <n v="502275.95345389796"/>
    <n v="108"/>
    <n v="13.126904955715224"/>
    <n v="1"/>
    <n v="3539.569081097814"/>
    <n v="8.0430292278462581"/>
    <n v="6.1649823711926128"/>
    <n v="5.5303640725695251"/>
    <n v="5.0470665396776839"/>
    <n v="0"/>
    <n v="0"/>
    <n v="0"/>
    <n v="0"/>
    <n v="0"/>
    <n v="0"/>
    <n v="0"/>
    <n v="0"/>
    <n v="1"/>
    <n v="0"/>
    <n v="0"/>
    <n v="1"/>
    <n v="1"/>
    <n v="0"/>
    <n v="0"/>
    <n v="0"/>
    <n v="0"/>
    <n v="0"/>
    <n v="0"/>
    <n v="0"/>
    <n v="0"/>
    <n v="0"/>
    <n v="0"/>
    <n v="0"/>
    <n v="5.3375380797013179"/>
    <n v="9.0518182710193891"/>
    <e v="#REF!"/>
    <n v="10.463913557594383"/>
    <n v="489844.79768828594"/>
    <n v="494525.23414453806"/>
    <n v="509323.6494739544"/>
    <n v="524139.14946710825"/>
    <n v="517077.69316144363"/>
    <n v="499400.10232650011"/>
    <e v="#REF!"/>
    <e v="#REF!"/>
    <e v="#REF!"/>
    <e v="#REF!"/>
    <e v="#REF!"/>
    <e v="#REF!"/>
    <e v="#REF!"/>
    <e v="#REF!"/>
  </r>
  <r>
    <x v="2"/>
    <x v="108"/>
    <n v="2019"/>
    <n v="5"/>
    <n v="2835.7618413025011"/>
    <n v="420.11286537814829"/>
    <n v="210.05643268907414"/>
    <n v="109.8841059536748"/>
    <n v="2771.7285094021299"/>
    <n v="415.99411179600963"/>
    <n v="209.82560144436087"/>
    <n v="109.83014887940129"/>
    <n v="503160.23613373877"/>
    <n v="109"/>
    <n v="13.12866395925419"/>
    <n v="1"/>
    <n v="3575.8152453233984"/>
    <n v="8.05180889855591"/>
    <n v="6.1736017302076904"/>
    <n v="5.5385666082411147"/>
    <n v="5.0501832811985405"/>
    <n v="0"/>
    <n v="0"/>
    <n v="0"/>
    <n v="0"/>
    <n v="0"/>
    <n v="0"/>
    <n v="0"/>
    <n v="0"/>
    <n v="1"/>
    <n v="0"/>
    <n v="0"/>
    <n v="1"/>
    <n v="1"/>
    <n v="0"/>
    <n v="0"/>
    <n v="0"/>
    <n v="0"/>
    <n v="0"/>
    <n v="0"/>
    <n v="0"/>
    <n v="0"/>
    <n v="0"/>
    <n v="0"/>
    <n v="0"/>
    <n v="5.3423342519648109"/>
    <n v="9.0593873655428787"/>
    <e v="#REF!"/>
    <n v="10.449064682852743"/>
    <n v="490195.42276638548"/>
    <n v="495041.1603732534"/>
    <n v="509842.52239812264"/>
    <n v="524859.33814608911"/>
    <n v="517847.55373377219"/>
    <n v="500339.97035211453"/>
    <e v="#REF!"/>
    <e v="#REF!"/>
    <e v="#REF!"/>
    <e v="#REF!"/>
    <e v="#REF!"/>
    <e v="#REF!"/>
    <e v="#REF!"/>
    <e v="#REF!"/>
  </r>
  <r>
    <x v="2"/>
    <x v="109"/>
    <n v="2019"/>
    <n v="6"/>
    <n v="2864.1194597155268"/>
    <n v="424.31399403192989"/>
    <n v="101.93935203842091"/>
    <n v="57.210971232149603"/>
    <n v="2799.4457944961487"/>
    <n v="420.15405291396974"/>
    <n v="112.72797697901491"/>
    <n v="62.472888996874772"/>
    <n v="464407.61415838671"/>
    <n v="110"/>
    <n v="13.048517924361359"/>
    <n v="1"/>
    <n v="3447.5837770180269"/>
    <n v="8.060598808228729"/>
    <n v="6.1822325195872221"/>
    <n v="5.0576180045660832"/>
    <n v="4.6885347843040854"/>
    <n v="0"/>
    <n v="0"/>
    <n v="0"/>
    <n v="0"/>
    <n v="0"/>
    <n v="0"/>
    <n v="0"/>
    <n v="0"/>
    <n v="1"/>
    <n v="0"/>
    <n v="0"/>
    <n v="2"/>
    <n v="0"/>
    <n v="1"/>
    <n v="0"/>
    <n v="0"/>
    <n v="0"/>
    <n v="0"/>
    <n v="0"/>
    <n v="0"/>
    <n v="0"/>
    <n v="0"/>
    <n v="0"/>
    <n v="0"/>
    <n v="5.3471075307174685"/>
    <n v="8.8290122450296629"/>
    <e v="#REF!"/>
    <n v="10.083315656238108"/>
    <n v="493222.21728338703"/>
    <n v="496825.45995061257"/>
    <n v="514048.48688076477"/>
    <n v="525580.38990985579"/>
    <n v="498157.63563356205"/>
    <n v="467936.31748829421"/>
    <e v="#REF!"/>
    <e v="#REF!"/>
    <e v="#REF!"/>
    <e v="#REF!"/>
    <e v="#REF!"/>
    <e v="#REF!"/>
    <e v="#REF!"/>
    <e v="#REF!"/>
  </r>
  <r>
    <x v="2"/>
    <x v="110"/>
    <n v="2019"/>
    <n v="7"/>
    <n v="537.0223986966613"/>
    <n v="199.86148816473073"/>
    <n v="102.95874555880513"/>
    <n v="71.366334864653354"/>
    <n v="2120.7187757563024"/>
    <n v="310.00777053935025"/>
    <n v="103.93566870082611"/>
    <n v="70.476990277875501"/>
    <n v="455922.43876361975"/>
    <n v="111"/>
    <n v="13.030077983598847"/>
    <n v="1"/>
    <n v="911.20896728485059"/>
    <n v="7.8194189565321395"/>
    <n v="5.9240556905711754"/>
    <n v="5.0000681572270933"/>
    <n v="4.7595885827463125"/>
    <n v="0"/>
    <n v="0"/>
    <n v="0"/>
    <n v="0"/>
    <n v="0"/>
    <n v="0"/>
    <n v="0"/>
    <n v="0"/>
    <n v="1"/>
    <n v="0"/>
    <n v="0"/>
    <n v="2"/>
    <n v="0"/>
    <n v="1"/>
    <n v="0"/>
    <n v="0"/>
    <n v="0"/>
    <n v="0"/>
    <n v="0"/>
    <n v="0"/>
    <n v="0"/>
    <n v="0"/>
    <n v="0"/>
    <n v="0"/>
    <n v="5.3518581334760666"/>
    <n v="8.7688040021578253"/>
    <e v="#REF!"/>
    <n v="9.8779262623478026"/>
    <n v="454335.62181382137"/>
    <n v="481808.2776385264"/>
    <n v="499504.88892596302"/>
    <n v="505670.06521990983"/>
    <n v="484660.49466096383"/>
    <n v="457035.27849897847"/>
    <e v="#REF!"/>
    <e v="#REF!"/>
    <e v="#REF!"/>
    <e v="#REF!"/>
    <e v="#REF!"/>
    <e v="#REF!"/>
    <e v="#REF!"/>
    <e v="#REF!"/>
  </r>
  <r>
    <x v="2"/>
    <x v="111"/>
    <n v="2019"/>
    <n v="8"/>
    <n v="500"/>
    <n v="201.86010304637801"/>
    <n v="103.98833301439313"/>
    <n v="69.064444994678794"/>
    <n v="1634.5031430294116"/>
    <n v="255.93393679286413"/>
    <n v="103.98306658303643"/>
    <n v="69.205699522998458"/>
    <n v="448716.04072375636"/>
    <n v="112"/>
    <n v="13.014145540653713"/>
    <n v="1"/>
    <n v="874.91288105544993"/>
    <n v="7.6020235570142063"/>
    <n v="5.7678563059096284"/>
    <n v="5.0003874489000317"/>
    <n v="4.7486349491053348"/>
    <n v="0"/>
    <n v="0"/>
    <n v="0"/>
    <n v="0"/>
    <n v="0"/>
    <n v="0"/>
    <n v="0"/>
    <n v="0"/>
    <n v="1"/>
    <n v="0"/>
    <n v="0"/>
    <n v="2"/>
    <n v="0"/>
    <n v="1"/>
    <n v="0"/>
    <n v="0"/>
    <n v="0"/>
    <n v="0"/>
    <n v="0"/>
    <n v="0"/>
    <n v="0"/>
    <n v="0"/>
    <n v="0"/>
    <n v="0"/>
    <n v="5.3565862746720123"/>
    <n v="8.7231195971366144"/>
    <e v="#REF!"/>
    <n v="9.9812521162468517"/>
    <n v="453601.69276903337"/>
    <n v="471025.62919570523"/>
    <n v="486394.53350124991"/>
    <n v="490471.74279831589"/>
    <n v="476298.88141904556"/>
    <n v="448748.72246137564"/>
    <e v="#REF!"/>
    <e v="#REF!"/>
    <e v="#REF!"/>
    <e v="#REF!"/>
    <e v="#REF!"/>
    <e v="#REF!"/>
    <e v="#REF!"/>
    <e v="#REF!"/>
  </r>
  <r>
    <x v="2"/>
    <x v="112"/>
    <n v="2019"/>
    <n v="9"/>
    <n v="500"/>
    <n v="203.87870407684181"/>
    <n v="105.02821634453707"/>
    <n v="50"/>
    <n v="1294.1522001205881"/>
    <n v="229.90632043485297"/>
    <n v="104.923701368387"/>
    <n v="51.920569952299843"/>
    <n v="436111.42749151238"/>
    <n v="113"/>
    <n v="12.985653057320409"/>
    <n v="1"/>
    <n v="858.90692042137891"/>
    <n v="7.4157122978513925"/>
    <n v="5.6829799869062922"/>
    <n v="5.0067029562085015"/>
    <n v="4.5864101534768666"/>
    <n v="0"/>
    <n v="0"/>
    <n v="0"/>
    <n v="0"/>
    <n v="0"/>
    <n v="0"/>
    <n v="0"/>
    <n v="0"/>
    <n v="1"/>
    <n v="0"/>
    <n v="0"/>
    <n v="2"/>
    <n v="0"/>
    <n v="1"/>
    <n v="0"/>
    <n v="0"/>
    <n v="0"/>
    <n v="0"/>
    <n v="0"/>
    <n v="0"/>
    <n v="0"/>
    <n v="0"/>
    <n v="0"/>
    <n v="0"/>
    <n v="5.3612921657094255"/>
    <n v="8.6552131276220923"/>
    <e v="#REF!"/>
    <n v="9.980499501702143"/>
    <n v="453484.55725109333"/>
    <n v="463451.46094803914"/>
    <n v="475157.29718954215"/>
    <n v="479208.04000900331"/>
    <n v="470426.64081982808"/>
    <n v="437787.02791810327"/>
    <e v="#REF!"/>
    <e v="#REF!"/>
    <e v="#REF!"/>
    <e v="#REF!"/>
    <e v="#REF!"/>
    <e v="#REF!"/>
    <e v="#REF!"/>
    <e v="#REF!"/>
  </r>
  <r>
    <x v="2"/>
    <x v="113"/>
    <n v="2019"/>
    <n v="10"/>
    <n v="500"/>
    <n v="205.91749111761024"/>
    <n v="50.969676019210453"/>
    <n v="50"/>
    <n v="1055.9065400844115"/>
    <n v="217.91190577623161"/>
    <n v="56.365078554128111"/>
    <n v="50.192056995229983"/>
    <n v="410559.52313538792"/>
    <n v="114"/>
    <n v="12.925276198910751"/>
    <n v="1"/>
    <n v="806.88716713682061"/>
    <n v="7.2609770621480783"/>
    <n v="5.6413015783203395"/>
    <n v="4.613660885067155"/>
    <n v="4.5686407486562102"/>
    <n v="0"/>
    <n v="0"/>
    <n v="0"/>
    <n v="0"/>
    <n v="0"/>
    <n v="0"/>
    <n v="0"/>
    <n v="0"/>
    <n v="1"/>
    <n v="0"/>
    <n v="0"/>
    <n v="3"/>
    <n v="0"/>
    <n v="0"/>
    <n v="1"/>
    <n v="0"/>
    <n v="0"/>
    <n v="0"/>
    <n v="0"/>
    <n v="0"/>
    <n v="0"/>
    <n v="0"/>
    <n v="0"/>
    <n v="0"/>
    <n v="5.3659760150218512"/>
    <n v="8.5132406024068903"/>
    <e v="#REF!"/>
    <n v="9.5790391481615647"/>
    <n v="453367.42173315334"/>
    <n v="458123.22883698158"/>
    <n v="465822.82068971865"/>
    <n v="470891.2647984394"/>
    <n v="449505.59828061733"/>
    <n v="416958.55488524353"/>
    <e v="#REF!"/>
    <e v="#REF!"/>
    <e v="#REF!"/>
    <e v="#REF!"/>
    <e v="#REF!"/>
    <e v="#REF!"/>
    <e v="#REF!"/>
    <e v="#REF!"/>
  </r>
  <r>
    <x v="2"/>
    <x v="114"/>
    <n v="2019"/>
    <n v="11"/>
    <n v="500"/>
    <n v="207.9766660287863"/>
    <n v="51.479372779402567"/>
    <n v="50"/>
    <n v="889.13457805908797"/>
    <n v="212.94428590250897"/>
    <n v="51.967943356875118"/>
    <n v="50.019205699522999"/>
    <n v="405357.13941516454"/>
    <n v="115"/>
    <n v="12.912523783225257"/>
    <n v="1"/>
    <n v="809.45603880818885"/>
    <n v="7.1363836708626929"/>
    <n v="5.6235180417329085"/>
    <n v="4.5690822756202047"/>
    <n v="4.566846317629075"/>
    <n v="0"/>
    <n v="0"/>
    <n v="0"/>
    <n v="0"/>
    <n v="0"/>
    <n v="0"/>
    <n v="0"/>
    <n v="0"/>
    <n v="1"/>
    <n v="0"/>
    <n v="0"/>
    <n v="3"/>
    <n v="0"/>
    <n v="0"/>
    <n v="1"/>
    <n v="0"/>
    <n v="0"/>
    <n v="0"/>
    <n v="0"/>
    <n v="0"/>
    <n v="0"/>
    <n v="0"/>
    <n v="0"/>
    <n v="0"/>
    <n v="5.3706380281276624"/>
    <n v="8.4863894480969826"/>
    <e v="#REF!"/>
    <n v="9.4484364597332213"/>
    <n v="453250.2862152133"/>
    <n v="454367.15202155011"/>
    <n v="458304.68088878522"/>
    <n v="464765.17846893315"/>
    <n v="444373.90288549609"/>
    <n v="412420.99787506484"/>
    <e v="#REF!"/>
    <e v="#REF!"/>
    <e v="#REF!"/>
    <e v="#REF!"/>
    <e v="#REF!"/>
    <e v="#REF!"/>
    <e v="#REF!"/>
    <e v="#REF!"/>
  </r>
  <r>
    <x v="2"/>
    <x v="115"/>
    <n v="2019"/>
    <n v="12"/>
    <n v="500"/>
    <n v="210.05643268907414"/>
    <n v="51.994166507196567"/>
    <n v="50"/>
    <n v="772.39420464136151"/>
    <n v="211.50035929579155"/>
    <n v="51.991544192164426"/>
    <n v="50.001920569952304"/>
    <n v="403723.18454570882"/>
    <n v="116"/>
    <n v="12.908484735327503"/>
    <n v="1"/>
    <n v="812.05059919627081"/>
    <n v="7.0389015290641757"/>
    <n v="5.6182890587423797"/>
    <n v="4.5693269266385981"/>
    <n v="4.5666666973001169"/>
    <n v="0"/>
    <n v="0"/>
    <n v="0"/>
    <n v="0"/>
    <n v="0"/>
    <n v="0"/>
    <n v="0"/>
    <n v="0"/>
    <n v="1"/>
    <n v="0"/>
    <n v="0"/>
    <n v="3"/>
    <n v="0"/>
    <n v="0"/>
    <n v="1"/>
    <n v="0"/>
    <n v="0"/>
    <n v="0"/>
    <n v="0"/>
    <n v="0"/>
    <n v="0"/>
    <n v="0"/>
    <n v="0"/>
    <n v="0"/>
    <n v="5.3752784076841653"/>
    <n v="8.4779735474922564"/>
    <e v="#REF!"/>
    <n v="9.4918784955824815"/>
    <n v="453133.15069727326"/>
    <n v="451711.58391305676"/>
    <n v="452420.25522667443"/>
    <n v="460288.73001788376"/>
    <n v="442019.87962805032"/>
    <n v="410631.06395489338"/>
    <e v="#REF!"/>
    <e v="#REF!"/>
    <e v="#REF!"/>
    <e v="#REF!"/>
    <e v="#REF!"/>
    <e v="#REF!"/>
    <e v="#REF!"/>
    <e v="#REF!"/>
  </r>
  <r>
    <x v="2"/>
    <x v="116"/>
    <n v="2019"/>
    <n v="13"/>
    <n v="500"/>
    <n v="212.15699701596495"/>
    <n v="52.514108172268536"/>
    <n v="50"/>
    <n v="690.67594324895299"/>
    <n v="211.82867815587826"/>
    <n v="52.461851774258122"/>
    <n v="50.000192056995232"/>
    <n v="402888.62302767724"/>
    <n v="117"/>
    <n v="12.906415433073319"/>
    <n v="1"/>
    <n v="814.67110518823347"/>
    <n v="6.9645289684019991"/>
    <n v="5.6194804246492058"/>
    <n v="4.574189790648016"/>
    <n v="4.5666487334926034"/>
    <n v="0"/>
    <n v="0"/>
    <n v="0"/>
    <n v="0"/>
    <n v="0"/>
    <n v="0"/>
    <n v="0"/>
    <n v="0"/>
    <n v="1"/>
    <n v="0"/>
    <n v="0"/>
    <n v="3"/>
    <n v="0"/>
    <n v="0"/>
    <n v="1"/>
    <n v="0"/>
    <n v="0"/>
    <n v="0"/>
    <n v="0"/>
    <n v="0"/>
    <n v="0"/>
    <n v="0"/>
    <n v="0"/>
    <n v="0"/>
    <n v="5.3798973535404597"/>
    <n v="8.4742478901983436"/>
    <e v="#REF!"/>
    <n v="9.4326803454718142"/>
    <n v="453016.01517933328"/>
    <n v="449826.37189942022"/>
    <n v="447928.40460847662"/>
    <n v="457064.77494626661"/>
    <n v="440538.07052769343"/>
    <n v="409625.03536689957"/>
    <e v="#REF!"/>
    <e v="#REF!"/>
    <e v="#REF!"/>
    <e v="#REF!"/>
    <e v="#REF!"/>
    <e v="#REF!"/>
    <e v="#REF!"/>
    <e v="#REF!"/>
  </r>
  <r>
    <x v="2"/>
    <x v="117"/>
    <n v="2019"/>
    <n v="14"/>
    <n v="500"/>
    <n v="212.15699701596495"/>
    <n v="50"/>
    <n v="50"/>
    <n v="633.473160274267"/>
    <n v="211.99283758592162"/>
    <n v="50.246185177425815"/>
    <n v="50.000019205699523"/>
    <n v="400541.89262195892"/>
    <n v="118"/>
    <n v="12.900573640824161"/>
    <n v="1"/>
    <n v="812.15699701596498"/>
    <n v="6.9089680128415374"/>
    <n v="5.6200755757677427"/>
    <n v="4.5510707618173951"/>
    <n v="4.5666469370941032"/>
    <n v="0"/>
    <n v="0"/>
    <n v="0"/>
    <n v="0"/>
    <n v="0"/>
    <n v="0"/>
    <n v="0"/>
    <n v="0"/>
    <n v="1"/>
    <n v="0"/>
    <n v="0"/>
    <n v="3"/>
    <n v="0"/>
    <n v="0"/>
    <n v="1"/>
    <n v="0"/>
    <n v="0"/>
    <n v="0"/>
    <n v="0"/>
    <n v="0"/>
    <n v="0"/>
    <n v="0"/>
    <n v="0"/>
    <n v="0"/>
    <n v="5.3844950627890888"/>
    <n v="8.4639138787231509"/>
    <e v="#REF!"/>
    <n v="9.1557219769954301"/>
    <n v="452898.87966139324"/>
    <n v="448480.40915218339"/>
    <n v="444570.13454485656"/>
    <n v="454651.39511270885"/>
    <n v="438315.49856125406"/>
    <n v="407774.68901096226"/>
    <e v="#REF!"/>
    <e v="#REF!"/>
    <e v="#REF!"/>
    <e v="#REF!"/>
    <e v="#REF!"/>
    <e v="#REF!"/>
    <e v="#REF!"/>
    <e v="#REF!"/>
  </r>
  <r>
    <x v="2"/>
    <x v="118"/>
    <n v="2019"/>
    <n v="15"/>
    <n v="500"/>
    <n v="100"/>
    <n v="50"/>
    <n v="50"/>
    <n v="593.4312121919869"/>
    <n v="155.99641879296081"/>
    <n v="50.024618517742582"/>
    <n v="50.00000192056995"/>
    <n v="393617.39217919379"/>
    <n v="119"/>
    <n v="12.883134630631139"/>
    <n v="1"/>
    <n v="700"/>
    <n v="6.8681528752879188"/>
    <n v="5.3932357231528121"/>
    <n v="4.5487291879703111"/>
    <n v="4.5666467574540759"/>
    <n v="0"/>
    <n v="0"/>
    <n v="0"/>
    <n v="0"/>
    <n v="0"/>
    <n v="0"/>
    <n v="0"/>
    <n v="0"/>
    <n v="1"/>
    <n v="0"/>
    <n v="0"/>
    <n v="4"/>
    <n v="0"/>
    <n v="0"/>
    <n v="0"/>
    <n v="1"/>
    <n v="0"/>
    <n v="0"/>
    <n v="0"/>
    <n v="0"/>
    <n v="0"/>
    <n v="0"/>
    <n v="0"/>
    <n v="0"/>
    <n v="5.389071729816501"/>
    <n v="8.4271633701737514"/>
    <e v="#REF!"/>
    <n v="8.9094465643616001"/>
    <n v="449028.48684270424"/>
    <n v="442840.64731689676"/>
    <n v="443399.98268635524"/>
    <n v="449107.4486125508"/>
    <n v="432500.74898419651"/>
    <n v="401101.89660940098"/>
    <e v="#REF!"/>
    <e v="#REF!"/>
    <e v="#REF!"/>
    <e v="#REF!"/>
    <e v="#REF!"/>
    <e v="#REF!"/>
    <e v="#REF!"/>
    <e v="#REF!"/>
  </r>
  <r>
    <x v="2"/>
    <x v="119"/>
    <n v="2019"/>
    <n v="16"/>
    <n v="500"/>
    <n v="100.93005152318901"/>
    <n v="50"/>
    <n v="55.000000000000007"/>
    <n v="565.40184853439087"/>
    <n v="128.46323515807489"/>
    <n v="50.002461851774257"/>
    <n v="54.500000192057001"/>
    <n v="391732.81615419226"/>
    <n v="120"/>
    <n v="12.878335294940163"/>
    <n v="1"/>
    <n v="705.93005152318904"/>
    <n v="6.8385575555629474"/>
    <n v="5.2594758686469421"/>
    <n v="4.5484947287396764"/>
    <n v="4.61235346836897"/>
    <n v="0"/>
    <n v="0"/>
    <n v="0"/>
    <n v="0"/>
    <n v="0"/>
    <n v="0"/>
    <n v="0"/>
    <n v="0"/>
    <n v="1"/>
    <n v="0"/>
    <n v="0"/>
    <n v="4"/>
    <n v="0"/>
    <n v="0"/>
    <n v="0"/>
    <n v="1"/>
    <n v="0"/>
    <n v="0"/>
    <n v="0"/>
    <n v="0"/>
    <n v="0"/>
    <n v="0"/>
    <n v="0"/>
    <n v="0"/>
    <n v="5.393627546352362"/>
    <n v="8.4175463174260443"/>
    <e v="#REF!"/>
    <n v="9.129070481214832"/>
    <n v="448911.3513247642"/>
    <n v="442136.3911966756"/>
    <n v="441606.39249514422"/>
    <n v="443020.27535988629"/>
    <n v="429005.61627518904"/>
    <n v="398775.32865698007"/>
    <e v="#REF!"/>
    <e v="#REF!"/>
    <e v="#REF!"/>
    <e v="#REF!"/>
    <e v="#REF!"/>
    <e v="#REF!"/>
    <e v="#REF!"/>
    <e v="#REF!"/>
  </r>
  <r>
    <x v="2"/>
    <x v="120"/>
    <n v="2019"/>
    <n v="17"/>
    <n v="500"/>
    <n v="101.93935203842091"/>
    <n v="50"/>
    <n v="60.500000000000014"/>
    <n v="545.78129397407361"/>
    <n v="115.2012935982479"/>
    <n v="50.000246185177424"/>
    <n v="59.90000001920572"/>
    <n v="391951.85600018653"/>
    <n v="121"/>
    <n v="12.878894294904002"/>
    <n v="1"/>
    <n v="712.43935203842091"/>
    <n v="6.8173070243816394"/>
    <n v="5.1880486620079553"/>
    <n v="4.548471279792917"/>
    <n v="4.6645791443021904"/>
    <n v="0"/>
    <n v="0"/>
    <n v="0"/>
    <n v="0"/>
    <n v="0"/>
    <n v="0"/>
    <n v="0"/>
    <n v="0"/>
    <n v="1"/>
    <n v="0"/>
    <n v="0"/>
    <n v="4"/>
    <n v="0"/>
    <n v="0"/>
    <n v="0"/>
    <n v="1"/>
    <n v="0"/>
    <n v="0"/>
    <n v="0"/>
    <n v="0"/>
    <n v="0"/>
    <n v="0"/>
    <n v="0"/>
    <n v="0"/>
    <n v="5.3981627015177525"/>
    <n v="8.4197973874357697"/>
    <e v="#REF!"/>
    <n v="8.9911432773529505"/>
    <n v="448794.21580682416"/>
    <n v="441617.09757482947"/>
    <n v="440315.65625892591"/>
    <n v="439539.35942820768"/>
    <n v="427033.20240419958"/>
    <n v="398471.45415847306"/>
    <e v="#REF!"/>
    <e v="#REF!"/>
    <e v="#REF!"/>
    <e v="#REF!"/>
    <e v="#REF!"/>
    <e v="#REF!"/>
    <e v="#REF!"/>
    <e v="#REF!"/>
  </r>
  <r>
    <x v="2"/>
    <x v="121"/>
    <n v="2019"/>
    <n v="18"/>
    <n v="500"/>
    <n v="102.95874555880512"/>
    <n v="50"/>
    <n v="66.550000000000026"/>
    <n v="532.04690578185148"/>
    <n v="109.0800195785265"/>
    <n v="50.000024618517742"/>
    <n v="65.885000001920602"/>
    <n v="393392.94209992047"/>
    <n v="122"/>
    <n v="12.882564244003206"/>
    <n v="1"/>
    <n v="719.50874555880523"/>
    <n v="6.8021583076220287"/>
    <n v="5.1532766612490271"/>
    <n v="4.5484689348679987"/>
    <n v="4.7194440870621577"/>
    <n v="0"/>
    <n v="0"/>
    <n v="0"/>
    <n v="0"/>
    <n v="0"/>
    <n v="0"/>
    <n v="0"/>
    <n v="0"/>
    <n v="1"/>
    <n v="0"/>
    <n v="0"/>
    <n v="4"/>
    <n v="0"/>
    <n v="0"/>
    <n v="0"/>
    <n v="1"/>
    <n v="0"/>
    <n v="0"/>
    <n v="0"/>
    <n v="0"/>
    <n v="0"/>
    <n v="0"/>
    <n v="0"/>
    <n v="0"/>
    <n v="5.4026773818722793"/>
    <n v="8.4288138540180206"/>
    <e v="#REF!"/>
    <n v="8.7316484336604443"/>
    <n v="448677.08028888411"/>
    <n v="441227.27770184597"/>
    <n v="439392.61316418491"/>
    <n v="437643.90665045619"/>
    <n v="425980.01336715306"/>
    <n v="399332.0272994031"/>
    <e v="#REF!"/>
    <e v="#REF!"/>
    <e v="#REF!"/>
    <e v="#REF!"/>
    <e v="#REF!"/>
    <e v="#REF!"/>
    <e v="#REF!"/>
    <e v="#REF!"/>
  </r>
  <r>
    <x v="2"/>
    <x v="122"/>
    <n v="2019"/>
    <n v="19"/>
    <n v="1100.1951322176635"/>
    <n v="162.99187143965386"/>
    <n v="50"/>
    <n v="73.205000000000041"/>
    <n v="702.49137371259508"/>
    <n v="136.0359455090902"/>
    <n v="50.000002461851778"/>
    <n v="72.473000000192101"/>
    <n v="435817.25357984501"/>
    <n v="123"/>
    <n v="12.984978291300628"/>
    <n v="1"/>
    <n v="1386.3920036573172"/>
    <n v="6.9756304301453955"/>
    <n v="5.2980840518213679"/>
    <n v="4.5484687003752047"/>
    <n v="4.7765480299742906"/>
    <n v="0"/>
    <n v="0"/>
    <n v="0"/>
    <n v="0"/>
    <n v="0"/>
    <n v="0"/>
    <n v="0"/>
    <n v="0"/>
    <n v="1"/>
    <n v="0"/>
    <n v="1"/>
    <n v="5"/>
    <n v="0"/>
    <n v="0"/>
    <n v="0"/>
    <n v="0"/>
    <n v="1"/>
    <n v="0"/>
    <n v="0"/>
    <n v="0"/>
    <n v="0"/>
    <n v="0"/>
    <n v="0"/>
    <n v="0"/>
    <n v="5.4071717714601188"/>
    <n v="9.4841805655509326"/>
    <e v="#REF!"/>
    <n v="10.119926931881276"/>
    <n v="503519.89308154711"/>
    <n v="494420.19263849332"/>
    <n v="499213.72516200336"/>
    <n v="498036.21872091544"/>
    <n v="482242.00007657794"/>
    <n v="440830.24072018091"/>
    <e v="#REF!"/>
    <e v="#REF!"/>
    <e v="#REF!"/>
    <e v="#REF!"/>
    <e v="#REF!"/>
    <e v="#REF!"/>
    <e v="#REF!"/>
    <e v="#REF!"/>
  </r>
  <r>
    <x v="2"/>
    <x v="123"/>
    <n v="2019"/>
    <n v="20"/>
    <n v="1111.1970835398402"/>
    <n v="164.62179015405042"/>
    <n v="50"/>
    <n v="80.525500000000051"/>
    <n v="825.10308666076855"/>
    <n v="150.32886783157031"/>
    <n v="50.000000246185181"/>
    <n v="79.720250000019263"/>
    <n v="442478.01360553666"/>
    <n v="124"/>
    <n v="13.000146055428544"/>
    <n v="1"/>
    <n v="1406.3443736938905"/>
    <n v="7.0840951443321343"/>
    <n v="5.3671261235816923"/>
    <n v="4.5484686769259222"/>
    <n v="4.8358148471977689"/>
    <n v="0"/>
    <n v="0"/>
    <n v="0"/>
    <n v="0"/>
    <n v="0"/>
    <n v="0"/>
    <n v="0"/>
    <n v="0"/>
    <n v="1"/>
    <n v="0"/>
    <n v="1"/>
    <n v="5"/>
    <n v="0"/>
    <n v="0"/>
    <n v="0"/>
    <n v="0"/>
    <n v="1"/>
    <n v="0"/>
    <n v="0"/>
    <n v="0"/>
    <n v="0"/>
    <n v="0"/>
    <n v="0"/>
    <n v="0"/>
    <n v="5.4116460518550396"/>
    <n v="9.5222134711824538"/>
    <e v="#REF!"/>
    <n v="9.9978429835457341"/>
    <n v="503586.05018097139"/>
    <n v="497029.47944267211"/>
    <n v="505739.58293711155"/>
    <n v="505333.78753440751"/>
    <n v="486289.73567558342"/>
    <n v="446796.84966551431"/>
    <e v="#REF!"/>
    <e v="#REF!"/>
    <e v="#REF!"/>
    <e v="#REF!"/>
    <e v="#REF!"/>
    <e v="#REF!"/>
    <e v="#REF!"/>
    <e v="#REF!"/>
  </r>
  <r>
    <x v="2"/>
    <x v="124"/>
    <n v="2019"/>
    <n v="21"/>
    <n v="1122.3090543752387"/>
    <n v="166.26800805559091"/>
    <n v="64.99270813399572"/>
    <n v="88.578050000000061"/>
    <n v="914.26487697510947"/>
    <n v="158.29843794358061"/>
    <n v="63.493437345214673"/>
    <n v="87.692270000001983"/>
    <n v="455696.01068977441"/>
    <n v="125"/>
    <n v="13.029581222966945"/>
    <n v="1"/>
    <n v="1442.1478205648252"/>
    <n v="7.1561806828853074"/>
    <n v="5.4036491389881736"/>
    <n v="4.6819556887653127"/>
    <n v="4.8971917109716792"/>
    <n v="0"/>
    <n v="0"/>
    <n v="0"/>
    <n v="0"/>
    <n v="0"/>
    <n v="0"/>
    <n v="0"/>
    <n v="0"/>
    <n v="1"/>
    <n v="0"/>
    <n v="1"/>
    <n v="5"/>
    <n v="0"/>
    <n v="0"/>
    <n v="0"/>
    <n v="0"/>
    <n v="1"/>
    <n v="0"/>
    <n v="0"/>
    <n v="0"/>
    <n v="0"/>
    <n v="0"/>
    <n v="0"/>
    <n v="0"/>
    <n v="5.4161004022044201"/>
    <n v="9.5922952545012592"/>
    <e v="#REF!"/>
    <n v="10.679588661236835"/>
    <n v="503654.04020656925"/>
    <n v="498902.99246613687"/>
    <n v="510073.24467861169"/>
    <n v="509855.27867681865"/>
    <n v="494378.2392761106"/>
    <n v="456905.67789301637"/>
    <e v="#REF!"/>
    <e v="#REF!"/>
    <e v="#REF!"/>
    <e v="#REF!"/>
    <e v="#REF!"/>
    <e v="#REF!"/>
    <e v="#REF!"/>
    <e v="#REF!"/>
  </r>
  <r>
    <x v="2"/>
    <x v="125"/>
    <n v="2019"/>
    <n v="22"/>
    <n v="1133.532144918991"/>
    <n v="167.93068813614681"/>
    <n v="324.96354066997861"/>
    <n v="97.435855000000075"/>
    <n v="980.04505735827388"/>
    <n v="163.1145630398637"/>
    <n v="298.81653033750223"/>
    <n v="96.461496500000266"/>
    <n v="512993.37074171595"/>
    <n v="126"/>
    <n v="13.148018201538642"/>
    <n v="1"/>
    <n v="1723.8622287251164"/>
    <n v="7.2062180552061594"/>
    <n v="5.4250908006484879"/>
    <n v="5.838616749658077"/>
    <n v="4.9606212562828986"/>
    <n v="0"/>
    <n v="0"/>
    <n v="0"/>
    <n v="0"/>
    <n v="0"/>
    <n v="0"/>
    <n v="0"/>
    <n v="0"/>
    <n v="1"/>
    <n v="0"/>
    <n v="1"/>
    <n v="5"/>
    <n v="0"/>
    <n v="0"/>
    <n v="0"/>
    <n v="0"/>
    <n v="1"/>
    <n v="0"/>
    <n v="0"/>
    <n v="0"/>
    <n v="0"/>
    <n v="0"/>
    <n v="0"/>
    <n v="0"/>
    <n v="5.4205349992722862"/>
    <n v="9.9653665142585641"/>
    <e v="#REF!"/>
    <n v="11.515666722128749"/>
    <n v="503723.88148760254"/>
    <n v="500262.19710908411"/>
    <n v="513078.29185639351"/>
    <n v="512860.36514688941"/>
    <n v="544426.98468386382"/>
    <n v="509032.93617111037"/>
    <e v="#REF!"/>
    <e v="#REF!"/>
    <e v="#REF!"/>
    <e v="#REF!"/>
    <e v="#REF!"/>
    <e v="#REF!"/>
    <e v="#REF!"/>
    <e v="#REF!"/>
  </r>
  <r>
    <x v="2"/>
    <x v="126"/>
    <n v="2019"/>
    <n v="23"/>
    <n v="1144.8674663681809"/>
    <n v="169.60999501750831"/>
    <n v="1624.817703349893"/>
    <n v="107.1794405000001"/>
    <n v="1029.4917800612459"/>
    <n v="166.362279028686"/>
    <n v="1492.2175860486539"/>
    <n v="106.10764610000011"/>
    <n v="591178.43697752117"/>
    <n v="127"/>
    <n v="13.289873174638243"/>
    <n v="1"/>
    <n v="3046.4746052355822"/>
    <n v="7.2422484795351334"/>
    <n v="5.4392945528994412"/>
    <n v="7.3373959178702597"/>
    <n v="5.0260397689912146"/>
    <n v="0"/>
    <n v="0"/>
    <n v="0"/>
    <n v="0"/>
    <n v="0"/>
    <n v="0"/>
    <n v="0"/>
    <n v="0"/>
    <n v="1"/>
    <n v="0"/>
    <n v="1"/>
    <n v="6"/>
    <n v="0"/>
    <n v="0"/>
    <n v="0"/>
    <n v="0"/>
    <n v="0"/>
    <n v="1"/>
    <n v="0"/>
    <n v="0"/>
    <n v="0"/>
    <n v="0"/>
    <n v="0"/>
    <n v="0"/>
    <n v="5.4249500174814029"/>
    <n v="10.439075256363942"/>
    <e v="#REF!"/>
    <n v="12.644738300570765"/>
    <n v="543469.63449964498"/>
    <n v="540420.09177525411"/>
    <n v="554502.47169801919"/>
    <n v="551586.5451443675"/>
    <n v="636849.59128561406"/>
    <n v="594481.60093893472"/>
    <e v="#REF!"/>
    <e v="#REF!"/>
    <e v="#REF!"/>
    <e v="#REF!"/>
    <e v="#REF!"/>
    <e v="#REF!"/>
    <e v="#REF!"/>
    <e v="#REF!"/>
  </r>
  <r>
    <x v="2"/>
    <x v="127"/>
    <n v="2019"/>
    <n v="24"/>
    <n v="1156.3161410318626"/>
    <n v="171.30609496768335"/>
    <n v="1137.3723923449249"/>
    <n v="117.89738455000011"/>
    <n v="1067.5390883524308"/>
    <n v="168.83418699818469"/>
    <n v="1172.8569117152979"/>
    <n v="116.71841070500011"/>
    <n v="586461.1812602618"/>
    <n v="128"/>
    <n v="13.281861757775676"/>
    <n v="1"/>
    <n v="2582.8920128944706"/>
    <n v="7.2691148113996444"/>
    <n v="5.4499717216631858"/>
    <n v="7.1044271407574158"/>
    <n v="5.0933778917353187"/>
    <n v="0"/>
    <n v="0"/>
    <n v="0"/>
    <n v="0"/>
    <n v="0"/>
    <n v="0"/>
    <n v="0"/>
    <n v="0"/>
    <n v="1"/>
    <n v="0"/>
    <n v="1"/>
    <n v="6"/>
    <n v="0"/>
    <n v="0"/>
    <n v="0"/>
    <n v="0"/>
    <n v="0"/>
    <n v="1"/>
    <n v="0"/>
    <n v="0"/>
    <n v="0"/>
    <n v="0"/>
    <n v="0"/>
    <n v="0"/>
    <n v="5.4293456289544411"/>
    <n v="10.392285387579996"/>
    <e v="#REF!"/>
    <n v="12.498377452002366"/>
    <n v="543543.23401433765"/>
    <n v="541169.27646770561"/>
    <n v="556111.24031537934"/>
    <n v="553180.5034279807"/>
    <n v="628000.44324173382"/>
    <n v="588001.20802590635"/>
    <e v="#REF!"/>
    <e v="#REF!"/>
    <e v="#REF!"/>
    <e v="#REF!"/>
    <e v="#REF!"/>
    <e v="#REF!"/>
    <e v="#REF!"/>
    <e v="#REF!"/>
  </r>
  <r>
    <x v="2"/>
    <x v="128"/>
    <n v="2019"/>
    <n v="25"/>
    <n v="1167.8793024421814"/>
    <n v="173.01915591736022"/>
    <n v="1251.1096315794175"/>
    <n v="129.68712300500013"/>
    <n v="1097.641152579356"/>
    <n v="170.92667145777244"/>
    <n v="1243.2843595930055"/>
    <n v="128.39025177500014"/>
    <n v="591849.37958158017"/>
    <n v="129"/>
    <n v="13.291007455111794"/>
    <n v="1"/>
    <n v="2721.6952129439592"/>
    <n v="7.2898708710545739"/>
    <n v="5.4589217553795155"/>
    <n v="7.1606688457794423"/>
    <n v="5.1625615931762354"/>
    <n v="0"/>
    <n v="0"/>
    <n v="0"/>
    <n v="0"/>
    <n v="0"/>
    <n v="0"/>
    <n v="0"/>
    <n v="0"/>
    <n v="1"/>
    <n v="0"/>
    <n v="1"/>
    <n v="6"/>
    <n v="0"/>
    <n v="0"/>
    <n v="0"/>
    <n v="0"/>
    <n v="0"/>
    <n v="1"/>
    <n v="0"/>
    <n v="0"/>
    <n v="0"/>
    <n v="0"/>
    <n v="0"/>
    <n v="0"/>
    <n v="5.43372200355424"/>
    <n v="10.431841304039684"/>
    <e v="#REF!"/>
    <n v="12.552389308991669"/>
    <n v="543618.74087935663"/>
    <n v="541743.69536688924"/>
    <n v="557351.80612800783"/>
    <n v="554442.23589181947"/>
    <n v="631068.25218567695"/>
    <n v="593511.1514413741"/>
    <e v="#REF!"/>
    <e v="#REF!"/>
    <e v="#REF!"/>
    <e v="#REF!"/>
    <e v="#REF!"/>
    <e v="#REF!"/>
    <e v="#REF!"/>
    <e v="#REF!"/>
  </r>
  <r>
    <x v="2"/>
    <x v="129"/>
    <n v="2019"/>
    <n v="26"/>
    <n v="1179.5580954666029"/>
    <n v="174.74934747653381"/>
    <n v="1251.1096315794175"/>
    <n v="142.65583530550015"/>
    <n v="1122.2162354455299"/>
    <n v="172.83800946715314"/>
    <n v="1250.3271043807763"/>
    <n v="141.22927695245016"/>
    <n v="595344.15245397727"/>
    <n v="130"/>
    <n v="13.296894924800307"/>
    <n v="1"/>
    <n v="2748.0729098280544"/>
    <n v="7.3065022338764409"/>
    <n v="5.4670275679443368"/>
    <n v="7.166122883245384"/>
    <n v="5.2335131629970713"/>
    <n v="0"/>
    <n v="0"/>
    <n v="0"/>
    <n v="0"/>
    <n v="0"/>
    <n v="0"/>
    <n v="0"/>
    <n v="0"/>
    <n v="1"/>
    <n v="0"/>
    <n v="1"/>
    <n v="6"/>
    <n v="0"/>
    <n v="0"/>
    <n v="0"/>
    <n v="0"/>
    <n v="0"/>
    <n v="1"/>
    <n v="0"/>
    <n v="0"/>
    <n v="0"/>
    <n v="0"/>
    <n v="0"/>
    <n v="0"/>
    <n v="5.4380793089231956"/>
    <n v="10.456055203317614"/>
    <e v="#REF!"/>
    <n v="12.550540078825714"/>
    <n v="543696.17416820512"/>
    <n v="542196.54125030665"/>
    <n v="558343.81919363723"/>
    <n v="555491.24673168594"/>
    <n v="631896.88926386205"/>
    <n v="596865.67453953903"/>
    <e v="#REF!"/>
    <e v="#REF!"/>
    <e v="#REF!"/>
    <e v="#REF!"/>
    <e v="#REF!"/>
    <e v="#REF!"/>
    <e v="#REF!"/>
    <e v="#REF!"/>
  </r>
  <r>
    <x v="2"/>
    <x v="130"/>
    <n v="2019"/>
    <n v="27"/>
    <n v="1191.3536764212695"/>
    <n v="176.49684095129916"/>
    <n v="1188.5541500004465"/>
    <n v="156.92141883605018"/>
    <n v="1142.9574677382518"/>
    <n v="174.66742520922617"/>
    <n v="1194.7314454384796"/>
    <n v="155.35220464769017"/>
    <n v="597031.13228298025"/>
    <n v="131"/>
    <n v="13.299724538892775"/>
    <n v="1"/>
    <n v="2713.3260862090656"/>
    <n v="7.3203269270337019"/>
    <n v="5.4747248957291559"/>
    <n v="7.122236663108386"/>
    <n v="5.3061521883171343"/>
    <n v="0"/>
    <n v="0"/>
    <n v="0"/>
    <n v="0"/>
    <n v="0"/>
    <n v="0"/>
    <n v="0"/>
    <n v="0"/>
    <n v="1"/>
    <n v="0"/>
    <n v="1"/>
    <n v="6"/>
    <n v="0"/>
    <n v="0"/>
    <n v="0"/>
    <n v="0"/>
    <n v="0"/>
    <n v="1"/>
    <n v="0"/>
    <n v="0"/>
    <n v="0"/>
    <n v="0"/>
    <n v="0"/>
    <n v="0"/>
    <n v="5.4424177105217932"/>
    <n v="10.465538442809351"/>
    <e v="#REF!"/>
    <n v="12.53945491801918"/>
    <n v="543775.55314512155"/>
    <n v="542565.05669260467"/>
    <n v="559166.70335518243"/>
    <n v="556401.46697693574"/>
    <n v="630587.09576279391"/>
    <n v="598157.59260282828"/>
    <e v="#REF!"/>
    <e v="#REF!"/>
    <e v="#REF!"/>
    <e v="#REF!"/>
    <e v="#REF!"/>
    <e v="#REF!"/>
    <e v="#REF!"/>
    <e v="#REF!"/>
  </r>
  <r>
    <x v="2"/>
    <x v="131"/>
    <n v="2019"/>
    <n v="28"/>
    <n v="1203.2672131854822"/>
    <n v="178.26180936081218"/>
    <n v="1129.1264425004242"/>
    <n v="172.6135607196552"/>
    <n v="1161.0503913724208"/>
    <n v="176.46461728501919"/>
    <n v="1135.6869427942297"/>
    <n v="170.88742511245871"/>
    <n v="605176.516808399"/>
    <n v="132"/>
    <n v="13.313275457778007"/>
    <n v="1"/>
    <n v="2683.2690257663739"/>
    <n v="7.3322323101083855"/>
    <n v="5.482229384029214"/>
    <n v="7.073417629376217"/>
    <n v="5.3803964885115771"/>
    <n v="0"/>
    <n v="0"/>
    <n v="0"/>
    <n v="0"/>
    <n v="0"/>
    <n v="0"/>
    <n v="0"/>
    <n v="0"/>
    <n v="1"/>
    <n v="0"/>
    <n v="1"/>
    <n v="7"/>
    <n v="0"/>
    <n v="0"/>
    <n v="0"/>
    <n v="0"/>
    <n v="0"/>
    <n v="0"/>
    <n v="1"/>
    <n v="0"/>
    <n v="0"/>
    <n v="0"/>
    <n v="0"/>
    <n v="0"/>
    <n v="5.4467373716663099"/>
    <n v="10.47371386680582"/>
    <e v="#REF!"/>
    <n v="12.515951303451251"/>
    <n v="580775.47841590072"/>
    <n v="578801.78991731803"/>
    <n v="595601.22348702629"/>
    <n v="596221.78604346281"/>
    <n v="644793.42393556843"/>
    <n v="604773.1460976724"/>
    <e v="#REF!"/>
    <e v="#REF!"/>
    <e v="#REF!"/>
    <e v="#REF!"/>
    <e v="#REF!"/>
    <e v="#REF!"/>
    <e v="#REF!"/>
    <e v="#REF!"/>
  </r>
  <r>
    <x v="2"/>
    <x v="132"/>
    <n v="2019"/>
    <n v="29"/>
    <n v="1215.2998853173369"/>
    <n v="180.04442745442029"/>
    <n v="1072.670120375403"/>
    <n v="189.87491679162073"/>
    <n v="1177.3252395558957"/>
    <n v="178.25452236971972"/>
    <n v="1078.9718026172857"/>
    <n v="187.97616762370453"/>
    <n v="606607.68780286808"/>
    <n v="133"/>
    <n v="13.315637547751541"/>
    <n v="1"/>
    <n v="2657.8893499387809"/>
    <n v="7.3428216148396981"/>
    <n v="5.4896478845066454"/>
    <n v="7.0241679617276267"/>
    <n v="5.45616299094808"/>
    <n v="0"/>
    <n v="0"/>
    <n v="0"/>
    <n v="0"/>
    <n v="0"/>
    <n v="0"/>
    <n v="0"/>
    <n v="0"/>
    <n v="1"/>
    <n v="0"/>
    <n v="1"/>
    <n v="7"/>
    <n v="0"/>
    <n v="0"/>
    <n v="0"/>
    <n v="0"/>
    <n v="0"/>
    <n v="0"/>
    <n v="1"/>
    <n v="0"/>
    <n v="0"/>
    <n v="0"/>
    <n v="0"/>
    <n v="0"/>
    <n v="5.4510384535657002"/>
    <n v="10.481987784519839"/>
    <e v="#REF!"/>
    <n v="12.476450501823436"/>
    <n v="580858.80733416381"/>
    <n v="579072.06153531326"/>
    <n v="596229.14430619148"/>
    <n v="596978.90846908418"/>
    <n v="643177.32765328046"/>
    <n v="605886.03302312421"/>
    <e v="#REF!"/>
    <e v="#REF!"/>
    <e v="#REF!"/>
    <e v="#REF!"/>
    <e v="#REF!"/>
    <e v="#REF!"/>
    <e v="#REF!"/>
    <e v="#REF!"/>
  </r>
  <r>
    <x v="2"/>
    <x v="133"/>
    <n v="2019"/>
    <n v="30"/>
    <n v="500"/>
    <n v="100"/>
    <n v="1019.0366143566328"/>
    <n v="208.86240847078281"/>
    <n v="974.12766768912695"/>
    <n v="139.12726118485986"/>
    <n v="1025.0301331826981"/>
    <n v="206.77378438607496"/>
    <n v="600557.96805329516"/>
    <n v="134"/>
    <n v="13.305614448821178"/>
    <n v="1"/>
    <n v="1827.8990228274156"/>
    <n v="7.2018179348481883"/>
    <n v="5.3134259458502155"/>
    <n v="6.9749631149754281"/>
    <n v="5.5333685343501617"/>
    <n v="0"/>
    <n v="0"/>
    <n v="0"/>
    <n v="0"/>
    <n v="0"/>
    <n v="0"/>
    <n v="0"/>
    <n v="0"/>
    <n v="1"/>
    <n v="0"/>
    <n v="1"/>
    <n v="7"/>
    <n v="0"/>
    <n v="0"/>
    <n v="0"/>
    <n v="0"/>
    <n v="0"/>
    <n v="0"/>
    <n v="1"/>
    <n v="0"/>
    <n v="0"/>
    <n v="0"/>
    <n v="0"/>
    <n v="0"/>
    <n v="5.4553211153577017"/>
    <n v="10.447921255353485"/>
    <e v="#REF!"/>
    <n v="12.337073789684865"/>
    <n v="568824.76868324005"/>
    <n v="574514.75689758628"/>
    <n v="587722.12641262915"/>
    <n v="584440.50118650612"/>
    <n v="634116.94819130981"/>
    <n v="599505.91404320195"/>
    <e v="#REF!"/>
    <e v="#REF!"/>
    <e v="#REF!"/>
    <e v="#REF!"/>
    <e v="#REF!"/>
    <e v="#REF!"/>
    <e v="#REF!"/>
    <e v="#REF!"/>
  </r>
  <r>
    <x v="2"/>
    <x v="134"/>
    <n v="2019"/>
    <n v="31"/>
    <n v="1239.727413012215"/>
    <n v="183.66332044625409"/>
    <n v="968.08478363880113"/>
    <n v="229.74864931786112"/>
    <n v="1053.8075912860534"/>
    <n v="161.39529081555696"/>
    <n v="973.77931859319085"/>
    <n v="227.45116282468251"/>
    <n v="605492.198743382"/>
    <n v="135"/>
    <n v="13.313796957901173"/>
    <n v="1"/>
    <n v="2621.2241664151315"/>
    <n v="7.2595016276954949"/>
    <n v="5.4174891610069587"/>
    <n v="6.9258573678183843"/>
    <n v="5.611930590515863"/>
    <n v="0"/>
    <n v="0"/>
    <n v="0"/>
    <n v="0"/>
    <n v="0"/>
    <n v="0"/>
    <n v="0"/>
    <n v="0"/>
    <n v="1"/>
    <n v="0"/>
    <n v="1"/>
    <n v="7"/>
    <n v="0"/>
    <n v="0"/>
    <n v="0"/>
    <n v="0"/>
    <n v="0"/>
    <n v="0"/>
    <n v="1"/>
    <n v="0"/>
    <n v="0"/>
    <n v="0"/>
    <n v="0"/>
    <n v="0"/>
    <n v="5.4595855141441589"/>
    <n v="10.476126876259945"/>
    <e v="#REF!"/>
    <n v="12.333222604612732"/>
    <n v="581031.49915021961"/>
    <n v="576179.7041494865"/>
    <n v="591187.93811401189"/>
    <n v="590749.14784375951"/>
    <n v="635657.13891924918"/>
    <n v="604104.95899908722"/>
    <e v="#REF!"/>
    <e v="#REF!"/>
    <e v="#REF!"/>
    <e v="#REF!"/>
    <e v="#REF!"/>
    <e v="#REF!"/>
    <e v="#REF!"/>
    <e v="#REF!"/>
  </r>
  <r>
    <x v="2"/>
    <x v="135"/>
    <n v="2019"/>
    <n v="32"/>
    <n v="1252.1246871423377"/>
    <n v="185.49995365071669"/>
    <n v="919.68054445686107"/>
    <n v="252.72351424964725"/>
    <n v="1113.3027200429385"/>
    <n v="173.44762223313683"/>
    <n v="925.09042187049408"/>
    <n v="250.19627910715079"/>
    <n v="609780.27019355772"/>
    <n v="136"/>
    <n v="13.320853958459834"/>
    <n v="1"/>
    <n v="2610.0286994995631"/>
    <n v="7.3005018680571681"/>
    <n v="5.4695991217897717"/>
    <n v="6.8768609542150143"/>
    <n v="5.6917678988892044"/>
    <n v="0"/>
    <n v="0"/>
    <n v="0"/>
    <n v="0"/>
    <n v="0"/>
    <n v="0"/>
    <n v="0"/>
    <n v="0"/>
    <n v="1"/>
    <n v="0"/>
    <n v="1"/>
    <n v="8"/>
    <n v="0"/>
    <n v="0"/>
    <n v="0"/>
    <n v="0"/>
    <n v="0"/>
    <n v="0"/>
    <n v="0"/>
    <n v="1"/>
    <n v="0"/>
    <n v="0"/>
    <n v="0"/>
    <n v="0"/>
    <n v="5.4638318050256105"/>
    <n v="10.495214628322513"/>
    <e v="#REF!"/>
    <n v="12.331731518092033"/>
    <n v="583154.62795091677"/>
    <n v="579933.4469294087"/>
    <n v="595177.33723459509"/>
    <n v="598632.46561198425"/>
    <n v="633678.94007209782"/>
    <n v="607105.29165848589"/>
    <e v="#REF!"/>
    <e v="#REF!"/>
    <e v="#REF!"/>
    <e v="#REF!"/>
    <e v="#REF!"/>
    <e v="#REF!"/>
    <e v="#REF!"/>
    <e v="#REF!"/>
  </r>
  <r>
    <x v="2"/>
    <x v="136"/>
    <n v="2019"/>
    <n v="33"/>
    <n v="1264.6459340137608"/>
    <n v="187.35495318722383"/>
    <n v="873.69651723401807"/>
    <n v="651.74039187687754"/>
    <n v="1158.7056842341851"/>
    <n v="180.40128771018033"/>
    <n v="878.83590769766568"/>
    <n v="611.58598059990481"/>
    <n v="634893.85105197376"/>
    <n v="137"/>
    <n v="13.361213100203742"/>
    <n v="1"/>
    <n v="2977.4377963118804"/>
    <n v="7.3306974322358576"/>
    <n v="5.4984734579379415"/>
    <n v="6.827979675662716"/>
    <n v="6.4889114153234697"/>
    <n v="0"/>
    <n v="0"/>
    <n v="0"/>
    <n v="0"/>
    <n v="0"/>
    <n v="0"/>
    <n v="0"/>
    <n v="0"/>
    <n v="1"/>
    <n v="0"/>
    <n v="1"/>
    <n v="8"/>
    <n v="0"/>
    <n v="0"/>
    <n v="0"/>
    <n v="0"/>
    <n v="0"/>
    <n v="0"/>
    <n v="0"/>
    <n v="1"/>
    <n v="0"/>
    <n v="0"/>
    <n v="0"/>
    <n v="0"/>
    <n v="5.4680601411351315"/>
    <n v="10.68908958195477"/>
    <e v="#REF!"/>
    <n v="12.335844200678649"/>
    <n v="583246.09652915213"/>
    <n v="580844.42867025593"/>
    <n v="596986.72419327265"/>
    <n v="601026.78336478258"/>
    <n v="632992.77889476344"/>
    <n v="634684.39222717832"/>
    <e v="#REF!"/>
    <e v="#REF!"/>
    <e v="#REF!"/>
    <e v="#REF!"/>
    <e v="#REF!"/>
    <e v="#REF!"/>
    <e v="#REF!"/>
    <e v="#REF!"/>
  </r>
  <r>
    <x v="2"/>
    <x v="137"/>
    <n v="2019"/>
    <n v="34"/>
    <n v="1277.2923933538987"/>
    <n v="189.2285027190961"/>
    <n v="830.01169137231705"/>
    <n v="622.3004524062485"/>
    <n v="1194.2816969700991"/>
    <n v="184.81489521463823"/>
    <n v="834.89411300485187"/>
    <n v="621.22900522561417"/>
    <n v="634515.65779280034"/>
    <n v="138"/>
    <n v="13.360617243204517"/>
    <n v="1"/>
    <n v="2918.8330398515604"/>
    <n v="7.3537364187858536"/>
    <n v="5.5163771863826367"/>
    <n v="6.7792190686988434"/>
    <n v="6.5034643603999758"/>
    <n v="0"/>
    <n v="0"/>
    <n v="0"/>
    <n v="0"/>
    <n v="0"/>
    <n v="0"/>
    <n v="0"/>
    <n v="0"/>
    <n v="1"/>
    <n v="0"/>
    <n v="1"/>
    <n v="8"/>
    <n v="0"/>
    <n v="0"/>
    <n v="0"/>
    <n v="0"/>
    <n v="0"/>
    <n v="0"/>
    <n v="0"/>
    <n v="1"/>
    <n v="0"/>
    <n v="0"/>
    <n v="0"/>
    <n v="0"/>
    <n v="5.472270673671475"/>
    <n v="10.684983833697791"/>
    <e v="#REF!"/>
    <n v="12.300847110380207"/>
    <n v="583339.65114834916"/>
    <n v="581539.25405988144"/>
    <n v="598364.85835914779"/>
    <n v="602710.84112771368"/>
    <n v="631911.49348506844"/>
    <n v="634150.22154556273"/>
    <e v="#REF!"/>
    <e v="#REF!"/>
    <e v="#REF!"/>
    <e v="#REF!"/>
    <e v="#REF!"/>
    <e v="#REF!"/>
    <e v="#REF!"/>
    <e v="#REF!"/>
  </r>
  <r>
    <x v="2"/>
    <x v="138"/>
    <n v="2019"/>
    <n v="35"/>
    <n v="1290.0653172874374"/>
    <n v="191.12078774628705"/>
    <n v="788.51110680370107"/>
    <n v="557.02355699699535"/>
    <n v="1223.0167830653006"/>
    <n v="187.96784148046265"/>
    <n v="793.14940742381623"/>
    <n v="563.44410181985722"/>
    <n v="630683.73073935194"/>
    <n v="139"/>
    <n v="13.354559796757515"/>
    <n v="1"/>
    <n v="2826.7207688344211"/>
    <n v="7.3719653405719221"/>
    <n v="5.5289735808839966"/>
    <n v="6.7305848486464539"/>
    <n v="6.4129096522809084"/>
    <n v="0"/>
    <n v="0"/>
    <n v="0"/>
    <n v="0"/>
    <n v="0"/>
    <n v="0"/>
    <n v="0"/>
    <n v="0"/>
    <n v="1"/>
    <n v="0"/>
    <n v="1"/>
    <n v="8"/>
    <n v="0"/>
    <n v="0"/>
    <n v="0"/>
    <n v="0"/>
    <n v="0"/>
    <n v="0"/>
    <n v="0"/>
    <n v="1"/>
    <n v="0"/>
    <n v="0"/>
    <n v="0"/>
    <n v="0"/>
    <n v="5.476463551931511"/>
    <n v="10.653354037223135"/>
    <e v="#REF!"/>
    <n v="12.286870534948839"/>
    <n v="583435.31266891747"/>
    <n v="582083.60452873865"/>
    <n v="599453.13975312118"/>
    <n v="603991.67914083065"/>
    <n v="630610.21133337799"/>
    <n v="629674.95202897175"/>
    <e v="#REF!"/>
    <e v="#REF!"/>
    <e v="#REF!"/>
    <e v="#REF!"/>
    <e v="#REF!"/>
    <e v="#REF!"/>
    <e v="#REF!"/>
    <e v="#REF!"/>
  </r>
  <r>
    <x v="2"/>
    <x v="139"/>
    <n v="2019"/>
    <n v="36"/>
    <n v="1302.9659704603121"/>
    <n v="193.03199562374994"/>
    <n v="749.08555146351614"/>
    <n v="525.60146631221937"/>
    <n v="1247.001539283804"/>
    <n v="190.49991855210629"/>
    <n v="753.49193705954622"/>
    <n v="529.38572986298323"/>
    <n v="612264.19090410403"/>
    <n v="140"/>
    <n v="13.324919152829352"/>
    <n v="1"/>
    <n v="2770.6849838597973"/>
    <n v="7.386930376767312"/>
    <n v="5.5389758933825455"/>
    <n v="6.6820829620778834"/>
    <n v="6.3554245178148721"/>
    <n v="0"/>
    <n v="0"/>
    <n v="0"/>
    <n v="0"/>
    <n v="0"/>
    <n v="0"/>
    <n v="0"/>
    <n v="0"/>
    <n v="1"/>
    <n v="0"/>
    <n v="1"/>
    <n v="9"/>
    <n v="0"/>
    <n v="0"/>
    <n v="0"/>
    <n v="0"/>
    <n v="0"/>
    <n v="0"/>
    <n v="0"/>
    <n v="0"/>
    <n v="1"/>
    <n v="0"/>
    <n v="0"/>
    <n v="0"/>
    <n v="5.4806389233419912"/>
    <n v="10.629307955265093"/>
    <e v="#REF!"/>
    <n v="12.23457522200013"/>
    <n v="541122.32558074687"/>
    <n v="538168.77434614184"/>
    <n v="553977.35863860673"/>
    <n v="558912.41023065778"/>
    <n v="607842.42190437135"/>
    <n v="611826.57274869538"/>
    <e v="#REF!"/>
    <e v="#REF!"/>
    <e v="#REF!"/>
    <e v="#REF!"/>
    <e v="#REF!"/>
    <e v="#REF!"/>
    <e v="#REF!"/>
    <e v="#REF!"/>
  </r>
  <r>
    <x v="2"/>
    <x v="140"/>
    <n v="2019"/>
    <n v="37"/>
    <n v="1315.9956301649154"/>
    <n v="194.96231557998743"/>
    <n v="711.63127389034025"/>
    <n v="492.93953123491519"/>
    <n v="1267.6997665481374"/>
    <n v="192.73111706604686"/>
    <n v="715.81734020726083"/>
    <n v="496.58415109772199"/>
    <n v="609204.78311314271"/>
    <n v="141"/>
    <n v="13.319909751438413"/>
    <n v="1"/>
    <n v="2715.5287508701585"/>
    <n v="7.399667206620447"/>
    <n v="5.5477074992166147"/>
    <n v="6.6337195980439887"/>
    <n v="6.2967502597331633"/>
    <n v="0"/>
    <n v="0"/>
    <n v="0"/>
    <n v="0"/>
    <n v="0"/>
    <n v="0"/>
    <n v="0"/>
    <n v="0"/>
    <n v="1"/>
    <n v="0"/>
    <n v="1"/>
    <n v="9"/>
    <n v="0"/>
    <n v="0"/>
    <n v="0"/>
    <n v="0"/>
    <n v="0"/>
    <n v="0"/>
    <n v="0"/>
    <n v="0"/>
    <n v="1"/>
    <n v="0"/>
    <n v="0"/>
    <n v="0"/>
    <n v="5.4847969334906548"/>
    <n v="10.604584909961819"/>
    <e v="#REF!"/>
    <n v="12.186896462772463"/>
    <n v="541222.26432178938"/>
    <n v="538536.34383790148"/>
    <n v="554734.68854888389"/>
    <n v="559811.63944574026"/>
    <n v="606341.64625823405"/>
    <n v="608290.75651334098"/>
    <e v="#REF!"/>
    <e v="#REF!"/>
    <e v="#REF!"/>
    <e v="#REF!"/>
    <e v="#REF!"/>
    <e v="#REF!"/>
    <e v="#REF!"/>
    <e v="#REF!"/>
  </r>
  <r>
    <x v="2"/>
    <x v="141"/>
    <n v="2019"/>
    <n v="38"/>
    <n v="1329.1555864665643"/>
    <n v="196.91193873578734"/>
    <n v="676.0497101958232"/>
    <n v="505.05644334142431"/>
    <n v="1286.1365125236655"/>
    <n v="194.82152790091709"/>
    <n v="680.026473196967"/>
    <n v="504.2092141170541"/>
    <n v="608366.95612173772"/>
    <n v="142"/>
    <n v="13.318533525140374"/>
    <n v="1"/>
    <n v="2707.1736787395989"/>
    <n v="7.4108773998768118"/>
    <n v="5.5558195413046763"/>
    <n v="6.5855011947987379"/>
    <n v="6.310700024090945"/>
    <n v="0"/>
    <n v="0"/>
    <n v="0"/>
    <n v="0"/>
    <n v="0"/>
    <n v="0"/>
    <n v="0"/>
    <n v="0"/>
    <n v="1"/>
    <n v="0"/>
    <n v="1"/>
    <n v="9"/>
    <n v="0"/>
    <n v="0"/>
    <n v="0"/>
    <n v="0"/>
    <n v="0"/>
    <n v="0"/>
    <n v="0"/>
    <n v="0"/>
    <n v="1"/>
    <n v="0"/>
    <n v="0"/>
    <n v="0"/>
    <n v="5.4889377261566867"/>
    <n v="10.597808012416248"/>
    <e v="#REF!"/>
    <n v="12.173417276666145"/>
    <n v="541324.37380542164"/>
    <n v="538854.16915966407"/>
    <n v="555400.0238871586"/>
    <n v="560621.11374659394"/>
    <n v="604797.94456743891"/>
    <n v="607287.92800021591"/>
    <e v="#REF!"/>
    <e v="#REF!"/>
    <e v="#REF!"/>
    <e v="#REF!"/>
    <e v="#REF!"/>
    <e v="#REF!"/>
    <e v="#REF!"/>
    <e v="#REF!"/>
  </r>
  <r>
    <x v="2"/>
    <x v="142"/>
    <n v="2019"/>
    <n v="39"/>
    <n v="1342.4471423312298"/>
    <n v="198.88105812314521"/>
    <n v="99.440529061572605"/>
    <n v="454.55079900728191"/>
    <n v="1303.0297014659347"/>
    <n v="196.85129301203114"/>
    <n v="157.49912347511207"/>
    <n v="459.51664051825912"/>
    <n v="556051.52299107681"/>
    <n v="143"/>
    <n v="13.228616236189513"/>
    <n v="1"/>
    <n v="2095.3195285232296"/>
    <n v="7.421039883401682"/>
    <n v="5.5636337691674109"/>
    <n v="5.3082020004460722"/>
    <n v="6.2260178681924518"/>
    <n v="0"/>
    <n v="0"/>
    <n v="0"/>
    <n v="0"/>
    <n v="0"/>
    <n v="0"/>
    <n v="0"/>
    <n v="0"/>
    <n v="1"/>
    <n v="0"/>
    <n v="1"/>
    <n v="9"/>
    <n v="0"/>
    <n v="0"/>
    <n v="0"/>
    <n v="0"/>
    <n v="0"/>
    <n v="0"/>
    <n v="0"/>
    <n v="0"/>
    <n v="1"/>
    <n v="0"/>
    <n v="0"/>
    <n v="0"/>
    <n v="5.4930614433405482"/>
    <n v="10.197491770400461"/>
    <e v="#REF!"/>
    <n v="11.214630913377649"/>
    <n v="541428.67573906959"/>
    <n v="539138.0419725813"/>
    <n v="556002.22461400391"/>
    <n v="561373.56244588853"/>
    <n v="551813.20507856901"/>
    <n v="551427.46175956633"/>
    <e v="#REF!"/>
    <e v="#REF!"/>
    <e v="#REF!"/>
    <e v="#REF!"/>
    <e v="#REF!"/>
    <e v="#REF!"/>
    <e v="#REF!"/>
    <e v="#REF!"/>
  </r>
  <r>
    <x v="2"/>
    <x v="143"/>
    <n v="2019"/>
    <n v="40"/>
    <n v="1355.8716137545423"/>
    <n v="200.86986870437664"/>
    <n v="100.43493435218832"/>
    <n v="409.0957191065537"/>
    <n v="1318.882275152517"/>
    <n v="198.86058085820389"/>
    <n v="106.1413532644807"/>
    <n v="414.13781124772424"/>
    <n v="540003.46639084234"/>
    <n v="144"/>
    <n v="13.199330837762155"/>
    <n v="1"/>
    <n v="2066.2721359176608"/>
    <n v="7.430483337538683"/>
    <n v="5.5713094849520592"/>
    <n v="5.0148195906403243"/>
    <n v="6.1320060235234317"/>
    <n v="0"/>
    <n v="0"/>
    <n v="0"/>
    <n v="0"/>
    <n v="0"/>
    <n v="0"/>
    <n v="0"/>
    <n v="0"/>
    <n v="1"/>
    <n v="0"/>
    <n v="1"/>
    <n v="9"/>
    <n v="0"/>
    <n v="0"/>
    <n v="0"/>
    <n v="0"/>
    <n v="0"/>
    <n v="0"/>
    <n v="0"/>
    <n v="0"/>
    <n v="1"/>
    <n v="0"/>
    <n v="0"/>
    <n v="0"/>
    <n v="5.4971682252932021"/>
    <n v="10.089917840951573"/>
    <e v="#REF!"/>
    <n v="11.011598661776521"/>
    <n v="541535.19204723346"/>
    <n v="539399.02512356034"/>
    <n v="556561.09688865952"/>
    <n v="562089.23952130205"/>
    <n v="539963.99887798727"/>
    <n v="536319.05807650799"/>
    <e v="#REF!"/>
    <e v="#REF!"/>
    <e v="#REF!"/>
    <e v="#REF!"/>
    <e v="#REF!"/>
    <e v="#REF!"/>
    <e v="#REF!"/>
    <e v="#REF!"/>
  </r>
  <r>
    <x v="2"/>
    <x v="144"/>
    <n v="2019"/>
    <n v="41"/>
    <n v="1369.4303298920877"/>
    <n v="202.8785673914204"/>
    <n v="101.4392836957102"/>
    <n v="368.18614719589834"/>
    <n v="1334.0466915743882"/>
    <n v="200.86957412481215"/>
    <n v="101.90949065258727"/>
    <n v="372.78131360108091"/>
    <n v="497547.99888503726"/>
    <n v="145"/>
    <n v="13.117447311097802"/>
    <n v="0"/>
    <n v="2041.9343281751167"/>
    <n v="7.4394341548967926"/>
    <n v="5.5789256201089339"/>
    <n v="4.9863227709238505"/>
    <n v="6.0378762368843226"/>
    <n v="0"/>
    <n v="0"/>
    <n v="0"/>
    <n v="0"/>
    <n v="0"/>
    <n v="0"/>
    <n v="0"/>
    <n v="0"/>
    <n v="1"/>
    <n v="0"/>
    <n v="0"/>
    <n v="10"/>
    <n v="0"/>
    <n v="0"/>
    <n v="0"/>
    <n v="0"/>
    <n v="0"/>
    <n v="0"/>
    <n v="0"/>
    <n v="0"/>
    <n v="0"/>
    <n v="1"/>
    <n v="0"/>
    <n v="0"/>
    <n v="5.5012582105447274"/>
    <n v="9.061714343749383"/>
    <e v="#REF!"/>
    <n v="10.031227819138248"/>
    <n v="486700.25678324176"/>
    <n v="485330.14728365274"/>
    <n v="500704.54176569002"/>
    <n v="504858.23977837741"/>
    <n v="491710.51041736227"/>
    <n v="494323.10012117622"/>
    <e v="#REF!"/>
    <e v="#REF!"/>
    <e v="#REF!"/>
    <e v="#REF!"/>
    <e v="#REF!"/>
    <e v="#REF!"/>
    <e v="#REF!"/>
    <e v="#REF!"/>
  </r>
  <r>
    <x v="2"/>
    <x v="145"/>
    <n v="2019"/>
    <n v="42"/>
    <n v="1383.1246331910086"/>
    <n v="204.9073530653346"/>
    <n v="102.45367653266729"/>
    <n v="331.3675324763085"/>
    <n v="1348.7700740593741"/>
    <n v="202.88846359507338"/>
    <n v="102.3992579446593"/>
    <n v="335.50891058878574"/>
    <n v="495133.44820957852"/>
    <n v="146"/>
    <n v="13.112582597559925"/>
    <n v="0"/>
    <n v="2021.8531952653188"/>
    <n v="7.448048661993095"/>
    <n v="5.5865212800063713"/>
    <n v="4.989662658626953"/>
    <n v="5.9447130934573327"/>
    <n v="0"/>
    <n v="0"/>
    <n v="0"/>
    <n v="0"/>
    <n v="0"/>
    <n v="0"/>
    <n v="0"/>
    <n v="0"/>
    <n v="1"/>
    <n v="0"/>
    <n v="0"/>
    <n v="10"/>
    <n v="0"/>
    <n v="0"/>
    <n v="0"/>
    <n v="0"/>
    <n v="0"/>
    <n v="0"/>
    <n v="0"/>
    <n v="0"/>
    <n v="0"/>
    <n v="1"/>
    <n v="0"/>
    <n v="0"/>
    <n v="5.5053315359323625"/>
    <n v="9.0432593203222478"/>
    <e v="#REF!"/>
    <n v="9.9148230543587434"/>
    <n v="486811.26849311026"/>
    <n v="485566.29243160726"/>
    <n v="501213.46198994754"/>
    <n v="505534.38200579729"/>
    <n v="492251.45176132064"/>
    <n v="491621.98465718981"/>
    <e v="#REF!"/>
    <e v="#REF!"/>
    <e v="#REF!"/>
    <e v="#REF!"/>
    <e v="#REF!"/>
    <e v="#REF!"/>
    <e v="#REF!"/>
    <e v="#REF!"/>
  </r>
  <r>
    <x v="2"/>
    <x v="146"/>
    <n v="2019"/>
    <n v="43"/>
    <n v="1396.9558795229186"/>
    <n v="206.95642659598792"/>
    <n v="103.47821329799396"/>
    <n v="298.23077922867765"/>
    <n v="1363.2258156984374"/>
    <n v="204.92244509553063"/>
    <n v="103.37031776266051"/>
    <n v="301.95859236468846"/>
    <n v="492873.49726060301"/>
    <n v="147"/>
    <n v="13.108007822249292"/>
    <n v="0"/>
    <n v="2005.6212986455782"/>
    <n v="7.4564349853386398"/>
    <n v="5.5941158197048493"/>
    <n v="4.9962518393062325"/>
    <n v="5.8527181702794895"/>
    <n v="0"/>
    <n v="0"/>
    <n v="0"/>
    <n v="0"/>
    <n v="0"/>
    <n v="0"/>
    <n v="0"/>
    <n v="0"/>
    <n v="1"/>
    <n v="0"/>
    <n v="0"/>
    <n v="10"/>
    <n v="0"/>
    <n v="0"/>
    <n v="0"/>
    <n v="0"/>
    <n v="0"/>
    <n v="0"/>
    <n v="0"/>
    <n v="0"/>
    <n v="0"/>
    <n v="1"/>
    <n v="0"/>
    <n v="0"/>
    <n v="5.5093883366279774"/>
    <n v="9.0260407173339239"/>
    <e v="#REF!"/>
    <n v="9.9227912368982896"/>
    <n v="486924.56167525693"/>
    <n v="485796.55047724373"/>
    <n v="501708.63194349018"/>
    <n v="506200.39222690085"/>
    <n v="492922.91644923255"/>
    <n v="489093.79864060227"/>
    <e v="#REF!"/>
    <e v="#REF!"/>
    <e v="#REF!"/>
    <e v="#REF!"/>
    <e v="#REF!"/>
    <e v="#REF!"/>
    <e v="#REF!"/>
    <e v="#REF!"/>
  </r>
  <r>
    <x v="2"/>
    <x v="147"/>
    <n v="2019"/>
    <n v="44"/>
    <n v="1410.9254383181481"/>
    <n v="209.02599086194786"/>
    <n v="104.51299543097393"/>
    <n v="268.40770130580989"/>
    <n v="1377.5357024843504"/>
    <n v="206.97421797873926"/>
    <n v="104.3987276641426"/>
    <n v="271.76279041169778"/>
    <n v="490626.5591563838"/>
    <n v="148"/>
    <n v="13.103438545412123"/>
    <n v="0"/>
    <n v="1992.8721259168797"/>
    <n v="7.4646679950388535"/>
    <n v="5.6017187961109709"/>
    <n v="5.0031831546854324"/>
    <n v="5.7620001381454795"/>
    <n v="0"/>
    <n v="0"/>
    <n v="0"/>
    <n v="0"/>
    <n v="0"/>
    <n v="0"/>
    <n v="0"/>
    <n v="0"/>
    <n v="1"/>
    <n v="0"/>
    <n v="0"/>
    <n v="10"/>
    <n v="0"/>
    <n v="0"/>
    <n v="0"/>
    <n v="0"/>
    <n v="0"/>
    <n v="0"/>
    <n v="0"/>
    <n v="0"/>
    <n v="0"/>
    <n v="1"/>
    <n v="0"/>
    <n v="0"/>
    <n v="5.5134287461649825"/>
    <n v="9.0092225356367734"/>
    <e v="#REF!"/>
    <n v="9.9693910199741076"/>
    <n v="487040.1591444044"/>
    <n v="486023.60025905509"/>
    <n v="502194.56327193108"/>
    <n v="506859.92470414372"/>
    <n v="493605.26584984496"/>
    <n v="486622.55634648434"/>
    <e v="#REF!"/>
    <e v="#REF!"/>
    <e v="#REF!"/>
    <e v="#REF!"/>
    <e v="#REF!"/>
    <e v="#REF!"/>
    <e v="#REF!"/>
    <e v="#REF!"/>
  </r>
  <r>
    <x v="2"/>
    <x v="148"/>
    <n v="2019"/>
    <n v="45"/>
    <n v="1425.0346927013297"/>
    <n v="211.11625077056732"/>
    <n v="105.55812538528366"/>
    <n v="241.56693117522892"/>
    <n v="1391.785399549444"/>
    <n v="209.04523437465329"/>
    <n v="105.44218561316956"/>
    <n v="244.58651709887582"/>
    <n v="483216.05434610718"/>
    <n v="149"/>
    <n v="13.088219150104832"/>
    <n v="0"/>
    <n v="1983.2760000324097"/>
    <n v="7.4727995680749792"/>
    <n v="5.6093349043630267"/>
    <n v="5.0101671297846861"/>
    <n v="5.6726613000469923"/>
    <n v="0"/>
    <n v="0"/>
    <n v="0"/>
    <n v="0"/>
    <n v="0"/>
    <n v="0"/>
    <n v="0"/>
    <n v="0"/>
    <n v="1"/>
    <n v="0"/>
    <n v="0"/>
    <n v="11"/>
    <n v="0"/>
    <n v="0"/>
    <n v="0"/>
    <n v="0"/>
    <n v="0"/>
    <n v="0"/>
    <n v="0"/>
    <n v="0"/>
    <n v="0"/>
    <n v="0"/>
    <n v="1"/>
    <n v="0"/>
    <n v="5.5174528964647074"/>
    <n v="8.9927494598182243"/>
    <e v="#REF!"/>
    <n v="10.036351258828585"/>
    <n v="464678.7656945234"/>
    <n v="462441.3073732506"/>
    <n v="478230.62809990469"/>
    <n v="479900.82750515646"/>
    <n v="471729.80340096523"/>
    <n v="479181.31692444824"/>
    <e v="#REF!"/>
    <e v="#REF!"/>
    <e v="#REF!"/>
    <e v="#REF!"/>
    <e v="#REF!"/>
    <e v="#REF!"/>
    <e v="#REF!"/>
    <e v="#REF!"/>
  </r>
  <r>
    <x v="2"/>
    <x v="149"/>
    <n v="2019"/>
    <n v="46"/>
    <n v="1439.2850396283425"/>
    <n v="213.22741327827299"/>
    <n v="106.6137066391365"/>
    <n v="217.41023805770604"/>
    <n v="1406.0352915731135"/>
    <n v="211.13632382646313"/>
    <n v="106.4965545365398"/>
    <n v="220.12786596182303"/>
    <n v="480967.72230822127"/>
    <n v="150"/>
    <n v="13.083555441447917"/>
    <n v="0"/>
    <n v="1976.536397603458"/>
    <n v="7.4808656615299602"/>
    <n v="5.6169664270074335"/>
    <n v="5.0171749353686321"/>
    <n v="5.5848066535658507"/>
    <n v="0"/>
    <n v="0"/>
    <n v="0"/>
    <n v="0"/>
    <n v="0"/>
    <n v="0"/>
    <n v="0"/>
    <n v="0"/>
    <n v="1"/>
    <n v="0"/>
    <n v="0"/>
    <n v="11"/>
    <n v="0"/>
    <n v="0"/>
    <n v="0"/>
    <n v="0"/>
    <n v="0"/>
    <n v="0"/>
    <n v="0"/>
    <n v="0"/>
    <n v="0"/>
    <n v="0"/>
    <n v="1"/>
    <n v="0"/>
    <n v="5.521460917862246"/>
    <n v="8.9766430872441738"/>
    <e v="#REF!"/>
    <n v="10.03095214719499"/>
    <n v="464799.04109671136"/>
    <n v="462667.03749362286"/>
    <n v="478706.50111546816"/>
    <n v="480554.00239699782"/>
    <n v="472412.0314190748"/>
    <n v="476812.3614079823"/>
    <e v="#REF!"/>
    <e v="#REF!"/>
    <e v="#REF!"/>
    <e v="#REF!"/>
    <e v="#REF!"/>
    <e v="#REF!"/>
    <e v="#REF!"/>
    <e v="#REF!"/>
  </r>
  <r>
    <x v="2"/>
    <x v="150"/>
    <n v="2019"/>
    <n v="47"/>
    <n v="1453.6778900246259"/>
    <n v="215.35968741105572"/>
    <n v="107.67984370552784"/>
    <n v="195.66921425193544"/>
    <n v="1420.3280711085672"/>
    <n v="213.24800561875941"/>
    <n v="107.56151478862904"/>
    <n v="198.11507942292423"/>
    <n v="478718.54666122625"/>
    <n v="151"/>
    <n v="13.078868118438782"/>
    <n v="0"/>
    <n v="1972.3866353931451"/>
    <n v="7.4888911990473446"/>
    <n v="5.6246144493080088"/>
    <n v="5.0242036328800639"/>
    <n v="5.4985443011603108"/>
    <n v="0"/>
    <n v="0"/>
    <n v="0"/>
    <n v="0"/>
    <n v="0"/>
    <n v="0"/>
    <n v="0"/>
    <n v="0"/>
    <n v="1"/>
    <n v="0"/>
    <n v="0"/>
    <n v="11"/>
    <n v="0"/>
    <n v="0"/>
    <n v="0"/>
    <n v="0"/>
    <n v="0"/>
    <n v="0"/>
    <n v="0"/>
    <n v="0"/>
    <n v="0"/>
    <n v="0"/>
    <n v="1"/>
    <n v="0"/>
    <n v="5.5254529391317835"/>
    <n v="8.9609322750643354"/>
    <e v="#REF!"/>
    <n v="10.002417728550977"/>
    <n v="464921.69060810062"/>
    <n v="462893.71097960579"/>
    <n v="479179.93024482502"/>
    <n v="481205.97582885664"/>
    <n v="473094.52861633879"/>
    <n v="474500.34201786609"/>
    <e v="#REF!"/>
    <e v="#REF!"/>
    <e v="#REF!"/>
    <e v="#REF!"/>
    <e v="#REF!"/>
    <e v="#REF!"/>
    <e v="#REF!"/>
    <e v="#REF!"/>
  </r>
  <r>
    <x v="2"/>
    <x v="151"/>
    <n v="2019"/>
    <n v="48"/>
    <n v="1468.2146689248723"/>
    <n v="217.51328428516626"/>
    <n v="108.75664214258313"/>
    <n v="176.10229282674192"/>
    <n v="1434.6940504534587"/>
    <n v="215.38064495196284"/>
    <n v="108.63712940718773"/>
    <n v="178.30357148636014"/>
    <n v="476468.78348223539"/>
    <n v="152"/>
    <n v="13.074157487825945"/>
    <n v="0"/>
    <n v="1970.5868881793635"/>
    <n v="7.4968934522395143"/>
    <n v="5.6322794623311099"/>
    <n v="5.0312528544929576"/>
    <n v="5.413984768933557"/>
    <n v="0"/>
    <n v="0"/>
    <n v="0"/>
    <n v="0"/>
    <n v="0"/>
    <n v="0"/>
    <n v="0"/>
    <n v="0"/>
    <n v="1"/>
    <n v="0"/>
    <n v="0"/>
    <n v="11"/>
    <n v="0"/>
    <n v="0"/>
    <n v="0"/>
    <n v="0"/>
    <n v="0"/>
    <n v="0"/>
    <n v="0"/>
    <n v="0"/>
    <n v="0"/>
    <n v="0"/>
    <n v="1"/>
    <n v="0"/>
    <n v="5.5294290875114234"/>
    <n v="8.9456464025350346"/>
    <e v="#REF!"/>
    <n v="9.9744211313350082"/>
    <n v="465046.73796978313"/>
    <n v="463121.99458891031"/>
    <n v="479651.9562691226"/>
    <n v="481857.52929112111"/>
    <n v="473777.69605268893"/>
    <n v="472249.48035967548"/>
    <e v="#REF!"/>
    <e v="#REF!"/>
    <e v="#REF!"/>
    <e v="#REF!"/>
    <e v="#REF!"/>
    <e v="#REF!"/>
    <e v="#REF!"/>
    <e v="#REF!"/>
  </r>
  <r>
    <x v="2"/>
    <x v="152"/>
    <n v="2019"/>
    <n v="49"/>
    <n v="1482.8968156141209"/>
    <n v="219.6884171280179"/>
    <n v="109.84420856400895"/>
    <n v="158.49206354406772"/>
    <n v="1449.1548800016571"/>
    <n v="217.53453103999038"/>
    <n v="109.72350064832683"/>
    <n v="160.47321433829697"/>
    <n v="474146.82062263519"/>
    <n v="153"/>
    <n v="13.06927230086418"/>
    <n v="0"/>
    <n v="1970.9215048502156"/>
    <n v="7.5048843833234233"/>
    <n v="5.6399616622284423"/>
    <n v="5.0383224872265551"/>
    <n v="5.3312400606253201"/>
    <n v="0"/>
    <n v="0"/>
    <n v="0"/>
    <n v="0"/>
    <n v="0"/>
    <n v="0"/>
    <n v="0"/>
    <n v="0"/>
    <n v="1"/>
    <n v="0"/>
    <n v="0"/>
    <n v="12"/>
    <n v="0"/>
    <n v="0"/>
    <n v="0"/>
    <n v="0"/>
    <n v="0"/>
    <n v="0"/>
    <n v="0"/>
    <n v="0"/>
    <n v="0"/>
    <n v="0"/>
    <n v="0"/>
    <n v="1"/>
    <n v="5.5333894887275203"/>
    <n v="8.93081471891829"/>
    <e v="#REF!"/>
    <n v="10.058025634044771"/>
    <n v="460961.8624092862"/>
    <n v="460399.93016940966"/>
    <n v="474754.81016964157"/>
    <n v="479055.6837052487"/>
    <n v="471570.13556533464"/>
    <n v="470063.95743055607"/>
    <e v="#REF!"/>
    <e v="#REF!"/>
    <e v="#REF!"/>
    <e v="#REF!"/>
    <e v="#REF!"/>
    <e v="#REF!"/>
    <e v="#REF!"/>
    <e v="#REF!"/>
  </r>
  <r>
    <x v="2"/>
    <x v="153"/>
    <n v="2019"/>
    <n v="50"/>
    <n v="1497.7257837702623"/>
    <n v="221.88530129929813"/>
    <n v="110.94265064964907"/>
    <n v="142.64285718966096"/>
    <n v="1463.7261511322386"/>
    <n v="219.70991616964426"/>
    <n v="110.82073564951685"/>
    <n v="144.42589290452457"/>
    <n v="471896.37315145845"/>
    <n v="154"/>
    <n v="13.064514692055486"/>
    <n v="0"/>
    <n v="1973.1965929088706"/>
    <n v="7.5128722693984109"/>
    <n v="5.6476610987595581"/>
    <n v="5.0454124429772689"/>
    <n v="5.2504225388070367"/>
    <n v="0"/>
    <n v="0"/>
    <n v="0"/>
    <n v="0"/>
    <n v="0"/>
    <n v="0"/>
    <n v="0"/>
    <n v="0"/>
    <n v="1"/>
    <n v="0"/>
    <n v="0"/>
    <n v="12"/>
    <n v="0"/>
    <n v="0"/>
    <n v="0"/>
    <n v="0"/>
    <n v="0"/>
    <n v="0"/>
    <n v="0"/>
    <n v="0"/>
    <n v="0"/>
    <n v="0"/>
    <n v="0"/>
    <n v="1"/>
    <n v="5.5373342670185366"/>
    <n v="8.9164661795070561"/>
    <e v="#REF!"/>
    <n v="9.989938192165857"/>
    <n v="461091.77764684911"/>
    <n v="460632.72943380137"/>
    <n v="475225.97043662745"/>
    <n v="479707.83726018254"/>
    <n v="472255.39676255983"/>
    <n v="467947.89761828736"/>
    <e v="#REF!"/>
    <e v="#REF!"/>
    <e v="#REF!"/>
    <e v="#REF!"/>
    <e v="#REF!"/>
    <e v="#REF!"/>
    <e v="#REF!"/>
    <e v="#REF!"/>
  </r>
  <r>
    <x v="2"/>
    <x v="154"/>
    <n v="2019"/>
    <n v="51"/>
    <n v="1512.7030416079647"/>
    <n v="224.10415431229109"/>
    <n v="112.05207715614554"/>
    <n v="80.146957631227963"/>
    <n v="1478.4192182749562"/>
    <n v="221.90703524096767"/>
    <n v="111.92894300548268"/>
    <n v="86.574851158557635"/>
    <n v="458040.14918926725"/>
    <n v="155"/>
    <n v="13.034712121239535"/>
    <n v="0"/>
    <n v="1929.0062307076291"/>
    <n v="7.5208628292700181"/>
    <n v="5.6553777489997392"/>
    <n v="5.0525226356933741"/>
    <n v="4.8888123492640059"/>
    <n v="0"/>
    <n v="0"/>
    <n v="0"/>
    <n v="0"/>
    <n v="0"/>
    <n v="0"/>
    <n v="0"/>
    <n v="0"/>
    <n v="1"/>
    <n v="0"/>
    <n v="0"/>
    <n v="12"/>
    <n v="0"/>
    <n v="0"/>
    <n v="0"/>
    <n v="0"/>
    <n v="0"/>
    <n v="0"/>
    <n v="0"/>
    <n v="0"/>
    <n v="0"/>
    <n v="0"/>
    <n v="0"/>
    <n v="1"/>
    <n v="5.5412635451584258"/>
    <n v="8.8319214186222688"/>
    <e v="#REF!"/>
    <n v="9.9765245622586445"/>
    <n v="461224.16339196707"/>
    <n v="460868.20775707474"/>
    <n v="475697.29182563553"/>
    <n v="480360.72688933805"/>
    <n v="472941.93119096773"/>
    <n v="455893.80067381635"/>
    <e v="#REF!"/>
    <e v="#REF!"/>
    <e v="#REF!"/>
    <e v="#REF!"/>
    <e v="#REF!"/>
    <e v="#REF!"/>
    <e v="#REF!"/>
    <e v="#REF!"/>
  </r>
  <r>
    <x v="2"/>
    <x v="155"/>
    <n v="2019"/>
    <n v="52"/>
    <n v="1527.8300720240443"/>
    <n v="226.34519585541398"/>
    <n v="113.17259792770699"/>
    <n v="50"/>
    <n v="1493.2424743996826"/>
    <n v="224.12611554819082"/>
    <n v="113.04823243548455"/>
    <n v="53.657485115855764"/>
    <n v="445136.71304952889"/>
    <n v="156"/>
    <n v="13.006136734301894"/>
    <n v="0"/>
    <n v="1917.3478658071654"/>
    <n v="7.5288600054677444"/>
    <n v="5.6631115539213654"/>
    <n v="5.0596529791195932"/>
    <n v="4.6039534393305432"/>
    <n v="0"/>
    <n v="0"/>
    <n v="0"/>
    <n v="0"/>
    <n v="0"/>
    <n v="0"/>
    <n v="0"/>
    <n v="0"/>
    <n v="1"/>
    <n v="0"/>
    <n v="0"/>
    <n v="12"/>
    <n v="0"/>
    <n v="0"/>
    <n v="0"/>
    <n v="0"/>
    <n v="0"/>
    <n v="0"/>
    <n v="0"/>
    <n v="0"/>
    <n v="0"/>
    <n v="0"/>
    <n v="0"/>
    <n v="1"/>
    <n v="5.5451774444795623"/>
    <n v="8.7665668372192975"/>
    <e v="#REF!"/>
    <n v="9.9581689642961972"/>
    <n v="461359.04434971564"/>
    <n v="461106.54975332425"/>
    <n v="476169.01191207481"/>
    <n v="481014.52483898104"/>
    <n v="473629.82668568875"/>
    <n v="446557.92387579544"/>
    <e v="#REF!"/>
    <e v="#REF!"/>
    <e v="#REF!"/>
    <e v="#REF!"/>
    <e v="#REF!"/>
    <e v="#REF!"/>
    <e v="#REF!"/>
    <e v="#REF!"/>
  </r>
  <r>
    <x v="2"/>
    <x v="156"/>
    <n v="2019"/>
    <n v="53"/>
    <n v="1543.1083727442847"/>
    <n v="228.60864781396813"/>
    <n v="114.30432390698407"/>
    <n v="74.492270448680614"/>
    <n v="1508.2022439030629"/>
    <n v="226.36738168107948"/>
    <n v="114.17871475983412"/>
    <n v="72.40879191539814"/>
    <n v="454453.46778198419"/>
    <n v="157"/>
    <n v="13.026850806240619"/>
    <n v="0"/>
    <n v="1960.5136149139175"/>
    <n v="7.5368665071075736"/>
    <n v="5.670862436551575"/>
    <n v="5.0668033865842608"/>
    <n v="4.776006928449978"/>
    <n v="0"/>
    <n v="0"/>
    <n v="0"/>
    <n v="0"/>
    <n v="0"/>
    <n v="0"/>
    <n v="0"/>
    <n v="0"/>
    <n v="1"/>
    <n v="0"/>
    <n v="0"/>
    <n v="12"/>
    <n v="0"/>
    <n v="0"/>
    <n v="0"/>
    <n v="0"/>
    <n v="0"/>
    <n v="0"/>
    <n v="0"/>
    <n v="0"/>
    <n v="0"/>
    <n v="0"/>
    <n v="0"/>
    <n v="1"/>
    <n v="5.5490760848952201"/>
    <n v="8.8154430024841144"/>
    <e v="#REF!"/>
    <n v="10.055294396815802"/>
    <n v="461496.44547222106"/>
    <n v="461347.89453573356"/>
    <n v="476641.29394629976"/>
    <n v="481669.3481615631"/>
    <n v="474319.14168690256"/>
    <n v="453397.09496122936"/>
    <e v="#REF!"/>
    <e v="#REF!"/>
    <e v="#REF!"/>
    <e v="#REF!"/>
    <e v="#REF!"/>
    <e v="#REF!"/>
    <e v="#REF!"/>
    <e v="#REF!"/>
  </r>
  <r>
    <x v="3"/>
    <x v="0"/>
    <n v="2017"/>
    <n v="1"/>
    <n v="1620"/>
    <n v="240"/>
    <n v="120"/>
    <n v="86.001096442752271"/>
    <n v="1620"/>
    <n v="240"/>
    <n v="120"/>
    <n v="86.001096442752271"/>
    <n v="385397.53147915925"/>
    <n v="1"/>
    <n v="12.862030629854084"/>
    <n v="1"/>
    <n v="2066.0010964427524"/>
    <n v="7.5947537495309696"/>
    <n v="5.7167559440517239"/>
    <n v="5.1028352249710984"/>
    <n v="4.8844824086779459"/>
    <n v="0"/>
    <n v="0"/>
    <n v="0"/>
    <n v="0"/>
    <n v="0"/>
    <n v="1"/>
    <n v="0"/>
    <n v="0"/>
    <n v="0"/>
    <n v="0"/>
    <n v="0"/>
    <n v="1"/>
    <n v="1"/>
    <n v="0"/>
    <n v="0"/>
    <n v="0"/>
    <n v="0"/>
    <n v="0"/>
    <n v="0"/>
    <n v="0"/>
    <n v="0"/>
    <n v="0"/>
    <n v="0"/>
    <n v="0"/>
    <n v="4.6151205168412597"/>
    <n v="7.4457641688002383"/>
    <e v="#REF!"/>
    <n v="8.6711457363176603"/>
    <n v="380345.96090845153"/>
    <n v="380212.32676091493"/>
    <n v="394208.37513087061"/>
    <n v="404497.38435196999"/>
    <n v="414329.75075075205"/>
    <n v="381614.19490980252"/>
    <e v="#REF!"/>
    <e v="#REF!"/>
    <e v="#REF!"/>
    <e v="#REF!"/>
    <e v="#REF!"/>
    <e v="#REF!"/>
    <e v="#REF!"/>
    <e v="#REF!"/>
  </r>
  <r>
    <x v="3"/>
    <x v="1"/>
    <n v="2017"/>
    <n v="2"/>
    <n v="1701"/>
    <n v="252"/>
    <n v="126"/>
    <n v="73.953275213126972"/>
    <n v="1644.3"/>
    <n v="246"/>
    <n v="125.4"/>
    <n v="75.158057336089499"/>
    <n v="383825.22406702238"/>
    <n v="2"/>
    <n v="12.857942582300844"/>
    <n v="1"/>
    <n v="2152.9532752131272"/>
    <n v="7.6069045654345482"/>
    <n v="5.7363058006453844"/>
    <n v="5.1351370782587802"/>
    <n v="4.7989176473786248"/>
    <n v="0"/>
    <n v="0"/>
    <n v="0"/>
    <n v="0"/>
    <n v="0"/>
    <n v="1"/>
    <n v="0"/>
    <n v="0"/>
    <n v="0"/>
    <n v="0"/>
    <n v="0"/>
    <n v="1"/>
    <n v="1"/>
    <n v="0"/>
    <n v="0"/>
    <n v="0"/>
    <n v="0"/>
    <n v="0"/>
    <n v="0"/>
    <n v="0"/>
    <n v="0"/>
    <n v="0"/>
    <n v="0"/>
    <n v="0"/>
    <n v="4.6249728132842707"/>
    <n v="7.4426446279404743"/>
    <e v="#REF!"/>
    <n v="8.6415143377078572"/>
    <n v="381578.28618812287"/>
    <n v="380659.12184527167"/>
    <n v="394930.39205140865"/>
    <n v="405758.97645496012"/>
    <n v="416417.96625006228"/>
    <n v="380768.71840705455"/>
    <e v="#REF!"/>
    <e v="#REF!"/>
    <e v="#REF!"/>
    <e v="#REF!"/>
    <e v="#REF!"/>
    <e v="#REF!"/>
    <e v="#REF!"/>
    <e v="#REF!"/>
  </r>
  <r>
    <x v="3"/>
    <x v="2"/>
    <n v="2017"/>
    <n v="3"/>
    <n v="1786.0499999999997"/>
    <n v="264.60000000000002"/>
    <n v="132.30000000000001"/>
    <n v="86.706066681944989"/>
    <n v="1686.8249999999998"/>
    <n v="255.3"/>
    <n v="131.61000000000001"/>
    <n v="85.551265747359452"/>
    <n v="390318.02657750336"/>
    <n v="3"/>
    <n v="12.874717138567693"/>
    <n v="1"/>
    <n v="2269.6560666819446"/>
    <n v="7.6278195762067353"/>
    <n v="5.7658723659348707"/>
    <n v="5.1710384218598904"/>
    <n v="4.8810745220900191"/>
    <n v="0"/>
    <n v="0"/>
    <n v="0"/>
    <n v="0"/>
    <n v="0"/>
    <n v="1"/>
    <n v="0"/>
    <n v="0"/>
    <n v="0"/>
    <n v="0"/>
    <n v="0"/>
    <n v="1"/>
    <n v="1"/>
    <n v="0"/>
    <n v="0"/>
    <n v="0"/>
    <n v="0"/>
    <n v="0"/>
    <n v="0"/>
    <n v="0"/>
    <n v="0"/>
    <n v="0"/>
    <n v="0"/>
    <n v="0"/>
    <n v="4.6347289882296359"/>
    <n v="7.484871014294713"/>
    <e v="#REF!"/>
    <n v="8.6419965820077245"/>
    <n v="382878.08450767485"/>
    <n v="381506.799087124"/>
    <n v="396180.53620116867"/>
    <n v="407767.69145170326"/>
    <n v="419074.5438888169"/>
    <n v="386431.06802333135"/>
    <e v="#REF!"/>
    <e v="#REF!"/>
    <e v="#REF!"/>
    <e v="#REF!"/>
    <e v="#REF!"/>
    <e v="#REF!"/>
    <e v="#REF!"/>
    <e v="#REF!"/>
  </r>
  <r>
    <x v="3"/>
    <x v="3"/>
    <n v="2017"/>
    <n v="4"/>
    <n v="1875.3525000000002"/>
    <n v="277.83000000000004"/>
    <n v="138.91500000000002"/>
    <n v="79.313554606405916"/>
    <n v="1743.3832499999999"/>
    <n v="266.56500000000005"/>
    <n v="138.18450000000001"/>
    <n v="79.937325720501278"/>
    <n v="391394.30310878274"/>
    <n v="4"/>
    <n v="12.877470778674114"/>
    <n v="1"/>
    <n v="2371.4110546064062"/>
    <n v="7.6549755772790666"/>
    <n v="5.8005533961145206"/>
    <n v="5.2076927761715766"/>
    <n v="4.8375369914834216"/>
    <n v="0"/>
    <n v="0"/>
    <n v="0"/>
    <n v="0"/>
    <n v="0"/>
    <n v="1"/>
    <n v="0"/>
    <n v="0"/>
    <n v="0"/>
    <n v="0"/>
    <n v="0"/>
    <n v="1"/>
    <n v="1"/>
    <n v="0"/>
    <n v="0"/>
    <n v="0"/>
    <n v="0"/>
    <n v="0"/>
    <n v="0"/>
    <n v="0"/>
    <n v="0"/>
    <n v="0"/>
    <n v="0"/>
    <n v="0"/>
    <n v="4.6443908991413725"/>
    <n v="7.4972485524810306"/>
    <e v="#REF!"/>
    <n v="8.7940573966278226"/>
    <n v="384248.72951910138"/>
    <n v="382663.15559024806"/>
    <n v="397806.76018076239"/>
    <n v="410235.98892194493"/>
    <n v="422017.46635816357"/>
    <n v="387922.19160314486"/>
    <e v="#REF!"/>
    <e v="#REF!"/>
    <e v="#REF!"/>
    <e v="#REF!"/>
    <e v="#REF!"/>
    <e v="#REF!"/>
    <e v="#REF!"/>
    <e v="#REF!"/>
  </r>
  <r>
    <x v="3"/>
    <x v="4"/>
    <n v="2017"/>
    <n v="5"/>
    <n v="1969.1201249999997"/>
    <n v="291.72149999999999"/>
    <n v="145.86075"/>
    <n v="78.533459119693219"/>
    <n v="1811.1043124999997"/>
    <n v="279.14325000000002"/>
    <n v="145.09312500000001"/>
    <n v="78.673845779774041"/>
    <n v="394072.34268498491"/>
    <n v="5"/>
    <n v="12.884289782301254"/>
    <n v="1"/>
    <n v="2485.2358341196928"/>
    <n v="7.6865500252631804"/>
    <n v="5.8379072449145157"/>
    <n v="5.2448149558370947"/>
    <n v="4.8274714626227215"/>
    <n v="0"/>
    <n v="0"/>
    <n v="0"/>
    <n v="0"/>
    <n v="0"/>
    <n v="1"/>
    <n v="0"/>
    <n v="0"/>
    <n v="0"/>
    <n v="0"/>
    <n v="0"/>
    <n v="1"/>
    <n v="1"/>
    <n v="0"/>
    <n v="0"/>
    <n v="0"/>
    <n v="0"/>
    <n v="0"/>
    <n v="0"/>
    <n v="0"/>
    <n v="0"/>
    <n v="0"/>
    <n v="0"/>
    <n v="0"/>
    <n v="4.6539603501575231"/>
    <n v="7.5189355992411899"/>
    <e v="#REF!"/>
    <n v="8.7866434230672716"/>
    <n v="385693.76355699624"/>
    <n v="384065.05241483817"/>
    <n v="399699.23818140046"/>
    <n v="412995.6302064163"/>
    <n v="425140.33995956794"/>
    <n v="390767.43882549694"/>
    <e v="#REF!"/>
    <e v="#REF!"/>
    <e v="#REF!"/>
    <e v="#REF!"/>
    <e v="#REF!"/>
    <e v="#REF!"/>
    <e v="#REF!"/>
    <e v="#REF!"/>
  </r>
  <r>
    <x v="3"/>
    <x v="5"/>
    <n v="2017"/>
    <n v="6"/>
    <n v="2067.5761312499999"/>
    <n v="306.30757499999999"/>
    <n v="153.15378749999999"/>
    <n v="107.30948954686052"/>
    <n v="1888.0458581249995"/>
    <n v="292.7254125"/>
    <n v="152.34772124999998"/>
    <n v="104.44592517015187"/>
    <n v="403599.27758121397"/>
    <n v="6"/>
    <n v="12.908177777522461"/>
    <n v="1"/>
    <n v="2634.3469832968603"/>
    <n v="7.7212538241581106"/>
    <n v="5.8767347472667169"/>
    <n v="5.2823674777860683"/>
    <n v="5.0150710375051624"/>
    <n v="0"/>
    <n v="0"/>
    <n v="0"/>
    <n v="0"/>
    <n v="0"/>
    <n v="1"/>
    <n v="0"/>
    <n v="0"/>
    <n v="0"/>
    <n v="0"/>
    <n v="0"/>
    <n v="2"/>
    <n v="0"/>
    <n v="1"/>
    <n v="0"/>
    <n v="0"/>
    <n v="0"/>
    <n v="0"/>
    <n v="0"/>
    <n v="0"/>
    <n v="0"/>
    <n v="0"/>
    <n v="0"/>
    <n v="0"/>
    <n v="4.6634390941120669"/>
    <n v="7.5906611895683591"/>
    <e v="#REF!"/>
    <n v="8.8359222566368238"/>
    <n v="389888.39790562441"/>
    <n v="386932.10248672613"/>
    <n v="405466.76430414902"/>
    <n v="415946.56340985821"/>
    <n v="428385.93938652572"/>
    <n v="400722.60838188231"/>
    <e v="#REF!"/>
    <e v="#REF!"/>
    <e v="#REF!"/>
    <e v="#REF!"/>
    <e v="#REF!"/>
    <e v="#REF!"/>
    <e v="#REF!"/>
    <e v="#REF!"/>
  </r>
  <r>
    <x v="3"/>
    <x v="6"/>
    <n v="2017"/>
    <n v="7"/>
    <n v="2170.9549378125002"/>
    <n v="321.62295375000002"/>
    <n v="160.81147687499998"/>
    <n v="115.95024750076954"/>
    <n v="1972.9185820312496"/>
    <n v="307.17418312500001"/>
    <n v="159.9651013125"/>
    <n v="114.79981526770777"/>
    <n v="409540.08679229865"/>
    <n v="7"/>
    <n v="12.922790069528833"/>
    <n v="1"/>
    <n v="2769.3396159382696"/>
    <n v="7.7581877461843911"/>
    <n v="5.9164488788135428"/>
    <n v="5.320336689512728"/>
    <n v="5.081533111228639"/>
    <n v="0"/>
    <n v="0"/>
    <n v="0"/>
    <n v="0"/>
    <n v="0"/>
    <n v="1"/>
    <n v="0"/>
    <n v="0"/>
    <n v="0"/>
    <n v="0"/>
    <n v="0"/>
    <n v="2"/>
    <n v="0"/>
    <n v="1"/>
    <n v="0"/>
    <n v="0"/>
    <n v="0"/>
    <n v="0"/>
    <n v="0"/>
    <n v="0"/>
    <n v="0"/>
    <n v="0"/>
    <n v="0"/>
    <n v="0"/>
    <n v="4.6728288344619058"/>
    <n v="7.6325433666093065"/>
    <e v="#REF!"/>
    <n v="8.8361774171738041"/>
    <n v="391493.55432299234"/>
    <n v="388711.27201524889"/>
    <n v="407682.20228210511"/>
    <n v="419027.94968168408"/>
    <n v="431720.14267790102"/>
    <n v="406470.68330556597"/>
    <e v="#REF!"/>
    <e v="#REF!"/>
    <e v="#REF!"/>
    <e v="#REF!"/>
    <e v="#REF!"/>
    <e v="#REF!"/>
    <e v="#REF!"/>
    <e v="#REF!"/>
  </r>
  <r>
    <x v="3"/>
    <x v="7"/>
    <n v="2017"/>
    <n v="8"/>
    <n v="2279.5026847031249"/>
    <n v="337.70410143750001"/>
    <n v="168.85205071874998"/>
    <n v="90.944736332518374"/>
    <n v="2064.8938128328118"/>
    <n v="322.43914228125004"/>
    <n v="167.96335577812499"/>
    <n v="93.330244226037308"/>
    <n v="406893.57637648372"/>
    <n v="8"/>
    <n v="12.916306947127602"/>
    <n v="1"/>
    <n v="2877.0035731918933"/>
    <n v="7.7967299500846465"/>
    <n v="5.9567606200030916"/>
    <n v="5.358711194458273"/>
    <n v="4.9384312611878229"/>
    <n v="0"/>
    <n v="0"/>
    <n v="0"/>
    <n v="0"/>
    <n v="0"/>
    <n v="1"/>
    <n v="0"/>
    <n v="0"/>
    <n v="0"/>
    <n v="0"/>
    <n v="0"/>
    <n v="2"/>
    <n v="0"/>
    <n v="1"/>
    <n v="0"/>
    <n v="0"/>
    <n v="0"/>
    <n v="0"/>
    <n v="0"/>
    <n v="0"/>
    <n v="0"/>
    <n v="0"/>
    <n v="0"/>
    <n v="0"/>
    <n v="4.6821312271242199"/>
    <n v="7.6223673138492654"/>
    <e v="#REF!"/>
    <n v="8.9149479471066115"/>
    <n v="393184.82533712569"/>
    <n v="390646.67025640933"/>
    <n v="409994.5547470898"/>
    <n v="422201.91380441288"/>
    <n v="435121.74350698973"/>
    <n v="404862.31231587136"/>
    <e v="#REF!"/>
    <e v="#REF!"/>
    <e v="#REF!"/>
    <e v="#REF!"/>
    <e v="#REF!"/>
    <e v="#REF!"/>
    <e v="#REF!"/>
    <e v="#REF!"/>
  </r>
  <r>
    <x v="3"/>
    <x v="8"/>
    <n v="2017"/>
    <n v="9"/>
    <n v="2393.4778189382814"/>
    <n v="354.58930650937498"/>
    <n v="177.29465325468749"/>
    <n v="129.02035312154064"/>
    <n v="2163.4690146644525"/>
    <n v="338.51422439531251"/>
    <n v="176.36152350703125"/>
    <n v="125.45134223199031"/>
    <n v="418621.4803558077"/>
    <n v="9"/>
    <n v="12.944722402430962"/>
    <n v="1"/>
    <n v="3054.3821318238847"/>
    <n v="7.8364524611587791"/>
    <n v="5.9975251976664223"/>
    <n v="5.3974797972736113"/>
    <n v="5.145587173275139"/>
    <n v="0"/>
    <n v="0"/>
    <n v="0"/>
    <n v="0"/>
    <n v="0"/>
    <n v="1"/>
    <n v="0"/>
    <n v="0"/>
    <n v="0"/>
    <n v="0"/>
    <n v="0"/>
    <n v="2"/>
    <n v="0"/>
    <n v="1"/>
    <n v="0"/>
    <n v="0"/>
    <n v="0"/>
    <n v="0"/>
    <n v="0"/>
    <n v="0"/>
    <n v="0"/>
    <n v="0"/>
    <n v="0"/>
    <n v="0"/>
    <n v="4.6913478822291435"/>
    <n v="7.7000213052698241"/>
    <e v="#REF!"/>
    <n v="8.9880381452453744"/>
    <n v="394966.51667786273"/>
    <n v="392727.24329186033"/>
    <n v="412378.03209767042"/>
    <n v="425444.33180732379"/>
    <n v="438577.15121007006"/>
    <n v="415701.84535923437"/>
    <e v="#REF!"/>
    <e v="#REF!"/>
    <e v="#REF!"/>
    <e v="#REF!"/>
    <e v="#REF!"/>
    <e v="#REF!"/>
    <e v="#REF!"/>
    <e v="#REF!"/>
  </r>
  <r>
    <x v="3"/>
    <x v="9"/>
    <n v="2017"/>
    <n v="10"/>
    <n v="2513.1517098851955"/>
    <n v="372.3187718348438"/>
    <n v="186.1593859174219"/>
    <n v="111.11501199193427"/>
    <n v="2268.373823230675"/>
    <n v="355.41649811507818"/>
    <n v="185.17959967638285"/>
    <n v="112.54864501593987"/>
    <n v="418813.12735547451"/>
    <n v="10"/>
    <n v="12.945180102653159"/>
    <n v="1"/>
    <n v="3182.7448796293952"/>
    <n v="7.8770611922855664"/>
    <n v="6.0386674882665945"/>
    <n v="5.4366313300303819"/>
    <n v="5.0674538379183884"/>
    <n v="0"/>
    <n v="0"/>
    <n v="0"/>
    <n v="0"/>
    <n v="0"/>
    <n v="1"/>
    <n v="0"/>
    <n v="0"/>
    <n v="0"/>
    <n v="0"/>
    <n v="0"/>
    <n v="3"/>
    <n v="0"/>
    <n v="0"/>
    <n v="1"/>
    <n v="0"/>
    <n v="0"/>
    <n v="0"/>
    <n v="0"/>
    <n v="0"/>
    <n v="0"/>
    <n v="0"/>
    <n v="0"/>
    <n v="0"/>
    <n v="4.7004803657924166"/>
    <n v="7.7065752655638455"/>
    <e v="#REF!"/>
    <n v="8.9760824605337746"/>
    <n v="396843.14936153358"/>
    <n v="394947.04411353124"/>
    <n v="414814.91274974158"/>
    <n v="428739.50092858408"/>
    <n v="442077.39641735348"/>
    <n v="416484.71267307538"/>
    <e v="#REF!"/>
    <e v="#REF!"/>
    <e v="#REF!"/>
    <e v="#REF!"/>
    <e v="#REF!"/>
    <e v="#REF!"/>
    <e v="#REF!"/>
    <e v="#REF!"/>
  </r>
  <r>
    <x v="3"/>
    <x v="10"/>
    <n v="2017"/>
    <n v="11"/>
    <n v="2638.8092953794558"/>
    <n v="390.93471042658604"/>
    <n v="195.46735521329305"/>
    <n v="122.17310013277424"/>
    <n v="2379.5044648753092"/>
    <n v="373.17560427083208"/>
    <n v="194.43857965960203"/>
    <n v="121.2106546210908"/>
    <n v="424227.69007283973"/>
    <n v="11"/>
    <n v="12.95802559496734"/>
    <n v="1"/>
    <n v="3347.3844611521095"/>
    <n v="7.9183537881028219"/>
    <n v="6.0801459899807524"/>
    <n v="5.476154658352101"/>
    <n v="5.1205747235080992"/>
    <n v="0"/>
    <n v="0"/>
    <n v="0"/>
    <n v="0"/>
    <n v="0"/>
    <n v="1"/>
    <n v="0"/>
    <n v="0"/>
    <n v="0"/>
    <n v="0"/>
    <n v="0"/>
    <n v="3"/>
    <n v="0"/>
    <n v="0"/>
    <n v="1"/>
    <n v="0"/>
    <n v="0"/>
    <n v="0"/>
    <n v="0"/>
    <n v="0"/>
    <n v="0"/>
    <n v="0"/>
    <n v="0"/>
    <n v="0"/>
    <n v="4.7095302013123339"/>
    <n v="7.7461359462805994"/>
    <e v="#REF!"/>
    <n v="9.0419192352450306"/>
    <n v="398819.47045528505"/>
    <n v="397303.79008728347"/>
    <n v="417293.00284198998"/>
    <n v="432076.98211864935"/>
    <n v="445616.37858024443"/>
    <n v="421950.34138175263"/>
    <e v="#REF!"/>
    <e v="#REF!"/>
    <e v="#REF!"/>
    <e v="#REF!"/>
    <e v="#REF!"/>
    <e v="#REF!"/>
    <e v="#REF!"/>
    <e v="#REF!"/>
  </r>
  <r>
    <x v="3"/>
    <x v="11"/>
    <n v="2017"/>
    <n v="12"/>
    <n v="2770.7497601484283"/>
    <n v="410.48144594791529"/>
    <n v="205.24072297395765"/>
    <n v="138.78040248775773"/>
    <n v="2496.8780534572447"/>
    <n v="391.82852510937369"/>
    <n v="204.1605086425221"/>
    <n v="137.02342770109104"/>
    <n v="431030.62054692069"/>
    <n v="12"/>
    <n v="12.973934411914767"/>
    <n v="1"/>
    <n v="3525.2523315580593"/>
    <n v="7.9601904135400634"/>
    <n v="6.1219354658459002"/>
    <n v="5.5160387034645577"/>
    <n v="5.2108204639631381"/>
    <n v="0"/>
    <n v="0"/>
    <n v="0"/>
    <n v="0"/>
    <n v="0"/>
    <n v="1"/>
    <n v="0"/>
    <n v="0"/>
    <n v="0"/>
    <n v="0"/>
    <n v="0"/>
    <n v="3"/>
    <n v="0"/>
    <n v="0"/>
    <n v="1"/>
    <n v="0"/>
    <n v="0"/>
    <n v="0"/>
    <n v="0"/>
    <n v="0"/>
    <n v="0"/>
    <n v="0"/>
    <n v="0"/>
    <n v="0"/>
    <n v="4.7184988712950942"/>
    <n v="7.7951505803438357"/>
    <e v="#REF!"/>
    <n v="9.1258751031577852"/>
    <n v="400900.46437962103"/>
    <n v="399797.85765430634"/>
    <n v="419803.87596338423"/>
    <n v="435449.68515633122"/>
    <n v="449189.81319611944"/>
    <n v="428763.13176595583"/>
    <e v="#REF!"/>
    <e v="#REF!"/>
    <e v="#REF!"/>
    <e v="#REF!"/>
    <e v="#REF!"/>
    <e v="#REF!"/>
    <e v="#REF!"/>
    <e v="#REF!"/>
  </r>
  <r>
    <x v="3"/>
    <x v="12"/>
    <n v="2017"/>
    <n v="13"/>
    <n v="2909.2872481558502"/>
    <n v="431.00551824531112"/>
    <n v="215.50275912265556"/>
    <n v="144.13873897358823"/>
    <n v="2620.600811866826"/>
    <n v="411.4170216773424"/>
    <n v="214.36853407464221"/>
    <n v="143.42720784633852"/>
    <n v="435638.77197815431"/>
    <n v="13"/>
    <n v="12.984568674294259"/>
    <n v="1"/>
    <n v="3699.9342644974049"/>
    <n v="8.0024737034283042"/>
    <n v="6.1640185956122302"/>
    <n v="5.5562724643356747"/>
    <n v="5.2451703659415934"/>
    <n v="0"/>
    <n v="0"/>
    <n v="0"/>
    <n v="0"/>
    <n v="0"/>
    <n v="1"/>
    <n v="0"/>
    <n v="0"/>
    <n v="0"/>
    <n v="0"/>
    <n v="0"/>
    <n v="3"/>
    <n v="0"/>
    <n v="0"/>
    <n v="1"/>
    <n v="0"/>
    <n v="0"/>
    <n v="0"/>
    <n v="0"/>
    <n v="0"/>
    <n v="0"/>
    <n v="0"/>
    <n v="0"/>
    <n v="0"/>
    <n v="4.7273878187123408"/>
    <n v="7.8303490088913188"/>
    <e v="#REF!"/>
    <n v="9.2101769548675954"/>
    <n v="403091.36477607081"/>
    <n v="402431.58332277287"/>
    <n v="422341.66492387548"/>
    <n v="438852.682262127"/>
    <n v="452794.58486107475"/>
    <n v="433627.70560822752"/>
    <e v="#REF!"/>
    <e v="#REF!"/>
    <e v="#REF!"/>
    <e v="#REF!"/>
    <e v="#REF!"/>
    <e v="#REF!"/>
    <e v="#REF!"/>
    <e v="#REF!"/>
  </r>
  <r>
    <x v="3"/>
    <x v="13"/>
    <n v="2017"/>
    <n v="14"/>
    <n v="2938.3801206374083"/>
    <n v="435.31557342776421"/>
    <n v="217.6577867138821"/>
    <n v="146.7677721210276"/>
    <n v="2715.9346044980002"/>
    <n v="423.36629755255331"/>
    <n v="217.32886144995811"/>
    <n v="146.4337156935587"/>
    <n v="437785.87224772252"/>
    <n v="14"/>
    <n v="12.989485193672927"/>
    <n v="1"/>
    <n v="3738.1212529000823"/>
    <n v="8.0338773185377033"/>
    <n v="6.1888464884673127"/>
    <n v="5.5676437530477125"/>
    <n v="5.2608991035140154"/>
    <n v="0"/>
    <n v="0"/>
    <n v="0"/>
    <n v="0"/>
    <n v="0"/>
    <n v="1"/>
    <n v="0"/>
    <n v="0"/>
    <n v="0"/>
    <n v="0"/>
    <n v="0"/>
    <n v="4"/>
    <n v="0"/>
    <n v="0"/>
    <n v="0"/>
    <n v="1"/>
    <n v="0"/>
    <n v="0"/>
    <n v="0"/>
    <n v="0"/>
    <n v="0"/>
    <n v="0"/>
    <n v="0"/>
    <n v="0"/>
    <n v="4.7361984483944957"/>
    <n v="7.8485219086942077"/>
    <e v="#REF!"/>
    <n v="9.2154352039160088"/>
    <n v="399705.65949940367"/>
    <n v="399769.58384741948"/>
    <n v="425523.38911486638"/>
    <n v="445535.39338395075"/>
    <n v="454571.53458329692"/>
    <n v="435979.2340785308"/>
    <e v="#REF!"/>
    <e v="#REF!"/>
    <e v="#REF!"/>
    <e v="#REF!"/>
    <e v="#REF!"/>
    <e v="#REF!"/>
    <e v="#REF!"/>
    <e v="#REF!"/>
  </r>
  <r>
    <x v="3"/>
    <x v="14"/>
    <n v="2017"/>
    <n v="15"/>
    <n v="2967.763921843783"/>
    <n v="439.66872916204193"/>
    <n v="219.83436458102096"/>
    <n v="161.44454933313037"/>
    <n v="2791.4833997017349"/>
    <n v="431.51751335729762"/>
    <n v="219.58381426791468"/>
    <n v="159.94346596917322"/>
    <n v="441458.52476789773"/>
    <n v="15"/>
    <n v="12.997839352977794"/>
    <n v="1"/>
    <n v="3788.7115649199764"/>
    <n v="8.0580816146752028"/>
    <n v="6.2054359835793518"/>
    <n v="5.5762195985431573"/>
    <n v="5.3286738126316502"/>
    <n v="0"/>
    <n v="0"/>
    <n v="0"/>
    <n v="0"/>
    <n v="0"/>
    <n v="1"/>
    <n v="0"/>
    <n v="0"/>
    <n v="0"/>
    <n v="0"/>
    <n v="0"/>
    <n v="4"/>
    <n v="0"/>
    <n v="0"/>
    <n v="0"/>
    <n v="1"/>
    <n v="0"/>
    <n v="0"/>
    <n v="0"/>
    <n v="0"/>
    <n v="0"/>
    <n v="0"/>
    <n v="0"/>
    <n v="0"/>
    <n v="4.7449321283632502"/>
    <n v="7.8768773494887458"/>
    <e v="#REF!"/>
    <n v="9.2067060287746685"/>
    <n v="400078.05839890579"/>
    <n v="401343.66165278177"/>
    <n v="426971.74441717903"/>
    <n v="447223.81942685315"/>
    <n v="455888.13816518587"/>
    <n v="439710.5841786603"/>
    <e v="#REF!"/>
    <e v="#REF!"/>
    <e v="#REF!"/>
    <e v="#REF!"/>
    <e v="#REF!"/>
    <e v="#REF!"/>
    <e v="#REF!"/>
    <e v="#REF!"/>
  </r>
  <r>
    <x v="3"/>
    <x v="15"/>
    <n v="2017"/>
    <n v="16"/>
    <n v="749.36039026555511"/>
    <n v="111.01635411341559"/>
    <n v="55.508177056707794"/>
    <n v="177.58900426644342"/>
    <n v="2178.8464968708809"/>
    <n v="271.26693373535659"/>
    <n v="71.915740777828489"/>
    <n v="175.8244504367164"/>
    <n v="393904.16233853518"/>
    <n v="16"/>
    <n v="12.883862915896147"/>
    <n v="1"/>
    <n v="1093.473925702122"/>
    <n v="7.842509234145421"/>
    <n v="5.814680621465433"/>
    <n v="4.757061288781677"/>
    <n v="5.4028817062611054"/>
    <n v="0"/>
    <n v="0"/>
    <n v="0"/>
    <n v="0"/>
    <n v="0"/>
    <n v="1"/>
    <n v="0"/>
    <n v="0"/>
    <n v="0"/>
    <n v="0"/>
    <n v="0"/>
    <n v="4"/>
    <n v="0"/>
    <n v="0"/>
    <n v="0"/>
    <n v="1"/>
    <n v="0"/>
    <n v="0"/>
    <n v="0"/>
    <n v="0"/>
    <n v="0"/>
    <n v="0"/>
    <n v="0"/>
    <n v="0"/>
    <n v="4.7535901911063645"/>
    <n v="7.5734074158320004"/>
    <e v="#REF!"/>
    <n v="8.5284653360787868"/>
    <n v="363002.29820013221"/>
    <n v="387780.21587044786"/>
    <n v="413971.24346072745"/>
    <n v="423687.62067982234"/>
    <n v="408333.71996850119"/>
    <n v="394098.21905916068"/>
    <e v="#REF!"/>
    <e v="#REF!"/>
    <e v="#REF!"/>
    <e v="#REF!"/>
    <e v="#REF!"/>
    <e v="#REF!"/>
    <e v="#REF!"/>
    <e v="#REF!"/>
  </r>
  <r>
    <x v="3"/>
    <x v="16"/>
    <n v="2017"/>
    <n v="17"/>
    <n v="756.85399416821076"/>
    <n v="112.12651765454976"/>
    <n v="56.063258827274879"/>
    <n v="195.34790469308777"/>
    <n v="1752.2487460600798"/>
    <n v="191.69672569495316"/>
    <n v="57.648507022330236"/>
    <n v="193.39555926745064"/>
    <n v="379721.25511775125"/>
    <n v="17"/>
    <n v="12.847192723367264"/>
    <n v="1"/>
    <n v="1120.3916753431231"/>
    <n v="7.6591662050604095"/>
    <n v="5.543668974043034"/>
    <n v="4.6263063668259354"/>
    <n v="5.4790396179656868"/>
    <n v="0"/>
    <n v="0"/>
    <n v="0"/>
    <n v="0"/>
    <n v="0"/>
    <n v="1"/>
    <n v="0"/>
    <n v="0"/>
    <n v="0"/>
    <n v="0"/>
    <n v="0"/>
    <n v="4"/>
    <n v="0"/>
    <n v="0"/>
    <n v="0"/>
    <n v="1"/>
    <n v="0"/>
    <n v="0"/>
    <n v="0"/>
    <n v="0"/>
    <n v="0"/>
    <n v="0"/>
    <n v="0"/>
    <n v="0"/>
    <n v="4.7621739347977563"/>
    <n v="7.4980970518106895"/>
    <e v="#REF!"/>
    <n v="8.3166455605460197"/>
    <n v="363010.00619700033"/>
    <n v="378308.93890240544"/>
    <n v="402912.87162547"/>
    <n v="405874.56701527798"/>
    <n v="392862.9969109458"/>
    <n v="381027.8313429004"/>
    <e v="#REF!"/>
    <e v="#REF!"/>
    <e v="#REF!"/>
    <e v="#REF!"/>
    <e v="#REF!"/>
    <e v="#REF!"/>
    <e v="#REF!"/>
    <e v="#REF!"/>
  </r>
  <r>
    <x v="3"/>
    <x v="17"/>
    <n v="2017"/>
    <n v="18"/>
    <n v="764.42253410989304"/>
    <n v="113.24778283109526"/>
    <n v="56.623891415547632"/>
    <n v="214.88269516239657"/>
    <n v="1455.9008824750238"/>
    <n v="152.47225426302421"/>
    <n v="56.726352976225897"/>
    <n v="212.733981572902"/>
    <n v="375301.73196935386"/>
    <n v="18"/>
    <n v="12.835485600005493"/>
    <n v="1"/>
    <n v="1149.1769035189325"/>
    <n v="7.508590436217113"/>
    <n v="5.3770807235171265"/>
    <n v="4.6172366836265306"/>
    <n v="5.5566538989854415"/>
    <n v="0"/>
    <n v="0"/>
    <n v="0"/>
    <n v="0"/>
    <n v="0"/>
    <n v="1"/>
    <n v="0"/>
    <n v="0"/>
    <n v="0"/>
    <n v="0"/>
    <n v="0"/>
    <n v="4"/>
    <n v="0"/>
    <n v="0"/>
    <n v="0"/>
    <n v="1"/>
    <n v="0"/>
    <n v="0"/>
    <n v="0"/>
    <n v="0"/>
    <n v="0"/>
    <n v="0"/>
    <n v="0"/>
    <n v="0"/>
    <n v="4.7706846244656651"/>
    <n v="7.4785637129931493"/>
    <e v="#REF!"/>
    <n v="8.3778309732426166"/>
    <n v="363018.96262901661"/>
    <n v="371702.67459853989"/>
    <n v="393829.04310195858"/>
    <n v="393258.58329638414"/>
    <n v="385460.00496850064"/>
    <n v="376418.18729508319"/>
    <e v="#REF!"/>
    <e v="#REF!"/>
    <e v="#REF!"/>
    <e v="#REF!"/>
    <e v="#REF!"/>
    <e v="#REF!"/>
    <e v="#REF!"/>
    <e v="#REF!"/>
  </r>
  <r>
    <x v="3"/>
    <x v="18"/>
    <n v="2017"/>
    <n v="19"/>
    <n v="772.06675945099187"/>
    <n v="114.38026065940622"/>
    <n v="57.190130329703109"/>
    <n v="236.37096467863626"/>
    <n v="1250.7506455678142"/>
    <n v="133.42625746121522"/>
    <n v="57.143752594355391"/>
    <n v="234.00726636806286"/>
    <n v="405986.19051371497"/>
    <n v="19"/>
    <n v="12.91407442449238"/>
    <n v="1"/>
    <n v="1180.0081151187374"/>
    <n v="7.3892494847266548"/>
    <n v="5.2849466478039426"/>
    <n v="4.6213521368351902"/>
    <n v="5.635604201936637"/>
    <n v="0"/>
    <n v="0"/>
    <n v="0"/>
    <n v="0"/>
    <n v="0"/>
    <n v="1"/>
    <n v="0"/>
    <n v="0"/>
    <n v="0"/>
    <n v="0"/>
    <n v="1"/>
    <n v="5"/>
    <n v="0"/>
    <n v="0"/>
    <n v="0"/>
    <n v="0"/>
    <n v="1"/>
    <n v="0"/>
    <n v="0"/>
    <n v="0"/>
    <n v="0"/>
    <n v="0"/>
    <n v="0"/>
    <n v="0"/>
    <n v="4.7791234931115296"/>
    <n v="8.4775792090781614"/>
    <e v="#REF!"/>
    <n v="9.2322185680062709"/>
    <n v="407989.871478235"/>
    <n v="416633.90417884244"/>
    <n v="436005.34462063521"/>
    <n v="432196.63598221209"/>
    <n v="430001.05407457025"/>
    <n v="407370.82854467863"/>
    <e v="#REF!"/>
    <e v="#REF!"/>
    <e v="#REF!"/>
    <e v="#REF!"/>
    <e v="#REF!"/>
    <e v="#REF!"/>
    <e v="#REF!"/>
    <e v="#REF!"/>
  </r>
  <r>
    <x v="3"/>
    <x v="19"/>
    <n v="2017"/>
    <n v="20"/>
    <n v="779.78742704550177"/>
    <n v="115.52406326600028"/>
    <n v="57.762031633000142"/>
    <n v="260.00806114649993"/>
    <n v="1109.4616800111205"/>
    <n v="124.47516036360776"/>
    <n v="57.700203729135673"/>
    <n v="257.40798166865625"/>
    <n v="406386.83608136873"/>
    <n v="20"/>
    <n v="12.915060783189727"/>
    <n v="1"/>
    <n v="1213.0815830910021"/>
    <n v="7.2979050296166275"/>
    <n v="5.2385278568626648"/>
    <n v="4.6268123937964774"/>
    <n v="5.7158062184648948"/>
    <n v="0"/>
    <n v="0"/>
    <n v="0"/>
    <n v="0"/>
    <n v="0"/>
    <n v="1"/>
    <n v="0"/>
    <n v="0"/>
    <n v="0"/>
    <n v="0"/>
    <n v="1"/>
    <n v="5"/>
    <n v="0"/>
    <n v="0"/>
    <n v="0"/>
    <n v="0"/>
    <n v="1"/>
    <n v="0"/>
    <n v="0"/>
    <n v="0"/>
    <n v="0"/>
    <n v="0"/>
    <n v="0"/>
    <n v="0"/>
    <n v="4.7874917427820458"/>
    <n v="8.4869362384981493"/>
    <e v="#REF!"/>
    <n v="9.3326936345140066"/>
    <n v="408001.3623584453"/>
    <n v="413438.35842534772"/>
    <n v="430490.77374989091"/>
    <n v="426513.28396609583"/>
    <n v="427138.74366071477"/>
    <n v="407676.08814282436"/>
    <e v="#REF!"/>
    <e v="#REF!"/>
    <e v="#REF!"/>
    <e v="#REF!"/>
    <e v="#REF!"/>
    <e v="#REF!"/>
    <e v="#REF!"/>
    <e v="#REF!"/>
  </r>
  <r>
    <x v="3"/>
    <x v="20"/>
    <n v="2017"/>
    <n v="21"/>
    <n v="787.58530131595694"/>
    <n v="116.67930389866028"/>
    <n v="58.33965194933014"/>
    <n v="286.00886726114993"/>
    <n v="1012.8987664025714"/>
    <n v="120.57723213113402"/>
    <n v="58.275707127310696"/>
    <n v="283.14877870190054"/>
    <n v="407876.76745400828"/>
    <n v="21"/>
    <n v="12.918720367208962"/>
    <n v="1"/>
    <n v="1248.6131244250973"/>
    <n v="7.2303017692490883"/>
    <n v="5.217620352595417"/>
    <n v="4.6324284148435018"/>
    <n v="5.7971808065704407"/>
    <n v="0"/>
    <n v="0"/>
    <n v="0"/>
    <n v="0"/>
    <n v="0"/>
    <n v="1"/>
    <n v="0"/>
    <n v="0"/>
    <n v="0"/>
    <n v="0"/>
    <n v="1"/>
    <n v="5"/>
    <n v="0"/>
    <n v="0"/>
    <n v="0"/>
    <n v="0"/>
    <n v="1"/>
    <n v="0"/>
    <n v="0"/>
    <n v="0"/>
    <n v="0"/>
    <n v="0"/>
    <n v="0"/>
    <n v="0"/>
    <n v="4.7957905455967413"/>
    <n v="8.5028027014284149"/>
    <e v="#REF!"/>
    <n v="9.3277588640817832"/>
    <n v="408014.13950263715"/>
    <n v="411226.61932212656"/>
    <n v="426406.83873169677"/>
    <n v="422795.55670035694"/>
    <n v="425380.42067281663"/>
    <n v="409126.03219707136"/>
    <e v="#REF!"/>
    <e v="#REF!"/>
    <e v="#REF!"/>
    <e v="#REF!"/>
    <e v="#REF!"/>
    <e v="#REF!"/>
    <e v="#REF!"/>
    <e v="#REF!"/>
  </r>
  <r>
    <x v="3"/>
    <x v="21"/>
    <n v="2017"/>
    <n v="22"/>
    <n v="795.46115432911643"/>
    <n v="117.84609693764689"/>
    <n v="58.923048468823453"/>
    <n v="314.60975398726492"/>
    <n v="947.66748278053478"/>
    <n v="119.21166453439045"/>
    <n v="58.858314334672173"/>
    <n v="311.46365645872851"/>
    <n v="410055.56310092181"/>
    <n v="22"/>
    <n v="12.924047949256863"/>
    <n v="1"/>
    <n v="1286.8400537228517"/>
    <n v="7.1819020045419144"/>
    <n v="5.2101911584912219"/>
    <n v="4.6380818127849883"/>
    <n v="5.8796515105030078"/>
    <n v="0"/>
    <n v="0"/>
    <n v="0"/>
    <n v="0"/>
    <n v="0"/>
    <n v="1"/>
    <n v="0"/>
    <n v="0"/>
    <n v="0"/>
    <n v="0"/>
    <n v="1"/>
    <n v="5"/>
    <n v="0"/>
    <n v="0"/>
    <n v="0"/>
    <n v="0"/>
    <n v="1"/>
    <n v="0"/>
    <n v="0"/>
    <n v="0"/>
    <n v="0"/>
    <n v="0"/>
    <n v="0"/>
    <n v="0"/>
    <n v="4.8040210447332568"/>
    <n v="8.5228657658190894"/>
    <e v="#REF!"/>
    <n v="9.1527166128903765"/>
    <n v="408028.21577345033"/>
    <n v="409704.05944671604"/>
    <n v="423480.09945213335"/>
    <n v="420410.88867610093"/>
    <n v="424360.07435030449"/>
    <n v="411315.95860980265"/>
    <e v="#REF!"/>
    <e v="#REF!"/>
    <e v="#REF!"/>
    <e v="#REF!"/>
    <e v="#REF!"/>
    <e v="#REF!"/>
    <e v="#REF!"/>
    <e v="#REF!"/>
  </r>
  <r>
    <x v="3"/>
    <x v="22"/>
    <n v="2017"/>
    <n v="23"/>
    <n v="803.41576587240775"/>
    <n v="119.02455790702336"/>
    <n v="59.512278953511682"/>
    <n v="346.07072938599146"/>
    <n v="904.39196770809667"/>
    <n v="119.11811122070691"/>
    <n v="59.446882491627733"/>
    <n v="342.61002209326517"/>
    <n v="431965.02838064096"/>
    <n v="23"/>
    <n v="12.9760999111268"/>
    <n v="1"/>
    <n v="1328.0233321189341"/>
    <n v="7.1484497298080409"/>
    <n v="5.2096801679506157"/>
    <n v="4.6437607840018114"/>
    <n v="5.9631446381072388"/>
    <n v="0"/>
    <n v="0"/>
    <n v="0"/>
    <n v="0"/>
    <n v="0"/>
    <n v="1"/>
    <n v="0"/>
    <n v="0"/>
    <n v="0"/>
    <n v="0"/>
    <n v="1"/>
    <n v="6"/>
    <n v="0"/>
    <n v="0"/>
    <n v="0"/>
    <n v="0"/>
    <n v="0"/>
    <n v="1"/>
    <n v="0"/>
    <n v="0"/>
    <n v="0"/>
    <n v="0"/>
    <n v="0"/>
    <n v="0"/>
    <n v="4.8121843553724171"/>
    <n v="8.5456943528183391"/>
    <e v="#REF!"/>
    <n v="9.0927916719326998"/>
    <n v="447717.64612517052"/>
    <n v="447822.41004006128"/>
    <n v="460717.27684971766"/>
    <n v="455535.95202877239"/>
    <n v="452384.5011994107"/>
    <n v="433397.00233095058"/>
    <e v="#REF!"/>
    <e v="#REF!"/>
    <e v="#REF!"/>
    <e v="#REF!"/>
    <e v="#REF!"/>
    <e v="#REF!"/>
    <e v="#REF!"/>
    <e v="#REF!"/>
  </r>
  <r>
    <x v="3"/>
    <x v="23"/>
    <n v="2017"/>
    <n v="24"/>
    <n v="811.44992353113173"/>
    <n v="120.21480348609359"/>
    <n v="60.107401743046793"/>
    <n v="380.67780232459063"/>
    <n v="876.50935445500716"/>
    <n v="119.66645735340025"/>
    <n v="60.041349817904887"/>
    <n v="376.87102430145814"/>
    <n v="434866.09105945542"/>
    <n v="24"/>
    <n v="12.982793426034466"/>
    <n v="1"/>
    <n v="1372.4499310848628"/>
    <n v="7.1262879474546841"/>
    <n v="5.2126715350064803"/>
    <n v="4.6494641238717751"/>
    <n v="6.0475895041610377"/>
    <n v="0"/>
    <n v="0"/>
    <n v="0"/>
    <n v="0"/>
    <n v="0"/>
    <n v="1"/>
    <n v="0"/>
    <n v="0"/>
    <n v="0"/>
    <n v="0"/>
    <n v="1"/>
    <n v="6"/>
    <n v="0"/>
    <n v="0"/>
    <n v="0"/>
    <n v="0"/>
    <n v="0"/>
    <n v="1"/>
    <n v="0"/>
    <n v="0"/>
    <n v="0"/>
    <n v="0"/>
    <n v="0"/>
    <n v="0"/>
    <n v="4.8202815656050371"/>
    <n v="8.5703928427204978"/>
    <e v="#REF!"/>
    <n v="9.1198861028548102"/>
    <n v="447734.35975293757"/>
    <n v="447121.38188246137"/>
    <n v="459371.62894576095"/>
    <n v="454685.70859878877"/>
    <n v="452203.40110908455"/>
    <n v="436405.40604621393"/>
    <e v="#REF!"/>
    <e v="#REF!"/>
    <e v="#REF!"/>
    <e v="#REF!"/>
    <e v="#REF!"/>
    <e v="#REF!"/>
    <e v="#REF!"/>
    <e v="#REF!"/>
  </r>
  <r>
    <x v="3"/>
    <x v="24"/>
    <n v="2017"/>
    <n v="25"/>
    <n v="819.56442276644304"/>
    <n v="121.41695152095454"/>
    <n v="60.70847576047727"/>
    <n v="418.74558255704972"/>
    <n v="859.42587494843792"/>
    <n v="120.5417044371774"/>
    <n v="60.641763166220031"/>
    <n v="414.55812673149057"/>
    <n v="437953.89934495132"/>
    <n v="25"/>
    <n v="12.989868931182038"/>
    <n v="1"/>
    <n v="1420.4354326049247"/>
    <n v="7.1124628749796184"/>
    <n v="5.2174277664192923"/>
    <n v="4.655191680731039"/>
    <n v="6.1329186242836391"/>
    <n v="0"/>
    <n v="0"/>
    <n v="0"/>
    <n v="0"/>
    <n v="0"/>
    <n v="1"/>
    <n v="0"/>
    <n v="0"/>
    <n v="0"/>
    <n v="0"/>
    <n v="1"/>
    <n v="6"/>
    <n v="0"/>
    <n v="0"/>
    <n v="0"/>
    <n v="0"/>
    <n v="0"/>
    <n v="1"/>
    <n v="0"/>
    <n v="0"/>
    <n v="0"/>
    <n v="0"/>
    <n v="0"/>
    <n v="0"/>
    <n v="4.8283137373023015"/>
    <n v="8.5963887945371127"/>
    <e v="#REF!"/>
    <n v="9.2483244237910984"/>
    <n v="447752.41187216179"/>
    <n v="446657.89446754393"/>
    <n v="458528.34817932878"/>
    <n v="454267.51300103386"/>
    <n v="452256.62318609963"/>
    <n v="439642.82115019904"/>
    <e v="#REF!"/>
    <e v="#REF!"/>
    <e v="#REF!"/>
    <e v="#REF!"/>
    <e v="#REF!"/>
    <e v="#REF!"/>
    <e v="#REF!"/>
    <e v="#REF!"/>
  </r>
  <r>
    <x v="3"/>
    <x v="25"/>
    <n v="2017"/>
    <n v="26"/>
    <n v="827.76006699410755"/>
    <n v="122.63112103616409"/>
    <n v="61.315560518082044"/>
    <n v="460.6201408127547"/>
    <n v="849.92613256213883"/>
    <n v="121.58641273667075"/>
    <n v="61.248180782895844"/>
    <n v="456.01393940462833"/>
    <n v="441166.40208516468"/>
    <n v="26"/>
    <n v="12.997177412249606"/>
    <n v="1"/>
    <n v="1472.3268893611084"/>
    <n v="7.1046915534622244"/>
    <n v="5.2230754194398292"/>
    <n v="4.660943406612386"/>
    <n v="6.2190678461803319"/>
    <n v="0"/>
    <n v="0"/>
    <n v="0"/>
    <n v="0"/>
    <n v="0"/>
    <n v="1"/>
    <n v="0"/>
    <n v="0"/>
    <n v="0"/>
    <n v="0"/>
    <n v="1"/>
    <n v="6"/>
    <n v="0"/>
    <n v="0"/>
    <n v="0"/>
    <n v="0"/>
    <n v="0"/>
    <n v="1"/>
    <n v="0"/>
    <n v="0"/>
    <n v="0"/>
    <n v="0"/>
    <n v="0"/>
    <n v="0"/>
    <n v="4.836281906951478"/>
    <n v="8.6233073099191611"/>
    <e v="#REF!"/>
    <n v="9.32051733671784"/>
    <n v="447771.81586775754"/>
    <n v="446361.22103883524"/>
    <n v="458049.8642673259"/>
    <n v="454149.04869533324"/>
    <n v="452472.0274631916"/>
    <n v="443042.89188596455"/>
    <e v="#REF!"/>
    <e v="#REF!"/>
    <e v="#REF!"/>
    <e v="#REF!"/>
    <e v="#REF!"/>
    <e v="#REF!"/>
    <e v="#REF!"/>
    <e v="#REF!"/>
  </r>
  <r>
    <x v="3"/>
    <x v="26"/>
    <n v="2017"/>
    <n v="27"/>
    <n v="836.03766766404874"/>
    <n v="123.85743224652575"/>
    <n v="61.928716123262873"/>
    <n v="506.68215489403019"/>
    <n v="845.75959309271173"/>
    <n v="122.72192249159825"/>
    <n v="61.860662589226173"/>
    <n v="501.61533334509005"/>
    <n v="451135.28808722284"/>
    <n v="27"/>
    <n v="13.019522547087595"/>
    <n v="1"/>
    <n v="1528.5059709278676"/>
    <n v="7.1012639446861483"/>
    <n v="5.2291779815445425"/>
    <n v="4.6667192628592371"/>
    <n v="6.3059764239664409"/>
    <n v="0"/>
    <n v="0"/>
    <n v="0"/>
    <n v="0"/>
    <n v="0"/>
    <n v="1"/>
    <n v="0"/>
    <n v="0"/>
    <n v="0"/>
    <n v="0"/>
    <n v="1"/>
    <n v="7"/>
    <n v="0"/>
    <n v="0"/>
    <n v="0"/>
    <n v="0"/>
    <n v="0"/>
    <n v="0"/>
    <n v="1"/>
    <n v="0"/>
    <n v="0"/>
    <n v="0"/>
    <n v="0"/>
    <n v="0"/>
    <n v="4.8441870864585912"/>
    <n v="8.6508971654560423"/>
    <e v="#REF!"/>
    <n v="9.1802945036149417"/>
    <n v="484711.1664074029"/>
    <n v="482108.32893604989"/>
    <n v="493560.42382740864"/>
    <n v="493240.92416995048"/>
    <n v="468571.83307714149"/>
    <n v="452073.72168160335"/>
    <e v="#REF!"/>
    <e v="#REF!"/>
    <e v="#REF!"/>
    <e v="#REF!"/>
    <e v="#REF!"/>
    <e v="#REF!"/>
    <e v="#REF!"/>
    <e v="#REF!"/>
  </r>
  <r>
    <x v="3"/>
    <x v="27"/>
    <n v="2017"/>
    <n v="28"/>
    <n v="844.39804434068924"/>
    <n v="125.09600656899099"/>
    <n v="62.548003284495493"/>
    <n v="557.3503703834333"/>
    <n v="845.3511284671049"/>
    <n v="123.90896453029461"/>
    <n v="62.479269214968561"/>
    <n v="551.77686667959904"/>
    <n v="454489.16406158381"/>
    <n v="28"/>
    <n v="13.026929350866798"/>
    <n v="1"/>
    <n v="1589.3924245776091"/>
    <n v="7.1009272875632758"/>
    <n v="5.2355179270990355"/>
    <n v="4.6725192107468443"/>
    <n v="6.393587043060128"/>
    <n v="0"/>
    <n v="0"/>
    <n v="0"/>
    <n v="0"/>
    <n v="0"/>
    <n v="1"/>
    <n v="0"/>
    <n v="0"/>
    <n v="0"/>
    <n v="0"/>
    <n v="1"/>
    <n v="7"/>
    <n v="0"/>
    <n v="0"/>
    <n v="0"/>
    <n v="0"/>
    <n v="0"/>
    <n v="0"/>
    <n v="1"/>
    <n v="0"/>
    <n v="0"/>
    <n v="0"/>
    <n v="0"/>
    <n v="0"/>
    <n v="4.8520302639196169"/>
    <n v="8.6789865605740957"/>
    <e v="#REF!"/>
    <n v="9.2790261658005928"/>
    <n v="484733.31484722078"/>
    <n v="482011.62977582397"/>
    <n v="493529.95011665515"/>
    <n v="493476.1173329532"/>
    <n v="468978.68205933127"/>
    <n v="455679.86328990909"/>
    <e v="#REF!"/>
    <e v="#REF!"/>
    <e v="#REF!"/>
    <e v="#REF!"/>
    <e v="#REF!"/>
    <e v="#REF!"/>
    <e v="#REF!"/>
    <e v="#REF!"/>
  </r>
  <r>
    <x v="3"/>
    <x v="28"/>
    <n v="2017"/>
    <n v="29"/>
    <n v="852.842024784096"/>
    <n v="126.3469666346809"/>
    <n v="63.173483317340448"/>
    <n v="613.08540742177672"/>
    <n v="847.59839736220215"/>
    <n v="125.12796558248775"/>
    <n v="63.104061907103258"/>
    <n v="606.95455334755889"/>
    <n v="457882.15599400469"/>
    <n v="29"/>
    <n v="13.034367128665524"/>
    <n v="1"/>
    <n v="1655.4478821578941"/>
    <n v="7.102778087794734"/>
    <n v="5.2419869998653068"/>
    <n v="4.6783432105563616"/>
    <n v="6.4818458030725168"/>
    <n v="0"/>
    <n v="0"/>
    <n v="0"/>
    <n v="0"/>
    <n v="0"/>
    <n v="1"/>
    <n v="0"/>
    <n v="0"/>
    <n v="0"/>
    <n v="0"/>
    <n v="1"/>
    <n v="7"/>
    <n v="0"/>
    <n v="0"/>
    <n v="0"/>
    <n v="0"/>
    <n v="0"/>
    <n v="0"/>
    <n v="1"/>
    <n v="0"/>
    <n v="0"/>
    <n v="0"/>
    <n v="0"/>
    <n v="0"/>
    <n v="4.8598124043616719"/>
    <n v="8.7074558546570593"/>
    <e v="#REF!"/>
    <n v="9.3252734102247459"/>
    <n v="484756.85612661624"/>
    <n v="481973.34686709399"/>
    <n v="493631.29179897573"/>
    <n v="493812.68892306363"/>
    <n v="469440.69504370209"/>
    <n v="459352.81757636531"/>
    <e v="#REF!"/>
    <e v="#REF!"/>
    <e v="#REF!"/>
    <e v="#REF!"/>
    <e v="#REF!"/>
    <e v="#REF!"/>
    <e v="#REF!"/>
    <e v="#REF!"/>
  </r>
  <r>
    <x v="3"/>
    <x v="29"/>
    <n v="2017"/>
    <n v="30"/>
    <n v="861.37044503193715"/>
    <n v="127.61043630102772"/>
    <n v="63.805218150513866"/>
    <n v="674.39394816395441"/>
    <n v="851.7300116631227"/>
    <n v="126.36920094175773"/>
    <n v="63.735102526172803"/>
    <n v="667.65000868231493"/>
    <n v="461301.98759723653"/>
    <n v="30"/>
    <n v="13.041808178223464"/>
    <n v="1"/>
    <n v="1727.1800476474332"/>
    <n v="7.1061718802604537"/>
    <n v="5.2485313458130731"/>
    <n v="4.6841912214895958"/>
    <n v="6.5707021657367966"/>
    <n v="0"/>
    <n v="0"/>
    <n v="0"/>
    <n v="0"/>
    <n v="0"/>
    <n v="1"/>
    <n v="0"/>
    <n v="0"/>
    <n v="0"/>
    <n v="0"/>
    <n v="1"/>
    <n v="7"/>
    <n v="0"/>
    <n v="0"/>
    <n v="0"/>
    <n v="0"/>
    <n v="0"/>
    <n v="0"/>
    <n v="1"/>
    <n v="0"/>
    <n v="0"/>
    <n v="0"/>
    <n v="0"/>
    <n v="0"/>
    <n v="4.8675344504555822"/>
    <n v="8.7362203004840975"/>
    <e v="#REF!"/>
    <n v="9.3008428580892417"/>
    <n v="484781.80417398509"/>
    <n v="481976.51254282234"/>
    <n v="493825.61363812833"/>
    <n v="494220.20352495223"/>
    <n v="469941.58015753952"/>
    <n v="463077.75088631932"/>
    <e v="#REF!"/>
    <e v="#REF!"/>
    <e v="#REF!"/>
    <e v="#REF!"/>
    <e v="#REF!"/>
    <e v="#REF!"/>
    <e v="#REF!"/>
    <e v="#REF!"/>
  </r>
  <r>
    <x v="3"/>
    <x v="30"/>
    <n v="2017"/>
    <n v="31"/>
    <n v="869.9841494822565"/>
    <n v="128.88654066403799"/>
    <n v="64.443270332018997"/>
    <n v="741.83334298034993"/>
    <n v="857.20625300886286"/>
    <n v="127.62787080289786"/>
    <n v="64.372453551434376"/>
    <n v="734.41500955054642"/>
    <n v="464740.28486569575"/>
    <n v="31"/>
    <n v="13.049234001364544"/>
    <n v="1"/>
    <n v="1805.1473034586634"/>
    <n v="7.1106524993767684"/>
    <n v="5.2551241660209556"/>
    <n v="4.6900632016674972"/>
    <n v="6.6601088743928774"/>
    <n v="0"/>
    <n v="0"/>
    <n v="0"/>
    <n v="0"/>
    <n v="0"/>
    <n v="1"/>
    <n v="0"/>
    <n v="0"/>
    <n v="0"/>
    <n v="0"/>
    <n v="1"/>
    <n v="7"/>
    <n v="0"/>
    <n v="0"/>
    <n v="0"/>
    <n v="0"/>
    <n v="0"/>
    <n v="0"/>
    <n v="1"/>
    <n v="0"/>
    <n v="0"/>
    <n v="0"/>
    <n v="0"/>
    <n v="0"/>
    <n v="4.8751973232011512"/>
    <n v="8.7652188493798064"/>
    <e v="#REF!"/>
    <n v="9.202410165524272"/>
    <n v="484808.17305700702"/>
    <n v="482009.25500816689"/>
    <n v="494085.42726018053"/>
    <n v="494677.52462054224"/>
    <n v="470470.04444089177"/>
    <n v="466844.05305819132"/>
    <e v="#REF!"/>
    <e v="#REF!"/>
    <e v="#REF!"/>
    <e v="#REF!"/>
    <e v="#REF!"/>
    <e v="#REF!"/>
    <e v="#REF!"/>
    <e v="#REF!"/>
  </r>
  <r>
    <x v="3"/>
    <x v="31"/>
    <n v="2017"/>
    <n v="32"/>
    <n v="878.68399097707913"/>
    <n v="130.17540607067838"/>
    <n v="65.087703035339189"/>
    <n v="91.510644829922796"/>
    <n v="863.64957439932766"/>
    <n v="128.90163843678812"/>
    <n v="65.016178086948713"/>
    <n v="155.80108130198516"/>
    <n v="422344.42614332371"/>
    <n v="32"/>
    <n v="12.953576435822965"/>
    <n v="1"/>
    <n v="1165.4577449130195"/>
    <n v="7.1158987971140828"/>
    <n v="5.2617521087629662"/>
    <n v="4.6959591081371563"/>
    <n v="5.3083765801563443"/>
    <n v="0"/>
    <n v="0"/>
    <n v="0"/>
    <n v="0"/>
    <n v="0"/>
    <n v="1"/>
    <n v="0"/>
    <n v="0"/>
    <n v="0"/>
    <n v="0"/>
    <n v="1"/>
    <n v="8"/>
    <n v="0"/>
    <n v="0"/>
    <n v="0"/>
    <n v="0"/>
    <n v="0"/>
    <n v="0"/>
    <n v="0"/>
    <n v="1"/>
    <n v="0"/>
    <n v="0"/>
    <n v="0"/>
    <n v="0"/>
    <n v="4.8828019225863706"/>
    <n v="8.4339954386699532"/>
    <e v="#REF!"/>
    <n v="9.3172868942893299"/>
    <n v="486869.7025935913"/>
    <n v="484596.05551121145"/>
    <n v="495920.3066633172"/>
    <n v="499347.16004574386"/>
    <n v="468985.81081583427"/>
    <n v="419626.63724384981"/>
    <e v="#REF!"/>
    <e v="#REF!"/>
    <e v="#REF!"/>
    <e v="#REF!"/>
    <e v="#REF!"/>
    <e v="#REF!"/>
    <e v="#REF!"/>
    <e v="#REF!"/>
  </r>
  <r>
    <x v="3"/>
    <x v="32"/>
    <n v="2017"/>
    <n v="33"/>
    <n v="887.47083088684985"/>
    <n v="131.47716013138515"/>
    <n v="65.738580065692574"/>
    <n v="68.632983622442097"/>
    <n v="870.79595134558417"/>
    <n v="130.18939928408662"/>
    <n v="65.666339867818195"/>
    <n v="77.3497933903964"/>
    <n v="403085.42620868201"/>
    <n v="33"/>
    <n v="12.90690379416907"/>
    <n v="1"/>
    <n v="1153.3195547063697"/>
    <n v="7.1216855263286671"/>
    <n v="5.2684085038474793"/>
    <n v="4.7018788968798049"/>
    <n v="4.8168135234280491"/>
    <n v="0"/>
    <n v="0"/>
    <n v="0"/>
    <n v="0"/>
    <n v="0"/>
    <n v="1"/>
    <n v="0"/>
    <n v="0"/>
    <n v="0"/>
    <n v="0"/>
    <n v="1"/>
    <n v="8"/>
    <n v="0"/>
    <n v="0"/>
    <n v="0"/>
    <n v="0"/>
    <n v="0"/>
    <n v="0"/>
    <n v="0"/>
    <n v="1"/>
    <n v="0"/>
    <n v="0"/>
    <n v="0"/>
    <n v="0"/>
    <n v="4.8903491282217537"/>
    <n v="8.3178539858307303"/>
    <e v="#REF!"/>
    <n v="9.2626965270978872"/>
    <n v="486898.95591507253"/>
    <n v="484665.53474269289"/>
    <n v="496258.82600992249"/>
    <n v="499864.52778520569"/>
    <n v="469548.32611134188"/>
    <n v="402855.25166734564"/>
    <e v="#REF!"/>
    <e v="#REF!"/>
    <e v="#REF!"/>
    <e v="#REF!"/>
    <e v="#REF!"/>
    <e v="#REF!"/>
    <e v="#REF!"/>
    <e v="#REF!"/>
  </r>
  <r>
    <x v="3"/>
    <x v="33"/>
    <n v="2017"/>
    <n v="34"/>
    <n v="896.3455391957184"/>
    <n v="132.791931732699"/>
    <n v="66.395965866349499"/>
    <n v="50"/>
    <n v="878.46082770062435"/>
    <n v="131.49066550839279"/>
    <n v="66.323003266496372"/>
    <n v="52.73497933903964"/>
    <n v="392890.38998359744"/>
    <n v="34"/>
    <n v="12.881285946055762"/>
    <n v="1"/>
    <n v="1145.5334367947669"/>
    <n v="7.1278551124390432"/>
    <n v="5.2750900002575616"/>
    <n v="4.7078225228190682"/>
    <n v="4.5946742311747126"/>
    <n v="0"/>
    <n v="0"/>
    <n v="0"/>
    <n v="0"/>
    <n v="0"/>
    <n v="1"/>
    <n v="0"/>
    <n v="0"/>
    <n v="0"/>
    <n v="0"/>
    <n v="1"/>
    <n v="8"/>
    <n v="0"/>
    <n v="0"/>
    <n v="0"/>
    <n v="0"/>
    <n v="0"/>
    <n v="0"/>
    <n v="0"/>
    <n v="1"/>
    <n v="0"/>
    <n v="0"/>
    <n v="0"/>
    <n v="0"/>
    <n v="4.8978397999509111"/>
    <n v="8.2690922358998478"/>
    <e v="#REF!"/>
    <n v="9.3995922689568907"/>
    <n v="486929.67312494799"/>
    <n v="484746.41903105518"/>
    <n v="496620.4161753073"/>
    <n v="500399.72891686828"/>
    <n v="470121.37026846065"/>
    <n v="395629.37959795818"/>
    <e v="#REF!"/>
    <e v="#REF!"/>
    <e v="#REF!"/>
    <e v="#REF!"/>
    <e v="#REF!"/>
    <e v="#REF!"/>
    <e v="#REF!"/>
    <e v="#REF!"/>
  </r>
  <r>
    <x v="3"/>
    <x v="34"/>
    <n v="2017"/>
    <n v="35"/>
    <n v="905.30899458767544"/>
    <n v="134.119851050026"/>
    <n v="67.059925525013"/>
    <n v="91.510644829922796"/>
    <n v="886.5152777667397"/>
    <n v="132.8052582792094"/>
    <n v="66.986233299161341"/>
    <n v="87.633078280834482"/>
    <n v="408142.33514478512"/>
    <n v="35"/>
    <n v="12.919371253197555"/>
    <n v="1"/>
    <n v="1197.9994159926371"/>
    <n v="7.1342975178180135"/>
    <n v="5.281794895518849"/>
    <n v="4.7137899398294145"/>
    <n v="4.8967495976338151"/>
    <n v="0"/>
    <n v="0"/>
    <n v="0"/>
    <n v="0"/>
    <n v="0"/>
    <n v="1"/>
    <n v="0"/>
    <n v="0"/>
    <n v="0"/>
    <n v="0"/>
    <n v="1"/>
    <n v="8"/>
    <n v="0"/>
    <n v="0"/>
    <n v="0"/>
    <n v="0"/>
    <n v="0"/>
    <n v="0"/>
    <n v="0"/>
    <n v="1"/>
    <n v="0"/>
    <n v="0"/>
    <n v="0"/>
    <n v="0"/>
    <n v="4.9052747784384296"/>
    <n v="8.3513970177642012"/>
    <e v="#REF!"/>
    <n v="9.3192071323344443"/>
    <n v="486961.86886210158"/>
    <n v="484835.8724908742"/>
    <n v="496998.44633165089"/>
    <n v="500947.83574211661"/>
    <n v="470702.3183276286"/>
    <n v="406965.96996748378"/>
    <e v="#REF!"/>
    <e v="#REF!"/>
    <e v="#REF!"/>
    <e v="#REF!"/>
    <e v="#REF!"/>
    <e v="#REF!"/>
    <e v="#REF!"/>
    <e v="#REF!"/>
  </r>
  <r>
    <x v="3"/>
    <x v="35"/>
    <n v="2017"/>
    <n v="36"/>
    <n v="914.36208453355221"/>
    <n v="135.46104956052628"/>
    <n v="67.730524780263138"/>
    <n v="68.632983622442097"/>
    <n v="894.86931979678343"/>
    <n v="134.13315391986782"/>
    <n v="67.656095632152955"/>
    <n v="70.53299308828133"/>
    <n v="387219.64117978414"/>
    <n v="36"/>
    <n v="12.866747359285489"/>
    <n v="1"/>
    <n v="1186.1866424967836"/>
    <n v="7.1409359922635289"/>
    <n v="5.2885223057282671"/>
    <n v="4.7197811007447648"/>
    <n v="4.760068363229065"/>
    <n v="0"/>
    <n v="0"/>
    <n v="0"/>
    <n v="0"/>
    <n v="0"/>
    <n v="1"/>
    <n v="0"/>
    <n v="0"/>
    <n v="0"/>
    <n v="0"/>
    <n v="1"/>
    <n v="9"/>
    <n v="0"/>
    <n v="0"/>
    <n v="0"/>
    <n v="0"/>
    <n v="0"/>
    <n v="0"/>
    <n v="0"/>
    <n v="0"/>
    <n v="1"/>
    <n v="0"/>
    <n v="0"/>
    <n v="0"/>
    <n v="4.9126548857360524"/>
    <n v="8.3240180646975119"/>
    <e v="#REF!"/>
    <n v="9.3239940243760451"/>
    <n v="444584.781332682"/>
    <n v="440577.2247814149"/>
    <n v="451020.90960217902"/>
    <n v="455382.77069991938"/>
    <n v="449948.87674792722"/>
    <n v="388354.39001193002"/>
    <e v="#REF!"/>
    <e v="#REF!"/>
    <e v="#REF!"/>
    <e v="#REF!"/>
    <e v="#REF!"/>
    <e v="#REF!"/>
    <e v="#REF!"/>
    <e v="#REF!"/>
  </r>
  <r>
    <x v="3"/>
    <x v="36"/>
    <n v="2017"/>
    <n v="37"/>
    <n v="923.50570537888791"/>
    <n v="136.81566005613155"/>
    <n v="68.407830028065774"/>
    <n v="50"/>
    <n v="903.46023547141476"/>
    <n v="135.47440698799969"/>
    <n v="68.332656588474492"/>
    <n v="52.05329930882813"/>
    <n v="379296.78689481027"/>
    <n v="37"/>
    <n v="12.846074256496397"/>
    <n v="1"/>
    <n v="1178.7291954630853"/>
    <n v="7.1477170437274582"/>
    <n v="5.2952717532563325"/>
    <n v="4.7257959573672741"/>
    <n v="4.587761668435153"/>
    <n v="0"/>
    <n v="0"/>
    <n v="0"/>
    <n v="0"/>
    <n v="0"/>
    <n v="1"/>
    <n v="0"/>
    <n v="0"/>
    <n v="0"/>
    <n v="0"/>
    <n v="1"/>
    <n v="9"/>
    <n v="0"/>
    <n v="0"/>
    <n v="0"/>
    <n v="0"/>
    <n v="0"/>
    <n v="0"/>
    <n v="0"/>
    <n v="0"/>
    <n v="1"/>
    <n v="0"/>
    <n v="0"/>
    <n v="0"/>
    <n v="4.9199809258281251"/>
    <n v="8.2877330883028222"/>
    <e v="#REF!"/>
    <n v="9.3550412411002331"/>
    <n v="444619.97862806299"/>
    <n v="440678.47848762979"/>
    <n v="451419.34644974949"/>
    <n v="455947.45373986399"/>
    <n v="450540.71268420835"/>
    <n v="382908.26334252465"/>
    <e v="#REF!"/>
    <e v="#REF!"/>
    <e v="#REF!"/>
    <e v="#REF!"/>
    <e v="#REF!"/>
    <e v="#REF!"/>
    <e v="#REF!"/>
    <e v="#REF!"/>
  </r>
  <r>
    <x v="3"/>
    <x v="37"/>
    <n v="2017"/>
    <n v="38"/>
    <n v="932.74076243267677"/>
    <n v="138.18381665669284"/>
    <n v="69.09190832834642"/>
    <n v="91.510644829922796"/>
    <n v="912.24439355979325"/>
    <n v="136.82911182234625"/>
    <n v="69.015983154359233"/>
    <n v="87.564910277813325"/>
    <n v="394904.37265090691"/>
    <n v="38"/>
    <n v="12.886398920018976"/>
    <n v="1"/>
    <n v="1231.5271322476387"/>
    <n v="7.1546034059078663"/>
    <n v="5.3020429619462615"/>
    <n v="4.7318344604762812"/>
    <n v="4.8962401965643947"/>
    <n v="0"/>
    <n v="0"/>
    <n v="0"/>
    <n v="0"/>
    <n v="0"/>
    <n v="1"/>
    <n v="0"/>
    <n v="0"/>
    <n v="0"/>
    <n v="0"/>
    <n v="1"/>
    <n v="9"/>
    <n v="0"/>
    <n v="0"/>
    <n v="0"/>
    <n v="0"/>
    <n v="0"/>
    <n v="0"/>
    <n v="0"/>
    <n v="0"/>
    <n v="1"/>
    <n v="0"/>
    <n v="0"/>
    <n v="0"/>
    <n v="4.9272536851572051"/>
    <n v="8.3716413304874511"/>
    <e v="#REF!"/>
    <n v="9.4081542632406041"/>
    <n v="444656.6992515772"/>
    <n v="440783.98280760279"/>
    <n v="451824.12928320182"/>
    <n v="456517.57535398629"/>
    <n v="451136.47364370426"/>
    <n v="394484.22963449347"/>
    <e v="#REF!"/>
    <e v="#REF!"/>
    <e v="#REF!"/>
    <e v="#REF!"/>
    <e v="#REF!"/>
    <e v="#REF!"/>
    <e v="#REF!"/>
    <e v="#REF!"/>
  </r>
  <r>
    <x v="3"/>
    <x v="38"/>
    <n v="2017"/>
    <n v="39"/>
    <n v="942.0681700570035"/>
    <n v="139.56565482325976"/>
    <n v="69.782827411629881"/>
    <n v="68.632983622442097"/>
    <n v="921.19152650895626"/>
    <n v="138.19738332280301"/>
    <n v="69.706142985902815"/>
    <n v="70.526176287979226"/>
    <n v="389480.23932264268"/>
    <n v="39"/>
    <n v="12.872568409559594"/>
    <n v="1"/>
    <n v="1220.0496359143351"/>
    <n v="7.1615691200460727"/>
    <n v="5.3088357553897296"/>
    <n v="4.7378965598374148"/>
    <n v="4.7600099754674003"/>
    <n v="0"/>
    <n v="0"/>
    <n v="0"/>
    <n v="0"/>
    <n v="0"/>
    <n v="1"/>
    <n v="0"/>
    <n v="0"/>
    <n v="0"/>
    <n v="0"/>
    <n v="1"/>
    <n v="9"/>
    <n v="0"/>
    <n v="0"/>
    <n v="0"/>
    <n v="0"/>
    <n v="0"/>
    <n v="0"/>
    <n v="0"/>
    <n v="0"/>
    <n v="1"/>
    <n v="0"/>
    <n v="0"/>
    <n v="0"/>
    <n v="4.9344739331306915"/>
    <n v="8.3443670070399527"/>
    <e v="#REF!"/>
    <n v="9.2780794054497147"/>
    <n v="444694.95843650599"/>
    <n v="440893.07196783973"/>
    <n v="452233.69383707846"/>
    <n v="457091.98114205356"/>
    <n v="451735.5434924388"/>
    <n v="390321.56466211099"/>
    <e v="#REF!"/>
    <e v="#REF!"/>
    <e v="#REF!"/>
    <e v="#REF!"/>
    <e v="#REF!"/>
    <e v="#REF!"/>
    <e v="#REF!"/>
    <e v="#REF!"/>
  </r>
  <r>
    <x v="3"/>
    <x v="39"/>
    <n v="2017"/>
    <n v="40"/>
    <n v="951.48885175757346"/>
    <n v="140.96131137149237"/>
    <n v="70.480655685746186"/>
    <n v="50"/>
    <n v="930.28072408354137"/>
    <n v="139.57934734714769"/>
    <n v="70.403204415761849"/>
    <n v="52.052617628797925"/>
    <n v="343070.32227930671"/>
    <n v="40"/>
    <n v="12.745690726356568"/>
    <n v="1"/>
    <n v="1212.930818814812"/>
    <n v="7.1685961015454858"/>
    <n v="5.3156500064051739"/>
    <n v="4.7439822042118571"/>
    <n v="4.5877547319014473"/>
    <n v="0"/>
    <n v="0"/>
    <n v="0"/>
    <n v="0"/>
    <n v="0"/>
    <n v="1"/>
    <n v="0"/>
    <n v="0"/>
    <n v="0"/>
    <n v="0"/>
    <n v="0"/>
    <n v="10"/>
    <n v="0"/>
    <n v="0"/>
    <n v="0"/>
    <n v="0"/>
    <n v="0"/>
    <n v="0"/>
    <n v="0"/>
    <n v="0"/>
    <n v="0"/>
    <n v="1"/>
    <n v="0"/>
    <n v="0"/>
    <n v="4.9416424226093039"/>
    <n v="7.3080795455284306"/>
    <e v="#REF!"/>
    <n v="8.3970233937052488"/>
    <n v="389791.08347804681"/>
    <n v="386690.56192827463"/>
    <n v="396261.2090575046"/>
    <n v="399747.11599234905"/>
    <n v="404866.39161652257"/>
    <n v="346948.9623805692"/>
    <e v="#REF!"/>
    <e v="#REF!"/>
    <e v="#REF!"/>
    <e v="#REF!"/>
    <e v="#REF!"/>
    <e v="#REF!"/>
    <e v="#REF!"/>
    <e v="#REF!"/>
  </r>
  <r>
    <x v="3"/>
    <x v="40"/>
    <n v="2017"/>
    <n v="41"/>
    <n v="961.00374027514931"/>
    <n v="142.3709244852073"/>
    <n v="71.185462242603649"/>
    <n v="50"/>
    <n v="939.49762894102366"/>
    <n v="140.97513591617749"/>
    <n v="71.107236459919477"/>
    <n v="50.205261762879793"/>
    <n v="342795.08948517428"/>
    <n v="41"/>
    <n v="12.7448881408808"/>
    <n v="1"/>
    <n v="1224.5601270029601"/>
    <n v="7.1756717461641077"/>
    <n v="5.322485611949797"/>
    <n v="4.7500913413657662"/>
    <n v="4.5687776997666401"/>
    <n v="0"/>
    <n v="0"/>
    <n v="0"/>
    <n v="0"/>
    <n v="0"/>
    <n v="1"/>
    <n v="0"/>
    <n v="0"/>
    <n v="0"/>
    <n v="0"/>
    <n v="0"/>
    <n v="10"/>
    <n v="0"/>
    <n v="0"/>
    <n v="0"/>
    <n v="0"/>
    <n v="0"/>
    <n v="0"/>
    <n v="0"/>
    <n v="0"/>
    <n v="0"/>
    <n v="1"/>
    <n v="0"/>
    <n v="0"/>
    <n v="4.9487598903781684"/>
    <n v="7.3101037944304466"/>
    <e v="#REF!"/>
    <n v="8.4670789101366015"/>
    <n v="389832.46609650325"/>
    <n v="386805.5850662695"/>
    <n v="396677.39798257552"/>
    <n v="400327.92021532409"/>
    <n v="405470.91852885415"/>
    <n v="346941.84710137395"/>
    <e v="#REF!"/>
    <e v="#REF!"/>
    <e v="#REF!"/>
    <e v="#REF!"/>
    <e v="#REF!"/>
    <e v="#REF!"/>
    <e v="#REF!"/>
    <e v="#REF!"/>
  </r>
  <r>
    <x v="3"/>
    <x v="41"/>
    <n v="2017"/>
    <n v="42"/>
    <n v="970.61377767790066"/>
    <n v="143.79463373005939"/>
    <n v="71.897316865029694"/>
    <n v="50.011830761808163"/>
    <n v="948.83247356208676"/>
    <n v="142.38488482311845"/>
    <n v="71.818308824518681"/>
    <n v="50.031173861915327"/>
    <n v="343452.90690169128"/>
    <n v="42"/>
    <n v="12.746805283434107"/>
    <n v="1"/>
    <n v="1236.317559034798"/>
    <n v="7.1827872624870333"/>
    <n v="5.3293424806648373"/>
    <n v="4.7562239180798418"/>
    <n v="4.5669706672069932"/>
    <n v="0"/>
    <n v="0"/>
    <n v="0"/>
    <n v="0"/>
    <n v="0"/>
    <n v="1"/>
    <n v="0"/>
    <n v="0"/>
    <n v="0"/>
    <n v="0"/>
    <n v="0"/>
    <n v="10"/>
    <n v="0"/>
    <n v="0"/>
    <n v="0"/>
    <n v="0"/>
    <n v="0"/>
    <n v="0"/>
    <n v="0"/>
    <n v="0"/>
    <n v="0"/>
    <n v="1"/>
    <n v="0"/>
    <n v="0"/>
    <n v="4.9558270576012609"/>
    <n v="7.316412116494698"/>
    <e v="#REF!"/>
    <n v="8.4969414652581268"/>
    <n v="389875.43389632361"/>
    <n v="386923.20244003274"/>
    <n v="397095.98956220096"/>
    <n v="400911.25099120318"/>
    <n v="406077.81277738669"/>
    <n v="347544.76394916396"/>
    <e v="#REF!"/>
    <e v="#REF!"/>
    <e v="#REF!"/>
    <e v="#REF!"/>
    <e v="#REF!"/>
    <e v="#REF!"/>
    <e v="#REF!"/>
    <e v="#REF!"/>
  </r>
  <r>
    <x v="3"/>
    <x v="42"/>
    <n v="2017"/>
    <n v="43"/>
    <n v="980.31991545467963"/>
    <n v="145.23258006735995"/>
    <n v="72.616290033679974"/>
    <n v="50"/>
    <n v="958.27870612986453"/>
    <n v="143.8087324452392"/>
    <n v="72.536491912763836"/>
    <n v="50.003117386191533"/>
    <n v="344194.12292539026"/>
    <n v="43"/>
    <n v="12.748961088021678"/>
    <n v="1"/>
    <n v="1248.1687855557195"/>
    <n v="7.1899365110457465"/>
    <n v="5.3362205266958167"/>
    <n v="4.7623798801590462"/>
    <n v="4.5666791351876412"/>
    <n v="0"/>
    <n v="0"/>
    <n v="0"/>
    <n v="0"/>
    <n v="0"/>
    <n v="1"/>
    <n v="0"/>
    <n v="0"/>
    <n v="0"/>
    <n v="0"/>
    <n v="0"/>
    <n v="10"/>
    <n v="0"/>
    <n v="0"/>
    <n v="0"/>
    <n v="0"/>
    <n v="0"/>
    <n v="0"/>
    <n v="0"/>
    <n v="0"/>
    <n v="0"/>
    <n v="1"/>
    <n v="0"/>
    <n v="0"/>
    <n v="4.962844630259907"/>
    <n v="7.3230905615705302"/>
    <e v="#REF!"/>
    <n v="8.4441136876867446"/>
    <n v="389920.0027293216"/>
    <n v="387043.2699339824"/>
    <n v="397516.61383421737"/>
    <n v="401496.83371048892"/>
    <n v="406686.92593828985"/>
    <n v="348203.46617808589"/>
    <e v="#REF!"/>
    <e v="#REF!"/>
    <e v="#REF!"/>
    <e v="#REF!"/>
    <e v="#REF!"/>
    <e v="#REF!"/>
    <e v="#REF!"/>
    <e v="#REF!"/>
  </r>
  <r>
    <x v="3"/>
    <x v="43"/>
    <n v="2017"/>
    <n v="44"/>
    <n v="990.1231146092266"/>
    <n v="146.68490586803358"/>
    <n v="73.342452934016791"/>
    <n v="50"/>
    <n v="967.83202867367311"/>
    <n v="145.24681915663638"/>
    <n v="73.261856831891492"/>
    <n v="50.000311738619153"/>
    <n v="344949.90948402701"/>
    <n v="44"/>
    <n v="12.751154495571052"/>
    <n v="1"/>
    <n v="1260.1504734112771"/>
    <n v="7.1971151965027174"/>
    <n v="5.3431196666295131"/>
    <n v="4.768559172442461"/>
    <n v="4.5666499773106608"/>
    <n v="0"/>
    <n v="0"/>
    <n v="0"/>
    <n v="0"/>
    <n v="0"/>
    <n v="1"/>
    <n v="0"/>
    <n v="0"/>
    <n v="0"/>
    <n v="0"/>
    <n v="0"/>
    <n v="10"/>
    <n v="0"/>
    <n v="0"/>
    <n v="0"/>
    <n v="0"/>
    <n v="0"/>
    <n v="0"/>
    <n v="0"/>
    <n v="0"/>
    <n v="0"/>
    <n v="1"/>
    <n v="0"/>
    <n v="0"/>
    <n v="4.9698132995760007"/>
    <n v="7.329825700514303"/>
    <e v="#REF!"/>
    <n v="8.3895098152301522"/>
    <n v="389966.18860582897"/>
    <n v="387165.69300876267"/>
    <n v="397939.01196313067"/>
    <n v="402084.47541102412"/>
    <n v="407298.1529553908"/>
    <n v="348873.51412405341"/>
    <e v="#REF!"/>
    <e v="#REF!"/>
    <e v="#REF!"/>
    <e v="#REF!"/>
    <e v="#REF!"/>
    <e v="#REF!"/>
    <e v="#REF!"/>
    <e v="#REF!"/>
  </r>
  <r>
    <x v="3"/>
    <x v="44"/>
    <n v="2017"/>
    <n v="45"/>
    <n v="1000.0243457553188"/>
    <n v="148.15175492671389"/>
    <n v="74.075877463356946"/>
    <n v="52.091391387374124"/>
    <n v="977.48972379816678"/>
    <n v="146.69928704167512"/>
    <n v="73.994475400210405"/>
    <n v="51.882283422498624"/>
    <n v="341599.2676541105"/>
    <n v="45"/>
    <n v="12.741393597024555"/>
    <n v="1"/>
    <n v="1274.3433695327637"/>
    <n v="7.2043203056965543"/>
    <n v="5.3500398179789475"/>
    <n v="4.7747617388132886"/>
    <n v="4.5860199617026378"/>
    <n v="0"/>
    <n v="0"/>
    <n v="0"/>
    <n v="0"/>
    <n v="0"/>
    <n v="1"/>
    <n v="0"/>
    <n v="0"/>
    <n v="0"/>
    <n v="0"/>
    <n v="0"/>
    <n v="11"/>
    <n v="0"/>
    <n v="0"/>
    <n v="0"/>
    <n v="0"/>
    <n v="0"/>
    <n v="0"/>
    <n v="0"/>
    <n v="0"/>
    <n v="0"/>
    <n v="0"/>
    <n v="1"/>
    <n v="0"/>
    <n v="4.9767337424205742"/>
    <n v="7.3414016994254023"/>
    <e v="#REF!"/>
    <n v="8.3950331320288374"/>
    <n v="367534.68944738142"/>
    <n v="363482.3931739775"/>
    <n v="373919.24841333122"/>
    <n v="375059.42507892207"/>
    <n v="385353.51161338954"/>
    <n v="345212.71432464011"/>
    <e v="#REF!"/>
    <e v="#REF!"/>
    <e v="#REF!"/>
    <e v="#REF!"/>
    <e v="#REF!"/>
    <e v="#REF!"/>
    <e v="#REF!"/>
    <e v="#REF!"/>
  </r>
  <r>
    <x v="3"/>
    <x v="45"/>
    <n v="2017"/>
    <n v="46"/>
    <n v="1010.0245892128719"/>
    <n v="149.63327247598104"/>
    <n v="74.816636237990522"/>
    <n v="50"/>
    <n v="987.25018342257829"/>
    <n v="148.16627975882807"/>
    <n v="74.734420154212515"/>
    <n v="50.188228342249865"/>
    <n v="341408.82501311938"/>
    <n v="46"/>
    <n v="12.740835938490282"/>
    <n v="1"/>
    <n v="1284.4744979268435"/>
    <n v="7.2115497168071006"/>
    <n v="5.3569808984372314"/>
    <n v="4.780987522208985"/>
    <n v="4.568601036893841"/>
    <n v="0"/>
    <n v="0"/>
    <n v="0"/>
    <n v="0"/>
    <n v="0"/>
    <n v="1"/>
    <n v="0"/>
    <n v="0"/>
    <n v="0"/>
    <n v="0"/>
    <n v="0"/>
    <n v="11"/>
    <n v="0"/>
    <n v="0"/>
    <n v="0"/>
    <n v="0"/>
    <n v="0"/>
    <n v="0"/>
    <n v="0"/>
    <n v="0"/>
    <n v="0"/>
    <n v="0"/>
    <n v="1"/>
    <n v="0"/>
    <n v="4.9836066217083363"/>
    <n v="7.3437716021012021"/>
    <e v="#REF!"/>
    <n v="8.4238981580556072"/>
    <n v="367584.15808391717"/>
    <n v="363609.37249346392"/>
    <n v="374344.70325187675"/>
    <n v="375650.81550174393"/>
    <n v="385968.7624671174"/>
    <n v="345271.16255814489"/>
    <e v="#REF!"/>
    <e v="#REF!"/>
    <e v="#REF!"/>
    <e v="#REF!"/>
    <e v="#REF!"/>
    <e v="#REF!"/>
    <e v="#REF!"/>
    <e v="#REF!"/>
  </r>
  <r>
    <x v="3"/>
    <x v="46"/>
    <n v="2017"/>
    <n v="47"/>
    <n v="1020.1248351050006"/>
    <n v="151.12960520074085"/>
    <n v="75.564802600370427"/>
    <n v="50"/>
    <n v="997.11257892730487"/>
    <n v="149.64794247978446"/>
    <n v="75.481764355754649"/>
    <n v="50.018822834224984"/>
    <n v="342069.89060598804"/>
    <n v="47"/>
    <n v="12.742770353663429"/>
    <n v="1"/>
    <n v="1296.8192429061119"/>
    <n v="7.2188019275776671"/>
    <n v="5.363942825513262"/>
    <n v="4.7872364646315289"/>
    <n v="4.5668423393915178"/>
    <n v="0"/>
    <n v="0"/>
    <n v="0"/>
    <n v="0"/>
    <n v="0"/>
    <n v="1"/>
    <n v="0"/>
    <n v="0"/>
    <n v="0"/>
    <n v="0"/>
    <n v="0"/>
    <n v="11"/>
    <n v="0"/>
    <n v="0"/>
    <n v="0"/>
    <n v="0"/>
    <n v="0"/>
    <n v="0"/>
    <n v="0"/>
    <n v="0"/>
    <n v="0"/>
    <n v="0"/>
    <n v="1"/>
    <n v="0"/>
    <n v="4.990432586778736"/>
    <n v="7.3500478048725251"/>
    <e v="#REF!"/>
    <n v="8.457397395598429"/>
    <n v="367635.29276199767"/>
    <n v="363738.59402286133"/>
    <n v="374771.53198973124"/>
    <n v="376243.96248769603"/>
    <n v="386585.95874463167"/>
    <n v="345885.86985318293"/>
    <e v="#REF!"/>
    <e v="#REF!"/>
    <e v="#REF!"/>
    <e v="#REF!"/>
    <e v="#REF!"/>
    <e v="#REF!"/>
    <e v="#REF!"/>
    <e v="#REF!"/>
  </r>
  <r>
    <x v="3"/>
    <x v="47"/>
    <n v="2017"/>
    <n v="48"/>
    <n v="1030.3260834560506"/>
    <n v="152.64090125274825"/>
    <n v="76.320450626374125"/>
    <n v="50"/>
    <n v="1007.0766302859286"/>
    <n v="151.14442186626636"/>
    <n v="76.236581999312179"/>
    <n v="50.001882283422496"/>
    <n v="342817.87361274188"/>
    <n v="48"/>
    <n v="12.744954604407024"/>
    <n v="1"/>
    <n v="1309.2874353351731"/>
    <n v="7.2260758663502536"/>
    <n v="5.3709255163570795"/>
    <n v="4.793508507157819"/>
    <n v="4.5666662994056093"/>
    <n v="0"/>
    <n v="0"/>
    <n v="0"/>
    <n v="0"/>
    <n v="0"/>
    <n v="1"/>
    <n v="0"/>
    <n v="0"/>
    <n v="0"/>
    <n v="0"/>
    <n v="0"/>
    <n v="11"/>
    <n v="0"/>
    <n v="0"/>
    <n v="0"/>
    <n v="0"/>
    <n v="0"/>
    <n v="0"/>
    <n v="0"/>
    <n v="0"/>
    <n v="0"/>
    <n v="0"/>
    <n v="1"/>
    <n v="0"/>
    <n v="4.9972122737641147"/>
    <n v="7.3567110642811873"/>
    <e v="#REF!"/>
    <n v="8.4107611967737377"/>
    <n v="367688.11014203838"/>
    <n v="363870.05160263082"/>
    <n v="375199.67004916916"/>
    <n v="376838.81566735695"/>
    <n v="387205.07103463548"/>
    <n v="346558.50030146516"/>
    <e v="#REF!"/>
    <e v="#REF!"/>
    <e v="#REF!"/>
    <e v="#REF!"/>
    <e v="#REF!"/>
    <e v="#REF!"/>
    <e v="#REF!"/>
    <e v="#REF!"/>
  </r>
  <r>
    <x v="3"/>
    <x v="48"/>
    <n v="2017"/>
    <n v="49"/>
    <n v="1040.6293442906112"/>
    <n v="154.16731026527572"/>
    <n v="77.083655132637858"/>
    <n v="50"/>
    <n v="1017.1424444873333"/>
    <n v="152.65586606577102"/>
    <n v="76.998947819305286"/>
    <n v="50.000188228342253"/>
    <n v="343502.79257658159"/>
    <n v="49"/>
    <n v="12.746950520383203"/>
    <n v="1"/>
    <n v="1321.8803096885249"/>
    <n v="7.2333707606925914"/>
    <n v="5.3779288876794"/>
    <n v="4.7998035899501881"/>
    <n v="4.5666486937024446"/>
    <n v="0"/>
    <n v="0"/>
    <n v="0"/>
    <n v="0"/>
    <n v="0"/>
    <n v="1"/>
    <n v="0"/>
    <n v="0"/>
    <n v="0"/>
    <n v="0"/>
    <n v="0"/>
    <n v="12"/>
    <n v="0"/>
    <n v="0"/>
    <n v="0"/>
    <n v="0"/>
    <n v="0"/>
    <n v="0"/>
    <n v="0"/>
    <n v="0"/>
    <n v="0"/>
    <n v="0"/>
    <n v="0"/>
    <n v="1"/>
    <n v="5.0039463059454592"/>
    <n v="7.3634054973072933"/>
    <e v="#REF!"/>
    <n v="8.4975526745633072"/>
    <n v="363530.2823000832"/>
    <n v="361051.31320593128"/>
    <n v="370260.58102609124"/>
    <n v="373981.82272193459"/>
    <n v="384934.39809184009"/>
    <n v="347238.62122081337"/>
    <e v="#REF!"/>
    <e v="#REF!"/>
    <e v="#REF!"/>
    <e v="#REF!"/>
    <e v="#REF!"/>
    <e v="#REF!"/>
    <e v="#REF!"/>
    <e v="#REF!"/>
  </r>
  <r>
    <x v="3"/>
    <x v="49"/>
    <n v="2017"/>
    <n v="50"/>
    <n v="1051.0356377335172"/>
    <n v="155.70898336792848"/>
    <n v="77.854491683964241"/>
    <n v="50"/>
    <n v="1027.3104024611885"/>
    <n v="154.18242471684977"/>
    <n v="77.76893729749834"/>
    <n v="50.000018822834228"/>
    <n v="344260.39404931339"/>
    <n v="50"/>
    <n v="12.749153609451907"/>
    <n v="1"/>
    <n v="1334.5991127854099"/>
    <n v="7.2406860460717093"/>
    <n v="5.3849528557179269"/>
    <n v="4.8061216522670502"/>
    <n v="4.5666469331150799"/>
    <n v="0"/>
    <n v="0"/>
    <n v="0"/>
    <n v="0"/>
    <n v="0"/>
    <n v="1"/>
    <n v="0"/>
    <n v="0"/>
    <n v="0"/>
    <n v="0"/>
    <n v="0"/>
    <n v="12"/>
    <n v="0"/>
    <n v="0"/>
    <n v="0"/>
    <n v="0"/>
    <n v="0"/>
    <n v="0"/>
    <n v="0"/>
    <n v="0"/>
    <n v="0"/>
    <n v="0"/>
    <n v="0"/>
    <n v="1"/>
    <n v="5.0106352940962555"/>
    <n v="7.3700956442670602"/>
    <e v="#REF!"/>
    <n v="8.5539686860564377"/>
    <n v="363586.51573337329"/>
    <n v="361187.25597219414"/>
    <n v="370691.2106171613"/>
    <n v="374579.98601240391"/>
    <n v="385557.27997515869"/>
    <n v="347921.17037870281"/>
    <e v="#REF!"/>
    <e v="#REF!"/>
    <e v="#REF!"/>
    <e v="#REF!"/>
    <e v="#REF!"/>
    <e v="#REF!"/>
    <e v="#REF!"/>
    <e v="#REF!"/>
  </r>
  <r>
    <x v="3"/>
    <x v="50"/>
    <n v="2017"/>
    <n v="51"/>
    <n v="1061.5459941108525"/>
    <n v="157.26607320160778"/>
    <n v="78.633036600803891"/>
    <n v="50"/>
    <n v="1037.5810799560877"/>
    <n v="155.72424895922876"/>
    <n v="78.54662667047333"/>
    <n v="50.000001882283421"/>
    <n v="345018.09443257493"/>
    <n v="51"/>
    <n v="12.75135214226882"/>
    <n v="1"/>
    <n v="1347.4451039132641"/>
    <n v="7.2480213023710629"/>
    <n v="5.3919973362268738"/>
    <n v="4.8124626324736557"/>
    <n v="4.5666467570561728"/>
    <n v="0"/>
    <n v="0"/>
    <n v="0"/>
    <n v="0"/>
    <n v="0"/>
    <n v="1"/>
    <n v="0"/>
    <n v="0"/>
    <n v="0"/>
    <n v="0"/>
    <n v="0"/>
    <n v="12"/>
    <n v="0"/>
    <n v="0"/>
    <n v="0"/>
    <n v="0"/>
    <n v="0"/>
    <n v="0"/>
    <n v="0"/>
    <n v="0"/>
    <n v="0"/>
    <n v="0"/>
    <n v="0"/>
    <n v="1"/>
    <n v="5.0172798368149243"/>
    <n v="7.3767781362439928"/>
    <e v="#REF!"/>
    <n v="8.5706202998800087"/>
    <n v="363644.48285617575"/>
    <n v="361325.45818554692"/>
    <n v="371123.04364869877"/>
    <n v="375179.76876738406"/>
    <n v="386182.02362703445"/>
    <n v="348605.63062079484"/>
    <e v="#REF!"/>
    <e v="#REF!"/>
    <e v="#REF!"/>
    <e v="#REF!"/>
    <e v="#REF!"/>
    <e v="#REF!"/>
    <e v="#REF!"/>
    <e v="#REF!"/>
  </r>
  <r>
    <x v="3"/>
    <x v="51"/>
    <n v="2017"/>
    <n v="52"/>
    <n v="1072.1614540519608"/>
    <n v="158.83873393362384"/>
    <n v="79.419366966811921"/>
    <n v="50"/>
    <n v="1047.9551921848495"/>
    <n v="157.28149144642629"/>
    <n v="79.332092937178061"/>
    <n v="50.000000188228341"/>
    <n v="345775.81172344374"/>
    <n v="52"/>
    <n v="12.753545901038251"/>
    <n v="1"/>
    <n v="1360.4195549523965"/>
    <n v="7.2553762097652879"/>
    <n v="5.3990622444780278"/>
    <n v="4.8188264680529596"/>
    <n v="4.566646739450281"/>
    <n v="0"/>
    <n v="0"/>
    <n v="0"/>
    <n v="0"/>
    <n v="0"/>
    <n v="1"/>
    <n v="0"/>
    <n v="0"/>
    <n v="0"/>
    <n v="0"/>
    <n v="0"/>
    <n v="12"/>
    <n v="0"/>
    <n v="0"/>
    <n v="0"/>
    <n v="0"/>
    <n v="0"/>
    <n v="0"/>
    <n v="0"/>
    <n v="0"/>
    <n v="0"/>
    <n v="0"/>
    <n v="0"/>
    <n v="1"/>
    <n v="5.0238805208462765"/>
    <n v="7.383452817307516"/>
    <e v="#REF!"/>
    <n v="8.5676598329536926"/>
    <n v="363704.20100538561"/>
    <n v="361465.93557800917"/>
    <n v="371556.06084814231"/>
    <n v="375781.15380107361"/>
    <n v="386808.61712210154"/>
    <n v="349291.94086420373"/>
    <e v="#REF!"/>
    <e v="#REF!"/>
    <e v="#REF!"/>
    <e v="#REF!"/>
    <e v="#REF!"/>
    <e v="#REF!"/>
    <e v="#REF!"/>
    <e v="#REF!"/>
  </r>
  <r>
    <x v="3"/>
    <x v="52"/>
    <n v="2017"/>
    <n v="53"/>
    <n v="1082.8830685924804"/>
    <n v="160.42712127296008"/>
    <n v="80.213560636480025"/>
    <n v="54.244238444398206"/>
    <n v="1058.4335551071385"/>
    <n v="158.85430635969317"/>
    <n v="80.125413866549835"/>
    <n v="53.819814618781223"/>
    <n v="348635.88545689883"/>
    <n v="53"/>
    <n v="12.761783348413358"/>
    <n v="1"/>
    <n v="1377.7679889463186"/>
    <n v="7.2627505180521048"/>
    <n v="5.4061474952675175"/>
    <n v="4.8252130956166033"/>
    <n v="4.6055773913765075"/>
    <n v="0"/>
    <n v="0"/>
    <n v="0"/>
    <n v="0"/>
    <n v="0"/>
    <n v="1"/>
    <n v="0"/>
    <n v="0"/>
    <n v="0"/>
    <n v="0"/>
    <n v="0"/>
    <n v="12"/>
    <n v="0"/>
    <n v="0"/>
    <n v="0"/>
    <n v="0"/>
    <n v="0"/>
    <n v="0"/>
    <n v="0"/>
    <n v="0"/>
    <n v="0"/>
    <n v="0"/>
    <n v="0"/>
    <n v="1"/>
    <n v="5.0304379213924353"/>
    <n v="7.3998525172510421"/>
    <e v="#REF!"/>
    <n v="8.599454852990613"/>
    <n v="363765.68769126694"/>
    <n v="361608.70609765616"/>
    <n v="371990.24713839247"/>
    <n v="376384.12698979414"/>
    <n v="387437.05012536683"/>
    <n v="351358.13767942472"/>
    <e v="#REF!"/>
    <e v="#REF!"/>
    <e v="#REF!"/>
    <e v="#REF!"/>
    <e v="#REF!"/>
    <e v="#REF!"/>
    <e v="#REF!"/>
    <e v="#REF!"/>
  </r>
  <r>
    <x v="3"/>
    <x v="53"/>
    <n v="2018"/>
    <n v="2"/>
    <n v="1093.7118992784053"/>
    <n v="162.03139248568968"/>
    <n v="81.015696242844825"/>
    <n v="50"/>
    <n v="1069.0170583585186"/>
    <n v="160.44284942269144"/>
    <n v="80.926668005215333"/>
    <n v="50.381981461878127"/>
    <n v="349350.3244340088"/>
    <n v="54"/>
    <n v="12.763830492659165"/>
    <n v="1"/>
    <n v="1386.7589880069397"/>
    <n v="7.2701440253390075"/>
    <n v="5.4132530029254147"/>
    <n v="4.8316224509160008"/>
    <n v="4.5706087166892386"/>
    <n v="0"/>
    <n v="0"/>
    <n v="0"/>
    <n v="0"/>
    <n v="0"/>
    <n v="1"/>
    <n v="0"/>
    <n v="0"/>
    <n v="0"/>
    <n v="0"/>
    <n v="0"/>
    <n v="1"/>
    <n v="1"/>
    <n v="0"/>
    <n v="0"/>
    <n v="0"/>
    <n v="0"/>
    <n v="0"/>
    <n v="0"/>
    <n v="0"/>
    <n v="0"/>
    <n v="0"/>
    <n v="0"/>
    <n v="0"/>
    <n v="5.0369526024136295"/>
    <n v="7.3977699385059568"/>
    <e v="#REF!"/>
    <n v="8.6056352336667423"/>
    <n v="365369.81351722067"/>
    <n v="363443.88675159006"/>
    <n v="374107.60564885085"/>
    <n v="380442.1914970713"/>
    <n v="390958.9922131882"/>
    <n v="350810.30343196995"/>
    <e v="#REF!"/>
    <e v="#REF!"/>
    <e v="#REF!"/>
    <e v="#REF!"/>
    <e v="#REF!"/>
    <e v="#REF!"/>
    <e v="#REF!"/>
    <e v="#REF!"/>
  </r>
  <r>
    <x v="3"/>
    <x v="54"/>
    <n v="2018"/>
    <n v="3"/>
    <n v="1104.6490182711893"/>
    <n v="163.65170641054658"/>
    <n v="81.82585320527329"/>
    <n v="50"/>
    <n v="1079.7066463323197"/>
    <n v="162.04727791661901"/>
    <n v="81.735934685267495"/>
    <n v="50.03819814618781"/>
    <n v="349912.52550482441"/>
    <n v="55"/>
    <n v="12.765438475099534"/>
    <n v="1"/>
    <n v="1400.1265778870093"/>
    <n v="7.2775565632326922"/>
    <n v="5.4203786813267234"/>
    <n v="4.8380544688535192"/>
    <n v="4.5670436425378815"/>
    <n v="0"/>
    <n v="0"/>
    <n v="0"/>
    <n v="0"/>
    <n v="0"/>
    <n v="1"/>
    <n v="0"/>
    <n v="0"/>
    <n v="0"/>
    <n v="0"/>
    <n v="0"/>
    <n v="1"/>
    <n v="1"/>
    <n v="0"/>
    <n v="0"/>
    <n v="0"/>
    <n v="0"/>
    <n v="0"/>
    <n v="0"/>
    <n v="0"/>
    <n v="0"/>
    <n v="0"/>
    <n v="0"/>
    <n v="0"/>
    <n v="5.0434251169192468"/>
    <n v="7.4035310124264644"/>
    <e v="#REF!"/>
    <n v="8.5586182914018991"/>
    <n v="365434.89050939883"/>
    <n v="363591.3034360857"/>
    <n v="374544.09564145497"/>
    <n v="381048.30644959857"/>
    <n v="391591.07724017999"/>
    <n v="351375.89912696264"/>
    <e v="#REF!"/>
    <e v="#REF!"/>
    <e v="#REF!"/>
    <e v="#REF!"/>
    <e v="#REF!"/>
    <e v="#REF!"/>
    <e v="#REF!"/>
    <e v="#REF!"/>
  </r>
  <r>
    <x v="3"/>
    <x v="55"/>
    <n v="2018"/>
    <n v="4"/>
    <n v="1115.6955084539013"/>
    <n v="165.28822347465206"/>
    <n v="82.644111737326028"/>
    <n v="58.838792742897375"/>
    <n v="1090.5033049687941"/>
    <n v="163.66775069563553"/>
    <n v="82.553294032120178"/>
    <n v="57.958733283226415"/>
    <n v="354866.59608250408"/>
    <n v="56"/>
    <n v="12.779497212149332"/>
    <n v="1"/>
    <n v="1422.4666364087768"/>
    <n v="7.2849879865485478"/>
    <n v="5.4275244439030566"/>
    <n v="4.8445090834937679"/>
    <n v="4.6461167886985715"/>
    <n v="0"/>
    <n v="0"/>
    <n v="0"/>
    <n v="0"/>
    <n v="0"/>
    <n v="1"/>
    <n v="0"/>
    <n v="0"/>
    <n v="0"/>
    <n v="0"/>
    <n v="0"/>
    <n v="1"/>
    <n v="1"/>
    <n v="0"/>
    <n v="0"/>
    <n v="0"/>
    <n v="0"/>
    <n v="0"/>
    <n v="0"/>
    <n v="0"/>
    <n v="0"/>
    <n v="0"/>
    <n v="0"/>
    <n v="0"/>
    <n v="5.0498560072495371"/>
    <n v="7.4299445907253778"/>
    <e v="#REF!"/>
    <n v="8.4785764987313428"/>
    <n v="365501.78962667816"/>
    <n v="363741.07527659001"/>
    <n v="374981.72366280376"/>
    <n v="381655.97748665453"/>
    <n v="392224.97602638189"/>
    <n v="354868.49878730648"/>
    <e v="#REF!"/>
    <e v="#REF!"/>
    <e v="#REF!"/>
    <e v="#REF!"/>
    <e v="#REF!"/>
    <e v="#REF!"/>
    <e v="#REF!"/>
    <e v="#REF!"/>
  </r>
  <r>
    <x v="3"/>
    <x v="56"/>
    <n v="2018"/>
    <n v="5"/>
    <n v="1126.8524635384401"/>
    <n v="166.94110570939853"/>
    <n v="83.470552854699264"/>
    <n v="50"/>
    <n v="1101.4080525396878"/>
    <n v="165.30442820251704"/>
    <n v="83.37882697244136"/>
    <n v="50.795873328322642"/>
    <n v="351857.16325526178"/>
    <n v="57"/>
    <n v="12.770980586020089"/>
    <n v="1"/>
    <n v="1427.2641221025378"/>
    <n v="7.2924381661619524"/>
    <n v="5.4346902036546254"/>
    <n v="4.8509862280749703"/>
    <n v="4.5748840309549221"/>
    <n v="0"/>
    <n v="0"/>
    <n v="0"/>
    <n v="0"/>
    <n v="0"/>
    <n v="1"/>
    <n v="0"/>
    <n v="0"/>
    <n v="0"/>
    <n v="0"/>
    <n v="0"/>
    <n v="1"/>
    <n v="1"/>
    <n v="0"/>
    <n v="0"/>
    <n v="0"/>
    <n v="0"/>
    <n v="0"/>
    <n v="0"/>
    <n v="0"/>
    <n v="0"/>
    <n v="0"/>
    <n v="0"/>
    <n v="0"/>
    <n v="5.0562458053483077"/>
    <n v="7.4187748357323491"/>
    <e v="#REF!"/>
    <n v="8.5093965299674341"/>
    <n v="365570.52909030969"/>
    <n v="363893.22467129078"/>
    <n v="375420.48193189391"/>
    <n v="382265.19577496132"/>
    <n v="392860.68090432894"/>
    <n v="353042.43623068766"/>
    <e v="#REF!"/>
    <e v="#REF!"/>
    <e v="#REF!"/>
    <e v="#REF!"/>
    <e v="#REF!"/>
    <e v="#REF!"/>
    <e v="#REF!"/>
    <e v="#REF!"/>
  </r>
  <r>
    <x v="3"/>
    <x v="57"/>
    <n v="2018"/>
    <n v="6"/>
    <n v="1138.1209881738246"/>
    <n v="168.61051676649254"/>
    <n v="84.305258383246269"/>
    <n v="50"/>
    <n v="1112.4219332299288"/>
    <n v="166.95747248450479"/>
    <n v="84.212615242165782"/>
    <n v="50.079587332832261"/>
    <n v="350443.1878606386"/>
    <n v="58"/>
    <n v="12.76695388347628"/>
    <n v="1"/>
    <n v="1441.0367633235633"/>
    <n v="7.299906984043294"/>
    <n v="5.4418758731623793"/>
    <n v="4.8574858350204337"/>
    <n v="4.5674735269403568"/>
    <n v="0"/>
    <n v="0"/>
    <n v="0"/>
    <n v="0"/>
    <n v="0"/>
    <n v="1"/>
    <n v="0"/>
    <n v="0"/>
    <n v="0"/>
    <n v="0"/>
    <n v="0"/>
    <n v="2"/>
    <n v="0"/>
    <n v="1"/>
    <n v="0"/>
    <n v="0"/>
    <n v="0"/>
    <n v="0"/>
    <n v="0"/>
    <n v="0"/>
    <n v="0"/>
    <n v="0"/>
    <n v="0"/>
    <n v="0"/>
    <n v="5.0625950330269669"/>
    <n v="7.4235539764820411"/>
    <e v="#REF!"/>
    <n v="8.6311012186078049"/>
    <n v="368312.61913669849"/>
    <n v="365310.11153013643"/>
    <n v="379546.83789854101"/>
    <n v="382875.95295688842"/>
    <n v="393498.1844244558"/>
    <n v="353477.3232750782"/>
    <e v="#REF!"/>
    <e v="#REF!"/>
    <e v="#REF!"/>
    <e v="#REF!"/>
    <e v="#REF!"/>
    <e v="#REF!"/>
    <e v="#REF!"/>
    <e v="#REF!"/>
  </r>
  <r>
    <x v="3"/>
    <x v="58"/>
    <n v="2018"/>
    <n v="7"/>
    <n v="1149.5021980555628"/>
    <n v="170.29662193415746"/>
    <n v="85.148310967078729"/>
    <n v="50"/>
    <n v="1123.5460126776188"/>
    <n v="168.62704720933112"/>
    <n v="85.054741394587438"/>
    <n v="50.007958733283225"/>
    <n v="351160.048625622"/>
    <n v="59"/>
    <n v="12.76899737751155"/>
    <n v="1"/>
    <n v="1454.9471309567989"/>
    <n v="7.307394329810772"/>
    <n v="5.4490813646001977"/>
    <n v="4.8640078359500976"/>
    <n v="4.566729447206618"/>
    <n v="0"/>
    <n v="0"/>
    <n v="0"/>
    <n v="0"/>
    <n v="0"/>
    <n v="1"/>
    <n v="0"/>
    <n v="0"/>
    <n v="0"/>
    <n v="0"/>
    <n v="0"/>
    <n v="2"/>
    <n v="0"/>
    <n v="1"/>
    <n v="0"/>
    <n v="0"/>
    <n v="0"/>
    <n v="0"/>
    <n v="0"/>
    <n v="0"/>
    <n v="0"/>
    <n v="0"/>
    <n v="0"/>
    <n v="0"/>
    <n v="5.0689042022202315"/>
    <n v="7.429993241256895"/>
    <e v="#REF!"/>
    <n v="8.6698963956931756"/>
    <n v="368385.09468745958"/>
    <n v="365467.08540966455"/>
    <n v="379987.83578670234"/>
    <n v="383488.24099843221"/>
    <n v="394137.47927479219"/>
    <n v="354149.97460066143"/>
    <e v="#REF!"/>
    <e v="#REF!"/>
    <e v="#REF!"/>
    <e v="#REF!"/>
    <e v="#REF!"/>
    <e v="#REF!"/>
    <e v="#REF!"/>
    <e v="#REF!"/>
  </r>
  <r>
    <x v="3"/>
    <x v="59"/>
    <n v="2018"/>
    <n v="8"/>
    <n v="1160.9972200361185"/>
    <n v="171.99958815349902"/>
    <n v="85.999794076749509"/>
    <n v="57.086026222220809"/>
    <n v="1134.7813748851686"/>
    <n v="170.31331768141507"/>
    <n v="85.9052888085333"/>
    <n v="56.37821947332705"/>
    <n v="355341.82365932682"/>
    <n v="60"/>
    <n v="12.780835488729952"/>
    <n v="1"/>
    <n v="1476.0826284885879"/>
    <n v="7.314900098338077"/>
    <n v="5.4563065897470882"/>
    <n v="4.8705521616921681"/>
    <n v="4.6308294890881987"/>
    <n v="0"/>
    <n v="0"/>
    <n v="0"/>
    <n v="0"/>
    <n v="0"/>
    <n v="1"/>
    <n v="0"/>
    <n v="0"/>
    <n v="0"/>
    <n v="0"/>
    <n v="0"/>
    <n v="2"/>
    <n v="0"/>
    <n v="1"/>
    <n v="0"/>
    <n v="0"/>
    <n v="0"/>
    <n v="0"/>
    <n v="0"/>
    <n v="0"/>
    <n v="0"/>
    <n v="0"/>
    <n v="0"/>
    <n v="0"/>
    <n v="5.0751738152338266"/>
    <n v="7.4526372359307933"/>
    <e v="#REF!"/>
    <n v="8.5719786435760668"/>
    <n v="368459.46634890774"/>
    <n v="365626.50709565979"/>
    <n v="380429.94382374192"/>
    <n v="384102.05208384903"/>
    <n v="394778.55822546303"/>
    <n v="357119.73293349927"/>
    <e v="#REF!"/>
    <e v="#REF!"/>
    <e v="#REF!"/>
    <e v="#REF!"/>
    <e v="#REF!"/>
    <e v="#REF!"/>
    <e v="#REF!"/>
    <e v="#REF!"/>
  </r>
  <r>
    <x v="3"/>
    <x v="60"/>
    <n v="2018"/>
    <n v="9"/>
    <n v="1172.6071922364797"/>
    <n v="173.71958403503402"/>
    <n v="86.859792017517009"/>
    <n v="51.20918824856723"/>
    <n v="1146.1291200905619"/>
    <n v="172.01645085822454"/>
    <n v="86.764341696618644"/>
    <n v="51.726091371043211"/>
    <n v="353640.18995461497"/>
    <n v="61"/>
    <n v="12.7760352626608"/>
    <n v="1"/>
    <n v="1484.3957565375979"/>
    <n v="7.3224241880952041"/>
    <n v="5.4635514599993673"/>
    <n v="4.8771187422948294"/>
    <n v="4.5844265730507701"/>
    <n v="0"/>
    <n v="0"/>
    <n v="0"/>
    <n v="0"/>
    <n v="0"/>
    <n v="1"/>
    <n v="0"/>
    <n v="0"/>
    <n v="0"/>
    <n v="0"/>
    <n v="0"/>
    <n v="2"/>
    <n v="0"/>
    <n v="1"/>
    <n v="0"/>
    <n v="0"/>
    <n v="0"/>
    <n v="0"/>
    <n v="0"/>
    <n v="0"/>
    <n v="0"/>
    <n v="0"/>
    <n v="0"/>
    <n v="0"/>
    <n v="5.0814043649844631"/>
    <n v="7.4476493680035754"/>
    <e v="#REF!"/>
    <n v="8.5577842065090426"/>
    <n v="368535.75308214978"/>
    <n v="365788.40078926232"/>
    <n v="380873.1558914982"/>
    <n v="384717.3785427126"/>
    <n v="395421.41409042734"/>
    <n v="356179.72853757464"/>
    <e v="#REF!"/>
    <e v="#REF!"/>
    <e v="#REF!"/>
    <e v="#REF!"/>
    <e v="#REF!"/>
    <e v="#REF!"/>
    <e v="#REF!"/>
    <e v="#REF!"/>
  </r>
  <r>
    <x v="3"/>
    <x v="61"/>
    <n v="2018"/>
    <n v="10"/>
    <n v="1184.3332641588447"/>
    <n v="175.45677987538437"/>
    <n v="87.728389937692185"/>
    <n v="50.34860209378536"/>
    <n v="1157.5903633110468"/>
    <n v="173.73661536680447"/>
    <n v="87.631985113584832"/>
    <n v="50.486351021511148"/>
    <n v="353705.14656680223"/>
    <n v="62"/>
    <n v="12.776218925743077"/>
    <n v="1"/>
    <n v="1497.8670360657065"/>
    <n v="7.3299664999987719"/>
    <n v="5.4708158863828151"/>
    <n v="4.8837075070380243"/>
    <n v="4.5716885313175473"/>
    <n v="0"/>
    <n v="0"/>
    <n v="0"/>
    <n v="0"/>
    <n v="0"/>
    <n v="1"/>
    <n v="0"/>
    <n v="0"/>
    <n v="0"/>
    <n v="0"/>
    <n v="0"/>
    <n v="3"/>
    <n v="0"/>
    <n v="0"/>
    <n v="1"/>
    <n v="0"/>
    <n v="0"/>
    <n v="0"/>
    <n v="0"/>
    <n v="0"/>
    <n v="0"/>
    <n v="0"/>
    <n v="0"/>
    <n v="0"/>
    <n v="5.0875963352323836"/>
    <n v="7.4510717687526675"/>
    <e v="#REF!"/>
    <n v="8.5808421000435366"/>
    <n v="368613.97403790359"/>
    <n v="365952.79101670085"/>
    <n v="381317.46601924225"/>
    <n v="385334.21279950376"/>
    <n v="396066.03970119805"/>
    <n v="356433.14703152981"/>
    <e v="#REF!"/>
    <e v="#REF!"/>
    <e v="#REF!"/>
    <e v="#REF!"/>
    <e v="#REF!"/>
    <e v="#REF!"/>
    <e v="#REF!"/>
    <e v="#REF!"/>
  </r>
  <r>
    <x v="3"/>
    <x v="62"/>
    <n v="2018"/>
    <n v="11"/>
    <n v="1196.1765968004329"/>
    <n v="177.21134767413824"/>
    <n v="88.605673837069105"/>
    <n v="50"/>
    <n v="1169.1662333578624"/>
    <n v="175.47398152047134"/>
    <n v="88.508304964720679"/>
    <n v="50.048635102151117"/>
    <n v="354214.2122411335"/>
    <n v="63"/>
    <n v="12.777657128430274"/>
    <n v="1"/>
    <n v="1511.9936183116404"/>
    <n v="7.3375269366164106"/>
    <n v="5.4780997795647837"/>
    <n v="4.8903183844453144"/>
    <n v="4.567152062301286"/>
    <n v="0"/>
    <n v="0"/>
    <n v="0"/>
    <n v="0"/>
    <n v="0"/>
    <n v="1"/>
    <n v="0"/>
    <n v="0"/>
    <n v="0"/>
    <n v="0"/>
    <n v="0"/>
    <n v="3"/>
    <n v="0"/>
    <n v="0"/>
    <n v="1"/>
    <n v="0"/>
    <n v="0"/>
    <n v="0"/>
    <n v="0"/>
    <n v="0"/>
    <n v="0"/>
    <n v="0"/>
    <n v="0"/>
    <n v="0"/>
    <n v="5.0937502008067623"/>
    <n v="7.4565387818683169"/>
    <e v="#REF!"/>
    <n v="8.6576157052497251"/>
    <n v="368694.1485583944"/>
    <n v="366119.70260762062"/>
    <n v="381762.86833573441"/>
    <n v="385952.54733885737"/>
    <n v="396712.42788888951"/>
    <n v="356978.64202050061"/>
    <e v="#REF!"/>
    <e v="#REF!"/>
    <e v="#REF!"/>
    <e v="#REF!"/>
    <e v="#REF!"/>
    <e v="#REF!"/>
    <e v="#REF!"/>
    <e v="#REF!"/>
  </r>
  <r>
    <x v="3"/>
    <x v="63"/>
    <n v="2018"/>
    <n v="12"/>
    <n v="1208.1383627684372"/>
    <n v="178.98346115087958"/>
    <n v="89.491730575439789"/>
    <n v="50"/>
    <n v="1180.8578721810347"/>
    <n v="177.22872133567546"/>
    <n v="89.393388014367886"/>
    <n v="50.00486351021511"/>
    <n v="354946.9621985089"/>
    <n v="64"/>
    <n v="12.779723655038202"/>
    <n v="1"/>
    <n v="1526.6135544947565"/>
    <n v="7.3451054016171993"/>
    <n v="5.48540304986627"/>
    <n v="4.8969513022957933"/>
    <n v="4.5666972814672331"/>
    <n v="0"/>
    <n v="0"/>
    <n v="0"/>
    <n v="0"/>
    <n v="0"/>
    <n v="1"/>
    <n v="0"/>
    <n v="0"/>
    <n v="0"/>
    <n v="0"/>
    <n v="0"/>
    <n v="3"/>
    <n v="0"/>
    <n v="0"/>
    <n v="1"/>
    <n v="0"/>
    <n v="0"/>
    <n v="0"/>
    <n v="0"/>
    <n v="0"/>
    <n v="0"/>
    <n v="0"/>
    <n v="0"/>
    <n v="0"/>
    <n v="5.0998664278241987"/>
    <n v="7.463020601218096"/>
    <e v="#REF!"/>
    <n v="8.6728642412658132"/>
    <n v="368776.29617926944"/>
    <n v="366289.1606806714"/>
    <n v="382209.35703610827"/>
    <n v="386572.37468169065"/>
    <n v="397360.57147204975"/>
    <n v="357670.37244882807"/>
    <e v="#REF!"/>
    <e v="#REF!"/>
    <e v="#REF!"/>
    <e v="#REF!"/>
    <e v="#REF!"/>
    <e v="#REF!"/>
    <e v="#REF!"/>
    <e v="#REF!"/>
  </r>
  <r>
    <x v="3"/>
    <x v="64"/>
    <n v="2018"/>
    <n v="13"/>
    <n v="1220.2197463961215"/>
    <n v="180.77329576238839"/>
    <n v="90.386647881194193"/>
    <n v="50"/>
    <n v="1192.6664344455608"/>
    <n v="179.00100854903192"/>
    <n v="90.287321894511564"/>
    <n v="50.000486351021507"/>
    <n v="355702.19895262929"/>
    <n v="65"/>
    <n v="12.781849139960253"/>
    <n v="1"/>
    <n v="1541.3796900397042"/>
    <n v="7.3527017993930661"/>
    <n v="5.4927256072739326"/>
    <n v="4.9036061876360746"/>
    <n v="4.5666517920063496"/>
    <n v="0"/>
    <n v="0"/>
    <n v="0"/>
    <n v="0"/>
    <n v="0"/>
    <n v="1"/>
    <n v="0"/>
    <n v="0"/>
    <n v="0"/>
    <n v="0"/>
    <n v="0"/>
    <n v="3"/>
    <n v="0"/>
    <n v="0"/>
    <n v="1"/>
    <n v="0"/>
    <n v="0"/>
    <n v="0"/>
    <n v="0"/>
    <n v="0"/>
    <n v="0"/>
    <n v="0"/>
    <n v="0"/>
    <n v="0"/>
    <n v="5.1059454739005803"/>
    <n v="7.4695992885780669"/>
    <e v="#REF!"/>
    <n v="8.5873884028250256"/>
    <n v="368860.43663153268"/>
    <n v="366461.19063418475"/>
    <n v="382656.92635905568"/>
    <n v="387193.68736889021"/>
    <n v="398010.46324851544"/>
    <n v="358378.33721810265"/>
    <e v="#REF!"/>
    <e v="#REF!"/>
    <e v="#REF!"/>
    <e v="#REF!"/>
    <e v="#REF!"/>
    <e v="#REF!"/>
    <e v="#REF!"/>
    <e v="#REF!"/>
  </r>
  <r>
    <x v="3"/>
    <x v="65"/>
    <n v="2018"/>
    <n v="14"/>
    <n v="1232.421943860083"/>
    <n v="182.58102872001228"/>
    <n v="91.290514360006142"/>
    <n v="54.19603992436425"/>
    <n v="1204.5930872699173"/>
    <n v="180.79101863452212"/>
    <n v="91.190195113456696"/>
    <n v="53.776484567029982"/>
    <n v="358539.00716128497"/>
    <n v="66"/>
    <n v="12.789792739689373"/>
    <n v="1"/>
    <n v="1560.4895268644657"/>
    <n v="7.3603160347989665"/>
    <n v="5.5000673614520634"/>
    <n v="4.9102829667923249"/>
    <n v="4.6051441734400411"/>
    <n v="0"/>
    <n v="0"/>
    <n v="0"/>
    <n v="0"/>
    <n v="0"/>
    <n v="1"/>
    <n v="0"/>
    <n v="0"/>
    <n v="0"/>
    <n v="0"/>
    <n v="0"/>
    <n v="4"/>
    <n v="0"/>
    <n v="0"/>
    <n v="0"/>
    <n v="1"/>
    <n v="0"/>
    <n v="0"/>
    <n v="0"/>
    <n v="0"/>
    <n v="0"/>
    <n v="0"/>
    <n v="0"/>
    <n v="0"/>
    <n v="5.1119877883565437"/>
    <n v="7.4858071458558593"/>
    <e v="#REF!"/>
    <n v="8.6384023266296026"/>
    <n v="365193.33254274901"/>
    <n v="361964.54456589313"/>
    <n v="384405.11108908406"/>
    <n v="392196.67510698159"/>
    <n v="398662.09599005955"/>
    <n v="360452.1886953311"/>
    <e v="#REF!"/>
    <e v="#REF!"/>
    <e v="#REF!"/>
    <e v="#REF!"/>
    <e v="#REF!"/>
    <e v="#REF!"/>
    <e v="#REF!"/>
    <e v="#REF!"/>
  </r>
  <r>
    <x v="3"/>
    <x v="66"/>
    <n v="2018"/>
    <n v="15"/>
    <n v="1244.7461632986838"/>
    <n v="184.4068390072124"/>
    <n v="92.203419503606199"/>
    <n v="59.615643916800678"/>
    <n v="1216.6390100785472"/>
    <n v="182.59892882086726"/>
    <n v="92.102097064591248"/>
    <n v="59.031727981823614"/>
    <n v="361959.3900616524"/>
    <n v="67"/>
    <n v="12.799287302364888"/>
    <n v="1"/>
    <n v="1580.9720657263033"/>
    <n v="7.3679480129755914"/>
    <n v="5.5074282217544983"/>
    <n v="4.9169815653823647"/>
    <n v="4.6563635762266875"/>
    <n v="0"/>
    <n v="0"/>
    <n v="0"/>
    <n v="0"/>
    <n v="0"/>
    <n v="1"/>
    <n v="0"/>
    <n v="0"/>
    <n v="0"/>
    <n v="0"/>
    <n v="0"/>
    <n v="4"/>
    <n v="0"/>
    <n v="0"/>
    <n v="0"/>
    <n v="1"/>
    <n v="0"/>
    <n v="0"/>
    <n v="0"/>
    <n v="0"/>
    <n v="0"/>
    <n v="0"/>
    <n v="0"/>
    <n v="0"/>
    <n v="5.1179938124167554"/>
    <n v="7.5051916138196555"/>
    <e v="#REF!"/>
    <n v="8.6126650976794004"/>
    <n v="365281.51864201331"/>
    <n v="362141.79556780291"/>
    <n v="384854.82447417849"/>
    <n v="392820.93613379198"/>
    <n v="399315.46243898093"/>
    <n v="362978.2780190343"/>
    <e v="#REF!"/>
    <e v="#REF!"/>
    <e v="#REF!"/>
    <e v="#REF!"/>
    <e v="#REF!"/>
    <e v="#REF!"/>
    <e v="#REF!"/>
    <e v="#REF!"/>
  </r>
  <r>
    <x v="3"/>
    <x v="67"/>
    <n v="2018"/>
    <n v="16"/>
    <n v="1257.1936249316705"/>
    <n v="186.25090739728452"/>
    <n v="93.125453698642261"/>
    <n v="65.577208308480749"/>
    <n v="1228.8053945344841"/>
    <n v="184.42491810907589"/>
    <n v="93.023118035237161"/>
    <n v="64.922660275815034"/>
    <n v="365433.54285927664"/>
    <n v="68"/>
    <n v="12.808839716357333"/>
    <n v="1"/>
    <n v="1602.147194336078"/>
    <n v="7.3755976392293752"/>
    <n v="5.514808097236477"/>
    <n v="4.9237019083278053"/>
    <n v="4.7108228293627716"/>
    <n v="0"/>
    <n v="0"/>
    <n v="0"/>
    <n v="0"/>
    <n v="0"/>
    <n v="1"/>
    <n v="0"/>
    <n v="0"/>
    <n v="0"/>
    <n v="0"/>
    <n v="0"/>
    <n v="4"/>
    <n v="0"/>
    <n v="0"/>
    <n v="0"/>
    <n v="1"/>
    <n v="0"/>
    <n v="0"/>
    <n v="0"/>
    <n v="0"/>
    <n v="0"/>
    <n v="0"/>
    <n v="0"/>
    <n v="0"/>
    <n v="5.1239639794032588"/>
    <n v="7.525381049078911"/>
    <e v="#REF!"/>
    <n v="8.6786302151679227"/>
    <n v="365371.75795744965"/>
    <n v="362321.6962775354"/>
    <n v="385305.60132605233"/>
    <n v="393446.6601539547"/>
    <n v="399970.55530604202"/>
    <n v="365620.77504664229"/>
    <e v="#REF!"/>
    <e v="#REF!"/>
    <e v="#REF!"/>
    <e v="#REF!"/>
    <e v="#REF!"/>
    <e v="#REF!"/>
    <e v="#REF!"/>
    <e v="#REF!"/>
  </r>
  <r>
    <x v="3"/>
    <x v="68"/>
    <n v="2018"/>
    <n v="17"/>
    <n v="1269.7655611809871"/>
    <n v="188.11341647125738"/>
    <n v="94.05670823562869"/>
    <n v="72.134929139328833"/>
    <n v="1241.0934445284349"/>
    <n v="186.26916729016665"/>
    <n v="93.95334921558954"/>
    <n v="71.413702252977458"/>
    <n v="368912.58987390238"/>
    <n v="69"/>
    <n v="12.8183150111507"/>
    <n v="1"/>
    <n v="1624.0706150272019"/>
    <n v="7.383264818952318"/>
    <n v="5.5222068966664404"/>
    <n v="4.9304439198662449"/>
    <n v="4.7675833498451636"/>
    <n v="0"/>
    <n v="0"/>
    <n v="0"/>
    <n v="0"/>
    <n v="0"/>
    <n v="1"/>
    <n v="0"/>
    <n v="0"/>
    <n v="0"/>
    <n v="0"/>
    <n v="0"/>
    <n v="4"/>
    <n v="0"/>
    <n v="0"/>
    <n v="0"/>
    <n v="1"/>
    <n v="0"/>
    <n v="0"/>
    <n v="0"/>
    <n v="0"/>
    <n v="0"/>
    <n v="0"/>
    <n v="0"/>
    <n v="0"/>
    <n v="5.1298987149230735"/>
    <n v="7.5461409515317452"/>
    <e v="#REF!"/>
    <n v="8.6989766466299692"/>
    <n v="365464.07102121983"/>
    <n v="362504.27317620459"/>
    <n v="385757.43594366155"/>
    <n v="394073.83970886254"/>
    <n v="400627.36726934271"/>
    <n v="368346.44894746412"/>
    <e v="#REF!"/>
    <e v="#REF!"/>
    <e v="#REF!"/>
    <e v="#REF!"/>
    <e v="#REF!"/>
    <e v="#REF!"/>
    <e v="#REF!"/>
    <e v="#REF!"/>
  </r>
  <r>
    <x v="3"/>
    <x v="69"/>
    <n v="2018"/>
    <n v="18"/>
    <n v="1282.4632167927971"/>
    <n v="189.99455063596992"/>
    <n v="94.997275317984958"/>
    <n v="79.348422053261729"/>
    <n v="1253.5043762077435"/>
    <n v="188.13185896306828"/>
    <n v="94.892882707745414"/>
    <n v="78.5549500732333"/>
    <n v="372392.08187696012"/>
    <n v="70"/>
    <n v="12.827702561744823"/>
    <n v="1"/>
    <n v="1646.8034648000137"/>
    <n v="7.3909494575694223"/>
    <n v="5.5296245285377612"/>
    <n v="4.9372075235634991"/>
    <n v="4.8265190420816779"/>
    <n v="0"/>
    <n v="0"/>
    <n v="0"/>
    <n v="0"/>
    <n v="0"/>
    <n v="1"/>
    <n v="0"/>
    <n v="0"/>
    <n v="0"/>
    <n v="0"/>
    <n v="0"/>
    <n v="4"/>
    <n v="0"/>
    <n v="0"/>
    <n v="0"/>
    <n v="1"/>
    <n v="0"/>
    <n v="0"/>
    <n v="0"/>
    <n v="0"/>
    <n v="0"/>
    <n v="0"/>
    <n v="0"/>
    <n v="0"/>
    <n v="5.1357984370502621"/>
    <n v="7.5674399392996934"/>
    <e v="#REF!"/>
    <n v="8.6535151607909917"/>
    <n v="365558.47857080703"/>
    <n v="362689.55301452498"/>
    <n v="386210.32262795081"/>
    <n v="394702.46733149624"/>
    <n v="401285.89097384503"/>
    <n v="371150.82894605235"/>
    <e v="#REF!"/>
    <e v="#REF!"/>
    <e v="#REF!"/>
    <e v="#REF!"/>
    <e v="#REF!"/>
    <e v="#REF!"/>
    <e v="#REF!"/>
    <e v="#REF!"/>
  </r>
  <r>
    <x v="3"/>
    <x v="70"/>
    <n v="2018"/>
    <n v="19"/>
    <n v="1295.2878489607253"/>
    <n v="191.89449614232967"/>
    <n v="95.947248071164836"/>
    <n v="87.283264258587906"/>
    <n v="1266.039418033638"/>
    <n v="190.01317755269898"/>
    <n v="95.841811534822895"/>
    <n v="86.410432840052451"/>
    <n v="407881.15071213327"/>
    <n v="71"/>
    <n v="12.918731113676824"/>
    <n v="1"/>
    <n v="1670.4128574328076"/>
    <n v="7.3986514605053069"/>
    <n v="5.5370609010804177"/>
    <n v="4.9439926423258713"/>
    <n v="4.8875734529204147"/>
    <n v="0"/>
    <n v="0"/>
    <n v="0"/>
    <n v="0"/>
    <n v="0"/>
    <n v="1"/>
    <n v="0"/>
    <n v="0"/>
    <n v="0"/>
    <n v="0"/>
    <n v="1"/>
    <n v="5"/>
    <n v="0"/>
    <n v="0"/>
    <n v="0"/>
    <n v="0"/>
    <n v="1"/>
    <n v="0"/>
    <n v="0"/>
    <n v="0"/>
    <n v="0"/>
    <n v="0"/>
    <n v="0"/>
    <n v="0"/>
    <n v="5.1416635565026603"/>
    <n v="8.5892640375666556"/>
    <e v="#REF!"/>
    <n v="9.6500593307623515"/>
    <n v="410615.69304877217"/>
    <n v="412409.04839420039"/>
    <n v="436042.18686735904"/>
    <n v="442832.90902407636"/>
    <n v="451030.35491261788"/>
    <n v="406482.39754709846"/>
    <e v="#REF!"/>
    <e v="#REF!"/>
    <e v="#REF!"/>
    <e v="#REF!"/>
    <e v="#REF!"/>
    <e v="#REF!"/>
    <e v="#REF!"/>
    <e v="#REF!"/>
  </r>
  <r>
    <x v="3"/>
    <x v="71"/>
    <n v="2018"/>
    <n v="20"/>
    <n v="1308.2407274503325"/>
    <n v="193.81344110375295"/>
    <n v="96.906720551876475"/>
    <n v="96.011590684446702"/>
    <n v="1278.6998108586463"/>
    <n v="191.91330932822598"/>
    <n v="96.800229650171119"/>
    <n v="95.051474900007278"/>
    <n v="411360.68685871997"/>
    <n v="72"/>
    <n v="12.927225692224887"/>
    <n v="1"/>
    <n v="1694.9724797904087"/>
    <n v="7.4063707331641027"/>
    <n v="5.544515922272593"/>
    <n v="4.9507991984124606"/>
    <n v="4.9506898644532882"/>
    <n v="0"/>
    <n v="0"/>
    <n v="0"/>
    <n v="0"/>
    <n v="0"/>
    <n v="1"/>
    <n v="0"/>
    <n v="0"/>
    <n v="0"/>
    <n v="0"/>
    <n v="1"/>
    <n v="5"/>
    <n v="0"/>
    <n v="0"/>
    <n v="0"/>
    <n v="0"/>
    <n v="1"/>
    <n v="0"/>
    <n v="0"/>
    <n v="0"/>
    <n v="0"/>
    <n v="0"/>
    <n v="0"/>
    <n v="0"/>
    <n v="5.1474944768134527"/>
    <n v="8.6115992018604128"/>
    <e v="#REF!"/>
    <n v="9.6624288032957537"/>
    <n v="410714.35261401668"/>
    <n v="412599.81544910785"/>
    <n v="436497.16058653855"/>
    <n v="443464.41034274659"/>
    <n v="451692.27990204253"/>
    <n v="409438.16342780367"/>
    <e v="#REF!"/>
    <e v="#REF!"/>
    <e v="#REF!"/>
    <e v="#REF!"/>
    <e v="#REF!"/>
    <e v="#REF!"/>
    <e v="#REF!"/>
    <e v="#REF!"/>
  </r>
  <r>
    <x v="3"/>
    <x v="72"/>
    <n v="2018"/>
    <n v="21"/>
    <n v="1321.3231347248359"/>
    <n v="195.75157551479049"/>
    <n v="97.875787757395244"/>
    <n v="105.61274975289138"/>
    <n v="1291.4868080185031"/>
    <n v="193.83244242150823"/>
    <n v="97.768231946672842"/>
    <n v="104.55662226760296"/>
    <n v="414840.22334334464"/>
    <n v="73"/>
    <n v="12.93564872108783"/>
    <n v="1"/>
    <n v="1720.563247749913"/>
    <n v="7.4141071809185517"/>
    <n v="5.5519894998522084"/>
    <n v="4.9576271134475007"/>
    <n v="5.0158054821409968"/>
    <n v="0"/>
    <n v="0"/>
    <n v="0"/>
    <n v="0"/>
    <n v="0"/>
    <n v="1"/>
    <n v="0"/>
    <n v="0"/>
    <n v="0"/>
    <n v="0"/>
    <n v="1"/>
    <n v="5"/>
    <n v="0"/>
    <n v="0"/>
    <n v="0"/>
    <n v="0"/>
    <n v="1"/>
    <n v="0"/>
    <n v="0"/>
    <n v="0"/>
    <n v="0"/>
    <n v="0"/>
    <n v="0"/>
    <n v="0"/>
    <n v="5.1532915944977793"/>
    <n v="8.6344298651631863"/>
    <e v="#REF!"/>
    <n v="9.6815694458334995"/>
    <n v="410815.17013009306"/>
    <n v="412793.36732809769"/>
    <n v="436953.169270802"/>
    <n v="444097.33726977295"/>
    <n v="452355.89436993987"/>
    <n v="412466.38455570128"/>
    <e v="#REF!"/>
    <e v="#REF!"/>
    <e v="#REF!"/>
    <e v="#REF!"/>
    <e v="#REF!"/>
    <e v="#REF!"/>
    <e v="#REF!"/>
    <e v="#REF!"/>
  </r>
  <r>
    <x v="3"/>
    <x v="73"/>
    <n v="2018"/>
    <n v="22"/>
    <n v="1334.5363660720841"/>
    <n v="197.7090912699384"/>
    <n v="98.854545634969199"/>
    <n v="116.17402472818053"/>
    <n v="1304.4016754345773"/>
    <n v="195.7707668457233"/>
    <n v="98.745914266139565"/>
    <n v="115.01228448212277"/>
    <n v="418319.7598609376"/>
    <n v="74"/>
    <n v="12.944001394805952"/>
    <n v="1"/>
    <n v="1747.2740277051721"/>
    <n v="7.4218607091054789"/>
    <n v="5.5594815413283865"/>
    <n v="4.9644763084327188"/>
    <n v="5.0828517561023032"/>
    <n v="0"/>
    <n v="0"/>
    <n v="0"/>
    <n v="0"/>
    <n v="0"/>
    <n v="1"/>
    <n v="0"/>
    <n v="0"/>
    <n v="0"/>
    <n v="0"/>
    <n v="1"/>
    <n v="5"/>
    <n v="0"/>
    <n v="0"/>
    <n v="0"/>
    <n v="0"/>
    <n v="1"/>
    <n v="0"/>
    <n v="0"/>
    <n v="0"/>
    <n v="0"/>
    <n v="0"/>
    <n v="0"/>
    <n v="0"/>
    <n v="5.1590552992145291"/>
    <n v="8.6577390183117355"/>
    <e v="#REF!"/>
    <n v="9.7506453618545308"/>
    <n v="410918.16717650963"/>
    <n v="412989.73187672778"/>
    <n v="437410.2072157808"/>
    <n v="444731.68229890993"/>
    <n v="453021.19083114102"/>
    <n v="415564.62699990429"/>
    <e v="#REF!"/>
    <e v="#REF!"/>
    <e v="#REF!"/>
    <e v="#REF!"/>
    <e v="#REF!"/>
    <e v="#REF!"/>
    <e v="#REF!"/>
    <e v="#REF!"/>
  </r>
  <r>
    <x v="3"/>
    <x v="74"/>
    <n v="2018"/>
    <n v="23"/>
    <n v="1347.8817297328048"/>
    <n v="199.68618218263776"/>
    <n v="99.843091091318882"/>
    <n v="127.79142720099858"/>
    <n v="1317.4456917240454"/>
    <n v="197.72847451418053"/>
    <n v="99.733373408800958"/>
    <n v="126.513512929111"/>
    <n v="441091.41372959909"/>
    <n v="75"/>
    <n v="12.997007420316629"/>
    <n v="1"/>
    <n v="1775.2024302077602"/>
    <n v="7.4296312230256403"/>
    <n v="5.5669919539928321"/>
    <n v="4.9713467037597328"/>
    <n v="5.1517553117889916"/>
    <n v="0"/>
    <n v="0"/>
    <n v="0"/>
    <n v="0"/>
    <n v="0"/>
    <n v="1"/>
    <n v="0"/>
    <n v="0"/>
    <n v="0"/>
    <n v="0"/>
    <n v="1"/>
    <n v="6"/>
    <n v="0"/>
    <n v="0"/>
    <n v="0"/>
    <n v="0"/>
    <n v="0"/>
    <n v="1"/>
    <n v="0"/>
    <n v="0"/>
    <n v="0"/>
    <n v="0"/>
    <n v="0"/>
    <n v="0"/>
    <n v="5.1647859739235145"/>
    <n v="8.6815084427422384"/>
    <e v="#REF!"/>
    <n v="9.7308701349258122"/>
    <n v="450697.40751158918"/>
    <n v="452346.90251075919"/>
    <n v="477131.45502474235"/>
    <n v="481967.78917793155"/>
    <n v="482234.19247516064"/>
    <n v="438133.15339145577"/>
    <e v="#REF!"/>
    <e v="#REF!"/>
    <e v="#REF!"/>
    <e v="#REF!"/>
    <e v="#REF!"/>
    <e v="#REF!"/>
    <e v="#REF!"/>
    <e v="#REF!"/>
  </r>
  <r>
    <x v="3"/>
    <x v="75"/>
    <n v="2018"/>
    <n v="24"/>
    <n v="1361.3605470301329"/>
    <n v="201.68304400446414"/>
    <n v="100.84152200223207"/>
    <n v="140.57056992109844"/>
    <n v="1330.6201483158716"/>
    <n v="199.70575925932235"/>
    <n v="100.73070714288896"/>
    <n v="139.16486422189971"/>
    <n v="444570.95025322842"/>
    <n v="76"/>
    <n v="13.004864939315979"/>
    <n v="1"/>
    <n v="1804.4556829579276"/>
    <n v="7.437418627946597"/>
    <n v="5.5745206449311482"/>
    <n v="4.9782382192224519"/>
    <n v="5.2224389427133024"/>
    <n v="0"/>
    <n v="0"/>
    <n v="0"/>
    <n v="0"/>
    <n v="0"/>
    <n v="1"/>
    <n v="0"/>
    <n v="0"/>
    <n v="0"/>
    <n v="0"/>
    <n v="1"/>
    <n v="6"/>
    <n v="0"/>
    <n v="0"/>
    <n v="0"/>
    <n v="0"/>
    <n v="0"/>
    <n v="1"/>
    <n v="0"/>
    <n v="0"/>
    <n v="0"/>
    <n v="0"/>
    <n v="0"/>
    <n v="0"/>
    <n v="5.1704839950381514"/>
    <n v="8.7057189587465622"/>
    <e v="#REF!"/>
    <n v="9.8022761632810997"/>
    <n v="450804.82922254928"/>
    <n v="452548.97705493588"/>
    <n v="477590.53436952404"/>
    <n v="482604.94785549172"/>
    <n v="482902.83034443116"/>
    <n v="441363.48856312304"/>
    <e v="#REF!"/>
    <e v="#REF!"/>
    <e v="#REF!"/>
    <e v="#REF!"/>
    <e v="#REF!"/>
    <e v="#REF!"/>
    <e v="#REF!"/>
    <e v="#REF!"/>
  </r>
  <r>
    <x v="3"/>
    <x v="76"/>
    <n v="2018"/>
    <n v="25"/>
    <n v="1374.9741525004342"/>
    <n v="203.69987444450879"/>
    <n v="101.8499372222544"/>
    <n v="154.6276269132083"/>
    <n v="1343.9263495712403"/>
    <n v="201.70281685191557"/>
    <n v="101.73801421431784"/>
    <n v="153.08135064407745"/>
    <n v="448050.48677773809"/>
    <n v="77"/>
    <n v="13.012661198747972"/>
    <n v="1"/>
    <n v="1835.1515910804058"/>
    <n v="7.4452228291076574"/>
    <n v="5.5820675210340669"/>
    <n v="4.9851507740295062"/>
    <n v="5.2948225912087432"/>
    <n v="0"/>
    <n v="0"/>
    <n v="0"/>
    <n v="0"/>
    <n v="0"/>
    <n v="1"/>
    <n v="0"/>
    <n v="0"/>
    <n v="0"/>
    <n v="0"/>
    <n v="1"/>
    <n v="6"/>
    <n v="0"/>
    <n v="0"/>
    <n v="0"/>
    <n v="0"/>
    <n v="0"/>
    <n v="1"/>
    <n v="0"/>
    <n v="0"/>
    <n v="0"/>
    <n v="0"/>
    <n v="0"/>
    <n v="0"/>
    <n v="5.1761497325738288"/>
    <n v="8.7303506707351364"/>
    <e v="#REF!"/>
    <n v="9.6897369711995047"/>
    <n v="450914.49650579836"/>
    <n v="452753.94949129148"/>
    <n v="478050.62584969081"/>
    <n v="483243.50206225534"/>
    <n v="483573.12756906444"/>
    <n v="444655.65851869574"/>
    <e v="#REF!"/>
    <e v="#REF!"/>
    <e v="#REF!"/>
    <e v="#REF!"/>
    <e v="#REF!"/>
    <e v="#REF!"/>
    <e v="#REF!"/>
    <e v="#REF!"/>
  </r>
  <r>
    <x v="3"/>
    <x v="77"/>
    <n v="2018"/>
    <n v="26"/>
    <n v="1388.7238940254383"/>
    <n v="205.73687318895387"/>
    <n v="102.86843659447695"/>
    <n v="170.09038960452915"/>
    <n v="1357.3656129074998"/>
    <n v="203.71984502043472"/>
    <n v="102.75539435646104"/>
    <n v="168.38948570848399"/>
    <n v="451530.02330284409"/>
    <n v="78"/>
    <n v="13.020397146423145"/>
    <n v="1"/>
    <n v="1867.4195934133982"/>
    <n v="7.4530437317262139"/>
    <n v="5.589632489008598"/>
    <n v="4.9920842868166808"/>
    <n v="5.3688242909071739"/>
    <n v="0"/>
    <n v="0"/>
    <n v="0"/>
    <n v="0"/>
    <n v="0"/>
    <n v="1"/>
    <n v="0"/>
    <n v="0"/>
    <n v="0"/>
    <n v="0"/>
    <n v="1"/>
    <n v="6"/>
    <n v="0"/>
    <n v="0"/>
    <n v="0"/>
    <n v="0"/>
    <n v="0"/>
    <n v="1"/>
    <n v="0"/>
    <n v="0"/>
    <n v="0"/>
    <n v="0"/>
    <n v="0"/>
    <n v="0"/>
    <n v="5.181783550292085"/>
    <n v="8.7553832029271472"/>
    <e v="#REF!"/>
    <n v="9.7141932143474268"/>
    <n v="451026.43181705935"/>
    <n v="452961.84879810346"/>
    <n v="478511.72375367658"/>
    <n v="483883.44425790623"/>
    <n v="484245.0765451637"/>
    <n v="448006.7542940987"/>
    <e v="#REF!"/>
    <e v="#REF!"/>
    <e v="#REF!"/>
    <e v="#REF!"/>
    <e v="#REF!"/>
    <e v="#REF!"/>
    <e v="#REF!"/>
    <e v="#REF!"/>
  </r>
  <r>
    <x v="3"/>
    <x v="78"/>
    <n v="2018"/>
    <n v="27"/>
    <n v="1402.6111329656928"/>
    <n v="207.79424192084338"/>
    <n v="103.89712096042169"/>
    <n v="187.09942856498208"/>
    <n v="1370.9392689249576"/>
    <n v="205.75704347063905"/>
    <n v="103.78294830002564"/>
    <n v="185.22843427933228"/>
    <n v="461681.79119675519"/>
    <n v="79"/>
    <n v="13.042631169113839"/>
    <n v="1"/>
    <n v="1901.4019244119399"/>
    <n v="7.460881241005028"/>
    <n v="5.5972154553891"/>
    <n v="4.9990386756593646"/>
    <n v="5.4443610525730346"/>
    <n v="0"/>
    <n v="0"/>
    <n v="0"/>
    <n v="0"/>
    <n v="0"/>
    <n v="1"/>
    <n v="0"/>
    <n v="0"/>
    <n v="0"/>
    <n v="0"/>
    <n v="1"/>
    <n v="7"/>
    <n v="0"/>
    <n v="0"/>
    <n v="0"/>
    <n v="0"/>
    <n v="0"/>
    <n v="0"/>
    <n v="1"/>
    <n v="0"/>
    <n v="0"/>
    <n v="0"/>
    <n v="0"/>
    <n v="0"/>
    <n v="5.1873858058407549"/>
    <n v="8.7807959208782762"/>
    <e v="#REF!"/>
    <n v="9.6983172450926745"/>
    <n v="488059.23898552655"/>
    <n v="489099.17495820852"/>
    <n v="514701.11527429655"/>
    <n v="523526.67160213232"/>
    <n v="500690.32206390501"/>
    <n v="456926.38444528705"/>
    <e v="#REF!"/>
    <e v="#REF!"/>
    <e v="#REF!"/>
    <e v="#REF!"/>
    <e v="#REF!"/>
    <e v="#REF!"/>
    <e v="#REF!"/>
    <e v="#REF!"/>
  </r>
  <r>
    <x v="3"/>
    <x v="79"/>
    <n v="2018"/>
    <n v="28"/>
    <n v="1416.6372442953495"/>
    <n v="209.8721843400518"/>
    <n v="104.93609217002589"/>
    <n v="205.80937142148031"/>
    <n v="1384.648661536075"/>
    <n v="207.81461390534542"/>
    <n v="104.82077778302586"/>
    <n v="203.7512777072655"/>
    <n v="465161.32772255864"/>
    <n v="80"/>
    <n v="13.0501395657381"/>
    <n v="1"/>
    <n v="1937.2548922269075"/>
    <n v="7.4687352621401333"/>
    <n v="5.604816326548268"/>
    <n v="5.0060138580849989"/>
    <n v="5.5213496793525243"/>
    <n v="0"/>
    <n v="0"/>
    <n v="0"/>
    <n v="0"/>
    <n v="0"/>
    <n v="1"/>
    <n v="0"/>
    <n v="0"/>
    <n v="0"/>
    <n v="0"/>
    <n v="1"/>
    <n v="7"/>
    <n v="0"/>
    <n v="0"/>
    <n v="0"/>
    <n v="0"/>
    <n v="0"/>
    <n v="0"/>
    <n v="1"/>
    <n v="0"/>
    <n v="0"/>
    <n v="0"/>
    <n v="0"/>
    <n v="0"/>
    <n v="5.1929568508902104"/>
    <n v="8.8065681353604788"/>
    <e v="#REF!"/>
    <n v="9.7877498305499504"/>
    <n v="488175.77862045448"/>
    <n v="489313.01610351203"/>
    <n v="515164.20888817281"/>
    <n v="524169.36712797667"/>
    <n v="501365.55162244948"/>
    <n v="460386.48888601549"/>
    <e v="#REF!"/>
    <e v="#REF!"/>
    <e v="#REF!"/>
    <e v="#REF!"/>
    <e v="#REF!"/>
    <e v="#REF!"/>
    <e v="#REF!"/>
    <e v="#REF!"/>
  </r>
  <r>
    <x v="3"/>
    <x v="80"/>
    <n v="2018"/>
    <n v="29"/>
    <n v="1430.8036167383034"/>
    <n v="211.97090618345237"/>
    <n v="1049.3609217002588"/>
    <n v="226.39030856362837"/>
    <n v="1398.4951480967434"/>
    <n v="209.8927600443989"/>
    <n v="954.90690730853555"/>
    <n v="224.12640547799208"/>
    <n v="544011.92395231186"/>
    <n v="81"/>
    <n v="13.206726444627847"/>
    <n v="1"/>
    <n v="2918.5257531856432"/>
    <n v="7.476605700329138"/>
    <n v="5.6124350087080268"/>
    <n v="6.9071496090855522"/>
    <n v="5.5997075015565239"/>
    <n v="0"/>
    <n v="0"/>
    <n v="0"/>
    <n v="0"/>
    <n v="0"/>
    <n v="1"/>
    <n v="0"/>
    <n v="0"/>
    <n v="0"/>
    <n v="0"/>
    <n v="1"/>
    <n v="7"/>
    <n v="0"/>
    <n v="0"/>
    <n v="0"/>
    <n v="0"/>
    <n v="0"/>
    <n v="0"/>
    <n v="1"/>
    <n v="0"/>
    <n v="0"/>
    <n v="0"/>
    <n v="0"/>
    <n v="0"/>
    <n v="5.1984970312658261"/>
    <n v="9.4009212435235359"/>
    <e v="#REF!"/>
    <n v="11.272692635093669"/>
    <n v="488294.65500691108"/>
    <n v="489529.87280537386"/>
    <n v="515628.29178780975"/>
    <n v="524813.42798368586"/>
    <n v="581270.67461714195"/>
    <n v="543016.28189351433"/>
    <e v="#REF!"/>
    <e v="#REF!"/>
    <e v="#REF!"/>
    <e v="#REF!"/>
    <e v="#REF!"/>
    <e v="#REF!"/>
    <e v="#REF!"/>
    <e v="#REF!"/>
  </r>
  <r>
    <x v="3"/>
    <x v="81"/>
    <n v="2018"/>
    <n v="30"/>
    <n v="1445.1116529056867"/>
    <n v="214.09061524528687"/>
    <n v="1049.3609217002588"/>
    <n v="249.02933941999123"/>
    <n v="1412.4800995394262"/>
    <n v="211.9916876448429"/>
    <n v="1039.9155202610866"/>
    <n v="246.53904602579132"/>
    <n v="550072.94417654164"/>
    <n v="82"/>
    <n v="13.217806174190164"/>
    <n v="1"/>
    <n v="2957.5925292712236"/>
    <n v="7.4844924607797667"/>
    <n v="5.6200714079503484"/>
    <n v="6.9887850007234098"/>
    <n v="5.6793530249145601"/>
    <n v="0"/>
    <n v="0"/>
    <n v="0"/>
    <n v="0"/>
    <n v="0"/>
    <n v="1"/>
    <n v="0"/>
    <n v="0"/>
    <n v="0"/>
    <n v="0"/>
    <n v="1"/>
    <n v="7"/>
    <n v="0"/>
    <n v="0"/>
    <n v="0"/>
    <n v="0"/>
    <n v="0"/>
    <n v="0"/>
    <n v="1"/>
    <n v="0"/>
    <n v="0"/>
    <n v="0"/>
    <n v="0"/>
    <n v="0"/>
    <n v="5.2040066870767951"/>
    <n v="9.4497367229007505"/>
    <e v="#REF!"/>
    <n v="11.355253367597257"/>
    <n v="488415.89151241165"/>
    <n v="489749.77521920489"/>
    <n v="516093.3582610591"/>
    <n v="525458.84660608252"/>
    <n v="585070.3193830743"/>
    <n v="549690.56651978055"/>
    <e v="#REF!"/>
    <e v="#REF!"/>
    <e v="#REF!"/>
    <e v="#REF!"/>
    <e v="#REF!"/>
    <e v="#REF!"/>
    <e v="#REF!"/>
    <e v="#REF!"/>
  </r>
  <r>
    <x v="3"/>
    <x v="82"/>
    <n v="2018"/>
    <n v="31"/>
    <n v="1459.5627694347431"/>
    <n v="216.23152139773975"/>
    <n v="1049.3609217002588"/>
    <n v="273.93227336199038"/>
    <n v="1426.6049005080213"/>
    <n v="214.11160452129133"/>
    <n v="1048.4163815563415"/>
    <n v="271.19295062837045"/>
    <n v="553490.48880864168"/>
    <n v="83"/>
    <n v="13.223999847258963"/>
    <n v="1"/>
    <n v="2999.0874858947318"/>
    <n v="7.4923954487185469"/>
    <n v="5.6277254302279678"/>
    <n v="6.9965936414381709"/>
    <n v="5.7602064896850962"/>
    <n v="0"/>
    <n v="0"/>
    <n v="0"/>
    <n v="0"/>
    <n v="0"/>
    <n v="1"/>
    <n v="0"/>
    <n v="0"/>
    <n v="0"/>
    <n v="0"/>
    <n v="1"/>
    <n v="7"/>
    <n v="0"/>
    <n v="0"/>
    <n v="0"/>
    <n v="0"/>
    <n v="0"/>
    <n v="0"/>
    <n v="1"/>
    <n v="0"/>
    <n v="0"/>
    <n v="0"/>
    <n v="0"/>
    <n v="0"/>
    <n v="5.2094861528414214"/>
    <n v="9.4766968430374146"/>
    <e v="#REF!"/>
    <n v="11.349127167666508"/>
    <n v="488539.51173814666"/>
    <n v="489972.75380201661"/>
    <n v="516559.40259690542"/>
    <n v="526105.61542818206"/>
    <n v="585782.6857559788"/>
    <n v="553324.56692195544"/>
    <e v="#REF!"/>
    <e v="#REF!"/>
    <e v="#REF!"/>
    <e v="#REF!"/>
    <e v="#REF!"/>
    <e v="#REF!"/>
    <e v="#REF!"/>
    <e v="#REF!"/>
  </r>
  <r>
    <x v="3"/>
    <x v="83"/>
    <n v="2018"/>
    <n v="32"/>
    <n v="1474.1583971290906"/>
    <n v="218.39383661171715"/>
    <n v="1049.3609217002588"/>
    <n v="738.6642429074484"/>
    <n v="1440.8709494943419"/>
    <n v="216.25272056650425"/>
    <n v="1049.2664676858672"/>
    <n v="691.91711367954065"/>
    <n v="581835.59905347251"/>
    <n v="84"/>
    <n v="13.273943210956617"/>
    <n v="1"/>
    <n v="3480.5773983485151"/>
    <n v="7.500314569399543"/>
    <n v="5.6353969813750187"/>
    <n v="6.9973711623384727"/>
    <n v="6.6041308367759362"/>
    <n v="0"/>
    <n v="0"/>
    <n v="0"/>
    <n v="0"/>
    <n v="0"/>
    <n v="1"/>
    <n v="0"/>
    <n v="0"/>
    <n v="0"/>
    <n v="0"/>
    <n v="1"/>
    <n v="8"/>
    <n v="0"/>
    <n v="0"/>
    <n v="0"/>
    <n v="0"/>
    <n v="0"/>
    <n v="0"/>
    <n v="0"/>
    <n v="1"/>
    <n v="0"/>
    <n v="0"/>
    <n v="0"/>
    <n v="0"/>
    <n v="5.2149357576089859"/>
    <n v="9.6923061529657772"/>
    <e v="#REF!"/>
    <n v="11.382485299170758"/>
    <n v="490699.26513087121"/>
    <n v="492731.62519209157"/>
    <n v="518555.34534888476"/>
    <n v="530930.91722458345"/>
    <n v="584169.26094212593"/>
    <n v="583689.86548397434"/>
    <e v="#REF!"/>
    <e v="#REF!"/>
    <e v="#REF!"/>
    <e v="#REF!"/>
    <e v="#REF!"/>
    <e v="#REF!"/>
    <e v="#REF!"/>
    <e v="#REF!"/>
  </r>
  <r>
    <x v="3"/>
    <x v="84"/>
    <n v="2018"/>
    <n v="33"/>
    <n v="1488.8999811003814"/>
    <n v="220.57777497783431"/>
    <n v="1049.3609217002588"/>
    <n v="780.89914943227018"/>
    <n v="1455.2796589761538"/>
    <n v="218.41524777216927"/>
    <n v="1049.3514762988198"/>
    <n v="772.0009458569973"/>
    <n v="585382.70909465104"/>
    <n v="85"/>
    <n v="13.280021115896714"/>
    <n v="1"/>
    <n v="3539.7378272107444"/>
    <n v="7.508249728113106"/>
    <n v="5.6430859671175639"/>
    <n v="6.9974488811892099"/>
    <n v="6.7071335224067861"/>
    <n v="0"/>
    <n v="0"/>
    <n v="0"/>
    <n v="0"/>
    <n v="0"/>
    <n v="1"/>
    <n v="0"/>
    <n v="0"/>
    <n v="0"/>
    <n v="0"/>
    <n v="1"/>
    <n v="8"/>
    <n v="0"/>
    <n v="0"/>
    <n v="0"/>
    <n v="0"/>
    <n v="0"/>
    <n v="0"/>
    <n v="0"/>
    <n v="1"/>
    <n v="0"/>
    <n v="0"/>
    <n v="0"/>
    <n v="0"/>
    <n v="5.2203558250783244"/>
    <n v="9.7224660341226503"/>
    <e v="#REF!"/>
    <n v="11.364274440254695"/>
    <n v="490827.72454705404"/>
    <n v="492960.84870534547"/>
    <n v="519023.32828404364"/>
    <n v="531580.36373374565"/>
    <n v="584559.75304308068"/>
    <n v="587786.46492303058"/>
    <e v="#REF!"/>
    <e v="#REF!"/>
    <e v="#REF!"/>
    <e v="#REF!"/>
    <e v="#REF!"/>
    <e v="#REF!"/>
    <e v="#REF!"/>
    <e v="#REF!"/>
  </r>
  <r>
    <x v="3"/>
    <x v="85"/>
    <n v="2018"/>
    <n v="34"/>
    <n v="1503.7889809113854"/>
    <n v="222.78355272761263"/>
    <n v="1049.3609217002588"/>
    <n v="785.11715096821547"/>
    <n v="1469.8324555567231"/>
    <n v="220.59940024989095"/>
    <n v="1049.359977160115"/>
    <n v="783.80553045709371"/>
    <n v="586233.09970571171"/>
    <n v="86"/>
    <n v="13.281472770533002"/>
    <n v="1"/>
    <n v="3561.0506063074722"/>
    <n v="7.5162008301945935"/>
    <n v="5.650792293084046"/>
    <n v="6.9974566527420814"/>
    <n v="6.7214575613301886"/>
    <n v="0"/>
    <n v="0"/>
    <n v="0"/>
    <n v="0"/>
    <n v="0"/>
    <n v="1"/>
    <n v="0"/>
    <n v="0"/>
    <n v="0"/>
    <n v="0"/>
    <n v="1"/>
    <n v="8"/>
    <n v="0"/>
    <n v="0"/>
    <n v="0"/>
    <n v="0"/>
    <n v="0"/>
    <n v="0"/>
    <n v="0"/>
    <n v="1"/>
    <n v="0"/>
    <n v="0"/>
    <n v="0"/>
    <n v="0"/>
    <n v="5.2257466737132017"/>
    <n v="9.7304263163081792"/>
    <e v="#REF!"/>
    <n v="11.382143930884274"/>
    <n v="490958.6399125781"/>
    <n v="493193.24159840832"/>
    <n v="519492.27196081699"/>
    <n v="532231.13772647991"/>
    <n v="584948.06078798324"/>
    <n v="588741.87484687823"/>
    <e v="#REF!"/>
    <e v="#REF!"/>
    <e v="#REF!"/>
    <e v="#REF!"/>
    <e v="#REF!"/>
    <e v="#REF!"/>
    <e v="#REF!"/>
    <e v="#REF!"/>
  </r>
  <r>
    <x v="3"/>
    <x v="86"/>
    <n v="2018"/>
    <n v="35"/>
    <n v="1518.8268707204993"/>
    <n v="225.0113882548888"/>
    <n v="1049.3609217002588"/>
    <n v="772.85246642785978"/>
    <n v="1484.5307801058557"/>
    <n v="222.80539425238987"/>
    <n v="1049.3608272462445"/>
    <n v="773.94777283078315"/>
    <n v="586288.44234524551"/>
    <n v="87"/>
    <n v="13.281567169889586"/>
    <n v="1"/>
    <n v="3566.0516471035066"/>
    <n v="7.5241677810330296"/>
    <n v="5.6585158648156266"/>
    <n v="6.9974574298940473"/>
    <n v="6.7095100350075132"/>
    <n v="0"/>
    <n v="0"/>
    <n v="0"/>
    <n v="0"/>
    <n v="0"/>
    <n v="1"/>
    <n v="0"/>
    <n v="0"/>
    <n v="0"/>
    <n v="0"/>
    <n v="1"/>
    <n v="8"/>
    <n v="0"/>
    <n v="0"/>
    <n v="0"/>
    <n v="0"/>
    <n v="0"/>
    <n v="0"/>
    <n v="0"/>
    <n v="1"/>
    <n v="0"/>
    <n v="0"/>
    <n v="0"/>
    <n v="0"/>
    <n v="5.2311086168545868"/>
    <n v="9.7318077731303028"/>
    <e v="#REF!"/>
    <n v="11.383847900907496"/>
    <n v="491092.03578693687"/>
    <n v="493428.83556505223"/>
    <n v="519962.17067798116"/>
    <n v="532883.23162821704"/>
    <n v="585336.81315548182"/>
    <n v="588767.78045776754"/>
    <e v="#REF!"/>
    <e v="#REF!"/>
    <e v="#REF!"/>
    <e v="#REF!"/>
    <e v="#REF!"/>
    <e v="#REF!"/>
    <e v="#REF!"/>
    <e v="#REF!"/>
  </r>
  <r>
    <x v="3"/>
    <x v="87"/>
    <n v="2018"/>
    <n v="36"/>
    <n v="1534.0151394277043"/>
    <n v="227.26150213743767"/>
    <n v="1049.3609217002588"/>
    <n v="743.72919874902948"/>
    <n v="1499.3760879024101"/>
    <n v="225.03344819491377"/>
    <n v="1049.3609122548573"/>
    <n v="746.75105615720486"/>
    <n v="570208.90187144256"/>
    <n v="88"/>
    <n v="13.253758067179326"/>
    <n v="1"/>
    <n v="3554.3667620144302"/>
    <n v="7.5321504860796962"/>
    <n v="5.6662565877764424"/>
    <n v="6.9974575076092105"/>
    <n v="6.6757878746913653"/>
    <n v="0"/>
    <n v="0"/>
    <n v="0"/>
    <n v="0"/>
    <n v="0"/>
    <n v="1"/>
    <n v="0"/>
    <n v="0"/>
    <n v="0"/>
    <n v="0"/>
    <n v="1"/>
    <n v="9"/>
    <n v="0"/>
    <n v="0"/>
    <n v="0"/>
    <n v="0"/>
    <n v="0"/>
    <n v="0"/>
    <n v="0"/>
    <n v="0"/>
    <n v="1"/>
    <n v="0"/>
    <n v="0"/>
    <n v="0"/>
    <n v="5.2364419628299492"/>
    <n v="9.7277366410035171"/>
    <e v="#REF!"/>
    <n v="11.405247988169068"/>
    <n v="448817.16039609443"/>
    <n v="449312.97153874004"/>
    <n v="474065.63680084917"/>
    <n v="487413.98643140303"/>
    <n v="564385.80078410613"/>
    <n v="573601.25302107201"/>
    <e v="#REF!"/>
    <e v="#REF!"/>
    <e v="#REF!"/>
    <e v="#REF!"/>
    <e v="#REF!"/>
    <e v="#REF!"/>
    <e v="#REF!"/>
    <e v="#REF!"/>
  </r>
  <r>
    <x v="3"/>
    <x v="88"/>
    <n v="2018"/>
    <n v="37"/>
    <n v="1549.3552908219813"/>
    <n v="229.53411715881202"/>
    <n v="114.76705857940601"/>
    <n v="669.35627887412659"/>
    <n v="1514.3698487782813"/>
    <n v="227.2837826768629"/>
    <n v="208.22644394695115"/>
    <n v="677.09575660243434"/>
    <n v="512406.15813383006"/>
    <n v="89"/>
    <n v="13.146872867148403"/>
    <n v="1"/>
    <n v="2563.012745434326"/>
    <n v="7.5401488508566405"/>
    <n v="5.674014367363748"/>
    <n v="5.5322586128596765"/>
    <n v="6.5838471218606518"/>
    <n v="0"/>
    <n v="0"/>
    <n v="0"/>
    <n v="0"/>
    <n v="0"/>
    <n v="1"/>
    <n v="0"/>
    <n v="0"/>
    <n v="0"/>
    <n v="0"/>
    <n v="1"/>
    <n v="9"/>
    <n v="0"/>
    <n v="0"/>
    <n v="0"/>
    <n v="0"/>
    <n v="0"/>
    <n v="0"/>
    <n v="0"/>
    <n v="0"/>
    <n v="1"/>
    <n v="0"/>
    <n v="0"/>
    <n v="0"/>
    <n v="5.2417470150596426"/>
    <n v="9.2695425612901303"/>
    <e v="#REF!"/>
    <n v="10.289013250211763"/>
    <n v="448955.59195143834"/>
    <n v="449555.06400481134"/>
    <n v="474537.42851064453"/>
    <n v="488068.69742813281"/>
    <n v="503489.501673166"/>
    <n v="509594.60269306321"/>
    <e v="#REF!"/>
    <e v="#REF!"/>
    <e v="#REF!"/>
    <e v="#REF!"/>
    <e v="#REF!"/>
    <e v="#REF!"/>
    <e v="#REF!"/>
    <e v="#REF!"/>
  </r>
  <r>
    <x v="3"/>
    <x v="89"/>
    <n v="2018"/>
    <n v="38"/>
    <n v="1564.8488437302017"/>
    <n v="231.8294583304002"/>
    <n v="115.9147291652001"/>
    <n v="602.42065098671389"/>
    <n v="1529.5135472638572"/>
    <n v="229.55662050363156"/>
    <n v="125.14590064337521"/>
    <n v="609.88816154828601"/>
    <n v="492389.82583763299"/>
    <n v="90"/>
    <n v="13.107026010685855"/>
    <n v="1"/>
    <n v="2515.013682212516"/>
    <n v="7.5481627809650789"/>
    <n v="5.6817891089179753"/>
    <n v="5.1336402676373467"/>
    <n v="6.4863270491469178"/>
    <n v="0"/>
    <n v="0"/>
    <n v="0"/>
    <n v="0"/>
    <n v="0"/>
    <n v="1"/>
    <n v="0"/>
    <n v="0"/>
    <n v="0"/>
    <n v="0"/>
    <n v="1"/>
    <n v="9"/>
    <n v="0"/>
    <n v="0"/>
    <n v="0"/>
    <n v="0"/>
    <n v="0"/>
    <n v="0"/>
    <n v="0"/>
    <n v="0"/>
    <n v="1"/>
    <n v="0"/>
    <n v="0"/>
    <n v="0"/>
    <n v="5.2470240721604862"/>
    <n v="9.1299193194843564"/>
    <e v="#REF!"/>
    <n v="10.02304032081093"/>
    <n v="449096.57917751512"/>
    <n v="449800.45454015391"/>
    <n v="475010.15818171488"/>
    <n v="488724.70561304368"/>
    <n v="487206.96117437008"/>
    <n v="489943.02557587042"/>
    <e v="#REF!"/>
    <e v="#REF!"/>
    <e v="#REF!"/>
    <e v="#REF!"/>
    <e v="#REF!"/>
    <e v="#REF!"/>
    <e v="#REF!"/>
    <e v="#REF!"/>
  </r>
  <r>
    <x v="3"/>
    <x v="90"/>
    <n v="2018"/>
    <n v="39"/>
    <n v="1580.4973321675029"/>
    <n v="234.14775291370415"/>
    <n v="117.07387645685208"/>
    <n v="542.17858588804256"/>
    <n v="1544.8086827349509"/>
    <n v="231.85218670866786"/>
    <n v="117.8810788755044"/>
    <n v="548.94954345406688"/>
    <n v="487750.97276128468"/>
    <n v="91"/>
    <n v="13.097560252868371"/>
    <n v="1"/>
    <n v="2473.8975474261015"/>
    <n v="7.556192182093711"/>
    <n v="5.6895807177326736"/>
    <n v="5.0898695830958918"/>
    <n v="6.3888478479894522"/>
    <n v="0"/>
    <n v="0"/>
    <n v="0"/>
    <n v="0"/>
    <n v="0"/>
    <n v="1"/>
    <n v="0"/>
    <n v="0"/>
    <n v="0"/>
    <n v="0"/>
    <n v="1"/>
    <n v="9"/>
    <n v="0"/>
    <n v="0"/>
    <n v="0"/>
    <n v="0"/>
    <n v="0"/>
    <n v="0"/>
    <n v="0"/>
    <n v="0"/>
    <n v="1"/>
    <n v="0"/>
    <n v="0"/>
    <n v="0"/>
    <n v="5.2522734280466299"/>
    <n v="9.0967522054163847"/>
    <e v="#REF!"/>
    <n v="9.9552154195438263"/>
    <n v="449240.14763103204"/>
    <n v="450049.17612545413"/>
    <n v="475483.8201308953"/>
    <n v="489382.00341593294"/>
    <n v="485767.7431519159"/>
    <n v="485115.86014843988"/>
    <e v="#REF!"/>
    <e v="#REF!"/>
    <e v="#REF!"/>
    <e v="#REF!"/>
    <e v="#REF!"/>
    <e v="#REF!"/>
    <e v="#REF!"/>
    <e v="#REF!"/>
  </r>
  <r>
    <x v="3"/>
    <x v="91"/>
    <n v="2018"/>
    <n v="40"/>
    <n v="1596.302305489178"/>
    <n v="236.4892304428412"/>
    <n v="118.2446152214206"/>
    <n v="487.96072729923833"/>
    <n v="1560.256769561219"/>
    <n v="234.17070857575453"/>
    <n v="118.20826158682898"/>
    <n v="494.0596089147212"/>
    <n v="485254.18658962724"/>
    <n v="92"/>
    <n v="13.092428128690333"/>
    <n v="1"/>
    <n v="2438.9968784526782"/>
    <n v="7.5642369600269239"/>
    <n v="5.6973890990643623"/>
    <n v="5.091882616008764"/>
    <n v="6.292088491943221"/>
    <n v="0"/>
    <n v="0"/>
    <n v="0"/>
    <n v="0"/>
    <n v="0"/>
    <n v="1"/>
    <n v="0"/>
    <n v="0"/>
    <n v="0"/>
    <n v="0"/>
    <n v="1"/>
    <n v="9"/>
    <n v="0"/>
    <n v="0"/>
    <n v="0"/>
    <n v="0"/>
    <n v="0"/>
    <n v="0"/>
    <n v="0"/>
    <n v="0"/>
    <n v="1"/>
    <n v="0"/>
    <n v="0"/>
    <n v="0"/>
    <n v="5.2574953720277815"/>
    <n v="9.0774918860632834"/>
    <e v="#REF!"/>
    <n v="10.00618431012337"/>
    <n v="449386.32312426355"/>
    <n v="450301.26207120728"/>
    <n v="475958.40868078679"/>
    <n v="490040.58326950023"/>
    <n v="486244.28696350864"/>
    <n v="482227.31137823523"/>
    <e v="#REF!"/>
    <e v="#REF!"/>
    <e v="#REF!"/>
    <e v="#REF!"/>
    <e v="#REF!"/>
    <e v="#REF!"/>
    <e v="#REF!"/>
    <e v="#REF!"/>
  </r>
  <r>
    <x v="3"/>
    <x v="92"/>
    <n v="2018"/>
    <n v="41"/>
    <n v="1612.2653285440697"/>
    <n v="238.8541227472696"/>
    <n v="119.4270613736348"/>
    <n v="439.16465456931451"/>
    <n v="1575.8593372560742"/>
    <n v="236.51241566151208"/>
    <n v="119.30518139495422"/>
    <n v="444.65415000385519"/>
    <n v="444486.21749441884"/>
    <n v="93"/>
    <n v="13.004674326693664"/>
    <n v="1"/>
    <n v="2409.711167234289"/>
    <n v="7.5722970206528828"/>
    <n v="5.7052141581422697"/>
    <n v="5.098602138525365"/>
    <n v="6.1961896437173198"/>
    <n v="0"/>
    <n v="0"/>
    <n v="0"/>
    <n v="0"/>
    <n v="0"/>
    <n v="1"/>
    <n v="0"/>
    <n v="0"/>
    <n v="0"/>
    <n v="0"/>
    <n v="0"/>
    <n v="10"/>
    <n v="0"/>
    <n v="0"/>
    <n v="0"/>
    <n v="0"/>
    <n v="0"/>
    <n v="0"/>
    <n v="0"/>
    <n v="0"/>
    <n v="0"/>
    <n v="1"/>
    <n v="0"/>
    <n v="0"/>
    <n v="5.2626901889048856"/>
    <n v="8.0598504632807657"/>
    <e v="#REF!"/>
    <n v="8.9852243156931273"/>
    <n v="394591.44363719027"/>
    <n v="396242.02192828868"/>
    <n v="420048.17687765282"/>
    <n v="432777.68688401609"/>
    <n v="439447.30554086907"/>
    <n v="441629.13867224043"/>
    <e v="#REF!"/>
    <e v="#REF!"/>
    <e v="#REF!"/>
    <e v="#REF!"/>
    <e v="#REF!"/>
    <e v="#REF!"/>
    <e v="#REF!"/>
    <e v="#REF!"/>
  </r>
  <r>
    <x v="3"/>
    <x v="93"/>
    <n v="2018"/>
    <n v="42"/>
    <n v="1628.3879818295104"/>
    <n v="241.2426639747423"/>
    <n v="120.62133198737115"/>
    <n v="395.24818911238305"/>
    <n v="1591.6179306281051"/>
    <n v="238.87753981812719"/>
    <n v="120.48971692812945"/>
    <n v="400.18878520153027"/>
    <n v="442232.7257662412"/>
    <n v="94"/>
    <n v="12.999591551375039"/>
    <n v="1"/>
    <n v="2385.5001669040071"/>
    <n v="7.5803722699715221"/>
    <n v="5.7130558001779708"/>
    <n v="5.105808028722068"/>
    <n v="6.1012371389079485"/>
    <n v="0"/>
    <n v="0"/>
    <n v="0"/>
    <n v="0"/>
    <n v="0"/>
    <n v="1"/>
    <n v="0"/>
    <n v="0"/>
    <n v="0"/>
    <n v="0"/>
    <n v="0"/>
    <n v="10"/>
    <n v="0"/>
    <n v="0"/>
    <n v="0"/>
    <n v="0"/>
    <n v="0"/>
    <n v="0"/>
    <n v="0"/>
    <n v="0"/>
    <n v="0"/>
    <n v="1"/>
    <n v="0"/>
    <n v="0"/>
    <n v="5.2678581590633282"/>
    <n v="8.042583461945954"/>
    <e v="#REF!"/>
    <n v="8.9873747095028982"/>
    <n v="394742.91168174631"/>
    <n v="396500.93786218902"/>
    <n v="420524.60162226582"/>
    <n v="433438.80815217952"/>
    <n v="440142.47621151531"/>
    <n v="439022.87858888076"/>
    <e v="#REF!"/>
    <e v="#REF!"/>
    <e v="#REF!"/>
    <e v="#REF!"/>
    <e v="#REF!"/>
    <e v="#REF!"/>
    <e v="#REF!"/>
    <e v="#REF!"/>
  </r>
  <r>
    <x v="3"/>
    <x v="94"/>
    <n v="2018"/>
    <n v="43"/>
    <n v="1644.6718616478056"/>
    <n v="243.65509061448975"/>
    <n v="121.82754530724488"/>
    <n v="355.72337020114475"/>
    <n v="1607.5341099340153"/>
    <n v="241.26631521630847"/>
    <n v="121.69376246933334"/>
    <n v="360.16991170118331"/>
    <n v="439981.41308602784"/>
    <n v="95"/>
    <n v="12.994487762015883"/>
    <n v="1"/>
    <n v="2365.877867770685"/>
    <n v="7.5884626141024105"/>
    <n v="5.7209139303749206"/>
    <n v="5.1130797741230074"/>
    <n v="6.0073153219769466"/>
    <n v="0"/>
    <n v="0"/>
    <n v="0"/>
    <n v="0"/>
    <n v="0"/>
    <n v="1"/>
    <n v="0"/>
    <n v="0"/>
    <n v="0"/>
    <n v="0"/>
    <n v="0"/>
    <n v="10"/>
    <n v="0"/>
    <n v="0"/>
    <n v="0"/>
    <n v="0"/>
    <n v="0"/>
    <n v="0"/>
    <n v="0"/>
    <n v="0"/>
    <n v="0"/>
    <n v="1"/>
    <n v="0"/>
    <n v="0"/>
    <n v="5.2729995585637468"/>
    <n v="8.0255859150513054"/>
    <e v="#REF!"/>
    <n v="8.9991696784526987"/>
    <n v="394897.06576192728"/>
    <n v="396763.32010002149"/>
    <n v="421001.9359748335"/>
    <n v="434101.18879357009"/>
    <n v="440841.10492381913"/>
    <n v="436456.55747208651"/>
    <e v="#REF!"/>
    <e v="#REF!"/>
    <e v="#REF!"/>
    <e v="#REF!"/>
    <e v="#REF!"/>
    <e v="#REF!"/>
    <e v="#REF!"/>
    <e v="#REF!"/>
  </r>
  <r>
    <x v="3"/>
    <x v="95"/>
    <n v="2018"/>
    <n v="44"/>
    <n v="1661.1185802642835"/>
    <n v="246.09164152063462"/>
    <n v="123.04582076031733"/>
    <n v="320.1510331810303"/>
    <n v="1623.6094510330959"/>
    <n v="243.67897836847155"/>
    <n v="122.91061493121893"/>
    <n v="324.15292103304563"/>
    <n v="437730.31612382951"/>
    <n v="96"/>
    <n v="12.989358283115005"/>
    <n v="1"/>
    <n v="2350.4070757262657"/>
    <n v="7.5965679592925142"/>
    <n v="5.7287884539378764"/>
    <n v="5.1203755313984676"/>
    <n v="5.91451286108971"/>
    <n v="0"/>
    <n v="0"/>
    <n v="0"/>
    <n v="0"/>
    <n v="0"/>
    <n v="1"/>
    <n v="0"/>
    <n v="0"/>
    <n v="0"/>
    <n v="0"/>
    <n v="0"/>
    <n v="10"/>
    <n v="0"/>
    <n v="0"/>
    <n v="0"/>
    <n v="0"/>
    <n v="0"/>
    <n v="0"/>
    <n v="0"/>
    <n v="0"/>
    <n v="0"/>
    <n v="1"/>
    <n v="0"/>
    <n v="0"/>
    <n v="5.2781146592305168"/>
    <n v="8.0088675353656331"/>
    <e v="#REF!"/>
    <n v="8.9430615870337977"/>
    <n v="395053.93273808958"/>
    <n v="397029.20330482448"/>
    <n v="421480.17428583174"/>
    <n v="434764.82125948818"/>
    <n v="441541.43724281207"/>
    <n v="433931.56195938692"/>
    <e v="#REF!"/>
    <e v="#REF!"/>
    <e v="#REF!"/>
    <e v="#REF!"/>
    <e v="#REF!"/>
    <e v="#REF!"/>
    <e v="#REF!"/>
    <e v="#REF!"/>
  </r>
  <r>
    <x v="3"/>
    <x v="96"/>
    <n v="2018"/>
    <n v="45"/>
    <n v="1677.7297660669269"/>
    <n v="248.55255793584101"/>
    <n v="124.27627896792049"/>
    <n v="288.1359298629273"/>
    <n v="1639.845545543245"/>
    <n v="246.11576815215628"/>
    <n v="124.13971256425035"/>
    <n v="291.73762897993913"/>
    <n v="430315.96472871001"/>
    <n v="97"/>
    <n v="12.97227501952983"/>
    <n v="1"/>
    <n v="2338.6945328336155"/>
    <n v="7.6046882119238397"/>
    <n v="5.7366792760822136"/>
    <n v="5.1276910653013807"/>
    <n v="5.8229232346821957"/>
    <n v="0"/>
    <n v="0"/>
    <n v="0"/>
    <n v="0"/>
    <n v="0"/>
    <n v="1"/>
    <n v="0"/>
    <n v="0"/>
    <n v="0"/>
    <n v="0"/>
    <n v="0"/>
    <n v="11"/>
    <n v="0"/>
    <n v="0"/>
    <n v="0"/>
    <n v="0"/>
    <n v="0"/>
    <n v="0"/>
    <n v="0"/>
    <n v="0"/>
    <n v="0"/>
    <n v="0"/>
    <n v="1"/>
    <n v="0"/>
    <n v="5.2832037287379885"/>
    <n v="7.9924505187977744"/>
    <e v="#REF!"/>
    <n v="9.0212658998945496"/>
    <n v="372734.22149029345"/>
    <n v="373490.60376845306"/>
    <n v="397515.55695028557"/>
    <n v="407815.08321626921"/>
    <n v="419685.38452809909"/>
    <n v="426431.48998650187"/>
    <e v="#REF!"/>
    <e v="#REF!"/>
    <e v="#REF!"/>
    <e v="#REF!"/>
    <e v="#REF!"/>
    <e v="#REF!"/>
    <e v="#REF!"/>
    <e v="#REF!"/>
  </r>
  <r>
    <x v="3"/>
    <x v="97"/>
    <n v="2018"/>
    <n v="46"/>
    <n v="1694.5070637275958"/>
    <n v="251.03808351519939"/>
    <n v="125.51904175759969"/>
    <n v="259.32233687663455"/>
    <n v="1656.2440009985501"/>
    <n v="248.57692583367782"/>
    <n v="125.38110883826477"/>
    <n v="262.56386608696499"/>
    <n v="428064.89123432641"/>
    <n v="98"/>
    <n v="12.96703007810501"/>
    <n v="1"/>
    <n v="2330.3865258770293"/>
    <n v="7.6128232785209597"/>
    <n v="5.7445863020431363"/>
    <n v="5.1350258740775683"/>
    <n v="5.732644530339372"/>
    <n v="0"/>
    <n v="0"/>
    <n v="0"/>
    <n v="0"/>
    <n v="0"/>
    <n v="1"/>
    <n v="0"/>
    <n v="0"/>
    <n v="0"/>
    <n v="0"/>
    <n v="0"/>
    <n v="11"/>
    <n v="0"/>
    <n v="0"/>
    <n v="0"/>
    <n v="0"/>
    <n v="0"/>
    <n v="0"/>
    <n v="0"/>
    <n v="0"/>
    <n v="0"/>
    <n v="0"/>
    <n v="1"/>
    <n v="0"/>
    <n v="5.2882670306945352"/>
    <n v="7.9763593317792196"/>
    <e v="#REF!"/>
    <n v="9.0341054893474393"/>
    <n v="372896.5959165871"/>
    <n v="373763.59428630082"/>
    <n v="397995.58626257611"/>
    <n v="408481.19671122095"/>
    <n v="420388.73615795758"/>
    <n v="423998.84827569092"/>
    <e v="#REF!"/>
    <e v="#REF!"/>
    <e v="#REF!"/>
    <e v="#REF!"/>
    <e v="#REF!"/>
    <e v="#REF!"/>
    <e v="#REF!"/>
    <e v="#REF!"/>
  </r>
  <r>
    <x v="3"/>
    <x v="98"/>
    <n v="2018"/>
    <n v="47"/>
    <n v="1711.4521343648721"/>
    <n v="253.54846435035142"/>
    <n v="126.77423217517571"/>
    <n v="233.3901031889711"/>
    <n v="1672.8064410084467"/>
    <n v="251.06269509201462"/>
    <n v="126.63491984148462"/>
    <n v="236.30747947877052"/>
    <n v="425813.81794917595"/>
    <n v="99"/>
    <n v="12.96175748265094"/>
    <n v="1"/>
    <n v="2325.1649340793701"/>
    <n v="7.6209730657584309"/>
    <n v="5.7525094370847736"/>
    <n v="5.1423798263374234"/>
    <n v="5.6437790541757265"/>
    <n v="0"/>
    <n v="0"/>
    <n v="0"/>
    <n v="0"/>
    <n v="0"/>
    <n v="1"/>
    <n v="0"/>
    <n v="0"/>
    <n v="0"/>
    <n v="0"/>
    <n v="0"/>
    <n v="11"/>
    <n v="0"/>
    <n v="0"/>
    <n v="0"/>
    <n v="0"/>
    <n v="0"/>
    <n v="0"/>
    <n v="0"/>
    <n v="0"/>
    <n v="0"/>
    <n v="0"/>
    <n v="1"/>
    <n v="0"/>
    <n v="5.2933048247244923"/>
    <n v="7.9606196047097395"/>
    <e v="#REF!"/>
    <n v="8.9864695552516238"/>
    <n v="373061.76544232311"/>
    <n v="374040.19185391761"/>
    <n v="398476.50263535744"/>
    <n v="409148.53942536697"/>
    <n v="421093.5751564469"/>
    <n v="421617.71866880776"/>
    <e v="#REF!"/>
    <e v="#REF!"/>
    <e v="#REF!"/>
    <e v="#REF!"/>
    <e v="#REF!"/>
    <e v="#REF!"/>
    <e v="#REF!"/>
    <e v="#REF!"/>
  </r>
  <r>
    <x v="3"/>
    <x v="99"/>
    <n v="2018"/>
    <n v="48"/>
    <n v="1728.5666557085206"/>
    <n v="256.08394899385496"/>
    <n v="128.04197449692748"/>
    <n v="210.051092870074"/>
    <n v="1689.5345054184686"/>
    <n v="253.57332204293479"/>
    <n v="127.90126903138319"/>
    <n v="212.67673153094364"/>
    <n v="423562.7446847359"/>
    <n v="100"/>
    <n v="12.956456939561019"/>
    <n v="1"/>
    <n v="2322.7436720693772"/>
    <n v="7.629137480468084"/>
    <n v="5.7604485865091659"/>
    <n v="5.1497528271872426"/>
    <n v="5.5564327934096234"/>
    <n v="0"/>
    <n v="0"/>
    <n v="0"/>
    <n v="0"/>
    <n v="0"/>
    <n v="1"/>
    <n v="0"/>
    <n v="0"/>
    <n v="0"/>
    <n v="0"/>
    <n v="0"/>
    <n v="11"/>
    <n v="0"/>
    <n v="0"/>
    <n v="0"/>
    <n v="0"/>
    <n v="0"/>
    <n v="0"/>
    <n v="0"/>
    <n v="0"/>
    <n v="0"/>
    <n v="0"/>
    <n v="1"/>
    <n v="0"/>
    <n v="5.2983173665480363"/>
    <n v="7.9452578974783785"/>
    <e v="#REF!"/>
    <n v="9.0392430035996494"/>
    <n v="373229.75801849592"/>
    <n v="374320.4325418009"/>
    <n v="398958.3004543492"/>
    <n v="409817.10383936594"/>
    <n v="421799.89336201333"/>
    <n v="419291.84473151248"/>
    <e v="#REF!"/>
    <e v="#REF!"/>
    <e v="#REF!"/>
    <e v="#REF!"/>
    <e v="#REF!"/>
    <e v="#REF!"/>
    <e v="#REF!"/>
    <e v="#REF!"/>
  </r>
  <r>
    <x v="3"/>
    <x v="100"/>
    <n v="2018"/>
    <n v="49"/>
    <n v="1745.8523222656061"/>
    <n v="258.64478848379349"/>
    <n v="129.32239424189675"/>
    <n v="199.54853822657029"/>
    <n v="1706.4298504726098"/>
    <n v="256.10905526336416"/>
    <n v="129.18028172084539"/>
    <n v="200.86135755700764"/>
    <n v="422616.39781176497"/>
    <n v="101"/>
    <n v="12.954220185616146"/>
    <n v="1"/>
    <n v="2333.3680432178667"/>
    <n v="7.6373164296462122"/>
    <n v="5.7684036556651419"/>
    <n v="5.1571447850953431"/>
    <n v="5.5097213652528287"/>
    <n v="0"/>
    <n v="0"/>
    <n v="0"/>
    <n v="0"/>
    <n v="0"/>
    <n v="1"/>
    <n v="0"/>
    <n v="0"/>
    <n v="0"/>
    <n v="0"/>
    <n v="0"/>
    <n v="12"/>
    <n v="0"/>
    <n v="0"/>
    <n v="0"/>
    <n v="0"/>
    <n v="0"/>
    <n v="0"/>
    <n v="0"/>
    <n v="0"/>
    <n v="0"/>
    <n v="0"/>
    <n v="0"/>
    <n v="1"/>
    <n v="5.3033049080590757"/>
    <n v="7.9400531767827864"/>
    <e v="#REF!"/>
    <n v="9.0479588199163423"/>
    <n v="369188.25712463411"/>
    <n v="371651.9184009548"/>
    <n v="394072.48425757251"/>
    <n v="407033.36727547745"/>
    <n v="419616.00393718824"/>
    <n v="418405.81675828225"/>
    <e v="#REF!"/>
    <e v="#REF!"/>
    <e v="#REF!"/>
    <e v="#REF!"/>
    <e v="#REF!"/>
    <e v="#REF!"/>
    <e v="#REF!"/>
    <e v="#REF!"/>
  </r>
  <r>
    <x v="3"/>
    <x v="101"/>
    <n v="2018"/>
    <n v="50"/>
    <n v="1763.3108454882622"/>
    <n v="261.23123636863141"/>
    <n v="130.61561818431571"/>
    <n v="189.57111131524175"/>
    <n v="1723.4941489773055"/>
    <n v="258.67014581599778"/>
    <n v="130.47208453796867"/>
    <n v="190.70013593941837"/>
    <n v="421891.64946979703"/>
    <n v="102"/>
    <n v="12.952503805240081"/>
    <n v="1"/>
    <n v="2344.7288113564509"/>
    <n v="7.6455098204606271"/>
    <n v="5.7763745499570831"/>
    <n v="5.1645556086133801"/>
    <n v="5.4677269639137798"/>
    <n v="0"/>
    <n v="0"/>
    <n v="0"/>
    <n v="0"/>
    <n v="0"/>
    <n v="1"/>
    <n v="0"/>
    <n v="0"/>
    <n v="0"/>
    <n v="0"/>
    <n v="0"/>
    <n v="12"/>
    <n v="0"/>
    <n v="0"/>
    <n v="0"/>
    <n v="0"/>
    <n v="0"/>
    <n v="0"/>
    <n v="0"/>
    <n v="0"/>
    <n v="0"/>
    <n v="0"/>
    <n v="0"/>
    <n v="1"/>
    <n v="5.3082676974012051"/>
    <n v="7.9360260519326271"/>
    <e v="#REF!"/>
    <n v="9.0923207237289301"/>
    <n v="369361.98077549855"/>
    <n v="371939.55498729052"/>
    <n v="394556.02816621092"/>
    <n v="407704.35256759642"/>
    <n v="420325.25651738787"/>
    <n v="417688.22329329955"/>
    <e v="#REF!"/>
    <e v="#REF!"/>
    <e v="#REF!"/>
    <e v="#REF!"/>
    <e v="#REF!"/>
    <e v="#REF!"/>
    <e v="#REF!"/>
    <e v="#REF!"/>
  </r>
  <r>
    <x v="3"/>
    <x v="102"/>
    <n v="2018"/>
    <n v="51"/>
    <n v="1780.9439539431451"/>
    <n v="263.8435487323178"/>
    <n v="131.9217743661589"/>
    <n v="180.09255574947966"/>
    <n v="1740.7290904670572"/>
    <n v="261.25684727415779"/>
    <n v="131.77680538333988"/>
    <n v="181.15331376847354"/>
    <n v="421182.72659988282"/>
    <n v="103"/>
    <n v="12.950822048429238"/>
    <n v="1"/>
    <n v="2356.8018327911013"/>
    <n v="7.653717560257614"/>
    <n v="5.7843611748535748"/>
    <n v="5.1719852060613913"/>
    <n v="5.4265972414745045"/>
    <n v="0"/>
    <n v="0"/>
    <n v="0"/>
    <n v="0"/>
    <n v="0"/>
    <n v="1"/>
    <n v="0"/>
    <n v="0"/>
    <n v="0"/>
    <n v="0"/>
    <n v="0"/>
    <n v="12"/>
    <n v="0"/>
    <n v="0"/>
    <n v="0"/>
    <n v="0"/>
    <n v="0"/>
    <n v="0"/>
    <n v="0"/>
    <n v="0"/>
    <n v="0"/>
    <n v="0"/>
    <n v="0"/>
    <n v="1"/>
    <n v="5.3132059790417872"/>
    <n v="7.9322134950096457"/>
    <e v="#REF!"/>
    <n v="9.0007198313339973"/>
    <n v="369538.61301805108"/>
    <n v="372230.94508407952"/>
    <n v="395040.43673937599"/>
    <n v="408376.53705775953"/>
    <n v="421035.96426970168"/>
    <n v="417002.69255675853"/>
    <e v="#REF!"/>
    <e v="#REF!"/>
    <e v="#REF!"/>
    <e v="#REF!"/>
    <e v="#REF!"/>
    <e v="#REF!"/>
    <e v="#REF!"/>
    <e v="#REF!"/>
  </r>
  <r>
    <x v="3"/>
    <x v="103"/>
    <n v="2018"/>
    <n v="52"/>
    <n v="1798.7533934825765"/>
    <n v="266.48198421964094"/>
    <n v="133.24099210982047"/>
    <n v="171.08792796200566"/>
    <n v="1758.136381371713"/>
    <n v="263.86941574689934"/>
    <n v="133.09457343717241"/>
    <n v="172.09446654265247"/>
    <n v="420475.47019953793"/>
    <n v="104"/>
    <n v="12.949141421853021"/>
    <n v="1"/>
    <n v="2369.5642977740436"/>
    <n v="7.6619395565687602"/>
    <n v="5.7923634358959468"/>
    <n v="5.1794334855070021"/>
    <n v="5.3859407180352141"/>
    <n v="0"/>
    <n v="0"/>
    <n v="0"/>
    <n v="0"/>
    <n v="0"/>
    <n v="1"/>
    <n v="0"/>
    <n v="0"/>
    <n v="0"/>
    <n v="0"/>
    <n v="0"/>
    <n v="12"/>
    <n v="0"/>
    <n v="0"/>
    <n v="0"/>
    <n v="0"/>
    <n v="0"/>
    <n v="0"/>
    <n v="0"/>
    <n v="0"/>
    <n v="0"/>
    <n v="0"/>
    <n v="0"/>
    <n v="1"/>
    <n v="5.3181199938442161"/>
    <n v="7.9285176934320694"/>
    <e v="#REF!"/>
    <n v="9.0997052402986309"/>
    <n v="369718.18293820851"/>
    <n v="372526.12622642628"/>
    <n v="395525.70440495451"/>
    <n v="409049.91326616175"/>
    <n v="421748.11917795258"/>
    <n v="416335.35912370868"/>
    <e v="#REF!"/>
    <e v="#REF!"/>
    <e v="#REF!"/>
    <e v="#REF!"/>
    <e v="#REF!"/>
    <e v="#REF!"/>
    <e v="#REF!"/>
    <e v="#REF!"/>
  </r>
  <r>
    <x v="3"/>
    <x v="104"/>
    <n v="2018"/>
    <n v="53"/>
    <n v="1816.740927417402"/>
    <n v="269.14680406183732"/>
    <n v="134.57340203091866"/>
    <n v="73.515701726708343"/>
    <n v="1775.7177451854195"/>
    <n v="266.50810990436833"/>
    <n v="134.42551917154404"/>
    <n v="83.37357820830276"/>
    <n v="400537.39865394984"/>
    <n v="105"/>
    <n v="12.900562421040906"/>
    <n v="1"/>
    <n v="2293.9768352368665"/>
    <n v="7.6701757171176679"/>
    <n v="5.8003812387066942"/>
    <n v="5.186900354773762"/>
    <n v="4.8644102862582175"/>
    <n v="0"/>
    <n v="0"/>
    <n v="0"/>
    <n v="0"/>
    <n v="0"/>
    <n v="1"/>
    <n v="0"/>
    <n v="0"/>
    <n v="0"/>
    <n v="0"/>
    <n v="0"/>
    <n v="12"/>
    <n v="0"/>
    <n v="0"/>
    <n v="0"/>
    <n v="0"/>
    <n v="0"/>
    <n v="0"/>
    <n v="0"/>
    <n v="0"/>
    <n v="0"/>
    <n v="0"/>
    <n v="0"/>
    <n v="1"/>
    <n v="5.3230099791384085"/>
    <n v="7.8046019261267388"/>
    <e v="#REF!"/>
    <n v="9.0055838512392423"/>
    <n v="369900.71991274686"/>
    <n v="372825.13632478629"/>
    <n v="396011.8256024039"/>
    <n v="409724.47372440324"/>
    <n v="422461.71322198462"/>
    <n v="398647.69120897097"/>
    <e v="#REF!"/>
    <e v="#REF!"/>
    <e v="#REF!"/>
    <e v="#REF!"/>
    <e v="#REF!"/>
    <e v="#REF!"/>
    <e v="#REF!"/>
    <e v="#REF!"/>
  </r>
  <r>
    <x v="3"/>
    <x v="105"/>
    <n v="2019"/>
    <n v="2"/>
    <n v="1834.9083366915761"/>
    <n v="271.83827210245573"/>
    <n v="135.91913605122787"/>
    <n v="90.323317645907963"/>
    <n v="1793.4749226372664"/>
    <n v="269.17319100341206"/>
    <n v="135.7697743632595"/>
    <n v="89.628343702147447"/>
    <n v="405202.69676397427"/>
    <n v="106"/>
    <n v="12.912142706724385"/>
    <n v="1"/>
    <n v="2332.9890624911677"/>
    <n v="7.6784259498265586"/>
    <n v="5.8084144889977924"/>
    <n v="5.1943857214523153"/>
    <n v="4.9115458733189366"/>
    <n v="0"/>
    <n v="0"/>
    <n v="0"/>
    <n v="0"/>
    <n v="0"/>
    <n v="1"/>
    <n v="0"/>
    <n v="0"/>
    <n v="0"/>
    <n v="0"/>
    <n v="0"/>
    <n v="1"/>
    <n v="1"/>
    <n v="0"/>
    <n v="0"/>
    <n v="0"/>
    <n v="0"/>
    <n v="0"/>
    <n v="0"/>
    <n v="0"/>
    <n v="0"/>
    <n v="0"/>
    <n v="0"/>
    <n v="0"/>
    <n v="5.3278761687895813"/>
    <n v="7.8228512290530645"/>
    <e v="#REF!"/>
    <n v="9.1276677424097894"/>
    <n v="371627.10653024423"/>
    <n v="374818.11110715114"/>
    <n v="398180.81007852149"/>
    <n v="413853.72614343191"/>
    <n v="426068.41719985876"/>
    <n v="401090.85666296235"/>
    <e v="#REF!"/>
    <e v="#REF!"/>
    <e v="#REF!"/>
    <e v="#REF!"/>
    <e v="#REF!"/>
    <e v="#REF!"/>
    <e v="#REF!"/>
    <e v="#REF!"/>
  </r>
  <r>
    <x v="3"/>
    <x v="106"/>
    <n v="2019"/>
    <n v="3"/>
    <n v="1853.2574200584916"/>
    <n v="274.55665482348024"/>
    <n v="137.27832741174012"/>
    <n v="82.544342349940294"/>
    <n v="1811.4096718636338"/>
    <n v="271.86492291344615"/>
    <n v="137.12747210689207"/>
    <n v="83.252742485161022"/>
    <n v="403853.176370339"/>
    <n v="107"/>
    <n v="12.908806666062587"/>
    <n v="1"/>
    <n v="2347.6367446436525"/>
    <n v="7.6866901628227513"/>
    <n v="5.8164630925788909"/>
    <n v="5.2018894929117803"/>
    <n v="4.8634774372583225"/>
    <n v="0"/>
    <n v="0"/>
    <n v="0"/>
    <n v="0"/>
    <n v="0"/>
    <n v="1"/>
    <n v="0"/>
    <n v="0"/>
    <n v="0"/>
    <n v="0"/>
    <n v="0"/>
    <n v="1"/>
    <n v="1"/>
    <n v="0"/>
    <n v="0"/>
    <n v="0"/>
    <n v="0"/>
    <n v="0"/>
    <n v="0"/>
    <n v="0"/>
    <n v="0"/>
    <n v="0"/>
    <n v="0"/>
    <n v="0"/>
    <n v="5.3327187932653688"/>
    <n v="7.8172981443266387"/>
    <e v="#REF!"/>
    <n v="9.0847324402033109"/>
    <n v="371815.66692188143"/>
    <n v="375124.89436911361"/>
    <n v="398668.62170635036"/>
    <n v="414530.63274471607"/>
    <n v="426784.86544306384"/>
    <n v="400165.45311250701"/>
    <e v="#REF!"/>
    <e v="#REF!"/>
    <e v="#REF!"/>
    <e v="#REF!"/>
    <e v="#REF!"/>
    <e v="#REF!"/>
    <e v="#REF!"/>
    <e v="#REF!"/>
  </r>
  <r>
    <x v="3"/>
    <x v="107"/>
    <n v="2019"/>
    <n v="4"/>
    <n v="1871.7899942590766"/>
    <n v="277.30222137171506"/>
    <n v="138.65111068585753"/>
    <n v="63.711831761404845"/>
    <n v="1829.5237685822667"/>
    <n v="274.58357214258058"/>
    <n v="138.49874682796099"/>
    <n v="65.665922833780456"/>
    <n v="397834.24257718516"/>
    <n v="108"/>
    <n v="12.893790721579665"/>
    <n v="1"/>
    <n v="2351.455158078054"/>
    <n v="7.6949682644450341"/>
    <n v="5.8245269553653936"/>
    <n v="5.2094115763110853"/>
    <n v="4.7174879769937386"/>
    <n v="0"/>
    <n v="0"/>
    <n v="0"/>
    <n v="0"/>
    <n v="0"/>
    <n v="1"/>
    <n v="0"/>
    <n v="0"/>
    <n v="0"/>
    <n v="0"/>
    <n v="0"/>
    <n v="1"/>
    <n v="1"/>
    <n v="0"/>
    <n v="0"/>
    <n v="0"/>
    <n v="0"/>
    <n v="0"/>
    <n v="0"/>
    <n v="0"/>
    <n v="0"/>
    <n v="0"/>
    <n v="0"/>
    <n v="0"/>
    <n v="5.3375380797013179"/>
    <n v="7.7872634727566652"/>
    <e v="#REF!"/>
    <n v="9.0776164420409895"/>
    <n v="372007.2842726144"/>
    <n v="375435.62260828546"/>
    <n v="399157.27025778999"/>
    <n v="415208.7012649285"/>
    <n v="427502.72874569724"/>
    <n v="395775.29729184206"/>
    <e v="#REF!"/>
    <e v="#REF!"/>
    <e v="#REF!"/>
    <e v="#REF!"/>
    <e v="#REF!"/>
    <e v="#REF!"/>
    <e v="#REF!"/>
    <e v="#REF!"/>
  </r>
  <r>
    <x v="3"/>
    <x v="108"/>
    <n v="2019"/>
    <n v="5"/>
    <n v="1890.5078942016676"/>
    <n v="280.07524358543225"/>
    <n v="140.03762179271612"/>
    <n v="67.189715563050328"/>
    <n v="1847.8190062680869"/>
    <n v="277.32940786400638"/>
    <n v="139.88373429624062"/>
    <n v="67.037336290123349"/>
    <n v="399182.24723734258"/>
    <n v="109"/>
    <n v="12.897173351582248"/>
    <n v="1"/>
    <n v="2377.8104751428664"/>
    <n v="7.7032601632499125"/>
    <n v="5.8326059833864283"/>
    <n v="5.2169518786102289"/>
    <n v="4.7296706138254123"/>
    <n v="0"/>
    <n v="0"/>
    <n v="0"/>
    <n v="0"/>
    <n v="0"/>
    <n v="1"/>
    <n v="0"/>
    <n v="0"/>
    <n v="0"/>
    <n v="0"/>
    <n v="0"/>
    <n v="1"/>
    <n v="1"/>
    <n v="0"/>
    <n v="0"/>
    <n v="0"/>
    <n v="0"/>
    <n v="0"/>
    <n v="0"/>
    <n v="0"/>
    <n v="0"/>
    <n v="0"/>
    <n v="0"/>
    <n v="0"/>
    <n v="5.3423342519648109"/>
    <n v="7.7967705442565425"/>
    <e v="#REF!"/>
    <n v="9.0652878590644441"/>
    <n v="372201.98915203416"/>
    <n v="375750.33527443878"/>
    <n v="399646.75022248819"/>
    <n v="415887.92428710038"/>
    <n v="428221.99907966022"/>
    <n v="396985.45851441822"/>
    <e v="#REF!"/>
    <e v="#REF!"/>
    <e v="#REF!"/>
    <e v="#REF!"/>
    <e v="#REF!"/>
    <e v="#REF!"/>
    <e v="#REF!"/>
    <e v="#REF!"/>
  </r>
  <r>
    <x v="3"/>
    <x v="109"/>
    <n v="2019"/>
    <n v="6"/>
    <n v="1909.4129731436844"/>
    <n v="282.8759960212866"/>
    <n v="141.4379980106433"/>
    <n v="92.362310373519023"/>
    <n v="1866.2971963307662"/>
    <n v="280.10270194264649"/>
    <n v="141.28257163920301"/>
    <n v="89.829812965179457"/>
    <n v="406531.61360658833"/>
    <n v="110"/>
    <n v="12.915416975195964"/>
    <n v="1"/>
    <n v="2426.0892775491334"/>
    <n v="7.7115657680177465"/>
    <n v="5.8407000827926918"/>
    <n v="5.2245103065814611"/>
    <n v="4.9130278101409308"/>
    <n v="0"/>
    <n v="0"/>
    <n v="0"/>
    <n v="0"/>
    <n v="0"/>
    <n v="1"/>
    <n v="0"/>
    <n v="0"/>
    <n v="0"/>
    <n v="0"/>
    <n v="0"/>
    <n v="2"/>
    <n v="0"/>
    <n v="1"/>
    <n v="0"/>
    <n v="0"/>
    <n v="0"/>
    <n v="0"/>
    <n v="0"/>
    <n v="0"/>
    <n v="0"/>
    <n v="0"/>
    <n v="0"/>
    <n v="0"/>
    <n v="5.3471075307174685"/>
    <n v="7.8490700225532111"/>
    <e v="#REF!"/>
    <n v="9.0643790971937168"/>
    <n v="375071.30426836899"/>
    <n v="377331.40915361024"/>
    <n v="403823.53066582012"/>
    <n v="416568.29440852645"/>
    <n v="428942.66841683403"/>
    <n v="404256.1845127428"/>
    <e v="#REF!"/>
    <e v="#REF!"/>
    <e v="#REF!"/>
    <e v="#REF!"/>
    <e v="#REF!"/>
    <e v="#REF!"/>
    <e v="#REF!"/>
    <e v="#REF!"/>
  </r>
  <r>
    <x v="3"/>
    <x v="110"/>
    <n v="2019"/>
    <n v="7"/>
    <n v="500"/>
    <n v="124.2762789679205"/>
    <n v="86.156207240911698"/>
    <n v="50"/>
    <n v="1456.4080374315363"/>
    <n v="202.1894904552835"/>
    <n v="91.668843680740821"/>
    <n v="53.982981296517949"/>
    <n v="367920.62089339207"/>
    <n v="111"/>
    <n v="12.815622489789551"/>
    <n v="1"/>
    <n v="760.43248620883219"/>
    <n v="7.5088684977414646"/>
    <n v="5.5838980605649304"/>
    <n v="4.9138045911641113"/>
    <n v="4.6072070652255519"/>
    <n v="0"/>
    <n v="0"/>
    <n v="0"/>
    <n v="0"/>
    <n v="0"/>
    <n v="1"/>
    <n v="0"/>
    <n v="0"/>
    <n v="0"/>
    <n v="0"/>
    <n v="0"/>
    <n v="2"/>
    <n v="0"/>
    <n v="1"/>
    <n v="0"/>
    <n v="0"/>
    <n v="0"/>
    <n v="0"/>
    <n v="0"/>
    <n v="0"/>
    <n v="0"/>
    <n v="0"/>
    <n v="0"/>
    <n v="0"/>
    <n v="5.3518581334760666"/>
    <n v="7.6227508625787372"/>
    <e v="#REF!"/>
    <n v="8.7658904485139164"/>
    <n v="351473.33473928896"/>
    <n v="368227.65900994232"/>
    <n v="391598.87922048126"/>
    <n v="398409.26856627216"/>
    <n v="405790.30750063562"/>
    <n v="370170.80950483063"/>
    <e v="#REF!"/>
    <e v="#REF!"/>
    <e v="#REF!"/>
    <e v="#REF!"/>
    <e v="#REF!"/>
    <e v="#REF!"/>
    <e v="#REF!"/>
    <e v="#REF!"/>
  </r>
  <r>
    <x v="3"/>
    <x v="111"/>
    <n v="2019"/>
    <n v="8"/>
    <n v="500"/>
    <n v="125.51904175759969"/>
    <n v="81.848396878866097"/>
    <n v="50"/>
    <n v="1169.4856262020753"/>
    <n v="163.8542661064416"/>
    <n v="82.830441559053568"/>
    <n v="50.398298129651792"/>
    <n v="355879.42096259719"/>
    <n v="112"/>
    <n v="12.782347247299375"/>
    <n v="1"/>
    <n v="757.36743863646575"/>
    <n v="7.3377347304233744"/>
    <n v="5.4283436494878705"/>
    <n v="4.8466882687660169"/>
    <n v="4.5707776069676864"/>
    <n v="0"/>
    <n v="0"/>
    <n v="0"/>
    <n v="0"/>
    <n v="0"/>
    <n v="1"/>
    <n v="0"/>
    <n v="0"/>
    <n v="0"/>
    <n v="0"/>
    <n v="0"/>
    <n v="2"/>
    <n v="0"/>
    <n v="1"/>
    <n v="0"/>
    <n v="0"/>
    <n v="0"/>
    <n v="0"/>
    <n v="0"/>
    <n v="0"/>
    <n v="0"/>
    <n v="0"/>
    <n v="0"/>
    <n v="0"/>
    <n v="5.3565862746720123"/>
    <n v="7.5551897264396501"/>
    <e v="#REF!"/>
    <n v="8.7573268963547566"/>
    <n v="351356.19922134891"/>
    <n v="361828.71957168356"/>
    <n v="381276.23310612317"/>
    <n v="385280.09167362674"/>
    <n v="395709.25986229465"/>
    <n v="359017.54924227356"/>
    <e v="#REF!"/>
    <e v="#REF!"/>
    <e v="#REF!"/>
    <e v="#REF!"/>
    <e v="#REF!"/>
    <e v="#REF!"/>
    <e v="#REF!"/>
    <e v="#REF!"/>
  </r>
  <r>
    <x v="3"/>
    <x v="112"/>
    <n v="2019"/>
    <n v="9"/>
    <n v="500"/>
    <n v="126.77423217517571"/>
    <n v="82.666880847654753"/>
    <n v="50"/>
    <n v="968.63993834145265"/>
    <n v="145.31424914080867"/>
    <n v="82.683236918794634"/>
    <n v="50.039829812965181"/>
    <n v="351166.03711519274"/>
    <n v="113"/>
    <n v="12.769014430813977"/>
    <n v="1"/>
    <n v="759.44111302283045"/>
    <n v="7.1977199300573353"/>
    <n v="5.3434419928800141"/>
    <n v="4.8455314036769632"/>
    <n v="4.5670605931715258"/>
    <n v="0"/>
    <n v="0"/>
    <n v="0"/>
    <n v="0"/>
    <n v="0"/>
    <n v="1"/>
    <n v="0"/>
    <n v="0"/>
    <n v="0"/>
    <n v="0"/>
    <n v="0"/>
    <n v="2"/>
    <n v="0"/>
    <n v="1"/>
    <n v="0"/>
    <n v="0"/>
    <n v="0"/>
    <n v="0"/>
    <n v="0"/>
    <n v="0"/>
    <n v="0"/>
    <n v="0"/>
    <n v="0"/>
    <n v="0"/>
    <n v="5.3612921657094255"/>
    <n v="7.5292943359029483"/>
    <e v="#REF!"/>
    <n v="8.7695031897935447"/>
    <n v="351239.06370340893"/>
    <n v="357323.14762721112"/>
    <n v="372828.80474296998"/>
    <n v="376063.01638420857"/>
    <n v="390612.38163894747"/>
    <n v="354189.50643994217"/>
    <e v="#REF!"/>
    <e v="#REF!"/>
    <e v="#REF!"/>
    <e v="#REF!"/>
    <e v="#REF!"/>
    <e v="#REF!"/>
    <e v="#REF!"/>
    <e v="#REF!"/>
  </r>
  <r>
    <x v="3"/>
    <x v="113"/>
    <n v="2019"/>
    <n v="10"/>
    <n v="500"/>
    <n v="128.04197449692748"/>
    <n v="83.493549656131307"/>
    <n v="50"/>
    <n v="828.04795683901682"/>
    <n v="136.67811181886808"/>
    <n v="83.412518382397636"/>
    <n v="50.003982981296517"/>
    <n v="348534.52884705691"/>
    <n v="114"/>
    <n v="12.76149258274552"/>
    <n v="1"/>
    <n v="761.53552415305876"/>
    <n v="7.0865608837905425"/>
    <n v="5.3012904864815749"/>
    <n v="4.8512496824566007"/>
    <n v="4.5666881307701104"/>
    <n v="0"/>
    <n v="0"/>
    <n v="0"/>
    <n v="0"/>
    <n v="0"/>
    <n v="1"/>
    <n v="0"/>
    <n v="0"/>
    <n v="0"/>
    <n v="0"/>
    <n v="0"/>
    <n v="3"/>
    <n v="0"/>
    <n v="0"/>
    <n v="1"/>
    <n v="0"/>
    <n v="0"/>
    <n v="0"/>
    <n v="0"/>
    <n v="0"/>
    <n v="0"/>
    <n v="0"/>
    <n v="0"/>
    <n v="0"/>
    <n v="5.3659760150218512"/>
    <n v="7.5155858055406313"/>
    <e v="#REF!"/>
    <n v="8.6578087751745585"/>
    <n v="351121.92818546889"/>
    <n v="354142.93292838917"/>
    <n v="366120.21373886813"/>
    <n v="369656.48963084538"/>
    <n v="387385.22247573285"/>
    <n v="351407.51012884476"/>
    <e v="#REF!"/>
    <e v="#REF!"/>
    <e v="#REF!"/>
    <e v="#REF!"/>
    <e v="#REF!"/>
    <e v="#REF!"/>
    <e v="#REF!"/>
    <e v="#REF!"/>
  </r>
  <r>
    <x v="3"/>
    <x v="114"/>
    <n v="2019"/>
    <n v="11"/>
    <n v="500"/>
    <n v="129.32239424189675"/>
    <n v="84.328485152692622"/>
    <n v="54.800093401631983"/>
    <n v="729.63356978731179"/>
    <n v="133.0002530303824"/>
    <n v="84.236888475663136"/>
    <n v="54.320482359598437"/>
    <n v="349349.62642143469"/>
    <n v="115"/>
    <n v="12.763828494626754"/>
    <n v="1"/>
    <n v="768.45097279622132"/>
    <n v="7.0006752217459152"/>
    <n v="5.2827856211356288"/>
    <n v="4.8576744201255462"/>
    <n v="4.6105695488740981"/>
    <n v="0"/>
    <n v="0"/>
    <n v="0"/>
    <n v="0"/>
    <n v="0"/>
    <n v="1"/>
    <n v="0"/>
    <n v="0"/>
    <n v="0"/>
    <n v="0"/>
    <n v="0"/>
    <n v="3"/>
    <n v="0"/>
    <n v="0"/>
    <n v="1"/>
    <n v="0"/>
    <n v="0"/>
    <n v="0"/>
    <n v="0"/>
    <n v="0"/>
    <n v="0"/>
    <n v="0"/>
    <n v="0"/>
    <n v="0"/>
    <n v="5.3706380281276624"/>
    <n v="7.5192171912585728"/>
    <e v="#REF!"/>
    <n v="8.6385701339087255"/>
    <n v="351004.79266752885"/>
    <n v="351890.4683015226"/>
    <n v="360934.5877740446"/>
    <n v="365216.42679980653"/>
    <n v="385281.68948351225"/>
    <n v="351296.99601071596"/>
    <e v="#REF!"/>
    <e v="#REF!"/>
    <e v="#REF!"/>
    <e v="#REF!"/>
    <e v="#REF!"/>
    <e v="#REF!"/>
    <e v="#REF!"/>
    <e v="#REF!"/>
  </r>
  <r>
    <x v="3"/>
    <x v="115"/>
    <n v="2019"/>
    <n v="12"/>
    <n v="500"/>
    <n v="130.61561818431571"/>
    <n v="85.171770004219553"/>
    <n v="50"/>
    <n v="660.74349885111815"/>
    <n v="131.80793560734907"/>
    <n v="85.078281851363911"/>
    <n v="50.43204823595984"/>
    <n v="346360.42009554087"/>
    <n v="116"/>
    <n v="12.755235188448001"/>
    <n v="1"/>
    <n v="765.78738818853526"/>
    <n v="6.9358409657462516"/>
    <n v="5.2767123120955253"/>
    <n v="4.8641895396059995"/>
    <n v="4.571126856482655"/>
    <n v="0"/>
    <n v="0"/>
    <n v="0"/>
    <n v="0"/>
    <n v="0"/>
    <n v="1"/>
    <n v="0"/>
    <n v="0"/>
    <n v="0"/>
    <n v="0"/>
    <n v="0"/>
    <n v="3"/>
    <n v="0"/>
    <n v="0"/>
    <n v="1"/>
    <n v="0"/>
    <n v="0"/>
    <n v="0"/>
    <n v="0"/>
    <n v="0"/>
    <n v="0"/>
    <n v="0"/>
    <n v="0"/>
    <n v="0"/>
    <n v="5.3752784076841653"/>
    <n v="7.5060048028492918"/>
    <e v="#REF!"/>
    <n v="8.5911915884013652"/>
    <n v="350887.65714958881"/>
    <n v="350287.42872502469"/>
    <n v="357017.51196270669"/>
    <n v="362153.58079827961"/>
    <n v="383939.66734380112"/>
    <n v="348946.34649619437"/>
    <e v="#REF!"/>
    <e v="#REF!"/>
    <e v="#REF!"/>
    <e v="#REF!"/>
    <e v="#REF!"/>
    <e v="#REF!"/>
    <e v="#REF!"/>
    <e v="#REF!"/>
  </r>
  <r>
    <x v="3"/>
    <x v="116"/>
    <n v="2019"/>
    <n v="13"/>
    <n v="500"/>
    <n v="131.9217743661589"/>
    <n v="86.023487704261754"/>
    <n v="50"/>
    <n v="612.5204491957827"/>
    <n v="131.86485498675398"/>
    <n v="85.928967118971968"/>
    <n v="50.043204823595985"/>
    <n v="345727.47480510874"/>
    <n v="117"/>
    <n v="12.753406098612563"/>
    <n v="1"/>
    <n v="767.94526207042054"/>
    <n v="6.8878186163123969"/>
    <n v="5.2770030823490224"/>
    <n v="4.8707337372358781"/>
    <n v="4.5670956536886713"/>
    <n v="0"/>
    <n v="0"/>
    <n v="0"/>
    <n v="0"/>
    <n v="0"/>
    <n v="1"/>
    <n v="0"/>
    <n v="0"/>
    <n v="0"/>
    <n v="0"/>
    <n v="0"/>
    <n v="3"/>
    <n v="0"/>
    <n v="0"/>
    <n v="1"/>
    <n v="0"/>
    <n v="0"/>
    <n v="0"/>
    <n v="0"/>
    <n v="0"/>
    <n v="0"/>
    <n v="0"/>
    <n v="0"/>
    <n v="0"/>
    <n v="5.3798973535404597"/>
    <n v="7.5042801676697319"/>
    <e v="#REF!"/>
    <n v="8.6190682921931447"/>
    <n v="350770.52163164876"/>
    <n v="349138.98668378493"/>
    <n v="354113.51559171075"/>
    <n v="360062.68359383137"/>
    <n v="383128.65354679868"/>
    <n v="348320.52316881611"/>
    <e v="#REF!"/>
    <e v="#REF!"/>
    <e v="#REF!"/>
    <e v="#REF!"/>
    <e v="#REF!"/>
    <e v="#REF!"/>
    <e v="#REF!"/>
    <e v="#REF!"/>
  </r>
  <r>
    <x v="3"/>
    <x v="117"/>
    <n v="2019"/>
    <n v="14"/>
    <n v="500"/>
    <n v="133.24099210982047"/>
    <n v="86.883722581304369"/>
    <n v="50"/>
    <n v="578.76431443704791"/>
    <n v="132.55292354828723"/>
    <n v="86.788247035071137"/>
    <n v="50.004320482359603"/>
    <n v="345606.94603527302"/>
    <n v="118"/>
    <n v="12.753057414191758"/>
    <n v="1"/>
    <n v="770.12471469112484"/>
    <n v="6.8527758556678151"/>
    <n v="5.2805113793774572"/>
    <n v="4.8773008589195825"/>
    <n v="4.5666916381832747"/>
    <n v="0"/>
    <n v="0"/>
    <n v="0"/>
    <n v="0"/>
    <n v="0"/>
    <n v="1"/>
    <n v="0"/>
    <n v="0"/>
    <n v="0"/>
    <n v="0"/>
    <n v="0"/>
    <n v="3"/>
    <n v="0"/>
    <n v="0"/>
    <n v="1"/>
    <n v="0"/>
    <n v="0"/>
    <n v="0"/>
    <n v="0"/>
    <n v="0"/>
    <n v="0"/>
    <n v="0"/>
    <n v="0"/>
    <n v="0"/>
    <n v="5.3844950627890888"/>
    <n v="7.5052402379501837"/>
    <e v="#REF!"/>
    <n v="8.5947230203611369"/>
    <n v="350653.38611370878"/>
    <n v="348308.76291722583"/>
    <n v="351991.6645707995"/>
    <n v="358661.31100362155"/>
    <n v="382691.77332130104"/>
    <n v="348142.59966340766"/>
    <e v="#REF!"/>
    <e v="#REF!"/>
    <e v="#REF!"/>
    <e v="#REF!"/>
    <e v="#REF!"/>
    <e v="#REF!"/>
    <e v="#REF!"/>
    <e v="#REF!"/>
  </r>
  <r>
    <x v="3"/>
    <x v="118"/>
    <n v="2019"/>
    <n v="15"/>
    <n v="500"/>
    <n v="134.57340203091866"/>
    <n v="87.752559807117407"/>
    <n v="55.000000000000007"/>
    <n v="555.13502010593356"/>
    <n v="133.56316278960293"/>
    <n v="87.656128529912792"/>
    <n v="54.500432048235965"/>
    <n v="348186.4948127665"/>
    <n v="119"/>
    <n v="12.760493519845392"/>
    <n v="1"/>
    <n v="777.32596183803616"/>
    <n v="6.8274941542533059"/>
    <n v="5.2856401479943615"/>
    <n v="4.8838902294517696"/>
    <n v="4.6123577560112707"/>
    <n v="0"/>
    <n v="0"/>
    <n v="0"/>
    <n v="0"/>
    <n v="0"/>
    <n v="1"/>
    <n v="0"/>
    <n v="0"/>
    <n v="0"/>
    <n v="0"/>
    <n v="0"/>
    <n v="4"/>
    <n v="0"/>
    <n v="0"/>
    <n v="0"/>
    <n v="1"/>
    <n v="0"/>
    <n v="0"/>
    <n v="0"/>
    <n v="0"/>
    <n v="0"/>
    <n v="0"/>
    <n v="0"/>
    <n v="0"/>
    <n v="5.389071729816501"/>
    <n v="7.518934223880259"/>
    <e v="#REF!"/>
    <n v="8.5818142341226782"/>
    <n v="346782.99329501978"/>
    <n v="343030.01836841367"/>
    <n v="351757.55198475055"/>
    <n v="362129.99515694485"/>
    <n v="382519.5676713172"/>
    <n v="349815.00400240801"/>
    <e v="#REF!"/>
    <e v="#REF!"/>
    <e v="#REF!"/>
    <e v="#REF!"/>
    <e v="#REF!"/>
    <e v="#REF!"/>
    <e v="#REF!"/>
    <e v="#REF!"/>
  </r>
  <r>
    <x v="3"/>
    <x v="119"/>
    <n v="2019"/>
    <n v="16"/>
    <n v="500"/>
    <n v="135.91913605122787"/>
    <n v="88.630085405188595"/>
    <n v="60.500000000000014"/>
    <n v="538.59451407415349"/>
    <n v="134.74114942041541"/>
    <n v="88.532689717661015"/>
    <n v="59.900043204823618"/>
    <n v="351159.43731334899"/>
    <n v="120"/>
    <n v="12.768995636673413"/>
    <n v="1"/>
    <n v="785.04922145641649"/>
    <n v="6.8094087999332373"/>
    <n v="5.2915875037824094"/>
    <n v="4.8905017172826666"/>
    <n v="4.6645795512493917"/>
    <n v="0"/>
    <n v="0"/>
    <n v="0"/>
    <n v="0"/>
    <n v="0"/>
    <n v="1"/>
    <n v="0"/>
    <n v="0"/>
    <n v="0"/>
    <n v="0"/>
    <n v="0"/>
    <n v="4"/>
    <n v="0"/>
    <n v="0"/>
    <n v="0"/>
    <n v="1"/>
    <n v="0"/>
    <n v="0"/>
    <n v="0"/>
    <n v="0"/>
    <n v="0"/>
    <n v="0"/>
    <n v="0"/>
    <n v="0"/>
    <n v="5.393627546352362"/>
    <n v="7.5351068044163965"/>
    <e v="#REF!"/>
    <n v="8.7076089237548633"/>
    <n v="346665.85777707974"/>
    <n v="342578.47434872459"/>
    <n v="350657.54816728662"/>
    <n v="361566.13251814869"/>
    <n v="382534.78170515056"/>
    <n v="351871.72005878214"/>
    <e v="#REF!"/>
    <e v="#REF!"/>
    <e v="#REF!"/>
    <e v="#REF!"/>
    <e v="#REF!"/>
    <e v="#REF!"/>
    <e v="#REF!"/>
    <e v="#REF!"/>
  </r>
  <r>
    <x v="3"/>
    <x v="120"/>
    <n v="2019"/>
    <n v="17"/>
    <n v="500"/>
    <n v="137.27832741174012"/>
    <n v="89.516386259240463"/>
    <n v="66.550000000000026"/>
    <n v="527.01615985190745"/>
    <n v="136.00973841607777"/>
    <n v="89.418016605082514"/>
    <n v="65.885004320482381"/>
    <n v="354263.30433492683"/>
    <n v="121"/>
    <n v="12.777795713191889"/>
    <n v="1"/>
    <n v="793.34471367098058"/>
    <n v="6.7965515796799076"/>
    <n v="5.2979529771903318"/>
    <n v="4.897135244204935"/>
    <n v="4.7194441255843147"/>
    <n v="0"/>
    <n v="0"/>
    <n v="0"/>
    <n v="0"/>
    <n v="0"/>
    <n v="1"/>
    <n v="0"/>
    <n v="0"/>
    <n v="0"/>
    <n v="0"/>
    <n v="0"/>
    <n v="4"/>
    <n v="0"/>
    <n v="0"/>
    <n v="0"/>
    <n v="1"/>
    <n v="0"/>
    <n v="0"/>
    <n v="0"/>
    <n v="0"/>
    <n v="0"/>
    <n v="0"/>
    <n v="0"/>
    <n v="0"/>
    <n v="5.3981627015177525"/>
    <n v="7.5525229248870884"/>
    <e v="#REF!"/>
    <n v="8.6424966803054488"/>
    <n v="346548.7222591397"/>
    <n v="342236.07919725101"/>
    <n v="349872.58982748043"/>
    <n v="361248.49944706477"/>
    <n v="382682.672605403"/>
    <n v="354128.22289490816"/>
    <e v="#REF!"/>
    <e v="#REF!"/>
    <e v="#REF!"/>
    <e v="#REF!"/>
    <e v="#REF!"/>
    <e v="#REF!"/>
    <e v="#REF!"/>
    <e v="#REF!"/>
  </r>
  <r>
    <x v="3"/>
    <x v="121"/>
    <n v="2019"/>
    <n v="18"/>
    <n v="500"/>
    <n v="138.65111068585753"/>
    <n v="90.411550121832875"/>
    <n v="73.205000000000041"/>
    <n v="518.91131189633518"/>
    <n v="137.33042455096765"/>
    <n v="90.31219677015784"/>
    <n v="72.473000432048281"/>
    <n v="357446.20952622278"/>
    <n v="122"/>
    <n v="12.786740166931814"/>
    <n v="1"/>
    <n v="802.26766080769039"/>
    <n v="6.7874521443251679"/>
    <n v="5.304537091592616"/>
    <n v="4.9037907366523941"/>
    <n v="4.7765480336126922"/>
    <n v="0"/>
    <n v="0"/>
    <n v="0"/>
    <n v="0"/>
    <n v="0"/>
    <n v="1"/>
    <n v="0"/>
    <n v="0"/>
    <n v="0"/>
    <n v="0"/>
    <n v="0"/>
    <n v="4"/>
    <n v="0"/>
    <n v="0"/>
    <n v="0"/>
    <n v="1"/>
    <n v="0"/>
    <n v="0"/>
    <n v="0"/>
    <n v="0"/>
    <n v="0"/>
    <n v="0"/>
    <n v="0"/>
    <n v="0"/>
    <n v="5.4026773818722793"/>
    <n v="7.5709048294128269"/>
    <e v="#REF!"/>
    <n v="8.5867566610432107"/>
    <n v="346431.58674119972"/>
    <n v="341970.08825352823"/>
    <n v="349314.07425352529"/>
    <n v="361104.90787650592"/>
    <n v="382924.4517387349"/>
    <n v="356538.46437311254"/>
    <e v="#REF!"/>
    <e v="#REF!"/>
    <e v="#REF!"/>
    <e v="#REF!"/>
    <e v="#REF!"/>
    <e v="#REF!"/>
    <e v="#REF!"/>
    <e v="#REF!"/>
  </r>
  <r>
    <x v="3"/>
    <x v="122"/>
    <n v="2019"/>
    <n v="19"/>
    <n v="733.46342147844223"/>
    <n v="108.66124762643589"/>
    <n v="54.330623813217954"/>
    <n v="80.525500000000051"/>
    <n v="583.27694477096725"/>
    <n v="122.99583608870176"/>
    <n v="57.928781108911942"/>
    <n v="79.720250043204885"/>
    <n v="376196.37055771844"/>
    <n v="123"/>
    <n v="12.837866548162227"/>
    <n v="1"/>
    <n v="976.98079291809609"/>
    <n v="6.8575322054041132"/>
    <n v="5.2306445149376124"/>
    <n v="4.6290467318795567"/>
    <n v="4.8358148475406724"/>
    <n v="0"/>
    <n v="0"/>
    <n v="0"/>
    <n v="0"/>
    <n v="0"/>
    <n v="1"/>
    <n v="0"/>
    <n v="0"/>
    <n v="0"/>
    <n v="0"/>
    <n v="1"/>
    <n v="5"/>
    <n v="0"/>
    <n v="0"/>
    <n v="0"/>
    <n v="0"/>
    <n v="1"/>
    <n v="0"/>
    <n v="0"/>
    <n v="0"/>
    <n v="0"/>
    <n v="0"/>
    <n v="0"/>
    <n v="0"/>
    <n v="5.4071717714601188"/>
    <n v="8.501244926387141"/>
    <e v="#REF!"/>
    <n v="9.4449290971310891"/>
    <n v="395164.64562172012"/>
    <n v="392829.66369706608"/>
    <n v="402904.81783156312"/>
    <n v="409075.12564841233"/>
    <n v="420640.34664450254"/>
    <n v="379042.98629135999"/>
    <e v="#REF!"/>
    <e v="#REF!"/>
    <e v="#REF!"/>
    <e v="#REF!"/>
    <e v="#REF!"/>
    <e v="#REF!"/>
    <e v="#REF!"/>
    <e v="#REF!"/>
  </r>
  <r>
    <x v="3"/>
    <x v="123"/>
    <n v="2019"/>
    <n v="20"/>
    <n v="740.79805569322662"/>
    <n v="109.74786010270024"/>
    <n v="54.873930051350122"/>
    <n v="88.578050000000061"/>
    <n v="630.53327804764501"/>
    <n v="116.37184809570101"/>
    <n v="55.179415157106305"/>
    <n v="87.692270004320548"/>
    <n v="377139.29410154035"/>
    <n v="124"/>
    <n v="12.840369878564521"/>
    <n v="1"/>
    <n v="993.99789584727705"/>
    <n v="6.9060273743061433"/>
    <n v="5.1945624783160449"/>
    <n v="4.6018348432410576"/>
    <n v="4.897191711003928"/>
    <n v="0"/>
    <n v="0"/>
    <n v="0"/>
    <n v="0"/>
    <n v="0"/>
    <n v="1"/>
    <n v="0"/>
    <n v="0"/>
    <n v="0"/>
    <n v="0"/>
    <n v="1"/>
    <n v="5"/>
    <n v="0"/>
    <n v="0"/>
    <n v="0"/>
    <n v="0"/>
    <n v="1"/>
    <n v="0"/>
    <n v="0"/>
    <n v="0"/>
    <n v="0"/>
    <n v="0"/>
    <n v="0"/>
    <n v="0"/>
    <n v="5.4116460518550396"/>
    <n v="8.5098762132360886"/>
    <e v="#REF!"/>
    <n v="9.364491333981217"/>
    <n v="395169.70518202294"/>
    <n v="393781.41265863233"/>
    <n v="405816.93238624727"/>
    <n v="409947.40940429462"/>
    <n v="419917.64012111881"/>
    <n v="380111.96327813016"/>
    <e v="#REF!"/>
    <e v="#REF!"/>
    <e v="#REF!"/>
    <e v="#REF!"/>
    <e v="#REF!"/>
    <e v="#REF!"/>
    <e v="#REF!"/>
    <e v="#REF!"/>
  </r>
  <r>
    <x v="3"/>
    <x v="124"/>
    <n v="2019"/>
    <n v="21"/>
    <n v="748.20603625015906"/>
    <n v="110.84533870372726"/>
    <n v="55.422669351863632"/>
    <n v="97.435855000000075"/>
    <n v="665.83510550839924"/>
    <n v="113.60859339971414"/>
    <n v="55.398343932387903"/>
    <n v="96.461496500432119"/>
    <n v="380242.85417286388"/>
    <n v="125"/>
    <n v="12.848565417500156"/>
    <n v="1"/>
    <n v="1011.9098993057501"/>
    <n v="6.9407793467088696"/>
    <n v="5.1791170229200398"/>
    <n v="4.6040290362068266"/>
    <n v="4.9606212562859255"/>
    <n v="0"/>
    <n v="0"/>
    <n v="0"/>
    <n v="0"/>
    <n v="0"/>
    <n v="1"/>
    <n v="0"/>
    <n v="0"/>
    <n v="0"/>
    <n v="0"/>
    <n v="1"/>
    <n v="5"/>
    <n v="0"/>
    <n v="0"/>
    <n v="0"/>
    <n v="0"/>
    <n v="1"/>
    <n v="0"/>
    <n v="0"/>
    <n v="0"/>
    <n v="0"/>
    <n v="0"/>
    <n v="0"/>
    <n v="0"/>
    <n v="5.4161004022044201"/>
    <n v="8.5295546940344114"/>
    <e v="#REF!"/>
    <n v="9.4791617518161964"/>
    <n v="395175.98669310822"/>
    <n v="394470.20699285803"/>
    <n v="407900.88686500402"/>
    <n v="410952.54999750684"/>
    <n v="420538.07864574256"/>
    <n v="382774.32425656193"/>
    <e v="#REF!"/>
    <e v="#REF!"/>
    <e v="#REF!"/>
    <e v="#REF!"/>
    <e v="#REF!"/>
    <e v="#REF!"/>
    <e v="#REF!"/>
    <e v="#REF!"/>
  </r>
  <r>
    <x v="3"/>
    <x v="125"/>
    <n v="2019"/>
    <n v="22"/>
    <n v="755.68809661266062"/>
    <n v="111.95379209076455"/>
    <n v="55.976896045382276"/>
    <n v="107.1794405000001"/>
    <n v="692.79100283967762"/>
    <n v="112.78119274523934"/>
    <n v="55.919040834082843"/>
    <n v="106.1076461000433"/>
    <n v="383696.64264468232"/>
    <n v="126"/>
    <n v="12.857607526248058"/>
    <n v="1"/>
    <n v="1030.7982252488075"/>
    <n v="6.9665252993433757"/>
    <n v="5.17444539816176"/>
    <n v="4.6092284103445378"/>
    <n v="5.026039768991498"/>
    <n v="0"/>
    <n v="0"/>
    <n v="0"/>
    <n v="0"/>
    <n v="0"/>
    <n v="1"/>
    <n v="0"/>
    <n v="0"/>
    <n v="0"/>
    <n v="0"/>
    <n v="1"/>
    <n v="5"/>
    <n v="0"/>
    <n v="0"/>
    <n v="0"/>
    <n v="0"/>
    <n v="1"/>
    <n v="0"/>
    <n v="0"/>
    <n v="0"/>
    <n v="0"/>
    <n v="0"/>
    <n v="0"/>
    <n v="0"/>
    <n v="5.4205349992722862"/>
    <n v="8.5513385546823653"/>
    <e v="#REF!"/>
    <n v="9.4963025084499808"/>
    <n v="395183.50237448374"/>
    <n v="394975.4219319335"/>
    <n v="409442.14183310251"/>
    <n v="411946.07060494943"/>
    <n v="421300.23921129404"/>
    <n v="385752.22822850838"/>
    <e v="#REF!"/>
    <e v="#REF!"/>
    <e v="#REF!"/>
    <e v="#REF!"/>
    <e v="#REF!"/>
    <e v="#REF!"/>
    <e v="#REF!"/>
    <e v="#REF!"/>
  </r>
  <r>
    <x v="3"/>
    <x v="126"/>
    <n v="2019"/>
    <n v="23"/>
    <n v="763.24497757878726"/>
    <n v="113.0733300116722"/>
    <n v="56.536665005836099"/>
    <n v="117.89738455000011"/>
    <n v="713.92719526141047"/>
    <n v="112.92726137845577"/>
    <n v="56.474902588660768"/>
    <n v="116.71841070500443"/>
    <n v="406522.86880404945"/>
    <n v="127"/>
    <n v="12.91539546420813"/>
    <n v="1"/>
    <n v="1050.7523571462957"/>
    <n v="6.9862591150512356"/>
    <n v="5.1752717108819839"/>
    <n v="4.6147492475781418"/>
    <n v="5.0933778917353445"/>
    <n v="0"/>
    <n v="0"/>
    <n v="0"/>
    <n v="0"/>
    <n v="0"/>
    <n v="1"/>
    <n v="0"/>
    <n v="0"/>
    <n v="0"/>
    <n v="0"/>
    <n v="1"/>
    <n v="6"/>
    <n v="0"/>
    <n v="0"/>
    <n v="0"/>
    <n v="0"/>
    <n v="0"/>
    <n v="1"/>
    <n v="0"/>
    <n v="0"/>
    <n v="0"/>
    <n v="0"/>
    <n v="0"/>
    <n v="0"/>
    <n v="5.4249500174814029"/>
    <n v="8.5739134232113319"/>
    <e v="#REF!"/>
    <n v="9.5227188311569435"/>
    <n v="434866.30653087184"/>
    <n v="434510.59031777491"/>
    <n v="449884.29390311748"/>
    <n v="449471.37358362594"/>
    <n v="450596.75384083512"/>
    <n v="408249.8497503252"/>
    <e v="#REF!"/>
    <e v="#REF!"/>
    <e v="#REF!"/>
    <e v="#REF!"/>
    <e v="#REF!"/>
    <e v="#REF!"/>
    <e v="#REF!"/>
    <e v="#REF!"/>
  </r>
  <r>
    <x v="3"/>
    <x v="127"/>
    <n v="2019"/>
    <n v="24"/>
    <n v="770.87742735457516"/>
    <n v="114.2040633117889"/>
    <n v="57.10203165589445"/>
    <n v="129.68712300500013"/>
    <n v="731.01226488935981"/>
    <n v="113.56566234512233"/>
    <n v="57.039318749171088"/>
    <n v="128.39025177500056"/>
    <n v="410072.46869435621"/>
    <n v="128"/>
    <n v="12.924089175974599"/>
    <n v="1"/>
    <n v="1071.8706453272587"/>
    <n v="7.0019307917803113"/>
    <n v="5.1788751639880797"/>
    <n v="4.6203240335013405"/>
    <n v="5.1625615931762381"/>
    <n v="0"/>
    <n v="0"/>
    <n v="0"/>
    <n v="0"/>
    <n v="0"/>
    <n v="1"/>
    <n v="0"/>
    <n v="0"/>
    <n v="0"/>
    <n v="0"/>
    <n v="1"/>
    <n v="6"/>
    <n v="0"/>
    <n v="0"/>
    <n v="0"/>
    <n v="0"/>
    <n v="0"/>
    <n v="1"/>
    <n v="0"/>
    <n v="0"/>
    <n v="0"/>
    <n v="0"/>
    <n v="0"/>
    <n v="0"/>
    <n v="5.4293456289544411"/>
    <n v="8.5969674951502029"/>
    <e v="#REF!"/>
    <n v="9.5214423384890328"/>
    <n v="434876.32770135358"/>
    <n v="434798.6837915018"/>
    <n v="450818.47663011268"/>
    <n v="450316.3455154624"/>
    <n v="451312.69971338502"/>
    <n v="411411.59861567244"/>
    <e v="#REF!"/>
    <e v="#REF!"/>
    <e v="#REF!"/>
    <e v="#REF!"/>
    <e v="#REF!"/>
    <e v="#REF!"/>
    <e v="#REF!"/>
    <e v="#REF!"/>
  </r>
  <r>
    <x v="3"/>
    <x v="128"/>
    <n v="2019"/>
    <n v="25"/>
    <n v="778.58620162812088"/>
    <n v="115.3461039449068"/>
    <n v="57.673051972453408"/>
    <n v="142.65583530550015"/>
    <n v="745.2844459109881"/>
    <n v="114.45588314501457"/>
    <n v="57.609678650125176"/>
    <n v="141.22927695245019"/>
    <n v="413616.37355742545"/>
    <n v="129"/>
    <n v="12.932694189297576"/>
    <n v="1"/>
    <n v="1094.2611928509812"/>
    <n v="7.0148365928567564"/>
    <n v="5.1838784338934385"/>
    <n v="4.6259261315358353"/>
    <n v="5.2335131629970721"/>
    <n v="0"/>
    <n v="0"/>
    <n v="0"/>
    <n v="0"/>
    <n v="0"/>
    <n v="1"/>
    <n v="0"/>
    <n v="0"/>
    <n v="0"/>
    <n v="0"/>
    <n v="1"/>
    <n v="6"/>
    <n v="0"/>
    <n v="0"/>
    <n v="0"/>
    <n v="0"/>
    <n v="0"/>
    <n v="1"/>
    <n v="0"/>
    <n v="0"/>
    <n v="0"/>
    <n v="0"/>
    <n v="0"/>
    <n v="0"/>
    <n v="5.43372200355424"/>
    <n v="8.6203964561791189"/>
    <e v="#REF!"/>
    <n v="9.450264397501666"/>
    <n v="434887.62043871952"/>
    <n v="435024.90418685845"/>
    <n v="451585.98868550657"/>
    <n v="451089.23320117273"/>
    <n v="451994.35277598881"/>
    <n v="414623.80402753397"/>
    <e v="#REF!"/>
    <e v="#REF!"/>
    <e v="#REF!"/>
    <e v="#REF!"/>
    <e v="#REF!"/>
    <e v="#REF!"/>
    <e v="#REF!"/>
    <e v="#REF!"/>
  </r>
  <r>
    <x v="3"/>
    <x v="129"/>
    <n v="2019"/>
    <n v="26"/>
    <n v="786.37206364440226"/>
    <n v="116.49956498435589"/>
    <n v="58.249782492177943"/>
    <n v="156.92141883605018"/>
    <n v="757.61073123101232"/>
    <n v="115.47772406468522"/>
    <n v="58.185772107972667"/>
    <n v="155.35220464769017"/>
    <n v="417148.39286887337"/>
    <n v="130"/>
    <n v="12.941197295677163"/>
    <n v="1"/>
    <n v="1118.0428299569862"/>
    <n v="7.0258503019433833"/>
    <n v="5.1895907533430305"/>
    <n v="4.6315528650632896"/>
    <n v="5.3061521883171343"/>
    <n v="0"/>
    <n v="0"/>
    <n v="0"/>
    <n v="0"/>
    <n v="0"/>
    <n v="1"/>
    <n v="0"/>
    <n v="0"/>
    <n v="0"/>
    <n v="0"/>
    <n v="1"/>
    <n v="6"/>
    <n v="0"/>
    <n v="0"/>
    <n v="0"/>
    <n v="0"/>
    <n v="0"/>
    <n v="1"/>
    <n v="0"/>
    <n v="0"/>
    <n v="0"/>
    <n v="0"/>
    <n v="0"/>
    <n v="0"/>
    <n v="5.4380793089231956"/>
    <n v="8.6441632388095009"/>
    <e v="#REF!"/>
    <n v="9.526419391977246"/>
    <n v="434900.19745863858"/>
    <n v="435208.3221203704"/>
    <n v="452239.48395841254"/>
    <n v="451803.8886719491"/>
    <n v="452647.54145349358"/>
    <n v="417881.18823576707"/>
    <e v="#REF!"/>
    <e v="#REF!"/>
    <e v="#REF!"/>
    <e v="#REF!"/>
    <e v="#REF!"/>
    <e v="#REF!"/>
    <e v="#REF!"/>
    <e v="#REF!"/>
  </r>
  <r>
    <x v="3"/>
    <x v="130"/>
    <n v="2019"/>
    <n v="27"/>
    <n v="794.23578428084625"/>
    <n v="117.66456063419943"/>
    <n v="58.832280317099716"/>
    <n v="172.6135607196552"/>
    <n v="768.59824714596243"/>
    <n v="116.57114234944233"/>
    <n v="58.767629496187013"/>
    <n v="170.88742511245871"/>
    <n v="420668.22311532754"/>
    <n v="131"/>
    <n v="12.949599733365538"/>
    <n v="1"/>
    <n v="1143.3461859518006"/>
    <n v="7.0355665798718077"/>
    <n v="5.1956672817857577"/>
    <n v="4.6372039392436717"/>
    <n v="5.3803964885115771"/>
    <n v="0"/>
    <n v="0"/>
    <n v="0"/>
    <n v="0"/>
    <n v="0"/>
    <n v="1"/>
    <n v="0"/>
    <n v="0"/>
    <n v="0"/>
    <n v="0"/>
    <n v="1"/>
    <n v="6"/>
    <n v="0"/>
    <n v="0"/>
    <n v="0"/>
    <n v="0"/>
    <n v="0"/>
    <n v="1"/>
    <n v="0"/>
    <n v="0"/>
    <n v="0"/>
    <n v="0"/>
    <n v="0"/>
    <n v="0"/>
    <n v="5.4424177105217932"/>
    <n v="8.6682550238908469"/>
    <e v="#REF!"/>
    <n v="9.5854783090506963"/>
    <n v="434914.07160393614"/>
    <n v="435362.29211053555"/>
    <n v="452814.79649657104"/>
    <n v="452474.23502811947"/>
    <n v="453278.94431405707"/>
    <n v="421182.53211546177"/>
    <e v="#REF!"/>
    <e v="#REF!"/>
    <e v="#REF!"/>
    <e v="#REF!"/>
    <e v="#REF!"/>
    <e v="#REF!"/>
    <e v="#REF!"/>
    <e v="#REF!"/>
  </r>
  <r>
    <x v="3"/>
    <x v="131"/>
    <n v="2019"/>
    <n v="28"/>
    <n v="802.17814212365477"/>
    <n v="118.84120624054144"/>
    <n v="59.420603120270727"/>
    <n v="189.87491679162073"/>
    <n v="778.67221563927012"/>
    <n v="117.70617429499188"/>
    <n v="59.355305757862354"/>
    <n v="187.97616762370453"/>
    <n v="430849.86630078161"/>
    <n v="132"/>
    <n v="12.973514970352863"/>
    <n v="1"/>
    <n v="1170.3148682760875"/>
    <n v="7.0443928018585602"/>
    <n v="5.201936255562031"/>
    <n v="4.6428792950676909"/>
    <n v="5.45616299094808"/>
    <n v="0"/>
    <n v="0"/>
    <n v="0"/>
    <n v="0"/>
    <n v="0"/>
    <n v="1"/>
    <n v="0"/>
    <n v="0"/>
    <n v="0"/>
    <n v="0"/>
    <n v="1"/>
    <n v="7"/>
    <n v="0"/>
    <n v="0"/>
    <n v="0"/>
    <n v="0"/>
    <n v="0"/>
    <n v="0"/>
    <n v="1"/>
    <n v="0"/>
    <n v="0"/>
    <n v="0"/>
    <n v="0"/>
    <n v="0"/>
    <n v="5.4467373716663099"/>
    <n v="8.6926660720273272"/>
    <e v="#REF!"/>
    <n v="9.431266673735264"/>
    <n v="471847.83699478034"/>
    <n v="471422.63817268494"/>
    <n v="489063.7674892096"/>
    <n v="492114.02900542895"/>
    <n v="469666.15785190434"/>
    <n v="430040.30098156165"/>
    <e v="#REF!"/>
    <e v="#REF!"/>
    <e v="#REF!"/>
    <e v="#REF!"/>
    <e v="#REF!"/>
    <e v="#REF!"/>
    <e v="#REF!"/>
    <e v="#REF!"/>
  </r>
  <r>
    <x v="3"/>
    <x v="132"/>
    <n v="2019"/>
    <n v="29"/>
    <n v="810.19992354489125"/>
    <n v="120.02961830294684"/>
    <n v="60.014809151473415"/>
    <n v="208.86240847078281"/>
    <n v="788.13052801095648"/>
    <n v="118.86789629896936"/>
    <n v="59.948858812112313"/>
    <n v="206.77378438607496"/>
    <n v="434351.07652285928"/>
    <n v="133"/>
    <n v="12.981608418153648"/>
    <n v="1"/>
    <n v="1199.1067594700942"/>
    <n v="7.0526093105115431"/>
    <n v="5.2083122033092781"/>
    <n v="4.6485788959580088"/>
    <n v="5.5333685343501617"/>
    <n v="0"/>
    <n v="0"/>
    <n v="0"/>
    <n v="0"/>
    <n v="0"/>
    <n v="1"/>
    <n v="0"/>
    <n v="0"/>
    <n v="0"/>
    <n v="0"/>
    <n v="1"/>
    <n v="7"/>
    <n v="0"/>
    <n v="0"/>
    <n v="0"/>
    <n v="0"/>
    <n v="0"/>
    <n v="0"/>
    <n v="1"/>
    <n v="0"/>
    <n v="0"/>
    <n v="0"/>
    <n v="0"/>
    <n v="0"/>
    <n v="5.4510384535657002"/>
    <n v="8.7173908680270547"/>
    <e v="#REF!"/>
    <n v="9.6187770189558179"/>
    <n v="471864.34443430905"/>
    <n v="471542.97137735353"/>
    <n v="489548.70447048178"/>
    <n v="492728.79213000898"/>
    <n v="470270.6598370042"/>
    <n v="433429.26375534316"/>
    <e v="#REF!"/>
    <e v="#REF!"/>
    <e v="#REF!"/>
    <e v="#REF!"/>
    <e v="#REF!"/>
    <e v="#REF!"/>
    <e v="#REF!"/>
    <e v="#REF!"/>
  </r>
  <r>
    <x v="3"/>
    <x v="133"/>
    <n v="2019"/>
    <n v="30"/>
    <n v="500"/>
    <n v="100"/>
    <n v="50"/>
    <n v="229.74864931786112"/>
    <n v="701.69136960766946"/>
    <n v="109.43394814948468"/>
    <n v="50.994885881211232"/>
    <n v="227.45116282468251"/>
    <n v="428653.51026327926"/>
    <n v="134"/>
    <n v="12.968404203186353"/>
    <n v="1"/>
    <n v="879.74864931786112"/>
    <n v="6.9748826450905277"/>
    <n v="5.155320431767576"/>
    <n v="4.558942901434567"/>
    <n v="5.611930590515863"/>
    <n v="0"/>
    <n v="0"/>
    <n v="0"/>
    <n v="0"/>
    <n v="0"/>
    <n v="1"/>
    <n v="0"/>
    <n v="0"/>
    <n v="0"/>
    <n v="0"/>
    <n v="1"/>
    <n v="7"/>
    <n v="0"/>
    <n v="0"/>
    <n v="0"/>
    <n v="0"/>
    <n v="0"/>
    <n v="0"/>
    <n v="1"/>
    <n v="0"/>
    <n v="0"/>
    <n v="0"/>
    <n v="0"/>
    <n v="0"/>
    <n v="5.4553211153577017"/>
    <n v="8.6963463492444895"/>
    <e v="#REF!"/>
    <n v="9.015848940115875"/>
    <n v="466579.2751355556"/>
    <n v="469553.91720300174"/>
    <n v="484854.73670640093"/>
    <n v="487411.79686707509"/>
    <n v="463611.86356786866"/>
    <n v="429777.8867578822"/>
    <e v="#REF!"/>
    <e v="#REF!"/>
    <e v="#REF!"/>
    <e v="#REF!"/>
    <e v="#REF!"/>
    <e v="#REF!"/>
    <e v="#REF!"/>
    <e v="#REF!"/>
  </r>
  <r>
    <x v="3"/>
    <x v="134"/>
    <n v="2019"/>
    <n v="31"/>
    <n v="826.48494200814332"/>
    <n v="122.44221363083606"/>
    <n v="61.22110681541804"/>
    <n v="252.72351424964725"/>
    <n v="739.12944132781161"/>
    <n v="115.93808089016036"/>
    <n v="60.19848472199736"/>
    <n v="250.19627910715079"/>
    <n v="438913.31024804065"/>
    <n v="135"/>
    <n v="12.992057201596168"/>
    <n v="1"/>
    <n v="1262.8717767040446"/>
    <n v="7.0092912659596252"/>
    <n v="5.1921536277199944"/>
    <n v="4.6509662618486933"/>
    <n v="5.6917678988892044"/>
    <n v="0"/>
    <n v="0"/>
    <n v="0"/>
    <n v="0"/>
    <n v="0"/>
    <n v="1"/>
    <n v="0"/>
    <n v="0"/>
    <n v="0"/>
    <n v="0"/>
    <n v="1"/>
    <n v="7"/>
    <n v="0"/>
    <n v="0"/>
    <n v="0"/>
    <n v="0"/>
    <n v="0"/>
    <n v="0"/>
    <n v="1"/>
    <n v="0"/>
    <n v="0"/>
    <n v="0"/>
    <n v="0"/>
    <n v="0"/>
    <n v="5.4595855141441589"/>
    <n v="8.754797505395743"/>
    <e v="#REF!"/>
    <n v="9.3884128336274717"/>
    <n v="471901.38196638622"/>
    <n v="470289.70095877151"/>
    <n v="486918.000945287"/>
    <n v="490278.09722974309"/>
    <n v="469086.77536774491"/>
    <n v="438136.25990965252"/>
    <e v="#REF!"/>
    <e v="#REF!"/>
    <e v="#REF!"/>
    <e v="#REF!"/>
    <e v="#REF!"/>
    <e v="#REF!"/>
    <e v="#REF!"/>
    <e v="#REF!"/>
  </r>
  <r>
    <x v="3"/>
    <x v="135"/>
    <n v="2019"/>
    <n v="32"/>
    <n v="834.74979142822508"/>
    <n v="123.66663576714446"/>
    <n v="61.833317883572228"/>
    <n v="199.54853822657029"/>
    <n v="767.81554635793555"/>
    <n v="119.80235832865242"/>
    <n v="61.669834567414739"/>
    <n v="204.61331231462836"/>
    <n v="436344.63220429246"/>
    <n v="136"/>
    <n v="12.986187650932871"/>
    <n v="1"/>
    <n v="1219.7982833055121"/>
    <n v="7.0348775506503243"/>
    <n v="5.2134115276331778"/>
    <n v="4.6649232821907969"/>
    <n v="5.5247922688520719"/>
    <n v="0"/>
    <n v="0"/>
    <n v="0"/>
    <n v="0"/>
    <n v="0"/>
    <n v="1"/>
    <n v="0"/>
    <n v="0"/>
    <n v="0"/>
    <n v="0"/>
    <n v="1"/>
    <n v="8"/>
    <n v="0"/>
    <n v="0"/>
    <n v="0"/>
    <n v="0"/>
    <n v="0"/>
    <n v="0"/>
    <n v="0"/>
    <n v="1"/>
    <n v="0"/>
    <n v="0"/>
    <n v="0"/>
    <n v="0"/>
    <n v="5.4638318050256105"/>
    <n v="8.7248988483417929"/>
    <e v="#REF!"/>
    <n v="9.4348054793606142"/>
    <n v="473955.66453072196"/>
    <n v="473365.75990319747"/>
    <n v="489978.56064343586"/>
    <n v="496372.38911635795"/>
    <n v="468727.20117510465"/>
    <n v="433943.38074021251"/>
    <e v="#REF!"/>
    <e v="#REF!"/>
    <e v="#REF!"/>
    <e v="#REF!"/>
    <e v="#REF!"/>
    <e v="#REF!"/>
    <e v="#REF!"/>
    <e v="#REF!"/>
  </r>
  <r>
    <x v="3"/>
    <x v="136"/>
    <n v="2019"/>
    <n v="33"/>
    <n v="843.09728934250711"/>
    <n v="124.90330212481588"/>
    <n v="62.45165106240794"/>
    <n v="189.57111131524175"/>
    <n v="790.40006925330704"/>
    <n v="122.35283022673414"/>
    <n v="62.373469412908626"/>
    <n v="191.07533141518041"/>
    <n v="435634.98087152623"/>
    <n v="137"/>
    <n v="12.984559971847718"/>
    <n v="1"/>
    <n v="1220.0233538449727"/>
    <n v="7.0545708757404553"/>
    <n v="5.2271984538619751"/>
    <n v="4.6715296318801984"/>
    <n v="5.4693093421078709"/>
    <n v="0"/>
    <n v="0"/>
    <n v="0"/>
    <n v="0"/>
    <n v="0"/>
    <n v="1"/>
    <n v="0"/>
    <n v="0"/>
    <n v="0"/>
    <n v="0"/>
    <n v="1"/>
    <n v="8"/>
    <n v="0"/>
    <n v="0"/>
    <n v="0"/>
    <n v="0"/>
    <n v="0"/>
    <n v="0"/>
    <n v="0"/>
    <n v="1"/>
    <n v="0"/>
    <n v="0"/>
    <n v="0"/>
    <n v="0"/>
    <n v="5.4680601411351315"/>
    <n v="8.7189501442551798"/>
    <e v="#REF!"/>
    <n v="9.6309757084208822"/>
    <n v="473977.59841023211"/>
    <n v="473774.82087711041"/>
    <n v="491155.08645358606"/>
    <n v="497760.72241681576"/>
    <n v="469796.12341890024"/>
    <n v="433074.61873624113"/>
    <e v="#REF!"/>
    <e v="#REF!"/>
    <e v="#REF!"/>
    <e v="#REF!"/>
    <e v="#REF!"/>
    <e v="#REF!"/>
    <e v="#REF!"/>
    <e v="#REF!"/>
  </r>
  <r>
    <x v="3"/>
    <x v="137"/>
    <n v="2019"/>
    <n v="34"/>
    <n v="851.5282622359324"/>
    <n v="126.15233514606405"/>
    <n v="63.076167573032023"/>
    <n v="180.09255574947966"/>
    <n v="808.73852714809459"/>
    <n v="124.25258268639909"/>
    <n v="63.005897757019682"/>
    <n v="181.19083331604975"/>
    <n v="435137.99956787692"/>
    <n v="138"/>
    <n v="12.983418500146653"/>
    <n v="1"/>
    <n v="1220.8493207045083"/>
    <n v="7.0702812193887823"/>
    <n v="5.2373457015431981"/>
    <n v="4.6774304172105508"/>
    <n v="5.4267622401757922"/>
    <n v="0"/>
    <n v="0"/>
    <n v="0"/>
    <n v="0"/>
    <n v="0"/>
    <n v="1"/>
    <n v="0"/>
    <n v="0"/>
    <n v="0"/>
    <n v="0"/>
    <n v="1"/>
    <n v="8"/>
    <n v="0"/>
    <n v="0"/>
    <n v="0"/>
    <n v="0"/>
    <n v="0"/>
    <n v="0"/>
    <n v="0"/>
    <n v="1"/>
    <n v="0"/>
    <n v="0"/>
    <n v="0"/>
    <n v="0"/>
    <n v="5.472270673671475"/>
    <n v="8.7150714655296344"/>
    <e v="#REF!"/>
    <n v="9.5144387696230979"/>
    <n v="474000.92298371682"/>
    <n v="474090.4842269739"/>
    <n v="492091.59923522215"/>
    <n v="498842.26928718522"/>
    <n v="470664.94910509192"/>
    <n v="432467.06535640615"/>
    <e v="#REF!"/>
    <e v="#REF!"/>
    <e v="#REF!"/>
    <e v="#REF!"/>
    <e v="#REF!"/>
    <e v="#REF!"/>
    <e v="#REF!"/>
    <e v="#REF!"/>
  </r>
  <r>
    <x v="3"/>
    <x v="138"/>
    <n v="2019"/>
    <n v="35"/>
    <n v="860.04354485829151"/>
    <n v="127.41385849752469"/>
    <n v="63.706929248762343"/>
    <n v="171.08792796200566"/>
    <n v="824.13003246115363"/>
    <n v="125.83322059196189"/>
    <n v="63.636826099588077"/>
    <n v="172.09821849741007"/>
    <n v="434581.39587366814"/>
    <n v="139"/>
    <n v="12.9821385384185"/>
    <n v="1"/>
    <n v="1222.252260566584"/>
    <n v="7.0832790679718807"/>
    <n v="5.2457106709776413"/>
    <n v="4.6832827146066265"/>
    <n v="5.3859579038262675"/>
    <n v="0"/>
    <n v="0"/>
    <n v="0"/>
    <n v="0"/>
    <n v="0"/>
    <n v="1"/>
    <n v="0"/>
    <n v="0"/>
    <n v="0"/>
    <n v="0"/>
    <n v="1"/>
    <n v="8"/>
    <n v="0"/>
    <n v="0"/>
    <n v="0"/>
    <n v="0"/>
    <n v="0"/>
    <n v="0"/>
    <n v="0"/>
    <n v="1"/>
    <n v="0"/>
    <n v="0"/>
    <n v="0"/>
    <n v="0"/>
    <n v="5.476463551931511"/>
    <n v="8.7110673961515701"/>
    <e v="#REF!"/>
    <n v="9.5062075717859429"/>
    <n v="474025.65215811576"/>
    <n v="474341.32559006097"/>
    <n v="492864.65804024605"/>
    <n v="499739.88345309807"/>
    <n v="471430.29741960921"/>
    <n v="431823.53773123003"/>
    <e v="#REF!"/>
    <e v="#REF!"/>
    <e v="#REF!"/>
    <e v="#REF!"/>
    <e v="#REF!"/>
    <e v="#REF!"/>
    <e v="#REF!"/>
    <e v="#REF!"/>
  </r>
  <r>
    <x v="3"/>
    <x v="139"/>
    <n v="2019"/>
    <n v="36"/>
    <n v="868.64398030687448"/>
    <n v="128.68799708249995"/>
    <n v="64.343998541249974"/>
    <n v="73.515701726708343"/>
    <n v="837.4842168148698"/>
    <n v="127.26060883723092"/>
    <n v="64.273281297083784"/>
    <n v="83.373953403778515"/>
    <n v="399264.67211741908"/>
    <n v="140"/>
    <n v="12.897379814600319"/>
    <n v="1"/>
    <n v="1135.1916776573328"/>
    <n v="7.0944211572474458"/>
    <n v="5.2532049617095744"/>
    <n v="4.689151779651449"/>
    <n v="4.8644131814038802"/>
    <n v="0"/>
    <n v="0"/>
    <n v="0"/>
    <n v="0"/>
    <n v="0"/>
    <n v="1"/>
    <n v="0"/>
    <n v="0"/>
    <n v="0"/>
    <n v="0"/>
    <n v="1"/>
    <n v="9"/>
    <n v="0"/>
    <n v="0"/>
    <n v="0"/>
    <n v="0"/>
    <n v="0"/>
    <n v="0"/>
    <n v="0"/>
    <n v="0"/>
    <n v="1"/>
    <n v="0"/>
    <n v="0"/>
    <n v="0"/>
    <n v="5.4806389233419912"/>
    <n v="8.5865592047314809"/>
    <e v="#REF!"/>
    <n v="9.6866336078818804"/>
    <n v="431641.02340031392"/>
    <n v="430192.66239870864"/>
    <n v="447158.50751992787"/>
    <n v="454401.52245514299"/>
    <n v="450793.84279571584"/>
    <n v="399684.99559228867"/>
    <e v="#REF!"/>
    <e v="#REF!"/>
    <e v="#REF!"/>
    <e v="#REF!"/>
    <e v="#REF!"/>
    <e v="#REF!"/>
    <e v="#REF!"/>
    <e v="#REF!"/>
  </r>
  <r>
    <x v="3"/>
    <x v="140"/>
    <n v="2019"/>
    <n v="37"/>
    <n v="877.33042010994336"/>
    <n v="129.97487705332495"/>
    <n v="64.987438526662473"/>
    <n v="90.323317645907963"/>
    <n v="849.43807780339171"/>
    <n v="128.61774294527794"/>
    <n v="64.916022803704607"/>
    <n v="89.628381221695022"/>
    <n v="402149.50798956631"/>
    <n v="141"/>
    <n v="12.904579208881426"/>
    <n v="1"/>
    <n v="1162.6160533358388"/>
    <n v="7.1042906615782737"/>
    <n v="5.2602786821802319"/>
    <n v="4.6950440610974145"/>
    <n v="4.9115461495040478"/>
    <n v="0"/>
    <n v="0"/>
    <n v="0"/>
    <n v="0"/>
    <n v="0"/>
    <n v="1"/>
    <n v="0"/>
    <n v="0"/>
    <n v="0"/>
    <n v="0"/>
    <n v="1"/>
    <n v="9"/>
    <n v="0"/>
    <n v="0"/>
    <n v="0"/>
    <n v="0"/>
    <n v="0"/>
    <n v="0"/>
    <n v="0"/>
    <n v="0"/>
    <n v="1"/>
    <n v="0"/>
    <n v="0"/>
    <n v="0"/>
    <n v="5.4847969334906548"/>
    <n v="8.604029244260893"/>
    <e v="#REF!"/>
    <n v="9.5516934288321167"/>
    <n v="431668.60405502887"/>
    <n v="430367.88838327589"/>
    <n v="447743.05342596077"/>
    <n v="455114.43594809173"/>
    <n v="451460.01781160902"/>
    <n v="402065.6215961813"/>
    <e v="#REF!"/>
    <e v="#REF!"/>
    <e v="#REF!"/>
    <e v="#REF!"/>
    <e v="#REF!"/>
    <e v="#REF!"/>
    <e v="#REF!"/>
    <e v="#REF!"/>
  </r>
  <r>
    <x v="3"/>
    <x v="141"/>
    <n v="2019"/>
    <n v="38"/>
    <n v="886.1037243110427"/>
    <n v="131.2746258238582"/>
    <n v="65.637312911929101"/>
    <n v="82.544342349940294"/>
    <n v="860.43777175568698"/>
    <n v="129.94618438456808"/>
    <n v="65.56518390110665"/>
    <n v="83.252746237115772"/>
    <n v="400839.78836725536"/>
    <n v="142"/>
    <n v="12.901317096199008"/>
    <n v="1"/>
    <n v="1165.5600053967703"/>
    <n v="7.1132871152940069"/>
    <n v="5.2671547229126841"/>
    <n v="4.7009601604632092"/>
    <n v="4.8634774662368407"/>
    <n v="0"/>
    <n v="0"/>
    <n v="0"/>
    <n v="0"/>
    <n v="0"/>
    <n v="1"/>
    <n v="0"/>
    <n v="0"/>
    <n v="0"/>
    <n v="0"/>
    <n v="1"/>
    <n v="9"/>
    <n v="0"/>
    <n v="0"/>
    <n v="0"/>
    <n v="0"/>
    <n v="0"/>
    <n v="0"/>
    <n v="0"/>
    <n v="0"/>
    <n v="1"/>
    <n v="0"/>
    <n v="0"/>
    <n v="0"/>
    <n v="5.4889377261566867"/>
    <n v="8.5975813114349862"/>
    <e v="#REF!"/>
    <n v="9.4760149951288355"/>
    <n v="431697.63187147037"/>
    <n v="430522.12624492991"/>
    <n v="448274.98961607198"/>
    <n v="455781.64237547334"/>
    <n v="452102.48430603073"/>
    <n v="401056.39841862442"/>
    <e v="#REF!"/>
    <e v="#REF!"/>
    <e v="#REF!"/>
    <e v="#REF!"/>
    <e v="#REF!"/>
    <e v="#REF!"/>
    <e v="#REF!"/>
    <e v="#REF!"/>
  </r>
  <r>
    <x v="3"/>
    <x v="142"/>
    <n v="2019"/>
    <n v="39"/>
    <n v="894.96476155415326"/>
    <n v="132.58737208209681"/>
    <n v="66.293686041048403"/>
    <n v="63.711831761404845"/>
    <n v="870.79586869522677"/>
    <n v="131.26677823333245"/>
    <n v="66.220835827054231"/>
    <n v="65.66592320897594"/>
    <n v="394847.09997187299"/>
    <n v="143"/>
    <n v="12.886253880266295"/>
    <n v="1"/>
    <n v="1157.5576514387035"/>
    <n v="7.1216854595963781"/>
    <n v="5.2739436011335661"/>
    <n v="4.706900096995918"/>
    <n v="4.7174879803470864"/>
    <n v="0"/>
    <n v="0"/>
    <n v="0"/>
    <n v="0"/>
    <n v="0"/>
    <n v="1"/>
    <n v="0"/>
    <n v="0"/>
    <n v="0"/>
    <n v="0"/>
    <n v="1"/>
    <n v="9"/>
    <n v="0"/>
    <n v="0"/>
    <n v="0"/>
    <n v="0"/>
    <n v="0"/>
    <n v="0"/>
    <n v="0"/>
    <n v="0"/>
    <n v="1"/>
    <n v="0"/>
    <n v="0"/>
    <n v="0"/>
    <n v="5.4930614433405482"/>
    <n v="8.5665797598184668"/>
    <e v="#REF!"/>
    <n v="9.6706372164071261"/>
    <n v="431728.12132125569"/>
    <n v="430662.2513606461"/>
    <n v="448770.88394814759"/>
    <n v="456419.26806242572"/>
    <n v="452730.04340751847"/>
    <n v="396568.9326242992"/>
    <e v="#REF!"/>
    <e v="#REF!"/>
    <e v="#REF!"/>
    <e v="#REF!"/>
    <e v="#REF!"/>
    <e v="#REF!"/>
    <e v="#REF!"/>
    <e v="#REF!"/>
  </r>
  <r>
    <x v="3"/>
    <x v="143"/>
    <n v="2019"/>
    <n v="40"/>
    <n v="903.91440916969486"/>
    <n v="133.91324580291774"/>
    <n v="66.956622901458871"/>
    <n v="67.189715563050328"/>
    <n v="880.73143083756713"/>
    <n v="132.59001201812509"/>
    <n v="66.88304419401841"/>
    <n v="67.03733632764289"/>
    <n v="396212.63043073384"/>
    <n v="144"/>
    <n v="12.889706291665103"/>
    <n v="1"/>
    <n v="1171.9739934371219"/>
    <n v="7.1296754743669446"/>
    <n v="5.2807001354679919"/>
    <n v="4.7128638311103703"/>
    <n v="4.7296706141566869"/>
    <n v="0"/>
    <n v="0"/>
    <n v="0"/>
    <n v="0"/>
    <n v="0"/>
    <n v="1"/>
    <n v="0"/>
    <n v="0"/>
    <n v="0"/>
    <n v="0"/>
    <n v="1"/>
    <n v="9"/>
    <n v="0"/>
    <n v="0"/>
    <n v="0"/>
    <n v="0"/>
    <n v="0"/>
    <n v="0"/>
    <n v="0"/>
    <n v="0"/>
    <n v="1"/>
    <n v="0"/>
    <n v="0"/>
    <n v="0"/>
    <n v="5.4971682252932021"/>
    <n v="8.5750750720111171"/>
    <e v="#REF!"/>
    <n v="9.5606965227271203"/>
    <n v="431760.0870207182"/>
    <n v="430793.08228370838"/>
    <n v="449242.17248956306"/>
    <n v="457037.67384361726"/>
    <n v="453348.31413835258"/>
    <n v="397673.15405559272"/>
    <e v="#REF!"/>
    <e v="#REF!"/>
    <e v="#REF!"/>
    <e v="#REF!"/>
    <e v="#REF!"/>
    <e v="#REF!"/>
    <e v="#REF!"/>
    <e v="#REF!"/>
  </r>
  <r>
    <x v="3"/>
    <x v="144"/>
    <n v="2019"/>
    <n v="41"/>
    <n v="912.95355326139179"/>
    <n v="135.25237826094693"/>
    <n v="67.626189130473463"/>
    <n v="50"/>
    <n v="890.39806756471444"/>
    <n v="133.921195139536"/>
    <n v="67.551874636827961"/>
    <n v="51.70373363276429"/>
    <n v="351072.82072373945"/>
    <n v="145"/>
    <n v="12.768748947379216"/>
    <n v="0"/>
    <n v="1165.8321206528121"/>
    <n v="7.1373884286744715"/>
    <n v="5.2874515069740564"/>
    <n v="4.7188513164352113"/>
    <n v="4.5841982833724559"/>
    <n v="0"/>
    <n v="0"/>
    <n v="0"/>
    <n v="0"/>
    <n v="0"/>
    <n v="1"/>
    <n v="0"/>
    <n v="0"/>
    <n v="0"/>
    <n v="0"/>
    <n v="0"/>
    <n v="10"/>
    <n v="0"/>
    <n v="0"/>
    <n v="0"/>
    <n v="0"/>
    <n v="0"/>
    <n v="0"/>
    <n v="0"/>
    <n v="0"/>
    <n v="0"/>
    <n v="1"/>
    <n v="0"/>
    <n v="0"/>
    <n v="5.5012582105447274"/>
    <n v="7.5441277294323594"/>
    <e v="#REF!"/>
    <n v="8.5811039320000244"/>
    <n v="376849.85564193822"/>
    <n v="376603.27375598432"/>
    <n v="393311.02418457728"/>
    <n v="399720.89014467044"/>
    <n v="406489.85476026649"/>
    <n v="355255.23691897246"/>
    <e v="#REF!"/>
    <e v="#REF!"/>
    <e v="#REF!"/>
    <e v="#REF!"/>
    <e v="#REF!"/>
    <e v="#REF!"/>
    <e v="#REF!"/>
    <e v="#REF!"/>
  </r>
  <r>
    <x v="3"/>
    <x v="145"/>
    <n v="2019"/>
    <n v="42"/>
    <n v="922.08308879400579"/>
    <n v="136.60490204355642"/>
    <n v="68.302451021778211"/>
    <n v="50"/>
    <n v="899.90357393350178"/>
    <n v="135.26304859154621"/>
    <n v="68.227393383283186"/>
    <n v="50.170373363276425"/>
    <n v="350978.85987708753"/>
    <n v="146"/>
    <n v="12.768481272363802"/>
    <n v="0"/>
    <n v="1176.9904418593405"/>
    <n v="7.1449152463226966"/>
    <n v="5.2942111755743682"/>
    <n v="4.7248625049949027"/>
    <n v="4.5684158196823184"/>
    <n v="0"/>
    <n v="0"/>
    <n v="0"/>
    <n v="0"/>
    <n v="0"/>
    <n v="1"/>
    <n v="0"/>
    <n v="0"/>
    <n v="0"/>
    <n v="0"/>
    <n v="0"/>
    <n v="10"/>
    <n v="0"/>
    <n v="0"/>
    <n v="0"/>
    <n v="0"/>
    <n v="0"/>
    <n v="0"/>
    <n v="0"/>
    <n v="0"/>
    <n v="0"/>
    <n v="1"/>
    <n v="0"/>
    <n v="0"/>
    <n v="5.5053315359323625"/>
    <n v="7.5455850985570381"/>
    <e v="#REF!"/>
    <n v="8.6787196670339117"/>
    <n v="376884.81827587058"/>
    <n v="376724.64505290968"/>
    <n v="393754.40063406958"/>
    <n v="400318.92276532605"/>
    <n v="407099.28667988389"/>
    <n v="355363.26511394104"/>
    <e v="#REF!"/>
    <e v="#REF!"/>
    <e v="#REF!"/>
    <e v="#REF!"/>
    <e v="#REF!"/>
    <e v="#REF!"/>
    <e v="#REF!"/>
    <e v="#REF!"/>
  </r>
  <r>
    <x v="3"/>
    <x v="146"/>
    <n v="2019"/>
    <n v="43"/>
    <n v="931.30391968194556"/>
    <n v="137.97095106399195"/>
    <n v="68.985475531995974"/>
    <n v="50"/>
    <n v="909.32367765803485"/>
    <n v="136.61699982776906"/>
    <n v="68.909667317124701"/>
    <n v="50.017037336327647"/>
    <n v="351654.66713080835"/>
    <n v="147"/>
    <n v="12.770404913739114"/>
    <n v="0"/>
    <n v="1188.2603462779334"/>
    <n v="7.1523189619833474"/>
    <n v="5.3009857872272184"/>
    <n v="4.7308973477329266"/>
    <n v="4.566823786613682"/>
    <n v="0"/>
    <n v="0"/>
    <n v="0"/>
    <n v="0"/>
    <n v="0"/>
    <n v="1"/>
    <n v="0"/>
    <n v="0"/>
    <n v="0"/>
    <n v="0"/>
    <n v="0"/>
    <n v="10"/>
    <n v="0"/>
    <n v="0"/>
    <n v="0"/>
    <n v="0"/>
    <n v="0"/>
    <n v="0"/>
    <n v="0"/>
    <n v="0"/>
    <n v="0"/>
    <n v="1"/>
    <n v="0"/>
    <n v="0"/>
    <n v="5.5093883366279774"/>
    <n v="7.5505796667383063"/>
    <e v="#REF!"/>
    <n v="8.7583399071799857"/>
    <n v="376921.30189132167"/>
    <n v="376844.13780957251"/>
    <n v="394190.35900208552"/>
    <n v="400912.04732300079"/>
    <n v="407707.12971267779"/>
    <n v="355972.75766933477"/>
    <e v="#REF!"/>
    <e v="#REF!"/>
    <e v="#REF!"/>
    <e v="#REF!"/>
    <e v="#REF!"/>
    <e v="#REF!"/>
    <e v="#REF!"/>
    <e v="#REF!"/>
  </r>
  <r>
    <x v="3"/>
    <x v="147"/>
    <n v="2019"/>
    <n v="44"/>
    <n v="940.61695887876533"/>
    <n v="139.35066057463189"/>
    <n v="69.675330287315944"/>
    <n v="50"/>
    <n v="918.711662024254"/>
    <n v="137.98383020120048"/>
    <n v="69.598763990296817"/>
    <n v="50.001703733632766"/>
    <n v="352407.4088632089"/>
    <n v="148"/>
    <n v="12.772543196839075"/>
    <n v="0"/>
    <n v="1199.6429497407132"/>
    <n v="7.1596432981593452"/>
    <n v="5.3077786035070034"/>
    <n v="4.7369557945719887"/>
    <n v="4.5666644438166859"/>
    <n v="0"/>
    <n v="0"/>
    <n v="0"/>
    <n v="0"/>
    <n v="0"/>
    <n v="1"/>
    <n v="0"/>
    <n v="0"/>
    <n v="0"/>
    <n v="0"/>
    <n v="0"/>
    <n v="10"/>
    <n v="0"/>
    <n v="0"/>
    <n v="0"/>
    <n v="0"/>
    <n v="0"/>
    <n v="0"/>
    <n v="0"/>
    <n v="0"/>
    <n v="0"/>
    <n v="1"/>
    <n v="0"/>
    <n v="0"/>
    <n v="5.5134287461649825"/>
    <n v="7.5559269054419946"/>
    <e v="#REF!"/>
    <n v="8.7101753893916403"/>
    <n v="376959.32169810665"/>
    <n v="376962.92405991664"/>
    <n v="394621.53399091895"/>
    <n v="401502.31457908201"/>
    <n v="408314.47865130589"/>
    <n v="356632.99394147634"/>
    <e v="#REF!"/>
    <e v="#REF!"/>
    <e v="#REF!"/>
    <e v="#REF!"/>
    <e v="#REF!"/>
    <e v="#REF!"/>
    <e v="#REF!"/>
    <e v="#REF!"/>
  </r>
  <r>
    <x v="3"/>
    <x v="148"/>
    <n v="2019"/>
    <n v="45"/>
    <n v="950.02312846755285"/>
    <n v="140.74416718037818"/>
    <n v="70.372083590189092"/>
    <n v="50"/>
    <n v="928.10510195724351"/>
    <n v="139.36399869078934"/>
    <n v="70.294751630199869"/>
    <n v="50.000170373363275"/>
    <n v="348003.58111976157"/>
    <n v="149"/>
    <n v="12.759968049277692"/>
    <n v="0"/>
    <n v="1211.13937923812"/>
    <n v="7.1669185883172482"/>
    <n v="5.3145912047868356"/>
    <n v="4.7430377944283428"/>
    <n v="4.5666485081404407"/>
    <n v="0"/>
    <n v="0"/>
    <n v="0"/>
    <n v="0"/>
    <n v="0"/>
    <n v="1"/>
    <n v="0"/>
    <n v="0"/>
    <n v="0"/>
    <n v="0"/>
    <n v="0"/>
    <n v="11"/>
    <n v="0"/>
    <n v="0"/>
    <n v="0"/>
    <n v="0"/>
    <n v="0"/>
    <n v="0"/>
    <n v="0"/>
    <n v="0"/>
    <n v="0"/>
    <n v="0"/>
    <n v="1"/>
    <n v="0"/>
    <n v="5.5174528964647074"/>
    <n v="7.5613078083224821"/>
    <e v="#REF!"/>
    <n v="8.5631174273014317"/>
    <n v="354519.57480923954"/>
    <n v="353273.81159460754"/>
    <n v="370605.99952076131"/>
    <n v="374476.50801114325"/>
    <n v="386364.17063965549"/>
    <n v="352279.39330514509"/>
    <e v="#REF!"/>
    <e v="#REF!"/>
    <e v="#REF!"/>
    <e v="#REF!"/>
    <e v="#REF!"/>
    <e v="#REF!"/>
    <e v="#REF!"/>
    <e v="#REF!"/>
  </r>
  <r>
    <x v="3"/>
    <x v="149"/>
    <n v="2019"/>
    <n v="46"/>
    <n v="959.52335975222832"/>
    <n v="142.15160885218197"/>
    <n v="71.075804426090983"/>
    <n v="50"/>
    <n v="937.53057929573879"/>
    <n v="140.75780377148567"/>
    <n v="70.997699146501873"/>
    <n v="50.000017037336328"/>
    <n v="348763.01359449688"/>
    <n v="150"/>
    <n v="12.762147926387826"/>
    <n v="0"/>
    <n v="1222.7507730305013"/>
    <n v="7.1741658756408189"/>
    <n v="5.3214243361351938"/>
    <n v="4.7491432952216925"/>
    <n v="4.5666469145588486"/>
    <n v="0"/>
    <n v="0"/>
    <n v="0"/>
    <n v="0"/>
    <n v="0"/>
    <n v="1"/>
    <n v="0"/>
    <n v="0"/>
    <n v="0"/>
    <n v="0"/>
    <n v="0"/>
    <n v="11"/>
    <n v="0"/>
    <n v="0"/>
    <n v="0"/>
    <n v="0"/>
    <n v="0"/>
    <n v="0"/>
    <n v="0"/>
    <n v="0"/>
    <n v="0"/>
    <n v="0"/>
    <n v="1"/>
    <n v="0"/>
    <n v="5.521460917862246"/>
    <n v="7.5666923682285914"/>
    <e v="#REF!"/>
    <n v="8.6341932550052594"/>
    <n v="354560.71323805151"/>
    <n v="353393.4225507743"/>
    <n v="371032.53157347144"/>
    <n v="375064.81461259461"/>
    <n v="386972.52855248115"/>
    <n v="352946.84412391332"/>
    <e v="#REF!"/>
    <e v="#REF!"/>
    <e v="#REF!"/>
    <e v="#REF!"/>
    <e v="#REF!"/>
    <e v="#REF!"/>
    <e v="#REF!"/>
    <e v="#REF!"/>
  </r>
  <r>
    <x v="3"/>
    <x v="150"/>
    <n v="2019"/>
    <n v="47"/>
    <n v="969.11859334975065"/>
    <n v="143.57312494070379"/>
    <n v="71.786562470351896"/>
    <n v="50"/>
    <n v="947.00698351194228"/>
    <n v="142.16546435609473"/>
    <n v="71.707676137966885"/>
    <n v="50.000001703733631"/>
    <n v="349521.97274382209"/>
    <n v="151"/>
    <n v="12.76432170776086"/>
    <n v="0"/>
    <n v="1234.4782807608062"/>
    <n v="7.1813997533352847"/>
    <n v="5.3282783274509242"/>
    <n v="4.7552722438847868"/>
    <n v="4.5666467552005496"/>
    <n v="0"/>
    <n v="0"/>
    <n v="0"/>
    <n v="0"/>
    <n v="0"/>
    <n v="1"/>
    <n v="0"/>
    <n v="0"/>
    <n v="0"/>
    <n v="0"/>
    <n v="0"/>
    <n v="11"/>
    <n v="0"/>
    <n v="0"/>
    <n v="0"/>
    <n v="0"/>
    <n v="0"/>
    <n v="0"/>
    <n v="0"/>
    <n v="0"/>
    <n v="0"/>
    <n v="0"/>
    <n v="1"/>
    <n v="0"/>
    <n v="5.5254529391317835"/>
    <n v="7.5720789090260432"/>
    <e v="#REF!"/>
    <n v="8.649465731381337"/>
    <n v="354603.43440633098"/>
    <n v="353514.15370867547"/>
    <n v="371458.25556675676"/>
    <n v="375653.27684105234"/>
    <n v="387581.99295438075"/>
    <n v="353615.62942730391"/>
    <e v="#REF!"/>
    <e v="#REF!"/>
    <e v="#REF!"/>
    <e v="#REF!"/>
    <e v="#REF!"/>
    <e v="#REF!"/>
    <e v="#REF!"/>
    <e v="#REF!"/>
  </r>
  <r>
    <x v="3"/>
    <x v="151"/>
    <n v="2019"/>
    <n v="48"/>
    <n v="978.80977928324796"/>
    <n v="145.00885619011083"/>
    <n v="72.504428095055417"/>
    <n v="50"/>
    <n v="956.54782224333394"/>
    <n v="143.58716027310277"/>
    <n v="72.424752899346558"/>
    <n v="50.000000170373362"/>
    <n v="350280.55952760048"/>
    <n v="152"/>
    <n v="12.766489711007274"/>
    <n v="0"/>
    <n v="1246.3230635684142"/>
    <n v="7.1886303347901617"/>
    <n v="5.3351533021371988"/>
    <n v="4.7614245863731215"/>
    <n v="4.5666467392647183"/>
    <n v="0"/>
    <n v="0"/>
    <n v="0"/>
    <n v="0"/>
    <n v="0"/>
    <n v="1"/>
    <n v="0"/>
    <n v="0"/>
    <n v="0"/>
    <n v="0"/>
    <n v="0"/>
    <n v="11"/>
    <n v="0"/>
    <n v="0"/>
    <n v="0"/>
    <n v="0"/>
    <n v="0"/>
    <n v="0"/>
    <n v="0"/>
    <n v="0"/>
    <n v="0"/>
    <n v="0"/>
    <n v="1"/>
    <n v="0"/>
    <n v="5.5294290875114234"/>
    <n v="7.5774681789078526"/>
    <e v="#REF!"/>
    <n v="8.6771977434821004"/>
    <n v="354647.75414147263"/>
    <n v="353636.30218605348"/>
    <n v="371883.78092983045"/>
    <n v="376242.34640686295"/>
    <n v="388192.80196439341"/>
    <n v="354285.88704489404"/>
    <e v="#REF!"/>
    <e v="#REF!"/>
    <e v="#REF!"/>
    <e v="#REF!"/>
    <e v="#REF!"/>
    <e v="#REF!"/>
    <e v="#REF!"/>
    <e v="#REF!"/>
  </r>
  <r>
    <x v="3"/>
    <x v="152"/>
    <n v="2019"/>
    <n v="49"/>
    <n v="988.59787707608052"/>
    <n v="146.45894475201194"/>
    <n v="73.229472376005972"/>
    <n v="50"/>
    <n v="966.16283869315782"/>
    <n v="145.02305251255734"/>
    <n v="73.149000428340031"/>
    <n v="50.000000017037337"/>
    <n v="350967.09010098106"/>
    <n v="153"/>
    <n v="12.768447737656157"/>
    <n v="0"/>
    <n v="1258.2862942040986"/>
    <n v="7.1958646210942501"/>
    <n v="5.3420492807485154"/>
    <n v="4.7676002676747737"/>
    <n v="4.5666467376711353"/>
    <n v="0"/>
    <n v="0"/>
    <n v="0"/>
    <n v="0"/>
    <n v="0"/>
    <n v="1"/>
    <n v="0"/>
    <n v="0"/>
    <n v="0"/>
    <n v="0"/>
    <n v="0"/>
    <n v="12"/>
    <n v="0"/>
    <n v="0"/>
    <n v="0"/>
    <n v="0"/>
    <n v="0"/>
    <n v="0"/>
    <n v="0"/>
    <n v="0"/>
    <n v="0"/>
    <n v="0"/>
    <n v="0"/>
    <n v="1"/>
    <n v="5.5333894887275203"/>
    <n v="7.5828608888693019"/>
    <e v="#REF!"/>
    <n v="8.6612198724773926"/>
    <n v="350481.34367816942"/>
    <n v="350807.64791691239"/>
    <n v="366941.03968817584"/>
    <n v="373378.81851504679"/>
    <n v="385913.43949372933"/>
    <n v="354957.73701740848"/>
    <e v="#REF!"/>
    <e v="#REF!"/>
    <e v="#REF!"/>
    <e v="#REF!"/>
    <e v="#REF!"/>
    <e v="#REF!"/>
    <e v="#REF!"/>
    <e v="#REF!"/>
  </r>
  <r>
    <x v="3"/>
    <x v="153"/>
    <n v="2019"/>
    <n v="50"/>
    <n v="998.48385584684127"/>
    <n v="147.92353419953207"/>
    <n v="73.961767099766035"/>
    <n v="50"/>
    <n v="975.85914383926274"/>
    <n v="146.47329335604471"/>
    <n v="73.880490432623432"/>
    <n v="50.000000001703732"/>
    <n v="351725.23418969085"/>
    <n v="154"/>
    <n v="12.770605565076995"/>
    <n v="0"/>
    <n v="1270.3691571461395"/>
    <n v="7.2031074506849579"/>
    <n v="5.3489662324738383"/>
    <n v="4.7737992318203828"/>
    <n v="4.5666467375117774"/>
    <n v="0"/>
    <n v="0"/>
    <n v="0"/>
    <n v="0"/>
    <n v="0"/>
    <n v="1"/>
    <n v="0"/>
    <n v="0"/>
    <n v="0"/>
    <n v="0"/>
    <n v="0"/>
    <n v="12"/>
    <n v="0"/>
    <n v="0"/>
    <n v="0"/>
    <n v="0"/>
    <n v="0"/>
    <n v="0"/>
    <n v="0"/>
    <n v="0"/>
    <n v="0"/>
    <n v="0"/>
    <n v="0"/>
    <n v="1"/>
    <n v="5.5373342670185366"/>
    <n v="7.5882575540219719"/>
    <e v="#REF!"/>
    <n v="8.7082711888993476"/>
    <n v="350528.90866389801"/>
    <n v="350933.21607669094"/>
    <n v="367367.30311950756"/>
    <n v="373969.93638230016"/>
    <n v="386527.37394685746"/>
    <n v="355631.26307673915"/>
    <e v="#REF!"/>
    <e v="#REF!"/>
    <e v="#REF!"/>
    <e v="#REF!"/>
    <e v="#REF!"/>
    <e v="#REF!"/>
    <e v="#REF!"/>
    <e v="#REF!"/>
  </r>
  <r>
    <x v="3"/>
    <x v="154"/>
    <n v="2019"/>
    <n v="51"/>
    <n v="1008.4686944053099"/>
    <n v="149.40276954152736"/>
    <n v="74.701384770763681"/>
    <n v="50"/>
    <n v="985.6420090090769"/>
    <n v="147.93803144878603"/>
    <n v="74.619295336949662"/>
    <n v="50.000000000170374"/>
    <n v="352483.25297872623"/>
    <n v="155"/>
    <n v="12.772758390825649"/>
    <n v="0"/>
    <n v="1282.5728487176009"/>
    <n v="7.2103621590262685"/>
    <n v="5.3559041007117809"/>
    <n v="4.780021421893264"/>
    <n v="4.5666467374958408"/>
    <n v="0"/>
    <n v="0"/>
    <n v="0"/>
    <n v="0"/>
    <n v="0"/>
    <n v="1"/>
    <n v="0"/>
    <n v="0"/>
    <n v="0"/>
    <n v="0"/>
    <n v="0"/>
    <n v="12"/>
    <n v="0"/>
    <n v="0"/>
    <n v="0"/>
    <n v="0"/>
    <n v="0"/>
    <n v="0"/>
    <n v="0"/>
    <n v="0"/>
    <n v="0"/>
    <n v="0"/>
    <n v="0"/>
    <n v="1"/>
    <n v="5.5412635451584258"/>
    <n v="7.5936585372726251"/>
    <e v="#REF!"/>
    <n v="8.678922362283144"/>
    <n v="350578.12065466336"/>
    <n v="351060.6882347716"/>
    <n v="367794.28236007638"/>
    <n v="374562.33032614808"/>
    <n v="387143.00134356157"/>
    <n v="356306.52152235736"/>
    <e v="#REF!"/>
    <e v="#REF!"/>
    <e v="#REF!"/>
    <e v="#REF!"/>
    <e v="#REF!"/>
    <e v="#REF!"/>
    <e v="#REF!"/>
    <e v="#REF!"/>
  </r>
  <r>
    <x v="3"/>
    <x v="155"/>
    <n v="2019"/>
    <n v="52"/>
    <n v="1018.553381349363"/>
    <n v="150.89679723694266"/>
    <n v="75.44839861847133"/>
    <n v="50"/>
    <n v="995.51542071116273"/>
    <n v="149.41741434286433"/>
    <n v="75.365488290319163"/>
    <n v="50.000000000017039"/>
    <n v="353241.18506693369"/>
    <n v="156"/>
    <n v="12.774906346426317"/>
    <n v="0"/>
    <n v="1294.898577204777"/>
    <n v="7.2176310369554955"/>
    <n v="5.3628628157784526"/>
    <n v="4.7862667800396572"/>
    <n v="4.5666467374942474"/>
    <n v="0"/>
    <n v="0"/>
    <n v="0"/>
    <n v="0"/>
    <n v="0"/>
    <n v="1"/>
    <n v="0"/>
    <n v="0"/>
    <n v="0"/>
    <n v="0"/>
    <n v="0"/>
    <n v="12"/>
    <n v="0"/>
    <n v="0"/>
    <n v="0"/>
    <n v="0"/>
    <n v="0"/>
    <n v="0"/>
    <n v="0"/>
    <n v="0"/>
    <n v="0"/>
    <n v="0"/>
    <n v="0"/>
    <n v="1"/>
    <n v="5.5451774444795623"/>
    <n v="7.5990640944635803"/>
    <e v="#REF!"/>
    <n v="8.7838745226216641"/>
    <n v="350628.99612051569"/>
    <n v="351190.15207950311"/>
    <n v="368222.11545491457"/>
    <n v="375156.09916159138"/>
    <n v="387760.37164956453"/>
    <n v="356983.54945760558"/>
    <e v="#REF!"/>
    <e v="#REF!"/>
    <e v="#REF!"/>
    <e v="#REF!"/>
    <e v="#REF!"/>
    <e v="#REF!"/>
    <e v="#REF!"/>
    <e v="#REF!"/>
  </r>
  <r>
    <x v="3"/>
    <x v="156"/>
    <n v="2019"/>
    <n v="53"/>
    <n v="1028.7389151628568"/>
    <n v="152.40576520931208"/>
    <n v="76.20288260465604"/>
    <n v="50"/>
    <n v="1005.482469046671"/>
    <n v="150.91158977608819"/>
    <n v="76.119143173222355"/>
    <n v="50.000000000001705"/>
    <n v="353999.05713680969"/>
    <n v="157"/>
    <n v="12.777049528657024"/>
    <n v="0"/>
    <n v="1307.3475629768247"/>
    <n v="7.2249156491905495"/>
    <n v="5.369842301224768"/>
    <n v="4.7925352474790985"/>
    <n v="4.5666467374940884"/>
    <n v="0"/>
    <n v="0"/>
    <n v="0"/>
    <n v="0"/>
    <n v="0"/>
    <n v="1"/>
    <n v="0"/>
    <n v="0"/>
    <n v="0"/>
    <n v="0"/>
    <n v="0"/>
    <n v="12"/>
    <n v="0"/>
    <n v="0"/>
    <n v="0"/>
    <n v="0"/>
    <n v="0"/>
    <n v="0"/>
    <n v="0"/>
    <n v="0"/>
    <n v="0"/>
    <n v="0"/>
    <n v="0"/>
    <n v="1"/>
    <n v="5.5490760848952201"/>
    <n v="7.6044744069228711"/>
    <e v="#REF!"/>
    <n v="8.8495223554598255"/>
    <n v="350681.55169620598"/>
    <n v="351321.67558160785"/>
    <n v="368650.89669336024"/>
    <n v="375751.30934699689"/>
    <n v="388379.51757737744"/>
    <n v="357662.3706676173"/>
    <e v="#REF!"/>
    <e v="#REF!"/>
    <e v="#REF!"/>
    <e v="#REF!"/>
    <e v="#REF!"/>
    <e v="#REF!"/>
    <e v="#REF!"/>
    <e v="#REF!"/>
  </r>
  <r>
    <x v="4"/>
    <x v="0"/>
    <n v="2017"/>
    <n v="1"/>
    <n v="810"/>
    <n v="120"/>
    <n v="60"/>
    <n v="50"/>
    <n v="810"/>
    <n v="120"/>
    <n v="60"/>
    <n v="50"/>
    <n v="328201.34108094766"/>
    <n v="1"/>
    <n v="12.701382543799639"/>
    <n v="1"/>
    <n v="1040"/>
    <n v="7.0713528893520268"/>
    <n v="5.2144867274009279"/>
    <n v="4.6490684631833101"/>
    <n v="4.5666467374940707"/>
    <n v="0"/>
    <n v="0"/>
    <n v="0"/>
    <n v="0"/>
    <n v="0"/>
    <n v="0"/>
    <n v="0"/>
    <n v="1"/>
    <n v="0"/>
    <n v="0"/>
    <n v="0"/>
    <n v="1"/>
    <n v="1"/>
    <n v="0"/>
    <n v="0"/>
    <n v="0"/>
    <n v="0"/>
    <n v="0"/>
    <n v="0"/>
    <n v="0"/>
    <n v="0"/>
    <n v="0"/>
    <n v="0"/>
    <n v="0"/>
    <n v="4.6151205168412597"/>
    <n v="7.2024947539524202"/>
    <e v="#REF!"/>
    <n v="8.1597325384519923"/>
    <n v="336227.66527583532"/>
    <n v="334923.40944686445"/>
    <n v="357926.941370329"/>
    <n v="365872.6704794112"/>
    <n v="376097.54012483673"/>
    <n v="328284.00298139011"/>
    <e v="#REF!"/>
    <e v="#REF!"/>
    <e v="#REF!"/>
    <e v="#REF!"/>
    <e v="#REF!"/>
    <e v="#REF!"/>
    <e v="#REF!"/>
    <e v="#REF!"/>
  </r>
  <r>
    <x v="4"/>
    <x v="1"/>
    <n v="2017"/>
    <n v="2"/>
    <n v="850.5"/>
    <n v="126"/>
    <n v="63"/>
    <n v="50"/>
    <n v="822.15"/>
    <n v="123"/>
    <n v="62.7"/>
    <n v="50"/>
    <n v="330477.6049488493"/>
    <n v="2"/>
    <n v="12.708294174854991"/>
    <n v="1"/>
    <n v="1089.5"/>
    <n v="7.0816164047512871"/>
    <n v="5.2306667919313279"/>
    <n v="4.6745806279217899"/>
    <n v="4.5666467374940707"/>
    <n v="0"/>
    <n v="0"/>
    <n v="0"/>
    <n v="0"/>
    <n v="0"/>
    <n v="0"/>
    <n v="0"/>
    <n v="1"/>
    <n v="0"/>
    <n v="0"/>
    <n v="0"/>
    <n v="1"/>
    <n v="1"/>
    <n v="0"/>
    <n v="0"/>
    <n v="0"/>
    <n v="0"/>
    <n v="0"/>
    <n v="0"/>
    <n v="0"/>
    <n v="0"/>
    <n v="0"/>
    <n v="0"/>
    <n v="0"/>
    <n v="4.6249728132842707"/>
    <n v="7.2180352979928042"/>
    <e v="#REF!"/>
    <n v="8.3316589106414778"/>
    <n v="336785.26015670097"/>
    <n v="335102.94975955738"/>
    <n v="358535.23024157132"/>
    <n v="366929.84764001542"/>
    <n v="377786.1476084608"/>
    <n v="330061.38090976863"/>
    <e v="#REF!"/>
    <e v="#REF!"/>
    <e v="#REF!"/>
    <e v="#REF!"/>
    <e v="#REF!"/>
    <e v="#REF!"/>
    <e v="#REF!"/>
    <e v="#REF!"/>
  </r>
  <r>
    <x v="4"/>
    <x v="2"/>
    <n v="2017"/>
    <n v="3"/>
    <n v="893.02499999999986"/>
    <n v="132.30000000000001"/>
    <n v="66.150000000000006"/>
    <n v="50"/>
    <n v="843.41249999999991"/>
    <n v="127.65"/>
    <n v="65.805000000000007"/>
    <n v="50"/>
    <n v="333271.59770553221"/>
    <n v="3"/>
    <n v="12.716713045259848"/>
    <n v="1"/>
    <n v="1141.4749999999999"/>
    <n v="7.0993279199395003"/>
    <n v="5.2552396892033562"/>
    <n v="4.7031368902489188"/>
    <n v="4.5666467374940707"/>
    <n v="0"/>
    <n v="0"/>
    <n v="0"/>
    <n v="0"/>
    <n v="0"/>
    <n v="0"/>
    <n v="0"/>
    <n v="1"/>
    <n v="0"/>
    <n v="0"/>
    <n v="0"/>
    <n v="1"/>
    <n v="1"/>
    <n v="0"/>
    <n v="0"/>
    <n v="0"/>
    <n v="0"/>
    <n v="0"/>
    <n v="0"/>
    <n v="0"/>
    <n v="0"/>
    <n v="0"/>
    <n v="0"/>
    <n v="0"/>
    <n v="4.6347289882296359"/>
    <n v="7.2364495415259835"/>
    <e v="#REF!"/>
    <n v="8.205033678820195"/>
    <n v="337376.59155750694"/>
    <n v="335482.93115099816"/>
    <n v="359592.33290013304"/>
    <n v="368617.65390213829"/>
    <n v="379954.61331491132"/>
    <n v="332320.1585916914"/>
    <e v="#REF!"/>
    <e v="#REF!"/>
    <e v="#REF!"/>
    <e v="#REF!"/>
    <e v="#REF!"/>
    <e v="#REF!"/>
    <e v="#REF!"/>
    <e v="#REF!"/>
  </r>
  <r>
    <x v="4"/>
    <x v="3"/>
    <n v="2017"/>
    <n v="4"/>
    <n v="937.6762500000001"/>
    <n v="138.91500000000002"/>
    <n v="69.45750000000001"/>
    <n v="50"/>
    <n v="871.69162499999993"/>
    <n v="133.28250000000003"/>
    <n v="69.092250000000007"/>
    <n v="50"/>
    <n v="336286.13973275566"/>
    <n v="4"/>
    <n v="12.725717682881882"/>
    <n v="1"/>
    <n v="1196.0487500000002"/>
    <n v="7.122408436086177"/>
    <n v="5.2842179197988699"/>
    <n v="4.7325061681680367"/>
    <n v="4.5666467374940707"/>
    <n v="0"/>
    <n v="0"/>
    <n v="0"/>
    <n v="0"/>
    <n v="0"/>
    <n v="0"/>
    <n v="0"/>
    <n v="1"/>
    <n v="0"/>
    <n v="0"/>
    <n v="0"/>
    <n v="1"/>
    <n v="1"/>
    <n v="0"/>
    <n v="0"/>
    <n v="0"/>
    <n v="0"/>
    <n v="0"/>
    <n v="0"/>
    <n v="0"/>
    <n v="0"/>
    <n v="0"/>
    <n v="0"/>
    <n v="0"/>
    <n v="4.6443908991413725"/>
    <n v="7.2562629710159952"/>
    <e v="#REF!"/>
    <n v="8.4112241388672633"/>
    <n v="338003.34630425024"/>
    <n v="336017.25217307475"/>
    <n v="360972.96962456073"/>
    <n v="370701.02587398147"/>
    <n v="382376.44190111751"/>
    <n v="334825.18309691793"/>
    <e v="#REF!"/>
    <e v="#REF!"/>
    <e v="#REF!"/>
    <e v="#REF!"/>
    <e v="#REF!"/>
    <e v="#REF!"/>
    <e v="#REF!"/>
    <e v="#REF!"/>
  </r>
  <r>
    <x v="4"/>
    <x v="4"/>
    <n v="2017"/>
    <n v="5"/>
    <n v="984.56006249999984"/>
    <n v="145.86075"/>
    <n v="72.930374999999998"/>
    <n v="50"/>
    <n v="905.55215624999983"/>
    <n v="139.57162500000001"/>
    <n v="72.546562500000007"/>
    <n v="50"/>
    <n v="339419.1575653624"/>
    <n v="5"/>
    <n v="12.734991075579272"/>
    <n v="1"/>
    <n v="1253.3511874999997"/>
    <n v="7.1493613172558241"/>
    <n v="5.31561205742618"/>
    <n v="4.7624659321270588"/>
    <n v="4.5666467374940707"/>
    <n v="0"/>
    <n v="0"/>
    <n v="0"/>
    <n v="0"/>
    <n v="0"/>
    <n v="0"/>
    <n v="0"/>
    <n v="1"/>
    <n v="0"/>
    <n v="0"/>
    <n v="0"/>
    <n v="1"/>
    <n v="1"/>
    <n v="0"/>
    <n v="0"/>
    <n v="0"/>
    <n v="0"/>
    <n v="0"/>
    <n v="0"/>
    <n v="0"/>
    <n v="0"/>
    <n v="0"/>
    <n v="0"/>
    <n v="0"/>
    <n v="4.6539603501575231"/>
    <n v="7.2769615619220307"/>
    <e v="#REF!"/>
    <n v="8.3300830766782017"/>
    <n v="338667.29556422762"/>
    <n v="336674.34335588443"/>
    <n v="362586.95367190597"/>
    <n v="373042.36941929616"/>
    <n v="384965.08255040616"/>
    <n v="337488.04162778566"/>
    <e v="#REF!"/>
    <e v="#REF!"/>
    <e v="#REF!"/>
    <e v="#REF!"/>
    <e v="#REF!"/>
    <e v="#REF!"/>
    <e v="#REF!"/>
    <e v="#REF!"/>
  </r>
  <r>
    <x v="4"/>
    <x v="5"/>
    <n v="2017"/>
    <n v="6"/>
    <n v="1033.7880656249999"/>
    <n v="153.15378749999999"/>
    <n v="76.576893749999996"/>
    <n v="50"/>
    <n v="944.02292906249977"/>
    <n v="146.36270625"/>
    <n v="76.173860624999989"/>
    <n v="50"/>
    <n v="340854.1378655961"/>
    <n v="6"/>
    <n v="12.739209916560565"/>
    <n v="1"/>
    <n v="1313.5187468749998"/>
    <n v="7.1791274946117198"/>
    <n v="5.3484404669095111"/>
    <n v="4.7929888294186425"/>
    <n v="4.5666467374940707"/>
    <n v="0"/>
    <n v="0"/>
    <n v="0"/>
    <n v="0"/>
    <n v="0"/>
    <n v="0"/>
    <n v="0"/>
    <n v="1"/>
    <n v="0"/>
    <n v="0"/>
    <n v="0"/>
    <n v="2"/>
    <n v="0"/>
    <n v="1"/>
    <n v="0"/>
    <n v="0"/>
    <n v="0"/>
    <n v="0"/>
    <n v="0"/>
    <n v="0"/>
    <n v="0"/>
    <n v="0"/>
    <n v="0"/>
    <n v="0"/>
    <n v="4.6634390941120669"/>
    <n v="7.2982847450471393"/>
    <e v="#REF!"/>
    <n v="8.4340400392820669"/>
    <n v="342041.79089604248"/>
    <n v="338695.17963322642"/>
    <n v="368056.94049738295"/>
    <n v="375559.61338702176"/>
    <n v="387673.74029296491"/>
    <n v="340262.76632458344"/>
    <e v="#REF!"/>
    <e v="#REF!"/>
    <e v="#REF!"/>
    <e v="#REF!"/>
    <e v="#REF!"/>
    <e v="#REF!"/>
    <e v="#REF!"/>
    <e v="#REF!"/>
  </r>
  <r>
    <x v="4"/>
    <x v="6"/>
    <n v="2017"/>
    <n v="7"/>
    <n v="1085.4774689062501"/>
    <n v="160.81147687500001"/>
    <n v="80.405738437499991"/>
    <n v="50"/>
    <n v="986.45929101562479"/>
    <n v="153.58709156250001"/>
    <n v="79.982550656249998"/>
    <n v="50"/>
    <n v="344095.70129659318"/>
    <n v="7"/>
    <n v="12.748675099108274"/>
    <n v="1"/>
    <n v="1376.6946842187501"/>
    <n v="7.2109658578660198"/>
    <n v="5.382219487332943"/>
    <n v="4.8240659830114234"/>
    <n v="4.5666467374940707"/>
    <n v="0"/>
    <n v="0"/>
    <n v="0"/>
    <n v="0"/>
    <n v="0"/>
    <n v="0"/>
    <n v="0"/>
    <n v="1"/>
    <n v="0"/>
    <n v="0"/>
    <n v="0"/>
    <n v="2"/>
    <n v="0"/>
    <n v="1"/>
    <n v="0"/>
    <n v="0"/>
    <n v="0"/>
    <n v="0"/>
    <n v="0"/>
    <n v="0"/>
    <n v="0"/>
    <n v="0"/>
    <n v="0"/>
    <n v="0"/>
    <n v="4.6728288344619058"/>
    <n v="7.3200839636713457"/>
    <e v="#REF!"/>
    <n v="8.4286697840559572"/>
    <n v="342785.80134575645"/>
    <n v="339540.90716800239"/>
    <n v="369965.32193723961"/>
    <n v="378202.62177319796"/>
    <n v="390474.39542581682"/>
    <n v="343122.94222559081"/>
    <e v="#REF!"/>
    <e v="#REF!"/>
    <e v="#REF!"/>
    <e v="#REF!"/>
    <e v="#REF!"/>
    <e v="#REF!"/>
    <e v="#REF!"/>
    <e v="#REF!"/>
  </r>
  <r>
    <x v="4"/>
    <x v="7"/>
    <n v="2017"/>
    <n v="8"/>
    <n v="1139.7513423515625"/>
    <n v="168.85205071875001"/>
    <n v="84.426025359374989"/>
    <n v="50"/>
    <n v="1032.4469064164059"/>
    <n v="161.21957114062502"/>
    <n v="83.981677889062496"/>
    <n v="50"/>
    <n v="347361.85228684708"/>
    <n v="8"/>
    <n v="12.758122317568096"/>
    <n v="1"/>
    <n v="1443.0294184296874"/>
    <n v="7.2443612321347546"/>
    <n v="5.4167089642345525"/>
    <n v="4.855689841247802"/>
    <n v="4.5666467374940707"/>
    <n v="0"/>
    <n v="0"/>
    <n v="0"/>
    <n v="0"/>
    <n v="0"/>
    <n v="0"/>
    <n v="0"/>
    <n v="1"/>
    <n v="0"/>
    <n v="0"/>
    <n v="0"/>
    <n v="2"/>
    <n v="0"/>
    <n v="1"/>
    <n v="0"/>
    <n v="0"/>
    <n v="0"/>
    <n v="0"/>
    <n v="0"/>
    <n v="0"/>
    <n v="0"/>
    <n v="0"/>
    <n v="0"/>
    <n v="0"/>
    <n v="4.6821312271242199"/>
    <n v="7.3422701568024156"/>
    <e v="#REF!"/>
    <n v="8.5016203277936366"/>
    <n v="343572.86909385311"/>
    <n v="340464.74905909714"/>
    <n v="371967.52830057754"/>
    <n v="380939.99068396882"/>
    <n v="393349.54322785913"/>
    <n v="346052.66532492195"/>
    <e v="#REF!"/>
    <e v="#REF!"/>
    <e v="#REF!"/>
    <e v="#REF!"/>
    <e v="#REF!"/>
    <e v="#REF!"/>
    <e v="#REF!"/>
    <e v="#REF!"/>
  </r>
  <r>
    <x v="4"/>
    <x v="8"/>
    <n v="2017"/>
    <n v="9"/>
    <n v="1196.7389094691407"/>
    <n v="177.29465325468749"/>
    <n v="88.647326627343745"/>
    <n v="50"/>
    <n v="1081.7345073322263"/>
    <n v="169.25711219765626"/>
    <n v="88.180761753515625"/>
    <n v="50"/>
    <n v="350643.26149606868"/>
    <n v="9"/>
    <n v="12.767524636601076"/>
    <n v="1"/>
    <n v="1512.680889351172"/>
    <n v="7.2789565743414641"/>
    <n v="5.4517871396954565"/>
    <n v="4.8878525401224158"/>
    <n v="4.5666467374940707"/>
    <n v="0"/>
    <n v="0"/>
    <n v="0"/>
    <n v="0"/>
    <n v="0"/>
    <n v="0"/>
    <n v="0"/>
    <n v="1"/>
    <n v="0"/>
    <n v="0"/>
    <n v="0"/>
    <n v="2"/>
    <n v="0"/>
    <n v="1"/>
    <n v="0"/>
    <n v="0"/>
    <n v="0"/>
    <n v="0"/>
    <n v="0"/>
    <n v="0"/>
    <n v="0"/>
    <n v="0"/>
    <n v="0"/>
    <n v="0"/>
    <n v="4.6913478822291435"/>
    <n v="7.3647877218018216"/>
    <e v="#REF!"/>
    <n v="8.4991744226963952"/>
    <n v="344405.14700525161"/>
    <n v="341461.17834733723"/>
    <n v="374042.04430008144"/>
    <n v="383751.559261735"/>
    <n v="396287.88655623241"/>
    <n v="349041.97366526106"/>
    <e v="#REF!"/>
    <e v="#REF!"/>
    <e v="#REF!"/>
    <e v="#REF!"/>
    <e v="#REF!"/>
    <e v="#REF!"/>
    <e v="#REF!"/>
    <e v="#REF!"/>
  </r>
  <r>
    <x v="4"/>
    <x v="9"/>
    <n v="2017"/>
    <n v="10"/>
    <n v="1256.5758549425977"/>
    <n v="186.1593859174219"/>
    <n v="93.07969295871095"/>
    <n v="61.15189488260458"/>
    <n v="1134.1869116153375"/>
    <n v="177.70824905753909"/>
    <n v="92.589799838191425"/>
    <n v="60.036705394344125"/>
    <n v="359158.37319059565"/>
    <n v="10"/>
    <n v="12.79151872114068"/>
    <n v="1"/>
    <n v="1596.9668287013351"/>
    <n v="7.3145043763295572"/>
    <n v="5.4873896112808156"/>
    <n v="4.9205457736734246"/>
    <n v="4.6658665191752409"/>
    <n v="0"/>
    <n v="0"/>
    <n v="0"/>
    <n v="0"/>
    <n v="0"/>
    <n v="0"/>
    <n v="0"/>
    <n v="1"/>
    <n v="0"/>
    <n v="0"/>
    <n v="0"/>
    <n v="3"/>
    <n v="0"/>
    <n v="0"/>
    <n v="1"/>
    <n v="0"/>
    <n v="0"/>
    <n v="0"/>
    <n v="0"/>
    <n v="0"/>
    <n v="0"/>
    <n v="0"/>
    <n v="0"/>
    <n v="0"/>
    <n v="4.7004803657924166"/>
    <n v="7.4124054058275028"/>
    <e v="#REF!"/>
    <n v="8.5521606775039025"/>
    <n v="345284.89558811701"/>
    <n v="342527.22152868728"/>
    <n v="376173.95518329449"/>
    <n v="386624.06956937764"/>
    <n v="399281.89748916874"/>
    <n v="355596.5064557658"/>
    <e v="#REF!"/>
    <e v="#REF!"/>
    <e v="#REF!"/>
    <e v="#REF!"/>
    <e v="#REF!"/>
    <e v="#REF!"/>
    <e v="#REF!"/>
    <e v="#REF!"/>
  </r>
  <r>
    <x v="4"/>
    <x v="10"/>
    <n v="2017"/>
    <n v="11"/>
    <n v="1319.4046476897279"/>
    <n v="195.46735521329302"/>
    <n v="97.733677606646523"/>
    <n v="50"/>
    <n v="1189.7522324376546"/>
    <n v="186.58780213541604"/>
    <n v="97.219289829801014"/>
    <n v="51.00367053943441"/>
    <n v="357799.06330884399"/>
    <n v="11"/>
    <n v="12.787726832135062"/>
    <n v="1"/>
    <n v="1662.6056805096675"/>
    <n v="7.350832462002856"/>
    <n v="5.5234796752961444"/>
    <n v="4.9537608117486593"/>
    <n v="4.5770236090265879"/>
    <n v="0"/>
    <n v="0"/>
    <n v="0"/>
    <n v="0"/>
    <n v="0"/>
    <n v="0"/>
    <n v="0"/>
    <n v="1"/>
    <n v="0"/>
    <n v="0"/>
    <n v="0"/>
    <n v="3"/>
    <n v="0"/>
    <n v="0"/>
    <n v="1"/>
    <n v="0"/>
    <n v="0"/>
    <n v="0"/>
    <n v="0"/>
    <n v="0"/>
    <n v="0"/>
    <n v="0"/>
    <n v="0"/>
    <n v="0"/>
    <n v="4.7095302013123339"/>
    <n v="7.4132779338665014"/>
    <e v="#REF!"/>
    <n v="8.6287638711378865"/>
    <n v="346214.48837602272"/>
    <n v="343661.73728607799"/>
    <n v="378352.88568061386"/>
    <n v="389548.58949566347"/>
    <n v="402326.38700366899"/>
    <n v="355542.72501410579"/>
    <e v="#REF!"/>
    <e v="#REF!"/>
    <e v="#REF!"/>
    <e v="#REF!"/>
    <e v="#REF!"/>
    <e v="#REF!"/>
    <e v="#REF!"/>
    <e v="#REF!"/>
  </r>
  <r>
    <x v="4"/>
    <x v="11"/>
    <n v="2017"/>
    <n v="12"/>
    <n v="1385.3748800742142"/>
    <n v="205.24072297395765"/>
    <n v="102.62036148697882"/>
    <n v="50"/>
    <n v="1248.4390267286224"/>
    <n v="195.91426255468684"/>
    <n v="102.08025432126105"/>
    <n v="50.100367053943444"/>
    <n v="360589.9467431918"/>
    <n v="12"/>
    <n v="12.795496710114778"/>
    <n v="1"/>
    <n v="1743.2359645351507"/>
    <n v="7.3878202081544497"/>
    <n v="5.5600339580260965"/>
    <n v="4.987488532792244"/>
    <n v="4.5676892836516547"/>
    <n v="0"/>
    <n v="0"/>
    <n v="0"/>
    <n v="0"/>
    <n v="0"/>
    <n v="0"/>
    <n v="0"/>
    <n v="1"/>
    <n v="0"/>
    <n v="0"/>
    <n v="0"/>
    <n v="3"/>
    <n v="0"/>
    <n v="0"/>
    <n v="1"/>
    <n v="0"/>
    <n v="0"/>
    <n v="0"/>
    <n v="0"/>
    <n v="0"/>
    <n v="0"/>
    <n v="0"/>
    <n v="0"/>
    <n v="0"/>
    <n v="4.7184988712950942"/>
    <n v="7.4342804873527388"/>
    <e v="#REF!"/>
    <n v="8.664827986336908"/>
    <n v="347196.41757922067"/>
    <n v="344864.91384010401"/>
    <n v="380571.56708099414"/>
    <n v="392518.94536985998"/>
    <n v="405417.64353320532"/>
    <n v="358348.8351779473"/>
    <e v="#REF!"/>
    <e v="#REF!"/>
    <e v="#REF!"/>
    <e v="#REF!"/>
    <e v="#REF!"/>
    <e v="#REF!"/>
    <e v="#REF!"/>
    <e v="#REF!"/>
  </r>
  <r>
    <x v="4"/>
    <x v="12"/>
    <n v="2017"/>
    <n v="13"/>
    <n v="1454.6436240779251"/>
    <n v="215.50275912265556"/>
    <n v="107.75137956132778"/>
    <n v="78.004665463176551"/>
    <n v="1310.300405933413"/>
    <n v="205.7085108386712"/>
    <n v="107.18426703732111"/>
    <n v="75.214235622253241"/>
    <n v="375496.89536627056"/>
    <n v="13"/>
    <n v="12.836005482152867"/>
    <n v="1"/>
    <n v="1855.9024282250848"/>
    <n v="7.4253821508433964"/>
    <n v="5.5970354717037454"/>
    <n v="5.0217194585717797"/>
    <n v="4.7993803740672236"/>
    <n v="0"/>
    <n v="0"/>
    <n v="0"/>
    <n v="0"/>
    <n v="0"/>
    <n v="0"/>
    <n v="0"/>
    <n v="1"/>
    <n v="0"/>
    <n v="0"/>
    <n v="0"/>
    <n v="3"/>
    <n v="0"/>
    <n v="0"/>
    <n v="1"/>
    <n v="0"/>
    <n v="0"/>
    <n v="0"/>
    <n v="0"/>
    <n v="0"/>
    <n v="0"/>
    <n v="0"/>
    <n v="0"/>
    <n v="0"/>
    <n v="4.7273878187123408"/>
    <n v="7.5157789853487946"/>
    <e v="#REF!"/>
    <n v="8.6561991218850149"/>
    <n v="348233.30001847557"/>
    <n v="346137.91944485187"/>
    <n v="382824.84935810609"/>
    <n v="395530.74769703281"/>
    <n v="408552.90220220317"/>
    <n v="369729.75880367088"/>
    <e v="#REF!"/>
    <e v="#REF!"/>
    <e v="#REF!"/>
    <e v="#REF!"/>
    <e v="#REF!"/>
    <e v="#REF!"/>
    <e v="#REF!"/>
    <e v="#REF!"/>
  </r>
  <r>
    <x v="4"/>
    <x v="13"/>
    <n v="2017"/>
    <n v="14"/>
    <n v="1469.1900603187041"/>
    <n v="217.6577867138821"/>
    <n v="108.82889335694105"/>
    <n v="77.82440670476403"/>
    <n v="1357.9673022490001"/>
    <n v="211.68314877627665"/>
    <n v="108.66443072497906"/>
    <n v="77.563389596512948"/>
    <n v="377929.8479369639"/>
    <n v="14"/>
    <n v="12.84246386990989"/>
    <n v="1"/>
    <n v="1873.5011470942914"/>
    <n v="7.4533924549137929"/>
    <n v="5.6189525194169532"/>
    <n v="5.0314311332285095"/>
    <n v="4.8185405655282993"/>
    <n v="0"/>
    <n v="0"/>
    <n v="0"/>
    <n v="0"/>
    <n v="0"/>
    <n v="0"/>
    <n v="0"/>
    <n v="1"/>
    <n v="0"/>
    <n v="0"/>
    <n v="0"/>
    <n v="4"/>
    <n v="0"/>
    <n v="0"/>
    <n v="0"/>
    <n v="1"/>
    <n v="0"/>
    <n v="0"/>
    <n v="0"/>
    <n v="0"/>
    <n v="0"/>
    <n v="0"/>
    <n v="0"/>
    <n v="0"/>
    <n v="4.7361984483944957"/>
    <n v="7.5335359065320731"/>
    <e v="#REF!"/>
    <n v="8.6754617468999093"/>
    <n v="344605.2509707975"/>
    <n v="342427.42569042498"/>
    <n v="385802.09384687868"/>
    <n v="401958.91025719506"/>
    <n v="410119.12015793199"/>
    <n v="371995.94457819441"/>
    <e v="#REF!"/>
    <e v="#REF!"/>
    <e v="#REF!"/>
    <e v="#REF!"/>
    <e v="#REF!"/>
    <e v="#REF!"/>
    <e v="#REF!"/>
    <e v="#REF!"/>
  </r>
  <r>
    <x v="4"/>
    <x v="14"/>
    <n v="2017"/>
    <n v="15"/>
    <n v="1483.8819609218915"/>
    <n v="219.83436458102096"/>
    <n v="109.91718229051048"/>
    <n v="54.789534370411417"/>
    <n v="1395.7416998508675"/>
    <n v="215.75875667864881"/>
    <n v="109.79190713395734"/>
    <n v="57.06691989302157"/>
    <n v="370318.99083372927"/>
    <n v="15"/>
    <n v="12.822120050581892"/>
    <n v="1"/>
    <n v="1868.4230421638345"/>
    <n v="7.4750455478066957"/>
    <n v="5.6336323397531007"/>
    <n v="5.038765978744852"/>
    <n v="4.6375195967311971"/>
    <n v="0"/>
    <n v="0"/>
    <n v="0"/>
    <n v="0"/>
    <n v="0"/>
    <n v="0"/>
    <n v="0"/>
    <n v="1"/>
    <n v="0"/>
    <n v="0"/>
    <n v="0"/>
    <n v="4"/>
    <n v="0"/>
    <n v="0"/>
    <n v="0"/>
    <n v="1"/>
    <n v="0"/>
    <n v="0"/>
    <n v="0"/>
    <n v="0"/>
    <n v="0"/>
    <n v="0"/>
    <n v="0"/>
    <n v="0"/>
    <n v="4.7449321283632502"/>
    <n v="7.4987785563133524"/>
    <e v="#REF!"/>
    <n v="8.6264714339911901"/>
    <n v="344732.88266157854"/>
    <n v="343170.60736362066"/>
    <n v="387096.71455965401"/>
    <n v="403465.96457319189"/>
    <n v="411283.46476864419"/>
    <n v="366772.62797256769"/>
    <e v="#REF!"/>
    <e v="#REF!"/>
    <e v="#REF!"/>
    <e v="#REF!"/>
    <e v="#REF!"/>
    <e v="#REF!"/>
    <e v="#REF!"/>
    <e v="#REF!"/>
  </r>
  <r>
    <x v="4"/>
    <x v="15"/>
    <n v="2017"/>
    <n v="16"/>
    <n v="500"/>
    <n v="100"/>
    <n v="50"/>
    <n v="60.268487807452566"/>
    <n v="1127.0191898956073"/>
    <n v="157.8793783393244"/>
    <n v="55.979190713395738"/>
    <n v="59.948331016009469"/>
    <n v="340059.91790985421"/>
    <n v="16"/>
    <n v="12.736877110212442"/>
    <n v="1"/>
    <n v="710.26848780745252"/>
    <n v="7.309720602743198"/>
    <n v="5.4017615361633897"/>
    <n v="4.609827293700576"/>
    <n v="4.6650344739110796"/>
    <n v="0"/>
    <n v="0"/>
    <n v="0"/>
    <n v="0"/>
    <n v="0"/>
    <n v="0"/>
    <n v="0"/>
    <n v="1"/>
    <n v="0"/>
    <n v="0"/>
    <n v="0"/>
    <n v="4"/>
    <n v="0"/>
    <n v="0"/>
    <n v="0"/>
    <n v="1"/>
    <n v="0"/>
    <n v="0"/>
    <n v="0"/>
    <n v="0"/>
    <n v="0"/>
    <n v="0"/>
    <n v="0"/>
    <n v="0"/>
    <n v="4.7535901911063645"/>
    <n v="7.3295586832846347"/>
    <e v="#REF!"/>
    <n v="8.1827160828667687"/>
    <n v="328224.26398634061"/>
    <n v="337171.99800431984"/>
    <n v="377124.1059842087"/>
    <n v="387854.60325052409"/>
    <n v="384591.32811871957"/>
    <n v="340875.37248686957"/>
    <e v="#REF!"/>
    <e v="#REF!"/>
    <e v="#REF!"/>
    <e v="#REF!"/>
    <e v="#REF!"/>
    <e v="#REF!"/>
    <e v="#REF!"/>
    <e v="#REF!"/>
  </r>
  <r>
    <x v="4"/>
    <x v="16"/>
    <n v="2017"/>
    <n v="17"/>
    <n v="500"/>
    <n v="100"/>
    <n v="50"/>
    <n v="66.295336588197827"/>
    <n v="938.913432926925"/>
    <n v="128.93968916966219"/>
    <n v="50.597919071339575"/>
    <n v="65.660636030978992"/>
    <n v="333166.11402245832"/>
    <n v="17"/>
    <n v="12.716396485491101"/>
    <n v="1"/>
    <n v="716.29533658819787"/>
    <n v="7.1752247528719098"/>
    <n v="5.2619494283835913"/>
    <n v="4.5547767523644387"/>
    <n v="4.7174407245389434"/>
    <n v="0"/>
    <n v="0"/>
    <n v="0"/>
    <n v="0"/>
    <n v="0"/>
    <n v="0"/>
    <n v="0"/>
    <n v="1"/>
    <n v="0"/>
    <n v="0"/>
    <n v="0"/>
    <n v="4"/>
    <n v="0"/>
    <n v="0"/>
    <n v="0"/>
    <n v="1"/>
    <n v="0"/>
    <n v="0"/>
    <n v="0"/>
    <n v="0"/>
    <n v="0"/>
    <n v="0"/>
    <n v="0"/>
    <n v="0"/>
    <n v="4.7621739347977563"/>
    <n v="7.2955863670477878"/>
    <e v="#REF!"/>
    <n v="7.9820578929131329"/>
    <n v="328107.12846840057"/>
    <n v="332946.65711511805"/>
    <n v="369009.24759202288"/>
    <n v="376910.80902224453"/>
    <n v="376209.13491744007"/>
    <n v="334444.2842127349"/>
    <e v="#REF!"/>
    <e v="#REF!"/>
    <e v="#REF!"/>
    <e v="#REF!"/>
    <e v="#REF!"/>
    <e v="#REF!"/>
    <e v="#REF!"/>
    <e v="#REF!"/>
  </r>
  <r>
    <x v="4"/>
    <x v="17"/>
    <n v="2017"/>
    <n v="18"/>
    <n v="500"/>
    <n v="100"/>
    <n v="50"/>
    <n v="72.924870247017623"/>
    <n v="807.23940304884741"/>
    <n v="114.46984458483109"/>
    <n v="50.059791907133956"/>
    <n v="72.198446825413768"/>
    <n v="331508.98541684781"/>
    <n v="18"/>
    <n v="12.711410193570568"/>
    <n v="1"/>
    <n v="722.92487024701768"/>
    <n v="7.0690061602956176"/>
    <n v="5.1839567017452559"/>
    <n v="4.5491012757728848"/>
    <n v="4.7742322313570265"/>
    <n v="0"/>
    <n v="0"/>
    <n v="0"/>
    <n v="0"/>
    <n v="0"/>
    <n v="0"/>
    <n v="0"/>
    <n v="1"/>
    <n v="0"/>
    <n v="0"/>
    <n v="0"/>
    <n v="4"/>
    <n v="0"/>
    <n v="0"/>
    <n v="0"/>
    <n v="1"/>
    <n v="0"/>
    <n v="0"/>
    <n v="0"/>
    <n v="0"/>
    <n v="0"/>
    <n v="0"/>
    <n v="0"/>
    <n v="0"/>
    <n v="4.7706846244656651"/>
    <n v="7.289590642872021"/>
    <e v="#REF!"/>
    <n v="8.0407878369945447"/>
    <n v="327989.99295046052"/>
    <n v="329962.60415498557"/>
    <n v="362598.36654962093"/>
    <n v="369436.39649602806"/>
    <n v="371863.87139149109"/>
    <n v="332360.31729862757"/>
    <e v="#REF!"/>
    <e v="#REF!"/>
    <e v="#REF!"/>
    <e v="#REF!"/>
    <e v="#REF!"/>
    <e v="#REF!"/>
    <e v="#REF!"/>
    <e v="#REF!"/>
  </r>
  <r>
    <x v="4"/>
    <x v="18"/>
    <n v="2017"/>
    <n v="19"/>
    <n v="500"/>
    <n v="100"/>
    <n v="50"/>
    <n v="80.217357271719393"/>
    <n v="715.06758213419312"/>
    <n v="107.23492229241555"/>
    <n v="50.005979190713397"/>
    <n v="79.415466227088828"/>
    <n v="363616.5361071201"/>
    <n v="19"/>
    <n v="12.803855119093795"/>
    <n v="1"/>
    <n v="730.21735727171938"/>
    <n v="6.9873128456507789"/>
    <n v="5.1425539160450242"/>
    <n v="4.5485319524770356"/>
    <n v="4.8333918652701531"/>
    <n v="0"/>
    <n v="0"/>
    <n v="0"/>
    <n v="0"/>
    <n v="0"/>
    <n v="0"/>
    <n v="0"/>
    <n v="1"/>
    <n v="0"/>
    <n v="0"/>
    <n v="1"/>
    <n v="5"/>
    <n v="0"/>
    <n v="0"/>
    <n v="0"/>
    <n v="0"/>
    <n v="1"/>
    <n v="0"/>
    <n v="0"/>
    <n v="0"/>
    <n v="0"/>
    <n v="0"/>
    <n v="0"/>
    <n v="0"/>
    <n v="4.7791234931115296"/>
    <n v="8.2936274959326681"/>
    <e v="#REF!"/>
    <n v="8.7152125315406774"/>
    <n v="372833.5489302231"/>
    <n v="377378.93832533131"/>
    <n v="407043.30111812224"/>
    <n v="411860.28608396946"/>
    <n v="418166.5317509119"/>
    <n v="364424.92825984512"/>
    <e v="#REF!"/>
    <e v="#REF!"/>
    <e v="#REF!"/>
    <e v="#REF!"/>
    <e v="#REF!"/>
    <e v="#REF!"/>
    <e v="#REF!"/>
    <e v="#REF!"/>
  </r>
  <r>
    <x v="4"/>
    <x v="19"/>
    <n v="2017"/>
    <n v="20"/>
    <n v="500"/>
    <n v="100"/>
    <n v="50"/>
    <n v="88.239092998891337"/>
    <n v="650.54730749393514"/>
    <n v="103.61746114620777"/>
    <n v="50.000597919071339"/>
    <n v="87.356730321711083"/>
    <n v="364672.56953649624"/>
    <n v="20"/>
    <n v="12.806755160193729"/>
    <n v="1"/>
    <n v="738.23909299889135"/>
    <n v="6.9258776883829976"/>
    <n v="5.1211914378818788"/>
    <n v="4.5484750023162936"/>
    <n v="4.8946829157665777"/>
    <n v="0"/>
    <n v="0"/>
    <n v="0"/>
    <n v="0"/>
    <n v="0"/>
    <n v="0"/>
    <n v="0"/>
    <n v="1"/>
    <n v="0"/>
    <n v="0"/>
    <n v="1"/>
    <n v="5"/>
    <n v="0"/>
    <n v="0"/>
    <n v="0"/>
    <n v="0"/>
    <n v="1"/>
    <n v="0"/>
    <n v="0"/>
    <n v="0"/>
    <n v="0"/>
    <n v="0"/>
    <n v="0"/>
    <n v="0"/>
    <n v="4.7874917427820458"/>
    <n v="8.3033509984090355"/>
    <e v="#REF!"/>
    <n v="8.9311520667050974"/>
    <n v="372716.41341228312"/>
    <n v="375872.01800079126"/>
    <n v="403331.05377329298"/>
    <n v="408399.0237319718"/>
    <n v="416306.31631703151"/>
    <n v="365026.41774492408"/>
    <e v="#REF!"/>
    <e v="#REF!"/>
    <e v="#REF!"/>
    <e v="#REF!"/>
    <e v="#REF!"/>
    <e v="#REF!"/>
    <e v="#REF!"/>
    <e v="#REF!"/>
  </r>
  <r>
    <x v="4"/>
    <x v="20"/>
    <n v="2017"/>
    <n v="21"/>
    <n v="500"/>
    <n v="100"/>
    <n v="50"/>
    <n v="97.063002298780475"/>
    <n v="605.38311524575454"/>
    <n v="101.80873057310389"/>
    <n v="50.000059791907134"/>
    <n v="96.092375101073543"/>
    <n v="366324.24082168576"/>
    <n v="21"/>
    <n v="12.811274124086651"/>
    <n v="1"/>
    <n v="747.06300229878048"/>
    <n v="6.8805109235657067"/>
    <n v="5.1103365919168473"/>
    <n v="4.5484693071218336"/>
    <n v="4.9580308901454826"/>
    <n v="0"/>
    <n v="0"/>
    <n v="0"/>
    <n v="0"/>
    <n v="0"/>
    <n v="0"/>
    <n v="0"/>
    <n v="1"/>
    <n v="0"/>
    <n v="0"/>
    <n v="1"/>
    <n v="5"/>
    <n v="0"/>
    <n v="0"/>
    <n v="0"/>
    <n v="0"/>
    <n v="1"/>
    <n v="0"/>
    <n v="0"/>
    <n v="0"/>
    <n v="0"/>
    <n v="0"/>
    <n v="0"/>
    <n v="0"/>
    <n v="4.7957905455967413"/>
    <n v="8.3167558413355529"/>
    <e v="#REF!"/>
    <n v="9.0678477887776374"/>
    <n v="372599.27789434307"/>
    <n v="374790.85943592194"/>
    <n v="400587.08197575022"/>
    <n v="406025.54425138974"/>
    <n v="415048.15051199106"/>
    <n v="366268.08859525458"/>
    <e v="#REF!"/>
    <e v="#REF!"/>
    <e v="#REF!"/>
    <e v="#REF!"/>
    <e v="#REF!"/>
    <e v="#REF!"/>
    <e v="#REF!"/>
    <e v="#REF!"/>
  </r>
  <r>
    <x v="4"/>
    <x v="21"/>
    <n v="2017"/>
    <n v="22"/>
    <n v="500"/>
    <n v="100"/>
    <n v="50"/>
    <n v="106.76930252865853"/>
    <n v="573.76818067202817"/>
    <n v="100.90436528655195"/>
    <n v="50.000005979190718"/>
    <n v="105.70160978590005"/>
    <n v="368359.13943342207"/>
    <n v="22"/>
    <n v="12.816813663621863"/>
    <n v="1"/>
    <n v="756.7693025286585"/>
    <n v="6.8474833654927947"/>
    <n v="5.104864661398457"/>
    <n v="4.5484687376006034"/>
    <n v="5.0233706803595517"/>
    <n v="0"/>
    <n v="0"/>
    <n v="0"/>
    <n v="0"/>
    <n v="0"/>
    <n v="0"/>
    <n v="0"/>
    <n v="1"/>
    <n v="0"/>
    <n v="0"/>
    <n v="1"/>
    <n v="5"/>
    <n v="0"/>
    <n v="0"/>
    <n v="0"/>
    <n v="0"/>
    <n v="1"/>
    <n v="0"/>
    <n v="0"/>
    <n v="0"/>
    <n v="0"/>
    <n v="0"/>
    <n v="0"/>
    <n v="0"/>
    <n v="4.8040210447332568"/>
    <n v="8.3326707972590821"/>
    <e v="#REF!"/>
    <n v="9.0847828940869473"/>
    <n v="372482.14237640303"/>
    <n v="374007.7341028222"/>
    <n v="398586.66633669118"/>
    <n v="404390.9858987566"/>
    <n v="414194.09408080904"/>
    <n v="367944.18057487963"/>
    <e v="#REF!"/>
    <e v="#REF!"/>
    <e v="#REF!"/>
    <e v="#REF!"/>
    <e v="#REF!"/>
    <e v="#REF!"/>
    <e v="#REF!"/>
    <e v="#REF!"/>
  </r>
  <r>
    <x v="4"/>
    <x v="22"/>
    <n v="2017"/>
    <n v="23"/>
    <n v="500"/>
    <n v="100"/>
    <n v="50"/>
    <n v="117.44623278152439"/>
    <n v="551.63772647041969"/>
    <n v="100.45218264327598"/>
    <n v="50.000000597919069"/>
    <n v="116.27177048196197"/>
    <n v="389938.14363424038"/>
    <n v="23"/>
    <n v="12.873743399460507"/>
    <n v="1"/>
    <n v="767.44623278152437"/>
    <n v="6.8236973932832115"/>
    <n v="5.1021174267655374"/>
    <n v="4.5484686806484627"/>
    <n v="5.0906329834885415"/>
    <n v="0"/>
    <n v="0"/>
    <n v="0"/>
    <n v="0"/>
    <n v="0"/>
    <n v="0"/>
    <n v="0"/>
    <n v="1"/>
    <n v="0"/>
    <n v="0"/>
    <n v="1"/>
    <n v="6"/>
    <n v="0"/>
    <n v="0"/>
    <n v="0"/>
    <n v="0"/>
    <n v="0"/>
    <n v="1"/>
    <n v="0"/>
    <n v="0"/>
    <n v="0"/>
    <n v="0"/>
    <n v="0"/>
    <n v="0"/>
    <n v="4.8121843553724171"/>
    <n v="8.3503691633274126"/>
    <e v="#REF!"/>
    <n v="8.8081019054903997"/>
    <n v="412039.04882148246"/>
    <n v="412591.19732290407"/>
    <n v="436406.33164622949"/>
    <n v="439863.29580111901"/>
    <n v="442160.96379246196"/>
    <n v="389329.38412160368"/>
    <e v="#REF!"/>
    <e v="#REF!"/>
    <e v="#REF!"/>
    <e v="#REF!"/>
    <e v="#REF!"/>
    <e v="#REF!"/>
    <e v="#REF!"/>
    <e v="#REF!"/>
  </r>
  <r>
    <x v="4"/>
    <x v="23"/>
    <n v="2017"/>
    <n v="24"/>
    <n v="500"/>
    <n v="100"/>
    <n v="50"/>
    <n v="129.19085605967683"/>
    <n v="536.14640852929369"/>
    <n v="100.22609132163799"/>
    <n v="50.000000059791908"/>
    <n v="127.89894750190535"/>
    <n v="392393.70822678681"/>
    <n v="24"/>
    <n v="12.880020972464234"/>
    <n v="1"/>
    <n v="779.19085605967689"/>
    <n v="6.8067040403424803"/>
    <n v="5.1007409740189207"/>
    <n v="4.5484686749532486"/>
    <n v="5.1597439224838197"/>
    <n v="0"/>
    <n v="0"/>
    <n v="0"/>
    <n v="0"/>
    <n v="0"/>
    <n v="0"/>
    <n v="0"/>
    <n v="1"/>
    <n v="0"/>
    <n v="0"/>
    <n v="1"/>
    <n v="6"/>
    <n v="0"/>
    <n v="0"/>
    <n v="0"/>
    <n v="0"/>
    <n v="0"/>
    <n v="1"/>
    <n v="0"/>
    <n v="0"/>
    <n v="0"/>
    <n v="0"/>
    <n v="0"/>
    <n v="0"/>
    <n v="4.8202815656050371"/>
    <n v="8.3693848377662832"/>
    <e v="#REF!"/>
    <n v="8.6583065176072989"/>
    <n v="411921.91330354247"/>
    <n v="412162.73153561004"/>
    <n v="435372.131438957"/>
    <n v="439084.86822581879"/>
    <n v="441770.48096718133"/>
    <n v="391535.66718814627"/>
    <e v="#REF!"/>
    <e v="#REF!"/>
    <e v="#REF!"/>
    <e v="#REF!"/>
    <e v="#REF!"/>
    <e v="#REF!"/>
    <e v="#REF!"/>
    <e v="#REF!"/>
  </r>
  <r>
    <x v="4"/>
    <x v="24"/>
    <n v="2017"/>
    <n v="25"/>
    <n v="500"/>
    <n v="100"/>
    <n v="50"/>
    <n v="142.10994166564453"/>
    <n v="525.30248597050559"/>
    <n v="100.113045660819"/>
    <n v="50.000000005979189"/>
    <n v="140.68884224927061"/>
    <n v="394963.72534409259"/>
    <n v="25"/>
    <n v="12.886549205094289"/>
    <n v="1"/>
    <n v="792.10994166564456"/>
    <n v="6.7946345027010207"/>
    <n v="5.1000520365097186"/>
    <n v="4.5484686743837264"/>
    <n v="5.2306259146039773"/>
    <n v="0"/>
    <n v="0"/>
    <n v="0"/>
    <n v="0"/>
    <n v="0"/>
    <n v="0"/>
    <n v="0"/>
    <n v="1"/>
    <n v="0"/>
    <n v="0"/>
    <n v="1"/>
    <n v="6"/>
    <n v="0"/>
    <n v="0"/>
    <n v="0"/>
    <n v="0"/>
    <n v="0"/>
    <n v="1"/>
    <n v="0"/>
    <n v="0"/>
    <n v="0"/>
    <n v="0"/>
    <n v="0"/>
    <n v="0"/>
    <n v="4.8283137373023015"/>
    <n v="8.3894095184987076"/>
    <e v="#REF!"/>
    <n v="8.9978238241112614"/>
    <n v="411804.77778560243"/>
    <n v="411836.49114681303"/>
    <n v="434634.63856991573"/>
    <n v="438548.88023274409"/>
    <n v="441510.29370536091"/>
    <n v="393911.52228534722"/>
    <e v="#REF!"/>
    <e v="#REF!"/>
    <e v="#REF!"/>
    <e v="#REF!"/>
    <e v="#REF!"/>
    <e v="#REF!"/>
    <e v="#REF!"/>
    <e v="#REF!"/>
  </r>
  <r>
    <x v="4"/>
    <x v="25"/>
    <n v="2017"/>
    <n v="26"/>
    <n v="500"/>
    <n v="100"/>
    <n v="50"/>
    <n v="156.32093583220899"/>
    <n v="517.71174017935391"/>
    <n v="100.05652283040951"/>
    <n v="50.000000000597922"/>
    <n v="154.75772647391517"/>
    <n v="397612.14929223817"/>
    <n v="26"/>
    <n v="12.893232309867729"/>
    <n v="1"/>
    <n v="806.32093583220899"/>
    <n v="6.7860983049080614"/>
    <n v="5.0997073896852463"/>
    <n v="4.5484686743267746"/>
    <n v="5.3031986371683084"/>
    <n v="0"/>
    <n v="0"/>
    <n v="0"/>
    <n v="0"/>
    <n v="0"/>
    <n v="0"/>
    <n v="0"/>
    <n v="1"/>
    <n v="0"/>
    <n v="0"/>
    <n v="1"/>
    <n v="6"/>
    <n v="0"/>
    <n v="0"/>
    <n v="0"/>
    <n v="0"/>
    <n v="0"/>
    <n v="1"/>
    <n v="0"/>
    <n v="0"/>
    <n v="0"/>
    <n v="0"/>
    <n v="0"/>
    <n v="0"/>
    <n v="4.836281906951478"/>
    <n v="8.4102330586618681"/>
    <e v="#REF!"/>
    <n v="8.9193207611729619"/>
    <n v="411687.64226766239"/>
    <n v="411581.80853696383"/>
    <n v="434110.06348876754"/>
    <n v="438181.51701119944"/>
    <n v="441340.45532042446"/>
    <n v="396420.0188587202"/>
    <e v="#REF!"/>
    <e v="#REF!"/>
    <e v="#REF!"/>
    <e v="#REF!"/>
    <e v="#REF!"/>
    <e v="#REF!"/>
    <e v="#REF!"/>
    <e v="#REF!"/>
  </r>
  <r>
    <x v="4"/>
    <x v="26"/>
    <n v="2017"/>
    <n v="27"/>
    <n v="500"/>
    <n v="100"/>
    <n v="50"/>
    <n v="171.95302941542991"/>
    <n v="512.39821812554771"/>
    <n v="100.02826141520475"/>
    <n v="50.000000000059792"/>
    <n v="170.23349912127844"/>
    <n v="406986.87036691757"/>
    <n v="27"/>
    <n v="12.91653620436364"/>
    <n v="1"/>
    <n v="821.95302941542991"/>
    <n v="6.7800793125490415"/>
    <n v="5.0995350217197357"/>
    <n v="4.5484686743210796"/>
    <n v="5.3773799633002479"/>
    <n v="0"/>
    <n v="0"/>
    <n v="0"/>
    <n v="0"/>
    <n v="0"/>
    <n v="0"/>
    <n v="0"/>
    <n v="1"/>
    <n v="0"/>
    <n v="0"/>
    <n v="1"/>
    <n v="7"/>
    <n v="0"/>
    <n v="0"/>
    <n v="0"/>
    <n v="0"/>
    <n v="0"/>
    <n v="0"/>
    <n v="1"/>
    <n v="0"/>
    <n v="0"/>
    <n v="0"/>
    <n v="0"/>
    <n v="0"/>
    <n v="4.8441870864585912"/>
    <n v="8.4317079665406158"/>
    <e v="#REF!"/>
    <n v="8.6965546538099598"/>
    <n v="448489.08789863653"/>
    <n v="447303.68708696112"/>
    <n v="469464.46720658202"/>
    <n v="476933.56933945353"/>
    <n v="457005.09207917162"/>
    <n v="404547.95734623761"/>
    <e v="#REF!"/>
    <e v="#REF!"/>
    <e v="#REF!"/>
    <e v="#REF!"/>
    <e v="#REF!"/>
    <e v="#REF!"/>
    <e v="#REF!"/>
    <e v="#REF!"/>
  </r>
  <r>
    <x v="4"/>
    <x v="27"/>
    <n v="2017"/>
    <n v="28"/>
    <n v="500"/>
    <n v="100"/>
    <n v="50"/>
    <n v="189.14833235697293"/>
    <n v="508.67875268788339"/>
    <n v="100.01413070760238"/>
    <n v="50.000000000005983"/>
    <n v="187.25684903340348"/>
    <n v="409726.80700440169"/>
    <n v="28"/>
    <n v="12.923245892208231"/>
    <n v="1"/>
    <n v="839.1483323569729"/>
    <n v="6.7758443577495884"/>
    <n v="5.0994488265941813"/>
    <n v="4.5484686743205103"/>
    <n v="5.4530868402203199"/>
    <n v="0"/>
    <n v="0"/>
    <n v="0"/>
    <n v="0"/>
    <n v="0"/>
    <n v="0"/>
    <n v="0"/>
    <n v="1"/>
    <n v="0"/>
    <n v="0"/>
    <n v="1"/>
    <n v="7"/>
    <n v="0"/>
    <n v="0"/>
    <n v="0"/>
    <n v="0"/>
    <n v="0"/>
    <n v="0"/>
    <n v="1"/>
    <n v="0"/>
    <n v="0"/>
    <n v="0"/>
    <n v="0"/>
    <n v="0"/>
    <n v="4.8520302639196169"/>
    <n v="8.4537276908791466"/>
    <e v="#REF!"/>
    <n v="8.8632839882327801"/>
    <n v="448371.95238069649"/>
    <n v="447134.15823405993"/>
    <n v="469199.0834805356"/>
    <n v="476765.71180002548"/>
    <n v="456941.84171988635"/>
    <n v="407251.80158409919"/>
    <e v="#REF!"/>
    <e v="#REF!"/>
    <e v="#REF!"/>
    <e v="#REF!"/>
    <e v="#REF!"/>
    <e v="#REF!"/>
    <e v="#REF!"/>
    <e v="#REF!"/>
  </r>
  <r>
    <x v="4"/>
    <x v="28"/>
    <n v="2017"/>
    <n v="29"/>
    <n v="500"/>
    <n v="100"/>
    <n v="50"/>
    <n v="208.06316559267023"/>
    <n v="506.07512688151837"/>
    <n v="100.00706535380118"/>
    <n v="50.000000000000597"/>
    <n v="205.98253393674355"/>
    <n v="412492.75888190081"/>
    <n v="29"/>
    <n v="12.9299739303771"/>
    <n v="1"/>
    <n v="858.0631655926702"/>
    <n v="6.7728691818748228"/>
    <n v="5.099405726245144"/>
    <n v="4.5484686743204525"/>
    <n v="5.5302360957162637"/>
    <n v="0"/>
    <n v="0"/>
    <n v="0"/>
    <n v="0"/>
    <n v="0"/>
    <n v="0"/>
    <n v="0"/>
    <n v="1"/>
    <n v="0"/>
    <n v="0"/>
    <n v="1"/>
    <n v="7"/>
    <n v="0"/>
    <n v="0"/>
    <n v="0"/>
    <n v="0"/>
    <n v="0"/>
    <n v="0"/>
    <n v="1"/>
    <n v="0"/>
    <n v="0"/>
    <n v="0"/>
    <n v="0"/>
    <n v="0"/>
    <n v="4.8598124043616719"/>
    <n v="8.4762129853122072"/>
    <e v="#REF!"/>
    <n v="9.0394475764545543"/>
    <n v="448254.8168627565"/>
    <n v="446989.17369933781"/>
    <n v="469009.61357919307"/>
    <n v="476655.11677628703"/>
    <n v="456909.12041610311"/>
    <n v="410030.5701611574"/>
    <e v="#REF!"/>
    <e v="#REF!"/>
    <e v="#REF!"/>
    <e v="#REF!"/>
    <e v="#REF!"/>
    <e v="#REF!"/>
    <e v="#REF!"/>
    <e v="#REF!"/>
  </r>
  <r>
    <x v="4"/>
    <x v="29"/>
    <n v="2017"/>
    <n v="30"/>
    <n v="500"/>
    <n v="100"/>
    <n v="50"/>
    <n v="228.86948215193726"/>
    <n v="504.25258881706281"/>
    <n v="100.00353267690059"/>
    <n v="50.000000000000057"/>
    <n v="226.58078733041791"/>
    <n v="415276.82230443042"/>
    <n v="30"/>
    <n v="12.936700618536827"/>
    <n v="1"/>
    <n v="878.86948215193729"/>
    <n v="6.7707812794506523"/>
    <n v="5.0993841753739906"/>
    <n v="4.5484686743204472"/>
    <n v="5.6087451632754242"/>
    <n v="0"/>
    <n v="0"/>
    <n v="0"/>
    <n v="0"/>
    <n v="0"/>
    <n v="0"/>
    <n v="0"/>
    <n v="1"/>
    <n v="0"/>
    <n v="0"/>
    <n v="1"/>
    <n v="7"/>
    <n v="0"/>
    <n v="0"/>
    <n v="0"/>
    <n v="0"/>
    <n v="0"/>
    <n v="0"/>
    <n v="1"/>
    <n v="0"/>
    <n v="0"/>
    <n v="0"/>
    <n v="0"/>
    <n v="0"/>
    <n v="4.8675344504555822"/>
    <n v="8.499103150071166"/>
    <e v="#REF!"/>
    <n v="8.961518869409085"/>
    <n v="448137.68134481646"/>
    <n v="446861.37018734112"/>
    <n v="468873.61045672192"/>
    <n v="476584.53631483408"/>
    <n v="456897.71491175849"/>
    <n v="412874.05243696598"/>
    <e v="#REF!"/>
    <e v="#REF!"/>
    <e v="#REF!"/>
    <e v="#REF!"/>
    <e v="#REF!"/>
    <e v="#REF!"/>
    <e v="#REF!"/>
    <e v="#REF!"/>
  </r>
  <r>
    <x v="4"/>
    <x v="30"/>
    <n v="2017"/>
    <n v="31"/>
    <n v="500"/>
    <n v="100"/>
    <n v="50"/>
    <n v="251.756430367131"/>
    <n v="502.97681217194395"/>
    <n v="100.0017663384503"/>
    <n v="50.000000000000007"/>
    <n v="249.23886606345968"/>
    <n v="418073.51361087116"/>
    <n v="31"/>
    <n v="12.943412565926065"/>
    <n v="1"/>
    <n v="901.75643036713097"/>
    <n v="6.7693171496083204"/>
    <n v="5.0993733997642465"/>
    <n v="4.5484686743204463"/>
    <n v="5.6885327202238463"/>
    <n v="0"/>
    <n v="0"/>
    <n v="0"/>
    <n v="0"/>
    <n v="0"/>
    <n v="0"/>
    <n v="0"/>
    <n v="1"/>
    <n v="0"/>
    <n v="0"/>
    <n v="1"/>
    <n v="7"/>
    <n v="0"/>
    <n v="0"/>
    <n v="0"/>
    <n v="0"/>
    <n v="0"/>
    <n v="0"/>
    <n v="1"/>
    <n v="0"/>
    <n v="0"/>
    <n v="0"/>
    <n v="0"/>
    <n v="0"/>
    <n v="4.8751973232011512"/>
    <n v="8.5223503027180811"/>
    <e v="#REF!"/>
    <n v="9.0225369996524094"/>
    <n v="448020.54582687642"/>
    <n v="446745.5933912521"/>
    <n v="468775.19564558455"/>
    <n v="476541.92995727021"/>
    <n v="456901.20240311784"/>
    <n v="415774.33142553316"/>
    <e v="#REF!"/>
    <e v="#REF!"/>
    <e v="#REF!"/>
    <e v="#REF!"/>
    <e v="#REF!"/>
    <e v="#REF!"/>
    <e v="#REF!"/>
    <e v="#REF!"/>
  </r>
  <r>
    <x v="4"/>
    <x v="31"/>
    <n v="2017"/>
    <n v="32"/>
    <n v="500"/>
    <n v="100"/>
    <n v="50"/>
    <n v="276.93207340384413"/>
    <n v="502.08376852036076"/>
    <n v="100.00088316922515"/>
    <n v="50"/>
    <n v="274.16275266980568"/>
    <n v="422031.83490796364"/>
    <n v="32"/>
    <n v="12.952836028343363"/>
    <n v="1"/>
    <n v="926.93207340384413"/>
    <n v="6.7682909817355128"/>
    <n v="5.0993680119158311"/>
    <n v="4.5484686743204463"/>
    <n v="5.7695192366220445"/>
    <n v="0"/>
    <n v="0"/>
    <n v="0"/>
    <n v="0"/>
    <n v="0"/>
    <n v="0"/>
    <n v="0"/>
    <n v="1"/>
    <n v="0"/>
    <n v="0"/>
    <n v="1"/>
    <n v="8"/>
    <n v="0"/>
    <n v="0"/>
    <n v="0"/>
    <n v="0"/>
    <n v="0"/>
    <n v="0"/>
    <n v="0"/>
    <n v="1"/>
    <n v="0"/>
    <n v="0"/>
    <n v="0"/>
    <n v="0"/>
    <n v="4.8828019225863706"/>
    <n v="8.545915576576439"/>
    <e v="#REF!"/>
    <n v="8.9757567146053869"/>
    <n v="449937.13591848919"/>
    <n v="449171.0211729671"/>
    <n v="470232.09852803376"/>
    <n v="480696.07690483233"/>
    <n v="454882.65782240691"/>
    <n v="418738.47555581515"/>
    <e v="#REF!"/>
    <e v="#REF!"/>
    <e v="#REF!"/>
    <e v="#REF!"/>
    <e v="#REF!"/>
    <e v="#REF!"/>
    <e v="#REF!"/>
    <e v="#REF!"/>
  </r>
  <r>
    <x v="4"/>
    <x v="32"/>
    <n v="2017"/>
    <n v="33"/>
    <n v="500"/>
    <n v="100"/>
    <n v="50"/>
    <n v="50"/>
    <n v="501.45863796425249"/>
    <n v="100.00044158461257"/>
    <n v="50"/>
    <n v="72.416275266980563"/>
    <n v="384103.64791029249"/>
    <n v="33"/>
    <n v="12.858667711582031"/>
    <n v="1"/>
    <n v="700"/>
    <n v="6.7675720371625454"/>
    <n v="5.0993653179807374"/>
    <n v="4.5484686743204463"/>
    <n v="4.776070008059679"/>
    <n v="0"/>
    <n v="0"/>
    <n v="0"/>
    <n v="0"/>
    <n v="0"/>
    <n v="0"/>
    <n v="0"/>
    <n v="1"/>
    <n v="0"/>
    <n v="0"/>
    <n v="1"/>
    <n v="8"/>
    <n v="0"/>
    <n v="0"/>
    <n v="0"/>
    <n v="0"/>
    <n v="0"/>
    <n v="0"/>
    <n v="0"/>
    <n v="1"/>
    <n v="0"/>
    <n v="0"/>
    <n v="0"/>
    <n v="0"/>
    <n v="4.8903491282217537"/>
    <n v="8.3008772134242079"/>
    <e v="#REF!"/>
    <n v="8.8470537345856606"/>
    <n v="449820.00040054915"/>
    <n v="449069.55616880837"/>
    <n v="470178.58831309335"/>
    <n v="480686.71765045327"/>
    <n v="454903.83584105206"/>
    <n v="383662.42944078508"/>
    <e v="#REF!"/>
    <e v="#REF!"/>
    <e v="#REF!"/>
    <e v="#REF!"/>
    <e v="#REF!"/>
    <e v="#REF!"/>
    <e v="#REF!"/>
    <e v="#REF!"/>
  </r>
  <r>
    <x v="4"/>
    <x v="33"/>
    <n v="2017"/>
    <n v="34"/>
    <n v="500"/>
    <n v="100"/>
    <n v="50"/>
    <n v="50"/>
    <n v="501.02104657497671"/>
    <n v="100.00022079230629"/>
    <n v="50"/>
    <n v="52.241627526698053"/>
    <n v="374872.39143631177"/>
    <n v="34"/>
    <n v="12.834340957537767"/>
    <n v="1"/>
    <n v="700"/>
    <n v="6.767068468240101"/>
    <n v="5.0993639710104697"/>
    <n v="4.5484686743204463"/>
    <n v="4.5896761889338382"/>
    <n v="0"/>
    <n v="0"/>
    <n v="0"/>
    <n v="0"/>
    <n v="0"/>
    <n v="0"/>
    <n v="0"/>
    <n v="1"/>
    <n v="0"/>
    <n v="0"/>
    <n v="1"/>
    <n v="8"/>
    <n v="0"/>
    <n v="0"/>
    <n v="0"/>
    <n v="0"/>
    <n v="0"/>
    <n v="0"/>
    <n v="0"/>
    <n v="1"/>
    <n v="0"/>
    <n v="0"/>
    <n v="0"/>
    <n v="0"/>
    <n v="4.8978397999509111"/>
    <n v="8.2575990019830829"/>
    <e v="#REF!"/>
    <n v="9.0557840638778888"/>
    <n v="449702.86488260911"/>
    <n v="448972.21632820601"/>
    <n v="470138.05655735632"/>
    <n v="480686.93208203564"/>
    <n v="454930.10592461476"/>
    <n v="377158.11631966638"/>
    <e v="#REF!"/>
    <e v="#REF!"/>
    <e v="#REF!"/>
    <e v="#REF!"/>
    <e v="#REF!"/>
    <e v="#REF!"/>
    <e v="#REF!"/>
    <e v="#REF!"/>
  </r>
  <r>
    <x v="4"/>
    <x v="34"/>
    <n v="2017"/>
    <n v="35"/>
    <n v="500"/>
    <n v="100"/>
    <n v="50"/>
    <n v="50"/>
    <n v="500.71473260248365"/>
    <n v="100.00011039615315"/>
    <n v="50"/>
    <n v="50.224162752669805"/>
    <n v="373844.88227415498"/>
    <n v="35"/>
    <n v="12.831596237085078"/>
    <n v="1"/>
    <n v="700"/>
    <n v="6.7667158190524939"/>
    <n v="5.099363297524655"/>
    <n v="4.5484686743204463"/>
    <n v="4.5689736956920299"/>
    <n v="0"/>
    <n v="0"/>
    <n v="0"/>
    <n v="0"/>
    <n v="0"/>
    <n v="0"/>
    <n v="0"/>
    <n v="1"/>
    <n v="0"/>
    <n v="0"/>
    <n v="1"/>
    <n v="8"/>
    <n v="0"/>
    <n v="0"/>
    <n v="0"/>
    <n v="0"/>
    <n v="0"/>
    <n v="0"/>
    <n v="0"/>
    <n v="1"/>
    <n v="0"/>
    <n v="0"/>
    <n v="0"/>
    <n v="0"/>
    <n v="4.9052747784384296"/>
    <n v="8.2557337530503823"/>
    <e v="#REF!"/>
    <n v="8.8702308713792597"/>
    <n v="449585.72936466907"/>
    <n v="448877.76410209318"/>
    <n v="470106.61917053611"/>
    <n v="480693.84535884898"/>
    <n v="454959.93844470225"/>
    <n v="376521.61726069683"/>
    <e v="#REF!"/>
    <e v="#REF!"/>
    <e v="#REF!"/>
    <e v="#REF!"/>
    <e v="#REF!"/>
    <e v="#REF!"/>
    <e v="#REF!"/>
    <e v="#REF!"/>
  </r>
  <r>
    <x v="4"/>
    <x v="35"/>
    <n v="2017"/>
    <n v="36"/>
    <n v="500"/>
    <n v="100"/>
    <n v="50"/>
    <n v="50"/>
    <n v="500.50031282173853"/>
    <n v="100.00005519807658"/>
    <n v="50"/>
    <n v="50.022416275266977"/>
    <n v="358354.48818315467"/>
    <n v="36"/>
    <n v="12.789277965923388"/>
    <n v="1"/>
    <n v="700"/>
    <n v="6.7664688906052248"/>
    <n v="5.099362960781578"/>
    <n v="4.5484686743204463"/>
    <n v="4.5668796771281661"/>
    <n v="0"/>
    <n v="0"/>
    <n v="0"/>
    <n v="0"/>
    <n v="0"/>
    <n v="0"/>
    <n v="0"/>
    <n v="1"/>
    <n v="0"/>
    <n v="0"/>
    <n v="1"/>
    <n v="9"/>
    <n v="0"/>
    <n v="0"/>
    <n v="0"/>
    <n v="0"/>
    <n v="0"/>
    <n v="0"/>
    <n v="0"/>
    <n v="0"/>
    <n v="1"/>
    <n v="0"/>
    <n v="0"/>
    <n v="0"/>
    <n v="4.9126548857360524"/>
    <n v="8.258506553337158"/>
    <e v="#REF!"/>
    <n v="8.8303800398224137"/>
    <n v="407057.81726760493"/>
    <n v="404430.64212886826"/>
    <n v="423714.17054027255"/>
    <n v="434582.79496210889"/>
    <n v="433651.79518498987"/>
    <n v="362123.36229784356"/>
    <e v="#REF!"/>
    <e v="#REF!"/>
    <e v="#REF!"/>
    <e v="#REF!"/>
    <e v="#REF!"/>
    <e v="#REF!"/>
    <e v="#REF!"/>
    <e v="#REF!"/>
  </r>
  <r>
    <x v="4"/>
    <x v="36"/>
    <n v="2017"/>
    <n v="37"/>
    <n v="500"/>
    <n v="100"/>
    <n v="50"/>
    <n v="50"/>
    <n v="500.35021897521693"/>
    <n v="100.00002759903829"/>
    <n v="50"/>
    <n v="50.002241627526701"/>
    <n v="358443.71836699371"/>
    <n v="37"/>
    <n v="12.789526934694472"/>
    <n v="1"/>
    <n v="700"/>
    <n v="6.7662960044056417"/>
    <n v="5.0993627924099965"/>
    <n v="4.5484686743204463"/>
    <n v="4.5666700338993707"/>
    <n v="0"/>
    <n v="0"/>
    <n v="0"/>
    <n v="0"/>
    <n v="0"/>
    <n v="0"/>
    <n v="0"/>
    <n v="1"/>
    <n v="0"/>
    <n v="0"/>
    <n v="1"/>
    <n v="9"/>
    <n v="0"/>
    <n v="0"/>
    <n v="0"/>
    <n v="0"/>
    <n v="0"/>
    <n v="0"/>
    <n v="0"/>
    <n v="0"/>
    <n v="1"/>
    <n v="0"/>
    <n v="0"/>
    <n v="0"/>
    <n v="4.9199809258281251"/>
    <n v="8.2617335466956963"/>
    <e v="#REF!"/>
    <n v="8.9420884981874522"/>
    <n v="406940.68174966489"/>
    <n v="404339.6261639978"/>
    <n v="423693.56560642779"/>
    <n v="434597.67668136483"/>
    <n v="433685.86470172758"/>
    <n v="362215.51852651592"/>
    <e v="#REF!"/>
    <e v="#REF!"/>
    <e v="#REF!"/>
    <e v="#REF!"/>
    <e v="#REF!"/>
    <e v="#REF!"/>
    <e v="#REF!"/>
    <e v="#REF!"/>
  </r>
  <r>
    <x v="4"/>
    <x v="37"/>
    <n v="2017"/>
    <n v="38"/>
    <n v="500"/>
    <n v="100"/>
    <n v="50"/>
    <n v="50"/>
    <n v="500.24515328265181"/>
    <n v="100.00001379951914"/>
    <n v="50"/>
    <n v="50.000224162752673"/>
    <n v="358544.34611316037"/>
    <n v="38"/>
    <n v="12.789807630432133"/>
    <n v="1"/>
    <n v="700"/>
    <n v="6.7661749662791388"/>
    <n v="5.099362708224195"/>
    <n v="4.5484686743204463"/>
    <n v="4.5666490671590232"/>
    <n v="0"/>
    <n v="0"/>
    <n v="0"/>
    <n v="0"/>
    <n v="0"/>
    <n v="0"/>
    <n v="0"/>
    <n v="1"/>
    <n v="0"/>
    <n v="0"/>
    <n v="1"/>
    <n v="9"/>
    <n v="0"/>
    <n v="0"/>
    <n v="0"/>
    <n v="0"/>
    <n v="0"/>
    <n v="0"/>
    <n v="0"/>
    <n v="0"/>
    <n v="1"/>
    <n v="0"/>
    <n v="0"/>
    <n v="0"/>
    <n v="4.9272536851572051"/>
    <n v="8.264988930268176"/>
    <e v="#REF!"/>
    <n v="8.9797129605687029"/>
    <n v="406823.54623172485"/>
    <n v="404249.60065089725"/>
    <n v="423676.08501881076"/>
    <n v="434614.85448830557"/>
    <n v="433721.15497251676"/>
    <n v="362315.29150749359"/>
    <e v="#REF!"/>
    <e v="#REF!"/>
    <e v="#REF!"/>
    <e v="#REF!"/>
    <e v="#REF!"/>
    <e v="#REF!"/>
    <e v="#REF!"/>
    <e v="#REF!"/>
  </r>
  <r>
    <x v="4"/>
    <x v="38"/>
    <n v="2017"/>
    <n v="39"/>
    <n v="500"/>
    <n v="100"/>
    <n v="50"/>
    <n v="50"/>
    <n v="500.17160729785627"/>
    <n v="100.00000689975957"/>
    <n v="50"/>
    <n v="50.000022416275272"/>
    <n v="358646.73161558277"/>
    <n v="39"/>
    <n v="12.79009314849363"/>
    <n v="1"/>
    <n v="700"/>
    <n v="6.7660902308728561"/>
    <n v="5.0993626661312916"/>
    <n v="4.5484686743204463"/>
    <n v="4.5666469704608099"/>
    <n v="0"/>
    <n v="0"/>
    <n v="0"/>
    <n v="0"/>
    <n v="0"/>
    <n v="0"/>
    <n v="0"/>
    <n v="1"/>
    <n v="0"/>
    <n v="0"/>
    <n v="1"/>
    <n v="9"/>
    <n v="0"/>
    <n v="0"/>
    <n v="0"/>
    <n v="0"/>
    <n v="0"/>
    <n v="0"/>
    <n v="0"/>
    <n v="0"/>
    <n v="1"/>
    <n v="0"/>
    <n v="0"/>
    <n v="0"/>
    <n v="4.9344739331306915"/>
    <n v="8.2682290378271279"/>
    <e v="#REF!"/>
    <n v="8.9146668488435967"/>
    <n v="406706.41071378486"/>
    <n v="404160.26845403557"/>
    <n v="423660.79202005157"/>
    <n v="434633.63935341401"/>
    <n v="433757.29962842545"/>
    <n v="362416.38880762504"/>
    <e v="#REF!"/>
    <e v="#REF!"/>
    <e v="#REF!"/>
    <e v="#REF!"/>
    <e v="#REF!"/>
    <e v="#REF!"/>
    <e v="#REF!"/>
    <e v="#REF!"/>
  </r>
  <r>
    <x v="4"/>
    <x v="39"/>
    <n v="2017"/>
    <n v="40"/>
    <n v="500"/>
    <n v="100"/>
    <n v="50"/>
    <n v="50"/>
    <n v="500.12012510849939"/>
    <n v="100.00000344987978"/>
    <n v="50"/>
    <n v="50.000002241627527"/>
    <n v="320257.25024295563"/>
    <n v="40"/>
    <n v="12.67687985882498"/>
    <n v="1"/>
    <n v="700"/>
    <n v="6.7660309118160162"/>
    <n v="5.0993626450848399"/>
    <n v="4.5484686743204463"/>
    <n v="4.5666467607907473"/>
    <n v="0"/>
    <n v="0"/>
    <n v="0"/>
    <n v="0"/>
    <n v="0"/>
    <n v="0"/>
    <n v="0"/>
    <n v="1"/>
    <n v="0"/>
    <n v="0"/>
    <n v="0"/>
    <n v="10"/>
    <n v="0"/>
    <n v="0"/>
    <n v="0"/>
    <n v="0"/>
    <n v="0"/>
    <n v="0"/>
    <n v="0"/>
    <n v="0"/>
    <n v="0"/>
    <n v="1"/>
    <n v="0"/>
    <n v="0"/>
    <n v="4.9416424226093039"/>
    <n v="7.2714488706123355"/>
    <e v="#REF!"/>
    <n v="7.9821152245368152"/>
    <n v="351645.58710542822"/>
    <n v="349756.69748581504"/>
    <n v="367261.28931877314"/>
    <n v="376730.79832764744"/>
    <n v="386322.94167639012"/>
    <n v="324580.62226147065"/>
    <e v="#REF!"/>
    <e v="#REF!"/>
    <e v="#REF!"/>
    <e v="#REF!"/>
    <e v="#REF!"/>
    <e v="#REF!"/>
    <e v="#REF!"/>
    <e v="#REF!"/>
  </r>
  <r>
    <x v="4"/>
    <x v="40"/>
    <n v="2017"/>
    <n v="41"/>
    <n v="500"/>
    <n v="100"/>
    <n v="50"/>
    <n v="50"/>
    <n v="500.08408757594958"/>
    <n v="100.00000172493989"/>
    <n v="50"/>
    <n v="50.000000224162754"/>
    <n v="320360.60723362473"/>
    <n v="41"/>
    <n v="12.677202537908492"/>
    <n v="1"/>
    <n v="700"/>
    <n v="6.7659893863824729"/>
    <n v="5.0993626345616132"/>
    <n v="4.5484686743204463"/>
    <n v="4.5666467398237378"/>
    <n v="0"/>
    <n v="0"/>
    <n v="0"/>
    <n v="0"/>
    <n v="0"/>
    <n v="0"/>
    <n v="0"/>
    <n v="1"/>
    <n v="0"/>
    <n v="0"/>
    <n v="0"/>
    <n v="10"/>
    <n v="0"/>
    <n v="0"/>
    <n v="0"/>
    <n v="0"/>
    <n v="0"/>
    <n v="0"/>
    <n v="0"/>
    <n v="0"/>
    <n v="0"/>
    <n v="1"/>
    <n v="0"/>
    <n v="0"/>
    <n v="4.9487598903781684"/>
    <n v="7.2746475717447341"/>
    <e v="#REF!"/>
    <n v="7.9809550049587719"/>
    <n v="351528.45158748823"/>
    <n v="349668.1903352777"/>
    <n v="367248.60013742332"/>
    <n v="376751.49535781494"/>
    <n v="386360.10288795352"/>
    <n v="324682.57380282355"/>
    <e v="#REF!"/>
    <e v="#REF!"/>
    <e v="#REF!"/>
    <e v="#REF!"/>
    <e v="#REF!"/>
    <e v="#REF!"/>
    <e v="#REF!"/>
    <e v="#REF!"/>
  </r>
  <r>
    <x v="4"/>
    <x v="41"/>
    <n v="2017"/>
    <n v="42"/>
    <n v="500"/>
    <n v="100"/>
    <n v="50"/>
    <n v="50"/>
    <n v="500.05886130316469"/>
    <n v="100.00000086246995"/>
    <n v="50"/>
    <n v="50.000000022416273"/>
    <n v="320464.21234018006"/>
    <n v="42"/>
    <n v="12.677525887143084"/>
    <n v="1"/>
    <n v="700"/>
    <n v="6.7659603175529623"/>
    <n v="5.0993626292999998"/>
    <n v="4.5484686743204463"/>
    <n v="4.5666467377270372"/>
    <n v="0"/>
    <n v="0"/>
    <n v="0"/>
    <n v="0"/>
    <n v="0"/>
    <n v="0"/>
    <n v="0"/>
    <n v="1"/>
    <n v="0"/>
    <n v="0"/>
    <n v="0"/>
    <n v="10"/>
    <n v="0"/>
    <n v="0"/>
    <n v="0"/>
    <n v="0"/>
    <n v="0"/>
    <n v="0"/>
    <n v="0"/>
    <n v="0"/>
    <n v="0"/>
    <n v="1"/>
    <n v="0"/>
    <n v="0"/>
    <n v="4.9558270576012609"/>
    <n v="7.2778248887987571"/>
    <e v="#REF!"/>
    <n v="8.1706686056654085"/>
    <n v="351411.31606954819"/>
    <n v="349579.92099221033"/>
    <n v="367236.6615865503"/>
    <n v="376772.74349059229"/>
    <n v="386397.55707179685"/>
    <n v="324784.75099122222"/>
    <e v="#REF!"/>
    <e v="#REF!"/>
    <e v="#REF!"/>
    <e v="#REF!"/>
    <e v="#REF!"/>
    <e v="#REF!"/>
    <e v="#REF!"/>
    <e v="#REF!"/>
  </r>
  <r>
    <x v="4"/>
    <x v="42"/>
    <n v="2017"/>
    <n v="43"/>
    <n v="500"/>
    <n v="100"/>
    <n v="50"/>
    <n v="50"/>
    <n v="500.04120291221528"/>
    <n v="100.00000043123498"/>
    <n v="50"/>
    <n v="50.000000002241627"/>
    <n v="320567.99048914894"/>
    <n v="43"/>
    <n v="12.677849671656302"/>
    <n v="1"/>
    <n v="700"/>
    <n v="6.765939968869521"/>
    <n v="5.0993626266691932"/>
    <n v="4.5484686743204463"/>
    <n v="4.5666467375173676"/>
    <n v="0"/>
    <n v="0"/>
    <n v="0"/>
    <n v="0"/>
    <n v="0"/>
    <n v="0"/>
    <n v="0"/>
    <n v="1"/>
    <n v="0"/>
    <n v="0"/>
    <n v="0"/>
    <n v="10"/>
    <n v="0"/>
    <n v="0"/>
    <n v="0"/>
    <n v="0"/>
    <n v="0"/>
    <n v="0"/>
    <n v="0"/>
    <n v="0"/>
    <n v="0"/>
    <n v="1"/>
    <n v="0"/>
    <n v="0"/>
    <n v="4.962844630259907"/>
    <n v="7.280980761179765"/>
    <e v="#REF!"/>
    <n v="7.8964458434986522"/>
    <n v="351294.18055160815"/>
    <n v="349491.81811437191"/>
    <n v="367225.24850854173"/>
    <n v="376794.37738056871"/>
    <n v="386435.21632629214"/>
    <n v="324887.08571365895"/>
    <e v="#REF!"/>
    <e v="#REF!"/>
    <e v="#REF!"/>
    <e v="#REF!"/>
    <e v="#REF!"/>
    <e v="#REF!"/>
    <e v="#REF!"/>
    <e v="#REF!"/>
  </r>
  <r>
    <x v="4"/>
    <x v="43"/>
    <n v="2017"/>
    <n v="44"/>
    <n v="500"/>
    <n v="100"/>
    <n v="50"/>
    <n v="50"/>
    <n v="500.02884203855069"/>
    <n v="100.00000021561749"/>
    <n v="50"/>
    <n v="50.000000000224162"/>
    <n v="320671.88969716453"/>
    <n v="44"/>
    <n v="12.67817372888398"/>
    <n v="1"/>
    <n v="700"/>
    <n v="6.7659257245447364"/>
    <n v="5.0993626253537903"/>
    <n v="4.5484686743204463"/>
    <n v="4.5666467374964004"/>
    <n v="0"/>
    <n v="0"/>
    <n v="0"/>
    <n v="0"/>
    <n v="0"/>
    <n v="0"/>
    <n v="0"/>
    <n v="1"/>
    <n v="0"/>
    <n v="0"/>
    <n v="0"/>
    <n v="10"/>
    <n v="0"/>
    <n v="0"/>
    <n v="0"/>
    <n v="0"/>
    <n v="0"/>
    <n v="0"/>
    <n v="0"/>
    <n v="0"/>
    <n v="0"/>
    <n v="1"/>
    <n v="0"/>
    <n v="0"/>
    <n v="4.9698132995760007"/>
    <n v="7.2841152377369767"/>
    <e v="#REF!"/>
    <n v="8.2155525968788705"/>
    <n v="351177.04503366811"/>
    <n v="349403.83176219376"/>
    <n v="367214.20327698934"/>
    <n v="376816.28129304008"/>
    <n v="386473.01912514912"/>
    <n v="324989.53066069249"/>
    <e v="#REF!"/>
    <e v="#REF!"/>
    <e v="#REF!"/>
    <e v="#REF!"/>
    <e v="#REF!"/>
    <e v="#REF!"/>
    <e v="#REF!"/>
    <e v="#REF!"/>
  </r>
  <r>
    <x v="4"/>
    <x v="44"/>
    <n v="2017"/>
    <n v="45"/>
    <n v="500.0121728776594"/>
    <n v="100"/>
    <n v="50"/>
    <n v="50"/>
    <n v="500.02384129028326"/>
    <n v="100.00000010780875"/>
    <n v="50"/>
    <n v="50.000000000022418"/>
    <n v="315612.68127520336"/>
    <n v="45"/>
    <n v="12.662271048626968"/>
    <n v="1"/>
    <n v="700.0121728776594"/>
    <n v="6.7659199617647747"/>
    <n v="5.0993626246960888"/>
    <n v="4.5484686743204463"/>
    <n v="4.5666467374943034"/>
    <n v="0"/>
    <n v="0"/>
    <n v="0"/>
    <n v="0"/>
    <n v="0"/>
    <n v="0"/>
    <n v="0"/>
    <n v="1"/>
    <n v="0"/>
    <n v="0"/>
    <n v="0"/>
    <n v="11"/>
    <n v="0"/>
    <n v="0"/>
    <n v="0"/>
    <n v="0"/>
    <n v="0"/>
    <n v="0"/>
    <n v="0"/>
    <n v="0"/>
    <n v="0"/>
    <n v="0"/>
    <n v="1"/>
    <n v="0"/>
    <n v="4.9767337424205742"/>
    <n v="7.2872288606398588"/>
    <e v="#REF!"/>
    <n v="8.1340086516894896"/>
    <n v="328580.79406709038"/>
    <n v="325507.9885875624"/>
    <n v="342759.91517668765"/>
    <n v="349223.94554804318"/>
    <n v="363953.11405997741"/>
    <n v="320072.59882387787"/>
    <e v="#REF!"/>
    <e v="#REF!"/>
    <e v="#REF!"/>
    <e v="#REF!"/>
    <e v="#REF!"/>
    <e v="#REF!"/>
    <e v="#REF!"/>
    <e v="#REF!"/>
  </r>
  <r>
    <x v="4"/>
    <x v="45"/>
    <n v="2017"/>
    <n v="46"/>
    <n v="505.01229460643594"/>
    <n v="100"/>
    <n v="50"/>
    <n v="50"/>
    <n v="501.52037728512903"/>
    <n v="100.00000005390437"/>
    <n v="50"/>
    <n v="50.000000000002245"/>
    <n v="315750.99980310304"/>
    <n v="46"/>
    <n v="12.662709206646689"/>
    <n v="1"/>
    <n v="705.01229460643594"/>
    <n v="6.7676430647776868"/>
    <n v="5.0993626243672381"/>
    <n v="4.5484686743204463"/>
    <n v="4.5666467374940938"/>
    <n v="0"/>
    <n v="0"/>
    <n v="0"/>
    <n v="0"/>
    <n v="0"/>
    <n v="0"/>
    <n v="0"/>
    <n v="1"/>
    <n v="0"/>
    <n v="0"/>
    <n v="0"/>
    <n v="11"/>
    <n v="0"/>
    <n v="0"/>
    <n v="0"/>
    <n v="0"/>
    <n v="0"/>
    <n v="0"/>
    <n v="0"/>
    <n v="0"/>
    <n v="0"/>
    <n v="0"/>
    <n v="1"/>
    <n v="0"/>
    <n v="4.9836066217083363"/>
    <n v="7.2904939665712627"/>
    <e v="#REF!"/>
    <n v="7.9299363672573566"/>
    <n v="328546.96062638826"/>
    <n v="325453.19234962773"/>
    <n v="342853.56187056703"/>
    <n v="349322.68653422891"/>
    <n v="364031.76279281586"/>
    <n v="320206.4028579595"/>
    <e v="#REF!"/>
    <e v="#REF!"/>
    <e v="#REF!"/>
    <e v="#REF!"/>
    <e v="#REF!"/>
    <e v="#REF!"/>
    <e v="#REF!"/>
    <e v="#REF!"/>
  </r>
  <r>
    <x v="4"/>
    <x v="46"/>
    <n v="2017"/>
    <n v="47"/>
    <n v="510.06241755250028"/>
    <n v="100"/>
    <n v="50"/>
    <n v="50"/>
    <n v="504.08298936534038"/>
    <n v="100.00000002695219"/>
    <n v="50"/>
    <n v="50.000000000000227"/>
    <n v="315913.40031968104"/>
    <n v="47"/>
    <n v="12.663223405389328"/>
    <n v="1"/>
    <n v="710.06241755250028"/>
    <n v="6.7705867641656337"/>
    <n v="5.0993626242028123"/>
    <n v="4.5484686743204463"/>
    <n v="4.5666467374940725"/>
    <n v="0"/>
    <n v="0"/>
    <n v="0"/>
    <n v="0"/>
    <n v="0"/>
    <n v="0"/>
    <n v="0"/>
    <n v="1"/>
    <n v="0"/>
    <n v="0"/>
    <n v="0"/>
    <n v="11"/>
    <n v="0"/>
    <n v="0"/>
    <n v="0"/>
    <n v="0"/>
    <n v="0"/>
    <n v="0"/>
    <n v="0"/>
    <n v="0"/>
    <n v="0"/>
    <n v="0"/>
    <n v="1"/>
    <n v="0"/>
    <n v="4.990432586778736"/>
    <n v="7.2938600207670685"/>
    <e v="#REF!"/>
    <n v="8.1375677135970133"/>
    <n v="328513.96020645852"/>
    <n v="325421.84581710625"/>
    <n v="343020.76126280712"/>
    <n v="349475.41040492046"/>
    <n v="364139.10836620751"/>
    <n v="320362.23861949309"/>
    <e v="#REF!"/>
    <e v="#REF!"/>
    <e v="#REF!"/>
    <e v="#REF!"/>
    <e v="#REF!"/>
    <e v="#REF!"/>
    <e v="#REF!"/>
    <e v="#REF!"/>
  </r>
  <r>
    <x v="4"/>
    <x v="47"/>
    <n v="2017"/>
    <n v="48"/>
    <n v="515.16304172802529"/>
    <n v="100"/>
    <n v="50"/>
    <n v="50"/>
    <n v="507.40700507414584"/>
    <n v="100.0000000134761"/>
    <n v="50"/>
    <n v="50.000000000000021"/>
    <n v="316092.65946210618"/>
    <n v="48"/>
    <n v="12.663790675732571"/>
    <n v="1"/>
    <n v="715.16304172802529"/>
    <n v="6.774392231407754"/>
    <n v="5.0993626241205998"/>
    <n v="4.5484686743204463"/>
    <n v="4.5666467374940707"/>
    <n v="0"/>
    <n v="0"/>
    <n v="0"/>
    <n v="0"/>
    <n v="0"/>
    <n v="0"/>
    <n v="0"/>
    <n v="1"/>
    <n v="0"/>
    <n v="0"/>
    <n v="0"/>
    <n v="11"/>
    <n v="0"/>
    <n v="0"/>
    <n v="0"/>
    <n v="0"/>
    <n v="0"/>
    <n v="0"/>
    <n v="0"/>
    <n v="0"/>
    <n v="0"/>
    <n v="0"/>
    <n v="1"/>
    <n v="0"/>
    <n v="4.9972122737641147"/>
    <n v="7.297291426622369"/>
    <e v="#REF!"/>
    <n v="7.9935403986027609"/>
    <n v="328481.80113750882"/>
    <n v="325407.24733009125"/>
    <n v="343239.89047585562"/>
    <n v="349666.24737672397"/>
    <n v="364266.71453871025"/>
    <n v="320533.62926369789"/>
    <e v="#REF!"/>
    <e v="#REF!"/>
    <e v="#REF!"/>
    <e v="#REF!"/>
    <e v="#REF!"/>
    <e v="#REF!"/>
    <e v="#REF!"/>
    <e v="#REF!"/>
  </r>
  <r>
    <x v="4"/>
    <x v="48"/>
    <n v="2017"/>
    <n v="49"/>
    <n v="520.31467214530562"/>
    <n v="100"/>
    <n v="50"/>
    <n v="50"/>
    <n v="511.27930519549375"/>
    <n v="100.00000000673805"/>
    <n v="50"/>
    <n v="50"/>
    <n v="316211.88996298902"/>
    <n v="49"/>
    <n v="12.664167805716545"/>
    <n v="1"/>
    <n v="720.31467214530562"/>
    <n v="6.7788072119296023"/>
    <n v="5.0993626240794931"/>
    <n v="4.5484686743204463"/>
    <n v="4.5666467374940707"/>
    <n v="0"/>
    <n v="0"/>
    <n v="0"/>
    <n v="0"/>
    <n v="0"/>
    <n v="0"/>
    <n v="0"/>
    <n v="1"/>
    <n v="0"/>
    <n v="0"/>
    <n v="0"/>
    <n v="12"/>
    <n v="0"/>
    <n v="0"/>
    <n v="0"/>
    <n v="0"/>
    <n v="0"/>
    <n v="0"/>
    <n v="0"/>
    <n v="0"/>
    <n v="0"/>
    <n v="0"/>
    <n v="0"/>
    <n v="1"/>
    <n v="5.0039463059454592"/>
    <n v="7.300763239149993"/>
    <e v="#REF!"/>
    <n v="8.1292535787640734"/>
    <n v="324238.14708207338"/>
    <n v="322452.2746789669"/>
    <n v="338127.25888221478"/>
    <n v="346430.5259081173"/>
    <n v="361516.97185564466"/>
    <n v="320716.02160298987"/>
    <e v="#REF!"/>
    <e v="#REF!"/>
    <e v="#REF!"/>
    <e v="#REF!"/>
    <e v="#REF!"/>
    <e v="#REF!"/>
    <e v="#REF!"/>
    <e v="#REF!"/>
  </r>
  <r>
    <x v="4"/>
    <x v="49"/>
    <n v="2017"/>
    <n v="50"/>
    <n v="525.5178188667586"/>
    <n v="100"/>
    <n v="50"/>
    <n v="50"/>
    <n v="515.55085929687311"/>
    <n v="100.00000000336902"/>
    <n v="50"/>
    <n v="50"/>
    <n v="316411.10945316066"/>
    <n v="50"/>
    <n v="12.66479762631093"/>
    <n v="1"/>
    <n v="725.5178188667586"/>
    <n v="6.7836548954457765"/>
    <n v="5.0993626240589398"/>
    <n v="4.5484686743204463"/>
    <n v="4.5666467374940707"/>
    <n v="0"/>
    <n v="0"/>
    <n v="0"/>
    <n v="0"/>
    <n v="0"/>
    <n v="0"/>
    <n v="0"/>
    <n v="1"/>
    <n v="0"/>
    <n v="0"/>
    <n v="0"/>
    <n v="12"/>
    <n v="0"/>
    <n v="0"/>
    <n v="0"/>
    <n v="0"/>
    <n v="0"/>
    <n v="0"/>
    <n v="0"/>
    <n v="0"/>
    <n v="0"/>
    <n v="0"/>
    <n v="0"/>
    <n v="1"/>
    <n v="5.0106352940962555"/>
    <n v="7.3042580521663858"/>
    <e v="#REF!"/>
    <n v="8.1279342600279687"/>
    <n v="324207.69603974844"/>
    <n v="322458.51850937988"/>
    <n v="338409.19167292415"/>
    <n v="346667.45660791622"/>
    <n v="361669.0810602869"/>
    <n v="320906.22421718074"/>
    <e v="#REF!"/>
    <e v="#REF!"/>
    <e v="#REF!"/>
    <e v="#REF!"/>
    <e v="#REF!"/>
    <e v="#REF!"/>
    <e v="#REF!"/>
    <e v="#REF!"/>
  </r>
  <r>
    <x v="4"/>
    <x v="50"/>
    <n v="2017"/>
    <n v="51"/>
    <n v="530.77299705542623"/>
    <n v="100"/>
    <n v="50"/>
    <n v="50"/>
    <n v="520.117500624439"/>
    <n v="100.00000000168451"/>
    <n v="50"/>
    <n v="50"/>
    <n v="316616.02735226706"/>
    <n v="51"/>
    <n v="12.665445048496647"/>
    <n v="1"/>
    <n v="730.77299705542623"/>
    <n v="6.7888116061491433"/>
    <n v="5.0993626240486636"/>
    <n v="4.5484686743204463"/>
    <n v="4.5666467374940707"/>
    <n v="0"/>
    <n v="0"/>
    <n v="0"/>
    <n v="0"/>
    <n v="0"/>
    <n v="0"/>
    <n v="0"/>
    <n v="1"/>
    <n v="0"/>
    <n v="0"/>
    <n v="0"/>
    <n v="12"/>
    <n v="0"/>
    <n v="0"/>
    <n v="0"/>
    <n v="0"/>
    <n v="0"/>
    <n v="0"/>
    <n v="0"/>
    <n v="0"/>
    <n v="0"/>
    <n v="0"/>
    <n v="0"/>
    <n v="1"/>
    <n v="5.0172798368149243"/>
    <n v="7.3077637674585816"/>
    <e v="#REF!"/>
    <n v="8.250616232627566"/>
    <n v="324178.11184217961"/>
    <n v="322471.25316030777"/>
    <n v="338709.74633073871"/>
    <n v="346918.05454278411"/>
    <n v="361828.45565035037"/>
    <n v="321102.00476188038"/>
    <e v="#REF!"/>
    <e v="#REF!"/>
    <e v="#REF!"/>
    <e v="#REF!"/>
    <e v="#REF!"/>
    <e v="#REF!"/>
    <e v="#REF!"/>
    <e v="#REF!"/>
  </r>
  <r>
    <x v="4"/>
    <x v="51"/>
    <n v="2017"/>
    <n v="52"/>
    <n v="536.08072702598042"/>
    <n v="100"/>
    <n v="50"/>
    <n v="50"/>
    <n v="524.90646854490137"/>
    <n v="100.00000000084225"/>
    <n v="50"/>
    <n v="50"/>
    <n v="316824.90389302711"/>
    <n v="52"/>
    <n v="12.666104546606187"/>
    <n v="1"/>
    <n v="736.08072702598042"/>
    <n v="6.7941909570387917"/>
    <n v="5.0993626240435246"/>
    <n v="4.5484686743204463"/>
    <n v="4.5666467374940707"/>
    <n v="0"/>
    <n v="0"/>
    <n v="0"/>
    <n v="0"/>
    <n v="0"/>
    <n v="0"/>
    <n v="0"/>
    <n v="1"/>
    <n v="0"/>
    <n v="0"/>
    <n v="0"/>
    <n v="12"/>
    <n v="0"/>
    <n v="0"/>
    <n v="0"/>
    <n v="0"/>
    <n v="0"/>
    <n v="0"/>
    <n v="0"/>
    <n v="0"/>
    <n v="0"/>
    <n v="0"/>
    <n v="0"/>
    <n v="1"/>
    <n v="5.0238805208462765"/>
    <n v="7.3112720103608844"/>
    <e v="#REF!"/>
    <n v="8.1532743422984915"/>
    <n v="324149.40315781452"/>
    <n v="322488.8781686693"/>
    <n v="339023.71720606746"/>
    <n v="347178.49910559494"/>
    <n v="361993.06462371681"/>
    <n v="321301.80395452003"/>
    <e v="#REF!"/>
    <e v="#REF!"/>
    <e v="#REF!"/>
    <e v="#REF!"/>
    <e v="#REF!"/>
    <e v="#REF!"/>
    <e v="#REF!"/>
    <e v="#REF!"/>
  </r>
  <r>
    <x v="4"/>
    <x v="52"/>
    <n v="2017"/>
    <n v="53"/>
    <n v="541.44153429624021"/>
    <n v="100"/>
    <n v="50"/>
    <n v="50"/>
    <n v="529.86698827030295"/>
    <n v="100.00000000042112"/>
    <n v="50"/>
    <n v="50"/>
    <n v="317036.52850319201"/>
    <n v="53"/>
    <n v="12.666772278092004"/>
    <n v="1"/>
    <n v="741.44153429624021"/>
    <n v="6.7997326647649059"/>
    <n v="5.099362624040956"/>
    <n v="4.5484686743204463"/>
    <n v="4.5666467374940707"/>
    <n v="0"/>
    <n v="0"/>
    <n v="0"/>
    <n v="0"/>
    <n v="0"/>
    <n v="0"/>
    <n v="0"/>
    <n v="1"/>
    <n v="0"/>
    <n v="0"/>
    <n v="0"/>
    <n v="12"/>
    <n v="0"/>
    <n v="0"/>
    <n v="0"/>
    <n v="0"/>
    <n v="0"/>
    <n v="0"/>
    <n v="0"/>
    <n v="0"/>
    <n v="0"/>
    <n v="0"/>
    <n v="0"/>
    <n v="1"/>
    <n v="5.0304379213924353"/>
    <n v="7.3147770113788821"/>
    <e v="#REF!"/>
    <n v="8.1238061690616608"/>
    <n v="324121.5787417852"/>
    <n v="322510.27667813841"/>
    <n v="339347.47164594184"/>
    <n v="347446.12416614068"/>
    <n v="362161.49068833975"/>
    <n v="321504.53368261433"/>
    <e v="#REF!"/>
    <e v="#REF!"/>
    <e v="#REF!"/>
    <e v="#REF!"/>
    <e v="#REF!"/>
    <e v="#REF!"/>
    <e v="#REF!"/>
    <e v="#REF!"/>
  </r>
  <r>
    <x v="4"/>
    <x v="53"/>
    <n v="2018"/>
    <n v="2"/>
    <n v="546.85594963920266"/>
    <n v="100"/>
    <n v="50"/>
    <n v="50"/>
    <n v="534.96367668097287"/>
    <n v="100.00000000021056"/>
    <n v="50"/>
    <n v="50"/>
    <n v="319091.78294321132"/>
    <n v="54"/>
    <n v="12.673234061208397"/>
    <n v="1"/>
    <n v="746.85594963920266"/>
    <n v="6.8053946878534273"/>
    <n v="5.0993626240396717"/>
    <n v="4.5484686743204463"/>
    <n v="4.5666467374940707"/>
    <n v="0"/>
    <n v="0"/>
    <n v="0"/>
    <n v="0"/>
    <n v="0"/>
    <n v="0"/>
    <n v="0"/>
    <n v="1"/>
    <n v="0"/>
    <n v="0"/>
    <n v="0"/>
    <n v="1"/>
    <n v="1"/>
    <n v="0"/>
    <n v="0"/>
    <n v="0"/>
    <n v="0"/>
    <n v="0"/>
    <n v="0"/>
    <n v="0"/>
    <n v="0"/>
    <n v="0"/>
    <n v="0"/>
    <n v="0"/>
    <n v="5.0369526024136295"/>
    <n v="7.3182748201470789"/>
    <e v="#REF!"/>
    <n v="8.2463615513587492"/>
    <n v="325635.50035480916"/>
    <n v="324224.76783022744"/>
    <n v="341360.49154163391"/>
    <n v="351172.58553851518"/>
    <n v="365224.42424930673"/>
    <n v="321709.43509894982"/>
    <e v="#REF!"/>
    <e v="#REF!"/>
    <e v="#REF!"/>
    <e v="#REF!"/>
    <e v="#REF!"/>
    <e v="#REF!"/>
    <e v="#REF!"/>
    <e v="#REF!"/>
  </r>
  <r>
    <x v="4"/>
    <x v="54"/>
    <n v="2018"/>
    <n v="3"/>
    <n v="552.32450913559467"/>
    <n v="100"/>
    <n v="50"/>
    <n v="50"/>
    <n v="540.17192641735937"/>
    <n v="100.00000000010527"/>
    <n v="50"/>
    <n v="50"/>
    <n v="319306.63684123347"/>
    <n v="55"/>
    <n v="12.673907164084204"/>
    <n v="1"/>
    <n v="752.32450913559467"/>
    <n v="6.8111477171693267"/>
    <n v="5.0993626240390286"/>
    <n v="4.5484686743204463"/>
    <n v="4.5666467374940707"/>
    <n v="0"/>
    <n v="0"/>
    <n v="0"/>
    <n v="0"/>
    <n v="0"/>
    <n v="0"/>
    <n v="0"/>
    <n v="1"/>
    <n v="0"/>
    <n v="0"/>
    <n v="0"/>
    <n v="1"/>
    <n v="1"/>
    <n v="0"/>
    <n v="0"/>
    <n v="0"/>
    <n v="0"/>
    <n v="0"/>
    <n v="0"/>
    <n v="0"/>
    <n v="0"/>
    <n v="0"/>
    <n v="0"/>
    <n v="0"/>
    <n v="5.0434251169192468"/>
    <n v="7.3217627546060999"/>
    <e v="#REF!"/>
    <n v="8.0918398994097629"/>
    <n v="325609.47109192819"/>
    <n v="324251.61547776411"/>
    <n v="341696.98014447029"/>
    <n v="351449.55664337624"/>
    <n v="365397.81859124609"/>
    <n v="321915.97917461721"/>
    <e v="#REF!"/>
    <e v="#REF!"/>
    <e v="#REF!"/>
    <e v="#REF!"/>
    <e v="#REF!"/>
    <e v="#REF!"/>
    <e v="#REF!"/>
    <e v="#REF!"/>
  </r>
  <r>
    <x v="4"/>
    <x v="55"/>
    <n v="2018"/>
    <n v="4"/>
    <n v="557.84775422695066"/>
    <n v="100"/>
    <n v="50"/>
    <n v="50"/>
    <n v="545.47467476023678"/>
    <n v="100.00000000005264"/>
    <n v="50"/>
    <n v="50"/>
    <n v="319522.40784743684"/>
    <n v="56"/>
    <n v="12.674582684448229"/>
    <n v="1"/>
    <n v="757.84775422695066"/>
    <n v="6.8169713227606596"/>
    <n v="5.099362624038708"/>
    <n v="4.5484686743204463"/>
    <n v="4.5666467374940707"/>
    <n v="0"/>
    <n v="0"/>
    <n v="0"/>
    <n v="0"/>
    <n v="0"/>
    <n v="0"/>
    <n v="0"/>
    <n v="1"/>
    <n v="0"/>
    <n v="0"/>
    <n v="0"/>
    <n v="1"/>
    <n v="1"/>
    <n v="0"/>
    <n v="0"/>
    <n v="0"/>
    <n v="0"/>
    <n v="0"/>
    <n v="0"/>
    <n v="0"/>
    <n v="0"/>
    <n v="0"/>
    <n v="0"/>
    <n v="0"/>
    <n v="5.0498560072495371"/>
    <n v="7.3252390158138159"/>
    <e v="#REF!"/>
    <n v="8.2554271751302934"/>
    <n v="325584.35289159784"/>
    <n v="324280.5417428728"/>
    <n v="342037.72164826945"/>
    <n v="351729.64909989876"/>
    <n v="365572.87221706292"/>
    <n v="322123.79714966938"/>
    <e v="#REF!"/>
    <e v="#REF!"/>
    <e v="#REF!"/>
    <e v="#REF!"/>
    <e v="#REF!"/>
    <e v="#REF!"/>
    <e v="#REF!"/>
    <e v="#REF!"/>
  </r>
  <r>
    <x v="4"/>
    <x v="56"/>
    <n v="2018"/>
    <n v="5"/>
    <n v="563.42623176922007"/>
    <n v="100"/>
    <n v="50"/>
    <n v="50"/>
    <n v="550.86014186293175"/>
    <n v="100.00000000002632"/>
    <n v="50"/>
    <n v="50"/>
    <n v="319738.81471167225"/>
    <n v="57"/>
    <n v="12.67525973747402"/>
    <n v="1"/>
    <n v="763.42623176922007"/>
    <n v="6.8228512629727049"/>
    <n v="5.0993626240385472"/>
    <n v="4.5484686743204463"/>
    <n v="4.5666467374940707"/>
    <n v="0"/>
    <n v="0"/>
    <n v="0"/>
    <n v="0"/>
    <n v="0"/>
    <n v="0"/>
    <n v="0"/>
    <n v="1"/>
    <n v="0"/>
    <n v="0"/>
    <n v="0"/>
    <n v="1"/>
    <n v="1"/>
    <n v="0"/>
    <n v="0"/>
    <n v="0"/>
    <n v="0"/>
    <n v="0"/>
    <n v="0"/>
    <n v="0"/>
    <n v="0"/>
    <n v="0"/>
    <n v="0"/>
    <n v="0"/>
    <n v="5.0562458053483077"/>
    <n v="7.328702418979443"/>
    <e v="#REF!"/>
    <n v="8.3379861403047535"/>
    <n v="325560.15486444358"/>
    <n v="324311.28751277714"/>
    <n v="342381.85785604222"/>
    <n v="352012.23304751556"/>
    <n v="365749.25029826042"/>
    <n v="322332.63196271728"/>
    <e v="#REF!"/>
    <e v="#REF!"/>
    <e v="#REF!"/>
    <e v="#REF!"/>
    <e v="#REF!"/>
    <e v="#REF!"/>
    <e v="#REF!"/>
    <e v="#REF!"/>
  </r>
  <r>
    <x v="4"/>
    <x v="57"/>
    <n v="2018"/>
    <n v="6"/>
    <n v="569.06049408691229"/>
    <n v="100"/>
    <n v="50"/>
    <n v="50"/>
    <n v="556.32024753012593"/>
    <n v="100.00000000001316"/>
    <n v="50"/>
    <n v="50"/>
    <n v="318189.51225978555"/>
    <n v="58"/>
    <n v="12.670402434756804"/>
    <n v="1"/>
    <n v="769.06049408691229"/>
    <n v="6.8287776071287354"/>
    <n v="5.0993626240384673"/>
    <n v="4.5484686743204463"/>
    <n v="4.5666467374940707"/>
    <n v="0"/>
    <n v="0"/>
    <n v="0"/>
    <n v="0"/>
    <n v="0"/>
    <n v="0"/>
    <n v="0"/>
    <n v="1"/>
    <n v="0"/>
    <n v="0"/>
    <n v="0"/>
    <n v="2"/>
    <n v="0"/>
    <n v="1"/>
    <n v="0"/>
    <n v="0"/>
    <n v="0"/>
    <n v="0"/>
    <n v="0"/>
    <n v="0"/>
    <n v="0"/>
    <n v="0"/>
    <n v="0"/>
    <n v="0"/>
    <n v="5.0625950330269669"/>
    <n v="7.3321522058504307"/>
    <e v="#REF!"/>
    <n v="8.259562412587794"/>
    <n v="328208.37804513873"/>
    <n v="325606.0119950255"/>
    <n v="346415.26491101988"/>
    <n v="352296.86928574188"/>
    <n v="365926.71935961285"/>
    <n v="322542.30436538113"/>
    <e v="#REF!"/>
    <e v="#REF!"/>
    <e v="#REF!"/>
    <e v="#REF!"/>
    <e v="#REF!"/>
    <e v="#REF!"/>
    <e v="#REF!"/>
    <e v="#REF!"/>
  </r>
  <r>
    <x v="4"/>
    <x v="58"/>
    <n v="2018"/>
    <n v="7"/>
    <n v="574.75109902778138"/>
    <n v="100"/>
    <n v="50"/>
    <n v="50"/>
    <n v="561.8495029794226"/>
    <n v="100.00000000000658"/>
    <n v="50"/>
    <n v="50"/>
    <n v="318406.66549810534"/>
    <n v="59"/>
    <n v="12.671084667086591"/>
    <n v="1"/>
    <n v="774.75109902778138"/>
    <n v="6.8347434267256508"/>
    <n v="5.0993626240384273"/>
    <n v="4.5484686743204463"/>
    <n v="4.5666467374940707"/>
    <n v="0"/>
    <n v="0"/>
    <n v="0"/>
    <n v="0"/>
    <n v="0"/>
    <n v="0"/>
    <n v="0"/>
    <n v="1"/>
    <n v="0"/>
    <n v="0"/>
    <n v="0"/>
    <n v="2"/>
    <n v="0"/>
    <n v="1"/>
    <n v="0"/>
    <n v="0"/>
    <n v="0"/>
    <n v="0"/>
    <n v="0"/>
    <n v="0"/>
    <n v="0"/>
    <n v="0"/>
    <n v="0"/>
    <n v="0"/>
    <n v="5.0689042022202315"/>
    <n v="7.3355879139470854"/>
    <e v="#REF!"/>
    <n v="8.1837072307795857"/>
    <n v="328186.04806154931"/>
    <n v="325639.92057330348"/>
    <n v="346764.57617962355"/>
    <n v="352583.25139015174"/>
    <n v="366105.11650851317"/>
    <n v="322752.68929841416"/>
    <e v="#REF!"/>
    <e v="#REF!"/>
    <e v="#REF!"/>
    <e v="#REF!"/>
    <e v="#REF!"/>
    <e v="#REF!"/>
    <e v="#REF!"/>
    <e v="#REF!"/>
  </r>
  <r>
    <x v="4"/>
    <x v="59"/>
    <n v="2018"/>
    <n v="8"/>
    <n v="580.49861001805925"/>
    <n v="100"/>
    <n v="50"/>
    <n v="50"/>
    <n v="567.44423509101352"/>
    <n v="100.0000000000033"/>
    <n v="50"/>
    <n v="50"/>
    <n v="318624.0305411499"/>
    <n v="60"/>
    <n v="12.67176709904107"/>
    <n v="1"/>
    <n v="780.49861001805925"/>
    <n v="6.8407438834336221"/>
    <n v="5.0993626240384069"/>
    <n v="4.5484686743204463"/>
    <n v="4.5666467374940707"/>
    <n v="0"/>
    <n v="0"/>
    <n v="0"/>
    <n v="0"/>
    <n v="0"/>
    <n v="0"/>
    <n v="0"/>
    <n v="1"/>
    <n v="0"/>
    <n v="0"/>
    <n v="0"/>
    <n v="2"/>
    <n v="0"/>
    <n v="1"/>
    <n v="0"/>
    <n v="0"/>
    <n v="0"/>
    <n v="0"/>
    <n v="0"/>
    <n v="0"/>
    <n v="0"/>
    <n v="0"/>
    <n v="0"/>
    <n v="0"/>
    <n v="5.0751738152338266"/>
    <n v="7.3390092854739972"/>
    <e v="#REF!"/>
    <n v="8.2826964077988325"/>
    <n v="328164.66613330337"/>
    <n v="325675.2693944152"/>
    <n v="347115.97466807609"/>
    <n v="352871.16537766432"/>
    <n v="366284.32799338369"/>
    <n v="322963.69943012646"/>
    <e v="#REF!"/>
    <e v="#REF!"/>
    <e v="#REF!"/>
    <e v="#REF!"/>
    <e v="#REF!"/>
    <e v="#REF!"/>
    <e v="#REF!"/>
    <e v="#REF!"/>
  </r>
  <r>
    <x v="4"/>
    <x v="60"/>
    <n v="2018"/>
    <n v="9"/>
    <n v="586.30359611823985"/>
    <n v="100"/>
    <n v="50"/>
    <n v="50"/>
    <n v="573.10204339918141"/>
    <n v="100.00000000000165"/>
    <n v="50"/>
    <n v="50"/>
    <n v="318841.54239226086"/>
    <n v="61"/>
    <n v="12.672449526041953"/>
    <n v="1"/>
    <n v="786.30359611823985"/>
    <n v="6.8467755938217616"/>
    <n v="5.0993626240383971"/>
    <n v="4.5484686743204463"/>
    <n v="4.5666467374940707"/>
    <n v="0"/>
    <n v="0"/>
    <n v="0"/>
    <n v="0"/>
    <n v="0"/>
    <n v="0"/>
    <n v="0"/>
    <n v="1"/>
    <n v="0"/>
    <n v="0"/>
    <n v="0"/>
    <n v="2"/>
    <n v="0"/>
    <n v="1"/>
    <n v="0"/>
    <n v="0"/>
    <n v="0"/>
    <n v="0"/>
    <n v="0"/>
    <n v="0"/>
    <n v="0"/>
    <n v="0"/>
    <n v="0"/>
    <n v="0"/>
    <n v="5.0814043649844631"/>
    <n v="7.342416203900596"/>
    <e v="#REF!"/>
    <n v="8.3219864459552682"/>
    <n v="328144.24174095434"/>
    <n v="325712.00565705064"/>
    <n v="347469.2564920499"/>
    <n v="353160.46161049354"/>
    <n v="366464.27426805574"/>
    <n v="323175.27368970541"/>
    <e v="#REF!"/>
    <e v="#REF!"/>
    <e v="#REF!"/>
    <e v="#REF!"/>
    <e v="#REF!"/>
    <e v="#REF!"/>
    <e v="#REF!"/>
    <e v="#REF!"/>
  </r>
  <r>
    <x v="4"/>
    <x v="61"/>
    <n v="2018"/>
    <n v="10"/>
    <n v="592.16663207942236"/>
    <n v="100"/>
    <n v="50"/>
    <n v="50"/>
    <n v="578.82142000325371"/>
    <n v="100.00000000000082"/>
    <n v="50"/>
    <n v="50"/>
    <n v="319059.15599764371"/>
    <n v="62"/>
    <n v="12.673131806573622"/>
    <n v="1"/>
    <n v="792.16663207942236"/>
    <n v="6.8528361869563978"/>
    <n v="5.0993626240383918"/>
    <n v="4.5484686743204463"/>
    <n v="4.5666467374940707"/>
    <n v="0"/>
    <n v="0"/>
    <n v="0"/>
    <n v="0"/>
    <n v="0"/>
    <n v="0"/>
    <n v="0"/>
    <n v="1"/>
    <n v="0"/>
    <n v="0"/>
    <n v="0"/>
    <n v="3"/>
    <n v="0"/>
    <n v="0"/>
    <n v="1"/>
    <n v="0"/>
    <n v="0"/>
    <n v="0"/>
    <n v="0"/>
    <n v="0"/>
    <n v="0"/>
    <n v="0"/>
    <n v="0"/>
    <n v="0"/>
    <n v="5.0875963352323836"/>
    <n v="7.3458086498256234"/>
    <e v="#REF!"/>
    <n v="8.3808228127057287"/>
    <n v="328124.78445986123"/>
    <n v="325750.09619300824"/>
    <n v="347824.27877993486"/>
    <n v="353451.03523020516"/>
    <n v="366644.89959068137"/>
    <n v="323387.36928187823"/>
    <e v="#REF!"/>
    <e v="#REF!"/>
    <e v="#REF!"/>
    <e v="#REF!"/>
    <e v="#REF!"/>
    <e v="#REF!"/>
    <e v="#REF!"/>
    <e v="#REF!"/>
  </r>
  <r>
    <x v="4"/>
    <x v="62"/>
    <n v="2018"/>
    <n v="11"/>
    <n v="598.08829840021644"/>
    <n v="100"/>
    <n v="50"/>
    <n v="50"/>
    <n v="584.60148352234251"/>
    <n v="100.00000000000041"/>
    <n v="50"/>
    <n v="50"/>
    <n v="319276.84012872307"/>
    <n v="63"/>
    <n v="12.673813842807952"/>
    <n v="1"/>
    <n v="798.08829840021644"/>
    <n v="6.8589239963722193"/>
    <n v="5.0993626240383891"/>
    <n v="4.5484686743204463"/>
    <n v="4.5666467374940707"/>
    <n v="0"/>
    <n v="0"/>
    <n v="0"/>
    <n v="0"/>
    <n v="0"/>
    <n v="0"/>
    <n v="0"/>
    <n v="1"/>
    <n v="0"/>
    <n v="0"/>
    <n v="0"/>
    <n v="3"/>
    <n v="0"/>
    <n v="0"/>
    <n v="1"/>
    <n v="0"/>
    <n v="0"/>
    <n v="0"/>
    <n v="0"/>
    <n v="0"/>
    <n v="0"/>
    <n v="0"/>
    <n v="0"/>
    <n v="0"/>
    <n v="5.0937502008067623"/>
    <n v="7.3491866702756754"/>
    <e v="#REF!"/>
    <n v="8.1617029439289261"/>
    <n v="328106.30396113661"/>
    <n v="325789.52161518938"/>
    <n v="348180.94111113099"/>
    <n v="353742.81253463466"/>
    <n v="366826.16478181962"/>
    <n v="323599.95612700284"/>
    <e v="#REF!"/>
    <e v="#REF!"/>
    <e v="#REF!"/>
    <e v="#REF!"/>
    <e v="#REF!"/>
    <e v="#REF!"/>
    <e v="#REF!"/>
    <e v="#REF!"/>
  </r>
  <r>
    <x v="4"/>
    <x v="63"/>
    <n v="2018"/>
    <n v="12"/>
    <n v="604.06918138421861"/>
    <n v="100"/>
    <n v="50"/>
    <n v="50"/>
    <n v="590.44179288090527"/>
    <n v="100.0000000000002"/>
    <n v="50"/>
    <n v="50"/>
    <n v="319494.57314040721"/>
    <n v="64"/>
    <n v="12.674495567179438"/>
    <n v="1"/>
    <n v="804.06918138421861"/>
    <n v="6.8650378456324335"/>
    <n v="5.0993626240383882"/>
    <n v="4.5484686743204463"/>
    <n v="4.5666467374940707"/>
    <n v="0"/>
    <n v="0"/>
    <n v="0"/>
    <n v="0"/>
    <n v="0"/>
    <n v="0"/>
    <n v="0"/>
    <n v="1"/>
    <n v="0"/>
    <n v="0"/>
    <n v="0"/>
    <n v="3"/>
    <n v="0"/>
    <n v="0"/>
    <n v="1"/>
    <n v="0"/>
    <n v="0"/>
    <n v="0"/>
    <n v="0"/>
    <n v="0"/>
    <n v="0"/>
    <n v="0"/>
    <n v="0"/>
    <n v="0"/>
    <n v="5.0998664278241987"/>
    <n v="7.3525503573595428"/>
    <e v="#REF!"/>
    <n v="8.3693312965135434"/>
    <n v="328088.81001260417"/>
    <n v="325830.27222157398"/>
    <n v="348539.1725939805"/>
    <n v="354035.74149393354"/>
    <n v="367008.04218284768"/>
    <n v="323813.01299043512"/>
    <e v="#REF!"/>
    <e v="#REF!"/>
    <e v="#REF!"/>
    <e v="#REF!"/>
    <e v="#REF!"/>
    <e v="#REF!"/>
    <e v="#REF!"/>
    <e v="#REF!"/>
  </r>
  <r>
    <x v="4"/>
    <x v="64"/>
    <n v="2018"/>
    <n v="13"/>
    <n v="610.10987319806077"/>
    <n v="100"/>
    <n v="50"/>
    <n v="50"/>
    <n v="596.34221697605187"/>
    <n v="100.0000000000001"/>
    <n v="50"/>
    <n v="50"/>
    <n v="319712.34003041527"/>
    <n v="65"/>
    <n v="12.675176933084424"/>
    <n v="1"/>
    <n v="810.10987319806077"/>
    <n v="6.8711768990586712"/>
    <n v="5.0993626240383874"/>
    <n v="4.5484686743204463"/>
    <n v="4.5666467374940707"/>
    <n v="0"/>
    <n v="0"/>
    <n v="0"/>
    <n v="0"/>
    <n v="0"/>
    <n v="0"/>
    <n v="0"/>
    <n v="1"/>
    <n v="0"/>
    <n v="0"/>
    <n v="0"/>
    <n v="3"/>
    <n v="0"/>
    <n v="0"/>
    <n v="1"/>
    <n v="0"/>
    <n v="0"/>
    <n v="0"/>
    <n v="0"/>
    <n v="0"/>
    <n v="0"/>
    <n v="0"/>
    <n v="0"/>
    <n v="0"/>
    <n v="5.1059454739005803"/>
    <n v="7.3558998334365384"/>
    <e v="#REF!"/>
    <n v="8.1560096223230101"/>
    <n v="328072.31247976574"/>
    <n v="325872.34512838651"/>
    <n v="348898.92287080549"/>
    <n v="354329.78514885384"/>
    <n v="367190.51214654493"/>
    <n v="324026.52478820831"/>
    <e v="#REF!"/>
    <e v="#REF!"/>
    <e v="#REF!"/>
    <e v="#REF!"/>
    <e v="#REF!"/>
    <e v="#REF!"/>
    <e v="#REF!"/>
    <e v="#REF!"/>
  </r>
  <r>
    <x v="4"/>
    <x v="65"/>
    <n v="2018"/>
    <n v="14"/>
    <n v="616.21097193004152"/>
    <n v="100"/>
    <n v="50"/>
    <n v="50"/>
    <n v="602.30284346224869"/>
    <n v="100.00000000000006"/>
    <n v="50"/>
    <n v="50"/>
    <n v="319930.13040077488"/>
    <n v="66"/>
    <n v="12.675857908438138"/>
    <n v="1"/>
    <n v="816.21097193004152"/>
    <n v="6.8773405578341285"/>
    <n v="5.0993626240383874"/>
    <n v="4.5484686743204463"/>
    <n v="4.5666467374940707"/>
    <n v="0"/>
    <n v="0"/>
    <n v="0"/>
    <n v="0"/>
    <n v="0"/>
    <n v="0"/>
    <n v="0"/>
    <n v="1"/>
    <n v="0"/>
    <n v="0"/>
    <n v="0"/>
    <n v="4"/>
    <n v="0"/>
    <n v="0"/>
    <n v="0"/>
    <n v="1"/>
    <n v="0"/>
    <n v="0"/>
    <n v="0"/>
    <n v="0"/>
    <n v="0"/>
    <n v="0"/>
    <n v="0"/>
    <n v="0"/>
    <n v="5.1119877883565437"/>
    <n v="7.3592352408192676"/>
    <e v="#REF!"/>
    <n v="8.4300062398001447"/>
    <n v="324303.56402602943"/>
    <n v="321244.46868916933"/>
    <n v="350559.69637503446"/>
    <n v="359005.11417247029"/>
    <n v="367373.56059442606"/>
    <n v="324240.48071169993"/>
    <e v="#REF!"/>
    <e v="#REF!"/>
    <e v="#REF!"/>
    <e v="#REF!"/>
    <e v="#REF!"/>
    <e v="#REF!"/>
    <e v="#REF!"/>
    <e v="#REF!"/>
  </r>
  <r>
    <x v="4"/>
    <x v="66"/>
    <n v="2018"/>
    <n v="15"/>
    <n v="622.37308164934188"/>
    <n v="100"/>
    <n v="50"/>
    <n v="55.000000000000007"/>
    <n v="608.32391491837666"/>
    <n v="100.00000000000003"/>
    <n v="50"/>
    <n v="54.500000000000007"/>
    <n v="322608.93788252614"/>
    <n v="67"/>
    <n v="12.684196150062933"/>
    <n v="1"/>
    <n v="827.37308164934188"/>
    <n v="6.8835283876934001"/>
    <n v="5.0993626240383874"/>
    <n v="4.5484686743204463"/>
    <n v="4.6123534664621468"/>
    <n v="0"/>
    <n v="0"/>
    <n v="0"/>
    <n v="0"/>
    <n v="0"/>
    <n v="0"/>
    <n v="0"/>
    <n v="1"/>
    <n v="0"/>
    <n v="0"/>
    <n v="0"/>
    <n v="4"/>
    <n v="0"/>
    <n v="0"/>
    <n v="0"/>
    <n v="1"/>
    <n v="0"/>
    <n v="0"/>
    <n v="0"/>
    <n v="0"/>
    <n v="0"/>
    <n v="0"/>
    <n v="0"/>
    <n v="0"/>
    <n v="5.1179938124167554"/>
    <n v="7.3739834168743084"/>
    <e v="#REF!"/>
    <n v="8.4581626770739256"/>
    <n v="324289.08931669156"/>
    <n v="321289.19538881403"/>
    <n v="350922.38590216328"/>
    <n v="359301.31504522031"/>
    <n v="367557.17731669202"/>
    <n v="326072.78061806411"/>
    <e v="#REF!"/>
    <e v="#REF!"/>
    <e v="#REF!"/>
    <e v="#REF!"/>
    <e v="#REF!"/>
    <e v="#REF!"/>
    <e v="#REF!"/>
    <e v="#REF!"/>
  </r>
  <r>
    <x v="4"/>
    <x v="67"/>
    <n v="2018"/>
    <n v="16"/>
    <n v="628.59681246583523"/>
    <n v="100"/>
    <n v="50"/>
    <n v="60.500000000000014"/>
    <n v="614.40578418261418"/>
    <n v="100.00000000000001"/>
    <n v="50"/>
    <n v="59.90000000000002"/>
    <n v="325524.72803699493"/>
    <n v="68"/>
    <n v="12.693193707136922"/>
    <n v="1"/>
    <n v="839.09681246583523"/>
    <n v="6.8897400685995098"/>
    <n v="5.0993626240383874"/>
    <n v="4.5484686743204463"/>
    <n v="4.6645791441212108"/>
    <n v="0"/>
    <n v="0"/>
    <n v="0"/>
    <n v="0"/>
    <n v="0"/>
    <n v="0"/>
    <n v="0"/>
    <n v="1"/>
    <n v="0"/>
    <n v="0"/>
    <n v="0"/>
    <n v="4"/>
    <n v="0"/>
    <n v="0"/>
    <n v="0"/>
    <n v="1"/>
    <n v="0"/>
    <n v="0"/>
    <n v="0"/>
    <n v="0"/>
    <n v="0"/>
    <n v="0"/>
    <n v="0"/>
    <n v="0"/>
    <n v="5.1239639794032588"/>
    <n v="7.3903475795236115"/>
    <e v="#REF!"/>
    <n v="8.3979576199817441"/>
    <n v="324275.64121543971"/>
    <n v="321335.25941391749"/>
    <n v="351286.51268479228"/>
    <n v="359598.57076967438"/>
    <n v="367741.35478911194"/>
    <n v="328136.26605714532"/>
    <e v="#REF!"/>
    <e v="#REF!"/>
    <e v="#REF!"/>
    <e v="#REF!"/>
    <e v="#REF!"/>
    <e v="#REF!"/>
    <e v="#REF!"/>
    <e v="#REF!"/>
  </r>
  <r>
    <x v="4"/>
    <x v="68"/>
    <n v="2018"/>
    <n v="17"/>
    <n v="634.88278059049355"/>
    <n v="100"/>
    <n v="50"/>
    <n v="66.550000000000026"/>
    <n v="620.5488831049779"/>
    <n v="100"/>
    <n v="50"/>
    <n v="65.885000000000019"/>
    <n v="328462.18640545529"/>
    <n v="69"/>
    <n v="12.702177000404303"/>
    <n v="1"/>
    <n v="851.43278059049362"/>
    <n v="6.8959753597250302"/>
    <n v="5.0993626240383865"/>
    <n v="4.5484686743204463"/>
    <n v="4.7194440870450256"/>
    <n v="0"/>
    <n v="0"/>
    <n v="0"/>
    <n v="0"/>
    <n v="0"/>
    <n v="0"/>
    <n v="0"/>
    <n v="1"/>
    <n v="0"/>
    <n v="0"/>
    <n v="0"/>
    <n v="4"/>
    <n v="0"/>
    <n v="0"/>
    <n v="0"/>
    <n v="1"/>
    <n v="0"/>
    <n v="0"/>
    <n v="0"/>
    <n v="0"/>
    <n v="0"/>
    <n v="0"/>
    <n v="0"/>
    <n v="0"/>
    <n v="5.1298987149230735"/>
    <n v="7.4073579753510348"/>
    <e v="#REF!"/>
    <n v="8.2659916678282475"/>
    <n v="324263.22998835478"/>
    <n v="321382.67026357254"/>
    <n v="351652.06221074756"/>
    <n v="359896.87069484399"/>
    <n v="367926.08734971139"/>
    <n v="330293.6012690356"/>
    <e v="#REF!"/>
    <e v="#REF!"/>
    <e v="#REF!"/>
    <e v="#REF!"/>
    <e v="#REF!"/>
    <e v="#REF!"/>
    <e v="#REF!"/>
    <e v="#REF!"/>
  </r>
  <r>
    <x v="4"/>
    <x v="69"/>
    <n v="2018"/>
    <n v="18"/>
    <n v="641.23160839639854"/>
    <n v="100"/>
    <n v="50"/>
    <n v="73.205000000000041"/>
    <n v="626.7537006924041"/>
    <n v="100"/>
    <n v="50"/>
    <n v="72.473000000000042"/>
    <n v="331401.62029670307"/>
    <n v="70"/>
    <n v="12.711086273210393"/>
    <n v="1"/>
    <n v="864.43660839639858"/>
    <n v="6.9022340750849374"/>
    <n v="5.0993626240383865"/>
    <n v="4.5484686743204463"/>
    <n v="4.7765480299726724"/>
    <n v="0"/>
    <n v="0"/>
    <n v="0"/>
    <n v="0"/>
    <n v="0"/>
    <n v="0"/>
    <n v="0"/>
    <n v="1"/>
    <n v="0"/>
    <n v="0"/>
    <n v="0"/>
    <n v="4"/>
    <n v="0"/>
    <n v="0"/>
    <n v="0"/>
    <n v="1"/>
    <n v="0"/>
    <n v="0"/>
    <n v="0"/>
    <n v="0"/>
    <n v="0"/>
    <n v="0"/>
    <n v="0"/>
    <n v="0"/>
    <n v="5.1357984370502621"/>
    <n v="7.4249147075761721"/>
    <e v="#REF!"/>
    <n v="8.1891077934707202"/>
    <n v="324251.86600417836"/>
    <n v="321431.43869411142"/>
    <n v="352019.02327263838"/>
    <n v="360196.20659523626"/>
    <n v="368111.37062588852"/>
    <n v="332530.61447423766"/>
    <e v="#REF!"/>
    <e v="#REF!"/>
    <e v="#REF!"/>
    <e v="#REF!"/>
    <e v="#REF!"/>
    <e v="#REF!"/>
    <e v="#REF!"/>
    <e v="#REF!"/>
  </r>
  <r>
    <x v="4"/>
    <x v="70"/>
    <n v="2018"/>
    <n v="19"/>
    <n v="647.64392448036267"/>
    <n v="100"/>
    <n v="50"/>
    <n v="80.525500000000051"/>
    <n v="633.02076782879158"/>
    <n v="100"/>
    <n v="50"/>
    <n v="79.720250000000064"/>
    <n v="366350.77342288906"/>
    <n v="71"/>
    <n v="12.811346550744307"/>
    <n v="1"/>
    <n v="878.16942448036275"/>
    <n v="6.908516066582834"/>
    <n v="5.0993626240383865"/>
    <n v="4.5484686743204463"/>
    <n v="4.835814847197617"/>
    <n v="0"/>
    <n v="0"/>
    <n v="0"/>
    <n v="0"/>
    <n v="0"/>
    <n v="0"/>
    <n v="0"/>
    <n v="1"/>
    <n v="0"/>
    <n v="0"/>
    <n v="1"/>
    <n v="5"/>
    <n v="0"/>
    <n v="0"/>
    <n v="0"/>
    <n v="0"/>
    <n v="1"/>
    <n v="0"/>
    <n v="0"/>
    <n v="0"/>
    <n v="0"/>
    <n v="0"/>
    <n v="0"/>
    <n v="0"/>
    <n v="5.1416635565026603"/>
    <n v="8.4429989147857771"/>
    <e v="#REF!"/>
    <n v="9.3314616721447514"/>
    <n v="369202.25123304222"/>
    <n v="371013.06196313346"/>
    <n v="401765.31813374645"/>
    <n v="407996.94539975625"/>
    <n v="417381.43701709301"/>
    <n v="367295.09647424938"/>
    <e v="#REF!"/>
    <e v="#REF!"/>
    <e v="#REF!"/>
    <e v="#REF!"/>
    <e v="#REF!"/>
    <e v="#REF!"/>
    <e v="#REF!"/>
    <e v="#REF!"/>
  </r>
  <r>
    <x v="4"/>
    <x v="71"/>
    <n v="2018"/>
    <n v="20"/>
    <n v="654.12036372516627"/>
    <n v="100"/>
    <n v="50"/>
    <n v="88.578050000000061"/>
    <n v="639.35064659770399"/>
    <n v="100"/>
    <n v="50"/>
    <n v="87.692270000000065"/>
    <n v="369290.40906266501"/>
    <n v="72"/>
    <n v="12.819338629917615"/>
    <n v="1"/>
    <n v="892.69841372516635"/>
    <n v="6.9148212122164958"/>
    <n v="5.0993626240383865"/>
    <n v="4.5484686743204463"/>
    <n v="4.8971917109716649"/>
    <n v="0"/>
    <n v="0"/>
    <n v="0"/>
    <n v="0"/>
    <n v="0"/>
    <n v="0"/>
    <n v="0"/>
    <n v="1"/>
    <n v="0"/>
    <n v="0"/>
    <n v="1"/>
    <n v="5"/>
    <n v="0"/>
    <n v="0"/>
    <n v="0"/>
    <n v="0"/>
    <n v="1"/>
    <n v="0"/>
    <n v="0"/>
    <n v="0"/>
    <n v="0"/>
    <n v="0"/>
    <n v="0"/>
    <n v="0"/>
    <n v="5.1474944768134527"/>
    <n v="8.4615975594325121"/>
    <e v="#REF!"/>
    <n v="9.4460118222098881"/>
    <n v="369193.01325669448"/>
    <n v="371064.58127412514"/>
    <n v="402135.07706722704"/>
    <n v="408298.33475523238"/>
    <n v="417567.81189244968"/>
    <n v="369684.19881120103"/>
    <e v="#REF!"/>
    <e v="#REF!"/>
    <e v="#REF!"/>
    <e v="#REF!"/>
    <e v="#REF!"/>
    <e v="#REF!"/>
    <e v="#REF!"/>
    <e v="#REF!"/>
  </r>
  <r>
    <x v="4"/>
    <x v="72"/>
    <n v="2018"/>
    <n v="21"/>
    <n v="660.66156736241794"/>
    <n v="100"/>
    <n v="50"/>
    <n v="97.435855000000075"/>
    <n v="645.74392282711813"/>
    <n v="100"/>
    <n v="50"/>
    <n v="96.461496500000067"/>
    <n v="372230.04798633984"/>
    <n v="73"/>
    <n v="12.827267350684933"/>
    <n v="1"/>
    <n v="908.097422362418"/>
    <n v="6.9211494078739539"/>
    <n v="5.0993626240383865"/>
    <n v="4.5484686743204463"/>
    <n v="4.9606212562828969"/>
    <n v="0"/>
    <n v="0"/>
    <n v="0"/>
    <n v="0"/>
    <n v="0"/>
    <n v="0"/>
    <n v="0"/>
    <n v="1"/>
    <n v="0"/>
    <n v="0"/>
    <n v="1"/>
    <n v="5"/>
    <n v="0"/>
    <n v="0"/>
    <n v="0"/>
    <n v="0"/>
    <n v="1"/>
    <n v="0"/>
    <n v="0"/>
    <n v="0"/>
    <n v="0"/>
    <n v="0"/>
    <n v="0"/>
    <n v="0"/>
    <n v="5.1532915944977793"/>
    <n v="8.4806964682840125"/>
    <e v="#REF!"/>
    <n v="9.4556458318809078"/>
    <n v="369184.85425576265"/>
    <n v="371117.49509325111"/>
    <n v="402506.22498684766"/>
    <n v="408600.7435358534"/>
    <n v="417754.72868550412"/>
    <n v="372146.37716373766"/>
    <e v="#REF!"/>
    <e v="#REF!"/>
    <e v="#REF!"/>
    <e v="#REF!"/>
    <e v="#REF!"/>
    <e v="#REF!"/>
    <e v="#REF!"/>
    <e v="#REF!"/>
  </r>
  <r>
    <x v="4"/>
    <x v="73"/>
    <n v="2018"/>
    <n v="22"/>
    <n v="667.26818303604205"/>
    <n v="100"/>
    <n v="50"/>
    <n v="107.1794405000001"/>
    <n v="652.20120088979525"/>
    <n v="100"/>
    <n v="50"/>
    <n v="106.1076461000001"/>
    <n v="375169.68829464202"/>
    <n v="74"/>
    <n v="12.835133704723383"/>
    <n v="1"/>
    <n v="924.4476235360421"/>
    <n v="6.9275005616282535"/>
    <n v="5.0993626240383865"/>
    <n v="4.5484686743204463"/>
    <n v="5.0260397689912146"/>
    <n v="0"/>
    <n v="0"/>
    <n v="0"/>
    <n v="0"/>
    <n v="0"/>
    <n v="0"/>
    <n v="0"/>
    <n v="1"/>
    <n v="0"/>
    <n v="0"/>
    <n v="1"/>
    <n v="5"/>
    <n v="0"/>
    <n v="0"/>
    <n v="0"/>
    <n v="0"/>
    <n v="1"/>
    <n v="0"/>
    <n v="0"/>
    <n v="0"/>
    <n v="0"/>
    <n v="0"/>
    <n v="0"/>
    <n v="0"/>
    <n v="5.1590552992145291"/>
    <n v="8.5002798789590592"/>
    <e v="#REF!"/>
    <n v="9.3069215112888575"/>
    <n v="369177.78502000088"/>
    <n v="371171.81671446213"/>
    <n v="402878.75635312317"/>
    <n v="408904.1676759987"/>
    <n v="417942.18523500726"/>
    <n v="374679.37454606977"/>
    <e v="#REF!"/>
    <e v="#REF!"/>
    <e v="#REF!"/>
    <e v="#REF!"/>
    <e v="#REF!"/>
    <e v="#REF!"/>
    <e v="#REF!"/>
    <e v="#REF!"/>
  </r>
  <r>
    <x v="4"/>
    <x v="74"/>
    <n v="2018"/>
    <n v="23"/>
    <n v="673.94086486640242"/>
    <n v="100"/>
    <n v="50"/>
    <n v="117.89738455000011"/>
    <n v="658.72310008277736"/>
    <n v="100"/>
    <n v="50"/>
    <n v="116.71841070500011"/>
    <n v="397401.44682807627"/>
    <n v="75"/>
    <n v="12.892702249828194"/>
    <n v="1"/>
    <n v="941.8382494164025"/>
    <n v="6.9338745897710208"/>
    <n v="5.0993626240383865"/>
    <n v="4.5484686743204463"/>
    <n v="5.0933778917353187"/>
    <n v="0"/>
    <n v="0"/>
    <n v="0"/>
    <n v="0"/>
    <n v="0"/>
    <n v="0"/>
    <n v="0"/>
    <n v="1"/>
    <n v="0"/>
    <n v="0"/>
    <n v="1"/>
    <n v="6"/>
    <n v="0"/>
    <n v="0"/>
    <n v="0"/>
    <n v="0"/>
    <n v="0"/>
    <n v="1"/>
    <n v="0"/>
    <n v="0"/>
    <n v="0"/>
    <n v="0"/>
    <n v="0"/>
    <n v="0"/>
    <n v="5.1647859739235145"/>
    <n v="8.5203306160784056"/>
    <e v="#REF!"/>
    <n v="9.242039546541287"/>
    <n v="408845.85841008043"/>
    <n v="410385.52505093097"/>
    <n v="442515.85243162682"/>
    <n v="445808.95473694644"/>
    <n v="446676.21027858107"/>
    <n v="396683.60173967178"/>
    <e v="#REF!"/>
    <e v="#REF!"/>
    <e v="#REF!"/>
    <e v="#REF!"/>
    <e v="#REF!"/>
    <e v="#REF!"/>
    <e v="#REF!"/>
    <e v="#REF!"/>
  </r>
  <r>
    <x v="4"/>
    <x v="75"/>
    <n v="2018"/>
    <n v="24"/>
    <n v="680.68027351506646"/>
    <n v="100.84152200223207"/>
    <n v="50.420761001116034"/>
    <n v="129.68712300500013"/>
    <n v="665.31025211246401"/>
    <n v="100.42076100111603"/>
    <n v="50.378684901004434"/>
    <n v="128.39025177500014"/>
    <n v="400683.58586985106"/>
    <n v="76"/>
    <n v="12.9009273321462"/>
    <n v="1"/>
    <n v="961.62967952341467"/>
    <n v="6.9402714140560464"/>
    <n v="5.1019262439081885"/>
    <n v="4.5524684378463309"/>
    <n v="5.1625615931762354"/>
    <n v="0"/>
    <n v="0"/>
    <n v="0"/>
    <n v="0"/>
    <n v="0"/>
    <n v="0"/>
    <n v="0"/>
    <n v="1"/>
    <n v="0"/>
    <n v="0"/>
    <n v="1"/>
    <n v="6"/>
    <n v="0"/>
    <n v="0"/>
    <n v="0"/>
    <n v="0"/>
    <n v="0"/>
    <n v="1"/>
    <n v="0"/>
    <n v="0"/>
    <n v="0"/>
    <n v="0"/>
    <n v="0"/>
    <n v="0"/>
    <n v="5.1704839950381514"/>
    <n v="8.5424148054069597"/>
    <e v="#REF!"/>
    <n v="9.3671071406682103"/>
    <n v="408841.00150659046"/>
    <n v="410442.70341596083"/>
    <n v="442891.13588765048"/>
    <n v="446206.41019947029"/>
    <n v="447086.23758541123"/>
    <n v="399584.91663034959"/>
    <e v="#REF!"/>
    <e v="#REF!"/>
    <e v="#REF!"/>
    <e v="#REF!"/>
    <e v="#REF!"/>
    <e v="#REF!"/>
    <e v="#REF!"/>
    <e v="#REF!"/>
  </r>
  <r>
    <x v="4"/>
    <x v="76"/>
    <n v="2018"/>
    <n v="25"/>
    <n v="687.48707625021711"/>
    <n v="101.8499372222544"/>
    <n v="50.924968611127198"/>
    <n v="142.65583530550015"/>
    <n v="671.96329935378992"/>
    <n v="101.13534911168522"/>
    <n v="50.870340240114921"/>
    <n v="141.22927695245016"/>
    <n v="404097.78657717921"/>
    <n v="77"/>
    <n v="12.909412173638001"/>
    <n v="1"/>
    <n v="982.9178173890989"/>
    <n v="6.9466909597848518"/>
    <n v="5.1062650961517901"/>
    <n v="4.5576376680178496"/>
    <n v="5.2335131629970713"/>
    <n v="0"/>
    <n v="0"/>
    <n v="0"/>
    <n v="0"/>
    <n v="0"/>
    <n v="0"/>
    <n v="0"/>
    <n v="1"/>
    <n v="0"/>
    <n v="0"/>
    <n v="1"/>
    <n v="6"/>
    <n v="0"/>
    <n v="0"/>
    <n v="0"/>
    <n v="0"/>
    <n v="0"/>
    <n v="1"/>
    <n v="0"/>
    <n v="0"/>
    <n v="0"/>
    <n v="0"/>
    <n v="0"/>
    <n v="0"/>
    <n v="5.1761497325738288"/>
    <n v="8.5655458312140986"/>
    <e v="#REF!"/>
    <n v="9.3720009756196738"/>
    <n v="408837.26738924498"/>
    <n v="410501.33123035205"/>
    <n v="443267.78852970066"/>
    <n v="446668.5858270551"/>
    <n v="447583.24378495192"/>
    <n v="402644.56295876007"/>
    <e v="#REF!"/>
    <e v="#REF!"/>
    <e v="#REF!"/>
    <e v="#REF!"/>
    <e v="#REF!"/>
    <e v="#REF!"/>
    <e v="#REF!"/>
    <e v="#REF!"/>
  </r>
  <r>
    <x v="4"/>
    <x v="77"/>
    <n v="2018"/>
    <n v="26"/>
    <n v="694.36194701271916"/>
    <n v="102.86843659447693"/>
    <n v="51.434218297238473"/>
    <n v="156.92141883605018"/>
    <n v="678.6828936514687"/>
    <n v="102.00189285308107"/>
    <n v="51.377830491526119"/>
    <n v="155.35220464769017"/>
    <n v="407548.15393853863"/>
    <n v="78"/>
    <n v="12.917914373855956"/>
    <n v="1"/>
    <n v="1005.5860207404847"/>
    <n v="6.9531331544781807"/>
    <n v="5.1115014643479615"/>
    <n v="4.5629455067841587"/>
    <n v="5.3061521883171343"/>
    <n v="0"/>
    <n v="0"/>
    <n v="0"/>
    <n v="0"/>
    <n v="0"/>
    <n v="0"/>
    <n v="0"/>
    <n v="1"/>
    <n v="0"/>
    <n v="0"/>
    <n v="1"/>
    <n v="6"/>
    <n v="0"/>
    <n v="0"/>
    <n v="0"/>
    <n v="0"/>
    <n v="0"/>
    <n v="1"/>
    <n v="0"/>
    <n v="0"/>
    <n v="0"/>
    <n v="0"/>
    <n v="0"/>
    <n v="0"/>
    <n v="5.181783550292085"/>
    <n v="8.589262831845982"/>
    <e v="#REF!"/>
    <n v="9.4653785121718421"/>
    <n v="408834.66728590545"/>
    <n v="410561.42283226177"/>
    <n v="443645.80599020328"/>
    <n v="447163.97609299113"/>
    <n v="448105.55355449003"/>
    <n v="405793.64579307951"/>
    <e v="#REF!"/>
    <e v="#REF!"/>
    <e v="#REF!"/>
    <e v="#REF!"/>
    <e v="#REF!"/>
    <e v="#REF!"/>
    <e v="#REF!"/>
    <e v="#REF!"/>
  </r>
  <r>
    <x v="4"/>
    <x v="78"/>
    <n v="2018"/>
    <n v="27"/>
    <n v="701.30556648284642"/>
    <n v="103.89712096042169"/>
    <n v="51.948560480210844"/>
    <n v="172.6135607196552"/>
    <n v="685.46969550088204"/>
    <n v="102.94950690675138"/>
    <n v="51.891487481342374"/>
    <n v="170.88742511245871"/>
    <n v="417685.78707777255"/>
    <n v="79"/>
    <n v="12.942484723279037"/>
    <n v="1"/>
    <n v="1029.7648086431341"/>
    <n v="6.9595979269551957"/>
    <n v="5.1171965119954352"/>
    <n v="4.5682893073207929"/>
    <n v="5.3803964885115771"/>
    <n v="0"/>
    <n v="0"/>
    <n v="0"/>
    <n v="0"/>
    <n v="0"/>
    <n v="0"/>
    <n v="0"/>
    <n v="1"/>
    <n v="0"/>
    <n v="0"/>
    <n v="1"/>
    <n v="7"/>
    <n v="0"/>
    <n v="0"/>
    <n v="0"/>
    <n v="0"/>
    <n v="0"/>
    <n v="0"/>
    <n v="1"/>
    <n v="0"/>
    <n v="0"/>
    <n v="0"/>
    <n v="0"/>
    <n v="0"/>
    <n v="5.1873858058407549"/>
    <n v="8.6134487964473081"/>
    <e v="#REF!"/>
    <n v="9.4755899390097014"/>
    <n v="445751.79368562612"/>
    <n v="446549.46346471284"/>
    <n v="479752.47688508936"/>
    <n v="486678.73217461555"/>
    <n v="464411.24718633335"/>
    <n v="414526.02778754872"/>
    <e v="#REF!"/>
    <e v="#REF!"/>
    <e v="#REF!"/>
    <e v="#REF!"/>
    <e v="#REF!"/>
    <e v="#REF!"/>
    <e v="#REF!"/>
    <e v="#REF!"/>
  </r>
  <r>
    <x v="4"/>
    <x v="79"/>
    <n v="2018"/>
    <n v="28"/>
    <n v="708.31862214767477"/>
    <n v="104.9360921700259"/>
    <n v="52.468046085012944"/>
    <n v="189.87491679162073"/>
    <n v="692.32437349491988"/>
    <n v="103.94279953838864"/>
    <n v="52.410390224645887"/>
    <n v="187.97616762370453"/>
    <n v="421158.35418170702"/>
    <n v="80"/>
    <n v="12.950764180141109"/>
    <n v="1"/>
    <n v="1055.5976771943342"/>
    <n v="6.9660852066963761"/>
    <n v="5.1231314694339174"/>
    <n v="4.5736588417016542"/>
    <n v="5.45616299094808"/>
    <n v="0"/>
    <n v="0"/>
    <n v="0"/>
    <n v="0"/>
    <n v="0"/>
    <n v="0"/>
    <n v="0"/>
    <n v="1"/>
    <n v="0"/>
    <n v="0"/>
    <n v="1"/>
    <n v="7"/>
    <n v="0"/>
    <n v="0"/>
    <n v="0"/>
    <n v="0"/>
    <n v="0"/>
    <n v="0"/>
    <n v="1"/>
    <n v="0"/>
    <n v="0"/>
    <n v="0"/>
    <n v="0"/>
    <n v="0"/>
    <n v="5.1929568508902104"/>
    <n v="8.6380472242328352"/>
    <e v="#REF!"/>
    <n v="9.5761053670748364"/>
    <n v="445751.4957441201"/>
    <n v="446612.52640509384"/>
    <n v="480133.21115435293"/>
    <n v="487201.18962738261"/>
    <n v="464951.9656062256"/>
    <n v="417807.50275296182"/>
    <e v="#REF!"/>
    <e v="#REF!"/>
    <e v="#REF!"/>
    <e v="#REF!"/>
    <e v="#REF!"/>
    <e v="#REF!"/>
    <e v="#REF!"/>
    <e v="#REF!"/>
  </r>
  <r>
    <x v="4"/>
    <x v="80"/>
    <n v="2018"/>
    <n v="29"/>
    <n v="715.40180836915169"/>
    <n v="105.98545309172619"/>
    <n v="524.68046085012941"/>
    <n v="208.86240847078281"/>
    <n v="699.24760395718931"/>
    <n v="104.96412631505741"/>
    <n v="477.45345378758105"/>
    <n v="206.77378438607496"/>
    <n v="500005.50230826146"/>
    <n v="81"/>
    <n v="13.122374381960302"/>
    <n v="1"/>
    <n v="1554.9301307817902"/>
    <n v="6.9725949234038405"/>
    <n v="5.1291974235360165"/>
    <n v="6.2575546695601867"/>
    <n v="5.5333685343501617"/>
    <n v="0"/>
    <n v="0"/>
    <n v="0"/>
    <n v="0"/>
    <n v="0"/>
    <n v="0"/>
    <n v="0"/>
    <n v="1"/>
    <n v="0"/>
    <n v="0"/>
    <n v="1"/>
    <n v="7"/>
    <n v="0"/>
    <n v="0"/>
    <n v="0"/>
    <n v="0"/>
    <n v="0"/>
    <n v="0"/>
    <n v="1"/>
    <n v="0"/>
    <n v="0"/>
    <n v="0"/>
    <n v="0"/>
    <n v="0"/>
    <n v="5.1984970312658261"/>
    <n v="9.1665713043960046"/>
    <e v="#REF!"/>
    <n v="10.77531151332618"/>
    <n v="445752.36617837835"/>
    <n v="446677.09724458965"/>
    <n v="480515.29746713146"/>
    <n v="487729.34102309024"/>
    <n v="535705.54046555585"/>
    <n v="491257.01172484609"/>
    <e v="#REF!"/>
    <e v="#REF!"/>
    <e v="#REF!"/>
    <e v="#REF!"/>
    <e v="#REF!"/>
    <e v="#REF!"/>
    <e v="#REF!"/>
    <e v="#REF!"/>
  </r>
  <r>
    <x v="4"/>
    <x v="81"/>
    <n v="2018"/>
    <n v="30"/>
    <n v="722.55582645284335"/>
    <n v="107.04530762264343"/>
    <n v="524.68046085012941"/>
    <n v="229.74864931786112"/>
    <n v="706.2400707058855"/>
    <n v="106.00471696885043"/>
    <n v="519.95776014387457"/>
    <n v="227.45116282468251"/>
    <n v="506064.81570597086"/>
    <n v="82"/>
    <n v="13.134420034346805"/>
    <n v="1"/>
    <n v="1584.0302442434772"/>
    <n v="6.9791270066990414"/>
    <n v="5.1353401788753121"/>
    <n v="6.3358435964786102"/>
    <n v="5.611930590515863"/>
    <n v="0"/>
    <n v="0"/>
    <n v="0"/>
    <n v="0"/>
    <n v="0"/>
    <n v="0"/>
    <n v="0"/>
    <n v="1"/>
    <n v="0"/>
    <n v="0"/>
    <n v="1"/>
    <n v="7"/>
    <n v="0"/>
    <n v="0"/>
    <n v="0"/>
    <n v="0"/>
    <n v="0"/>
    <n v="0"/>
    <n v="1"/>
    <n v="0"/>
    <n v="0"/>
    <n v="0"/>
    <n v="0"/>
    <n v="0"/>
    <n v="5.2040066870767951"/>
    <n v="9.2137524632583077"/>
    <e v="#REF!"/>
    <n v="10.833353222209373"/>
    <n v="445754.41667215864"/>
    <n v="446743.19102465501"/>
    <n v="480898.73158243898"/>
    <n v="488261.23810866341"/>
    <n v="539301.7844385861"/>
    <n v="497689.58935909322"/>
    <e v="#REF!"/>
    <e v="#REF!"/>
    <e v="#REF!"/>
    <e v="#REF!"/>
    <e v="#REF!"/>
    <e v="#REF!"/>
    <e v="#REF!"/>
    <e v="#REF!"/>
  </r>
  <r>
    <x v="4"/>
    <x v="82"/>
    <n v="2018"/>
    <n v="31"/>
    <n v="729.78138471737157"/>
    <n v="108.11576069886988"/>
    <n v="524.68046085012941"/>
    <n v="252.72351424964725"/>
    <n v="713.30246490933132"/>
    <n v="107.06023883386015"/>
    <n v="524.20819077950398"/>
    <n v="250.19627910715079"/>
    <n v="509481.51529433765"/>
    <n v="83"/>
    <n v="13.141148850897157"/>
    <n v="1"/>
    <n v="1615.301120516018"/>
    <n v="6.9856813859160667"/>
    <n v="5.1415327632863788"/>
    <n v="6.3433456636671393"/>
    <n v="5.6917678988892044"/>
    <n v="0"/>
    <n v="0"/>
    <n v="0"/>
    <n v="0"/>
    <n v="0"/>
    <n v="0"/>
    <n v="0"/>
    <n v="1"/>
    <n v="0"/>
    <n v="0"/>
    <n v="1"/>
    <n v="7"/>
    <n v="0"/>
    <n v="0"/>
    <n v="0"/>
    <n v="0"/>
    <n v="0"/>
    <n v="0"/>
    <n v="1"/>
    <n v="0"/>
    <n v="0"/>
    <n v="0"/>
    <n v="0"/>
    <n v="0"/>
    <n v="5.2094861528414214"/>
    <n v="9.2400124956856455"/>
    <e v="#REF!"/>
    <n v="10.826636252662821"/>
    <n v="445757.65902605612"/>
    <n v="446810.82294842007"/>
    <n v="481283.50924197299"/>
    <n v="488795.90969461651"/>
    <n v="539938.72638313938"/>
    <n v="501212.19688222336"/>
    <e v="#REF!"/>
    <e v="#REF!"/>
    <e v="#REF!"/>
    <e v="#REF!"/>
    <e v="#REF!"/>
    <e v="#REF!"/>
    <e v="#REF!"/>
    <e v="#REF!"/>
  </r>
  <r>
    <x v="4"/>
    <x v="83"/>
    <n v="2018"/>
    <n v="32"/>
    <n v="737.07919856454532"/>
    <n v="109.19691830585857"/>
    <n v="524.68046085012941"/>
    <n v="373.85055531688539"/>
    <n v="720.43548500589554"/>
    <n v="108.12857856985937"/>
    <n v="524.63323384306682"/>
    <n v="361.48512769591196"/>
    <n v="521586.81036605575"/>
    <n v="84"/>
    <n v="13.164631002399968"/>
    <n v="1"/>
    <n v="1744.8071330374189"/>
    <n v="6.9922579899614679"/>
    <n v="5.147761740854472"/>
    <n v="6.3440927841952135"/>
    <n v="6.0105464292099038"/>
    <n v="0"/>
    <n v="0"/>
    <n v="0"/>
    <n v="0"/>
    <n v="0"/>
    <n v="0"/>
    <n v="0"/>
    <n v="1"/>
    <n v="0"/>
    <n v="0"/>
    <n v="1"/>
    <n v="8"/>
    <n v="0"/>
    <n v="0"/>
    <n v="0"/>
    <n v="0"/>
    <n v="0"/>
    <n v="0"/>
    <n v="0"/>
    <n v="1"/>
    <n v="0"/>
    <n v="0"/>
    <n v="0"/>
    <n v="0"/>
    <n v="5.2149357576089859"/>
    <n v="9.3239755936094006"/>
    <e v="#REF!"/>
    <n v="10.87493351665532"/>
    <n v="447795.83076822478"/>
    <n v="449412.79425559763"/>
    <n v="483198.55242455989"/>
    <n v="493510.06074985192"/>
    <n v="538261.97095438512"/>
    <n v="512925.31980297016"/>
    <e v="#REF!"/>
    <e v="#REF!"/>
    <e v="#REF!"/>
    <e v="#REF!"/>
    <e v="#REF!"/>
    <e v="#REF!"/>
    <e v="#REF!"/>
    <e v="#REF!"/>
  </r>
  <r>
    <x v="4"/>
    <x v="84"/>
    <n v="2018"/>
    <n v="33"/>
    <n v="744.44999055019071"/>
    <n v="110.28888748891715"/>
    <n v="524.68046085012941"/>
    <n v="363.18998425325327"/>
    <n v="727.63983666918409"/>
    <n v="109.20873302938827"/>
    <n v="524.67573814942318"/>
    <n v="363.01949859751915"/>
    <n v="522127.08954790933"/>
    <n v="85"/>
    <n v="13.165666303798478"/>
    <n v="1"/>
    <n v="1742.6093231424904"/>
    <n v="6.9988567472203993"/>
    <n v="5.1540204041007618"/>
    <n v="6.3441674655567946"/>
    <n v="6.0143027897325361"/>
    <n v="0"/>
    <n v="0"/>
    <n v="0"/>
    <n v="0"/>
    <n v="0"/>
    <n v="0"/>
    <n v="0"/>
    <n v="1"/>
    <n v="0"/>
    <n v="0"/>
    <n v="1"/>
    <n v="8"/>
    <n v="0"/>
    <n v="0"/>
    <n v="0"/>
    <n v="0"/>
    <n v="0"/>
    <n v="0"/>
    <n v="0"/>
    <n v="1"/>
    <n v="0"/>
    <n v="0"/>
    <n v="0"/>
    <n v="0"/>
    <n v="5.2203558250783244"/>
    <n v="9.3289747937225727"/>
    <e v="#REF!"/>
    <n v="10.845581803151548"/>
    <n v="447801.49271734618"/>
    <n v="449483.54871504306"/>
    <n v="483586.00428893097"/>
    <n v="494049.06667818251"/>
    <n v="538590.6797347269"/>
    <n v="513447.13006857759"/>
    <e v="#REF!"/>
    <e v="#REF!"/>
    <e v="#REF!"/>
    <e v="#REF!"/>
    <e v="#REF!"/>
    <e v="#REF!"/>
    <e v="#REF!"/>
    <e v="#REF!"/>
  </r>
  <r>
    <x v="4"/>
    <x v="85"/>
    <n v="2018"/>
    <n v="34"/>
    <n v="751.89449045569268"/>
    <n v="111.39177636380631"/>
    <n v="524.68046085012941"/>
    <n v="360.17737427069488"/>
    <n v="734.91623280513659"/>
    <n v="110.30025469659729"/>
    <n v="524.67998858005876"/>
    <n v="360.46158670337729"/>
    <n v="522342.08318601153"/>
    <n v="86"/>
    <n v="13.166077984002644"/>
    <n v="1"/>
    <n v="1748.1441019403233"/>
    <n v="7.0054775854949867"/>
    <n v="5.1603053892809978"/>
    <n v="6.3441749333862099"/>
    <n v="6.0080327849783304"/>
    <n v="0"/>
    <n v="0"/>
    <n v="0"/>
    <n v="0"/>
    <n v="0"/>
    <n v="0"/>
    <n v="0"/>
    <n v="1"/>
    <n v="0"/>
    <n v="0"/>
    <n v="1"/>
    <n v="8"/>
    <n v="0"/>
    <n v="0"/>
    <n v="0"/>
    <n v="0"/>
    <n v="0"/>
    <n v="0"/>
    <n v="0"/>
    <n v="1"/>
    <n v="0"/>
    <n v="0"/>
    <n v="0"/>
    <n v="0"/>
    <n v="5.2257466737132017"/>
    <n v="9.3314402463730364"/>
    <e v="#REF!"/>
    <n v="10.858705154776143"/>
    <n v="447808.38264113816"/>
    <n v="449555.88788470178"/>
    <n v="483974.78674736019"/>
    <n v="494589.99390224478"/>
    <n v="538917.65267838235"/>
    <n v="513612.31162387645"/>
    <e v="#REF!"/>
    <e v="#REF!"/>
    <e v="#REF!"/>
    <e v="#REF!"/>
    <e v="#REF!"/>
    <e v="#REF!"/>
    <e v="#REF!"/>
    <e v="#REF!"/>
  </r>
  <r>
    <x v="4"/>
    <x v="86"/>
    <n v="2018"/>
    <n v="35"/>
    <n v="759.41343536024965"/>
    <n v="112.5056941274444"/>
    <n v="524.68046085012941"/>
    <n v="381.96854485998534"/>
    <n v="742.26539357167042"/>
    <n v="111.40297441202085"/>
    <n v="524.68041362312238"/>
    <n v="379.81784904432453"/>
    <n v="524252.54024104238"/>
    <n v="87"/>
    <n v="13.169728794228902"/>
    <n v="1"/>
    <n v="1778.5681351978087"/>
    <n v="7.0121204319651342"/>
    <n v="5.1666149939646884"/>
    <n v="6.3441756801660842"/>
    <n v="6.0545303356891482"/>
    <n v="0"/>
    <n v="0"/>
    <n v="0"/>
    <n v="0"/>
    <n v="0"/>
    <n v="0"/>
    <n v="0"/>
    <n v="1"/>
    <n v="0"/>
    <n v="0"/>
    <n v="1"/>
    <n v="8"/>
    <n v="0"/>
    <n v="0"/>
    <n v="0"/>
    <n v="0"/>
    <n v="0"/>
    <n v="0"/>
    <n v="0"/>
    <n v="1"/>
    <n v="0"/>
    <n v="0"/>
    <n v="0"/>
    <n v="0"/>
    <n v="5.2311086168545868"/>
    <n v="9.3470884578478923"/>
    <e v="#REF!"/>
    <n v="10.843818850948749"/>
    <n v="447816.51281934755"/>
    <n v="449629.82760536717"/>
    <n v="484364.89541173488"/>
    <n v="495132.77809912752"/>
    <n v="539245.38236959581"/>
    <n v="515646.09835338092"/>
    <e v="#REF!"/>
    <e v="#REF!"/>
    <e v="#REF!"/>
    <e v="#REF!"/>
    <e v="#REF!"/>
    <e v="#REF!"/>
    <e v="#REF!"/>
    <e v="#REF!"/>
  </r>
  <r>
    <x v="4"/>
    <x v="87"/>
    <n v="2018"/>
    <n v="36"/>
    <n v="767.00756971385215"/>
    <n v="113.63075106871884"/>
    <n v="524.68046085012941"/>
    <n v="388.07746298946063"/>
    <n v="749.68804641432484"/>
    <n v="112.51686274036985"/>
    <n v="524.68045612742867"/>
    <n v="387.25150159494706"/>
    <n v="509748.05402942363"/>
    <n v="88"/>
    <n v="13.14167187092951"/>
    <n v="1"/>
    <n v="1793.396244622161"/>
    <n v="7.018785213164966"/>
    <n v="5.1729483408665295"/>
    <n v="6.3441757548440405"/>
    <n v="6.0718281628395063"/>
    <n v="0"/>
    <n v="0"/>
    <n v="0"/>
    <n v="0"/>
    <n v="0"/>
    <n v="0"/>
    <n v="0"/>
    <n v="1"/>
    <n v="0"/>
    <n v="0"/>
    <n v="1"/>
    <n v="9"/>
    <n v="0"/>
    <n v="0"/>
    <n v="0"/>
    <n v="0"/>
    <n v="0"/>
    <n v="0"/>
    <n v="0"/>
    <n v="0"/>
    <n v="1"/>
    <n v="0"/>
    <n v="0"/>
    <n v="0"/>
    <n v="5.2364419628299492"/>
    <n v="9.3554294228830432"/>
    <e v="#REF!"/>
    <n v="10.874041451063011"/>
    <n v="405415.11907539424"/>
    <n v="405350.69280087861"/>
    <n v="438388.94391781214"/>
    <n v="449554.73309986078"/>
    <n v="518233.63310496224"/>
    <n v="502224.90713593841"/>
    <e v="#REF!"/>
    <e v="#REF!"/>
    <e v="#REF!"/>
    <e v="#REF!"/>
    <e v="#REF!"/>
    <e v="#REF!"/>
    <e v="#REF!"/>
    <e v="#REF!"/>
  </r>
  <r>
    <x v="4"/>
    <x v="88"/>
    <n v="2018"/>
    <n v="37"/>
    <n v="774.67764541099064"/>
    <n v="114.76705857940601"/>
    <n v="57.383529289703006"/>
    <n v="349.2697166905146"/>
    <n v="757.18492611332454"/>
    <n v="113.64196065988793"/>
    <n v="104.11322197347558"/>
    <n v="353.06789518095786"/>
    <n v="452102.51097182813"/>
    <n v="89"/>
    <n v="13.021664227285916"/>
    <n v="1"/>
    <n v="1296.0979499706143"/>
    <n v="7.025471854970144"/>
    <n v="5.1793049623011296"/>
    <n v="5.0012637052785083"/>
    <n v="5.9896849881141057"/>
    <n v="0"/>
    <n v="0"/>
    <n v="0"/>
    <n v="0"/>
    <n v="0"/>
    <n v="0"/>
    <n v="0"/>
    <n v="1"/>
    <n v="0"/>
    <n v="0"/>
    <n v="1"/>
    <n v="9"/>
    <n v="0"/>
    <n v="0"/>
    <n v="0"/>
    <n v="0"/>
    <n v="0"/>
    <n v="0"/>
    <n v="0"/>
    <n v="0"/>
    <n v="1"/>
    <n v="0"/>
    <n v="0"/>
    <n v="0"/>
    <n v="5.2417470150596426"/>
    <n v="8.9360294452311013"/>
    <e v="#REF!"/>
    <n v="9.7778523982190002"/>
    <n v="405425.76709409623"/>
    <n v="405427.88178817497"/>
    <n v="438781.69167331717"/>
    <n v="450101.14170631679"/>
    <n v="462391.90041316411"/>
    <n v="443612.7044426311"/>
    <e v="#REF!"/>
    <e v="#REF!"/>
    <e v="#REF!"/>
    <e v="#REF!"/>
    <e v="#REF!"/>
    <e v="#REF!"/>
    <e v="#REF!"/>
    <e v="#REF!"/>
  </r>
  <r>
    <x v="4"/>
    <x v="89"/>
    <n v="2018"/>
    <n v="38"/>
    <n v="782.42442186510084"/>
    <n v="115.9147291652001"/>
    <n v="57.95736458260005"/>
    <n v="314.34274502146314"/>
    <n v="764.75677483885738"/>
    <n v="114.77834491254401"/>
    <n v="62.572950321687607"/>
    <n v="318.21526003741263"/>
    <n v="432103.44403742906"/>
    <n v="90"/>
    <n v="12.97642029235211"/>
    <n v="1"/>
    <n v="1270.6392606343641"/>
    <n v="7.0321802825927744"/>
    <n v="5.1856845936849165"/>
    <n v="4.6733946229486838"/>
    <n v="5.8983514311761622"/>
    <n v="0"/>
    <n v="0"/>
    <n v="0"/>
    <n v="0"/>
    <n v="0"/>
    <n v="0"/>
    <n v="0"/>
    <n v="1"/>
    <n v="0"/>
    <n v="0"/>
    <n v="1"/>
    <n v="9"/>
    <n v="0"/>
    <n v="0"/>
    <n v="0"/>
    <n v="0"/>
    <n v="0"/>
    <n v="0"/>
    <n v="0"/>
    <n v="0"/>
    <n v="1"/>
    <n v="0"/>
    <n v="0"/>
    <n v="0"/>
    <n v="5.2470240721604862"/>
    <n v="8.8188377944628797"/>
    <e v="#REF!"/>
    <n v="9.6123744835552021"/>
    <n v="405437.69294816459"/>
    <n v="405506.7198149832"/>
    <n v="439175.7522343428"/>
    <n v="450649.33968167537"/>
    <n v="449008.48147114593"/>
    <n v="427075.26060235826"/>
    <e v="#REF!"/>
    <e v="#REF!"/>
    <e v="#REF!"/>
    <e v="#REF!"/>
    <e v="#REF!"/>
    <e v="#REF!"/>
    <e v="#REF!"/>
    <e v="#REF!"/>
  </r>
  <r>
    <x v="4"/>
    <x v="90"/>
    <n v="2018"/>
    <n v="39"/>
    <n v="790.24866608375146"/>
    <n v="117.07387645685208"/>
    <n v="58.536938228426038"/>
    <n v="282.90847051931684"/>
    <n v="772.40434221232556"/>
    <n v="115.92611068469805"/>
    <n v="58.9405394377522"/>
    <n v="286.43914947112643"/>
    <n v="427466.50456706918"/>
    <n v="91"/>
    <n v="12.965631212399385"/>
    <n v="1"/>
    <n v="1248.7679512883465"/>
    <n v="7.0389104205815993"/>
    <n v="5.1920870709269673"/>
    <n v="4.6388771263265305"/>
    <n v="5.8071211387984425"/>
    <n v="0"/>
    <n v="0"/>
    <n v="0"/>
    <n v="0"/>
    <n v="0"/>
    <n v="0"/>
    <n v="0"/>
    <n v="1"/>
    <n v="0"/>
    <n v="0"/>
    <n v="1"/>
    <n v="9"/>
    <n v="0"/>
    <n v="0"/>
    <n v="0"/>
    <n v="0"/>
    <n v="0"/>
    <n v="0"/>
    <n v="0"/>
    <n v="0"/>
    <n v="1"/>
    <n v="0"/>
    <n v="0"/>
    <n v="0"/>
    <n v="5.2522734280466299"/>
    <n v="8.7896705679157581"/>
    <e v="#REF!"/>
    <n v="9.5429820279192654"/>
    <n v="405450.90941595304"/>
    <n v="405587.22337018349"/>
    <n v="439571.12105422345"/>
    <n v="451199.31779955578"/>
    <n v="447896.39432741929"/>
    <n v="422795.97059864528"/>
    <e v="#REF!"/>
    <e v="#REF!"/>
    <e v="#REF!"/>
    <e v="#REF!"/>
    <e v="#REF!"/>
    <e v="#REF!"/>
    <e v="#REF!"/>
    <e v="#REF!"/>
  </r>
  <r>
    <x v="4"/>
    <x v="91"/>
    <n v="2018"/>
    <n v="40"/>
    <n v="798.15115274458901"/>
    <n v="118.2446152214206"/>
    <n v="59.122307610710301"/>
    <n v="254.61762346738516"/>
    <n v="780.12838537200457"/>
    <n v="117.08536295305933"/>
    <n v="59.104130793414491"/>
    <n v="257.7997760677593"/>
    <n v="424969.92981518619"/>
    <n v="92"/>
    <n v="12.959773692027383"/>
    <n v="1"/>
    <n v="1230.1356990441052"/>
    <n v="7.0456621928258851"/>
    <n v="5.1985122794467449"/>
    <n v="4.6404575676606932"/>
    <n v="5.7170957592210145"/>
    <n v="0"/>
    <n v="0"/>
    <n v="0"/>
    <n v="0"/>
    <n v="0"/>
    <n v="0"/>
    <n v="0"/>
    <n v="1"/>
    <n v="0"/>
    <n v="0"/>
    <n v="1"/>
    <n v="9"/>
    <n v="0"/>
    <n v="0"/>
    <n v="0"/>
    <n v="0"/>
    <n v="0"/>
    <n v="0"/>
    <n v="0"/>
    <n v="0"/>
    <n v="1"/>
    <n v="0"/>
    <n v="0"/>
    <n v="0"/>
    <n v="5.2574953720277815"/>
    <n v="8.7716271887155646"/>
    <e v="#REF!"/>
    <n v="9.4689277612850358"/>
    <n v="405465.42940359877"/>
    <n v="405669.40910799959"/>
    <n v="439967.79354655364"/>
    <n v="451751.06858139968"/>
    <n v="448295.20438187494"/>
    <n v="420068.15445462987"/>
    <e v="#REF!"/>
    <e v="#REF!"/>
    <e v="#REF!"/>
    <e v="#REF!"/>
    <e v="#REF!"/>
    <e v="#REF!"/>
    <e v="#REF!"/>
    <e v="#REF!"/>
  </r>
  <r>
    <x v="4"/>
    <x v="92"/>
    <n v="2018"/>
    <n v="41"/>
    <n v="806.13266427203484"/>
    <n v="119.4270613736348"/>
    <n v="59.7135306868174"/>
    <n v="229.15586112064665"/>
    <n v="787.92966904201364"/>
    <n v="118.25621216334707"/>
    <n v="59.652590697477109"/>
    <n v="232.02025261535792"/>
    <n v="384201.9836291027"/>
    <n v="93"/>
    <n v="12.858923692314985"/>
    <n v="1"/>
    <n v="1214.4291174531338"/>
    <n v="7.0524355225618791"/>
    <n v="5.2049601288466807"/>
    <n v="4.645738038201026"/>
    <n v="5.6284882441975075"/>
    <n v="0"/>
    <n v="0"/>
    <n v="0"/>
    <n v="0"/>
    <n v="0"/>
    <n v="0"/>
    <n v="0"/>
    <n v="1"/>
    <n v="0"/>
    <n v="0"/>
    <n v="0"/>
    <n v="10"/>
    <n v="0"/>
    <n v="0"/>
    <n v="0"/>
    <n v="0"/>
    <n v="0"/>
    <n v="0"/>
    <n v="0"/>
    <n v="0"/>
    <n v="0"/>
    <n v="1"/>
    <n v="0"/>
    <n v="0"/>
    <n v="5.2626901889048856"/>
    <n v="7.7550416291000737"/>
    <e v="#REF!"/>
    <n v="8.4359411262969708"/>
    <n v="350537.57785588381"/>
    <n v="351438.56975678925"/>
    <n v="383980.0238029859"/>
    <n v="394381.83466168452"/>
    <n v="401378.66446293972"/>
    <n v="379608.67231068318"/>
    <e v="#REF!"/>
    <e v="#REF!"/>
    <e v="#REF!"/>
    <e v="#REF!"/>
    <e v="#REF!"/>
    <e v="#REF!"/>
    <e v="#REF!"/>
    <e v="#REF!"/>
  </r>
  <r>
    <x v="4"/>
    <x v="93"/>
    <n v="2018"/>
    <n v="42"/>
    <n v="814.1939909147552"/>
    <n v="120.62133198737115"/>
    <n v="60.310665993685575"/>
    <n v="206.24027500858199"/>
    <n v="795.80896560383599"/>
    <n v="119.43877207535911"/>
    <n v="60.244858464064727"/>
    <n v="208.81827276925958"/>
    <n v="381948.49415801809"/>
    <n v="94"/>
    <n v="12.853041046450981"/>
    <n v="1"/>
    <n v="1201.3662639043939"/>
    <n v="7.0592303323810688"/>
    <n v="5.2114305403330263"/>
    <n v="4.6514091427835398"/>
    <n v="5.5414172077880206"/>
    <n v="0"/>
    <n v="0"/>
    <n v="0"/>
    <n v="0"/>
    <n v="0"/>
    <n v="0"/>
    <n v="0"/>
    <n v="1"/>
    <n v="0"/>
    <n v="0"/>
    <n v="0"/>
    <n v="10"/>
    <n v="0"/>
    <n v="0"/>
    <n v="0"/>
    <n v="0"/>
    <n v="0"/>
    <n v="0"/>
    <n v="0"/>
    <n v="0"/>
    <n v="0"/>
    <n v="1"/>
    <n v="0"/>
    <n v="0"/>
    <n v="5.2678581590633282"/>
    <n v="7.7389508306486263"/>
    <e v="#REF!"/>
    <n v="8.5935269208272071"/>
    <n v="350554.74411919183"/>
    <n v="351524.17049152218"/>
    <n v="384379.28972409392"/>
    <n v="394937.11124096654"/>
    <n v="401950.54659306753"/>
    <n v="377158.26343869162"/>
    <e v="#REF!"/>
    <e v="#REF!"/>
    <e v="#REF!"/>
    <e v="#REF!"/>
    <e v="#REF!"/>
    <e v="#REF!"/>
    <e v="#REF!"/>
    <e v="#REF!"/>
  </r>
  <r>
    <x v="4"/>
    <x v="94"/>
    <n v="2018"/>
    <n v="43"/>
    <n v="822.3359308239028"/>
    <n v="121.82754530724488"/>
    <n v="60.913772653622438"/>
    <n v="185.61624750772378"/>
    <n v="803.76705516985589"/>
    <n v="120.63315869130199"/>
    <n v="60.846881234666668"/>
    <n v="187.93645003387735"/>
    <n v="379697.18158553366"/>
    <n v="95"/>
    <n v="12.847129323452112"/>
    <n v="1"/>
    <n v="1190.693496292494"/>
    <n v="7.0660465442397022"/>
    <n v="5.2179234404713712"/>
    <n v="4.6571408812878952"/>
    <n v="5.4559933861103138"/>
    <n v="0"/>
    <n v="0"/>
    <n v="0"/>
    <n v="0"/>
    <n v="0"/>
    <n v="0"/>
    <n v="0"/>
    <n v="1"/>
    <n v="0"/>
    <n v="0"/>
    <n v="0"/>
    <n v="10"/>
    <n v="0"/>
    <n v="0"/>
    <n v="0"/>
    <n v="0"/>
    <n v="0"/>
    <n v="0"/>
    <n v="0"/>
    <n v="0"/>
    <n v="0"/>
    <n v="1"/>
    <n v="0"/>
    <n v="0"/>
    <n v="5.2729995585637468"/>
    <n v="7.723283582762309"/>
    <e v="#REF!"/>
    <n v="8.427334312970709"/>
    <n v="350573.25340031233"/>
    <n v="351611.50437904079"/>
    <n v="384779.84532439784"/>
    <n v="395494.14150594181"/>
    <n v="402525.94350408728"/>
    <n v="374769.6699954049"/>
    <e v="#REF!"/>
    <e v="#REF!"/>
    <e v="#REF!"/>
    <e v="#REF!"/>
    <e v="#REF!"/>
    <e v="#REF!"/>
    <e v="#REF!"/>
    <e v="#REF!"/>
  </r>
  <r>
    <x v="4"/>
    <x v="95"/>
    <n v="2018"/>
    <n v="44"/>
    <n v="830.55929013214177"/>
    <n v="123.04582076031731"/>
    <n v="61.522910380158663"/>
    <n v="167.0546227569514"/>
    <n v="811.80472565854166"/>
    <n v="121.83948972580964"/>
    <n v="61.455307465609465"/>
    <n v="169.14280548464399"/>
    <n v="377446.0845642715"/>
    <n v="96"/>
    <n v="12.841183015124834"/>
    <n v="1"/>
    <n v="1182.182644029569"/>
    <n v="7.0728840794691905"/>
    <n v="5.2244387580898133"/>
    <n v="4.6629003984895192"/>
    <n v="5.3723283183012667"/>
    <n v="0"/>
    <n v="0"/>
    <n v="0"/>
    <n v="0"/>
    <n v="0"/>
    <n v="0"/>
    <n v="0"/>
    <n v="1"/>
    <n v="0"/>
    <n v="0"/>
    <n v="0"/>
    <n v="10"/>
    <n v="0"/>
    <n v="0"/>
    <n v="0"/>
    <n v="0"/>
    <n v="0"/>
    <n v="0"/>
    <n v="0"/>
    <n v="0"/>
    <n v="0"/>
    <n v="1"/>
    <n v="0"/>
    <n v="0"/>
    <n v="5.2781146592305168"/>
    <n v="7.7080580174362963"/>
    <e v="#REF!"/>
    <n v="8.6489280762358121"/>
    <n v="350593.1191294234"/>
    <n v="351700.58875061828"/>
    <n v="385181.68586335675"/>
    <n v="396052.91942291585"/>
    <n v="403103.47757039557"/>
    <n v="372445.46452608216"/>
    <e v="#REF!"/>
    <e v="#REF!"/>
    <e v="#REF!"/>
    <e v="#REF!"/>
    <e v="#REF!"/>
    <e v="#REF!"/>
    <e v="#REF!"/>
    <e v="#REF!"/>
  </r>
  <r>
    <x v="4"/>
    <x v="96"/>
    <n v="2018"/>
    <n v="45"/>
    <n v="838.86488303346346"/>
    <n v="124.2762789679205"/>
    <n v="62.138139483960245"/>
    <n v="150.34916048125626"/>
    <n v="819.92277287101808"/>
    <n v="123.05788434686508"/>
    <n v="62.069856282125173"/>
    <n v="152.22852498159506"/>
    <n v="370031.73312727711"/>
    <n v="97"/>
    <n v="12.821344046151639"/>
    <n v="1"/>
    <n v="1175.6284619666003"/>
    <n v="7.0797428587871272"/>
    <n v="5.2309764227461759"/>
    <n v="4.6686843932389426"/>
    <n v="5.2905343532920623"/>
    <n v="0"/>
    <n v="0"/>
    <n v="0"/>
    <n v="0"/>
    <n v="0"/>
    <n v="0"/>
    <n v="0"/>
    <n v="1"/>
    <n v="0"/>
    <n v="0"/>
    <n v="0"/>
    <n v="11"/>
    <n v="0"/>
    <n v="0"/>
    <n v="0"/>
    <n v="0"/>
    <n v="0"/>
    <n v="0"/>
    <n v="0"/>
    <n v="0"/>
    <n v="0"/>
    <n v="0"/>
    <n v="1"/>
    <n v="0"/>
    <n v="5.2832037287379885"/>
    <n v="7.6933013335174323"/>
    <e v="#REF!"/>
    <n v="8.5228103820979708"/>
    <n v="328135.03662210569"/>
    <n v="327983.42239310319"/>
    <n v="361141.05259985308"/>
    <n v="368998.82416591927"/>
    <n v="381125.10007475456"/>
    <n v="365169.95285057207"/>
    <e v="#REF!"/>
    <e v="#REF!"/>
    <e v="#REF!"/>
    <e v="#REF!"/>
    <e v="#REF!"/>
    <e v="#REF!"/>
    <e v="#REF!"/>
    <e v="#REF!"/>
  </r>
  <r>
    <x v="4"/>
    <x v="97"/>
    <n v="2018"/>
    <n v="46"/>
    <n v="847.25353186379789"/>
    <n v="125.51904175759969"/>
    <n v="62.759520878799847"/>
    <n v="135.31424443313065"/>
    <n v="828.12200056885206"/>
    <n v="124.28846305223239"/>
    <n v="62.690554419132383"/>
    <n v="137.00567248797711"/>
    <n v="367780.65961065749"/>
    <n v="98"/>
    <n v="12.815242005785697"/>
    <n v="1"/>
    <n v="1170.8463389333281"/>
    <n v="7.086622802308745"/>
    <n v="5.2375363639723753"/>
    <n v="4.6744925020888646"/>
    <n v="5.2107235656187312"/>
    <n v="0"/>
    <n v="0"/>
    <n v="0"/>
    <n v="0"/>
    <n v="0"/>
    <n v="0"/>
    <n v="0"/>
    <n v="1"/>
    <n v="0"/>
    <n v="0"/>
    <n v="0"/>
    <n v="11"/>
    <n v="0"/>
    <n v="0"/>
    <n v="0"/>
    <n v="0"/>
    <n v="0"/>
    <n v="0"/>
    <n v="0"/>
    <n v="0"/>
    <n v="0"/>
    <n v="0"/>
    <n v="1"/>
    <n v="0"/>
    <n v="5.2882670306945352"/>
    <n v="7.6790415406706138"/>
    <e v="#REF!"/>
    <n v="8.5155346733263197"/>
    <n v="328157.6560762825"/>
    <n v="328076.06042188575"/>
    <n v="361545.44864723628"/>
    <n v="369561.07925536775"/>
    <n v="381706.60701370699"/>
    <n v="362986.14345420757"/>
    <e v="#REF!"/>
    <e v="#REF!"/>
    <e v="#REF!"/>
    <e v="#REF!"/>
    <e v="#REF!"/>
    <e v="#REF!"/>
    <e v="#REF!"/>
    <e v="#REF!"/>
  </r>
  <r>
    <x v="4"/>
    <x v="98"/>
    <n v="2018"/>
    <n v="47"/>
    <n v="855.72606718243605"/>
    <n v="126.77423217517571"/>
    <n v="63.387116087587856"/>
    <n v="121.7828199898176"/>
    <n v="836.40322055292722"/>
    <n v="125.53134761370404"/>
    <n v="63.317459920742309"/>
    <n v="123.30510523963355"/>
    <n v="365529.58631426096"/>
    <n v="99"/>
    <n v="12.809102502404135"/>
    <n v="1"/>
    <n v="1167.6702354350173"/>
    <n v="7.0935238295586771"/>
    <n v="5.244118510904956"/>
    <n v="4.6803246527009756"/>
    <n v="5.1330064221287648"/>
    <n v="0"/>
    <n v="0"/>
    <n v="0"/>
    <n v="0"/>
    <n v="0"/>
    <n v="0"/>
    <n v="0"/>
    <n v="1"/>
    <n v="0"/>
    <n v="0"/>
    <n v="0"/>
    <n v="11"/>
    <n v="0"/>
    <n v="0"/>
    <n v="0"/>
    <n v="0"/>
    <n v="0"/>
    <n v="0"/>
    <n v="0"/>
    <n v="0"/>
    <n v="0"/>
    <n v="0"/>
    <n v="1"/>
    <n v="0"/>
    <n v="5.2933048247244923"/>
    <n v="7.6653063320601174"/>
    <e v="#REF!"/>
    <n v="8.4594541399758594"/>
    <n v="328181.67308018048"/>
    <n v="328170.50197574962"/>
    <n v="361951.11519250134"/>
    <n v="370125.06379741116"/>
    <n v="382290.08468808647"/>
    <n v="360878.41037284047"/>
    <e v="#REF!"/>
    <e v="#REF!"/>
    <e v="#REF!"/>
    <e v="#REF!"/>
    <e v="#REF!"/>
    <e v="#REF!"/>
    <e v="#REF!"/>
    <e v="#REF!"/>
  </r>
  <r>
    <x v="4"/>
    <x v="99"/>
    <n v="2018"/>
    <n v="48"/>
    <n v="864.28332785426028"/>
    <n v="128.04197449692748"/>
    <n v="64.02098724846374"/>
    <n v="109.60453799083584"/>
    <n v="844.76725274332716"/>
    <n v="126.78666105531576"/>
    <n v="63.950634515691597"/>
    <n v="110.97459471571561"/>
    <n v="363278.51304417825"/>
    <n v="100"/>
    <n v="12.802925072623669"/>
    <n v="1"/>
    <n v="1165.9508275904873"/>
    <n v="7.1004458594829307"/>
    <n v="5.2507227921075179"/>
    <n v="4.6861808007028252"/>
    <n v="5.0574903104248685"/>
    <n v="0"/>
    <n v="0"/>
    <n v="0"/>
    <n v="0"/>
    <n v="0"/>
    <n v="0"/>
    <n v="0"/>
    <n v="1"/>
    <n v="0"/>
    <n v="0"/>
    <n v="0"/>
    <n v="11"/>
    <n v="0"/>
    <n v="0"/>
    <n v="0"/>
    <n v="0"/>
    <n v="0"/>
    <n v="0"/>
    <n v="0"/>
    <n v="0"/>
    <n v="0"/>
    <n v="0"/>
    <n v="1"/>
    <n v="0"/>
    <n v="5.2983173665480363"/>
    <n v="7.6521226375281008"/>
    <e v="#REF!"/>
    <n v="8.6544071607344932"/>
    <n v="328207.10160929686"/>
    <n v="328266.76508988446"/>
    <n v="362358.04735136376"/>
    <n v="370690.77164336346"/>
    <n v="382875.52782610332"/>
    <n v="358850.54968054383"/>
    <e v="#REF!"/>
    <e v="#REF!"/>
    <e v="#REF!"/>
    <e v="#REF!"/>
    <e v="#REF!"/>
    <e v="#REF!"/>
    <e v="#REF!"/>
    <e v="#REF!"/>
  </r>
  <r>
    <x v="4"/>
    <x v="100"/>
    <n v="2018"/>
    <n v="49"/>
    <n v="872.92616113280303"/>
    <n v="129.32239424189675"/>
    <n v="64.661197120948373"/>
    <n v="50"/>
    <n v="853.21492526016982"/>
    <n v="128.05452764860627"/>
    <n v="64.590140860422693"/>
    <n v="56.097459471571561"/>
    <n v="344482.36922160466"/>
    <n v="101"/>
    <n v="12.749798190249889"/>
    <n v="1"/>
    <n v="1116.9097524956483"/>
    <n v="7.1073888104610141"/>
    <n v="5.2573491354885276"/>
    <n v="4.6920609035313152"/>
    <n v="4.6280892627303611"/>
    <n v="0"/>
    <n v="0"/>
    <n v="0"/>
    <n v="0"/>
    <n v="0"/>
    <n v="0"/>
    <n v="0"/>
    <n v="1"/>
    <n v="0"/>
    <n v="0"/>
    <n v="0"/>
    <n v="12"/>
    <n v="0"/>
    <n v="0"/>
    <n v="0"/>
    <n v="0"/>
    <n v="0"/>
    <n v="0"/>
    <n v="0"/>
    <n v="0"/>
    <n v="0"/>
    <n v="0"/>
    <n v="0"/>
    <n v="1"/>
    <n v="5.3033049080590757"/>
    <n v="7.5504690467379501"/>
    <e v="#REF!"/>
    <n v="8.6751452669249804"/>
    <n v="324021.6110279081"/>
    <n v="325412.43359965179"/>
    <n v="357397.75034779316"/>
    <n v="367804.68142861855"/>
    <n v="380571.25238308392"/>
    <n v="344297.97392431041"/>
    <e v="#REF!"/>
    <e v="#REF!"/>
    <e v="#REF!"/>
    <e v="#REF!"/>
    <e v="#REF!"/>
    <e v="#REF!"/>
    <e v="#REF!"/>
    <e v="#REF!"/>
  </r>
  <r>
    <x v="4"/>
    <x v="101"/>
    <n v="2018"/>
    <n v="50"/>
    <n v="881.6554227441311"/>
    <n v="130.61561818431571"/>
    <n v="65.307809092157854"/>
    <n v="50"/>
    <n v="861.74707450535811"/>
    <n v="129.335072916461"/>
    <n v="65.236042268984335"/>
    <n v="50.609745947157158"/>
    <n v="342300.23767246329"/>
    <n v="102"/>
    <n v="12.743443518857688"/>
    <n v="1"/>
    <n v="1127.5788500206047"/>
    <n v="7.1143526003181625"/>
    <n v="5.2639974682665294"/>
    <n v="4.6979649178392959"/>
    <n v="4.5729636813132473"/>
    <n v="0"/>
    <n v="0"/>
    <n v="0"/>
    <n v="0"/>
    <n v="0"/>
    <n v="0"/>
    <n v="0"/>
    <n v="1"/>
    <n v="0"/>
    <n v="0"/>
    <n v="0"/>
    <n v="12"/>
    <n v="0"/>
    <n v="0"/>
    <n v="0"/>
    <n v="0"/>
    <n v="0"/>
    <n v="0"/>
    <n v="0"/>
    <n v="0"/>
    <n v="0"/>
    <n v="0"/>
    <n v="0"/>
    <n v="1"/>
    <n v="5.3082676974012051"/>
    <n v="7.5423857397824392"/>
    <e v="#REF!"/>
    <n v="8.6479676111805617"/>
    <n v="324049.9050943703"/>
    <n v="325512.39466317679"/>
    <n v="357807.19894518564"/>
    <n v="368373.81724135077"/>
    <n v="381160.61071813543"/>
    <n v="342995.79559639888"/>
    <e v="#REF!"/>
    <e v="#REF!"/>
    <e v="#REF!"/>
    <e v="#REF!"/>
    <e v="#REF!"/>
    <e v="#REF!"/>
    <e v="#REF!"/>
    <e v="#REF!"/>
  </r>
  <r>
    <x v="4"/>
    <x v="102"/>
    <n v="2018"/>
    <n v="51"/>
    <n v="890.47197697157253"/>
    <n v="131.9217743661589"/>
    <n v="65.96088718307945"/>
    <n v="50"/>
    <n v="870.36454524522242"/>
    <n v="130.62842364130995"/>
    <n v="65.888402691669938"/>
    <n v="50.060974594715717"/>
    <n v="342746.63121019298"/>
    <n v="103"/>
    <n v="12.74474676866785"/>
    <n v="1"/>
    <n v="1138.3546385208108"/>
    <n v="7.1213371463376403"/>
    <n v="5.2706677169589469"/>
    <n v="4.7038927992450841"/>
    <n v="4.5672802305736386"/>
    <n v="0"/>
    <n v="0"/>
    <n v="0"/>
    <n v="0"/>
    <n v="0"/>
    <n v="0"/>
    <n v="0"/>
    <n v="1"/>
    <n v="0"/>
    <n v="0"/>
    <n v="0"/>
    <n v="12"/>
    <n v="0"/>
    <n v="0"/>
    <n v="0"/>
    <n v="0"/>
    <n v="0"/>
    <n v="0"/>
    <n v="0"/>
    <n v="0"/>
    <n v="0"/>
    <n v="0"/>
    <n v="0"/>
    <n v="1"/>
    <n v="5.3132059790417872"/>
    <n v="7.5466644601633455"/>
    <e v="#REF!"/>
    <n v="8.5820030016210982"/>
    <n v="324079.65345667658"/>
    <n v="325614.23248197563"/>
    <n v="358217.89830145147"/>
    <n v="368944.65761854465"/>
    <n v="381751.91865533666"/>
    <n v="343445.69472798787"/>
    <e v="#REF!"/>
    <e v="#REF!"/>
    <e v="#REF!"/>
    <e v="#REF!"/>
    <e v="#REF!"/>
    <e v="#REF!"/>
    <e v="#REF!"/>
    <e v="#REF!"/>
  </r>
  <r>
    <x v="4"/>
    <x v="103"/>
    <n v="2018"/>
    <n v="52"/>
    <n v="899.37669674128824"/>
    <n v="133.24099210982047"/>
    <n v="66.620496054910234"/>
    <n v="50"/>
    <n v="879.06819069404219"/>
    <n v="131.93470787556521"/>
    <n v="66.547286718586207"/>
    <n v="50.006097459471576"/>
    <n v="343473.04615098535"/>
    <n v="104"/>
    <n v="12.746863919300782"/>
    <n v="1"/>
    <n v="1149.2381849060189"/>
    <n v="7.1283423652730864"/>
    <n v="5.2773598073826262"/>
    <n v="4.7098445023150752"/>
    <n v="4.5667101048641854"/>
    <n v="0"/>
    <n v="0"/>
    <n v="0"/>
    <n v="0"/>
    <n v="0"/>
    <n v="0"/>
    <n v="0"/>
    <n v="1"/>
    <n v="0"/>
    <n v="0"/>
    <n v="0"/>
    <n v="12"/>
    <n v="0"/>
    <n v="0"/>
    <n v="0"/>
    <n v="0"/>
    <n v="0"/>
    <n v="0"/>
    <n v="0"/>
    <n v="0"/>
    <n v="0"/>
    <n v="0"/>
    <n v="0"/>
    <n v="1"/>
    <n v="5.3181199938442161"/>
    <n v="7.5522230817751685"/>
    <e v="#REF!"/>
    <n v="8.5201929950120139"/>
    <n v="324110.87065778527"/>
    <n v="325717.96582358645"/>
    <n v="358629.84340019495"/>
    <n v="369517.19621596864"/>
    <n v="382345.17076890211"/>
    <n v="344078.53343419905"/>
    <e v="#REF!"/>
    <e v="#REF!"/>
    <e v="#REF!"/>
    <e v="#REF!"/>
    <e v="#REF!"/>
    <e v="#REF!"/>
    <e v="#REF!"/>
    <e v="#REF!"/>
  </r>
  <r>
    <x v="4"/>
    <x v="104"/>
    <n v="2018"/>
    <n v="53"/>
    <n v="908.37046370870098"/>
    <n v="134.57340203091866"/>
    <n v="67.286701015459329"/>
    <n v="50"/>
    <n v="887.8588725984398"/>
    <n v="133.25405495324193"/>
    <n v="67.212759585772019"/>
    <n v="50.000609745947159"/>
    <n v="344227.64885072038"/>
    <n v="105"/>
    <n v="12.749058487397267"/>
    <n v="1"/>
    <n v="1160.2305667550791"/>
    <n v="7.1353681733608934"/>
    <n v="5.284073664660232"/>
    <n v="4.7158199805696928"/>
    <n v="4.5666530744117795"/>
    <n v="0"/>
    <n v="0"/>
    <n v="0"/>
    <n v="0"/>
    <n v="0"/>
    <n v="0"/>
    <n v="0"/>
    <n v="1"/>
    <n v="0"/>
    <n v="0"/>
    <n v="0"/>
    <n v="12"/>
    <n v="0"/>
    <n v="0"/>
    <n v="0"/>
    <n v="0"/>
    <n v="0"/>
    <n v="0"/>
    <n v="0"/>
    <n v="0"/>
    <n v="0"/>
    <n v="0"/>
    <n v="0"/>
    <n v="1"/>
    <n v="5.3230099791384085"/>
    <n v="7.5579116204212609"/>
    <e v="#REF!"/>
    <n v="8.5793440604178635"/>
    <n v="324143.57138608443"/>
    <n v="325823.61364322697"/>
    <n v="359043.02919385128"/>
    <n v="370091.42664160009"/>
    <n v="382940.36156245967"/>
    <n v="344731.46928904741"/>
    <e v="#REF!"/>
    <e v="#REF!"/>
    <e v="#REF!"/>
    <e v="#REF!"/>
    <e v="#REF!"/>
    <e v="#REF!"/>
    <e v="#REF!"/>
    <e v="#REF!"/>
  </r>
  <r>
    <x v="4"/>
    <x v="105"/>
    <n v="2019"/>
    <n v="2"/>
    <n v="917.45416834578805"/>
    <n v="135.91913605122787"/>
    <n v="67.959568025613933"/>
    <n v="50"/>
    <n v="896.73746132264421"/>
    <n v="134.5865955022349"/>
    <n v="67.88488718162975"/>
    <n v="50.000060974594717"/>
    <n v="346826.79527998902"/>
    <n v="106"/>
    <n v="12.756580785263617"/>
    <n v="1"/>
    <n v="1171.3328724226299"/>
    <n v="7.1424144863325942"/>
    <n v="5.2908092132295792"/>
    <n v="4.7218191864918007"/>
    <n v="4.5666473711876483"/>
    <n v="0"/>
    <n v="0"/>
    <n v="0"/>
    <n v="0"/>
    <n v="0"/>
    <n v="0"/>
    <n v="0"/>
    <n v="1"/>
    <n v="0"/>
    <n v="0"/>
    <n v="0"/>
    <n v="1"/>
    <n v="1"/>
    <n v="0"/>
    <n v="0"/>
    <n v="0"/>
    <n v="0"/>
    <n v="0"/>
    <n v="0"/>
    <n v="0"/>
    <n v="0"/>
    <n v="0"/>
    <n v="0"/>
    <n v="0"/>
    <n v="5.3278761687895813"/>
    <n v="7.5636147053174607"/>
    <e v="#REF!"/>
    <n v="8.7210886297739822"/>
    <n v="325718.62339488015"/>
    <n v="327621.29252410191"/>
    <n v="361139.46589980408"/>
    <n v="374120.85762385995"/>
    <n v="386429.1642912883"/>
    <n v="345388.15133592626"/>
    <e v="#REF!"/>
    <e v="#REF!"/>
    <e v="#REF!"/>
    <e v="#REF!"/>
    <e v="#REF!"/>
    <e v="#REF!"/>
    <e v="#REF!"/>
    <e v="#REF!"/>
  </r>
  <r>
    <x v="4"/>
    <x v="106"/>
    <n v="2019"/>
    <n v="3"/>
    <n v="926.62871002924578"/>
    <n v="137.27832741174012"/>
    <n v="68.639163705870061"/>
    <n v="50"/>
    <n v="905.70483593462473"/>
    <n v="135.93246145698751"/>
    <n v="68.563736053446036"/>
    <n v="50.000006097459476"/>
    <n v="347584.50071057602"/>
    <n v="107"/>
    <n v="12.758763081939005"/>
    <n v="1"/>
    <n v="1182.546201146856"/>
    <n v="7.1494812194272672"/>
    <n v="5.2975663768544372"/>
    <n v="4.7278420715355196"/>
    <n v="4.5666468008634462"/>
    <n v="0"/>
    <n v="0"/>
    <n v="0"/>
    <n v="0"/>
    <n v="0"/>
    <n v="0"/>
    <n v="0"/>
    <n v="1"/>
    <n v="0"/>
    <n v="0"/>
    <n v="0"/>
    <n v="1"/>
    <n v="1"/>
    <n v="0"/>
    <n v="0"/>
    <n v="0"/>
    <n v="0"/>
    <n v="0"/>
    <n v="0"/>
    <n v="0"/>
    <n v="0"/>
    <n v="0"/>
    <n v="0"/>
    <n v="0"/>
    <n v="5.3327187932653688"/>
    <n v="7.5693208571168249"/>
    <e v="#REF!"/>
    <n v="8.6769644963262103"/>
    <n v="325754.33583172876"/>
    <n v="327730.82692557131"/>
    <n v="361555.11781964841"/>
    <n v="374698.45234314125"/>
    <n v="387028.21567761741"/>
    <n v="346046.93885293475"/>
    <e v="#REF!"/>
    <e v="#REF!"/>
    <e v="#REF!"/>
    <e v="#REF!"/>
    <e v="#REF!"/>
    <e v="#REF!"/>
    <e v="#REF!"/>
    <e v="#REF!"/>
  </r>
  <r>
    <x v="4"/>
    <x v="107"/>
    <n v="2019"/>
    <n v="4"/>
    <n v="935.8949971295383"/>
    <n v="138.65111068585753"/>
    <n v="69.325555342928766"/>
    <n v="50"/>
    <n v="914.76188429309877"/>
    <n v="137.29178607142251"/>
    <n v="69.249373413980493"/>
    <n v="50.000000609745946"/>
    <n v="348342.23434972059"/>
    <n v="108"/>
    <n v="12.760940707543554"/>
    <n v="1"/>
    <n v="1193.8716631583245"/>
    <n v="7.1565682874039256"/>
    <n v="5.3043450786360902"/>
    <n v="4.7338885861352242"/>
    <n v="4.5666467438310079"/>
    <n v="0"/>
    <n v="0"/>
    <n v="0"/>
    <n v="0"/>
    <n v="0"/>
    <n v="0"/>
    <n v="0"/>
    <n v="1"/>
    <n v="0"/>
    <n v="0"/>
    <n v="0"/>
    <n v="1"/>
    <n v="1"/>
    <n v="0"/>
    <n v="0"/>
    <n v="0"/>
    <n v="0"/>
    <n v="0"/>
    <n v="0"/>
    <n v="0"/>
    <n v="0"/>
    <n v="0"/>
    <n v="0"/>
    <n v="0"/>
    <n v="5.3375380797013179"/>
    <n v="7.575028988199719"/>
    <e v="#REF!"/>
    <n v="8.6406243484728744"/>
    <n v="325791.57674812526"/>
    <n v="327842.33381565328"/>
    <n v="361971.99511216418"/>
    <n v="375277.7194368841"/>
    <n v="387629.18883992283"/>
    <n v="346707.6626941365"/>
    <e v="#REF!"/>
    <e v="#REF!"/>
    <e v="#REF!"/>
    <e v="#REF!"/>
    <e v="#REF!"/>
    <e v="#REF!"/>
    <e v="#REF!"/>
    <e v="#REF!"/>
  </r>
  <r>
    <x v="4"/>
    <x v="108"/>
    <n v="2019"/>
    <n v="5"/>
    <n v="945.25394710083378"/>
    <n v="140.03762179271612"/>
    <n v="70.018810896358062"/>
    <n v="50"/>
    <n v="923.90950313541919"/>
    <n v="138.6647039320693"/>
    <n v="69.941867148120309"/>
    <n v="50.000000060974592"/>
    <n v="349099.97080973367"/>
    <n v="109"/>
    <n v="12.763113609477351"/>
    <n v="1"/>
    <n v="1205.310379789908"/>
    <n v="7.1636756045539078"/>
    <n v="5.3111452410252822"/>
    <n v="4.7399586797147055"/>
    <n v="4.5666467381277647"/>
    <n v="0"/>
    <n v="0"/>
    <n v="0"/>
    <n v="0"/>
    <n v="0"/>
    <n v="0"/>
    <n v="0"/>
    <n v="1"/>
    <n v="0"/>
    <n v="0"/>
    <n v="0"/>
    <n v="1"/>
    <n v="1"/>
    <n v="0"/>
    <n v="0"/>
    <n v="0"/>
    <n v="0"/>
    <n v="0"/>
    <n v="0"/>
    <n v="0"/>
    <n v="0"/>
    <n v="0"/>
    <n v="0"/>
    <n v="0"/>
    <n v="5.3423342519648109"/>
    <n v="7.5807390484397015"/>
    <e v="#REF!"/>
    <n v="8.6320535630199657"/>
    <n v="325830.36142886506"/>
    <n v="327955.8329192315"/>
    <n v="362390.0926125783"/>
    <n v="375858.65233114397"/>
    <n v="388232.07800826529"/>
    <n v="347370.30081650428"/>
    <e v="#REF!"/>
    <e v="#REF!"/>
    <e v="#REF!"/>
    <e v="#REF!"/>
    <e v="#REF!"/>
    <e v="#REF!"/>
    <e v="#REF!"/>
    <e v="#REF!"/>
  </r>
  <r>
    <x v="4"/>
    <x v="109"/>
    <n v="2019"/>
    <n v="6"/>
    <n v="954.70648657184222"/>
    <n v="141.4379980106433"/>
    <n v="70.718999005321649"/>
    <n v="50"/>
    <n v="933.14859816634601"/>
    <n v="140.0513509713563"/>
    <n v="70.641285819601507"/>
    <n v="50.000000006097459"/>
    <n v="348091.55742741341"/>
    <n v="110"/>
    <n v="12.7602208202087"/>
    <n v="1"/>
    <n v="1216.8634835878072"/>
    <n v="7.1708030847132473"/>
    <n v="5.3179667858343773"/>
    <n v="4.746052300696487"/>
    <n v="4.5666467375574396"/>
    <n v="0"/>
    <n v="0"/>
    <n v="0"/>
    <n v="0"/>
    <n v="0"/>
    <n v="0"/>
    <n v="0"/>
    <n v="1"/>
    <n v="0"/>
    <n v="0"/>
    <n v="0"/>
    <n v="2"/>
    <n v="0"/>
    <n v="1"/>
    <n v="0"/>
    <n v="0"/>
    <n v="0"/>
    <n v="0"/>
    <n v="0"/>
    <n v="0"/>
    <n v="0"/>
    <n v="0"/>
    <n v="0"/>
    <n v="0"/>
    <n v="5.3471075307174685"/>
    <n v="7.5864510897676478"/>
    <e v="#REF!"/>
    <n v="8.687155331088718"/>
    <n v="328542.19714453327"/>
    <n v="329333.68110020622"/>
    <n v="366495.87969091884"/>
    <n v="376441.24440892768"/>
    <n v="388836.87734662404"/>
    <n v="348034.84582737158"/>
    <e v="#REF!"/>
    <e v="#REF!"/>
    <e v="#REF!"/>
    <e v="#REF!"/>
    <e v="#REF!"/>
    <e v="#REF!"/>
    <e v="#REF!"/>
    <e v="#REF!"/>
  </r>
  <r>
    <x v="4"/>
    <x v="110"/>
    <n v="2019"/>
    <n v="7"/>
    <n v="500"/>
    <n v="100"/>
    <n v="50"/>
    <n v="50"/>
    <n v="803.20401871644219"/>
    <n v="120.02567548567815"/>
    <n v="52.064128581960148"/>
    <n v="50.000000000609745"/>
    <n v="332941.55298791814"/>
    <n v="111"/>
    <n v="12.71572223700495"/>
    <n v="1"/>
    <n v="700"/>
    <n v="7.0655658201623694"/>
    <n v="5.2146263210123713"/>
    <n v="4.5700789761685936"/>
    <n v="4.5666467375004078"/>
    <n v="0"/>
    <n v="0"/>
    <n v="0"/>
    <n v="0"/>
    <n v="0"/>
    <n v="0"/>
    <n v="0"/>
    <n v="1"/>
    <n v="0"/>
    <n v="0"/>
    <n v="0"/>
    <n v="2"/>
    <n v="0"/>
    <n v="1"/>
    <n v="0"/>
    <n v="0"/>
    <n v="0"/>
    <n v="0"/>
    <n v="0"/>
    <n v="0"/>
    <n v="0"/>
    <n v="0"/>
    <n v="0"/>
    <n v="0"/>
    <n v="5.3518581334760666"/>
    <n v="7.5097720674580035"/>
    <e v="#REF!"/>
    <n v="7.9727584360078181"/>
    <n v="320849.64708278683"/>
    <n v="326387.66961161979"/>
    <n v="360144.13312222372"/>
    <n v="368100.47124637751"/>
    <n v="376855.60328514659"/>
    <n v="336180.98454107996"/>
    <e v="#REF!"/>
    <e v="#REF!"/>
    <e v="#REF!"/>
    <e v="#REF!"/>
    <e v="#REF!"/>
    <e v="#REF!"/>
    <e v="#REF!"/>
    <e v="#REF!"/>
  </r>
  <r>
    <x v="4"/>
    <x v="111"/>
    <n v="2019"/>
    <n v="8"/>
    <n v="500"/>
    <n v="100"/>
    <n v="50"/>
    <n v="50"/>
    <n v="712.24281310150946"/>
    <n v="110.01283774283908"/>
    <n v="50.206412858196018"/>
    <n v="50.000000000060979"/>
    <n v="328686.40536077111"/>
    <n v="112"/>
    <n v="12.702859399991935"/>
    <n v="1"/>
    <n v="700"/>
    <n v="6.9847006925384756"/>
    <n v="5.1586542689940842"/>
    <n v="4.550650841218272"/>
    <n v="4.566646737494704"/>
    <n v="0"/>
    <n v="0"/>
    <n v="0"/>
    <n v="0"/>
    <n v="0"/>
    <n v="0"/>
    <n v="0"/>
    <n v="1"/>
    <n v="0"/>
    <n v="0"/>
    <n v="0"/>
    <n v="2"/>
    <n v="0"/>
    <n v="1"/>
    <n v="0"/>
    <n v="0"/>
    <n v="0"/>
    <n v="0"/>
    <n v="0"/>
    <n v="0"/>
    <n v="0"/>
    <n v="0"/>
    <n v="0"/>
    <n v="0"/>
    <n v="5.3565862746720123"/>
    <n v="7.4895889699445233"/>
    <e v="#REF!"/>
    <n v="7.6238596921829016"/>
    <n v="320732.51156484679"/>
    <n v="324299.14723191806"/>
    <n v="355261.04275508894"/>
    <n v="362537.70641044999"/>
    <n v="372996.67864020384"/>
    <n v="332546.63078013319"/>
    <e v="#REF!"/>
    <e v="#REF!"/>
    <e v="#REF!"/>
    <e v="#REF!"/>
    <e v="#REF!"/>
    <e v="#REF!"/>
    <e v="#REF!"/>
    <e v="#REF!"/>
  </r>
  <r>
    <x v="4"/>
    <x v="112"/>
    <n v="2019"/>
    <n v="9"/>
    <n v="500"/>
    <n v="100"/>
    <n v="50"/>
    <n v="50"/>
    <n v="648.56996917105653"/>
    <n v="105.00641887141954"/>
    <n v="50.0206412858196"/>
    <n v="50.000000000006096"/>
    <n v="326662.75732936192"/>
    <n v="113"/>
    <n v="12.69668359454794"/>
    <n v="1"/>
    <n v="700"/>
    <n v="6.9239339736567365"/>
    <n v="5.129447819558103"/>
    <n v="4.5486871054183187"/>
    <n v="4.5666467374941337"/>
    <n v="0"/>
    <n v="0"/>
    <n v="0"/>
    <n v="0"/>
    <n v="0"/>
    <n v="0"/>
    <n v="0"/>
    <n v="1"/>
    <n v="0"/>
    <n v="0"/>
    <n v="0"/>
    <n v="2"/>
    <n v="0"/>
    <n v="1"/>
    <n v="0"/>
    <n v="0"/>
    <n v="0"/>
    <n v="0"/>
    <n v="0"/>
    <n v="0"/>
    <n v="0"/>
    <n v="0"/>
    <n v="0"/>
    <n v="0"/>
    <n v="5.3612921657094255"/>
    <n v="7.4806598608676591"/>
    <e v="#REF!"/>
    <n v="7.4545111288555654"/>
    <n v="320615.37604690675"/>
    <n v="322810.86722843564"/>
    <n v="351589.07526688307"/>
    <n v="358824.47707315738"/>
    <n v="370906.60098316771"/>
    <n v="330705.54804920172"/>
    <e v="#REF!"/>
    <e v="#REF!"/>
    <e v="#REF!"/>
    <e v="#REF!"/>
    <e v="#REF!"/>
    <e v="#REF!"/>
    <e v="#REF!"/>
    <e v="#REF!"/>
  </r>
  <r>
    <x v="4"/>
    <x v="113"/>
    <n v="2019"/>
    <n v="10"/>
    <n v="500"/>
    <n v="100"/>
    <n v="50"/>
    <n v="50"/>
    <n v="603.99897841973961"/>
    <n v="102.50320943570978"/>
    <n v="50.002064128581964"/>
    <n v="50.000000000000611"/>
    <n v="325458.61948330799"/>
    <n v="114"/>
    <n v="12.692990603465635"/>
    <n v="1"/>
    <n v="700"/>
    <n v="6.8790875459143654"/>
    <n v="5.1145183574053075"/>
    <n v="4.5484905195774052"/>
    <n v="4.5666467374940769"/>
    <n v="0"/>
    <n v="0"/>
    <n v="0"/>
    <n v="0"/>
    <n v="0"/>
    <n v="0"/>
    <n v="0"/>
    <n v="1"/>
    <n v="0"/>
    <n v="0"/>
    <n v="0"/>
    <n v="3"/>
    <n v="0"/>
    <n v="0"/>
    <n v="1"/>
    <n v="0"/>
    <n v="0"/>
    <n v="0"/>
    <n v="0"/>
    <n v="0"/>
    <n v="0"/>
    <n v="0"/>
    <n v="0"/>
    <n v="0"/>
    <n v="5.3659760150218512"/>
    <n v="7.4759845552088073"/>
    <e v="#REF!"/>
    <n v="7.6047381833620467"/>
    <n v="320498.24052896677"/>
    <n v="321742.75688830664"/>
    <n v="348876.45879424561"/>
    <n v="356327.76737072208"/>
    <n v="369566.54722023179"/>
    <n v="329599.55743493501"/>
    <e v="#REF!"/>
    <e v="#REF!"/>
    <e v="#REF!"/>
    <e v="#REF!"/>
    <e v="#REF!"/>
    <e v="#REF!"/>
    <e v="#REF!"/>
    <e v="#REF!"/>
  </r>
  <r>
    <x v="4"/>
    <x v="114"/>
    <n v="2019"/>
    <n v="11"/>
    <n v="500"/>
    <n v="100"/>
    <n v="50"/>
    <n v="50"/>
    <n v="572.79928489381768"/>
    <n v="101.25160471785489"/>
    <n v="50.000206412858198"/>
    <n v="50.000000000000064"/>
    <n v="324710.09983156051"/>
    <n v="115"/>
    <n v="12.690688062724401"/>
    <n v="1"/>
    <n v="700"/>
    <n v="6.8464537468852633"/>
    <n v="5.106969202478794"/>
    <n v="4.548470858867617"/>
    <n v="4.5666467374940716"/>
    <n v="0"/>
    <n v="0"/>
    <n v="0"/>
    <n v="0"/>
    <n v="0"/>
    <n v="0"/>
    <n v="0"/>
    <n v="1"/>
    <n v="0"/>
    <n v="0"/>
    <n v="0"/>
    <n v="3"/>
    <n v="0"/>
    <n v="0"/>
    <n v="1"/>
    <n v="0"/>
    <n v="0"/>
    <n v="0"/>
    <n v="0"/>
    <n v="0"/>
    <n v="0"/>
    <n v="0"/>
    <n v="0"/>
    <n v="0"/>
    <n v="5.3706380281276624"/>
    <n v="7.4736808097515972"/>
    <e v="#REF!"/>
    <n v="7.9151730278236521"/>
    <n v="320381.10501102672"/>
    <n v="320968.76531252509"/>
    <n v="346899.77093348297"/>
    <n v="354636.06952104758"/>
    <n v="368677.0375137885"/>
    <n v="328914.68591031176"/>
    <e v="#REF!"/>
    <e v="#REF!"/>
    <e v="#REF!"/>
    <e v="#REF!"/>
    <e v="#REF!"/>
    <e v="#REF!"/>
    <e v="#REF!"/>
    <e v="#REF!"/>
  </r>
  <r>
    <x v="4"/>
    <x v="115"/>
    <n v="2019"/>
    <n v="12"/>
    <n v="500"/>
    <n v="100"/>
    <n v="50"/>
    <n v="50"/>
    <n v="550.95949942567233"/>
    <n v="100.62580235892744"/>
    <n v="50.000020641285822"/>
    <n v="50.000000000000007"/>
    <n v="324246.16355685866"/>
    <n v="116"/>
    <n v="12.689258270364235"/>
    <n v="1"/>
    <n v="700"/>
    <n v="6.8229594190155822"/>
    <n v="5.1031731457456004"/>
    <n v="4.5484688927753787"/>
    <n v="4.5666467374940707"/>
    <n v="0"/>
    <n v="0"/>
    <n v="0"/>
    <n v="0"/>
    <n v="0"/>
    <n v="0"/>
    <n v="0"/>
    <n v="1"/>
    <n v="0"/>
    <n v="0"/>
    <n v="0"/>
    <n v="3"/>
    <n v="0"/>
    <n v="0"/>
    <n v="1"/>
    <n v="0"/>
    <n v="0"/>
    <n v="0"/>
    <n v="0"/>
    <n v="0"/>
    <n v="0"/>
    <n v="0"/>
    <n v="0"/>
    <n v="0"/>
    <n v="5.3752784076841653"/>
    <n v="7.4728495494274041"/>
    <e v="#REF!"/>
    <n v="7.109114591007045"/>
    <n v="320263.96949308668"/>
    <n v="320400.65687178681"/>
    <n v="345473.82431619335"/>
    <n v="353483.28309540293"/>
    <n v="368082.48143360513"/>
    <n v="328493.81480661873"/>
    <e v="#REF!"/>
    <e v="#REF!"/>
    <e v="#REF!"/>
    <e v="#REF!"/>
    <e v="#REF!"/>
    <e v="#REF!"/>
    <e v="#REF!"/>
    <e v="#REF!"/>
  </r>
  <r>
    <x v="4"/>
    <x v="116"/>
    <n v="2019"/>
    <n v="13"/>
    <n v="500"/>
    <n v="100"/>
    <n v="50"/>
    <n v="50"/>
    <n v="535.6716495979706"/>
    <n v="100.31290117946372"/>
    <n v="50.00000206412858"/>
    <n v="50"/>
    <n v="323966.63545434386"/>
    <n v="117"/>
    <n v="12.688395812479206"/>
    <n v="1"/>
    <n v="700"/>
    <n v="6.8061786607266077"/>
    <n v="5.1012696999003557"/>
    <n v="4.5484686961659415"/>
    <n v="4.5666467374940707"/>
    <n v="0"/>
    <n v="0"/>
    <n v="0"/>
    <n v="0"/>
    <n v="0"/>
    <n v="0"/>
    <n v="0"/>
    <n v="1"/>
    <n v="0"/>
    <n v="0"/>
    <n v="0"/>
    <n v="3"/>
    <n v="0"/>
    <n v="0"/>
    <n v="1"/>
    <n v="0"/>
    <n v="0"/>
    <n v="0"/>
    <n v="0"/>
    <n v="0"/>
    <n v="0"/>
    <n v="0"/>
    <n v="0"/>
    <n v="0"/>
    <n v="5.3798973535404597"/>
    <n v="7.4729644233742212"/>
    <e v="#REF!"/>
    <n v="7.3814069092504946"/>
    <n v="320146.83397514664"/>
    <n v="319976.66662557871"/>
    <n v="344452.4349861393"/>
    <n v="352695.34343754611"/>
    <n v="367685.84827815794"/>
    <n v="328243.7650589525"/>
    <e v="#REF!"/>
    <e v="#REF!"/>
    <e v="#REF!"/>
    <e v="#REF!"/>
    <e v="#REF!"/>
    <e v="#REF!"/>
    <e v="#REF!"/>
    <e v="#REF!"/>
  </r>
  <r>
    <x v="4"/>
    <x v="117"/>
    <n v="2019"/>
    <n v="14"/>
    <n v="500"/>
    <n v="100"/>
    <n v="50"/>
    <n v="50"/>
    <n v="524.97015471857935"/>
    <n v="100.15645058973186"/>
    <n v="50.000000206412857"/>
    <n v="50"/>
    <n v="323809.10039404267"/>
    <n v="118"/>
    <n v="12.687909424815425"/>
    <n v="1"/>
    <n v="700"/>
    <n v="6.7942622998179463"/>
    <n v="5.1003166165865954"/>
    <n v="4.5484686765049958"/>
    <n v="4.5666467374940707"/>
    <n v="0"/>
    <n v="0"/>
    <n v="0"/>
    <n v="0"/>
    <n v="0"/>
    <n v="0"/>
    <n v="0"/>
    <n v="1"/>
    <n v="0"/>
    <n v="0"/>
    <n v="0"/>
    <n v="3"/>
    <n v="0"/>
    <n v="0"/>
    <n v="1"/>
    <n v="0"/>
    <n v="0"/>
    <n v="0"/>
    <n v="0"/>
    <n v="0"/>
    <n v="0"/>
    <n v="0"/>
    <n v="0"/>
    <n v="0"/>
    <n v="5.3844950627890888"/>
    <n v="7.47369878804989"/>
    <e v="#REF!"/>
    <n v="7.8376059406163563"/>
    <n v="320029.6984572066"/>
    <n v="319653.55911554181"/>
    <n v="343724.17249189992"/>
    <n v="352156.6494193598"/>
    <n v="367423.67747885775"/>
    <n v="328106.41503603524"/>
    <e v="#REF!"/>
    <e v="#REF!"/>
    <e v="#REF!"/>
    <e v="#REF!"/>
    <e v="#REF!"/>
    <e v="#REF!"/>
    <e v="#REF!"/>
    <e v="#REF!"/>
  </r>
  <r>
    <x v="4"/>
    <x v="118"/>
    <n v="2019"/>
    <n v="15"/>
    <n v="500"/>
    <n v="100"/>
    <n v="50"/>
    <n v="50"/>
    <n v="517.47910830300555"/>
    <n v="100.07822529486593"/>
    <n v="50.000000020641288"/>
    <n v="50"/>
    <n v="323733.48984202964"/>
    <n v="119"/>
    <n v="12.687675894068576"/>
    <n v="1"/>
    <n v="700"/>
    <n v="6.7858355437103732"/>
    <n v="5.0998397340752097"/>
    <n v="4.5484686745389018"/>
    <n v="4.5666467374940707"/>
    <n v="0"/>
    <n v="0"/>
    <n v="0"/>
    <n v="0"/>
    <n v="0"/>
    <n v="0"/>
    <n v="0"/>
    <n v="1"/>
    <n v="0"/>
    <n v="0"/>
    <n v="0"/>
    <n v="4"/>
    <n v="0"/>
    <n v="0"/>
    <n v="0"/>
    <n v="1"/>
    <n v="0"/>
    <n v="0"/>
    <n v="0"/>
    <n v="0"/>
    <n v="0"/>
    <n v="0"/>
    <n v="0"/>
    <n v="0"/>
    <n v="5.389071729816501"/>
    <n v="7.4748440796349334"/>
    <e v="#REF!"/>
    <n v="7.6370296462942129"/>
    <n v="316159.30563851766"/>
    <n v="314729.79594629514"/>
    <n v="344505.73284524691"/>
    <n v="356169.57749141904"/>
    <n v="367253.61660148023"/>
    <n v="328044.52476520254"/>
    <e v="#REF!"/>
    <e v="#REF!"/>
    <e v="#REF!"/>
    <e v="#REF!"/>
    <e v="#REF!"/>
    <e v="#REF!"/>
    <e v="#REF!"/>
    <e v="#REF!"/>
  </r>
  <r>
    <x v="4"/>
    <x v="119"/>
    <n v="2019"/>
    <n v="16"/>
    <n v="500"/>
    <n v="100"/>
    <n v="50"/>
    <n v="55.000000000000007"/>
    <n v="512.23537581210394"/>
    <n v="100.03911264743297"/>
    <n v="50.000000002064127"/>
    <n v="54.500000000000007"/>
    <n v="326174.51681005693"/>
    <n v="120"/>
    <n v="12.695187844750333"/>
    <n v="1"/>
    <n v="705"/>
    <n v="6.7798942764726791"/>
    <n v="5.0996012075110464"/>
    <n v="4.548468674342292"/>
    <n v="4.6123534664621468"/>
    <n v="0"/>
    <n v="0"/>
    <n v="0"/>
    <n v="0"/>
    <n v="0"/>
    <n v="0"/>
    <n v="0"/>
    <n v="1"/>
    <n v="0"/>
    <n v="0"/>
    <n v="0"/>
    <n v="4"/>
    <n v="0"/>
    <n v="0"/>
    <n v="0"/>
    <n v="1"/>
    <n v="0"/>
    <n v="0"/>
    <n v="0"/>
    <n v="0"/>
    <n v="0"/>
    <n v="0"/>
    <n v="0"/>
    <n v="0"/>
    <n v="5.393627546352362"/>
    <n v="7.4876909735507118"/>
    <e v="#REF!"/>
    <n v="7.2176545868860416"/>
    <n v="316042.17012057762"/>
    <n v="314526.73889230192"/>
    <n v="344137.5273456428"/>
    <n v="355920.78812049679"/>
    <n v="367147.02970409021"/>
    <n v="329651.64782880782"/>
    <e v="#REF!"/>
    <e v="#REF!"/>
    <e v="#REF!"/>
    <e v="#REF!"/>
    <e v="#REF!"/>
    <e v="#REF!"/>
    <e v="#REF!"/>
    <e v="#REF!"/>
  </r>
  <r>
    <x v="4"/>
    <x v="120"/>
    <n v="2019"/>
    <n v="17"/>
    <n v="500"/>
    <n v="100"/>
    <n v="50"/>
    <n v="60.500000000000014"/>
    <n v="508.56476306847276"/>
    <n v="100.01955632371649"/>
    <n v="50.000000000206413"/>
    <n v="59.90000000000002"/>
    <n v="328890.6126707613"/>
    <n v="121"/>
    <n v="12.703480490178954"/>
    <n v="1"/>
    <n v="710.5"/>
    <n v="6.7757142863740141"/>
    <n v="5.0994819228899759"/>
    <n v="4.5484686743226312"/>
    <n v="4.6645791441212108"/>
    <n v="0"/>
    <n v="0"/>
    <n v="0"/>
    <n v="0"/>
    <n v="0"/>
    <n v="0"/>
    <n v="0"/>
    <n v="1"/>
    <n v="0"/>
    <n v="0"/>
    <n v="0"/>
    <n v="4"/>
    <n v="0"/>
    <n v="0"/>
    <n v="0"/>
    <n v="1"/>
    <n v="0"/>
    <n v="0"/>
    <n v="0"/>
    <n v="0"/>
    <n v="0"/>
    <n v="0"/>
    <n v="0"/>
    <n v="0"/>
    <n v="5.3981627015177525"/>
    <n v="7.5023523210809788"/>
    <e v="#REF!"/>
    <n v="7.7995917749646262"/>
    <n v="315925.03460263758"/>
    <n v="314358.28461681545"/>
    <n v="343875.4557726882"/>
    <n v="355754.17386253382"/>
    <n v="367084.3720850824"/>
    <n v="331524.43987746118"/>
    <e v="#REF!"/>
    <e v="#REF!"/>
    <e v="#REF!"/>
    <e v="#REF!"/>
    <e v="#REF!"/>
    <e v="#REF!"/>
    <e v="#REF!"/>
    <e v="#REF!"/>
  </r>
  <r>
    <x v="4"/>
    <x v="121"/>
    <n v="2019"/>
    <n v="18"/>
    <n v="500"/>
    <n v="100"/>
    <n v="50"/>
    <n v="66.550000000000026"/>
    <n v="505.99533414793092"/>
    <n v="100.00977816185824"/>
    <n v="50.000000000020641"/>
    <n v="65.885000000000019"/>
    <n v="331654.61412082781"/>
    <n v="122"/>
    <n v="12.711849387478143"/>
    <n v="1"/>
    <n v="716.55000000000007"/>
    <n v="6.7727778623882822"/>
    <n v="5.0994222752432083"/>
    <n v="4.5484686743206648"/>
    <n v="4.7194440870450256"/>
    <n v="0"/>
    <n v="0"/>
    <n v="0"/>
    <n v="0"/>
    <n v="0"/>
    <n v="0"/>
    <n v="0"/>
    <n v="1"/>
    <n v="0"/>
    <n v="0"/>
    <n v="0"/>
    <n v="4"/>
    <n v="0"/>
    <n v="0"/>
    <n v="0"/>
    <n v="1"/>
    <n v="0"/>
    <n v="0"/>
    <n v="0"/>
    <n v="0"/>
    <n v="0"/>
    <n v="0"/>
    <n v="0"/>
    <n v="0"/>
    <n v="5.4026773818722793"/>
    <n v="7.517797573425292"/>
    <e v="#REF!"/>
    <n v="7.5111008850679877"/>
    <n v="315807.89908469754"/>
    <n v="314214.05228628364"/>
    <n v="343688.32104623516"/>
    <n v="355644.69880185451"/>
    <n v="367052.21205039503"/>
    <n v="333514.66376272112"/>
    <e v="#REF!"/>
    <e v="#REF!"/>
    <e v="#REF!"/>
    <e v="#REF!"/>
    <e v="#REF!"/>
    <e v="#REF!"/>
    <e v="#REF!"/>
    <e v="#REF!"/>
  </r>
  <r>
    <x v="4"/>
    <x v="122"/>
    <n v="2019"/>
    <n v="19"/>
    <n v="500"/>
    <n v="100"/>
    <n v="50"/>
    <n v="73.205000000000041"/>
    <n v="504.1967339035516"/>
    <n v="100.00488908092912"/>
    <n v="50.000000000002061"/>
    <n v="72.473000000000042"/>
    <n v="366448.28161264316"/>
    <n v="123"/>
    <n v="12.811612676061088"/>
    <n v="1"/>
    <n v="723.20500000000004"/>
    <n v="6.7707172230775026"/>
    <n v="5.0993924500855812"/>
    <n v="4.5484686743204685"/>
    <n v="4.7765480299726724"/>
    <n v="0"/>
    <n v="0"/>
    <n v="0"/>
    <n v="0"/>
    <n v="0"/>
    <n v="0"/>
    <n v="0"/>
    <n v="1"/>
    <n v="0"/>
    <n v="0"/>
    <n v="1"/>
    <n v="5"/>
    <n v="0"/>
    <n v="0"/>
    <n v="0"/>
    <n v="0"/>
    <n v="1"/>
    <n v="0"/>
    <n v="0"/>
    <n v="0"/>
    <n v="0"/>
    <n v="0"/>
    <n v="0"/>
    <n v="0"/>
    <n v="5.4071717714601188"/>
    <n v="8.5338854967669491"/>
    <e v="#REF!"/>
    <n v="9.0692055239137694"/>
    <n v="360651.45506446011"/>
    <n v="363618.26089734992"/>
    <n v="392931.89197668439"/>
    <n v="403075.40060075029"/>
    <n v="416125.50847974437"/>
    <n v="368051.21991408209"/>
    <e v="#REF!"/>
    <e v="#REF!"/>
    <e v="#REF!"/>
    <e v="#REF!"/>
    <e v="#REF!"/>
    <e v="#REF!"/>
    <e v="#REF!"/>
    <e v="#REF!"/>
  </r>
  <r>
    <x v="4"/>
    <x v="123"/>
    <n v="2019"/>
    <n v="20"/>
    <n v="500"/>
    <n v="100"/>
    <n v="50"/>
    <n v="80.525500000000051"/>
    <n v="502.93771373248609"/>
    <n v="100.00244454046455"/>
    <n v="50.000000000000206"/>
    <n v="79.720250000000064"/>
    <n v="369245.19681953348"/>
    <n v="124"/>
    <n v="12.819216192372755"/>
    <n v="1"/>
    <n v="730.52550000000008"/>
    <n v="6.7692722448782368"/>
    <n v="5.0993775371731829"/>
    <n v="4.548468674320449"/>
    <n v="4.835814847197617"/>
    <n v="0"/>
    <n v="0"/>
    <n v="0"/>
    <n v="0"/>
    <n v="0"/>
    <n v="0"/>
    <n v="0"/>
    <n v="1"/>
    <n v="0"/>
    <n v="0"/>
    <n v="1"/>
    <n v="5"/>
    <n v="0"/>
    <n v="0"/>
    <n v="0"/>
    <n v="0"/>
    <n v="1"/>
    <n v="0"/>
    <n v="0"/>
    <n v="0"/>
    <n v="0"/>
    <n v="0"/>
    <n v="0"/>
    <n v="0"/>
    <n v="5.4116460518550396"/>
    <n v="8.5505688924941072"/>
    <e v="#REF!"/>
    <n v="9.1024286357857562"/>
    <n v="360534.31954652013"/>
    <n v="363502.85268131422"/>
    <n v="392834.63123666687"/>
    <n v="403033.49276316568"/>
    <n v="416129.35877396649"/>
    <n v="370225.35166151111"/>
    <e v="#REF!"/>
    <e v="#REF!"/>
    <e v="#REF!"/>
    <e v="#REF!"/>
    <e v="#REF!"/>
    <e v="#REF!"/>
    <e v="#REF!"/>
    <e v="#REF!"/>
  </r>
  <r>
    <x v="4"/>
    <x v="124"/>
    <n v="2019"/>
    <n v="21"/>
    <n v="500"/>
    <n v="100"/>
    <n v="50"/>
    <n v="88.578050000000061"/>
    <n v="502.05639961274022"/>
    <n v="100.00122227023228"/>
    <n v="50.000000000000021"/>
    <n v="87.692270000000065"/>
    <n v="372050.89794178685"/>
    <n v="125"/>
    <n v="12.826785946320108"/>
    <n v="1"/>
    <n v="738.57805000000008"/>
    <n v="6.7682595163634804"/>
    <n v="5.0993700806335847"/>
    <n v="4.5484686743204472"/>
    <n v="4.8971917109716649"/>
    <n v="0"/>
    <n v="0"/>
    <n v="0"/>
    <n v="0"/>
    <n v="0"/>
    <n v="0"/>
    <n v="0"/>
    <n v="1"/>
    <n v="0"/>
    <n v="0"/>
    <n v="1"/>
    <n v="5"/>
    <n v="0"/>
    <n v="0"/>
    <n v="0"/>
    <n v="0"/>
    <n v="1"/>
    <n v="0"/>
    <n v="0"/>
    <n v="0"/>
    <n v="0"/>
    <n v="0"/>
    <n v="0"/>
    <n v="0"/>
    <n v="5.4161004022044201"/>
    <n v="8.5678151747624263"/>
    <e v="#REF!"/>
    <n v="9.2649828300343717"/>
    <n v="360417.18402858009"/>
    <n v="363395.75259239797"/>
    <n v="392763.41770710453"/>
    <n v="403010.96949591063"/>
    <n v="416143.52910308453"/>
    <n v="372482.17133067001"/>
    <e v="#REF!"/>
    <e v="#REF!"/>
    <e v="#REF!"/>
    <e v="#REF!"/>
    <e v="#REF!"/>
    <e v="#REF!"/>
    <e v="#REF!"/>
    <e v="#REF!"/>
  </r>
  <r>
    <x v="4"/>
    <x v="125"/>
    <n v="2019"/>
    <n v="22"/>
    <n v="500"/>
    <n v="100"/>
    <n v="50"/>
    <n v="97.435855000000075"/>
    <n v="501.43947972891812"/>
    <n v="100.00061113511615"/>
    <n v="50"/>
    <n v="96.461496500000067"/>
    <n v="374862.71206144808"/>
    <n v="126"/>
    <n v="12.834315136751682"/>
    <n v="1"/>
    <n v="747.43585500000006"/>
    <n v="6.7675499956649858"/>
    <n v="5.099366352342936"/>
    <n v="4.5484686743204463"/>
    <n v="4.9606212562828969"/>
    <n v="0"/>
    <n v="0"/>
    <n v="0"/>
    <n v="0"/>
    <n v="0"/>
    <n v="0"/>
    <n v="0"/>
    <n v="1"/>
    <n v="0"/>
    <n v="0"/>
    <n v="1"/>
    <n v="5"/>
    <n v="0"/>
    <n v="0"/>
    <n v="0"/>
    <n v="0"/>
    <n v="1"/>
    <n v="0"/>
    <n v="0"/>
    <n v="0"/>
    <n v="0"/>
    <n v="0"/>
    <n v="0"/>
    <n v="0"/>
    <n v="5.4205349992722862"/>
    <n v="8.5855966184573251"/>
    <e v="#REF!"/>
    <n v="9.3405101820865539"/>
    <n v="360300.04851064004"/>
    <n v="363294.46819246531"/>
    <n v="392710.47537144896"/>
    <n v="403001.98990355962"/>
    <n v="416164.90681566094"/>
    <n v="374817.22149741347"/>
    <e v="#REF!"/>
    <e v="#REF!"/>
    <e v="#REF!"/>
    <e v="#REF!"/>
    <e v="#REF!"/>
    <e v="#REF!"/>
    <e v="#REF!"/>
    <e v="#REF!"/>
  </r>
  <r>
    <x v="4"/>
    <x v="126"/>
    <n v="2019"/>
    <n v="23"/>
    <n v="500"/>
    <n v="100"/>
    <n v="50"/>
    <n v="107.1794405000001"/>
    <n v="501.00763581024268"/>
    <n v="100.00030556755807"/>
    <n v="50"/>
    <n v="106.1076461000001"/>
    <n v="396970.90794356389"/>
    <n v="127"/>
    <n v="12.891618277245103"/>
    <n v="1"/>
    <n v="757.17944050000006"/>
    <n v="6.7670530314712423"/>
    <n v="5.099364488192399"/>
    <n v="4.5484686743204463"/>
    <n v="5.0260397689912146"/>
    <n v="0"/>
    <n v="0"/>
    <n v="0"/>
    <n v="0"/>
    <n v="0"/>
    <n v="0"/>
    <n v="0"/>
    <n v="1"/>
    <n v="0"/>
    <n v="0"/>
    <n v="1"/>
    <n v="6"/>
    <n v="0"/>
    <n v="0"/>
    <n v="0"/>
    <n v="0"/>
    <n v="0"/>
    <n v="1"/>
    <n v="0"/>
    <n v="0"/>
    <n v="0"/>
    <n v="0"/>
    <n v="0"/>
    <n v="0"/>
    <n v="5.4249500174814029"/>
    <n v="8.6038880287865531"/>
    <e v="#REF!"/>
    <n v="8.9768523618642231"/>
    <n v="399856.95495571953"/>
    <n v="402355.22006576421"/>
    <n v="431933.52792409679"/>
    <n v="439602.82914129487"/>
    <n v="444737.3519522681"/>
    <n v="396629.42913617182"/>
    <e v="#REF!"/>
    <e v="#REF!"/>
    <e v="#REF!"/>
    <e v="#REF!"/>
    <e v="#REF!"/>
    <e v="#REF!"/>
    <e v="#REF!"/>
    <e v="#REF!"/>
  </r>
  <r>
    <x v="4"/>
    <x v="127"/>
    <n v="2019"/>
    <n v="24"/>
    <n v="500"/>
    <n v="100"/>
    <n v="50"/>
    <n v="117.89738455000011"/>
    <n v="500.70534506716984"/>
    <n v="100.00015278377904"/>
    <n v="50"/>
    <n v="116.71841070500011"/>
    <n v="399789.96450840565"/>
    <n v="128"/>
    <n v="12.898694599453769"/>
    <n v="1"/>
    <n v="767.89738455000008"/>
    <n v="6.7667050095279944"/>
    <n v="5.0993635561158275"/>
    <n v="4.5484686743204463"/>
    <n v="5.0933778917353187"/>
    <n v="0"/>
    <n v="0"/>
    <n v="0"/>
    <n v="0"/>
    <n v="0"/>
    <n v="0"/>
    <n v="0"/>
    <n v="1"/>
    <n v="0"/>
    <n v="0"/>
    <n v="1"/>
    <n v="6"/>
    <n v="0"/>
    <n v="0"/>
    <n v="0"/>
    <n v="0"/>
    <n v="0"/>
    <n v="1"/>
    <n v="0"/>
    <n v="0"/>
    <n v="0"/>
    <n v="0"/>
    <n v="0"/>
    <n v="0"/>
    <n v="5.4293456289544411"/>
    <n v="8.6226656426296344"/>
    <e v="#REF!"/>
    <n v="9.0912920450636179"/>
    <n v="399739.81943777949"/>
    <n v="402260.85633572208"/>
    <n v="431902.36937335675"/>
    <n v="439609.93778444669"/>
    <n v="444767.28779463837"/>
    <n v="399109.43176736566"/>
    <e v="#REF!"/>
    <e v="#REF!"/>
    <e v="#REF!"/>
    <e v="#REF!"/>
    <e v="#REF!"/>
    <e v="#REF!"/>
    <e v="#REF!"/>
    <e v="#REF!"/>
  </r>
  <r>
    <x v="4"/>
    <x v="128"/>
    <n v="2019"/>
    <n v="25"/>
    <n v="500"/>
    <n v="100"/>
    <n v="50"/>
    <n v="129.68712300500013"/>
    <n v="500.49374154701889"/>
    <n v="100.00007639188952"/>
    <n v="50"/>
    <n v="128.39025177500014"/>
    <n v="402611.10214978567"/>
    <n v="129"/>
    <n v="12.905726367937236"/>
    <n v="1"/>
    <n v="779.6871230050001"/>
    <n v="6.7664613220816836"/>
    <n v="5.0993630900772153"/>
    <n v="4.5484686743204463"/>
    <n v="5.1625615931762354"/>
    <n v="0"/>
    <n v="0"/>
    <n v="0"/>
    <n v="0"/>
    <n v="0"/>
    <n v="0"/>
    <n v="0"/>
    <n v="1"/>
    <n v="0"/>
    <n v="0"/>
    <n v="1"/>
    <n v="6"/>
    <n v="0"/>
    <n v="0"/>
    <n v="0"/>
    <n v="0"/>
    <n v="0"/>
    <n v="1"/>
    <n v="0"/>
    <n v="0"/>
    <n v="0"/>
    <n v="0"/>
    <n v="0"/>
    <n v="0"/>
    <n v="5.43372200355424"/>
    <n v="8.6419064979093516"/>
    <e v="#REF!"/>
    <n v="9.0300499768077618"/>
    <n v="399622.68391983944"/>
    <n v="402168.48738700134"/>
    <n v="431877.49798186013"/>
    <n v="439621.67751869228"/>
    <n v="444799.68644568202"/>
    <n v="401656.65886190871"/>
    <e v="#REF!"/>
    <e v="#REF!"/>
    <e v="#REF!"/>
    <e v="#REF!"/>
    <e v="#REF!"/>
    <e v="#REF!"/>
    <e v="#REF!"/>
    <e v="#REF!"/>
  </r>
  <r>
    <x v="4"/>
    <x v="129"/>
    <n v="2019"/>
    <n v="26"/>
    <n v="500"/>
    <n v="100"/>
    <n v="50"/>
    <n v="142.65583530550015"/>
    <n v="500.34561908291317"/>
    <n v="100.00003819594477"/>
    <n v="50"/>
    <n v="141.22927695245016"/>
    <n v="405433.69475212751"/>
    <n v="130"/>
    <n v="12.912712624376303"/>
    <n v="1"/>
    <n v="792.6558353055002"/>
    <n v="6.7662907055291521"/>
    <n v="5.0993628570578284"/>
    <n v="4.5484686743204463"/>
    <n v="5.2335131629970713"/>
    <n v="0"/>
    <n v="0"/>
    <n v="0"/>
    <n v="0"/>
    <n v="0"/>
    <n v="0"/>
    <n v="0"/>
    <n v="1"/>
    <n v="0"/>
    <n v="0"/>
    <n v="1"/>
    <n v="6"/>
    <n v="0"/>
    <n v="0"/>
    <n v="0"/>
    <n v="0"/>
    <n v="0"/>
    <n v="1"/>
    <n v="0"/>
    <n v="0"/>
    <n v="0"/>
    <n v="0"/>
    <n v="0"/>
    <n v="0"/>
    <n v="5.4380793089231956"/>
    <n v="8.6615880811724288"/>
    <e v="#REF!"/>
    <n v="9.1920825063706317"/>
    <n v="399505.5484018994"/>
    <n v="402077.5147852056"/>
    <n v="431857.02981613006"/>
    <n v="439636.65729652607"/>
    <n v="444833.80795632344"/>
    <n v="404267.78925270273"/>
    <e v="#REF!"/>
    <e v="#REF!"/>
    <e v="#REF!"/>
    <e v="#REF!"/>
    <e v="#REF!"/>
    <e v="#REF!"/>
    <e v="#REF!"/>
    <e v="#REF!"/>
  </r>
  <r>
    <x v="4"/>
    <x v="130"/>
    <n v="2019"/>
    <n v="27"/>
    <n v="500"/>
    <n v="100"/>
    <n v="50"/>
    <n v="156.92141883605018"/>
    <n v="500.2419333580392"/>
    <n v="100.00001909797238"/>
    <n v="50"/>
    <n v="155.35220464769017"/>
    <n v="408257.30491918704"/>
    <n v="131"/>
    <n v="12.919652903922321"/>
    <n v="1"/>
    <n v="806.92141883605018"/>
    <n v="6.7661712566195602"/>
    <n v="5.0993627405481146"/>
    <n v="4.5484686743204463"/>
    <n v="5.3061521883171343"/>
    <n v="0"/>
    <n v="0"/>
    <n v="0"/>
    <n v="0"/>
    <n v="0"/>
    <n v="0"/>
    <n v="0"/>
    <n v="1"/>
    <n v="0"/>
    <n v="0"/>
    <n v="1"/>
    <n v="6"/>
    <n v="0"/>
    <n v="0"/>
    <n v="0"/>
    <n v="0"/>
    <n v="0"/>
    <n v="1"/>
    <n v="0"/>
    <n v="0"/>
    <n v="0"/>
    <n v="0"/>
    <n v="0"/>
    <n v="0"/>
    <n v="5.4424177105217932"/>
    <n v="8.6816881558543972"/>
    <e v="#REF!"/>
    <n v="9.0202346167960172"/>
    <n v="399388.41288395936"/>
    <n v="401987.5196262573"/>
    <n v="431839.64499415219"/>
    <n v="439653.90422904893"/>
    <n v="444869.13490708201"/>
    <n v="406939.57811385801"/>
    <e v="#REF!"/>
    <e v="#REF!"/>
    <e v="#REF!"/>
    <e v="#REF!"/>
    <e v="#REF!"/>
    <e v="#REF!"/>
    <e v="#REF!"/>
    <e v="#REF!"/>
  </r>
  <r>
    <x v="4"/>
    <x v="131"/>
    <n v="2019"/>
    <n v="28"/>
    <n v="500"/>
    <n v="100"/>
    <n v="50"/>
    <n v="172.6135607196552"/>
    <n v="500.16935335062743"/>
    <n v="100.00000954898618"/>
    <n v="50"/>
    <n v="170.88742511245871"/>
    <n v="417753.85829003772"/>
    <n v="132"/>
    <n v="12.942647682297785"/>
    <n v="1"/>
    <n v="822.6135607196552"/>
    <n v="6.7660876338925497"/>
    <n v="5.0993626822932523"/>
    <n v="4.5484686743204463"/>
    <n v="5.3803964885115771"/>
    <n v="0"/>
    <n v="0"/>
    <n v="0"/>
    <n v="0"/>
    <n v="0"/>
    <n v="0"/>
    <n v="0"/>
    <n v="1"/>
    <n v="0"/>
    <n v="0"/>
    <n v="1"/>
    <n v="7"/>
    <n v="0"/>
    <n v="0"/>
    <n v="0"/>
    <n v="0"/>
    <n v="0"/>
    <n v="0"/>
    <n v="1"/>
    <n v="0"/>
    <n v="0"/>
    <n v="0"/>
    <n v="0"/>
    <n v="0"/>
    <n v="5.4467373716663099"/>
    <n v="8.7021847074071097"/>
    <e v="#REF!"/>
    <n v="9.2268049827609282"/>
    <n v="436189.8585149335"/>
    <n v="437824.67939188529"/>
    <n v="467551.711950308"/>
    <n v="478674.64243100089"/>
    <n v="460676.95780348737"/>
    <n v="415181.39176666876"/>
    <e v="#REF!"/>
    <e v="#REF!"/>
    <e v="#REF!"/>
    <e v="#REF!"/>
    <e v="#REF!"/>
    <e v="#REF!"/>
    <e v="#REF!"/>
    <e v="#REF!"/>
  </r>
  <r>
    <x v="4"/>
    <x v="132"/>
    <n v="2019"/>
    <n v="29"/>
    <n v="500"/>
    <n v="100"/>
    <n v="50"/>
    <n v="189.87491679162073"/>
    <n v="500.1185473454392"/>
    <n v="100.00000477449309"/>
    <n v="50"/>
    <n v="187.97616762370453"/>
    <n v="420578.67834437033"/>
    <n v="133"/>
    <n v="12.949386847538227"/>
    <n v="1"/>
    <n v="839.87491679162076"/>
    <n v="6.766029093822671"/>
    <n v="5.0993626531658203"/>
    <n v="4.5484686743204463"/>
    <n v="5.45616299094808"/>
    <n v="0"/>
    <n v="0"/>
    <n v="0"/>
    <n v="0"/>
    <n v="0"/>
    <n v="0"/>
    <n v="0"/>
    <n v="1"/>
    <n v="0"/>
    <n v="0"/>
    <n v="1"/>
    <n v="7"/>
    <n v="0"/>
    <n v="0"/>
    <n v="0"/>
    <n v="0"/>
    <n v="0"/>
    <n v="0"/>
    <n v="1"/>
    <n v="0"/>
    <n v="0"/>
    <n v="0"/>
    <n v="0"/>
    <n v="0"/>
    <n v="5.4510384535657002"/>
    <n v="8.7230559614948593"/>
    <e v="#REF!"/>
    <n v="9.1765256998720801"/>
    <n v="436072.72299699346"/>
    <n v="437735.8473899255"/>
    <n v="467537.9974730949"/>
    <n v="478694.58629321487"/>
    <n v="460713.71859906946"/>
    <n v="417964.98744716798"/>
    <e v="#REF!"/>
    <e v="#REF!"/>
    <e v="#REF!"/>
    <e v="#REF!"/>
    <e v="#REF!"/>
    <e v="#REF!"/>
    <e v="#REF!"/>
    <e v="#REF!"/>
  </r>
  <r>
    <x v="4"/>
    <x v="133"/>
    <n v="2019"/>
    <n v="30"/>
    <n v="500"/>
    <n v="100"/>
    <n v="50"/>
    <n v="208.86240847078281"/>
    <n v="500.0829831418074"/>
    <n v="100.00000238724655"/>
    <n v="50"/>
    <n v="206.77378438607496"/>
    <n v="423403.84691710328"/>
    <n v="134"/>
    <n v="12.956081723416551"/>
    <n v="1"/>
    <n v="858.86240847078284"/>
    <n v="6.7659881137346316"/>
    <n v="5.0993626386021038"/>
    <n v="4.5484686743204463"/>
    <n v="5.5333685343501617"/>
    <n v="0"/>
    <n v="0"/>
    <n v="0"/>
    <n v="0"/>
    <n v="0"/>
    <n v="0"/>
    <n v="0"/>
    <n v="1"/>
    <n v="0"/>
    <n v="0"/>
    <n v="1"/>
    <n v="7"/>
    <n v="0"/>
    <n v="0"/>
    <n v="0"/>
    <n v="0"/>
    <n v="0"/>
    <n v="0"/>
    <n v="1"/>
    <n v="0"/>
    <n v="0"/>
    <n v="0"/>
    <n v="0"/>
    <n v="0"/>
    <n v="5.4553211153577017"/>
    <n v="8.7442804449584184"/>
    <e v="#REF!"/>
    <n v="8.6206393912442483"/>
    <n v="435955.58747905341"/>
    <n v="437647.35065086238"/>
    <n v="467525.34115406888"/>
    <n v="478715.30729716452"/>
    <n v="460750.89254656568"/>
    <n v="420799.83903703361"/>
    <e v="#REF!"/>
    <e v="#REF!"/>
    <e v="#REF!"/>
    <e v="#REF!"/>
    <e v="#REF!"/>
    <e v="#REF!"/>
    <e v="#REF!"/>
    <e v="#REF!"/>
  </r>
  <r>
    <x v="4"/>
    <x v="134"/>
    <n v="2019"/>
    <n v="31"/>
    <n v="500"/>
    <n v="100"/>
    <n v="50"/>
    <n v="229.74864931786112"/>
    <n v="500.05808819926517"/>
    <n v="100.00000119362328"/>
    <n v="50"/>
    <n v="227.45116282468251"/>
    <n v="426229.2593930405"/>
    <n v="135"/>
    <n v="12.962732648080562"/>
    <n v="1"/>
    <n v="879.74864931786112"/>
    <n v="6.7659594266737475"/>
    <n v="5.0993626313202451"/>
    <n v="4.5484686743204463"/>
    <n v="5.611930590515863"/>
    <n v="0"/>
    <n v="0"/>
    <n v="0"/>
    <n v="0"/>
    <n v="0"/>
    <n v="0"/>
    <n v="0"/>
    <n v="1"/>
    <n v="0"/>
    <n v="0"/>
    <n v="1"/>
    <n v="7"/>
    <n v="0"/>
    <n v="0"/>
    <n v="0"/>
    <n v="0"/>
    <n v="0"/>
    <n v="0"/>
    <n v="1"/>
    <n v="0"/>
    <n v="0"/>
    <n v="0"/>
    <n v="0"/>
    <n v="0"/>
    <n v="5.4595855141441589"/>
    <n v="8.765837068655383"/>
    <e v="#REF!"/>
    <n v="9.1078303330481365"/>
    <n v="435838.45196111343"/>
    <n v="437559.08859582699"/>
    <n v="467513.42560843594"/>
    <n v="478736.57224177703"/>
    <n v="460788.35566327459"/>
    <n v="423682.92997838743"/>
    <e v="#REF!"/>
    <e v="#REF!"/>
    <e v="#REF!"/>
    <e v="#REF!"/>
    <e v="#REF!"/>
    <e v="#REF!"/>
    <e v="#REF!"/>
    <e v="#REF!"/>
  </r>
  <r>
    <x v="4"/>
    <x v="135"/>
    <n v="2019"/>
    <n v="32"/>
    <n v="500"/>
    <n v="100"/>
    <n v="50"/>
    <n v="252.72351424964725"/>
    <n v="500.04066173948559"/>
    <n v="100.00000059681165"/>
    <n v="50"/>
    <n v="250.19627910715079"/>
    <n v="430207.65862998896"/>
    <n v="136"/>
    <n v="12.972023298144494"/>
    <n v="1"/>
    <n v="902.72351424964722"/>
    <n v="6.7659393452414633"/>
    <n v="5.0993626276793158"/>
    <n v="4.5484686743204463"/>
    <n v="5.6917678988892044"/>
    <n v="0"/>
    <n v="0"/>
    <n v="0"/>
    <n v="0"/>
    <n v="0"/>
    <n v="0"/>
    <n v="0"/>
    <n v="1"/>
    <n v="0"/>
    <n v="0"/>
    <n v="1"/>
    <n v="8"/>
    <n v="0"/>
    <n v="0"/>
    <n v="0"/>
    <n v="0"/>
    <n v="0"/>
    <n v="0"/>
    <n v="0"/>
    <n v="1"/>
    <n v="0"/>
    <n v="0"/>
    <n v="0"/>
    <n v="0"/>
    <n v="5.4638318050256105"/>
    <n v="8.7877052179560042"/>
    <e v="#REF!"/>
    <n v="9.0329349914270214"/>
    <n v="437755.04205272614"/>
    <n v="440003.77669627941"/>
    <n v="469030.95489777793"/>
    <n v="482935.4082597419"/>
    <n v="458793.57850408024"/>
    <n v="426624.69576238689"/>
    <e v="#REF!"/>
    <e v="#REF!"/>
    <e v="#REF!"/>
    <e v="#REF!"/>
    <e v="#REF!"/>
    <e v="#REF!"/>
    <e v="#REF!"/>
    <e v="#REF!"/>
  </r>
  <r>
    <x v="4"/>
    <x v="136"/>
    <n v="2019"/>
    <n v="33"/>
    <n v="500"/>
    <n v="100"/>
    <n v="50"/>
    <n v="50"/>
    <n v="500.02846321763991"/>
    <n v="100.00000029840582"/>
    <n v="50"/>
    <n v="70.019627910715087"/>
    <n v="393944.71511266805"/>
    <n v="137"/>
    <n v="12.8839658614618"/>
    <n v="1"/>
    <n v="700"/>
    <n v="6.7659252879989191"/>
    <n v="5.0993626258588511"/>
    <n v="4.5484686743204463"/>
    <n v="4.755661683073523"/>
    <n v="0"/>
    <n v="0"/>
    <n v="0"/>
    <n v="0"/>
    <n v="0"/>
    <n v="0"/>
    <n v="0"/>
    <n v="1"/>
    <n v="0"/>
    <n v="0"/>
    <n v="1"/>
    <n v="8"/>
    <n v="0"/>
    <n v="0"/>
    <n v="0"/>
    <n v="0"/>
    <n v="0"/>
    <n v="0"/>
    <n v="0"/>
    <n v="1"/>
    <n v="0"/>
    <n v="0"/>
    <n v="0"/>
    <n v="0"/>
    <n v="5.4680601411351315"/>
    <n v="8.5555800092540437"/>
    <e v="#REF!"/>
    <n v="9.3965571634884775"/>
    <n v="437637.9065347861"/>
    <n v="439915.79391523695"/>
    <n v="469019.92093973403"/>
    <n v="482957.32042810525"/>
    <n v="458831.38569065818"/>
    <n v="393591.2473537568"/>
    <e v="#REF!"/>
    <e v="#REF!"/>
    <e v="#REF!"/>
    <e v="#REF!"/>
    <e v="#REF!"/>
    <e v="#REF!"/>
    <e v="#REF!"/>
    <e v="#REF!"/>
  </r>
  <r>
    <x v="4"/>
    <x v="137"/>
    <n v="2019"/>
    <n v="34"/>
    <n v="500"/>
    <n v="100"/>
    <n v="50"/>
    <n v="50"/>
    <n v="500.01992425234789"/>
    <n v="100.00000014920292"/>
    <n v="50"/>
    <n v="52.001962791071506"/>
    <n v="385553.07743697945"/>
    <n v="138"/>
    <n v="12.862434147169283"/>
    <n v="1"/>
    <n v="700"/>
    <n v="6.7659154478115608"/>
    <n v="5.0993626249486192"/>
    <n v="4.5484686743204463"/>
    <n v="4.5872391516000404"/>
    <n v="0"/>
    <n v="0"/>
    <n v="0"/>
    <n v="0"/>
    <n v="0"/>
    <n v="0"/>
    <n v="0"/>
    <n v="1"/>
    <n v="0"/>
    <n v="0"/>
    <n v="1"/>
    <n v="8"/>
    <n v="0"/>
    <n v="0"/>
    <n v="0"/>
    <n v="0"/>
    <n v="0"/>
    <n v="0"/>
    <n v="0"/>
    <n v="1"/>
    <n v="0"/>
    <n v="0"/>
    <n v="0"/>
    <n v="0"/>
    <n v="5.472270673671475"/>
    <n v="8.5153681318717567"/>
    <e v="#REF!"/>
    <n v="9.2552360028425955"/>
    <n v="437520.77101684612"/>
    <n v="439827.89163081592"/>
    <n v="469009.14109991823"/>
    <n v="482979.41913532681"/>
    <n v="458869.2920415749"/>
    <n v="387732.02140491712"/>
    <e v="#REF!"/>
    <e v="#REF!"/>
    <e v="#REF!"/>
    <e v="#REF!"/>
    <e v="#REF!"/>
    <e v="#REF!"/>
    <e v="#REF!"/>
    <e v="#REF!"/>
  </r>
  <r>
    <x v="4"/>
    <x v="138"/>
    <n v="2019"/>
    <n v="35"/>
    <n v="500"/>
    <n v="100"/>
    <n v="50"/>
    <n v="50"/>
    <n v="500.01394697664352"/>
    <n v="100.00000007460146"/>
    <n v="50"/>
    <n v="50.200196279107153"/>
    <n v="384650.12053772085"/>
    <n v="139"/>
    <n v="12.860089422256902"/>
    <n v="1"/>
    <n v="700"/>
    <n v="6.7659085596227966"/>
    <n v="5.0993626244935033"/>
    <n v="4.5484686743204463"/>
    <n v="4.568725166138953"/>
    <n v="0"/>
    <n v="0"/>
    <n v="0"/>
    <n v="0"/>
    <n v="0"/>
    <n v="0"/>
    <n v="0"/>
    <n v="1"/>
    <n v="0"/>
    <n v="0"/>
    <n v="1"/>
    <n v="8"/>
    <n v="0"/>
    <n v="0"/>
    <n v="0"/>
    <n v="0"/>
    <n v="0"/>
    <n v="0"/>
    <n v="0"/>
    <n v="1"/>
    <n v="0"/>
    <n v="0"/>
    <n v="0"/>
    <n v="0"/>
    <n v="5.476463551931511"/>
    <n v="8.5126257418363576"/>
    <e v="#REF!"/>
    <n v="9.0741703979064106"/>
    <n v="437403.63549890608"/>
    <n v="439740.04569403001"/>
    <n v="468998.53914647544"/>
    <n v="483001.64841586741"/>
    <n v="458907.26780509023"/>
    <n v="387179.2488310656"/>
    <e v="#REF!"/>
    <e v="#REF!"/>
    <e v="#REF!"/>
    <e v="#REF!"/>
    <e v="#REF!"/>
    <e v="#REF!"/>
    <e v="#REF!"/>
    <e v="#REF!"/>
  </r>
  <r>
    <x v="4"/>
    <x v="139"/>
    <n v="2019"/>
    <n v="36"/>
    <n v="500"/>
    <n v="100"/>
    <n v="50"/>
    <n v="50"/>
    <n v="500.00976288365047"/>
    <n v="100.00000003730074"/>
    <n v="50"/>
    <n v="50.020019627910713"/>
    <n v="369176.79679005785"/>
    <n v="140"/>
    <n v="12.819030932371664"/>
    <n v="1"/>
    <n v="700"/>
    <n v="6.7659037378624305"/>
    <n v="5.0993626242659449"/>
    <n v="4.5484686743204463"/>
    <n v="4.5668547748602872"/>
    <n v="0"/>
    <n v="0"/>
    <n v="0"/>
    <n v="0"/>
    <n v="0"/>
    <n v="0"/>
    <n v="0"/>
    <n v="1"/>
    <n v="0"/>
    <n v="0"/>
    <n v="1"/>
    <n v="9"/>
    <n v="0"/>
    <n v="0"/>
    <n v="0"/>
    <n v="0"/>
    <n v="0"/>
    <n v="0"/>
    <n v="0"/>
    <n v="0"/>
    <n v="1"/>
    <n v="0"/>
    <n v="0"/>
    <n v="0"/>
    <n v="5.4806389233419912"/>
    <n v="8.5140365789412371"/>
    <e v="#REF!"/>
    <n v="9.0909486276185341"/>
    <n v="394875.72340184194"/>
    <n v="395297.54812333395"/>
    <n v="422620.67977804906"/>
    <n v="436901.31766279071"/>
    <n v="437604.8237097165"/>
    <n v="372793.2885642905"/>
    <e v="#REF!"/>
    <e v="#REF!"/>
    <e v="#REF!"/>
    <e v="#REF!"/>
    <e v="#REF!"/>
    <e v="#REF!"/>
    <e v="#REF!"/>
    <e v="#REF!"/>
  </r>
  <r>
    <x v="4"/>
    <x v="140"/>
    <n v="2019"/>
    <n v="37"/>
    <n v="500"/>
    <n v="100"/>
    <n v="50"/>
    <n v="50"/>
    <n v="500.00683401855531"/>
    <n v="100.00000001865037"/>
    <n v="50"/>
    <n v="50.00200196279107"/>
    <n v="369270.6230563838"/>
    <n v="141"/>
    <n v="12.819285050036129"/>
    <n v="1"/>
    <n v="700"/>
    <n v="6.7659003626163399"/>
    <n v="5.0993626241521657"/>
    <n v="4.5484686743204463"/>
    <n v="4.5666675431783794"/>
    <n v="0"/>
    <n v="0"/>
    <n v="0"/>
    <n v="0"/>
    <n v="0"/>
    <n v="0"/>
    <n v="0"/>
    <n v="1"/>
    <n v="0"/>
    <n v="0"/>
    <n v="1"/>
    <n v="9"/>
    <n v="0"/>
    <n v="0"/>
    <n v="0"/>
    <n v="0"/>
    <n v="0"/>
    <n v="0"/>
    <n v="0"/>
    <n v="0"/>
    <n v="1"/>
    <n v="0"/>
    <n v="0"/>
    <n v="0"/>
    <n v="5.4847969334906548"/>
    <n v="8.5158605380459811"/>
    <e v="#REF!"/>
    <n v="9.3720379630197037"/>
    <n v="394758.5878839019"/>
    <n v="395209.76924023376"/>
    <n v="422610.28951326775"/>
    <n v="436923.70232123946"/>
    <n v="437642.88207150361"/>
    <n v="372889.30218118802"/>
    <e v="#REF!"/>
    <e v="#REF!"/>
    <e v="#REF!"/>
    <e v="#REF!"/>
    <e v="#REF!"/>
    <e v="#REF!"/>
    <e v="#REF!"/>
    <e v="#REF!"/>
  </r>
  <r>
    <x v="4"/>
    <x v="141"/>
    <n v="2019"/>
    <n v="38"/>
    <n v="500"/>
    <n v="100"/>
    <n v="50"/>
    <n v="50"/>
    <n v="500.00478381298871"/>
    <n v="100.00000000932519"/>
    <n v="50"/>
    <n v="50.00020019627911"/>
    <n v="369373.72879483306"/>
    <n v="142"/>
    <n v="12.819564225633588"/>
    <n v="1"/>
    <n v="700"/>
    <n v="6.765897999937299"/>
    <n v="5.099362624095277"/>
    <n v="4.5484686743204463"/>
    <n v="4.5666488180819806"/>
    <n v="0"/>
    <n v="0"/>
    <n v="0"/>
    <n v="0"/>
    <n v="0"/>
    <n v="0"/>
    <n v="0"/>
    <n v="1"/>
    <n v="0"/>
    <n v="0"/>
    <n v="1"/>
    <n v="9"/>
    <n v="0"/>
    <n v="0"/>
    <n v="0"/>
    <n v="0"/>
    <n v="0"/>
    <n v="0"/>
    <n v="0"/>
    <n v="0"/>
    <n v="1"/>
    <n v="0"/>
    <n v="0"/>
    <n v="0"/>
    <n v="5.4889377261566867"/>
    <n v="8.5177189771951589"/>
    <e v="#REF!"/>
    <n v="9.3030986804741875"/>
    <n v="394641.45236596186"/>
    <n v="395122.00968437234"/>
    <n v="422599.96026541252"/>
    <n v="436946.13176417019"/>
    <n v="437680.96424045606"/>
    <n v="372991.2988020879"/>
    <e v="#REF!"/>
    <e v="#REF!"/>
    <e v="#REF!"/>
    <e v="#REF!"/>
    <e v="#REF!"/>
    <e v="#REF!"/>
    <e v="#REF!"/>
    <e v="#REF!"/>
  </r>
  <r>
    <x v="4"/>
    <x v="142"/>
    <n v="2019"/>
    <n v="39"/>
    <n v="500"/>
    <n v="100"/>
    <n v="50"/>
    <n v="50"/>
    <n v="500.00334866909208"/>
    <n v="100.0000000046626"/>
    <n v="50"/>
    <n v="50.000020019627911"/>
    <n v="369477.77472709725"/>
    <n v="143"/>
    <n v="12.819845867972964"/>
    <n v="1"/>
    <n v="700"/>
    <n v="6.7658963460586481"/>
    <n v="5.0993626240668313"/>
    <n v="4.5484686743204463"/>
    <n v="4.5666469455530567"/>
    <n v="0"/>
    <n v="0"/>
    <n v="0"/>
    <n v="0"/>
    <n v="0"/>
    <n v="0"/>
    <n v="0"/>
    <n v="1"/>
    <n v="0"/>
    <n v="0"/>
    <n v="1"/>
    <n v="9"/>
    <n v="0"/>
    <n v="0"/>
    <n v="0"/>
    <n v="0"/>
    <n v="0"/>
    <n v="0"/>
    <n v="0"/>
    <n v="0"/>
    <n v="1"/>
    <n v="0"/>
    <n v="0"/>
    <n v="0"/>
    <n v="5.4930614433405482"/>
    <n v="8.519574016403535"/>
    <e v="#REF!"/>
    <n v="9.1187038810715801"/>
    <n v="394524.31684802182"/>
    <n v="395034.26365757809"/>
    <n v="422589.67372961383"/>
    <n v="436968.5925559827"/>
    <n v="437719.06307426473"/>
    <n v="373093.90475769807"/>
    <e v="#REF!"/>
    <e v="#REF!"/>
    <e v="#REF!"/>
    <e v="#REF!"/>
    <e v="#REF!"/>
    <e v="#REF!"/>
    <e v="#REF!"/>
    <e v="#REF!"/>
  </r>
  <r>
    <x v="4"/>
    <x v="143"/>
    <n v="2019"/>
    <n v="40"/>
    <n v="500"/>
    <n v="100"/>
    <n v="50"/>
    <n v="50"/>
    <n v="500.00234406836444"/>
    <n v="100.00000000233129"/>
    <n v="50"/>
    <n v="50.000002001962791"/>
    <n v="369581.92311198183"/>
    <n v="144"/>
    <n v="12.820127708224513"/>
    <n v="1"/>
    <n v="700"/>
    <n v="6.7658951883419656"/>
    <n v="5.0993626240526089"/>
    <n v="4.5484686743204463"/>
    <n v="4.5666467582999708"/>
    <n v="0"/>
    <n v="0"/>
    <n v="0"/>
    <n v="0"/>
    <n v="0"/>
    <n v="0"/>
    <n v="0"/>
    <n v="1"/>
    <n v="0"/>
    <n v="0"/>
    <n v="1"/>
    <n v="9"/>
    <n v="0"/>
    <n v="0"/>
    <n v="0"/>
    <n v="0"/>
    <n v="0"/>
    <n v="0"/>
    <n v="0"/>
    <n v="0"/>
    <n v="1"/>
    <n v="0"/>
    <n v="0"/>
    <n v="0"/>
    <n v="5.4971682252932021"/>
    <n v="8.5214219056951563"/>
    <e v="#REF!"/>
    <n v="9.2719914929134148"/>
    <n v="394407.18133008177"/>
    <n v="394946.52710113087"/>
    <n v="422579.41709235677"/>
    <n v="436991.07529188326"/>
    <n v="437757.17357339262"/>
    <n v="373196.57932407735"/>
    <e v="#REF!"/>
    <e v="#REF!"/>
    <e v="#REF!"/>
    <e v="#REF!"/>
    <e v="#REF!"/>
    <e v="#REF!"/>
    <e v="#REF!"/>
    <e v="#REF!"/>
  </r>
  <r>
    <x v="4"/>
    <x v="144"/>
    <n v="2019"/>
    <n v="41"/>
    <n v="500"/>
    <n v="100"/>
    <n v="50"/>
    <n v="50"/>
    <n v="500.00164084785507"/>
    <n v="100.00000000116565"/>
    <n v="50"/>
    <n v="50.000000200196283"/>
    <n v="331193.61266688432"/>
    <n v="145"/>
    <n v="12.710458415881202"/>
    <n v="0"/>
    <n v="700"/>
    <n v="6.7658943779394898"/>
    <n v="5.0993626240454981"/>
    <n v="4.5484686743204463"/>
    <n v="4.5666467395746606"/>
    <n v="0"/>
    <n v="0"/>
    <n v="0"/>
    <n v="0"/>
    <n v="0"/>
    <n v="0"/>
    <n v="0"/>
    <n v="1"/>
    <n v="0"/>
    <n v="0"/>
    <n v="0"/>
    <n v="10"/>
    <n v="0"/>
    <n v="0"/>
    <n v="0"/>
    <n v="0"/>
    <n v="0"/>
    <n v="0"/>
    <n v="0"/>
    <n v="0"/>
    <n v="0"/>
    <n v="1"/>
    <n v="0"/>
    <n v="0"/>
    <n v="5.5012582105447274"/>
    <n v="7.5232623133357004"/>
    <e v="#REF!"/>
    <n v="8.439049712060088"/>
    <n v="339346.35772172525"/>
    <n v="340544.07308120042"/>
    <n v="366183.44010153762"/>
    <n v="379090.82266254042"/>
    <n v="390324.19163413183"/>
    <n v="335361.87616715394"/>
    <e v="#REF!"/>
    <e v="#REF!"/>
    <e v="#REF!"/>
    <e v="#REF!"/>
    <e v="#REF!"/>
    <e v="#REF!"/>
    <e v="#REF!"/>
    <e v="#REF!"/>
  </r>
  <r>
    <x v="4"/>
    <x v="145"/>
    <n v="2019"/>
    <n v="42"/>
    <n v="500"/>
    <n v="100"/>
    <n v="50"/>
    <n v="50"/>
    <n v="500.00114859349856"/>
    <n v="100.00000000058282"/>
    <n v="50"/>
    <n v="50.000000020019627"/>
    <n v="331297.78294479701"/>
    <n v="146"/>
    <n v="12.710772896278868"/>
    <n v="0"/>
    <n v="700"/>
    <n v="6.7658938106573663"/>
    <n v="5.0993626240419427"/>
    <n v="4.5484686743204463"/>
    <n v="4.5666467377021291"/>
    <n v="0"/>
    <n v="0"/>
    <n v="0"/>
    <n v="0"/>
    <n v="0"/>
    <n v="0"/>
    <n v="0"/>
    <n v="1"/>
    <n v="0"/>
    <n v="0"/>
    <n v="0"/>
    <n v="10"/>
    <n v="0"/>
    <n v="0"/>
    <n v="0"/>
    <n v="0"/>
    <n v="0"/>
    <n v="0"/>
    <n v="0"/>
    <n v="0"/>
    <n v="0"/>
    <n v="1"/>
    <n v="0"/>
    <n v="0"/>
    <n v="5.5053315359323625"/>
    <n v="7.5250952525632568"/>
    <e v="#REF!"/>
    <n v="8.4071387263298316"/>
    <n v="339229.2222037852"/>
    <n v="340456.34779446613"/>
    <n v="366173.21904365468"/>
    <n v="379113.33151176159"/>
    <n v="390362.31601489964"/>
    <n v="335464.5679531598"/>
    <e v="#REF!"/>
    <e v="#REF!"/>
    <e v="#REF!"/>
    <e v="#REF!"/>
    <e v="#REF!"/>
    <e v="#REF!"/>
    <e v="#REF!"/>
    <e v="#REF!"/>
  </r>
  <r>
    <x v="4"/>
    <x v="146"/>
    <n v="2019"/>
    <n v="43"/>
    <n v="500"/>
    <n v="100"/>
    <n v="50"/>
    <n v="50"/>
    <n v="500.00080401544898"/>
    <n v="100.00000000029141"/>
    <n v="50"/>
    <n v="50.000000002001961"/>
    <n v="331401.95668915566"/>
    <n v="147"/>
    <n v="12.711087288269649"/>
    <n v="0"/>
    <n v="700"/>
    <n v="6.7658934135596889"/>
    <n v="5.0993626240401646"/>
    <n v="4.5484686743204463"/>
    <n v="4.5666467375148763"/>
    <n v="0"/>
    <n v="0"/>
    <n v="0"/>
    <n v="0"/>
    <n v="0"/>
    <n v="0"/>
    <n v="0"/>
    <n v="1"/>
    <n v="0"/>
    <n v="0"/>
    <n v="0"/>
    <n v="10"/>
    <n v="0"/>
    <n v="0"/>
    <n v="0"/>
    <n v="0"/>
    <n v="0"/>
    <n v="0"/>
    <n v="0"/>
    <n v="0"/>
    <n v="0"/>
    <n v="1"/>
    <n v="0"/>
    <n v="0"/>
    <n v="5.5093883366279774"/>
    <n v="7.5269207731194365"/>
    <e v="#REF!"/>
    <n v="8.3766374267911043"/>
    <n v="339112.08668584516"/>
    <n v="340368.62575606094"/>
    <n v="366163.00824102515"/>
    <n v="379135.84788773319"/>
    <n v="390400.44439682749"/>
    <n v="335567.26287069055"/>
    <e v="#REF!"/>
    <e v="#REF!"/>
    <e v="#REF!"/>
    <e v="#REF!"/>
    <e v="#REF!"/>
    <e v="#REF!"/>
    <e v="#REF!"/>
    <e v="#REF!"/>
  </r>
  <r>
    <x v="4"/>
    <x v="147"/>
    <n v="2019"/>
    <n v="44"/>
    <n v="500"/>
    <n v="100"/>
    <n v="50"/>
    <n v="50"/>
    <n v="500.00056281081424"/>
    <n v="100.0000000001457"/>
    <n v="50"/>
    <n v="50.000000000200195"/>
    <n v="331506.13280444831"/>
    <n v="148"/>
    <n v="12.711401588601177"/>
    <n v="0"/>
    <n v="700"/>
    <n v="6.7658931355912202"/>
    <n v="5.0993626240392755"/>
    <n v="4.5484686743204463"/>
    <n v="4.5666467374961508"/>
    <n v="0"/>
    <n v="0"/>
    <n v="0"/>
    <n v="0"/>
    <n v="0"/>
    <n v="0"/>
    <n v="0"/>
    <n v="1"/>
    <n v="0"/>
    <n v="0"/>
    <n v="0"/>
    <n v="10"/>
    <n v="0"/>
    <n v="0"/>
    <n v="0"/>
    <n v="0"/>
    <n v="0"/>
    <n v="0"/>
    <n v="0"/>
    <n v="0"/>
    <n v="0"/>
    <n v="1"/>
    <n v="0"/>
    <n v="0"/>
    <n v="5.5134287461649825"/>
    <n v="7.5287389296094265"/>
    <e v="#REF!"/>
    <n v="8.2410655602957217"/>
    <n v="338994.95116790512"/>
    <n v="340280.90599148598"/>
    <n v="366152.80461707897"/>
    <n v="379158.36953242141"/>
    <n v="390438.57557956188"/>
    <n v="335669.95994448813"/>
    <e v="#REF!"/>
    <e v="#REF!"/>
    <e v="#REF!"/>
    <e v="#REF!"/>
    <e v="#REF!"/>
    <e v="#REF!"/>
    <e v="#REF!"/>
    <e v="#REF!"/>
  </r>
  <r>
    <x v="4"/>
    <x v="148"/>
    <n v="2019"/>
    <n v="45"/>
    <n v="500"/>
    <n v="100"/>
    <n v="50"/>
    <n v="50"/>
    <n v="500.00039396756995"/>
    <n v="100.00000000007284"/>
    <n v="50"/>
    <n v="50.000000000020023"/>
    <n v="326447.03478688345"/>
    <n v="149"/>
    <n v="12.69602299336594"/>
    <n v="0"/>
    <n v="700"/>
    <n v="6.765892941013246"/>
    <n v="5.0993626240388314"/>
    <n v="4.5484686743204463"/>
    <n v="4.5666467374942785"/>
    <n v="0"/>
    <n v="0"/>
    <n v="0"/>
    <n v="0"/>
    <n v="0"/>
    <n v="0"/>
    <n v="0"/>
    <n v="1"/>
    <n v="0"/>
    <n v="0"/>
    <n v="0"/>
    <n v="11"/>
    <n v="0"/>
    <n v="0"/>
    <n v="0"/>
    <n v="0"/>
    <n v="0"/>
    <n v="0"/>
    <n v="0"/>
    <n v="0"/>
    <n v="0"/>
    <n v="0"/>
    <n v="1"/>
    <n v="0"/>
    <n v="5.5174528964647074"/>
    <n v="7.5305497777859713"/>
    <e v="#REF!"/>
    <n v="8.1891313270355202"/>
    <n v="316398.49740106572"/>
    <n v="316385.16910077841"/>
    <n v="341698.85205462546"/>
    <n v="351566.28007388877"/>
    <n v="367918.8014395248"/>
    <n v="330753.12863075209"/>
    <e v="#REF!"/>
    <e v="#REF!"/>
    <e v="#REF!"/>
    <e v="#REF!"/>
    <e v="#REF!"/>
    <e v="#REF!"/>
    <e v="#REF!"/>
    <e v="#REF!"/>
  </r>
  <r>
    <x v="4"/>
    <x v="149"/>
    <n v="2019"/>
    <n v="46"/>
    <n v="500"/>
    <n v="100"/>
    <n v="50"/>
    <n v="50"/>
    <n v="500.00027577729895"/>
    <n v="100.00000000003642"/>
    <n v="50"/>
    <n v="50.000000000002004"/>
    <n v="326551.21371357574"/>
    <n v="150"/>
    <n v="12.696342072101038"/>
    <n v="0"/>
    <n v="700"/>
    <n v="6.765892804808642"/>
    <n v="5.0993626240386094"/>
    <n v="4.5484686743204463"/>
    <n v="4.5666467374940911"/>
    <n v="0"/>
    <n v="0"/>
    <n v="0"/>
    <n v="0"/>
    <n v="0"/>
    <n v="0"/>
    <n v="0"/>
    <n v="1"/>
    <n v="0"/>
    <n v="0"/>
    <n v="0"/>
    <n v="11"/>
    <n v="0"/>
    <n v="0"/>
    <n v="0"/>
    <n v="0"/>
    <n v="0"/>
    <n v="0"/>
    <n v="0"/>
    <n v="0"/>
    <n v="0"/>
    <n v="0"/>
    <n v="1"/>
    <n v="0"/>
    <n v="5.521460917862246"/>
    <n v="7.5323533737943222"/>
    <e v="#REF!"/>
    <n v="8.3690940485963061"/>
    <n v="316281.36188312568"/>
    <n v="316297.4520420616"/>
    <n v="341688.65697331872"/>
    <n v="351588.80798834056"/>
    <n v="367956.93595521332"/>
    <n v="330855.82826405636"/>
    <e v="#REF!"/>
    <e v="#REF!"/>
    <e v="#REF!"/>
    <e v="#REF!"/>
    <e v="#REF!"/>
    <e v="#REF!"/>
    <e v="#REF!"/>
    <e v="#REF!"/>
  </r>
  <r>
    <x v="4"/>
    <x v="150"/>
    <n v="2019"/>
    <n v="47"/>
    <n v="500"/>
    <n v="100"/>
    <n v="50"/>
    <n v="50"/>
    <n v="500.00019304410927"/>
    <n v="100.00000000001822"/>
    <n v="50"/>
    <n v="50.000000000000199"/>
    <n v="326655.3934503264"/>
    <n v="151"/>
    <n v="12.696661051537227"/>
    <n v="0"/>
    <n v="700"/>
    <n v="6.7658927094654082"/>
    <n v="5.0993626240384984"/>
    <n v="4.5484686743204463"/>
    <n v="4.5666467374940725"/>
    <n v="0"/>
    <n v="0"/>
    <n v="0"/>
    <n v="0"/>
    <n v="0"/>
    <n v="0"/>
    <n v="0"/>
    <n v="1"/>
    <n v="0"/>
    <n v="0"/>
    <n v="0"/>
    <n v="11"/>
    <n v="0"/>
    <n v="0"/>
    <n v="0"/>
    <n v="0"/>
    <n v="0"/>
    <n v="0"/>
    <n v="0"/>
    <n v="0"/>
    <n v="0"/>
    <n v="0"/>
    <n v="1"/>
    <n v="0"/>
    <n v="5.5254529391317835"/>
    <n v="7.5341497738312704"/>
    <e v="#REF!"/>
    <n v="8.3622981293461471"/>
    <n v="316164.22636518569"/>
    <n v="316209.73576326855"/>
    <n v="341678.46435430343"/>
    <n v="351611.33770995762"/>
    <n v="367995.07143157563"/>
    <n v="330958.52863491571"/>
    <e v="#REF!"/>
    <e v="#REF!"/>
    <e v="#REF!"/>
    <e v="#REF!"/>
    <e v="#REF!"/>
    <e v="#REF!"/>
    <e v="#REF!"/>
    <e v="#REF!"/>
  </r>
  <r>
    <x v="4"/>
    <x v="151"/>
    <n v="2019"/>
    <n v="48"/>
    <n v="500"/>
    <n v="100"/>
    <n v="50"/>
    <n v="50"/>
    <n v="500.00013513087646"/>
    <n v="100.00000000000911"/>
    <n v="50"/>
    <n v="50.000000000000021"/>
    <n v="326759.57375411171"/>
    <n v="152"/>
    <n v="12.696979930993306"/>
    <n v="0"/>
    <n v="700"/>
    <n v="6.7658926427251389"/>
    <n v="5.0993626240384424"/>
    <n v="4.5484686743204463"/>
    <n v="4.5666467374940707"/>
    <n v="0"/>
    <n v="0"/>
    <n v="0"/>
    <n v="0"/>
    <n v="0"/>
    <n v="0"/>
    <n v="0"/>
    <n v="1"/>
    <n v="0"/>
    <n v="0"/>
    <n v="0"/>
    <n v="11"/>
    <n v="0"/>
    <n v="0"/>
    <n v="0"/>
    <n v="0"/>
    <n v="0"/>
    <n v="0"/>
    <n v="0"/>
    <n v="0"/>
    <n v="0"/>
    <n v="0"/>
    <n v="1"/>
    <n v="0"/>
    <n v="5.5294290875114234"/>
    <n v="7.5359390339280719"/>
    <e v="#REF!"/>
    <n v="8.1959843370758598"/>
    <n v="316047.09084724565"/>
    <n v="316122.02003042219"/>
    <n v="341668.27345889248"/>
    <n v="351633.86869658966"/>
    <n v="368033.2075804093"/>
    <n v="331061.22952205967"/>
    <e v="#REF!"/>
    <e v="#REF!"/>
    <e v="#REF!"/>
    <e v="#REF!"/>
    <e v="#REF!"/>
    <e v="#REF!"/>
    <e v="#REF!"/>
    <e v="#REF!"/>
  </r>
  <r>
    <x v="4"/>
    <x v="152"/>
    <n v="2019"/>
    <n v="49"/>
    <n v="500"/>
    <n v="100"/>
    <n v="50"/>
    <n v="50"/>
    <n v="500.0000945916135"/>
    <n v="100.00000000000455"/>
    <n v="50"/>
    <n v="50"/>
    <n v="326791.95979380392"/>
    <n v="153"/>
    <n v="12.697079038831193"/>
    <n v="0"/>
    <n v="700"/>
    <n v="6.7658925960069478"/>
    <n v="5.0993626240384149"/>
    <n v="4.5484686743204463"/>
    <n v="4.5666467374940707"/>
    <n v="0"/>
    <n v="0"/>
    <n v="0"/>
    <n v="0"/>
    <n v="0"/>
    <n v="0"/>
    <n v="0"/>
    <n v="1"/>
    <n v="0"/>
    <n v="0"/>
    <n v="0"/>
    <n v="12"/>
    <n v="0"/>
    <n v="0"/>
    <n v="0"/>
    <n v="0"/>
    <n v="0"/>
    <n v="0"/>
    <n v="0"/>
    <n v="0"/>
    <n v="0"/>
    <n v="0"/>
    <n v="0"/>
    <n v="1"/>
    <n v="5.5333894887275203"/>
    <n v="7.5377212098034931"/>
    <e v="#REF!"/>
    <n v="8.5067425383592088"/>
    <n v="311717.61057832988"/>
    <n v="313081.87029954011"/>
    <n v="336289.593912396"/>
    <n v="348202.8854013799"/>
    <n v="365179.66537857516"/>
    <n v="331163.93077060254"/>
    <e v="#REF!"/>
    <e v="#REF!"/>
    <e v="#REF!"/>
    <e v="#REF!"/>
    <e v="#REF!"/>
    <e v="#REF!"/>
    <e v="#REF!"/>
    <e v="#REF!"/>
  </r>
  <r>
    <x v="4"/>
    <x v="153"/>
    <n v="2019"/>
    <n v="50"/>
    <n v="500"/>
    <n v="100"/>
    <n v="50"/>
    <n v="50"/>
    <n v="500.00006621412945"/>
    <n v="100.00000000000227"/>
    <n v="50"/>
    <n v="50"/>
    <n v="326896.14077235898"/>
    <n v="154"/>
    <n v="12.697397787112971"/>
    <n v="0"/>
    <n v="700"/>
    <n v="6.7658925633042131"/>
    <n v="5.0993626240384007"/>
    <n v="4.5484686743204463"/>
    <n v="4.5666467374940707"/>
    <n v="0"/>
    <n v="0"/>
    <n v="0"/>
    <n v="0"/>
    <n v="0"/>
    <n v="0"/>
    <n v="0"/>
    <n v="1"/>
    <n v="0"/>
    <n v="0"/>
    <n v="0"/>
    <n v="12"/>
    <n v="0"/>
    <n v="0"/>
    <n v="0"/>
    <n v="0"/>
    <n v="0"/>
    <n v="0"/>
    <n v="0"/>
    <n v="0"/>
    <n v="0"/>
    <n v="0"/>
    <n v="0"/>
    <n v="1"/>
    <n v="5.5373342670185366"/>
    <n v="7.5394963567641744"/>
    <e v="#REF!"/>
    <n v="8.4720314246579704"/>
    <n v="311600.4750603899"/>
    <n v="312994.15521637024"/>
    <n v="336279.40506807459"/>
    <n v="348225.41789337934"/>
    <n v="365217.80232764926"/>
    <n v="331266.63227212406"/>
    <e v="#REF!"/>
    <e v="#REF!"/>
    <e v="#REF!"/>
    <e v="#REF!"/>
    <e v="#REF!"/>
    <e v="#REF!"/>
    <e v="#REF!"/>
    <e v="#REF!"/>
  </r>
  <r>
    <x v="4"/>
    <x v="154"/>
    <n v="2019"/>
    <n v="51"/>
    <n v="504.23434720265493"/>
    <n v="100"/>
    <n v="50"/>
    <n v="50"/>
    <n v="501.27035051068708"/>
    <n v="100.00000000000114"/>
    <n v="50"/>
    <n v="50"/>
    <n v="327029.30628743174"/>
    <n v="155"/>
    <n v="12.697805067537711"/>
    <n v="0"/>
    <n v="704.23434720265493"/>
    <n v="6.7673553918816225"/>
    <n v="5.0993626240383936"/>
    <n v="4.5484686743204463"/>
    <n v="4.5666467374940707"/>
    <n v="0"/>
    <n v="0"/>
    <n v="0"/>
    <n v="0"/>
    <n v="0"/>
    <n v="0"/>
    <n v="0"/>
    <n v="1"/>
    <n v="0"/>
    <n v="0"/>
    <n v="0"/>
    <n v="12"/>
    <n v="0"/>
    <n v="0"/>
    <n v="0"/>
    <n v="0"/>
    <n v="0"/>
    <n v="0"/>
    <n v="0"/>
    <n v="0"/>
    <n v="0"/>
    <n v="0"/>
    <n v="0"/>
    <n v="1"/>
    <n v="5.5412635451584258"/>
    <n v="7.5414108147848644"/>
    <e v="#REF!"/>
    <n v="8.4103455789186636"/>
    <n v="311553.88380854193"/>
    <n v="312934.38228329446"/>
    <n v="336357.36771812337"/>
    <n v="348312.64782715112"/>
    <n v="365290.3318840437"/>
    <n v="331395.7383700991"/>
    <e v="#REF!"/>
    <e v="#REF!"/>
    <e v="#REF!"/>
    <e v="#REF!"/>
    <e v="#REF!"/>
    <e v="#REF!"/>
    <e v="#REF!"/>
    <e v="#REF!"/>
  </r>
  <r>
    <x v="4"/>
    <x v="155"/>
    <n v="2019"/>
    <n v="52"/>
    <n v="509.2766906746815"/>
    <n v="100"/>
    <n v="50"/>
    <n v="50"/>
    <n v="503.67225255988535"/>
    <n v="100.00000000000057"/>
    <n v="50"/>
    <n v="50"/>
    <n v="327188.09157133265"/>
    <n v="156"/>
    <n v="12.698290488095276"/>
    <n v="0"/>
    <n v="709.2766906746815"/>
    <n v="6.7701155292370938"/>
    <n v="5.09936262403839"/>
    <n v="4.5484686743204463"/>
    <n v="4.5666467374940707"/>
    <n v="0"/>
    <n v="0"/>
    <n v="0"/>
    <n v="0"/>
    <n v="0"/>
    <n v="0"/>
    <n v="0"/>
    <n v="1"/>
    <n v="0"/>
    <n v="0"/>
    <n v="0"/>
    <n v="12"/>
    <n v="0"/>
    <n v="0"/>
    <n v="0"/>
    <n v="0"/>
    <n v="0"/>
    <n v="0"/>
    <n v="0"/>
    <n v="0"/>
    <n v="0"/>
    <n v="0"/>
    <n v="0"/>
    <n v="1"/>
    <n v="5.5451774444795623"/>
    <n v="7.5434480832149227"/>
    <e v="#REF!"/>
    <n v="8.4264559054757964"/>
    <n v="311520.75378249807"/>
    <n v="312899.50072833325"/>
    <n v="336513.50572833634"/>
    <n v="348457.25337149412"/>
    <n v="365393.36182484409"/>
    <n v="331548.26084748399"/>
    <e v="#REF!"/>
    <e v="#REF!"/>
    <e v="#REF!"/>
    <e v="#REF!"/>
    <e v="#REF!"/>
    <e v="#REF!"/>
    <e v="#REF!"/>
    <e v="#REF!"/>
  </r>
  <r>
    <x v="4"/>
    <x v="156"/>
    <n v="2019"/>
    <n v="53"/>
    <n v="514.36945758142838"/>
    <n v="100"/>
    <n v="50"/>
    <n v="50"/>
    <n v="506.88141406634827"/>
    <n v="100.00000000000028"/>
    <n v="50"/>
    <n v="50"/>
    <n v="327364.82371667551"/>
    <n v="157"/>
    <n v="12.698830496841735"/>
    <n v="0"/>
    <n v="714.36945758142838"/>
    <n v="6.7737914766654965"/>
    <n v="5.0993626240383882"/>
    <n v="4.5484686743204463"/>
    <n v="4.5666467374940707"/>
    <n v="0"/>
    <n v="0"/>
    <n v="0"/>
    <n v="0"/>
    <n v="0"/>
    <n v="0"/>
    <n v="0"/>
    <n v="1"/>
    <n v="0"/>
    <n v="0"/>
    <n v="0"/>
    <n v="12"/>
    <n v="0"/>
    <n v="0"/>
    <n v="0"/>
    <n v="0"/>
    <n v="0"/>
    <n v="0"/>
    <n v="0"/>
    <n v="0"/>
    <n v="0"/>
    <n v="0"/>
    <n v="0"/>
    <n v="1"/>
    <n v="5.5490760848952201"/>
    <n v="7.5455700661448084"/>
    <e v="#REF!"/>
    <n v="8.3218306800773032"/>
    <n v="311488.46381137322"/>
    <n v="312882.37587641116"/>
    <n v="336724.83012401446"/>
    <n v="348642.36211984704"/>
    <n v="365517.92292286741"/>
    <n v="331717.31366560073"/>
    <e v="#REF!"/>
    <e v="#REF!"/>
    <e v="#REF!"/>
    <e v="#REF!"/>
    <e v="#REF!"/>
    <e v="#REF!"/>
    <e v="#REF!"/>
    <e v="#REF!"/>
  </r>
  <r>
    <x v="5"/>
    <x v="0"/>
    <n v="2017"/>
    <n v="1"/>
    <n v="1080"/>
    <n v="160"/>
    <n v="80"/>
    <n v="50"/>
    <n v="1080"/>
    <n v="160"/>
    <n v="80"/>
    <n v="50"/>
    <n v="341109.21358386625"/>
    <n v="1"/>
    <n v="12.739957979428235"/>
    <n v="1"/>
    <n v="1370"/>
    <n v="7.2777592124169077"/>
    <n v="5.4112772204019066"/>
    <n v="4.8242061621612331"/>
    <n v="4.5666467374940707"/>
    <n v="0"/>
    <n v="0"/>
    <n v="0"/>
    <n v="0"/>
    <n v="0"/>
    <n v="0"/>
    <n v="0"/>
    <n v="0"/>
    <n v="0"/>
    <n v="1"/>
    <n v="0"/>
    <n v="1"/>
    <n v="1"/>
    <n v="0"/>
    <n v="0"/>
    <n v="0"/>
    <n v="0"/>
    <n v="0"/>
    <n v="0"/>
    <n v="0"/>
    <n v="0"/>
    <n v="0"/>
    <n v="0"/>
    <n v="0"/>
    <n v="4.6151205168412597"/>
    <n v="6.2051952699024318"/>
    <e v="#REF!"/>
    <n v="7.2191328002085031"/>
    <n v="343927.77468222834"/>
    <n v="343095.77223385172"/>
    <n v="363741.53714224364"/>
    <n v="374010.00843153911"/>
    <n v="385260.04080858891"/>
    <n v="339650.82279462437"/>
    <e v="#REF!"/>
    <e v="#REF!"/>
    <e v="#REF!"/>
    <e v="#REF!"/>
    <e v="#REF!"/>
    <e v="#REF!"/>
    <e v="#REF!"/>
    <e v="#REF!"/>
  </r>
  <r>
    <x v="5"/>
    <x v="1"/>
    <n v="2017"/>
    <n v="2"/>
    <n v="1134"/>
    <n v="168"/>
    <n v="84"/>
    <n v="50"/>
    <n v="1096.2"/>
    <n v="164"/>
    <n v="83.600000000000009"/>
    <n v="50"/>
    <n v="343385.47745176789"/>
    <n v="2"/>
    <n v="12.746608936078816"/>
    <n v="1"/>
    <n v="1436"/>
    <n v="7.288886921315858"/>
    <n v="5.4289832694010638"/>
    <n v="4.8527144530577981"/>
    <n v="4.5666467374940707"/>
    <n v="0"/>
    <n v="0"/>
    <n v="0"/>
    <n v="0"/>
    <n v="0"/>
    <n v="0"/>
    <n v="0"/>
    <n v="0"/>
    <n v="0"/>
    <n v="1"/>
    <n v="0"/>
    <n v="1"/>
    <n v="1"/>
    <n v="0"/>
    <n v="0"/>
    <n v="0"/>
    <n v="0"/>
    <n v="0"/>
    <n v="0"/>
    <n v="0"/>
    <n v="0"/>
    <n v="0"/>
    <n v="0"/>
    <n v="0"/>
    <n v="4.6249728132842707"/>
    <n v="6.2219499688105246"/>
    <e v="#REF!"/>
    <n v="7.3464450048201639"/>
    <n v="344710.27969602926"/>
    <n v="343364.39747043262"/>
    <n v="364401.9020028204"/>
    <n v="375160.17542669369"/>
    <n v="387126.54724611592"/>
    <n v="341608.91549098375"/>
    <e v="#REF!"/>
    <e v="#REF!"/>
    <e v="#REF!"/>
    <e v="#REF!"/>
    <e v="#REF!"/>
    <e v="#REF!"/>
    <e v="#REF!"/>
    <e v="#REF!"/>
  </r>
  <r>
    <x v="5"/>
    <x v="2"/>
    <n v="2017"/>
    <n v="3"/>
    <n v="1190.6999999999998"/>
    <n v="176.4"/>
    <n v="88.2"/>
    <n v="50"/>
    <n v="1124.55"/>
    <n v="170.2"/>
    <n v="87.740000000000009"/>
    <n v="50"/>
    <n v="346179.4702084508"/>
    <n v="3"/>
    <n v="12.754712619585929"/>
    <n v="1"/>
    <n v="1505.3"/>
    <n v="7.3080673390774287"/>
    <n v="5.4558226860831018"/>
    <n v="4.8845247269175038"/>
    <n v="4.5666467374940707"/>
    <n v="0"/>
    <n v="0"/>
    <n v="0"/>
    <n v="0"/>
    <n v="0"/>
    <n v="0"/>
    <n v="0"/>
    <n v="0"/>
    <n v="0"/>
    <n v="1"/>
    <n v="0"/>
    <n v="1"/>
    <n v="1"/>
    <n v="0"/>
    <n v="0"/>
    <n v="0"/>
    <n v="0"/>
    <n v="0"/>
    <n v="0"/>
    <n v="0"/>
    <n v="0"/>
    <n v="0"/>
    <n v="0"/>
    <n v="0"/>
    <n v="4.6347289882296359"/>
    <n v="6.2418272839723139"/>
    <e v="#REF!"/>
    <n v="7.3764782104255717"/>
    <n v="345537.76673641725"/>
    <n v="343900.27747867722"/>
    <n v="365547.52020190743"/>
    <n v="376994.29448419652"/>
    <n v="389513.57056999032"/>
    <n v="344089.48969043908"/>
    <e v="#REF!"/>
    <e v="#REF!"/>
    <e v="#REF!"/>
    <e v="#REF!"/>
    <e v="#REF!"/>
    <e v="#REF!"/>
    <e v="#REF!"/>
    <e v="#REF!"/>
  </r>
  <r>
    <x v="5"/>
    <x v="3"/>
    <n v="2017"/>
    <n v="4"/>
    <n v="1250.2350000000001"/>
    <n v="185.22"/>
    <n v="92.609999999999985"/>
    <n v="68.646120691721251"/>
    <n v="1162.2555"/>
    <n v="177.70999999999998"/>
    <n v="92.12299999999999"/>
    <n v="66.781508622549126"/>
    <n v="357458.58180935646"/>
    <n v="4"/>
    <n v="12.786774779325759"/>
    <n v="1"/>
    <n v="1596.7111206917214"/>
    <n v="7.3330202753266489"/>
    <n v="5.4873968577637342"/>
    <n v="4.9171345881625665"/>
    <n v="4.7274092594961701"/>
    <n v="0"/>
    <n v="0"/>
    <n v="0"/>
    <n v="0"/>
    <n v="0"/>
    <n v="0"/>
    <n v="0"/>
    <n v="0"/>
    <n v="0"/>
    <n v="1"/>
    <n v="0"/>
    <n v="1"/>
    <n v="1"/>
    <n v="0"/>
    <n v="0"/>
    <n v="0"/>
    <n v="0"/>
    <n v="0"/>
    <n v="0"/>
    <n v="0"/>
    <n v="0"/>
    <n v="0"/>
    <n v="0"/>
    <n v="0"/>
    <n v="4.6443908991413725"/>
    <n v="6.3033801521336557"/>
    <e v="#REF!"/>
    <n v="7.3275318521068735"/>
    <n v="346412.48490472161"/>
    <n v="344641.94366110297"/>
    <n v="367040.98828797427"/>
    <n v="379253.64882544964"/>
    <n v="392169.84592116153"/>
    <n v="352522.26547098334"/>
    <e v="#REF!"/>
    <e v="#REF!"/>
    <e v="#REF!"/>
    <e v="#REF!"/>
    <e v="#REF!"/>
    <e v="#REF!"/>
    <e v="#REF!"/>
    <e v="#REF!"/>
  </r>
  <r>
    <x v="5"/>
    <x v="4"/>
    <n v="2017"/>
    <n v="5"/>
    <n v="1312.74675"/>
    <n v="194.48100000000002"/>
    <n v="97.240500000000026"/>
    <n v="50"/>
    <n v="1207.402875"/>
    <n v="186.09550000000002"/>
    <n v="96.728750000000019"/>
    <n v="51.67815086225491"/>
    <n v="353269.76516737114"/>
    <n v="5"/>
    <n v="12.774987251330746"/>
    <n v="1"/>
    <n v="1654.4682500000001"/>
    <n v="7.3621014577588477"/>
    <n v="5.5215125044865498"/>
    <n v="4.9502931552901277"/>
    <n v="4.5839369996875172"/>
    <n v="0"/>
    <n v="0"/>
    <n v="0"/>
    <n v="0"/>
    <n v="0"/>
    <n v="0"/>
    <n v="0"/>
    <n v="0"/>
    <n v="0"/>
    <n v="1"/>
    <n v="0"/>
    <n v="1"/>
    <n v="1"/>
    <n v="0"/>
    <n v="0"/>
    <n v="0"/>
    <n v="0"/>
    <n v="0"/>
    <n v="0"/>
    <n v="0"/>
    <n v="0"/>
    <n v="0"/>
    <n v="0"/>
    <n v="0"/>
    <n v="4.6539603501575231"/>
    <n v="6.2897913755286705"/>
    <e v="#REF!"/>
    <n v="7.3542439004072033"/>
    <n v="347336.79575733817"/>
    <n v="345547.30339117278"/>
    <n v="368783.22300358873"/>
    <n v="381786.79829480301"/>
    <n v="394999.85613445484"/>
    <n v="350349.86168298416"/>
    <e v="#REF!"/>
    <e v="#REF!"/>
    <e v="#REF!"/>
    <e v="#REF!"/>
    <e v="#REF!"/>
    <e v="#REF!"/>
    <e v="#REF!"/>
    <e v="#REF!"/>
  </r>
  <r>
    <x v="5"/>
    <x v="5"/>
    <n v="2017"/>
    <n v="6"/>
    <n v="1378.3840875000001"/>
    <n v="204.20505000000006"/>
    <n v="102.10252500000003"/>
    <n v="50"/>
    <n v="1258.69723875"/>
    <n v="195.15027500000002"/>
    <n v="101.56514750000004"/>
    <n v="50.167815086225488"/>
    <n v="353857.69673934102"/>
    <n v="6"/>
    <n v="12.776650124685602"/>
    <n v="1"/>
    <n v="1734.6916625000001"/>
    <n v="7.3941473486156468"/>
    <n v="5.5570893093811549"/>
    <n v="4.9839678829926521"/>
    <n v="4.5683892787877527"/>
    <n v="0"/>
    <n v="0"/>
    <n v="0"/>
    <n v="0"/>
    <n v="0"/>
    <n v="0"/>
    <n v="0"/>
    <n v="0"/>
    <n v="0"/>
    <n v="1"/>
    <n v="0"/>
    <n v="2"/>
    <n v="0"/>
    <n v="1"/>
    <n v="0"/>
    <n v="0"/>
    <n v="0"/>
    <n v="0"/>
    <n v="0"/>
    <n v="0"/>
    <n v="0"/>
    <n v="0"/>
    <n v="0"/>
    <n v="0"/>
    <n v="4.6634390941120669"/>
    <n v="6.3088134082139016"/>
    <e v="#REF!"/>
    <n v="7.4613730907285847"/>
    <n v="350984.67076142412"/>
    <n v="347850.21093336347"/>
    <n v="374390.58454433642"/>
    <n v="384503.5096243099"/>
    <n v="397952.04681069386"/>
    <n v="352819.01849799114"/>
    <e v="#REF!"/>
    <e v="#REF!"/>
    <e v="#REF!"/>
    <e v="#REF!"/>
    <e v="#REF!"/>
    <e v="#REF!"/>
    <e v="#REF!"/>
    <e v="#REF!"/>
  </r>
  <r>
    <x v="5"/>
    <x v="6"/>
    <n v="2017"/>
    <n v="7"/>
    <n v="1447.3032918750005"/>
    <n v="214.41530250000005"/>
    <n v="107.20765125000003"/>
    <n v="59.914725922798965"/>
    <n v="1315.2790546875001"/>
    <n v="204.78278875000004"/>
    <n v="106.64340087500003"/>
    <n v="58.940034839141617"/>
    <n v="361701.17721601331"/>
    <n v="7"/>
    <n v="12.798573672610075"/>
    <n v="1"/>
    <n v="1828.8409715477994"/>
    <n v="7.428344699728715"/>
    <n v="5.5935962068706635"/>
    <n v="5.0181470570341"/>
    <n v="4.6554920246511102"/>
    <n v="0"/>
    <n v="0"/>
    <n v="0"/>
    <n v="0"/>
    <n v="0"/>
    <n v="0"/>
    <n v="0"/>
    <n v="0"/>
    <n v="0"/>
    <n v="1"/>
    <n v="0"/>
    <n v="2"/>
    <n v="0"/>
    <n v="1"/>
    <n v="0"/>
    <n v="0"/>
    <n v="0"/>
    <n v="0"/>
    <n v="0"/>
    <n v="0"/>
    <n v="0"/>
    <n v="0"/>
    <n v="0"/>
    <n v="0"/>
    <n v="4.6728288344619058"/>
    <n v="6.3539639997843356"/>
    <e v="#REF!"/>
    <n v="7.5635645085155998"/>
    <n v="352015.72986702272"/>
    <n v="349007.08579938835"/>
    <n v="376441.11774374393"/>
    <n v="387348.75498226396"/>
    <n v="400995.58144687227"/>
    <n v="359006.0177750322"/>
    <e v="#REF!"/>
    <e v="#REF!"/>
    <e v="#REF!"/>
    <e v="#REF!"/>
    <e v="#REF!"/>
    <e v="#REF!"/>
    <e v="#REF!"/>
    <e v="#REF!"/>
  </r>
  <r>
    <x v="5"/>
    <x v="7"/>
    <n v="2017"/>
    <n v="8"/>
    <n v="1519.6684564687503"/>
    <n v="225.13606762500004"/>
    <n v="112.56803381250002"/>
    <n v="50"/>
    <n v="1376.5958752218751"/>
    <n v="214.95942818750004"/>
    <n v="111.97557051875003"/>
    <n v="50.894003483914162"/>
    <n v="360775.81985144882"/>
    <n v="8"/>
    <n v="12.796012046774702"/>
    <n v="1"/>
    <n v="1907.3725579062504"/>
    <n v="7.4641293522141732"/>
    <n v="5.6307701975138134"/>
    <n v="5.052820689608386"/>
    <n v="4.5758949957927362"/>
    <n v="0"/>
    <n v="0"/>
    <n v="0"/>
    <n v="0"/>
    <n v="0"/>
    <n v="0"/>
    <n v="0"/>
    <n v="0"/>
    <n v="0"/>
    <n v="1"/>
    <n v="0"/>
    <n v="2"/>
    <n v="0"/>
    <n v="1"/>
    <n v="0"/>
    <n v="0"/>
    <n v="0"/>
    <n v="0"/>
    <n v="0"/>
    <n v="0"/>
    <n v="0"/>
    <n v="0"/>
    <n v="0"/>
    <n v="0"/>
    <n v="4.6821312271242199"/>
    <n v="6.3578074728850886"/>
    <e v="#REF!"/>
    <n v="7.657193529844518"/>
    <n v="353104.19870379829"/>
    <n v="350268.11314050504"/>
    <n v="378587.30115270388"/>
    <n v="390288.14414260531"/>
    <n v="404111.2188445506"/>
    <n v="359359.02396293671"/>
    <e v="#REF!"/>
    <e v="#REF!"/>
    <e v="#REF!"/>
    <e v="#REF!"/>
    <e v="#REF!"/>
    <e v="#REF!"/>
    <e v="#REF!"/>
    <e v="#REF!"/>
  </r>
  <r>
    <x v="5"/>
    <x v="8"/>
    <n v="2017"/>
    <n v="9"/>
    <n v="1595.6518792921879"/>
    <n v="236.39287100625006"/>
    <n v="118.19643550312503"/>
    <n v="50"/>
    <n v="1442.3126764429687"/>
    <n v="225.67614959687506"/>
    <n v="117.57434900468753"/>
    <n v="50.089400348391415"/>
    <n v="363602.14902548218"/>
    <n v="9"/>
    <n v="12.803815551679111"/>
    <n v="1"/>
    <n v="2000.241185801563"/>
    <n v="7.5011113976917123"/>
    <n v="5.6684783763737832"/>
    <n v="5.0879787015072191"/>
    <n v="4.5675754216912967"/>
    <n v="0"/>
    <n v="0"/>
    <n v="0"/>
    <n v="0"/>
    <n v="0"/>
    <n v="0"/>
    <n v="0"/>
    <n v="0"/>
    <n v="0"/>
    <n v="1"/>
    <n v="0"/>
    <n v="2"/>
    <n v="0"/>
    <n v="1"/>
    <n v="0"/>
    <n v="0"/>
    <n v="0"/>
    <n v="0"/>
    <n v="0"/>
    <n v="0"/>
    <n v="0"/>
    <n v="0"/>
    <n v="0"/>
    <n v="0"/>
    <n v="4.6913478822291435"/>
    <n v="6.3797769091033434"/>
    <e v="#REF!"/>
    <n v="7.7270013255107397"/>
    <n v="354252.9477583096"/>
    <n v="351625.92367781542"/>
    <n v="380805.63903251686"/>
    <n v="393299.66264554003"/>
    <n v="407286.56087703299"/>
    <n v="362290.91595582489"/>
    <e v="#REF!"/>
    <e v="#REF!"/>
    <e v="#REF!"/>
    <e v="#REF!"/>
    <e v="#REF!"/>
    <e v="#REF!"/>
    <e v="#REF!"/>
    <e v="#REF!"/>
  </r>
  <r>
    <x v="5"/>
    <x v="9"/>
    <n v="2017"/>
    <n v="10"/>
    <n v="1675.4344732567974"/>
    <n v="248.21251455656255"/>
    <n v="124.10625727828128"/>
    <n v="89.051583217060795"/>
    <n v="1512.2492154871172"/>
    <n v="236.94433207671881"/>
    <n v="123.45306645092191"/>
    <n v="85.155364930193855"/>
    <n v="382047.6236831714"/>
    <n v="10"/>
    <n v="12.853300549145811"/>
    <n v="1"/>
    <n v="2136.8048283087019"/>
    <n v="7.5390214838570424"/>
    <n v="5.7066507873297034"/>
    <n v="5.1236107779086959"/>
    <n v="4.8780655657220553"/>
    <n v="0"/>
    <n v="0"/>
    <n v="0"/>
    <n v="0"/>
    <n v="0"/>
    <n v="0"/>
    <n v="0"/>
    <n v="0"/>
    <n v="0"/>
    <n v="1"/>
    <n v="0"/>
    <n v="3"/>
    <n v="0"/>
    <n v="0"/>
    <n v="1"/>
    <n v="0"/>
    <n v="0"/>
    <n v="0"/>
    <n v="0"/>
    <n v="0"/>
    <n v="0"/>
    <n v="0"/>
    <n v="0"/>
    <n v="0"/>
    <n v="4.7004803657924166"/>
    <n v="6.4817155558948691"/>
    <e v="#REF!"/>
    <n v="7.6148419417310906"/>
    <n v="355464.99104144354"/>
    <n v="353076.55273927242"/>
    <n v="383079.90031024558"/>
    <n v="396368.88713203667"/>
    <n v="410513.36462475796"/>
    <n v="376556.61257507966"/>
    <e v="#REF!"/>
    <e v="#REF!"/>
    <e v="#REF!"/>
    <e v="#REF!"/>
    <e v="#REF!"/>
    <e v="#REF!"/>
    <e v="#REF!"/>
    <e v="#REF!"/>
  </r>
  <r>
    <x v="5"/>
    <x v="10"/>
    <n v="2017"/>
    <n v="11"/>
    <n v="1759.2061969196373"/>
    <n v="260.62314028439067"/>
    <n v="130.31157014219534"/>
    <n v="78.755402076558283"/>
    <n v="1586.3363099168732"/>
    <n v="248.78373618055474"/>
    <n v="129.625719773068"/>
    <n v="79.395398361921835"/>
    <n v="383344.75596119219"/>
    <n v="11"/>
    <n v="12.856690009386998"/>
    <n v="1"/>
    <n v="2228.8963094227815"/>
    <n v="7.57767304327772"/>
    <n v="5.7452478882796907"/>
    <n v="5.1597063857687662"/>
    <n v="4.8332321227816726"/>
    <n v="0"/>
    <n v="0"/>
    <n v="0"/>
    <n v="0"/>
    <n v="0"/>
    <n v="0"/>
    <n v="0"/>
    <n v="0"/>
    <n v="0"/>
    <n v="1"/>
    <n v="0"/>
    <n v="3"/>
    <n v="0"/>
    <n v="0"/>
    <n v="1"/>
    <n v="0"/>
    <n v="0"/>
    <n v="0"/>
    <n v="0"/>
    <n v="0"/>
    <n v="0"/>
    <n v="0"/>
    <n v="0"/>
    <n v="0"/>
    <n v="4.7095302013123339"/>
    <n v="6.4950630245863241"/>
    <e v="#REF!"/>
    <n v="7.7429770635420025"/>
    <n v="356743.49326463114"/>
    <n v="354618.47856878361"/>
    <n v="385398.84249954234"/>
    <n v="399486.14713645849"/>
    <n v="413785.96730211755"/>
    <n v="378288.58161936374"/>
    <e v="#REF!"/>
    <e v="#REF!"/>
    <e v="#REF!"/>
    <e v="#REF!"/>
    <e v="#REF!"/>
    <e v="#REF!"/>
    <e v="#REF!"/>
    <e v="#REF!"/>
  </r>
  <r>
    <x v="5"/>
    <x v="11"/>
    <n v="2017"/>
    <n v="12"/>
    <n v="1847.1665067656188"/>
    <n v="273.65429729861023"/>
    <n v="136.82714864930512"/>
    <n v="84.133727349842275"/>
    <n v="1664.5853689714968"/>
    <n v="261.21901673958246"/>
    <n v="136.10700576168142"/>
    <n v="83.659894451050235"/>
    <n v="388140.03394718957"/>
    <n v="12"/>
    <n v="12.869121465727281"/>
    <n v="1"/>
    <n v="2341.7816800633764"/>
    <n v="7.6169360705682001"/>
    <n v="5.7842448288144839"/>
    <n v="5.1962548063049896"/>
    <n v="4.8666171734475343"/>
    <n v="0"/>
    <n v="0"/>
    <n v="0"/>
    <n v="0"/>
    <n v="0"/>
    <n v="0"/>
    <n v="0"/>
    <n v="0"/>
    <n v="0"/>
    <n v="1"/>
    <n v="0"/>
    <n v="3"/>
    <n v="0"/>
    <n v="0"/>
    <n v="1"/>
    <n v="0"/>
    <n v="0"/>
    <n v="0"/>
    <n v="0"/>
    <n v="0"/>
    <n v="0"/>
    <n v="0"/>
    <n v="0"/>
    <n v="0"/>
    <n v="4.7184988712950942"/>
    <n v="6.5281855587151654"/>
    <e v="#REF!"/>
    <n v="7.8050141631066428"/>
    <n v="358091.77737487509"/>
    <n v="356251.95212714188"/>
    <n v="387754.63152265298"/>
    <n v="402644.80104545975"/>
    <n v="417100.33873680059"/>
    <n v="382829.71936227242"/>
    <e v="#REF!"/>
    <e v="#REF!"/>
    <e v="#REF!"/>
    <e v="#REF!"/>
    <e v="#REF!"/>
    <e v="#REF!"/>
    <e v="#REF!"/>
    <e v="#REF!"/>
  </r>
  <r>
    <x v="5"/>
    <x v="12"/>
    <n v="2017"/>
    <n v="13"/>
    <n v="1939.5248321039003"/>
    <n v="287.33701216354081"/>
    <n v="143.6685060817704"/>
    <n v="78.40053153186112"/>
    <n v="1747.0672079112178"/>
    <n v="274.2780144515616"/>
    <n v="142.91235604976151"/>
    <n v="78.926467823780044"/>
    <n v="389780.54681949731"/>
    <n v="13"/>
    <n v="12.873339159267681"/>
    <n v="1"/>
    <n v="2448.9308818810723"/>
    <n v="7.6567190789017028"/>
    <n v="5.8236238687801585"/>
    <n v="5.2332451682334806"/>
    <n v="4.8294920990475383"/>
    <n v="0"/>
    <n v="0"/>
    <n v="0"/>
    <n v="0"/>
    <n v="0"/>
    <n v="0"/>
    <n v="0"/>
    <n v="0"/>
    <n v="0"/>
    <n v="1"/>
    <n v="0"/>
    <n v="3"/>
    <n v="0"/>
    <n v="0"/>
    <n v="1"/>
    <n v="0"/>
    <n v="0"/>
    <n v="0"/>
    <n v="0"/>
    <n v="0"/>
    <n v="0"/>
    <n v="0"/>
    <n v="0"/>
    <n v="0"/>
    <n v="4.7273878187123408"/>
    <n v="6.5438865818596756"/>
    <e v="#REF!"/>
    <n v="7.8023410765542822"/>
    <n v="359513.33246652829"/>
    <n v="357978.53108646267"/>
    <n v="390141.754416315"/>
    <n v="405840.16598799784"/>
    <n v="420453.49827810889"/>
    <n v="384912.82224662264"/>
    <e v="#REF!"/>
    <e v="#REF!"/>
    <e v="#REF!"/>
    <e v="#REF!"/>
    <e v="#REF!"/>
    <e v="#REF!"/>
    <e v="#REF!"/>
    <e v="#REF!"/>
  </r>
  <r>
    <x v="5"/>
    <x v="13"/>
    <n v="2017"/>
    <n v="14"/>
    <n v="1958.920080424939"/>
    <n v="290.21038228517619"/>
    <n v="145.1051911425881"/>
    <n v="88.583080730824221"/>
    <n v="1810.623069665334"/>
    <n v="282.24419836836887"/>
    <n v="144.88590763330544"/>
    <n v="87.617419440119804"/>
    <n v="394318.40479743731"/>
    <n v="14"/>
    <n v="12.884913995919254"/>
    <n v="1"/>
    <n v="2482.8187345835277"/>
    <n v="7.6863291302145385"/>
    <n v="5.8469057046334703"/>
    <n v="5.2437213283604809"/>
    <n v="4.8966326063030738"/>
    <n v="0"/>
    <n v="0"/>
    <n v="0"/>
    <n v="0"/>
    <n v="0"/>
    <n v="0"/>
    <n v="0"/>
    <n v="0"/>
    <n v="0"/>
    <n v="1"/>
    <n v="0"/>
    <n v="4"/>
    <n v="0"/>
    <n v="0"/>
    <n v="0"/>
    <n v="1"/>
    <n v="0"/>
    <n v="0"/>
    <n v="0"/>
    <n v="0"/>
    <n v="0"/>
    <n v="0"/>
    <n v="0"/>
    <n v="0"/>
    <n v="4.7361984483944957"/>
    <n v="6.5742326205779094"/>
    <e v="#REF!"/>
    <n v="7.8264830143947846"/>
    <n v="355966.06467585388"/>
    <n v="354617.53542506025"/>
    <n v="393215.39909829083"/>
    <n v="412388.0639202132"/>
    <n v="422118.15548037767"/>
    <n v="388973.94767862407"/>
    <e v="#REF!"/>
    <e v="#REF!"/>
    <e v="#REF!"/>
    <e v="#REF!"/>
    <e v="#REF!"/>
    <e v="#REF!"/>
    <e v="#REF!"/>
    <e v="#REF!"/>
  </r>
  <r>
    <x v="5"/>
    <x v="14"/>
    <n v="2017"/>
    <n v="15"/>
    <n v="1978.5092812291891"/>
    <n v="293.11248610802801"/>
    <n v="146.556243054014"/>
    <n v="97.441388803906648"/>
    <n v="1860.9889331344907"/>
    <n v="287.67834223819841"/>
    <n v="146.38920951194314"/>
    <n v="96.45899186752797"/>
    <n v="398216.39116776438"/>
    <n v="15"/>
    <n v="12.894750832918655"/>
    <n v="1"/>
    <n v="2515.6193991951377"/>
    <n v="7.7091868555630025"/>
    <n v="5.8624820474979122"/>
    <n v="5.2516282759378745"/>
    <n v="4.9606037022309089"/>
    <n v="0"/>
    <n v="0"/>
    <n v="0"/>
    <n v="0"/>
    <n v="0"/>
    <n v="0"/>
    <n v="0"/>
    <n v="0"/>
    <n v="0"/>
    <n v="1"/>
    <n v="0"/>
    <n v="4"/>
    <n v="0"/>
    <n v="0"/>
    <n v="0"/>
    <n v="1"/>
    <n v="0"/>
    <n v="0"/>
    <n v="0"/>
    <n v="0"/>
    <n v="0"/>
    <n v="0"/>
    <n v="0"/>
    <n v="0"/>
    <n v="4.7449321283632502"/>
    <n v="6.6011498587835389"/>
    <e v="#REF!"/>
    <n v="7.8957524579502483"/>
    <n v="356175.28543620859"/>
    <n v="355637.68247564486"/>
    <n v="394582.61052938353"/>
    <n v="413980.57237975992"/>
    <n v="423353.70389544469"/>
    <n v="392491.87856321782"/>
    <e v="#REF!"/>
    <e v="#REF!"/>
    <e v="#REF!"/>
    <e v="#REF!"/>
    <e v="#REF!"/>
    <e v="#REF!"/>
    <e v="#REF!"/>
    <e v="#REF!"/>
  </r>
  <r>
    <x v="5"/>
    <x v="15"/>
    <n v="2017"/>
    <n v="16"/>
    <n v="500"/>
    <n v="100"/>
    <n v="50"/>
    <n v="107.18552768429733"/>
    <n v="1452.6922531941434"/>
    <n v="193.83917111909921"/>
    <n v="59.638920951194315"/>
    <n v="106.1128741026204"/>
    <n v="359550.83732615446"/>
    <n v="16"/>
    <n v="12.792610857344934"/>
    <n v="1"/>
    <n v="757.18552768429731"/>
    <n v="7.5068294235008217"/>
    <n v="5.5520156050469964"/>
    <n v="4.6456067666657583"/>
    <n v="5.026074088969672"/>
    <n v="0"/>
    <n v="0"/>
    <n v="0"/>
    <n v="0"/>
    <n v="0"/>
    <n v="0"/>
    <n v="0"/>
    <n v="0"/>
    <n v="0"/>
    <n v="1"/>
    <n v="0"/>
    <n v="4"/>
    <n v="0"/>
    <n v="0"/>
    <n v="0"/>
    <n v="1"/>
    <n v="0"/>
    <n v="0"/>
    <n v="0"/>
    <n v="0"/>
    <n v="0"/>
    <n v="0"/>
    <n v="0"/>
    <n v="0"/>
    <n v="4.7535901911063645"/>
    <n v="6.3728014213471411"/>
    <e v="#REF!"/>
    <n v="7.1854573751645194"/>
    <n v="331426.17073402897"/>
    <n v="346568.96094107447"/>
    <n v="382378.43761254486"/>
    <n v="393910.49443750625"/>
    <n v="386722.37773835659"/>
    <n v="357814.4126916409"/>
    <e v="#REF!"/>
    <e v="#REF!"/>
    <e v="#REF!"/>
    <e v="#REF!"/>
    <e v="#REF!"/>
    <e v="#REF!"/>
    <e v="#REF!"/>
    <e v="#REF!"/>
  </r>
  <r>
    <x v="5"/>
    <x v="16"/>
    <n v="2017"/>
    <n v="17"/>
    <n v="504.56932944547384"/>
    <n v="100"/>
    <n v="50"/>
    <n v="117.90408045272707"/>
    <n v="1168.2553760695425"/>
    <n v="146.9195855595496"/>
    <n v="50.963892095119434"/>
    <n v="116.72495981771641"/>
    <n v="348961.01908253727"/>
    <n v="17"/>
    <n v="12.762715501773172"/>
    <n v="1"/>
    <n v="772.47340989820088"/>
    <n v="7.3369341046631371"/>
    <n v="5.351085240313159"/>
    <n v="4.558618246968269"/>
    <n v="5.0934180844948447"/>
    <n v="0"/>
    <n v="0"/>
    <n v="0"/>
    <n v="0"/>
    <n v="0"/>
    <n v="0"/>
    <n v="0"/>
    <n v="0"/>
    <n v="0"/>
    <n v="1"/>
    <n v="0"/>
    <n v="4"/>
    <n v="0"/>
    <n v="0"/>
    <n v="0"/>
    <n v="1"/>
    <n v="0"/>
    <n v="0"/>
    <n v="0"/>
    <n v="0"/>
    <n v="0"/>
    <n v="0"/>
    <n v="0"/>
    <n v="0"/>
    <n v="4.7621739347977563"/>
    <n v="6.3202744623864699"/>
    <e v="#REF!"/>
    <n v="6.9201847251647077"/>
    <n v="331385.16028964496"/>
    <n v="340224.69400072983"/>
    <n v="372130.41995799344"/>
    <n v="379207.49121194694"/>
    <n v="374879.98985649412"/>
    <n v="348338.35717117344"/>
    <e v="#REF!"/>
    <e v="#REF!"/>
    <e v="#REF!"/>
    <e v="#REF!"/>
    <e v="#REF!"/>
    <e v="#REF!"/>
    <e v="#REF!"/>
    <e v="#REF!"/>
  </r>
  <r>
    <x v="5"/>
    <x v="17"/>
    <n v="2017"/>
    <n v="18"/>
    <n v="509.6150227399288"/>
    <n v="100"/>
    <n v="50"/>
    <n v="129.6944884979998"/>
    <n v="970.66327007065843"/>
    <n v="123.4597927797748"/>
    <n v="50.096389209511941"/>
    <n v="128.39753562997146"/>
    <n v="345604.48336292803"/>
    <n v="18"/>
    <n v="12.75305028852155"/>
    <n v="1"/>
    <n v="789.30951123792863"/>
    <n v="7.199232823992749"/>
    <n v="5.2331236429108658"/>
    <n v="4.5494882797722065"/>
    <n v="5.1626033070208939"/>
    <n v="0"/>
    <n v="0"/>
    <n v="0"/>
    <n v="0"/>
    <n v="0"/>
    <n v="0"/>
    <n v="0"/>
    <n v="0"/>
    <n v="0"/>
    <n v="1"/>
    <n v="0"/>
    <n v="4"/>
    <n v="0"/>
    <n v="0"/>
    <n v="0"/>
    <n v="1"/>
    <n v="0"/>
    <n v="0"/>
    <n v="0"/>
    <n v="0"/>
    <n v="0"/>
    <n v="0"/>
    <n v="0"/>
    <n v="0"/>
    <n v="4.7706846244656651"/>
    <n v="6.3071972205323394"/>
    <e v="#REF!"/>
    <n v="6.950669725301962"/>
    <n v="331352.08607167576"/>
    <n v="335790.68874576758"/>
    <n v="363822.4034592422"/>
    <n v="368906.17321885686"/>
    <n v="368805.12195561966"/>
    <n v="344933.74955801503"/>
    <e v="#REF!"/>
    <e v="#REF!"/>
    <e v="#REF!"/>
    <e v="#REF!"/>
    <e v="#REF!"/>
    <e v="#REF!"/>
    <e v="#REF!"/>
    <e v="#REF!"/>
  </r>
  <r>
    <x v="5"/>
    <x v="18"/>
    <n v="2017"/>
    <n v="19"/>
    <n v="514.71117296732803"/>
    <n v="100"/>
    <n v="50"/>
    <n v="142.66393734779979"/>
    <n v="833.87764093965927"/>
    <n v="111.7298963898874"/>
    <n v="50.009638920951197"/>
    <n v="141.23729717601697"/>
    <n v="376649.91348623671"/>
    <n v="19"/>
    <n v="12.839071423561094"/>
    <n v="1"/>
    <n v="807.37511031512781"/>
    <n v="7.0914242194667461"/>
    <n v="5.1684779694192811"/>
    <n v="4.5485706816601317"/>
    <n v="5.2335559479734197"/>
    <n v="0"/>
    <n v="0"/>
    <n v="0"/>
    <n v="0"/>
    <n v="0"/>
    <n v="0"/>
    <n v="0"/>
    <n v="0"/>
    <n v="0"/>
    <n v="1"/>
    <n v="1"/>
    <n v="5"/>
    <n v="0"/>
    <n v="0"/>
    <n v="0"/>
    <n v="0"/>
    <n v="1"/>
    <n v="0"/>
    <n v="0"/>
    <n v="0"/>
    <n v="0"/>
    <n v="0"/>
    <n v="0"/>
    <n v="0"/>
    <n v="4.7791234931115296"/>
    <n v="7.3079798807511498"/>
    <e v="#REF!"/>
    <n v="7.9402989065976852"/>
    <n v="376280.54396440886"/>
    <n v="382225.68521011248"/>
    <n v="406693.64005639119"/>
    <n v="409340.85542531527"/>
    <n v="413987.87995604816"/>
    <n v="376321.14222841267"/>
    <e v="#REF!"/>
    <e v="#REF!"/>
    <e v="#REF!"/>
    <e v="#REF!"/>
    <e v="#REF!"/>
    <e v="#REF!"/>
    <e v="#REF!"/>
    <e v="#REF!"/>
  </r>
  <r>
    <x v="5"/>
    <x v="19"/>
    <n v="2017"/>
    <n v="20"/>
    <n v="519.8582846970013"/>
    <n v="100"/>
    <n v="50"/>
    <n v="156.93033108257978"/>
    <n v="739.67183406686183"/>
    <n v="105.86494819494371"/>
    <n v="50.000963892095122"/>
    <n v="155.36102769192351"/>
    <n v="377022.70221524208"/>
    <n v="20"/>
    <n v="12.840060682694677"/>
    <n v="1"/>
    <n v="826.78861577958105"/>
    <n v="7.0097811699338184"/>
    <n v="5.1345172942882398"/>
    <n v="4.548478875522675"/>
    <n v="5.3061959582959517"/>
    <n v="0"/>
    <n v="0"/>
    <n v="0"/>
    <n v="0"/>
    <n v="0"/>
    <n v="0"/>
    <n v="0"/>
    <n v="0"/>
    <n v="0"/>
    <n v="1"/>
    <n v="1"/>
    <n v="5"/>
    <n v="0"/>
    <n v="0"/>
    <n v="0"/>
    <n v="0"/>
    <n v="1"/>
    <n v="0"/>
    <n v="0"/>
    <n v="0"/>
    <n v="0"/>
    <n v="0"/>
    <n v="0"/>
    <n v="0"/>
    <n v="4.7874917427820458"/>
    <n v="7.316619647619329"/>
    <e v="#REF!"/>
    <n v="7.8896006964984995"/>
    <n v="376249.15937856911"/>
    <n v="380065.79368075554"/>
    <n v="401763.67239493231"/>
    <n v="404533.70108737395"/>
    <n v="411384.78488680482"/>
    <n v="376628.20120539377"/>
    <e v="#REF!"/>
    <e v="#REF!"/>
    <e v="#REF!"/>
    <e v="#REF!"/>
    <e v="#REF!"/>
    <e v="#REF!"/>
    <e v="#REF!"/>
    <e v="#REF!"/>
  </r>
  <r>
    <x v="5"/>
    <x v="20"/>
    <n v="2017"/>
    <n v="21"/>
    <n v="525.05686754397141"/>
    <n v="100"/>
    <n v="50"/>
    <n v="172.62336419083778"/>
    <n v="675.28734410999471"/>
    <n v="102.93247409747185"/>
    <n v="50.00009638920951"/>
    <n v="170.89713054094636"/>
    <n v="378246.28112209216"/>
    <n v="21"/>
    <n v="12.843300799803439"/>
    <n v="1"/>
    <n v="847.68023173480924"/>
    <n v="6.9498829679323224"/>
    <n v="5.1170944325641861"/>
    <n v="4.5484696944453527"/>
    <n v="5.3804411906708429"/>
    <n v="0"/>
    <n v="0"/>
    <n v="0"/>
    <n v="0"/>
    <n v="0"/>
    <n v="0"/>
    <n v="0"/>
    <n v="0"/>
    <n v="0"/>
    <n v="1"/>
    <n v="1"/>
    <n v="5"/>
    <n v="0"/>
    <n v="0"/>
    <n v="0"/>
    <n v="0"/>
    <n v="1"/>
    <n v="0"/>
    <n v="0"/>
    <n v="0"/>
    <n v="0"/>
    <n v="0"/>
    <n v="0"/>
    <n v="0"/>
    <n v="4.7957905455967413"/>
    <n v="7.3303094131977105"/>
    <e v="#REF!"/>
    <n v="7.8262569231048147"/>
    <n v="376218.6323020503"/>
    <n v="378561.860113792"/>
    <n v="398144.04142141732"/>
    <n v="401281.81078167266"/>
    <n v="409645.98501627875"/>
    <n v="377821.15384626132"/>
    <e v="#REF!"/>
    <e v="#REF!"/>
    <e v="#REF!"/>
    <e v="#REF!"/>
    <e v="#REF!"/>
    <e v="#REF!"/>
    <e v="#REF!"/>
    <e v="#REF!"/>
  </r>
  <r>
    <x v="5"/>
    <x v="21"/>
    <n v="2017"/>
    <n v="22"/>
    <n v="530.30743621941099"/>
    <n v="100"/>
    <n v="50"/>
    <n v="189.88570060992157"/>
    <n v="631.79337174281955"/>
    <n v="101.46623704873593"/>
    <n v="50.00000963892095"/>
    <n v="187.98684360302406"/>
    <n v="380024.91284081474"/>
    <n v="22"/>
    <n v="12.847992089661005"/>
    <n v="1"/>
    <n v="870.19313682933262"/>
    <n v="6.9072888512086292"/>
    <n v="5.1082678299156106"/>
    <n v="4.5484687763329834"/>
    <n v="5.4562085753589047"/>
    <n v="0"/>
    <n v="0"/>
    <n v="0"/>
    <n v="0"/>
    <n v="0"/>
    <n v="0"/>
    <n v="0"/>
    <n v="0"/>
    <n v="0"/>
    <n v="1"/>
    <n v="1"/>
    <n v="5"/>
    <n v="0"/>
    <n v="0"/>
    <n v="0"/>
    <n v="0"/>
    <n v="1"/>
    <n v="0"/>
    <n v="0"/>
    <n v="0"/>
    <n v="0"/>
    <n v="0"/>
    <n v="0"/>
    <n v="0"/>
    <n v="4.8040210447332568"/>
    <n v="7.3473713064777906"/>
    <e v="#REF!"/>
    <n v="7.7501660368276362"/>
    <n v="376188.97130994574"/>
    <n v="377517.44016891671"/>
    <n v="395567.14840033167"/>
    <n v="399103.75236065948"/>
    <n v="408496.08213258325"/>
    <n v="379605.80751243094"/>
    <e v="#REF!"/>
    <e v="#REF!"/>
    <e v="#REF!"/>
    <e v="#REF!"/>
    <e v="#REF!"/>
    <e v="#REF!"/>
    <e v="#REF!"/>
    <e v="#REF!"/>
  </r>
  <r>
    <x v="5"/>
    <x v="22"/>
    <n v="2017"/>
    <n v="23"/>
    <n v="535.61051058160524"/>
    <n v="100"/>
    <n v="50"/>
    <n v="208.87427067091375"/>
    <n v="602.93851339445519"/>
    <n v="100.73311852436797"/>
    <n v="50.000000963892091"/>
    <n v="206.78552796412478"/>
    <n v="401464.05903500144"/>
    <n v="23"/>
    <n v="12.902873291637313"/>
    <n v="1"/>
    <n v="894.48478125251904"/>
    <n v="6.8779956438928371"/>
    <n v="5.1038251397807084"/>
    <n v="4.5484686845217004"/>
    <n v="5.5334149515500677"/>
    <n v="0"/>
    <n v="0"/>
    <n v="0"/>
    <n v="0"/>
    <n v="0"/>
    <n v="0"/>
    <n v="0"/>
    <n v="0"/>
    <n v="0"/>
    <n v="1"/>
    <n v="1"/>
    <n v="6"/>
    <n v="0"/>
    <n v="0"/>
    <n v="0"/>
    <n v="0"/>
    <n v="0"/>
    <n v="1"/>
    <n v="0"/>
    <n v="0"/>
    <n v="0"/>
    <n v="0"/>
    <n v="0"/>
    <n v="0"/>
    <n v="4.8121843553724171"/>
    <n v="7.3667506385180053"/>
    <e v="#REF!"/>
    <n v="8.0300453810110497"/>
    <n v="415834.22702611901"/>
    <n v="415952.99152934289"/>
    <n v="433054.94970400073"/>
    <n v="434271.64376700687"/>
    <n v="436297.63084231544"/>
    <n v="401199.19612630294"/>
    <e v="#REF!"/>
    <e v="#REF!"/>
    <e v="#REF!"/>
    <e v="#REF!"/>
    <e v="#REF!"/>
    <e v="#REF!"/>
    <e v="#REF!"/>
    <e v="#REF!"/>
  </r>
  <r>
    <x v="5"/>
    <x v="23"/>
    <n v="2017"/>
    <n v="24"/>
    <n v="540.96661568742115"/>
    <n v="100"/>
    <n v="50"/>
    <n v="229.76169773800513"/>
    <n v="584.34694408234486"/>
    <n v="100.36655926218398"/>
    <n v="50.000000096389208"/>
    <n v="227.46408076061709"/>
    <n v="403859.39541441749"/>
    <n v="24"/>
    <n v="12.908822065213958"/>
    <n v="1"/>
    <n v="920.72831342542622"/>
    <n v="6.8586566832454476"/>
    <n v="5.1015963711633265"/>
    <n v="4.5484686753405716"/>
    <n v="5.6119777916450619"/>
    <n v="0"/>
    <n v="0"/>
    <n v="0"/>
    <n v="0"/>
    <n v="0"/>
    <n v="0"/>
    <n v="0"/>
    <n v="0"/>
    <n v="0"/>
    <n v="1"/>
    <n v="1"/>
    <n v="6"/>
    <n v="0"/>
    <n v="0"/>
    <n v="0"/>
    <n v="0"/>
    <n v="0"/>
    <n v="1"/>
    <n v="0"/>
    <n v="0"/>
    <n v="0"/>
    <n v="0"/>
    <n v="0"/>
    <n v="0"/>
    <n v="4.8202815656050371"/>
    <n v="7.3877668790347482"/>
    <e v="#REF!"/>
    <n v="7.9542693767356267"/>
    <n v="415806.3242719837"/>
    <n v="415456.33175256307"/>
    <n v="431879.40402032901"/>
    <n v="433358.88717575168"/>
    <n v="435833.98362467316"/>
    <n v="403675.39308354747"/>
    <e v="#REF!"/>
    <e v="#REF!"/>
    <e v="#REF!"/>
    <e v="#REF!"/>
    <e v="#REF!"/>
    <e v="#REF!"/>
    <e v="#REF!"/>
    <e v="#REF!"/>
  </r>
  <r>
    <x v="5"/>
    <x v="24"/>
    <n v="2017"/>
    <n v="25"/>
    <n v="546.37628184429548"/>
    <n v="100"/>
    <n v="50"/>
    <n v="252.73786751180566"/>
    <n v="572.95574541093004"/>
    <n v="100.18327963109199"/>
    <n v="50.000000009638924"/>
    <n v="250.21048883668681"/>
    <n v="406423.96326540009"/>
    <n v="25"/>
    <n v="12.915152138235912"/>
    <n v="1"/>
    <n v="949.11414935610117"/>
    <n v="6.8466200849169434"/>
    <n v="5.1004801213040043"/>
    <n v="4.5484686744224589"/>
    <n v="5.6918158360172528"/>
    <n v="0"/>
    <n v="0"/>
    <n v="0"/>
    <n v="0"/>
    <n v="0"/>
    <n v="0"/>
    <n v="0"/>
    <n v="0"/>
    <n v="0"/>
    <n v="1"/>
    <n v="1"/>
    <n v="6"/>
    <n v="0"/>
    <n v="0"/>
    <n v="0"/>
    <n v="0"/>
    <n v="0"/>
    <n v="1"/>
    <n v="0"/>
    <n v="0"/>
    <n v="0"/>
    <n v="0"/>
    <n v="0"/>
    <n v="0"/>
    <n v="4.8283137373023015"/>
    <n v="7.4099697698043814"/>
    <e v="#REF!"/>
    <n v="8.035266808962664"/>
    <n v="415779.3138454865"/>
    <n v="415118.05332652183"/>
    <n v="431143.89606243407"/>
    <n v="432809.01921239769"/>
    <n v="435565.53745148756"/>
    <n v="406357.673945994"/>
    <e v="#REF!"/>
    <e v="#REF!"/>
    <e v="#REF!"/>
    <e v="#REF!"/>
    <e v="#REF!"/>
    <e v="#REF!"/>
    <e v="#REF!"/>
    <e v="#REF!"/>
  </r>
  <r>
    <x v="5"/>
    <x v="25"/>
    <n v="2017"/>
    <n v="26"/>
    <n v="551.84004466273836"/>
    <n v="100"/>
    <n v="50"/>
    <n v="278.01165426298627"/>
    <n v="566.62103518647257"/>
    <n v="100.09163981554599"/>
    <n v="50.000000000963894"/>
    <n v="275.23153772035636"/>
    <n v="409104.65359114052"/>
    <n v="26"/>
    <n v="12.921726279045021"/>
    <n v="1"/>
    <n v="979.85169892572458"/>
    <n v="6.8398632418161158"/>
    <n v="5.0999215287712047"/>
    <n v="4.5484686743306479"/>
    <n v="5.7728496382840788"/>
    <n v="0"/>
    <n v="0"/>
    <n v="0"/>
    <n v="0"/>
    <n v="0"/>
    <n v="0"/>
    <n v="0"/>
    <n v="0"/>
    <n v="0"/>
    <n v="1"/>
    <n v="1"/>
    <n v="6"/>
    <n v="0"/>
    <n v="0"/>
    <n v="0"/>
    <n v="0"/>
    <n v="0"/>
    <n v="1"/>
    <n v="0"/>
    <n v="0"/>
    <n v="0"/>
    <n v="0"/>
    <n v="0"/>
    <n v="0"/>
    <n v="4.836281906951478"/>
    <n v="7.4330544234956717"/>
    <e v="#REF!"/>
    <n v="7.9715972082804933"/>
    <n v="415753.20466990373"/>
    <n v="414890.99882355152"/>
    <n v="430726.54425478069"/>
    <n v="432512.6720989332"/>
    <n v="435433.00981331203"/>
    <n v="409192.18630632537"/>
    <e v="#REF!"/>
    <e v="#REF!"/>
    <e v="#REF!"/>
    <e v="#REF!"/>
    <e v="#REF!"/>
    <e v="#REF!"/>
    <e v="#REF!"/>
    <e v="#REF!"/>
  </r>
  <r>
    <x v="5"/>
    <x v="26"/>
    <n v="2017"/>
    <n v="27"/>
    <n v="557.35844510936579"/>
    <n v="100"/>
    <n v="50"/>
    <n v="305.81281968928494"/>
    <n v="563.84225816334049"/>
    <n v="100.04581990777299"/>
    <n v="50.000000000096392"/>
    <n v="302.75469149239211"/>
    <n v="418537.55604573817"/>
    <n v="27"/>
    <n v="12.944521904540593"/>
    <n v="1"/>
    <n v="1013.1712647986508"/>
    <n v="6.8368848253056251"/>
    <n v="5.0996421154516076"/>
    <n v="4.5484686743214668"/>
    <n v="5.8550020220643102"/>
    <n v="0"/>
    <n v="0"/>
    <n v="0"/>
    <n v="0"/>
    <n v="0"/>
    <n v="0"/>
    <n v="0"/>
    <n v="0"/>
    <n v="0"/>
    <n v="1"/>
    <n v="1"/>
    <n v="7"/>
    <n v="0"/>
    <n v="0"/>
    <n v="0"/>
    <n v="0"/>
    <n v="0"/>
    <n v="0"/>
    <n v="1"/>
    <n v="0"/>
    <n v="0"/>
    <n v="0"/>
    <n v="0"/>
    <n v="0"/>
    <n v="4.8441870864585912"/>
    <n v="7.4568100965671871"/>
    <e v="#REF!"/>
    <n v="7.8923680858175684"/>
    <n v="452646.58690665866"/>
    <n v="450668.63232864335"/>
    <n v="466264.17197915789"/>
    <n v="471395.35689663276"/>
    <n v="451166.86912320444"/>
    <n v="417654.35972026619"/>
    <e v="#REF!"/>
    <e v="#REF!"/>
    <e v="#REF!"/>
    <e v="#REF!"/>
    <e v="#REF!"/>
    <e v="#REF!"/>
    <e v="#REF!"/>
    <e v="#REF!"/>
  </r>
  <r>
    <x v="5"/>
    <x v="27"/>
    <n v="2017"/>
    <n v="28"/>
    <n v="562.93202956045945"/>
    <n v="100"/>
    <n v="50"/>
    <n v="336.39410165821346"/>
    <n v="563.56918958247616"/>
    <n v="100.0229099538865"/>
    <n v="50.000000000009642"/>
    <n v="333.03016064163131"/>
    <n v="421353.42582428083"/>
    <n v="28"/>
    <n v="12.951227251757883"/>
    <n v="1"/>
    <n v="1049.3261312186728"/>
    <n v="6.8365916590103044"/>
    <n v="5.0995023795094285"/>
    <n v="4.5484686743205485"/>
    <n v="5.9381984523805347"/>
    <n v="0"/>
    <n v="0"/>
    <n v="0"/>
    <n v="0"/>
    <n v="0"/>
    <n v="0"/>
    <n v="0"/>
    <n v="0"/>
    <n v="0"/>
    <n v="1"/>
    <n v="1"/>
    <n v="7"/>
    <n v="0"/>
    <n v="0"/>
    <n v="0"/>
    <n v="0"/>
    <n v="0"/>
    <n v="0"/>
    <n v="1"/>
    <n v="0"/>
    <n v="0"/>
    <n v="0"/>
    <n v="0"/>
    <n v="0"/>
    <n v="4.8520302639196169"/>
    <n v="7.4810883569825712"/>
    <e v="#REF!"/>
    <n v="8.081511490456581"/>
    <n v="452622.30736055726"/>
    <n v="450574.91137739044"/>
    <n v="466236.31901002355"/>
    <n v="471399.9097795274"/>
    <n v="451195.16035737231"/>
    <n v="420693.06294740411"/>
    <e v="#REF!"/>
    <e v="#REF!"/>
    <e v="#REF!"/>
    <e v="#REF!"/>
    <e v="#REF!"/>
    <e v="#REF!"/>
    <e v="#REF!"/>
    <e v="#REF!"/>
  </r>
  <r>
    <x v="5"/>
    <x v="28"/>
    <n v="2017"/>
    <n v="29"/>
    <n v="568.561349856064"/>
    <n v="100"/>
    <n v="50"/>
    <n v="370.03351182403486"/>
    <n v="565.06683766455251"/>
    <n v="100.01145497694324"/>
    <n v="50.000000000000966"/>
    <n v="366.33317670579447"/>
    <n v="424207.43311447045"/>
    <n v="29"/>
    <n v="12.957977843624146"/>
    <n v="1"/>
    <n v="1088.5948616800988"/>
    <n v="6.8381984773472677"/>
    <n v="5.0994325042153568"/>
    <n v="4.548468674320457"/>
    <n v="6.0223673266756919"/>
    <n v="0"/>
    <n v="0"/>
    <n v="0"/>
    <n v="0"/>
    <n v="0"/>
    <n v="0"/>
    <n v="0"/>
    <n v="0"/>
    <n v="0"/>
    <n v="1"/>
    <n v="1"/>
    <n v="7"/>
    <n v="0"/>
    <n v="0"/>
    <n v="0"/>
    <n v="0"/>
    <n v="0"/>
    <n v="0"/>
    <n v="1"/>
    <n v="0"/>
    <n v="0"/>
    <n v="0"/>
    <n v="0"/>
    <n v="0"/>
    <n v="4.8598124043616719"/>
    <n v="7.5057827392948431"/>
    <e v="#REF!"/>
    <n v="8.0581603332392113"/>
    <n v="452598.95637417422"/>
    <n v="450520.1396012351"/>
    <n v="466322.95843117213"/>
    <n v="471490.99998662056"/>
    <n v="451269.59803285723"/>
    <n v="423802.31265839259"/>
    <e v="#REF!"/>
    <e v="#REF!"/>
    <e v="#REF!"/>
    <e v="#REF!"/>
    <e v="#REF!"/>
    <e v="#REF!"/>
    <e v="#REF!"/>
    <e v="#REF!"/>
  </r>
  <r>
    <x v="5"/>
    <x v="29"/>
    <n v="2017"/>
    <n v="30"/>
    <n v="574.24696335462477"/>
    <n v="100"/>
    <n v="50"/>
    <n v="407.03686300643835"/>
    <n v="567.82087537157418"/>
    <n v="100.00572748847162"/>
    <n v="50.000000000000099"/>
    <n v="402.96649437637399"/>
    <n v="427087.80772649357"/>
    <n v="30"/>
    <n v="12.964744909773753"/>
    <n v="1"/>
    <n v="1131.2838263610631"/>
    <n v="6.8411465466922579"/>
    <n v="5.0993975647372762"/>
    <n v="4.5484686743204472"/>
    <n v="6.1074401917242493"/>
    <n v="0"/>
    <n v="0"/>
    <n v="0"/>
    <n v="0"/>
    <n v="0"/>
    <n v="0"/>
    <n v="0"/>
    <n v="0"/>
    <n v="0"/>
    <n v="1"/>
    <n v="1"/>
    <n v="7"/>
    <n v="0"/>
    <n v="0"/>
    <n v="0"/>
    <n v="0"/>
    <n v="0"/>
    <n v="0"/>
    <n v="1"/>
    <n v="0"/>
    <n v="0"/>
    <n v="0"/>
    <n v="0"/>
    <n v="0"/>
    <n v="4.8675344504555822"/>
    <n v="7.5308154423120257"/>
    <e v="#REF!"/>
    <n v="8.090662868040253"/>
    <n v="452576.54323310673"/>
    <n v="450493.00371992216"/>
    <n v="466490.42115545127"/>
    <n v="471642.66311092436"/>
    <n v="451376.30773448508"/>
    <n v="426968.685965396"/>
    <e v="#REF!"/>
    <e v="#REF!"/>
    <e v="#REF!"/>
    <e v="#REF!"/>
    <e v="#REF!"/>
    <e v="#REF!"/>
    <e v="#REF!"/>
    <e v="#REF!"/>
  </r>
  <r>
    <x v="5"/>
    <x v="30"/>
    <n v="2017"/>
    <n v="31"/>
    <n v="579.98943298817107"/>
    <n v="100"/>
    <n v="50"/>
    <n v="447.74054930708223"/>
    <n v="571.47144265655322"/>
    <n v="100.00286374423581"/>
    <n v="50.000000000000014"/>
    <n v="443.26314381401141"/>
    <n v="429986.42045174062"/>
    <n v="31"/>
    <n v="12.971508906826287"/>
    <n v="1"/>
    <n v="1177.7299822952532"/>
    <n v="6.8450409616667054"/>
    <n v="5.0993800945404386"/>
    <n v="4.5484686743204463"/>
    <n v="6.1933518935668976"/>
    <n v="0"/>
    <n v="0"/>
    <n v="0"/>
    <n v="0"/>
    <n v="0"/>
    <n v="0"/>
    <n v="0"/>
    <n v="0"/>
    <n v="0"/>
    <n v="1"/>
    <n v="1"/>
    <n v="7"/>
    <n v="0"/>
    <n v="0"/>
    <n v="0"/>
    <n v="0"/>
    <n v="0"/>
    <n v="0"/>
    <n v="1"/>
    <n v="0"/>
    <n v="0"/>
    <n v="0"/>
    <n v="0"/>
    <n v="0"/>
    <n v="4.8751973232011512"/>
    <n v="7.5561284814761134"/>
    <e v="#REF!"/>
    <n v="8.1049787771685562"/>
    <n v="452555.07731580798"/>
    <n v="450485.58815199579"/>
    <n v="466714.91032684437"/>
    <n v="471836.80691833323"/>
    <n v="451505.6357975782"/>
    <n v="430182.29109614633"/>
    <e v="#REF!"/>
    <e v="#REF!"/>
    <e v="#REF!"/>
    <e v="#REF!"/>
    <e v="#REF!"/>
    <e v="#REF!"/>
    <e v="#REF!"/>
    <e v="#REF!"/>
  </r>
  <r>
    <x v="5"/>
    <x v="31"/>
    <n v="2017"/>
    <n v="32"/>
    <n v="585.78932731805253"/>
    <n v="100"/>
    <n v="50"/>
    <n v="50"/>
    <n v="575.76680805500291"/>
    <n v="100.00143187211791"/>
    <n v="50"/>
    <n v="89.326314381401147"/>
    <n v="385583.68665640173"/>
    <n v="32"/>
    <n v="12.862513534434587"/>
    <n v="1"/>
    <n v="785.78932731805253"/>
    <n v="6.8496039082875182"/>
    <n v="5.0993713593275647"/>
    <n v="4.5484686743204463"/>
    <n v="4.9093201300949252"/>
    <n v="0"/>
    <n v="0"/>
    <n v="0"/>
    <n v="0"/>
    <n v="0"/>
    <n v="0"/>
    <n v="0"/>
    <n v="0"/>
    <n v="0"/>
    <n v="1"/>
    <n v="1"/>
    <n v="8"/>
    <n v="0"/>
    <n v="0"/>
    <n v="0"/>
    <n v="0"/>
    <n v="0"/>
    <n v="0"/>
    <n v="0"/>
    <n v="1"/>
    <n v="0"/>
    <n v="0"/>
    <n v="0"/>
    <n v="0"/>
    <n v="4.8828019225863706"/>
    <n v="7.238997594711619"/>
    <e v="#REF!"/>
    <n v="8.0781634302832259"/>
    <n v="454568.2937040684"/>
    <n v="453025.14161897538"/>
    <n v="468508.61123758618"/>
    <n v="476238.02148929954"/>
    <n v="449618.42335788842"/>
    <n v="384928.8841224811"/>
    <e v="#REF!"/>
    <e v="#REF!"/>
    <e v="#REF!"/>
    <e v="#REF!"/>
    <e v="#REF!"/>
    <e v="#REF!"/>
    <e v="#REF!"/>
    <e v="#REF!"/>
  </r>
  <r>
    <x v="5"/>
    <x v="32"/>
    <n v="2017"/>
    <n v="33"/>
    <n v="591.64722059123312"/>
    <n v="100"/>
    <n v="50"/>
    <n v="50"/>
    <n v="580.5309318158719"/>
    <n v="100.00071593605895"/>
    <n v="50"/>
    <n v="53.932631438140113"/>
    <n v="371372.97952414711"/>
    <n v="33"/>
    <n v="12.824962172222737"/>
    <n v="1"/>
    <n v="791.64722059123312"/>
    <n v="6.8546405805923873"/>
    <n v="5.0993669916925137"/>
    <n v="4.5484686743204463"/>
    <n v="4.6067044648814219"/>
    <n v="0"/>
    <n v="0"/>
    <n v="0"/>
    <n v="0"/>
    <n v="0"/>
    <n v="0"/>
    <n v="0"/>
    <n v="0"/>
    <n v="0"/>
    <n v="1"/>
    <n v="1"/>
    <n v="8"/>
    <n v="0"/>
    <n v="0"/>
    <n v="0"/>
    <n v="0"/>
    <n v="0"/>
    <n v="0"/>
    <n v="0"/>
    <n v="1"/>
    <n v="0"/>
    <n v="0"/>
    <n v="0"/>
    <n v="0"/>
    <n v="4.8903491282217537"/>
    <n v="7.1672429330293941"/>
    <e v="#REF!"/>
    <n v="7.9928668057735717"/>
    <n v="454548.75074574258"/>
    <n v="453042.22014830814"/>
    <n v="468801.93242469983"/>
    <n v="476483.15376949875"/>
    <n v="449774.88345368492"/>
    <n v="374410.52070579457"/>
    <e v="#REF!"/>
    <e v="#REF!"/>
    <e v="#REF!"/>
    <e v="#REF!"/>
    <e v="#REF!"/>
    <e v="#REF!"/>
    <e v="#REF!"/>
    <e v="#REF!"/>
  </r>
  <r>
    <x v="5"/>
    <x v="33"/>
    <n v="2017"/>
    <n v="34"/>
    <n v="597.56369279714568"/>
    <n v="100"/>
    <n v="50"/>
    <n v="50"/>
    <n v="585.64076011025395"/>
    <n v="100.00035796802948"/>
    <n v="50"/>
    <n v="50.393263143814011"/>
    <n v="369638.77701456269"/>
    <n v="34"/>
    <n v="12.820281529411293"/>
    <n v="1"/>
    <n v="797.56369279714568"/>
    <n v="6.8600146866416134"/>
    <n v="5.0993648078678353"/>
    <n v="4.5484686743204463"/>
    <n v="4.5707254939674762"/>
    <n v="0"/>
    <n v="0"/>
    <n v="0"/>
    <n v="0"/>
    <n v="0"/>
    <n v="0"/>
    <n v="0"/>
    <n v="0"/>
    <n v="0"/>
    <n v="1"/>
    <n v="1"/>
    <n v="8"/>
    <n v="0"/>
    <n v="0"/>
    <n v="0"/>
    <n v="0"/>
    <n v="0"/>
    <n v="0"/>
    <n v="0"/>
    <n v="1"/>
    <n v="0"/>
    <n v="0"/>
    <n v="0"/>
    <n v="0"/>
    <n v="4.8978397999509111"/>
    <n v="7.1621560756102491"/>
    <e v="#REF!"/>
    <n v="7.908532048409338"/>
    <n v="454530.1837130129"/>
    <n v="453066.90289049421"/>
    <n v="469115.58724783204"/>
    <n v="476743.28799066372"/>
    <n v="449939.32295259932"/>
    <n v="373336.5994543964"/>
    <e v="#REF!"/>
    <e v="#REF!"/>
    <e v="#REF!"/>
    <e v="#REF!"/>
    <e v="#REF!"/>
    <e v="#REF!"/>
    <e v="#REF!"/>
    <e v="#REF!"/>
  </r>
  <r>
    <x v="5"/>
    <x v="34"/>
    <n v="2017"/>
    <n v="35"/>
    <n v="603.539329725117"/>
    <n v="100"/>
    <n v="50"/>
    <n v="50"/>
    <n v="591.01033099471283"/>
    <n v="100.00017898401474"/>
    <n v="50"/>
    <n v="50.039326314381398"/>
    <n v="369645.89942645648"/>
    <n v="35"/>
    <n v="12.820300797799021"/>
    <n v="1"/>
    <n v="803.539329725117"/>
    <n v="6.8656310204662852"/>
    <n v="5.0993637159537073"/>
    <n v="4.5484686743204463"/>
    <n v="4.567055362587598"/>
    <n v="0"/>
    <n v="0"/>
    <n v="0"/>
    <n v="0"/>
    <n v="0"/>
    <n v="0"/>
    <n v="0"/>
    <n v="0"/>
    <n v="0"/>
    <n v="1"/>
    <n v="1"/>
    <n v="8"/>
    <n v="0"/>
    <n v="0"/>
    <n v="0"/>
    <n v="0"/>
    <n v="0"/>
    <n v="0"/>
    <n v="0"/>
    <n v="1"/>
    <n v="0"/>
    <n v="0"/>
    <n v="0"/>
    <n v="0"/>
    <n v="4.9052747784384296"/>
    <n v="7.1651457526800115"/>
    <e v="#REF!"/>
    <n v="8.0874390617424847"/>
    <n v="454512.60236513527"/>
    <n v="453097.29900277097"/>
    <n v="469443.83862955327"/>
    <n v="477014.17432288785"/>
    <n v="450109.48043163848"/>
    <n v="373410.73380652699"/>
    <e v="#REF!"/>
    <e v="#REF!"/>
    <e v="#REF!"/>
    <e v="#REF!"/>
    <e v="#REF!"/>
    <e v="#REF!"/>
    <e v="#REF!"/>
    <e v="#REF!"/>
  </r>
  <r>
    <x v="5"/>
    <x v="35"/>
    <n v="2017"/>
    <n v="36"/>
    <n v="609.57472302236829"/>
    <n v="100"/>
    <n v="50"/>
    <n v="50"/>
    <n v="596.57964860300945"/>
    <n v="100.00008949200736"/>
    <n v="50"/>
    <n v="50.00393263143814"/>
    <n v="354362.26676570391"/>
    <n v="36"/>
    <n v="12.778075021293251"/>
    <n v="1"/>
    <n v="809.57472302236829"/>
    <n v="6.8714231460222788"/>
    <n v="5.0993631699961961"/>
    <n v="4.5484686743204463"/>
    <n v="4.5666876075180927"/>
    <n v="0"/>
    <n v="0"/>
    <n v="0"/>
    <n v="0"/>
    <n v="0"/>
    <n v="0"/>
    <n v="0"/>
    <n v="0"/>
    <n v="0"/>
    <n v="1"/>
    <n v="1"/>
    <n v="9"/>
    <n v="0"/>
    <n v="0"/>
    <n v="0"/>
    <n v="0"/>
    <n v="0"/>
    <n v="0"/>
    <n v="0"/>
    <n v="0"/>
    <n v="1"/>
    <n v="0"/>
    <n v="0"/>
    <n v="0"/>
    <n v="4.9126548857360524"/>
    <n v="7.1689539928585386"/>
    <e v="#REF!"/>
    <n v="8.0897459220441856"/>
    <n v="412085.23997983418"/>
    <n v="408777.39772216103"/>
    <n v="423415.30122053466"/>
    <n v="431170.20349511731"/>
    <n v="428943.31395800487"/>
    <n v="359182.58363803267"/>
    <e v="#REF!"/>
    <e v="#REF!"/>
    <e v="#REF!"/>
    <e v="#REF!"/>
    <e v="#REF!"/>
    <e v="#REF!"/>
    <e v="#REF!"/>
    <e v="#REF!"/>
  </r>
  <r>
    <x v="5"/>
    <x v="36"/>
    <n v="2017"/>
    <n v="37"/>
    <n v="615.67047025259194"/>
    <n v="100"/>
    <n v="50"/>
    <n v="50"/>
    <n v="602.30689509788408"/>
    <n v="100.00004474600368"/>
    <n v="50"/>
    <n v="50.000393263143813"/>
    <n v="354573.55653566035"/>
    <n v="37"/>
    <n v="12.778671097184093"/>
    <n v="1"/>
    <n v="815.67047025259194"/>
    <n v="6.8773447345835477"/>
    <n v="5.099362897017329"/>
    <n v="4.5484686743204463"/>
    <n v="4.5666508245716395"/>
    <n v="0"/>
    <n v="0"/>
    <n v="0"/>
    <n v="0"/>
    <n v="0"/>
    <n v="0"/>
    <n v="0"/>
    <n v="0"/>
    <n v="0"/>
    <n v="1"/>
    <n v="1"/>
    <n v="9"/>
    <n v="0"/>
    <n v="0"/>
    <n v="0"/>
    <n v="0"/>
    <n v="0"/>
    <n v="0"/>
    <n v="0"/>
    <n v="0"/>
    <n v="1"/>
    <n v="0"/>
    <n v="0"/>
    <n v="0"/>
    <n v="4.9199809258281251"/>
    <n v="7.1728336330726545"/>
    <e v="#REF!"/>
    <n v="8.092223898704761"/>
    <n v="412069.65967077482"/>
    <n v="408815.66136642062"/>
    <n v="423761.94714284554"/>
    <n v="431454.61961181351"/>
    <n v="429120.66544219415"/>
    <n v="359390.86102564994"/>
    <e v="#REF!"/>
    <e v="#REF!"/>
    <e v="#REF!"/>
    <e v="#REF!"/>
    <e v="#REF!"/>
    <e v="#REF!"/>
    <e v="#REF!"/>
    <e v="#REF!"/>
  </r>
  <r>
    <x v="5"/>
    <x v="37"/>
    <n v="2017"/>
    <n v="38"/>
    <n v="621.82717495511781"/>
    <n v="100"/>
    <n v="50"/>
    <n v="50"/>
    <n v="608.16297905505417"/>
    <n v="100.00002237300184"/>
    <n v="50"/>
    <n v="50.000039326314379"/>
    <n v="354788.05731577473"/>
    <n v="38"/>
    <n v="12.77927586852346"/>
    <n v="1"/>
    <n v="821.82717495511781"/>
    <n v="6.8833634916460431"/>
    <n v="5.0993627605278666"/>
    <n v="4.5484686743204463"/>
    <n v="4.5666471462025786"/>
    <n v="0"/>
    <n v="0"/>
    <n v="0"/>
    <n v="0"/>
    <n v="0"/>
    <n v="0"/>
    <n v="0"/>
    <n v="0"/>
    <n v="0"/>
    <n v="1"/>
    <n v="1"/>
    <n v="9"/>
    <n v="0"/>
    <n v="0"/>
    <n v="0"/>
    <n v="0"/>
    <n v="0"/>
    <n v="0"/>
    <n v="0"/>
    <n v="0"/>
    <n v="1"/>
    <n v="0"/>
    <n v="0"/>
    <n v="0"/>
    <n v="4.9272536851572051"/>
    <n v="7.1767073104113059"/>
    <e v="#REF!"/>
    <n v="8.0854101855743838"/>
    <n v="412055.09491380432"/>
    <n v="408856.7589552537"/>
    <n v="424114.44840407692"/>
    <n v="431743.33806377574"/>
    <n v="429300.30429227412"/>
    <n v="359602.06769809185"/>
    <e v="#REF!"/>
    <e v="#REF!"/>
    <e v="#REF!"/>
    <e v="#REF!"/>
    <e v="#REF!"/>
    <e v="#REF!"/>
    <e v="#REF!"/>
    <e v="#REF!"/>
  </r>
  <r>
    <x v="5"/>
    <x v="38"/>
    <n v="2017"/>
    <n v="39"/>
    <n v="628.04544670466908"/>
    <n v="100"/>
    <n v="50"/>
    <n v="50"/>
    <n v="614.12771934993862"/>
    <n v="100.00001118650093"/>
    <n v="50"/>
    <n v="50.000003932631436"/>
    <n v="355003.70429222065"/>
    <n v="39"/>
    <n v="12.779883503029087"/>
    <n v="1"/>
    <n v="828.04544670466908"/>
    <n v="6.8894569088895912"/>
    <n v="5.0993626922831297"/>
    <n v="4.5484686743204463"/>
    <n v="4.5666467783649285"/>
    <n v="0"/>
    <n v="0"/>
    <n v="0"/>
    <n v="0"/>
    <n v="0"/>
    <n v="0"/>
    <n v="0"/>
    <n v="0"/>
    <n v="0"/>
    <n v="1"/>
    <n v="1"/>
    <n v="9"/>
    <n v="0"/>
    <n v="0"/>
    <n v="0"/>
    <n v="0"/>
    <n v="0"/>
    <n v="0"/>
    <n v="0"/>
    <n v="0"/>
    <n v="1"/>
    <n v="0"/>
    <n v="0"/>
    <n v="0"/>
    <n v="4.9344739331306915"/>
    <n v="7.1805656615276057"/>
    <e v="#REF!"/>
    <n v="8.0821689282919138"/>
    <n v="412041.55586444342"/>
    <n v="408900.24657904357"/>
    <n v="424471.44866095408"/>
    <n v="432035.36093420576"/>
    <n v="429481.69988359074"/>
    <n v="359814.74095641403"/>
    <e v="#REF!"/>
    <e v="#REF!"/>
    <e v="#REF!"/>
    <e v="#REF!"/>
    <e v="#REF!"/>
    <e v="#REF!"/>
    <e v="#REF!"/>
    <e v="#REF!"/>
  </r>
  <r>
    <x v="5"/>
    <x v="39"/>
    <n v="2017"/>
    <n v="40"/>
    <n v="634.32590117171571"/>
    <n v="100"/>
    <n v="50"/>
    <n v="50"/>
    <n v="620.18717389647168"/>
    <n v="100.00000559325046"/>
    <n v="50"/>
    <n v="50.000000393263143"/>
    <n v="316727.56261660944"/>
    <n v="40"/>
    <n v="12.665797259420582"/>
    <n v="1"/>
    <n v="834.32590117171571"/>
    <n v="6.8956092974232268"/>
    <n v="5.099362658160759"/>
    <n v="4.5484686743204463"/>
    <n v="4.566646741581156"/>
    <n v="0"/>
    <n v="0"/>
    <n v="0"/>
    <n v="0"/>
    <n v="0"/>
    <n v="0"/>
    <n v="0"/>
    <n v="0"/>
    <n v="0"/>
    <n v="1"/>
    <n v="0"/>
    <n v="10"/>
    <n v="0"/>
    <n v="0"/>
    <n v="0"/>
    <n v="0"/>
    <n v="0"/>
    <n v="0"/>
    <n v="0"/>
    <n v="0"/>
    <n v="0"/>
    <n v="1"/>
    <n v="0"/>
    <n v="0"/>
    <n v="4.9416424226093039"/>
    <n v="6.1844067063320463"/>
    <e v="#REF!"/>
    <n v="7.1117727581818073"/>
    <n v="357085.36468935182"/>
    <n v="354631.09347107017"/>
    <n v="368446.26122396125"/>
    <n v="374407.24240541022"/>
    <n v="382193.38203698304"/>
    <n v="322091.10129872267"/>
    <e v="#REF!"/>
    <e v="#REF!"/>
    <e v="#REF!"/>
    <e v="#REF!"/>
    <e v="#REF!"/>
    <e v="#REF!"/>
    <e v="#REF!"/>
    <e v="#REF!"/>
  </r>
  <r>
    <x v="5"/>
    <x v="40"/>
    <n v="2017"/>
    <n v="41"/>
    <n v="640.66916018343284"/>
    <n v="100"/>
    <n v="50"/>
    <n v="50"/>
    <n v="626.33176978255995"/>
    <n v="100.00000279662524"/>
    <n v="50"/>
    <n v="50.000000039326316"/>
    <n v="316944.36070915055"/>
    <n v="41"/>
    <n v="12.66648151918662"/>
    <n v="1"/>
    <n v="840.66916018343284"/>
    <n v="6.9018097181389777"/>
    <n v="5.0993626410995727"/>
    <n v="4.5484686743204463"/>
    <n v="4.5666467379027793"/>
    <n v="0"/>
    <n v="0"/>
    <n v="0"/>
    <n v="0"/>
    <n v="0"/>
    <n v="0"/>
    <n v="0"/>
    <n v="0"/>
    <n v="0"/>
    <n v="1"/>
    <n v="0"/>
    <n v="10"/>
    <n v="0"/>
    <n v="0"/>
    <n v="0"/>
    <n v="0"/>
    <n v="0"/>
    <n v="0"/>
    <n v="0"/>
    <n v="0"/>
    <n v="0"/>
    <n v="1"/>
    <n v="0"/>
    <n v="0"/>
    <n v="4.9487598903781684"/>
    <n v="6.1882296054208386"/>
    <e v="#REF!"/>
    <n v="6.9854386868358009"/>
    <n v="357073.90792900941"/>
    <n v="354678.53724835464"/>
    <n v="368809.70947157103"/>
    <n v="374703.99951711233"/>
    <n v="382377.29441597138"/>
    <n v="322305.72019694827"/>
    <e v="#REF!"/>
    <e v="#REF!"/>
    <e v="#REF!"/>
    <e v="#REF!"/>
    <e v="#REF!"/>
    <e v="#REF!"/>
    <e v="#REF!"/>
    <e v="#REF!"/>
  </r>
  <r>
    <x v="5"/>
    <x v="41"/>
    <n v="2017"/>
    <n v="42"/>
    <n v="647.0758517852671"/>
    <n v="100"/>
    <n v="50"/>
    <n v="50"/>
    <n v="632.5549943833721"/>
    <n v="100.00000139831262"/>
    <n v="50"/>
    <n v="50.000000003932634"/>
    <n v="317161.47980780218"/>
    <n v="42"/>
    <n v="12.667166323183881"/>
    <n v="1"/>
    <n v="847.0758517852671"/>
    <n v="6.9080505390161715"/>
    <n v="5.0993626325689796"/>
    <n v="4.5484686743204463"/>
    <n v="4.5666467375349411"/>
    <n v="0"/>
    <n v="0"/>
    <n v="0"/>
    <n v="0"/>
    <n v="0"/>
    <n v="0"/>
    <n v="0"/>
    <n v="0"/>
    <n v="0"/>
    <n v="1"/>
    <n v="0"/>
    <n v="10"/>
    <n v="0"/>
    <n v="0"/>
    <n v="0"/>
    <n v="0"/>
    <n v="0"/>
    <n v="0"/>
    <n v="0"/>
    <n v="0"/>
    <n v="0"/>
    <n v="1"/>
    <n v="0"/>
    <n v="0"/>
    <n v="4.9558270576012609"/>
    <n v="6.1920339113874006"/>
    <e v="#REF!"/>
    <n v="7.2699508462265285"/>
    <n v="357063.507956243"/>
    <n v="354727.710564668"/>
    <n v="369175.59221837233"/>
    <n v="375002.54369845474"/>
    <n v="382562.15680348931"/>
    <n v="322521.06865731906"/>
    <e v="#REF!"/>
    <e v="#REF!"/>
    <e v="#REF!"/>
    <e v="#REF!"/>
    <e v="#REF!"/>
    <e v="#REF!"/>
    <e v="#REF!"/>
    <e v="#REF!"/>
  </r>
  <r>
    <x v="5"/>
    <x v="42"/>
    <n v="2017"/>
    <n v="43"/>
    <n v="653.54661030311991"/>
    <n v="100"/>
    <n v="50"/>
    <n v="50"/>
    <n v="638.85247915929642"/>
    <n v="100.00000069915632"/>
    <n v="50"/>
    <n v="50.000000000393264"/>
    <n v="317378.82125318865"/>
    <n v="43"/>
    <n v="12.66785135911784"/>
    <n v="1"/>
    <n v="853.54661030311991"/>
    <n v="6.9143264300045484"/>
    <n v="5.099362628303683"/>
    <n v="4.5484686743204463"/>
    <n v="4.5666467374981572"/>
    <n v="0"/>
    <n v="0"/>
    <n v="0"/>
    <n v="0"/>
    <n v="0"/>
    <n v="0"/>
    <n v="0"/>
    <n v="0"/>
    <n v="0"/>
    <n v="1"/>
    <n v="0"/>
    <n v="10"/>
    <n v="0"/>
    <n v="0"/>
    <n v="0"/>
    <n v="0"/>
    <n v="0"/>
    <n v="0"/>
    <n v="0"/>
    <n v="0"/>
    <n v="0"/>
    <n v="1"/>
    <n v="0"/>
    <n v="0"/>
    <n v="4.962844630259907"/>
    <n v="6.195819407533639"/>
    <e v="#REF!"/>
    <n v="7.1693048267688555"/>
    <n v="357054.1753389283"/>
    <n v="354778.51732840051"/>
    <n v="369543.5882774546"/>
    <n v="375302.63906612748"/>
    <n v="382747.84379719652"/>
    <n v="322737.05025543366"/>
    <e v="#REF!"/>
    <e v="#REF!"/>
    <e v="#REF!"/>
    <e v="#REF!"/>
    <e v="#REF!"/>
    <e v="#REF!"/>
    <e v="#REF!"/>
    <e v="#REF!"/>
  </r>
  <r>
    <x v="5"/>
    <x v="43"/>
    <n v="2017"/>
    <n v="44"/>
    <n v="660.08207640615115"/>
    <n v="100"/>
    <n v="50"/>
    <n v="50"/>
    <n v="645.22135833335278"/>
    <n v="100.00000034957816"/>
    <n v="50"/>
    <n v="50.000000000039329"/>
    <n v="317596.31677648867"/>
    <n v="44"/>
    <n v="12.668536411236513"/>
    <n v="1"/>
    <n v="860.08207640615115"/>
    <n v="6.9206336630367105"/>
    <n v="5.0993626261710352"/>
    <n v="4.5484686743204463"/>
    <n v="4.5666467374944792"/>
    <n v="0"/>
    <n v="0"/>
    <n v="0"/>
    <n v="0"/>
    <n v="0"/>
    <n v="0"/>
    <n v="0"/>
    <n v="0"/>
    <n v="0"/>
    <n v="1"/>
    <n v="0"/>
    <n v="10"/>
    <n v="0"/>
    <n v="0"/>
    <n v="0"/>
    <n v="0"/>
    <n v="0"/>
    <n v="0"/>
    <n v="0"/>
    <n v="0"/>
    <n v="0"/>
    <n v="1"/>
    <n v="0"/>
    <n v="0"/>
    <n v="4.9698132995760007"/>
    <n v="6.1995860317082805"/>
    <e v="#REF!"/>
    <n v="7.1905847170439605"/>
    <n v="357045.92075061984"/>
    <n v="354830.8945031265"/>
    <n v="369913.47299681773"/>
    <n v="375604.12066368584"/>
    <n v="382934.26770326192"/>
    <n v="322953.59763340093"/>
    <e v="#REF!"/>
    <e v="#REF!"/>
    <e v="#REF!"/>
    <e v="#REF!"/>
    <e v="#REF!"/>
    <e v="#REF!"/>
    <e v="#REF!"/>
    <e v="#REF!"/>
  </r>
  <r>
    <x v="5"/>
    <x v="44"/>
    <n v="2017"/>
    <n v="45"/>
    <n v="666.68289717021264"/>
    <n v="100"/>
    <n v="50"/>
    <n v="50"/>
    <n v="651.65981998441066"/>
    <n v="100.00000017478908"/>
    <n v="50"/>
    <n v="50.000000000003936"/>
    <n v="312650.64329166128"/>
    <n v="45"/>
    <n v="12.652841690539022"/>
    <n v="1"/>
    <n v="866.68289717021264"/>
    <n v="6.9269696246752162"/>
    <n v="5.0993626251047113"/>
    <n v="4.5484686743204463"/>
    <n v="4.5666467374941115"/>
    <n v="0"/>
    <n v="0"/>
    <n v="0"/>
    <n v="0"/>
    <n v="0"/>
    <n v="0"/>
    <n v="0"/>
    <n v="0"/>
    <n v="0"/>
    <n v="1"/>
    <n v="0"/>
    <n v="11"/>
    <n v="0"/>
    <n v="0"/>
    <n v="0"/>
    <n v="0"/>
    <n v="0"/>
    <n v="0"/>
    <n v="0"/>
    <n v="0"/>
    <n v="0"/>
    <n v="0"/>
    <n v="1"/>
    <n v="0"/>
    <n v="4.9767337424205742"/>
    <n v="6.2033338269921483"/>
    <e v="#REF!"/>
    <n v="7.0982566091855483"/>
    <n v="334559.4367227084"/>
    <n v="331076.78351551213"/>
    <n v="345841.3349280734"/>
    <n v="348292.25807797839"/>
    <n v="360563.45977257652"/>
    <n v="318151.13369644433"/>
    <e v="#REF!"/>
    <e v="#REF!"/>
    <e v="#REF!"/>
    <e v="#REF!"/>
    <e v="#REF!"/>
    <e v="#REF!"/>
    <e v="#REF!"/>
    <e v="#REF!"/>
  </r>
  <r>
    <x v="5"/>
    <x v="45"/>
    <n v="2017"/>
    <n v="46"/>
    <n v="673.34972614191486"/>
    <n v="100"/>
    <n v="50"/>
    <n v="50"/>
    <n v="658.16679183166184"/>
    <n v="100.00000008739454"/>
    <n v="50"/>
    <n v="50.000000000000398"/>
    <n v="312868.3195952833"/>
    <n v="46"/>
    <n v="12.653537676833039"/>
    <n v="1"/>
    <n v="873.34972614191486"/>
    <n v="6.9333324768709179"/>
    <n v="5.0993626245715484"/>
    <n v="4.5484686743204463"/>
    <n v="4.5666467374940742"/>
    <n v="0"/>
    <n v="0"/>
    <n v="0"/>
    <n v="0"/>
    <n v="0"/>
    <n v="0"/>
    <n v="0"/>
    <n v="0"/>
    <n v="0"/>
    <n v="1"/>
    <n v="0"/>
    <n v="11"/>
    <n v="0"/>
    <n v="0"/>
    <n v="0"/>
    <n v="0"/>
    <n v="0"/>
    <n v="0"/>
    <n v="0"/>
    <n v="0"/>
    <n v="0"/>
    <n v="0"/>
    <n v="1"/>
    <n v="0"/>
    <n v="4.9836066217083363"/>
    <n v="6.2070629078112276"/>
    <e v="#REF!"/>
    <n v="7.0590618259226972"/>
    <n v="334553.37064108555"/>
    <n v="331132.19821499888"/>
    <n v="346214.5712382184"/>
    <n v="348596.19958176481"/>
    <n v="360751.19134707277"/>
    <n v="318368.6850404453"/>
    <e v="#REF!"/>
    <e v="#REF!"/>
    <e v="#REF!"/>
    <e v="#REF!"/>
    <e v="#REF!"/>
    <e v="#REF!"/>
    <e v="#REF!"/>
    <e v="#REF!"/>
  </r>
  <r>
    <x v="5"/>
    <x v="46"/>
    <n v="2017"/>
    <n v="47"/>
    <n v="680.08322340333382"/>
    <n v="100.75307013382724"/>
    <n v="50.376535066913618"/>
    <n v="50"/>
    <n v="664.74172130316344"/>
    <n v="100.37653511061089"/>
    <n v="50.338881560222255"/>
    <n v="50.000000000000043"/>
    <n v="313392.6528859458"/>
    <n v="47"/>
    <n v="12.655212165380842"/>
    <n v="1"/>
    <n v="881.21282860407473"/>
    <n v="6.9397209208555166"/>
    <n v="5.1016570925251932"/>
    <n v="4.552048776733078"/>
    <n v="4.5666467374940707"/>
    <n v="0"/>
    <n v="0"/>
    <n v="0"/>
    <n v="0"/>
    <n v="0"/>
    <n v="0"/>
    <n v="0"/>
    <n v="0"/>
    <n v="0"/>
    <n v="1"/>
    <n v="0"/>
    <n v="11"/>
    <n v="0"/>
    <n v="0"/>
    <n v="0"/>
    <n v="0"/>
    <n v="0"/>
    <n v="0"/>
    <n v="0"/>
    <n v="0"/>
    <n v="0"/>
    <n v="0"/>
    <n v="1"/>
    <n v="0"/>
    <n v="4.990432586778736"/>
    <n v="6.2121916374082033"/>
    <e v="#REF!"/>
    <n v="7.1525366282948326"/>
    <n v="334548.41525382583"/>
    <n v="331189.10772924707"/>
    <n v="346589.34970035381"/>
    <n v="348983.62421864743"/>
    <n v="361137.77817361715"/>
    <n v="318796.3342338521"/>
    <e v="#REF!"/>
    <e v="#REF!"/>
    <e v="#REF!"/>
    <e v="#REF!"/>
    <e v="#REF!"/>
    <e v="#REF!"/>
    <e v="#REF!"/>
    <e v="#REF!"/>
  </r>
  <r>
    <x v="5"/>
    <x v="47"/>
    <n v="2017"/>
    <n v="48"/>
    <n v="686.88405563736728"/>
    <n v="101.76060083516552"/>
    <n v="50.88030041758276"/>
    <n v="50"/>
    <n v="671.38442160342458"/>
    <n v="101.0685679728882"/>
    <n v="50.826158531846716"/>
    <n v="50.000000000000007"/>
    <n v="314077.88607579883"/>
    <n v="48"/>
    <n v="12.657396278959743"/>
    <n v="1"/>
    <n v="889.52495689011562"/>
    <n v="6.94613403283293"/>
    <n v="5.105860409444019"/>
    <n v="4.5571742357782314"/>
    <n v="4.5666467374940707"/>
    <n v="0"/>
    <n v="0"/>
    <n v="0"/>
    <n v="0"/>
    <n v="0"/>
    <n v="0"/>
    <n v="0"/>
    <n v="0"/>
    <n v="0"/>
    <n v="1"/>
    <n v="0"/>
    <n v="11"/>
    <n v="0"/>
    <n v="0"/>
    <n v="0"/>
    <n v="0"/>
    <n v="0"/>
    <n v="0"/>
    <n v="0"/>
    <n v="0"/>
    <n v="0"/>
    <n v="0"/>
    <n v="1"/>
    <n v="0"/>
    <n v="4.9972122737641147"/>
    <n v="6.2180519430007353"/>
    <e v="#REF!"/>
    <n v="7.2741061415562989"/>
    <n v="334544.58166787296"/>
    <n v="331247.50794945133"/>
    <n v="346965.61464685999"/>
    <n v="349440.65077361598"/>
    <n v="361629.93705381994"/>
    <n v="319338.97236795654"/>
    <e v="#REF!"/>
    <e v="#REF!"/>
    <e v="#REF!"/>
    <e v="#REF!"/>
    <e v="#REF!"/>
    <e v="#REF!"/>
    <e v="#REF!"/>
    <e v="#REF!"/>
  </r>
  <r>
    <x v="5"/>
    <x v="48"/>
    <n v="2017"/>
    <n v="49"/>
    <n v="693.75289619374075"/>
    <n v="102.77820684351715"/>
    <n v="51.389103421758577"/>
    <n v="50"/>
    <n v="678.09496398051942"/>
    <n v="101.92338740820267"/>
    <n v="51.332808932767392"/>
    <n v="50"/>
    <n v="314732.15050206287"/>
    <n v="49"/>
    <n v="12.659477240217699"/>
    <n v="1"/>
    <n v="897.92020645901653"/>
    <n v="6.952571149646432"/>
    <n v="5.1110281979579426"/>
    <n v="4.5624757636166846"/>
    <n v="4.5666467374940707"/>
    <n v="0"/>
    <n v="0"/>
    <n v="0"/>
    <n v="0"/>
    <n v="0"/>
    <n v="0"/>
    <n v="0"/>
    <n v="0"/>
    <n v="0"/>
    <n v="1"/>
    <n v="0"/>
    <n v="12"/>
    <n v="0"/>
    <n v="0"/>
    <n v="0"/>
    <n v="0"/>
    <n v="0"/>
    <n v="0"/>
    <n v="0"/>
    <n v="0"/>
    <n v="0"/>
    <n v="0"/>
    <n v="0"/>
    <n v="1"/>
    <n v="5.0039463059454592"/>
    <n v="6.2240915957923155"/>
    <e v="#REF!"/>
    <n v="7.2841074141197542"/>
    <n v="330329.53635026427"/>
    <n v="328354.96606260567"/>
    <n v="341974.83625854272"/>
    <n v="346479.83988553804"/>
    <n v="359258.73488051962"/>
    <n v="319914.65795382415"/>
    <e v="#REF!"/>
    <e v="#REF!"/>
    <e v="#REF!"/>
    <e v="#REF!"/>
    <e v="#REF!"/>
    <e v="#REF!"/>
    <e v="#REF!"/>
    <e v="#REF!"/>
  </r>
  <r>
    <x v="5"/>
    <x v="49"/>
    <n v="2017"/>
    <n v="50"/>
    <n v="700.69042515567833"/>
    <n v="103.80598891195234"/>
    <n v="51.90299445597617"/>
    <n v="50"/>
    <n v="684.87360233306708"/>
    <n v="102.86468816007751"/>
    <n v="51.845975903655294"/>
    <n v="50"/>
    <n v="315474.60291656957"/>
    <n v="50"/>
    <n v="12.661833459836016"/>
    <n v="1"/>
    <n v="906.39940852360678"/>
    <n v="6.9590317892272351"/>
    <n v="5.1166880809718975"/>
    <n v="4.5678169815813554"/>
    <n v="4.5666467374940707"/>
    <n v="0"/>
    <n v="0"/>
    <n v="0"/>
    <n v="0"/>
    <n v="0"/>
    <n v="0"/>
    <n v="0"/>
    <n v="0"/>
    <n v="0"/>
    <n v="1"/>
    <n v="0"/>
    <n v="12"/>
    <n v="0"/>
    <n v="0"/>
    <n v="0"/>
    <n v="0"/>
    <n v="0"/>
    <n v="0"/>
    <n v="0"/>
    <n v="0"/>
    <n v="0"/>
    <n v="0"/>
    <n v="0"/>
    <n v="1"/>
    <n v="5.0106352940962555"/>
    <n v="6.2301990522597475"/>
    <e v="#REF!"/>
    <n v="7.162674320530491"/>
    <n v="330327.98013314436"/>
    <n v="328416.35641393124"/>
    <n v="342353.96520132764"/>
    <n v="346991.24637427437"/>
    <n v="359791.82752442389"/>
    <n v="320505.31403305638"/>
    <e v="#REF!"/>
    <e v="#REF!"/>
    <e v="#REF!"/>
    <e v="#REF!"/>
    <e v="#REF!"/>
    <e v="#REF!"/>
    <e v="#REF!"/>
    <e v="#REF!"/>
  </r>
  <r>
    <x v="5"/>
    <x v="50"/>
    <n v="2017"/>
    <n v="51"/>
    <n v="707.69732940723497"/>
    <n v="104.84404880107186"/>
    <n v="52.422024400535932"/>
    <n v="50"/>
    <n v="691.72072045531741"/>
    <n v="103.85436848057469"/>
    <n v="52.36441955084787"/>
    <n v="50"/>
    <n v="316224.80347298627"/>
    <n v="51"/>
    <n v="12.664208643037128"/>
    <n v="1"/>
    <n v="914.96340260884278"/>
    <n v="6.9655155952475685"/>
    <n v="5.1226045168794929"/>
    <n v="4.5731843057593515"/>
    <n v="4.5666467374940707"/>
    <n v="0"/>
    <n v="0"/>
    <n v="0"/>
    <n v="0"/>
    <n v="0"/>
    <n v="0"/>
    <n v="0"/>
    <n v="0"/>
    <n v="0"/>
    <n v="1"/>
    <n v="0"/>
    <n v="12"/>
    <n v="0"/>
    <n v="0"/>
    <n v="0"/>
    <n v="0"/>
    <n v="0"/>
    <n v="0"/>
    <n v="0"/>
    <n v="0"/>
    <n v="0"/>
    <n v="0"/>
    <n v="0"/>
    <n v="1"/>
    <n v="5.0172798368149243"/>
    <n v="6.2363351397247202"/>
    <e v="#REF!"/>
    <n v="7.2151777637478931"/>
    <n v="330327.57970903261"/>
    <n v="328479.25306527456"/>
    <n v="342734.49014542293"/>
    <n v="347512.88543552492"/>
    <n v="360331.98028452235"/>
    <n v="321104.1978968808"/>
    <e v="#REF!"/>
    <e v="#REF!"/>
    <e v="#REF!"/>
    <e v="#REF!"/>
    <e v="#REF!"/>
    <e v="#REF!"/>
    <e v="#REF!"/>
    <e v="#REF!"/>
  </r>
  <r>
    <x v="5"/>
    <x v="51"/>
    <n v="2017"/>
    <n v="52"/>
    <n v="714.77430270130753"/>
    <n v="105.89248928908259"/>
    <n v="52.946244644541295"/>
    <n v="50"/>
    <n v="698.63679512911449"/>
    <n v="104.87342888482864"/>
    <n v="52.88806213517195"/>
    <n v="50"/>
    <n v="316978.80728985101"/>
    <n v="52"/>
    <n v="12.666590196649357"/>
    <n v="1"/>
    <n v="923.6130366349314"/>
    <n v="6.9720222986164897"/>
    <n v="5.1286602315945933"/>
    <n v="4.5785763674386173"/>
    <n v="4.5666467374940707"/>
    <n v="0"/>
    <n v="0"/>
    <n v="0"/>
    <n v="0"/>
    <n v="0"/>
    <n v="0"/>
    <n v="0"/>
    <n v="0"/>
    <n v="0"/>
    <n v="1"/>
    <n v="0"/>
    <n v="12"/>
    <n v="0"/>
    <n v="0"/>
    <n v="0"/>
    <n v="0"/>
    <n v="0"/>
    <n v="0"/>
    <n v="0"/>
    <n v="0"/>
    <n v="0"/>
    <n v="0"/>
    <n v="0"/>
    <n v="1"/>
    <n v="5.0238805208462765"/>
    <n v="6.2424820935867658"/>
    <e v="#REF!"/>
    <n v="7.1330677445751656"/>
    <n v="330328.34663585917"/>
    <n v="328543.66650406132"/>
    <n v="343116.39487550512"/>
    <n v="348040.53605720325"/>
    <n v="360876.65042777866"/>
    <n v="321708.17609161721"/>
    <e v="#REF!"/>
    <e v="#REF!"/>
    <e v="#REF!"/>
    <e v="#REF!"/>
    <e v="#REF!"/>
    <e v="#REF!"/>
    <e v="#REF!"/>
    <e v="#REF!"/>
  </r>
  <r>
    <x v="5"/>
    <x v="52"/>
    <n v="2017"/>
    <n v="53"/>
    <n v="721.92204572832043"/>
    <n v="106.9514141819734"/>
    <n v="53.475707090986702"/>
    <n v="50"/>
    <n v="705.62237030887627"/>
    <n v="105.91242153340102"/>
    <n v="53.416942595405231"/>
    <n v="50"/>
    <n v="317734.69255635666"/>
    <n v="53"/>
    <n v="12.668972013403016"/>
    <n v="1"/>
    <n v="932.34916700128053"/>
    <n v="6.9785516906950953"/>
    <n v="5.1347968681306391"/>
    <n v="4.5839930119021375"/>
    <n v="4.5666467374940707"/>
    <n v="0"/>
    <n v="0"/>
    <n v="0"/>
    <n v="0"/>
    <n v="0"/>
    <n v="0"/>
    <n v="0"/>
    <n v="0"/>
    <n v="0"/>
    <n v="1"/>
    <n v="0"/>
    <n v="12"/>
    <n v="0"/>
    <n v="0"/>
    <n v="0"/>
    <n v="0"/>
    <n v="0"/>
    <n v="0"/>
    <n v="0"/>
    <n v="0"/>
    <n v="0"/>
    <n v="0"/>
    <n v="0"/>
    <n v="1"/>
    <n v="5.0304379213924353"/>
    <n v="6.2486313518598608"/>
    <e v="#REF!"/>
    <n v="7.262965335107892"/>
    <n v="330330.29258713342"/>
    <n v="328609.60869526392"/>
    <n v="343499.66681906895"/>
    <n v="348572.0945079347"/>
    <n v="361424.59291984304"/>
    <n v="322315.71001116594"/>
    <e v="#REF!"/>
    <e v="#REF!"/>
    <e v="#REF!"/>
    <e v="#REF!"/>
    <e v="#REF!"/>
    <e v="#REF!"/>
    <e v="#REF!"/>
    <e v="#REF!"/>
  </r>
  <r>
    <x v="5"/>
    <x v="53"/>
    <n v="2018"/>
    <n v="2"/>
    <n v="729.14126618560351"/>
    <n v="108.02092832379313"/>
    <n v="54.010464161896564"/>
    <n v="50"/>
    <n v="712.67803907189443"/>
    <n v="106.96667492859707"/>
    <n v="53.951112005247431"/>
    <n v="50"/>
    <n v="320333.23326141533"/>
    <n v="54"/>
    <n v="12.677117086884943"/>
    <n v="1"/>
    <n v="941.17265867129322"/>
    <n v="6.9851036046658583"/>
    <n v="5.1409853845921232"/>
    <n v="4.5894342041166034"/>
    <n v="4.5666467374940707"/>
    <n v="0"/>
    <n v="0"/>
    <n v="0"/>
    <n v="0"/>
    <n v="0"/>
    <n v="0"/>
    <n v="0"/>
    <n v="0"/>
    <n v="0"/>
    <n v="1"/>
    <n v="0"/>
    <n v="1"/>
    <n v="1"/>
    <n v="0"/>
    <n v="0"/>
    <n v="0"/>
    <n v="0"/>
    <n v="0"/>
    <n v="0"/>
    <n v="0"/>
    <n v="0"/>
    <n v="0"/>
    <n v="0"/>
    <n v="0"/>
    <n v="5.0369526024136295"/>
    <n v="6.2547787848500365"/>
    <e v="#REF!"/>
    <n v="7.3727451329423959"/>
    <n v="331874.28227113397"/>
    <n v="330367.19012280653"/>
    <n v="345566.3112191215"/>
    <n v="352560.02622796601"/>
    <n v="364866.86725361529"/>
    <n v="322926.03456985741"/>
    <e v="#REF!"/>
    <e v="#REF!"/>
    <e v="#REF!"/>
    <e v="#REF!"/>
    <e v="#REF!"/>
    <e v="#REF!"/>
    <e v="#REF!"/>
    <e v="#REF!"/>
  </r>
  <r>
    <x v="5"/>
    <x v="54"/>
    <n v="2018"/>
    <n v="3"/>
    <n v="736.43267884745944"/>
    <n v="109.10113760703105"/>
    <n v="54.550568803515525"/>
    <n v="50"/>
    <n v="719.80443100456387"/>
    <n v="108.03390626781406"/>
    <n v="54.490623123688721"/>
    <n v="50"/>
    <n v="321090.51323722361"/>
    <n v="55"/>
    <n v="12.679478335066953"/>
    <n v="1"/>
    <n v="950.08438525800602"/>
    <n v="6.9916779025752236"/>
    <n v="5.1472113161257553"/>
    <n v="4.5948999198866085"/>
    <n v="4.5666467374940707"/>
    <n v="0"/>
    <n v="0"/>
    <n v="0"/>
    <n v="0"/>
    <n v="0"/>
    <n v="0"/>
    <n v="0"/>
    <n v="0"/>
    <n v="0"/>
    <n v="1"/>
    <n v="0"/>
    <n v="1"/>
    <n v="1"/>
    <n v="0"/>
    <n v="0"/>
    <n v="0"/>
    <n v="0"/>
    <n v="0"/>
    <n v="0"/>
    <n v="0"/>
    <n v="0"/>
    <n v="0"/>
    <n v="0"/>
    <n v="0"/>
    <n v="5.0434251169192468"/>
    <n v="6.2609224506295469"/>
    <e v="#REF!"/>
    <n v="7.340417180071765"/>
    <n v="331878.62175993936"/>
    <n v="330436.22975838318"/>
    <n v="345952.28917188867"/>
    <n v="353096.77562000655"/>
    <n v="365419.8057461445"/>
    <n v="323538.76743047079"/>
    <e v="#REF!"/>
    <e v="#REF!"/>
    <e v="#REF!"/>
    <e v="#REF!"/>
    <e v="#REF!"/>
    <e v="#REF!"/>
    <e v="#REF!"/>
    <e v="#REF!"/>
  </r>
  <r>
    <x v="5"/>
    <x v="55"/>
    <n v="2018"/>
    <n v="4"/>
    <n v="743.79700563593417"/>
    <n v="110.19214898310136"/>
    <n v="55.096074491550681"/>
    <n v="50"/>
    <n v="727.00220339397492"/>
    <n v="109.1130276254577"/>
    <n v="55.035529354764485"/>
    <n v="50"/>
    <n v="321848.02264915459"/>
    <n v="56"/>
    <n v="12.68183473375878"/>
    <n v="1"/>
    <n v="959.08522911058617"/>
    <n v="6.9982744663232674"/>
    <n v="5.1534674438572621"/>
    <n v="4.6003901350322414"/>
    <n v="4.5666467374940707"/>
    <n v="0"/>
    <n v="0"/>
    <n v="0"/>
    <n v="0"/>
    <n v="0"/>
    <n v="0"/>
    <n v="0"/>
    <n v="0"/>
    <n v="0"/>
    <n v="1"/>
    <n v="0"/>
    <n v="1"/>
    <n v="1"/>
    <n v="0"/>
    <n v="0"/>
    <n v="0"/>
    <n v="0"/>
    <n v="0"/>
    <n v="0"/>
    <n v="0"/>
    <n v="0"/>
    <n v="0"/>
    <n v="0"/>
    <n v="0"/>
    <n v="5.0498560072495371"/>
    <n v="6.2670614913563982"/>
    <e v="#REF!"/>
    <n v="7.3903466492925531"/>
    <n v="331884.17599881225"/>
    <n v="330506.83949829463"/>
    <n v="346339.60885608295"/>
    <n v="353635.5935339749"/>
    <n v="365974.93082495965"/>
    <n v="324153.71638798038"/>
    <e v="#REF!"/>
    <e v="#REF!"/>
    <e v="#REF!"/>
    <e v="#REF!"/>
    <e v="#REF!"/>
    <e v="#REF!"/>
    <e v="#REF!"/>
    <e v="#REF!"/>
  </r>
  <r>
    <x v="5"/>
    <x v="56"/>
    <n v="2018"/>
    <n v="5"/>
    <n v="751.23497569229357"/>
    <n v="111.29407047293239"/>
    <n v="55.647035236466195"/>
    <n v="50"/>
    <n v="734.27203508347043"/>
    <n v="110.20354904919505"/>
    <n v="55.585884648296023"/>
    <n v="50"/>
    <n v="322605.64602047717"/>
    <n v="57"/>
    <n v="12.684185946133477"/>
    <n v="1"/>
    <n v="968.17608140169216"/>
    <n v="7.0048931913993648"/>
    <n v="5.1597501499218295"/>
    <n v="4.6059048243168892"/>
    <n v="4.5666467374940707"/>
    <n v="0"/>
    <n v="0"/>
    <n v="0"/>
    <n v="0"/>
    <n v="0"/>
    <n v="0"/>
    <n v="0"/>
    <n v="0"/>
    <n v="0"/>
    <n v="1"/>
    <n v="0"/>
    <n v="1"/>
    <n v="1"/>
    <n v="0"/>
    <n v="0"/>
    <n v="0"/>
    <n v="0"/>
    <n v="0"/>
    <n v="0"/>
    <n v="0"/>
    <n v="0"/>
    <n v="0"/>
    <n v="0"/>
    <n v="0"/>
    <n v="5.0562458053483077"/>
    <n v="6.273195585703534"/>
    <e v="#REF!"/>
    <n v="7.4141391756377741"/>
    <n v="331890.95713525329"/>
    <n v="330579.03427456744"/>
    <n v="346728.26397393161"/>
    <n v="354176.34549810184"/>
    <n v="366532.1624962638"/>
    <n v="324770.78374944255"/>
    <e v="#REF!"/>
    <e v="#REF!"/>
    <e v="#REF!"/>
    <e v="#REF!"/>
    <e v="#REF!"/>
    <e v="#REF!"/>
    <e v="#REF!"/>
    <e v="#REF!"/>
  </r>
  <r>
    <x v="5"/>
    <x v="57"/>
    <n v="2018"/>
    <n v="6"/>
    <n v="758.74732544921653"/>
    <n v="112.4070111776617"/>
    <n v="56.203505588830851"/>
    <n v="50"/>
    <n v="741.61462219319424"/>
    <n v="111.30528011342838"/>
    <n v="56.141743494777373"/>
    <n v="50"/>
    <n v="321597.1759432503"/>
    <n v="58"/>
    <n v="12.681055034977405"/>
    <n v="1"/>
    <n v="977.35784221570907"/>
    <n v="7.011533982528225"/>
    <n v="5.1660576056408347"/>
    <n v="4.6114439613450493"/>
    <n v="4.5666467374940707"/>
    <n v="0"/>
    <n v="0"/>
    <n v="0"/>
    <n v="0"/>
    <n v="0"/>
    <n v="0"/>
    <n v="0"/>
    <n v="0"/>
    <n v="0"/>
    <n v="1"/>
    <n v="0"/>
    <n v="2"/>
    <n v="0"/>
    <n v="1"/>
    <n v="0"/>
    <n v="0"/>
    <n v="0"/>
    <n v="0"/>
    <n v="0"/>
    <n v="0"/>
    <n v="0"/>
    <n v="0"/>
    <n v="0"/>
    <n v="0"/>
    <n v="5.0625950330269669"/>
    <n v="6.2793246767381161"/>
    <e v="#REF!"/>
    <n v="7.376318151648646"/>
    <n v="334570.46927117964"/>
    <n v="331915.16634102032"/>
    <n v="350804.72334641742"/>
    <n v="354718.96166515787"/>
    <n v="367091.45875803143"/>
    <n v="325389.91879923665"/>
    <e v="#REF!"/>
    <e v="#REF!"/>
    <e v="#REF!"/>
    <e v="#REF!"/>
    <e v="#REF!"/>
    <e v="#REF!"/>
    <e v="#REF!"/>
    <e v="#REF!"/>
  </r>
  <r>
    <x v="5"/>
    <x v="58"/>
    <n v="2018"/>
    <n v="7"/>
    <n v="766.33479870370866"/>
    <n v="113.53108128943832"/>
    <n v="56.76554064471916"/>
    <n v="50"/>
    <n v="749.03067514634847"/>
    <n v="112.41818070143336"/>
    <n v="56.70316092972498"/>
    <n v="50"/>
    <n v="322354.8842279549"/>
    <n v="59"/>
    <n v="12.683408342564274"/>
    <n v="1"/>
    <n v="986.6314206378662"/>
    <n v="7.018196750644937"/>
    <n v="5.1723888710307158"/>
    <n v="4.6170075185568091"/>
    <n v="4.5666467374940707"/>
    <n v="0"/>
    <n v="0"/>
    <n v="0"/>
    <n v="0"/>
    <n v="0"/>
    <n v="0"/>
    <n v="0"/>
    <n v="0"/>
    <n v="0"/>
    <n v="1"/>
    <n v="0"/>
    <n v="2"/>
    <n v="0"/>
    <n v="1"/>
    <n v="0"/>
    <n v="0"/>
    <n v="0"/>
    <n v="0"/>
    <n v="0"/>
    <n v="0"/>
    <n v="0"/>
    <n v="0"/>
    <n v="0"/>
    <n v="0"/>
    <n v="5.0689042022202315"/>
    <n v="6.285448836658766"/>
    <e v="#REF!"/>
    <n v="7.2317733782512308"/>
    <n v="334579.74113237369"/>
    <n v="331990.57744078542"/>
    <n v="351196.03248204576"/>
    <n v="355263.4043589356"/>
    <n v="367652.79649241624"/>
    <n v="326011.09416024736"/>
    <e v="#REF!"/>
    <e v="#REF!"/>
    <e v="#REF!"/>
    <e v="#REF!"/>
    <e v="#REF!"/>
    <e v="#REF!"/>
    <e v="#REF!"/>
    <e v="#REF!"/>
  </r>
  <r>
    <x v="5"/>
    <x v="59"/>
    <n v="2018"/>
    <n v="8"/>
    <n v="773.99814669074567"/>
    <n v="114.66639210233271"/>
    <n v="57.333196051166354"/>
    <n v="50"/>
    <n v="756.52091660966767"/>
    <n v="113.54228640188303"/>
    <n v="57.270192539022219"/>
    <n v="50"/>
    <n v="323112.6066163982"/>
    <n v="60"/>
    <n v="12.685756168743769"/>
    <n v="1"/>
    <n v="995.99773484424475"/>
    <n v="7.0248814107945288"/>
    <n v="5.1787434472886842"/>
    <n v="4.6225954672321352"/>
    <n v="4.5666467374940707"/>
    <n v="0"/>
    <n v="0"/>
    <n v="0"/>
    <n v="0"/>
    <n v="0"/>
    <n v="0"/>
    <n v="0"/>
    <n v="0"/>
    <n v="0"/>
    <n v="1"/>
    <n v="0"/>
    <n v="2"/>
    <n v="0"/>
    <n v="1"/>
    <n v="0"/>
    <n v="0"/>
    <n v="0"/>
    <n v="0"/>
    <n v="0"/>
    <n v="0"/>
    <n v="0"/>
    <n v="0"/>
    <n v="0"/>
    <n v="0"/>
    <n v="5.0751738152338266"/>
    <n v="6.2915681995711354"/>
    <e v="#REF!"/>
    <n v="7.4229648198451414"/>
    <n v="334590.27706735913"/>
    <n v="332067.62041160767"/>
    <n v="351588.6608236981"/>
    <n v="355809.65191951679"/>
    <n v="368216.16195616627"/>
    <n v="326634.29403566988"/>
    <e v="#REF!"/>
    <e v="#REF!"/>
    <e v="#REF!"/>
    <e v="#REF!"/>
    <e v="#REF!"/>
    <e v="#REF!"/>
    <e v="#REF!"/>
    <e v="#REF!"/>
  </r>
  <r>
    <x v="5"/>
    <x v="60"/>
    <n v="2018"/>
    <n v="9"/>
    <n v="781.73812815765325"/>
    <n v="115.81305602335604"/>
    <n v="57.90652801167802"/>
    <n v="50"/>
    <n v="764.08608007406326"/>
    <n v="114.67767121261954"/>
    <n v="57.842894464412439"/>
    <n v="50"/>
    <n v="323870.33607335034"/>
    <n v="61"/>
    <n v="12.68809851736968"/>
    <n v="1"/>
    <n v="1005.4577121926873"/>
    <n v="7.0315878806746843"/>
    <n v="5.1851210544068707"/>
    <n v="4.6282077774963426"/>
    <n v="4.5666467374940707"/>
    <n v="0"/>
    <n v="0"/>
    <n v="0"/>
    <n v="0"/>
    <n v="0"/>
    <n v="0"/>
    <n v="0"/>
    <n v="0"/>
    <n v="0"/>
    <n v="1"/>
    <n v="0"/>
    <n v="2"/>
    <n v="0"/>
    <n v="1"/>
    <n v="0"/>
    <n v="0"/>
    <n v="0"/>
    <n v="0"/>
    <n v="0"/>
    <n v="0"/>
    <n v="0"/>
    <n v="0"/>
    <n v="0"/>
    <n v="0"/>
    <n v="5.0814043649844631"/>
    <n v="6.2976829280939279"/>
    <e v="#REF!"/>
    <n v="7.3993974886964855"/>
    <n v="334602.08971687377"/>
    <n v="332146.31138755666"/>
    <n v="351982.6034118667"/>
    <n v="356357.69065711973"/>
    <n v="368781.5460453885"/>
    <n v="327259.50835861801"/>
    <e v="#REF!"/>
    <e v="#REF!"/>
    <e v="#REF!"/>
    <e v="#REF!"/>
    <e v="#REF!"/>
    <e v="#REF!"/>
    <e v="#REF!"/>
    <e v="#REF!"/>
  </r>
  <r>
    <x v="5"/>
    <x v="61"/>
    <n v="2018"/>
    <n v="10"/>
    <n v="789.55550943922958"/>
    <n v="116.97118658358958"/>
    <n v="58.485593291794792"/>
    <n v="50"/>
    <n v="771.72690888361308"/>
    <n v="115.82442889810457"/>
    <n v="58.421323409056555"/>
    <n v="50"/>
    <n v="324628.06908948207"/>
    <n v="62"/>
    <n v="12.690435403181374"/>
    <n v="1"/>
    <n v="1015.0122893146139"/>
    <n v="7.038316079625849"/>
    <n v="5.1915215206677452"/>
    <n v="4.6338444183258574"/>
    <n v="4.5666467374940707"/>
    <n v="0"/>
    <n v="0"/>
    <n v="0"/>
    <n v="0"/>
    <n v="0"/>
    <n v="0"/>
    <n v="0"/>
    <n v="0"/>
    <n v="0"/>
    <n v="1"/>
    <n v="0"/>
    <n v="3"/>
    <n v="0"/>
    <n v="0"/>
    <n v="1"/>
    <n v="0"/>
    <n v="0"/>
    <n v="0"/>
    <n v="0"/>
    <n v="0"/>
    <n v="0"/>
    <n v="0"/>
    <n v="0"/>
    <n v="0"/>
    <n v="5.0875963352323836"/>
    <n v="6.303793196788595"/>
    <e v="#REF!"/>
    <n v="7.2400497480505122"/>
    <n v="334615.19184806303"/>
    <n v="332226.66671943507"/>
    <n v="352377.85538603563"/>
    <n v="356907.51084129006"/>
    <n v="369348.94193599705"/>
    <n v="327886.72988000675"/>
    <e v="#REF!"/>
    <e v="#REF!"/>
    <e v="#REF!"/>
    <e v="#REF!"/>
    <e v="#REF!"/>
    <e v="#REF!"/>
    <e v="#REF!"/>
    <e v="#REF!"/>
  </r>
  <r>
    <x v="5"/>
    <x v="62"/>
    <n v="2018"/>
    <n v="11"/>
    <n v="797.45106453362212"/>
    <n v="118.14089844942551"/>
    <n v="59.070449224712753"/>
    <n v="50"/>
    <n v="779.44415557861566"/>
    <n v="116.98266367376505"/>
    <n v="59.005536643147138"/>
    <n v="50"/>
    <n v="325385.80390911025"/>
    <n v="63"/>
    <n v="12.692766846230006"/>
    <n v="1"/>
    <n v="1024.6624122077606"/>
    <n v="7.0450659279325452"/>
    <n v="5.1979447277383626"/>
    <n v="4.6395053575542118"/>
    <n v="4.5666467374940707"/>
    <n v="0"/>
    <n v="0"/>
    <n v="0"/>
    <n v="0"/>
    <n v="0"/>
    <n v="0"/>
    <n v="0"/>
    <n v="0"/>
    <n v="0"/>
    <n v="1"/>
    <n v="0"/>
    <n v="3"/>
    <n v="0"/>
    <n v="0"/>
    <n v="1"/>
    <n v="0"/>
    <n v="0"/>
    <n v="0"/>
    <n v="0"/>
    <n v="0"/>
    <n v="0"/>
    <n v="0"/>
    <n v="0"/>
    <n v="0"/>
    <n v="5.0937502008067623"/>
    <n v="6.3098991839568335"/>
    <e v="#REF!"/>
    <n v="7.2328079382523116"/>
    <n v="334629.59635574353"/>
    <n v="332308.70296032808"/>
    <n v="352774.41194257891"/>
    <n v="357459.10469936492"/>
    <n v="369918.34390683874"/>
    <n v="328515.95271820156"/>
    <e v="#REF!"/>
    <e v="#REF!"/>
    <e v="#REF!"/>
    <e v="#REF!"/>
    <e v="#REF!"/>
    <e v="#REF!"/>
    <e v="#REF!"/>
    <e v="#REF!"/>
  </r>
  <r>
    <x v="5"/>
    <x v="63"/>
    <n v="2018"/>
    <n v="12"/>
    <n v="805.42557517895818"/>
    <n v="119.32230743391975"/>
    <n v="59.661153716959873"/>
    <n v="50"/>
    <n v="787.23858145871827"/>
    <n v="118.1524855538424"/>
    <n v="59.595592009578603"/>
    <n v="50"/>
    <n v="326143.5396503387"/>
    <n v="64"/>
    <n v="12.69509286911863"/>
    <n v="1"/>
    <n v="1034.4090363298378"/>
    <n v="7.051837346341185"/>
    <n v="5.2043905833933026"/>
    <n v="4.6451905618782421"/>
    <n v="4.5666467374940707"/>
    <n v="0"/>
    <n v="0"/>
    <n v="0"/>
    <n v="0"/>
    <n v="0"/>
    <n v="0"/>
    <n v="0"/>
    <n v="0"/>
    <n v="0"/>
    <n v="1"/>
    <n v="0"/>
    <n v="3"/>
    <n v="0"/>
    <n v="0"/>
    <n v="1"/>
    <n v="0"/>
    <n v="0"/>
    <n v="0"/>
    <n v="0"/>
    <n v="0"/>
    <n v="0"/>
    <n v="0"/>
    <n v="0"/>
    <n v="0"/>
    <n v="5.0998664278241987"/>
    <n v="6.3160010676009941"/>
    <e v="#REF!"/>
    <n v="7.3429078934671006"/>
    <n v="334645.31626368023"/>
    <n v="332392.43685599405"/>
    <n v="353172.26830570394"/>
    <n v="358012.4654161408"/>
    <n v="370489.74675198266"/>
    <n v="329147.17163618398"/>
    <e v="#REF!"/>
    <e v="#REF!"/>
    <e v="#REF!"/>
    <e v="#REF!"/>
    <e v="#REF!"/>
    <e v="#REF!"/>
    <e v="#REF!"/>
    <e v="#REF!"/>
  </r>
  <r>
    <x v="5"/>
    <x v="64"/>
    <n v="2018"/>
    <n v="13"/>
    <n v="813.47983093074777"/>
    <n v="120.51553050825893"/>
    <n v="60.257765254129467"/>
    <n v="50"/>
    <n v="795.11095630032708"/>
    <n v="119.33400803105067"/>
    <n v="60.191547929674385"/>
    <n v="50"/>
    <n v="326901.27586775157"/>
    <n v="65"/>
    <n v="12.697413495634486"/>
    <n v="1"/>
    <n v="1044.2531266931362"/>
    <n v="7.0586302557284588"/>
    <n v="5.2108590079667252"/>
    <n v="4.6508999968644984"/>
    <n v="4.5666467374940707"/>
    <n v="0"/>
    <n v="0"/>
    <n v="0"/>
    <n v="0"/>
    <n v="0"/>
    <n v="0"/>
    <n v="0"/>
    <n v="0"/>
    <n v="0"/>
    <n v="1"/>
    <n v="0"/>
    <n v="3"/>
    <n v="0"/>
    <n v="0"/>
    <n v="1"/>
    <n v="0"/>
    <n v="0"/>
    <n v="0"/>
    <n v="0"/>
    <n v="0"/>
    <n v="0"/>
    <n v="0"/>
    <n v="0"/>
    <n v="0"/>
    <n v="5.1059454739005803"/>
    <n v="6.3220990234559835"/>
    <e v="#REF!"/>
    <n v="7.457846144941537"/>
    <n v="334662.36472587573"/>
    <n v="332477.8853386484"/>
    <n v="353571.41970746842"/>
    <n v="358567.58663295425"/>
    <n v="371063.14548679069"/>
    <n v="329780.38168101152"/>
    <e v="#REF!"/>
    <e v="#REF!"/>
    <e v="#REF!"/>
    <e v="#REF!"/>
    <e v="#REF!"/>
    <e v="#REF!"/>
    <e v="#REF!"/>
    <e v="#REF!"/>
  </r>
  <r>
    <x v="5"/>
    <x v="65"/>
    <n v="2018"/>
    <n v="14"/>
    <n v="821.61462924005536"/>
    <n v="121.72068581334153"/>
    <n v="60.860342906670766"/>
    <n v="50"/>
    <n v="803.06205818224555"/>
    <n v="120.5273469221961"/>
    <n v="60.793463408971135"/>
    <n v="50"/>
    <n v="327659.01233472361"/>
    <n v="66"/>
    <n v="12.699728750070509"/>
    <n v="1"/>
    <n v="1054.1956579600678"/>
    <n v="7.0654445768744853"/>
    <n v="5.2173499276265005"/>
    <n v="4.656633626955851"/>
    <n v="4.5666467374940707"/>
    <n v="0"/>
    <n v="0"/>
    <n v="0"/>
    <n v="0"/>
    <n v="0"/>
    <n v="0"/>
    <n v="0"/>
    <n v="0"/>
    <n v="0"/>
    <n v="1"/>
    <n v="0"/>
    <n v="4"/>
    <n v="0"/>
    <n v="0"/>
    <n v="0"/>
    <n v="1"/>
    <n v="0"/>
    <n v="0"/>
    <n v="0"/>
    <n v="0"/>
    <n v="0"/>
    <n v="0"/>
    <n v="0"/>
    <n v="0"/>
    <n v="5.1119877883565437"/>
    <n v="6.328193224052141"/>
    <e v="#REF!"/>
    <n v="7.4581064336822998"/>
    <n v="330927.49772712355"/>
    <n v="327893.79194859881"/>
    <n v="355271.4018920245"/>
    <n v="363504.65935298125"/>
    <n v="371638.53520067659"/>
    <n v="330415.57800384727"/>
    <e v="#REF!"/>
    <e v="#REF!"/>
    <e v="#REF!"/>
    <e v="#REF!"/>
    <e v="#REF!"/>
    <e v="#REF!"/>
    <e v="#REF!"/>
    <e v="#REF!"/>
  </r>
  <r>
    <x v="5"/>
    <x v="66"/>
    <n v="2018"/>
    <n v="15"/>
    <n v="829.83077553245596"/>
    <n v="122.93789267147494"/>
    <n v="61.468946335737471"/>
    <n v="50"/>
    <n v="811.09267338730865"/>
    <n v="121.73261979683552"/>
    <n v="61.401398043060837"/>
    <n v="50"/>
    <n v="328416.74893482111"/>
    <n v="67"/>
    <n v="12.702038656888437"/>
    <n v="1"/>
    <n v="1064.2376145396684"/>
    <n v="7.0722802303088139"/>
    <n v="5.2238632710381916"/>
    <n v="4.6623914154783002"/>
    <n v="4.5666467374940707"/>
    <n v="0"/>
    <n v="0"/>
    <n v="0"/>
    <n v="0"/>
    <n v="0"/>
    <n v="0"/>
    <n v="0"/>
    <n v="0"/>
    <n v="0"/>
    <n v="1"/>
    <n v="0"/>
    <n v="4"/>
    <n v="0"/>
    <n v="0"/>
    <n v="0"/>
    <n v="1"/>
    <n v="0"/>
    <n v="0"/>
    <n v="0"/>
    <n v="0"/>
    <n v="0"/>
    <n v="0"/>
    <n v="0"/>
    <n v="0"/>
    <n v="5.1179938124167554"/>
    <n v="6.3342838382911575"/>
    <e v="#REF!"/>
    <n v="7.3932054573027139"/>
    <n v="330947.24328731978"/>
    <n v="327982.72113019991"/>
    <n v="355673.12903468427"/>
    <n v="364063.28318776807"/>
    <n v="372215.91098324745"/>
    <n v="331052.75577009411"/>
    <e v="#REF!"/>
    <e v="#REF!"/>
    <e v="#REF!"/>
    <e v="#REF!"/>
    <e v="#REF!"/>
    <e v="#REF!"/>
    <e v="#REF!"/>
    <e v="#REF!"/>
  </r>
  <r>
    <x v="5"/>
    <x v="67"/>
    <n v="2018"/>
    <n v="16"/>
    <n v="838.12908328778053"/>
    <n v="124.1672715981897"/>
    <n v="62.08363579909485"/>
    <n v="55.000000000000007"/>
    <n v="819.20359635745012"/>
    <n v="122.94994569751262"/>
    <n v="62.01541202349145"/>
    <n v="54.500000000000007"/>
    <n v="331635.48644518707"/>
    <n v="68"/>
    <n v="12.711791712335307"/>
    <n v="1"/>
    <n v="1079.379990685065"/>
    <n v="7.0791371362071152"/>
    <n v="5.23039896771341"/>
    <n v="4.6681733246479888"/>
    <n v="4.6123534664621468"/>
    <n v="0"/>
    <n v="0"/>
    <n v="0"/>
    <n v="0"/>
    <n v="0"/>
    <n v="0"/>
    <n v="0"/>
    <n v="0"/>
    <n v="0"/>
    <n v="1"/>
    <n v="0"/>
    <n v="4"/>
    <n v="0"/>
    <n v="0"/>
    <n v="0"/>
    <n v="1"/>
    <n v="0"/>
    <n v="0"/>
    <n v="0"/>
    <n v="0"/>
    <n v="0"/>
    <n v="0"/>
    <n v="0"/>
    <n v="0"/>
    <n v="5.1239639794032588"/>
    <n v="6.3517977135191224"/>
    <e v="#REF!"/>
    <n v="7.427543896504492"/>
    <n v="330968.35765829735"/>
    <n v="328073.41678368731"/>
    <n v="356076.13684317586"/>
    <n v="364623.64923376858"/>
    <n v="372795.26788725262"/>
    <n v="333309.81781019596"/>
    <e v="#REF!"/>
    <e v="#REF!"/>
    <e v="#REF!"/>
    <e v="#REF!"/>
    <e v="#REF!"/>
    <e v="#REF!"/>
    <e v="#REF!"/>
    <e v="#REF!"/>
  </r>
  <r>
    <x v="5"/>
    <x v="68"/>
    <n v="2018"/>
    <n v="17"/>
    <n v="846.5103741206583"/>
    <n v="125.40894431417159"/>
    <n v="62.704472157085796"/>
    <n v="60.500000000000014"/>
    <n v="827.39562968641258"/>
    <n v="124.1794450058421"/>
    <n v="62.635566143726365"/>
    <n v="59.90000000000002"/>
    <n v="335091.19538993167"/>
    <n v="69"/>
    <n v="12.722157998805262"/>
    <n v="1"/>
    <n v="1095.1237905919156"/>
    <n v="7.086015214323127"/>
    <n v="5.236956947195134"/>
    <n v="4.6739793155784026"/>
    <n v="4.6645791441212108"/>
    <n v="0"/>
    <n v="0"/>
    <n v="0"/>
    <n v="0"/>
    <n v="0"/>
    <n v="0"/>
    <n v="0"/>
    <n v="0"/>
    <n v="0"/>
    <n v="1"/>
    <n v="0"/>
    <n v="4"/>
    <n v="0"/>
    <n v="0"/>
    <n v="0"/>
    <n v="1"/>
    <n v="0"/>
    <n v="0"/>
    <n v="0"/>
    <n v="0"/>
    <n v="0"/>
    <n v="0"/>
    <n v="0"/>
    <n v="0"/>
    <n v="5.1298987149230735"/>
    <n v="6.3709380659307904"/>
    <e v="#REF!"/>
    <n v="7.3523984900591266"/>
    <n v="330990.85452816408"/>
    <n v="328165.89656313567"/>
    <n v="356480.42048188852"/>
    <n v="365185.75141317106"/>
    <n v="373376.60091006261"/>
    <n v="335799.60653261445"/>
    <e v="#REF!"/>
    <e v="#REF!"/>
    <e v="#REF!"/>
    <e v="#REF!"/>
    <e v="#REF!"/>
    <e v="#REF!"/>
    <e v="#REF!"/>
    <e v="#REF!"/>
  </r>
  <r>
    <x v="5"/>
    <x v="69"/>
    <n v="2018"/>
    <n v="18"/>
    <n v="854.97547786186487"/>
    <n v="126.66303375731331"/>
    <n v="63.331516878656657"/>
    <n v="66.550000000000026"/>
    <n v="835.6695841390482"/>
    <n v="125.42123938157771"/>
    <n v="63.261921805163631"/>
    <n v="65.885000000000019"/>
    <n v="338568.56475485075"/>
    <n v="70"/>
    <n v="12.73248190549025"/>
    <n v="1"/>
    <n v="1111.5200284978348"/>
    <n v="7.0929143839451152"/>
    <n v="5.2435371386588958"/>
    <n v="4.6798093482877681"/>
    <n v="4.7194440870450256"/>
    <n v="0"/>
    <n v="0"/>
    <n v="0"/>
    <n v="0"/>
    <n v="0"/>
    <n v="0"/>
    <n v="0"/>
    <n v="0"/>
    <n v="0"/>
    <n v="1"/>
    <n v="0"/>
    <n v="4"/>
    <n v="0"/>
    <n v="0"/>
    <n v="0"/>
    <n v="1"/>
    <n v="0"/>
    <n v="0"/>
    <n v="0"/>
    <n v="0"/>
    <n v="0"/>
    <n v="0"/>
    <n v="0"/>
    <n v="0"/>
    <n v="5.1357984370502621"/>
    <n v="6.3907351321135515"/>
    <e v="#REF!"/>
    <n v="7.427266143802731"/>
    <n v="331014.74772190891"/>
    <n v="328260.17830235377"/>
    <n v="356885.97508716199"/>
    <n v="365749.58361438953"/>
    <n v="373959.90498452407"/>
    <n v="338384.78554255434"/>
    <e v="#REF!"/>
    <e v="#REF!"/>
    <e v="#REF!"/>
    <e v="#REF!"/>
    <e v="#REF!"/>
    <e v="#REF!"/>
    <e v="#REF!"/>
    <e v="#REF!"/>
  </r>
  <r>
    <x v="5"/>
    <x v="70"/>
    <n v="2018"/>
    <n v="19"/>
    <n v="863.52523264048352"/>
    <n v="127.92966409488645"/>
    <n v="63.964832047443224"/>
    <n v="73.205000000000041"/>
    <n v="844.02627868947877"/>
    <n v="126.67545173823208"/>
    <n v="63.894541023215268"/>
    <n v="72.473000000000042"/>
    <n v="374057.44060997927"/>
    <n v="71"/>
    <n v="12.832164649122435"/>
    <n v="1"/>
    <n v="1128.6247287828132"/>
    <n v="7.0998345638693996"/>
    <n v="5.2501394707206295"/>
    <n v="4.6856633817066369"/>
    <n v="4.7765480299726724"/>
    <n v="0"/>
    <n v="0"/>
    <n v="0"/>
    <n v="0"/>
    <n v="0"/>
    <n v="0"/>
    <n v="0"/>
    <n v="0"/>
    <n v="0"/>
    <n v="1"/>
    <n v="1"/>
    <n v="5"/>
    <n v="0"/>
    <n v="0"/>
    <n v="0"/>
    <n v="0"/>
    <n v="1"/>
    <n v="0"/>
    <n v="0"/>
    <n v="0"/>
    <n v="0"/>
    <n v="0"/>
    <n v="0"/>
    <n v="0"/>
    <n v="5.1416635565026603"/>
    <n v="7.4110889994263909"/>
    <e v="#REF!"/>
    <n v="8.4380043711179589"/>
    <n v="376000.74270047317"/>
    <n v="377887.76559585339"/>
    <n v="406670.72695320932"/>
    <n v="413815.51316270739"/>
    <n v="423629.41085586307"/>
    <n v="373501.66950734623"/>
    <e v="#REF!"/>
    <e v="#REF!"/>
    <e v="#REF!"/>
    <e v="#REF!"/>
    <e v="#REF!"/>
    <e v="#REF!"/>
    <e v="#REF!"/>
    <e v="#REF!"/>
  </r>
  <r>
    <x v="5"/>
    <x v="71"/>
    <n v="2018"/>
    <n v="20"/>
    <n v="872.16048496688836"/>
    <n v="129.20896073583532"/>
    <n v="64.60448036791766"/>
    <n v="80.525500000000051"/>
    <n v="852.46654057270166"/>
    <n v="127.9422062370337"/>
    <n v="64.533486433447422"/>
    <n v="79.720250000000064"/>
    <n v="377536.95921048685"/>
    <n v="72"/>
    <n v="12.841423748072158"/>
    <n v="1"/>
    <n v="1146.4994260706412"/>
    <n v="7.1067756723857336"/>
    <n v="5.2567638713472311"/>
    <n v="4.6915413736856584"/>
    <n v="4.835814847197617"/>
    <n v="0"/>
    <n v="0"/>
    <n v="0"/>
    <n v="0"/>
    <n v="0"/>
    <n v="0"/>
    <n v="0"/>
    <n v="0"/>
    <n v="0"/>
    <n v="1"/>
    <n v="1"/>
    <n v="5"/>
    <n v="0"/>
    <n v="0"/>
    <n v="0"/>
    <n v="0"/>
    <n v="1"/>
    <n v="0"/>
    <n v="0"/>
    <n v="0"/>
    <n v="0"/>
    <n v="0"/>
    <n v="0"/>
    <n v="0"/>
    <n v="5.1474944768134527"/>
    <n v="7.4319807864118141"/>
    <e v="#REF!"/>
    <n v="8.406966314209857"/>
    <n v="376027.47057132283"/>
    <n v="377985.70547946554"/>
    <n v="407078.80878116557"/>
    <n v="414382.78690157522"/>
    <n v="424216.64155469375"/>
    <n v="376246.58235782769"/>
    <e v="#REF!"/>
    <e v="#REF!"/>
    <e v="#REF!"/>
    <e v="#REF!"/>
    <e v="#REF!"/>
    <e v="#REF!"/>
    <e v="#REF!"/>
    <e v="#REF!"/>
  </r>
  <r>
    <x v="5"/>
    <x v="72"/>
    <n v="2018"/>
    <n v="21"/>
    <n v="880.88208981655737"/>
    <n v="130.50105034319367"/>
    <n v="65.250525171596834"/>
    <n v="88.578050000000061"/>
    <n v="860.99120534585825"/>
    <n v="129.2216282901137"/>
    <n v="65.178821297781894"/>
    <n v="87.692270000000065"/>
    <n v="381016.49409883859"/>
    <n v="73"/>
    <n v="12.850597944769785"/>
    <n v="1"/>
    <n v="1165.2117153313479"/>
    <n v="7.1137376272709432"/>
    <n v="5.2634102678181707"/>
    <n v="4.6974432810035331"/>
    <n v="4.8971917109716649"/>
    <n v="0"/>
    <n v="0"/>
    <n v="0"/>
    <n v="0"/>
    <n v="0"/>
    <n v="0"/>
    <n v="0"/>
    <n v="0"/>
    <n v="0"/>
    <n v="1"/>
    <n v="1"/>
    <n v="5"/>
    <n v="0"/>
    <n v="0"/>
    <n v="0"/>
    <n v="0"/>
    <n v="1"/>
    <n v="0"/>
    <n v="0"/>
    <n v="0"/>
    <n v="0"/>
    <n v="0"/>
    <n v="0"/>
    <n v="0"/>
    <n v="5.1532915944977793"/>
    <n v="7.4533974324677965"/>
    <e v="#REF!"/>
    <n v="8.4361154622124399"/>
    <n v="376055.6370760604"/>
    <n v="378085.50191246672"/>
    <n v="407488.14680380916"/>
    <n v="414951.77206322033"/>
    <n v="424805.82768401277"/>
    <n v="379068.13706595579"/>
    <e v="#REF!"/>
    <e v="#REF!"/>
    <e v="#REF!"/>
    <e v="#REF!"/>
    <e v="#REF!"/>
    <e v="#REF!"/>
    <e v="#REF!"/>
    <e v="#REF!"/>
  </r>
  <r>
    <x v="5"/>
    <x v="73"/>
    <n v="2018"/>
    <n v="22"/>
    <n v="889.6909107147228"/>
    <n v="131.8060608466256"/>
    <n v="65.903030423312799"/>
    <n v="97.435855000000075"/>
    <n v="869.60111695651756"/>
    <n v="130.51384456836965"/>
    <n v="65.830609510759714"/>
    <n v="96.461496500000067"/>
    <n v="384496.0304707344"/>
    <n v="74"/>
    <n v="12.859688744001291"/>
    <n v="1"/>
    <n v="1184.8358569846614"/>
    <n v="7.1207203457882899"/>
    <n v="5.2700785867124997"/>
    <n v="4.7033690593751523"/>
    <n v="4.9606212562828969"/>
    <n v="0"/>
    <n v="0"/>
    <n v="0"/>
    <n v="0"/>
    <n v="0"/>
    <n v="0"/>
    <n v="0"/>
    <n v="0"/>
    <n v="0"/>
    <n v="1"/>
    <n v="1"/>
    <n v="5"/>
    <n v="0"/>
    <n v="0"/>
    <n v="0"/>
    <n v="0"/>
    <n v="1"/>
    <n v="0"/>
    <n v="0"/>
    <n v="0"/>
    <n v="0"/>
    <n v="0"/>
    <n v="0"/>
    <n v="0"/>
    <n v="5.1590552992145291"/>
    <n v="7.4753247391155124"/>
    <e v="#REF!"/>
    <n v="8.5729154360112236"/>
    <n v="376085.25660102477"/>
    <n v="378187.17345856188"/>
    <n v="407898.73603545415"/>
    <n v="415522.46235330688"/>
    <n v="425396.96389416844"/>
    <n v="381964.29778288491"/>
    <e v="#REF!"/>
    <e v="#REF!"/>
    <e v="#REF!"/>
    <e v="#REF!"/>
    <e v="#REF!"/>
    <e v="#REF!"/>
    <e v="#REF!"/>
    <e v="#REF!"/>
  </r>
  <r>
    <x v="5"/>
    <x v="74"/>
    <n v="2018"/>
    <n v="23"/>
    <n v="898.58781982186986"/>
    <n v="133.12412145509182"/>
    <n v="66.562060727545912"/>
    <n v="107.1794405000001"/>
    <n v="878.29712781612329"/>
    <n v="131.81898301173072"/>
    <n v="66.488915605867291"/>
    <n v="106.1076461000001"/>
    <n v="407267.68432586262"/>
    <n v="75"/>
    <n v="12.917225949280532"/>
    <n v="1"/>
    <n v="1205.4534425045076"/>
    <n v="7.1277237446908313"/>
    <n v="5.2767687539085006"/>
    <n v="4.7093186634599062"/>
    <n v="5.0260397689912146"/>
    <n v="0"/>
    <n v="0"/>
    <n v="0"/>
    <n v="0"/>
    <n v="0"/>
    <n v="0"/>
    <n v="0"/>
    <n v="0"/>
    <n v="0"/>
    <n v="1"/>
    <n v="1"/>
    <n v="6"/>
    <n v="0"/>
    <n v="0"/>
    <n v="0"/>
    <n v="0"/>
    <n v="0"/>
    <n v="1"/>
    <n v="0"/>
    <n v="0"/>
    <n v="0"/>
    <n v="0"/>
    <n v="0"/>
    <n v="0"/>
    <n v="5.1647859739235145"/>
    <n v="7.4977469171067161"/>
    <e v="#REF!"/>
    <n v="8.5753215362246795"/>
    <n v="415790.38563943765"/>
    <n v="417448.70415857271"/>
    <n v="447573.75776947965"/>
    <n v="452695.20269320061"/>
    <n v="454536.07547019835"/>
    <n v="404335.67121963657"/>
    <e v="#REF!"/>
    <e v="#REF!"/>
    <e v="#REF!"/>
    <e v="#REF!"/>
    <e v="#REF!"/>
    <e v="#REF!"/>
    <e v="#REF!"/>
    <e v="#REF!"/>
  </r>
  <r>
    <x v="5"/>
    <x v="75"/>
    <n v="2018"/>
    <n v="24"/>
    <n v="907.57369802008884"/>
    <n v="134.45536266964277"/>
    <n v="67.227681334821384"/>
    <n v="117.89738455000011"/>
    <n v="887.08009887731293"/>
    <n v="133.13717284068673"/>
    <n v="67.153804761925983"/>
    <n v="116.71841070500011"/>
    <n v="410747.220848119"/>
    <n v="76"/>
    <n v="12.925733269834309"/>
    <n v="1"/>
    <n v="1227.1541265745532"/>
    <n v="7.1347477402275459"/>
    <n v="5.2834806945896373"/>
    <n v="4.7152920468701716"/>
    <n v="5.0933778917353187"/>
    <n v="0"/>
    <n v="0"/>
    <n v="0"/>
    <n v="0"/>
    <n v="0"/>
    <n v="0"/>
    <n v="0"/>
    <n v="0"/>
    <n v="0"/>
    <n v="1"/>
    <n v="1"/>
    <n v="6"/>
    <n v="0"/>
    <n v="0"/>
    <n v="0"/>
    <n v="0"/>
    <n v="0"/>
    <n v="1"/>
    <n v="0"/>
    <n v="0"/>
    <n v="0"/>
    <n v="0"/>
    <n v="0"/>
    <n v="0"/>
    <n v="5.1704839950381514"/>
    <n v="7.5206467629732492"/>
    <e v="#REF!"/>
    <n v="8.5069975441887742"/>
    <n v="415822.95494076435"/>
    <n v="417554.18236836628"/>
    <n v="447986.83433945937"/>
    <n v="453269.28416678106"/>
    <n v="455131.09550986154"/>
    <n v="407374.06213389884"/>
    <e v="#REF!"/>
    <e v="#REF!"/>
    <e v="#REF!"/>
    <e v="#REF!"/>
    <e v="#REF!"/>
    <e v="#REF!"/>
    <e v="#REF!"/>
    <e v="#REF!"/>
  </r>
  <r>
    <x v="5"/>
    <x v="76"/>
    <n v="2018"/>
    <n v="25"/>
    <n v="916.64943500028949"/>
    <n v="135.79991629633918"/>
    <n v="67.899958148169588"/>
    <n v="129.68712300500013"/>
    <n v="895.95089971420589"/>
    <n v="134.46854456851295"/>
    <n v="67.825342809545234"/>
    <n v="128.39025177500014"/>
    <n v="414226.75737243315"/>
    <n v="77"/>
    <n v="12.934168825983711"/>
    <n v="1"/>
    <n v="1250.0364324497984"/>
    <n v="7.1417922481513756"/>
    <n v="5.2902143332536671"/>
    <n v="4.7212891621799669"/>
    <n v="5.1625615931762354"/>
    <n v="0"/>
    <n v="0"/>
    <n v="0"/>
    <n v="0"/>
    <n v="0"/>
    <n v="0"/>
    <n v="0"/>
    <n v="0"/>
    <n v="0"/>
    <n v="1"/>
    <n v="1"/>
    <n v="6"/>
    <n v="0"/>
    <n v="0"/>
    <n v="0"/>
    <n v="0"/>
    <n v="0"/>
    <n v="1"/>
    <n v="0"/>
    <n v="0"/>
    <n v="0"/>
    <n v="0"/>
    <n v="0"/>
    <n v="0"/>
    <n v="5.1761497325738288"/>
    <n v="7.5440059014094594"/>
    <e v="#REF!"/>
    <n v="8.448621188686527"/>
    <n v="415857.02129028377"/>
    <n v="417661.5925062793"/>
    <n v="448401.14697850577"/>
    <n v="453845.05160163407"/>
    <n v="455728.04915827088"/>
    <n v="410479.7118914827"/>
    <e v="#REF!"/>
    <e v="#REF!"/>
    <e v="#REF!"/>
    <e v="#REF!"/>
    <e v="#REF!"/>
    <e v="#REF!"/>
    <e v="#REF!"/>
    <e v="#REF!"/>
  </r>
  <r>
    <x v="5"/>
    <x v="77"/>
    <n v="2018"/>
    <n v="26"/>
    <n v="925.81592935029244"/>
    <n v="137.15791545930259"/>
    <n v="68.578957729651293"/>
    <n v="142.65583530550015"/>
    <n v="904.91040860503176"/>
    <n v="135.81323001390777"/>
    <n v="68.503596237640693"/>
    <n v="141.22927695245016"/>
    <n v="417706.29389748641"/>
    <n v="78"/>
    <n v="12.942533818357109"/>
    <n v="1"/>
    <n v="1274.2086378447466"/>
    <n v="7.1488571837286043"/>
    <n v="5.2969695937233263"/>
    <n v="4.7273099609337805"/>
    <n v="5.2335131629970713"/>
    <n v="0"/>
    <n v="0"/>
    <n v="0"/>
    <n v="0"/>
    <n v="0"/>
    <n v="0"/>
    <n v="0"/>
    <n v="0"/>
    <n v="0"/>
    <n v="1"/>
    <n v="1"/>
    <n v="6"/>
    <n v="0"/>
    <n v="0"/>
    <n v="0"/>
    <n v="0"/>
    <n v="0"/>
    <n v="1"/>
    <n v="0"/>
    <n v="0"/>
    <n v="0"/>
    <n v="0"/>
    <n v="0"/>
    <n v="0"/>
    <n v="5.181783550292085"/>
    <n v="7.5678050340921992"/>
    <e v="#REF!"/>
    <n v="8.5699776769657401"/>
    <n v="415892.59965847776"/>
    <n v="417770.95389116334"/>
    <n v="448816.69058059563"/>
    <n v="454422.49851617595"/>
    <n v="456326.93078611669"/>
    <n v="413649.86418650241"/>
    <e v="#REF!"/>
    <e v="#REF!"/>
    <e v="#REF!"/>
    <e v="#REF!"/>
    <e v="#REF!"/>
    <e v="#REF!"/>
    <e v="#REF!"/>
    <e v="#REF!"/>
  </r>
  <r>
    <x v="5"/>
    <x v="78"/>
    <n v="2018"/>
    <n v="27"/>
    <n v="935.07408864379522"/>
    <n v="138.52949461389559"/>
    <n v="69.264747306947797"/>
    <n v="156.92141883605018"/>
    <n v="913.95951261666073"/>
    <n v="137.17136231390168"/>
    <n v="69.188632200017082"/>
    <n v="155.35220464769017"/>
    <n v="427858.06179137522"/>
    <n v="79"/>
    <n v="12.966546788233542"/>
    <n v="1"/>
    <n v="1299.7897494006888"/>
    <n v="7.1559424617491549"/>
    <n v="5.3037463991578386"/>
    <n v="4.7333543936555511"/>
    <n v="5.3061521883171343"/>
    <n v="0"/>
    <n v="0"/>
    <n v="0"/>
    <n v="0"/>
    <n v="0"/>
    <n v="0"/>
    <n v="0"/>
    <n v="0"/>
    <n v="0"/>
    <n v="1"/>
    <n v="1"/>
    <n v="7"/>
    <n v="0"/>
    <n v="0"/>
    <n v="0"/>
    <n v="0"/>
    <n v="0"/>
    <n v="0"/>
    <n v="1"/>
    <n v="0"/>
    <n v="0"/>
    <n v="0"/>
    <n v="0"/>
    <n v="0"/>
    <n v="5.1873858058407549"/>
    <n v="7.5920241838528808"/>
    <e v="#REF!"/>
    <n v="8.5527230668226082"/>
    <n v="452848.28631444724"/>
    <n v="453808.75674977055"/>
    <n v="484960.75291626289"/>
    <n v="494003.52309078997"/>
    <n v="472699.38711868197"/>
    <n v="422394.22073550127"/>
    <e v="#REF!"/>
    <e v="#REF!"/>
    <e v="#REF!"/>
    <e v="#REF!"/>
    <e v="#REF!"/>
    <e v="#REF!"/>
    <e v="#REF!"/>
    <e v="#REF!"/>
  </r>
  <r>
    <x v="5"/>
    <x v="79"/>
    <n v="2018"/>
    <n v="28"/>
    <n v="944.42482953023307"/>
    <n v="139.91478956003454"/>
    <n v="69.957394780017268"/>
    <n v="172.6135607196552"/>
    <n v="923.09910769073235"/>
    <n v="138.54307593696811"/>
    <n v="69.880518522017255"/>
    <n v="170.88742511245871"/>
    <n v="431337.59831716819"/>
    <n v="80"/>
    <n v="12.97464635323287"/>
    <n v="1"/>
    <n v="1326.9105745899401"/>
    <n v="7.1630479965375118"/>
    <n v="5.3105446720648306"/>
    <n v="4.7394224098578217"/>
    <n v="5.3803964885115771"/>
    <n v="0"/>
    <n v="0"/>
    <n v="0"/>
    <n v="0"/>
    <n v="0"/>
    <n v="0"/>
    <n v="0"/>
    <n v="0"/>
    <n v="0"/>
    <n v="1"/>
    <n v="1"/>
    <n v="7"/>
    <n v="0"/>
    <n v="0"/>
    <n v="0"/>
    <n v="0"/>
    <n v="0"/>
    <n v="0"/>
    <n v="1"/>
    <n v="0"/>
    <n v="0"/>
    <n v="0"/>
    <n v="0"/>
    <n v="0"/>
    <n v="5.1929568508902104"/>
    <n v="7.6166429284493127"/>
    <e v="#REF!"/>
    <n v="8.4677862055183741"/>
    <n v="452886.93423175253"/>
    <n v="453922.07936031581"/>
    <n v="485378.7430122068"/>
    <n v="494584.30934134225"/>
    <n v="473302.10754670826"/>
    <n v="425684.75934766722"/>
    <e v="#REF!"/>
    <e v="#REF!"/>
    <e v="#REF!"/>
    <e v="#REF!"/>
    <e v="#REF!"/>
    <e v="#REF!"/>
    <e v="#REF!"/>
    <e v="#REF!"/>
  </r>
  <r>
    <x v="5"/>
    <x v="80"/>
    <n v="2018"/>
    <n v="29"/>
    <n v="953.86907782553567"/>
    <n v="141.31393745563491"/>
    <n v="699.57394780017262"/>
    <n v="189.87491679162073"/>
    <n v="932.33009873117328"/>
    <n v="139.9285066963015"/>
    <n v="636.60460487235707"/>
    <n v="187.97616762370453"/>
    <n v="510188.19454691606"/>
    <n v="81"/>
    <n v="13.142534945548984"/>
    <n v="1"/>
    <n v="1984.631879872964"/>
    <n v="7.1701737019640825"/>
    <n v="5.317364334312467"/>
    <n v="6.5236977023401916"/>
    <n v="5.45616299094808"/>
    <n v="0"/>
    <n v="0"/>
    <n v="0"/>
    <n v="0"/>
    <n v="0"/>
    <n v="0"/>
    <n v="0"/>
    <n v="0"/>
    <n v="0"/>
    <n v="1"/>
    <n v="1"/>
    <n v="7"/>
    <n v="0"/>
    <n v="0"/>
    <n v="0"/>
    <n v="0"/>
    <n v="0"/>
    <n v="0"/>
    <n v="1"/>
    <n v="0"/>
    <n v="0"/>
    <n v="0"/>
    <n v="0"/>
    <n v="0"/>
    <n v="5.1984970312658261"/>
    <n v="8.1750957428519779"/>
    <e v="#REF!"/>
    <n v="9.9355735824708198"/>
    <n v="452927.13998341025"/>
    <n v="454037.41234189994"/>
    <n v="485797.94858355162"/>
    <n v="495166.75536121096"/>
    <n v="548284.7798120908"/>
    <n v="503307.1110221867"/>
    <e v="#REF!"/>
    <e v="#REF!"/>
    <e v="#REF!"/>
    <e v="#REF!"/>
    <e v="#REF!"/>
    <e v="#REF!"/>
    <e v="#REF!"/>
    <e v="#REF!"/>
  </r>
  <r>
    <x v="5"/>
    <x v="81"/>
    <n v="2018"/>
    <n v="30"/>
    <n v="963.40776860379083"/>
    <n v="142.72707683019127"/>
    <n v="699.57394780017262"/>
    <n v="208.86240847078281"/>
    <n v="941.65339969295849"/>
    <n v="141.32779176324638"/>
    <n v="693.27701350739108"/>
    <n v="206.77378438607496"/>
    <n v="516249.21477114322"/>
    <n v="82"/>
    <n v="13.154344902231802"/>
    <n v="1"/>
    <n v="2014.5712017049375"/>
    <n v="7.1773194914568474"/>
    <n v="5.3242053071417192"/>
    <n v="6.6036248302085498"/>
    <n v="5.5333685343501617"/>
    <n v="0"/>
    <n v="0"/>
    <n v="0"/>
    <n v="0"/>
    <n v="0"/>
    <n v="0"/>
    <n v="0"/>
    <n v="0"/>
    <n v="0"/>
    <n v="1"/>
    <n v="1"/>
    <n v="7"/>
    <n v="0"/>
    <n v="0"/>
    <n v="0"/>
    <n v="0"/>
    <n v="0"/>
    <n v="0"/>
    <n v="1"/>
    <n v="0"/>
    <n v="0"/>
    <n v="0"/>
    <n v="0"/>
    <n v="0"/>
    <n v="5.2040066870767951"/>
    <n v="8.2225953370516063"/>
    <e v="#REF!"/>
    <n v="9.9883194746503676"/>
    <n v="452968.91914776398"/>
    <n v="454154.77579813031"/>
    <n v="486218.36441349861"/>
    <n v="495750.854494848"/>
    <n v="551978.73536423594"/>
    <n v="509789.46401366044"/>
    <e v="#REF!"/>
    <e v="#REF!"/>
    <e v="#REF!"/>
    <e v="#REF!"/>
    <e v="#REF!"/>
    <e v="#REF!"/>
    <e v="#REF!"/>
    <e v="#REF!"/>
  </r>
  <r>
    <x v="5"/>
    <x v="82"/>
    <n v="2018"/>
    <n v="31"/>
    <n v="973.04184628982898"/>
    <n v="144.15434759849319"/>
    <n v="699.57394780017262"/>
    <n v="229.74864931786112"/>
    <n v="951.0699336720196"/>
    <n v="142.74106968086977"/>
    <n v="698.94425437089444"/>
    <n v="227.45116282468251"/>
    <n v="519666.75940324197"/>
    <n v="83"/>
    <n v="13.160943037825749"/>
    <n v="1"/>
    <n v="2046.518791006356"/>
    <n v="7.1844852780131951"/>
    <n v="5.3310675111786914"/>
    <n v="6.6112771148231237"/>
    <n v="5.611930590515863"/>
    <n v="0"/>
    <n v="0"/>
    <n v="0"/>
    <n v="0"/>
    <n v="0"/>
    <n v="0"/>
    <n v="0"/>
    <n v="0"/>
    <n v="0"/>
    <n v="1"/>
    <n v="1"/>
    <n v="7"/>
    <n v="0"/>
    <n v="0"/>
    <n v="0"/>
    <n v="0"/>
    <n v="0"/>
    <n v="0"/>
    <n v="1"/>
    <n v="0"/>
    <n v="0"/>
    <n v="0"/>
    <n v="0"/>
    <n v="0"/>
    <n v="5.2094861528414214"/>
    <n v="8.2487432053326657"/>
    <e v="#REF!"/>
    <n v="10.001527126309536"/>
    <n v="453012.28745894064"/>
    <n v="454274.19003368117"/>
    <n v="486639.98525930167"/>
    <n v="496336.60004559351"/>
    <n v="552650.49076784239"/>
    <n v="513301.77869484131"/>
    <e v="#REF!"/>
    <e v="#REF!"/>
    <e v="#REF!"/>
    <e v="#REF!"/>
    <e v="#REF!"/>
    <e v="#REF!"/>
    <e v="#REF!"/>
    <e v="#REF!"/>
  </r>
  <r>
    <x v="5"/>
    <x v="83"/>
    <n v="2018"/>
    <n v="32"/>
    <n v="982.77226475272721"/>
    <n v="145.59589107447812"/>
    <n v="699.57394780017262"/>
    <n v="252.72351424964725"/>
    <n v="960.58063299623188"/>
    <n v="144.16848037767394"/>
    <n v="699.51097845724485"/>
    <n v="250.19627910715079"/>
    <n v="523985.90151440154"/>
    <n v="84"/>
    <n v="13.169220057434352"/>
    <n v="1"/>
    <n v="2080.6656178770254"/>
    <n v="7.1916709742118901"/>
    <n v="5.3379508664470059"/>
    <n v="6.6120391324564318"/>
    <n v="5.6917678988892044"/>
    <n v="0"/>
    <n v="0"/>
    <n v="0"/>
    <n v="0"/>
    <n v="0"/>
    <n v="0"/>
    <n v="0"/>
    <n v="0"/>
    <n v="0"/>
    <n v="1"/>
    <n v="1"/>
    <n v="8"/>
    <n v="0"/>
    <n v="0"/>
    <n v="0"/>
    <n v="0"/>
    <n v="0"/>
    <n v="0"/>
    <n v="0"/>
    <n v="1"/>
    <n v="0"/>
    <n v="0"/>
    <n v="0"/>
    <n v="0"/>
    <n v="5.2149357576089859"/>
    <n v="8.2731345327715147"/>
    <e v="#REF!"/>
    <n v="10.007335849042258"/>
    <n v="455090.98641796119"/>
    <n v="456928.46143296361"/>
    <n v="488591.73211588064"/>
    <n v="501101.17562127096"/>
    <n v="551002.51196357911"/>
    <n v="516585.71466918115"/>
    <e v="#REF!"/>
    <e v="#REF!"/>
    <e v="#REF!"/>
    <e v="#REF!"/>
    <e v="#REF!"/>
    <e v="#REF!"/>
    <e v="#REF!"/>
    <e v="#REF!"/>
  </r>
  <r>
    <x v="5"/>
    <x v="84"/>
    <n v="2018"/>
    <n v="33"/>
    <n v="992.59998740025435"/>
    <n v="147.05184998522287"/>
    <n v="699.57394780017262"/>
    <n v="504.42580610581592"/>
    <n v="970.1864393174385"/>
    <n v="145.61016518144839"/>
    <n v="699.56765086587984"/>
    <n v="479.00285340594945"/>
    <n v="542952.26573835511"/>
    <n v="85"/>
    <n v="13.204776686651083"/>
    <n v="1"/>
    <n v="2343.6515912914656"/>
    <n v="7.1988764922251054"/>
    <n v="5.3448552923802053"/>
    <n v="6.6121153022925974"/>
    <n v="6.2638243958181468"/>
    <n v="0"/>
    <n v="0"/>
    <n v="0"/>
    <n v="0"/>
    <n v="0"/>
    <n v="0"/>
    <n v="0"/>
    <n v="0"/>
    <n v="0"/>
    <n v="1"/>
    <n v="1"/>
    <n v="8"/>
    <n v="0"/>
    <n v="0"/>
    <n v="0"/>
    <n v="0"/>
    <n v="0"/>
    <n v="0"/>
    <n v="0"/>
    <n v="1"/>
    <n v="0"/>
    <n v="0"/>
    <n v="0"/>
    <n v="0"/>
    <n v="5.2203558250783244"/>
    <n v="8.4203667540071034"/>
    <e v="#REF!"/>
    <n v="10.000491423388263"/>
    <n v="455137.5808561031"/>
    <n v="457052.03895547596"/>
    <n v="489015.74716497835"/>
    <n v="501690.19375667797"/>
    <n v="551359.19957850571"/>
    <n v="537251.90252571646"/>
    <e v="#REF!"/>
    <e v="#REF!"/>
    <e v="#REF!"/>
    <e v="#REF!"/>
    <e v="#REF!"/>
    <e v="#REF!"/>
    <e v="#REF!"/>
    <e v="#REF!"/>
  </r>
  <r>
    <x v="5"/>
    <x v="85"/>
    <n v="2018"/>
    <n v="34"/>
    <n v="1002.525987274257"/>
    <n v="148.52236848507511"/>
    <n v="699.57394780017262"/>
    <n v="498.36719809131154"/>
    <n v="979.88830370448409"/>
    <n v="147.06626683326175"/>
    <n v="699.57331810674339"/>
    <n v="496.43076362277537"/>
    <n v="544389.85987852863"/>
    <n v="86"/>
    <n v="13.207420923352561"/>
    <n v="1"/>
    <n v="2348.9895016508162"/>
    <n v="7.2061017438304997"/>
    <n v="5.3517807078341848"/>
    <n v="6.6121229189571222"/>
    <n v="6.2964676368153238"/>
    <n v="0"/>
    <n v="0"/>
    <n v="0"/>
    <n v="0"/>
    <n v="0"/>
    <n v="0"/>
    <n v="0"/>
    <n v="0"/>
    <n v="0"/>
    <n v="1"/>
    <n v="1"/>
    <n v="8"/>
    <n v="0"/>
    <n v="0"/>
    <n v="0"/>
    <n v="0"/>
    <n v="0"/>
    <n v="0"/>
    <n v="0"/>
    <n v="1"/>
    <n v="0"/>
    <n v="0"/>
    <n v="0"/>
    <n v="0"/>
    <n v="5.2257466737132017"/>
    <n v="8.4327170686200859"/>
    <e v="#REF!"/>
    <n v="9.9791353228835646"/>
    <n v="455185.81259380584"/>
    <n v="457177.72939786094"/>
    <n v="489440.95135324"/>
    <n v="502280.83798229665"/>
    <n v="551713.9274066803"/>
    <n v="538822.20771039859"/>
    <e v="#REF!"/>
    <e v="#REF!"/>
    <e v="#REF!"/>
    <e v="#REF!"/>
    <e v="#REF!"/>
    <e v="#REF!"/>
    <e v="#REF!"/>
    <e v="#REF!"/>
  </r>
  <r>
    <x v="5"/>
    <x v="86"/>
    <n v="2018"/>
    <n v="35"/>
    <n v="1012.5512471469997"/>
    <n v="150.00759216992589"/>
    <n v="699.57394780017262"/>
    <n v="475.17257825058766"/>
    <n v="989.68718673723879"/>
    <n v="148.53692950159382"/>
    <n v="699.57388483082968"/>
    <n v="477.29839678780644"/>
    <n v="543684.27622994757"/>
    <n v="87"/>
    <n v="13.20612398277826"/>
    <n v="1"/>
    <n v="2337.3053653676857"/>
    <n v="7.2133466404233006"/>
    <n v="5.3587270310996269"/>
    <n v="6.6121236806203836"/>
    <n v="6.2605739178820112"/>
    <n v="0"/>
    <n v="0"/>
    <n v="0"/>
    <n v="0"/>
    <n v="0"/>
    <n v="0"/>
    <n v="0"/>
    <n v="0"/>
    <n v="0"/>
    <n v="1"/>
    <n v="1"/>
    <n v="8"/>
    <n v="0"/>
    <n v="0"/>
    <n v="0"/>
    <n v="0"/>
    <n v="0"/>
    <n v="0"/>
    <n v="0"/>
    <n v="1"/>
    <n v="0"/>
    <n v="0"/>
    <n v="0"/>
    <n v="0"/>
    <n v="5.2311086168545868"/>
    <n v="8.427923179948456"/>
    <e v="#REF!"/>
    <n v="10.00546649625873"/>
    <n v="455235.69800406497"/>
    <n v="457305.55388929986"/>
    <n v="489867.33934137417"/>
    <n v="502873.10144678765"/>
    <n v="552069.27235465846"/>
    <n v="537967.08605382231"/>
    <e v="#REF!"/>
    <e v="#REF!"/>
    <e v="#REF!"/>
    <e v="#REF!"/>
    <e v="#REF!"/>
    <e v="#REF!"/>
    <e v="#REF!"/>
    <e v="#REF!"/>
  </r>
  <r>
    <x v="5"/>
    <x v="87"/>
    <n v="2018"/>
    <n v="36"/>
    <n v="1022.6767596184695"/>
    <n v="151.50766809162513"/>
    <n v="699.57394780017262"/>
    <n v="480.49067777962421"/>
    <n v="999.58405860160792"/>
    <n v="150.02229879660948"/>
    <n v="699.5739415032383"/>
    <n v="480.17144968044244"/>
    <n v="528797.68439537671"/>
    <n v="88"/>
    <n v="13.178361188530028"/>
    <n v="1"/>
    <n v="2354.2490532898914"/>
    <n v="7.2206110930283884"/>
    <n v="5.3656941799144535"/>
    <n v="6.6121237567866782"/>
    <n v="6.266046873622531"/>
    <n v="0"/>
    <n v="0"/>
    <n v="0"/>
    <n v="0"/>
    <n v="0"/>
    <n v="0"/>
    <n v="0"/>
    <n v="0"/>
    <n v="0"/>
    <n v="1"/>
    <n v="1"/>
    <n v="9"/>
    <n v="0"/>
    <n v="0"/>
    <n v="0"/>
    <n v="0"/>
    <n v="0"/>
    <n v="0"/>
    <n v="0"/>
    <n v="0"/>
    <n v="1"/>
    <n v="0"/>
    <n v="0"/>
    <n v="0"/>
    <n v="5.2364419628299492"/>
    <n v="8.4334629650051198"/>
    <e v="#REF!"/>
    <n v="10.007613466848861"/>
    <n v="412876.47704448196"/>
    <n v="413080.84269301657"/>
    <n v="443927.52383055649"/>
    <n v="457344.32582962018"/>
    <n v="531085.02020372846"/>
    <n v="524154.74644893839"/>
    <e v="#REF!"/>
    <e v="#REF!"/>
    <e v="#REF!"/>
    <e v="#REF!"/>
    <e v="#REF!"/>
    <e v="#REF!"/>
    <e v="#REF!"/>
    <e v="#REF!"/>
  </r>
  <r>
    <x v="5"/>
    <x v="88"/>
    <n v="2018"/>
    <n v="37"/>
    <n v="1032.9035272146543"/>
    <n v="153.02274477254136"/>
    <n v="76.511372386270679"/>
    <n v="432.44161000166179"/>
    <n v="1009.5798991855218"/>
    <n v="151.52252178457542"/>
    <n v="138.81762929796744"/>
    <n v="437.21459396953986"/>
    <n v="471114.88339560578"/>
    <n v="89"/>
    <n v="13.062857257047517"/>
    <n v="1"/>
    <n v="1694.8792543751281"/>
    <n v="7.2278950123123558"/>
    <n v="5.3726820714762784"/>
    <n v="5.2111527167609184"/>
    <n v="6.1809179206431377"/>
    <n v="0"/>
    <n v="0"/>
    <n v="0"/>
    <n v="0"/>
    <n v="0"/>
    <n v="0"/>
    <n v="0"/>
    <n v="0"/>
    <n v="0"/>
    <n v="1"/>
    <n v="1"/>
    <n v="9"/>
    <n v="0"/>
    <n v="0"/>
    <n v="0"/>
    <n v="0"/>
    <n v="0"/>
    <n v="0"/>
    <n v="0"/>
    <n v="0"/>
    <n v="1"/>
    <n v="0"/>
    <n v="0"/>
    <n v="0"/>
    <n v="5.2417470150596426"/>
    <n v="7.9960532639185775"/>
    <e v="#REF!"/>
    <n v="8.9585812825365725"/>
    <n v="412929.7195753979"/>
    <n v="413212.99951740715"/>
    <n v="444356.26331201912"/>
    <n v="457939.80707394407"/>
    <n v="472842.17770704097"/>
    <n v="463039.00221027539"/>
    <e v="#REF!"/>
    <e v="#REF!"/>
    <e v="#REF!"/>
    <e v="#REF!"/>
    <e v="#REF!"/>
    <e v="#REF!"/>
    <e v="#REF!"/>
    <e v="#REF!"/>
  </r>
  <r>
    <x v="5"/>
    <x v="89"/>
    <n v="2018"/>
    <n v="38"/>
    <n v="1043.2325624868008"/>
    <n v="154.55297222026678"/>
    <n v="77.276486110133391"/>
    <n v="389.19744900149561"/>
    <n v="1019.6756981759054"/>
    <n v="153.0377470024211"/>
    <n v="83.430600428916804"/>
    <n v="393.99916349830005"/>
    <n v="451111.73761707253"/>
    <n v="90"/>
    <n v="13.01947034304705"/>
    <n v="1"/>
    <n v="1664.2594698186967"/>
    <n v="7.2351983085955416"/>
    <n v="5.3796906224548584"/>
    <n v="4.851391048765004"/>
    <n v="6.0872747784799914"/>
    <n v="0"/>
    <n v="0"/>
    <n v="0"/>
    <n v="0"/>
    <n v="0"/>
    <n v="0"/>
    <n v="0"/>
    <n v="0"/>
    <n v="0"/>
    <n v="1"/>
    <n v="1"/>
    <n v="9"/>
    <n v="0"/>
    <n v="0"/>
    <n v="0"/>
    <n v="0"/>
    <n v="0"/>
    <n v="0"/>
    <n v="0"/>
    <n v="0"/>
    <n v="1"/>
    <n v="0"/>
    <n v="0"/>
    <n v="0"/>
    <n v="5.2470240721604862"/>
    <n v="7.8688702659495"/>
    <e v="#REF!"/>
    <n v="8.6090646124873302"/>
    <n v="412984.66588680242"/>
    <n v="413347.35505464522"/>
    <n v="444786.1704444823"/>
    <n v="458536.88678973139"/>
    <n v="458152.03354100959"/>
    <n v="445114.83707293542"/>
    <e v="#REF!"/>
    <e v="#REF!"/>
    <e v="#REF!"/>
    <e v="#REF!"/>
    <e v="#REF!"/>
    <e v="#REF!"/>
    <e v="#REF!"/>
    <e v="#REF!"/>
  </r>
  <r>
    <x v="5"/>
    <x v="90"/>
    <n v="2018"/>
    <n v="39"/>
    <n v="1053.6648881116687"/>
    <n v="156.09850194246945"/>
    <n v="78.049250971234727"/>
    <n v="350.27770410134605"/>
    <n v="1029.8724551566343"/>
    <n v="154.56812447244528"/>
    <n v="78.587385917002933"/>
    <n v="354.64985004104142"/>
    <n v="446474.3479941336"/>
    <n v="91"/>
    <n v="13.009137226347368"/>
    <n v="1"/>
    <n v="1638.0903451267188"/>
    <n v="7.2425208918640243"/>
    <n v="5.3867197490045458"/>
    <n v="4.8127938613978243"/>
    <n v="5.9936390917037725"/>
    <n v="0"/>
    <n v="0"/>
    <n v="0"/>
    <n v="0"/>
    <n v="0"/>
    <n v="0"/>
    <n v="0"/>
    <n v="0"/>
    <n v="0"/>
    <n v="1"/>
    <n v="1"/>
    <n v="9"/>
    <n v="0"/>
    <n v="0"/>
    <n v="0"/>
    <n v="0"/>
    <n v="0"/>
    <n v="0"/>
    <n v="0"/>
    <n v="0"/>
    <n v="1"/>
    <n v="0"/>
    <n v="0"/>
    <n v="0"/>
    <n v="5.2522734280466299"/>
    <n v="7.8380310255033585"/>
    <e v="#REF!"/>
    <n v="8.5878464082662092"/>
    <n v="413041.33301650034"/>
    <n v="413483.93129185511"/>
    <n v="445217.23980373953"/>
    <n v="459135.55798664532"/>
    <n v="456896.47665596445"/>
    <n v="440607.09593355423"/>
    <e v="#REF!"/>
    <e v="#REF!"/>
    <e v="#REF!"/>
    <e v="#REF!"/>
    <e v="#REF!"/>
    <e v="#REF!"/>
    <e v="#REF!"/>
    <e v="#REF!"/>
  </r>
  <r>
    <x v="5"/>
    <x v="91"/>
    <n v="2018"/>
    <n v="40"/>
    <n v="1064.2015369927853"/>
    <n v="157.65948696189415"/>
    <n v="78.829743480947073"/>
    <n v="315.24993369121142"/>
    <n v="1040.1711797074795"/>
    <n v="156.11380571716973"/>
    <n v="78.805507724552655"/>
    <n v="319.18992532619444"/>
    <n v="443977.72440726042"/>
    <n v="92"/>
    <n v="13.003529669901875"/>
    <n v="1"/>
    <n v="1615.9407011268381"/>
    <n v="7.249862671781572"/>
    <n v="5.393769366776727"/>
    <n v="4.8145645602767351"/>
    <n v="5.9010223083593916"/>
    <n v="0"/>
    <n v="0"/>
    <n v="0"/>
    <n v="0"/>
    <n v="0"/>
    <n v="0"/>
    <n v="0"/>
    <n v="0"/>
    <n v="0"/>
    <n v="1"/>
    <n v="1"/>
    <n v="9"/>
    <n v="0"/>
    <n v="0"/>
    <n v="0"/>
    <n v="0"/>
    <n v="0"/>
    <n v="0"/>
    <n v="0"/>
    <n v="0"/>
    <n v="1"/>
    <n v="0"/>
    <n v="0"/>
    <n v="0"/>
    <n v="5.2574953720277815"/>
    <n v="7.8195495347800366"/>
    <e v="#REF!"/>
    <n v="8.5626497480397497"/>
    <n v="413099.73817267467"/>
    <n v="413622.75043603359"/>
    <n v="445649.46594616206"/>
    <n v="459735.81364204217"/>
    <n v="457330.31611419708"/>
    <n v="437822.50054018945"/>
    <e v="#REF!"/>
    <e v="#REF!"/>
    <e v="#REF!"/>
    <e v="#REF!"/>
    <e v="#REF!"/>
    <e v="#REF!"/>
    <e v="#REF!"/>
    <e v="#REF!"/>
  </r>
  <r>
    <x v="5"/>
    <x v="92"/>
    <n v="2018"/>
    <n v="41"/>
    <n v="1074.8435523627131"/>
    <n v="159.2360818315131"/>
    <n v="79.618040915756552"/>
    <n v="283.72494032209028"/>
    <n v="1050.5728915040495"/>
    <n v="157.67494377434141"/>
    <n v="79.536787596636159"/>
    <n v="287.27143882250067"/>
    <n v="403209.773376767"/>
    <n v="93"/>
    <n v="12.907212234971235"/>
    <n v="1"/>
    <n v="1597.4226154320731"/>
    <n v="7.2572235577015443"/>
    <n v="5.4008393909322576"/>
    <n v="4.820478270229211"/>
    <n v="5.8096199356610052"/>
    <n v="0"/>
    <n v="0"/>
    <n v="0"/>
    <n v="0"/>
    <n v="0"/>
    <n v="0"/>
    <n v="0"/>
    <n v="0"/>
    <n v="0"/>
    <n v="1"/>
    <n v="0"/>
    <n v="10"/>
    <n v="0"/>
    <n v="0"/>
    <n v="0"/>
    <n v="0"/>
    <n v="0"/>
    <n v="0"/>
    <n v="0"/>
    <n v="0"/>
    <n v="0"/>
    <n v="1"/>
    <n v="0"/>
    <n v="0"/>
    <n v="5.2626901889048856"/>
    <n v="6.8026073144012056"/>
    <e v="#REF!"/>
    <n v="7.6446058529225782"/>
    <n v="358216.21064517362"/>
    <n v="359449.11082352221"/>
    <n v="389697.10212682455"/>
    <n v="402414.89597590471"/>
    <n v="410467.22981464461"/>
    <n v="397317.43827299529"/>
    <e v="#REF!"/>
    <e v="#REF!"/>
    <e v="#REF!"/>
    <e v="#REF!"/>
    <e v="#REF!"/>
    <e v="#REF!"/>
    <e v="#REF!"/>
    <e v="#REF!"/>
  </r>
  <r>
    <x v="5"/>
    <x v="93"/>
    <n v="2018"/>
    <n v="42"/>
    <n v="1085.5919878863403"/>
    <n v="160.82844264982822"/>
    <n v="80.414221324914109"/>
    <n v="255.35244628988124"/>
    <n v="1061.0786204187366"/>
    <n v="159.25169321208483"/>
    <n v="80.326477952086321"/>
    <n v="258.54434554314321"/>
    <n v="400956.28365577664"/>
    <n v="94"/>
    <n v="12.901607682031006"/>
    <n v="1"/>
    <n v="1582.1870981509639"/>
    <n v="7.2646034586787422"/>
    <n v="5.4079297361538767"/>
    <n v="4.8268253031572073"/>
    <n v="5.7195418401353013"/>
    <n v="0"/>
    <n v="0"/>
    <n v="0"/>
    <n v="0"/>
    <n v="0"/>
    <n v="0"/>
    <n v="0"/>
    <n v="0"/>
    <n v="0"/>
    <n v="1"/>
    <n v="0"/>
    <n v="10"/>
    <n v="0"/>
    <n v="0"/>
    <n v="0"/>
    <n v="0"/>
    <n v="0"/>
    <n v="0"/>
    <n v="0"/>
    <n v="0"/>
    <n v="0"/>
    <n v="1"/>
    <n v="0"/>
    <n v="0"/>
    <n v="5.2678581590633282"/>
    <n v="6.7861190288504414"/>
    <e v="#REF!"/>
    <n v="7.5847075628785321"/>
    <n v="358278.14416889765"/>
    <n v="359592.48329313216"/>
    <n v="390131.62543058477"/>
    <n v="403018.29935597006"/>
    <n v="411094.24583214958"/>
    <n v="394815.61782120785"/>
    <e v="#REF!"/>
    <e v="#REF!"/>
    <e v="#REF!"/>
    <e v="#REF!"/>
    <e v="#REF!"/>
    <e v="#REF!"/>
    <e v="#REF!"/>
    <e v="#REF!"/>
  </r>
  <r>
    <x v="5"/>
    <x v="94"/>
    <n v="2018"/>
    <n v="43"/>
    <n v="1096.4479077652038"/>
    <n v="162.43672707632649"/>
    <n v="81.218363538163231"/>
    <n v="229.81720166089312"/>
    <n v="1071.6894066226769"/>
    <n v="160.84421014420565"/>
    <n v="81.129174979555543"/>
    <n v="232.68991604911815"/>
    <n v="398704.97119858407"/>
    <n v="95"/>
    <n v="12.895977001810863"/>
    <n v="1"/>
    <n v="1569.9202000405865"/>
    <n v="7.2720022834811937"/>
    <n v="5.4150403166586125"/>
    <n v="4.8332358530346911"/>
    <n v="5.630892125937998"/>
    <n v="0"/>
    <n v="0"/>
    <n v="0"/>
    <n v="0"/>
    <n v="0"/>
    <n v="0"/>
    <n v="0"/>
    <n v="0"/>
    <n v="0"/>
    <n v="1"/>
    <n v="0"/>
    <n v="10"/>
    <n v="0"/>
    <n v="0"/>
    <n v="0"/>
    <n v="0"/>
    <n v="0"/>
    <n v="0"/>
    <n v="0"/>
    <n v="0"/>
    <n v="0"/>
    <n v="1"/>
    <n v="0"/>
    <n v="0"/>
    <n v="5.2729995585637468"/>
    <n v="6.769999864595504"/>
    <e v="#REF!"/>
    <n v="7.6793223121224639"/>
    <n v="358341.86838303832"/>
    <n v="359738.16663203022"/>
    <n v="390567.28907724551"/>
    <n v="403623.2659424587"/>
    <n v="411724.79132216994"/>
    <n v="392367.88330317114"/>
    <e v="#REF!"/>
    <e v="#REF!"/>
    <e v="#REF!"/>
    <e v="#REF!"/>
    <e v="#REF!"/>
    <e v="#REF!"/>
    <e v="#REF!"/>
    <e v="#REF!"/>
  </r>
  <r>
    <x v="5"/>
    <x v="95"/>
    <n v="2018"/>
    <n v="44"/>
    <n v="1107.412386842856"/>
    <n v="164.06109434708978"/>
    <n v="82.030547173544889"/>
    <n v="206.83548149480382"/>
    <n v="1082.4063006887307"/>
    <n v="162.4526522456477"/>
    <n v="81.940409954145949"/>
    <n v="209.42092495023525"/>
    <n v="396453.87426116579"/>
    <n v="96"/>
    <n v="12.890314981035608"/>
    <n v="1"/>
    <n v="1560.3395098582944"/>
    <n v="7.2794199406018887"/>
    <n v="5.4221710462101589"/>
    <n v="4.8396731037509797"/>
    <n v="5.54377739910072"/>
    <n v="0"/>
    <n v="0"/>
    <n v="0"/>
    <n v="0"/>
    <n v="0"/>
    <n v="0"/>
    <n v="0"/>
    <n v="0"/>
    <n v="0"/>
    <n v="1"/>
    <n v="0"/>
    <n v="10"/>
    <n v="0"/>
    <n v="0"/>
    <n v="0"/>
    <n v="0"/>
    <n v="0"/>
    <n v="0"/>
    <n v="0"/>
    <n v="0"/>
    <n v="0"/>
    <n v="1"/>
    <n v="0"/>
    <n v="0"/>
    <n v="5.2781146592305168"/>
    <n v="6.7542655285459183"/>
    <e v="#REF!"/>
    <n v="7.5706975075389353"/>
    <n v="358407.40119449981"/>
    <n v="359886.18394890858"/>
    <n v="391004.08755262726"/>
    <n v="404229.78859319555"/>
    <n v="412357.32236247952"/>
    <n v="389976.46656879119"/>
    <e v="#REF!"/>
    <e v="#REF!"/>
    <e v="#REF!"/>
    <e v="#REF!"/>
    <e v="#REF!"/>
    <e v="#REF!"/>
    <e v="#REF!"/>
    <e v="#REF!"/>
  </r>
  <r>
    <x v="5"/>
    <x v="96"/>
    <n v="2018"/>
    <n v="45"/>
    <n v="1118.4865107112846"/>
    <n v="165.70170529056068"/>
    <n v="82.850852645280341"/>
    <n v="186.15193334532344"/>
    <n v="1093.2303636954966"/>
    <n v="164.0771787681042"/>
    <n v="82.759808376166902"/>
    <n v="188.47883250581464"/>
    <n v="389039.52286879969"/>
    <n v="97"/>
    <n v="12.871436218644671"/>
    <n v="1"/>
    <n v="1553.1910019924492"/>
    <n v="7.2868563382704421"/>
    <n v="5.4293218381312363"/>
    <n v="4.8461333373620104"/>
    <n v="5.4583070236821811"/>
    <n v="0"/>
    <n v="0"/>
    <n v="0"/>
    <n v="0"/>
    <n v="0"/>
    <n v="0"/>
    <n v="0"/>
    <n v="0"/>
    <n v="0"/>
    <n v="1"/>
    <n v="0"/>
    <n v="11"/>
    <n v="0"/>
    <n v="0"/>
    <n v="0"/>
    <n v="0"/>
    <n v="0"/>
    <n v="0"/>
    <n v="0"/>
    <n v="0"/>
    <n v="0"/>
    <n v="0"/>
    <n v="1"/>
    <n v="0"/>
    <n v="5.2832037287379885"/>
    <n v="6.738942344607973"/>
    <e v="#REF!"/>
    <n v="7.7005945835747642"/>
    <n v="335995.4424403559"/>
    <n v="336228.53986573272"/>
    <n v="366998.2613630913"/>
    <n v="377223.24534721248"/>
    <n v="390433.77216530946"/>
    <n v="382625.54972022818"/>
    <e v="#REF!"/>
    <e v="#REF!"/>
    <e v="#REF!"/>
    <e v="#REF!"/>
    <e v="#REF!"/>
    <e v="#REF!"/>
    <e v="#REF!"/>
    <e v="#REF!"/>
  </r>
  <r>
    <x v="5"/>
    <x v="97"/>
    <n v="2018"/>
    <n v="46"/>
    <n v="1129.6713758183976"/>
    <n v="167.3587223434663"/>
    <n v="83.679361171733149"/>
    <n v="167.53674001079111"/>
    <n v="1104.1626673323669"/>
    <n v="165.71795055578525"/>
    <n v="83.58740589217652"/>
    <n v="169.63094926029348"/>
    <n v="386788.44937472197"/>
    <n v="98"/>
    <n v="12.865633180105888"/>
    <n v="1"/>
    <n v="1548.2461993443881"/>
    <n v="7.2943113844646961"/>
    <n v="5.4364926053159168"/>
    <n v="4.8526161240516386"/>
    <n v="5.3745923551460173"/>
    <n v="0"/>
    <n v="0"/>
    <n v="0"/>
    <n v="0"/>
    <n v="0"/>
    <n v="0"/>
    <n v="0"/>
    <n v="0"/>
    <n v="0"/>
    <n v="1"/>
    <n v="0"/>
    <n v="11"/>
    <n v="0"/>
    <n v="0"/>
    <n v="0"/>
    <n v="0"/>
    <n v="0"/>
    <n v="0"/>
    <n v="0"/>
    <n v="0"/>
    <n v="0"/>
    <n v="0"/>
    <n v="1"/>
    <n v="0"/>
    <n v="5.2882670306945352"/>
    <n v="6.7240581190583937"/>
    <e v="#REF!"/>
    <n v="7.6359664861030208"/>
    <n v="336064.64688523836"/>
    <n v="336381.29539130762"/>
    <n v="367437.31289059226"/>
    <n v="377832.85859097634"/>
    <n v="391069.93331404257"/>
    <n v="380358.11236228957"/>
    <e v="#REF!"/>
    <e v="#REF!"/>
    <e v="#REF!"/>
    <e v="#REF!"/>
    <e v="#REF!"/>
    <e v="#REF!"/>
    <e v="#REF!"/>
    <e v="#REF!"/>
  </r>
  <r>
    <x v="5"/>
    <x v="98"/>
    <n v="2018"/>
    <n v="47"/>
    <n v="1140.9680895765814"/>
    <n v="169.03230956690095"/>
    <n v="84.516154783450474"/>
    <n v="150.783066009712"/>
    <n v="1115.2042940056313"/>
    <n v="167.3751300613431"/>
    <n v="84.423279894323073"/>
    <n v="152.66785433477017"/>
    <n v="384537.3760896055"/>
    <n v="99"/>
    <n v="12.859796270198615"/>
    <n v="1"/>
    <n v="1545.2996199366448"/>
    <n v="7.3017849869222493"/>
    <n v="5.4436832602419312"/>
    <n v="4.8591213599880563"/>
    <n v="5.2927457164262792"/>
    <n v="0"/>
    <n v="0"/>
    <n v="0"/>
    <n v="0"/>
    <n v="0"/>
    <n v="0"/>
    <n v="0"/>
    <n v="0"/>
    <n v="0"/>
    <n v="1"/>
    <n v="0"/>
    <n v="11"/>
    <n v="0"/>
    <n v="0"/>
    <n v="0"/>
    <n v="0"/>
    <n v="0"/>
    <n v="0"/>
    <n v="0"/>
    <n v="0"/>
    <n v="0"/>
    <n v="0"/>
    <n v="1"/>
    <n v="0"/>
    <n v="5.2933048247244923"/>
    <n v="6.7096409959575221"/>
    <e v="#REF!"/>
    <n v="7.6278239759603181"/>
    <n v="336135.71472974902"/>
    <n v="336536.45561672852"/>
    <n v="367877.48261184269"/>
    <n v="378444.00631143065"/>
    <n v="391707.89016291552"/>
    <n v="378158.59226724505"/>
    <e v="#REF!"/>
    <e v="#REF!"/>
    <e v="#REF!"/>
    <e v="#REF!"/>
    <e v="#REF!"/>
    <e v="#REF!"/>
    <e v="#REF!"/>
    <e v="#REF!"/>
  </r>
  <r>
    <x v="5"/>
    <x v="99"/>
    <n v="2018"/>
    <n v="48"/>
    <n v="1152.377770472347"/>
    <n v="170.72263266256996"/>
    <n v="85.361316331284982"/>
    <n v="135.70475940874081"/>
    <n v="1126.356336945646"/>
    <n v="169.04888136195655"/>
    <n v="85.267512687588805"/>
    <n v="137.40106890134376"/>
    <n v="382286.30282516923"/>
    <n v="100"/>
    <n v="12.85392509070148"/>
    <n v="1"/>
    <n v="1544.1664788749429"/>
    <n v="7.3092770531519182"/>
    <n v="5.4508937149829313"/>
    <n v="4.8656489730092671"/>
    <n v="5.2128792047516734"/>
    <n v="0"/>
    <n v="0"/>
    <n v="0"/>
    <n v="0"/>
    <n v="0"/>
    <n v="0"/>
    <n v="0"/>
    <n v="0"/>
    <n v="0"/>
    <n v="1"/>
    <n v="0"/>
    <n v="11"/>
    <n v="0"/>
    <n v="0"/>
    <n v="0"/>
    <n v="0"/>
    <n v="0"/>
    <n v="0"/>
    <n v="0"/>
    <n v="0"/>
    <n v="0"/>
    <n v="0"/>
    <n v="1"/>
    <n v="0"/>
    <n v="5.2983173665480363"/>
    <n v="6.6957190705999459"/>
    <e v="#REF!"/>
    <n v="7.6612912494112022"/>
    <n v="336208.66460788419"/>
    <n v="336694.04458899377"/>
    <n v="368318.76495335717"/>
    <n v="379056.68126221636"/>
    <n v="392347.63566026575"/>
    <n v="376030.95041943714"/>
    <e v="#REF!"/>
    <e v="#REF!"/>
    <e v="#REF!"/>
    <e v="#REF!"/>
    <e v="#REF!"/>
    <e v="#REF!"/>
    <e v="#REF!"/>
    <e v="#REF!"/>
  </r>
  <r>
    <x v="5"/>
    <x v="100"/>
    <n v="2018"/>
    <n v="49"/>
    <n v="1163.9015481770707"/>
    <n v="172.42985898919568"/>
    <n v="86.21492949459784"/>
    <n v="50"/>
    <n v="1137.6199003150734"/>
    <n v="170.73937017557611"/>
    <n v="86.120187813896948"/>
    <n v="58.740106890134378"/>
    <n v="358704.79683465528"/>
    <n v="101"/>
    <n v="12.790255036262447"/>
    <n v="1"/>
    <n v="1472.5463366608642"/>
    <n v="7.3167874904451198"/>
    <n v="5.4581238812207227"/>
    <n v="4.8721988933906211"/>
    <n v="4.6535890536367548"/>
    <n v="0"/>
    <n v="0"/>
    <n v="0"/>
    <n v="0"/>
    <n v="0"/>
    <n v="0"/>
    <n v="0"/>
    <n v="0"/>
    <n v="0"/>
    <n v="1"/>
    <n v="0"/>
    <n v="12"/>
    <n v="0"/>
    <n v="0"/>
    <n v="0"/>
    <n v="0"/>
    <n v="0"/>
    <n v="0"/>
    <n v="0"/>
    <n v="0"/>
    <n v="0"/>
    <n v="0"/>
    <n v="0"/>
    <n v="1"/>
    <n v="5.3033049080590757"/>
    <n v="6.5619414712805799"/>
    <e v="#REF!"/>
    <n v="7.7561997548357953"/>
    <n v="332071.17058900441"/>
    <n v="333901.65221537329"/>
    <n v="363392.66447094089"/>
    <n v="376217.36100594356"/>
    <n v="390097.48402158794"/>
    <n v="356934.65052556829"/>
    <e v="#REF!"/>
    <e v="#REF!"/>
    <e v="#REF!"/>
    <e v="#REF!"/>
    <e v="#REF!"/>
    <e v="#REF!"/>
    <e v="#REF!"/>
    <e v="#REF!"/>
  </r>
  <r>
    <x v="5"/>
    <x v="101"/>
    <n v="2018"/>
    <n v="50"/>
    <n v="1175.5405636588412"/>
    <n v="174.15415757908764"/>
    <n v="87.077078789543819"/>
    <n v="64.831634796160316"/>
    <n v="1148.9960993182037"/>
    <n v="172.44676387733188"/>
    <n v="86.981389691979132"/>
    <n v="64.222482005557723"/>
    <n v="362010.71682212275"/>
    <n v="102"/>
    <n v="12.799429094850707"/>
    <n v="1"/>
    <n v="1501.6034348236331"/>
    <n v="7.324316205887186"/>
    <n v="5.4653736702574598"/>
    <n v="4.8787710509509346"/>
    <n v="4.7045031382873823"/>
    <n v="0"/>
    <n v="0"/>
    <n v="0"/>
    <n v="0"/>
    <n v="0"/>
    <n v="0"/>
    <n v="0"/>
    <n v="0"/>
    <n v="0"/>
    <n v="1"/>
    <n v="0"/>
    <n v="12"/>
    <n v="0"/>
    <n v="0"/>
    <n v="0"/>
    <n v="0"/>
    <n v="0"/>
    <n v="0"/>
    <n v="0"/>
    <n v="0"/>
    <n v="0"/>
    <n v="0"/>
    <n v="0"/>
    <n v="1"/>
    <n v="5.3082676974012051"/>
    <n v="6.5807152348150053"/>
    <e v="#REF!"/>
    <n v="7.7578023677374759"/>
    <n v="332147.94118360069"/>
    <n v="334064.17178660684"/>
    <n v="363836.15528080717"/>
    <n v="376833.06858453795"/>
    <n v="390740.78589460207"/>
    <n v="359439.87793138437"/>
    <e v="#REF!"/>
    <e v="#REF!"/>
    <e v="#REF!"/>
    <e v="#REF!"/>
    <e v="#REF!"/>
    <e v="#REF!"/>
    <e v="#REF!"/>
    <e v="#REF!"/>
  </r>
  <r>
    <x v="5"/>
    <x v="102"/>
    <n v="2018"/>
    <n v="51"/>
    <n v="1187.29596929543"/>
    <n v="175.89569915487851"/>
    <n v="87.947849577439257"/>
    <n v="50"/>
    <n v="1160.4860603113716"/>
    <n v="174.17123151610519"/>
    <n v="87.851203588893242"/>
    <n v="51.422248200555771"/>
    <n v="356420.67187246057"/>
    <n v="103"/>
    <n v="12.78386697478356"/>
    <n v="1"/>
    <n v="1501.1395180277477"/>
    <n v="7.3318631063685924"/>
    <n v="5.4726429930277938"/>
    <n v="4.8853653747755983"/>
    <n v="4.5813196334942523"/>
    <n v="0"/>
    <n v="0"/>
    <n v="0"/>
    <n v="0"/>
    <n v="0"/>
    <n v="0"/>
    <n v="0"/>
    <n v="0"/>
    <n v="0"/>
    <n v="1"/>
    <n v="0"/>
    <n v="12"/>
    <n v="0"/>
    <n v="0"/>
    <n v="0"/>
    <n v="0"/>
    <n v="0"/>
    <n v="0"/>
    <n v="0"/>
    <n v="0"/>
    <n v="0"/>
    <n v="0"/>
    <n v="0"/>
    <n v="1"/>
    <n v="5.3132059790417872"/>
    <n v="6.555964970966075"/>
    <e v="#REF!"/>
    <n v="7.6185564896130549"/>
    <n v="332226.65083932236"/>
    <n v="334229.1936981426"/>
    <n v="364280.74191460066"/>
    <n v="377450.28151606105"/>
    <n v="391385.8554198083"/>
    <n v="355784.23733590986"/>
    <e v="#REF!"/>
    <e v="#REF!"/>
    <e v="#REF!"/>
    <e v="#REF!"/>
    <e v="#REF!"/>
    <e v="#REF!"/>
    <e v="#REF!"/>
    <e v="#REF!"/>
  </r>
  <r>
    <x v="5"/>
    <x v="103"/>
    <n v="2018"/>
    <n v="52"/>
    <n v="1199.1689289883843"/>
    <n v="177.6546561464273"/>
    <n v="88.827328073213636"/>
    <n v="50"/>
    <n v="1172.0909209144754"/>
    <n v="175.91294383126626"/>
    <n v="88.729715624781605"/>
    <n v="50.142224820055574"/>
    <n v="356458.55210416159"/>
    <n v="104"/>
    <n v="12.783973248694942"/>
    <n v="1"/>
    <n v="1515.6509132080253"/>
    <n v="7.3394280985961062"/>
    <n v="5.4799317601109827"/>
    <n v="4.8919817931997702"/>
    <n v="4.5681237533062937"/>
    <n v="0"/>
    <n v="0"/>
    <n v="0"/>
    <n v="0"/>
    <n v="0"/>
    <n v="0"/>
    <n v="0"/>
    <n v="0"/>
    <n v="0"/>
    <n v="1"/>
    <n v="0"/>
    <n v="12"/>
    <n v="0"/>
    <n v="0"/>
    <n v="0"/>
    <n v="0"/>
    <n v="0"/>
    <n v="0"/>
    <n v="0"/>
    <n v="0"/>
    <n v="0"/>
    <n v="0"/>
    <n v="0"/>
    <n v="1"/>
    <n v="5.3181199938442161"/>
    <n v="6.5587120473926603"/>
    <e v="#REF!"/>
    <n v="7.7409597971667043"/>
    <n v="332307.31894678064"/>
    <n v="334396.74297338346"/>
    <n v="364726.41875050479"/>
    <n v="378068.992465046"/>
    <n v="392032.68551589077"/>
    <n v="356023.65143518755"/>
    <e v="#REF!"/>
    <e v="#REF!"/>
    <e v="#REF!"/>
    <e v="#REF!"/>
    <e v="#REF!"/>
    <e v="#REF!"/>
    <e v="#REF!"/>
    <e v="#REF!"/>
  </r>
  <r>
    <x v="5"/>
    <x v="104"/>
    <n v="2018"/>
    <n v="53"/>
    <n v="1211.1606182782684"/>
    <n v="179.4312027078916"/>
    <n v="89.7156013539458"/>
    <n v="50"/>
    <n v="1183.8118301236132"/>
    <n v="177.67207326957893"/>
    <n v="89.617012781029374"/>
    <n v="50.014222482005557"/>
    <n v="357143.29505549197"/>
    <n v="105"/>
    <n v="12.785892366937741"/>
    <n v="1"/>
    <n v="1530.3074223401059"/>
    <n v="7.3470110891038631"/>
    <n v="5.4872398817429469"/>
    <n v="4.8986202338174607"/>
    <n v="4.5667945372848751"/>
    <n v="0"/>
    <n v="0"/>
    <n v="0"/>
    <n v="0"/>
    <n v="0"/>
    <n v="0"/>
    <n v="0"/>
    <n v="0"/>
    <n v="0"/>
    <n v="1"/>
    <n v="0"/>
    <n v="12"/>
    <n v="0"/>
    <n v="0"/>
    <n v="0"/>
    <n v="0"/>
    <n v="0"/>
    <n v="0"/>
    <n v="0"/>
    <n v="0"/>
    <n v="0"/>
    <n v="0"/>
    <n v="0"/>
    <n v="1"/>
    <n v="5.3230099791384085"/>
    <n v="6.5644262862505682"/>
    <e v="#REF!"/>
    <n v="7.8208145487541048"/>
    <n v="332389.96509049291"/>
    <n v="334566.84488596651"/>
    <n v="365173.18015630014"/>
    <n v="378689.19407606858"/>
    <n v="392681.26905921666"/>
    <n v="356684.86840434454"/>
    <e v="#REF!"/>
    <e v="#REF!"/>
    <e v="#REF!"/>
    <e v="#REF!"/>
    <e v="#REF!"/>
    <e v="#REF!"/>
    <e v="#REF!"/>
    <e v="#REF!"/>
  </r>
  <r>
    <x v="5"/>
    <x v="105"/>
    <n v="2019"/>
    <n v="2"/>
    <n v="1223.2722244610509"/>
    <n v="181.22551473497049"/>
    <n v="90.612757367485244"/>
    <n v="50"/>
    <n v="1195.6499484248445"/>
    <n v="179.44879400227472"/>
    <n v="90.513182908839653"/>
    <n v="50.001422248200555"/>
    <n v="359735.44525675138"/>
    <n v="106"/>
    <n v="12.793124165993023"/>
    <n v="1"/>
    <n v="1545.1104965635068"/>
    <n v="7.3546119842643458"/>
    <n v="5.4945672678282769"/>
    <n v="4.9052806234932458"/>
    <n v="4.5666615184562049"/>
    <n v="0"/>
    <n v="0"/>
    <n v="0"/>
    <n v="0"/>
    <n v="0"/>
    <n v="0"/>
    <n v="0"/>
    <n v="0"/>
    <n v="0"/>
    <n v="1"/>
    <n v="0"/>
    <n v="1"/>
    <n v="1"/>
    <n v="0"/>
    <n v="0"/>
    <n v="0"/>
    <n v="0"/>
    <n v="0"/>
    <n v="0"/>
    <n v="0"/>
    <n v="0"/>
    <n v="0"/>
    <n v="0"/>
    <n v="0"/>
    <n v="5.3278761687895813"/>
    <n v="6.570440131218013"/>
    <e v="#REF!"/>
    <n v="7.7595285454624268"/>
    <n v="334015.46196885582"/>
    <n v="336429.62240069662"/>
    <n v="367303.0357853974"/>
    <n v="382764.39414201508"/>
    <n v="396223.27770623466"/>
    <n v="357390.17240708496"/>
    <e v="#REF!"/>
    <e v="#REF!"/>
    <e v="#REF!"/>
    <e v="#REF!"/>
    <e v="#REF!"/>
    <e v="#REF!"/>
    <e v="#REF!"/>
    <e v="#REF!"/>
  </r>
  <r>
    <x v="5"/>
    <x v="106"/>
    <n v="2019"/>
    <n v="3"/>
    <n v="1235.5049467056613"/>
    <n v="183.03776988232022"/>
    <n v="91.51888494116011"/>
    <n v="50"/>
    <n v="1207.6064479090896"/>
    <n v="181.24328194229747"/>
    <n v="91.418314737928071"/>
    <n v="50.000142224820053"/>
    <n v="360492.45096185547"/>
    <n v="107"/>
    <n v="12.795226295021466"/>
    <n v="1"/>
    <n v="1560.0616015291416"/>
    <n v="7.3622306902992847"/>
    <n v="5.5019138279521957"/>
    <n v="4.9119628883742932"/>
    <n v="4.5666482156001154"/>
    <n v="0"/>
    <n v="0"/>
    <n v="0"/>
    <n v="0"/>
    <n v="0"/>
    <n v="0"/>
    <n v="0"/>
    <n v="0"/>
    <n v="0"/>
    <n v="1"/>
    <n v="0"/>
    <n v="1"/>
    <n v="1"/>
    <n v="0"/>
    <n v="0"/>
    <n v="0"/>
    <n v="0"/>
    <n v="0"/>
    <n v="0"/>
    <n v="0"/>
    <n v="0"/>
    <n v="0"/>
    <n v="0"/>
    <n v="0"/>
    <n v="5.3327187932653688"/>
    <n v="6.57648452060449"/>
    <e v="#REF!"/>
    <n v="7.7168258459554444"/>
    <n v="334102.12372396729"/>
    <n v="336604.90642234799"/>
    <n v="367751.94939600944"/>
    <n v="383387.55493558588"/>
    <n v="396875.34660889761"/>
    <n v="358101.45146537782"/>
    <e v="#REF!"/>
    <e v="#REF!"/>
    <e v="#REF!"/>
    <e v="#REF!"/>
    <e v="#REF!"/>
    <e v="#REF!"/>
    <e v="#REF!"/>
    <e v="#REF!"/>
  </r>
  <r>
    <x v="5"/>
    <x v="107"/>
    <n v="2019"/>
    <n v="4"/>
    <n v="1247.8599961727177"/>
    <n v="184.86814758114338"/>
    <n v="92.434073790571688"/>
    <n v="50.603481505139314"/>
    <n v="1219.6825123881781"/>
    <n v="183.05571476172042"/>
    <n v="92.332497885307333"/>
    <n v="50.543147577107391"/>
    <n v="361558.65005388414"/>
    <n v="108"/>
    <n v="12.798179548234296"/>
    <n v="1"/>
    <n v="1575.765699049572"/>
    <n v="7.3698671132904687"/>
    <n v="5.5092794713924507"/>
    <n v="4.9186669539024646"/>
    <n v="4.5722756628382939"/>
    <n v="0"/>
    <n v="0"/>
    <n v="0"/>
    <n v="0"/>
    <n v="0"/>
    <n v="0"/>
    <n v="0"/>
    <n v="0"/>
    <n v="0"/>
    <n v="1"/>
    <n v="0"/>
    <n v="1"/>
    <n v="1"/>
    <n v="0"/>
    <n v="0"/>
    <n v="0"/>
    <n v="0"/>
    <n v="0"/>
    <n v="0"/>
    <n v="0"/>
    <n v="0"/>
    <n v="0"/>
    <n v="0"/>
    <n v="0"/>
    <n v="5.3375380797013179"/>
    <n v="6.5839397697838198"/>
    <e v="#REF!"/>
    <n v="7.7604683497764109"/>
    <n v="334190.82345180929"/>
    <n v="336782.82042880566"/>
    <n v="368201.93062402989"/>
    <n v="384012.18421431287"/>
    <n v="397529.14734405902"/>
    <n v="359014.12965276442"/>
    <e v="#REF!"/>
    <e v="#REF!"/>
    <e v="#REF!"/>
    <e v="#REF!"/>
    <e v="#REF!"/>
    <e v="#REF!"/>
    <e v="#REF!"/>
    <e v="#REF!"/>
  </r>
  <r>
    <x v="5"/>
    <x v="108"/>
    <n v="2019"/>
    <n v="5"/>
    <n v="1260.3385961344452"/>
    <n v="186.71682905695485"/>
    <n v="93.358414528477425"/>
    <n v="68.296948253297685"/>
    <n v="1231.8793375120581"/>
    <n v="184.88627190933764"/>
    <n v="93.255822864160407"/>
    <n v="66.52156818567866"/>
    <n v="370161.03954879899"/>
    <n v="109"/>
    <n v="12.821693431953854"/>
    <n v="1"/>
    <n v="1608.710787973175"/>
    <n v="7.3775211591904686"/>
    <n v="5.516664107131164"/>
    <n v="4.9253927448264747"/>
    <n v="4.7251063011947334"/>
    <n v="0"/>
    <n v="0"/>
    <n v="0"/>
    <n v="0"/>
    <n v="0"/>
    <n v="0"/>
    <n v="0"/>
    <n v="0"/>
    <n v="0"/>
    <n v="1"/>
    <n v="0"/>
    <n v="1"/>
    <n v="1"/>
    <n v="0"/>
    <n v="0"/>
    <n v="0"/>
    <n v="0"/>
    <n v="0"/>
    <n v="0"/>
    <n v="0"/>
    <n v="0"/>
    <n v="0"/>
    <n v="0"/>
    <n v="0"/>
    <n v="5.3423342519648109"/>
    <n v="6.6281965441195112"/>
    <e v="#REF!"/>
    <n v="7.7361201677791085"/>
    <n v="334281.58153210906"/>
    <n v="336963.39071991754"/>
    <n v="368652.97380219441"/>
    <n v="384638.27455205069"/>
    <n v="398184.67262889462"/>
    <n v="365139.16788685822"/>
    <e v="#REF!"/>
    <e v="#REF!"/>
    <e v="#REF!"/>
    <e v="#REF!"/>
    <e v="#REF!"/>
    <e v="#REF!"/>
    <e v="#REF!"/>
    <e v="#REF!"/>
  </r>
  <r>
    <x v="5"/>
    <x v="109"/>
    <n v="2019"/>
    <n v="6"/>
    <n v="1272.9419820957896"/>
    <n v="188.58399734752439"/>
    <n v="94.291998673762194"/>
    <n v="50"/>
    <n v="1244.1981308871775"/>
    <n v="186.73513462843101"/>
    <n v="94.188381092802018"/>
    <n v="51.652156818567867"/>
    <n v="361927.79713546508"/>
    <n v="110"/>
    <n v="12.799200015487138"/>
    <n v="1"/>
    <n v="1605.8179781170763"/>
    <n v="7.3851927338332635"/>
    <n v="5.5240676438666041"/>
    <n v="4.9321401852140898"/>
    <n v="4.5836714456167797"/>
    <n v="0"/>
    <n v="0"/>
    <n v="0"/>
    <n v="0"/>
    <n v="0"/>
    <n v="0"/>
    <n v="0"/>
    <n v="0"/>
    <n v="0"/>
    <n v="1"/>
    <n v="0"/>
    <n v="2"/>
    <n v="0"/>
    <n v="1"/>
    <n v="0"/>
    <n v="0"/>
    <n v="0"/>
    <n v="0"/>
    <n v="0"/>
    <n v="0"/>
    <n v="0"/>
    <n v="0"/>
    <n v="0"/>
    <n v="0"/>
    <n v="5.3471075307174685"/>
    <n v="6.5988877257545999"/>
    <e v="#REF!"/>
    <n v="7.704709955215681"/>
    <n v="337045.9103813328"/>
    <n v="338408.98080029723"/>
    <n v="372791.54781833017"/>
    <n v="385265.818507221"/>
    <n v="398841.91514330852"/>
    <n v="360849.63483820518"/>
    <e v="#REF!"/>
    <e v="#REF!"/>
    <e v="#REF!"/>
    <e v="#REF!"/>
    <e v="#REF!"/>
    <e v="#REF!"/>
    <e v="#REF!"/>
    <e v="#REF!"/>
  </r>
  <r>
    <x v="5"/>
    <x v="110"/>
    <n v="2019"/>
    <n v="7"/>
    <n v="500"/>
    <n v="100"/>
    <n v="50"/>
    <n v="50"/>
    <n v="1020.9386916210242"/>
    <n v="143.36756731421551"/>
    <n v="54.418838109280202"/>
    <n v="50.165215681856786"/>
    <n v="334856.38404073566"/>
    <n v="111"/>
    <n v="12.721457014531206"/>
    <n v="1"/>
    <n v="700"/>
    <n v="7.2361082151574481"/>
    <n v="5.3340944857111037"/>
    <n v="4.5941743961130186"/>
    <n v="4.5683623104955204"/>
    <n v="0"/>
    <n v="0"/>
    <n v="0"/>
    <n v="0"/>
    <n v="0"/>
    <n v="0"/>
    <n v="0"/>
    <n v="0"/>
    <n v="0"/>
    <n v="1"/>
    <n v="0"/>
    <n v="2"/>
    <n v="0"/>
    <n v="1"/>
    <n v="0"/>
    <n v="0"/>
    <n v="0"/>
    <n v="0"/>
    <n v="0"/>
    <n v="0"/>
    <n v="0"/>
    <n v="0"/>
    <n v="0"/>
    <n v="0"/>
    <n v="5.3518581334760666"/>
    <n v="6.452404050894426"/>
    <e v="#REF!"/>
    <n v="7.508106123864362"/>
    <n v="324051.5538304752"/>
    <n v="333410.38976002124"/>
    <n v="363797.58149332472"/>
    <n v="371876.47469707433"/>
    <n v="377222.53189530288"/>
    <n v="338626.96090651921"/>
    <e v="#REF!"/>
    <e v="#REF!"/>
    <e v="#REF!"/>
    <e v="#REF!"/>
    <e v="#REF!"/>
    <e v="#REF!"/>
    <e v="#REF!"/>
    <e v="#REF!"/>
  </r>
  <r>
    <x v="5"/>
    <x v="111"/>
    <n v="2019"/>
    <n v="8"/>
    <n v="500"/>
    <n v="100"/>
    <n v="50"/>
    <n v="50"/>
    <n v="864.65708413471691"/>
    <n v="121.68378365710775"/>
    <n v="50.441883810928019"/>
    <n v="50.016521568185681"/>
    <n v="327099.23626293521"/>
    <n v="112"/>
    <n v="12.698018878650425"/>
    <n v="1"/>
    <n v="700"/>
    <n v="7.1167166516431202"/>
    <n v="5.2236001815702124"/>
    <n v="4.5531344053605212"/>
    <n v="4.5668184272984043"/>
    <n v="0"/>
    <n v="0"/>
    <n v="0"/>
    <n v="0"/>
    <n v="0"/>
    <n v="0"/>
    <n v="0"/>
    <n v="0"/>
    <n v="0"/>
    <n v="1"/>
    <n v="0"/>
    <n v="2"/>
    <n v="0"/>
    <n v="1"/>
    <n v="0"/>
    <n v="0"/>
    <n v="0"/>
    <n v="0"/>
    <n v="0"/>
    <n v="0"/>
    <n v="0"/>
    <n v="0"/>
    <n v="0"/>
    <n v="0"/>
    <n v="5.3565862746720123"/>
    <n v="6.4133204444350067"/>
    <e v="#REF!"/>
    <n v="7.2393055719727366"/>
    <n v="323934.41831253516"/>
    <n v="329885.06169413676"/>
    <n v="356592.90196213702"/>
    <n v="362652.94433876261"/>
    <n v="370401.25656572921"/>
    <n v="331911.86836651526"/>
    <e v="#REF!"/>
    <e v="#REF!"/>
    <e v="#REF!"/>
    <e v="#REF!"/>
    <e v="#REF!"/>
    <e v="#REF!"/>
    <e v="#REF!"/>
    <e v="#REF!"/>
  </r>
  <r>
    <x v="5"/>
    <x v="112"/>
    <n v="2019"/>
    <n v="9"/>
    <n v="500"/>
    <n v="100"/>
    <n v="50"/>
    <n v="50"/>
    <n v="755.2599588943018"/>
    <n v="110.84189182855388"/>
    <n v="50.044188381092802"/>
    <n v="50.001652156818565"/>
    <n v="323512.98972176772"/>
    <n v="113"/>
    <n v="12.686994545816392"/>
    <n v="1"/>
    <n v="700"/>
    <n v="7.0237591935082255"/>
    <n v="5.1634095345927102"/>
    <n v="4.5489362282511694"/>
    <n v="4.5666639078010469"/>
    <n v="0"/>
    <n v="0"/>
    <n v="0"/>
    <n v="0"/>
    <n v="0"/>
    <n v="0"/>
    <n v="0"/>
    <n v="0"/>
    <n v="0"/>
    <n v="1"/>
    <n v="0"/>
    <n v="2"/>
    <n v="0"/>
    <n v="1"/>
    <n v="0"/>
    <n v="0"/>
    <n v="0"/>
    <n v="0"/>
    <n v="0"/>
    <n v="0"/>
    <n v="0"/>
    <n v="0"/>
    <n v="0"/>
    <n v="0"/>
    <n v="5.3612921657094255"/>
    <n v="6.3958156695345831"/>
    <e v="#REF!"/>
    <n v="7.4207148995637224"/>
    <n v="323817.28279459511"/>
    <n v="327391.01771032641"/>
    <n v="350981.13210951013"/>
    <n v="356403.96577502508"/>
    <n v="366805.8948285096"/>
    <n v="328579.45962506789"/>
    <e v="#REF!"/>
    <e v="#REF!"/>
    <e v="#REF!"/>
    <e v="#REF!"/>
    <e v="#REF!"/>
    <e v="#REF!"/>
    <e v="#REF!"/>
    <e v="#REF!"/>
  </r>
  <r>
    <x v="5"/>
    <x v="113"/>
    <n v="2019"/>
    <n v="10"/>
    <n v="500"/>
    <n v="100"/>
    <n v="50"/>
    <n v="50"/>
    <n v="678.68197122601123"/>
    <n v="105.42094591427694"/>
    <n v="50.004418838109281"/>
    <n v="50.000165215681861"/>
    <n v="321365.48954703083"/>
    <n v="114"/>
    <n v="12.680334351122237"/>
    <n v="1"/>
    <n v="700"/>
    <n v="6.9531322729745391"/>
    <n v="5.1318987425456415"/>
    <n v="4.5485154395520455"/>
    <n v="4.5666484545380355"/>
    <n v="0"/>
    <n v="0"/>
    <n v="0"/>
    <n v="0"/>
    <n v="0"/>
    <n v="0"/>
    <n v="0"/>
    <n v="0"/>
    <n v="0"/>
    <n v="1"/>
    <n v="0"/>
    <n v="3"/>
    <n v="0"/>
    <n v="0"/>
    <n v="1"/>
    <n v="0"/>
    <n v="0"/>
    <n v="0"/>
    <n v="0"/>
    <n v="0"/>
    <n v="0"/>
    <n v="0"/>
    <n v="0"/>
    <n v="0"/>
    <n v="5.3659760150218512"/>
    <n v="6.3860039909392556"/>
    <e v="#REF!"/>
    <n v="7.181242927651585"/>
    <n v="323700.14727665507"/>
    <n v="325618.87258396787"/>
    <n v="346714.99241768691"/>
    <n v="352171.94714297977"/>
    <n v="364499.8239475601"/>
    <n v="326563.95254832343"/>
    <e v="#REF!"/>
    <e v="#REF!"/>
    <e v="#REF!"/>
    <e v="#REF!"/>
    <e v="#REF!"/>
    <e v="#REF!"/>
    <e v="#REF!"/>
    <e v="#REF!"/>
  </r>
  <r>
    <x v="5"/>
    <x v="114"/>
    <n v="2019"/>
    <n v="11"/>
    <n v="500"/>
    <n v="100"/>
    <n v="50"/>
    <n v="50"/>
    <n v="625.07737985820791"/>
    <n v="102.71047295713848"/>
    <n v="50.000441883810929"/>
    <n v="50.000016521568185"/>
    <n v="320006.32828399976"/>
    <n v="115"/>
    <n v="12.676096050467867"/>
    <n v="1"/>
    <n v="700"/>
    <n v="6.9005470511192648"/>
    <n v="5.1157630023317422"/>
    <n v="4.5484733509420225"/>
    <n v="4.5666469091985995"/>
    <n v="0"/>
    <n v="0"/>
    <n v="0"/>
    <n v="0"/>
    <n v="0"/>
    <n v="0"/>
    <n v="0"/>
    <n v="0"/>
    <n v="0"/>
    <n v="1"/>
    <n v="0"/>
    <n v="3"/>
    <n v="0"/>
    <n v="0"/>
    <n v="1"/>
    <n v="0"/>
    <n v="0"/>
    <n v="0"/>
    <n v="0"/>
    <n v="0"/>
    <n v="0"/>
    <n v="0"/>
    <n v="0"/>
    <n v="0"/>
    <n v="5.3706380281276624"/>
    <n v="6.3804100007013922"/>
    <e v="#REF!"/>
    <n v="7.3524175388895827"/>
    <n v="323583.01175871503"/>
    <n v="324352.05665782571"/>
    <n v="343536.03899640351"/>
    <n v="349289.6817634097"/>
    <n v="362958.78902193514"/>
    <n v="325293.08313408459"/>
    <e v="#REF!"/>
    <e v="#REF!"/>
    <e v="#REF!"/>
    <e v="#REF!"/>
    <e v="#REF!"/>
    <e v="#REF!"/>
    <e v="#REF!"/>
    <e v="#REF!"/>
  </r>
  <r>
    <x v="5"/>
    <x v="115"/>
    <n v="2019"/>
    <n v="12"/>
    <n v="500"/>
    <n v="100"/>
    <n v="50"/>
    <n v="50"/>
    <n v="587.55416590074549"/>
    <n v="101.35523647856924"/>
    <n v="50.000044188381096"/>
    <n v="50.000001652156818"/>
    <n v="319137.55098738457"/>
    <n v="116"/>
    <n v="12.673377483147247"/>
    <n v="1"/>
    <n v="700"/>
    <n v="6.8620196438874625"/>
    <n v="5.107596434359289"/>
    <n v="4.5484691419835883"/>
    <n v="4.5666467546645251"/>
    <n v="0"/>
    <n v="0"/>
    <n v="0"/>
    <n v="0"/>
    <n v="0"/>
    <n v="0"/>
    <n v="0"/>
    <n v="0"/>
    <n v="0"/>
    <n v="1"/>
    <n v="0"/>
    <n v="3"/>
    <n v="0"/>
    <n v="0"/>
    <n v="1"/>
    <n v="0"/>
    <n v="0"/>
    <n v="0"/>
    <n v="0"/>
    <n v="0"/>
    <n v="0"/>
    <n v="0"/>
    <n v="0"/>
    <n v="0"/>
    <n v="5.3752784076841653"/>
    <n v="6.3774191442617223"/>
    <e v="#REF!"/>
    <n v="7.4020288314511751"/>
    <n v="323465.87624077505"/>
    <n v="323438.97117183491"/>
    <n v="341204.20442600292"/>
    <n v="347315.16970201192"/>
    <n v="361918.31191238208"/>
    <n v="324486.30200927099"/>
    <e v="#REF!"/>
    <e v="#REF!"/>
    <e v="#REF!"/>
    <e v="#REF!"/>
    <e v="#REF!"/>
    <e v="#REF!"/>
    <e v="#REF!"/>
    <e v="#REF!"/>
  </r>
  <r>
    <x v="5"/>
    <x v="116"/>
    <n v="2019"/>
    <n v="13"/>
    <n v="500"/>
    <n v="100"/>
    <n v="50"/>
    <n v="50"/>
    <n v="561.28791613052181"/>
    <n v="100.67761823928461"/>
    <n v="50.00000441883811"/>
    <n v="50.000000165215681"/>
    <n v="318585.18982077634"/>
    <n v="117"/>
    <n v="12.671645190194868"/>
    <n v="1"/>
    <n v="700"/>
    <n v="6.8341391208869791"/>
    <n v="5.1034880036289492"/>
    <n v="4.5484687210867705"/>
    <n v="4.5666467392111159"/>
    <n v="0"/>
    <n v="0"/>
    <n v="0"/>
    <n v="0"/>
    <n v="0"/>
    <n v="0"/>
    <n v="0"/>
    <n v="0"/>
    <n v="0"/>
    <n v="1"/>
    <n v="0"/>
    <n v="3"/>
    <n v="0"/>
    <n v="0"/>
    <n v="1"/>
    <n v="0"/>
    <n v="0"/>
    <n v="0"/>
    <n v="0"/>
    <n v="0"/>
    <n v="0"/>
    <n v="0"/>
    <n v="0"/>
    <n v="0"/>
    <n v="5.3798973535404597"/>
    <n v="6.376093222855058"/>
    <e v="#REF!"/>
    <n v="7.1638612623767992"/>
    <n v="323348.74072283501"/>
    <n v="322773.4969939501"/>
    <n v="339513.94726838591"/>
    <n v="345957.18510894675"/>
    <n v="361214.09526484419"/>
    <n v="323978.14311116282"/>
    <e v="#REF!"/>
    <e v="#REF!"/>
    <e v="#REF!"/>
    <e v="#REF!"/>
    <e v="#REF!"/>
    <e v="#REF!"/>
    <e v="#REF!"/>
    <e v="#REF!"/>
  </r>
  <r>
    <x v="5"/>
    <x v="117"/>
    <n v="2019"/>
    <n v="14"/>
    <n v="500"/>
    <n v="100"/>
    <n v="50"/>
    <n v="50"/>
    <n v="542.90154129136522"/>
    <n v="100.33880911964231"/>
    <n v="50.000000441883813"/>
    <n v="50.000000016521568"/>
    <n v="318241.53106506437"/>
    <n v="118"/>
    <n v="12.670565905115266"/>
    <n v="1"/>
    <n v="700"/>
    <n v="6.814149681141271"/>
    <n v="5.1014274411767548"/>
    <n v="4.5484686789970787"/>
    <n v="4.5666467376657751"/>
    <n v="0"/>
    <n v="0"/>
    <n v="0"/>
    <n v="0"/>
    <n v="0"/>
    <n v="0"/>
    <n v="0"/>
    <n v="0"/>
    <n v="0"/>
    <n v="1"/>
    <n v="0"/>
    <n v="3"/>
    <n v="0"/>
    <n v="0"/>
    <n v="1"/>
    <n v="0"/>
    <n v="0"/>
    <n v="0"/>
    <n v="0"/>
    <n v="0"/>
    <n v="0"/>
    <n v="0"/>
    <n v="0"/>
    <n v="0"/>
    <n v="5.3844950627890888"/>
    <n v="6.375854150661298"/>
    <e v="#REF!"/>
    <n v="7.2871575142905574"/>
    <n v="323231.60520489496"/>
    <n v="322281.35073173948"/>
    <n v="338299.20394830703"/>
    <n v="345021.69713765971"/>
    <n v="360738.70943084726"/>
    <n v="323666.06826619129"/>
    <e v="#REF!"/>
    <e v="#REF!"/>
    <e v="#REF!"/>
    <e v="#REF!"/>
    <e v="#REF!"/>
    <e v="#REF!"/>
    <e v="#REF!"/>
    <e v="#REF!"/>
  </r>
  <r>
    <x v="5"/>
    <x v="118"/>
    <n v="2019"/>
    <n v="15"/>
    <n v="500"/>
    <n v="100"/>
    <n v="50"/>
    <n v="50"/>
    <n v="530.03107890395563"/>
    <n v="100.16940455982115"/>
    <n v="50.000000044188383"/>
    <n v="50.000000001652154"/>
    <n v="318037.87173344888"/>
    <n v="119"/>
    <n v="12.669925748172657"/>
    <n v="1"/>
    <n v="700"/>
    <n v="6.7999154569918829"/>
    <n v="5.100395565541203"/>
    <n v="4.5484686747881096"/>
    <n v="4.5666467375112409"/>
    <n v="0"/>
    <n v="0"/>
    <n v="0"/>
    <n v="0"/>
    <n v="0"/>
    <n v="0"/>
    <n v="0"/>
    <n v="0"/>
    <n v="0"/>
    <n v="1"/>
    <n v="0"/>
    <n v="4"/>
    <n v="0"/>
    <n v="0"/>
    <n v="0"/>
    <n v="1"/>
    <n v="0"/>
    <n v="0"/>
    <n v="0"/>
    <n v="0"/>
    <n v="0"/>
    <n v="0"/>
    <n v="0"/>
    <n v="0"/>
    <n v="5.389071729816501"/>
    <n v="6.3763354457620371"/>
    <e v="#REF!"/>
    <n v="6.8325224813476755"/>
    <n v="319361.21238620597"/>
    <n v="317239.2604359712"/>
    <n v="338730.80836711585"/>
    <n v="348757.86101574713"/>
    <n v="360420.37948531925"/>
    <n v="323484.81794864009"/>
    <e v="#REF!"/>
    <e v="#REF!"/>
    <e v="#REF!"/>
    <e v="#REF!"/>
    <e v="#REF!"/>
    <e v="#REF!"/>
    <e v="#REF!"/>
    <e v="#REF!"/>
  </r>
  <r>
    <x v="5"/>
    <x v="119"/>
    <n v="2019"/>
    <n v="16"/>
    <n v="500"/>
    <n v="100"/>
    <n v="50"/>
    <n v="55.000000000000007"/>
    <n v="521.0217552327689"/>
    <n v="100.08470227991057"/>
    <n v="50.000000004418837"/>
    <n v="54.500000000165223"/>
    <n v="320390.31091466144"/>
    <n v="120"/>
    <n v="12.677295253128142"/>
    <n v="1"/>
    <n v="705"/>
    <n v="6.7898295556829416"/>
    <n v="5.0998792281608072"/>
    <n v="4.5484686743672125"/>
    <n v="4.6123534664637873"/>
    <n v="0"/>
    <n v="0"/>
    <n v="0"/>
    <n v="0"/>
    <n v="0"/>
    <n v="0"/>
    <n v="0"/>
    <n v="0"/>
    <n v="0"/>
    <n v="1"/>
    <n v="0"/>
    <n v="4"/>
    <n v="0"/>
    <n v="0"/>
    <n v="0"/>
    <n v="1"/>
    <n v="0"/>
    <n v="0"/>
    <n v="0"/>
    <n v="0"/>
    <n v="0"/>
    <n v="0"/>
    <n v="0"/>
    <n v="0"/>
    <n v="5.393627546352362"/>
    <n v="6.3887262045770887"/>
    <e v="#REF!"/>
    <n v="6.8927873571784346"/>
    <n v="319244.07686826598"/>
    <n v="316953.3743934129"/>
    <n v="338112.84870971384"/>
    <n v="348315.79742689291"/>
    <n v="360210.47726136085"/>
    <n v="325009.85459439736"/>
    <e v="#REF!"/>
    <e v="#REF!"/>
    <e v="#REF!"/>
    <e v="#REF!"/>
    <e v="#REF!"/>
    <e v="#REF!"/>
    <e v="#REF!"/>
    <e v="#REF!"/>
  </r>
  <r>
    <x v="5"/>
    <x v="120"/>
    <n v="2019"/>
    <n v="17"/>
    <n v="500"/>
    <n v="100"/>
    <n v="50"/>
    <n v="60.500000000000014"/>
    <n v="514.71522866293822"/>
    <n v="100.04235113995529"/>
    <n v="50.000000000441887"/>
    <n v="59.90000000001654"/>
    <n v="323044.89583047025"/>
    <n v="121"/>
    <n v="12.685546588924856"/>
    <n v="1"/>
    <n v="710.5"/>
    <n v="6.7827084055633193"/>
    <n v="5.0996209594595747"/>
    <n v="4.5484686743251235"/>
    <n v="4.6645791441213662"/>
    <n v="0"/>
    <n v="0"/>
    <n v="0"/>
    <n v="0"/>
    <n v="0"/>
    <n v="0"/>
    <n v="0"/>
    <n v="0"/>
    <n v="0"/>
    <n v="1"/>
    <n v="0"/>
    <n v="4"/>
    <n v="0"/>
    <n v="0"/>
    <n v="0"/>
    <n v="1"/>
    <n v="0"/>
    <n v="0"/>
    <n v="0"/>
    <n v="0"/>
    <n v="0"/>
    <n v="0"/>
    <n v="0"/>
    <n v="0"/>
    <n v="5.3981627015177525"/>
    <n v="6.4030725884861353"/>
    <e v="#REF!"/>
    <n v="7.0553136081465402"/>
    <n v="319126.94135032594"/>
    <n v="316726.93982593081"/>
    <n v="337673.54389219393"/>
    <n v="348014.11722887517"/>
    <n v="360075.73338242766"/>
    <n v="326825.91879127035"/>
    <e v="#REF!"/>
    <e v="#REF!"/>
    <e v="#REF!"/>
    <e v="#REF!"/>
    <e v="#REF!"/>
    <e v="#REF!"/>
    <e v="#REF!"/>
    <e v="#REF!"/>
  </r>
  <r>
    <x v="5"/>
    <x v="121"/>
    <n v="2019"/>
    <n v="18"/>
    <n v="500"/>
    <n v="100"/>
    <n v="50"/>
    <n v="66.550000000000026"/>
    <n v="510.30066006405673"/>
    <n v="100.02117556997764"/>
    <n v="50.000000000044189"/>
    <n v="65.885000000001682"/>
    <n v="325766.08472745941"/>
    <n v="122"/>
    <n v="12.693934871289043"/>
    <n v="1"/>
    <n v="716.55000000000007"/>
    <n v="6.777693254628768"/>
    <n v="5.0994918000911289"/>
    <n v="4.5484686743209144"/>
    <n v="4.7194440870450407"/>
    <n v="0"/>
    <n v="0"/>
    <n v="0"/>
    <n v="0"/>
    <n v="0"/>
    <n v="0"/>
    <n v="0"/>
    <n v="0"/>
    <n v="0"/>
    <n v="1"/>
    <n v="0"/>
    <n v="4"/>
    <n v="0"/>
    <n v="0"/>
    <n v="0"/>
    <n v="1"/>
    <n v="0"/>
    <n v="0"/>
    <n v="0"/>
    <n v="0"/>
    <n v="0"/>
    <n v="0"/>
    <n v="0"/>
    <n v="0"/>
    <n v="5.4026773818722793"/>
    <n v="6.418299541376606"/>
    <e v="#REF!"/>
    <n v="7.073557301277126"/>
    <n v="319009.8058323859"/>
    <n v="316542.12129100208"/>
    <n v="337361.14582777908"/>
    <n v="347810.21219499607"/>
    <n v="359993.23196050263"/>
    <n v="328776.80120397743"/>
    <e v="#REF!"/>
    <e v="#REF!"/>
    <e v="#REF!"/>
    <e v="#REF!"/>
    <e v="#REF!"/>
    <e v="#REF!"/>
    <e v="#REF!"/>
    <e v="#REF!"/>
  </r>
  <r>
    <x v="5"/>
    <x v="122"/>
    <n v="2019"/>
    <n v="19"/>
    <n v="500"/>
    <n v="100"/>
    <n v="50"/>
    <n v="73.205000000000041"/>
    <n v="507.21046204483969"/>
    <n v="100.01058778498881"/>
    <n v="50.00000000000442"/>
    <n v="72.473000000000212"/>
    <n v="360529.90592343424"/>
    <n v="123"/>
    <n v="12.795330189058189"/>
    <n v="1"/>
    <n v="723.20500000000004"/>
    <n v="6.7741676233909249"/>
    <n v="5.0994272141505643"/>
    <n v="4.5484686743204934"/>
    <n v="4.7765480299726741"/>
    <n v="0"/>
    <n v="0"/>
    <n v="0"/>
    <n v="0"/>
    <n v="0"/>
    <n v="0"/>
    <n v="0"/>
    <n v="0"/>
    <n v="0"/>
    <n v="1"/>
    <n v="1"/>
    <n v="5"/>
    <n v="0"/>
    <n v="0"/>
    <n v="0"/>
    <n v="0"/>
    <n v="1"/>
    <n v="0"/>
    <n v="0"/>
    <n v="0"/>
    <n v="0"/>
    <n v="0"/>
    <n v="0"/>
    <n v="0"/>
    <n v="5.4071717714601188"/>
    <n v="7.434235751408047"/>
    <e v="#REF!"/>
    <n v="8.2354607348936781"/>
    <n v="363853.36181214848"/>
    <n v="365917.91955899051"/>
    <n v="386516.43687184149"/>
    <n v="395174.87471353629"/>
    <n v="409031.35085238918"/>
    <n v="363286.00391106738"/>
    <e v="#REF!"/>
    <e v="#REF!"/>
    <e v="#REF!"/>
    <e v="#REF!"/>
    <e v="#REF!"/>
    <e v="#REF!"/>
    <e v="#REF!"/>
    <e v="#REF!"/>
  </r>
  <r>
    <x v="5"/>
    <x v="123"/>
    <n v="2019"/>
    <n v="20"/>
    <n v="500"/>
    <n v="100"/>
    <n v="50"/>
    <n v="80.525500000000051"/>
    <n v="505.04732343138778"/>
    <n v="100.00529389249441"/>
    <n v="50.000000000000441"/>
    <n v="79.720250000000078"/>
    <n v="363305.99088725797"/>
    <n v="124"/>
    <n v="12.803000708266719"/>
    <n v="1"/>
    <n v="730.52550000000008"/>
    <n v="6.7716922647067195"/>
    <n v="5.0993949196159614"/>
    <n v="4.5484686743204508"/>
    <n v="4.835814847197617"/>
    <n v="0"/>
    <n v="0"/>
    <n v="0"/>
    <n v="0"/>
    <n v="0"/>
    <n v="0"/>
    <n v="0"/>
    <n v="0"/>
    <n v="0"/>
    <n v="1"/>
    <n v="1"/>
    <n v="5"/>
    <n v="0"/>
    <n v="0"/>
    <n v="0"/>
    <n v="0"/>
    <n v="1"/>
    <n v="0"/>
    <n v="0"/>
    <n v="0"/>
    <n v="0"/>
    <n v="0"/>
    <n v="0"/>
    <n v="0"/>
    <n v="5.4116460518550396"/>
    <n v="7.4508135018433741"/>
    <e v="#REF!"/>
    <n v="8.2056141536715472"/>
    <n v="363736.22629420843"/>
    <n v="365782.62410280033"/>
    <n v="386357.08577455644"/>
    <n v="395086.77275958896"/>
    <n v="409010.60893636075"/>
    <n v="365441.0820986313"/>
    <e v="#REF!"/>
    <e v="#REF!"/>
    <e v="#REF!"/>
    <e v="#REF!"/>
    <e v="#REF!"/>
    <e v="#REF!"/>
    <e v="#REF!"/>
    <e v="#REF!"/>
  </r>
  <r>
    <x v="5"/>
    <x v="124"/>
    <n v="2019"/>
    <n v="21"/>
    <n v="500"/>
    <n v="100"/>
    <n v="50"/>
    <n v="88.578050000000061"/>
    <n v="503.5331264019714"/>
    <n v="100.00264694624721"/>
    <n v="50.000000000000043"/>
    <n v="87.692270000000065"/>
    <n v="366097.14272376441"/>
    <n v="125"/>
    <n v="12.810653994444614"/>
    <n v="1"/>
    <n v="738.57805000000008"/>
    <n v="6.7699558605894845"/>
    <n v="5.0993787719575492"/>
    <n v="4.5484686743204472"/>
    <n v="4.8971917109716649"/>
    <n v="0"/>
    <n v="0"/>
    <n v="0"/>
    <n v="0"/>
    <n v="0"/>
    <n v="0"/>
    <n v="0"/>
    <n v="0"/>
    <n v="0"/>
    <n v="1"/>
    <n v="1"/>
    <n v="5"/>
    <n v="0"/>
    <n v="0"/>
    <n v="0"/>
    <n v="0"/>
    <n v="1"/>
    <n v="0"/>
    <n v="0"/>
    <n v="0"/>
    <n v="0"/>
    <n v="0"/>
    <n v="0"/>
    <n v="0"/>
    <n v="5.4161004022044201"/>
    <n v="7.4679861128836214"/>
    <e v="#REF!"/>
    <n v="8.1638836253588405"/>
    <n v="363619.09077626839"/>
    <n v="365661.60294577596"/>
    <n v="386242.26381358394"/>
    <n v="395031.93181578041"/>
    <n v="409007.58155776729"/>
    <n v="367684.61182612751"/>
    <e v="#REF!"/>
    <e v="#REF!"/>
    <e v="#REF!"/>
    <e v="#REF!"/>
    <e v="#REF!"/>
    <e v="#REF!"/>
    <e v="#REF!"/>
    <e v="#REF!"/>
  </r>
  <r>
    <x v="5"/>
    <x v="125"/>
    <n v="2019"/>
    <n v="22"/>
    <n v="503.79206440844052"/>
    <n v="100"/>
    <n v="50"/>
    <n v="97.435855000000075"/>
    <n v="503.61080780391211"/>
    <n v="100.00132347312361"/>
    <n v="50.000000000000007"/>
    <n v="96.461496500000067"/>
    <n v="368924.62150470197"/>
    <n v="126"/>
    <n v="12.818347624390084"/>
    <n v="1"/>
    <n v="751.22791940844058"/>
    <n v="6.7700450150799023"/>
    <n v="5.0993706980305626"/>
    <n v="4.5484686743204463"/>
    <n v="4.9606212562828969"/>
    <n v="0"/>
    <n v="0"/>
    <n v="0"/>
    <n v="0"/>
    <n v="0"/>
    <n v="0"/>
    <n v="0"/>
    <n v="0"/>
    <n v="0"/>
    <n v="1"/>
    <n v="1"/>
    <n v="5"/>
    <n v="0"/>
    <n v="0"/>
    <n v="0"/>
    <n v="0"/>
    <n v="1"/>
    <n v="0"/>
    <n v="0"/>
    <n v="0"/>
    <n v="0"/>
    <n v="0"/>
    <n v="0"/>
    <n v="0"/>
    <n v="5.4205349992722862"/>
    <n v="7.4858467722519606"/>
    <e v="#REF!"/>
    <n v="8.0935494746531536"/>
    <n v="363565.13108871365"/>
    <n v="365575.59718847903"/>
    <n v="386237.44935743028"/>
    <n v="395058.11897465744"/>
    <n v="409047.64466122322"/>
    <n v="370033.96424010617"/>
    <e v="#REF!"/>
    <e v="#REF!"/>
    <e v="#REF!"/>
    <e v="#REF!"/>
    <e v="#REF!"/>
    <e v="#REF!"/>
    <e v="#REF!"/>
    <e v="#REF!"/>
  </r>
  <r>
    <x v="5"/>
    <x v="126"/>
    <n v="2019"/>
    <n v="23"/>
    <n v="508.82998505252493"/>
    <n v="100"/>
    <n v="50"/>
    <n v="107.1794405000001"/>
    <n v="505.1765609784959"/>
    <n v="100.0006617365618"/>
    <n v="50"/>
    <n v="106.1076461000001"/>
    <n v="391078.04729629314"/>
    <n v="127"/>
    <n v="12.876662428501621"/>
    <n v="1"/>
    <n v="766.00942555252504"/>
    <n v="6.7718403281929849"/>
    <n v="5.0993666610426232"/>
    <n v="4.5484686743204463"/>
    <n v="5.0260397689912146"/>
    <n v="0"/>
    <n v="0"/>
    <n v="0"/>
    <n v="0"/>
    <n v="0"/>
    <n v="0"/>
    <n v="0"/>
    <n v="0"/>
    <n v="0"/>
    <n v="1"/>
    <n v="1"/>
    <n v="6"/>
    <n v="0"/>
    <n v="0"/>
    <n v="0"/>
    <n v="0"/>
    <n v="0"/>
    <n v="1"/>
    <n v="0"/>
    <n v="0"/>
    <n v="0"/>
    <n v="0"/>
    <n v="0"/>
    <n v="0"/>
    <n v="5.4249500174814029"/>
    <n v="7.5043670843862609"/>
    <e v="#REF!"/>
    <n v="8.2639396373080825"/>
    <n v="403205.96934133227"/>
    <n v="404680.28876178077"/>
    <n v="425598.63371577306"/>
    <n v="431760.25995383639"/>
    <n v="437673.93646127923"/>
    <n v="391887.49049953546"/>
    <e v="#REF!"/>
    <e v="#REF!"/>
    <e v="#REF!"/>
    <e v="#REF!"/>
    <e v="#REF!"/>
    <e v="#REF!"/>
    <e v="#REF!"/>
    <e v="#REF!"/>
  </r>
  <r>
    <x v="5"/>
    <x v="127"/>
    <n v="2019"/>
    <n v="24"/>
    <n v="513.91828490305011"/>
    <n v="100"/>
    <n v="50"/>
    <n v="117.89738455000011"/>
    <n v="507.79907815586211"/>
    <n v="100.0003308682809"/>
    <n v="50"/>
    <n v="116.71841070500011"/>
    <n v="393963.10877950798"/>
    <n v="128"/>
    <n v="12.884012551356951"/>
    <n v="1"/>
    <n v="781.81566945305019"/>
    <n v="6.7748401391777575"/>
    <n v="5.0993646425425423"/>
    <n v="4.5484686743204463"/>
    <n v="5.0933778917353187"/>
    <n v="0"/>
    <n v="0"/>
    <n v="0"/>
    <n v="0"/>
    <n v="0"/>
    <n v="0"/>
    <n v="0"/>
    <n v="0"/>
    <n v="0"/>
    <n v="1"/>
    <n v="1"/>
    <n v="6"/>
    <n v="0"/>
    <n v="0"/>
    <n v="0"/>
    <n v="0"/>
    <n v="0"/>
    <n v="1"/>
    <n v="0"/>
    <n v="0"/>
    <n v="0"/>
    <n v="0"/>
    <n v="0"/>
    <n v="0"/>
    <n v="5.4293456289544411"/>
    <n v="7.5234793185586195"/>
    <e v="#REF!"/>
    <n v="8.0706652246692663"/>
    <n v="403173.60494900675"/>
    <n v="404650.2599184002"/>
    <n v="425769.21437264764"/>
    <n v="431915.39301147143"/>
    <n v="437782.55857934192"/>
    <n v="394427.89294786414"/>
    <e v="#REF!"/>
    <e v="#REF!"/>
    <e v="#REF!"/>
    <e v="#REF!"/>
    <e v="#REF!"/>
    <e v="#REF!"/>
    <e v="#REF!"/>
    <e v="#REF!"/>
  </r>
  <r>
    <x v="5"/>
    <x v="128"/>
    <n v="2019"/>
    <n v="25"/>
    <n v="519.0574677520807"/>
    <n v="100"/>
    <n v="50"/>
    <n v="129.68712300500013"/>
    <n v="511.17659503472771"/>
    <n v="100.00016543414046"/>
    <n v="50"/>
    <n v="128.39025177500014"/>
    <n v="396864.78259264445"/>
    <n v="129"/>
    <n v="12.891350903649238"/>
    <n v="1"/>
    <n v="798.7445907570808"/>
    <n v="6.7786903588353198"/>
    <n v="5.0993636332909738"/>
    <n v="4.5484686743204463"/>
    <n v="5.1625615931762354"/>
    <n v="0"/>
    <n v="0"/>
    <n v="0"/>
    <n v="0"/>
    <n v="0"/>
    <n v="0"/>
    <n v="0"/>
    <n v="0"/>
    <n v="0"/>
    <n v="1"/>
    <n v="1"/>
    <n v="6"/>
    <n v="0"/>
    <n v="0"/>
    <n v="0"/>
    <n v="0"/>
    <n v="0"/>
    <n v="1"/>
    <n v="0"/>
    <n v="0"/>
    <n v="0"/>
    <n v="0"/>
    <n v="0"/>
    <n v="0"/>
    <n v="5.43372200355424"/>
    <n v="7.543129483066779"/>
    <e v="#REF!"/>
    <n v="8.2966327436740084"/>
    <n v="403142.08826793736"/>
    <n v="404636.8382579686"/>
    <n v="425991.0403501477"/>
    <n v="432108.17301199172"/>
    <n v="437911.19557004463"/>
    <n v="397049.00069985201"/>
    <e v="#REF!"/>
    <e v="#REF!"/>
    <e v="#REF!"/>
    <e v="#REF!"/>
    <e v="#REF!"/>
    <e v="#REF!"/>
    <e v="#REF!"/>
    <e v="#REF!"/>
  </r>
  <r>
    <x v="5"/>
    <x v="129"/>
    <n v="2019"/>
    <n v="26"/>
    <n v="524.24804242960147"/>
    <n v="100"/>
    <n v="50"/>
    <n v="142.65583530550015"/>
    <n v="515.09802925318979"/>
    <n v="100.00008271707023"/>
    <n v="50"/>
    <n v="141.22927695245016"/>
    <n v="399778.04262950504"/>
    <n v="130"/>
    <n v="12.898664778653549"/>
    <n v="1"/>
    <n v="816.90387773510156"/>
    <n v="6.7831421017329694"/>
    <n v="5.099363128664808"/>
    <n v="4.5484686743204463"/>
    <n v="5.2335131629970713"/>
    <n v="0"/>
    <n v="0"/>
    <n v="0"/>
    <n v="0"/>
    <n v="0"/>
    <n v="0"/>
    <n v="0"/>
    <n v="0"/>
    <n v="0"/>
    <n v="1"/>
    <n v="1"/>
    <n v="6"/>
    <n v="0"/>
    <n v="0"/>
    <n v="0"/>
    <n v="0"/>
    <n v="0"/>
    <n v="1"/>
    <n v="0"/>
    <n v="0"/>
    <n v="0"/>
    <n v="0"/>
    <n v="0"/>
    <n v="0"/>
    <n v="5.4380793089231956"/>
    <n v="7.5632732615338574"/>
    <e v="#REF!"/>
    <n v="8.2950391365344025"/>
    <n v="403111.42777523672"/>
    <n v="404635.38075427758"/>
    <n v="426249.11390165344"/>
    <n v="432327.57447698381"/>
    <n v="438053.98534354387"/>
    <n v="399743.55740840791"/>
    <e v="#REF!"/>
    <e v="#REF!"/>
    <e v="#REF!"/>
    <e v="#REF!"/>
    <e v="#REF!"/>
    <e v="#REF!"/>
    <e v="#REF!"/>
    <e v="#REF!"/>
  </r>
  <r>
    <x v="5"/>
    <x v="130"/>
    <n v="2019"/>
    <n v="27"/>
    <n v="529.49052285389757"/>
    <n v="100"/>
    <n v="50"/>
    <n v="156.92141883605018"/>
    <n v="519.41577733340216"/>
    <n v="100.00004135853511"/>
    <n v="50"/>
    <n v="155.35220464769017"/>
    <n v="402699.36787175189"/>
    <n v="131"/>
    <n v="12.905945577113338"/>
    <n v="1"/>
    <n v="836.41194168994775"/>
    <n v="6.7880209381673327"/>
    <n v="5.0993628763516288"/>
    <n v="4.5484686743204463"/>
    <n v="5.3061521883171343"/>
    <n v="0"/>
    <n v="0"/>
    <n v="0"/>
    <n v="0"/>
    <n v="0"/>
    <n v="0"/>
    <n v="0"/>
    <n v="0"/>
    <n v="0"/>
    <n v="1"/>
    <n v="1"/>
    <n v="6"/>
    <n v="0"/>
    <n v="0"/>
    <n v="0"/>
    <n v="0"/>
    <n v="0"/>
    <n v="1"/>
    <n v="0"/>
    <n v="0"/>
    <n v="0"/>
    <n v="0"/>
    <n v="0"/>
    <n v="0"/>
    <n v="5.4424177105217932"/>
    <n v="7.5838731443797025"/>
    <e v="#REF!"/>
    <n v="8.3242475286322506"/>
    <n v="403081.63203278848"/>
    <n v="404642.64068026794"/>
    <n v="426532.92395600339"/>
    <n v="432565.87391064252"/>
    <n v="438206.82163559535"/>
    <n v="402505.56159365538"/>
    <e v="#REF!"/>
    <e v="#REF!"/>
    <e v="#REF!"/>
    <e v="#REF!"/>
    <e v="#REF!"/>
    <e v="#REF!"/>
    <e v="#REF!"/>
    <e v="#REF!"/>
  </r>
  <r>
    <x v="5"/>
    <x v="131"/>
    <n v="2019"/>
    <n v="28"/>
    <n v="534.78542808243651"/>
    <n v="100"/>
    <n v="50"/>
    <n v="172.6135607196552"/>
    <n v="524.02667255811241"/>
    <n v="100.00002067926755"/>
    <n v="50"/>
    <n v="170.88742511245871"/>
    <n v="412298.53116421727"/>
    <n v="132"/>
    <n v="12.929502956147335"/>
    <n v="1"/>
    <n v="857.39898880209171"/>
    <n v="6.7932048672898748"/>
    <n v="5.0993627501950156"/>
    <n v="4.5484686743204463"/>
    <n v="5.3803964885115771"/>
    <n v="0"/>
    <n v="0"/>
    <n v="0"/>
    <n v="0"/>
    <n v="0"/>
    <n v="0"/>
    <n v="0"/>
    <n v="0"/>
    <n v="0"/>
    <n v="1"/>
    <n v="1"/>
    <n v="7"/>
    <n v="0"/>
    <n v="0"/>
    <n v="0"/>
    <n v="0"/>
    <n v="0"/>
    <n v="0"/>
    <n v="1"/>
    <n v="0"/>
    <n v="0"/>
    <n v="0"/>
    <n v="0"/>
    <n v="0"/>
    <n v="5.4467373716663099"/>
    <n v="7.6048964409321069"/>
    <e v="#REF!"/>
    <n v="8.2043694954375646"/>
    <n v="439971.29083700926"/>
    <n v="440582.81946678099"/>
    <n v="462562.41169122601"/>
    <n v="471819.57580408588"/>
    <n v="454138.48590022913"/>
    <n v="410842.45260019985"/>
    <e v="#REF!"/>
    <e v="#REF!"/>
    <e v="#REF!"/>
    <e v="#REF!"/>
    <e v="#REF!"/>
    <e v="#REF!"/>
    <e v="#REF!"/>
    <e v="#REF!"/>
  </r>
  <r>
    <x v="5"/>
    <x v="132"/>
    <n v="2019"/>
    <n v="29"/>
    <n v="540.13328236326083"/>
    <n v="100"/>
    <n v="50"/>
    <n v="189.87491679162073"/>
    <n v="528.85865549965683"/>
    <n v="100.00001033963377"/>
    <n v="50"/>
    <n v="187.97616762370453"/>
    <n v="415229.35704926937"/>
    <n v="133"/>
    <n v="12.936586314136951"/>
    <n v="1"/>
    <n v="880.00819915488159"/>
    <n v="6.7986086770740668"/>
    <n v="5.0993626871167033"/>
    <n v="4.5484686743204463"/>
    <n v="5.45616299094808"/>
    <n v="0"/>
    <n v="0"/>
    <n v="0"/>
    <n v="0"/>
    <n v="0"/>
    <n v="0"/>
    <n v="0"/>
    <n v="0"/>
    <n v="0"/>
    <n v="1"/>
    <n v="1"/>
    <n v="7"/>
    <n v="0"/>
    <n v="0"/>
    <n v="0"/>
    <n v="0"/>
    <n v="0"/>
    <n v="0"/>
    <n v="1"/>
    <n v="0"/>
    <n v="0"/>
    <n v="0"/>
    <n v="0"/>
    <n v="0"/>
    <n v="5.4510384535657002"/>
    <n v="7.6263139249126306"/>
    <e v="#REF!"/>
    <n v="8.3151009489823569"/>
    <n v="439943.25062404841"/>
    <n v="440601.39064548304"/>
    <n v="462877.85645073914"/>
    <n v="472081.0998378896"/>
    <n v="454303.66858119896"/>
    <n v="413724.64262098027"/>
    <e v="#REF!"/>
    <e v="#REF!"/>
    <e v="#REF!"/>
    <e v="#REF!"/>
    <e v="#REF!"/>
    <e v="#REF!"/>
    <e v="#REF!"/>
    <e v="#REF!"/>
  </r>
  <r>
    <x v="5"/>
    <x v="133"/>
    <n v="2019"/>
    <n v="30"/>
    <n v="500"/>
    <n v="100"/>
    <n v="50"/>
    <n v="208.86240847078281"/>
    <n v="520.20105884975976"/>
    <n v="100.00000516981689"/>
    <n v="50"/>
    <n v="206.77378438607496"/>
    <n v="417866.79289612948"/>
    <n v="134"/>
    <n v="12.94291798343651"/>
    <n v="1"/>
    <n v="858.86240847078284"/>
    <n v="6.7889057138910767"/>
    <n v="5.0993626555775453"/>
    <n v="4.5484686743204463"/>
    <n v="5.5333685343501617"/>
    <n v="0"/>
    <n v="0"/>
    <n v="0"/>
    <n v="0"/>
    <n v="0"/>
    <n v="0"/>
    <n v="0"/>
    <n v="0"/>
    <n v="0"/>
    <n v="1"/>
    <n v="1"/>
    <n v="7"/>
    <n v="0"/>
    <n v="0"/>
    <n v="0"/>
    <n v="0"/>
    <n v="0"/>
    <n v="0"/>
    <n v="1"/>
    <n v="0"/>
    <n v="0"/>
    <n v="0"/>
    <n v="0"/>
    <n v="0"/>
    <n v="5.4553211153577017"/>
    <n v="7.6465722075203804"/>
    <e v="#REF!"/>
    <n v="7.7047807913868089"/>
    <n v="439157.49422674184"/>
    <n v="440323.24128809036"/>
    <n v="462282.97250701679"/>
    <n v="471674.50316760031"/>
    <n v="454113.68406877242"/>
    <n v="416385.09529934579"/>
    <e v="#REF!"/>
    <e v="#REF!"/>
    <e v="#REF!"/>
    <e v="#REF!"/>
    <e v="#REF!"/>
    <e v="#REF!"/>
    <e v="#REF!"/>
    <e v="#REF!"/>
  </r>
  <r>
    <x v="5"/>
    <x v="134"/>
    <n v="2019"/>
    <n v="31"/>
    <n v="550.98996133876233"/>
    <n v="100"/>
    <n v="50"/>
    <n v="229.74864931786112"/>
    <n v="529.43772959646049"/>
    <n v="100.00000258490844"/>
    <n v="50"/>
    <n v="227.45116282468251"/>
    <n v="420893.81894166331"/>
    <n v="135"/>
    <n v="12.950135869313847"/>
    <n v="1"/>
    <n v="930.73861065662345"/>
    <n v="6.7992543249062809"/>
    <n v="5.0993626398079668"/>
    <n v="4.5484686743204463"/>
    <n v="5.611930590515863"/>
    <n v="0"/>
    <n v="0"/>
    <n v="0"/>
    <n v="0"/>
    <n v="0"/>
    <n v="0"/>
    <n v="0"/>
    <n v="0"/>
    <n v="0"/>
    <n v="1"/>
    <n v="1"/>
    <n v="7"/>
    <n v="0"/>
    <n v="0"/>
    <n v="0"/>
    <n v="0"/>
    <n v="0"/>
    <n v="0"/>
    <n v="1"/>
    <n v="0"/>
    <n v="0"/>
    <n v="0"/>
    <n v="0"/>
    <n v="0"/>
    <n v="5.4595855141441589"/>
    <n v="7.669166559751794"/>
    <e v="#REF!"/>
    <n v="8.2797311760114916"/>
    <n v="439889.85196680645"/>
    <n v="440438.69920206955"/>
    <n v="462896.38920945668"/>
    <n v="472154.72085195937"/>
    <n v="454395.1225234982"/>
    <n v="419455.49589644594"/>
    <e v="#REF!"/>
    <e v="#REF!"/>
    <e v="#REF!"/>
    <e v="#REF!"/>
    <e v="#REF!"/>
    <e v="#REF!"/>
    <e v="#REF!"/>
    <e v="#REF!"/>
  </r>
  <r>
    <x v="5"/>
    <x v="135"/>
    <n v="2019"/>
    <n v="32"/>
    <n v="556.49986095215013"/>
    <n v="100"/>
    <n v="50"/>
    <n v="252.72351424964725"/>
    <n v="537.55636900316733"/>
    <n v="100.00000129245421"/>
    <n v="50"/>
    <n v="250.19627910715079"/>
    <n v="425046.45082710293"/>
    <n v="136"/>
    <n v="12.959953737997946"/>
    <n v="1"/>
    <n v="959.22337520179735"/>
    <n v="6.8082627112460798"/>
    <n v="5.0993626319231762"/>
    <n v="4.5484686743204463"/>
    <n v="5.6917678988892044"/>
    <n v="0"/>
    <n v="0"/>
    <n v="0"/>
    <n v="0"/>
    <n v="0"/>
    <n v="0"/>
    <n v="0"/>
    <n v="0"/>
    <n v="0"/>
    <n v="1"/>
    <n v="1"/>
    <n v="8"/>
    <n v="0"/>
    <n v="0"/>
    <n v="0"/>
    <n v="0"/>
    <n v="0"/>
    <n v="0"/>
    <n v="0"/>
    <n v="1"/>
    <n v="0"/>
    <n v="0"/>
    <n v="0"/>
    <n v="0"/>
    <n v="5.4638318050256105"/>
    <n v="7.6919375551930438"/>
    <e v="#REF!"/>
    <n v="8.197929400802952"/>
    <n v="441898.23704023456"/>
    <n v="443062.3504651055"/>
    <n v="464957.97071809234"/>
    <n v="476752.85552734643"/>
    <n v="452612.6091105403"/>
    <n v="422560.22510613466"/>
    <e v="#REF!"/>
    <e v="#REF!"/>
    <e v="#REF!"/>
    <e v="#REF!"/>
    <e v="#REF!"/>
    <e v="#REF!"/>
    <e v="#REF!"/>
    <e v="#REF!"/>
  </r>
  <r>
    <x v="5"/>
    <x v="136"/>
    <n v="2019"/>
    <n v="33"/>
    <n v="562.06485956167148"/>
    <n v="100"/>
    <n v="50"/>
    <n v="50"/>
    <n v="544.9089161707185"/>
    <n v="100.00000064622711"/>
    <n v="50"/>
    <n v="70.019627910715087"/>
    <n v="388938.9664929916"/>
    <n v="137"/>
    <n v="12.871177711815131"/>
    <n v="1"/>
    <n v="762.06485956167148"/>
    <n v="6.8163516067875811"/>
    <n v="5.0993626279807822"/>
    <n v="4.5484686743204463"/>
    <n v="4.755661683073523"/>
    <n v="0"/>
    <n v="0"/>
    <n v="0"/>
    <n v="0"/>
    <n v="0"/>
    <n v="0"/>
    <n v="0"/>
    <n v="0"/>
    <n v="0"/>
    <n v="1"/>
    <n v="1"/>
    <n v="8"/>
    <n v="0"/>
    <n v="0"/>
    <n v="0"/>
    <n v="0"/>
    <n v="0"/>
    <n v="0"/>
    <n v="0"/>
    <n v="1"/>
    <n v="0"/>
    <n v="0"/>
    <n v="0"/>
    <n v="0"/>
    <n v="5.4680601411351315"/>
    <n v="7.4606226414511987"/>
    <e v="#REF!"/>
    <n v="8.2925538778232202"/>
    <n v="441873.81445392797"/>
    <n v="443136.36467398744"/>
    <n v="465435.21777918475"/>
    <n v="477133.13400947716"/>
    <n v="452840.92076353478"/>
    <n v="389673.03466464765"/>
    <e v="#REF!"/>
    <e v="#REF!"/>
    <e v="#REF!"/>
    <e v="#REF!"/>
    <e v="#REF!"/>
    <e v="#REF!"/>
    <e v="#REF!"/>
    <e v="#REF!"/>
  </r>
  <r>
    <x v="5"/>
    <x v="137"/>
    <n v="2019"/>
    <n v="34"/>
    <n v="567.68550815728827"/>
    <n v="100"/>
    <n v="50"/>
    <n v="50"/>
    <n v="551.74189376668937"/>
    <n v="100.00000032311355"/>
    <n v="50"/>
    <n v="52.001962791071506"/>
    <n v="380689.87275486399"/>
    <n v="138"/>
    <n v="12.849740340374689"/>
    <n v="1"/>
    <n v="767.68550815728827"/>
    <n v="6.8238106887846177"/>
    <n v="5.0993626260095839"/>
    <n v="4.5484686743204463"/>
    <n v="4.5872391516000404"/>
    <n v="0"/>
    <n v="0"/>
    <n v="0"/>
    <n v="0"/>
    <n v="0"/>
    <n v="0"/>
    <n v="0"/>
    <n v="0"/>
    <n v="0"/>
    <n v="1"/>
    <n v="1"/>
    <n v="8"/>
    <n v="0"/>
    <n v="0"/>
    <n v="0"/>
    <n v="0"/>
    <n v="0"/>
    <n v="0"/>
    <n v="0"/>
    <n v="1"/>
    <n v="0"/>
    <n v="0"/>
    <n v="0"/>
    <n v="0"/>
    <n v="5.472270673671475"/>
    <n v="7.4211576561282069"/>
    <e v="#REF!"/>
    <n v="8.3710850388762896"/>
    <n v="441850.31899693777"/>
    <n v="443198.95028639067"/>
    <n v="465874.51250270923"/>
    <n v="477485.55802435399"/>
    <n v="453054.42522376595"/>
    <n v="383948.62247993471"/>
    <e v="#REF!"/>
    <e v="#REF!"/>
    <e v="#REF!"/>
    <e v="#REF!"/>
    <e v="#REF!"/>
    <e v="#REF!"/>
    <e v="#REF!"/>
    <e v="#REF!"/>
  </r>
  <r>
    <x v="5"/>
    <x v="138"/>
    <n v="2019"/>
    <n v="35"/>
    <n v="573.36236323886101"/>
    <n v="100"/>
    <n v="50"/>
    <n v="50"/>
    <n v="558.22803460834086"/>
    <n v="100.00000016155678"/>
    <n v="50"/>
    <n v="50.200196279107153"/>
    <n v="379920.55414402258"/>
    <n v="139"/>
    <n v="12.847717441802754"/>
    <n v="1"/>
    <n v="773.36236323886101"/>
    <n v="6.8308400481574409"/>
    <n v="5.0993626250239856"/>
    <n v="4.5484686743204463"/>
    <n v="4.568725166138953"/>
    <n v="0"/>
    <n v="0"/>
    <n v="0"/>
    <n v="0"/>
    <n v="0"/>
    <n v="0"/>
    <n v="0"/>
    <n v="0"/>
    <n v="0"/>
    <n v="1"/>
    <n v="1"/>
    <n v="8"/>
    <n v="0"/>
    <n v="0"/>
    <n v="0"/>
    <n v="0"/>
    <n v="0"/>
    <n v="0"/>
    <n v="0"/>
    <n v="1"/>
    <n v="0"/>
    <n v="0"/>
    <n v="0"/>
    <n v="0"/>
    <n v="5.476463551931511"/>
    <n v="7.4191188907693943"/>
    <e v="#REF!"/>
    <n v="8.322772623593405"/>
    <n v="441827.75994055707"/>
    <n v="443253.90678129758"/>
    <n v="466287.91229552281"/>
    <n v="477818.97688605072"/>
    <n v="453257.82670896297"/>
    <n v="383522.85392184788"/>
    <e v="#REF!"/>
    <e v="#REF!"/>
    <e v="#REF!"/>
    <e v="#REF!"/>
    <e v="#REF!"/>
    <e v="#REF!"/>
    <e v="#REF!"/>
    <e v="#REF!"/>
  </r>
  <r>
    <x v="5"/>
    <x v="139"/>
    <n v="2019"/>
    <n v="36"/>
    <n v="579.09598687124992"/>
    <n v="100"/>
    <n v="50"/>
    <n v="50"/>
    <n v="564.48842028721356"/>
    <n v="100.00000008077839"/>
    <n v="50"/>
    <n v="50.020019627910713"/>
    <n v="364574.71803759556"/>
    <n v="140"/>
    <n v="12.806486797181194"/>
    <n v="1"/>
    <n v="779.09598687124992"/>
    <n v="6.8375782025276886"/>
    <n v="5.0993626245311861"/>
    <n v="4.5484686743204463"/>
    <n v="4.5668547748602872"/>
    <n v="0"/>
    <n v="0"/>
    <n v="0"/>
    <n v="0"/>
    <n v="0"/>
    <n v="0"/>
    <n v="0"/>
    <n v="0"/>
    <n v="0"/>
    <n v="1"/>
    <n v="1"/>
    <n v="9"/>
    <n v="0"/>
    <n v="0"/>
    <n v="0"/>
    <n v="0"/>
    <n v="0"/>
    <n v="0"/>
    <n v="0"/>
    <n v="0"/>
    <n v="1"/>
    <n v="0"/>
    <n v="0"/>
    <n v="0"/>
    <n v="5.4806389233419912"/>
    <n v="7.4212040254475475"/>
    <e v="#REF!"/>
    <n v="8.3973711466641969"/>
    <n v="399395.37006966781"/>
    <n v="398949.20642574161"/>
    <n v="420316.38224244799"/>
    <n v="432016.86531313561"/>
    <n v="432113.91338145797"/>
    <n v="369258.6041384096"/>
    <e v="#REF!"/>
    <e v="#REF!"/>
    <e v="#REF!"/>
    <e v="#REF!"/>
    <e v="#REF!"/>
    <e v="#REF!"/>
    <e v="#REF!"/>
    <e v="#REF!"/>
  </r>
  <r>
    <x v="5"/>
    <x v="140"/>
    <n v="2019"/>
    <n v="37"/>
    <n v="584.88694673996235"/>
    <n v="100"/>
    <n v="50"/>
    <n v="50"/>
    <n v="570.60797822303812"/>
    <n v="100.0000000403892"/>
    <n v="50"/>
    <n v="50.00200196279107"/>
    <n v="364791.77935027302"/>
    <n v="141"/>
    <n v="12.807082002252617"/>
    <n v="1"/>
    <n v="784.88694673996235"/>
    <n v="6.8441211886887086"/>
    <n v="5.0993626242847867"/>
    <n v="4.5484686743204463"/>
    <n v="4.5666675431783794"/>
    <n v="0"/>
    <n v="0"/>
    <n v="0"/>
    <n v="0"/>
    <n v="0"/>
    <n v="0"/>
    <n v="0"/>
    <n v="0"/>
    <n v="0"/>
    <n v="1"/>
    <n v="1"/>
    <n v="9"/>
    <n v="0"/>
    <n v="0"/>
    <n v="0"/>
    <n v="0"/>
    <n v="0"/>
    <n v="0"/>
    <n v="0"/>
    <n v="0"/>
    <n v="1"/>
    <n v="0"/>
    <n v="0"/>
    <n v="0"/>
    <n v="5.4847969334906548"/>
    <n v="7.4236826206731124"/>
    <e v="#REF!"/>
    <n v="8.5081716152076989"/>
    <n v="399374.71200016444"/>
    <n v="398996.09946132405"/>
    <n v="420700.47336052667"/>
    <n v="432328.77354756609"/>
    <n v="432305.88000249368"/>
    <n v="369472.77935303166"/>
    <e v="#REF!"/>
    <e v="#REF!"/>
    <e v="#REF!"/>
    <e v="#REF!"/>
    <e v="#REF!"/>
    <e v="#REF!"/>
    <e v="#REF!"/>
    <e v="#REF!"/>
  </r>
  <r>
    <x v="5"/>
    <x v="141"/>
    <n v="2019"/>
    <n v="38"/>
    <n v="590.73581620736195"/>
    <n v="100"/>
    <n v="50"/>
    <n v="50"/>
    <n v="576.64632961833524"/>
    <n v="100.00000002019459"/>
    <n v="50"/>
    <n v="50.00020019627911"/>
    <n v="365015.17762729083"/>
    <n v="142"/>
    <n v="12.807694214240621"/>
    <n v="1"/>
    <n v="790.73581620736195"/>
    <n v="6.8505356573587699"/>
    <n v="5.0993626241615866"/>
    <n v="4.5484686743204463"/>
    <n v="4.5666488180819806"/>
    <n v="0"/>
    <n v="0"/>
    <n v="0"/>
    <n v="0"/>
    <n v="0"/>
    <n v="0"/>
    <n v="0"/>
    <n v="0"/>
    <n v="0"/>
    <n v="1"/>
    <n v="1"/>
    <n v="9"/>
    <n v="0"/>
    <n v="0"/>
    <n v="0"/>
    <n v="0"/>
    <n v="0"/>
    <n v="0"/>
    <n v="0"/>
    <n v="0"/>
    <n v="1"/>
    <n v="0"/>
    <n v="0"/>
    <n v="0"/>
    <n v="5.4889377261566867"/>
    <n v="7.426182742947252"/>
    <e v="#REF!"/>
    <n v="8.3091317891646916"/>
    <n v="399355.0187051454"/>
    <n v="399041.20625530591"/>
    <n v="421076.82006084378"/>
    <n v="432634.99788938666"/>
    <n v="432494.82511503081"/>
    <n v="369690.59956024215"/>
    <e v="#REF!"/>
    <e v="#REF!"/>
    <e v="#REF!"/>
    <e v="#REF!"/>
    <e v="#REF!"/>
    <e v="#REF!"/>
    <e v="#REF!"/>
    <e v="#REF!"/>
  </r>
  <r>
    <x v="5"/>
    <x v="142"/>
    <n v="2019"/>
    <n v="39"/>
    <n v="596.64317436943566"/>
    <n v="100"/>
    <n v="50"/>
    <n v="50"/>
    <n v="582.64538304366533"/>
    <n v="100.0000000100973"/>
    <n v="50"/>
    <n v="50.000020019627911"/>
    <n v="365237.4790097904"/>
    <n v="143"/>
    <n v="12.808303048422452"/>
    <n v="1"/>
    <n v="796.64317436943566"/>
    <n v="6.8568678940841421"/>
    <n v="5.099362624099987"/>
    <n v="4.5484686743204463"/>
    <n v="4.5666469455530567"/>
    <n v="0"/>
    <n v="0"/>
    <n v="0"/>
    <n v="0"/>
    <n v="0"/>
    <n v="0"/>
    <n v="0"/>
    <n v="0"/>
    <n v="0"/>
    <n v="1"/>
    <n v="1"/>
    <n v="9"/>
    <n v="0"/>
    <n v="0"/>
    <n v="0"/>
    <n v="0"/>
    <n v="0"/>
    <n v="0"/>
    <n v="0"/>
    <n v="0"/>
    <n v="1"/>
    <n v="0"/>
    <n v="0"/>
    <n v="0"/>
    <n v="5.4930614433405482"/>
    <n v="7.4286711712110574"/>
    <e v="#REF!"/>
    <n v="8.2097995948959106"/>
    <n v="399336.29983235558"/>
    <n v="399085.44864023512"/>
    <n v="421448.21149376285"/>
    <n v="432937.58539065969"/>
    <n v="432681.83691433008"/>
    <n v="369907.53202539776"/>
    <e v="#REF!"/>
    <e v="#REF!"/>
    <e v="#REF!"/>
    <e v="#REF!"/>
    <e v="#REF!"/>
    <e v="#REF!"/>
    <e v="#REF!"/>
    <e v="#REF!"/>
  </r>
  <r>
    <x v="5"/>
    <x v="143"/>
    <n v="2019"/>
    <n v="40"/>
    <n v="602.60960611312987"/>
    <n v="100"/>
    <n v="50"/>
    <n v="50"/>
    <n v="588.63464996450466"/>
    <n v="100.00000000504865"/>
    <n v="50"/>
    <n v="50.000002001962791"/>
    <n v="365458.47206121357"/>
    <n v="144"/>
    <n v="12.808907932185219"/>
    <n v="1"/>
    <n v="802.60960611312987"/>
    <n v="6.8631500529000231"/>
    <n v="5.0993626240691867"/>
    <n v="4.5484686743204463"/>
    <n v="4.5666467582999708"/>
    <n v="0"/>
    <n v="0"/>
    <n v="0"/>
    <n v="0"/>
    <n v="0"/>
    <n v="0"/>
    <n v="0"/>
    <n v="0"/>
    <n v="0"/>
    <n v="1"/>
    <n v="1"/>
    <n v="9"/>
    <n v="0"/>
    <n v="0"/>
    <n v="0"/>
    <n v="0"/>
    <n v="0"/>
    <n v="0"/>
    <n v="0"/>
    <n v="0"/>
    <n v="1"/>
    <n v="0"/>
    <n v="0"/>
    <n v="0"/>
    <n v="5.4971682252932021"/>
    <n v="7.4311473921534477"/>
    <e v="#REF!"/>
    <n v="8.4796291345110184"/>
    <n v="399318.56512601726"/>
    <n v="399129.47575849574"/>
    <n v="421816.58524987515"/>
    <n v="433237.95811527531"/>
    <n v="432867.67135734303"/>
    <n v="370123.62024148367"/>
    <e v="#REF!"/>
    <e v="#REF!"/>
    <e v="#REF!"/>
    <e v="#REF!"/>
    <e v="#REF!"/>
    <e v="#REF!"/>
    <e v="#REF!"/>
    <e v="#REF!"/>
  </r>
  <r>
    <x v="5"/>
    <x v="144"/>
    <n v="2019"/>
    <n v="41"/>
    <n v="608.63570217426127"/>
    <n v="100"/>
    <n v="50"/>
    <n v="50"/>
    <n v="594.6349656274316"/>
    <n v="100.00000000252433"/>
    <n v="50"/>
    <n v="50.000000200196283"/>
    <n v="327186.02899880672"/>
    <n v="145"/>
    <n v="12.698284184140212"/>
    <n v="0"/>
    <n v="808.63570217426127"/>
    <n v="6.8694044732161785"/>
    <n v="5.0993626240537866"/>
    <n v="4.5484686743204463"/>
    <n v="4.5666467395746606"/>
    <n v="0"/>
    <n v="0"/>
    <n v="0"/>
    <n v="0"/>
    <n v="0"/>
    <n v="0"/>
    <n v="0"/>
    <n v="0"/>
    <n v="0"/>
    <n v="1"/>
    <n v="0"/>
    <n v="10"/>
    <n v="0"/>
    <n v="0"/>
    <n v="0"/>
    <n v="0"/>
    <n v="0"/>
    <n v="0"/>
    <n v="0"/>
    <n v="0"/>
    <n v="0"/>
    <n v="1"/>
    <n v="0"/>
    <n v="0"/>
    <n v="5.5012582105447274"/>
    <n v="6.4336133228646126"/>
    <e v="#REF!"/>
    <n v="7.3715419685871906"/>
    <n v="344358.13633737841"/>
    <n v="344859.02181522723"/>
    <n v="365797.54621138365"/>
    <n v="375614.35333371378"/>
    <n v="385581.7530504762"/>
    <n v="332401.82378649572"/>
    <e v="#REF!"/>
    <e v="#REF!"/>
    <e v="#REF!"/>
    <e v="#REF!"/>
    <e v="#REF!"/>
    <e v="#REF!"/>
    <e v="#REF!"/>
    <e v="#REF!"/>
  </r>
  <r>
    <x v="5"/>
    <x v="145"/>
    <n v="2019"/>
    <n v="42"/>
    <n v="614.72205919600378"/>
    <n v="100"/>
    <n v="50"/>
    <n v="50"/>
    <n v="600.66109369800324"/>
    <n v="100.00000000126217"/>
    <n v="50"/>
    <n v="50.000000020019627"/>
    <n v="327405.38955273968"/>
    <n v="146"/>
    <n v="12.698954405459732"/>
    <n v="0"/>
    <n v="814.72205919600378"/>
    <n v="6.8756466737846624"/>
    <n v="5.099362624046087"/>
    <n v="4.5484686743204463"/>
    <n v="4.5666467377021291"/>
    <n v="0"/>
    <n v="0"/>
    <n v="0"/>
    <n v="0"/>
    <n v="0"/>
    <n v="0"/>
    <n v="0"/>
    <n v="0"/>
    <n v="0"/>
    <n v="1"/>
    <n v="0"/>
    <n v="10"/>
    <n v="0"/>
    <n v="0"/>
    <n v="0"/>
    <n v="0"/>
    <n v="0"/>
    <n v="0"/>
    <n v="0"/>
    <n v="0"/>
    <n v="0"/>
    <n v="1"/>
    <n v="0"/>
    <n v="0"/>
    <n v="5.5053315359323625"/>
    <n v="6.4360705388766082"/>
    <e v="#REF!"/>
    <n v="7.4736467106916828"/>
    <n v="344342.39958735334"/>
    <n v="344903.85974156647"/>
    <n v="366163.51209788572"/>
    <n v="375912.95884006575"/>
    <n v="385766.64805540559"/>
    <n v="332617.19732020074"/>
    <e v="#REF!"/>
    <e v="#REF!"/>
    <e v="#REF!"/>
    <e v="#REF!"/>
    <e v="#REF!"/>
    <e v="#REF!"/>
    <e v="#REF!"/>
    <e v="#REF!"/>
  </r>
  <r>
    <x v="5"/>
    <x v="146"/>
    <n v="2019"/>
    <n v="43"/>
    <n v="620.86927978796393"/>
    <n v="100"/>
    <n v="50"/>
    <n v="50"/>
    <n v="606.72354952499143"/>
    <n v="100.00000000063108"/>
    <n v="50"/>
    <n v="50.000000002001961"/>
    <n v="327624.28438580321"/>
    <n v="147"/>
    <n v="12.699622756375488"/>
    <n v="0"/>
    <n v="820.86927978796393"/>
    <n v="6.8818874313118918"/>
    <n v="5.0993626240422367"/>
    <n v="4.5484686743204463"/>
    <n v="4.5666467375148763"/>
    <n v="0"/>
    <n v="0"/>
    <n v="0"/>
    <n v="0"/>
    <n v="0"/>
    <n v="0"/>
    <n v="0"/>
    <n v="0"/>
    <n v="0"/>
    <n v="1"/>
    <n v="0"/>
    <n v="10"/>
    <n v="0"/>
    <n v="0"/>
    <n v="0"/>
    <n v="0"/>
    <n v="0"/>
    <n v="0"/>
    <n v="0"/>
    <n v="0"/>
    <n v="0"/>
    <n v="1"/>
    <n v="0"/>
    <n v="0"/>
    <n v="5.5093883366279774"/>
    <n v="6.4385201748949674"/>
    <e v="#REF!"/>
    <n v="7.4387005066415259"/>
    <n v="344327.67682500737"/>
    <n v="344949.49674331694"/>
    <n v="366529.39102724101"/>
    <n v="376211.50052568736"/>
    <n v="385951.50913378806"/>
    <n v="332832.54486681568"/>
    <e v="#REF!"/>
    <e v="#REF!"/>
    <e v="#REF!"/>
    <e v="#REF!"/>
    <e v="#REF!"/>
    <e v="#REF!"/>
    <e v="#REF!"/>
    <e v="#REF!"/>
  </r>
  <r>
    <x v="5"/>
    <x v="147"/>
    <n v="2019"/>
    <n v="44"/>
    <n v="627.07797258584355"/>
    <n v="100"/>
    <n v="50"/>
    <n v="50"/>
    <n v="612.82987644324703"/>
    <n v="100.00000000031554"/>
    <n v="50"/>
    <n v="50.000000000200195"/>
    <n v="327842.85644852318"/>
    <n v="148"/>
    <n v="12.700289676369502"/>
    <n v="0"/>
    <n v="827.07797258584355"/>
    <n v="6.8881342246017896"/>
    <n v="5.099362624040312"/>
    <n v="4.5484686743204463"/>
    <n v="4.5666467374961508"/>
    <n v="0"/>
    <n v="0"/>
    <n v="0"/>
    <n v="0"/>
    <n v="0"/>
    <n v="0"/>
    <n v="0"/>
    <n v="0"/>
    <n v="0"/>
    <n v="1"/>
    <n v="0"/>
    <n v="10"/>
    <n v="0"/>
    <n v="0"/>
    <n v="0"/>
    <n v="0"/>
    <n v="0"/>
    <n v="0"/>
    <n v="0"/>
    <n v="0"/>
    <n v="0"/>
    <n v="1"/>
    <n v="0"/>
    <n v="0"/>
    <n v="5.5134287461649825"/>
    <n v="6.4409630385106391"/>
    <e v="#REF!"/>
    <n v="7.2378016384684338"/>
    <n v="344313.97819021734"/>
    <n v="344996.09874576522"/>
    <n v="366895.63366948289"/>
    <n v="376510.30915289122"/>
    <n v="386136.51211603894"/>
    <n v="333048.00136475789"/>
    <e v="#REF!"/>
    <e v="#REF!"/>
    <e v="#REF!"/>
    <e v="#REF!"/>
    <e v="#REF!"/>
    <e v="#REF!"/>
    <e v="#REF!"/>
    <e v="#REF!"/>
  </r>
  <r>
    <x v="5"/>
    <x v="148"/>
    <n v="2019"/>
    <n v="45"/>
    <n v="633.3487523117019"/>
    <n v="100"/>
    <n v="50"/>
    <n v="50"/>
    <n v="618.98553920378345"/>
    <n v="100.00000000015777"/>
    <n v="50"/>
    <n v="50.000000000020023"/>
    <n v="322897.92904607911"/>
    <n v="149"/>
    <n v="12.685091543118116"/>
    <n v="0"/>
    <n v="833.3487523117019"/>
    <n v="6.894392238386291"/>
    <n v="5.0993626240393493"/>
    <n v="4.5484686743204463"/>
    <n v="4.5666467374942785"/>
    <n v="0"/>
    <n v="0"/>
    <n v="0"/>
    <n v="0"/>
    <n v="0"/>
    <n v="0"/>
    <n v="0"/>
    <n v="0"/>
    <n v="0"/>
    <n v="1"/>
    <n v="0"/>
    <n v="11"/>
    <n v="0"/>
    <n v="0"/>
    <n v="0"/>
    <n v="0"/>
    <n v="0"/>
    <n v="0"/>
    <n v="0"/>
    <n v="0"/>
    <n v="0"/>
    <n v="0"/>
    <n v="1"/>
    <n v="0"/>
    <n v="5.5174528964647074"/>
    <n v="6.4433997075233531"/>
    <e v="#REF!"/>
    <n v="7.5409231169423236"/>
    <n v="321821.99567535945"/>
    <n v="321235.76723527734"/>
    <n v="342818.79849110375"/>
    <n v="349194.99923360633"/>
    <n v="363763.8716144702"/>
    <n v="328244.13049953105"/>
    <e v="#REF!"/>
    <e v="#REF!"/>
    <e v="#REF!"/>
    <e v="#REF!"/>
    <e v="#REF!"/>
    <e v="#REF!"/>
    <e v="#REF!"/>
    <e v="#REF!"/>
  </r>
  <r>
    <x v="5"/>
    <x v="149"/>
    <n v="2019"/>
    <n v="46"/>
    <n v="639.68223983481903"/>
    <n v="100"/>
    <n v="50"/>
    <n v="50"/>
    <n v="625.19454939309412"/>
    <n v="100.00000000007888"/>
    <n v="50"/>
    <n v="50.000000000002004"/>
    <n v="323116.12241969735"/>
    <n v="150"/>
    <n v="12.685767049731076"/>
    <n v="0"/>
    <n v="839.68223983481903"/>
    <n v="6.9006650613266851"/>
    <n v="5.0993626240388679"/>
    <n v="4.5484686743204463"/>
    <n v="4.5666467374940911"/>
    <n v="0"/>
    <n v="0"/>
    <n v="0"/>
    <n v="0"/>
    <n v="0"/>
    <n v="0"/>
    <n v="0"/>
    <n v="0"/>
    <n v="0"/>
    <n v="1"/>
    <n v="0"/>
    <n v="11"/>
    <n v="0"/>
    <n v="0"/>
    <n v="0"/>
    <n v="0"/>
    <n v="0"/>
    <n v="0"/>
    <n v="0"/>
    <n v="0"/>
    <n v="0"/>
    <n v="0"/>
    <n v="1"/>
    <n v="0"/>
    <n v="5.521460917862246"/>
    <n v="6.4458305994461664"/>
    <e v="#REF!"/>
    <n v="7.4348869015830612"/>
    <n v="321810.37612192077"/>
    <n v="321284.62788745074"/>
    <n v="343186.60967071849"/>
    <n v="349494.95906488952"/>
    <n v="363949.48656697763"/>
    <n v="328460.05683247512"/>
    <e v="#REF!"/>
    <e v="#REF!"/>
    <e v="#REF!"/>
    <e v="#REF!"/>
    <e v="#REF!"/>
    <e v="#REF!"/>
    <e v="#REF!"/>
    <e v="#REF!"/>
  </r>
  <r>
    <x v="5"/>
    <x v="150"/>
    <n v="2019"/>
    <n v="47"/>
    <n v="646.07906223316706"/>
    <n v="100"/>
    <n v="50"/>
    <n v="50"/>
    <n v="631.45990324511604"/>
    <n v="100.00000000003945"/>
    <n v="50"/>
    <n v="50.000000000000199"/>
    <n v="323334.20836677589"/>
    <n v="151"/>
    <n v="12.686441768096792"/>
    <n v="0"/>
    <n v="846.07906223316706"/>
    <n v="6.9069551714707851"/>
    <n v="5.0993626240386272"/>
    <n v="4.5484686743204463"/>
    <n v="4.5666467374940725"/>
    <n v="0"/>
    <n v="0"/>
    <n v="0"/>
    <n v="0"/>
    <n v="0"/>
    <n v="0"/>
    <n v="0"/>
    <n v="0"/>
    <n v="0"/>
    <n v="1"/>
    <n v="0"/>
    <n v="11"/>
    <n v="0"/>
    <n v="0"/>
    <n v="0"/>
    <n v="0"/>
    <n v="0"/>
    <n v="0"/>
    <n v="0"/>
    <n v="0"/>
    <n v="0"/>
    <n v="0"/>
    <n v="1"/>
    <n v="0"/>
    <n v="5.5254529391317835"/>
    <n v="6.4482560200318275"/>
    <e v="#REF!"/>
    <n v="7.5500010623676026"/>
    <n v="321799.81172812707"/>
    <n v="321334.72789046465"/>
    <n v="343555.46257100819"/>
    <n v="349795.68345114653"/>
    <n v="364135.50795037794"/>
    <n v="328676.29519887164"/>
    <e v="#REF!"/>
    <e v="#REF!"/>
    <e v="#REF!"/>
    <e v="#REF!"/>
    <e v="#REF!"/>
    <e v="#REF!"/>
    <e v="#REF!"/>
    <e v="#REF!"/>
  </r>
  <r>
    <x v="5"/>
    <x v="151"/>
    <n v="2019"/>
    <n v="48"/>
    <n v="652.53985285549879"/>
    <n v="100"/>
    <n v="50"/>
    <n v="50"/>
    <n v="637.78388812823084"/>
    <n v="100.00000000001972"/>
    <n v="50"/>
    <n v="50.000000000000021"/>
    <n v="323552.21986307914"/>
    <n v="152"/>
    <n v="12.687115801420241"/>
    <n v="0"/>
    <n v="852.53985285549879"/>
    <n v="6.9132642739379948"/>
    <n v="5.0993626240385073"/>
    <n v="4.5484686743204463"/>
    <n v="4.5666467374940707"/>
    <n v="0"/>
    <n v="0"/>
    <n v="0"/>
    <n v="0"/>
    <n v="0"/>
    <n v="0"/>
    <n v="0"/>
    <n v="0"/>
    <n v="0"/>
    <n v="1"/>
    <n v="0"/>
    <n v="11"/>
    <n v="0"/>
    <n v="0"/>
    <n v="0"/>
    <n v="0"/>
    <n v="0"/>
    <n v="0"/>
    <n v="0"/>
    <n v="0"/>
    <n v="0"/>
    <n v="0"/>
    <n v="1"/>
    <n v="0"/>
    <n v="5.5294290875114234"/>
    <n v="6.4506761970493676"/>
    <e v="#REF!"/>
    <n v="7.322849339963807"/>
    <n v="321790.31304557482"/>
    <n v="321386.11755790876"/>
    <n v="343925.45994185458"/>
    <n v="350097.24780407822"/>
    <n v="364321.97585288662"/>
    <n v="328892.87637605937"/>
    <e v="#REF!"/>
    <e v="#REF!"/>
    <e v="#REF!"/>
    <e v="#REF!"/>
    <e v="#REF!"/>
    <e v="#REF!"/>
    <e v="#REF!"/>
    <e v="#REF!"/>
  </r>
  <r>
    <x v="5"/>
    <x v="152"/>
    <n v="2019"/>
    <n v="49"/>
    <n v="659.06525138405368"/>
    <n v="100"/>
    <n v="50"/>
    <n v="50"/>
    <n v="644.16829710497768"/>
    <n v="100.00000000000986"/>
    <n v="50"/>
    <n v="50"/>
    <n v="323698.38510038774"/>
    <n v="153"/>
    <n v="12.687567451024497"/>
    <n v="0"/>
    <n v="859.06525138405368"/>
    <n v="6.9195935358375769"/>
    <n v="5.0993626240384469"/>
    <n v="4.5484686743204463"/>
    <n v="4.5666467374940707"/>
    <n v="0"/>
    <n v="0"/>
    <n v="0"/>
    <n v="0"/>
    <n v="0"/>
    <n v="0"/>
    <n v="0"/>
    <n v="0"/>
    <n v="0"/>
    <n v="1"/>
    <n v="0"/>
    <n v="12"/>
    <n v="0"/>
    <n v="0"/>
    <n v="0"/>
    <n v="0"/>
    <n v="0"/>
    <n v="0"/>
    <n v="0"/>
    <n v="0"/>
    <n v="0"/>
    <n v="0"/>
    <n v="0"/>
    <n v="1"/>
    <n v="5.5333894887275203"/>
    <n v="6.4530913037865609"/>
    <e v="#REF!"/>
    <n v="7.3213121356384105"/>
    <n v="317569.54598040076"/>
    <n v="318486.401950286"/>
    <n v="338928.18225523317"/>
    <n v="346946.18857365329"/>
    <n v="361617.23889243294"/>
    <n v="329109.82143031876"/>
    <e v="#REF!"/>
    <e v="#REF!"/>
    <e v="#REF!"/>
    <e v="#REF!"/>
    <e v="#REF!"/>
    <e v="#REF!"/>
    <e v="#REF!"/>
    <e v="#REF!"/>
  </r>
  <r>
    <x v="5"/>
    <x v="153"/>
    <n v="2019"/>
    <n v="50"/>
    <n v="665.6559038978944"/>
    <n v="100"/>
    <n v="50"/>
    <n v="50"/>
    <n v="650.61457914285268"/>
    <n v="100.00000000000493"/>
    <n v="50"/>
    <n v="50"/>
    <n v="323916.30923849181"/>
    <n v="154"/>
    <n v="12.688240456588561"/>
    <n v="0"/>
    <n v="865.6559038978944"/>
    <n v="6.9259437497057608"/>
    <n v="5.0993626240384167"/>
    <n v="4.5484686743204463"/>
    <n v="4.5666467374940707"/>
    <n v="0"/>
    <n v="0"/>
    <n v="0"/>
    <n v="0"/>
    <n v="0"/>
    <n v="0"/>
    <n v="0"/>
    <n v="0"/>
    <n v="0"/>
    <n v="1"/>
    <n v="0"/>
    <n v="12"/>
    <n v="0"/>
    <n v="0"/>
    <n v="0"/>
    <n v="0"/>
    <n v="0"/>
    <n v="0"/>
    <n v="0"/>
    <n v="0"/>
    <n v="0"/>
    <n v="0"/>
    <n v="0"/>
    <n v="1"/>
    <n v="5.5373342670185366"/>
    <n v="6.4555014754043318"/>
    <e v="#REF!"/>
    <n v="7.4044600109586192"/>
    <n v="317562.21079823986"/>
    <n v="318540.48169988411"/>
    <n v="339300.65698430943"/>
    <n v="347249.57114579098"/>
    <n v="361804.67334473837"/>
    <n v="329327.14466690109"/>
    <e v="#REF!"/>
    <e v="#REF!"/>
    <e v="#REF!"/>
    <e v="#REF!"/>
    <e v="#REF!"/>
    <e v="#REF!"/>
    <e v="#REF!"/>
    <e v="#REF!"/>
  </r>
  <r>
    <x v="5"/>
    <x v="154"/>
    <n v="2019"/>
    <n v="51"/>
    <n v="672.31246293687309"/>
    <n v="100"/>
    <n v="50"/>
    <n v="50"/>
    <n v="657.12394428105881"/>
    <n v="100.00000000000247"/>
    <n v="50"/>
    <n v="50"/>
    <n v="324134.20859264635"/>
    <n v="155"/>
    <n v="12.688912933058745"/>
    <n v="0"/>
    <n v="872.31246293687309"/>
    <n v="6.9323154472170252"/>
    <n v="5.0993626240384025"/>
    <n v="4.5484686743204463"/>
    <n v="4.5666467374940707"/>
    <n v="0"/>
    <n v="0"/>
    <n v="0"/>
    <n v="0"/>
    <n v="0"/>
    <n v="0"/>
    <n v="0"/>
    <n v="0"/>
    <n v="0"/>
    <n v="1"/>
    <n v="0"/>
    <n v="12"/>
    <n v="0"/>
    <n v="0"/>
    <n v="0"/>
    <n v="0"/>
    <n v="0"/>
    <n v="0"/>
    <n v="0"/>
    <n v="0"/>
    <n v="0"/>
    <n v="0"/>
    <n v="0"/>
    <n v="1"/>
    <n v="5.5412635451584258"/>
    <n v="6.4579068203184065"/>
    <e v="#REF!"/>
    <n v="7.4806769214335826"/>
    <n v="317555.97361943673"/>
    <n v="318595.94904286286"/>
    <n v="339674.42630998744"/>
    <n v="347553.90386731538"/>
    <n v="361992.61288834031"/>
    <n v="329544.85568251228"/>
    <e v="#REF!"/>
    <e v="#REF!"/>
    <e v="#REF!"/>
    <e v="#REF!"/>
    <e v="#REF!"/>
    <e v="#REF!"/>
    <e v="#REF!"/>
    <e v="#REF!"/>
  </r>
  <r>
    <x v="5"/>
    <x v="155"/>
    <n v="2019"/>
    <n v="52"/>
    <n v="679.03558756624193"/>
    <n v="100.59786482462845"/>
    <n v="50.298932412314215"/>
    <n v="50"/>
    <n v="663.69743726661363"/>
    <n v="100.29893241231545"/>
    <n v="50.269039171082795"/>
    <n v="50"/>
    <n v="324595.65686135209"/>
    <n v="156"/>
    <n v="12.690335554001926"/>
    <n v="0"/>
    <n v="879.93238480318462"/>
    <n v="6.9387089783010891"/>
    <n v="5.1011846403139014"/>
    <n v="4.5513119770910073"/>
    <n v="4.5666467374940707"/>
    <n v="0"/>
    <n v="0"/>
    <n v="0"/>
    <n v="0"/>
    <n v="0"/>
    <n v="0"/>
    <n v="0"/>
    <n v="0"/>
    <n v="0"/>
    <n v="1"/>
    <n v="0"/>
    <n v="12"/>
    <n v="0"/>
    <n v="0"/>
    <n v="0"/>
    <n v="0"/>
    <n v="0"/>
    <n v="0"/>
    <n v="0"/>
    <n v="0"/>
    <n v="0"/>
    <n v="0"/>
    <n v="0"/>
    <n v="1"/>
    <n v="5.5451774444795623"/>
    <n v="6.4614337213938171"/>
    <e v="#REF!"/>
    <n v="7.40831449695734"/>
    <n v="317550.84542402491"/>
    <n v="318652.82695976755"/>
    <n v="340049.51131890615"/>
    <n v="347924.59661808523"/>
    <n v="362338.51283363195"/>
    <n v="329929.44646825513"/>
    <e v="#REF!"/>
    <e v="#REF!"/>
    <e v="#REF!"/>
    <e v="#REF!"/>
    <e v="#REF!"/>
    <e v="#REF!"/>
    <e v="#REF!"/>
    <e v="#REF!"/>
  </r>
  <r>
    <x v="5"/>
    <x v="156"/>
    <n v="2019"/>
    <n v="53"/>
    <n v="685.82594344190431"/>
    <n v="101.60384347287473"/>
    <n v="50.801921736437365"/>
    <n v="50"/>
    <n v="670.3359891192008"/>
    <n v="100.95138794259509"/>
    <n v="50.748633479901905"/>
    <n v="50"/>
    <n v="325268.53666074842"/>
    <n v="157"/>
    <n v="12.692406386789964"/>
    <n v="0"/>
    <n v="888.23170865121642"/>
    <n v="6.9451245661915104"/>
    <n v="5.1051499146867929"/>
    <n v="4.5563605380144212"/>
    <n v="4.5666467374940707"/>
    <n v="0"/>
    <n v="0"/>
    <n v="0"/>
    <n v="0"/>
    <n v="0"/>
    <n v="0"/>
    <n v="0"/>
    <n v="0"/>
    <n v="0"/>
    <n v="1"/>
    <n v="0"/>
    <n v="12"/>
    <n v="0"/>
    <n v="0"/>
    <n v="0"/>
    <n v="0"/>
    <n v="0"/>
    <n v="0"/>
    <n v="0"/>
    <n v="0"/>
    <n v="0"/>
    <n v="0"/>
    <n v="0"/>
    <n v="1"/>
    <n v="5.5490760848952201"/>
    <n v="6.4659390278028637"/>
    <e v="#REF!"/>
    <n v="7.5466274177398285"/>
    <n v="317546.83730183844"/>
    <n v="318711.13592956553"/>
    <n v="340425.92546303937"/>
    <n v="348373.18903480994"/>
    <n v="362822.4812393256"/>
    <n v="330462.68283510092"/>
    <e v="#REF!"/>
    <e v="#REF!"/>
    <e v="#REF!"/>
    <e v="#REF!"/>
    <e v="#REF!"/>
    <e v="#REF!"/>
    <e v="#REF!"/>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900E8-C0CC-8943-AA49-0CEBB170E44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57:I64" firstHeaderRow="1" firstDataRow="1" firstDataCol="1"/>
  <pivotFields count="8">
    <pivotField axis="axisRow" showAll="0">
      <items count="7">
        <item x="3"/>
        <item x="4"/>
        <item x="5"/>
        <item x="0"/>
        <item x="1"/>
        <item x="2"/>
        <item t="default"/>
      </items>
    </pivotField>
    <pivotField numFmtId="14" showAll="0"/>
    <pivotField numFmtId="164" showAll="0"/>
    <pivotField numFmtId="164" showAll="0"/>
    <pivotField numFmtId="164" showAll="0"/>
    <pivotField numFmtId="164" showAll="0"/>
    <pivotField dataField="1" numFmtId="165" showAll="0"/>
    <pivotField numFmtId="44" showAll="0"/>
  </pivotFields>
  <rowFields count="1">
    <field x="0"/>
  </rowFields>
  <rowItems count="7">
    <i>
      <x/>
    </i>
    <i>
      <x v="1"/>
    </i>
    <i>
      <x v="2"/>
    </i>
    <i>
      <x v="3"/>
    </i>
    <i>
      <x v="4"/>
    </i>
    <i>
      <x v="5"/>
    </i>
    <i t="grand">
      <x/>
    </i>
  </rowItems>
  <colItems count="1">
    <i/>
  </colItems>
  <dataFields count="1">
    <dataField name="Sum of sales" fld="6" baseField="0" baseItem="0" numFmtId="165"/>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C7F3E-7191-7A4F-A05C-44EDE22224CD}"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32:R190" firstHeaderRow="0" firstDataRow="1" firstDataCol="3"/>
  <pivotFields count="12">
    <pivotField compact="0" outline="0" showAll="0" defaultSubtotal="0">
      <items count="6">
        <item x="3"/>
        <item x="4"/>
        <item x="5"/>
        <item x="0"/>
        <item x="1"/>
        <item x="2"/>
      </items>
    </pivotField>
    <pivotField axis="axisRow" compact="0" numFmtId="14" outline="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dataField="1" compact="0" numFmtId="164" outline="0" showAll="0" defaultSubtotal="0"/>
    <pivotField dataField="1" compact="0" numFmtId="164" outline="0" showAll="0" defaultSubtotal="0"/>
    <pivotField dataField="1" compact="0" numFmtId="164" outline="0" showAll="0" defaultSubtotal="0"/>
    <pivotField dataField="1" compact="0" numFmtId="164" outline="0" showAll="0" defaultSubtotal="0"/>
    <pivotField compact="0" numFmtId="165" outline="0" showAll="0" defaultSubtotal="0"/>
    <pivotField dataField="1" compact="0" numFmtId="44" outline="0" showAll="0" defaultSubtotal="0"/>
    <pivotField axis="axisRow" compact="0" outline="0" showAll="0" defaultSubtotal="0">
      <items count="3">
        <item x="0"/>
        <item x="1"/>
        <item x="2"/>
      </items>
    </pivotField>
    <pivotField axis="axisRow" compact="0" outline="0" showAll="0" defaultSubtotal="0">
      <items count="14">
        <item sd="0" x="0"/>
        <item x="1"/>
        <item x="2"/>
        <item x="3"/>
        <item x="4"/>
        <item x="5"/>
        <item x="6"/>
        <item x="7"/>
        <item x="8"/>
        <item x="9"/>
        <item x="10"/>
        <item x="11"/>
        <item x="12"/>
        <item sd="0" x="13"/>
      </items>
    </pivotField>
    <pivotField compact="0" outline="0" showAll="0" defaultSubtotal="0">
      <items count="6">
        <item sd="0" x="0"/>
        <item sd="0" x="1"/>
        <item sd="0" x="2"/>
        <item sd="0" x="3"/>
        <item sd="0" x="4"/>
        <item sd="0" x="5"/>
      </items>
    </pivotField>
    <pivotField compact="0" outline="0" showAll="0" defaultSubtotal="0">
      <items count="5">
        <item sd="0" x="0"/>
        <item x="1"/>
        <item sd="0" x="2"/>
        <item sd="0" x="3"/>
        <item sd="0" x="4"/>
      </items>
    </pivotField>
  </pivotFields>
  <rowFields count="3">
    <field x="8"/>
    <field x="9"/>
    <field x="1"/>
  </rowFields>
  <rowItems count="158">
    <i>
      <x/>
      <x v="1"/>
      <x/>
    </i>
    <i r="2">
      <x v="1"/>
    </i>
    <i r="2">
      <x v="2"/>
    </i>
    <i r="2">
      <x v="3"/>
    </i>
    <i r="2">
      <x v="4"/>
    </i>
    <i r="1">
      <x v="2"/>
      <x v="5"/>
    </i>
    <i r="2">
      <x v="6"/>
    </i>
    <i r="2">
      <x v="7"/>
    </i>
    <i r="2">
      <x v="8"/>
    </i>
    <i r="1">
      <x v="3"/>
      <x v="9"/>
    </i>
    <i r="2">
      <x v="10"/>
    </i>
    <i r="2">
      <x v="11"/>
    </i>
    <i r="2">
      <x v="12"/>
    </i>
    <i r="1">
      <x v="4"/>
      <x v="13"/>
    </i>
    <i r="2">
      <x v="14"/>
    </i>
    <i r="2">
      <x v="15"/>
    </i>
    <i r="2">
      <x v="16"/>
    </i>
    <i r="2">
      <x v="17"/>
    </i>
    <i r="1">
      <x v="5"/>
      <x v="18"/>
    </i>
    <i r="2">
      <x v="19"/>
    </i>
    <i r="2">
      <x v="20"/>
    </i>
    <i r="2">
      <x v="21"/>
    </i>
    <i r="1">
      <x v="6"/>
      <x v="22"/>
    </i>
    <i r="2">
      <x v="23"/>
    </i>
    <i r="2">
      <x v="24"/>
    </i>
    <i r="2">
      <x v="25"/>
    </i>
    <i r="1">
      <x v="7"/>
      <x v="26"/>
    </i>
    <i r="2">
      <x v="27"/>
    </i>
    <i r="2">
      <x v="28"/>
    </i>
    <i r="2">
      <x v="29"/>
    </i>
    <i r="2">
      <x v="30"/>
    </i>
    <i r="1">
      <x v="8"/>
      <x v="31"/>
    </i>
    <i r="2">
      <x v="32"/>
    </i>
    <i r="2">
      <x v="33"/>
    </i>
    <i r="2">
      <x v="34"/>
    </i>
    <i r="1">
      <x v="9"/>
      <x v="35"/>
    </i>
    <i r="2">
      <x v="36"/>
    </i>
    <i r="2">
      <x v="37"/>
    </i>
    <i r="2">
      <x v="38"/>
    </i>
    <i r="1">
      <x v="10"/>
      <x v="39"/>
    </i>
    <i r="2">
      <x v="40"/>
    </i>
    <i r="2">
      <x v="41"/>
    </i>
    <i r="2">
      <x v="42"/>
    </i>
    <i r="2">
      <x v="43"/>
    </i>
    <i r="1">
      <x v="11"/>
      <x v="44"/>
    </i>
    <i r="2">
      <x v="45"/>
    </i>
    <i r="2">
      <x v="46"/>
    </i>
    <i r="2">
      <x v="47"/>
    </i>
    <i r="1">
      <x v="12"/>
      <x v="48"/>
    </i>
    <i r="2">
      <x v="49"/>
    </i>
    <i r="2">
      <x v="50"/>
    </i>
    <i r="2">
      <x v="51"/>
    </i>
    <i r="2">
      <x v="52"/>
    </i>
    <i>
      <x v="1"/>
      <x v="1"/>
      <x v="53"/>
    </i>
    <i r="2">
      <x v="54"/>
    </i>
    <i r="2">
      <x v="55"/>
    </i>
    <i r="2">
      <x v="56"/>
    </i>
    <i r="1">
      <x v="2"/>
      <x v="57"/>
    </i>
    <i r="2">
      <x v="58"/>
    </i>
    <i r="2">
      <x v="59"/>
    </i>
    <i r="2">
      <x v="60"/>
    </i>
    <i r="1">
      <x v="3"/>
      <x v="61"/>
    </i>
    <i r="2">
      <x v="62"/>
    </i>
    <i r="2">
      <x v="63"/>
    </i>
    <i r="2">
      <x v="64"/>
    </i>
    <i r="1">
      <x v="4"/>
      <x v="65"/>
    </i>
    <i r="2">
      <x v="66"/>
    </i>
    <i r="2">
      <x v="67"/>
    </i>
    <i r="2">
      <x v="68"/>
    </i>
    <i r="2">
      <x v="69"/>
    </i>
    <i r="1">
      <x v="5"/>
      <x v="70"/>
    </i>
    <i r="2">
      <x v="71"/>
    </i>
    <i r="2">
      <x v="72"/>
    </i>
    <i r="2">
      <x v="73"/>
    </i>
    <i r="1">
      <x v="6"/>
      <x v="74"/>
    </i>
    <i r="2">
      <x v="75"/>
    </i>
    <i r="2">
      <x v="76"/>
    </i>
    <i r="2">
      <x v="77"/>
    </i>
    <i r="1">
      <x v="7"/>
      <x v="78"/>
    </i>
    <i r="2">
      <x v="79"/>
    </i>
    <i r="2">
      <x v="80"/>
    </i>
    <i r="2">
      <x v="81"/>
    </i>
    <i r="2">
      <x v="82"/>
    </i>
    <i r="1">
      <x v="8"/>
      <x v="83"/>
    </i>
    <i r="2">
      <x v="84"/>
    </i>
    <i r="2">
      <x v="85"/>
    </i>
    <i r="2">
      <x v="86"/>
    </i>
    <i r="1">
      <x v="9"/>
      <x v="87"/>
    </i>
    <i r="2">
      <x v="88"/>
    </i>
    <i r="2">
      <x v="89"/>
    </i>
    <i r="2">
      <x v="90"/>
    </i>
    <i r="2">
      <x v="91"/>
    </i>
    <i r="1">
      <x v="10"/>
      <x v="92"/>
    </i>
    <i r="2">
      <x v="93"/>
    </i>
    <i r="2">
      <x v="94"/>
    </i>
    <i r="2">
      <x v="95"/>
    </i>
    <i r="1">
      <x v="11"/>
      <x v="96"/>
    </i>
    <i r="2">
      <x v="97"/>
    </i>
    <i r="2">
      <x v="98"/>
    </i>
    <i r="2">
      <x v="99"/>
    </i>
    <i r="1">
      <x v="12"/>
      <x v="100"/>
    </i>
    <i r="2">
      <x v="101"/>
    </i>
    <i r="2">
      <x v="102"/>
    </i>
    <i r="2">
      <x v="103"/>
    </i>
    <i r="2">
      <x v="104"/>
    </i>
    <i>
      <x v="2"/>
      <x v="1"/>
      <x v="105"/>
    </i>
    <i r="2">
      <x v="106"/>
    </i>
    <i r="2">
      <x v="107"/>
    </i>
    <i r="2">
      <x v="108"/>
    </i>
    <i r="1">
      <x v="2"/>
      <x v="109"/>
    </i>
    <i r="2">
      <x v="110"/>
    </i>
    <i r="2">
      <x v="111"/>
    </i>
    <i r="2">
      <x v="112"/>
    </i>
    <i r="1">
      <x v="3"/>
      <x v="113"/>
    </i>
    <i r="2">
      <x v="114"/>
    </i>
    <i r="2">
      <x v="115"/>
    </i>
    <i r="2">
      <x v="116"/>
    </i>
    <i r="2">
      <x v="117"/>
    </i>
    <i r="1">
      <x v="4"/>
      <x v="118"/>
    </i>
    <i r="2">
      <x v="119"/>
    </i>
    <i r="2">
      <x v="120"/>
    </i>
    <i r="2">
      <x v="121"/>
    </i>
    <i r="1">
      <x v="5"/>
      <x v="122"/>
    </i>
    <i r="2">
      <x v="123"/>
    </i>
    <i r="2">
      <x v="124"/>
    </i>
    <i r="2">
      <x v="125"/>
    </i>
    <i r="1">
      <x v="6"/>
      <x v="126"/>
    </i>
    <i r="2">
      <x v="127"/>
    </i>
    <i r="2">
      <x v="128"/>
    </i>
    <i r="2">
      <x v="129"/>
    </i>
    <i r="2">
      <x v="130"/>
    </i>
    <i r="1">
      <x v="7"/>
      <x v="131"/>
    </i>
    <i r="2">
      <x v="132"/>
    </i>
    <i r="2">
      <x v="133"/>
    </i>
    <i r="2">
      <x v="134"/>
    </i>
    <i r="1">
      <x v="8"/>
      <x v="135"/>
    </i>
    <i r="2">
      <x v="136"/>
    </i>
    <i r="2">
      <x v="137"/>
    </i>
    <i r="2">
      <x v="138"/>
    </i>
    <i r="2">
      <x v="139"/>
    </i>
    <i r="1">
      <x v="9"/>
      <x v="140"/>
    </i>
    <i r="2">
      <x v="141"/>
    </i>
    <i r="2">
      <x v="142"/>
    </i>
    <i r="2">
      <x v="143"/>
    </i>
    <i r="1">
      <x v="10"/>
      <x v="144"/>
    </i>
    <i r="2">
      <x v="145"/>
    </i>
    <i r="2">
      <x v="146"/>
    </i>
    <i r="2">
      <x v="147"/>
    </i>
    <i r="1">
      <x v="11"/>
      <x v="148"/>
    </i>
    <i r="2">
      <x v="149"/>
    </i>
    <i r="2">
      <x v="150"/>
    </i>
    <i r="2">
      <x v="151"/>
    </i>
    <i r="2">
      <x v="152"/>
    </i>
    <i r="1">
      <x v="12"/>
      <x v="153"/>
    </i>
    <i r="2">
      <x v="154"/>
    </i>
    <i r="2">
      <x v="155"/>
    </i>
    <i r="2">
      <x v="156"/>
    </i>
    <i t="grand">
      <x/>
    </i>
  </rowItems>
  <colFields count="1">
    <field x="-2"/>
  </colFields>
  <colItems count="5">
    <i>
      <x/>
    </i>
    <i i="1">
      <x v="1"/>
    </i>
    <i i="2">
      <x v="2"/>
    </i>
    <i i="3">
      <x v="3"/>
    </i>
    <i i="4">
      <x v="4"/>
    </i>
  </colItems>
  <dataFields count="5">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 name="Sum of Total Spend" fld="7" baseField="0" baseItem="0" numFmtId="44"/>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4877B-E079-C74B-BA0D-E1E8DD8653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F64" firstHeaderRow="0" firstDataRow="1" firstDataCol="1"/>
  <pivotFields count="8">
    <pivotField axis="axisRow" showAll="0">
      <items count="7">
        <item x="3"/>
        <item x="4"/>
        <item x="5"/>
        <item x="0"/>
        <item x="1"/>
        <item x="2"/>
        <item t="default"/>
      </items>
    </pivotField>
    <pivotField numFmtId="14" showAll="0"/>
    <pivotField dataField="1" numFmtId="164" showAll="0"/>
    <pivotField dataField="1" numFmtId="164" showAll="0"/>
    <pivotField dataField="1" numFmtId="164" showAll="0"/>
    <pivotField dataField="1" numFmtId="164" showAll="0"/>
    <pivotField numFmtId="165" showAll="0"/>
    <pivotField dataField="1" numFmtId="44" showAl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Sum of Total Spend" fld="7" baseField="0" baseItem="0" numFmtId="44"/>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s>
  <formats count="6">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fieldPosition="0">
        <references count="1">
          <reference field="4294967294" count="5">
            <x v="0"/>
            <x v="1"/>
            <x v="2"/>
            <x v="3"/>
            <x v="4"/>
          </reference>
        </references>
      </pivotArea>
    </format>
  </formats>
  <chartFormats count="3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1"/>
          </reference>
        </references>
      </pivotArea>
    </chartFormat>
    <chartFormat chart="1" format="7">
      <pivotArea type="data" outline="0" fieldPosition="0">
        <references count="2">
          <reference field="4294967294" count="1" selected="0">
            <x v="0"/>
          </reference>
          <reference field="0" count="1" selected="0">
            <x v="2"/>
          </reference>
        </references>
      </pivotArea>
    </chartFormat>
    <chartFormat chart="1" format="8">
      <pivotArea type="data" outline="0" fieldPosition="0">
        <references count="2">
          <reference field="4294967294" count="1" selected="0">
            <x v="0"/>
          </reference>
          <reference field="0" count="1" selected="0">
            <x v="3"/>
          </reference>
        </references>
      </pivotArea>
    </chartFormat>
    <chartFormat chart="1" format="9">
      <pivotArea type="data" outline="0" fieldPosition="0">
        <references count="2">
          <reference field="4294967294" count="1" selected="0">
            <x v="0"/>
          </reference>
          <reference field="0" count="1" selected="0">
            <x v="4"/>
          </reference>
        </references>
      </pivotArea>
    </chartFormat>
    <chartFormat chart="1" format="10">
      <pivotArea type="data" outline="0" fieldPosition="0">
        <references count="2">
          <reference field="4294967294" count="1" selected="0">
            <x v="0"/>
          </reference>
          <reference field="0" count="1" selected="0">
            <x v="5"/>
          </reference>
        </references>
      </pivotArea>
    </chartFormat>
    <chartFormat chart="1" format="11">
      <pivotArea type="data" outline="0" fieldPosition="0">
        <references count="2">
          <reference field="4294967294" count="1" selected="0">
            <x v="1"/>
          </reference>
          <reference field="0" count="1" selected="0">
            <x v="0"/>
          </reference>
        </references>
      </pivotArea>
    </chartFormat>
    <chartFormat chart="1" format="12">
      <pivotArea type="data" outline="0" fieldPosition="0">
        <references count="2">
          <reference field="4294967294" count="1" selected="0">
            <x v="1"/>
          </reference>
          <reference field="0" count="1" selected="0">
            <x v="1"/>
          </reference>
        </references>
      </pivotArea>
    </chartFormat>
    <chartFormat chart="1" format="13">
      <pivotArea type="data" outline="0" fieldPosition="0">
        <references count="2">
          <reference field="4294967294" count="1" selected="0">
            <x v="1"/>
          </reference>
          <reference field="0" count="1" selected="0">
            <x v="2"/>
          </reference>
        </references>
      </pivotArea>
    </chartFormat>
    <chartFormat chart="1" format="14">
      <pivotArea type="data" outline="0" fieldPosition="0">
        <references count="2">
          <reference field="4294967294" count="1" selected="0">
            <x v="1"/>
          </reference>
          <reference field="0" count="1" selected="0">
            <x v="3"/>
          </reference>
        </references>
      </pivotArea>
    </chartFormat>
    <chartFormat chart="1" format="15">
      <pivotArea type="data" outline="0" fieldPosition="0">
        <references count="2">
          <reference field="4294967294" count="1" selected="0">
            <x v="1"/>
          </reference>
          <reference field="0" count="1" selected="0">
            <x v="4"/>
          </reference>
        </references>
      </pivotArea>
    </chartFormat>
    <chartFormat chart="1" format="16">
      <pivotArea type="data" outline="0" fieldPosition="0">
        <references count="2">
          <reference field="4294967294" count="1" selected="0">
            <x v="1"/>
          </reference>
          <reference field="0" count="1" selected="0">
            <x v="5"/>
          </reference>
        </references>
      </pivotArea>
    </chartFormat>
    <chartFormat chart="1" format="17">
      <pivotArea type="data" outline="0" fieldPosition="0">
        <references count="2">
          <reference field="4294967294" count="1" selected="0">
            <x v="2"/>
          </reference>
          <reference field="0" count="1" selected="0">
            <x v="0"/>
          </reference>
        </references>
      </pivotArea>
    </chartFormat>
    <chartFormat chart="1" format="18">
      <pivotArea type="data" outline="0" fieldPosition="0">
        <references count="2">
          <reference field="4294967294" count="1" selected="0">
            <x v="2"/>
          </reference>
          <reference field="0" count="1" selected="0">
            <x v="1"/>
          </reference>
        </references>
      </pivotArea>
    </chartFormat>
    <chartFormat chart="1" format="19">
      <pivotArea type="data" outline="0" fieldPosition="0">
        <references count="2">
          <reference field="4294967294" count="1" selected="0">
            <x v="2"/>
          </reference>
          <reference field="0" count="1" selected="0">
            <x v="2"/>
          </reference>
        </references>
      </pivotArea>
    </chartFormat>
    <chartFormat chart="1" format="20">
      <pivotArea type="data" outline="0" fieldPosition="0">
        <references count="2">
          <reference field="4294967294" count="1" selected="0">
            <x v="2"/>
          </reference>
          <reference field="0" count="1" selected="0">
            <x v="3"/>
          </reference>
        </references>
      </pivotArea>
    </chartFormat>
    <chartFormat chart="1" format="21">
      <pivotArea type="data" outline="0" fieldPosition="0">
        <references count="2">
          <reference field="4294967294" count="1" selected="0">
            <x v="2"/>
          </reference>
          <reference field="0" count="1" selected="0">
            <x v="4"/>
          </reference>
        </references>
      </pivotArea>
    </chartFormat>
    <chartFormat chart="1" format="22">
      <pivotArea type="data" outline="0" fieldPosition="0">
        <references count="2">
          <reference field="4294967294" count="1" selected="0">
            <x v="2"/>
          </reference>
          <reference field="0" count="1" selected="0">
            <x v="5"/>
          </reference>
        </references>
      </pivotArea>
    </chartFormat>
    <chartFormat chart="1" format="23">
      <pivotArea type="data" outline="0" fieldPosition="0">
        <references count="2">
          <reference field="4294967294" count="1" selected="0">
            <x v="3"/>
          </reference>
          <reference field="0" count="1" selected="0">
            <x v="0"/>
          </reference>
        </references>
      </pivotArea>
    </chartFormat>
    <chartFormat chart="1" format="24">
      <pivotArea type="data" outline="0" fieldPosition="0">
        <references count="2">
          <reference field="4294967294" count="1" selected="0">
            <x v="3"/>
          </reference>
          <reference field="0" count="1" selected="0">
            <x v="1"/>
          </reference>
        </references>
      </pivotArea>
    </chartFormat>
    <chartFormat chart="1" format="25">
      <pivotArea type="data" outline="0" fieldPosition="0">
        <references count="2">
          <reference field="4294967294" count="1" selected="0">
            <x v="3"/>
          </reference>
          <reference field="0" count="1" selected="0">
            <x v="2"/>
          </reference>
        </references>
      </pivotArea>
    </chartFormat>
    <chartFormat chart="1" format="26">
      <pivotArea type="data" outline="0" fieldPosition="0">
        <references count="2">
          <reference field="4294967294" count="1" selected="0">
            <x v="3"/>
          </reference>
          <reference field="0" count="1" selected="0">
            <x v="3"/>
          </reference>
        </references>
      </pivotArea>
    </chartFormat>
    <chartFormat chart="1" format="27">
      <pivotArea type="data" outline="0" fieldPosition="0">
        <references count="2">
          <reference field="4294967294" count="1" selected="0">
            <x v="3"/>
          </reference>
          <reference field="0" count="1" selected="0">
            <x v="4"/>
          </reference>
        </references>
      </pivotArea>
    </chartFormat>
    <chartFormat chart="1" format="28">
      <pivotArea type="data" outline="0" fieldPosition="0">
        <references count="2">
          <reference field="4294967294" count="1" selected="0">
            <x v="3"/>
          </reference>
          <reference field="0" count="1" selected="0">
            <x v="5"/>
          </reference>
        </references>
      </pivotArea>
    </chartFormat>
    <chartFormat chart="1" format="29">
      <pivotArea type="data" outline="0" fieldPosition="0">
        <references count="2">
          <reference field="4294967294" count="1" selected="0">
            <x v="4"/>
          </reference>
          <reference field="0" count="1" selected="0">
            <x v="0"/>
          </reference>
        </references>
      </pivotArea>
    </chartFormat>
    <chartFormat chart="1" format="30">
      <pivotArea type="data" outline="0" fieldPosition="0">
        <references count="2">
          <reference field="4294967294" count="1" selected="0">
            <x v="4"/>
          </reference>
          <reference field="0" count="1" selected="0">
            <x v="1"/>
          </reference>
        </references>
      </pivotArea>
    </chartFormat>
    <chartFormat chart="1" format="31">
      <pivotArea type="data" outline="0" fieldPosition="0">
        <references count="2">
          <reference field="4294967294" count="1" selected="0">
            <x v="4"/>
          </reference>
          <reference field="0" count="1" selected="0">
            <x v="2"/>
          </reference>
        </references>
      </pivotArea>
    </chartFormat>
    <chartFormat chart="1" format="32">
      <pivotArea type="data" outline="0" fieldPosition="0">
        <references count="2">
          <reference field="4294967294" count="1" selected="0">
            <x v="4"/>
          </reference>
          <reference field="0" count="1" selected="0">
            <x v="3"/>
          </reference>
        </references>
      </pivotArea>
    </chartFormat>
    <chartFormat chart="1" format="33">
      <pivotArea type="data" outline="0" fieldPosition="0">
        <references count="2">
          <reference field="4294967294" count="1" selected="0">
            <x v="4"/>
          </reference>
          <reference field="0" count="1" selected="0">
            <x v="4"/>
          </reference>
        </references>
      </pivotArea>
    </chartFormat>
    <chartFormat chart="1" format="34">
      <pivotArea type="data" outline="0" fieldPosition="0">
        <references count="2">
          <reference field="4294967294" count="1" selected="0">
            <x v="4"/>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B82EBE-03BF-864D-B554-86E644BB613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32:U190" firstHeaderRow="1" firstDataRow="1" firstDataCol="1"/>
  <pivotFields count="12">
    <pivotField showAll="0"/>
    <pivotField axis="axisRow"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umFmtId="164" showAll="0"/>
    <pivotField numFmtId="164" showAll="0"/>
    <pivotField numFmtId="164" showAll="0"/>
    <pivotField numFmtId="164" showAll="0"/>
    <pivotField numFmtId="165" showAll="0"/>
    <pivotField dataField="1" numFmtId="4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t="grand">
      <x/>
    </i>
  </rowItems>
  <colItems count="1">
    <i/>
  </colItems>
  <dataFields count="1">
    <dataField name="Sum of Total Spend" fld="7"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553333-D038-7A44-8A88-305A4A584F7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E74" firstHeaderRow="0" firstDataRow="1" firstDataCol="1"/>
  <pivotFields count="12">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dataField="1" numFmtId="164" showAll="0"/>
    <pivotField dataField="1" numFmtId="164" showAll="0"/>
    <pivotField dataField="1" numFmtId="164" showAll="0"/>
    <pivotField dataField="1" numFmtId="164" showAll="0"/>
    <pivotField numFmtId="165" showAll="0"/>
    <pivotField numFmtId="44" showAll="0"/>
    <pivotField axis="axisRow" showAll="0">
      <items count="4">
        <item h="1" x="0"/>
        <item h="1"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2">
    <i>
      <x v="2"/>
    </i>
    <i t="grand">
      <x/>
    </i>
  </rowItems>
  <colFields count="1">
    <field x="-2"/>
  </colFields>
  <colItems count="4">
    <i>
      <x/>
    </i>
    <i i="1">
      <x v="1"/>
    </i>
    <i i="2">
      <x v="2"/>
    </i>
    <i i="3">
      <x v="3"/>
    </i>
  </colItems>
  <dataFields count="4">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E4CAD9-3C99-F545-B8A5-11DA1B09ECA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W32:AA48" firstHeaderRow="0" firstDataRow="1" firstDataCol="1"/>
  <pivotFields count="12">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dataField="1" numFmtId="164" showAll="0"/>
    <pivotField dataField="1" numFmtId="164" showAll="0"/>
    <pivotField dataField="1" numFmtId="164" showAll="0"/>
    <pivotField dataField="1" numFmtId="164" showAll="0"/>
    <pivotField numFmtId="165" showAll="0"/>
    <pivotField numFmtId="44" showAll="0"/>
    <pivotField axis="axisRow" showAll="0">
      <items count="4">
        <item x="0"/>
        <item x="1"/>
        <item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8"/>
    <field x="10"/>
  </rowFields>
  <rowItems count="16">
    <i>
      <x/>
    </i>
    <i r="1">
      <x v="1"/>
    </i>
    <i r="1">
      <x v="2"/>
    </i>
    <i r="1">
      <x v="3"/>
    </i>
    <i r="1">
      <x v="4"/>
    </i>
    <i>
      <x v="1"/>
    </i>
    <i r="1">
      <x v="1"/>
    </i>
    <i r="1">
      <x v="2"/>
    </i>
    <i r="1">
      <x v="3"/>
    </i>
    <i r="1">
      <x v="4"/>
    </i>
    <i>
      <x v="2"/>
    </i>
    <i r="1">
      <x v="1"/>
    </i>
    <i r="1">
      <x v="2"/>
    </i>
    <i r="1">
      <x v="3"/>
    </i>
    <i r="1">
      <x v="4"/>
    </i>
    <i t="grand">
      <x/>
    </i>
  </rowItems>
  <colFields count="1">
    <field x="-2"/>
  </colFields>
  <colItems count="4">
    <i>
      <x/>
    </i>
    <i i="1">
      <x v="1"/>
    </i>
    <i i="2">
      <x v="2"/>
    </i>
    <i i="3">
      <x v="3"/>
    </i>
  </colItems>
  <dataFields count="4">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5C26AD-D087-5144-8054-DF1AA31D195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F97" firstHeaderRow="0" firstDataRow="1" firstDataCol="1"/>
  <pivotFields count="12">
    <pivotField axis="axisRow" showAll="0">
      <items count="7">
        <item x="3"/>
        <item x="4"/>
        <item x="5"/>
        <item x="0"/>
        <item x="1"/>
        <item x="2"/>
        <item t="default"/>
      </items>
    </pivotField>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dataField="1" numFmtId="164" showAll="0"/>
    <pivotField dataField="1" numFmtId="164" showAll="0"/>
    <pivotField dataField="1" numFmtId="164" showAll="0"/>
    <pivotField dataField="1" numFmtId="164" showAll="0"/>
    <pivotField numFmtId="165" showAll="0"/>
    <pivotField dataField="1" numFmtId="44"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8"/>
    <field x="0"/>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Fields count="1">
    <field x="-2"/>
  </colFields>
  <colItems count="5">
    <i>
      <x/>
    </i>
    <i i="1">
      <x v="1"/>
    </i>
    <i i="2">
      <x v="2"/>
    </i>
    <i i="3">
      <x v="3"/>
    </i>
    <i i="4">
      <x v="4"/>
    </i>
  </colItems>
  <dataFields count="5">
    <dataField name="Sum of Total Spend" fld="7" baseField="0" baseItem="0" numFmtId="44"/>
    <dataField name="Sum of TV_Spend" fld="2" baseField="0" baseItem="0" numFmtId="164"/>
    <dataField name="Sum of Radio_Spend" fld="3" baseField="0" baseItem="0" numFmtId="164"/>
    <dataField name="Sum of YouTube_spend" fld="4" baseField="0" baseItem="0" numFmtId="164"/>
    <dataField name="Sum of Facebook_spend_"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BB23F-56E7-8041-B2F0-EE89CAB51704}"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R69:AS266" firstHeaderRow="1" firstDataRow="1" firstDataCol="1"/>
  <pivotFields count="12">
    <pivotField showAll="0"/>
    <pivotField axis="axisRow"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umFmtId="164" showAll="0"/>
    <pivotField numFmtId="164" showAll="0"/>
    <pivotField numFmtId="164" showAll="0"/>
    <pivotField numFmtId="164" showAll="0"/>
    <pivotField dataField="1" numFmtId="165" showAll="0"/>
    <pivotField numFmtId="44" showAll="0"/>
    <pivotField showAll="0"/>
    <pivotField axis="axisRow" showAll="0" defaultSubtotal="0">
      <items count="14">
        <item sd="0" x="0"/>
        <item x="1"/>
        <item x="2"/>
        <item x="3"/>
        <item x="4"/>
        <item x="5"/>
        <item x="6"/>
        <item x="7"/>
        <item x="8"/>
        <item x="9"/>
        <item x="10"/>
        <item x="11"/>
        <item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3">
    <field x="11"/>
    <field x="9"/>
    <field x="1"/>
  </rowFields>
  <rowItems count="197">
    <i>
      <x v="1"/>
    </i>
    <i r="1">
      <x v="1"/>
    </i>
    <i r="2">
      <x/>
    </i>
    <i r="2">
      <x v="1"/>
    </i>
    <i r="2">
      <x v="2"/>
    </i>
    <i r="2">
      <x v="3"/>
    </i>
    <i r="2">
      <x v="4"/>
    </i>
    <i r="1">
      <x v="2"/>
    </i>
    <i r="2">
      <x v="5"/>
    </i>
    <i r="2">
      <x v="6"/>
    </i>
    <i r="2">
      <x v="7"/>
    </i>
    <i r="2">
      <x v="8"/>
    </i>
    <i r="1">
      <x v="3"/>
    </i>
    <i r="2">
      <x v="9"/>
    </i>
    <i r="2">
      <x v="10"/>
    </i>
    <i r="2">
      <x v="11"/>
    </i>
    <i r="2">
      <x v="12"/>
    </i>
    <i r="1">
      <x v="4"/>
    </i>
    <i r="2">
      <x v="13"/>
    </i>
    <i r="2">
      <x v="14"/>
    </i>
    <i r="2">
      <x v="15"/>
    </i>
    <i r="2">
      <x v="16"/>
    </i>
    <i r="2">
      <x v="17"/>
    </i>
    <i r="1">
      <x v="5"/>
    </i>
    <i r="2">
      <x v="18"/>
    </i>
    <i r="2">
      <x v="19"/>
    </i>
    <i r="2">
      <x v="20"/>
    </i>
    <i r="2">
      <x v="21"/>
    </i>
    <i r="1">
      <x v="6"/>
    </i>
    <i r="2">
      <x v="22"/>
    </i>
    <i r="2">
      <x v="23"/>
    </i>
    <i r="2">
      <x v="24"/>
    </i>
    <i r="2">
      <x v="25"/>
    </i>
    <i r="1">
      <x v="7"/>
    </i>
    <i r="2">
      <x v="26"/>
    </i>
    <i r="2">
      <x v="27"/>
    </i>
    <i r="2">
      <x v="28"/>
    </i>
    <i r="2">
      <x v="29"/>
    </i>
    <i r="2">
      <x v="30"/>
    </i>
    <i r="1">
      <x v="8"/>
    </i>
    <i r="2">
      <x v="31"/>
    </i>
    <i r="2">
      <x v="32"/>
    </i>
    <i r="2">
      <x v="33"/>
    </i>
    <i r="2">
      <x v="34"/>
    </i>
    <i r="1">
      <x v="9"/>
    </i>
    <i r="2">
      <x v="35"/>
    </i>
    <i r="2">
      <x v="36"/>
    </i>
    <i r="2">
      <x v="37"/>
    </i>
    <i r="2">
      <x v="38"/>
    </i>
    <i r="1">
      <x v="10"/>
    </i>
    <i r="2">
      <x v="39"/>
    </i>
    <i r="2">
      <x v="40"/>
    </i>
    <i r="2">
      <x v="41"/>
    </i>
    <i r="2">
      <x v="42"/>
    </i>
    <i r="2">
      <x v="43"/>
    </i>
    <i r="1">
      <x v="11"/>
    </i>
    <i r="2">
      <x v="44"/>
    </i>
    <i r="2">
      <x v="45"/>
    </i>
    <i r="2">
      <x v="46"/>
    </i>
    <i r="2">
      <x v="47"/>
    </i>
    <i r="1">
      <x v="12"/>
    </i>
    <i r="2">
      <x v="48"/>
    </i>
    <i r="2">
      <x v="49"/>
    </i>
    <i r="2">
      <x v="50"/>
    </i>
    <i r="2">
      <x v="51"/>
    </i>
    <i r="2">
      <x v="52"/>
    </i>
    <i>
      <x v="2"/>
    </i>
    <i r="1">
      <x v="1"/>
    </i>
    <i r="2">
      <x v="53"/>
    </i>
    <i r="2">
      <x v="54"/>
    </i>
    <i r="2">
      <x v="55"/>
    </i>
    <i r="2">
      <x v="56"/>
    </i>
    <i r="1">
      <x v="2"/>
    </i>
    <i r="2">
      <x v="57"/>
    </i>
    <i r="2">
      <x v="58"/>
    </i>
    <i r="2">
      <x v="59"/>
    </i>
    <i r="2">
      <x v="60"/>
    </i>
    <i r="1">
      <x v="3"/>
    </i>
    <i r="2">
      <x v="61"/>
    </i>
    <i r="2">
      <x v="62"/>
    </i>
    <i r="2">
      <x v="63"/>
    </i>
    <i r="2">
      <x v="64"/>
    </i>
    <i r="1">
      <x v="4"/>
    </i>
    <i r="2">
      <x v="65"/>
    </i>
    <i r="2">
      <x v="66"/>
    </i>
    <i r="2">
      <x v="67"/>
    </i>
    <i r="2">
      <x v="68"/>
    </i>
    <i r="2">
      <x v="69"/>
    </i>
    <i r="1">
      <x v="5"/>
    </i>
    <i r="2">
      <x v="70"/>
    </i>
    <i r="2">
      <x v="71"/>
    </i>
    <i r="2">
      <x v="72"/>
    </i>
    <i r="2">
      <x v="73"/>
    </i>
    <i r="1">
      <x v="6"/>
    </i>
    <i r="2">
      <x v="74"/>
    </i>
    <i r="2">
      <x v="75"/>
    </i>
    <i r="2">
      <x v="76"/>
    </i>
    <i r="2">
      <x v="77"/>
    </i>
    <i r="1">
      <x v="7"/>
    </i>
    <i r="2">
      <x v="78"/>
    </i>
    <i r="2">
      <x v="79"/>
    </i>
    <i r="2">
      <x v="80"/>
    </i>
    <i r="2">
      <x v="81"/>
    </i>
    <i r="2">
      <x v="82"/>
    </i>
    <i r="1">
      <x v="8"/>
    </i>
    <i r="2">
      <x v="83"/>
    </i>
    <i r="2">
      <x v="84"/>
    </i>
    <i r="2">
      <x v="85"/>
    </i>
    <i r="2">
      <x v="86"/>
    </i>
    <i r="1">
      <x v="9"/>
    </i>
    <i r="2">
      <x v="87"/>
    </i>
    <i r="2">
      <x v="88"/>
    </i>
    <i r="2">
      <x v="89"/>
    </i>
    <i r="2">
      <x v="90"/>
    </i>
    <i r="2">
      <x v="91"/>
    </i>
    <i r="1">
      <x v="10"/>
    </i>
    <i r="2">
      <x v="92"/>
    </i>
    <i r="2">
      <x v="93"/>
    </i>
    <i r="2">
      <x v="94"/>
    </i>
    <i r="2">
      <x v="95"/>
    </i>
    <i r="1">
      <x v="11"/>
    </i>
    <i r="2">
      <x v="96"/>
    </i>
    <i r="2">
      <x v="97"/>
    </i>
    <i r="2">
      <x v="98"/>
    </i>
    <i r="2">
      <x v="99"/>
    </i>
    <i r="1">
      <x v="12"/>
    </i>
    <i r="2">
      <x v="100"/>
    </i>
    <i r="2">
      <x v="101"/>
    </i>
    <i r="2">
      <x v="102"/>
    </i>
    <i r="2">
      <x v="103"/>
    </i>
    <i r="2">
      <x v="104"/>
    </i>
    <i>
      <x v="3"/>
    </i>
    <i r="1">
      <x v="1"/>
    </i>
    <i r="2">
      <x v="105"/>
    </i>
    <i r="2">
      <x v="106"/>
    </i>
    <i r="2">
      <x v="107"/>
    </i>
    <i r="2">
      <x v="108"/>
    </i>
    <i r="1">
      <x v="2"/>
    </i>
    <i r="2">
      <x v="109"/>
    </i>
    <i r="2">
      <x v="110"/>
    </i>
    <i r="2">
      <x v="111"/>
    </i>
    <i r="2">
      <x v="112"/>
    </i>
    <i r="1">
      <x v="3"/>
    </i>
    <i r="2">
      <x v="113"/>
    </i>
    <i r="2">
      <x v="114"/>
    </i>
    <i r="2">
      <x v="115"/>
    </i>
    <i r="2">
      <x v="116"/>
    </i>
    <i r="2">
      <x v="117"/>
    </i>
    <i r="1">
      <x v="4"/>
    </i>
    <i r="2">
      <x v="118"/>
    </i>
    <i r="2">
      <x v="119"/>
    </i>
    <i r="2">
      <x v="120"/>
    </i>
    <i r="2">
      <x v="121"/>
    </i>
    <i r="1">
      <x v="5"/>
    </i>
    <i r="2">
      <x v="122"/>
    </i>
    <i r="2">
      <x v="123"/>
    </i>
    <i r="2">
      <x v="124"/>
    </i>
    <i r="2">
      <x v="125"/>
    </i>
    <i r="1">
      <x v="6"/>
    </i>
    <i r="2">
      <x v="126"/>
    </i>
    <i r="2">
      <x v="127"/>
    </i>
    <i r="2">
      <x v="128"/>
    </i>
    <i r="2">
      <x v="129"/>
    </i>
    <i r="2">
      <x v="130"/>
    </i>
    <i r="1">
      <x v="7"/>
    </i>
    <i r="2">
      <x v="131"/>
    </i>
    <i r="2">
      <x v="132"/>
    </i>
    <i r="2">
      <x v="133"/>
    </i>
    <i r="2">
      <x v="134"/>
    </i>
    <i r="1">
      <x v="8"/>
    </i>
    <i r="2">
      <x v="135"/>
    </i>
    <i r="2">
      <x v="136"/>
    </i>
    <i r="2">
      <x v="137"/>
    </i>
    <i r="2">
      <x v="138"/>
    </i>
    <i r="2">
      <x v="139"/>
    </i>
    <i r="1">
      <x v="9"/>
    </i>
    <i r="2">
      <x v="140"/>
    </i>
    <i r="2">
      <x v="141"/>
    </i>
    <i r="2">
      <x v="142"/>
    </i>
    <i r="2">
      <x v="143"/>
    </i>
    <i r="1">
      <x v="10"/>
    </i>
    <i r="2">
      <x v="144"/>
    </i>
    <i r="2">
      <x v="145"/>
    </i>
    <i r="2">
      <x v="146"/>
    </i>
    <i r="2">
      <x v="147"/>
    </i>
    <i r="1">
      <x v="11"/>
    </i>
    <i r="2">
      <x v="148"/>
    </i>
    <i r="2">
      <x v="149"/>
    </i>
    <i r="2">
      <x v="150"/>
    </i>
    <i r="2">
      <x v="151"/>
    </i>
    <i r="2">
      <x v="152"/>
    </i>
    <i r="1">
      <x v="12"/>
    </i>
    <i r="2">
      <x v="153"/>
    </i>
    <i r="2">
      <x v="154"/>
    </i>
    <i r="2">
      <x v="155"/>
    </i>
    <i r="2">
      <x v="156"/>
    </i>
    <i t="grand">
      <x/>
    </i>
  </rowItems>
  <colItems count="1">
    <i/>
  </colItems>
  <dataFields count="1">
    <dataField name="Sum of sales" fld="6"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AE0FDA-5B5F-3341-AFB8-CDF3B148F2C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L59:AO60" firstHeaderRow="0" firstDataRow="1" firstDataCol="0" rowPageCount="1" colPageCount="1"/>
  <pivotFields count="12">
    <pivotField showAll="0">
      <items count="7">
        <item x="3"/>
        <item x="4"/>
        <item x="5"/>
        <item x="0"/>
        <item x="1"/>
        <item x="2"/>
        <item t="default"/>
      </items>
    </pivotField>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dataField="1" numFmtId="164" showAll="0"/>
    <pivotField dataField="1" numFmtId="164" showAll="0"/>
    <pivotField dataField="1" numFmtId="164" showAll="0"/>
    <pivotField dataField="1" numFmtId="164" showAll="0"/>
    <pivotField numFmtId="165" showAll="0"/>
    <pivotField numFmtId="44" showAll="0"/>
    <pivotField axis="axisPage" multipleItemSelectionAllowed="1" showAll="0">
      <items count="4">
        <item h="1" x="0"/>
        <item h="1" x="1"/>
        <item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pageFields count="1">
    <pageField fld="8" hier="-1"/>
  </pageFields>
  <dataFields count="4">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817D6C-5EE5-584E-A062-14D701F8808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U69:AV82" firstHeaderRow="1" firstDataRow="1" firstDataCol="1"/>
  <pivotFields count="12">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umFmtId="164" showAll="0"/>
    <pivotField numFmtId="164" showAll="0"/>
    <pivotField numFmtId="164" showAll="0"/>
    <pivotField numFmtId="164" showAll="0"/>
    <pivotField dataField="1" numFmtId="165" showAll="0"/>
    <pivotField numFmtId="44"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CE9609-6050-2646-AD95-14AF0FEDD0B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7:E68" firstHeaderRow="0" firstDataRow="1" firstDataCol="0"/>
  <pivotFields count="8">
    <pivotField showAll="0"/>
    <pivotField numFmtId="14" showAll="0"/>
    <pivotField dataField="1" numFmtId="164" showAll="0"/>
    <pivotField dataField="1" numFmtId="164" showAll="0"/>
    <pivotField dataField="1" numFmtId="164" showAll="0"/>
    <pivotField dataField="1" numFmtId="164" showAll="0"/>
    <pivotField numFmtId="165" showAll="0"/>
    <pivotField dataField="1" numFmtId="44" showAll="0"/>
  </pivotFields>
  <rowItems count="1">
    <i/>
  </rowItems>
  <colFields count="1">
    <field x="-2"/>
  </colFields>
  <colItems count="5">
    <i>
      <x/>
    </i>
    <i i="1">
      <x v="1"/>
    </i>
    <i i="2">
      <x v="2"/>
    </i>
    <i i="3">
      <x v="3"/>
    </i>
    <i i="4">
      <x v="4"/>
    </i>
  </colItems>
  <dataFields count="5">
    <dataField name="Sum of Total Spend" fld="7" baseField="0" baseItem="0" numFmtId="44"/>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EC28D7-51AA-054C-8E93-121EA774962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X69:AY85" firstHeaderRow="1" firstDataRow="1" firstDataCol="1"/>
  <pivotFields count="12">
    <pivotField showAll="0">
      <items count="7">
        <item x="3"/>
        <item x="4"/>
        <item x="5"/>
        <item x="0"/>
        <item x="1"/>
        <item x="2"/>
        <item t="default"/>
      </items>
    </pivotField>
    <pivotField axis="axisRow"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umFmtId="164" showAll="0"/>
    <pivotField numFmtId="164" showAll="0"/>
    <pivotField numFmtId="164" showAll="0"/>
    <pivotField numFmtId="164" showAll="0"/>
    <pivotField dataField="1" numFmtId="165" showAll="0"/>
    <pivotField numFmtId="44"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1"/>
    <field x="10"/>
    <field x="1"/>
  </rowFields>
  <rowItems count="16">
    <i>
      <x v="1"/>
    </i>
    <i r="1">
      <x v="1"/>
    </i>
    <i r="1">
      <x v="2"/>
    </i>
    <i r="1">
      <x v="3"/>
    </i>
    <i r="1">
      <x v="4"/>
    </i>
    <i>
      <x v="2"/>
    </i>
    <i r="1">
      <x v="1"/>
    </i>
    <i r="1">
      <x v="2"/>
    </i>
    <i r="1">
      <x v="3"/>
    </i>
    <i r="1">
      <x v="4"/>
    </i>
    <i>
      <x v="3"/>
    </i>
    <i r="1">
      <x v="1"/>
    </i>
    <i r="1">
      <x v="2"/>
    </i>
    <i r="1">
      <x v="3"/>
    </i>
    <i r="1">
      <x v="4"/>
    </i>
    <i t="grand">
      <x/>
    </i>
  </rowItems>
  <colItems count="1">
    <i/>
  </colItems>
  <dataFields count="1">
    <dataField name="Sum of sales" fld="6" baseField="0" baseItem="0" numFmtId="165"/>
  </dataFields>
  <formats count="9">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3">
            <x v="1"/>
            <x v="2"/>
            <x v="3"/>
          </reference>
        </references>
      </pivotArea>
    </format>
    <format dxfId="19">
      <pivotArea dataOnly="0" labelOnly="1" grandRow="1" outline="0" fieldPosition="0"/>
    </format>
    <format dxfId="18">
      <pivotArea dataOnly="0" labelOnly="1" fieldPosition="0">
        <references count="2">
          <reference field="10" count="4">
            <x v="1"/>
            <x v="2"/>
            <x v="3"/>
            <x v="4"/>
          </reference>
          <reference field="11" count="1" selected="0">
            <x v="1"/>
          </reference>
        </references>
      </pivotArea>
    </format>
    <format dxfId="17">
      <pivotArea dataOnly="0" labelOnly="1" fieldPosition="0">
        <references count="2">
          <reference field="10" count="4">
            <x v="1"/>
            <x v="2"/>
            <x v="3"/>
            <x v="4"/>
          </reference>
          <reference field="11" count="1" selected="0">
            <x v="2"/>
          </reference>
        </references>
      </pivotArea>
    </format>
    <format dxfId="16">
      <pivotArea dataOnly="0" labelOnly="1" fieldPosition="0">
        <references count="2">
          <reference field="10" count="4">
            <x v="1"/>
            <x v="2"/>
            <x v="3"/>
            <x v="4"/>
          </reference>
          <reference field="11" count="1" selected="0">
            <x v="3"/>
          </reference>
        </references>
      </pivotArea>
    </format>
    <format dxfId="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0CE32A-8E68-BB4C-B950-5290DB7060B0}"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U12:Z768" firstHeaderRow="0" firstDataRow="1" firstDataCol="2" rowPageCount="1" colPageCount="1"/>
  <pivotFields count="29">
    <pivotField axis="axisRow" compact="0" outline="0" subtotalTop="0" showAll="0" defaultSubtotal="0">
      <items count="6">
        <item x="3"/>
        <item x="4"/>
        <item x="5"/>
        <item x="0"/>
        <item x="1"/>
        <item x="2"/>
      </items>
    </pivotField>
    <pivotField axis="axisRow" compact="0" numFmtId="14" outline="0" subtotalTop="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dataField="1" compact="0" numFmtId="164" outline="0" subtotalTop="0" showAll="0" defaultSubtotal="0"/>
    <pivotField dataField="1" compact="0" numFmtId="164" outline="0" subtotalTop="0" showAll="0" defaultSubtotal="0"/>
    <pivotField dataField="1" compact="0" numFmtId="164" outline="0" subtotalTop="0" showAll="0" defaultSubtotal="0"/>
    <pivotField dataField="1" compact="0" numFmtId="164" outline="0" subtotalTop="0" showAll="0" defaultSubtotal="0"/>
    <pivotField compact="0" numFmtId="165" outline="0" subtotalTop="0" showAll="0" defaultSubtotal="0"/>
    <pivotField compact="0" numFmtId="44"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2">
        <item h="1"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5">
        <item sd="0" x="0"/>
        <item sd="0" x="1"/>
        <item sd="0" x="2"/>
        <item sd="0" x="3"/>
        <item sd="0" x="4"/>
      </items>
    </pivotField>
  </pivotFields>
  <rowFields count="2">
    <field x="0"/>
    <field x="1"/>
  </rowFields>
  <rowItems count="756">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rowItems>
  <colFields count="1">
    <field x="-2"/>
  </colFields>
  <colItems count="4">
    <i>
      <x/>
    </i>
    <i i="1">
      <x v="1"/>
    </i>
    <i i="2">
      <x v="2"/>
    </i>
    <i i="3">
      <x v="3"/>
    </i>
  </colItems>
  <pageFields count="1">
    <pageField fld="12" hier="-1"/>
  </pageFields>
  <dataFields count="4">
    <dataField name="Sum of Facebook_spend_" fld="5" baseField="0" baseItem="0" numFmtId="164"/>
    <dataField name="Sum of YouTube_spend" fld="4" baseField="0" baseItem="0" numFmtId="164"/>
    <dataField name="Sum of Radio_Spend" fld="3" baseField="0" baseItem="0" numFmtId="164"/>
    <dataField name="Sum of TV_Spend"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145AD4-07E3-1B4C-B4A6-FF22D773D2C9}" name="PivotTable2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P759" firstHeaderRow="0" firstDataRow="1" firstDataCol="2" rowPageCount="1" colPageCount="1"/>
  <pivotFields count="45">
    <pivotField axis="axisRow" compact="0" outline="0" showAll="0" defaultSubtotal="0">
      <items count="6">
        <item x="3"/>
        <item x="4"/>
        <item x="5"/>
        <item x="0"/>
        <item x="1"/>
        <item x="2"/>
      </items>
    </pivotField>
    <pivotField axis="axisRow" compact="0" numFmtId="14" outline="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dataField="1" compact="0" numFmtId="165" outline="0" showAll="0" defaultSubtotal="0"/>
    <pivotField compact="0" numFmtId="44" outline="0" showAll="0" defaultSubtotal="0"/>
    <pivotField compact="0" outline="0" showAll="0" defaultSubtotal="0"/>
    <pivotField dataField="1" compact="0" outline="0" showAll="0" defaultSubtotal="0"/>
    <pivotField compact="0" outline="0" showAll="0" defaultSubtotal="0"/>
    <pivotField compact="0" outline="0" showAll="0" defaultSubtotal="0"/>
    <pivotField axis="axisPage" compact="0" outline="0" multipleItemSelectionAllowed="1" showAll="0" defaultSubtotal="0">
      <items count="2">
        <item h="1"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sd="0" x="1"/>
        <item sd="0" x="2"/>
        <item sd="0" x="3"/>
        <item sd="0" x="4"/>
      </items>
    </pivotField>
  </pivotFields>
  <rowFields count="2">
    <field x="0"/>
    <field x="1"/>
  </rowFields>
  <rowItems count="756">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x v="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rowItems>
  <colFields count="1">
    <field x="-2"/>
  </colFields>
  <colItems count="14">
    <i>
      <x/>
    </i>
    <i i="1">
      <x v="1"/>
    </i>
    <i i="2">
      <x v="2"/>
    </i>
    <i i="3">
      <x v="3"/>
    </i>
    <i i="4">
      <x v="4"/>
    </i>
    <i i="5">
      <x v="5"/>
    </i>
    <i i="6">
      <x v="6"/>
    </i>
    <i i="7">
      <x v="7"/>
    </i>
    <i i="8">
      <x v="8"/>
    </i>
    <i i="9">
      <x v="9"/>
    </i>
    <i i="10">
      <x v="10"/>
    </i>
    <i i="11">
      <x v="11"/>
    </i>
    <i i="12">
      <x v="12"/>
    </i>
    <i i="13">
      <x v="13"/>
    </i>
  </colItems>
  <pageFields count="1">
    <pageField fld="12" hier="-1"/>
  </pageFields>
  <dataFields count="14">
    <dataField name="Sum of ln_facebook_spend+20%avg" fld="39" baseField="0" baseItem="0"/>
    <dataField name="Sum of ln_youtube_spend+20%avg" fld="38" baseField="0" baseItem="0"/>
    <dataField name="Sum of ln_radio_spend+20%avg" fld="37" baseField="0" baseItem="0"/>
    <dataField name="Sum of ln_tv_spend+20%avg" fld="36" baseField="0" baseItem="0"/>
    <dataField name="Sum of dum_pa" fld="30" baseField="0" baseItem="0"/>
    <dataField name="Sum of dum_ny" fld="29" baseField="0" baseItem="0"/>
    <dataField name="Sum of dum_nj" fld="28" baseField="0" baseItem="0"/>
    <dataField name="Sum of dum_md" fld="27" baseField="0" baseItem="0"/>
    <dataField name="Sum of dum_dl" fld="26" baseField="0" baseItem="0"/>
    <dataField name="Sum of month_6_9_10_11_12" fld="41" baseField="0" baseItem="0"/>
    <dataField name="Sum of momth_1_2_3_4_5" fld="40" baseField="0" baseItem="0"/>
    <dataField name="Sum of count" fld="9" baseField="0" baseItem="0"/>
    <dataField name="Sum of ln_sales" fld="35" baseField="0" baseItem="0"/>
    <dataField name="Sum of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FD9AD1-FCB9-9E4B-8484-5110B9EBDE82}" name="PivotTable2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P3:AC160" firstHeaderRow="0" firstDataRow="1" firstDataCol="3" rowPageCount="1" colPageCount="1"/>
  <pivotFields count="54">
    <pivotField axis="axisPage" compact="0" outline="0" showAll="0" defaultSubtotal="0">
      <items count="6">
        <item x="3"/>
        <item x="4"/>
        <item x="5"/>
        <item x="0"/>
        <item x="1"/>
        <item x="2"/>
      </items>
    </pivotField>
    <pivotField axis="axisRow" compact="0" numFmtId="14" outline="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dataField="1" compact="0" numFmtId="165" outline="0" showAll="0" defaultSubtotal="0"/>
    <pivotField compact="0" numFmtId="44" outline="0" showAll="0" defaultSubtotal="0"/>
    <pivotField compact="0" outline="0" showAll="0" defaultSubtotal="0"/>
    <pivotField axis="axisRow" compact="0" outline="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compact="0" outline="0" showAll="0" defaultSubtotal="0"/>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sd="0" x="1"/>
        <item sd="0" x="2"/>
        <item sd="0" x="3"/>
        <item sd="0" x="4"/>
      </items>
    </pivotField>
  </pivotFields>
  <rowFields count="3">
    <field x="9"/>
    <field x="1"/>
    <field x="12"/>
  </rowFields>
  <rowItems count="157">
    <i>
      <x/>
      <x/>
      <x v="1"/>
    </i>
    <i>
      <x v="1"/>
      <x v="1"/>
      <x v="1"/>
    </i>
    <i>
      <x v="2"/>
      <x v="2"/>
      <x v="1"/>
    </i>
    <i>
      <x v="3"/>
      <x v="3"/>
      <x v="1"/>
    </i>
    <i>
      <x v="4"/>
      <x v="4"/>
      <x v="1"/>
    </i>
    <i>
      <x v="5"/>
      <x v="5"/>
      <x v="1"/>
    </i>
    <i>
      <x v="6"/>
      <x v="6"/>
      <x v="1"/>
    </i>
    <i>
      <x v="7"/>
      <x v="7"/>
      <x v="1"/>
    </i>
    <i>
      <x v="8"/>
      <x v="8"/>
      <x v="1"/>
    </i>
    <i>
      <x v="9"/>
      <x v="9"/>
      <x v="1"/>
    </i>
    <i>
      <x v="10"/>
      <x v="10"/>
      <x v="1"/>
    </i>
    <i>
      <x v="11"/>
      <x v="11"/>
      <x v="1"/>
    </i>
    <i>
      <x v="12"/>
      <x v="12"/>
      <x v="1"/>
    </i>
    <i>
      <x v="13"/>
      <x v="13"/>
      <x v="1"/>
    </i>
    <i>
      <x v="14"/>
      <x v="14"/>
      <x v="1"/>
    </i>
    <i>
      <x v="15"/>
      <x v="15"/>
      <x v="1"/>
    </i>
    <i>
      <x v="16"/>
      <x v="16"/>
      <x v="1"/>
    </i>
    <i>
      <x v="17"/>
      <x v="17"/>
      <x v="1"/>
    </i>
    <i>
      <x v="18"/>
      <x v="18"/>
      <x v="1"/>
    </i>
    <i>
      <x v="19"/>
      <x v="19"/>
      <x v="1"/>
    </i>
    <i>
      <x v="20"/>
      <x v="20"/>
      <x v="1"/>
    </i>
    <i>
      <x v="21"/>
      <x v="21"/>
      <x v="1"/>
    </i>
    <i>
      <x v="22"/>
      <x v="22"/>
      <x v="1"/>
    </i>
    <i>
      <x v="23"/>
      <x v="23"/>
      <x v="1"/>
    </i>
    <i>
      <x v="24"/>
      <x v="24"/>
      <x v="1"/>
    </i>
    <i>
      <x v="25"/>
      <x v="25"/>
      <x v="1"/>
    </i>
    <i>
      <x v="26"/>
      <x v="26"/>
      <x v="1"/>
    </i>
    <i>
      <x v="27"/>
      <x v="27"/>
      <x v="1"/>
    </i>
    <i>
      <x v="28"/>
      <x v="28"/>
      <x v="1"/>
    </i>
    <i>
      <x v="29"/>
      <x v="29"/>
      <x v="1"/>
    </i>
    <i>
      <x v="30"/>
      <x v="30"/>
      <x v="1"/>
    </i>
    <i>
      <x v="31"/>
      <x v="31"/>
      <x v="1"/>
    </i>
    <i>
      <x v="32"/>
      <x v="32"/>
      <x v="1"/>
    </i>
    <i>
      <x v="33"/>
      <x v="33"/>
      <x v="1"/>
    </i>
    <i>
      <x v="34"/>
      <x v="34"/>
      <x v="1"/>
    </i>
    <i>
      <x v="35"/>
      <x v="35"/>
      <x v="1"/>
    </i>
    <i>
      <x v="36"/>
      <x v="36"/>
      <x v="1"/>
    </i>
    <i>
      <x v="37"/>
      <x v="37"/>
      <x v="1"/>
    </i>
    <i>
      <x v="38"/>
      <x v="38"/>
      <x v="1"/>
    </i>
    <i>
      <x v="39"/>
      <x v="39"/>
      <x v="1"/>
    </i>
    <i>
      <x v="40"/>
      <x v="40"/>
      <x v="1"/>
    </i>
    <i>
      <x v="41"/>
      <x v="41"/>
      <x v="1"/>
    </i>
    <i>
      <x v="42"/>
      <x v="42"/>
      <x v="1"/>
    </i>
    <i>
      <x v="43"/>
      <x v="43"/>
      <x v="1"/>
    </i>
    <i>
      <x v="44"/>
      <x v="44"/>
      <x v="1"/>
    </i>
    <i>
      <x v="45"/>
      <x v="45"/>
      <x v="1"/>
    </i>
    <i>
      <x v="46"/>
      <x v="46"/>
      <x v="1"/>
    </i>
    <i>
      <x v="47"/>
      <x v="47"/>
      <x v="1"/>
    </i>
    <i>
      <x v="48"/>
      <x v="48"/>
      <x v="1"/>
    </i>
    <i>
      <x v="49"/>
      <x v="49"/>
      <x v="1"/>
    </i>
    <i>
      <x v="50"/>
      <x v="50"/>
      <x v="1"/>
    </i>
    <i>
      <x v="51"/>
      <x v="51"/>
      <x v="1"/>
    </i>
    <i>
      <x v="52"/>
      <x v="52"/>
      <x v="1"/>
    </i>
    <i>
      <x v="53"/>
      <x v="53"/>
      <x v="1"/>
    </i>
    <i>
      <x v="54"/>
      <x v="54"/>
      <x v="1"/>
    </i>
    <i>
      <x v="55"/>
      <x v="55"/>
      <x v="1"/>
    </i>
    <i>
      <x v="56"/>
      <x v="56"/>
      <x v="1"/>
    </i>
    <i>
      <x v="57"/>
      <x v="57"/>
      <x v="1"/>
    </i>
    <i>
      <x v="58"/>
      <x v="58"/>
      <x v="1"/>
    </i>
    <i>
      <x v="59"/>
      <x v="59"/>
      <x v="1"/>
    </i>
    <i>
      <x v="60"/>
      <x v="60"/>
      <x v="1"/>
    </i>
    <i>
      <x v="61"/>
      <x v="61"/>
      <x v="1"/>
    </i>
    <i>
      <x v="62"/>
      <x v="62"/>
      <x v="1"/>
    </i>
    <i>
      <x v="63"/>
      <x v="63"/>
      <x v="1"/>
    </i>
    <i>
      <x v="64"/>
      <x v="64"/>
      <x v="1"/>
    </i>
    <i>
      <x v="65"/>
      <x v="65"/>
      <x v="1"/>
    </i>
    <i>
      <x v="66"/>
      <x v="66"/>
      <x v="1"/>
    </i>
    <i>
      <x v="67"/>
      <x v="67"/>
      <x v="1"/>
    </i>
    <i>
      <x v="68"/>
      <x v="68"/>
      <x v="1"/>
    </i>
    <i>
      <x v="69"/>
      <x v="69"/>
      <x v="1"/>
    </i>
    <i>
      <x v="70"/>
      <x v="70"/>
      <x v="1"/>
    </i>
    <i>
      <x v="71"/>
      <x v="71"/>
      <x v="1"/>
    </i>
    <i>
      <x v="72"/>
      <x v="72"/>
      <x v="1"/>
    </i>
    <i>
      <x v="73"/>
      <x v="73"/>
      <x v="1"/>
    </i>
    <i>
      <x v="74"/>
      <x v="74"/>
      <x v="1"/>
    </i>
    <i>
      <x v="75"/>
      <x v="75"/>
      <x v="1"/>
    </i>
    <i>
      <x v="76"/>
      <x v="76"/>
      <x v="1"/>
    </i>
    <i>
      <x v="77"/>
      <x v="77"/>
      <x v="1"/>
    </i>
    <i>
      <x v="78"/>
      <x v="78"/>
      <x v="1"/>
    </i>
    <i>
      <x v="79"/>
      <x v="79"/>
      <x v="1"/>
    </i>
    <i>
      <x v="80"/>
      <x v="80"/>
      <x v="1"/>
    </i>
    <i>
      <x v="81"/>
      <x v="81"/>
      <x v="1"/>
    </i>
    <i>
      <x v="82"/>
      <x v="82"/>
      <x v="1"/>
    </i>
    <i>
      <x v="83"/>
      <x v="83"/>
      <x v="1"/>
    </i>
    <i>
      <x v="84"/>
      <x v="84"/>
      <x v="1"/>
    </i>
    <i>
      <x v="85"/>
      <x v="85"/>
      <x v="1"/>
    </i>
    <i>
      <x v="86"/>
      <x v="86"/>
      <x v="1"/>
    </i>
    <i>
      <x v="87"/>
      <x v="87"/>
      <x v="1"/>
    </i>
    <i>
      <x v="88"/>
      <x v="88"/>
      <x v="1"/>
    </i>
    <i>
      <x v="89"/>
      <x v="89"/>
      <x v="1"/>
    </i>
    <i>
      <x v="90"/>
      <x v="90"/>
      <x v="1"/>
    </i>
    <i>
      <x v="91"/>
      <x v="91"/>
      <x v="1"/>
    </i>
    <i>
      <x v="92"/>
      <x v="92"/>
      <x v="1"/>
    </i>
    <i>
      <x v="93"/>
      <x v="93"/>
      <x v="1"/>
    </i>
    <i>
      <x v="94"/>
      <x v="94"/>
      <x v="1"/>
    </i>
    <i>
      <x v="95"/>
      <x v="95"/>
      <x v="1"/>
    </i>
    <i>
      <x v="96"/>
      <x v="96"/>
      <x v="1"/>
    </i>
    <i>
      <x v="97"/>
      <x v="97"/>
      <x v="1"/>
    </i>
    <i>
      <x v="98"/>
      <x v="98"/>
      <x v="1"/>
    </i>
    <i>
      <x v="99"/>
      <x v="99"/>
      <x v="1"/>
    </i>
    <i>
      <x v="100"/>
      <x v="100"/>
      <x v="1"/>
    </i>
    <i>
      <x v="101"/>
      <x v="101"/>
      <x v="1"/>
    </i>
    <i>
      <x v="102"/>
      <x v="102"/>
      <x v="1"/>
    </i>
    <i>
      <x v="103"/>
      <x v="103"/>
      <x v="1"/>
    </i>
    <i>
      <x v="104"/>
      <x v="104"/>
      <x v="1"/>
    </i>
    <i>
      <x v="105"/>
      <x v="105"/>
      <x v="1"/>
    </i>
    <i>
      <x v="106"/>
      <x v="106"/>
      <x v="1"/>
    </i>
    <i>
      <x v="107"/>
      <x v="107"/>
      <x v="1"/>
    </i>
    <i>
      <x v="108"/>
      <x v="108"/>
      <x v="1"/>
    </i>
    <i>
      <x v="109"/>
      <x v="109"/>
      <x v="1"/>
    </i>
    <i>
      <x v="110"/>
      <x v="110"/>
      <x v="1"/>
    </i>
    <i>
      <x v="111"/>
      <x v="111"/>
      <x v="1"/>
    </i>
    <i>
      <x v="112"/>
      <x v="112"/>
      <x v="1"/>
    </i>
    <i>
      <x v="113"/>
      <x v="113"/>
      <x v="1"/>
    </i>
    <i>
      <x v="114"/>
      <x v="114"/>
      <x v="1"/>
    </i>
    <i>
      <x v="115"/>
      <x v="115"/>
      <x v="1"/>
    </i>
    <i>
      <x v="116"/>
      <x v="116"/>
      <x v="1"/>
    </i>
    <i>
      <x v="117"/>
      <x v="117"/>
      <x v="1"/>
    </i>
    <i>
      <x v="118"/>
      <x v="118"/>
      <x v="1"/>
    </i>
    <i>
      <x v="119"/>
      <x v="119"/>
      <x v="1"/>
    </i>
    <i>
      <x v="120"/>
      <x v="120"/>
      <x v="1"/>
    </i>
    <i>
      <x v="121"/>
      <x v="121"/>
      <x v="1"/>
    </i>
    <i>
      <x v="122"/>
      <x v="122"/>
      <x v="1"/>
    </i>
    <i>
      <x v="123"/>
      <x v="123"/>
      <x v="1"/>
    </i>
    <i>
      <x v="124"/>
      <x v="124"/>
      <x v="1"/>
    </i>
    <i>
      <x v="125"/>
      <x v="125"/>
      <x v="1"/>
    </i>
    <i>
      <x v="126"/>
      <x v="126"/>
      <x/>
    </i>
    <i>
      <x v="127"/>
      <x v="127"/>
      <x/>
    </i>
    <i>
      <x v="128"/>
      <x v="128"/>
      <x/>
    </i>
    <i>
      <x v="129"/>
      <x v="129"/>
      <x/>
    </i>
    <i>
      <x v="130"/>
      <x v="130"/>
      <x/>
    </i>
    <i>
      <x v="131"/>
      <x v="131"/>
      <x/>
    </i>
    <i>
      <x v="132"/>
      <x v="132"/>
      <x/>
    </i>
    <i>
      <x v="133"/>
      <x v="133"/>
      <x/>
    </i>
    <i>
      <x v="134"/>
      <x v="134"/>
      <x/>
    </i>
    <i>
      <x v="135"/>
      <x v="135"/>
      <x/>
    </i>
    <i>
      <x v="136"/>
      <x v="136"/>
      <x/>
    </i>
    <i>
      <x v="137"/>
      <x v="137"/>
      <x/>
    </i>
    <i>
      <x v="138"/>
      <x v="138"/>
      <x/>
    </i>
    <i>
      <x v="139"/>
      <x v="139"/>
      <x/>
    </i>
    <i>
      <x v="140"/>
      <x v="140"/>
      <x/>
    </i>
    <i>
      <x v="141"/>
      <x v="141"/>
      <x/>
    </i>
    <i>
      <x v="142"/>
      <x v="142"/>
      <x/>
    </i>
    <i>
      <x v="143"/>
      <x v="143"/>
      <x/>
    </i>
    <i>
      <x v="144"/>
      <x v="144"/>
      <x/>
    </i>
    <i>
      <x v="145"/>
      <x v="145"/>
      <x/>
    </i>
    <i>
      <x v="146"/>
      <x v="146"/>
      <x/>
    </i>
    <i>
      <x v="147"/>
      <x v="147"/>
      <x/>
    </i>
    <i>
      <x v="148"/>
      <x v="148"/>
      <x/>
    </i>
    <i>
      <x v="149"/>
      <x v="149"/>
      <x/>
    </i>
    <i>
      <x v="150"/>
      <x v="150"/>
      <x/>
    </i>
    <i>
      <x v="151"/>
      <x v="151"/>
      <x/>
    </i>
    <i>
      <x v="152"/>
      <x v="152"/>
      <x/>
    </i>
    <i>
      <x v="153"/>
      <x v="153"/>
      <x/>
    </i>
    <i>
      <x v="154"/>
      <x v="154"/>
      <x/>
    </i>
    <i>
      <x v="155"/>
      <x v="155"/>
      <x/>
    </i>
    <i>
      <x v="156"/>
      <x v="156"/>
      <x/>
    </i>
  </rowItems>
  <colFields count="1">
    <field x="-2"/>
  </colFields>
  <colItems count="11">
    <i>
      <x/>
    </i>
    <i i="1">
      <x v="1"/>
    </i>
    <i i="2">
      <x v="2"/>
    </i>
    <i i="3">
      <x v="3"/>
    </i>
    <i i="4">
      <x v="4"/>
    </i>
    <i i="5">
      <x v="5"/>
    </i>
    <i i="6">
      <x v="6"/>
    </i>
    <i i="7">
      <x v="7"/>
    </i>
    <i i="8">
      <x v="8"/>
    </i>
    <i i="9">
      <x v="9"/>
    </i>
    <i i="10">
      <x v="10"/>
    </i>
  </colItems>
  <pageFields count="1">
    <pageField fld="0" hier="-1"/>
  </pageFields>
  <dataFields count="11">
    <dataField name="Sum of sales" fld="6" baseField="0" baseItem="0" numFmtId="165"/>
    <dataField name="Sum of ln_sales" fld="35" baseField="0" baseItem="0"/>
    <dataField name="Sum of Pred_1" fld="42" baseField="0" baseItem="0"/>
    <dataField name="Sum of Pred_2" fld="43" baseField="0" baseItem="0"/>
    <dataField name="Sum of Pred_3" fld="44" baseField="0" baseItem="0"/>
    <dataField name="Sum of Pred_4" fld="45" baseField="0" baseItem="0"/>
    <dataField name="Sum of Pred_5" fld="46" baseField="0" baseItem="0"/>
    <dataField name="Sum of Pred_6" fld="47" baseField="0" baseItem="0"/>
    <dataField name="Sum of Pred_7" fld="48" baseField="0" baseItem="0"/>
    <dataField name="Sum of Pred_8" fld="49" baseField="0" baseItem="0"/>
    <dataField name="Sum of Pred_9" fld="5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48FAD9-DB79-1646-821D-D9969A6D0235}" name="PivotTable2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AD317" firstHeaderRow="0" firstDataRow="1" firstDataCol="3" rowPageCount="1" colPageCount="1"/>
  <pivotFields count="54">
    <pivotField axis="axisRow" compact="0" outline="0" showAll="0" defaultSubtotal="0">
      <items count="6">
        <item x="3"/>
        <item x="4"/>
        <item x="5"/>
        <item x="0"/>
        <item x="1"/>
        <item x="2"/>
      </items>
    </pivotField>
    <pivotField axis="axisRow" compact="0" numFmtId="14" outline="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dataField="1" compact="0" numFmtId="164" outline="0" showAll="0" defaultSubtotal="0"/>
    <pivotField dataField="1" compact="0" numFmtId="164" outline="0" showAll="0" defaultSubtotal="0"/>
    <pivotField dataField="1" compact="0" numFmtId="164" outline="0" showAll="0" defaultSubtotal="0"/>
    <pivotField dataField="1" compact="0" numFmtId="164" outline="0" showAll="0" defaultSubtotal="0"/>
    <pivotField compact="0" numFmtId="165" outline="0" showAll="0" defaultSubtotal="0"/>
    <pivotField compact="0" numFmtId="44" outline="0" showAll="0" defaultSubtotal="0"/>
    <pivotField axis="axisPage" compact="0" outline="0" multipleItemSelectionAllowed="1" showAll="0" defaultSubtotal="0">
      <items count="3">
        <item h="1" x="0"/>
        <item h="1" x="1"/>
        <item x="2"/>
      </items>
    </pivotField>
    <pivotField axis="axisRow" compact="0" outline="0" showAll="0" defaultSubtotal="0">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sd="0" x="1"/>
        <item sd="0" x="2"/>
        <item sd="0" x="3"/>
        <item sd="0" x="4"/>
      </items>
    </pivotField>
  </pivotFields>
  <rowFields count="3">
    <field x="0"/>
    <field x="1"/>
    <field x="9"/>
  </rowFields>
  <rowItems count="312">
    <i>
      <x/>
      <x v="105"/>
      <x v="105"/>
    </i>
    <i r="1">
      <x v="106"/>
      <x v="106"/>
    </i>
    <i r="1">
      <x v="107"/>
      <x v="107"/>
    </i>
    <i r="1">
      <x v="108"/>
      <x v="108"/>
    </i>
    <i r="1">
      <x v="109"/>
      <x v="109"/>
    </i>
    <i r="1">
      <x v="110"/>
      <x v="110"/>
    </i>
    <i r="1">
      <x v="111"/>
      <x v="111"/>
    </i>
    <i r="1">
      <x v="112"/>
      <x v="112"/>
    </i>
    <i r="1">
      <x v="113"/>
      <x v="113"/>
    </i>
    <i r="1">
      <x v="114"/>
      <x v="114"/>
    </i>
    <i r="1">
      <x v="115"/>
      <x v="115"/>
    </i>
    <i r="1">
      <x v="116"/>
      <x v="116"/>
    </i>
    <i r="1">
      <x v="117"/>
      <x v="117"/>
    </i>
    <i r="1">
      <x v="118"/>
      <x v="118"/>
    </i>
    <i r="1">
      <x v="119"/>
      <x v="119"/>
    </i>
    <i r="1">
      <x v="120"/>
      <x v="120"/>
    </i>
    <i r="1">
      <x v="121"/>
      <x v="121"/>
    </i>
    <i r="1">
      <x v="122"/>
      <x v="122"/>
    </i>
    <i r="1">
      <x v="123"/>
      <x v="123"/>
    </i>
    <i r="1">
      <x v="124"/>
      <x v="124"/>
    </i>
    <i r="1">
      <x v="125"/>
      <x v="125"/>
    </i>
    <i r="1">
      <x v="126"/>
      <x v="126"/>
    </i>
    <i r="1">
      <x v="127"/>
      <x v="127"/>
    </i>
    <i r="1">
      <x v="128"/>
      <x v="128"/>
    </i>
    <i r="1">
      <x v="129"/>
      <x v="129"/>
    </i>
    <i r="1">
      <x v="130"/>
      <x v="130"/>
    </i>
    <i r="1">
      <x v="131"/>
      <x v="131"/>
    </i>
    <i r="1">
      <x v="132"/>
      <x v="132"/>
    </i>
    <i r="1">
      <x v="133"/>
      <x v="133"/>
    </i>
    <i r="1">
      <x v="134"/>
      <x v="134"/>
    </i>
    <i r="1">
      <x v="135"/>
      <x v="135"/>
    </i>
    <i r="1">
      <x v="136"/>
      <x v="136"/>
    </i>
    <i r="1">
      <x v="137"/>
      <x v="137"/>
    </i>
    <i r="1">
      <x v="138"/>
      <x v="138"/>
    </i>
    <i r="1">
      <x v="139"/>
      <x v="139"/>
    </i>
    <i r="1">
      <x v="140"/>
      <x v="140"/>
    </i>
    <i r="1">
      <x v="141"/>
      <x v="141"/>
    </i>
    <i r="1">
      <x v="142"/>
      <x v="142"/>
    </i>
    <i r="1">
      <x v="143"/>
      <x v="143"/>
    </i>
    <i r="1">
      <x v="144"/>
      <x v="144"/>
    </i>
    <i r="1">
      <x v="145"/>
      <x v="145"/>
    </i>
    <i r="1">
      <x v="146"/>
      <x v="146"/>
    </i>
    <i r="1">
      <x v="147"/>
      <x v="147"/>
    </i>
    <i r="1">
      <x v="148"/>
      <x v="148"/>
    </i>
    <i r="1">
      <x v="149"/>
      <x v="149"/>
    </i>
    <i r="1">
      <x v="150"/>
      <x v="150"/>
    </i>
    <i r="1">
      <x v="151"/>
      <x v="151"/>
    </i>
    <i r="1">
      <x v="152"/>
      <x v="152"/>
    </i>
    <i r="1">
      <x v="153"/>
      <x v="153"/>
    </i>
    <i r="1">
      <x v="154"/>
      <x v="154"/>
    </i>
    <i r="1">
      <x v="155"/>
      <x v="155"/>
    </i>
    <i r="1">
      <x v="156"/>
      <x v="156"/>
    </i>
    <i>
      <x v="1"/>
      <x v="105"/>
      <x v="105"/>
    </i>
    <i r="1">
      <x v="106"/>
      <x v="106"/>
    </i>
    <i r="1">
      <x v="107"/>
      <x v="107"/>
    </i>
    <i r="1">
      <x v="108"/>
      <x v="108"/>
    </i>
    <i r="1">
      <x v="109"/>
      <x v="109"/>
    </i>
    <i r="1">
      <x v="110"/>
      <x v="110"/>
    </i>
    <i r="1">
      <x v="111"/>
      <x v="111"/>
    </i>
    <i r="1">
      <x v="112"/>
      <x v="112"/>
    </i>
    <i r="1">
      <x v="113"/>
      <x v="113"/>
    </i>
    <i r="1">
      <x v="114"/>
      <x v="114"/>
    </i>
    <i r="1">
      <x v="115"/>
      <x v="115"/>
    </i>
    <i r="1">
      <x v="116"/>
      <x v="116"/>
    </i>
    <i r="1">
      <x v="117"/>
      <x v="117"/>
    </i>
    <i r="1">
      <x v="118"/>
      <x v="118"/>
    </i>
    <i r="1">
      <x v="119"/>
      <x v="119"/>
    </i>
    <i r="1">
      <x v="120"/>
      <x v="120"/>
    </i>
    <i r="1">
      <x v="121"/>
      <x v="121"/>
    </i>
    <i r="1">
      <x v="122"/>
      <x v="122"/>
    </i>
    <i r="1">
      <x v="123"/>
      <x v="123"/>
    </i>
    <i r="1">
      <x v="124"/>
      <x v="124"/>
    </i>
    <i r="1">
      <x v="125"/>
      <x v="125"/>
    </i>
    <i r="1">
      <x v="126"/>
      <x v="126"/>
    </i>
    <i r="1">
      <x v="127"/>
      <x v="127"/>
    </i>
    <i r="1">
      <x v="128"/>
      <x v="128"/>
    </i>
    <i r="1">
      <x v="129"/>
      <x v="129"/>
    </i>
    <i r="1">
      <x v="130"/>
      <x v="130"/>
    </i>
    <i r="1">
      <x v="131"/>
      <x v="131"/>
    </i>
    <i r="1">
      <x v="132"/>
      <x v="132"/>
    </i>
    <i r="1">
      <x v="133"/>
      <x v="133"/>
    </i>
    <i r="1">
      <x v="134"/>
      <x v="134"/>
    </i>
    <i r="1">
      <x v="135"/>
      <x v="135"/>
    </i>
    <i r="1">
      <x v="136"/>
      <x v="136"/>
    </i>
    <i r="1">
      <x v="137"/>
      <x v="137"/>
    </i>
    <i r="1">
      <x v="138"/>
      <x v="138"/>
    </i>
    <i r="1">
      <x v="139"/>
      <x v="139"/>
    </i>
    <i r="1">
      <x v="140"/>
      <x v="140"/>
    </i>
    <i r="1">
      <x v="141"/>
      <x v="141"/>
    </i>
    <i r="1">
      <x v="142"/>
      <x v="142"/>
    </i>
    <i r="1">
      <x v="143"/>
      <x v="143"/>
    </i>
    <i r="1">
      <x v="144"/>
      <x v="144"/>
    </i>
    <i r="1">
      <x v="145"/>
      <x v="145"/>
    </i>
    <i r="1">
      <x v="146"/>
      <x v="146"/>
    </i>
    <i r="1">
      <x v="147"/>
      <x v="147"/>
    </i>
    <i r="1">
      <x v="148"/>
      <x v="148"/>
    </i>
    <i r="1">
      <x v="149"/>
      <x v="149"/>
    </i>
    <i r="1">
      <x v="150"/>
      <x v="150"/>
    </i>
    <i r="1">
      <x v="151"/>
      <x v="151"/>
    </i>
    <i r="1">
      <x v="152"/>
      <x v="152"/>
    </i>
    <i r="1">
      <x v="153"/>
      <x v="153"/>
    </i>
    <i r="1">
      <x v="154"/>
      <x v="154"/>
    </i>
    <i r="1">
      <x v="155"/>
      <x v="155"/>
    </i>
    <i r="1">
      <x v="156"/>
      <x v="156"/>
    </i>
    <i>
      <x v="2"/>
      <x v="105"/>
      <x v="105"/>
    </i>
    <i r="1">
      <x v="106"/>
      <x v="106"/>
    </i>
    <i r="1">
      <x v="107"/>
      <x v="107"/>
    </i>
    <i r="1">
      <x v="108"/>
      <x v="108"/>
    </i>
    <i r="1">
      <x v="109"/>
      <x v="109"/>
    </i>
    <i r="1">
      <x v="110"/>
      <x v="110"/>
    </i>
    <i r="1">
      <x v="111"/>
      <x v="111"/>
    </i>
    <i r="1">
      <x v="112"/>
      <x v="112"/>
    </i>
    <i r="1">
      <x v="113"/>
      <x v="113"/>
    </i>
    <i r="1">
      <x v="114"/>
      <x v="114"/>
    </i>
    <i r="1">
      <x v="115"/>
      <x v="115"/>
    </i>
    <i r="1">
      <x v="116"/>
      <x v="116"/>
    </i>
    <i r="1">
      <x v="117"/>
      <x v="117"/>
    </i>
    <i r="1">
      <x v="118"/>
      <x v="118"/>
    </i>
    <i r="1">
      <x v="119"/>
      <x v="119"/>
    </i>
    <i r="1">
      <x v="120"/>
      <x v="120"/>
    </i>
    <i r="1">
      <x v="121"/>
      <x v="121"/>
    </i>
    <i r="1">
      <x v="122"/>
      <x v="122"/>
    </i>
    <i r="1">
      <x v="123"/>
      <x v="123"/>
    </i>
    <i r="1">
      <x v="124"/>
      <x v="124"/>
    </i>
    <i r="1">
      <x v="125"/>
      <x v="125"/>
    </i>
    <i r="1">
      <x v="126"/>
      <x v="126"/>
    </i>
    <i r="1">
      <x v="127"/>
      <x v="127"/>
    </i>
    <i r="1">
      <x v="128"/>
      <x v="128"/>
    </i>
    <i r="1">
      <x v="129"/>
      <x v="129"/>
    </i>
    <i r="1">
      <x v="130"/>
      <x v="130"/>
    </i>
    <i r="1">
      <x v="131"/>
      <x v="131"/>
    </i>
    <i r="1">
      <x v="132"/>
      <x v="132"/>
    </i>
    <i r="1">
      <x v="133"/>
      <x v="133"/>
    </i>
    <i r="1">
      <x v="134"/>
      <x v="134"/>
    </i>
    <i r="1">
      <x v="135"/>
      <x v="135"/>
    </i>
    <i r="1">
      <x v="136"/>
      <x v="136"/>
    </i>
    <i r="1">
      <x v="137"/>
      <x v="137"/>
    </i>
    <i r="1">
      <x v="138"/>
      <x v="138"/>
    </i>
    <i r="1">
      <x v="139"/>
      <x v="139"/>
    </i>
    <i r="1">
      <x v="140"/>
      <x v="140"/>
    </i>
    <i r="1">
      <x v="141"/>
      <x v="141"/>
    </i>
    <i r="1">
      <x v="142"/>
      <x v="142"/>
    </i>
    <i r="1">
      <x v="143"/>
      <x v="143"/>
    </i>
    <i r="1">
      <x v="144"/>
      <x v="144"/>
    </i>
    <i r="1">
      <x v="145"/>
      <x v="145"/>
    </i>
    <i r="1">
      <x v="146"/>
      <x v="146"/>
    </i>
    <i r="1">
      <x v="147"/>
      <x v="147"/>
    </i>
    <i r="1">
      <x v="148"/>
      <x v="148"/>
    </i>
    <i r="1">
      <x v="149"/>
      <x v="149"/>
    </i>
    <i r="1">
      <x v="150"/>
      <x v="150"/>
    </i>
    <i r="1">
      <x v="151"/>
      <x v="151"/>
    </i>
    <i r="1">
      <x v="152"/>
      <x v="152"/>
    </i>
    <i r="1">
      <x v="153"/>
      <x v="153"/>
    </i>
    <i r="1">
      <x v="154"/>
      <x v="154"/>
    </i>
    <i r="1">
      <x v="155"/>
      <x v="155"/>
    </i>
    <i r="1">
      <x v="156"/>
      <x v="156"/>
    </i>
    <i>
      <x v="3"/>
      <x v="105"/>
      <x v="105"/>
    </i>
    <i r="1">
      <x v="106"/>
      <x v="106"/>
    </i>
    <i r="1">
      <x v="107"/>
      <x v="107"/>
    </i>
    <i r="1">
      <x v="108"/>
      <x v="108"/>
    </i>
    <i r="1">
      <x v="109"/>
      <x v="109"/>
    </i>
    <i r="1">
      <x v="110"/>
      <x v="110"/>
    </i>
    <i r="1">
      <x v="111"/>
      <x v="111"/>
    </i>
    <i r="1">
      <x v="112"/>
      <x v="112"/>
    </i>
    <i r="1">
      <x v="113"/>
      <x v="113"/>
    </i>
    <i r="1">
      <x v="114"/>
      <x v="114"/>
    </i>
    <i r="1">
      <x v="115"/>
      <x v="115"/>
    </i>
    <i r="1">
      <x v="116"/>
      <x v="116"/>
    </i>
    <i r="1">
      <x v="117"/>
      <x v="117"/>
    </i>
    <i r="1">
      <x v="118"/>
      <x v="118"/>
    </i>
    <i r="1">
      <x v="119"/>
      <x v="119"/>
    </i>
    <i r="1">
      <x v="120"/>
      <x v="120"/>
    </i>
    <i r="1">
      <x v="121"/>
      <x v="121"/>
    </i>
    <i r="1">
      <x v="122"/>
      <x v="122"/>
    </i>
    <i r="1">
      <x v="123"/>
      <x v="123"/>
    </i>
    <i r="1">
      <x v="124"/>
      <x v="124"/>
    </i>
    <i r="1">
      <x v="125"/>
      <x v="125"/>
    </i>
    <i r="1">
      <x v="126"/>
      <x v="126"/>
    </i>
    <i r="1">
      <x v="127"/>
      <x v="127"/>
    </i>
    <i r="1">
      <x v="128"/>
      <x v="128"/>
    </i>
    <i r="1">
      <x v="129"/>
      <x v="129"/>
    </i>
    <i r="1">
      <x v="130"/>
      <x v="130"/>
    </i>
    <i r="1">
      <x v="131"/>
      <x v="131"/>
    </i>
    <i r="1">
      <x v="132"/>
      <x v="132"/>
    </i>
    <i r="1">
      <x v="133"/>
      <x v="133"/>
    </i>
    <i r="1">
      <x v="134"/>
      <x v="134"/>
    </i>
    <i r="1">
      <x v="135"/>
      <x v="135"/>
    </i>
    <i r="1">
      <x v="136"/>
      <x v="136"/>
    </i>
    <i r="1">
      <x v="137"/>
      <x v="137"/>
    </i>
    <i r="1">
      <x v="138"/>
      <x v="138"/>
    </i>
    <i r="1">
      <x v="139"/>
      <x v="139"/>
    </i>
    <i r="1">
      <x v="140"/>
      <x v="140"/>
    </i>
    <i r="1">
      <x v="141"/>
      <x v="141"/>
    </i>
    <i r="1">
      <x v="142"/>
      <x v="142"/>
    </i>
    <i r="1">
      <x v="143"/>
      <x v="143"/>
    </i>
    <i r="1">
      <x v="144"/>
      <x v="144"/>
    </i>
    <i r="1">
      <x v="145"/>
      <x v="145"/>
    </i>
    <i r="1">
      <x v="146"/>
      <x v="146"/>
    </i>
    <i r="1">
      <x v="147"/>
      <x v="147"/>
    </i>
    <i r="1">
      <x v="148"/>
      <x v="148"/>
    </i>
    <i r="1">
      <x v="149"/>
      <x v="149"/>
    </i>
    <i r="1">
      <x v="150"/>
      <x v="150"/>
    </i>
    <i r="1">
      <x v="151"/>
      <x v="151"/>
    </i>
    <i r="1">
      <x v="152"/>
      <x v="152"/>
    </i>
    <i r="1">
      <x v="153"/>
      <x v="153"/>
    </i>
    <i r="1">
      <x v="154"/>
      <x v="154"/>
    </i>
    <i r="1">
      <x v="155"/>
      <x v="155"/>
    </i>
    <i r="1">
      <x v="156"/>
      <x v="156"/>
    </i>
    <i>
      <x v="4"/>
      <x v="105"/>
      <x v="105"/>
    </i>
    <i r="1">
      <x v="106"/>
      <x v="106"/>
    </i>
    <i r="1">
      <x v="107"/>
      <x v="107"/>
    </i>
    <i r="1">
      <x v="108"/>
      <x v="108"/>
    </i>
    <i r="1">
      <x v="109"/>
      <x v="109"/>
    </i>
    <i r="1">
      <x v="110"/>
      <x v="110"/>
    </i>
    <i r="1">
      <x v="111"/>
      <x v="111"/>
    </i>
    <i r="1">
      <x v="112"/>
      <x v="112"/>
    </i>
    <i r="1">
      <x v="113"/>
      <x v="113"/>
    </i>
    <i r="1">
      <x v="114"/>
      <x v="114"/>
    </i>
    <i r="1">
      <x v="115"/>
      <x v="115"/>
    </i>
    <i r="1">
      <x v="116"/>
      <x v="116"/>
    </i>
    <i r="1">
      <x v="117"/>
      <x v="117"/>
    </i>
    <i r="1">
      <x v="118"/>
      <x v="118"/>
    </i>
    <i r="1">
      <x v="119"/>
      <x v="119"/>
    </i>
    <i r="1">
      <x v="120"/>
      <x v="120"/>
    </i>
    <i r="1">
      <x v="121"/>
      <x v="121"/>
    </i>
    <i r="1">
      <x v="122"/>
      <x v="122"/>
    </i>
    <i r="1">
      <x v="123"/>
      <x v="123"/>
    </i>
    <i r="1">
      <x v="124"/>
      <x v="124"/>
    </i>
    <i r="1">
      <x v="125"/>
      <x v="125"/>
    </i>
    <i r="1">
      <x v="126"/>
      <x v="126"/>
    </i>
    <i r="1">
      <x v="127"/>
      <x v="127"/>
    </i>
    <i r="1">
      <x v="128"/>
      <x v="128"/>
    </i>
    <i r="1">
      <x v="129"/>
      <x v="129"/>
    </i>
    <i r="1">
      <x v="130"/>
      <x v="130"/>
    </i>
    <i r="1">
      <x v="131"/>
      <x v="131"/>
    </i>
    <i r="1">
      <x v="132"/>
      <x v="132"/>
    </i>
    <i r="1">
      <x v="133"/>
      <x v="133"/>
    </i>
    <i r="1">
      <x v="134"/>
      <x v="134"/>
    </i>
    <i r="1">
      <x v="135"/>
      <x v="135"/>
    </i>
    <i r="1">
      <x v="136"/>
      <x v="136"/>
    </i>
    <i r="1">
      <x v="137"/>
      <x v="137"/>
    </i>
    <i r="1">
      <x v="138"/>
      <x v="138"/>
    </i>
    <i r="1">
      <x v="139"/>
      <x v="139"/>
    </i>
    <i r="1">
      <x v="140"/>
      <x v="140"/>
    </i>
    <i r="1">
      <x v="141"/>
      <x v="141"/>
    </i>
    <i r="1">
      <x v="142"/>
      <x v="142"/>
    </i>
    <i r="1">
      <x v="143"/>
      <x v="143"/>
    </i>
    <i r="1">
      <x v="144"/>
      <x v="144"/>
    </i>
    <i r="1">
      <x v="145"/>
      <x v="145"/>
    </i>
    <i r="1">
      <x v="146"/>
      <x v="146"/>
    </i>
    <i r="1">
      <x v="147"/>
      <x v="147"/>
    </i>
    <i r="1">
      <x v="148"/>
      <x v="148"/>
    </i>
    <i r="1">
      <x v="149"/>
      <x v="149"/>
    </i>
    <i r="1">
      <x v="150"/>
      <x v="150"/>
    </i>
    <i r="1">
      <x v="151"/>
      <x v="151"/>
    </i>
    <i r="1">
      <x v="152"/>
      <x v="152"/>
    </i>
    <i r="1">
      <x v="153"/>
      <x v="153"/>
    </i>
    <i r="1">
      <x v="154"/>
      <x v="154"/>
    </i>
    <i r="1">
      <x v="155"/>
      <x v="155"/>
    </i>
    <i r="1">
      <x v="156"/>
      <x v="156"/>
    </i>
    <i>
      <x v="5"/>
      <x v="105"/>
      <x v="105"/>
    </i>
    <i r="1">
      <x v="106"/>
      <x v="106"/>
    </i>
    <i r="1">
      <x v="107"/>
      <x v="107"/>
    </i>
    <i r="1">
      <x v="108"/>
      <x v="108"/>
    </i>
    <i r="1">
      <x v="109"/>
      <x v="109"/>
    </i>
    <i r="1">
      <x v="110"/>
      <x v="110"/>
    </i>
    <i r="1">
      <x v="111"/>
      <x v="111"/>
    </i>
    <i r="1">
      <x v="112"/>
      <x v="112"/>
    </i>
    <i r="1">
      <x v="113"/>
      <x v="113"/>
    </i>
    <i r="1">
      <x v="114"/>
      <x v="114"/>
    </i>
    <i r="1">
      <x v="115"/>
      <x v="115"/>
    </i>
    <i r="1">
      <x v="116"/>
      <x v="116"/>
    </i>
    <i r="1">
      <x v="117"/>
      <x v="117"/>
    </i>
    <i r="1">
      <x v="118"/>
      <x v="118"/>
    </i>
    <i r="1">
      <x v="119"/>
      <x v="119"/>
    </i>
    <i r="1">
      <x v="120"/>
      <x v="120"/>
    </i>
    <i r="1">
      <x v="121"/>
      <x v="121"/>
    </i>
    <i r="1">
      <x v="122"/>
      <x v="122"/>
    </i>
    <i r="1">
      <x v="123"/>
      <x v="123"/>
    </i>
    <i r="1">
      <x v="124"/>
      <x v="124"/>
    </i>
    <i r="1">
      <x v="125"/>
      <x v="125"/>
    </i>
    <i r="1">
      <x v="126"/>
      <x v="126"/>
    </i>
    <i r="1">
      <x v="127"/>
      <x v="127"/>
    </i>
    <i r="1">
      <x v="128"/>
      <x v="128"/>
    </i>
    <i r="1">
      <x v="129"/>
      <x v="129"/>
    </i>
    <i r="1">
      <x v="130"/>
      <x v="130"/>
    </i>
    <i r="1">
      <x v="131"/>
      <x v="131"/>
    </i>
    <i r="1">
      <x v="132"/>
      <x v="132"/>
    </i>
    <i r="1">
      <x v="133"/>
      <x v="133"/>
    </i>
    <i r="1">
      <x v="134"/>
      <x v="134"/>
    </i>
    <i r="1">
      <x v="135"/>
      <x v="135"/>
    </i>
    <i r="1">
      <x v="136"/>
      <x v="136"/>
    </i>
    <i r="1">
      <x v="137"/>
      <x v="137"/>
    </i>
    <i r="1">
      <x v="138"/>
      <x v="138"/>
    </i>
    <i r="1">
      <x v="139"/>
      <x v="139"/>
    </i>
    <i r="1">
      <x v="140"/>
      <x v="140"/>
    </i>
    <i r="1">
      <x v="141"/>
      <x v="141"/>
    </i>
    <i r="1">
      <x v="142"/>
      <x v="142"/>
    </i>
    <i r="1">
      <x v="143"/>
      <x v="143"/>
    </i>
    <i r="1">
      <x v="144"/>
      <x v="144"/>
    </i>
    <i r="1">
      <x v="145"/>
      <x v="145"/>
    </i>
    <i r="1">
      <x v="146"/>
      <x v="146"/>
    </i>
    <i r="1">
      <x v="147"/>
      <x v="147"/>
    </i>
    <i r="1">
      <x v="148"/>
      <x v="148"/>
    </i>
    <i r="1">
      <x v="149"/>
      <x v="149"/>
    </i>
    <i r="1">
      <x v="150"/>
      <x v="150"/>
    </i>
    <i r="1">
      <x v="151"/>
      <x v="151"/>
    </i>
    <i r="1">
      <x v="152"/>
      <x v="152"/>
    </i>
    <i r="1">
      <x v="153"/>
      <x v="153"/>
    </i>
    <i r="1">
      <x v="154"/>
      <x v="154"/>
    </i>
    <i r="1">
      <x v="155"/>
      <x v="155"/>
    </i>
    <i r="1">
      <x v="156"/>
      <x v="156"/>
    </i>
  </rowItems>
  <colFields count="1">
    <field x="-2"/>
  </colFields>
  <colItems count="2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colItems>
  <pageFields count="1">
    <pageField fld="8" hier="-1"/>
  </pageFields>
  <dataFields count="27">
    <dataField name="Sum of Pred_9" fld="50" baseField="0" baseItem="0"/>
    <dataField name="Sum of  month1" fld="14" baseField="0" baseItem="0"/>
    <dataField name="Sum of month 2" fld="15" baseField="0" baseItem="0"/>
    <dataField name="Sum of month 3" fld="16" baseField="0" baseItem="0"/>
    <dataField name="Sum of month 4" fld="17" baseField="0" baseItem="0"/>
    <dataField name="Sum of month 5" fld="18" baseField="0" baseItem="0"/>
    <dataField name="Sum of month 6" fld="19" baseField="0" baseItem="0"/>
    <dataField name="Sum of month 9" fld="22" baseField="0" baseItem="0"/>
    <dataField name="Sum of month 10" fld="23" baseField="0" baseItem="0"/>
    <dataField name="Sum of  month 11" fld="24" baseField="0" baseItem="0"/>
    <dataField name="Sum of month 12" fld="25" baseField="0" baseItem="0"/>
    <dataField name="Sum of dum_dl" fld="26" baseField="0" baseItem="0"/>
    <dataField name="Sum of dum_md" fld="27" baseField="0" baseItem="0"/>
    <dataField name="Sum of dum_nj" fld="28" baseField="0" baseItem="0"/>
    <dataField name="Sum of dum_ny" fld="29" baseField="0" baseItem="0"/>
    <dataField name="Sum of dum_pa" fld="30" baseField="0" baseItem="0"/>
    <dataField name="Sum of count^2" fld="10" baseField="0" baseItem="0"/>
    <dataField name="Sum of ln_tv_spend+20%avg" fld="36" baseField="0" baseItem="0"/>
    <dataField name="Sum of ln_radio_spend+20%avg" fld="37" baseField="0" baseItem="0"/>
    <dataField name="Sum of ln_youtube_spend+20%avg" fld="38" baseField="0" baseItem="0"/>
    <dataField name="Sum of ln_facebook_spend+20%avg" fld="39" baseField="0" baseItem="0"/>
    <dataField name="Sum of TV_Spend2" fld="2" baseField="0" baseItem="0" numFmtId="164"/>
    <dataField name="Sum of Radio_Spend2" fld="3" baseField="0" baseItem="0" numFmtId="164"/>
    <dataField name="Sum of YouTube_spend2" fld="4" baseField="0" baseItem="0" numFmtId="164"/>
    <dataField name="Sum of Facebook_spend_" fld="5" baseField="0" baseItem="0" numFmtId="164"/>
    <dataField name="Sum of momth_1_2_3_4_5" fld="40" baseField="0" baseItem="0"/>
    <dataField name="Sum of month_6_9_10_11_12" fld="4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8ACB7FF-4955-3346-B497-0227EF12CE2F}" sourceName="State">
  <data>
    <tabular pivotCacheId="1785893136">
      <items count="6">
        <i x="3" s="1"/>
        <i x="4"/>
        <i x="5"/>
        <i x="0"/>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5B49E9B0-2331-D24E-B5A4-B342770462B5}" sourceName="State">
  <pivotTables>
    <pivotTable tabId="18" name="PivotTable7"/>
  </pivotTables>
  <data>
    <tabular pivotCacheId="1927834477">
      <items count="6">
        <i x="3" s="1"/>
        <i x="4" s="1"/>
        <i x="5"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A17F72FC-8B8A-454A-92A7-CC54A98F039C}" sourceName="State">
  <pivotTables>
    <pivotTable tabId="18" name="PivotTable11"/>
  </pivotTables>
  <data>
    <tabular pivotCacheId="1927834477">
      <items count="6">
        <i x="3" s="1"/>
        <i x="4" s="1"/>
        <i x="5"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1F32B849-7DF1-D047-8080-C14300C40415}" sourceName="State">
  <pivotTables>
    <pivotTable tabId="18" name="PivotTable1"/>
  </pivotTables>
  <data>
    <tabular pivotCacheId="1927834477">
      <items count="6">
        <i x="3" s="1"/>
        <i x="4" s="1"/>
        <i x="5"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AFAA4FA-9F10-8549-80C0-F49A0E58AE08}" cache="Slicer_State1" caption="State" rowHeight="251883"/>
  <slicer name="State 2" xr10:uid="{3A9CEC52-FA5E-E849-B5B7-2F7FE14E65B9}" cache="Slicer_State2" caption="State" rowHeight="251883"/>
  <slicer name="State 3" xr10:uid="{CFF6C01E-8A9E-5540-99B3-EDB9642BB104}" cache="Slicer_State3" caption="St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4EBAC91-C617-6D4F-B2ED-ADDC6872C48A}" cache="Slicer_State" caption="State" rowHeight="251883"/>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5741-743B-9B48-A3E4-6DD134F791BE}">
  <dimension ref="A1:B6"/>
  <sheetViews>
    <sheetView workbookViewId="0">
      <selection activeCell="B3" sqref="B3"/>
    </sheetView>
  </sheetViews>
  <sheetFormatPr baseColWidth="10" defaultRowHeight="16" x14ac:dyDescent="0.2"/>
  <cols>
    <col min="1" max="1" width="17" customWidth="1"/>
  </cols>
  <sheetData>
    <row r="1" spans="1:2" x14ac:dyDescent="0.2">
      <c r="A1" s="1" t="s">
        <v>26</v>
      </c>
    </row>
    <row r="2" spans="1:2" x14ac:dyDescent="0.2">
      <c r="A2" t="s">
        <v>27</v>
      </c>
      <c r="B2" s="47" t="s">
        <v>48</v>
      </c>
    </row>
    <row r="3" spans="1:2" x14ac:dyDescent="0.2">
      <c r="A3" t="s">
        <v>28</v>
      </c>
      <c r="B3" s="47"/>
    </row>
    <row r="4" spans="1:2" x14ac:dyDescent="0.2">
      <c r="A4" t="s">
        <v>29</v>
      </c>
      <c r="B4" s="47"/>
    </row>
    <row r="5" spans="1:2" x14ac:dyDescent="0.2">
      <c r="A5" t="s">
        <v>47</v>
      </c>
      <c r="B5" s="47"/>
    </row>
    <row r="6" spans="1:2" x14ac:dyDescent="0.2">
      <c r="A6" t="s">
        <v>30</v>
      </c>
      <c r="B6" s="47"/>
    </row>
  </sheetData>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B5A6-0E06-6848-913C-983E1250CAF5}">
  <dimension ref="A1:AZ956"/>
  <sheetViews>
    <sheetView zoomScale="58" zoomScaleNormal="70" workbookViewId="0">
      <selection activeCell="BC17" sqref="BC17"/>
    </sheetView>
  </sheetViews>
  <sheetFormatPr baseColWidth="10" defaultRowHeight="21" x14ac:dyDescent="0.25"/>
  <cols>
    <col min="1" max="1" width="10.83203125" style="41"/>
    <col min="2" max="2" width="10.33203125" style="41" customWidth="1"/>
    <col min="3" max="3" width="13.5" style="46" bestFit="1" customWidth="1"/>
    <col min="4" max="6" width="11" style="41" bestFit="1" customWidth="1"/>
    <col min="7" max="7" width="11" style="41" customWidth="1"/>
    <col min="8" max="8" width="12.6640625" style="41" customWidth="1"/>
    <col min="9" max="9" width="19.5" style="41" customWidth="1"/>
    <col min="10" max="10" width="10.83203125" style="41"/>
    <col min="11" max="11" width="14.6640625" style="41" customWidth="1"/>
    <col min="12" max="12" width="18" style="41" customWidth="1"/>
    <col min="13" max="13" width="17.6640625" style="41" customWidth="1"/>
    <col min="14" max="14" width="12.83203125" style="41" customWidth="1"/>
    <col min="15" max="15" width="14.33203125" style="41" customWidth="1"/>
    <col min="16" max="16" width="16.6640625" style="41" customWidth="1"/>
    <col min="17" max="17" width="17" style="41" customWidth="1"/>
    <col min="18" max="18" width="18" style="41" customWidth="1"/>
    <col min="19" max="19" width="18.6640625" style="41" customWidth="1"/>
    <col min="20" max="21" width="17.33203125" style="41" customWidth="1"/>
    <col min="22" max="22" width="17.6640625" style="41" customWidth="1"/>
    <col min="23" max="23" width="19.83203125" style="41" customWidth="1"/>
    <col min="24" max="24" width="19.33203125" style="41" customWidth="1"/>
    <col min="25" max="25" width="18.33203125" style="41" customWidth="1"/>
    <col min="26" max="27" width="18.83203125" style="41" customWidth="1"/>
    <col min="28" max="28" width="16.1640625" style="41" customWidth="1"/>
    <col min="29" max="29" width="18.6640625" style="41" customWidth="1"/>
    <col min="30" max="30" width="17.6640625" style="41" customWidth="1"/>
    <col min="31" max="31" width="16.6640625" style="41" customWidth="1"/>
    <col min="32" max="32" width="18.5" style="41" customWidth="1"/>
    <col min="33" max="33" width="19.6640625" style="41" customWidth="1"/>
    <col min="34" max="34" width="22.83203125" style="41" customWidth="1"/>
    <col min="35" max="35" width="25.5" style="41" customWidth="1"/>
    <col min="36" max="36" width="26" style="41" customWidth="1"/>
    <col min="37" max="37" width="12.1640625" style="41" customWidth="1"/>
    <col min="38" max="38" width="32.33203125" style="41" customWidth="1"/>
    <col min="39" max="39" width="33.83203125" style="41" customWidth="1"/>
    <col min="40" max="40" width="41" style="41" customWidth="1"/>
    <col min="41" max="41" width="38.83203125" style="41" customWidth="1"/>
    <col min="42" max="42" width="30" style="41" customWidth="1"/>
    <col min="43" max="43" width="32.6640625" style="41" customWidth="1"/>
    <col min="44" max="44" width="22.83203125" style="41" customWidth="1"/>
    <col min="45" max="45" width="26.33203125" style="41" customWidth="1"/>
    <col min="46" max="46" width="13.83203125" style="41" customWidth="1"/>
    <col min="47" max="47" width="18" style="41" customWidth="1"/>
    <col min="48" max="48" width="13.83203125" style="41" customWidth="1"/>
    <col min="49" max="49" width="15.1640625" style="41" customWidth="1"/>
    <col min="50" max="50" width="16.6640625" style="41" customWidth="1"/>
    <col min="51" max="51" width="14.33203125" style="41" customWidth="1"/>
    <col min="52" max="52" width="14" style="41" customWidth="1"/>
    <col min="53" max="16384" width="10.83203125" style="41"/>
  </cols>
  <sheetData>
    <row r="1" spans="1:52" x14ac:dyDescent="0.25">
      <c r="A1" s="41" t="s">
        <v>255</v>
      </c>
      <c r="C1" s="167">
        <f>IFERROR(VLOOKUP(C$10,'Models training data'!$AG$22:$AH$37,2,FALSE),0)</f>
        <v>110221.94978628357</v>
      </c>
      <c r="D1" s="167">
        <f>IFERROR(VLOOKUP(D$10,'Models training data'!$AG$22:$AH$37,2,FALSE),0)</f>
        <v>0</v>
      </c>
      <c r="E1" s="167">
        <f>IFERROR(VLOOKUP(E$10,'Models training data'!$AG$22:$AH$37,2,FALSE),0)</f>
        <v>0</v>
      </c>
      <c r="F1" s="167">
        <f>IFERROR(VLOOKUP(F$10,'Models training data'!$AG$22:$AH$37,2,FALSE),0)</f>
        <v>0</v>
      </c>
      <c r="G1" s="167">
        <f>IFERROR(VLOOKUP(G$10,'Models training data'!$AG$22:$AH$37,2,FALSE),0)</f>
        <v>0</v>
      </c>
      <c r="H1" s="167">
        <f>IFERROR(VLOOKUP(H$10,'Models training data'!$AG$22:$AH$37,2,FALSE),0)</f>
        <v>0</v>
      </c>
      <c r="I1" s="167">
        <f>IFERROR(VLOOKUP(I$10,'Models training data'!$AG$22:$AH$37,2,FALSE),0)</f>
        <v>0</v>
      </c>
      <c r="J1" s="167">
        <f>IFERROR(VLOOKUP(J$10,'Models training data'!$AG$22:$AH$37,2,FALSE),0)</f>
        <v>0</v>
      </c>
      <c r="K1" s="167">
        <f>IFERROR(VLOOKUP(K$10,'Models training data'!$AG$22:$AH$37,2,FALSE),0)</f>
        <v>-24.390313083743504</v>
      </c>
      <c r="L1" s="167">
        <f>IFERROR(VLOOKUP(L$10,'Models training data'!$AG$22:$AH$37,2,FALSE),0)</f>
        <v>0</v>
      </c>
      <c r="M1" s="167">
        <f>IFERROR(VLOOKUP(M$10,'Models training data'!$AG$22:$AH$37,2,FALSE),0)</f>
        <v>0</v>
      </c>
      <c r="N1" s="167">
        <f>IFERROR(VLOOKUP(N$10,'Models training data'!$AG$22:$AH$37,2,FALSE),0)</f>
        <v>0</v>
      </c>
      <c r="O1" s="167">
        <f>IFERROR(VLOOKUP(O$10,'Models training data'!$AG$22:$AH$37,2,FALSE),0)</f>
        <v>0</v>
      </c>
      <c r="P1" s="167">
        <f>IFERROR(VLOOKUP(P$10,'Models training data'!$AG$22:$AH$37,2,FALSE),0)</f>
        <v>-23805.460590125746</v>
      </c>
      <c r="Q1" s="167">
        <f>IFERROR(VLOOKUP(Q$10,'Models training data'!$AG$22:$AH$37,2,FALSE),0)</f>
        <v>-24855.171546174428</v>
      </c>
      <c r="R1" s="167">
        <f>IFERROR(VLOOKUP(R$10,'Models training data'!$AG$22:$AH$37,2,FALSE),0)</f>
        <v>-25770.382417755885</v>
      </c>
      <c r="S1" s="167">
        <f>IFERROR(VLOOKUP(S$10,'Models training data'!$AG$22:$AH$37,2,FALSE),0)</f>
        <v>-26138.699123945258</v>
      </c>
      <c r="T1" s="167">
        <f>IFERROR(VLOOKUP(T$10,'Models training data'!$AG$22:$AH$37,2,FALSE),0)</f>
        <v>-17293.864618078107</v>
      </c>
      <c r="U1" s="167">
        <f>IFERROR(VLOOKUP(U$10,'Models training data'!$AG$22:$AH$37,2,FALSE),0)</f>
        <v>-10055.60704524842</v>
      </c>
      <c r="V1" s="167">
        <f>IFERROR(VLOOKUP(V$10,'Models training data'!$AG$22:$AH$37,2,FALSE),0)</f>
        <v>0</v>
      </c>
      <c r="W1" s="167">
        <f>IFERROR(VLOOKUP(W$10,'Models training data'!$AG$22:$AH$37,2,FALSE),0)</f>
        <v>2323.5676097182309</v>
      </c>
      <c r="X1" s="167">
        <f>IFERROR(VLOOKUP(X$10,'Models training data'!$AG$22:$AH$37,2,FALSE),0)</f>
        <v>-7052.2831192693193</v>
      </c>
      <c r="Y1" s="167">
        <f>IFERROR(VLOOKUP(Y$10,'Models training data'!$AG$22:$AH$37,2,FALSE),0)</f>
        <v>-20504.94196336134</v>
      </c>
      <c r="Z1" s="167">
        <f>IFERROR(VLOOKUP(Z$10,'Models training data'!$AG$22:$AH$37,2,FALSE),0)</f>
        <v>0</v>
      </c>
      <c r="AA1" s="167">
        <f>IFERROR(VLOOKUP(AA$10,'Models training data'!$AG$22:$AH$37,2,FALSE),0)</f>
        <v>-24936.192817477695</v>
      </c>
      <c r="AB1" s="167">
        <f>IFERROR(VLOOKUP(AB$10,'Models training data'!$AG$22:$AH$37,2,FALSE),0)</f>
        <v>0</v>
      </c>
      <c r="AC1" s="167">
        <f>IFERROR(VLOOKUP(AC$10,'Models training data'!$AG$22:$AH$37,2,FALSE),0)</f>
        <v>0</v>
      </c>
      <c r="AD1" s="167">
        <f>IFERROR(VLOOKUP(AD$10,'Models training data'!$AG$22:$AH$37,2,FALSE),0)</f>
        <v>0</v>
      </c>
      <c r="AE1" s="167">
        <f>IFERROR(VLOOKUP(AE$10,'Models training data'!$AG$22:$AH$37,2,FALSE),0)</f>
        <v>0</v>
      </c>
      <c r="AF1" s="167">
        <f>IFERROR(VLOOKUP(AF$10,'Models training data'!$AG$22:$AH$37,2,FALSE),0)</f>
        <v>0</v>
      </c>
      <c r="AG1" s="167">
        <f>IFERROR(VLOOKUP(AG$10,'Models training data'!$AG$22:$AH$37,2,FALSE),0)</f>
        <v>0</v>
      </c>
      <c r="AH1" s="167">
        <f>IFERROR(VLOOKUP(AH$10,'Models training data'!$AG$22:$AH$37,2,FALSE),0)</f>
        <v>0</v>
      </c>
      <c r="AI1" s="167">
        <f>IFERROR(VLOOKUP(AI$10,'Models training data'!$AG$22:$AH$37,2,FALSE),0)</f>
        <v>0</v>
      </c>
      <c r="AJ1" s="167">
        <f>IFERROR(VLOOKUP(AJ$10,'Models training data'!$AG$22:$AH$37,2,FALSE),0)</f>
        <v>0</v>
      </c>
      <c r="AK1" s="167">
        <f>IFERROR(VLOOKUP(AK$10,'Models training data'!$AG$22:$AH$37,2,FALSE),0)</f>
        <v>0</v>
      </c>
      <c r="AL1" s="167">
        <f>IFERROR(VLOOKUP(AL$10,'Models training data'!$AG$22:$AH$37,2,FALSE),0)</f>
        <v>0</v>
      </c>
      <c r="AM1" s="167">
        <f>IFERROR(VLOOKUP(AM$10,'Models training data'!$AG$22:$AH$37,2,FALSE),0)</f>
        <v>0</v>
      </c>
      <c r="AN1" s="167">
        <f>IFERROR(VLOOKUP(AN$10,'Models training data'!$AG$22:$AH$37,2,FALSE),0)</f>
        <v>0</v>
      </c>
      <c r="AO1" s="167">
        <f>IFERROR(VLOOKUP(AO$10,'Models training data'!$AG$22:$AH$37,2,FALSE),0)</f>
        <v>0</v>
      </c>
      <c r="AP1" s="167">
        <f>IFERROR(VLOOKUP(AP$10,'Models training data'!$AG$22:$AH$37,2,FALSE),0)</f>
        <v>0</v>
      </c>
      <c r="AQ1" s="167">
        <f>IFERROR(VLOOKUP(AQ$10,'Models training data'!$AG$22:$AH$37,2,FALSE),0)</f>
        <v>0</v>
      </c>
    </row>
    <row r="2" spans="1:52" x14ac:dyDescent="0.25">
      <c r="A2" s="41" t="s">
        <v>256</v>
      </c>
      <c r="C2" s="167">
        <f>IFERROR(VLOOKUP(C$10,'Models training data'!$AW$23:$AX$41,2,FALSE),0)</f>
        <v>101870.91126335229</v>
      </c>
      <c r="D2" s="167">
        <f>IFERROR(VLOOKUP(D$10,'Models training data'!$AW$23:$AX$41,2,FALSE),0)</f>
        <v>0</v>
      </c>
      <c r="E2" s="167">
        <f>IFERROR(VLOOKUP(E$10,'Models training data'!$AW$23:$AX$41,2,FALSE),0)</f>
        <v>0</v>
      </c>
      <c r="F2" s="167">
        <f>IFERROR(VLOOKUP(F$10,'Models training data'!$AW$23:$AX$41,2,FALSE),0)</f>
        <v>0</v>
      </c>
      <c r="G2" s="167">
        <f>IFERROR(VLOOKUP(G$10,'Models training data'!$AW$23:$AX$41,2,FALSE),0)</f>
        <v>0</v>
      </c>
      <c r="H2" s="167">
        <f>IFERROR(VLOOKUP(H$10,'Models training data'!$AW$23:$AX$41,2,FALSE),0)</f>
        <v>0</v>
      </c>
      <c r="I2" s="167">
        <f>IFERROR(VLOOKUP(I$10,'Models training data'!$AW$23:$AX$41,2,FALSE),0)</f>
        <v>0</v>
      </c>
      <c r="J2" s="167">
        <f>IFERROR(VLOOKUP(J$10,'Models training data'!$AW$23:$AX$41,2,FALSE),0)</f>
        <v>0</v>
      </c>
      <c r="K2" s="167">
        <f>IFERROR(VLOOKUP(K$10,'Models training data'!$AW$23:$AX$41,2,FALSE),0)</f>
        <v>-24.097390041699516</v>
      </c>
      <c r="L2" s="167">
        <f>IFERROR(VLOOKUP(L$10,'Models training data'!$AW$23:$AX$41,2,FALSE),0)</f>
        <v>0</v>
      </c>
      <c r="M2" s="167">
        <f>IFERROR(VLOOKUP(M$10,'Models training data'!$AW$23:$AX$41,2,FALSE),0)</f>
        <v>0</v>
      </c>
      <c r="N2" s="167">
        <f>IFERROR(VLOOKUP(N$10,'Models training data'!$AW$23:$AX$41,2,FALSE),0)</f>
        <v>0</v>
      </c>
      <c r="O2" s="167">
        <f>IFERROR(VLOOKUP(O$10,'Models training data'!$AW$23:$AX$41,2,FALSE),0)</f>
        <v>0</v>
      </c>
      <c r="P2" s="167">
        <f>IFERROR(VLOOKUP(P$10,'Models training data'!$AW$23:$AX$41,2,FALSE),0)</f>
        <v>-24836.489897470579</v>
      </c>
      <c r="Q2" s="167">
        <f>IFERROR(VLOOKUP(Q$10,'Models training data'!$AW$23:$AX$41,2,FALSE),0)</f>
        <v>-25888.600569209902</v>
      </c>
      <c r="R2" s="167">
        <f>IFERROR(VLOOKUP(R$10,'Models training data'!$AW$23:$AX$41,2,FALSE),0)</f>
        <v>-26806.211156481844</v>
      </c>
      <c r="S2" s="167">
        <f>IFERROR(VLOOKUP(S$10,'Models training data'!$AW$23:$AX$41,2,FALSE),0)</f>
        <v>-27173.571839116514</v>
      </c>
      <c r="T2" s="167">
        <f>IFERROR(VLOOKUP(T$10,'Models training data'!$AW$23:$AX$41,2,FALSE),0)</f>
        <v>-18331.101640660116</v>
      </c>
      <c r="U2" s="167">
        <f>IFERROR(VLOOKUP(U$10,'Models training data'!$AW$23:$AX$41,2,FALSE),0)</f>
        <v>-11086.399760905473</v>
      </c>
      <c r="V2" s="167">
        <f>IFERROR(VLOOKUP(V$10,'Models training data'!$AW$23:$AX$41,2,FALSE),0)</f>
        <v>0</v>
      </c>
      <c r="W2" s="167">
        <f>IFERROR(VLOOKUP(W$10,'Models training data'!$AW$23:$AX$41,2,FALSE),0)</f>
        <v>0</v>
      </c>
      <c r="X2" s="167">
        <f>IFERROR(VLOOKUP(X$10,'Models training data'!$AW$23:$AX$41,2,FALSE),0)</f>
        <v>-8087.8114241060866</v>
      </c>
      <c r="Y2" s="167">
        <f>IFERROR(VLOOKUP(Y$10,'Models training data'!$AW$23:$AX$41,2,FALSE),0)</f>
        <v>-21540.07970414203</v>
      </c>
      <c r="Z2" s="167">
        <f>IFERROR(VLOOKUP(Z$10,'Models training data'!$AW$23:$AX$41,2,FALSE),0)</f>
        <v>0</v>
      </c>
      <c r="AA2" s="167">
        <f>IFERROR(VLOOKUP(AA$10,'Models training data'!$AW$23:$AX$41,2,FALSE),0)</f>
        <v>-25974.747993748875</v>
      </c>
      <c r="AB2" s="167">
        <f>IFERROR(VLOOKUP(AB$10,'Models training data'!$AW$23:$AX$41,2,FALSE),0)</f>
        <v>-8514.9615734309773</v>
      </c>
      <c r="AC2" s="167">
        <f>IFERROR(VLOOKUP(AC$10,'Models training data'!$AW$23:$AX$41,2,FALSE),0)</f>
        <v>-6992.1659061932305</v>
      </c>
      <c r="AD2" s="167">
        <f>IFERROR(VLOOKUP(AD$10,'Models training data'!$AW$23:$AX$41,2,FALSE),0)</f>
        <v>17925.371911472866</v>
      </c>
      <c r="AE2" s="167">
        <f>IFERROR(VLOOKUP(AE$10,'Models training data'!$AW$23:$AX$41,2,FALSE),0)</f>
        <v>33375.304383473485</v>
      </c>
      <c r="AF2" s="167">
        <f>IFERROR(VLOOKUP(AF$10,'Models training data'!$AW$23:$AX$41,2,FALSE),0)</f>
        <v>20408.682934468594</v>
      </c>
      <c r="AG2" s="167">
        <f>IFERROR(VLOOKUP(AG$10,'Models training data'!$AW$23:$AX$41,2,FALSE),0)</f>
        <v>0</v>
      </c>
      <c r="AH2" s="167">
        <f>IFERROR(VLOOKUP(AH$10,'Models training data'!$AW$23:$AX$41,2,FALSE),0)</f>
        <v>0</v>
      </c>
      <c r="AI2" s="167">
        <f>IFERROR(VLOOKUP(AI$10,'Models training data'!$AW$23:$AX$41,2,FALSE),0)</f>
        <v>0</v>
      </c>
      <c r="AJ2" s="167">
        <f>IFERROR(VLOOKUP(AJ$10,'Models training data'!$AW$23:$AX$41,2,FALSE),0)</f>
        <v>0</v>
      </c>
      <c r="AK2" s="167">
        <f>IFERROR(VLOOKUP(AK$10,'Models training data'!$AW$23:$AX$41,2,FALSE),0)</f>
        <v>0</v>
      </c>
      <c r="AL2" s="167">
        <f>IFERROR(VLOOKUP(AL$10,'Models training data'!$AW$23:$AX$41,2,FALSE),0)</f>
        <v>0</v>
      </c>
      <c r="AM2" s="167">
        <f>IFERROR(VLOOKUP(AM$10,'Models training data'!$AW$23:$AX$41,2,FALSE),0)</f>
        <v>0</v>
      </c>
      <c r="AN2" s="167">
        <f>IFERROR(VLOOKUP(AN$10,'Models training data'!$AW$23:$AX$41,2,FALSE),0)</f>
        <v>0</v>
      </c>
      <c r="AO2" s="167">
        <f>IFERROR(VLOOKUP(AO$10,'Models training data'!$AW$23:$AX$41,2,FALSE),0)</f>
        <v>0</v>
      </c>
      <c r="AP2" s="167">
        <f>IFERROR(VLOOKUP(AP$10,'Models training data'!$AW$23:$AX$41,2,FALSE),0)</f>
        <v>0</v>
      </c>
      <c r="AQ2" s="167">
        <f>IFERROR(VLOOKUP(AQ$10,'Models training data'!$AW$23:$AX$41,2,FALSE),0)</f>
        <v>0</v>
      </c>
    </row>
    <row r="3" spans="1:52" x14ac:dyDescent="0.25">
      <c r="A3" s="174" t="s">
        <v>257</v>
      </c>
      <c r="C3" s="168">
        <f>IFERROR(VLOOKUP(C$10,'Models training data'!$BN$23:$BO$41,2,FALSE),0)</f>
        <v>11.507982052534462</v>
      </c>
      <c r="D3" s="168">
        <f>IFERROR(VLOOKUP(D$10,'Models training data'!$BN$23:$BO$41,2,FALSE),0)</f>
        <v>0</v>
      </c>
      <c r="E3" s="168">
        <f>IFERROR(VLOOKUP(E$10,'Models training data'!$BN$23:$BO$41,2,FALSE),0)</f>
        <v>0</v>
      </c>
      <c r="F3" s="168">
        <f>IFERROR(VLOOKUP(F$10,'Models training data'!$BN$23:$BO$41,2,FALSE),0)</f>
        <v>0</v>
      </c>
      <c r="G3" s="168">
        <f>IFERROR(VLOOKUP(G$10,'Models training data'!$BN$23:$BO$41,2,FALSE),0)</f>
        <v>0</v>
      </c>
      <c r="H3" s="168">
        <f>IFERROR(VLOOKUP(H$10,'Models training data'!$BN$23:$BO$41,2,FALSE),0)</f>
        <v>0</v>
      </c>
      <c r="I3" s="168">
        <f>IFERROR(VLOOKUP(I$10,'Models training data'!$BN$23:$BO$41,2,FALSE),0)</f>
        <v>0</v>
      </c>
      <c r="J3" s="168">
        <f>IFERROR(VLOOKUP(J$10,'Models training data'!$BN$23:$BO$41,2,FALSE),0)</f>
        <v>0</v>
      </c>
      <c r="K3" s="168">
        <f>IFERROR(VLOOKUP(K$10,'Models training data'!$BN$23:$BO$41,2,FALSE),0)</f>
        <v>-2.5761726478007576E-4</v>
      </c>
      <c r="L3" s="168">
        <f>IFERROR(VLOOKUP(L$10,'Models training data'!$BN$23:$BO$41,2,FALSE),0)</f>
        <v>0</v>
      </c>
      <c r="M3" s="168">
        <f>IFERROR(VLOOKUP(M$10,'Models training data'!$BN$23:$BO$41,2,FALSE),0)</f>
        <v>0</v>
      </c>
      <c r="N3" s="168">
        <f>IFERROR(VLOOKUP(N$10,'Models training data'!$BN$23:$BO$41,2,FALSE),0)</f>
        <v>0</v>
      </c>
      <c r="O3" s="168">
        <f>IFERROR(VLOOKUP(O$10,'Models training data'!$BN$23:$BO$41,2,FALSE),0)</f>
        <v>0</v>
      </c>
      <c r="P3" s="168">
        <f>IFERROR(VLOOKUP(P$10,'Models training data'!$BN$23:$BO$41,2,FALSE),0)</f>
        <v>-0.25619959374372819</v>
      </c>
      <c r="Q3" s="168">
        <f>IFERROR(VLOOKUP(Q$10,'Models training data'!$BN$23:$BO$41,2,FALSE),0)</f>
        <v>-0.26789378626713928</v>
      </c>
      <c r="R3" s="168">
        <f>IFERROR(VLOOKUP(R$10,'Models training data'!$BN$23:$BO$41,2,FALSE),0)</f>
        <v>-0.27870105405686235</v>
      </c>
      <c r="S3" s="168">
        <f>IFERROR(VLOOKUP(S$10,'Models training data'!$BN$23:$BO$41,2,FALSE),0)</f>
        <v>-0.28185377279556489</v>
      </c>
      <c r="T3" s="168">
        <f>IFERROR(VLOOKUP(T$10,'Models training data'!$BN$23:$BO$41,2,FALSE),0)</f>
        <v>-0.18033795735954397</v>
      </c>
      <c r="U3" s="168">
        <f>IFERROR(VLOOKUP(U$10,'Models training data'!$BN$23:$BO$41,2,FALSE),0)</f>
        <v>-0.1028840652719438</v>
      </c>
      <c r="V3" s="168">
        <f>IFERROR(VLOOKUP(V$10,'Models training data'!$BN$23:$BO$41,2,FALSE),0)</f>
        <v>0</v>
      </c>
      <c r="W3" s="168">
        <f>IFERROR(VLOOKUP(W$10,'Models training data'!$BN$23:$BO$41,2,FALSE),0)</f>
        <v>0</v>
      </c>
      <c r="X3" s="168">
        <f>IFERROR(VLOOKUP(X$10,'Models training data'!$BN$23:$BO$41,2,FALSE),0)</f>
        <v>-7.7526715730954543E-2</v>
      </c>
      <c r="Y3" s="168">
        <f>IFERROR(VLOOKUP(Y$10,'Models training data'!$BN$23:$BO$41,2,FALSE),0)</f>
        <v>-0.22244221044053403</v>
      </c>
      <c r="Z3" s="168">
        <f>IFERROR(VLOOKUP(Z$10,'Models training data'!$BN$23:$BO$41,2,FALSE),0)</f>
        <v>0</v>
      </c>
      <c r="AA3" s="168">
        <f>IFERROR(VLOOKUP(AA$10,'Models training data'!$BN$23:$BO$41,2,FALSE),0)</f>
        <v>-0.27027484869773927</v>
      </c>
      <c r="AB3" s="168">
        <f>IFERROR(VLOOKUP(AB$10,'Models training data'!$BN$23:$BO$41,2,FALSE),0)</f>
        <v>-0.10978413964312848</v>
      </c>
      <c r="AC3" s="168">
        <f>IFERROR(VLOOKUP(AC$10,'Models training data'!$BN$23:$BO$41,2,FALSE),0)</f>
        <v>-9.0261891866187702E-2</v>
      </c>
      <c r="AD3" s="168">
        <f>IFERROR(VLOOKUP(AD$10,'Models training data'!$BN$23:$BO$41,2,FALSE),0)</f>
        <v>0.19869275598929134</v>
      </c>
      <c r="AE3" s="168">
        <f>IFERROR(VLOOKUP(AE$10,'Models training data'!$BN$23:$BO$41,2,FALSE),0)</f>
        <v>0.34786968641588761</v>
      </c>
      <c r="AF3" s="168">
        <f>IFERROR(VLOOKUP(AF$10,'Models training data'!$BN$23:$BO$41,2,FALSE),0)</f>
        <v>0.22429559820838435</v>
      </c>
      <c r="AG3" s="168">
        <f>IFERROR(VLOOKUP(AG$10,'Models training data'!$BN$23:$BO$41,2,FALSE),0)</f>
        <v>0</v>
      </c>
      <c r="AH3" s="168">
        <f>IFERROR(VLOOKUP(AH$10,'Models training data'!$BN$23:$BO$41,2,FALSE),0)</f>
        <v>0</v>
      </c>
      <c r="AI3" s="168">
        <f>IFERROR(VLOOKUP(AI$10,'Models training data'!$BN$23:$BO$41,2,FALSE),0)</f>
        <v>0</v>
      </c>
      <c r="AJ3" s="168">
        <f>IFERROR(VLOOKUP(AJ$10,'Models training data'!$BN$23:$BO$41,2,FALSE),0)</f>
        <v>0</v>
      </c>
      <c r="AK3" s="168">
        <f>IFERROR(VLOOKUP(AK$10,'Models training data'!$BN$23:$BO$41,2,FALSE),0)</f>
        <v>0</v>
      </c>
      <c r="AL3" s="168">
        <f>IFERROR(VLOOKUP(AL$10,'Models training data'!$BN$23:$BO$41,2,FALSE),0)</f>
        <v>0</v>
      </c>
      <c r="AM3" s="168">
        <f>IFERROR(VLOOKUP(AM$10,'Models training data'!$BN$23:$BO$41,2,FALSE),0)</f>
        <v>0</v>
      </c>
      <c r="AN3" s="168">
        <f>IFERROR(VLOOKUP(AN$10,'Models training data'!$BN$23:$BO$41,2,FALSE),0)</f>
        <v>0</v>
      </c>
      <c r="AO3" s="168">
        <f>IFERROR(VLOOKUP(AO$10,'Models training data'!$BN$23:$BO$41,2,FALSE),0)</f>
        <v>0</v>
      </c>
      <c r="AP3" s="168">
        <f>IFERROR(VLOOKUP(AP$10,'Models training data'!$BN$23:$BO$41,2,FALSE),0)</f>
        <v>0</v>
      </c>
      <c r="AQ3" s="168">
        <f>IFERROR(VLOOKUP(AQ$10,'Models training data'!$BN$23:$BO$41,2,FALSE),0)</f>
        <v>0</v>
      </c>
    </row>
    <row r="4" spans="1:52" x14ac:dyDescent="0.25">
      <c r="A4" s="41" t="s">
        <v>258</v>
      </c>
      <c r="C4" s="169">
        <f>IFERROR(VLOOKUP(C$10,'Models training data'!$CD$23:$CE$39,2,FALSE),0)</f>
        <v>99191.043089651139</v>
      </c>
      <c r="D4" s="169">
        <f>IFERROR(VLOOKUP(D$10,'Models training data'!$CD$23:$CE$39,2,FALSE),0)</f>
        <v>0</v>
      </c>
      <c r="E4" s="169">
        <f>IFERROR(VLOOKUP(E$10,'Models training data'!$CD$23:$CE$39,2,FALSE),0)</f>
        <v>0</v>
      </c>
      <c r="F4" s="169">
        <f>IFERROR(VLOOKUP(F$10,'Models training data'!$CD$23:$CE$39,2,FALSE),0)</f>
        <v>0</v>
      </c>
      <c r="G4" s="169">
        <f>IFERROR(VLOOKUP(G$10,'Models training data'!$CD$23:$CE$39,2,FALSE),0)</f>
        <v>0</v>
      </c>
      <c r="H4" s="169">
        <f>IFERROR(VLOOKUP(H$10,'Models training data'!$CD$23:$CE$39,2,FALSE),0)</f>
        <v>0</v>
      </c>
      <c r="I4" s="169">
        <f>IFERROR(VLOOKUP(I$10,'Models training data'!$CD$23:$CE$39,2,FALSE),0)</f>
        <v>0</v>
      </c>
      <c r="J4" s="169">
        <f>IFERROR(VLOOKUP(J$10,'Models training data'!$CD$23:$CE$39,2,FALSE),0)</f>
        <v>0</v>
      </c>
      <c r="K4" s="169">
        <f>IFERROR(VLOOKUP(K$10,'Models training data'!$CD$23:$CE$39,2,FALSE),0)</f>
        <v>-98.877658920780988</v>
      </c>
      <c r="L4" s="169">
        <f>IFERROR(VLOOKUP(L$10,'Models training data'!$CD$23:$CE$39,2,FALSE),0)</f>
        <v>0.58934933790986621</v>
      </c>
      <c r="M4" s="169">
        <f>IFERROR(VLOOKUP(M$10,'Models training data'!$CD$23:$CE$39,2,FALSE),0)</f>
        <v>0</v>
      </c>
      <c r="N4" s="169">
        <f>IFERROR(VLOOKUP(N$10,'Models training data'!$CD$23:$CE$39,2,FALSE),0)</f>
        <v>0</v>
      </c>
      <c r="O4" s="169">
        <f>IFERROR(VLOOKUP(O$10,'Models training data'!$CD$23:$CE$39,2,FALSE),0)</f>
        <v>0</v>
      </c>
      <c r="P4" s="169">
        <f>IFERROR(VLOOKUP(P$10,'Models training data'!$CD$23:$CE$39,2,FALSE),0)</f>
        <v>-20976.922854683926</v>
      </c>
      <c r="Q4" s="169">
        <f>IFERROR(VLOOKUP(Q$10,'Models training data'!$CD$23:$CE$39,2,FALSE),0)</f>
        <v>-21908.887483883376</v>
      </c>
      <c r="R4" s="169">
        <f>IFERROR(VLOOKUP(R$10,'Models training data'!$CD$23:$CE$39,2,FALSE),0)</f>
        <v>-22870.493374984213</v>
      </c>
      <c r="S4" s="169">
        <f>IFERROR(VLOOKUP(S$10,'Models training data'!$CD$23:$CE$39,2,FALSE),0)</f>
        <v>-23148.921804319696</v>
      </c>
      <c r="T4" s="169">
        <f>IFERROR(VLOOKUP(T$10,'Models training data'!$CD$23:$CE$39,2,FALSE),0)</f>
        <v>-14390.56852375891</v>
      </c>
      <c r="U4" s="169">
        <f>IFERROR(VLOOKUP(U$10,'Models training data'!$CD$23:$CE$39,2,FALSE),0)</f>
        <v>0</v>
      </c>
      <c r="V4" s="169">
        <f>IFERROR(VLOOKUP(V$10,'Models training data'!$CD$23:$CE$39,2,FALSE),0)</f>
        <v>0</v>
      </c>
      <c r="W4" s="169">
        <f>IFERROR(VLOOKUP(W$10,'Models training data'!$CD$23:$CE$39,2,FALSE),0)</f>
        <v>0</v>
      </c>
      <c r="X4" s="169">
        <f>IFERROR(VLOOKUP(X$10,'Models training data'!$CD$23:$CE$39,2,FALSE),0)</f>
        <v>0</v>
      </c>
      <c r="Y4" s="169">
        <f>IFERROR(VLOOKUP(Y$10,'Models training data'!$CD$23:$CE$39,2,FALSE),0)</f>
        <v>-16892.239419220074</v>
      </c>
      <c r="Z4" s="169">
        <f>IFERROR(VLOOKUP(Z$10,'Models training data'!$CD$23:$CE$39,2,FALSE),0)</f>
        <v>0</v>
      </c>
      <c r="AA4" s="169">
        <f>IFERROR(VLOOKUP(AA$10,'Models training data'!$CD$23:$CE$39,2,FALSE),0)</f>
        <v>-21430.630191929024</v>
      </c>
      <c r="AB4" s="169">
        <f>IFERROR(VLOOKUP(AB$10,'Models training data'!$CD$23:$CE$39,2,FALSE),0)</f>
        <v>-8514.9615734309482</v>
      </c>
      <c r="AC4" s="169">
        <f>IFERROR(VLOOKUP(AC$10,'Models training data'!$CD$23:$CE$39,2,FALSE),0)</f>
        <v>-6992.1659061932141</v>
      </c>
      <c r="AD4" s="169">
        <f>IFERROR(VLOOKUP(AD$10,'Models training data'!$CD$23:$CE$39,2,FALSE),0)</f>
        <v>17925.371911472899</v>
      </c>
      <c r="AE4" s="169">
        <f>IFERROR(VLOOKUP(AE$10,'Models training data'!$CD$23:$CE$39,2,FALSE),0)</f>
        <v>33375.304383473514</v>
      </c>
      <c r="AF4" s="169">
        <f>IFERROR(VLOOKUP(AF$10,'Models training data'!$CD$23:$CE$39,2,FALSE),0)</f>
        <v>20408.682934468612</v>
      </c>
      <c r="AG4" s="169">
        <f>IFERROR(VLOOKUP(AG$10,'Models training data'!$CD$23:$CE$39,2,FALSE),0)</f>
        <v>0</v>
      </c>
      <c r="AH4" s="169">
        <f>IFERROR(VLOOKUP(AH$10,'Models training data'!$CD$23:$CE$39,2,FALSE),0)</f>
        <v>0</v>
      </c>
      <c r="AI4" s="169">
        <f>IFERROR(VLOOKUP(AI$10,'Models training data'!$CD$23:$CE$39,2,FALSE),0)</f>
        <v>0</v>
      </c>
      <c r="AJ4" s="169">
        <f>IFERROR(VLOOKUP(AJ$10,'Models training data'!$CD$23:$CE$39,2,FALSE),0)</f>
        <v>0</v>
      </c>
      <c r="AK4" s="169">
        <f>IFERROR(VLOOKUP(AK$10,'Models training data'!$CD$23:$CE$39,2,FALSE),0)</f>
        <v>0</v>
      </c>
      <c r="AL4" s="169">
        <f>IFERROR(VLOOKUP(AL$10,'Models training data'!$CD$23:$CE$39,2,FALSE),0)</f>
        <v>0</v>
      </c>
      <c r="AM4" s="169">
        <f>IFERROR(VLOOKUP(AM$10,'Models training data'!$CD$23:$CE$39,2,FALSE),0)</f>
        <v>0</v>
      </c>
      <c r="AN4" s="169">
        <f>IFERROR(VLOOKUP(AN$10,'Models training data'!$CD$23:$CE$39,2,FALSE),0)</f>
        <v>0</v>
      </c>
      <c r="AO4" s="169">
        <f>IFERROR(VLOOKUP(AO$10,'Models training data'!$CD$23:$CE$39,2,FALSE),0)</f>
        <v>0</v>
      </c>
      <c r="AP4" s="169">
        <f>IFERROR(VLOOKUP(AP$10,'Models training data'!$CD$23:$CE$39,2,FALSE),0)</f>
        <v>0</v>
      </c>
      <c r="AQ4" s="169">
        <f>IFERROR(VLOOKUP(AQ$10,'Models training data'!$CD$23:$CE$39,2,FALSE),0)</f>
        <v>0</v>
      </c>
    </row>
    <row r="5" spans="1:52" x14ac:dyDescent="0.25">
      <c r="A5" s="41" t="s">
        <v>259</v>
      </c>
      <c r="C5" s="170">
        <f>IFERROR(VLOOKUP(C$10,'Models training data'!$CT$23:$CU$39,2,FALSE),0)</f>
        <v>11.492465662971579</v>
      </c>
      <c r="D5" s="170">
        <f>IFERROR(VLOOKUP(D$10,'Models training data'!$CT$23:$CU$39,2,FALSE),0)</f>
        <v>0</v>
      </c>
      <c r="E5" s="170">
        <f>IFERROR(VLOOKUP(E$10,'Models training data'!$CT$23:$CU$39,2,FALSE),0)</f>
        <v>0</v>
      </c>
      <c r="F5" s="170">
        <f>IFERROR(VLOOKUP(F$10,'Models training data'!$CT$23:$CU$39,2,FALSE),0)</f>
        <v>0</v>
      </c>
      <c r="G5" s="170">
        <f>IFERROR(VLOOKUP(G$10,'Models training data'!$CT$23:$CU$39,2,FALSE),0)</f>
        <v>0</v>
      </c>
      <c r="H5" s="170">
        <f>IFERROR(VLOOKUP(H$10,'Models training data'!$CT$23:$CU$39,2,FALSE),0)</f>
        <v>0</v>
      </c>
      <c r="I5" s="170">
        <f>IFERROR(VLOOKUP(I$10,'Models training data'!$CT$23:$CU$39,2,FALSE),0)</f>
        <v>0</v>
      </c>
      <c r="J5" s="170">
        <f>IFERROR(VLOOKUP(J$10,'Models training data'!$CT$23:$CU$39,2,FALSE),0)</f>
        <v>0</v>
      </c>
      <c r="K5" s="170">
        <f>IFERROR(VLOOKUP(K$10,'Models training data'!$CT$23:$CU$39,2,FALSE),0)</f>
        <v>-1.3349737414869156E-3</v>
      </c>
      <c r="L5" s="170">
        <f>IFERROR(VLOOKUP(L$10,'Models training data'!$CT$23:$CU$39,2,FALSE),0)</f>
        <v>8.4726008453842391E-6</v>
      </c>
      <c r="M5" s="170">
        <f>IFERROR(VLOOKUP(M$10,'Models training data'!$CT$23:$CU$39,2,FALSE),0)</f>
        <v>0</v>
      </c>
      <c r="N5" s="170">
        <f>IFERROR(VLOOKUP(N$10,'Models training data'!$CT$23:$CU$39,2,FALSE),0)</f>
        <v>0</v>
      </c>
      <c r="O5" s="170">
        <f>IFERROR(VLOOKUP(O$10,'Models training data'!$CT$23:$CU$39,2,FALSE),0)</f>
        <v>0</v>
      </c>
      <c r="P5" s="170">
        <f>IFERROR(VLOOKUP(P$10,'Models training data'!$CT$23:$CU$39,2,FALSE),0)</f>
        <v>-0.22360557634894815</v>
      </c>
      <c r="Q5" s="170">
        <f>IFERROR(VLOOKUP(Q$10,'Models training data'!$CT$23:$CU$39,2,FALSE),0)</f>
        <v>-0.23355367735807231</v>
      </c>
      <c r="R5" s="170">
        <f>IFERROR(VLOOKUP(R$10,'Models training data'!$CT$23:$CU$39,2,FALSE),0)</f>
        <v>-0.24497458159203619</v>
      </c>
      <c r="S5" s="170">
        <f>IFERROR(VLOOKUP(S$10,'Models training data'!$CT$23:$CU$39,2,FALSE),0)</f>
        <v>-0.24685630204408818</v>
      </c>
      <c r="T5" s="170">
        <f>IFERROR(VLOOKUP(T$10,'Models training data'!$CT$23:$CU$39,2,FALSE),0)</f>
        <v>-0.14653119730396752</v>
      </c>
      <c r="U5" s="170">
        <f>IFERROR(VLOOKUP(U$10,'Models training data'!$CT$23:$CU$39,2,FALSE),0)</f>
        <v>0</v>
      </c>
      <c r="V5" s="170">
        <f>IFERROR(VLOOKUP(V$10,'Models training data'!$CT$23:$CU$39,2,FALSE),0)</f>
        <v>0</v>
      </c>
      <c r="W5" s="170">
        <f>IFERROR(VLOOKUP(W$10,'Models training data'!$CT$23:$CU$39,2,FALSE),0)</f>
        <v>0</v>
      </c>
      <c r="X5" s="170">
        <f>IFERROR(VLOOKUP(X$10,'Models training data'!$CT$23:$CU$39,2,FALSE),0)</f>
        <v>0</v>
      </c>
      <c r="Y5" s="170">
        <f>IFERROR(VLOOKUP(Y$10,'Models training data'!$CT$23:$CU$39,2,FALSE),0)</f>
        <v>-0.17848355365135213</v>
      </c>
      <c r="Z5" s="170">
        <f>IFERROR(VLOOKUP(Z$10,'Models training data'!$CT$23:$CU$39,2,FALSE),0)</f>
        <v>0</v>
      </c>
      <c r="AA5" s="170">
        <f>IFERROR(VLOOKUP(AA$10,'Models training data'!$CT$23:$CU$39,2,FALSE),0)</f>
        <v>-0.22778048421388233</v>
      </c>
      <c r="AB5" s="170">
        <f>IFERROR(VLOOKUP(AB$10,'Models training data'!$CT$23:$CU$39,2,FALSE),0)</f>
        <v>-0.10978413964312878</v>
      </c>
      <c r="AC5" s="170">
        <f>IFERROR(VLOOKUP(AC$10,'Models training data'!$CT$23:$CU$39,2,FALSE),0)</f>
        <v>-9.0261891866187827E-2</v>
      </c>
      <c r="AD5" s="170">
        <f>IFERROR(VLOOKUP(AD$10,'Models training data'!$CT$23:$CU$39,2,FALSE),0)</f>
        <v>0.19869275598929192</v>
      </c>
      <c r="AE5" s="170">
        <f>IFERROR(VLOOKUP(AE$10,'Models training data'!$CT$23:$CU$39,2,FALSE),0)</f>
        <v>0.34786968641588756</v>
      </c>
      <c r="AF5" s="170">
        <f>IFERROR(VLOOKUP(AF$10,'Models training data'!$CT$23:$CU$39,2,FALSE),0)</f>
        <v>0.22429559820838421</v>
      </c>
      <c r="AG5" s="170">
        <f>IFERROR(VLOOKUP(AG$10,'Models training data'!$CT$23:$CU$39,2,FALSE),0)</f>
        <v>0</v>
      </c>
      <c r="AH5" s="170">
        <f>IFERROR(VLOOKUP(AH$10,'Models training data'!$CT$23:$CU$39,2,FALSE),0)</f>
        <v>0</v>
      </c>
      <c r="AI5" s="170">
        <f>IFERROR(VLOOKUP(AI$10,'Models training data'!$CT$23:$CU$39,2,FALSE),0)</f>
        <v>0</v>
      </c>
      <c r="AJ5" s="170">
        <f>IFERROR(VLOOKUP(AJ$10,'Models training data'!$CT$23:$CU$39,2,FALSE),0)</f>
        <v>0</v>
      </c>
      <c r="AK5" s="170">
        <f>IFERROR(VLOOKUP(AK$10,'Models training data'!$CT$23:$CU$39,2,FALSE),0)</f>
        <v>0</v>
      </c>
      <c r="AL5" s="170">
        <f>IFERROR(VLOOKUP(AL$10,'Models training data'!$CT$23:$CU$39,2,FALSE),0)</f>
        <v>0</v>
      </c>
      <c r="AM5" s="170">
        <f>IFERROR(VLOOKUP(AM$10,'Models training data'!$CT$23:$CU$39,2,FALSE),0)</f>
        <v>0</v>
      </c>
      <c r="AN5" s="170">
        <f>IFERROR(VLOOKUP(AN$10,'Models training data'!$CT$23:$CU$39,2,FALSE),0)</f>
        <v>0</v>
      </c>
      <c r="AO5" s="170">
        <f>IFERROR(VLOOKUP(AO$10,'Models training data'!$CT$23:$CU$39,2,FALSE),0)</f>
        <v>0</v>
      </c>
      <c r="AP5" s="170">
        <f>IFERROR(VLOOKUP(AP$10,'Models training data'!$CT$23:$CU$39,2,FALSE),0)</f>
        <v>0</v>
      </c>
      <c r="AQ5" s="170">
        <f>IFERROR(VLOOKUP(AQ$10,'Models training data'!$CT$23:$CU$39,2,FALSE),0)</f>
        <v>0</v>
      </c>
    </row>
    <row r="6" spans="1:52" x14ac:dyDescent="0.25">
      <c r="A6" s="41" t="s">
        <v>260</v>
      </c>
      <c r="C6" s="171">
        <f>IFERROR(VLOOKUP(C$10,'Models training data'!$DJ$23:$DK$38,2,FALSE),0)</f>
        <v>101555.06353511082</v>
      </c>
      <c r="D6" s="171">
        <f>IFERROR(VLOOKUP(D$10,'Models training data'!$DJ$23:$DK$38,2,FALSE),0)</f>
        <v>0</v>
      </c>
      <c r="E6" s="171">
        <f>IFERROR(VLOOKUP(E$10,'Models training data'!$DJ$23:$DK$38,2,FALSE),0)</f>
        <v>0</v>
      </c>
      <c r="F6" s="171">
        <f>IFERROR(VLOOKUP(F$10,'Models training data'!$DJ$23:$DK$38,2,FALSE),0)</f>
        <v>0</v>
      </c>
      <c r="G6" s="171">
        <f>IFERROR(VLOOKUP(G$10,'Models training data'!$DJ$23:$DK$38,2,FALSE),0)</f>
        <v>0</v>
      </c>
      <c r="H6" s="171">
        <f>IFERROR(VLOOKUP(H$10,'Models training data'!$DJ$23:$DK$38,2,FALSE),0)</f>
        <v>0</v>
      </c>
      <c r="I6" s="171">
        <f>IFERROR(VLOOKUP(I$10,'Models training data'!$DJ$23:$DK$38,2,FALSE),0)</f>
        <v>0</v>
      </c>
      <c r="J6" s="171">
        <f>IFERROR(VLOOKUP(J$10,'Models training data'!$DJ$23:$DK$38,2,FALSE),0)</f>
        <v>0</v>
      </c>
      <c r="K6" s="171">
        <f>IFERROR(VLOOKUP(K$10,'Models training data'!$DJ$23:$DK$38,2,FALSE),0)</f>
        <v>0</v>
      </c>
      <c r="L6" s="171">
        <f>IFERROR(VLOOKUP(L$10,'Models training data'!$DJ$23:$DK$38,2,FALSE),0)</f>
        <v>0</v>
      </c>
      <c r="M6" s="171">
        <f>IFERROR(VLOOKUP(M$10,'Models training data'!$DJ$23:$DK$38,2,FALSE),0)</f>
        <v>-723.4530746398583</v>
      </c>
      <c r="N6" s="171">
        <f>IFERROR(VLOOKUP(N$10,'Models training data'!$DJ$23:$DK$38,2,FALSE),0)</f>
        <v>0</v>
      </c>
      <c r="O6" s="171">
        <f>IFERROR(VLOOKUP(O$10,'Models training data'!$DJ$23:$DK$38,2,FALSE),0)</f>
        <v>0</v>
      </c>
      <c r="P6" s="171">
        <f>IFERROR(VLOOKUP(P$10,'Models training data'!$DJ$23:$DK$38,2,FALSE),0)</f>
        <v>-21353.758895768478</v>
      </c>
      <c r="Q6" s="171">
        <f>IFERROR(VLOOKUP(Q$10,'Models training data'!$DJ$23:$DK$38,2,FALSE),0)</f>
        <v>-21796.065855800145</v>
      </c>
      <c r="R6" s="171">
        <f>IFERROR(VLOOKUP(R$10,'Models training data'!$DJ$23:$DK$38,2,FALSE),0)</f>
        <v>-22543.029701148847</v>
      </c>
      <c r="S6" s="171">
        <f>IFERROR(VLOOKUP(S$10,'Models training data'!$DJ$23:$DK$38,2,FALSE),0)</f>
        <v>-22818.388608968693</v>
      </c>
      <c r="T6" s="171">
        <f>IFERROR(VLOOKUP(T$10,'Models training data'!$DJ$23:$DK$38,2,FALSE),0)</f>
        <v>-13913.59831071503</v>
      </c>
      <c r="U6" s="171">
        <f>IFERROR(VLOOKUP(U$10,'Models training data'!$DJ$23:$DK$38,2,FALSE),0)</f>
        <v>0</v>
      </c>
      <c r="V6" s="171">
        <f>IFERROR(VLOOKUP(V$10,'Models training data'!$DJ$23:$DK$38,2,FALSE),0)</f>
        <v>0</v>
      </c>
      <c r="W6" s="171">
        <f>IFERROR(VLOOKUP(W$10,'Models training data'!$DJ$23:$DK$38,2,FALSE),0)</f>
        <v>0</v>
      </c>
      <c r="X6" s="171">
        <f>IFERROR(VLOOKUP(X$10,'Models training data'!$DJ$23:$DK$38,2,FALSE),0)</f>
        <v>0</v>
      </c>
      <c r="Y6" s="171">
        <f>IFERROR(VLOOKUP(Y$10,'Models training data'!$DJ$23:$DK$38,2,FALSE),0)</f>
        <v>-16869.55437108679</v>
      </c>
      <c r="Z6" s="171">
        <f>IFERROR(VLOOKUP(Z$10,'Models training data'!$DJ$23:$DK$38,2,FALSE),0)</f>
        <v>0</v>
      </c>
      <c r="AA6" s="171">
        <f>IFERROR(VLOOKUP(AA$10,'Models training data'!$DJ$23:$DK$38,2,FALSE),0)</f>
        <v>-21317.245548615574</v>
      </c>
      <c r="AB6" s="171">
        <f>IFERROR(VLOOKUP(AB$10,'Models training data'!$DJ$23:$DK$38,2,FALSE),0)</f>
        <v>-8514.9615734309718</v>
      </c>
      <c r="AC6" s="171">
        <f>IFERROR(VLOOKUP(AC$10,'Models training data'!$DJ$23:$DK$38,2,FALSE),0)</f>
        <v>-6992.1659061932196</v>
      </c>
      <c r="AD6" s="171">
        <f>IFERROR(VLOOKUP(AD$10,'Models training data'!$DJ$23:$DK$38,2,FALSE),0)</f>
        <v>17925.371911472863</v>
      </c>
      <c r="AE6" s="171">
        <f>IFERROR(VLOOKUP(AE$10,'Models training data'!$DJ$23:$DK$38,2,FALSE),0)</f>
        <v>33375.304383473471</v>
      </c>
      <c r="AF6" s="171">
        <f>IFERROR(VLOOKUP(AF$10,'Models training data'!$DJ$23:$DK$38,2,FALSE),0)</f>
        <v>20408.68293446855</v>
      </c>
      <c r="AG6" s="171">
        <f>IFERROR(VLOOKUP(AG$10,'Models training data'!$DJ$23:$DK$38,2,FALSE),0)</f>
        <v>0</v>
      </c>
      <c r="AH6" s="171">
        <f>IFERROR(VLOOKUP(AH$10,'Models training data'!$DJ$23:$DK$38,2,FALSE),0)</f>
        <v>0</v>
      </c>
      <c r="AI6" s="171">
        <f>IFERROR(VLOOKUP(AI$10,'Models training data'!$DJ$23:$DK$38,2,FALSE),0)</f>
        <v>0</v>
      </c>
      <c r="AJ6" s="171">
        <f>IFERROR(VLOOKUP(AJ$10,'Models training data'!$DJ$23:$DK$38,2,FALSE),0)</f>
        <v>0</v>
      </c>
      <c r="AK6" s="171">
        <f>IFERROR(VLOOKUP(AK$10,'Models training data'!$DJ$23:$DK$38,2,FALSE),0)</f>
        <v>0</v>
      </c>
      <c r="AL6" s="171">
        <f>IFERROR(VLOOKUP(AL$10,'Models training data'!$DJ$23:$DK$38,2,FALSE),0)</f>
        <v>0</v>
      </c>
      <c r="AM6" s="171">
        <f>IFERROR(VLOOKUP(AM$10,'Models training data'!$DJ$23:$DK$38,2,FALSE),0)</f>
        <v>0</v>
      </c>
      <c r="AN6" s="171">
        <f>IFERROR(VLOOKUP(AN$10,'Models training data'!$DJ$23:$DK$38,2,FALSE),0)</f>
        <v>0</v>
      </c>
      <c r="AO6" s="171">
        <f>IFERROR(VLOOKUP(AO$10,'Models training data'!$DJ$23:$DK$38,2,FALSE),0)</f>
        <v>0</v>
      </c>
      <c r="AP6" s="171">
        <f>IFERROR(VLOOKUP(AP$10,'Models training data'!$DJ$23:$DK$38,2,FALSE),0)</f>
        <v>0</v>
      </c>
      <c r="AQ6" s="171">
        <f>IFERROR(VLOOKUP(AQ$10,'Models training data'!$DJ$23:$DK$38,2,FALSE),0)</f>
        <v>0</v>
      </c>
    </row>
    <row r="7" spans="1:52" x14ac:dyDescent="0.25">
      <c r="A7" s="41" t="s">
        <v>261</v>
      </c>
      <c r="C7" s="168">
        <f>IFERROR(VLOOKUP(C$10,'Models training data'!$DZ$23:$EA$38,2,FALSE),0)</f>
        <v>11.515151450320939</v>
      </c>
      <c r="D7" s="168">
        <f>IFERROR(VLOOKUP(D$10,'Models training data'!$DZ$23:$EA$38,2,FALSE),0)</f>
        <v>0</v>
      </c>
      <c r="E7" s="168">
        <f>IFERROR(VLOOKUP(E$10,'Models training data'!$DZ$23:$EA$38,2,FALSE),0)</f>
        <v>0</v>
      </c>
      <c r="F7" s="168">
        <f>IFERROR(VLOOKUP(F$10,'Models training data'!$DZ$23:$EA$38,2,FALSE),0)</f>
        <v>0</v>
      </c>
      <c r="G7" s="168">
        <f>IFERROR(VLOOKUP(G$10,'Models training data'!$DZ$23:$EA$38,2,FALSE),0)</f>
        <v>0</v>
      </c>
      <c r="H7" s="168">
        <f>IFERROR(VLOOKUP(H$10,'Models training data'!$DZ$23:$EA$38,2,FALSE),0)</f>
        <v>0</v>
      </c>
      <c r="I7" s="168">
        <f>IFERROR(VLOOKUP(I$10,'Models training data'!$DZ$23:$EA$38,2,FALSE),0)</f>
        <v>0</v>
      </c>
      <c r="J7" s="168">
        <f>IFERROR(VLOOKUP(J$10,'Models training data'!$DZ$23:$EA$38,2,FALSE),0)</f>
        <v>0</v>
      </c>
      <c r="K7" s="168">
        <f>IFERROR(VLOOKUP(K$10,'Models training data'!$DZ$23:$EA$38,2,FALSE),0)</f>
        <v>0</v>
      </c>
      <c r="L7" s="168">
        <f>IFERROR(VLOOKUP(L$10,'Models training data'!$DZ$23:$EA$38,2,FALSE),0)</f>
        <v>0</v>
      </c>
      <c r="M7" s="168">
        <f>IFERROR(VLOOKUP(M$10,'Models training data'!$DZ$23:$EA$38,2,FALSE),0)</f>
        <v>-8.3278498858886021E-3</v>
      </c>
      <c r="N7" s="168">
        <f>IFERROR(VLOOKUP(N$10,'Models training data'!$DZ$23:$EA$38,2,FALSE),0)</f>
        <v>0</v>
      </c>
      <c r="O7" s="168">
        <f>IFERROR(VLOOKUP(O$10,'Models training data'!$DZ$23:$EA$38,2,FALSE),0)</f>
        <v>0</v>
      </c>
      <c r="P7" s="168">
        <f>IFERROR(VLOOKUP(P$10,'Models training data'!$DZ$23:$EA$38,2,FALSE),0)</f>
        <v>-0.22589965342272153</v>
      </c>
      <c r="Q7" s="168">
        <f>IFERROR(VLOOKUP(Q$10,'Models training data'!$DZ$23:$EA$38,2,FALSE),0)</f>
        <v>-0.23041224902282631</v>
      </c>
      <c r="R7" s="168">
        <f>IFERROR(VLOOKUP(R$10,'Models training data'!$DZ$23:$EA$38,2,FALSE),0)</f>
        <v>-0.23909316597072083</v>
      </c>
      <c r="S7" s="168">
        <f>IFERROR(VLOOKUP(S$10,'Models training data'!$DZ$23:$EA$38,2,FALSE),0)</f>
        <v>-0.24125136578797865</v>
      </c>
      <c r="T7" s="168">
        <f>IFERROR(VLOOKUP(T$10,'Models training data'!$DZ$23:$EA$38,2,FALSE),0)</f>
        <v>-0.13885856491546306</v>
      </c>
      <c r="U7" s="168">
        <f>IFERROR(VLOOKUP(U$10,'Models training data'!$DZ$23:$EA$38,2,FALSE),0)</f>
        <v>0</v>
      </c>
      <c r="V7" s="168">
        <f>IFERROR(VLOOKUP(V$10,'Models training data'!$DZ$23:$EA$38,2,FALSE),0)</f>
        <v>0</v>
      </c>
      <c r="W7" s="168">
        <f>IFERROR(VLOOKUP(W$10,'Models training data'!$DZ$23:$EA$38,2,FALSE),0)</f>
        <v>0</v>
      </c>
      <c r="X7" s="168">
        <f>IFERROR(VLOOKUP(X$10,'Models training data'!$DZ$23:$EA$38,2,FALSE),0)</f>
        <v>0</v>
      </c>
      <c r="Y7" s="168">
        <f>IFERROR(VLOOKUP(Y$10,'Models training data'!$DZ$23:$EA$38,2,FALSE),0)</f>
        <v>-0.17819193073802131</v>
      </c>
      <c r="Z7" s="168">
        <f>IFERROR(VLOOKUP(Z$10,'Models training data'!$DZ$23:$EA$38,2,FALSE),0)</f>
        <v>0</v>
      </c>
      <c r="AA7" s="168">
        <f>IFERROR(VLOOKUP(AA$10,'Models training data'!$DZ$23:$EA$38,2,FALSE),0)</f>
        <v>-0.22594378393770784</v>
      </c>
      <c r="AB7" s="168">
        <f>IFERROR(VLOOKUP(AB$10,'Models training data'!$DZ$23:$EA$38,2,FALSE),0)</f>
        <v>-0.10978413964312819</v>
      </c>
      <c r="AC7" s="168">
        <f>IFERROR(VLOOKUP(AC$10,'Models training data'!$DZ$23:$EA$38,2,FALSE),0)</f>
        <v>-9.0261891866187438E-2</v>
      </c>
      <c r="AD7" s="168">
        <f>IFERROR(VLOOKUP(AD$10,'Models training data'!$DZ$23:$EA$38,2,FALSE),0)</f>
        <v>0.19869275598929173</v>
      </c>
      <c r="AE7" s="168">
        <f>IFERROR(VLOOKUP(AE$10,'Models training data'!$DZ$23:$EA$38,2,FALSE),0)</f>
        <v>0.34786968641588817</v>
      </c>
      <c r="AF7" s="168">
        <f>IFERROR(VLOOKUP(AF$10,'Models training data'!$DZ$23:$EA$38,2,FALSE),0)</f>
        <v>0.22429559820838457</v>
      </c>
      <c r="AG7" s="168">
        <f>IFERROR(VLOOKUP(AG$10,'Models training data'!$DZ$23:$EA$38,2,FALSE),0)</f>
        <v>0</v>
      </c>
      <c r="AH7" s="168">
        <f>IFERROR(VLOOKUP(AH$10,'Models training data'!$DZ$23:$EA$38,2,FALSE),0)</f>
        <v>0</v>
      </c>
      <c r="AI7" s="168">
        <f>IFERROR(VLOOKUP(AI$10,'Models training data'!$DZ$23:$EA$38,2,FALSE),0)</f>
        <v>0</v>
      </c>
      <c r="AJ7" s="168">
        <f>IFERROR(VLOOKUP(AJ$10,'Models training data'!$DZ$23:$EA$38,2,FALSE),0)</f>
        <v>0</v>
      </c>
      <c r="AK7" s="168">
        <f>IFERROR(VLOOKUP(AK$10,'Models training data'!$DZ$23:$EA$38,2,FALSE),0)</f>
        <v>0</v>
      </c>
      <c r="AL7" s="168">
        <f>IFERROR(VLOOKUP(AL$10,'Models training data'!$DZ$23:$EA$38,2,FALSE),0)</f>
        <v>0</v>
      </c>
      <c r="AM7" s="168">
        <f>IFERROR(VLOOKUP(AM$10,'Models training data'!$DZ$23:$EA$38,2,FALSE),0)</f>
        <v>0</v>
      </c>
      <c r="AN7" s="168">
        <f>IFERROR(VLOOKUP(AN$10,'Models training data'!$DZ$23:$EA$38,2,FALSE),0)</f>
        <v>0</v>
      </c>
      <c r="AO7" s="168">
        <f>IFERROR(VLOOKUP(AO$10,'Models training data'!$DZ$23:$EA$38,2,FALSE),0)</f>
        <v>0</v>
      </c>
      <c r="AP7" s="168">
        <f>IFERROR(VLOOKUP(AP$10,'Models training data'!$DZ$23:$EA$38,2,FALSE),0)</f>
        <v>0</v>
      </c>
      <c r="AQ7" s="168">
        <f>IFERROR(VLOOKUP(AQ$10,'Models training data'!$DZ$23:$EA$38,2,FALSE),0)</f>
        <v>0</v>
      </c>
    </row>
    <row r="8" spans="1:52" x14ac:dyDescent="0.25">
      <c r="A8" s="41" t="s">
        <v>262</v>
      </c>
      <c r="C8" s="170">
        <f>IFERROR(VLOOKUP(C$10,'Models training data'!$EP$23:$EQ$36,2,FALSE),0)</f>
        <v>11.319305449893619</v>
      </c>
      <c r="D8" s="170">
        <f>IFERROR(VLOOKUP(D$10,'Models training data'!$EP$23:$EQ$36,2,FALSE),0)</f>
        <v>0</v>
      </c>
      <c r="E8" s="170">
        <f>IFERROR(VLOOKUP(E$10,'Models training data'!$EP$23:$EQ$36,2,FALSE),0)</f>
        <v>0</v>
      </c>
      <c r="F8" s="170">
        <f>IFERROR(VLOOKUP(F$10,'Models training data'!$EP$23:$EQ$36,2,FALSE),0)</f>
        <v>0</v>
      </c>
      <c r="G8" s="170">
        <f>IFERROR(VLOOKUP(G$10,'Models training data'!$EP$23:$EQ$36,2,FALSE),0)</f>
        <v>0</v>
      </c>
      <c r="H8" s="170">
        <f>IFERROR(VLOOKUP(H$10,'Models training data'!$EP$23:$EQ$36,2,FALSE),0)</f>
        <v>0</v>
      </c>
      <c r="I8" s="170">
        <f>IFERROR(VLOOKUP(I$10,'Models training data'!$EP$23:$EQ$36,2,FALSE),0)</f>
        <v>0</v>
      </c>
      <c r="J8" s="170">
        <f>IFERROR(VLOOKUP(J$10,'Models training data'!$EP$23:$EQ$36,2,FALSE),0)</f>
        <v>0</v>
      </c>
      <c r="K8" s="170">
        <f>IFERROR(VLOOKUP(K$10,'Models training data'!$EP$23:$EQ$36,2,FALSE),0)</f>
        <v>-9.3304157014497961E-5</v>
      </c>
      <c r="L8" s="170">
        <f>IFERROR(VLOOKUP(L$10,'Models training data'!$EP$23:$EQ$36,2,FALSE),0)</f>
        <v>0</v>
      </c>
      <c r="M8" s="170">
        <f>IFERROR(VLOOKUP(M$10,'Models training data'!$EP$23:$EQ$36,2,FALSE),0)</f>
        <v>0</v>
      </c>
      <c r="N8" s="170">
        <f>IFERROR(VLOOKUP(N$10,'Models training data'!$EP$23:$EQ$36,2,FALSE),0)</f>
        <v>0</v>
      </c>
      <c r="O8" s="170">
        <f>IFERROR(VLOOKUP(O$10,'Models training data'!$EP$23:$EQ$36,2,FALSE),0)</f>
        <v>0</v>
      </c>
      <c r="P8" s="170">
        <f>IFERROR(VLOOKUP(P$10,'Models training data'!$EP$23:$EQ$36,2,FALSE),0)</f>
        <v>0</v>
      </c>
      <c r="Q8" s="170">
        <f>IFERROR(VLOOKUP(Q$10,'Models training data'!$EP$23:$EQ$36,2,FALSE),0)</f>
        <v>0</v>
      </c>
      <c r="R8" s="170">
        <f>IFERROR(VLOOKUP(R$10,'Models training data'!$EP$23:$EQ$36,2,FALSE),0)</f>
        <v>0</v>
      </c>
      <c r="S8" s="170">
        <f>IFERROR(VLOOKUP(S$10,'Models training data'!$EP$23:$EQ$36,2,FALSE),0)</f>
        <v>0</v>
      </c>
      <c r="T8" s="170">
        <f>IFERROR(VLOOKUP(T$10,'Models training data'!$EP$23:$EQ$36,2,FALSE),0)</f>
        <v>0</v>
      </c>
      <c r="U8" s="170">
        <f>IFERROR(VLOOKUP(U$10,'Models training data'!$EP$23:$EQ$36,2,FALSE),0)</f>
        <v>0</v>
      </c>
      <c r="V8" s="170">
        <f>IFERROR(VLOOKUP(V$10,'Models training data'!$EP$23:$EQ$36,2,FALSE),0)</f>
        <v>0</v>
      </c>
      <c r="W8" s="170">
        <f>IFERROR(VLOOKUP(W$10,'Models training data'!$EP$23:$EQ$36,2,FALSE),0)</f>
        <v>0</v>
      </c>
      <c r="X8" s="170">
        <f>IFERROR(VLOOKUP(X$10,'Models training data'!$EP$23:$EQ$36,2,FALSE),0)</f>
        <v>0</v>
      </c>
      <c r="Y8" s="170">
        <f>IFERROR(VLOOKUP(Y$10,'Models training data'!$EP$23:$EQ$36,2,FALSE),0)</f>
        <v>0</v>
      </c>
      <c r="Z8" s="170">
        <f>IFERROR(VLOOKUP(Z$10,'Models training data'!$EP$23:$EQ$36,2,FALSE),0)</f>
        <v>0</v>
      </c>
      <c r="AA8" s="170">
        <f>IFERROR(VLOOKUP(AA$10,'Models training data'!$EP$23:$EQ$36,2,FALSE),0)</f>
        <v>0</v>
      </c>
      <c r="AB8" s="170">
        <f>IFERROR(VLOOKUP(AB$10,'Models training data'!$EP$23:$EQ$36,2,FALSE),0)</f>
        <v>-7.0726866977310024E-2</v>
      </c>
      <c r="AC8" s="170">
        <f>IFERROR(VLOOKUP(AC$10,'Models training data'!$EP$23:$EQ$36,2,FALSE),0)</f>
        <v>-6.1785251876516789E-2</v>
      </c>
      <c r="AD8" s="170">
        <f>IFERROR(VLOOKUP(AD$10,'Models training data'!$EP$23:$EQ$36,2,FALSE),0)</f>
        <v>0.11135821346120364</v>
      </c>
      <c r="AE8" s="170">
        <f>IFERROR(VLOOKUP(AE$10,'Models training data'!$EP$23:$EQ$36,2,FALSE),0)</f>
        <v>0.16097977566396907</v>
      </c>
      <c r="AF8" s="170">
        <f>IFERROR(VLOOKUP(AF$10,'Models training data'!$EP$23:$EQ$36,2,FALSE),0)</f>
        <v>0.1794900355401878</v>
      </c>
      <c r="AG8" s="170">
        <f>IFERROR(VLOOKUP(AG$10,'Models training data'!$EP$23:$EQ$36,2,FALSE),0)</f>
        <v>2.1078490441717491E-5</v>
      </c>
      <c r="AH8" s="170">
        <f>IFERROR(VLOOKUP(AH$10,'Models training data'!$EP$23:$EQ$36,2,FALSE),0)</f>
        <v>1.2217898050486683E-4</v>
      </c>
      <c r="AI8" s="170">
        <f>IFERROR(VLOOKUP(AI$10,'Models training data'!$EP$23:$EQ$36,2,FALSE),0)</f>
        <v>8.8279204440274469E-5</v>
      </c>
      <c r="AJ8" s="170">
        <f>IFERROR(VLOOKUP(AJ$10,'Models training data'!$EP$23:$EQ$36,2,FALSE),0)</f>
        <v>1.5951344736667025E-4</v>
      </c>
      <c r="AK8" s="170">
        <f>IFERROR(VLOOKUP(AK$10,'Models training data'!$EP$23:$EQ$36,2,FALSE),0)</f>
        <v>0</v>
      </c>
      <c r="AL8" s="170">
        <f>IFERROR(VLOOKUP(AL$10,'Models training data'!$EP$23:$EQ$36,2,FALSE),0)</f>
        <v>0</v>
      </c>
      <c r="AM8" s="170">
        <f>IFERROR(VLOOKUP(AM$10,'Models training data'!$EP$23:$EQ$36,2,FALSE),0)</f>
        <v>0</v>
      </c>
      <c r="AN8" s="170">
        <f>IFERROR(VLOOKUP(AN$10,'Models training data'!$EP$23:$EQ$36,2,FALSE),0)</f>
        <v>0</v>
      </c>
      <c r="AO8" s="170">
        <f>IFERROR(VLOOKUP(AO$10,'Models training data'!$EP$23:$EQ$36,2,FALSE),0)</f>
        <v>0</v>
      </c>
      <c r="AP8" s="170">
        <f>IFERROR(VLOOKUP(AP$10,'Models training data'!$EP$23:$EQ$36,2,FALSE),0)</f>
        <v>-0.13678444586604988</v>
      </c>
      <c r="AQ8" s="170">
        <f>IFERROR(VLOOKUP(AQ$10,'Models training data'!$EP$23:$EQ$36,2,FALSE),0)</f>
        <v>-8.4641088054199703E-2</v>
      </c>
    </row>
    <row r="9" spans="1:52" x14ac:dyDescent="0.25">
      <c r="A9" s="41" t="s">
        <v>263</v>
      </c>
      <c r="C9" s="170">
        <f>IFERROR(VLOOKUP(C$10,'Models training data'!FF23:FG38,2,FALSE),0)</f>
        <v>9.8805996251806949</v>
      </c>
      <c r="D9" s="170">
        <f>IFERROR(VLOOKUP(D$10,'Models training data'!$FF$23:$FG$40,2,FALSE),0)</f>
        <v>0</v>
      </c>
      <c r="E9" s="170">
        <f>IFERROR(VLOOKUP(E$10,'Models training data'!$FF$23:$FG$40,2,FALSE),0)</f>
        <v>0</v>
      </c>
      <c r="F9" s="170">
        <f>IFERROR(VLOOKUP(F$10,'Models training data'!$FF$23:$FG$40,2,FALSE),0)</f>
        <v>0</v>
      </c>
      <c r="G9" s="170">
        <f>IFERROR(VLOOKUP(G$10,'Models training data'!$FF$23:$FG$40,2,FALSE),0)</f>
        <v>0</v>
      </c>
      <c r="H9" s="170">
        <f>IFERROR(VLOOKUP(H$10,'Models training data'!$FF$23:$FG$40,2,FALSE),0)</f>
        <v>0</v>
      </c>
      <c r="I9" s="170">
        <f>IFERROR(VLOOKUP(I$10,'Models training data'!$FF$23:$FG$40,2,FALSE),0)</f>
        <v>0</v>
      </c>
      <c r="J9" s="170">
        <f>IFERROR(VLOOKUP(J$10,'Models training data'!$FF$23:$FG$40,2,FALSE),0)</f>
        <v>0</v>
      </c>
      <c r="K9" s="170">
        <f>IFERROR(VLOOKUP(K$10,'Models training data'!$FF$23:$FG$40,2,FALSE),0)</f>
        <v>1.5554872803449053E-4</v>
      </c>
      <c r="L9" s="170">
        <f>IFERROR(VLOOKUP(L$10,'Models training data'!$FF$23:$FG$40,2,FALSE),0)</f>
        <v>0</v>
      </c>
      <c r="M9" s="170">
        <f>IFERROR(VLOOKUP(M$10,'Models training data'!$FF$23:$FG$40,2,FALSE),0)</f>
        <v>0</v>
      </c>
      <c r="N9" s="170">
        <f>IFERROR(VLOOKUP(N$10,'Models training data'!$FF$23:$FG$40,2,FALSE),0)</f>
        <v>0</v>
      </c>
      <c r="O9" s="170">
        <f>IFERROR(VLOOKUP(O$10,'Models training data'!$FF$23:$FG$40,2,FALSE),0)</f>
        <v>0</v>
      </c>
      <c r="P9" s="170">
        <f>IFERROR(VLOOKUP(P$10,'Models training data'!$FF$23:$FG$40,2,FALSE),0)</f>
        <v>0</v>
      </c>
      <c r="Q9" s="170">
        <f>IFERROR(VLOOKUP(Q$10,'Models training data'!$FF$23:$FG$40,2,FALSE),0)</f>
        <v>0</v>
      </c>
      <c r="R9" s="170">
        <f>IFERROR(VLOOKUP(R$10,'Models training data'!$FF$23:$FG$40,2,FALSE),0)</f>
        <v>0</v>
      </c>
      <c r="S9" s="170">
        <f>IFERROR(VLOOKUP(S$10,'Models training data'!$FF$23:$FG$40,2,FALSE),0)</f>
        <v>0</v>
      </c>
      <c r="T9" s="170">
        <f>IFERROR(VLOOKUP(T$10,'Models training data'!$FF$23:$FG$40,2,FALSE),0)</f>
        <v>0</v>
      </c>
      <c r="U9" s="170">
        <f>IFERROR(VLOOKUP(U$10,'Models training data'!$FF$23:$FG$40,2,FALSE),0)</f>
        <v>0</v>
      </c>
      <c r="V9" s="170">
        <f>IFERROR(VLOOKUP(V$10,'Models training data'!$FF$23:$FG$40,2,FALSE),0)</f>
        <v>0</v>
      </c>
      <c r="W9" s="170">
        <f>IFERROR(VLOOKUP(W$10,'Models training data'!$FF$23:$FG$40,2,FALSE),0)</f>
        <v>0</v>
      </c>
      <c r="X9" s="170">
        <f>IFERROR(VLOOKUP(X$10,'Models training data'!$FF$23:$FG$40,2,FALSE),0)</f>
        <v>0</v>
      </c>
      <c r="Y9" s="170">
        <f>IFERROR(VLOOKUP(Y$10,'Models training data'!$FF$23:$FG$40,2,FALSE),0)</f>
        <v>0</v>
      </c>
      <c r="Z9" s="170">
        <f>IFERROR(VLOOKUP(Z$10,'Models training data'!$FF$23:$FG$40,2,FALSE),0)</f>
        <v>0</v>
      </c>
      <c r="AA9" s="170">
        <f>IFERROR(VLOOKUP(AA$10,'Models training data'!$FF$23:$FG$40,2,FALSE),0)</f>
        <v>0</v>
      </c>
      <c r="AB9" s="170">
        <f>IFERROR(VLOOKUP(AB$10,'Models training data'!$FF$22:$FG$37,2,FALSE),0)</f>
        <v>-2.3518021137124295E-2</v>
      </c>
      <c r="AC9" s="170">
        <f>IFERROR(VLOOKUP(AC$10,'Models training data'!$FF$23:$FG$40,2,FALSE),0)</f>
        <v>-1.0830566751999515E-2</v>
      </c>
      <c r="AD9" s="170">
        <f>IFERROR(VLOOKUP(AD$10,'Models training data'!$FF$23:$FG$40,2,FALSE),0)</f>
        <v>0.11906674650522298</v>
      </c>
      <c r="AE9" s="170">
        <f>IFERROR(VLOOKUP(AE$10,'Models training data'!$FF$23:$FG$40,2,FALSE),0)</f>
        <v>0.12323026898126734</v>
      </c>
      <c r="AF9" s="170">
        <f>IFERROR(VLOOKUP(AF$10,'Models training data'!$FF$23:$FG$40,2,FALSE),0)</f>
        <v>0.16303140051861684</v>
      </c>
      <c r="AG9" s="170">
        <f>IFERROR(VLOOKUP(AG$10,'Models training data'!$FF$23:$FG$40,2,FALSE),0)</f>
        <v>0</v>
      </c>
      <c r="AH9" s="170">
        <f>IFERROR(VLOOKUP(AH$10,'Models training data'!$FF$23:$FG$40,2,FALSE),0)</f>
        <v>0</v>
      </c>
      <c r="AI9" s="170">
        <f>IFERROR(VLOOKUP(AI$10,'Models training data'!$FF$23:$FG$40,2,FALSE),0)</f>
        <v>0</v>
      </c>
      <c r="AJ9" s="170">
        <f>IFERROR(VLOOKUP(AJ$10,'Models training data'!$FF$23:$FG$40,2,FALSE),0)</f>
        <v>0</v>
      </c>
      <c r="AK9" s="170">
        <f>IFERROR(VLOOKUP(AK$10,'Models training data'!$FF$23:$FG$40,2,FALSE),0)</f>
        <v>0</v>
      </c>
      <c r="AL9" s="170">
        <f>IFERROR(VLOOKUP(AL$10,'Models training data'!$FF$23:$FG$40,2,FALSE),0)</f>
        <v>1.0255516366076004E-2</v>
      </c>
      <c r="AM9" s="170">
        <f>IFERROR(VLOOKUP(AM$10,'Models training data'!$FF$23:$FG$40,2,FALSE),0)</f>
        <v>4.4173253834804575E-2</v>
      </c>
      <c r="AN9" s="170">
        <f>IFERROR(VLOOKUP(AN$10,'Models training data'!$FF$23:$FG$40,2,FALSE),0)</f>
        <v>8.6532249357006652E-2</v>
      </c>
      <c r="AO9" s="170">
        <f>IFERROR(VLOOKUP(AO$10,'Models training data'!$FF$23:$FG$40,2,FALSE),0)</f>
        <v>0.12431893580516166</v>
      </c>
      <c r="AP9" s="170">
        <f>IFERROR(VLOOKUP(AP$10,'Models training data'!$FF$23:$FG$40,2,FALSE),0)</f>
        <v>9.021653356731385E-3</v>
      </c>
      <c r="AQ9" s="170">
        <f>IFERROR(VLOOKUP(AQ$10,'Models training data'!$FF$23:$FG$40,2,FALSE),0)</f>
        <v>-1.6895223201227008E-2</v>
      </c>
    </row>
    <row r="10" spans="1:52" x14ac:dyDescent="0.25">
      <c r="A10" s="41" t="s">
        <v>291</v>
      </c>
      <c r="C10" s="41" t="s">
        <v>145</v>
      </c>
      <c r="D10"/>
      <c r="E10"/>
      <c r="F10"/>
      <c r="G10"/>
      <c r="H10"/>
      <c r="K10" s="172" t="s">
        <v>133</v>
      </c>
      <c r="L10" s="172" t="s">
        <v>202</v>
      </c>
      <c r="M10" s="172" t="s">
        <v>215</v>
      </c>
      <c r="N10" s="172" t="s">
        <v>113</v>
      </c>
      <c r="O10" s="172" t="s">
        <v>114</v>
      </c>
      <c r="P10" s="172" t="s">
        <v>185</v>
      </c>
      <c r="Q10" s="172" t="s">
        <v>184</v>
      </c>
      <c r="R10" s="172" t="s">
        <v>183</v>
      </c>
      <c r="S10" s="172" t="s">
        <v>182</v>
      </c>
      <c r="T10" s="172" t="s">
        <v>181</v>
      </c>
      <c r="U10" s="172" t="s">
        <v>180</v>
      </c>
      <c r="V10" s="172" t="s">
        <v>293</v>
      </c>
      <c r="W10" s="172" t="s">
        <v>179</v>
      </c>
      <c r="X10" s="172" t="s">
        <v>178</v>
      </c>
      <c r="Y10" s="172" t="s">
        <v>177</v>
      </c>
      <c r="Z10" s="172" t="s">
        <v>294</v>
      </c>
      <c r="AA10" s="172" t="s">
        <v>175</v>
      </c>
      <c r="AB10" s="172" t="s">
        <v>193</v>
      </c>
      <c r="AC10" s="172" t="s">
        <v>192</v>
      </c>
      <c r="AD10" s="172" t="s">
        <v>191</v>
      </c>
      <c r="AE10" s="172" t="s">
        <v>190</v>
      </c>
      <c r="AF10" s="172" t="s">
        <v>189</v>
      </c>
      <c r="AG10" s="172" t="s">
        <v>295</v>
      </c>
      <c r="AH10" s="172" t="s">
        <v>296</v>
      </c>
      <c r="AI10" s="172" t="s">
        <v>297</v>
      </c>
      <c r="AJ10" s="172" t="s">
        <v>298</v>
      </c>
      <c r="AK10" s="172"/>
      <c r="AL10" s="173" t="s">
        <v>243</v>
      </c>
      <c r="AM10" s="172" t="s">
        <v>244</v>
      </c>
      <c r="AN10" s="172" t="s">
        <v>245</v>
      </c>
      <c r="AO10" s="172" t="s">
        <v>246</v>
      </c>
      <c r="AP10" s="172" t="s">
        <v>222</v>
      </c>
      <c r="AQ10" s="172" t="s">
        <v>221</v>
      </c>
    </row>
    <row r="11" spans="1:52" x14ac:dyDescent="0.25">
      <c r="C11" s="41"/>
      <c r="D11"/>
      <c r="E11"/>
      <c r="F11"/>
      <c r="G11"/>
      <c r="H11"/>
      <c r="AL11" s="156"/>
      <c r="AM11" s="68"/>
      <c r="AN11" s="68"/>
      <c r="AO11" s="68"/>
    </row>
    <row r="12" spans="1:52" x14ac:dyDescent="0.25">
      <c r="C12" s="41"/>
      <c r="D12"/>
      <c r="E12"/>
      <c r="F12"/>
      <c r="G12"/>
      <c r="H12"/>
      <c r="AL12" s="156"/>
      <c r="AM12" s="68"/>
      <c r="AN12" s="68"/>
      <c r="AO12" s="68"/>
    </row>
    <row r="13" spans="1:52" x14ac:dyDescent="0.25">
      <c r="C13"/>
      <c r="D13"/>
      <c r="E13"/>
      <c r="F13"/>
      <c r="G13"/>
      <c r="H13"/>
      <c r="P13" s="41">
        <v>1</v>
      </c>
      <c r="Q13" s="41">
        <v>2</v>
      </c>
      <c r="R13" s="41">
        <v>3</v>
      </c>
      <c r="S13" s="41">
        <v>4</v>
      </c>
      <c r="T13" s="41">
        <v>5</v>
      </c>
      <c r="U13" s="41">
        <v>6</v>
      </c>
      <c r="V13" s="41">
        <v>7</v>
      </c>
      <c r="W13" s="41">
        <v>8</v>
      </c>
      <c r="X13" s="41">
        <v>9</v>
      </c>
      <c r="Y13" s="41">
        <v>10</v>
      </c>
      <c r="Z13" s="41">
        <v>11</v>
      </c>
      <c r="AA13" s="41">
        <v>12</v>
      </c>
      <c r="AB13" s="41" t="s">
        <v>6</v>
      </c>
      <c r="AC13" s="41" t="s">
        <v>7</v>
      </c>
      <c r="AD13" s="41" t="s">
        <v>2</v>
      </c>
      <c r="AE13" s="41" t="s">
        <v>3</v>
      </c>
      <c r="AF13" s="41" t="s">
        <v>4</v>
      </c>
    </row>
    <row r="14" spans="1:52" ht="142" customHeight="1" x14ac:dyDescent="0.25">
      <c r="B14" s="39" t="s">
        <v>0</v>
      </c>
      <c r="C14" s="40" t="s">
        <v>1</v>
      </c>
      <c r="D14" s="39" t="s">
        <v>23</v>
      </c>
      <c r="E14" s="39" t="s">
        <v>24</v>
      </c>
      <c r="F14" s="39" t="s">
        <v>25</v>
      </c>
      <c r="G14" s="39" t="str">
        <f>CONCATENATE("Facebook_spend_",Names!$B$6)</f>
        <v>Facebook_spend_</v>
      </c>
      <c r="H14" s="39" t="s">
        <v>8</v>
      </c>
      <c r="I14" s="41" t="s">
        <v>42</v>
      </c>
      <c r="J14" s="41" t="s">
        <v>64</v>
      </c>
      <c r="K14" s="41" t="s">
        <v>124</v>
      </c>
      <c r="L14" s="41" t="s">
        <v>111</v>
      </c>
      <c r="M14" s="41" t="s">
        <v>112</v>
      </c>
      <c r="N14" s="41" t="s">
        <v>113</v>
      </c>
      <c r="O14" s="41" t="s">
        <v>114</v>
      </c>
      <c r="P14" s="41" t="s">
        <v>163</v>
      </c>
      <c r="Q14" s="41" t="s">
        <v>164</v>
      </c>
      <c r="R14" s="41" t="s">
        <v>165</v>
      </c>
      <c r="S14" s="41" t="s">
        <v>166</v>
      </c>
      <c r="T14" s="41" t="s">
        <v>167</v>
      </c>
      <c r="U14" s="41" t="s">
        <v>168</v>
      </c>
      <c r="V14" s="41" t="s">
        <v>169</v>
      </c>
      <c r="W14" s="41" t="s">
        <v>170</v>
      </c>
      <c r="X14" s="41" t="s">
        <v>171</v>
      </c>
      <c r="Y14" s="41" t="s">
        <v>172</v>
      </c>
      <c r="Z14" s="41" t="s">
        <v>173</v>
      </c>
      <c r="AA14" s="41" t="s">
        <v>174</v>
      </c>
      <c r="AB14" s="41" t="s">
        <v>115</v>
      </c>
      <c r="AC14" s="41" t="s">
        <v>116</v>
      </c>
      <c r="AD14" s="41" t="s">
        <v>117</v>
      </c>
      <c r="AE14" s="41" t="s">
        <v>118</v>
      </c>
      <c r="AF14" s="41" t="s">
        <v>119</v>
      </c>
      <c r="AG14" s="41" t="s">
        <v>122</v>
      </c>
      <c r="AH14" s="41" t="s">
        <v>123</v>
      </c>
      <c r="AI14" s="41" t="s">
        <v>121</v>
      </c>
      <c r="AJ14" s="41" t="s">
        <v>120</v>
      </c>
      <c r="AK14" s="41" t="s">
        <v>197</v>
      </c>
      <c r="AL14" s="165" t="s">
        <v>239</v>
      </c>
      <c r="AM14" s="166" t="s">
        <v>240</v>
      </c>
      <c r="AN14" s="166" t="s">
        <v>241</v>
      </c>
      <c r="AO14" s="166" t="s">
        <v>242</v>
      </c>
      <c r="AP14" s="41" t="s">
        <v>219</v>
      </c>
      <c r="AQ14" s="41" t="s">
        <v>220</v>
      </c>
      <c r="AR14" s="41" t="s">
        <v>299</v>
      </c>
      <c r="AS14" s="41" t="s">
        <v>300</v>
      </c>
      <c r="AT14" s="41" t="s">
        <v>301</v>
      </c>
      <c r="AU14" s="41" t="s">
        <v>302</v>
      </c>
      <c r="AV14" s="41" t="s">
        <v>303</v>
      </c>
      <c r="AW14" s="41" t="s">
        <v>304</v>
      </c>
      <c r="AX14" s="41" t="s">
        <v>305</v>
      </c>
      <c r="AY14" s="41" t="s">
        <v>306</v>
      </c>
      <c r="AZ14" s="41" t="s">
        <v>307</v>
      </c>
    </row>
    <row r="15" spans="1:52" x14ac:dyDescent="0.25">
      <c r="B15" s="41" t="s">
        <v>2</v>
      </c>
      <c r="C15" s="43">
        <v>44562</v>
      </c>
      <c r="D15" s="45">
        <v>2025</v>
      </c>
      <c r="E15" s="45">
        <v>400</v>
      </c>
      <c r="F15" s="45">
        <v>200</v>
      </c>
      <c r="G15" s="48">
        <v>123.49200159860436</v>
      </c>
      <c r="H15" s="44">
        <v>94403.309523436968</v>
      </c>
      <c r="I15" s="62">
        <f>SUM(D15:G15)</f>
        <v>2748.4920015986045</v>
      </c>
      <c r="J15" s="41">
        <f>YEAR(C15)</f>
        <v>2022</v>
      </c>
      <c r="K15" s="41">
        <f>IF(B15=B14,K14+1,1)</f>
        <v>1</v>
      </c>
      <c r="L15" s="41">
        <f>K15^2</f>
        <v>1</v>
      </c>
      <c r="M15" s="41">
        <f>LN(L15)</f>
        <v>0</v>
      </c>
      <c r="N15" s="41">
        <f>IF(K15&lt;127,1,0)</f>
        <v>1</v>
      </c>
      <c r="O15" s="41">
        <f>MONTH(C15)</f>
        <v>1</v>
      </c>
      <c r="P15" s="41">
        <f t="shared" ref="P15:AA15" si="0">IF($O15=P$13,1,0)</f>
        <v>1</v>
      </c>
      <c r="Q15" s="41">
        <f t="shared" si="0"/>
        <v>0</v>
      </c>
      <c r="R15" s="41">
        <f t="shared" si="0"/>
        <v>0</v>
      </c>
      <c r="S15" s="41">
        <f t="shared" si="0"/>
        <v>0</v>
      </c>
      <c r="T15" s="41">
        <f t="shared" si="0"/>
        <v>0</v>
      </c>
      <c r="U15" s="41">
        <f t="shared" si="0"/>
        <v>0</v>
      </c>
      <c r="V15" s="41">
        <f t="shared" si="0"/>
        <v>0</v>
      </c>
      <c r="W15" s="41">
        <f t="shared" si="0"/>
        <v>0</v>
      </c>
      <c r="X15" s="41">
        <f t="shared" si="0"/>
        <v>0</v>
      </c>
      <c r="Y15" s="41">
        <f t="shared" si="0"/>
        <v>0</v>
      </c>
      <c r="Z15" s="41">
        <f t="shared" si="0"/>
        <v>0</v>
      </c>
      <c r="AA15" s="41">
        <f t="shared" si="0"/>
        <v>0</v>
      </c>
      <c r="AB15" s="41">
        <f>IF($B15=AB$13,1,0)</f>
        <v>0</v>
      </c>
      <c r="AC15" s="41">
        <f>IF($B15=AC$13,1,0)</f>
        <v>0</v>
      </c>
      <c r="AD15" s="41">
        <f>IF($B15=AD$13,1,0)</f>
        <v>1</v>
      </c>
      <c r="AE15" s="41">
        <f>IF($B15=AE$13,1,0)</f>
        <v>0</v>
      </c>
      <c r="AF15" s="41">
        <f>IF($B15=AF$13,1,0)</f>
        <v>0</v>
      </c>
      <c r="AG15" s="48">
        <v>2025</v>
      </c>
      <c r="AH15" s="48">
        <v>400</v>
      </c>
      <c r="AI15" s="48">
        <v>200</v>
      </c>
      <c r="AJ15" s="48">
        <v>123.49200159860436</v>
      </c>
      <c r="AK15" s="41">
        <f>LN(H15)</f>
        <v>11.455331410030041</v>
      </c>
      <c r="AL15" s="41">
        <f>LN(D15+'Models training data'!$Y$4)</f>
        <v>7.7476860968213837</v>
      </c>
      <c r="AM15" s="41">
        <f>LN(E15+'Models training data'!$Y$5)</f>
        <v>6.1420633962585773</v>
      </c>
      <c r="AN15" s="41">
        <f>LN(F15+'Models training data'!$Y$6)</f>
        <v>5.5028018506766125</v>
      </c>
      <c r="AO15" s="41">
        <f>LN(G15+'Models training data'!$Y$7)</f>
        <v>5.1538430910149202</v>
      </c>
      <c r="AP15" s="41">
        <f t="shared" ref="AP15:AP78" si="1">V15+W15+X15+Y15+Z15</f>
        <v>0</v>
      </c>
      <c r="AQ15" s="41">
        <f>AA15+AC15+AD15+AE15+AF15</f>
        <v>1</v>
      </c>
      <c r="AR15" s="41">
        <f>$C$1+SUMPRODUCT($K$1:$AQ$1,K15:AQ15)</f>
        <v>86392.098883074083</v>
      </c>
      <c r="AS15" s="41">
        <f>$C$2+SUMPRODUCT($K$2:$AQ$2,K15:AQ15)</f>
        <v>94935.695887312875</v>
      </c>
      <c r="AT15" s="41">
        <f>$C$3+SUMPRODUCT($K$3:$AQ$3,K15:AQ15)</f>
        <v>11.450217597515245</v>
      </c>
      <c r="AU15" s="41">
        <f>$C$4+SUMPRODUCT($K$4:$AQ$4,K15:AQ15)</f>
        <v>96041.203836857239</v>
      </c>
      <c r="AV15" s="41">
        <f>$C$5+SUMPRODUCT($K$5:$AQ$5,K15:AQ15)</f>
        <v>11.466226341471282</v>
      </c>
      <c r="AW15" s="41">
        <f>$C$6+SUMPRODUCT($K$6:$AQ$6,K15:AQ15)</f>
        <v>98126.676550815202</v>
      </c>
      <c r="AX15" s="41">
        <f>$C$7+SUMPRODUCT($K$7:$AQ$7,K15:AQ15)</f>
        <v>11.487944552887509</v>
      </c>
      <c r="AY15" s="41">
        <f>$C$8+SUMPRODUCT($K$8:$AQ$8,K15:AQ15)</f>
        <v>11.474839282275292</v>
      </c>
      <c r="AZ15" s="41">
        <f>$C$9+SUMPRODUCT($K$9:$AQ$9,K15:AQ15)</f>
        <v>11.450588254536996</v>
      </c>
    </row>
    <row r="16" spans="1:52" x14ac:dyDescent="0.25">
      <c r="B16" s="41" t="str">
        <f>B15</f>
        <v>NJ</v>
      </c>
      <c r="C16" s="43">
        <v>44569</v>
      </c>
      <c r="D16" s="45">
        <v>2055.375</v>
      </c>
      <c r="E16" s="45">
        <v>410</v>
      </c>
      <c r="F16" s="45">
        <v>209</v>
      </c>
      <c r="G16" s="48">
        <v>152.75714323096727</v>
      </c>
      <c r="H16" s="44">
        <v>96073.234733200734</v>
      </c>
      <c r="I16" s="62">
        <f t="shared" ref="I16:I79" si="2">SUM(D16:G16)</f>
        <v>2827.1321432309674</v>
      </c>
      <c r="J16" s="41">
        <f t="shared" ref="J16:J79" si="3">YEAR(C16)</f>
        <v>2022</v>
      </c>
      <c r="K16" s="41">
        <f t="shared" ref="K16:K79" si="4">IF(B16=B15,K15+1,1)</f>
        <v>2</v>
      </c>
      <c r="L16" s="41">
        <f t="shared" ref="L16:L79" si="5">K16^2</f>
        <v>4</v>
      </c>
      <c r="M16" s="41">
        <f t="shared" ref="M16:M79" si="6">LN(L16)</f>
        <v>1.3862943611198906</v>
      </c>
      <c r="N16" s="41">
        <f t="shared" ref="N16:N79" si="7">IF(K16&lt;127,1,0)</f>
        <v>1</v>
      </c>
      <c r="O16" s="41">
        <f t="shared" ref="O16:O79" si="8">MONTH(C16)</f>
        <v>1</v>
      </c>
      <c r="P16" s="41">
        <f t="shared" ref="P16:S79" si="9">IF($O16=P$13,1,0)</f>
        <v>1</v>
      </c>
      <c r="Q16" s="41">
        <f t="shared" si="9"/>
        <v>0</v>
      </c>
      <c r="R16" s="41">
        <f t="shared" si="9"/>
        <v>0</v>
      </c>
      <c r="S16" s="41">
        <f t="shared" si="9"/>
        <v>0</v>
      </c>
      <c r="T16" s="41">
        <f t="shared" ref="T16:W79" si="10">IF($O16=T$13,1,0)</f>
        <v>0</v>
      </c>
      <c r="U16" s="41">
        <f t="shared" si="10"/>
        <v>0</v>
      </c>
      <c r="V16" s="41">
        <f t="shared" si="10"/>
        <v>0</v>
      </c>
      <c r="W16" s="41">
        <f t="shared" si="10"/>
        <v>0</v>
      </c>
      <c r="X16" s="41">
        <f t="shared" ref="X16:AA79" si="11">IF($O16=X$13,1,0)</f>
        <v>0</v>
      </c>
      <c r="Y16" s="41">
        <f t="shared" si="11"/>
        <v>0</v>
      </c>
      <c r="Z16" s="41">
        <f t="shared" si="11"/>
        <v>0</v>
      </c>
      <c r="AA16" s="41">
        <f t="shared" si="11"/>
        <v>0</v>
      </c>
      <c r="AB16" s="41">
        <f t="shared" ref="AB16:AE79" si="12">IF($B16=AB$13,1,0)</f>
        <v>0</v>
      </c>
      <c r="AC16" s="41">
        <f t="shared" si="12"/>
        <v>0</v>
      </c>
      <c r="AD16" s="41">
        <f t="shared" si="12"/>
        <v>1</v>
      </c>
      <c r="AE16" s="41">
        <f t="shared" si="12"/>
        <v>0</v>
      </c>
      <c r="AF16" s="41">
        <f t="shared" ref="AF16:AF79" si="13">IF($B16=AF$13,1,0)</f>
        <v>0</v>
      </c>
      <c r="AG16" s="48">
        <v>2055.375</v>
      </c>
      <c r="AH16" s="48">
        <v>410</v>
      </c>
      <c r="AI16" s="48">
        <v>209</v>
      </c>
      <c r="AJ16" s="48">
        <v>152.75714323096727</v>
      </c>
      <c r="AK16" s="41">
        <f t="shared" ref="AK16:AK79" si="14">LN(H16)</f>
        <v>11.472866041422982</v>
      </c>
      <c r="AL16" s="41">
        <f>LN(D16+'Models training data'!$Y$4)</f>
        <v>7.7607149656748389</v>
      </c>
      <c r="AM16" s="41">
        <f>LN(E16+'Models training data'!$Y$5)</f>
        <v>6.1633402475407975</v>
      </c>
      <c r="AN16" s="41">
        <f>LN(F16+'Models training data'!$Y$6)</f>
        <v>5.5388232519403564</v>
      </c>
      <c r="AO16" s="41">
        <f>LN(G16+'Models training data'!$Y$7)</f>
        <v>5.3100511400003345</v>
      </c>
      <c r="AP16" s="41">
        <f t="shared" si="1"/>
        <v>0</v>
      </c>
      <c r="AQ16" s="41">
        <f t="shared" ref="AQ16:AQ79" si="15">AA16+AC16+AD16+AE16+AF16</f>
        <v>1</v>
      </c>
      <c r="AR16" s="41">
        <f t="shared" ref="AR16:AR79" si="16">$C$1+SUMPRODUCT($K$1:$AQ$1,K16:AQ16)</f>
        <v>86367.70856999034</v>
      </c>
      <c r="AS16" s="41">
        <f t="shared" ref="AS16:AS79" si="17">$C$2+SUMPRODUCT($K$2:$AQ$2,K16:AQ16)</f>
        <v>94911.598497271174</v>
      </c>
      <c r="AT16" s="41">
        <f t="shared" ref="AT16:AT79" si="18">$C$3+SUMPRODUCT($K$3:$AQ$3,K16:AQ16)</f>
        <v>11.449959980250465</v>
      </c>
      <c r="AU16" s="41">
        <f t="shared" ref="AU16:AU79" si="19">$C$4+SUMPRODUCT($K$4:$AQ$4,K16:AQ16)</f>
        <v>95944.09422595019</v>
      </c>
      <c r="AV16" s="41">
        <f t="shared" ref="AV16:AV79" si="20">$C$5+SUMPRODUCT($K$5:$AQ$5,K16:AQ16)</f>
        <v>11.464916785532331</v>
      </c>
      <c r="AW16" s="41">
        <f t="shared" ref="AW16:AW79" si="21">$C$6+SUMPRODUCT($K$6:$AQ$6,K16:AQ16)</f>
        <v>97123.757632907131</v>
      </c>
      <c r="AX16" s="41">
        <f t="shared" ref="AX16:AX79" si="22">$C$7+SUMPRODUCT($K$7:$AQ$7,K16:AQ16)</f>
        <v>11.476399701550449</v>
      </c>
      <c r="AY16" s="41">
        <f t="shared" ref="AY16:AY79" si="23">$C$8+SUMPRODUCT($K$8:$AQ$8,K16:AQ16)</f>
        <v>11.482070723539907</v>
      </c>
      <c r="AZ16" s="41">
        <f t="shared" ref="AZ16:AZ79" si="24">$C$9+SUMPRODUCT($K$9:$AQ$9,K16:AQ16)</f>
        <v>11.474353920085692</v>
      </c>
    </row>
    <row r="17" spans="2:52" x14ac:dyDescent="0.25">
      <c r="B17" s="41" t="str">
        <f t="shared" ref="B17:B81" si="25">B16</f>
        <v>NJ</v>
      </c>
      <c r="C17" s="43">
        <v>44576</v>
      </c>
      <c r="D17" s="45">
        <v>2108.53125</v>
      </c>
      <c r="E17" s="45">
        <v>425.5</v>
      </c>
      <c r="F17" s="45">
        <v>219.35000000000002</v>
      </c>
      <c r="G17" s="48">
        <v>139.12510786085346</v>
      </c>
      <c r="H17" s="44">
        <v>96098.150449967594</v>
      </c>
      <c r="I17" s="62">
        <f t="shared" si="2"/>
        <v>2892.5063578608533</v>
      </c>
      <c r="J17" s="41">
        <f t="shared" si="3"/>
        <v>2022</v>
      </c>
      <c r="K17" s="41">
        <f t="shared" si="4"/>
        <v>3</v>
      </c>
      <c r="L17" s="41">
        <f t="shared" si="5"/>
        <v>9</v>
      </c>
      <c r="M17" s="41">
        <f t="shared" si="6"/>
        <v>2.1972245773362196</v>
      </c>
      <c r="N17" s="41">
        <f t="shared" si="7"/>
        <v>1</v>
      </c>
      <c r="O17" s="41">
        <f t="shared" si="8"/>
        <v>1</v>
      </c>
      <c r="P17" s="41">
        <f t="shared" si="9"/>
        <v>1</v>
      </c>
      <c r="Q17" s="41">
        <f t="shared" si="9"/>
        <v>0</v>
      </c>
      <c r="R17" s="41">
        <f t="shared" si="9"/>
        <v>0</v>
      </c>
      <c r="S17" s="41">
        <f t="shared" si="9"/>
        <v>0</v>
      </c>
      <c r="T17" s="41">
        <f t="shared" si="10"/>
        <v>0</v>
      </c>
      <c r="U17" s="41">
        <f t="shared" si="10"/>
        <v>0</v>
      </c>
      <c r="V17" s="41">
        <f t="shared" si="10"/>
        <v>0</v>
      </c>
      <c r="W17" s="41">
        <f t="shared" si="10"/>
        <v>0</v>
      </c>
      <c r="X17" s="41">
        <f t="shared" si="11"/>
        <v>0</v>
      </c>
      <c r="Y17" s="41">
        <f t="shared" si="11"/>
        <v>0</v>
      </c>
      <c r="Z17" s="41">
        <f t="shared" si="11"/>
        <v>0</v>
      </c>
      <c r="AA17" s="41">
        <f t="shared" si="11"/>
        <v>0</v>
      </c>
      <c r="AB17" s="41">
        <f t="shared" si="12"/>
        <v>0</v>
      </c>
      <c r="AC17" s="41">
        <f t="shared" si="12"/>
        <v>0</v>
      </c>
      <c r="AD17" s="41">
        <f t="shared" si="12"/>
        <v>1</v>
      </c>
      <c r="AE17" s="41">
        <f t="shared" si="12"/>
        <v>0</v>
      </c>
      <c r="AF17" s="41">
        <f t="shared" si="13"/>
        <v>0</v>
      </c>
      <c r="AG17" s="48">
        <v>2108.53125</v>
      </c>
      <c r="AH17" s="48">
        <v>425.5</v>
      </c>
      <c r="AI17" s="48">
        <v>219.35000000000002</v>
      </c>
      <c r="AJ17" s="48">
        <v>139.12510786085346</v>
      </c>
      <c r="AK17" s="41">
        <f t="shared" si="14"/>
        <v>11.473125348675023</v>
      </c>
      <c r="AL17" s="41">
        <f>LN(D17+'Models training data'!$Y$4)</f>
        <v>7.783114835814259</v>
      </c>
      <c r="AM17" s="41">
        <f>LN(E17+'Models training data'!$Y$5)</f>
        <v>6.1954499184963101</v>
      </c>
      <c r="AN17" s="41">
        <f>LN(F17+'Models training data'!$Y$6)</f>
        <v>5.5787047115986406</v>
      </c>
      <c r="AO17" s="41">
        <f>LN(G17+'Models training data'!$Y$7)</f>
        <v>5.2403096941080092</v>
      </c>
      <c r="AP17" s="41">
        <f t="shared" si="1"/>
        <v>0</v>
      </c>
      <c r="AQ17" s="41">
        <f t="shared" si="15"/>
        <v>1</v>
      </c>
      <c r="AR17" s="41">
        <f t="shared" si="16"/>
        <v>86343.318256906598</v>
      </c>
      <c r="AS17" s="41">
        <f t="shared" si="17"/>
        <v>94887.501107229473</v>
      </c>
      <c r="AT17" s="41">
        <f t="shared" si="18"/>
        <v>11.449702362985684</v>
      </c>
      <c r="AU17" s="41">
        <f t="shared" si="19"/>
        <v>95848.163313718949</v>
      </c>
      <c r="AV17" s="41">
        <f t="shared" si="20"/>
        <v>11.46362417479507</v>
      </c>
      <c r="AW17" s="41">
        <f t="shared" si="21"/>
        <v>96537.087674667055</v>
      </c>
      <c r="AX17" s="41">
        <f t="shared" si="22"/>
        <v>11.469646396441869</v>
      </c>
      <c r="AY17" s="41">
        <f t="shared" si="23"/>
        <v>11.483730843897707</v>
      </c>
      <c r="AZ17" s="41">
        <f t="shared" si="24"/>
        <v>11.470938429771234</v>
      </c>
    </row>
    <row r="18" spans="2:52" x14ac:dyDescent="0.25">
      <c r="B18" s="41" t="str">
        <f t="shared" si="25"/>
        <v>NJ</v>
      </c>
      <c r="C18" s="43">
        <v>44583</v>
      </c>
      <c r="D18" s="45">
        <v>2179.2290624999996</v>
      </c>
      <c r="E18" s="45">
        <v>444.27499999999998</v>
      </c>
      <c r="F18" s="45">
        <v>230.3075</v>
      </c>
      <c r="G18" s="48">
        <v>138.71921863389531</v>
      </c>
      <c r="H18" s="44">
        <v>96684.371666858278</v>
      </c>
      <c r="I18" s="62">
        <f t="shared" si="2"/>
        <v>2992.5307811338948</v>
      </c>
      <c r="J18" s="41">
        <f t="shared" si="3"/>
        <v>2022</v>
      </c>
      <c r="K18" s="41">
        <f t="shared" si="4"/>
        <v>4</v>
      </c>
      <c r="L18" s="41">
        <f t="shared" si="5"/>
        <v>16</v>
      </c>
      <c r="M18" s="41">
        <f t="shared" si="6"/>
        <v>2.7725887222397811</v>
      </c>
      <c r="N18" s="41">
        <f t="shared" si="7"/>
        <v>1</v>
      </c>
      <c r="O18" s="41">
        <f t="shared" si="8"/>
        <v>1</v>
      </c>
      <c r="P18" s="41">
        <f t="shared" si="9"/>
        <v>1</v>
      </c>
      <c r="Q18" s="41">
        <f t="shared" si="9"/>
        <v>0</v>
      </c>
      <c r="R18" s="41">
        <f t="shared" si="9"/>
        <v>0</v>
      </c>
      <c r="S18" s="41">
        <f t="shared" si="9"/>
        <v>0</v>
      </c>
      <c r="T18" s="41">
        <f t="shared" si="10"/>
        <v>0</v>
      </c>
      <c r="U18" s="41">
        <f t="shared" si="10"/>
        <v>0</v>
      </c>
      <c r="V18" s="41">
        <f t="shared" si="10"/>
        <v>0</v>
      </c>
      <c r="W18" s="41">
        <f t="shared" si="10"/>
        <v>0</v>
      </c>
      <c r="X18" s="41">
        <f t="shared" si="11"/>
        <v>0</v>
      </c>
      <c r="Y18" s="41">
        <f t="shared" si="11"/>
        <v>0</v>
      </c>
      <c r="Z18" s="41">
        <f t="shared" si="11"/>
        <v>0</v>
      </c>
      <c r="AA18" s="41">
        <f t="shared" si="11"/>
        <v>0</v>
      </c>
      <c r="AB18" s="41">
        <f t="shared" si="12"/>
        <v>0</v>
      </c>
      <c r="AC18" s="41">
        <f t="shared" si="12"/>
        <v>0</v>
      </c>
      <c r="AD18" s="41">
        <f t="shared" si="12"/>
        <v>1</v>
      </c>
      <c r="AE18" s="41">
        <f t="shared" si="12"/>
        <v>0</v>
      </c>
      <c r="AF18" s="41">
        <f t="shared" si="13"/>
        <v>0</v>
      </c>
      <c r="AG18" s="48">
        <v>2179.2290624999996</v>
      </c>
      <c r="AH18" s="48">
        <v>444.27499999999998</v>
      </c>
      <c r="AI18" s="48">
        <v>230.3075</v>
      </c>
      <c r="AJ18" s="48">
        <v>138.71921863389531</v>
      </c>
      <c r="AK18" s="41">
        <f t="shared" si="14"/>
        <v>11.479207051698081</v>
      </c>
      <c r="AL18" s="41">
        <f>LN(D18+'Models training data'!$Y$4)</f>
        <v>7.8121498486955696</v>
      </c>
      <c r="AM18" s="41">
        <f>LN(E18+'Models training data'!$Y$5)</f>
        <v>6.2330118768425384</v>
      </c>
      <c r="AN18" s="41">
        <f>LN(F18+'Models training data'!$Y$6)</f>
        <v>5.619262478429893</v>
      </c>
      <c r="AO18" s="41">
        <f>LN(G18+'Models training data'!$Y$7)</f>
        <v>5.2381567271342808</v>
      </c>
      <c r="AP18" s="41">
        <f t="shared" si="1"/>
        <v>0</v>
      </c>
      <c r="AQ18" s="41">
        <f t="shared" si="15"/>
        <v>1</v>
      </c>
      <c r="AR18" s="41">
        <f t="shared" si="16"/>
        <v>86318.927943822855</v>
      </c>
      <c r="AS18" s="41">
        <f t="shared" si="17"/>
        <v>94863.403717187786</v>
      </c>
      <c r="AT18" s="41">
        <f t="shared" si="18"/>
        <v>11.449444745720905</v>
      </c>
      <c r="AU18" s="41">
        <f t="shared" si="19"/>
        <v>95753.411100163547</v>
      </c>
      <c r="AV18" s="41">
        <f t="shared" si="20"/>
        <v>11.462348509259501</v>
      </c>
      <c r="AW18" s="41">
        <f t="shared" si="21"/>
        <v>96120.838714999045</v>
      </c>
      <c r="AX18" s="41">
        <f t="shared" si="22"/>
        <v>11.464854850213388</v>
      </c>
      <c r="AY18" s="41">
        <f t="shared" si="23"/>
        <v>11.488324227857516</v>
      </c>
      <c r="AZ18" s="41">
        <f t="shared" si="24"/>
        <v>11.476292881699431</v>
      </c>
    </row>
    <row r="19" spans="2:52" x14ac:dyDescent="0.25">
      <c r="B19" s="41" t="str">
        <f t="shared" si="25"/>
        <v>NJ</v>
      </c>
      <c r="C19" s="43">
        <v>44590</v>
      </c>
      <c r="D19" s="45">
        <v>2263.8803906249996</v>
      </c>
      <c r="E19" s="45">
        <v>465.23874999999998</v>
      </c>
      <c r="F19" s="45">
        <v>241.82187500000001</v>
      </c>
      <c r="G19" s="48">
        <v>153.60005995965108</v>
      </c>
      <c r="H19" s="44">
        <v>97892.974544722849</v>
      </c>
      <c r="I19" s="62">
        <f t="shared" si="2"/>
        <v>3124.5410755846506</v>
      </c>
      <c r="J19" s="41">
        <f t="shared" si="3"/>
        <v>2022</v>
      </c>
      <c r="K19" s="41">
        <f t="shared" si="4"/>
        <v>5</v>
      </c>
      <c r="L19" s="41">
        <f t="shared" si="5"/>
        <v>25</v>
      </c>
      <c r="M19" s="41">
        <f t="shared" si="6"/>
        <v>3.2188758248682006</v>
      </c>
      <c r="N19" s="41">
        <f t="shared" si="7"/>
        <v>1</v>
      </c>
      <c r="O19" s="41">
        <f t="shared" si="8"/>
        <v>1</v>
      </c>
      <c r="P19" s="41">
        <f t="shared" si="9"/>
        <v>1</v>
      </c>
      <c r="Q19" s="41">
        <f t="shared" si="9"/>
        <v>0</v>
      </c>
      <c r="R19" s="41">
        <f t="shared" si="9"/>
        <v>0</v>
      </c>
      <c r="S19" s="41">
        <f t="shared" si="9"/>
        <v>0</v>
      </c>
      <c r="T19" s="41">
        <f t="shared" si="10"/>
        <v>0</v>
      </c>
      <c r="U19" s="41">
        <f t="shared" si="10"/>
        <v>0</v>
      </c>
      <c r="V19" s="41">
        <f t="shared" si="10"/>
        <v>0</v>
      </c>
      <c r="W19" s="41">
        <f t="shared" si="10"/>
        <v>0</v>
      </c>
      <c r="X19" s="41">
        <f t="shared" si="11"/>
        <v>0</v>
      </c>
      <c r="Y19" s="41">
        <f t="shared" si="11"/>
        <v>0</v>
      </c>
      <c r="Z19" s="41">
        <f t="shared" si="11"/>
        <v>0</v>
      </c>
      <c r="AA19" s="41">
        <f t="shared" si="11"/>
        <v>0</v>
      </c>
      <c r="AB19" s="41">
        <f t="shared" si="12"/>
        <v>0</v>
      </c>
      <c r="AC19" s="41">
        <f t="shared" si="12"/>
        <v>0</v>
      </c>
      <c r="AD19" s="41">
        <f t="shared" si="12"/>
        <v>1</v>
      </c>
      <c r="AE19" s="41">
        <f t="shared" si="12"/>
        <v>0</v>
      </c>
      <c r="AF19" s="41">
        <f t="shared" si="13"/>
        <v>0</v>
      </c>
      <c r="AG19" s="48">
        <v>2263.8803906249996</v>
      </c>
      <c r="AH19" s="48">
        <v>465.23874999999998</v>
      </c>
      <c r="AI19" s="48">
        <v>241.82187500000001</v>
      </c>
      <c r="AJ19" s="48">
        <v>153.60005995965108</v>
      </c>
      <c r="AK19" s="41">
        <f t="shared" si="14"/>
        <v>11.491630064398398</v>
      </c>
      <c r="AL19" s="41">
        <f>LN(D19+'Models training data'!$Y$4)</f>
        <v>7.845841600560056</v>
      </c>
      <c r="AM19" s="41">
        <f>LN(E19+'Models training data'!$Y$5)</f>
        <v>6.2733501697173386</v>
      </c>
      <c r="AN19" s="41">
        <f>LN(F19+'Models training data'!$Y$6)</f>
        <v>5.6601800867506178</v>
      </c>
      <c r="AO19" s="41">
        <f>LN(G19+'Models training data'!$Y$7)</f>
        <v>5.3142079083330414</v>
      </c>
      <c r="AP19" s="41">
        <f t="shared" si="1"/>
        <v>0</v>
      </c>
      <c r="AQ19" s="41">
        <f t="shared" si="15"/>
        <v>1</v>
      </c>
      <c r="AR19" s="41">
        <f t="shared" si="16"/>
        <v>86294.537630739113</v>
      </c>
      <c r="AS19" s="41">
        <f t="shared" si="17"/>
        <v>94839.306327146071</v>
      </c>
      <c r="AT19" s="41">
        <f t="shared" si="18"/>
        <v>11.449187128456124</v>
      </c>
      <c r="AU19" s="41">
        <f t="shared" si="19"/>
        <v>95659.837585283953</v>
      </c>
      <c r="AV19" s="41">
        <f t="shared" si="20"/>
        <v>11.461089788925623</v>
      </c>
      <c r="AW19" s="41">
        <f t="shared" si="21"/>
        <v>95797.970938430401</v>
      </c>
      <c r="AX19" s="41">
        <f t="shared" si="22"/>
        <v>11.461138238216691</v>
      </c>
      <c r="AY19" s="41">
        <f t="shared" si="23"/>
        <v>11.495966749678036</v>
      </c>
      <c r="AZ19" s="41">
        <f t="shared" si="24"/>
        <v>11.491571124990191</v>
      </c>
    </row>
    <row r="20" spans="2:52" x14ac:dyDescent="0.25">
      <c r="B20" s="41" t="str">
        <f t="shared" si="25"/>
        <v>NJ</v>
      </c>
      <c r="C20" s="43">
        <v>44597</v>
      </c>
      <c r="D20" s="45">
        <v>2360.0573226562497</v>
      </c>
      <c r="E20" s="45">
        <v>487.87568750000003</v>
      </c>
      <c r="F20" s="45">
        <v>253.91286875</v>
      </c>
      <c r="G20" s="48">
        <v>180.3650507049467</v>
      </c>
      <c r="H20" s="44">
        <v>99097.405557212362</v>
      </c>
      <c r="I20" s="62">
        <f t="shared" si="2"/>
        <v>3282.2109296111962</v>
      </c>
      <c r="J20" s="41">
        <f t="shared" si="3"/>
        <v>2022</v>
      </c>
      <c r="K20" s="41">
        <f t="shared" si="4"/>
        <v>6</v>
      </c>
      <c r="L20" s="41">
        <f t="shared" si="5"/>
        <v>36</v>
      </c>
      <c r="M20" s="41">
        <f t="shared" si="6"/>
        <v>3.5835189384561099</v>
      </c>
      <c r="N20" s="41">
        <f t="shared" si="7"/>
        <v>1</v>
      </c>
      <c r="O20" s="41">
        <f t="shared" si="8"/>
        <v>2</v>
      </c>
      <c r="P20" s="41">
        <f t="shared" si="9"/>
        <v>0</v>
      </c>
      <c r="Q20" s="41">
        <f t="shared" si="9"/>
        <v>1</v>
      </c>
      <c r="R20" s="41">
        <f t="shared" si="9"/>
        <v>0</v>
      </c>
      <c r="S20" s="41">
        <f t="shared" si="9"/>
        <v>0</v>
      </c>
      <c r="T20" s="41">
        <f t="shared" si="10"/>
        <v>0</v>
      </c>
      <c r="U20" s="41">
        <f t="shared" si="10"/>
        <v>0</v>
      </c>
      <c r="V20" s="41">
        <f t="shared" si="10"/>
        <v>0</v>
      </c>
      <c r="W20" s="41">
        <f t="shared" si="10"/>
        <v>0</v>
      </c>
      <c r="X20" s="41">
        <f t="shared" si="11"/>
        <v>0</v>
      </c>
      <c r="Y20" s="41">
        <f t="shared" si="11"/>
        <v>0</v>
      </c>
      <c r="Z20" s="41">
        <f t="shared" si="11"/>
        <v>0</v>
      </c>
      <c r="AA20" s="41">
        <f t="shared" si="11"/>
        <v>0</v>
      </c>
      <c r="AB20" s="41">
        <f t="shared" si="12"/>
        <v>0</v>
      </c>
      <c r="AC20" s="41">
        <f t="shared" si="12"/>
        <v>0</v>
      </c>
      <c r="AD20" s="41">
        <f t="shared" si="12"/>
        <v>1</v>
      </c>
      <c r="AE20" s="41">
        <f t="shared" si="12"/>
        <v>0</v>
      </c>
      <c r="AF20" s="41">
        <f t="shared" si="13"/>
        <v>0</v>
      </c>
      <c r="AG20" s="48">
        <v>2360.0573226562497</v>
      </c>
      <c r="AH20" s="48">
        <v>487.87568750000003</v>
      </c>
      <c r="AI20" s="48">
        <v>253.91286875</v>
      </c>
      <c r="AJ20" s="48">
        <v>180.3650507049467</v>
      </c>
      <c r="AK20" s="41">
        <f t="shared" si="14"/>
        <v>11.503858539927064</v>
      </c>
      <c r="AL20" s="41">
        <f>LN(D20+'Models training data'!$Y$4)</f>
        <v>7.8827918066504825</v>
      </c>
      <c r="AM20" s="41">
        <f>LN(E20+'Models training data'!$Y$5)</f>
        <v>6.3151550393702678</v>
      </c>
      <c r="AN20" s="41">
        <f>LN(F20+'Models training data'!$Y$6)</f>
        <v>5.7014175224553352</v>
      </c>
      <c r="AO20" s="41">
        <f>LN(G20+'Models training data'!$Y$7)</f>
        <v>5.4379422748278534</v>
      </c>
      <c r="AP20" s="41">
        <f t="shared" si="1"/>
        <v>0</v>
      </c>
      <c r="AQ20" s="41">
        <f t="shared" si="15"/>
        <v>1</v>
      </c>
      <c r="AR20" s="41">
        <f t="shared" si="16"/>
        <v>85220.436361606684</v>
      </c>
      <c r="AS20" s="41">
        <f t="shared" si="17"/>
        <v>93763.098265365057</v>
      </c>
      <c r="AT20" s="41">
        <f t="shared" si="18"/>
        <v>11.437235318667934</v>
      </c>
      <c r="AU20" s="41">
        <f t="shared" si="19"/>
        <v>94635.478139880724</v>
      </c>
      <c r="AV20" s="41">
        <f t="shared" si="20"/>
        <v>11.449899912784311</v>
      </c>
      <c r="AW20" s="41">
        <f t="shared" si="21"/>
        <v>95091.861796727302</v>
      </c>
      <c r="AX20" s="41">
        <f t="shared" si="22"/>
        <v>11.453588949504702</v>
      </c>
      <c r="AY20" s="41">
        <f t="shared" si="23"/>
        <v>11.50600322726072</v>
      </c>
      <c r="AZ20" s="41">
        <f t="shared" si="24"/>
        <v>11.512903167114631</v>
      </c>
    </row>
    <row r="21" spans="2:52" x14ac:dyDescent="0.25">
      <c r="B21" s="41" t="str">
        <f t="shared" si="25"/>
        <v>NJ</v>
      </c>
      <c r="C21" s="43">
        <v>44604</v>
      </c>
      <c r="D21" s="45">
        <v>2466.1482275390622</v>
      </c>
      <c r="E21" s="45">
        <v>511.95697187500008</v>
      </c>
      <c r="F21" s="45">
        <v>266.60850218750005</v>
      </c>
      <c r="G21" s="48">
        <v>155.09789426811261</v>
      </c>
      <c r="H21" s="44">
        <v>98883.708878270336</v>
      </c>
      <c r="I21" s="62">
        <f t="shared" si="2"/>
        <v>3399.8115958696749</v>
      </c>
      <c r="J21" s="41">
        <f t="shared" si="3"/>
        <v>2022</v>
      </c>
      <c r="K21" s="41">
        <f t="shared" si="4"/>
        <v>7</v>
      </c>
      <c r="L21" s="41">
        <f t="shared" si="5"/>
        <v>49</v>
      </c>
      <c r="M21" s="41">
        <f t="shared" si="6"/>
        <v>3.8918202981106265</v>
      </c>
      <c r="N21" s="41">
        <f t="shared" si="7"/>
        <v>1</v>
      </c>
      <c r="O21" s="41">
        <f t="shared" si="8"/>
        <v>2</v>
      </c>
      <c r="P21" s="41">
        <f t="shared" si="9"/>
        <v>0</v>
      </c>
      <c r="Q21" s="41">
        <f t="shared" si="9"/>
        <v>1</v>
      </c>
      <c r="R21" s="41">
        <f t="shared" si="9"/>
        <v>0</v>
      </c>
      <c r="S21" s="41">
        <f t="shared" si="9"/>
        <v>0</v>
      </c>
      <c r="T21" s="41">
        <f t="shared" si="10"/>
        <v>0</v>
      </c>
      <c r="U21" s="41">
        <f t="shared" si="10"/>
        <v>0</v>
      </c>
      <c r="V21" s="41">
        <f t="shared" si="10"/>
        <v>0</v>
      </c>
      <c r="W21" s="41">
        <f t="shared" si="10"/>
        <v>0</v>
      </c>
      <c r="X21" s="41">
        <f t="shared" si="11"/>
        <v>0</v>
      </c>
      <c r="Y21" s="41">
        <f t="shared" si="11"/>
        <v>0</v>
      </c>
      <c r="Z21" s="41">
        <f t="shared" si="11"/>
        <v>0</v>
      </c>
      <c r="AA21" s="41">
        <f t="shared" si="11"/>
        <v>0</v>
      </c>
      <c r="AB21" s="41">
        <f t="shared" si="12"/>
        <v>0</v>
      </c>
      <c r="AC21" s="41">
        <f t="shared" si="12"/>
        <v>0</v>
      </c>
      <c r="AD21" s="41">
        <f t="shared" si="12"/>
        <v>1</v>
      </c>
      <c r="AE21" s="41">
        <f t="shared" si="12"/>
        <v>0</v>
      </c>
      <c r="AF21" s="41">
        <f t="shared" si="13"/>
        <v>0</v>
      </c>
      <c r="AG21" s="48">
        <v>2466.1482275390622</v>
      </c>
      <c r="AH21" s="48">
        <v>511.95697187500008</v>
      </c>
      <c r="AI21" s="48">
        <v>266.60850218750005</v>
      </c>
      <c r="AJ21" s="48">
        <v>155.09789426811261</v>
      </c>
      <c r="AK21" s="41">
        <f t="shared" si="14"/>
        <v>11.501699780870261</v>
      </c>
      <c r="AL21" s="41">
        <f>LN(D21+'Models training data'!$Y$4)</f>
        <v>7.9220271508651363</v>
      </c>
      <c r="AM21" s="41">
        <f>LN(E21+'Models training data'!$Y$5)</f>
        <v>6.3577886388902281</v>
      </c>
      <c r="AN21" s="41">
        <f>LN(F21+'Models training data'!$Y$6)</f>
        <v>5.7429614756129679</v>
      </c>
      <c r="AO21" s="41">
        <f>LN(G21+'Models training data'!$Y$7)</f>
        <v>5.321551979605891</v>
      </c>
      <c r="AP21" s="41">
        <f t="shared" si="1"/>
        <v>0</v>
      </c>
      <c r="AQ21" s="41">
        <f t="shared" si="15"/>
        <v>1</v>
      </c>
      <c r="AR21" s="41">
        <f t="shared" si="16"/>
        <v>85196.046048522941</v>
      </c>
      <c r="AS21" s="41">
        <f t="shared" si="17"/>
        <v>93739.000875323356</v>
      </c>
      <c r="AT21" s="41">
        <f t="shared" si="18"/>
        <v>11.436977701403153</v>
      </c>
      <c r="AU21" s="41">
        <f t="shared" si="19"/>
        <v>94544.262022352777</v>
      </c>
      <c r="AV21" s="41">
        <f t="shared" si="20"/>
        <v>11.448675082853814</v>
      </c>
      <c r="AW21" s="41">
        <f t="shared" si="21"/>
        <v>94868.8202301696</v>
      </c>
      <c r="AX21" s="41">
        <f t="shared" si="22"/>
        <v>11.451021462061885</v>
      </c>
      <c r="AY21" s="41">
        <f t="shared" si="23"/>
        <v>11.508178695193752</v>
      </c>
      <c r="AZ21" s="41">
        <f t="shared" si="24"/>
        <v>11.504469733444743</v>
      </c>
    </row>
    <row r="22" spans="2:52" x14ac:dyDescent="0.25">
      <c r="B22" s="41" t="str">
        <f t="shared" si="25"/>
        <v>NJ</v>
      </c>
      <c r="C22" s="43">
        <v>44611</v>
      </c>
      <c r="D22" s="45">
        <v>2581.1172660410152</v>
      </c>
      <c r="E22" s="45">
        <v>537.39857046875011</v>
      </c>
      <c r="F22" s="45">
        <v>279.93892629687508</v>
      </c>
      <c r="G22" s="48">
        <v>203.85298801788755</v>
      </c>
      <c r="H22" s="44">
        <v>101098.12342256593</v>
      </c>
      <c r="I22" s="62">
        <f t="shared" si="2"/>
        <v>3602.3077508245283</v>
      </c>
      <c r="J22" s="41">
        <f t="shared" si="3"/>
        <v>2022</v>
      </c>
      <c r="K22" s="41">
        <f t="shared" si="4"/>
        <v>8</v>
      </c>
      <c r="L22" s="41">
        <f t="shared" si="5"/>
        <v>64</v>
      </c>
      <c r="M22" s="41">
        <f t="shared" si="6"/>
        <v>4.1588830833596715</v>
      </c>
      <c r="N22" s="41">
        <f t="shared" si="7"/>
        <v>1</v>
      </c>
      <c r="O22" s="41">
        <f t="shared" si="8"/>
        <v>2</v>
      </c>
      <c r="P22" s="41">
        <f t="shared" si="9"/>
        <v>0</v>
      </c>
      <c r="Q22" s="41">
        <f t="shared" si="9"/>
        <v>1</v>
      </c>
      <c r="R22" s="41">
        <f t="shared" si="9"/>
        <v>0</v>
      </c>
      <c r="S22" s="41">
        <f t="shared" si="9"/>
        <v>0</v>
      </c>
      <c r="T22" s="41">
        <f t="shared" si="10"/>
        <v>0</v>
      </c>
      <c r="U22" s="41">
        <f t="shared" si="10"/>
        <v>0</v>
      </c>
      <c r="V22" s="41">
        <f t="shared" si="10"/>
        <v>0</v>
      </c>
      <c r="W22" s="41">
        <f t="shared" si="10"/>
        <v>0</v>
      </c>
      <c r="X22" s="41">
        <f t="shared" si="11"/>
        <v>0</v>
      </c>
      <c r="Y22" s="41">
        <f t="shared" si="11"/>
        <v>0</v>
      </c>
      <c r="Z22" s="41">
        <f t="shared" si="11"/>
        <v>0</v>
      </c>
      <c r="AA22" s="41">
        <f t="shared" si="11"/>
        <v>0</v>
      </c>
      <c r="AB22" s="41">
        <f t="shared" si="12"/>
        <v>0</v>
      </c>
      <c r="AC22" s="41">
        <f t="shared" si="12"/>
        <v>0</v>
      </c>
      <c r="AD22" s="41">
        <f t="shared" si="12"/>
        <v>1</v>
      </c>
      <c r="AE22" s="41">
        <f t="shared" si="12"/>
        <v>0</v>
      </c>
      <c r="AF22" s="41">
        <f t="shared" si="13"/>
        <v>0</v>
      </c>
      <c r="AG22" s="48">
        <v>2581.1172660410152</v>
      </c>
      <c r="AH22" s="48">
        <v>537.39857046875011</v>
      </c>
      <c r="AI22" s="48">
        <v>279.93892629687508</v>
      </c>
      <c r="AJ22" s="48">
        <v>203.85298801788755</v>
      </c>
      <c r="AK22" s="41">
        <f t="shared" si="14"/>
        <v>11.523846843239518</v>
      </c>
      <c r="AL22" s="41">
        <f>LN(D22+'Models training data'!$Y$4)</f>
        <v>7.9628767361634587</v>
      </c>
      <c r="AM22" s="41">
        <f>LN(E22+'Models training data'!$Y$5)</f>
        <v>6.4009393660502161</v>
      </c>
      <c r="AN22" s="41">
        <f>LN(F22+'Models training data'!$Y$6)</f>
        <v>5.7848013524144468</v>
      </c>
      <c r="AO22" s="41">
        <f>LN(G22+'Models training data'!$Y$7)</f>
        <v>5.535191901470232</v>
      </c>
      <c r="AP22" s="41">
        <f t="shared" si="1"/>
        <v>0</v>
      </c>
      <c r="AQ22" s="41">
        <f t="shared" si="15"/>
        <v>1</v>
      </c>
      <c r="AR22" s="41">
        <f t="shared" si="16"/>
        <v>85171.655735439199</v>
      </c>
      <c r="AS22" s="41">
        <f t="shared" si="17"/>
        <v>93714.903485281655</v>
      </c>
      <c r="AT22" s="41">
        <f t="shared" si="18"/>
        <v>11.436720084138374</v>
      </c>
      <c r="AU22" s="41">
        <f t="shared" si="19"/>
        <v>94454.224603500654</v>
      </c>
      <c r="AV22" s="41">
        <f t="shared" si="20"/>
        <v>11.447467198125008</v>
      </c>
      <c r="AW22" s="41">
        <f t="shared" si="21"/>
        <v>94675.612837059292</v>
      </c>
      <c r="AX22" s="41">
        <f t="shared" si="22"/>
        <v>11.448797403276224</v>
      </c>
      <c r="AY22" s="41">
        <f t="shared" si="23"/>
        <v>11.522571085710432</v>
      </c>
      <c r="AZ22" s="41">
        <f t="shared" si="24"/>
        <v>11.53713031017147</v>
      </c>
    </row>
    <row r="23" spans="2:52" x14ac:dyDescent="0.25">
      <c r="B23" s="41" t="str">
        <f t="shared" si="25"/>
        <v>NJ</v>
      </c>
      <c r="C23" s="43">
        <v>44618</v>
      </c>
      <c r="D23" s="45">
        <v>2704.3362683305659</v>
      </c>
      <c r="E23" s="45">
        <v>564.19037399218757</v>
      </c>
      <c r="F23" s="45">
        <v>293.9358725117188</v>
      </c>
      <c r="G23" s="48">
        <v>217.17694859723818</v>
      </c>
      <c r="H23" s="44">
        <v>102116.01680040421</v>
      </c>
      <c r="I23" s="62">
        <f t="shared" si="2"/>
        <v>3779.6394634317103</v>
      </c>
      <c r="J23" s="41">
        <f t="shared" si="3"/>
        <v>2022</v>
      </c>
      <c r="K23" s="41">
        <f t="shared" si="4"/>
        <v>9</v>
      </c>
      <c r="L23" s="41">
        <f t="shared" si="5"/>
        <v>81</v>
      </c>
      <c r="M23" s="41">
        <f t="shared" si="6"/>
        <v>4.3944491546724391</v>
      </c>
      <c r="N23" s="41">
        <f t="shared" si="7"/>
        <v>1</v>
      </c>
      <c r="O23" s="41">
        <f t="shared" si="8"/>
        <v>2</v>
      </c>
      <c r="P23" s="41">
        <f t="shared" si="9"/>
        <v>0</v>
      </c>
      <c r="Q23" s="41">
        <f t="shared" si="9"/>
        <v>1</v>
      </c>
      <c r="R23" s="41">
        <f t="shared" si="9"/>
        <v>0</v>
      </c>
      <c r="S23" s="41">
        <f t="shared" si="9"/>
        <v>0</v>
      </c>
      <c r="T23" s="41">
        <f t="shared" si="10"/>
        <v>0</v>
      </c>
      <c r="U23" s="41">
        <f t="shared" si="10"/>
        <v>0</v>
      </c>
      <c r="V23" s="41">
        <f t="shared" si="10"/>
        <v>0</v>
      </c>
      <c r="W23" s="41">
        <f t="shared" si="10"/>
        <v>0</v>
      </c>
      <c r="X23" s="41">
        <f t="shared" si="11"/>
        <v>0</v>
      </c>
      <c r="Y23" s="41">
        <f t="shared" si="11"/>
        <v>0</v>
      </c>
      <c r="Z23" s="41">
        <f t="shared" si="11"/>
        <v>0</v>
      </c>
      <c r="AA23" s="41">
        <f t="shared" si="11"/>
        <v>0</v>
      </c>
      <c r="AB23" s="41">
        <f t="shared" si="12"/>
        <v>0</v>
      </c>
      <c r="AC23" s="41">
        <f t="shared" si="12"/>
        <v>0</v>
      </c>
      <c r="AD23" s="41">
        <f t="shared" si="12"/>
        <v>1</v>
      </c>
      <c r="AE23" s="41">
        <f t="shared" si="12"/>
        <v>0</v>
      </c>
      <c r="AF23" s="41">
        <f t="shared" si="13"/>
        <v>0</v>
      </c>
      <c r="AG23" s="48">
        <v>2704.3362683305659</v>
      </c>
      <c r="AH23" s="48">
        <v>564.19037399218757</v>
      </c>
      <c r="AI23" s="48">
        <v>293.9358725117188</v>
      </c>
      <c r="AJ23" s="48">
        <v>217.17694859723818</v>
      </c>
      <c r="AK23" s="41">
        <f t="shared" si="14"/>
        <v>11.533864865506612</v>
      </c>
      <c r="AL23" s="41">
        <f>LN(D23+'Models training data'!$Y$4)</f>
        <v>8.0048807960803554</v>
      </c>
      <c r="AM23" s="41">
        <f>LN(E23+'Models training data'!$Y$5)</f>
        <v>6.4444530806033153</v>
      </c>
      <c r="AN23" s="41">
        <f>LN(F23+'Models training data'!$Y$6)</f>
        <v>5.8269269826850101</v>
      </c>
      <c r="AO23" s="41">
        <f>LN(G23+'Models training data'!$Y$7)</f>
        <v>5.586425781389635</v>
      </c>
      <c r="AP23" s="41">
        <f t="shared" si="1"/>
        <v>0</v>
      </c>
      <c r="AQ23" s="41">
        <f t="shared" si="15"/>
        <v>1</v>
      </c>
      <c r="AR23" s="41">
        <f t="shared" si="16"/>
        <v>85147.265422355456</v>
      </c>
      <c r="AS23" s="41">
        <f t="shared" si="17"/>
        <v>93690.806095239954</v>
      </c>
      <c r="AT23" s="41">
        <f t="shared" si="18"/>
        <v>11.436462466873593</v>
      </c>
      <c r="AU23" s="41">
        <f t="shared" si="19"/>
        <v>94365.365883324324</v>
      </c>
      <c r="AV23" s="41">
        <f t="shared" si="20"/>
        <v>11.446276258597893</v>
      </c>
      <c r="AW23" s="41">
        <f t="shared" si="21"/>
        <v>94505.191838487241</v>
      </c>
      <c r="AX23" s="41">
        <f t="shared" si="22"/>
        <v>11.446835644396122</v>
      </c>
      <c r="AY23" s="41">
        <f t="shared" si="23"/>
        <v>11.531709437516826</v>
      </c>
      <c r="AZ23" s="41">
        <f t="shared" si="24"/>
        <v>11.549653341553316</v>
      </c>
    </row>
    <row r="24" spans="2:52" x14ac:dyDescent="0.25">
      <c r="B24" s="41" t="str">
        <f t="shared" si="25"/>
        <v>NJ</v>
      </c>
      <c r="C24" s="43">
        <v>44625</v>
      </c>
      <c r="D24" s="45">
        <v>2835.4672790383447</v>
      </c>
      <c r="E24" s="45">
        <v>592.36083019179705</v>
      </c>
      <c r="F24" s="45">
        <v>308.63266612730479</v>
      </c>
      <c r="G24" s="48">
        <v>223.61963335670876</v>
      </c>
      <c r="H24" s="44">
        <v>102941.19377497066</v>
      </c>
      <c r="I24" s="62">
        <f t="shared" si="2"/>
        <v>3960.0804087141551</v>
      </c>
      <c r="J24" s="41">
        <f t="shared" si="3"/>
        <v>2022</v>
      </c>
      <c r="K24" s="41">
        <f t="shared" si="4"/>
        <v>10</v>
      </c>
      <c r="L24" s="41">
        <f t="shared" si="5"/>
        <v>100</v>
      </c>
      <c r="M24" s="41">
        <f t="shared" si="6"/>
        <v>4.6051701859880918</v>
      </c>
      <c r="N24" s="41">
        <f t="shared" si="7"/>
        <v>1</v>
      </c>
      <c r="O24" s="41">
        <f t="shared" si="8"/>
        <v>3</v>
      </c>
      <c r="P24" s="41">
        <f t="shared" si="9"/>
        <v>0</v>
      </c>
      <c r="Q24" s="41">
        <f t="shared" si="9"/>
        <v>0</v>
      </c>
      <c r="R24" s="41">
        <f t="shared" si="9"/>
        <v>1</v>
      </c>
      <c r="S24" s="41">
        <f t="shared" si="9"/>
        <v>0</v>
      </c>
      <c r="T24" s="41">
        <f t="shared" si="10"/>
        <v>0</v>
      </c>
      <c r="U24" s="41">
        <f t="shared" si="10"/>
        <v>0</v>
      </c>
      <c r="V24" s="41">
        <f t="shared" si="10"/>
        <v>0</v>
      </c>
      <c r="W24" s="41">
        <f t="shared" si="10"/>
        <v>0</v>
      </c>
      <c r="X24" s="41">
        <f t="shared" si="11"/>
        <v>0</v>
      </c>
      <c r="Y24" s="41">
        <f t="shared" si="11"/>
        <v>0</v>
      </c>
      <c r="Z24" s="41">
        <f t="shared" si="11"/>
        <v>0</v>
      </c>
      <c r="AA24" s="41">
        <f t="shared" si="11"/>
        <v>0</v>
      </c>
      <c r="AB24" s="41">
        <f t="shared" si="12"/>
        <v>0</v>
      </c>
      <c r="AC24" s="41">
        <f t="shared" si="12"/>
        <v>0</v>
      </c>
      <c r="AD24" s="41">
        <f t="shared" si="12"/>
        <v>1</v>
      </c>
      <c r="AE24" s="41">
        <f t="shared" si="12"/>
        <v>0</v>
      </c>
      <c r="AF24" s="41">
        <f t="shared" si="13"/>
        <v>0</v>
      </c>
      <c r="AG24" s="48">
        <v>2835.4672790383447</v>
      </c>
      <c r="AH24" s="48">
        <v>592.36083019179705</v>
      </c>
      <c r="AI24" s="48">
        <v>308.63266612730479</v>
      </c>
      <c r="AJ24" s="48">
        <v>223.61963335670876</v>
      </c>
      <c r="AK24" s="41">
        <f t="shared" si="14"/>
        <v>11.541913169943182</v>
      </c>
      <c r="AL24" s="41">
        <f>LN(D24+'Models training data'!$Y$4)</f>
        <v>8.0477251019722669</v>
      </c>
      <c r="AM24" s="41">
        <f>LN(E24+'Models training data'!$Y$5)</f>
        <v>6.4882514617367306</v>
      </c>
      <c r="AN24" s="41">
        <f>LN(F24+'Models training data'!$Y$6)</f>
        <v>5.8693284098295955</v>
      </c>
      <c r="AO24" s="41">
        <f>LN(G24+'Models training data'!$Y$7)</f>
        <v>5.6102885566699063</v>
      </c>
      <c r="AP24" s="41">
        <f t="shared" si="1"/>
        <v>0</v>
      </c>
      <c r="AQ24" s="41">
        <f t="shared" si="15"/>
        <v>1</v>
      </c>
      <c r="AR24" s="41">
        <f t="shared" si="16"/>
        <v>84207.664237690245</v>
      </c>
      <c r="AS24" s="41">
        <f t="shared" si="17"/>
        <v>92749.098117926318</v>
      </c>
      <c r="AT24" s="41">
        <f t="shared" si="18"/>
        <v>11.425397581819091</v>
      </c>
      <c r="AU24" s="41">
        <f t="shared" si="19"/>
        <v>93316.079970723003</v>
      </c>
      <c r="AV24" s="41">
        <f t="shared" si="20"/>
        <v>11.433681360038504</v>
      </c>
      <c r="AW24" s="41">
        <f t="shared" si="21"/>
        <v>93605.781215141935</v>
      </c>
      <c r="AX24" s="41">
        <f t="shared" si="22"/>
        <v>11.436399874331631</v>
      </c>
      <c r="AY24" s="41">
        <f t="shared" si="23"/>
        <v>11.540147130838939</v>
      </c>
      <c r="AZ24" s="41">
        <f t="shared" si="24"/>
        <v>11.558818683463949</v>
      </c>
    </row>
    <row r="25" spans="2:52" x14ac:dyDescent="0.25">
      <c r="B25" s="41" t="str">
        <f t="shared" si="25"/>
        <v>NJ</v>
      </c>
      <c r="C25" s="43">
        <v>44632</v>
      </c>
      <c r="D25" s="45">
        <v>2974.3805810941371</v>
      </c>
      <c r="E25" s="45">
        <v>621.95934045138688</v>
      </c>
      <c r="F25" s="45">
        <v>324.06429943267</v>
      </c>
      <c r="G25" s="48">
        <v>202.33700209974666</v>
      </c>
      <c r="H25" s="44">
        <v>103029.41983860834</v>
      </c>
      <c r="I25" s="62">
        <f t="shared" si="2"/>
        <v>4122.74122307794</v>
      </c>
      <c r="J25" s="41">
        <f t="shared" si="3"/>
        <v>2022</v>
      </c>
      <c r="K25" s="41">
        <f t="shared" si="4"/>
        <v>11</v>
      </c>
      <c r="L25" s="41">
        <f t="shared" si="5"/>
        <v>121</v>
      </c>
      <c r="M25" s="41">
        <f t="shared" si="6"/>
        <v>4.7957905455967413</v>
      </c>
      <c r="N25" s="41">
        <f t="shared" si="7"/>
        <v>1</v>
      </c>
      <c r="O25" s="41">
        <f t="shared" si="8"/>
        <v>3</v>
      </c>
      <c r="P25" s="41">
        <f t="shared" si="9"/>
        <v>0</v>
      </c>
      <c r="Q25" s="41">
        <f t="shared" si="9"/>
        <v>0</v>
      </c>
      <c r="R25" s="41">
        <f t="shared" si="9"/>
        <v>1</v>
      </c>
      <c r="S25" s="41">
        <f t="shared" si="9"/>
        <v>0</v>
      </c>
      <c r="T25" s="41">
        <f t="shared" si="10"/>
        <v>0</v>
      </c>
      <c r="U25" s="41">
        <f t="shared" si="10"/>
        <v>0</v>
      </c>
      <c r="V25" s="41">
        <f t="shared" si="10"/>
        <v>0</v>
      </c>
      <c r="W25" s="41">
        <f t="shared" si="10"/>
        <v>0</v>
      </c>
      <c r="X25" s="41">
        <f t="shared" si="11"/>
        <v>0</v>
      </c>
      <c r="Y25" s="41">
        <f t="shared" si="11"/>
        <v>0</v>
      </c>
      <c r="Z25" s="41">
        <f t="shared" si="11"/>
        <v>0</v>
      </c>
      <c r="AA25" s="41">
        <f t="shared" si="11"/>
        <v>0</v>
      </c>
      <c r="AB25" s="41">
        <f t="shared" si="12"/>
        <v>0</v>
      </c>
      <c r="AC25" s="41">
        <f t="shared" si="12"/>
        <v>0</v>
      </c>
      <c r="AD25" s="41">
        <f t="shared" si="12"/>
        <v>1</v>
      </c>
      <c r="AE25" s="41">
        <f t="shared" si="12"/>
        <v>0</v>
      </c>
      <c r="AF25" s="41">
        <f t="shared" si="13"/>
        <v>0</v>
      </c>
      <c r="AG25" s="48">
        <v>2974.3805810941371</v>
      </c>
      <c r="AH25" s="48">
        <v>621.95934045138688</v>
      </c>
      <c r="AI25" s="48">
        <v>324.06429943267</v>
      </c>
      <c r="AJ25" s="48">
        <v>202.33700209974666</v>
      </c>
      <c r="AK25" s="41">
        <f t="shared" si="14"/>
        <v>11.542769855928485</v>
      </c>
      <c r="AL25" s="41">
        <f>LN(D25+'Models training data'!$Y$4)</f>
        <v>8.0911949067423663</v>
      </c>
      <c r="AM25" s="41">
        <f>LN(E25+'Models training data'!$Y$5)</f>
        <v>6.5322926993203509</v>
      </c>
      <c r="AN25" s="41">
        <f>LN(F25+'Models training data'!$Y$6)</f>
        <v>5.9119958794433298</v>
      </c>
      <c r="AO25" s="41">
        <f>LN(G25+'Models training data'!$Y$7)</f>
        <v>5.5291926933514226</v>
      </c>
      <c r="AP25" s="41">
        <f t="shared" si="1"/>
        <v>0</v>
      </c>
      <c r="AQ25" s="41">
        <f t="shared" si="15"/>
        <v>1</v>
      </c>
      <c r="AR25" s="41">
        <f t="shared" si="16"/>
        <v>84183.273924606503</v>
      </c>
      <c r="AS25" s="41">
        <f t="shared" si="17"/>
        <v>92725.000727884617</v>
      </c>
      <c r="AT25" s="41">
        <f t="shared" si="18"/>
        <v>11.42513996455431</v>
      </c>
      <c r="AU25" s="41">
        <f t="shared" si="19"/>
        <v>93229.578647898335</v>
      </c>
      <c r="AV25" s="41">
        <f t="shared" si="20"/>
        <v>11.43252431091477</v>
      </c>
      <c r="AW25" s="41">
        <f t="shared" si="21"/>
        <v>93467.876329894119</v>
      </c>
      <c r="AX25" s="41">
        <f t="shared" si="22"/>
        <v>11.434812416591617</v>
      </c>
      <c r="AY25" s="41">
        <f t="shared" si="23"/>
        <v>11.544565651630094</v>
      </c>
      <c r="AZ25" s="41">
        <f t="shared" si="24"/>
        <v>11.554975842947307</v>
      </c>
    </row>
    <row r="26" spans="2:52" x14ac:dyDescent="0.25">
      <c r="B26" s="41" t="str">
        <f t="shared" si="25"/>
        <v>NJ</v>
      </c>
      <c r="C26" s="43">
        <v>44639</v>
      </c>
      <c r="D26" s="45">
        <v>3121.0975668215565</v>
      </c>
      <c r="E26" s="45">
        <v>653.04754184895614</v>
      </c>
      <c r="F26" s="45">
        <v>340.26751440420355</v>
      </c>
      <c r="G26" s="48">
        <v>225.30117870298375</v>
      </c>
      <c r="H26" s="44">
        <v>104303.6573202788</v>
      </c>
      <c r="I26" s="62">
        <f t="shared" si="2"/>
        <v>4339.7138017776997</v>
      </c>
      <c r="J26" s="41">
        <f t="shared" si="3"/>
        <v>2022</v>
      </c>
      <c r="K26" s="41">
        <f t="shared" si="4"/>
        <v>12</v>
      </c>
      <c r="L26" s="41">
        <f t="shared" si="5"/>
        <v>144</v>
      </c>
      <c r="M26" s="41">
        <f t="shared" si="6"/>
        <v>4.9698132995760007</v>
      </c>
      <c r="N26" s="41">
        <f t="shared" si="7"/>
        <v>1</v>
      </c>
      <c r="O26" s="41">
        <f t="shared" si="8"/>
        <v>3</v>
      </c>
      <c r="P26" s="41">
        <f t="shared" si="9"/>
        <v>0</v>
      </c>
      <c r="Q26" s="41">
        <f t="shared" si="9"/>
        <v>0</v>
      </c>
      <c r="R26" s="41">
        <f t="shared" si="9"/>
        <v>1</v>
      </c>
      <c r="S26" s="41">
        <f t="shared" si="9"/>
        <v>0</v>
      </c>
      <c r="T26" s="41">
        <f t="shared" si="10"/>
        <v>0</v>
      </c>
      <c r="U26" s="41">
        <f t="shared" si="10"/>
        <v>0</v>
      </c>
      <c r="V26" s="41">
        <f t="shared" si="10"/>
        <v>0</v>
      </c>
      <c r="W26" s="41">
        <f t="shared" si="10"/>
        <v>0</v>
      </c>
      <c r="X26" s="41">
        <f t="shared" si="11"/>
        <v>0</v>
      </c>
      <c r="Y26" s="41">
        <f t="shared" si="11"/>
        <v>0</v>
      </c>
      <c r="Z26" s="41">
        <f t="shared" si="11"/>
        <v>0</v>
      </c>
      <c r="AA26" s="41">
        <f t="shared" si="11"/>
        <v>0</v>
      </c>
      <c r="AB26" s="41">
        <f t="shared" si="12"/>
        <v>0</v>
      </c>
      <c r="AC26" s="41">
        <f t="shared" si="12"/>
        <v>0</v>
      </c>
      <c r="AD26" s="41">
        <f t="shared" si="12"/>
        <v>1</v>
      </c>
      <c r="AE26" s="41">
        <f t="shared" si="12"/>
        <v>0</v>
      </c>
      <c r="AF26" s="41">
        <f t="shared" si="13"/>
        <v>0</v>
      </c>
      <c r="AG26" s="48">
        <v>3121.0975668215565</v>
      </c>
      <c r="AH26" s="48">
        <v>653.04754184895614</v>
      </c>
      <c r="AI26" s="48">
        <v>340.26751440420355</v>
      </c>
      <c r="AJ26" s="48">
        <v>225.30117870298375</v>
      </c>
      <c r="AK26" s="41">
        <f t="shared" si="14"/>
        <v>11.555061705765063</v>
      </c>
      <c r="AL26" s="41">
        <f>LN(D26+'Models training data'!$Y$4)</f>
        <v>8.1351430892401453</v>
      </c>
      <c r="AM26" s="41">
        <f>LN(E26+'Models training data'!$Y$5)</f>
        <v>6.5765526124915716</v>
      </c>
      <c r="AN26" s="41">
        <f>LN(F26+'Models training data'!$Y$6)</f>
        <v>5.954919845774409</v>
      </c>
      <c r="AO26" s="41">
        <f>LN(G26+'Models training data'!$Y$7)</f>
        <v>5.6164241731880296</v>
      </c>
      <c r="AP26" s="41">
        <f t="shared" si="1"/>
        <v>0</v>
      </c>
      <c r="AQ26" s="41">
        <f t="shared" si="15"/>
        <v>1</v>
      </c>
      <c r="AR26" s="41">
        <f t="shared" si="16"/>
        <v>84158.88361152276</v>
      </c>
      <c r="AS26" s="41">
        <f t="shared" si="17"/>
        <v>92700.903337842916</v>
      </c>
      <c r="AT26" s="41">
        <f t="shared" si="18"/>
        <v>11.424882347289531</v>
      </c>
      <c r="AU26" s="41">
        <f t="shared" si="19"/>
        <v>93144.256023749476</v>
      </c>
      <c r="AV26" s="41">
        <f t="shared" si="20"/>
        <v>11.431384206992727</v>
      </c>
      <c r="AW26" s="41">
        <f t="shared" si="21"/>
        <v>93341.979033470518</v>
      </c>
      <c r="AX26" s="41">
        <f t="shared" si="22"/>
        <v>11.433363181219748</v>
      </c>
      <c r="AY26" s="41">
        <f t="shared" si="23"/>
        <v>11.55645674670984</v>
      </c>
      <c r="AZ26" s="41">
        <f t="shared" si="24"/>
        <v>11.572096039459375</v>
      </c>
    </row>
    <row r="27" spans="2:52" x14ac:dyDescent="0.25">
      <c r="B27" s="41" t="str">
        <f t="shared" si="25"/>
        <v>NJ</v>
      </c>
      <c r="C27" s="43">
        <v>44646</v>
      </c>
      <c r="D27" s="45">
        <v>3275.7510148335332</v>
      </c>
      <c r="E27" s="45">
        <v>685.69503612890401</v>
      </c>
      <c r="F27" s="45">
        <v>357.2808901244037</v>
      </c>
      <c r="G27" s="48">
        <v>241.6416910198551</v>
      </c>
      <c r="H27" s="44">
        <v>105364.31706087822</v>
      </c>
      <c r="I27" s="62">
        <f t="shared" si="2"/>
        <v>4560.3686321066962</v>
      </c>
      <c r="J27" s="41">
        <f t="shared" si="3"/>
        <v>2022</v>
      </c>
      <c r="K27" s="41">
        <f t="shared" si="4"/>
        <v>13</v>
      </c>
      <c r="L27" s="41">
        <f t="shared" si="5"/>
        <v>169</v>
      </c>
      <c r="M27" s="41">
        <f t="shared" si="6"/>
        <v>5.1298987149230735</v>
      </c>
      <c r="N27" s="41">
        <f t="shared" si="7"/>
        <v>1</v>
      </c>
      <c r="O27" s="41">
        <f t="shared" si="8"/>
        <v>3</v>
      </c>
      <c r="P27" s="41">
        <f t="shared" si="9"/>
        <v>0</v>
      </c>
      <c r="Q27" s="41">
        <f t="shared" si="9"/>
        <v>0</v>
      </c>
      <c r="R27" s="41">
        <f t="shared" si="9"/>
        <v>1</v>
      </c>
      <c r="S27" s="41">
        <f t="shared" si="9"/>
        <v>0</v>
      </c>
      <c r="T27" s="41">
        <f t="shared" si="10"/>
        <v>0</v>
      </c>
      <c r="U27" s="41">
        <f t="shared" si="10"/>
        <v>0</v>
      </c>
      <c r="V27" s="41">
        <f t="shared" si="10"/>
        <v>0</v>
      </c>
      <c r="W27" s="41">
        <f t="shared" si="10"/>
        <v>0</v>
      </c>
      <c r="X27" s="41">
        <f t="shared" si="11"/>
        <v>0</v>
      </c>
      <c r="Y27" s="41">
        <f t="shared" si="11"/>
        <v>0</v>
      </c>
      <c r="Z27" s="41">
        <f t="shared" si="11"/>
        <v>0</v>
      </c>
      <c r="AA27" s="41">
        <f t="shared" si="11"/>
        <v>0</v>
      </c>
      <c r="AB27" s="41">
        <f t="shared" si="12"/>
        <v>0</v>
      </c>
      <c r="AC27" s="41">
        <f t="shared" si="12"/>
        <v>0</v>
      </c>
      <c r="AD27" s="41">
        <f t="shared" si="12"/>
        <v>1</v>
      </c>
      <c r="AE27" s="41">
        <f t="shared" si="12"/>
        <v>0</v>
      </c>
      <c r="AF27" s="41">
        <f t="shared" si="13"/>
        <v>0</v>
      </c>
      <c r="AG27" s="48">
        <v>3275.7510148335332</v>
      </c>
      <c r="AH27" s="48">
        <v>685.69503612890401</v>
      </c>
      <c r="AI27" s="48">
        <v>357.2808901244037</v>
      </c>
      <c r="AJ27" s="48">
        <v>241.6416910198551</v>
      </c>
      <c r="AK27" s="41">
        <f t="shared" si="14"/>
        <v>11.565179309959648</v>
      </c>
      <c r="AL27" s="41">
        <f>LN(D27+'Models training data'!$Y$4)</f>
        <v>8.1794683394477445</v>
      </c>
      <c r="AM27" s="41">
        <f>LN(E27+'Models training data'!$Y$5)</f>
        <v>6.6210155916101243</v>
      </c>
      <c r="AN27" s="41">
        <f>LN(F27+'Models training data'!$Y$6)</f>
        <v>5.9980909787429759</v>
      </c>
      <c r="AO27" s="41">
        <f>LN(G27+'Models training data'!$Y$7)</f>
        <v>5.6741652652802008</v>
      </c>
      <c r="AP27" s="41">
        <f t="shared" si="1"/>
        <v>0</v>
      </c>
      <c r="AQ27" s="41">
        <f t="shared" si="15"/>
        <v>1</v>
      </c>
      <c r="AR27" s="41">
        <f t="shared" si="16"/>
        <v>84134.493298439018</v>
      </c>
      <c r="AS27" s="41">
        <f t="shared" si="17"/>
        <v>92676.805947801215</v>
      </c>
      <c r="AT27" s="41">
        <f t="shared" si="18"/>
        <v>11.42462473002475</v>
      </c>
      <c r="AU27" s="41">
        <f t="shared" si="19"/>
        <v>93060.112098276441</v>
      </c>
      <c r="AV27" s="41">
        <f t="shared" si="20"/>
        <v>11.430261048272374</v>
      </c>
      <c r="AW27" s="41">
        <f t="shared" si="21"/>
        <v>93226.16474753269</v>
      </c>
      <c r="AX27" s="41">
        <f t="shared" si="22"/>
        <v>11.432030013911819</v>
      </c>
      <c r="AY27" s="41">
        <f t="shared" si="23"/>
        <v>11.567720600070512</v>
      </c>
      <c r="AZ27" s="41">
        <f t="shared" si="24"/>
        <v>11.585584247343386</v>
      </c>
    </row>
    <row r="28" spans="2:52" x14ac:dyDescent="0.25">
      <c r="B28" s="41" t="str">
        <f t="shared" si="25"/>
        <v>NJ</v>
      </c>
      <c r="C28" s="43">
        <v>44653</v>
      </c>
      <c r="D28" s="45">
        <v>3394.9182556225019</v>
      </c>
      <c r="E28" s="45">
        <v>705.61049592092218</v>
      </c>
      <c r="F28" s="45">
        <v>362.2147690832636</v>
      </c>
      <c r="G28" s="48">
        <v>245.75441687095466</v>
      </c>
      <c r="H28" s="44">
        <v>105771.64228337584</v>
      </c>
      <c r="I28" s="62">
        <f t="shared" si="2"/>
        <v>4708.4979374976419</v>
      </c>
      <c r="J28" s="41">
        <f t="shared" si="3"/>
        <v>2022</v>
      </c>
      <c r="K28" s="41">
        <f t="shared" si="4"/>
        <v>14</v>
      </c>
      <c r="L28" s="41">
        <f t="shared" si="5"/>
        <v>196</v>
      </c>
      <c r="M28" s="41">
        <f t="shared" si="6"/>
        <v>5.2781146592305168</v>
      </c>
      <c r="N28" s="41">
        <f t="shared" si="7"/>
        <v>1</v>
      </c>
      <c r="O28" s="41">
        <f t="shared" si="8"/>
        <v>4</v>
      </c>
      <c r="P28" s="41">
        <f t="shared" si="9"/>
        <v>0</v>
      </c>
      <c r="Q28" s="41">
        <f t="shared" si="9"/>
        <v>0</v>
      </c>
      <c r="R28" s="41">
        <f t="shared" si="9"/>
        <v>0</v>
      </c>
      <c r="S28" s="41">
        <f t="shared" si="9"/>
        <v>1</v>
      </c>
      <c r="T28" s="41">
        <f t="shared" si="10"/>
        <v>0</v>
      </c>
      <c r="U28" s="41">
        <f t="shared" si="10"/>
        <v>0</v>
      </c>
      <c r="V28" s="41">
        <f t="shared" si="10"/>
        <v>0</v>
      </c>
      <c r="W28" s="41">
        <f t="shared" si="10"/>
        <v>0</v>
      </c>
      <c r="X28" s="41">
        <f t="shared" si="11"/>
        <v>0</v>
      </c>
      <c r="Y28" s="41">
        <f t="shared" si="11"/>
        <v>0</v>
      </c>
      <c r="Z28" s="41">
        <f t="shared" si="11"/>
        <v>0</v>
      </c>
      <c r="AA28" s="41">
        <f t="shared" si="11"/>
        <v>0</v>
      </c>
      <c r="AB28" s="41">
        <f t="shared" si="12"/>
        <v>0</v>
      </c>
      <c r="AC28" s="41">
        <f t="shared" si="12"/>
        <v>0</v>
      </c>
      <c r="AD28" s="41">
        <f t="shared" si="12"/>
        <v>1</v>
      </c>
      <c r="AE28" s="41">
        <f t="shared" si="12"/>
        <v>0</v>
      </c>
      <c r="AF28" s="41">
        <f t="shared" si="13"/>
        <v>0</v>
      </c>
      <c r="AG28" s="48">
        <v>3394.9182556225019</v>
      </c>
      <c r="AH28" s="48">
        <v>705.61049592092218</v>
      </c>
      <c r="AI28" s="48">
        <v>362.2147690832636</v>
      </c>
      <c r="AJ28" s="48">
        <v>245.75441687095466</v>
      </c>
      <c r="AK28" s="41">
        <f t="shared" si="14"/>
        <v>11.569037731131459</v>
      </c>
      <c r="AL28" s="41">
        <f>LN(D28+'Models training data'!$Y$4)</f>
        <v>8.2123310461394734</v>
      </c>
      <c r="AM28" s="41">
        <f>LN(E28+'Models training data'!$Y$5)</f>
        <v>6.6471987358635296</v>
      </c>
      <c r="AN28" s="41">
        <f>LN(F28+'Models training data'!$Y$6)</f>
        <v>6.0102697481248946</v>
      </c>
      <c r="AO28" s="41">
        <f>LN(G28+'Models training data'!$Y$7)</f>
        <v>5.6881876736725197</v>
      </c>
      <c r="AP28" s="41">
        <f t="shared" si="1"/>
        <v>0</v>
      </c>
      <c r="AQ28" s="41">
        <f t="shared" si="15"/>
        <v>1</v>
      </c>
      <c r="AR28" s="41">
        <f t="shared" si="16"/>
        <v>83741.786279165899</v>
      </c>
      <c r="AS28" s="41">
        <f t="shared" si="17"/>
        <v>92285.347875124848</v>
      </c>
      <c r="AT28" s="41">
        <f t="shared" si="18"/>
        <v>11.421214394021268</v>
      </c>
      <c r="AU28" s="41">
        <f t="shared" si="19"/>
        <v>92698.718442143741</v>
      </c>
      <c r="AV28" s="41">
        <f t="shared" si="20"/>
        <v>11.427273114301661</v>
      </c>
      <c r="AW28" s="41">
        <f t="shared" si="21"/>
        <v>92843.578559092974</v>
      </c>
      <c r="AX28" s="41">
        <f t="shared" si="22"/>
        <v>11.428637493959672</v>
      </c>
      <c r="AY28" s="41">
        <f t="shared" si="23"/>
        <v>11.573664006020984</v>
      </c>
      <c r="AZ28" s="41">
        <f t="shared" si="24"/>
        <v>11.590030521972805</v>
      </c>
    </row>
    <row r="29" spans="2:52" x14ac:dyDescent="0.25">
      <c r="B29" s="41" t="str">
        <f t="shared" si="25"/>
        <v>NJ</v>
      </c>
      <c r="C29" s="43">
        <v>44660</v>
      </c>
      <c r="D29" s="45">
        <v>3489.3542496271693</v>
      </c>
      <c r="E29" s="45">
        <v>697.43007692410788</v>
      </c>
      <c r="F29" s="45">
        <v>346.38382297560844</v>
      </c>
      <c r="G29" s="48">
        <v>268.32471423296158</v>
      </c>
      <c r="H29" s="44">
        <v>106004.08430679984</v>
      </c>
      <c r="I29" s="62">
        <f t="shared" si="2"/>
        <v>4801.4928637598478</v>
      </c>
      <c r="J29" s="41">
        <f t="shared" si="3"/>
        <v>2022</v>
      </c>
      <c r="K29" s="41">
        <f t="shared" si="4"/>
        <v>15</v>
      </c>
      <c r="L29" s="41">
        <f t="shared" si="5"/>
        <v>225</v>
      </c>
      <c r="M29" s="41">
        <f t="shared" si="6"/>
        <v>5.4161004022044201</v>
      </c>
      <c r="N29" s="41">
        <f t="shared" si="7"/>
        <v>1</v>
      </c>
      <c r="O29" s="41">
        <f t="shared" si="8"/>
        <v>4</v>
      </c>
      <c r="P29" s="41">
        <f t="shared" si="9"/>
        <v>0</v>
      </c>
      <c r="Q29" s="41">
        <f t="shared" si="9"/>
        <v>0</v>
      </c>
      <c r="R29" s="41">
        <f t="shared" si="9"/>
        <v>0</v>
      </c>
      <c r="S29" s="41">
        <f t="shared" si="9"/>
        <v>1</v>
      </c>
      <c r="T29" s="41">
        <f t="shared" si="10"/>
        <v>0</v>
      </c>
      <c r="U29" s="41">
        <f t="shared" si="10"/>
        <v>0</v>
      </c>
      <c r="V29" s="41">
        <f t="shared" si="10"/>
        <v>0</v>
      </c>
      <c r="W29" s="41">
        <f t="shared" si="10"/>
        <v>0</v>
      </c>
      <c r="X29" s="41">
        <f t="shared" si="11"/>
        <v>0</v>
      </c>
      <c r="Y29" s="41">
        <f t="shared" si="11"/>
        <v>0</v>
      </c>
      <c r="Z29" s="41">
        <f t="shared" si="11"/>
        <v>0</v>
      </c>
      <c r="AA29" s="41">
        <f t="shared" si="11"/>
        <v>0</v>
      </c>
      <c r="AB29" s="41">
        <f t="shared" si="12"/>
        <v>0</v>
      </c>
      <c r="AC29" s="41">
        <f t="shared" si="12"/>
        <v>0</v>
      </c>
      <c r="AD29" s="41">
        <f t="shared" si="12"/>
        <v>1</v>
      </c>
      <c r="AE29" s="41">
        <f t="shared" si="12"/>
        <v>0</v>
      </c>
      <c r="AF29" s="41">
        <f t="shared" si="13"/>
        <v>0</v>
      </c>
      <c r="AG29" s="48">
        <v>3489.3542496271693</v>
      </c>
      <c r="AH29" s="48">
        <v>697.43007692410788</v>
      </c>
      <c r="AI29" s="48">
        <v>346.38382297560844</v>
      </c>
      <c r="AJ29" s="48">
        <v>268.32471423296158</v>
      </c>
      <c r="AK29" s="41">
        <f t="shared" si="14"/>
        <v>11.571232903548122</v>
      </c>
      <c r="AL29" s="41">
        <f>LN(D29+'Models training data'!$Y$4)</f>
        <v>8.2376276851893131</v>
      </c>
      <c r="AM29" s="41">
        <f>LN(E29+'Models training data'!$Y$5)</f>
        <v>6.6365266534646929</v>
      </c>
      <c r="AN29" s="41">
        <f>LN(F29+'Models training data'!$Y$6)</f>
        <v>5.9706552958140788</v>
      </c>
      <c r="AO29" s="41">
        <f>LN(G29+'Models training data'!$Y$7)</f>
        <v>5.7618254070781978</v>
      </c>
      <c r="AP29" s="41">
        <f t="shared" si="1"/>
        <v>0</v>
      </c>
      <c r="AQ29" s="41">
        <f t="shared" si="15"/>
        <v>1</v>
      </c>
      <c r="AR29" s="41">
        <f t="shared" si="16"/>
        <v>83717.395966082157</v>
      </c>
      <c r="AS29" s="41">
        <f t="shared" si="17"/>
        <v>92261.250485083146</v>
      </c>
      <c r="AT29" s="41">
        <f t="shared" si="18"/>
        <v>11.420956776756487</v>
      </c>
      <c r="AU29" s="41">
        <f t="shared" si="19"/>
        <v>92616.931914022352</v>
      </c>
      <c r="AV29" s="41">
        <f t="shared" si="20"/>
        <v>11.42618384598469</v>
      </c>
      <c r="AW29" s="41">
        <f t="shared" si="21"/>
        <v>92743.752349082031</v>
      </c>
      <c r="AX29" s="41">
        <f t="shared" si="22"/>
        <v>11.427488369405793</v>
      </c>
      <c r="AY29" s="41">
        <f t="shared" si="23"/>
        <v>11.5767645174202</v>
      </c>
      <c r="AZ29" s="41">
        <f t="shared" si="24"/>
        <v>11.59570071717847</v>
      </c>
    </row>
    <row r="30" spans="2:52" x14ac:dyDescent="0.25">
      <c r="B30" s="41" t="str">
        <f t="shared" si="25"/>
        <v>NJ</v>
      </c>
      <c r="C30" s="43">
        <v>44667</v>
      </c>
      <c r="D30" s="45">
        <v>2723.5581210886016</v>
      </c>
      <c r="E30" s="45">
        <v>676.10862597751839</v>
      </c>
      <c r="F30" s="45">
        <v>329.29261106147879</v>
      </c>
      <c r="G30" s="48">
        <v>294.95667122374891</v>
      </c>
      <c r="H30" s="44">
        <v>105528.39380478935</v>
      </c>
      <c r="I30" s="62">
        <f t="shared" si="2"/>
        <v>4023.9160293513478</v>
      </c>
      <c r="J30" s="41">
        <f t="shared" si="3"/>
        <v>2022</v>
      </c>
      <c r="K30" s="41">
        <f t="shared" si="4"/>
        <v>16</v>
      </c>
      <c r="L30" s="41">
        <f t="shared" si="5"/>
        <v>256</v>
      </c>
      <c r="M30" s="41">
        <f t="shared" si="6"/>
        <v>5.5451774444795623</v>
      </c>
      <c r="N30" s="41">
        <f t="shared" si="7"/>
        <v>1</v>
      </c>
      <c r="O30" s="41">
        <f t="shared" si="8"/>
        <v>4</v>
      </c>
      <c r="P30" s="41">
        <f t="shared" si="9"/>
        <v>0</v>
      </c>
      <c r="Q30" s="41">
        <f t="shared" si="9"/>
        <v>0</v>
      </c>
      <c r="R30" s="41">
        <f t="shared" si="9"/>
        <v>0</v>
      </c>
      <c r="S30" s="41">
        <f t="shared" si="9"/>
        <v>1</v>
      </c>
      <c r="T30" s="41">
        <f t="shared" si="10"/>
        <v>0</v>
      </c>
      <c r="U30" s="41">
        <f t="shared" si="10"/>
        <v>0</v>
      </c>
      <c r="V30" s="41">
        <f t="shared" si="10"/>
        <v>0</v>
      </c>
      <c r="W30" s="41">
        <f t="shared" si="10"/>
        <v>0</v>
      </c>
      <c r="X30" s="41">
        <f t="shared" si="11"/>
        <v>0</v>
      </c>
      <c r="Y30" s="41">
        <f t="shared" si="11"/>
        <v>0</v>
      </c>
      <c r="Z30" s="41">
        <f t="shared" si="11"/>
        <v>0</v>
      </c>
      <c r="AA30" s="41">
        <f t="shared" si="11"/>
        <v>0</v>
      </c>
      <c r="AB30" s="41">
        <f t="shared" si="12"/>
        <v>0</v>
      </c>
      <c r="AC30" s="41">
        <f t="shared" si="12"/>
        <v>0</v>
      </c>
      <c r="AD30" s="41">
        <f t="shared" si="12"/>
        <v>1</v>
      </c>
      <c r="AE30" s="41">
        <f t="shared" si="12"/>
        <v>0</v>
      </c>
      <c r="AF30" s="41">
        <f t="shared" si="13"/>
        <v>0</v>
      </c>
      <c r="AG30" s="48">
        <v>2723.5581210886016</v>
      </c>
      <c r="AH30" s="48">
        <v>676.10862597751839</v>
      </c>
      <c r="AI30" s="48">
        <v>329.29261106147879</v>
      </c>
      <c r="AJ30" s="48">
        <v>294.95667122374891</v>
      </c>
      <c r="AK30" s="41">
        <f t="shared" si="14"/>
        <v>11.566735331278192</v>
      </c>
      <c r="AL30" s="41">
        <f>LN(D30+'Models training data'!$Y$4)</f>
        <v>8.0112771134630769</v>
      </c>
      <c r="AM30" s="41">
        <f>LN(E30+'Models training data'!$Y$5)</f>
        <v>6.6081635159378562</v>
      </c>
      <c r="AN30" s="41">
        <f>LN(F30+'Models training data'!$Y$6)</f>
        <v>5.9260485609507905</v>
      </c>
      <c r="AO30" s="41">
        <f>LN(G30+'Models training data'!$Y$7)</f>
        <v>5.8422685450071405</v>
      </c>
      <c r="AP30" s="41">
        <f t="shared" si="1"/>
        <v>0</v>
      </c>
      <c r="AQ30" s="41">
        <f t="shared" si="15"/>
        <v>1</v>
      </c>
      <c r="AR30" s="41">
        <f t="shared" si="16"/>
        <v>83693.005652998414</v>
      </c>
      <c r="AS30" s="41">
        <f t="shared" si="17"/>
        <v>92237.153095041445</v>
      </c>
      <c r="AT30" s="41">
        <f t="shared" si="18"/>
        <v>11.420699159491708</v>
      </c>
      <c r="AU30" s="41">
        <f t="shared" si="19"/>
        <v>92536.324084576772</v>
      </c>
      <c r="AV30" s="41">
        <f t="shared" si="20"/>
        <v>11.425111522869411</v>
      </c>
      <c r="AW30" s="41">
        <f t="shared" si="21"/>
        <v>92650.371165982651</v>
      </c>
      <c r="AX30" s="41">
        <f t="shared" si="22"/>
        <v>11.426413435174011</v>
      </c>
      <c r="AY30" s="41">
        <f t="shared" si="23"/>
        <v>11.560663710426965</v>
      </c>
      <c r="AZ30" s="41">
        <f t="shared" si="24"/>
        <v>11.598422716036133</v>
      </c>
    </row>
    <row r="31" spans="2:52" x14ac:dyDescent="0.25">
      <c r="B31" s="41" t="str">
        <f t="shared" si="25"/>
        <v>NJ</v>
      </c>
      <c r="C31" s="43">
        <v>44674</v>
      </c>
      <c r="D31" s="45">
        <v>2190.3109325751002</v>
      </c>
      <c r="E31" s="45">
        <v>649.07822112845031</v>
      </c>
      <c r="F31" s="45">
        <v>330.53003215770497</v>
      </c>
      <c r="G31" s="48">
        <v>324.43228690287287</v>
      </c>
      <c r="H31" s="44">
        <v>105458.02207711163</v>
      </c>
      <c r="I31" s="62">
        <f t="shared" si="2"/>
        <v>3494.3514727641286</v>
      </c>
      <c r="J31" s="41">
        <f t="shared" si="3"/>
        <v>2022</v>
      </c>
      <c r="K31" s="41">
        <f t="shared" si="4"/>
        <v>17</v>
      </c>
      <c r="L31" s="41">
        <f t="shared" si="5"/>
        <v>289</v>
      </c>
      <c r="M31" s="41">
        <f t="shared" si="6"/>
        <v>5.6664266881124323</v>
      </c>
      <c r="N31" s="41">
        <f t="shared" si="7"/>
        <v>1</v>
      </c>
      <c r="O31" s="41">
        <f t="shared" si="8"/>
        <v>4</v>
      </c>
      <c r="P31" s="41">
        <f t="shared" si="9"/>
        <v>0</v>
      </c>
      <c r="Q31" s="41">
        <f t="shared" si="9"/>
        <v>0</v>
      </c>
      <c r="R31" s="41">
        <f t="shared" si="9"/>
        <v>0</v>
      </c>
      <c r="S31" s="41">
        <f t="shared" si="9"/>
        <v>1</v>
      </c>
      <c r="T31" s="41">
        <f t="shared" si="10"/>
        <v>0</v>
      </c>
      <c r="U31" s="41">
        <f t="shared" si="10"/>
        <v>0</v>
      </c>
      <c r="V31" s="41">
        <f t="shared" si="10"/>
        <v>0</v>
      </c>
      <c r="W31" s="41">
        <f t="shared" si="10"/>
        <v>0</v>
      </c>
      <c r="X31" s="41">
        <f t="shared" si="11"/>
        <v>0</v>
      </c>
      <c r="Y31" s="41">
        <f t="shared" si="11"/>
        <v>0</v>
      </c>
      <c r="Z31" s="41">
        <f t="shared" si="11"/>
        <v>0</v>
      </c>
      <c r="AA31" s="41">
        <f t="shared" si="11"/>
        <v>0</v>
      </c>
      <c r="AB31" s="41">
        <f t="shared" si="12"/>
        <v>0</v>
      </c>
      <c r="AC31" s="41">
        <f t="shared" si="12"/>
        <v>0</v>
      </c>
      <c r="AD31" s="41">
        <f t="shared" si="12"/>
        <v>1</v>
      </c>
      <c r="AE31" s="41">
        <f t="shared" si="12"/>
        <v>0</v>
      </c>
      <c r="AF31" s="41">
        <f t="shared" si="13"/>
        <v>0</v>
      </c>
      <c r="AG31" s="48">
        <v>2190.3109325751002</v>
      </c>
      <c r="AH31" s="48">
        <v>649.07822112845031</v>
      </c>
      <c r="AI31" s="48">
        <v>330.53003215770497</v>
      </c>
      <c r="AJ31" s="48">
        <v>324.43228690287287</v>
      </c>
      <c r="AK31" s="41">
        <f t="shared" si="14"/>
        <v>11.566068257713356</v>
      </c>
      <c r="AL31" s="41">
        <f>LN(D31+'Models training data'!$Y$4)</f>
        <v>7.8166256131269964</v>
      </c>
      <c r="AM31" s="41">
        <f>LN(E31+'Models training data'!$Y$5)</f>
        <v>6.5710094346604286</v>
      </c>
      <c r="AN31" s="41">
        <f>LN(F31+'Models training data'!$Y$6)</f>
        <v>5.9293458053715415</v>
      </c>
      <c r="AO31" s="41">
        <f>LN(G31+'Models training data'!$Y$7)</f>
        <v>5.924351302253287</v>
      </c>
      <c r="AP31" s="41">
        <f t="shared" si="1"/>
        <v>0</v>
      </c>
      <c r="AQ31" s="41">
        <f t="shared" si="15"/>
        <v>1</v>
      </c>
      <c r="AR31" s="41">
        <f t="shared" si="16"/>
        <v>83668.615339914671</v>
      </c>
      <c r="AS31" s="41">
        <f t="shared" si="17"/>
        <v>92213.055704999744</v>
      </c>
      <c r="AT31" s="41">
        <f t="shared" si="18"/>
        <v>11.420441542226927</v>
      </c>
      <c r="AU31" s="41">
        <f t="shared" si="19"/>
        <v>92456.894953807016</v>
      </c>
      <c r="AV31" s="41">
        <f t="shared" si="20"/>
        <v>11.424056144955822</v>
      </c>
      <c r="AW31" s="41">
        <f t="shared" si="21"/>
        <v>92562.653027878696</v>
      </c>
      <c r="AX31" s="41">
        <f t="shared" si="22"/>
        <v>11.425403689674258</v>
      </c>
      <c r="AY31" s="41">
        <f t="shared" si="23"/>
        <v>11.550838808816867</v>
      </c>
      <c r="AZ31" s="41">
        <f t="shared" si="24"/>
        <v>11.605430555458724</v>
      </c>
    </row>
    <row r="32" spans="2:52" x14ac:dyDescent="0.25">
      <c r="B32" s="41" t="str">
        <f t="shared" si="25"/>
        <v>NJ</v>
      </c>
      <c r="C32" s="43">
        <v>44681</v>
      </c>
      <c r="D32" s="45">
        <v>1819.8761030937799</v>
      </c>
      <c r="E32" s="45">
        <v>620.01182329693165</v>
      </c>
      <c r="F32" s="45">
        <v>333.62978197784321</v>
      </c>
      <c r="G32" s="48">
        <v>356.87351044883513</v>
      </c>
      <c r="H32" s="44">
        <v>105480.71773854751</v>
      </c>
      <c r="I32" s="62">
        <f t="shared" si="2"/>
        <v>3130.3912188173899</v>
      </c>
      <c r="J32" s="41">
        <f t="shared" si="3"/>
        <v>2022</v>
      </c>
      <c r="K32" s="41">
        <f t="shared" si="4"/>
        <v>18</v>
      </c>
      <c r="L32" s="41">
        <f t="shared" si="5"/>
        <v>324</v>
      </c>
      <c r="M32" s="41">
        <f t="shared" si="6"/>
        <v>5.780743515792329</v>
      </c>
      <c r="N32" s="41">
        <f t="shared" si="7"/>
        <v>1</v>
      </c>
      <c r="O32" s="41">
        <f t="shared" si="8"/>
        <v>4</v>
      </c>
      <c r="P32" s="41">
        <f t="shared" si="9"/>
        <v>0</v>
      </c>
      <c r="Q32" s="41">
        <f t="shared" si="9"/>
        <v>0</v>
      </c>
      <c r="R32" s="41">
        <f t="shared" si="9"/>
        <v>0</v>
      </c>
      <c r="S32" s="41">
        <f t="shared" si="9"/>
        <v>1</v>
      </c>
      <c r="T32" s="41">
        <f t="shared" si="10"/>
        <v>0</v>
      </c>
      <c r="U32" s="41">
        <f t="shared" si="10"/>
        <v>0</v>
      </c>
      <c r="V32" s="41">
        <f t="shared" si="10"/>
        <v>0</v>
      </c>
      <c r="W32" s="41">
        <f t="shared" si="10"/>
        <v>0</v>
      </c>
      <c r="X32" s="41">
        <f t="shared" si="11"/>
        <v>0</v>
      </c>
      <c r="Y32" s="41">
        <f t="shared" si="11"/>
        <v>0</v>
      </c>
      <c r="Z32" s="41">
        <f t="shared" si="11"/>
        <v>0</v>
      </c>
      <c r="AA32" s="41">
        <f t="shared" si="11"/>
        <v>0</v>
      </c>
      <c r="AB32" s="41">
        <f t="shared" si="12"/>
        <v>0</v>
      </c>
      <c r="AC32" s="41">
        <f t="shared" si="12"/>
        <v>0</v>
      </c>
      <c r="AD32" s="41">
        <f t="shared" si="12"/>
        <v>1</v>
      </c>
      <c r="AE32" s="41">
        <f t="shared" si="12"/>
        <v>0</v>
      </c>
      <c r="AF32" s="41">
        <f t="shared" si="13"/>
        <v>0</v>
      </c>
      <c r="AG32" s="48">
        <v>1819.8761030937799</v>
      </c>
      <c r="AH32" s="48">
        <v>620.01182329693165</v>
      </c>
      <c r="AI32" s="48">
        <v>333.62978197784321</v>
      </c>
      <c r="AJ32" s="48">
        <v>356.87351044883513</v>
      </c>
      <c r="AK32" s="41">
        <f t="shared" si="14"/>
        <v>11.566283444943005</v>
      </c>
      <c r="AL32" s="41">
        <f>LN(D32+'Models training data'!$Y$4)</f>
        <v>7.654956286370501</v>
      </c>
      <c r="AM32" s="41">
        <f>LN(E32+'Models training data'!$Y$5)</f>
        <v>6.5294537414722376</v>
      </c>
      <c r="AN32" s="41">
        <f>LN(F32+'Models training data'!$Y$6)</f>
        <v>5.9375580144922306</v>
      </c>
      <c r="AO32" s="41">
        <f>LN(G32+'Models training data'!$Y$7)</f>
        <v>6.0075272092031184</v>
      </c>
      <c r="AP32" s="41">
        <f t="shared" si="1"/>
        <v>0</v>
      </c>
      <c r="AQ32" s="41">
        <f t="shared" si="15"/>
        <v>1</v>
      </c>
      <c r="AR32" s="41">
        <f t="shared" si="16"/>
        <v>83644.225026830929</v>
      </c>
      <c r="AS32" s="41">
        <f t="shared" si="17"/>
        <v>92188.958314958058</v>
      </c>
      <c r="AT32" s="41">
        <f t="shared" si="18"/>
        <v>11.420183924962148</v>
      </c>
      <c r="AU32" s="41">
        <f t="shared" si="19"/>
        <v>92378.644521713082</v>
      </c>
      <c r="AV32" s="41">
        <f t="shared" si="20"/>
        <v>11.423017712243922</v>
      </c>
      <c r="AW32" s="41">
        <f t="shared" si="21"/>
        <v>92479.9501674106</v>
      </c>
      <c r="AX32" s="41">
        <f t="shared" si="22"/>
        <v>11.424451676293909</v>
      </c>
      <c r="AY32" s="41">
        <f t="shared" si="23"/>
        <v>11.544834449646043</v>
      </c>
      <c r="AZ32" s="41">
        <f t="shared" si="24"/>
        <v>11.613143412740868</v>
      </c>
    </row>
    <row r="33" spans="2:52" x14ac:dyDescent="0.25">
      <c r="B33" s="41" t="str">
        <f t="shared" si="25"/>
        <v>NJ</v>
      </c>
      <c r="C33" s="43">
        <v>44688</v>
      </c>
      <c r="D33" s="45">
        <v>1563.4383069597679</v>
      </c>
      <c r="E33" s="45">
        <v>886.17770147724366</v>
      </c>
      <c r="F33" s="45">
        <v>336.9455247474778</v>
      </c>
      <c r="G33" s="48">
        <v>392.56066097928613</v>
      </c>
      <c r="H33" s="44">
        <v>113596.62111091915</v>
      </c>
      <c r="I33" s="62">
        <f t="shared" si="2"/>
        <v>3179.1221941637759</v>
      </c>
      <c r="J33" s="41">
        <f t="shared" si="3"/>
        <v>2022</v>
      </c>
      <c r="K33" s="41">
        <f t="shared" si="4"/>
        <v>19</v>
      </c>
      <c r="L33" s="41">
        <f t="shared" si="5"/>
        <v>361</v>
      </c>
      <c r="M33" s="41">
        <f t="shared" si="6"/>
        <v>5.8888779583328805</v>
      </c>
      <c r="N33" s="41">
        <f t="shared" si="7"/>
        <v>1</v>
      </c>
      <c r="O33" s="41">
        <f t="shared" si="8"/>
        <v>5</v>
      </c>
      <c r="P33" s="41">
        <f t="shared" si="9"/>
        <v>0</v>
      </c>
      <c r="Q33" s="41">
        <f t="shared" si="9"/>
        <v>0</v>
      </c>
      <c r="R33" s="41">
        <f t="shared" si="9"/>
        <v>0</v>
      </c>
      <c r="S33" s="41">
        <f t="shared" si="9"/>
        <v>0</v>
      </c>
      <c r="T33" s="41">
        <f t="shared" si="10"/>
        <v>1</v>
      </c>
      <c r="U33" s="41">
        <f t="shared" si="10"/>
        <v>0</v>
      </c>
      <c r="V33" s="41">
        <f t="shared" si="10"/>
        <v>0</v>
      </c>
      <c r="W33" s="41">
        <f t="shared" si="10"/>
        <v>0</v>
      </c>
      <c r="X33" s="41">
        <f t="shared" si="11"/>
        <v>0</v>
      </c>
      <c r="Y33" s="41">
        <f t="shared" si="11"/>
        <v>0</v>
      </c>
      <c r="Z33" s="41">
        <f t="shared" si="11"/>
        <v>0</v>
      </c>
      <c r="AA33" s="41">
        <f t="shared" si="11"/>
        <v>0</v>
      </c>
      <c r="AB33" s="41">
        <f t="shared" si="12"/>
        <v>0</v>
      </c>
      <c r="AC33" s="41">
        <f t="shared" si="12"/>
        <v>0</v>
      </c>
      <c r="AD33" s="41">
        <f t="shared" si="12"/>
        <v>1</v>
      </c>
      <c r="AE33" s="41">
        <f t="shared" si="12"/>
        <v>0</v>
      </c>
      <c r="AF33" s="41">
        <f t="shared" si="13"/>
        <v>0</v>
      </c>
      <c r="AG33" s="48">
        <v>1563.4383069597679</v>
      </c>
      <c r="AH33" s="48">
        <v>886.17770147724366</v>
      </c>
      <c r="AI33" s="48">
        <v>336.9455247474778</v>
      </c>
      <c r="AJ33" s="48">
        <v>392.56066097928613</v>
      </c>
      <c r="AK33" s="41">
        <f t="shared" si="14"/>
        <v>11.640409041084926</v>
      </c>
      <c r="AL33" s="41">
        <f>LN(D33+'Models training data'!$Y$4)</f>
        <v>7.525448602559262</v>
      </c>
      <c r="AM33" s="41">
        <f>LN(E33+'Models training data'!$Y$5)</f>
        <v>6.8577136086667263</v>
      </c>
      <c r="AN33" s="41">
        <f>LN(F33+'Models training data'!$Y$6)</f>
        <v>5.9462684392172553</v>
      </c>
      <c r="AO33" s="41">
        <f>LN(G33+'Models training data'!$Y$7)</f>
        <v>6.0916810679123401</v>
      </c>
      <c r="AP33" s="41">
        <f t="shared" si="1"/>
        <v>0</v>
      </c>
      <c r="AQ33" s="41">
        <f t="shared" si="15"/>
        <v>1</v>
      </c>
      <c r="AR33" s="41">
        <f t="shared" si="16"/>
        <v>92464.669219614341</v>
      </c>
      <c r="AS33" s="41">
        <f t="shared" si="17"/>
        <v>101007.33112337274</v>
      </c>
      <c r="AT33" s="41">
        <f t="shared" si="18"/>
        <v>11.521442123133388</v>
      </c>
      <c r="AU33" s="41">
        <f t="shared" si="19"/>
        <v>101059.92606885576</v>
      </c>
      <c r="AV33" s="41">
        <f t="shared" si="20"/>
        <v>11.522321329473836</v>
      </c>
      <c r="AW33" s="41">
        <f t="shared" si="21"/>
        <v>101306.51027073384</v>
      </c>
      <c r="AX33" s="41">
        <f t="shared" si="22"/>
        <v>11.525943949761453</v>
      </c>
      <c r="AY33" s="41">
        <f t="shared" si="23"/>
        <v>11.577840991037213</v>
      </c>
      <c r="AZ33" s="41">
        <f t="shared" si="24"/>
        <v>11.637686750538345</v>
      </c>
    </row>
    <row r="34" spans="2:52" x14ac:dyDescent="0.25">
      <c r="B34" s="41" t="str">
        <f t="shared" si="25"/>
        <v>NJ</v>
      </c>
      <c r="C34" s="43">
        <v>44695</v>
      </c>
      <c r="D34" s="45">
        <v>1386.8271000139007</v>
      </c>
      <c r="E34" s="45">
        <v>1566.6238409047387</v>
      </c>
      <c r="F34" s="45">
        <v>340.31292448993815</v>
      </c>
      <c r="G34" s="48">
        <v>431.81670702577156</v>
      </c>
      <c r="H34" s="44">
        <v>116234.03653776675</v>
      </c>
      <c r="I34" s="62">
        <f t="shared" si="2"/>
        <v>3725.5805724343491</v>
      </c>
      <c r="J34" s="41">
        <f t="shared" si="3"/>
        <v>2022</v>
      </c>
      <c r="K34" s="41">
        <f t="shared" si="4"/>
        <v>20</v>
      </c>
      <c r="L34" s="41">
        <f t="shared" si="5"/>
        <v>400</v>
      </c>
      <c r="M34" s="41">
        <f t="shared" si="6"/>
        <v>5.9914645471079817</v>
      </c>
      <c r="N34" s="41">
        <f t="shared" si="7"/>
        <v>1</v>
      </c>
      <c r="O34" s="41">
        <f t="shared" si="8"/>
        <v>5</v>
      </c>
      <c r="P34" s="41">
        <f t="shared" si="9"/>
        <v>0</v>
      </c>
      <c r="Q34" s="41">
        <f t="shared" si="9"/>
        <v>0</v>
      </c>
      <c r="R34" s="41">
        <f t="shared" si="9"/>
        <v>0</v>
      </c>
      <c r="S34" s="41">
        <f t="shared" si="9"/>
        <v>0</v>
      </c>
      <c r="T34" s="41">
        <f t="shared" si="10"/>
        <v>1</v>
      </c>
      <c r="U34" s="41">
        <f t="shared" si="10"/>
        <v>0</v>
      </c>
      <c r="V34" s="41">
        <f t="shared" si="10"/>
        <v>0</v>
      </c>
      <c r="W34" s="41">
        <f t="shared" si="10"/>
        <v>0</v>
      </c>
      <c r="X34" s="41">
        <f t="shared" si="11"/>
        <v>0</v>
      </c>
      <c r="Y34" s="41">
        <f t="shared" si="11"/>
        <v>0</v>
      </c>
      <c r="Z34" s="41">
        <f t="shared" si="11"/>
        <v>0</v>
      </c>
      <c r="AA34" s="41">
        <f t="shared" si="11"/>
        <v>0</v>
      </c>
      <c r="AB34" s="41">
        <f t="shared" si="12"/>
        <v>0</v>
      </c>
      <c r="AC34" s="41">
        <f t="shared" si="12"/>
        <v>0</v>
      </c>
      <c r="AD34" s="41">
        <f t="shared" si="12"/>
        <v>1</v>
      </c>
      <c r="AE34" s="41">
        <f t="shared" si="12"/>
        <v>0</v>
      </c>
      <c r="AF34" s="41">
        <f t="shared" si="13"/>
        <v>0</v>
      </c>
      <c r="AG34" s="48">
        <v>1386.8271000139007</v>
      </c>
      <c r="AH34" s="48">
        <v>1566.6238409047387</v>
      </c>
      <c r="AI34" s="48">
        <v>340.31292448993815</v>
      </c>
      <c r="AJ34" s="48">
        <v>431.81670702577156</v>
      </c>
      <c r="AK34" s="41">
        <f t="shared" si="14"/>
        <v>11.663360993915102</v>
      </c>
      <c r="AL34" s="41">
        <f>LN(D34+'Models training data'!$Y$4)</f>
        <v>7.4253780483647791</v>
      </c>
      <c r="AM34" s="41">
        <f>LN(E34+'Models training data'!$Y$5)</f>
        <v>7.3973384265218414</v>
      </c>
      <c r="AN34" s="41">
        <f>LN(F34+'Models training data'!$Y$6)</f>
        <v>5.9550375895410026</v>
      </c>
      <c r="AO34" s="41">
        <f>LN(G34+'Models training data'!$Y$7)</f>
        <v>6.1767403621105013</v>
      </c>
      <c r="AP34" s="41">
        <f t="shared" si="1"/>
        <v>0</v>
      </c>
      <c r="AQ34" s="41">
        <f t="shared" si="15"/>
        <v>1</v>
      </c>
      <c r="AR34" s="41">
        <f t="shared" si="16"/>
        <v>92440.278906530599</v>
      </c>
      <c r="AS34" s="41">
        <f t="shared" si="17"/>
        <v>100983.23373333106</v>
      </c>
      <c r="AT34" s="41">
        <f t="shared" si="18"/>
        <v>11.521184505868607</v>
      </c>
      <c r="AU34" s="41">
        <f t="shared" si="19"/>
        <v>100984.03303411345</v>
      </c>
      <c r="AV34" s="41">
        <f t="shared" si="20"/>
        <v>11.521316787165318</v>
      </c>
      <c r="AW34" s="41">
        <f t="shared" si="21"/>
        <v>101232.29368766768</v>
      </c>
      <c r="AX34" s="41">
        <f t="shared" si="22"/>
        <v>11.525089624049828</v>
      </c>
      <c r="AY34" s="41">
        <f t="shared" si="23"/>
        <v>11.663720343451569</v>
      </c>
      <c r="AZ34" s="41">
        <f t="shared" si="24"/>
        <v>11.671986303352266</v>
      </c>
    </row>
    <row r="35" spans="2:52" x14ac:dyDescent="0.25">
      <c r="B35" s="41" t="str">
        <f t="shared" si="25"/>
        <v>NJ</v>
      </c>
      <c r="C35" s="43">
        <v>44702</v>
      </c>
      <c r="D35" s="45">
        <v>1266.1234580032142</v>
      </c>
      <c r="E35" s="45">
        <v>1878.7585358643332</v>
      </c>
      <c r="F35" s="45">
        <v>343.71584818433615</v>
      </c>
      <c r="G35" s="48">
        <v>474.99837572320445</v>
      </c>
      <c r="H35" s="44">
        <v>117385.78823293236</v>
      </c>
      <c r="I35" s="62">
        <f t="shared" si="2"/>
        <v>3963.596217775088</v>
      </c>
      <c r="J35" s="41">
        <f t="shared" si="3"/>
        <v>2022</v>
      </c>
      <c r="K35" s="41">
        <f t="shared" si="4"/>
        <v>21</v>
      </c>
      <c r="L35" s="41">
        <f t="shared" si="5"/>
        <v>441</v>
      </c>
      <c r="M35" s="41">
        <f t="shared" si="6"/>
        <v>6.089044875446846</v>
      </c>
      <c r="N35" s="41">
        <f t="shared" si="7"/>
        <v>1</v>
      </c>
      <c r="O35" s="41">
        <f t="shared" si="8"/>
        <v>5</v>
      </c>
      <c r="P35" s="41">
        <f t="shared" si="9"/>
        <v>0</v>
      </c>
      <c r="Q35" s="41">
        <f t="shared" si="9"/>
        <v>0</v>
      </c>
      <c r="R35" s="41">
        <f t="shared" si="9"/>
        <v>0</v>
      </c>
      <c r="S35" s="41">
        <f t="shared" si="9"/>
        <v>0</v>
      </c>
      <c r="T35" s="41">
        <f t="shared" si="10"/>
        <v>1</v>
      </c>
      <c r="U35" s="41">
        <f t="shared" si="10"/>
        <v>0</v>
      </c>
      <c r="V35" s="41">
        <f t="shared" si="10"/>
        <v>0</v>
      </c>
      <c r="W35" s="41">
        <f t="shared" si="10"/>
        <v>0</v>
      </c>
      <c r="X35" s="41">
        <f t="shared" si="11"/>
        <v>0</v>
      </c>
      <c r="Y35" s="41">
        <f t="shared" si="11"/>
        <v>0</v>
      </c>
      <c r="Z35" s="41">
        <f t="shared" si="11"/>
        <v>0</v>
      </c>
      <c r="AA35" s="41">
        <f t="shared" si="11"/>
        <v>0</v>
      </c>
      <c r="AB35" s="41">
        <f t="shared" si="12"/>
        <v>0</v>
      </c>
      <c r="AC35" s="41">
        <f t="shared" si="12"/>
        <v>0</v>
      </c>
      <c r="AD35" s="41">
        <f t="shared" si="12"/>
        <v>1</v>
      </c>
      <c r="AE35" s="41">
        <f t="shared" si="12"/>
        <v>0</v>
      </c>
      <c r="AF35" s="41">
        <f t="shared" si="13"/>
        <v>0</v>
      </c>
      <c r="AG35" s="48">
        <v>1266.1234580032142</v>
      </c>
      <c r="AH35" s="48">
        <v>1878.7585358643332</v>
      </c>
      <c r="AI35" s="48">
        <v>343.71584818433615</v>
      </c>
      <c r="AJ35" s="48">
        <v>474.99837572320445</v>
      </c>
      <c r="AK35" s="41">
        <f t="shared" si="14"/>
        <v>11.673221124814512</v>
      </c>
      <c r="AL35" s="41">
        <f>LN(D35+'Models training data'!$Y$4)</f>
        <v>7.3507282168235042</v>
      </c>
      <c r="AM35" s="41">
        <f>LN(E35+'Models training data'!$Y$5)</f>
        <v>7.5723849850975098</v>
      </c>
      <c r="AN35" s="41">
        <f>LN(F35+'Models training data'!$Y$6)</f>
        <v>5.9638218130968124</v>
      </c>
      <c r="AO35" s="41">
        <f>LN(G35+'Models training data'!$Y$7)</f>
        <v>6.2626395164084112</v>
      </c>
      <c r="AP35" s="41">
        <f t="shared" si="1"/>
        <v>0</v>
      </c>
      <c r="AQ35" s="41">
        <f t="shared" si="15"/>
        <v>1</v>
      </c>
      <c r="AR35" s="41">
        <f t="shared" si="16"/>
        <v>92415.888593446842</v>
      </c>
      <c r="AS35" s="41">
        <f t="shared" si="17"/>
        <v>100959.13634328934</v>
      </c>
      <c r="AT35" s="41">
        <f t="shared" si="18"/>
        <v>11.520926888603828</v>
      </c>
      <c r="AU35" s="41">
        <f t="shared" si="19"/>
        <v>100909.31869804698</v>
      </c>
      <c r="AV35" s="41">
        <f t="shared" si="20"/>
        <v>11.520329190058494</v>
      </c>
      <c r="AW35" s="41">
        <f t="shared" si="21"/>
        <v>101161.69889910656</v>
      </c>
      <c r="AX35" s="41">
        <f t="shared" si="22"/>
        <v>11.524276989723607</v>
      </c>
      <c r="AY35" s="41">
        <f t="shared" si="23"/>
        <v>11.706407551773999</v>
      </c>
      <c r="AZ35" s="41">
        <f t="shared" si="24"/>
        <v>11.690547665648095</v>
      </c>
    </row>
    <row r="36" spans="2:52" x14ac:dyDescent="0.25">
      <c r="B36" s="41" t="str">
        <f t="shared" si="25"/>
        <v>NJ</v>
      </c>
      <c r="C36" s="43">
        <v>44709</v>
      </c>
      <c r="D36" s="45">
        <v>1184.5843534756686</v>
      </c>
      <c r="E36" s="45">
        <v>2007.4397179588314</v>
      </c>
      <c r="F36" s="45">
        <v>347.15298611112939</v>
      </c>
      <c r="G36" s="48">
        <v>522.49821309501044</v>
      </c>
      <c r="H36" s="44">
        <v>118131.96586620575</v>
      </c>
      <c r="I36" s="62">
        <f t="shared" si="2"/>
        <v>4061.6752706406396</v>
      </c>
      <c r="J36" s="41">
        <f t="shared" si="3"/>
        <v>2022</v>
      </c>
      <c r="K36" s="41">
        <f t="shared" si="4"/>
        <v>22</v>
      </c>
      <c r="L36" s="41">
        <f t="shared" si="5"/>
        <v>484</v>
      </c>
      <c r="M36" s="41">
        <f t="shared" si="6"/>
        <v>6.1820849067166321</v>
      </c>
      <c r="N36" s="41">
        <f t="shared" si="7"/>
        <v>1</v>
      </c>
      <c r="O36" s="41">
        <f t="shared" si="8"/>
        <v>5</v>
      </c>
      <c r="P36" s="41">
        <f t="shared" si="9"/>
        <v>0</v>
      </c>
      <c r="Q36" s="41">
        <f t="shared" si="9"/>
        <v>0</v>
      </c>
      <c r="R36" s="41">
        <f t="shared" si="9"/>
        <v>0</v>
      </c>
      <c r="S36" s="41">
        <f t="shared" si="9"/>
        <v>0</v>
      </c>
      <c r="T36" s="41">
        <f t="shared" si="10"/>
        <v>1</v>
      </c>
      <c r="U36" s="41">
        <f t="shared" si="10"/>
        <v>0</v>
      </c>
      <c r="V36" s="41">
        <f t="shared" si="10"/>
        <v>0</v>
      </c>
      <c r="W36" s="41">
        <f t="shared" si="10"/>
        <v>0</v>
      </c>
      <c r="X36" s="41">
        <f t="shared" si="11"/>
        <v>0</v>
      </c>
      <c r="Y36" s="41">
        <f t="shared" si="11"/>
        <v>0</v>
      </c>
      <c r="Z36" s="41">
        <f t="shared" si="11"/>
        <v>0</v>
      </c>
      <c r="AA36" s="41">
        <f t="shared" si="11"/>
        <v>0</v>
      </c>
      <c r="AB36" s="41">
        <f t="shared" si="12"/>
        <v>0</v>
      </c>
      <c r="AC36" s="41">
        <f t="shared" si="12"/>
        <v>0</v>
      </c>
      <c r="AD36" s="41">
        <f t="shared" si="12"/>
        <v>1</v>
      </c>
      <c r="AE36" s="41">
        <f t="shared" si="12"/>
        <v>0</v>
      </c>
      <c r="AF36" s="41">
        <f t="shared" si="13"/>
        <v>0</v>
      </c>
      <c r="AG36" s="48">
        <v>1184.5843534756686</v>
      </c>
      <c r="AH36" s="48">
        <v>2007.4397179588314</v>
      </c>
      <c r="AI36" s="48">
        <v>347.15298611112939</v>
      </c>
      <c r="AJ36" s="48">
        <v>522.49821309501044</v>
      </c>
      <c r="AK36" s="41">
        <f t="shared" si="14"/>
        <v>11.679557633353285</v>
      </c>
      <c r="AL36" s="41">
        <f>LN(D36+'Models training data'!$Y$4)</f>
        <v>7.2969494534943138</v>
      </c>
      <c r="AM36" s="41">
        <f>LN(E36+'Models training data'!$Y$5)</f>
        <v>7.6364876316259007</v>
      </c>
      <c r="AN36" s="41">
        <f>LN(F36+'Models training data'!$Y$6)</f>
        <v>5.9726167123261584</v>
      </c>
      <c r="AO36" s="41">
        <f>LN(G36+'Models training data'!$Y$7)</f>
        <v>6.3493166796264777</v>
      </c>
      <c r="AP36" s="41">
        <f t="shared" si="1"/>
        <v>0</v>
      </c>
      <c r="AQ36" s="41">
        <f t="shared" si="15"/>
        <v>1</v>
      </c>
      <c r="AR36" s="41">
        <f t="shared" si="16"/>
        <v>92391.498280363099</v>
      </c>
      <c r="AS36" s="41">
        <f t="shared" si="17"/>
        <v>100935.03895324765</v>
      </c>
      <c r="AT36" s="41">
        <f t="shared" si="18"/>
        <v>11.520669271339049</v>
      </c>
      <c r="AU36" s="41">
        <f t="shared" si="19"/>
        <v>100835.78306065632</v>
      </c>
      <c r="AV36" s="41">
        <f t="shared" si="20"/>
        <v>11.519358538153357</v>
      </c>
      <c r="AW36" s="41">
        <f t="shared" si="21"/>
        <v>101094.38880241985</v>
      </c>
      <c r="AX36" s="41">
        <f t="shared" si="22"/>
        <v>11.523502166309814</v>
      </c>
      <c r="AY36" s="41">
        <f t="shared" si="23"/>
        <v>11.728197952630303</v>
      </c>
      <c r="AZ36" s="41">
        <f t="shared" si="24"/>
        <v>11.704519962968305</v>
      </c>
    </row>
    <row r="37" spans="2:52" x14ac:dyDescent="0.25">
      <c r="B37" s="41" t="str">
        <f t="shared" si="25"/>
        <v>NJ</v>
      </c>
      <c r="C37" s="43">
        <v>44716</v>
      </c>
      <c r="D37" s="45">
        <v>1130.4899596351206</v>
      </c>
      <c r="E37" s="45">
        <v>2082.460913506347</v>
      </c>
      <c r="F37" s="45">
        <v>350.62451391673562</v>
      </c>
      <c r="G37" s="48">
        <v>574.74803438446008</v>
      </c>
      <c r="H37" s="44">
        <v>122663.68744282523</v>
      </c>
      <c r="I37" s="62">
        <f t="shared" si="2"/>
        <v>4138.3234214426629</v>
      </c>
      <c r="J37" s="41">
        <f t="shared" si="3"/>
        <v>2022</v>
      </c>
      <c r="K37" s="41">
        <f t="shared" si="4"/>
        <v>23</v>
      </c>
      <c r="L37" s="41">
        <f t="shared" si="5"/>
        <v>529</v>
      </c>
      <c r="M37" s="41">
        <f t="shared" si="6"/>
        <v>6.2709884318582994</v>
      </c>
      <c r="N37" s="41">
        <f t="shared" si="7"/>
        <v>1</v>
      </c>
      <c r="O37" s="41">
        <f t="shared" si="8"/>
        <v>6</v>
      </c>
      <c r="P37" s="41">
        <f t="shared" si="9"/>
        <v>0</v>
      </c>
      <c r="Q37" s="41">
        <f t="shared" si="9"/>
        <v>0</v>
      </c>
      <c r="R37" s="41">
        <f t="shared" si="9"/>
        <v>0</v>
      </c>
      <c r="S37" s="41">
        <f t="shared" si="9"/>
        <v>0</v>
      </c>
      <c r="T37" s="41">
        <f t="shared" si="10"/>
        <v>0</v>
      </c>
      <c r="U37" s="41">
        <f t="shared" si="10"/>
        <v>1</v>
      </c>
      <c r="V37" s="41">
        <f t="shared" si="10"/>
        <v>0</v>
      </c>
      <c r="W37" s="41">
        <f t="shared" si="10"/>
        <v>0</v>
      </c>
      <c r="X37" s="41">
        <f t="shared" si="11"/>
        <v>0</v>
      </c>
      <c r="Y37" s="41">
        <f t="shared" si="11"/>
        <v>0</v>
      </c>
      <c r="Z37" s="41">
        <f t="shared" si="11"/>
        <v>0</v>
      </c>
      <c r="AA37" s="41">
        <f t="shared" si="11"/>
        <v>0</v>
      </c>
      <c r="AB37" s="41">
        <f t="shared" si="12"/>
        <v>0</v>
      </c>
      <c r="AC37" s="41">
        <f t="shared" si="12"/>
        <v>0</v>
      </c>
      <c r="AD37" s="41">
        <f t="shared" si="12"/>
        <v>1</v>
      </c>
      <c r="AE37" s="41">
        <f t="shared" si="12"/>
        <v>0</v>
      </c>
      <c r="AF37" s="41">
        <f t="shared" si="13"/>
        <v>0</v>
      </c>
      <c r="AG37" s="48">
        <v>1130.4899596351206</v>
      </c>
      <c r="AH37" s="48">
        <v>2082.460913506347</v>
      </c>
      <c r="AI37" s="48">
        <v>350.62451391673562</v>
      </c>
      <c r="AJ37" s="48">
        <v>574.74803438446008</v>
      </c>
      <c r="AK37" s="41">
        <f t="shared" si="14"/>
        <v>11.717201641037139</v>
      </c>
      <c r="AL37" s="41">
        <f>LN(D37+'Models training data'!$Y$4)</f>
        <v>7.25960628992339</v>
      </c>
      <c r="AM37" s="41">
        <f>LN(E37+'Models training data'!$Y$5)</f>
        <v>7.6720470807062711</v>
      </c>
      <c r="AN37" s="41">
        <f>LN(F37+'Models training data'!$Y$6)</f>
        <v>5.981421781416091</v>
      </c>
      <c r="AO37" s="41">
        <f>LN(G37+'Models training data'!$Y$7)</f>
        <v>6.4367134597988729</v>
      </c>
      <c r="AP37" s="41">
        <f t="shared" si="1"/>
        <v>0</v>
      </c>
      <c r="AQ37" s="41">
        <f t="shared" si="15"/>
        <v>1</v>
      </c>
      <c r="AR37" s="41">
        <f t="shared" si="16"/>
        <v>99605.365540109051</v>
      </c>
      <c r="AS37" s="41">
        <f t="shared" si="17"/>
        <v>108155.6434429606</v>
      </c>
      <c r="AT37" s="41">
        <f t="shared" si="18"/>
        <v>11.597865546161868</v>
      </c>
      <c r="AU37" s="41">
        <f t="shared" si="19"/>
        <v>115153.9946457004</v>
      </c>
      <c r="AV37" s="41">
        <f t="shared" si="20"/>
        <v>11.66493602875388</v>
      </c>
      <c r="AW37" s="41">
        <f t="shared" si="21"/>
        <v>114943.66958452482</v>
      </c>
      <c r="AX37" s="41">
        <f t="shared" si="22"/>
        <v>11.661620356013572</v>
      </c>
      <c r="AY37" s="41">
        <f t="shared" si="23"/>
        <v>11.744771446329066</v>
      </c>
      <c r="AZ37" s="41">
        <f t="shared" si="24"/>
        <v>11.717490311979557</v>
      </c>
    </row>
    <row r="38" spans="2:52" x14ac:dyDescent="0.25">
      <c r="B38" s="41" t="str">
        <f t="shared" si="25"/>
        <v>NJ</v>
      </c>
      <c r="C38" s="43">
        <v>44723</v>
      </c>
      <c r="D38" s="45">
        <v>1095.6366930687589</v>
      </c>
      <c r="E38" s="45">
        <v>2130.7589218253743</v>
      </c>
      <c r="F38" s="45">
        <v>354.13075885035249</v>
      </c>
      <c r="G38" s="48">
        <v>632.22283782090096</v>
      </c>
      <c r="H38" s="44">
        <v>123317.20412737301</v>
      </c>
      <c r="I38" s="62">
        <f t="shared" si="2"/>
        <v>4212.7492115653868</v>
      </c>
      <c r="J38" s="41">
        <f t="shared" si="3"/>
        <v>2022</v>
      </c>
      <c r="K38" s="41">
        <f t="shared" si="4"/>
        <v>24</v>
      </c>
      <c r="L38" s="41">
        <f t="shared" si="5"/>
        <v>576</v>
      </c>
      <c r="M38" s="41">
        <f t="shared" si="6"/>
        <v>6.3561076606958915</v>
      </c>
      <c r="N38" s="41">
        <f t="shared" si="7"/>
        <v>1</v>
      </c>
      <c r="O38" s="41">
        <f t="shared" si="8"/>
        <v>6</v>
      </c>
      <c r="P38" s="41">
        <f t="shared" si="9"/>
        <v>0</v>
      </c>
      <c r="Q38" s="41">
        <f t="shared" si="9"/>
        <v>0</v>
      </c>
      <c r="R38" s="41">
        <f t="shared" si="9"/>
        <v>0</v>
      </c>
      <c r="S38" s="41">
        <f t="shared" si="9"/>
        <v>0</v>
      </c>
      <c r="T38" s="41">
        <f t="shared" si="10"/>
        <v>0</v>
      </c>
      <c r="U38" s="41">
        <f t="shared" si="10"/>
        <v>1</v>
      </c>
      <c r="V38" s="41">
        <f t="shared" si="10"/>
        <v>0</v>
      </c>
      <c r="W38" s="41">
        <f t="shared" si="10"/>
        <v>0</v>
      </c>
      <c r="X38" s="41">
        <f t="shared" si="11"/>
        <v>0</v>
      </c>
      <c r="Y38" s="41">
        <f t="shared" si="11"/>
        <v>0</v>
      </c>
      <c r="Z38" s="41">
        <f t="shared" si="11"/>
        <v>0</v>
      </c>
      <c r="AA38" s="41">
        <f t="shared" si="11"/>
        <v>0</v>
      </c>
      <c r="AB38" s="41">
        <f t="shared" si="12"/>
        <v>0</v>
      </c>
      <c r="AC38" s="41">
        <f t="shared" si="12"/>
        <v>0</v>
      </c>
      <c r="AD38" s="41">
        <f t="shared" si="12"/>
        <v>1</v>
      </c>
      <c r="AE38" s="41">
        <f t="shared" si="12"/>
        <v>0</v>
      </c>
      <c r="AF38" s="41">
        <f t="shared" si="13"/>
        <v>0</v>
      </c>
      <c r="AG38" s="48">
        <v>1095.6366930687589</v>
      </c>
      <c r="AH38" s="48">
        <v>2130.7589218253743</v>
      </c>
      <c r="AI38" s="48">
        <v>354.13075885035249</v>
      </c>
      <c r="AJ38" s="48">
        <v>632.22283782090096</v>
      </c>
      <c r="AK38" s="41">
        <f t="shared" si="14"/>
        <v>11.722515210054571</v>
      </c>
      <c r="AL38" s="41">
        <f>LN(D38+'Models training data'!$Y$4)</f>
        <v>7.2347855257812981</v>
      </c>
      <c r="AM38" s="41">
        <f>LN(E38+'Models training data'!$Y$5)</f>
        <v>7.6942885201633011</v>
      </c>
      <c r="AN38" s="41">
        <f>LN(F38+'Models training data'!$Y$6)</f>
        <v>5.9902369006807836</v>
      </c>
      <c r="AO38" s="41">
        <f>LN(G38+'Models training data'!$Y$7)</f>
        <v>6.5247748914246859</v>
      </c>
      <c r="AP38" s="41">
        <f t="shared" si="1"/>
        <v>0</v>
      </c>
      <c r="AQ38" s="41">
        <f t="shared" si="15"/>
        <v>1</v>
      </c>
      <c r="AR38" s="41">
        <f t="shared" si="16"/>
        <v>99580.975227025308</v>
      </c>
      <c r="AS38" s="41">
        <f t="shared" si="17"/>
        <v>108131.54605291889</v>
      </c>
      <c r="AT38" s="41">
        <f t="shared" si="18"/>
        <v>11.597607928897087</v>
      </c>
      <c r="AU38" s="41">
        <f t="shared" si="19"/>
        <v>115082.81640566138</v>
      </c>
      <c r="AV38" s="41">
        <f t="shared" si="20"/>
        <v>11.663999267252127</v>
      </c>
      <c r="AW38" s="41">
        <f t="shared" si="21"/>
        <v>114882.08981671129</v>
      </c>
      <c r="AX38" s="41">
        <f t="shared" si="22"/>
        <v>11.660911495853409</v>
      </c>
      <c r="AY38" s="41">
        <f t="shared" si="23"/>
        <v>11.759322021888885</v>
      </c>
      <c r="AZ38" s="41">
        <f t="shared" si="24"/>
        <v>11.730084283269024</v>
      </c>
    </row>
    <row r="39" spans="2:52" x14ac:dyDescent="0.25">
      <c r="B39" s="41" t="str">
        <f t="shared" si="25"/>
        <v>NJ</v>
      </c>
      <c r="C39" s="43">
        <v>44730</v>
      </c>
      <c r="D39" s="45">
        <v>1074.2823436855474</v>
      </c>
      <c r="E39" s="45">
        <v>2165.8032106356095</v>
      </c>
      <c r="F39" s="45">
        <v>357.67206641830091</v>
      </c>
      <c r="G39" s="48">
        <v>695.44512160279066</v>
      </c>
      <c r="H39" s="44">
        <v>123970.85046955488</v>
      </c>
      <c r="I39" s="62">
        <f t="shared" si="2"/>
        <v>4293.2027423422487</v>
      </c>
      <c r="J39" s="41">
        <f t="shared" si="3"/>
        <v>2022</v>
      </c>
      <c r="K39" s="41">
        <f t="shared" si="4"/>
        <v>25</v>
      </c>
      <c r="L39" s="41">
        <f t="shared" si="5"/>
        <v>625</v>
      </c>
      <c r="M39" s="41">
        <f t="shared" si="6"/>
        <v>6.4377516497364011</v>
      </c>
      <c r="N39" s="41">
        <f t="shared" si="7"/>
        <v>1</v>
      </c>
      <c r="O39" s="41">
        <f t="shared" si="8"/>
        <v>6</v>
      </c>
      <c r="P39" s="41">
        <f t="shared" si="9"/>
        <v>0</v>
      </c>
      <c r="Q39" s="41">
        <f t="shared" si="9"/>
        <v>0</v>
      </c>
      <c r="R39" s="41">
        <f t="shared" si="9"/>
        <v>0</v>
      </c>
      <c r="S39" s="41">
        <f t="shared" si="9"/>
        <v>0</v>
      </c>
      <c r="T39" s="41">
        <f t="shared" si="10"/>
        <v>0</v>
      </c>
      <c r="U39" s="41">
        <f t="shared" si="10"/>
        <v>1</v>
      </c>
      <c r="V39" s="41">
        <f t="shared" si="10"/>
        <v>0</v>
      </c>
      <c r="W39" s="41">
        <f t="shared" si="10"/>
        <v>0</v>
      </c>
      <c r="X39" s="41">
        <f t="shared" si="11"/>
        <v>0</v>
      </c>
      <c r="Y39" s="41">
        <f t="shared" si="11"/>
        <v>0</v>
      </c>
      <c r="Z39" s="41">
        <f t="shared" si="11"/>
        <v>0</v>
      </c>
      <c r="AA39" s="41">
        <f t="shared" si="11"/>
        <v>0</v>
      </c>
      <c r="AB39" s="41">
        <f t="shared" si="12"/>
        <v>0</v>
      </c>
      <c r="AC39" s="41">
        <f t="shared" si="12"/>
        <v>0</v>
      </c>
      <c r="AD39" s="41">
        <f t="shared" si="12"/>
        <v>1</v>
      </c>
      <c r="AE39" s="41">
        <f t="shared" si="12"/>
        <v>0</v>
      </c>
      <c r="AF39" s="41">
        <f t="shared" si="13"/>
        <v>0</v>
      </c>
      <c r="AG39" s="48">
        <v>1074.2823436855474</v>
      </c>
      <c r="AH39" s="48">
        <v>2165.8032106356095</v>
      </c>
      <c r="AI39" s="48">
        <v>357.67206641830091</v>
      </c>
      <c r="AJ39" s="48">
        <v>695.44512160279066</v>
      </c>
      <c r="AK39" s="41">
        <f t="shared" si="14"/>
        <v>11.727801740093851</v>
      </c>
      <c r="AL39" s="41">
        <f>LN(D39+'Models training data'!$Y$4)</f>
        <v>7.2192679399569801</v>
      </c>
      <c r="AM39" s="41">
        <f>LN(E39+'Models training data'!$Y$5)</f>
        <v>7.7101224014287668</v>
      </c>
      <c r="AN39" s="41">
        <f>LN(F39+'Models training data'!$Y$6)</f>
        <v>5.9990619890602996</v>
      </c>
      <c r="AO39" s="41">
        <f>LN(G39+'Models training data'!$Y$7)</f>
        <v>6.6134493910414482</v>
      </c>
      <c r="AP39" s="41">
        <f t="shared" si="1"/>
        <v>0</v>
      </c>
      <c r="AQ39" s="41">
        <f t="shared" si="15"/>
        <v>1</v>
      </c>
      <c r="AR39" s="41">
        <f t="shared" si="16"/>
        <v>99556.584913941566</v>
      </c>
      <c r="AS39" s="41">
        <f t="shared" si="17"/>
        <v>108107.4486628772</v>
      </c>
      <c r="AT39" s="41">
        <f t="shared" si="18"/>
        <v>11.597350311632308</v>
      </c>
      <c r="AU39" s="41">
        <f t="shared" si="19"/>
        <v>115012.81686429818</v>
      </c>
      <c r="AV39" s="41">
        <f t="shared" si="20"/>
        <v>11.663079450952063</v>
      </c>
      <c r="AW39" s="41">
        <f t="shared" si="21"/>
        <v>114823.02422181406</v>
      </c>
      <c r="AX39" s="41">
        <f t="shared" si="22"/>
        <v>11.660231576968595</v>
      </c>
      <c r="AY39" s="41">
        <f t="shared" si="23"/>
        <v>11.773457704013079</v>
      </c>
      <c r="AZ39" s="41">
        <f t="shared" si="24"/>
        <v>11.742567699371669</v>
      </c>
    </row>
    <row r="40" spans="2:52" x14ac:dyDescent="0.25">
      <c r="B40" s="41" t="str">
        <f t="shared" si="25"/>
        <v>NJ</v>
      </c>
      <c r="C40" s="43">
        <v>44737</v>
      </c>
      <c r="D40" s="45">
        <v>1062.4076657026735</v>
      </c>
      <c r="E40" s="45">
        <v>2194.3295925379566</v>
      </c>
      <c r="F40" s="45">
        <v>361.24878708042849</v>
      </c>
      <c r="G40" s="48">
        <v>764.98963376304971</v>
      </c>
      <c r="H40" s="44">
        <v>124631.16558068505</v>
      </c>
      <c r="I40" s="62">
        <f t="shared" si="2"/>
        <v>4382.9756790841084</v>
      </c>
      <c r="J40" s="41">
        <f t="shared" si="3"/>
        <v>2022</v>
      </c>
      <c r="K40" s="41">
        <f t="shared" si="4"/>
        <v>26</v>
      </c>
      <c r="L40" s="41">
        <f t="shared" si="5"/>
        <v>676</v>
      </c>
      <c r="M40" s="41">
        <f t="shared" si="6"/>
        <v>6.5161930760429643</v>
      </c>
      <c r="N40" s="41">
        <f t="shared" si="7"/>
        <v>1</v>
      </c>
      <c r="O40" s="41">
        <f t="shared" si="8"/>
        <v>6</v>
      </c>
      <c r="P40" s="41">
        <f t="shared" si="9"/>
        <v>0</v>
      </c>
      <c r="Q40" s="41">
        <f t="shared" si="9"/>
        <v>0</v>
      </c>
      <c r="R40" s="41">
        <f t="shared" si="9"/>
        <v>0</v>
      </c>
      <c r="S40" s="41">
        <f t="shared" si="9"/>
        <v>0</v>
      </c>
      <c r="T40" s="41">
        <f t="shared" si="10"/>
        <v>0</v>
      </c>
      <c r="U40" s="41">
        <f t="shared" si="10"/>
        <v>1</v>
      </c>
      <c r="V40" s="41">
        <f t="shared" si="10"/>
        <v>0</v>
      </c>
      <c r="W40" s="41">
        <f t="shared" si="10"/>
        <v>0</v>
      </c>
      <c r="X40" s="41">
        <f t="shared" si="11"/>
        <v>0</v>
      </c>
      <c r="Y40" s="41">
        <f t="shared" si="11"/>
        <v>0</v>
      </c>
      <c r="Z40" s="41">
        <f t="shared" si="11"/>
        <v>0</v>
      </c>
      <c r="AA40" s="41">
        <f t="shared" si="11"/>
        <v>0</v>
      </c>
      <c r="AB40" s="41">
        <f t="shared" si="12"/>
        <v>0</v>
      </c>
      <c r="AC40" s="41">
        <f t="shared" si="12"/>
        <v>0</v>
      </c>
      <c r="AD40" s="41">
        <f t="shared" si="12"/>
        <v>1</v>
      </c>
      <c r="AE40" s="41">
        <f t="shared" si="12"/>
        <v>0</v>
      </c>
      <c r="AF40" s="41">
        <f t="shared" si="13"/>
        <v>0</v>
      </c>
      <c r="AG40" s="48">
        <v>1062.4076657026735</v>
      </c>
      <c r="AH40" s="48">
        <v>2194.3295925379566</v>
      </c>
      <c r="AI40" s="48">
        <v>361.24878708042849</v>
      </c>
      <c r="AJ40" s="48">
        <v>764.98963376304971</v>
      </c>
      <c r="AK40" s="41">
        <f t="shared" si="14"/>
        <v>11.733113979105061</v>
      </c>
      <c r="AL40" s="41">
        <f>LN(D40+'Models training data'!$Y$4)</f>
        <v>7.2105336246954792</v>
      </c>
      <c r="AM40" s="41">
        <f>LN(E40+'Models training data'!$Y$5)</f>
        <v>7.7228287570700234</v>
      </c>
      <c r="AN40" s="41">
        <f>LN(F40+'Models training data'!$Y$6)</f>
        <v>6.0078969696756452</v>
      </c>
      <c r="AO40" s="41">
        <f>LN(G40+'Models training data'!$Y$7)</f>
        <v>6.7026886847135572</v>
      </c>
      <c r="AP40" s="41">
        <f t="shared" si="1"/>
        <v>0</v>
      </c>
      <c r="AQ40" s="41">
        <f t="shared" si="15"/>
        <v>1</v>
      </c>
      <c r="AR40" s="41">
        <f t="shared" si="16"/>
        <v>99532.194600857823</v>
      </c>
      <c r="AS40" s="41">
        <f t="shared" si="17"/>
        <v>108083.3512728355</v>
      </c>
      <c r="AT40" s="41">
        <f t="shared" si="18"/>
        <v>11.597092694367527</v>
      </c>
      <c r="AU40" s="41">
        <f t="shared" si="19"/>
        <v>114943.9960216108</v>
      </c>
      <c r="AV40" s="41">
        <f t="shared" si="20"/>
        <v>11.662176579853691</v>
      </c>
      <c r="AW40" s="41">
        <f t="shared" si="21"/>
        <v>114766.27553077345</v>
      </c>
      <c r="AX40" s="41">
        <f t="shared" si="22"/>
        <v>11.659578328545479</v>
      </c>
      <c r="AY40" s="41">
        <f t="shared" si="23"/>
        <v>11.7880084587627</v>
      </c>
      <c r="AZ40" s="41">
        <f t="shared" si="24"/>
        <v>11.755053599026642</v>
      </c>
    </row>
    <row r="41" spans="2:52" x14ac:dyDescent="0.25">
      <c r="B41" s="41" t="str">
        <f t="shared" si="25"/>
        <v>NJ</v>
      </c>
      <c r="C41" s="43">
        <v>44744</v>
      </c>
      <c r="D41" s="45">
        <v>1057.1994913658896</v>
      </c>
      <c r="E41" s="45">
        <v>2219.7070633613316</v>
      </c>
      <c r="F41" s="45">
        <v>364.86127495102721</v>
      </c>
      <c r="G41" s="48">
        <v>841.48859713935281</v>
      </c>
      <c r="H41" s="44">
        <v>126633.74994435041</v>
      </c>
      <c r="I41" s="62">
        <f t="shared" si="2"/>
        <v>4483.2564268176011</v>
      </c>
      <c r="J41" s="41">
        <f t="shared" si="3"/>
        <v>2022</v>
      </c>
      <c r="K41" s="41">
        <f t="shared" si="4"/>
        <v>27</v>
      </c>
      <c r="L41" s="41">
        <f t="shared" si="5"/>
        <v>729</v>
      </c>
      <c r="M41" s="41">
        <f t="shared" si="6"/>
        <v>6.5916737320086582</v>
      </c>
      <c r="N41" s="41">
        <f t="shared" si="7"/>
        <v>1</v>
      </c>
      <c r="O41" s="41">
        <f t="shared" si="8"/>
        <v>7</v>
      </c>
      <c r="P41" s="41">
        <f t="shared" si="9"/>
        <v>0</v>
      </c>
      <c r="Q41" s="41">
        <f t="shared" si="9"/>
        <v>0</v>
      </c>
      <c r="R41" s="41">
        <f t="shared" si="9"/>
        <v>0</v>
      </c>
      <c r="S41" s="41">
        <f t="shared" si="9"/>
        <v>0</v>
      </c>
      <c r="T41" s="41">
        <f t="shared" si="10"/>
        <v>0</v>
      </c>
      <c r="U41" s="41">
        <f t="shared" si="10"/>
        <v>0</v>
      </c>
      <c r="V41" s="41">
        <f t="shared" si="10"/>
        <v>1</v>
      </c>
      <c r="W41" s="41">
        <f t="shared" si="10"/>
        <v>0</v>
      </c>
      <c r="X41" s="41">
        <f t="shared" si="11"/>
        <v>0</v>
      </c>
      <c r="Y41" s="41">
        <f t="shared" si="11"/>
        <v>0</v>
      </c>
      <c r="Z41" s="41">
        <f t="shared" si="11"/>
        <v>0</v>
      </c>
      <c r="AA41" s="41">
        <f t="shared" si="11"/>
        <v>0</v>
      </c>
      <c r="AB41" s="41">
        <f t="shared" si="12"/>
        <v>0</v>
      </c>
      <c r="AC41" s="41">
        <f t="shared" si="12"/>
        <v>0</v>
      </c>
      <c r="AD41" s="41">
        <f t="shared" si="12"/>
        <v>1</v>
      </c>
      <c r="AE41" s="41">
        <f t="shared" si="12"/>
        <v>0</v>
      </c>
      <c r="AF41" s="41">
        <f t="shared" si="13"/>
        <v>0</v>
      </c>
      <c r="AG41" s="48">
        <v>1057.1994913658896</v>
      </c>
      <c r="AH41" s="48">
        <v>2219.7070633613316</v>
      </c>
      <c r="AI41" s="48">
        <v>364.86127495102721</v>
      </c>
      <c r="AJ41" s="48">
        <v>841.48859713935281</v>
      </c>
      <c r="AK41" s="41">
        <f t="shared" si="14"/>
        <v>11.749054340402305</v>
      </c>
      <c r="AL41" s="41">
        <f>LN(D41+'Models training data'!$Y$4)</f>
        <v>7.2066785980166905</v>
      </c>
      <c r="AM41" s="41">
        <f>LN(E41+'Models training data'!$Y$5)</f>
        <v>7.733998385131069</v>
      </c>
      <c r="AN41" s="41">
        <f>LN(F41+'Models training data'!$Y$6)</f>
        <v>6.0167417664158016</v>
      </c>
      <c r="AO41" s="41">
        <f>LN(G41+'Models training data'!$Y$7)</f>
        <v>6.7924477114206638</v>
      </c>
      <c r="AP41" s="41">
        <f t="shared" si="1"/>
        <v>1</v>
      </c>
      <c r="AQ41" s="41">
        <f t="shared" si="15"/>
        <v>1</v>
      </c>
      <c r="AR41" s="41">
        <f t="shared" si="16"/>
        <v>109563.41133302249</v>
      </c>
      <c r="AS41" s="41">
        <f t="shared" si="17"/>
        <v>119145.65364369928</v>
      </c>
      <c r="AT41" s="41">
        <f t="shared" si="18"/>
        <v>11.699719142374692</v>
      </c>
      <c r="AU41" s="41">
        <f t="shared" si="19"/>
        <v>114876.35387759925</v>
      </c>
      <c r="AV41" s="41">
        <f t="shared" si="20"/>
        <v>11.661290653957009</v>
      </c>
      <c r="AW41" s="41">
        <f t="shared" si="21"/>
        <v>114711.66881813924</v>
      </c>
      <c r="AX41" s="41">
        <f t="shared" si="22"/>
        <v>11.658949736973307</v>
      </c>
      <c r="AY41" s="41">
        <f t="shared" si="23"/>
        <v>11.666643042723049</v>
      </c>
      <c r="AZ41" s="41">
        <f t="shared" si="24"/>
        <v>11.776608771473958</v>
      </c>
    </row>
    <row r="42" spans="2:52" x14ac:dyDescent="0.25">
      <c r="B42" s="41" t="str">
        <f t="shared" si="25"/>
        <v>NJ</v>
      </c>
      <c r="C42" s="43">
        <v>44751</v>
      </c>
      <c r="D42" s="45">
        <v>1056.6889105838809</v>
      </c>
      <c r="E42" s="45">
        <v>2243.6212214439429</v>
      </c>
      <c r="F42" s="45">
        <v>368.50988770051686</v>
      </c>
      <c r="G42" s="48">
        <v>925.63745685328797</v>
      </c>
      <c r="H42" s="44">
        <v>127308.8822118979</v>
      </c>
      <c r="I42" s="62">
        <f t="shared" si="2"/>
        <v>4594.4574765816287</v>
      </c>
      <c r="J42" s="41">
        <f t="shared" si="3"/>
        <v>2022</v>
      </c>
      <c r="K42" s="41">
        <f t="shared" si="4"/>
        <v>28</v>
      </c>
      <c r="L42" s="41">
        <f t="shared" si="5"/>
        <v>784</v>
      </c>
      <c r="M42" s="41">
        <f t="shared" si="6"/>
        <v>6.6644090203504076</v>
      </c>
      <c r="N42" s="41">
        <f t="shared" si="7"/>
        <v>1</v>
      </c>
      <c r="O42" s="41">
        <f t="shared" si="8"/>
        <v>7</v>
      </c>
      <c r="P42" s="41">
        <f t="shared" si="9"/>
        <v>0</v>
      </c>
      <c r="Q42" s="41">
        <f t="shared" si="9"/>
        <v>0</v>
      </c>
      <c r="R42" s="41">
        <f t="shared" si="9"/>
        <v>0</v>
      </c>
      <c r="S42" s="41">
        <f t="shared" si="9"/>
        <v>0</v>
      </c>
      <c r="T42" s="41">
        <f t="shared" si="10"/>
        <v>0</v>
      </c>
      <c r="U42" s="41">
        <f t="shared" si="10"/>
        <v>0</v>
      </c>
      <c r="V42" s="41">
        <f t="shared" si="10"/>
        <v>1</v>
      </c>
      <c r="W42" s="41">
        <f t="shared" si="10"/>
        <v>0</v>
      </c>
      <c r="X42" s="41">
        <f t="shared" si="11"/>
        <v>0</v>
      </c>
      <c r="Y42" s="41">
        <f t="shared" si="11"/>
        <v>0</v>
      </c>
      <c r="Z42" s="41">
        <f t="shared" si="11"/>
        <v>0</v>
      </c>
      <c r="AA42" s="41">
        <f t="shared" si="11"/>
        <v>0</v>
      </c>
      <c r="AB42" s="41">
        <f t="shared" si="12"/>
        <v>0</v>
      </c>
      <c r="AC42" s="41">
        <f t="shared" si="12"/>
        <v>0</v>
      </c>
      <c r="AD42" s="41">
        <f t="shared" si="12"/>
        <v>1</v>
      </c>
      <c r="AE42" s="41">
        <f t="shared" si="12"/>
        <v>0</v>
      </c>
      <c r="AF42" s="41">
        <f t="shared" si="13"/>
        <v>0</v>
      </c>
      <c r="AG42" s="48">
        <v>1056.6889105838809</v>
      </c>
      <c r="AH42" s="48">
        <v>2243.6212214439429</v>
      </c>
      <c r="AI42" s="48">
        <v>368.50988770051686</v>
      </c>
      <c r="AJ42" s="48">
        <v>925.63745685328797</v>
      </c>
      <c r="AK42" s="41">
        <f t="shared" si="14"/>
        <v>11.754371555967644</v>
      </c>
      <c r="AL42" s="41">
        <f>LN(D42+'Models training data'!$Y$4)</f>
        <v>7.2062998712910833</v>
      </c>
      <c r="AM42" s="41">
        <f>LN(E42+'Models training data'!$Y$5)</f>
        <v>7.7444109865492825</v>
      </c>
      <c r="AN42" s="41">
        <f>LN(F42+'Models training data'!$Y$6)</f>
        <v>6.0255963036007225</v>
      </c>
      <c r="AO42" s="41">
        <f>LN(G42+'Models training data'!$Y$7)</f>
        <v>6.8826845076262204</v>
      </c>
      <c r="AP42" s="41">
        <f t="shared" si="1"/>
        <v>1</v>
      </c>
      <c r="AQ42" s="41">
        <f t="shared" si="15"/>
        <v>1</v>
      </c>
      <c r="AR42" s="41">
        <f t="shared" si="16"/>
        <v>109539.02101993875</v>
      </c>
      <c r="AS42" s="41">
        <f t="shared" si="17"/>
        <v>119121.55625365757</v>
      </c>
      <c r="AT42" s="41">
        <f t="shared" si="18"/>
        <v>11.699461525109912</v>
      </c>
      <c r="AU42" s="41">
        <f t="shared" si="19"/>
        <v>114809.89043226351</v>
      </c>
      <c r="AV42" s="41">
        <f t="shared" si="20"/>
        <v>11.660421673262018</v>
      </c>
      <c r="AW42" s="41">
        <f t="shared" si="21"/>
        <v>114659.04825015357</v>
      </c>
      <c r="AX42" s="41">
        <f t="shared" si="22"/>
        <v>11.658344008410591</v>
      </c>
      <c r="AY42" s="41">
        <f t="shared" si="23"/>
        <v>11.683205755083845</v>
      </c>
      <c r="AZ42" s="41">
        <f t="shared" si="24"/>
        <v>11.789204740143756</v>
      </c>
    </row>
    <row r="43" spans="2:52" x14ac:dyDescent="0.25">
      <c r="B43" s="41" t="str">
        <f t="shared" si="25"/>
        <v>NJ</v>
      </c>
      <c r="C43" s="43">
        <v>44758</v>
      </c>
      <c r="D43" s="45">
        <v>1059.4979967027525</v>
      </c>
      <c r="E43" s="45">
        <v>2085.5131470207571</v>
      </c>
      <c r="F43" s="45">
        <v>372.19498657751996</v>
      </c>
      <c r="G43" s="48">
        <v>1018.2012025386168</v>
      </c>
      <c r="H43" s="44">
        <v>127656.18055575193</v>
      </c>
      <c r="I43" s="62">
        <f t="shared" si="2"/>
        <v>4535.4073328396462</v>
      </c>
      <c r="J43" s="41">
        <f t="shared" si="3"/>
        <v>2022</v>
      </c>
      <c r="K43" s="41">
        <f t="shared" si="4"/>
        <v>29</v>
      </c>
      <c r="L43" s="41">
        <f t="shared" si="5"/>
        <v>841</v>
      </c>
      <c r="M43" s="41">
        <f t="shared" si="6"/>
        <v>6.7345916599729483</v>
      </c>
      <c r="N43" s="41">
        <f t="shared" si="7"/>
        <v>1</v>
      </c>
      <c r="O43" s="41">
        <f t="shared" si="8"/>
        <v>7</v>
      </c>
      <c r="P43" s="41">
        <f t="shared" si="9"/>
        <v>0</v>
      </c>
      <c r="Q43" s="41">
        <f t="shared" si="9"/>
        <v>0</v>
      </c>
      <c r="R43" s="41">
        <f t="shared" si="9"/>
        <v>0</v>
      </c>
      <c r="S43" s="41">
        <f t="shared" si="9"/>
        <v>0</v>
      </c>
      <c r="T43" s="41">
        <f t="shared" si="10"/>
        <v>0</v>
      </c>
      <c r="U43" s="41">
        <f t="shared" si="10"/>
        <v>0</v>
      </c>
      <c r="V43" s="41">
        <f t="shared" si="10"/>
        <v>1</v>
      </c>
      <c r="W43" s="41">
        <f t="shared" si="10"/>
        <v>0</v>
      </c>
      <c r="X43" s="41">
        <f t="shared" si="11"/>
        <v>0</v>
      </c>
      <c r="Y43" s="41">
        <f t="shared" si="11"/>
        <v>0</v>
      </c>
      <c r="Z43" s="41">
        <f t="shared" si="11"/>
        <v>0</v>
      </c>
      <c r="AA43" s="41">
        <f t="shared" si="11"/>
        <v>0</v>
      </c>
      <c r="AB43" s="41">
        <f t="shared" si="12"/>
        <v>0</v>
      </c>
      <c r="AC43" s="41">
        <f t="shared" si="12"/>
        <v>0</v>
      </c>
      <c r="AD43" s="41">
        <f t="shared" si="12"/>
        <v>1</v>
      </c>
      <c r="AE43" s="41">
        <f t="shared" si="12"/>
        <v>0</v>
      </c>
      <c r="AF43" s="41">
        <f t="shared" si="13"/>
        <v>0</v>
      </c>
      <c r="AG43" s="48">
        <v>1059.4979967027525</v>
      </c>
      <c r="AH43" s="48">
        <v>2085.5131470207571</v>
      </c>
      <c r="AI43" s="48">
        <v>372.19498657751996</v>
      </c>
      <c r="AJ43" s="48">
        <v>1018.2012025386168</v>
      </c>
      <c r="AK43" s="41">
        <f t="shared" si="14"/>
        <v>11.757095839482256</v>
      </c>
      <c r="AL43" s="41">
        <f>LN(D43+'Models training data'!$Y$4)</f>
        <v>7.2083817557859788</v>
      </c>
      <c r="AM43" s="41">
        <f>LN(E43+'Models training data'!$Y$5)</f>
        <v>7.6734673856308593</v>
      </c>
      <c r="AN43" s="41">
        <f>LN(F43+'Models training data'!$Y$6)</f>
        <v>6.0344605059491787</v>
      </c>
      <c r="AO43" s="41">
        <f>LN(G43+'Models training data'!$Y$7)</f>
        <v>6.9733600778352258</v>
      </c>
      <c r="AP43" s="41">
        <f t="shared" si="1"/>
        <v>1</v>
      </c>
      <c r="AQ43" s="41">
        <f t="shared" si="15"/>
        <v>1</v>
      </c>
      <c r="AR43" s="41">
        <f t="shared" si="16"/>
        <v>109514.63070685501</v>
      </c>
      <c r="AS43" s="41">
        <f t="shared" si="17"/>
        <v>119097.45886361587</v>
      </c>
      <c r="AT43" s="41">
        <f t="shared" si="18"/>
        <v>11.699203907845131</v>
      </c>
      <c r="AU43" s="41">
        <f t="shared" si="19"/>
        <v>114744.60568560359</v>
      </c>
      <c r="AV43" s="41">
        <f t="shared" si="20"/>
        <v>11.659569637768719</v>
      </c>
      <c r="AW43" s="41">
        <f t="shared" si="21"/>
        <v>114608.2744037323</v>
      </c>
      <c r="AX43" s="41">
        <f t="shared" si="22"/>
        <v>11.657759537923219</v>
      </c>
      <c r="AY43" s="41">
        <f t="shared" si="23"/>
        <v>11.678944658651709</v>
      </c>
      <c r="AZ43" s="41">
        <f t="shared" si="24"/>
        <v>11.798287559740853</v>
      </c>
    </row>
    <row r="44" spans="2:52" x14ac:dyDescent="0.25">
      <c r="B44" s="41" t="str">
        <f t="shared" si="25"/>
        <v>NJ</v>
      </c>
      <c r="C44" s="43">
        <v>44765</v>
      </c>
      <c r="D44" s="45">
        <v>1064.6625145789033</v>
      </c>
      <c r="E44" s="45">
        <v>1861.903729364346</v>
      </c>
      <c r="F44" s="45">
        <v>375.91693644329501</v>
      </c>
      <c r="G44" s="48">
        <v>1120.0213227924787</v>
      </c>
      <c r="H44" s="44">
        <v>127847.24577771775</v>
      </c>
      <c r="I44" s="62">
        <f t="shared" si="2"/>
        <v>4422.5045031790232</v>
      </c>
      <c r="J44" s="41">
        <f t="shared" si="3"/>
        <v>2022</v>
      </c>
      <c r="K44" s="41">
        <f t="shared" si="4"/>
        <v>30</v>
      </c>
      <c r="L44" s="41">
        <f t="shared" si="5"/>
        <v>900</v>
      </c>
      <c r="M44" s="41">
        <f t="shared" si="6"/>
        <v>6.8023947633243109</v>
      </c>
      <c r="N44" s="41">
        <f t="shared" si="7"/>
        <v>1</v>
      </c>
      <c r="O44" s="41">
        <f t="shared" si="8"/>
        <v>7</v>
      </c>
      <c r="P44" s="41">
        <f t="shared" si="9"/>
        <v>0</v>
      </c>
      <c r="Q44" s="41">
        <f t="shared" si="9"/>
        <v>0</v>
      </c>
      <c r="R44" s="41">
        <f t="shared" si="9"/>
        <v>0</v>
      </c>
      <c r="S44" s="41">
        <f t="shared" si="9"/>
        <v>0</v>
      </c>
      <c r="T44" s="41">
        <f t="shared" si="10"/>
        <v>0</v>
      </c>
      <c r="U44" s="41">
        <f t="shared" si="10"/>
        <v>0</v>
      </c>
      <c r="V44" s="41">
        <f t="shared" si="10"/>
        <v>1</v>
      </c>
      <c r="W44" s="41">
        <f t="shared" si="10"/>
        <v>0</v>
      </c>
      <c r="X44" s="41">
        <f t="shared" si="11"/>
        <v>0</v>
      </c>
      <c r="Y44" s="41">
        <f t="shared" si="11"/>
        <v>0</v>
      </c>
      <c r="Z44" s="41">
        <f t="shared" si="11"/>
        <v>0</v>
      </c>
      <c r="AA44" s="41">
        <f t="shared" si="11"/>
        <v>0</v>
      </c>
      <c r="AB44" s="41">
        <f t="shared" si="12"/>
        <v>0</v>
      </c>
      <c r="AC44" s="41">
        <f t="shared" si="12"/>
        <v>0</v>
      </c>
      <c r="AD44" s="41">
        <f t="shared" si="12"/>
        <v>1</v>
      </c>
      <c r="AE44" s="41">
        <f t="shared" si="12"/>
        <v>0</v>
      </c>
      <c r="AF44" s="41">
        <f t="shared" si="13"/>
        <v>0</v>
      </c>
      <c r="AG44" s="48">
        <v>1064.6625145789033</v>
      </c>
      <c r="AH44" s="48">
        <v>1861.903729364346</v>
      </c>
      <c r="AI44" s="48">
        <v>375.91693644329501</v>
      </c>
      <c r="AJ44" s="48">
        <v>1120.0213227924787</v>
      </c>
      <c r="AK44" s="41">
        <f t="shared" si="14"/>
        <v>11.758591437880465</v>
      </c>
      <c r="AL44" s="41">
        <f>LN(D44+'Models training data'!$Y$4)</f>
        <v>7.2121980373248835</v>
      </c>
      <c r="AM44" s="41">
        <f>LN(E44+'Models training data'!$Y$5)</f>
        <v>7.5636759804769396</v>
      </c>
      <c r="AN44" s="41">
        <f>LN(F44+'Models training data'!$Y$6)</f>
        <v>6.0433342985767409</v>
      </c>
      <c r="AO44" s="41">
        <f>LN(G44+'Models training data'!$Y$7)</f>
        <v>7.0644382553284606</v>
      </c>
      <c r="AP44" s="41">
        <f t="shared" si="1"/>
        <v>1</v>
      </c>
      <c r="AQ44" s="41">
        <f t="shared" si="15"/>
        <v>1</v>
      </c>
      <c r="AR44" s="41">
        <f t="shared" si="16"/>
        <v>109490.24039377127</v>
      </c>
      <c r="AS44" s="41">
        <f t="shared" si="17"/>
        <v>119073.36147357417</v>
      </c>
      <c r="AT44" s="41">
        <f t="shared" si="18"/>
        <v>11.698946290580352</v>
      </c>
      <c r="AU44" s="41">
        <f t="shared" si="19"/>
        <v>114680.49963761949</v>
      </c>
      <c r="AV44" s="41">
        <f t="shared" si="20"/>
        <v>11.65873454747711</v>
      </c>
      <c r="AW44" s="41">
        <f t="shared" si="21"/>
        <v>114559.22204014265</v>
      </c>
      <c r="AX44" s="41">
        <f t="shared" si="22"/>
        <v>11.657194883856711</v>
      </c>
      <c r="AY44" s="41">
        <f t="shared" si="23"/>
        <v>11.668210093220935</v>
      </c>
      <c r="AZ44" s="41">
        <f t="shared" si="24"/>
        <v>11.805723014135346</v>
      </c>
    </row>
    <row r="45" spans="2:52" x14ac:dyDescent="0.25">
      <c r="B45" s="41" t="str">
        <f t="shared" si="25"/>
        <v>NJ</v>
      </c>
      <c r="C45" s="43">
        <v>44772</v>
      </c>
      <c r="D45" s="45">
        <v>1071.5078162610785</v>
      </c>
      <c r="E45" s="45">
        <v>1627.2269471580453</v>
      </c>
      <c r="F45" s="45">
        <v>379.67610580772794</v>
      </c>
      <c r="G45" s="48">
        <v>1232.0234550717266</v>
      </c>
      <c r="H45" s="44">
        <v>127956.65906608949</v>
      </c>
      <c r="I45" s="62">
        <f t="shared" si="2"/>
        <v>4310.4343242985788</v>
      </c>
      <c r="J45" s="41">
        <f t="shared" si="3"/>
        <v>2022</v>
      </c>
      <c r="K45" s="41">
        <f t="shared" si="4"/>
        <v>31</v>
      </c>
      <c r="L45" s="41">
        <f t="shared" si="5"/>
        <v>961</v>
      </c>
      <c r="M45" s="41">
        <f t="shared" si="6"/>
        <v>6.8679744089702925</v>
      </c>
      <c r="N45" s="41">
        <f t="shared" si="7"/>
        <v>1</v>
      </c>
      <c r="O45" s="41">
        <f t="shared" si="8"/>
        <v>7</v>
      </c>
      <c r="P45" s="41">
        <f t="shared" si="9"/>
        <v>0</v>
      </c>
      <c r="Q45" s="41">
        <f t="shared" si="9"/>
        <v>0</v>
      </c>
      <c r="R45" s="41">
        <f t="shared" si="9"/>
        <v>0</v>
      </c>
      <c r="S45" s="41">
        <f t="shared" si="9"/>
        <v>0</v>
      </c>
      <c r="T45" s="41">
        <f t="shared" si="10"/>
        <v>0</v>
      </c>
      <c r="U45" s="41">
        <f t="shared" si="10"/>
        <v>0</v>
      </c>
      <c r="V45" s="41">
        <f t="shared" si="10"/>
        <v>1</v>
      </c>
      <c r="W45" s="41">
        <f t="shared" si="10"/>
        <v>0</v>
      </c>
      <c r="X45" s="41">
        <f t="shared" si="11"/>
        <v>0</v>
      </c>
      <c r="Y45" s="41">
        <f t="shared" si="11"/>
        <v>0</v>
      </c>
      <c r="Z45" s="41">
        <f t="shared" si="11"/>
        <v>0</v>
      </c>
      <c r="AA45" s="41">
        <f t="shared" si="11"/>
        <v>0</v>
      </c>
      <c r="AB45" s="41">
        <f t="shared" si="12"/>
        <v>0</v>
      </c>
      <c r="AC45" s="41">
        <f t="shared" si="12"/>
        <v>0</v>
      </c>
      <c r="AD45" s="41">
        <f t="shared" si="12"/>
        <v>1</v>
      </c>
      <c r="AE45" s="41">
        <f t="shared" si="12"/>
        <v>0</v>
      </c>
      <c r="AF45" s="41">
        <f t="shared" si="13"/>
        <v>0</v>
      </c>
      <c r="AG45" s="48">
        <v>1071.5078162610785</v>
      </c>
      <c r="AH45" s="48">
        <v>1627.2269471580453</v>
      </c>
      <c r="AI45" s="48">
        <v>379.67610580772794</v>
      </c>
      <c r="AJ45" s="48">
        <v>1232.0234550717266</v>
      </c>
      <c r="AK45" s="41">
        <f t="shared" si="14"/>
        <v>11.759446884517301</v>
      </c>
      <c r="AL45" s="41">
        <f>LN(D45+'Models training data'!$Y$4)</f>
        <v>7.2172339800585616</v>
      </c>
      <c r="AM45" s="41">
        <f>LN(E45+'Models training data'!$Y$5)</f>
        <v>7.4338078026333232</v>
      </c>
      <c r="AN45" s="41">
        <f>LN(F45+'Models training data'!$Y$6)</f>
        <v>6.0522176069966873</v>
      </c>
      <c r="AO45" s="41">
        <f>LN(G45+'Models training data'!$Y$7)</f>
        <v>7.1558855566528869</v>
      </c>
      <c r="AP45" s="41">
        <f t="shared" si="1"/>
        <v>1</v>
      </c>
      <c r="AQ45" s="41">
        <f t="shared" si="15"/>
        <v>1</v>
      </c>
      <c r="AR45" s="41">
        <f t="shared" si="16"/>
        <v>109465.85008068752</v>
      </c>
      <c r="AS45" s="41">
        <f t="shared" si="17"/>
        <v>119049.26408353247</v>
      </c>
      <c r="AT45" s="41">
        <f t="shared" si="18"/>
        <v>11.698688673315571</v>
      </c>
      <c r="AU45" s="41">
        <f t="shared" si="19"/>
        <v>114617.5722883112</v>
      </c>
      <c r="AV45" s="41">
        <f t="shared" si="20"/>
        <v>11.65791640238719</v>
      </c>
      <c r="AW45" s="41">
        <f t="shared" si="21"/>
        <v>114511.77824386625</v>
      </c>
      <c r="AX45" s="41">
        <f t="shared" si="22"/>
        <v>11.656648746412202</v>
      </c>
      <c r="AY45" s="41">
        <f t="shared" si="23"/>
        <v>11.657786210405</v>
      </c>
      <c r="AZ45" s="41">
        <f t="shared" si="24"/>
        <v>11.812330832913771</v>
      </c>
    </row>
    <row r="46" spans="2:52" x14ac:dyDescent="0.25">
      <c r="B46" s="41" t="str">
        <f t="shared" si="25"/>
        <v>NJ</v>
      </c>
      <c r="C46" s="43">
        <v>44779</v>
      </c>
      <c r="D46" s="45">
        <v>1079.5619679991596</v>
      </c>
      <c r="E46" s="45">
        <v>1405.4472936835141</v>
      </c>
      <c r="F46" s="45">
        <v>383.4728668658052</v>
      </c>
      <c r="G46" s="48">
        <v>1355.2258005788995</v>
      </c>
      <c r="H46" s="44">
        <v>128251.92719787156</v>
      </c>
      <c r="I46" s="62">
        <f t="shared" si="2"/>
        <v>4223.7079291273785</v>
      </c>
      <c r="J46" s="41">
        <f t="shared" si="3"/>
        <v>2022</v>
      </c>
      <c r="K46" s="41">
        <f t="shared" si="4"/>
        <v>32</v>
      </c>
      <c r="L46" s="41">
        <f t="shared" si="5"/>
        <v>1024</v>
      </c>
      <c r="M46" s="41">
        <f t="shared" si="6"/>
        <v>6.9314718055994531</v>
      </c>
      <c r="N46" s="41">
        <f t="shared" si="7"/>
        <v>1</v>
      </c>
      <c r="O46" s="41">
        <f t="shared" si="8"/>
        <v>8</v>
      </c>
      <c r="P46" s="41">
        <f t="shared" si="9"/>
        <v>0</v>
      </c>
      <c r="Q46" s="41">
        <f t="shared" si="9"/>
        <v>0</v>
      </c>
      <c r="R46" s="41">
        <f t="shared" si="9"/>
        <v>0</v>
      </c>
      <c r="S46" s="41">
        <f t="shared" si="9"/>
        <v>0</v>
      </c>
      <c r="T46" s="41">
        <f t="shared" si="10"/>
        <v>0</v>
      </c>
      <c r="U46" s="41">
        <f t="shared" si="10"/>
        <v>0</v>
      </c>
      <c r="V46" s="41">
        <f t="shared" si="10"/>
        <v>0</v>
      </c>
      <c r="W46" s="41">
        <f t="shared" si="10"/>
        <v>1</v>
      </c>
      <c r="X46" s="41">
        <f t="shared" si="11"/>
        <v>0</v>
      </c>
      <c r="Y46" s="41">
        <f t="shared" si="11"/>
        <v>0</v>
      </c>
      <c r="Z46" s="41">
        <f t="shared" si="11"/>
        <v>0</v>
      </c>
      <c r="AA46" s="41">
        <f t="shared" si="11"/>
        <v>0</v>
      </c>
      <c r="AB46" s="41">
        <f t="shared" si="12"/>
        <v>0</v>
      </c>
      <c r="AC46" s="41">
        <f t="shared" si="12"/>
        <v>0</v>
      </c>
      <c r="AD46" s="41">
        <f t="shared" si="12"/>
        <v>1</v>
      </c>
      <c r="AE46" s="41">
        <f t="shared" si="12"/>
        <v>0</v>
      </c>
      <c r="AF46" s="41">
        <f t="shared" si="13"/>
        <v>0</v>
      </c>
      <c r="AG46" s="48">
        <v>1079.5619679991596</v>
      </c>
      <c r="AH46" s="48">
        <v>1405.4472936835141</v>
      </c>
      <c r="AI46" s="48">
        <v>383.4728668658052</v>
      </c>
      <c r="AJ46" s="48">
        <v>1355.2258005788995</v>
      </c>
      <c r="AK46" s="41">
        <f t="shared" si="14"/>
        <v>11.761751789804102</v>
      </c>
      <c r="AL46" s="41">
        <f>LN(D46+'Models training data'!$Y$4)</f>
        <v>7.2231269556653697</v>
      </c>
      <c r="AM46" s="41">
        <f>LN(E46+'Models training data'!$Y$5)</f>
        <v>7.2933301340169248</v>
      </c>
      <c r="AN46" s="41">
        <f>LN(F46+'Models training data'!$Y$6)</f>
        <v>6.0611103571211382</v>
      </c>
      <c r="AO46" s="41">
        <f>LN(G46+'Models training data'!$Y$7)</f>
        <v>7.2476710328803211</v>
      </c>
      <c r="AP46" s="41">
        <f t="shared" si="1"/>
        <v>1</v>
      </c>
      <c r="AQ46" s="41">
        <f t="shared" si="15"/>
        <v>1</v>
      </c>
      <c r="AR46" s="41">
        <f t="shared" si="16"/>
        <v>111765.02737732201</v>
      </c>
      <c r="AS46" s="41">
        <f t="shared" si="17"/>
        <v>119025.16669349077</v>
      </c>
      <c r="AT46" s="41">
        <f t="shared" si="18"/>
        <v>11.698431056050792</v>
      </c>
      <c r="AU46" s="41">
        <f t="shared" si="19"/>
        <v>114555.82363767875</v>
      </c>
      <c r="AV46" s="41">
        <f t="shared" si="20"/>
        <v>11.657115202498963</v>
      </c>
      <c r="AW46" s="41">
        <f t="shared" si="21"/>
        <v>114465.84085704327</v>
      </c>
      <c r="AX46" s="41">
        <f t="shared" si="22"/>
        <v>11.65611994962493</v>
      </c>
      <c r="AY46" s="41">
        <f t="shared" si="23"/>
        <v>11.650753469551338</v>
      </c>
      <c r="AZ46" s="41">
        <f t="shared" si="24"/>
        <v>11.818521643833876</v>
      </c>
    </row>
    <row r="47" spans="2:52" x14ac:dyDescent="0.25">
      <c r="B47" s="41" t="str">
        <f t="shared" si="25"/>
        <v>NJ</v>
      </c>
      <c r="C47" s="43">
        <v>44786</v>
      </c>
      <c r="D47" s="45">
        <v>1088.4949391819803</v>
      </c>
      <c r="E47" s="45">
        <v>1205.7823939305749</v>
      </c>
      <c r="F47" s="45">
        <v>387.30759553446325</v>
      </c>
      <c r="G47" s="48">
        <v>1490.7483806367893</v>
      </c>
      <c r="H47" s="44">
        <v>128291.54240930575</v>
      </c>
      <c r="I47" s="62">
        <f t="shared" si="2"/>
        <v>4172.3333092838084</v>
      </c>
      <c r="J47" s="41">
        <f t="shared" si="3"/>
        <v>2022</v>
      </c>
      <c r="K47" s="41">
        <f t="shared" si="4"/>
        <v>33</v>
      </c>
      <c r="L47" s="41">
        <f t="shared" si="5"/>
        <v>1089</v>
      </c>
      <c r="M47" s="41">
        <f t="shared" si="6"/>
        <v>6.9930151229329605</v>
      </c>
      <c r="N47" s="41">
        <f t="shared" si="7"/>
        <v>1</v>
      </c>
      <c r="O47" s="41">
        <f t="shared" si="8"/>
        <v>8</v>
      </c>
      <c r="P47" s="41">
        <f t="shared" si="9"/>
        <v>0</v>
      </c>
      <c r="Q47" s="41">
        <f t="shared" si="9"/>
        <v>0</v>
      </c>
      <c r="R47" s="41">
        <f t="shared" si="9"/>
        <v>0</v>
      </c>
      <c r="S47" s="41">
        <f t="shared" si="9"/>
        <v>0</v>
      </c>
      <c r="T47" s="41">
        <f t="shared" si="10"/>
        <v>0</v>
      </c>
      <c r="U47" s="41">
        <f t="shared" si="10"/>
        <v>0</v>
      </c>
      <c r="V47" s="41">
        <f t="shared" si="10"/>
        <v>0</v>
      </c>
      <c r="W47" s="41">
        <f t="shared" si="10"/>
        <v>1</v>
      </c>
      <c r="X47" s="41">
        <f t="shared" si="11"/>
        <v>0</v>
      </c>
      <c r="Y47" s="41">
        <f t="shared" si="11"/>
        <v>0</v>
      </c>
      <c r="Z47" s="41">
        <f t="shared" si="11"/>
        <v>0</v>
      </c>
      <c r="AA47" s="41">
        <f t="shared" si="11"/>
        <v>0</v>
      </c>
      <c r="AB47" s="41">
        <f t="shared" si="12"/>
        <v>0</v>
      </c>
      <c r="AC47" s="41">
        <f t="shared" si="12"/>
        <v>0</v>
      </c>
      <c r="AD47" s="41">
        <f t="shared" si="12"/>
        <v>1</v>
      </c>
      <c r="AE47" s="41">
        <f t="shared" si="12"/>
        <v>0</v>
      </c>
      <c r="AF47" s="41">
        <f t="shared" si="13"/>
        <v>0</v>
      </c>
      <c r="AG47" s="48">
        <v>1088.4949391819803</v>
      </c>
      <c r="AH47" s="48">
        <v>1205.7823939305749</v>
      </c>
      <c r="AI47" s="48">
        <v>387.30759553446325</v>
      </c>
      <c r="AJ47" s="48">
        <v>1490.7483806367893</v>
      </c>
      <c r="AK47" s="41">
        <f t="shared" si="14"/>
        <v>11.762060628004582</v>
      </c>
      <c r="AL47" s="41">
        <f>LN(D47+'Models training data'!$Y$4)</f>
        <v>7.2296225737906683</v>
      </c>
      <c r="AM47" s="41">
        <f>LN(E47+'Models training data'!$Y$5)</f>
        <v>7.147397558468513</v>
      </c>
      <c r="AN47" s="41">
        <f>LN(F47+'Models training data'!$Y$6)</f>
        <v>6.0700124752621418</v>
      </c>
      <c r="AO47" s="41">
        <f>LN(G47+'Models training data'!$Y$7)</f>
        <v>7.3397661201280116</v>
      </c>
      <c r="AP47" s="41">
        <f t="shared" si="1"/>
        <v>1</v>
      </c>
      <c r="AQ47" s="41">
        <f t="shared" si="15"/>
        <v>1</v>
      </c>
      <c r="AR47" s="41">
        <f t="shared" si="16"/>
        <v>111740.63706423827</v>
      </c>
      <c r="AS47" s="41">
        <f t="shared" si="17"/>
        <v>119001.06930344907</v>
      </c>
      <c r="AT47" s="41">
        <f t="shared" si="18"/>
        <v>11.698173438786011</v>
      </c>
      <c r="AU47" s="41">
        <f t="shared" si="19"/>
        <v>114495.25368572211</v>
      </c>
      <c r="AV47" s="41">
        <f t="shared" si="20"/>
        <v>11.656330947812426</v>
      </c>
      <c r="AW47" s="41">
        <f t="shared" si="21"/>
        <v>114421.31715489482</v>
      </c>
      <c r="AX47" s="41">
        <f t="shared" si="22"/>
        <v>11.655607426116696</v>
      </c>
      <c r="AY47" s="41">
        <f t="shared" si="23"/>
        <v>11.64840980578477</v>
      </c>
      <c r="AZ47" s="41">
        <f t="shared" si="24"/>
        <v>11.824516975323736</v>
      </c>
    </row>
    <row r="48" spans="2:52" x14ac:dyDescent="0.25">
      <c r="B48" s="41" t="str">
        <f t="shared" si="25"/>
        <v>NJ</v>
      </c>
      <c r="C48" s="43">
        <v>44793</v>
      </c>
      <c r="D48" s="45">
        <v>1098.0760346257807</v>
      </c>
      <c r="E48" s="45">
        <v>1030.4911319907824</v>
      </c>
      <c r="F48" s="45">
        <v>391.18067148980788</v>
      </c>
      <c r="G48" s="48">
        <v>1639.8232187004685</v>
      </c>
      <c r="H48" s="44">
        <v>128316.89558559433</v>
      </c>
      <c r="I48" s="62">
        <f t="shared" si="2"/>
        <v>4159.5710568068398</v>
      </c>
      <c r="J48" s="41">
        <f t="shared" si="3"/>
        <v>2022</v>
      </c>
      <c r="K48" s="41">
        <f t="shared" si="4"/>
        <v>34</v>
      </c>
      <c r="L48" s="41">
        <f t="shared" si="5"/>
        <v>1156</v>
      </c>
      <c r="M48" s="41">
        <f t="shared" si="6"/>
        <v>7.0527210492323231</v>
      </c>
      <c r="N48" s="41">
        <f t="shared" si="7"/>
        <v>1</v>
      </c>
      <c r="O48" s="41">
        <f t="shared" si="8"/>
        <v>8</v>
      </c>
      <c r="P48" s="41">
        <f t="shared" si="9"/>
        <v>0</v>
      </c>
      <c r="Q48" s="41">
        <f t="shared" si="9"/>
        <v>0</v>
      </c>
      <c r="R48" s="41">
        <f t="shared" si="9"/>
        <v>0</v>
      </c>
      <c r="S48" s="41">
        <f t="shared" si="9"/>
        <v>0</v>
      </c>
      <c r="T48" s="41">
        <f t="shared" si="10"/>
        <v>0</v>
      </c>
      <c r="U48" s="41">
        <f t="shared" si="10"/>
        <v>0</v>
      </c>
      <c r="V48" s="41">
        <f t="shared" si="10"/>
        <v>0</v>
      </c>
      <c r="W48" s="41">
        <f t="shared" si="10"/>
        <v>1</v>
      </c>
      <c r="X48" s="41">
        <f t="shared" si="11"/>
        <v>0</v>
      </c>
      <c r="Y48" s="41">
        <f t="shared" si="11"/>
        <v>0</v>
      </c>
      <c r="Z48" s="41">
        <f t="shared" si="11"/>
        <v>0</v>
      </c>
      <c r="AA48" s="41">
        <f t="shared" si="11"/>
        <v>0</v>
      </c>
      <c r="AB48" s="41">
        <f t="shared" si="12"/>
        <v>0</v>
      </c>
      <c r="AC48" s="41">
        <f t="shared" si="12"/>
        <v>0</v>
      </c>
      <c r="AD48" s="41">
        <f t="shared" si="12"/>
        <v>1</v>
      </c>
      <c r="AE48" s="41">
        <f t="shared" si="12"/>
        <v>0</v>
      </c>
      <c r="AF48" s="41">
        <f t="shared" si="13"/>
        <v>0</v>
      </c>
      <c r="AG48" s="48">
        <v>1098.0760346257807</v>
      </c>
      <c r="AH48" s="48">
        <v>1030.4911319907824</v>
      </c>
      <c r="AI48" s="48">
        <v>391.18067148980788</v>
      </c>
      <c r="AJ48" s="48">
        <v>1639.8232187004685</v>
      </c>
      <c r="AK48" s="41">
        <f t="shared" si="14"/>
        <v>11.762258230052037</v>
      </c>
      <c r="AL48" s="41">
        <f>LN(D48+'Models training data'!$Y$4)</f>
        <v>7.2365428970375341</v>
      </c>
      <c r="AM48" s="41">
        <f>LN(E48+'Models training data'!$Y$5)</f>
        <v>6.9989690963292075</v>
      </c>
      <c r="AN48" s="41">
        <f>LN(F48+'Models training data'!$Y$6)</f>
        <v>6.078923888132695</v>
      </c>
      <c r="AO48" s="41">
        <f>LN(G48+'Models training data'!$Y$7)</f>
        <v>7.4321444913693817</v>
      </c>
      <c r="AP48" s="41">
        <f t="shared" si="1"/>
        <v>1</v>
      </c>
      <c r="AQ48" s="41">
        <f t="shared" si="15"/>
        <v>1</v>
      </c>
      <c r="AR48" s="41">
        <f t="shared" si="16"/>
        <v>111716.24675115453</v>
      </c>
      <c r="AS48" s="41">
        <f t="shared" si="17"/>
        <v>118976.97191340737</v>
      </c>
      <c r="AT48" s="41">
        <f t="shared" si="18"/>
        <v>11.697915821521232</v>
      </c>
      <c r="AU48" s="41">
        <f t="shared" si="19"/>
        <v>114435.8624324413</v>
      </c>
      <c r="AV48" s="41">
        <f t="shared" si="20"/>
        <v>11.65556363832758</v>
      </c>
      <c r="AW48" s="41">
        <f t="shared" si="21"/>
        <v>114378.12271893931</v>
      </c>
      <c r="AX48" s="41">
        <f t="shared" si="22"/>
        <v>11.655110204125178</v>
      </c>
      <c r="AY48" s="41">
        <f t="shared" si="23"/>
        <v>11.651222902380512</v>
      </c>
      <c r="AZ48" s="41">
        <f t="shared" si="24"/>
        <v>11.830442432810477</v>
      </c>
    </row>
    <row r="49" spans="2:52" x14ac:dyDescent="0.25">
      <c r="B49" s="41" t="str">
        <f t="shared" si="25"/>
        <v>NJ</v>
      </c>
      <c r="C49" s="43">
        <v>44800</v>
      </c>
      <c r="D49" s="45">
        <v>1108.1440972084247</v>
      </c>
      <c r="E49" s="45">
        <v>878.70551076706192</v>
      </c>
      <c r="F49" s="45">
        <v>395.09247820470603</v>
      </c>
      <c r="G49" s="48">
        <v>1803.8055405705156</v>
      </c>
      <c r="H49" s="44">
        <v>128334.09204137756</v>
      </c>
      <c r="I49" s="62">
        <f t="shared" si="2"/>
        <v>4185.7476267507082</v>
      </c>
      <c r="J49" s="41">
        <f t="shared" si="3"/>
        <v>2022</v>
      </c>
      <c r="K49" s="41">
        <f t="shared" si="4"/>
        <v>35</v>
      </c>
      <c r="L49" s="41">
        <f t="shared" si="5"/>
        <v>1225</v>
      </c>
      <c r="M49" s="41">
        <f t="shared" si="6"/>
        <v>7.110696122978827</v>
      </c>
      <c r="N49" s="41">
        <f t="shared" si="7"/>
        <v>1</v>
      </c>
      <c r="O49" s="41">
        <f t="shared" si="8"/>
        <v>8</v>
      </c>
      <c r="P49" s="41">
        <f t="shared" si="9"/>
        <v>0</v>
      </c>
      <c r="Q49" s="41">
        <f t="shared" si="9"/>
        <v>0</v>
      </c>
      <c r="R49" s="41">
        <f t="shared" si="9"/>
        <v>0</v>
      </c>
      <c r="S49" s="41">
        <f t="shared" si="9"/>
        <v>0</v>
      </c>
      <c r="T49" s="41">
        <f t="shared" si="10"/>
        <v>0</v>
      </c>
      <c r="U49" s="41">
        <f t="shared" si="10"/>
        <v>0</v>
      </c>
      <c r="V49" s="41">
        <f t="shared" si="10"/>
        <v>0</v>
      </c>
      <c r="W49" s="41">
        <f t="shared" si="10"/>
        <v>1</v>
      </c>
      <c r="X49" s="41">
        <f t="shared" si="11"/>
        <v>0</v>
      </c>
      <c r="Y49" s="41">
        <f t="shared" si="11"/>
        <v>0</v>
      </c>
      <c r="Z49" s="41">
        <f t="shared" si="11"/>
        <v>0</v>
      </c>
      <c r="AA49" s="41">
        <f t="shared" si="11"/>
        <v>0</v>
      </c>
      <c r="AB49" s="41">
        <f t="shared" si="12"/>
        <v>0</v>
      </c>
      <c r="AC49" s="41">
        <f t="shared" si="12"/>
        <v>0</v>
      </c>
      <c r="AD49" s="41">
        <f t="shared" si="12"/>
        <v>1</v>
      </c>
      <c r="AE49" s="41">
        <f t="shared" si="12"/>
        <v>0</v>
      </c>
      <c r="AF49" s="41">
        <f t="shared" si="13"/>
        <v>0</v>
      </c>
      <c r="AG49" s="48">
        <v>1108.1440972084247</v>
      </c>
      <c r="AH49" s="48">
        <v>878.70551076706192</v>
      </c>
      <c r="AI49" s="48">
        <v>395.09247820470603</v>
      </c>
      <c r="AJ49" s="48">
        <v>1803.8055405705156</v>
      </c>
      <c r="AK49" s="41">
        <f t="shared" si="14"/>
        <v>11.762392236595071</v>
      </c>
      <c r="AL49" s="41">
        <f>LN(D49+'Models training data'!$Y$4)</f>
        <v>7.2437637139640687</v>
      </c>
      <c r="AM49" s="41">
        <f>LN(E49+'Models training data'!$Y$5)</f>
        <v>6.8498269652307249</v>
      </c>
      <c r="AN49" s="41">
        <f>LN(F49+'Models training data'!$Y$6)</f>
        <v>6.0878445228476945</v>
      </c>
      <c r="AO49" s="41">
        <f>LN(G49+'Models training data'!$Y$7)</f>
        <v>7.5247819111517948</v>
      </c>
      <c r="AP49" s="41">
        <f t="shared" si="1"/>
        <v>1</v>
      </c>
      <c r="AQ49" s="41">
        <f t="shared" si="15"/>
        <v>1</v>
      </c>
      <c r="AR49" s="41">
        <f t="shared" si="16"/>
        <v>111691.85643807078</v>
      </c>
      <c r="AS49" s="41">
        <f t="shared" si="17"/>
        <v>118952.87452336567</v>
      </c>
      <c r="AT49" s="41">
        <f t="shared" si="18"/>
        <v>11.697658204256451</v>
      </c>
      <c r="AU49" s="41">
        <f t="shared" si="19"/>
        <v>114377.64987783629</v>
      </c>
      <c r="AV49" s="41">
        <f t="shared" si="20"/>
        <v>11.654813274044425</v>
      </c>
      <c r="AW49" s="41">
        <f t="shared" si="21"/>
        <v>114336.18047358493</v>
      </c>
      <c r="AX49" s="41">
        <f t="shared" si="22"/>
        <v>11.654627396413893</v>
      </c>
      <c r="AY49" s="41">
        <f t="shared" si="23"/>
        <v>11.659299521981398</v>
      </c>
      <c r="AZ49" s="41">
        <f t="shared" si="24"/>
        <v>11.836372449560868</v>
      </c>
    </row>
    <row r="50" spans="2:52" x14ac:dyDescent="0.25">
      <c r="B50" s="41" t="str">
        <f t="shared" si="25"/>
        <v>NJ</v>
      </c>
      <c r="C50" s="43">
        <v>44807</v>
      </c>
      <c r="D50" s="45">
        <v>1118.5866497459792</v>
      </c>
      <c r="E50" s="45">
        <v>748.29370843945117</v>
      </c>
      <c r="F50" s="45">
        <v>399.04340298675305</v>
      </c>
      <c r="G50" s="48">
        <v>1984.1860946275674</v>
      </c>
      <c r="H50" s="44">
        <v>125251.66865420139</v>
      </c>
      <c r="I50" s="62">
        <f t="shared" si="2"/>
        <v>4250.1098557997502</v>
      </c>
      <c r="J50" s="41">
        <f t="shared" si="3"/>
        <v>2022</v>
      </c>
      <c r="K50" s="41">
        <f t="shared" si="4"/>
        <v>36</v>
      </c>
      <c r="L50" s="41">
        <f t="shared" si="5"/>
        <v>1296</v>
      </c>
      <c r="M50" s="41">
        <f t="shared" si="6"/>
        <v>7.1670378769122198</v>
      </c>
      <c r="N50" s="41">
        <f t="shared" si="7"/>
        <v>1</v>
      </c>
      <c r="O50" s="41">
        <f t="shared" si="8"/>
        <v>9</v>
      </c>
      <c r="P50" s="41">
        <f t="shared" si="9"/>
        <v>0</v>
      </c>
      <c r="Q50" s="41">
        <f t="shared" si="9"/>
        <v>0</v>
      </c>
      <c r="R50" s="41">
        <f t="shared" si="9"/>
        <v>0</v>
      </c>
      <c r="S50" s="41">
        <f t="shared" si="9"/>
        <v>0</v>
      </c>
      <c r="T50" s="41">
        <f t="shared" si="10"/>
        <v>0</v>
      </c>
      <c r="U50" s="41">
        <f t="shared" si="10"/>
        <v>0</v>
      </c>
      <c r="V50" s="41">
        <f t="shared" si="10"/>
        <v>0</v>
      </c>
      <c r="W50" s="41">
        <f t="shared" si="10"/>
        <v>0</v>
      </c>
      <c r="X50" s="41">
        <f t="shared" si="11"/>
        <v>1</v>
      </c>
      <c r="Y50" s="41">
        <f t="shared" si="11"/>
        <v>0</v>
      </c>
      <c r="Z50" s="41">
        <f t="shared" si="11"/>
        <v>0</v>
      </c>
      <c r="AA50" s="41">
        <f t="shared" si="11"/>
        <v>0</v>
      </c>
      <c r="AB50" s="41">
        <f t="shared" si="12"/>
        <v>0</v>
      </c>
      <c r="AC50" s="41">
        <f t="shared" si="12"/>
        <v>0</v>
      </c>
      <c r="AD50" s="41">
        <f t="shared" si="12"/>
        <v>1</v>
      </c>
      <c r="AE50" s="41">
        <f t="shared" si="12"/>
        <v>0</v>
      </c>
      <c r="AF50" s="41">
        <f t="shared" si="13"/>
        <v>0</v>
      </c>
      <c r="AG50" s="48">
        <v>1118.5866497459792</v>
      </c>
      <c r="AH50" s="48">
        <v>748.29370843945117</v>
      </c>
      <c r="AI50" s="48">
        <v>399.04340298675305</v>
      </c>
      <c r="AJ50" s="48">
        <v>1984.1860946275674</v>
      </c>
      <c r="AK50" s="41">
        <f t="shared" si="14"/>
        <v>11.7380803414468</v>
      </c>
      <c r="AL50" s="41">
        <f>LN(D50+'Models training data'!$Y$4)</f>
        <v>7.2511984341930287</v>
      </c>
      <c r="AM50" s="41">
        <f>LN(E50+'Models training data'!$Y$5)</f>
        <v>6.7011071695278108</v>
      </c>
      <c r="AN50" s="41">
        <f>LN(F50+'Models training data'!$Y$6)</f>
        <v>6.096774306924817</v>
      </c>
      <c r="AO50" s="41">
        <f>LN(G50+'Models training data'!$Y$7)</f>
        <v>7.6176560944796368</v>
      </c>
      <c r="AP50" s="41">
        <f t="shared" si="1"/>
        <v>1</v>
      </c>
      <c r="AQ50" s="41">
        <f t="shared" si="15"/>
        <v>1</v>
      </c>
      <c r="AR50" s="41">
        <f t="shared" si="16"/>
        <v>102291.61539599948</v>
      </c>
      <c r="AS50" s="41">
        <f t="shared" si="17"/>
        <v>110840.96570921788</v>
      </c>
      <c r="AT50" s="41">
        <f t="shared" si="18"/>
        <v>11.619873871260717</v>
      </c>
      <c r="AU50" s="41">
        <f t="shared" si="19"/>
        <v>114320.6160219071</v>
      </c>
      <c r="AV50" s="41">
        <f t="shared" si="20"/>
        <v>11.65407985496296</v>
      </c>
      <c r="AW50" s="41">
        <f t="shared" si="21"/>
        <v>114295.41985847121</v>
      </c>
      <c r="AX50" s="41">
        <f t="shared" si="22"/>
        <v>11.654158190744829</v>
      </c>
      <c r="AY50" s="41">
        <f t="shared" si="23"/>
        <v>11.672614658526157</v>
      </c>
      <c r="AZ50" s="41">
        <f t="shared" si="24"/>
        <v>11.842353541835598</v>
      </c>
    </row>
    <row r="51" spans="2:52" x14ac:dyDescent="0.25">
      <c r="B51" s="41" t="str">
        <f t="shared" si="25"/>
        <v>NJ</v>
      </c>
      <c r="C51" s="43">
        <v>44814</v>
      </c>
      <c r="D51" s="45">
        <v>1129.3252943392683</v>
      </c>
      <c r="E51" s="45">
        <v>636.74666431725768</v>
      </c>
      <c r="F51" s="45">
        <v>403.03383701662057</v>
      </c>
      <c r="G51" s="48">
        <v>465.86783748022924</v>
      </c>
      <c r="H51" s="44">
        <v>116440.89959937912</v>
      </c>
      <c r="I51" s="62">
        <f t="shared" si="2"/>
        <v>2634.9736331533759</v>
      </c>
      <c r="J51" s="41">
        <f t="shared" si="3"/>
        <v>2022</v>
      </c>
      <c r="K51" s="41">
        <f t="shared" si="4"/>
        <v>37</v>
      </c>
      <c r="L51" s="41">
        <f t="shared" si="5"/>
        <v>1369</v>
      </c>
      <c r="M51" s="41">
        <f t="shared" si="6"/>
        <v>7.2218358252884487</v>
      </c>
      <c r="N51" s="41">
        <f t="shared" si="7"/>
        <v>1</v>
      </c>
      <c r="O51" s="41">
        <f t="shared" si="8"/>
        <v>9</v>
      </c>
      <c r="P51" s="41">
        <f t="shared" si="9"/>
        <v>0</v>
      </c>
      <c r="Q51" s="41">
        <f t="shared" si="9"/>
        <v>0</v>
      </c>
      <c r="R51" s="41">
        <f t="shared" si="9"/>
        <v>0</v>
      </c>
      <c r="S51" s="41">
        <f t="shared" si="9"/>
        <v>0</v>
      </c>
      <c r="T51" s="41">
        <f t="shared" si="10"/>
        <v>0</v>
      </c>
      <c r="U51" s="41">
        <f t="shared" si="10"/>
        <v>0</v>
      </c>
      <c r="V51" s="41">
        <f t="shared" si="10"/>
        <v>0</v>
      </c>
      <c r="W51" s="41">
        <f t="shared" si="10"/>
        <v>0</v>
      </c>
      <c r="X51" s="41">
        <f t="shared" si="11"/>
        <v>1</v>
      </c>
      <c r="Y51" s="41">
        <f t="shared" si="11"/>
        <v>0</v>
      </c>
      <c r="Z51" s="41">
        <f t="shared" si="11"/>
        <v>0</v>
      </c>
      <c r="AA51" s="41">
        <f t="shared" si="11"/>
        <v>0</v>
      </c>
      <c r="AB51" s="41">
        <f t="shared" si="12"/>
        <v>0</v>
      </c>
      <c r="AC51" s="41">
        <f t="shared" si="12"/>
        <v>0</v>
      </c>
      <c r="AD51" s="41">
        <f t="shared" si="12"/>
        <v>1</v>
      </c>
      <c r="AE51" s="41">
        <f t="shared" si="12"/>
        <v>0</v>
      </c>
      <c r="AF51" s="41">
        <f t="shared" si="13"/>
        <v>0</v>
      </c>
      <c r="AG51" s="48">
        <v>1129.3252943392683</v>
      </c>
      <c r="AH51" s="48">
        <v>636.74666431725768</v>
      </c>
      <c r="AI51" s="48">
        <v>403.03383701662057</v>
      </c>
      <c r="AJ51" s="48">
        <v>465.86783748022924</v>
      </c>
      <c r="AK51" s="41">
        <f t="shared" si="14"/>
        <v>11.665139123691782</v>
      </c>
      <c r="AL51" s="41">
        <f>LN(D51+'Models training data'!$Y$4)</f>
        <v>7.2587867461938851</v>
      </c>
      <c r="AM51" s="41">
        <f>LN(E51+'Models training data'!$Y$5)</f>
        <v>6.5535896841866039</v>
      </c>
      <c r="AN51" s="41">
        <f>LN(F51+'Models training data'!$Y$6)</f>
        <v>6.1057131682853356</v>
      </c>
      <c r="AO51" s="41">
        <f>LN(G51+'Models training data'!$Y$7)</f>
        <v>6.2450815717251063</v>
      </c>
      <c r="AP51" s="41">
        <f t="shared" si="1"/>
        <v>1</v>
      </c>
      <c r="AQ51" s="41">
        <f t="shared" si="15"/>
        <v>1</v>
      </c>
      <c r="AR51" s="41">
        <f t="shared" si="16"/>
        <v>102267.22508291574</v>
      </c>
      <c r="AS51" s="41">
        <f t="shared" si="17"/>
        <v>110816.86831917618</v>
      </c>
      <c r="AT51" s="41">
        <f t="shared" si="18"/>
        <v>11.619616253995936</v>
      </c>
      <c r="AU51" s="41">
        <f t="shared" si="19"/>
        <v>114264.76086465374</v>
      </c>
      <c r="AV51" s="41">
        <f t="shared" si="20"/>
        <v>11.653363381083187</v>
      </c>
      <c r="AW51" s="41">
        <f t="shared" si="21"/>
        <v>114255.77611423448</v>
      </c>
      <c r="AX51" s="41">
        <f t="shared" si="22"/>
        <v>11.653701841656696</v>
      </c>
      <c r="AY51" s="41">
        <f t="shared" si="23"/>
        <v>11.417279097601579</v>
      </c>
      <c r="AZ51" s="41">
        <f t="shared" si="24"/>
        <v>11.666207081094594</v>
      </c>
    </row>
    <row r="52" spans="2:52" x14ac:dyDescent="0.25">
      <c r="B52" s="41" t="str">
        <f t="shared" si="25"/>
        <v>NJ</v>
      </c>
      <c r="C52" s="43">
        <v>44821</v>
      </c>
      <c r="D52" s="45">
        <v>1140.3054919497415</v>
      </c>
      <c r="E52" s="45">
        <v>541.58317074153115</v>
      </c>
      <c r="F52" s="45">
        <v>407.06417538678681</v>
      </c>
      <c r="G52" s="48">
        <v>294.18319108261301</v>
      </c>
      <c r="H52" s="44">
        <v>113279.30525142414</v>
      </c>
      <c r="I52" s="62">
        <f t="shared" si="2"/>
        <v>2383.1360291606725</v>
      </c>
      <c r="J52" s="41">
        <f t="shared" si="3"/>
        <v>2022</v>
      </c>
      <c r="K52" s="41">
        <f t="shared" si="4"/>
        <v>38</v>
      </c>
      <c r="L52" s="41">
        <f t="shared" si="5"/>
        <v>1444</v>
      </c>
      <c r="M52" s="41">
        <f t="shared" si="6"/>
        <v>7.2751723194527713</v>
      </c>
      <c r="N52" s="41">
        <f t="shared" si="7"/>
        <v>1</v>
      </c>
      <c r="O52" s="41">
        <f t="shared" si="8"/>
        <v>9</v>
      </c>
      <c r="P52" s="41">
        <f t="shared" si="9"/>
        <v>0</v>
      </c>
      <c r="Q52" s="41">
        <f t="shared" si="9"/>
        <v>0</v>
      </c>
      <c r="R52" s="41">
        <f t="shared" si="9"/>
        <v>0</v>
      </c>
      <c r="S52" s="41">
        <f t="shared" si="9"/>
        <v>0</v>
      </c>
      <c r="T52" s="41">
        <f t="shared" si="10"/>
        <v>0</v>
      </c>
      <c r="U52" s="41">
        <f t="shared" si="10"/>
        <v>0</v>
      </c>
      <c r="V52" s="41">
        <f t="shared" si="10"/>
        <v>0</v>
      </c>
      <c r="W52" s="41">
        <f t="shared" si="10"/>
        <v>0</v>
      </c>
      <c r="X52" s="41">
        <f t="shared" si="11"/>
        <v>1</v>
      </c>
      <c r="Y52" s="41">
        <f t="shared" si="11"/>
        <v>0</v>
      </c>
      <c r="Z52" s="41">
        <f t="shared" si="11"/>
        <v>0</v>
      </c>
      <c r="AA52" s="41">
        <f t="shared" si="11"/>
        <v>0</v>
      </c>
      <c r="AB52" s="41">
        <f t="shared" si="12"/>
        <v>0</v>
      </c>
      <c r="AC52" s="41">
        <f t="shared" si="12"/>
        <v>0</v>
      </c>
      <c r="AD52" s="41">
        <f t="shared" si="12"/>
        <v>1</v>
      </c>
      <c r="AE52" s="41">
        <f t="shared" si="12"/>
        <v>0</v>
      </c>
      <c r="AF52" s="41">
        <f t="shared" si="13"/>
        <v>0</v>
      </c>
      <c r="AG52" s="48">
        <v>1140.3054919497415</v>
      </c>
      <c r="AH52" s="48">
        <v>541.58317074153115</v>
      </c>
      <c r="AI52" s="48">
        <v>407.06417538678681</v>
      </c>
      <c r="AJ52" s="48">
        <v>294.18319108261301</v>
      </c>
      <c r="AK52" s="41">
        <f t="shared" si="14"/>
        <v>11.63761177588812</v>
      </c>
      <c r="AL52" s="41">
        <f>LN(D52+'Models training data'!$Y$4)</f>
        <v>7.2664866630985854</v>
      </c>
      <c r="AM52" s="41">
        <f>LN(E52+'Models training data'!$Y$5)</f>
        <v>6.4078617755086205</v>
      </c>
      <c r="AN52" s="41">
        <f>LN(F52+'Models training data'!$Y$6)</f>
        <v>6.1146610352548629</v>
      </c>
      <c r="AO52" s="41">
        <f>LN(G52+'Models training data'!$Y$7)</f>
        <v>5.8400211878730159</v>
      </c>
      <c r="AP52" s="41">
        <f t="shared" si="1"/>
        <v>1</v>
      </c>
      <c r="AQ52" s="41">
        <f t="shared" si="15"/>
        <v>1</v>
      </c>
      <c r="AR52" s="41">
        <f t="shared" si="16"/>
        <v>102242.834769832</v>
      </c>
      <c r="AS52" s="41">
        <f t="shared" si="17"/>
        <v>110792.77092913448</v>
      </c>
      <c r="AT52" s="41">
        <f t="shared" si="18"/>
        <v>11.619358636731157</v>
      </c>
      <c r="AU52" s="41">
        <f t="shared" si="19"/>
        <v>114210.0844060762</v>
      </c>
      <c r="AV52" s="41">
        <f t="shared" si="20"/>
        <v>11.652663852405103</v>
      </c>
      <c r="AW52" s="41">
        <f t="shared" si="21"/>
        <v>114217.18966354079</v>
      </c>
      <c r="AX52" s="41">
        <f t="shared" si="22"/>
        <v>11.653257663339856</v>
      </c>
      <c r="AY52" s="41">
        <f t="shared" si="23"/>
        <v>11.378760046066715</v>
      </c>
      <c r="AZ52" s="41">
        <f t="shared" si="24"/>
        <v>11.610421923744113</v>
      </c>
    </row>
    <row r="53" spans="2:52" x14ac:dyDescent="0.25">
      <c r="B53" s="41" t="str">
        <f t="shared" si="25"/>
        <v>NJ</v>
      </c>
      <c r="C53" s="43">
        <v>44828</v>
      </c>
      <c r="D53" s="45">
        <v>1151.4894081361954</v>
      </c>
      <c r="E53" s="45">
        <v>460.5199481662325</v>
      </c>
      <c r="F53" s="45">
        <v>411.13481714065466</v>
      </c>
      <c r="G53" s="48">
        <v>263.13189971444285</v>
      </c>
      <c r="H53" s="44">
        <v>112105.29821213512</v>
      </c>
      <c r="I53" s="62">
        <f t="shared" si="2"/>
        <v>2286.2760731575254</v>
      </c>
      <c r="J53" s="41">
        <f t="shared" si="3"/>
        <v>2022</v>
      </c>
      <c r="K53" s="41">
        <f t="shared" si="4"/>
        <v>39</v>
      </c>
      <c r="L53" s="41">
        <f t="shared" si="5"/>
        <v>1521</v>
      </c>
      <c r="M53" s="41">
        <f t="shared" si="6"/>
        <v>7.3271232922592926</v>
      </c>
      <c r="N53" s="41">
        <f t="shared" si="7"/>
        <v>1</v>
      </c>
      <c r="O53" s="41">
        <f t="shared" si="8"/>
        <v>9</v>
      </c>
      <c r="P53" s="41">
        <f t="shared" si="9"/>
        <v>0</v>
      </c>
      <c r="Q53" s="41">
        <f t="shared" si="9"/>
        <v>0</v>
      </c>
      <c r="R53" s="41">
        <f t="shared" si="9"/>
        <v>0</v>
      </c>
      <c r="S53" s="41">
        <f t="shared" si="9"/>
        <v>0</v>
      </c>
      <c r="T53" s="41">
        <f t="shared" si="10"/>
        <v>0</v>
      </c>
      <c r="U53" s="41">
        <f t="shared" si="10"/>
        <v>0</v>
      </c>
      <c r="V53" s="41">
        <f t="shared" si="10"/>
        <v>0</v>
      </c>
      <c r="W53" s="41">
        <f t="shared" si="10"/>
        <v>0</v>
      </c>
      <c r="X53" s="41">
        <f t="shared" si="11"/>
        <v>1</v>
      </c>
      <c r="Y53" s="41">
        <f t="shared" si="11"/>
        <v>0</v>
      </c>
      <c r="Z53" s="41">
        <f t="shared" si="11"/>
        <v>0</v>
      </c>
      <c r="AA53" s="41">
        <f t="shared" si="11"/>
        <v>0</v>
      </c>
      <c r="AB53" s="41">
        <f t="shared" si="12"/>
        <v>0</v>
      </c>
      <c r="AC53" s="41">
        <f t="shared" si="12"/>
        <v>0</v>
      </c>
      <c r="AD53" s="41">
        <f t="shared" si="12"/>
        <v>1</v>
      </c>
      <c r="AE53" s="41">
        <f t="shared" si="12"/>
        <v>0</v>
      </c>
      <c r="AF53" s="41">
        <f t="shared" si="13"/>
        <v>0</v>
      </c>
      <c r="AG53" s="48">
        <v>1151.4894081361954</v>
      </c>
      <c r="AH53" s="48">
        <v>460.5199481662325</v>
      </c>
      <c r="AI53" s="48">
        <v>411.13481714065466</v>
      </c>
      <c r="AJ53" s="48">
        <v>263.13189971444285</v>
      </c>
      <c r="AK53" s="41">
        <f t="shared" si="14"/>
        <v>11.627193871209526</v>
      </c>
      <c r="AL53" s="41">
        <f>LN(D53+'Models training data'!$Y$4)</f>
        <v>7.274268960846304</v>
      </c>
      <c r="AM53" s="41">
        <f>LN(E53+'Models training data'!$Y$5)</f>
        <v>6.2644111475178956</v>
      </c>
      <c r="AN53" s="41">
        <f>LN(F53+'Models training data'!$Y$6)</f>
        <v>6.1236178365640308</v>
      </c>
      <c r="AO53" s="41">
        <f>LN(G53+'Models training data'!$Y$7)</f>
        <v>5.7453572524103764</v>
      </c>
      <c r="AP53" s="41">
        <f t="shared" si="1"/>
        <v>1</v>
      </c>
      <c r="AQ53" s="41">
        <f t="shared" si="15"/>
        <v>1</v>
      </c>
      <c r="AR53" s="41">
        <f t="shared" si="16"/>
        <v>102218.44445674826</v>
      </c>
      <c r="AS53" s="41">
        <f t="shared" si="17"/>
        <v>110768.67353909279</v>
      </c>
      <c r="AT53" s="41">
        <f t="shared" si="18"/>
        <v>11.619101019466376</v>
      </c>
      <c r="AU53" s="41">
        <f t="shared" si="19"/>
        <v>114156.58664617449</v>
      </c>
      <c r="AV53" s="41">
        <f t="shared" si="20"/>
        <v>11.651981268928711</v>
      </c>
      <c r="AW53" s="41">
        <f t="shared" si="21"/>
        <v>114179.60557253339</v>
      </c>
      <c r="AX53" s="41">
        <f t="shared" si="22"/>
        <v>11.652825023436897</v>
      </c>
      <c r="AY53" s="41">
        <f t="shared" si="23"/>
        <v>11.364404514573716</v>
      </c>
      <c r="AZ53" s="41">
        <f t="shared" si="24"/>
        <v>11.593327135399552</v>
      </c>
    </row>
    <row r="54" spans="2:52" x14ac:dyDescent="0.25">
      <c r="B54" s="41" t="str">
        <f t="shared" si="25"/>
        <v>NJ</v>
      </c>
      <c r="C54" s="43">
        <v>44835</v>
      </c>
      <c r="D54" s="45">
        <v>1162.8509051044266</v>
      </c>
      <c r="E54" s="45">
        <v>391.52908245926312</v>
      </c>
      <c r="F54" s="45">
        <v>415.24616531206124</v>
      </c>
      <c r="G54" s="48">
        <v>304.45968100495543</v>
      </c>
      <c r="H54" s="44">
        <v>104702.60931007878</v>
      </c>
      <c r="I54" s="62">
        <f t="shared" si="2"/>
        <v>2274.0858338807066</v>
      </c>
      <c r="J54" s="41">
        <f t="shared" si="3"/>
        <v>2022</v>
      </c>
      <c r="K54" s="41">
        <f t="shared" si="4"/>
        <v>40</v>
      </c>
      <c r="L54" s="41">
        <f t="shared" si="5"/>
        <v>1600</v>
      </c>
      <c r="M54" s="41">
        <f t="shared" si="6"/>
        <v>7.3777589082278725</v>
      </c>
      <c r="N54" s="41">
        <f t="shared" si="7"/>
        <v>1</v>
      </c>
      <c r="O54" s="41">
        <f t="shared" si="8"/>
        <v>10</v>
      </c>
      <c r="P54" s="41">
        <f t="shared" si="9"/>
        <v>0</v>
      </c>
      <c r="Q54" s="41">
        <f t="shared" si="9"/>
        <v>0</v>
      </c>
      <c r="R54" s="41">
        <f t="shared" si="9"/>
        <v>0</v>
      </c>
      <c r="S54" s="41">
        <f t="shared" si="9"/>
        <v>0</v>
      </c>
      <c r="T54" s="41">
        <f t="shared" si="10"/>
        <v>0</v>
      </c>
      <c r="U54" s="41">
        <f t="shared" si="10"/>
        <v>0</v>
      </c>
      <c r="V54" s="41">
        <f t="shared" si="10"/>
        <v>0</v>
      </c>
      <c r="W54" s="41">
        <f t="shared" si="10"/>
        <v>0</v>
      </c>
      <c r="X54" s="41">
        <f t="shared" si="11"/>
        <v>0</v>
      </c>
      <c r="Y54" s="41">
        <f t="shared" si="11"/>
        <v>1</v>
      </c>
      <c r="Z54" s="41">
        <f t="shared" si="11"/>
        <v>0</v>
      </c>
      <c r="AA54" s="41">
        <f t="shared" si="11"/>
        <v>0</v>
      </c>
      <c r="AB54" s="41">
        <f t="shared" si="12"/>
        <v>0</v>
      </c>
      <c r="AC54" s="41">
        <f t="shared" si="12"/>
        <v>0</v>
      </c>
      <c r="AD54" s="41">
        <f t="shared" si="12"/>
        <v>1</v>
      </c>
      <c r="AE54" s="41">
        <f t="shared" si="12"/>
        <v>0</v>
      </c>
      <c r="AF54" s="41">
        <f t="shared" si="13"/>
        <v>0</v>
      </c>
      <c r="AG54" s="48">
        <v>1162.8509051044266</v>
      </c>
      <c r="AH54" s="48">
        <v>391.52908245926312</v>
      </c>
      <c r="AI54" s="48">
        <v>415.24616531206124</v>
      </c>
      <c r="AJ54" s="48">
        <v>304.45968100495543</v>
      </c>
      <c r="AK54" s="41">
        <f t="shared" si="14"/>
        <v>11.558879318325342</v>
      </c>
      <c r="AL54" s="41">
        <f>LN(D54+'Models training data'!$Y$4)</f>
        <v>7.2821132970300484</v>
      </c>
      <c r="AM54" s="41">
        <f>LN(E54+'Models training data'!$Y$5)</f>
        <v>6.1236788783969587</v>
      </c>
      <c r="AN54" s="41">
        <f>LN(F54+'Models training data'!$Y$6)</f>
        <v>6.1325835013491083</v>
      </c>
      <c r="AO54" s="41">
        <f>LN(G54+'Models training data'!$Y$7)</f>
        <v>5.8694751871219406</v>
      </c>
      <c r="AP54" s="41">
        <f t="shared" si="1"/>
        <v>1</v>
      </c>
      <c r="AQ54" s="41">
        <f t="shared" si="15"/>
        <v>1</v>
      </c>
      <c r="AR54" s="41">
        <f t="shared" si="16"/>
        <v>88741.395299572498</v>
      </c>
      <c r="AS54" s="41">
        <f t="shared" si="17"/>
        <v>97292.307869015145</v>
      </c>
      <c r="AT54" s="41">
        <f t="shared" si="18"/>
        <v>11.473927907492017</v>
      </c>
      <c r="AU54" s="41">
        <f t="shared" si="19"/>
        <v>97212.028165728509</v>
      </c>
      <c r="AV54" s="41">
        <f t="shared" si="20"/>
        <v>11.472832077002657</v>
      </c>
      <c r="AW54" s="41">
        <f t="shared" si="21"/>
        <v>97273.418709387828</v>
      </c>
      <c r="AX54" s="41">
        <f t="shared" si="22"/>
        <v>11.474211406890211</v>
      </c>
      <c r="AY54" s="41">
        <f t="shared" si="23"/>
        <v>11.363076743397139</v>
      </c>
      <c r="AZ54" s="41">
        <f t="shared" si="24"/>
        <v>11.603552558297581</v>
      </c>
    </row>
    <row r="55" spans="2:52" x14ac:dyDescent="0.25">
      <c r="B55" s="41" t="str">
        <f t="shared" si="25"/>
        <v>NJ</v>
      </c>
      <c r="C55" s="43">
        <v>44842</v>
      </c>
      <c r="D55" s="45">
        <v>1174.3720361762796</v>
      </c>
      <c r="E55" s="45">
        <v>326.27122200773829</v>
      </c>
      <c r="F55" s="45">
        <v>158.98062923150218</v>
      </c>
      <c r="G55" s="48">
        <v>280.77781003065559</v>
      </c>
      <c r="H55" s="44">
        <v>96974.312763761933</v>
      </c>
      <c r="I55" s="62">
        <f t="shared" si="2"/>
        <v>1940.4016974461756</v>
      </c>
      <c r="J55" s="41">
        <f t="shared" si="3"/>
        <v>2022</v>
      </c>
      <c r="K55" s="41">
        <f t="shared" si="4"/>
        <v>41</v>
      </c>
      <c r="L55" s="41">
        <f t="shared" si="5"/>
        <v>1681</v>
      </c>
      <c r="M55" s="41">
        <f t="shared" si="6"/>
        <v>7.4271441334086159</v>
      </c>
      <c r="N55" s="41">
        <f t="shared" si="7"/>
        <v>1</v>
      </c>
      <c r="O55" s="41">
        <f t="shared" si="8"/>
        <v>10</v>
      </c>
      <c r="P55" s="41">
        <f t="shared" si="9"/>
        <v>0</v>
      </c>
      <c r="Q55" s="41">
        <f t="shared" si="9"/>
        <v>0</v>
      </c>
      <c r="R55" s="41">
        <f t="shared" si="9"/>
        <v>0</v>
      </c>
      <c r="S55" s="41">
        <f t="shared" si="9"/>
        <v>0</v>
      </c>
      <c r="T55" s="41">
        <f t="shared" si="10"/>
        <v>0</v>
      </c>
      <c r="U55" s="41">
        <f t="shared" si="10"/>
        <v>0</v>
      </c>
      <c r="V55" s="41">
        <f t="shared" si="10"/>
        <v>0</v>
      </c>
      <c r="W55" s="41">
        <f t="shared" si="10"/>
        <v>0</v>
      </c>
      <c r="X55" s="41">
        <f t="shared" si="11"/>
        <v>0</v>
      </c>
      <c r="Y55" s="41">
        <f t="shared" si="11"/>
        <v>1</v>
      </c>
      <c r="Z55" s="41">
        <f t="shared" si="11"/>
        <v>0</v>
      </c>
      <c r="AA55" s="41">
        <f t="shared" si="11"/>
        <v>0</v>
      </c>
      <c r="AB55" s="41">
        <f t="shared" si="12"/>
        <v>0</v>
      </c>
      <c r="AC55" s="41">
        <f t="shared" si="12"/>
        <v>0</v>
      </c>
      <c r="AD55" s="41">
        <f t="shared" si="12"/>
        <v>1</v>
      </c>
      <c r="AE55" s="41">
        <f t="shared" si="12"/>
        <v>0</v>
      </c>
      <c r="AF55" s="41">
        <f t="shared" si="13"/>
        <v>0</v>
      </c>
      <c r="AG55" s="48">
        <v>1174.3720361762796</v>
      </c>
      <c r="AH55" s="48">
        <v>326.27122200773829</v>
      </c>
      <c r="AI55" s="48">
        <v>158.98062923150218</v>
      </c>
      <c r="AJ55" s="48">
        <v>280.77781003065559</v>
      </c>
      <c r="AK55" s="41">
        <f t="shared" si="14"/>
        <v>11.482201405546908</v>
      </c>
      <c r="AL55" s="41">
        <f>LN(D55+'Models training data'!$Y$4)</f>
        <v>7.2900055063885825</v>
      </c>
      <c r="AM55" s="41">
        <f>LN(E55+'Models training data'!$Y$5)</f>
        <v>5.9694318700568347</v>
      </c>
      <c r="AN55" s="41">
        <f>LN(F55+'Models training data'!$Y$6)</f>
        <v>5.3198788046122685</v>
      </c>
      <c r="AO55" s="41">
        <f>LN(G55+'Models training data'!$Y$7)</f>
        <v>5.8002472714010134</v>
      </c>
      <c r="AP55" s="41">
        <f t="shared" si="1"/>
        <v>1</v>
      </c>
      <c r="AQ55" s="41">
        <f t="shared" si="15"/>
        <v>1</v>
      </c>
      <c r="AR55" s="41">
        <f t="shared" si="16"/>
        <v>88717.004986488755</v>
      </c>
      <c r="AS55" s="41">
        <f t="shared" si="17"/>
        <v>97268.210478973444</v>
      </c>
      <c r="AT55" s="41">
        <f t="shared" si="18"/>
        <v>11.473670290227236</v>
      </c>
      <c r="AU55" s="41">
        <f t="shared" si="19"/>
        <v>97160.887803178426</v>
      </c>
      <c r="AV55" s="41">
        <f t="shared" si="20"/>
        <v>11.472183383929647</v>
      </c>
      <c r="AW55" s="41">
        <f t="shared" si="21"/>
        <v>97237.690816389048</v>
      </c>
      <c r="AX55" s="41">
        <f t="shared" si="22"/>
        <v>11.473800134148325</v>
      </c>
      <c r="AY55" s="41">
        <f t="shared" si="23"/>
        <v>11.328852653901549</v>
      </c>
      <c r="AZ55" s="41">
        <f t="shared" si="24"/>
        <v>11.518043947173112</v>
      </c>
    </row>
    <row r="56" spans="2:52" x14ac:dyDescent="0.25">
      <c r="B56" s="41" t="str">
        <f t="shared" si="25"/>
        <v>NJ</v>
      </c>
      <c r="C56" s="43">
        <v>44849</v>
      </c>
      <c r="D56" s="45">
        <v>1186.0405919526083</v>
      </c>
      <c r="E56" s="45">
        <v>294.94735858975696</v>
      </c>
      <c r="F56" s="45">
        <v>134.52863575044921</v>
      </c>
      <c r="G56" s="48">
        <v>253.37643874020958</v>
      </c>
      <c r="H56" s="44">
        <v>94883.101594552034</v>
      </c>
      <c r="I56" s="62">
        <f t="shared" si="2"/>
        <v>1868.8930250330241</v>
      </c>
      <c r="J56" s="41">
        <f t="shared" si="3"/>
        <v>2022</v>
      </c>
      <c r="K56" s="41">
        <f t="shared" si="4"/>
        <v>42</v>
      </c>
      <c r="L56" s="41">
        <f t="shared" si="5"/>
        <v>1764</v>
      </c>
      <c r="M56" s="41">
        <f t="shared" si="6"/>
        <v>7.4753392365667368</v>
      </c>
      <c r="N56" s="41">
        <f t="shared" si="7"/>
        <v>1</v>
      </c>
      <c r="O56" s="41">
        <f t="shared" si="8"/>
        <v>10</v>
      </c>
      <c r="P56" s="41">
        <f t="shared" si="9"/>
        <v>0</v>
      </c>
      <c r="Q56" s="41">
        <f t="shared" si="9"/>
        <v>0</v>
      </c>
      <c r="R56" s="41">
        <f t="shared" si="9"/>
        <v>0</v>
      </c>
      <c r="S56" s="41">
        <f t="shared" si="9"/>
        <v>0</v>
      </c>
      <c r="T56" s="41">
        <f t="shared" si="10"/>
        <v>0</v>
      </c>
      <c r="U56" s="41">
        <f t="shared" si="10"/>
        <v>0</v>
      </c>
      <c r="V56" s="41">
        <f t="shared" si="10"/>
        <v>0</v>
      </c>
      <c r="W56" s="41">
        <f t="shared" si="10"/>
        <v>0</v>
      </c>
      <c r="X56" s="41">
        <f t="shared" si="11"/>
        <v>0</v>
      </c>
      <c r="Y56" s="41">
        <f t="shared" si="11"/>
        <v>1</v>
      </c>
      <c r="Z56" s="41">
        <f t="shared" si="11"/>
        <v>0</v>
      </c>
      <c r="AA56" s="41">
        <f t="shared" si="11"/>
        <v>0</v>
      </c>
      <c r="AB56" s="41">
        <f t="shared" si="12"/>
        <v>0</v>
      </c>
      <c r="AC56" s="41">
        <f t="shared" si="12"/>
        <v>0</v>
      </c>
      <c r="AD56" s="41">
        <f t="shared" si="12"/>
        <v>1</v>
      </c>
      <c r="AE56" s="41">
        <f t="shared" si="12"/>
        <v>0</v>
      </c>
      <c r="AF56" s="41">
        <f t="shared" si="13"/>
        <v>0</v>
      </c>
      <c r="AG56" s="48">
        <v>1186.0405919526083</v>
      </c>
      <c r="AH56" s="48">
        <v>294.94735858975696</v>
      </c>
      <c r="AI56" s="48">
        <v>134.52863575044921</v>
      </c>
      <c r="AJ56" s="48">
        <v>253.37643874020958</v>
      </c>
      <c r="AK56" s="41">
        <f t="shared" si="14"/>
        <v>11.460400903353159</v>
      </c>
      <c r="AL56" s="41">
        <f>LN(D56+'Models training data'!$Y$4)</f>
        <v>7.2979357180760864</v>
      </c>
      <c r="AM56" s="41">
        <f>LN(E56+'Models training data'!$Y$5)</f>
        <v>5.8859913706845406</v>
      </c>
      <c r="AN56" s="41">
        <f>LN(F56+'Models training data'!$Y$6)</f>
        <v>5.1924407156545458</v>
      </c>
      <c r="AO56" s="41">
        <f>LN(G56+'Models training data'!$Y$7)</f>
        <v>5.7136663754242107</v>
      </c>
      <c r="AP56" s="41">
        <f t="shared" si="1"/>
        <v>1</v>
      </c>
      <c r="AQ56" s="41">
        <f t="shared" si="15"/>
        <v>1</v>
      </c>
      <c r="AR56" s="41">
        <f t="shared" si="16"/>
        <v>88692.614673405013</v>
      </c>
      <c r="AS56" s="41">
        <f t="shared" si="17"/>
        <v>97244.113088931743</v>
      </c>
      <c r="AT56" s="41">
        <f t="shared" si="18"/>
        <v>11.473412672962457</v>
      </c>
      <c r="AU56" s="41">
        <f t="shared" si="19"/>
        <v>97110.926139304167</v>
      </c>
      <c r="AV56" s="41">
        <f t="shared" si="20"/>
        <v>11.471551636058326</v>
      </c>
      <c r="AW56" s="41">
        <f t="shared" si="21"/>
        <v>97202.823920826719</v>
      </c>
      <c r="AX56" s="41">
        <f t="shared" si="22"/>
        <v>11.473398772563989</v>
      </c>
      <c r="AY56" s="41">
        <f t="shared" si="23"/>
        <v>11.318648697859452</v>
      </c>
      <c r="AZ56" s="41">
        <f t="shared" si="24"/>
        <v>11.492803836617854</v>
      </c>
    </row>
    <row r="57" spans="2:52" x14ac:dyDescent="0.25">
      <c r="B57" s="41" t="str">
        <f t="shared" si="25"/>
        <v>NJ</v>
      </c>
      <c r="C57" s="43">
        <v>44856</v>
      </c>
      <c r="D57" s="45">
        <v>1197.848382662331</v>
      </c>
      <c r="E57" s="45">
        <v>280.60354435662515</v>
      </c>
      <c r="F57" s="45">
        <v>133.26974213061692</v>
      </c>
      <c r="G57" s="48">
        <v>228.10643583745059</v>
      </c>
      <c r="H57" s="44">
        <v>94062.746096765841</v>
      </c>
      <c r="I57" s="62">
        <f t="shared" si="2"/>
        <v>1839.8281049870238</v>
      </c>
      <c r="J57" s="41">
        <f t="shared" si="3"/>
        <v>2022</v>
      </c>
      <c r="K57" s="41">
        <f t="shared" si="4"/>
        <v>43</v>
      </c>
      <c r="L57" s="41">
        <f t="shared" si="5"/>
        <v>1849</v>
      </c>
      <c r="M57" s="41">
        <f t="shared" si="6"/>
        <v>7.5224002313871248</v>
      </c>
      <c r="N57" s="41">
        <f t="shared" si="7"/>
        <v>1</v>
      </c>
      <c r="O57" s="41">
        <f t="shared" si="8"/>
        <v>10</v>
      </c>
      <c r="P57" s="41">
        <f t="shared" si="9"/>
        <v>0</v>
      </c>
      <c r="Q57" s="41">
        <f t="shared" si="9"/>
        <v>0</v>
      </c>
      <c r="R57" s="41">
        <f t="shared" si="9"/>
        <v>0</v>
      </c>
      <c r="S57" s="41">
        <f t="shared" si="9"/>
        <v>0</v>
      </c>
      <c r="T57" s="41">
        <f t="shared" si="10"/>
        <v>0</v>
      </c>
      <c r="U57" s="41">
        <f t="shared" si="10"/>
        <v>0</v>
      </c>
      <c r="V57" s="41">
        <f t="shared" si="10"/>
        <v>0</v>
      </c>
      <c r="W57" s="41">
        <f t="shared" si="10"/>
        <v>0</v>
      </c>
      <c r="X57" s="41">
        <f t="shared" si="11"/>
        <v>0</v>
      </c>
      <c r="Y57" s="41">
        <f t="shared" si="11"/>
        <v>1</v>
      </c>
      <c r="Z57" s="41">
        <f t="shared" si="11"/>
        <v>0</v>
      </c>
      <c r="AA57" s="41">
        <f t="shared" si="11"/>
        <v>0</v>
      </c>
      <c r="AB57" s="41">
        <f t="shared" si="12"/>
        <v>0</v>
      </c>
      <c r="AC57" s="41">
        <f t="shared" si="12"/>
        <v>0</v>
      </c>
      <c r="AD57" s="41">
        <f t="shared" si="12"/>
        <v>1</v>
      </c>
      <c r="AE57" s="41">
        <f t="shared" si="12"/>
        <v>0</v>
      </c>
      <c r="AF57" s="41">
        <f t="shared" si="13"/>
        <v>0</v>
      </c>
      <c r="AG57" s="48">
        <v>1197.848382662331</v>
      </c>
      <c r="AH57" s="48">
        <v>280.60354435662515</v>
      </c>
      <c r="AI57" s="48">
        <v>133.26974213061692</v>
      </c>
      <c r="AJ57" s="48">
        <v>228.10643583745059</v>
      </c>
      <c r="AK57" s="41">
        <f t="shared" si="14"/>
        <v>11.451717350233041</v>
      </c>
      <c r="AL57" s="41">
        <f>LN(D57+'Models training data'!$Y$4)</f>
        <v>7.305897045910366</v>
      </c>
      <c r="AM57" s="41">
        <f>LN(E57+'Models training data'!$Y$5)</f>
        <v>5.8453272621103567</v>
      </c>
      <c r="AN57" s="41">
        <f>LN(F57+'Models training data'!$Y$6)</f>
        <v>5.1854186544409728</v>
      </c>
      <c r="AO57" s="41">
        <f>LN(G57+'Models training data'!$Y$7)</f>
        <v>5.6265769336523652</v>
      </c>
      <c r="AP57" s="41">
        <f t="shared" si="1"/>
        <v>1</v>
      </c>
      <c r="AQ57" s="41">
        <f t="shared" si="15"/>
        <v>1</v>
      </c>
      <c r="AR57" s="41">
        <f t="shared" si="16"/>
        <v>88668.224360321256</v>
      </c>
      <c r="AS57" s="41">
        <f t="shared" si="17"/>
        <v>97220.015698890042</v>
      </c>
      <c r="AT57" s="41">
        <f t="shared" si="18"/>
        <v>11.473155055697676</v>
      </c>
      <c r="AU57" s="41">
        <f t="shared" si="19"/>
        <v>97062.143174105731</v>
      </c>
      <c r="AV57" s="41">
        <f t="shared" si="20"/>
        <v>11.470936833388697</v>
      </c>
      <c r="AW57" s="41">
        <f t="shared" si="21"/>
        <v>97168.777499428295</v>
      </c>
      <c r="AX57" s="41">
        <f t="shared" si="22"/>
        <v>11.473006855663645</v>
      </c>
      <c r="AY57" s="41">
        <f t="shared" si="23"/>
        <v>11.312909732101277</v>
      </c>
      <c r="AZ57" s="41">
        <f t="shared" si="24"/>
        <v>11.479810265410901</v>
      </c>
    </row>
    <row r="58" spans="2:52" x14ac:dyDescent="0.25">
      <c r="B58" s="41" t="str">
        <f t="shared" si="25"/>
        <v>NJ</v>
      </c>
      <c r="C58" s="43">
        <v>44863</v>
      </c>
      <c r="D58" s="45">
        <v>1209.7900358420916</v>
      </c>
      <c r="E58" s="45">
        <v>274.76293589067672</v>
      </c>
      <c r="F58" s="45">
        <v>134.34202155418942</v>
      </c>
      <c r="G58" s="48">
        <v>205.30255635083176</v>
      </c>
      <c r="H58" s="44">
        <v>93475.500688330067</v>
      </c>
      <c r="I58" s="62">
        <f t="shared" si="2"/>
        <v>1824.1975496377895</v>
      </c>
      <c r="J58" s="41">
        <f t="shared" si="3"/>
        <v>2022</v>
      </c>
      <c r="K58" s="41">
        <f t="shared" si="4"/>
        <v>44</v>
      </c>
      <c r="L58" s="41">
        <f t="shared" si="5"/>
        <v>1936</v>
      </c>
      <c r="M58" s="41">
        <f t="shared" si="6"/>
        <v>7.568379267836522</v>
      </c>
      <c r="N58" s="41">
        <f t="shared" si="7"/>
        <v>1</v>
      </c>
      <c r="O58" s="41">
        <f t="shared" si="8"/>
        <v>10</v>
      </c>
      <c r="P58" s="41">
        <f t="shared" si="9"/>
        <v>0</v>
      </c>
      <c r="Q58" s="41">
        <f t="shared" si="9"/>
        <v>0</v>
      </c>
      <c r="R58" s="41">
        <f t="shared" si="9"/>
        <v>0</v>
      </c>
      <c r="S58" s="41">
        <f t="shared" si="9"/>
        <v>0</v>
      </c>
      <c r="T58" s="41">
        <f t="shared" si="10"/>
        <v>0</v>
      </c>
      <c r="U58" s="41">
        <f t="shared" si="10"/>
        <v>0</v>
      </c>
      <c r="V58" s="41">
        <f t="shared" si="10"/>
        <v>0</v>
      </c>
      <c r="W58" s="41">
        <f t="shared" si="10"/>
        <v>0</v>
      </c>
      <c r="X58" s="41">
        <f t="shared" si="11"/>
        <v>0</v>
      </c>
      <c r="Y58" s="41">
        <f t="shared" si="11"/>
        <v>1</v>
      </c>
      <c r="Z58" s="41">
        <f t="shared" si="11"/>
        <v>0</v>
      </c>
      <c r="AA58" s="41">
        <f t="shared" si="11"/>
        <v>0</v>
      </c>
      <c r="AB58" s="41">
        <f t="shared" si="12"/>
        <v>0</v>
      </c>
      <c r="AC58" s="41">
        <f t="shared" si="12"/>
        <v>0</v>
      </c>
      <c r="AD58" s="41">
        <f t="shared" si="12"/>
        <v>1</v>
      </c>
      <c r="AE58" s="41">
        <f t="shared" si="12"/>
        <v>0</v>
      </c>
      <c r="AF58" s="41">
        <f t="shared" si="13"/>
        <v>0</v>
      </c>
      <c r="AG58" s="48">
        <v>1209.7900358420916</v>
      </c>
      <c r="AH58" s="48">
        <v>274.76293589067672</v>
      </c>
      <c r="AI58" s="48">
        <v>134.34202155418942</v>
      </c>
      <c r="AJ58" s="48">
        <v>205.30255635083176</v>
      </c>
      <c r="AK58" s="41">
        <f t="shared" si="14"/>
        <v>11.44545465621856</v>
      </c>
      <c r="AL58" s="41">
        <f>LN(D58+'Models training data'!$Y$4)</f>
        <v>7.3138846776629665</v>
      </c>
      <c r="AM58" s="41">
        <f>LN(E58+'Models training data'!$Y$5)</f>
        <v>5.8282836977362011</v>
      </c>
      <c r="AN58" s="41">
        <f>LN(F58+'Models training data'!$Y$6)</f>
        <v>5.1914028965327397</v>
      </c>
      <c r="AO58" s="41">
        <f>LN(G58+'Models training data'!$Y$7)</f>
        <v>5.5408948103737856</v>
      </c>
      <c r="AP58" s="41">
        <f t="shared" si="1"/>
        <v>1</v>
      </c>
      <c r="AQ58" s="41">
        <f t="shared" si="15"/>
        <v>1</v>
      </c>
      <c r="AR58" s="41">
        <f t="shared" si="16"/>
        <v>88643.834047237513</v>
      </c>
      <c r="AS58" s="41">
        <f t="shared" si="17"/>
        <v>97195.918308848341</v>
      </c>
      <c r="AT58" s="41">
        <f t="shared" si="18"/>
        <v>11.472897438432897</v>
      </c>
      <c r="AU58" s="41">
        <f t="shared" si="19"/>
        <v>97014.538907583104</v>
      </c>
      <c r="AV58" s="41">
        <f t="shared" si="20"/>
        <v>11.470338975920759</v>
      </c>
      <c r="AW58" s="41">
        <f t="shared" si="21"/>
        <v>97135.513824139998</v>
      </c>
      <c r="AX58" s="41">
        <f t="shared" si="22"/>
        <v>11.472623949150195</v>
      </c>
      <c r="AY58" s="41">
        <f t="shared" si="23"/>
        <v>11.308811674922978</v>
      </c>
      <c r="AZ58" s="41">
        <f t="shared" si="24"/>
        <v>11.469160781277129</v>
      </c>
    </row>
    <row r="59" spans="2:52" x14ac:dyDescent="0.25">
      <c r="B59" s="41" t="str">
        <f t="shared" si="25"/>
        <v>NJ</v>
      </c>
      <c r="C59" s="43">
        <v>44870</v>
      </c>
      <c r="D59" s="45">
        <v>1221.8621547477087</v>
      </c>
      <c r="E59" s="45">
        <v>273.18724329482615</v>
      </c>
      <c r="F59" s="45">
        <v>135.65939996995795</v>
      </c>
      <c r="G59" s="48">
        <v>184.77297712546118</v>
      </c>
      <c r="H59" s="44">
        <v>91928.512837508635</v>
      </c>
      <c r="I59" s="62">
        <f t="shared" si="2"/>
        <v>1815.4817751379542</v>
      </c>
      <c r="J59" s="41">
        <f t="shared" si="3"/>
        <v>2022</v>
      </c>
      <c r="K59" s="41">
        <f t="shared" si="4"/>
        <v>45</v>
      </c>
      <c r="L59" s="41">
        <f t="shared" si="5"/>
        <v>2025</v>
      </c>
      <c r="M59" s="41">
        <f t="shared" si="6"/>
        <v>7.6133249795406392</v>
      </c>
      <c r="N59" s="41">
        <f t="shared" si="7"/>
        <v>1</v>
      </c>
      <c r="O59" s="41">
        <f t="shared" si="8"/>
        <v>11</v>
      </c>
      <c r="P59" s="41">
        <f t="shared" si="9"/>
        <v>0</v>
      </c>
      <c r="Q59" s="41">
        <f t="shared" si="9"/>
        <v>0</v>
      </c>
      <c r="R59" s="41">
        <f t="shared" si="9"/>
        <v>0</v>
      </c>
      <c r="S59" s="41">
        <f t="shared" si="9"/>
        <v>0</v>
      </c>
      <c r="T59" s="41">
        <f t="shared" si="10"/>
        <v>0</v>
      </c>
      <c r="U59" s="41">
        <f t="shared" si="10"/>
        <v>0</v>
      </c>
      <c r="V59" s="41">
        <f t="shared" si="10"/>
        <v>0</v>
      </c>
      <c r="W59" s="41">
        <f t="shared" si="10"/>
        <v>0</v>
      </c>
      <c r="X59" s="41">
        <f t="shared" si="11"/>
        <v>0</v>
      </c>
      <c r="Y59" s="41">
        <f t="shared" si="11"/>
        <v>0</v>
      </c>
      <c r="Z59" s="41">
        <f t="shared" si="11"/>
        <v>1</v>
      </c>
      <c r="AA59" s="41">
        <f t="shared" si="11"/>
        <v>0</v>
      </c>
      <c r="AB59" s="41">
        <f t="shared" si="12"/>
        <v>0</v>
      </c>
      <c r="AC59" s="41">
        <f t="shared" si="12"/>
        <v>0</v>
      </c>
      <c r="AD59" s="41">
        <f t="shared" si="12"/>
        <v>1</v>
      </c>
      <c r="AE59" s="41">
        <f t="shared" si="12"/>
        <v>0</v>
      </c>
      <c r="AF59" s="41">
        <f t="shared" si="13"/>
        <v>0</v>
      </c>
      <c r="AG59" s="48">
        <v>1221.8621547477087</v>
      </c>
      <c r="AH59" s="48">
        <v>273.18724329482615</v>
      </c>
      <c r="AI59" s="48">
        <v>135.65939996995795</v>
      </c>
      <c r="AJ59" s="48">
        <v>184.77297712546118</v>
      </c>
      <c r="AK59" s="41">
        <f t="shared" si="14"/>
        <v>11.428766519608583</v>
      </c>
      <c r="AL59" s="41">
        <f>LN(D59+'Models training data'!$Y$4)</f>
        <v>7.3218952420311005</v>
      </c>
      <c r="AM59" s="41">
        <f>LN(E59+'Models training data'!$Y$5)</f>
        <v>5.8236354527664824</v>
      </c>
      <c r="AN59" s="41">
        <f>LN(F59+'Models training data'!$Y$6)</f>
        <v>5.1987063123957595</v>
      </c>
      <c r="AO59" s="41">
        <f>LN(G59+'Models training data'!$Y$7)</f>
        <v>5.4569284158553462</v>
      </c>
      <c r="AP59" s="41">
        <f t="shared" si="1"/>
        <v>1</v>
      </c>
      <c r="AQ59" s="41">
        <f t="shared" si="15"/>
        <v>1</v>
      </c>
      <c r="AR59" s="41">
        <f t="shared" si="16"/>
        <v>109124.38569751511</v>
      </c>
      <c r="AS59" s="41">
        <f t="shared" si="17"/>
        <v>118711.90062294868</v>
      </c>
      <c r="AT59" s="41">
        <f t="shared" si="18"/>
        <v>11.695082031608651</v>
      </c>
      <c r="AU59" s="41">
        <f t="shared" si="19"/>
        <v>113860.35275895637</v>
      </c>
      <c r="AV59" s="41">
        <f t="shared" si="20"/>
        <v>11.648241617305864</v>
      </c>
      <c r="AW59" s="41">
        <f t="shared" si="21"/>
        <v>113972.55208190257</v>
      </c>
      <c r="AX59" s="41">
        <f t="shared" si="22"/>
        <v>11.650441578748131</v>
      </c>
      <c r="AY59" s="41">
        <f t="shared" si="23"/>
        <v>11.305621869457243</v>
      </c>
      <c r="AZ59" s="41">
        <f t="shared" si="24"/>
        <v>11.459386522566897</v>
      </c>
    </row>
    <row r="60" spans="2:52" x14ac:dyDescent="0.25">
      <c r="B60" s="41" t="str">
        <f t="shared" si="25"/>
        <v>NJ</v>
      </c>
      <c r="C60" s="43">
        <v>44877</v>
      </c>
      <c r="D60" s="45">
        <v>1234.0627292782228</v>
      </c>
      <c r="E60" s="45">
        <v>273.75745475039571</v>
      </c>
      <c r="F60" s="45">
        <v>137.01338978968019</v>
      </c>
      <c r="G60" s="48">
        <v>166.29574705388634</v>
      </c>
      <c r="H60" s="44">
        <v>91446.691404429133</v>
      </c>
      <c r="I60" s="62">
        <f t="shared" si="2"/>
        <v>1811.129320872185</v>
      </c>
      <c r="J60" s="41">
        <f t="shared" si="3"/>
        <v>2022</v>
      </c>
      <c r="K60" s="41">
        <f t="shared" si="4"/>
        <v>46</v>
      </c>
      <c r="L60" s="41">
        <f t="shared" si="5"/>
        <v>2116</v>
      </c>
      <c r="M60" s="41">
        <f t="shared" si="6"/>
        <v>7.6572827929781901</v>
      </c>
      <c r="N60" s="41">
        <f t="shared" si="7"/>
        <v>1</v>
      </c>
      <c r="O60" s="41">
        <f t="shared" si="8"/>
        <v>11</v>
      </c>
      <c r="P60" s="41">
        <f t="shared" si="9"/>
        <v>0</v>
      </c>
      <c r="Q60" s="41">
        <f t="shared" si="9"/>
        <v>0</v>
      </c>
      <c r="R60" s="41">
        <f t="shared" si="9"/>
        <v>0</v>
      </c>
      <c r="S60" s="41">
        <f t="shared" si="9"/>
        <v>0</v>
      </c>
      <c r="T60" s="41">
        <f t="shared" si="10"/>
        <v>0</v>
      </c>
      <c r="U60" s="41">
        <f t="shared" si="10"/>
        <v>0</v>
      </c>
      <c r="V60" s="41">
        <f t="shared" si="10"/>
        <v>0</v>
      </c>
      <c r="W60" s="41">
        <f t="shared" si="10"/>
        <v>0</v>
      </c>
      <c r="X60" s="41">
        <f t="shared" si="11"/>
        <v>0</v>
      </c>
      <c r="Y60" s="41">
        <f t="shared" si="11"/>
        <v>0</v>
      </c>
      <c r="Z60" s="41">
        <f t="shared" si="11"/>
        <v>1</v>
      </c>
      <c r="AA60" s="41">
        <f t="shared" si="11"/>
        <v>0</v>
      </c>
      <c r="AB60" s="41">
        <f t="shared" si="12"/>
        <v>0</v>
      </c>
      <c r="AC60" s="41">
        <f t="shared" si="12"/>
        <v>0</v>
      </c>
      <c r="AD60" s="41">
        <f t="shared" si="12"/>
        <v>1</v>
      </c>
      <c r="AE60" s="41">
        <f t="shared" si="12"/>
        <v>0</v>
      </c>
      <c r="AF60" s="41">
        <f t="shared" si="13"/>
        <v>0</v>
      </c>
      <c r="AG60" s="48">
        <v>1234.0627292782228</v>
      </c>
      <c r="AH60" s="48">
        <v>273.75745475039571</v>
      </c>
      <c r="AI60" s="48">
        <v>137.01338978968019</v>
      </c>
      <c r="AJ60" s="48">
        <v>166.29574705388634</v>
      </c>
      <c r="AK60" s="41">
        <f t="shared" si="14"/>
        <v>11.423511473879989</v>
      </c>
      <c r="AL60" s="41">
        <f>LN(D60+'Models training data'!$Y$4)</f>
        <v>7.329926368731031</v>
      </c>
      <c r="AM60" s="41">
        <f>LN(E60+'Models training data'!$Y$5)</f>
        <v>5.8253200548684534</v>
      </c>
      <c r="AN60" s="41">
        <f>LN(F60+'Models training data'!$Y$6)</f>
        <v>5.206157524390564</v>
      </c>
      <c r="AO60" s="41">
        <f>LN(G60+'Models training data'!$Y$7)</f>
        <v>5.3748115425456211</v>
      </c>
      <c r="AP60" s="41">
        <f t="shared" si="1"/>
        <v>1</v>
      </c>
      <c r="AQ60" s="41">
        <f t="shared" si="15"/>
        <v>1</v>
      </c>
      <c r="AR60" s="41">
        <f t="shared" si="16"/>
        <v>109099.99538443137</v>
      </c>
      <c r="AS60" s="41">
        <f t="shared" si="17"/>
        <v>118687.80323290698</v>
      </c>
      <c r="AT60" s="41">
        <f t="shared" si="18"/>
        <v>11.69482441434387</v>
      </c>
      <c r="AU60" s="41">
        <f t="shared" si="19"/>
        <v>113815.10588978539</v>
      </c>
      <c r="AV60" s="41">
        <f t="shared" si="20"/>
        <v>11.647677650241306</v>
      </c>
      <c r="AW60" s="41">
        <f t="shared" si="21"/>
        <v>113940.75066661673</v>
      </c>
      <c r="AX60" s="41">
        <f t="shared" si="22"/>
        <v>11.650075504676511</v>
      </c>
      <c r="AY60" s="41">
        <f t="shared" si="23"/>
        <v>11.303027565325767</v>
      </c>
      <c r="AZ60" s="41">
        <f t="shared" si="24"/>
        <v>11.450134936835337</v>
      </c>
    </row>
    <row r="61" spans="2:52" x14ac:dyDescent="0.25">
      <c r="B61" s="41" t="str">
        <f t="shared" si="25"/>
        <v>NJ</v>
      </c>
      <c r="C61" s="43">
        <v>44884</v>
      </c>
      <c r="D61" s="45">
        <v>1246.3907236591313</v>
      </c>
      <c r="E61" s="45">
        <v>275.41419880921035</v>
      </c>
      <c r="F61" s="45">
        <v>138.38326326957926</v>
      </c>
      <c r="G61" s="48">
        <v>149.66617911259482</v>
      </c>
      <c r="H61" s="44">
        <v>90980.781907264391</v>
      </c>
      <c r="I61" s="62">
        <f t="shared" si="2"/>
        <v>1809.8543648505156</v>
      </c>
      <c r="J61" s="41">
        <f t="shared" si="3"/>
        <v>2022</v>
      </c>
      <c r="K61" s="41">
        <f t="shared" si="4"/>
        <v>47</v>
      </c>
      <c r="L61" s="41">
        <f t="shared" si="5"/>
        <v>2209</v>
      </c>
      <c r="M61" s="41">
        <f t="shared" si="6"/>
        <v>7.7002952034201169</v>
      </c>
      <c r="N61" s="41">
        <f t="shared" si="7"/>
        <v>1</v>
      </c>
      <c r="O61" s="41">
        <f t="shared" si="8"/>
        <v>11</v>
      </c>
      <c r="P61" s="41">
        <f t="shared" si="9"/>
        <v>0</v>
      </c>
      <c r="Q61" s="41">
        <f t="shared" si="9"/>
        <v>0</v>
      </c>
      <c r="R61" s="41">
        <f t="shared" si="9"/>
        <v>0</v>
      </c>
      <c r="S61" s="41">
        <f t="shared" si="9"/>
        <v>0</v>
      </c>
      <c r="T61" s="41">
        <f t="shared" si="10"/>
        <v>0</v>
      </c>
      <c r="U61" s="41">
        <f t="shared" si="10"/>
        <v>0</v>
      </c>
      <c r="V61" s="41">
        <f t="shared" si="10"/>
        <v>0</v>
      </c>
      <c r="W61" s="41">
        <f t="shared" si="10"/>
        <v>0</v>
      </c>
      <c r="X61" s="41">
        <f t="shared" si="11"/>
        <v>0</v>
      </c>
      <c r="Y61" s="41">
        <f t="shared" si="11"/>
        <v>0</v>
      </c>
      <c r="Z61" s="41">
        <f t="shared" si="11"/>
        <v>1</v>
      </c>
      <c r="AA61" s="41">
        <f t="shared" si="11"/>
        <v>0</v>
      </c>
      <c r="AB61" s="41">
        <f t="shared" si="12"/>
        <v>0</v>
      </c>
      <c r="AC61" s="41">
        <f t="shared" si="12"/>
        <v>0</v>
      </c>
      <c r="AD61" s="41">
        <f t="shared" si="12"/>
        <v>1</v>
      </c>
      <c r="AE61" s="41">
        <f t="shared" si="12"/>
        <v>0</v>
      </c>
      <c r="AF61" s="41">
        <f t="shared" si="13"/>
        <v>0</v>
      </c>
      <c r="AG61" s="48">
        <v>1246.3907236591313</v>
      </c>
      <c r="AH61" s="48">
        <v>275.41419880921035</v>
      </c>
      <c r="AI61" s="48">
        <v>138.38326326957926</v>
      </c>
      <c r="AJ61" s="48">
        <v>149.66617911259482</v>
      </c>
      <c r="AK61" s="41">
        <f t="shared" si="14"/>
        <v>11.418403575363437</v>
      </c>
      <c r="AL61" s="41">
        <f>LN(D61+'Models training data'!$Y$4)</f>
        <v>7.3379763828496785</v>
      </c>
      <c r="AM61" s="41">
        <f>LN(E61+'Models training data'!$Y$5)</f>
        <v>5.8301986106053016</v>
      </c>
      <c r="AN61" s="41">
        <f>LN(F61+'Models training data'!$Y$6)</f>
        <v>5.2136400661076747</v>
      </c>
      <c r="AO61" s="41">
        <f>LN(G61+'Models training data'!$Y$7)</f>
        <v>5.2946587455745977</v>
      </c>
      <c r="AP61" s="41">
        <f t="shared" si="1"/>
        <v>1</v>
      </c>
      <c r="AQ61" s="41">
        <f t="shared" si="15"/>
        <v>1</v>
      </c>
      <c r="AR61" s="41">
        <f t="shared" si="16"/>
        <v>109075.60507134763</v>
      </c>
      <c r="AS61" s="41">
        <f t="shared" si="17"/>
        <v>118663.70584286528</v>
      </c>
      <c r="AT61" s="41">
        <f t="shared" si="18"/>
        <v>11.694566797079091</v>
      </c>
      <c r="AU61" s="41">
        <f t="shared" si="19"/>
        <v>113771.03771929022</v>
      </c>
      <c r="AV61" s="41">
        <f t="shared" si="20"/>
        <v>11.64713062837844</v>
      </c>
      <c r="AW61" s="41">
        <f t="shared" si="21"/>
        <v>113909.63320603485</v>
      </c>
      <c r="AX61" s="41">
        <f t="shared" si="22"/>
        <v>11.64971730377912</v>
      </c>
      <c r="AY61" s="41">
        <f t="shared" si="23"/>
        <v>11.300864827610996</v>
      </c>
      <c r="AZ61" s="41">
        <f t="shared" si="24"/>
        <v>11.441271515040267</v>
      </c>
    </row>
    <row r="62" spans="2:52" x14ac:dyDescent="0.25">
      <c r="B62" s="41" t="str">
        <f t="shared" si="25"/>
        <v>NJ</v>
      </c>
      <c r="C62" s="43">
        <v>44891</v>
      </c>
      <c r="D62" s="45">
        <v>1258.8457878574106</v>
      </c>
      <c r="E62" s="45">
        <v>277.62792555295778</v>
      </c>
      <c r="F62" s="45">
        <v>139.76706986047532</v>
      </c>
      <c r="G62" s="48">
        <v>134.69956187774505</v>
      </c>
      <c r="H62" s="44">
        <v>90522.775197570256</v>
      </c>
      <c r="I62" s="62">
        <f t="shared" si="2"/>
        <v>1810.9403451485887</v>
      </c>
      <c r="J62" s="41">
        <f t="shared" si="3"/>
        <v>2022</v>
      </c>
      <c r="K62" s="41">
        <f t="shared" si="4"/>
        <v>48</v>
      </c>
      <c r="L62" s="41">
        <f t="shared" si="5"/>
        <v>2304</v>
      </c>
      <c r="M62" s="41">
        <f t="shared" si="6"/>
        <v>7.7424020218157823</v>
      </c>
      <c r="N62" s="41">
        <f t="shared" si="7"/>
        <v>1</v>
      </c>
      <c r="O62" s="41">
        <f t="shared" si="8"/>
        <v>11</v>
      </c>
      <c r="P62" s="41">
        <f t="shared" si="9"/>
        <v>0</v>
      </c>
      <c r="Q62" s="41">
        <f t="shared" si="9"/>
        <v>0</v>
      </c>
      <c r="R62" s="41">
        <f t="shared" si="9"/>
        <v>0</v>
      </c>
      <c r="S62" s="41">
        <f t="shared" si="9"/>
        <v>0</v>
      </c>
      <c r="T62" s="41">
        <f t="shared" si="10"/>
        <v>0</v>
      </c>
      <c r="U62" s="41">
        <f t="shared" si="10"/>
        <v>0</v>
      </c>
      <c r="V62" s="41">
        <f t="shared" si="10"/>
        <v>0</v>
      </c>
      <c r="W62" s="41">
        <f t="shared" si="10"/>
        <v>0</v>
      </c>
      <c r="X62" s="41">
        <f t="shared" si="11"/>
        <v>0</v>
      </c>
      <c r="Y62" s="41">
        <f t="shared" si="11"/>
        <v>0</v>
      </c>
      <c r="Z62" s="41">
        <f t="shared" si="11"/>
        <v>1</v>
      </c>
      <c r="AA62" s="41">
        <f t="shared" si="11"/>
        <v>0</v>
      </c>
      <c r="AB62" s="41">
        <f t="shared" si="12"/>
        <v>0</v>
      </c>
      <c r="AC62" s="41">
        <f t="shared" si="12"/>
        <v>0</v>
      </c>
      <c r="AD62" s="41">
        <f t="shared" si="12"/>
        <v>1</v>
      </c>
      <c r="AE62" s="41">
        <f t="shared" si="12"/>
        <v>0</v>
      </c>
      <c r="AF62" s="41">
        <f t="shared" si="13"/>
        <v>0</v>
      </c>
      <c r="AG62" s="48">
        <v>1258.8457878574106</v>
      </c>
      <c r="AH62" s="48">
        <v>277.62792555295778</v>
      </c>
      <c r="AI62" s="48">
        <v>139.76706986047532</v>
      </c>
      <c r="AJ62" s="48">
        <v>134.69956187774505</v>
      </c>
      <c r="AK62" s="41">
        <f t="shared" si="14"/>
        <v>11.413356757668701</v>
      </c>
      <c r="AL62" s="41">
        <f>LN(D62+'Models training data'!$Y$4)</f>
        <v>7.3460440925064239</v>
      </c>
      <c r="AM62" s="41">
        <f>LN(E62+'Models training data'!$Y$5)</f>
        <v>5.8366803664968598</v>
      </c>
      <c r="AN62" s="41">
        <f>LN(F62+'Models training data'!$Y$6)</f>
        <v>5.2211422926995974</v>
      </c>
      <c r="AO62" s="41">
        <f>LN(G62+'Models training data'!$Y$7)</f>
        <v>5.2165811178821659</v>
      </c>
      <c r="AP62" s="41">
        <f t="shared" si="1"/>
        <v>1</v>
      </c>
      <c r="AQ62" s="41">
        <f t="shared" si="15"/>
        <v>1</v>
      </c>
      <c r="AR62" s="41">
        <f t="shared" si="16"/>
        <v>109051.21475826389</v>
      </c>
      <c r="AS62" s="41">
        <f t="shared" si="17"/>
        <v>118639.60845282358</v>
      </c>
      <c r="AT62" s="41">
        <f t="shared" si="18"/>
        <v>11.69430917981431</v>
      </c>
      <c r="AU62" s="41">
        <f t="shared" si="19"/>
        <v>113728.14824747088</v>
      </c>
      <c r="AV62" s="41">
        <f t="shared" si="20"/>
        <v>11.646600551717265</v>
      </c>
      <c r="AW62" s="41">
        <f t="shared" si="21"/>
        <v>113879.1708988032</v>
      </c>
      <c r="AX62" s="41">
        <f t="shared" si="22"/>
        <v>11.649366644516348</v>
      </c>
      <c r="AY62" s="41">
        <f t="shared" si="23"/>
        <v>11.299039312916697</v>
      </c>
      <c r="AZ62" s="41">
        <f t="shared" si="24"/>
        <v>11.432738779502285</v>
      </c>
    </row>
    <row r="63" spans="2:52" x14ac:dyDescent="0.25">
      <c r="B63" s="41" t="str">
        <f t="shared" si="25"/>
        <v>NJ</v>
      </c>
      <c r="C63" s="43">
        <v>44898</v>
      </c>
      <c r="D63" s="45">
        <v>1271.4280556091664</v>
      </c>
      <c r="E63" s="45">
        <v>280.13399718631501</v>
      </c>
      <c r="F63" s="45">
        <v>141.16473795490009</v>
      </c>
      <c r="G63" s="48">
        <v>121.22960575761152</v>
      </c>
      <c r="H63" s="44">
        <v>90054.335873324162</v>
      </c>
      <c r="I63" s="62">
        <f t="shared" si="2"/>
        <v>1813.9563965079933</v>
      </c>
      <c r="J63" s="41">
        <f t="shared" si="3"/>
        <v>2022</v>
      </c>
      <c r="K63" s="41">
        <f t="shared" si="4"/>
        <v>49</v>
      </c>
      <c r="L63" s="41">
        <f t="shared" si="5"/>
        <v>2401</v>
      </c>
      <c r="M63" s="41">
        <f t="shared" si="6"/>
        <v>7.7836405962212529</v>
      </c>
      <c r="N63" s="41">
        <f t="shared" si="7"/>
        <v>1</v>
      </c>
      <c r="O63" s="41">
        <f t="shared" si="8"/>
        <v>12</v>
      </c>
      <c r="P63" s="41">
        <f t="shared" si="9"/>
        <v>0</v>
      </c>
      <c r="Q63" s="41">
        <f t="shared" si="9"/>
        <v>0</v>
      </c>
      <c r="R63" s="41">
        <f t="shared" si="9"/>
        <v>0</v>
      </c>
      <c r="S63" s="41">
        <f t="shared" si="9"/>
        <v>0</v>
      </c>
      <c r="T63" s="41">
        <f t="shared" si="10"/>
        <v>0</v>
      </c>
      <c r="U63" s="41">
        <f t="shared" si="10"/>
        <v>0</v>
      </c>
      <c r="V63" s="41">
        <f t="shared" si="10"/>
        <v>0</v>
      </c>
      <c r="W63" s="41">
        <f t="shared" si="10"/>
        <v>0</v>
      </c>
      <c r="X63" s="41">
        <f t="shared" si="11"/>
        <v>0</v>
      </c>
      <c r="Y63" s="41">
        <f t="shared" si="11"/>
        <v>0</v>
      </c>
      <c r="Z63" s="41">
        <f t="shared" si="11"/>
        <v>0</v>
      </c>
      <c r="AA63" s="41">
        <f t="shared" si="11"/>
        <v>1</v>
      </c>
      <c r="AB63" s="41">
        <f t="shared" si="12"/>
        <v>0</v>
      </c>
      <c r="AC63" s="41">
        <f t="shared" si="12"/>
        <v>0</v>
      </c>
      <c r="AD63" s="41">
        <f t="shared" si="12"/>
        <v>1</v>
      </c>
      <c r="AE63" s="41">
        <f t="shared" si="12"/>
        <v>0</v>
      </c>
      <c r="AF63" s="41">
        <f t="shared" si="13"/>
        <v>0</v>
      </c>
      <c r="AG63" s="48">
        <v>1271.4280556091664</v>
      </c>
      <c r="AH63" s="48">
        <v>280.13399718631501</v>
      </c>
      <c r="AI63" s="48">
        <v>141.16473795490009</v>
      </c>
      <c r="AJ63" s="48">
        <v>121.22960575761152</v>
      </c>
      <c r="AK63" s="41">
        <f t="shared" si="14"/>
        <v>11.408168499065425</v>
      </c>
      <c r="AL63" s="41">
        <f>LN(D63+'Models training data'!$Y$4)</f>
        <v>7.354128641353018</v>
      </c>
      <c r="AM63" s="41">
        <f>LN(E63+'Models training data'!$Y$5)</f>
        <v>5.8439677564120229</v>
      </c>
      <c r="AN63" s="41">
        <f>LN(F63+'Models training data'!$Y$6)</f>
        <v>5.2286629646919121</v>
      </c>
      <c r="AO63" s="41">
        <f>LN(G63+'Models training data'!$Y$7)</f>
        <v>5.1406867015828581</v>
      </c>
      <c r="AP63" s="41">
        <f t="shared" si="1"/>
        <v>0</v>
      </c>
      <c r="AQ63" s="41">
        <f t="shared" si="15"/>
        <v>2</v>
      </c>
      <c r="AR63" s="41">
        <f t="shared" si="16"/>
        <v>84090.631627702445</v>
      </c>
      <c r="AS63" s="41">
        <f t="shared" si="17"/>
        <v>92640.763069033012</v>
      </c>
      <c r="AT63" s="41">
        <f t="shared" si="18"/>
        <v>11.42377671385179</v>
      </c>
      <c r="AU63" s="41">
        <f t="shared" si="19"/>
        <v>92255.807282398338</v>
      </c>
      <c r="AV63" s="41">
        <f t="shared" si="20"/>
        <v>11.418306936043898</v>
      </c>
      <c r="AW63" s="41">
        <f t="shared" si="21"/>
        <v>92532.091176740229</v>
      </c>
      <c r="AX63" s="41">
        <f t="shared" si="22"/>
        <v>11.423079431921485</v>
      </c>
      <c r="AY63" s="41">
        <f t="shared" si="23"/>
        <v>11.349635516950157</v>
      </c>
      <c r="AZ63" s="41">
        <f t="shared" si="24"/>
        <v>11.398597938216174</v>
      </c>
    </row>
    <row r="64" spans="2:52" x14ac:dyDescent="0.25">
      <c r="B64" s="41" t="str">
        <f t="shared" si="25"/>
        <v>NJ</v>
      </c>
      <c r="C64" s="43">
        <v>44905</v>
      </c>
      <c r="D64" s="45">
        <v>1284.1380030764853</v>
      </c>
      <c r="E64" s="45">
        <v>282.80023334709199</v>
      </c>
      <c r="F64" s="45">
        <v>142.57638507403107</v>
      </c>
      <c r="G64" s="48">
        <v>109.10664518861448</v>
      </c>
      <c r="H64" s="44">
        <v>89602.203958623912</v>
      </c>
      <c r="I64" s="62">
        <f t="shared" si="2"/>
        <v>1818.621266686223</v>
      </c>
      <c r="J64" s="41">
        <f t="shared" si="3"/>
        <v>2022</v>
      </c>
      <c r="K64" s="41">
        <f t="shared" si="4"/>
        <v>50</v>
      </c>
      <c r="L64" s="41">
        <f t="shared" si="5"/>
        <v>2500</v>
      </c>
      <c r="M64" s="41">
        <f t="shared" si="6"/>
        <v>7.8240460108562919</v>
      </c>
      <c r="N64" s="41">
        <f t="shared" si="7"/>
        <v>1</v>
      </c>
      <c r="O64" s="41">
        <f t="shared" si="8"/>
        <v>12</v>
      </c>
      <c r="P64" s="41">
        <f t="shared" si="9"/>
        <v>0</v>
      </c>
      <c r="Q64" s="41">
        <f t="shared" si="9"/>
        <v>0</v>
      </c>
      <c r="R64" s="41">
        <f t="shared" si="9"/>
        <v>0</v>
      </c>
      <c r="S64" s="41">
        <f t="shared" si="9"/>
        <v>0</v>
      </c>
      <c r="T64" s="41">
        <f t="shared" si="10"/>
        <v>0</v>
      </c>
      <c r="U64" s="41">
        <f t="shared" si="10"/>
        <v>0</v>
      </c>
      <c r="V64" s="41">
        <f t="shared" si="10"/>
        <v>0</v>
      </c>
      <c r="W64" s="41">
        <f t="shared" si="10"/>
        <v>0</v>
      </c>
      <c r="X64" s="41">
        <f t="shared" si="11"/>
        <v>0</v>
      </c>
      <c r="Y64" s="41">
        <f t="shared" si="11"/>
        <v>0</v>
      </c>
      <c r="Z64" s="41">
        <f t="shared" si="11"/>
        <v>0</v>
      </c>
      <c r="AA64" s="41">
        <f t="shared" si="11"/>
        <v>1</v>
      </c>
      <c r="AB64" s="41">
        <f t="shared" si="12"/>
        <v>0</v>
      </c>
      <c r="AC64" s="41">
        <f t="shared" si="12"/>
        <v>0</v>
      </c>
      <c r="AD64" s="41">
        <f t="shared" si="12"/>
        <v>1</v>
      </c>
      <c r="AE64" s="41">
        <f t="shared" si="12"/>
        <v>0</v>
      </c>
      <c r="AF64" s="41">
        <f t="shared" si="13"/>
        <v>0</v>
      </c>
      <c r="AG64" s="48">
        <v>1284.1380030764853</v>
      </c>
      <c r="AH64" s="48">
        <v>282.80023334709199</v>
      </c>
      <c r="AI64" s="48">
        <v>142.57638507403107</v>
      </c>
      <c r="AJ64" s="48">
        <v>109.10664518861448</v>
      </c>
      <c r="AK64" s="41">
        <f t="shared" si="14"/>
        <v>11.403135196413</v>
      </c>
      <c r="AL64" s="41">
        <f>LN(D64+'Models training data'!$Y$4)</f>
        <v>7.3622294061207922</v>
      </c>
      <c r="AM64" s="41">
        <f>LN(E64+'Models training data'!$Y$5)</f>
        <v>5.851663021552441</v>
      </c>
      <c r="AN64" s="41">
        <f>LN(F64+'Models training data'!$Y$6)</f>
        <v>5.2362018752486801</v>
      </c>
      <c r="AO64" s="41">
        <f>LN(G64+'Models training data'!$Y$7)</f>
        <v>5.0670791340296448</v>
      </c>
      <c r="AP64" s="41">
        <f t="shared" si="1"/>
        <v>0</v>
      </c>
      <c r="AQ64" s="41">
        <f t="shared" si="15"/>
        <v>2</v>
      </c>
      <c r="AR64" s="41">
        <f t="shared" si="16"/>
        <v>84066.241314618703</v>
      </c>
      <c r="AS64" s="41">
        <f t="shared" si="17"/>
        <v>92616.665678991296</v>
      </c>
      <c r="AT64" s="41">
        <f t="shared" si="18"/>
        <v>11.423519096587011</v>
      </c>
      <c r="AU64" s="41">
        <f t="shared" si="19"/>
        <v>92215.275207930623</v>
      </c>
      <c r="AV64" s="41">
        <f t="shared" si="20"/>
        <v>11.417810749786103</v>
      </c>
      <c r="AW64" s="41">
        <f t="shared" si="21"/>
        <v>92502.85975529041</v>
      </c>
      <c r="AX64" s="41">
        <f t="shared" si="22"/>
        <v>11.422742941693826</v>
      </c>
      <c r="AY64" s="41">
        <f t="shared" si="23"/>
        <v>11.348326721167233</v>
      </c>
      <c r="AZ64" s="41">
        <f t="shared" si="24"/>
        <v>11.390678033792991</v>
      </c>
    </row>
    <row r="65" spans="2:52" x14ac:dyDescent="0.25">
      <c r="B65" s="41" t="str">
        <f t="shared" si="25"/>
        <v>NJ</v>
      </c>
      <c r="C65" s="43">
        <v>44912</v>
      </c>
      <c r="D65" s="45">
        <v>1296.9763499451094</v>
      </c>
      <c r="E65" s="45">
        <v>285.56068377501987</v>
      </c>
      <c r="F65" s="45">
        <v>144.00214889872956</v>
      </c>
      <c r="G65" s="48">
        <v>98.195980670429449</v>
      </c>
      <c r="H65" s="44">
        <v>89151.038307130293</v>
      </c>
      <c r="I65" s="62">
        <f t="shared" si="2"/>
        <v>1824.7351632892883</v>
      </c>
      <c r="J65" s="41">
        <f t="shared" si="3"/>
        <v>2022</v>
      </c>
      <c r="K65" s="41">
        <f t="shared" si="4"/>
        <v>51</v>
      </c>
      <c r="L65" s="41">
        <f t="shared" si="5"/>
        <v>2601</v>
      </c>
      <c r="M65" s="41">
        <f t="shared" si="6"/>
        <v>7.8636512654486515</v>
      </c>
      <c r="N65" s="41">
        <f t="shared" si="7"/>
        <v>1</v>
      </c>
      <c r="O65" s="41">
        <f t="shared" si="8"/>
        <v>12</v>
      </c>
      <c r="P65" s="41">
        <f t="shared" si="9"/>
        <v>0</v>
      </c>
      <c r="Q65" s="41">
        <f t="shared" si="9"/>
        <v>0</v>
      </c>
      <c r="R65" s="41">
        <f t="shared" si="9"/>
        <v>0</v>
      </c>
      <c r="S65" s="41">
        <f t="shared" si="9"/>
        <v>0</v>
      </c>
      <c r="T65" s="41">
        <f t="shared" si="10"/>
        <v>0</v>
      </c>
      <c r="U65" s="41">
        <f t="shared" si="10"/>
        <v>0</v>
      </c>
      <c r="V65" s="41">
        <f t="shared" si="10"/>
        <v>0</v>
      </c>
      <c r="W65" s="41">
        <f t="shared" si="10"/>
        <v>0</v>
      </c>
      <c r="X65" s="41">
        <f t="shared" si="11"/>
        <v>0</v>
      </c>
      <c r="Y65" s="41">
        <f t="shared" si="11"/>
        <v>0</v>
      </c>
      <c r="Z65" s="41">
        <f t="shared" si="11"/>
        <v>0</v>
      </c>
      <c r="AA65" s="41">
        <f t="shared" si="11"/>
        <v>1</v>
      </c>
      <c r="AB65" s="41">
        <f t="shared" si="12"/>
        <v>0</v>
      </c>
      <c r="AC65" s="41">
        <f t="shared" si="12"/>
        <v>0</v>
      </c>
      <c r="AD65" s="41">
        <f t="shared" si="12"/>
        <v>1</v>
      </c>
      <c r="AE65" s="41">
        <f t="shared" si="12"/>
        <v>0</v>
      </c>
      <c r="AF65" s="41">
        <f t="shared" si="13"/>
        <v>0</v>
      </c>
      <c r="AG65" s="48">
        <v>1296.9763499451094</v>
      </c>
      <c r="AH65" s="48">
        <v>285.56068377501987</v>
      </c>
      <c r="AI65" s="48">
        <v>144.00214889872956</v>
      </c>
      <c r="AJ65" s="48">
        <v>98.195980670429449</v>
      </c>
      <c r="AK65" s="41">
        <f t="shared" si="14"/>
        <v>11.398087269966371</v>
      </c>
      <c r="AL65" s="41">
        <f>LN(D65+'Models training data'!$Y$4)</f>
        <v>7.3703459254619084</v>
      </c>
      <c r="AM65" s="41">
        <f>LN(E65+'Models training data'!$Y$5)</f>
        <v>5.8595683014565463</v>
      </c>
      <c r="AN65" s="41">
        <f>LN(F65+'Models training data'!$Y$6)</f>
        <v>5.2437589198600403</v>
      </c>
      <c r="AO65" s="41">
        <f>LN(G65+'Models training data'!$Y$7)</f>
        <v>4.99585604560344</v>
      </c>
      <c r="AP65" s="41">
        <f t="shared" si="1"/>
        <v>0</v>
      </c>
      <c r="AQ65" s="41">
        <f t="shared" si="15"/>
        <v>2</v>
      </c>
      <c r="AR65" s="41">
        <f t="shared" si="16"/>
        <v>84041.85100153496</v>
      </c>
      <c r="AS65" s="41">
        <f t="shared" si="17"/>
        <v>92592.568288949609</v>
      </c>
      <c r="AT65" s="41">
        <f t="shared" si="18"/>
        <v>11.42326147932223</v>
      </c>
      <c r="AU65" s="41">
        <f t="shared" si="19"/>
        <v>92175.921832138745</v>
      </c>
      <c r="AV65" s="41">
        <f t="shared" si="20"/>
        <v>11.417331508730001</v>
      </c>
      <c r="AW65" s="41">
        <f t="shared" si="21"/>
        <v>92474.207212083667</v>
      </c>
      <c r="AX65" s="41">
        <f t="shared" si="22"/>
        <v>11.422413115078889</v>
      </c>
      <c r="AY65" s="41">
        <f t="shared" si="23"/>
        <v>11.3472267665868</v>
      </c>
      <c r="AZ65" s="41">
        <f t="shared" si="24"/>
        <v>11.383065573064613</v>
      </c>
    </row>
    <row r="66" spans="2:52" x14ac:dyDescent="0.25">
      <c r="B66" s="41" t="str">
        <f t="shared" si="25"/>
        <v>NJ</v>
      </c>
      <c r="C66" s="43">
        <v>44919</v>
      </c>
      <c r="D66" s="45">
        <v>1309.9439902310619</v>
      </c>
      <c r="E66" s="45">
        <v>288.38251465999849</v>
      </c>
      <c r="F66" s="45">
        <v>145.44217038511269</v>
      </c>
      <c r="G66" s="48">
        <v>88.376382603454147</v>
      </c>
      <c r="H66" s="44">
        <v>88700.351722781779</v>
      </c>
      <c r="I66" s="62">
        <f t="shared" si="2"/>
        <v>1832.1450578796271</v>
      </c>
      <c r="J66" s="41">
        <f t="shared" si="3"/>
        <v>2022</v>
      </c>
      <c r="K66" s="41">
        <f t="shared" si="4"/>
        <v>52</v>
      </c>
      <c r="L66" s="41">
        <f t="shared" si="5"/>
        <v>2704</v>
      </c>
      <c r="M66" s="41">
        <f t="shared" si="6"/>
        <v>7.9024874371628551</v>
      </c>
      <c r="N66" s="41">
        <f t="shared" si="7"/>
        <v>1</v>
      </c>
      <c r="O66" s="41">
        <f t="shared" si="8"/>
        <v>12</v>
      </c>
      <c r="P66" s="41">
        <f t="shared" si="9"/>
        <v>0</v>
      </c>
      <c r="Q66" s="41">
        <f t="shared" si="9"/>
        <v>0</v>
      </c>
      <c r="R66" s="41">
        <f t="shared" si="9"/>
        <v>0</v>
      </c>
      <c r="S66" s="41">
        <f t="shared" si="9"/>
        <v>0</v>
      </c>
      <c r="T66" s="41">
        <f t="shared" si="10"/>
        <v>0</v>
      </c>
      <c r="U66" s="41">
        <f t="shared" si="10"/>
        <v>0</v>
      </c>
      <c r="V66" s="41">
        <f t="shared" si="10"/>
        <v>0</v>
      </c>
      <c r="W66" s="41">
        <f t="shared" si="10"/>
        <v>0</v>
      </c>
      <c r="X66" s="41">
        <f t="shared" si="11"/>
        <v>0</v>
      </c>
      <c r="Y66" s="41">
        <f t="shared" si="11"/>
        <v>0</v>
      </c>
      <c r="Z66" s="41">
        <f t="shared" si="11"/>
        <v>0</v>
      </c>
      <c r="AA66" s="41">
        <f t="shared" si="11"/>
        <v>1</v>
      </c>
      <c r="AB66" s="41">
        <f t="shared" si="12"/>
        <v>0</v>
      </c>
      <c r="AC66" s="41">
        <f t="shared" si="12"/>
        <v>0</v>
      </c>
      <c r="AD66" s="41">
        <f t="shared" si="12"/>
        <v>1</v>
      </c>
      <c r="AE66" s="41">
        <f t="shared" si="12"/>
        <v>0</v>
      </c>
      <c r="AF66" s="41">
        <f t="shared" si="13"/>
        <v>0</v>
      </c>
      <c r="AG66" s="48">
        <v>1309.9439902310619</v>
      </c>
      <c r="AH66" s="48">
        <v>288.38251465999849</v>
      </c>
      <c r="AI66" s="48">
        <v>145.44217038511269</v>
      </c>
      <c r="AJ66" s="48">
        <v>88.376382603454147</v>
      </c>
      <c r="AK66" s="41">
        <f t="shared" si="14"/>
        <v>11.393019133597383</v>
      </c>
      <c r="AL66" s="41">
        <f>LN(D66+'Models training data'!$Y$4)</f>
        <v>7.3784778505286228</v>
      </c>
      <c r="AM66" s="41">
        <f>LN(E66+'Models training data'!$Y$5)</f>
        <v>5.8675852809889504</v>
      </c>
      <c r="AN66" s="41">
        <f>LN(F66+'Models training data'!$Y$6)</f>
        <v>5.2513340040135654</v>
      </c>
      <c r="AO66" s="41">
        <f>LN(G66+'Models training data'!$Y$7)</f>
        <v>4.927107415155846</v>
      </c>
      <c r="AP66" s="41">
        <f t="shared" si="1"/>
        <v>0</v>
      </c>
      <c r="AQ66" s="41">
        <f t="shared" si="15"/>
        <v>2</v>
      </c>
      <c r="AR66" s="41">
        <f t="shared" si="16"/>
        <v>84017.460688451218</v>
      </c>
      <c r="AS66" s="41">
        <f t="shared" si="17"/>
        <v>92568.470898907908</v>
      </c>
      <c r="AT66" s="41">
        <f t="shared" si="18"/>
        <v>11.423003862057451</v>
      </c>
      <c r="AU66" s="41">
        <f t="shared" si="19"/>
        <v>92137.747155022676</v>
      </c>
      <c r="AV66" s="41">
        <f t="shared" si="20"/>
        <v>11.416869212875588</v>
      </c>
      <c r="AW66" s="41">
        <f t="shared" si="21"/>
        <v>92446.111064249795</v>
      </c>
      <c r="AX66" s="41">
        <f t="shared" si="22"/>
        <v>11.42208969327071</v>
      </c>
      <c r="AY66" s="41">
        <f t="shared" si="23"/>
        <v>11.346312335144066</v>
      </c>
      <c r="AZ66" s="41">
        <f t="shared" si="24"/>
        <v>11.375767387450697</v>
      </c>
    </row>
    <row r="67" spans="2:52" x14ac:dyDescent="0.25">
      <c r="B67" s="41" t="str">
        <f t="shared" si="25"/>
        <v>NJ</v>
      </c>
      <c r="C67" s="43">
        <v>44926</v>
      </c>
      <c r="D67" s="45">
        <v>1323.0419438839233</v>
      </c>
      <c r="E67" s="45">
        <v>291.24945183021271</v>
      </c>
      <c r="F67" s="45">
        <v>146.89659208870339</v>
      </c>
      <c r="G67" s="48">
        <v>78.940881225429337</v>
      </c>
      <c r="H67" s="44">
        <v>88206.809634612946</v>
      </c>
      <c r="I67" s="62">
        <f t="shared" si="2"/>
        <v>1840.1288690282686</v>
      </c>
      <c r="J67" s="41">
        <f t="shared" si="3"/>
        <v>2022</v>
      </c>
      <c r="K67" s="41">
        <f t="shared" si="4"/>
        <v>53</v>
      </c>
      <c r="L67" s="41">
        <f t="shared" si="5"/>
        <v>2809</v>
      </c>
      <c r="M67" s="41">
        <f t="shared" si="6"/>
        <v>7.9405838271042439</v>
      </c>
      <c r="N67" s="41">
        <f t="shared" si="7"/>
        <v>1</v>
      </c>
      <c r="O67" s="41">
        <f t="shared" si="8"/>
        <v>12</v>
      </c>
      <c r="P67" s="41">
        <f t="shared" si="9"/>
        <v>0</v>
      </c>
      <c r="Q67" s="41">
        <f t="shared" si="9"/>
        <v>0</v>
      </c>
      <c r="R67" s="41">
        <f t="shared" si="9"/>
        <v>0</v>
      </c>
      <c r="S67" s="41">
        <f t="shared" si="9"/>
        <v>0</v>
      </c>
      <c r="T67" s="41">
        <f t="shared" si="10"/>
        <v>0</v>
      </c>
      <c r="U67" s="41">
        <f t="shared" si="10"/>
        <v>0</v>
      </c>
      <c r="V67" s="41">
        <f t="shared" si="10"/>
        <v>0</v>
      </c>
      <c r="W67" s="41">
        <f t="shared" si="10"/>
        <v>0</v>
      </c>
      <c r="X67" s="41">
        <f t="shared" si="11"/>
        <v>0</v>
      </c>
      <c r="Y67" s="41">
        <f t="shared" si="11"/>
        <v>0</v>
      </c>
      <c r="Z67" s="41">
        <f t="shared" si="11"/>
        <v>0</v>
      </c>
      <c r="AA67" s="41">
        <f t="shared" si="11"/>
        <v>1</v>
      </c>
      <c r="AB67" s="41">
        <f t="shared" si="12"/>
        <v>0</v>
      </c>
      <c r="AC67" s="41">
        <f t="shared" si="12"/>
        <v>0</v>
      </c>
      <c r="AD67" s="41">
        <f t="shared" si="12"/>
        <v>1</v>
      </c>
      <c r="AE67" s="41">
        <f t="shared" si="12"/>
        <v>0</v>
      </c>
      <c r="AF67" s="41">
        <f t="shared" si="13"/>
        <v>0</v>
      </c>
      <c r="AG67" s="48">
        <v>1323.0419438839233</v>
      </c>
      <c r="AH67" s="48">
        <v>291.24945183021271</v>
      </c>
      <c r="AI67" s="48">
        <v>146.89659208870339</v>
      </c>
      <c r="AJ67" s="48">
        <v>78.940881225429337</v>
      </c>
      <c r="AK67" s="41">
        <f t="shared" si="14"/>
        <v>11.38743944575624</v>
      </c>
      <c r="AL67" s="41">
        <f>LN(D67+'Models training data'!$Y$4)</f>
        <v>7.386624910651725</v>
      </c>
      <c r="AM67" s="41">
        <f>LN(E67+'Models training data'!$Y$5)</f>
        <v>5.8756651174426828</v>
      </c>
      <c r="AN67" s="41">
        <f>LN(F67+'Models training data'!$Y$6)</f>
        <v>5.258927034040231</v>
      </c>
      <c r="AO67" s="41">
        <f>LN(G67+'Models training data'!$Y$7)</f>
        <v>4.8562737074361078</v>
      </c>
      <c r="AP67" s="41">
        <f t="shared" si="1"/>
        <v>0</v>
      </c>
      <c r="AQ67" s="41">
        <f t="shared" si="15"/>
        <v>2</v>
      </c>
      <c r="AR67" s="41">
        <f t="shared" si="16"/>
        <v>83993.070375367475</v>
      </c>
      <c r="AS67" s="41">
        <f t="shared" si="17"/>
        <v>92544.373508866207</v>
      </c>
      <c r="AT67" s="41">
        <f t="shared" si="18"/>
        <v>11.42274624479267</v>
      </c>
      <c r="AU67" s="41">
        <f t="shared" si="19"/>
        <v>92100.751176582431</v>
      </c>
      <c r="AV67" s="41">
        <f t="shared" si="20"/>
        <v>11.416423862222867</v>
      </c>
      <c r="AW67" s="41">
        <f t="shared" si="21"/>
        <v>92418.55011381401</v>
      </c>
      <c r="AX67" s="41">
        <f t="shared" si="22"/>
        <v>11.421772432254084</v>
      </c>
      <c r="AY67" s="41">
        <f t="shared" si="23"/>
        <v>11.34546870137703</v>
      </c>
      <c r="AZ67" s="41">
        <f t="shared" si="24"/>
        <v>11.368214471958565</v>
      </c>
    </row>
    <row r="68" spans="2:52" x14ac:dyDescent="0.25">
      <c r="B68" s="41" t="str">
        <f t="shared" si="25"/>
        <v>NJ</v>
      </c>
      <c r="C68" s="43">
        <v>44933</v>
      </c>
      <c r="D68" s="45">
        <v>1336.2713229481483</v>
      </c>
      <c r="E68" s="45">
        <v>294.15350236032202</v>
      </c>
      <c r="F68" s="45">
        <v>148.36555800956438</v>
      </c>
      <c r="G68" s="48">
        <v>85.455185328054895</v>
      </c>
      <c r="H68" s="44">
        <v>89179.46276819543</v>
      </c>
      <c r="I68" s="62">
        <f t="shared" si="2"/>
        <v>1864.2455686460896</v>
      </c>
      <c r="J68" s="41">
        <f t="shared" si="3"/>
        <v>2023</v>
      </c>
      <c r="K68" s="41">
        <f t="shared" si="4"/>
        <v>54</v>
      </c>
      <c r="L68" s="41">
        <f t="shared" si="5"/>
        <v>2916</v>
      </c>
      <c r="M68" s="41">
        <f t="shared" si="6"/>
        <v>7.977968093128549</v>
      </c>
      <c r="N68" s="41">
        <f t="shared" si="7"/>
        <v>1</v>
      </c>
      <c r="O68" s="41">
        <f t="shared" si="8"/>
        <v>1</v>
      </c>
      <c r="P68" s="41">
        <f t="shared" si="9"/>
        <v>1</v>
      </c>
      <c r="Q68" s="41">
        <f t="shared" si="9"/>
        <v>0</v>
      </c>
      <c r="R68" s="41">
        <f t="shared" si="9"/>
        <v>0</v>
      </c>
      <c r="S68" s="41">
        <f t="shared" si="9"/>
        <v>0</v>
      </c>
      <c r="T68" s="41">
        <f t="shared" si="10"/>
        <v>0</v>
      </c>
      <c r="U68" s="41">
        <f t="shared" si="10"/>
        <v>0</v>
      </c>
      <c r="V68" s="41">
        <f t="shared" si="10"/>
        <v>0</v>
      </c>
      <c r="W68" s="41">
        <f t="shared" si="10"/>
        <v>0</v>
      </c>
      <c r="X68" s="41">
        <f t="shared" si="11"/>
        <v>0</v>
      </c>
      <c r="Y68" s="41">
        <f t="shared" si="11"/>
        <v>0</v>
      </c>
      <c r="Z68" s="41">
        <f t="shared" si="11"/>
        <v>0</v>
      </c>
      <c r="AA68" s="41">
        <f t="shared" si="11"/>
        <v>0</v>
      </c>
      <c r="AB68" s="41">
        <f t="shared" si="12"/>
        <v>0</v>
      </c>
      <c r="AC68" s="41">
        <f t="shared" si="12"/>
        <v>0</v>
      </c>
      <c r="AD68" s="41">
        <f t="shared" si="12"/>
        <v>1</v>
      </c>
      <c r="AE68" s="41">
        <f t="shared" si="12"/>
        <v>0</v>
      </c>
      <c r="AF68" s="41">
        <f t="shared" si="13"/>
        <v>0</v>
      </c>
      <c r="AG68" s="48">
        <v>1336.2713229481483</v>
      </c>
      <c r="AH68" s="48">
        <v>294.15350236032202</v>
      </c>
      <c r="AI68" s="48">
        <v>148.36555800956438</v>
      </c>
      <c r="AJ68" s="48">
        <v>85.455185328054895</v>
      </c>
      <c r="AK68" s="41">
        <f t="shared" si="14"/>
        <v>11.398406054034544</v>
      </c>
      <c r="AL68" s="41">
        <f>LN(D68+'Models training data'!$Y$4)</f>
        <v>7.3947868895062934</v>
      </c>
      <c r="AM68" s="41">
        <f>LN(E68+'Models training data'!$Y$5)</f>
        <v>5.8837835305567889</v>
      </c>
      <c r="AN68" s="41">
        <f>LN(F68+'Models training data'!$Y$6)</f>
        <v>5.2665379162157064</v>
      </c>
      <c r="AO68" s="41">
        <f>LN(G68+'Models training data'!$Y$7)</f>
        <v>4.9057088985693911</v>
      </c>
      <c r="AP68" s="41">
        <f t="shared" si="1"/>
        <v>0</v>
      </c>
      <c r="AQ68" s="41">
        <f t="shared" si="15"/>
        <v>1</v>
      </c>
      <c r="AR68" s="41">
        <f t="shared" si="16"/>
        <v>85099.412289635671</v>
      </c>
      <c r="AS68" s="41">
        <f t="shared" si="17"/>
        <v>93658.534215102802</v>
      </c>
      <c r="AT68" s="41">
        <f t="shared" si="18"/>
        <v>11.4365638824819</v>
      </c>
      <c r="AU68" s="41">
        <f t="shared" si="19"/>
        <v>92518.641234063107</v>
      </c>
      <c r="AV68" s="41">
        <f t="shared" si="20"/>
        <v>11.420170364636769</v>
      </c>
      <c r="AW68" s="41">
        <f t="shared" si="21"/>
        <v>92354.991004462674</v>
      </c>
      <c r="AX68" s="41">
        <f t="shared" si="22"/>
        <v>11.421505232213526</v>
      </c>
      <c r="AY68" s="41">
        <f t="shared" si="23"/>
        <v>11.431818952794922</v>
      </c>
      <c r="AZ68" s="41">
        <f t="shared" si="24"/>
        <v>11.392511883026023</v>
      </c>
    </row>
    <row r="69" spans="2:52" x14ac:dyDescent="0.25">
      <c r="B69" s="41" t="str">
        <f t="shared" si="25"/>
        <v>NJ</v>
      </c>
      <c r="C69" s="43">
        <v>44940</v>
      </c>
      <c r="D69" s="45">
        <v>1349.6333079153997</v>
      </c>
      <c r="E69" s="45">
        <v>297.09081538982878</v>
      </c>
      <c r="F69" s="45">
        <v>149.84921358965741</v>
      </c>
      <c r="G69" s="48">
        <v>76.719190908288667</v>
      </c>
      <c r="H69" s="44">
        <v>88715.027424366141</v>
      </c>
      <c r="I69" s="62">
        <f t="shared" si="2"/>
        <v>1873.2925278031746</v>
      </c>
      <c r="J69" s="41">
        <f t="shared" si="3"/>
        <v>2023</v>
      </c>
      <c r="K69" s="41">
        <f t="shared" si="4"/>
        <v>55</v>
      </c>
      <c r="L69" s="41">
        <f t="shared" si="5"/>
        <v>3025</v>
      </c>
      <c r="M69" s="41">
        <f t="shared" si="6"/>
        <v>8.0146663704649423</v>
      </c>
      <c r="N69" s="41">
        <f t="shared" si="7"/>
        <v>1</v>
      </c>
      <c r="O69" s="41">
        <f t="shared" si="8"/>
        <v>1</v>
      </c>
      <c r="P69" s="41">
        <f t="shared" si="9"/>
        <v>1</v>
      </c>
      <c r="Q69" s="41">
        <f t="shared" si="9"/>
        <v>0</v>
      </c>
      <c r="R69" s="41">
        <f t="shared" si="9"/>
        <v>0</v>
      </c>
      <c r="S69" s="41">
        <f t="shared" si="9"/>
        <v>0</v>
      </c>
      <c r="T69" s="41">
        <f t="shared" si="10"/>
        <v>0</v>
      </c>
      <c r="U69" s="41">
        <f t="shared" si="10"/>
        <v>0</v>
      </c>
      <c r="V69" s="41">
        <f t="shared" si="10"/>
        <v>0</v>
      </c>
      <c r="W69" s="41">
        <f t="shared" si="10"/>
        <v>0</v>
      </c>
      <c r="X69" s="41">
        <f t="shared" si="11"/>
        <v>0</v>
      </c>
      <c r="Y69" s="41">
        <f t="shared" si="11"/>
        <v>0</v>
      </c>
      <c r="Z69" s="41">
        <f t="shared" si="11"/>
        <v>0</v>
      </c>
      <c r="AA69" s="41">
        <f t="shared" si="11"/>
        <v>0</v>
      </c>
      <c r="AB69" s="41">
        <f t="shared" si="12"/>
        <v>0</v>
      </c>
      <c r="AC69" s="41">
        <f t="shared" si="12"/>
        <v>0</v>
      </c>
      <c r="AD69" s="41">
        <f t="shared" si="12"/>
        <v>1</v>
      </c>
      <c r="AE69" s="41">
        <f t="shared" si="12"/>
        <v>0</v>
      </c>
      <c r="AF69" s="41">
        <f t="shared" si="13"/>
        <v>0</v>
      </c>
      <c r="AG69" s="48">
        <v>1349.6333079153997</v>
      </c>
      <c r="AH69" s="48">
        <v>297.09081538982878</v>
      </c>
      <c r="AI69" s="48">
        <v>149.84921358965741</v>
      </c>
      <c r="AJ69" s="48">
        <v>76.719190908288667</v>
      </c>
      <c r="AK69" s="41">
        <f t="shared" si="14"/>
        <v>11.393184572486485</v>
      </c>
      <c r="AL69" s="41">
        <f>LN(D69+'Models training data'!$Y$4)</f>
        <v>7.4029636085612953</v>
      </c>
      <c r="AM69" s="41">
        <f>LN(E69+'Models training data'!$Y$5)</f>
        <v>5.8919284289157074</v>
      </c>
      <c r="AN69" s="41">
        <f>LN(F69+'Models training data'!$Y$6)</f>
        <v>5.2741665566809246</v>
      </c>
      <c r="AO69" s="41">
        <f>LN(G69+'Models training data'!$Y$7)</f>
        <v>4.8388391464955181</v>
      </c>
      <c r="AP69" s="41">
        <f t="shared" si="1"/>
        <v>0</v>
      </c>
      <c r="AQ69" s="41">
        <f t="shared" si="15"/>
        <v>1</v>
      </c>
      <c r="AR69" s="41">
        <f t="shared" si="16"/>
        <v>85075.021976551929</v>
      </c>
      <c r="AS69" s="41">
        <f t="shared" si="17"/>
        <v>93634.436825061101</v>
      </c>
      <c r="AT69" s="41">
        <f t="shared" si="18"/>
        <v>11.436306265217121</v>
      </c>
      <c r="AU69" s="41">
        <f t="shared" si="19"/>
        <v>92484.002652974508</v>
      </c>
      <c r="AV69" s="41">
        <f t="shared" si="20"/>
        <v>11.419758904387431</v>
      </c>
      <c r="AW69" s="41">
        <f t="shared" si="21"/>
        <v>92328.441522889669</v>
      </c>
      <c r="AX69" s="41">
        <f t="shared" si="22"/>
        <v>11.421199614468797</v>
      </c>
      <c r="AY69" s="41">
        <f t="shared" si="23"/>
        <v>11.431103644369891</v>
      </c>
      <c r="AZ69" s="41">
        <f t="shared" si="24"/>
        <v>11.385458021896426</v>
      </c>
    </row>
    <row r="70" spans="2:52" x14ac:dyDescent="0.25">
      <c r="B70" s="41" t="str">
        <f t="shared" si="25"/>
        <v>NJ</v>
      </c>
      <c r="C70" s="43">
        <v>44947</v>
      </c>
      <c r="D70" s="45">
        <v>1363.1291312109929</v>
      </c>
      <c r="E70" s="45">
        <v>300.05961254667886</v>
      </c>
      <c r="F70" s="45">
        <v>151.34770572555374</v>
      </c>
      <c r="G70" s="48">
        <v>100.90490406279714</v>
      </c>
      <c r="H70" s="44">
        <v>90431.637073141479</v>
      </c>
      <c r="I70" s="62">
        <f t="shared" si="2"/>
        <v>1915.4413535460228</v>
      </c>
      <c r="J70" s="41">
        <f t="shared" si="3"/>
        <v>2023</v>
      </c>
      <c r="K70" s="41">
        <f t="shared" si="4"/>
        <v>56</v>
      </c>
      <c r="L70" s="41">
        <f t="shared" si="5"/>
        <v>3136</v>
      </c>
      <c r="M70" s="41">
        <f t="shared" si="6"/>
        <v>8.0507033814702993</v>
      </c>
      <c r="N70" s="41">
        <f t="shared" si="7"/>
        <v>1</v>
      </c>
      <c r="O70" s="41">
        <f t="shared" si="8"/>
        <v>1</v>
      </c>
      <c r="P70" s="41">
        <f t="shared" si="9"/>
        <v>1</v>
      </c>
      <c r="Q70" s="41">
        <f t="shared" si="9"/>
        <v>0</v>
      </c>
      <c r="R70" s="41">
        <f t="shared" si="9"/>
        <v>0</v>
      </c>
      <c r="S70" s="41">
        <f t="shared" si="9"/>
        <v>0</v>
      </c>
      <c r="T70" s="41">
        <f t="shared" si="10"/>
        <v>0</v>
      </c>
      <c r="U70" s="41">
        <f t="shared" si="10"/>
        <v>0</v>
      </c>
      <c r="V70" s="41">
        <f t="shared" si="10"/>
        <v>0</v>
      </c>
      <c r="W70" s="41">
        <f t="shared" si="10"/>
        <v>0</v>
      </c>
      <c r="X70" s="41">
        <f t="shared" si="11"/>
        <v>0</v>
      </c>
      <c r="Y70" s="41">
        <f t="shared" si="11"/>
        <v>0</v>
      </c>
      <c r="Z70" s="41">
        <f t="shared" si="11"/>
        <v>0</v>
      </c>
      <c r="AA70" s="41">
        <f t="shared" si="11"/>
        <v>0</v>
      </c>
      <c r="AB70" s="41">
        <f t="shared" si="12"/>
        <v>0</v>
      </c>
      <c r="AC70" s="41">
        <f t="shared" si="12"/>
        <v>0</v>
      </c>
      <c r="AD70" s="41">
        <f t="shared" si="12"/>
        <v>1</v>
      </c>
      <c r="AE70" s="41">
        <f t="shared" si="12"/>
        <v>0</v>
      </c>
      <c r="AF70" s="41">
        <f t="shared" si="13"/>
        <v>0</v>
      </c>
      <c r="AG70" s="48">
        <v>1363.1291312109929</v>
      </c>
      <c r="AH70" s="48">
        <v>300.05961254667886</v>
      </c>
      <c r="AI70" s="48">
        <v>151.34770572555374</v>
      </c>
      <c r="AJ70" s="48">
        <v>100.90490406279714</v>
      </c>
      <c r="AK70" s="41">
        <f t="shared" si="14"/>
        <v>11.41234945277913</v>
      </c>
      <c r="AL70" s="41">
        <f>LN(D70+'Models training data'!$Y$4)</f>
        <v>7.4111549155879208</v>
      </c>
      <c r="AM70" s="41">
        <f>LN(E70+'Models training data'!$Y$5)</f>
        <v>5.9000937681709393</v>
      </c>
      <c r="AN70" s="41">
        <f>LN(F70+'Models training data'!$Y$6)</f>
        <v>5.2818128614438766</v>
      </c>
      <c r="AO70" s="41">
        <f>LN(G70+'Models training data'!$Y$7)</f>
        <v>5.0140184824905134</v>
      </c>
      <c r="AP70" s="41">
        <f t="shared" si="1"/>
        <v>0</v>
      </c>
      <c r="AQ70" s="41">
        <f t="shared" si="15"/>
        <v>1</v>
      </c>
      <c r="AR70" s="41">
        <f t="shared" si="16"/>
        <v>85050.631663468186</v>
      </c>
      <c r="AS70" s="41">
        <f t="shared" si="17"/>
        <v>93610.339435019399</v>
      </c>
      <c r="AT70" s="41">
        <f t="shared" si="18"/>
        <v>11.436048647952342</v>
      </c>
      <c r="AU70" s="41">
        <f t="shared" si="19"/>
        <v>92450.542770561718</v>
      </c>
      <c r="AV70" s="41">
        <f t="shared" si="20"/>
        <v>11.41936438933978</v>
      </c>
      <c r="AW70" s="41">
        <f t="shared" si="21"/>
        <v>92302.370436477009</v>
      </c>
      <c r="AX70" s="41">
        <f t="shared" si="22"/>
        <v>11.420899503650809</v>
      </c>
      <c r="AY70" s="41">
        <f t="shared" si="23"/>
        <v>11.435647768581079</v>
      </c>
      <c r="AZ70" s="41">
        <f t="shared" si="24"/>
        <v>11.408498026887662</v>
      </c>
    </row>
    <row r="71" spans="2:52" x14ac:dyDescent="0.25">
      <c r="B71" s="41" t="str">
        <f t="shared" si="25"/>
        <v>NJ</v>
      </c>
      <c r="C71" s="43">
        <v>44954</v>
      </c>
      <c r="D71" s="45">
        <v>1376.7600656746099</v>
      </c>
      <c r="E71" s="45">
        <v>303.05915317362155</v>
      </c>
      <c r="F71" s="45">
        <v>152.86118278280924</v>
      </c>
      <c r="G71" s="48">
        <v>101.89562046784319</v>
      </c>
      <c r="H71" s="44">
        <v>90638.973304619692</v>
      </c>
      <c r="I71" s="62">
        <f t="shared" si="2"/>
        <v>1934.5760220988839</v>
      </c>
      <c r="J71" s="41">
        <f t="shared" si="3"/>
        <v>2023</v>
      </c>
      <c r="K71" s="41">
        <f t="shared" si="4"/>
        <v>57</v>
      </c>
      <c r="L71" s="41">
        <f t="shared" si="5"/>
        <v>3249</v>
      </c>
      <c r="M71" s="41">
        <f t="shared" si="6"/>
        <v>8.0861025356691005</v>
      </c>
      <c r="N71" s="41">
        <f t="shared" si="7"/>
        <v>1</v>
      </c>
      <c r="O71" s="41">
        <f t="shared" si="8"/>
        <v>1</v>
      </c>
      <c r="P71" s="41">
        <f t="shared" si="9"/>
        <v>1</v>
      </c>
      <c r="Q71" s="41">
        <f t="shared" si="9"/>
        <v>0</v>
      </c>
      <c r="R71" s="41">
        <f t="shared" si="9"/>
        <v>0</v>
      </c>
      <c r="S71" s="41">
        <f t="shared" si="9"/>
        <v>0</v>
      </c>
      <c r="T71" s="41">
        <f t="shared" si="10"/>
        <v>0</v>
      </c>
      <c r="U71" s="41">
        <f t="shared" si="10"/>
        <v>0</v>
      </c>
      <c r="V71" s="41">
        <f t="shared" si="10"/>
        <v>0</v>
      </c>
      <c r="W71" s="41">
        <f t="shared" si="10"/>
        <v>0</v>
      </c>
      <c r="X71" s="41">
        <f t="shared" si="11"/>
        <v>0</v>
      </c>
      <c r="Y71" s="41">
        <f t="shared" si="11"/>
        <v>0</v>
      </c>
      <c r="Z71" s="41">
        <f t="shared" si="11"/>
        <v>0</v>
      </c>
      <c r="AA71" s="41">
        <f t="shared" si="11"/>
        <v>0</v>
      </c>
      <c r="AB71" s="41">
        <f t="shared" si="12"/>
        <v>0</v>
      </c>
      <c r="AC71" s="41">
        <f t="shared" si="12"/>
        <v>0</v>
      </c>
      <c r="AD71" s="41">
        <f t="shared" si="12"/>
        <v>1</v>
      </c>
      <c r="AE71" s="41">
        <f t="shared" si="12"/>
        <v>0</v>
      </c>
      <c r="AF71" s="41">
        <f t="shared" si="13"/>
        <v>0</v>
      </c>
      <c r="AG71" s="48">
        <v>1376.7600656746099</v>
      </c>
      <c r="AH71" s="48">
        <v>303.05915317362155</v>
      </c>
      <c r="AI71" s="48">
        <v>152.86118278280924</v>
      </c>
      <c r="AJ71" s="48">
        <v>101.89562046784319</v>
      </c>
      <c r="AK71" s="41">
        <f t="shared" si="14"/>
        <v>11.414639568460105</v>
      </c>
      <c r="AL71" s="41">
        <f>LN(D71+'Models training data'!$Y$4)</f>
        <v>7.4193606766811682</v>
      </c>
      <c r="AM71" s="41">
        <f>LN(E71+'Models training data'!$Y$5)</f>
        <v>5.9082765036534832</v>
      </c>
      <c r="AN71" s="41">
        <f>LN(F71+'Models training data'!$Y$6)</f>
        <v>5.289476736389398</v>
      </c>
      <c r="AO71" s="41">
        <f>LN(G71+'Models training data'!$Y$7)</f>
        <v>5.0205793812360611</v>
      </c>
      <c r="AP71" s="41">
        <f t="shared" si="1"/>
        <v>0</v>
      </c>
      <c r="AQ71" s="41">
        <f t="shared" si="15"/>
        <v>1</v>
      </c>
      <c r="AR71" s="41">
        <f t="shared" si="16"/>
        <v>85026.241350384444</v>
      </c>
      <c r="AS71" s="41">
        <f t="shared" si="17"/>
        <v>93586.242044977698</v>
      </c>
      <c r="AT71" s="41">
        <f t="shared" si="18"/>
        <v>11.435791030687561</v>
      </c>
      <c r="AU71" s="41">
        <f t="shared" si="19"/>
        <v>92418.261586824752</v>
      </c>
      <c r="AV71" s="41">
        <f t="shared" si="20"/>
        <v>11.418986819493822</v>
      </c>
      <c r="AW71" s="41">
        <f t="shared" si="21"/>
        <v>92276.760809532236</v>
      </c>
      <c r="AX71" s="41">
        <f t="shared" si="22"/>
        <v>11.420604704808554</v>
      </c>
      <c r="AY71" s="41">
        <f t="shared" si="23"/>
        <v>11.436499905901336</v>
      </c>
      <c r="AZ71" s="41">
        <f t="shared" si="24"/>
        <v>11.410578004272216</v>
      </c>
    </row>
    <row r="72" spans="2:52" x14ac:dyDescent="0.25">
      <c r="B72" s="41" t="str">
        <f t="shared" si="25"/>
        <v>NJ</v>
      </c>
      <c r="C72" s="43">
        <v>44961</v>
      </c>
      <c r="D72" s="45">
        <v>1390.5274165374112</v>
      </c>
      <c r="E72" s="45">
        <v>306.0892169560957</v>
      </c>
      <c r="F72" s="45">
        <v>154.38979461063732</v>
      </c>
      <c r="G72" s="48">
        <v>70.722191717273944</v>
      </c>
      <c r="H72" s="44">
        <v>88351.519076765457</v>
      </c>
      <c r="I72" s="62">
        <f t="shared" si="2"/>
        <v>1921.7286198214183</v>
      </c>
      <c r="J72" s="41">
        <f t="shared" si="3"/>
        <v>2023</v>
      </c>
      <c r="K72" s="41">
        <f t="shared" si="4"/>
        <v>58</v>
      </c>
      <c r="L72" s="41">
        <f t="shared" si="5"/>
        <v>3364</v>
      </c>
      <c r="M72" s="41">
        <f t="shared" si="6"/>
        <v>8.1208860210928382</v>
      </c>
      <c r="N72" s="41">
        <f t="shared" si="7"/>
        <v>1</v>
      </c>
      <c r="O72" s="41">
        <f t="shared" si="8"/>
        <v>2</v>
      </c>
      <c r="P72" s="41">
        <f t="shared" si="9"/>
        <v>0</v>
      </c>
      <c r="Q72" s="41">
        <f t="shared" si="9"/>
        <v>1</v>
      </c>
      <c r="R72" s="41">
        <f t="shared" si="9"/>
        <v>0</v>
      </c>
      <c r="S72" s="41">
        <f t="shared" si="9"/>
        <v>0</v>
      </c>
      <c r="T72" s="41">
        <f t="shared" si="10"/>
        <v>0</v>
      </c>
      <c r="U72" s="41">
        <f t="shared" si="10"/>
        <v>0</v>
      </c>
      <c r="V72" s="41">
        <f t="shared" si="10"/>
        <v>0</v>
      </c>
      <c r="W72" s="41">
        <f t="shared" si="10"/>
        <v>0</v>
      </c>
      <c r="X72" s="41">
        <f t="shared" si="11"/>
        <v>0</v>
      </c>
      <c r="Y72" s="41">
        <f t="shared" si="11"/>
        <v>0</v>
      </c>
      <c r="Z72" s="41">
        <f t="shared" si="11"/>
        <v>0</v>
      </c>
      <c r="AA72" s="41">
        <f t="shared" si="11"/>
        <v>0</v>
      </c>
      <c r="AB72" s="41">
        <f t="shared" si="12"/>
        <v>0</v>
      </c>
      <c r="AC72" s="41">
        <f t="shared" si="12"/>
        <v>0</v>
      </c>
      <c r="AD72" s="41">
        <f t="shared" si="12"/>
        <v>1</v>
      </c>
      <c r="AE72" s="41">
        <f t="shared" si="12"/>
        <v>0</v>
      </c>
      <c r="AF72" s="41">
        <f t="shared" si="13"/>
        <v>0</v>
      </c>
      <c r="AG72" s="48">
        <v>1390.5274165374112</v>
      </c>
      <c r="AH72" s="48">
        <v>306.0892169560957</v>
      </c>
      <c r="AI72" s="48">
        <v>154.38979461063732</v>
      </c>
      <c r="AJ72" s="48">
        <v>70.722191717273944</v>
      </c>
      <c r="AK72" s="41">
        <f t="shared" si="14"/>
        <v>11.389078671451365</v>
      </c>
      <c r="AL72" s="41">
        <f>LN(D72+'Models training data'!$Y$4)</f>
        <v>7.4275807707213088</v>
      </c>
      <c r="AM72" s="41">
        <f>LN(E72+'Models training data'!$Y$5)</f>
        <v>5.9164750786377871</v>
      </c>
      <c r="AN72" s="41">
        <f>LN(F72+'Models training data'!$Y$6)</f>
        <v>5.2971580872896586</v>
      </c>
      <c r="AO72" s="41">
        <f>LN(G72+'Models training data'!$Y$7)</f>
        <v>4.7902016121821873</v>
      </c>
      <c r="AP72" s="41">
        <f t="shared" si="1"/>
        <v>0</v>
      </c>
      <c r="AQ72" s="41">
        <f t="shared" si="15"/>
        <v>1</v>
      </c>
      <c r="AR72" s="41">
        <f t="shared" si="16"/>
        <v>83952.140081252015</v>
      </c>
      <c r="AS72" s="41">
        <f t="shared" si="17"/>
        <v>92510.033983196685</v>
      </c>
      <c r="AT72" s="41">
        <f t="shared" si="18"/>
        <v>11.423839220899369</v>
      </c>
      <c r="AU72" s="41">
        <f t="shared" si="19"/>
        <v>91455.194472564152</v>
      </c>
      <c r="AV72" s="41">
        <f t="shared" si="20"/>
        <v>11.408678093840431</v>
      </c>
      <c r="AW72" s="41">
        <f t="shared" si="21"/>
        <v>91809.289630024083</v>
      </c>
      <c r="AX72" s="41">
        <f t="shared" si="22"/>
        <v>11.415802437563332</v>
      </c>
      <c r="AY72" s="41">
        <f t="shared" si="23"/>
        <v>11.432229370371514</v>
      </c>
      <c r="AZ72" s="41">
        <f t="shared" si="24"/>
        <v>11.38320437753263</v>
      </c>
    </row>
    <row r="73" spans="2:52" x14ac:dyDescent="0.25">
      <c r="B73" s="41" t="str">
        <f t="shared" si="25"/>
        <v>NJ</v>
      </c>
      <c r="C73" s="43">
        <v>44968</v>
      </c>
      <c r="D73" s="45">
        <v>1404.4325158470238</v>
      </c>
      <c r="E73" s="45">
        <v>309.14984525102562</v>
      </c>
      <c r="F73" s="45">
        <v>155.93369255674369</v>
      </c>
      <c r="G73" s="48">
        <v>102.87492556642842</v>
      </c>
      <c r="H73" s="44">
        <v>90643.456926958752</v>
      </c>
      <c r="I73" s="62">
        <f t="shared" si="2"/>
        <v>1972.3909792212214</v>
      </c>
      <c r="J73" s="41">
        <f t="shared" si="3"/>
        <v>2023</v>
      </c>
      <c r="K73" s="41">
        <f t="shared" si="4"/>
        <v>59</v>
      </c>
      <c r="L73" s="41">
        <f t="shared" si="5"/>
        <v>3481</v>
      </c>
      <c r="M73" s="41">
        <f t="shared" si="6"/>
        <v>8.1550748878114394</v>
      </c>
      <c r="N73" s="41">
        <f t="shared" si="7"/>
        <v>1</v>
      </c>
      <c r="O73" s="41">
        <f t="shared" si="8"/>
        <v>2</v>
      </c>
      <c r="P73" s="41">
        <f t="shared" si="9"/>
        <v>0</v>
      </c>
      <c r="Q73" s="41">
        <f t="shared" si="9"/>
        <v>1</v>
      </c>
      <c r="R73" s="41">
        <f t="shared" si="9"/>
        <v>0</v>
      </c>
      <c r="S73" s="41">
        <f t="shared" si="9"/>
        <v>0</v>
      </c>
      <c r="T73" s="41">
        <f t="shared" si="10"/>
        <v>0</v>
      </c>
      <c r="U73" s="41">
        <f t="shared" si="10"/>
        <v>0</v>
      </c>
      <c r="V73" s="41">
        <f t="shared" si="10"/>
        <v>0</v>
      </c>
      <c r="W73" s="41">
        <f t="shared" si="10"/>
        <v>0</v>
      </c>
      <c r="X73" s="41">
        <f t="shared" si="11"/>
        <v>0</v>
      </c>
      <c r="Y73" s="41">
        <f t="shared" si="11"/>
        <v>0</v>
      </c>
      <c r="Z73" s="41">
        <f t="shared" si="11"/>
        <v>0</v>
      </c>
      <c r="AA73" s="41">
        <f t="shared" si="11"/>
        <v>0</v>
      </c>
      <c r="AB73" s="41">
        <f t="shared" si="12"/>
        <v>0</v>
      </c>
      <c r="AC73" s="41">
        <f t="shared" si="12"/>
        <v>0</v>
      </c>
      <c r="AD73" s="41">
        <f t="shared" si="12"/>
        <v>1</v>
      </c>
      <c r="AE73" s="41">
        <f t="shared" si="12"/>
        <v>0</v>
      </c>
      <c r="AF73" s="41">
        <f t="shared" si="13"/>
        <v>0</v>
      </c>
      <c r="AG73" s="48">
        <v>1404.4325158470238</v>
      </c>
      <c r="AH73" s="48">
        <v>309.14984525102562</v>
      </c>
      <c r="AI73" s="48">
        <v>155.93369255674369</v>
      </c>
      <c r="AJ73" s="48">
        <v>102.87492556642842</v>
      </c>
      <c r="AK73" s="41">
        <f t="shared" si="14"/>
        <v>11.414689034062858</v>
      </c>
      <c r="AL73" s="41">
        <f>LN(D73+'Models training data'!$Y$4)</f>
        <v>7.4358150855297307</v>
      </c>
      <c r="AM73" s="41">
        <f>LN(E73+'Models training data'!$Y$5)</f>
        <v>5.9246886744856733</v>
      </c>
      <c r="AN73" s="41">
        <f>LN(F73+'Models training data'!$Y$6)</f>
        <v>5.3048568198146357</v>
      </c>
      <c r="AO73" s="41">
        <f>LN(G73+'Models training data'!$Y$7)</f>
        <v>5.0270226789545243</v>
      </c>
      <c r="AP73" s="41">
        <f t="shared" si="1"/>
        <v>0</v>
      </c>
      <c r="AQ73" s="41">
        <f t="shared" si="15"/>
        <v>1</v>
      </c>
      <c r="AR73" s="41">
        <f t="shared" si="16"/>
        <v>83927.749768168273</v>
      </c>
      <c r="AS73" s="41">
        <f t="shared" si="17"/>
        <v>92485.936593154984</v>
      </c>
      <c r="AT73" s="41">
        <f t="shared" si="18"/>
        <v>11.42358160363459</v>
      </c>
      <c r="AU73" s="41">
        <f t="shared" si="19"/>
        <v>91425.270686178832</v>
      </c>
      <c r="AV73" s="41">
        <f t="shared" si="20"/>
        <v>11.408334414397853</v>
      </c>
      <c r="AW73" s="41">
        <f t="shared" si="21"/>
        <v>91784.555589278054</v>
      </c>
      <c r="AX73" s="41">
        <f t="shared" si="22"/>
        <v>11.415517717813531</v>
      </c>
      <c r="AY73" s="41">
        <f t="shared" si="23"/>
        <v>11.438068196663128</v>
      </c>
      <c r="AZ73" s="41">
        <f t="shared" si="24"/>
        <v>11.413914726305196</v>
      </c>
    </row>
    <row r="74" spans="2:52" x14ac:dyDescent="0.25">
      <c r="B74" s="41" t="str">
        <f t="shared" si="25"/>
        <v>NJ</v>
      </c>
      <c r="C74" s="43">
        <v>44975</v>
      </c>
      <c r="D74" s="45">
        <v>1418.476718606461</v>
      </c>
      <c r="E74" s="45">
        <v>312.24121176622037</v>
      </c>
      <c r="F74" s="45">
        <v>157.49302948231116</v>
      </c>
      <c r="G74" s="48">
        <v>94.353271267700663</v>
      </c>
      <c r="H74" s="44">
        <v>90301.144212424406</v>
      </c>
      <c r="I74" s="62">
        <f t="shared" si="2"/>
        <v>1982.5642311226932</v>
      </c>
      <c r="J74" s="41">
        <f t="shared" si="3"/>
        <v>2023</v>
      </c>
      <c r="K74" s="41">
        <f t="shared" si="4"/>
        <v>60</v>
      </c>
      <c r="L74" s="41">
        <f t="shared" si="5"/>
        <v>3600</v>
      </c>
      <c r="M74" s="41">
        <f t="shared" si="6"/>
        <v>8.1886891244442008</v>
      </c>
      <c r="N74" s="41">
        <f t="shared" si="7"/>
        <v>1</v>
      </c>
      <c r="O74" s="41">
        <f t="shared" si="8"/>
        <v>2</v>
      </c>
      <c r="P74" s="41">
        <f t="shared" si="9"/>
        <v>0</v>
      </c>
      <c r="Q74" s="41">
        <f t="shared" si="9"/>
        <v>1</v>
      </c>
      <c r="R74" s="41">
        <f t="shared" si="9"/>
        <v>0</v>
      </c>
      <c r="S74" s="41">
        <f t="shared" si="9"/>
        <v>0</v>
      </c>
      <c r="T74" s="41">
        <f t="shared" si="10"/>
        <v>0</v>
      </c>
      <c r="U74" s="41">
        <f t="shared" si="10"/>
        <v>0</v>
      </c>
      <c r="V74" s="41">
        <f t="shared" si="10"/>
        <v>0</v>
      </c>
      <c r="W74" s="41">
        <f t="shared" si="10"/>
        <v>0</v>
      </c>
      <c r="X74" s="41">
        <f t="shared" si="11"/>
        <v>0</v>
      </c>
      <c r="Y74" s="41">
        <f t="shared" si="11"/>
        <v>0</v>
      </c>
      <c r="Z74" s="41">
        <f t="shared" si="11"/>
        <v>0</v>
      </c>
      <c r="AA74" s="41">
        <f t="shared" si="11"/>
        <v>0</v>
      </c>
      <c r="AB74" s="41">
        <f t="shared" si="12"/>
        <v>0</v>
      </c>
      <c r="AC74" s="41">
        <f t="shared" si="12"/>
        <v>0</v>
      </c>
      <c r="AD74" s="41">
        <f t="shared" si="12"/>
        <v>1</v>
      </c>
      <c r="AE74" s="41">
        <f t="shared" si="12"/>
        <v>0</v>
      </c>
      <c r="AF74" s="41">
        <f t="shared" si="13"/>
        <v>0</v>
      </c>
      <c r="AG74" s="48">
        <v>1418.476718606461</v>
      </c>
      <c r="AH74" s="48">
        <v>312.24121176622037</v>
      </c>
      <c r="AI74" s="48">
        <v>157.49302948231116</v>
      </c>
      <c r="AJ74" s="48">
        <v>94.353271267700663</v>
      </c>
      <c r="AK74" s="41">
        <f t="shared" si="14"/>
        <v>11.410905410558733</v>
      </c>
      <c r="AL74" s="41">
        <f>LN(D74+'Models training data'!$Y$4)</f>
        <v>7.4440635152014254</v>
      </c>
      <c r="AM74" s="41">
        <f>LN(E74+'Models training data'!$Y$5)</f>
        <v>5.9329168387241271</v>
      </c>
      <c r="AN74" s="41">
        <f>LN(F74+'Models training data'!$Y$6)</f>
        <v>5.3125728395425016</v>
      </c>
      <c r="AO74" s="41">
        <f>LN(G74+'Models training data'!$Y$7)</f>
        <v>4.9695125938146383</v>
      </c>
      <c r="AP74" s="41">
        <f t="shared" si="1"/>
        <v>0</v>
      </c>
      <c r="AQ74" s="41">
        <f t="shared" si="15"/>
        <v>1</v>
      </c>
      <c r="AR74" s="41">
        <f t="shared" si="16"/>
        <v>83903.35945508453</v>
      </c>
      <c r="AS74" s="41">
        <f t="shared" si="17"/>
        <v>92461.839203113283</v>
      </c>
      <c r="AT74" s="41">
        <f t="shared" si="18"/>
        <v>11.423323986369811</v>
      </c>
      <c r="AU74" s="41">
        <f t="shared" si="19"/>
        <v>91396.525598469321</v>
      </c>
      <c r="AV74" s="41">
        <f t="shared" si="20"/>
        <v>11.408007680156967</v>
      </c>
      <c r="AW74" s="41">
        <f t="shared" si="21"/>
        <v>91760.237266434415</v>
      </c>
      <c r="AX74" s="41">
        <f t="shared" si="22"/>
        <v>11.415237783496824</v>
      </c>
      <c r="AY74" s="41">
        <f t="shared" si="23"/>
        <v>11.437426961677721</v>
      </c>
      <c r="AZ74" s="41">
        <f t="shared" si="24"/>
        <v>11.408036423686703</v>
      </c>
    </row>
    <row r="75" spans="2:52" x14ac:dyDescent="0.25">
      <c r="B75" s="41" t="str">
        <f t="shared" si="25"/>
        <v>NJ</v>
      </c>
      <c r="C75" s="43">
        <v>44982</v>
      </c>
      <c r="D75" s="45">
        <v>1432.6614001132025</v>
      </c>
      <c r="E75" s="45">
        <v>315.36355791522482</v>
      </c>
      <c r="F75" s="45">
        <v>159.06795977713426</v>
      </c>
      <c r="G75" s="48">
        <v>90.067242341976623</v>
      </c>
      <c r="H75" s="44">
        <v>90187.168324184298</v>
      </c>
      <c r="I75" s="62">
        <f t="shared" si="2"/>
        <v>1997.1601601475384</v>
      </c>
      <c r="J75" s="41">
        <f t="shared" si="3"/>
        <v>2023</v>
      </c>
      <c r="K75" s="41">
        <f t="shared" si="4"/>
        <v>61</v>
      </c>
      <c r="L75" s="41">
        <f t="shared" si="5"/>
        <v>3721</v>
      </c>
      <c r="M75" s="41">
        <f t="shared" si="6"/>
        <v>8.2217477283466227</v>
      </c>
      <c r="N75" s="41">
        <f t="shared" si="7"/>
        <v>1</v>
      </c>
      <c r="O75" s="41">
        <f t="shared" si="8"/>
        <v>2</v>
      </c>
      <c r="P75" s="41">
        <f t="shared" si="9"/>
        <v>0</v>
      </c>
      <c r="Q75" s="41">
        <f t="shared" si="9"/>
        <v>1</v>
      </c>
      <c r="R75" s="41">
        <f t="shared" si="9"/>
        <v>0</v>
      </c>
      <c r="S75" s="41">
        <f t="shared" si="9"/>
        <v>0</v>
      </c>
      <c r="T75" s="41">
        <f t="shared" si="10"/>
        <v>0</v>
      </c>
      <c r="U75" s="41">
        <f t="shared" si="10"/>
        <v>0</v>
      </c>
      <c r="V75" s="41">
        <f t="shared" si="10"/>
        <v>0</v>
      </c>
      <c r="W75" s="41">
        <f t="shared" si="10"/>
        <v>0</v>
      </c>
      <c r="X75" s="41">
        <f t="shared" si="11"/>
        <v>0</v>
      </c>
      <c r="Y75" s="41">
        <f t="shared" si="11"/>
        <v>0</v>
      </c>
      <c r="Z75" s="41">
        <f t="shared" si="11"/>
        <v>0</v>
      </c>
      <c r="AA75" s="41">
        <f t="shared" si="11"/>
        <v>0</v>
      </c>
      <c r="AB75" s="41">
        <f t="shared" si="12"/>
        <v>0</v>
      </c>
      <c r="AC75" s="41">
        <f t="shared" si="12"/>
        <v>0</v>
      </c>
      <c r="AD75" s="41">
        <f t="shared" si="12"/>
        <v>1</v>
      </c>
      <c r="AE75" s="41">
        <f t="shared" si="12"/>
        <v>0</v>
      </c>
      <c r="AF75" s="41">
        <f t="shared" si="13"/>
        <v>0</v>
      </c>
      <c r="AG75" s="48">
        <v>1432.6614001132025</v>
      </c>
      <c r="AH75" s="48">
        <v>315.36355791522482</v>
      </c>
      <c r="AI75" s="48">
        <v>159.06795977713426</v>
      </c>
      <c r="AJ75" s="48">
        <v>90.067242341976623</v>
      </c>
      <c r="AK75" s="41">
        <f t="shared" si="14"/>
        <v>11.409642437884342</v>
      </c>
      <c r="AL75" s="41">
        <f>LN(D75+'Models training data'!$Y$4)</f>
        <v>7.4523259582545522</v>
      </c>
      <c r="AM75" s="41">
        <f>LN(E75+'Models training data'!$Y$5)</f>
        <v>5.9411593005835011</v>
      </c>
      <c r="AN75" s="41">
        <f>LN(F75+'Models training data'!$Y$6)</f>
        <v>5.3203060519699186</v>
      </c>
      <c r="AO75" s="41">
        <f>LN(G75+'Models training data'!$Y$7)</f>
        <v>4.9392873369602404</v>
      </c>
      <c r="AP75" s="41">
        <f t="shared" si="1"/>
        <v>0</v>
      </c>
      <c r="AQ75" s="41">
        <f t="shared" si="15"/>
        <v>1</v>
      </c>
      <c r="AR75" s="41">
        <f t="shared" si="16"/>
        <v>83878.969142000788</v>
      </c>
      <c r="AS75" s="41">
        <f t="shared" si="17"/>
        <v>92437.741813071581</v>
      </c>
      <c r="AT75" s="41">
        <f t="shared" si="18"/>
        <v>11.42306636910503</v>
      </c>
      <c r="AU75" s="41">
        <f t="shared" si="19"/>
        <v>91368.959209435634</v>
      </c>
      <c r="AV75" s="41">
        <f t="shared" si="20"/>
        <v>11.407697891117772</v>
      </c>
      <c r="AW75" s="41">
        <f t="shared" si="21"/>
        <v>91736.320917797901</v>
      </c>
      <c r="AX75" s="41">
        <f t="shared" si="22"/>
        <v>11.414962476406089</v>
      </c>
      <c r="AY75" s="41">
        <f t="shared" si="23"/>
        <v>11.437469488607553</v>
      </c>
      <c r="AZ75" s="41">
        <f t="shared" si="24"/>
        <v>11.405552404894154</v>
      </c>
    </row>
    <row r="76" spans="2:52" x14ac:dyDescent="0.25">
      <c r="B76" s="41" t="str">
        <f t="shared" si="25"/>
        <v>NJ</v>
      </c>
      <c r="C76" s="43">
        <v>44989</v>
      </c>
      <c r="D76" s="45">
        <v>1446.9879541388084</v>
      </c>
      <c r="E76" s="45">
        <v>318.51716051004814</v>
      </c>
      <c r="F76" s="45">
        <v>160.65863937490562</v>
      </c>
      <c r="G76" s="48">
        <v>99.108157973946035</v>
      </c>
      <c r="H76" s="44">
        <v>90885.0458604054</v>
      </c>
      <c r="I76" s="62">
        <f t="shared" si="2"/>
        <v>2025.271911997708</v>
      </c>
      <c r="J76" s="41">
        <f t="shared" si="3"/>
        <v>2023</v>
      </c>
      <c r="K76" s="41">
        <f t="shared" si="4"/>
        <v>62</v>
      </c>
      <c r="L76" s="41">
        <f t="shared" si="5"/>
        <v>3844</v>
      </c>
      <c r="M76" s="41">
        <f t="shared" si="6"/>
        <v>8.2542687700901833</v>
      </c>
      <c r="N76" s="41">
        <f t="shared" si="7"/>
        <v>1</v>
      </c>
      <c r="O76" s="41">
        <f t="shared" si="8"/>
        <v>3</v>
      </c>
      <c r="P76" s="41">
        <f t="shared" si="9"/>
        <v>0</v>
      </c>
      <c r="Q76" s="41">
        <f t="shared" si="9"/>
        <v>0</v>
      </c>
      <c r="R76" s="41">
        <f t="shared" si="9"/>
        <v>1</v>
      </c>
      <c r="S76" s="41">
        <f t="shared" si="9"/>
        <v>0</v>
      </c>
      <c r="T76" s="41">
        <f t="shared" si="10"/>
        <v>0</v>
      </c>
      <c r="U76" s="41">
        <f t="shared" si="10"/>
        <v>0</v>
      </c>
      <c r="V76" s="41">
        <f t="shared" si="10"/>
        <v>0</v>
      </c>
      <c r="W76" s="41">
        <f t="shared" si="10"/>
        <v>0</v>
      </c>
      <c r="X76" s="41">
        <f t="shared" si="11"/>
        <v>0</v>
      </c>
      <c r="Y76" s="41">
        <f t="shared" si="11"/>
        <v>0</v>
      </c>
      <c r="Z76" s="41">
        <f t="shared" si="11"/>
        <v>0</v>
      </c>
      <c r="AA76" s="41">
        <f t="shared" si="11"/>
        <v>0</v>
      </c>
      <c r="AB76" s="41">
        <f t="shared" si="12"/>
        <v>0</v>
      </c>
      <c r="AC76" s="41">
        <f t="shared" si="12"/>
        <v>0</v>
      </c>
      <c r="AD76" s="41">
        <f t="shared" si="12"/>
        <v>1</v>
      </c>
      <c r="AE76" s="41">
        <f t="shared" si="12"/>
        <v>0</v>
      </c>
      <c r="AF76" s="41">
        <f t="shared" si="13"/>
        <v>0</v>
      </c>
      <c r="AG76" s="48">
        <v>1446.9879541388084</v>
      </c>
      <c r="AH76" s="48">
        <v>318.51716051004814</v>
      </c>
      <c r="AI76" s="48">
        <v>160.65863937490562</v>
      </c>
      <c r="AJ76" s="48">
        <v>99.108157973946035</v>
      </c>
      <c r="AK76" s="41">
        <f t="shared" si="14"/>
        <v>11.41735075464525</v>
      </c>
      <c r="AL76" s="41">
        <f>LN(D76+'Models training data'!$Y$4)</f>
        <v>7.4606023163473711</v>
      </c>
      <c r="AM76" s="41">
        <f>LN(E76+'Models training data'!$Y$5)</f>
        <v>5.9494158795142082</v>
      </c>
      <c r="AN76" s="41">
        <f>LN(F76+'Models training data'!$Y$6)</f>
        <v>5.3280563625222337</v>
      </c>
      <c r="AO76" s="41">
        <f>LN(G76+'Models training data'!$Y$7)</f>
        <v>5.0020088032623864</v>
      </c>
      <c r="AP76" s="41">
        <f t="shared" si="1"/>
        <v>0</v>
      </c>
      <c r="AQ76" s="41">
        <f t="shared" si="15"/>
        <v>1</v>
      </c>
      <c r="AR76" s="41">
        <f t="shared" si="16"/>
        <v>82939.367957335591</v>
      </c>
      <c r="AS76" s="41">
        <f t="shared" si="17"/>
        <v>91496.033835757946</v>
      </c>
      <c r="AT76" s="41">
        <f t="shared" si="18"/>
        <v>11.412001484050526</v>
      </c>
      <c r="AU76" s="41">
        <f t="shared" si="19"/>
        <v>90380.965627976926</v>
      </c>
      <c r="AV76" s="41">
        <f t="shared" si="20"/>
        <v>11.395984143046302</v>
      </c>
      <c r="AW76" s="41">
        <f t="shared" si="21"/>
        <v>90965.829624809325</v>
      </c>
      <c r="AX76" s="41">
        <f t="shared" si="22"/>
        <v>11.406010729104421</v>
      </c>
      <c r="AY76" s="41">
        <f t="shared" si="23"/>
        <v>11.439646042081801</v>
      </c>
      <c r="AZ76" s="41">
        <f t="shared" si="24"/>
        <v>11.414625669653102</v>
      </c>
    </row>
    <row r="77" spans="2:52" x14ac:dyDescent="0.25">
      <c r="B77" s="41" t="str">
        <f t="shared" si="25"/>
        <v>NJ</v>
      </c>
      <c r="C77" s="43">
        <v>44996</v>
      </c>
      <c r="D77" s="45">
        <v>1461.457791697328</v>
      </c>
      <c r="E77" s="45">
        <v>321.7023156229842</v>
      </c>
      <c r="F77" s="45">
        <v>162.26522576865466</v>
      </c>
      <c r="G77" s="48">
        <v>104.63415963566777</v>
      </c>
      <c r="H77" s="44">
        <v>91346.486945604891</v>
      </c>
      <c r="I77" s="62">
        <f t="shared" si="2"/>
        <v>2050.0594927246348</v>
      </c>
      <c r="J77" s="41">
        <f t="shared" si="3"/>
        <v>2023</v>
      </c>
      <c r="K77" s="41">
        <f t="shared" si="4"/>
        <v>63</v>
      </c>
      <c r="L77" s="41">
        <f t="shared" si="5"/>
        <v>3969</v>
      </c>
      <c r="M77" s="41">
        <f t="shared" si="6"/>
        <v>8.2862694527830651</v>
      </c>
      <c r="N77" s="41">
        <f t="shared" si="7"/>
        <v>1</v>
      </c>
      <c r="O77" s="41">
        <f t="shared" si="8"/>
        <v>3</v>
      </c>
      <c r="P77" s="41">
        <f t="shared" si="9"/>
        <v>0</v>
      </c>
      <c r="Q77" s="41">
        <f t="shared" si="9"/>
        <v>0</v>
      </c>
      <c r="R77" s="41">
        <f t="shared" si="9"/>
        <v>1</v>
      </c>
      <c r="S77" s="41">
        <f t="shared" si="9"/>
        <v>0</v>
      </c>
      <c r="T77" s="41">
        <f t="shared" si="10"/>
        <v>0</v>
      </c>
      <c r="U77" s="41">
        <f t="shared" si="10"/>
        <v>0</v>
      </c>
      <c r="V77" s="41">
        <f t="shared" si="10"/>
        <v>0</v>
      </c>
      <c r="W77" s="41">
        <f t="shared" si="10"/>
        <v>0</v>
      </c>
      <c r="X77" s="41">
        <f t="shared" si="11"/>
        <v>0</v>
      </c>
      <c r="Y77" s="41">
        <f t="shared" si="11"/>
        <v>0</v>
      </c>
      <c r="Z77" s="41">
        <f t="shared" si="11"/>
        <v>0</v>
      </c>
      <c r="AA77" s="41">
        <f t="shared" si="11"/>
        <v>0</v>
      </c>
      <c r="AB77" s="41">
        <f t="shared" si="12"/>
        <v>0</v>
      </c>
      <c r="AC77" s="41">
        <f t="shared" si="12"/>
        <v>0</v>
      </c>
      <c r="AD77" s="41">
        <f t="shared" si="12"/>
        <v>1</v>
      </c>
      <c r="AE77" s="41">
        <f t="shared" si="12"/>
        <v>0</v>
      </c>
      <c r="AF77" s="41">
        <f t="shared" si="13"/>
        <v>0</v>
      </c>
      <c r="AG77" s="48">
        <v>1461.457791697328</v>
      </c>
      <c r="AH77" s="48">
        <v>321.7023156229842</v>
      </c>
      <c r="AI77" s="48">
        <v>162.26522576865466</v>
      </c>
      <c r="AJ77" s="48">
        <v>104.63415963566777</v>
      </c>
      <c r="AK77" s="41">
        <f t="shared" si="14"/>
        <v>11.422415103985159</v>
      </c>
      <c r="AL77" s="41">
        <f>LN(D77+'Models training data'!$Y$4)</f>
        <v>7.4688924933891343</v>
      </c>
      <c r="AM77" s="41">
        <f>LN(E77+'Models training data'!$Y$5)</f>
        <v>5.9576864398183167</v>
      </c>
      <c r="AN77" s="41">
        <f>LN(F77+'Models training data'!$Y$6)</f>
        <v>5.3358236765635665</v>
      </c>
      <c r="AO77" s="41">
        <f>LN(G77+'Models training data'!$Y$7)</f>
        <v>5.0384942267999016</v>
      </c>
      <c r="AP77" s="41">
        <f t="shared" si="1"/>
        <v>0</v>
      </c>
      <c r="AQ77" s="41">
        <f t="shared" si="15"/>
        <v>1</v>
      </c>
      <c r="AR77" s="41">
        <f t="shared" si="16"/>
        <v>82914.977644251849</v>
      </c>
      <c r="AS77" s="41">
        <f t="shared" si="17"/>
        <v>91471.936445716245</v>
      </c>
      <c r="AT77" s="41">
        <f t="shared" si="18"/>
        <v>11.411743866785747</v>
      </c>
      <c r="AU77" s="41">
        <f t="shared" si="19"/>
        <v>90355.756636294886</v>
      </c>
      <c r="AV77" s="41">
        <f t="shared" si="20"/>
        <v>11.395708244410489</v>
      </c>
      <c r="AW77" s="41">
        <f t="shared" si="21"/>
        <v>90942.678632524592</v>
      </c>
      <c r="AX77" s="41">
        <f t="shared" si="22"/>
        <v>11.405744232222709</v>
      </c>
      <c r="AY77" s="41">
        <f t="shared" si="23"/>
        <v>11.441270199005825</v>
      </c>
      <c r="AZ77" s="41">
        <f t="shared" si="24"/>
        <v>11.42043952816918</v>
      </c>
    </row>
    <row r="78" spans="2:52" x14ac:dyDescent="0.25">
      <c r="B78" s="41" t="str">
        <f t="shared" si="25"/>
        <v>NJ</v>
      </c>
      <c r="C78" s="43">
        <v>45003</v>
      </c>
      <c r="D78" s="45">
        <v>1476.0723402262934</v>
      </c>
      <c r="E78" s="45">
        <v>324.91933053313187</v>
      </c>
      <c r="F78" s="45">
        <v>163.88787802634124</v>
      </c>
      <c r="G78" s="48">
        <v>102.41029969211404</v>
      </c>
      <c r="H78" s="44">
        <v>91375.336178586411</v>
      </c>
      <c r="I78" s="62">
        <f t="shared" si="2"/>
        <v>2067.2898484778807</v>
      </c>
      <c r="J78" s="41">
        <f t="shared" si="3"/>
        <v>2023</v>
      </c>
      <c r="K78" s="41">
        <f t="shared" si="4"/>
        <v>64</v>
      </c>
      <c r="L78" s="41">
        <f t="shared" si="5"/>
        <v>4096</v>
      </c>
      <c r="M78" s="41">
        <f t="shared" si="6"/>
        <v>8.317766166719343</v>
      </c>
      <c r="N78" s="41">
        <f t="shared" si="7"/>
        <v>1</v>
      </c>
      <c r="O78" s="41">
        <f t="shared" si="8"/>
        <v>3</v>
      </c>
      <c r="P78" s="41">
        <f t="shared" si="9"/>
        <v>0</v>
      </c>
      <c r="Q78" s="41">
        <f t="shared" si="9"/>
        <v>0</v>
      </c>
      <c r="R78" s="41">
        <f t="shared" si="9"/>
        <v>1</v>
      </c>
      <c r="S78" s="41">
        <f t="shared" si="9"/>
        <v>0</v>
      </c>
      <c r="T78" s="41">
        <f t="shared" si="10"/>
        <v>0</v>
      </c>
      <c r="U78" s="41">
        <f t="shared" si="10"/>
        <v>0</v>
      </c>
      <c r="V78" s="41">
        <f t="shared" si="10"/>
        <v>0</v>
      </c>
      <c r="W78" s="41">
        <f t="shared" si="10"/>
        <v>0</v>
      </c>
      <c r="X78" s="41">
        <f t="shared" si="11"/>
        <v>0</v>
      </c>
      <c r="Y78" s="41">
        <f t="shared" si="11"/>
        <v>0</v>
      </c>
      <c r="Z78" s="41">
        <f t="shared" si="11"/>
        <v>0</v>
      </c>
      <c r="AA78" s="41">
        <f t="shared" si="11"/>
        <v>0</v>
      </c>
      <c r="AB78" s="41">
        <f t="shared" si="12"/>
        <v>0</v>
      </c>
      <c r="AC78" s="41">
        <f t="shared" si="12"/>
        <v>0</v>
      </c>
      <c r="AD78" s="41">
        <f t="shared" si="12"/>
        <v>1</v>
      </c>
      <c r="AE78" s="41">
        <f t="shared" si="12"/>
        <v>0</v>
      </c>
      <c r="AF78" s="41">
        <f t="shared" si="13"/>
        <v>0</v>
      </c>
      <c r="AG78" s="48">
        <v>1476.0723402262934</v>
      </c>
      <c r="AH78" s="48">
        <v>324.91933053313187</v>
      </c>
      <c r="AI78" s="48">
        <v>163.88787802634124</v>
      </c>
      <c r="AJ78" s="48">
        <v>102.41029969211404</v>
      </c>
      <c r="AK78" s="41">
        <f t="shared" si="14"/>
        <v>11.422730876154329</v>
      </c>
      <c r="AL78" s="41">
        <f>LN(D78+'Models training data'!$Y$4)</f>
        <v>7.4771963949245173</v>
      </c>
      <c r="AM78" s="41">
        <f>LN(E78+'Models training data'!$Y$5)</f>
        <v>5.9659708681523975</v>
      </c>
      <c r="AN78" s="41">
        <f>LN(F78+'Models training data'!$Y$6)</f>
        <v>5.3436078994068117</v>
      </c>
      <c r="AO78" s="41">
        <f>LN(G78+'Models training data'!$Y$7)</f>
        <v>5.0239708674533823</v>
      </c>
      <c r="AP78" s="41">
        <f t="shared" si="1"/>
        <v>0</v>
      </c>
      <c r="AQ78" s="41">
        <f t="shared" si="15"/>
        <v>1</v>
      </c>
      <c r="AR78" s="41">
        <f t="shared" si="16"/>
        <v>82890.587331168106</v>
      </c>
      <c r="AS78" s="41">
        <f t="shared" si="17"/>
        <v>91447.839055674543</v>
      </c>
      <c r="AT78" s="41">
        <f t="shared" si="18"/>
        <v>11.411486249520966</v>
      </c>
      <c r="AU78" s="41">
        <f t="shared" si="19"/>
        <v>90331.726343288654</v>
      </c>
      <c r="AV78" s="41">
        <f t="shared" si="20"/>
        <v>11.395449290976366</v>
      </c>
      <c r="AW78" s="41">
        <f t="shared" si="21"/>
        <v>90919.892237986336</v>
      </c>
      <c r="AX78" s="41">
        <f t="shared" si="22"/>
        <v>11.405481932317148</v>
      </c>
      <c r="AY78" s="41">
        <f t="shared" si="23"/>
        <v>11.441666509956613</v>
      </c>
      <c r="AZ78" s="41">
        <f t="shared" si="24"/>
        <v>11.419914245584836</v>
      </c>
    </row>
    <row r="79" spans="2:52" x14ac:dyDescent="0.25">
      <c r="B79" s="41" t="str">
        <f t="shared" si="25"/>
        <v>NJ</v>
      </c>
      <c r="C79" s="43">
        <v>45010</v>
      </c>
      <c r="D79" s="45">
        <v>1490.8330430569508</v>
      </c>
      <c r="E79" s="45">
        <v>328.16851971542206</v>
      </c>
      <c r="F79" s="45">
        <v>165.52675680660462</v>
      </c>
      <c r="G79" s="48">
        <v>98.764510343956289</v>
      </c>
      <c r="H79" s="44">
        <v>91319.849106972746</v>
      </c>
      <c r="I79" s="62">
        <f t="shared" si="2"/>
        <v>2083.2928299229338</v>
      </c>
      <c r="J79" s="41">
        <f t="shared" si="3"/>
        <v>2023</v>
      </c>
      <c r="K79" s="41">
        <f t="shared" si="4"/>
        <v>65</v>
      </c>
      <c r="L79" s="41">
        <f t="shared" si="5"/>
        <v>4225</v>
      </c>
      <c r="M79" s="41">
        <f t="shared" si="6"/>
        <v>8.3487745397912736</v>
      </c>
      <c r="N79" s="41">
        <f t="shared" si="7"/>
        <v>1</v>
      </c>
      <c r="O79" s="41">
        <f t="shared" si="8"/>
        <v>3</v>
      </c>
      <c r="P79" s="41">
        <f t="shared" si="9"/>
        <v>0</v>
      </c>
      <c r="Q79" s="41">
        <f t="shared" si="9"/>
        <v>0</v>
      </c>
      <c r="R79" s="41">
        <f t="shared" si="9"/>
        <v>1</v>
      </c>
      <c r="S79" s="41">
        <f t="shared" ref="S79:V142" si="26">IF($O79=S$13,1,0)</f>
        <v>0</v>
      </c>
      <c r="T79" s="41">
        <f t="shared" si="10"/>
        <v>0</v>
      </c>
      <c r="U79" s="41">
        <f t="shared" si="10"/>
        <v>0</v>
      </c>
      <c r="V79" s="41">
        <f t="shared" si="10"/>
        <v>0</v>
      </c>
      <c r="W79" s="41">
        <f t="shared" ref="W79:Z142" si="27">IF($O79=W$13,1,0)</f>
        <v>0</v>
      </c>
      <c r="X79" s="41">
        <f t="shared" si="11"/>
        <v>0</v>
      </c>
      <c r="Y79" s="41">
        <f t="shared" si="11"/>
        <v>0</v>
      </c>
      <c r="Z79" s="41">
        <f t="shared" si="11"/>
        <v>0</v>
      </c>
      <c r="AA79" s="41">
        <f t="shared" ref="AA79:AA142" si="28">IF($O79=AA$13,1,0)</f>
        <v>0</v>
      </c>
      <c r="AB79" s="41">
        <f t="shared" si="12"/>
        <v>0</v>
      </c>
      <c r="AC79" s="41">
        <f t="shared" si="12"/>
        <v>0</v>
      </c>
      <c r="AD79" s="41">
        <f t="shared" si="12"/>
        <v>1</v>
      </c>
      <c r="AE79" s="41">
        <f t="shared" ref="AE79:AF142" si="29">IF($B79=AE$13,1,0)</f>
        <v>0</v>
      </c>
      <c r="AF79" s="41">
        <f t="shared" si="13"/>
        <v>0</v>
      </c>
      <c r="AG79" s="48">
        <v>1490.8330430569508</v>
      </c>
      <c r="AH79" s="48">
        <v>328.16851971542206</v>
      </c>
      <c r="AI79" s="48">
        <v>165.52675680660462</v>
      </c>
      <c r="AJ79" s="48">
        <v>98.764510343956289</v>
      </c>
      <c r="AK79" s="41">
        <f t="shared" si="14"/>
        <v>11.42212344828771</v>
      </c>
      <c r="AL79" s="41">
        <f>LN(D79+'Models training data'!$Y$4)</f>
        <v>7.485513927707947</v>
      </c>
      <c r="AM79" s="41">
        <f>LN(E79+'Models training data'!$Y$5)</f>
        <v>5.9742690623733923</v>
      </c>
      <c r="AN79" s="41">
        <f>LN(F79+'Models training data'!$Y$6)</f>
        <v>5.351408936323522</v>
      </c>
      <c r="AO79" s="41">
        <f>LN(G79+'Models training data'!$Y$7)</f>
        <v>4.9996952963246741</v>
      </c>
      <c r="AP79" s="41">
        <f t="shared" ref="AP79:AP142" si="30">V79+W79+X79+Y79+Z79</f>
        <v>0</v>
      </c>
      <c r="AQ79" s="41">
        <f t="shared" si="15"/>
        <v>1</v>
      </c>
      <c r="AR79" s="41">
        <f t="shared" si="16"/>
        <v>82866.197018084349</v>
      </c>
      <c r="AS79" s="41">
        <f t="shared" si="17"/>
        <v>91423.741665632842</v>
      </c>
      <c r="AT79" s="41">
        <f t="shared" si="18"/>
        <v>11.411228632256186</v>
      </c>
      <c r="AU79" s="41">
        <f t="shared" si="19"/>
        <v>90308.874748958246</v>
      </c>
      <c r="AV79" s="41">
        <f t="shared" si="20"/>
        <v>11.395207282743934</v>
      </c>
      <c r="AW79" s="41">
        <f t="shared" si="21"/>
        <v>90897.459135147874</v>
      </c>
      <c r="AX79" s="41">
        <f t="shared" si="22"/>
        <v>11.405223699240999</v>
      </c>
      <c r="AY79" s="41">
        <f t="shared" si="23"/>
        <v>11.441844448242486</v>
      </c>
      <c r="AZ79" s="41">
        <f t="shared" si="24"/>
        <v>11.418178781249088</v>
      </c>
    </row>
    <row r="80" spans="2:52" x14ac:dyDescent="0.25">
      <c r="B80" s="41" t="str">
        <f t="shared" si="25"/>
        <v>NJ</v>
      </c>
      <c r="C80" s="43">
        <v>45017</v>
      </c>
      <c r="D80" s="45">
        <v>1505.7413590873966</v>
      </c>
      <c r="E80" s="45">
        <v>331.45020285105574</v>
      </c>
      <c r="F80" s="45">
        <v>167.1820243746707</v>
      </c>
      <c r="G80" s="48">
        <v>80.876380761068688</v>
      </c>
      <c r="H80" s="44">
        <v>90330.153113381268</v>
      </c>
      <c r="I80" s="62">
        <f t="shared" ref="I80:I143" si="31">SUM(D80:G80)</f>
        <v>2085.2499670741918</v>
      </c>
      <c r="J80" s="41">
        <f t="shared" ref="J80:J143" si="32">YEAR(C80)</f>
        <v>2023</v>
      </c>
      <c r="K80" s="41">
        <f t="shared" ref="K80:K143" si="33">IF(B80=B79,K79+1,1)</f>
        <v>66</v>
      </c>
      <c r="L80" s="41">
        <f t="shared" ref="L80:L143" si="34">K80^2</f>
        <v>4356</v>
      </c>
      <c r="M80" s="41">
        <f t="shared" ref="M80:M143" si="35">LN(L80)</f>
        <v>8.3793094840528504</v>
      </c>
      <c r="N80" s="41">
        <f t="shared" ref="N80:N143" si="36">IF(K80&lt;127,1,0)</f>
        <v>1</v>
      </c>
      <c r="O80" s="41">
        <f t="shared" ref="O80:O143" si="37">MONTH(C80)</f>
        <v>4</v>
      </c>
      <c r="P80" s="41">
        <f t="shared" ref="P80:AA143" si="38">IF($O80=P$13,1,0)</f>
        <v>0</v>
      </c>
      <c r="Q80" s="41">
        <f t="shared" si="38"/>
        <v>0</v>
      </c>
      <c r="R80" s="41">
        <f t="shared" si="38"/>
        <v>0</v>
      </c>
      <c r="S80" s="41">
        <f t="shared" si="26"/>
        <v>1</v>
      </c>
      <c r="T80" s="41">
        <f t="shared" si="26"/>
        <v>0</v>
      </c>
      <c r="U80" s="41">
        <f t="shared" si="26"/>
        <v>0</v>
      </c>
      <c r="V80" s="41">
        <f t="shared" si="26"/>
        <v>0</v>
      </c>
      <c r="W80" s="41">
        <f t="shared" si="27"/>
        <v>0</v>
      </c>
      <c r="X80" s="41">
        <f t="shared" si="27"/>
        <v>0</v>
      </c>
      <c r="Y80" s="41">
        <f t="shared" si="27"/>
        <v>0</v>
      </c>
      <c r="Z80" s="41">
        <f t="shared" si="27"/>
        <v>0</v>
      </c>
      <c r="AA80" s="41">
        <f t="shared" si="28"/>
        <v>0</v>
      </c>
      <c r="AB80" s="41">
        <f t="shared" ref="AB80:AF143" si="39">IF($B80=AB$13,1,0)</f>
        <v>0</v>
      </c>
      <c r="AC80" s="41">
        <f t="shared" si="39"/>
        <v>0</v>
      </c>
      <c r="AD80" s="41">
        <f t="shared" si="39"/>
        <v>1</v>
      </c>
      <c r="AE80" s="41">
        <f t="shared" si="29"/>
        <v>0</v>
      </c>
      <c r="AF80" s="41">
        <f t="shared" si="29"/>
        <v>0</v>
      </c>
      <c r="AG80" s="48">
        <v>1505.7413590873966</v>
      </c>
      <c r="AH80" s="48">
        <v>331.45020285105574</v>
      </c>
      <c r="AI80" s="48">
        <v>167.1820243746707</v>
      </c>
      <c r="AJ80" s="48">
        <v>80.876380761068688</v>
      </c>
      <c r="AK80" s="41">
        <f t="shared" ref="AK80:AK143" si="40">LN(H80)</f>
        <v>11.41122660518708</v>
      </c>
      <c r="AL80" s="41">
        <f>LN(D80+'Models training data'!$Y$4)</f>
        <v>7.4938449994097693</v>
      </c>
      <c r="AM80" s="41">
        <f>LN(E80+'Models training data'!$Y$5)</f>
        <v>5.9825809260099492</v>
      </c>
      <c r="AN80" s="41">
        <f>LN(F80+'Models training data'!$Y$6)</f>
        <v>5.3592266925537038</v>
      </c>
      <c r="AO80" s="41">
        <f>LN(G80+'Models training data'!$Y$7)</f>
        <v>4.871218535669227</v>
      </c>
      <c r="AP80" s="41">
        <f t="shared" si="30"/>
        <v>0</v>
      </c>
      <c r="AQ80" s="41">
        <f t="shared" ref="AQ80:AQ143" si="41">AA80+AC80+AD80+AE80+AF80</f>
        <v>1</v>
      </c>
      <c r="AR80" s="41">
        <f t="shared" ref="AR80:AR143" si="42">$C$1+SUMPRODUCT($K$1:$AQ$1,K80:AQ80)</f>
        <v>82473.489998811245</v>
      </c>
      <c r="AS80" s="41">
        <f t="shared" ref="AS80:AS143" si="43">$C$2+SUMPRODUCT($K$2:$AQ$2,K80:AQ80)</f>
        <v>91032.283592956475</v>
      </c>
      <c r="AT80" s="41">
        <f t="shared" ref="AT80:AT143" si="44">$C$3+SUMPRODUCT($K$3:$AQ$3,K80:AQ80)</f>
        <v>11.407818296252703</v>
      </c>
      <c r="AU80" s="41">
        <f t="shared" ref="AU80:AU143" si="45">$C$4+SUMPRODUCT($K$4:$AQ$4,K80:AQ80)</f>
        <v>90008.773423968174</v>
      </c>
      <c r="AV80" s="41">
        <f t="shared" ref="AV80:AV143" si="46">$C$5+SUMPRODUCT($K$5:$AQ$5,K80:AQ80)</f>
        <v>11.39310049926114</v>
      </c>
      <c r="AW80" s="41">
        <f t="shared" ref="AW80:AW143" si="47">$C$6+SUMPRODUCT($K$6:$AQ$6,K80:AQ80)</f>
        <v>90600.00962801803</v>
      </c>
      <c r="AX80" s="41">
        <f t="shared" ref="AX80:AX143" si="48">$C$7+SUMPRODUCT($K$7:$AQ$7,K80:AQ80)</f>
        <v>11.402811208991658</v>
      </c>
      <c r="AY80" s="41">
        <f t="shared" ref="AY80:AY143" si="49">$C$8+SUMPRODUCT($K$8:$AQ$8,K80:AQ80)</f>
        <v>11.439759070069609</v>
      </c>
      <c r="AZ80" s="41">
        <f t="shared" ref="AZ80:AZ143" si="50">$C$9+SUMPRODUCT($K$9:$AQ$9,K80:AQ80)</f>
        <v>11.403491325352707</v>
      </c>
    </row>
    <row r="81" spans="2:52" x14ac:dyDescent="0.25">
      <c r="B81" s="41" t="str">
        <f t="shared" si="25"/>
        <v>NJ</v>
      </c>
      <c r="C81" s="43">
        <v>45024</v>
      </c>
      <c r="D81" s="45">
        <v>1520.7987625981841</v>
      </c>
      <c r="E81" s="45">
        <v>334.76470384880599</v>
      </c>
      <c r="F81" s="45">
        <v>61.71820243746707</v>
      </c>
      <c r="G81" s="48">
        <v>86.187560775447238</v>
      </c>
      <c r="H81" s="44">
        <v>83946.98597307202</v>
      </c>
      <c r="I81" s="62">
        <f t="shared" si="31"/>
        <v>2003.4692296599044</v>
      </c>
      <c r="J81" s="41">
        <f t="shared" si="32"/>
        <v>2023</v>
      </c>
      <c r="K81" s="41">
        <f t="shared" si="33"/>
        <v>67</v>
      </c>
      <c r="L81" s="41">
        <f t="shared" si="34"/>
        <v>4489</v>
      </c>
      <c r="M81" s="41">
        <f t="shared" si="35"/>
        <v>8.4093852387819314</v>
      </c>
      <c r="N81" s="41">
        <f t="shared" si="36"/>
        <v>1</v>
      </c>
      <c r="O81" s="41">
        <f t="shared" si="37"/>
        <v>4</v>
      </c>
      <c r="P81" s="41">
        <f t="shared" si="38"/>
        <v>0</v>
      </c>
      <c r="Q81" s="41">
        <f t="shared" si="38"/>
        <v>0</v>
      </c>
      <c r="R81" s="41">
        <f t="shared" si="38"/>
        <v>0</v>
      </c>
      <c r="S81" s="41">
        <f t="shared" si="26"/>
        <v>1</v>
      </c>
      <c r="T81" s="41">
        <f t="shared" si="26"/>
        <v>0</v>
      </c>
      <c r="U81" s="41">
        <f t="shared" si="26"/>
        <v>0</v>
      </c>
      <c r="V81" s="41">
        <f t="shared" si="26"/>
        <v>0</v>
      </c>
      <c r="W81" s="41">
        <f t="shared" si="27"/>
        <v>0</v>
      </c>
      <c r="X81" s="41">
        <f t="shared" si="27"/>
        <v>0</v>
      </c>
      <c r="Y81" s="41">
        <f t="shared" si="27"/>
        <v>0</v>
      </c>
      <c r="Z81" s="41">
        <f t="shared" si="27"/>
        <v>0</v>
      </c>
      <c r="AA81" s="41">
        <f t="shared" si="28"/>
        <v>0</v>
      </c>
      <c r="AB81" s="41">
        <f t="shared" si="39"/>
        <v>0</v>
      </c>
      <c r="AC81" s="41">
        <f t="shared" si="39"/>
        <v>0</v>
      </c>
      <c r="AD81" s="41">
        <f t="shared" si="39"/>
        <v>1</v>
      </c>
      <c r="AE81" s="41">
        <f t="shared" si="29"/>
        <v>0</v>
      </c>
      <c r="AF81" s="41">
        <f t="shared" si="29"/>
        <v>0</v>
      </c>
      <c r="AG81" s="48">
        <v>1520.7987625981841</v>
      </c>
      <c r="AH81" s="48">
        <v>334.76470384880599</v>
      </c>
      <c r="AI81" s="48">
        <v>61.71820243746707</v>
      </c>
      <c r="AJ81" s="48">
        <v>86.187560775447238</v>
      </c>
      <c r="AK81" s="41">
        <f t="shared" si="40"/>
        <v>11.337940759217599</v>
      </c>
      <c r="AL81" s="41">
        <f>LN(D81+'Models training data'!$Y$4)</f>
        <v>7.5021895184139256</v>
      </c>
      <c r="AM81" s="41">
        <f>LN(E81+'Models training data'!$Y$5)</f>
        <v>5.9909063655235784</v>
      </c>
      <c r="AN81" s="41">
        <f>LN(F81+'Models training data'!$Y$6)</f>
        <v>4.6737320368823889</v>
      </c>
      <c r="AO81" s="41">
        <f>LN(G81+'Models training data'!$Y$7)</f>
        <v>4.9111168976677826</v>
      </c>
      <c r="AP81" s="41">
        <f t="shared" si="30"/>
        <v>0</v>
      </c>
      <c r="AQ81" s="41">
        <f t="shared" si="41"/>
        <v>1</v>
      </c>
      <c r="AR81" s="41">
        <f t="shared" si="42"/>
        <v>82449.099685727502</v>
      </c>
      <c r="AS81" s="41">
        <f t="shared" si="43"/>
        <v>91008.186202914774</v>
      </c>
      <c r="AT81" s="41">
        <f t="shared" si="44"/>
        <v>11.407560678987924</v>
      </c>
      <c r="AU81" s="41">
        <f t="shared" si="45"/>
        <v>89988.279226989398</v>
      </c>
      <c r="AV81" s="41">
        <f t="shared" si="46"/>
        <v>11.392892381432089</v>
      </c>
      <c r="AW81" s="41">
        <f t="shared" si="47"/>
        <v>90578.251230787166</v>
      </c>
      <c r="AX81" s="41">
        <f t="shared" si="48"/>
        <v>11.402560742621068</v>
      </c>
      <c r="AY81" s="41">
        <f t="shared" si="49"/>
        <v>11.431925057937194</v>
      </c>
      <c r="AZ81" s="41">
        <f t="shared" si="50"/>
        <v>11.349742940611463</v>
      </c>
    </row>
    <row r="82" spans="2:52" x14ac:dyDescent="0.25">
      <c r="B82" s="41" t="str">
        <f t="shared" ref="B82:B145" si="51">B81</f>
        <v>NJ</v>
      </c>
      <c r="C82" s="43">
        <v>45031</v>
      </c>
      <c r="D82" s="45">
        <v>1536.006743168105</v>
      </c>
      <c r="E82" s="45">
        <v>338.11235037191392</v>
      </c>
      <c r="F82" s="45">
        <v>51.171820243746708</v>
      </c>
      <c r="G82" s="48">
        <v>94.528671046819142</v>
      </c>
      <c r="H82" s="44">
        <v>83273.622150591676</v>
      </c>
      <c r="I82" s="62">
        <f t="shared" si="31"/>
        <v>2019.8195848305847</v>
      </c>
      <c r="J82" s="41">
        <f t="shared" si="32"/>
        <v>2023</v>
      </c>
      <c r="K82" s="41">
        <f t="shared" si="33"/>
        <v>68</v>
      </c>
      <c r="L82" s="41">
        <f t="shared" si="34"/>
        <v>4624</v>
      </c>
      <c r="M82" s="41">
        <f t="shared" si="35"/>
        <v>8.4390154103522139</v>
      </c>
      <c r="N82" s="41">
        <f t="shared" si="36"/>
        <v>1</v>
      </c>
      <c r="O82" s="41">
        <f t="shared" si="37"/>
        <v>4</v>
      </c>
      <c r="P82" s="41">
        <f t="shared" si="38"/>
        <v>0</v>
      </c>
      <c r="Q82" s="41">
        <f t="shared" si="38"/>
        <v>0</v>
      </c>
      <c r="R82" s="41">
        <f t="shared" si="38"/>
        <v>0</v>
      </c>
      <c r="S82" s="41">
        <f t="shared" si="26"/>
        <v>1</v>
      </c>
      <c r="T82" s="41">
        <f t="shared" si="26"/>
        <v>0</v>
      </c>
      <c r="U82" s="41">
        <f t="shared" si="26"/>
        <v>0</v>
      </c>
      <c r="V82" s="41">
        <f t="shared" si="26"/>
        <v>0</v>
      </c>
      <c r="W82" s="41">
        <f t="shared" si="27"/>
        <v>0</v>
      </c>
      <c r="X82" s="41">
        <f t="shared" si="27"/>
        <v>0</v>
      </c>
      <c r="Y82" s="41">
        <f t="shared" si="27"/>
        <v>0</v>
      </c>
      <c r="Z82" s="41">
        <f t="shared" si="27"/>
        <v>0</v>
      </c>
      <c r="AA82" s="41">
        <f t="shared" si="28"/>
        <v>0</v>
      </c>
      <c r="AB82" s="41">
        <f t="shared" si="39"/>
        <v>0</v>
      </c>
      <c r="AC82" s="41">
        <f t="shared" si="39"/>
        <v>0</v>
      </c>
      <c r="AD82" s="41">
        <f t="shared" si="39"/>
        <v>1</v>
      </c>
      <c r="AE82" s="41">
        <f t="shared" si="29"/>
        <v>0</v>
      </c>
      <c r="AF82" s="41">
        <f t="shared" si="29"/>
        <v>0</v>
      </c>
      <c r="AG82" s="48">
        <v>1536.006743168105</v>
      </c>
      <c r="AH82" s="48">
        <v>338.11235037191392</v>
      </c>
      <c r="AI82" s="48">
        <v>51.171820243746708</v>
      </c>
      <c r="AJ82" s="48">
        <v>94.528671046819142</v>
      </c>
      <c r="AK82" s="41">
        <f t="shared" si="40"/>
        <v>11.329887117150054</v>
      </c>
      <c r="AL82" s="41">
        <f>LN(D82+'Models training data'!$Y$4)</f>
        <v>7.5105473936791283</v>
      </c>
      <c r="AM82" s="41">
        <f>LN(E82+'Models training data'!$Y$5)</f>
        <v>5.9992452889533139</v>
      </c>
      <c r="AN82" s="41">
        <f>LN(F82+'Models training data'!$Y$6)</f>
        <v>4.5700641587644961</v>
      </c>
      <c r="AO82" s="41">
        <f>LN(G82+'Models training data'!$Y$7)</f>
        <v>4.9707302724955396</v>
      </c>
      <c r="AP82" s="41">
        <f t="shared" si="30"/>
        <v>0</v>
      </c>
      <c r="AQ82" s="41">
        <f t="shared" si="41"/>
        <v>1</v>
      </c>
      <c r="AR82" s="41">
        <f t="shared" si="42"/>
        <v>82424.70937264376</v>
      </c>
      <c r="AS82" s="41">
        <f t="shared" si="43"/>
        <v>90984.088812873073</v>
      </c>
      <c r="AT82" s="41">
        <f t="shared" si="44"/>
        <v>11.407303061723143</v>
      </c>
      <c r="AU82" s="41">
        <f t="shared" si="45"/>
        <v>89968.96372868646</v>
      </c>
      <c r="AV82" s="41">
        <f t="shared" si="46"/>
        <v>11.392701208804729</v>
      </c>
      <c r="AW82" s="41">
        <f t="shared" si="47"/>
        <v>90556.815192062539</v>
      </c>
      <c r="AX82" s="41">
        <f t="shared" si="48"/>
        <v>11.402313987000138</v>
      </c>
      <c r="AY82" s="41">
        <f t="shared" si="49"/>
        <v>11.432960820117012</v>
      </c>
      <c r="AZ82" s="41">
        <f t="shared" si="50"/>
        <v>11.348793017686168</v>
      </c>
    </row>
    <row r="83" spans="2:52" x14ac:dyDescent="0.25">
      <c r="B83" s="41" t="str">
        <f t="shared" si="51"/>
        <v>NJ</v>
      </c>
      <c r="C83" s="43">
        <v>45038</v>
      </c>
      <c r="D83" s="45">
        <v>1551.3668056605438</v>
      </c>
      <c r="E83" s="45">
        <v>341.49347361794298</v>
      </c>
      <c r="F83" s="45">
        <v>50.117182024374671</v>
      </c>
      <c r="G83" s="48">
        <v>103.95377357088377</v>
      </c>
      <c r="H83" s="44">
        <v>83757.077219939791</v>
      </c>
      <c r="I83" s="62">
        <f t="shared" si="31"/>
        <v>2046.9312348737453</v>
      </c>
      <c r="J83" s="41">
        <f t="shared" si="32"/>
        <v>2023</v>
      </c>
      <c r="K83" s="41">
        <f t="shared" si="33"/>
        <v>69</v>
      </c>
      <c r="L83" s="41">
        <f t="shared" si="34"/>
        <v>4761</v>
      </c>
      <c r="M83" s="41">
        <f t="shared" si="35"/>
        <v>8.4682130091945194</v>
      </c>
      <c r="N83" s="41">
        <f t="shared" si="36"/>
        <v>1</v>
      </c>
      <c r="O83" s="41">
        <f t="shared" si="37"/>
        <v>4</v>
      </c>
      <c r="P83" s="41">
        <f t="shared" si="38"/>
        <v>0</v>
      </c>
      <c r="Q83" s="41">
        <f t="shared" si="38"/>
        <v>0</v>
      </c>
      <c r="R83" s="41">
        <f t="shared" si="38"/>
        <v>0</v>
      </c>
      <c r="S83" s="41">
        <f t="shared" si="26"/>
        <v>1</v>
      </c>
      <c r="T83" s="41">
        <f t="shared" si="26"/>
        <v>0</v>
      </c>
      <c r="U83" s="41">
        <f t="shared" si="26"/>
        <v>0</v>
      </c>
      <c r="V83" s="41">
        <f t="shared" si="26"/>
        <v>0</v>
      </c>
      <c r="W83" s="41">
        <f t="shared" si="27"/>
        <v>0</v>
      </c>
      <c r="X83" s="41">
        <f t="shared" si="27"/>
        <v>0</v>
      </c>
      <c r="Y83" s="41">
        <f t="shared" si="27"/>
        <v>0</v>
      </c>
      <c r="Z83" s="41">
        <f t="shared" si="27"/>
        <v>0</v>
      </c>
      <c r="AA83" s="41">
        <f t="shared" si="28"/>
        <v>0</v>
      </c>
      <c r="AB83" s="41">
        <f t="shared" si="39"/>
        <v>0</v>
      </c>
      <c r="AC83" s="41">
        <f t="shared" si="39"/>
        <v>0</v>
      </c>
      <c r="AD83" s="41">
        <f t="shared" si="39"/>
        <v>1</v>
      </c>
      <c r="AE83" s="41">
        <f t="shared" si="29"/>
        <v>0</v>
      </c>
      <c r="AF83" s="41">
        <f t="shared" si="29"/>
        <v>0</v>
      </c>
      <c r="AG83" s="48">
        <v>1551.3668056605438</v>
      </c>
      <c r="AH83" s="48">
        <v>341.49347361794298</v>
      </c>
      <c r="AI83" s="48">
        <v>50.117182024374671</v>
      </c>
      <c r="AJ83" s="48">
        <v>103.95377357088377</v>
      </c>
      <c r="AK83" s="41">
        <f t="shared" si="40"/>
        <v>11.335675950235725</v>
      </c>
      <c r="AL83" s="41">
        <f>LN(D83+'Models training data'!$Y$4)</f>
        <v>7.518918534644107</v>
      </c>
      <c r="AM83" s="41">
        <f>LN(E83+'Models training data'!$Y$5)</f>
        <v>6.0075976052464224</v>
      </c>
      <c r="AN83" s="41">
        <f>LN(F83+'Models training data'!$Y$6)</f>
        <v>4.5590808632420057</v>
      </c>
      <c r="AO83" s="41">
        <f>LN(G83+'Models training data'!$Y$7)</f>
        <v>5.034073182831361</v>
      </c>
      <c r="AP83" s="41">
        <f t="shared" si="30"/>
        <v>0</v>
      </c>
      <c r="AQ83" s="41">
        <f t="shared" si="41"/>
        <v>1</v>
      </c>
      <c r="AR83" s="41">
        <f t="shared" si="42"/>
        <v>82400.319059560017</v>
      </c>
      <c r="AS83" s="41">
        <f t="shared" si="43"/>
        <v>90959.991422831372</v>
      </c>
      <c r="AT83" s="41">
        <f t="shared" si="44"/>
        <v>11.407045444458364</v>
      </c>
      <c r="AU83" s="41">
        <f t="shared" si="45"/>
        <v>89950.826929059331</v>
      </c>
      <c r="AV83" s="41">
        <f t="shared" si="46"/>
        <v>11.39252698137906</v>
      </c>
      <c r="AW83" s="41">
        <f t="shared" si="47"/>
        <v>90535.69209940797</v>
      </c>
      <c r="AX83" s="41">
        <f t="shared" si="48"/>
        <v>11.402070833779952</v>
      </c>
      <c r="AY83" s="41">
        <f t="shared" si="49"/>
        <v>11.435014713054008</v>
      </c>
      <c r="AZ83" s="41">
        <f t="shared" si="50"/>
        <v>11.356327679711931</v>
      </c>
    </row>
    <row r="84" spans="2:52" x14ac:dyDescent="0.25">
      <c r="B84" s="41" t="str">
        <f t="shared" si="51"/>
        <v>NJ</v>
      </c>
      <c r="C84" s="43">
        <v>45045</v>
      </c>
      <c r="D84" s="45">
        <v>1566.8804702596794</v>
      </c>
      <c r="E84" s="45">
        <v>344.90840822527741</v>
      </c>
      <c r="F84" s="45">
        <v>50.011718202437464</v>
      </c>
      <c r="G84" s="48">
        <v>114.34637446991043</v>
      </c>
      <c r="H84" s="44">
        <v>84370.210937232812</v>
      </c>
      <c r="I84" s="62">
        <f t="shared" si="31"/>
        <v>2076.146971157305</v>
      </c>
      <c r="J84" s="41">
        <f t="shared" si="32"/>
        <v>2023</v>
      </c>
      <c r="K84" s="41">
        <f t="shared" si="33"/>
        <v>70</v>
      </c>
      <c r="L84" s="41">
        <f t="shared" si="34"/>
        <v>4900</v>
      </c>
      <c r="M84" s="41">
        <f t="shared" si="35"/>
        <v>8.4969904840987187</v>
      </c>
      <c r="N84" s="41">
        <f t="shared" si="36"/>
        <v>1</v>
      </c>
      <c r="O84" s="41">
        <f t="shared" si="37"/>
        <v>4</v>
      </c>
      <c r="P84" s="41">
        <f t="shared" si="38"/>
        <v>0</v>
      </c>
      <c r="Q84" s="41">
        <f t="shared" si="38"/>
        <v>0</v>
      </c>
      <c r="R84" s="41">
        <f t="shared" si="38"/>
        <v>0</v>
      </c>
      <c r="S84" s="41">
        <f t="shared" si="26"/>
        <v>1</v>
      </c>
      <c r="T84" s="41">
        <f t="shared" si="26"/>
        <v>0</v>
      </c>
      <c r="U84" s="41">
        <f t="shared" si="26"/>
        <v>0</v>
      </c>
      <c r="V84" s="41">
        <f t="shared" si="26"/>
        <v>0</v>
      </c>
      <c r="W84" s="41">
        <f t="shared" si="27"/>
        <v>0</v>
      </c>
      <c r="X84" s="41">
        <f t="shared" si="27"/>
        <v>0</v>
      </c>
      <c r="Y84" s="41">
        <f t="shared" si="27"/>
        <v>0</v>
      </c>
      <c r="Z84" s="41">
        <f t="shared" si="27"/>
        <v>0</v>
      </c>
      <c r="AA84" s="41">
        <f t="shared" si="28"/>
        <v>0</v>
      </c>
      <c r="AB84" s="41">
        <f t="shared" si="39"/>
        <v>0</v>
      </c>
      <c r="AC84" s="41">
        <f t="shared" si="39"/>
        <v>0</v>
      </c>
      <c r="AD84" s="41">
        <f t="shared" si="39"/>
        <v>1</v>
      </c>
      <c r="AE84" s="41">
        <f t="shared" si="29"/>
        <v>0</v>
      </c>
      <c r="AF84" s="41">
        <f t="shared" si="29"/>
        <v>0</v>
      </c>
      <c r="AG84" s="48">
        <v>1566.8804702596794</v>
      </c>
      <c r="AH84" s="48">
        <v>344.90840822527741</v>
      </c>
      <c r="AI84" s="48">
        <v>50.011718202437464</v>
      </c>
      <c r="AJ84" s="48">
        <v>114.34637446991043</v>
      </c>
      <c r="AK84" s="41">
        <f t="shared" si="40"/>
        <v>11.342969667301537</v>
      </c>
      <c r="AL84" s="41">
        <f>LN(D84+'Models training data'!$Y$4)</f>
        <v>7.5273028511634044</v>
      </c>
      <c r="AM84" s="41">
        <f>LN(E84+'Models training data'!$Y$5)</f>
        <v>6.0159632239292815</v>
      </c>
      <c r="AN84" s="41">
        <f>LN(F84+'Models training data'!$Y$6)</f>
        <v>4.5579758696268984</v>
      </c>
      <c r="AO84" s="41">
        <f>LN(G84+'Models training data'!$Y$7)</f>
        <v>5.0995603327040975</v>
      </c>
      <c r="AP84" s="41">
        <f t="shared" si="30"/>
        <v>0</v>
      </c>
      <c r="AQ84" s="41">
        <f t="shared" si="41"/>
        <v>1</v>
      </c>
      <c r="AR84" s="41">
        <f t="shared" si="42"/>
        <v>82375.928746476275</v>
      </c>
      <c r="AS84" s="41">
        <f t="shared" si="43"/>
        <v>90935.894032789671</v>
      </c>
      <c r="AT84" s="41">
        <f t="shared" si="44"/>
        <v>11.406787827193583</v>
      </c>
      <c r="AU84" s="41">
        <f t="shared" si="45"/>
        <v>89933.86882810801</v>
      </c>
      <c r="AV84" s="41">
        <f t="shared" si="46"/>
        <v>11.392369699155081</v>
      </c>
      <c r="AW84" s="41">
        <f t="shared" si="47"/>
        <v>90514.872946708158</v>
      </c>
      <c r="AX84" s="41">
        <f t="shared" si="48"/>
        <v>11.401831179288854</v>
      </c>
      <c r="AY84" s="41">
        <f t="shared" si="49"/>
        <v>11.43731409609099</v>
      </c>
      <c r="AZ84" s="41">
        <f t="shared" si="50"/>
        <v>11.364984425730864</v>
      </c>
    </row>
    <row r="85" spans="2:52" x14ac:dyDescent="0.25">
      <c r="B85" s="41" t="str">
        <f t="shared" si="51"/>
        <v>NJ</v>
      </c>
      <c r="C85" s="43">
        <v>45052</v>
      </c>
      <c r="D85" s="45">
        <v>1582.5492725420472</v>
      </c>
      <c r="E85" s="45">
        <v>348.35749224310769</v>
      </c>
      <c r="F85" s="45">
        <v>50.001171820243748</v>
      </c>
      <c r="G85" s="48">
        <v>125.7807342710953</v>
      </c>
      <c r="H85" s="44">
        <v>91398.370387900693</v>
      </c>
      <c r="I85" s="62">
        <f t="shared" si="31"/>
        <v>2106.6886708764941</v>
      </c>
      <c r="J85" s="41">
        <f t="shared" si="32"/>
        <v>2023</v>
      </c>
      <c r="K85" s="41">
        <f t="shared" si="33"/>
        <v>71</v>
      </c>
      <c r="L85" s="41">
        <f t="shared" si="34"/>
        <v>5041</v>
      </c>
      <c r="M85" s="41">
        <f t="shared" si="35"/>
        <v>8.5253597540826309</v>
      </c>
      <c r="N85" s="41">
        <f t="shared" si="36"/>
        <v>1</v>
      </c>
      <c r="O85" s="41">
        <f t="shared" si="37"/>
        <v>5</v>
      </c>
      <c r="P85" s="41">
        <f t="shared" si="38"/>
        <v>0</v>
      </c>
      <c r="Q85" s="41">
        <f t="shared" si="38"/>
        <v>0</v>
      </c>
      <c r="R85" s="41">
        <f t="shared" si="38"/>
        <v>0</v>
      </c>
      <c r="S85" s="41">
        <f t="shared" si="26"/>
        <v>0</v>
      </c>
      <c r="T85" s="41">
        <f t="shared" si="26"/>
        <v>1</v>
      </c>
      <c r="U85" s="41">
        <f t="shared" si="26"/>
        <v>0</v>
      </c>
      <c r="V85" s="41">
        <f t="shared" si="26"/>
        <v>0</v>
      </c>
      <c r="W85" s="41">
        <f t="shared" si="27"/>
        <v>0</v>
      </c>
      <c r="X85" s="41">
        <f t="shared" si="27"/>
        <v>0</v>
      </c>
      <c r="Y85" s="41">
        <f t="shared" si="27"/>
        <v>0</v>
      </c>
      <c r="Z85" s="41">
        <f t="shared" si="27"/>
        <v>0</v>
      </c>
      <c r="AA85" s="41">
        <f t="shared" si="28"/>
        <v>0</v>
      </c>
      <c r="AB85" s="41">
        <f t="shared" si="39"/>
        <v>0</v>
      </c>
      <c r="AC85" s="41">
        <f t="shared" si="39"/>
        <v>0</v>
      </c>
      <c r="AD85" s="41">
        <f t="shared" si="39"/>
        <v>1</v>
      </c>
      <c r="AE85" s="41">
        <f t="shared" si="29"/>
        <v>0</v>
      </c>
      <c r="AF85" s="41">
        <f t="shared" si="29"/>
        <v>0</v>
      </c>
      <c r="AG85" s="48">
        <v>1582.5492725420472</v>
      </c>
      <c r="AH85" s="48">
        <v>348.35749224310769</v>
      </c>
      <c r="AI85" s="48">
        <v>50.001171820243748</v>
      </c>
      <c r="AJ85" s="48">
        <v>125.7807342710953</v>
      </c>
      <c r="AK85" s="41">
        <f t="shared" si="40"/>
        <v>11.422982927829255</v>
      </c>
      <c r="AL85" s="41">
        <f>LN(D85+'Models training data'!$Y$4)</f>
        <v>7.5357002534643627</v>
      </c>
      <c r="AM85" s="41">
        <f>LN(E85+'Models training data'!$Y$5)</f>
        <v>6.024342054946894</v>
      </c>
      <c r="AN85" s="41">
        <f>LN(F85+'Models training data'!$Y$6)</f>
        <v>4.5578653030800949</v>
      </c>
      <c r="AO85" s="41">
        <f>LN(G85+'Models training data'!$Y$7)</f>
        <v>5.1669788129429923</v>
      </c>
      <c r="AP85" s="41">
        <f t="shared" si="30"/>
        <v>0</v>
      </c>
      <c r="AQ85" s="41">
        <f t="shared" si="41"/>
        <v>1</v>
      </c>
      <c r="AR85" s="41">
        <f t="shared" si="42"/>
        <v>91196.372939259672</v>
      </c>
      <c r="AS85" s="41">
        <f t="shared" si="43"/>
        <v>99754.266841204371</v>
      </c>
      <c r="AT85" s="41">
        <f t="shared" si="44"/>
        <v>11.508046025364825</v>
      </c>
      <c r="AU85" s="41">
        <f t="shared" si="45"/>
        <v>98676.442706393311</v>
      </c>
      <c r="AV85" s="41">
        <f t="shared" si="46"/>
        <v>11.492554466872914</v>
      </c>
      <c r="AW85" s="41">
        <f t="shared" si="47"/>
        <v>99399.139409366675</v>
      </c>
      <c r="AX85" s="41">
        <f t="shared" si="48"/>
        <v>11.503987725139572</v>
      </c>
      <c r="AY85" s="41">
        <f t="shared" si="49"/>
        <v>11.439795475326179</v>
      </c>
      <c r="AZ85" s="41">
        <f t="shared" si="50"/>
        <v>11.37396804052991</v>
      </c>
    </row>
    <row r="86" spans="2:52" x14ac:dyDescent="0.25">
      <c r="B86" s="41" t="str">
        <f t="shared" si="51"/>
        <v>NJ</v>
      </c>
      <c r="C86" s="43">
        <v>45059</v>
      </c>
      <c r="D86" s="45">
        <v>1598.3747635733075</v>
      </c>
      <c r="E86" s="45">
        <v>351.84106713332756</v>
      </c>
      <c r="F86" s="45">
        <v>50.000117182024375</v>
      </c>
      <c r="G86" s="48">
        <v>138.35877993362422</v>
      </c>
      <c r="H86" s="44">
        <v>92025.934922879198</v>
      </c>
      <c r="I86" s="62">
        <f t="shared" si="31"/>
        <v>2138.5747278222839</v>
      </c>
      <c r="J86" s="41">
        <f t="shared" si="32"/>
        <v>2023</v>
      </c>
      <c r="K86" s="41">
        <f t="shared" si="33"/>
        <v>72</v>
      </c>
      <c r="L86" s="41">
        <f t="shared" si="34"/>
        <v>5184</v>
      </c>
      <c r="M86" s="41">
        <f t="shared" si="35"/>
        <v>8.5533322380321106</v>
      </c>
      <c r="N86" s="41">
        <f t="shared" si="36"/>
        <v>1</v>
      </c>
      <c r="O86" s="41">
        <f t="shared" si="37"/>
        <v>5</v>
      </c>
      <c r="P86" s="41">
        <f t="shared" si="38"/>
        <v>0</v>
      </c>
      <c r="Q86" s="41">
        <f t="shared" si="38"/>
        <v>0</v>
      </c>
      <c r="R86" s="41">
        <f t="shared" si="38"/>
        <v>0</v>
      </c>
      <c r="S86" s="41">
        <f t="shared" si="26"/>
        <v>0</v>
      </c>
      <c r="T86" s="41">
        <f t="shared" si="26"/>
        <v>1</v>
      </c>
      <c r="U86" s="41">
        <f t="shared" si="26"/>
        <v>0</v>
      </c>
      <c r="V86" s="41">
        <f t="shared" si="26"/>
        <v>0</v>
      </c>
      <c r="W86" s="41">
        <f t="shared" si="27"/>
        <v>0</v>
      </c>
      <c r="X86" s="41">
        <f t="shared" si="27"/>
        <v>0</v>
      </c>
      <c r="Y86" s="41">
        <f t="shared" si="27"/>
        <v>0</v>
      </c>
      <c r="Z86" s="41">
        <f t="shared" si="27"/>
        <v>0</v>
      </c>
      <c r="AA86" s="41">
        <f t="shared" si="28"/>
        <v>0</v>
      </c>
      <c r="AB86" s="41">
        <f t="shared" si="39"/>
        <v>0</v>
      </c>
      <c r="AC86" s="41">
        <f t="shared" si="39"/>
        <v>0</v>
      </c>
      <c r="AD86" s="41">
        <f t="shared" si="39"/>
        <v>1</v>
      </c>
      <c r="AE86" s="41">
        <f t="shared" si="29"/>
        <v>0</v>
      </c>
      <c r="AF86" s="41">
        <f t="shared" si="29"/>
        <v>0</v>
      </c>
      <c r="AG86" s="48">
        <v>1598.3747635733075</v>
      </c>
      <c r="AH86" s="48">
        <v>351.84106713332756</v>
      </c>
      <c r="AI86" s="48">
        <v>50.000117182024375</v>
      </c>
      <c r="AJ86" s="48">
        <v>138.35877993362422</v>
      </c>
      <c r="AK86" s="41">
        <f t="shared" si="40"/>
        <v>11.429825717640105</v>
      </c>
      <c r="AL86" s="41">
        <f>LN(D86+'Models training data'!$Y$4)</f>
        <v>7.5441106521187802</v>
      </c>
      <c r="AM86" s="41">
        <f>LN(E86+'Models training data'!$Y$5)</f>
        <v>6.0327340085859733</v>
      </c>
      <c r="AN86" s="41">
        <f>LN(F86+'Models training data'!$Y$6)</f>
        <v>4.5578542457530125</v>
      </c>
      <c r="AO86" s="41">
        <f>LN(G86+'Models training data'!$Y$7)</f>
        <v>5.2362409508526486</v>
      </c>
      <c r="AP86" s="41">
        <f t="shared" si="30"/>
        <v>0</v>
      </c>
      <c r="AQ86" s="41">
        <f t="shared" si="41"/>
        <v>1</v>
      </c>
      <c r="AR86" s="41">
        <f t="shared" si="42"/>
        <v>91171.98262617593</v>
      </c>
      <c r="AS86" s="41">
        <f t="shared" si="43"/>
        <v>99730.16945116267</v>
      </c>
      <c r="AT86" s="41">
        <f t="shared" si="44"/>
        <v>11.507788408100044</v>
      </c>
      <c r="AU86" s="41">
        <f t="shared" si="45"/>
        <v>98661.842002793652</v>
      </c>
      <c r="AV86" s="41">
        <f t="shared" si="46"/>
        <v>11.492431075052318</v>
      </c>
      <c r="AW86" s="41">
        <f t="shared" si="47"/>
        <v>99378.902629848104</v>
      </c>
      <c r="AX86" s="41">
        <f t="shared" si="48"/>
        <v>11.503754774492306</v>
      </c>
      <c r="AY86" s="41">
        <f t="shared" si="49"/>
        <v>11.442467642581345</v>
      </c>
      <c r="AZ86" s="41">
        <f t="shared" si="50"/>
        <v>11.383190180598394</v>
      </c>
    </row>
    <row r="87" spans="2:52" x14ac:dyDescent="0.25">
      <c r="B87" s="41" t="str">
        <f t="shared" si="51"/>
        <v>NJ</v>
      </c>
      <c r="C87" s="43">
        <v>45066</v>
      </c>
      <c r="D87" s="45">
        <v>1614.3585100231287</v>
      </c>
      <c r="E87" s="45">
        <v>355.35947778855518</v>
      </c>
      <c r="F87" s="45">
        <v>50.000011718202437</v>
      </c>
      <c r="G87" s="48">
        <v>152.1946551505286</v>
      </c>
      <c r="H87" s="44">
        <v>92653.630606910854</v>
      </c>
      <c r="I87" s="62">
        <f t="shared" si="31"/>
        <v>2171.912654680415</v>
      </c>
      <c r="J87" s="41">
        <f t="shared" si="32"/>
        <v>2023</v>
      </c>
      <c r="K87" s="41">
        <f t="shared" si="33"/>
        <v>73</v>
      </c>
      <c r="L87" s="41">
        <f t="shared" si="34"/>
        <v>5329</v>
      </c>
      <c r="M87" s="41">
        <f t="shared" si="35"/>
        <v>8.5809188822967819</v>
      </c>
      <c r="N87" s="41">
        <f t="shared" si="36"/>
        <v>1</v>
      </c>
      <c r="O87" s="41">
        <f t="shared" si="37"/>
        <v>5</v>
      </c>
      <c r="P87" s="41">
        <f t="shared" si="38"/>
        <v>0</v>
      </c>
      <c r="Q87" s="41">
        <f t="shared" si="38"/>
        <v>0</v>
      </c>
      <c r="R87" s="41">
        <f t="shared" si="38"/>
        <v>0</v>
      </c>
      <c r="S87" s="41">
        <f t="shared" si="26"/>
        <v>0</v>
      </c>
      <c r="T87" s="41">
        <f t="shared" si="26"/>
        <v>1</v>
      </c>
      <c r="U87" s="41">
        <f t="shared" si="26"/>
        <v>0</v>
      </c>
      <c r="V87" s="41">
        <f t="shared" si="26"/>
        <v>0</v>
      </c>
      <c r="W87" s="41">
        <f t="shared" si="27"/>
        <v>0</v>
      </c>
      <c r="X87" s="41">
        <f t="shared" si="27"/>
        <v>0</v>
      </c>
      <c r="Y87" s="41">
        <f t="shared" si="27"/>
        <v>0</v>
      </c>
      <c r="Z87" s="41">
        <f t="shared" si="27"/>
        <v>0</v>
      </c>
      <c r="AA87" s="41">
        <f t="shared" si="28"/>
        <v>0</v>
      </c>
      <c r="AB87" s="41">
        <f t="shared" si="39"/>
        <v>0</v>
      </c>
      <c r="AC87" s="41">
        <f t="shared" si="39"/>
        <v>0</v>
      </c>
      <c r="AD87" s="41">
        <f t="shared" si="39"/>
        <v>1</v>
      </c>
      <c r="AE87" s="41">
        <f t="shared" si="29"/>
        <v>0</v>
      </c>
      <c r="AF87" s="41">
        <f t="shared" si="29"/>
        <v>0</v>
      </c>
      <c r="AG87" s="48">
        <v>1614.3585100231287</v>
      </c>
      <c r="AH87" s="48">
        <v>355.35947778855518</v>
      </c>
      <c r="AI87" s="48">
        <v>50.000011718202437</v>
      </c>
      <c r="AJ87" s="48">
        <v>152.1946551505286</v>
      </c>
      <c r="AK87" s="41">
        <f t="shared" si="40"/>
        <v>11.436623417204901</v>
      </c>
      <c r="AL87" s="41">
        <f>LN(D87+'Models training data'!$Y$4)</f>
        <v>7.552533958024731</v>
      </c>
      <c r="AM87" s="41">
        <f>LN(E87+'Models training data'!$Y$5)</f>
        <v>6.0411389954394075</v>
      </c>
      <c r="AN87" s="41">
        <f>LN(F87+'Models training data'!$Y$6)</f>
        <v>4.5578531400135791</v>
      </c>
      <c r="AO87" s="41">
        <f>LN(G87+'Models training data'!$Y$7)</f>
        <v>5.3072676369284943</v>
      </c>
      <c r="AP87" s="41">
        <f t="shared" si="30"/>
        <v>0</v>
      </c>
      <c r="AQ87" s="41">
        <f t="shared" si="41"/>
        <v>1</v>
      </c>
      <c r="AR87" s="41">
        <f t="shared" si="42"/>
        <v>91147.592313092187</v>
      </c>
      <c r="AS87" s="41">
        <f t="shared" si="43"/>
        <v>99706.072061120969</v>
      </c>
      <c r="AT87" s="41">
        <f t="shared" si="44"/>
        <v>11.507530790835265</v>
      </c>
      <c r="AU87" s="41">
        <f t="shared" si="45"/>
        <v>98648.419997869787</v>
      </c>
      <c r="AV87" s="41">
        <f t="shared" si="46"/>
        <v>11.492324628433412</v>
      </c>
      <c r="AW87" s="41">
        <f t="shared" si="47"/>
        <v>99358.944987235824</v>
      </c>
      <c r="AX87" s="41">
        <f t="shared" si="48"/>
        <v>11.503525037060014</v>
      </c>
      <c r="AY87" s="41">
        <f t="shared" si="49"/>
        <v>11.445348126340869</v>
      </c>
      <c r="AZ87" s="41">
        <f t="shared" si="50"/>
        <v>11.392633256640353</v>
      </c>
    </row>
    <row r="88" spans="2:52" x14ac:dyDescent="0.25">
      <c r="B88" s="41" t="str">
        <f t="shared" si="51"/>
        <v>NJ</v>
      </c>
      <c r="C88" s="43">
        <v>45073</v>
      </c>
      <c r="D88" s="45">
        <v>1630.5020942932215</v>
      </c>
      <c r="E88" s="45">
        <v>358.91307255838797</v>
      </c>
      <c r="F88" s="45">
        <v>50.000001171820244</v>
      </c>
      <c r="G88" s="48">
        <v>167.41412038793567</v>
      </c>
      <c r="H88" s="44">
        <v>93281.339397055563</v>
      </c>
      <c r="I88" s="62">
        <f t="shared" si="31"/>
        <v>2206.8292884113653</v>
      </c>
      <c r="J88" s="41">
        <f t="shared" si="32"/>
        <v>2023</v>
      </c>
      <c r="K88" s="41">
        <f t="shared" si="33"/>
        <v>74</v>
      </c>
      <c r="L88" s="41">
        <f t="shared" si="34"/>
        <v>5476</v>
      </c>
      <c r="M88" s="41">
        <f t="shared" si="35"/>
        <v>8.6081301864083404</v>
      </c>
      <c r="N88" s="41">
        <f t="shared" si="36"/>
        <v>1</v>
      </c>
      <c r="O88" s="41">
        <f t="shared" si="37"/>
        <v>5</v>
      </c>
      <c r="P88" s="41">
        <f t="shared" si="38"/>
        <v>0</v>
      </c>
      <c r="Q88" s="41">
        <f t="shared" si="38"/>
        <v>0</v>
      </c>
      <c r="R88" s="41">
        <f t="shared" si="38"/>
        <v>0</v>
      </c>
      <c r="S88" s="41">
        <f t="shared" si="26"/>
        <v>0</v>
      </c>
      <c r="T88" s="41">
        <f t="shared" si="26"/>
        <v>1</v>
      </c>
      <c r="U88" s="41">
        <f t="shared" si="26"/>
        <v>0</v>
      </c>
      <c r="V88" s="41">
        <f t="shared" si="26"/>
        <v>0</v>
      </c>
      <c r="W88" s="41">
        <f t="shared" si="27"/>
        <v>0</v>
      </c>
      <c r="X88" s="41">
        <f t="shared" si="27"/>
        <v>0</v>
      </c>
      <c r="Y88" s="41">
        <f t="shared" si="27"/>
        <v>0</v>
      </c>
      <c r="Z88" s="41">
        <f t="shared" si="27"/>
        <v>0</v>
      </c>
      <c r="AA88" s="41">
        <f t="shared" si="28"/>
        <v>0</v>
      </c>
      <c r="AB88" s="41">
        <f t="shared" si="39"/>
        <v>0</v>
      </c>
      <c r="AC88" s="41">
        <f t="shared" si="39"/>
        <v>0</v>
      </c>
      <c r="AD88" s="41">
        <f t="shared" si="39"/>
        <v>1</v>
      </c>
      <c r="AE88" s="41">
        <f t="shared" si="29"/>
        <v>0</v>
      </c>
      <c r="AF88" s="41">
        <f t="shared" si="29"/>
        <v>0</v>
      </c>
      <c r="AG88" s="48">
        <v>1630.5020942932215</v>
      </c>
      <c r="AH88" s="48">
        <v>358.91307255838797</v>
      </c>
      <c r="AI88" s="48">
        <v>50.000001171820244</v>
      </c>
      <c r="AJ88" s="48">
        <v>167.41412038793567</v>
      </c>
      <c r="AK88" s="41">
        <f t="shared" si="40"/>
        <v>11.443375360369048</v>
      </c>
      <c r="AL88" s="41">
        <f>LN(D88+'Models training data'!$Y$4)</f>
        <v>7.5609700823953903</v>
      </c>
      <c r="AM88" s="41">
        <f>LN(E88+'Models training data'!$Y$5)</f>
        <v>6.0495569263911975</v>
      </c>
      <c r="AN88" s="41">
        <f>LN(F88+'Models training data'!$Y$6)</f>
        <v>4.5578530294395687</v>
      </c>
      <c r="AO88" s="41">
        <f>LN(G88+'Models training data'!$Y$7)</f>
        <v>5.3799782442801032</v>
      </c>
      <c r="AP88" s="41">
        <f t="shared" si="30"/>
        <v>0</v>
      </c>
      <c r="AQ88" s="41">
        <f t="shared" si="41"/>
        <v>1</v>
      </c>
      <c r="AR88" s="41">
        <f t="shared" si="42"/>
        <v>91123.202000008445</v>
      </c>
      <c r="AS88" s="41">
        <f t="shared" si="43"/>
        <v>99681.974671079282</v>
      </c>
      <c r="AT88" s="41">
        <f t="shared" si="44"/>
        <v>11.507273173570484</v>
      </c>
      <c r="AU88" s="41">
        <f t="shared" si="45"/>
        <v>98636.17669162176</v>
      </c>
      <c r="AV88" s="41">
        <f t="shared" si="46"/>
        <v>11.492235127016196</v>
      </c>
      <c r="AW88" s="41">
        <f t="shared" si="47"/>
        <v>99339.258885611373</v>
      </c>
      <c r="AX88" s="41">
        <f t="shared" si="48"/>
        <v>11.503298425404173</v>
      </c>
      <c r="AY88" s="41">
        <f t="shared" si="49"/>
        <v>11.448456987592763</v>
      </c>
      <c r="AZ88" s="41">
        <f t="shared" si="50"/>
        <v>11.402286465340117</v>
      </c>
    </row>
    <row r="89" spans="2:52" x14ac:dyDescent="0.25">
      <c r="B89" s="41" t="str">
        <f t="shared" si="51"/>
        <v>NJ</v>
      </c>
      <c r="C89" s="43">
        <v>45080</v>
      </c>
      <c r="D89" s="45">
        <v>1646.8071146550569</v>
      </c>
      <c r="E89" s="45">
        <v>362.50220327994543</v>
      </c>
      <c r="F89" s="45">
        <v>50.000000117182026</v>
      </c>
      <c r="G89" s="48">
        <v>184.15553239896465</v>
      </c>
      <c r="H89" s="44">
        <v>97767.472966597852</v>
      </c>
      <c r="I89" s="62">
        <f t="shared" si="31"/>
        <v>2243.4648504511492</v>
      </c>
      <c r="J89" s="41">
        <f t="shared" si="32"/>
        <v>2023</v>
      </c>
      <c r="K89" s="41">
        <f t="shared" si="33"/>
        <v>75</v>
      </c>
      <c r="L89" s="41">
        <f t="shared" si="34"/>
        <v>5625</v>
      </c>
      <c r="M89" s="41">
        <f t="shared" si="35"/>
        <v>8.6349762270726202</v>
      </c>
      <c r="N89" s="41">
        <f t="shared" si="36"/>
        <v>1</v>
      </c>
      <c r="O89" s="41">
        <f t="shared" si="37"/>
        <v>6</v>
      </c>
      <c r="P89" s="41">
        <f t="shared" si="38"/>
        <v>0</v>
      </c>
      <c r="Q89" s="41">
        <f t="shared" si="38"/>
        <v>0</v>
      </c>
      <c r="R89" s="41">
        <f t="shared" si="38"/>
        <v>0</v>
      </c>
      <c r="S89" s="41">
        <f t="shared" si="26"/>
        <v>0</v>
      </c>
      <c r="T89" s="41">
        <f t="shared" si="26"/>
        <v>0</v>
      </c>
      <c r="U89" s="41">
        <f t="shared" si="26"/>
        <v>1</v>
      </c>
      <c r="V89" s="41">
        <f t="shared" si="26"/>
        <v>0</v>
      </c>
      <c r="W89" s="41">
        <f t="shared" si="27"/>
        <v>0</v>
      </c>
      <c r="X89" s="41">
        <f t="shared" si="27"/>
        <v>0</v>
      </c>
      <c r="Y89" s="41">
        <f t="shared" si="27"/>
        <v>0</v>
      </c>
      <c r="Z89" s="41">
        <f t="shared" si="27"/>
        <v>0</v>
      </c>
      <c r="AA89" s="41">
        <f t="shared" si="28"/>
        <v>0</v>
      </c>
      <c r="AB89" s="41">
        <f t="shared" si="39"/>
        <v>0</v>
      </c>
      <c r="AC89" s="41">
        <f t="shared" si="39"/>
        <v>0</v>
      </c>
      <c r="AD89" s="41">
        <f t="shared" si="39"/>
        <v>1</v>
      </c>
      <c r="AE89" s="41">
        <f t="shared" si="29"/>
        <v>0</v>
      </c>
      <c r="AF89" s="41">
        <f t="shared" si="29"/>
        <v>0</v>
      </c>
      <c r="AG89" s="48">
        <v>1646.8071146550569</v>
      </c>
      <c r="AH89" s="48">
        <v>362.50220327994543</v>
      </c>
      <c r="AI89" s="48">
        <v>50.000000117182026</v>
      </c>
      <c r="AJ89" s="48">
        <v>184.15553239896465</v>
      </c>
      <c r="AK89" s="41">
        <f t="shared" si="40"/>
        <v>11.490347213449901</v>
      </c>
      <c r="AL89" s="41">
        <f>LN(D89+'Models training data'!$Y$4)</f>
        <v>7.5694189367527107</v>
      </c>
      <c r="AM89" s="41">
        <f>LN(E89+'Models training data'!$Y$5)</f>
        <v>6.0579877126114869</v>
      </c>
      <c r="AN89" s="41">
        <f>LN(F89+'Models training data'!$Y$6)</f>
        <v>4.5578530183821675</v>
      </c>
      <c r="AO89" s="41">
        <f>LN(G89+'Models training data'!$Y$7)</f>
        <v>5.4542905247016247</v>
      </c>
      <c r="AP89" s="41">
        <f t="shared" si="30"/>
        <v>0</v>
      </c>
      <c r="AQ89" s="41">
        <f t="shared" si="41"/>
        <v>1</v>
      </c>
      <c r="AR89" s="41">
        <f t="shared" si="42"/>
        <v>98337.069259754382</v>
      </c>
      <c r="AS89" s="41">
        <f t="shared" si="43"/>
        <v>106902.57916079221</v>
      </c>
      <c r="AT89" s="41">
        <f t="shared" si="44"/>
        <v>11.584469448393303</v>
      </c>
      <c r="AU89" s="41">
        <f t="shared" si="45"/>
        <v>113015.68060780846</v>
      </c>
      <c r="AV89" s="41">
        <f t="shared" si="46"/>
        <v>11.638693768104639</v>
      </c>
      <c r="AW89" s="41">
        <f t="shared" si="47"/>
        <v>113233.43534566592</v>
      </c>
      <c r="AX89" s="41">
        <f t="shared" si="48"/>
        <v>11.641933420522953</v>
      </c>
      <c r="AY89" s="41">
        <f t="shared" si="49"/>
        <v>11.451816365234619</v>
      </c>
      <c r="AZ89" s="41">
        <f t="shared" si="50"/>
        <v>11.41213949935446</v>
      </c>
    </row>
    <row r="90" spans="2:52" x14ac:dyDescent="0.25">
      <c r="B90" s="41" t="str">
        <f t="shared" si="51"/>
        <v>NJ</v>
      </c>
      <c r="C90" s="43">
        <v>45087</v>
      </c>
      <c r="D90" s="45">
        <v>1663.2751853948394</v>
      </c>
      <c r="E90" s="45">
        <v>366.12722531073166</v>
      </c>
      <c r="F90" s="45">
        <v>50.0000000117182</v>
      </c>
      <c r="G90" s="48">
        <v>202.57108563608466</v>
      </c>
      <c r="H90" s="44">
        <v>98395.183197996768</v>
      </c>
      <c r="I90" s="62">
        <f t="shared" si="31"/>
        <v>2281.9734963533742</v>
      </c>
      <c r="J90" s="41">
        <f t="shared" si="32"/>
        <v>2023</v>
      </c>
      <c r="K90" s="41">
        <f t="shared" si="33"/>
        <v>76</v>
      </c>
      <c r="L90" s="41">
        <f t="shared" si="34"/>
        <v>5776</v>
      </c>
      <c r="M90" s="41">
        <f t="shared" si="35"/>
        <v>8.6614666805726621</v>
      </c>
      <c r="N90" s="41">
        <f t="shared" si="36"/>
        <v>1</v>
      </c>
      <c r="O90" s="41">
        <f t="shared" si="37"/>
        <v>6</v>
      </c>
      <c r="P90" s="41">
        <f t="shared" si="38"/>
        <v>0</v>
      </c>
      <c r="Q90" s="41">
        <f t="shared" si="38"/>
        <v>0</v>
      </c>
      <c r="R90" s="41">
        <f t="shared" si="38"/>
        <v>0</v>
      </c>
      <c r="S90" s="41">
        <f t="shared" si="26"/>
        <v>0</v>
      </c>
      <c r="T90" s="41">
        <f t="shared" si="26"/>
        <v>0</v>
      </c>
      <c r="U90" s="41">
        <f t="shared" si="26"/>
        <v>1</v>
      </c>
      <c r="V90" s="41">
        <f t="shared" si="26"/>
        <v>0</v>
      </c>
      <c r="W90" s="41">
        <f t="shared" si="27"/>
        <v>0</v>
      </c>
      <c r="X90" s="41">
        <f t="shared" si="27"/>
        <v>0</v>
      </c>
      <c r="Y90" s="41">
        <f t="shared" si="27"/>
        <v>0</v>
      </c>
      <c r="Z90" s="41">
        <f t="shared" si="27"/>
        <v>0</v>
      </c>
      <c r="AA90" s="41">
        <f t="shared" si="28"/>
        <v>0</v>
      </c>
      <c r="AB90" s="41">
        <f t="shared" si="39"/>
        <v>0</v>
      </c>
      <c r="AC90" s="41">
        <f t="shared" si="39"/>
        <v>0</v>
      </c>
      <c r="AD90" s="41">
        <f t="shared" si="39"/>
        <v>1</v>
      </c>
      <c r="AE90" s="41">
        <f t="shared" si="29"/>
        <v>0</v>
      </c>
      <c r="AF90" s="41">
        <f t="shared" si="29"/>
        <v>0</v>
      </c>
      <c r="AG90" s="48">
        <v>1663.2751853948394</v>
      </c>
      <c r="AH90" s="48">
        <v>366.12722531073166</v>
      </c>
      <c r="AI90" s="48">
        <v>50.0000000117182</v>
      </c>
      <c r="AJ90" s="48">
        <v>202.57108563608466</v>
      </c>
      <c r="AK90" s="41">
        <f t="shared" si="40"/>
        <v>11.496747130602323</v>
      </c>
      <c r="AL90" s="41">
        <f>LN(D90+'Models training data'!$Y$4)</f>
        <v>7.5778804329244185</v>
      </c>
      <c r="AM90" s="41">
        <f>LN(E90+'Models training data'!$Y$5)</f>
        <v>6.0664312655565364</v>
      </c>
      <c r="AN90" s="41">
        <f>LN(F90+'Models training data'!$Y$6)</f>
        <v>4.5578530172764271</v>
      </c>
      <c r="AO90" s="41">
        <f>LN(G90+'Models training data'!$Y$7)</f>
        <v>5.530121384519413</v>
      </c>
      <c r="AP90" s="41">
        <f t="shared" si="30"/>
        <v>0</v>
      </c>
      <c r="AQ90" s="41">
        <f t="shared" si="41"/>
        <v>1</v>
      </c>
      <c r="AR90" s="41">
        <f t="shared" si="42"/>
        <v>98312.67894667064</v>
      </c>
      <c r="AS90" s="41">
        <f t="shared" si="43"/>
        <v>106878.48177075051</v>
      </c>
      <c r="AT90" s="41">
        <f t="shared" si="44"/>
        <v>11.584211831128524</v>
      </c>
      <c r="AU90" s="41">
        <f t="shared" si="45"/>
        <v>113005.79469891207</v>
      </c>
      <c r="AV90" s="41">
        <f t="shared" si="46"/>
        <v>11.638638157090805</v>
      </c>
      <c r="AW90" s="41">
        <f t="shared" si="47"/>
        <v>113214.2707456327</v>
      </c>
      <c r="AX90" s="41">
        <f t="shared" si="48"/>
        <v>11.641712812002796</v>
      </c>
      <c r="AY90" s="41">
        <f t="shared" si="49"/>
        <v>11.455450613018023</v>
      </c>
      <c r="AZ90" s="41">
        <f t="shared" si="50"/>
        <v>11.422182016000528</v>
      </c>
    </row>
    <row r="91" spans="2:52" x14ac:dyDescent="0.25">
      <c r="B91" s="41" t="str">
        <f t="shared" si="51"/>
        <v>NJ</v>
      </c>
      <c r="C91" s="43">
        <v>45094</v>
      </c>
      <c r="D91" s="45">
        <v>1679.9079369640504</v>
      </c>
      <c r="E91" s="45">
        <v>369.78849756283239</v>
      </c>
      <c r="F91" s="45">
        <v>50.00000000117182</v>
      </c>
      <c r="G91" s="48">
        <v>222.82819419941552</v>
      </c>
      <c r="H91" s="44">
        <v>99022.893442660279</v>
      </c>
      <c r="I91" s="62">
        <f t="shared" si="31"/>
        <v>2322.5246287274699</v>
      </c>
      <c r="J91" s="41">
        <f t="shared" si="32"/>
        <v>2023</v>
      </c>
      <c r="K91" s="41">
        <f t="shared" si="33"/>
        <v>77</v>
      </c>
      <c r="L91" s="41">
        <f t="shared" si="34"/>
        <v>5929</v>
      </c>
      <c r="M91" s="41">
        <f t="shared" si="35"/>
        <v>8.6876108437073682</v>
      </c>
      <c r="N91" s="41">
        <f t="shared" si="36"/>
        <v>1</v>
      </c>
      <c r="O91" s="41">
        <f t="shared" si="37"/>
        <v>6</v>
      </c>
      <c r="P91" s="41">
        <f t="shared" si="38"/>
        <v>0</v>
      </c>
      <c r="Q91" s="41">
        <f t="shared" si="38"/>
        <v>0</v>
      </c>
      <c r="R91" s="41">
        <f t="shared" si="38"/>
        <v>0</v>
      </c>
      <c r="S91" s="41">
        <f t="shared" si="26"/>
        <v>0</v>
      </c>
      <c r="T91" s="41">
        <f t="shared" si="26"/>
        <v>0</v>
      </c>
      <c r="U91" s="41">
        <f t="shared" si="26"/>
        <v>1</v>
      </c>
      <c r="V91" s="41">
        <f t="shared" si="26"/>
        <v>0</v>
      </c>
      <c r="W91" s="41">
        <f t="shared" si="27"/>
        <v>0</v>
      </c>
      <c r="X91" s="41">
        <f t="shared" si="27"/>
        <v>0</v>
      </c>
      <c r="Y91" s="41">
        <f t="shared" si="27"/>
        <v>0</v>
      </c>
      <c r="Z91" s="41">
        <f t="shared" si="27"/>
        <v>0</v>
      </c>
      <c r="AA91" s="41">
        <f t="shared" si="28"/>
        <v>0</v>
      </c>
      <c r="AB91" s="41">
        <f t="shared" si="39"/>
        <v>0</v>
      </c>
      <c r="AC91" s="41">
        <f t="shared" si="39"/>
        <v>0</v>
      </c>
      <c r="AD91" s="41">
        <f t="shared" si="39"/>
        <v>1</v>
      </c>
      <c r="AE91" s="41">
        <f t="shared" si="29"/>
        <v>0</v>
      </c>
      <c r="AF91" s="41">
        <f t="shared" si="29"/>
        <v>0</v>
      </c>
      <c r="AG91" s="48">
        <v>1679.9079369640504</v>
      </c>
      <c r="AH91" s="48">
        <v>369.78849756283239</v>
      </c>
      <c r="AI91" s="48">
        <v>50.00000000117182</v>
      </c>
      <c r="AJ91" s="48">
        <v>222.82819419941552</v>
      </c>
      <c r="AK91" s="41">
        <f t="shared" si="40"/>
        <v>11.503106349278843</v>
      </c>
      <c r="AL91" s="41">
        <f>LN(D91+'Models training data'!$Y$4)</f>
        <v>7.5863544830432845</v>
      </c>
      <c r="AM91" s="41">
        <f>LN(E91+'Models training data'!$Y$5)</f>
        <v>6.0748874969711055</v>
      </c>
      <c r="AN91" s="41">
        <f>LN(F91+'Models training data'!$Y$6)</f>
        <v>4.5578530171658533</v>
      </c>
      <c r="AO91" s="41">
        <f>LN(G91+'Models training data'!$Y$7)</f>
        <v>5.6073876755087362</v>
      </c>
      <c r="AP91" s="41">
        <f t="shared" si="30"/>
        <v>0</v>
      </c>
      <c r="AQ91" s="41">
        <f t="shared" si="41"/>
        <v>1</v>
      </c>
      <c r="AR91" s="41">
        <f t="shared" si="42"/>
        <v>98288.288633586897</v>
      </c>
      <c r="AS91" s="41">
        <f t="shared" si="43"/>
        <v>106854.38438070883</v>
      </c>
      <c r="AT91" s="41">
        <f t="shared" si="44"/>
        <v>11.583954213863745</v>
      </c>
      <c r="AU91" s="41">
        <f t="shared" si="45"/>
        <v>112997.0874886915</v>
      </c>
      <c r="AV91" s="41">
        <f t="shared" si="46"/>
        <v>11.638599491278661</v>
      </c>
      <c r="AW91" s="41">
        <f t="shared" si="47"/>
        <v>113195.35667042901</v>
      </c>
      <c r="AX91" s="41">
        <f t="shared" si="48"/>
        <v>11.641495087336818</v>
      </c>
      <c r="AY91" s="41">
        <f t="shared" si="49"/>
        <v>11.459386513886779</v>
      </c>
      <c r="AZ91" s="41">
        <f t="shared" si="50"/>
        <v>11.432403672804842</v>
      </c>
    </row>
    <row r="92" spans="2:52" x14ac:dyDescent="0.25">
      <c r="B92" s="41" t="str">
        <f t="shared" si="51"/>
        <v>NJ</v>
      </c>
      <c r="C92" s="43">
        <v>45101</v>
      </c>
      <c r="D92" s="45">
        <v>1696.7070161343745</v>
      </c>
      <c r="E92" s="45">
        <v>373.48638253795741</v>
      </c>
      <c r="F92" s="45">
        <v>50.000000000117183</v>
      </c>
      <c r="G92" s="48">
        <v>245.1110136193293</v>
      </c>
      <c r="H92" s="44">
        <v>99650.603688755655</v>
      </c>
      <c r="I92" s="62">
        <f t="shared" si="31"/>
        <v>2365.3044122917786</v>
      </c>
      <c r="J92" s="41">
        <f t="shared" si="32"/>
        <v>2023</v>
      </c>
      <c r="K92" s="41">
        <f t="shared" si="33"/>
        <v>78</v>
      </c>
      <c r="L92" s="41">
        <f t="shared" si="34"/>
        <v>6084</v>
      </c>
      <c r="M92" s="41">
        <f t="shared" si="35"/>
        <v>8.7134176533791834</v>
      </c>
      <c r="N92" s="41">
        <f t="shared" si="36"/>
        <v>1</v>
      </c>
      <c r="O92" s="41">
        <f t="shared" si="37"/>
        <v>6</v>
      </c>
      <c r="P92" s="41">
        <f t="shared" si="38"/>
        <v>0</v>
      </c>
      <c r="Q92" s="41">
        <f t="shared" si="38"/>
        <v>0</v>
      </c>
      <c r="R92" s="41">
        <f t="shared" si="38"/>
        <v>0</v>
      </c>
      <c r="S92" s="41">
        <f t="shared" si="26"/>
        <v>0</v>
      </c>
      <c r="T92" s="41">
        <f t="shared" si="26"/>
        <v>0</v>
      </c>
      <c r="U92" s="41">
        <f t="shared" si="26"/>
        <v>1</v>
      </c>
      <c r="V92" s="41">
        <f t="shared" si="26"/>
        <v>0</v>
      </c>
      <c r="W92" s="41">
        <f t="shared" si="27"/>
        <v>0</v>
      </c>
      <c r="X92" s="41">
        <f t="shared" si="27"/>
        <v>0</v>
      </c>
      <c r="Y92" s="41">
        <f t="shared" si="27"/>
        <v>0</v>
      </c>
      <c r="Z92" s="41">
        <f t="shared" si="27"/>
        <v>0</v>
      </c>
      <c r="AA92" s="41">
        <f t="shared" si="28"/>
        <v>0</v>
      </c>
      <c r="AB92" s="41">
        <f t="shared" si="39"/>
        <v>0</v>
      </c>
      <c r="AC92" s="41">
        <f t="shared" si="39"/>
        <v>0</v>
      </c>
      <c r="AD92" s="41">
        <f t="shared" si="39"/>
        <v>1</v>
      </c>
      <c r="AE92" s="41">
        <f t="shared" si="29"/>
        <v>0</v>
      </c>
      <c r="AF92" s="41">
        <f t="shared" si="29"/>
        <v>0</v>
      </c>
      <c r="AG92" s="48">
        <v>1696.7070161343745</v>
      </c>
      <c r="AH92" s="48">
        <v>373.48638253795741</v>
      </c>
      <c r="AI92" s="48">
        <v>50.000000000117183</v>
      </c>
      <c r="AJ92" s="48">
        <v>245.1110136193293</v>
      </c>
      <c r="AK92" s="41">
        <f t="shared" si="40"/>
        <v>11.509425383713465</v>
      </c>
      <c r="AL92" s="41">
        <f>LN(D92+'Models training data'!$Y$4)</f>
        <v>7.5948409995479498</v>
      </c>
      <c r="AM92" s="41">
        <f>LN(E92+'Models training data'!$Y$5)</f>
        <v>6.0833563188919619</v>
      </c>
      <c r="AN92" s="41">
        <f>LN(F92+'Models training data'!$Y$6)</f>
        <v>4.5578530171547955</v>
      </c>
      <c r="AO92" s="41">
        <f>LN(G92+'Models training data'!$Y$7)</f>
        <v>5.6860069120638022</v>
      </c>
      <c r="AP92" s="41">
        <f t="shared" si="30"/>
        <v>0</v>
      </c>
      <c r="AQ92" s="41">
        <f t="shared" si="41"/>
        <v>1</v>
      </c>
      <c r="AR92" s="41">
        <f t="shared" si="42"/>
        <v>98263.898320503155</v>
      </c>
      <c r="AS92" s="41">
        <f t="shared" si="43"/>
        <v>106830.28699066713</v>
      </c>
      <c r="AT92" s="41">
        <f t="shared" si="44"/>
        <v>11.583696596598964</v>
      </c>
      <c r="AU92" s="41">
        <f t="shared" si="45"/>
        <v>112989.55897714675</v>
      </c>
      <c r="AV92" s="41">
        <f t="shared" si="46"/>
        <v>11.63857777066821</v>
      </c>
      <c r="AW92" s="41">
        <f t="shared" si="47"/>
        <v>113176.6866546253</v>
      </c>
      <c r="AX92" s="41">
        <f t="shared" si="48"/>
        <v>11.641280172099837</v>
      </c>
      <c r="AY92" s="41">
        <f t="shared" si="49"/>
        <v>11.463653522118396</v>
      </c>
      <c r="AZ92" s="41">
        <f t="shared" si="50"/>
        <v>11.442794210383557</v>
      </c>
    </row>
    <row r="93" spans="2:52" x14ac:dyDescent="0.25">
      <c r="B93" s="41" t="str">
        <f t="shared" si="51"/>
        <v>NJ</v>
      </c>
      <c r="C93" s="43">
        <v>45108</v>
      </c>
      <c r="D93" s="45">
        <v>1713.6740861561971</v>
      </c>
      <c r="E93" s="45">
        <v>377.22124636308536</v>
      </c>
      <c r="F93" s="45">
        <v>50.000000000011717</v>
      </c>
      <c r="G93" s="48">
        <v>269.62211498125947</v>
      </c>
      <c r="H93" s="44">
        <v>101612.76020874543</v>
      </c>
      <c r="I93" s="62">
        <f t="shared" si="31"/>
        <v>2410.5174475005538</v>
      </c>
      <c r="J93" s="41">
        <f t="shared" si="32"/>
        <v>2023</v>
      </c>
      <c r="K93" s="41">
        <f t="shared" si="33"/>
        <v>79</v>
      </c>
      <c r="L93" s="41">
        <f t="shared" si="34"/>
        <v>6241</v>
      </c>
      <c r="M93" s="41">
        <f t="shared" si="35"/>
        <v>8.738895704934043</v>
      </c>
      <c r="N93" s="41">
        <f t="shared" si="36"/>
        <v>1</v>
      </c>
      <c r="O93" s="41">
        <f t="shared" si="37"/>
        <v>7</v>
      </c>
      <c r="P93" s="41">
        <f t="shared" si="38"/>
        <v>0</v>
      </c>
      <c r="Q93" s="41">
        <f t="shared" si="38"/>
        <v>0</v>
      </c>
      <c r="R93" s="41">
        <f t="shared" si="38"/>
        <v>0</v>
      </c>
      <c r="S93" s="41">
        <f t="shared" si="26"/>
        <v>0</v>
      </c>
      <c r="T93" s="41">
        <f t="shared" si="26"/>
        <v>0</v>
      </c>
      <c r="U93" s="41">
        <f t="shared" si="26"/>
        <v>0</v>
      </c>
      <c r="V93" s="41">
        <f t="shared" si="26"/>
        <v>1</v>
      </c>
      <c r="W93" s="41">
        <f t="shared" si="27"/>
        <v>0</v>
      </c>
      <c r="X93" s="41">
        <f t="shared" si="27"/>
        <v>0</v>
      </c>
      <c r="Y93" s="41">
        <f t="shared" si="27"/>
        <v>0</v>
      </c>
      <c r="Z93" s="41">
        <f t="shared" si="27"/>
        <v>0</v>
      </c>
      <c r="AA93" s="41">
        <f t="shared" si="28"/>
        <v>0</v>
      </c>
      <c r="AB93" s="41">
        <f t="shared" si="39"/>
        <v>0</v>
      </c>
      <c r="AC93" s="41">
        <f t="shared" si="39"/>
        <v>0</v>
      </c>
      <c r="AD93" s="41">
        <f t="shared" si="39"/>
        <v>1</v>
      </c>
      <c r="AE93" s="41">
        <f t="shared" si="29"/>
        <v>0</v>
      </c>
      <c r="AF93" s="41">
        <f t="shared" si="29"/>
        <v>0</v>
      </c>
      <c r="AG93" s="48">
        <v>1713.6740861561971</v>
      </c>
      <c r="AH93" s="48">
        <v>377.22124636308536</v>
      </c>
      <c r="AI93" s="48">
        <v>50.000000000011717</v>
      </c>
      <c r="AJ93" s="48">
        <v>269.62211498125947</v>
      </c>
      <c r="AK93" s="41">
        <f t="shared" si="40"/>
        <v>11.52892439884619</v>
      </c>
      <c r="AL93" s="41">
        <f>LN(D93+'Models training data'!$Y$4)</f>
        <v>7.6033398951847868</v>
      </c>
      <c r="AM93" s="41">
        <f>LN(E93+'Models training data'!$Y$5)</f>
        <v>6.0918376436519015</v>
      </c>
      <c r="AN93" s="41">
        <f>LN(F93+'Models training data'!$Y$6)</f>
        <v>4.5578530171536897</v>
      </c>
      <c r="AO93" s="41">
        <f>LN(G93+'Models training data'!$Y$7)</f>
        <v>5.7658979018269125</v>
      </c>
      <c r="AP93" s="41">
        <f t="shared" si="30"/>
        <v>1</v>
      </c>
      <c r="AQ93" s="41">
        <f t="shared" si="41"/>
        <v>1</v>
      </c>
      <c r="AR93" s="41">
        <f t="shared" si="42"/>
        <v>108295.11505266784</v>
      </c>
      <c r="AS93" s="41">
        <f t="shared" si="43"/>
        <v>117892.58936153089</v>
      </c>
      <c r="AT93" s="41">
        <f t="shared" si="44"/>
        <v>11.686323044606128</v>
      </c>
      <c r="AU93" s="41">
        <f t="shared" si="45"/>
        <v>112983.20916427781</v>
      </c>
      <c r="AV93" s="41">
        <f t="shared" si="46"/>
        <v>11.638572995259448</v>
      </c>
      <c r="AW93" s="41">
        <f t="shared" si="47"/>
        <v>113158.2544798921</v>
      </c>
      <c r="AX93" s="41">
        <f t="shared" si="48"/>
        <v>11.641067994711104</v>
      </c>
      <c r="AY93" s="41">
        <f t="shared" si="49"/>
        <v>11.331499584450075</v>
      </c>
      <c r="AZ93" s="41">
        <f t="shared" si="50"/>
        <v>11.462365183570771</v>
      </c>
    </row>
    <row r="94" spans="2:52" x14ac:dyDescent="0.25">
      <c r="B94" s="41" t="str">
        <f t="shared" si="51"/>
        <v>NJ</v>
      </c>
      <c r="C94" s="43">
        <v>45115</v>
      </c>
      <c r="D94" s="45">
        <v>1730.8108269200941</v>
      </c>
      <c r="E94" s="45">
        <v>380.99345882659037</v>
      </c>
      <c r="F94" s="45">
        <v>50.000000000001172</v>
      </c>
      <c r="G94" s="48">
        <v>296.58432647938514</v>
      </c>
      <c r="H94" s="44">
        <v>102240.47045512812</v>
      </c>
      <c r="I94" s="62">
        <f t="shared" si="31"/>
        <v>2458.388612226071</v>
      </c>
      <c r="J94" s="41">
        <f t="shared" si="32"/>
        <v>2023</v>
      </c>
      <c r="K94" s="41">
        <f t="shared" si="33"/>
        <v>80</v>
      </c>
      <c r="L94" s="41">
        <f t="shared" si="34"/>
        <v>6400</v>
      </c>
      <c r="M94" s="41">
        <f t="shared" si="35"/>
        <v>8.7640532693477624</v>
      </c>
      <c r="N94" s="41">
        <f t="shared" si="36"/>
        <v>1</v>
      </c>
      <c r="O94" s="41">
        <f t="shared" si="37"/>
        <v>7</v>
      </c>
      <c r="P94" s="41">
        <f t="shared" si="38"/>
        <v>0</v>
      </c>
      <c r="Q94" s="41">
        <f t="shared" si="38"/>
        <v>0</v>
      </c>
      <c r="R94" s="41">
        <f t="shared" si="38"/>
        <v>0</v>
      </c>
      <c r="S94" s="41">
        <f t="shared" si="26"/>
        <v>0</v>
      </c>
      <c r="T94" s="41">
        <f t="shared" si="26"/>
        <v>0</v>
      </c>
      <c r="U94" s="41">
        <f t="shared" si="26"/>
        <v>0</v>
      </c>
      <c r="V94" s="41">
        <f t="shared" si="26"/>
        <v>1</v>
      </c>
      <c r="W94" s="41">
        <f t="shared" si="27"/>
        <v>0</v>
      </c>
      <c r="X94" s="41">
        <f t="shared" si="27"/>
        <v>0</v>
      </c>
      <c r="Y94" s="41">
        <f t="shared" si="27"/>
        <v>0</v>
      </c>
      <c r="Z94" s="41">
        <f t="shared" si="27"/>
        <v>0</v>
      </c>
      <c r="AA94" s="41">
        <f t="shared" si="28"/>
        <v>0</v>
      </c>
      <c r="AB94" s="41">
        <f t="shared" si="39"/>
        <v>0</v>
      </c>
      <c r="AC94" s="41">
        <f t="shared" si="39"/>
        <v>0</v>
      </c>
      <c r="AD94" s="41">
        <f t="shared" si="39"/>
        <v>1</v>
      </c>
      <c r="AE94" s="41">
        <f t="shared" si="29"/>
        <v>0</v>
      </c>
      <c r="AF94" s="41">
        <f t="shared" si="29"/>
        <v>0</v>
      </c>
      <c r="AG94" s="48">
        <v>1730.8108269200941</v>
      </c>
      <c r="AH94" s="48">
        <v>380.99345882659037</v>
      </c>
      <c r="AI94" s="48">
        <v>50.000000000001172</v>
      </c>
      <c r="AJ94" s="48">
        <v>296.58432647938514</v>
      </c>
      <c r="AK94" s="41">
        <f t="shared" si="40"/>
        <v>11.535082871078945</v>
      </c>
      <c r="AL94" s="41">
        <f>LN(D94+'Models training data'!$Y$4)</f>
        <v>7.611851083010456</v>
      </c>
      <c r="AM94" s="41">
        <f>LN(E94+'Models training data'!$Y$5)</f>
        <v>6.1003313838839697</v>
      </c>
      <c r="AN94" s="41">
        <f>LN(F94+'Models training data'!$Y$6)</f>
        <v>4.5578530171535796</v>
      </c>
      <c r="AO94" s="41">
        <f>LN(G94+'Models training data'!$Y$7)</f>
        <v>5.8469812870966562</v>
      </c>
      <c r="AP94" s="41">
        <f t="shared" si="30"/>
        <v>1</v>
      </c>
      <c r="AQ94" s="41">
        <f t="shared" si="41"/>
        <v>1</v>
      </c>
      <c r="AR94" s="41">
        <f t="shared" si="42"/>
        <v>108270.7247395841</v>
      </c>
      <c r="AS94" s="41">
        <f t="shared" si="43"/>
        <v>117868.49197148919</v>
      </c>
      <c r="AT94" s="41">
        <f t="shared" si="44"/>
        <v>11.686065427341347</v>
      </c>
      <c r="AU94" s="41">
        <f t="shared" si="45"/>
        <v>112978.03805008469</v>
      </c>
      <c r="AV94" s="41">
        <f t="shared" si="46"/>
        <v>11.638585165052376</v>
      </c>
      <c r="AW94" s="41">
        <f t="shared" si="47"/>
        <v>113140.05416256655</v>
      </c>
      <c r="AX94" s="41">
        <f t="shared" si="48"/>
        <v>11.640858486291171</v>
      </c>
      <c r="AY94" s="41">
        <f t="shared" si="49"/>
        <v>11.336529217297189</v>
      </c>
      <c r="AZ94" s="41">
        <f t="shared" si="50"/>
        <v>11.473063415236329</v>
      </c>
    </row>
    <row r="95" spans="2:52" x14ac:dyDescent="0.25">
      <c r="B95" s="41" t="str">
        <f t="shared" si="51"/>
        <v>NJ</v>
      </c>
      <c r="C95" s="43">
        <v>45122</v>
      </c>
      <c r="D95" s="45">
        <v>1748.1189351209296</v>
      </c>
      <c r="E95" s="45">
        <v>384.80339341479339</v>
      </c>
      <c r="F95" s="45">
        <v>442.18999400337066</v>
      </c>
      <c r="G95" s="48">
        <v>326.24275912732367</v>
      </c>
      <c r="H95" s="44">
        <v>117807.40892043845</v>
      </c>
      <c r="I95" s="62">
        <f t="shared" si="31"/>
        <v>2901.3550816664174</v>
      </c>
      <c r="J95" s="41">
        <f t="shared" si="32"/>
        <v>2023</v>
      </c>
      <c r="K95" s="41">
        <f t="shared" si="33"/>
        <v>81</v>
      </c>
      <c r="L95" s="41">
        <f t="shared" si="34"/>
        <v>6561</v>
      </c>
      <c r="M95" s="41">
        <f t="shared" si="35"/>
        <v>8.7888983093448783</v>
      </c>
      <c r="N95" s="41">
        <f t="shared" si="36"/>
        <v>1</v>
      </c>
      <c r="O95" s="41">
        <f t="shared" si="37"/>
        <v>7</v>
      </c>
      <c r="P95" s="41">
        <f t="shared" si="38"/>
        <v>0</v>
      </c>
      <c r="Q95" s="41">
        <f t="shared" si="38"/>
        <v>0</v>
      </c>
      <c r="R95" s="41">
        <f t="shared" si="38"/>
        <v>0</v>
      </c>
      <c r="S95" s="41">
        <f t="shared" si="26"/>
        <v>0</v>
      </c>
      <c r="T95" s="41">
        <f t="shared" si="26"/>
        <v>0</v>
      </c>
      <c r="U95" s="41">
        <f t="shared" si="26"/>
        <v>0</v>
      </c>
      <c r="V95" s="41">
        <f t="shared" si="26"/>
        <v>1</v>
      </c>
      <c r="W95" s="41">
        <f t="shared" si="27"/>
        <v>0</v>
      </c>
      <c r="X95" s="41">
        <f t="shared" si="27"/>
        <v>0</v>
      </c>
      <c r="Y95" s="41">
        <f t="shared" si="27"/>
        <v>0</v>
      </c>
      <c r="Z95" s="41">
        <f t="shared" si="27"/>
        <v>0</v>
      </c>
      <c r="AA95" s="41">
        <f t="shared" si="28"/>
        <v>0</v>
      </c>
      <c r="AB95" s="41">
        <f t="shared" si="39"/>
        <v>0</v>
      </c>
      <c r="AC95" s="41">
        <f t="shared" si="39"/>
        <v>0</v>
      </c>
      <c r="AD95" s="41">
        <f t="shared" si="39"/>
        <v>1</v>
      </c>
      <c r="AE95" s="41">
        <f t="shared" si="29"/>
        <v>0</v>
      </c>
      <c r="AF95" s="41">
        <f t="shared" si="29"/>
        <v>0</v>
      </c>
      <c r="AG95" s="48">
        <v>1748.1189351209296</v>
      </c>
      <c r="AH95" s="48">
        <v>384.80339341479339</v>
      </c>
      <c r="AI95" s="48">
        <v>442.18999400337066</v>
      </c>
      <c r="AJ95" s="48">
        <v>326.24275912732367</v>
      </c>
      <c r="AK95" s="41">
        <f t="shared" si="40"/>
        <v>11.676806442283322</v>
      </c>
      <c r="AL95" s="41">
        <f>LN(D95+'Models training data'!$Y$4)</f>
        <v>7.6203744763949102</v>
      </c>
      <c r="AM95" s="41">
        <f>LN(E95+'Models training data'!$Y$5)</f>
        <v>6.1088374525257221</v>
      </c>
      <c r="AN95" s="41">
        <f>LN(F95+'Models training data'!$Y$6)</f>
        <v>6.1894307480234882</v>
      </c>
      <c r="AO95" s="41">
        <f>LN(G95+'Models training data'!$Y$7)</f>
        <v>5.9291799978391904</v>
      </c>
      <c r="AP95" s="41">
        <f t="shared" si="30"/>
        <v>1</v>
      </c>
      <c r="AQ95" s="41">
        <f t="shared" si="41"/>
        <v>1</v>
      </c>
      <c r="AR95" s="41">
        <f t="shared" si="42"/>
        <v>108246.33442650034</v>
      </c>
      <c r="AS95" s="41">
        <f t="shared" si="43"/>
        <v>117844.3945814475</v>
      </c>
      <c r="AT95" s="41">
        <f t="shared" si="44"/>
        <v>11.685807810076568</v>
      </c>
      <c r="AU95" s="41">
        <f t="shared" si="45"/>
        <v>112974.04563456742</v>
      </c>
      <c r="AV95" s="41">
        <f t="shared" si="46"/>
        <v>11.638614280046998</v>
      </c>
      <c r="AW95" s="41">
        <f t="shared" si="47"/>
        <v>113122.07994199108</v>
      </c>
      <c r="AX95" s="41">
        <f t="shared" si="48"/>
        <v>11.640651580527667</v>
      </c>
      <c r="AY95" s="41">
        <f t="shared" si="49"/>
        <v>11.376619375352444</v>
      </c>
      <c r="AZ95" s="41">
        <f t="shared" si="50"/>
        <v>11.625085063791003</v>
      </c>
    </row>
    <row r="96" spans="2:52" x14ac:dyDescent="0.25">
      <c r="B96" s="41" t="str">
        <f t="shared" si="51"/>
        <v>NJ</v>
      </c>
      <c r="C96" s="43">
        <v>45129</v>
      </c>
      <c r="D96" s="45">
        <v>1765.600124424283</v>
      </c>
      <c r="E96" s="45">
        <v>388.65142734890986</v>
      </c>
      <c r="F96" s="45">
        <v>481.4089934037076</v>
      </c>
      <c r="G96" s="48">
        <v>358.86703504005601</v>
      </c>
      <c r="H96" s="44">
        <v>119017.53398156902</v>
      </c>
      <c r="I96" s="62">
        <f t="shared" si="31"/>
        <v>2994.5275802169563</v>
      </c>
      <c r="J96" s="41">
        <f t="shared" si="32"/>
        <v>2023</v>
      </c>
      <c r="K96" s="41">
        <f t="shared" si="33"/>
        <v>82</v>
      </c>
      <c r="L96" s="41">
        <f t="shared" si="34"/>
        <v>6724</v>
      </c>
      <c r="M96" s="41">
        <f t="shared" si="35"/>
        <v>8.8134384945285067</v>
      </c>
      <c r="N96" s="41">
        <f t="shared" si="36"/>
        <v>1</v>
      </c>
      <c r="O96" s="41">
        <f t="shared" si="37"/>
        <v>7</v>
      </c>
      <c r="P96" s="41">
        <f t="shared" si="38"/>
        <v>0</v>
      </c>
      <c r="Q96" s="41">
        <f t="shared" si="38"/>
        <v>0</v>
      </c>
      <c r="R96" s="41">
        <f t="shared" si="38"/>
        <v>0</v>
      </c>
      <c r="S96" s="41">
        <f t="shared" si="26"/>
        <v>0</v>
      </c>
      <c r="T96" s="41">
        <f t="shared" si="26"/>
        <v>0</v>
      </c>
      <c r="U96" s="41">
        <f t="shared" si="26"/>
        <v>0</v>
      </c>
      <c r="V96" s="41">
        <f t="shared" si="26"/>
        <v>1</v>
      </c>
      <c r="W96" s="41">
        <f t="shared" si="27"/>
        <v>0</v>
      </c>
      <c r="X96" s="41">
        <f t="shared" si="27"/>
        <v>0</v>
      </c>
      <c r="Y96" s="41">
        <f t="shared" si="27"/>
        <v>0</v>
      </c>
      <c r="Z96" s="41">
        <f t="shared" si="27"/>
        <v>0</v>
      </c>
      <c r="AA96" s="41">
        <f t="shared" si="28"/>
        <v>0</v>
      </c>
      <c r="AB96" s="41">
        <f t="shared" si="39"/>
        <v>0</v>
      </c>
      <c r="AC96" s="41">
        <f t="shared" si="39"/>
        <v>0</v>
      </c>
      <c r="AD96" s="41">
        <f t="shared" si="39"/>
        <v>1</v>
      </c>
      <c r="AE96" s="41">
        <f t="shared" si="29"/>
        <v>0</v>
      </c>
      <c r="AF96" s="41">
        <f t="shared" si="29"/>
        <v>0</v>
      </c>
      <c r="AG96" s="48">
        <v>1765.600124424283</v>
      </c>
      <c r="AH96" s="48">
        <v>388.65142734890986</v>
      </c>
      <c r="AI96" s="48">
        <v>481.4089934037076</v>
      </c>
      <c r="AJ96" s="48">
        <v>358.86703504005601</v>
      </c>
      <c r="AK96" s="41">
        <f t="shared" si="40"/>
        <v>11.687026105622483</v>
      </c>
      <c r="AL96" s="41">
        <f>LN(D96+'Models training data'!$Y$4)</f>
        <v>7.6289099890246739</v>
      </c>
      <c r="AM96" s="41">
        <f>LN(E96+'Models training data'!$Y$5)</f>
        <v>6.1173557628234576</v>
      </c>
      <c r="AN96" s="41">
        <f>LN(F96+'Models training data'!$Y$6)</f>
        <v>6.2667971982925765</v>
      </c>
      <c r="AO96" s="41">
        <f>LN(G96+'Models training data'!$Y$7)</f>
        <v>6.0124196195267343</v>
      </c>
      <c r="AP96" s="41">
        <f t="shared" si="30"/>
        <v>1</v>
      </c>
      <c r="AQ96" s="41">
        <f t="shared" si="41"/>
        <v>1</v>
      </c>
      <c r="AR96" s="41">
        <f t="shared" si="42"/>
        <v>108221.9441134166</v>
      </c>
      <c r="AS96" s="41">
        <f t="shared" si="43"/>
        <v>117820.2971914058</v>
      </c>
      <c r="AT96" s="41">
        <f t="shared" si="44"/>
        <v>11.685550192811787</v>
      </c>
      <c r="AU96" s="41">
        <f t="shared" si="45"/>
        <v>112971.23191772593</v>
      </c>
      <c r="AV96" s="41">
        <f t="shared" si="46"/>
        <v>11.638660340243307</v>
      </c>
      <c r="AW96" s="41">
        <f t="shared" si="47"/>
        <v>113104.32626956775</v>
      </c>
      <c r="AX96" s="41">
        <f t="shared" si="48"/>
        <v>11.640447213549285</v>
      </c>
      <c r="AY96" s="41">
        <f t="shared" si="49"/>
        <v>11.386030929924775</v>
      </c>
      <c r="AZ96" s="41">
        <f t="shared" si="50"/>
        <v>11.642747384243101</v>
      </c>
    </row>
    <row r="97" spans="2:52" x14ac:dyDescent="0.25">
      <c r="B97" s="41" t="str">
        <f t="shared" si="51"/>
        <v>NJ</v>
      </c>
      <c r="C97" s="43">
        <v>45136</v>
      </c>
      <c r="D97" s="45">
        <v>1783.2561256350264</v>
      </c>
      <c r="E97" s="45">
        <v>392.53794162238324</v>
      </c>
      <c r="F97" s="45">
        <v>485.33089334374131</v>
      </c>
      <c r="G97" s="48">
        <v>394.7537385440616</v>
      </c>
      <c r="H97" s="44">
        <v>119700.85352097583</v>
      </c>
      <c r="I97" s="62">
        <f t="shared" si="31"/>
        <v>3055.8786991452121</v>
      </c>
      <c r="J97" s="41">
        <f t="shared" si="32"/>
        <v>2023</v>
      </c>
      <c r="K97" s="41">
        <f t="shared" si="33"/>
        <v>83</v>
      </c>
      <c r="L97" s="41">
        <f t="shared" si="34"/>
        <v>6889</v>
      </c>
      <c r="M97" s="41">
        <f t="shared" si="35"/>
        <v>8.8376812155931965</v>
      </c>
      <c r="N97" s="41">
        <f t="shared" si="36"/>
        <v>1</v>
      </c>
      <c r="O97" s="41">
        <f t="shared" si="37"/>
        <v>7</v>
      </c>
      <c r="P97" s="41">
        <f t="shared" si="38"/>
        <v>0</v>
      </c>
      <c r="Q97" s="41">
        <f t="shared" si="38"/>
        <v>0</v>
      </c>
      <c r="R97" s="41">
        <f t="shared" si="38"/>
        <v>0</v>
      </c>
      <c r="S97" s="41">
        <f t="shared" si="26"/>
        <v>0</v>
      </c>
      <c r="T97" s="41">
        <f t="shared" si="26"/>
        <v>0</v>
      </c>
      <c r="U97" s="41">
        <f t="shared" si="26"/>
        <v>0</v>
      </c>
      <c r="V97" s="41">
        <f t="shared" si="26"/>
        <v>1</v>
      </c>
      <c r="W97" s="41">
        <f t="shared" si="27"/>
        <v>0</v>
      </c>
      <c r="X97" s="41">
        <f t="shared" si="27"/>
        <v>0</v>
      </c>
      <c r="Y97" s="41">
        <f t="shared" si="27"/>
        <v>0</v>
      </c>
      <c r="Z97" s="41">
        <f t="shared" si="27"/>
        <v>0</v>
      </c>
      <c r="AA97" s="41">
        <f t="shared" si="28"/>
        <v>0</v>
      </c>
      <c r="AB97" s="41">
        <f t="shared" si="39"/>
        <v>0</v>
      </c>
      <c r="AC97" s="41">
        <f t="shared" si="39"/>
        <v>0</v>
      </c>
      <c r="AD97" s="41">
        <f t="shared" si="39"/>
        <v>1</v>
      </c>
      <c r="AE97" s="41">
        <f t="shared" si="29"/>
        <v>0</v>
      </c>
      <c r="AF97" s="41">
        <f t="shared" si="29"/>
        <v>0</v>
      </c>
      <c r="AG97" s="48">
        <v>1783.2561256350264</v>
      </c>
      <c r="AH97" s="48">
        <v>392.53794162238324</v>
      </c>
      <c r="AI97" s="48">
        <v>485.33089334374131</v>
      </c>
      <c r="AJ97" s="48">
        <v>394.7537385440616</v>
      </c>
      <c r="AK97" s="41">
        <f t="shared" si="40"/>
        <v>11.692751022021694</v>
      </c>
      <c r="AL97" s="41">
        <f>LN(D97+'Models training data'!$Y$4)</f>
        <v>7.6374575349062939</v>
      </c>
      <c r="AM97" s="41">
        <f>LN(E97+'Models training data'!$Y$5)</f>
        <v>6.1258862283363822</v>
      </c>
      <c r="AN97" s="41">
        <f>LN(F97+'Models training data'!$Y$6)</f>
        <v>6.2742145592129823</v>
      </c>
      <c r="AO97" s="41">
        <f>LN(G97+'Models training data'!$Y$7)</f>
        <v>6.0966286808364831</v>
      </c>
      <c r="AP97" s="41">
        <f t="shared" si="30"/>
        <v>1</v>
      </c>
      <c r="AQ97" s="41">
        <f t="shared" si="41"/>
        <v>1</v>
      </c>
      <c r="AR97" s="41">
        <f t="shared" si="42"/>
        <v>108197.55380033285</v>
      </c>
      <c r="AS97" s="41">
        <f t="shared" si="43"/>
        <v>117796.1998013641</v>
      </c>
      <c r="AT97" s="41">
        <f t="shared" si="44"/>
        <v>11.685292575547008</v>
      </c>
      <c r="AU97" s="41">
        <f t="shared" si="45"/>
        <v>112969.59689956029</v>
      </c>
      <c r="AV97" s="41">
        <f t="shared" si="46"/>
        <v>11.63872334564131</v>
      </c>
      <c r="AW97" s="41">
        <f t="shared" si="47"/>
        <v>113086.78779847587</v>
      </c>
      <c r="AX97" s="41">
        <f t="shared" si="48"/>
        <v>11.640245323807433</v>
      </c>
      <c r="AY97" s="41">
        <f t="shared" si="49"/>
        <v>11.392855271969321</v>
      </c>
      <c r="AZ97" s="41">
        <f t="shared" si="50"/>
        <v>11.654478032698162</v>
      </c>
    </row>
    <row r="98" spans="2:52" x14ac:dyDescent="0.25">
      <c r="B98" s="41" t="str">
        <f t="shared" si="51"/>
        <v>NJ</v>
      </c>
      <c r="C98" s="43">
        <v>45143</v>
      </c>
      <c r="D98" s="45">
        <v>1801.0886868679277</v>
      </c>
      <c r="E98" s="45">
        <v>396.46332103859925</v>
      </c>
      <c r="F98" s="45">
        <v>485.7230833377447</v>
      </c>
      <c r="G98" s="48">
        <v>434.22911239846781</v>
      </c>
      <c r="H98" s="44">
        <v>120564.66317300108</v>
      </c>
      <c r="I98" s="62">
        <f t="shared" si="31"/>
        <v>3117.5042036427394</v>
      </c>
      <c r="J98" s="41">
        <f t="shared" si="32"/>
        <v>2023</v>
      </c>
      <c r="K98" s="41">
        <f t="shared" si="33"/>
        <v>84</v>
      </c>
      <c r="L98" s="41">
        <f t="shared" si="34"/>
        <v>7056</v>
      </c>
      <c r="M98" s="41">
        <f t="shared" si="35"/>
        <v>8.8616335976866267</v>
      </c>
      <c r="N98" s="41">
        <f t="shared" si="36"/>
        <v>1</v>
      </c>
      <c r="O98" s="41">
        <f t="shared" si="37"/>
        <v>8</v>
      </c>
      <c r="P98" s="41">
        <f t="shared" si="38"/>
        <v>0</v>
      </c>
      <c r="Q98" s="41">
        <f t="shared" si="38"/>
        <v>0</v>
      </c>
      <c r="R98" s="41">
        <f t="shared" si="38"/>
        <v>0</v>
      </c>
      <c r="S98" s="41">
        <f t="shared" si="26"/>
        <v>0</v>
      </c>
      <c r="T98" s="41">
        <f t="shared" si="26"/>
        <v>0</v>
      </c>
      <c r="U98" s="41">
        <f t="shared" si="26"/>
        <v>0</v>
      </c>
      <c r="V98" s="41">
        <f t="shared" si="26"/>
        <v>0</v>
      </c>
      <c r="W98" s="41">
        <f t="shared" si="27"/>
        <v>1</v>
      </c>
      <c r="X98" s="41">
        <f t="shared" si="27"/>
        <v>0</v>
      </c>
      <c r="Y98" s="41">
        <f t="shared" si="27"/>
        <v>0</v>
      </c>
      <c r="Z98" s="41">
        <f t="shared" si="27"/>
        <v>0</v>
      </c>
      <c r="AA98" s="41">
        <f t="shared" si="28"/>
        <v>0</v>
      </c>
      <c r="AB98" s="41">
        <f t="shared" si="39"/>
        <v>0</v>
      </c>
      <c r="AC98" s="41">
        <f t="shared" si="39"/>
        <v>0</v>
      </c>
      <c r="AD98" s="41">
        <f t="shared" si="39"/>
        <v>1</v>
      </c>
      <c r="AE98" s="41">
        <f t="shared" si="29"/>
        <v>0</v>
      </c>
      <c r="AF98" s="41">
        <f t="shared" si="29"/>
        <v>0</v>
      </c>
      <c r="AG98" s="48">
        <v>1801.0886868679277</v>
      </c>
      <c r="AH98" s="48">
        <v>396.46332103859925</v>
      </c>
      <c r="AI98" s="48">
        <v>485.7230833377447</v>
      </c>
      <c r="AJ98" s="48">
        <v>434.22911239846781</v>
      </c>
      <c r="AK98" s="41">
        <f t="shared" si="40"/>
        <v>11.699941511824095</v>
      </c>
      <c r="AL98" s="41">
        <f>LN(D98+'Models training data'!$Y$4)</f>
        <v>7.6460170283698607</v>
      </c>
      <c r="AM98" s="41">
        <f>LN(E98+'Models training data'!$Y$5)</f>
        <v>6.134428762940682</v>
      </c>
      <c r="AN98" s="41">
        <f>LN(F98+'Models training data'!$Y$6)</f>
        <v>6.2749532783115045</v>
      </c>
      <c r="AO98" s="41">
        <f>LN(G98+'Models training data'!$Y$7)</f>
        <v>6.1817388675358709</v>
      </c>
      <c r="AP98" s="41">
        <f t="shared" si="30"/>
        <v>1</v>
      </c>
      <c r="AQ98" s="41">
        <f t="shared" si="41"/>
        <v>1</v>
      </c>
      <c r="AR98" s="41">
        <f t="shared" si="42"/>
        <v>110496.73109696734</v>
      </c>
      <c r="AS98" s="41">
        <f t="shared" si="43"/>
        <v>117772.1024113224</v>
      </c>
      <c r="AT98" s="41">
        <f t="shared" si="44"/>
        <v>11.685034958282227</v>
      </c>
      <c r="AU98" s="41">
        <f t="shared" si="45"/>
        <v>112969.14058007045</v>
      </c>
      <c r="AV98" s="41">
        <f t="shared" si="46"/>
        <v>11.638803296241001</v>
      </c>
      <c r="AW98" s="41">
        <f t="shared" si="47"/>
        <v>113069.45937400543</v>
      </c>
      <c r="AX98" s="41">
        <f t="shared" si="48"/>
        <v>11.640045851964949</v>
      </c>
      <c r="AY98" s="41">
        <f t="shared" si="49"/>
        <v>11.399948925329239</v>
      </c>
      <c r="AZ98" s="41">
        <f t="shared" si="50"/>
        <v>11.66574344586285</v>
      </c>
    </row>
    <row r="99" spans="2:52" x14ac:dyDescent="0.25">
      <c r="B99" s="41" t="str">
        <f t="shared" si="51"/>
        <v>NJ</v>
      </c>
      <c r="C99" s="43">
        <v>45150</v>
      </c>
      <c r="D99" s="45">
        <v>1819.0995737201924</v>
      </c>
      <c r="E99" s="45">
        <v>400.42795424898134</v>
      </c>
      <c r="F99" s="45">
        <v>485.762302337145</v>
      </c>
      <c r="G99" s="48">
        <v>477.65202363831463</v>
      </c>
      <c r="H99" s="44">
        <v>121192.92679299328</v>
      </c>
      <c r="I99" s="62">
        <f t="shared" si="31"/>
        <v>3182.9418539446333</v>
      </c>
      <c r="J99" s="41">
        <f t="shared" si="32"/>
        <v>2023</v>
      </c>
      <c r="K99" s="41">
        <f t="shared" si="33"/>
        <v>85</v>
      </c>
      <c r="L99" s="41">
        <f t="shared" si="34"/>
        <v>7225</v>
      </c>
      <c r="M99" s="41">
        <f t="shared" si="35"/>
        <v>8.8853025129806333</v>
      </c>
      <c r="N99" s="41">
        <f t="shared" si="36"/>
        <v>1</v>
      </c>
      <c r="O99" s="41">
        <f t="shared" si="37"/>
        <v>8</v>
      </c>
      <c r="P99" s="41">
        <f t="shared" si="38"/>
        <v>0</v>
      </c>
      <c r="Q99" s="41">
        <f t="shared" si="38"/>
        <v>0</v>
      </c>
      <c r="R99" s="41">
        <f t="shared" si="38"/>
        <v>0</v>
      </c>
      <c r="S99" s="41">
        <f t="shared" si="26"/>
        <v>0</v>
      </c>
      <c r="T99" s="41">
        <f t="shared" si="26"/>
        <v>0</v>
      </c>
      <c r="U99" s="41">
        <f t="shared" si="26"/>
        <v>0</v>
      </c>
      <c r="V99" s="41">
        <f t="shared" si="26"/>
        <v>0</v>
      </c>
      <c r="W99" s="41">
        <f t="shared" si="27"/>
        <v>1</v>
      </c>
      <c r="X99" s="41">
        <f t="shared" si="27"/>
        <v>0</v>
      </c>
      <c r="Y99" s="41">
        <f t="shared" si="27"/>
        <v>0</v>
      </c>
      <c r="Z99" s="41">
        <f t="shared" si="27"/>
        <v>0</v>
      </c>
      <c r="AA99" s="41">
        <f t="shared" si="28"/>
        <v>0</v>
      </c>
      <c r="AB99" s="41">
        <f t="shared" si="39"/>
        <v>0</v>
      </c>
      <c r="AC99" s="41">
        <f t="shared" si="39"/>
        <v>0</v>
      </c>
      <c r="AD99" s="41">
        <f t="shared" si="39"/>
        <v>1</v>
      </c>
      <c r="AE99" s="41">
        <f t="shared" si="29"/>
        <v>0</v>
      </c>
      <c r="AF99" s="41">
        <f t="shared" si="29"/>
        <v>0</v>
      </c>
      <c r="AG99" s="48">
        <v>1819.0995737201924</v>
      </c>
      <c r="AH99" s="48">
        <v>400.42795424898134</v>
      </c>
      <c r="AI99" s="48">
        <v>485.762302337145</v>
      </c>
      <c r="AJ99" s="48">
        <v>477.65202363831463</v>
      </c>
      <c r="AK99" s="41">
        <f t="shared" si="40"/>
        <v>11.705138991120567</v>
      </c>
      <c r="AL99" s="41">
        <f>LN(D99+'Models training data'!$Y$4)</f>
        <v>7.6545883840725644</v>
      </c>
      <c r="AM99" s="41">
        <f>LN(E99+'Models training data'!$Y$5)</f>
        <v>6.1429832808335112</v>
      </c>
      <c r="AN99" s="41">
        <f>LN(F99+'Models training data'!$Y$6)</f>
        <v>6.2750271202163983</v>
      </c>
      <c r="AO99" s="41">
        <f>LN(G99+'Models training data'!$Y$7)</f>
        <v>6.2676851697099663</v>
      </c>
      <c r="AP99" s="41">
        <f t="shared" si="30"/>
        <v>1</v>
      </c>
      <c r="AQ99" s="41">
        <f t="shared" si="41"/>
        <v>1</v>
      </c>
      <c r="AR99" s="41">
        <f t="shared" si="42"/>
        <v>110472.3407838836</v>
      </c>
      <c r="AS99" s="41">
        <f t="shared" si="43"/>
        <v>117748.0050212807</v>
      </c>
      <c r="AT99" s="41">
        <f t="shared" si="44"/>
        <v>11.684777341017448</v>
      </c>
      <c r="AU99" s="41">
        <f t="shared" si="45"/>
        <v>112969.86295925644</v>
      </c>
      <c r="AV99" s="41">
        <f t="shared" si="46"/>
        <v>11.638900192042385</v>
      </c>
      <c r="AW99" s="41">
        <f t="shared" si="47"/>
        <v>113052.33602446258</v>
      </c>
      <c r="AX99" s="41">
        <f t="shared" si="48"/>
        <v>11.63984874079142</v>
      </c>
      <c r="AY99" s="41">
        <f t="shared" si="49"/>
        <v>11.407649658810938</v>
      </c>
      <c r="AZ99" s="41">
        <f t="shared" si="50"/>
        <v>11.677055921688687</v>
      </c>
    </row>
    <row r="100" spans="2:52" x14ac:dyDescent="0.25">
      <c r="B100" s="41" t="str">
        <f t="shared" si="51"/>
        <v>NJ</v>
      </c>
      <c r="C100" s="43">
        <v>45157</v>
      </c>
      <c r="D100" s="45">
        <v>1837.2905694459041</v>
      </c>
      <c r="E100" s="45">
        <v>404.43223379146917</v>
      </c>
      <c r="F100" s="45">
        <v>485.76622423708505</v>
      </c>
      <c r="G100" s="48">
        <v>525.41722600214621</v>
      </c>
      <c r="H100" s="44">
        <v>121820.69237438588</v>
      </c>
      <c r="I100" s="62">
        <f t="shared" si="31"/>
        <v>3252.9062534766044</v>
      </c>
      <c r="J100" s="41">
        <f t="shared" si="32"/>
        <v>2023</v>
      </c>
      <c r="K100" s="41">
        <f t="shared" si="33"/>
        <v>86</v>
      </c>
      <c r="L100" s="41">
        <f t="shared" si="34"/>
        <v>7396</v>
      </c>
      <c r="M100" s="41">
        <f t="shared" si="35"/>
        <v>8.9086945925070147</v>
      </c>
      <c r="N100" s="41">
        <f t="shared" si="36"/>
        <v>1</v>
      </c>
      <c r="O100" s="41">
        <f t="shared" si="37"/>
        <v>8</v>
      </c>
      <c r="P100" s="41">
        <f t="shared" si="38"/>
        <v>0</v>
      </c>
      <c r="Q100" s="41">
        <f t="shared" si="38"/>
        <v>0</v>
      </c>
      <c r="R100" s="41">
        <f t="shared" si="38"/>
        <v>0</v>
      </c>
      <c r="S100" s="41">
        <f t="shared" si="26"/>
        <v>0</v>
      </c>
      <c r="T100" s="41">
        <f t="shared" si="26"/>
        <v>0</v>
      </c>
      <c r="U100" s="41">
        <f t="shared" si="26"/>
        <v>0</v>
      </c>
      <c r="V100" s="41">
        <f t="shared" si="26"/>
        <v>0</v>
      </c>
      <c r="W100" s="41">
        <f t="shared" si="27"/>
        <v>1</v>
      </c>
      <c r="X100" s="41">
        <f t="shared" si="27"/>
        <v>0</v>
      </c>
      <c r="Y100" s="41">
        <f t="shared" si="27"/>
        <v>0</v>
      </c>
      <c r="Z100" s="41">
        <f t="shared" si="27"/>
        <v>0</v>
      </c>
      <c r="AA100" s="41">
        <f t="shared" si="28"/>
        <v>0</v>
      </c>
      <c r="AB100" s="41">
        <f t="shared" si="39"/>
        <v>0</v>
      </c>
      <c r="AC100" s="41">
        <f t="shared" si="39"/>
        <v>0</v>
      </c>
      <c r="AD100" s="41">
        <f t="shared" si="39"/>
        <v>1</v>
      </c>
      <c r="AE100" s="41">
        <f t="shared" si="29"/>
        <v>0</v>
      </c>
      <c r="AF100" s="41">
        <f t="shared" si="29"/>
        <v>0</v>
      </c>
      <c r="AG100" s="48">
        <v>1837.2905694459041</v>
      </c>
      <c r="AH100" s="48">
        <v>404.43223379146917</v>
      </c>
      <c r="AI100" s="48">
        <v>485.76622423708505</v>
      </c>
      <c r="AJ100" s="48">
        <v>525.41722600214621</v>
      </c>
      <c r="AK100" s="41">
        <f t="shared" si="40"/>
        <v>11.710305507959827</v>
      </c>
      <c r="AL100" s="41">
        <f>LN(D100+'Models training data'!$Y$4)</f>
        <v>7.6631715170022305</v>
      </c>
      <c r="AM100" s="41">
        <f>LN(E100+'Models training data'!$Y$5)</f>
        <v>6.1515496965368683</v>
      </c>
      <c r="AN100" s="41">
        <f>LN(F100+'Models training data'!$Y$6)</f>
        <v>6.2750345041070021</v>
      </c>
      <c r="AO100" s="41">
        <f>LN(G100+'Models training data'!$Y$7)</f>
        <v>6.3544059699165558</v>
      </c>
      <c r="AP100" s="41">
        <f t="shared" si="30"/>
        <v>1</v>
      </c>
      <c r="AQ100" s="41">
        <f t="shared" si="41"/>
        <v>1</v>
      </c>
      <c r="AR100" s="41">
        <f t="shared" si="42"/>
        <v>110447.95047079986</v>
      </c>
      <c r="AS100" s="41">
        <f t="shared" si="43"/>
        <v>117723.907631239</v>
      </c>
      <c r="AT100" s="41">
        <f t="shared" si="44"/>
        <v>11.684519723752667</v>
      </c>
      <c r="AU100" s="41">
        <f t="shared" si="45"/>
        <v>112971.76403711825</v>
      </c>
      <c r="AV100" s="41">
        <f t="shared" si="46"/>
        <v>11.639014033045457</v>
      </c>
      <c r="AW100" s="41">
        <f t="shared" si="47"/>
        <v>113035.412952607</v>
      </c>
      <c r="AX100" s="41">
        <f t="shared" si="48"/>
        <v>11.639653935064604</v>
      </c>
      <c r="AY100" s="41">
        <f t="shared" si="49"/>
        <v>11.416048570491037</v>
      </c>
      <c r="AZ100" s="41">
        <f t="shared" si="50"/>
        <v>11.688459577870791</v>
      </c>
    </row>
    <row r="101" spans="2:52" x14ac:dyDescent="0.25">
      <c r="B101" s="41" t="str">
        <f t="shared" si="51"/>
        <v>NJ</v>
      </c>
      <c r="C101" s="43">
        <v>45164</v>
      </c>
      <c r="D101" s="45">
        <v>1855.6634751323202</v>
      </c>
      <c r="E101" s="45">
        <v>408.47655612938286</v>
      </c>
      <c r="F101" s="45">
        <v>485.76661642707904</v>
      </c>
      <c r="G101" s="48">
        <v>577.95894860236081</v>
      </c>
      <c r="H101" s="44">
        <v>122448.40815435501</v>
      </c>
      <c r="I101" s="62">
        <f t="shared" si="31"/>
        <v>3327.8655962911425</v>
      </c>
      <c r="J101" s="41">
        <f t="shared" si="32"/>
        <v>2023</v>
      </c>
      <c r="K101" s="41">
        <f t="shared" si="33"/>
        <v>87</v>
      </c>
      <c r="L101" s="41">
        <f t="shared" si="34"/>
        <v>7569</v>
      </c>
      <c r="M101" s="41">
        <f t="shared" si="35"/>
        <v>8.9318162373091674</v>
      </c>
      <c r="N101" s="41">
        <f t="shared" si="36"/>
        <v>1</v>
      </c>
      <c r="O101" s="41">
        <f t="shared" si="37"/>
        <v>8</v>
      </c>
      <c r="P101" s="41">
        <f t="shared" si="38"/>
        <v>0</v>
      </c>
      <c r="Q101" s="41">
        <f t="shared" si="38"/>
        <v>0</v>
      </c>
      <c r="R101" s="41">
        <f t="shared" si="38"/>
        <v>0</v>
      </c>
      <c r="S101" s="41">
        <f t="shared" si="26"/>
        <v>0</v>
      </c>
      <c r="T101" s="41">
        <f t="shared" si="26"/>
        <v>0</v>
      </c>
      <c r="U101" s="41">
        <f t="shared" si="26"/>
        <v>0</v>
      </c>
      <c r="V101" s="41">
        <f t="shared" si="26"/>
        <v>0</v>
      </c>
      <c r="W101" s="41">
        <f t="shared" si="27"/>
        <v>1</v>
      </c>
      <c r="X101" s="41">
        <f t="shared" si="27"/>
        <v>0</v>
      </c>
      <c r="Y101" s="41">
        <f t="shared" si="27"/>
        <v>0</v>
      </c>
      <c r="Z101" s="41">
        <f t="shared" si="27"/>
        <v>0</v>
      </c>
      <c r="AA101" s="41">
        <f t="shared" si="28"/>
        <v>0</v>
      </c>
      <c r="AB101" s="41">
        <f t="shared" si="39"/>
        <v>0</v>
      </c>
      <c r="AC101" s="41">
        <f t="shared" si="39"/>
        <v>0</v>
      </c>
      <c r="AD101" s="41">
        <f t="shared" si="39"/>
        <v>1</v>
      </c>
      <c r="AE101" s="41">
        <f t="shared" si="29"/>
        <v>0</v>
      </c>
      <c r="AF101" s="41">
        <f t="shared" si="29"/>
        <v>0</v>
      </c>
      <c r="AG101" s="48">
        <v>1855.6634751323202</v>
      </c>
      <c r="AH101" s="48">
        <v>408.47655612938286</v>
      </c>
      <c r="AI101" s="48">
        <v>485.76661642707904</v>
      </c>
      <c r="AJ101" s="48">
        <v>577.95894860236081</v>
      </c>
      <c r="AK101" s="41">
        <f t="shared" si="40"/>
        <v>11.71544506233138</v>
      </c>
      <c r="AL101" s="41">
        <f>LN(D101+'Models training data'!$Y$4)</f>
        <v>7.6717663424808258</v>
      </c>
      <c r="AM101" s="41">
        <f>LN(E101+'Models training data'!$Y$5)</f>
        <v>6.1601279249013849</v>
      </c>
      <c r="AN101" s="41">
        <f>LN(F101+'Models training data'!$Y$6)</f>
        <v>6.2750352424930638</v>
      </c>
      <c r="AO101" s="41">
        <f>LN(G101+'Models training data'!$Y$7)</f>
        <v>6.4418430799529869</v>
      </c>
      <c r="AP101" s="41">
        <f t="shared" si="30"/>
        <v>1</v>
      </c>
      <c r="AQ101" s="41">
        <f t="shared" si="41"/>
        <v>1</v>
      </c>
      <c r="AR101" s="41">
        <f t="shared" si="42"/>
        <v>110423.56015771611</v>
      </c>
      <c r="AS101" s="41">
        <f t="shared" si="43"/>
        <v>117699.81024119729</v>
      </c>
      <c r="AT101" s="41">
        <f t="shared" si="44"/>
        <v>11.684262106487887</v>
      </c>
      <c r="AU101" s="41">
        <f t="shared" si="45"/>
        <v>112974.84381365587</v>
      </c>
      <c r="AV101" s="41">
        <f t="shared" si="46"/>
        <v>11.639144819250223</v>
      </c>
      <c r="AW101" s="41">
        <f t="shared" si="47"/>
        <v>113018.68552758415</v>
      </c>
      <c r="AX101" s="41">
        <f t="shared" si="48"/>
        <v>11.639461381477577</v>
      </c>
      <c r="AY101" s="41">
        <f t="shared" si="49"/>
        <v>11.425217816555765</v>
      </c>
      <c r="AZ101" s="41">
        <f t="shared" si="50"/>
        <v>11.699952351594998</v>
      </c>
    </row>
    <row r="102" spans="2:52" x14ac:dyDescent="0.25">
      <c r="B102" s="41" t="str">
        <f t="shared" si="51"/>
        <v>NJ</v>
      </c>
      <c r="C102" s="43">
        <v>45171</v>
      </c>
      <c r="D102" s="45">
        <v>1874.2201098780133</v>
      </c>
      <c r="E102" s="45">
        <v>412.56132169067621</v>
      </c>
      <c r="F102" s="45">
        <v>485.76665564607845</v>
      </c>
      <c r="G102" s="48">
        <v>635.75484346259691</v>
      </c>
      <c r="H102" s="44">
        <v>119981.17321859155</v>
      </c>
      <c r="I102" s="62">
        <f t="shared" si="31"/>
        <v>3408.3029306773651</v>
      </c>
      <c r="J102" s="41">
        <f t="shared" si="32"/>
        <v>2023</v>
      </c>
      <c r="K102" s="41">
        <f t="shared" si="33"/>
        <v>88</v>
      </c>
      <c r="L102" s="41">
        <f t="shared" si="34"/>
        <v>7744</v>
      </c>
      <c r="M102" s="41">
        <f t="shared" si="35"/>
        <v>8.9546736289564137</v>
      </c>
      <c r="N102" s="41">
        <f t="shared" si="36"/>
        <v>1</v>
      </c>
      <c r="O102" s="41">
        <f t="shared" si="37"/>
        <v>9</v>
      </c>
      <c r="P102" s="41">
        <f t="shared" si="38"/>
        <v>0</v>
      </c>
      <c r="Q102" s="41">
        <f t="shared" si="38"/>
        <v>0</v>
      </c>
      <c r="R102" s="41">
        <f t="shared" si="38"/>
        <v>0</v>
      </c>
      <c r="S102" s="41">
        <f t="shared" si="26"/>
        <v>0</v>
      </c>
      <c r="T102" s="41">
        <f t="shared" si="26"/>
        <v>0</v>
      </c>
      <c r="U102" s="41">
        <f t="shared" si="26"/>
        <v>0</v>
      </c>
      <c r="V102" s="41">
        <f t="shared" si="26"/>
        <v>0</v>
      </c>
      <c r="W102" s="41">
        <f t="shared" si="27"/>
        <v>0</v>
      </c>
      <c r="X102" s="41">
        <f t="shared" si="27"/>
        <v>1</v>
      </c>
      <c r="Y102" s="41">
        <f t="shared" si="27"/>
        <v>0</v>
      </c>
      <c r="Z102" s="41">
        <f t="shared" si="27"/>
        <v>0</v>
      </c>
      <c r="AA102" s="41">
        <f t="shared" si="28"/>
        <v>0</v>
      </c>
      <c r="AB102" s="41">
        <f t="shared" si="39"/>
        <v>0</v>
      </c>
      <c r="AC102" s="41">
        <f t="shared" si="39"/>
        <v>0</v>
      </c>
      <c r="AD102" s="41">
        <f t="shared" si="39"/>
        <v>1</v>
      </c>
      <c r="AE102" s="41">
        <f t="shared" si="29"/>
        <v>0</v>
      </c>
      <c r="AF102" s="41">
        <f t="shared" si="29"/>
        <v>0</v>
      </c>
      <c r="AG102" s="48">
        <v>1874.2201098780133</v>
      </c>
      <c r="AH102" s="48">
        <v>412.56132169067621</v>
      </c>
      <c r="AI102" s="48">
        <v>485.76665564607845</v>
      </c>
      <c r="AJ102" s="48">
        <v>635.75484346259691</v>
      </c>
      <c r="AK102" s="41">
        <f t="shared" si="40"/>
        <v>11.695090119610613</v>
      </c>
      <c r="AL102" s="41">
        <f>LN(D102+'Models training data'!$Y$4)</f>
        <v>7.6803727761678946</v>
      </c>
      <c r="AM102" s="41">
        <f>LN(E102+'Models training data'!$Y$5)</f>
        <v>6.1687178811100045</v>
      </c>
      <c r="AN102" s="41">
        <f>LN(F102+'Models training data'!$Y$6)</f>
        <v>6.2750353163316399</v>
      </c>
      <c r="AO102" s="41">
        <f>LN(G102+'Models training data'!$Y$7)</f>
        <v>6.5299417337550159</v>
      </c>
      <c r="AP102" s="41">
        <f t="shared" si="30"/>
        <v>1</v>
      </c>
      <c r="AQ102" s="41">
        <f t="shared" si="41"/>
        <v>1</v>
      </c>
      <c r="AR102" s="41">
        <f t="shared" si="42"/>
        <v>101023.31911564482</v>
      </c>
      <c r="AS102" s="41">
        <f t="shared" si="43"/>
        <v>109587.90142704951</v>
      </c>
      <c r="AT102" s="41">
        <f t="shared" si="44"/>
        <v>11.606477773492152</v>
      </c>
      <c r="AU102" s="41">
        <f t="shared" si="45"/>
        <v>112979.10228886931</v>
      </c>
      <c r="AV102" s="41">
        <f t="shared" si="46"/>
        <v>11.639292550656679</v>
      </c>
      <c r="AW102" s="41">
        <f t="shared" si="47"/>
        <v>113002.14927731871</v>
      </c>
      <c r="AX102" s="41">
        <f t="shared" si="48"/>
        <v>11.639271028551157</v>
      </c>
      <c r="AY102" s="41">
        <f t="shared" si="49"/>
        <v>11.435233956633768</v>
      </c>
      <c r="AZ102" s="41">
        <f t="shared" si="50"/>
        <v>11.711527947336551</v>
      </c>
    </row>
    <row r="103" spans="2:52" x14ac:dyDescent="0.25">
      <c r="B103" s="41" t="str">
        <f t="shared" si="51"/>
        <v>NJ</v>
      </c>
      <c r="C103" s="43">
        <v>45178</v>
      </c>
      <c r="D103" s="45">
        <v>1892.9623109728523</v>
      </c>
      <c r="E103" s="45">
        <v>416.68693490758267</v>
      </c>
      <c r="F103" s="45">
        <v>95.918077228612901</v>
      </c>
      <c r="G103" s="48">
        <v>336.00734826203234</v>
      </c>
      <c r="H103" s="44">
        <v>105304.05974627472</v>
      </c>
      <c r="I103" s="62">
        <f t="shared" si="31"/>
        <v>2741.5746713710801</v>
      </c>
      <c r="J103" s="41">
        <f t="shared" si="32"/>
        <v>2023</v>
      </c>
      <c r="K103" s="41">
        <f t="shared" si="33"/>
        <v>89</v>
      </c>
      <c r="L103" s="41">
        <f t="shared" si="34"/>
        <v>7921</v>
      </c>
      <c r="M103" s="41">
        <f t="shared" si="35"/>
        <v>8.9772727394642793</v>
      </c>
      <c r="N103" s="41">
        <f t="shared" si="36"/>
        <v>1</v>
      </c>
      <c r="O103" s="41">
        <f t="shared" si="37"/>
        <v>9</v>
      </c>
      <c r="P103" s="41">
        <f t="shared" si="38"/>
        <v>0</v>
      </c>
      <c r="Q103" s="41">
        <f t="shared" si="38"/>
        <v>0</v>
      </c>
      <c r="R103" s="41">
        <f t="shared" si="38"/>
        <v>0</v>
      </c>
      <c r="S103" s="41">
        <f t="shared" si="26"/>
        <v>0</v>
      </c>
      <c r="T103" s="41">
        <f t="shared" si="26"/>
        <v>0</v>
      </c>
      <c r="U103" s="41">
        <f t="shared" si="26"/>
        <v>0</v>
      </c>
      <c r="V103" s="41">
        <f t="shared" si="26"/>
        <v>0</v>
      </c>
      <c r="W103" s="41">
        <f t="shared" si="27"/>
        <v>0</v>
      </c>
      <c r="X103" s="41">
        <f t="shared" si="27"/>
        <v>1</v>
      </c>
      <c r="Y103" s="41">
        <f t="shared" si="27"/>
        <v>0</v>
      </c>
      <c r="Z103" s="41">
        <f t="shared" si="27"/>
        <v>0</v>
      </c>
      <c r="AA103" s="41">
        <f t="shared" si="28"/>
        <v>0</v>
      </c>
      <c r="AB103" s="41">
        <f t="shared" si="39"/>
        <v>0</v>
      </c>
      <c r="AC103" s="41">
        <f t="shared" si="39"/>
        <v>0</v>
      </c>
      <c r="AD103" s="41">
        <f t="shared" si="39"/>
        <v>1</v>
      </c>
      <c r="AE103" s="41">
        <f t="shared" si="29"/>
        <v>0</v>
      </c>
      <c r="AF103" s="41">
        <f t="shared" si="29"/>
        <v>0</v>
      </c>
      <c r="AG103" s="48">
        <v>1892.9623109728523</v>
      </c>
      <c r="AH103" s="48">
        <v>416.68693490758267</v>
      </c>
      <c r="AI103" s="48">
        <v>95.918077228612901</v>
      </c>
      <c r="AJ103" s="48">
        <v>336.00734826203234</v>
      </c>
      <c r="AK103" s="41">
        <f t="shared" si="40"/>
        <v>11.564607251474554</v>
      </c>
      <c r="AL103" s="41">
        <f>LN(D103+'Models training data'!$Y$4)</f>
        <v>7.6889907340639363</v>
      </c>
      <c r="AM103" s="41">
        <f>LN(E103+'Models training data'!$Y$5)</f>
        <v>6.1773194806815637</v>
      </c>
      <c r="AN103" s="41">
        <f>LN(F103+'Models training data'!$Y$6)</f>
        <v>4.9508609518658124</v>
      </c>
      <c r="AO103" s="41">
        <f>LN(G103+'Models training data'!$Y$7)</f>
        <v>5.9548285236384473</v>
      </c>
      <c r="AP103" s="41">
        <f t="shared" si="30"/>
        <v>1</v>
      </c>
      <c r="AQ103" s="41">
        <f t="shared" si="41"/>
        <v>1</v>
      </c>
      <c r="AR103" s="41">
        <f t="shared" si="42"/>
        <v>100998.92880256107</v>
      </c>
      <c r="AS103" s="41">
        <f t="shared" si="43"/>
        <v>109563.80403700781</v>
      </c>
      <c r="AT103" s="41">
        <f t="shared" si="44"/>
        <v>11.606220156227373</v>
      </c>
      <c r="AU103" s="41">
        <f t="shared" si="45"/>
        <v>112984.53946275858</v>
      </c>
      <c r="AV103" s="41">
        <f t="shared" si="46"/>
        <v>11.639457227264824</v>
      </c>
      <c r="AW103" s="41">
        <f t="shared" si="47"/>
        <v>112985.79988133768</v>
      </c>
      <c r="AX103" s="41">
        <f t="shared" si="48"/>
        <v>11.639082826551292</v>
      </c>
      <c r="AY103" s="41">
        <f t="shared" si="49"/>
        <v>11.353810494346355</v>
      </c>
      <c r="AZ103" s="41">
        <f t="shared" si="50"/>
        <v>11.526070589766794</v>
      </c>
    </row>
    <row r="104" spans="2:52" x14ac:dyDescent="0.25">
      <c r="B104" s="41" t="str">
        <f t="shared" si="51"/>
        <v>NJ</v>
      </c>
      <c r="C104" s="43">
        <v>45185</v>
      </c>
      <c r="D104" s="45">
        <v>1911.891934079822</v>
      </c>
      <c r="E104" s="45">
        <v>420.85380425665835</v>
      </c>
      <c r="F104" s="45">
        <v>57.406633503506384</v>
      </c>
      <c r="G104" s="48">
        <v>278.78941235039861</v>
      </c>
      <c r="H104" s="44">
        <v>100802.95038153956</v>
      </c>
      <c r="I104" s="62">
        <f t="shared" si="31"/>
        <v>2668.9417841903851</v>
      </c>
      <c r="J104" s="41">
        <f t="shared" si="32"/>
        <v>2023</v>
      </c>
      <c r="K104" s="41">
        <f t="shared" si="33"/>
        <v>90</v>
      </c>
      <c r="L104" s="41">
        <f t="shared" si="34"/>
        <v>8100</v>
      </c>
      <c r="M104" s="41">
        <f t="shared" si="35"/>
        <v>8.99961934066053</v>
      </c>
      <c r="N104" s="41">
        <f t="shared" si="36"/>
        <v>1</v>
      </c>
      <c r="O104" s="41">
        <f t="shared" si="37"/>
        <v>9</v>
      </c>
      <c r="P104" s="41">
        <f t="shared" si="38"/>
        <v>0</v>
      </c>
      <c r="Q104" s="41">
        <f t="shared" si="38"/>
        <v>0</v>
      </c>
      <c r="R104" s="41">
        <f t="shared" si="38"/>
        <v>0</v>
      </c>
      <c r="S104" s="41">
        <f t="shared" si="26"/>
        <v>0</v>
      </c>
      <c r="T104" s="41">
        <f t="shared" si="26"/>
        <v>0</v>
      </c>
      <c r="U104" s="41">
        <f t="shared" si="26"/>
        <v>0</v>
      </c>
      <c r="V104" s="41">
        <f t="shared" si="26"/>
        <v>0</v>
      </c>
      <c r="W104" s="41">
        <f t="shared" si="27"/>
        <v>0</v>
      </c>
      <c r="X104" s="41">
        <f t="shared" si="27"/>
        <v>1</v>
      </c>
      <c r="Y104" s="41">
        <f t="shared" si="27"/>
        <v>0</v>
      </c>
      <c r="Z104" s="41">
        <f t="shared" si="27"/>
        <v>0</v>
      </c>
      <c r="AA104" s="41">
        <f t="shared" si="28"/>
        <v>0</v>
      </c>
      <c r="AB104" s="41">
        <f t="shared" si="39"/>
        <v>0</v>
      </c>
      <c r="AC104" s="41">
        <f t="shared" si="39"/>
        <v>0</v>
      </c>
      <c r="AD104" s="41">
        <f t="shared" si="39"/>
        <v>1</v>
      </c>
      <c r="AE104" s="41">
        <f t="shared" si="29"/>
        <v>0</v>
      </c>
      <c r="AF104" s="41">
        <f t="shared" si="29"/>
        <v>0</v>
      </c>
      <c r="AG104" s="48">
        <v>1911.891934079822</v>
      </c>
      <c r="AH104" s="48">
        <v>420.85380425665835</v>
      </c>
      <c r="AI104" s="48">
        <v>57.406633503506384</v>
      </c>
      <c r="AJ104" s="48">
        <v>278.78941235039861</v>
      </c>
      <c r="AK104" s="41">
        <f t="shared" si="40"/>
        <v>11.520922903849188</v>
      </c>
      <c r="AL104" s="41">
        <f>LN(D104+'Models training data'!$Y$4)</f>
        <v>7.697620132513701</v>
      </c>
      <c r="AM104" s="41">
        <f>LN(E104+'Models training data'!$Y$5)</f>
        <v>6.1859326394742764</v>
      </c>
      <c r="AN104" s="41">
        <f>LN(F104+'Models training data'!$Y$6)</f>
        <v>4.6326405699929936</v>
      </c>
      <c r="AO104" s="41">
        <f>LN(G104+'Models training data'!$Y$7)</f>
        <v>5.7942105928188612</v>
      </c>
      <c r="AP104" s="41">
        <f t="shared" si="30"/>
        <v>1</v>
      </c>
      <c r="AQ104" s="41">
        <f t="shared" si="41"/>
        <v>1</v>
      </c>
      <c r="AR104" s="41">
        <f t="shared" si="42"/>
        <v>100974.53848947733</v>
      </c>
      <c r="AS104" s="41">
        <f t="shared" si="43"/>
        <v>109539.70664696611</v>
      </c>
      <c r="AT104" s="41">
        <f t="shared" si="44"/>
        <v>11.605962538962592</v>
      </c>
      <c r="AU104" s="41">
        <f t="shared" si="45"/>
        <v>112991.15533532367</v>
      </c>
      <c r="AV104" s="41">
        <f t="shared" si="46"/>
        <v>11.639638849074661</v>
      </c>
      <c r="AW104" s="41">
        <f t="shared" si="47"/>
        <v>112969.63316399448</v>
      </c>
      <c r="AX104" s="41">
        <f t="shared" si="48"/>
        <v>11.638896727411071</v>
      </c>
      <c r="AY104" s="41">
        <f t="shared" si="49"/>
        <v>11.342098512095664</v>
      </c>
      <c r="AZ104" s="41">
        <f t="shared" si="50"/>
        <v>11.479190933016111</v>
      </c>
    </row>
    <row r="105" spans="2:52" x14ac:dyDescent="0.25">
      <c r="B105" s="41" t="str">
        <f t="shared" si="51"/>
        <v>NJ</v>
      </c>
      <c r="C105" s="43">
        <v>45192</v>
      </c>
      <c r="D105" s="45">
        <v>1931.0108534186891</v>
      </c>
      <c r="E105" s="45">
        <v>425.06234229922484</v>
      </c>
      <c r="F105" s="45">
        <v>54.033637388802184</v>
      </c>
      <c r="G105" s="48">
        <v>248.54875100681568</v>
      </c>
      <c r="H105" s="44">
        <v>99815.508751855305</v>
      </c>
      <c r="I105" s="62">
        <f t="shared" si="31"/>
        <v>2658.6555841135319</v>
      </c>
      <c r="J105" s="41">
        <f t="shared" si="32"/>
        <v>2023</v>
      </c>
      <c r="K105" s="41">
        <f t="shared" si="33"/>
        <v>91</v>
      </c>
      <c r="L105" s="41">
        <f t="shared" si="34"/>
        <v>8281</v>
      </c>
      <c r="M105" s="41">
        <f t="shared" si="35"/>
        <v>9.0217190130336995</v>
      </c>
      <c r="N105" s="41">
        <f t="shared" si="36"/>
        <v>1</v>
      </c>
      <c r="O105" s="41">
        <f t="shared" si="37"/>
        <v>9</v>
      </c>
      <c r="P105" s="41">
        <f t="shared" si="38"/>
        <v>0</v>
      </c>
      <c r="Q105" s="41">
        <f t="shared" si="38"/>
        <v>0</v>
      </c>
      <c r="R105" s="41">
        <f t="shared" si="38"/>
        <v>0</v>
      </c>
      <c r="S105" s="41">
        <f t="shared" si="26"/>
        <v>0</v>
      </c>
      <c r="T105" s="41">
        <f t="shared" si="26"/>
        <v>0</v>
      </c>
      <c r="U105" s="41">
        <f t="shared" si="26"/>
        <v>0</v>
      </c>
      <c r="V105" s="41">
        <f t="shared" si="26"/>
        <v>0</v>
      </c>
      <c r="W105" s="41">
        <f t="shared" si="27"/>
        <v>0</v>
      </c>
      <c r="X105" s="41">
        <f t="shared" si="27"/>
        <v>1</v>
      </c>
      <c r="Y105" s="41">
        <f t="shared" si="27"/>
        <v>0</v>
      </c>
      <c r="Z105" s="41">
        <f t="shared" si="27"/>
        <v>0</v>
      </c>
      <c r="AA105" s="41">
        <f t="shared" si="28"/>
        <v>0</v>
      </c>
      <c r="AB105" s="41">
        <f t="shared" si="39"/>
        <v>0</v>
      </c>
      <c r="AC105" s="41">
        <f t="shared" si="39"/>
        <v>0</v>
      </c>
      <c r="AD105" s="41">
        <f t="shared" si="39"/>
        <v>1</v>
      </c>
      <c r="AE105" s="41">
        <f t="shared" si="29"/>
        <v>0</v>
      </c>
      <c r="AF105" s="41">
        <f t="shared" si="29"/>
        <v>0</v>
      </c>
      <c r="AG105" s="48">
        <v>1931.0108534186891</v>
      </c>
      <c r="AH105" s="48">
        <v>425.06234229922484</v>
      </c>
      <c r="AI105" s="48">
        <v>54.033637388802184</v>
      </c>
      <c r="AJ105" s="48">
        <v>248.54875100681568</v>
      </c>
      <c r="AK105" s="41">
        <f t="shared" si="40"/>
        <v>11.511078848541672</v>
      </c>
      <c r="AL105" s="41">
        <f>LN(D105+'Models training data'!$Y$4)</f>
        <v>7.7062608882093953</v>
      </c>
      <c r="AM105" s="41">
        <f>LN(E105+'Models training data'!$Y$5)</f>
        <v>6.1945572736891146</v>
      </c>
      <c r="AN105" s="41">
        <f>LN(F105+'Models training data'!$Y$6)</f>
        <v>4.5992740505680754</v>
      </c>
      <c r="AO105" s="41">
        <f>LN(G105+'Models training data'!$Y$7)</f>
        <v>5.697604042791478</v>
      </c>
      <c r="AP105" s="41">
        <f t="shared" si="30"/>
        <v>1</v>
      </c>
      <c r="AQ105" s="41">
        <f t="shared" si="41"/>
        <v>1</v>
      </c>
      <c r="AR105" s="41">
        <f t="shared" si="42"/>
        <v>100950.14817639359</v>
      </c>
      <c r="AS105" s="41">
        <f t="shared" si="43"/>
        <v>109515.60925692442</v>
      </c>
      <c r="AT105" s="41">
        <f t="shared" si="44"/>
        <v>11.605704921697813</v>
      </c>
      <c r="AU105" s="41">
        <f t="shared" si="45"/>
        <v>112998.94990656458</v>
      </c>
      <c r="AV105" s="41">
        <f t="shared" si="46"/>
        <v>11.639837416086188</v>
      </c>
      <c r="AW105" s="41">
        <f t="shared" si="47"/>
        <v>112953.64508806758</v>
      </c>
      <c r="AX105" s="41">
        <f t="shared" si="48"/>
        <v>11.638712684657019</v>
      </c>
      <c r="AY105" s="41">
        <f t="shared" si="49"/>
        <v>11.337800843229498</v>
      </c>
      <c r="AZ105" s="41">
        <f t="shared" si="50"/>
        <v>11.464918771841738</v>
      </c>
    </row>
    <row r="106" spans="2:52" x14ac:dyDescent="0.25">
      <c r="B106" s="41" t="str">
        <f t="shared" si="51"/>
        <v>NJ</v>
      </c>
      <c r="C106" s="43">
        <v>45199</v>
      </c>
      <c r="D106" s="45">
        <v>1950.3209619515242</v>
      </c>
      <c r="E106" s="45">
        <v>429.31296572221703</v>
      </c>
      <c r="F106" s="45">
        <v>54.179267517716276</v>
      </c>
      <c r="G106" s="48">
        <v>223.45770389527982</v>
      </c>
      <c r="H106" s="44">
        <v>99309.51100545231</v>
      </c>
      <c r="I106" s="62">
        <f t="shared" si="31"/>
        <v>2657.2708990867372</v>
      </c>
      <c r="J106" s="41">
        <f t="shared" si="32"/>
        <v>2023</v>
      </c>
      <c r="K106" s="41">
        <f t="shared" si="33"/>
        <v>92</v>
      </c>
      <c r="L106" s="41">
        <f t="shared" si="34"/>
        <v>8464</v>
      </c>
      <c r="M106" s="41">
        <f t="shared" si="35"/>
        <v>9.0435771540980809</v>
      </c>
      <c r="N106" s="41">
        <f t="shared" si="36"/>
        <v>1</v>
      </c>
      <c r="O106" s="41">
        <f t="shared" si="37"/>
        <v>9</v>
      </c>
      <c r="P106" s="41">
        <f t="shared" si="38"/>
        <v>0</v>
      </c>
      <c r="Q106" s="41">
        <f t="shared" si="38"/>
        <v>0</v>
      </c>
      <c r="R106" s="41">
        <f t="shared" si="38"/>
        <v>0</v>
      </c>
      <c r="S106" s="41">
        <f t="shared" si="26"/>
        <v>0</v>
      </c>
      <c r="T106" s="41">
        <f t="shared" si="26"/>
        <v>0</v>
      </c>
      <c r="U106" s="41">
        <f t="shared" si="26"/>
        <v>0</v>
      </c>
      <c r="V106" s="41">
        <f t="shared" si="26"/>
        <v>0</v>
      </c>
      <c r="W106" s="41">
        <f t="shared" si="27"/>
        <v>0</v>
      </c>
      <c r="X106" s="41">
        <f t="shared" si="27"/>
        <v>1</v>
      </c>
      <c r="Y106" s="41">
        <f t="shared" si="27"/>
        <v>0</v>
      </c>
      <c r="Z106" s="41">
        <f t="shared" si="27"/>
        <v>0</v>
      </c>
      <c r="AA106" s="41">
        <f t="shared" si="28"/>
        <v>0</v>
      </c>
      <c r="AB106" s="41">
        <f t="shared" si="39"/>
        <v>0</v>
      </c>
      <c r="AC106" s="41">
        <f t="shared" si="39"/>
        <v>0</v>
      </c>
      <c r="AD106" s="41">
        <f t="shared" si="39"/>
        <v>1</v>
      </c>
      <c r="AE106" s="41">
        <f t="shared" si="29"/>
        <v>0</v>
      </c>
      <c r="AF106" s="41">
        <f t="shared" si="29"/>
        <v>0</v>
      </c>
      <c r="AG106" s="48">
        <v>1950.3209619515242</v>
      </c>
      <c r="AH106" s="48">
        <v>429.31296572221703</v>
      </c>
      <c r="AI106" s="48">
        <v>54.179267517716276</v>
      </c>
      <c r="AJ106" s="48">
        <v>223.45770389527982</v>
      </c>
      <c r="AK106" s="41">
        <f t="shared" si="40"/>
        <v>11.505996625964753</v>
      </c>
      <c r="AL106" s="41">
        <f>LN(D106+'Models training data'!$Y$4)</f>
        <v>7.7149129181938134</v>
      </c>
      <c r="AM106" s="41">
        <f>LN(E106+'Models training data'!$Y$5)</f>
        <v>6.2031932998730959</v>
      </c>
      <c r="AN106" s="41">
        <f>LN(F106+'Models training data'!$Y$6)</f>
        <v>4.6007378918317752</v>
      </c>
      <c r="AO106" s="41">
        <f>LN(G106+'Models training data'!$Y$7)</f>
        <v>5.6096957170276669</v>
      </c>
      <c r="AP106" s="41">
        <f t="shared" si="30"/>
        <v>1</v>
      </c>
      <c r="AQ106" s="41">
        <f t="shared" si="41"/>
        <v>1</v>
      </c>
      <c r="AR106" s="41">
        <f t="shared" si="42"/>
        <v>100925.75786330985</v>
      </c>
      <c r="AS106" s="41">
        <f t="shared" si="43"/>
        <v>109491.51186688271</v>
      </c>
      <c r="AT106" s="41">
        <f t="shared" si="44"/>
        <v>11.605447304433032</v>
      </c>
      <c r="AU106" s="41">
        <f t="shared" si="45"/>
        <v>113007.9231764813</v>
      </c>
      <c r="AV106" s="41">
        <f t="shared" si="46"/>
        <v>11.640052928299408</v>
      </c>
      <c r="AW106" s="41">
        <f t="shared" si="47"/>
        <v>112937.83174870865</v>
      </c>
      <c r="AX106" s="41">
        <f t="shared" si="48"/>
        <v>11.638530653339451</v>
      </c>
      <c r="AY106" s="41">
        <f t="shared" si="49"/>
        <v>11.334644400536074</v>
      </c>
      <c r="AZ106" s="41">
        <f t="shared" si="50"/>
        <v>11.454742532951506</v>
      </c>
    </row>
    <row r="107" spans="2:52" x14ac:dyDescent="0.25">
      <c r="B107" s="41" t="str">
        <f t="shared" si="51"/>
        <v>NJ</v>
      </c>
      <c r="C107" s="43">
        <v>45206</v>
      </c>
      <c r="D107" s="45">
        <v>1969.8241715700929</v>
      </c>
      <c r="E107" s="45">
        <v>433.60609537943913</v>
      </c>
      <c r="F107" s="45">
        <v>54.681589568396049</v>
      </c>
      <c r="G107" s="48">
        <v>201.08831630466642</v>
      </c>
      <c r="H107" s="44">
        <v>91155.185171395759</v>
      </c>
      <c r="I107" s="62">
        <f t="shared" si="31"/>
        <v>2659.2001728225946</v>
      </c>
      <c r="J107" s="41">
        <f t="shared" si="32"/>
        <v>2023</v>
      </c>
      <c r="K107" s="41">
        <f t="shared" si="33"/>
        <v>93</v>
      </c>
      <c r="L107" s="41">
        <f t="shared" si="34"/>
        <v>8649</v>
      </c>
      <c r="M107" s="41">
        <f t="shared" si="35"/>
        <v>9.0651989863065126</v>
      </c>
      <c r="N107" s="41">
        <f t="shared" si="36"/>
        <v>1</v>
      </c>
      <c r="O107" s="41">
        <f t="shared" si="37"/>
        <v>10</v>
      </c>
      <c r="P107" s="41">
        <f t="shared" si="38"/>
        <v>0</v>
      </c>
      <c r="Q107" s="41">
        <f t="shared" si="38"/>
        <v>0</v>
      </c>
      <c r="R107" s="41">
        <f t="shared" si="38"/>
        <v>0</v>
      </c>
      <c r="S107" s="41">
        <f t="shared" si="26"/>
        <v>0</v>
      </c>
      <c r="T107" s="41">
        <f t="shared" si="26"/>
        <v>0</v>
      </c>
      <c r="U107" s="41">
        <f t="shared" si="26"/>
        <v>0</v>
      </c>
      <c r="V107" s="41">
        <f t="shared" si="26"/>
        <v>0</v>
      </c>
      <c r="W107" s="41">
        <f t="shared" si="27"/>
        <v>0</v>
      </c>
      <c r="X107" s="41">
        <f t="shared" si="27"/>
        <v>0</v>
      </c>
      <c r="Y107" s="41">
        <f t="shared" si="27"/>
        <v>1</v>
      </c>
      <c r="Z107" s="41">
        <f t="shared" si="27"/>
        <v>0</v>
      </c>
      <c r="AA107" s="41">
        <f t="shared" si="28"/>
        <v>0</v>
      </c>
      <c r="AB107" s="41">
        <f t="shared" si="39"/>
        <v>0</v>
      </c>
      <c r="AC107" s="41">
        <f t="shared" si="39"/>
        <v>0</v>
      </c>
      <c r="AD107" s="41">
        <f t="shared" si="39"/>
        <v>1</v>
      </c>
      <c r="AE107" s="41">
        <f t="shared" si="29"/>
        <v>0</v>
      </c>
      <c r="AF107" s="41">
        <f t="shared" si="29"/>
        <v>0</v>
      </c>
      <c r="AG107" s="48">
        <v>1969.8241715700929</v>
      </c>
      <c r="AH107" s="48">
        <v>433.60609537943913</v>
      </c>
      <c r="AI107" s="48">
        <v>54.681589568396049</v>
      </c>
      <c r="AJ107" s="48">
        <v>201.08831630466642</v>
      </c>
      <c r="AK107" s="41">
        <f t="shared" si="40"/>
        <v>11.420318664625944</v>
      </c>
      <c r="AL107" s="41">
        <f>LN(D107+'Models training data'!$Y$4)</f>
        <v>7.7235761398633693</v>
      </c>
      <c r="AM107" s="41">
        <f>LN(E107+'Models training data'!$Y$5)</f>
        <v>6.2118406349224689</v>
      </c>
      <c r="AN107" s="41">
        <f>LN(F107+'Models training data'!$Y$6)</f>
        <v>4.6057707400894232</v>
      </c>
      <c r="AO107" s="41">
        <f>LN(G107+'Models training data'!$Y$7)</f>
        <v>5.5242240964344962</v>
      </c>
      <c r="AP107" s="41">
        <f t="shared" si="30"/>
        <v>1</v>
      </c>
      <c r="AQ107" s="41">
        <f t="shared" si="41"/>
        <v>1</v>
      </c>
      <c r="AR107" s="41">
        <f t="shared" si="42"/>
        <v>87448.708706134086</v>
      </c>
      <c r="AS107" s="41">
        <f t="shared" si="43"/>
        <v>96015.146196805072</v>
      </c>
      <c r="AT107" s="41">
        <f t="shared" si="44"/>
        <v>11.460274192458673</v>
      </c>
      <c r="AU107" s="41">
        <f t="shared" si="45"/>
        <v>96125.835725853773</v>
      </c>
      <c r="AV107" s="41">
        <f t="shared" si="46"/>
        <v>11.461801832062964</v>
      </c>
      <c r="AW107" s="41">
        <f t="shared" si="47"/>
        <v>96052.634996631328</v>
      </c>
      <c r="AX107" s="41">
        <f t="shared" si="48"/>
        <v>11.46015865922854</v>
      </c>
      <c r="AY107" s="41">
        <f t="shared" si="49"/>
        <v>11.331962851262229</v>
      </c>
      <c r="AZ107" s="41">
        <f t="shared" si="50"/>
        <v>11.445178671184006</v>
      </c>
    </row>
    <row r="108" spans="2:52" x14ac:dyDescent="0.25">
      <c r="B108" s="41" t="str">
        <f t="shared" si="51"/>
        <v>NJ</v>
      </c>
      <c r="C108" s="43">
        <v>45213</v>
      </c>
      <c r="D108" s="45">
        <v>1989.5224132851317</v>
      </c>
      <c r="E108" s="45">
        <v>437.94215633323353</v>
      </c>
      <c r="F108" s="45">
        <v>55.224458401630258</v>
      </c>
      <c r="G108" s="48">
        <v>180.97712295409124</v>
      </c>
      <c r="H108" s="44">
        <v>90704.406144926426</v>
      </c>
      <c r="I108" s="62">
        <f t="shared" si="31"/>
        <v>2663.6661509740866</v>
      </c>
      <c r="J108" s="41">
        <f t="shared" si="32"/>
        <v>2023</v>
      </c>
      <c r="K108" s="41">
        <f t="shared" si="33"/>
        <v>94</v>
      </c>
      <c r="L108" s="41">
        <f t="shared" si="34"/>
        <v>8836</v>
      </c>
      <c r="M108" s="41">
        <f t="shared" si="35"/>
        <v>9.0865895645400077</v>
      </c>
      <c r="N108" s="41">
        <f t="shared" si="36"/>
        <v>1</v>
      </c>
      <c r="O108" s="41">
        <f t="shared" si="37"/>
        <v>10</v>
      </c>
      <c r="P108" s="41">
        <f t="shared" si="38"/>
        <v>0</v>
      </c>
      <c r="Q108" s="41">
        <f t="shared" si="38"/>
        <v>0</v>
      </c>
      <c r="R108" s="41">
        <f t="shared" si="38"/>
        <v>0</v>
      </c>
      <c r="S108" s="41">
        <f t="shared" si="26"/>
        <v>0</v>
      </c>
      <c r="T108" s="41">
        <f t="shared" si="26"/>
        <v>0</v>
      </c>
      <c r="U108" s="41">
        <f t="shared" si="26"/>
        <v>0</v>
      </c>
      <c r="V108" s="41">
        <f t="shared" si="26"/>
        <v>0</v>
      </c>
      <c r="W108" s="41">
        <f t="shared" si="27"/>
        <v>0</v>
      </c>
      <c r="X108" s="41">
        <f t="shared" si="27"/>
        <v>0</v>
      </c>
      <c r="Y108" s="41">
        <f t="shared" si="27"/>
        <v>1</v>
      </c>
      <c r="Z108" s="41">
        <f t="shared" si="27"/>
        <v>0</v>
      </c>
      <c r="AA108" s="41">
        <f t="shared" si="28"/>
        <v>0</v>
      </c>
      <c r="AB108" s="41">
        <f t="shared" si="39"/>
        <v>0</v>
      </c>
      <c r="AC108" s="41">
        <f t="shared" si="39"/>
        <v>0</v>
      </c>
      <c r="AD108" s="41">
        <f t="shared" si="39"/>
        <v>1</v>
      </c>
      <c r="AE108" s="41">
        <f t="shared" si="29"/>
        <v>0</v>
      </c>
      <c r="AF108" s="41">
        <f t="shared" si="29"/>
        <v>0</v>
      </c>
      <c r="AG108" s="48">
        <v>1989.5224132851317</v>
      </c>
      <c r="AH108" s="48">
        <v>437.94215633323353</v>
      </c>
      <c r="AI108" s="48">
        <v>55.224458401630258</v>
      </c>
      <c r="AJ108" s="48">
        <v>180.97712295409124</v>
      </c>
      <c r="AK108" s="41">
        <f t="shared" si="40"/>
        <v>11.415361214249932</v>
      </c>
      <c r="AL108" s="41">
        <f>LN(D108+'Models training data'!$Y$4)</f>
        <v>7.7322504709710422</v>
      </c>
      <c r="AM108" s="41">
        <f>LN(E108+'Models training data'!$Y$5)</f>
        <v>6.2204991960858047</v>
      </c>
      <c r="AN108" s="41">
        <f>LN(F108+'Models training data'!$Y$6)</f>
        <v>4.6111815045564271</v>
      </c>
      <c r="AO108" s="41">
        <f>LN(G108+'Models training data'!$Y$7)</f>
        <v>5.4406002875699002</v>
      </c>
      <c r="AP108" s="41">
        <f t="shared" si="30"/>
        <v>1</v>
      </c>
      <c r="AQ108" s="41">
        <f t="shared" si="41"/>
        <v>1</v>
      </c>
      <c r="AR108" s="41">
        <f t="shared" si="42"/>
        <v>87424.318393050344</v>
      </c>
      <c r="AS108" s="41">
        <f t="shared" si="43"/>
        <v>95991.048806763371</v>
      </c>
      <c r="AT108" s="41">
        <f t="shared" si="44"/>
        <v>11.460016575193892</v>
      </c>
      <c r="AU108" s="41">
        <f t="shared" si="45"/>
        <v>96137.166393122126</v>
      </c>
      <c r="AV108" s="41">
        <f t="shared" si="46"/>
        <v>11.462051234679564</v>
      </c>
      <c r="AW108" s="41">
        <f t="shared" si="47"/>
        <v>96037.159917039971</v>
      </c>
      <c r="AX108" s="41">
        <f t="shared" si="48"/>
        <v>11.459980521704038</v>
      </c>
      <c r="AY108" s="41">
        <f t="shared" si="49"/>
        <v>11.329654450058371</v>
      </c>
      <c r="AZ108" s="41">
        <f t="shared" si="50"/>
        <v>11.435877839170843</v>
      </c>
    </row>
    <row r="109" spans="2:52" x14ac:dyDescent="0.25">
      <c r="B109" s="41" t="str">
        <f t="shared" si="51"/>
        <v>NJ</v>
      </c>
      <c r="C109" s="43">
        <v>45220</v>
      </c>
      <c r="D109" s="45">
        <v>2009.417637417519</v>
      </c>
      <c r="E109" s="45">
        <v>442.32157789656588</v>
      </c>
      <c r="F109" s="45">
        <v>55.77630827940159</v>
      </c>
      <c r="G109" s="48">
        <v>162.87917448667127</v>
      </c>
      <c r="H109" s="44">
        <v>90254.134709970895</v>
      </c>
      <c r="I109" s="62">
        <f t="shared" si="31"/>
        <v>2670.3946980801579</v>
      </c>
      <c r="J109" s="41">
        <f t="shared" si="32"/>
        <v>2023</v>
      </c>
      <c r="K109" s="41">
        <f t="shared" si="33"/>
        <v>95</v>
      </c>
      <c r="L109" s="41">
        <f t="shared" si="34"/>
        <v>9025</v>
      </c>
      <c r="M109" s="41">
        <f t="shared" si="35"/>
        <v>9.1077537832010815</v>
      </c>
      <c r="N109" s="41">
        <f t="shared" si="36"/>
        <v>1</v>
      </c>
      <c r="O109" s="41">
        <f t="shared" si="37"/>
        <v>10</v>
      </c>
      <c r="P109" s="41">
        <f t="shared" si="38"/>
        <v>0</v>
      </c>
      <c r="Q109" s="41">
        <f t="shared" si="38"/>
        <v>0</v>
      </c>
      <c r="R109" s="41">
        <f t="shared" si="38"/>
        <v>0</v>
      </c>
      <c r="S109" s="41">
        <f t="shared" si="26"/>
        <v>0</v>
      </c>
      <c r="T109" s="41">
        <f t="shared" si="26"/>
        <v>0</v>
      </c>
      <c r="U109" s="41">
        <f t="shared" si="26"/>
        <v>0</v>
      </c>
      <c r="V109" s="41">
        <f t="shared" si="26"/>
        <v>0</v>
      </c>
      <c r="W109" s="41">
        <f t="shared" si="27"/>
        <v>0</v>
      </c>
      <c r="X109" s="41">
        <f t="shared" si="27"/>
        <v>0</v>
      </c>
      <c r="Y109" s="41">
        <f t="shared" si="27"/>
        <v>1</v>
      </c>
      <c r="Z109" s="41">
        <f t="shared" si="27"/>
        <v>0</v>
      </c>
      <c r="AA109" s="41">
        <f t="shared" si="28"/>
        <v>0</v>
      </c>
      <c r="AB109" s="41">
        <f t="shared" si="39"/>
        <v>0</v>
      </c>
      <c r="AC109" s="41">
        <f t="shared" si="39"/>
        <v>0</v>
      </c>
      <c r="AD109" s="41">
        <f t="shared" si="39"/>
        <v>1</v>
      </c>
      <c r="AE109" s="41">
        <f t="shared" si="29"/>
        <v>0</v>
      </c>
      <c r="AF109" s="41">
        <f t="shared" si="29"/>
        <v>0</v>
      </c>
      <c r="AG109" s="48">
        <v>2009.417637417519</v>
      </c>
      <c r="AH109" s="48">
        <v>442.32157789656588</v>
      </c>
      <c r="AI109" s="48">
        <v>55.77630827940159</v>
      </c>
      <c r="AJ109" s="48">
        <v>162.87917448667127</v>
      </c>
      <c r="AK109" s="41">
        <f t="shared" si="40"/>
        <v>11.410384689106596</v>
      </c>
      <c r="AL109" s="41">
        <f>LN(D109+'Models training data'!$Y$4)</f>
        <v>7.7409358296292305</v>
      </c>
      <c r="AM109" s="41">
        <f>LN(E109+'Models training data'!$Y$5)</f>
        <v>6.229168900966993</v>
      </c>
      <c r="AN109" s="41">
        <f>LN(F109+'Models training data'!$Y$6)</f>
        <v>4.6166519392390226</v>
      </c>
      <c r="AO109" s="41">
        <f>LN(G109+'Models training data'!$Y$7)</f>
        <v>5.3588601407760219</v>
      </c>
      <c r="AP109" s="41">
        <f t="shared" si="30"/>
        <v>1</v>
      </c>
      <c r="AQ109" s="41">
        <f t="shared" si="41"/>
        <v>1</v>
      </c>
      <c r="AR109" s="41">
        <f t="shared" si="42"/>
        <v>87399.928079966601</v>
      </c>
      <c r="AS109" s="41">
        <f t="shared" si="43"/>
        <v>95966.951416721669</v>
      </c>
      <c r="AT109" s="41">
        <f t="shared" si="44"/>
        <v>11.459758957929113</v>
      </c>
      <c r="AU109" s="41">
        <f t="shared" si="45"/>
        <v>96149.675759066318</v>
      </c>
      <c r="AV109" s="41">
        <f t="shared" si="46"/>
        <v>11.462317582497855</v>
      </c>
      <c r="AW109" s="41">
        <f t="shared" si="47"/>
        <v>96021.848597977267</v>
      </c>
      <c r="AX109" s="41">
        <f t="shared" si="48"/>
        <v>11.459804269268076</v>
      </c>
      <c r="AY109" s="41">
        <f t="shared" si="49"/>
        <v>11.327677431172754</v>
      </c>
      <c r="AZ109" s="41">
        <f t="shared" si="50"/>
        <v>11.426816950767204</v>
      </c>
    </row>
    <row r="110" spans="2:52" x14ac:dyDescent="0.25">
      <c r="B110" s="41" t="str">
        <f t="shared" si="51"/>
        <v>NJ</v>
      </c>
      <c r="C110" s="43">
        <v>45227</v>
      </c>
      <c r="D110" s="45">
        <v>2029.5118137913696</v>
      </c>
      <c r="E110" s="45">
        <v>446.74479367553158</v>
      </c>
      <c r="F110" s="45">
        <v>56.334031891571115</v>
      </c>
      <c r="G110" s="48">
        <v>146.59123342080304</v>
      </c>
      <c r="H110" s="44">
        <v>89803.914335270048</v>
      </c>
      <c r="I110" s="62">
        <f t="shared" si="31"/>
        <v>2679.1818727792752</v>
      </c>
      <c r="J110" s="41">
        <f t="shared" si="32"/>
        <v>2023</v>
      </c>
      <c r="K110" s="41">
        <f t="shared" si="33"/>
        <v>96</v>
      </c>
      <c r="L110" s="41">
        <f t="shared" si="34"/>
        <v>9216</v>
      </c>
      <c r="M110" s="41">
        <f t="shared" si="35"/>
        <v>9.1286963829356722</v>
      </c>
      <c r="N110" s="41">
        <f t="shared" si="36"/>
        <v>1</v>
      </c>
      <c r="O110" s="41">
        <f t="shared" si="37"/>
        <v>10</v>
      </c>
      <c r="P110" s="41">
        <f t="shared" si="38"/>
        <v>0</v>
      </c>
      <c r="Q110" s="41">
        <f t="shared" si="38"/>
        <v>0</v>
      </c>
      <c r="R110" s="41">
        <f t="shared" si="38"/>
        <v>0</v>
      </c>
      <c r="S110" s="41">
        <f t="shared" si="26"/>
        <v>0</v>
      </c>
      <c r="T110" s="41">
        <f t="shared" si="26"/>
        <v>0</v>
      </c>
      <c r="U110" s="41">
        <f t="shared" si="26"/>
        <v>0</v>
      </c>
      <c r="V110" s="41">
        <f t="shared" si="26"/>
        <v>0</v>
      </c>
      <c r="W110" s="41">
        <f t="shared" si="27"/>
        <v>0</v>
      </c>
      <c r="X110" s="41">
        <f t="shared" si="27"/>
        <v>0</v>
      </c>
      <c r="Y110" s="41">
        <f t="shared" si="27"/>
        <v>1</v>
      </c>
      <c r="Z110" s="41">
        <f t="shared" si="27"/>
        <v>0</v>
      </c>
      <c r="AA110" s="41">
        <f t="shared" si="28"/>
        <v>0</v>
      </c>
      <c r="AB110" s="41">
        <f t="shared" si="39"/>
        <v>0</v>
      </c>
      <c r="AC110" s="41">
        <f t="shared" si="39"/>
        <v>0</v>
      </c>
      <c r="AD110" s="41">
        <f t="shared" si="39"/>
        <v>1</v>
      </c>
      <c r="AE110" s="41">
        <f t="shared" si="29"/>
        <v>0</v>
      </c>
      <c r="AF110" s="41">
        <f t="shared" si="29"/>
        <v>0</v>
      </c>
      <c r="AG110" s="48">
        <v>2029.5118137913696</v>
      </c>
      <c r="AH110" s="48">
        <v>446.74479367553158</v>
      </c>
      <c r="AI110" s="48">
        <v>56.334031891571115</v>
      </c>
      <c r="AJ110" s="48">
        <v>146.59123342080304</v>
      </c>
      <c r="AK110" s="41">
        <f t="shared" si="40"/>
        <v>11.405383842819919</v>
      </c>
      <c r="AL110" s="41">
        <f>LN(D110+'Models training data'!$Y$4)</f>
        <v>7.7496321343125203</v>
      </c>
      <c r="AM110" s="41">
        <f>LN(E110+'Models training data'!$Y$5)</f>
        <v>6.2378496675281454</v>
      </c>
      <c r="AN110" s="41">
        <f>LN(F110+'Models training data'!$Y$6)</f>
        <v>4.6221503610693926</v>
      </c>
      <c r="AO110" s="41">
        <f>LN(G110+'Models training data'!$Y$7)</f>
        <v>5.2791073654842631</v>
      </c>
      <c r="AP110" s="41">
        <f t="shared" si="30"/>
        <v>1</v>
      </c>
      <c r="AQ110" s="41">
        <f t="shared" si="41"/>
        <v>1</v>
      </c>
      <c r="AR110" s="41">
        <f t="shared" si="42"/>
        <v>87375.537766882859</v>
      </c>
      <c r="AS110" s="41">
        <f t="shared" si="43"/>
        <v>95942.854026679968</v>
      </c>
      <c r="AT110" s="41">
        <f t="shared" si="44"/>
        <v>11.459501340664332</v>
      </c>
      <c r="AU110" s="41">
        <f t="shared" si="45"/>
        <v>96163.363823686319</v>
      </c>
      <c r="AV110" s="41">
        <f t="shared" si="46"/>
        <v>11.462600875517836</v>
      </c>
      <c r="AW110" s="41">
        <f t="shared" si="47"/>
        <v>96006.697609808325</v>
      </c>
      <c r="AX110" s="41">
        <f t="shared" si="48"/>
        <v>11.459629862441266</v>
      </c>
      <c r="AY110" s="41">
        <f t="shared" si="49"/>
        <v>11.325999195681655</v>
      </c>
      <c r="AZ110" s="41">
        <f t="shared" si="50"/>
        <v>11.418006152952145</v>
      </c>
    </row>
    <row r="111" spans="2:52" x14ac:dyDescent="0.25">
      <c r="B111" s="41" t="str">
        <f t="shared" si="51"/>
        <v>NJ</v>
      </c>
      <c r="C111" s="43">
        <v>45234</v>
      </c>
      <c r="D111" s="45">
        <v>2049.8069319290562</v>
      </c>
      <c r="E111" s="45">
        <v>451.2122416122869</v>
      </c>
      <c r="F111" s="45">
        <v>56.897368263424376</v>
      </c>
      <c r="G111" s="48">
        <v>131.93210771700262</v>
      </c>
      <c r="H111" s="44">
        <v>88321.043947750353</v>
      </c>
      <c r="I111" s="62">
        <f t="shared" si="31"/>
        <v>2689.8486495217703</v>
      </c>
      <c r="J111" s="41">
        <f t="shared" si="32"/>
        <v>2023</v>
      </c>
      <c r="K111" s="41">
        <f t="shared" si="33"/>
        <v>97</v>
      </c>
      <c r="L111" s="41">
        <f t="shared" si="34"/>
        <v>9409</v>
      </c>
      <c r="M111" s="41">
        <f t="shared" si="35"/>
        <v>9.1494219570067656</v>
      </c>
      <c r="N111" s="41">
        <f t="shared" si="36"/>
        <v>1</v>
      </c>
      <c r="O111" s="41">
        <f t="shared" si="37"/>
        <v>11</v>
      </c>
      <c r="P111" s="41">
        <f t="shared" si="38"/>
        <v>0</v>
      </c>
      <c r="Q111" s="41">
        <f t="shared" si="38"/>
        <v>0</v>
      </c>
      <c r="R111" s="41">
        <f t="shared" si="38"/>
        <v>0</v>
      </c>
      <c r="S111" s="41">
        <f t="shared" si="26"/>
        <v>0</v>
      </c>
      <c r="T111" s="41">
        <f t="shared" si="26"/>
        <v>0</v>
      </c>
      <c r="U111" s="41">
        <f t="shared" si="26"/>
        <v>0</v>
      </c>
      <c r="V111" s="41">
        <f t="shared" si="26"/>
        <v>0</v>
      </c>
      <c r="W111" s="41">
        <f t="shared" si="27"/>
        <v>0</v>
      </c>
      <c r="X111" s="41">
        <f t="shared" si="27"/>
        <v>0</v>
      </c>
      <c r="Y111" s="41">
        <f t="shared" si="27"/>
        <v>0</v>
      </c>
      <c r="Z111" s="41">
        <f t="shared" si="27"/>
        <v>1</v>
      </c>
      <c r="AA111" s="41">
        <f t="shared" si="28"/>
        <v>0</v>
      </c>
      <c r="AB111" s="41">
        <f t="shared" si="39"/>
        <v>0</v>
      </c>
      <c r="AC111" s="41">
        <f t="shared" si="39"/>
        <v>0</v>
      </c>
      <c r="AD111" s="41">
        <f t="shared" si="39"/>
        <v>1</v>
      </c>
      <c r="AE111" s="41">
        <f t="shared" si="29"/>
        <v>0</v>
      </c>
      <c r="AF111" s="41">
        <f t="shared" si="29"/>
        <v>0</v>
      </c>
      <c r="AG111" s="48">
        <v>2049.8069319290562</v>
      </c>
      <c r="AH111" s="48">
        <v>451.2122416122869</v>
      </c>
      <c r="AI111" s="48">
        <v>56.897368263424376</v>
      </c>
      <c r="AJ111" s="48">
        <v>131.93210771700262</v>
      </c>
      <c r="AK111" s="41">
        <f t="shared" si="40"/>
        <v>11.388733681501645</v>
      </c>
      <c r="AL111" s="41">
        <f>LN(D111+'Models training data'!$Y$4)</f>
        <v>7.7583393038603523</v>
      </c>
      <c r="AM111" s="41">
        <f>LN(E111+'Models training data'!$Y$5)</f>
        <v>6.2465414140923992</v>
      </c>
      <c r="AN111" s="41">
        <f>LN(F111+'Models training data'!$Y$6)</f>
        <v>4.6276735956510384</v>
      </c>
      <c r="AO111" s="41">
        <f>LN(G111+'Models training data'!$Y$7)</f>
        <v>5.2014514545321271</v>
      </c>
      <c r="AP111" s="41">
        <f t="shared" si="30"/>
        <v>1</v>
      </c>
      <c r="AQ111" s="41">
        <f t="shared" si="41"/>
        <v>1</v>
      </c>
      <c r="AR111" s="41">
        <f t="shared" si="42"/>
        <v>107856.08941716045</v>
      </c>
      <c r="AS111" s="41">
        <f t="shared" si="43"/>
        <v>117458.8363407803</v>
      </c>
      <c r="AT111" s="41">
        <f t="shared" si="44"/>
        <v>11.681685933840086</v>
      </c>
      <c r="AU111" s="41">
        <f t="shared" si="45"/>
        <v>113070.47000620222</v>
      </c>
      <c r="AV111" s="41">
        <f t="shared" si="46"/>
        <v>11.641384667390861</v>
      </c>
      <c r="AW111" s="41">
        <f t="shared" si="47"/>
        <v>112861.25800060971</v>
      </c>
      <c r="AX111" s="41">
        <f t="shared" si="48"/>
        <v>11.637649193709626</v>
      </c>
      <c r="AY111" s="41">
        <f t="shared" si="49"/>
        <v>11.324590913423036</v>
      </c>
      <c r="AZ111" s="41">
        <f t="shared" si="50"/>
        <v>11.409458778630757</v>
      </c>
    </row>
    <row r="112" spans="2:52" x14ac:dyDescent="0.25">
      <c r="B112" s="41" t="str">
        <f t="shared" si="51"/>
        <v>NJ</v>
      </c>
      <c r="C112" s="43">
        <v>45241</v>
      </c>
      <c r="D112" s="45">
        <v>2070.3050012481876</v>
      </c>
      <c r="E112" s="45">
        <v>455.72436402840975</v>
      </c>
      <c r="F112" s="45">
        <v>57.466341551352372</v>
      </c>
      <c r="G112" s="48">
        <v>118.73889670913036</v>
      </c>
      <c r="H112" s="44">
        <v>87870.829236882346</v>
      </c>
      <c r="I112" s="62">
        <f t="shared" si="31"/>
        <v>2702.2346035370801</v>
      </c>
      <c r="J112" s="41">
        <f t="shared" si="32"/>
        <v>2023</v>
      </c>
      <c r="K112" s="41">
        <f t="shared" si="33"/>
        <v>98</v>
      </c>
      <c r="L112" s="41">
        <f t="shared" si="34"/>
        <v>9604</v>
      </c>
      <c r="M112" s="41">
        <f t="shared" si="35"/>
        <v>9.1699349573411446</v>
      </c>
      <c r="N112" s="41">
        <f t="shared" si="36"/>
        <v>1</v>
      </c>
      <c r="O112" s="41">
        <f t="shared" si="37"/>
        <v>11</v>
      </c>
      <c r="P112" s="41">
        <f t="shared" si="38"/>
        <v>0</v>
      </c>
      <c r="Q112" s="41">
        <f t="shared" si="38"/>
        <v>0</v>
      </c>
      <c r="R112" s="41">
        <f t="shared" si="38"/>
        <v>0</v>
      </c>
      <c r="S112" s="41">
        <f t="shared" si="26"/>
        <v>0</v>
      </c>
      <c r="T112" s="41">
        <f t="shared" si="26"/>
        <v>0</v>
      </c>
      <c r="U112" s="41">
        <f t="shared" si="26"/>
        <v>0</v>
      </c>
      <c r="V112" s="41">
        <f t="shared" si="26"/>
        <v>0</v>
      </c>
      <c r="W112" s="41">
        <f t="shared" si="27"/>
        <v>0</v>
      </c>
      <c r="X112" s="41">
        <f t="shared" si="27"/>
        <v>0</v>
      </c>
      <c r="Y112" s="41">
        <f t="shared" si="27"/>
        <v>0</v>
      </c>
      <c r="Z112" s="41">
        <f t="shared" si="27"/>
        <v>1</v>
      </c>
      <c r="AA112" s="41">
        <f t="shared" si="28"/>
        <v>0</v>
      </c>
      <c r="AB112" s="41">
        <f t="shared" si="39"/>
        <v>0</v>
      </c>
      <c r="AC112" s="41">
        <f t="shared" si="39"/>
        <v>0</v>
      </c>
      <c r="AD112" s="41">
        <f t="shared" si="39"/>
        <v>1</v>
      </c>
      <c r="AE112" s="41">
        <f t="shared" si="29"/>
        <v>0</v>
      </c>
      <c r="AF112" s="41">
        <f t="shared" si="29"/>
        <v>0</v>
      </c>
      <c r="AG112" s="48">
        <v>2070.3050012481876</v>
      </c>
      <c r="AH112" s="48">
        <v>455.72436402840975</v>
      </c>
      <c r="AI112" s="48">
        <v>57.466341551352372</v>
      </c>
      <c r="AJ112" s="48">
        <v>118.73889670913036</v>
      </c>
      <c r="AK112" s="41">
        <f t="shared" si="40"/>
        <v>11.383623165532903</v>
      </c>
      <c r="AL112" s="41">
        <f>LN(D112+'Models training data'!$Y$4)</f>
        <v>7.767057257479606</v>
      </c>
      <c r="AM112" s="41">
        <f>LN(E112+'Models training data'!$Y$5)</f>
        <v>6.2552440593466363</v>
      </c>
      <c r="AN112" s="41">
        <f>LN(F112+'Models training data'!$Y$6)</f>
        <v>4.6332213030195897</v>
      </c>
      <c r="AO112" s="41">
        <f>LN(G112+'Models training data'!$Y$7)</f>
        <v>5.1259995866344266</v>
      </c>
      <c r="AP112" s="41">
        <f t="shared" si="30"/>
        <v>1</v>
      </c>
      <c r="AQ112" s="41">
        <f t="shared" si="41"/>
        <v>1</v>
      </c>
      <c r="AR112" s="41">
        <f t="shared" si="42"/>
        <v>107831.6991040767</v>
      </c>
      <c r="AS112" s="41">
        <f t="shared" si="43"/>
        <v>117434.7389507386</v>
      </c>
      <c r="AT112" s="41">
        <f t="shared" si="44"/>
        <v>11.681428316575307</v>
      </c>
      <c r="AU112" s="41">
        <f t="shared" si="45"/>
        <v>113086.51546817386</v>
      </c>
      <c r="AV112" s="41">
        <f t="shared" si="46"/>
        <v>11.641701850814224</v>
      </c>
      <c r="AW112" s="41">
        <f t="shared" si="47"/>
        <v>112846.41780744771</v>
      </c>
      <c r="AX112" s="41">
        <f t="shared" si="48"/>
        <v>11.637478364522131</v>
      </c>
      <c r="AY112" s="41">
        <f t="shared" si="49"/>
        <v>11.323426698080457</v>
      </c>
      <c r="AZ112" s="41">
        <f t="shared" si="50"/>
        <v>11.401188118308482</v>
      </c>
    </row>
    <row r="113" spans="2:52" x14ac:dyDescent="0.25">
      <c r="B113" s="41" t="str">
        <f t="shared" si="51"/>
        <v>NJ</v>
      </c>
      <c r="C113" s="43">
        <v>45248</v>
      </c>
      <c r="D113" s="45">
        <v>2091.0080512605582</v>
      </c>
      <c r="E113" s="45">
        <v>460.28160766869382</v>
      </c>
      <c r="F113" s="45">
        <v>58.041004927395278</v>
      </c>
      <c r="G113" s="48">
        <v>106.86500701460011</v>
      </c>
      <c r="H113" s="44">
        <v>87420.614578526191</v>
      </c>
      <c r="I113" s="62">
        <f t="shared" si="31"/>
        <v>2716.1956708712473</v>
      </c>
      <c r="J113" s="41">
        <f t="shared" si="32"/>
        <v>2023</v>
      </c>
      <c r="K113" s="41">
        <f t="shared" si="33"/>
        <v>99</v>
      </c>
      <c r="L113" s="41">
        <f t="shared" si="34"/>
        <v>9801</v>
      </c>
      <c r="M113" s="41">
        <f t="shared" si="35"/>
        <v>9.1902397002691796</v>
      </c>
      <c r="N113" s="41">
        <f t="shared" si="36"/>
        <v>1</v>
      </c>
      <c r="O113" s="41">
        <f t="shared" si="37"/>
        <v>11</v>
      </c>
      <c r="P113" s="41">
        <f t="shared" si="38"/>
        <v>0</v>
      </c>
      <c r="Q113" s="41">
        <f t="shared" si="38"/>
        <v>0</v>
      </c>
      <c r="R113" s="41">
        <f t="shared" si="38"/>
        <v>0</v>
      </c>
      <c r="S113" s="41">
        <f t="shared" si="26"/>
        <v>0</v>
      </c>
      <c r="T113" s="41">
        <f t="shared" si="26"/>
        <v>0</v>
      </c>
      <c r="U113" s="41">
        <f t="shared" si="26"/>
        <v>0</v>
      </c>
      <c r="V113" s="41">
        <f t="shared" si="26"/>
        <v>0</v>
      </c>
      <c r="W113" s="41">
        <f t="shared" si="27"/>
        <v>0</v>
      </c>
      <c r="X113" s="41">
        <f t="shared" si="27"/>
        <v>0</v>
      </c>
      <c r="Y113" s="41">
        <f t="shared" si="27"/>
        <v>0</v>
      </c>
      <c r="Z113" s="41">
        <f t="shared" si="27"/>
        <v>1</v>
      </c>
      <c r="AA113" s="41">
        <f t="shared" si="28"/>
        <v>0</v>
      </c>
      <c r="AB113" s="41">
        <f t="shared" si="39"/>
        <v>0</v>
      </c>
      <c r="AC113" s="41">
        <f t="shared" si="39"/>
        <v>0</v>
      </c>
      <c r="AD113" s="41">
        <f t="shared" si="39"/>
        <v>1</v>
      </c>
      <c r="AE113" s="41">
        <f t="shared" si="29"/>
        <v>0</v>
      </c>
      <c r="AF113" s="41">
        <f t="shared" si="29"/>
        <v>0</v>
      </c>
      <c r="AG113" s="48">
        <v>2091.0080512605582</v>
      </c>
      <c r="AH113" s="48">
        <v>460.28160766869382</v>
      </c>
      <c r="AI113" s="48">
        <v>58.041004927395278</v>
      </c>
      <c r="AJ113" s="48">
        <v>106.86500701460011</v>
      </c>
      <c r="AK113" s="41">
        <f t="shared" si="40"/>
        <v>11.378486398574774</v>
      </c>
      <c r="AL113" s="41">
        <f>LN(D113+'Models training data'!$Y$4)</f>
        <v>7.7757859147470985</v>
      </c>
      <c r="AM113" s="41">
        <f>LN(E113+'Models training data'!$Y$5)</f>
        <v>6.2639575223441026</v>
      </c>
      <c r="AN113" s="41">
        <f>LN(F113+'Models training data'!$Y$6)</f>
        <v>4.6387934240628441</v>
      </c>
      <c r="AO113" s="41">
        <f>LN(G113+'Models training data'!$Y$7)</f>
        <v>5.0528543323100363</v>
      </c>
      <c r="AP113" s="41">
        <f t="shared" si="30"/>
        <v>1</v>
      </c>
      <c r="AQ113" s="41">
        <f t="shared" si="41"/>
        <v>1</v>
      </c>
      <c r="AR113" s="41">
        <f t="shared" si="42"/>
        <v>107807.30879099296</v>
      </c>
      <c r="AS113" s="41">
        <f t="shared" si="43"/>
        <v>117410.64156069691</v>
      </c>
      <c r="AT113" s="41">
        <f t="shared" si="44"/>
        <v>11.681170699310526</v>
      </c>
      <c r="AU113" s="41">
        <f t="shared" si="45"/>
        <v>113103.73962882132</v>
      </c>
      <c r="AV113" s="41">
        <f t="shared" si="46"/>
        <v>11.642035979439278</v>
      </c>
      <c r="AW113" s="41">
        <f t="shared" si="47"/>
        <v>112831.72827874665</v>
      </c>
      <c r="AX113" s="41">
        <f t="shared" si="48"/>
        <v>11.637309269671055</v>
      </c>
      <c r="AY113" s="41">
        <f t="shared" si="49"/>
        <v>11.322483268093956</v>
      </c>
      <c r="AZ113" s="41">
        <f t="shared" si="50"/>
        <v>11.393206913927502</v>
      </c>
    </row>
    <row r="114" spans="2:52" x14ac:dyDescent="0.25">
      <c r="B114" s="41" t="str">
        <f t="shared" si="51"/>
        <v>NJ</v>
      </c>
      <c r="C114" s="43">
        <v>45255</v>
      </c>
      <c r="D114" s="45">
        <v>2111.9181317730859</v>
      </c>
      <c r="E114" s="45">
        <v>464.88442374538079</v>
      </c>
      <c r="F114" s="45">
        <v>58.621414972722171</v>
      </c>
      <c r="G114" s="48">
        <v>96.178506310778374</v>
      </c>
      <c r="H114" s="44">
        <v>86970.399925491482</v>
      </c>
      <c r="I114" s="62">
        <f t="shared" si="31"/>
        <v>2731.602476801967</v>
      </c>
      <c r="J114" s="41">
        <f t="shared" si="32"/>
        <v>2023</v>
      </c>
      <c r="K114" s="41">
        <f t="shared" si="33"/>
        <v>100</v>
      </c>
      <c r="L114" s="41">
        <f t="shared" si="34"/>
        <v>10000</v>
      </c>
      <c r="M114" s="41">
        <f t="shared" si="35"/>
        <v>9.2103403719761836</v>
      </c>
      <c r="N114" s="41">
        <f t="shared" si="36"/>
        <v>1</v>
      </c>
      <c r="O114" s="41">
        <f t="shared" si="37"/>
        <v>11</v>
      </c>
      <c r="P114" s="41">
        <f t="shared" si="38"/>
        <v>0</v>
      </c>
      <c r="Q114" s="41">
        <f t="shared" si="38"/>
        <v>0</v>
      </c>
      <c r="R114" s="41">
        <f t="shared" si="38"/>
        <v>0</v>
      </c>
      <c r="S114" s="41">
        <f t="shared" si="26"/>
        <v>0</v>
      </c>
      <c r="T114" s="41">
        <f t="shared" si="26"/>
        <v>0</v>
      </c>
      <c r="U114" s="41">
        <f t="shared" si="26"/>
        <v>0</v>
      </c>
      <c r="V114" s="41">
        <f t="shared" si="26"/>
        <v>0</v>
      </c>
      <c r="W114" s="41">
        <f t="shared" si="27"/>
        <v>0</v>
      </c>
      <c r="X114" s="41">
        <f t="shared" si="27"/>
        <v>0</v>
      </c>
      <c r="Y114" s="41">
        <f t="shared" si="27"/>
        <v>0</v>
      </c>
      <c r="Z114" s="41">
        <f t="shared" si="27"/>
        <v>1</v>
      </c>
      <c r="AA114" s="41">
        <f t="shared" si="28"/>
        <v>0</v>
      </c>
      <c r="AB114" s="41">
        <f t="shared" si="39"/>
        <v>0</v>
      </c>
      <c r="AC114" s="41">
        <f t="shared" si="39"/>
        <v>0</v>
      </c>
      <c r="AD114" s="41">
        <f t="shared" si="39"/>
        <v>1</v>
      </c>
      <c r="AE114" s="41">
        <f t="shared" si="29"/>
        <v>0</v>
      </c>
      <c r="AF114" s="41">
        <f t="shared" si="29"/>
        <v>0</v>
      </c>
      <c r="AG114" s="48">
        <v>2111.9181317730859</v>
      </c>
      <c r="AH114" s="48">
        <v>464.88442374538079</v>
      </c>
      <c r="AI114" s="48">
        <v>58.621414972722171</v>
      </c>
      <c r="AJ114" s="48">
        <v>96.178506310778374</v>
      </c>
      <c r="AK114" s="41">
        <f t="shared" si="40"/>
        <v>11.373323109003634</v>
      </c>
      <c r="AL114" s="41">
        <f>LN(D114+'Models training data'!$Y$4)</f>
        <v>7.7845251956119839</v>
      </c>
      <c r="AM114" s="41">
        <f>LN(E114+'Models training data'!$Y$5)</f>
        <v>6.2726817225069471</v>
      </c>
      <c r="AN114" s="41">
        <f>LN(F114+'Models training data'!$Y$6)</f>
        <v>4.6443899265575466</v>
      </c>
      <c r="AO114" s="41">
        <f>LN(G114+'Models training data'!$Y$7)</f>
        <v>4.9821119430634537</v>
      </c>
      <c r="AP114" s="41">
        <f t="shared" si="30"/>
        <v>1</v>
      </c>
      <c r="AQ114" s="41">
        <f t="shared" si="41"/>
        <v>1</v>
      </c>
      <c r="AR114" s="41">
        <f t="shared" si="42"/>
        <v>107782.91847790922</v>
      </c>
      <c r="AS114" s="41">
        <f t="shared" si="43"/>
        <v>117386.54417065521</v>
      </c>
      <c r="AT114" s="41">
        <f t="shared" si="44"/>
        <v>11.680913082045747</v>
      </c>
      <c r="AU114" s="41">
        <f t="shared" si="45"/>
        <v>113122.1424881446</v>
      </c>
      <c r="AV114" s="41">
        <f t="shared" si="46"/>
        <v>11.642387053266022</v>
      </c>
      <c r="AW114" s="41">
        <f t="shared" si="47"/>
        <v>112817.18638599789</v>
      </c>
      <c r="AX114" s="41">
        <f t="shared" si="48"/>
        <v>11.637141874294473</v>
      </c>
      <c r="AY114" s="41">
        <f t="shared" si="49"/>
        <v>11.321739681814361</v>
      </c>
      <c r="AZ114" s="41">
        <f t="shared" si="50"/>
        <v>11.385527124203723</v>
      </c>
    </row>
    <row r="115" spans="2:52" x14ac:dyDescent="0.25">
      <c r="B115" s="41" t="str">
        <f t="shared" si="51"/>
        <v>NJ</v>
      </c>
      <c r="C115" s="43">
        <v>45262</v>
      </c>
      <c r="D115" s="45">
        <v>2133.0373130907624</v>
      </c>
      <c r="E115" s="45">
        <v>469.53326798283456</v>
      </c>
      <c r="F115" s="45">
        <v>59.207629122054684</v>
      </c>
      <c r="G115" s="48">
        <v>54.617850631077836</v>
      </c>
      <c r="H115" s="44">
        <v>83875.788408236913</v>
      </c>
      <c r="I115" s="62">
        <f t="shared" si="31"/>
        <v>2716.3960608267298</v>
      </c>
      <c r="J115" s="41">
        <f t="shared" si="32"/>
        <v>2023</v>
      </c>
      <c r="K115" s="41">
        <f t="shared" si="33"/>
        <v>101</v>
      </c>
      <c r="L115" s="41">
        <f t="shared" si="34"/>
        <v>10201</v>
      </c>
      <c r="M115" s="41">
        <f t="shared" si="35"/>
        <v>9.2302410336825194</v>
      </c>
      <c r="N115" s="41">
        <f t="shared" si="36"/>
        <v>1</v>
      </c>
      <c r="O115" s="41">
        <f t="shared" si="37"/>
        <v>12</v>
      </c>
      <c r="P115" s="41">
        <f t="shared" si="38"/>
        <v>0</v>
      </c>
      <c r="Q115" s="41">
        <f t="shared" si="38"/>
        <v>0</v>
      </c>
      <c r="R115" s="41">
        <f t="shared" si="38"/>
        <v>0</v>
      </c>
      <c r="S115" s="41">
        <f t="shared" si="26"/>
        <v>0</v>
      </c>
      <c r="T115" s="41">
        <f t="shared" si="26"/>
        <v>0</v>
      </c>
      <c r="U115" s="41">
        <f t="shared" si="26"/>
        <v>0</v>
      </c>
      <c r="V115" s="41">
        <f t="shared" si="26"/>
        <v>0</v>
      </c>
      <c r="W115" s="41">
        <f t="shared" si="27"/>
        <v>0</v>
      </c>
      <c r="X115" s="41">
        <f t="shared" si="27"/>
        <v>0</v>
      </c>
      <c r="Y115" s="41">
        <f t="shared" si="27"/>
        <v>0</v>
      </c>
      <c r="Z115" s="41">
        <f t="shared" si="27"/>
        <v>0</v>
      </c>
      <c r="AA115" s="41">
        <f t="shared" si="28"/>
        <v>1</v>
      </c>
      <c r="AB115" s="41">
        <f t="shared" si="39"/>
        <v>0</v>
      </c>
      <c r="AC115" s="41">
        <f t="shared" si="39"/>
        <v>0</v>
      </c>
      <c r="AD115" s="41">
        <f t="shared" si="39"/>
        <v>1</v>
      </c>
      <c r="AE115" s="41">
        <f t="shared" si="29"/>
        <v>0</v>
      </c>
      <c r="AF115" s="41">
        <f t="shared" si="29"/>
        <v>0</v>
      </c>
      <c r="AG115" s="48">
        <v>2133.0373130907624</v>
      </c>
      <c r="AH115" s="48">
        <v>469.53326798283456</v>
      </c>
      <c r="AI115" s="48">
        <v>59.207629122054684</v>
      </c>
      <c r="AJ115" s="48">
        <v>54.617850631077836</v>
      </c>
      <c r="AK115" s="41">
        <f t="shared" si="40"/>
        <v>11.337092274029947</v>
      </c>
      <c r="AL115" s="41">
        <f>LN(D115+'Models training data'!$Y$4)</f>
        <v>7.7932750203980712</v>
      </c>
      <c r="AM115" s="41">
        <f>LN(E115+'Models training data'!$Y$5)</f>
        <v>6.281416579628659</v>
      </c>
      <c r="AN115" s="41">
        <f>LN(F115+'Models training data'!$Y$6)</f>
        <v>4.6500107799170847</v>
      </c>
      <c r="AO115" s="41">
        <f>LN(G115+'Models training data'!$Y$7)</f>
        <v>4.6465163718347515</v>
      </c>
      <c r="AP115" s="41">
        <f t="shared" si="30"/>
        <v>0</v>
      </c>
      <c r="AQ115" s="41">
        <f t="shared" si="41"/>
        <v>2</v>
      </c>
      <c r="AR115" s="41">
        <f t="shared" si="42"/>
        <v>82822.335347347776</v>
      </c>
      <c r="AS115" s="41">
        <f t="shared" si="43"/>
        <v>91387.698786864625</v>
      </c>
      <c r="AT115" s="41">
        <f t="shared" si="44"/>
        <v>11.410380616083227</v>
      </c>
      <c r="AU115" s="41">
        <f t="shared" si="45"/>
        <v>91711.093854214676</v>
      </c>
      <c r="AV115" s="41">
        <f t="shared" si="46"/>
        <v>11.414974588080575</v>
      </c>
      <c r="AW115" s="41">
        <f t="shared" si="47"/>
        <v>91485.543642483506</v>
      </c>
      <c r="AX115" s="41">
        <f t="shared" si="48"/>
        <v>11.411032360633445</v>
      </c>
      <c r="AY115" s="41">
        <f t="shared" si="49"/>
        <v>11.368225154036642</v>
      </c>
      <c r="AZ115" s="41">
        <f t="shared" si="50"/>
        <v>11.319006878214369</v>
      </c>
    </row>
    <row r="116" spans="2:52" x14ac:dyDescent="0.25">
      <c r="B116" s="41" t="str">
        <f t="shared" si="51"/>
        <v>NJ</v>
      </c>
      <c r="C116" s="43">
        <v>45269</v>
      </c>
      <c r="D116" s="45">
        <v>2154.3676862216316</v>
      </c>
      <c r="E116" s="45">
        <v>474.22860066266293</v>
      </c>
      <c r="F116" s="45">
        <v>59.799705413235763</v>
      </c>
      <c r="G116" s="48">
        <v>50.461785063107783</v>
      </c>
      <c r="H116" s="44">
        <v>83575.305701025369</v>
      </c>
      <c r="I116" s="62">
        <f t="shared" si="31"/>
        <v>2738.857777360638</v>
      </c>
      <c r="J116" s="41">
        <f t="shared" si="32"/>
        <v>2023</v>
      </c>
      <c r="K116" s="41">
        <f t="shared" si="33"/>
        <v>102</v>
      </c>
      <c r="L116" s="41">
        <f t="shared" si="34"/>
        <v>10404</v>
      </c>
      <c r="M116" s="41">
        <f t="shared" si="35"/>
        <v>9.2499456265685414</v>
      </c>
      <c r="N116" s="41">
        <f t="shared" si="36"/>
        <v>1</v>
      </c>
      <c r="O116" s="41">
        <f t="shared" si="37"/>
        <v>12</v>
      </c>
      <c r="P116" s="41">
        <f t="shared" si="38"/>
        <v>0</v>
      </c>
      <c r="Q116" s="41">
        <f t="shared" si="38"/>
        <v>0</v>
      </c>
      <c r="R116" s="41">
        <f t="shared" si="38"/>
        <v>0</v>
      </c>
      <c r="S116" s="41">
        <f t="shared" si="26"/>
        <v>0</v>
      </c>
      <c r="T116" s="41">
        <f t="shared" si="26"/>
        <v>0</v>
      </c>
      <c r="U116" s="41">
        <f t="shared" si="26"/>
        <v>0</v>
      </c>
      <c r="V116" s="41">
        <f t="shared" si="26"/>
        <v>0</v>
      </c>
      <c r="W116" s="41">
        <f t="shared" si="27"/>
        <v>0</v>
      </c>
      <c r="X116" s="41">
        <f t="shared" si="27"/>
        <v>0</v>
      </c>
      <c r="Y116" s="41">
        <f t="shared" si="27"/>
        <v>0</v>
      </c>
      <c r="Z116" s="41">
        <f t="shared" si="27"/>
        <v>0</v>
      </c>
      <c r="AA116" s="41">
        <f t="shared" si="28"/>
        <v>1</v>
      </c>
      <c r="AB116" s="41">
        <f t="shared" si="39"/>
        <v>0</v>
      </c>
      <c r="AC116" s="41">
        <f t="shared" si="39"/>
        <v>0</v>
      </c>
      <c r="AD116" s="41">
        <f t="shared" si="39"/>
        <v>1</v>
      </c>
      <c r="AE116" s="41">
        <f t="shared" si="29"/>
        <v>0</v>
      </c>
      <c r="AF116" s="41">
        <f t="shared" si="29"/>
        <v>0</v>
      </c>
      <c r="AG116" s="48">
        <v>2154.3676862216316</v>
      </c>
      <c r="AH116" s="48">
        <v>474.22860066266293</v>
      </c>
      <c r="AI116" s="48">
        <v>59.799705413235763</v>
      </c>
      <c r="AJ116" s="48">
        <v>50.461785063107783</v>
      </c>
      <c r="AK116" s="41">
        <f t="shared" si="40"/>
        <v>11.33350336908628</v>
      </c>
      <c r="AL116" s="41">
        <f>LN(D116+'Models training data'!$Y$4)</f>
        <v>7.8020353098060573</v>
      </c>
      <c r="AM116" s="41">
        <f>LN(E116+'Models training data'!$Y$5)</f>
        <v>6.2901620138764249</v>
      </c>
      <c r="AN116" s="41">
        <f>LN(F116+'Models training data'!$Y$6)</f>
        <v>4.6556559526854304</v>
      </c>
      <c r="AO116" s="41">
        <f>LN(G116+'Models training data'!$Y$7)</f>
        <v>4.6058221601631644</v>
      </c>
      <c r="AP116" s="41">
        <f t="shared" si="30"/>
        <v>0</v>
      </c>
      <c r="AQ116" s="41">
        <f t="shared" si="41"/>
        <v>2</v>
      </c>
      <c r="AR116" s="41">
        <f t="shared" si="42"/>
        <v>82797.945034264034</v>
      </c>
      <c r="AS116" s="41">
        <f t="shared" si="43"/>
        <v>91363.601396822924</v>
      </c>
      <c r="AT116" s="41">
        <f t="shared" si="44"/>
        <v>11.410122998818446</v>
      </c>
      <c r="AU116" s="41">
        <f t="shared" si="45"/>
        <v>91731.854110889602</v>
      </c>
      <c r="AV116" s="41">
        <f t="shared" si="46"/>
        <v>11.415359552310701</v>
      </c>
      <c r="AW116" s="41">
        <f t="shared" si="47"/>
        <v>91471.288294175582</v>
      </c>
      <c r="AX116" s="41">
        <f t="shared" si="48"/>
        <v>11.410868263741829</v>
      </c>
      <c r="AY116" s="41">
        <f t="shared" si="49"/>
        <v>11.368544452583462</v>
      </c>
      <c r="AZ116" s="41">
        <f t="shared" si="50"/>
        <v>11.315068010929933</v>
      </c>
    </row>
    <row r="117" spans="2:52" x14ac:dyDescent="0.25">
      <c r="B117" s="41" t="str">
        <f t="shared" si="51"/>
        <v>NJ</v>
      </c>
      <c r="C117" s="43">
        <v>45276</v>
      </c>
      <c r="D117" s="45">
        <v>2175.9113630838215</v>
      </c>
      <c r="E117" s="45">
        <v>478.9708866692896</v>
      </c>
      <c r="F117" s="45">
        <v>60.397702467364176</v>
      </c>
      <c r="G117" s="48">
        <v>50.046178506310781</v>
      </c>
      <c r="H117" s="44">
        <v>83679.618344445684</v>
      </c>
      <c r="I117" s="62">
        <f t="shared" si="31"/>
        <v>2765.3261307267858</v>
      </c>
      <c r="J117" s="41">
        <f t="shared" si="32"/>
        <v>2023</v>
      </c>
      <c r="K117" s="41">
        <f t="shared" si="33"/>
        <v>103</v>
      </c>
      <c r="L117" s="41">
        <f t="shared" si="34"/>
        <v>10609</v>
      </c>
      <c r="M117" s="41">
        <f t="shared" si="35"/>
        <v>9.2694579764592717</v>
      </c>
      <c r="N117" s="41">
        <f t="shared" si="36"/>
        <v>1</v>
      </c>
      <c r="O117" s="41">
        <f t="shared" si="37"/>
        <v>12</v>
      </c>
      <c r="P117" s="41">
        <f t="shared" si="38"/>
        <v>0</v>
      </c>
      <c r="Q117" s="41">
        <f t="shared" si="38"/>
        <v>0</v>
      </c>
      <c r="R117" s="41">
        <f t="shared" si="38"/>
        <v>0</v>
      </c>
      <c r="S117" s="41">
        <f t="shared" si="26"/>
        <v>0</v>
      </c>
      <c r="T117" s="41">
        <f t="shared" si="26"/>
        <v>0</v>
      </c>
      <c r="U117" s="41">
        <f t="shared" si="26"/>
        <v>0</v>
      </c>
      <c r="V117" s="41">
        <f t="shared" si="26"/>
        <v>0</v>
      </c>
      <c r="W117" s="41">
        <f t="shared" si="27"/>
        <v>0</v>
      </c>
      <c r="X117" s="41">
        <f t="shared" si="27"/>
        <v>0</v>
      </c>
      <c r="Y117" s="41">
        <f t="shared" si="27"/>
        <v>0</v>
      </c>
      <c r="Z117" s="41">
        <f t="shared" si="27"/>
        <v>0</v>
      </c>
      <c r="AA117" s="41">
        <f t="shared" si="28"/>
        <v>1</v>
      </c>
      <c r="AB117" s="41">
        <f t="shared" si="39"/>
        <v>0</v>
      </c>
      <c r="AC117" s="41">
        <f t="shared" si="39"/>
        <v>0</v>
      </c>
      <c r="AD117" s="41">
        <f t="shared" si="39"/>
        <v>1</v>
      </c>
      <c r="AE117" s="41">
        <f t="shared" si="29"/>
        <v>0</v>
      </c>
      <c r="AF117" s="41">
        <f t="shared" si="29"/>
        <v>0</v>
      </c>
      <c r="AG117" s="48">
        <v>2175.9113630838215</v>
      </c>
      <c r="AH117" s="48">
        <v>478.9708866692896</v>
      </c>
      <c r="AI117" s="48">
        <v>60.397702467364176</v>
      </c>
      <c r="AJ117" s="48">
        <v>50.046178506310781</v>
      </c>
      <c r="AK117" s="41">
        <f t="shared" si="40"/>
        <v>11.334750718395014</v>
      </c>
      <c r="AL117" s="41">
        <f>LN(D117+'Models training data'!$Y$4)</f>
        <v>7.8108059849156692</v>
      </c>
      <c r="AM117" s="41">
        <f>LN(E117+'Models training data'!$Y$5)</f>
        <v>6.2989179457933968</v>
      </c>
      <c r="AN117" s="41">
        <f>LN(F117+'Models training data'!$Y$6)</f>
        <v>4.6613254122933965</v>
      </c>
      <c r="AO117" s="41">
        <f>LN(G117+'Models training data'!$Y$7)</f>
        <v>4.6016601542161677</v>
      </c>
      <c r="AP117" s="41">
        <f t="shared" si="30"/>
        <v>0</v>
      </c>
      <c r="AQ117" s="41">
        <f t="shared" si="41"/>
        <v>2</v>
      </c>
      <c r="AR117" s="41">
        <f t="shared" si="42"/>
        <v>82773.554721180291</v>
      </c>
      <c r="AS117" s="41">
        <f t="shared" si="43"/>
        <v>91339.504006781237</v>
      </c>
      <c r="AT117" s="41">
        <f t="shared" si="44"/>
        <v>11.409865381553667</v>
      </c>
      <c r="AU117" s="41">
        <f t="shared" si="45"/>
        <v>91753.793066240338</v>
      </c>
      <c r="AV117" s="41">
        <f t="shared" si="46"/>
        <v>11.415761461742518</v>
      </c>
      <c r="AW117" s="41">
        <f t="shared" si="47"/>
        <v>91457.172024653686</v>
      </c>
      <c r="AX117" s="41">
        <f t="shared" si="48"/>
        <v>11.410705767821018</v>
      </c>
      <c r="AY117" s="41">
        <f t="shared" si="49"/>
        <v>11.369471160152392</v>
      </c>
      <c r="AZ117" s="41">
        <f t="shared" si="50"/>
        <v>11.315673460405595</v>
      </c>
    </row>
    <row r="118" spans="2:52" x14ac:dyDescent="0.25">
      <c r="B118" s="41" t="str">
        <f t="shared" si="51"/>
        <v>NJ</v>
      </c>
      <c r="C118" s="43">
        <v>45283</v>
      </c>
      <c r="D118" s="45">
        <v>2197.6704767146412</v>
      </c>
      <c r="E118" s="45">
        <v>483.76059553598247</v>
      </c>
      <c r="F118" s="45">
        <v>61.001679492037425</v>
      </c>
      <c r="G118" s="48">
        <v>50.004617850631078</v>
      </c>
      <c r="H118" s="44">
        <v>83826.420671584434</v>
      </c>
      <c r="I118" s="62">
        <f t="shared" si="31"/>
        <v>2792.4373695932918</v>
      </c>
      <c r="J118" s="41">
        <f t="shared" si="32"/>
        <v>2023</v>
      </c>
      <c r="K118" s="41">
        <f t="shared" si="33"/>
        <v>104</v>
      </c>
      <c r="L118" s="41">
        <f t="shared" si="34"/>
        <v>10816</v>
      </c>
      <c r="M118" s="41">
        <f t="shared" si="35"/>
        <v>9.288781798282745</v>
      </c>
      <c r="N118" s="41">
        <f t="shared" si="36"/>
        <v>1</v>
      </c>
      <c r="O118" s="41">
        <f t="shared" si="37"/>
        <v>12</v>
      </c>
      <c r="P118" s="41">
        <f t="shared" si="38"/>
        <v>0</v>
      </c>
      <c r="Q118" s="41">
        <f t="shared" si="38"/>
        <v>0</v>
      </c>
      <c r="R118" s="41">
        <f t="shared" si="38"/>
        <v>0</v>
      </c>
      <c r="S118" s="41">
        <f t="shared" si="26"/>
        <v>0</v>
      </c>
      <c r="T118" s="41">
        <f t="shared" si="26"/>
        <v>0</v>
      </c>
      <c r="U118" s="41">
        <f t="shared" si="26"/>
        <v>0</v>
      </c>
      <c r="V118" s="41">
        <f t="shared" si="26"/>
        <v>0</v>
      </c>
      <c r="W118" s="41">
        <f t="shared" si="27"/>
        <v>0</v>
      </c>
      <c r="X118" s="41">
        <f t="shared" si="27"/>
        <v>0</v>
      </c>
      <c r="Y118" s="41">
        <f t="shared" si="27"/>
        <v>0</v>
      </c>
      <c r="Z118" s="41">
        <f t="shared" si="27"/>
        <v>0</v>
      </c>
      <c r="AA118" s="41">
        <f t="shared" si="28"/>
        <v>1</v>
      </c>
      <c r="AB118" s="41">
        <f t="shared" si="39"/>
        <v>0</v>
      </c>
      <c r="AC118" s="41">
        <f t="shared" si="39"/>
        <v>0</v>
      </c>
      <c r="AD118" s="41">
        <f t="shared" si="39"/>
        <v>1</v>
      </c>
      <c r="AE118" s="41">
        <f t="shared" si="29"/>
        <v>0</v>
      </c>
      <c r="AF118" s="41">
        <f t="shared" si="29"/>
        <v>0</v>
      </c>
      <c r="AG118" s="48">
        <v>2197.6704767146412</v>
      </c>
      <c r="AH118" s="48">
        <v>483.76059553598247</v>
      </c>
      <c r="AI118" s="48">
        <v>61.001679492037425</v>
      </c>
      <c r="AJ118" s="48">
        <v>50.004617850631078</v>
      </c>
      <c r="AK118" s="41">
        <f t="shared" si="40"/>
        <v>11.33650351925624</v>
      </c>
      <c r="AL118" s="41">
        <f>LN(D118+'Models training data'!$Y$4)</f>
        <v>7.8195869671877221</v>
      </c>
      <c r="AM118" s="41">
        <f>LN(E118+'Models training data'!$Y$5)</f>
        <v>6.307684296300871</v>
      </c>
      <c r="AN118" s="41">
        <f>LN(F118+'Models training data'!$Y$6)</f>
        <v>4.6670191250400697</v>
      </c>
      <c r="AO118" s="41">
        <f>LN(G118+'Models training data'!$Y$7)</f>
        <v>4.6012429993069386</v>
      </c>
      <c r="AP118" s="41">
        <f t="shared" si="30"/>
        <v>0</v>
      </c>
      <c r="AQ118" s="41">
        <f t="shared" si="41"/>
        <v>2</v>
      </c>
      <c r="AR118" s="41">
        <f t="shared" si="42"/>
        <v>82749.164408096549</v>
      </c>
      <c r="AS118" s="41">
        <f t="shared" si="43"/>
        <v>91315.406616739536</v>
      </c>
      <c r="AT118" s="41">
        <f t="shared" si="44"/>
        <v>11.409607764288886</v>
      </c>
      <c r="AU118" s="41">
        <f t="shared" si="45"/>
        <v>91776.910720266897</v>
      </c>
      <c r="AV118" s="41">
        <f t="shared" si="46"/>
        <v>11.416180316376025</v>
      </c>
      <c r="AW118" s="41">
        <f t="shared" si="47"/>
        <v>91443.192146341709</v>
      </c>
      <c r="AX118" s="41">
        <f t="shared" si="48"/>
        <v>11.41054484193365</v>
      </c>
      <c r="AY118" s="41">
        <f t="shared" si="49"/>
        <v>11.370468396138088</v>
      </c>
      <c r="AZ118" s="41">
        <f t="shared" si="50"/>
        <v>11.316747130383984</v>
      </c>
    </row>
    <row r="119" spans="2:52" x14ac:dyDescent="0.25">
      <c r="B119" s="41" t="str">
        <f t="shared" si="51"/>
        <v>NJ</v>
      </c>
      <c r="C119" s="43">
        <v>45290</v>
      </c>
      <c r="D119" s="45">
        <v>2219.6471814817742</v>
      </c>
      <c r="E119" s="45">
        <v>488.59820149134231</v>
      </c>
      <c r="F119" s="45">
        <v>61.611696286957759</v>
      </c>
      <c r="G119" s="48">
        <v>50.000461785063109</v>
      </c>
      <c r="H119" s="44">
        <v>83977.493306631834</v>
      </c>
      <c r="I119" s="62">
        <f t="shared" si="31"/>
        <v>2819.8575410451376</v>
      </c>
      <c r="J119" s="41">
        <f t="shared" si="32"/>
        <v>2023</v>
      </c>
      <c r="K119" s="41">
        <f t="shared" si="33"/>
        <v>105</v>
      </c>
      <c r="L119" s="41">
        <f t="shared" si="34"/>
        <v>11025</v>
      </c>
      <c r="M119" s="41">
        <f t="shared" si="35"/>
        <v>9.3079207003150461</v>
      </c>
      <c r="N119" s="41">
        <f t="shared" si="36"/>
        <v>1</v>
      </c>
      <c r="O119" s="41">
        <f t="shared" si="37"/>
        <v>12</v>
      </c>
      <c r="P119" s="41">
        <f t="shared" si="38"/>
        <v>0</v>
      </c>
      <c r="Q119" s="41">
        <f t="shared" si="38"/>
        <v>0</v>
      </c>
      <c r="R119" s="41">
        <f t="shared" si="38"/>
        <v>0</v>
      </c>
      <c r="S119" s="41">
        <f t="shared" si="26"/>
        <v>0</v>
      </c>
      <c r="T119" s="41">
        <f t="shared" si="26"/>
        <v>0</v>
      </c>
      <c r="U119" s="41">
        <f t="shared" si="26"/>
        <v>0</v>
      </c>
      <c r="V119" s="41">
        <f t="shared" si="26"/>
        <v>0</v>
      </c>
      <c r="W119" s="41">
        <f t="shared" si="27"/>
        <v>0</v>
      </c>
      <c r="X119" s="41">
        <f t="shared" si="27"/>
        <v>0</v>
      </c>
      <c r="Y119" s="41">
        <f t="shared" si="27"/>
        <v>0</v>
      </c>
      <c r="Z119" s="41">
        <f t="shared" si="27"/>
        <v>0</v>
      </c>
      <c r="AA119" s="41">
        <f t="shared" si="28"/>
        <v>1</v>
      </c>
      <c r="AB119" s="41">
        <f t="shared" si="39"/>
        <v>0</v>
      </c>
      <c r="AC119" s="41">
        <f t="shared" si="39"/>
        <v>0</v>
      </c>
      <c r="AD119" s="41">
        <f t="shared" si="39"/>
        <v>1</v>
      </c>
      <c r="AE119" s="41">
        <f t="shared" si="29"/>
        <v>0</v>
      </c>
      <c r="AF119" s="41">
        <f t="shared" si="29"/>
        <v>0</v>
      </c>
      <c r="AG119" s="48">
        <v>2219.6471814817742</v>
      </c>
      <c r="AH119" s="48">
        <v>488.59820149134231</v>
      </c>
      <c r="AI119" s="48">
        <v>61.611696286957759</v>
      </c>
      <c r="AJ119" s="48">
        <v>50.000461785063109</v>
      </c>
      <c r="AK119" s="41">
        <f t="shared" si="40"/>
        <v>11.338304105098155</v>
      </c>
      <c r="AL119" s="41">
        <f>LN(D119+'Models training data'!$Y$4)</f>
        <v>7.8283781784660977</v>
      </c>
      <c r="AM119" s="41">
        <f>LN(E119+'Models training data'!$Y$5)</f>
        <v>6.3164609867003847</v>
      </c>
      <c r="AN119" s="41">
        <f>LN(F119+'Models training data'!$Y$6)</f>
        <v>4.6727370560968202</v>
      </c>
      <c r="AO119" s="41">
        <f>LN(G119+'Models training data'!$Y$7)</f>
        <v>4.6012012742434161</v>
      </c>
      <c r="AP119" s="41">
        <f t="shared" si="30"/>
        <v>0</v>
      </c>
      <c r="AQ119" s="41">
        <f t="shared" si="41"/>
        <v>2</v>
      </c>
      <c r="AR119" s="41">
        <f t="shared" si="42"/>
        <v>82724.774095012806</v>
      </c>
      <c r="AS119" s="41">
        <f t="shared" si="43"/>
        <v>91291.309226697835</v>
      </c>
      <c r="AT119" s="41">
        <f t="shared" si="44"/>
        <v>11.409350147024107</v>
      </c>
      <c r="AU119" s="41">
        <f t="shared" si="45"/>
        <v>91801.207072969293</v>
      </c>
      <c r="AV119" s="41">
        <f t="shared" si="46"/>
        <v>11.416616116211223</v>
      </c>
      <c r="AW119" s="41">
        <f t="shared" si="47"/>
        <v>91429.3460488212</v>
      </c>
      <c r="AX119" s="41">
        <f t="shared" si="48"/>
        <v>11.410385456030545</v>
      </c>
      <c r="AY119" s="41">
        <f t="shared" si="49"/>
        <v>11.371482570355163</v>
      </c>
      <c r="AZ119" s="41">
        <f t="shared" si="50"/>
        <v>11.317870130716523</v>
      </c>
    </row>
    <row r="120" spans="2:52" x14ac:dyDescent="0.25">
      <c r="B120" s="41" t="str">
        <f t="shared" si="51"/>
        <v>NJ</v>
      </c>
      <c r="C120" s="43">
        <v>45297</v>
      </c>
      <c r="D120" s="45">
        <v>2241.8436532965825</v>
      </c>
      <c r="E120" s="45">
        <v>493.48418350625576</v>
      </c>
      <c r="F120" s="45">
        <v>62.227813249827328</v>
      </c>
      <c r="G120" s="48">
        <v>50.00004617850631</v>
      </c>
      <c r="H120" s="44">
        <v>84497.337803625691</v>
      </c>
      <c r="I120" s="62">
        <f t="shared" si="31"/>
        <v>2847.5556962311716</v>
      </c>
      <c r="J120" s="41">
        <f t="shared" si="32"/>
        <v>2024</v>
      </c>
      <c r="K120" s="41">
        <f t="shared" si="33"/>
        <v>106</v>
      </c>
      <c r="L120" s="41">
        <f t="shared" si="34"/>
        <v>11236</v>
      </c>
      <c r="M120" s="41">
        <f t="shared" si="35"/>
        <v>9.3268781882241338</v>
      </c>
      <c r="N120" s="41">
        <f t="shared" si="36"/>
        <v>1</v>
      </c>
      <c r="O120" s="41">
        <f t="shared" si="37"/>
        <v>1</v>
      </c>
      <c r="P120" s="41">
        <f t="shared" si="38"/>
        <v>1</v>
      </c>
      <c r="Q120" s="41">
        <f t="shared" si="38"/>
        <v>0</v>
      </c>
      <c r="R120" s="41">
        <f t="shared" si="38"/>
        <v>0</v>
      </c>
      <c r="S120" s="41">
        <f t="shared" si="26"/>
        <v>0</v>
      </c>
      <c r="T120" s="41">
        <f t="shared" si="26"/>
        <v>0</v>
      </c>
      <c r="U120" s="41">
        <f t="shared" si="26"/>
        <v>0</v>
      </c>
      <c r="V120" s="41">
        <f t="shared" si="26"/>
        <v>0</v>
      </c>
      <c r="W120" s="41">
        <f t="shared" si="27"/>
        <v>0</v>
      </c>
      <c r="X120" s="41">
        <f t="shared" si="27"/>
        <v>0</v>
      </c>
      <c r="Y120" s="41">
        <f t="shared" si="27"/>
        <v>0</v>
      </c>
      <c r="Z120" s="41">
        <f t="shared" si="27"/>
        <v>0</v>
      </c>
      <c r="AA120" s="41">
        <f t="shared" si="28"/>
        <v>0</v>
      </c>
      <c r="AB120" s="41">
        <f t="shared" si="39"/>
        <v>0</v>
      </c>
      <c r="AC120" s="41">
        <f t="shared" si="39"/>
        <v>0</v>
      </c>
      <c r="AD120" s="41">
        <f t="shared" si="39"/>
        <v>1</v>
      </c>
      <c r="AE120" s="41">
        <f t="shared" si="29"/>
        <v>0</v>
      </c>
      <c r="AF120" s="41">
        <f t="shared" si="29"/>
        <v>0</v>
      </c>
      <c r="AG120" s="48">
        <v>2241.8436532965825</v>
      </c>
      <c r="AH120" s="48">
        <v>493.48418350625576</v>
      </c>
      <c r="AI120" s="48">
        <v>62.227813249827328</v>
      </c>
      <c r="AJ120" s="48">
        <v>50.00004617850631</v>
      </c>
      <c r="AK120" s="41">
        <f t="shared" si="40"/>
        <v>11.344475307566427</v>
      </c>
      <c r="AL120" s="41">
        <f>LN(D120+'Models training data'!$Y$4)</f>
        <v>7.8371795409796317</v>
      </c>
      <c r="AM120" s="41">
        <f>LN(E120+'Models training data'!$Y$5)</f>
        <v>6.325247938675723</v>
      </c>
      <c r="AN120" s="41">
        <f>LN(F120+'Models training data'!$Y$6)</f>
        <v>4.6784791695137304</v>
      </c>
      <c r="AO120" s="41">
        <f>LN(G120+'Models training data'!$Y$7)</f>
        <v>4.6011971016413087</v>
      </c>
      <c r="AP120" s="41">
        <f t="shared" si="30"/>
        <v>0</v>
      </c>
      <c r="AQ120" s="41">
        <f t="shared" si="41"/>
        <v>1</v>
      </c>
      <c r="AR120" s="41">
        <f t="shared" si="42"/>
        <v>83831.116009281017</v>
      </c>
      <c r="AS120" s="41">
        <f t="shared" si="43"/>
        <v>92405.469932934429</v>
      </c>
      <c r="AT120" s="41">
        <f t="shared" si="44"/>
        <v>11.423167784713337</v>
      </c>
      <c r="AU120" s="41">
        <f t="shared" si="45"/>
        <v>92280.389461592582</v>
      </c>
      <c r="AV120" s="41">
        <f t="shared" si="46"/>
        <v>11.421243769113048</v>
      </c>
      <c r="AW120" s="41">
        <f t="shared" si="47"/>
        <v>91379.117848753027</v>
      </c>
      <c r="AX120" s="41">
        <f t="shared" si="48"/>
        <v>11.41027171143201</v>
      </c>
      <c r="AY120" s="41">
        <f t="shared" si="49"/>
        <v>11.457149510693174</v>
      </c>
      <c r="AZ120" s="41">
        <f t="shared" si="50"/>
        <v>11.335895672679701</v>
      </c>
    </row>
    <row r="121" spans="2:52" x14ac:dyDescent="0.25">
      <c r="B121" s="41" t="str">
        <f t="shared" si="51"/>
        <v>NJ</v>
      </c>
      <c r="C121" s="43">
        <v>45304</v>
      </c>
      <c r="D121" s="45">
        <v>2264.2620898295427</v>
      </c>
      <c r="E121" s="45">
        <v>498.41902534131839</v>
      </c>
      <c r="F121" s="45">
        <v>62.850091382325608</v>
      </c>
      <c r="G121" s="48">
        <v>50.000004617850635</v>
      </c>
      <c r="H121" s="44">
        <v>84648.880410882266</v>
      </c>
      <c r="I121" s="62">
        <f t="shared" si="31"/>
        <v>2875.5312111710373</v>
      </c>
      <c r="J121" s="41">
        <f t="shared" si="32"/>
        <v>2024</v>
      </c>
      <c r="K121" s="41">
        <f t="shared" si="33"/>
        <v>107</v>
      </c>
      <c r="L121" s="41">
        <f t="shared" si="34"/>
        <v>11449</v>
      </c>
      <c r="M121" s="41">
        <f t="shared" si="35"/>
        <v>9.3456576689238116</v>
      </c>
      <c r="N121" s="41">
        <f t="shared" si="36"/>
        <v>1</v>
      </c>
      <c r="O121" s="41">
        <f t="shared" si="37"/>
        <v>1</v>
      </c>
      <c r="P121" s="41">
        <f t="shared" si="38"/>
        <v>1</v>
      </c>
      <c r="Q121" s="41">
        <f t="shared" si="38"/>
        <v>0</v>
      </c>
      <c r="R121" s="41">
        <f t="shared" si="38"/>
        <v>0</v>
      </c>
      <c r="S121" s="41">
        <f t="shared" si="26"/>
        <v>0</v>
      </c>
      <c r="T121" s="41">
        <f t="shared" si="26"/>
        <v>0</v>
      </c>
      <c r="U121" s="41">
        <f t="shared" si="26"/>
        <v>0</v>
      </c>
      <c r="V121" s="41">
        <f t="shared" si="26"/>
        <v>0</v>
      </c>
      <c r="W121" s="41">
        <f t="shared" si="27"/>
        <v>0</v>
      </c>
      <c r="X121" s="41">
        <f t="shared" si="27"/>
        <v>0</v>
      </c>
      <c r="Y121" s="41">
        <f t="shared" si="27"/>
        <v>0</v>
      </c>
      <c r="Z121" s="41">
        <f t="shared" si="27"/>
        <v>0</v>
      </c>
      <c r="AA121" s="41">
        <f t="shared" si="28"/>
        <v>0</v>
      </c>
      <c r="AB121" s="41">
        <f t="shared" si="39"/>
        <v>0</v>
      </c>
      <c r="AC121" s="41">
        <f t="shared" si="39"/>
        <v>0</v>
      </c>
      <c r="AD121" s="41">
        <f t="shared" si="39"/>
        <v>1</v>
      </c>
      <c r="AE121" s="41">
        <f t="shared" si="29"/>
        <v>0</v>
      </c>
      <c r="AF121" s="41">
        <f t="shared" si="29"/>
        <v>0</v>
      </c>
      <c r="AG121" s="48">
        <v>2264.2620898295427</v>
      </c>
      <c r="AH121" s="48">
        <v>498.41902534131839</v>
      </c>
      <c r="AI121" s="48">
        <v>62.850091382325608</v>
      </c>
      <c r="AJ121" s="48">
        <v>50.000004617850635</v>
      </c>
      <c r="AK121" s="41">
        <f t="shared" si="40"/>
        <v>11.346267161376737</v>
      </c>
      <c r="AL121" s="41">
        <f>LN(D121+'Models training data'!$Y$4)</f>
        <v>7.8459909773439289</v>
      </c>
      <c r="AM121" s="41">
        <f>LN(E121+'Models training data'!$Y$5)</f>
        <v>6.3340450742948482</v>
      </c>
      <c r="AN121" s="41">
        <f>LN(F121+'Models training data'!$Y$6)</f>
        <v>4.6842454282264585</v>
      </c>
      <c r="AO121" s="41">
        <f>LN(G121+'Models training data'!$Y$7)</f>
        <v>4.60119668438014</v>
      </c>
      <c r="AP121" s="41">
        <f t="shared" si="30"/>
        <v>0</v>
      </c>
      <c r="AQ121" s="41">
        <f t="shared" si="41"/>
        <v>1</v>
      </c>
      <c r="AR121" s="41">
        <f t="shared" si="42"/>
        <v>83806.725696197274</v>
      </c>
      <c r="AS121" s="41">
        <f t="shared" si="43"/>
        <v>92381.372542892728</v>
      </c>
      <c r="AT121" s="41">
        <f t="shared" si="44"/>
        <v>11.422910167448558</v>
      </c>
      <c r="AU121" s="41">
        <f t="shared" si="45"/>
        <v>92307.043211646611</v>
      </c>
      <c r="AV121" s="41">
        <f t="shared" si="46"/>
        <v>11.421713459351627</v>
      </c>
      <c r="AW121" s="41">
        <f t="shared" si="47"/>
        <v>91365.5317757007</v>
      </c>
      <c r="AX121" s="41">
        <f t="shared" si="48"/>
        <v>11.410115318735809</v>
      </c>
      <c r="AY121" s="41">
        <f t="shared" si="49"/>
        <v>11.458186614869692</v>
      </c>
      <c r="AZ121" s="41">
        <f t="shared" si="50"/>
        <v>11.337029100805625</v>
      </c>
    </row>
    <row r="122" spans="2:52" x14ac:dyDescent="0.25">
      <c r="B122" s="41" t="str">
        <f t="shared" si="51"/>
        <v>NJ</v>
      </c>
      <c r="C122" s="43">
        <v>45311</v>
      </c>
      <c r="D122" s="45">
        <v>2286.9047107278334</v>
      </c>
      <c r="E122" s="45">
        <v>503.40321559473159</v>
      </c>
      <c r="F122" s="45">
        <v>63.478592296148861</v>
      </c>
      <c r="G122" s="48">
        <v>50.000000461785064</v>
      </c>
      <c r="H122" s="44">
        <v>84800.427290830237</v>
      </c>
      <c r="I122" s="62">
        <f t="shared" si="31"/>
        <v>2903.7865190804987</v>
      </c>
      <c r="J122" s="41">
        <f t="shared" si="32"/>
        <v>2024</v>
      </c>
      <c r="K122" s="41">
        <f t="shared" si="33"/>
        <v>108</v>
      </c>
      <c r="L122" s="41">
        <f t="shared" si="34"/>
        <v>11664</v>
      </c>
      <c r="M122" s="41">
        <f t="shared" si="35"/>
        <v>9.3642624542484398</v>
      </c>
      <c r="N122" s="41">
        <f t="shared" si="36"/>
        <v>1</v>
      </c>
      <c r="O122" s="41">
        <f t="shared" si="37"/>
        <v>1</v>
      </c>
      <c r="P122" s="41">
        <f t="shared" si="38"/>
        <v>1</v>
      </c>
      <c r="Q122" s="41">
        <f t="shared" si="38"/>
        <v>0</v>
      </c>
      <c r="R122" s="41">
        <f t="shared" si="38"/>
        <v>0</v>
      </c>
      <c r="S122" s="41">
        <f t="shared" si="26"/>
        <v>0</v>
      </c>
      <c r="T122" s="41">
        <f t="shared" si="26"/>
        <v>0</v>
      </c>
      <c r="U122" s="41">
        <f t="shared" si="26"/>
        <v>0</v>
      </c>
      <c r="V122" s="41">
        <f t="shared" si="26"/>
        <v>0</v>
      </c>
      <c r="W122" s="41">
        <f t="shared" si="27"/>
        <v>0</v>
      </c>
      <c r="X122" s="41">
        <f t="shared" si="27"/>
        <v>0</v>
      </c>
      <c r="Y122" s="41">
        <f t="shared" si="27"/>
        <v>0</v>
      </c>
      <c r="Z122" s="41">
        <f t="shared" si="27"/>
        <v>0</v>
      </c>
      <c r="AA122" s="41">
        <f t="shared" si="28"/>
        <v>0</v>
      </c>
      <c r="AB122" s="41">
        <f t="shared" si="39"/>
        <v>0</v>
      </c>
      <c r="AC122" s="41">
        <f t="shared" si="39"/>
        <v>0</v>
      </c>
      <c r="AD122" s="41">
        <f t="shared" si="39"/>
        <v>1</v>
      </c>
      <c r="AE122" s="41">
        <f t="shared" si="29"/>
        <v>0</v>
      </c>
      <c r="AF122" s="41">
        <f t="shared" si="29"/>
        <v>0</v>
      </c>
      <c r="AG122" s="48">
        <v>2286.9047107278334</v>
      </c>
      <c r="AH122" s="48">
        <v>503.40321559473159</v>
      </c>
      <c r="AI122" s="48">
        <v>63.478592296148861</v>
      </c>
      <c r="AJ122" s="48">
        <v>50.000000461785064</v>
      </c>
      <c r="AK122" s="41">
        <f t="shared" si="40"/>
        <v>11.348055860574259</v>
      </c>
      <c r="AL122" s="41">
        <f>LN(D122+'Models training data'!$Y$4)</f>
        <v>7.8548124105630883</v>
      </c>
      <c r="AM122" s="41">
        <f>LN(E122+'Models training data'!$Y$5)</f>
        <v>6.3428523160117454</v>
      </c>
      <c r="AN122" s="41">
        <f>LN(F122+'Models training data'!$Y$6)</f>
        <v>4.6900357940633048</v>
      </c>
      <c r="AO122" s="41">
        <f>LN(G122+'Models training data'!$Y$7)</f>
        <v>4.6011966426540134</v>
      </c>
      <c r="AP122" s="41">
        <f t="shared" si="30"/>
        <v>0</v>
      </c>
      <c r="AQ122" s="41">
        <f t="shared" si="41"/>
        <v>1</v>
      </c>
      <c r="AR122" s="41">
        <f t="shared" si="42"/>
        <v>83782.335383113532</v>
      </c>
      <c r="AS122" s="41">
        <f t="shared" si="43"/>
        <v>92357.275152851027</v>
      </c>
      <c r="AT122" s="41">
        <f t="shared" si="44"/>
        <v>11.422652550183777</v>
      </c>
      <c r="AU122" s="41">
        <f t="shared" si="45"/>
        <v>92334.875660376449</v>
      </c>
      <c r="AV122" s="41">
        <f t="shared" si="46"/>
        <v>11.422200094791897</v>
      </c>
      <c r="AW122" s="41">
        <f t="shared" si="47"/>
        <v>91352.072086554588</v>
      </c>
      <c r="AX122" s="41">
        <f t="shared" si="48"/>
        <v>11.409960380876466</v>
      </c>
      <c r="AY122" s="41">
        <f t="shared" si="49"/>
        <v>11.459235029162375</v>
      </c>
      <c r="AZ122" s="41">
        <f t="shared" si="50"/>
        <v>11.338165210603469</v>
      </c>
    </row>
    <row r="123" spans="2:52" x14ac:dyDescent="0.25">
      <c r="B123" s="41" t="str">
        <f t="shared" si="51"/>
        <v>NJ</v>
      </c>
      <c r="C123" s="43">
        <v>45318</v>
      </c>
      <c r="D123" s="45">
        <v>2309.7737578351084</v>
      </c>
      <c r="E123" s="45">
        <v>508.43724775067892</v>
      </c>
      <c r="F123" s="45">
        <v>64.113378219110359</v>
      </c>
      <c r="G123" s="48">
        <v>50.000000046178506</v>
      </c>
      <c r="H123" s="44">
        <v>84951.974598047615</v>
      </c>
      <c r="I123" s="62">
        <f t="shared" si="31"/>
        <v>2932.3243838510766</v>
      </c>
      <c r="J123" s="41">
        <f t="shared" si="32"/>
        <v>2024</v>
      </c>
      <c r="K123" s="41">
        <f t="shared" si="33"/>
        <v>109</v>
      </c>
      <c r="L123" s="41">
        <f t="shared" si="34"/>
        <v>11881</v>
      </c>
      <c r="M123" s="41">
        <f t="shared" si="35"/>
        <v>9.3826957644582869</v>
      </c>
      <c r="N123" s="41">
        <f t="shared" si="36"/>
        <v>1</v>
      </c>
      <c r="O123" s="41">
        <f t="shared" si="37"/>
        <v>1</v>
      </c>
      <c r="P123" s="41">
        <f t="shared" si="38"/>
        <v>1</v>
      </c>
      <c r="Q123" s="41">
        <f t="shared" si="38"/>
        <v>0</v>
      </c>
      <c r="R123" s="41">
        <f t="shared" si="38"/>
        <v>0</v>
      </c>
      <c r="S123" s="41">
        <f t="shared" si="26"/>
        <v>0</v>
      </c>
      <c r="T123" s="41">
        <f t="shared" si="26"/>
        <v>0</v>
      </c>
      <c r="U123" s="41">
        <f t="shared" si="26"/>
        <v>0</v>
      </c>
      <c r="V123" s="41">
        <f t="shared" si="26"/>
        <v>0</v>
      </c>
      <c r="W123" s="41">
        <f t="shared" si="27"/>
        <v>0</v>
      </c>
      <c r="X123" s="41">
        <f t="shared" si="27"/>
        <v>0</v>
      </c>
      <c r="Y123" s="41">
        <f t="shared" si="27"/>
        <v>0</v>
      </c>
      <c r="Z123" s="41">
        <f t="shared" si="27"/>
        <v>0</v>
      </c>
      <c r="AA123" s="41">
        <f t="shared" si="28"/>
        <v>0</v>
      </c>
      <c r="AB123" s="41">
        <f t="shared" si="39"/>
        <v>0</v>
      </c>
      <c r="AC123" s="41">
        <f t="shared" si="39"/>
        <v>0</v>
      </c>
      <c r="AD123" s="41">
        <f t="shared" si="39"/>
        <v>1</v>
      </c>
      <c r="AE123" s="41">
        <f t="shared" si="29"/>
        <v>0</v>
      </c>
      <c r="AF123" s="41">
        <f t="shared" si="29"/>
        <v>0</v>
      </c>
      <c r="AG123" s="48">
        <v>2309.7737578351084</v>
      </c>
      <c r="AH123" s="48">
        <v>508.43724775067892</v>
      </c>
      <c r="AI123" s="48">
        <v>64.113378219110359</v>
      </c>
      <c r="AJ123" s="48">
        <v>50.000000046178506</v>
      </c>
      <c r="AK123" s="41">
        <f t="shared" si="40"/>
        <v>11.349841371068283</v>
      </c>
      <c r="AL123" s="41">
        <f>LN(D123+'Models training data'!$Y$4)</f>
        <v>7.8636437640313526</v>
      </c>
      <c r="AM123" s="41">
        <f>LN(E123+'Models training data'!$Y$5)</f>
        <v>6.3516695866681792</v>
      </c>
      <c r="AN123" s="41">
        <f>LN(F123+'Models training data'!$Y$6)</f>
        <v>4.6958502277524925</v>
      </c>
      <c r="AO123" s="41">
        <f>LN(G123+'Models training data'!$Y$7)</f>
        <v>4.6011966384814009</v>
      </c>
      <c r="AP123" s="41">
        <f t="shared" si="30"/>
        <v>0</v>
      </c>
      <c r="AQ123" s="41">
        <f t="shared" si="41"/>
        <v>1</v>
      </c>
      <c r="AR123" s="41">
        <f t="shared" si="42"/>
        <v>83757.945070029789</v>
      </c>
      <c r="AS123" s="41">
        <f t="shared" si="43"/>
        <v>92333.177762809326</v>
      </c>
      <c r="AT123" s="41">
        <f t="shared" si="44"/>
        <v>11.422394932918998</v>
      </c>
      <c r="AU123" s="41">
        <f t="shared" si="45"/>
        <v>92363.88680778211</v>
      </c>
      <c r="AV123" s="41">
        <f t="shared" si="46"/>
        <v>11.422703675433858</v>
      </c>
      <c r="AW123" s="41">
        <f t="shared" si="47"/>
        <v>91338.736451607489</v>
      </c>
      <c r="AX123" s="41">
        <f t="shared" si="48"/>
        <v>11.409806871036137</v>
      </c>
      <c r="AY123" s="41">
        <f t="shared" si="49"/>
        <v>11.46029486124284</v>
      </c>
      <c r="AZ123" s="41">
        <f t="shared" si="50"/>
        <v>11.339303952463498</v>
      </c>
    </row>
    <row r="124" spans="2:52" x14ac:dyDescent="0.25">
      <c r="B124" s="41" t="str">
        <f t="shared" si="51"/>
        <v>NJ</v>
      </c>
      <c r="C124" s="43">
        <v>45325</v>
      </c>
      <c r="D124" s="45">
        <v>2332.8714954134575</v>
      </c>
      <c r="E124" s="45">
        <v>513.52162022818561</v>
      </c>
      <c r="F124" s="45">
        <v>64.754512001301464</v>
      </c>
      <c r="G124" s="48">
        <v>50.000000004617853</v>
      </c>
      <c r="H124" s="44">
        <v>84750.291923106706</v>
      </c>
      <c r="I124" s="62">
        <f t="shared" si="31"/>
        <v>2961.1476276475623</v>
      </c>
      <c r="J124" s="41">
        <f t="shared" si="32"/>
        <v>2024</v>
      </c>
      <c r="K124" s="41">
        <f t="shared" si="33"/>
        <v>110</v>
      </c>
      <c r="L124" s="41">
        <f t="shared" si="34"/>
        <v>12100</v>
      </c>
      <c r="M124" s="41">
        <f t="shared" si="35"/>
        <v>9.4009607315848331</v>
      </c>
      <c r="N124" s="41">
        <f t="shared" si="36"/>
        <v>1</v>
      </c>
      <c r="O124" s="41">
        <f t="shared" si="37"/>
        <v>2</v>
      </c>
      <c r="P124" s="41">
        <f t="shared" si="38"/>
        <v>0</v>
      </c>
      <c r="Q124" s="41">
        <f t="shared" si="38"/>
        <v>1</v>
      </c>
      <c r="R124" s="41">
        <f t="shared" si="38"/>
        <v>0</v>
      </c>
      <c r="S124" s="41">
        <f t="shared" si="26"/>
        <v>0</v>
      </c>
      <c r="T124" s="41">
        <f t="shared" si="26"/>
        <v>0</v>
      </c>
      <c r="U124" s="41">
        <f t="shared" si="26"/>
        <v>0</v>
      </c>
      <c r="V124" s="41">
        <f t="shared" si="26"/>
        <v>0</v>
      </c>
      <c r="W124" s="41">
        <f t="shared" si="27"/>
        <v>0</v>
      </c>
      <c r="X124" s="41">
        <f t="shared" si="27"/>
        <v>0</v>
      </c>
      <c r="Y124" s="41">
        <f t="shared" si="27"/>
        <v>0</v>
      </c>
      <c r="Z124" s="41">
        <f t="shared" si="27"/>
        <v>0</v>
      </c>
      <c r="AA124" s="41">
        <f t="shared" si="28"/>
        <v>0</v>
      </c>
      <c r="AB124" s="41">
        <f t="shared" si="39"/>
        <v>0</v>
      </c>
      <c r="AC124" s="41">
        <f t="shared" si="39"/>
        <v>0</v>
      </c>
      <c r="AD124" s="41">
        <f t="shared" si="39"/>
        <v>1</v>
      </c>
      <c r="AE124" s="41">
        <f t="shared" si="29"/>
        <v>0</v>
      </c>
      <c r="AF124" s="41">
        <f t="shared" si="29"/>
        <v>0</v>
      </c>
      <c r="AG124" s="48">
        <v>2332.8714954134575</v>
      </c>
      <c r="AH124" s="48">
        <v>513.52162022818561</v>
      </c>
      <c r="AI124" s="48">
        <v>64.754512001301464</v>
      </c>
      <c r="AJ124" s="48">
        <v>50.000000004617853</v>
      </c>
      <c r="AK124" s="41">
        <f t="shared" si="40"/>
        <v>11.347464469757197</v>
      </c>
      <c r="AL124" s="41">
        <f>LN(D124+'Models training data'!$Y$4)</f>
        <v>7.8724849615346795</v>
      </c>
      <c r="AM124" s="41">
        <f>LN(E124+'Models training data'!$Y$5)</f>
        <v>6.360496809495384</v>
      </c>
      <c r="AN124" s="41">
        <f>LN(F124+'Models training data'!$Y$6)</f>
        <v>4.7016886889296234</v>
      </c>
      <c r="AO124" s="41">
        <f>LN(G124+'Models training data'!$Y$7)</f>
        <v>4.60119663806414</v>
      </c>
      <c r="AP124" s="41">
        <f t="shared" si="30"/>
        <v>0</v>
      </c>
      <c r="AQ124" s="41">
        <f t="shared" si="41"/>
        <v>1</v>
      </c>
      <c r="AR124" s="41">
        <f t="shared" si="42"/>
        <v>82683.843800897361</v>
      </c>
      <c r="AS124" s="41">
        <f t="shared" si="43"/>
        <v>91256.969701028313</v>
      </c>
      <c r="AT124" s="41">
        <f t="shared" si="44"/>
        <v>11.410443123130806</v>
      </c>
      <c r="AU124" s="41">
        <f t="shared" si="45"/>
        <v>91462.112024664137</v>
      </c>
      <c r="AV124" s="41">
        <f t="shared" si="46"/>
        <v>11.413276100268387</v>
      </c>
      <c r="AW124" s="41">
        <f t="shared" si="47"/>
        <v>90883.215644949916</v>
      </c>
      <c r="AX124" s="41">
        <f t="shared" si="48"/>
        <v>11.405142167531633</v>
      </c>
      <c r="AY124" s="41">
        <f t="shared" si="49"/>
        <v>11.461366224746007</v>
      </c>
      <c r="AZ124" s="41">
        <f t="shared" si="50"/>
        <v>11.340445314518393</v>
      </c>
    </row>
    <row r="125" spans="2:52" x14ac:dyDescent="0.25">
      <c r="B125" s="41" t="str">
        <f t="shared" si="51"/>
        <v>NJ</v>
      </c>
      <c r="C125" s="43">
        <v>45332</v>
      </c>
      <c r="D125" s="45">
        <v>1767.2656464635852</v>
      </c>
      <c r="E125" s="45">
        <v>518.65683643046748</v>
      </c>
      <c r="F125" s="45">
        <v>65.402057121314471</v>
      </c>
      <c r="G125" s="48">
        <v>50.000000000461782</v>
      </c>
      <c r="H125" s="44">
        <v>84244.755114277577</v>
      </c>
      <c r="I125" s="62">
        <f t="shared" si="31"/>
        <v>2401.3245400158289</v>
      </c>
      <c r="J125" s="41">
        <f t="shared" si="32"/>
        <v>2024</v>
      </c>
      <c r="K125" s="41">
        <f t="shared" si="33"/>
        <v>111</v>
      </c>
      <c r="L125" s="41">
        <f t="shared" si="34"/>
        <v>12321</v>
      </c>
      <c r="M125" s="41">
        <f t="shared" si="35"/>
        <v>9.4190604026246678</v>
      </c>
      <c r="N125" s="41">
        <f t="shared" si="36"/>
        <v>1</v>
      </c>
      <c r="O125" s="41">
        <f t="shared" si="37"/>
        <v>2</v>
      </c>
      <c r="P125" s="41">
        <f t="shared" si="38"/>
        <v>0</v>
      </c>
      <c r="Q125" s="41">
        <f t="shared" si="38"/>
        <v>1</v>
      </c>
      <c r="R125" s="41">
        <f t="shared" si="38"/>
        <v>0</v>
      </c>
      <c r="S125" s="41">
        <f t="shared" si="26"/>
        <v>0</v>
      </c>
      <c r="T125" s="41">
        <f t="shared" si="26"/>
        <v>0</v>
      </c>
      <c r="U125" s="41">
        <f t="shared" si="26"/>
        <v>0</v>
      </c>
      <c r="V125" s="41">
        <f t="shared" si="26"/>
        <v>0</v>
      </c>
      <c r="W125" s="41">
        <f t="shared" si="27"/>
        <v>0</v>
      </c>
      <c r="X125" s="41">
        <f t="shared" si="27"/>
        <v>0</v>
      </c>
      <c r="Y125" s="41">
        <f t="shared" si="27"/>
        <v>0</v>
      </c>
      <c r="Z125" s="41">
        <f t="shared" si="27"/>
        <v>0</v>
      </c>
      <c r="AA125" s="41">
        <f t="shared" si="28"/>
        <v>0</v>
      </c>
      <c r="AB125" s="41">
        <f t="shared" si="39"/>
        <v>0</v>
      </c>
      <c r="AC125" s="41">
        <f t="shared" si="39"/>
        <v>0</v>
      </c>
      <c r="AD125" s="41">
        <f t="shared" si="39"/>
        <v>1</v>
      </c>
      <c r="AE125" s="41">
        <f t="shared" si="29"/>
        <v>0</v>
      </c>
      <c r="AF125" s="41">
        <f t="shared" si="29"/>
        <v>0</v>
      </c>
      <c r="AG125" s="48">
        <v>1767.2656464635852</v>
      </c>
      <c r="AH125" s="48">
        <v>518.65683643046748</v>
      </c>
      <c r="AI125" s="48">
        <v>65.402057121314471</v>
      </c>
      <c r="AJ125" s="48">
        <v>50.000000000461782</v>
      </c>
      <c r="AK125" s="41">
        <f t="shared" si="40"/>
        <v>11.341481592440291</v>
      </c>
      <c r="AL125" s="41">
        <f>LN(D125+'Models training data'!$Y$4)</f>
        <v>7.6297194223758229</v>
      </c>
      <c r="AM125" s="41">
        <f>LN(E125+'Models training data'!$Y$5)</f>
        <v>6.3693339081156619</v>
      </c>
      <c r="AN125" s="41">
        <f>LN(F125+'Models training data'!$Y$6)</f>
        <v>4.707551136145331</v>
      </c>
      <c r="AO125" s="41">
        <f>LN(G125+'Models training data'!$Y$7)</f>
        <v>4.6011966380224134</v>
      </c>
      <c r="AP125" s="41">
        <f t="shared" si="30"/>
        <v>0</v>
      </c>
      <c r="AQ125" s="41">
        <f t="shared" si="41"/>
        <v>1</v>
      </c>
      <c r="AR125" s="41">
        <f t="shared" si="42"/>
        <v>82659.453487813618</v>
      </c>
      <c r="AS125" s="41">
        <f t="shared" si="43"/>
        <v>91232.872310986611</v>
      </c>
      <c r="AT125" s="41">
        <f t="shared" si="44"/>
        <v>11.410185505866027</v>
      </c>
      <c r="AU125" s="41">
        <f t="shared" si="45"/>
        <v>91493.48056942143</v>
      </c>
      <c r="AV125" s="41">
        <f t="shared" si="46"/>
        <v>11.41381357131373</v>
      </c>
      <c r="AW125" s="41">
        <f t="shared" si="47"/>
        <v>90870.12138228619</v>
      </c>
      <c r="AX125" s="41">
        <f t="shared" si="48"/>
        <v>11.404991436188229</v>
      </c>
      <c r="AY125" s="41">
        <f t="shared" si="49"/>
        <v>11.450035383355761</v>
      </c>
      <c r="AZ125" s="41">
        <f t="shared" si="50"/>
        <v>11.339008831426105</v>
      </c>
    </row>
    <row r="126" spans="2:52" x14ac:dyDescent="0.25">
      <c r="B126" s="41" t="str">
        <f t="shared" si="51"/>
        <v>NJ</v>
      </c>
      <c r="C126" s="43">
        <v>45339</v>
      </c>
      <c r="D126" s="45">
        <v>1349.5859525245096</v>
      </c>
      <c r="E126" s="45">
        <v>523.84340479477214</v>
      </c>
      <c r="F126" s="45">
        <v>66.056077692527623</v>
      </c>
      <c r="G126" s="48">
        <v>50.000000000046178</v>
      </c>
      <c r="H126" s="44">
        <v>83757.565136970719</v>
      </c>
      <c r="I126" s="62">
        <f t="shared" si="31"/>
        <v>1989.4854350118555</v>
      </c>
      <c r="J126" s="41">
        <f t="shared" si="32"/>
        <v>2024</v>
      </c>
      <c r="K126" s="41">
        <f t="shared" si="33"/>
        <v>112</v>
      </c>
      <c r="L126" s="41">
        <f t="shared" si="34"/>
        <v>12544</v>
      </c>
      <c r="M126" s="41">
        <f t="shared" si="35"/>
        <v>9.4369977425901883</v>
      </c>
      <c r="N126" s="41">
        <f t="shared" si="36"/>
        <v>1</v>
      </c>
      <c r="O126" s="41">
        <f t="shared" si="37"/>
        <v>2</v>
      </c>
      <c r="P126" s="41">
        <f t="shared" si="38"/>
        <v>0</v>
      </c>
      <c r="Q126" s="41">
        <f t="shared" si="38"/>
        <v>1</v>
      </c>
      <c r="R126" s="41">
        <f t="shared" si="38"/>
        <v>0</v>
      </c>
      <c r="S126" s="41">
        <f t="shared" si="26"/>
        <v>0</v>
      </c>
      <c r="T126" s="41">
        <f t="shared" si="26"/>
        <v>0</v>
      </c>
      <c r="U126" s="41">
        <f t="shared" si="26"/>
        <v>0</v>
      </c>
      <c r="V126" s="41">
        <f t="shared" si="26"/>
        <v>0</v>
      </c>
      <c r="W126" s="41">
        <f t="shared" si="27"/>
        <v>0</v>
      </c>
      <c r="X126" s="41">
        <f t="shared" si="27"/>
        <v>0</v>
      </c>
      <c r="Y126" s="41">
        <f t="shared" si="27"/>
        <v>0</v>
      </c>
      <c r="Z126" s="41">
        <f t="shared" si="27"/>
        <v>0</v>
      </c>
      <c r="AA126" s="41">
        <f t="shared" si="28"/>
        <v>0</v>
      </c>
      <c r="AB126" s="41">
        <f t="shared" si="39"/>
        <v>0</v>
      </c>
      <c r="AC126" s="41">
        <f t="shared" si="39"/>
        <v>0</v>
      </c>
      <c r="AD126" s="41">
        <f t="shared" si="39"/>
        <v>1</v>
      </c>
      <c r="AE126" s="41">
        <f t="shared" si="29"/>
        <v>0</v>
      </c>
      <c r="AF126" s="41">
        <f t="shared" si="29"/>
        <v>0</v>
      </c>
      <c r="AG126" s="48">
        <v>1349.5859525245096</v>
      </c>
      <c r="AH126" s="48">
        <v>523.84340479477214</v>
      </c>
      <c r="AI126" s="48">
        <v>66.056077692527623</v>
      </c>
      <c r="AJ126" s="48">
        <v>50.000000000046178</v>
      </c>
      <c r="AK126" s="41">
        <f t="shared" si="40"/>
        <v>11.335681775601484</v>
      </c>
      <c r="AL126" s="41">
        <f>LN(D126+'Models training data'!$Y$4)</f>
        <v>7.402934747689347</v>
      </c>
      <c r="AM126" s="41">
        <f>LN(E126+'Models training data'!$Y$5)</f>
        <v>6.3781808065439058</v>
      </c>
      <c r="AN126" s="41">
        <f>LN(F126+'Models training data'!$Y$6)</f>
        <v>4.7134375268731201</v>
      </c>
      <c r="AO126" s="41">
        <f>LN(G126+'Models training data'!$Y$7)</f>
        <v>4.6011966380182407</v>
      </c>
      <c r="AP126" s="41">
        <f t="shared" si="30"/>
        <v>0</v>
      </c>
      <c r="AQ126" s="41">
        <f t="shared" si="41"/>
        <v>1</v>
      </c>
      <c r="AR126" s="41">
        <f t="shared" si="42"/>
        <v>82635.063174729876</v>
      </c>
      <c r="AS126" s="41">
        <f t="shared" si="43"/>
        <v>91208.77492094491</v>
      </c>
      <c r="AT126" s="41">
        <f t="shared" si="44"/>
        <v>11.409927888601246</v>
      </c>
      <c r="AU126" s="41">
        <f t="shared" si="45"/>
        <v>91526.027812854547</v>
      </c>
      <c r="AV126" s="41">
        <f t="shared" si="46"/>
        <v>11.414367987560764</v>
      </c>
      <c r="AW126" s="41">
        <f t="shared" si="47"/>
        <v>90857.144558537257</v>
      </c>
      <c r="AX126" s="41">
        <f t="shared" si="48"/>
        <v>11.404842056713644</v>
      </c>
      <c r="AY126" s="41">
        <f t="shared" si="49"/>
        <v>11.441829447813069</v>
      </c>
      <c r="AZ126" s="41">
        <f t="shared" si="50"/>
        <v>11.33773874513099</v>
      </c>
    </row>
    <row r="127" spans="2:52" x14ac:dyDescent="0.25">
      <c r="B127" s="41" t="str">
        <f t="shared" si="51"/>
        <v>NJ</v>
      </c>
      <c r="C127" s="43">
        <v>45346</v>
      </c>
      <c r="D127" s="45">
        <v>1057.2101667671566</v>
      </c>
      <c r="E127" s="45">
        <v>529.08183884271989</v>
      </c>
      <c r="F127" s="45">
        <v>66.716638469452889</v>
      </c>
      <c r="G127" s="48">
        <v>50.000000000004619</v>
      </c>
      <c r="H127" s="44">
        <v>83328.566569702089</v>
      </c>
      <c r="I127" s="62">
        <f t="shared" si="31"/>
        <v>1703.0086440793339</v>
      </c>
      <c r="J127" s="41">
        <f t="shared" si="32"/>
        <v>2024</v>
      </c>
      <c r="K127" s="41">
        <f t="shared" si="33"/>
        <v>113</v>
      </c>
      <c r="L127" s="41">
        <f t="shared" si="34"/>
        <v>12769</v>
      </c>
      <c r="M127" s="41">
        <f t="shared" si="35"/>
        <v>9.4547756374246816</v>
      </c>
      <c r="N127" s="41">
        <f t="shared" si="36"/>
        <v>1</v>
      </c>
      <c r="O127" s="41">
        <f t="shared" si="37"/>
        <v>2</v>
      </c>
      <c r="P127" s="41">
        <f t="shared" si="38"/>
        <v>0</v>
      </c>
      <c r="Q127" s="41">
        <f t="shared" si="38"/>
        <v>1</v>
      </c>
      <c r="R127" s="41">
        <f t="shared" si="38"/>
        <v>0</v>
      </c>
      <c r="S127" s="41">
        <f t="shared" si="26"/>
        <v>0</v>
      </c>
      <c r="T127" s="41">
        <f t="shared" si="26"/>
        <v>0</v>
      </c>
      <c r="U127" s="41">
        <f t="shared" si="26"/>
        <v>0</v>
      </c>
      <c r="V127" s="41">
        <f t="shared" si="26"/>
        <v>0</v>
      </c>
      <c r="W127" s="41">
        <f t="shared" si="27"/>
        <v>0</v>
      </c>
      <c r="X127" s="41">
        <f t="shared" si="27"/>
        <v>0</v>
      </c>
      <c r="Y127" s="41">
        <f t="shared" si="27"/>
        <v>0</v>
      </c>
      <c r="Z127" s="41">
        <f t="shared" si="27"/>
        <v>0</v>
      </c>
      <c r="AA127" s="41">
        <f t="shared" si="28"/>
        <v>0</v>
      </c>
      <c r="AB127" s="41">
        <f t="shared" si="39"/>
        <v>0</v>
      </c>
      <c r="AC127" s="41">
        <f t="shared" si="39"/>
        <v>0</v>
      </c>
      <c r="AD127" s="41">
        <f t="shared" si="39"/>
        <v>1</v>
      </c>
      <c r="AE127" s="41">
        <f t="shared" si="29"/>
        <v>0</v>
      </c>
      <c r="AF127" s="41">
        <f t="shared" si="29"/>
        <v>0</v>
      </c>
      <c r="AG127" s="48">
        <v>1057.2101667671566</v>
      </c>
      <c r="AH127" s="48">
        <v>529.08183884271989</v>
      </c>
      <c r="AI127" s="48">
        <v>66.716638469452889</v>
      </c>
      <c r="AJ127" s="48">
        <v>50.000000000004619</v>
      </c>
      <c r="AK127" s="41">
        <f t="shared" si="40"/>
        <v>11.33054670537665</v>
      </c>
      <c r="AL127" s="41">
        <f>LN(D127+'Models training data'!$Y$4)</f>
        <v>7.2066865150366741</v>
      </c>
      <c r="AM127" s="41">
        <f>LN(E127+'Models training data'!$Y$5)</f>
        <v>6.3870374291890526</v>
      </c>
      <c r="AN127" s="41">
        <f>LN(F127+'Models training data'!$Y$6)</f>
        <v>4.71934781751738</v>
      </c>
      <c r="AO127" s="41">
        <f>LN(G127+'Models training data'!$Y$7)</f>
        <v>4.6011966380178233</v>
      </c>
      <c r="AP127" s="41">
        <f t="shared" si="30"/>
        <v>0</v>
      </c>
      <c r="AQ127" s="41">
        <f t="shared" si="41"/>
        <v>1</v>
      </c>
      <c r="AR127" s="41">
        <f t="shared" si="42"/>
        <v>82610.672861646133</v>
      </c>
      <c r="AS127" s="41">
        <f t="shared" si="43"/>
        <v>91184.677530903209</v>
      </c>
      <c r="AT127" s="41">
        <f t="shared" si="44"/>
        <v>11.409670271336466</v>
      </c>
      <c r="AU127" s="41">
        <f t="shared" si="45"/>
        <v>91559.753754963487</v>
      </c>
      <c r="AV127" s="41">
        <f t="shared" si="46"/>
        <v>11.414939349009488</v>
      </c>
      <c r="AW127" s="41">
        <f t="shared" si="47"/>
        <v>90844.283085858624</v>
      </c>
      <c r="AX127" s="41">
        <f t="shared" si="48"/>
        <v>11.404694005074175</v>
      </c>
      <c r="AY127" s="41">
        <f t="shared" si="49"/>
        <v>11.436271643761863</v>
      </c>
      <c r="AZ127" s="41">
        <f t="shared" si="50"/>
        <v>11.336784323481215</v>
      </c>
    </row>
    <row r="128" spans="2:52" x14ac:dyDescent="0.25">
      <c r="B128" s="41" t="str">
        <f t="shared" si="51"/>
        <v>NJ</v>
      </c>
      <c r="C128" s="43">
        <v>45353</v>
      </c>
      <c r="D128" s="45">
        <v>852.54711673700956</v>
      </c>
      <c r="E128" s="45">
        <v>534.37265723114706</v>
      </c>
      <c r="F128" s="45">
        <v>67.383804854147414</v>
      </c>
      <c r="G128" s="48">
        <v>50.000000000000462</v>
      </c>
      <c r="H128" s="44">
        <v>82965.830037495281</v>
      </c>
      <c r="I128" s="62">
        <f t="shared" si="31"/>
        <v>1504.3035788223046</v>
      </c>
      <c r="J128" s="41">
        <f t="shared" si="32"/>
        <v>2024</v>
      </c>
      <c r="K128" s="41">
        <f t="shared" si="33"/>
        <v>114</v>
      </c>
      <c r="L128" s="41">
        <f t="shared" si="34"/>
        <v>12996</v>
      </c>
      <c r="M128" s="41">
        <f t="shared" si="35"/>
        <v>9.4723968967889913</v>
      </c>
      <c r="N128" s="41">
        <f t="shared" si="36"/>
        <v>1</v>
      </c>
      <c r="O128" s="41">
        <f t="shared" si="37"/>
        <v>3</v>
      </c>
      <c r="P128" s="41">
        <f t="shared" si="38"/>
        <v>0</v>
      </c>
      <c r="Q128" s="41">
        <f t="shared" si="38"/>
        <v>0</v>
      </c>
      <c r="R128" s="41">
        <f t="shared" si="38"/>
        <v>1</v>
      </c>
      <c r="S128" s="41">
        <f t="shared" si="26"/>
        <v>0</v>
      </c>
      <c r="T128" s="41">
        <f t="shared" si="26"/>
        <v>0</v>
      </c>
      <c r="U128" s="41">
        <f t="shared" si="26"/>
        <v>0</v>
      </c>
      <c r="V128" s="41">
        <f t="shared" si="26"/>
        <v>0</v>
      </c>
      <c r="W128" s="41">
        <f t="shared" si="27"/>
        <v>0</v>
      </c>
      <c r="X128" s="41">
        <f t="shared" si="27"/>
        <v>0</v>
      </c>
      <c r="Y128" s="41">
        <f t="shared" si="27"/>
        <v>0</v>
      </c>
      <c r="Z128" s="41">
        <f t="shared" si="27"/>
        <v>0</v>
      </c>
      <c r="AA128" s="41">
        <f t="shared" si="28"/>
        <v>0</v>
      </c>
      <c r="AB128" s="41">
        <f t="shared" si="39"/>
        <v>0</v>
      </c>
      <c r="AC128" s="41">
        <f t="shared" si="39"/>
        <v>0</v>
      </c>
      <c r="AD128" s="41">
        <f t="shared" si="39"/>
        <v>1</v>
      </c>
      <c r="AE128" s="41">
        <f t="shared" si="29"/>
        <v>0</v>
      </c>
      <c r="AF128" s="41">
        <f t="shared" si="29"/>
        <v>0</v>
      </c>
      <c r="AG128" s="48">
        <v>852.54711673700956</v>
      </c>
      <c r="AH128" s="48">
        <v>534.37265723114706</v>
      </c>
      <c r="AI128" s="48">
        <v>67.383804854147414</v>
      </c>
      <c r="AJ128" s="48">
        <v>50.000000000000462</v>
      </c>
      <c r="AK128" s="41">
        <f t="shared" si="40"/>
        <v>11.32618411571743</v>
      </c>
      <c r="AL128" s="41">
        <f>LN(D128+'Models training data'!$Y$4)</f>
        <v>7.0420709807709017</v>
      </c>
      <c r="AM128" s="41">
        <f>LN(E128+'Models training data'!$Y$5)</f>
        <v>6.395903700855448</v>
      </c>
      <c r="AN128" s="41">
        <f>LN(F128+'Models training data'!$Y$6)</f>
        <v>4.7252819634215877</v>
      </c>
      <c r="AO128" s="41">
        <f>LN(G128+'Models training data'!$Y$7)</f>
        <v>4.6011966380177816</v>
      </c>
      <c r="AP128" s="41">
        <f t="shared" si="30"/>
        <v>0</v>
      </c>
      <c r="AQ128" s="41">
        <f t="shared" si="41"/>
        <v>1</v>
      </c>
      <c r="AR128" s="41">
        <f t="shared" si="42"/>
        <v>81671.071676980922</v>
      </c>
      <c r="AS128" s="41">
        <f t="shared" si="43"/>
        <v>90242.969553589559</v>
      </c>
      <c r="AT128" s="41">
        <f t="shared" si="44"/>
        <v>11.398605386281963</v>
      </c>
      <c r="AU128" s="41">
        <f t="shared" si="45"/>
        <v>90633.052504647407</v>
      </c>
      <c r="AV128" s="41">
        <f t="shared" si="46"/>
        <v>11.404106751425941</v>
      </c>
      <c r="AW128" s="41">
        <f t="shared" si="47"/>
        <v>90084.571086243785</v>
      </c>
      <c r="AX128" s="41">
        <f t="shared" si="48"/>
        <v>11.395866340923494</v>
      </c>
      <c r="AY128" s="41">
        <f t="shared" si="49"/>
        <v>11.43256967517542</v>
      </c>
      <c r="AZ128" s="41">
        <f t="shared" si="50"/>
        <v>11.336156801965462</v>
      </c>
    </row>
    <row r="129" spans="2:52" x14ac:dyDescent="0.25">
      <c r="B129" s="41" t="str">
        <f t="shared" si="51"/>
        <v>NJ</v>
      </c>
      <c r="C129" s="43">
        <v>45360</v>
      </c>
      <c r="D129" s="45">
        <v>709.28298171590666</v>
      </c>
      <c r="E129" s="45">
        <v>539.7163838034586</v>
      </c>
      <c r="F129" s="45">
        <v>68.057642902688897</v>
      </c>
      <c r="G129" s="48">
        <v>50.000000000000043</v>
      </c>
      <c r="H129" s="44">
        <v>82674.341461050033</v>
      </c>
      <c r="I129" s="62">
        <f t="shared" si="31"/>
        <v>1367.0570084220542</v>
      </c>
      <c r="J129" s="41">
        <f t="shared" si="32"/>
        <v>2024</v>
      </c>
      <c r="K129" s="41">
        <f t="shared" si="33"/>
        <v>115</v>
      </c>
      <c r="L129" s="41">
        <f t="shared" si="34"/>
        <v>13225</v>
      </c>
      <c r="M129" s="41">
        <f t="shared" si="35"/>
        <v>9.4898642567265004</v>
      </c>
      <c r="N129" s="41">
        <f t="shared" si="36"/>
        <v>1</v>
      </c>
      <c r="O129" s="41">
        <f t="shared" si="37"/>
        <v>3</v>
      </c>
      <c r="P129" s="41">
        <f t="shared" si="38"/>
        <v>0</v>
      </c>
      <c r="Q129" s="41">
        <f t="shared" si="38"/>
        <v>0</v>
      </c>
      <c r="R129" s="41">
        <f t="shared" si="38"/>
        <v>1</v>
      </c>
      <c r="S129" s="41">
        <f t="shared" si="26"/>
        <v>0</v>
      </c>
      <c r="T129" s="41">
        <f t="shared" si="26"/>
        <v>0</v>
      </c>
      <c r="U129" s="41">
        <f t="shared" si="26"/>
        <v>0</v>
      </c>
      <c r="V129" s="41">
        <f t="shared" si="26"/>
        <v>0</v>
      </c>
      <c r="W129" s="41">
        <f t="shared" si="27"/>
        <v>0</v>
      </c>
      <c r="X129" s="41">
        <f t="shared" si="27"/>
        <v>0</v>
      </c>
      <c r="Y129" s="41">
        <f t="shared" si="27"/>
        <v>0</v>
      </c>
      <c r="Z129" s="41">
        <f t="shared" si="27"/>
        <v>0</v>
      </c>
      <c r="AA129" s="41">
        <f t="shared" si="28"/>
        <v>0</v>
      </c>
      <c r="AB129" s="41">
        <f t="shared" si="39"/>
        <v>0</v>
      </c>
      <c r="AC129" s="41">
        <f t="shared" si="39"/>
        <v>0</v>
      </c>
      <c r="AD129" s="41">
        <f t="shared" si="39"/>
        <v>1</v>
      </c>
      <c r="AE129" s="41">
        <f t="shared" si="29"/>
        <v>0</v>
      </c>
      <c r="AF129" s="41">
        <f t="shared" si="29"/>
        <v>0</v>
      </c>
      <c r="AG129" s="48">
        <v>709.28298171590666</v>
      </c>
      <c r="AH129" s="48">
        <v>539.7163838034586</v>
      </c>
      <c r="AI129" s="48">
        <v>68.057642902688897</v>
      </c>
      <c r="AJ129" s="48">
        <v>50.000000000000043</v>
      </c>
      <c r="AK129" s="41">
        <f t="shared" si="40"/>
        <v>11.322664572424257</v>
      </c>
      <c r="AL129" s="41">
        <f>LN(D129+'Models training data'!$Y$4)</f>
        <v>6.9082448718795559</v>
      </c>
      <c r="AM129" s="41">
        <f>LN(E129+'Models training data'!$Y$5)</f>
        <v>6.4047795467441464</v>
      </c>
      <c r="AN129" s="41">
        <f>LN(F129+'Models training data'!$Y$6)</f>
        <v>4.7312399188766792</v>
      </c>
      <c r="AO129" s="41">
        <f>LN(G129+'Models training data'!$Y$7)</f>
        <v>4.601196638017778</v>
      </c>
      <c r="AP129" s="41">
        <f t="shared" si="30"/>
        <v>0</v>
      </c>
      <c r="AQ129" s="41">
        <f t="shared" si="41"/>
        <v>1</v>
      </c>
      <c r="AR129" s="41">
        <f t="shared" si="42"/>
        <v>81646.68136389718</v>
      </c>
      <c r="AS129" s="41">
        <f t="shared" si="43"/>
        <v>90218.872163547872</v>
      </c>
      <c r="AT129" s="41">
        <f t="shared" si="44"/>
        <v>11.398347769017182</v>
      </c>
      <c r="AU129" s="41">
        <f t="shared" si="45"/>
        <v>90669.135844107994</v>
      </c>
      <c r="AV129" s="41">
        <f t="shared" si="46"/>
        <v>11.404712003278046</v>
      </c>
      <c r="AW129" s="41">
        <f t="shared" si="47"/>
        <v>90071.934270991158</v>
      </c>
      <c r="AX129" s="41">
        <f t="shared" si="48"/>
        <v>11.395720875372032</v>
      </c>
      <c r="AY129" s="41">
        <f t="shared" si="49"/>
        <v>11.43016895626927</v>
      </c>
      <c r="AZ129" s="41">
        <f t="shared" si="50"/>
        <v>11.335847525124091</v>
      </c>
    </row>
    <row r="130" spans="2:52" x14ac:dyDescent="0.25">
      <c r="B130" s="41" t="str">
        <f t="shared" si="51"/>
        <v>NJ</v>
      </c>
      <c r="C130" s="43">
        <v>45367</v>
      </c>
      <c r="D130" s="45">
        <v>608.99808720113458</v>
      </c>
      <c r="E130" s="45">
        <v>545.11354764149314</v>
      </c>
      <c r="F130" s="45">
        <v>68.738219331715783</v>
      </c>
      <c r="G130" s="48">
        <v>50.000000000000007</v>
      </c>
      <c r="H130" s="44">
        <v>82454.895949324695</v>
      </c>
      <c r="I130" s="62">
        <f t="shared" si="31"/>
        <v>1272.8498541743434</v>
      </c>
      <c r="J130" s="41">
        <f t="shared" si="32"/>
        <v>2024</v>
      </c>
      <c r="K130" s="41">
        <f t="shared" si="33"/>
        <v>116</v>
      </c>
      <c r="L130" s="41">
        <f t="shared" si="34"/>
        <v>13456</v>
      </c>
      <c r="M130" s="41">
        <f t="shared" si="35"/>
        <v>9.507180382212729</v>
      </c>
      <c r="N130" s="41">
        <f t="shared" si="36"/>
        <v>1</v>
      </c>
      <c r="O130" s="41">
        <f t="shared" si="37"/>
        <v>3</v>
      </c>
      <c r="P130" s="41">
        <f t="shared" si="38"/>
        <v>0</v>
      </c>
      <c r="Q130" s="41">
        <f t="shared" si="38"/>
        <v>0</v>
      </c>
      <c r="R130" s="41">
        <f t="shared" si="38"/>
        <v>1</v>
      </c>
      <c r="S130" s="41">
        <f t="shared" si="26"/>
        <v>0</v>
      </c>
      <c r="T130" s="41">
        <f t="shared" si="26"/>
        <v>0</v>
      </c>
      <c r="U130" s="41">
        <f t="shared" si="26"/>
        <v>0</v>
      </c>
      <c r="V130" s="41">
        <f t="shared" si="26"/>
        <v>0</v>
      </c>
      <c r="W130" s="41">
        <f t="shared" si="27"/>
        <v>0</v>
      </c>
      <c r="X130" s="41">
        <f t="shared" si="27"/>
        <v>0</v>
      </c>
      <c r="Y130" s="41">
        <f t="shared" si="27"/>
        <v>0</v>
      </c>
      <c r="Z130" s="41">
        <f t="shared" si="27"/>
        <v>0</v>
      </c>
      <c r="AA130" s="41">
        <f t="shared" si="28"/>
        <v>0</v>
      </c>
      <c r="AB130" s="41">
        <f t="shared" si="39"/>
        <v>0</v>
      </c>
      <c r="AC130" s="41">
        <f t="shared" si="39"/>
        <v>0</v>
      </c>
      <c r="AD130" s="41">
        <f t="shared" si="39"/>
        <v>1</v>
      </c>
      <c r="AE130" s="41">
        <f t="shared" si="29"/>
        <v>0</v>
      </c>
      <c r="AF130" s="41">
        <f t="shared" si="29"/>
        <v>0</v>
      </c>
      <c r="AG130" s="48">
        <v>608.99808720113458</v>
      </c>
      <c r="AH130" s="48">
        <v>545.11354764149314</v>
      </c>
      <c r="AI130" s="48">
        <v>68.738219331715783</v>
      </c>
      <c r="AJ130" s="48">
        <v>50.000000000000007</v>
      </c>
      <c r="AK130" s="41">
        <f t="shared" si="40"/>
        <v>11.320006707053453</v>
      </c>
      <c r="AL130" s="41">
        <f>LN(D130+'Models training data'!$Y$4)</f>
        <v>6.8026223132693158</v>
      </c>
      <c r="AM130" s="41">
        <f>LN(E130+'Models training data'!$Y$5)</f>
        <v>6.4136648924541309</v>
      </c>
      <c r="AN130" s="41">
        <f>LN(F130+'Models training data'!$Y$6)</f>
        <v>4.7372216371295952</v>
      </c>
      <c r="AO130" s="41">
        <f>LN(G130+'Models training data'!$Y$7)</f>
        <v>4.6011966380177771</v>
      </c>
      <c r="AP130" s="41">
        <f t="shared" si="30"/>
        <v>0</v>
      </c>
      <c r="AQ130" s="41">
        <f t="shared" si="41"/>
        <v>1</v>
      </c>
      <c r="AR130" s="41">
        <f t="shared" si="42"/>
        <v>81622.291050813437</v>
      </c>
      <c r="AS130" s="41">
        <f t="shared" si="43"/>
        <v>90194.774773506171</v>
      </c>
      <c r="AT130" s="41">
        <f t="shared" si="44"/>
        <v>11.398090151752402</v>
      </c>
      <c r="AU130" s="41">
        <f t="shared" si="45"/>
        <v>90706.39788224439</v>
      </c>
      <c r="AV130" s="41">
        <f t="shared" si="46"/>
        <v>11.405334200331843</v>
      </c>
      <c r="AW130" s="41">
        <f t="shared" si="47"/>
        <v>90059.406866767298</v>
      </c>
      <c r="AX130" s="41">
        <f t="shared" si="48"/>
        <v>11.395576669278377</v>
      </c>
      <c r="AY130" s="41">
        <f t="shared" si="49"/>
        <v>11.428681298642841</v>
      </c>
      <c r="AZ130" s="41">
        <f t="shared" si="50"/>
        <v>11.335829966140572</v>
      </c>
    </row>
    <row r="131" spans="2:52" x14ac:dyDescent="0.25">
      <c r="B131" s="41" t="str">
        <f t="shared" si="51"/>
        <v>NJ</v>
      </c>
      <c r="C131" s="43">
        <v>45374</v>
      </c>
      <c r="D131" s="45">
        <v>538.79866104079417</v>
      </c>
      <c r="E131" s="45">
        <v>550.56468311790809</v>
      </c>
      <c r="F131" s="45">
        <v>69.425601525032931</v>
      </c>
      <c r="G131" s="48">
        <v>50</v>
      </c>
      <c r="H131" s="44">
        <v>82303.910881581745</v>
      </c>
      <c r="I131" s="62">
        <f t="shared" si="31"/>
        <v>1208.7889456837352</v>
      </c>
      <c r="J131" s="41">
        <f t="shared" si="32"/>
        <v>2024</v>
      </c>
      <c r="K131" s="41">
        <f t="shared" si="33"/>
        <v>117</v>
      </c>
      <c r="L131" s="41">
        <f t="shared" si="34"/>
        <v>13689</v>
      </c>
      <c r="M131" s="41">
        <f t="shared" si="35"/>
        <v>9.5243478695955126</v>
      </c>
      <c r="N131" s="41">
        <f t="shared" si="36"/>
        <v>1</v>
      </c>
      <c r="O131" s="41">
        <f t="shared" si="37"/>
        <v>3</v>
      </c>
      <c r="P131" s="41">
        <f t="shared" si="38"/>
        <v>0</v>
      </c>
      <c r="Q131" s="41">
        <f t="shared" si="38"/>
        <v>0</v>
      </c>
      <c r="R131" s="41">
        <f t="shared" si="38"/>
        <v>1</v>
      </c>
      <c r="S131" s="41">
        <f t="shared" si="26"/>
        <v>0</v>
      </c>
      <c r="T131" s="41">
        <f t="shared" si="26"/>
        <v>0</v>
      </c>
      <c r="U131" s="41">
        <f t="shared" si="26"/>
        <v>0</v>
      </c>
      <c r="V131" s="41">
        <f t="shared" si="26"/>
        <v>0</v>
      </c>
      <c r="W131" s="41">
        <f t="shared" si="27"/>
        <v>0</v>
      </c>
      <c r="X131" s="41">
        <f t="shared" si="27"/>
        <v>0</v>
      </c>
      <c r="Y131" s="41">
        <f t="shared" si="27"/>
        <v>0</v>
      </c>
      <c r="Z131" s="41">
        <f t="shared" si="27"/>
        <v>0</v>
      </c>
      <c r="AA131" s="41">
        <f t="shared" si="28"/>
        <v>0</v>
      </c>
      <c r="AB131" s="41">
        <f t="shared" si="39"/>
        <v>0</v>
      </c>
      <c r="AC131" s="41">
        <f t="shared" si="39"/>
        <v>0</v>
      </c>
      <c r="AD131" s="41">
        <f t="shared" si="39"/>
        <v>1</v>
      </c>
      <c r="AE131" s="41">
        <f t="shared" si="29"/>
        <v>0</v>
      </c>
      <c r="AF131" s="41">
        <f t="shared" si="29"/>
        <v>0</v>
      </c>
      <c r="AG131" s="48">
        <v>538.79866104079417</v>
      </c>
      <c r="AH131" s="48">
        <v>550.56468311790809</v>
      </c>
      <c r="AI131" s="48">
        <v>69.425601525032931</v>
      </c>
      <c r="AJ131" s="48">
        <v>50</v>
      </c>
      <c r="AK131" s="41">
        <f t="shared" si="40"/>
        <v>11.318173905360938</v>
      </c>
      <c r="AL131" s="41">
        <f>LN(D131+'Models training data'!$Y$4)</f>
        <v>6.7214321972664948</v>
      </c>
      <c r="AM131" s="41">
        <f>LN(E131+'Models training data'!$Y$5)</f>
        <v>6.4225596639834626</v>
      </c>
      <c r="AN131" s="41">
        <f>LN(F131+'Models training data'!$Y$6)</f>
        <v>4.7432270703919981</v>
      </c>
      <c r="AO131" s="41">
        <f>LN(G131+'Models training data'!$Y$7)</f>
        <v>4.6011966380177771</v>
      </c>
      <c r="AP131" s="41">
        <f t="shared" si="30"/>
        <v>0</v>
      </c>
      <c r="AQ131" s="41">
        <f t="shared" si="41"/>
        <v>1</v>
      </c>
      <c r="AR131" s="41">
        <f t="shared" si="42"/>
        <v>81597.900737729695</v>
      </c>
      <c r="AS131" s="41">
        <f t="shared" si="43"/>
        <v>90170.67738346447</v>
      </c>
      <c r="AT131" s="41">
        <f t="shared" si="44"/>
        <v>11.397832534487623</v>
      </c>
      <c r="AU131" s="41">
        <f t="shared" si="45"/>
        <v>90744.838619056609</v>
      </c>
      <c r="AV131" s="41">
        <f t="shared" si="46"/>
        <v>11.40597334258733</v>
      </c>
      <c r="AW131" s="41">
        <f t="shared" si="47"/>
        <v>90046.986995236381</v>
      </c>
      <c r="AX131" s="41">
        <f t="shared" si="48"/>
        <v>11.395433701020536</v>
      </c>
      <c r="AY131" s="41">
        <f t="shared" si="49"/>
        <v>11.427834992280767</v>
      </c>
      <c r="AZ131" s="41">
        <f t="shared" si="50"/>
        <v>11.336065442954304</v>
      </c>
    </row>
    <row r="132" spans="2:52" x14ac:dyDescent="0.25">
      <c r="B132" s="41" t="str">
        <f t="shared" si="51"/>
        <v>NJ</v>
      </c>
      <c r="C132" s="43">
        <v>45381</v>
      </c>
      <c r="D132" s="45">
        <v>489.65906272855597</v>
      </c>
      <c r="E132" s="45">
        <v>556.07032994908718</v>
      </c>
      <c r="F132" s="45">
        <v>70.119857540283263</v>
      </c>
      <c r="G132" s="48">
        <v>50</v>
      </c>
      <c r="H132" s="44">
        <v>82214.245305532037</v>
      </c>
      <c r="I132" s="62">
        <f t="shared" si="31"/>
        <v>1165.8492502179263</v>
      </c>
      <c r="J132" s="41">
        <f t="shared" si="32"/>
        <v>2024</v>
      </c>
      <c r="K132" s="41">
        <f t="shared" si="33"/>
        <v>118</v>
      </c>
      <c r="L132" s="41">
        <f t="shared" si="34"/>
        <v>13924</v>
      </c>
      <c r="M132" s="41">
        <f t="shared" si="35"/>
        <v>9.5413692489313302</v>
      </c>
      <c r="N132" s="41">
        <f t="shared" si="36"/>
        <v>1</v>
      </c>
      <c r="O132" s="41">
        <f t="shared" si="37"/>
        <v>3</v>
      </c>
      <c r="P132" s="41">
        <f t="shared" si="38"/>
        <v>0</v>
      </c>
      <c r="Q132" s="41">
        <f t="shared" si="38"/>
        <v>0</v>
      </c>
      <c r="R132" s="41">
        <f t="shared" si="38"/>
        <v>1</v>
      </c>
      <c r="S132" s="41">
        <f t="shared" si="26"/>
        <v>0</v>
      </c>
      <c r="T132" s="41">
        <f t="shared" si="26"/>
        <v>0</v>
      </c>
      <c r="U132" s="41">
        <f t="shared" si="26"/>
        <v>0</v>
      </c>
      <c r="V132" s="41">
        <f t="shared" si="26"/>
        <v>0</v>
      </c>
      <c r="W132" s="41">
        <f t="shared" si="27"/>
        <v>0</v>
      </c>
      <c r="X132" s="41">
        <f t="shared" si="27"/>
        <v>0</v>
      </c>
      <c r="Y132" s="41">
        <f t="shared" si="27"/>
        <v>0</v>
      </c>
      <c r="Z132" s="41">
        <f t="shared" si="27"/>
        <v>0</v>
      </c>
      <c r="AA132" s="41">
        <f t="shared" si="28"/>
        <v>0</v>
      </c>
      <c r="AB132" s="41">
        <f t="shared" si="39"/>
        <v>0</v>
      </c>
      <c r="AC132" s="41">
        <f t="shared" si="39"/>
        <v>0</v>
      </c>
      <c r="AD132" s="41">
        <f t="shared" si="39"/>
        <v>1</v>
      </c>
      <c r="AE132" s="41">
        <f t="shared" si="29"/>
        <v>0</v>
      </c>
      <c r="AF132" s="41">
        <f t="shared" si="29"/>
        <v>0</v>
      </c>
      <c r="AG132" s="48">
        <v>489.65906272855597</v>
      </c>
      <c r="AH132" s="48">
        <v>556.07032994908718</v>
      </c>
      <c r="AI132" s="48">
        <v>70.119857540283263</v>
      </c>
      <c r="AJ132" s="48">
        <v>50</v>
      </c>
      <c r="AK132" s="41">
        <f t="shared" si="40"/>
        <v>11.317083866583383</v>
      </c>
      <c r="AL132" s="41">
        <f>LN(D132+'Models training data'!$Y$4)</f>
        <v>6.6604032961239161</v>
      </c>
      <c r="AM132" s="41">
        <f>LN(E132+'Models training data'!$Y$5)</f>
        <v>6.4314637877303538</v>
      </c>
      <c r="AN132" s="41">
        <f>LN(F132+'Models training data'!$Y$6)</f>
        <v>4.7492561698491524</v>
      </c>
      <c r="AO132" s="41">
        <f>LN(G132+'Models training data'!$Y$7)</f>
        <v>4.6011966380177771</v>
      </c>
      <c r="AP132" s="41">
        <f t="shared" si="30"/>
        <v>0</v>
      </c>
      <c r="AQ132" s="41">
        <f t="shared" si="41"/>
        <v>1</v>
      </c>
      <c r="AR132" s="41">
        <f t="shared" si="42"/>
        <v>81573.510424645952</v>
      </c>
      <c r="AS132" s="41">
        <f t="shared" si="43"/>
        <v>90146.579993422769</v>
      </c>
      <c r="AT132" s="41">
        <f t="shared" si="44"/>
        <v>11.397574917222842</v>
      </c>
      <c r="AU132" s="41">
        <f t="shared" si="45"/>
        <v>90784.458054544652</v>
      </c>
      <c r="AV132" s="41">
        <f t="shared" si="46"/>
        <v>11.406629430044509</v>
      </c>
      <c r="AW132" s="41">
        <f t="shared" si="47"/>
        <v>90034.672826021269</v>
      </c>
      <c r="AX132" s="41">
        <f t="shared" si="48"/>
        <v>11.395291949528577</v>
      </c>
      <c r="AY132" s="41">
        <f t="shared" si="49"/>
        <v>11.427439862255977</v>
      </c>
      <c r="AZ132" s="41">
        <f t="shared" si="50"/>
        <v>11.33651014444394</v>
      </c>
    </row>
    <row r="133" spans="2:52" x14ac:dyDescent="0.25">
      <c r="B133" s="41" t="str">
        <f t="shared" si="51"/>
        <v>NJ</v>
      </c>
      <c r="C133" s="43">
        <v>45388</v>
      </c>
      <c r="D133" s="45">
        <v>455.26134390998919</v>
      </c>
      <c r="E133" s="45">
        <v>561.63103324857809</v>
      </c>
      <c r="F133" s="45">
        <v>70.82105611568609</v>
      </c>
      <c r="G133" s="48">
        <v>50</v>
      </c>
      <c r="H133" s="44">
        <v>82176.656512881571</v>
      </c>
      <c r="I133" s="62">
        <f t="shared" si="31"/>
        <v>1137.7134332742535</v>
      </c>
      <c r="J133" s="41">
        <f t="shared" si="32"/>
        <v>2024</v>
      </c>
      <c r="K133" s="41">
        <f t="shared" si="33"/>
        <v>119</v>
      </c>
      <c r="L133" s="41">
        <f t="shared" si="34"/>
        <v>14161</v>
      </c>
      <c r="M133" s="41">
        <f t="shared" si="35"/>
        <v>9.5582469862230592</v>
      </c>
      <c r="N133" s="41">
        <f t="shared" si="36"/>
        <v>1</v>
      </c>
      <c r="O133" s="41">
        <f t="shared" si="37"/>
        <v>4</v>
      </c>
      <c r="P133" s="41">
        <f t="shared" si="38"/>
        <v>0</v>
      </c>
      <c r="Q133" s="41">
        <f t="shared" si="38"/>
        <v>0</v>
      </c>
      <c r="R133" s="41">
        <f t="shared" si="38"/>
        <v>0</v>
      </c>
      <c r="S133" s="41">
        <f t="shared" si="26"/>
        <v>1</v>
      </c>
      <c r="T133" s="41">
        <f t="shared" si="26"/>
        <v>0</v>
      </c>
      <c r="U133" s="41">
        <f t="shared" si="26"/>
        <v>0</v>
      </c>
      <c r="V133" s="41">
        <f t="shared" si="26"/>
        <v>0</v>
      </c>
      <c r="W133" s="41">
        <f t="shared" si="27"/>
        <v>0</v>
      </c>
      <c r="X133" s="41">
        <f t="shared" si="27"/>
        <v>0</v>
      </c>
      <c r="Y133" s="41">
        <f t="shared" si="27"/>
        <v>0</v>
      </c>
      <c r="Z133" s="41">
        <f t="shared" si="27"/>
        <v>0</v>
      </c>
      <c r="AA133" s="41">
        <f t="shared" si="28"/>
        <v>0</v>
      </c>
      <c r="AB133" s="41">
        <f t="shared" si="39"/>
        <v>0</v>
      </c>
      <c r="AC133" s="41">
        <f t="shared" si="39"/>
        <v>0</v>
      </c>
      <c r="AD133" s="41">
        <f t="shared" si="39"/>
        <v>1</v>
      </c>
      <c r="AE133" s="41">
        <f t="shared" si="29"/>
        <v>0</v>
      </c>
      <c r="AF133" s="41">
        <f t="shared" si="29"/>
        <v>0</v>
      </c>
      <c r="AG133" s="48">
        <v>455.26134390998919</v>
      </c>
      <c r="AH133" s="48">
        <v>561.63103324857809</v>
      </c>
      <c r="AI133" s="48">
        <v>70.82105611568609</v>
      </c>
      <c r="AJ133" s="48">
        <v>50</v>
      </c>
      <c r="AK133" s="41">
        <f t="shared" si="40"/>
        <v>11.316626556684966</v>
      </c>
      <c r="AL133" s="41">
        <f>LN(D133+'Models training data'!$Y$4)</f>
        <v>6.6153528497709244</v>
      </c>
      <c r="AM133" s="41">
        <f>LN(E133+'Models training data'!$Y$5)</f>
        <v>6.4403771904941802</v>
      </c>
      <c r="AN133" s="41">
        <f>LN(F133+'Models training data'!$Y$6)</f>
        <v>4.7553088856689696</v>
      </c>
      <c r="AO133" s="41">
        <f>LN(G133+'Models training data'!$Y$7)</f>
        <v>4.6011966380177771</v>
      </c>
      <c r="AP133" s="41">
        <f t="shared" si="30"/>
        <v>0</v>
      </c>
      <c r="AQ133" s="41">
        <f t="shared" si="41"/>
        <v>1</v>
      </c>
      <c r="AR133" s="41">
        <f t="shared" si="42"/>
        <v>81180.803405372833</v>
      </c>
      <c r="AS133" s="41">
        <f t="shared" si="43"/>
        <v>89755.121920746402</v>
      </c>
      <c r="AT133" s="41">
        <f t="shared" si="44"/>
        <v>11.394164581219359</v>
      </c>
      <c r="AU133" s="41">
        <f t="shared" si="45"/>
        <v>90546.827759373016</v>
      </c>
      <c r="AV133" s="41">
        <f t="shared" si="46"/>
        <v>11.405420742251327</v>
      </c>
      <c r="AW133" s="41">
        <f t="shared" si="47"/>
        <v>89747.103667264761</v>
      </c>
      <c r="AX133" s="41">
        <f t="shared" si="48"/>
        <v>11.392993194448739</v>
      </c>
      <c r="AY133" s="41">
        <f t="shared" si="49"/>
        <v>11.427362808424041</v>
      </c>
      <c r="AZ133" s="41">
        <f t="shared" si="50"/>
        <v>11.337121166699529</v>
      </c>
    </row>
    <row r="134" spans="2:52" x14ac:dyDescent="0.25">
      <c r="B134" s="41" t="str">
        <f t="shared" si="51"/>
        <v>NJ</v>
      </c>
      <c r="C134" s="43">
        <v>45395</v>
      </c>
      <c r="D134" s="45">
        <v>431.18294073699246</v>
      </c>
      <c r="E134" s="45">
        <v>567.24734358106389</v>
      </c>
      <c r="F134" s="45">
        <v>71.529266676842951</v>
      </c>
      <c r="G134" s="48">
        <v>54.500000000000007</v>
      </c>
      <c r="H134" s="44">
        <v>82673.529336551728</v>
      </c>
      <c r="I134" s="62">
        <f t="shared" si="31"/>
        <v>1124.4595509948992</v>
      </c>
      <c r="J134" s="41">
        <f t="shared" si="32"/>
        <v>2024</v>
      </c>
      <c r="K134" s="41">
        <f t="shared" si="33"/>
        <v>120</v>
      </c>
      <c r="L134" s="41">
        <f t="shared" si="34"/>
        <v>14400</v>
      </c>
      <c r="M134" s="41">
        <f t="shared" si="35"/>
        <v>9.5749834855640916</v>
      </c>
      <c r="N134" s="41">
        <f t="shared" si="36"/>
        <v>1</v>
      </c>
      <c r="O134" s="41">
        <f t="shared" si="37"/>
        <v>4</v>
      </c>
      <c r="P134" s="41">
        <f t="shared" si="38"/>
        <v>0</v>
      </c>
      <c r="Q134" s="41">
        <f t="shared" si="38"/>
        <v>0</v>
      </c>
      <c r="R134" s="41">
        <f t="shared" si="38"/>
        <v>0</v>
      </c>
      <c r="S134" s="41">
        <f t="shared" si="26"/>
        <v>1</v>
      </c>
      <c r="T134" s="41">
        <f t="shared" si="26"/>
        <v>0</v>
      </c>
      <c r="U134" s="41">
        <f t="shared" si="26"/>
        <v>0</v>
      </c>
      <c r="V134" s="41">
        <f t="shared" si="26"/>
        <v>0</v>
      </c>
      <c r="W134" s="41">
        <f t="shared" si="27"/>
        <v>0</v>
      </c>
      <c r="X134" s="41">
        <f t="shared" si="27"/>
        <v>0</v>
      </c>
      <c r="Y134" s="41">
        <f t="shared" si="27"/>
        <v>0</v>
      </c>
      <c r="Z134" s="41">
        <f t="shared" si="27"/>
        <v>0</v>
      </c>
      <c r="AA134" s="41">
        <f t="shared" si="28"/>
        <v>0</v>
      </c>
      <c r="AB134" s="41">
        <f t="shared" si="39"/>
        <v>0</v>
      </c>
      <c r="AC134" s="41">
        <f t="shared" si="39"/>
        <v>0</v>
      </c>
      <c r="AD134" s="41">
        <f t="shared" si="39"/>
        <v>1</v>
      </c>
      <c r="AE134" s="41">
        <f t="shared" si="29"/>
        <v>0</v>
      </c>
      <c r="AF134" s="41">
        <f t="shared" si="29"/>
        <v>0</v>
      </c>
      <c r="AG134" s="48">
        <v>431.18294073699246</v>
      </c>
      <c r="AH134" s="48">
        <v>567.24734358106389</v>
      </c>
      <c r="AI134" s="48">
        <v>71.529266676842951</v>
      </c>
      <c r="AJ134" s="48">
        <v>54.500000000000007</v>
      </c>
      <c r="AK134" s="41">
        <f t="shared" si="40"/>
        <v>11.322654749201323</v>
      </c>
      <c r="AL134" s="41">
        <f>LN(D134+'Models training data'!$Y$4)</f>
        <v>6.582564704919549</v>
      </c>
      <c r="AM134" s="41">
        <f>LN(E134+'Models training data'!$Y$5)</f>
        <v>6.4492997994764103</v>
      </c>
      <c r="AN134" s="41">
        <f>LN(F134+'Models training data'!$Y$6)</f>
        <v>4.7613851670112108</v>
      </c>
      <c r="AO134" s="41">
        <f>LN(G134+'Models training data'!$Y$7)</f>
        <v>4.645384958866936</v>
      </c>
      <c r="AP134" s="41">
        <f t="shared" si="30"/>
        <v>0</v>
      </c>
      <c r="AQ134" s="41">
        <f t="shared" si="41"/>
        <v>1</v>
      </c>
      <c r="AR134" s="41">
        <f t="shared" si="42"/>
        <v>81156.413092289091</v>
      </c>
      <c r="AS134" s="41">
        <f t="shared" si="43"/>
        <v>89731.024530704701</v>
      </c>
      <c r="AT134" s="41">
        <f t="shared" si="44"/>
        <v>11.39390696395458</v>
      </c>
      <c r="AU134" s="41">
        <f t="shared" si="45"/>
        <v>90588.804592212691</v>
      </c>
      <c r="AV134" s="41">
        <f t="shared" si="46"/>
        <v>11.406110720111887</v>
      </c>
      <c r="AW134" s="41">
        <f t="shared" si="47"/>
        <v>89734.995595357788</v>
      </c>
      <c r="AX134" s="41">
        <f t="shared" si="48"/>
        <v>11.392853815394613</v>
      </c>
      <c r="AY134" s="41">
        <f t="shared" si="49"/>
        <v>11.42822849372458</v>
      </c>
      <c r="AZ134" s="41">
        <f t="shared" si="50"/>
        <v>11.343353836058121</v>
      </c>
    </row>
    <row r="135" spans="2:52" x14ac:dyDescent="0.25">
      <c r="B135" s="41" t="str">
        <f t="shared" si="51"/>
        <v>NJ</v>
      </c>
      <c r="C135" s="43">
        <v>45402</v>
      </c>
      <c r="D135" s="45">
        <v>414.32805851589467</v>
      </c>
      <c r="E135" s="45">
        <v>572.9198170168745</v>
      </c>
      <c r="F135" s="45">
        <v>72.244559343611385</v>
      </c>
      <c r="G135" s="48">
        <v>59.90000000000002</v>
      </c>
      <c r="H135" s="44">
        <v>83250.842458600833</v>
      </c>
      <c r="I135" s="62">
        <f t="shared" si="31"/>
        <v>1119.3924348763805</v>
      </c>
      <c r="J135" s="41">
        <f t="shared" si="32"/>
        <v>2024</v>
      </c>
      <c r="K135" s="41">
        <f t="shared" si="33"/>
        <v>121</v>
      </c>
      <c r="L135" s="41">
        <f t="shared" si="34"/>
        <v>14641</v>
      </c>
      <c r="M135" s="41">
        <f t="shared" si="35"/>
        <v>9.5915810911934827</v>
      </c>
      <c r="N135" s="41">
        <f t="shared" si="36"/>
        <v>1</v>
      </c>
      <c r="O135" s="41">
        <f t="shared" si="37"/>
        <v>4</v>
      </c>
      <c r="P135" s="41">
        <f t="shared" si="38"/>
        <v>0</v>
      </c>
      <c r="Q135" s="41">
        <f t="shared" si="38"/>
        <v>0</v>
      </c>
      <c r="R135" s="41">
        <f t="shared" si="38"/>
        <v>0</v>
      </c>
      <c r="S135" s="41">
        <f t="shared" si="26"/>
        <v>1</v>
      </c>
      <c r="T135" s="41">
        <f t="shared" si="26"/>
        <v>0</v>
      </c>
      <c r="U135" s="41">
        <f t="shared" si="26"/>
        <v>0</v>
      </c>
      <c r="V135" s="41">
        <f t="shared" si="26"/>
        <v>0</v>
      </c>
      <c r="W135" s="41">
        <f t="shared" si="27"/>
        <v>0</v>
      </c>
      <c r="X135" s="41">
        <f t="shared" si="27"/>
        <v>0</v>
      </c>
      <c r="Y135" s="41">
        <f t="shared" si="27"/>
        <v>0</v>
      </c>
      <c r="Z135" s="41">
        <f t="shared" si="27"/>
        <v>0</v>
      </c>
      <c r="AA135" s="41">
        <f t="shared" si="28"/>
        <v>0</v>
      </c>
      <c r="AB135" s="41">
        <f t="shared" si="39"/>
        <v>0</v>
      </c>
      <c r="AC135" s="41">
        <f t="shared" si="39"/>
        <v>0</v>
      </c>
      <c r="AD135" s="41">
        <f t="shared" si="39"/>
        <v>1</v>
      </c>
      <c r="AE135" s="41">
        <f t="shared" si="29"/>
        <v>0</v>
      </c>
      <c r="AF135" s="41">
        <f t="shared" si="29"/>
        <v>0</v>
      </c>
      <c r="AG135" s="48">
        <v>414.32805851589467</v>
      </c>
      <c r="AH135" s="48">
        <v>572.9198170168745</v>
      </c>
      <c r="AI135" s="48">
        <v>72.244559343611385</v>
      </c>
      <c r="AJ135" s="48">
        <v>59.90000000000002</v>
      </c>
      <c r="AK135" s="41">
        <f t="shared" si="40"/>
        <v>11.32961352741432</v>
      </c>
      <c r="AL135" s="41">
        <f>LN(D135+'Models training data'!$Y$4)</f>
        <v>6.5589560820084314</v>
      </c>
      <c r="AM135" s="41">
        <f>LN(E135+'Models training data'!$Y$5)</f>
        <v>6.4582315422814744</v>
      </c>
      <c r="AN135" s="41">
        <f>LN(F135+'Models training data'!$Y$6)</f>
        <v>4.7674849620368427</v>
      </c>
      <c r="AO135" s="41">
        <f>LN(G135+'Models training data'!$Y$7)</f>
        <v>4.6959559059570335</v>
      </c>
      <c r="AP135" s="41">
        <f t="shared" si="30"/>
        <v>0</v>
      </c>
      <c r="AQ135" s="41">
        <f t="shared" si="41"/>
        <v>1</v>
      </c>
      <c r="AR135" s="41">
        <f t="shared" si="42"/>
        <v>81132.022779205348</v>
      </c>
      <c r="AS135" s="41">
        <f t="shared" si="43"/>
        <v>89706.927140663</v>
      </c>
      <c r="AT135" s="41">
        <f t="shared" si="44"/>
        <v>11.3936493466898</v>
      </c>
      <c r="AU135" s="41">
        <f t="shared" si="45"/>
        <v>90631.96012372819</v>
      </c>
      <c r="AV135" s="41">
        <f t="shared" si="46"/>
        <v>11.406817643174136</v>
      </c>
      <c r="AW135" s="41">
        <f t="shared" si="47"/>
        <v>89722.988006533531</v>
      </c>
      <c r="AX135" s="41">
        <f t="shared" si="48"/>
        <v>11.392715593026466</v>
      </c>
      <c r="AY135" s="41">
        <f t="shared" si="49"/>
        <v>11.429397489198443</v>
      </c>
      <c r="AZ135" s="41">
        <f t="shared" si="50"/>
        <v>11.35047656561871</v>
      </c>
    </row>
    <row r="136" spans="2:52" x14ac:dyDescent="0.25">
      <c r="B136" s="41" t="str">
        <f t="shared" si="51"/>
        <v>NJ</v>
      </c>
      <c r="C136" s="43">
        <v>45409</v>
      </c>
      <c r="D136" s="45">
        <v>402.52964096112623</v>
      </c>
      <c r="E136" s="45">
        <v>578.64901518704323</v>
      </c>
      <c r="F136" s="45">
        <v>72.967004937047506</v>
      </c>
      <c r="G136" s="48">
        <v>65.885000000000019</v>
      </c>
      <c r="H136" s="44">
        <v>83857.583912024449</v>
      </c>
      <c r="I136" s="62">
        <f t="shared" si="31"/>
        <v>1120.0306610852169</v>
      </c>
      <c r="J136" s="41">
        <f t="shared" si="32"/>
        <v>2024</v>
      </c>
      <c r="K136" s="41">
        <f t="shared" si="33"/>
        <v>122</v>
      </c>
      <c r="L136" s="41">
        <f t="shared" si="34"/>
        <v>14884</v>
      </c>
      <c r="M136" s="41">
        <f t="shared" si="35"/>
        <v>9.6080420894665135</v>
      </c>
      <c r="N136" s="41">
        <f t="shared" si="36"/>
        <v>1</v>
      </c>
      <c r="O136" s="41">
        <f t="shared" si="37"/>
        <v>4</v>
      </c>
      <c r="P136" s="41">
        <f t="shared" si="38"/>
        <v>0</v>
      </c>
      <c r="Q136" s="41">
        <f t="shared" si="38"/>
        <v>0</v>
      </c>
      <c r="R136" s="41">
        <f t="shared" si="38"/>
        <v>0</v>
      </c>
      <c r="S136" s="41">
        <f t="shared" si="26"/>
        <v>1</v>
      </c>
      <c r="T136" s="41">
        <f t="shared" si="26"/>
        <v>0</v>
      </c>
      <c r="U136" s="41">
        <f t="shared" si="26"/>
        <v>0</v>
      </c>
      <c r="V136" s="41">
        <f t="shared" si="26"/>
        <v>0</v>
      </c>
      <c r="W136" s="41">
        <f t="shared" si="27"/>
        <v>0</v>
      </c>
      <c r="X136" s="41">
        <f t="shared" si="27"/>
        <v>0</v>
      </c>
      <c r="Y136" s="41">
        <f t="shared" si="27"/>
        <v>0</v>
      </c>
      <c r="Z136" s="41">
        <f t="shared" si="27"/>
        <v>0</v>
      </c>
      <c r="AA136" s="41">
        <f t="shared" si="28"/>
        <v>0</v>
      </c>
      <c r="AB136" s="41">
        <f t="shared" si="39"/>
        <v>0</v>
      </c>
      <c r="AC136" s="41">
        <f t="shared" si="39"/>
        <v>0</v>
      </c>
      <c r="AD136" s="41">
        <f t="shared" si="39"/>
        <v>1</v>
      </c>
      <c r="AE136" s="41">
        <f t="shared" si="29"/>
        <v>0</v>
      </c>
      <c r="AF136" s="41">
        <f t="shared" si="29"/>
        <v>0</v>
      </c>
      <c r="AG136" s="48">
        <v>402.52964096112623</v>
      </c>
      <c r="AH136" s="48">
        <v>578.64901518704323</v>
      </c>
      <c r="AI136" s="48">
        <v>72.967004937047506</v>
      </c>
      <c r="AJ136" s="48">
        <v>65.885000000000019</v>
      </c>
      <c r="AK136" s="41">
        <f t="shared" si="40"/>
        <v>11.336875209339336</v>
      </c>
      <c r="AL136" s="41">
        <f>LN(D136+'Models training data'!$Y$4)</f>
        <v>6.5420920209221904</v>
      </c>
      <c r="AM136" s="41">
        <f>LN(E136+'Models training data'!$Y$5)</f>
        <v>6.4671723469175619</v>
      </c>
      <c r="AN136" s="41">
        <f>LN(F136+'Models training data'!$Y$6)</f>
        <v>4.7736082179175536</v>
      </c>
      <c r="AO136" s="41">
        <f>LN(G136+'Models training data'!$Y$7)</f>
        <v>4.7491703830645049</v>
      </c>
      <c r="AP136" s="41">
        <f t="shared" si="30"/>
        <v>0</v>
      </c>
      <c r="AQ136" s="41">
        <f t="shared" si="41"/>
        <v>1</v>
      </c>
      <c r="AR136" s="41">
        <f t="shared" si="42"/>
        <v>81107.632466121606</v>
      </c>
      <c r="AS136" s="41">
        <f t="shared" si="43"/>
        <v>89682.829750621298</v>
      </c>
      <c r="AT136" s="41">
        <f t="shared" si="44"/>
        <v>11.393391729425019</v>
      </c>
      <c r="AU136" s="41">
        <f t="shared" si="45"/>
        <v>90676.294353919511</v>
      </c>
      <c r="AV136" s="41">
        <f t="shared" si="46"/>
        <v>11.407541511438078</v>
      </c>
      <c r="AW136" s="41">
        <f t="shared" si="47"/>
        <v>89711.079246721274</v>
      </c>
      <c r="AX136" s="41">
        <f t="shared" si="48"/>
        <v>11.392578508303876</v>
      </c>
      <c r="AY136" s="41">
        <f t="shared" si="49"/>
        <v>11.430773944706045</v>
      </c>
      <c r="AZ136" s="41">
        <f t="shared" si="50"/>
        <v>11.357999535393128</v>
      </c>
    </row>
    <row r="137" spans="2:52" x14ac:dyDescent="0.25">
      <c r="B137" s="41" t="str">
        <f t="shared" si="51"/>
        <v>NJ</v>
      </c>
      <c r="C137" s="43">
        <v>45416</v>
      </c>
      <c r="D137" s="45">
        <v>556.81953172720421</v>
      </c>
      <c r="E137" s="45">
        <v>584.43550533891369</v>
      </c>
      <c r="F137" s="45">
        <v>73.696674986417975</v>
      </c>
      <c r="G137" s="48">
        <v>72.473000000000042</v>
      </c>
      <c r="H137" s="44">
        <v>91673.910856046074</v>
      </c>
      <c r="I137" s="62">
        <f t="shared" si="31"/>
        <v>1287.4247120525358</v>
      </c>
      <c r="J137" s="41">
        <f t="shared" si="32"/>
        <v>2024</v>
      </c>
      <c r="K137" s="41">
        <f t="shared" si="33"/>
        <v>123</v>
      </c>
      <c r="L137" s="41">
        <f t="shared" si="34"/>
        <v>15129</v>
      </c>
      <c r="M137" s="41">
        <f t="shared" si="35"/>
        <v>9.6243687107448341</v>
      </c>
      <c r="N137" s="41">
        <f t="shared" si="36"/>
        <v>1</v>
      </c>
      <c r="O137" s="41">
        <f t="shared" si="37"/>
        <v>5</v>
      </c>
      <c r="P137" s="41">
        <f t="shared" si="38"/>
        <v>0</v>
      </c>
      <c r="Q137" s="41">
        <f t="shared" si="38"/>
        <v>0</v>
      </c>
      <c r="R137" s="41">
        <f t="shared" si="38"/>
        <v>0</v>
      </c>
      <c r="S137" s="41">
        <f t="shared" si="26"/>
        <v>0</v>
      </c>
      <c r="T137" s="41">
        <f t="shared" si="26"/>
        <v>1</v>
      </c>
      <c r="U137" s="41">
        <f t="shared" si="26"/>
        <v>0</v>
      </c>
      <c r="V137" s="41">
        <f t="shared" si="26"/>
        <v>0</v>
      </c>
      <c r="W137" s="41">
        <f t="shared" si="27"/>
        <v>0</v>
      </c>
      <c r="X137" s="41">
        <f t="shared" si="27"/>
        <v>0</v>
      </c>
      <c r="Y137" s="41">
        <f t="shared" si="27"/>
        <v>0</v>
      </c>
      <c r="Z137" s="41">
        <f t="shared" si="27"/>
        <v>0</v>
      </c>
      <c r="AA137" s="41">
        <f t="shared" si="28"/>
        <v>0</v>
      </c>
      <c r="AB137" s="41">
        <f t="shared" si="39"/>
        <v>0</v>
      </c>
      <c r="AC137" s="41">
        <f t="shared" si="39"/>
        <v>0</v>
      </c>
      <c r="AD137" s="41">
        <f t="shared" si="39"/>
        <v>1</v>
      </c>
      <c r="AE137" s="41">
        <f t="shared" si="29"/>
        <v>0</v>
      </c>
      <c r="AF137" s="41">
        <f t="shared" si="29"/>
        <v>0</v>
      </c>
      <c r="AG137" s="48">
        <v>556.81953172720421</v>
      </c>
      <c r="AH137" s="48">
        <v>584.43550533891369</v>
      </c>
      <c r="AI137" s="48">
        <v>73.696674986417975</v>
      </c>
      <c r="AJ137" s="48">
        <v>72.473000000000042</v>
      </c>
      <c r="AK137" s="41">
        <f t="shared" si="40"/>
        <v>11.425993112378592</v>
      </c>
      <c r="AL137" s="41">
        <f>LN(D137+'Models training data'!$Y$4)</f>
        <v>6.7429116055704492</v>
      </c>
      <c r="AM137" s="41">
        <f>LN(E137+'Models training data'!$Y$5)</f>
        <v>6.476122141797358</v>
      </c>
      <c r="AN137" s="41">
        <f>LN(F137+'Models training data'!$Y$6)</f>
        <v>4.7797548808454051</v>
      </c>
      <c r="AO137" s="41">
        <f>LN(G137+'Models training data'!$Y$7)</f>
        <v>4.8046473535817</v>
      </c>
      <c r="AP137" s="41">
        <f t="shared" si="30"/>
        <v>0</v>
      </c>
      <c r="AQ137" s="41">
        <f t="shared" si="41"/>
        <v>1</v>
      </c>
      <c r="AR137" s="41">
        <f t="shared" si="42"/>
        <v>89928.076658905018</v>
      </c>
      <c r="AS137" s="41">
        <f t="shared" si="43"/>
        <v>98501.202559035999</v>
      </c>
      <c r="AT137" s="41">
        <f t="shared" si="44"/>
        <v>11.49464992759626</v>
      </c>
      <c r="AU137" s="41">
        <f t="shared" si="45"/>
        <v>99480.160563347425</v>
      </c>
      <c r="AV137" s="41">
        <f t="shared" si="46"/>
        <v>11.508607429643831</v>
      </c>
      <c r="AW137" s="41">
        <f t="shared" si="47"/>
        <v>98604.058000612655</v>
      </c>
      <c r="AX137" s="41">
        <f t="shared" si="48"/>
        <v>11.494835343525242</v>
      </c>
      <c r="AY137" s="41">
        <f t="shared" si="49"/>
        <v>11.435755115286968</v>
      </c>
      <c r="AZ137" s="41">
        <f t="shared" si="50"/>
        <v>11.368038656724725</v>
      </c>
    </row>
    <row r="138" spans="2:52" x14ac:dyDescent="0.25">
      <c r="B138" s="41" t="str">
        <f t="shared" si="51"/>
        <v>NJ</v>
      </c>
      <c r="C138" s="43">
        <v>45423</v>
      </c>
      <c r="D138" s="45">
        <v>667.57294309400299</v>
      </c>
      <c r="E138" s="45">
        <v>1359.5759933272677</v>
      </c>
      <c r="F138" s="45">
        <v>298.65712091307267</v>
      </c>
      <c r="G138" s="48">
        <v>79.720250000000064</v>
      </c>
      <c r="H138" s="44">
        <v>105619.71190514733</v>
      </c>
      <c r="I138" s="62">
        <f t="shared" si="31"/>
        <v>2405.5263073343431</v>
      </c>
      <c r="J138" s="41">
        <f t="shared" si="32"/>
        <v>2024</v>
      </c>
      <c r="K138" s="41">
        <f t="shared" si="33"/>
        <v>124</v>
      </c>
      <c r="L138" s="41">
        <f t="shared" si="34"/>
        <v>15376</v>
      </c>
      <c r="M138" s="41">
        <f t="shared" si="35"/>
        <v>9.6405631312100741</v>
      </c>
      <c r="N138" s="41">
        <f t="shared" si="36"/>
        <v>1</v>
      </c>
      <c r="O138" s="41">
        <f t="shared" si="37"/>
        <v>5</v>
      </c>
      <c r="P138" s="41">
        <f t="shared" si="38"/>
        <v>0</v>
      </c>
      <c r="Q138" s="41">
        <f t="shared" si="38"/>
        <v>0</v>
      </c>
      <c r="R138" s="41">
        <f t="shared" si="38"/>
        <v>0</v>
      </c>
      <c r="S138" s="41">
        <f t="shared" si="26"/>
        <v>0</v>
      </c>
      <c r="T138" s="41">
        <f t="shared" si="26"/>
        <v>1</v>
      </c>
      <c r="U138" s="41">
        <f t="shared" si="26"/>
        <v>0</v>
      </c>
      <c r="V138" s="41">
        <f t="shared" si="26"/>
        <v>0</v>
      </c>
      <c r="W138" s="41">
        <f t="shared" si="27"/>
        <v>0</v>
      </c>
      <c r="X138" s="41">
        <f t="shared" si="27"/>
        <v>0</v>
      </c>
      <c r="Y138" s="41">
        <f t="shared" si="27"/>
        <v>0</v>
      </c>
      <c r="Z138" s="41">
        <f t="shared" si="27"/>
        <v>0</v>
      </c>
      <c r="AA138" s="41">
        <f t="shared" si="28"/>
        <v>0</v>
      </c>
      <c r="AB138" s="41">
        <f t="shared" si="39"/>
        <v>0</v>
      </c>
      <c r="AC138" s="41">
        <f t="shared" si="39"/>
        <v>0</v>
      </c>
      <c r="AD138" s="41">
        <f t="shared" si="39"/>
        <v>1</v>
      </c>
      <c r="AE138" s="41">
        <f t="shared" si="29"/>
        <v>0</v>
      </c>
      <c r="AF138" s="41">
        <f t="shared" si="29"/>
        <v>0</v>
      </c>
      <c r="AG138" s="48">
        <v>667.57294309400299</v>
      </c>
      <c r="AH138" s="48">
        <v>1359.5759933272677</v>
      </c>
      <c r="AI138" s="48">
        <v>298.65712091307267</v>
      </c>
      <c r="AJ138" s="48">
        <v>79.720250000000064</v>
      </c>
      <c r="AK138" s="41">
        <f t="shared" si="40"/>
        <v>11.567600298602851</v>
      </c>
      <c r="AL138" s="41">
        <f>LN(D138+'Models training data'!$Y$4)</f>
        <v>6.8656613030715246</v>
      </c>
      <c r="AM138" s="41">
        <f>LN(E138+'Models training data'!$Y$5)</f>
        <v>7.2616379836491021</v>
      </c>
      <c r="AN138" s="41">
        <f>LN(F138+'Models training data'!$Y$6)</f>
        <v>5.8407451543188049</v>
      </c>
      <c r="AO138" s="41">
        <f>LN(G138+'Models training data'!$Y$7)</f>
        <v>4.8623184369283239</v>
      </c>
      <c r="AP138" s="41">
        <f t="shared" si="30"/>
        <v>0</v>
      </c>
      <c r="AQ138" s="41">
        <f t="shared" si="41"/>
        <v>1</v>
      </c>
      <c r="AR138" s="41">
        <f t="shared" si="42"/>
        <v>89903.686345821276</v>
      </c>
      <c r="AS138" s="41">
        <f t="shared" si="43"/>
        <v>98477.105168994298</v>
      </c>
      <c r="AT138" s="41">
        <f t="shared" si="44"/>
        <v>11.494392310331481</v>
      </c>
      <c r="AU138" s="41">
        <f t="shared" si="45"/>
        <v>99526.852190890393</v>
      </c>
      <c r="AV138" s="41">
        <f t="shared" si="46"/>
        <v>11.509365188311154</v>
      </c>
      <c r="AW138" s="41">
        <f t="shared" si="47"/>
        <v>98592.342097335058</v>
      </c>
      <c r="AX138" s="41">
        <f t="shared" si="48"/>
        <v>11.494700478822619</v>
      </c>
      <c r="AY138" s="41">
        <f t="shared" si="49"/>
        <v>11.553717563451661</v>
      </c>
      <c r="AZ138" s="41">
        <f t="shared" si="50"/>
        <v>11.503131340275733</v>
      </c>
    </row>
    <row r="139" spans="2:52" x14ac:dyDescent="0.25">
      <c r="B139" s="41" t="str">
        <f t="shared" si="51"/>
        <v>NJ</v>
      </c>
      <c r="C139" s="43">
        <v>45430</v>
      </c>
      <c r="D139" s="45">
        <v>747.8783237596117</v>
      </c>
      <c r="E139" s="45">
        <v>1720.4622813049996</v>
      </c>
      <c r="F139" s="45">
        <v>324.06604003988247</v>
      </c>
      <c r="G139" s="48">
        <v>87.692270000000065</v>
      </c>
      <c r="H139" s="44">
        <v>107945.24812430887</v>
      </c>
      <c r="I139" s="62">
        <f t="shared" si="31"/>
        <v>2880.0989151044937</v>
      </c>
      <c r="J139" s="41">
        <f t="shared" si="32"/>
        <v>2024</v>
      </c>
      <c r="K139" s="41">
        <f t="shared" si="33"/>
        <v>125</v>
      </c>
      <c r="L139" s="41">
        <f t="shared" si="34"/>
        <v>15625</v>
      </c>
      <c r="M139" s="41">
        <f t="shared" si="35"/>
        <v>9.656627474604603</v>
      </c>
      <c r="N139" s="41">
        <f t="shared" si="36"/>
        <v>1</v>
      </c>
      <c r="O139" s="41">
        <f t="shared" si="37"/>
        <v>5</v>
      </c>
      <c r="P139" s="41">
        <f t="shared" si="38"/>
        <v>0</v>
      </c>
      <c r="Q139" s="41">
        <f t="shared" si="38"/>
        <v>0</v>
      </c>
      <c r="R139" s="41">
        <f t="shared" si="38"/>
        <v>0</v>
      </c>
      <c r="S139" s="41">
        <f t="shared" si="26"/>
        <v>0</v>
      </c>
      <c r="T139" s="41">
        <f t="shared" si="26"/>
        <v>1</v>
      </c>
      <c r="U139" s="41">
        <f t="shared" si="26"/>
        <v>0</v>
      </c>
      <c r="V139" s="41">
        <f t="shared" si="26"/>
        <v>0</v>
      </c>
      <c r="W139" s="41">
        <f t="shared" si="27"/>
        <v>0</v>
      </c>
      <c r="X139" s="41">
        <f t="shared" si="27"/>
        <v>0</v>
      </c>
      <c r="Y139" s="41">
        <f t="shared" si="27"/>
        <v>0</v>
      </c>
      <c r="Z139" s="41">
        <f t="shared" si="27"/>
        <v>0</v>
      </c>
      <c r="AA139" s="41">
        <f t="shared" si="28"/>
        <v>0</v>
      </c>
      <c r="AB139" s="41">
        <f t="shared" si="39"/>
        <v>0</v>
      </c>
      <c r="AC139" s="41">
        <f t="shared" si="39"/>
        <v>0</v>
      </c>
      <c r="AD139" s="41">
        <f t="shared" si="39"/>
        <v>1</v>
      </c>
      <c r="AE139" s="41">
        <f t="shared" si="29"/>
        <v>0</v>
      </c>
      <c r="AF139" s="41">
        <f t="shared" si="29"/>
        <v>0</v>
      </c>
      <c r="AG139" s="48">
        <v>747.8783237596117</v>
      </c>
      <c r="AH139" s="48">
        <v>1720.4622813049996</v>
      </c>
      <c r="AI139" s="48">
        <v>324.06604003988247</v>
      </c>
      <c r="AJ139" s="48">
        <v>87.692270000000065</v>
      </c>
      <c r="AK139" s="41">
        <f t="shared" si="40"/>
        <v>11.589379415745814</v>
      </c>
      <c r="AL139" s="41">
        <f>LN(D139+'Models training data'!$Y$4)</f>
        <v>6.9460958499347347</v>
      </c>
      <c r="AM139" s="41">
        <f>LN(E139+'Models training data'!$Y$5)</f>
        <v>7.4874394107982551</v>
      </c>
      <c r="AN139" s="41">
        <f>LN(F139+'Models training data'!$Y$6)</f>
        <v>5.9120005908714335</v>
      </c>
      <c r="AO139" s="41">
        <f>LN(G139+'Models training data'!$Y$7)</f>
        <v>4.9221370203144419</v>
      </c>
      <c r="AP139" s="41">
        <f t="shared" si="30"/>
        <v>0</v>
      </c>
      <c r="AQ139" s="41">
        <f t="shared" si="41"/>
        <v>1</v>
      </c>
      <c r="AR139" s="41">
        <f t="shared" si="42"/>
        <v>89879.296032737533</v>
      </c>
      <c r="AS139" s="41">
        <f t="shared" si="43"/>
        <v>98453.007778952597</v>
      </c>
      <c r="AT139" s="41">
        <f t="shared" si="44"/>
        <v>11.4941346930667</v>
      </c>
      <c r="AU139" s="41">
        <f t="shared" si="45"/>
        <v>99574.72251710917</v>
      </c>
      <c r="AV139" s="41">
        <f t="shared" si="46"/>
        <v>11.510139892180169</v>
      </c>
      <c r="AW139" s="41">
        <f t="shared" si="47"/>
        <v>98580.720298714223</v>
      </c>
      <c r="AX139" s="41">
        <f t="shared" si="48"/>
        <v>11.494566697382313</v>
      </c>
      <c r="AY139" s="41">
        <f t="shared" si="49"/>
        <v>11.602924417795608</v>
      </c>
      <c r="AZ139" s="41">
        <f t="shared" si="50"/>
        <v>11.527688646404989</v>
      </c>
    </row>
    <row r="140" spans="2:52" x14ac:dyDescent="0.25">
      <c r="B140" s="41" t="str">
        <f t="shared" si="51"/>
        <v>NJ</v>
      </c>
      <c r="C140" s="43">
        <v>45437</v>
      </c>
      <c r="D140" s="45">
        <v>806.89786286147591</v>
      </c>
      <c r="E140" s="45">
        <v>1874.8885681778311</v>
      </c>
      <c r="F140" s="45">
        <v>329.54893523204919</v>
      </c>
      <c r="G140" s="48">
        <v>96.461496500000067</v>
      </c>
      <c r="H140" s="44">
        <v>109142.61753435615</v>
      </c>
      <c r="I140" s="62">
        <f t="shared" si="31"/>
        <v>3107.7968627713562</v>
      </c>
      <c r="J140" s="41">
        <f t="shared" si="32"/>
        <v>2024</v>
      </c>
      <c r="K140" s="41">
        <f t="shared" si="33"/>
        <v>126</v>
      </c>
      <c r="L140" s="41">
        <f t="shared" si="34"/>
        <v>15876</v>
      </c>
      <c r="M140" s="41">
        <f t="shared" si="35"/>
        <v>9.6725638139029559</v>
      </c>
      <c r="N140" s="41">
        <f t="shared" si="36"/>
        <v>1</v>
      </c>
      <c r="O140" s="41">
        <f t="shared" si="37"/>
        <v>5</v>
      </c>
      <c r="P140" s="41">
        <f t="shared" si="38"/>
        <v>0</v>
      </c>
      <c r="Q140" s="41">
        <f t="shared" si="38"/>
        <v>0</v>
      </c>
      <c r="R140" s="41">
        <f t="shared" si="38"/>
        <v>0</v>
      </c>
      <c r="S140" s="41">
        <f t="shared" si="26"/>
        <v>0</v>
      </c>
      <c r="T140" s="41">
        <f t="shared" si="26"/>
        <v>1</v>
      </c>
      <c r="U140" s="41">
        <f t="shared" si="26"/>
        <v>0</v>
      </c>
      <c r="V140" s="41">
        <f t="shared" si="26"/>
        <v>0</v>
      </c>
      <c r="W140" s="41">
        <f t="shared" si="27"/>
        <v>0</v>
      </c>
      <c r="X140" s="41">
        <f t="shared" si="27"/>
        <v>0</v>
      </c>
      <c r="Y140" s="41">
        <f t="shared" si="27"/>
        <v>0</v>
      </c>
      <c r="Z140" s="41">
        <f t="shared" si="27"/>
        <v>0</v>
      </c>
      <c r="AA140" s="41">
        <f t="shared" si="28"/>
        <v>0</v>
      </c>
      <c r="AB140" s="41">
        <f t="shared" si="39"/>
        <v>0</v>
      </c>
      <c r="AC140" s="41">
        <f t="shared" si="39"/>
        <v>0</v>
      </c>
      <c r="AD140" s="41">
        <f t="shared" si="39"/>
        <v>1</v>
      </c>
      <c r="AE140" s="41">
        <f t="shared" si="29"/>
        <v>0</v>
      </c>
      <c r="AF140" s="41">
        <f t="shared" si="29"/>
        <v>0</v>
      </c>
      <c r="AG140" s="48">
        <v>806.89786286147591</v>
      </c>
      <c r="AH140" s="48">
        <v>1874.8885681778311</v>
      </c>
      <c r="AI140" s="48">
        <v>329.54893523204919</v>
      </c>
      <c r="AJ140" s="48">
        <v>96.461496500000067</v>
      </c>
      <c r="AK140" s="41">
        <f t="shared" si="40"/>
        <v>11.600410723725087</v>
      </c>
      <c r="AL140" s="41">
        <f>LN(D140+'Models training data'!$Y$4)</f>
        <v>7.0013408761056652</v>
      </c>
      <c r="AM140" s="41">
        <f>LN(E140+'Models training data'!$Y$5)</f>
        <v>7.5703920414662411</v>
      </c>
      <c r="AN140" s="41">
        <f>LN(F140+'Models training data'!$Y$6)</f>
        <v>5.9267324581991341</v>
      </c>
      <c r="AO140" s="41">
        <f>LN(G140+'Models training data'!$Y$7)</f>
        <v>4.9840512496448719</v>
      </c>
      <c r="AP140" s="41">
        <f t="shared" si="30"/>
        <v>0</v>
      </c>
      <c r="AQ140" s="41">
        <f t="shared" si="41"/>
        <v>1</v>
      </c>
      <c r="AR140" s="41">
        <f t="shared" si="42"/>
        <v>89854.905719653791</v>
      </c>
      <c r="AS140" s="41">
        <f t="shared" si="43"/>
        <v>98428.91038891091</v>
      </c>
      <c r="AT140" s="41">
        <f t="shared" si="44"/>
        <v>11.493877075801921</v>
      </c>
      <c r="AU140" s="41">
        <f t="shared" si="45"/>
        <v>99623.771542003757</v>
      </c>
      <c r="AV140" s="41">
        <f t="shared" si="46"/>
        <v>11.510931541250873</v>
      </c>
      <c r="AW140" s="41">
        <f t="shared" si="47"/>
        <v>98569.191105050326</v>
      </c>
      <c r="AX140" s="41">
        <f t="shared" si="48"/>
        <v>11.494433981940906</v>
      </c>
      <c r="AY140" s="41">
        <f t="shared" si="49"/>
        <v>11.624825637898049</v>
      </c>
      <c r="AZ140" s="41">
        <f t="shared" si="50"/>
        <v>11.541046941732477</v>
      </c>
    </row>
    <row r="141" spans="2:52" x14ac:dyDescent="0.25">
      <c r="B141" s="41" t="str">
        <f t="shared" si="51"/>
        <v>NJ</v>
      </c>
      <c r="C141" s="43">
        <v>45444</v>
      </c>
      <c r="D141" s="45">
        <v>851.04537059507834</v>
      </c>
      <c r="E141" s="45">
        <v>1962.2482858895</v>
      </c>
      <c r="F141" s="45">
        <v>333.06864806354645</v>
      </c>
      <c r="G141" s="48">
        <v>106.1076461000001</v>
      </c>
      <c r="H141" s="44">
        <v>113942.82230378315</v>
      </c>
      <c r="I141" s="62">
        <f t="shared" si="31"/>
        <v>3252.4699506481252</v>
      </c>
      <c r="J141" s="41">
        <f t="shared" si="32"/>
        <v>2024</v>
      </c>
      <c r="K141" s="41">
        <f t="shared" si="33"/>
        <v>127</v>
      </c>
      <c r="L141" s="41">
        <f t="shared" si="34"/>
        <v>16129</v>
      </c>
      <c r="M141" s="41">
        <f t="shared" si="35"/>
        <v>9.6883741729171824</v>
      </c>
      <c r="N141" s="41">
        <f t="shared" si="36"/>
        <v>0</v>
      </c>
      <c r="O141" s="41">
        <f t="shared" si="37"/>
        <v>6</v>
      </c>
      <c r="P141" s="41">
        <f t="shared" si="38"/>
        <v>0</v>
      </c>
      <c r="Q141" s="41">
        <f t="shared" si="38"/>
        <v>0</v>
      </c>
      <c r="R141" s="41">
        <f t="shared" si="38"/>
        <v>0</v>
      </c>
      <c r="S141" s="41">
        <f t="shared" si="26"/>
        <v>0</v>
      </c>
      <c r="T141" s="41">
        <f t="shared" si="26"/>
        <v>0</v>
      </c>
      <c r="U141" s="41">
        <f t="shared" si="26"/>
        <v>1</v>
      </c>
      <c r="V141" s="41">
        <f t="shared" si="26"/>
        <v>0</v>
      </c>
      <c r="W141" s="41">
        <f t="shared" si="27"/>
        <v>0</v>
      </c>
      <c r="X141" s="41">
        <f t="shared" si="27"/>
        <v>0</v>
      </c>
      <c r="Y141" s="41">
        <f t="shared" si="27"/>
        <v>0</v>
      </c>
      <c r="Z141" s="41">
        <f t="shared" si="27"/>
        <v>0</v>
      </c>
      <c r="AA141" s="41">
        <f t="shared" si="28"/>
        <v>0</v>
      </c>
      <c r="AB141" s="41">
        <f t="shared" si="39"/>
        <v>0</v>
      </c>
      <c r="AC141" s="41">
        <f t="shared" si="39"/>
        <v>0</v>
      </c>
      <c r="AD141" s="41">
        <f t="shared" si="39"/>
        <v>1</v>
      </c>
      <c r="AE141" s="41">
        <f t="shared" si="29"/>
        <v>0</v>
      </c>
      <c r="AF141" s="41">
        <f t="shared" si="29"/>
        <v>0</v>
      </c>
      <c r="AG141" s="48">
        <v>851.04537059507834</v>
      </c>
      <c r="AH141" s="48">
        <v>1962.2482858895</v>
      </c>
      <c r="AI141" s="48">
        <v>333.06864806354645</v>
      </c>
      <c r="AJ141" s="48">
        <v>106.1076461000001</v>
      </c>
      <c r="AK141" s="41">
        <f t="shared" si="40"/>
        <v>11.64345204281523</v>
      </c>
      <c r="AL141" s="41">
        <f>LN(D141+'Models training data'!$Y$4)</f>
        <v>7.0407571203600554</v>
      </c>
      <c r="AM141" s="41">
        <f>LN(E141+'Models training data'!$Y$5)</f>
        <v>7.6144405899584164</v>
      </c>
      <c r="AN141" s="41">
        <f>LN(F141+'Models training data'!$Y$6)</f>
        <v>5.9360763852937888</v>
      </c>
      <c r="AO141" s="41">
        <f>LN(G141+'Models training data'!$Y$7)</f>
        <v>5.0480022369538542</v>
      </c>
      <c r="AP141" s="41">
        <f t="shared" si="30"/>
        <v>0</v>
      </c>
      <c r="AQ141" s="41">
        <f t="shared" si="41"/>
        <v>1</v>
      </c>
      <c r="AR141" s="41">
        <f t="shared" si="42"/>
        <v>97068.772979399728</v>
      </c>
      <c r="AS141" s="41">
        <f t="shared" si="43"/>
        <v>105649.51487862384</v>
      </c>
      <c r="AT141" s="41">
        <f t="shared" si="44"/>
        <v>11.57107335062474</v>
      </c>
      <c r="AU141" s="41">
        <f t="shared" si="45"/>
        <v>114064.56778933309</v>
      </c>
      <c r="AV141" s="41">
        <f t="shared" si="46"/>
        <v>11.658271332827235</v>
      </c>
      <c r="AW141" s="41">
        <f t="shared" si="47"/>
        <v>112471.35136292536</v>
      </c>
      <c r="AX141" s="41">
        <f t="shared" si="48"/>
        <v>11.633160880559856</v>
      </c>
      <c r="AY141" s="41">
        <f t="shared" si="49"/>
        <v>11.638185825833162</v>
      </c>
      <c r="AZ141" s="41">
        <f t="shared" si="50"/>
        <v>11.552311361827421</v>
      </c>
    </row>
    <row r="142" spans="2:52" x14ac:dyDescent="0.25">
      <c r="B142" s="41" t="str">
        <f t="shared" si="51"/>
        <v>NJ</v>
      </c>
      <c r="C142" s="43">
        <v>45451</v>
      </c>
      <c r="D142" s="45">
        <v>884.81079467452037</v>
      </c>
      <c r="E142" s="45">
        <v>2016.1761847633404</v>
      </c>
      <c r="F142" s="45">
        <v>336.42175689209961</v>
      </c>
      <c r="G142" s="48">
        <v>116.71841070500011</v>
      </c>
      <c r="H142" s="44">
        <v>114773.95554613177</v>
      </c>
      <c r="I142" s="62">
        <f t="shared" si="31"/>
        <v>3354.1271470349607</v>
      </c>
      <c r="J142" s="41">
        <f t="shared" si="32"/>
        <v>2024</v>
      </c>
      <c r="K142" s="41">
        <f t="shared" si="33"/>
        <v>128</v>
      </c>
      <c r="L142" s="41">
        <f t="shared" si="34"/>
        <v>16384</v>
      </c>
      <c r="M142" s="41">
        <f t="shared" si="35"/>
        <v>9.7040605278392338</v>
      </c>
      <c r="N142" s="41">
        <f t="shared" si="36"/>
        <v>0</v>
      </c>
      <c r="O142" s="41">
        <f t="shared" si="37"/>
        <v>6</v>
      </c>
      <c r="P142" s="41">
        <f t="shared" si="38"/>
        <v>0</v>
      </c>
      <c r="Q142" s="41">
        <f t="shared" si="38"/>
        <v>0</v>
      </c>
      <c r="R142" s="41">
        <f t="shared" si="38"/>
        <v>0</v>
      </c>
      <c r="S142" s="41">
        <f t="shared" si="26"/>
        <v>0</v>
      </c>
      <c r="T142" s="41">
        <f t="shared" si="26"/>
        <v>0</v>
      </c>
      <c r="U142" s="41">
        <f t="shared" si="26"/>
        <v>1</v>
      </c>
      <c r="V142" s="41">
        <f t="shared" si="26"/>
        <v>0</v>
      </c>
      <c r="W142" s="41">
        <f t="shared" si="27"/>
        <v>0</v>
      </c>
      <c r="X142" s="41">
        <f t="shared" si="27"/>
        <v>0</v>
      </c>
      <c r="Y142" s="41">
        <f t="shared" si="27"/>
        <v>0</v>
      </c>
      <c r="Z142" s="41">
        <f t="shared" si="27"/>
        <v>0</v>
      </c>
      <c r="AA142" s="41">
        <f t="shared" si="28"/>
        <v>0</v>
      </c>
      <c r="AB142" s="41">
        <f t="shared" si="39"/>
        <v>0</v>
      </c>
      <c r="AC142" s="41">
        <f t="shared" si="39"/>
        <v>0</v>
      </c>
      <c r="AD142" s="41">
        <f t="shared" si="39"/>
        <v>1</v>
      </c>
      <c r="AE142" s="41">
        <f t="shared" si="29"/>
        <v>0</v>
      </c>
      <c r="AF142" s="41">
        <f t="shared" si="29"/>
        <v>0</v>
      </c>
      <c r="AG142" s="48">
        <v>884.81079467452037</v>
      </c>
      <c r="AH142" s="48">
        <v>2016.1761847633404</v>
      </c>
      <c r="AI142" s="48">
        <v>336.42175689209961</v>
      </c>
      <c r="AJ142" s="48">
        <v>116.71841070500011</v>
      </c>
      <c r="AK142" s="41">
        <f t="shared" si="40"/>
        <v>11.650719869064096</v>
      </c>
      <c r="AL142" s="41">
        <f>LN(D142+'Models training data'!$Y$4)</f>
        <v>7.0698890311759248</v>
      </c>
      <c r="AM142" s="41">
        <f>LN(E142+'Models training data'!$Y$5)</f>
        <v>7.6406942935087221</v>
      </c>
      <c r="AN142" s="41">
        <f>LN(F142+'Models training data'!$Y$6)</f>
        <v>5.9448975419114296</v>
      </c>
      <c r="AO142" s="41">
        <f>LN(G142+'Models training data'!$Y$7)</f>
        <v>5.1139247324585471</v>
      </c>
      <c r="AP142" s="41">
        <f t="shared" si="30"/>
        <v>0</v>
      </c>
      <c r="AQ142" s="41">
        <f t="shared" si="41"/>
        <v>1</v>
      </c>
      <c r="AR142" s="41">
        <f t="shared" si="42"/>
        <v>97044.382666315985</v>
      </c>
      <c r="AS142" s="41">
        <f t="shared" si="43"/>
        <v>105625.41748858214</v>
      </c>
      <c r="AT142" s="41">
        <f t="shared" si="44"/>
        <v>11.570815733359961</v>
      </c>
      <c r="AU142" s="41">
        <f t="shared" si="45"/>
        <v>114115.97421157932</v>
      </c>
      <c r="AV142" s="41">
        <f t="shared" si="46"/>
        <v>11.659096872301321</v>
      </c>
      <c r="AW142" s="41">
        <f t="shared" si="47"/>
        <v>112460.00302122711</v>
      </c>
      <c r="AX142" s="41">
        <f t="shared" si="48"/>
        <v>11.633030246950808</v>
      </c>
      <c r="AY142" s="41">
        <f t="shared" si="49"/>
        <v>11.647381670971168</v>
      </c>
      <c r="AZ142" s="41">
        <f t="shared" si="50"/>
        <v>11.562884113865454</v>
      </c>
    </row>
    <row r="143" spans="2:52" x14ac:dyDescent="0.25">
      <c r="B143" s="41" t="str">
        <f t="shared" si="51"/>
        <v>NJ</v>
      </c>
      <c r="C143" s="43">
        <v>45458</v>
      </c>
      <c r="D143" s="45">
        <v>911.33738188270945</v>
      </c>
      <c r="E143" s="45">
        <v>2053.4906546184466</v>
      </c>
      <c r="F143" s="45">
        <v>339.78821669581237</v>
      </c>
      <c r="G143" s="48">
        <v>128.39025177500014</v>
      </c>
      <c r="H143" s="44">
        <v>115548.19630931872</v>
      </c>
      <c r="I143" s="62">
        <f t="shared" si="31"/>
        <v>3433.0065049719688</v>
      </c>
      <c r="J143" s="41">
        <f t="shared" si="32"/>
        <v>2024</v>
      </c>
      <c r="K143" s="41">
        <f t="shared" si="33"/>
        <v>129</v>
      </c>
      <c r="L143" s="41">
        <f t="shared" si="34"/>
        <v>16641</v>
      </c>
      <c r="M143" s="41">
        <f t="shared" si="35"/>
        <v>9.7196248087233439</v>
      </c>
      <c r="N143" s="41">
        <f t="shared" si="36"/>
        <v>0</v>
      </c>
      <c r="O143" s="41">
        <f t="shared" si="37"/>
        <v>6</v>
      </c>
      <c r="P143" s="41">
        <f t="shared" si="38"/>
        <v>0</v>
      </c>
      <c r="Q143" s="41">
        <f t="shared" si="38"/>
        <v>0</v>
      </c>
      <c r="R143" s="41">
        <f t="shared" si="38"/>
        <v>0</v>
      </c>
      <c r="S143" s="41">
        <f t="shared" si="38"/>
        <v>0</v>
      </c>
      <c r="T143" s="41">
        <f t="shared" si="38"/>
        <v>0</v>
      </c>
      <c r="U143" s="41">
        <f t="shared" si="38"/>
        <v>1</v>
      </c>
      <c r="V143" s="41">
        <f t="shared" si="38"/>
        <v>0</v>
      </c>
      <c r="W143" s="41">
        <f t="shared" si="38"/>
        <v>0</v>
      </c>
      <c r="X143" s="41">
        <f t="shared" si="38"/>
        <v>0</v>
      </c>
      <c r="Y143" s="41">
        <f t="shared" si="38"/>
        <v>0</v>
      </c>
      <c r="Z143" s="41">
        <f t="shared" si="38"/>
        <v>0</v>
      </c>
      <c r="AA143" s="41">
        <f t="shared" si="38"/>
        <v>0</v>
      </c>
      <c r="AB143" s="41">
        <f t="shared" si="39"/>
        <v>0</v>
      </c>
      <c r="AC143" s="41">
        <f t="shared" si="39"/>
        <v>0</v>
      </c>
      <c r="AD143" s="41">
        <f t="shared" si="39"/>
        <v>1</v>
      </c>
      <c r="AE143" s="41">
        <f t="shared" si="39"/>
        <v>0</v>
      </c>
      <c r="AF143" s="41">
        <f t="shared" si="39"/>
        <v>0</v>
      </c>
      <c r="AG143" s="48">
        <v>911.33738188270945</v>
      </c>
      <c r="AH143" s="48">
        <v>2053.4906546184466</v>
      </c>
      <c r="AI143" s="48">
        <v>339.78821669581237</v>
      </c>
      <c r="AJ143" s="48">
        <v>128.39025177500014</v>
      </c>
      <c r="AK143" s="41">
        <f t="shared" si="40"/>
        <v>11.657443005968569</v>
      </c>
      <c r="AL143" s="41">
        <f>LN(D143+'Models training data'!$Y$4)</f>
        <v>7.0921946856599813</v>
      </c>
      <c r="AM143" s="41">
        <f>LN(E143+'Models training data'!$Y$5)</f>
        <v>7.6584648636402983</v>
      </c>
      <c r="AN143" s="41">
        <f>LN(F143+'Models training data'!$Y$6)</f>
        <v>5.953676229080302</v>
      </c>
      <c r="AO143" s="41">
        <f>LN(G143+'Models training data'!$Y$7)</f>
        <v>5.181748074311896</v>
      </c>
      <c r="AP143" s="41">
        <f t="shared" ref="AP143:AP206" si="52">V143+W143+X143+Y143+Z143</f>
        <v>0</v>
      </c>
      <c r="AQ143" s="41">
        <f t="shared" si="41"/>
        <v>1</v>
      </c>
      <c r="AR143" s="41">
        <f t="shared" si="42"/>
        <v>97019.992353232243</v>
      </c>
      <c r="AS143" s="41">
        <f t="shared" si="43"/>
        <v>105601.32009854044</v>
      </c>
      <c r="AT143" s="41">
        <f t="shared" si="44"/>
        <v>11.57055811609518</v>
      </c>
      <c r="AU143" s="41">
        <f t="shared" si="45"/>
        <v>114168.55933250138</v>
      </c>
      <c r="AV143" s="41">
        <f t="shared" si="46"/>
        <v>11.659939356977098</v>
      </c>
      <c r="AW143" s="41">
        <f t="shared" si="47"/>
        <v>112448.74299436694</v>
      </c>
      <c r="AX143" s="41">
        <f t="shared" si="48"/>
        <v>11.632900629956024</v>
      </c>
      <c r="AY143" s="41">
        <f t="shared" si="49"/>
        <v>11.654565555113491</v>
      </c>
      <c r="AZ143" s="41">
        <f t="shared" si="50"/>
        <v>11.573244767732399</v>
      </c>
    </row>
    <row r="144" spans="2:52" x14ac:dyDescent="0.25">
      <c r="B144" s="41" t="str">
        <f t="shared" si="51"/>
        <v>NJ</v>
      </c>
      <c r="C144" s="43">
        <v>45465</v>
      </c>
      <c r="D144" s="45">
        <v>932.82569118454728</v>
      </c>
      <c r="E144" s="45">
        <v>2082.6019151683677</v>
      </c>
      <c r="F144" s="45">
        <v>343.18632308624967</v>
      </c>
      <c r="G144" s="48">
        <v>141.22927695245016</v>
      </c>
      <c r="H144" s="44">
        <v>116291.1165841769</v>
      </c>
      <c r="I144" s="62">
        <f t="shared" ref="I144:I207" si="53">SUM(D144:G144)</f>
        <v>3499.8432063916148</v>
      </c>
      <c r="J144" s="41">
        <f t="shared" ref="J144:J207" si="54">YEAR(C144)</f>
        <v>2024</v>
      </c>
      <c r="K144" s="41">
        <f t="shared" ref="K144:K207" si="55">IF(B144=B143,K143+1,1)</f>
        <v>130</v>
      </c>
      <c r="L144" s="41">
        <f t="shared" ref="L144:L207" si="56">K144^2</f>
        <v>16900</v>
      </c>
      <c r="M144" s="41">
        <f t="shared" ref="M144:M207" si="57">LN(L144)</f>
        <v>9.7350689009111644</v>
      </c>
      <c r="N144" s="41">
        <f t="shared" ref="N144:N207" si="58">IF(K144&lt;127,1,0)</f>
        <v>0</v>
      </c>
      <c r="O144" s="41">
        <f t="shared" ref="O144:O207" si="59">MONTH(C144)</f>
        <v>6</v>
      </c>
      <c r="P144" s="41">
        <f t="shared" ref="P144:S207" si="60">IF($O144=P$13,1,0)</f>
        <v>0</v>
      </c>
      <c r="Q144" s="41">
        <f t="shared" si="60"/>
        <v>0</v>
      </c>
      <c r="R144" s="41">
        <f t="shared" si="60"/>
        <v>0</v>
      </c>
      <c r="S144" s="41">
        <f t="shared" si="60"/>
        <v>0</v>
      </c>
      <c r="T144" s="41">
        <f t="shared" ref="T144:W207" si="61">IF($O144=T$13,1,0)</f>
        <v>0</v>
      </c>
      <c r="U144" s="41">
        <f t="shared" si="61"/>
        <v>1</v>
      </c>
      <c r="V144" s="41">
        <f t="shared" si="61"/>
        <v>0</v>
      </c>
      <c r="W144" s="41">
        <f t="shared" si="61"/>
        <v>0</v>
      </c>
      <c r="X144" s="41">
        <f t="shared" ref="X144:AA207" si="62">IF($O144=X$13,1,0)</f>
        <v>0</v>
      </c>
      <c r="Y144" s="41">
        <f t="shared" si="62"/>
        <v>0</v>
      </c>
      <c r="Z144" s="41">
        <f t="shared" si="62"/>
        <v>0</v>
      </c>
      <c r="AA144" s="41">
        <f t="shared" si="62"/>
        <v>0</v>
      </c>
      <c r="AB144" s="41">
        <f t="shared" ref="AB144:AE207" si="63">IF($B144=AB$13,1,0)</f>
        <v>0</v>
      </c>
      <c r="AC144" s="41">
        <f t="shared" si="63"/>
        <v>0</v>
      </c>
      <c r="AD144" s="41">
        <f t="shared" si="63"/>
        <v>1</v>
      </c>
      <c r="AE144" s="41">
        <f t="shared" si="63"/>
        <v>0</v>
      </c>
      <c r="AF144" s="41">
        <f t="shared" ref="AF144:AF207" si="64">IF($B144=AF$13,1,0)</f>
        <v>0</v>
      </c>
      <c r="AG144" s="48">
        <v>932.82569118454728</v>
      </c>
      <c r="AH144" s="48">
        <v>2082.6019151683677</v>
      </c>
      <c r="AI144" s="48">
        <v>343.18632308624967</v>
      </c>
      <c r="AJ144" s="48">
        <v>141.22927695245016</v>
      </c>
      <c r="AK144" s="41">
        <f t="shared" ref="AK144:AK207" si="65">LN(H144)</f>
        <v>11.663851951962352</v>
      </c>
      <c r="AL144" s="41">
        <f>LN(D144+'Models training data'!$Y$4)</f>
        <v>7.1099059514765353</v>
      </c>
      <c r="AM144" s="41">
        <f>LN(E144+'Models training data'!$Y$5)</f>
        <v>7.6721127378918235</v>
      </c>
      <c r="AN144" s="41">
        <f>LN(F144+'Models training data'!$Y$6)</f>
        <v>5.9624599691902711</v>
      </c>
      <c r="AO144" s="41">
        <f>LN(G144+'Models training data'!$Y$7)</f>
        <v>5.2513971833400372</v>
      </c>
      <c r="AP144" s="41">
        <f t="shared" si="52"/>
        <v>0</v>
      </c>
      <c r="AQ144" s="41">
        <f t="shared" ref="AQ144:AQ207" si="66">AA144+AC144+AD144+AE144+AF144</f>
        <v>1</v>
      </c>
      <c r="AR144" s="41">
        <f t="shared" ref="AR144:AR207" si="67">$C$1+SUMPRODUCT($K$1:$AQ$1,K144:AQ144)</f>
        <v>96995.6020401485</v>
      </c>
      <c r="AS144" s="41">
        <f t="shared" ref="AS144:AS207" si="68">$C$2+SUMPRODUCT($K$2:$AQ$2,K144:AQ144)</f>
        <v>105577.22270849874</v>
      </c>
      <c r="AT144" s="41">
        <f t="shared" ref="AT144:AT207" si="69">$C$3+SUMPRODUCT($K$3:$AQ$3,K144:AQ144)</f>
        <v>11.570300498830401</v>
      </c>
      <c r="AU144" s="41">
        <f t="shared" ref="AU144:AU207" si="70">$C$4+SUMPRODUCT($K$4:$AQ$4,K144:AQ144)</f>
        <v>114222.32315209924</v>
      </c>
      <c r="AV144" s="41">
        <f t="shared" ref="AV144:AV207" si="71">$C$5+SUMPRODUCT($K$5:$AQ$5,K144:AQ144)</f>
        <v>11.660798786854565</v>
      </c>
      <c r="AW144" s="41">
        <f t="shared" ref="AW144:AW207" si="72">$C$6+SUMPRODUCT($K$6:$AQ$6,K144:AQ144)</f>
        <v>112437.56991838863</v>
      </c>
      <c r="AX144" s="41">
        <f t="shared" ref="AX144:AX207" si="73">$C$7+SUMPRODUCT($K$7:$AQ$7,K144:AQ144)</f>
        <v>11.632772013874661</v>
      </c>
      <c r="AY144" s="41">
        <f t="shared" ref="AY144:AY207" si="74">$C$8+SUMPRODUCT($K$8:$AQ$8,K144:AQ144)</f>
        <v>11.66082995550954</v>
      </c>
      <c r="AZ144" s="41">
        <f t="shared" ref="AZ144:AZ207" si="75">$C$9+SUMPRODUCT($K$9:$AQ$9,K144:AQ144)</f>
        <v>11.583603605554137</v>
      </c>
    </row>
    <row r="145" spans="2:52" x14ac:dyDescent="0.25">
      <c r="B145" s="41" t="str">
        <f t="shared" si="51"/>
        <v>NJ</v>
      </c>
      <c r="C145" s="43">
        <v>45472</v>
      </c>
      <c r="D145" s="45">
        <v>950.81640293450039</v>
      </c>
      <c r="E145" s="45">
        <v>2107.7161113219195</v>
      </c>
      <c r="F145" s="45">
        <v>346.6182087394601</v>
      </c>
      <c r="G145" s="48">
        <v>155.35220464769017</v>
      </c>
      <c r="H145" s="44">
        <v>117016.07582667803</v>
      </c>
      <c r="I145" s="62">
        <f t="shared" si="53"/>
        <v>3560.5029276435698</v>
      </c>
      <c r="J145" s="41">
        <f t="shared" si="54"/>
        <v>2024</v>
      </c>
      <c r="K145" s="41">
        <f t="shared" si="55"/>
        <v>131</v>
      </c>
      <c r="L145" s="41">
        <f t="shared" si="56"/>
        <v>17161</v>
      </c>
      <c r="M145" s="41">
        <f t="shared" si="57"/>
        <v>9.7503946464023024</v>
      </c>
      <c r="N145" s="41">
        <f t="shared" si="58"/>
        <v>0</v>
      </c>
      <c r="O145" s="41">
        <f t="shared" si="59"/>
        <v>6</v>
      </c>
      <c r="P145" s="41">
        <f t="shared" si="60"/>
        <v>0</v>
      </c>
      <c r="Q145" s="41">
        <f t="shared" si="60"/>
        <v>0</v>
      </c>
      <c r="R145" s="41">
        <f t="shared" si="60"/>
        <v>0</v>
      </c>
      <c r="S145" s="41">
        <f t="shared" si="60"/>
        <v>0</v>
      </c>
      <c r="T145" s="41">
        <f t="shared" si="61"/>
        <v>0</v>
      </c>
      <c r="U145" s="41">
        <f t="shared" si="61"/>
        <v>1</v>
      </c>
      <c r="V145" s="41">
        <f t="shared" si="61"/>
        <v>0</v>
      </c>
      <c r="W145" s="41">
        <f t="shared" si="61"/>
        <v>0</v>
      </c>
      <c r="X145" s="41">
        <f t="shared" si="62"/>
        <v>0</v>
      </c>
      <c r="Y145" s="41">
        <f t="shared" si="62"/>
        <v>0</v>
      </c>
      <c r="Z145" s="41">
        <f t="shared" si="62"/>
        <v>0</v>
      </c>
      <c r="AA145" s="41">
        <f t="shared" si="62"/>
        <v>0</v>
      </c>
      <c r="AB145" s="41">
        <f t="shared" si="63"/>
        <v>0</v>
      </c>
      <c r="AC145" s="41">
        <f t="shared" si="63"/>
        <v>0</v>
      </c>
      <c r="AD145" s="41">
        <f t="shared" si="63"/>
        <v>1</v>
      </c>
      <c r="AE145" s="41">
        <f t="shared" si="63"/>
        <v>0</v>
      </c>
      <c r="AF145" s="41">
        <f t="shared" si="64"/>
        <v>0</v>
      </c>
      <c r="AG145" s="48">
        <v>950.81640293450039</v>
      </c>
      <c r="AH145" s="48">
        <v>2107.7161113219195</v>
      </c>
      <c r="AI145" s="48">
        <v>346.6182087394601</v>
      </c>
      <c r="AJ145" s="48">
        <v>155.35220464769017</v>
      </c>
      <c r="AK145" s="41">
        <f t="shared" si="65"/>
        <v>11.670066604569364</v>
      </c>
      <c r="AL145" s="41">
        <f>LN(D145+'Models training data'!$Y$4)</f>
        <v>7.124496888717843</v>
      </c>
      <c r="AM145" s="41">
        <f>LN(E145+'Models training data'!$Y$5)</f>
        <v>7.6837388905835704</v>
      </c>
      <c r="AN145" s="41">
        <f>LN(F145+'Models training data'!$Y$6)</f>
        <v>5.9712534025560666</v>
      </c>
      <c r="AO145" s="41">
        <f>LN(G145+'Models training data'!$Y$7)</f>
        <v>5.3227935569902174</v>
      </c>
      <c r="AP145" s="41">
        <f t="shared" si="52"/>
        <v>0</v>
      </c>
      <c r="AQ145" s="41">
        <f t="shared" si="66"/>
        <v>1</v>
      </c>
      <c r="AR145" s="41">
        <f t="shared" si="67"/>
        <v>96971.211727064743</v>
      </c>
      <c r="AS145" s="41">
        <f t="shared" si="68"/>
        <v>105553.12531845705</v>
      </c>
      <c r="AT145" s="41">
        <f t="shared" si="69"/>
        <v>11.57004288156562</v>
      </c>
      <c r="AU145" s="41">
        <f t="shared" si="70"/>
        <v>114277.26567037294</v>
      </c>
      <c r="AV145" s="41">
        <f t="shared" si="71"/>
        <v>11.661675161933724</v>
      </c>
      <c r="AW145" s="41">
        <f t="shared" si="72"/>
        <v>112426.48246069193</v>
      </c>
      <c r="AX145" s="41">
        <f t="shared" si="73"/>
        <v>11.63264438336682</v>
      </c>
      <c r="AY145" s="41">
        <f t="shared" si="74"/>
        <v>11.666740056299199</v>
      </c>
      <c r="AZ145" s="41">
        <f t="shared" si="75"/>
        <v>11.594059193633072</v>
      </c>
    </row>
    <row r="146" spans="2:52" x14ac:dyDescent="0.25">
      <c r="B146" s="41" t="str">
        <f t="shared" ref="B146:B209" si="76">B145</f>
        <v>NJ</v>
      </c>
      <c r="C146" s="43">
        <v>45479</v>
      </c>
      <c r="D146" s="45">
        <v>966.38828535052073</v>
      </c>
      <c r="E146" s="45">
        <v>2130.9373609360728</v>
      </c>
      <c r="F146" s="45">
        <v>350.08439306908946</v>
      </c>
      <c r="G146" s="48">
        <v>170.88742511245871</v>
      </c>
      <c r="H146" s="44">
        <v>119064.83421584955</v>
      </c>
      <c r="I146" s="62">
        <f t="shared" si="53"/>
        <v>3618.2974644681417</v>
      </c>
      <c r="J146" s="41">
        <f t="shared" si="54"/>
        <v>2024</v>
      </c>
      <c r="K146" s="41">
        <f t="shared" si="55"/>
        <v>132</v>
      </c>
      <c r="L146" s="41">
        <f t="shared" si="56"/>
        <v>17424</v>
      </c>
      <c r="M146" s="41">
        <f t="shared" si="57"/>
        <v>9.7656038451727412</v>
      </c>
      <c r="N146" s="41">
        <f t="shared" si="58"/>
        <v>0</v>
      </c>
      <c r="O146" s="41">
        <f t="shared" si="59"/>
        <v>7</v>
      </c>
      <c r="P146" s="41">
        <f t="shared" si="60"/>
        <v>0</v>
      </c>
      <c r="Q146" s="41">
        <f t="shared" si="60"/>
        <v>0</v>
      </c>
      <c r="R146" s="41">
        <f t="shared" si="60"/>
        <v>0</v>
      </c>
      <c r="S146" s="41">
        <f t="shared" si="60"/>
        <v>0</v>
      </c>
      <c r="T146" s="41">
        <f t="shared" si="61"/>
        <v>0</v>
      </c>
      <c r="U146" s="41">
        <f t="shared" si="61"/>
        <v>0</v>
      </c>
      <c r="V146" s="41">
        <f t="shared" si="61"/>
        <v>1</v>
      </c>
      <c r="W146" s="41">
        <f t="shared" si="61"/>
        <v>0</v>
      </c>
      <c r="X146" s="41">
        <f t="shared" si="62"/>
        <v>0</v>
      </c>
      <c r="Y146" s="41">
        <f t="shared" si="62"/>
        <v>0</v>
      </c>
      <c r="Z146" s="41">
        <f t="shared" si="62"/>
        <v>0</v>
      </c>
      <c r="AA146" s="41">
        <f t="shared" si="62"/>
        <v>0</v>
      </c>
      <c r="AB146" s="41">
        <f t="shared" si="63"/>
        <v>0</v>
      </c>
      <c r="AC146" s="41">
        <f t="shared" si="63"/>
        <v>0</v>
      </c>
      <c r="AD146" s="41">
        <f t="shared" si="63"/>
        <v>1</v>
      </c>
      <c r="AE146" s="41">
        <f t="shared" si="63"/>
        <v>0</v>
      </c>
      <c r="AF146" s="41">
        <f t="shared" si="64"/>
        <v>0</v>
      </c>
      <c r="AG146" s="48">
        <v>966.38828535052073</v>
      </c>
      <c r="AH146" s="48">
        <v>2130.9373609360728</v>
      </c>
      <c r="AI146" s="48">
        <v>350.08439306908946</v>
      </c>
      <c r="AJ146" s="48">
        <v>170.88742511245871</v>
      </c>
      <c r="AK146" s="41">
        <f t="shared" si="65"/>
        <v>11.687423449073499</v>
      </c>
      <c r="AL146" s="41">
        <f>LN(D146+'Models training data'!$Y$4)</f>
        <v>7.1369564588825778</v>
      </c>
      <c r="AM146" s="41">
        <f>LN(E146+'Models training data'!$Y$5)</f>
        <v>7.6943697817611865</v>
      </c>
      <c r="AN146" s="41">
        <f>LN(F146+'Models training data'!$Y$6)</f>
        <v>5.9800569192060342</v>
      </c>
      <c r="AO146" s="41">
        <f>LN(G146+'Models training data'!$Y$7)</f>
        <v>5.3958562369980294</v>
      </c>
      <c r="AP146" s="41">
        <f t="shared" si="52"/>
        <v>1</v>
      </c>
      <c r="AQ146" s="41">
        <f t="shared" si="66"/>
        <v>1</v>
      </c>
      <c r="AR146" s="41">
        <f t="shared" si="67"/>
        <v>107002.42845922943</v>
      </c>
      <c r="AS146" s="41">
        <f t="shared" si="68"/>
        <v>116615.42768932082</v>
      </c>
      <c r="AT146" s="41">
        <f t="shared" si="69"/>
        <v>11.672669329572784</v>
      </c>
      <c r="AU146" s="41">
        <f t="shared" si="70"/>
        <v>114333.38688732246</v>
      </c>
      <c r="AV146" s="41">
        <f t="shared" si="71"/>
        <v>11.662568482214573</v>
      </c>
      <c r="AW146" s="41">
        <f t="shared" si="72"/>
        <v>112415.47931907864</v>
      </c>
      <c r="AX146" s="41">
        <f t="shared" si="73"/>
        <v>11.632517723442575</v>
      </c>
      <c r="AY146" s="41">
        <f t="shared" si="74"/>
        <v>11.535811755221706</v>
      </c>
      <c r="AZ146" s="41">
        <f t="shared" si="75"/>
        <v>11.613678638821673</v>
      </c>
    </row>
    <row r="147" spans="2:52" x14ac:dyDescent="0.25">
      <c r="B147" s="41" t="str">
        <f t="shared" si="76"/>
        <v>NJ</v>
      </c>
      <c r="C147" s="43">
        <v>45486</v>
      </c>
      <c r="D147" s="45">
        <v>980.29677107469865</v>
      </c>
      <c r="E147" s="45">
        <v>1165.4933623871589</v>
      </c>
      <c r="F147" s="45">
        <v>125.0306530341191</v>
      </c>
      <c r="G147" s="48">
        <v>187.97616762370453</v>
      </c>
      <c r="H147" s="44">
        <v>110193.47772163803</v>
      </c>
      <c r="I147" s="62">
        <f t="shared" si="53"/>
        <v>2458.7969541196808</v>
      </c>
      <c r="J147" s="41">
        <f t="shared" si="54"/>
        <v>2024</v>
      </c>
      <c r="K147" s="41">
        <f t="shared" si="55"/>
        <v>133</v>
      </c>
      <c r="L147" s="41">
        <f t="shared" si="56"/>
        <v>17689</v>
      </c>
      <c r="M147" s="41">
        <f t="shared" si="57"/>
        <v>9.7806982564435074</v>
      </c>
      <c r="N147" s="41">
        <f t="shared" si="58"/>
        <v>0</v>
      </c>
      <c r="O147" s="41">
        <f t="shared" si="59"/>
        <v>7</v>
      </c>
      <c r="P147" s="41">
        <f t="shared" si="60"/>
        <v>0</v>
      </c>
      <c r="Q147" s="41">
        <f t="shared" si="60"/>
        <v>0</v>
      </c>
      <c r="R147" s="41">
        <f t="shared" si="60"/>
        <v>0</v>
      </c>
      <c r="S147" s="41">
        <f t="shared" si="60"/>
        <v>0</v>
      </c>
      <c r="T147" s="41">
        <f t="shared" si="61"/>
        <v>0</v>
      </c>
      <c r="U147" s="41">
        <f t="shared" si="61"/>
        <v>0</v>
      </c>
      <c r="V147" s="41">
        <f t="shared" si="61"/>
        <v>1</v>
      </c>
      <c r="W147" s="41">
        <f t="shared" si="61"/>
        <v>0</v>
      </c>
      <c r="X147" s="41">
        <f t="shared" si="62"/>
        <v>0</v>
      </c>
      <c r="Y147" s="41">
        <f t="shared" si="62"/>
        <v>0</v>
      </c>
      <c r="Z147" s="41">
        <f t="shared" si="62"/>
        <v>0</v>
      </c>
      <c r="AA147" s="41">
        <f t="shared" si="62"/>
        <v>0</v>
      </c>
      <c r="AB147" s="41">
        <f t="shared" si="63"/>
        <v>0</v>
      </c>
      <c r="AC147" s="41">
        <f t="shared" si="63"/>
        <v>0</v>
      </c>
      <c r="AD147" s="41">
        <f t="shared" si="63"/>
        <v>1</v>
      </c>
      <c r="AE147" s="41">
        <f t="shared" si="63"/>
        <v>0</v>
      </c>
      <c r="AF147" s="41">
        <f t="shared" si="64"/>
        <v>0</v>
      </c>
      <c r="AG147" s="48">
        <v>980.29677107469865</v>
      </c>
      <c r="AH147" s="48">
        <v>1165.4933623871589</v>
      </c>
      <c r="AI147" s="48">
        <v>125.0306530341191</v>
      </c>
      <c r="AJ147" s="48">
        <v>187.97616762370453</v>
      </c>
      <c r="AK147" s="41">
        <f t="shared" si="65"/>
        <v>11.609992988120345</v>
      </c>
      <c r="AL147" s="41">
        <f>LN(D147+'Models training data'!$Y$4)</f>
        <v>7.1479553391850628</v>
      </c>
      <c r="AM147" s="41">
        <f>LN(E147+'Models training data'!$Y$5)</f>
        <v>7.1151802974575018</v>
      </c>
      <c r="AN147" s="41">
        <f>LN(F147+'Models training data'!$Y$6)</f>
        <v>5.1382022333375543</v>
      </c>
      <c r="AO147" s="41">
        <f>LN(G147+'Models training data'!$Y$7)</f>
        <v>5.4705027304200486</v>
      </c>
      <c r="AP147" s="41">
        <f t="shared" si="52"/>
        <v>1</v>
      </c>
      <c r="AQ147" s="41">
        <f t="shared" si="66"/>
        <v>1</v>
      </c>
      <c r="AR147" s="41">
        <f t="shared" si="67"/>
        <v>106978.03814614569</v>
      </c>
      <c r="AS147" s="41">
        <f t="shared" si="68"/>
        <v>116591.33029927911</v>
      </c>
      <c r="AT147" s="41">
        <f t="shared" si="69"/>
        <v>11.672411712308003</v>
      </c>
      <c r="AU147" s="41">
        <f t="shared" si="70"/>
        <v>114390.68680294779</v>
      </c>
      <c r="AV147" s="41">
        <f t="shared" si="71"/>
        <v>11.663478747697113</v>
      </c>
      <c r="AW147" s="41">
        <f t="shared" si="72"/>
        <v>112404.55922083493</v>
      </c>
      <c r="AX147" s="41">
        <f t="shared" si="73"/>
        <v>11.632392019451396</v>
      </c>
      <c r="AY147" s="41">
        <f t="shared" si="74"/>
        <v>11.400912976573375</v>
      </c>
      <c r="AZ147" s="41">
        <f t="shared" si="75"/>
        <v>11.524794695661939</v>
      </c>
    </row>
    <row r="148" spans="2:52" x14ac:dyDescent="0.25">
      <c r="B148" s="41" t="str">
        <f t="shared" si="76"/>
        <v>NJ</v>
      </c>
      <c r="C148" s="43">
        <v>45493</v>
      </c>
      <c r="D148" s="45">
        <v>798.70773975228906</v>
      </c>
      <c r="E148" s="45">
        <v>683.77160993189307</v>
      </c>
      <c r="F148" s="45">
        <v>103.42550116789415</v>
      </c>
      <c r="G148" s="48">
        <v>206.77378438607496</v>
      </c>
      <c r="H148" s="44">
        <v>106858.40019753636</v>
      </c>
      <c r="I148" s="62">
        <f t="shared" si="53"/>
        <v>1792.6786352381514</v>
      </c>
      <c r="J148" s="41">
        <f t="shared" si="54"/>
        <v>2024</v>
      </c>
      <c r="K148" s="41">
        <f t="shared" si="55"/>
        <v>134</v>
      </c>
      <c r="L148" s="41">
        <f t="shared" si="56"/>
        <v>17956</v>
      </c>
      <c r="M148" s="41">
        <f t="shared" si="57"/>
        <v>9.7956795999018222</v>
      </c>
      <c r="N148" s="41">
        <f t="shared" si="58"/>
        <v>0</v>
      </c>
      <c r="O148" s="41">
        <f t="shared" si="59"/>
        <v>7</v>
      </c>
      <c r="P148" s="41">
        <f t="shared" si="60"/>
        <v>0</v>
      </c>
      <c r="Q148" s="41">
        <f t="shared" si="60"/>
        <v>0</v>
      </c>
      <c r="R148" s="41">
        <f t="shared" si="60"/>
        <v>0</v>
      </c>
      <c r="S148" s="41">
        <f t="shared" si="60"/>
        <v>0</v>
      </c>
      <c r="T148" s="41">
        <f t="shared" si="61"/>
        <v>0</v>
      </c>
      <c r="U148" s="41">
        <f t="shared" si="61"/>
        <v>0</v>
      </c>
      <c r="V148" s="41">
        <f t="shared" si="61"/>
        <v>1</v>
      </c>
      <c r="W148" s="41">
        <f t="shared" si="61"/>
        <v>0</v>
      </c>
      <c r="X148" s="41">
        <f t="shared" si="62"/>
        <v>0</v>
      </c>
      <c r="Y148" s="41">
        <f t="shared" si="62"/>
        <v>0</v>
      </c>
      <c r="Z148" s="41">
        <f t="shared" si="62"/>
        <v>0</v>
      </c>
      <c r="AA148" s="41">
        <f t="shared" si="62"/>
        <v>0</v>
      </c>
      <c r="AB148" s="41">
        <f t="shared" si="63"/>
        <v>0</v>
      </c>
      <c r="AC148" s="41">
        <f t="shared" si="63"/>
        <v>0</v>
      </c>
      <c r="AD148" s="41">
        <f t="shared" si="63"/>
        <v>1</v>
      </c>
      <c r="AE148" s="41">
        <f t="shared" si="63"/>
        <v>0</v>
      </c>
      <c r="AF148" s="41">
        <f t="shared" si="64"/>
        <v>0</v>
      </c>
      <c r="AG148" s="48">
        <v>798.70773975228906</v>
      </c>
      <c r="AH148" s="48">
        <v>683.77160993189307</v>
      </c>
      <c r="AI148" s="48">
        <v>103.42550116789415</v>
      </c>
      <c r="AJ148" s="48">
        <v>206.77378438607496</v>
      </c>
      <c r="AK148" s="41">
        <f t="shared" si="65"/>
        <v>11.57925987438656</v>
      </c>
      <c r="AL148" s="41">
        <f>LN(D148+'Models training data'!$Y$4)</f>
        <v>6.9938545049921563</v>
      </c>
      <c r="AM148" s="41">
        <f>LN(E148+'Models training data'!$Y$5)</f>
        <v>6.6184501510896165</v>
      </c>
      <c r="AN148" s="41">
        <f>LN(F148+'Models training data'!$Y$6)</f>
        <v>5.0026299032668815</v>
      </c>
      <c r="AO148" s="41">
        <f>LN(G148+'Models training data'!$Y$7)</f>
        <v>5.5466498677392675</v>
      </c>
      <c r="AP148" s="41">
        <f t="shared" si="52"/>
        <v>1</v>
      </c>
      <c r="AQ148" s="41">
        <f t="shared" si="66"/>
        <v>1</v>
      </c>
      <c r="AR148" s="41">
        <f t="shared" si="67"/>
        <v>106953.64783306194</v>
      </c>
      <c r="AS148" s="41">
        <f t="shared" si="68"/>
        <v>116567.23290923741</v>
      </c>
      <c r="AT148" s="41">
        <f t="shared" si="69"/>
        <v>11.672154095043224</v>
      </c>
      <c r="AU148" s="41">
        <f t="shared" si="70"/>
        <v>114449.16541724894</v>
      </c>
      <c r="AV148" s="41">
        <f t="shared" si="71"/>
        <v>11.664405958381344</v>
      </c>
      <c r="AW148" s="41">
        <f t="shared" si="72"/>
        <v>112393.72092184777</v>
      </c>
      <c r="AX148" s="41">
        <f t="shared" si="73"/>
        <v>11.632267257071987</v>
      </c>
      <c r="AY148" s="41">
        <f t="shared" si="74"/>
        <v>11.339226964186789</v>
      </c>
      <c r="AZ148" s="41">
        <f t="shared" si="75"/>
        <v>11.499162826324522</v>
      </c>
    </row>
    <row r="149" spans="2:52" x14ac:dyDescent="0.25">
      <c r="B149" s="41" t="str">
        <f t="shared" si="76"/>
        <v>NJ</v>
      </c>
      <c r="C149" s="43">
        <v>45500</v>
      </c>
      <c r="D149" s="45">
        <v>869.02727107965597</v>
      </c>
      <c r="E149" s="45">
        <v>443.92098299164326</v>
      </c>
      <c r="F149" s="45">
        <v>102.17421033991648</v>
      </c>
      <c r="G149" s="48">
        <v>227.45116282468251</v>
      </c>
      <c r="H149" s="44">
        <v>105805.88861043188</v>
      </c>
      <c r="I149" s="62">
        <f t="shared" si="53"/>
        <v>1642.5736272358984</v>
      </c>
      <c r="J149" s="41">
        <f t="shared" si="54"/>
        <v>2024</v>
      </c>
      <c r="K149" s="41">
        <f t="shared" si="55"/>
        <v>135</v>
      </c>
      <c r="L149" s="41">
        <f t="shared" si="56"/>
        <v>18225</v>
      </c>
      <c r="M149" s="41">
        <f t="shared" si="57"/>
        <v>9.8105495568768593</v>
      </c>
      <c r="N149" s="41">
        <f t="shared" si="58"/>
        <v>0</v>
      </c>
      <c r="O149" s="41">
        <f t="shared" si="59"/>
        <v>7</v>
      </c>
      <c r="P149" s="41">
        <f t="shared" si="60"/>
        <v>0</v>
      </c>
      <c r="Q149" s="41">
        <f t="shared" si="60"/>
        <v>0</v>
      </c>
      <c r="R149" s="41">
        <f t="shared" si="60"/>
        <v>0</v>
      </c>
      <c r="S149" s="41">
        <f t="shared" si="60"/>
        <v>0</v>
      </c>
      <c r="T149" s="41">
        <f t="shared" si="61"/>
        <v>0</v>
      </c>
      <c r="U149" s="41">
        <f t="shared" si="61"/>
        <v>0</v>
      </c>
      <c r="V149" s="41">
        <f t="shared" si="61"/>
        <v>1</v>
      </c>
      <c r="W149" s="41">
        <f t="shared" si="61"/>
        <v>0</v>
      </c>
      <c r="X149" s="41">
        <f t="shared" si="62"/>
        <v>0</v>
      </c>
      <c r="Y149" s="41">
        <f t="shared" si="62"/>
        <v>0</v>
      </c>
      <c r="Z149" s="41">
        <f t="shared" si="62"/>
        <v>0</v>
      </c>
      <c r="AA149" s="41">
        <f t="shared" si="62"/>
        <v>0</v>
      </c>
      <c r="AB149" s="41">
        <f t="shared" si="63"/>
        <v>0</v>
      </c>
      <c r="AC149" s="41">
        <f t="shared" si="63"/>
        <v>0</v>
      </c>
      <c r="AD149" s="41">
        <f t="shared" si="63"/>
        <v>1</v>
      </c>
      <c r="AE149" s="41">
        <f t="shared" si="63"/>
        <v>0</v>
      </c>
      <c r="AF149" s="41">
        <f t="shared" si="64"/>
        <v>0</v>
      </c>
      <c r="AG149" s="48">
        <v>869.02727107965597</v>
      </c>
      <c r="AH149" s="48">
        <v>443.92098299164326</v>
      </c>
      <c r="AI149" s="48">
        <v>102.17421033991648</v>
      </c>
      <c r="AJ149" s="48">
        <v>227.45116282468251</v>
      </c>
      <c r="AK149" s="41">
        <f t="shared" si="65"/>
        <v>11.569361454801081</v>
      </c>
      <c r="AL149" s="41">
        <f>LN(D149+'Models training data'!$Y$4)</f>
        <v>7.0563769897317483</v>
      </c>
      <c r="AM149" s="41">
        <f>LN(E149+'Models training data'!$Y$5)</f>
        <v>6.2323165124441573</v>
      </c>
      <c r="AN149" s="41">
        <f>LN(F149+'Models training data'!$Y$6)</f>
        <v>4.9941853609208229</v>
      </c>
      <c r="AO149" s="41">
        <f>LN(G149+'Models training data'!$Y$7)</f>
        <v>5.6242145858172004</v>
      </c>
      <c r="AP149" s="41">
        <f t="shared" si="52"/>
        <v>1</v>
      </c>
      <c r="AQ149" s="41">
        <f t="shared" si="66"/>
        <v>1</v>
      </c>
      <c r="AR149" s="41">
        <f t="shared" si="67"/>
        <v>106929.2575199782</v>
      </c>
      <c r="AS149" s="41">
        <f t="shared" si="68"/>
        <v>116543.13551919573</v>
      </c>
      <c r="AT149" s="41">
        <f t="shared" si="69"/>
        <v>11.671896477778443</v>
      </c>
      <c r="AU149" s="41">
        <f t="shared" si="70"/>
        <v>114508.82273022592</v>
      </c>
      <c r="AV149" s="41">
        <f t="shared" si="71"/>
        <v>11.665350114267266</v>
      </c>
      <c r="AW149" s="41">
        <f t="shared" si="72"/>
        <v>112382.96320575442</v>
      </c>
      <c r="AX149" s="41">
        <f t="shared" si="73"/>
        <v>11.632143422302489</v>
      </c>
      <c r="AY149" s="41">
        <f t="shared" si="74"/>
        <v>11.314499041484142</v>
      </c>
      <c r="AZ149" s="41">
        <f t="shared" si="75"/>
        <v>11.49181483414749</v>
      </c>
    </row>
    <row r="150" spans="2:52" x14ac:dyDescent="0.25">
      <c r="B150" s="41" t="str">
        <f t="shared" si="76"/>
        <v>NJ</v>
      </c>
      <c r="C150" s="43">
        <v>45507</v>
      </c>
      <c r="D150" s="45">
        <v>921.35026154134357</v>
      </c>
      <c r="E150" s="45">
        <v>325.01602130177537</v>
      </c>
      <c r="F150" s="45">
        <v>102.96739785935</v>
      </c>
      <c r="G150" s="48">
        <v>250.19627910715079</v>
      </c>
      <c r="H150" s="44">
        <v>105541.74778716901</v>
      </c>
      <c r="I150" s="62">
        <f t="shared" si="53"/>
        <v>1599.5299598096196</v>
      </c>
      <c r="J150" s="41">
        <f t="shared" si="54"/>
        <v>2024</v>
      </c>
      <c r="K150" s="41">
        <f t="shared" si="55"/>
        <v>136</v>
      </c>
      <c r="L150" s="41">
        <f t="shared" si="56"/>
        <v>18496</v>
      </c>
      <c r="M150" s="41">
        <f t="shared" si="57"/>
        <v>9.8253097714721047</v>
      </c>
      <c r="N150" s="41">
        <f t="shared" si="58"/>
        <v>0</v>
      </c>
      <c r="O150" s="41">
        <f t="shared" si="59"/>
        <v>8</v>
      </c>
      <c r="P150" s="41">
        <f t="shared" si="60"/>
        <v>0</v>
      </c>
      <c r="Q150" s="41">
        <f t="shared" si="60"/>
        <v>0</v>
      </c>
      <c r="R150" s="41">
        <f t="shared" si="60"/>
        <v>0</v>
      </c>
      <c r="S150" s="41">
        <f t="shared" si="60"/>
        <v>0</v>
      </c>
      <c r="T150" s="41">
        <f t="shared" si="61"/>
        <v>0</v>
      </c>
      <c r="U150" s="41">
        <f t="shared" si="61"/>
        <v>0</v>
      </c>
      <c r="V150" s="41">
        <f t="shared" si="61"/>
        <v>0</v>
      </c>
      <c r="W150" s="41">
        <f t="shared" si="61"/>
        <v>1</v>
      </c>
      <c r="X150" s="41">
        <f t="shared" si="62"/>
        <v>0</v>
      </c>
      <c r="Y150" s="41">
        <f t="shared" si="62"/>
        <v>0</v>
      </c>
      <c r="Z150" s="41">
        <f t="shared" si="62"/>
        <v>0</v>
      </c>
      <c r="AA150" s="41">
        <f t="shared" si="62"/>
        <v>0</v>
      </c>
      <c r="AB150" s="41">
        <f t="shared" si="63"/>
        <v>0</v>
      </c>
      <c r="AC150" s="41">
        <f t="shared" si="63"/>
        <v>0</v>
      </c>
      <c r="AD150" s="41">
        <f t="shared" si="63"/>
        <v>1</v>
      </c>
      <c r="AE150" s="41">
        <f t="shared" si="63"/>
        <v>0</v>
      </c>
      <c r="AF150" s="41">
        <f t="shared" si="64"/>
        <v>0</v>
      </c>
      <c r="AG150" s="48">
        <v>921.35026154134357</v>
      </c>
      <c r="AH150" s="48">
        <v>325.01602130177537</v>
      </c>
      <c r="AI150" s="48">
        <v>102.96739785935</v>
      </c>
      <c r="AJ150" s="48">
        <v>250.19627910715079</v>
      </c>
      <c r="AK150" s="41">
        <f t="shared" si="65"/>
        <v>11.566861867246727</v>
      </c>
      <c r="AL150" s="41">
        <f>LN(D150+'Models training data'!$Y$4)</f>
        <v>7.1004866259074042</v>
      </c>
      <c r="AM150" s="41">
        <f>LN(E150+'Models training data'!$Y$5)</f>
        <v>5.9662188060677099</v>
      </c>
      <c r="AN150" s="41">
        <f>LN(F150+'Models training data'!$Y$6)</f>
        <v>4.9995465859063328</v>
      </c>
      <c r="AO150" s="41">
        <f>LN(G150+'Models training data'!$Y$7)</f>
        <v>5.7031146274281657</v>
      </c>
      <c r="AP150" s="41">
        <f t="shared" si="52"/>
        <v>1</v>
      </c>
      <c r="AQ150" s="41">
        <f t="shared" si="66"/>
        <v>1</v>
      </c>
      <c r="AR150" s="41">
        <f t="shared" si="67"/>
        <v>109228.43481661269</v>
      </c>
      <c r="AS150" s="41">
        <f t="shared" si="68"/>
        <v>116519.03812915403</v>
      </c>
      <c r="AT150" s="41">
        <f t="shared" si="69"/>
        <v>11.671638860513664</v>
      </c>
      <c r="AU150" s="41">
        <f t="shared" si="70"/>
        <v>114569.65874187871</v>
      </c>
      <c r="AV150" s="41">
        <f t="shared" si="71"/>
        <v>11.666311215354877</v>
      </c>
      <c r="AW150" s="41">
        <f t="shared" si="72"/>
        <v>112372.28488312315</v>
      </c>
      <c r="AX150" s="41">
        <f t="shared" si="73"/>
        <v>11.632020501451057</v>
      </c>
      <c r="AY150" s="41">
        <f t="shared" si="74"/>
        <v>11.304679113857377</v>
      </c>
      <c r="AZ150" s="41">
        <f t="shared" si="75"/>
        <v>11.490941036507962</v>
      </c>
    </row>
    <row r="151" spans="2:52" x14ac:dyDescent="0.25">
      <c r="B151" s="41" t="str">
        <f t="shared" si="76"/>
        <v>NJ</v>
      </c>
      <c r="C151" s="43">
        <v>45514</v>
      </c>
      <c r="D151" s="45">
        <v>961.10666658238051</v>
      </c>
      <c r="E151" s="45">
        <v>266.59409575490088</v>
      </c>
      <c r="F151" s="45">
        <v>103.9742163795469</v>
      </c>
      <c r="G151" s="48">
        <v>275.21590701786585</v>
      </c>
      <c r="H151" s="44">
        <v>105477.95074161021</v>
      </c>
      <c r="I151" s="62">
        <f t="shared" si="53"/>
        <v>1606.8908857346944</v>
      </c>
      <c r="J151" s="41">
        <f t="shared" si="54"/>
        <v>2024</v>
      </c>
      <c r="K151" s="41">
        <f t="shared" si="55"/>
        <v>137</v>
      </c>
      <c r="L151" s="41">
        <f t="shared" si="56"/>
        <v>18769</v>
      </c>
      <c r="M151" s="41">
        <f t="shared" si="57"/>
        <v>9.8399618516562501</v>
      </c>
      <c r="N151" s="41">
        <f t="shared" si="58"/>
        <v>0</v>
      </c>
      <c r="O151" s="41">
        <f t="shared" si="59"/>
        <v>8</v>
      </c>
      <c r="P151" s="41">
        <f t="shared" si="60"/>
        <v>0</v>
      </c>
      <c r="Q151" s="41">
        <f t="shared" si="60"/>
        <v>0</v>
      </c>
      <c r="R151" s="41">
        <f t="shared" si="60"/>
        <v>0</v>
      </c>
      <c r="S151" s="41">
        <f t="shared" si="60"/>
        <v>0</v>
      </c>
      <c r="T151" s="41">
        <f t="shared" si="61"/>
        <v>0</v>
      </c>
      <c r="U151" s="41">
        <f t="shared" si="61"/>
        <v>0</v>
      </c>
      <c r="V151" s="41">
        <f t="shared" si="61"/>
        <v>0</v>
      </c>
      <c r="W151" s="41">
        <f t="shared" si="61"/>
        <v>1</v>
      </c>
      <c r="X151" s="41">
        <f t="shared" si="62"/>
        <v>0</v>
      </c>
      <c r="Y151" s="41">
        <f t="shared" si="62"/>
        <v>0</v>
      </c>
      <c r="Z151" s="41">
        <f t="shared" si="62"/>
        <v>0</v>
      </c>
      <c r="AA151" s="41">
        <f t="shared" si="62"/>
        <v>0</v>
      </c>
      <c r="AB151" s="41">
        <f t="shared" si="63"/>
        <v>0</v>
      </c>
      <c r="AC151" s="41">
        <f t="shared" si="63"/>
        <v>0</v>
      </c>
      <c r="AD151" s="41">
        <f t="shared" si="63"/>
        <v>1</v>
      </c>
      <c r="AE151" s="41">
        <f t="shared" si="63"/>
        <v>0</v>
      </c>
      <c r="AF151" s="41">
        <f t="shared" si="64"/>
        <v>0</v>
      </c>
      <c r="AG151" s="48">
        <v>961.10666658238051</v>
      </c>
      <c r="AH151" s="48">
        <v>266.59409575490088</v>
      </c>
      <c r="AI151" s="48">
        <v>103.9742163795469</v>
      </c>
      <c r="AJ151" s="48">
        <v>275.21590701786585</v>
      </c>
      <c r="AK151" s="41">
        <f t="shared" si="65"/>
        <v>11.566257212345338</v>
      </c>
      <c r="AL151" s="41">
        <f>LN(D151+'Models training data'!$Y$4)</f>
        <v>7.1327478379349083</v>
      </c>
      <c r="AM151" s="41">
        <f>LN(E151+'Models training data'!$Y$5)</f>
        <v>5.8039480647462449</v>
      </c>
      <c r="AN151" s="41">
        <f>LN(F151+'Models training data'!$Y$6)</f>
        <v>5.0063106245666775</v>
      </c>
      <c r="AO151" s="41">
        <f>LN(G151+'Models training data'!$Y$7)</f>
        <v>5.78326915279058</v>
      </c>
      <c r="AP151" s="41">
        <f t="shared" si="52"/>
        <v>1</v>
      </c>
      <c r="AQ151" s="41">
        <f t="shared" si="66"/>
        <v>1</v>
      </c>
      <c r="AR151" s="41">
        <f t="shared" si="67"/>
        <v>109204.04450352894</v>
      </c>
      <c r="AS151" s="41">
        <f t="shared" si="68"/>
        <v>116494.94073911232</v>
      </c>
      <c r="AT151" s="41">
        <f t="shared" si="69"/>
        <v>11.671381243248883</v>
      </c>
      <c r="AU151" s="41">
        <f t="shared" si="70"/>
        <v>114631.67345220732</v>
      </c>
      <c r="AV151" s="41">
        <f t="shared" si="71"/>
        <v>11.66728926164418</v>
      </c>
      <c r="AW151" s="41">
        <f t="shared" si="72"/>
        <v>112361.68479066406</v>
      </c>
      <c r="AX151" s="41">
        <f t="shared" si="73"/>
        <v>11.631898481126766</v>
      </c>
      <c r="AY151" s="41">
        <f t="shared" si="74"/>
        <v>11.302365731639417</v>
      </c>
      <c r="AZ151" s="41">
        <f t="shared" si="75"/>
        <v>11.494809446750621</v>
      </c>
    </row>
    <row r="152" spans="2:52" x14ac:dyDescent="0.25">
      <c r="B152" s="41" t="str">
        <f t="shared" si="76"/>
        <v>NJ</v>
      </c>
      <c r="C152" s="43">
        <v>45521</v>
      </c>
      <c r="D152" s="45">
        <v>992.09776494614084</v>
      </c>
      <c r="E152" s="45">
        <v>238.42399383250381</v>
      </c>
      <c r="F152" s="45">
        <v>105.01167299750274</v>
      </c>
      <c r="G152" s="48">
        <v>302.73749771965248</v>
      </c>
      <c r="H152" s="44">
        <v>105737.21343452064</v>
      </c>
      <c r="I152" s="62">
        <f t="shared" si="53"/>
        <v>1638.2709294957999</v>
      </c>
      <c r="J152" s="41">
        <f t="shared" si="54"/>
        <v>2024</v>
      </c>
      <c r="K152" s="41">
        <f t="shared" si="55"/>
        <v>138</v>
      </c>
      <c r="L152" s="41">
        <f t="shared" si="56"/>
        <v>19044</v>
      </c>
      <c r="M152" s="41">
        <f t="shared" si="57"/>
        <v>9.8545073703144102</v>
      </c>
      <c r="N152" s="41">
        <f t="shared" si="58"/>
        <v>0</v>
      </c>
      <c r="O152" s="41">
        <f t="shared" si="59"/>
        <v>8</v>
      </c>
      <c r="P152" s="41">
        <f t="shared" si="60"/>
        <v>0</v>
      </c>
      <c r="Q152" s="41">
        <f t="shared" si="60"/>
        <v>0</v>
      </c>
      <c r="R152" s="41">
        <f t="shared" si="60"/>
        <v>0</v>
      </c>
      <c r="S152" s="41">
        <f t="shared" si="60"/>
        <v>0</v>
      </c>
      <c r="T152" s="41">
        <f t="shared" si="61"/>
        <v>0</v>
      </c>
      <c r="U152" s="41">
        <f t="shared" si="61"/>
        <v>0</v>
      </c>
      <c r="V152" s="41">
        <f t="shared" si="61"/>
        <v>0</v>
      </c>
      <c r="W152" s="41">
        <f t="shared" si="61"/>
        <v>1</v>
      </c>
      <c r="X152" s="41">
        <f t="shared" si="62"/>
        <v>0</v>
      </c>
      <c r="Y152" s="41">
        <f t="shared" si="62"/>
        <v>0</v>
      </c>
      <c r="Z152" s="41">
        <f t="shared" si="62"/>
        <v>0</v>
      </c>
      <c r="AA152" s="41">
        <f t="shared" si="62"/>
        <v>0</v>
      </c>
      <c r="AB152" s="41">
        <f t="shared" si="63"/>
        <v>0</v>
      </c>
      <c r="AC152" s="41">
        <f t="shared" si="63"/>
        <v>0</v>
      </c>
      <c r="AD152" s="41">
        <f t="shared" si="63"/>
        <v>1</v>
      </c>
      <c r="AE152" s="41">
        <f t="shared" si="63"/>
        <v>0</v>
      </c>
      <c r="AF152" s="41">
        <f t="shared" si="64"/>
        <v>0</v>
      </c>
      <c r="AG152" s="48">
        <v>992.09776494614084</v>
      </c>
      <c r="AH152" s="48">
        <v>238.42399383250381</v>
      </c>
      <c r="AI152" s="48">
        <v>105.01167299750274</v>
      </c>
      <c r="AJ152" s="48">
        <v>302.73749771965248</v>
      </c>
      <c r="AK152" s="41">
        <f t="shared" si="65"/>
        <v>11.5687121764492</v>
      </c>
      <c r="AL152" s="41">
        <f>LN(D152+'Models training data'!$Y$4)</f>
        <v>7.1571936677102004</v>
      </c>
      <c r="AM152" s="41">
        <f>LN(E152+'Models training data'!$Y$5)</f>
        <v>5.7151709776151387</v>
      </c>
      <c r="AN152" s="41">
        <f>LN(F152+'Models training data'!$Y$6)</f>
        <v>5.0132329630715891</v>
      </c>
      <c r="AO152" s="41">
        <f>LN(G152+'Models training data'!$Y$7)</f>
        <v>5.8645992617724145</v>
      </c>
      <c r="AP152" s="41">
        <f t="shared" si="52"/>
        <v>1</v>
      </c>
      <c r="AQ152" s="41">
        <f t="shared" si="66"/>
        <v>1</v>
      </c>
      <c r="AR152" s="41">
        <f t="shared" si="67"/>
        <v>109179.6541904452</v>
      </c>
      <c r="AS152" s="41">
        <f t="shared" si="68"/>
        <v>116470.84334907062</v>
      </c>
      <c r="AT152" s="41">
        <f t="shared" si="69"/>
        <v>11.671123625984103</v>
      </c>
      <c r="AU152" s="41">
        <f t="shared" si="70"/>
        <v>114694.86686121175</v>
      </c>
      <c r="AV152" s="41">
        <f t="shared" si="71"/>
        <v>11.668284253135175</v>
      </c>
      <c r="AW152" s="41">
        <f t="shared" si="72"/>
        <v>112351.16179046858</v>
      </c>
      <c r="AX152" s="41">
        <f t="shared" si="73"/>
        <v>11.63177734823087</v>
      </c>
      <c r="AY152" s="41">
        <f t="shared" si="74"/>
        <v>11.303965528374176</v>
      </c>
      <c r="AZ152" s="41">
        <f t="shared" si="75"/>
        <v>11.502004005400622</v>
      </c>
    </row>
    <row r="153" spans="2:52" x14ac:dyDescent="0.25">
      <c r="B153" s="41" t="str">
        <f t="shared" si="76"/>
        <v>NJ</v>
      </c>
      <c r="C153" s="43">
        <v>45528</v>
      </c>
      <c r="D153" s="45">
        <v>1016.984764784158</v>
      </c>
      <c r="E153" s="45">
        <v>225.39021233085583</v>
      </c>
      <c r="F153" s="45">
        <v>106.06156117289379</v>
      </c>
      <c r="G153" s="48">
        <v>333.01124749161772</v>
      </c>
      <c r="H153" s="44">
        <v>106202.43601039218</v>
      </c>
      <c r="I153" s="62">
        <f t="shared" si="53"/>
        <v>1681.4477857795252</v>
      </c>
      <c r="J153" s="41">
        <f t="shared" si="54"/>
        <v>2024</v>
      </c>
      <c r="K153" s="41">
        <f t="shared" si="55"/>
        <v>139</v>
      </c>
      <c r="L153" s="41">
        <f t="shared" si="56"/>
        <v>19321</v>
      </c>
      <c r="M153" s="41">
        <f t="shared" si="57"/>
        <v>9.868947866261383</v>
      </c>
      <c r="N153" s="41">
        <f t="shared" si="58"/>
        <v>0</v>
      </c>
      <c r="O153" s="41">
        <f t="shared" si="59"/>
        <v>8</v>
      </c>
      <c r="P153" s="41">
        <f t="shared" si="60"/>
        <v>0</v>
      </c>
      <c r="Q153" s="41">
        <f t="shared" si="60"/>
        <v>0</v>
      </c>
      <c r="R153" s="41">
        <f t="shared" si="60"/>
        <v>0</v>
      </c>
      <c r="S153" s="41">
        <f t="shared" si="60"/>
        <v>0</v>
      </c>
      <c r="T153" s="41">
        <f t="shared" si="61"/>
        <v>0</v>
      </c>
      <c r="U153" s="41">
        <f t="shared" si="61"/>
        <v>0</v>
      </c>
      <c r="V153" s="41">
        <f t="shared" si="61"/>
        <v>0</v>
      </c>
      <c r="W153" s="41">
        <f t="shared" si="61"/>
        <v>1</v>
      </c>
      <c r="X153" s="41">
        <f t="shared" si="62"/>
        <v>0</v>
      </c>
      <c r="Y153" s="41">
        <f t="shared" si="62"/>
        <v>0</v>
      </c>
      <c r="Z153" s="41">
        <f t="shared" si="62"/>
        <v>0</v>
      </c>
      <c r="AA153" s="41">
        <f t="shared" si="62"/>
        <v>0</v>
      </c>
      <c r="AB153" s="41">
        <f t="shared" si="63"/>
        <v>0</v>
      </c>
      <c r="AC153" s="41">
        <f t="shared" si="63"/>
        <v>0</v>
      </c>
      <c r="AD153" s="41">
        <f t="shared" si="63"/>
        <v>1</v>
      </c>
      <c r="AE153" s="41">
        <f t="shared" si="63"/>
        <v>0</v>
      </c>
      <c r="AF153" s="41">
        <f t="shared" si="64"/>
        <v>0</v>
      </c>
      <c r="AG153" s="48">
        <v>1016.984764784158</v>
      </c>
      <c r="AH153" s="48">
        <v>225.39021233085583</v>
      </c>
      <c r="AI153" s="48">
        <v>106.06156117289379</v>
      </c>
      <c r="AJ153" s="48">
        <v>333.01124749161772</v>
      </c>
      <c r="AK153" s="41">
        <f t="shared" si="65"/>
        <v>11.573102325477867</v>
      </c>
      <c r="AL153" s="41">
        <f>LN(D153+'Models training data'!$Y$4)</f>
        <v>7.1764009248454075</v>
      </c>
      <c r="AM153" s="41">
        <f>LN(E153+'Models training data'!$Y$5)</f>
        <v>5.6712671966591079</v>
      </c>
      <c r="AN153" s="41">
        <f>LN(F153+'Models training data'!$Y$6)</f>
        <v>5.0201898043884956</v>
      </c>
      <c r="AO153" s="41">
        <f>LN(G153+'Models training data'!$Y$7)</f>
        <v>5.9470284282097312</v>
      </c>
      <c r="AP153" s="41">
        <f t="shared" si="52"/>
        <v>1</v>
      </c>
      <c r="AQ153" s="41">
        <f t="shared" si="66"/>
        <v>1</v>
      </c>
      <c r="AR153" s="41">
        <f t="shared" si="67"/>
        <v>109155.26387736146</v>
      </c>
      <c r="AS153" s="41">
        <f t="shared" si="68"/>
        <v>116446.74595902892</v>
      </c>
      <c r="AT153" s="41">
        <f t="shared" si="69"/>
        <v>11.670866008719322</v>
      </c>
      <c r="AU153" s="41">
        <f t="shared" si="70"/>
        <v>114759.23896889201</v>
      </c>
      <c r="AV153" s="41">
        <f t="shared" si="71"/>
        <v>11.669296189827859</v>
      </c>
      <c r="AW153" s="41">
        <f t="shared" si="72"/>
        <v>112340.71476927641</v>
      </c>
      <c r="AX153" s="41">
        <f t="shared" si="73"/>
        <v>11.631657089948346</v>
      </c>
      <c r="AY153" s="41">
        <f t="shared" si="74"/>
        <v>11.307726103953092</v>
      </c>
      <c r="AZ153" s="41">
        <f t="shared" si="75"/>
        <v>11.51126665898644</v>
      </c>
    </row>
    <row r="154" spans="2:52" x14ac:dyDescent="0.25">
      <c r="B154" s="41" t="str">
        <f t="shared" si="76"/>
        <v>NJ</v>
      </c>
      <c r="C154" s="46">
        <v>45535</v>
      </c>
      <c r="D154" s="45">
        <v>1037.6308279639884</v>
      </c>
      <c r="E154" s="45">
        <v>219.93510373417786</v>
      </c>
      <c r="F154" s="45">
        <v>107.12215392916434</v>
      </c>
      <c r="G154" s="48">
        <v>366.31237224077955</v>
      </c>
      <c r="H154" s="44">
        <v>103688.84341652395</v>
      </c>
      <c r="I154" s="62">
        <f t="shared" si="53"/>
        <v>1731.0004578681101</v>
      </c>
      <c r="J154" s="41">
        <f t="shared" si="54"/>
        <v>2024</v>
      </c>
      <c r="K154" s="41">
        <f t="shared" si="55"/>
        <v>140</v>
      </c>
      <c r="L154" s="41">
        <f t="shared" si="56"/>
        <v>19600</v>
      </c>
      <c r="M154" s="41">
        <f t="shared" si="57"/>
        <v>9.8832848452186077</v>
      </c>
      <c r="N154" s="41">
        <f t="shared" si="58"/>
        <v>0</v>
      </c>
      <c r="O154" s="41">
        <f t="shared" si="59"/>
        <v>8</v>
      </c>
      <c r="P154" s="41">
        <f t="shared" si="60"/>
        <v>0</v>
      </c>
      <c r="Q154" s="41">
        <f t="shared" si="60"/>
        <v>0</v>
      </c>
      <c r="R154" s="41">
        <f t="shared" si="60"/>
        <v>0</v>
      </c>
      <c r="S154" s="41">
        <f t="shared" si="60"/>
        <v>0</v>
      </c>
      <c r="T154" s="41">
        <f t="shared" si="61"/>
        <v>0</v>
      </c>
      <c r="U154" s="41">
        <f t="shared" si="61"/>
        <v>0</v>
      </c>
      <c r="V154" s="41">
        <f t="shared" si="61"/>
        <v>0</v>
      </c>
      <c r="W154" s="41">
        <f t="shared" si="61"/>
        <v>1</v>
      </c>
      <c r="X154" s="41">
        <f t="shared" si="62"/>
        <v>0</v>
      </c>
      <c r="Y154" s="41">
        <f t="shared" si="62"/>
        <v>0</v>
      </c>
      <c r="Z154" s="41">
        <f t="shared" si="62"/>
        <v>0</v>
      </c>
      <c r="AA154" s="41">
        <f t="shared" si="62"/>
        <v>0</v>
      </c>
      <c r="AB154" s="41">
        <f t="shared" si="63"/>
        <v>0</v>
      </c>
      <c r="AC154" s="41">
        <f t="shared" si="63"/>
        <v>0</v>
      </c>
      <c r="AD154" s="41">
        <f t="shared" si="63"/>
        <v>1</v>
      </c>
      <c r="AE154" s="41">
        <f t="shared" si="63"/>
        <v>0</v>
      </c>
      <c r="AF154" s="41">
        <f t="shared" si="64"/>
        <v>0</v>
      </c>
      <c r="AG154" s="48">
        <v>1037.6308279639884</v>
      </c>
      <c r="AH154" s="48">
        <v>219.93510373417786</v>
      </c>
      <c r="AI154" s="48">
        <v>107.12215392916434</v>
      </c>
      <c r="AJ154" s="48">
        <v>366.31237224077955</v>
      </c>
      <c r="AK154" s="41">
        <f t="shared" si="65"/>
        <v>11.549149803246928</v>
      </c>
      <c r="AL154" s="41">
        <f>LN(D154+'Models training data'!$Y$4)</f>
        <v>7.1920598232636133</v>
      </c>
      <c r="AM154" s="41">
        <f>LN(E154+'Models training data'!$Y$5)</f>
        <v>5.6523038632857272</v>
      </c>
      <c r="AN154" s="41">
        <f>LN(F154+'Models training data'!$Y$6)</f>
        <v>5.0271687783847758</v>
      </c>
      <c r="AO154" s="41">
        <f>LN(G154+'Models training data'!$Y$7)</f>
        <v>6.030482850002004</v>
      </c>
      <c r="AP154" s="41">
        <f t="shared" si="52"/>
        <v>1</v>
      </c>
      <c r="AQ154" s="41">
        <f t="shared" si="66"/>
        <v>1</v>
      </c>
      <c r="AR154" s="41">
        <f t="shared" si="67"/>
        <v>109130.87356427772</v>
      </c>
      <c r="AS154" s="41">
        <f t="shared" si="68"/>
        <v>116422.64856898722</v>
      </c>
      <c r="AT154" s="41">
        <f t="shared" si="69"/>
        <v>11.670608391454543</v>
      </c>
      <c r="AU154" s="41">
        <f t="shared" si="70"/>
        <v>114824.78977524808</v>
      </c>
      <c r="AV154" s="41">
        <f t="shared" si="71"/>
        <v>11.670325071722234</v>
      </c>
      <c r="AW154" s="41">
        <f t="shared" si="72"/>
        <v>112330.34263776877</v>
      </c>
      <c r="AX154" s="41">
        <f t="shared" si="73"/>
        <v>11.631537693739773</v>
      </c>
      <c r="AY154" s="41">
        <f t="shared" si="74"/>
        <v>11.312807093529273</v>
      </c>
      <c r="AZ154" s="41">
        <f t="shared" si="75"/>
        <v>11.521723996888372</v>
      </c>
    </row>
    <row r="155" spans="2:52" x14ac:dyDescent="0.25">
      <c r="B155" s="41" t="str">
        <f t="shared" si="76"/>
        <v>NJ</v>
      </c>
      <c r="C155" s="46">
        <v>45542</v>
      </c>
      <c r="D155" s="45">
        <v>1055.3404871160205</v>
      </c>
      <c r="E155" s="45">
        <v>218.27994941152639</v>
      </c>
      <c r="F155" s="45">
        <v>108.19337318291015</v>
      </c>
      <c r="G155" s="48">
        <v>402.9436094648575</v>
      </c>
      <c r="H155" s="44">
        <v>104330.69800567033</v>
      </c>
      <c r="I155" s="62">
        <f t="shared" si="53"/>
        <v>1784.7574191753145</v>
      </c>
      <c r="J155" s="41">
        <f t="shared" si="54"/>
        <v>2024</v>
      </c>
      <c r="K155" s="41">
        <f t="shared" si="55"/>
        <v>141</v>
      </c>
      <c r="L155" s="41">
        <f t="shared" si="56"/>
        <v>19881</v>
      </c>
      <c r="M155" s="41">
        <f t="shared" si="57"/>
        <v>9.8975197807563369</v>
      </c>
      <c r="N155" s="41">
        <f t="shared" si="58"/>
        <v>0</v>
      </c>
      <c r="O155" s="41">
        <f t="shared" si="59"/>
        <v>9</v>
      </c>
      <c r="P155" s="41">
        <f t="shared" si="60"/>
        <v>0</v>
      </c>
      <c r="Q155" s="41">
        <f t="shared" si="60"/>
        <v>0</v>
      </c>
      <c r="R155" s="41">
        <f t="shared" si="60"/>
        <v>0</v>
      </c>
      <c r="S155" s="41">
        <f t="shared" si="60"/>
        <v>0</v>
      </c>
      <c r="T155" s="41">
        <f t="shared" si="61"/>
        <v>0</v>
      </c>
      <c r="U155" s="41">
        <f t="shared" si="61"/>
        <v>0</v>
      </c>
      <c r="V155" s="41">
        <f t="shared" si="61"/>
        <v>0</v>
      </c>
      <c r="W155" s="41">
        <f t="shared" si="61"/>
        <v>0</v>
      </c>
      <c r="X155" s="41">
        <f t="shared" si="62"/>
        <v>1</v>
      </c>
      <c r="Y155" s="41">
        <f t="shared" si="62"/>
        <v>0</v>
      </c>
      <c r="Z155" s="41">
        <f t="shared" si="62"/>
        <v>0</v>
      </c>
      <c r="AA155" s="41">
        <f t="shared" si="62"/>
        <v>0</v>
      </c>
      <c r="AB155" s="41">
        <f t="shared" si="63"/>
        <v>0</v>
      </c>
      <c r="AC155" s="41">
        <f t="shared" si="63"/>
        <v>0</v>
      </c>
      <c r="AD155" s="41">
        <f t="shared" si="63"/>
        <v>1</v>
      </c>
      <c r="AE155" s="41">
        <f t="shared" si="63"/>
        <v>0</v>
      </c>
      <c r="AF155" s="41">
        <f t="shared" si="64"/>
        <v>0</v>
      </c>
      <c r="AG155" s="48">
        <v>1055.3404871160205</v>
      </c>
      <c r="AH155" s="48">
        <v>218.27994941152639</v>
      </c>
      <c r="AI155" s="48">
        <v>108.19337318291015</v>
      </c>
      <c r="AJ155" s="48">
        <v>402.9436094648575</v>
      </c>
      <c r="AK155" s="41">
        <f t="shared" si="65"/>
        <v>11.555320921803579</v>
      </c>
      <c r="AL155" s="41">
        <f>LN(D155+'Models training data'!$Y$4)</f>
        <v>7.2052989789726407</v>
      </c>
      <c r="AM155" s="41">
        <f>LN(E155+'Models training data'!$Y$5)</f>
        <v>5.6464782921832377</v>
      </c>
      <c r="AN155" s="41">
        <f>LN(F155+'Models training data'!$Y$6)</f>
        <v>5.0341685816705901</v>
      </c>
      <c r="AO155" s="41">
        <f>LN(G155+'Models training data'!$Y$7)</f>
        <v>6.1148917203382176</v>
      </c>
      <c r="AP155" s="41">
        <f t="shared" si="52"/>
        <v>1</v>
      </c>
      <c r="AQ155" s="41">
        <f t="shared" si="66"/>
        <v>1</v>
      </c>
      <c r="AR155" s="41">
        <f t="shared" si="67"/>
        <v>99730.632522206419</v>
      </c>
      <c r="AS155" s="41">
        <f t="shared" si="68"/>
        <v>108310.73975483944</v>
      </c>
      <c r="AT155" s="41">
        <f t="shared" si="69"/>
        <v>11.592824058458808</v>
      </c>
      <c r="AU155" s="41">
        <f t="shared" si="70"/>
        <v>114891.51928027997</v>
      </c>
      <c r="AV155" s="41">
        <f t="shared" si="71"/>
        <v>11.671370898818299</v>
      </c>
      <c r="AW155" s="41">
        <f t="shared" si="72"/>
        <v>112320.0443298867</v>
      </c>
      <c r="AX155" s="41">
        <f t="shared" si="73"/>
        <v>11.63141914733348</v>
      </c>
      <c r="AY155" s="41">
        <f t="shared" si="74"/>
        <v>11.318822598500121</v>
      </c>
      <c r="AZ155" s="41">
        <f t="shared" si="75"/>
        <v>11.532857315219504</v>
      </c>
    </row>
    <row r="156" spans="2:52" x14ac:dyDescent="0.25">
      <c r="B156" s="41" t="str">
        <f t="shared" si="76"/>
        <v>NJ</v>
      </c>
      <c r="C156" s="46">
        <v>45549</v>
      </c>
      <c r="D156" s="45">
        <v>1071.0272375978552</v>
      </c>
      <c r="E156" s="45">
        <v>218.53549622564503</v>
      </c>
      <c r="F156" s="45">
        <v>109.27530668618468</v>
      </c>
      <c r="G156" s="48">
        <v>113.87289568935859</v>
      </c>
      <c r="H156" s="44">
        <v>97240.471565406988</v>
      </c>
      <c r="I156" s="62">
        <f t="shared" si="53"/>
        <v>1512.7109361990435</v>
      </c>
      <c r="J156" s="41">
        <f t="shared" si="54"/>
        <v>2024</v>
      </c>
      <c r="K156" s="41">
        <f t="shared" si="55"/>
        <v>142</v>
      </c>
      <c r="L156" s="41">
        <f t="shared" si="56"/>
        <v>20164</v>
      </c>
      <c r="M156" s="41">
        <f t="shared" si="57"/>
        <v>9.9116541152025217</v>
      </c>
      <c r="N156" s="41">
        <f t="shared" si="58"/>
        <v>0</v>
      </c>
      <c r="O156" s="41">
        <f t="shared" si="59"/>
        <v>9</v>
      </c>
      <c r="P156" s="41">
        <f t="shared" si="60"/>
        <v>0</v>
      </c>
      <c r="Q156" s="41">
        <f t="shared" si="60"/>
        <v>0</v>
      </c>
      <c r="R156" s="41">
        <f t="shared" si="60"/>
        <v>0</v>
      </c>
      <c r="S156" s="41">
        <f t="shared" si="60"/>
        <v>0</v>
      </c>
      <c r="T156" s="41">
        <f t="shared" si="61"/>
        <v>0</v>
      </c>
      <c r="U156" s="41">
        <f t="shared" si="61"/>
        <v>0</v>
      </c>
      <c r="V156" s="41">
        <f t="shared" si="61"/>
        <v>0</v>
      </c>
      <c r="W156" s="41">
        <f t="shared" si="61"/>
        <v>0</v>
      </c>
      <c r="X156" s="41">
        <f t="shared" si="62"/>
        <v>1</v>
      </c>
      <c r="Y156" s="41">
        <f t="shared" si="62"/>
        <v>0</v>
      </c>
      <c r="Z156" s="41">
        <f t="shared" si="62"/>
        <v>0</v>
      </c>
      <c r="AA156" s="41">
        <f t="shared" si="62"/>
        <v>0</v>
      </c>
      <c r="AB156" s="41">
        <f t="shared" si="63"/>
        <v>0</v>
      </c>
      <c r="AC156" s="41">
        <f t="shared" si="63"/>
        <v>0</v>
      </c>
      <c r="AD156" s="41">
        <f t="shared" si="63"/>
        <v>1</v>
      </c>
      <c r="AE156" s="41">
        <f t="shared" si="63"/>
        <v>0</v>
      </c>
      <c r="AF156" s="41">
        <f t="shared" si="64"/>
        <v>0</v>
      </c>
      <c r="AG156" s="48">
        <v>1071.0272375978552</v>
      </c>
      <c r="AH156" s="48">
        <v>218.53549622564503</v>
      </c>
      <c r="AI156" s="48">
        <v>109.27530668618468</v>
      </c>
      <c r="AJ156" s="48">
        <v>113.87289568935859</v>
      </c>
      <c r="AK156" s="41">
        <f t="shared" si="65"/>
        <v>11.484942277918579</v>
      </c>
      <c r="AL156" s="41">
        <f>LN(D156+'Models training data'!$Y$4)</f>
        <v>7.2168812551058581</v>
      </c>
      <c r="AM156" s="41">
        <f>LN(E156+'Models training data'!$Y$5)</f>
        <v>5.6473799469852075</v>
      </c>
      <c r="AN156" s="41">
        <f>LN(F156+'Models training data'!$Y$6)</f>
        <v>5.041189009433956</v>
      </c>
      <c r="AO156" s="41">
        <f>LN(G156+'Models training data'!$Y$7)</f>
        <v>5.0966682049444456</v>
      </c>
      <c r="AP156" s="41">
        <f t="shared" si="52"/>
        <v>1</v>
      </c>
      <c r="AQ156" s="41">
        <f t="shared" si="66"/>
        <v>1</v>
      </c>
      <c r="AR156" s="41">
        <f t="shared" si="67"/>
        <v>99706.242209122676</v>
      </c>
      <c r="AS156" s="41">
        <f t="shared" si="68"/>
        <v>108286.64236479774</v>
      </c>
      <c r="AT156" s="41">
        <f t="shared" si="69"/>
        <v>11.592566441194029</v>
      </c>
      <c r="AU156" s="41">
        <f t="shared" si="70"/>
        <v>114959.42748398767</v>
      </c>
      <c r="AV156" s="41">
        <f t="shared" si="71"/>
        <v>11.672433671116057</v>
      </c>
      <c r="AW156" s="41">
        <f t="shared" si="72"/>
        <v>112309.81880217361</v>
      </c>
      <c r="AX156" s="41">
        <f t="shared" si="73"/>
        <v>11.631301438717975</v>
      </c>
      <c r="AY156" s="41">
        <f t="shared" si="74"/>
        <v>11.273076015954272</v>
      </c>
      <c r="AZ156" s="41">
        <f t="shared" si="75"/>
        <v>11.407194504756685</v>
      </c>
    </row>
    <row r="157" spans="2:52" x14ac:dyDescent="0.25">
      <c r="B157" s="41" t="str">
        <f t="shared" si="76"/>
        <v>NJ</v>
      </c>
      <c r="C157" s="46">
        <v>45556</v>
      </c>
      <c r="D157" s="45">
        <v>1085.3308519013062</v>
      </c>
      <c r="E157" s="45">
        <v>219.75722484790319</v>
      </c>
      <c r="F157" s="45">
        <v>110.36805973019108</v>
      </c>
      <c r="G157" s="48">
        <v>77.607970837521407</v>
      </c>
      <c r="H157" s="44">
        <v>95192.257308312299</v>
      </c>
      <c r="I157" s="62">
        <f t="shared" si="53"/>
        <v>1493.064107316922</v>
      </c>
      <c r="J157" s="41">
        <f t="shared" si="54"/>
        <v>2024</v>
      </c>
      <c r="K157" s="41">
        <f t="shared" si="55"/>
        <v>143</v>
      </c>
      <c r="L157" s="41">
        <f t="shared" si="56"/>
        <v>20449</v>
      </c>
      <c r="M157" s="41">
        <f t="shared" si="57"/>
        <v>9.9256892605198139</v>
      </c>
      <c r="N157" s="41">
        <f t="shared" si="58"/>
        <v>0</v>
      </c>
      <c r="O157" s="41">
        <f t="shared" si="59"/>
        <v>9</v>
      </c>
      <c r="P157" s="41">
        <f t="shared" si="60"/>
        <v>0</v>
      </c>
      <c r="Q157" s="41">
        <f t="shared" si="60"/>
        <v>0</v>
      </c>
      <c r="R157" s="41">
        <f t="shared" si="60"/>
        <v>0</v>
      </c>
      <c r="S157" s="41">
        <f t="shared" si="60"/>
        <v>0</v>
      </c>
      <c r="T157" s="41">
        <f t="shared" si="61"/>
        <v>0</v>
      </c>
      <c r="U157" s="41">
        <f t="shared" si="61"/>
        <v>0</v>
      </c>
      <c r="V157" s="41">
        <f t="shared" si="61"/>
        <v>0</v>
      </c>
      <c r="W157" s="41">
        <f t="shared" si="61"/>
        <v>0</v>
      </c>
      <c r="X157" s="41">
        <f t="shared" si="62"/>
        <v>1</v>
      </c>
      <c r="Y157" s="41">
        <f t="shared" si="62"/>
        <v>0</v>
      </c>
      <c r="Z157" s="41">
        <f t="shared" si="62"/>
        <v>0</v>
      </c>
      <c r="AA157" s="41">
        <f t="shared" si="62"/>
        <v>0</v>
      </c>
      <c r="AB157" s="41">
        <f t="shared" si="63"/>
        <v>0</v>
      </c>
      <c r="AC157" s="41">
        <f t="shared" si="63"/>
        <v>0</v>
      </c>
      <c r="AD157" s="41">
        <f t="shared" si="63"/>
        <v>1</v>
      </c>
      <c r="AE157" s="41">
        <f t="shared" si="63"/>
        <v>0</v>
      </c>
      <c r="AF157" s="41">
        <f t="shared" si="64"/>
        <v>0</v>
      </c>
      <c r="AG157" s="48">
        <v>1085.3308519013062</v>
      </c>
      <c r="AH157" s="48">
        <v>219.75722484790319</v>
      </c>
      <c r="AI157" s="48">
        <v>110.36805973019108</v>
      </c>
      <c r="AJ157" s="48">
        <v>77.607970837521407</v>
      </c>
      <c r="AK157" s="41">
        <f t="shared" si="65"/>
        <v>11.463653886676889</v>
      </c>
      <c r="AL157" s="41">
        <f>LN(D157+'Models training data'!$Y$4)</f>
        <v>7.2273266274812622</v>
      </c>
      <c r="AM157" s="41">
        <f>LN(E157+'Models training data'!$Y$5)</f>
        <v>5.6516794162423789</v>
      </c>
      <c r="AN157" s="41">
        <f>LN(F157+'Models training data'!$Y$6)</f>
        <v>5.0482299655035021</v>
      </c>
      <c r="AO157" s="41">
        <f>LN(G157+'Models training data'!$Y$7)</f>
        <v>4.8458503045132497</v>
      </c>
      <c r="AP157" s="41">
        <f t="shared" si="52"/>
        <v>1</v>
      </c>
      <c r="AQ157" s="41">
        <f t="shared" si="66"/>
        <v>1</v>
      </c>
      <c r="AR157" s="41">
        <f t="shared" si="67"/>
        <v>99681.851896038934</v>
      </c>
      <c r="AS157" s="41">
        <f t="shared" si="68"/>
        <v>108262.54497475603</v>
      </c>
      <c r="AT157" s="41">
        <f t="shared" si="69"/>
        <v>11.592308823929248</v>
      </c>
      <c r="AU157" s="41">
        <f t="shared" si="70"/>
        <v>115028.51438637121</v>
      </c>
      <c r="AV157" s="41">
        <f t="shared" si="71"/>
        <v>11.673513388615504</v>
      </c>
      <c r="AW157" s="41">
        <f t="shared" si="72"/>
        <v>112299.6650331408</v>
      </c>
      <c r="AX157" s="41">
        <f t="shared" si="73"/>
        <v>11.631184556134645</v>
      </c>
      <c r="AY157" s="41">
        <f t="shared" si="74"/>
        <v>11.267745204139921</v>
      </c>
      <c r="AZ157" s="41">
        <f t="shared" si="75"/>
        <v>11.377074953022749</v>
      </c>
    </row>
    <row r="158" spans="2:52" x14ac:dyDescent="0.25">
      <c r="B158" s="41" t="str">
        <f t="shared" si="76"/>
        <v>NJ</v>
      </c>
      <c r="C158" s="46">
        <v>45563</v>
      </c>
      <c r="D158" s="45">
        <v>1098.6994997695497</v>
      </c>
      <c r="E158" s="45">
        <v>221.47298392638305</v>
      </c>
      <c r="F158" s="45">
        <v>111.47174032520743</v>
      </c>
      <c r="G158" s="48">
        <v>67.359410225479138</v>
      </c>
      <c r="H158" s="44">
        <v>94531.453260630602</v>
      </c>
      <c r="I158" s="62">
        <f t="shared" si="53"/>
        <v>1499.0036342466194</v>
      </c>
      <c r="J158" s="41">
        <f t="shared" si="54"/>
        <v>2024</v>
      </c>
      <c r="K158" s="41">
        <f t="shared" si="55"/>
        <v>144</v>
      </c>
      <c r="L158" s="41">
        <f t="shared" si="56"/>
        <v>20736</v>
      </c>
      <c r="M158" s="41">
        <f t="shared" si="57"/>
        <v>9.9396265991520014</v>
      </c>
      <c r="N158" s="41">
        <f t="shared" si="58"/>
        <v>0</v>
      </c>
      <c r="O158" s="41">
        <f t="shared" si="59"/>
        <v>9</v>
      </c>
      <c r="P158" s="41">
        <f t="shared" si="60"/>
        <v>0</v>
      </c>
      <c r="Q158" s="41">
        <f t="shared" si="60"/>
        <v>0</v>
      </c>
      <c r="R158" s="41">
        <f t="shared" si="60"/>
        <v>0</v>
      </c>
      <c r="S158" s="41">
        <f t="shared" si="60"/>
        <v>0</v>
      </c>
      <c r="T158" s="41">
        <f t="shared" si="61"/>
        <v>0</v>
      </c>
      <c r="U158" s="41">
        <f t="shared" si="61"/>
        <v>0</v>
      </c>
      <c r="V158" s="41">
        <f t="shared" si="61"/>
        <v>0</v>
      </c>
      <c r="W158" s="41">
        <f t="shared" si="61"/>
        <v>0</v>
      </c>
      <c r="X158" s="41">
        <f t="shared" si="62"/>
        <v>1</v>
      </c>
      <c r="Y158" s="41">
        <f t="shared" si="62"/>
        <v>0</v>
      </c>
      <c r="Z158" s="41">
        <f t="shared" si="62"/>
        <v>0</v>
      </c>
      <c r="AA158" s="41">
        <f t="shared" si="62"/>
        <v>0</v>
      </c>
      <c r="AB158" s="41">
        <f t="shared" si="63"/>
        <v>0</v>
      </c>
      <c r="AC158" s="41">
        <f t="shared" si="63"/>
        <v>0</v>
      </c>
      <c r="AD158" s="41">
        <f t="shared" si="63"/>
        <v>1</v>
      </c>
      <c r="AE158" s="41">
        <f t="shared" si="63"/>
        <v>0</v>
      </c>
      <c r="AF158" s="41">
        <f t="shared" si="64"/>
        <v>0</v>
      </c>
      <c r="AG158" s="48">
        <v>1098.6994997695497</v>
      </c>
      <c r="AH158" s="48">
        <v>221.47298392638305</v>
      </c>
      <c r="AI158" s="48">
        <v>111.47174032520743</v>
      </c>
      <c r="AJ158" s="48">
        <v>67.359410225479138</v>
      </c>
      <c r="AK158" s="41">
        <f t="shared" si="65"/>
        <v>11.45668789684014</v>
      </c>
      <c r="AL158" s="41">
        <f>LN(D158+'Models training data'!$Y$4)</f>
        <v>7.2369915640083757</v>
      </c>
      <c r="AM158" s="41">
        <f>LN(E158+'Models training data'!$Y$5)</f>
        <v>5.6576864222159422</v>
      </c>
      <c r="AN158" s="41">
        <f>LN(F158+'Models training data'!$Y$6)</f>
        <v>5.0552913640511363</v>
      </c>
      <c r="AO158" s="41">
        <f>LN(G158+'Models training data'!$Y$7)</f>
        <v>4.7618563103263805</v>
      </c>
      <c r="AP158" s="41">
        <f t="shared" si="52"/>
        <v>1</v>
      </c>
      <c r="AQ158" s="41">
        <f t="shared" si="66"/>
        <v>1</v>
      </c>
      <c r="AR158" s="41">
        <f t="shared" si="67"/>
        <v>99657.461582955191</v>
      </c>
      <c r="AS158" s="41">
        <f t="shared" si="68"/>
        <v>108238.44758471433</v>
      </c>
      <c r="AT158" s="41">
        <f t="shared" si="69"/>
        <v>11.592051206664468</v>
      </c>
      <c r="AU158" s="41">
        <f t="shared" si="70"/>
        <v>115098.77998743056</v>
      </c>
      <c r="AV158" s="41">
        <f t="shared" si="71"/>
        <v>11.674610051316643</v>
      </c>
      <c r="AW158" s="41">
        <f t="shared" si="72"/>
        <v>112289.58202265506</v>
      </c>
      <c r="AX158" s="41">
        <f t="shared" si="73"/>
        <v>11.631068488070708</v>
      </c>
      <c r="AY158" s="41">
        <f t="shared" si="74"/>
        <v>11.266605969405328</v>
      </c>
      <c r="AZ158" s="41">
        <f t="shared" si="75"/>
        <v>11.367763964393767</v>
      </c>
    </row>
    <row r="159" spans="2:52" x14ac:dyDescent="0.25">
      <c r="B159" s="41" t="str">
        <f t="shared" si="76"/>
        <v>NJ</v>
      </c>
      <c r="C159" s="46">
        <v>45570</v>
      </c>
      <c r="D159" s="45">
        <v>1111.4472323117066</v>
      </c>
      <c r="E159" s="45">
        <v>223.44680718064728</v>
      </c>
      <c r="F159" s="45">
        <v>112.58645772823093</v>
      </c>
      <c r="G159" s="48">
        <v>52.373807188428231</v>
      </c>
      <c r="H159" s="44">
        <v>85546.611451900797</v>
      </c>
      <c r="I159" s="62">
        <f t="shared" si="53"/>
        <v>1499.8543044090129</v>
      </c>
      <c r="J159" s="41">
        <f t="shared" si="54"/>
        <v>2024</v>
      </c>
      <c r="K159" s="41">
        <f t="shared" si="55"/>
        <v>145</v>
      </c>
      <c r="L159" s="41">
        <f t="shared" si="56"/>
        <v>21025</v>
      </c>
      <c r="M159" s="41">
        <f t="shared" si="57"/>
        <v>9.9534674848411484</v>
      </c>
      <c r="N159" s="41">
        <f t="shared" si="58"/>
        <v>0</v>
      </c>
      <c r="O159" s="41">
        <f t="shared" si="59"/>
        <v>10</v>
      </c>
      <c r="P159" s="41">
        <f t="shared" si="60"/>
        <v>0</v>
      </c>
      <c r="Q159" s="41">
        <f t="shared" si="60"/>
        <v>0</v>
      </c>
      <c r="R159" s="41">
        <f t="shared" si="60"/>
        <v>0</v>
      </c>
      <c r="S159" s="41">
        <f t="shared" si="60"/>
        <v>0</v>
      </c>
      <c r="T159" s="41">
        <f t="shared" si="61"/>
        <v>0</v>
      </c>
      <c r="U159" s="41">
        <f t="shared" si="61"/>
        <v>0</v>
      </c>
      <c r="V159" s="41">
        <f t="shared" si="61"/>
        <v>0</v>
      </c>
      <c r="W159" s="41">
        <f t="shared" si="61"/>
        <v>0</v>
      </c>
      <c r="X159" s="41">
        <f t="shared" si="62"/>
        <v>0</v>
      </c>
      <c r="Y159" s="41">
        <f t="shared" si="62"/>
        <v>1</v>
      </c>
      <c r="Z159" s="41">
        <f t="shared" si="62"/>
        <v>0</v>
      </c>
      <c r="AA159" s="41">
        <f t="shared" si="62"/>
        <v>0</v>
      </c>
      <c r="AB159" s="41">
        <f t="shared" si="63"/>
        <v>0</v>
      </c>
      <c r="AC159" s="41">
        <f t="shared" si="63"/>
        <v>0</v>
      </c>
      <c r="AD159" s="41">
        <f t="shared" si="63"/>
        <v>1</v>
      </c>
      <c r="AE159" s="41">
        <f t="shared" si="63"/>
        <v>0</v>
      </c>
      <c r="AF159" s="41">
        <f t="shared" si="64"/>
        <v>0</v>
      </c>
      <c r="AG159" s="48">
        <v>1111.4472323117066</v>
      </c>
      <c r="AH159" s="48">
        <v>223.44680718064728</v>
      </c>
      <c r="AI159" s="48">
        <v>112.58645772823093</v>
      </c>
      <c r="AJ159" s="48">
        <v>52.373807188428231</v>
      </c>
      <c r="AK159" s="41">
        <f t="shared" si="65"/>
        <v>11.356816669557517</v>
      </c>
      <c r="AL159" s="41">
        <f>LN(D159+'Models training data'!$Y$4)</f>
        <v>7.2461214091709136</v>
      </c>
      <c r="AM159" s="41">
        <f>LN(E159+'Models training data'!$Y$5)</f>
        <v>5.6645525905269221</v>
      </c>
      <c r="AN159" s="41">
        <f>LN(F159+'Models training data'!$Y$6)</f>
        <v>5.0623731198417534</v>
      </c>
      <c r="AO159" s="41">
        <f>LN(G159+'Models training data'!$Y$7)</f>
        <v>4.6247496589848858</v>
      </c>
      <c r="AP159" s="41">
        <f t="shared" si="52"/>
        <v>1</v>
      </c>
      <c r="AQ159" s="41">
        <f t="shared" si="66"/>
        <v>1</v>
      </c>
      <c r="AR159" s="41">
        <f t="shared" si="67"/>
        <v>86180.412425779417</v>
      </c>
      <c r="AS159" s="41">
        <f t="shared" si="68"/>
        <v>94762.081914636699</v>
      </c>
      <c r="AT159" s="41">
        <f t="shared" si="69"/>
        <v>11.446878094690108</v>
      </c>
      <c r="AU159" s="41">
        <f t="shared" si="70"/>
        <v>98277.984867945663</v>
      </c>
      <c r="AV159" s="41">
        <f t="shared" si="71"/>
        <v>11.497240105568119</v>
      </c>
      <c r="AW159" s="41">
        <f t="shared" si="72"/>
        <v>95410.014420260704</v>
      </c>
      <c r="AX159" s="41">
        <f t="shared" si="73"/>
        <v>11.45276129251438</v>
      </c>
      <c r="AY159" s="41">
        <f t="shared" si="74"/>
        <v>11.264730529083966</v>
      </c>
      <c r="AZ159" s="41">
        <f t="shared" si="75"/>
        <v>11.351884292665336</v>
      </c>
    </row>
    <row r="160" spans="2:52" x14ac:dyDescent="0.25">
      <c r="B160" s="41" t="str">
        <f t="shared" si="76"/>
        <v>NJ</v>
      </c>
      <c r="C160" s="46">
        <v>45577</v>
      </c>
      <c r="D160" s="45">
        <v>1123.7942209159467</v>
      </c>
      <c r="E160" s="45">
        <v>225.56082195995398</v>
      </c>
      <c r="F160" s="45">
        <v>113.7123223054904</v>
      </c>
      <c r="G160" s="48">
        <v>50.237380718842822</v>
      </c>
      <c r="H160" s="44">
        <v>85460.665070564588</v>
      </c>
      <c r="I160" s="62">
        <f t="shared" si="53"/>
        <v>1513.3047459002339</v>
      </c>
      <c r="J160" s="41">
        <f t="shared" si="54"/>
        <v>2024</v>
      </c>
      <c r="K160" s="41">
        <f t="shared" si="55"/>
        <v>146</v>
      </c>
      <c r="L160" s="41">
        <f t="shared" si="56"/>
        <v>21316</v>
      </c>
      <c r="M160" s="41">
        <f t="shared" si="57"/>
        <v>9.9672132434166727</v>
      </c>
      <c r="N160" s="41">
        <f t="shared" si="58"/>
        <v>0</v>
      </c>
      <c r="O160" s="41">
        <f t="shared" si="59"/>
        <v>10</v>
      </c>
      <c r="P160" s="41">
        <f t="shared" si="60"/>
        <v>0</v>
      </c>
      <c r="Q160" s="41">
        <f t="shared" si="60"/>
        <v>0</v>
      </c>
      <c r="R160" s="41">
        <f t="shared" si="60"/>
        <v>0</v>
      </c>
      <c r="S160" s="41">
        <f t="shared" si="60"/>
        <v>0</v>
      </c>
      <c r="T160" s="41">
        <f t="shared" si="61"/>
        <v>0</v>
      </c>
      <c r="U160" s="41">
        <f t="shared" si="61"/>
        <v>0</v>
      </c>
      <c r="V160" s="41">
        <f t="shared" si="61"/>
        <v>0</v>
      </c>
      <c r="W160" s="41">
        <f t="shared" si="61"/>
        <v>0</v>
      </c>
      <c r="X160" s="41">
        <f t="shared" si="62"/>
        <v>0</v>
      </c>
      <c r="Y160" s="41">
        <f t="shared" si="62"/>
        <v>1</v>
      </c>
      <c r="Z160" s="41">
        <f t="shared" si="62"/>
        <v>0</v>
      </c>
      <c r="AA160" s="41">
        <f t="shared" si="62"/>
        <v>0</v>
      </c>
      <c r="AB160" s="41">
        <f t="shared" si="63"/>
        <v>0</v>
      </c>
      <c r="AC160" s="41">
        <f t="shared" si="63"/>
        <v>0</v>
      </c>
      <c r="AD160" s="41">
        <f t="shared" si="63"/>
        <v>1</v>
      </c>
      <c r="AE160" s="41">
        <f t="shared" si="63"/>
        <v>0</v>
      </c>
      <c r="AF160" s="41">
        <f t="shared" si="64"/>
        <v>0</v>
      </c>
      <c r="AG160" s="48">
        <v>1123.7942209159467</v>
      </c>
      <c r="AH160" s="48">
        <v>225.56082195995398</v>
      </c>
      <c r="AI160" s="48">
        <v>113.7123223054904</v>
      </c>
      <c r="AJ160" s="48">
        <v>50.237380718842822</v>
      </c>
      <c r="AK160" s="41">
        <f t="shared" si="65"/>
        <v>11.355811491411645</v>
      </c>
      <c r="AL160" s="41">
        <f>LN(D160+'Models training data'!$Y$4)</f>
        <v>7.2548854828457507</v>
      </c>
      <c r="AM160" s="41">
        <f>LN(E160+'Models training data'!$Y$5)</f>
        <v>5.6718545182255404</v>
      </c>
      <c r="AN160" s="41">
        <f>LN(F160+'Models training data'!$Y$6)</f>
        <v>5.0694751472761768</v>
      </c>
      <c r="AO160" s="41">
        <f>LN(G160+'Models training data'!$Y$7)</f>
        <v>4.6035770609518192</v>
      </c>
      <c r="AP160" s="41">
        <f t="shared" si="52"/>
        <v>1</v>
      </c>
      <c r="AQ160" s="41">
        <f t="shared" si="66"/>
        <v>1</v>
      </c>
      <c r="AR160" s="41">
        <f t="shared" si="67"/>
        <v>86156.022112695675</v>
      </c>
      <c r="AS160" s="41">
        <f t="shared" si="68"/>
        <v>94737.984524594998</v>
      </c>
      <c r="AT160" s="41">
        <f t="shared" si="69"/>
        <v>11.446620477425329</v>
      </c>
      <c r="AU160" s="41">
        <f t="shared" si="70"/>
        <v>98350.607866356644</v>
      </c>
      <c r="AV160" s="41">
        <f t="shared" si="71"/>
        <v>11.49837065867264</v>
      </c>
      <c r="AW160" s="41">
        <f t="shared" si="72"/>
        <v>95400.070008955983</v>
      </c>
      <c r="AX160" s="41">
        <f t="shared" si="73"/>
        <v>11.452646819900394</v>
      </c>
      <c r="AY160" s="41">
        <f t="shared" si="74"/>
        <v>11.264914370656717</v>
      </c>
      <c r="AZ160" s="41">
        <f t="shared" si="75"/>
        <v>11.350434670953284</v>
      </c>
    </row>
    <row r="161" spans="2:52" x14ac:dyDescent="0.25">
      <c r="B161" s="41" t="str">
        <f t="shared" si="76"/>
        <v>NJ</v>
      </c>
      <c r="C161" s="46">
        <v>45584</v>
      </c>
      <c r="D161" s="45">
        <v>1135.8949245218921</v>
      </c>
      <c r="E161" s="45">
        <v>227.75620353330362</v>
      </c>
      <c r="F161" s="45">
        <v>114.849445528543</v>
      </c>
      <c r="G161" s="48">
        <v>50.023738071884281</v>
      </c>
      <c r="H161" s="44">
        <v>85588.550555924157</v>
      </c>
      <c r="I161" s="62">
        <f t="shared" si="53"/>
        <v>1528.524311655623</v>
      </c>
      <c r="J161" s="41">
        <f t="shared" si="54"/>
        <v>2024</v>
      </c>
      <c r="K161" s="41">
        <f t="shared" si="55"/>
        <v>147</v>
      </c>
      <c r="L161" s="41">
        <f t="shared" si="56"/>
        <v>21609</v>
      </c>
      <c r="M161" s="41">
        <f t="shared" si="57"/>
        <v>9.980865173557472</v>
      </c>
      <c r="N161" s="41">
        <f t="shared" si="58"/>
        <v>0</v>
      </c>
      <c r="O161" s="41">
        <f t="shared" si="59"/>
        <v>10</v>
      </c>
      <c r="P161" s="41">
        <f t="shared" si="60"/>
        <v>0</v>
      </c>
      <c r="Q161" s="41">
        <f t="shared" si="60"/>
        <v>0</v>
      </c>
      <c r="R161" s="41">
        <f t="shared" si="60"/>
        <v>0</v>
      </c>
      <c r="S161" s="41">
        <f t="shared" si="60"/>
        <v>0</v>
      </c>
      <c r="T161" s="41">
        <f t="shared" si="61"/>
        <v>0</v>
      </c>
      <c r="U161" s="41">
        <f t="shared" si="61"/>
        <v>0</v>
      </c>
      <c r="V161" s="41">
        <f t="shared" si="61"/>
        <v>0</v>
      </c>
      <c r="W161" s="41">
        <f t="shared" si="61"/>
        <v>0</v>
      </c>
      <c r="X161" s="41">
        <f t="shared" si="62"/>
        <v>0</v>
      </c>
      <c r="Y161" s="41">
        <f t="shared" si="62"/>
        <v>1</v>
      </c>
      <c r="Z161" s="41">
        <f t="shared" si="62"/>
        <v>0</v>
      </c>
      <c r="AA161" s="41">
        <f t="shared" si="62"/>
        <v>0</v>
      </c>
      <c r="AB161" s="41">
        <f t="shared" si="63"/>
        <v>0</v>
      </c>
      <c r="AC161" s="41">
        <f t="shared" si="63"/>
        <v>0</v>
      </c>
      <c r="AD161" s="41">
        <f t="shared" si="63"/>
        <v>1</v>
      </c>
      <c r="AE161" s="41">
        <f t="shared" si="63"/>
        <v>0</v>
      </c>
      <c r="AF161" s="41">
        <f t="shared" si="64"/>
        <v>0</v>
      </c>
      <c r="AG161" s="48">
        <v>1135.8949245218921</v>
      </c>
      <c r="AH161" s="48">
        <v>227.75620353330362</v>
      </c>
      <c r="AI161" s="48">
        <v>114.849445528543</v>
      </c>
      <c r="AJ161" s="48">
        <v>50.023738071884281</v>
      </c>
      <c r="AK161" s="41">
        <f t="shared" si="65"/>
        <v>11.357306797996008</v>
      </c>
      <c r="AL161" s="41">
        <f>LN(D161+'Models training data'!$Y$4)</f>
        <v>7.2634008522020705</v>
      </c>
      <c r="AM161" s="41">
        <f>LN(E161+'Models training data'!$Y$5)</f>
        <v>5.6793814748303344</v>
      </c>
      <c r="AN161" s="41">
        <f>LN(F161+'Models training data'!$Y$6)</f>
        <v>5.0765973603072707</v>
      </c>
      <c r="AO161" s="41">
        <f>LN(G161+'Models training data'!$Y$7)</f>
        <v>4.6014349354616986</v>
      </c>
      <c r="AP161" s="41">
        <f t="shared" si="52"/>
        <v>1</v>
      </c>
      <c r="AQ161" s="41">
        <f t="shared" si="66"/>
        <v>1</v>
      </c>
      <c r="AR161" s="41">
        <f t="shared" si="67"/>
        <v>86131.631799611932</v>
      </c>
      <c r="AS161" s="41">
        <f t="shared" si="68"/>
        <v>94713.887134553297</v>
      </c>
      <c r="AT161" s="41">
        <f t="shared" si="69"/>
        <v>11.446362860160548</v>
      </c>
      <c r="AU161" s="41">
        <f t="shared" si="70"/>
        <v>98424.409563443463</v>
      </c>
      <c r="AV161" s="41">
        <f t="shared" si="71"/>
        <v>11.49951815697885</v>
      </c>
      <c r="AW161" s="41">
        <f t="shared" si="72"/>
        <v>95390.193478120855</v>
      </c>
      <c r="AX161" s="41">
        <f t="shared" si="73"/>
        <v>11.45253312867553</v>
      </c>
      <c r="AY161" s="41">
        <f t="shared" si="74"/>
        <v>11.26541066600581</v>
      </c>
      <c r="AZ161" s="41">
        <f t="shared" si="75"/>
        <v>11.351360033708509</v>
      </c>
    </row>
    <row r="162" spans="2:52" x14ac:dyDescent="0.25">
      <c r="B162" s="41" t="str">
        <f t="shared" si="76"/>
        <v>NJ</v>
      </c>
      <c r="C162" s="46">
        <v>45591</v>
      </c>
      <c r="D162" s="45">
        <v>1147.8578067448614</v>
      </c>
      <c r="E162" s="45">
        <v>230.00365224551172</v>
      </c>
      <c r="F162" s="45">
        <v>115.99793998382823</v>
      </c>
      <c r="G162" s="48">
        <v>50.002373807188427</v>
      </c>
      <c r="H162" s="44">
        <v>85738.33704293448</v>
      </c>
      <c r="I162" s="62">
        <f t="shared" si="53"/>
        <v>1543.8617727813898</v>
      </c>
      <c r="J162" s="41">
        <f t="shared" si="54"/>
        <v>2024</v>
      </c>
      <c r="K162" s="41">
        <f t="shared" si="55"/>
        <v>148</v>
      </c>
      <c r="L162" s="41">
        <f t="shared" si="56"/>
        <v>21904</v>
      </c>
      <c r="M162" s="41">
        <f t="shared" si="57"/>
        <v>9.9944245475282294</v>
      </c>
      <c r="N162" s="41">
        <f t="shared" si="58"/>
        <v>0</v>
      </c>
      <c r="O162" s="41">
        <f t="shared" si="59"/>
        <v>10</v>
      </c>
      <c r="P162" s="41">
        <f t="shared" si="60"/>
        <v>0</v>
      </c>
      <c r="Q162" s="41">
        <f t="shared" si="60"/>
        <v>0</v>
      </c>
      <c r="R162" s="41">
        <f t="shared" si="60"/>
        <v>0</v>
      </c>
      <c r="S162" s="41">
        <f t="shared" si="60"/>
        <v>0</v>
      </c>
      <c r="T162" s="41">
        <f t="shared" si="61"/>
        <v>0</v>
      </c>
      <c r="U162" s="41">
        <f t="shared" si="61"/>
        <v>0</v>
      </c>
      <c r="V162" s="41">
        <f t="shared" si="61"/>
        <v>0</v>
      </c>
      <c r="W162" s="41">
        <f t="shared" si="61"/>
        <v>0</v>
      </c>
      <c r="X162" s="41">
        <f t="shared" si="62"/>
        <v>0</v>
      </c>
      <c r="Y162" s="41">
        <f t="shared" si="62"/>
        <v>1</v>
      </c>
      <c r="Z162" s="41">
        <f t="shared" si="62"/>
        <v>0</v>
      </c>
      <c r="AA162" s="41">
        <f t="shared" si="62"/>
        <v>0</v>
      </c>
      <c r="AB162" s="41">
        <f t="shared" si="63"/>
        <v>0</v>
      </c>
      <c r="AC162" s="41">
        <f t="shared" si="63"/>
        <v>0</v>
      </c>
      <c r="AD162" s="41">
        <f t="shared" si="63"/>
        <v>1</v>
      </c>
      <c r="AE162" s="41">
        <f t="shared" si="63"/>
        <v>0</v>
      </c>
      <c r="AF162" s="41">
        <f t="shared" si="64"/>
        <v>0</v>
      </c>
      <c r="AG162" s="48">
        <v>1147.8578067448614</v>
      </c>
      <c r="AH162" s="48">
        <v>230.00365224551172</v>
      </c>
      <c r="AI162" s="48">
        <v>115.99793998382823</v>
      </c>
      <c r="AJ162" s="48">
        <v>50.002373807188427</v>
      </c>
      <c r="AK162" s="41">
        <f t="shared" si="65"/>
        <v>11.359055344616715</v>
      </c>
      <c r="AL162" s="41">
        <f>LN(D162+'Models training data'!$Y$4)</f>
        <v>7.271748554941122</v>
      </c>
      <c r="AM162" s="41">
        <f>LN(E162+'Models training data'!$Y$5)</f>
        <v>5.6870287042886174</v>
      </c>
      <c r="AN162" s="41">
        <f>LN(F162+'Models training data'!$Y$6)</f>
        <v>5.0837396724427526</v>
      </c>
      <c r="AO162" s="41">
        <f>LN(G162+'Models training data'!$Y$7)</f>
        <v>4.6012204703176867</v>
      </c>
      <c r="AP162" s="41">
        <f t="shared" si="52"/>
        <v>1</v>
      </c>
      <c r="AQ162" s="41">
        <f t="shared" si="66"/>
        <v>1</v>
      </c>
      <c r="AR162" s="41">
        <f t="shared" si="67"/>
        <v>86107.24148652819</v>
      </c>
      <c r="AS162" s="41">
        <f t="shared" si="68"/>
        <v>94689.789744511596</v>
      </c>
      <c r="AT162" s="41">
        <f t="shared" si="69"/>
        <v>11.446105242895769</v>
      </c>
      <c r="AU162" s="41">
        <f t="shared" si="70"/>
        <v>98499.389959206092</v>
      </c>
      <c r="AV162" s="41">
        <f t="shared" si="71"/>
        <v>11.500682600486751</v>
      </c>
      <c r="AW162" s="41">
        <f t="shared" si="72"/>
        <v>95380.383907331518</v>
      </c>
      <c r="AX162" s="41">
        <f t="shared" si="73"/>
        <v>11.452420208244554</v>
      </c>
      <c r="AY162" s="41">
        <f t="shared" si="74"/>
        <v>11.265942092629087</v>
      </c>
      <c r="AZ162" s="41">
        <f t="shared" si="75"/>
        <v>11.35253037370282</v>
      </c>
    </row>
    <row r="163" spans="2:52" x14ac:dyDescent="0.25">
      <c r="B163" s="41" t="str">
        <f t="shared" si="76"/>
        <v>NJ</v>
      </c>
      <c r="C163" s="46">
        <v>45598</v>
      </c>
      <c r="D163" s="45">
        <v>1159.7591378967354</v>
      </c>
      <c r="E163" s="45">
        <v>232.28863210640435</v>
      </c>
      <c r="F163" s="45">
        <v>117.15791938366647</v>
      </c>
      <c r="G163" s="48">
        <v>50.000237380718843</v>
      </c>
      <c r="H163" s="44">
        <v>84857.558989498022</v>
      </c>
      <c r="I163" s="62">
        <f t="shared" si="53"/>
        <v>1559.2059267675249</v>
      </c>
      <c r="J163" s="41">
        <f t="shared" si="54"/>
        <v>2024</v>
      </c>
      <c r="K163" s="41">
        <f t="shared" si="55"/>
        <v>149</v>
      </c>
      <c r="L163" s="41">
        <f t="shared" si="56"/>
        <v>22201</v>
      </c>
      <c r="M163" s="41">
        <f t="shared" si="57"/>
        <v>10.007892611890918</v>
      </c>
      <c r="N163" s="41">
        <f t="shared" si="58"/>
        <v>0</v>
      </c>
      <c r="O163" s="41">
        <f t="shared" si="59"/>
        <v>11</v>
      </c>
      <c r="P163" s="41">
        <f t="shared" si="60"/>
        <v>0</v>
      </c>
      <c r="Q163" s="41">
        <f t="shared" si="60"/>
        <v>0</v>
      </c>
      <c r="R163" s="41">
        <f t="shared" si="60"/>
        <v>0</v>
      </c>
      <c r="S163" s="41">
        <f t="shared" si="60"/>
        <v>0</v>
      </c>
      <c r="T163" s="41">
        <f t="shared" si="61"/>
        <v>0</v>
      </c>
      <c r="U163" s="41">
        <f t="shared" si="61"/>
        <v>0</v>
      </c>
      <c r="V163" s="41">
        <f t="shared" si="61"/>
        <v>0</v>
      </c>
      <c r="W163" s="41">
        <f t="shared" si="61"/>
        <v>0</v>
      </c>
      <c r="X163" s="41">
        <f t="shared" si="62"/>
        <v>0</v>
      </c>
      <c r="Y163" s="41">
        <f t="shared" si="62"/>
        <v>0</v>
      </c>
      <c r="Z163" s="41">
        <f t="shared" si="62"/>
        <v>1</v>
      </c>
      <c r="AA163" s="41">
        <f t="shared" si="62"/>
        <v>0</v>
      </c>
      <c r="AB163" s="41">
        <f t="shared" si="63"/>
        <v>0</v>
      </c>
      <c r="AC163" s="41">
        <f t="shared" si="63"/>
        <v>0</v>
      </c>
      <c r="AD163" s="41">
        <f t="shared" si="63"/>
        <v>1</v>
      </c>
      <c r="AE163" s="41">
        <f t="shared" si="63"/>
        <v>0</v>
      </c>
      <c r="AF163" s="41">
        <f t="shared" si="64"/>
        <v>0</v>
      </c>
      <c r="AG163" s="48">
        <v>1159.7591378967354</v>
      </c>
      <c r="AH163" s="48">
        <v>232.28863210640435</v>
      </c>
      <c r="AI163" s="48">
        <v>117.15791938366647</v>
      </c>
      <c r="AJ163" s="48">
        <v>50.000237380718843</v>
      </c>
      <c r="AK163" s="41">
        <f t="shared" si="65"/>
        <v>11.348729353194088</v>
      </c>
      <c r="AL163" s="41">
        <f>LN(D163+'Models training data'!$Y$4)</f>
        <v>7.2799847301736316</v>
      </c>
      <c r="AM163" s="41">
        <f>LN(E163+'Models training data'!$Y$5)</f>
        <v>5.6947441448197731</v>
      </c>
      <c r="AN163" s="41">
        <f>LN(F163+'Models training data'!$Y$6)</f>
        <v>5.0909019967565836</v>
      </c>
      <c r="AO163" s="41">
        <f>LN(G163+'Models training data'!$Y$7)</f>
        <v>4.6011990212733274</v>
      </c>
      <c r="AP163" s="41">
        <f t="shared" si="52"/>
        <v>1</v>
      </c>
      <c r="AQ163" s="41">
        <f t="shared" si="66"/>
        <v>1</v>
      </c>
      <c r="AR163" s="41">
        <f t="shared" si="67"/>
        <v>106587.79313680579</v>
      </c>
      <c r="AS163" s="41">
        <f t="shared" si="68"/>
        <v>116205.77205861192</v>
      </c>
      <c r="AT163" s="41">
        <f t="shared" si="69"/>
        <v>11.668289836071523</v>
      </c>
      <c r="AU163" s="41">
        <f t="shared" si="70"/>
        <v>115467.78847286462</v>
      </c>
      <c r="AV163" s="41">
        <f t="shared" si="71"/>
        <v>11.680347542847697</v>
      </c>
      <c r="AW163" s="41">
        <f t="shared" si="72"/>
        <v>112240.19476584568</v>
      </c>
      <c r="AX163" s="41">
        <f t="shared" si="73"/>
        <v>11.630499978964309</v>
      </c>
      <c r="AY163" s="41">
        <f t="shared" si="74"/>
        <v>11.266480888346713</v>
      </c>
      <c r="AZ163" s="41">
        <f t="shared" si="75"/>
        <v>11.353728310284907</v>
      </c>
    </row>
    <row r="164" spans="2:52" x14ac:dyDescent="0.25">
      <c r="B164" s="41" t="str">
        <f t="shared" si="76"/>
        <v>NJ</v>
      </c>
      <c r="C164" s="46">
        <v>45605</v>
      </c>
      <c r="D164" s="45">
        <v>1171.6526564348003</v>
      </c>
      <c r="E164" s="45">
        <v>234.60399009668714</v>
      </c>
      <c r="F164" s="45">
        <v>118.32949857750313</v>
      </c>
      <c r="G164" s="48">
        <v>50.000023738071889</v>
      </c>
      <c r="H164" s="44">
        <v>85009.53074301267</v>
      </c>
      <c r="I164" s="62">
        <f t="shared" si="53"/>
        <v>1574.5861688470623</v>
      </c>
      <c r="J164" s="41">
        <f t="shared" si="54"/>
        <v>2024</v>
      </c>
      <c r="K164" s="41">
        <f t="shared" si="55"/>
        <v>150</v>
      </c>
      <c r="L164" s="41">
        <f t="shared" si="56"/>
        <v>22500</v>
      </c>
      <c r="M164" s="41">
        <f t="shared" si="57"/>
        <v>10.021270588192511</v>
      </c>
      <c r="N164" s="41">
        <f t="shared" si="58"/>
        <v>0</v>
      </c>
      <c r="O164" s="41">
        <f t="shared" si="59"/>
        <v>11</v>
      </c>
      <c r="P164" s="41">
        <f t="shared" si="60"/>
        <v>0</v>
      </c>
      <c r="Q164" s="41">
        <f t="shared" si="60"/>
        <v>0</v>
      </c>
      <c r="R164" s="41">
        <f t="shared" si="60"/>
        <v>0</v>
      </c>
      <c r="S164" s="41">
        <f t="shared" si="60"/>
        <v>0</v>
      </c>
      <c r="T164" s="41">
        <f t="shared" si="61"/>
        <v>0</v>
      </c>
      <c r="U164" s="41">
        <f t="shared" si="61"/>
        <v>0</v>
      </c>
      <c r="V164" s="41">
        <f t="shared" si="61"/>
        <v>0</v>
      </c>
      <c r="W164" s="41">
        <f t="shared" si="61"/>
        <v>0</v>
      </c>
      <c r="X164" s="41">
        <f t="shared" si="62"/>
        <v>0</v>
      </c>
      <c r="Y164" s="41">
        <f t="shared" si="62"/>
        <v>0</v>
      </c>
      <c r="Z164" s="41">
        <f t="shared" si="62"/>
        <v>1</v>
      </c>
      <c r="AA164" s="41">
        <f t="shared" si="62"/>
        <v>0</v>
      </c>
      <c r="AB164" s="41">
        <f t="shared" si="63"/>
        <v>0</v>
      </c>
      <c r="AC164" s="41">
        <f t="shared" si="63"/>
        <v>0</v>
      </c>
      <c r="AD164" s="41">
        <f t="shared" si="63"/>
        <v>1</v>
      </c>
      <c r="AE164" s="41">
        <f t="shared" si="63"/>
        <v>0</v>
      </c>
      <c r="AF164" s="41">
        <f t="shared" si="64"/>
        <v>0</v>
      </c>
      <c r="AG164" s="48">
        <v>1171.6526564348003</v>
      </c>
      <c r="AH164" s="48">
        <v>234.60399009668714</v>
      </c>
      <c r="AI164" s="48">
        <v>118.32949857750313</v>
      </c>
      <c r="AJ164" s="48">
        <v>50.000023738071889</v>
      </c>
      <c r="AK164" s="41">
        <f t="shared" si="65"/>
        <v>11.350518655575144</v>
      </c>
      <c r="AL164" s="41">
        <f>LN(D164+'Models training data'!$Y$4)</f>
        <v>7.2881482839515925</v>
      </c>
      <c r="AM164" s="41">
        <f>LN(E164+'Models training data'!$Y$5)</f>
        <v>5.7025019081336481</v>
      </c>
      <c r="AN164" s="41">
        <f>LN(F164+'Models training data'!$Y$6)</f>
        <v>5.098084245901191</v>
      </c>
      <c r="AO164" s="41">
        <f>LN(G164+'Models training data'!$Y$7)</f>
        <v>4.6011968763435878</v>
      </c>
      <c r="AP164" s="41">
        <f t="shared" si="52"/>
        <v>1</v>
      </c>
      <c r="AQ164" s="41">
        <f t="shared" si="66"/>
        <v>1</v>
      </c>
      <c r="AR164" s="41">
        <f t="shared" si="67"/>
        <v>106563.40282372205</v>
      </c>
      <c r="AS164" s="41">
        <f t="shared" si="68"/>
        <v>116181.67466857022</v>
      </c>
      <c r="AT164" s="41">
        <f t="shared" si="69"/>
        <v>11.668032218806742</v>
      </c>
      <c r="AU164" s="41">
        <f t="shared" si="70"/>
        <v>115545.12626597888</v>
      </c>
      <c r="AV164" s="41">
        <f t="shared" si="71"/>
        <v>11.68154587675898</v>
      </c>
      <c r="AW164" s="41">
        <f t="shared" si="72"/>
        <v>112230.51642775783</v>
      </c>
      <c r="AX164" s="41">
        <f t="shared" si="73"/>
        <v>11.630388569185893</v>
      </c>
      <c r="AY164" s="41">
        <f t="shared" si="74"/>
        <v>11.267024561685574</v>
      </c>
      <c r="AZ164" s="41">
        <f t="shared" si="75"/>
        <v>11.354931495638914</v>
      </c>
    </row>
    <row r="165" spans="2:52" x14ac:dyDescent="0.25">
      <c r="B165" s="41" t="str">
        <f t="shared" si="76"/>
        <v>NJ</v>
      </c>
      <c r="C165" s="46">
        <v>45612</v>
      </c>
      <c r="D165" s="45">
        <v>1183.5763320105166</v>
      </c>
      <c r="E165" s="45">
        <v>236.94626583226341</v>
      </c>
      <c r="F165" s="45">
        <v>119.51279356327817</v>
      </c>
      <c r="G165" s="48">
        <v>60.474754461777621</v>
      </c>
      <c r="H165" s="44">
        <v>86247.747873056345</v>
      </c>
      <c r="I165" s="62">
        <f t="shared" si="53"/>
        <v>1600.5101458678357</v>
      </c>
      <c r="J165" s="41">
        <f t="shared" si="54"/>
        <v>2024</v>
      </c>
      <c r="K165" s="41">
        <f t="shared" si="55"/>
        <v>151</v>
      </c>
      <c r="L165" s="41">
        <f t="shared" si="56"/>
        <v>22801</v>
      </c>
      <c r="M165" s="41">
        <f t="shared" si="57"/>
        <v>10.034559673629849</v>
      </c>
      <c r="N165" s="41">
        <f t="shared" si="58"/>
        <v>0</v>
      </c>
      <c r="O165" s="41">
        <f t="shared" si="59"/>
        <v>11</v>
      </c>
      <c r="P165" s="41">
        <f t="shared" si="60"/>
        <v>0</v>
      </c>
      <c r="Q165" s="41">
        <f t="shared" si="60"/>
        <v>0</v>
      </c>
      <c r="R165" s="41">
        <f t="shared" si="60"/>
        <v>0</v>
      </c>
      <c r="S165" s="41">
        <f t="shared" si="60"/>
        <v>0</v>
      </c>
      <c r="T165" s="41">
        <f t="shared" si="61"/>
        <v>0</v>
      </c>
      <c r="U165" s="41">
        <f t="shared" si="61"/>
        <v>0</v>
      </c>
      <c r="V165" s="41">
        <f t="shared" si="61"/>
        <v>0</v>
      </c>
      <c r="W165" s="41">
        <f t="shared" si="61"/>
        <v>0</v>
      </c>
      <c r="X165" s="41">
        <f t="shared" si="62"/>
        <v>0</v>
      </c>
      <c r="Y165" s="41">
        <f t="shared" si="62"/>
        <v>0</v>
      </c>
      <c r="Z165" s="41">
        <f t="shared" si="62"/>
        <v>1</v>
      </c>
      <c r="AA165" s="41">
        <f t="shared" si="62"/>
        <v>0</v>
      </c>
      <c r="AB165" s="41">
        <f t="shared" si="63"/>
        <v>0</v>
      </c>
      <c r="AC165" s="41">
        <f t="shared" si="63"/>
        <v>0</v>
      </c>
      <c r="AD165" s="41">
        <f t="shared" si="63"/>
        <v>1</v>
      </c>
      <c r="AE165" s="41">
        <f t="shared" si="63"/>
        <v>0</v>
      </c>
      <c r="AF165" s="41">
        <f t="shared" si="64"/>
        <v>0</v>
      </c>
      <c r="AG165" s="48">
        <v>1183.5763320105166</v>
      </c>
      <c r="AH165" s="48">
        <v>236.94626583226341</v>
      </c>
      <c r="AI165" s="48">
        <v>119.51279356327817</v>
      </c>
      <c r="AJ165" s="48">
        <v>60.474754461777621</v>
      </c>
      <c r="AK165" s="41">
        <f t="shared" si="65"/>
        <v>11.364979222935954</v>
      </c>
      <c r="AL165" s="41">
        <f>LN(D165+'Models training data'!$Y$4)</f>
        <v>7.2962661820671624</v>
      </c>
      <c r="AM165" s="41">
        <f>LN(E165+'Models training data'!$Y$5)</f>
        <v>5.7102890994256859</v>
      </c>
      <c r="AN165" s="41">
        <f>LN(F165+'Models training data'!$Y$6)</f>
        <v>5.1052863321197357</v>
      </c>
      <c r="AO165" s="41">
        <f>LN(G165+'Models training data'!$Y$7)</f>
        <v>4.7011909139688335</v>
      </c>
      <c r="AP165" s="41">
        <f t="shared" si="52"/>
        <v>1</v>
      </c>
      <c r="AQ165" s="41">
        <f t="shared" si="66"/>
        <v>1</v>
      </c>
      <c r="AR165" s="41">
        <f t="shared" si="67"/>
        <v>106539.01251063831</v>
      </c>
      <c r="AS165" s="41">
        <f t="shared" si="68"/>
        <v>116157.57727852852</v>
      </c>
      <c r="AT165" s="41">
        <f t="shared" si="69"/>
        <v>11.667774601541963</v>
      </c>
      <c r="AU165" s="41">
        <f t="shared" si="70"/>
        <v>115623.64275776898</v>
      </c>
      <c r="AV165" s="41">
        <f t="shared" si="71"/>
        <v>11.682761155871953</v>
      </c>
      <c r="AW165" s="41">
        <f t="shared" si="72"/>
        <v>112220.90239803903</v>
      </c>
      <c r="AX165" s="41">
        <f t="shared" si="73"/>
        <v>11.63027789967725</v>
      </c>
      <c r="AY165" s="41">
        <f t="shared" si="74"/>
        <v>11.269244088219583</v>
      </c>
      <c r="AZ165" s="41">
        <f t="shared" si="75"/>
        <v>11.368568648246519</v>
      </c>
    </row>
    <row r="166" spans="2:52" x14ac:dyDescent="0.25">
      <c r="B166" s="41" t="str">
        <f t="shared" si="76"/>
        <v>NJ</v>
      </c>
      <c r="C166" s="46">
        <v>45619</v>
      </c>
      <c r="D166" s="45">
        <v>1195.5570996385795</v>
      </c>
      <c r="E166" s="45">
        <v>239.31384640789074</v>
      </c>
      <c r="F166" s="45">
        <v>120.70792149891095</v>
      </c>
      <c r="G166" s="48">
        <v>72.847159207914487</v>
      </c>
      <c r="H166" s="44">
        <v>87462.657364550236</v>
      </c>
      <c r="I166" s="62">
        <f t="shared" si="53"/>
        <v>1628.4260267532957</v>
      </c>
      <c r="J166" s="41">
        <f t="shared" si="54"/>
        <v>2024</v>
      </c>
      <c r="K166" s="41">
        <f t="shared" si="55"/>
        <v>152</v>
      </c>
      <c r="L166" s="41">
        <f t="shared" si="56"/>
        <v>23104</v>
      </c>
      <c r="M166" s="41">
        <f t="shared" si="57"/>
        <v>10.047761041692553</v>
      </c>
      <c r="N166" s="41">
        <f t="shared" si="58"/>
        <v>0</v>
      </c>
      <c r="O166" s="41">
        <f t="shared" si="59"/>
        <v>11</v>
      </c>
      <c r="P166" s="41">
        <f t="shared" si="60"/>
        <v>0</v>
      </c>
      <c r="Q166" s="41">
        <f t="shared" si="60"/>
        <v>0</v>
      </c>
      <c r="R166" s="41">
        <f t="shared" si="60"/>
        <v>0</v>
      </c>
      <c r="S166" s="41">
        <f t="shared" si="60"/>
        <v>0</v>
      </c>
      <c r="T166" s="41">
        <f t="shared" si="61"/>
        <v>0</v>
      </c>
      <c r="U166" s="41">
        <f t="shared" si="61"/>
        <v>0</v>
      </c>
      <c r="V166" s="41">
        <f t="shared" si="61"/>
        <v>0</v>
      </c>
      <c r="W166" s="41">
        <f t="shared" si="61"/>
        <v>0</v>
      </c>
      <c r="X166" s="41">
        <f t="shared" si="62"/>
        <v>0</v>
      </c>
      <c r="Y166" s="41">
        <f t="shared" si="62"/>
        <v>0</v>
      </c>
      <c r="Z166" s="41">
        <f t="shared" si="62"/>
        <v>1</v>
      </c>
      <c r="AA166" s="41">
        <f t="shared" si="62"/>
        <v>0</v>
      </c>
      <c r="AB166" s="41">
        <f t="shared" si="63"/>
        <v>0</v>
      </c>
      <c r="AC166" s="41">
        <f t="shared" si="63"/>
        <v>0</v>
      </c>
      <c r="AD166" s="41">
        <f t="shared" si="63"/>
        <v>1</v>
      </c>
      <c r="AE166" s="41">
        <f t="shared" si="63"/>
        <v>0</v>
      </c>
      <c r="AF166" s="41">
        <f t="shared" si="64"/>
        <v>0</v>
      </c>
      <c r="AG166" s="48">
        <v>1195.5570996385795</v>
      </c>
      <c r="AH166" s="48">
        <v>239.31384640789074</v>
      </c>
      <c r="AI166" s="48">
        <v>120.70792149891095</v>
      </c>
      <c r="AJ166" s="48">
        <v>72.847159207914487</v>
      </c>
      <c r="AK166" s="41">
        <f t="shared" si="65"/>
        <v>11.378967208275633</v>
      </c>
      <c r="AL166" s="41">
        <f>LN(D166+'Models training data'!$Y$4)</f>
        <v>7.3043571111768664</v>
      </c>
      <c r="AM166" s="41">
        <f>LN(E166+'Models training data'!$Y$5)</f>
        <v>5.7180992725525055</v>
      </c>
      <c r="AN166" s="41">
        <f>LN(F166+'Models training data'!$Y$6)</f>
        <v>5.1125081672583637</v>
      </c>
      <c r="AO166" s="41">
        <f>LN(G166+'Models training data'!$Y$7)</f>
        <v>4.807707624713121</v>
      </c>
      <c r="AP166" s="41">
        <f t="shared" si="52"/>
        <v>1</v>
      </c>
      <c r="AQ166" s="41">
        <f t="shared" si="66"/>
        <v>1</v>
      </c>
      <c r="AR166" s="41">
        <f t="shared" si="67"/>
        <v>106514.62219755456</v>
      </c>
      <c r="AS166" s="41">
        <f t="shared" si="68"/>
        <v>116133.47988848682</v>
      </c>
      <c r="AT166" s="41">
        <f t="shared" si="69"/>
        <v>11.667516984277182</v>
      </c>
      <c r="AU166" s="41">
        <f t="shared" si="70"/>
        <v>115703.33794823487</v>
      </c>
      <c r="AV166" s="41">
        <f t="shared" si="71"/>
        <v>11.683993380186617</v>
      </c>
      <c r="AW166" s="41">
        <f t="shared" si="72"/>
        <v>112211.35182772462</v>
      </c>
      <c r="AX166" s="41">
        <f t="shared" si="73"/>
        <v>11.630167960665736</v>
      </c>
      <c r="AY166" s="41">
        <f t="shared" si="74"/>
        <v>11.27177165901613</v>
      </c>
      <c r="AZ166" s="41">
        <f t="shared" si="75"/>
        <v>11.383019140154707</v>
      </c>
    </row>
    <row r="167" spans="2:52" x14ac:dyDescent="0.25">
      <c r="B167" s="41" t="str">
        <f t="shared" si="76"/>
        <v>NJ</v>
      </c>
      <c r="C167" s="46">
        <v>45626</v>
      </c>
      <c r="D167" s="45">
        <v>1207.6141736505358</v>
      </c>
      <c r="E167" s="45">
        <v>241.70604383062198</v>
      </c>
      <c r="F167" s="45">
        <v>121.91500071390004</v>
      </c>
      <c r="G167" s="48">
        <v>56.558080432907943</v>
      </c>
      <c r="H167" s="44">
        <v>86154.478564106699</v>
      </c>
      <c r="I167" s="62">
        <f t="shared" si="53"/>
        <v>1627.7932986279657</v>
      </c>
      <c r="J167" s="41">
        <f t="shared" si="54"/>
        <v>2024</v>
      </c>
      <c r="K167" s="41">
        <f t="shared" si="55"/>
        <v>153</v>
      </c>
      <c r="L167" s="41">
        <f t="shared" si="56"/>
        <v>23409</v>
      </c>
      <c r="M167" s="41">
        <f t="shared" si="57"/>
        <v>10.060875842784871</v>
      </c>
      <c r="N167" s="41">
        <f t="shared" si="58"/>
        <v>0</v>
      </c>
      <c r="O167" s="41">
        <f t="shared" si="59"/>
        <v>11</v>
      </c>
      <c r="P167" s="41">
        <f t="shared" si="60"/>
        <v>0</v>
      </c>
      <c r="Q167" s="41">
        <f t="shared" si="60"/>
        <v>0</v>
      </c>
      <c r="R167" s="41">
        <f t="shared" si="60"/>
        <v>0</v>
      </c>
      <c r="S167" s="41">
        <f t="shared" si="60"/>
        <v>0</v>
      </c>
      <c r="T167" s="41">
        <f t="shared" si="61"/>
        <v>0</v>
      </c>
      <c r="U167" s="41">
        <f t="shared" si="61"/>
        <v>0</v>
      </c>
      <c r="V167" s="41">
        <f t="shared" si="61"/>
        <v>0</v>
      </c>
      <c r="W167" s="41">
        <f t="shared" si="61"/>
        <v>0</v>
      </c>
      <c r="X167" s="41">
        <f t="shared" si="62"/>
        <v>0</v>
      </c>
      <c r="Y167" s="41">
        <f t="shared" si="62"/>
        <v>0</v>
      </c>
      <c r="Z167" s="41">
        <f t="shared" si="62"/>
        <v>1</v>
      </c>
      <c r="AA167" s="41">
        <f t="shared" si="62"/>
        <v>0</v>
      </c>
      <c r="AB167" s="41">
        <f t="shared" si="63"/>
        <v>0</v>
      </c>
      <c r="AC167" s="41">
        <f t="shared" si="63"/>
        <v>0</v>
      </c>
      <c r="AD167" s="41">
        <f t="shared" si="63"/>
        <v>1</v>
      </c>
      <c r="AE167" s="41">
        <f t="shared" si="63"/>
        <v>0</v>
      </c>
      <c r="AF167" s="41">
        <f t="shared" si="64"/>
        <v>0</v>
      </c>
      <c r="AG167" s="48">
        <v>1207.6141736505358</v>
      </c>
      <c r="AH167" s="48">
        <v>241.70604383062198</v>
      </c>
      <c r="AI167" s="48">
        <v>121.91500071390004</v>
      </c>
      <c r="AJ167" s="48">
        <v>56.558080432907943</v>
      </c>
      <c r="AK167" s="41">
        <f t="shared" si="65"/>
        <v>11.363897226259038</v>
      </c>
      <c r="AL167" s="41">
        <f>LN(D167+'Models training data'!$Y$4)</f>
        <v>7.3124340144485078</v>
      </c>
      <c r="AM167" s="41">
        <f>LN(E167+'Models training data'!$Y$5)</f>
        <v>5.7259291813711997</v>
      </c>
      <c r="AN167" s="41">
        <f>LN(F167+'Models training data'!$Y$6)</f>
        <v>5.1197496627784114</v>
      </c>
      <c r="AO167" s="41">
        <f>LN(G167+'Models training data'!$Y$7)</f>
        <v>4.664961651842404</v>
      </c>
      <c r="AP167" s="41">
        <f t="shared" si="52"/>
        <v>1</v>
      </c>
      <c r="AQ167" s="41">
        <f t="shared" si="66"/>
        <v>1</v>
      </c>
      <c r="AR167" s="41">
        <f t="shared" si="67"/>
        <v>106490.23188447082</v>
      </c>
      <c r="AS167" s="41">
        <f t="shared" si="68"/>
        <v>116109.38249844513</v>
      </c>
      <c r="AT167" s="41">
        <f t="shared" si="69"/>
        <v>11.667259367012402</v>
      </c>
      <c r="AU167" s="41">
        <f t="shared" si="70"/>
        <v>115784.21183737661</v>
      </c>
      <c r="AV167" s="41">
        <f t="shared" si="71"/>
        <v>11.685242549702973</v>
      </c>
      <c r="AW167" s="41">
        <f t="shared" si="72"/>
        <v>112201.8638845511</v>
      </c>
      <c r="AX167" s="41">
        <f t="shared" si="73"/>
        <v>11.630058742570956</v>
      </c>
      <c r="AY167" s="41">
        <f t="shared" si="74"/>
        <v>11.269733008903673</v>
      </c>
      <c r="AZ167" s="41">
        <f t="shared" si="75"/>
        <v>11.366483989704481</v>
      </c>
    </row>
    <row r="168" spans="2:52" x14ac:dyDescent="0.25">
      <c r="B168" s="41" t="str">
        <f t="shared" si="76"/>
        <v>NJ</v>
      </c>
      <c r="C168" s="46">
        <v>45633</v>
      </c>
      <c r="D168" s="45">
        <v>1219.7613674979407</v>
      </c>
      <c r="E168" s="45">
        <v>244.12263374825437</v>
      </c>
      <c r="F168" s="45">
        <v>123.13415072103906</v>
      </c>
      <c r="G168" s="48">
        <v>56.608579512171438</v>
      </c>
      <c r="H168" s="44">
        <v>86311.24861533771</v>
      </c>
      <c r="I168" s="62">
        <f t="shared" si="53"/>
        <v>1643.6267314794056</v>
      </c>
      <c r="J168" s="41">
        <f t="shared" si="54"/>
        <v>2024</v>
      </c>
      <c r="K168" s="41">
        <f t="shared" si="55"/>
        <v>154</v>
      </c>
      <c r="L168" s="41">
        <f t="shared" si="56"/>
        <v>23716</v>
      </c>
      <c r="M168" s="41">
        <f t="shared" si="57"/>
        <v>10.073905204827259</v>
      </c>
      <c r="N168" s="41">
        <f t="shared" si="58"/>
        <v>0</v>
      </c>
      <c r="O168" s="41">
        <f t="shared" si="59"/>
        <v>12</v>
      </c>
      <c r="P168" s="41">
        <f t="shared" si="60"/>
        <v>0</v>
      </c>
      <c r="Q168" s="41">
        <f t="shared" si="60"/>
        <v>0</v>
      </c>
      <c r="R168" s="41">
        <f t="shared" si="60"/>
        <v>0</v>
      </c>
      <c r="S168" s="41">
        <f t="shared" si="60"/>
        <v>0</v>
      </c>
      <c r="T168" s="41">
        <f t="shared" si="61"/>
        <v>0</v>
      </c>
      <c r="U168" s="41">
        <f t="shared" si="61"/>
        <v>0</v>
      </c>
      <c r="V168" s="41">
        <f t="shared" si="61"/>
        <v>0</v>
      </c>
      <c r="W168" s="41">
        <f t="shared" si="61"/>
        <v>0</v>
      </c>
      <c r="X168" s="41">
        <f t="shared" si="62"/>
        <v>0</v>
      </c>
      <c r="Y168" s="41">
        <f t="shared" si="62"/>
        <v>0</v>
      </c>
      <c r="Z168" s="41">
        <f t="shared" si="62"/>
        <v>0</v>
      </c>
      <c r="AA168" s="41">
        <f t="shared" si="62"/>
        <v>1</v>
      </c>
      <c r="AB168" s="41">
        <f t="shared" si="63"/>
        <v>0</v>
      </c>
      <c r="AC168" s="41">
        <f t="shared" si="63"/>
        <v>0</v>
      </c>
      <c r="AD168" s="41">
        <f t="shared" si="63"/>
        <v>1</v>
      </c>
      <c r="AE168" s="41">
        <f t="shared" si="63"/>
        <v>0</v>
      </c>
      <c r="AF168" s="41">
        <f t="shared" si="64"/>
        <v>0</v>
      </c>
      <c r="AG168" s="48">
        <v>1219.7613674979407</v>
      </c>
      <c r="AH168" s="48">
        <v>244.12263374825437</v>
      </c>
      <c r="AI168" s="48">
        <v>123.13415072103906</v>
      </c>
      <c r="AJ168" s="48">
        <v>56.608579512171438</v>
      </c>
      <c r="AK168" s="41">
        <f t="shared" si="65"/>
        <v>11.365715211744883</v>
      </c>
      <c r="AL168" s="41">
        <f>LN(D168+'Models training data'!$Y$4)</f>
        <v>7.3205058492435189</v>
      </c>
      <c r="AM168" s="41">
        <f>LN(E168+'Models training data'!$Y$5)</f>
        <v>5.7337771675387312</v>
      </c>
      <c r="AN168" s="41">
        <f>LN(F168+'Models training data'!$Y$6)</f>
        <v>5.1270107297685774</v>
      </c>
      <c r="AO168" s="41">
        <f>LN(G168+'Models training data'!$Y$7)</f>
        <v>4.6654372203455798</v>
      </c>
      <c r="AP168" s="41">
        <f t="shared" si="52"/>
        <v>0</v>
      </c>
      <c r="AQ168" s="41">
        <f t="shared" si="66"/>
        <v>2</v>
      </c>
      <c r="AR168" s="41">
        <f t="shared" si="67"/>
        <v>81529.64875390938</v>
      </c>
      <c r="AS168" s="41">
        <f t="shared" si="68"/>
        <v>90110.537114654551</v>
      </c>
      <c r="AT168" s="41">
        <f t="shared" si="69"/>
        <v>11.396726901049883</v>
      </c>
      <c r="AU168" s="41">
        <f t="shared" si="70"/>
        <v>94435.634233265126</v>
      </c>
      <c r="AV168" s="41">
        <f t="shared" si="71"/>
        <v>11.458728180207137</v>
      </c>
      <c r="AW168" s="41">
        <f t="shared" si="72"/>
        <v>90875.192203905361</v>
      </c>
      <c r="AX168" s="41">
        <f t="shared" si="73"/>
        <v>11.404006452062049</v>
      </c>
      <c r="AY168" s="41">
        <f t="shared" si="74"/>
        <v>11.322450044435296</v>
      </c>
      <c r="AZ168" s="41">
        <f t="shared" si="75"/>
        <v>11.34183955242308</v>
      </c>
    </row>
    <row r="169" spans="2:52" x14ac:dyDescent="0.25">
      <c r="B169" s="41" t="str">
        <f t="shared" si="76"/>
        <v>NJ</v>
      </c>
      <c r="C169" s="46">
        <v>45640</v>
      </c>
      <c r="D169" s="45">
        <v>1232.0087176505494</v>
      </c>
      <c r="E169" s="45">
        <v>246.56362482539998</v>
      </c>
      <c r="F169" s="45">
        <v>124.36549222824944</v>
      </c>
      <c r="G169" s="48">
        <v>87.134524771788577</v>
      </c>
      <c r="H169" s="44">
        <v>88926.193507765172</v>
      </c>
      <c r="I169" s="62">
        <f t="shared" si="53"/>
        <v>1690.0723594759875</v>
      </c>
      <c r="J169" s="41">
        <f t="shared" si="54"/>
        <v>2024</v>
      </c>
      <c r="K169" s="41">
        <f t="shared" si="55"/>
        <v>155</v>
      </c>
      <c r="L169" s="41">
        <f t="shared" si="56"/>
        <v>24025</v>
      </c>
      <c r="M169" s="41">
        <f t="shared" si="57"/>
        <v>10.086850233838494</v>
      </c>
      <c r="N169" s="41">
        <f t="shared" si="58"/>
        <v>0</v>
      </c>
      <c r="O169" s="41">
        <f t="shared" si="59"/>
        <v>12</v>
      </c>
      <c r="P169" s="41">
        <f t="shared" si="60"/>
        <v>0</v>
      </c>
      <c r="Q169" s="41">
        <f t="shared" si="60"/>
        <v>0</v>
      </c>
      <c r="R169" s="41">
        <f t="shared" si="60"/>
        <v>0</v>
      </c>
      <c r="S169" s="41">
        <f t="shared" si="60"/>
        <v>0</v>
      </c>
      <c r="T169" s="41">
        <f t="shared" si="61"/>
        <v>0</v>
      </c>
      <c r="U169" s="41">
        <f t="shared" si="61"/>
        <v>0</v>
      </c>
      <c r="V169" s="41">
        <f t="shared" si="61"/>
        <v>0</v>
      </c>
      <c r="W169" s="41">
        <f t="shared" si="61"/>
        <v>0</v>
      </c>
      <c r="X169" s="41">
        <f t="shared" si="62"/>
        <v>0</v>
      </c>
      <c r="Y169" s="41">
        <f t="shared" si="62"/>
        <v>0</v>
      </c>
      <c r="Z169" s="41">
        <f t="shared" si="62"/>
        <v>0</v>
      </c>
      <c r="AA169" s="41">
        <f t="shared" si="62"/>
        <v>1</v>
      </c>
      <c r="AB169" s="41">
        <f t="shared" si="63"/>
        <v>0</v>
      </c>
      <c r="AC169" s="41">
        <f t="shared" si="63"/>
        <v>0</v>
      </c>
      <c r="AD169" s="41">
        <f t="shared" si="63"/>
        <v>1</v>
      </c>
      <c r="AE169" s="41">
        <f t="shared" si="63"/>
        <v>0</v>
      </c>
      <c r="AF169" s="41">
        <f t="shared" si="64"/>
        <v>0</v>
      </c>
      <c r="AG169" s="48">
        <v>1232.0087176505494</v>
      </c>
      <c r="AH169" s="48">
        <v>246.56362482539998</v>
      </c>
      <c r="AI169" s="48">
        <v>124.36549222824944</v>
      </c>
      <c r="AJ169" s="48">
        <v>87.134524771788577</v>
      </c>
      <c r="AK169" s="41">
        <f t="shared" si="65"/>
        <v>11.395562018236458</v>
      </c>
      <c r="AL169" s="41">
        <f>LN(D169+'Models training data'!$Y$4)</f>
        <v>7.3285788062534118</v>
      </c>
      <c r="AM169" s="41">
        <f>LN(E169+'Models training data'!$Y$5)</f>
        <v>5.7416423605236933</v>
      </c>
      <c r="AN169" s="41">
        <f>LN(F169+'Models training data'!$Y$6)</f>
        <v>5.134291278957047</v>
      </c>
      <c r="AO169" s="41">
        <f>LN(G169+'Models training data'!$Y$7)</f>
        <v>4.9180663817344596</v>
      </c>
      <c r="AP169" s="41">
        <f t="shared" si="52"/>
        <v>0</v>
      </c>
      <c r="AQ169" s="41">
        <f t="shared" si="66"/>
        <v>2</v>
      </c>
      <c r="AR169" s="41">
        <f t="shared" si="67"/>
        <v>81505.258440825637</v>
      </c>
      <c r="AS169" s="41">
        <f t="shared" si="68"/>
        <v>90086.439724612865</v>
      </c>
      <c r="AT169" s="41">
        <f t="shared" si="69"/>
        <v>11.396469283785102</v>
      </c>
      <c r="AU169" s="41">
        <f t="shared" si="70"/>
        <v>94518.865519758503</v>
      </c>
      <c r="AV169" s="41">
        <f t="shared" si="71"/>
        <v>11.460011240126873</v>
      </c>
      <c r="AW169" s="41">
        <f t="shared" si="72"/>
        <v>90865.827082865871</v>
      </c>
      <c r="AX169" s="41">
        <f t="shared" si="73"/>
        <v>11.403898647803675</v>
      </c>
      <c r="AY169" s="41">
        <f t="shared" si="74"/>
        <v>11.327891134343776</v>
      </c>
      <c r="AZ169" s="41">
        <f t="shared" si="75"/>
        <v>11.374461915455084</v>
      </c>
    </row>
    <row r="170" spans="2:52" x14ac:dyDescent="0.25">
      <c r="B170" s="41" t="str">
        <f t="shared" si="76"/>
        <v>NJ</v>
      </c>
      <c r="C170" s="46">
        <v>45647</v>
      </c>
      <c r="D170" s="45">
        <v>1244.3636203613958</v>
      </c>
      <c r="E170" s="45">
        <v>249.02914344348557</v>
      </c>
      <c r="F170" s="45">
        <v>125.60914715053195</v>
      </c>
      <c r="G170" s="48">
        <v>87.453987968676358</v>
      </c>
      <c r="H170" s="44">
        <v>89098.704638314783</v>
      </c>
      <c r="I170" s="62">
        <f t="shared" si="53"/>
        <v>1706.4558989240895</v>
      </c>
      <c r="J170" s="41">
        <f t="shared" si="54"/>
        <v>2024</v>
      </c>
      <c r="K170" s="41">
        <f t="shared" si="55"/>
        <v>156</v>
      </c>
      <c r="L170" s="41">
        <f t="shared" si="56"/>
        <v>24336</v>
      </c>
      <c r="M170" s="41">
        <f t="shared" si="57"/>
        <v>10.099712014499074</v>
      </c>
      <c r="N170" s="41">
        <f t="shared" si="58"/>
        <v>0</v>
      </c>
      <c r="O170" s="41">
        <f t="shared" si="59"/>
        <v>12</v>
      </c>
      <c r="P170" s="41">
        <f t="shared" si="60"/>
        <v>0</v>
      </c>
      <c r="Q170" s="41">
        <f t="shared" si="60"/>
        <v>0</v>
      </c>
      <c r="R170" s="41">
        <f t="shared" si="60"/>
        <v>0</v>
      </c>
      <c r="S170" s="41">
        <f t="shared" si="60"/>
        <v>0</v>
      </c>
      <c r="T170" s="41">
        <f t="shared" si="61"/>
        <v>0</v>
      </c>
      <c r="U170" s="41">
        <f t="shared" si="61"/>
        <v>0</v>
      </c>
      <c r="V170" s="41">
        <f t="shared" si="61"/>
        <v>0</v>
      </c>
      <c r="W170" s="41">
        <f t="shared" si="61"/>
        <v>0</v>
      </c>
      <c r="X170" s="41">
        <f t="shared" si="62"/>
        <v>0</v>
      </c>
      <c r="Y170" s="41">
        <f t="shared" si="62"/>
        <v>0</v>
      </c>
      <c r="Z170" s="41">
        <f t="shared" si="62"/>
        <v>0</v>
      </c>
      <c r="AA170" s="41">
        <f t="shared" si="62"/>
        <v>1</v>
      </c>
      <c r="AB170" s="41">
        <f t="shared" si="63"/>
        <v>0</v>
      </c>
      <c r="AC170" s="41">
        <f t="shared" si="63"/>
        <v>0</v>
      </c>
      <c r="AD170" s="41">
        <f t="shared" si="63"/>
        <v>1</v>
      </c>
      <c r="AE170" s="41">
        <f t="shared" si="63"/>
        <v>0</v>
      </c>
      <c r="AF170" s="41">
        <f t="shared" si="64"/>
        <v>0</v>
      </c>
      <c r="AG170" s="48">
        <v>1244.3636203613958</v>
      </c>
      <c r="AH170" s="48">
        <v>249.02914344348557</v>
      </c>
      <c r="AI170" s="48">
        <v>125.60914715053195</v>
      </c>
      <c r="AJ170" s="48">
        <v>87.453987968676358</v>
      </c>
      <c r="AK170" s="41">
        <f t="shared" si="65"/>
        <v>11.3975000750627</v>
      </c>
      <c r="AL170" s="41">
        <f>LN(D170+'Models training data'!$Y$4)</f>
        <v>7.3366571554468099</v>
      </c>
      <c r="AM170" s="41">
        <f>LN(E170+'Models training data'!$Y$5)</f>
        <v>5.7495242806729925</v>
      </c>
      <c r="AN170" s="41">
        <f>LN(F170+'Models training data'!$Y$6)</f>
        <v>5.1415912207235728</v>
      </c>
      <c r="AO170" s="41">
        <f>LN(G170+'Models training data'!$Y$7)</f>
        <v>4.9203999736446065</v>
      </c>
      <c r="AP170" s="41">
        <f t="shared" si="52"/>
        <v>0</v>
      </c>
      <c r="AQ170" s="41">
        <f t="shared" si="66"/>
        <v>2</v>
      </c>
      <c r="AR170" s="41">
        <f t="shared" si="67"/>
        <v>81480.86812774188</v>
      </c>
      <c r="AS170" s="41">
        <f t="shared" si="68"/>
        <v>90062.342334571149</v>
      </c>
      <c r="AT170" s="41">
        <f t="shared" si="69"/>
        <v>11.396211666520323</v>
      </c>
      <c r="AU170" s="41">
        <f t="shared" si="70"/>
        <v>94603.275504927689</v>
      </c>
      <c r="AV170" s="41">
        <f t="shared" si="71"/>
        <v>11.4613112452483</v>
      </c>
      <c r="AW170" s="41">
        <f t="shared" si="72"/>
        <v>90856.522188101633</v>
      </c>
      <c r="AX170" s="41">
        <f t="shared" si="73"/>
        <v>11.40379153682507</v>
      </c>
      <c r="AY170" s="41">
        <f t="shared" si="74"/>
        <v>11.328520234979614</v>
      </c>
      <c r="AZ170" s="41">
        <f t="shared" si="75"/>
        <v>11.375970271929049</v>
      </c>
    </row>
    <row r="171" spans="2:52" x14ac:dyDescent="0.25">
      <c r="B171" s="41" t="str">
        <f t="shared" si="76"/>
        <v>NJ</v>
      </c>
      <c r="C171" s="46">
        <v>45654</v>
      </c>
      <c r="D171" s="45">
        <v>1256.8316274390481</v>
      </c>
      <c r="E171" s="45">
        <v>251.51937606283619</v>
      </c>
      <c r="F171" s="45">
        <v>126.86523862203727</v>
      </c>
      <c r="G171" s="48">
        <v>91.91350140056278</v>
      </c>
      <c r="H171" s="44">
        <v>89534.355388450378</v>
      </c>
      <c r="I171" s="62">
        <f t="shared" si="53"/>
        <v>1727.1297435244844</v>
      </c>
      <c r="J171" s="41">
        <f t="shared" si="54"/>
        <v>2024</v>
      </c>
      <c r="K171" s="41">
        <f t="shared" si="55"/>
        <v>157</v>
      </c>
      <c r="L171" s="41">
        <f t="shared" si="56"/>
        <v>24649</v>
      </c>
      <c r="M171" s="41">
        <f t="shared" si="57"/>
        <v>10.112491610696615</v>
      </c>
      <c r="N171" s="41">
        <f t="shared" si="58"/>
        <v>0</v>
      </c>
      <c r="O171" s="41">
        <f t="shared" si="59"/>
        <v>12</v>
      </c>
      <c r="P171" s="41">
        <f t="shared" si="60"/>
        <v>0</v>
      </c>
      <c r="Q171" s="41">
        <f t="shared" si="60"/>
        <v>0</v>
      </c>
      <c r="R171" s="41">
        <f t="shared" si="60"/>
        <v>0</v>
      </c>
      <c r="S171" s="41">
        <f t="shared" si="60"/>
        <v>0</v>
      </c>
      <c r="T171" s="41">
        <f t="shared" si="61"/>
        <v>0</v>
      </c>
      <c r="U171" s="41">
        <f t="shared" si="61"/>
        <v>0</v>
      </c>
      <c r="V171" s="41">
        <f t="shared" si="61"/>
        <v>0</v>
      </c>
      <c r="W171" s="41">
        <f t="shared" si="61"/>
        <v>0</v>
      </c>
      <c r="X171" s="41">
        <f t="shared" si="62"/>
        <v>0</v>
      </c>
      <c r="Y171" s="41">
        <f t="shared" si="62"/>
        <v>0</v>
      </c>
      <c r="Z171" s="41">
        <f t="shared" si="62"/>
        <v>0</v>
      </c>
      <c r="AA171" s="41">
        <f t="shared" si="62"/>
        <v>1</v>
      </c>
      <c r="AB171" s="41">
        <f t="shared" si="63"/>
        <v>0</v>
      </c>
      <c r="AC171" s="41">
        <f t="shared" si="63"/>
        <v>0</v>
      </c>
      <c r="AD171" s="41">
        <f t="shared" si="63"/>
        <v>1</v>
      </c>
      <c r="AE171" s="41">
        <f t="shared" si="63"/>
        <v>0</v>
      </c>
      <c r="AF171" s="41">
        <f t="shared" si="64"/>
        <v>0</v>
      </c>
      <c r="AG171" s="48">
        <v>1256.8316274390481</v>
      </c>
      <c r="AH171" s="48">
        <v>251.51937606283619</v>
      </c>
      <c r="AI171" s="48">
        <v>126.86523862203727</v>
      </c>
      <c r="AJ171" s="48">
        <v>91.91350140056278</v>
      </c>
      <c r="AK171" s="41">
        <f t="shared" si="65"/>
        <v>11.402377689696726</v>
      </c>
      <c r="AL171" s="41">
        <f>LN(D171+'Models training data'!$Y$4)</f>
        <v>7.3447438332294421</v>
      </c>
      <c r="AM171" s="41">
        <f>LN(E171+'Models training data'!$Y$5)</f>
        <v>5.7574226422741903</v>
      </c>
      <c r="AN171" s="41">
        <f>LN(F171+'Models training data'!$Y$6)</f>
        <v>5.1489104651115012</v>
      </c>
      <c r="AO171" s="41">
        <f>LN(G171+'Models training data'!$Y$7)</f>
        <v>4.9524193919933301</v>
      </c>
      <c r="AP171" s="41">
        <f t="shared" si="52"/>
        <v>0</v>
      </c>
      <c r="AQ171" s="41">
        <f t="shared" si="66"/>
        <v>2</v>
      </c>
      <c r="AR171" s="41">
        <f t="shared" si="67"/>
        <v>81456.477814658138</v>
      </c>
      <c r="AS171" s="41">
        <f t="shared" si="68"/>
        <v>90038.244944529462</v>
      </c>
      <c r="AT171" s="41">
        <f t="shared" si="69"/>
        <v>11.395954049255542</v>
      </c>
      <c r="AU171" s="41">
        <f t="shared" si="70"/>
        <v>94688.864188772684</v>
      </c>
      <c r="AV171" s="41">
        <f t="shared" si="71"/>
        <v>11.462628195571419</v>
      </c>
      <c r="AW171" s="41">
        <f t="shared" si="72"/>
        <v>90847.276749939876</v>
      </c>
      <c r="AX171" s="41">
        <f t="shared" si="73"/>
        <v>11.403685110266334</v>
      </c>
      <c r="AY171" s="41">
        <f t="shared" si="74"/>
        <v>11.329816230790172</v>
      </c>
      <c r="AZ171" s="41">
        <f t="shared" si="75"/>
        <v>11.381171620740014</v>
      </c>
    </row>
    <row r="172" spans="2:52" x14ac:dyDescent="0.25">
      <c r="B172" s="42" t="s">
        <v>3</v>
      </c>
      <c r="C172" s="46">
        <v>44562</v>
      </c>
      <c r="D172" s="45">
        <v>4050</v>
      </c>
      <c r="E172" s="45">
        <v>800</v>
      </c>
      <c r="F172" s="45">
        <v>400</v>
      </c>
      <c r="G172" s="48">
        <v>283.73676868658481</v>
      </c>
      <c r="H172" s="44">
        <v>111249.41214773065</v>
      </c>
      <c r="I172" s="62">
        <f t="shared" si="53"/>
        <v>5533.7367686865846</v>
      </c>
      <c r="J172" s="41">
        <f t="shared" si="54"/>
        <v>2022</v>
      </c>
      <c r="K172" s="41">
        <f t="shared" si="55"/>
        <v>1</v>
      </c>
      <c r="L172" s="41">
        <f t="shared" si="56"/>
        <v>1</v>
      </c>
      <c r="M172" s="41">
        <f t="shared" si="57"/>
        <v>0</v>
      </c>
      <c r="N172" s="41">
        <f t="shared" si="58"/>
        <v>1</v>
      </c>
      <c r="O172" s="41">
        <f t="shared" si="59"/>
        <v>1</v>
      </c>
      <c r="P172" s="41">
        <f t="shared" si="60"/>
        <v>1</v>
      </c>
      <c r="Q172" s="41">
        <f t="shared" si="60"/>
        <v>0</v>
      </c>
      <c r="R172" s="41">
        <f t="shared" si="60"/>
        <v>0</v>
      </c>
      <c r="S172" s="41">
        <f t="shared" si="60"/>
        <v>0</v>
      </c>
      <c r="T172" s="41">
        <f t="shared" si="61"/>
        <v>0</v>
      </c>
      <c r="U172" s="41">
        <f t="shared" si="61"/>
        <v>0</v>
      </c>
      <c r="V172" s="41">
        <f t="shared" si="61"/>
        <v>0</v>
      </c>
      <c r="W172" s="41">
        <f t="shared" si="61"/>
        <v>0</v>
      </c>
      <c r="X172" s="41">
        <f t="shared" si="62"/>
        <v>0</v>
      </c>
      <c r="Y172" s="41">
        <f t="shared" si="62"/>
        <v>0</v>
      </c>
      <c r="Z172" s="41">
        <f t="shared" si="62"/>
        <v>0</v>
      </c>
      <c r="AA172" s="41">
        <f t="shared" si="62"/>
        <v>0</v>
      </c>
      <c r="AB172" s="41">
        <f t="shared" si="63"/>
        <v>0</v>
      </c>
      <c r="AC172" s="41">
        <f t="shared" si="63"/>
        <v>0</v>
      </c>
      <c r="AD172" s="41">
        <f t="shared" si="63"/>
        <v>0</v>
      </c>
      <c r="AE172" s="41">
        <f t="shared" si="63"/>
        <v>1</v>
      </c>
      <c r="AF172" s="41">
        <f t="shared" si="64"/>
        <v>0</v>
      </c>
      <c r="AG172" s="48">
        <v>4050</v>
      </c>
      <c r="AH172" s="48">
        <v>800</v>
      </c>
      <c r="AI172" s="48">
        <v>400</v>
      </c>
      <c r="AJ172" s="48">
        <v>283.73676868658481</v>
      </c>
      <c r="AK172" s="41">
        <f t="shared" si="65"/>
        <v>11.619529915949183</v>
      </c>
      <c r="AL172" s="41">
        <f>LN(D172+'Models training data'!$Y$4)</f>
        <v>8.3759076370755121</v>
      </c>
      <c r="AM172" s="41">
        <f>LN(E172+'Models training data'!$Y$5)</f>
        <v>6.7627434788795622</v>
      </c>
      <c r="AN172" s="41">
        <f>LN(F172+'Models training data'!$Y$6)</f>
        <v>6.0989244462442338</v>
      </c>
      <c r="AO172" s="41">
        <f>LN(G172+'Models training data'!$Y$7)</f>
        <v>5.8091635969990687</v>
      </c>
      <c r="AP172" s="41">
        <f t="shared" si="52"/>
        <v>0</v>
      </c>
      <c r="AQ172" s="41">
        <f t="shared" si="66"/>
        <v>1</v>
      </c>
      <c r="AR172" s="41">
        <f t="shared" si="67"/>
        <v>86392.098883074083</v>
      </c>
      <c r="AS172" s="41">
        <f t="shared" si="68"/>
        <v>110385.6283593135</v>
      </c>
      <c r="AT172" s="41">
        <f t="shared" si="69"/>
        <v>11.599394527941842</v>
      </c>
      <c r="AU172" s="41">
        <f t="shared" si="70"/>
        <v>111491.13630885785</v>
      </c>
      <c r="AV172" s="41">
        <f t="shared" si="71"/>
        <v>11.615403271897877</v>
      </c>
      <c r="AW172" s="41">
        <f t="shared" si="72"/>
        <v>113576.60902281581</v>
      </c>
      <c r="AX172" s="41">
        <f t="shared" si="73"/>
        <v>11.637121483314106</v>
      </c>
      <c r="AY172" s="41">
        <f t="shared" si="74"/>
        <v>11.65923341593321</v>
      </c>
      <c r="AZ172" s="41">
        <f t="shared" si="75"/>
        <v>11.621664549142714</v>
      </c>
    </row>
    <row r="173" spans="2:52" x14ac:dyDescent="0.25">
      <c r="B173" s="41" t="str">
        <f t="shared" si="76"/>
        <v>NY</v>
      </c>
      <c r="C173" s="46">
        <v>44569</v>
      </c>
      <c r="D173" s="45">
        <v>4110.75</v>
      </c>
      <c r="E173" s="45">
        <v>820</v>
      </c>
      <c r="F173" s="45">
        <v>418</v>
      </c>
      <c r="G173" s="48">
        <v>291.26660753238122</v>
      </c>
      <c r="H173" s="44">
        <v>111854.25988981918</v>
      </c>
      <c r="I173" s="62">
        <f t="shared" si="53"/>
        <v>5640.0166075323814</v>
      </c>
      <c r="J173" s="41">
        <f t="shared" si="54"/>
        <v>2022</v>
      </c>
      <c r="K173" s="41">
        <f t="shared" si="55"/>
        <v>2</v>
      </c>
      <c r="L173" s="41">
        <f t="shared" si="56"/>
        <v>4</v>
      </c>
      <c r="M173" s="41">
        <f t="shared" si="57"/>
        <v>1.3862943611198906</v>
      </c>
      <c r="N173" s="41">
        <f t="shared" si="58"/>
        <v>1</v>
      </c>
      <c r="O173" s="41">
        <f t="shared" si="59"/>
        <v>1</v>
      </c>
      <c r="P173" s="41">
        <f t="shared" si="60"/>
        <v>1</v>
      </c>
      <c r="Q173" s="41">
        <f t="shared" si="60"/>
        <v>0</v>
      </c>
      <c r="R173" s="41">
        <f t="shared" si="60"/>
        <v>0</v>
      </c>
      <c r="S173" s="41">
        <f t="shared" si="60"/>
        <v>0</v>
      </c>
      <c r="T173" s="41">
        <f t="shared" si="61"/>
        <v>0</v>
      </c>
      <c r="U173" s="41">
        <f t="shared" si="61"/>
        <v>0</v>
      </c>
      <c r="V173" s="41">
        <f t="shared" si="61"/>
        <v>0</v>
      </c>
      <c r="W173" s="41">
        <f t="shared" si="61"/>
        <v>0</v>
      </c>
      <c r="X173" s="41">
        <f t="shared" si="62"/>
        <v>0</v>
      </c>
      <c r="Y173" s="41">
        <f t="shared" si="62"/>
        <v>0</v>
      </c>
      <c r="Z173" s="41">
        <f t="shared" si="62"/>
        <v>0</v>
      </c>
      <c r="AA173" s="41">
        <f t="shared" si="62"/>
        <v>0</v>
      </c>
      <c r="AB173" s="41">
        <f t="shared" si="63"/>
        <v>0</v>
      </c>
      <c r="AC173" s="41">
        <f t="shared" si="63"/>
        <v>0</v>
      </c>
      <c r="AD173" s="41">
        <f t="shared" si="63"/>
        <v>0</v>
      </c>
      <c r="AE173" s="41">
        <f t="shared" si="63"/>
        <v>1</v>
      </c>
      <c r="AF173" s="41">
        <f t="shared" si="64"/>
        <v>0</v>
      </c>
      <c r="AG173" s="48">
        <v>4110.75</v>
      </c>
      <c r="AH173" s="48">
        <v>820</v>
      </c>
      <c r="AI173" s="48">
        <v>418</v>
      </c>
      <c r="AJ173" s="48">
        <v>291.26660753238122</v>
      </c>
      <c r="AK173" s="41">
        <f t="shared" si="65"/>
        <v>11.624952051931245</v>
      </c>
      <c r="AL173" s="41">
        <f>LN(D173+'Models training data'!$Y$4)</f>
        <v>8.3898044326541079</v>
      </c>
      <c r="AM173" s="41">
        <f>LN(E173+'Models training data'!$Y$5)</f>
        <v>6.7856013012075378</v>
      </c>
      <c r="AN173" s="41">
        <f>LN(F173+'Models training data'!$Y$6)</f>
        <v>6.1385441799289753</v>
      </c>
      <c r="AO173" s="41">
        <f>LN(G173+'Models training data'!$Y$7)</f>
        <v>5.8315012936302839</v>
      </c>
      <c r="AP173" s="41">
        <f t="shared" si="52"/>
        <v>0</v>
      </c>
      <c r="AQ173" s="41">
        <f t="shared" si="66"/>
        <v>1</v>
      </c>
      <c r="AR173" s="41">
        <f t="shared" si="67"/>
        <v>86367.70856999034</v>
      </c>
      <c r="AS173" s="41">
        <f t="shared" si="68"/>
        <v>110361.5309692718</v>
      </c>
      <c r="AT173" s="41">
        <f t="shared" si="69"/>
        <v>11.599136910677062</v>
      </c>
      <c r="AU173" s="41">
        <f t="shared" si="70"/>
        <v>111394.0266979508</v>
      </c>
      <c r="AV173" s="41">
        <f t="shared" si="71"/>
        <v>11.614093715958926</v>
      </c>
      <c r="AW173" s="41">
        <f t="shared" si="72"/>
        <v>112573.69010490773</v>
      </c>
      <c r="AX173" s="41">
        <f t="shared" si="73"/>
        <v>11.625576631977045</v>
      </c>
      <c r="AY173" s="41">
        <f t="shared" si="74"/>
        <v>11.66565434591296</v>
      </c>
      <c r="AZ173" s="41">
        <f t="shared" si="75"/>
        <v>11.629177704421243</v>
      </c>
    </row>
    <row r="174" spans="2:52" x14ac:dyDescent="0.25">
      <c r="B174" s="41" t="str">
        <f t="shared" si="76"/>
        <v>NY</v>
      </c>
      <c r="C174" s="46">
        <v>44576</v>
      </c>
      <c r="D174" s="45">
        <v>4217.0625</v>
      </c>
      <c r="E174" s="45">
        <v>851</v>
      </c>
      <c r="F174" s="45">
        <v>438.70000000000005</v>
      </c>
      <c r="G174" s="48">
        <v>320.78537335354849</v>
      </c>
      <c r="H174" s="44">
        <v>112964.40393740888</v>
      </c>
      <c r="I174" s="62">
        <f t="shared" si="53"/>
        <v>5827.5478733535483</v>
      </c>
      <c r="J174" s="41">
        <f t="shared" si="54"/>
        <v>2022</v>
      </c>
      <c r="K174" s="41">
        <f t="shared" si="55"/>
        <v>3</v>
      </c>
      <c r="L174" s="41">
        <f t="shared" si="56"/>
        <v>9</v>
      </c>
      <c r="M174" s="41">
        <f t="shared" si="57"/>
        <v>2.1972245773362196</v>
      </c>
      <c r="N174" s="41">
        <f t="shared" si="58"/>
        <v>1</v>
      </c>
      <c r="O174" s="41">
        <f t="shared" si="59"/>
        <v>1</v>
      </c>
      <c r="P174" s="41">
        <f t="shared" si="60"/>
        <v>1</v>
      </c>
      <c r="Q174" s="41">
        <f t="shared" si="60"/>
        <v>0</v>
      </c>
      <c r="R174" s="41">
        <f t="shared" si="60"/>
        <v>0</v>
      </c>
      <c r="S174" s="41">
        <f t="shared" si="60"/>
        <v>0</v>
      </c>
      <c r="T174" s="41">
        <f t="shared" si="61"/>
        <v>0</v>
      </c>
      <c r="U174" s="41">
        <f t="shared" si="61"/>
        <v>0</v>
      </c>
      <c r="V174" s="41">
        <f t="shared" si="61"/>
        <v>0</v>
      </c>
      <c r="W174" s="41">
        <f t="shared" si="61"/>
        <v>0</v>
      </c>
      <c r="X174" s="41">
        <f t="shared" si="62"/>
        <v>0</v>
      </c>
      <c r="Y174" s="41">
        <f t="shared" si="62"/>
        <v>0</v>
      </c>
      <c r="Z174" s="41">
        <f t="shared" si="62"/>
        <v>0</v>
      </c>
      <c r="AA174" s="41">
        <f t="shared" si="62"/>
        <v>0</v>
      </c>
      <c r="AB174" s="41">
        <f t="shared" si="63"/>
        <v>0</v>
      </c>
      <c r="AC174" s="41">
        <f t="shared" si="63"/>
        <v>0</v>
      </c>
      <c r="AD174" s="41">
        <f t="shared" si="63"/>
        <v>0</v>
      </c>
      <c r="AE174" s="41">
        <f t="shared" si="63"/>
        <v>1</v>
      </c>
      <c r="AF174" s="41">
        <f t="shared" si="64"/>
        <v>0</v>
      </c>
      <c r="AG174" s="48">
        <v>4217.0625</v>
      </c>
      <c r="AH174" s="48">
        <v>851</v>
      </c>
      <c r="AI174" s="48">
        <v>438.70000000000005</v>
      </c>
      <c r="AJ174" s="48">
        <v>320.78537335354849</v>
      </c>
      <c r="AK174" s="41">
        <f t="shared" si="65"/>
        <v>11.634828038665132</v>
      </c>
      <c r="AL174" s="41">
        <f>LN(D174+'Models training data'!$Y$4)</f>
        <v>8.4136685963247864</v>
      </c>
      <c r="AM174" s="41">
        <f>LN(E174+'Models training data'!$Y$5)</f>
        <v>6.820029558712827</v>
      </c>
      <c r="AN174" s="41">
        <f>LN(F174+'Models training data'!$Y$6)</f>
        <v>6.1822470503446292</v>
      </c>
      <c r="AO174" s="41">
        <f>LN(G174+'Models training data'!$Y$7)</f>
        <v>5.9145532835413563</v>
      </c>
      <c r="AP174" s="41">
        <f t="shared" si="52"/>
        <v>0</v>
      </c>
      <c r="AQ174" s="41">
        <f t="shared" si="66"/>
        <v>1</v>
      </c>
      <c r="AR174" s="41">
        <f t="shared" si="67"/>
        <v>86343.318256906598</v>
      </c>
      <c r="AS174" s="41">
        <f t="shared" si="68"/>
        <v>110337.4335792301</v>
      </c>
      <c r="AT174" s="41">
        <f t="shared" si="69"/>
        <v>11.598879293412281</v>
      </c>
      <c r="AU174" s="41">
        <f t="shared" si="70"/>
        <v>111298.09578571958</v>
      </c>
      <c r="AV174" s="41">
        <f t="shared" si="71"/>
        <v>11.612801105221667</v>
      </c>
      <c r="AW174" s="41">
        <f t="shared" si="72"/>
        <v>111987.02014666767</v>
      </c>
      <c r="AX174" s="41">
        <f t="shared" si="73"/>
        <v>11.618823326868466</v>
      </c>
      <c r="AY174" s="41">
        <f t="shared" si="74"/>
        <v>11.67812551679674</v>
      </c>
      <c r="AZ174" s="41">
        <f t="shared" si="75"/>
        <v>11.645205443310905</v>
      </c>
    </row>
    <row r="175" spans="2:52" x14ac:dyDescent="0.25">
      <c r="B175" s="41" t="str">
        <f t="shared" si="76"/>
        <v>NY</v>
      </c>
      <c r="C175" s="46">
        <v>44583</v>
      </c>
      <c r="D175" s="45">
        <v>4358.4581249999992</v>
      </c>
      <c r="E175" s="45">
        <v>888.55</v>
      </c>
      <c r="F175" s="45">
        <v>460.61500000000001</v>
      </c>
      <c r="G175" s="48">
        <v>310.30931562772565</v>
      </c>
      <c r="H175" s="44">
        <v>113377.67663129685</v>
      </c>
      <c r="I175" s="62">
        <f t="shared" si="53"/>
        <v>6017.9324406277246</v>
      </c>
      <c r="J175" s="41">
        <f t="shared" si="54"/>
        <v>2022</v>
      </c>
      <c r="K175" s="41">
        <f t="shared" si="55"/>
        <v>4</v>
      </c>
      <c r="L175" s="41">
        <f t="shared" si="56"/>
        <v>16</v>
      </c>
      <c r="M175" s="41">
        <f t="shared" si="57"/>
        <v>2.7725887222397811</v>
      </c>
      <c r="N175" s="41">
        <f t="shared" si="58"/>
        <v>1</v>
      </c>
      <c r="O175" s="41">
        <f t="shared" si="59"/>
        <v>1</v>
      </c>
      <c r="P175" s="41">
        <f t="shared" si="60"/>
        <v>1</v>
      </c>
      <c r="Q175" s="41">
        <f t="shared" si="60"/>
        <v>0</v>
      </c>
      <c r="R175" s="41">
        <f t="shared" si="60"/>
        <v>0</v>
      </c>
      <c r="S175" s="41">
        <f t="shared" si="60"/>
        <v>0</v>
      </c>
      <c r="T175" s="41">
        <f t="shared" si="61"/>
        <v>0</v>
      </c>
      <c r="U175" s="41">
        <f t="shared" si="61"/>
        <v>0</v>
      </c>
      <c r="V175" s="41">
        <f t="shared" si="61"/>
        <v>0</v>
      </c>
      <c r="W175" s="41">
        <f t="shared" si="61"/>
        <v>0</v>
      </c>
      <c r="X175" s="41">
        <f t="shared" si="62"/>
        <v>0</v>
      </c>
      <c r="Y175" s="41">
        <f t="shared" si="62"/>
        <v>0</v>
      </c>
      <c r="Z175" s="41">
        <f t="shared" si="62"/>
        <v>0</v>
      </c>
      <c r="AA175" s="41">
        <f t="shared" si="62"/>
        <v>0</v>
      </c>
      <c r="AB175" s="41">
        <f t="shared" si="63"/>
        <v>0</v>
      </c>
      <c r="AC175" s="41">
        <f t="shared" si="63"/>
        <v>0</v>
      </c>
      <c r="AD175" s="41">
        <f t="shared" si="63"/>
        <v>0</v>
      </c>
      <c r="AE175" s="41">
        <f t="shared" si="63"/>
        <v>1</v>
      </c>
      <c r="AF175" s="41">
        <f t="shared" si="64"/>
        <v>0</v>
      </c>
      <c r="AG175" s="48">
        <v>4358.4581249999992</v>
      </c>
      <c r="AH175" s="48">
        <v>888.55</v>
      </c>
      <c r="AI175" s="48">
        <v>460.61500000000001</v>
      </c>
      <c r="AJ175" s="48">
        <v>310.30931562772565</v>
      </c>
      <c r="AK175" s="41">
        <f t="shared" si="65"/>
        <v>11.638479795794078</v>
      </c>
      <c r="AL175" s="41">
        <f>LN(D175+'Models training data'!$Y$4)</f>
        <v>8.444550422016567</v>
      </c>
      <c r="AM175" s="41">
        <f>LN(E175+'Models training data'!$Y$5)</f>
        <v>6.8602045365223283</v>
      </c>
      <c r="AN175" s="41">
        <f>LN(F175+'Models training data'!$Y$6)</f>
        <v>6.2265237914942881</v>
      </c>
      <c r="AO175" s="41">
        <f>LN(G175+'Models training data'!$Y$7)</f>
        <v>5.8858616388539469</v>
      </c>
      <c r="AP175" s="41">
        <f t="shared" si="52"/>
        <v>0</v>
      </c>
      <c r="AQ175" s="41">
        <f t="shared" si="66"/>
        <v>1</v>
      </c>
      <c r="AR175" s="41">
        <f t="shared" si="67"/>
        <v>86318.927943822855</v>
      </c>
      <c r="AS175" s="41">
        <f t="shared" si="68"/>
        <v>110313.3361891884</v>
      </c>
      <c r="AT175" s="41">
        <f t="shared" si="69"/>
        <v>11.598621676147502</v>
      </c>
      <c r="AU175" s="41">
        <f t="shared" si="70"/>
        <v>111203.34357216416</v>
      </c>
      <c r="AV175" s="41">
        <f t="shared" si="71"/>
        <v>11.611525439686098</v>
      </c>
      <c r="AW175" s="41">
        <f t="shared" si="72"/>
        <v>111570.77118699966</v>
      </c>
      <c r="AX175" s="41">
        <f t="shared" si="73"/>
        <v>11.614031780639985</v>
      </c>
      <c r="AY175" s="41">
        <f t="shared" si="74"/>
        <v>11.685864006370396</v>
      </c>
      <c r="AZ175" s="41">
        <f t="shared" si="75"/>
        <v>11.647716811872163</v>
      </c>
    </row>
    <row r="176" spans="2:52" x14ac:dyDescent="0.25">
      <c r="B176" s="41" t="str">
        <f t="shared" si="76"/>
        <v>NY</v>
      </c>
      <c r="C176" s="46">
        <v>44590</v>
      </c>
      <c r="D176" s="45">
        <v>4527.7607812499991</v>
      </c>
      <c r="E176" s="45">
        <v>930.47749999999996</v>
      </c>
      <c r="F176" s="45">
        <v>483.64375000000001</v>
      </c>
      <c r="G176" s="48">
        <v>330.6479210460692</v>
      </c>
      <c r="H176" s="44">
        <v>114366.86935676867</v>
      </c>
      <c r="I176" s="62">
        <f t="shared" si="53"/>
        <v>6272.5299522960686</v>
      </c>
      <c r="J176" s="41">
        <f t="shared" si="54"/>
        <v>2022</v>
      </c>
      <c r="K176" s="41">
        <f t="shared" si="55"/>
        <v>5</v>
      </c>
      <c r="L176" s="41">
        <f t="shared" si="56"/>
        <v>25</v>
      </c>
      <c r="M176" s="41">
        <f t="shared" si="57"/>
        <v>3.2188758248682006</v>
      </c>
      <c r="N176" s="41">
        <f t="shared" si="58"/>
        <v>1</v>
      </c>
      <c r="O176" s="41">
        <f t="shared" si="59"/>
        <v>1</v>
      </c>
      <c r="P176" s="41">
        <f t="shared" si="60"/>
        <v>1</v>
      </c>
      <c r="Q176" s="41">
        <f t="shared" si="60"/>
        <v>0</v>
      </c>
      <c r="R176" s="41">
        <f t="shared" si="60"/>
        <v>0</v>
      </c>
      <c r="S176" s="41">
        <f t="shared" si="60"/>
        <v>0</v>
      </c>
      <c r="T176" s="41">
        <f t="shared" si="61"/>
        <v>0</v>
      </c>
      <c r="U176" s="41">
        <f t="shared" si="61"/>
        <v>0</v>
      </c>
      <c r="V176" s="41">
        <f t="shared" si="61"/>
        <v>0</v>
      </c>
      <c r="W176" s="41">
        <f t="shared" si="61"/>
        <v>0</v>
      </c>
      <c r="X176" s="41">
        <f t="shared" si="62"/>
        <v>0</v>
      </c>
      <c r="Y176" s="41">
        <f t="shared" si="62"/>
        <v>0</v>
      </c>
      <c r="Z176" s="41">
        <f t="shared" si="62"/>
        <v>0</v>
      </c>
      <c r="AA176" s="41">
        <f t="shared" si="62"/>
        <v>0</v>
      </c>
      <c r="AB176" s="41">
        <f t="shared" si="63"/>
        <v>0</v>
      </c>
      <c r="AC176" s="41">
        <f t="shared" si="63"/>
        <v>0</v>
      </c>
      <c r="AD176" s="41">
        <f t="shared" si="63"/>
        <v>0</v>
      </c>
      <c r="AE176" s="41">
        <f t="shared" si="63"/>
        <v>1</v>
      </c>
      <c r="AF176" s="41">
        <f t="shared" si="64"/>
        <v>0</v>
      </c>
      <c r="AG176" s="48">
        <v>4527.7607812499991</v>
      </c>
      <c r="AH176" s="48">
        <v>930.47749999999996</v>
      </c>
      <c r="AI176" s="48">
        <v>483.64375000000001</v>
      </c>
      <c r="AJ176" s="48">
        <v>330.6479210460692</v>
      </c>
      <c r="AK176" s="41">
        <f t="shared" si="65"/>
        <v>11.647166712459887</v>
      </c>
      <c r="AL176" s="41">
        <f>LN(D176+'Models training data'!$Y$4)</f>
        <v>8.4803149750325648</v>
      </c>
      <c r="AM176" s="41">
        <f>LN(E176+'Models training data'!$Y$5)</f>
        <v>6.9032346621930536</v>
      </c>
      <c r="AN176" s="41">
        <f>LN(F176+'Models training data'!$Y$6)</f>
        <v>6.2710304609913372</v>
      </c>
      <c r="AO176" s="41">
        <f>LN(G176+'Models training data'!$Y$7)</f>
        <v>5.9408324936803396</v>
      </c>
      <c r="AP176" s="41">
        <f t="shared" si="52"/>
        <v>0</v>
      </c>
      <c r="AQ176" s="41">
        <f t="shared" si="66"/>
        <v>1</v>
      </c>
      <c r="AR176" s="41">
        <f t="shared" si="67"/>
        <v>86294.537630739113</v>
      </c>
      <c r="AS176" s="41">
        <f t="shared" si="68"/>
        <v>110289.2387991467</v>
      </c>
      <c r="AT176" s="41">
        <f t="shared" si="69"/>
        <v>11.598364058882721</v>
      </c>
      <c r="AU176" s="41">
        <f t="shared" si="70"/>
        <v>111109.77005728456</v>
      </c>
      <c r="AV176" s="41">
        <f t="shared" si="71"/>
        <v>11.610266719352218</v>
      </c>
      <c r="AW176" s="41">
        <f t="shared" si="72"/>
        <v>111247.903410431</v>
      </c>
      <c r="AX176" s="41">
        <f t="shared" si="73"/>
        <v>11.610315168643288</v>
      </c>
      <c r="AY176" s="41">
        <f t="shared" si="74"/>
        <v>11.699739246634186</v>
      </c>
      <c r="AZ176" s="41">
        <f t="shared" si="75"/>
        <v>11.660825105618061</v>
      </c>
    </row>
    <row r="177" spans="2:52" x14ac:dyDescent="0.25">
      <c r="B177" s="41" t="str">
        <f t="shared" si="76"/>
        <v>NY</v>
      </c>
      <c r="C177" s="46">
        <v>44597</v>
      </c>
      <c r="D177" s="45">
        <v>3944.7735960937493</v>
      </c>
      <c r="E177" s="45">
        <v>720.49506250000002</v>
      </c>
      <c r="F177" s="45">
        <v>278.09505625000003</v>
      </c>
      <c r="G177" s="48">
        <v>168.48766935638571</v>
      </c>
      <c r="H177" s="44">
        <v>105053.66608292519</v>
      </c>
      <c r="I177" s="62">
        <f t="shared" si="53"/>
        <v>5111.8513842001348</v>
      </c>
      <c r="J177" s="41">
        <f t="shared" si="54"/>
        <v>2022</v>
      </c>
      <c r="K177" s="41">
        <f t="shared" si="55"/>
        <v>6</v>
      </c>
      <c r="L177" s="41">
        <f t="shared" si="56"/>
        <v>36</v>
      </c>
      <c r="M177" s="41">
        <f t="shared" si="57"/>
        <v>3.5835189384561099</v>
      </c>
      <c r="N177" s="41">
        <f t="shared" si="58"/>
        <v>1</v>
      </c>
      <c r="O177" s="41">
        <f t="shared" si="59"/>
        <v>2</v>
      </c>
      <c r="P177" s="41">
        <f t="shared" si="60"/>
        <v>0</v>
      </c>
      <c r="Q177" s="41">
        <f t="shared" si="60"/>
        <v>1</v>
      </c>
      <c r="R177" s="41">
        <f t="shared" si="60"/>
        <v>0</v>
      </c>
      <c r="S177" s="41">
        <f t="shared" si="60"/>
        <v>0</v>
      </c>
      <c r="T177" s="41">
        <f t="shared" si="61"/>
        <v>0</v>
      </c>
      <c r="U177" s="41">
        <f t="shared" si="61"/>
        <v>0</v>
      </c>
      <c r="V177" s="41">
        <f t="shared" si="61"/>
        <v>0</v>
      </c>
      <c r="W177" s="41">
        <f t="shared" si="61"/>
        <v>0</v>
      </c>
      <c r="X177" s="41">
        <f t="shared" si="62"/>
        <v>0</v>
      </c>
      <c r="Y177" s="41">
        <f t="shared" si="62"/>
        <v>0</v>
      </c>
      <c r="Z177" s="41">
        <f t="shared" si="62"/>
        <v>0</v>
      </c>
      <c r="AA177" s="41">
        <f t="shared" si="62"/>
        <v>0</v>
      </c>
      <c r="AB177" s="41">
        <f t="shared" si="63"/>
        <v>0</v>
      </c>
      <c r="AC177" s="41">
        <f t="shared" si="63"/>
        <v>0</v>
      </c>
      <c r="AD177" s="41">
        <f t="shared" si="63"/>
        <v>0</v>
      </c>
      <c r="AE177" s="41">
        <f t="shared" si="63"/>
        <v>1</v>
      </c>
      <c r="AF177" s="41">
        <f t="shared" si="64"/>
        <v>0</v>
      </c>
      <c r="AG177" s="48">
        <v>3944.7735960937493</v>
      </c>
      <c r="AH177" s="48">
        <v>720.49506250000002</v>
      </c>
      <c r="AI177" s="48">
        <v>278.09505625000003</v>
      </c>
      <c r="AJ177" s="48">
        <v>168.48766935638571</v>
      </c>
      <c r="AK177" s="41">
        <f t="shared" si="65"/>
        <v>11.562226604121374</v>
      </c>
      <c r="AL177" s="41">
        <f>LN(D177+'Models training data'!$Y$4)</f>
        <v>8.3513700625049943</v>
      </c>
      <c r="AM177" s="41">
        <f>LN(E177+'Models training data'!$Y$5)</f>
        <v>6.6663295579969502</v>
      </c>
      <c r="AN177" s="41">
        <f>LN(F177+'Models training data'!$Y$6)</f>
        <v>5.7791173181030597</v>
      </c>
      <c r="AO177" s="41">
        <f>LN(G177+'Models training data'!$Y$7)</f>
        <v>5.3849128790188914</v>
      </c>
      <c r="AP177" s="41">
        <f t="shared" si="52"/>
        <v>0</v>
      </c>
      <c r="AQ177" s="41">
        <f t="shared" si="66"/>
        <v>1</v>
      </c>
      <c r="AR177" s="41">
        <f t="shared" si="67"/>
        <v>85220.436361606684</v>
      </c>
      <c r="AS177" s="41">
        <f t="shared" si="68"/>
        <v>109213.03073736568</v>
      </c>
      <c r="AT177" s="41">
        <f t="shared" si="69"/>
        <v>11.586412249094531</v>
      </c>
      <c r="AU177" s="41">
        <f t="shared" si="70"/>
        <v>110085.41061188135</v>
      </c>
      <c r="AV177" s="41">
        <f t="shared" si="71"/>
        <v>11.599076843210907</v>
      </c>
      <c r="AW177" s="41">
        <f t="shared" si="72"/>
        <v>110541.79426872791</v>
      </c>
      <c r="AX177" s="41">
        <f t="shared" si="73"/>
        <v>11.602765879931299</v>
      </c>
      <c r="AY177" s="41">
        <f t="shared" si="74"/>
        <v>11.61768959659868</v>
      </c>
      <c r="AZ177" s="41">
        <f t="shared" si="75"/>
        <v>11.537515702752607</v>
      </c>
    </row>
    <row r="178" spans="2:52" x14ac:dyDescent="0.25">
      <c r="B178" s="41" t="str">
        <f t="shared" si="76"/>
        <v>NY</v>
      </c>
      <c r="C178" s="46">
        <v>44604</v>
      </c>
      <c r="D178" s="45">
        <v>3575.4496189453121</v>
      </c>
      <c r="E178" s="45">
        <v>628.26665937500002</v>
      </c>
      <c r="F178" s="45">
        <v>269.02672093750004</v>
      </c>
      <c r="G178" s="48">
        <v>164.2127934306944</v>
      </c>
      <c r="H178" s="44">
        <v>103928.30360542249</v>
      </c>
      <c r="I178" s="62">
        <f t="shared" si="53"/>
        <v>4636.9557926885063</v>
      </c>
      <c r="J178" s="41">
        <f t="shared" si="54"/>
        <v>2022</v>
      </c>
      <c r="K178" s="41">
        <f t="shared" si="55"/>
        <v>7</v>
      </c>
      <c r="L178" s="41">
        <f t="shared" si="56"/>
        <v>49</v>
      </c>
      <c r="M178" s="41">
        <f t="shared" si="57"/>
        <v>3.8918202981106265</v>
      </c>
      <c r="N178" s="41">
        <f t="shared" si="58"/>
        <v>1</v>
      </c>
      <c r="O178" s="41">
        <f t="shared" si="59"/>
        <v>2</v>
      </c>
      <c r="P178" s="41">
        <f t="shared" si="60"/>
        <v>0</v>
      </c>
      <c r="Q178" s="41">
        <f t="shared" si="60"/>
        <v>1</v>
      </c>
      <c r="R178" s="41">
        <f t="shared" si="60"/>
        <v>0</v>
      </c>
      <c r="S178" s="41">
        <f t="shared" si="60"/>
        <v>0</v>
      </c>
      <c r="T178" s="41">
        <f t="shared" si="61"/>
        <v>0</v>
      </c>
      <c r="U178" s="41">
        <f t="shared" si="61"/>
        <v>0</v>
      </c>
      <c r="V178" s="41">
        <f t="shared" si="61"/>
        <v>0</v>
      </c>
      <c r="W178" s="41">
        <f t="shared" si="61"/>
        <v>0</v>
      </c>
      <c r="X178" s="41">
        <f t="shared" si="62"/>
        <v>0</v>
      </c>
      <c r="Y178" s="41">
        <f t="shared" si="62"/>
        <v>0</v>
      </c>
      <c r="Z178" s="41">
        <f t="shared" si="62"/>
        <v>0</v>
      </c>
      <c r="AA178" s="41">
        <f t="shared" si="62"/>
        <v>0</v>
      </c>
      <c r="AB178" s="41">
        <f t="shared" si="63"/>
        <v>0</v>
      </c>
      <c r="AC178" s="41">
        <f t="shared" si="63"/>
        <v>0</v>
      </c>
      <c r="AD178" s="41">
        <f t="shared" si="63"/>
        <v>0</v>
      </c>
      <c r="AE178" s="41">
        <f t="shared" si="63"/>
        <v>1</v>
      </c>
      <c r="AF178" s="41">
        <f t="shared" si="64"/>
        <v>0</v>
      </c>
      <c r="AG178" s="48">
        <v>3575.4496189453121</v>
      </c>
      <c r="AH178" s="48">
        <v>628.26665937500002</v>
      </c>
      <c r="AI178" s="48">
        <v>269.02672093750004</v>
      </c>
      <c r="AJ178" s="48">
        <v>164.2127934306944</v>
      </c>
      <c r="AK178" s="41">
        <f t="shared" si="65"/>
        <v>11.551456551976653</v>
      </c>
      <c r="AL178" s="41">
        <f>LN(D178+'Models training data'!$Y$4)</f>
        <v>8.26014542031856</v>
      </c>
      <c r="AM178" s="41">
        <f>LN(E178+'Models training data'!$Y$5)</f>
        <v>6.5414321480346427</v>
      </c>
      <c r="AN178" s="41">
        <f>LN(F178+'Models training data'!$Y$6)</f>
        <v>5.7506826151766397</v>
      </c>
      <c r="AO178" s="41">
        <f>LN(G178+'Models training data'!$Y$7)</f>
        <v>5.3651168939485645</v>
      </c>
      <c r="AP178" s="41">
        <f t="shared" si="52"/>
        <v>0</v>
      </c>
      <c r="AQ178" s="41">
        <f t="shared" si="66"/>
        <v>1</v>
      </c>
      <c r="AR178" s="41">
        <f t="shared" si="67"/>
        <v>85196.046048522941</v>
      </c>
      <c r="AS178" s="41">
        <f t="shared" si="68"/>
        <v>109188.93334732397</v>
      </c>
      <c r="AT178" s="41">
        <f t="shared" si="69"/>
        <v>11.58615463182975</v>
      </c>
      <c r="AU178" s="41">
        <f t="shared" si="70"/>
        <v>109994.19449435339</v>
      </c>
      <c r="AV178" s="41">
        <f t="shared" si="71"/>
        <v>11.597852013280409</v>
      </c>
      <c r="AW178" s="41">
        <f t="shared" si="72"/>
        <v>110318.7527021702</v>
      </c>
      <c r="AX178" s="41">
        <f t="shared" si="73"/>
        <v>11.600198392488482</v>
      </c>
      <c r="AY178" s="41">
        <f t="shared" si="74"/>
        <v>11.597060682629083</v>
      </c>
      <c r="AZ178" s="41">
        <f t="shared" si="75"/>
        <v>11.526297036074954</v>
      </c>
    </row>
    <row r="179" spans="2:52" x14ac:dyDescent="0.25">
      <c r="B179" s="41" t="str">
        <f t="shared" si="76"/>
        <v>NY</v>
      </c>
      <c r="C179" s="46">
        <v>44611</v>
      </c>
      <c r="D179" s="45">
        <v>3357.6282400253904</v>
      </c>
      <c r="E179" s="45">
        <v>595.55341421875005</v>
      </c>
      <c r="F179" s="45">
        <v>280.18074817187505</v>
      </c>
      <c r="G179" s="48">
        <v>205.93131382566614</v>
      </c>
      <c r="H179" s="44">
        <v>105163.13669486385</v>
      </c>
      <c r="I179" s="62">
        <f t="shared" si="53"/>
        <v>4439.2937162416811</v>
      </c>
      <c r="J179" s="41">
        <f t="shared" si="54"/>
        <v>2022</v>
      </c>
      <c r="K179" s="41">
        <f t="shared" si="55"/>
        <v>8</v>
      </c>
      <c r="L179" s="41">
        <f t="shared" si="56"/>
        <v>64</v>
      </c>
      <c r="M179" s="41">
        <f t="shared" si="57"/>
        <v>4.1588830833596715</v>
      </c>
      <c r="N179" s="41">
        <f t="shared" si="58"/>
        <v>1</v>
      </c>
      <c r="O179" s="41">
        <f t="shared" si="59"/>
        <v>2</v>
      </c>
      <c r="P179" s="41">
        <f t="shared" si="60"/>
        <v>0</v>
      </c>
      <c r="Q179" s="41">
        <f t="shared" si="60"/>
        <v>1</v>
      </c>
      <c r="R179" s="41">
        <f t="shared" si="60"/>
        <v>0</v>
      </c>
      <c r="S179" s="41">
        <f t="shared" si="60"/>
        <v>0</v>
      </c>
      <c r="T179" s="41">
        <f t="shared" si="61"/>
        <v>0</v>
      </c>
      <c r="U179" s="41">
        <f t="shared" si="61"/>
        <v>0</v>
      </c>
      <c r="V179" s="41">
        <f t="shared" si="61"/>
        <v>0</v>
      </c>
      <c r="W179" s="41">
        <f t="shared" si="61"/>
        <v>0</v>
      </c>
      <c r="X179" s="41">
        <f t="shared" si="62"/>
        <v>0</v>
      </c>
      <c r="Y179" s="41">
        <f t="shared" si="62"/>
        <v>0</v>
      </c>
      <c r="Z179" s="41">
        <f t="shared" si="62"/>
        <v>0</v>
      </c>
      <c r="AA179" s="41">
        <f t="shared" si="62"/>
        <v>0</v>
      </c>
      <c r="AB179" s="41">
        <f t="shared" si="63"/>
        <v>0</v>
      </c>
      <c r="AC179" s="41">
        <f t="shared" si="63"/>
        <v>0</v>
      </c>
      <c r="AD179" s="41">
        <f t="shared" si="63"/>
        <v>0</v>
      </c>
      <c r="AE179" s="41">
        <f t="shared" si="63"/>
        <v>1</v>
      </c>
      <c r="AF179" s="41">
        <f t="shared" si="64"/>
        <v>0</v>
      </c>
      <c r="AG179" s="48">
        <v>3357.6282400253904</v>
      </c>
      <c r="AH179" s="48">
        <v>595.55341421875005</v>
      </c>
      <c r="AI179" s="48">
        <v>280.18074817187505</v>
      </c>
      <c r="AJ179" s="48">
        <v>205.93131382566614</v>
      </c>
      <c r="AK179" s="41">
        <f t="shared" si="65"/>
        <v>11.563268106231458</v>
      </c>
      <c r="AL179" s="41">
        <f>LN(D179+'Models training data'!$Y$4)</f>
        <v>8.2021632096195596</v>
      </c>
      <c r="AM179" s="41">
        <f>LN(E179+'Models training data'!$Y$5)</f>
        <v>6.4930962864005455</v>
      </c>
      <c r="AN179" s="41">
        <f>LN(F179+'Models training data'!$Y$6)</f>
        <v>5.7855444175989641</v>
      </c>
      <c r="AO179" s="41">
        <f>LN(G179+'Models training data'!$Y$7)</f>
        <v>5.5433583981980767</v>
      </c>
      <c r="AP179" s="41">
        <f t="shared" si="52"/>
        <v>0</v>
      </c>
      <c r="AQ179" s="41">
        <f t="shared" si="66"/>
        <v>1</v>
      </c>
      <c r="AR179" s="41">
        <f t="shared" si="67"/>
        <v>85171.655735439199</v>
      </c>
      <c r="AS179" s="41">
        <f t="shared" si="68"/>
        <v>109164.83595728228</v>
      </c>
      <c r="AT179" s="41">
        <f t="shared" si="69"/>
        <v>11.585897014564971</v>
      </c>
      <c r="AU179" s="41">
        <f t="shared" si="70"/>
        <v>109904.15707550127</v>
      </c>
      <c r="AV179" s="41">
        <f t="shared" si="71"/>
        <v>11.596644128551604</v>
      </c>
      <c r="AW179" s="41">
        <f t="shared" si="72"/>
        <v>110125.5453090599</v>
      </c>
      <c r="AX179" s="41">
        <f t="shared" si="73"/>
        <v>11.597974333702821</v>
      </c>
      <c r="AY179" s="41">
        <f t="shared" si="74"/>
        <v>11.596018495334102</v>
      </c>
      <c r="AZ179" s="41">
        <f t="shared" si="75"/>
        <v>11.548898259311791</v>
      </c>
    </row>
    <row r="180" spans="2:52" x14ac:dyDescent="0.25">
      <c r="B180" s="41" t="str">
        <f t="shared" si="76"/>
        <v>NY</v>
      </c>
      <c r="C180" s="46">
        <v>44618</v>
      </c>
      <c r="D180" s="45">
        <v>3247.8939501196282</v>
      </c>
      <c r="E180" s="45">
        <v>593.26779586718749</v>
      </c>
      <c r="F180" s="45">
        <v>293.96005469921874</v>
      </c>
      <c r="G180" s="48">
        <v>196.96669632539653</v>
      </c>
      <c r="H180" s="44">
        <v>105167.52329652161</v>
      </c>
      <c r="I180" s="62">
        <f t="shared" si="53"/>
        <v>4332.0884970114312</v>
      </c>
      <c r="J180" s="41">
        <f t="shared" si="54"/>
        <v>2022</v>
      </c>
      <c r="K180" s="41">
        <f t="shared" si="55"/>
        <v>9</v>
      </c>
      <c r="L180" s="41">
        <f t="shared" si="56"/>
        <v>81</v>
      </c>
      <c r="M180" s="41">
        <f t="shared" si="57"/>
        <v>4.3944491546724391</v>
      </c>
      <c r="N180" s="41">
        <f t="shared" si="58"/>
        <v>1</v>
      </c>
      <c r="O180" s="41">
        <f t="shared" si="59"/>
        <v>2</v>
      </c>
      <c r="P180" s="41">
        <f t="shared" si="60"/>
        <v>0</v>
      </c>
      <c r="Q180" s="41">
        <f t="shared" si="60"/>
        <v>1</v>
      </c>
      <c r="R180" s="41">
        <f t="shared" si="60"/>
        <v>0</v>
      </c>
      <c r="S180" s="41">
        <f t="shared" si="60"/>
        <v>0</v>
      </c>
      <c r="T180" s="41">
        <f t="shared" si="61"/>
        <v>0</v>
      </c>
      <c r="U180" s="41">
        <f t="shared" si="61"/>
        <v>0</v>
      </c>
      <c r="V180" s="41">
        <f t="shared" si="61"/>
        <v>0</v>
      </c>
      <c r="W180" s="41">
        <f t="shared" si="61"/>
        <v>0</v>
      </c>
      <c r="X180" s="41">
        <f t="shared" si="62"/>
        <v>0</v>
      </c>
      <c r="Y180" s="41">
        <f t="shared" si="62"/>
        <v>0</v>
      </c>
      <c r="Z180" s="41">
        <f t="shared" si="62"/>
        <v>0</v>
      </c>
      <c r="AA180" s="41">
        <f t="shared" si="62"/>
        <v>0</v>
      </c>
      <c r="AB180" s="41">
        <f t="shared" si="63"/>
        <v>0</v>
      </c>
      <c r="AC180" s="41">
        <f t="shared" si="63"/>
        <v>0</v>
      </c>
      <c r="AD180" s="41">
        <f t="shared" si="63"/>
        <v>0</v>
      </c>
      <c r="AE180" s="41">
        <f t="shared" si="63"/>
        <v>1</v>
      </c>
      <c r="AF180" s="41">
        <f t="shared" si="64"/>
        <v>0</v>
      </c>
      <c r="AG180" s="48">
        <v>3247.8939501196282</v>
      </c>
      <c r="AH180" s="48">
        <v>593.26779586718749</v>
      </c>
      <c r="AI180" s="48">
        <v>293.96005469921874</v>
      </c>
      <c r="AJ180" s="48">
        <v>196.96669632539653</v>
      </c>
      <c r="AK180" s="41">
        <f t="shared" si="65"/>
        <v>11.563309817712407</v>
      </c>
      <c r="AL180" s="41">
        <f>LN(D180+'Models training data'!$Y$4)</f>
        <v>8.1716279289860942</v>
      </c>
      <c r="AM180" s="41">
        <f>LN(E180+'Models training data'!$Y$5)</f>
        <v>6.4896301929956897</v>
      </c>
      <c r="AN180" s="41">
        <f>LN(F180+'Models training data'!$Y$6)</f>
        <v>5.8269982479450251</v>
      </c>
      <c r="AO180" s="41">
        <f>LN(G180+'Models training data'!$Y$7)</f>
        <v>5.5076464558102991</v>
      </c>
      <c r="AP180" s="41">
        <f t="shared" si="52"/>
        <v>0</v>
      </c>
      <c r="AQ180" s="41">
        <f t="shared" si="66"/>
        <v>1</v>
      </c>
      <c r="AR180" s="41">
        <f t="shared" si="67"/>
        <v>85147.265422355456</v>
      </c>
      <c r="AS180" s="41">
        <f t="shared" si="68"/>
        <v>109140.73856724058</v>
      </c>
      <c r="AT180" s="41">
        <f t="shared" si="69"/>
        <v>11.58563939730019</v>
      </c>
      <c r="AU180" s="41">
        <f t="shared" si="70"/>
        <v>109815.29835532495</v>
      </c>
      <c r="AV180" s="41">
        <f t="shared" si="71"/>
        <v>11.595453189024488</v>
      </c>
      <c r="AW180" s="41">
        <f t="shared" si="72"/>
        <v>109955.12431048785</v>
      </c>
      <c r="AX180" s="41">
        <f t="shared" si="73"/>
        <v>11.596012574822719</v>
      </c>
      <c r="AY180" s="41">
        <f t="shared" si="74"/>
        <v>11.593119352652344</v>
      </c>
      <c r="AZ180" s="41">
        <f t="shared" si="75"/>
        <v>11.547734966856883</v>
      </c>
    </row>
    <row r="181" spans="2:52" x14ac:dyDescent="0.25">
      <c r="B181" s="41" t="str">
        <f t="shared" si="76"/>
        <v>NY</v>
      </c>
      <c r="C181" s="46">
        <v>44625</v>
      </c>
      <c r="D181" s="45">
        <v>3215.9576562906886</v>
      </c>
      <c r="E181" s="45">
        <v>606.89954112929695</v>
      </c>
      <c r="F181" s="45">
        <v>308.63508434605478</v>
      </c>
      <c r="G181" s="48">
        <v>186.84934448225877</v>
      </c>
      <c r="H181" s="44">
        <v>105289.31761874976</v>
      </c>
      <c r="I181" s="62">
        <f t="shared" si="53"/>
        <v>4318.3416262482997</v>
      </c>
      <c r="J181" s="41">
        <f t="shared" si="54"/>
        <v>2022</v>
      </c>
      <c r="K181" s="41">
        <f t="shared" si="55"/>
        <v>10</v>
      </c>
      <c r="L181" s="41">
        <f t="shared" si="56"/>
        <v>100</v>
      </c>
      <c r="M181" s="41">
        <f t="shared" si="57"/>
        <v>4.6051701859880918</v>
      </c>
      <c r="N181" s="41">
        <f t="shared" si="58"/>
        <v>1</v>
      </c>
      <c r="O181" s="41">
        <f t="shared" si="59"/>
        <v>3</v>
      </c>
      <c r="P181" s="41">
        <f t="shared" si="60"/>
        <v>0</v>
      </c>
      <c r="Q181" s="41">
        <f t="shared" si="60"/>
        <v>0</v>
      </c>
      <c r="R181" s="41">
        <f t="shared" si="60"/>
        <v>1</v>
      </c>
      <c r="S181" s="41">
        <f t="shared" si="60"/>
        <v>0</v>
      </c>
      <c r="T181" s="41">
        <f t="shared" si="61"/>
        <v>0</v>
      </c>
      <c r="U181" s="41">
        <f t="shared" si="61"/>
        <v>0</v>
      </c>
      <c r="V181" s="41">
        <f t="shared" si="61"/>
        <v>0</v>
      </c>
      <c r="W181" s="41">
        <f t="shared" si="61"/>
        <v>0</v>
      </c>
      <c r="X181" s="41">
        <f t="shared" si="62"/>
        <v>0</v>
      </c>
      <c r="Y181" s="41">
        <f t="shared" si="62"/>
        <v>0</v>
      </c>
      <c r="Z181" s="41">
        <f t="shared" si="62"/>
        <v>0</v>
      </c>
      <c r="AA181" s="41">
        <f t="shared" si="62"/>
        <v>0</v>
      </c>
      <c r="AB181" s="41">
        <f t="shared" si="63"/>
        <v>0</v>
      </c>
      <c r="AC181" s="41">
        <f t="shared" si="63"/>
        <v>0</v>
      </c>
      <c r="AD181" s="41">
        <f t="shared" si="63"/>
        <v>0</v>
      </c>
      <c r="AE181" s="41">
        <f t="shared" si="63"/>
        <v>1</v>
      </c>
      <c r="AF181" s="41">
        <f t="shared" si="64"/>
        <v>0</v>
      </c>
      <c r="AG181" s="48">
        <v>3215.9576562906886</v>
      </c>
      <c r="AH181" s="48">
        <v>606.89954112929695</v>
      </c>
      <c r="AI181" s="48">
        <v>308.63508434605478</v>
      </c>
      <c r="AJ181" s="48">
        <v>186.84934448225877</v>
      </c>
      <c r="AK181" s="41">
        <f t="shared" si="65"/>
        <v>11.564467245860573</v>
      </c>
      <c r="AL181" s="41">
        <f>LN(D181+'Models training data'!$Y$4)</f>
        <v>8.1625631231056008</v>
      </c>
      <c r="AM181" s="41">
        <f>LN(E181+'Models training data'!$Y$5)</f>
        <v>6.5101268243581254</v>
      </c>
      <c r="AN181" s="41">
        <f>LN(F181+'Models training data'!$Y$6)</f>
        <v>5.8693352407175228</v>
      </c>
      <c r="AO181" s="41">
        <f>LN(G181+'Models training data'!$Y$7)</f>
        <v>5.465748518205868</v>
      </c>
      <c r="AP181" s="41">
        <f t="shared" si="52"/>
        <v>0</v>
      </c>
      <c r="AQ181" s="41">
        <f t="shared" si="66"/>
        <v>1</v>
      </c>
      <c r="AR181" s="41">
        <f t="shared" si="67"/>
        <v>84207.664237690245</v>
      </c>
      <c r="AS181" s="41">
        <f t="shared" si="68"/>
        <v>108199.03058992693</v>
      </c>
      <c r="AT181" s="41">
        <f t="shared" si="69"/>
        <v>11.574574512245686</v>
      </c>
      <c r="AU181" s="41">
        <f t="shared" si="70"/>
        <v>108766.01244272362</v>
      </c>
      <c r="AV181" s="41">
        <f t="shared" si="71"/>
        <v>11.582858290465099</v>
      </c>
      <c r="AW181" s="41">
        <f t="shared" si="72"/>
        <v>109055.71368714255</v>
      </c>
      <c r="AX181" s="41">
        <f t="shared" si="73"/>
        <v>11.585576804758228</v>
      </c>
      <c r="AY181" s="41">
        <f t="shared" si="74"/>
        <v>11.593700038641378</v>
      </c>
      <c r="AZ181" s="41">
        <f t="shared" si="75"/>
        <v>11.547157762419987</v>
      </c>
    </row>
    <row r="182" spans="2:52" x14ac:dyDescent="0.25">
      <c r="B182" s="41" t="str">
        <f t="shared" si="76"/>
        <v>NY</v>
      </c>
      <c r="C182" s="46">
        <v>44632</v>
      </c>
      <c r="D182" s="45">
        <v>3240.7238451707781</v>
      </c>
      <c r="E182" s="45">
        <v>629.22869592013683</v>
      </c>
      <c r="F182" s="45">
        <v>324.06454125454502</v>
      </c>
      <c r="G182" s="48">
        <v>226.82024744400258</v>
      </c>
      <c r="H182" s="44">
        <v>106913.67705030664</v>
      </c>
      <c r="I182" s="62">
        <f t="shared" si="53"/>
        <v>4420.8373297894623</v>
      </c>
      <c r="J182" s="41">
        <f t="shared" si="54"/>
        <v>2022</v>
      </c>
      <c r="K182" s="41">
        <f t="shared" si="55"/>
        <v>11</v>
      </c>
      <c r="L182" s="41">
        <f t="shared" si="56"/>
        <v>121</v>
      </c>
      <c r="M182" s="41">
        <f t="shared" si="57"/>
        <v>4.7957905455967413</v>
      </c>
      <c r="N182" s="41">
        <f t="shared" si="58"/>
        <v>1</v>
      </c>
      <c r="O182" s="41">
        <f t="shared" si="59"/>
        <v>3</v>
      </c>
      <c r="P182" s="41">
        <f t="shared" si="60"/>
        <v>0</v>
      </c>
      <c r="Q182" s="41">
        <f t="shared" si="60"/>
        <v>0</v>
      </c>
      <c r="R182" s="41">
        <f t="shared" si="60"/>
        <v>1</v>
      </c>
      <c r="S182" s="41">
        <f t="shared" si="60"/>
        <v>0</v>
      </c>
      <c r="T182" s="41">
        <f t="shared" si="61"/>
        <v>0</v>
      </c>
      <c r="U182" s="41">
        <f t="shared" si="61"/>
        <v>0</v>
      </c>
      <c r="V182" s="41">
        <f t="shared" si="61"/>
        <v>0</v>
      </c>
      <c r="W182" s="41">
        <f t="shared" si="61"/>
        <v>0</v>
      </c>
      <c r="X182" s="41">
        <f t="shared" si="62"/>
        <v>0</v>
      </c>
      <c r="Y182" s="41">
        <f t="shared" si="62"/>
        <v>0</v>
      </c>
      <c r="Z182" s="41">
        <f t="shared" si="62"/>
        <v>0</v>
      </c>
      <c r="AA182" s="41">
        <f t="shared" si="62"/>
        <v>0</v>
      </c>
      <c r="AB182" s="41">
        <f t="shared" si="63"/>
        <v>0</v>
      </c>
      <c r="AC182" s="41">
        <f t="shared" si="63"/>
        <v>0</v>
      </c>
      <c r="AD182" s="41">
        <f t="shared" si="63"/>
        <v>0</v>
      </c>
      <c r="AE182" s="41">
        <f t="shared" si="63"/>
        <v>1</v>
      </c>
      <c r="AF182" s="41">
        <f t="shared" si="64"/>
        <v>0</v>
      </c>
      <c r="AG182" s="48">
        <v>3240.7238451707781</v>
      </c>
      <c r="AH182" s="48">
        <v>629.22869592013683</v>
      </c>
      <c r="AI182" s="48">
        <v>324.06454125454502</v>
      </c>
      <c r="AJ182" s="48">
        <v>226.82024744400258</v>
      </c>
      <c r="AK182" s="41">
        <f t="shared" si="65"/>
        <v>11.579777031301663</v>
      </c>
      <c r="AL182" s="41">
        <f>LN(D182+'Models training data'!$Y$4)</f>
        <v>8.1695999058745183</v>
      </c>
      <c r="AM182" s="41">
        <f>LN(E182+'Models training data'!$Y$5)</f>
        <v>6.5428188480855232</v>
      </c>
      <c r="AN182" s="41">
        <f>LN(F182+'Models training data'!$Y$6)</f>
        <v>5.9119965340015099</v>
      </c>
      <c r="AO182" s="41">
        <f>LN(G182+'Models training data'!$Y$7)</f>
        <v>5.6219347649837381</v>
      </c>
      <c r="AP182" s="41">
        <f t="shared" si="52"/>
        <v>0</v>
      </c>
      <c r="AQ182" s="41">
        <f t="shared" si="66"/>
        <v>1</v>
      </c>
      <c r="AR182" s="41">
        <f t="shared" si="67"/>
        <v>84183.273924606503</v>
      </c>
      <c r="AS182" s="41">
        <f t="shared" si="68"/>
        <v>108174.93319988524</v>
      </c>
      <c r="AT182" s="41">
        <f t="shared" si="69"/>
        <v>11.574316894980907</v>
      </c>
      <c r="AU182" s="41">
        <f t="shared" si="70"/>
        <v>108679.51111989895</v>
      </c>
      <c r="AV182" s="41">
        <f t="shared" si="71"/>
        <v>11.581701241341365</v>
      </c>
      <c r="AW182" s="41">
        <f t="shared" si="72"/>
        <v>108917.80880189472</v>
      </c>
      <c r="AX182" s="41">
        <f t="shared" si="73"/>
        <v>11.583989347018212</v>
      </c>
      <c r="AY182" s="41">
        <f t="shared" si="74"/>
        <v>11.604594918434444</v>
      </c>
      <c r="AZ182" s="41">
        <f t="shared" si="75"/>
        <v>11.571938075706527</v>
      </c>
    </row>
    <row r="183" spans="2:52" x14ac:dyDescent="0.25">
      <c r="B183" s="41" t="str">
        <f t="shared" si="76"/>
        <v>NY</v>
      </c>
      <c r="C183" s="46">
        <v>44639</v>
      </c>
      <c r="D183" s="45">
        <v>3307.5378516752053</v>
      </c>
      <c r="E183" s="45">
        <v>656.68221958333118</v>
      </c>
      <c r="F183" s="45">
        <v>340.26753858639103</v>
      </c>
      <c r="G183" s="48">
        <v>242.17362192847114</v>
      </c>
      <c r="H183" s="44">
        <v>107860.34737325921</v>
      </c>
      <c r="I183" s="62">
        <f t="shared" si="53"/>
        <v>4546.6612317733989</v>
      </c>
      <c r="J183" s="41">
        <f t="shared" si="54"/>
        <v>2022</v>
      </c>
      <c r="K183" s="41">
        <f t="shared" si="55"/>
        <v>12</v>
      </c>
      <c r="L183" s="41">
        <f t="shared" si="56"/>
        <v>144</v>
      </c>
      <c r="M183" s="41">
        <f t="shared" si="57"/>
        <v>4.9698132995760007</v>
      </c>
      <c r="N183" s="41">
        <f t="shared" si="58"/>
        <v>1</v>
      </c>
      <c r="O183" s="41">
        <f t="shared" si="59"/>
        <v>3</v>
      </c>
      <c r="P183" s="41">
        <f t="shared" si="60"/>
        <v>0</v>
      </c>
      <c r="Q183" s="41">
        <f t="shared" si="60"/>
        <v>0</v>
      </c>
      <c r="R183" s="41">
        <f t="shared" si="60"/>
        <v>1</v>
      </c>
      <c r="S183" s="41">
        <f t="shared" si="60"/>
        <v>0</v>
      </c>
      <c r="T183" s="41">
        <f t="shared" si="61"/>
        <v>0</v>
      </c>
      <c r="U183" s="41">
        <f t="shared" si="61"/>
        <v>0</v>
      </c>
      <c r="V183" s="41">
        <f t="shared" si="61"/>
        <v>0</v>
      </c>
      <c r="W183" s="41">
        <f t="shared" si="61"/>
        <v>0</v>
      </c>
      <c r="X183" s="41">
        <f t="shared" si="62"/>
        <v>0</v>
      </c>
      <c r="Y183" s="41">
        <f t="shared" si="62"/>
        <v>0</v>
      </c>
      <c r="Z183" s="41">
        <f t="shared" si="62"/>
        <v>0</v>
      </c>
      <c r="AA183" s="41">
        <f t="shared" si="62"/>
        <v>0</v>
      </c>
      <c r="AB183" s="41">
        <f t="shared" si="63"/>
        <v>0</v>
      </c>
      <c r="AC183" s="41">
        <f t="shared" si="63"/>
        <v>0</v>
      </c>
      <c r="AD183" s="41">
        <f t="shared" si="63"/>
        <v>0</v>
      </c>
      <c r="AE183" s="41">
        <f t="shared" si="63"/>
        <v>1</v>
      </c>
      <c r="AF183" s="41">
        <f t="shared" si="64"/>
        <v>0</v>
      </c>
      <c r="AG183" s="48">
        <v>3307.5378516752053</v>
      </c>
      <c r="AH183" s="48">
        <v>656.68221958333118</v>
      </c>
      <c r="AI183" s="48">
        <v>340.26753858639103</v>
      </c>
      <c r="AJ183" s="48">
        <v>242.17362192847114</v>
      </c>
      <c r="AK183" s="41">
        <f t="shared" si="65"/>
        <v>11.588592589479942</v>
      </c>
      <c r="AL183" s="41">
        <f>LN(D183+'Models training data'!$Y$4)</f>
        <v>8.1883403366044831</v>
      </c>
      <c r="AM183" s="41">
        <f>LN(E183+'Models training data'!$Y$5)</f>
        <v>6.5816016495143375</v>
      </c>
      <c r="AN183" s="41">
        <f>LN(F183+'Models training data'!$Y$6)</f>
        <v>5.9549199084800684</v>
      </c>
      <c r="AO183" s="41">
        <f>LN(G183+'Models training data'!$Y$7)</f>
        <v>5.6759900022260705</v>
      </c>
      <c r="AP183" s="41">
        <f t="shared" si="52"/>
        <v>0</v>
      </c>
      <c r="AQ183" s="41">
        <f t="shared" si="66"/>
        <v>1</v>
      </c>
      <c r="AR183" s="41">
        <f t="shared" si="67"/>
        <v>84158.88361152276</v>
      </c>
      <c r="AS183" s="41">
        <f t="shared" si="68"/>
        <v>108150.83580984353</v>
      </c>
      <c r="AT183" s="41">
        <f t="shared" si="69"/>
        <v>11.574059277716128</v>
      </c>
      <c r="AU183" s="41">
        <f t="shared" si="70"/>
        <v>108594.18849575009</v>
      </c>
      <c r="AV183" s="41">
        <f t="shared" si="71"/>
        <v>11.580561137419323</v>
      </c>
      <c r="AW183" s="41">
        <f t="shared" si="72"/>
        <v>108791.91150547113</v>
      </c>
      <c r="AX183" s="41">
        <f t="shared" si="73"/>
        <v>11.582540111646345</v>
      </c>
      <c r="AY183" s="41">
        <f t="shared" si="74"/>
        <v>11.613143653614074</v>
      </c>
      <c r="AZ183" s="41">
        <f t="shared" si="75"/>
        <v>11.584433325472844</v>
      </c>
    </row>
    <row r="184" spans="2:52" x14ac:dyDescent="0.25">
      <c r="B184" s="41" t="str">
        <f t="shared" si="76"/>
        <v>NY</v>
      </c>
      <c r="C184" s="46">
        <v>44646</v>
      </c>
      <c r="D184" s="45">
        <v>3406.2592142310868</v>
      </c>
      <c r="E184" s="45">
        <v>687.51237499609147</v>
      </c>
      <c r="F184" s="45">
        <v>357.28089254262244</v>
      </c>
      <c r="G184" s="48">
        <v>241.59451725953738</v>
      </c>
      <c r="H184" s="44">
        <v>108452.52328599997</v>
      </c>
      <c r="I184" s="62">
        <f t="shared" si="53"/>
        <v>4692.6469990293381</v>
      </c>
      <c r="J184" s="41">
        <f t="shared" si="54"/>
        <v>2022</v>
      </c>
      <c r="K184" s="41">
        <f t="shared" si="55"/>
        <v>13</v>
      </c>
      <c r="L184" s="41">
        <f t="shared" si="56"/>
        <v>169</v>
      </c>
      <c r="M184" s="41">
        <f t="shared" si="57"/>
        <v>5.1298987149230735</v>
      </c>
      <c r="N184" s="41">
        <f t="shared" si="58"/>
        <v>1</v>
      </c>
      <c r="O184" s="41">
        <f t="shared" si="59"/>
        <v>3</v>
      </c>
      <c r="P184" s="41">
        <f t="shared" si="60"/>
        <v>0</v>
      </c>
      <c r="Q184" s="41">
        <f t="shared" si="60"/>
        <v>0</v>
      </c>
      <c r="R184" s="41">
        <f t="shared" si="60"/>
        <v>1</v>
      </c>
      <c r="S184" s="41">
        <f t="shared" si="60"/>
        <v>0</v>
      </c>
      <c r="T184" s="41">
        <f t="shared" si="61"/>
        <v>0</v>
      </c>
      <c r="U184" s="41">
        <f t="shared" si="61"/>
        <v>0</v>
      </c>
      <c r="V184" s="41">
        <f t="shared" si="61"/>
        <v>0</v>
      </c>
      <c r="W184" s="41">
        <f t="shared" si="61"/>
        <v>0</v>
      </c>
      <c r="X184" s="41">
        <f t="shared" si="62"/>
        <v>0</v>
      </c>
      <c r="Y184" s="41">
        <f t="shared" si="62"/>
        <v>0</v>
      </c>
      <c r="Z184" s="41">
        <f t="shared" si="62"/>
        <v>0</v>
      </c>
      <c r="AA184" s="41">
        <f t="shared" si="62"/>
        <v>0</v>
      </c>
      <c r="AB184" s="41">
        <f t="shared" si="63"/>
        <v>0</v>
      </c>
      <c r="AC184" s="41">
        <f t="shared" si="63"/>
        <v>0</v>
      </c>
      <c r="AD184" s="41">
        <f t="shared" si="63"/>
        <v>0</v>
      </c>
      <c r="AE184" s="41">
        <f t="shared" si="63"/>
        <v>1</v>
      </c>
      <c r="AF184" s="41">
        <f t="shared" si="64"/>
        <v>0</v>
      </c>
      <c r="AG184" s="48">
        <v>3406.2592142310868</v>
      </c>
      <c r="AH184" s="48">
        <v>687.51237499609147</v>
      </c>
      <c r="AI184" s="48">
        <v>357.28089254262244</v>
      </c>
      <c r="AJ184" s="48">
        <v>241.59451725953738</v>
      </c>
      <c r="AK184" s="41">
        <f t="shared" si="65"/>
        <v>11.594067782798552</v>
      </c>
      <c r="AL184" s="41">
        <f>LN(D184+'Models training data'!$Y$4)</f>
        <v>8.2154029843418002</v>
      </c>
      <c r="AM184" s="41">
        <f>LN(E184+'Models training data'!$Y$5)</f>
        <v>6.6234335021615216</v>
      </c>
      <c r="AN184" s="41">
        <f>LN(F184+'Models training data'!$Y$6)</f>
        <v>5.9980909847485941</v>
      </c>
      <c r="AO184" s="41">
        <f>LN(G184+'Models training data'!$Y$7)</f>
        <v>5.6740032794573629</v>
      </c>
      <c r="AP184" s="41">
        <f t="shared" si="52"/>
        <v>0</v>
      </c>
      <c r="AQ184" s="41">
        <f t="shared" si="66"/>
        <v>1</v>
      </c>
      <c r="AR184" s="41">
        <f t="shared" si="67"/>
        <v>84134.493298439018</v>
      </c>
      <c r="AS184" s="41">
        <f t="shared" si="68"/>
        <v>108126.73841980184</v>
      </c>
      <c r="AT184" s="41">
        <f t="shared" si="69"/>
        <v>11.573801660451347</v>
      </c>
      <c r="AU184" s="41">
        <f t="shared" si="70"/>
        <v>108510.04457027705</v>
      </c>
      <c r="AV184" s="41">
        <f t="shared" si="71"/>
        <v>11.579437978698971</v>
      </c>
      <c r="AW184" s="41">
        <f t="shared" si="72"/>
        <v>108676.09721953329</v>
      </c>
      <c r="AX184" s="41">
        <f t="shared" si="73"/>
        <v>11.581206944338414</v>
      </c>
      <c r="AY184" s="41">
        <f t="shared" si="74"/>
        <v>11.620307594081213</v>
      </c>
      <c r="AZ184" s="41">
        <f t="shared" si="75"/>
        <v>11.590202967749356</v>
      </c>
    </row>
    <row r="185" spans="2:52" x14ac:dyDescent="0.25">
      <c r="B185" s="41" t="str">
        <f t="shared" si="76"/>
        <v>NY</v>
      </c>
      <c r="C185" s="46">
        <v>44653</v>
      </c>
      <c r="D185" s="45">
        <v>3486.2739952007896</v>
      </c>
      <c r="E185" s="45">
        <v>706.51916535451596</v>
      </c>
      <c r="F185" s="45">
        <v>362.21476932508551</v>
      </c>
      <c r="G185" s="48">
        <v>244.44895622310207</v>
      </c>
      <c r="H185" s="44">
        <v>108796.51771730618</v>
      </c>
      <c r="I185" s="62">
        <f t="shared" si="53"/>
        <v>4799.4568861034932</v>
      </c>
      <c r="J185" s="41">
        <f t="shared" si="54"/>
        <v>2022</v>
      </c>
      <c r="K185" s="41">
        <f t="shared" si="55"/>
        <v>14</v>
      </c>
      <c r="L185" s="41">
        <f t="shared" si="56"/>
        <v>196</v>
      </c>
      <c r="M185" s="41">
        <f t="shared" si="57"/>
        <v>5.2781146592305168</v>
      </c>
      <c r="N185" s="41">
        <f t="shared" si="58"/>
        <v>1</v>
      </c>
      <c r="O185" s="41">
        <f t="shared" si="59"/>
        <v>4</v>
      </c>
      <c r="P185" s="41">
        <f t="shared" si="60"/>
        <v>0</v>
      </c>
      <c r="Q185" s="41">
        <f t="shared" si="60"/>
        <v>0</v>
      </c>
      <c r="R185" s="41">
        <f t="shared" si="60"/>
        <v>0</v>
      </c>
      <c r="S185" s="41">
        <f t="shared" si="60"/>
        <v>1</v>
      </c>
      <c r="T185" s="41">
        <f t="shared" si="61"/>
        <v>0</v>
      </c>
      <c r="U185" s="41">
        <f t="shared" si="61"/>
        <v>0</v>
      </c>
      <c r="V185" s="41">
        <f t="shared" si="61"/>
        <v>0</v>
      </c>
      <c r="W185" s="41">
        <f t="shared" si="61"/>
        <v>0</v>
      </c>
      <c r="X185" s="41">
        <f t="shared" si="62"/>
        <v>0</v>
      </c>
      <c r="Y185" s="41">
        <f t="shared" si="62"/>
        <v>0</v>
      </c>
      <c r="Z185" s="41">
        <f t="shared" si="62"/>
        <v>0</v>
      </c>
      <c r="AA185" s="41">
        <f t="shared" si="62"/>
        <v>0</v>
      </c>
      <c r="AB185" s="41">
        <f t="shared" si="63"/>
        <v>0</v>
      </c>
      <c r="AC185" s="41">
        <f t="shared" si="63"/>
        <v>0</v>
      </c>
      <c r="AD185" s="41">
        <f t="shared" si="63"/>
        <v>0</v>
      </c>
      <c r="AE185" s="41">
        <f t="shared" si="63"/>
        <v>1</v>
      </c>
      <c r="AF185" s="41">
        <f t="shared" si="64"/>
        <v>0</v>
      </c>
      <c r="AG185" s="48">
        <v>3486.2739952007896</v>
      </c>
      <c r="AH185" s="48">
        <v>706.51916535451596</v>
      </c>
      <c r="AI185" s="48">
        <v>362.21476932508551</v>
      </c>
      <c r="AJ185" s="48">
        <v>244.44895622310207</v>
      </c>
      <c r="AK185" s="41">
        <f t="shared" si="65"/>
        <v>11.597234606617008</v>
      </c>
      <c r="AL185" s="41">
        <f>LN(D185+'Models training data'!$Y$4)</f>
        <v>8.236812591884366</v>
      </c>
      <c r="AM185" s="41">
        <f>LN(E185+'Models training data'!$Y$5)</f>
        <v>6.6483771780128897</v>
      </c>
      <c r="AN185" s="41">
        <f>LN(F185+'Models training data'!$Y$6)</f>
        <v>6.0102697487181871</v>
      </c>
      <c r="AO185" s="41">
        <f>LN(G185+'Models training data'!$Y$7)</f>
        <v>5.6837579481833878</v>
      </c>
      <c r="AP185" s="41">
        <f t="shared" si="52"/>
        <v>0</v>
      </c>
      <c r="AQ185" s="41">
        <f t="shared" si="66"/>
        <v>1</v>
      </c>
      <c r="AR185" s="41">
        <f t="shared" si="67"/>
        <v>83741.786279165899</v>
      </c>
      <c r="AS185" s="41">
        <f t="shared" si="68"/>
        <v>107735.28034712546</v>
      </c>
      <c r="AT185" s="41">
        <f t="shared" si="69"/>
        <v>11.570391324447863</v>
      </c>
      <c r="AU185" s="41">
        <f t="shared" si="70"/>
        <v>108148.65091414435</v>
      </c>
      <c r="AV185" s="41">
        <f t="shared" si="71"/>
        <v>11.576450044728258</v>
      </c>
      <c r="AW185" s="41">
        <f t="shared" si="72"/>
        <v>108293.51103109357</v>
      </c>
      <c r="AX185" s="41">
        <f t="shared" si="73"/>
        <v>11.577814424386268</v>
      </c>
      <c r="AY185" s="41">
        <f t="shared" si="74"/>
        <v>11.625113991105266</v>
      </c>
      <c r="AZ185" s="41">
        <f t="shared" si="75"/>
        <v>11.593946472258718</v>
      </c>
    </row>
    <row r="186" spans="2:52" x14ac:dyDescent="0.25">
      <c r="B186" s="41" t="str">
        <f t="shared" si="76"/>
        <v>NY</v>
      </c>
      <c r="C186" s="46">
        <v>44660</v>
      </c>
      <c r="D186" s="45">
        <v>3553.3032673319713</v>
      </c>
      <c r="E186" s="45">
        <v>719.65019031229303</v>
      </c>
      <c r="F186" s="45">
        <v>365.97302380404005</v>
      </c>
      <c r="G186" s="48">
        <v>266.76335056917338</v>
      </c>
      <c r="H186" s="44">
        <v>109504.15827254635</v>
      </c>
      <c r="I186" s="62">
        <f t="shared" si="53"/>
        <v>4905.6898320174778</v>
      </c>
      <c r="J186" s="41">
        <f t="shared" si="54"/>
        <v>2022</v>
      </c>
      <c r="K186" s="41">
        <f t="shared" si="55"/>
        <v>15</v>
      </c>
      <c r="L186" s="41">
        <f t="shared" si="56"/>
        <v>225</v>
      </c>
      <c r="M186" s="41">
        <f t="shared" si="57"/>
        <v>5.4161004022044201</v>
      </c>
      <c r="N186" s="41">
        <f t="shared" si="58"/>
        <v>1</v>
      </c>
      <c r="O186" s="41">
        <f t="shared" si="59"/>
        <v>4</v>
      </c>
      <c r="P186" s="41">
        <f t="shared" si="60"/>
        <v>0</v>
      </c>
      <c r="Q186" s="41">
        <f t="shared" si="60"/>
        <v>0</v>
      </c>
      <c r="R186" s="41">
        <f t="shared" si="60"/>
        <v>0</v>
      </c>
      <c r="S186" s="41">
        <f t="shared" si="60"/>
        <v>1</v>
      </c>
      <c r="T186" s="41">
        <f t="shared" si="61"/>
        <v>0</v>
      </c>
      <c r="U186" s="41">
        <f t="shared" si="61"/>
        <v>0</v>
      </c>
      <c r="V186" s="41">
        <f t="shared" si="61"/>
        <v>0</v>
      </c>
      <c r="W186" s="41">
        <f t="shared" si="61"/>
        <v>0</v>
      </c>
      <c r="X186" s="41">
        <f t="shared" si="62"/>
        <v>0</v>
      </c>
      <c r="Y186" s="41">
        <f t="shared" si="62"/>
        <v>0</v>
      </c>
      <c r="Z186" s="41">
        <f t="shared" si="62"/>
        <v>0</v>
      </c>
      <c r="AA186" s="41">
        <f t="shared" si="62"/>
        <v>0</v>
      </c>
      <c r="AB186" s="41">
        <f t="shared" si="63"/>
        <v>0</v>
      </c>
      <c r="AC186" s="41">
        <f t="shared" si="63"/>
        <v>0</v>
      </c>
      <c r="AD186" s="41">
        <f t="shared" si="63"/>
        <v>0</v>
      </c>
      <c r="AE186" s="41">
        <f t="shared" si="63"/>
        <v>1</v>
      </c>
      <c r="AF186" s="41">
        <f t="shared" si="64"/>
        <v>0</v>
      </c>
      <c r="AG186" s="48">
        <v>3553.3032673319713</v>
      </c>
      <c r="AH186" s="48">
        <v>719.65019031229303</v>
      </c>
      <c r="AI186" s="48">
        <v>365.97302380404005</v>
      </c>
      <c r="AJ186" s="48">
        <v>266.76335056917338</v>
      </c>
      <c r="AK186" s="41">
        <f t="shared" si="65"/>
        <v>11.603717802609404</v>
      </c>
      <c r="AL186" s="41">
        <f>LN(D186+'Models training data'!$Y$4)</f>
        <v>8.2544014351669031</v>
      </c>
      <c r="AM186" s="41">
        <f>LN(E186+'Models training data'!$Y$5)</f>
        <v>6.6652534037220184</v>
      </c>
      <c r="AN186" s="41">
        <f>LN(F186+'Models training data'!$Y$6)</f>
        <v>6.019448098814614</v>
      </c>
      <c r="AO186" s="41">
        <f>LN(G186+'Models training data'!$Y$7)</f>
        <v>5.7569022499203024</v>
      </c>
      <c r="AP186" s="41">
        <f t="shared" si="52"/>
        <v>0</v>
      </c>
      <c r="AQ186" s="41">
        <f t="shared" si="66"/>
        <v>1</v>
      </c>
      <c r="AR186" s="41">
        <f t="shared" si="67"/>
        <v>83717.395966082157</v>
      </c>
      <c r="AS186" s="41">
        <f t="shared" si="68"/>
        <v>107711.18295708377</v>
      </c>
      <c r="AT186" s="41">
        <f t="shared" si="69"/>
        <v>11.570133707183084</v>
      </c>
      <c r="AU186" s="41">
        <f t="shared" si="70"/>
        <v>108066.86438602296</v>
      </c>
      <c r="AV186" s="41">
        <f t="shared" si="71"/>
        <v>11.575360776411287</v>
      </c>
      <c r="AW186" s="41">
        <f t="shared" si="72"/>
        <v>108193.68482108264</v>
      </c>
      <c r="AX186" s="41">
        <f t="shared" si="73"/>
        <v>11.576665299832388</v>
      </c>
      <c r="AY186" s="41">
        <f t="shared" si="74"/>
        <v>11.631929119746037</v>
      </c>
      <c r="AZ186" s="41">
        <f t="shared" si="75"/>
        <v>11.604915326490294</v>
      </c>
    </row>
    <row r="187" spans="2:52" x14ac:dyDescent="0.25">
      <c r="B187" s="41" t="str">
        <f t="shared" si="76"/>
        <v>NY</v>
      </c>
      <c r="C187" s="46">
        <v>44667</v>
      </c>
      <c r="D187" s="45">
        <v>3330.3427261811294</v>
      </c>
      <c r="E187" s="45">
        <v>637.36598043968547</v>
      </c>
      <c r="F187" s="45">
        <v>286.38409913558905</v>
      </c>
      <c r="G187" s="48">
        <v>293.22663549846686</v>
      </c>
      <c r="H187" s="44">
        <v>107751.00011819368</v>
      </c>
      <c r="I187" s="62">
        <f t="shared" si="53"/>
        <v>4547.319441254871</v>
      </c>
      <c r="J187" s="41">
        <f t="shared" si="54"/>
        <v>2022</v>
      </c>
      <c r="K187" s="41">
        <f t="shared" si="55"/>
        <v>16</v>
      </c>
      <c r="L187" s="41">
        <f t="shared" si="56"/>
        <v>256</v>
      </c>
      <c r="M187" s="41">
        <f t="shared" si="57"/>
        <v>5.5451774444795623</v>
      </c>
      <c r="N187" s="41">
        <f t="shared" si="58"/>
        <v>1</v>
      </c>
      <c r="O187" s="41">
        <f t="shared" si="59"/>
        <v>4</v>
      </c>
      <c r="P187" s="41">
        <f t="shared" si="60"/>
        <v>0</v>
      </c>
      <c r="Q187" s="41">
        <f t="shared" si="60"/>
        <v>0</v>
      </c>
      <c r="R187" s="41">
        <f t="shared" si="60"/>
        <v>0</v>
      </c>
      <c r="S187" s="41">
        <f t="shared" si="60"/>
        <v>1</v>
      </c>
      <c r="T187" s="41">
        <f t="shared" si="61"/>
        <v>0</v>
      </c>
      <c r="U187" s="41">
        <f t="shared" si="61"/>
        <v>0</v>
      </c>
      <c r="V187" s="41">
        <f t="shared" si="61"/>
        <v>0</v>
      </c>
      <c r="W187" s="41">
        <f t="shared" si="61"/>
        <v>0</v>
      </c>
      <c r="X187" s="41">
        <f t="shared" si="62"/>
        <v>0</v>
      </c>
      <c r="Y187" s="41">
        <f t="shared" si="62"/>
        <v>0</v>
      </c>
      <c r="Z187" s="41">
        <f t="shared" si="62"/>
        <v>0</v>
      </c>
      <c r="AA187" s="41">
        <f t="shared" si="62"/>
        <v>0</v>
      </c>
      <c r="AB187" s="41">
        <f t="shared" si="63"/>
        <v>0</v>
      </c>
      <c r="AC187" s="41">
        <f t="shared" si="63"/>
        <v>0</v>
      </c>
      <c r="AD187" s="41">
        <f t="shared" si="63"/>
        <v>0</v>
      </c>
      <c r="AE187" s="41">
        <f t="shared" si="63"/>
        <v>1</v>
      </c>
      <c r="AF187" s="41">
        <f t="shared" si="64"/>
        <v>0</v>
      </c>
      <c r="AG187" s="48">
        <v>3330.3427261811294</v>
      </c>
      <c r="AH187" s="48">
        <v>637.36598043968547</v>
      </c>
      <c r="AI187" s="48">
        <v>286.38409913558905</v>
      </c>
      <c r="AJ187" s="48">
        <v>293.22663549846686</v>
      </c>
      <c r="AK187" s="41">
        <f t="shared" si="65"/>
        <v>11.587578289762302</v>
      </c>
      <c r="AL187" s="41">
        <f>LN(D187+'Models training data'!$Y$4)</f>
        <v>8.1946572401023428</v>
      </c>
      <c r="AM187" s="41">
        <f>LN(E187+'Models training data'!$Y$5)</f>
        <v>6.5544718149809214</v>
      </c>
      <c r="AN187" s="41">
        <f>LN(F187+'Models training data'!$Y$6)</f>
        <v>5.8044196016993475</v>
      </c>
      <c r="AO187" s="41">
        <f>LN(G187+'Models training data'!$Y$7)</f>
        <v>5.837234899069907</v>
      </c>
      <c r="AP187" s="41">
        <f t="shared" si="52"/>
        <v>0</v>
      </c>
      <c r="AQ187" s="41">
        <f t="shared" si="66"/>
        <v>1</v>
      </c>
      <c r="AR187" s="41">
        <f t="shared" si="67"/>
        <v>83693.005652998414</v>
      </c>
      <c r="AS187" s="41">
        <f t="shared" si="68"/>
        <v>107687.08556704207</v>
      </c>
      <c r="AT187" s="41">
        <f t="shared" si="69"/>
        <v>11.569876089918305</v>
      </c>
      <c r="AU187" s="41">
        <f t="shared" si="70"/>
        <v>107986.25655657738</v>
      </c>
      <c r="AV187" s="41">
        <f t="shared" si="71"/>
        <v>11.574288453296006</v>
      </c>
      <c r="AW187" s="41">
        <f t="shared" si="72"/>
        <v>108100.30363798326</v>
      </c>
      <c r="AX187" s="41">
        <f t="shared" si="73"/>
        <v>11.575590365600608</v>
      </c>
      <c r="AY187" s="41">
        <f t="shared" si="74"/>
        <v>11.61427794593534</v>
      </c>
      <c r="AZ187" s="41">
        <f t="shared" si="75"/>
        <v>11.59094455432983</v>
      </c>
    </row>
    <row r="188" spans="2:52" x14ac:dyDescent="0.25">
      <c r="B188" s="41" t="str">
        <f t="shared" si="76"/>
        <v>NY</v>
      </c>
      <c r="C188" s="46">
        <v>44674</v>
      </c>
      <c r="D188" s="45">
        <v>3182.7006517660275</v>
      </c>
      <c r="E188" s="45">
        <v>598.99928435621712</v>
      </c>
      <c r="F188" s="45">
        <v>280.92307463629584</v>
      </c>
      <c r="G188" s="48">
        <v>322.52799403555122</v>
      </c>
      <c r="H188" s="44">
        <v>107832.05743893993</v>
      </c>
      <c r="I188" s="62">
        <f t="shared" si="53"/>
        <v>4385.1510047940919</v>
      </c>
      <c r="J188" s="41">
        <f t="shared" si="54"/>
        <v>2022</v>
      </c>
      <c r="K188" s="41">
        <f t="shared" si="55"/>
        <v>17</v>
      </c>
      <c r="L188" s="41">
        <f t="shared" si="56"/>
        <v>289</v>
      </c>
      <c r="M188" s="41">
        <f t="shared" si="57"/>
        <v>5.6664266881124323</v>
      </c>
      <c r="N188" s="41">
        <f t="shared" si="58"/>
        <v>1</v>
      </c>
      <c r="O188" s="41">
        <f t="shared" si="59"/>
        <v>4</v>
      </c>
      <c r="P188" s="41">
        <f t="shared" si="60"/>
        <v>0</v>
      </c>
      <c r="Q188" s="41">
        <f t="shared" si="60"/>
        <v>0</v>
      </c>
      <c r="R188" s="41">
        <f t="shared" si="60"/>
        <v>0</v>
      </c>
      <c r="S188" s="41">
        <f t="shared" si="60"/>
        <v>1</v>
      </c>
      <c r="T188" s="41">
        <f t="shared" si="61"/>
        <v>0</v>
      </c>
      <c r="U188" s="41">
        <f t="shared" si="61"/>
        <v>0</v>
      </c>
      <c r="V188" s="41">
        <f t="shared" si="61"/>
        <v>0</v>
      </c>
      <c r="W188" s="41">
        <f t="shared" si="61"/>
        <v>0</v>
      </c>
      <c r="X188" s="41">
        <f t="shared" si="62"/>
        <v>0</v>
      </c>
      <c r="Y188" s="41">
        <f t="shared" si="62"/>
        <v>0</v>
      </c>
      <c r="Z188" s="41">
        <f t="shared" si="62"/>
        <v>0</v>
      </c>
      <c r="AA188" s="41">
        <f t="shared" si="62"/>
        <v>0</v>
      </c>
      <c r="AB188" s="41">
        <f t="shared" si="63"/>
        <v>0</v>
      </c>
      <c r="AC188" s="41">
        <f t="shared" si="63"/>
        <v>0</v>
      </c>
      <c r="AD188" s="41">
        <f t="shared" si="63"/>
        <v>0</v>
      </c>
      <c r="AE188" s="41">
        <f t="shared" si="63"/>
        <v>1</v>
      </c>
      <c r="AF188" s="41">
        <f t="shared" si="64"/>
        <v>0</v>
      </c>
      <c r="AG188" s="48">
        <v>3182.7006517660275</v>
      </c>
      <c r="AH188" s="48">
        <v>598.99928435621712</v>
      </c>
      <c r="AI188" s="48">
        <v>280.92307463629584</v>
      </c>
      <c r="AJ188" s="48">
        <v>322.52799403555122</v>
      </c>
      <c r="AK188" s="41">
        <f t="shared" si="65"/>
        <v>11.5883302720886</v>
      </c>
      <c r="AL188" s="41">
        <f>LN(D188+'Models training data'!$Y$4)</f>
        <v>8.1530352863471336</v>
      </c>
      <c r="AM188" s="41">
        <f>LN(E188+'Models training data'!$Y$5)</f>
        <v>6.4982992730879472</v>
      </c>
      <c r="AN188" s="41">
        <f>LN(F188+'Models training data'!$Y$6)</f>
        <v>5.7878219799130441</v>
      </c>
      <c r="AO188" s="41">
        <f>LN(G188+'Models training data'!$Y$7)</f>
        <v>5.9192470920066169</v>
      </c>
      <c r="AP188" s="41">
        <f t="shared" si="52"/>
        <v>0</v>
      </c>
      <c r="AQ188" s="41">
        <f t="shared" si="66"/>
        <v>1</v>
      </c>
      <c r="AR188" s="41">
        <f t="shared" si="67"/>
        <v>83668.615339914671</v>
      </c>
      <c r="AS188" s="41">
        <f t="shared" si="68"/>
        <v>107662.98817700037</v>
      </c>
      <c r="AT188" s="41">
        <f t="shared" si="69"/>
        <v>11.569618472653524</v>
      </c>
      <c r="AU188" s="41">
        <f t="shared" si="70"/>
        <v>107906.82742580763</v>
      </c>
      <c r="AV188" s="41">
        <f t="shared" si="71"/>
        <v>11.573233075382417</v>
      </c>
      <c r="AW188" s="41">
        <f t="shared" si="72"/>
        <v>108012.58549987931</v>
      </c>
      <c r="AX188" s="41">
        <f t="shared" si="73"/>
        <v>11.574580620100855</v>
      </c>
      <c r="AY188" s="41">
        <f t="shared" si="74"/>
        <v>11.610576831725703</v>
      </c>
      <c r="AZ188" s="41">
        <f t="shared" si="75"/>
        <v>11.59695136348015</v>
      </c>
    </row>
    <row r="189" spans="2:52" x14ac:dyDescent="0.25">
      <c r="B189" s="41" t="str">
        <f t="shared" si="76"/>
        <v>NY</v>
      </c>
      <c r="C189" s="46">
        <v>44681</v>
      </c>
      <c r="D189" s="45">
        <v>3087.8658071098494</v>
      </c>
      <c r="E189" s="45">
        <v>582.61909925584678</v>
      </c>
      <c r="F189" s="45">
        <v>282.89981883359394</v>
      </c>
      <c r="G189" s="48">
        <v>354.77866293783012</v>
      </c>
      <c r="H189" s="44">
        <v>108265.31699092189</v>
      </c>
      <c r="I189" s="62">
        <f t="shared" si="53"/>
        <v>4308.1633881371199</v>
      </c>
      <c r="J189" s="41">
        <f t="shared" si="54"/>
        <v>2022</v>
      </c>
      <c r="K189" s="41">
        <f t="shared" si="55"/>
        <v>18</v>
      </c>
      <c r="L189" s="41">
        <f t="shared" si="56"/>
        <v>324</v>
      </c>
      <c r="M189" s="41">
        <f t="shared" si="57"/>
        <v>5.780743515792329</v>
      </c>
      <c r="N189" s="41">
        <f t="shared" si="58"/>
        <v>1</v>
      </c>
      <c r="O189" s="41">
        <f t="shared" si="59"/>
        <v>4</v>
      </c>
      <c r="P189" s="41">
        <f t="shared" si="60"/>
        <v>0</v>
      </c>
      <c r="Q189" s="41">
        <f t="shared" si="60"/>
        <v>0</v>
      </c>
      <c r="R189" s="41">
        <f t="shared" si="60"/>
        <v>0</v>
      </c>
      <c r="S189" s="41">
        <f t="shared" si="60"/>
        <v>1</v>
      </c>
      <c r="T189" s="41">
        <f t="shared" si="61"/>
        <v>0</v>
      </c>
      <c r="U189" s="41">
        <f t="shared" si="61"/>
        <v>0</v>
      </c>
      <c r="V189" s="41">
        <f t="shared" si="61"/>
        <v>0</v>
      </c>
      <c r="W189" s="41">
        <f t="shared" si="61"/>
        <v>0</v>
      </c>
      <c r="X189" s="41">
        <f t="shared" si="62"/>
        <v>0</v>
      </c>
      <c r="Y189" s="41">
        <f t="shared" si="62"/>
        <v>0</v>
      </c>
      <c r="Z189" s="41">
        <f t="shared" si="62"/>
        <v>0</v>
      </c>
      <c r="AA189" s="41">
        <f t="shared" si="62"/>
        <v>0</v>
      </c>
      <c r="AB189" s="41">
        <f t="shared" si="63"/>
        <v>0</v>
      </c>
      <c r="AC189" s="41">
        <f t="shared" si="63"/>
        <v>0</v>
      </c>
      <c r="AD189" s="41">
        <f t="shared" si="63"/>
        <v>0</v>
      </c>
      <c r="AE189" s="41">
        <f t="shared" si="63"/>
        <v>1</v>
      </c>
      <c r="AF189" s="41">
        <f t="shared" si="64"/>
        <v>0</v>
      </c>
      <c r="AG189" s="48">
        <v>3087.8658071098494</v>
      </c>
      <c r="AH189" s="48">
        <v>582.61909925584678</v>
      </c>
      <c r="AI189" s="48">
        <v>282.89981883359394</v>
      </c>
      <c r="AJ189" s="48">
        <v>354.77866293783012</v>
      </c>
      <c r="AK189" s="41">
        <f t="shared" si="65"/>
        <v>11.592340132306992</v>
      </c>
      <c r="AL189" s="41">
        <f>LN(D189+'Models training data'!$Y$4)</f>
        <v>8.1253565538296897</v>
      </c>
      <c r="AM189" s="41">
        <f>LN(E189+'Models training data'!$Y$5)</f>
        <v>6.4733213754850603</v>
      </c>
      <c r="AN189" s="41">
        <f>LN(F189+'Models training data'!$Y$6)</f>
        <v>5.7938617325038511</v>
      </c>
      <c r="AO189" s="41">
        <f>LN(G189+'Models training data'!$Y$7)</f>
        <v>6.0023602145302091</v>
      </c>
      <c r="AP189" s="41">
        <f t="shared" si="52"/>
        <v>0</v>
      </c>
      <c r="AQ189" s="41">
        <f t="shared" si="66"/>
        <v>1</v>
      </c>
      <c r="AR189" s="41">
        <f t="shared" si="67"/>
        <v>83644.225026830929</v>
      </c>
      <c r="AS189" s="41">
        <f t="shared" si="68"/>
        <v>107638.89078695867</v>
      </c>
      <c r="AT189" s="41">
        <f t="shared" si="69"/>
        <v>11.569360855388744</v>
      </c>
      <c r="AU189" s="41">
        <f t="shared" si="70"/>
        <v>107828.57699371369</v>
      </c>
      <c r="AV189" s="41">
        <f t="shared" si="71"/>
        <v>11.572194642670519</v>
      </c>
      <c r="AW189" s="41">
        <f t="shared" si="72"/>
        <v>107929.88263941121</v>
      </c>
      <c r="AX189" s="41">
        <f t="shared" si="73"/>
        <v>11.573628606720506</v>
      </c>
      <c r="AY189" s="41">
        <f t="shared" si="74"/>
        <v>11.61180215866762</v>
      </c>
      <c r="AZ189" s="41">
        <f t="shared" si="75"/>
        <v>11.606574865823607</v>
      </c>
    </row>
    <row r="190" spans="2:52" x14ac:dyDescent="0.25">
      <c r="B190" s="41" t="str">
        <f t="shared" si="76"/>
        <v>NY</v>
      </c>
      <c r="C190" s="46">
        <v>44688</v>
      </c>
      <c r="D190" s="45">
        <v>3030.0811693592605</v>
      </c>
      <c r="E190" s="45">
        <v>577.26020127643892</v>
      </c>
      <c r="F190" s="45">
        <v>285.64556836702343</v>
      </c>
      <c r="G190" s="48">
        <v>390.25631618148549</v>
      </c>
      <c r="H190" s="44">
        <v>115218.51606955052</v>
      </c>
      <c r="I190" s="62">
        <f t="shared" si="53"/>
        <v>4283.2432551842085</v>
      </c>
      <c r="J190" s="41">
        <f t="shared" si="54"/>
        <v>2022</v>
      </c>
      <c r="K190" s="41">
        <f t="shared" si="55"/>
        <v>19</v>
      </c>
      <c r="L190" s="41">
        <f t="shared" si="56"/>
        <v>361</v>
      </c>
      <c r="M190" s="41">
        <f t="shared" si="57"/>
        <v>5.8888779583328805</v>
      </c>
      <c r="N190" s="41">
        <f t="shared" si="58"/>
        <v>1</v>
      </c>
      <c r="O190" s="41">
        <f t="shared" si="59"/>
        <v>5</v>
      </c>
      <c r="P190" s="41">
        <f t="shared" si="60"/>
        <v>0</v>
      </c>
      <c r="Q190" s="41">
        <f t="shared" si="60"/>
        <v>0</v>
      </c>
      <c r="R190" s="41">
        <f t="shared" si="60"/>
        <v>0</v>
      </c>
      <c r="S190" s="41">
        <f t="shared" si="60"/>
        <v>0</v>
      </c>
      <c r="T190" s="41">
        <f t="shared" si="61"/>
        <v>1</v>
      </c>
      <c r="U190" s="41">
        <f t="shared" si="61"/>
        <v>0</v>
      </c>
      <c r="V190" s="41">
        <f t="shared" si="61"/>
        <v>0</v>
      </c>
      <c r="W190" s="41">
        <f t="shared" si="61"/>
        <v>0</v>
      </c>
      <c r="X190" s="41">
        <f t="shared" si="62"/>
        <v>0</v>
      </c>
      <c r="Y190" s="41">
        <f t="shared" si="62"/>
        <v>0</v>
      </c>
      <c r="Z190" s="41">
        <f t="shared" si="62"/>
        <v>0</v>
      </c>
      <c r="AA190" s="41">
        <f t="shared" si="62"/>
        <v>0</v>
      </c>
      <c r="AB190" s="41">
        <f t="shared" si="63"/>
        <v>0</v>
      </c>
      <c r="AC190" s="41">
        <f t="shared" si="63"/>
        <v>0</v>
      </c>
      <c r="AD190" s="41">
        <f t="shared" si="63"/>
        <v>0</v>
      </c>
      <c r="AE190" s="41">
        <f t="shared" si="63"/>
        <v>1</v>
      </c>
      <c r="AF190" s="41">
        <f t="shared" si="64"/>
        <v>0</v>
      </c>
      <c r="AG190" s="48">
        <v>3030.0811693592605</v>
      </c>
      <c r="AH190" s="48">
        <v>577.26020127643892</v>
      </c>
      <c r="AI190" s="48">
        <v>285.64556836702343</v>
      </c>
      <c r="AJ190" s="48">
        <v>390.25631618148549</v>
      </c>
      <c r="AK190" s="41">
        <f t="shared" si="65"/>
        <v>11.654585744098686</v>
      </c>
      <c r="AL190" s="41">
        <f>LN(D190+'Models training data'!$Y$4)</f>
        <v>8.1081079084988446</v>
      </c>
      <c r="AM190" s="41">
        <f>LN(E190+'Models training data'!$Y$5)</f>
        <v>6.4650123369770318</v>
      </c>
      <c r="AN190" s="41">
        <f>LN(F190+'Models training data'!$Y$6)</f>
        <v>5.8021910381317214</v>
      </c>
      <c r="AO190" s="41">
        <f>LN(G190+'Models training data'!$Y$7)</f>
        <v>6.0864559256324444</v>
      </c>
      <c r="AP190" s="41">
        <f t="shared" si="52"/>
        <v>0</v>
      </c>
      <c r="AQ190" s="41">
        <f t="shared" si="66"/>
        <v>1</v>
      </c>
      <c r="AR190" s="41">
        <f t="shared" si="67"/>
        <v>92464.669219614341</v>
      </c>
      <c r="AS190" s="41">
        <f t="shared" si="68"/>
        <v>116457.26359537337</v>
      </c>
      <c r="AT190" s="41">
        <f t="shared" si="69"/>
        <v>11.670619053559985</v>
      </c>
      <c r="AU190" s="41">
        <f t="shared" si="70"/>
        <v>116509.85854085637</v>
      </c>
      <c r="AV190" s="41">
        <f t="shared" si="71"/>
        <v>11.671498259900432</v>
      </c>
      <c r="AW190" s="41">
        <f t="shared" si="72"/>
        <v>116756.44274273445</v>
      </c>
      <c r="AX190" s="41">
        <f t="shared" si="73"/>
        <v>11.67512088018805</v>
      </c>
      <c r="AY190" s="41">
        <f t="shared" si="74"/>
        <v>11.615737652242126</v>
      </c>
      <c r="AZ190" s="41">
        <f t="shared" si="75"/>
        <v>11.617361926381589</v>
      </c>
    </row>
    <row r="191" spans="2:52" x14ac:dyDescent="0.25">
      <c r="B191" s="41" t="str">
        <f t="shared" si="76"/>
        <v>NY</v>
      </c>
      <c r="C191" s="46">
        <v>44695</v>
      </c>
      <c r="D191" s="45">
        <v>2998.3176739776713</v>
      </c>
      <c r="E191" s="45">
        <v>577.4402588032201</v>
      </c>
      <c r="F191" s="45">
        <v>288.49369918520301</v>
      </c>
      <c r="G191" s="48">
        <v>429.28192649462136</v>
      </c>
      <c r="H191" s="44">
        <v>115828.88315763202</v>
      </c>
      <c r="I191" s="62">
        <f t="shared" si="53"/>
        <v>4293.5335584607155</v>
      </c>
      <c r="J191" s="41">
        <f t="shared" si="54"/>
        <v>2022</v>
      </c>
      <c r="K191" s="41">
        <f t="shared" si="55"/>
        <v>20</v>
      </c>
      <c r="L191" s="41">
        <f t="shared" si="56"/>
        <v>400</v>
      </c>
      <c r="M191" s="41">
        <f t="shared" si="57"/>
        <v>5.9914645471079817</v>
      </c>
      <c r="N191" s="41">
        <f t="shared" si="58"/>
        <v>1</v>
      </c>
      <c r="O191" s="41">
        <f t="shared" si="59"/>
        <v>5</v>
      </c>
      <c r="P191" s="41">
        <f t="shared" si="60"/>
        <v>0</v>
      </c>
      <c r="Q191" s="41">
        <f t="shared" si="60"/>
        <v>0</v>
      </c>
      <c r="R191" s="41">
        <f t="shared" si="60"/>
        <v>0</v>
      </c>
      <c r="S191" s="41">
        <f t="shared" si="60"/>
        <v>0</v>
      </c>
      <c r="T191" s="41">
        <f t="shared" si="61"/>
        <v>1</v>
      </c>
      <c r="U191" s="41">
        <f t="shared" si="61"/>
        <v>0</v>
      </c>
      <c r="V191" s="41">
        <f t="shared" si="61"/>
        <v>0</v>
      </c>
      <c r="W191" s="41">
        <f t="shared" si="61"/>
        <v>0</v>
      </c>
      <c r="X191" s="41">
        <f t="shared" si="62"/>
        <v>0</v>
      </c>
      <c r="Y191" s="41">
        <f t="shared" si="62"/>
        <v>0</v>
      </c>
      <c r="Z191" s="41">
        <f t="shared" si="62"/>
        <v>0</v>
      </c>
      <c r="AA191" s="41">
        <f t="shared" si="62"/>
        <v>0</v>
      </c>
      <c r="AB191" s="41">
        <f t="shared" si="63"/>
        <v>0</v>
      </c>
      <c r="AC191" s="41">
        <f t="shared" si="63"/>
        <v>0</v>
      </c>
      <c r="AD191" s="41">
        <f t="shared" si="63"/>
        <v>0</v>
      </c>
      <c r="AE191" s="41">
        <f t="shared" si="63"/>
        <v>1</v>
      </c>
      <c r="AF191" s="41">
        <f t="shared" si="64"/>
        <v>0</v>
      </c>
      <c r="AG191" s="48">
        <v>2998.3176739776713</v>
      </c>
      <c r="AH191" s="48">
        <v>577.4402588032201</v>
      </c>
      <c r="AI191" s="48">
        <v>288.49369918520301</v>
      </c>
      <c r="AJ191" s="48">
        <v>429.28192649462136</v>
      </c>
      <c r="AK191" s="41">
        <f t="shared" si="65"/>
        <v>11.659869235797821</v>
      </c>
      <c r="AL191" s="41">
        <f>LN(D191+'Models training data'!$Y$4)</f>
        <v>8.098498275568101</v>
      </c>
      <c r="AM191" s="41">
        <f>LN(E191+'Models training data'!$Y$5)</f>
        <v>6.4652926422245764</v>
      </c>
      <c r="AN191" s="41">
        <f>LN(F191+'Models training data'!$Y$6)</f>
        <v>5.8107582342962534</v>
      </c>
      <c r="AO191" s="41">
        <f>LN(G191+'Models training data'!$Y$7)</f>
        <v>6.1714612370486739</v>
      </c>
      <c r="AP191" s="41">
        <f t="shared" si="52"/>
        <v>0</v>
      </c>
      <c r="AQ191" s="41">
        <f t="shared" si="66"/>
        <v>1</v>
      </c>
      <c r="AR191" s="41">
        <f t="shared" si="67"/>
        <v>92440.278906530599</v>
      </c>
      <c r="AS191" s="41">
        <f t="shared" si="68"/>
        <v>116433.16620533167</v>
      </c>
      <c r="AT191" s="41">
        <f t="shared" si="69"/>
        <v>11.670361436295204</v>
      </c>
      <c r="AU191" s="41">
        <f t="shared" si="70"/>
        <v>116433.96550611407</v>
      </c>
      <c r="AV191" s="41">
        <f t="shared" si="71"/>
        <v>11.670493717591915</v>
      </c>
      <c r="AW191" s="41">
        <f t="shared" si="72"/>
        <v>116682.22615966829</v>
      </c>
      <c r="AX191" s="41">
        <f t="shared" si="73"/>
        <v>11.674266554476425</v>
      </c>
      <c r="AY191" s="41">
        <f t="shared" si="74"/>
        <v>11.621473361155777</v>
      </c>
      <c r="AZ191" s="41">
        <f t="shared" si="75"/>
        <v>11.628740413964533</v>
      </c>
    </row>
    <row r="192" spans="2:52" x14ac:dyDescent="0.25">
      <c r="B192" s="41" t="str">
        <f t="shared" si="76"/>
        <v>NY</v>
      </c>
      <c r="C192" s="46">
        <v>44702</v>
      </c>
      <c r="D192" s="45">
        <v>2984.8558357648217</v>
      </c>
      <c r="E192" s="45">
        <v>580.41838914826076</v>
      </c>
      <c r="F192" s="45">
        <v>291.37780369050597</v>
      </c>
      <c r="G192" s="48">
        <v>472.21011701358225</v>
      </c>
      <c r="H192" s="44">
        <v>116472.54314895469</v>
      </c>
      <c r="I192" s="62">
        <f t="shared" si="53"/>
        <v>4328.8621456171704</v>
      </c>
      <c r="J192" s="41">
        <f t="shared" si="54"/>
        <v>2022</v>
      </c>
      <c r="K192" s="41">
        <f t="shared" si="55"/>
        <v>21</v>
      </c>
      <c r="L192" s="41">
        <f t="shared" si="56"/>
        <v>441</v>
      </c>
      <c r="M192" s="41">
        <f t="shared" si="57"/>
        <v>6.089044875446846</v>
      </c>
      <c r="N192" s="41">
        <f t="shared" si="58"/>
        <v>1</v>
      </c>
      <c r="O192" s="41">
        <f t="shared" si="59"/>
        <v>5</v>
      </c>
      <c r="P192" s="41">
        <f t="shared" si="60"/>
        <v>0</v>
      </c>
      <c r="Q192" s="41">
        <f t="shared" si="60"/>
        <v>0</v>
      </c>
      <c r="R192" s="41">
        <f t="shared" si="60"/>
        <v>0</v>
      </c>
      <c r="S192" s="41">
        <f t="shared" si="60"/>
        <v>0</v>
      </c>
      <c r="T192" s="41">
        <f t="shared" si="61"/>
        <v>1</v>
      </c>
      <c r="U192" s="41">
        <f t="shared" si="61"/>
        <v>0</v>
      </c>
      <c r="V192" s="41">
        <f t="shared" si="61"/>
        <v>0</v>
      </c>
      <c r="W192" s="41">
        <f t="shared" si="61"/>
        <v>0</v>
      </c>
      <c r="X192" s="41">
        <f t="shared" si="62"/>
        <v>0</v>
      </c>
      <c r="Y192" s="41">
        <f t="shared" si="62"/>
        <v>0</v>
      </c>
      <c r="Z192" s="41">
        <f t="shared" si="62"/>
        <v>0</v>
      </c>
      <c r="AA192" s="41">
        <f t="shared" si="62"/>
        <v>0</v>
      </c>
      <c r="AB192" s="41">
        <f t="shared" si="63"/>
        <v>0</v>
      </c>
      <c r="AC192" s="41">
        <f t="shared" si="63"/>
        <v>0</v>
      </c>
      <c r="AD192" s="41">
        <f t="shared" si="63"/>
        <v>0</v>
      </c>
      <c r="AE192" s="41">
        <f t="shared" si="63"/>
        <v>1</v>
      </c>
      <c r="AF192" s="41">
        <f t="shared" si="64"/>
        <v>0</v>
      </c>
      <c r="AG192" s="48">
        <v>2984.8558357648217</v>
      </c>
      <c r="AH192" s="48">
        <v>580.41838914826076</v>
      </c>
      <c r="AI192" s="48">
        <v>291.37780369050597</v>
      </c>
      <c r="AJ192" s="48">
        <v>472.21011701358225</v>
      </c>
      <c r="AK192" s="41">
        <f t="shared" si="65"/>
        <v>11.66541084308588</v>
      </c>
      <c r="AL192" s="41">
        <f>LN(D192+'Models training data'!$Y$4)</f>
        <v>8.0943975433304196</v>
      </c>
      <c r="AM192" s="41">
        <f>LN(E192+'Models training data'!$Y$5)</f>
        <v>6.4699174972316902</v>
      </c>
      <c r="AN192" s="41">
        <f>LN(F192+'Models training data'!$Y$6)</f>
        <v>5.8193594864424174</v>
      </c>
      <c r="AO192" s="41">
        <f>LN(G192+'Models training data'!$Y$7)</f>
        <v>6.2573103413691147</v>
      </c>
      <c r="AP192" s="41">
        <f t="shared" si="52"/>
        <v>0</v>
      </c>
      <c r="AQ192" s="41">
        <f t="shared" si="66"/>
        <v>1</v>
      </c>
      <c r="AR192" s="41">
        <f t="shared" si="67"/>
        <v>92415.888593446842</v>
      </c>
      <c r="AS192" s="41">
        <f t="shared" si="68"/>
        <v>116409.06881528997</v>
      </c>
      <c r="AT192" s="41">
        <f t="shared" si="69"/>
        <v>11.670103819030425</v>
      </c>
      <c r="AU192" s="41">
        <f t="shared" si="70"/>
        <v>116359.25117004759</v>
      </c>
      <c r="AV192" s="41">
        <f t="shared" si="71"/>
        <v>11.669506120485089</v>
      </c>
      <c r="AW192" s="41">
        <f t="shared" si="72"/>
        <v>116611.63137110717</v>
      </c>
      <c r="AX192" s="41">
        <f t="shared" si="73"/>
        <v>11.673453920150203</v>
      </c>
      <c r="AY192" s="41">
        <f t="shared" si="74"/>
        <v>11.628562396810176</v>
      </c>
      <c r="AZ192" s="41">
        <f t="shared" si="75"/>
        <v>11.640475157444607</v>
      </c>
    </row>
    <row r="193" spans="2:52" x14ac:dyDescent="0.25">
      <c r="B193" s="41" t="str">
        <f t="shared" si="76"/>
        <v>NY</v>
      </c>
      <c r="C193" s="46">
        <v>44709</v>
      </c>
      <c r="D193" s="45">
        <v>2984.2928836556312</v>
      </c>
      <c r="E193" s="45">
        <v>584.82443691824767</v>
      </c>
      <c r="F193" s="45">
        <v>294.29149847875613</v>
      </c>
      <c r="G193" s="48">
        <v>519.43112850189038</v>
      </c>
      <c r="H193" s="44">
        <v>117135.7386075266</v>
      </c>
      <c r="I193" s="62">
        <f t="shared" si="53"/>
        <v>4382.8399475545257</v>
      </c>
      <c r="J193" s="41">
        <f t="shared" si="54"/>
        <v>2022</v>
      </c>
      <c r="K193" s="41">
        <f t="shared" si="55"/>
        <v>22</v>
      </c>
      <c r="L193" s="41">
        <f t="shared" si="56"/>
        <v>484</v>
      </c>
      <c r="M193" s="41">
        <f t="shared" si="57"/>
        <v>6.1820849067166321</v>
      </c>
      <c r="N193" s="41">
        <f t="shared" si="58"/>
        <v>1</v>
      </c>
      <c r="O193" s="41">
        <f t="shared" si="59"/>
        <v>5</v>
      </c>
      <c r="P193" s="41">
        <f t="shared" si="60"/>
        <v>0</v>
      </c>
      <c r="Q193" s="41">
        <f t="shared" si="60"/>
        <v>0</v>
      </c>
      <c r="R193" s="41">
        <f t="shared" si="60"/>
        <v>0</v>
      </c>
      <c r="S193" s="41">
        <f t="shared" si="60"/>
        <v>0</v>
      </c>
      <c r="T193" s="41">
        <f t="shared" si="61"/>
        <v>1</v>
      </c>
      <c r="U193" s="41">
        <f t="shared" si="61"/>
        <v>0</v>
      </c>
      <c r="V193" s="41">
        <f t="shared" si="61"/>
        <v>0</v>
      </c>
      <c r="W193" s="41">
        <f t="shared" si="61"/>
        <v>0</v>
      </c>
      <c r="X193" s="41">
        <f t="shared" si="62"/>
        <v>0</v>
      </c>
      <c r="Y193" s="41">
        <f t="shared" si="62"/>
        <v>0</v>
      </c>
      <c r="Z193" s="41">
        <f t="shared" si="62"/>
        <v>0</v>
      </c>
      <c r="AA193" s="41">
        <f t="shared" si="62"/>
        <v>0</v>
      </c>
      <c r="AB193" s="41">
        <f t="shared" si="63"/>
        <v>0</v>
      </c>
      <c r="AC193" s="41">
        <f t="shared" si="63"/>
        <v>0</v>
      </c>
      <c r="AD193" s="41">
        <f t="shared" si="63"/>
        <v>0</v>
      </c>
      <c r="AE193" s="41">
        <f t="shared" si="63"/>
        <v>1</v>
      </c>
      <c r="AF193" s="41">
        <f t="shared" si="64"/>
        <v>0</v>
      </c>
      <c r="AG193" s="48">
        <v>2984.2928836556312</v>
      </c>
      <c r="AH193" s="48">
        <v>584.82443691824767</v>
      </c>
      <c r="AI193" s="48">
        <v>294.29149847875613</v>
      </c>
      <c r="AJ193" s="48">
        <v>519.43112850189038</v>
      </c>
      <c r="AK193" s="41">
        <f t="shared" si="65"/>
        <v>11.671088700354145</v>
      </c>
      <c r="AL193" s="41">
        <f>LN(D193+'Models training data'!$Y$4)</f>
        <v>8.0942256905432597</v>
      </c>
      <c r="AM193" s="41">
        <f>LN(E193+'Models training data'!$Y$5)</f>
        <v>6.4767208277764929</v>
      </c>
      <c r="AN193" s="41">
        <f>LN(F193+'Models training data'!$Y$6)</f>
        <v>5.8279745061086352</v>
      </c>
      <c r="AO193" s="41">
        <f>LN(G193+'Models training data'!$Y$7)</f>
        <v>6.3439411741347405</v>
      </c>
      <c r="AP193" s="41">
        <f t="shared" si="52"/>
        <v>0</v>
      </c>
      <c r="AQ193" s="41">
        <f t="shared" si="66"/>
        <v>1</v>
      </c>
      <c r="AR193" s="41">
        <f t="shared" si="67"/>
        <v>92391.498280363099</v>
      </c>
      <c r="AS193" s="41">
        <f t="shared" si="68"/>
        <v>116384.97142524827</v>
      </c>
      <c r="AT193" s="41">
        <f t="shared" si="69"/>
        <v>11.669846201765644</v>
      </c>
      <c r="AU193" s="41">
        <f t="shared" si="70"/>
        <v>116285.71553265693</v>
      </c>
      <c r="AV193" s="41">
        <f t="shared" si="71"/>
        <v>11.668535468579954</v>
      </c>
      <c r="AW193" s="41">
        <f t="shared" si="72"/>
        <v>116544.32127442045</v>
      </c>
      <c r="AX193" s="41">
        <f t="shared" si="73"/>
        <v>11.67267909673641</v>
      </c>
      <c r="AY193" s="41">
        <f t="shared" si="74"/>
        <v>11.636785157885631</v>
      </c>
      <c r="AZ193" s="41">
        <f t="shared" si="75"/>
        <v>11.652444798947959</v>
      </c>
    </row>
    <row r="194" spans="2:52" x14ac:dyDescent="0.25">
      <c r="B194" s="41" t="str">
        <f t="shared" si="76"/>
        <v>NY</v>
      </c>
      <c r="C194" s="46">
        <v>44716</v>
      </c>
      <c r="D194" s="45">
        <v>2992.8477551654005</v>
      </c>
      <c r="E194" s="45">
        <v>589.97361322668235</v>
      </c>
      <c r="F194" s="45">
        <v>297.23440513867826</v>
      </c>
      <c r="G194" s="48">
        <v>571.37424133077434</v>
      </c>
      <c r="H194" s="44">
        <v>121669.1420218579</v>
      </c>
      <c r="I194" s="62">
        <f t="shared" si="53"/>
        <v>4451.4300148615357</v>
      </c>
      <c r="J194" s="41">
        <f t="shared" si="54"/>
        <v>2022</v>
      </c>
      <c r="K194" s="41">
        <f t="shared" si="55"/>
        <v>23</v>
      </c>
      <c r="L194" s="41">
        <f t="shared" si="56"/>
        <v>529</v>
      </c>
      <c r="M194" s="41">
        <f t="shared" si="57"/>
        <v>6.2709884318582994</v>
      </c>
      <c r="N194" s="41">
        <f t="shared" si="58"/>
        <v>1</v>
      </c>
      <c r="O194" s="41">
        <f t="shared" si="59"/>
        <v>6</v>
      </c>
      <c r="P194" s="41">
        <f t="shared" si="60"/>
        <v>0</v>
      </c>
      <c r="Q194" s="41">
        <f t="shared" si="60"/>
        <v>0</v>
      </c>
      <c r="R194" s="41">
        <f t="shared" si="60"/>
        <v>0</v>
      </c>
      <c r="S194" s="41">
        <f t="shared" si="60"/>
        <v>0</v>
      </c>
      <c r="T194" s="41">
        <f t="shared" si="61"/>
        <v>0</v>
      </c>
      <c r="U194" s="41">
        <f t="shared" si="61"/>
        <v>1</v>
      </c>
      <c r="V194" s="41">
        <f t="shared" si="61"/>
        <v>0</v>
      </c>
      <c r="W194" s="41">
        <f t="shared" si="61"/>
        <v>0</v>
      </c>
      <c r="X194" s="41">
        <f t="shared" si="62"/>
        <v>0</v>
      </c>
      <c r="Y194" s="41">
        <f t="shared" si="62"/>
        <v>0</v>
      </c>
      <c r="Z194" s="41">
        <f t="shared" si="62"/>
        <v>0</v>
      </c>
      <c r="AA194" s="41">
        <f t="shared" si="62"/>
        <v>0</v>
      </c>
      <c r="AB194" s="41">
        <f t="shared" si="63"/>
        <v>0</v>
      </c>
      <c r="AC194" s="41">
        <f t="shared" si="63"/>
        <v>0</v>
      </c>
      <c r="AD194" s="41">
        <f t="shared" si="63"/>
        <v>0</v>
      </c>
      <c r="AE194" s="41">
        <f t="shared" si="63"/>
        <v>1</v>
      </c>
      <c r="AF194" s="41">
        <f t="shared" si="64"/>
        <v>0</v>
      </c>
      <c r="AG194" s="48">
        <v>2992.8477551654005</v>
      </c>
      <c r="AH194" s="48">
        <v>589.97361322668235</v>
      </c>
      <c r="AI194" s="48">
        <v>297.23440513867826</v>
      </c>
      <c r="AJ194" s="48">
        <v>571.37424133077434</v>
      </c>
      <c r="AK194" s="41">
        <f t="shared" si="65"/>
        <v>11.709060689074688</v>
      </c>
      <c r="AL194" s="41">
        <f>LN(D194+'Models training data'!$Y$4)</f>
        <v>8.0968340618527943</v>
      </c>
      <c r="AM194" s="41">
        <f>LN(E194+'Models training data'!$Y$5)</f>
        <v>6.4846134018791242</v>
      </c>
      <c r="AN194" s="41">
        <f>LN(F194+'Models training data'!$Y$6)</f>
        <v>5.8366012063653354</v>
      </c>
      <c r="AO194" s="41">
        <f>LN(G194+'Models training data'!$Y$7)</f>
        <v>6.4312951311154523</v>
      </c>
      <c r="AP194" s="41">
        <f t="shared" si="52"/>
        <v>0</v>
      </c>
      <c r="AQ194" s="41">
        <f t="shared" si="66"/>
        <v>1</v>
      </c>
      <c r="AR194" s="41">
        <f t="shared" si="67"/>
        <v>99605.365540109051</v>
      </c>
      <c r="AS194" s="41">
        <f t="shared" si="68"/>
        <v>123605.57591496121</v>
      </c>
      <c r="AT194" s="41">
        <f t="shared" si="69"/>
        <v>11.747042476588465</v>
      </c>
      <c r="AU194" s="41">
        <f t="shared" si="70"/>
        <v>130603.92711770101</v>
      </c>
      <c r="AV194" s="41">
        <f t="shared" si="71"/>
        <v>11.814112959180475</v>
      </c>
      <c r="AW194" s="41">
        <f t="shared" si="72"/>
        <v>130393.60205652541</v>
      </c>
      <c r="AX194" s="41">
        <f t="shared" si="73"/>
        <v>11.810797286440167</v>
      </c>
      <c r="AY194" s="41">
        <f t="shared" si="74"/>
        <v>11.646046721070741</v>
      </c>
      <c r="AZ194" s="41">
        <f t="shared" si="75"/>
        <v>11.664581977297846</v>
      </c>
    </row>
    <row r="195" spans="2:52" x14ac:dyDescent="0.25">
      <c r="B195" s="41" t="str">
        <f t="shared" si="76"/>
        <v>NY</v>
      </c>
      <c r="C195" s="46">
        <v>44723</v>
      </c>
      <c r="D195" s="45">
        <v>3007.8745925883031</v>
      </c>
      <c r="E195" s="45">
        <v>595.52381532857521</v>
      </c>
      <c r="F195" s="45">
        <v>300.20674835757842</v>
      </c>
      <c r="G195" s="48">
        <v>628.51166546172135</v>
      </c>
      <c r="H195" s="44">
        <v>122351.4130611416</v>
      </c>
      <c r="I195" s="62">
        <f t="shared" si="53"/>
        <v>4532.1168217361783</v>
      </c>
      <c r="J195" s="41">
        <f t="shared" si="54"/>
        <v>2022</v>
      </c>
      <c r="K195" s="41">
        <f t="shared" si="55"/>
        <v>24</v>
      </c>
      <c r="L195" s="41">
        <f t="shared" si="56"/>
        <v>576</v>
      </c>
      <c r="M195" s="41">
        <f t="shared" si="57"/>
        <v>6.3561076606958915</v>
      </c>
      <c r="N195" s="41">
        <f t="shared" si="58"/>
        <v>1</v>
      </c>
      <c r="O195" s="41">
        <f t="shared" si="59"/>
        <v>6</v>
      </c>
      <c r="P195" s="41">
        <f t="shared" si="60"/>
        <v>0</v>
      </c>
      <c r="Q195" s="41">
        <f t="shared" si="60"/>
        <v>0</v>
      </c>
      <c r="R195" s="41">
        <f t="shared" si="60"/>
        <v>0</v>
      </c>
      <c r="S195" s="41">
        <f t="shared" si="60"/>
        <v>0</v>
      </c>
      <c r="T195" s="41">
        <f t="shared" si="61"/>
        <v>0</v>
      </c>
      <c r="U195" s="41">
        <f t="shared" si="61"/>
        <v>1</v>
      </c>
      <c r="V195" s="41">
        <f t="shared" si="61"/>
        <v>0</v>
      </c>
      <c r="W195" s="41">
        <f t="shared" si="61"/>
        <v>0</v>
      </c>
      <c r="X195" s="41">
        <f t="shared" si="62"/>
        <v>0</v>
      </c>
      <c r="Y195" s="41">
        <f t="shared" si="62"/>
        <v>0</v>
      </c>
      <c r="Z195" s="41">
        <f t="shared" si="62"/>
        <v>0</v>
      </c>
      <c r="AA195" s="41">
        <f t="shared" si="62"/>
        <v>0</v>
      </c>
      <c r="AB195" s="41">
        <f t="shared" si="63"/>
        <v>0</v>
      </c>
      <c r="AC195" s="41">
        <f t="shared" si="63"/>
        <v>0</v>
      </c>
      <c r="AD195" s="41">
        <f t="shared" si="63"/>
        <v>0</v>
      </c>
      <c r="AE195" s="41">
        <f t="shared" si="63"/>
        <v>1</v>
      </c>
      <c r="AF195" s="41">
        <f t="shared" si="64"/>
        <v>0</v>
      </c>
      <c r="AG195" s="48">
        <v>3007.8745925883031</v>
      </c>
      <c r="AH195" s="48">
        <v>595.52381532857521</v>
      </c>
      <c r="AI195" s="48">
        <v>300.20674835757842</v>
      </c>
      <c r="AJ195" s="48">
        <v>628.51166546172135</v>
      </c>
      <c r="AK195" s="41">
        <f t="shared" si="65"/>
        <v>11.71465261813916</v>
      </c>
      <c r="AL195" s="41">
        <f>LN(D195+'Models training data'!$Y$4)</f>
        <v>8.1013993219220168</v>
      </c>
      <c r="AM195" s="41">
        <f>LN(E195+'Models training data'!$Y$5)</f>
        <v>6.4930514769859871</v>
      </c>
      <c r="AN195" s="41">
        <f>LN(F195+'Models training data'!$Y$6)</f>
        <v>5.8452393052188452</v>
      </c>
      <c r="AO195" s="41">
        <f>LN(G195+'Models training data'!$Y$7)</f>
        <v>6.5193170361787445</v>
      </c>
      <c r="AP195" s="41">
        <f t="shared" si="52"/>
        <v>0</v>
      </c>
      <c r="AQ195" s="41">
        <f t="shared" si="66"/>
        <v>1</v>
      </c>
      <c r="AR195" s="41">
        <f t="shared" si="67"/>
        <v>99580.975227025308</v>
      </c>
      <c r="AS195" s="41">
        <f t="shared" si="68"/>
        <v>123581.47852491951</v>
      </c>
      <c r="AT195" s="41">
        <f t="shared" si="69"/>
        <v>11.746784859323684</v>
      </c>
      <c r="AU195" s="41">
        <f t="shared" si="70"/>
        <v>130532.748877662</v>
      </c>
      <c r="AV195" s="41">
        <f t="shared" si="71"/>
        <v>11.813176197678722</v>
      </c>
      <c r="AW195" s="41">
        <f t="shared" si="72"/>
        <v>130332.02228871189</v>
      </c>
      <c r="AX195" s="41">
        <f t="shared" si="73"/>
        <v>11.810088426280005</v>
      </c>
      <c r="AY195" s="41">
        <f t="shared" si="74"/>
        <v>11.656324861588587</v>
      </c>
      <c r="AZ195" s="41">
        <f t="shared" si="75"/>
        <v>11.676847346047781</v>
      </c>
    </row>
    <row r="196" spans="2:52" x14ac:dyDescent="0.25">
      <c r="B196" s="41" t="str">
        <f t="shared" si="76"/>
        <v>NY</v>
      </c>
      <c r="C196" s="46">
        <v>44730</v>
      </c>
      <c r="D196" s="45">
        <v>3027.5221904240607</v>
      </c>
      <c r="E196" s="45">
        <v>601.30428646667406</v>
      </c>
      <c r="F196" s="45">
        <v>303.2088157579056</v>
      </c>
      <c r="G196" s="48">
        <v>691.36283200768059</v>
      </c>
      <c r="H196" s="44">
        <v>123038.30065805883</v>
      </c>
      <c r="I196" s="62">
        <f t="shared" si="53"/>
        <v>4623.3981246563208</v>
      </c>
      <c r="J196" s="41">
        <f t="shared" si="54"/>
        <v>2022</v>
      </c>
      <c r="K196" s="41">
        <f t="shared" si="55"/>
        <v>25</v>
      </c>
      <c r="L196" s="41">
        <f t="shared" si="56"/>
        <v>625</v>
      </c>
      <c r="M196" s="41">
        <f t="shared" si="57"/>
        <v>6.4377516497364011</v>
      </c>
      <c r="N196" s="41">
        <f t="shared" si="58"/>
        <v>1</v>
      </c>
      <c r="O196" s="41">
        <f t="shared" si="59"/>
        <v>6</v>
      </c>
      <c r="P196" s="41">
        <f t="shared" si="60"/>
        <v>0</v>
      </c>
      <c r="Q196" s="41">
        <f t="shared" si="60"/>
        <v>0</v>
      </c>
      <c r="R196" s="41">
        <f t="shared" si="60"/>
        <v>0</v>
      </c>
      <c r="S196" s="41">
        <f t="shared" si="60"/>
        <v>0</v>
      </c>
      <c r="T196" s="41">
        <f t="shared" si="61"/>
        <v>0</v>
      </c>
      <c r="U196" s="41">
        <f t="shared" si="61"/>
        <v>1</v>
      </c>
      <c r="V196" s="41">
        <f t="shared" si="61"/>
        <v>0</v>
      </c>
      <c r="W196" s="41">
        <f t="shared" si="61"/>
        <v>0</v>
      </c>
      <c r="X196" s="41">
        <f t="shared" si="62"/>
        <v>0</v>
      </c>
      <c r="Y196" s="41">
        <f t="shared" si="62"/>
        <v>0</v>
      </c>
      <c r="Z196" s="41">
        <f t="shared" si="62"/>
        <v>0</v>
      </c>
      <c r="AA196" s="41">
        <f t="shared" si="62"/>
        <v>0</v>
      </c>
      <c r="AB196" s="41">
        <f t="shared" si="63"/>
        <v>0</v>
      </c>
      <c r="AC196" s="41">
        <f t="shared" si="63"/>
        <v>0</v>
      </c>
      <c r="AD196" s="41">
        <f t="shared" si="63"/>
        <v>0</v>
      </c>
      <c r="AE196" s="41">
        <f t="shared" si="63"/>
        <v>1</v>
      </c>
      <c r="AF196" s="41">
        <f t="shared" si="64"/>
        <v>0</v>
      </c>
      <c r="AG196" s="48">
        <v>3027.5221904240607</v>
      </c>
      <c r="AH196" s="48">
        <v>601.30428646667406</v>
      </c>
      <c r="AI196" s="48">
        <v>303.2088157579056</v>
      </c>
      <c r="AJ196" s="48">
        <v>691.36283200768059</v>
      </c>
      <c r="AK196" s="41">
        <f t="shared" si="65"/>
        <v>11.720250973347433</v>
      </c>
      <c r="AL196" s="41">
        <f>LN(D196+'Models training data'!$Y$4)</f>
        <v>8.1073371336256681</v>
      </c>
      <c r="AM196" s="41">
        <f>LN(E196+'Models training data'!$Y$5)</f>
        <v>6.5017645912099509</v>
      </c>
      <c r="AN196" s="41">
        <f>LN(F196+'Models training data'!$Y$6)</f>
        <v>5.8538886999394952</v>
      </c>
      <c r="AO196" s="41">
        <f>LN(G196+'Models training data'!$Y$7)</f>
        <v>6.6079550987809803</v>
      </c>
      <c r="AP196" s="41">
        <f t="shared" si="52"/>
        <v>0</v>
      </c>
      <c r="AQ196" s="41">
        <f t="shared" si="66"/>
        <v>1</v>
      </c>
      <c r="AR196" s="41">
        <f t="shared" si="67"/>
        <v>99556.584913941566</v>
      </c>
      <c r="AS196" s="41">
        <f t="shared" si="68"/>
        <v>123557.38113487781</v>
      </c>
      <c r="AT196" s="41">
        <f t="shared" si="69"/>
        <v>11.746527242058905</v>
      </c>
      <c r="AU196" s="41">
        <f t="shared" si="70"/>
        <v>130462.74933629879</v>
      </c>
      <c r="AV196" s="41">
        <f t="shared" si="71"/>
        <v>11.81225638137866</v>
      </c>
      <c r="AW196" s="41">
        <f t="shared" si="72"/>
        <v>130272.95669381467</v>
      </c>
      <c r="AX196" s="41">
        <f t="shared" si="73"/>
        <v>11.80940850739519</v>
      </c>
      <c r="AY196" s="41">
        <f t="shared" si="74"/>
        <v>11.667642577573787</v>
      </c>
      <c r="AZ196" s="41">
        <f t="shared" si="75"/>
        <v>11.689216517902524</v>
      </c>
    </row>
    <row r="197" spans="2:52" x14ac:dyDescent="0.25">
      <c r="B197" s="41" t="str">
        <f t="shared" si="76"/>
        <v>NY</v>
      </c>
      <c r="C197" s="46">
        <v>44737</v>
      </c>
      <c r="D197" s="45">
        <v>3050.4956086652132</v>
      </c>
      <c r="E197" s="45">
        <v>607.22994582374724</v>
      </c>
      <c r="F197" s="45">
        <v>306.24090390715975</v>
      </c>
      <c r="G197" s="48">
        <v>760.49911520842738</v>
      </c>
      <c r="H197" s="44">
        <v>123728.17072353922</v>
      </c>
      <c r="I197" s="62">
        <f t="shared" si="53"/>
        <v>4724.4655736045479</v>
      </c>
      <c r="J197" s="41">
        <f t="shared" si="54"/>
        <v>2022</v>
      </c>
      <c r="K197" s="41">
        <f t="shared" si="55"/>
        <v>26</v>
      </c>
      <c r="L197" s="41">
        <f t="shared" si="56"/>
        <v>676</v>
      </c>
      <c r="M197" s="41">
        <f t="shared" si="57"/>
        <v>6.5161930760429643</v>
      </c>
      <c r="N197" s="41">
        <f t="shared" si="58"/>
        <v>1</v>
      </c>
      <c r="O197" s="41">
        <f t="shared" si="59"/>
        <v>6</v>
      </c>
      <c r="P197" s="41">
        <f t="shared" si="60"/>
        <v>0</v>
      </c>
      <c r="Q197" s="41">
        <f t="shared" si="60"/>
        <v>0</v>
      </c>
      <c r="R197" s="41">
        <f t="shared" si="60"/>
        <v>0</v>
      </c>
      <c r="S197" s="41">
        <f t="shared" si="60"/>
        <v>0</v>
      </c>
      <c r="T197" s="41">
        <f t="shared" si="61"/>
        <v>0</v>
      </c>
      <c r="U197" s="41">
        <f t="shared" si="61"/>
        <v>1</v>
      </c>
      <c r="V197" s="41">
        <f t="shared" si="61"/>
        <v>0</v>
      </c>
      <c r="W197" s="41">
        <f t="shared" si="61"/>
        <v>0</v>
      </c>
      <c r="X197" s="41">
        <f t="shared" si="62"/>
        <v>0</v>
      </c>
      <c r="Y197" s="41">
        <f t="shared" si="62"/>
        <v>0</v>
      </c>
      <c r="Z197" s="41">
        <f t="shared" si="62"/>
        <v>0</v>
      </c>
      <c r="AA197" s="41">
        <f t="shared" si="62"/>
        <v>0</v>
      </c>
      <c r="AB197" s="41">
        <f t="shared" si="63"/>
        <v>0</v>
      </c>
      <c r="AC197" s="41">
        <f t="shared" si="63"/>
        <v>0</v>
      </c>
      <c r="AD197" s="41">
        <f t="shared" si="63"/>
        <v>0</v>
      </c>
      <c r="AE197" s="41">
        <f t="shared" si="63"/>
        <v>1</v>
      </c>
      <c r="AF197" s="41">
        <f t="shared" si="64"/>
        <v>0</v>
      </c>
      <c r="AG197" s="48">
        <v>3050.4956086652132</v>
      </c>
      <c r="AH197" s="48">
        <v>607.22994582374724</v>
      </c>
      <c r="AI197" s="48">
        <v>306.24090390715975</v>
      </c>
      <c r="AJ197" s="48">
        <v>760.49911520842738</v>
      </c>
      <c r="AK197" s="41">
        <f t="shared" si="65"/>
        <v>11.725842266677324</v>
      </c>
      <c r="AL197" s="41">
        <f>LN(D197+'Models training data'!$Y$4)</f>
        <v>8.1142356386766803</v>
      </c>
      <c r="AM197" s="41">
        <f>LN(E197+'Models training data'!$Y$5)</f>
        <v>6.5106184418141995</v>
      </c>
      <c r="AN197" s="41">
        <f>LN(F197+'Models training data'!$Y$6)</f>
        <v>5.8625493058885301</v>
      </c>
      <c r="AO197" s="41">
        <f>LN(G197+'Models training data'!$Y$7)</f>
        <v>6.6971608431356104</v>
      </c>
      <c r="AP197" s="41">
        <f t="shared" si="52"/>
        <v>0</v>
      </c>
      <c r="AQ197" s="41">
        <f t="shared" si="66"/>
        <v>1</v>
      </c>
      <c r="AR197" s="41">
        <f t="shared" si="67"/>
        <v>99532.194600857823</v>
      </c>
      <c r="AS197" s="41">
        <f t="shared" si="68"/>
        <v>123533.28374483611</v>
      </c>
      <c r="AT197" s="41">
        <f t="shared" si="69"/>
        <v>11.746269624794124</v>
      </c>
      <c r="AU197" s="41">
        <f t="shared" si="70"/>
        <v>130393.92849361141</v>
      </c>
      <c r="AV197" s="41">
        <f t="shared" si="71"/>
        <v>11.811353510280286</v>
      </c>
      <c r="AW197" s="41">
        <f t="shared" si="72"/>
        <v>130216.20800277404</v>
      </c>
      <c r="AX197" s="41">
        <f t="shared" si="73"/>
        <v>11.808755258972075</v>
      </c>
      <c r="AY197" s="41">
        <f t="shared" si="74"/>
        <v>11.680053346613727</v>
      </c>
      <c r="AZ197" s="41">
        <f t="shared" si="75"/>
        <v>11.701673302671608</v>
      </c>
    </row>
    <row r="198" spans="2:52" x14ac:dyDescent="0.25">
      <c r="B198" s="41" t="str">
        <f t="shared" si="76"/>
        <v>NY</v>
      </c>
      <c r="C198" s="46">
        <v>44744</v>
      </c>
      <c r="D198" s="45">
        <v>3075.8893021877043</v>
      </c>
      <c r="E198" s="45">
        <v>613.25855352818803</v>
      </c>
      <c r="F198" s="45">
        <v>309.30331294539894</v>
      </c>
      <c r="G198" s="48">
        <v>836.54902672926801</v>
      </c>
      <c r="H198" s="44">
        <v>125754.44628998761</v>
      </c>
      <c r="I198" s="62">
        <f t="shared" si="53"/>
        <v>4835.0001953905594</v>
      </c>
      <c r="J198" s="41">
        <f t="shared" si="54"/>
        <v>2022</v>
      </c>
      <c r="K198" s="41">
        <f t="shared" si="55"/>
        <v>27</v>
      </c>
      <c r="L198" s="41">
        <f t="shared" si="56"/>
        <v>729</v>
      </c>
      <c r="M198" s="41">
        <f t="shared" si="57"/>
        <v>6.5916737320086582</v>
      </c>
      <c r="N198" s="41">
        <f t="shared" si="58"/>
        <v>1</v>
      </c>
      <c r="O198" s="41">
        <f t="shared" si="59"/>
        <v>7</v>
      </c>
      <c r="P198" s="41">
        <f t="shared" si="60"/>
        <v>0</v>
      </c>
      <c r="Q198" s="41">
        <f t="shared" si="60"/>
        <v>0</v>
      </c>
      <c r="R198" s="41">
        <f t="shared" si="60"/>
        <v>0</v>
      </c>
      <c r="S198" s="41">
        <f t="shared" si="60"/>
        <v>0</v>
      </c>
      <c r="T198" s="41">
        <f t="shared" si="61"/>
        <v>0</v>
      </c>
      <c r="U198" s="41">
        <f t="shared" si="61"/>
        <v>0</v>
      </c>
      <c r="V198" s="41">
        <f t="shared" si="61"/>
        <v>1</v>
      </c>
      <c r="W198" s="41">
        <f t="shared" si="61"/>
        <v>0</v>
      </c>
      <c r="X198" s="41">
        <f t="shared" si="62"/>
        <v>0</v>
      </c>
      <c r="Y198" s="41">
        <f t="shared" si="62"/>
        <v>0</v>
      </c>
      <c r="Z198" s="41">
        <f t="shared" si="62"/>
        <v>0</v>
      </c>
      <c r="AA198" s="41">
        <f t="shared" si="62"/>
        <v>0</v>
      </c>
      <c r="AB198" s="41">
        <f t="shared" si="63"/>
        <v>0</v>
      </c>
      <c r="AC198" s="41">
        <f t="shared" si="63"/>
        <v>0</v>
      </c>
      <c r="AD198" s="41">
        <f t="shared" si="63"/>
        <v>0</v>
      </c>
      <c r="AE198" s="41">
        <f t="shared" si="63"/>
        <v>1</v>
      </c>
      <c r="AF198" s="41">
        <f t="shared" si="64"/>
        <v>0</v>
      </c>
      <c r="AG198" s="48">
        <v>3075.8893021877043</v>
      </c>
      <c r="AH198" s="48">
        <v>613.25855352818803</v>
      </c>
      <c r="AI198" s="48">
        <v>309.30331294539894</v>
      </c>
      <c r="AJ198" s="48">
        <v>836.54902672926801</v>
      </c>
      <c r="AK198" s="41">
        <f t="shared" si="65"/>
        <v>11.742086445507775</v>
      </c>
      <c r="AL198" s="41">
        <f>LN(D198+'Models training data'!$Y$4)</f>
        <v>8.1218059406549514</v>
      </c>
      <c r="AM198" s="41">
        <f>LN(E198+'Models training data'!$Y$5)</f>
        <v>6.5195463813707262</v>
      </c>
      <c r="AN198" s="41">
        <f>LN(F198+'Models training data'!$Y$6)</f>
        <v>5.8712210405416263</v>
      </c>
      <c r="AO198" s="41">
        <f>LN(G198+'Models training data'!$Y$7)</f>
        <v>6.7868890129367276</v>
      </c>
      <c r="AP198" s="41">
        <f t="shared" si="52"/>
        <v>1</v>
      </c>
      <c r="AQ198" s="41">
        <f t="shared" si="66"/>
        <v>1</v>
      </c>
      <c r="AR198" s="41">
        <f t="shared" si="67"/>
        <v>109563.41133302249</v>
      </c>
      <c r="AS198" s="41">
        <f t="shared" si="68"/>
        <v>134595.5861156999</v>
      </c>
      <c r="AT198" s="41">
        <f t="shared" si="69"/>
        <v>11.848896072801288</v>
      </c>
      <c r="AU198" s="41">
        <f t="shared" si="70"/>
        <v>130326.28634959986</v>
      </c>
      <c r="AV198" s="41">
        <f t="shared" si="71"/>
        <v>11.810467584383606</v>
      </c>
      <c r="AW198" s="41">
        <f t="shared" si="72"/>
        <v>130161.60129013984</v>
      </c>
      <c r="AX198" s="41">
        <f t="shared" si="73"/>
        <v>11.808126667399904</v>
      </c>
      <c r="AY198" s="41">
        <f t="shared" si="74"/>
        <v>11.556848757052235</v>
      </c>
      <c r="AZ198" s="41">
        <f t="shared" si="75"/>
        <v>11.723227813539239</v>
      </c>
    </row>
    <row r="199" spans="2:52" x14ac:dyDescent="0.25">
      <c r="B199" s="41" t="str">
        <f t="shared" si="76"/>
        <v>NY</v>
      </c>
      <c r="C199" s="46">
        <v>44751</v>
      </c>
      <c r="D199" s="45">
        <v>3103.0703114146681</v>
      </c>
      <c r="E199" s="45">
        <v>619.36929318657144</v>
      </c>
      <c r="F199" s="45">
        <v>312.39634607476961</v>
      </c>
      <c r="G199" s="48">
        <v>920.20392940219472</v>
      </c>
      <c r="H199" s="44">
        <v>126447.57994444194</v>
      </c>
      <c r="I199" s="62">
        <f t="shared" si="53"/>
        <v>4955.0398800782041</v>
      </c>
      <c r="J199" s="41">
        <f t="shared" si="54"/>
        <v>2022</v>
      </c>
      <c r="K199" s="41">
        <f t="shared" si="55"/>
        <v>28</v>
      </c>
      <c r="L199" s="41">
        <f t="shared" si="56"/>
        <v>784</v>
      </c>
      <c r="M199" s="41">
        <f t="shared" si="57"/>
        <v>6.6644090203504076</v>
      </c>
      <c r="N199" s="41">
        <f t="shared" si="58"/>
        <v>1</v>
      </c>
      <c r="O199" s="41">
        <f t="shared" si="59"/>
        <v>7</v>
      </c>
      <c r="P199" s="41">
        <f t="shared" si="60"/>
        <v>0</v>
      </c>
      <c r="Q199" s="41">
        <f t="shared" si="60"/>
        <v>0</v>
      </c>
      <c r="R199" s="41">
        <f t="shared" si="60"/>
        <v>0</v>
      </c>
      <c r="S199" s="41">
        <f t="shared" si="60"/>
        <v>0</v>
      </c>
      <c r="T199" s="41">
        <f t="shared" si="61"/>
        <v>0</v>
      </c>
      <c r="U199" s="41">
        <f t="shared" si="61"/>
        <v>0</v>
      </c>
      <c r="V199" s="41">
        <f t="shared" si="61"/>
        <v>1</v>
      </c>
      <c r="W199" s="41">
        <f t="shared" si="61"/>
        <v>0</v>
      </c>
      <c r="X199" s="41">
        <f t="shared" si="62"/>
        <v>0</v>
      </c>
      <c r="Y199" s="41">
        <f t="shared" si="62"/>
        <v>0</v>
      </c>
      <c r="Z199" s="41">
        <f t="shared" si="62"/>
        <v>0</v>
      </c>
      <c r="AA199" s="41">
        <f t="shared" si="62"/>
        <v>0</v>
      </c>
      <c r="AB199" s="41">
        <f t="shared" si="63"/>
        <v>0</v>
      </c>
      <c r="AC199" s="41">
        <f t="shared" si="63"/>
        <v>0</v>
      </c>
      <c r="AD199" s="41">
        <f t="shared" si="63"/>
        <v>0</v>
      </c>
      <c r="AE199" s="41">
        <f t="shared" si="63"/>
        <v>1</v>
      </c>
      <c r="AF199" s="41">
        <f t="shared" si="64"/>
        <v>0</v>
      </c>
      <c r="AG199" s="48">
        <v>3103.0703114146681</v>
      </c>
      <c r="AH199" s="48">
        <v>619.36929318657144</v>
      </c>
      <c r="AI199" s="48">
        <v>312.39634607476961</v>
      </c>
      <c r="AJ199" s="48">
        <v>920.20392940219472</v>
      </c>
      <c r="AK199" s="41">
        <f t="shared" si="65"/>
        <v>11.747583113476392</v>
      </c>
      <c r="AL199" s="41">
        <f>LN(D199+'Models training data'!$Y$4)</f>
        <v>8.1298460695890657</v>
      </c>
      <c r="AM199" s="41">
        <f>LN(E199+'Models training data'!$Y$5)</f>
        <v>6.5285153338830666</v>
      </c>
      <c r="AN199" s="41">
        <f>LN(F199+'Models training data'!$Y$6)</f>
        <v>5.8799038219075488</v>
      </c>
      <c r="AO199" s="41">
        <f>LN(G199+'Models training data'!$Y$7)</f>
        <v>6.8770974569446892</v>
      </c>
      <c r="AP199" s="41">
        <f t="shared" si="52"/>
        <v>1</v>
      </c>
      <c r="AQ199" s="41">
        <f t="shared" si="66"/>
        <v>1</v>
      </c>
      <c r="AR199" s="41">
        <f t="shared" si="67"/>
        <v>109539.02101993875</v>
      </c>
      <c r="AS199" s="41">
        <f t="shared" si="68"/>
        <v>134571.48872565819</v>
      </c>
      <c r="AT199" s="41">
        <f t="shared" si="69"/>
        <v>11.848638455536507</v>
      </c>
      <c r="AU199" s="41">
        <f t="shared" si="70"/>
        <v>130259.82290426412</v>
      </c>
      <c r="AV199" s="41">
        <f t="shared" si="71"/>
        <v>11.809598603688615</v>
      </c>
      <c r="AW199" s="41">
        <f t="shared" si="72"/>
        <v>130108.98072215419</v>
      </c>
      <c r="AX199" s="41">
        <f t="shared" si="73"/>
        <v>11.807520938837188</v>
      </c>
      <c r="AY199" s="41">
        <f t="shared" si="74"/>
        <v>11.571692123898449</v>
      </c>
      <c r="AZ199" s="41">
        <f t="shared" si="75"/>
        <v>11.73582796411908</v>
      </c>
    </row>
    <row r="200" spans="2:52" x14ac:dyDescent="0.25">
      <c r="B200" s="41" t="str">
        <f t="shared" si="76"/>
        <v>NY</v>
      </c>
      <c r="C200" s="46">
        <v>44758</v>
      </c>
      <c r="D200" s="45">
        <v>3131.5964958723753</v>
      </c>
      <c r="E200" s="45">
        <v>625.55206317998795</v>
      </c>
      <c r="F200" s="45">
        <v>315.52030953550894</v>
      </c>
      <c r="G200" s="48">
        <v>1012.2243223424142</v>
      </c>
      <c r="H200" s="44">
        <v>127141.59105732381</v>
      </c>
      <c r="I200" s="62">
        <f t="shared" si="53"/>
        <v>5084.8931909302864</v>
      </c>
      <c r="J200" s="41">
        <f t="shared" si="54"/>
        <v>2022</v>
      </c>
      <c r="K200" s="41">
        <f t="shared" si="55"/>
        <v>29</v>
      </c>
      <c r="L200" s="41">
        <f t="shared" si="56"/>
        <v>841</v>
      </c>
      <c r="M200" s="41">
        <f t="shared" si="57"/>
        <v>6.7345916599729483</v>
      </c>
      <c r="N200" s="41">
        <f t="shared" si="58"/>
        <v>1</v>
      </c>
      <c r="O200" s="41">
        <f t="shared" si="59"/>
        <v>7</v>
      </c>
      <c r="P200" s="41">
        <f t="shared" si="60"/>
        <v>0</v>
      </c>
      <c r="Q200" s="41">
        <f t="shared" si="60"/>
        <v>0</v>
      </c>
      <c r="R200" s="41">
        <f t="shared" si="60"/>
        <v>0</v>
      </c>
      <c r="S200" s="41">
        <f t="shared" si="60"/>
        <v>0</v>
      </c>
      <c r="T200" s="41">
        <f t="shared" si="61"/>
        <v>0</v>
      </c>
      <c r="U200" s="41">
        <f t="shared" si="61"/>
        <v>0</v>
      </c>
      <c r="V200" s="41">
        <f t="shared" si="61"/>
        <v>1</v>
      </c>
      <c r="W200" s="41">
        <f t="shared" si="61"/>
        <v>0</v>
      </c>
      <c r="X200" s="41">
        <f t="shared" si="62"/>
        <v>0</v>
      </c>
      <c r="Y200" s="41">
        <f t="shared" si="62"/>
        <v>0</v>
      </c>
      <c r="Z200" s="41">
        <f t="shared" si="62"/>
        <v>0</v>
      </c>
      <c r="AA200" s="41">
        <f t="shared" si="62"/>
        <v>0</v>
      </c>
      <c r="AB200" s="41">
        <f t="shared" si="63"/>
        <v>0</v>
      </c>
      <c r="AC200" s="41">
        <f t="shared" si="63"/>
        <v>0</v>
      </c>
      <c r="AD200" s="41">
        <f t="shared" si="63"/>
        <v>0</v>
      </c>
      <c r="AE200" s="41">
        <f t="shared" si="63"/>
        <v>1</v>
      </c>
      <c r="AF200" s="41">
        <f t="shared" si="64"/>
        <v>0</v>
      </c>
      <c r="AG200" s="48">
        <v>3131.5964958723753</v>
      </c>
      <c r="AH200" s="48">
        <v>625.55206317998795</v>
      </c>
      <c r="AI200" s="48">
        <v>315.52030953550894</v>
      </c>
      <c r="AJ200" s="48">
        <v>1012.2243223424142</v>
      </c>
      <c r="AK200" s="41">
        <f t="shared" si="65"/>
        <v>11.753056634627324</v>
      </c>
      <c r="AL200" s="41">
        <f>LN(D200+'Models training data'!$Y$4)</f>
        <v>8.1382151513166381</v>
      </c>
      <c r="AM200" s="41">
        <f>LN(E200+'Models training data'!$Y$5)</f>
        <v>6.5375088707777405</v>
      </c>
      <c r="AN200" s="41">
        <f>LN(F200+'Models training data'!$Y$6)</f>
        <v>5.8885975683738776</v>
      </c>
      <c r="AO200" s="41">
        <f>LN(G200+'Models training data'!$Y$7)</f>
        <v>6.9677470002815918</v>
      </c>
      <c r="AP200" s="41">
        <f t="shared" si="52"/>
        <v>1</v>
      </c>
      <c r="AQ200" s="41">
        <f t="shared" si="66"/>
        <v>1</v>
      </c>
      <c r="AR200" s="41">
        <f t="shared" si="67"/>
        <v>109514.63070685501</v>
      </c>
      <c r="AS200" s="41">
        <f t="shared" si="68"/>
        <v>134547.3913356165</v>
      </c>
      <c r="AT200" s="41">
        <f t="shared" si="69"/>
        <v>11.848380838271728</v>
      </c>
      <c r="AU200" s="41">
        <f t="shared" si="70"/>
        <v>130194.5381576042</v>
      </c>
      <c r="AV200" s="41">
        <f t="shared" si="71"/>
        <v>11.808746568195314</v>
      </c>
      <c r="AW200" s="41">
        <f t="shared" si="72"/>
        <v>130058.20687573291</v>
      </c>
      <c r="AX200" s="41">
        <f t="shared" si="73"/>
        <v>11.806936468349814</v>
      </c>
      <c r="AY200" s="41">
        <f t="shared" si="74"/>
        <v>11.587909784297301</v>
      </c>
      <c r="AZ200" s="41">
        <f t="shared" si="75"/>
        <v>11.748488360085801</v>
      </c>
    </row>
    <row r="201" spans="2:52" x14ac:dyDescent="0.25">
      <c r="B201" s="41" t="str">
        <f t="shared" si="76"/>
        <v>NY</v>
      </c>
      <c r="C201" s="46">
        <v>44765</v>
      </c>
      <c r="D201" s="45">
        <v>3161.1592977715918</v>
      </c>
      <c r="E201" s="45">
        <v>631.80212234256328</v>
      </c>
      <c r="F201" s="45">
        <v>318.6755126308633</v>
      </c>
      <c r="G201" s="48">
        <v>1113.4467545766556</v>
      </c>
      <c r="H201" s="44">
        <v>127836.19713596703</v>
      </c>
      <c r="I201" s="62">
        <f t="shared" si="53"/>
        <v>5225.083687321674</v>
      </c>
      <c r="J201" s="41">
        <f t="shared" si="54"/>
        <v>2022</v>
      </c>
      <c r="K201" s="41">
        <f t="shared" si="55"/>
        <v>30</v>
      </c>
      <c r="L201" s="41">
        <f t="shared" si="56"/>
        <v>900</v>
      </c>
      <c r="M201" s="41">
        <f t="shared" si="57"/>
        <v>6.8023947633243109</v>
      </c>
      <c r="N201" s="41">
        <f t="shared" si="58"/>
        <v>1</v>
      </c>
      <c r="O201" s="41">
        <f t="shared" si="59"/>
        <v>7</v>
      </c>
      <c r="P201" s="41">
        <f t="shared" si="60"/>
        <v>0</v>
      </c>
      <c r="Q201" s="41">
        <f t="shared" si="60"/>
        <v>0</v>
      </c>
      <c r="R201" s="41">
        <f t="shared" si="60"/>
        <v>0</v>
      </c>
      <c r="S201" s="41">
        <f t="shared" si="60"/>
        <v>0</v>
      </c>
      <c r="T201" s="41">
        <f t="shared" si="61"/>
        <v>0</v>
      </c>
      <c r="U201" s="41">
        <f t="shared" si="61"/>
        <v>0</v>
      </c>
      <c r="V201" s="41">
        <f t="shared" si="61"/>
        <v>1</v>
      </c>
      <c r="W201" s="41">
        <f t="shared" si="61"/>
        <v>0</v>
      </c>
      <c r="X201" s="41">
        <f t="shared" si="62"/>
        <v>0</v>
      </c>
      <c r="Y201" s="41">
        <f t="shared" si="62"/>
        <v>0</v>
      </c>
      <c r="Z201" s="41">
        <f t="shared" si="62"/>
        <v>0</v>
      </c>
      <c r="AA201" s="41">
        <f t="shared" si="62"/>
        <v>0</v>
      </c>
      <c r="AB201" s="41">
        <f t="shared" si="63"/>
        <v>0</v>
      </c>
      <c r="AC201" s="41">
        <f t="shared" si="63"/>
        <v>0</v>
      </c>
      <c r="AD201" s="41">
        <f t="shared" si="63"/>
        <v>0</v>
      </c>
      <c r="AE201" s="41">
        <f t="shared" si="63"/>
        <v>1</v>
      </c>
      <c r="AF201" s="41">
        <f t="shared" si="64"/>
        <v>0</v>
      </c>
      <c r="AG201" s="48">
        <v>3161.1592977715918</v>
      </c>
      <c r="AH201" s="48">
        <v>631.80212234256328</v>
      </c>
      <c r="AI201" s="48">
        <v>318.6755126308633</v>
      </c>
      <c r="AJ201" s="48">
        <v>1113.4467545766556</v>
      </c>
      <c r="AK201" s="41">
        <f t="shared" si="65"/>
        <v>11.758505013498567</v>
      </c>
      <c r="AL201" s="41">
        <f>LN(D201+'Models training data'!$Y$4)</f>
        <v>8.1468150804243269</v>
      </c>
      <c r="AM201" s="41">
        <f>LN(E201+'Models training data'!$Y$5)</f>
        <v>6.5465188159184384</v>
      </c>
      <c r="AN201" s="41">
        <f>LN(F201+'Models training data'!$Y$6)</f>
        <v>5.8973021986941356</v>
      </c>
      <c r="AO201" s="41">
        <f>LN(G201+'Models training data'!$Y$7)</f>
        <v>7.0588013056625245</v>
      </c>
      <c r="AP201" s="41">
        <f t="shared" si="52"/>
        <v>1</v>
      </c>
      <c r="AQ201" s="41">
        <f t="shared" si="66"/>
        <v>1</v>
      </c>
      <c r="AR201" s="41">
        <f t="shared" si="67"/>
        <v>109490.24039377127</v>
      </c>
      <c r="AS201" s="41">
        <f t="shared" si="68"/>
        <v>134523.29394557478</v>
      </c>
      <c r="AT201" s="41">
        <f t="shared" si="69"/>
        <v>11.848123221006947</v>
      </c>
      <c r="AU201" s="41">
        <f t="shared" si="70"/>
        <v>130130.4321096201</v>
      </c>
      <c r="AV201" s="41">
        <f t="shared" si="71"/>
        <v>11.807911477903705</v>
      </c>
      <c r="AW201" s="41">
        <f t="shared" si="72"/>
        <v>130009.15451214326</v>
      </c>
      <c r="AX201" s="41">
        <f t="shared" si="73"/>
        <v>11.806371814283308</v>
      </c>
      <c r="AY201" s="41">
        <f t="shared" si="74"/>
        <v>11.605628123169756</v>
      </c>
      <c r="AZ201" s="41">
        <f t="shared" si="75"/>
        <v>11.761203109708152</v>
      </c>
    </row>
    <row r="202" spans="2:52" x14ac:dyDescent="0.25">
      <c r="B202" s="41" t="str">
        <f t="shared" si="76"/>
        <v>NY</v>
      </c>
      <c r="C202" s="46">
        <v>44772</v>
      </c>
      <c r="D202" s="45">
        <v>3191.5436766076527</v>
      </c>
      <c r="E202" s="45">
        <v>638.11741283137667</v>
      </c>
      <c r="F202" s="45">
        <v>321.86226775717182</v>
      </c>
      <c r="G202" s="48">
        <v>1224.7914300343214</v>
      </c>
      <c r="H202" s="44">
        <v>128531.20903220279</v>
      </c>
      <c r="I202" s="62">
        <f t="shared" si="53"/>
        <v>5376.3147872305235</v>
      </c>
      <c r="J202" s="41">
        <f t="shared" si="54"/>
        <v>2022</v>
      </c>
      <c r="K202" s="41">
        <f t="shared" si="55"/>
        <v>31</v>
      </c>
      <c r="L202" s="41">
        <f t="shared" si="56"/>
        <v>961</v>
      </c>
      <c r="M202" s="41">
        <f t="shared" si="57"/>
        <v>6.8679744089702925</v>
      </c>
      <c r="N202" s="41">
        <f t="shared" si="58"/>
        <v>1</v>
      </c>
      <c r="O202" s="41">
        <f t="shared" si="59"/>
        <v>7</v>
      </c>
      <c r="P202" s="41">
        <f t="shared" si="60"/>
        <v>0</v>
      </c>
      <c r="Q202" s="41">
        <f t="shared" si="60"/>
        <v>0</v>
      </c>
      <c r="R202" s="41">
        <f t="shared" si="60"/>
        <v>0</v>
      </c>
      <c r="S202" s="41">
        <f t="shared" si="60"/>
        <v>0</v>
      </c>
      <c r="T202" s="41">
        <f t="shared" si="61"/>
        <v>0</v>
      </c>
      <c r="U202" s="41">
        <f t="shared" si="61"/>
        <v>0</v>
      </c>
      <c r="V202" s="41">
        <f t="shared" si="61"/>
        <v>1</v>
      </c>
      <c r="W202" s="41">
        <f t="shared" si="61"/>
        <v>0</v>
      </c>
      <c r="X202" s="41">
        <f t="shared" si="62"/>
        <v>0</v>
      </c>
      <c r="Y202" s="41">
        <f t="shared" si="62"/>
        <v>0</v>
      </c>
      <c r="Z202" s="41">
        <f t="shared" si="62"/>
        <v>0</v>
      </c>
      <c r="AA202" s="41">
        <f t="shared" si="62"/>
        <v>0</v>
      </c>
      <c r="AB202" s="41">
        <f t="shared" si="63"/>
        <v>0</v>
      </c>
      <c r="AC202" s="41">
        <f t="shared" si="63"/>
        <v>0</v>
      </c>
      <c r="AD202" s="41">
        <f t="shared" si="63"/>
        <v>0</v>
      </c>
      <c r="AE202" s="41">
        <f t="shared" si="63"/>
        <v>1</v>
      </c>
      <c r="AF202" s="41">
        <f t="shared" si="64"/>
        <v>0</v>
      </c>
      <c r="AG202" s="48">
        <v>3191.5436766076527</v>
      </c>
      <c r="AH202" s="48">
        <v>638.11741283137667</v>
      </c>
      <c r="AI202" s="48">
        <v>321.86226775717182</v>
      </c>
      <c r="AJ202" s="48">
        <v>1224.7914300343214</v>
      </c>
      <c r="AK202" s="41">
        <f t="shared" si="65"/>
        <v>11.763927025674755</v>
      </c>
      <c r="AL202" s="41">
        <f>LN(D202+'Models training data'!$Y$4)</f>
        <v>8.1555776076373157</v>
      </c>
      <c r="AM202" s="41">
        <f>LN(E202+'Models training data'!$Y$5)</f>
        <v>6.5555410834531038</v>
      </c>
      <c r="AN202" s="41">
        <f>LN(F202+'Models training data'!$Y$6)</f>
        <v>5.9060176319888527</v>
      </c>
      <c r="AO202" s="41">
        <f>LN(G202+'Models training data'!$Y$7)</f>
        <v>7.1502267281787848</v>
      </c>
      <c r="AP202" s="41">
        <f t="shared" si="52"/>
        <v>1</v>
      </c>
      <c r="AQ202" s="41">
        <f t="shared" si="66"/>
        <v>1</v>
      </c>
      <c r="AR202" s="41">
        <f t="shared" si="67"/>
        <v>109465.85008068752</v>
      </c>
      <c r="AS202" s="41">
        <f t="shared" si="68"/>
        <v>134499.1965555331</v>
      </c>
      <c r="AT202" s="41">
        <f t="shared" si="69"/>
        <v>11.847865603742168</v>
      </c>
      <c r="AU202" s="41">
        <f t="shared" si="70"/>
        <v>130067.50476031183</v>
      </c>
      <c r="AV202" s="41">
        <f t="shared" si="71"/>
        <v>11.807093332813787</v>
      </c>
      <c r="AW202" s="41">
        <f t="shared" si="72"/>
        <v>129961.71071586687</v>
      </c>
      <c r="AX202" s="41">
        <f t="shared" si="73"/>
        <v>11.805825676838799</v>
      </c>
      <c r="AY202" s="41">
        <f t="shared" si="74"/>
        <v>11.624989168840603</v>
      </c>
      <c r="AZ202" s="41">
        <f t="shared" si="75"/>
        <v>11.773967142871275</v>
      </c>
    </row>
    <row r="203" spans="2:52" x14ac:dyDescent="0.25">
      <c r="B203" s="41" t="str">
        <f t="shared" si="76"/>
        <v>NY</v>
      </c>
      <c r="C203" s="46">
        <v>44779</v>
      </c>
      <c r="D203" s="45">
        <v>3222.600063474571</v>
      </c>
      <c r="E203" s="45">
        <v>644.49722159238422</v>
      </c>
      <c r="F203" s="45">
        <v>325.08089043474354</v>
      </c>
      <c r="G203" s="48">
        <v>1347.2705730377538</v>
      </c>
      <c r="H203" s="44">
        <v>129457.06215846437</v>
      </c>
      <c r="I203" s="62">
        <f t="shared" si="53"/>
        <v>5539.448748539452</v>
      </c>
      <c r="J203" s="41">
        <f t="shared" si="54"/>
        <v>2022</v>
      </c>
      <c r="K203" s="41">
        <f t="shared" si="55"/>
        <v>32</v>
      </c>
      <c r="L203" s="41">
        <f t="shared" si="56"/>
        <v>1024</v>
      </c>
      <c r="M203" s="41">
        <f t="shared" si="57"/>
        <v>6.9314718055994531</v>
      </c>
      <c r="N203" s="41">
        <f t="shared" si="58"/>
        <v>1</v>
      </c>
      <c r="O203" s="41">
        <f t="shared" si="59"/>
        <v>8</v>
      </c>
      <c r="P203" s="41">
        <f t="shared" si="60"/>
        <v>0</v>
      </c>
      <c r="Q203" s="41">
        <f t="shared" si="60"/>
        <v>0</v>
      </c>
      <c r="R203" s="41">
        <f t="shared" si="60"/>
        <v>0</v>
      </c>
      <c r="S203" s="41">
        <f t="shared" si="60"/>
        <v>0</v>
      </c>
      <c r="T203" s="41">
        <f t="shared" si="61"/>
        <v>0</v>
      </c>
      <c r="U203" s="41">
        <f t="shared" si="61"/>
        <v>0</v>
      </c>
      <c r="V203" s="41">
        <f t="shared" si="61"/>
        <v>0</v>
      </c>
      <c r="W203" s="41">
        <f t="shared" si="61"/>
        <v>1</v>
      </c>
      <c r="X203" s="41">
        <f t="shared" si="62"/>
        <v>0</v>
      </c>
      <c r="Y203" s="41">
        <f t="shared" si="62"/>
        <v>0</v>
      </c>
      <c r="Z203" s="41">
        <f t="shared" si="62"/>
        <v>0</v>
      </c>
      <c r="AA203" s="41">
        <f t="shared" si="62"/>
        <v>0</v>
      </c>
      <c r="AB203" s="41">
        <f t="shared" si="63"/>
        <v>0</v>
      </c>
      <c r="AC203" s="41">
        <f t="shared" si="63"/>
        <v>0</v>
      </c>
      <c r="AD203" s="41">
        <f t="shared" si="63"/>
        <v>0</v>
      </c>
      <c r="AE203" s="41">
        <f t="shared" si="63"/>
        <v>1</v>
      </c>
      <c r="AF203" s="41">
        <f t="shared" si="64"/>
        <v>0</v>
      </c>
      <c r="AG203" s="48">
        <v>3222.600063474571</v>
      </c>
      <c r="AH203" s="48">
        <v>644.49722159238422</v>
      </c>
      <c r="AI203" s="48">
        <v>325.08089043474354</v>
      </c>
      <c r="AJ203" s="48">
        <v>1347.2705730377538</v>
      </c>
      <c r="AK203" s="41">
        <f t="shared" si="65"/>
        <v>11.771104538797552</v>
      </c>
      <c r="AL203" s="41">
        <f>LN(D203+'Models training data'!$Y$4)</f>
        <v>8.1644552855981178</v>
      </c>
      <c r="AM203" s="41">
        <f>LN(E203+'Models training data'!$Y$5)</f>
        <v>6.5645736147826383</v>
      </c>
      <c r="AN203" s="41">
        <f>LN(F203+'Models training data'!$Y$6)</f>
        <v>5.9147437877479279</v>
      </c>
      <c r="AO203" s="41">
        <f>LN(G203+'Models training data'!$Y$7)</f>
        <v>7.2419921666788456</v>
      </c>
      <c r="AP203" s="41">
        <f t="shared" si="52"/>
        <v>1</v>
      </c>
      <c r="AQ203" s="41">
        <f t="shared" si="66"/>
        <v>1</v>
      </c>
      <c r="AR203" s="41">
        <f t="shared" si="67"/>
        <v>111765.02737732201</v>
      </c>
      <c r="AS203" s="41">
        <f t="shared" si="68"/>
        <v>134475.09916549138</v>
      </c>
      <c r="AT203" s="41">
        <f t="shared" si="69"/>
        <v>11.847607986477387</v>
      </c>
      <c r="AU203" s="41">
        <f t="shared" si="70"/>
        <v>130005.75610967937</v>
      </c>
      <c r="AV203" s="41">
        <f t="shared" si="71"/>
        <v>11.806292132925559</v>
      </c>
      <c r="AW203" s="41">
        <f t="shared" si="72"/>
        <v>129915.77332904388</v>
      </c>
      <c r="AX203" s="41">
        <f t="shared" si="73"/>
        <v>11.805296880051525</v>
      </c>
      <c r="AY203" s="41">
        <f t="shared" si="74"/>
        <v>11.646151172747915</v>
      </c>
      <c r="AZ203" s="41">
        <f t="shared" si="75"/>
        <v>11.786776008614213</v>
      </c>
    </row>
    <row r="204" spans="2:52" x14ac:dyDescent="0.25">
      <c r="B204" s="41" t="str">
        <f t="shared" si="76"/>
        <v>NY</v>
      </c>
      <c r="C204" s="46">
        <v>44786</v>
      </c>
      <c r="D204" s="45">
        <v>3254.2247291799054</v>
      </c>
      <c r="E204" s="45">
        <v>650.94151112465488</v>
      </c>
      <c r="F204" s="45">
        <v>328.33169933909085</v>
      </c>
      <c r="G204" s="48">
        <v>1481.9976303415292</v>
      </c>
      <c r="H204" s="44">
        <v>130152.54315106469</v>
      </c>
      <c r="I204" s="62">
        <f t="shared" si="53"/>
        <v>5715.4955699851798</v>
      </c>
      <c r="J204" s="41">
        <f t="shared" si="54"/>
        <v>2022</v>
      </c>
      <c r="K204" s="41">
        <f t="shared" si="55"/>
        <v>33</v>
      </c>
      <c r="L204" s="41">
        <f t="shared" si="56"/>
        <v>1089</v>
      </c>
      <c r="M204" s="41">
        <f t="shared" si="57"/>
        <v>6.9930151229329605</v>
      </c>
      <c r="N204" s="41">
        <f t="shared" si="58"/>
        <v>1</v>
      </c>
      <c r="O204" s="41">
        <f t="shared" si="59"/>
        <v>8</v>
      </c>
      <c r="P204" s="41">
        <f t="shared" si="60"/>
        <v>0</v>
      </c>
      <c r="Q204" s="41">
        <f t="shared" si="60"/>
        <v>0</v>
      </c>
      <c r="R204" s="41">
        <f t="shared" si="60"/>
        <v>0</v>
      </c>
      <c r="S204" s="41">
        <f t="shared" si="60"/>
        <v>0</v>
      </c>
      <c r="T204" s="41">
        <f t="shared" si="61"/>
        <v>0</v>
      </c>
      <c r="U204" s="41">
        <f t="shared" si="61"/>
        <v>0</v>
      </c>
      <c r="V204" s="41">
        <f t="shared" si="61"/>
        <v>0</v>
      </c>
      <c r="W204" s="41">
        <f t="shared" si="61"/>
        <v>1</v>
      </c>
      <c r="X204" s="41">
        <f t="shared" si="62"/>
        <v>0</v>
      </c>
      <c r="Y204" s="41">
        <f t="shared" si="62"/>
        <v>0</v>
      </c>
      <c r="Z204" s="41">
        <f t="shared" si="62"/>
        <v>0</v>
      </c>
      <c r="AA204" s="41">
        <f t="shared" si="62"/>
        <v>0</v>
      </c>
      <c r="AB204" s="41">
        <f t="shared" si="63"/>
        <v>0</v>
      </c>
      <c r="AC204" s="41">
        <f t="shared" si="63"/>
        <v>0</v>
      </c>
      <c r="AD204" s="41">
        <f t="shared" si="63"/>
        <v>0</v>
      </c>
      <c r="AE204" s="41">
        <f t="shared" si="63"/>
        <v>1</v>
      </c>
      <c r="AF204" s="41">
        <f t="shared" si="64"/>
        <v>0</v>
      </c>
      <c r="AG204" s="48">
        <v>3254.2247291799054</v>
      </c>
      <c r="AH204" s="48">
        <v>650.94151112465488</v>
      </c>
      <c r="AI204" s="48">
        <v>328.33169933909085</v>
      </c>
      <c r="AJ204" s="48">
        <v>1481.9976303415292</v>
      </c>
      <c r="AK204" s="41">
        <f t="shared" si="65"/>
        <v>11.776462450385971</v>
      </c>
      <c r="AL204" s="41">
        <f>LN(D204+'Models training data'!$Y$4)</f>
        <v>8.1734151410754823</v>
      </c>
      <c r="AM204" s="41">
        <f>LN(E204+'Models training data'!$Y$5)</f>
        <v>6.5736153561228026</v>
      </c>
      <c r="AN204" s="41">
        <f>LN(F204+'Models training data'!$Y$6)</f>
        <v>5.923480585833043</v>
      </c>
      <c r="AO204" s="41">
        <f>LN(G204+'Models training data'!$Y$7)</f>
        <v>7.3340689142712607</v>
      </c>
      <c r="AP204" s="41">
        <f t="shared" si="52"/>
        <v>1</v>
      </c>
      <c r="AQ204" s="41">
        <f t="shared" si="66"/>
        <v>1</v>
      </c>
      <c r="AR204" s="41">
        <f t="shared" si="67"/>
        <v>111740.63706423827</v>
      </c>
      <c r="AS204" s="41">
        <f t="shared" si="68"/>
        <v>134451.00177544969</v>
      </c>
      <c r="AT204" s="41">
        <f t="shared" si="69"/>
        <v>11.847350369212608</v>
      </c>
      <c r="AU204" s="41">
        <f t="shared" si="70"/>
        <v>129945.18615772272</v>
      </c>
      <c r="AV204" s="41">
        <f t="shared" si="71"/>
        <v>11.805507878239021</v>
      </c>
      <c r="AW204" s="41">
        <f t="shared" si="72"/>
        <v>129871.24962689541</v>
      </c>
      <c r="AX204" s="41">
        <f t="shared" si="73"/>
        <v>11.804784356543292</v>
      </c>
      <c r="AY204" s="41">
        <f t="shared" si="74"/>
        <v>11.669289581717779</v>
      </c>
      <c r="AZ204" s="41">
        <f t="shared" si="75"/>
        <v>11.799625746485633</v>
      </c>
    </row>
    <row r="205" spans="2:52" x14ac:dyDescent="0.25">
      <c r="B205" s="41" t="str">
        <f t="shared" si="76"/>
        <v>NY</v>
      </c>
      <c r="C205" s="46">
        <v>44793</v>
      </c>
      <c r="D205" s="45">
        <v>3286.3460420211163</v>
      </c>
      <c r="E205" s="45">
        <v>657.45058489407495</v>
      </c>
      <c r="F205" s="45">
        <v>331.61501633248184</v>
      </c>
      <c r="G205" s="48">
        <v>1630.1973933756824</v>
      </c>
      <c r="H205" s="44">
        <v>130848.15577663784</v>
      </c>
      <c r="I205" s="62">
        <f t="shared" si="53"/>
        <v>5905.6090366233557</v>
      </c>
      <c r="J205" s="41">
        <f t="shared" si="54"/>
        <v>2022</v>
      </c>
      <c r="K205" s="41">
        <f t="shared" si="55"/>
        <v>34</v>
      </c>
      <c r="L205" s="41">
        <f t="shared" si="56"/>
        <v>1156</v>
      </c>
      <c r="M205" s="41">
        <f t="shared" si="57"/>
        <v>7.0527210492323231</v>
      </c>
      <c r="N205" s="41">
        <f t="shared" si="58"/>
        <v>1</v>
      </c>
      <c r="O205" s="41">
        <f t="shared" si="59"/>
        <v>8</v>
      </c>
      <c r="P205" s="41">
        <f t="shared" si="60"/>
        <v>0</v>
      </c>
      <c r="Q205" s="41">
        <f t="shared" si="60"/>
        <v>0</v>
      </c>
      <c r="R205" s="41">
        <f t="shared" si="60"/>
        <v>0</v>
      </c>
      <c r="S205" s="41">
        <f t="shared" si="60"/>
        <v>0</v>
      </c>
      <c r="T205" s="41">
        <f t="shared" si="61"/>
        <v>0</v>
      </c>
      <c r="U205" s="41">
        <f t="shared" si="61"/>
        <v>0</v>
      </c>
      <c r="V205" s="41">
        <f t="shared" si="61"/>
        <v>0</v>
      </c>
      <c r="W205" s="41">
        <f t="shared" si="61"/>
        <v>1</v>
      </c>
      <c r="X205" s="41">
        <f t="shared" si="62"/>
        <v>0</v>
      </c>
      <c r="Y205" s="41">
        <f t="shared" si="62"/>
        <v>0</v>
      </c>
      <c r="Z205" s="41">
        <f t="shared" si="62"/>
        <v>0</v>
      </c>
      <c r="AA205" s="41">
        <f t="shared" si="62"/>
        <v>0</v>
      </c>
      <c r="AB205" s="41">
        <f t="shared" si="63"/>
        <v>0</v>
      </c>
      <c r="AC205" s="41">
        <f t="shared" si="63"/>
        <v>0</v>
      </c>
      <c r="AD205" s="41">
        <f t="shared" si="63"/>
        <v>0</v>
      </c>
      <c r="AE205" s="41">
        <f t="shared" si="63"/>
        <v>1</v>
      </c>
      <c r="AF205" s="41">
        <f t="shared" si="64"/>
        <v>0</v>
      </c>
      <c r="AG205" s="48">
        <v>3286.3460420211163</v>
      </c>
      <c r="AH205" s="48">
        <v>657.45058489407495</v>
      </c>
      <c r="AI205" s="48">
        <v>331.61501633248184</v>
      </c>
      <c r="AJ205" s="48">
        <v>1630.1973933756824</v>
      </c>
      <c r="AK205" s="41">
        <f t="shared" si="65"/>
        <v>11.781792813679662</v>
      </c>
      <c r="AL205" s="41">
        <f>LN(D205+'Models training data'!$Y$4)</f>
        <v>8.1824342627048363</v>
      </c>
      <c r="AM205" s="41">
        <f>LN(E205+'Models training data'!$Y$5)</f>
        <v>6.5826657518189409</v>
      </c>
      <c r="AN205" s="41">
        <f>LN(F205+'Models training data'!$Y$6)</f>
        <v>5.9322279464799985</v>
      </c>
      <c r="AO205" s="41">
        <f>LN(G205+'Models training data'!$Y$7)</f>
        <v>7.4264305100049057</v>
      </c>
      <c r="AP205" s="41">
        <f t="shared" si="52"/>
        <v>1</v>
      </c>
      <c r="AQ205" s="41">
        <f t="shared" si="66"/>
        <v>1</v>
      </c>
      <c r="AR205" s="41">
        <f t="shared" si="67"/>
        <v>111716.24675115453</v>
      </c>
      <c r="AS205" s="41">
        <f t="shared" si="68"/>
        <v>134426.90438540798</v>
      </c>
      <c r="AT205" s="41">
        <f t="shared" si="69"/>
        <v>11.847092751947827</v>
      </c>
      <c r="AU205" s="41">
        <f t="shared" si="70"/>
        <v>129885.79490444191</v>
      </c>
      <c r="AV205" s="41">
        <f t="shared" si="71"/>
        <v>11.804740568754175</v>
      </c>
      <c r="AW205" s="41">
        <f t="shared" si="72"/>
        <v>129828.05519093992</v>
      </c>
      <c r="AX205" s="41">
        <f t="shared" si="73"/>
        <v>11.804287134551775</v>
      </c>
      <c r="AY205" s="41">
        <f t="shared" si="74"/>
        <v>11.694598322056246</v>
      </c>
      <c r="AZ205" s="41">
        <f t="shared" si="75"/>
        <v>11.812512800473128</v>
      </c>
    </row>
    <row r="206" spans="2:52" x14ac:dyDescent="0.25">
      <c r="B206" s="41" t="str">
        <f t="shared" si="76"/>
        <v>NY</v>
      </c>
      <c r="C206" s="46">
        <v>44800</v>
      </c>
      <c r="D206" s="45">
        <v>3318.9148483259169</v>
      </c>
      <c r="E206" s="45">
        <v>761.94052969453855</v>
      </c>
      <c r="F206" s="45">
        <v>423.05521515599912</v>
      </c>
      <c r="G206" s="48">
        <v>1793.2171327132505</v>
      </c>
      <c r="H206" s="44">
        <v>133694.66457103929</v>
      </c>
      <c r="I206" s="62">
        <f t="shared" si="53"/>
        <v>6297.1277258897062</v>
      </c>
      <c r="J206" s="41">
        <f t="shared" si="54"/>
        <v>2022</v>
      </c>
      <c r="K206" s="41">
        <f t="shared" si="55"/>
        <v>35</v>
      </c>
      <c r="L206" s="41">
        <f t="shared" si="56"/>
        <v>1225</v>
      </c>
      <c r="M206" s="41">
        <f t="shared" si="57"/>
        <v>7.110696122978827</v>
      </c>
      <c r="N206" s="41">
        <f t="shared" si="58"/>
        <v>1</v>
      </c>
      <c r="O206" s="41">
        <f t="shared" si="59"/>
        <v>8</v>
      </c>
      <c r="P206" s="41">
        <f t="shared" si="60"/>
        <v>0</v>
      </c>
      <c r="Q206" s="41">
        <f t="shared" si="60"/>
        <v>0</v>
      </c>
      <c r="R206" s="41">
        <f t="shared" si="60"/>
        <v>0</v>
      </c>
      <c r="S206" s="41">
        <f t="shared" si="60"/>
        <v>0</v>
      </c>
      <c r="T206" s="41">
        <f t="shared" si="61"/>
        <v>0</v>
      </c>
      <c r="U206" s="41">
        <f t="shared" si="61"/>
        <v>0</v>
      </c>
      <c r="V206" s="41">
        <f t="shared" si="61"/>
        <v>0</v>
      </c>
      <c r="W206" s="41">
        <f t="shared" si="61"/>
        <v>1</v>
      </c>
      <c r="X206" s="41">
        <f t="shared" si="62"/>
        <v>0</v>
      </c>
      <c r="Y206" s="41">
        <f t="shared" si="62"/>
        <v>0</v>
      </c>
      <c r="Z206" s="41">
        <f t="shared" si="62"/>
        <v>0</v>
      </c>
      <c r="AA206" s="41">
        <f t="shared" si="62"/>
        <v>0</v>
      </c>
      <c r="AB206" s="41">
        <f t="shared" si="63"/>
        <v>0</v>
      </c>
      <c r="AC206" s="41">
        <f t="shared" si="63"/>
        <v>0</v>
      </c>
      <c r="AD206" s="41">
        <f t="shared" si="63"/>
        <v>0</v>
      </c>
      <c r="AE206" s="41">
        <f t="shared" si="63"/>
        <v>1</v>
      </c>
      <c r="AF206" s="41">
        <f t="shared" si="64"/>
        <v>0</v>
      </c>
      <c r="AG206" s="48">
        <v>3318.9148483259169</v>
      </c>
      <c r="AH206" s="48">
        <v>761.94052969453855</v>
      </c>
      <c r="AI206" s="48">
        <v>423.05521515599912</v>
      </c>
      <c r="AJ206" s="48">
        <v>1793.2171327132505</v>
      </c>
      <c r="AK206" s="41">
        <f t="shared" si="65"/>
        <v>11.803313856317997</v>
      </c>
      <c r="AL206" s="41">
        <f>LN(D206+'Models training data'!$Y$4)</f>
        <v>8.1914967292577678</v>
      </c>
      <c r="AM206" s="41">
        <f>LN(E206+'Models training data'!$Y$5)</f>
        <v>6.7177473965426424</v>
      </c>
      <c r="AN206" s="41">
        <f>LN(F206+'Models training data'!$Y$6)</f>
        <v>6.1493945741284044</v>
      </c>
      <c r="AO206" s="41">
        <f>LN(G206+'Models training data'!$Y$7)</f>
        <v>7.519052593367288</v>
      </c>
      <c r="AP206" s="41">
        <f t="shared" si="52"/>
        <v>1</v>
      </c>
      <c r="AQ206" s="41">
        <f t="shared" si="66"/>
        <v>1</v>
      </c>
      <c r="AR206" s="41">
        <f t="shared" si="67"/>
        <v>111691.85643807078</v>
      </c>
      <c r="AS206" s="41">
        <f t="shared" si="68"/>
        <v>134402.80699536629</v>
      </c>
      <c r="AT206" s="41">
        <f t="shared" si="69"/>
        <v>11.846835134683047</v>
      </c>
      <c r="AU206" s="41">
        <f t="shared" si="70"/>
        <v>129827.58234983691</v>
      </c>
      <c r="AV206" s="41">
        <f t="shared" si="71"/>
        <v>11.80399020447102</v>
      </c>
      <c r="AW206" s="41">
        <f t="shared" si="72"/>
        <v>129786.11294558554</v>
      </c>
      <c r="AX206" s="41">
        <f t="shared" si="73"/>
        <v>11.80380432684049</v>
      </c>
      <c r="AY206" s="41">
        <f t="shared" si="74"/>
        <v>11.742034102716907</v>
      </c>
      <c r="AZ206" s="41">
        <f t="shared" si="75"/>
        <v>11.849034880867375</v>
      </c>
    </row>
    <row r="207" spans="2:52" x14ac:dyDescent="0.25">
      <c r="B207" s="41" t="str">
        <f t="shared" si="76"/>
        <v>NY</v>
      </c>
      <c r="C207" s="46">
        <v>44807</v>
      </c>
      <c r="D207" s="45">
        <v>3351.8977389283882</v>
      </c>
      <c r="E207" s="45">
        <v>818.51765446724539</v>
      </c>
      <c r="F207" s="45">
        <v>436.09817217357846</v>
      </c>
      <c r="G207" s="48">
        <v>1972.5388459845758</v>
      </c>
      <c r="H207" s="44">
        <v>131681.98273596817</v>
      </c>
      <c r="I207" s="62">
        <f t="shared" si="53"/>
        <v>6579.0524115537883</v>
      </c>
      <c r="J207" s="41">
        <f t="shared" si="54"/>
        <v>2022</v>
      </c>
      <c r="K207" s="41">
        <f t="shared" si="55"/>
        <v>36</v>
      </c>
      <c r="L207" s="41">
        <f t="shared" si="56"/>
        <v>1296</v>
      </c>
      <c r="M207" s="41">
        <f t="shared" si="57"/>
        <v>7.1670378769122198</v>
      </c>
      <c r="N207" s="41">
        <f t="shared" si="58"/>
        <v>1</v>
      </c>
      <c r="O207" s="41">
        <f t="shared" si="59"/>
        <v>9</v>
      </c>
      <c r="P207" s="41">
        <f t="shared" si="60"/>
        <v>0</v>
      </c>
      <c r="Q207" s="41">
        <f t="shared" si="60"/>
        <v>0</v>
      </c>
      <c r="R207" s="41">
        <f t="shared" si="60"/>
        <v>0</v>
      </c>
      <c r="S207" s="41">
        <f t="shared" ref="S207:V270" si="77">IF($O207=S$13,1,0)</f>
        <v>0</v>
      </c>
      <c r="T207" s="41">
        <f t="shared" si="61"/>
        <v>0</v>
      </c>
      <c r="U207" s="41">
        <f t="shared" si="61"/>
        <v>0</v>
      </c>
      <c r="V207" s="41">
        <f t="shared" si="61"/>
        <v>0</v>
      </c>
      <c r="W207" s="41">
        <f t="shared" ref="W207:Z270" si="78">IF($O207=W$13,1,0)</f>
        <v>0</v>
      </c>
      <c r="X207" s="41">
        <f t="shared" si="62"/>
        <v>1</v>
      </c>
      <c r="Y207" s="41">
        <f t="shared" si="62"/>
        <v>0</v>
      </c>
      <c r="Z207" s="41">
        <f t="shared" si="62"/>
        <v>0</v>
      </c>
      <c r="AA207" s="41">
        <f t="shared" ref="AA207:AA270" si="79">IF($O207=AA$13,1,0)</f>
        <v>0</v>
      </c>
      <c r="AB207" s="41">
        <f t="shared" si="63"/>
        <v>0</v>
      </c>
      <c r="AC207" s="41">
        <f t="shared" si="63"/>
        <v>0</v>
      </c>
      <c r="AD207" s="41">
        <f t="shared" si="63"/>
        <v>0</v>
      </c>
      <c r="AE207" s="41">
        <f t="shared" ref="AE207:AF270" si="80">IF($B207=AE$13,1,0)</f>
        <v>1</v>
      </c>
      <c r="AF207" s="41">
        <f t="shared" si="64"/>
        <v>0</v>
      </c>
      <c r="AG207" s="48">
        <v>3351.8977389283882</v>
      </c>
      <c r="AH207" s="48">
        <v>818.51765446724539</v>
      </c>
      <c r="AI207" s="48">
        <v>436.09817217357846</v>
      </c>
      <c r="AJ207" s="48">
        <v>1972.5388459845758</v>
      </c>
      <c r="AK207" s="41">
        <f t="shared" si="65"/>
        <v>11.788145073026943</v>
      </c>
      <c r="AL207" s="41">
        <f>LN(D207+'Models training data'!$Y$4)</f>
        <v>8.200591473506547</v>
      </c>
      <c r="AM207" s="41">
        <f>LN(E207+'Models training data'!$Y$5)</f>
        <v>6.78392495309068</v>
      </c>
      <c r="AN207" s="41">
        <f>LN(F207+'Models training data'!$Y$6)</f>
        <v>6.1768577483436671</v>
      </c>
      <c r="AO207" s="41">
        <f>LN(G207+'Models training data'!$Y$7)</f>
        <v>7.6119127628798919</v>
      </c>
      <c r="AP207" s="41">
        <f t="shared" ref="AP207:AP270" si="81">V207+W207+X207+Y207+Z207</f>
        <v>1</v>
      </c>
      <c r="AQ207" s="41">
        <f t="shared" si="66"/>
        <v>1</v>
      </c>
      <c r="AR207" s="41">
        <f t="shared" si="67"/>
        <v>102291.61539599948</v>
      </c>
      <c r="AS207" s="41">
        <f t="shared" si="68"/>
        <v>126290.89818121851</v>
      </c>
      <c r="AT207" s="41">
        <f t="shared" si="69"/>
        <v>11.769050801687312</v>
      </c>
      <c r="AU207" s="41">
        <f t="shared" si="70"/>
        <v>129770.54849390773</v>
      </c>
      <c r="AV207" s="41">
        <f t="shared" si="71"/>
        <v>11.803256785389555</v>
      </c>
      <c r="AW207" s="41">
        <f t="shared" si="72"/>
        <v>129745.35233047183</v>
      </c>
      <c r="AX207" s="41">
        <f t="shared" si="73"/>
        <v>11.803335121171425</v>
      </c>
      <c r="AY207" s="41">
        <f t="shared" si="74"/>
        <v>11.77930421006949</v>
      </c>
      <c r="AZ207" s="41">
        <f t="shared" si="75"/>
        <v>11.866127706589287</v>
      </c>
    </row>
    <row r="208" spans="2:52" x14ac:dyDescent="0.25">
      <c r="B208" s="41" t="str">
        <f t="shared" si="76"/>
        <v>NY</v>
      </c>
      <c r="C208" s="46">
        <v>44814</v>
      </c>
      <c r="D208" s="45">
        <v>3385.2723358011208</v>
      </c>
      <c r="E208" s="45">
        <v>851.18169074979858</v>
      </c>
      <c r="F208" s="45">
        <v>441.34039438191616</v>
      </c>
      <c r="G208" s="48">
        <v>494.03600317347889</v>
      </c>
      <c r="H208" s="44">
        <v>124056.46409464293</v>
      </c>
      <c r="I208" s="62">
        <f t="shared" ref="I208:I271" si="82">SUM(D208:G208)</f>
        <v>5171.8304241063142</v>
      </c>
      <c r="J208" s="41">
        <f t="shared" ref="J208:J271" si="83">YEAR(C208)</f>
        <v>2022</v>
      </c>
      <c r="K208" s="41">
        <f t="shared" ref="K208:K271" si="84">IF(B208=B207,K207+1,1)</f>
        <v>37</v>
      </c>
      <c r="L208" s="41">
        <f t="shared" ref="L208:L271" si="85">K208^2</f>
        <v>1369</v>
      </c>
      <c r="M208" s="41">
        <f t="shared" ref="M208:M271" si="86">LN(L208)</f>
        <v>7.2218358252884487</v>
      </c>
      <c r="N208" s="41">
        <f t="shared" ref="N208:N271" si="87">IF(K208&lt;127,1,0)</f>
        <v>1</v>
      </c>
      <c r="O208" s="41">
        <f t="shared" ref="O208:O271" si="88">MONTH(C208)</f>
        <v>9</v>
      </c>
      <c r="P208" s="41">
        <f t="shared" ref="P208:AA271" si="89">IF($O208=P$13,1,0)</f>
        <v>0</v>
      </c>
      <c r="Q208" s="41">
        <f t="shared" si="89"/>
        <v>0</v>
      </c>
      <c r="R208" s="41">
        <f t="shared" si="89"/>
        <v>0</v>
      </c>
      <c r="S208" s="41">
        <f t="shared" si="77"/>
        <v>0</v>
      </c>
      <c r="T208" s="41">
        <f t="shared" si="77"/>
        <v>0</v>
      </c>
      <c r="U208" s="41">
        <f t="shared" si="77"/>
        <v>0</v>
      </c>
      <c r="V208" s="41">
        <f t="shared" si="77"/>
        <v>0</v>
      </c>
      <c r="W208" s="41">
        <f t="shared" si="78"/>
        <v>0</v>
      </c>
      <c r="X208" s="41">
        <f t="shared" si="78"/>
        <v>1</v>
      </c>
      <c r="Y208" s="41">
        <f t="shared" si="78"/>
        <v>0</v>
      </c>
      <c r="Z208" s="41">
        <f t="shared" si="78"/>
        <v>0</v>
      </c>
      <c r="AA208" s="41">
        <f t="shared" si="79"/>
        <v>0</v>
      </c>
      <c r="AB208" s="41">
        <f t="shared" ref="AB208:AF271" si="90">IF($B208=AB$13,1,0)</f>
        <v>0</v>
      </c>
      <c r="AC208" s="41">
        <f t="shared" si="90"/>
        <v>0</v>
      </c>
      <c r="AD208" s="41">
        <f t="shared" si="90"/>
        <v>0</v>
      </c>
      <c r="AE208" s="41">
        <f t="shared" si="80"/>
        <v>1</v>
      </c>
      <c r="AF208" s="41">
        <f t="shared" si="80"/>
        <v>0</v>
      </c>
      <c r="AG208" s="48">
        <v>3385.2723358011208</v>
      </c>
      <c r="AH208" s="48">
        <v>851.18169074979858</v>
      </c>
      <c r="AI208" s="48">
        <v>441.34039438191616</v>
      </c>
      <c r="AJ208" s="48">
        <v>494.03600317347889</v>
      </c>
      <c r="AK208" s="41">
        <f t="shared" ref="AK208:AK271" si="91">LN(H208)</f>
        <v>11.728492096546233</v>
      </c>
      <c r="AL208" s="41">
        <f>LN(D208+'Models training data'!$Y$4)</f>
        <v>8.2097107978495778</v>
      </c>
      <c r="AM208" s="41">
        <f>LN(E208+'Models training data'!$Y$5)</f>
        <v>6.8202278887740109</v>
      </c>
      <c r="AN208" s="41">
        <f>LN(F208+'Models training data'!$Y$6)</f>
        <v>6.1876867043767145</v>
      </c>
      <c r="AO208" s="41">
        <f>LN(G208+'Models training data'!$Y$7)</f>
        <v>6.2982862270811912</v>
      </c>
      <c r="AP208" s="41">
        <f t="shared" si="81"/>
        <v>1</v>
      </c>
      <c r="AQ208" s="41">
        <f t="shared" ref="AQ208:AQ271" si="92">AA208+AC208+AD208+AE208+AF208</f>
        <v>1</v>
      </c>
      <c r="AR208" s="41">
        <f t="shared" ref="AR208:AR271" si="93">$C$1+SUMPRODUCT($K$1:$AQ$1,K208:AQ208)</f>
        <v>102267.22508291574</v>
      </c>
      <c r="AS208" s="41">
        <f t="shared" ref="AS208:AS271" si="94">$C$2+SUMPRODUCT($K$2:$AQ$2,K208:AQ208)</f>
        <v>126266.80079117681</v>
      </c>
      <c r="AT208" s="41">
        <f t="shared" ref="AT208:AT271" si="95">$C$3+SUMPRODUCT($K$3:$AQ$3,K208:AQ208)</f>
        <v>11.768793184422533</v>
      </c>
      <c r="AU208" s="41">
        <f t="shared" ref="AU208:AU271" si="96">$C$4+SUMPRODUCT($K$4:$AQ$4,K208:AQ208)</f>
        <v>129714.69333665437</v>
      </c>
      <c r="AV208" s="41">
        <f t="shared" ref="AV208:AV271" si="97">$C$5+SUMPRODUCT($K$5:$AQ$5,K208:AQ208)</f>
        <v>11.802540311509782</v>
      </c>
      <c r="AW208" s="41">
        <f t="shared" ref="AW208:AW271" si="98">$C$6+SUMPRODUCT($K$6:$AQ$6,K208:AQ208)</f>
        <v>129705.70858623509</v>
      </c>
      <c r="AX208" s="41">
        <f t="shared" ref="AX208:AX271" si="99">$C$7+SUMPRODUCT($K$7:$AQ$7,K208:AQ208)</f>
        <v>11.802878772083293</v>
      </c>
      <c r="AY208" s="41">
        <f t="shared" ref="AY208:AY271" si="100">$C$8+SUMPRODUCT($K$8:$AQ$8,K208:AQ208)</f>
        <v>11.548526944493661</v>
      </c>
      <c r="AZ208" s="41">
        <f t="shared" ref="AZ208:AZ271" si="101">$C$9+SUMPRODUCT($K$9:$AQ$9,K208:AQ208)</f>
        <v>11.705608798438069</v>
      </c>
    </row>
    <row r="209" spans="2:52" x14ac:dyDescent="0.25">
      <c r="B209" s="41" t="str">
        <f t="shared" si="76"/>
        <v>NY</v>
      </c>
      <c r="C209" s="46">
        <v>44821</v>
      </c>
      <c r="D209" s="45">
        <v>3419.0239927975458</v>
      </c>
      <c r="E209" s="45">
        <v>871.93293752623686</v>
      </c>
      <c r="F209" s="45">
        <v>445.84192237439549</v>
      </c>
      <c r="G209" s="48">
        <v>313.28437956797086</v>
      </c>
      <c r="H209" s="44">
        <v>121664.26540559542</v>
      </c>
      <c r="I209" s="62">
        <f t="shared" si="82"/>
        <v>5050.083232266149</v>
      </c>
      <c r="J209" s="41">
        <f t="shared" si="83"/>
        <v>2022</v>
      </c>
      <c r="K209" s="41">
        <f t="shared" si="84"/>
        <v>38</v>
      </c>
      <c r="L209" s="41">
        <f t="shared" si="85"/>
        <v>1444</v>
      </c>
      <c r="M209" s="41">
        <f t="shared" si="86"/>
        <v>7.2751723194527713</v>
      </c>
      <c r="N209" s="41">
        <f t="shared" si="87"/>
        <v>1</v>
      </c>
      <c r="O209" s="41">
        <f t="shared" si="88"/>
        <v>9</v>
      </c>
      <c r="P209" s="41">
        <f t="shared" si="89"/>
        <v>0</v>
      </c>
      <c r="Q209" s="41">
        <f t="shared" si="89"/>
        <v>0</v>
      </c>
      <c r="R209" s="41">
        <f t="shared" si="89"/>
        <v>0</v>
      </c>
      <c r="S209" s="41">
        <f t="shared" si="77"/>
        <v>0</v>
      </c>
      <c r="T209" s="41">
        <f t="shared" si="77"/>
        <v>0</v>
      </c>
      <c r="U209" s="41">
        <f t="shared" si="77"/>
        <v>0</v>
      </c>
      <c r="V209" s="41">
        <f t="shared" si="77"/>
        <v>0</v>
      </c>
      <c r="W209" s="41">
        <f t="shared" si="78"/>
        <v>0</v>
      </c>
      <c r="X209" s="41">
        <f t="shared" si="78"/>
        <v>1</v>
      </c>
      <c r="Y209" s="41">
        <f t="shared" si="78"/>
        <v>0</v>
      </c>
      <c r="Z209" s="41">
        <f t="shared" si="78"/>
        <v>0</v>
      </c>
      <c r="AA209" s="41">
        <f t="shared" si="79"/>
        <v>0</v>
      </c>
      <c r="AB209" s="41">
        <f t="shared" si="90"/>
        <v>0</v>
      </c>
      <c r="AC209" s="41">
        <f t="shared" si="90"/>
        <v>0</v>
      </c>
      <c r="AD209" s="41">
        <f t="shared" si="90"/>
        <v>0</v>
      </c>
      <c r="AE209" s="41">
        <f t="shared" si="80"/>
        <v>1</v>
      </c>
      <c r="AF209" s="41">
        <f t="shared" si="80"/>
        <v>0</v>
      </c>
      <c r="AG209" s="48">
        <v>3419.0239927975458</v>
      </c>
      <c r="AH209" s="48">
        <v>871.93293752623686</v>
      </c>
      <c r="AI209" s="48">
        <v>445.84192237439549</v>
      </c>
      <c r="AJ209" s="48">
        <v>313.28437956797086</v>
      </c>
      <c r="AK209" s="41">
        <f t="shared" si="91"/>
        <v>11.709020607309387</v>
      </c>
      <c r="AL209" s="41">
        <f>LN(D209+'Models training data'!$Y$4)</f>
        <v>8.2188493433845515</v>
      </c>
      <c r="AM209" s="41">
        <f>LN(E209+'Models training data'!$Y$5)</f>
        <v>6.8426246074599018</v>
      </c>
      <c r="AN209" s="41">
        <f>LN(F209+'Models training data'!$Y$6)</f>
        <v>6.1968929196447018</v>
      </c>
      <c r="AO209" s="41">
        <f>LN(G209+'Models training data'!$Y$7)</f>
        <v>5.8940937318984794</v>
      </c>
      <c r="AP209" s="41">
        <f t="shared" si="81"/>
        <v>1</v>
      </c>
      <c r="AQ209" s="41">
        <f t="shared" si="92"/>
        <v>1</v>
      </c>
      <c r="AR209" s="41">
        <f t="shared" si="93"/>
        <v>102242.834769832</v>
      </c>
      <c r="AS209" s="41">
        <f t="shared" si="94"/>
        <v>126242.70340113511</v>
      </c>
      <c r="AT209" s="41">
        <f t="shared" si="95"/>
        <v>11.768535567157752</v>
      </c>
      <c r="AU209" s="41">
        <f t="shared" si="96"/>
        <v>129660.01687807683</v>
      </c>
      <c r="AV209" s="41">
        <f t="shared" si="97"/>
        <v>11.801840782831698</v>
      </c>
      <c r="AW209" s="41">
        <f t="shared" si="98"/>
        <v>129667.1221355414</v>
      </c>
      <c r="AX209" s="41">
        <f t="shared" si="99"/>
        <v>11.802434593766453</v>
      </c>
      <c r="AY209" s="41">
        <f t="shared" si="100"/>
        <v>11.523245517202893</v>
      </c>
      <c r="AZ209" s="41">
        <f t="shared" si="101"/>
        <v>11.657395257262634</v>
      </c>
    </row>
    <row r="210" spans="2:52" x14ac:dyDescent="0.25">
      <c r="B210" s="41" t="str">
        <f t="shared" ref="B210:B273" si="102">B209</f>
        <v>NY</v>
      </c>
      <c r="C210" s="46">
        <v>44828</v>
      </c>
      <c r="D210" s="45">
        <v>3453.1434862724104</v>
      </c>
      <c r="E210" s="45">
        <v>886.77198183596943</v>
      </c>
      <c r="F210" s="45">
        <v>450.30915400300535</v>
      </c>
      <c r="G210" s="48">
        <v>326.93397361259787</v>
      </c>
      <c r="H210" s="44">
        <v>122087.16241015175</v>
      </c>
      <c r="I210" s="62">
        <f t="shared" si="82"/>
        <v>5117.1585957239831</v>
      </c>
      <c r="J210" s="41">
        <f t="shared" si="83"/>
        <v>2022</v>
      </c>
      <c r="K210" s="41">
        <f t="shared" si="84"/>
        <v>39</v>
      </c>
      <c r="L210" s="41">
        <f t="shared" si="85"/>
        <v>1521</v>
      </c>
      <c r="M210" s="41">
        <f t="shared" si="86"/>
        <v>7.3271232922592926</v>
      </c>
      <c r="N210" s="41">
        <f t="shared" si="87"/>
        <v>1</v>
      </c>
      <c r="O210" s="41">
        <f t="shared" si="88"/>
        <v>9</v>
      </c>
      <c r="P210" s="41">
        <f t="shared" si="89"/>
        <v>0</v>
      </c>
      <c r="Q210" s="41">
        <f t="shared" si="89"/>
        <v>0</v>
      </c>
      <c r="R210" s="41">
        <f t="shared" si="89"/>
        <v>0</v>
      </c>
      <c r="S210" s="41">
        <f t="shared" si="77"/>
        <v>0</v>
      </c>
      <c r="T210" s="41">
        <f t="shared" si="77"/>
        <v>0</v>
      </c>
      <c r="U210" s="41">
        <f t="shared" si="77"/>
        <v>0</v>
      </c>
      <c r="V210" s="41">
        <f t="shared" si="77"/>
        <v>0</v>
      </c>
      <c r="W210" s="41">
        <f t="shared" si="78"/>
        <v>0</v>
      </c>
      <c r="X210" s="41">
        <f t="shared" si="78"/>
        <v>1</v>
      </c>
      <c r="Y210" s="41">
        <f t="shared" si="78"/>
        <v>0</v>
      </c>
      <c r="Z210" s="41">
        <f t="shared" si="78"/>
        <v>0</v>
      </c>
      <c r="AA210" s="41">
        <f t="shared" si="79"/>
        <v>0</v>
      </c>
      <c r="AB210" s="41">
        <f t="shared" si="90"/>
        <v>0</v>
      </c>
      <c r="AC210" s="41">
        <f t="shared" si="90"/>
        <v>0</v>
      </c>
      <c r="AD210" s="41">
        <f t="shared" si="90"/>
        <v>0</v>
      </c>
      <c r="AE210" s="41">
        <f t="shared" si="80"/>
        <v>1</v>
      </c>
      <c r="AF210" s="41">
        <f t="shared" si="80"/>
        <v>0</v>
      </c>
      <c r="AG210" s="48">
        <v>3453.1434862724104</v>
      </c>
      <c r="AH210" s="48">
        <v>886.77198183596943</v>
      </c>
      <c r="AI210" s="48">
        <v>450.30915400300535</v>
      </c>
      <c r="AJ210" s="48">
        <v>326.93397361259787</v>
      </c>
      <c r="AK210" s="41">
        <f t="shared" si="91"/>
        <v>11.712490514605205</v>
      </c>
      <c r="AL210" s="41">
        <f>LN(D210+'Models training data'!$Y$4)</f>
        <v>8.2280033741747474</v>
      </c>
      <c r="AM210" s="41">
        <f>LN(E210+'Models training data'!$Y$5)</f>
        <v>6.8583381893739164</v>
      </c>
      <c r="AN210" s="41">
        <f>LN(F210+'Models training data'!$Y$6)</f>
        <v>6.2059459660058796</v>
      </c>
      <c r="AO210" s="41">
        <f>LN(G210+'Models training data'!$Y$7)</f>
        <v>5.9310173974841858</v>
      </c>
      <c r="AP210" s="41">
        <f t="shared" si="81"/>
        <v>1</v>
      </c>
      <c r="AQ210" s="41">
        <f t="shared" si="92"/>
        <v>1</v>
      </c>
      <c r="AR210" s="41">
        <f t="shared" si="93"/>
        <v>102218.44445674826</v>
      </c>
      <c r="AS210" s="41">
        <f t="shared" si="94"/>
        <v>126218.6060110934</v>
      </c>
      <c r="AT210" s="41">
        <f t="shared" si="95"/>
        <v>11.768277949892973</v>
      </c>
      <c r="AU210" s="41">
        <f t="shared" si="96"/>
        <v>129606.5191181751</v>
      </c>
      <c r="AV210" s="41">
        <f t="shared" si="97"/>
        <v>11.801158199355307</v>
      </c>
      <c r="AW210" s="41">
        <f t="shared" si="98"/>
        <v>129629.53804453398</v>
      </c>
      <c r="AX210" s="41">
        <f t="shared" si="99"/>
        <v>11.802001953863494</v>
      </c>
      <c r="AY210" s="41">
        <f t="shared" si="100"/>
        <v>11.528256077223832</v>
      </c>
      <c r="AZ210" s="41">
        <f t="shared" si="101"/>
        <v>11.663712496622601</v>
      </c>
    </row>
    <row r="211" spans="2:52" x14ac:dyDescent="0.25">
      <c r="B211" s="41" t="str">
        <f t="shared" si="102"/>
        <v>NY</v>
      </c>
      <c r="C211" s="46">
        <v>44835</v>
      </c>
      <c r="D211" s="45">
        <v>2615.9179450120864</v>
      </c>
      <c r="E211" s="45">
        <v>898.69955912156433</v>
      </c>
      <c r="F211" s="45">
        <v>454.81312678352202</v>
      </c>
      <c r="G211" s="48">
        <v>312.7216754572284</v>
      </c>
      <c r="H211" s="44">
        <v>113642.92766507097</v>
      </c>
      <c r="I211" s="62">
        <f t="shared" si="82"/>
        <v>4282.1523063744016</v>
      </c>
      <c r="J211" s="41">
        <f t="shared" si="83"/>
        <v>2022</v>
      </c>
      <c r="K211" s="41">
        <f t="shared" si="84"/>
        <v>40</v>
      </c>
      <c r="L211" s="41">
        <f t="shared" si="85"/>
        <v>1600</v>
      </c>
      <c r="M211" s="41">
        <f t="shared" si="86"/>
        <v>7.3777589082278725</v>
      </c>
      <c r="N211" s="41">
        <f t="shared" si="87"/>
        <v>1</v>
      </c>
      <c r="O211" s="41">
        <f t="shared" si="88"/>
        <v>10</v>
      </c>
      <c r="P211" s="41">
        <f t="shared" si="89"/>
        <v>0</v>
      </c>
      <c r="Q211" s="41">
        <f t="shared" si="89"/>
        <v>0</v>
      </c>
      <c r="R211" s="41">
        <f t="shared" si="89"/>
        <v>0</v>
      </c>
      <c r="S211" s="41">
        <f t="shared" si="77"/>
        <v>0</v>
      </c>
      <c r="T211" s="41">
        <f t="shared" si="77"/>
        <v>0</v>
      </c>
      <c r="U211" s="41">
        <f t="shared" si="77"/>
        <v>0</v>
      </c>
      <c r="V211" s="41">
        <f t="shared" si="77"/>
        <v>0</v>
      </c>
      <c r="W211" s="41">
        <f t="shared" si="78"/>
        <v>0</v>
      </c>
      <c r="X211" s="41">
        <f t="shared" si="78"/>
        <v>0</v>
      </c>
      <c r="Y211" s="41">
        <f t="shared" si="78"/>
        <v>1</v>
      </c>
      <c r="Z211" s="41">
        <f t="shared" si="78"/>
        <v>0</v>
      </c>
      <c r="AA211" s="41">
        <f t="shared" si="79"/>
        <v>0</v>
      </c>
      <c r="AB211" s="41">
        <f t="shared" si="90"/>
        <v>0</v>
      </c>
      <c r="AC211" s="41">
        <f t="shared" si="90"/>
        <v>0</v>
      </c>
      <c r="AD211" s="41">
        <f t="shared" si="90"/>
        <v>0</v>
      </c>
      <c r="AE211" s="41">
        <f t="shared" si="80"/>
        <v>1</v>
      </c>
      <c r="AF211" s="41">
        <f t="shared" si="80"/>
        <v>0</v>
      </c>
      <c r="AG211" s="48">
        <v>2615.9179450120864</v>
      </c>
      <c r="AH211" s="48">
        <v>898.69955912156433</v>
      </c>
      <c r="AI211" s="48">
        <v>454.81312678352202</v>
      </c>
      <c r="AJ211" s="48">
        <v>312.7216754572284</v>
      </c>
      <c r="AK211" s="41">
        <f t="shared" si="91"/>
        <v>11.640816598264493</v>
      </c>
      <c r="AL211" s="41">
        <f>LN(D211+'Models training data'!$Y$4)</f>
        <v>7.9749197878620315</v>
      </c>
      <c r="AM211" s="41">
        <f>LN(E211+'Models training data'!$Y$5)</f>
        <v>6.8707921263587313</v>
      </c>
      <c r="AN211" s="41">
        <f>LN(F211+'Models training data'!$Y$6)</f>
        <v>6.2149912463359165</v>
      </c>
      <c r="AO211" s="41">
        <f>LN(G211+'Models training data'!$Y$7)</f>
        <v>5.8925419001359653</v>
      </c>
      <c r="AP211" s="41">
        <f t="shared" si="81"/>
        <v>1</v>
      </c>
      <c r="AQ211" s="41">
        <f t="shared" si="92"/>
        <v>1</v>
      </c>
      <c r="AR211" s="41">
        <f t="shared" si="93"/>
        <v>88741.395299572498</v>
      </c>
      <c r="AS211" s="41">
        <f t="shared" si="94"/>
        <v>112742.24034101577</v>
      </c>
      <c r="AT211" s="41">
        <f t="shared" si="95"/>
        <v>11.623104837918612</v>
      </c>
      <c r="AU211" s="41">
        <f t="shared" si="96"/>
        <v>112661.96063772912</v>
      </c>
      <c r="AV211" s="41">
        <f t="shared" si="97"/>
        <v>11.622009007429252</v>
      </c>
      <c r="AW211" s="41">
        <f t="shared" si="98"/>
        <v>112723.35118138844</v>
      </c>
      <c r="AX211" s="41">
        <f t="shared" si="99"/>
        <v>11.623388337316808</v>
      </c>
      <c r="AY211" s="41">
        <f t="shared" si="100"/>
        <v>11.510103176190565</v>
      </c>
      <c r="AZ211" s="41">
        <f t="shared" si="101"/>
        <v>11.657822148977012</v>
      </c>
    </row>
    <row r="212" spans="2:52" x14ac:dyDescent="0.25">
      <c r="B212" s="41" t="str">
        <f t="shared" si="102"/>
        <v>NY</v>
      </c>
      <c r="C212" s="46">
        <v>44842</v>
      </c>
      <c r="D212" s="45">
        <v>2912.2717693180034</v>
      </c>
      <c r="E212" s="45">
        <v>805.27709077380041</v>
      </c>
      <c r="F212" s="45">
        <v>365.81589277006861</v>
      </c>
      <c r="G212" s="48">
        <v>261.06760696016499</v>
      </c>
      <c r="H212" s="44">
        <v>110946.54882434933</v>
      </c>
      <c r="I212" s="62">
        <f t="shared" si="82"/>
        <v>4344.4323598220381</v>
      </c>
      <c r="J212" s="41">
        <f t="shared" si="83"/>
        <v>2022</v>
      </c>
      <c r="K212" s="41">
        <f t="shared" si="84"/>
        <v>41</v>
      </c>
      <c r="L212" s="41">
        <f t="shared" si="85"/>
        <v>1681</v>
      </c>
      <c r="M212" s="41">
        <f t="shared" si="86"/>
        <v>7.4271441334086159</v>
      </c>
      <c r="N212" s="41">
        <f t="shared" si="87"/>
        <v>1</v>
      </c>
      <c r="O212" s="41">
        <f t="shared" si="88"/>
        <v>10</v>
      </c>
      <c r="P212" s="41">
        <f t="shared" si="89"/>
        <v>0</v>
      </c>
      <c r="Q212" s="41">
        <f t="shared" si="89"/>
        <v>0</v>
      </c>
      <c r="R212" s="41">
        <f t="shared" si="89"/>
        <v>0</v>
      </c>
      <c r="S212" s="41">
        <f t="shared" si="77"/>
        <v>0</v>
      </c>
      <c r="T212" s="41">
        <f t="shared" si="77"/>
        <v>0</v>
      </c>
      <c r="U212" s="41">
        <f t="shared" si="77"/>
        <v>0</v>
      </c>
      <c r="V212" s="41">
        <f t="shared" si="77"/>
        <v>0</v>
      </c>
      <c r="W212" s="41">
        <f t="shared" si="78"/>
        <v>0</v>
      </c>
      <c r="X212" s="41">
        <f t="shared" si="78"/>
        <v>0</v>
      </c>
      <c r="Y212" s="41">
        <f t="shared" si="78"/>
        <v>1</v>
      </c>
      <c r="Z212" s="41">
        <f t="shared" si="78"/>
        <v>0</v>
      </c>
      <c r="AA212" s="41">
        <f t="shared" si="79"/>
        <v>0</v>
      </c>
      <c r="AB212" s="41">
        <f t="shared" si="90"/>
        <v>0</v>
      </c>
      <c r="AC212" s="41">
        <f t="shared" si="90"/>
        <v>0</v>
      </c>
      <c r="AD212" s="41">
        <f t="shared" si="90"/>
        <v>0</v>
      </c>
      <c r="AE212" s="41">
        <f t="shared" si="80"/>
        <v>1</v>
      </c>
      <c r="AF212" s="41">
        <f t="shared" si="80"/>
        <v>0</v>
      </c>
      <c r="AG212" s="48">
        <v>2912.2717693180034</v>
      </c>
      <c r="AH212" s="48">
        <v>805.27709077380041</v>
      </c>
      <c r="AI212" s="48">
        <v>365.81589277006861</v>
      </c>
      <c r="AJ212" s="48">
        <v>261.06760696016499</v>
      </c>
      <c r="AK212" s="41">
        <f t="shared" si="91"/>
        <v>11.61680382219285</v>
      </c>
      <c r="AL212" s="41">
        <f>LN(D212+'Models training data'!$Y$4)</f>
        <v>8.071992529762559</v>
      </c>
      <c r="AM212" s="41">
        <f>LN(E212+'Models training data'!$Y$5)</f>
        <v>6.7688255433088242</v>
      </c>
      <c r="AN212" s="41">
        <f>LN(F212+'Models training data'!$Y$6)</f>
        <v>6.0190660385821673</v>
      </c>
      <c r="AO212" s="41">
        <f>LN(G212+'Models training data'!$Y$7)</f>
        <v>5.738734605015047</v>
      </c>
      <c r="AP212" s="41">
        <f t="shared" si="81"/>
        <v>1</v>
      </c>
      <c r="AQ212" s="41">
        <f t="shared" si="92"/>
        <v>1</v>
      </c>
      <c r="AR212" s="41">
        <f t="shared" si="93"/>
        <v>88717.004986488755</v>
      </c>
      <c r="AS212" s="41">
        <f t="shared" si="94"/>
        <v>112718.14295097406</v>
      </c>
      <c r="AT212" s="41">
        <f t="shared" si="95"/>
        <v>11.622847220653833</v>
      </c>
      <c r="AU212" s="41">
        <f t="shared" si="96"/>
        <v>112610.82027517905</v>
      </c>
      <c r="AV212" s="41">
        <f t="shared" si="97"/>
        <v>11.621360314356242</v>
      </c>
      <c r="AW212" s="41">
        <f t="shared" si="98"/>
        <v>112687.62328838964</v>
      </c>
      <c r="AX212" s="41">
        <f t="shared" si="99"/>
        <v>11.62297706457492</v>
      </c>
      <c r="AY212" s="41">
        <f t="shared" si="100"/>
        <v>11.488746177794999</v>
      </c>
      <c r="AZ212" s="41">
        <f t="shared" si="101"/>
        <v>11.618394024861402</v>
      </c>
    </row>
    <row r="213" spans="2:52" x14ac:dyDescent="0.25">
      <c r="B213" s="41" t="str">
        <f t="shared" si="102"/>
        <v>NY</v>
      </c>
      <c r="C213" s="46">
        <v>44849</v>
      </c>
      <c r="D213" s="45">
        <v>3130.5307384102407</v>
      </c>
      <c r="E213" s="45">
        <v>762.12512971204865</v>
      </c>
      <c r="F213" s="45">
        <v>360.11951516964047</v>
      </c>
      <c r="G213" s="48">
        <v>226.75168787298867</v>
      </c>
      <c r="H213" s="44">
        <v>109999.85146602525</v>
      </c>
      <c r="I213" s="62">
        <f t="shared" si="82"/>
        <v>4479.5270711649182</v>
      </c>
      <c r="J213" s="41">
        <f t="shared" si="83"/>
        <v>2022</v>
      </c>
      <c r="K213" s="41">
        <f t="shared" si="84"/>
        <v>42</v>
      </c>
      <c r="L213" s="41">
        <f t="shared" si="85"/>
        <v>1764</v>
      </c>
      <c r="M213" s="41">
        <f t="shared" si="86"/>
        <v>7.4753392365667368</v>
      </c>
      <c r="N213" s="41">
        <f t="shared" si="87"/>
        <v>1</v>
      </c>
      <c r="O213" s="41">
        <f t="shared" si="88"/>
        <v>10</v>
      </c>
      <c r="P213" s="41">
        <f t="shared" si="89"/>
        <v>0</v>
      </c>
      <c r="Q213" s="41">
        <f t="shared" si="89"/>
        <v>0</v>
      </c>
      <c r="R213" s="41">
        <f t="shared" si="89"/>
        <v>0</v>
      </c>
      <c r="S213" s="41">
        <f t="shared" si="77"/>
        <v>0</v>
      </c>
      <c r="T213" s="41">
        <f t="shared" si="77"/>
        <v>0</v>
      </c>
      <c r="U213" s="41">
        <f t="shared" si="77"/>
        <v>0</v>
      </c>
      <c r="V213" s="41">
        <f t="shared" si="77"/>
        <v>0</v>
      </c>
      <c r="W213" s="41">
        <f t="shared" si="78"/>
        <v>0</v>
      </c>
      <c r="X213" s="41">
        <f t="shared" si="78"/>
        <v>0</v>
      </c>
      <c r="Y213" s="41">
        <f t="shared" si="78"/>
        <v>1</v>
      </c>
      <c r="Z213" s="41">
        <f t="shared" si="78"/>
        <v>0</v>
      </c>
      <c r="AA213" s="41">
        <f t="shared" si="79"/>
        <v>0</v>
      </c>
      <c r="AB213" s="41">
        <f t="shared" si="90"/>
        <v>0</v>
      </c>
      <c r="AC213" s="41">
        <f t="shared" si="90"/>
        <v>0</v>
      </c>
      <c r="AD213" s="41">
        <f t="shared" si="90"/>
        <v>0</v>
      </c>
      <c r="AE213" s="41">
        <f t="shared" si="80"/>
        <v>1</v>
      </c>
      <c r="AF213" s="41">
        <f t="shared" si="80"/>
        <v>0</v>
      </c>
      <c r="AG213" s="48">
        <v>3130.5307384102407</v>
      </c>
      <c r="AH213" s="48">
        <v>762.12512971204865</v>
      </c>
      <c r="AI213" s="48">
        <v>360.11951516964047</v>
      </c>
      <c r="AJ213" s="48">
        <v>226.75168787298867</v>
      </c>
      <c r="AK213" s="41">
        <f t="shared" si="91"/>
        <v>11.608234294464781</v>
      </c>
      <c r="AL213" s="41">
        <f>LN(D213+'Models training data'!$Y$4)</f>
        <v>8.13790373305849</v>
      </c>
      <c r="AM213" s="41">
        <f>LN(E213+'Models training data'!$Y$5)</f>
        <v>6.7179706008871847</v>
      </c>
      <c r="AN213" s="41">
        <f>LN(F213+'Models training data'!$Y$6)</f>
        <v>6.0051159390136988</v>
      </c>
      <c r="AO213" s="41">
        <f>LN(G213+'Models training data'!$Y$7)</f>
        <v>5.6216867107130239</v>
      </c>
      <c r="AP213" s="41">
        <f t="shared" si="81"/>
        <v>1</v>
      </c>
      <c r="AQ213" s="41">
        <f t="shared" si="92"/>
        <v>1</v>
      </c>
      <c r="AR213" s="41">
        <f t="shared" si="93"/>
        <v>88692.614673405013</v>
      </c>
      <c r="AS213" s="41">
        <f t="shared" si="94"/>
        <v>112694.04556093237</v>
      </c>
      <c r="AT213" s="41">
        <f t="shared" si="95"/>
        <v>11.622589603389052</v>
      </c>
      <c r="AU213" s="41">
        <f t="shared" si="96"/>
        <v>112560.85861130478</v>
      </c>
      <c r="AV213" s="41">
        <f t="shared" si="97"/>
        <v>11.620728566484923</v>
      </c>
      <c r="AW213" s="41">
        <f t="shared" si="98"/>
        <v>112652.75639282733</v>
      </c>
      <c r="AX213" s="41">
        <f t="shared" si="99"/>
        <v>11.622575702990584</v>
      </c>
      <c r="AY213" s="41">
        <f t="shared" si="100"/>
        <v>11.482004458386594</v>
      </c>
      <c r="AZ213" s="41">
        <f t="shared" si="101"/>
        <v>11.601220695580924</v>
      </c>
    </row>
    <row r="214" spans="2:52" x14ac:dyDescent="0.25">
      <c r="B214" s="41" t="str">
        <f t="shared" si="102"/>
        <v>NY</v>
      </c>
      <c r="C214" s="46">
        <v>44856</v>
      </c>
      <c r="D214" s="45">
        <v>3294.231421773683</v>
      </c>
      <c r="E214" s="45">
        <v>744.14401502442422</v>
      </c>
      <c r="F214" s="45">
        <v>362.78525666852397</v>
      </c>
      <c r="G214" s="48">
        <v>224.0694648976737</v>
      </c>
      <c r="H214" s="44">
        <v>110024.26051004976</v>
      </c>
      <c r="I214" s="62">
        <f t="shared" si="82"/>
        <v>4625.2301583643057</v>
      </c>
      <c r="J214" s="41">
        <f t="shared" si="83"/>
        <v>2022</v>
      </c>
      <c r="K214" s="41">
        <f t="shared" si="84"/>
        <v>43</v>
      </c>
      <c r="L214" s="41">
        <f t="shared" si="85"/>
        <v>1849</v>
      </c>
      <c r="M214" s="41">
        <f t="shared" si="86"/>
        <v>7.5224002313871248</v>
      </c>
      <c r="N214" s="41">
        <f t="shared" si="87"/>
        <v>1</v>
      </c>
      <c r="O214" s="41">
        <f t="shared" si="88"/>
        <v>10</v>
      </c>
      <c r="P214" s="41">
        <f t="shared" si="89"/>
        <v>0</v>
      </c>
      <c r="Q214" s="41">
        <f t="shared" si="89"/>
        <v>0</v>
      </c>
      <c r="R214" s="41">
        <f t="shared" si="89"/>
        <v>0</v>
      </c>
      <c r="S214" s="41">
        <f t="shared" si="77"/>
        <v>0</v>
      </c>
      <c r="T214" s="41">
        <f t="shared" si="77"/>
        <v>0</v>
      </c>
      <c r="U214" s="41">
        <f t="shared" si="77"/>
        <v>0</v>
      </c>
      <c r="V214" s="41">
        <f t="shared" si="77"/>
        <v>0</v>
      </c>
      <c r="W214" s="41">
        <f t="shared" si="78"/>
        <v>0</v>
      </c>
      <c r="X214" s="41">
        <f t="shared" si="78"/>
        <v>0</v>
      </c>
      <c r="Y214" s="41">
        <f t="shared" si="78"/>
        <v>1</v>
      </c>
      <c r="Z214" s="41">
        <f t="shared" si="78"/>
        <v>0</v>
      </c>
      <c r="AA214" s="41">
        <f t="shared" si="79"/>
        <v>0</v>
      </c>
      <c r="AB214" s="41">
        <f t="shared" si="90"/>
        <v>0</v>
      </c>
      <c r="AC214" s="41">
        <f t="shared" si="90"/>
        <v>0</v>
      </c>
      <c r="AD214" s="41">
        <f t="shared" si="90"/>
        <v>0</v>
      </c>
      <c r="AE214" s="41">
        <f t="shared" si="80"/>
        <v>1</v>
      </c>
      <c r="AF214" s="41">
        <f t="shared" si="80"/>
        <v>0</v>
      </c>
      <c r="AG214" s="48">
        <v>3294.231421773683</v>
      </c>
      <c r="AH214" s="48">
        <v>744.14401502442422</v>
      </c>
      <c r="AI214" s="48">
        <v>362.78525666852397</v>
      </c>
      <c r="AJ214" s="48">
        <v>224.0694648976737</v>
      </c>
      <c r="AK214" s="41">
        <f t="shared" si="91"/>
        <v>11.608456170548319</v>
      </c>
      <c r="AL214" s="41">
        <f>LN(D214+'Models training data'!$Y$4)</f>
        <v>8.1846359639269934</v>
      </c>
      <c r="AM214" s="41">
        <f>LN(E214+'Models training data'!$Y$5)</f>
        <v>6.6959918537523047</v>
      </c>
      <c r="AN214" s="41">
        <f>LN(F214+'Models training data'!$Y$6)</f>
        <v>6.0116684187653</v>
      </c>
      <c r="AO214" s="41">
        <f>LN(G214+'Models training data'!$Y$7)</f>
        <v>5.6119335921823286</v>
      </c>
      <c r="AP214" s="41">
        <f t="shared" si="81"/>
        <v>1</v>
      </c>
      <c r="AQ214" s="41">
        <f t="shared" si="92"/>
        <v>1</v>
      </c>
      <c r="AR214" s="41">
        <f t="shared" si="93"/>
        <v>88668.224360321256</v>
      </c>
      <c r="AS214" s="41">
        <f t="shared" si="94"/>
        <v>112669.94817089067</v>
      </c>
      <c r="AT214" s="41">
        <f t="shared" si="95"/>
        <v>11.622331986124273</v>
      </c>
      <c r="AU214" s="41">
        <f t="shared" si="96"/>
        <v>112512.07564610634</v>
      </c>
      <c r="AV214" s="41">
        <f t="shared" si="97"/>
        <v>11.620113763815292</v>
      </c>
      <c r="AW214" s="41">
        <f t="shared" si="98"/>
        <v>112618.70997142891</v>
      </c>
      <c r="AX214" s="41">
        <f t="shared" si="99"/>
        <v>11.62218378609024</v>
      </c>
      <c r="AY214" s="41">
        <f t="shared" si="100"/>
        <v>11.482972282163651</v>
      </c>
      <c r="AZ214" s="41">
        <f t="shared" si="101"/>
        <v>11.600239138186547</v>
      </c>
    </row>
    <row r="215" spans="2:52" x14ac:dyDescent="0.25">
      <c r="B215" s="41" t="str">
        <f t="shared" si="102"/>
        <v>NY</v>
      </c>
      <c r="C215" s="46">
        <v>44863</v>
      </c>
      <c r="D215" s="45">
        <v>3419.8504991769578</v>
      </c>
      <c r="E215" s="45">
        <v>738.78427218229604</v>
      </c>
      <c r="F215" s="45">
        <v>366.31956386992795</v>
      </c>
      <c r="G215" s="48">
        <v>227.35000641540771</v>
      </c>
      <c r="H215" s="44">
        <v>110251.15553208467</v>
      </c>
      <c r="I215" s="62">
        <f t="shared" si="82"/>
        <v>4752.3043416445898</v>
      </c>
      <c r="J215" s="41">
        <f t="shared" si="83"/>
        <v>2022</v>
      </c>
      <c r="K215" s="41">
        <f t="shared" si="84"/>
        <v>44</v>
      </c>
      <c r="L215" s="41">
        <f t="shared" si="85"/>
        <v>1936</v>
      </c>
      <c r="M215" s="41">
        <f t="shared" si="86"/>
        <v>7.568379267836522</v>
      </c>
      <c r="N215" s="41">
        <f t="shared" si="87"/>
        <v>1</v>
      </c>
      <c r="O215" s="41">
        <f t="shared" si="88"/>
        <v>10</v>
      </c>
      <c r="P215" s="41">
        <f t="shared" si="89"/>
        <v>0</v>
      </c>
      <c r="Q215" s="41">
        <f t="shared" si="89"/>
        <v>0</v>
      </c>
      <c r="R215" s="41">
        <f t="shared" si="89"/>
        <v>0</v>
      </c>
      <c r="S215" s="41">
        <f t="shared" si="77"/>
        <v>0</v>
      </c>
      <c r="T215" s="41">
        <f t="shared" si="77"/>
        <v>0</v>
      </c>
      <c r="U215" s="41">
        <f t="shared" si="77"/>
        <v>0</v>
      </c>
      <c r="V215" s="41">
        <f t="shared" si="77"/>
        <v>0</v>
      </c>
      <c r="W215" s="41">
        <f t="shared" si="78"/>
        <v>0</v>
      </c>
      <c r="X215" s="41">
        <f t="shared" si="78"/>
        <v>0</v>
      </c>
      <c r="Y215" s="41">
        <f t="shared" si="78"/>
        <v>1</v>
      </c>
      <c r="Z215" s="41">
        <f t="shared" si="78"/>
        <v>0</v>
      </c>
      <c r="AA215" s="41">
        <f t="shared" si="79"/>
        <v>0</v>
      </c>
      <c r="AB215" s="41">
        <f t="shared" si="90"/>
        <v>0</v>
      </c>
      <c r="AC215" s="41">
        <f t="shared" si="90"/>
        <v>0</v>
      </c>
      <c r="AD215" s="41">
        <f t="shared" si="90"/>
        <v>0</v>
      </c>
      <c r="AE215" s="41">
        <f t="shared" si="80"/>
        <v>1</v>
      </c>
      <c r="AF215" s="41">
        <f t="shared" si="80"/>
        <v>0</v>
      </c>
      <c r="AG215" s="48">
        <v>3419.8504991769578</v>
      </c>
      <c r="AH215" s="48">
        <v>738.78427218229604</v>
      </c>
      <c r="AI215" s="48">
        <v>366.31956386992795</v>
      </c>
      <c r="AJ215" s="48">
        <v>227.35000641540771</v>
      </c>
      <c r="AK215" s="41">
        <f t="shared" si="91"/>
        <v>11.610516274270807</v>
      </c>
      <c r="AL215" s="41">
        <f>LN(D215+'Models training data'!$Y$4)</f>
        <v>8.2190720827225068</v>
      </c>
      <c r="AM215" s="41">
        <f>LN(E215+'Models training data'!$Y$5)</f>
        <v>6.6893459510288125</v>
      </c>
      <c r="AN215" s="41">
        <f>LN(F215+'Models training data'!$Y$6)</f>
        <v>6.0202901868373315</v>
      </c>
      <c r="AO215" s="41">
        <f>LN(G215+'Models training data'!$Y$7)</f>
        <v>5.6238494055174915</v>
      </c>
      <c r="AP215" s="41">
        <f t="shared" si="81"/>
        <v>1</v>
      </c>
      <c r="AQ215" s="41">
        <f t="shared" si="92"/>
        <v>1</v>
      </c>
      <c r="AR215" s="41">
        <f t="shared" si="93"/>
        <v>88643.834047237513</v>
      </c>
      <c r="AS215" s="41">
        <f t="shared" si="94"/>
        <v>112645.85078084897</v>
      </c>
      <c r="AT215" s="41">
        <f t="shared" si="95"/>
        <v>11.622074368859492</v>
      </c>
      <c r="AU215" s="41">
        <f t="shared" si="96"/>
        <v>112464.47137958372</v>
      </c>
      <c r="AV215" s="41">
        <f t="shared" si="97"/>
        <v>11.619515906347354</v>
      </c>
      <c r="AW215" s="41">
        <f t="shared" si="98"/>
        <v>112585.44629614061</v>
      </c>
      <c r="AX215" s="41">
        <f t="shared" si="99"/>
        <v>11.621800879576792</v>
      </c>
      <c r="AY215" s="41">
        <f t="shared" si="100"/>
        <v>11.48570728692747</v>
      </c>
      <c r="AZ215" s="41">
        <f t="shared" si="101"/>
        <v>11.602681698164295</v>
      </c>
    </row>
    <row r="216" spans="2:52" x14ac:dyDescent="0.25">
      <c r="B216" s="41" t="str">
        <f t="shared" si="102"/>
        <v>NY</v>
      </c>
      <c r="C216" s="46">
        <v>44870</v>
      </c>
      <c r="D216" s="45">
        <v>3518.9227383986035</v>
      </c>
      <c r="E216" s="45">
        <v>739.77152340793282</v>
      </c>
      <c r="F216" s="45">
        <v>369.9734049720991</v>
      </c>
      <c r="G216" s="48">
        <v>261.37911042262408</v>
      </c>
      <c r="H216" s="44">
        <v>110174.58346369513</v>
      </c>
      <c r="I216" s="62">
        <f t="shared" si="82"/>
        <v>4890.0467772012598</v>
      </c>
      <c r="J216" s="41">
        <f t="shared" si="83"/>
        <v>2022</v>
      </c>
      <c r="K216" s="41">
        <f t="shared" si="84"/>
        <v>45</v>
      </c>
      <c r="L216" s="41">
        <f t="shared" si="85"/>
        <v>2025</v>
      </c>
      <c r="M216" s="41">
        <f t="shared" si="86"/>
        <v>7.6133249795406392</v>
      </c>
      <c r="N216" s="41">
        <f t="shared" si="87"/>
        <v>1</v>
      </c>
      <c r="O216" s="41">
        <f t="shared" si="88"/>
        <v>11</v>
      </c>
      <c r="P216" s="41">
        <f t="shared" si="89"/>
        <v>0</v>
      </c>
      <c r="Q216" s="41">
        <f t="shared" si="89"/>
        <v>0</v>
      </c>
      <c r="R216" s="41">
        <f t="shared" si="89"/>
        <v>0</v>
      </c>
      <c r="S216" s="41">
        <f t="shared" si="77"/>
        <v>0</v>
      </c>
      <c r="T216" s="41">
        <f t="shared" si="77"/>
        <v>0</v>
      </c>
      <c r="U216" s="41">
        <f t="shared" si="77"/>
        <v>0</v>
      </c>
      <c r="V216" s="41">
        <f t="shared" si="77"/>
        <v>0</v>
      </c>
      <c r="W216" s="41">
        <f t="shared" si="78"/>
        <v>0</v>
      </c>
      <c r="X216" s="41">
        <f t="shared" si="78"/>
        <v>0</v>
      </c>
      <c r="Y216" s="41">
        <f t="shared" si="78"/>
        <v>0</v>
      </c>
      <c r="Z216" s="41">
        <f t="shared" si="78"/>
        <v>1</v>
      </c>
      <c r="AA216" s="41">
        <f t="shared" si="79"/>
        <v>0</v>
      </c>
      <c r="AB216" s="41">
        <f t="shared" si="90"/>
        <v>0</v>
      </c>
      <c r="AC216" s="41">
        <f t="shared" si="90"/>
        <v>0</v>
      </c>
      <c r="AD216" s="41">
        <f t="shared" si="90"/>
        <v>0</v>
      </c>
      <c r="AE216" s="41">
        <f t="shared" si="80"/>
        <v>1</v>
      </c>
      <c r="AF216" s="41">
        <f t="shared" si="80"/>
        <v>0</v>
      </c>
      <c r="AG216" s="48">
        <v>3518.9227383986035</v>
      </c>
      <c r="AH216" s="48">
        <v>739.77152340793282</v>
      </c>
      <c r="AI216" s="48">
        <v>369.9734049720991</v>
      </c>
      <c r="AJ216" s="48">
        <v>261.37911042262408</v>
      </c>
      <c r="AK216" s="41">
        <f t="shared" si="91"/>
        <v>11.609821509024076</v>
      </c>
      <c r="AL216" s="41">
        <f>LN(D216+'Models training data'!$Y$4)</f>
        <v>8.2454184490264026</v>
      </c>
      <c r="AM216" s="41">
        <f>LN(E216+'Models training data'!$Y$5)</f>
        <v>6.6905734328695772</v>
      </c>
      <c r="AN216" s="41">
        <f>LN(F216+'Models training data'!$Y$6)</f>
        <v>6.0291260858868938</v>
      </c>
      <c r="AO216" s="41">
        <f>LN(G216+'Models training data'!$Y$7)</f>
        <v>5.7397367820996603</v>
      </c>
      <c r="AP216" s="41">
        <f t="shared" si="81"/>
        <v>1</v>
      </c>
      <c r="AQ216" s="41">
        <f t="shared" si="92"/>
        <v>1</v>
      </c>
      <c r="AR216" s="41">
        <f t="shared" si="93"/>
        <v>109124.38569751511</v>
      </c>
      <c r="AS216" s="41">
        <f t="shared" si="94"/>
        <v>134161.83309494931</v>
      </c>
      <c r="AT216" s="41">
        <f t="shared" si="95"/>
        <v>11.844258962035246</v>
      </c>
      <c r="AU216" s="41">
        <f t="shared" si="96"/>
        <v>129310.28523095699</v>
      </c>
      <c r="AV216" s="41">
        <f t="shared" si="97"/>
        <v>11.797418547732459</v>
      </c>
      <c r="AW216" s="41">
        <f t="shared" si="98"/>
        <v>129422.48455390318</v>
      </c>
      <c r="AX216" s="41">
        <f t="shared" si="99"/>
        <v>11.799618509174726</v>
      </c>
      <c r="AY216" s="41">
        <f t="shared" si="100"/>
        <v>11.49357355524282</v>
      </c>
      <c r="AZ216" s="41">
        <f t="shared" si="101"/>
        <v>11.618333249899873</v>
      </c>
    </row>
    <row r="217" spans="2:52" x14ac:dyDescent="0.25">
      <c r="B217" s="41" t="str">
        <f t="shared" si="102"/>
        <v>NY</v>
      </c>
      <c r="C217" s="46">
        <v>44877</v>
      </c>
      <c r="D217" s="45">
        <v>3599.523579743503</v>
      </c>
      <c r="E217" s="45">
        <v>743.96894289391901</v>
      </c>
      <c r="F217" s="45">
        <v>373.67220356816728</v>
      </c>
      <c r="G217" s="48">
        <v>259.57569417863647</v>
      </c>
      <c r="H217" s="44">
        <v>110298.41467140797</v>
      </c>
      <c r="I217" s="62">
        <f t="shared" si="82"/>
        <v>4976.7404203842252</v>
      </c>
      <c r="J217" s="41">
        <f t="shared" si="83"/>
        <v>2022</v>
      </c>
      <c r="K217" s="41">
        <f t="shared" si="84"/>
        <v>46</v>
      </c>
      <c r="L217" s="41">
        <f t="shared" si="85"/>
        <v>2116</v>
      </c>
      <c r="M217" s="41">
        <f t="shared" si="86"/>
        <v>7.6572827929781901</v>
      </c>
      <c r="N217" s="41">
        <f t="shared" si="87"/>
        <v>1</v>
      </c>
      <c r="O217" s="41">
        <f t="shared" si="88"/>
        <v>11</v>
      </c>
      <c r="P217" s="41">
        <f t="shared" si="89"/>
        <v>0</v>
      </c>
      <c r="Q217" s="41">
        <f t="shared" si="89"/>
        <v>0</v>
      </c>
      <c r="R217" s="41">
        <f t="shared" si="89"/>
        <v>0</v>
      </c>
      <c r="S217" s="41">
        <f t="shared" si="77"/>
        <v>0</v>
      </c>
      <c r="T217" s="41">
        <f t="shared" si="77"/>
        <v>0</v>
      </c>
      <c r="U217" s="41">
        <f t="shared" si="77"/>
        <v>0</v>
      </c>
      <c r="V217" s="41">
        <f t="shared" si="77"/>
        <v>0</v>
      </c>
      <c r="W217" s="41">
        <f t="shared" si="78"/>
        <v>0</v>
      </c>
      <c r="X217" s="41">
        <f t="shared" si="78"/>
        <v>0</v>
      </c>
      <c r="Y217" s="41">
        <f t="shared" si="78"/>
        <v>0</v>
      </c>
      <c r="Z217" s="41">
        <f t="shared" si="78"/>
        <v>1</v>
      </c>
      <c r="AA217" s="41">
        <f t="shared" si="79"/>
        <v>0</v>
      </c>
      <c r="AB217" s="41">
        <f t="shared" si="90"/>
        <v>0</v>
      </c>
      <c r="AC217" s="41">
        <f t="shared" si="90"/>
        <v>0</v>
      </c>
      <c r="AD217" s="41">
        <f t="shared" si="90"/>
        <v>0</v>
      </c>
      <c r="AE217" s="41">
        <f t="shared" si="80"/>
        <v>1</v>
      </c>
      <c r="AF217" s="41">
        <f t="shared" si="80"/>
        <v>0</v>
      </c>
      <c r="AG217" s="48">
        <v>3599.523579743503</v>
      </c>
      <c r="AH217" s="48">
        <v>743.96894289391901</v>
      </c>
      <c r="AI217" s="48">
        <v>373.67220356816728</v>
      </c>
      <c r="AJ217" s="48">
        <v>259.57569417863647</v>
      </c>
      <c r="AK217" s="41">
        <f t="shared" si="91"/>
        <v>11.610944832258955</v>
      </c>
      <c r="AL217" s="41">
        <f>LN(D217+'Models training data'!$Y$4)</f>
        <v>8.2663521595557512</v>
      </c>
      <c r="AM217" s="41">
        <f>LN(E217+'Models training data'!$Y$5)</f>
        <v>6.6957754664906934</v>
      </c>
      <c r="AN217" s="41">
        <f>LN(F217+'Models training data'!$Y$6)</f>
        <v>6.0379918850322376</v>
      </c>
      <c r="AO217" s="41">
        <f>LN(G217+'Models training data'!$Y$7)</f>
        <v>5.7339208105252411</v>
      </c>
      <c r="AP217" s="41">
        <f t="shared" si="81"/>
        <v>1</v>
      </c>
      <c r="AQ217" s="41">
        <f t="shared" si="92"/>
        <v>1</v>
      </c>
      <c r="AR217" s="41">
        <f t="shared" si="93"/>
        <v>109099.99538443137</v>
      </c>
      <c r="AS217" s="41">
        <f t="shared" si="94"/>
        <v>134137.73570490759</v>
      </c>
      <c r="AT217" s="41">
        <f t="shared" si="95"/>
        <v>11.844001344770467</v>
      </c>
      <c r="AU217" s="41">
        <f t="shared" si="96"/>
        <v>129265.03836178601</v>
      </c>
      <c r="AV217" s="41">
        <f t="shared" si="97"/>
        <v>11.796854580667901</v>
      </c>
      <c r="AW217" s="41">
        <f t="shared" si="98"/>
        <v>129390.68313861734</v>
      </c>
      <c r="AX217" s="41">
        <f t="shared" si="99"/>
        <v>11.799252435103107</v>
      </c>
      <c r="AY217" s="41">
        <f t="shared" si="100"/>
        <v>11.495730889438567</v>
      </c>
      <c r="AZ217" s="41">
        <f t="shared" si="101"/>
        <v>11.618977417536035</v>
      </c>
    </row>
    <row r="218" spans="2:52" x14ac:dyDescent="0.25">
      <c r="B218" s="41" t="str">
        <f t="shared" si="102"/>
        <v>NY</v>
      </c>
      <c r="C218" s="46">
        <v>44884</v>
      </c>
      <c r="D218" s="45">
        <v>3667.3069453135777</v>
      </c>
      <c r="E218" s="45">
        <v>749.80848444881167</v>
      </c>
      <c r="F218" s="45">
        <v>377.40883205848365</v>
      </c>
      <c r="G218" s="48">
        <v>236.6565215499534</v>
      </c>
      <c r="H218" s="44">
        <v>109933.367677662</v>
      </c>
      <c r="I218" s="62">
        <f t="shared" si="82"/>
        <v>5031.1807833708253</v>
      </c>
      <c r="J218" s="41">
        <f t="shared" si="83"/>
        <v>2022</v>
      </c>
      <c r="K218" s="41">
        <f t="shared" si="84"/>
        <v>47</v>
      </c>
      <c r="L218" s="41">
        <f t="shared" si="85"/>
        <v>2209</v>
      </c>
      <c r="M218" s="41">
        <f t="shared" si="86"/>
        <v>7.7002952034201169</v>
      </c>
      <c r="N218" s="41">
        <f t="shared" si="87"/>
        <v>1</v>
      </c>
      <c r="O218" s="41">
        <f t="shared" si="88"/>
        <v>11</v>
      </c>
      <c r="P218" s="41">
        <f t="shared" si="89"/>
        <v>0</v>
      </c>
      <c r="Q218" s="41">
        <f t="shared" si="89"/>
        <v>0</v>
      </c>
      <c r="R218" s="41">
        <f t="shared" si="89"/>
        <v>0</v>
      </c>
      <c r="S218" s="41">
        <f t="shared" si="77"/>
        <v>0</v>
      </c>
      <c r="T218" s="41">
        <f t="shared" si="77"/>
        <v>0</v>
      </c>
      <c r="U218" s="41">
        <f t="shared" si="77"/>
        <v>0</v>
      </c>
      <c r="V218" s="41">
        <f t="shared" si="77"/>
        <v>0</v>
      </c>
      <c r="W218" s="41">
        <f t="shared" si="78"/>
        <v>0</v>
      </c>
      <c r="X218" s="41">
        <f t="shared" si="78"/>
        <v>0</v>
      </c>
      <c r="Y218" s="41">
        <f t="shared" si="78"/>
        <v>0</v>
      </c>
      <c r="Z218" s="41">
        <f t="shared" si="78"/>
        <v>1</v>
      </c>
      <c r="AA218" s="41">
        <f t="shared" si="79"/>
        <v>0</v>
      </c>
      <c r="AB218" s="41">
        <f t="shared" si="90"/>
        <v>0</v>
      </c>
      <c r="AC218" s="41">
        <f t="shared" si="90"/>
        <v>0</v>
      </c>
      <c r="AD218" s="41">
        <f t="shared" si="90"/>
        <v>0</v>
      </c>
      <c r="AE218" s="41">
        <f t="shared" si="80"/>
        <v>1</v>
      </c>
      <c r="AF218" s="41">
        <f t="shared" si="80"/>
        <v>0</v>
      </c>
      <c r="AG218" s="48">
        <v>3667.3069453135777</v>
      </c>
      <c r="AH218" s="48">
        <v>749.80848444881167</v>
      </c>
      <c r="AI218" s="48">
        <v>377.40883205848365</v>
      </c>
      <c r="AJ218" s="48">
        <v>236.6565215499534</v>
      </c>
      <c r="AK218" s="41">
        <f t="shared" si="91"/>
        <v>11.607629712849986</v>
      </c>
      <c r="AL218" s="41">
        <f>LN(D218+'Models training data'!$Y$4)</f>
        <v>8.2836238995417979</v>
      </c>
      <c r="AM218" s="41">
        <f>LN(E218+'Models training data'!$Y$5)</f>
        <v>6.7029679298218898</v>
      </c>
      <c r="AN218" s="41">
        <f>LN(F218+'Models training data'!$Y$6)</f>
        <v>6.0468692533972819</v>
      </c>
      <c r="AO218" s="41">
        <f>LN(G218+'Models training data'!$Y$7)</f>
        <v>5.6569003321239366</v>
      </c>
      <c r="AP218" s="41">
        <f t="shared" si="81"/>
        <v>1</v>
      </c>
      <c r="AQ218" s="41">
        <f t="shared" si="92"/>
        <v>1</v>
      </c>
      <c r="AR218" s="41">
        <f t="shared" si="93"/>
        <v>109075.60507134763</v>
      </c>
      <c r="AS218" s="41">
        <f t="shared" si="94"/>
        <v>134113.63831486591</v>
      </c>
      <c r="AT218" s="41">
        <f t="shared" si="95"/>
        <v>11.843743727505686</v>
      </c>
      <c r="AU218" s="41">
        <f t="shared" si="96"/>
        <v>129220.97019129083</v>
      </c>
      <c r="AV218" s="41">
        <f t="shared" si="97"/>
        <v>11.796307558805035</v>
      </c>
      <c r="AW218" s="41">
        <f t="shared" si="98"/>
        <v>129359.56567803546</v>
      </c>
      <c r="AX218" s="41">
        <f t="shared" si="99"/>
        <v>11.798894234205717</v>
      </c>
      <c r="AY218" s="41">
        <f t="shared" si="100"/>
        <v>11.494453775892243</v>
      </c>
      <c r="AZ218" s="41">
        <f t="shared" si="101"/>
        <v>11.610820886127538</v>
      </c>
    </row>
    <row r="219" spans="2:52" x14ac:dyDescent="0.25">
      <c r="B219" s="41" t="str">
        <f t="shared" si="102"/>
        <v>NY</v>
      </c>
      <c r="C219" s="46">
        <v>44891</v>
      </c>
      <c r="D219" s="45">
        <v>3726.2317056075617</v>
      </c>
      <c r="E219" s="45">
        <v>756.50649535627645</v>
      </c>
      <c r="F219" s="45">
        <v>381.18291102453202</v>
      </c>
      <c r="G219" s="48">
        <v>269.92645145665188</v>
      </c>
      <c r="H219" s="44">
        <v>110845.65573567706</v>
      </c>
      <c r="I219" s="62">
        <f t="shared" si="82"/>
        <v>5133.8475634450224</v>
      </c>
      <c r="J219" s="41">
        <f t="shared" si="83"/>
        <v>2022</v>
      </c>
      <c r="K219" s="41">
        <f t="shared" si="84"/>
        <v>48</v>
      </c>
      <c r="L219" s="41">
        <f t="shared" si="85"/>
        <v>2304</v>
      </c>
      <c r="M219" s="41">
        <f t="shared" si="86"/>
        <v>7.7424020218157823</v>
      </c>
      <c r="N219" s="41">
        <f t="shared" si="87"/>
        <v>1</v>
      </c>
      <c r="O219" s="41">
        <f t="shared" si="88"/>
        <v>11</v>
      </c>
      <c r="P219" s="41">
        <f t="shared" si="89"/>
        <v>0</v>
      </c>
      <c r="Q219" s="41">
        <f t="shared" si="89"/>
        <v>0</v>
      </c>
      <c r="R219" s="41">
        <f t="shared" si="89"/>
        <v>0</v>
      </c>
      <c r="S219" s="41">
        <f t="shared" si="77"/>
        <v>0</v>
      </c>
      <c r="T219" s="41">
        <f t="shared" si="77"/>
        <v>0</v>
      </c>
      <c r="U219" s="41">
        <f t="shared" si="77"/>
        <v>0</v>
      </c>
      <c r="V219" s="41">
        <f t="shared" si="77"/>
        <v>0</v>
      </c>
      <c r="W219" s="41">
        <f t="shared" si="78"/>
        <v>0</v>
      </c>
      <c r="X219" s="41">
        <f t="shared" si="78"/>
        <v>0</v>
      </c>
      <c r="Y219" s="41">
        <f t="shared" si="78"/>
        <v>0</v>
      </c>
      <c r="Z219" s="41">
        <f t="shared" si="78"/>
        <v>1</v>
      </c>
      <c r="AA219" s="41">
        <f t="shared" si="79"/>
        <v>0</v>
      </c>
      <c r="AB219" s="41">
        <f t="shared" si="90"/>
        <v>0</v>
      </c>
      <c r="AC219" s="41">
        <f t="shared" si="90"/>
        <v>0</v>
      </c>
      <c r="AD219" s="41">
        <f t="shared" si="90"/>
        <v>0</v>
      </c>
      <c r="AE219" s="41">
        <f t="shared" si="80"/>
        <v>1</v>
      </c>
      <c r="AF219" s="41">
        <f t="shared" si="80"/>
        <v>0</v>
      </c>
      <c r="AG219" s="48">
        <v>3726.2317056075617</v>
      </c>
      <c r="AH219" s="48">
        <v>756.50649535627645</v>
      </c>
      <c r="AI219" s="48">
        <v>381.18291102453202</v>
      </c>
      <c r="AJ219" s="48">
        <v>269.92645145665188</v>
      </c>
      <c r="AK219" s="41">
        <f t="shared" si="91"/>
        <v>11.615894023799964</v>
      </c>
      <c r="AL219" s="41">
        <f>LN(D219+'Models training data'!$Y$4)</f>
        <v>8.2983997737006643</v>
      </c>
      <c r="AM219" s="41">
        <f>LN(E219+'Models training data'!$Y$5)</f>
        <v>6.7111545558161128</v>
      </c>
      <c r="AN219" s="41">
        <f>LN(F219+'Models training data'!$Y$6)</f>
        <v>6.0557563071067646</v>
      </c>
      <c r="AO219" s="41">
        <f>LN(G219+'Models training data'!$Y$7)</f>
        <v>5.7668508064360395</v>
      </c>
      <c r="AP219" s="41">
        <f t="shared" si="81"/>
        <v>1</v>
      </c>
      <c r="AQ219" s="41">
        <f t="shared" si="92"/>
        <v>1</v>
      </c>
      <c r="AR219" s="41">
        <f t="shared" si="93"/>
        <v>109051.21475826389</v>
      </c>
      <c r="AS219" s="41">
        <f t="shared" si="94"/>
        <v>134089.54092482419</v>
      </c>
      <c r="AT219" s="41">
        <f t="shared" si="95"/>
        <v>11.843486110240907</v>
      </c>
      <c r="AU219" s="41">
        <f t="shared" si="96"/>
        <v>129178.0807194715</v>
      </c>
      <c r="AV219" s="41">
        <f t="shared" si="97"/>
        <v>11.79577748214386</v>
      </c>
      <c r="AW219" s="41">
        <f t="shared" si="98"/>
        <v>129329.10337080382</v>
      </c>
      <c r="AX219" s="41">
        <f t="shared" si="99"/>
        <v>11.798543574942945</v>
      </c>
      <c r="AY219" s="41">
        <f t="shared" si="100"/>
        <v>11.502061046777632</v>
      </c>
      <c r="AZ219" s="41">
        <f t="shared" si="101"/>
        <v>11.625927541688316</v>
      </c>
    </row>
    <row r="220" spans="2:52" x14ac:dyDescent="0.25">
      <c r="B220" s="41" t="str">
        <f t="shared" si="102"/>
        <v>NY</v>
      </c>
      <c r="C220" s="46">
        <v>44898</v>
      </c>
      <c r="D220" s="45">
        <v>3779.0702062522309</v>
      </c>
      <c r="E220" s="45">
        <v>763.67152334132754</v>
      </c>
      <c r="F220" s="45">
        <v>384.99473919932359</v>
      </c>
      <c r="G220" s="48">
        <v>272.22453440228838</v>
      </c>
      <c r="H220" s="44">
        <v>111038.6062245098</v>
      </c>
      <c r="I220" s="62">
        <f t="shared" si="82"/>
        <v>5199.9610031951706</v>
      </c>
      <c r="J220" s="41">
        <f t="shared" si="83"/>
        <v>2022</v>
      </c>
      <c r="K220" s="41">
        <f t="shared" si="84"/>
        <v>49</v>
      </c>
      <c r="L220" s="41">
        <f t="shared" si="85"/>
        <v>2401</v>
      </c>
      <c r="M220" s="41">
        <f t="shared" si="86"/>
        <v>7.7836405962212529</v>
      </c>
      <c r="N220" s="41">
        <f t="shared" si="87"/>
        <v>1</v>
      </c>
      <c r="O220" s="41">
        <f t="shared" si="88"/>
        <v>12</v>
      </c>
      <c r="P220" s="41">
        <f t="shared" si="89"/>
        <v>0</v>
      </c>
      <c r="Q220" s="41">
        <f t="shared" si="89"/>
        <v>0</v>
      </c>
      <c r="R220" s="41">
        <f t="shared" si="89"/>
        <v>0</v>
      </c>
      <c r="S220" s="41">
        <f t="shared" si="77"/>
        <v>0</v>
      </c>
      <c r="T220" s="41">
        <f t="shared" si="77"/>
        <v>0</v>
      </c>
      <c r="U220" s="41">
        <f t="shared" si="77"/>
        <v>0</v>
      </c>
      <c r="V220" s="41">
        <f t="shared" si="77"/>
        <v>0</v>
      </c>
      <c r="W220" s="41">
        <f t="shared" si="78"/>
        <v>0</v>
      </c>
      <c r="X220" s="41">
        <f t="shared" si="78"/>
        <v>0</v>
      </c>
      <c r="Y220" s="41">
        <f t="shared" si="78"/>
        <v>0</v>
      </c>
      <c r="Z220" s="41">
        <f t="shared" si="78"/>
        <v>0</v>
      </c>
      <c r="AA220" s="41">
        <f t="shared" si="79"/>
        <v>1</v>
      </c>
      <c r="AB220" s="41">
        <f t="shared" si="90"/>
        <v>0</v>
      </c>
      <c r="AC220" s="41">
        <f t="shared" si="90"/>
        <v>0</v>
      </c>
      <c r="AD220" s="41">
        <f t="shared" si="90"/>
        <v>0</v>
      </c>
      <c r="AE220" s="41">
        <f t="shared" si="80"/>
        <v>1</v>
      </c>
      <c r="AF220" s="41">
        <f t="shared" si="80"/>
        <v>0</v>
      </c>
      <c r="AG220" s="48">
        <v>3779.0702062522309</v>
      </c>
      <c r="AH220" s="48">
        <v>763.67152334132754</v>
      </c>
      <c r="AI220" s="48">
        <v>384.99473919932359</v>
      </c>
      <c r="AJ220" s="48">
        <v>272.22453440228838</v>
      </c>
      <c r="AK220" s="41">
        <f t="shared" si="91"/>
        <v>11.617633223649154</v>
      </c>
      <c r="AL220" s="41">
        <f>LN(D220+'Models training data'!$Y$4)</f>
        <v>8.3114663196853957</v>
      </c>
      <c r="AM220" s="41">
        <f>LN(E220+'Models training data'!$Y$5)</f>
        <v>6.7198384286808741</v>
      </c>
      <c r="AN220" s="41">
        <f>LN(F220+'Models training data'!$Y$6)</f>
        <v>6.0646527928739404</v>
      </c>
      <c r="AO220" s="41">
        <f>LN(G220+'Models training data'!$Y$7)</f>
        <v>5.7740171419527133</v>
      </c>
      <c r="AP220" s="41">
        <f t="shared" si="81"/>
        <v>0</v>
      </c>
      <c r="AQ220" s="41">
        <f t="shared" si="92"/>
        <v>2</v>
      </c>
      <c r="AR220" s="41">
        <f t="shared" si="93"/>
        <v>84090.631627702445</v>
      </c>
      <c r="AS220" s="41">
        <f t="shared" si="94"/>
        <v>108090.69554103362</v>
      </c>
      <c r="AT220" s="41">
        <f t="shared" si="95"/>
        <v>11.572953644278387</v>
      </c>
      <c r="AU220" s="41">
        <f t="shared" si="96"/>
        <v>107705.73975439895</v>
      </c>
      <c r="AV220" s="41">
        <f t="shared" si="97"/>
        <v>11.567483866470493</v>
      </c>
      <c r="AW220" s="41">
        <f t="shared" si="98"/>
        <v>107982.02364874084</v>
      </c>
      <c r="AX220" s="41">
        <f t="shared" si="99"/>
        <v>11.57225636234808</v>
      </c>
      <c r="AY220" s="41">
        <f t="shared" si="100"/>
        <v>11.55680335236949</v>
      </c>
      <c r="AZ220" s="41">
        <f t="shared" si="101"/>
        <v>11.602344557084773</v>
      </c>
    </row>
    <row r="221" spans="2:52" x14ac:dyDescent="0.25">
      <c r="B221" s="41" t="str">
        <f t="shared" si="102"/>
        <v>NY</v>
      </c>
      <c r="C221" s="46">
        <v>44905</v>
      </c>
      <c r="D221" s="45">
        <v>3827.7642368267689</v>
      </c>
      <c r="E221" s="45">
        <v>771.10822009048502</v>
      </c>
      <c r="F221" s="45">
        <v>388.84468649777148</v>
      </c>
      <c r="G221" s="48">
        <v>246.70146004055167</v>
      </c>
      <c r="H221" s="44">
        <v>110633.35048445314</v>
      </c>
      <c r="I221" s="62">
        <f t="shared" si="82"/>
        <v>5234.4186034555769</v>
      </c>
      <c r="J221" s="41">
        <f t="shared" si="83"/>
        <v>2022</v>
      </c>
      <c r="K221" s="41">
        <f t="shared" si="84"/>
        <v>50</v>
      </c>
      <c r="L221" s="41">
        <f t="shared" si="85"/>
        <v>2500</v>
      </c>
      <c r="M221" s="41">
        <f t="shared" si="86"/>
        <v>7.8240460108562919</v>
      </c>
      <c r="N221" s="41">
        <f t="shared" si="87"/>
        <v>1</v>
      </c>
      <c r="O221" s="41">
        <f t="shared" si="88"/>
        <v>12</v>
      </c>
      <c r="P221" s="41">
        <f t="shared" si="89"/>
        <v>0</v>
      </c>
      <c r="Q221" s="41">
        <f t="shared" si="89"/>
        <v>0</v>
      </c>
      <c r="R221" s="41">
        <f t="shared" si="89"/>
        <v>0</v>
      </c>
      <c r="S221" s="41">
        <f t="shared" si="77"/>
        <v>0</v>
      </c>
      <c r="T221" s="41">
        <f t="shared" si="77"/>
        <v>0</v>
      </c>
      <c r="U221" s="41">
        <f t="shared" si="77"/>
        <v>0</v>
      </c>
      <c r="V221" s="41">
        <f t="shared" si="77"/>
        <v>0</v>
      </c>
      <c r="W221" s="41">
        <f t="shared" si="78"/>
        <v>0</v>
      </c>
      <c r="X221" s="41">
        <f t="shared" si="78"/>
        <v>0</v>
      </c>
      <c r="Y221" s="41">
        <f t="shared" si="78"/>
        <v>0</v>
      </c>
      <c r="Z221" s="41">
        <f t="shared" si="78"/>
        <v>0</v>
      </c>
      <c r="AA221" s="41">
        <f t="shared" si="79"/>
        <v>1</v>
      </c>
      <c r="AB221" s="41">
        <f t="shared" si="90"/>
        <v>0</v>
      </c>
      <c r="AC221" s="41">
        <f t="shared" si="90"/>
        <v>0</v>
      </c>
      <c r="AD221" s="41">
        <f t="shared" si="90"/>
        <v>0</v>
      </c>
      <c r="AE221" s="41">
        <f t="shared" si="80"/>
        <v>1</v>
      </c>
      <c r="AF221" s="41">
        <f t="shared" si="80"/>
        <v>0</v>
      </c>
      <c r="AG221" s="48">
        <v>3827.7642368267689</v>
      </c>
      <c r="AH221" s="48">
        <v>771.10822009048502</v>
      </c>
      <c r="AI221" s="48">
        <v>388.84468649777148</v>
      </c>
      <c r="AJ221" s="48">
        <v>246.70146004055167</v>
      </c>
      <c r="AK221" s="41">
        <f t="shared" si="91"/>
        <v>11.613976864066638</v>
      </c>
      <c r="AL221" s="41">
        <f>LN(D221+'Models training data'!$Y$4)</f>
        <v>8.3233586460690336</v>
      </c>
      <c r="AM221" s="41">
        <f>LN(E221+'Models training data'!$Y$5)</f>
        <v>6.7287725093216455</v>
      </c>
      <c r="AN221" s="41">
        <f>LN(F221+'Models training data'!$Y$6)</f>
        <v>6.0735586193930118</v>
      </c>
      <c r="AO221" s="41">
        <f>LN(G221+'Models training data'!$Y$7)</f>
        <v>5.6913889703158542</v>
      </c>
      <c r="AP221" s="41">
        <f t="shared" si="81"/>
        <v>0</v>
      </c>
      <c r="AQ221" s="41">
        <f t="shared" si="92"/>
        <v>2</v>
      </c>
      <c r="AR221" s="41">
        <f t="shared" si="93"/>
        <v>84066.241314618703</v>
      </c>
      <c r="AS221" s="41">
        <f t="shared" si="94"/>
        <v>108066.59815099192</v>
      </c>
      <c r="AT221" s="41">
        <f t="shared" si="95"/>
        <v>11.572696027013606</v>
      </c>
      <c r="AU221" s="41">
        <f t="shared" si="96"/>
        <v>107665.20767993125</v>
      </c>
      <c r="AV221" s="41">
        <f t="shared" si="97"/>
        <v>11.5669876802127</v>
      </c>
      <c r="AW221" s="41">
        <f t="shared" si="98"/>
        <v>107952.79222729101</v>
      </c>
      <c r="AX221" s="41">
        <f t="shared" si="99"/>
        <v>11.571919872120423</v>
      </c>
      <c r="AY221" s="41">
        <f t="shared" si="100"/>
        <v>11.554913649603453</v>
      </c>
      <c r="AZ221" s="41">
        <f t="shared" si="101"/>
        <v>11.59351511000825</v>
      </c>
    </row>
    <row r="222" spans="2:52" x14ac:dyDescent="0.25">
      <c r="B222" s="41" t="str">
        <f t="shared" si="102"/>
        <v>NY</v>
      </c>
      <c r="C222" s="46">
        <v>44912</v>
      </c>
      <c r="D222" s="45">
        <v>3873.674209153447</v>
      </c>
      <c r="E222" s="45">
        <v>778.71929304926198</v>
      </c>
      <c r="F222" s="45">
        <v>392.73313335339469</v>
      </c>
      <c r="G222" s="48">
        <v>252.61255536737656</v>
      </c>
      <c r="H222" s="44">
        <v>110924.12589080748</v>
      </c>
      <c r="I222" s="62">
        <f t="shared" si="82"/>
        <v>5297.7391909234802</v>
      </c>
      <c r="J222" s="41">
        <f t="shared" si="83"/>
        <v>2022</v>
      </c>
      <c r="K222" s="41">
        <f t="shared" si="84"/>
        <v>51</v>
      </c>
      <c r="L222" s="41">
        <f t="shared" si="85"/>
        <v>2601</v>
      </c>
      <c r="M222" s="41">
        <f t="shared" si="86"/>
        <v>7.8636512654486515</v>
      </c>
      <c r="N222" s="41">
        <f t="shared" si="87"/>
        <v>1</v>
      </c>
      <c r="O222" s="41">
        <f t="shared" si="88"/>
        <v>12</v>
      </c>
      <c r="P222" s="41">
        <f t="shared" si="89"/>
        <v>0</v>
      </c>
      <c r="Q222" s="41">
        <f t="shared" si="89"/>
        <v>0</v>
      </c>
      <c r="R222" s="41">
        <f t="shared" si="89"/>
        <v>0</v>
      </c>
      <c r="S222" s="41">
        <f t="shared" si="77"/>
        <v>0</v>
      </c>
      <c r="T222" s="41">
        <f t="shared" si="77"/>
        <v>0</v>
      </c>
      <c r="U222" s="41">
        <f t="shared" si="77"/>
        <v>0</v>
      </c>
      <c r="V222" s="41">
        <f t="shared" si="77"/>
        <v>0</v>
      </c>
      <c r="W222" s="41">
        <f t="shared" si="78"/>
        <v>0</v>
      </c>
      <c r="X222" s="41">
        <f t="shared" si="78"/>
        <v>0</v>
      </c>
      <c r="Y222" s="41">
        <f t="shared" si="78"/>
        <v>0</v>
      </c>
      <c r="Z222" s="41">
        <f t="shared" si="78"/>
        <v>0</v>
      </c>
      <c r="AA222" s="41">
        <f t="shared" si="79"/>
        <v>1</v>
      </c>
      <c r="AB222" s="41">
        <f t="shared" si="90"/>
        <v>0</v>
      </c>
      <c r="AC222" s="41">
        <f t="shared" si="90"/>
        <v>0</v>
      </c>
      <c r="AD222" s="41">
        <f t="shared" si="90"/>
        <v>0</v>
      </c>
      <c r="AE222" s="41">
        <f t="shared" si="80"/>
        <v>1</v>
      </c>
      <c r="AF222" s="41">
        <f t="shared" si="80"/>
        <v>0</v>
      </c>
      <c r="AG222" s="48">
        <v>3873.674209153447</v>
      </c>
      <c r="AH222" s="48">
        <v>778.71929304926198</v>
      </c>
      <c r="AI222" s="48">
        <v>392.73313335339469</v>
      </c>
      <c r="AJ222" s="48">
        <v>252.61255536737656</v>
      </c>
      <c r="AK222" s="41">
        <f t="shared" si="91"/>
        <v>11.616601696034024</v>
      </c>
      <c r="AL222" s="41">
        <f>LN(D222+'Models training data'!$Y$4)</f>
        <v>8.3344429684072772</v>
      </c>
      <c r="AM222" s="41">
        <f>LN(E222+'Models training data'!$Y$5)</f>
        <v>6.7378341724539466</v>
      </c>
      <c r="AN222" s="41">
        <f>LN(F222+'Models training data'!$Y$6)</f>
        <v>6.0824737117748349</v>
      </c>
      <c r="AO222" s="41">
        <f>LN(G222+'Models training data'!$Y$7)</f>
        <v>5.7111419570423108</v>
      </c>
      <c r="AP222" s="41">
        <f t="shared" si="81"/>
        <v>0</v>
      </c>
      <c r="AQ222" s="41">
        <f t="shared" si="92"/>
        <v>2</v>
      </c>
      <c r="AR222" s="41">
        <f t="shared" si="93"/>
        <v>84041.85100153496</v>
      </c>
      <c r="AS222" s="41">
        <f t="shared" si="94"/>
        <v>108042.50076095022</v>
      </c>
      <c r="AT222" s="41">
        <f t="shared" si="95"/>
        <v>11.572438409748827</v>
      </c>
      <c r="AU222" s="41">
        <f t="shared" si="96"/>
        <v>107625.85430413936</v>
      </c>
      <c r="AV222" s="41">
        <f t="shared" si="97"/>
        <v>11.566508439156596</v>
      </c>
      <c r="AW222" s="41">
        <f t="shared" si="98"/>
        <v>107924.13968408428</v>
      </c>
      <c r="AX222" s="41">
        <f t="shared" si="99"/>
        <v>11.571590045505484</v>
      </c>
      <c r="AY222" s="41">
        <f t="shared" si="100"/>
        <v>11.558004139682176</v>
      </c>
      <c r="AZ222" s="41">
        <f t="shared" si="101"/>
        <v>11.597411730616971</v>
      </c>
    </row>
    <row r="223" spans="2:52" x14ac:dyDescent="0.25">
      <c r="B223" s="41" t="str">
        <f t="shared" si="102"/>
        <v>NY</v>
      </c>
      <c r="C223" s="46">
        <v>44919</v>
      </c>
      <c r="D223" s="45">
        <v>3917.7535822158688</v>
      </c>
      <c r="E223" s="45">
        <v>786.45648135869055</v>
      </c>
      <c r="F223" s="45">
        <v>396.66046468599313</v>
      </c>
      <c r="G223" s="48">
        <v>277.32288529554762</v>
      </c>
      <c r="H223" s="44">
        <v>111611.56156610735</v>
      </c>
      <c r="I223" s="62">
        <f t="shared" si="82"/>
        <v>5378.1934135561005</v>
      </c>
      <c r="J223" s="41">
        <f t="shared" si="83"/>
        <v>2022</v>
      </c>
      <c r="K223" s="41">
        <f t="shared" si="84"/>
        <v>52</v>
      </c>
      <c r="L223" s="41">
        <f t="shared" si="85"/>
        <v>2704</v>
      </c>
      <c r="M223" s="41">
        <f t="shared" si="86"/>
        <v>7.9024874371628551</v>
      </c>
      <c r="N223" s="41">
        <f t="shared" si="87"/>
        <v>1</v>
      </c>
      <c r="O223" s="41">
        <f t="shared" si="88"/>
        <v>12</v>
      </c>
      <c r="P223" s="41">
        <f t="shared" si="89"/>
        <v>0</v>
      </c>
      <c r="Q223" s="41">
        <f t="shared" si="89"/>
        <v>0</v>
      </c>
      <c r="R223" s="41">
        <f t="shared" si="89"/>
        <v>0</v>
      </c>
      <c r="S223" s="41">
        <f t="shared" si="77"/>
        <v>0</v>
      </c>
      <c r="T223" s="41">
        <f t="shared" si="77"/>
        <v>0</v>
      </c>
      <c r="U223" s="41">
        <f t="shared" si="77"/>
        <v>0</v>
      </c>
      <c r="V223" s="41">
        <f t="shared" si="77"/>
        <v>0</v>
      </c>
      <c r="W223" s="41">
        <f t="shared" si="78"/>
        <v>0</v>
      </c>
      <c r="X223" s="41">
        <f t="shared" si="78"/>
        <v>0</v>
      </c>
      <c r="Y223" s="41">
        <f t="shared" si="78"/>
        <v>0</v>
      </c>
      <c r="Z223" s="41">
        <f t="shared" si="78"/>
        <v>0</v>
      </c>
      <c r="AA223" s="41">
        <f t="shared" si="79"/>
        <v>1</v>
      </c>
      <c r="AB223" s="41">
        <f t="shared" si="90"/>
        <v>0</v>
      </c>
      <c r="AC223" s="41">
        <f t="shared" si="90"/>
        <v>0</v>
      </c>
      <c r="AD223" s="41">
        <f t="shared" si="90"/>
        <v>0</v>
      </c>
      <c r="AE223" s="41">
        <f t="shared" si="80"/>
        <v>1</v>
      </c>
      <c r="AF223" s="41">
        <f t="shared" si="80"/>
        <v>0</v>
      </c>
      <c r="AG223" s="48">
        <v>3917.7535822158688</v>
      </c>
      <c r="AH223" s="48">
        <v>786.45648135869055</v>
      </c>
      <c r="AI223" s="48">
        <v>396.66046468599313</v>
      </c>
      <c r="AJ223" s="48">
        <v>277.32288529554762</v>
      </c>
      <c r="AK223" s="41">
        <f t="shared" si="91"/>
        <v>11.622779921826028</v>
      </c>
      <c r="AL223" s="41">
        <f>LN(D223+'Models training data'!$Y$4)</f>
        <v>8.3449709397091407</v>
      </c>
      <c r="AM223" s="41">
        <f>LN(E223+'Models training data'!$Y$5)</f>
        <v>6.7469625847741312</v>
      </c>
      <c r="AN223" s="41">
        <f>LN(F223+'Models training data'!$Y$6)</f>
        <v>6.091397997119893</v>
      </c>
      <c r="AO223" s="41">
        <f>LN(G223+'Models training data'!$Y$7)</f>
        <v>5.7897348210677748</v>
      </c>
      <c r="AP223" s="41">
        <f t="shared" si="81"/>
        <v>0</v>
      </c>
      <c r="AQ223" s="41">
        <f t="shared" si="92"/>
        <v>2</v>
      </c>
      <c r="AR223" s="41">
        <f t="shared" si="93"/>
        <v>84017.460688451218</v>
      </c>
      <c r="AS223" s="41">
        <f t="shared" si="94"/>
        <v>108018.40337090852</v>
      </c>
      <c r="AT223" s="41">
        <f t="shared" si="95"/>
        <v>11.572180792484046</v>
      </c>
      <c r="AU223" s="41">
        <f t="shared" si="96"/>
        <v>107587.67962702329</v>
      </c>
      <c r="AV223" s="41">
        <f t="shared" si="97"/>
        <v>11.566046143302184</v>
      </c>
      <c r="AW223" s="41">
        <f t="shared" si="98"/>
        <v>107896.04353625039</v>
      </c>
      <c r="AX223" s="41">
        <f t="shared" si="99"/>
        <v>11.571266623697307</v>
      </c>
      <c r="AY223" s="41">
        <f t="shared" si="100"/>
        <v>11.56407361554658</v>
      </c>
      <c r="AZ223" s="41">
        <f t="shared" si="101"/>
        <v>11.608621300503858</v>
      </c>
    </row>
    <row r="224" spans="2:52" x14ac:dyDescent="0.25">
      <c r="B224" s="41" t="str">
        <f t="shared" si="102"/>
        <v>NY</v>
      </c>
      <c r="C224" s="46">
        <v>44926</v>
      </c>
      <c r="D224" s="45">
        <v>3960.6709597176487</v>
      </c>
      <c r="E224" s="45">
        <v>794.2960438617456</v>
      </c>
      <c r="F224" s="45">
        <v>400.62706933275956</v>
      </c>
      <c r="G224" s="48">
        <v>255.36142132402529</v>
      </c>
      <c r="H224" s="44">
        <v>111293.93129570707</v>
      </c>
      <c r="I224" s="62">
        <f t="shared" si="82"/>
        <v>5410.9554942361792</v>
      </c>
      <c r="J224" s="41">
        <f t="shared" si="83"/>
        <v>2022</v>
      </c>
      <c r="K224" s="41">
        <f t="shared" si="84"/>
        <v>53</v>
      </c>
      <c r="L224" s="41">
        <f t="shared" si="85"/>
        <v>2809</v>
      </c>
      <c r="M224" s="41">
        <f t="shared" si="86"/>
        <v>7.9405838271042439</v>
      </c>
      <c r="N224" s="41">
        <f t="shared" si="87"/>
        <v>1</v>
      </c>
      <c r="O224" s="41">
        <f t="shared" si="88"/>
        <v>12</v>
      </c>
      <c r="P224" s="41">
        <f t="shared" si="89"/>
        <v>0</v>
      </c>
      <c r="Q224" s="41">
        <f t="shared" si="89"/>
        <v>0</v>
      </c>
      <c r="R224" s="41">
        <f t="shared" si="89"/>
        <v>0</v>
      </c>
      <c r="S224" s="41">
        <f t="shared" si="77"/>
        <v>0</v>
      </c>
      <c r="T224" s="41">
        <f t="shared" si="77"/>
        <v>0</v>
      </c>
      <c r="U224" s="41">
        <f t="shared" si="77"/>
        <v>0</v>
      </c>
      <c r="V224" s="41">
        <f t="shared" si="77"/>
        <v>0</v>
      </c>
      <c r="W224" s="41">
        <f t="shared" si="78"/>
        <v>0</v>
      </c>
      <c r="X224" s="41">
        <f t="shared" si="78"/>
        <v>0</v>
      </c>
      <c r="Y224" s="41">
        <f t="shared" si="78"/>
        <v>0</v>
      </c>
      <c r="Z224" s="41">
        <f t="shared" si="78"/>
        <v>0</v>
      </c>
      <c r="AA224" s="41">
        <f t="shared" si="79"/>
        <v>1</v>
      </c>
      <c r="AB224" s="41">
        <f t="shared" si="90"/>
        <v>0</v>
      </c>
      <c r="AC224" s="41">
        <f t="shared" si="90"/>
        <v>0</v>
      </c>
      <c r="AD224" s="41">
        <f t="shared" si="90"/>
        <v>0</v>
      </c>
      <c r="AE224" s="41">
        <f t="shared" si="80"/>
        <v>1</v>
      </c>
      <c r="AF224" s="41">
        <f t="shared" si="80"/>
        <v>0</v>
      </c>
      <c r="AG224" s="48">
        <v>3960.6709597176487</v>
      </c>
      <c r="AH224" s="48">
        <v>794.2960438617456</v>
      </c>
      <c r="AI224" s="48">
        <v>400.62706933275956</v>
      </c>
      <c r="AJ224" s="48">
        <v>255.36142132402529</v>
      </c>
      <c r="AK224" s="41">
        <f t="shared" si="91"/>
        <v>11.61993001013202</v>
      </c>
      <c r="AL224" s="41">
        <f>LN(D224+'Models training data'!$Y$4)</f>
        <v>8.355115973942123</v>
      </c>
      <c r="AM224" s="41">
        <f>LN(E224+'Models training data'!$Y$5)</f>
        <v>6.7561275650924415</v>
      </c>
      <c r="AN224" s="41">
        <f>LN(F224+'Models training data'!$Y$6)</f>
        <v>6.1003314030891156</v>
      </c>
      <c r="AO224" s="41">
        <f>LN(G224+'Models training data'!$Y$7)</f>
        <v>5.7201965402517638</v>
      </c>
      <c r="AP224" s="41">
        <f t="shared" si="81"/>
        <v>0</v>
      </c>
      <c r="AQ224" s="41">
        <f t="shared" si="92"/>
        <v>2</v>
      </c>
      <c r="AR224" s="41">
        <f t="shared" si="93"/>
        <v>83993.070375367475</v>
      </c>
      <c r="AS224" s="41">
        <f t="shared" si="94"/>
        <v>107994.30598086683</v>
      </c>
      <c r="AT224" s="41">
        <f t="shared" si="95"/>
        <v>11.571923175219267</v>
      </c>
      <c r="AU224" s="41">
        <f t="shared" si="96"/>
        <v>107550.68364858304</v>
      </c>
      <c r="AV224" s="41">
        <f t="shared" si="97"/>
        <v>11.565600792649462</v>
      </c>
      <c r="AW224" s="41">
        <f t="shared" si="98"/>
        <v>107868.48258581462</v>
      </c>
      <c r="AX224" s="41">
        <f t="shared" si="99"/>
        <v>11.570949362680681</v>
      </c>
      <c r="AY224" s="41">
        <f t="shared" si="100"/>
        <v>11.562689794550476</v>
      </c>
      <c r="AZ224" s="41">
        <f t="shared" si="101"/>
        <v>11.601413841442664</v>
      </c>
    </row>
    <row r="225" spans="2:52" x14ac:dyDescent="0.25">
      <c r="B225" s="41" t="str">
        <f t="shared" si="102"/>
        <v>NY</v>
      </c>
      <c r="C225" s="46">
        <v>44933</v>
      </c>
      <c r="D225" s="45">
        <v>4002.8955584905598</v>
      </c>
      <c r="E225" s="45">
        <v>802.22650314509701</v>
      </c>
      <c r="F225" s="45">
        <v>404.6333400260778</v>
      </c>
      <c r="G225" s="48">
        <v>296.45627532006932</v>
      </c>
      <c r="H225" s="44">
        <v>112667.5183039807</v>
      </c>
      <c r="I225" s="62">
        <f t="shared" si="82"/>
        <v>5506.2116769818031</v>
      </c>
      <c r="J225" s="41">
        <f t="shared" si="83"/>
        <v>2023</v>
      </c>
      <c r="K225" s="41">
        <f t="shared" si="84"/>
        <v>54</v>
      </c>
      <c r="L225" s="41">
        <f t="shared" si="85"/>
        <v>2916</v>
      </c>
      <c r="M225" s="41">
        <f t="shared" si="86"/>
        <v>7.977968093128549</v>
      </c>
      <c r="N225" s="41">
        <f t="shared" si="87"/>
        <v>1</v>
      </c>
      <c r="O225" s="41">
        <f t="shared" si="88"/>
        <v>1</v>
      </c>
      <c r="P225" s="41">
        <f t="shared" si="89"/>
        <v>1</v>
      </c>
      <c r="Q225" s="41">
        <f t="shared" si="89"/>
        <v>0</v>
      </c>
      <c r="R225" s="41">
        <f t="shared" si="89"/>
        <v>0</v>
      </c>
      <c r="S225" s="41">
        <f t="shared" si="77"/>
        <v>0</v>
      </c>
      <c r="T225" s="41">
        <f t="shared" si="77"/>
        <v>0</v>
      </c>
      <c r="U225" s="41">
        <f t="shared" si="77"/>
        <v>0</v>
      </c>
      <c r="V225" s="41">
        <f t="shared" si="77"/>
        <v>0</v>
      </c>
      <c r="W225" s="41">
        <f t="shared" si="78"/>
        <v>0</v>
      </c>
      <c r="X225" s="41">
        <f t="shared" si="78"/>
        <v>0</v>
      </c>
      <c r="Y225" s="41">
        <f t="shared" si="78"/>
        <v>0</v>
      </c>
      <c r="Z225" s="41">
        <f t="shared" si="78"/>
        <v>0</v>
      </c>
      <c r="AA225" s="41">
        <f t="shared" si="79"/>
        <v>0</v>
      </c>
      <c r="AB225" s="41">
        <f t="shared" si="90"/>
        <v>0</v>
      </c>
      <c r="AC225" s="41">
        <f t="shared" si="90"/>
        <v>0</v>
      </c>
      <c r="AD225" s="41">
        <f t="shared" si="90"/>
        <v>0</v>
      </c>
      <c r="AE225" s="41">
        <f t="shared" si="80"/>
        <v>1</v>
      </c>
      <c r="AF225" s="41">
        <f t="shared" si="80"/>
        <v>0</v>
      </c>
      <c r="AG225" s="48">
        <v>4002.8955584905598</v>
      </c>
      <c r="AH225" s="48">
        <v>802.22650314509701</v>
      </c>
      <c r="AI225" s="48">
        <v>404.6333400260778</v>
      </c>
      <c r="AJ225" s="48">
        <v>296.45627532006932</v>
      </c>
      <c r="AK225" s="41">
        <f t="shared" si="91"/>
        <v>11.632196444679549</v>
      </c>
      <c r="AL225" s="41">
        <f>LN(D225+'Models training data'!$Y$4)</f>
        <v>8.3649977996599443</v>
      </c>
      <c r="AM225" s="41">
        <f>LN(E225+'Models training data'!$Y$5)</f>
        <v>6.7653141280397708</v>
      </c>
      <c r="AN225" s="41">
        <f>LN(F225+'Models training data'!$Y$6)</f>
        <v>6.1092738577629238</v>
      </c>
      <c r="AO225" s="41">
        <f>LN(G225+'Models training data'!$Y$7)</f>
        <v>5.8466113293387556</v>
      </c>
      <c r="AP225" s="41">
        <f t="shared" si="81"/>
        <v>0</v>
      </c>
      <c r="AQ225" s="41">
        <f t="shared" si="92"/>
        <v>1</v>
      </c>
      <c r="AR225" s="41">
        <f t="shared" si="93"/>
        <v>85099.412289635671</v>
      </c>
      <c r="AS225" s="41">
        <f t="shared" si="94"/>
        <v>109108.46668710341</v>
      </c>
      <c r="AT225" s="41">
        <f t="shared" si="95"/>
        <v>11.585740812908497</v>
      </c>
      <c r="AU225" s="41">
        <f t="shared" si="96"/>
        <v>107968.57370606373</v>
      </c>
      <c r="AV225" s="41">
        <f t="shared" si="97"/>
        <v>11.569347295063366</v>
      </c>
      <c r="AW225" s="41">
        <f t="shared" si="98"/>
        <v>107804.92347646327</v>
      </c>
      <c r="AX225" s="41">
        <f t="shared" si="99"/>
        <v>11.570682162640122</v>
      </c>
      <c r="AY225" s="41">
        <f t="shared" si="100"/>
        <v>11.656005396898994</v>
      </c>
      <c r="AZ225" s="41">
        <f t="shared" si="101"/>
        <v>11.635461319741269</v>
      </c>
    </row>
    <row r="226" spans="2:52" x14ac:dyDescent="0.25">
      <c r="B226" s="41" t="str">
        <f t="shared" si="102"/>
        <v>NY</v>
      </c>
      <c r="C226" s="46">
        <v>44940</v>
      </c>
      <c r="D226" s="45">
        <v>4044.7570364984795</v>
      </c>
      <c r="E226" s="45">
        <v>810.2425175989149</v>
      </c>
      <c r="F226" s="45">
        <v>408.67967342633762</v>
      </c>
      <c r="G226" s="48">
        <v>289.15307193676426</v>
      </c>
      <c r="H226" s="44">
        <v>112677.60622114144</v>
      </c>
      <c r="I226" s="62">
        <f t="shared" si="82"/>
        <v>5552.8322994604969</v>
      </c>
      <c r="J226" s="41">
        <f t="shared" si="83"/>
        <v>2023</v>
      </c>
      <c r="K226" s="41">
        <f t="shared" si="84"/>
        <v>55</v>
      </c>
      <c r="L226" s="41">
        <f t="shared" si="85"/>
        <v>3025</v>
      </c>
      <c r="M226" s="41">
        <f t="shared" si="86"/>
        <v>8.0146663704649423</v>
      </c>
      <c r="N226" s="41">
        <f t="shared" si="87"/>
        <v>1</v>
      </c>
      <c r="O226" s="41">
        <f t="shared" si="88"/>
        <v>1</v>
      </c>
      <c r="P226" s="41">
        <f t="shared" si="89"/>
        <v>1</v>
      </c>
      <c r="Q226" s="41">
        <f t="shared" si="89"/>
        <v>0</v>
      </c>
      <c r="R226" s="41">
        <f t="shared" si="89"/>
        <v>0</v>
      </c>
      <c r="S226" s="41">
        <f t="shared" si="77"/>
        <v>0</v>
      </c>
      <c r="T226" s="41">
        <f t="shared" si="77"/>
        <v>0</v>
      </c>
      <c r="U226" s="41">
        <f t="shared" si="77"/>
        <v>0</v>
      </c>
      <c r="V226" s="41">
        <f t="shared" si="77"/>
        <v>0</v>
      </c>
      <c r="W226" s="41">
        <f t="shared" si="78"/>
        <v>0</v>
      </c>
      <c r="X226" s="41">
        <f t="shared" si="78"/>
        <v>0</v>
      </c>
      <c r="Y226" s="41">
        <f t="shared" si="78"/>
        <v>0</v>
      </c>
      <c r="Z226" s="41">
        <f t="shared" si="78"/>
        <v>0</v>
      </c>
      <c r="AA226" s="41">
        <f t="shared" si="79"/>
        <v>0</v>
      </c>
      <c r="AB226" s="41">
        <f t="shared" si="90"/>
        <v>0</v>
      </c>
      <c r="AC226" s="41">
        <f t="shared" si="90"/>
        <v>0</v>
      </c>
      <c r="AD226" s="41">
        <f t="shared" si="90"/>
        <v>0</v>
      </c>
      <c r="AE226" s="41">
        <f t="shared" si="80"/>
        <v>1</v>
      </c>
      <c r="AF226" s="41">
        <f t="shared" si="80"/>
        <v>0</v>
      </c>
      <c r="AG226" s="48">
        <v>4044.7570364984795</v>
      </c>
      <c r="AH226" s="48">
        <v>810.2425175989149</v>
      </c>
      <c r="AI226" s="48">
        <v>408.67967342633762</v>
      </c>
      <c r="AJ226" s="48">
        <v>289.15307193676426</v>
      </c>
      <c r="AK226" s="41">
        <f t="shared" si="91"/>
        <v>11.632285977720823</v>
      </c>
      <c r="AL226" s="41">
        <f>LN(D226+'Models training data'!$Y$4)</f>
        <v>8.3746991868922613</v>
      </c>
      <c r="AM226" s="41">
        <f>LN(E226+'Models training data'!$Y$5)</f>
        <v>6.7745148193674636</v>
      </c>
      <c r="AN226" s="41">
        <f>LN(F226+'Models training data'!$Y$6)</f>
        <v>6.1182252896279019</v>
      </c>
      <c r="AO226" s="41">
        <f>LN(G226+'Models training data'!$Y$7)</f>
        <v>5.8252815765830839</v>
      </c>
      <c r="AP226" s="41">
        <f t="shared" si="81"/>
        <v>0</v>
      </c>
      <c r="AQ226" s="41">
        <f t="shared" si="92"/>
        <v>1</v>
      </c>
      <c r="AR226" s="41">
        <f t="shared" si="93"/>
        <v>85075.021976551929</v>
      </c>
      <c r="AS226" s="41">
        <f t="shared" si="94"/>
        <v>109084.36929706173</v>
      </c>
      <c r="AT226" s="41">
        <f t="shared" si="95"/>
        <v>11.585483195643718</v>
      </c>
      <c r="AU226" s="41">
        <f t="shared" si="96"/>
        <v>107933.93512497512</v>
      </c>
      <c r="AV226" s="41">
        <f t="shared" si="97"/>
        <v>11.568935834814026</v>
      </c>
      <c r="AW226" s="41">
        <f t="shared" si="98"/>
        <v>107778.37399489028</v>
      </c>
      <c r="AX226" s="41">
        <f t="shared" si="99"/>
        <v>11.570376544895394</v>
      </c>
      <c r="AY226" s="41">
        <f t="shared" si="100"/>
        <v>11.65696610592471</v>
      </c>
      <c r="AZ226" s="41">
        <f t="shared" si="101"/>
        <v>11.634245681048982</v>
      </c>
    </row>
    <row r="227" spans="2:52" x14ac:dyDescent="0.25">
      <c r="B227" s="41" t="str">
        <f t="shared" si="102"/>
        <v>NY</v>
      </c>
      <c r="C227" s="46">
        <v>44947</v>
      </c>
      <c r="D227" s="45">
        <v>4086.4873725595744</v>
      </c>
      <c r="E227" s="45">
        <v>818.34181748608762</v>
      </c>
      <c r="F227" s="45">
        <v>412.76647016060087</v>
      </c>
      <c r="G227" s="48">
        <v>273.92072415882529</v>
      </c>
      <c r="H227" s="44">
        <v>112520.76597048229</v>
      </c>
      <c r="I227" s="62">
        <f t="shared" si="82"/>
        <v>5591.5163843650889</v>
      </c>
      <c r="J227" s="41">
        <f t="shared" si="83"/>
        <v>2023</v>
      </c>
      <c r="K227" s="41">
        <f t="shared" si="84"/>
        <v>56</v>
      </c>
      <c r="L227" s="41">
        <f t="shared" si="85"/>
        <v>3136</v>
      </c>
      <c r="M227" s="41">
        <f t="shared" si="86"/>
        <v>8.0507033814702993</v>
      </c>
      <c r="N227" s="41">
        <f t="shared" si="87"/>
        <v>1</v>
      </c>
      <c r="O227" s="41">
        <f t="shared" si="88"/>
        <v>1</v>
      </c>
      <c r="P227" s="41">
        <f t="shared" si="89"/>
        <v>1</v>
      </c>
      <c r="Q227" s="41">
        <f t="shared" si="89"/>
        <v>0</v>
      </c>
      <c r="R227" s="41">
        <f t="shared" si="89"/>
        <v>0</v>
      </c>
      <c r="S227" s="41">
        <f t="shared" si="77"/>
        <v>0</v>
      </c>
      <c r="T227" s="41">
        <f t="shared" si="77"/>
        <v>0</v>
      </c>
      <c r="U227" s="41">
        <f t="shared" si="77"/>
        <v>0</v>
      </c>
      <c r="V227" s="41">
        <f t="shared" si="77"/>
        <v>0</v>
      </c>
      <c r="W227" s="41">
        <f t="shared" si="78"/>
        <v>0</v>
      </c>
      <c r="X227" s="41">
        <f t="shared" si="78"/>
        <v>0</v>
      </c>
      <c r="Y227" s="41">
        <f t="shared" si="78"/>
        <v>0</v>
      </c>
      <c r="Z227" s="41">
        <f t="shared" si="78"/>
        <v>0</v>
      </c>
      <c r="AA227" s="41">
        <f t="shared" si="79"/>
        <v>0</v>
      </c>
      <c r="AB227" s="41">
        <f t="shared" si="90"/>
        <v>0</v>
      </c>
      <c r="AC227" s="41">
        <f t="shared" si="90"/>
        <v>0</v>
      </c>
      <c r="AD227" s="41">
        <f t="shared" si="90"/>
        <v>0</v>
      </c>
      <c r="AE227" s="41">
        <f t="shared" si="80"/>
        <v>1</v>
      </c>
      <c r="AF227" s="41">
        <f t="shared" si="80"/>
        <v>0</v>
      </c>
      <c r="AG227" s="48">
        <v>4086.4873725595744</v>
      </c>
      <c r="AH227" s="48">
        <v>818.34181748608762</v>
      </c>
      <c r="AI227" s="48">
        <v>412.76647016060087</v>
      </c>
      <c r="AJ227" s="48">
        <v>273.92072415882529</v>
      </c>
      <c r="AK227" s="41">
        <f t="shared" si="91"/>
        <v>11.630893069996924</v>
      </c>
      <c r="AL227" s="41">
        <f>LN(D227+'Models training data'!$Y$4)</f>
        <v>8.3842774043788495</v>
      </c>
      <c r="AM227" s="41">
        <f>LN(E227+'Models training data'!$Y$5)</f>
        <v>6.7837259168017026</v>
      </c>
      <c r="AN227" s="41">
        <f>LN(F227+'Models training data'!$Y$6)</f>
        <v>6.1271856275760639</v>
      </c>
      <c r="AO227" s="41">
        <f>LN(G227+'Models training data'!$Y$7)</f>
        <v>5.7792737874166882</v>
      </c>
      <c r="AP227" s="41">
        <f t="shared" si="81"/>
        <v>0</v>
      </c>
      <c r="AQ227" s="41">
        <f t="shared" si="92"/>
        <v>1</v>
      </c>
      <c r="AR227" s="41">
        <f t="shared" si="93"/>
        <v>85050.631663468186</v>
      </c>
      <c r="AS227" s="41">
        <f t="shared" si="94"/>
        <v>109060.27190702003</v>
      </c>
      <c r="AT227" s="41">
        <f t="shared" si="95"/>
        <v>11.585225578378937</v>
      </c>
      <c r="AU227" s="41">
        <f t="shared" si="96"/>
        <v>107900.47524256233</v>
      </c>
      <c r="AV227" s="41">
        <f t="shared" si="97"/>
        <v>11.568541319766377</v>
      </c>
      <c r="AW227" s="41">
        <f t="shared" si="98"/>
        <v>107752.30290847762</v>
      </c>
      <c r="AX227" s="41">
        <f t="shared" si="99"/>
        <v>11.570076434077405</v>
      </c>
      <c r="AY227" s="41">
        <f t="shared" si="100"/>
        <v>11.65667299331937</v>
      </c>
      <c r="AZ227" s="41">
        <f t="shared" si="101"/>
        <v>11.629962062298008</v>
      </c>
    </row>
    <row r="228" spans="2:52" x14ac:dyDescent="0.25">
      <c r="B228" s="41" t="str">
        <f t="shared" si="102"/>
        <v>NY</v>
      </c>
      <c r="C228" s="46">
        <v>44954</v>
      </c>
      <c r="D228" s="45">
        <v>4128.2501822724471</v>
      </c>
      <c r="E228" s="45">
        <v>826.52367301654022</v>
      </c>
      <c r="F228" s="45">
        <v>416.89413486220695</v>
      </c>
      <c r="G228" s="48">
        <v>292.78916512524108</v>
      </c>
      <c r="H228" s="44">
        <v>113053.26593755308</v>
      </c>
      <c r="I228" s="62">
        <f t="shared" si="82"/>
        <v>5664.4571552764355</v>
      </c>
      <c r="J228" s="41">
        <f t="shared" si="83"/>
        <v>2023</v>
      </c>
      <c r="K228" s="41">
        <f t="shared" si="84"/>
        <v>57</v>
      </c>
      <c r="L228" s="41">
        <f t="shared" si="85"/>
        <v>3249</v>
      </c>
      <c r="M228" s="41">
        <f t="shared" si="86"/>
        <v>8.0861025356691005</v>
      </c>
      <c r="N228" s="41">
        <f t="shared" si="87"/>
        <v>1</v>
      </c>
      <c r="O228" s="41">
        <f t="shared" si="88"/>
        <v>1</v>
      </c>
      <c r="P228" s="41">
        <f t="shared" si="89"/>
        <v>1</v>
      </c>
      <c r="Q228" s="41">
        <f t="shared" si="89"/>
        <v>0</v>
      </c>
      <c r="R228" s="41">
        <f t="shared" si="89"/>
        <v>0</v>
      </c>
      <c r="S228" s="41">
        <f t="shared" si="77"/>
        <v>0</v>
      </c>
      <c r="T228" s="41">
        <f t="shared" si="77"/>
        <v>0</v>
      </c>
      <c r="U228" s="41">
        <f t="shared" si="77"/>
        <v>0</v>
      </c>
      <c r="V228" s="41">
        <f t="shared" si="77"/>
        <v>0</v>
      </c>
      <c r="W228" s="41">
        <f t="shared" si="78"/>
        <v>0</v>
      </c>
      <c r="X228" s="41">
        <f t="shared" si="78"/>
        <v>0</v>
      </c>
      <c r="Y228" s="41">
        <f t="shared" si="78"/>
        <v>0</v>
      </c>
      <c r="Z228" s="41">
        <f t="shared" si="78"/>
        <v>0</v>
      </c>
      <c r="AA228" s="41">
        <f t="shared" si="79"/>
        <v>0</v>
      </c>
      <c r="AB228" s="41">
        <f t="shared" si="90"/>
        <v>0</v>
      </c>
      <c r="AC228" s="41">
        <f t="shared" si="90"/>
        <v>0</v>
      </c>
      <c r="AD228" s="41">
        <f t="shared" si="90"/>
        <v>0</v>
      </c>
      <c r="AE228" s="41">
        <f t="shared" si="80"/>
        <v>1</v>
      </c>
      <c r="AF228" s="41">
        <f t="shared" si="80"/>
        <v>0</v>
      </c>
      <c r="AG228" s="48">
        <v>4128.2501822724471</v>
      </c>
      <c r="AH228" s="48">
        <v>826.52367301654022</v>
      </c>
      <c r="AI228" s="48">
        <v>416.89413486220695</v>
      </c>
      <c r="AJ228" s="48">
        <v>292.78916512524108</v>
      </c>
      <c r="AK228" s="41">
        <f t="shared" si="91"/>
        <v>11.635614366608182</v>
      </c>
      <c r="AL228" s="41">
        <f>LN(D228+'Models training data'!$Y$4)</f>
        <v>8.3937720972339118</v>
      </c>
      <c r="AM228" s="41">
        <f>LN(E228+'Models training data'!$Y$5)</f>
        <v>6.7929455473632929</v>
      </c>
      <c r="AN228" s="41">
        <f>LN(F228+'Models training data'!$Y$6)</f>
        <v>6.1361548009052997</v>
      </c>
      <c r="AO228" s="41">
        <f>LN(G228+'Models training data'!$Y$7)</f>
        <v>5.8359580281980286</v>
      </c>
      <c r="AP228" s="41">
        <f t="shared" si="81"/>
        <v>0</v>
      </c>
      <c r="AQ228" s="41">
        <f t="shared" si="92"/>
        <v>1</v>
      </c>
      <c r="AR228" s="41">
        <f t="shared" si="93"/>
        <v>85026.241350384444</v>
      </c>
      <c r="AS228" s="41">
        <f t="shared" si="94"/>
        <v>109036.17451697832</v>
      </c>
      <c r="AT228" s="41">
        <f t="shared" si="95"/>
        <v>11.584967961114158</v>
      </c>
      <c r="AU228" s="41">
        <f t="shared" si="96"/>
        <v>107868.19405882536</v>
      </c>
      <c r="AV228" s="41">
        <f t="shared" si="97"/>
        <v>11.568163749920418</v>
      </c>
      <c r="AW228" s="41">
        <f t="shared" si="98"/>
        <v>107726.69328153285</v>
      </c>
      <c r="AX228" s="41">
        <f t="shared" si="99"/>
        <v>11.569781635235151</v>
      </c>
      <c r="AY228" s="41">
        <f t="shared" si="100"/>
        <v>11.661833793936097</v>
      </c>
      <c r="AZ228" s="41">
        <f t="shared" si="101"/>
        <v>11.638445292318979</v>
      </c>
    </row>
    <row r="229" spans="2:52" x14ac:dyDescent="0.25">
      <c r="B229" s="41" t="str">
        <f t="shared" si="102"/>
        <v>NY</v>
      </c>
      <c r="C229" s="46">
        <v>44961</v>
      </c>
      <c r="D229" s="45">
        <v>4170.1612392862653</v>
      </c>
      <c r="E229" s="45">
        <v>834.78812842450145</v>
      </c>
      <c r="F229" s="45">
        <v>421.06307621082891</v>
      </c>
      <c r="G229" s="48">
        <v>306.40148169022893</v>
      </c>
      <c r="H229" s="44">
        <v>113111.47245556285</v>
      </c>
      <c r="I229" s="62">
        <f t="shared" si="82"/>
        <v>5732.4139256118242</v>
      </c>
      <c r="J229" s="41">
        <f t="shared" si="83"/>
        <v>2023</v>
      </c>
      <c r="K229" s="41">
        <f t="shared" si="84"/>
        <v>58</v>
      </c>
      <c r="L229" s="41">
        <f t="shared" si="85"/>
        <v>3364</v>
      </c>
      <c r="M229" s="41">
        <f t="shared" si="86"/>
        <v>8.1208860210928382</v>
      </c>
      <c r="N229" s="41">
        <f t="shared" si="87"/>
        <v>1</v>
      </c>
      <c r="O229" s="41">
        <f t="shared" si="88"/>
        <v>2</v>
      </c>
      <c r="P229" s="41">
        <f t="shared" si="89"/>
        <v>0</v>
      </c>
      <c r="Q229" s="41">
        <f t="shared" si="89"/>
        <v>1</v>
      </c>
      <c r="R229" s="41">
        <f t="shared" si="89"/>
        <v>0</v>
      </c>
      <c r="S229" s="41">
        <f t="shared" si="77"/>
        <v>0</v>
      </c>
      <c r="T229" s="41">
        <f t="shared" si="77"/>
        <v>0</v>
      </c>
      <c r="U229" s="41">
        <f t="shared" si="77"/>
        <v>0</v>
      </c>
      <c r="V229" s="41">
        <f t="shared" si="77"/>
        <v>0</v>
      </c>
      <c r="W229" s="41">
        <f t="shared" si="78"/>
        <v>0</v>
      </c>
      <c r="X229" s="41">
        <f t="shared" si="78"/>
        <v>0</v>
      </c>
      <c r="Y229" s="41">
        <f t="shared" si="78"/>
        <v>0</v>
      </c>
      <c r="Z229" s="41">
        <f t="shared" si="78"/>
        <v>0</v>
      </c>
      <c r="AA229" s="41">
        <f t="shared" si="79"/>
        <v>0</v>
      </c>
      <c r="AB229" s="41">
        <f t="shared" si="90"/>
        <v>0</v>
      </c>
      <c r="AC229" s="41">
        <f t="shared" si="90"/>
        <v>0</v>
      </c>
      <c r="AD229" s="41">
        <f t="shared" si="90"/>
        <v>0</v>
      </c>
      <c r="AE229" s="41">
        <f t="shared" si="80"/>
        <v>1</v>
      </c>
      <c r="AF229" s="41">
        <f t="shared" si="80"/>
        <v>0</v>
      </c>
      <c r="AG229" s="48">
        <v>4170.1612392862653</v>
      </c>
      <c r="AH229" s="48">
        <v>834.78812842450145</v>
      </c>
      <c r="AI229" s="48">
        <v>421.06307621082891</v>
      </c>
      <c r="AJ229" s="48">
        <v>306.40148169022893</v>
      </c>
      <c r="AK229" s="41">
        <f t="shared" si="91"/>
        <v>11.636129093348597</v>
      </c>
      <c r="AL229" s="41">
        <f>LN(D229+'Models training data'!$Y$4)</f>
        <v>8.4032107177919197</v>
      </c>
      <c r="AM229" s="41">
        <f>LN(E229+'Models training data'!$Y$5)</f>
        <v>6.8021727545084865</v>
      </c>
      <c r="AN229" s="41">
        <f>LN(F229+'Models training data'!$Y$6)</f>
        <v>6.14513273931989</v>
      </c>
      <c r="AO229" s="41">
        <f>LN(G229+'Models training data'!$Y$7)</f>
        <v>5.8749445377869511</v>
      </c>
      <c r="AP229" s="41">
        <f t="shared" si="81"/>
        <v>0</v>
      </c>
      <c r="AQ229" s="41">
        <f t="shared" si="92"/>
        <v>1</v>
      </c>
      <c r="AR229" s="41">
        <f t="shared" si="93"/>
        <v>83952.140081252015</v>
      </c>
      <c r="AS229" s="41">
        <f t="shared" si="94"/>
        <v>107959.9664551973</v>
      </c>
      <c r="AT229" s="41">
        <f t="shared" si="95"/>
        <v>11.573016151325966</v>
      </c>
      <c r="AU229" s="41">
        <f t="shared" si="96"/>
        <v>106905.12694456478</v>
      </c>
      <c r="AV229" s="41">
        <f t="shared" si="97"/>
        <v>11.557855024267026</v>
      </c>
      <c r="AW229" s="41">
        <f t="shared" si="98"/>
        <v>107259.22210202468</v>
      </c>
      <c r="AX229" s="41">
        <f t="shared" si="99"/>
        <v>11.564979367989929</v>
      </c>
      <c r="AY229" s="41">
        <f t="shared" si="100"/>
        <v>11.666173032697467</v>
      </c>
      <c r="AZ229" s="41">
        <f t="shared" si="101"/>
        <v>11.644728877326486</v>
      </c>
    </row>
    <row r="230" spans="2:52" x14ac:dyDescent="0.25">
      <c r="B230" s="41" t="str">
        <f t="shared" si="102"/>
        <v>NY</v>
      </c>
      <c r="C230" s="46">
        <v>44968</v>
      </c>
      <c r="D230" s="45">
        <v>4212.3028403128937</v>
      </c>
      <c r="E230" s="45">
        <v>843.13561904764447</v>
      </c>
      <c r="F230" s="45">
        <v>425.27370697293725</v>
      </c>
      <c r="G230" s="48">
        <v>297.69173510702882</v>
      </c>
      <c r="H230" s="44">
        <v>113098.55094048465</v>
      </c>
      <c r="I230" s="62">
        <f t="shared" si="82"/>
        <v>5778.4039014405043</v>
      </c>
      <c r="J230" s="41">
        <f t="shared" si="83"/>
        <v>2023</v>
      </c>
      <c r="K230" s="41">
        <f t="shared" si="84"/>
        <v>59</v>
      </c>
      <c r="L230" s="41">
        <f t="shared" si="85"/>
        <v>3481</v>
      </c>
      <c r="M230" s="41">
        <f t="shared" si="86"/>
        <v>8.1550748878114394</v>
      </c>
      <c r="N230" s="41">
        <f t="shared" si="87"/>
        <v>1</v>
      </c>
      <c r="O230" s="41">
        <f t="shared" si="88"/>
        <v>2</v>
      </c>
      <c r="P230" s="41">
        <f t="shared" si="89"/>
        <v>0</v>
      </c>
      <c r="Q230" s="41">
        <f t="shared" si="89"/>
        <v>1</v>
      </c>
      <c r="R230" s="41">
        <f t="shared" si="89"/>
        <v>0</v>
      </c>
      <c r="S230" s="41">
        <f t="shared" si="77"/>
        <v>0</v>
      </c>
      <c r="T230" s="41">
        <f t="shared" si="77"/>
        <v>0</v>
      </c>
      <c r="U230" s="41">
        <f t="shared" si="77"/>
        <v>0</v>
      </c>
      <c r="V230" s="41">
        <f t="shared" si="77"/>
        <v>0</v>
      </c>
      <c r="W230" s="41">
        <f t="shared" si="78"/>
        <v>0</v>
      </c>
      <c r="X230" s="41">
        <f t="shared" si="78"/>
        <v>0</v>
      </c>
      <c r="Y230" s="41">
        <f t="shared" si="78"/>
        <v>0</v>
      </c>
      <c r="Z230" s="41">
        <f t="shared" si="78"/>
        <v>0</v>
      </c>
      <c r="AA230" s="41">
        <f t="shared" si="79"/>
        <v>0</v>
      </c>
      <c r="AB230" s="41">
        <f t="shared" si="90"/>
        <v>0</v>
      </c>
      <c r="AC230" s="41">
        <f t="shared" si="90"/>
        <v>0</v>
      </c>
      <c r="AD230" s="41">
        <f t="shared" si="90"/>
        <v>0</v>
      </c>
      <c r="AE230" s="41">
        <f t="shared" si="80"/>
        <v>1</v>
      </c>
      <c r="AF230" s="41">
        <f t="shared" si="80"/>
        <v>0</v>
      </c>
      <c r="AG230" s="48">
        <v>4212.3028403128937</v>
      </c>
      <c r="AH230" s="48">
        <v>843.13561904764447</v>
      </c>
      <c r="AI230" s="48">
        <v>425.27370697293725</v>
      </c>
      <c r="AJ230" s="48">
        <v>297.69173510702882</v>
      </c>
      <c r="AK230" s="41">
        <f t="shared" si="91"/>
        <v>11.636014849824829</v>
      </c>
      <c r="AL230" s="41">
        <f>LN(D230+'Models training data'!$Y$4)</f>
        <v>8.4126122765384199</v>
      </c>
      <c r="AM230" s="41">
        <f>LN(E230+'Models training data'!$Y$5)</f>
        <v>6.8114070359300456</v>
      </c>
      <c r="AN230" s="41">
        <f>LN(F230+'Models training data'!$Y$6)</f>
        <v>6.1541193729309693</v>
      </c>
      <c r="AO230" s="41">
        <f>LN(G230+'Models training data'!$Y$7)</f>
        <v>5.8501750486816722</v>
      </c>
      <c r="AP230" s="41">
        <f t="shared" si="81"/>
        <v>0</v>
      </c>
      <c r="AQ230" s="41">
        <f t="shared" si="92"/>
        <v>1</v>
      </c>
      <c r="AR230" s="41">
        <f t="shared" si="93"/>
        <v>83927.749768168273</v>
      </c>
      <c r="AS230" s="41">
        <f t="shared" si="94"/>
        <v>107935.8690651556</v>
      </c>
      <c r="AT230" s="41">
        <f t="shared" si="95"/>
        <v>11.572758534061187</v>
      </c>
      <c r="AU230" s="41">
        <f t="shared" si="96"/>
        <v>106875.20315817944</v>
      </c>
      <c r="AV230" s="41">
        <f t="shared" si="97"/>
        <v>11.557511344824448</v>
      </c>
      <c r="AW230" s="41">
        <f t="shared" si="98"/>
        <v>107234.48806127867</v>
      </c>
      <c r="AX230" s="41">
        <f t="shared" si="99"/>
        <v>11.564694648240128</v>
      </c>
      <c r="AY230" s="41">
        <f t="shared" si="100"/>
        <v>11.666970287199694</v>
      </c>
      <c r="AZ230" s="41">
        <f t="shared" si="101"/>
        <v>11.643087069245837</v>
      </c>
    </row>
    <row r="231" spans="2:52" x14ac:dyDescent="0.25">
      <c r="B231" s="41" t="str">
        <f t="shared" si="102"/>
        <v>NY</v>
      </c>
      <c r="C231" s="46">
        <v>44975</v>
      </c>
      <c r="D231" s="45">
        <v>4254.7338607596594</v>
      </c>
      <c r="E231" s="45">
        <v>851.56677990756987</v>
      </c>
      <c r="F231" s="45">
        <v>429.52644404266664</v>
      </c>
      <c r="G231" s="48">
        <v>306.44869945757927</v>
      </c>
      <c r="H231" s="44">
        <v>113415.8485143384</v>
      </c>
      <c r="I231" s="62">
        <f t="shared" si="82"/>
        <v>5842.2757841674747</v>
      </c>
      <c r="J231" s="41">
        <f t="shared" si="83"/>
        <v>2023</v>
      </c>
      <c r="K231" s="41">
        <f t="shared" si="84"/>
        <v>60</v>
      </c>
      <c r="L231" s="41">
        <f t="shared" si="85"/>
        <v>3600</v>
      </c>
      <c r="M231" s="41">
        <f t="shared" si="86"/>
        <v>8.1886891244442008</v>
      </c>
      <c r="N231" s="41">
        <f t="shared" si="87"/>
        <v>1</v>
      </c>
      <c r="O231" s="41">
        <f t="shared" si="88"/>
        <v>2</v>
      </c>
      <c r="P231" s="41">
        <f t="shared" si="89"/>
        <v>0</v>
      </c>
      <c r="Q231" s="41">
        <f t="shared" si="89"/>
        <v>1</v>
      </c>
      <c r="R231" s="41">
        <f t="shared" si="89"/>
        <v>0</v>
      </c>
      <c r="S231" s="41">
        <f t="shared" si="77"/>
        <v>0</v>
      </c>
      <c r="T231" s="41">
        <f t="shared" si="77"/>
        <v>0</v>
      </c>
      <c r="U231" s="41">
        <f t="shared" si="77"/>
        <v>0</v>
      </c>
      <c r="V231" s="41">
        <f t="shared" si="77"/>
        <v>0</v>
      </c>
      <c r="W231" s="41">
        <f t="shared" si="78"/>
        <v>0</v>
      </c>
      <c r="X231" s="41">
        <f t="shared" si="78"/>
        <v>0</v>
      </c>
      <c r="Y231" s="41">
        <f t="shared" si="78"/>
        <v>0</v>
      </c>
      <c r="Z231" s="41">
        <f t="shared" si="78"/>
        <v>0</v>
      </c>
      <c r="AA231" s="41">
        <f t="shared" si="79"/>
        <v>0</v>
      </c>
      <c r="AB231" s="41">
        <f t="shared" si="90"/>
        <v>0</v>
      </c>
      <c r="AC231" s="41">
        <f t="shared" si="90"/>
        <v>0</v>
      </c>
      <c r="AD231" s="41">
        <f t="shared" si="90"/>
        <v>0</v>
      </c>
      <c r="AE231" s="41">
        <f t="shared" si="80"/>
        <v>1</v>
      </c>
      <c r="AF231" s="41">
        <f t="shared" si="80"/>
        <v>0</v>
      </c>
      <c r="AG231" s="48">
        <v>4254.7338607596594</v>
      </c>
      <c r="AH231" s="48">
        <v>851.56677990756987</v>
      </c>
      <c r="AI231" s="48">
        <v>429.52644404266664</v>
      </c>
      <c r="AJ231" s="48">
        <v>306.44869945757927</v>
      </c>
      <c r="AK231" s="41">
        <f t="shared" si="91"/>
        <v>11.638816418132635</v>
      </c>
      <c r="AL231" s="41">
        <f>LN(D231+'Models training data'!$Y$4)</f>
        <v>8.4219899360937802</v>
      </c>
      <c r="AM231" s="41">
        <f>LN(E231+'Models training data'!$Y$5)</f>
        <v>6.8206481145614886</v>
      </c>
      <c r="AN231" s="41">
        <f>LN(F231+'Models training data'!$Y$6)</f>
        <v>6.1631146322569252</v>
      </c>
      <c r="AO231" s="41">
        <f>LN(G231+'Models training data'!$Y$7)</f>
        <v>5.8750771613387505</v>
      </c>
      <c r="AP231" s="41">
        <f t="shared" si="81"/>
        <v>0</v>
      </c>
      <c r="AQ231" s="41">
        <f t="shared" si="92"/>
        <v>1</v>
      </c>
      <c r="AR231" s="41">
        <f t="shared" si="93"/>
        <v>83903.35945508453</v>
      </c>
      <c r="AS231" s="41">
        <f t="shared" si="94"/>
        <v>107911.77167511391</v>
      </c>
      <c r="AT231" s="41">
        <f t="shared" si="95"/>
        <v>11.572500916796406</v>
      </c>
      <c r="AU231" s="41">
        <f t="shared" si="96"/>
        <v>106846.45807046993</v>
      </c>
      <c r="AV231" s="41">
        <f t="shared" si="97"/>
        <v>11.557184610583562</v>
      </c>
      <c r="AW231" s="41">
        <f t="shared" si="98"/>
        <v>107210.16973843501</v>
      </c>
      <c r="AX231" s="41">
        <f t="shared" si="99"/>
        <v>11.564414713923421</v>
      </c>
      <c r="AY231" s="41">
        <f t="shared" si="100"/>
        <v>11.67057375735717</v>
      </c>
      <c r="AZ231" s="41">
        <f t="shared" si="101"/>
        <v>11.647621183394865</v>
      </c>
    </row>
    <row r="232" spans="2:52" x14ac:dyDescent="0.25">
      <c r="B232" s="41" t="str">
        <f t="shared" si="102"/>
        <v>NY</v>
      </c>
      <c r="C232" s="46">
        <v>44982</v>
      </c>
      <c r="D232" s="45">
        <v>4297.4967937977999</v>
      </c>
      <c r="E232" s="45">
        <v>860.08235004136998</v>
      </c>
      <c r="F232" s="45">
        <v>433.82170848309323</v>
      </c>
      <c r="G232" s="48">
        <v>308.69472843933801</v>
      </c>
      <c r="H232" s="44">
        <v>113609.21787644346</v>
      </c>
      <c r="I232" s="62">
        <f t="shared" si="82"/>
        <v>5900.095580761601</v>
      </c>
      <c r="J232" s="41">
        <f t="shared" si="83"/>
        <v>2023</v>
      </c>
      <c r="K232" s="41">
        <f t="shared" si="84"/>
        <v>61</v>
      </c>
      <c r="L232" s="41">
        <f t="shared" si="85"/>
        <v>3721</v>
      </c>
      <c r="M232" s="41">
        <f t="shared" si="86"/>
        <v>8.2217477283466227</v>
      </c>
      <c r="N232" s="41">
        <f t="shared" si="87"/>
        <v>1</v>
      </c>
      <c r="O232" s="41">
        <f t="shared" si="88"/>
        <v>2</v>
      </c>
      <c r="P232" s="41">
        <f t="shared" si="89"/>
        <v>0</v>
      </c>
      <c r="Q232" s="41">
        <f t="shared" si="89"/>
        <v>1</v>
      </c>
      <c r="R232" s="41">
        <f t="shared" si="89"/>
        <v>0</v>
      </c>
      <c r="S232" s="41">
        <f t="shared" si="77"/>
        <v>0</v>
      </c>
      <c r="T232" s="41">
        <f t="shared" si="77"/>
        <v>0</v>
      </c>
      <c r="U232" s="41">
        <f t="shared" si="77"/>
        <v>0</v>
      </c>
      <c r="V232" s="41">
        <f t="shared" si="77"/>
        <v>0</v>
      </c>
      <c r="W232" s="41">
        <f t="shared" si="78"/>
        <v>0</v>
      </c>
      <c r="X232" s="41">
        <f t="shared" si="78"/>
        <v>0</v>
      </c>
      <c r="Y232" s="41">
        <f t="shared" si="78"/>
        <v>0</v>
      </c>
      <c r="Z232" s="41">
        <f t="shared" si="78"/>
        <v>0</v>
      </c>
      <c r="AA232" s="41">
        <f t="shared" si="79"/>
        <v>0</v>
      </c>
      <c r="AB232" s="41">
        <f t="shared" si="90"/>
        <v>0</v>
      </c>
      <c r="AC232" s="41">
        <f t="shared" si="90"/>
        <v>0</v>
      </c>
      <c r="AD232" s="41">
        <f t="shared" si="90"/>
        <v>0</v>
      </c>
      <c r="AE232" s="41">
        <f t="shared" si="80"/>
        <v>1</v>
      </c>
      <c r="AF232" s="41">
        <f t="shared" si="80"/>
        <v>0</v>
      </c>
      <c r="AG232" s="48">
        <v>4297.4967937977999</v>
      </c>
      <c r="AH232" s="48">
        <v>860.08235004136998</v>
      </c>
      <c r="AI232" s="48">
        <v>433.82170848309323</v>
      </c>
      <c r="AJ232" s="48">
        <v>308.69472843933801</v>
      </c>
      <c r="AK232" s="41">
        <f t="shared" si="91"/>
        <v>11.640519925255802</v>
      </c>
      <c r="AL232" s="41">
        <f>LN(D232+'Models training data'!$Y$4)</f>
        <v>8.4313528066964434</v>
      </c>
      <c r="AM232" s="41">
        <f>LN(E232+'Models training data'!$Y$5)</f>
        <v>6.8298958251235202</v>
      </c>
      <c r="AN232" s="41">
        <f>LN(F232+'Models training data'!$Y$6)</f>
        <v>6.1721184482237428</v>
      </c>
      <c r="AO232" s="41">
        <f>LN(G232+'Models training data'!$Y$7)</f>
        <v>5.8813654946630134</v>
      </c>
      <c r="AP232" s="41">
        <f t="shared" si="81"/>
        <v>0</v>
      </c>
      <c r="AQ232" s="41">
        <f t="shared" si="92"/>
        <v>1</v>
      </c>
      <c r="AR232" s="41">
        <f t="shared" si="93"/>
        <v>83878.969142000788</v>
      </c>
      <c r="AS232" s="41">
        <f t="shared" si="94"/>
        <v>107887.67428507219</v>
      </c>
      <c r="AT232" s="41">
        <f t="shared" si="95"/>
        <v>11.572243299531626</v>
      </c>
      <c r="AU232" s="41">
        <f t="shared" si="96"/>
        <v>106818.89168143625</v>
      </c>
      <c r="AV232" s="41">
        <f t="shared" si="97"/>
        <v>11.556874821544367</v>
      </c>
      <c r="AW232" s="41">
        <f t="shared" si="98"/>
        <v>107186.25338979851</v>
      </c>
      <c r="AX232" s="41">
        <f t="shared" si="99"/>
        <v>11.564139406832684</v>
      </c>
      <c r="AY232" s="41">
        <f t="shared" si="100"/>
        <v>11.673159709306253</v>
      </c>
      <c r="AZ232" s="41">
        <f t="shared" si="101"/>
        <v>11.649842134016911</v>
      </c>
    </row>
    <row r="233" spans="2:52" x14ac:dyDescent="0.25">
      <c r="B233" s="41" t="str">
        <f t="shared" si="102"/>
        <v>NY</v>
      </c>
      <c r="C233" s="46">
        <v>44989</v>
      </c>
      <c r="D233" s="45">
        <v>4340.6226778371602</v>
      </c>
      <c r="E233" s="45">
        <v>868.68312470914589</v>
      </c>
      <c r="F233" s="45">
        <v>438.15992556792418</v>
      </c>
      <c r="G233" s="48">
        <v>316.97425124047811</v>
      </c>
      <c r="H233" s="44">
        <v>113912.01349731215</v>
      </c>
      <c r="I233" s="62">
        <f t="shared" si="82"/>
        <v>5964.4399793547082</v>
      </c>
      <c r="J233" s="41">
        <f t="shared" si="83"/>
        <v>2023</v>
      </c>
      <c r="K233" s="41">
        <f t="shared" si="84"/>
        <v>62</v>
      </c>
      <c r="L233" s="41">
        <f t="shared" si="85"/>
        <v>3844</v>
      </c>
      <c r="M233" s="41">
        <f t="shared" si="86"/>
        <v>8.2542687700901833</v>
      </c>
      <c r="N233" s="41">
        <f t="shared" si="87"/>
        <v>1</v>
      </c>
      <c r="O233" s="41">
        <f t="shared" si="88"/>
        <v>3</v>
      </c>
      <c r="P233" s="41">
        <f t="shared" si="89"/>
        <v>0</v>
      </c>
      <c r="Q233" s="41">
        <f t="shared" si="89"/>
        <v>0</v>
      </c>
      <c r="R233" s="41">
        <f t="shared" si="89"/>
        <v>1</v>
      </c>
      <c r="S233" s="41">
        <f t="shared" si="77"/>
        <v>0</v>
      </c>
      <c r="T233" s="41">
        <f t="shared" si="77"/>
        <v>0</v>
      </c>
      <c r="U233" s="41">
        <f t="shared" si="77"/>
        <v>0</v>
      </c>
      <c r="V233" s="41">
        <f t="shared" si="77"/>
        <v>0</v>
      </c>
      <c r="W233" s="41">
        <f t="shared" si="78"/>
        <v>0</v>
      </c>
      <c r="X233" s="41">
        <f t="shared" si="78"/>
        <v>0</v>
      </c>
      <c r="Y233" s="41">
        <f t="shared" si="78"/>
        <v>0</v>
      </c>
      <c r="Z233" s="41">
        <f t="shared" si="78"/>
        <v>0</v>
      </c>
      <c r="AA233" s="41">
        <f t="shared" si="79"/>
        <v>0</v>
      </c>
      <c r="AB233" s="41">
        <f t="shared" si="90"/>
        <v>0</v>
      </c>
      <c r="AC233" s="41">
        <f t="shared" si="90"/>
        <v>0</v>
      </c>
      <c r="AD233" s="41">
        <f t="shared" si="90"/>
        <v>0</v>
      </c>
      <c r="AE233" s="41">
        <f t="shared" si="80"/>
        <v>1</v>
      </c>
      <c r="AF233" s="41">
        <f t="shared" si="80"/>
        <v>0</v>
      </c>
      <c r="AG233" s="48">
        <v>4340.6226778371602</v>
      </c>
      <c r="AH233" s="48">
        <v>868.68312470914589</v>
      </c>
      <c r="AI233" s="48">
        <v>438.15992556792418</v>
      </c>
      <c r="AJ233" s="48">
        <v>316.97425124047811</v>
      </c>
      <c r="AK233" s="41">
        <f t="shared" si="91"/>
        <v>11.643181617949764</v>
      </c>
      <c r="AL233" s="41">
        <f>LN(D233+'Models training data'!$Y$4)</f>
        <v>8.4407071897509791</v>
      </c>
      <c r="AM233" s="41">
        <f>LN(E233+'Models training data'!$Y$5)</f>
        <v>6.839150057915111</v>
      </c>
      <c r="AN233" s="41">
        <f>LN(F233+'Models training data'!$Y$6)</f>
        <v>6.1811307521652878</v>
      </c>
      <c r="AO233" s="41">
        <f>LN(G233+'Models training data'!$Y$7)</f>
        <v>5.9042104629937615</v>
      </c>
      <c r="AP233" s="41">
        <f t="shared" si="81"/>
        <v>0</v>
      </c>
      <c r="AQ233" s="41">
        <f t="shared" si="92"/>
        <v>1</v>
      </c>
      <c r="AR233" s="41">
        <f t="shared" si="93"/>
        <v>82939.367957335591</v>
      </c>
      <c r="AS233" s="41">
        <f t="shared" si="94"/>
        <v>106945.96630775856</v>
      </c>
      <c r="AT233" s="41">
        <f t="shared" si="95"/>
        <v>11.561178414477123</v>
      </c>
      <c r="AU233" s="41">
        <f t="shared" si="96"/>
        <v>105830.89809997755</v>
      </c>
      <c r="AV233" s="41">
        <f t="shared" si="97"/>
        <v>11.545161073472899</v>
      </c>
      <c r="AW233" s="41">
        <f t="shared" si="98"/>
        <v>106415.76209680994</v>
      </c>
      <c r="AX233" s="41">
        <f t="shared" si="99"/>
        <v>11.555187659531017</v>
      </c>
      <c r="AY233" s="41">
        <f t="shared" si="100"/>
        <v>11.676729937141712</v>
      </c>
      <c r="AZ233" s="41">
        <f t="shared" si="101"/>
        <v>11.654122323430936</v>
      </c>
    </row>
    <row r="234" spans="2:52" x14ac:dyDescent="0.25">
      <c r="B234" s="41" t="str">
        <f t="shared" si="102"/>
        <v>NY</v>
      </c>
      <c r="C234" s="46">
        <v>44996</v>
      </c>
      <c r="D234" s="45">
        <v>3288.2561723945182</v>
      </c>
      <c r="E234" s="45">
        <v>877.36993153991853</v>
      </c>
      <c r="F234" s="45">
        <v>442.54152482360348</v>
      </c>
      <c r="G234" s="48">
        <v>295.26014116287848</v>
      </c>
      <c r="H234" s="44">
        <v>113001.18387431825</v>
      </c>
      <c r="I234" s="62">
        <f t="shared" si="82"/>
        <v>4903.4277699209188</v>
      </c>
      <c r="J234" s="41">
        <f t="shared" si="83"/>
        <v>2023</v>
      </c>
      <c r="K234" s="41">
        <f t="shared" si="84"/>
        <v>63</v>
      </c>
      <c r="L234" s="41">
        <f t="shared" si="85"/>
        <v>3969</v>
      </c>
      <c r="M234" s="41">
        <f t="shared" si="86"/>
        <v>8.2862694527830651</v>
      </c>
      <c r="N234" s="41">
        <f t="shared" si="87"/>
        <v>1</v>
      </c>
      <c r="O234" s="41">
        <f t="shared" si="88"/>
        <v>3</v>
      </c>
      <c r="P234" s="41">
        <f t="shared" si="89"/>
        <v>0</v>
      </c>
      <c r="Q234" s="41">
        <f t="shared" si="89"/>
        <v>0</v>
      </c>
      <c r="R234" s="41">
        <f t="shared" si="89"/>
        <v>1</v>
      </c>
      <c r="S234" s="41">
        <f t="shared" si="77"/>
        <v>0</v>
      </c>
      <c r="T234" s="41">
        <f t="shared" si="77"/>
        <v>0</v>
      </c>
      <c r="U234" s="41">
        <f t="shared" si="77"/>
        <v>0</v>
      </c>
      <c r="V234" s="41">
        <f t="shared" si="77"/>
        <v>0</v>
      </c>
      <c r="W234" s="41">
        <f t="shared" si="78"/>
        <v>0</v>
      </c>
      <c r="X234" s="41">
        <f t="shared" si="78"/>
        <v>0</v>
      </c>
      <c r="Y234" s="41">
        <f t="shared" si="78"/>
        <v>0</v>
      </c>
      <c r="Z234" s="41">
        <f t="shared" si="78"/>
        <v>0</v>
      </c>
      <c r="AA234" s="41">
        <f t="shared" si="79"/>
        <v>0</v>
      </c>
      <c r="AB234" s="41">
        <f t="shared" si="90"/>
        <v>0</v>
      </c>
      <c r="AC234" s="41">
        <f t="shared" si="90"/>
        <v>0</v>
      </c>
      <c r="AD234" s="41">
        <f t="shared" si="90"/>
        <v>0</v>
      </c>
      <c r="AE234" s="41">
        <f t="shared" si="80"/>
        <v>1</v>
      </c>
      <c r="AF234" s="41">
        <f t="shared" si="80"/>
        <v>0</v>
      </c>
      <c r="AG234" s="48">
        <v>3288.2561723945182</v>
      </c>
      <c r="AH234" s="48">
        <v>877.36993153991853</v>
      </c>
      <c r="AI234" s="48">
        <v>442.54152482360348</v>
      </c>
      <c r="AJ234" s="48">
        <v>295.26014116287848</v>
      </c>
      <c r="AK234" s="41">
        <f t="shared" si="91"/>
        <v>11.635153574403475</v>
      </c>
      <c r="AL234" s="41">
        <f>LN(D234+'Models training data'!$Y$4)</f>
        <v>8.1829680411692376</v>
      </c>
      <c r="AM234" s="41">
        <f>LN(E234+'Models training data'!$Y$5)</f>
        <v>6.8484107309655764</v>
      </c>
      <c r="AN234" s="41">
        <f>LN(F234+'Models training data'!$Y$6)</f>
        <v>6.1901514758235274</v>
      </c>
      <c r="AO234" s="41">
        <f>LN(G234+'Models training data'!$Y$7)</f>
        <v>5.8431489033925681</v>
      </c>
      <c r="AP234" s="41">
        <f t="shared" si="81"/>
        <v>0</v>
      </c>
      <c r="AQ234" s="41">
        <f t="shared" si="92"/>
        <v>1</v>
      </c>
      <c r="AR234" s="41">
        <f t="shared" si="93"/>
        <v>82914.977644251849</v>
      </c>
      <c r="AS234" s="41">
        <f t="shared" si="94"/>
        <v>106921.86891771686</v>
      </c>
      <c r="AT234" s="41">
        <f t="shared" si="95"/>
        <v>11.560920797212344</v>
      </c>
      <c r="AU234" s="41">
        <f t="shared" si="96"/>
        <v>105805.6891082955</v>
      </c>
      <c r="AV234" s="41">
        <f t="shared" si="97"/>
        <v>11.544885174837084</v>
      </c>
      <c r="AW234" s="41">
        <f t="shared" si="98"/>
        <v>106392.6111045252</v>
      </c>
      <c r="AX234" s="41">
        <f t="shared" si="99"/>
        <v>11.554921162649304</v>
      </c>
      <c r="AY234" s="41">
        <f t="shared" si="100"/>
        <v>11.652438792402458</v>
      </c>
      <c r="AZ234" s="41">
        <f t="shared" si="101"/>
        <v>11.645233173564604</v>
      </c>
    </row>
    <row r="235" spans="2:52" x14ac:dyDescent="0.25">
      <c r="B235" s="41" t="str">
        <f t="shared" si="102"/>
        <v>NY</v>
      </c>
      <c r="C235" s="46">
        <v>45003</v>
      </c>
      <c r="D235" s="45">
        <v>3660.9349787906549</v>
      </c>
      <c r="E235" s="45">
        <v>633.32119497986992</v>
      </c>
      <c r="F235" s="45">
        <v>219.42675877127991</v>
      </c>
      <c r="G235" s="48">
        <v>266.73245855123542</v>
      </c>
      <c r="H235" s="44">
        <v>106575.7798460077</v>
      </c>
      <c r="I235" s="62">
        <f t="shared" si="82"/>
        <v>4780.4153910930399</v>
      </c>
      <c r="J235" s="41">
        <f t="shared" si="83"/>
        <v>2023</v>
      </c>
      <c r="K235" s="41">
        <f t="shared" si="84"/>
        <v>64</v>
      </c>
      <c r="L235" s="41">
        <f t="shared" si="85"/>
        <v>4096</v>
      </c>
      <c r="M235" s="41">
        <f t="shared" si="86"/>
        <v>8.317766166719343</v>
      </c>
      <c r="N235" s="41">
        <f t="shared" si="87"/>
        <v>1</v>
      </c>
      <c r="O235" s="41">
        <f t="shared" si="88"/>
        <v>3</v>
      </c>
      <c r="P235" s="41">
        <f t="shared" si="89"/>
        <v>0</v>
      </c>
      <c r="Q235" s="41">
        <f t="shared" si="89"/>
        <v>0</v>
      </c>
      <c r="R235" s="41">
        <f t="shared" si="89"/>
        <v>1</v>
      </c>
      <c r="S235" s="41">
        <f t="shared" si="77"/>
        <v>0</v>
      </c>
      <c r="T235" s="41">
        <f t="shared" si="77"/>
        <v>0</v>
      </c>
      <c r="U235" s="41">
        <f t="shared" si="77"/>
        <v>0</v>
      </c>
      <c r="V235" s="41">
        <f t="shared" si="77"/>
        <v>0</v>
      </c>
      <c r="W235" s="41">
        <f t="shared" si="78"/>
        <v>0</v>
      </c>
      <c r="X235" s="41">
        <f t="shared" si="78"/>
        <v>0</v>
      </c>
      <c r="Y235" s="41">
        <f t="shared" si="78"/>
        <v>0</v>
      </c>
      <c r="Z235" s="41">
        <f t="shared" si="78"/>
        <v>0</v>
      </c>
      <c r="AA235" s="41">
        <f t="shared" si="79"/>
        <v>0</v>
      </c>
      <c r="AB235" s="41">
        <f t="shared" si="90"/>
        <v>0</v>
      </c>
      <c r="AC235" s="41">
        <f t="shared" si="90"/>
        <v>0</v>
      </c>
      <c r="AD235" s="41">
        <f t="shared" si="90"/>
        <v>0</v>
      </c>
      <c r="AE235" s="41">
        <f t="shared" si="80"/>
        <v>1</v>
      </c>
      <c r="AF235" s="41">
        <f t="shared" si="80"/>
        <v>0</v>
      </c>
      <c r="AG235" s="48">
        <v>3660.9349787906549</v>
      </c>
      <c r="AH235" s="48">
        <v>633.32119497986992</v>
      </c>
      <c r="AI235" s="48">
        <v>219.42675877127991</v>
      </c>
      <c r="AJ235" s="48">
        <v>266.73245855123542</v>
      </c>
      <c r="AK235" s="41">
        <f t="shared" si="91"/>
        <v>11.576611558951305</v>
      </c>
      <c r="AL235" s="41">
        <f>LN(D235+'Models training data'!$Y$4)</f>
        <v>8.2820129159785107</v>
      </c>
      <c r="AM235" s="41">
        <f>LN(E235+'Models training data'!$Y$5)</f>
        <v>6.5486964684600295</v>
      </c>
      <c r="AN235" s="41">
        <f>LN(F235+'Models training data'!$Y$6)</f>
        <v>5.578994622393636</v>
      </c>
      <c r="AO235" s="41">
        <f>LN(G235+'Models training data'!$Y$7)</f>
        <v>5.7568045989410432</v>
      </c>
      <c r="AP235" s="41">
        <f t="shared" si="81"/>
        <v>0</v>
      </c>
      <c r="AQ235" s="41">
        <f t="shared" si="92"/>
        <v>1</v>
      </c>
      <c r="AR235" s="41">
        <f t="shared" si="93"/>
        <v>82890.587331168106</v>
      </c>
      <c r="AS235" s="41">
        <f t="shared" si="94"/>
        <v>106897.77152767516</v>
      </c>
      <c r="AT235" s="41">
        <f t="shared" si="95"/>
        <v>11.560663179947563</v>
      </c>
      <c r="AU235" s="41">
        <f t="shared" si="96"/>
        <v>105781.65881528927</v>
      </c>
      <c r="AV235" s="41">
        <f t="shared" si="97"/>
        <v>11.544626221402961</v>
      </c>
      <c r="AW235" s="41">
        <f t="shared" si="98"/>
        <v>106369.82470998695</v>
      </c>
      <c r="AX235" s="41">
        <f t="shared" si="99"/>
        <v>11.554658862743745</v>
      </c>
      <c r="AY235" s="41">
        <f t="shared" si="100"/>
        <v>11.606136426032744</v>
      </c>
      <c r="AZ235" s="41">
        <f t="shared" si="101"/>
        <v>11.569546115152162</v>
      </c>
    </row>
    <row r="236" spans="2:52" x14ac:dyDescent="0.25">
      <c r="B236" s="41" t="str">
        <f t="shared" si="102"/>
        <v>NY</v>
      </c>
      <c r="C236" s="46">
        <v>45010</v>
      </c>
      <c r="D236" s="45">
        <v>3935.4016998490947</v>
      </c>
      <c r="E236" s="45">
        <v>513.24318899194463</v>
      </c>
      <c r="F236" s="45">
        <v>198.86700822893675</v>
      </c>
      <c r="G236" s="48">
        <v>240.15904584657639</v>
      </c>
      <c r="H236" s="44">
        <v>104647.60921397667</v>
      </c>
      <c r="I236" s="62">
        <f t="shared" si="82"/>
        <v>4887.6709429165521</v>
      </c>
      <c r="J236" s="41">
        <f t="shared" si="83"/>
        <v>2023</v>
      </c>
      <c r="K236" s="41">
        <f t="shared" si="84"/>
        <v>65</v>
      </c>
      <c r="L236" s="41">
        <f t="shared" si="85"/>
        <v>4225</v>
      </c>
      <c r="M236" s="41">
        <f t="shared" si="86"/>
        <v>8.3487745397912736</v>
      </c>
      <c r="N236" s="41">
        <f t="shared" si="87"/>
        <v>1</v>
      </c>
      <c r="O236" s="41">
        <f t="shared" si="88"/>
        <v>3</v>
      </c>
      <c r="P236" s="41">
        <f t="shared" si="89"/>
        <v>0</v>
      </c>
      <c r="Q236" s="41">
        <f t="shared" si="89"/>
        <v>0</v>
      </c>
      <c r="R236" s="41">
        <f t="shared" si="89"/>
        <v>1</v>
      </c>
      <c r="S236" s="41">
        <f t="shared" si="77"/>
        <v>0</v>
      </c>
      <c r="T236" s="41">
        <f t="shared" si="77"/>
        <v>0</v>
      </c>
      <c r="U236" s="41">
        <f t="shared" si="77"/>
        <v>0</v>
      </c>
      <c r="V236" s="41">
        <f t="shared" si="77"/>
        <v>0</v>
      </c>
      <c r="W236" s="41">
        <f t="shared" si="78"/>
        <v>0</v>
      </c>
      <c r="X236" s="41">
        <f t="shared" si="78"/>
        <v>0</v>
      </c>
      <c r="Y236" s="41">
        <f t="shared" si="78"/>
        <v>0</v>
      </c>
      <c r="Z236" s="41">
        <f t="shared" si="78"/>
        <v>0</v>
      </c>
      <c r="AA236" s="41">
        <f t="shared" si="79"/>
        <v>0</v>
      </c>
      <c r="AB236" s="41">
        <f t="shared" si="90"/>
        <v>0</v>
      </c>
      <c r="AC236" s="41">
        <f t="shared" si="90"/>
        <v>0</v>
      </c>
      <c r="AD236" s="41">
        <f t="shared" si="90"/>
        <v>0</v>
      </c>
      <c r="AE236" s="41">
        <f t="shared" si="80"/>
        <v>1</v>
      </c>
      <c r="AF236" s="41">
        <f t="shared" si="80"/>
        <v>0</v>
      </c>
      <c r="AG236" s="48">
        <v>3935.4016998490947</v>
      </c>
      <c r="AH236" s="48">
        <v>513.24318899194463</v>
      </c>
      <c r="AI236" s="48">
        <v>198.86700822893675</v>
      </c>
      <c r="AJ236" s="48">
        <v>240.15904584657639</v>
      </c>
      <c r="AK236" s="41">
        <f t="shared" si="91"/>
        <v>11.558353882070676</v>
      </c>
      <c r="AL236" s="41">
        <f>LN(D236+'Models training data'!$Y$4)</f>
        <v>8.3491551610501364</v>
      </c>
      <c r="AM236" s="41">
        <f>LN(E236+'Models training data'!$Y$5)</f>
        <v>6.3600154230952279</v>
      </c>
      <c r="AN236" s="41">
        <f>LN(F236+'Models training data'!$Y$6)</f>
        <v>5.4981738346933993</v>
      </c>
      <c r="AO236" s="41">
        <f>LN(G236+'Models training data'!$Y$7)</f>
        <v>5.6690615510391051</v>
      </c>
      <c r="AP236" s="41">
        <f t="shared" si="81"/>
        <v>0</v>
      </c>
      <c r="AQ236" s="41">
        <f t="shared" si="92"/>
        <v>1</v>
      </c>
      <c r="AR236" s="41">
        <f t="shared" si="93"/>
        <v>82866.197018084349</v>
      </c>
      <c r="AS236" s="41">
        <f t="shared" si="94"/>
        <v>106873.67413763347</v>
      </c>
      <c r="AT236" s="41">
        <f t="shared" si="95"/>
        <v>11.560405562682783</v>
      </c>
      <c r="AU236" s="41">
        <f t="shared" si="96"/>
        <v>105758.80722095886</v>
      </c>
      <c r="AV236" s="41">
        <f t="shared" si="97"/>
        <v>11.544384213170529</v>
      </c>
      <c r="AW236" s="41">
        <f t="shared" si="98"/>
        <v>106347.39160714849</v>
      </c>
      <c r="AX236" s="41">
        <f t="shared" si="99"/>
        <v>11.554400629667596</v>
      </c>
      <c r="AY236" s="41">
        <f t="shared" si="100"/>
        <v>11.591103642589282</v>
      </c>
      <c r="AZ236" s="41">
        <f t="shared" si="101"/>
        <v>11.544153859668691</v>
      </c>
    </row>
    <row r="237" spans="2:52" x14ac:dyDescent="0.25">
      <c r="B237" s="41" t="str">
        <f t="shared" si="102"/>
        <v>NY</v>
      </c>
      <c r="C237" s="46">
        <v>45017</v>
      </c>
      <c r="D237" s="45">
        <v>4141.2558767369592</v>
      </c>
      <c r="E237" s="45">
        <v>455.1700119130021</v>
      </c>
      <c r="F237" s="45">
        <v>198.58027649822051</v>
      </c>
      <c r="G237" s="48">
        <v>216.15312457696521</v>
      </c>
      <c r="H237" s="44">
        <v>103693.46298773811</v>
      </c>
      <c r="I237" s="62">
        <f t="shared" si="82"/>
        <v>5011.1592897251476</v>
      </c>
      <c r="J237" s="41">
        <f t="shared" si="83"/>
        <v>2023</v>
      </c>
      <c r="K237" s="41">
        <f t="shared" si="84"/>
        <v>66</v>
      </c>
      <c r="L237" s="41">
        <f t="shared" si="85"/>
        <v>4356</v>
      </c>
      <c r="M237" s="41">
        <f t="shared" si="86"/>
        <v>8.3793094840528504</v>
      </c>
      <c r="N237" s="41">
        <f t="shared" si="87"/>
        <v>1</v>
      </c>
      <c r="O237" s="41">
        <f t="shared" si="88"/>
        <v>4</v>
      </c>
      <c r="P237" s="41">
        <f t="shared" si="89"/>
        <v>0</v>
      </c>
      <c r="Q237" s="41">
        <f t="shared" si="89"/>
        <v>0</v>
      </c>
      <c r="R237" s="41">
        <f t="shared" si="89"/>
        <v>0</v>
      </c>
      <c r="S237" s="41">
        <f t="shared" si="77"/>
        <v>1</v>
      </c>
      <c r="T237" s="41">
        <f t="shared" si="77"/>
        <v>0</v>
      </c>
      <c r="U237" s="41">
        <f t="shared" si="77"/>
        <v>0</v>
      </c>
      <c r="V237" s="41">
        <f t="shared" si="77"/>
        <v>0</v>
      </c>
      <c r="W237" s="41">
        <f t="shared" si="78"/>
        <v>0</v>
      </c>
      <c r="X237" s="41">
        <f t="shared" si="78"/>
        <v>0</v>
      </c>
      <c r="Y237" s="41">
        <f t="shared" si="78"/>
        <v>0</v>
      </c>
      <c r="Z237" s="41">
        <f t="shared" si="78"/>
        <v>0</v>
      </c>
      <c r="AA237" s="41">
        <f t="shared" si="79"/>
        <v>0</v>
      </c>
      <c r="AB237" s="41">
        <f t="shared" si="90"/>
        <v>0</v>
      </c>
      <c r="AC237" s="41">
        <f t="shared" si="90"/>
        <v>0</v>
      </c>
      <c r="AD237" s="41">
        <f t="shared" si="90"/>
        <v>0</v>
      </c>
      <c r="AE237" s="41">
        <f t="shared" si="80"/>
        <v>1</v>
      </c>
      <c r="AF237" s="41">
        <f t="shared" si="80"/>
        <v>0</v>
      </c>
      <c r="AG237" s="48">
        <v>4141.2558767369592</v>
      </c>
      <c r="AH237" s="48">
        <v>455.1700119130021</v>
      </c>
      <c r="AI237" s="48">
        <v>198.58027649822051</v>
      </c>
      <c r="AJ237" s="48">
        <v>216.15312457696521</v>
      </c>
      <c r="AK237" s="41">
        <f t="shared" si="91"/>
        <v>11.549194354503928</v>
      </c>
      <c r="AL237" s="41">
        <f>LN(D237+'Models training data'!$Y$4)</f>
        <v>8.396710601993691</v>
      </c>
      <c r="AM237" s="41">
        <f>LN(E237+'Models training data'!$Y$5)</f>
        <v>6.2541789382204822</v>
      </c>
      <c r="AN237" s="41">
        <f>LN(F237+'Models training data'!$Y$6)</f>
        <v>5.4969991961595239</v>
      </c>
      <c r="AO237" s="41">
        <f>LN(G237+'Models training data'!$Y$7)</f>
        <v>5.5825806949589545</v>
      </c>
      <c r="AP237" s="41">
        <f t="shared" si="81"/>
        <v>0</v>
      </c>
      <c r="AQ237" s="41">
        <f t="shared" si="92"/>
        <v>1</v>
      </c>
      <c r="AR237" s="41">
        <f t="shared" si="93"/>
        <v>82473.489998811245</v>
      </c>
      <c r="AS237" s="41">
        <f t="shared" si="94"/>
        <v>106482.21606495709</v>
      </c>
      <c r="AT237" s="41">
        <f t="shared" si="95"/>
        <v>11.5569952266793</v>
      </c>
      <c r="AU237" s="41">
        <f t="shared" si="96"/>
        <v>105458.70589596879</v>
      </c>
      <c r="AV237" s="41">
        <f t="shared" si="97"/>
        <v>11.542277429687736</v>
      </c>
      <c r="AW237" s="41">
        <f t="shared" si="98"/>
        <v>106049.94210001864</v>
      </c>
      <c r="AX237" s="41">
        <f t="shared" si="99"/>
        <v>11.551988139418254</v>
      </c>
      <c r="AY237" s="41">
        <f t="shared" si="100"/>
        <v>11.584399532453999</v>
      </c>
      <c r="AZ237" s="41">
        <f t="shared" si="101"/>
        <v>11.529269119978341</v>
      </c>
    </row>
    <row r="238" spans="2:52" x14ac:dyDescent="0.25">
      <c r="B238" s="41" t="str">
        <f t="shared" si="102"/>
        <v>NY</v>
      </c>
      <c r="C238" s="46">
        <v>45024</v>
      </c>
      <c r="D238" s="45">
        <v>4299.2185474268899</v>
      </c>
      <c r="E238" s="45">
        <v>428.11890754770116</v>
      </c>
      <c r="F238" s="45">
        <v>200.33853908190218</v>
      </c>
      <c r="G238" s="48">
        <v>232.96625444923484</v>
      </c>
      <c r="H238" s="44">
        <v>104043.10465419148</v>
      </c>
      <c r="I238" s="62">
        <f t="shared" si="82"/>
        <v>5160.6422485057283</v>
      </c>
      <c r="J238" s="41">
        <f t="shared" si="83"/>
        <v>2023</v>
      </c>
      <c r="K238" s="41">
        <f t="shared" si="84"/>
        <v>67</v>
      </c>
      <c r="L238" s="41">
        <f t="shared" si="85"/>
        <v>4489</v>
      </c>
      <c r="M238" s="41">
        <f t="shared" si="86"/>
        <v>8.4093852387819314</v>
      </c>
      <c r="N238" s="41">
        <f t="shared" si="87"/>
        <v>1</v>
      </c>
      <c r="O238" s="41">
        <f t="shared" si="88"/>
        <v>4</v>
      </c>
      <c r="P238" s="41">
        <f t="shared" si="89"/>
        <v>0</v>
      </c>
      <c r="Q238" s="41">
        <f t="shared" si="89"/>
        <v>0</v>
      </c>
      <c r="R238" s="41">
        <f t="shared" si="89"/>
        <v>0</v>
      </c>
      <c r="S238" s="41">
        <f t="shared" si="77"/>
        <v>1</v>
      </c>
      <c r="T238" s="41">
        <f t="shared" si="77"/>
        <v>0</v>
      </c>
      <c r="U238" s="41">
        <f t="shared" si="77"/>
        <v>0</v>
      </c>
      <c r="V238" s="41">
        <f t="shared" si="77"/>
        <v>0</v>
      </c>
      <c r="W238" s="41">
        <f t="shared" si="78"/>
        <v>0</v>
      </c>
      <c r="X238" s="41">
        <f t="shared" si="78"/>
        <v>0</v>
      </c>
      <c r="Y238" s="41">
        <f t="shared" si="78"/>
        <v>0</v>
      </c>
      <c r="Z238" s="41">
        <f t="shared" si="78"/>
        <v>0</v>
      </c>
      <c r="AA238" s="41">
        <f t="shared" si="79"/>
        <v>0</v>
      </c>
      <c r="AB238" s="41">
        <f t="shared" si="90"/>
        <v>0</v>
      </c>
      <c r="AC238" s="41">
        <f t="shared" si="90"/>
        <v>0</v>
      </c>
      <c r="AD238" s="41">
        <f t="shared" si="90"/>
        <v>0</v>
      </c>
      <c r="AE238" s="41">
        <f t="shared" si="80"/>
        <v>1</v>
      </c>
      <c r="AF238" s="41">
        <f t="shared" si="80"/>
        <v>0</v>
      </c>
      <c r="AG238" s="48">
        <v>4299.2185474268899</v>
      </c>
      <c r="AH238" s="48">
        <v>428.11890754770116</v>
      </c>
      <c r="AI238" s="48">
        <v>200.33853908190218</v>
      </c>
      <c r="AJ238" s="48">
        <v>232.96625444923484</v>
      </c>
      <c r="AK238" s="41">
        <f t="shared" si="91"/>
        <v>11.55256056008421</v>
      </c>
      <c r="AL238" s="41">
        <f>LN(D238+'Models training data'!$Y$4)</f>
        <v>8.431727952025847</v>
      </c>
      <c r="AM238" s="41">
        <f>LN(E238+'Models training data'!$Y$5)</f>
        <v>6.200774845375463</v>
      </c>
      <c r="AN238" s="41">
        <f>LN(F238+'Models training data'!$Y$6)</f>
        <v>5.5041805606457057</v>
      </c>
      <c r="AO238" s="41">
        <f>LN(G238+'Models training data'!$Y$7)</f>
        <v>5.6439252035696441</v>
      </c>
      <c r="AP238" s="41">
        <f t="shared" si="81"/>
        <v>0</v>
      </c>
      <c r="AQ238" s="41">
        <f t="shared" si="92"/>
        <v>1</v>
      </c>
      <c r="AR238" s="41">
        <f t="shared" si="93"/>
        <v>82449.099685727502</v>
      </c>
      <c r="AS238" s="41">
        <f t="shared" si="94"/>
        <v>106458.1186749154</v>
      </c>
      <c r="AT238" s="41">
        <f t="shared" si="95"/>
        <v>11.556737609414521</v>
      </c>
      <c r="AU238" s="41">
        <f t="shared" si="96"/>
        <v>105438.21169899002</v>
      </c>
      <c r="AV238" s="41">
        <f t="shared" si="97"/>
        <v>11.542069311858684</v>
      </c>
      <c r="AW238" s="41">
        <f t="shared" si="98"/>
        <v>106028.18370278776</v>
      </c>
      <c r="AX238" s="41">
        <f t="shared" si="99"/>
        <v>11.551737673047665</v>
      </c>
      <c r="AY238" s="41">
        <f t="shared" si="100"/>
        <v>11.58716790491742</v>
      </c>
      <c r="AZ238" s="41">
        <f t="shared" si="101"/>
        <v>11.53567246081408</v>
      </c>
    </row>
    <row r="239" spans="2:52" x14ac:dyDescent="0.25">
      <c r="B239" s="41" t="str">
        <f t="shared" si="102"/>
        <v>NY</v>
      </c>
      <c r="C239" s="46">
        <v>45031</v>
      </c>
      <c r="D239" s="45">
        <v>4423.7958112469523</v>
      </c>
      <c r="E239" s="45">
        <v>416.59869438096268</v>
      </c>
      <c r="F239" s="45">
        <v>202.31917045459113</v>
      </c>
      <c r="G239" s="48">
        <v>255.78266163561565</v>
      </c>
      <c r="H239" s="44">
        <v>104621.21673147558</v>
      </c>
      <c r="I239" s="62">
        <f t="shared" si="82"/>
        <v>5298.496337718123</v>
      </c>
      <c r="J239" s="41">
        <f t="shared" si="83"/>
        <v>2023</v>
      </c>
      <c r="K239" s="41">
        <f t="shared" si="84"/>
        <v>68</v>
      </c>
      <c r="L239" s="41">
        <f t="shared" si="85"/>
        <v>4624</v>
      </c>
      <c r="M239" s="41">
        <f t="shared" si="86"/>
        <v>8.4390154103522139</v>
      </c>
      <c r="N239" s="41">
        <f t="shared" si="87"/>
        <v>1</v>
      </c>
      <c r="O239" s="41">
        <f t="shared" si="88"/>
        <v>4</v>
      </c>
      <c r="P239" s="41">
        <f t="shared" si="89"/>
        <v>0</v>
      </c>
      <c r="Q239" s="41">
        <f t="shared" si="89"/>
        <v>0</v>
      </c>
      <c r="R239" s="41">
        <f t="shared" si="89"/>
        <v>0</v>
      </c>
      <c r="S239" s="41">
        <f t="shared" si="77"/>
        <v>1</v>
      </c>
      <c r="T239" s="41">
        <f t="shared" si="77"/>
        <v>0</v>
      </c>
      <c r="U239" s="41">
        <f t="shared" si="77"/>
        <v>0</v>
      </c>
      <c r="V239" s="41">
        <f t="shared" si="77"/>
        <v>0</v>
      </c>
      <c r="W239" s="41">
        <f t="shared" si="78"/>
        <v>0</v>
      </c>
      <c r="X239" s="41">
        <f t="shared" si="78"/>
        <v>0</v>
      </c>
      <c r="Y239" s="41">
        <f t="shared" si="78"/>
        <v>0</v>
      </c>
      <c r="Z239" s="41">
        <f t="shared" si="78"/>
        <v>0</v>
      </c>
      <c r="AA239" s="41">
        <f t="shared" si="79"/>
        <v>0</v>
      </c>
      <c r="AB239" s="41">
        <f t="shared" si="90"/>
        <v>0</v>
      </c>
      <c r="AC239" s="41">
        <f t="shared" si="90"/>
        <v>0</v>
      </c>
      <c r="AD239" s="41">
        <f t="shared" si="90"/>
        <v>0</v>
      </c>
      <c r="AE239" s="41">
        <f t="shared" si="80"/>
        <v>1</v>
      </c>
      <c r="AF239" s="41">
        <f t="shared" si="80"/>
        <v>0</v>
      </c>
      <c r="AG239" s="48">
        <v>4423.7958112469523</v>
      </c>
      <c r="AH239" s="48">
        <v>416.59869438096268</v>
      </c>
      <c r="AI239" s="48">
        <v>202.31917045459113</v>
      </c>
      <c r="AJ239" s="48">
        <v>255.78266163561565</v>
      </c>
      <c r="AK239" s="41">
        <f t="shared" si="91"/>
        <v>11.558101646865342</v>
      </c>
      <c r="AL239" s="41">
        <f>LN(D239+'Models training data'!$Y$4)</f>
        <v>8.458504734261183</v>
      </c>
      <c r="AM239" s="41">
        <f>LN(E239+'Models training data'!$Y$5)</f>
        <v>6.1771362778805923</v>
      </c>
      <c r="AN239" s="41">
        <f>LN(F239+'Models training data'!$Y$6)</f>
        <v>5.512208866661215</v>
      </c>
      <c r="AO239" s="41">
        <f>LN(G239+'Models training data'!$Y$7)</f>
        <v>5.7215768621087051</v>
      </c>
      <c r="AP239" s="41">
        <f t="shared" si="81"/>
        <v>0</v>
      </c>
      <c r="AQ239" s="41">
        <f t="shared" si="92"/>
        <v>1</v>
      </c>
      <c r="AR239" s="41">
        <f t="shared" si="93"/>
        <v>82424.70937264376</v>
      </c>
      <c r="AS239" s="41">
        <f t="shared" si="94"/>
        <v>106434.02128487368</v>
      </c>
      <c r="AT239" s="41">
        <f t="shared" si="95"/>
        <v>11.55647999214974</v>
      </c>
      <c r="AU239" s="41">
        <f t="shared" si="96"/>
        <v>105418.89620068707</v>
      </c>
      <c r="AV239" s="41">
        <f t="shared" si="97"/>
        <v>11.541878139231326</v>
      </c>
      <c r="AW239" s="41">
        <f t="shared" si="98"/>
        <v>106006.74766406315</v>
      </c>
      <c r="AX239" s="41">
        <f t="shared" si="99"/>
        <v>11.551490917426735</v>
      </c>
      <c r="AY239" s="41">
        <f t="shared" si="100"/>
        <v>11.592107345853874</v>
      </c>
      <c r="AZ239" s="41">
        <f t="shared" si="101"/>
        <v>11.545406705759449</v>
      </c>
    </row>
    <row r="240" spans="2:52" x14ac:dyDescent="0.25">
      <c r="B240" s="41" t="str">
        <f t="shared" si="102"/>
        <v>NY</v>
      </c>
      <c r="C240" s="46">
        <v>45038</v>
      </c>
      <c r="D240" s="45">
        <v>4525.1433242014773</v>
      </c>
      <c r="E240" s="45">
        <v>412.8639802036646</v>
      </c>
      <c r="F240" s="45">
        <v>204.34008675732403</v>
      </c>
      <c r="G240" s="48">
        <v>281.31290597332298</v>
      </c>
      <c r="H240" s="44">
        <v>105269.30428262945</v>
      </c>
      <c r="I240" s="62">
        <f t="shared" si="82"/>
        <v>5423.6602971357888</v>
      </c>
      <c r="J240" s="41">
        <f t="shared" si="83"/>
        <v>2023</v>
      </c>
      <c r="K240" s="41">
        <f t="shared" si="84"/>
        <v>69</v>
      </c>
      <c r="L240" s="41">
        <f t="shared" si="85"/>
        <v>4761</v>
      </c>
      <c r="M240" s="41">
        <f t="shared" si="86"/>
        <v>8.4682130091945194</v>
      </c>
      <c r="N240" s="41">
        <f t="shared" si="87"/>
        <v>1</v>
      </c>
      <c r="O240" s="41">
        <f t="shared" si="88"/>
        <v>4</v>
      </c>
      <c r="P240" s="41">
        <f t="shared" si="89"/>
        <v>0</v>
      </c>
      <c r="Q240" s="41">
        <f t="shared" si="89"/>
        <v>0</v>
      </c>
      <c r="R240" s="41">
        <f t="shared" si="89"/>
        <v>0</v>
      </c>
      <c r="S240" s="41">
        <f t="shared" si="77"/>
        <v>1</v>
      </c>
      <c r="T240" s="41">
        <f t="shared" si="77"/>
        <v>0</v>
      </c>
      <c r="U240" s="41">
        <f t="shared" si="77"/>
        <v>0</v>
      </c>
      <c r="V240" s="41">
        <f t="shared" si="77"/>
        <v>0</v>
      </c>
      <c r="W240" s="41">
        <f t="shared" si="78"/>
        <v>0</v>
      </c>
      <c r="X240" s="41">
        <f t="shared" si="78"/>
        <v>0</v>
      </c>
      <c r="Y240" s="41">
        <f t="shared" si="78"/>
        <v>0</v>
      </c>
      <c r="Z240" s="41">
        <f t="shared" si="78"/>
        <v>0</v>
      </c>
      <c r="AA240" s="41">
        <f t="shared" si="79"/>
        <v>0</v>
      </c>
      <c r="AB240" s="41">
        <f t="shared" si="90"/>
        <v>0</v>
      </c>
      <c r="AC240" s="41">
        <f t="shared" si="90"/>
        <v>0</v>
      </c>
      <c r="AD240" s="41">
        <f t="shared" si="90"/>
        <v>0</v>
      </c>
      <c r="AE240" s="41">
        <f t="shared" si="80"/>
        <v>1</v>
      </c>
      <c r="AF240" s="41">
        <f t="shared" si="80"/>
        <v>0</v>
      </c>
      <c r="AG240" s="48">
        <v>4525.1433242014773</v>
      </c>
      <c r="AH240" s="48">
        <v>412.8639802036646</v>
      </c>
      <c r="AI240" s="48">
        <v>204.34008675732403</v>
      </c>
      <c r="AJ240" s="48">
        <v>281.31290597332298</v>
      </c>
      <c r="AK240" s="41">
        <f t="shared" si="91"/>
        <v>11.564277148338089</v>
      </c>
      <c r="AL240" s="41">
        <f>LN(D240+'Models training data'!$Y$4)</f>
        <v>8.4797716702386019</v>
      </c>
      <c r="AM240" s="41">
        <f>LN(E240+'Models training data'!$Y$5)</f>
        <v>6.1693514227707533</v>
      </c>
      <c r="AN240" s="41">
        <f>LN(F240+'Models training data'!$Y$6)</f>
        <v>5.5203345663101633</v>
      </c>
      <c r="AO240" s="41">
        <f>LN(G240+'Models training data'!$Y$7)</f>
        <v>5.8018655929343774</v>
      </c>
      <c r="AP240" s="41">
        <f t="shared" si="81"/>
        <v>0</v>
      </c>
      <c r="AQ240" s="41">
        <f t="shared" si="92"/>
        <v>1</v>
      </c>
      <c r="AR240" s="41">
        <f t="shared" si="93"/>
        <v>82400.319059560017</v>
      </c>
      <c r="AS240" s="41">
        <f t="shared" si="94"/>
        <v>106409.923894832</v>
      </c>
      <c r="AT240" s="41">
        <f t="shared" si="95"/>
        <v>11.55622237488496</v>
      </c>
      <c r="AU240" s="41">
        <f t="shared" si="96"/>
        <v>105400.75940105994</v>
      </c>
      <c r="AV240" s="41">
        <f t="shared" si="97"/>
        <v>11.541703911805655</v>
      </c>
      <c r="AW240" s="41">
        <f t="shared" si="98"/>
        <v>105985.62457140858</v>
      </c>
      <c r="AX240" s="41">
        <f t="shared" si="99"/>
        <v>11.551247764206547</v>
      </c>
      <c r="AY240" s="41">
        <f t="shared" si="100"/>
        <v>11.59794481287917</v>
      </c>
      <c r="AZ240" s="41">
        <f t="shared" si="101"/>
        <v>11.556121020158239</v>
      </c>
    </row>
    <row r="241" spans="2:52" x14ac:dyDescent="0.25">
      <c r="B241" s="41" t="str">
        <f t="shared" si="102"/>
        <v>NY</v>
      </c>
      <c r="C241" s="46">
        <v>45045</v>
      </c>
      <c r="D241" s="45">
        <v>4610.3714458329305</v>
      </c>
      <c r="E241" s="45">
        <v>413.04226944514733</v>
      </c>
      <c r="F241" s="45">
        <v>206.38326008471597</v>
      </c>
      <c r="G241" s="48">
        <v>309.43939438806984</v>
      </c>
      <c r="H241" s="44">
        <v>105946.95597098616</v>
      </c>
      <c r="I241" s="62">
        <f t="shared" si="82"/>
        <v>5539.2363697508636</v>
      </c>
      <c r="J241" s="41">
        <f t="shared" si="83"/>
        <v>2023</v>
      </c>
      <c r="K241" s="41">
        <f t="shared" si="84"/>
        <v>70</v>
      </c>
      <c r="L241" s="41">
        <f t="shared" si="85"/>
        <v>4900</v>
      </c>
      <c r="M241" s="41">
        <f t="shared" si="86"/>
        <v>8.4969904840987187</v>
      </c>
      <c r="N241" s="41">
        <f t="shared" si="87"/>
        <v>1</v>
      </c>
      <c r="O241" s="41">
        <f t="shared" si="88"/>
        <v>4</v>
      </c>
      <c r="P241" s="41">
        <f t="shared" si="89"/>
        <v>0</v>
      </c>
      <c r="Q241" s="41">
        <f t="shared" si="89"/>
        <v>0</v>
      </c>
      <c r="R241" s="41">
        <f t="shared" si="89"/>
        <v>0</v>
      </c>
      <c r="S241" s="41">
        <f t="shared" si="77"/>
        <v>1</v>
      </c>
      <c r="T241" s="41">
        <f t="shared" si="77"/>
        <v>0</v>
      </c>
      <c r="U241" s="41">
        <f t="shared" si="77"/>
        <v>0</v>
      </c>
      <c r="V241" s="41">
        <f t="shared" si="77"/>
        <v>0</v>
      </c>
      <c r="W241" s="41">
        <f t="shared" si="78"/>
        <v>0</v>
      </c>
      <c r="X241" s="41">
        <f t="shared" si="78"/>
        <v>0</v>
      </c>
      <c r="Y241" s="41">
        <f t="shared" si="78"/>
        <v>0</v>
      </c>
      <c r="Z241" s="41">
        <f t="shared" si="78"/>
        <v>0</v>
      </c>
      <c r="AA241" s="41">
        <f t="shared" si="79"/>
        <v>0</v>
      </c>
      <c r="AB241" s="41">
        <f t="shared" si="90"/>
        <v>0</v>
      </c>
      <c r="AC241" s="41">
        <f t="shared" si="90"/>
        <v>0</v>
      </c>
      <c r="AD241" s="41">
        <f t="shared" si="90"/>
        <v>0</v>
      </c>
      <c r="AE241" s="41">
        <f t="shared" si="80"/>
        <v>1</v>
      </c>
      <c r="AF241" s="41">
        <f t="shared" si="80"/>
        <v>0</v>
      </c>
      <c r="AG241" s="48">
        <v>4610.3714458329305</v>
      </c>
      <c r="AH241" s="48">
        <v>413.04226944514733</v>
      </c>
      <c r="AI241" s="48">
        <v>206.38326008471597</v>
      </c>
      <c r="AJ241" s="48">
        <v>309.43939438806984</v>
      </c>
      <c r="AK241" s="41">
        <f t="shared" si="91"/>
        <v>11.570693832476593</v>
      </c>
      <c r="AL241" s="41">
        <f>LN(D241+'Models training data'!$Y$4)</f>
        <v>8.4973125091583075</v>
      </c>
      <c r="AM241" s="41">
        <f>LN(E241+'Models training data'!$Y$5)</f>
        <v>6.1697244399686157</v>
      </c>
      <c r="AN241" s="41">
        <f>LN(F241+'Models training data'!$Y$6)</f>
        <v>5.5284831798187701</v>
      </c>
      <c r="AO241" s="41">
        <f>LN(G241+'Models training data'!$Y$7)</f>
        <v>5.8834416794246573</v>
      </c>
      <c r="AP241" s="41">
        <f t="shared" si="81"/>
        <v>0</v>
      </c>
      <c r="AQ241" s="41">
        <f t="shared" si="92"/>
        <v>1</v>
      </c>
      <c r="AR241" s="41">
        <f t="shared" si="93"/>
        <v>82375.928746476275</v>
      </c>
      <c r="AS241" s="41">
        <f t="shared" si="94"/>
        <v>106385.8265047903</v>
      </c>
      <c r="AT241" s="41">
        <f t="shared" si="95"/>
        <v>11.555964757620179</v>
      </c>
      <c r="AU241" s="41">
        <f t="shared" si="96"/>
        <v>105383.80130010864</v>
      </c>
      <c r="AV241" s="41">
        <f t="shared" si="97"/>
        <v>11.541546629581678</v>
      </c>
      <c r="AW241" s="41">
        <f t="shared" si="98"/>
        <v>105964.80541870877</v>
      </c>
      <c r="AX241" s="41">
        <f t="shared" si="99"/>
        <v>11.55100810971545</v>
      </c>
      <c r="AY241" s="41">
        <f t="shared" si="100"/>
        <v>11.60433669491232</v>
      </c>
      <c r="AZ241" s="41">
        <f t="shared" si="101"/>
        <v>11.567319506745918</v>
      </c>
    </row>
    <row r="242" spans="2:52" x14ac:dyDescent="0.25">
      <c r="B242" s="41" t="str">
        <f t="shared" si="102"/>
        <v>NY</v>
      </c>
      <c r="C242" s="46">
        <v>45052</v>
      </c>
      <c r="D242" s="45">
        <v>4684.4588421638673</v>
      </c>
      <c r="E242" s="45">
        <v>415.19751685932192</v>
      </c>
      <c r="F242" s="45">
        <v>208.44706993154503</v>
      </c>
      <c r="G242" s="48">
        <v>340.38285360861835</v>
      </c>
      <c r="H242" s="44">
        <v>113039.4758857109</v>
      </c>
      <c r="I242" s="62">
        <f t="shared" si="82"/>
        <v>5648.4862825633527</v>
      </c>
      <c r="J242" s="41">
        <f t="shared" si="83"/>
        <v>2023</v>
      </c>
      <c r="K242" s="41">
        <f t="shared" si="84"/>
        <v>71</v>
      </c>
      <c r="L242" s="41">
        <f t="shared" si="85"/>
        <v>5041</v>
      </c>
      <c r="M242" s="41">
        <f t="shared" si="86"/>
        <v>8.5253597540826309</v>
      </c>
      <c r="N242" s="41">
        <f t="shared" si="87"/>
        <v>1</v>
      </c>
      <c r="O242" s="41">
        <f t="shared" si="88"/>
        <v>5</v>
      </c>
      <c r="P242" s="41">
        <f t="shared" si="89"/>
        <v>0</v>
      </c>
      <c r="Q242" s="41">
        <f t="shared" si="89"/>
        <v>0</v>
      </c>
      <c r="R242" s="41">
        <f t="shared" si="89"/>
        <v>0</v>
      </c>
      <c r="S242" s="41">
        <f t="shared" si="77"/>
        <v>0</v>
      </c>
      <c r="T242" s="41">
        <f t="shared" si="77"/>
        <v>1</v>
      </c>
      <c r="U242" s="41">
        <f t="shared" si="77"/>
        <v>0</v>
      </c>
      <c r="V242" s="41">
        <f t="shared" si="77"/>
        <v>0</v>
      </c>
      <c r="W242" s="41">
        <f t="shared" si="78"/>
        <v>0</v>
      </c>
      <c r="X242" s="41">
        <f t="shared" si="78"/>
        <v>0</v>
      </c>
      <c r="Y242" s="41">
        <f t="shared" si="78"/>
        <v>0</v>
      </c>
      <c r="Z242" s="41">
        <f t="shared" si="78"/>
        <v>0</v>
      </c>
      <c r="AA242" s="41">
        <f t="shared" si="79"/>
        <v>0</v>
      </c>
      <c r="AB242" s="41">
        <f t="shared" si="90"/>
        <v>0</v>
      </c>
      <c r="AC242" s="41">
        <f t="shared" si="90"/>
        <v>0</v>
      </c>
      <c r="AD242" s="41">
        <f t="shared" si="90"/>
        <v>0</v>
      </c>
      <c r="AE242" s="41">
        <f t="shared" si="80"/>
        <v>1</v>
      </c>
      <c r="AF242" s="41">
        <f t="shared" si="80"/>
        <v>0</v>
      </c>
      <c r="AG242" s="48">
        <v>4684.4588421638673</v>
      </c>
      <c r="AH242" s="48">
        <v>415.19751685932192</v>
      </c>
      <c r="AI242" s="48">
        <v>208.44706993154503</v>
      </c>
      <c r="AJ242" s="48">
        <v>340.38285360861835</v>
      </c>
      <c r="AK242" s="41">
        <f t="shared" si="91"/>
        <v>11.635492380809364</v>
      </c>
      <c r="AL242" s="41">
        <f>LN(D242+'Models training data'!$Y$4)</f>
        <v>8.5123144242053836</v>
      </c>
      <c r="AM242" s="41">
        <f>LN(E242+'Models training data'!$Y$5)</f>
        <v>6.1742226808352285</v>
      </c>
      <c r="AN242" s="41">
        <f>LN(F242+'Models training data'!$Y$6)</f>
        <v>5.5366472350430929</v>
      </c>
      <c r="AO242" s="41">
        <f>LN(G242+'Models training data'!$Y$7)</f>
        <v>5.9661115775341305</v>
      </c>
      <c r="AP242" s="41">
        <f t="shared" si="81"/>
        <v>0</v>
      </c>
      <c r="AQ242" s="41">
        <f t="shared" si="92"/>
        <v>1</v>
      </c>
      <c r="AR242" s="41">
        <f t="shared" si="93"/>
        <v>91196.372939259672</v>
      </c>
      <c r="AS242" s="41">
        <f t="shared" si="94"/>
        <v>115204.199313205</v>
      </c>
      <c r="AT242" s="41">
        <f t="shared" si="95"/>
        <v>11.65722295579142</v>
      </c>
      <c r="AU242" s="41">
        <f t="shared" si="96"/>
        <v>114126.37517839394</v>
      </c>
      <c r="AV242" s="41">
        <f t="shared" si="97"/>
        <v>11.641731397299511</v>
      </c>
      <c r="AW242" s="41">
        <f t="shared" si="98"/>
        <v>114849.07188136727</v>
      </c>
      <c r="AX242" s="41">
        <f t="shared" si="99"/>
        <v>11.653164655566169</v>
      </c>
      <c r="AY242" s="41">
        <f t="shared" si="100"/>
        <v>11.611186456507632</v>
      </c>
      <c r="AZ242" s="41">
        <f t="shared" si="101"/>
        <v>11.578811497613376</v>
      </c>
    </row>
    <row r="243" spans="2:52" x14ac:dyDescent="0.25">
      <c r="B243" s="41" t="str">
        <f t="shared" si="102"/>
        <v>NY</v>
      </c>
      <c r="C243" s="46">
        <v>45059</v>
      </c>
      <c r="D243" s="45">
        <v>4750.8920078963311</v>
      </c>
      <c r="E243" s="45">
        <v>418.36190438777663</v>
      </c>
      <c r="F243" s="45">
        <v>210.53153835545862</v>
      </c>
      <c r="G243" s="48">
        <v>374.42109094765436</v>
      </c>
      <c r="H243" s="44">
        <v>113735.39487639349</v>
      </c>
      <c r="I243" s="62">
        <f t="shared" si="82"/>
        <v>5754.2065415872212</v>
      </c>
      <c r="J243" s="41">
        <f t="shared" si="83"/>
        <v>2023</v>
      </c>
      <c r="K243" s="41">
        <f t="shared" si="84"/>
        <v>72</v>
      </c>
      <c r="L243" s="41">
        <f t="shared" si="85"/>
        <v>5184</v>
      </c>
      <c r="M243" s="41">
        <f t="shared" si="86"/>
        <v>8.5533322380321106</v>
      </c>
      <c r="N243" s="41">
        <f t="shared" si="87"/>
        <v>1</v>
      </c>
      <c r="O243" s="41">
        <f t="shared" si="88"/>
        <v>5</v>
      </c>
      <c r="P243" s="41">
        <f t="shared" si="89"/>
        <v>0</v>
      </c>
      <c r="Q243" s="41">
        <f t="shared" si="89"/>
        <v>0</v>
      </c>
      <c r="R243" s="41">
        <f t="shared" si="89"/>
        <v>0</v>
      </c>
      <c r="S243" s="41">
        <f t="shared" si="77"/>
        <v>0</v>
      </c>
      <c r="T243" s="41">
        <f t="shared" si="77"/>
        <v>1</v>
      </c>
      <c r="U243" s="41">
        <f t="shared" si="77"/>
        <v>0</v>
      </c>
      <c r="V243" s="41">
        <f t="shared" si="77"/>
        <v>0</v>
      </c>
      <c r="W243" s="41">
        <f t="shared" si="78"/>
        <v>0</v>
      </c>
      <c r="X243" s="41">
        <f t="shared" si="78"/>
        <v>0</v>
      </c>
      <c r="Y243" s="41">
        <f t="shared" si="78"/>
        <v>0</v>
      </c>
      <c r="Z243" s="41">
        <f t="shared" si="78"/>
        <v>0</v>
      </c>
      <c r="AA243" s="41">
        <f t="shared" si="79"/>
        <v>0</v>
      </c>
      <c r="AB243" s="41">
        <f t="shared" si="90"/>
        <v>0</v>
      </c>
      <c r="AC243" s="41">
        <f t="shared" si="90"/>
        <v>0</v>
      </c>
      <c r="AD243" s="41">
        <f t="shared" si="90"/>
        <v>0</v>
      </c>
      <c r="AE243" s="41">
        <f t="shared" si="80"/>
        <v>1</v>
      </c>
      <c r="AF243" s="41">
        <f t="shared" si="80"/>
        <v>0</v>
      </c>
      <c r="AG243" s="48">
        <v>4750.8920078963311</v>
      </c>
      <c r="AH243" s="48">
        <v>418.36190438777663</v>
      </c>
      <c r="AI243" s="48">
        <v>210.53153835545862</v>
      </c>
      <c r="AJ243" s="48">
        <v>374.42109094765436</v>
      </c>
      <c r="AK243" s="41">
        <f t="shared" si="91"/>
        <v>11.64162993187859</v>
      </c>
      <c r="AL243" s="41">
        <f>LN(D243+'Models training data'!$Y$4)</f>
        <v>8.525577690846081</v>
      </c>
      <c r="AM243" s="41">
        <f>LN(E243+'Models training data'!$Y$5)</f>
        <v>6.180790660878376</v>
      </c>
      <c r="AN243" s="41">
        <f>LN(F243+'Models training data'!$Y$6)</f>
        <v>5.5448259070493471</v>
      </c>
      <c r="AO243" s="41">
        <f>LN(G243+'Models training data'!$Y$7)</f>
        <v>6.0497912945030787</v>
      </c>
      <c r="AP243" s="41">
        <f t="shared" si="81"/>
        <v>0</v>
      </c>
      <c r="AQ243" s="41">
        <f t="shared" si="92"/>
        <v>1</v>
      </c>
      <c r="AR243" s="41">
        <f t="shared" si="93"/>
        <v>91171.98262617593</v>
      </c>
      <c r="AS243" s="41">
        <f t="shared" si="94"/>
        <v>115180.1019231633</v>
      </c>
      <c r="AT243" s="41">
        <f t="shared" si="95"/>
        <v>11.656965338526641</v>
      </c>
      <c r="AU243" s="41">
        <f t="shared" si="96"/>
        <v>114111.77447479426</v>
      </c>
      <c r="AV243" s="41">
        <f t="shared" si="97"/>
        <v>11.641608005478913</v>
      </c>
      <c r="AW243" s="41">
        <f t="shared" si="98"/>
        <v>114828.83510184872</v>
      </c>
      <c r="AX243" s="41">
        <f t="shared" si="99"/>
        <v>11.652931704918901</v>
      </c>
      <c r="AY243" s="41">
        <f t="shared" si="100"/>
        <v>11.618493656636049</v>
      </c>
      <c r="AZ243" s="41">
        <f t="shared" si="101"/>
        <v>11.590503889286651</v>
      </c>
    </row>
    <row r="244" spans="2:52" x14ac:dyDescent="0.25">
      <c r="B244" s="41" t="str">
        <f t="shared" si="102"/>
        <v>NY</v>
      </c>
      <c r="C244" s="46">
        <v>45066</v>
      </c>
      <c r="D244" s="45">
        <v>4812.1129320928712</v>
      </c>
      <c r="E244" s="45">
        <v>422.05172961158519</v>
      </c>
      <c r="F244" s="45">
        <v>212.63685351147302</v>
      </c>
      <c r="G244" s="48">
        <v>411.86319524023725</v>
      </c>
      <c r="H244" s="44">
        <v>114433.14638024529</v>
      </c>
      <c r="I244" s="62">
        <f t="shared" si="82"/>
        <v>5858.6647104561671</v>
      </c>
      <c r="J244" s="41">
        <f t="shared" si="83"/>
        <v>2023</v>
      </c>
      <c r="K244" s="41">
        <f t="shared" si="84"/>
        <v>73</v>
      </c>
      <c r="L244" s="41">
        <f t="shared" si="85"/>
        <v>5329</v>
      </c>
      <c r="M244" s="41">
        <f t="shared" si="86"/>
        <v>8.5809188822967819</v>
      </c>
      <c r="N244" s="41">
        <f t="shared" si="87"/>
        <v>1</v>
      </c>
      <c r="O244" s="41">
        <f t="shared" si="88"/>
        <v>5</v>
      </c>
      <c r="P244" s="41">
        <f t="shared" si="89"/>
        <v>0</v>
      </c>
      <c r="Q244" s="41">
        <f t="shared" si="89"/>
        <v>0</v>
      </c>
      <c r="R244" s="41">
        <f t="shared" si="89"/>
        <v>0</v>
      </c>
      <c r="S244" s="41">
        <f t="shared" si="77"/>
        <v>0</v>
      </c>
      <c r="T244" s="41">
        <f t="shared" si="77"/>
        <v>1</v>
      </c>
      <c r="U244" s="41">
        <f t="shared" si="77"/>
        <v>0</v>
      </c>
      <c r="V244" s="41">
        <f t="shared" si="77"/>
        <v>0</v>
      </c>
      <c r="W244" s="41">
        <f t="shared" si="78"/>
        <v>0</v>
      </c>
      <c r="X244" s="41">
        <f t="shared" si="78"/>
        <v>0</v>
      </c>
      <c r="Y244" s="41">
        <f t="shared" si="78"/>
        <v>0</v>
      </c>
      <c r="Z244" s="41">
        <f t="shared" si="78"/>
        <v>0</v>
      </c>
      <c r="AA244" s="41">
        <f t="shared" si="79"/>
        <v>0</v>
      </c>
      <c r="AB244" s="41">
        <f t="shared" si="90"/>
        <v>0</v>
      </c>
      <c r="AC244" s="41">
        <f t="shared" si="90"/>
        <v>0</v>
      </c>
      <c r="AD244" s="41">
        <f t="shared" si="90"/>
        <v>0</v>
      </c>
      <c r="AE244" s="41">
        <f t="shared" si="80"/>
        <v>1</v>
      </c>
      <c r="AF244" s="41">
        <f t="shared" si="80"/>
        <v>0</v>
      </c>
      <c r="AG244" s="48">
        <v>4812.1129320928712</v>
      </c>
      <c r="AH244" s="48">
        <v>422.05172961158519</v>
      </c>
      <c r="AI244" s="48">
        <v>212.63685351147302</v>
      </c>
      <c r="AJ244" s="48">
        <v>411.86319524023725</v>
      </c>
      <c r="AK244" s="41">
        <f t="shared" si="91"/>
        <v>11.647746057047053</v>
      </c>
      <c r="AL244" s="41">
        <f>LN(D244+'Models training data'!$Y$4)</f>
        <v>8.5376465213016282</v>
      </c>
      <c r="AM244" s="41">
        <f>LN(E244+'Models training data'!$Y$5)</f>
        <v>6.1883951523433876</v>
      </c>
      <c r="AN244" s="41">
        <f>LN(F244+'Models training data'!$Y$6)</f>
        <v>5.55301903040308</v>
      </c>
      <c r="AO244" s="41">
        <f>LN(G244+'Models training data'!$Y$7)</f>
        <v>6.1344097411502254</v>
      </c>
      <c r="AP244" s="41">
        <f t="shared" si="81"/>
        <v>0</v>
      </c>
      <c r="AQ244" s="41">
        <f t="shared" si="92"/>
        <v>1</v>
      </c>
      <c r="AR244" s="41">
        <f t="shared" si="93"/>
        <v>91147.592313092187</v>
      </c>
      <c r="AS244" s="41">
        <f t="shared" si="94"/>
        <v>115156.0045331216</v>
      </c>
      <c r="AT244" s="41">
        <f t="shared" si="95"/>
        <v>11.65670772126186</v>
      </c>
      <c r="AU244" s="41">
        <f t="shared" si="96"/>
        <v>114098.35246987041</v>
      </c>
      <c r="AV244" s="41">
        <f t="shared" si="97"/>
        <v>11.641501558860007</v>
      </c>
      <c r="AW244" s="41">
        <f t="shared" si="98"/>
        <v>114808.87745923644</v>
      </c>
      <c r="AX244" s="41">
        <f t="shared" si="99"/>
        <v>11.65270196748661</v>
      </c>
      <c r="AY244" s="41">
        <f t="shared" si="100"/>
        <v>11.626299990908072</v>
      </c>
      <c r="AZ244" s="41">
        <f t="shared" si="101"/>
        <v>11.602347769864428</v>
      </c>
    </row>
    <row r="245" spans="2:52" x14ac:dyDescent="0.25">
      <c r="B245" s="41" t="str">
        <f t="shared" si="102"/>
        <v>NY</v>
      </c>
      <c r="C245" s="46">
        <v>45073</v>
      </c>
      <c r="D245" s="45">
        <v>4869.8324642961034</v>
      </c>
      <c r="E245" s="45">
        <v>426.02534999766641</v>
      </c>
      <c r="F245" s="45">
        <v>214.76322202383375</v>
      </c>
      <c r="G245" s="48">
        <v>453.04951428404274</v>
      </c>
      <c r="H245" s="44">
        <v>115131.24469316386</v>
      </c>
      <c r="I245" s="62">
        <f t="shared" si="82"/>
        <v>5963.670550601646</v>
      </c>
      <c r="J245" s="41">
        <f t="shared" si="83"/>
        <v>2023</v>
      </c>
      <c r="K245" s="41">
        <f t="shared" si="84"/>
        <v>74</v>
      </c>
      <c r="L245" s="41">
        <f t="shared" si="85"/>
        <v>5476</v>
      </c>
      <c r="M245" s="41">
        <f t="shared" si="86"/>
        <v>8.6081301864083404</v>
      </c>
      <c r="N245" s="41">
        <f t="shared" si="87"/>
        <v>1</v>
      </c>
      <c r="O245" s="41">
        <f t="shared" si="88"/>
        <v>5</v>
      </c>
      <c r="P245" s="41">
        <f t="shared" si="89"/>
        <v>0</v>
      </c>
      <c r="Q245" s="41">
        <f t="shared" si="89"/>
        <v>0</v>
      </c>
      <c r="R245" s="41">
        <f t="shared" si="89"/>
        <v>0</v>
      </c>
      <c r="S245" s="41">
        <f t="shared" si="77"/>
        <v>0</v>
      </c>
      <c r="T245" s="41">
        <f t="shared" si="77"/>
        <v>1</v>
      </c>
      <c r="U245" s="41">
        <f t="shared" si="77"/>
        <v>0</v>
      </c>
      <c r="V245" s="41">
        <f t="shared" si="77"/>
        <v>0</v>
      </c>
      <c r="W245" s="41">
        <f t="shared" si="78"/>
        <v>0</v>
      </c>
      <c r="X245" s="41">
        <f t="shared" si="78"/>
        <v>0</v>
      </c>
      <c r="Y245" s="41">
        <f t="shared" si="78"/>
        <v>0</v>
      </c>
      <c r="Z245" s="41">
        <f t="shared" si="78"/>
        <v>0</v>
      </c>
      <c r="AA245" s="41">
        <f t="shared" si="79"/>
        <v>0</v>
      </c>
      <c r="AB245" s="41">
        <f t="shared" si="90"/>
        <v>0</v>
      </c>
      <c r="AC245" s="41">
        <f t="shared" si="90"/>
        <v>0</v>
      </c>
      <c r="AD245" s="41">
        <f t="shared" si="90"/>
        <v>0</v>
      </c>
      <c r="AE245" s="41">
        <f t="shared" si="80"/>
        <v>1</v>
      </c>
      <c r="AF245" s="41">
        <f t="shared" si="80"/>
        <v>0</v>
      </c>
      <c r="AG245" s="48">
        <v>4869.8324642961034</v>
      </c>
      <c r="AH245" s="48">
        <v>426.02534999766641</v>
      </c>
      <c r="AI245" s="48">
        <v>214.76322202383375</v>
      </c>
      <c r="AJ245" s="48">
        <v>453.04951428404274</v>
      </c>
      <c r="AK245" s="41">
        <f t="shared" si="91"/>
        <v>11.653828014806733</v>
      </c>
      <c r="AL245" s="41">
        <f>LN(D245+'Models training data'!$Y$4)</f>
        <v>8.5488932326457139</v>
      </c>
      <c r="AM245" s="41">
        <f>LN(E245+'Models training data'!$Y$5)</f>
        <v>6.196520368914249</v>
      </c>
      <c r="AN245" s="41">
        <f>LN(F245+'Models training data'!$Y$6)</f>
        <v>5.5612265052463021</v>
      </c>
      <c r="AO245" s="41">
        <f>LN(G245+'Models training data'!$Y$7)</f>
        <v>6.219899967544424</v>
      </c>
      <c r="AP245" s="41">
        <f t="shared" si="81"/>
        <v>0</v>
      </c>
      <c r="AQ245" s="41">
        <f t="shared" si="92"/>
        <v>1</v>
      </c>
      <c r="AR245" s="41">
        <f t="shared" si="93"/>
        <v>91123.202000008445</v>
      </c>
      <c r="AS245" s="41">
        <f t="shared" si="94"/>
        <v>115131.90714307989</v>
      </c>
      <c r="AT245" s="41">
        <f t="shared" si="95"/>
        <v>11.656450103997081</v>
      </c>
      <c r="AU245" s="41">
        <f t="shared" si="96"/>
        <v>114086.10916362237</v>
      </c>
      <c r="AV245" s="41">
        <f t="shared" si="97"/>
        <v>11.641412057442791</v>
      </c>
      <c r="AW245" s="41">
        <f t="shared" si="98"/>
        <v>114789.19135761197</v>
      </c>
      <c r="AX245" s="41">
        <f t="shared" si="99"/>
        <v>11.65247535583077</v>
      </c>
      <c r="AY245" s="41">
        <f t="shared" si="100"/>
        <v>11.634666306102227</v>
      </c>
      <c r="AZ245" s="41">
        <f t="shared" si="101"/>
        <v>11.614315841905558</v>
      </c>
    </row>
    <row r="246" spans="2:52" x14ac:dyDescent="0.25">
      <c r="B246" s="41" t="str">
        <f t="shared" si="102"/>
        <v>NY</v>
      </c>
      <c r="C246" s="46">
        <v>45080</v>
      </c>
      <c r="D246" s="45">
        <v>4925.2496709566776</v>
      </c>
      <c r="E246" s="45">
        <v>430.16215504262573</v>
      </c>
      <c r="F246" s="45">
        <v>216.91085424179667</v>
      </c>
      <c r="G246" s="48">
        <v>498.35446566442522</v>
      </c>
      <c r="H246" s="44">
        <v>119687.54696395184</v>
      </c>
      <c r="I246" s="62">
        <f t="shared" si="82"/>
        <v>6070.6771459055253</v>
      </c>
      <c r="J246" s="41">
        <f t="shared" si="83"/>
        <v>2023</v>
      </c>
      <c r="K246" s="41">
        <f t="shared" si="84"/>
        <v>75</v>
      </c>
      <c r="L246" s="41">
        <f t="shared" si="85"/>
        <v>5625</v>
      </c>
      <c r="M246" s="41">
        <f t="shared" si="86"/>
        <v>8.6349762270726202</v>
      </c>
      <c r="N246" s="41">
        <f t="shared" si="87"/>
        <v>1</v>
      </c>
      <c r="O246" s="41">
        <f t="shared" si="88"/>
        <v>6</v>
      </c>
      <c r="P246" s="41">
        <f t="shared" si="89"/>
        <v>0</v>
      </c>
      <c r="Q246" s="41">
        <f t="shared" si="89"/>
        <v>0</v>
      </c>
      <c r="R246" s="41">
        <f t="shared" si="89"/>
        <v>0</v>
      </c>
      <c r="S246" s="41">
        <f t="shared" si="77"/>
        <v>0</v>
      </c>
      <c r="T246" s="41">
        <f t="shared" si="77"/>
        <v>0</v>
      </c>
      <c r="U246" s="41">
        <f t="shared" si="77"/>
        <v>1</v>
      </c>
      <c r="V246" s="41">
        <f t="shared" si="77"/>
        <v>0</v>
      </c>
      <c r="W246" s="41">
        <f t="shared" si="78"/>
        <v>0</v>
      </c>
      <c r="X246" s="41">
        <f t="shared" si="78"/>
        <v>0</v>
      </c>
      <c r="Y246" s="41">
        <f t="shared" si="78"/>
        <v>0</v>
      </c>
      <c r="Z246" s="41">
        <f t="shared" si="78"/>
        <v>0</v>
      </c>
      <c r="AA246" s="41">
        <f t="shared" si="79"/>
        <v>0</v>
      </c>
      <c r="AB246" s="41">
        <f t="shared" si="90"/>
        <v>0</v>
      </c>
      <c r="AC246" s="41">
        <f t="shared" si="90"/>
        <v>0</v>
      </c>
      <c r="AD246" s="41">
        <f t="shared" si="90"/>
        <v>0</v>
      </c>
      <c r="AE246" s="41">
        <f t="shared" si="80"/>
        <v>1</v>
      </c>
      <c r="AF246" s="41">
        <f t="shared" si="80"/>
        <v>0</v>
      </c>
      <c r="AG246" s="48">
        <v>4925.2496709566776</v>
      </c>
      <c r="AH246" s="48">
        <v>430.16215504262573</v>
      </c>
      <c r="AI246" s="48">
        <v>216.91085424179667</v>
      </c>
      <c r="AJ246" s="48">
        <v>498.35446566442522</v>
      </c>
      <c r="AK246" s="41">
        <f t="shared" si="91"/>
        <v>11.692639850745135</v>
      </c>
      <c r="AL246" s="41">
        <f>LN(D246+'Models training data'!$Y$4)</f>
        <v>8.5595736001635903</v>
      </c>
      <c r="AM246" s="41">
        <f>LN(E246+'Models training data'!$Y$5)</f>
        <v>6.2049097023716264</v>
      </c>
      <c r="AN246" s="41">
        <f>LN(F246+'Models training data'!$Y$6)</f>
        <v>5.5694482383928801</v>
      </c>
      <c r="AO246" s="41">
        <f>LN(G246+'Models training data'!$Y$7)</f>
        <v>6.3061984578598036</v>
      </c>
      <c r="AP246" s="41">
        <f t="shared" si="81"/>
        <v>0</v>
      </c>
      <c r="AQ246" s="41">
        <f t="shared" si="92"/>
        <v>1</v>
      </c>
      <c r="AR246" s="41">
        <f t="shared" si="93"/>
        <v>98337.069259754382</v>
      </c>
      <c r="AS246" s="41">
        <f t="shared" si="94"/>
        <v>122352.51163279284</v>
      </c>
      <c r="AT246" s="41">
        <f t="shared" si="95"/>
        <v>11.7336463788199</v>
      </c>
      <c r="AU246" s="41">
        <f t="shared" si="96"/>
        <v>128465.61307980907</v>
      </c>
      <c r="AV246" s="41">
        <f t="shared" si="97"/>
        <v>11.787870698531234</v>
      </c>
      <c r="AW246" s="41">
        <f t="shared" si="98"/>
        <v>128683.36781766653</v>
      </c>
      <c r="AX246" s="41">
        <f t="shared" si="99"/>
        <v>11.79111035094955</v>
      </c>
      <c r="AY246" s="41">
        <f t="shared" si="100"/>
        <v>11.643662883870151</v>
      </c>
      <c r="AZ246" s="41">
        <f t="shared" si="101"/>
        <v>11.626391489014171</v>
      </c>
    </row>
    <row r="247" spans="2:52" x14ac:dyDescent="0.25">
      <c r="B247" s="41" t="str">
        <f t="shared" si="102"/>
        <v>NY</v>
      </c>
      <c r="C247" s="46">
        <v>45087</v>
      </c>
      <c r="D247" s="45">
        <v>4979.2053850785742</v>
      </c>
      <c r="E247" s="45">
        <v>434.40205236554334</v>
      </c>
      <c r="F247" s="45">
        <v>219.0799627839871</v>
      </c>
      <c r="G247" s="48">
        <v>548.18991222606564</v>
      </c>
      <c r="H247" s="44">
        <v>120385.04520289219</v>
      </c>
      <c r="I247" s="62">
        <f t="shared" si="82"/>
        <v>6180.8773124541704</v>
      </c>
      <c r="J247" s="41">
        <f t="shared" si="83"/>
        <v>2023</v>
      </c>
      <c r="K247" s="41">
        <f t="shared" si="84"/>
        <v>76</v>
      </c>
      <c r="L247" s="41">
        <f t="shared" si="85"/>
        <v>5776</v>
      </c>
      <c r="M247" s="41">
        <f t="shared" si="86"/>
        <v>8.6614666805726621</v>
      </c>
      <c r="N247" s="41">
        <f t="shared" si="87"/>
        <v>1</v>
      </c>
      <c r="O247" s="41">
        <f t="shared" si="88"/>
        <v>6</v>
      </c>
      <c r="P247" s="41">
        <f t="shared" si="89"/>
        <v>0</v>
      </c>
      <c r="Q247" s="41">
        <f t="shared" si="89"/>
        <v>0</v>
      </c>
      <c r="R247" s="41">
        <f t="shared" si="89"/>
        <v>0</v>
      </c>
      <c r="S247" s="41">
        <f t="shared" si="77"/>
        <v>0</v>
      </c>
      <c r="T247" s="41">
        <f t="shared" si="77"/>
        <v>0</v>
      </c>
      <c r="U247" s="41">
        <f t="shared" si="77"/>
        <v>1</v>
      </c>
      <c r="V247" s="41">
        <f t="shared" si="77"/>
        <v>0</v>
      </c>
      <c r="W247" s="41">
        <f t="shared" si="78"/>
        <v>0</v>
      </c>
      <c r="X247" s="41">
        <f t="shared" si="78"/>
        <v>0</v>
      </c>
      <c r="Y247" s="41">
        <f t="shared" si="78"/>
        <v>0</v>
      </c>
      <c r="Z247" s="41">
        <f t="shared" si="78"/>
        <v>0</v>
      </c>
      <c r="AA247" s="41">
        <f t="shared" si="79"/>
        <v>0</v>
      </c>
      <c r="AB247" s="41">
        <f t="shared" si="90"/>
        <v>0</v>
      </c>
      <c r="AC247" s="41">
        <f t="shared" si="90"/>
        <v>0</v>
      </c>
      <c r="AD247" s="41">
        <f t="shared" si="90"/>
        <v>0</v>
      </c>
      <c r="AE247" s="41">
        <f t="shared" si="80"/>
        <v>1</v>
      </c>
      <c r="AF247" s="41">
        <f t="shared" si="80"/>
        <v>0</v>
      </c>
      <c r="AG247" s="48">
        <v>4979.2053850785742</v>
      </c>
      <c r="AH247" s="48">
        <v>434.40205236554334</v>
      </c>
      <c r="AI247" s="48">
        <v>219.0799627839871</v>
      </c>
      <c r="AJ247" s="48">
        <v>548.18991222606564</v>
      </c>
      <c r="AK247" s="41">
        <f t="shared" si="91"/>
        <v>11.698450594863942</v>
      </c>
      <c r="AL247" s="41">
        <f>LN(D247+'Models training data'!$Y$4)</f>
        <v>8.5698638388821387</v>
      </c>
      <c r="AM247" s="41">
        <f>LN(E247+'Models training data'!$Y$5)</f>
        <v>6.2134356877867924</v>
      </c>
      <c r="AN247" s="41">
        <f>LN(F247+'Models training data'!$Y$6)</f>
        <v>5.5776841374919615</v>
      </c>
      <c r="AO247" s="41">
        <f>LN(G247+'Models training data'!$Y$7)</f>
        <v>6.3932451187049173</v>
      </c>
      <c r="AP247" s="41">
        <f t="shared" si="81"/>
        <v>0</v>
      </c>
      <c r="AQ247" s="41">
        <f t="shared" si="92"/>
        <v>1</v>
      </c>
      <c r="AR247" s="41">
        <f t="shared" si="93"/>
        <v>98312.67894667064</v>
      </c>
      <c r="AS247" s="41">
        <f t="shared" si="94"/>
        <v>122328.41424275114</v>
      </c>
      <c r="AT247" s="41">
        <f t="shared" si="95"/>
        <v>11.733388761555121</v>
      </c>
      <c r="AU247" s="41">
        <f t="shared" si="96"/>
        <v>128455.72717091269</v>
      </c>
      <c r="AV247" s="41">
        <f t="shared" si="97"/>
        <v>11.7878150875174</v>
      </c>
      <c r="AW247" s="41">
        <f t="shared" si="98"/>
        <v>128664.20321763332</v>
      </c>
      <c r="AX247" s="41">
        <f t="shared" si="99"/>
        <v>11.790889742429393</v>
      </c>
      <c r="AY247" s="41">
        <f t="shared" si="100"/>
        <v>11.653365822108444</v>
      </c>
      <c r="AZ247" s="41">
        <f t="shared" si="101"/>
        <v>11.63856340908791</v>
      </c>
    </row>
    <row r="248" spans="2:52" x14ac:dyDescent="0.25">
      <c r="B248" s="41" t="str">
        <f t="shared" si="102"/>
        <v>NY</v>
      </c>
      <c r="C248" s="46">
        <v>45094</v>
      </c>
      <c r="D248" s="45">
        <v>5032.2896911179905</v>
      </c>
      <c r="E248" s="45">
        <v>438.71521077544446</v>
      </c>
      <c r="F248" s="45">
        <v>221.27076241180424</v>
      </c>
      <c r="G248" s="48">
        <v>603.00890344819197</v>
      </c>
      <c r="H248" s="44">
        <v>121082.16639238241</v>
      </c>
      <c r="I248" s="62">
        <f t="shared" si="82"/>
        <v>6295.2845677534306</v>
      </c>
      <c r="J248" s="41">
        <f t="shared" si="83"/>
        <v>2023</v>
      </c>
      <c r="K248" s="41">
        <f t="shared" si="84"/>
        <v>77</v>
      </c>
      <c r="L248" s="41">
        <f t="shared" si="85"/>
        <v>5929</v>
      </c>
      <c r="M248" s="41">
        <f t="shared" si="86"/>
        <v>8.6876108437073682</v>
      </c>
      <c r="N248" s="41">
        <f t="shared" si="87"/>
        <v>1</v>
      </c>
      <c r="O248" s="41">
        <f t="shared" si="88"/>
        <v>6</v>
      </c>
      <c r="P248" s="41">
        <f t="shared" si="89"/>
        <v>0</v>
      </c>
      <c r="Q248" s="41">
        <f t="shared" si="89"/>
        <v>0</v>
      </c>
      <c r="R248" s="41">
        <f t="shared" si="89"/>
        <v>0</v>
      </c>
      <c r="S248" s="41">
        <f t="shared" si="77"/>
        <v>0</v>
      </c>
      <c r="T248" s="41">
        <f t="shared" si="77"/>
        <v>0</v>
      </c>
      <c r="U248" s="41">
        <f t="shared" si="77"/>
        <v>1</v>
      </c>
      <c r="V248" s="41">
        <f t="shared" si="77"/>
        <v>0</v>
      </c>
      <c r="W248" s="41">
        <f t="shared" si="78"/>
        <v>0</v>
      </c>
      <c r="X248" s="41">
        <f t="shared" si="78"/>
        <v>0</v>
      </c>
      <c r="Y248" s="41">
        <f t="shared" si="78"/>
        <v>0</v>
      </c>
      <c r="Z248" s="41">
        <f t="shared" si="78"/>
        <v>0</v>
      </c>
      <c r="AA248" s="41">
        <f t="shared" si="79"/>
        <v>0</v>
      </c>
      <c r="AB248" s="41">
        <f t="shared" si="90"/>
        <v>0</v>
      </c>
      <c r="AC248" s="41">
        <f t="shared" si="90"/>
        <v>0</v>
      </c>
      <c r="AD248" s="41">
        <f t="shared" si="90"/>
        <v>0</v>
      </c>
      <c r="AE248" s="41">
        <f t="shared" si="80"/>
        <v>1</v>
      </c>
      <c r="AF248" s="41">
        <f t="shared" si="80"/>
        <v>0</v>
      </c>
      <c r="AG248" s="48">
        <v>5032.2896911179905</v>
      </c>
      <c r="AH248" s="48">
        <v>438.71521077544446</v>
      </c>
      <c r="AI248" s="48">
        <v>221.27076241180424</v>
      </c>
      <c r="AJ248" s="48">
        <v>603.00890344819197</v>
      </c>
      <c r="AK248" s="41">
        <f t="shared" si="91"/>
        <v>11.704224655215286</v>
      </c>
      <c r="AL248" s="41">
        <f>LN(D248+'Models training data'!$Y$4)</f>
        <v>8.5798855886720951</v>
      </c>
      <c r="AM248" s="41">
        <f>LN(E248+'Models training data'!$Y$5)</f>
        <v>6.2220350434504672</v>
      </c>
      <c r="AN248" s="41">
        <f>LN(F248+'Models training data'!$Y$6)</f>
        <v>5.5859341104550042</v>
      </c>
      <c r="AO248" s="41">
        <f>LN(G248+'Models training data'!$Y$7)</f>
        <v>6.4809832884560574</v>
      </c>
      <c r="AP248" s="41">
        <f t="shared" si="81"/>
        <v>0</v>
      </c>
      <c r="AQ248" s="41">
        <f t="shared" si="92"/>
        <v>1</v>
      </c>
      <c r="AR248" s="41">
        <f t="shared" si="93"/>
        <v>98288.288633586897</v>
      </c>
      <c r="AS248" s="41">
        <f t="shared" si="94"/>
        <v>122304.31685270944</v>
      </c>
      <c r="AT248" s="41">
        <f t="shared" si="95"/>
        <v>11.73313114429034</v>
      </c>
      <c r="AU248" s="41">
        <f t="shared" si="96"/>
        <v>128447.01996069212</v>
      </c>
      <c r="AV248" s="41">
        <f t="shared" si="97"/>
        <v>11.787776421705257</v>
      </c>
      <c r="AW248" s="41">
        <f t="shared" si="98"/>
        <v>128645.28914242962</v>
      </c>
      <c r="AX248" s="41">
        <f t="shared" si="99"/>
        <v>11.790672017763415</v>
      </c>
      <c r="AY248" s="41">
        <f t="shared" si="100"/>
        <v>11.663856200605402</v>
      </c>
      <c r="AZ248" s="41">
        <f t="shared" si="101"/>
        <v>11.65082300216606</v>
      </c>
    </row>
    <row r="249" spans="2:52" x14ac:dyDescent="0.25">
      <c r="B249" s="41" t="str">
        <f t="shared" si="102"/>
        <v>NY</v>
      </c>
      <c r="C249" s="46">
        <v>45101</v>
      </c>
      <c r="D249" s="45">
        <v>5084.9171645612114</v>
      </c>
      <c r="E249" s="45">
        <v>316.6757199926775</v>
      </c>
      <c r="F249" s="45">
        <v>301.05095335465575</v>
      </c>
      <c r="G249" s="48">
        <v>663.30979379296321</v>
      </c>
      <c r="H249" s="44">
        <v>122478.10439488998</v>
      </c>
      <c r="I249" s="62">
        <f t="shared" si="82"/>
        <v>6365.9536317015081</v>
      </c>
      <c r="J249" s="41">
        <f t="shared" si="83"/>
        <v>2023</v>
      </c>
      <c r="K249" s="41">
        <f t="shared" si="84"/>
        <v>78</v>
      </c>
      <c r="L249" s="41">
        <f t="shared" si="85"/>
        <v>6084</v>
      </c>
      <c r="M249" s="41">
        <f t="shared" si="86"/>
        <v>8.7134176533791834</v>
      </c>
      <c r="N249" s="41">
        <f t="shared" si="87"/>
        <v>1</v>
      </c>
      <c r="O249" s="41">
        <f t="shared" si="88"/>
        <v>6</v>
      </c>
      <c r="P249" s="41">
        <f t="shared" si="89"/>
        <v>0</v>
      </c>
      <c r="Q249" s="41">
        <f t="shared" si="89"/>
        <v>0</v>
      </c>
      <c r="R249" s="41">
        <f t="shared" si="89"/>
        <v>0</v>
      </c>
      <c r="S249" s="41">
        <f t="shared" si="77"/>
        <v>0</v>
      </c>
      <c r="T249" s="41">
        <f t="shared" si="77"/>
        <v>0</v>
      </c>
      <c r="U249" s="41">
        <f t="shared" si="77"/>
        <v>1</v>
      </c>
      <c r="V249" s="41">
        <f t="shared" si="77"/>
        <v>0</v>
      </c>
      <c r="W249" s="41">
        <f t="shared" si="78"/>
        <v>0</v>
      </c>
      <c r="X249" s="41">
        <f t="shared" si="78"/>
        <v>0</v>
      </c>
      <c r="Y249" s="41">
        <f t="shared" si="78"/>
        <v>0</v>
      </c>
      <c r="Z249" s="41">
        <f t="shared" si="78"/>
        <v>0</v>
      </c>
      <c r="AA249" s="41">
        <f t="shared" si="79"/>
        <v>0</v>
      </c>
      <c r="AB249" s="41">
        <f t="shared" si="90"/>
        <v>0</v>
      </c>
      <c r="AC249" s="41">
        <f t="shared" si="90"/>
        <v>0</v>
      </c>
      <c r="AD249" s="41">
        <f t="shared" si="90"/>
        <v>0</v>
      </c>
      <c r="AE249" s="41">
        <f t="shared" si="80"/>
        <v>1</v>
      </c>
      <c r="AF249" s="41">
        <f t="shared" si="80"/>
        <v>0</v>
      </c>
      <c r="AG249" s="48">
        <v>5084.9171645612114</v>
      </c>
      <c r="AH249" s="48">
        <v>316.6757199926775</v>
      </c>
      <c r="AI249" s="48">
        <v>301.05095335465575</v>
      </c>
      <c r="AJ249" s="48">
        <v>663.30979379296321</v>
      </c>
      <c r="AK249" s="41">
        <f t="shared" si="91"/>
        <v>11.715687553357535</v>
      </c>
      <c r="AL249" s="41">
        <f>LN(D249+'Models training data'!$Y$4)</f>
        <v>8.5897229279963749</v>
      </c>
      <c r="AM249" s="41">
        <f>LN(E249+'Models training data'!$Y$5)</f>
        <v>5.9446030121930642</v>
      </c>
      <c r="AN249" s="41">
        <f>LN(F249+'Models training data'!$Y$6)</f>
        <v>5.84767915354319</v>
      </c>
      <c r="AO249" s="41">
        <f>LN(G249+'Models training data'!$Y$7)</f>
        <v>6.5693597123146157</v>
      </c>
      <c r="AP249" s="41">
        <f t="shared" si="81"/>
        <v>0</v>
      </c>
      <c r="AQ249" s="41">
        <f t="shared" si="92"/>
        <v>1</v>
      </c>
      <c r="AR249" s="41">
        <f t="shared" si="93"/>
        <v>98263.898320503155</v>
      </c>
      <c r="AS249" s="41">
        <f t="shared" si="94"/>
        <v>122280.21946266774</v>
      </c>
      <c r="AT249" s="41">
        <f t="shared" si="95"/>
        <v>11.732873527025561</v>
      </c>
      <c r="AU249" s="41">
        <f t="shared" si="96"/>
        <v>128439.49144914736</v>
      </c>
      <c r="AV249" s="41">
        <f t="shared" si="97"/>
        <v>11.787754701094805</v>
      </c>
      <c r="AW249" s="41">
        <f t="shared" si="98"/>
        <v>128626.61912662591</v>
      </c>
      <c r="AX249" s="41">
        <f t="shared" si="99"/>
        <v>11.790457102526434</v>
      </c>
      <c r="AY249" s="41">
        <f t="shared" si="100"/>
        <v>11.666623278263863</v>
      </c>
      <c r="AZ249" s="41">
        <f t="shared" si="101"/>
        <v>11.672460612650724</v>
      </c>
    </row>
    <row r="250" spans="2:52" x14ac:dyDescent="0.25">
      <c r="B250" s="41" t="str">
        <f t="shared" si="102"/>
        <v>NY</v>
      </c>
      <c r="C250" s="46">
        <v>45108</v>
      </c>
      <c r="D250" s="45">
        <v>5137.3795397792528</v>
      </c>
      <c r="E250" s="45">
        <v>256.62915574734359</v>
      </c>
      <c r="F250" s="45">
        <v>2819.3438664702189</v>
      </c>
      <c r="G250" s="48">
        <v>729.64077317225485</v>
      </c>
      <c r="H250" s="44">
        <v>138892.32474681592</v>
      </c>
      <c r="I250" s="62">
        <f t="shared" si="82"/>
        <v>8942.9933351690706</v>
      </c>
      <c r="J250" s="41">
        <f t="shared" si="83"/>
        <v>2023</v>
      </c>
      <c r="K250" s="41">
        <f t="shared" si="84"/>
        <v>79</v>
      </c>
      <c r="L250" s="41">
        <f t="shared" si="85"/>
        <v>6241</v>
      </c>
      <c r="M250" s="41">
        <f t="shared" si="86"/>
        <v>8.738895704934043</v>
      </c>
      <c r="N250" s="41">
        <f t="shared" si="87"/>
        <v>1</v>
      </c>
      <c r="O250" s="41">
        <f t="shared" si="88"/>
        <v>7</v>
      </c>
      <c r="P250" s="41">
        <f t="shared" si="89"/>
        <v>0</v>
      </c>
      <c r="Q250" s="41">
        <f t="shared" si="89"/>
        <v>0</v>
      </c>
      <c r="R250" s="41">
        <f t="shared" si="89"/>
        <v>0</v>
      </c>
      <c r="S250" s="41">
        <f t="shared" si="77"/>
        <v>0</v>
      </c>
      <c r="T250" s="41">
        <f t="shared" si="77"/>
        <v>0</v>
      </c>
      <c r="U250" s="41">
        <f t="shared" si="77"/>
        <v>0</v>
      </c>
      <c r="V250" s="41">
        <f t="shared" si="77"/>
        <v>1</v>
      </c>
      <c r="W250" s="41">
        <f t="shared" si="78"/>
        <v>0</v>
      </c>
      <c r="X250" s="41">
        <f t="shared" si="78"/>
        <v>0</v>
      </c>
      <c r="Y250" s="41">
        <f t="shared" si="78"/>
        <v>0</v>
      </c>
      <c r="Z250" s="41">
        <f t="shared" si="78"/>
        <v>0</v>
      </c>
      <c r="AA250" s="41">
        <f t="shared" si="79"/>
        <v>0</v>
      </c>
      <c r="AB250" s="41">
        <f t="shared" si="90"/>
        <v>0</v>
      </c>
      <c r="AC250" s="41">
        <f t="shared" si="90"/>
        <v>0</v>
      </c>
      <c r="AD250" s="41">
        <f t="shared" si="90"/>
        <v>0</v>
      </c>
      <c r="AE250" s="41">
        <f t="shared" si="80"/>
        <v>1</v>
      </c>
      <c r="AF250" s="41">
        <f t="shared" si="80"/>
        <v>0</v>
      </c>
      <c r="AG250" s="48">
        <v>5137.3795397792528</v>
      </c>
      <c r="AH250" s="48">
        <v>256.62915574734359</v>
      </c>
      <c r="AI250" s="48">
        <v>2819.3438664702189</v>
      </c>
      <c r="AJ250" s="48">
        <v>729.64077317225485</v>
      </c>
      <c r="AK250" s="41">
        <f t="shared" si="91"/>
        <v>11.841454269813356</v>
      </c>
      <c r="AL250" s="41">
        <f>LN(D250+'Models training data'!$Y$4)</f>
        <v>8.5994340237499056</v>
      </c>
      <c r="AM250" s="41">
        <f>LN(E250+'Models training data'!$Y$5)</f>
        <v>5.7734367677847978</v>
      </c>
      <c r="AN250" s="41">
        <f>LN(F250+'Models training data'!$Y$6)</f>
        <v>7.9602267135796687</v>
      </c>
      <c r="AO250" s="41">
        <f>LN(G250+'Models training data'!$Y$7)</f>
        <v>6.6583244842724136</v>
      </c>
      <c r="AP250" s="41">
        <f t="shared" si="81"/>
        <v>1</v>
      </c>
      <c r="AQ250" s="41">
        <f t="shared" si="92"/>
        <v>1</v>
      </c>
      <c r="AR250" s="41">
        <f t="shared" si="93"/>
        <v>108295.11505266784</v>
      </c>
      <c r="AS250" s="41">
        <f t="shared" si="94"/>
        <v>133342.5218335315</v>
      </c>
      <c r="AT250" s="41">
        <f t="shared" si="95"/>
        <v>11.835499975032723</v>
      </c>
      <c r="AU250" s="41">
        <f t="shared" si="96"/>
        <v>128433.14163627842</v>
      </c>
      <c r="AV250" s="41">
        <f t="shared" si="97"/>
        <v>11.787749925686043</v>
      </c>
      <c r="AW250" s="41">
        <f t="shared" si="98"/>
        <v>128608.18695189271</v>
      </c>
      <c r="AX250" s="41">
        <f t="shared" si="99"/>
        <v>11.790244925137699</v>
      </c>
      <c r="AY250" s="41">
        <f t="shared" si="100"/>
        <v>11.756408506018488</v>
      </c>
      <c r="AZ250" s="41">
        <f t="shared" si="101"/>
        <v>11.868039935092281</v>
      </c>
    </row>
    <row r="251" spans="2:52" x14ac:dyDescent="0.25">
      <c r="B251" s="41" t="str">
        <f t="shared" si="102"/>
        <v>NY</v>
      </c>
      <c r="C251" s="46">
        <v>45115</v>
      </c>
      <c r="D251" s="45">
        <v>5189.8825776777448</v>
      </c>
      <c r="E251" s="45">
        <v>227.58878658218669</v>
      </c>
      <c r="F251" s="45">
        <v>3071.173157781775</v>
      </c>
      <c r="G251" s="48">
        <v>802.60485048947987</v>
      </c>
      <c r="H251" s="44">
        <v>139586.99721033391</v>
      </c>
      <c r="I251" s="62">
        <f t="shared" si="82"/>
        <v>9291.249372531187</v>
      </c>
      <c r="J251" s="41">
        <f t="shared" si="83"/>
        <v>2023</v>
      </c>
      <c r="K251" s="41">
        <f t="shared" si="84"/>
        <v>80</v>
      </c>
      <c r="L251" s="41">
        <f t="shared" si="85"/>
        <v>6400</v>
      </c>
      <c r="M251" s="41">
        <f t="shared" si="86"/>
        <v>8.7640532693477624</v>
      </c>
      <c r="N251" s="41">
        <f t="shared" si="87"/>
        <v>1</v>
      </c>
      <c r="O251" s="41">
        <f t="shared" si="88"/>
        <v>7</v>
      </c>
      <c r="P251" s="41">
        <f t="shared" si="89"/>
        <v>0</v>
      </c>
      <c r="Q251" s="41">
        <f t="shared" si="89"/>
        <v>0</v>
      </c>
      <c r="R251" s="41">
        <f t="shared" si="89"/>
        <v>0</v>
      </c>
      <c r="S251" s="41">
        <f t="shared" si="77"/>
        <v>0</v>
      </c>
      <c r="T251" s="41">
        <f t="shared" si="77"/>
        <v>0</v>
      </c>
      <c r="U251" s="41">
        <f t="shared" si="77"/>
        <v>0</v>
      </c>
      <c r="V251" s="41">
        <f t="shared" si="77"/>
        <v>1</v>
      </c>
      <c r="W251" s="41">
        <f t="shared" si="78"/>
        <v>0</v>
      </c>
      <c r="X251" s="41">
        <f t="shared" si="78"/>
        <v>0</v>
      </c>
      <c r="Y251" s="41">
        <f t="shared" si="78"/>
        <v>0</v>
      </c>
      <c r="Z251" s="41">
        <f t="shared" si="78"/>
        <v>0</v>
      </c>
      <c r="AA251" s="41">
        <f t="shared" si="79"/>
        <v>0</v>
      </c>
      <c r="AB251" s="41">
        <f t="shared" si="90"/>
        <v>0</v>
      </c>
      <c r="AC251" s="41">
        <f t="shared" si="90"/>
        <v>0</v>
      </c>
      <c r="AD251" s="41">
        <f t="shared" si="90"/>
        <v>0</v>
      </c>
      <c r="AE251" s="41">
        <f t="shared" si="80"/>
        <v>1</v>
      </c>
      <c r="AF251" s="41">
        <f t="shared" si="80"/>
        <v>0</v>
      </c>
      <c r="AG251" s="48">
        <v>5189.8825776777448</v>
      </c>
      <c r="AH251" s="48">
        <v>227.58878658218669</v>
      </c>
      <c r="AI251" s="48">
        <v>3071.173157781775</v>
      </c>
      <c r="AJ251" s="48">
        <v>802.60485048947987</v>
      </c>
      <c r="AK251" s="41">
        <f t="shared" si="91"/>
        <v>11.846443321779862</v>
      </c>
      <c r="AL251" s="41">
        <f>LN(D251+'Models training data'!$Y$4)</f>
        <v>8.6090591391533628</v>
      </c>
      <c r="AM251" s="41">
        <f>LN(E251+'Models training data'!$Y$5)</f>
        <v>5.678809470131009</v>
      </c>
      <c r="AN251" s="41">
        <f>LN(F251+'Models training data'!$Y$6)</f>
        <v>8.0444824265144366</v>
      </c>
      <c r="AO251" s="41">
        <f>LN(G251+'Models training data'!$Y$7)</f>
        <v>6.7478309618611076</v>
      </c>
      <c r="AP251" s="41">
        <f t="shared" si="81"/>
        <v>1</v>
      </c>
      <c r="AQ251" s="41">
        <f t="shared" si="92"/>
        <v>1</v>
      </c>
      <c r="AR251" s="41">
        <f t="shared" si="93"/>
        <v>108270.7247395841</v>
      </c>
      <c r="AS251" s="41">
        <f t="shared" si="94"/>
        <v>133318.42444348981</v>
      </c>
      <c r="AT251" s="41">
        <f t="shared" si="95"/>
        <v>11.835242357767944</v>
      </c>
      <c r="AU251" s="41">
        <f t="shared" si="96"/>
        <v>128427.97052208532</v>
      </c>
      <c r="AV251" s="41">
        <f t="shared" si="97"/>
        <v>11.787762095478973</v>
      </c>
      <c r="AW251" s="41">
        <f t="shared" si="98"/>
        <v>128589.98663456715</v>
      </c>
      <c r="AX251" s="41">
        <f t="shared" si="99"/>
        <v>11.790035416717767</v>
      </c>
      <c r="AY251" s="41">
        <f t="shared" si="100"/>
        <v>11.787743804944435</v>
      </c>
      <c r="AZ251" s="41">
        <f t="shared" si="101"/>
        <v>11.882532385112818</v>
      </c>
    </row>
    <row r="252" spans="2:52" x14ac:dyDescent="0.25">
      <c r="B252" s="41" t="str">
        <f t="shared" si="102"/>
        <v>NY</v>
      </c>
      <c r="C252" s="46">
        <v>45122</v>
      </c>
      <c r="D252" s="45">
        <v>5242.5718732050127</v>
      </c>
      <c r="E252" s="45">
        <v>214.0613440866934</v>
      </c>
      <c r="F252" s="45">
        <v>3096.3560869129306</v>
      </c>
      <c r="G252" s="48">
        <v>882.86533553842798</v>
      </c>
      <c r="H252" s="44">
        <v>139986.25050265261</v>
      </c>
      <c r="I252" s="62">
        <f t="shared" si="82"/>
        <v>9435.8546397430655</v>
      </c>
      <c r="J252" s="41">
        <f t="shared" si="83"/>
        <v>2023</v>
      </c>
      <c r="K252" s="41">
        <f t="shared" si="84"/>
        <v>81</v>
      </c>
      <c r="L252" s="41">
        <f t="shared" si="85"/>
        <v>6561</v>
      </c>
      <c r="M252" s="41">
        <f t="shared" si="86"/>
        <v>8.7888983093448783</v>
      </c>
      <c r="N252" s="41">
        <f t="shared" si="87"/>
        <v>1</v>
      </c>
      <c r="O252" s="41">
        <f t="shared" si="88"/>
        <v>7</v>
      </c>
      <c r="P252" s="41">
        <f t="shared" si="89"/>
        <v>0</v>
      </c>
      <c r="Q252" s="41">
        <f t="shared" si="89"/>
        <v>0</v>
      </c>
      <c r="R252" s="41">
        <f t="shared" si="89"/>
        <v>0</v>
      </c>
      <c r="S252" s="41">
        <f t="shared" si="77"/>
        <v>0</v>
      </c>
      <c r="T252" s="41">
        <f t="shared" si="77"/>
        <v>0</v>
      </c>
      <c r="U252" s="41">
        <f t="shared" si="77"/>
        <v>0</v>
      </c>
      <c r="V252" s="41">
        <f t="shared" si="77"/>
        <v>1</v>
      </c>
      <c r="W252" s="41">
        <f t="shared" si="78"/>
        <v>0</v>
      </c>
      <c r="X252" s="41">
        <f t="shared" si="78"/>
        <v>0</v>
      </c>
      <c r="Y252" s="41">
        <f t="shared" si="78"/>
        <v>0</v>
      </c>
      <c r="Z252" s="41">
        <f t="shared" si="78"/>
        <v>0</v>
      </c>
      <c r="AA252" s="41">
        <f t="shared" si="79"/>
        <v>0</v>
      </c>
      <c r="AB252" s="41">
        <f t="shared" si="90"/>
        <v>0</v>
      </c>
      <c r="AC252" s="41">
        <f t="shared" si="90"/>
        <v>0</v>
      </c>
      <c r="AD252" s="41">
        <f t="shared" si="90"/>
        <v>0</v>
      </c>
      <c r="AE252" s="41">
        <f t="shared" si="80"/>
        <v>1</v>
      </c>
      <c r="AF252" s="41">
        <f t="shared" si="80"/>
        <v>0</v>
      </c>
      <c r="AG252" s="48">
        <v>5242.5718732050127</v>
      </c>
      <c r="AH252" s="48">
        <v>214.0613440866934</v>
      </c>
      <c r="AI252" s="48">
        <v>3096.3560869129306</v>
      </c>
      <c r="AJ252" s="48">
        <v>882.86533553842798</v>
      </c>
      <c r="AK252" s="41">
        <f t="shared" si="91"/>
        <v>11.849299486073116</v>
      </c>
      <c r="AL252" s="41">
        <f>LN(D252+'Models training data'!$Y$4)</f>
        <v>8.6186261530877353</v>
      </c>
      <c r="AM252" s="41">
        <f>LN(E252+'Models training data'!$Y$5)</f>
        <v>5.6314749368198251</v>
      </c>
      <c r="AN252" s="41">
        <f>LN(F252+'Models training data'!$Y$6)</f>
        <v>8.052530337459574</v>
      </c>
      <c r="AO252" s="41">
        <f>LN(G252+'Models training data'!$Y$7)</f>
        <v>6.8378356594299996</v>
      </c>
      <c r="AP252" s="41">
        <f t="shared" si="81"/>
        <v>1</v>
      </c>
      <c r="AQ252" s="41">
        <f t="shared" si="92"/>
        <v>1</v>
      </c>
      <c r="AR252" s="41">
        <f t="shared" si="93"/>
        <v>108246.33442650034</v>
      </c>
      <c r="AS252" s="41">
        <f t="shared" si="94"/>
        <v>133294.32705344813</v>
      </c>
      <c r="AT252" s="41">
        <f t="shared" si="95"/>
        <v>11.834984740503163</v>
      </c>
      <c r="AU252" s="41">
        <f t="shared" si="96"/>
        <v>128423.97810656803</v>
      </c>
      <c r="AV252" s="41">
        <f t="shared" si="97"/>
        <v>11.787791210473593</v>
      </c>
      <c r="AW252" s="41">
        <f t="shared" si="98"/>
        <v>128572.01241399169</v>
      </c>
      <c r="AX252" s="41">
        <f t="shared" si="99"/>
        <v>11.789828510954264</v>
      </c>
      <c r="AY252" s="41">
        <f t="shared" si="100"/>
        <v>11.802134098073289</v>
      </c>
      <c r="AZ252" s="41">
        <f t="shared" si="101"/>
        <v>11.892580820209661</v>
      </c>
    </row>
    <row r="253" spans="2:52" x14ac:dyDescent="0.25">
      <c r="B253" s="41" t="str">
        <f t="shared" si="102"/>
        <v>NY</v>
      </c>
      <c r="C253" s="46">
        <v>45129</v>
      </c>
      <c r="D253" s="45">
        <v>5295.5509207624054</v>
      </c>
      <c r="E253" s="45">
        <v>208.30029234690275</v>
      </c>
      <c r="F253" s="45">
        <v>3098.8743798260466</v>
      </c>
      <c r="G253" s="48">
        <v>971.15186909227089</v>
      </c>
      <c r="H253" s="44">
        <v>140470.91632716381</v>
      </c>
      <c r="I253" s="62">
        <f t="shared" si="82"/>
        <v>9573.8774620276272</v>
      </c>
      <c r="J253" s="41">
        <f t="shared" si="83"/>
        <v>2023</v>
      </c>
      <c r="K253" s="41">
        <f t="shared" si="84"/>
        <v>82</v>
      </c>
      <c r="L253" s="41">
        <f t="shared" si="85"/>
        <v>6724</v>
      </c>
      <c r="M253" s="41">
        <f t="shared" si="86"/>
        <v>8.8134384945285067</v>
      </c>
      <c r="N253" s="41">
        <f t="shared" si="87"/>
        <v>1</v>
      </c>
      <c r="O253" s="41">
        <f t="shared" si="88"/>
        <v>7</v>
      </c>
      <c r="P253" s="41">
        <f t="shared" si="89"/>
        <v>0</v>
      </c>
      <c r="Q253" s="41">
        <f t="shared" si="89"/>
        <v>0</v>
      </c>
      <c r="R253" s="41">
        <f t="shared" si="89"/>
        <v>0</v>
      </c>
      <c r="S253" s="41">
        <f t="shared" si="77"/>
        <v>0</v>
      </c>
      <c r="T253" s="41">
        <f t="shared" si="77"/>
        <v>0</v>
      </c>
      <c r="U253" s="41">
        <f t="shared" si="77"/>
        <v>0</v>
      </c>
      <c r="V253" s="41">
        <f t="shared" si="77"/>
        <v>1</v>
      </c>
      <c r="W253" s="41">
        <f t="shared" si="78"/>
        <v>0</v>
      </c>
      <c r="X253" s="41">
        <f t="shared" si="78"/>
        <v>0</v>
      </c>
      <c r="Y253" s="41">
        <f t="shared" si="78"/>
        <v>0</v>
      </c>
      <c r="Z253" s="41">
        <f t="shared" si="78"/>
        <v>0</v>
      </c>
      <c r="AA253" s="41">
        <f t="shared" si="79"/>
        <v>0</v>
      </c>
      <c r="AB253" s="41">
        <f t="shared" si="90"/>
        <v>0</v>
      </c>
      <c r="AC253" s="41">
        <f t="shared" si="90"/>
        <v>0</v>
      </c>
      <c r="AD253" s="41">
        <f t="shared" si="90"/>
        <v>0</v>
      </c>
      <c r="AE253" s="41">
        <f t="shared" si="80"/>
        <v>1</v>
      </c>
      <c r="AF253" s="41">
        <f t="shared" si="80"/>
        <v>0</v>
      </c>
      <c r="AG253" s="48">
        <v>5295.5509207624054</v>
      </c>
      <c r="AH253" s="48">
        <v>208.30029234690275</v>
      </c>
      <c r="AI253" s="48">
        <v>3098.8743798260466</v>
      </c>
      <c r="AJ253" s="48">
        <v>971.15186909227089</v>
      </c>
      <c r="AK253" s="41">
        <f t="shared" si="91"/>
        <v>11.852755745098076</v>
      </c>
      <c r="AL253" s="41">
        <f>LN(D253+'Models training data'!$Y$4)</f>
        <v>8.6281543713595852</v>
      </c>
      <c r="AM253" s="41">
        <f>LN(E253+'Models training data'!$Y$5)</f>
        <v>5.6106153834052073</v>
      </c>
      <c r="AN253" s="41">
        <f>LN(F253+'Models training data'!$Y$6)</f>
        <v>8.0533315777019645</v>
      </c>
      <c r="AO253" s="41">
        <f>LN(G253+'Models training data'!$Y$7)</f>
        <v>6.9282981250966067</v>
      </c>
      <c r="AP253" s="41">
        <f t="shared" si="81"/>
        <v>1</v>
      </c>
      <c r="AQ253" s="41">
        <f t="shared" si="92"/>
        <v>1</v>
      </c>
      <c r="AR253" s="41">
        <f t="shared" si="93"/>
        <v>108221.9441134166</v>
      </c>
      <c r="AS253" s="41">
        <f t="shared" si="94"/>
        <v>133270.22966340641</v>
      </c>
      <c r="AT253" s="41">
        <f t="shared" si="95"/>
        <v>11.834727123238384</v>
      </c>
      <c r="AU253" s="41">
        <f t="shared" si="96"/>
        <v>128421.16438972656</v>
      </c>
      <c r="AV253" s="41">
        <f t="shared" si="97"/>
        <v>11.787837270669904</v>
      </c>
      <c r="AW253" s="41">
        <f t="shared" si="98"/>
        <v>128554.25874156837</v>
      </c>
      <c r="AX253" s="41">
        <f t="shared" si="99"/>
        <v>11.789624143975882</v>
      </c>
      <c r="AY253" s="41">
        <f t="shared" si="100"/>
        <v>11.816758835053765</v>
      </c>
      <c r="AZ253" s="41">
        <f t="shared" si="101"/>
        <v>11.90322818197069</v>
      </c>
    </row>
    <row r="254" spans="2:52" x14ac:dyDescent="0.25">
      <c r="B254" s="41" t="str">
        <f t="shared" si="102"/>
        <v>NY</v>
      </c>
      <c r="C254" s="46">
        <v>45136</v>
      </c>
      <c r="D254" s="45">
        <v>5348.8937601477701</v>
      </c>
      <c r="E254" s="45">
        <v>206.43246268004299</v>
      </c>
      <c r="F254" s="45">
        <v>3099.126209117358</v>
      </c>
      <c r="G254" s="48">
        <v>1068.2670560014981</v>
      </c>
      <c r="H254" s="44">
        <v>141023.55537955003</v>
      </c>
      <c r="I254" s="62">
        <f t="shared" si="82"/>
        <v>9722.7194879466679</v>
      </c>
      <c r="J254" s="41">
        <f t="shared" si="83"/>
        <v>2023</v>
      </c>
      <c r="K254" s="41">
        <f t="shared" si="84"/>
        <v>83</v>
      </c>
      <c r="L254" s="41">
        <f t="shared" si="85"/>
        <v>6889</v>
      </c>
      <c r="M254" s="41">
        <f t="shared" si="86"/>
        <v>8.8376812155931965</v>
      </c>
      <c r="N254" s="41">
        <f t="shared" si="87"/>
        <v>1</v>
      </c>
      <c r="O254" s="41">
        <f t="shared" si="88"/>
        <v>7</v>
      </c>
      <c r="P254" s="41">
        <f t="shared" si="89"/>
        <v>0</v>
      </c>
      <c r="Q254" s="41">
        <f t="shared" si="89"/>
        <v>0</v>
      </c>
      <c r="R254" s="41">
        <f t="shared" si="89"/>
        <v>0</v>
      </c>
      <c r="S254" s="41">
        <f t="shared" si="77"/>
        <v>0</v>
      </c>
      <c r="T254" s="41">
        <f t="shared" si="77"/>
        <v>0</v>
      </c>
      <c r="U254" s="41">
        <f t="shared" si="77"/>
        <v>0</v>
      </c>
      <c r="V254" s="41">
        <f t="shared" si="77"/>
        <v>1</v>
      </c>
      <c r="W254" s="41">
        <f t="shared" si="78"/>
        <v>0</v>
      </c>
      <c r="X254" s="41">
        <f t="shared" si="78"/>
        <v>0</v>
      </c>
      <c r="Y254" s="41">
        <f t="shared" si="78"/>
        <v>0</v>
      </c>
      <c r="Z254" s="41">
        <f t="shared" si="78"/>
        <v>0</v>
      </c>
      <c r="AA254" s="41">
        <f t="shared" si="79"/>
        <v>0</v>
      </c>
      <c r="AB254" s="41">
        <f t="shared" si="90"/>
        <v>0</v>
      </c>
      <c r="AC254" s="41">
        <f t="shared" si="90"/>
        <v>0</v>
      </c>
      <c r="AD254" s="41">
        <f t="shared" si="90"/>
        <v>0</v>
      </c>
      <c r="AE254" s="41">
        <f t="shared" si="80"/>
        <v>1</v>
      </c>
      <c r="AF254" s="41">
        <f t="shared" si="80"/>
        <v>0</v>
      </c>
      <c r="AG254" s="48">
        <v>5348.8937601477701</v>
      </c>
      <c r="AH254" s="48">
        <v>206.43246268004299</v>
      </c>
      <c r="AI254" s="48">
        <v>3099.126209117358</v>
      </c>
      <c r="AJ254" s="48">
        <v>1068.2670560014981</v>
      </c>
      <c r="AK254" s="41">
        <f t="shared" si="91"/>
        <v>11.856682214836866</v>
      </c>
      <c r="AL254" s="41">
        <f>LN(D254+'Models training data'!$Y$4)</f>
        <v>8.6376571619219273</v>
      </c>
      <c r="AM254" s="41">
        <f>LN(E254+'Models training data'!$Y$5)</f>
        <v>5.6037578772587278</v>
      </c>
      <c r="AN254" s="41">
        <f>LN(F254+'Models training data'!$Y$6)</f>
        <v>8.0534116664282909</v>
      </c>
      <c r="AO254" s="41">
        <f>LN(G254+'Models training data'!$Y$7)</f>
        <v>7.0191808058725931</v>
      </c>
      <c r="AP254" s="41">
        <f t="shared" si="81"/>
        <v>1</v>
      </c>
      <c r="AQ254" s="41">
        <f t="shared" si="92"/>
        <v>1</v>
      </c>
      <c r="AR254" s="41">
        <f t="shared" si="93"/>
        <v>108197.55380033285</v>
      </c>
      <c r="AS254" s="41">
        <f t="shared" si="94"/>
        <v>133246.13227336472</v>
      </c>
      <c r="AT254" s="41">
        <f t="shared" si="95"/>
        <v>11.834469505973603</v>
      </c>
      <c r="AU254" s="41">
        <f t="shared" si="96"/>
        <v>128419.5293715609</v>
      </c>
      <c r="AV254" s="41">
        <f t="shared" si="97"/>
        <v>11.787900276067905</v>
      </c>
      <c r="AW254" s="41">
        <f t="shared" si="98"/>
        <v>128536.72027047648</v>
      </c>
      <c r="AX254" s="41">
        <f t="shared" si="99"/>
        <v>11.789422254234029</v>
      </c>
      <c r="AY254" s="41">
        <f t="shared" si="100"/>
        <v>11.833075117447455</v>
      </c>
      <c r="AZ254" s="41">
        <f t="shared" si="101"/>
        <v>11.914483636778005</v>
      </c>
    </row>
    <row r="255" spans="2:52" x14ac:dyDescent="0.25">
      <c r="B255" s="41" t="str">
        <f t="shared" si="102"/>
        <v>NY</v>
      </c>
      <c r="C255" s="46">
        <v>45143</v>
      </c>
      <c r="D255" s="45">
        <v>5402.6538288736656</v>
      </c>
      <c r="E255" s="45">
        <v>206.52137101167904</v>
      </c>
      <c r="F255" s="45">
        <v>3099.151392046489</v>
      </c>
      <c r="G255" s="48">
        <v>2154.6539843552391</v>
      </c>
      <c r="H255" s="44">
        <v>145306.69357190921</v>
      </c>
      <c r="I255" s="62">
        <f t="shared" si="82"/>
        <v>10862.980576287071</v>
      </c>
      <c r="J255" s="41">
        <f t="shared" si="83"/>
        <v>2023</v>
      </c>
      <c r="K255" s="41">
        <f t="shared" si="84"/>
        <v>84</v>
      </c>
      <c r="L255" s="41">
        <f t="shared" si="85"/>
        <v>7056</v>
      </c>
      <c r="M255" s="41">
        <f t="shared" si="86"/>
        <v>8.8616335976866267</v>
      </c>
      <c r="N255" s="41">
        <f t="shared" si="87"/>
        <v>1</v>
      </c>
      <c r="O255" s="41">
        <f t="shared" si="88"/>
        <v>8</v>
      </c>
      <c r="P255" s="41">
        <f t="shared" si="89"/>
        <v>0</v>
      </c>
      <c r="Q255" s="41">
        <f t="shared" si="89"/>
        <v>0</v>
      </c>
      <c r="R255" s="41">
        <f t="shared" si="89"/>
        <v>0</v>
      </c>
      <c r="S255" s="41">
        <f t="shared" si="77"/>
        <v>0</v>
      </c>
      <c r="T255" s="41">
        <f t="shared" si="77"/>
        <v>0</v>
      </c>
      <c r="U255" s="41">
        <f t="shared" si="77"/>
        <v>0</v>
      </c>
      <c r="V255" s="41">
        <f t="shared" si="77"/>
        <v>0</v>
      </c>
      <c r="W255" s="41">
        <f t="shared" si="78"/>
        <v>1</v>
      </c>
      <c r="X255" s="41">
        <f t="shared" si="78"/>
        <v>0</v>
      </c>
      <c r="Y255" s="41">
        <f t="shared" si="78"/>
        <v>0</v>
      </c>
      <c r="Z255" s="41">
        <f t="shared" si="78"/>
        <v>0</v>
      </c>
      <c r="AA255" s="41">
        <f t="shared" si="79"/>
        <v>0</v>
      </c>
      <c r="AB255" s="41">
        <f t="shared" si="90"/>
        <v>0</v>
      </c>
      <c r="AC255" s="41">
        <f t="shared" si="90"/>
        <v>0</v>
      </c>
      <c r="AD255" s="41">
        <f t="shared" si="90"/>
        <v>0</v>
      </c>
      <c r="AE255" s="41">
        <f t="shared" si="80"/>
        <v>1</v>
      </c>
      <c r="AF255" s="41">
        <f t="shared" si="80"/>
        <v>0</v>
      </c>
      <c r="AG255" s="48">
        <v>5402.6538288736656</v>
      </c>
      <c r="AH255" s="48">
        <v>206.52137101167904</v>
      </c>
      <c r="AI255" s="48">
        <v>3099.151392046489</v>
      </c>
      <c r="AJ255" s="48">
        <v>2154.6539843552391</v>
      </c>
      <c r="AK255" s="41">
        <f t="shared" si="91"/>
        <v>11.886601915750644</v>
      </c>
      <c r="AL255" s="41">
        <f>LN(D255+'Models training data'!$Y$4)</f>
        <v>8.6471437785892906</v>
      </c>
      <c r="AM255" s="41">
        <f>LN(E255+'Models training data'!$Y$5)</f>
        <v>5.6040853613614274</v>
      </c>
      <c r="AN255" s="41">
        <f>LN(F255+'Models training data'!$Y$6)</f>
        <v>8.0534196749481541</v>
      </c>
      <c r="AO255" s="41">
        <f>LN(G255+'Models training data'!$Y$7)</f>
        <v>7.6981459592638553</v>
      </c>
      <c r="AP255" s="41">
        <f t="shared" si="81"/>
        <v>1</v>
      </c>
      <c r="AQ255" s="41">
        <f t="shared" si="92"/>
        <v>1</v>
      </c>
      <c r="AR255" s="41">
        <f t="shared" si="93"/>
        <v>110496.73109696734</v>
      </c>
      <c r="AS255" s="41">
        <f t="shared" si="94"/>
        <v>133222.03488332301</v>
      </c>
      <c r="AT255" s="41">
        <f t="shared" si="95"/>
        <v>11.834211888708824</v>
      </c>
      <c r="AU255" s="41">
        <f t="shared" si="96"/>
        <v>128419.07305207106</v>
      </c>
      <c r="AV255" s="41">
        <f t="shared" si="97"/>
        <v>11.787980226667598</v>
      </c>
      <c r="AW255" s="41">
        <f t="shared" si="98"/>
        <v>128519.39184600604</v>
      </c>
      <c r="AX255" s="41">
        <f t="shared" si="99"/>
        <v>11.789222782391546</v>
      </c>
      <c r="AY255" s="41">
        <f t="shared" si="100"/>
        <v>12.007421404359286</v>
      </c>
      <c r="AZ255" s="41">
        <f t="shared" si="101"/>
        <v>11.999159860010554</v>
      </c>
    </row>
    <row r="256" spans="2:52" x14ac:dyDescent="0.25">
      <c r="B256" s="41" t="str">
        <f t="shared" si="102"/>
        <v>NY</v>
      </c>
      <c r="C256" s="46">
        <v>45150</v>
      </c>
      <c r="D256" s="45">
        <v>5456.870158949494</v>
      </c>
      <c r="E256" s="45">
        <v>207.59887657421365</v>
      </c>
      <c r="F256" s="45">
        <v>3099.153910339402</v>
      </c>
      <c r="G256" s="48">
        <v>2304.4577008343317</v>
      </c>
      <c r="H256" s="44">
        <v>145755.04921185054</v>
      </c>
      <c r="I256" s="62">
        <f t="shared" si="82"/>
        <v>11068.080646697441</v>
      </c>
      <c r="J256" s="41">
        <f t="shared" si="83"/>
        <v>2023</v>
      </c>
      <c r="K256" s="41">
        <f t="shared" si="84"/>
        <v>85</v>
      </c>
      <c r="L256" s="41">
        <f t="shared" si="85"/>
        <v>7225</v>
      </c>
      <c r="M256" s="41">
        <f t="shared" si="86"/>
        <v>8.8853025129806333</v>
      </c>
      <c r="N256" s="41">
        <f t="shared" si="87"/>
        <v>1</v>
      </c>
      <c r="O256" s="41">
        <f t="shared" si="88"/>
        <v>8</v>
      </c>
      <c r="P256" s="41">
        <f t="shared" si="89"/>
        <v>0</v>
      </c>
      <c r="Q256" s="41">
        <f t="shared" si="89"/>
        <v>0</v>
      </c>
      <c r="R256" s="41">
        <f t="shared" si="89"/>
        <v>0</v>
      </c>
      <c r="S256" s="41">
        <f t="shared" si="77"/>
        <v>0</v>
      </c>
      <c r="T256" s="41">
        <f t="shared" si="77"/>
        <v>0</v>
      </c>
      <c r="U256" s="41">
        <f t="shared" si="77"/>
        <v>0</v>
      </c>
      <c r="V256" s="41">
        <f t="shared" si="77"/>
        <v>0</v>
      </c>
      <c r="W256" s="41">
        <f t="shared" si="78"/>
        <v>1</v>
      </c>
      <c r="X256" s="41">
        <f t="shared" si="78"/>
        <v>0</v>
      </c>
      <c r="Y256" s="41">
        <f t="shared" si="78"/>
        <v>0</v>
      </c>
      <c r="Z256" s="41">
        <f t="shared" si="78"/>
        <v>0</v>
      </c>
      <c r="AA256" s="41">
        <f t="shared" si="79"/>
        <v>0</v>
      </c>
      <c r="AB256" s="41">
        <f t="shared" si="90"/>
        <v>0</v>
      </c>
      <c r="AC256" s="41">
        <f t="shared" si="90"/>
        <v>0</v>
      </c>
      <c r="AD256" s="41">
        <f t="shared" si="90"/>
        <v>0</v>
      </c>
      <c r="AE256" s="41">
        <f t="shared" si="80"/>
        <v>1</v>
      </c>
      <c r="AF256" s="41">
        <f t="shared" si="80"/>
        <v>0</v>
      </c>
      <c r="AG256" s="48">
        <v>5456.870158949494</v>
      </c>
      <c r="AH256" s="48">
        <v>207.59887657421365</v>
      </c>
      <c r="AI256" s="48">
        <v>3099.153910339402</v>
      </c>
      <c r="AJ256" s="48">
        <v>2304.4577008343317</v>
      </c>
      <c r="AK256" s="41">
        <f t="shared" si="91"/>
        <v>11.889682746575639</v>
      </c>
      <c r="AL256" s="41">
        <f>LN(D256+'Models training data'!$Y$4)</f>
        <v>8.656620623936373</v>
      </c>
      <c r="AM256" s="41">
        <f>LN(E256+'Models training data'!$Y$5)</f>
        <v>5.6080457326629238</v>
      </c>
      <c r="AN256" s="41">
        <f>LN(F256+'Models training data'!$Y$6)</f>
        <v>8.0534204757966137</v>
      </c>
      <c r="AO256" s="41">
        <f>LN(G256+'Models training data'!$Y$7)</f>
        <v>7.7638972579362102</v>
      </c>
      <c r="AP256" s="41">
        <f t="shared" si="81"/>
        <v>1</v>
      </c>
      <c r="AQ256" s="41">
        <f t="shared" si="92"/>
        <v>1</v>
      </c>
      <c r="AR256" s="41">
        <f t="shared" si="93"/>
        <v>110472.3407838836</v>
      </c>
      <c r="AS256" s="41">
        <f t="shared" si="94"/>
        <v>133197.93749328132</v>
      </c>
      <c r="AT256" s="41">
        <f t="shared" si="95"/>
        <v>11.833954271444043</v>
      </c>
      <c r="AU256" s="41">
        <f t="shared" si="96"/>
        <v>128419.79543125705</v>
      </c>
      <c r="AV256" s="41">
        <f t="shared" si="97"/>
        <v>11.78807712246898</v>
      </c>
      <c r="AW256" s="41">
        <f t="shared" si="98"/>
        <v>128502.26849646319</v>
      </c>
      <c r="AX256" s="41">
        <f t="shared" si="99"/>
        <v>11.789025671218015</v>
      </c>
      <c r="AY256" s="41">
        <f t="shared" si="100"/>
        <v>12.032498476685493</v>
      </c>
      <c r="AZ256" s="41">
        <f t="shared" si="101"/>
        <v>12.007761741945899</v>
      </c>
    </row>
    <row r="257" spans="2:52" x14ac:dyDescent="0.25">
      <c r="B257" s="41" t="str">
        <f t="shared" si="102"/>
        <v>NY</v>
      </c>
      <c r="C257" s="46">
        <v>45157</v>
      </c>
      <c r="D257" s="45">
        <v>5511.5717147899541</v>
      </c>
      <c r="E257" s="45">
        <v>209.18101126616466</v>
      </c>
      <c r="F257" s="45">
        <v>3099.1541621686933</v>
      </c>
      <c r="G257" s="48">
        <v>2319.7042616323833</v>
      </c>
      <c r="H257" s="44">
        <v>145866.69056798017</v>
      </c>
      <c r="I257" s="62">
        <f t="shared" si="82"/>
        <v>11139.611149857195</v>
      </c>
      <c r="J257" s="41">
        <f t="shared" si="83"/>
        <v>2023</v>
      </c>
      <c r="K257" s="41">
        <f t="shared" si="84"/>
        <v>86</v>
      </c>
      <c r="L257" s="41">
        <f t="shared" si="85"/>
        <v>7396</v>
      </c>
      <c r="M257" s="41">
        <f t="shared" si="86"/>
        <v>8.9086945925070147</v>
      </c>
      <c r="N257" s="41">
        <f t="shared" si="87"/>
        <v>1</v>
      </c>
      <c r="O257" s="41">
        <f t="shared" si="88"/>
        <v>8</v>
      </c>
      <c r="P257" s="41">
        <f t="shared" si="89"/>
        <v>0</v>
      </c>
      <c r="Q257" s="41">
        <f t="shared" si="89"/>
        <v>0</v>
      </c>
      <c r="R257" s="41">
        <f t="shared" si="89"/>
        <v>0</v>
      </c>
      <c r="S257" s="41">
        <f t="shared" si="77"/>
        <v>0</v>
      </c>
      <c r="T257" s="41">
        <f t="shared" si="77"/>
        <v>0</v>
      </c>
      <c r="U257" s="41">
        <f t="shared" si="77"/>
        <v>0</v>
      </c>
      <c r="V257" s="41">
        <f t="shared" si="77"/>
        <v>0</v>
      </c>
      <c r="W257" s="41">
        <f t="shared" si="78"/>
        <v>1</v>
      </c>
      <c r="X257" s="41">
        <f t="shared" si="78"/>
        <v>0</v>
      </c>
      <c r="Y257" s="41">
        <f t="shared" si="78"/>
        <v>0</v>
      </c>
      <c r="Z257" s="41">
        <f t="shared" si="78"/>
        <v>0</v>
      </c>
      <c r="AA257" s="41">
        <f t="shared" si="79"/>
        <v>0</v>
      </c>
      <c r="AB257" s="41">
        <f t="shared" si="90"/>
        <v>0</v>
      </c>
      <c r="AC257" s="41">
        <f t="shared" si="90"/>
        <v>0</v>
      </c>
      <c r="AD257" s="41">
        <f t="shared" si="90"/>
        <v>0</v>
      </c>
      <c r="AE257" s="41">
        <f t="shared" si="80"/>
        <v>1</v>
      </c>
      <c r="AF257" s="41">
        <f t="shared" si="80"/>
        <v>0</v>
      </c>
      <c r="AG257" s="48">
        <v>5511.5717147899541</v>
      </c>
      <c r="AH257" s="48">
        <v>209.18101126616466</v>
      </c>
      <c r="AI257" s="48">
        <v>3099.1541621686933</v>
      </c>
      <c r="AJ257" s="48">
        <v>2319.7042616323833</v>
      </c>
      <c r="AK257" s="41">
        <f t="shared" si="91"/>
        <v>11.890448405279054</v>
      </c>
      <c r="AL257" s="41">
        <f>LN(D257+'Models training data'!$Y$4)</f>
        <v>8.6660921242168261</v>
      </c>
      <c r="AM257" s="41">
        <f>LN(E257+'Models training data'!$Y$5)</f>
        <v>5.6138325920678573</v>
      </c>
      <c r="AN257" s="41">
        <f>LN(F257+'Models training data'!$Y$6)</f>
        <v>8.0534205558814236</v>
      </c>
      <c r="AO257" s="41">
        <f>LN(G257+'Models training data'!$Y$7)</f>
        <v>7.7703530797452363</v>
      </c>
      <c r="AP257" s="41">
        <f t="shared" si="81"/>
        <v>1</v>
      </c>
      <c r="AQ257" s="41">
        <f t="shared" si="92"/>
        <v>1</v>
      </c>
      <c r="AR257" s="41">
        <f t="shared" si="93"/>
        <v>110447.95047079986</v>
      </c>
      <c r="AS257" s="41">
        <f t="shared" si="94"/>
        <v>133173.84010323961</v>
      </c>
      <c r="AT257" s="41">
        <f t="shared" si="95"/>
        <v>11.833696654179263</v>
      </c>
      <c r="AU257" s="41">
        <f t="shared" si="96"/>
        <v>128421.69650911886</v>
      </c>
      <c r="AV257" s="41">
        <f t="shared" si="97"/>
        <v>11.788190963472054</v>
      </c>
      <c r="AW257" s="41">
        <f t="shared" si="98"/>
        <v>128485.34542460761</v>
      </c>
      <c r="AX257" s="41">
        <f t="shared" si="99"/>
        <v>11.788830865491201</v>
      </c>
      <c r="AY257" s="41">
        <f t="shared" si="100"/>
        <v>12.036183556058765</v>
      </c>
      <c r="AZ257" s="41">
        <f t="shared" si="101"/>
        <v>12.009072638036436</v>
      </c>
    </row>
    <row r="258" spans="2:52" x14ac:dyDescent="0.25">
      <c r="B258" s="41" t="str">
        <f t="shared" si="102"/>
        <v>NY</v>
      </c>
      <c r="C258" s="46">
        <v>45164</v>
      </c>
      <c r="D258" s="45">
        <v>5566.7804299135296</v>
      </c>
      <c r="E258" s="45">
        <v>211.02589434193075</v>
      </c>
      <c r="F258" s="45">
        <v>732.48509004378457</v>
      </c>
      <c r="G258" s="48">
        <v>2112.3030685572935</v>
      </c>
      <c r="H258" s="44">
        <v>135524.33324452009</v>
      </c>
      <c r="I258" s="62">
        <f t="shared" si="82"/>
        <v>8622.5944828565389</v>
      </c>
      <c r="J258" s="41">
        <f t="shared" si="83"/>
        <v>2023</v>
      </c>
      <c r="K258" s="41">
        <f t="shared" si="84"/>
        <v>87</v>
      </c>
      <c r="L258" s="41">
        <f t="shared" si="85"/>
        <v>7569</v>
      </c>
      <c r="M258" s="41">
        <f t="shared" si="86"/>
        <v>8.9318162373091674</v>
      </c>
      <c r="N258" s="41">
        <f t="shared" si="87"/>
        <v>1</v>
      </c>
      <c r="O258" s="41">
        <f t="shared" si="88"/>
        <v>8</v>
      </c>
      <c r="P258" s="41">
        <f t="shared" si="89"/>
        <v>0</v>
      </c>
      <c r="Q258" s="41">
        <f t="shared" si="89"/>
        <v>0</v>
      </c>
      <c r="R258" s="41">
        <f t="shared" si="89"/>
        <v>0</v>
      </c>
      <c r="S258" s="41">
        <f t="shared" si="77"/>
        <v>0</v>
      </c>
      <c r="T258" s="41">
        <f t="shared" si="77"/>
        <v>0</v>
      </c>
      <c r="U258" s="41">
        <f t="shared" si="77"/>
        <v>0</v>
      </c>
      <c r="V258" s="41">
        <f t="shared" si="77"/>
        <v>0</v>
      </c>
      <c r="W258" s="41">
        <f t="shared" si="78"/>
        <v>1</v>
      </c>
      <c r="X258" s="41">
        <f t="shared" si="78"/>
        <v>0</v>
      </c>
      <c r="Y258" s="41">
        <f t="shared" si="78"/>
        <v>0</v>
      </c>
      <c r="Z258" s="41">
        <f t="shared" si="78"/>
        <v>0</v>
      </c>
      <c r="AA258" s="41">
        <f t="shared" si="79"/>
        <v>0</v>
      </c>
      <c r="AB258" s="41">
        <f t="shared" si="90"/>
        <v>0</v>
      </c>
      <c r="AC258" s="41">
        <f t="shared" si="90"/>
        <v>0</v>
      </c>
      <c r="AD258" s="41">
        <f t="shared" si="90"/>
        <v>0</v>
      </c>
      <c r="AE258" s="41">
        <f t="shared" si="80"/>
        <v>1</v>
      </c>
      <c r="AF258" s="41">
        <f t="shared" si="80"/>
        <v>0</v>
      </c>
      <c r="AG258" s="48">
        <v>5566.7804299135296</v>
      </c>
      <c r="AH258" s="48">
        <v>211.02589434193075</v>
      </c>
      <c r="AI258" s="48">
        <v>732.48509004378457</v>
      </c>
      <c r="AJ258" s="48">
        <v>2112.3030685572935</v>
      </c>
      <c r="AK258" s="41">
        <f t="shared" si="91"/>
        <v>11.8169064843195</v>
      </c>
      <c r="AL258" s="41">
        <f>LN(D258+'Models training data'!$Y$4)</f>
        <v>8.6755613356756847</v>
      </c>
      <c r="AM258" s="41">
        <f>LN(E258+'Models training data'!$Y$5)</f>
        <v>5.6205384655292354</v>
      </c>
      <c r="AN258" s="41">
        <f>LN(F258+'Models training data'!$Y$6)</f>
        <v>6.6565511539463964</v>
      </c>
      <c r="AO258" s="41">
        <f>LN(G258+'Models training data'!$Y$7)</f>
        <v>7.6787457512741151</v>
      </c>
      <c r="AP258" s="41">
        <f t="shared" si="81"/>
        <v>1</v>
      </c>
      <c r="AQ258" s="41">
        <f t="shared" si="92"/>
        <v>1</v>
      </c>
      <c r="AR258" s="41">
        <f t="shared" si="93"/>
        <v>110423.56015771611</v>
      </c>
      <c r="AS258" s="41">
        <f t="shared" si="94"/>
        <v>133149.74271319792</v>
      </c>
      <c r="AT258" s="41">
        <f t="shared" si="95"/>
        <v>11.833439036914484</v>
      </c>
      <c r="AU258" s="41">
        <f t="shared" si="96"/>
        <v>128424.77628565648</v>
      </c>
      <c r="AV258" s="41">
        <f t="shared" si="97"/>
        <v>11.788321749676818</v>
      </c>
      <c r="AW258" s="41">
        <f t="shared" si="98"/>
        <v>128468.61799958476</v>
      </c>
      <c r="AX258" s="41">
        <f t="shared" si="99"/>
        <v>11.788638311904174</v>
      </c>
      <c r="AY258" s="41">
        <f t="shared" si="100"/>
        <v>11.795468432053173</v>
      </c>
      <c r="AZ258" s="41">
        <f t="shared" si="101"/>
        <v>11.877358741673255</v>
      </c>
    </row>
    <row r="259" spans="2:52" x14ac:dyDescent="0.25">
      <c r="B259" s="41" t="str">
        <f t="shared" si="102"/>
        <v>NY</v>
      </c>
      <c r="C259" s="46">
        <v>45171</v>
      </c>
      <c r="D259" s="45">
        <v>5622.5133327956373</v>
      </c>
      <c r="E259" s="45">
        <v>213.01268976690227</v>
      </c>
      <c r="F259" s="45">
        <v>500.04387956956259</v>
      </c>
      <c r="G259" s="48">
        <v>1903.5296850103791</v>
      </c>
      <c r="H259" s="44">
        <v>129299.66370501985</v>
      </c>
      <c r="I259" s="62">
        <f t="shared" si="82"/>
        <v>8239.0995871424821</v>
      </c>
      <c r="J259" s="41">
        <f t="shared" si="83"/>
        <v>2023</v>
      </c>
      <c r="K259" s="41">
        <f t="shared" si="84"/>
        <v>88</v>
      </c>
      <c r="L259" s="41">
        <f t="shared" si="85"/>
        <v>7744</v>
      </c>
      <c r="M259" s="41">
        <f t="shared" si="86"/>
        <v>8.9546736289564137</v>
      </c>
      <c r="N259" s="41">
        <f t="shared" si="87"/>
        <v>1</v>
      </c>
      <c r="O259" s="41">
        <f t="shared" si="88"/>
        <v>9</v>
      </c>
      <c r="P259" s="41">
        <f t="shared" si="89"/>
        <v>0</v>
      </c>
      <c r="Q259" s="41">
        <f t="shared" si="89"/>
        <v>0</v>
      </c>
      <c r="R259" s="41">
        <f t="shared" si="89"/>
        <v>0</v>
      </c>
      <c r="S259" s="41">
        <f t="shared" si="77"/>
        <v>0</v>
      </c>
      <c r="T259" s="41">
        <f t="shared" si="77"/>
        <v>0</v>
      </c>
      <c r="U259" s="41">
        <f t="shared" si="77"/>
        <v>0</v>
      </c>
      <c r="V259" s="41">
        <f t="shared" si="77"/>
        <v>0</v>
      </c>
      <c r="W259" s="41">
        <f t="shared" si="78"/>
        <v>0</v>
      </c>
      <c r="X259" s="41">
        <f t="shared" si="78"/>
        <v>1</v>
      </c>
      <c r="Y259" s="41">
        <f t="shared" si="78"/>
        <v>0</v>
      </c>
      <c r="Z259" s="41">
        <f t="shared" si="78"/>
        <v>0</v>
      </c>
      <c r="AA259" s="41">
        <f t="shared" si="79"/>
        <v>0</v>
      </c>
      <c r="AB259" s="41">
        <f t="shared" si="90"/>
        <v>0</v>
      </c>
      <c r="AC259" s="41">
        <f t="shared" si="90"/>
        <v>0</v>
      </c>
      <c r="AD259" s="41">
        <f t="shared" si="90"/>
        <v>0</v>
      </c>
      <c r="AE259" s="41">
        <f t="shared" si="80"/>
        <v>1</v>
      </c>
      <c r="AF259" s="41">
        <f t="shared" si="80"/>
        <v>0</v>
      </c>
      <c r="AG259" s="48">
        <v>5622.5133327956373</v>
      </c>
      <c r="AH259" s="48">
        <v>213.01268976690227</v>
      </c>
      <c r="AI259" s="48">
        <v>500.04387956956259</v>
      </c>
      <c r="AJ259" s="48">
        <v>1903.5296850103791</v>
      </c>
      <c r="AK259" s="41">
        <f t="shared" si="91"/>
        <v>11.769887963867316</v>
      </c>
      <c r="AL259" s="41">
        <f>LN(D259+'Models training data'!$Y$4)</f>
        <v>8.6850303648056908</v>
      </c>
      <c r="AM259" s="41">
        <f>LN(E259+'Models training data'!$Y$5)</f>
        <v>5.6277102305328457</v>
      </c>
      <c r="AN259" s="41">
        <f>LN(F259+'Models training data'!$Y$6)</f>
        <v>6.3015604733262141</v>
      </c>
      <c r="AO259" s="41">
        <f>LN(G259+'Models training data'!$Y$7)</f>
        <v>7.5771900896510589</v>
      </c>
      <c r="AP259" s="41">
        <f t="shared" si="81"/>
        <v>1</v>
      </c>
      <c r="AQ259" s="41">
        <f t="shared" si="92"/>
        <v>1</v>
      </c>
      <c r="AR259" s="41">
        <f t="shared" si="93"/>
        <v>101023.31911564482</v>
      </c>
      <c r="AS259" s="41">
        <f t="shared" si="94"/>
        <v>125037.83389905014</v>
      </c>
      <c r="AT259" s="41">
        <f t="shared" si="95"/>
        <v>11.755654703918749</v>
      </c>
      <c r="AU259" s="41">
        <f t="shared" si="96"/>
        <v>128429.03476086992</v>
      </c>
      <c r="AV259" s="41">
        <f t="shared" si="97"/>
        <v>11.788469481083274</v>
      </c>
      <c r="AW259" s="41">
        <f t="shared" si="98"/>
        <v>128452.08174931932</v>
      </c>
      <c r="AX259" s="41">
        <f t="shared" si="99"/>
        <v>11.788447958977754</v>
      </c>
      <c r="AY259" s="41">
        <f t="shared" si="100"/>
        <v>11.742970750728571</v>
      </c>
      <c r="AZ259" s="41">
        <f t="shared" si="101"/>
        <v>11.834584766507646</v>
      </c>
    </row>
    <row r="260" spans="2:52" x14ac:dyDescent="0.25">
      <c r="B260" s="41" t="str">
        <f t="shared" si="102"/>
        <v>NY</v>
      </c>
      <c r="C260" s="46">
        <v>45178</v>
      </c>
      <c r="D260" s="45">
        <v>5678.7840351316754</v>
      </c>
      <c r="E260" s="45">
        <v>215.08108490534738</v>
      </c>
      <c r="F260" s="45">
        <v>481.0677122277923</v>
      </c>
      <c r="G260" s="48">
        <v>1713.4224088402229</v>
      </c>
      <c r="H260" s="44">
        <v>128515.78547359175</v>
      </c>
      <c r="I260" s="62">
        <f t="shared" si="82"/>
        <v>8088.3552411050387</v>
      </c>
      <c r="J260" s="41">
        <f t="shared" si="83"/>
        <v>2023</v>
      </c>
      <c r="K260" s="41">
        <f t="shared" si="84"/>
        <v>89</v>
      </c>
      <c r="L260" s="41">
        <f t="shared" si="85"/>
        <v>7921</v>
      </c>
      <c r="M260" s="41">
        <f t="shared" si="86"/>
        <v>8.9772727394642793</v>
      </c>
      <c r="N260" s="41">
        <f t="shared" si="87"/>
        <v>1</v>
      </c>
      <c r="O260" s="41">
        <f t="shared" si="88"/>
        <v>9</v>
      </c>
      <c r="P260" s="41">
        <f t="shared" si="89"/>
        <v>0</v>
      </c>
      <c r="Q260" s="41">
        <f t="shared" si="89"/>
        <v>0</v>
      </c>
      <c r="R260" s="41">
        <f t="shared" si="89"/>
        <v>0</v>
      </c>
      <c r="S260" s="41">
        <f t="shared" si="77"/>
        <v>0</v>
      </c>
      <c r="T260" s="41">
        <f t="shared" si="77"/>
        <v>0</v>
      </c>
      <c r="U260" s="41">
        <f t="shared" si="77"/>
        <v>0</v>
      </c>
      <c r="V260" s="41">
        <f t="shared" si="77"/>
        <v>0</v>
      </c>
      <c r="W260" s="41">
        <f t="shared" si="78"/>
        <v>0</v>
      </c>
      <c r="X260" s="41">
        <f t="shared" si="78"/>
        <v>1</v>
      </c>
      <c r="Y260" s="41">
        <f t="shared" si="78"/>
        <v>0</v>
      </c>
      <c r="Z260" s="41">
        <f t="shared" si="78"/>
        <v>0</v>
      </c>
      <c r="AA260" s="41">
        <f t="shared" si="79"/>
        <v>0</v>
      </c>
      <c r="AB260" s="41">
        <f t="shared" si="90"/>
        <v>0</v>
      </c>
      <c r="AC260" s="41">
        <f t="shared" si="90"/>
        <v>0</v>
      </c>
      <c r="AD260" s="41">
        <f t="shared" si="90"/>
        <v>0</v>
      </c>
      <c r="AE260" s="41">
        <f t="shared" si="80"/>
        <v>1</v>
      </c>
      <c r="AF260" s="41">
        <f t="shared" si="80"/>
        <v>0</v>
      </c>
      <c r="AG260" s="48">
        <v>5678.7840351316754</v>
      </c>
      <c r="AH260" s="48">
        <v>215.08108490534738</v>
      </c>
      <c r="AI260" s="48">
        <v>481.0677122277923</v>
      </c>
      <c r="AJ260" s="48">
        <v>1713.4224088402229</v>
      </c>
      <c r="AK260" s="41">
        <f t="shared" si="91"/>
        <v>11.763807019925151</v>
      </c>
      <c r="AL260" s="41">
        <f>LN(D260+'Models training data'!$Y$4)</f>
        <v>8.694500659682495</v>
      </c>
      <c r="AM260" s="41">
        <f>LN(E260+'Models training data'!$Y$5)</f>
        <v>5.6351223004069704</v>
      </c>
      <c r="AN260" s="41">
        <f>LN(F260+'Models training data'!$Y$6)</f>
        <v>6.2661491347213429</v>
      </c>
      <c r="AO260" s="41">
        <f>LN(G260+'Models training data'!$Y$7)</f>
        <v>7.4747868405166216</v>
      </c>
      <c r="AP260" s="41">
        <f t="shared" si="81"/>
        <v>1</v>
      </c>
      <c r="AQ260" s="41">
        <f t="shared" si="92"/>
        <v>1</v>
      </c>
      <c r="AR260" s="41">
        <f t="shared" si="93"/>
        <v>100998.92880256107</v>
      </c>
      <c r="AS260" s="41">
        <f t="shared" si="94"/>
        <v>125013.73650900843</v>
      </c>
      <c r="AT260" s="41">
        <f t="shared" si="95"/>
        <v>11.755397086653968</v>
      </c>
      <c r="AU260" s="41">
        <f t="shared" si="96"/>
        <v>128434.4719347592</v>
      </c>
      <c r="AV260" s="41">
        <f t="shared" si="97"/>
        <v>11.788634157691419</v>
      </c>
      <c r="AW260" s="41">
        <f t="shared" si="98"/>
        <v>128435.73235333827</v>
      </c>
      <c r="AX260" s="41">
        <f t="shared" si="99"/>
        <v>11.788259756977888</v>
      </c>
      <c r="AY260" s="41">
        <f t="shared" si="100"/>
        <v>11.712316394494547</v>
      </c>
      <c r="AZ260" s="41">
        <f t="shared" si="101"/>
        <v>11.819369967506166</v>
      </c>
    </row>
    <row r="261" spans="2:52" x14ac:dyDescent="0.25">
      <c r="B261" s="41" t="str">
        <f t="shared" si="102"/>
        <v>NY</v>
      </c>
      <c r="C261" s="46">
        <v>45185</v>
      </c>
      <c r="D261" s="45">
        <v>5735.6037737886491</v>
      </c>
      <c r="E261" s="45">
        <v>217.20102987478893</v>
      </c>
      <c r="F261" s="45">
        <v>483.48072873632367</v>
      </c>
      <c r="G261" s="48">
        <v>1542.1047371892887</v>
      </c>
      <c r="H261" s="44">
        <v>128031.20155152446</v>
      </c>
      <c r="I261" s="62">
        <f t="shared" si="82"/>
        <v>7978.3902695890501</v>
      </c>
      <c r="J261" s="41">
        <f t="shared" si="83"/>
        <v>2023</v>
      </c>
      <c r="K261" s="41">
        <f t="shared" si="84"/>
        <v>90</v>
      </c>
      <c r="L261" s="41">
        <f t="shared" si="85"/>
        <v>8100</v>
      </c>
      <c r="M261" s="41">
        <f t="shared" si="86"/>
        <v>8.99961934066053</v>
      </c>
      <c r="N261" s="41">
        <f t="shared" si="87"/>
        <v>1</v>
      </c>
      <c r="O261" s="41">
        <f t="shared" si="88"/>
        <v>9</v>
      </c>
      <c r="P261" s="41">
        <f t="shared" si="89"/>
        <v>0</v>
      </c>
      <c r="Q261" s="41">
        <f t="shared" si="89"/>
        <v>0</v>
      </c>
      <c r="R261" s="41">
        <f t="shared" si="89"/>
        <v>0</v>
      </c>
      <c r="S261" s="41">
        <f t="shared" si="77"/>
        <v>0</v>
      </c>
      <c r="T261" s="41">
        <f t="shared" si="77"/>
        <v>0</v>
      </c>
      <c r="U261" s="41">
        <f t="shared" si="77"/>
        <v>0</v>
      </c>
      <c r="V261" s="41">
        <f t="shared" si="77"/>
        <v>0</v>
      </c>
      <c r="W261" s="41">
        <f t="shared" si="78"/>
        <v>0</v>
      </c>
      <c r="X261" s="41">
        <f t="shared" si="78"/>
        <v>1</v>
      </c>
      <c r="Y261" s="41">
        <f t="shared" si="78"/>
        <v>0</v>
      </c>
      <c r="Z261" s="41">
        <f t="shared" si="78"/>
        <v>0</v>
      </c>
      <c r="AA261" s="41">
        <f t="shared" si="79"/>
        <v>0</v>
      </c>
      <c r="AB261" s="41">
        <f t="shared" si="90"/>
        <v>0</v>
      </c>
      <c r="AC261" s="41">
        <f t="shared" si="90"/>
        <v>0</v>
      </c>
      <c r="AD261" s="41">
        <f t="shared" si="90"/>
        <v>0</v>
      </c>
      <c r="AE261" s="41">
        <f t="shared" si="80"/>
        <v>1</v>
      </c>
      <c r="AF261" s="41">
        <f t="shared" si="80"/>
        <v>0</v>
      </c>
      <c r="AG261" s="48">
        <v>5735.6037737886491</v>
      </c>
      <c r="AH261" s="48">
        <v>217.20102987478893</v>
      </c>
      <c r="AI261" s="48">
        <v>483.48072873632367</v>
      </c>
      <c r="AJ261" s="48">
        <v>1542.1047371892887</v>
      </c>
      <c r="AK261" s="41">
        <f t="shared" si="91"/>
        <v>11.76002927531788</v>
      </c>
      <c r="AL261" s="41">
        <f>LN(D261+'Models training data'!$Y$4)</f>
        <v>8.70397321194684</v>
      </c>
      <c r="AM261" s="41">
        <f>LN(E261+'Models training data'!$Y$5)</f>
        <v>5.6426625149296576</v>
      </c>
      <c r="AN261" s="41">
        <f>LN(F261+'Models training data'!$Y$6)</f>
        <v>6.2707222577129693</v>
      </c>
      <c r="AO261" s="41">
        <f>LN(G261+'Models training data'!$Y$7)</f>
        <v>7.3725630398031843</v>
      </c>
      <c r="AP261" s="41">
        <f t="shared" si="81"/>
        <v>1</v>
      </c>
      <c r="AQ261" s="41">
        <f t="shared" si="92"/>
        <v>1</v>
      </c>
      <c r="AR261" s="41">
        <f t="shared" si="93"/>
        <v>100974.53848947733</v>
      </c>
      <c r="AS261" s="41">
        <f t="shared" si="94"/>
        <v>124989.63911896673</v>
      </c>
      <c r="AT261" s="41">
        <f t="shared" si="95"/>
        <v>11.755139469389189</v>
      </c>
      <c r="AU261" s="41">
        <f t="shared" si="96"/>
        <v>128441.08780732428</v>
      </c>
      <c r="AV261" s="41">
        <f t="shared" si="97"/>
        <v>11.788815779501256</v>
      </c>
      <c r="AW261" s="41">
        <f t="shared" si="98"/>
        <v>128419.5656359951</v>
      </c>
      <c r="AX261" s="41">
        <f t="shared" si="99"/>
        <v>11.788073657837666</v>
      </c>
      <c r="AY261" s="41">
        <f t="shared" si="100"/>
        <v>11.686565324148608</v>
      </c>
      <c r="AZ261" s="41">
        <f t="shared" si="101"/>
        <v>11.807643106459453</v>
      </c>
    </row>
    <row r="262" spans="2:52" x14ac:dyDescent="0.25">
      <c r="B262" s="41" t="str">
        <f t="shared" si="102"/>
        <v>NY</v>
      </c>
      <c r="C262" s="46">
        <v>45192</v>
      </c>
      <c r="D262" s="45">
        <v>4903.9523909962736</v>
      </c>
      <c r="E262" s="45">
        <v>401.28520607952464</v>
      </c>
      <c r="F262" s="45">
        <v>488.07576996231222</v>
      </c>
      <c r="G262" s="48">
        <v>1387.8967203936686</v>
      </c>
      <c r="H262" s="44">
        <v>129611.41425938398</v>
      </c>
      <c r="I262" s="62">
        <f t="shared" si="82"/>
        <v>7181.2100874317784</v>
      </c>
      <c r="J262" s="41">
        <f t="shared" si="83"/>
        <v>2023</v>
      </c>
      <c r="K262" s="41">
        <f t="shared" si="84"/>
        <v>91</v>
      </c>
      <c r="L262" s="41">
        <f t="shared" si="85"/>
        <v>8281</v>
      </c>
      <c r="M262" s="41">
        <f t="shared" si="86"/>
        <v>9.0217190130336995</v>
      </c>
      <c r="N262" s="41">
        <f t="shared" si="87"/>
        <v>1</v>
      </c>
      <c r="O262" s="41">
        <f t="shared" si="88"/>
        <v>9</v>
      </c>
      <c r="P262" s="41">
        <f t="shared" si="89"/>
        <v>0</v>
      </c>
      <c r="Q262" s="41">
        <f t="shared" si="89"/>
        <v>0</v>
      </c>
      <c r="R262" s="41">
        <f t="shared" si="89"/>
        <v>0</v>
      </c>
      <c r="S262" s="41">
        <f t="shared" si="77"/>
        <v>0</v>
      </c>
      <c r="T262" s="41">
        <f t="shared" si="77"/>
        <v>0</v>
      </c>
      <c r="U262" s="41">
        <f t="shared" si="77"/>
        <v>0</v>
      </c>
      <c r="V262" s="41">
        <f t="shared" si="77"/>
        <v>0</v>
      </c>
      <c r="W262" s="41">
        <f t="shared" si="78"/>
        <v>0</v>
      </c>
      <c r="X262" s="41">
        <f t="shared" si="78"/>
        <v>1</v>
      </c>
      <c r="Y262" s="41">
        <f t="shared" si="78"/>
        <v>0</v>
      </c>
      <c r="Z262" s="41">
        <f t="shared" si="78"/>
        <v>0</v>
      </c>
      <c r="AA262" s="41">
        <f t="shared" si="79"/>
        <v>0</v>
      </c>
      <c r="AB262" s="41">
        <f t="shared" si="90"/>
        <v>0</v>
      </c>
      <c r="AC262" s="41">
        <f t="shared" si="90"/>
        <v>0</v>
      </c>
      <c r="AD262" s="41">
        <f t="shared" si="90"/>
        <v>0</v>
      </c>
      <c r="AE262" s="41">
        <f t="shared" si="80"/>
        <v>1</v>
      </c>
      <c r="AF262" s="41">
        <f t="shared" si="80"/>
        <v>0</v>
      </c>
      <c r="AG262" s="48">
        <v>4903.9523909962736</v>
      </c>
      <c r="AH262" s="48">
        <v>401.28520607952464</v>
      </c>
      <c r="AI262" s="48">
        <v>488.07576996231222</v>
      </c>
      <c r="AJ262" s="48">
        <v>1387.8967203936686</v>
      </c>
      <c r="AK262" s="41">
        <f t="shared" si="91"/>
        <v>11.772296132011187</v>
      </c>
      <c r="AL262" s="41">
        <f>LN(D262+'Models training data'!$Y$4)</f>
        <v>8.5554825329098545</v>
      </c>
      <c r="AM262" s="41">
        <f>LN(E262+'Models training data'!$Y$5)</f>
        <v>6.1448233961600556</v>
      </c>
      <c r="AN262" s="41">
        <f>LN(F262+'Models training data'!$Y$6)</f>
        <v>6.2793733198130459</v>
      </c>
      <c r="AO262" s="41">
        <f>LN(G262+'Models training data'!$Y$7)</f>
        <v>7.2706608798062504</v>
      </c>
      <c r="AP262" s="41">
        <f t="shared" si="81"/>
        <v>1</v>
      </c>
      <c r="AQ262" s="41">
        <f t="shared" si="92"/>
        <v>1</v>
      </c>
      <c r="AR262" s="41">
        <f t="shared" si="93"/>
        <v>100950.14817639359</v>
      </c>
      <c r="AS262" s="41">
        <f t="shared" si="94"/>
        <v>124965.54172892503</v>
      </c>
      <c r="AT262" s="41">
        <f t="shared" si="95"/>
        <v>11.754881852124408</v>
      </c>
      <c r="AU262" s="41">
        <f t="shared" si="96"/>
        <v>128448.88237856519</v>
      </c>
      <c r="AV262" s="41">
        <f t="shared" si="97"/>
        <v>11.789014346512785</v>
      </c>
      <c r="AW262" s="41">
        <f t="shared" si="98"/>
        <v>128403.5775600682</v>
      </c>
      <c r="AX262" s="41">
        <f t="shared" si="99"/>
        <v>11.787889615083616</v>
      </c>
      <c r="AY262" s="41">
        <f t="shared" si="100"/>
        <v>11.66724067545749</v>
      </c>
      <c r="AZ262" s="41">
        <f t="shared" si="101"/>
        <v>11.816538114446693</v>
      </c>
    </row>
    <row r="263" spans="2:52" x14ac:dyDescent="0.25">
      <c r="B263" s="41" t="str">
        <f t="shared" si="102"/>
        <v>NY</v>
      </c>
      <c r="C263" s="46">
        <v>45199</v>
      </c>
      <c r="D263" s="45">
        <v>4330.6867205350545</v>
      </c>
      <c r="E263" s="45">
        <v>496.25414109331382</v>
      </c>
      <c r="F263" s="45">
        <v>492.93255105579794</v>
      </c>
      <c r="G263" s="48">
        <v>1249.1072940466327</v>
      </c>
      <c r="H263" s="44">
        <v>129663.58706333367</v>
      </c>
      <c r="I263" s="62">
        <f t="shared" si="82"/>
        <v>6568.9807067307993</v>
      </c>
      <c r="J263" s="41">
        <f t="shared" si="83"/>
        <v>2023</v>
      </c>
      <c r="K263" s="41">
        <f t="shared" si="84"/>
        <v>92</v>
      </c>
      <c r="L263" s="41">
        <f t="shared" si="85"/>
        <v>8464</v>
      </c>
      <c r="M263" s="41">
        <f t="shared" si="86"/>
        <v>9.0435771540980809</v>
      </c>
      <c r="N263" s="41">
        <f t="shared" si="87"/>
        <v>1</v>
      </c>
      <c r="O263" s="41">
        <f t="shared" si="88"/>
        <v>9</v>
      </c>
      <c r="P263" s="41">
        <f t="shared" si="89"/>
        <v>0</v>
      </c>
      <c r="Q263" s="41">
        <f t="shared" si="89"/>
        <v>0</v>
      </c>
      <c r="R263" s="41">
        <f t="shared" si="89"/>
        <v>0</v>
      </c>
      <c r="S263" s="41">
        <f t="shared" si="77"/>
        <v>0</v>
      </c>
      <c r="T263" s="41">
        <f t="shared" si="77"/>
        <v>0</v>
      </c>
      <c r="U263" s="41">
        <f t="shared" si="77"/>
        <v>0</v>
      </c>
      <c r="V263" s="41">
        <f t="shared" si="77"/>
        <v>0</v>
      </c>
      <c r="W263" s="41">
        <f t="shared" si="78"/>
        <v>0</v>
      </c>
      <c r="X263" s="41">
        <f t="shared" si="78"/>
        <v>1</v>
      </c>
      <c r="Y263" s="41">
        <f t="shared" si="78"/>
        <v>0</v>
      </c>
      <c r="Z263" s="41">
        <f t="shared" si="78"/>
        <v>0</v>
      </c>
      <c r="AA263" s="41">
        <f t="shared" si="79"/>
        <v>0</v>
      </c>
      <c r="AB263" s="41">
        <f t="shared" si="90"/>
        <v>0</v>
      </c>
      <c r="AC263" s="41">
        <f t="shared" si="90"/>
        <v>0</v>
      </c>
      <c r="AD263" s="41">
        <f t="shared" si="90"/>
        <v>0</v>
      </c>
      <c r="AE263" s="41">
        <f t="shared" si="80"/>
        <v>1</v>
      </c>
      <c r="AF263" s="41">
        <f t="shared" si="80"/>
        <v>0</v>
      </c>
      <c r="AG263" s="48">
        <v>4330.6867205350545</v>
      </c>
      <c r="AH263" s="48">
        <v>496.25414109331382</v>
      </c>
      <c r="AI263" s="48">
        <v>492.93255105579794</v>
      </c>
      <c r="AJ263" s="48">
        <v>1249.1072940466327</v>
      </c>
      <c r="AK263" s="41">
        <f t="shared" si="91"/>
        <v>11.772698583496195</v>
      </c>
      <c r="AL263" s="41">
        <f>LN(D263+'Models training data'!$Y$4)</f>
        <v>8.4385597381209152</v>
      </c>
      <c r="AM263" s="41">
        <f>LN(E263+'Models training data'!$Y$5)</f>
        <v>6.3301953507320414</v>
      </c>
      <c r="AN263" s="41">
        <f>LN(F263+'Models training data'!$Y$6)</f>
        <v>6.2884365249562908</v>
      </c>
      <c r="AO263" s="41">
        <f>LN(G263+'Models training data'!$Y$7)</f>
        <v>7.1691273033877483</v>
      </c>
      <c r="AP263" s="41">
        <f t="shared" si="81"/>
        <v>1</v>
      </c>
      <c r="AQ263" s="41">
        <f t="shared" si="92"/>
        <v>1</v>
      </c>
      <c r="AR263" s="41">
        <f t="shared" si="93"/>
        <v>100925.75786330985</v>
      </c>
      <c r="AS263" s="41">
        <f t="shared" si="94"/>
        <v>124941.44433888333</v>
      </c>
      <c r="AT263" s="41">
        <f t="shared" si="95"/>
        <v>11.754624234859628</v>
      </c>
      <c r="AU263" s="41">
        <f t="shared" si="96"/>
        <v>128457.85564848191</v>
      </c>
      <c r="AV263" s="41">
        <f t="shared" si="97"/>
        <v>11.789229858726003</v>
      </c>
      <c r="AW263" s="41">
        <f t="shared" si="98"/>
        <v>128387.76422070926</v>
      </c>
      <c r="AX263" s="41">
        <f t="shared" si="99"/>
        <v>11.787707583766046</v>
      </c>
      <c r="AY263" s="41">
        <f t="shared" si="100"/>
        <v>11.644956976921128</v>
      </c>
      <c r="AZ263" s="41">
        <f t="shared" si="101"/>
        <v>11.811844755300955</v>
      </c>
    </row>
    <row r="264" spans="2:52" x14ac:dyDescent="0.25">
      <c r="B264" s="41" t="str">
        <f t="shared" si="102"/>
        <v>NY</v>
      </c>
      <c r="C264" s="46">
        <v>45206</v>
      </c>
      <c r="D264" s="45">
        <v>3938.3799516805771</v>
      </c>
      <c r="E264" s="45">
        <v>546.6947239807439</v>
      </c>
      <c r="F264" s="45">
        <v>497.85947890574221</v>
      </c>
      <c r="G264" s="48">
        <v>1124.1965892112025</v>
      </c>
      <c r="H264" s="44">
        <v>121622.41201771337</v>
      </c>
      <c r="I264" s="62">
        <f t="shared" si="82"/>
        <v>6107.1307437782652</v>
      </c>
      <c r="J264" s="41">
        <f t="shared" si="83"/>
        <v>2023</v>
      </c>
      <c r="K264" s="41">
        <f t="shared" si="84"/>
        <v>93</v>
      </c>
      <c r="L264" s="41">
        <f t="shared" si="85"/>
        <v>8649</v>
      </c>
      <c r="M264" s="41">
        <f t="shared" si="86"/>
        <v>9.0651989863065126</v>
      </c>
      <c r="N264" s="41">
        <f t="shared" si="87"/>
        <v>1</v>
      </c>
      <c r="O264" s="41">
        <f t="shared" si="88"/>
        <v>10</v>
      </c>
      <c r="P264" s="41">
        <f t="shared" si="89"/>
        <v>0</v>
      </c>
      <c r="Q264" s="41">
        <f t="shared" si="89"/>
        <v>0</v>
      </c>
      <c r="R264" s="41">
        <f t="shared" si="89"/>
        <v>0</v>
      </c>
      <c r="S264" s="41">
        <f t="shared" si="77"/>
        <v>0</v>
      </c>
      <c r="T264" s="41">
        <f t="shared" si="77"/>
        <v>0</v>
      </c>
      <c r="U264" s="41">
        <f t="shared" si="77"/>
        <v>0</v>
      </c>
      <c r="V264" s="41">
        <f t="shared" si="77"/>
        <v>0</v>
      </c>
      <c r="W264" s="41">
        <f t="shared" si="78"/>
        <v>0</v>
      </c>
      <c r="X264" s="41">
        <f t="shared" si="78"/>
        <v>0</v>
      </c>
      <c r="Y264" s="41">
        <f t="shared" si="78"/>
        <v>1</v>
      </c>
      <c r="Z264" s="41">
        <f t="shared" si="78"/>
        <v>0</v>
      </c>
      <c r="AA264" s="41">
        <f t="shared" si="79"/>
        <v>0</v>
      </c>
      <c r="AB264" s="41">
        <f t="shared" si="90"/>
        <v>0</v>
      </c>
      <c r="AC264" s="41">
        <f t="shared" si="90"/>
        <v>0</v>
      </c>
      <c r="AD264" s="41">
        <f t="shared" si="90"/>
        <v>0</v>
      </c>
      <c r="AE264" s="41">
        <f t="shared" si="80"/>
        <v>1</v>
      </c>
      <c r="AF264" s="41">
        <f t="shared" si="80"/>
        <v>0</v>
      </c>
      <c r="AG264" s="48">
        <v>3938.3799516805771</v>
      </c>
      <c r="AH264" s="48">
        <v>546.6947239807439</v>
      </c>
      <c r="AI264" s="48">
        <v>497.85947890574221</v>
      </c>
      <c r="AJ264" s="48">
        <v>1124.1965892112025</v>
      </c>
      <c r="AK264" s="41">
        <f t="shared" si="91"/>
        <v>11.708676540887517</v>
      </c>
      <c r="AL264" s="41">
        <f>LN(D264+'Models training data'!$Y$4)</f>
        <v>8.3498595563282976</v>
      </c>
      <c r="AM264" s="41">
        <f>LN(E264+'Models training data'!$Y$5)</f>
        <v>6.4162530987677533</v>
      </c>
      <c r="AN264" s="41">
        <f>LN(F264+'Models training data'!$Y$6)</f>
        <v>6.2975474611079889</v>
      </c>
      <c r="AO264" s="41">
        <f>LN(G264+'Models training data'!$Y$7)</f>
        <v>7.0680016475685497</v>
      </c>
      <c r="AP264" s="41">
        <f t="shared" si="81"/>
        <v>1</v>
      </c>
      <c r="AQ264" s="41">
        <f t="shared" si="92"/>
        <v>1</v>
      </c>
      <c r="AR264" s="41">
        <f t="shared" si="93"/>
        <v>87448.708706134086</v>
      </c>
      <c r="AS264" s="41">
        <f t="shared" si="94"/>
        <v>111465.07866880568</v>
      </c>
      <c r="AT264" s="41">
        <f t="shared" si="95"/>
        <v>11.609451122885268</v>
      </c>
      <c r="AU264" s="41">
        <f t="shared" si="96"/>
        <v>111575.76819785438</v>
      </c>
      <c r="AV264" s="41">
        <f t="shared" si="97"/>
        <v>11.610978762489559</v>
      </c>
      <c r="AW264" s="41">
        <f t="shared" si="98"/>
        <v>111502.56746863193</v>
      </c>
      <c r="AX264" s="41">
        <f t="shared" si="99"/>
        <v>11.609335589655135</v>
      </c>
      <c r="AY264" s="41">
        <f t="shared" si="100"/>
        <v>11.623267225409478</v>
      </c>
      <c r="AZ264" s="41">
        <f t="shared" si="101"/>
        <v>11.803108644496287</v>
      </c>
    </row>
    <row r="265" spans="2:52" x14ac:dyDescent="0.25">
      <c r="B265" s="41" t="str">
        <f t="shared" si="102"/>
        <v>NY</v>
      </c>
      <c r="C265" s="46">
        <v>45213</v>
      </c>
      <c r="D265" s="45">
        <v>3672.8342059555034</v>
      </c>
      <c r="E265" s="45">
        <v>574.90069195879983</v>
      </c>
      <c r="F265" s="45">
        <v>677.36467139589377</v>
      </c>
      <c r="G265" s="48">
        <v>1011.7769327470055</v>
      </c>
      <c r="H265" s="44">
        <v>123193.35015934236</v>
      </c>
      <c r="I265" s="62">
        <f t="shared" si="82"/>
        <v>5936.8765020572027</v>
      </c>
      <c r="J265" s="41">
        <f t="shared" si="83"/>
        <v>2023</v>
      </c>
      <c r="K265" s="41">
        <f t="shared" si="84"/>
        <v>94</v>
      </c>
      <c r="L265" s="41">
        <f t="shared" si="85"/>
        <v>8836</v>
      </c>
      <c r="M265" s="41">
        <f t="shared" si="86"/>
        <v>9.0865895645400077</v>
      </c>
      <c r="N265" s="41">
        <f t="shared" si="87"/>
        <v>1</v>
      </c>
      <c r="O265" s="41">
        <f t="shared" si="88"/>
        <v>10</v>
      </c>
      <c r="P265" s="41">
        <f t="shared" si="89"/>
        <v>0</v>
      </c>
      <c r="Q265" s="41">
        <f t="shared" si="89"/>
        <v>0</v>
      </c>
      <c r="R265" s="41">
        <f t="shared" si="89"/>
        <v>0</v>
      </c>
      <c r="S265" s="41">
        <f t="shared" si="77"/>
        <v>0</v>
      </c>
      <c r="T265" s="41">
        <f t="shared" si="77"/>
        <v>0</v>
      </c>
      <c r="U265" s="41">
        <f t="shared" si="77"/>
        <v>0</v>
      </c>
      <c r="V265" s="41">
        <f t="shared" si="77"/>
        <v>0</v>
      </c>
      <c r="W265" s="41">
        <f t="shared" si="78"/>
        <v>0</v>
      </c>
      <c r="X265" s="41">
        <f t="shared" si="78"/>
        <v>0</v>
      </c>
      <c r="Y265" s="41">
        <f t="shared" si="78"/>
        <v>1</v>
      </c>
      <c r="Z265" s="41">
        <f t="shared" si="78"/>
        <v>0</v>
      </c>
      <c r="AA265" s="41">
        <f t="shared" si="79"/>
        <v>0</v>
      </c>
      <c r="AB265" s="41">
        <f t="shared" si="90"/>
        <v>0</v>
      </c>
      <c r="AC265" s="41">
        <f t="shared" si="90"/>
        <v>0</v>
      </c>
      <c r="AD265" s="41">
        <f t="shared" si="90"/>
        <v>0</v>
      </c>
      <c r="AE265" s="41">
        <f t="shared" si="80"/>
        <v>1</v>
      </c>
      <c r="AF265" s="41">
        <f t="shared" si="80"/>
        <v>0</v>
      </c>
      <c r="AG265" s="48">
        <v>3672.8342059555034</v>
      </c>
      <c r="AH265" s="48">
        <v>574.90069195879983</v>
      </c>
      <c r="AI265" s="48">
        <v>677.36467139589377</v>
      </c>
      <c r="AJ265" s="48">
        <v>1011.7769327470055</v>
      </c>
      <c r="AK265" s="41">
        <f t="shared" si="91"/>
        <v>11.721510352645437</v>
      </c>
      <c r="AL265" s="41">
        <f>LN(D265+'Models training data'!$Y$4)</f>
        <v>8.2850192225931174</v>
      </c>
      <c r="AM265" s="41">
        <f>LN(E265+'Models training data'!$Y$5)</f>
        <v>6.461331882344199</v>
      </c>
      <c r="AN265" s="41">
        <f>LN(F265+'Models training data'!$Y$6)</f>
        <v>6.5830539104600554</v>
      </c>
      <c r="AO265" s="41">
        <f>LN(G265+'Models training data'!$Y$7)</f>
        <v>6.9673255723515375</v>
      </c>
      <c r="AP265" s="41">
        <f t="shared" si="81"/>
        <v>1</v>
      </c>
      <c r="AQ265" s="41">
        <f t="shared" si="92"/>
        <v>1</v>
      </c>
      <c r="AR265" s="41">
        <f t="shared" si="93"/>
        <v>87424.318393050344</v>
      </c>
      <c r="AS265" s="41">
        <f t="shared" si="94"/>
        <v>111440.981278764</v>
      </c>
      <c r="AT265" s="41">
        <f t="shared" si="95"/>
        <v>11.609193505620489</v>
      </c>
      <c r="AU265" s="41">
        <f t="shared" si="96"/>
        <v>111587.09886512274</v>
      </c>
      <c r="AV265" s="41">
        <f t="shared" si="97"/>
        <v>11.61122816510616</v>
      </c>
      <c r="AW265" s="41">
        <f t="shared" si="98"/>
        <v>111487.09238904058</v>
      </c>
      <c r="AX265" s="41">
        <f t="shared" si="99"/>
        <v>11.609157452130635</v>
      </c>
      <c r="AY265" s="41">
        <f t="shared" si="100"/>
        <v>11.618936922832619</v>
      </c>
      <c r="AZ265" s="41">
        <f t="shared" si="101"/>
        <v>11.816780071406352</v>
      </c>
    </row>
    <row r="266" spans="2:52" x14ac:dyDescent="0.25">
      <c r="B266" s="41" t="str">
        <f t="shared" si="102"/>
        <v>NY</v>
      </c>
      <c r="C266" s="46">
        <v>45220</v>
      </c>
      <c r="D266" s="45">
        <v>3496.1118663457428</v>
      </c>
      <c r="E266" s="45">
        <v>592.01920924751209</v>
      </c>
      <c r="F266" s="45">
        <v>701.59097787996222</v>
      </c>
      <c r="G266" s="48">
        <v>910.59923971799731</v>
      </c>
      <c r="H266" s="44">
        <v>122857.92185904714</v>
      </c>
      <c r="I266" s="62">
        <f t="shared" si="82"/>
        <v>5700.321293191214</v>
      </c>
      <c r="J266" s="41">
        <f t="shared" si="83"/>
        <v>2023</v>
      </c>
      <c r="K266" s="41">
        <f t="shared" si="84"/>
        <v>95</v>
      </c>
      <c r="L266" s="41">
        <f t="shared" si="85"/>
        <v>9025</v>
      </c>
      <c r="M266" s="41">
        <f t="shared" si="86"/>
        <v>9.1077537832010815</v>
      </c>
      <c r="N266" s="41">
        <f t="shared" si="87"/>
        <v>1</v>
      </c>
      <c r="O266" s="41">
        <f t="shared" si="88"/>
        <v>10</v>
      </c>
      <c r="P266" s="41">
        <f t="shared" si="89"/>
        <v>0</v>
      </c>
      <c r="Q266" s="41">
        <f t="shared" si="89"/>
        <v>0</v>
      </c>
      <c r="R266" s="41">
        <f t="shared" si="89"/>
        <v>0</v>
      </c>
      <c r="S266" s="41">
        <f t="shared" si="77"/>
        <v>0</v>
      </c>
      <c r="T266" s="41">
        <f t="shared" si="77"/>
        <v>0</v>
      </c>
      <c r="U266" s="41">
        <f t="shared" si="77"/>
        <v>0</v>
      </c>
      <c r="V266" s="41">
        <f t="shared" si="77"/>
        <v>0</v>
      </c>
      <c r="W266" s="41">
        <f t="shared" si="78"/>
        <v>0</v>
      </c>
      <c r="X266" s="41">
        <f t="shared" si="78"/>
        <v>0</v>
      </c>
      <c r="Y266" s="41">
        <f t="shared" si="78"/>
        <v>1</v>
      </c>
      <c r="Z266" s="41">
        <f t="shared" si="78"/>
        <v>0</v>
      </c>
      <c r="AA266" s="41">
        <f t="shared" si="79"/>
        <v>0</v>
      </c>
      <c r="AB266" s="41">
        <f t="shared" si="90"/>
        <v>0</v>
      </c>
      <c r="AC266" s="41">
        <f t="shared" si="90"/>
        <v>0</v>
      </c>
      <c r="AD266" s="41">
        <f t="shared" si="90"/>
        <v>0</v>
      </c>
      <c r="AE266" s="41">
        <f t="shared" si="80"/>
        <v>1</v>
      </c>
      <c r="AF266" s="41">
        <f t="shared" si="80"/>
        <v>0</v>
      </c>
      <c r="AG266" s="48">
        <v>3496.1118663457428</v>
      </c>
      <c r="AH266" s="48">
        <v>592.01920924751209</v>
      </c>
      <c r="AI266" s="48">
        <v>701.59097787996222</v>
      </c>
      <c r="AJ266" s="48">
        <v>910.59923971799731</v>
      </c>
      <c r="AK266" s="41">
        <f t="shared" si="91"/>
        <v>11.718783859867449</v>
      </c>
      <c r="AL266" s="41">
        <f>LN(D266+'Models training data'!$Y$4)</f>
        <v>8.23941355359403</v>
      </c>
      <c r="AM266" s="41">
        <f>LN(E266+'Models training data'!$Y$5)</f>
        <v>6.4877316506328127</v>
      </c>
      <c r="AN266" s="41">
        <f>LN(F266+'Models training data'!$Y$6)</f>
        <v>6.616024303117201</v>
      </c>
      <c r="AO266" s="41">
        <f>LN(G266+'Models training data'!$Y$7)</f>
        <v>6.8671443802322401</v>
      </c>
      <c r="AP266" s="41">
        <f t="shared" si="81"/>
        <v>1</v>
      </c>
      <c r="AQ266" s="41">
        <f t="shared" si="92"/>
        <v>1</v>
      </c>
      <c r="AR266" s="41">
        <f t="shared" si="93"/>
        <v>87399.928079966601</v>
      </c>
      <c r="AS266" s="41">
        <f t="shared" si="94"/>
        <v>111416.8838887223</v>
      </c>
      <c r="AT266" s="41">
        <f t="shared" si="95"/>
        <v>11.608935888355708</v>
      </c>
      <c r="AU266" s="41">
        <f t="shared" si="96"/>
        <v>111599.60823106693</v>
      </c>
      <c r="AV266" s="41">
        <f t="shared" si="97"/>
        <v>11.61149451292445</v>
      </c>
      <c r="AW266" s="41">
        <f t="shared" si="98"/>
        <v>111471.78106997788</v>
      </c>
      <c r="AX266" s="41">
        <f t="shared" si="99"/>
        <v>11.608981199694673</v>
      </c>
      <c r="AY266" s="41">
        <f t="shared" si="100"/>
        <v>11.603209577970668</v>
      </c>
      <c r="AZ266" s="41">
        <f t="shared" si="101"/>
        <v>11.808032657162217</v>
      </c>
    </row>
    <row r="267" spans="2:52" x14ac:dyDescent="0.25">
      <c r="B267" s="41" t="str">
        <f t="shared" si="102"/>
        <v>NY</v>
      </c>
      <c r="C267" s="46">
        <v>45227</v>
      </c>
      <c r="D267" s="45">
        <v>3381.65750784068</v>
      </c>
      <c r="E267" s="45">
        <v>603.62415652454933</v>
      </c>
      <c r="F267" s="45">
        <v>710.35215363577254</v>
      </c>
      <c r="G267" s="48">
        <v>819.53931577076685</v>
      </c>
      <c r="H267" s="44">
        <v>122363.62173104378</v>
      </c>
      <c r="I267" s="62">
        <f t="shared" si="82"/>
        <v>5515.1731337717692</v>
      </c>
      <c r="J267" s="41">
        <f t="shared" si="83"/>
        <v>2023</v>
      </c>
      <c r="K267" s="41">
        <f t="shared" si="84"/>
        <v>96</v>
      </c>
      <c r="L267" s="41">
        <f t="shared" si="85"/>
        <v>9216</v>
      </c>
      <c r="M267" s="41">
        <f t="shared" si="86"/>
        <v>9.1286963829356722</v>
      </c>
      <c r="N267" s="41">
        <f t="shared" si="87"/>
        <v>1</v>
      </c>
      <c r="O267" s="41">
        <f t="shared" si="88"/>
        <v>10</v>
      </c>
      <c r="P267" s="41">
        <f t="shared" si="89"/>
        <v>0</v>
      </c>
      <c r="Q267" s="41">
        <f t="shared" si="89"/>
        <v>0</v>
      </c>
      <c r="R267" s="41">
        <f t="shared" si="89"/>
        <v>0</v>
      </c>
      <c r="S267" s="41">
        <f t="shared" si="77"/>
        <v>0</v>
      </c>
      <c r="T267" s="41">
        <f t="shared" si="77"/>
        <v>0</v>
      </c>
      <c r="U267" s="41">
        <f t="shared" si="77"/>
        <v>0</v>
      </c>
      <c r="V267" s="41">
        <f t="shared" si="77"/>
        <v>0</v>
      </c>
      <c r="W267" s="41">
        <f t="shared" si="78"/>
        <v>0</v>
      </c>
      <c r="X267" s="41">
        <f t="shared" si="78"/>
        <v>0</v>
      </c>
      <c r="Y267" s="41">
        <f t="shared" si="78"/>
        <v>1</v>
      </c>
      <c r="Z267" s="41">
        <f t="shared" si="78"/>
        <v>0</v>
      </c>
      <c r="AA267" s="41">
        <f t="shared" si="79"/>
        <v>0</v>
      </c>
      <c r="AB267" s="41">
        <f t="shared" si="90"/>
        <v>0</v>
      </c>
      <c r="AC267" s="41">
        <f t="shared" si="90"/>
        <v>0</v>
      </c>
      <c r="AD267" s="41">
        <f t="shared" si="90"/>
        <v>0</v>
      </c>
      <c r="AE267" s="41">
        <f t="shared" si="80"/>
        <v>1</v>
      </c>
      <c r="AF267" s="41">
        <f t="shared" si="80"/>
        <v>0</v>
      </c>
      <c r="AG267" s="48">
        <v>3381.65750784068</v>
      </c>
      <c r="AH267" s="48">
        <v>603.62415652454933</v>
      </c>
      <c r="AI267" s="48">
        <v>710.35215363577254</v>
      </c>
      <c r="AJ267" s="48">
        <v>819.53931577076685</v>
      </c>
      <c r="AK267" s="41">
        <f t="shared" si="91"/>
        <v>11.714752396805581</v>
      </c>
      <c r="AL267" s="41">
        <f>LN(D267+'Models training data'!$Y$4)</f>
        <v>8.2087270832232342</v>
      </c>
      <c r="AM267" s="41">
        <f>LN(E267+'Models training data'!$Y$5)</f>
        <v>6.5052401788341578</v>
      </c>
      <c r="AN267" s="41">
        <f>LN(F267+'Models training data'!$Y$6)</f>
        <v>6.6276850131056033</v>
      </c>
      <c r="AO267" s="41">
        <f>LN(G267+'Models training data'!$Y$7)</f>
        <v>6.7675073803401542</v>
      </c>
      <c r="AP267" s="41">
        <f t="shared" si="81"/>
        <v>1</v>
      </c>
      <c r="AQ267" s="41">
        <f t="shared" si="92"/>
        <v>1</v>
      </c>
      <c r="AR267" s="41">
        <f t="shared" si="93"/>
        <v>87375.537766882859</v>
      </c>
      <c r="AS267" s="41">
        <f t="shared" si="94"/>
        <v>111392.78649868059</v>
      </c>
      <c r="AT267" s="41">
        <f t="shared" si="95"/>
        <v>11.608678271090929</v>
      </c>
      <c r="AU267" s="41">
        <f t="shared" si="96"/>
        <v>111613.29629568693</v>
      </c>
      <c r="AV267" s="41">
        <f t="shared" si="97"/>
        <v>11.611777805944431</v>
      </c>
      <c r="AW267" s="41">
        <f t="shared" si="98"/>
        <v>111456.63008180894</v>
      </c>
      <c r="AX267" s="41">
        <f t="shared" si="99"/>
        <v>11.608806792867863</v>
      </c>
      <c r="AY267" s="41">
        <f t="shared" si="100"/>
        <v>11.588369776578928</v>
      </c>
      <c r="AZ267" s="41">
        <f t="shared" si="101"/>
        <v>11.797269170622652</v>
      </c>
    </row>
    <row r="268" spans="2:52" x14ac:dyDescent="0.25">
      <c r="B268" s="41" t="str">
        <f t="shared" si="102"/>
        <v>NY</v>
      </c>
      <c r="C268" s="46">
        <v>45234</v>
      </c>
      <c r="D268" s="45">
        <v>3310.8832489011224</v>
      </c>
      <c r="E268" s="45">
        <v>612.50277568207594</v>
      </c>
      <c r="F268" s="45">
        <v>350.65684304139842</v>
      </c>
      <c r="G268" s="48">
        <v>737.58538419614706</v>
      </c>
      <c r="H268" s="44">
        <v>115921.67558778364</v>
      </c>
      <c r="I268" s="62">
        <f t="shared" si="82"/>
        <v>5011.6282518207436</v>
      </c>
      <c r="J268" s="41">
        <f t="shared" si="83"/>
        <v>2023</v>
      </c>
      <c r="K268" s="41">
        <f t="shared" si="84"/>
        <v>97</v>
      </c>
      <c r="L268" s="41">
        <f t="shared" si="85"/>
        <v>9409</v>
      </c>
      <c r="M268" s="41">
        <f t="shared" si="86"/>
        <v>9.1494219570067656</v>
      </c>
      <c r="N268" s="41">
        <f t="shared" si="87"/>
        <v>1</v>
      </c>
      <c r="O268" s="41">
        <f t="shared" si="88"/>
        <v>11</v>
      </c>
      <c r="P268" s="41">
        <f t="shared" si="89"/>
        <v>0</v>
      </c>
      <c r="Q268" s="41">
        <f t="shared" si="89"/>
        <v>0</v>
      </c>
      <c r="R268" s="41">
        <f t="shared" si="89"/>
        <v>0</v>
      </c>
      <c r="S268" s="41">
        <f t="shared" si="77"/>
        <v>0</v>
      </c>
      <c r="T268" s="41">
        <f t="shared" si="77"/>
        <v>0</v>
      </c>
      <c r="U268" s="41">
        <f t="shared" si="77"/>
        <v>0</v>
      </c>
      <c r="V268" s="41">
        <f t="shared" si="77"/>
        <v>0</v>
      </c>
      <c r="W268" s="41">
        <f t="shared" si="78"/>
        <v>0</v>
      </c>
      <c r="X268" s="41">
        <f t="shared" si="78"/>
        <v>0</v>
      </c>
      <c r="Y268" s="41">
        <f t="shared" si="78"/>
        <v>0</v>
      </c>
      <c r="Z268" s="41">
        <f t="shared" si="78"/>
        <v>1</v>
      </c>
      <c r="AA268" s="41">
        <f t="shared" si="79"/>
        <v>0</v>
      </c>
      <c r="AB268" s="41">
        <f t="shared" si="90"/>
        <v>0</v>
      </c>
      <c r="AC268" s="41">
        <f t="shared" si="90"/>
        <v>0</v>
      </c>
      <c r="AD268" s="41">
        <f t="shared" si="90"/>
        <v>0</v>
      </c>
      <c r="AE268" s="41">
        <f t="shared" si="80"/>
        <v>1</v>
      </c>
      <c r="AF268" s="41">
        <f t="shared" si="80"/>
        <v>0</v>
      </c>
      <c r="AG268" s="48">
        <v>3310.8832489011224</v>
      </c>
      <c r="AH268" s="48">
        <v>612.50277568207594</v>
      </c>
      <c r="AI268" s="48">
        <v>350.65684304139842</v>
      </c>
      <c r="AJ268" s="48">
        <v>737.58538419614706</v>
      </c>
      <c r="AK268" s="41">
        <f t="shared" si="91"/>
        <v>11.660670031581121</v>
      </c>
      <c r="AL268" s="41">
        <f>LN(D268+'Models training data'!$Y$4)</f>
        <v>8.1892695059771405</v>
      </c>
      <c r="AM268" s="41">
        <f>LN(E268+'Models training data'!$Y$5)</f>
        <v>6.5184314883084769</v>
      </c>
      <c r="AN268" s="41">
        <f>LN(F268+'Models training data'!$Y$6)</f>
        <v>5.9815034166695176</v>
      </c>
      <c r="AO268" s="41">
        <f>LN(G268+'Models training data'!$Y$7)</f>
        <v>6.6684681406176933</v>
      </c>
      <c r="AP268" s="41">
        <f t="shared" si="81"/>
        <v>1</v>
      </c>
      <c r="AQ268" s="41">
        <f t="shared" si="92"/>
        <v>1</v>
      </c>
      <c r="AR268" s="41">
        <f t="shared" si="93"/>
        <v>107856.08941716045</v>
      </c>
      <c r="AS268" s="41">
        <f t="shared" si="94"/>
        <v>132908.76881278091</v>
      </c>
      <c r="AT268" s="41">
        <f t="shared" si="95"/>
        <v>11.830862864266683</v>
      </c>
      <c r="AU268" s="41">
        <f t="shared" si="96"/>
        <v>128520.40247820283</v>
      </c>
      <c r="AV268" s="41">
        <f t="shared" si="97"/>
        <v>11.790561597817456</v>
      </c>
      <c r="AW268" s="41">
        <f t="shared" si="98"/>
        <v>128311.19047261032</v>
      </c>
      <c r="AX268" s="41">
        <f t="shared" si="99"/>
        <v>11.786826124136223</v>
      </c>
      <c r="AY268" s="41">
        <f t="shared" si="100"/>
        <v>11.543043068507405</v>
      </c>
      <c r="AZ268" s="41">
        <f t="shared" si="101"/>
        <v>11.729579874992652</v>
      </c>
    </row>
    <row r="269" spans="2:52" x14ac:dyDescent="0.25">
      <c r="B269" s="41" t="str">
        <f t="shared" si="102"/>
        <v>NY</v>
      </c>
      <c r="C269" s="46">
        <v>45241</v>
      </c>
      <c r="D269" s="45">
        <v>3270.778497577558</v>
      </c>
      <c r="E269" s="45">
        <v>620.0489922350373</v>
      </c>
      <c r="F269" s="45">
        <v>317.48352825873917</v>
      </c>
      <c r="G269" s="48">
        <v>663.8268457767781</v>
      </c>
      <c r="H269" s="44">
        <v>114680.72338895859</v>
      </c>
      <c r="I269" s="62">
        <f t="shared" si="82"/>
        <v>4872.1378638481128</v>
      </c>
      <c r="J269" s="41">
        <f t="shared" si="83"/>
        <v>2023</v>
      </c>
      <c r="K269" s="41">
        <f t="shared" si="84"/>
        <v>98</v>
      </c>
      <c r="L269" s="41">
        <f t="shared" si="85"/>
        <v>9604</v>
      </c>
      <c r="M269" s="41">
        <f t="shared" si="86"/>
        <v>9.1699349573411446</v>
      </c>
      <c r="N269" s="41">
        <f t="shared" si="87"/>
        <v>1</v>
      </c>
      <c r="O269" s="41">
        <f t="shared" si="88"/>
        <v>11</v>
      </c>
      <c r="P269" s="41">
        <f t="shared" si="89"/>
        <v>0</v>
      </c>
      <c r="Q269" s="41">
        <f t="shared" si="89"/>
        <v>0</v>
      </c>
      <c r="R269" s="41">
        <f t="shared" si="89"/>
        <v>0</v>
      </c>
      <c r="S269" s="41">
        <f t="shared" si="77"/>
        <v>0</v>
      </c>
      <c r="T269" s="41">
        <f t="shared" si="77"/>
        <v>0</v>
      </c>
      <c r="U269" s="41">
        <f t="shared" si="77"/>
        <v>0</v>
      </c>
      <c r="V269" s="41">
        <f t="shared" si="77"/>
        <v>0</v>
      </c>
      <c r="W269" s="41">
        <f t="shared" si="78"/>
        <v>0</v>
      </c>
      <c r="X269" s="41">
        <f t="shared" si="78"/>
        <v>0</v>
      </c>
      <c r="Y269" s="41">
        <f t="shared" si="78"/>
        <v>0</v>
      </c>
      <c r="Z269" s="41">
        <f t="shared" si="78"/>
        <v>1</v>
      </c>
      <c r="AA269" s="41">
        <f t="shared" si="79"/>
        <v>0</v>
      </c>
      <c r="AB269" s="41">
        <f t="shared" si="90"/>
        <v>0</v>
      </c>
      <c r="AC269" s="41">
        <f t="shared" si="90"/>
        <v>0</v>
      </c>
      <c r="AD269" s="41">
        <f t="shared" si="90"/>
        <v>0</v>
      </c>
      <c r="AE269" s="41">
        <f t="shared" si="80"/>
        <v>1</v>
      </c>
      <c r="AF269" s="41">
        <f t="shared" si="80"/>
        <v>0</v>
      </c>
      <c r="AG269" s="48">
        <v>3270.778497577558</v>
      </c>
      <c r="AH269" s="48">
        <v>620.0489922350373</v>
      </c>
      <c r="AI269" s="48">
        <v>317.48352825873917</v>
      </c>
      <c r="AJ269" s="48">
        <v>663.8268457767781</v>
      </c>
      <c r="AK269" s="41">
        <f t="shared" si="91"/>
        <v>11.649907227868574</v>
      </c>
      <c r="AL269" s="41">
        <f>LN(D269+'Models training data'!$Y$4)</f>
        <v>8.1780733169092947</v>
      </c>
      <c r="AM269" s="41">
        <f>LN(E269+'Models training data'!$Y$5)</f>
        <v>6.5295079993299074</v>
      </c>
      <c r="AN269" s="41">
        <f>LN(F269+'Models training data'!$Y$6)</f>
        <v>5.8940226301433878</v>
      </c>
      <c r="AO269" s="41">
        <f>LN(G269+'Models training data'!$Y$7)</f>
        <v>6.5700847157993998</v>
      </c>
      <c r="AP269" s="41">
        <f t="shared" si="81"/>
        <v>1</v>
      </c>
      <c r="AQ269" s="41">
        <f t="shared" si="92"/>
        <v>1</v>
      </c>
      <c r="AR269" s="41">
        <f t="shared" si="93"/>
        <v>107831.6991040767</v>
      </c>
      <c r="AS269" s="41">
        <f t="shared" si="94"/>
        <v>132884.67142273922</v>
      </c>
      <c r="AT269" s="41">
        <f t="shared" si="95"/>
        <v>11.830605247001902</v>
      </c>
      <c r="AU269" s="41">
        <f t="shared" si="96"/>
        <v>128536.44794017448</v>
      </c>
      <c r="AV269" s="41">
        <f t="shared" si="97"/>
        <v>11.790878781240819</v>
      </c>
      <c r="AW269" s="41">
        <f t="shared" si="98"/>
        <v>128296.35027944832</v>
      </c>
      <c r="AX269" s="41">
        <f t="shared" si="99"/>
        <v>11.786655294948728</v>
      </c>
      <c r="AY269" s="41">
        <f t="shared" si="100"/>
        <v>11.528332413204398</v>
      </c>
      <c r="AZ269" s="41">
        <f t="shared" si="101"/>
        <v>11.710309054645514</v>
      </c>
    </row>
    <row r="270" spans="2:52" x14ac:dyDescent="0.25">
      <c r="B270" s="41" t="str">
        <f t="shared" si="102"/>
        <v>NY</v>
      </c>
      <c r="C270" s="46">
        <v>45248</v>
      </c>
      <c r="D270" s="45">
        <v>3252.236773884531</v>
      </c>
      <c r="E270" s="45">
        <v>626.96007655545793</v>
      </c>
      <c r="F270" s="45">
        <v>316.99037522001925</v>
      </c>
      <c r="G270" s="48">
        <v>264.76144905082947</v>
      </c>
      <c r="H270" s="44">
        <v>109472.30717731161</v>
      </c>
      <c r="I270" s="62">
        <f t="shared" si="82"/>
        <v>4460.9486747108376</v>
      </c>
      <c r="J270" s="41">
        <f t="shared" si="83"/>
        <v>2023</v>
      </c>
      <c r="K270" s="41">
        <f t="shared" si="84"/>
        <v>99</v>
      </c>
      <c r="L270" s="41">
        <f t="shared" si="85"/>
        <v>9801</v>
      </c>
      <c r="M270" s="41">
        <f t="shared" si="86"/>
        <v>9.1902397002691796</v>
      </c>
      <c r="N270" s="41">
        <f t="shared" si="87"/>
        <v>1</v>
      </c>
      <c r="O270" s="41">
        <f t="shared" si="88"/>
        <v>11</v>
      </c>
      <c r="P270" s="41">
        <f t="shared" si="89"/>
        <v>0</v>
      </c>
      <c r="Q270" s="41">
        <f t="shared" si="89"/>
        <v>0</v>
      </c>
      <c r="R270" s="41">
        <f t="shared" si="89"/>
        <v>0</v>
      </c>
      <c r="S270" s="41">
        <f t="shared" si="77"/>
        <v>0</v>
      </c>
      <c r="T270" s="41">
        <f t="shared" si="77"/>
        <v>0</v>
      </c>
      <c r="U270" s="41">
        <f t="shared" si="77"/>
        <v>0</v>
      </c>
      <c r="V270" s="41">
        <f t="shared" si="77"/>
        <v>0</v>
      </c>
      <c r="W270" s="41">
        <f t="shared" si="78"/>
        <v>0</v>
      </c>
      <c r="X270" s="41">
        <f t="shared" si="78"/>
        <v>0</v>
      </c>
      <c r="Y270" s="41">
        <f t="shared" si="78"/>
        <v>0</v>
      </c>
      <c r="Z270" s="41">
        <f t="shared" si="78"/>
        <v>1</v>
      </c>
      <c r="AA270" s="41">
        <f t="shared" si="79"/>
        <v>0</v>
      </c>
      <c r="AB270" s="41">
        <f t="shared" si="90"/>
        <v>0</v>
      </c>
      <c r="AC270" s="41">
        <f t="shared" si="90"/>
        <v>0</v>
      </c>
      <c r="AD270" s="41">
        <f t="shared" si="90"/>
        <v>0</v>
      </c>
      <c r="AE270" s="41">
        <f t="shared" si="80"/>
        <v>1</v>
      </c>
      <c r="AF270" s="41">
        <f t="shared" si="80"/>
        <v>0</v>
      </c>
      <c r="AG270" s="48">
        <v>3252.236773884531</v>
      </c>
      <c r="AH270" s="48">
        <v>626.96007655545793</v>
      </c>
      <c r="AI270" s="48">
        <v>316.99037522001925</v>
      </c>
      <c r="AJ270" s="48">
        <v>264.76144905082947</v>
      </c>
      <c r="AK270" s="41">
        <f t="shared" si="91"/>
        <v>11.60342689376316</v>
      </c>
      <c r="AL270" s="41">
        <f>LN(D270+'Models training data'!$Y$4)</f>
        <v>8.17285427482879</v>
      </c>
      <c r="AM270" s="41">
        <f>LN(E270+'Models training data'!$Y$5)</f>
        <v>6.5395457270261907</v>
      </c>
      <c r="AN270" s="41">
        <f>LN(F270+'Models training data'!$Y$6)</f>
        <v>5.8926626408371146</v>
      </c>
      <c r="AO270" s="41">
        <f>LN(G270+'Models training data'!$Y$7)</f>
        <v>5.750554357953205</v>
      </c>
      <c r="AP270" s="41">
        <f t="shared" si="81"/>
        <v>1</v>
      </c>
      <c r="AQ270" s="41">
        <f t="shared" si="92"/>
        <v>1</v>
      </c>
      <c r="AR270" s="41">
        <f t="shared" si="93"/>
        <v>107807.30879099296</v>
      </c>
      <c r="AS270" s="41">
        <f t="shared" si="94"/>
        <v>132860.57403269754</v>
      </c>
      <c r="AT270" s="41">
        <f t="shared" si="95"/>
        <v>11.830347629737123</v>
      </c>
      <c r="AU270" s="41">
        <f t="shared" si="96"/>
        <v>128553.67210082193</v>
      </c>
      <c r="AV270" s="41">
        <f t="shared" si="97"/>
        <v>11.791212909865873</v>
      </c>
      <c r="AW270" s="41">
        <f t="shared" si="98"/>
        <v>128281.66075074727</v>
      </c>
      <c r="AX270" s="41">
        <f t="shared" si="99"/>
        <v>11.786486200097652</v>
      </c>
      <c r="AY270" s="41">
        <f t="shared" si="100"/>
        <v>11.46499283442377</v>
      </c>
      <c r="AZ270" s="41">
        <f t="shared" si="101"/>
        <v>11.608853653614293</v>
      </c>
    </row>
    <row r="271" spans="2:52" x14ac:dyDescent="0.25">
      <c r="B271" s="41" t="str">
        <f t="shared" si="102"/>
        <v>NY</v>
      </c>
      <c r="C271" s="46">
        <v>45255</v>
      </c>
      <c r="D271" s="45">
        <v>3248.8844855552143</v>
      </c>
      <c r="E271" s="45">
        <v>633.58497452004758</v>
      </c>
      <c r="F271" s="45">
        <v>319.79348014008872</v>
      </c>
      <c r="G271" s="48">
        <v>207.55181232456852</v>
      </c>
      <c r="H271" s="44">
        <v>108202.70811563496</v>
      </c>
      <c r="I271" s="62">
        <f t="shared" si="82"/>
        <v>4409.814752539919</v>
      </c>
      <c r="J271" s="41">
        <f t="shared" si="83"/>
        <v>2023</v>
      </c>
      <c r="K271" s="41">
        <f t="shared" si="84"/>
        <v>100</v>
      </c>
      <c r="L271" s="41">
        <f t="shared" si="85"/>
        <v>10000</v>
      </c>
      <c r="M271" s="41">
        <f t="shared" si="86"/>
        <v>9.2103403719761836</v>
      </c>
      <c r="N271" s="41">
        <f t="shared" si="87"/>
        <v>1</v>
      </c>
      <c r="O271" s="41">
        <f t="shared" si="88"/>
        <v>11</v>
      </c>
      <c r="P271" s="41">
        <f t="shared" si="89"/>
        <v>0</v>
      </c>
      <c r="Q271" s="41">
        <f t="shared" si="89"/>
        <v>0</v>
      </c>
      <c r="R271" s="41">
        <f t="shared" si="89"/>
        <v>0</v>
      </c>
      <c r="S271" s="41">
        <f t="shared" si="89"/>
        <v>0</v>
      </c>
      <c r="T271" s="41">
        <f t="shared" si="89"/>
        <v>0</v>
      </c>
      <c r="U271" s="41">
        <f t="shared" si="89"/>
        <v>0</v>
      </c>
      <c r="V271" s="41">
        <f t="shared" si="89"/>
        <v>0</v>
      </c>
      <c r="W271" s="41">
        <f t="shared" si="89"/>
        <v>0</v>
      </c>
      <c r="X271" s="41">
        <f t="shared" si="89"/>
        <v>0</v>
      </c>
      <c r="Y271" s="41">
        <f t="shared" si="89"/>
        <v>0</v>
      </c>
      <c r="Z271" s="41">
        <f t="shared" si="89"/>
        <v>1</v>
      </c>
      <c r="AA271" s="41">
        <f t="shared" si="89"/>
        <v>0</v>
      </c>
      <c r="AB271" s="41">
        <f t="shared" si="90"/>
        <v>0</v>
      </c>
      <c r="AC271" s="41">
        <f t="shared" si="90"/>
        <v>0</v>
      </c>
      <c r="AD271" s="41">
        <f t="shared" si="90"/>
        <v>0</v>
      </c>
      <c r="AE271" s="41">
        <f t="shared" si="90"/>
        <v>1</v>
      </c>
      <c r="AF271" s="41">
        <f t="shared" si="90"/>
        <v>0</v>
      </c>
      <c r="AG271" s="48">
        <v>3248.8844855552143</v>
      </c>
      <c r="AH271" s="48">
        <v>633.58497452004758</v>
      </c>
      <c r="AI271" s="48">
        <v>319.79348014008872</v>
      </c>
      <c r="AJ271" s="48">
        <v>207.55181232456852</v>
      </c>
      <c r="AK271" s="41">
        <f t="shared" si="91"/>
        <v>11.591761673876452</v>
      </c>
      <c r="AL271" s="41">
        <f>LN(D271+'Models training data'!$Y$4)</f>
        <v>8.1719077731989227</v>
      </c>
      <c r="AM271" s="41">
        <f>LN(E271+'Models training data'!$Y$5)</f>
        <v>6.5490741244326216</v>
      </c>
      <c r="AN271" s="41">
        <f>LN(F271+'Models training data'!$Y$6)</f>
        <v>5.9003683769313771</v>
      </c>
      <c r="AO271" s="41">
        <f>LN(G271+'Models training data'!$Y$7)</f>
        <v>5.5496799723126822</v>
      </c>
      <c r="AP271" s="41">
        <f t="shared" ref="AP271:AP334" si="103">V271+W271+X271+Y271+Z271</f>
        <v>1</v>
      </c>
      <c r="AQ271" s="41">
        <f t="shared" si="92"/>
        <v>1</v>
      </c>
      <c r="AR271" s="41">
        <f t="shared" si="93"/>
        <v>107782.91847790922</v>
      </c>
      <c r="AS271" s="41">
        <f t="shared" si="94"/>
        <v>132836.47664265582</v>
      </c>
      <c r="AT271" s="41">
        <f t="shared" si="95"/>
        <v>11.830090012472342</v>
      </c>
      <c r="AU271" s="41">
        <f t="shared" si="96"/>
        <v>128572.07496014521</v>
      </c>
      <c r="AV271" s="41">
        <f t="shared" si="97"/>
        <v>11.791563983692617</v>
      </c>
      <c r="AW271" s="41">
        <f t="shared" si="98"/>
        <v>128267.1188579985</v>
      </c>
      <c r="AX271" s="41">
        <f t="shared" si="99"/>
        <v>11.78631880472107</v>
      </c>
      <c r="AY271" s="41">
        <f t="shared" si="100"/>
        <v>11.456760041864015</v>
      </c>
      <c r="AZ271" s="41">
        <f t="shared" si="101"/>
        <v>11.585114700620487</v>
      </c>
    </row>
    <row r="272" spans="2:52" x14ac:dyDescent="0.25">
      <c r="B272" s="41" t="str">
        <f t="shared" si="102"/>
        <v>NY</v>
      </c>
      <c r="C272" s="46">
        <v>45262</v>
      </c>
      <c r="D272" s="45">
        <v>3256.2610711630532</v>
      </c>
      <c r="E272" s="45">
        <v>640.09847286476565</v>
      </c>
      <c r="F272" s="45">
        <v>322.95473505827653</v>
      </c>
      <c r="G272" s="48">
        <v>207.77994081835999</v>
      </c>
      <c r="H272" s="44">
        <v>108328.95104903668</v>
      </c>
      <c r="I272" s="62">
        <f t="shared" ref="I272:I335" si="104">SUM(D272:G272)</f>
        <v>4427.0942199044548</v>
      </c>
      <c r="J272" s="41">
        <f t="shared" ref="J272:J335" si="105">YEAR(C272)</f>
        <v>2023</v>
      </c>
      <c r="K272" s="41">
        <f t="shared" ref="K272:K335" si="106">IF(B272=B271,K271+1,1)</f>
        <v>101</v>
      </c>
      <c r="L272" s="41">
        <f t="shared" ref="L272:L335" si="107">K272^2</f>
        <v>10201</v>
      </c>
      <c r="M272" s="41">
        <f t="shared" ref="M272:M335" si="108">LN(L272)</f>
        <v>9.2302410336825194</v>
      </c>
      <c r="N272" s="41">
        <f t="shared" ref="N272:N335" si="109">IF(K272&lt;127,1,0)</f>
        <v>1</v>
      </c>
      <c r="O272" s="41">
        <f t="shared" ref="O272:O335" si="110">MONTH(C272)</f>
        <v>12</v>
      </c>
      <c r="P272" s="41">
        <f t="shared" ref="P272:S335" si="111">IF($O272=P$13,1,0)</f>
        <v>0</v>
      </c>
      <c r="Q272" s="41">
        <f t="shared" si="111"/>
        <v>0</v>
      </c>
      <c r="R272" s="41">
        <f t="shared" si="111"/>
        <v>0</v>
      </c>
      <c r="S272" s="41">
        <f t="shared" si="111"/>
        <v>0</v>
      </c>
      <c r="T272" s="41">
        <f t="shared" ref="T272:W335" si="112">IF($O272=T$13,1,0)</f>
        <v>0</v>
      </c>
      <c r="U272" s="41">
        <f t="shared" si="112"/>
        <v>0</v>
      </c>
      <c r="V272" s="41">
        <f t="shared" si="112"/>
        <v>0</v>
      </c>
      <c r="W272" s="41">
        <f t="shared" si="112"/>
        <v>0</v>
      </c>
      <c r="X272" s="41">
        <f t="shared" ref="X272:AA335" si="113">IF($O272=X$13,1,0)</f>
        <v>0</v>
      </c>
      <c r="Y272" s="41">
        <f t="shared" si="113"/>
        <v>0</v>
      </c>
      <c r="Z272" s="41">
        <f t="shared" si="113"/>
        <v>0</v>
      </c>
      <c r="AA272" s="41">
        <f t="shared" si="113"/>
        <v>1</v>
      </c>
      <c r="AB272" s="41">
        <f t="shared" ref="AB272:AE335" si="114">IF($B272=AB$13,1,0)</f>
        <v>0</v>
      </c>
      <c r="AC272" s="41">
        <f t="shared" si="114"/>
        <v>0</v>
      </c>
      <c r="AD272" s="41">
        <f t="shared" si="114"/>
        <v>0</v>
      </c>
      <c r="AE272" s="41">
        <f t="shared" si="114"/>
        <v>1</v>
      </c>
      <c r="AF272" s="41">
        <f t="shared" ref="AF272:AF335" si="115">IF($B272=AF$13,1,0)</f>
        <v>0</v>
      </c>
      <c r="AG272" s="48">
        <v>3256.2610711630532</v>
      </c>
      <c r="AH272" s="48">
        <v>640.09847286476565</v>
      </c>
      <c r="AI272" s="48">
        <v>322.95473505827653</v>
      </c>
      <c r="AJ272" s="48">
        <v>207.77994081835999</v>
      </c>
      <c r="AK272" s="41">
        <f t="shared" ref="AK272:AK335" si="116">LN(H272)</f>
        <v>11.59292771997052</v>
      </c>
      <c r="AL272" s="41">
        <f>LN(D272+'Models training data'!$Y$4)</f>
        <v>8.1739893328026572</v>
      </c>
      <c r="AM272" s="41">
        <f>LN(E272+'Models training data'!$Y$5)</f>
        <v>6.5583546113454547</v>
      </c>
      <c r="AN272" s="41">
        <f>LN(F272+'Models training data'!$Y$6)</f>
        <v>5.9089880147051037</v>
      </c>
      <c r="AO272" s="41">
        <f>LN(G272+'Models training data'!$Y$7)</f>
        <v>5.5505667026754146</v>
      </c>
      <c r="AP272" s="41">
        <f t="shared" si="103"/>
        <v>0</v>
      </c>
      <c r="AQ272" s="41">
        <f t="shared" ref="AQ272:AQ335" si="117">AA272+AC272+AD272+AE272+AF272</f>
        <v>2</v>
      </c>
      <c r="AR272" s="41">
        <f t="shared" ref="AR272:AR335" si="118">$C$1+SUMPRODUCT($K$1:$AQ$1,K272:AQ272)</f>
        <v>82822.335347347776</v>
      </c>
      <c r="AS272" s="41">
        <f t="shared" ref="AS272:AS335" si="119">$C$2+SUMPRODUCT($K$2:$AQ$2,K272:AQ272)</f>
        <v>106837.63125886525</v>
      </c>
      <c r="AT272" s="41">
        <f t="shared" ref="AT272:AT335" si="120">$C$3+SUMPRODUCT($K$3:$AQ$3,K272:AQ272)</f>
        <v>11.559557546509822</v>
      </c>
      <c r="AU272" s="41">
        <f t="shared" ref="AU272:AU335" si="121">$C$4+SUMPRODUCT($K$4:$AQ$4,K272:AQ272)</f>
        <v>107161.0263262153</v>
      </c>
      <c r="AV272" s="41">
        <f t="shared" ref="AV272:AV335" si="122">$C$5+SUMPRODUCT($K$5:$AQ$5,K272:AQ272)</f>
        <v>11.56415151850717</v>
      </c>
      <c r="AW272" s="41">
        <f t="shared" ref="AW272:AW335" si="123">$C$6+SUMPRODUCT($K$6:$AQ$6,K272:AQ272)</f>
        <v>106935.47611448412</v>
      </c>
      <c r="AX272" s="41">
        <f t="shared" ref="AX272:AX335" si="124">$C$7+SUMPRODUCT($K$7:$AQ$7,K272:AQ272)</f>
        <v>11.560209291060042</v>
      </c>
      <c r="AY272" s="41">
        <f t="shared" ref="AY272:AY335" si="125">$C$8+SUMPRODUCT($K$8:$AQ$8,K272:AQ272)</f>
        <v>11.510076858027055</v>
      </c>
      <c r="AZ272" s="41">
        <f t="shared" ref="AZ272:AZ335" si="126">$C$9+SUMPRODUCT($K$9:$AQ$9,K272:AQ272)</f>
        <v>11.560640783583501</v>
      </c>
    </row>
    <row r="273" spans="2:52" x14ac:dyDescent="0.25">
      <c r="B273" s="41" t="str">
        <f t="shared" si="102"/>
        <v>NY</v>
      </c>
      <c r="C273" s="46">
        <v>45269</v>
      </c>
      <c r="D273" s="45">
        <v>3271.2451004012846</v>
      </c>
      <c r="E273" s="45">
        <v>646.58828189317205</v>
      </c>
      <c r="F273" s="45">
        <v>326.18061442053801</v>
      </c>
      <c r="G273" s="48">
        <v>232.73901813251311</v>
      </c>
      <c r="H273" s="44">
        <v>109116.62416249664</v>
      </c>
      <c r="I273" s="62">
        <f t="shared" si="104"/>
        <v>4476.753014847508</v>
      </c>
      <c r="J273" s="41">
        <f t="shared" si="105"/>
        <v>2023</v>
      </c>
      <c r="K273" s="41">
        <f t="shared" si="106"/>
        <v>102</v>
      </c>
      <c r="L273" s="41">
        <f t="shared" si="107"/>
        <v>10404</v>
      </c>
      <c r="M273" s="41">
        <f t="shared" si="108"/>
        <v>9.2499456265685414</v>
      </c>
      <c r="N273" s="41">
        <f t="shared" si="109"/>
        <v>1</v>
      </c>
      <c r="O273" s="41">
        <f t="shared" si="110"/>
        <v>12</v>
      </c>
      <c r="P273" s="41">
        <f t="shared" si="111"/>
        <v>0</v>
      </c>
      <c r="Q273" s="41">
        <f t="shared" si="111"/>
        <v>0</v>
      </c>
      <c r="R273" s="41">
        <f t="shared" si="111"/>
        <v>0</v>
      </c>
      <c r="S273" s="41">
        <f t="shared" si="111"/>
        <v>0</v>
      </c>
      <c r="T273" s="41">
        <f t="shared" si="112"/>
        <v>0</v>
      </c>
      <c r="U273" s="41">
        <f t="shared" si="112"/>
        <v>0</v>
      </c>
      <c r="V273" s="41">
        <f t="shared" si="112"/>
        <v>0</v>
      </c>
      <c r="W273" s="41">
        <f t="shared" si="112"/>
        <v>0</v>
      </c>
      <c r="X273" s="41">
        <f t="shared" si="113"/>
        <v>0</v>
      </c>
      <c r="Y273" s="41">
        <f t="shared" si="113"/>
        <v>0</v>
      </c>
      <c r="Z273" s="41">
        <f t="shared" si="113"/>
        <v>0</v>
      </c>
      <c r="AA273" s="41">
        <f t="shared" si="113"/>
        <v>1</v>
      </c>
      <c r="AB273" s="41">
        <f t="shared" si="114"/>
        <v>0</v>
      </c>
      <c r="AC273" s="41">
        <f t="shared" si="114"/>
        <v>0</v>
      </c>
      <c r="AD273" s="41">
        <f t="shared" si="114"/>
        <v>0</v>
      </c>
      <c r="AE273" s="41">
        <f t="shared" si="114"/>
        <v>1</v>
      </c>
      <c r="AF273" s="41">
        <f t="shared" si="115"/>
        <v>0</v>
      </c>
      <c r="AG273" s="48">
        <v>3271.2451004012846</v>
      </c>
      <c r="AH273" s="48">
        <v>646.58828189317205</v>
      </c>
      <c r="AI273" s="48">
        <v>326.18061442053801</v>
      </c>
      <c r="AJ273" s="48">
        <v>232.73901813251311</v>
      </c>
      <c r="AK273" s="41">
        <f t="shared" si="116"/>
        <v>11.600172535671465</v>
      </c>
      <c r="AL273" s="41">
        <f>LN(D273+'Models training data'!$Y$4)</f>
        <v>8.1782043034898368</v>
      </c>
      <c r="AM273" s="41">
        <f>LN(E273+'Models training data'!$Y$5)</f>
        <v>6.5675164725317776</v>
      </c>
      <c r="AN273" s="41">
        <f>LN(F273+'Models training data'!$Y$6)</f>
        <v>5.9177079317189456</v>
      </c>
      <c r="AO273" s="41">
        <f>LN(G273+'Models training data'!$Y$7)</f>
        <v>5.6431207020800658</v>
      </c>
      <c r="AP273" s="41">
        <f t="shared" si="103"/>
        <v>0</v>
      </c>
      <c r="AQ273" s="41">
        <f t="shared" si="117"/>
        <v>2</v>
      </c>
      <c r="AR273" s="41">
        <f t="shared" si="118"/>
        <v>82797.945034264034</v>
      </c>
      <c r="AS273" s="41">
        <f t="shared" si="119"/>
        <v>106813.53386882355</v>
      </c>
      <c r="AT273" s="41">
        <f t="shared" si="120"/>
        <v>11.559299929245043</v>
      </c>
      <c r="AU273" s="41">
        <f t="shared" si="121"/>
        <v>107181.78658289021</v>
      </c>
      <c r="AV273" s="41">
        <f t="shared" si="122"/>
        <v>11.564536482737296</v>
      </c>
      <c r="AW273" s="41">
        <f t="shared" si="123"/>
        <v>106921.22076617619</v>
      </c>
      <c r="AX273" s="41">
        <f t="shared" si="124"/>
        <v>11.560045194168424</v>
      </c>
      <c r="AY273" s="41">
        <f t="shared" si="125"/>
        <v>11.515358399367072</v>
      </c>
      <c r="AZ273" s="41">
        <f t="shared" si="126"/>
        <v>11.573505036976096</v>
      </c>
    </row>
    <row r="274" spans="2:52" x14ac:dyDescent="0.25">
      <c r="B274" s="41" t="str">
        <f t="shared" ref="B274:B337" si="127">B273</f>
        <v>NY</v>
      </c>
      <c r="C274" s="46">
        <v>45276</v>
      </c>
      <c r="D274" s="45">
        <v>3291.6525443739183</v>
      </c>
      <c r="E274" s="45">
        <v>653.09857686198325</v>
      </c>
      <c r="F274" s="45">
        <v>329.44205376591128</v>
      </c>
      <c r="G274" s="48">
        <v>220.35765520041622</v>
      </c>
      <c r="H274" s="44">
        <v>108947.69001876151</v>
      </c>
      <c r="I274" s="62">
        <f t="shared" si="104"/>
        <v>4494.550830202229</v>
      </c>
      <c r="J274" s="41">
        <f t="shared" si="105"/>
        <v>2023</v>
      </c>
      <c r="K274" s="41">
        <f t="shared" si="106"/>
        <v>103</v>
      </c>
      <c r="L274" s="41">
        <f t="shared" si="107"/>
        <v>10609</v>
      </c>
      <c r="M274" s="41">
        <f t="shared" si="108"/>
        <v>9.2694579764592717</v>
      </c>
      <c r="N274" s="41">
        <f t="shared" si="109"/>
        <v>1</v>
      </c>
      <c r="O274" s="41">
        <f t="shared" si="110"/>
        <v>12</v>
      </c>
      <c r="P274" s="41">
        <f t="shared" si="111"/>
        <v>0</v>
      </c>
      <c r="Q274" s="41">
        <f t="shared" si="111"/>
        <v>0</v>
      </c>
      <c r="R274" s="41">
        <f t="shared" si="111"/>
        <v>0</v>
      </c>
      <c r="S274" s="41">
        <f t="shared" si="111"/>
        <v>0</v>
      </c>
      <c r="T274" s="41">
        <f t="shared" si="112"/>
        <v>0</v>
      </c>
      <c r="U274" s="41">
        <f t="shared" si="112"/>
        <v>0</v>
      </c>
      <c r="V274" s="41">
        <f t="shared" si="112"/>
        <v>0</v>
      </c>
      <c r="W274" s="41">
        <f t="shared" si="112"/>
        <v>0</v>
      </c>
      <c r="X274" s="41">
        <f t="shared" si="113"/>
        <v>0</v>
      </c>
      <c r="Y274" s="41">
        <f t="shared" si="113"/>
        <v>0</v>
      </c>
      <c r="Z274" s="41">
        <f t="shared" si="113"/>
        <v>0</v>
      </c>
      <c r="AA274" s="41">
        <f t="shared" si="113"/>
        <v>1</v>
      </c>
      <c r="AB274" s="41">
        <f t="shared" si="114"/>
        <v>0</v>
      </c>
      <c r="AC274" s="41">
        <f t="shared" si="114"/>
        <v>0</v>
      </c>
      <c r="AD274" s="41">
        <f t="shared" si="114"/>
        <v>0</v>
      </c>
      <c r="AE274" s="41">
        <f t="shared" si="114"/>
        <v>1</v>
      </c>
      <c r="AF274" s="41">
        <f t="shared" si="115"/>
        <v>0</v>
      </c>
      <c r="AG274" s="48">
        <v>3291.6525443739183</v>
      </c>
      <c r="AH274" s="48">
        <v>653.09857686198325</v>
      </c>
      <c r="AI274" s="48">
        <v>329.44205376591128</v>
      </c>
      <c r="AJ274" s="48">
        <v>220.35765520041622</v>
      </c>
      <c r="AK274" s="41">
        <f t="shared" si="116"/>
        <v>11.598623137933783</v>
      </c>
      <c r="AL274" s="41">
        <f>LN(D274+'Models training data'!$Y$4)</f>
        <v>8.1839164409058469</v>
      </c>
      <c r="AM274" s="41">
        <f>LN(E274+'Models training data'!$Y$5)</f>
        <v>6.5766236834688669</v>
      </c>
      <c r="AN274" s="41">
        <f>LN(F274+'Models training data'!$Y$6)</f>
        <v>5.9264473451397413</v>
      </c>
      <c r="AO274" s="41">
        <f>LN(G274+'Models training data'!$Y$7)</f>
        <v>5.5982778331051506</v>
      </c>
      <c r="AP274" s="41">
        <f t="shared" si="103"/>
        <v>0</v>
      </c>
      <c r="AQ274" s="41">
        <f t="shared" si="117"/>
        <v>2</v>
      </c>
      <c r="AR274" s="41">
        <f t="shared" si="118"/>
        <v>82773.554721180291</v>
      </c>
      <c r="AS274" s="41">
        <f t="shared" si="119"/>
        <v>106789.43647878185</v>
      </c>
      <c r="AT274" s="41">
        <f t="shared" si="120"/>
        <v>11.559042311980264</v>
      </c>
      <c r="AU274" s="41">
        <f t="shared" si="121"/>
        <v>107203.72553824095</v>
      </c>
      <c r="AV274" s="41">
        <f t="shared" si="122"/>
        <v>11.564938392169113</v>
      </c>
      <c r="AW274" s="41">
        <f t="shared" si="123"/>
        <v>106907.1044966543</v>
      </c>
      <c r="AX274" s="41">
        <f t="shared" si="124"/>
        <v>11.559882698247614</v>
      </c>
      <c r="AY274" s="41">
        <f t="shared" si="125"/>
        <v>11.514803597911191</v>
      </c>
      <c r="AZ274" s="41">
        <f t="shared" si="126"/>
        <v>11.569302885115288</v>
      </c>
    </row>
    <row r="275" spans="2:52" x14ac:dyDescent="0.25">
      <c r="B275" s="41" t="str">
        <f t="shared" si="127"/>
        <v>NY</v>
      </c>
      <c r="C275" s="46">
        <v>45283</v>
      </c>
      <c r="D275" s="45">
        <v>3315.9555648956921</v>
      </c>
      <c r="E275" s="45">
        <v>659.65176870554274</v>
      </c>
      <c r="F275" s="45">
        <v>332.73643762368721</v>
      </c>
      <c r="G275" s="48">
        <v>222.15972892382868</v>
      </c>
      <c r="H275" s="44">
        <v>109139.96253288256</v>
      </c>
      <c r="I275" s="62">
        <f t="shared" si="104"/>
        <v>4530.5035001487513</v>
      </c>
      <c r="J275" s="41">
        <f t="shared" si="105"/>
        <v>2023</v>
      </c>
      <c r="K275" s="41">
        <f t="shared" si="106"/>
        <v>104</v>
      </c>
      <c r="L275" s="41">
        <f t="shared" si="107"/>
        <v>10816</v>
      </c>
      <c r="M275" s="41">
        <f t="shared" si="108"/>
        <v>9.288781798282745</v>
      </c>
      <c r="N275" s="41">
        <f t="shared" si="109"/>
        <v>1</v>
      </c>
      <c r="O275" s="41">
        <f t="shared" si="110"/>
        <v>12</v>
      </c>
      <c r="P275" s="41">
        <f t="shared" si="111"/>
        <v>0</v>
      </c>
      <c r="Q275" s="41">
        <f t="shared" si="111"/>
        <v>0</v>
      </c>
      <c r="R275" s="41">
        <f t="shared" si="111"/>
        <v>0</v>
      </c>
      <c r="S275" s="41">
        <f t="shared" si="111"/>
        <v>0</v>
      </c>
      <c r="T275" s="41">
        <f t="shared" si="112"/>
        <v>0</v>
      </c>
      <c r="U275" s="41">
        <f t="shared" si="112"/>
        <v>0</v>
      </c>
      <c r="V275" s="41">
        <f t="shared" si="112"/>
        <v>0</v>
      </c>
      <c r="W275" s="41">
        <f t="shared" si="112"/>
        <v>0</v>
      </c>
      <c r="X275" s="41">
        <f t="shared" si="113"/>
        <v>0</v>
      </c>
      <c r="Y275" s="41">
        <f t="shared" si="113"/>
        <v>0</v>
      </c>
      <c r="Z275" s="41">
        <f t="shared" si="113"/>
        <v>0</v>
      </c>
      <c r="AA275" s="41">
        <f t="shared" si="113"/>
        <v>1</v>
      </c>
      <c r="AB275" s="41">
        <f t="shared" si="114"/>
        <v>0</v>
      </c>
      <c r="AC275" s="41">
        <f t="shared" si="114"/>
        <v>0</v>
      </c>
      <c r="AD275" s="41">
        <f t="shared" si="114"/>
        <v>0</v>
      </c>
      <c r="AE275" s="41">
        <f t="shared" si="114"/>
        <v>1</v>
      </c>
      <c r="AF275" s="41">
        <f t="shared" si="115"/>
        <v>0</v>
      </c>
      <c r="AG275" s="48">
        <v>3315.9555648956921</v>
      </c>
      <c r="AH275" s="48">
        <v>659.65176870554274</v>
      </c>
      <c r="AI275" s="48">
        <v>332.73643762368721</v>
      </c>
      <c r="AJ275" s="48">
        <v>222.15972892382868</v>
      </c>
      <c r="AK275" s="41">
        <f t="shared" si="116"/>
        <v>11.600386397446069</v>
      </c>
      <c r="AL275" s="41">
        <f>LN(D275+'Models training data'!$Y$4)</f>
        <v>8.1906766746091808</v>
      </c>
      <c r="AM275" s="41">
        <f>LN(E275+'Models training data'!$Y$5)</f>
        <v>6.585707898404852</v>
      </c>
      <c r="AN275" s="41">
        <f>LN(F275+'Models training data'!$Y$6)</f>
        <v>5.93519817455166</v>
      </c>
      <c r="AO275" s="41">
        <f>LN(G275+'Models training data'!$Y$7)</f>
        <v>5.6049309610246967</v>
      </c>
      <c r="AP275" s="41">
        <f t="shared" si="103"/>
        <v>0</v>
      </c>
      <c r="AQ275" s="41">
        <f t="shared" si="117"/>
        <v>2</v>
      </c>
      <c r="AR275" s="41">
        <f t="shared" si="118"/>
        <v>82749.164408096549</v>
      </c>
      <c r="AS275" s="41">
        <f t="shared" si="119"/>
        <v>106765.33908874015</v>
      </c>
      <c r="AT275" s="41">
        <f t="shared" si="120"/>
        <v>11.558784694715483</v>
      </c>
      <c r="AU275" s="41">
        <f t="shared" si="121"/>
        <v>107226.84319226752</v>
      </c>
      <c r="AV275" s="41">
        <f t="shared" si="122"/>
        <v>11.565357246802622</v>
      </c>
      <c r="AW275" s="41">
        <f t="shared" si="123"/>
        <v>106893.12461834232</v>
      </c>
      <c r="AX275" s="41">
        <f t="shared" si="124"/>
        <v>11.559721772360247</v>
      </c>
      <c r="AY275" s="41">
        <f t="shared" si="125"/>
        <v>11.516601507616565</v>
      </c>
      <c r="AZ275" s="41">
        <f t="shared" si="126"/>
        <v>11.571513381598448</v>
      </c>
    </row>
    <row r="276" spans="2:52" x14ac:dyDescent="0.25">
      <c r="B276" s="41" t="str">
        <f t="shared" si="127"/>
        <v>NY</v>
      </c>
      <c r="C276" s="46">
        <v>45290</v>
      </c>
      <c r="D276" s="45">
        <v>3343.0856670992725</v>
      </c>
      <c r="E276" s="45">
        <v>666.25938943006804</v>
      </c>
      <c r="F276" s="45">
        <v>336.0637983319358</v>
      </c>
      <c r="G276" s="48">
        <v>244.1812526163811</v>
      </c>
      <c r="H276" s="44">
        <v>109827.27331848018</v>
      </c>
      <c r="I276" s="62">
        <f t="shared" si="104"/>
        <v>4589.5901074776575</v>
      </c>
      <c r="J276" s="41">
        <f t="shared" si="105"/>
        <v>2023</v>
      </c>
      <c r="K276" s="41">
        <f t="shared" si="106"/>
        <v>105</v>
      </c>
      <c r="L276" s="41">
        <f t="shared" si="107"/>
        <v>11025</v>
      </c>
      <c r="M276" s="41">
        <f t="shared" si="108"/>
        <v>9.3079207003150461</v>
      </c>
      <c r="N276" s="41">
        <f t="shared" si="109"/>
        <v>1</v>
      </c>
      <c r="O276" s="41">
        <f t="shared" si="110"/>
        <v>12</v>
      </c>
      <c r="P276" s="41">
        <f t="shared" si="111"/>
        <v>0</v>
      </c>
      <c r="Q276" s="41">
        <f t="shared" si="111"/>
        <v>0</v>
      </c>
      <c r="R276" s="41">
        <f t="shared" si="111"/>
        <v>0</v>
      </c>
      <c r="S276" s="41">
        <f t="shared" si="111"/>
        <v>0</v>
      </c>
      <c r="T276" s="41">
        <f t="shared" si="112"/>
        <v>0</v>
      </c>
      <c r="U276" s="41">
        <f t="shared" si="112"/>
        <v>0</v>
      </c>
      <c r="V276" s="41">
        <f t="shared" si="112"/>
        <v>0</v>
      </c>
      <c r="W276" s="41">
        <f t="shared" si="112"/>
        <v>0</v>
      </c>
      <c r="X276" s="41">
        <f t="shared" si="113"/>
        <v>0</v>
      </c>
      <c r="Y276" s="41">
        <f t="shared" si="113"/>
        <v>0</v>
      </c>
      <c r="Z276" s="41">
        <f t="shared" si="113"/>
        <v>0</v>
      </c>
      <c r="AA276" s="41">
        <f t="shared" si="113"/>
        <v>1</v>
      </c>
      <c r="AB276" s="41">
        <f t="shared" si="114"/>
        <v>0</v>
      </c>
      <c r="AC276" s="41">
        <f t="shared" si="114"/>
        <v>0</v>
      </c>
      <c r="AD276" s="41">
        <f t="shared" si="114"/>
        <v>0</v>
      </c>
      <c r="AE276" s="41">
        <f t="shared" si="114"/>
        <v>1</v>
      </c>
      <c r="AF276" s="41">
        <f t="shared" si="115"/>
        <v>0</v>
      </c>
      <c r="AG276" s="48">
        <v>3343.0856670992725</v>
      </c>
      <c r="AH276" s="48">
        <v>666.25938943006804</v>
      </c>
      <c r="AI276" s="48">
        <v>336.0637983319358</v>
      </c>
      <c r="AJ276" s="48">
        <v>244.1812526163811</v>
      </c>
      <c r="AK276" s="41">
        <f t="shared" si="116"/>
        <v>11.606664168092351</v>
      </c>
      <c r="AL276" s="41">
        <f>LN(D276+'Models training data'!$Y$4)</f>
        <v>8.1981697075109157</v>
      </c>
      <c r="AM276" s="41">
        <f>LN(E276+'Models training data'!$Y$5)</f>
        <v>6.594784765977054</v>
      </c>
      <c r="AN276" s="41">
        <f>LN(F276+'Models training data'!$Y$6)</f>
        <v>5.9439595475632867</v>
      </c>
      <c r="AO276" s="41">
        <f>LN(G276+'Models training data'!$Y$7)</f>
        <v>5.6828471392666726</v>
      </c>
      <c r="AP276" s="41">
        <f t="shared" si="103"/>
        <v>0</v>
      </c>
      <c r="AQ276" s="41">
        <f t="shared" si="117"/>
        <v>2</v>
      </c>
      <c r="AR276" s="41">
        <f t="shared" si="118"/>
        <v>82724.774095012806</v>
      </c>
      <c r="AS276" s="41">
        <f t="shared" si="119"/>
        <v>106741.24169869845</v>
      </c>
      <c r="AT276" s="41">
        <f t="shared" si="120"/>
        <v>11.558527077450703</v>
      </c>
      <c r="AU276" s="41">
        <f t="shared" si="121"/>
        <v>107251.1395449699</v>
      </c>
      <c r="AV276" s="41">
        <f t="shared" si="122"/>
        <v>11.56579304663782</v>
      </c>
      <c r="AW276" s="41">
        <f t="shared" si="123"/>
        <v>106879.27852082181</v>
      </c>
      <c r="AX276" s="41">
        <f t="shared" si="124"/>
        <v>11.559562386457142</v>
      </c>
      <c r="AY276" s="41">
        <f t="shared" si="125"/>
        <v>11.521693843339893</v>
      </c>
      <c r="AZ276" s="41">
        <f t="shared" si="126"/>
        <v>11.58259132769853</v>
      </c>
    </row>
    <row r="277" spans="2:52" x14ac:dyDescent="0.25">
      <c r="B277" s="41" t="str">
        <f t="shared" si="127"/>
        <v>NY</v>
      </c>
      <c r="C277" s="46">
        <v>45297</v>
      </c>
      <c r="D277" s="45">
        <v>3372.2959063585022</v>
      </c>
      <c r="E277" s="45">
        <v>672.92753484310367</v>
      </c>
      <c r="F277" s="45">
        <v>339.42443594845628</v>
      </c>
      <c r="G277" s="48">
        <v>212.12899870774328</v>
      </c>
      <c r="H277" s="44">
        <v>109540.64622764495</v>
      </c>
      <c r="I277" s="62">
        <f t="shared" si="104"/>
        <v>4596.7768758578059</v>
      </c>
      <c r="J277" s="41">
        <f t="shared" si="105"/>
        <v>2024</v>
      </c>
      <c r="K277" s="41">
        <f t="shared" si="106"/>
        <v>106</v>
      </c>
      <c r="L277" s="41">
        <f t="shared" si="107"/>
        <v>11236</v>
      </c>
      <c r="M277" s="41">
        <f t="shared" si="108"/>
        <v>9.3268781882241338</v>
      </c>
      <c r="N277" s="41">
        <f t="shared" si="109"/>
        <v>1</v>
      </c>
      <c r="O277" s="41">
        <f t="shared" si="110"/>
        <v>1</v>
      </c>
      <c r="P277" s="41">
        <f t="shared" si="111"/>
        <v>1</v>
      </c>
      <c r="Q277" s="41">
        <f t="shared" si="111"/>
        <v>0</v>
      </c>
      <c r="R277" s="41">
        <f t="shared" si="111"/>
        <v>0</v>
      </c>
      <c r="S277" s="41">
        <f t="shared" si="111"/>
        <v>0</v>
      </c>
      <c r="T277" s="41">
        <f t="shared" si="112"/>
        <v>0</v>
      </c>
      <c r="U277" s="41">
        <f t="shared" si="112"/>
        <v>0</v>
      </c>
      <c r="V277" s="41">
        <f t="shared" si="112"/>
        <v>0</v>
      </c>
      <c r="W277" s="41">
        <f t="shared" si="112"/>
        <v>0</v>
      </c>
      <c r="X277" s="41">
        <f t="shared" si="113"/>
        <v>0</v>
      </c>
      <c r="Y277" s="41">
        <f t="shared" si="113"/>
        <v>0</v>
      </c>
      <c r="Z277" s="41">
        <f t="shared" si="113"/>
        <v>0</v>
      </c>
      <c r="AA277" s="41">
        <f t="shared" si="113"/>
        <v>0</v>
      </c>
      <c r="AB277" s="41">
        <f t="shared" si="114"/>
        <v>0</v>
      </c>
      <c r="AC277" s="41">
        <f t="shared" si="114"/>
        <v>0</v>
      </c>
      <c r="AD277" s="41">
        <f t="shared" si="114"/>
        <v>0</v>
      </c>
      <c r="AE277" s="41">
        <f t="shared" si="114"/>
        <v>1</v>
      </c>
      <c r="AF277" s="41">
        <f t="shared" si="115"/>
        <v>0</v>
      </c>
      <c r="AG277" s="48">
        <v>3372.2959063585022</v>
      </c>
      <c r="AH277" s="48">
        <v>672.92753484310367</v>
      </c>
      <c r="AI277" s="48">
        <v>339.42443594845628</v>
      </c>
      <c r="AJ277" s="48">
        <v>212.12899870774328</v>
      </c>
      <c r="AK277" s="41">
        <f t="shared" si="116"/>
        <v>11.604050957787582</v>
      </c>
      <c r="AL277" s="41">
        <f>LN(D277+'Models training data'!$Y$4)</f>
        <v>8.2061749735151892</v>
      </c>
      <c r="AM277" s="41">
        <f>LN(E277+'Models training data'!$Y$5)</f>
        <v>6.6038620064326992</v>
      </c>
      <c r="AN277" s="41">
        <f>LN(F277+'Models training data'!$Y$6)</f>
        <v>5.9527313066709375</v>
      </c>
      <c r="AO277" s="41">
        <f>LN(G277+'Models training data'!$Y$7)</f>
        <v>5.5673227312433449</v>
      </c>
      <c r="AP277" s="41">
        <f t="shared" si="103"/>
        <v>0</v>
      </c>
      <c r="AQ277" s="41">
        <f t="shared" si="117"/>
        <v>1</v>
      </c>
      <c r="AR277" s="41">
        <f t="shared" si="118"/>
        <v>83831.116009281017</v>
      </c>
      <c r="AS277" s="41">
        <f t="shared" si="119"/>
        <v>107855.40240493504</v>
      </c>
      <c r="AT277" s="41">
        <f t="shared" si="120"/>
        <v>11.572344715139934</v>
      </c>
      <c r="AU277" s="41">
        <f t="shared" si="121"/>
        <v>107730.32193359319</v>
      </c>
      <c r="AV277" s="41">
        <f t="shared" si="122"/>
        <v>11.570420699539643</v>
      </c>
      <c r="AW277" s="41">
        <f t="shared" si="123"/>
        <v>106829.05032075362</v>
      </c>
      <c r="AX277" s="41">
        <f t="shared" si="124"/>
        <v>11.559448641858607</v>
      </c>
      <c r="AY277" s="41">
        <f t="shared" si="125"/>
        <v>11.602855951092886</v>
      </c>
      <c r="AZ277" s="41">
        <f t="shared" si="126"/>
        <v>11.586522337592502</v>
      </c>
    </row>
    <row r="278" spans="2:52" x14ac:dyDescent="0.25">
      <c r="B278" s="41" t="str">
        <f t="shared" si="127"/>
        <v>NY</v>
      </c>
      <c r="C278" s="46">
        <v>45304</v>
      </c>
      <c r="D278" s="45">
        <v>3403.0644332338525</v>
      </c>
      <c r="E278" s="45">
        <v>679.65958595090217</v>
      </c>
      <c r="F278" s="45">
        <v>342.81868027126086</v>
      </c>
      <c r="G278" s="48">
        <v>238.68923973486304</v>
      </c>
      <c r="H278" s="44">
        <v>110363.99578690869</v>
      </c>
      <c r="I278" s="62">
        <f t="shared" si="104"/>
        <v>4664.2319391908786</v>
      </c>
      <c r="J278" s="41">
        <f t="shared" si="105"/>
        <v>2024</v>
      </c>
      <c r="K278" s="41">
        <f t="shared" si="106"/>
        <v>107</v>
      </c>
      <c r="L278" s="41">
        <f t="shared" si="107"/>
        <v>11449</v>
      </c>
      <c r="M278" s="41">
        <f t="shared" si="108"/>
        <v>9.3456576689238116</v>
      </c>
      <c r="N278" s="41">
        <f t="shared" si="109"/>
        <v>1</v>
      </c>
      <c r="O278" s="41">
        <f t="shared" si="110"/>
        <v>1</v>
      </c>
      <c r="P278" s="41">
        <f t="shared" si="111"/>
        <v>1</v>
      </c>
      <c r="Q278" s="41">
        <f t="shared" si="111"/>
        <v>0</v>
      </c>
      <c r="R278" s="41">
        <f t="shared" si="111"/>
        <v>0</v>
      </c>
      <c r="S278" s="41">
        <f t="shared" si="111"/>
        <v>0</v>
      </c>
      <c r="T278" s="41">
        <f t="shared" si="112"/>
        <v>0</v>
      </c>
      <c r="U278" s="41">
        <f t="shared" si="112"/>
        <v>0</v>
      </c>
      <c r="V278" s="41">
        <f t="shared" si="112"/>
        <v>0</v>
      </c>
      <c r="W278" s="41">
        <f t="shared" si="112"/>
        <v>0</v>
      </c>
      <c r="X278" s="41">
        <f t="shared" si="113"/>
        <v>0</v>
      </c>
      <c r="Y278" s="41">
        <f t="shared" si="113"/>
        <v>0</v>
      </c>
      <c r="Z278" s="41">
        <f t="shared" si="113"/>
        <v>0</v>
      </c>
      <c r="AA278" s="41">
        <f t="shared" si="113"/>
        <v>0</v>
      </c>
      <c r="AB278" s="41">
        <f t="shared" si="114"/>
        <v>0</v>
      </c>
      <c r="AC278" s="41">
        <f t="shared" si="114"/>
        <v>0</v>
      </c>
      <c r="AD278" s="41">
        <f t="shared" si="114"/>
        <v>0</v>
      </c>
      <c r="AE278" s="41">
        <f t="shared" si="114"/>
        <v>1</v>
      </c>
      <c r="AF278" s="41">
        <f t="shared" si="115"/>
        <v>0</v>
      </c>
      <c r="AG278" s="48">
        <v>3403.0644332338525</v>
      </c>
      <c r="AH278" s="48">
        <v>679.65958595090217</v>
      </c>
      <c r="AI278" s="48">
        <v>342.81868027126086</v>
      </c>
      <c r="AJ278" s="48">
        <v>238.68923973486304</v>
      </c>
      <c r="AK278" s="41">
        <f t="shared" si="116"/>
        <v>11.61153923451619</v>
      </c>
      <c r="AL278" s="41">
        <f>LN(D278+'Models training data'!$Y$4)</f>
        <v>8.2145385647476488</v>
      </c>
      <c r="AM278" s="41">
        <f>LN(E278+'Models training data'!$Y$5)</f>
        <v>6.6129434122053405</v>
      </c>
      <c r="AN278" s="41">
        <f>LN(F278+'Models training data'!$Y$6)</f>
        <v>5.961513365581669</v>
      </c>
      <c r="AO278" s="41">
        <f>LN(G278+'Models training data'!$Y$7)</f>
        <v>5.6639761910276372</v>
      </c>
      <c r="AP278" s="41">
        <f t="shared" si="103"/>
        <v>0</v>
      </c>
      <c r="AQ278" s="41">
        <f t="shared" si="117"/>
        <v>1</v>
      </c>
      <c r="AR278" s="41">
        <f t="shared" si="118"/>
        <v>83806.725696197274</v>
      </c>
      <c r="AS278" s="41">
        <f t="shared" si="119"/>
        <v>107831.30501489335</v>
      </c>
      <c r="AT278" s="41">
        <f t="shared" si="120"/>
        <v>11.572087097875153</v>
      </c>
      <c r="AU278" s="41">
        <f t="shared" si="121"/>
        <v>107756.97568364722</v>
      </c>
      <c r="AV278" s="41">
        <f t="shared" si="122"/>
        <v>11.570890389778222</v>
      </c>
      <c r="AW278" s="41">
        <f t="shared" si="123"/>
        <v>106815.46424770131</v>
      </c>
      <c r="AX278" s="41">
        <f t="shared" si="124"/>
        <v>11.559292249162405</v>
      </c>
      <c r="AY278" s="41">
        <f t="shared" si="125"/>
        <v>11.608770072974195</v>
      </c>
      <c r="AZ278" s="41">
        <f t="shared" si="126"/>
        <v>11.599940601083473</v>
      </c>
    </row>
    <row r="279" spans="2:52" x14ac:dyDescent="0.25">
      <c r="B279" s="41" t="str">
        <f t="shared" si="127"/>
        <v>NY</v>
      </c>
      <c r="C279" s="46">
        <v>45311</v>
      </c>
      <c r="D279" s="45">
        <v>3435.0269750344269</v>
      </c>
      <c r="E279" s="45">
        <v>686.45756969009494</v>
      </c>
      <c r="F279" s="45">
        <v>346.24686707030554</v>
      </c>
      <c r="G279" s="48">
        <v>251.58402370894947</v>
      </c>
      <c r="H279" s="44">
        <v>110814.68200826026</v>
      </c>
      <c r="I279" s="62">
        <f t="shared" si="104"/>
        <v>4719.3154355037768</v>
      </c>
      <c r="J279" s="41">
        <f t="shared" si="105"/>
        <v>2024</v>
      </c>
      <c r="K279" s="41">
        <f t="shared" si="106"/>
        <v>108</v>
      </c>
      <c r="L279" s="41">
        <f t="shared" si="107"/>
        <v>11664</v>
      </c>
      <c r="M279" s="41">
        <f t="shared" si="108"/>
        <v>9.3642624542484398</v>
      </c>
      <c r="N279" s="41">
        <f t="shared" si="109"/>
        <v>1</v>
      </c>
      <c r="O279" s="41">
        <f t="shared" si="110"/>
        <v>1</v>
      </c>
      <c r="P279" s="41">
        <f t="shared" si="111"/>
        <v>1</v>
      </c>
      <c r="Q279" s="41">
        <f t="shared" si="111"/>
        <v>0</v>
      </c>
      <c r="R279" s="41">
        <f t="shared" si="111"/>
        <v>0</v>
      </c>
      <c r="S279" s="41">
        <f t="shared" si="111"/>
        <v>0</v>
      </c>
      <c r="T279" s="41">
        <f t="shared" si="112"/>
        <v>0</v>
      </c>
      <c r="U279" s="41">
        <f t="shared" si="112"/>
        <v>0</v>
      </c>
      <c r="V279" s="41">
        <f t="shared" si="112"/>
        <v>0</v>
      </c>
      <c r="W279" s="41">
        <f t="shared" si="112"/>
        <v>0</v>
      </c>
      <c r="X279" s="41">
        <f t="shared" si="113"/>
        <v>0</v>
      </c>
      <c r="Y279" s="41">
        <f t="shared" si="113"/>
        <v>0</v>
      </c>
      <c r="Z279" s="41">
        <f t="shared" si="113"/>
        <v>0</v>
      </c>
      <c r="AA279" s="41">
        <f t="shared" si="113"/>
        <v>0</v>
      </c>
      <c r="AB279" s="41">
        <f t="shared" si="114"/>
        <v>0</v>
      </c>
      <c r="AC279" s="41">
        <f t="shared" si="114"/>
        <v>0</v>
      </c>
      <c r="AD279" s="41">
        <f t="shared" si="114"/>
        <v>0</v>
      </c>
      <c r="AE279" s="41">
        <f t="shared" si="114"/>
        <v>1</v>
      </c>
      <c r="AF279" s="41">
        <f t="shared" si="115"/>
        <v>0</v>
      </c>
      <c r="AG279" s="48">
        <v>3435.0269750344269</v>
      </c>
      <c r="AH279" s="48">
        <v>686.45756969009494</v>
      </c>
      <c r="AI279" s="48">
        <v>346.24686707030554</v>
      </c>
      <c r="AJ279" s="48">
        <v>251.58402370894947</v>
      </c>
      <c r="AK279" s="41">
        <f t="shared" si="116"/>
        <v>11.615614553616586</v>
      </c>
      <c r="AL279" s="41">
        <f>LN(D279+'Models training data'!$Y$4)</f>
        <v>8.2231532722450087</v>
      </c>
      <c r="AM279" s="41">
        <f>LN(E279+'Models training data'!$Y$5)</f>
        <v>6.6220308298139496</v>
      </c>
      <c r="AN279" s="41">
        <f>LN(F279+'Models training data'!$Y$6)</f>
        <v>5.9703056454070698</v>
      </c>
      <c r="AO279" s="41">
        <f>LN(G279+'Models training data'!$Y$7)</f>
        <v>5.7077328526997233</v>
      </c>
      <c r="AP279" s="41">
        <f t="shared" si="103"/>
        <v>0</v>
      </c>
      <c r="AQ279" s="41">
        <f t="shared" si="117"/>
        <v>1</v>
      </c>
      <c r="AR279" s="41">
        <f t="shared" si="118"/>
        <v>83782.335383113532</v>
      </c>
      <c r="AS279" s="41">
        <f t="shared" si="119"/>
        <v>107807.20762485164</v>
      </c>
      <c r="AT279" s="41">
        <f t="shared" si="120"/>
        <v>11.571829480610374</v>
      </c>
      <c r="AU279" s="41">
        <f t="shared" si="121"/>
        <v>107784.80813237706</v>
      </c>
      <c r="AV279" s="41">
        <f t="shared" si="122"/>
        <v>11.571377025218494</v>
      </c>
      <c r="AW279" s="41">
        <f t="shared" si="123"/>
        <v>106802.0045585552</v>
      </c>
      <c r="AX279" s="41">
        <f t="shared" si="124"/>
        <v>11.559137311303061</v>
      </c>
      <c r="AY279" s="41">
        <f t="shared" si="125"/>
        <v>11.612540590719808</v>
      </c>
      <c r="AZ279" s="41">
        <f t="shared" si="126"/>
        <v>11.606786516253692</v>
      </c>
    </row>
    <row r="280" spans="2:52" x14ac:dyDescent="0.25">
      <c r="B280" s="41" t="str">
        <f t="shared" si="127"/>
        <v>NY</v>
      </c>
      <c r="C280" s="46">
        <v>45318</v>
      </c>
      <c r="D280" s="45">
        <v>3467.9295730125368</v>
      </c>
      <c r="E280" s="45">
        <v>693.32283932683777</v>
      </c>
      <c r="F280" s="45">
        <v>349.70933574064185</v>
      </c>
      <c r="G280" s="48">
        <v>258.91711906206729</v>
      </c>
      <c r="H280" s="44">
        <v>111129.37563469718</v>
      </c>
      <c r="I280" s="62">
        <f t="shared" si="104"/>
        <v>4769.8788671420834</v>
      </c>
      <c r="J280" s="41">
        <f t="shared" si="105"/>
        <v>2024</v>
      </c>
      <c r="K280" s="41">
        <f t="shared" si="106"/>
        <v>109</v>
      </c>
      <c r="L280" s="41">
        <f t="shared" si="107"/>
        <v>11881</v>
      </c>
      <c r="M280" s="41">
        <f t="shared" si="108"/>
        <v>9.3826957644582869</v>
      </c>
      <c r="N280" s="41">
        <f t="shared" si="109"/>
        <v>1</v>
      </c>
      <c r="O280" s="41">
        <f t="shared" si="110"/>
        <v>1</v>
      </c>
      <c r="P280" s="41">
        <f t="shared" si="111"/>
        <v>1</v>
      </c>
      <c r="Q280" s="41">
        <f t="shared" si="111"/>
        <v>0</v>
      </c>
      <c r="R280" s="41">
        <f t="shared" si="111"/>
        <v>0</v>
      </c>
      <c r="S280" s="41">
        <f t="shared" si="111"/>
        <v>0</v>
      </c>
      <c r="T280" s="41">
        <f t="shared" si="112"/>
        <v>0</v>
      </c>
      <c r="U280" s="41">
        <f t="shared" si="112"/>
        <v>0</v>
      </c>
      <c r="V280" s="41">
        <f t="shared" si="112"/>
        <v>0</v>
      </c>
      <c r="W280" s="41">
        <f t="shared" si="112"/>
        <v>0</v>
      </c>
      <c r="X280" s="41">
        <f t="shared" si="113"/>
        <v>0</v>
      </c>
      <c r="Y280" s="41">
        <f t="shared" si="113"/>
        <v>0</v>
      </c>
      <c r="Z280" s="41">
        <f t="shared" si="113"/>
        <v>0</v>
      </c>
      <c r="AA280" s="41">
        <f t="shared" si="113"/>
        <v>0</v>
      </c>
      <c r="AB280" s="41">
        <f t="shared" si="114"/>
        <v>0</v>
      </c>
      <c r="AC280" s="41">
        <f t="shared" si="114"/>
        <v>0</v>
      </c>
      <c r="AD280" s="41">
        <f t="shared" si="114"/>
        <v>0</v>
      </c>
      <c r="AE280" s="41">
        <f t="shared" si="114"/>
        <v>1</v>
      </c>
      <c r="AF280" s="41">
        <f t="shared" si="115"/>
        <v>0</v>
      </c>
      <c r="AG280" s="48">
        <v>3467.9295730125368</v>
      </c>
      <c r="AH280" s="48">
        <v>693.32283932683777</v>
      </c>
      <c r="AI280" s="48">
        <v>349.70933574064185</v>
      </c>
      <c r="AJ280" s="48">
        <v>258.91711906206729</v>
      </c>
      <c r="AK280" s="41">
        <f t="shared" si="116"/>
        <v>11.618450347831301</v>
      </c>
      <c r="AL280" s="41">
        <f>LN(D280+'Models training data'!$Y$4)</f>
        <v>8.2319445036314907</v>
      </c>
      <c r="AM280" s="41">
        <f>LN(E280+'Models training data'!$Y$5)</f>
        <v>6.6311251418083828</v>
      </c>
      <c r="AN280" s="41">
        <f>LN(F280+'Models training data'!$Y$6)</f>
        <v>5.9791080683398841</v>
      </c>
      <c r="AO280" s="41">
        <f>LN(G280+'Models training data'!$Y$7)</f>
        <v>5.7317884624378577</v>
      </c>
      <c r="AP280" s="41">
        <f t="shared" si="103"/>
        <v>0</v>
      </c>
      <c r="AQ280" s="41">
        <f t="shared" si="117"/>
        <v>1</v>
      </c>
      <c r="AR280" s="41">
        <f t="shared" si="118"/>
        <v>83757.945070029789</v>
      </c>
      <c r="AS280" s="41">
        <f t="shared" si="119"/>
        <v>107783.11023480995</v>
      </c>
      <c r="AT280" s="41">
        <f t="shared" si="120"/>
        <v>11.571571863345593</v>
      </c>
      <c r="AU280" s="41">
        <f t="shared" si="121"/>
        <v>107813.81927978272</v>
      </c>
      <c r="AV280" s="41">
        <f t="shared" si="122"/>
        <v>11.571880605860455</v>
      </c>
      <c r="AW280" s="41">
        <f t="shared" si="123"/>
        <v>106788.66892360809</v>
      </c>
      <c r="AX280" s="41">
        <f t="shared" si="124"/>
        <v>11.558983801462734</v>
      </c>
      <c r="AY280" s="41">
        <f t="shared" si="125"/>
        <v>11.615455006604153</v>
      </c>
      <c r="AZ280" s="41">
        <f t="shared" si="126"/>
        <v>11.611186210210228</v>
      </c>
    </row>
    <row r="281" spans="2:52" x14ac:dyDescent="0.25">
      <c r="B281" s="41" t="str">
        <f t="shared" si="127"/>
        <v>NY</v>
      </c>
      <c r="C281" s="46">
        <v>45325</v>
      </c>
      <c r="D281" s="45">
        <v>3501.5954985020981</v>
      </c>
      <c r="E281" s="45">
        <v>700.2564146900271</v>
      </c>
      <c r="F281" s="45">
        <v>353.2064290980116</v>
      </c>
      <c r="G281" s="48">
        <v>254.24876729610244</v>
      </c>
      <c r="H281" s="44">
        <v>110823.11495158165</v>
      </c>
      <c r="I281" s="62">
        <f t="shared" si="104"/>
        <v>4809.3071095862388</v>
      </c>
      <c r="J281" s="41">
        <f t="shared" si="105"/>
        <v>2024</v>
      </c>
      <c r="K281" s="41">
        <f t="shared" si="106"/>
        <v>110</v>
      </c>
      <c r="L281" s="41">
        <f t="shared" si="107"/>
        <v>12100</v>
      </c>
      <c r="M281" s="41">
        <f t="shared" si="108"/>
        <v>9.4009607315848331</v>
      </c>
      <c r="N281" s="41">
        <f t="shared" si="109"/>
        <v>1</v>
      </c>
      <c r="O281" s="41">
        <f t="shared" si="110"/>
        <v>2</v>
      </c>
      <c r="P281" s="41">
        <f t="shared" si="111"/>
        <v>0</v>
      </c>
      <c r="Q281" s="41">
        <f t="shared" si="111"/>
        <v>1</v>
      </c>
      <c r="R281" s="41">
        <f t="shared" si="111"/>
        <v>0</v>
      </c>
      <c r="S281" s="41">
        <f t="shared" si="111"/>
        <v>0</v>
      </c>
      <c r="T281" s="41">
        <f t="shared" si="112"/>
        <v>0</v>
      </c>
      <c r="U281" s="41">
        <f t="shared" si="112"/>
        <v>0</v>
      </c>
      <c r="V281" s="41">
        <f t="shared" si="112"/>
        <v>0</v>
      </c>
      <c r="W281" s="41">
        <f t="shared" si="112"/>
        <v>0</v>
      </c>
      <c r="X281" s="41">
        <f t="shared" si="113"/>
        <v>0</v>
      </c>
      <c r="Y281" s="41">
        <f t="shared" si="113"/>
        <v>0</v>
      </c>
      <c r="Z281" s="41">
        <f t="shared" si="113"/>
        <v>0</v>
      </c>
      <c r="AA281" s="41">
        <f t="shared" si="113"/>
        <v>0</v>
      </c>
      <c r="AB281" s="41">
        <f t="shared" si="114"/>
        <v>0</v>
      </c>
      <c r="AC281" s="41">
        <f t="shared" si="114"/>
        <v>0</v>
      </c>
      <c r="AD281" s="41">
        <f t="shared" si="114"/>
        <v>0</v>
      </c>
      <c r="AE281" s="41">
        <f t="shared" si="114"/>
        <v>1</v>
      </c>
      <c r="AF281" s="41">
        <f t="shared" si="115"/>
        <v>0</v>
      </c>
      <c r="AG281" s="48">
        <v>3501.5954985020981</v>
      </c>
      <c r="AH281" s="48">
        <v>700.2564146900271</v>
      </c>
      <c r="AI281" s="48">
        <v>353.2064290980116</v>
      </c>
      <c r="AJ281" s="48">
        <v>254.24876729610244</v>
      </c>
      <c r="AK281" s="41">
        <f t="shared" si="116"/>
        <v>11.615690650234052</v>
      </c>
      <c r="AL281" s="41">
        <f>LN(D281+'Models training data'!$Y$4)</f>
        <v>8.2408603994262126</v>
      </c>
      <c r="AM281" s="41">
        <f>LN(E281+'Models training data'!$Y$5)</f>
        <v>6.6402267533048756</v>
      </c>
      <c r="AN281" s="41">
        <f>LN(F281+'Models training data'!$Y$6)</f>
        <v>5.9879205570287981</v>
      </c>
      <c r="AO281" s="41">
        <f>LN(G281+'Models training data'!$Y$7)</f>
        <v>5.7165414019602254</v>
      </c>
      <c r="AP281" s="41">
        <f t="shared" si="103"/>
        <v>0</v>
      </c>
      <c r="AQ281" s="41">
        <f t="shared" si="117"/>
        <v>1</v>
      </c>
      <c r="AR281" s="41">
        <f t="shared" si="118"/>
        <v>82683.843800897361</v>
      </c>
      <c r="AS281" s="41">
        <f t="shared" si="119"/>
        <v>106706.90217302892</v>
      </c>
      <c r="AT281" s="41">
        <f t="shared" si="120"/>
        <v>11.559620053557403</v>
      </c>
      <c r="AU281" s="41">
        <f t="shared" si="121"/>
        <v>106912.04449666475</v>
      </c>
      <c r="AV281" s="41">
        <f t="shared" si="122"/>
        <v>11.562453030694982</v>
      </c>
      <c r="AW281" s="41">
        <f t="shared" si="123"/>
        <v>106333.14811695053</v>
      </c>
      <c r="AX281" s="41">
        <f t="shared" si="124"/>
        <v>11.55431909795823</v>
      </c>
      <c r="AY281" s="41">
        <f t="shared" si="125"/>
        <v>11.616482522240641</v>
      </c>
      <c r="AZ281" s="41">
        <f t="shared" si="126"/>
        <v>11.610702309984394</v>
      </c>
    </row>
    <row r="282" spans="2:52" x14ac:dyDescent="0.25">
      <c r="B282" s="41" t="str">
        <f t="shared" si="127"/>
        <v>NY</v>
      </c>
      <c r="C282" s="46">
        <v>45332</v>
      </c>
      <c r="D282" s="45">
        <v>2652.5002484627166</v>
      </c>
      <c r="E282" s="45">
        <v>523.44209570233545</v>
      </c>
      <c r="F282" s="45">
        <v>230.29876731178831</v>
      </c>
      <c r="G282" s="48">
        <v>230.9462265805164</v>
      </c>
      <c r="H282" s="44">
        <v>105565.77110361788</v>
      </c>
      <c r="I282" s="62">
        <f t="shared" si="104"/>
        <v>3637.1873380573566</v>
      </c>
      <c r="J282" s="41">
        <f t="shared" si="105"/>
        <v>2024</v>
      </c>
      <c r="K282" s="41">
        <f t="shared" si="106"/>
        <v>111</v>
      </c>
      <c r="L282" s="41">
        <f t="shared" si="107"/>
        <v>12321</v>
      </c>
      <c r="M282" s="41">
        <f t="shared" si="108"/>
        <v>9.4190604026246678</v>
      </c>
      <c r="N282" s="41">
        <f t="shared" si="109"/>
        <v>1</v>
      </c>
      <c r="O282" s="41">
        <f t="shared" si="110"/>
        <v>2</v>
      </c>
      <c r="P282" s="41">
        <f t="shared" si="111"/>
        <v>0</v>
      </c>
      <c r="Q282" s="41">
        <f t="shared" si="111"/>
        <v>1</v>
      </c>
      <c r="R282" s="41">
        <f t="shared" si="111"/>
        <v>0</v>
      </c>
      <c r="S282" s="41">
        <f t="shared" si="111"/>
        <v>0</v>
      </c>
      <c r="T282" s="41">
        <f t="shared" si="112"/>
        <v>0</v>
      </c>
      <c r="U282" s="41">
        <f t="shared" si="112"/>
        <v>0</v>
      </c>
      <c r="V282" s="41">
        <f t="shared" si="112"/>
        <v>0</v>
      </c>
      <c r="W282" s="41">
        <f t="shared" si="112"/>
        <v>0</v>
      </c>
      <c r="X282" s="41">
        <f t="shared" si="113"/>
        <v>0</v>
      </c>
      <c r="Y282" s="41">
        <f t="shared" si="113"/>
        <v>0</v>
      </c>
      <c r="Z282" s="41">
        <f t="shared" si="113"/>
        <v>0</v>
      </c>
      <c r="AA282" s="41">
        <f t="shared" si="113"/>
        <v>0</v>
      </c>
      <c r="AB282" s="41">
        <f t="shared" si="114"/>
        <v>0</v>
      </c>
      <c r="AC282" s="41">
        <f t="shared" si="114"/>
        <v>0</v>
      </c>
      <c r="AD282" s="41">
        <f t="shared" si="114"/>
        <v>0</v>
      </c>
      <c r="AE282" s="41">
        <f t="shared" si="114"/>
        <v>1</v>
      </c>
      <c r="AF282" s="41">
        <f t="shared" si="115"/>
        <v>0</v>
      </c>
      <c r="AG282" s="48">
        <v>2652.5002484627166</v>
      </c>
      <c r="AH282" s="48">
        <v>523.44209570233545</v>
      </c>
      <c r="AI282" s="48">
        <v>230.29876731178831</v>
      </c>
      <c r="AJ282" s="48">
        <v>230.9462265805164</v>
      </c>
      <c r="AK282" s="41">
        <f t="shared" si="116"/>
        <v>11.567089460434111</v>
      </c>
      <c r="AL282" s="41">
        <f>LN(D282+'Models training data'!$Y$4)</f>
        <v>7.9874249434802387</v>
      </c>
      <c r="AM282" s="41">
        <f>LN(E282+'Models training data'!$Y$5)</f>
        <v>6.377499067291307</v>
      </c>
      <c r="AN282" s="41">
        <f>LN(F282+'Models training data'!$Y$6)</f>
        <v>5.6192308017142292</v>
      </c>
      <c r="AO282" s="41">
        <f>LN(G282+'Models training data'!$Y$7)</f>
        <v>5.6367507509791803</v>
      </c>
      <c r="AP282" s="41">
        <f t="shared" si="103"/>
        <v>0</v>
      </c>
      <c r="AQ282" s="41">
        <f t="shared" si="117"/>
        <v>1</v>
      </c>
      <c r="AR282" s="41">
        <f t="shared" si="118"/>
        <v>82659.453487813618</v>
      </c>
      <c r="AS282" s="41">
        <f t="shared" si="119"/>
        <v>106682.80478298722</v>
      </c>
      <c r="AT282" s="41">
        <f t="shared" si="120"/>
        <v>11.559362436292622</v>
      </c>
      <c r="AU282" s="41">
        <f t="shared" si="121"/>
        <v>106943.41304142206</v>
      </c>
      <c r="AV282" s="41">
        <f t="shared" si="122"/>
        <v>11.562990501740327</v>
      </c>
      <c r="AW282" s="41">
        <f t="shared" si="123"/>
        <v>106320.05385428679</v>
      </c>
      <c r="AX282" s="41">
        <f t="shared" si="124"/>
        <v>11.554168366614824</v>
      </c>
      <c r="AY282" s="41">
        <f t="shared" si="125"/>
        <v>11.56232131953494</v>
      </c>
      <c r="AZ282" s="41">
        <f t="shared" si="126"/>
        <v>11.554830167823104</v>
      </c>
    </row>
    <row r="283" spans="2:52" x14ac:dyDescent="0.25">
      <c r="B283" s="41" t="str">
        <f t="shared" si="127"/>
        <v>NY</v>
      </c>
      <c r="C283" s="46">
        <v>45339</v>
      </c>
      <c r="D283" s="45">
        <v>2007.7877235573378</v>
      </c>
      <c r="E283" s="45">
        <v>436.76807509206287</v>
      </c>
      <c r="F283" s="45">
        <v>219.95778237718588</v>
      </c>
      <c r="G283" s="48">
        <v>208.06383752386716</v>
      </c>
      <c r="H283" s="44">
        <v>103315.87690785437</v>
      </c>
      <c r="I283" s="62">
        <f t="shared" si="104"/>
        <v>2872.5774185504538</v>
      </c>
      <c r="J283" s="41">
        <f t="shared" si="105"/>
        <v>2024</v>
      </c>
      <c r="K283" s="41">
        <f t="shared" si="106"/>
        <v>112</v>
      </c>
      <c r="L283" s="41">
        <f t="shared" si="107"/>
        <v>12544</v>
      </c>
      <c r="M283" s="41">
        <f t="shared" si="108"/>
        <v>9.4369977425901883</v>
      </c>
      <c r="N283" s="41">
        <f t="shared" si="109"/>
        <v>1</v>
      </c>
      <c r="O283" s="41">
        <f t="shared" si="110"/>
        <v>2</v>
      </c>
      <c r="P283" s="41">
        <f t="shared" si="111"/>
        <v>0</v>
      </c>
      <c r="Q283" s="41">
        <f t="shared" si="111"/>
        <v>1</v>
      </c>
      <c r="R283" s="41">
        <f t="shared" si="111"/>
        <v>0</v>
      </c>
      <c r="S283" s="41">
        <f t="shared" si="111"/>
        <v>0</v>
      </c>
      <c r="T283" s="41">
        <f t="shared" si="112"/>
        <v>0</v>
      </c>
      <c r="U283" s="41">
        <f t="shared" si="112"/>
        <v>0</v>
      </c>
      <c r="V283" s="41">
        <f t="shared" si="112"/>
        <v>0</v>
      </c>
      <c r="W283" s="41">
        <f t="shared" si="112"/>
        <v>0</v>
      </c>
      <c r="X283" s="41">
        <f t="shared" si="113"/>
        <v>0</v>
      </c>
      <c r="Y283" s="41">
        <f t="shared" si="113"/>
        <v>0</v>
      </c>
      <c r="Z283" s="41">
        <f t="shared" si="113"/>
        <v>0</v>
      </c>
      <c r="AA283" s="41">
        <f t="shared" si="113"/>
        <v>0</v>
      </c>
      <c r="AB283" s="41">
        <f t="shared" si="114"/>
        <v>0</v>
      </c>
      <c r="AC283" s="41">
        <f t="shared" si="114"/>
        <v>0</v>
      </c>
      <c r="AD283" s="41">
        <f t="shared" si="114"/>
        <v>0</v>
      </c>
      <c r="AE283" s="41">
        <f t="shared" si="114"/>
        <v>1</v>
      </c>
      <c r="AF283" s="41">
        <f t="shared" si="115"/>
        <v>0</v>
      </c>
      <c r="AG283" s="48">
        <v>2007.7877235573378</v>
      </c>
      <c r="AH283" s="48">
        <v>436.76807509206287</v>
      </c>
      <c r="AI283" s="48">
        <v>219.95778237718588</v>
      </c>
      <c r="AJ283" s="48">
        <v>208.06383752386716</v>
      </c>
      <c r="AK283" s="41">
        <f t="shared" si="116"/>
        <v>11.545546340372612</v>
      </c>
      <c r="AL283" s="41">
        <f>LN(D283+'Models training data'!$Y$4)</f>
        <v>7.7402271126719793</v>
      </c>
      <c r="AM283" s="41">
        <f>LN(E283+'Models training data'!$Y$5)</f>
        <v>6.2181620973022929</v>
      </c>
      <c r="AN283" s="41">
        <f>LN(F283+'Models training data'!$Y$6)</f>
        <v>5.5809979508430514</v>
      </c>
      <c r="AO283" s="41">
        <f>LN(G283+'Models training data'!$Y$7)</f>
        <v>5.5516691058534402</v>
      </c>
      <c r="AP283" s="41">
        <f t="shared" si="103"/>
        <v>0</v>
      </c>
      <c r="AQ283" s="41">
        <f t="shared" si="117"/>
        <v>1</v>
      </c>
      <c r="AR283" s="41">
        <f t="shared" si="118"/>
        <v>82635.063174729876</v>
      </c>
      <c r="AS283" s="41">
        <f t="shared" si="119"/>
        <v>106658.70739294552</v>
      </c>
      <c r="AT283" s="41">
        <f t="shared" si="120"/>
        <v>11.559104819027842</v>
      </c>
      <c r="AU283" s="41">
        <f t="shared" si="121"/>
        <v>106975.96028485516</v>
      </c>
      <c r="AV283" s="41">
        <f t="shared" si="122"/>
        <v>11.563544917987359</v>
      </c>
      <c r="AW283" s="41">
        <f t="shared" si="123"/>
        <v>106307.07703053787</v>
      </c>
      <c r="AX283" s="41">
        <f t="shared" si="124"/>
        <v>11.554018987140241</v>
      </c>
      <c r="AY283" s="41">
        <f t="shared" si="125"/>
        <v>11.533485762424062</v>
      </c>
      <c r="AZ283" s="41">
        <f t="shared" si="126"/>
        <v>11.531526508567232</v>
      </c>
    </row>
    <row r="284" spans="2:52" x14ac:dyDescent="0.25">
      <c r="B284" s="41" t="str">
        <f t="shared" si="127"/>
        <v>NY</v>
      </c>
      <c r="C284" s="46">
        <v>45346</v>
      </c>
      <c r="D284" s="45">
        <v>1632.0077309402905</v>
      </c>
      <c r="E284" s="45">
        <v>395.18153505933554</v>
      </c>
      <c r="F284" s="45">
        <v>220.8929629401857</v>
      </c>
      <c r="G284" s="48">
        <v>187.2786771316207</v>
      </c>
      <c r="H284" s="44">
        <v>101891.22928307358</v>
      </c>
      <c r="I284" s="62">
        <f t="shared" si="104"/>
        <v>2435.3609060714321</v>
      </c>
      <c r="J284" s="41">
        <f t="shared" si="105"/>
        <v>2024</v>
      </c>
      <c r="K284" s="41">
        <f t="shared" si="106"/>
        <v>113</v>
      </c>
      <c r="L284" s="41">
        <f t="shared" si="107"/>
        <v>12769</v>
      </c>
      <c r="M284" s="41">
        <f t="shared" si="108"/>
        <v>9.4547756374246816</v>
      </c>
      <c r="N284" s="41">
        <f t="shared" si="109"/>
        <v>1</v>
      </c>
      <c r="O284" s="41">
        <f t="shared" si="110"/>
        <v>2</v>
      </c>
      <c r="P284" s="41">
        <f t="shared" si="111"/>
        <v>0</v>
      </c>
      <c r="Q284" s="41">
        <f t="shared" si="111"/>
        <v>1</v>
      </c>
      <c r="R284" s="41">
        <f t="shared" si="111"/>
        <v>0</v>
      </c>
      <c r="S284" s="41">
        <f t="shared" si="111"/>
        <v>0</v>
      </c>
      <c r="T284" s="41">
        <f t="shared" si="112"/>
        <v>0</v>
      </c>
      <c r="U284" s="41">
        <f t="shared" si="112"/>
        <v>0</v>
      </c>
      <c r="V284" s="41">
        <f t="shared" si="112"/>
        <v>0</v>
      </c>
      <c r="W284" s="41">
        <f t="shared" si="112"/>
        <v>0</v>
      </c>
      <c r="X284" s="41">
        <f t="shared" si="113"/>
        <v>0</v>
      </c>
      <c r="Y284" s="41">
        <f t="shared" si="113"/>
        <v>0</v>
      </c>
      <c r="Z284" s="41">
        <f t="shared" si="113"/>
        <v>0</v>
      </c>
      <c r="AA284" s="41">
        <f t="shared" si="113"/>
        <v>0</v>
      </c>
      <c r="AB284" s="41">
        <f t="shared" si="114"/>
        <v>0</v>
      </c>
      <c r="AC284" s="41">
        <f t="shared" si="114"/>
        <v>0</v>
      </c>
      <c r="AD284" s="41">
        <f t="shared" si="114"/>
        <v>0</v>
      </c>
      <c r="AE284" s="41">
        <f t="shared" si="114"/>
        <v>1</v>
      </c>
      <c r="AF284" s="41">
        <f t="shared" si="115"/>
        <v>0</v>
      </c>
      <c r="AG284" s="48">
        <v>1632.0077309402905</v>
      </c>
      <c r="AH284" s="48">
        <v>395.18153505933554</v>
      </c>
      <c r="AI284" s="48">
        <v>220.8929629401857</v>
      </c>
      <c r="AJ284" s="48">
        <v>187.2786771316207</v>
      </c>
      <c r="AK284" s="41">
        <f t="shared" si="116"/>
        <v>11.531661143701456</v>
      </c>
      <c r="AL284" s="41">
        <f>LN(D284+'Models training data'!$Y$4)</f>
        <v>7.5617532640671739</v>
      </c>
      <c r="AM284" s="41">
        <f>LN(E284+'Models training data'!$Y$5)</f>
        <v>6.1316473158765783</v>
      </c>
      <c r="AN284" s="41">
        <f>LN(F284+'Models training data'!$Y$6)</f>
        <v>5.5845162652116356</v>
      </c>
      <c r="AO284" s="41">
        <f>LN(G284+'Models training data'!$Y$7)</f>
        <v>5.4675625943588209</v>
      </c>
      <c r="AP284" s="41">
        <f t="shared" si="103"/>
        <v>0</v>
      </c>
      <c r="AQ284" s="41">
        <f t="shared" si="117"/>
        <v>1</v>
      </c>
      <c r="AR284" s="41">
        <f t="shared" si="118"/>
        <v>82610.672861646133</v>
      </c>
      <c r="AS284" s="41">
        <f t="shared" si="119"/>
        <v>106634.61000290382</v>
      </c>
      <c r="AT284" s="41">
        <f t="shared" si="120"/>
        <v>11.558847201763061</v>
      </c>
      <c r="AU284" s="41">
        <f t="shared" si="121"/>
        <v>107009.68622696411</v>
      </c>
      <c r="AV284" s="41">
        <f t="shared" si="122"/>
        <v>11.564116279436083</v>
      </c>
      <c r="AW284" s="41">
        <f t="shared" si="123"/>
        <v>106294.21555785924</v>
      </c>
      <c r="AX284" s="41">
        <f t="shared" si="124"/>
        <v>11.553870935500772</v>
      </c>
      <c r="AY284" s="41">
        <f t="shared" si="125"/>
        <v>11.517157626628432</v>
      </c>
      <c r="AZ284" s="41">
        <f t="shared" si="126"/>
        <v>11.515878492072567</v>
      </c>
    </row>
    <row r="285" spans="2:52" x14ac:dyDescent="0.25">
      <c r="B285" s="41" t="str">
        <f t="shared" si="127"/>
        <v>NY</v>
      </c>
      <c r="C285" s="46">
        <v>45353</v>
      </c>
      <c r="D285" s="45">
        <v>1312.3226549958188</v>
      </c>
      <c r="E285" s="45">
        <v>284.24771170832872</v>
      </c>
      <c r="F285" s="45">
        <v>217.06742069600571</v>
      </c>
      <c r="G285" s="48">
        <v>168.55293175447264</v>
      </c>
      <c r="H285" s="44">
        <v>99375.227353765251</v>
      </c>
      <c r="I285" s="62">
        <f t="shared" si="104"/>
        <v>1982.1907191546259</v>
      </c>
      <c r="J285" s="41">
        <f t="shared" si="105"/>
        <v>2024</v>
      </c>
      <c r="K285" s="41">
        <f t="shared" si="106"/>
        <v>114</v>
      </c>
      <c r="L285" s="41">
        <f t="shared" si="107"/>
        <v>12996</v>
      </c>
      <c r="M285" s="41">
        <f t="shared" si="108"/>
        <v>9.4723968967889913</v>
      </c>
      <c r="N285" s="41">
        <f t="shared" si="109"/>
        <v>1</v>
      </c>
      <c r="O285" s="41">
        <f t="shared" si="110"/>
        <v>3</v>
      </c>
      <c r="P285" s="41">
        <f t="shared" si="111"/>
        <v>0</v>
      </c>
      <c r="Q285" s="41">
        <f t="shared" si="111"/>
        <v>0</v>
      </c>
      <c r="R285" s="41">
        <f t="shared" si="111"/>
        <v>1</v>
      </c>
      <c r="S285" s="41">
        <f t="shared" si="111"/>
        <v>0</v>
      </c>
      <c r="T285" s="41">
        <f t="shared" si="112"/>
        <v>0</v>
      </c>
      <c r="U285" s="41">
        <f t="shared" si="112"/>
        <v>0</v>
      </c>
      <c r="V285" s="41">
        <f t="shared" si="112"/>
        <v>0</v>
      </c>
      <c r="W285" s="41">
        <f t="shared" si="112"/>
        <v>0</v>
      </c>
      <c r="X285" s="41">
        <f t="shared" si="113"/>
        <v>0</v>
      </c>
      <c r="Y285" s="41">
        <f t="shared" si="113"/>
        <v>0</v>
      </c>
      <c r="Z285" s="41">
        <f t="shared" si="113"/>
        <v>0</v>
      </c>
      <c r="AA285" s="41">
        <f t="shared" si="113"/>
        <v>0</v>
      </c>
      <c r="AB285" s="41">
        <f t="shared" si="114"/>
        <v>0</v>
      </c>
      <c r="AC285" s="41">
        <f t="shared" si="114"/>
        <v>0</v>
      </c>
      <c r="AD285" s="41">
        <f t="shared" si="114"/>
        <v>0</v>
      </c>
      <c r="AE285" s="41">
        <f t="shared" si="114"/>
        <v>1</v>
      </c>
      <c r="AF285" s="41">
        <f t="shared" si="115"/>
        <v>0</v>
      </c>
      <c r="AG285" s="48">
        <v>1312.3226549958188</v>
      </c>
      <c r="AH285" s="48">
        <v>284.24771170832872</v>
      </c>
      <c r="AI285" s="48">
        <v>217.06742069600571</v>
      </c>
      <c r="AJ285" s="48">
        <v>168.55293175447264</v>
      </c>
      <c r="AK285" s="41">
        <f t="shared" si="116"/>
        <v>11.506658139790648</v>
      </c>
      <c r="AL285" s="41">
        <f>LN(D285+'Models training data'!$Y$4)</f>
        <v>7.3799623451564287</v>
      </c>
      <c r="AM285" s="41">
        <f>LN(E285+'Models training data'!$Y$5)</f>
        <v>5.8558160507929982</v>
      </c>
      <c r="AN285" s="41">
        <f>LN(F285+'Models training data'!$Y$6)</f>
        <v>5.5700449829837373</v>
      </c>
      <c r="AO285" s="41">
        <f>LN(G285+'Models training data'!$Y$7)</f>
        <v>5.3852120779979611</v>
      </c>
      <c r="AP285" s="41">
        <f t="shared" si="103"/>
        <v>0</v>
      </c>
      <c r="AQ285" s="41">
        <f t="shared" si="117"/>
        <v>1</v>
      </c>
      <c r="AR285" s="41">
        <f t="shared" si="118"/>
        <v>81671.071676980922</v>
      </c>
      <c r="AS285" s="41">
        <f t="shared" si="119"/>
        <v>105692.90202559019</v>
      </c>
      <c r="AT285" s="41">
        <f t="shared" si="120"/>
        <v>11.54778231670856</v>
      </c>
      <c r="AU285" s="41">
        <f t="shared" si="121"/>
        <v>106082.98497664803</v>
      </c>
      <c r="AV285" s="41">
        <f t="shared" si="122"/>
        <v>11.553283681852536</v>
      </c>
      <c r="AW285" s="41">
        <f t="shared" si="123"/>
        <v>105534.5035582444</v>
      </c>
      <c r="AX285" s="41">
        <f t="shared" si="124"/>
        <v>11.545043271350091</v>
      </c>
      <c r="AY285" s="41">
        <f t="shared" si="125"/>
        <v>11.493447338187741</v>
      </c>
      <c r="AZ285" s="41">
        <f t="shared" si="126"/>
        <v>11.490495355409148</v>
      </c>
    </row>
    <row r="286" spans="2:52" x14ac:dyDescent="0.25">
      <c r="B286" s="41" t="str">
        <f t="shared" si="127"/>
        <v>NY</v>
      </c>
      <c r="C286" s="46">
        <v>45360</v>
      </c>
      <c r="D286" s="45">
        <v>1046.0637910002847</v>
      </c>
      <c r="E286" s="45">
        <v>229.64736947461193</v>
      </c>
      <c r="F286" s="45">
        <v>218.63464771560763</v>
      </c>
      <c r="G286" s="48">
        <v>151.6978508126268</v>
      </c>
      <c r="H286" s="44">
        <v>97472.772233694093</v>
      </c>
      <c r="I286" s="62">
        <f t="shared" si="104"/>
        <v>1646.0436590031309</v>
      </c>
      <c r="J286" s="41">
        <f t="shared" si="105"/>
        <v>2024</v>
      </c>
      <c r="K286" s="41">
        <f t="shared" si="106"/>
        <v>115</v>
      </c>
      <c r="L286" s="41">
        <f t="shared" si="107"/>
        <v>13225</v>
      </c>
      <c r="M286" s="41">
        <f t="shared" si="108"/>
        <v>9.4898642567265004</v>
      </c>
      <c r="N286" s="41">
        <f t="shared" si="109"/>
        <v>1</v>
      </c>
      <c r="O286" s="41">
        <f t="shared" si="110"/>
        <v>3</v>
      </c>
      <c r="P286" s="41">
        <f t="shared" si="111"/>
        <v>0</v>
      </c>
      <c r="Q286" s="41">
        <f t="shared" si="111"/>
        <v>0</v>
      </c>
      <c r="R286" s="41">
        <f t="shared" si="111"/>
        <v>1</v>
      </c>
      <c r="S286" s="41">
        <f t="shared" si="111"/>
        <v>0</v>
      </c>
      <c r="T286" s="41">
        <f t="shared" si="112"/>
        <v>0</v>
      </c>
      <c r="U286" s="41">
        <f t="shared" si="112"/>
        <v>0</v>
      </c>
      <c r="V286" s="41">
        <f t="shared" si="112"/>
        <v>0</v>
      </c>
      <c r="W286" s="41">
        <f t="shared" si="112"/>
        <v>0</v>
      </c>
      <c r="X286" s="41">
        <f t="shared" si="113"/>
        <v>0</v>
      </c>
      <c r="Y286" s="41">
        <f t="shared" si="113"/>
        <v>0</v>
      </c>
      <c r="Z286" s="41">
        <f t="shared" si="113"/>
        <v>0</v>
      </c>
      <c r="AA286" s="41">
        <f t="shared" si="113"/>
        <v>0</v>
      </c>
      <c r="AB286" s="41">
        <f t="shared" si="114"/>
        <v>0</v>
      </c>
      <c r="AC286" s="41">
        <f t="shared" si="114"/>
        <v>0</v>
      </c>
      <c r="AD286" s="41">
        <f t="shared" si="114"/>
        <v>0</v>
      </c>
      <c r="AE286" s="41">
        <f t="shared" si="114"/>
        <v>1</v>
      </c>
      <c r="AF286" s="41">
        <f t="shared" si="115"/>
        <v>0</v>
      </c>
      <c r="AG286" s="48">
        <v>1046.0637910002847</v>
      </c>
      <c r="AH286" s="48">
        <v>229.64736947461193</v>
      </c>
      <c r="AI286" s="48">
        <v>218.63464771560763</v>
      </c>
      <c r="AJ286" s="48">
        <v>151.6978508126268</v>
      </c>
      <c r="AK286" s="41">
        <f t="shared" si="116"/>
        <v>11.487328358844245</v>
      </c>
      <c r="AL286" s="41">
        <f>LN(D286+'Models training data'!$Y$4)</f>
        <v>7.198385891752352</v>
      </c>
      <c r="AM286" s="41">
        <f>LN(E286+'Models training data'!$Y$5)</f>
        <v>5.685820300685184</v>
      </c>
      <c r="AN286" s="41">
        <f>LN(F286+'Models training data'!$Y$6)</f>
        <v>5.575998842796464</v>
      </c>
      <c r="AO286" s="41">
        <f>LN(G286+'Models training data'!$Y$7)</f>
        <v>5.3048027132769651</v>
      </c>
      <c r="AP286" s="41">
        <f t="shared" si="103"/>
        <v>0</v>
      </c>
      <c r="AQ286" s="41">
        <f t="shared" si="117"/>
        <v>1</v>
      </c>
      <c r="AR286" s="41">
        <f t="shared" si="118"/>
        <v>81646.68136389718</v>
      </c>
      <c r="AS286" s="41">
        <f t="shared" si="119"/>
        <v>105668.80463554848</v>
      </c>
      <c r="AT286" s="41">
        <f t="shared" si="120"/>
        <v>11.547524699443779</v>
      </c>
      <c r="AU286" s="41">
        <f t="shared" si="121"/>
        <v>106119.06831610861</v>
      </c>
      <c r="AV286" s="41">
        <f t="shared" si="122"/>
        <v>11.553888933704641</v>
      </c>
      <c r="AW286" s="41">
        <f t="shared" si="123"/>
        <v>105521.86674299176</v>
      </c>
      <c r="AX286" s="41">
        <f t="shared" si="124"/>
        <v>11.544897805798628</v>
      </c>
      <c r="AY286" s="41">
        <f t="shared" si="125"/>
        <v>11.47852042644943</v>
      </c>
      <c r="AZ286" s="41">
        <f t="shared" si="126"/>
        <v>11.471798272658321</v>
      </c>
    </row>
    <row r="287" spans="2:52" x14ac:dyDescent="0.25">
      <c r="B287" s="41" t="str">
        <f t="shared" si="127"/>
        <v>NY</v>
      </c>
      <c r="C287" s="46">
        <v>45367</v>
      </c>
      <c r="D287" s="45">
        <v>844.74465370019925</v>
      </c>
      <c r="E287" s="45">
        <v>203.22243349395802</v>
      </c>
      <c r="F287" s="45">
        <v>220.76064947402787</v>
      </c>
      <c r="G287" s="48">
        <v>136.52808695472427</v>
      </c>
      <c r="H287" s="44">
        <v>95981.096513261087</v>
      </c>
      <c r="I287" s="62">
        <f t="shared" si="104"/>
        <v>1405.2558236229095</v>
      </c>
      <c r="J287" s="41">
        <f t="shared" si="105"/>
        <v>2024</v>
      </c>
      <c r="K287" s="41">
        <f t="shared" si="106"/>
        <v>116</v>
      </c>
      <c r="L287" s="41">
        <f t="shared" si="107"/>
        <v>13456</v>
      </c>
      <c r="M287" s="41">
        <f t="shared" si="108"/>
        <v>9.507180382212729</v>
      </c>
      <c r="N287" s="41">
        <f t="shared" si="109"/>
        <v>1</v>
      </c>
      <c r="O287" s="41">
        <f t="shared" si="110"/>
        <v>3</v>
      </c>
      <c r="P287" s="41">
        <f t="shared" si="111"/>
        <v>0</v>
      </c>
      <c r="Q287" s="41">
        <f t="shared" si="111"/>
        <v>0</v>
      </c>
      <c r="R287" s="41">
        <f t="shared" si="111"/>
        <v>1</v>
      </c>
      <c r="S287" s="41">
        <f t="shared" si="111"/>
        <v>0</v>
      </c>
      <c r="T287" s="41">
        <f t="shared" si="112"/>
        <v>0</v>
      </c>
      <c r="U287" s="41">
        <f t="shared" si="112"/>
        <v>0</v>
      </c>
      <c r="V287" s="41">
        <f t="shared" si="112"/>
        <v>0</v>
      </c>
      <c r="W287" s="41">
        <f t="shared" si="112"/>
        <v>0</v>
      </c>
      <c r="X287" s="41">
        <f t="shared" si="113"/>
        <v>0</v>
      </c>
      <c r="Y287" s="41">
        <f t="shared" si="113"/>
        <v>0</v>
      </c>
      <c r="Z287" s="41">
        <f t="shared" si="113"/>
        <v>0</v>
      </c>
      <c r="AA287" s="41">
        <f t="shared" si="113"/>
        <v>0</v>
      </c>
      <c r="AB287" s="41">
        <f t="shared" si="114"/>
        <v>0</v>
      </c>
      <c r="AC287" s="41">
        <f t="shared" si="114"/>
        <v>0</v>
      </c>
      <c r="AD287" s="41">
        <f t="shared" si="114"/>
        <v>0</v>
      </c>
      <c r="AE287" s="41">
        <f t="shared" si="114"/>
        <v>1</v>
      </c>
      <c r="AF287" s="41">
        <f t="shared" si="115"/>
        <v>0</v>
      </c>
      <c r="AG287" s="48">
        <v>844.74465370019925</v>
      </c>
      <c r="AH287" s="48">
        <v>203.22243349395802</v>
      </c>
      <c r="AI287" s="48">
        <v>220.76064947402787</v>
      </c>
      <c r="AJ287" s="48">
        <v>136.52808695472427</v>
      </c>
      <c r="AK287" s="41">
        <f t="shared" si="116"/>
        <v>11.471906539740196</v>
      </c>
      <c r="AL287" s="41">
        <f>LN(D287+'Models training data'!$Y$4)</f>
        <v>7.0352258032525743</v>
      </c>
      <c r="AM287" s="41">
        <f>LN(E287+'Models training data'!$Y$5)</f>
        <v>5.5918616699224488</v>
      </c>
      <c r="AN287" s="41">
        <f>LN(F287+'Models training data'!$Y$6)</f>
        <v>5.584019229751374</v>
      </c>
      <c r="AO287" s="41">
        <f>LN(G287+'Models training data'!$Y$7)</f>
        <v>5.2264535236598828</v>
      </c>
      <c r="AP287" s="41">
        <f t="shared" si="103"/>
        <v>0</v>
      </c>
      <c r="AQ287" s="41">
        <f t="shared" si="117"/>
        <v>1</v>
      </c>
      <c r="AR287" s="41">
        <f t="shared" si="118"/>
        <v>81622.291050813437</v>
      </c>
      <c r="AS287" s="41">
        <f t="shared" si="119"/>
        <v>105644.70724550678</v>
      </c>
      <c r="AT287" s="41">
        <f t="shared" si="120"/>
        <v>11.547267082178999</v>
      </c>
      <c r="AU287" s="41">
        <f t="shared" si="121"/>
        <v>106156.330354245</v>
      </c>
      <c r="AV287" s="41">
        <f t="shared" si="122"/>
        <v>11.554511130758438</v>
      </c>
      <c r="AW287" s="41">
        <f t="shared" si="123"/>
        <v>105509.3393387679</v>
      </c>
      <c r="AX287" s="41">
        <f t="shared" si="124"/>
        <v>11.544753599704974</v>
      </c>
      <c r="AY287" s="41">
        <f t="shared" si="125"/>
        <v>11.468722947458238</v>
      </c>
      <c r="AZ287" s="41">
        <f t="shared" si="126"/>
        <v>11.457083806231331</v>
      </c>
    </row>
    <row r="288" spans="2:52" x14ac:dyDescent="0.25">
      <c r="B288" s="41" t="str">
        <f t="shared" si="127"/>
        <v>NY</v>
      </c>
      <c r="C288" s="46">
        <v>45374</v>
      </c>
      <c r="D288" s="45">
        <v>703.82125759013945</v>
      </c>
      <c r="E288" s="45">
        <v>151.61121674697901</v>
      </c>
      <c r="F288" s="45">
        <v>143.93739269864477</v>
      </c>
      <c r="G288" s="48">
        <v>122.87528038158786</v>
      </c>
      <c r="H288" s="44">
        <v>90880.513046574342</v>
      </c>
      <c r="I288" s="62">
        <f t="shared" si="104"/>
        <v>1122.2451474173511</v>
      </c>
      <c r="J288" s="41">
        <f t="shared" si="105"/>
        <v>2024</v>
      </c>
      <c r="K288" s="41">
        <f t="shared" si="106"/>
        <v>117</v>
      </c>
      <c r="L288" s="41">
        <f t="shared" si="107"/>
        <v>13689</v>
      </c>
      <c r="M288" s="41">
        <f t="shared" si="108"/>
        <v>9.5243478695955126</v>
      </c>
      <c r="N288" s="41">
        <f t="shared" si="109"/>
        <v>1</v>
      </c>
      <c r="O288" s="41">
        <f t="shared" si="110"/>
        <v>3</v>
      </c>
      <c r="P288" s="41">
        <f t="shared" si="111"/>
        <v>0</v>
      </c>
      <c r="Q288" s="41">
        <f t="shared" si="111"/>
        <v>0</v>
      </c>
      <c r="R288" s="41">
        <f t="shared" si="111"/>
        <v>1</v>
      </c>
      <c r="S288" s="41">
        <f t="shared" si="111"/>
        <v>0</v>
      </c>
      <c r="T288" s="41">
        <f t="shared" si="112"/>
        <v>0</v>
      </c>
      <c r="U288" s="41">
        <f t="shared" si="112"/>
        <v>0</v>
      </c>
      <c r="V288" s="41">
        <f t="shared" si="112"/>
        <v>0</v>
      </c>
      <c r="W288" s="41">
        <f t="shared" si="112"/>
        <v>0</v>
      </c>
      <c r="X288" s="41">
        <f t="shared" si="113"/>
        <v>0</v>
      </c>
      <c r="Y288" s="41">
        <f t="shared" si="113"/>
        <v>0</v>
      </c>
      <c r="Z288" s="41">
        <f t="shared" si="113"/>
        <v>0</v>
      </c>
      <c r="AA288" s="41">
        <f t="shared" si="113"/>
        <v>0</v>
      </c>
      <c r="AB288" s="41">
        <f t="shared" si="114"/>
        <v>0</v>
      </c>
      <c r="AC288" s="41">
        <f t="shared" si="114"/>
        <v>0</v>
      </c>
      <c r="AD288" s="41">
        <f t="shared" si="114"/>
        <v>0</v>
      </c>
      <c r="AE288" s="41">
        <f t="shared" si="114"/>
        <v>1</v>
      </c>
      <c r="AF288" s="41">
        <f t="shared" si="115"/>
        <v>0</v>
      </c>
      <c r="AG288" s="48">
        <v>703.82125759013945</v>
      </c>
      <c r="AH288" s="48">
        <v>151.61121674697901</v>
      </c>
      <c r="AI288" s="48">
        <v>143.93739269864477</v>
      </c>
      <c r="AJ288" s="48">
        <v>122.87528038158786</v>
      </c>
      <c r="AK288" s="41">
        <f t="shared" si="116"/>
        <v>11.417300879257864</v>
      </c>
      <c r="AL288" s="41">
        <f>LN(D288+'Models training data'!$Y$4)</f>
        <v>6.9027708660512292</v>
      </c>
      <c r="AM288" s="41">
        <f>LN(E288+'Models training data'!$Y$5)</f>
        <v>5.3781599121881305</v>
      </c>
      <c r="AN288" s="41">
        <f>LN(F288+'Models training data'!$Y$6)</f>
        <v>5.2434169246257758</v>
      </c>
      <c r="AO288" s="41">
        <f>LN(G288+'Models training data'!$Y$7)</f>
        <v>5.1502738317218446</v>
      </c>
      <c r="AP288" s="41">
        <f t="shared" si="103"/>
        <v>0</v>
      </c>
      <c r="AQ288" s="41">
        <f t="shared" si="117"/>
        <v>1</v>
      </c>
      <c r="AR288" s="41">
        <f t="shared" si="118"/>
        <v>81597.900737729695</v>
      </c>
      <c r="AS288" s="41">
        <f t="shared" si="119"/>
        <v>105620.6098554651</v>
      </c>
      <c r="AT288" s="41">
        <f t="shared" si="120"/>
        <v>11.547009464914218</v>
      </c>
      <c r="AU288" s="41">
        <f t="shared" si="121"/>
        <v>106194.77109105722</v>
      </c>
      <c r="AV288" s="41">
        <f t="shared" si="122"/>
        <v>11.555150273013925</v>
      </c>
      <c r="AW288" s="41">
        <f t="shared" si="123"/>
        <v>105496.91946723699</v>
      </c>
      <c r="AX288" s="41">
        <f t="shared" si="124"/>
        <v>11.544610631447132</v>
      </c>
      <c r="AY288" s="41">
        <f t="shared" si="125"/>
        <v>11.450393682765188</v>
      </c>
      <c r="AZ288" s="41">
        <f t="shared" si="126"/>
        <v>11.407497397363386</v>
      </c>
    </row>
    <row r="289" spans="2:52" x14ac:dyDescent="0.25">
      <c r="B289" s="41" t="str">
        <f t="shared" si="127"/>
        <v>NY</v>
      </c>
      <c r="C289" s="46">
        <v>45381</v>
      </c>
      <c r="D289" s="45">
        <v>605.17488031309756</v>
      </c>
      <c r="E289" s="45">
        <v>125.80560837348951</v>
      </c>
      <c r="F289" s="45">
        <v>137.47368029861889</v>
      </c>
      <c r="G289" s="48">
        <v>110.58775255566268</v>
      </c>
      <c r="H289" s="44">
        <v>88893.740932334564</v>
      </c>
      <c r="I289" s="62">
        <f t="shared" si="104"/>
        <v>979.04192154086854</v>
      </c>
      <c r="J289" s="41">
        <f t="shared" si="105"/>
        <v>2024</v>
      </c>
      <c r="K289" s="41">
        <f t="shared" si="106"/>
        <v>118</v>
      </c>
      <c r="L289" s="41">
        <f t="shared" si="107"/>
        <v>13924</v>
      </c>
      <c r="M289" s="41">
        <f t="shared" si="108"/>
        <v>9.5413692489313302</v>
      </c>
      <c r="N289" s="41">
        <f t="shared" si="109"/>
        <v>1</v>
      </c>
      <c r="O289" s="41">
        <f t="shared" si="110"/>
        <v>3</v>
      </c>
      <c r="P289" s="41">
        <f t="shared" si="111"/>
        <v>0</v>
      </c>
      <c r="Q289" s="41">
        <f t="shared" si="111"/>
        <v>0</v>
      </c>
      <c r="R289" s="41">
        <f t="shared" si="111"/>
        <v>1</v>
      </c>
      <c r="S289" s="41">
        <f t="shared" si="111"/>
        <v>0</v>
      </c>
      <c r="T289" s="41">
        <f t="shared" si="112"/>
        <v>0</v>
      </c>
      <c r="U289" s="41">
        <f t="shared" si="112"/>
        <v>0</v>
      </c>
      <c r="V289" s="41">
        <f t="shared" si="112"/>
        <v>0</v>
      </c>
      <c r="W289" s="41">
        <f t="shared" si="112"/>
        <v>0</v>
      </c>
      <c r="X289" s="41">
        <f t="shared" si="113"/>
        <v>0</v>
      </c>
      <c r="Y289" s="41">
        <f t="shared" si="113"/>
        <v>0</v>
      </c>
      <c r="Z289" s="41">
        <f t="shared" si="113"/>
        <v>0</v>
      </c>
      <c r="AA289" s="41">
        <f t="shared" si="113"/>
        <v>0</v>
      </c>
      <c r="AB289" s="41">
        <f t="shared" si="114"/>
        <v>0</v>
      </c>
      <c r="AC289" s="41">
        <f t="shared" si="114"/>
        <v>0</v>
      </c>
      <c r="AD289" s="41">
        <f t="shared" si="114"/>
        <v>0</v>
      </c>
      <c r="AE289" s="41">
        <f t="shared" si="114"/>
        <v>1</v>
      </c>
      <c r="AF289" s="41">
        <f t="shared" si="115"/>
        <v>0</v>
      </c>
      <c r="AG289" s="48">
        <v>605.17488031309756</v>
      </c>
      <c r="AH289" s="48">
        <v>125.80560837348951</v>
      </c>
      <c r="AI289" s="48">
        <v>137.47368029861889</v>
      </c>
      <c r="AJ289" s="48">
        <v>110.58775255566268</v>
      </c>
      <c r="AK289" s="41">
        <f t="shared" si="116"/>
        <v>11.395197013312876</v>
      </c>
      <c r="AL289" s="41">
        <f>LN(D289+'Models training data'!$Y$4)</f>
        <v>6.7983662278439523</v>
      </c>
      <c r="AM289" s="41">
        <f>LN(E289+'Models training data'!$Y$5)</f>
        <v>5.2513184915732261</v>
      </c>
      <c r="AN289" s="41">
        <f>LN(F289+'Models training data'!$Y$6)</f>
        <v>5.208677980331899</v>
      </c>
      <c r="AO289" s="41">
        <f>LN(G289+'Models training data'!$Y$7)</f>
        <v>5.0763680154440651</v>
      </c>
      <c r="AP289" s="41">
        <f t="shared" si="103"/>
        <v>0</v>
      </c>
      <c r="AQ289" s="41">
        <f t="shared" si="117"/>
        <v>1</v>
      </c>
      <c r="AR289" s="41">
        <f t="shared" si="118"/>
        <v>81573.510424645952</v>
      </c>
      <c r="AS289" s="41">
        <f t="shared" si="119"/>
        <v>105596.51246542338</v>
      </c>
      <c r="AT289" s="41">
        <f t="shared" si="120"/>
        <v>11.546751847649439</v>
      </c>
      <c r="AU289" s="41">
        <f t="shared" si="121"/>
        <v>106234.39052654526</v>
      </c>
      <c r="AV289" s="41">
        <f t="shared" si="122"/>
        <v>11.555806360471104</v>
      </c>
      <c r="AW289" s="41">
        <f t="shared" si="123"/>
        <v>105484.60529802188</v>
      </c>
      <c r="AX289" s="41">
        <f t="shared" si="124"/>
        <v>11.544468879955172</v>
      </c>
      <c r="AY289" s="41">
        <f t="shared" si="125"/>
        <v>11.442537521653717</v>
      </c>
      <c r="AZ289" s="41">
        <f t="shared" si="126"/>
        <v>11.388785292926501</v>
      </c>
    </row>
    <row r="290" spans="2:52" x14ac:dyDescent="0.25">
      <c r="B290" s="41" t="str">
        <f t="shared" si="127"/>
        <v>NY</v>
      </c>
      <c r="C290" s="46">
        <v>45388</v>
      </c>
      <c r="D290" s="45">
        <v>536.12241621916826</v>
      </c>
      <c r="E290" s="45">
        <v>112.90280418674476</v>
      </c>
      <c r="F290" s="45">
        <v>138.05810846890387</v>
      </c>
      <c r="G290" s="48">
        <v>99.528977321319786</v>
      </c>
      <c r="H290" s="44">
        <v>87632.473490938486</v>
      </c>
      <c r="I290" s="62">
        <f t="shared" si="104"/>
        <v>886.61230619613673</v>
      </c>
      <c r="J290" s="41">
        <f t="shared" si="105"/>
        <v>2024</v>
      </c>
      <c r="K290" s="41">
        <f t="shared" si="106"/>
        <v>119</v>
      </c>
      <c r="L290" s="41">
        <f t="shared" si="107"/>
        <v>14161</v>
      </c>
      <c r="M290" s="41">
        <f t="shared" si="108"/>
        <v>9.5582469862230592</v>
      </c>
      <c r="N290" s="41">
        <f t="shared" si="109"/>
        <v>1</v>
      </c>
      <c r="O290" s="41">
        <f t="shared" si="110"/>
        <v>4</v>
      </c>
      <c r="P290" s="41">
        <f t="shared" si="111"/>
        <v>0</v>
      </c>
      <c r="Q290" s="41">
        <f t="shared" si="111"/>
        <v>0</v>
      </c>
      <c r="R290" s="41">
        <f t="shared" si="111"/>
        <v>0</v>
      </c>
      <c r="S290" s="41">
        <f t="shared" si="111"/>
        <v>1</v>
      </c>
      <c r="T290" s="41">
        <f t="shared" si="112"/>
        <v>0</v>
      </c>
      <c r="U290" s="41">
        <f t="shared" si="112"/>
        <v>0</v>
      </c>
      <c r="V290" s="41">
        <f t="shared" si="112"/>
        <v>0</v>
      </c>
      <c r="W290" s="41">
        <f t="shared" si="112"/>
        <v>0</v>
      </c>
      <c r="X290" s="41">
        <f t="shared" si="113"/>
        <v>0</v>
      </c>
      <c r="Y290" s="41">
        <f t="shared" si="113"/>
        <v>0</v>
      </c>
      <c r="Z290" s="41">
        <f t="shared" si="113"/>
        <v>0</v>
      </c>
      <c r="AA290" s="41">
        <f t="shared" si="113"/>
        <v>0</v>
      </c>
      <c r="AB290" s="41">
        <f t="shared" si="114"/>
        <v>0</v>
      </c>
      <c r="AC290" s="41">
        <f t="shared" si="114"/>
        <v>0</v>
      </c>
      <c r="AD290" s="41">
        <f t="shared" si="114"/>
        <v>0</v>
      </c>
      <c r="AE290" s="41">
        <f t="shared" si="114"/>
        <v>1</v>
      </c>
      <c r="AF290" s="41">
        <f t="shared" si="115"/>
        <v>0</v>
      </c>
      <c r="AG290" s="48">
        <v>536.12241621916826</v>
      </c>
      <c r="AH290" s="48">
        <v>112.90280418674476</v>
      </c>
      <c r="AI290" s="48">
        <v>138.05810846890387</v>
      </c>
      <c r="AJ290" s="48">
        <v>99.528977321319786</v>
      </c>
      <c r="AK290" s="41">
        <f t="shared" si="116"/>
        <v>11.380906910182842</v>
      </c>
      <c r="AL290" s="41">
        <f>LN(D290+'Models training data'!$Y$4)</f>
        <v>6.7182026173787817</v>
      </c>
      <c r="AM290" s="41">
        <f>LN(E290+'Models training data'!$Y$5)</f>
        <v>5.1813052899096679</v>
      </c>
      <c r="AN290" s="41">
        <f>LN(F290+'Models training data'!$Y$6)</f>
        <v>5.2118690619898018</v>
      </c>
      <c r="AO290" s="41">
        <f>LN(G290+'Models training data'!$Y$7)</f>
        <v>5.0048345753030024</v>
      </c>
      <c r="AP290" s="41">
        <f t="shared" si="103"/>
        <v>0</v>
      </c>
      <c r="AQ290" s="41">
        <f t="shared" si="117"/>
        <v>1</v>
      </c>
      <c r="AR290" s="41">
        <f t="shared" si="118"/>
        <v>81180.803405372833</v>
      </c>
      <c r="AS290" s="41">
        <f t="shared" si="119"/>
        <v>105205.05439274701</v>
      </c>
      <c r="AT290" s="41">
        <f t="shared" si="120"/>
        <v>11.543341511645956</v>
      </c>
      <c r="AU290" s="41">
        <f t="shared" si="121"/>
        <v>105996.76023137363</v>
      </c>
      <c r="AV290" s="41">
        <f t="shared" si="122"/>
        <v>11.554597672677922</v>
      </c>
      <c r="AW290" s="41">
        <f t="shared" si="123"/>
        <v>105197.03613926537</v>
      </c>
      <c r="AX290" s="41">
        <f t="shared" si="124"/>
        <v>11.542170124875335</v>
      </c>
      <c r="AY290" s="41">
        <f t="shared" si="125"/>
        <v>11.437699813823773</v>
      </c>
      <c r="AZ290" s="41">
        <f t="shared" si="126"/>
        <v>11.376409181827496</v>
      </c>
    </row>
    <row r="291" spans="2:52" x14ac:dyDescent="0.25">
      <c r="B291" s="41" t="str">
        <f t="shared" si="127"/>
        <v>NY</v>
      </c>
      <c r="C291" s="46">
        <v>45395</v>
      </c>
      <c r="D291" s="45">
        <v>487.78569135341775</v>
      </c>
      <c r="E291" s="45">
        <v>106.45140209337238</v>
      </c>
      <c r="F291" s="45">
        <v>135.66713859813237</v>
      </c>
      <c r="G291" s="48">
        <v>107.27012000446084</v>
      </c>
      <c r="H291" s="44">
        <v>87510.267992685418</v>
      </c>
      <c r="I291" s="62">
        <f t="shared" si="104"/>
        <v>837.1743520493834</v>
      </c>
      <c r="J291" s="41">
        <f t="shared" si="105"/>
        <v>2024</v>
      </c>
      <c r="K291" s="41">
        <f t="shared" si="106"/>
        <v>120</v>
      </c>
      <c r="L291" s="41">
        <f t="shared" si="107"/>
        <v>14400</v>
      </c>
      <c r="M291" s="41">
        <f t="shared" si="108"/>
        <v>9.5749834855640916</v>
      </c>
      <c r="N291" s="41">
        <f t="shared" si="109"/>
        <v>1</v>
      </c>
      <c r="O291" s="41">
        <f t="shared" si="110"/>
        <v>4</v>
      </c>
      <c r="P291" s="41">
        <f t="shared" si="111"/>
        <v>0</v>
      </c>
      <c r="Q291" s="41">
        <f t="shared" si="111"/>
        <v>0</v>
      </c>
      <c r="R291" s="41">
        <f t="shared" si="111"/>
        <v>0</v>
      </c>
      <c r="S291" s="41">
        <f t="shared" si="111"/>
        <v>1</v>
      </c>
      <c r="T291" s="41">
        <f t="shared" si="112"/>
        <v>0</v>
      </c>
      <c r="U291" s="41">
        <f t="shared" si="112"/>
        <v>0</v>
      </c>
      <c r="V291" s="41">
        <f t="shared" si="112"/>
        <v>0</v>
      </c>
      <c r="W291" s="41">
        <f t="shared" si="112"/>
        <v>0</v>
      </c>
      <c r="X291" s="41">
        <f t="shared" si="113"/>
        <v>0</v>
      </c>
      <c r="Y291" s="41">
        <f t="shared" si="113"/>
        <v>0</v>
      </c>
      <c r="Z291" s="41">
        <f t="shared" si="113"/>
        <v>0</v>
      </c>
      <c r="AA291" s="41">
        <f t="shared" si="113"/>
        <v>0</v>
      </c>
      <c r="AB291" s="41">
        <f t="shared" si="114"/>
        <v>0</v>
      </c>
      <c r="AC291" s="41">
        <f t="shared" si="114"/>
        <v>0</v>
      </c>
      <c r="AD291" s="41">
        <f t="shared" si="114"/>
        <v>0</v>
      </c>
      <c r="AE291" s="41">
        <f t="shared" si="114"/>
        <v>1</v>
      </c>
      <c r="AF291" s="41">
        <f t="shared" si="115"/>
        <v>0</v>
      </c>
      <c r="AG291" s="48">
        <v>487.78569135341775</v>
      </c>
      <c r="AH291" s="48">
        <v>106.45140209337238</v>
      </c>
      <c r="AI291" s="48">
        <v>135.66713859813237</v>
      </c>
      <c r="AJ291" s="48">
        <v>107.27012000446084</v>
      </c>
      <c r="AK291" s="41">
        <f t="shared" si="116"/>
        <v>11.379511413948745</v>
      </c>
      <c r="AL291" s="41">
        <f>LN(D291+'Models training data'!$Y$4)</f>
        <v>6.65800131848723</v>
      </c>
      <c r="AM291" s="41">
        <f>LN(E291+'Models training data'!$Y$5)</f>
        <v>5.1443703454707954</v>
      </c>
      <c r="AN291" s="41">
        <f>LN(F291+'Models training data'!$Y$6)</f>
        <v>5.1987490573871247</v>
      </c>
      <c r="AO291" s="41">
        <f>LN(G291+'Models training data'!$Y$7)</f>
        <v>5.0554400898722056</v>
      </c>
      <c r="AP291" s="41">
        <f t="shared" si="103"/>
        <v>0</v>
      </c>
      <c r="AQ291" s="41">
        <f t="shared" si="117"/>
        <v>1</v>
      </c>
      <c r="AR291" s="41">
        <f t="shared" si="118"/>
        <v>81156.413092289091</v>
      </c>
      <c r="AS291" s="41">
        <f t="shared" si="119"/>
        <v>105180.95700270531</v>
      </c>
      <c r="AT291" s="41">
        <f t="shared" si="120"/>
        <v>11.543083894381176</v>
      </c>
      <c r="AU291" s="41">
        <f t="shared" si="121"/>
        <v>106038.73706421332</v>
      </c>
      <c r="AV291" s="41">
        <f t="shared" si="122"/>
        <v>11.555287650538482</v>
      </c>
      <c r="AW291" s="41">
        <f t="shared" si="123"/>
        <v>105184.92806735839</v>
      </c>
      <c r="AX291" s="41">
        <f t="shared" si="124"/>
        <v>11.542030745821208</v>
      </c>
      <c r="AY291" s="41">
        <f t="shared" si="125"/>
        <v>11.43682316218101</v>
      </c>
      <c r="AZ291" s="41">
        <f t="shared" si="126"/>
        <v>11.379471718680687</v>
      </c>
    </row>
    <row r="292" spans="2:52" x14ac:dyDescent="0.25">
      <c r="B292" s="41" t="str">
        <f t="shared" si="127"/>
        <v>NY</v>
      </c>
      <c r="C292" s="46">
        <v>45402</v>
      </c>
      <c r="D292" s="45">
        <v>453.94998394739247</v>
      </c>
      <c r="E292" s="45">
        <v>103.2257010466862</v>
      </c>
      <c r="F292" s="45">
        <v>150.66070757996044</v>
      </c>
      <c r="G292" s="48">
        <v>117.77595650000784</v>
      </c>
      <c r="H292" s="44">
        <v>88495.940799278076</v>
      </c>
      <c r="I292" s="62">
        <f t="shared" si="104"/>
        <v>825.61234907404696</v>
      </c>
      <c r="J292" s="41">
        <f t="shared" si="105"/>
        <v>2024</v>
      </c>
      <c r="K292" s="41">
        <f t="shared" si="106"/>
        <v>121</v>
      </c>
      <c r="L292" s="41">
        <f t="shared" si="107"/>
        <v>14641</v>
      </c>
      <c r="M292" s="41">
        <f t="shared" si="108"/>
        <v>9.5915810911934827</v>
      </c>
      <c r="N292" s="41">
        <f t="shared" si="109"/>
        <v>1</v>
      </c>
      <c r="O292" s="41">
        <f t="shared" si="110"/>
        <v>4</v>
      </c>
      <c r="P292" s="41">
        <f t="shared" si="111"/>
        <v>0</v>
      </c>
      <c r="Q292" s="41">
        <f t="shared" si="111"/>
        <v>0</v>
      </c>
      <c r="R292" s="41">
        <f t="shared" si="111"/>
        <v>0</v>
      </c>
      <c r="S292" s="41">
        <f t="shared" si="111"/>
        <v>1</v>
      </c>
      <c r="T292" s="41">
        <f t="shared" si="112"/>
        <v>0</v>
      </c>
      <c r="U292" s="41">
        <f t="shared" si="112"/>
        <v>0</v>
      </c>
      <c r="V292" s="41">
        <f t="shared" si="112"/>
        <v>0</v>
      </c>
      <c r="W292" s="41">
        <f t="shared" si="112"/>
        <v>0</v>
      </c>
      <c r="X292" s="41">
        <f t="shared" si="113"/>
        <v>0</v>
      </c>
      <c r="Y292" s="41">
        <f t="shared" si="113"/>
        <v>0</v>
      </c>
      <c r="Z292" s="41">
        <f t="shared" si="113"/>
        <v>0</v>
      </c>
      <c r="AA292" s="41">
        <f t="shared" si="113"/>
        <v>0</v>
      </c>
      <c r="AB292" s="41">
        <f t="shared" si="114"/>
        <v>0</v>
      </c>
      <c r="AC292" s="41">
        <f t="shared" si="114"/>
        <v>0</v>
      </c>
      <c r="AD292" s="41">
        <f t="shared" si="114"/>
        <v>0</v>
      </c>
      <c r="AE292" s="41">
        <f t="shared" si="114"/>
        <v>1</v>
      </c>
      <c r="AF292" s="41">
        <f t="shared" si="115"/>
        <v>0</v>
      </c>
      <c r="AG292" s="48">
        <v>453.94998394739247</v>
      </c>
      <c r="AH292" s="48">
        <v>103.2257010466862</v>
      </c>
      <c r="AI292" s="48">
        <v>150.66070757996044</v>
      </c>
      <c r="AJ292" s="48">
        <v>117.77595650000784</v>
      </c>
      <c r="AK292" s="41">
        <f t="shared" si="116"/>
        <v>11.390711963269288</v>
      </c>
      <c r="AL292" s="41">
        <f>LN(D292+'Models training data'!$Y$4)</f>
        <v>6.6135945519613495</v>
      </c>
      <c r="AM292" s="41">
        <f>LN(E292+'Models training data'!$Y$5)</f>
        <v>5.1253783766827592</v>
      </c>
      <c r="AN292" s="41">
        <f>LN(F292+'Models training data'!$Y$6)</f>
        <v>5.2783145956631694</v>
      </c>
      <c r="AO292" s="41">
        <f>LN(G292+'Models training data'!$Y$7)</f>
        <v>5.1202630328685119</v>
      </c>
      <c r="AP292" s="41">
        <f t="shared" si="103"/>
        <v>0</v>
      </c>
      <c r="AQ292" s="41">
        <f t="shared" si="117"/>
        <v>1</v>
      </c>
      <c r="AR292" s="41">
        <f t="shared" si="118"/>
        <v>81132.022779205348</v>
      </c>
      <c r="AS292" s="41">
        <f t="shared" si="119"/>
        <v>105156.85961266363</v>
      </c>
      <c r="AT292" s="41">
        <f t="shared" si="120"/>
        <v>11.542826277116395</v>
      </c>
      <c r="AU292" s="41">
        <f t="shared" si="121"/>
        <v>106081.8925957288</v>
      </c>
      <c r="AV292" s="41">
        <f t="shared" si="122"/>
        <v>11.555994573600731</v>
      </c>
      <c r="AW292" s="41">
        <f t="shared" si="123"/>
        <v>105172.92047853414</v>
      </c>
      <c r="AX292" s="41">
        <f t="shared" si="124"/>
        <v>11.541892523453061</v>
      </c>
      <c r="AY292" s="41">
        <f t="shared" si="125"/>
        <v>11.438621982061862</v>
      </c>
      <c r="AZ292" s="41">
        <f t="shared" si="126"/>
        <v>11.393276620317142</v>
      </c>
    </row>
    <row r="293" spans="2:52" x14ac:dyDescent="0.25">
      <c r="B293" s="41" t="str">
        <f t="shared" si="127"/>
        <v>NY</v>
      </c>
      <c r="C293" s="46">
        <v>45409</v>
      </c>
      <c r="D293" s="45">
        <v>430.26498876317476</v>
      </c>
      <c r="E293" s="45">
        <v>101.6128505233431</v>
      </c>
      <c r="F293" s="45">
        <v>169.29681369316168</v>
      </c>
      <c r="G293" s="48">
        <v>129.53143459951872</v>
      </c>
      <c r="H293" s="44">
        <v>89674.086139328618</v>
      </c>
      <c r="I293" s="62">
        <f t="shared" si="104"/>
        <v>830.70608757919831</v>
      </c>
      <c r="J293" s="41">
        <f t="shared" si="105"/>
        <v>2024</v>
      </c>
      <c r="K293" s="41">
        <f t="shared" si="106"/>
        <v>122</v>
      </c>
      <c r="L293" s="41">
        <f t="shared" si="107"/>
        <v>14884</v>
      </c>
      <c r="M293" s="41">
        <f t="shared" si="108"/>
        <v>9.6080420894665135</v>
      </c>
      <c r="N293" s="41">
        <f t="shared" si="109"/>
        <v>1</v>
      </c>
      <c r="O293" s="41">
        <f t="shared" si="110"/>
        <v>4</v>
      </c>
      <c r="P293" s="41">
        <f t="shared" si="111"/>
        <v>0</v>
      </c>
      <c r="Q293" s="41">
        <f t="shared" si="111"/>
        <v>0</v>
      </c>
      <c r="R293" s="41">
        <f t="shared" si="111"/>
        <v>0</v>
      </c>
      <c r="S293" s="41">
        <f t="shared" si="111"/>
        <v>1</v>
      </c>
      <c r="T293" s="41">
        <f t="shared" si="112"/>
        <v>0</v>
      </c>
      <c r="U293" s="41">
        <f t="shared" si="112"/>
        <v>0</v>
      </c>
      <c r="V293" s="41">
        <f t="shared" si="112"/>
        <v>0</v>
      </c>
      <c r="W293" s="41">
        <f t="shared" si="112"/>
        <v>0</v>
      </c>
      <c r="X293" s="41">
        <f t="shared" si="113"/>
        <v>0</v>
      </c>
      <c r="Y293" s="41">
        <f t="shared" si="113"/>
        <v>0</v>
      </c>
      <c r="Z293" s="41">
        <f t="shared" si="113"/>
        <v>0</v>
      </c>
      <c r="AA293" s="41">
        <f t="shared" si="113"/>
        <v>0</v>
      </c>
      <c r="AB293" s="41">
        <f t="shared" si="114"/>
        <v>0</v>
      </c>
      <c r="AC293" s="41">
        <f t="shared" si="114"/>
        <v>0</v>
      </c>
      <c r="AD293" s="41">
        <f t="shared" si="114"/>
        <v>0</v>
      </c>
      <c r="AE293" s="41">
        <f t="shared" si="114"/>
        <v>1</v>
      </c>
      <c r="AF293" s="41">
        <f t="shared" si="115"/>
        <v>0</v>
      </c>
      <c r="AG293" s="48">
        <v>430.26498876317476</v>
      </c>
      <c r="AH293" s="48">
        <v>101.6128505233431</v>
      </c>
      <c r="AI293" s="48">
        <v>169.29681369316168</v>
      </c>
      <c r="AJ293" s="48">
        <v>129.53143459951872</v>
      </c>
      <c r="AK293" s="41">
        <f t="shared" si="116"/>
        <v>11.403937111540959</v>
      </c>
      <c r="AL293" s="41">
        <f>LN(D293+'Models training data'!$Y$4)</f>
        <v>6.581293181069916</v>
      </c>
      <c r="AM293" s="41">
        <f>LN(E293+'Models training data'!$Y$5)</f>
        <v>5.115745396458407</v>
      </c>
      <c r="AN293" s="41">
        <f>LN(F293+'Models training data'!$Y$6)</f>
        <v>5.3691266427076787</v>
      </c>
      <c r="AO293" s="41">
        <f>LN(G293+'Models training data'!$Y$7)</f>
        <v>5.1881389758356393</v>
      </c>
      <c r="AP293" s="41">
        <f t="shared" si="103"/>
        <v>0</v>
      </c>
      <c r="AQ293" s="41">
        <f t="shared" si="117"/>
        <v>1</v>
      </c>
      <c r="AR293" s="41">
        <f t="shared" si="118"/>
        <v>81107.632466121606</v>
      </c>
      <c r="AS293" s="41">
        <f t="shared" si="119"/>
        <v>105132.76222262192</v>
      </c>
      <c r="AT293" s="41">
        <f t="shared" si="120"/>
        <v>11.542568659851616</v>
      </c>
      <c r="AU293" s="41">
        <f t="shared" si="121"/>
        <v>106126.22682592012</v>
      </c>
      <c r="AV293" s="41">
        <f t="shared" si="122"/>
        <v>11.556718441864675</v>
      </c>
      <c r="AW293" s="41">
        <f t="shared" si="123"/>
        <v>105161.01171872189</v>
      </c>
      <c r="AX293" s="41">
        <f t="shared" si="124"/>
        <v>11.541755438730473</v>
      </c>
      <c r="AY293" s="41">
        <f t="shared" si="125"/>
        <v>11.44135271498623</v>
      </c>
      <c r="AZ293" s="41">
        <f t="shared" si="126"/>
        <v>11.408971817422637</v>
      </c>
    </row>
    <row r="294" spans="2:52" x14ac:dyDescent="0.25">
      <c r="B294" s="41" t="str">
        <f t="shared" si="127"/>
        <v>NY</v>
      </c>
      <c r="C294" s="46">
        <v>45416</v>
      </c>
      <c r="D294" s="45">
        <v>1126.33184129747</v>
      </c>
      <c r="E294" s="45">
        <v>322.45954432776131</v>
      </c>
      <c r="F294" s="45">
        <v>261.41748852879692</v>
      </c>
      <c r="G294" s="48">
        <v>142.48236630442162</v>
      </c>
      <c r="H294" s="44">
        <v>106434.25990720857</v>
      </c>
      <c r="I294" s="62">
        <f t="shared" si="104"/>
        <v>1852.6912404584498</v>
      </c>
      <c r="J294" s="41">
        <f t="shared" si="105"/>
        <v>2024</v>
      </c>
      <c r="K294" s="41">
        <f t="shared" si="106"/>
        <v>123</v>
      </c>
      <c r="L294" s="41">
        <f t="shared" si="107"/>
        <v>15129</v>
      </c>
      <c r="M294" s="41">
        <f t="shared" si="108"/>
        <v>9.6243687107448341</v>
      </c>
      <c r="N294" s="41">
        <f t="shared" si="109"/>
        <v>1</v>
      </c>
      <c r="O294" s="41">
        <f t="shared" si="110"/>
        <v>5</v>
      </c>
      <c r="P294" s="41">
        <f t="shared" si="111"/>
        <v>0</v>
      </c>
      <c r="Q294" s="41">
        <f t="shared" si="111"/>
        <v>0</v>
      </c>
      <c r="R294" s="41">
        <f t="shared" si="111"/>
        <v>0</v>
      </c>
      <c r="S294" s="41">
        <f t="shared" si="111"/>
        <v>0</v>
      </c>
      <c r="T294" s="41">
        <f t="shared" si="112"/>
        <v>1</v>
      </c>
      <c r="U294" s="41">
        <f t="shared" si="112"/>
        <v>0</v>
      </c>
      <c r="V294" s="41">
        <f t="shared" si="112"/>
        <v>0</v>
      </c>
      <c r="W294" s="41">
        <f t="shared" si="112"/>
        <v>0</v>
      </c>
      <c r="X294" s="41">
        <f t="shared" si="113"/>
        <v>0</v>
      </c>
      <c r="Y294" s="41">
        <f t="shared" si="113"/>
        <v>0</v>
      </c>
      <c r="Z294" s="41">
        <f t="shared" si="113"/>
        <v>0</v>
      </c>
      <c r="AA294" s="41">
        <f t="shared" si="113"/>
        <v>0</v>
      </c>
      <c r="AB294" s="41">
        <f t="shared" si="114"/>
        <v>0</v>
      </c>
      <c r="AC294" s="41">
        <f t="shared" si="114"/>
        <v>0</v>
      </c>
      <c r="AD294" s="41">
        <f t="shared" si="114"/>
        <v>0</v>
      </c>
      <c r="AE294" s="41">
        <f t="shared" si="114"/>
        <v>1</v>
      </c>
      <c r="AF294" s="41">
        <f t="shared" si="115"/>
        <v>0</v>
      </c>
      <c r="AG294" s="48">
        <v>1126.33184129747</v>
      </c>
      <c r="AH294" s="48">
        <v>322.45954432776131</v>
      </c>
      <c r="AI294" s="48">
        <v>261.41748852879692</v>
      </c>
      <c r="AJ294" s="48">
        <v>142.48236630442162</v>
      </c>
      <c r="AK294" s="41">
        <f t="shared" si="116"/>
        <v>11.575282795670612</v>
      </c>
      <c r="AL294" s="41">
        <f>LN(D294+'Models training data'!$Y$4)</f>
        <v>7.2566772467654701</v>
      </c>
      <c r="AM294" s="41">
        <f>LN(E294+'Models training data'!$Y$5)</f>
        <v>5.9596426335892021</v>
      </c>
      <c r="AN294" s="41">
        <f>LN(F294+'Models training data'!$Y$6)</f>
        <v>5.7261829416605368</v>
      </c>
      <c r="AO294" s="41">
        <f>LN(G294+'Models training data'!$Y$7)</f>
        <v>5.2579421467765632</v>
      </c>
      <c r="AP294" s="41">
        <f t="shared" si="103"/>
        <v>0</v>
      </c>
      <c r="AQ294" s="41">
        <f t="shared" si="117"/>
        <v>1</v>
      </c>
      <c r="AR294" s="41">
        <f t="shared" si="118"/>
        <v>89928.076658905018</v>
      </c>
      <c r="AS294" s="41">
        <f t="shared" si="119"/>
        <v>113951.13503103663</v>
      </c>
      <c r="AT294" s="41">
        <f t="shared" si="120"/>
        <v>11.643826858022857</v>
      </c>
      <c r="AU294" s="41">
        <f t="shared" si="121"/>
        <v>114930.09303534805</v>
      </c>
      <c r="AV294" s="41">
        <f t="shared" si="122"/>
        <v>11.657784360070426</v>
      </c>
      <c r="AW294" s="41">
        <f t="shared" si="123"/>
        <v>114053.99047261327</v>
      </c>
      <c r="AX294" s="41">
        <f t="shared" si="124"/>
        <v>11.644012273951837</v>
      </c>
      <c r="AY294" s="41">
        <f t="shared" si="125"/>
        <v>11.493112460873901</v>
      </c>
      <c r="AZ294" s="41">
        <f t="shared" si="126"/>
        <v>11.492906205978748</v>
      </c>
    </row>
    <row r="295" spans="2:52" x14ac:dyDescent="0.25">
      <c r="B295" s="41" t="str">
        <f t="shared" si="127"/>
        <v>NY</v>
      </c>
      <c r="C295" s="46">
        <v>45423</v>
      </c>
      <c r="D295" s="45">
        <v>1621.8301015631087</v>
      </c>
      <c r="E295" s="45">
        <v>435.5994224206313</v>
      </c>
      <c r="F295" s="45">
        <v>273.07443408395528</v>
      </c>
      <c r="G295" s="48">
        <v>156.73038175935889</v>
      </c>
      <c r="H295" s="44">
        <v>109333.76736285265</v>
      </c>
      <c r="I295" s="62">
        <f t="shared" si="104"/>
        <v>2487.2343398270541</v>
      </c>
      <c r="J295" s="41">
        <f t="shared" si="105"/>
        <v>2024</v>
      </c>
      <c r="K295" s="41">
        <f t="shared" si="106"/>
        <v>124</v>
      </c>
      <c r="L295" s="41">
        <f t="shared" si="107"/>
        <v>15376</v>
      </c>
      <c r="M295" s="41">
        <f t="shared" si="108"/>
        <v>9.6405631312100741</v>
      </c>
      <c r="N295" s="41">
        <f t="shared" si="109"/>
        <v>1</v>
      </c>
      <c r="O295" s="41">
        <f t="shared" si="110"/>
        <v>5</v>
      </c>
      <c r="P295" s="41">
        <f t="shared" si="111"/>
        <v>0</v>
      </c>
      <c r="Q295" s="41">
        <f t="shared" si="111"/>
        <v>0</v>
      </c>
      <c r="R295" s="41">
        <f t="shared" si="111"/>
        <v>0</v>
      </c>
      <c r="S295" s="41">
        <f t="shared" si="111"/>
        <v>0</v>
      </c>
      <c r="T295" s="41">
        <f t="shared" si="112"/>
        <v>1</v>
      </c>
      <c r="U295" s="41">
        <f t="shared" si="112"/>
        <v>0</v>
      </c>
      <c r="V295" s="41">
        <f t="shared" si="112"/>
        <v>0</v>
      </c>
      <c r="W295" s="41">
        <f t="shared" si="112"/>
        <v>0</v>
      </c>
      <c r="X295" s="41">
        <f t="shared" si="113"/>
        <v>0</v>
      </c>
      <c r="Y295" s="41">
        <f t="shared" si="113"/>
        <v>0</v>
      </c>
      <c r="Z295" s="41">
        <f t="shared" si="113"/>
        <v>0</v>
      </c>
      <c r="AA295" s="41">
        <f t="shared" si="113"/>
        <v>0</v>
      </c>
      <c r="AB295" s="41">
        <f t="shared" si="114"/>
        <v>0</v>
      </c>
      <c r="AC295" s="41">
        <f t="shared" si="114"/>
        <v>0</v>
      </c>
      <c r="AD295" s="41">
        <f t="shared" si="114"/>
        <v>0</v>
      </c>
      <c r="AE295" s="41">
        <f t="shared" si="114"/>
        <v>1</v>
      </c>
      <c r="AF295" s="41">
        <f t="shared" si="115"/>
        <v>0</v>
      </c>
      <c r="AG295" s="48">
        <v>1621.8301015631087</v>
      </c>
      <c r="AH295" s="48">
        <v>435.5994224206313</v>
      </c>
      <c r="AI295" s="48">
        <v>273.07443408395528</v>
      </c>
      <c r="AJ295" s="48">
        <v>156.73038175935889</v>
      </c>
      <c r="AK295" s="41">
        <f t="shared" si="116"/>
        <v>11.602160568472481</v>
      </c>
      <c r="AL295" s="41">
        <f>LN(D295+'Models training data'!$Y$4)</f>
        <v>7.5564472231047617</v>
      </c>
      <c r="AM295" s="41">
        <f>LN(E295+'Models training data'!$Y$5)</f>
        <v>6.2158303676263778</v>
      </c>
      <c r="AN295" s="41">
        <f>LN(F295+'Models training data'!$Y$6)</f>
        <v>5.7634746397917684</v>
      </c>
      <c r="AO295" s="41">
        <f>LN(G295+'Models training data'!$Y$7)</f>
        <v>5.3294953202264921</v>
      </c>
      <c r="AP295" s="41">
        <f t="shared" si="103"/>
        <v>0</v>
      </c>
      <c r="AQ295" s="41">
        <f t="shared" si="117"/>
        <v>1</v>
      </c>
      <c r="AR295" s="41">
        <f t="shared" si="118"/>
        <v>89903.686345821276</v>
      </c>
      <c r="AS295" s="41">
        <f t="shared" si="119"/>
        <v>113927.03764099492</v>
      </c>
      <c r="AT295" s="41">
        <f t="shared" si="120"/>
        <v>11.643569240758076</v>
      </c>
      <c r="AU295" s="41">
        <f t="shared" si="121"/>
        <v>114976.784662891</v>
      </c>
      <c r="AV295" s="41">
        <f t="shared" si="122"/>
        <v>11.658542118737749</v>
      </c>
      <c r="AW295" s="41">
        <f t="shared" si="123"/>
        <v>114042.27456933567</v>
      </c>
      <c r="AX295" s="41">
        <f t="shared" si="124"/>
        <v>11.643877409249214</v>
      </c>
      <c r="AY295" s="41">
        <f t="shared" si="125"/>
        <v>11.52058864296278</v>
      </c>
      <c r="AZ295" s="41">
        <f t="shared" si="126"/>
        <v>11.519575045308592</v>
      </c>
    </row>
    <row r="296" spans="2:52" x14ac:dyDescent="0.25">
      <c r="B296" s="41" t="str">
        <f t="shared" si="127"/>
        <v>NY</v>
      </c>
      <c r="C296" s="46">
        <v>45430</v>
      </c>
      <c r="D296" s="45">
        <v>1977.0128618756048</v>
      </c>
      <c r="E296" s="45">
        <v>494.91305796963383</v>
      </c>
      <c r="F296" s="45">
        <v>276.70945549178191</v>
      </c>
      <c r="G296" s="48">
        <v>172.40339781774429</v>
      </c>
      <c r="H296" s="44">
        <v>110952.39791845049</v>
      </c>
      <c r="I296" s="62">
        <f t="shared" si="104"/>
        <v>2921.0387731547648</v>
      </c>
      <c r="J296" s="41">
        <f t="shared" si="105"/>
        <v>2024</v>
      </c>
      <c r="K296" s="41">
        <f t="shared" si="106"/>
        <v>125</v>
      </c>
      <c r="L296" s="41">
        <f t="shared" si="107"/>
        <v>15625</v>
      </c>
      <c r="M296" s="41">
        <f t="shared" si="108"/>
        <v>9.656627474604603</v>
      </c>
      <c r="N296" s="41">
        <f t="shared" si="109"/>
        <v>1</v>
      </c>
      <c r="O296" s="41">
        <f t="shared" si="110"/>
        <v>5</v>
      </c>
      <c r="P296" s="41">
        <f t="shared" si="111"/>
        <v>0</v>
      </c>
      <c r="Q296" s="41">
        <f t="shared" si="111"/>
        <v>0</v>
      </c>
      <c r="R296" s="41">
        <f t="shared" si="111"/>
        <v>0</v>
      </c>
      <c r="S296" s="41">
        <f t="shared" si="111"/>
        <v>0</v>
      </c>
      <c r="T296" s="41">
        <f t="shared" si="112"/>
        <v>1</v>
      </c>
      <c r="U296" s="41">
        <f t="shared" si="112"/>
        <v>0</v>
      </c>
      <c r="V296" s="41">
        <f t="shared" si="112"/>
        <v>0</v>
      </c>
      <c r="W296" s="41">
        <f t="shared" si="112"/>
        <v>0</v>
      </c>
      <c r="X296" s="41">
        <f t="shared" si="113"/>
        <v>0</v>
      </c>
      <c r="Y296" s="41">
        <f t="shared" si="113"/>
        <v>0</v>
      </c>
      <c r="Z296" s="41">
        <f t="shared" si="113"/>
        <v>0</v>
      </c>
      <c r="AA296" s="41">
        <f t="shared" si="113"/>
        <v>0</v>
      </c>
      <c r="AB296" s="41">
        <f t="shared" si="114"/>
        <v>0</v>
      </c>
      <c r="AC296" s="41">
        <f t="shared" si="114"/>
        <v>0</v>
      </c>
      <c r="AD296" s="41">
        <f t="shared" si="114"/>
        <v>0</v>
      </c>
      <c r="AE296" s="41">
        <f t="shared" si="114"/>
        <v>1</v>
      </c>
      <c r="AF296" s="41">
        <f t="shared" si="115"/>
        <v>0</v>
      </c>
      <c r="AG296" s="48">
        <v>1977.0128618756048</v>
      </c>
      <c r="AH296" s="48">
        <v>494.91305796963383</v>
      </c>
      <c r="AI296" s="48">
        <v>276.70945549178191</v>
      </c>
      <c r="AJ296" s="48">
        <v>172.40339781774429</v>
      </c>
      <c r="AK296" s="41">
        <f t="shared" si="116"/>
        <v>11.616856540731522</v>
      </c>
      <c r="AL296" s="41">
        <f>LN(D296+'Models training data'!$Y$4)</f>
        <v>7.7267504824390114</v>
      </c>
      <c r="AM296" s="41">
        <f>LN(E296+'Models training data'!$Y$5)</f>
        <v>6.3278031029886268</v>
      </c>
      <c r="AN296" s="41">
        <f>LN(F296+'Models training data'!$Y$6)</f>
        <v>5.7748246118931537</v>
      </c>
      <c r="AO296" s="41">
        <f>LN(G296+'Models training data'!$Y$7)</f>
        <v>5.4027081536072918</v>
      </c>
      <c r="AP296" s="41">
        <f t="shared" si="103"/>
        <v>0</v>
      </c>
      <c r="AQ296" s="41">
        <f t="shared" si="117"/>
        <v>1</v>
      </c>
      <c r="AR296" s="41">
        <f t="shared" si="118"/>
        <v>89879.296032737533</v>
      </c>
      <c r="AS296" s="41">
        <f t="shared" si="119"/>
        <v>113902.94025095322</v>
      </c>
      <c r="AT296" s="41">
        <f t="shared" si="120"/>
        <v>11.643311623493297</v>
      </c>
      <c r="AU296" s="41">
        <f t="shared" si="121"/>
        <v>115024.65498910978</v>
      </c>
      <c r="AV296" s="41">
        <f t="shared" si="122"/>
        <v>11.659316822606764</v>
      </c>
      <c r="AW296" s="41">
        <f t="shared" si="123"/>
        <v>114030.65277071483</v>
      </c>
      <c r="AX296" s="41">
        <f t="shared" si="124"/>
        <v>11.643743627808909</v>
      </c>
      <c r="AY296" s="41">
        <f t="shared" si="125"/>
        <v>11.538049888365602</v>
      </c>
      <c r="AZ296" s="41">
        <f t="shared" si="126"/>
        <v>11.536507222110913</v>
      </c>
    </row>
    <row r="297" spans="2:52" x14ac:dyDescent="0.25">
      <c r="B297" s="41" t="str">
        <f t="shared" si="127"/>
        <v>NY</v>
      </c>
      <c r="C297" s="46">
        <v>45437</v>
      </c>
      <c r="D297" s="45">
        <v>2234.0581120021666</v>
      </c>
      <c r="E297" s="45">
        <v>527.34100921172831</v>
      </c>
      <c r="F297" s="45">
        <v>279.56697775339848</v>
      </c>
      <c r="G297" s="48">
        <v>189.64373538776371</v>
      </c>
      <c r="H297" s="44">
        <v>112120.99459842793</v>
      </c>
      <c r="I297" s="62">
        <f t="shared" si="104"/>
        <v>3230.609834355057</v>
      </c>
      <c r="J297" s="41">
        <f t="shared" si="105"/>
        <v>2024</v>
      </c>
      <c r="K297" s="41">
        <f t="shared" si="106"/>
        <v>126</v>
      </c>
      <c r="L297" s="41">
        <f t="shared" si="107"/>
        <v>15876</v>
      </c>
      <c r="M297" s="41">
        <f t="shared" si="108"/>
        <v>9.6725638139029559</v>
      </c>
      <c r="N297" s="41">
        <f t="shared" si="109"/>
        <v>1</v>
      </c>
      <c r="O297" s="41">
        <f t="shared" si="110"/>
        <v>5</v>
      </c>
      <c r="P297" s="41">
        <f t="shared" si="111"/>
        <v>0</v>
      </c>
      <c r="Q297" s="41">
        <f t="shared" si="111"/>
        <v>0</v>
      </c>
      <c r="R297" s="41">
        <f t="shared" si="111"/>
        <v>0</v>
      </c>
      <c r="S297" s="41">
        <f t="shared" si="111"/>
        <v>0</v>
      </c>
      <c r="T297" s="41">
        <f t="shared" si="112"/>
        <v>1</v>
      </c>
      <c r="U297" s="41">
        <f t="shared" si="112"/>
        <v>0</v>
      </c>
      <c r="V297" s="41">
        <f t="shared" si="112"/>
        <v>0</v>
      </c>
      <c r="W297" s="41">
        <f t="shared" si="112"/>
        <v>0</v>
      </c>
      <c r="X297" s="41">
        <f t="shared" si="113"/>
        <v>0</v>
      </c>
      <c r="Y297" s="41">
        <f t="shared" si="113"/>
        <v>0</v>
      </c>
      <c r="Z297" s="41">
        <f t="shared" si="113"/>
        <v>0</v>
      </c>
      <c r="AA297" s="41">
        <f t="shared" si="113"/>
        <v>0</v>
      </c>
      <c r="AB297" s="41">
        <f t="shared" si="114"/>
        <v>0</v>
      </c>
      <c r="AC297" s="41">
        <f t="shared" si="114"/>
        <v>0</v>
      </c>
      <c r="AD297" s="41">
        <f t="shared" si="114"/>
        <v>0</v>
      </c>
      <c r="AE297" s="41">
        <f t="shared" si="114"/>
        <v>1</v>
      </c>
      <c r="AF297" s="41">
        <f t="shared" si="115"/>
        <v>0</v>
      </c>
      <c r="AG297" s="48">
        <v>2234.0581120021666</v>
      </c>
      <c r="AH297" s="48">
        <v>527.34100921172831</v>
      </c>
      <c r="AI297" s="48">
        <v>279.56697775339848</v>
      </c>
      <c r="AJ297" s="48">
        <v>189.64373538776371</v>
      </c>
      <c r="AK297" s="41">
        <f t="shared" si="116"/>
        <v>11.627333876078016</v>
      </c>
      <c r="AL297" s="41">
        <f>LN(D297+'Models training data'!$Y$4)</f>
        <v>7.8341012245472186</v>
      </c>
      <c r="AM297" s="41">
        <f>LN(E297+'Models training data'!$Y$5)</f>
        <v>6.3841029013907553</v>
      </c>
      <c r="AN297" s="41">
        <f>LN(F297+'Models training data'!$Y$6)</f>
        <v>5.7836573578849491</v>
      </c>
      <c r="AO297" s="41">
        <f>LN(G297+'Models training data'!$Y$7)</f>
        <v>5.4774971974534381</v>
      </c>
      <c r="AP297" s="41">
        <f t="shared" si="103"/>
        <v>0</v>
      </c>
      <c r="AQ297" s="41">
        <f t="shared" si="117"/>
        <v>1</v>
      </c>
      <c r="AR297" s="41">
        <f t="shared" si="118"/>
        <v>89854.905719653791</v>
      </c>
      <c r="AS297" s="41">
        <f t="shared" si="119"/>
        <v>113878.84286091152</v>
      </c>
      <c r="AT297" s="41">
        <f t="shared" si="120"/>
        <v>11.643054006228516</v>
      </c>
      <c r="AU297" s="41">
        <f t="shared" si="121"/>
        <v>115073.70401400438</v>
      </c>
      <c r="AV297" s="41">
        <f t="shared" si="122"/>
        <v>11.660108471677468</v>
      </c>
      <c r="AW297" s="41">
        <f t="shared" si="123"/>
        <v>114019.12357705094</v>
      </c>
      <c r="AX297" s="41">
        <f t="shared" si="124"/>
        <v>11.643610912367503</v>
      </c>
      <c r="AY297" s="41">
        <f t="shared" si="125"/>
        <v>11.550339049550574</v>
      </c>
      <c r="AZ297" s="41">
        <f t="shared" si="126"/>
        <v>11.550312665136721</v>
      </c>
    </row>
    <row r="298" spans="2:52" x14ac:dyDescent="0.25">
      <c r="B298" s="41" t="str">
        <f t="shared" si="127"/>
        <v>NY</v>
      </c>
      <c r="C298" s="46">
        <v>45444</v>
      </c>
      <c r="D298" s="45">
        <v>2422.491278177652</v>
      </c>
      <c r="E298" s="45">
        <v>546.35382963504458</v>
      </c>
      <c r="F298" s="45">
        <v>282.37169030160226</v>
      </c>
      <c r="G298" s="48">
        <v>208.6081087053646</v>
      </c>
      <c r="H298" s="44">
        <v>116939.63638053113</v>
      </c>
      <c r="I298" s="62">
        <f t="shared" si="104"/>
        <v>3459.8249068196628</v>
      </c>
      <c r="J298" s="41">
        <f t="shared" si="105"/>
        <v>2024</v>
      </c>
      <c r="K298" s="41">
        <f t="shared" si="106"/>
        <v>127</v>
      </c>
      <c r="L298" s="41">
        <f t="shared" si="107"/>
        <v>16129</v>
      </c>
      <c r="M298" s="41">
        <f t="shared" si="108"/>
        <v>9.6883741729171824</v>
      </c>
      <c r="N298" s="41">
        <f t="shared" si="109"/>
        <v>0</v>
      </c>
      <c r="O298" s="41">
        <f t="shared" si="110"/>
        <v>6</v>
      </c>
      <c r="P298" s="41">
        <f t="shared" si="111"/>
        <v>0</v>
      </c>
      <c r="Q298" s="41">
        <f t="shared" si="111"/>
        <v>0</v>
      </c>
      <c r="R298" s="41">
        <f t="shared" si="111"/>
        <v>0</v>
      </c>
      <c r="S298" s="41">
        <f t="shared" si="111"/>
        <v>0</v>
      </c>
      <c r="T298" s="41">
        <f t="shared" si="112"/>
        <v>0</v>
      </c>
      <c r="U298" s="41">
        <f t="shared" si="112"/>
        <v>1</v>
      </c>
      <c r="V298" s="41">
        <f t="shared" si="112"/>
        <v>0</v>
      </c>
      <c r="W298" s="41">
        <f t="shared" si="112"/>
        <v>0</v>
      </c>
      <c r="X298" s="41">
        <f t="shared" si="113"/>
        <v>0</v>
      </c>
      <c r="Y298" s="41">
        <f t="shared" si="113"/>
        <v>0</v>
      </c>
      <c r="Z298" s="41">
        <f t="shared" si="113"/>
        <v>0</v>
      </c>
      <c r="AA298" s="41">
        <f t="shared" si="113"/>
        <v>0</v>
      </c>
      <c r="AB298" s="41">
        <f t="shared" si="114"/>
        <v>0</v>
      </c>
      <c r="AC298" s="41">
        <f t="shared" si="114"/>
        <v>0</v>
      </c>
      <c r="AD298" s="41">
        <f t="shared" si="114"/>
        <v>0</v>
      </c>
      <c r="AE298" s="41">
        <f t="shared" si="114"/>
        <v>1</v>
      </c>
      <c r="AF298" s="41">
        <f t="shared" si="115"/>
        <v>0</v>
      </c>
      <c r="AG298" s="48">
        <v>2422.491278177652</v>
      </c>
      <c r="AH298" s="48">
        <v>546.35382963504458</v>
      </c>
      <c r="AI298" s="48">
        <v>282.37169030160226</v>
      </c>
      <c r="AJ298" s="48">
        <v>208.6081087053646</v>
      </c>
      <c r="AK298" s="41">
        <f t="shared" si="116"/>
        <v>11.669413152271527</v>
      </c>
      <c r="AL298" s="41">
        <f>LN(D298+'Models training data'!$Y$4)</f>
        <v>7.9060675627332833</v>
      </c>
      <c r="AM298" s="41">
        <f>LN(E298+'Models training data'!$Y$5)</f>
        <v>6.4156956595452312</v>
      </c>
      <c r="AN298" s="41">
        <f>LN(F298+'Models training data'!$Y$6)</f>
        <v>5.7922516540859608</v>
      </c>
      <c r="AO298" s="41">
        <f>LN(G298+'Models training data'!$Y$7)</f>
        <v>5.5537791804261731</v>
      </c>
      <c r="AP298" s="41">
        <f t="shared" si="103"/>
        <v>0</v>
      </c>
      <c r="AQ298" s="41">
        <f t="shared" si="117"/>
        <v>1</v>
      </c>
      <c r="AR298" s="41">
        <f t="shared" si="118"/>
        <v>97068.772979399728</v>
      </c>
      <c r="AS298" s="41">
        <f t="shared" si="119"/>
        <v>121099.44735062445</v>
      </c>
      <c r="AT298" s="41">
        <f t="shared" si="120"/>
        <v>11.720250281051337</v>
      </c>
      <c r="AU298" s="41">
        <f t="shared" si="121"/>
        <v>129514.5002613337</v>
      </c>
      <c r="AV298" s="41">
        <f t="shared" si="122"/>
        <v>11.80744826325383</v>
      </c>
      <c r="AW298" s="41">
        <f t="shared" si="123"/>
        <v>127921.28383492597</v>
      </c>
      <c r="AX298" s="41">
        <f t="shared" si="124"/>
        <v>11.782337810986453</v>
      </c>
      <c r="AY298" s="41">
        <f t="shared" si="125"/>
        <v>11.559813269459013</v>
      </c>
      <c r="AZ298" s="41">
        <f t="shared" si="126"/>
        <v>11.562828799475319</v>
      </c>
    </row>
    <row r="299" spans="2:52" x14ac:dyDescent="0.25">
      <c r="B299" s="41" t="str">
        <f t="shared" si="127"/>
        <v>NY</v>
      </c>
      <c r="C299" s="46">
        <v>45451</v>
      </c>
      <c r="D299" s="45">
        <v>2562.9810004982533</v>
      </c>
      <c r="E299" s="45">
        <v>558.68707309699448</v>
      </c>
      <c r="F299" s="45">
        <v>285.1963114816852</v>
      </c>
      <c r="G299" s="48">
        <v>229.46891955378351</v>
      </c>
      <c r="H299" s="44">
        <v>117791.0904534244</v>
      </c>
      <c r="I299" s="62">
        <f t="shared" si="104"/>
        <v>3636.3333046307166</v>
      </c>
      <c r="J299" s="41">
        <f t="shared" si="105"/>
        <v>2024</v>
      </c>
      <c r="K299" s="41">
        <f t="shared" si="106"/>
        <v>128</v>
      </c>
      <c r="L299" s="41">
        <f t="shared" si="107"/>
        <v>16384</v>
      </c>
      <c r="M299" s="41">
        <f t="shared" si="108"/>
        <v>9.7040605278392338</v>
      </c>
      <c r="N299" s="41">
        <f t="shared" si="109"/>
        <v>0</v>
      </c>
      <c r="O299" s="41">
        <f t="shared" si="110"/>
        <v>6</v>
      </c>
      <c r="P299" s="41">
        <f t="shared" si="111"/>
        <v>0</v>
      </c>
      <c r="Q299" s="41">
        <f t="shared" si="111"/>
        <v>0</v>
      </c>
      <c r="R299" s="41">
        <f t="shared" si="111"/>
        <v>0</v>
      </c>
      <c r="S299" s="41">
        <f t="shared" si="111"/>
        <v>0</v>
      </c>
      <c r="T299" s="41">
        <f t="shared" si="112"/>
        <v>0</v>
      </c>
      <c r="U299" s="41">
        <f t="shared" si="112"/>
        <v>1</v>
      </c>
      <c r="V299" s="41">
        <f t="shared" si="112"/>
        <v>0</v>
      </c>
      <c r="W299" s="41">
        <f t="shared" si="112"/>
        <v>0</v>
      </c>
      <c r="X299" s="41">
        <f t="shared" si="113"/>
        <v>0</v>
      </c>
      <c r="Y299" s="41">
        <f t="shared" si="113"/>
        <v>0</v>
      </c>
      <c r="Z299" s="41">
        <f t="shared" si="113"/>
        <v>0</v>
      </c>
      <c r="AA299" s="41">
        <f t="shared" si="113"/>
        <v>0</v>
      </c>
      <c r="AB299" s="41">
        <f t="shared" si="114"/>
        <v>0</v>
      </c>
      <c r="AC299" s="41">
        <f t="shared" si="114"/>
        <v>0</v>
      </c>
      <c r="AD299" s="41">
        <f t="shared" si="114"/>
        <v>0</v>
      </c>
      <c r="AE299" s="41">
        <f t="shared" si="114"/>
        <v>1</v>
      </c>
      <c r="AF299" s="41">
        <f t="shared" si="115"/>
        <v>0</v>
      </c>
      <c r="AG299" s="48">
        <v>2562.9810004982533</v>
      </c>
      <c r="AH299" s="48">
        <v>558.68707309699448</v>
      </c>
      <c r="AI299" s="48">
        <v>285.1963114816852</v>
      </c>
      <c r="AJ299" s="48">
        <v>229.46891955378351</v>
      </c>
      <c r="AK299" s="41">
        <f t="shared" si="116"/>
        <v>11.676667914516095</v>
      </c>
      <c r="AL299" s="41">
        <f>LN(D299+'Models training data'!$Y$4)</f>
        <v>7.9565425742721922</v>
      </c>
      <c r="AM299" s="41">
        <f>LN(E299+'Models training data'!$Y$5)</f>
        <v>6.4356681349920803</v>
      </c>
      <c r="AN299" s="41">
        <f>LN(F299+'Models training data'!$Y$6)</f>
        <v>5.8008329434010077</v>
      </c>
      <c r="AO299" s="41">
        <f>LN(G299+'Models training data'!$Y$7)</f>
        <v>5.6314710785462934</v>
      </c>
      <c r="AP299" s="41">
        <f t="shared" si="103"/>
        <v>0</v>
      </c>
      <c r="AQ299" s="41">
        <f t="shared" si="117"/>
        <v>1</v>
      </c>
      <c r="AR299" s="41">
        <f t="shared" si="118"/>
        <v>97044.382666315985</v>
      </c>
      <c r="AS299" s="41">
        <f t="shared" si="119"/>
        <v>121075.34996058277</v>
      </c>
      <c r="AT299" s="41">
        <f t="shared" si="120"/>
        <v>11.719992663786556</v>
      </c>
      <c r="AU299" s="41">
        <f t="shared" si="121"/>
        <v>129565.90668357993</v>
      </c>
      <c r="AV299" s="41">
        <f t="shared" si="122"/>
        <v>11.808273802727918</v>
      </c>
      <c r="AW299" s="41">
        <f t="shared" si="123"/>
        <v>127909.93549322771</v>
      </c>
      <c r="AX299" s="41">
        <f t="shared" si="124"/>
        <v>11.782207177377405</v>
      </c>
      <c r="AY299" s="41">
        <f t="shared" si="125"/>
        <v>11.567765074847511</v>
      </c>
      <c r="AZ299" s="41">
        <f t="shared" si="126"/>
        <v>11.574785377099683</v>
      </c>
    </row>
    <row r="300" spans="2:52" x14ac:dyDescent="0.25">
      <c r="B300" s="41" t="str">
        <f t="shared" si="127"/>
        <v>NY</v>
      </c>
      <c r="C300" s="46">
        <v>45458</v>
      </c>
      <c r="D300" s="45">
        <v>2669.9961771804133</v>
      </c>
      <c r="E300" s="45">
        <v>567.70879641076431</v>
      </c>
      <c r="F300" s="45">
        <v>288.04836502420886</v>
      </c>
      <c r="G300" s="48">
        <v>252.41581150695015</v>
      </c>
      <c r="H300" s="44">
        <v>118581.98371086098</v>
      </c>
      <c r="I300" s="62">
        <f t="shared" si="104"/>
        <v>3778.1691501223368</v>
      </c>
      <c r="J300" s="41">
        <f t="shared" si="105"/>
        <v>2024</v>
      </c>
      <c r="K300" s="41">
        <f t="shared" si="106"/>
        <v>129</v>
      </c>
      <c r="L300" s="41">
        <f t="shared" si="107"/>
        <v>16641</v>
      </c>
      <c r="M300" s="41">
        <f t="shared" si="108"/>
        <v>9.7196248087233439</v>
      </c>
      <c r="N300" s="41">
        <f t="shared" si="109"/>
        <v>0</v>
      </c>
      <c r="O300" s="41">
        <f t="shared" si="110"/>
        <v>6</v>
      </c>
      <c r="P300" s="41">
        <f t="shared" si="111"/>
        <v>0</v>
      </c>
      <c r="Q300" s="41">
        <f t="shared" si="111"/>
        <v>0</v>
      </c>
      <c r="R300" s="41">
        <f t="shared" si="111"/>
        <v>0</v>
      </c>
      <c r="S300" s="41">
        <f t="shared" si="111"/>
        <v>0</v>
      </c>
      <c r="T300" s="41">
        <f t="shared" si="112"/>
        <v>0</v>
      </c>
      <c r="U300" s="41">
        <f t="shared" si="112"/>
        <v>1</v>
      </c>
      <c r="V300" s="41">
        <f t="shared" si="112"/>
        <v>0</v>
      </c>
      <c r="W300" s="41">
        <f t="shared" si="112"/>
        <v>0</v>
      </c>
      <c r="X300" s="41">
        <f t="shared" si="113"/>
        <v>0</v>
      </c>
      <c r="Y300" s="41">
        <f t="shared" si="113"/>
        <v>0</v>
      </c>
      <c r="Z300" s="41">
        <f t="shared" si="113"/>
        <v>0</v>
      </c>
      <c r="AA300" s="41">
        <f t="shared" si="113"/>
        <v>0</v>
      </c>
      <c r="AB300" s="41">
        <f t="shared" si="114"/>
        <v>0</v>
      </c>
      <c r="AC300" s="41">
        <f t="shared" si="114"/>
        <v>0</v>
      </c>
      <c r="AD300" s="41">
        <f t="shared" si="114"/>
        <v>0</v>
      </c>
      <c r="AE300" s="41">
        <f t="shared" si="114"/>
        <v>1</v>
      </c>
      <c r="AF300" s="41">
        <f t="shared" si="115"/>
        <v>0</v>
      </c>
      <c r="AG300" s="48">
        <v>2669.9961771804133</v>
      </c>
      <c r="AH300" s="48">
        <v>567.70879641076431</v>
      </c>
      <c r="AI300" s="48">
        <v>288.04836502420886</v>
      </c>
      <c r="AJ300" s="48">
        <v>252.41581150695015</v>
      </c>
      <c r="AK300" s="41">
        <f t="shared" si="116"/>
        <v>11.683359846003714</v>
      </c>
      <c r="AL300" s="41">
        <f>LN(D300+'Models training data'!$Y$4)</f>
        <v>7.9933508526811483</v>
      </c>
      <c r="AM300" s="41">
        <f>LN(E300+'Models training data'!$Y$5)</f>
        <v>6.4500293805551463</v>
      </c>
      <c r="AN300" s="41">
        <f>LN(F300+'Models training data'!$Y$6)</f>
        <v>5.8094234976766117</v>
      </c>
      <c r="AO300" s="41">
        <f>LN(G300+'Models training data'!$Y$7)</f>
        <v>5.7104907409056924</v>
      </c>
      <c r="AP300" s="41">
        <f t="shared" si="103"/>
        <v>0</v>
      </c>
      <c r="AQ300" s="41">
        <f t="shared" si="117"/>
        <v>1</v>
      </c>
      <c r="AR300" s="41">
        <f t="shared" si="118"/>
        <v>97019.992353232243</v>
      </c>
      <c r="AS300" s="41">
        <f t="shared" si="119"/>
        <v>121051.25257054107</v>
      </c>
      <c r="AT300" s="41">
        <f t="shared" si="120"/>
        <v>11.719735046521777</v>
      </c>
      <c r="AU300" s="41">
        <f t="shared" si="121"/>
        <v>129618.49180450199</v>
      </c>
      <c r="AV300" s="41">
        <f t="shared" si="122"/>
        <v>11.809116287403693</v>
      </c>
      <c r="AW300" s="41">
        <f t="shared" si="123"/>
        <v>127898.67546636754</v>
      </c>
      <c r="AX300" s="41">
        <f t="shared" si="124"/>
        <v>11.782077560382621</v>
      </c>
      <c r="AY300" s="41">
        <f t="shared" si="125"/>
        <v>11.574941868885738</v>
      </c>
      <c r="AZ300" s="41">
        <f t="shared" si="126"/>
        <v>11.586519796991885</v>
      </c>
    </row>
    <row r="301" spans="2:52" x14ac:dyDescent="0.25">
      <c r="B301" s="41" t="str">
        <f t="shared" si="127"/>
        <v>NY</v>
      </c>
      <c r="C301" s="46">
        <v>45465</v>
      </c>
      <c r="D301" s="45">
        <v>2753.6658956262418</v>
      </c>
      <c r="E301" s="45">
        <v>575.10331066627191</v>
      </c>
      <c r="F301" s="45">
        <v>290.9288577172216</v>
      </c>
      <c r="G301" s="48">
        <v>277.657392657424</v>
      </c>
      <c r="H301" s="44">
        <v>119337.609156058</v>
      </c>
      <c r="I301" s="62">
        <f t="shared" si="104"/>
        <v>3897.3554566671592</v>
      </c>
      <c r="J301" s="41">
        <f t="shared" si="105"/>
        <v>2024</v>
      </c>
      <c r="K301" s="41">
        <f t="shared" si="106"/>
        <v>130</v>
      </c>
      <c r="L301" s="41">
        <f t="shared" si="107"/>
        <v>16900</v>
      </c>
      <c r="M301" s="41">
        <f t="shared" si="108"/>
        <v>9.7350689009111644</v>
      </c>
      <c r="N301" s="41">
        <f t="shared" si="109"/>
        <v>0</v>
      </c>
      <c r="O301" s="41">
        <f t="shared" si="110"/>
        <v>6</v>
      </c>
      <c r="P301" s="41">
        <f t="shared" si="111"/>
        <v>0</v>
      </c>
      <c r="Q301" s="41">
        <f t="shared" si="111"/>
        <v>0</v>
      </c>
      <c r="R301" s="41">
        <f t="shared" si="111"/>
        <v>0</v>
      </c>
      <c r="S301" s="41">
        <f t="shared" si="111"/>
        <v>0</v>
      </c>
      <c r="T301" s="41">
        <f t="shared" si="112"/>
        <v>0</v>
      </c>
      <c r="U301" s="41">
        <f t="shared" si="112"/>
        <v>1</v>
      </c>
      <c r="V301" s="41">
        <f t="shared" si="112"/>
        <v>0</v>
      </c>
      <c r="W301" s="41">
        <f t="shared" si="112"/>
        <v>0</v>
      </c>
      <c r="X301" s="41">
        <f t="shared" si="113"/>
        <v>0</v>
      </c>
      <c r="Y301" s="41">
        <f t="shared" si="113"/>
        <v>0</v>
      </c>
      <c r="Z301" s="41">
        <f t="shared" si="113"/>
        <v>0</v>
      </c>
      <c r="AA301" s="41">
        <f t="shared" si="113"/>
        <v>0</v>
      </c>
      <c r="AB301" s="41">
        <f t="shared" si="114"/>
        <v>0</v>
      </c>
      <c r="AC301" s="41">
        <f t="shared" si="114"/>
        <v>0</v>
      </c>
      <c r="AD301" s="41">
        <f t="shared" si="114"/>
        <v>0</v>
      </c>
      <c r="AE301" s="41">
        <f t="shared" si="114"/>
        <v>1</v>
      </c>
      <c r="AF301" s="41">
        <f t="shared" si="115"/>
        <v>0</v>
      </c>
      <c r="AG301" s="48">
        <v>2753.6658956262418</v>
      </c>
      <c r="AH301" s="48">
        <v>575.10331066627191</v>
      </c>
      <c r="AI301" s="48">
        <v>290.9288577172216</v>
      </c>
      <c r="AJ301" s="48">
        <v>277.657392657424</v>
      </c>
      <c r="AK301" s="41">
        <f t="shared" si="116"/>
        <v>11.689711806989504</v>
      </c>
      <c r="AL301" s="41">
        <f>LN(D301+'Models training data'!$Y$4)</f>
        <v>8.0212143489498473</v>
      </c>
      <c r="AM301" s="41">
        <f>LN(E301+'Models training data'!$Y$5)</f>
        <v>6.4616484671088754</v>
      </c>
      <c r="AN301" s="41">
        <f>LN(F301+'Models training data'!$Y$6)</f>
        <v>5.8180254490040193</v>
      </c>
      <c r="AO301" s="41">
        <f>LN(G301+'Models training data'!$Y$7)</f>
        <v>5.7907574868095137</v>
      </c>
      <c r="AP301" s="41">
        <f t="shared" si="103"/>
        <v>0</v>
      </c>
      <c r="AQ301" s="41">
        <f t="shared" si="117"/>
        <v>1</v>
      </c>
      <c r="AR301" s="41">
        <f t="shared" si="118"/>
        <v>96995.6020401485</v>
      </c>
      <c r="AS301" s="41">
        <f t="shared" si="119"/>
        <v>121027.15518049937</v>
      </c>
      <c r="AT301" s="41">
        <f t="shared" si="120"/>
        <v>11.719477429256996</v>
      </c>
      <c r="AU301" s="41">
        <f t="shared" si="121"/>
        <v>129672.25562409987</v>
      </c>
      <c r="AV301" s="41">
        <f t="shared" si="122"/>
        <v>11.809975717281162</v>
      </c>
      <c r="AW301" s="41">
        <f t="shared" si="123"/>
        <v>127887.50239038924</v>
      </c>
      <c r="AX301" s="41">
        <f t="shared" si="124"/>
        <v>11.781948944301256</v>
      </c>
      <c r="AY301" s="41">
        <f t="shared" si="125"/>
        <v>11.581796309531946</v>
      </c>
      <c r="AZ301" s="41">
        <f t="shared" si="126"/>
        <v>11.598197375750111</v>
      </c>
    </row>
    <row r="302" spans="2:52" x14ac:dyDescent="0.25">
      <c r="B302" s="41" t="str">
        <f t="shared" si="127"/>
        <v>NY</v>
      </c>
      <c r="C302" s="46">
        <v>45472</v>
      </c>
      <c r="D302" s="45">
        <v>2821.0813842543212</v>
      </c>
      <c r="E302" s="45">
        <v>581.71305691863449</v>
      </c>
      <c r="F302" s="45">
        <v>293.83814719867087</v>
      </c>
      <c r="G302" s="48">
        <v>305.42313192314435</v>
      </c>
      <c r="H302" s="44">
        <v>120071.94795234478</v>
      </c>
      <c r="I302" s="62">
        <f t="shared" si="104"/>
        <v>4002.0557202947712</v>
      </c>
      <c r="J302" s="41">
        <f t="shared" si="105"/>
        <v>2024</v>
      </c>
      <c r="K302" s="41">
        <f t="shared" si="106"/>
        <v>131</v>
      </c>
      <c r="L302" s="41">
        <f t="shared" si="107"/>
        <v>17161</v>
      </c>
      <c r="M302" s="41">
        <f t="shared" si="108"/>
        <v>9.7503946464023024</v>
      </c>
      <c r="N302" s="41">
        <f t="shared" si="109"/>
        <v>0</v>
      </c>
      <c r="O302" s="41">
        <f t="shared" si="110"/>
        <v>6</v>
      </c>
      <c r="P302" s="41">
        <f t="shared" si="111"/>
        <v>0</v>
      </c>
      <c r="Q302" s="41">
        <f t="shared" si="111"/>
        <v>0</v>
      </c>
      <c r="R302" s="41">
        <f t="shared" si="111"/>
        <v>0</v>
      </c>
      <c r="S302" s="41">
        <f t="shared" si="111"/>
        <v>0</v>
      </c>
      <c r="T302" s="41">
        <f t="shared" si="112"/>
        <v>0</v>
      </c>
      <c r="U302" s="41">
        <f t="shared" si="112"/>
        <v>1</v>
      </c>
      <c r="V302" s="41">
        <f t="shared" si="112"/>
        <v>0</v>
      </c>
      <c r="W302" s="41">
        <f t="shared" si="112"/>
        <v>0</v>
      </c>
      <c r="X302" s="41">
        <f t="shared" si="113"/>
        <v>0</v>
      </c>
      <c r="Y302" s="41">
        <f t="shared" si="113"/>
        <v>0</v>
      </c>
      <c r="Z302" s="41">
        <f t="shared" si="113"/>
        <v>0</v>
      </c>
      <c r="AA302" s="41">
        <f t="shared" si="113"/>
        <v>0</v>
      </c>
      <c r="AB302" s="41">
        <f t="shared" si="114"/>
        <v>0</v>
      </c>
      <c r="AC302" s="41">
        <f t="shared" si="114"/>
        <v>0</v>
      </c>
      <c r="AD302" s="41">
        <f t="shared" si="114"/>
        <v>0</v>
      </c>
      <c r="AE302" s="41">
        <f t="shared" si="114"/>
        <v>1</v>
      </c>
      <c r="AF302" s="41">
        <f t="shared" si="115"/>
        <v>0</v>
      </c>
      <c r="AG302" s="48">
        <v>2821.0813842543212</v>
      </c>
      <c r="AH302" s="48">
        <v>581.71305691863449</v>
      </c>
      <c r="AI302" s="48">
        <v>293.83814719867087</v>
      </c>
      <c r="AJ302" s="48">
        <v>305.42313192314435</v>
      </c>
      <c r="AK302" s="41">
        <f t="shared" si="116"/>
        <v>11.695846408365679</v>
      </c>
      <c r="AL302" s="41">
        <f>LN(D302+'Models training data'!$Y$4)</f>
        <v>8.0431134630520322</v>
      </c>
      <c r="AM302" s="41">
        <f>LN(E302+'Models training data'!$Y$5)</f>
        <v>6.4719213862151381</v>
      </c>
      <c r="AN302" s="41">
        <f>LN(F302+'Models training data'!$Y$6)</f>
        <v>5.8266389330143875</v>
      </c>
      <c r="AO302" s="41">
        <f>LN(G302+'Models training data'!$Y$7)</f>
        <v>5.8721926191704767</v>
      </c>
      <c r="AP302" s="41">
        <f t="shared" si="103"/>
        <v>0</v>
      </c>
      <c r="AQ302" s="41">
        <f t="shared" si="117"/>
        <v>1</v>
      </c>
      <c r="AR302" s="41">
        <f t="shared" si="118"/>
        <v>96971.211727064743</v>
      </c>
      <c r="AS302" s="41">
        <f t="shared" si="119"/>
        <v>121003.05779045766</v>
      </c>
      <c r="AT302" s="41">
        <f t="shared" si="120"/>
        <v>11.719219811992216</v>
      </c>
      <c r="AU302" s="41">
        <f t="shared" si="121"/>
        <v>129727.19814237356</v>
      </c>
      <c r="AV302" s="41">
        <f t="shared" si="122"/>
        <v>11.810852092360319</v>
      </c>
      <c r="AW302" s="41">
        <f t="shared" si="123"/>
        <v>127876.41493269254</v>
      </c>
      <c r="AX302" s="41">
        <f t="shared" si="124"/>
        <v>11.781821313793417</v>
      </c>
      <c r="AY302" s="41">
        <f t="shared" si="125"/>
        <v>11.588617432715978</v>
      </c>
      <c r="AZ302" s="41">
        <f t="shared" si="126"/>
        <v>11.609900572603014</v>
      </c>
    </row>
    <row r="303" spans="2:52" x14ac:dyDescent="0.25">
      <c r="B303" s="41" t="str">
        <f t="shared" si="127"/>
        <v>NY</v>
      </c>
      <c r="C303" s="46">
        <v>45479</v>
      </c>
      <c r="D303" s="45">
        <v>2877.2073788671364</v>
      </c>
      <c r="E303" s="45">
        <v>587.95954406067085</v>
      </c>
      <c r="F303" s="45">
        <v>296.77652876108533</v>
      </c>
      <c r="G303" s="48">
        <v>335.96544511545659</v>
      </c>
      <c r="H303" s="44">
        <v>122127.49580410629</v>
      </c>
      <c r="I303" s="62">
        <f t="shared" si="104"/>
        <v>4097.9088968043498</v>
      </c>
      <c r="J303" s="41">
        <f t="shared" si="105"/>
        <v>2024</v>
      </c>
      <c r="K303" s="41">
        <f t="shared" si="106"/>
        <v>132</v>
      </c>
      <c r="L303" s="41">
        <f t="shared" si="107"/>
        <v>17424</v>
      </c>
      <c r="M303" s="41">
        <f t="shared" si="108"/>
        <v>9.7656038451727412</v>
      </c>
      <c r="N303" s="41">
        <f t="shared" si="109"/>
        <v>0</v>
      </c>
      <c r="O303" s="41">
        <f t="shared" si="110"/>
        <v>7</v>
      </c>
      <c r="P303" s="41">
        <f t="shared" si="111"/>
        <v>0</v>
      </c>
      <c r="Q303" s="41">
        <f t="shared" si="111"/>
        <v>0</v>
      </c>
      <c r="R303" s="41">
        <f t="shared" si="111"/>
        <v>0</v>
      </c>
      <c r="S303" s="41">
        <f t="shared" si="111"/>
        <v>0</v>
      </c>
      <c r="T303" s="41">
        <f t="shared" si="112"/>
        <v>0</v>
      </c>
      <c r="U303" s="41">
        <f t="shared" si="112"/>
        <v>0</v>
      </c>
      <c r="V303" s="41">
        <f t="shared" si="112"/>
        <v>1</v>
      </c>
      <c r="W303" s="41">
        <f t="shared" si="112"/>
        <v>0</v>
      </c>
      <c r="X303" s="41">
        <f t="shared" si="113"/>
        <v>0</v>
      </c>
      <c r="Y303" s="41">
        <f t="shared" si="113"/>
        <v>0</v>
      </c>
      <c r="Z303" s="41">
        <f t="shared" si="113"/>
        <v>0</v>
      </c>
      <c r="AA303" s="41">
        <f t="shared" si="113"/>
        <v>0</v>
      </c>
      <c r="AB303" s="41">
        <f t="shared" si="114"/>
        <v>0</v>
      </c>
      <c r="AC303" s="41">
        <f t="shared" si="114"/>
        <v>0</v>
      </c>
      <c r="AD303" s="41">
        <f t="shared" si="114"/>
        <v>0</v>
      </c>
      <c r="AE303" s="41">
        <f t="shared" si="114"/>
        <v>1</v>
      </c>
      <c r="AF303" s="41">
        <f t="shared" si="115"/>
        <v>0</v>
      </c>
      <c r="AG303" s="48">
        <v>2877.2073788671364</v>
      </c>
      <c r="AH303" s="48">
        <v>587.95954406067085</v>
      </c>
      <c r="AI303" s="48">
        <v>296.77652876108533</v>
      </c>
      <c r="AJ303" s="48">
        <v>335.96544511545659</v>
      </c>
      <c r="AK303" s="41">
        <f t="shared" si="116"/>
        <v>11.712820825607961</v>
      </c>
      <c r="AL303" s="41">
        <f>LN(D303+'Models training data'!$Y$4)</f>
        <v>8.0609864609064346</v>
      </c>
      <c r="AM303" s="41">
        <f>LN(E303+'Models training data'!$Y$5)</f>
        <v>6.4815336825131045</v>
      </c>
      <c r="AN303" s="41">
        <f>LN(F303+'Models training data'!$Y$6)</f>
        <v>5.8352638877067813</v>
      </c>
      <c r="AO303" s="41">
        <f>LN(G303+'Models training data'!$Y$7)</f>
        <v>5.9547198507863017</v>
      </c>
      <c r="AP303" s="41">
        <f t="shared" si="103"/>
        <v>1</v>
      </c>
      <c r="AQ303" s="41">
        <f t="shared" si="117"/>
        <v>1</v>
      </c>
      <c r="AR303" s="41">
        <f t="shared" si="118"/>
        <v>107002.42845922943</v>
      </c>
      <c r="AS303" s="41">
        <f t="shared" si="119"/>
        <v>132065.36016132144</v>
      </c>
      <c r="AT303" s="41">
        <f t="shared" si="120"/>
        <v>11.821846259999379</v>
      </c>
      <c r="AU303" s="41">
        <f t="shared" si="121"/>
        <v>129783.31935932307</v>
      </c>
      <c r="AV303" s="41">
        <f t="shared" si="122"/>
        <v>11.811745412641169</v>
      </c>
      <c r="AW303" s="41">
        <f t="shared" si="123"/>
        <v>127865.41179107924</v>
      </c>
      <c r="AX303" s="41">
        <f t="shared" si="124"/>
        <v>11.781694653869172</v>
      </c>
      <c r="AY303" s="41">
        <f t="shared" si="125"/>
        <v>11.458817231019173</v>
      </c>
      <c r="AZ303" s="41">
        <f t="shared" si="126"/>
        <v>11.630691712253652</v>
      </c>
    </row>
    <row r="304" spans="2:52" x14ac:dyDescent="0.25">
      <c r="B304" s="41" t="str">
        <f t="shared" si="127"/>
        <v>NY</v>
      </c>
      <c r="C304" s="46">
        <v>45486</v>
      </c>
      <c r="D304" s="45">
        <v>2925.5200791949978</v>
      </c>
      <c r="E304" s="45">
        <v>594.05381778770254</v>
      </c>
      <c r="F304" s="45">
        <v>299.74429405773895</v>
      </c>
      <c r="G304" s="48">
        <v>369.56198962700205</v>
      </c>
      <c r="H304" s="44">
        <v>122840.15892840727</v>
      </c>
      <c r="I304" s="62">
        <f t="shared" si="104"/>
        <v>4188.880180667441</v>
      </c>
      <c r="J304" s="41">
        <f t="shared" si="105"/>
        <v>2024</v>
      </c>
      <c r="K304" s="41">
        <f t="shared" si="106"/>
        <v>133</v>
      </c>
      <c r="L304" s="41">
        <f t="shared" si="107"/>
        <v>17689</v>
      </c>
      <c r="M304" s="41">
        <f t="shared" si="108"/>
        <v>9.7806982564435074</v>
      </c>
      <c r="N304" s="41">
        <f t="shared" si="109"/>
        <v>0</v>
      </c>
      <c r="O304" s="41">
        <f t="shared" si="110"/>
        <v>7</v>
      </c>
      <c r="P304" s="41">
        <f t="shared" si="111"/>
        <v>0</v>
      </c>
      <c r="Q304" s="41">
        <f t="shared" si="111"/>
        <v>0</v>
      </c>
      <c r="R304" s="41">
        <f t="shared" si="111"/>
        <v>0</v>
      </c>
      <c r="S304" s="41">
        <f t="shared" si="111"/>
        <v>0</v>
      </c>
      <c r="T304" s="41">
        <f t="shared" si="112"/>
        <v>0</v>
      </c>
      <c r="U304" s="41">
        <f t="shared" si="112"/>
        <v>0</v>
      </c>
      <c r="V304" s="41">
        <f t="shared" si="112"/>
        <v>1</v>
      </c>
      <c r="W304" s="41">
        <f t="shared" si="112"/>
        <v>0</v>
      </c>
      <c r="X304" s="41">
        <f t="shared" si="113"/>
        <v>0</v>
      </c>
      <c r="Y304" s="41">
        <f t="shared" si="113"/>
        <v>0</v>
      </c>
      <c r="Z304" s="41">
        <f t="shared" si="113"/>
        <v>0</v>
      </c>
      <c r="AA304" s="41">
        <f t="shared" si="113"/>
        <v>0</v>
      </c>
      <c r="AB304" s="41">
        <f t="shared" si="114"/>
        <v>0</v>
      </c>
      <c r="AC304" s="41">
        <f t="shared" si="114"/>
        <v>0</v>
      </c>
      <c r="AD304" s="41">
        <f t="shared" si="114"/>
        <v>0</v>
      </c>
      <c r="AE304" s="41">
        <f t="shared" si="114"/>
        <v>1</v>
      </c>
      <c r="AF304" s="41">
        <f t="shared" si="115"/>
        <v>0</v>
      </c>
      <c r="AG304" s="48">
        <v>2925.5200791949978</v>
      </c>
      <c r="AH304" s="48">
        <v>594.05381778770254</v>
      </c>
      <c r="AI304" s="48">
        <v>299.74429405773895</v>
      </c>
      <c r="AJ304" s="48">
        <v>369.56198962700205</v>
      </c>
      <c r="AK304" s="41">
        <f t="shared" si="116"/>
        <v>11.718639268337764</v>
      </c>
      <c r="AL304" s="41">
        <f>LN(D304+'Models training data'!$Y$4)</f>
        <v>8.0761196029761386</v>
      </c>
      <c r="AM304" s="41">
        <f>LN(E304+'Models training data'!$Y$5)</f>
        <v>6.4908235349755543</v>
      </c>
      <c r="AN304" s="41">
        <f>LN(F304+'Models training data'!$Y$6)</f>
        <v>5.8439002317981483</v>
      </c>
      <c r="AO304" s="41">
        <f>LN(G304+'Models training data'!$Y$7)</f>
        <v>6.0382656468748337</v>
      </c>
      <c r="AP304" s="41">
        <f t="shared" si="103"/>
        <v>1</v>
      </c>
      <c r="AQ304" s="41">
        <f t="shared" si="117"/>
        <v>1</v>
      </c>
      <c r="AR304" s="41">
        <f t="shared" si="118"/>
        <v>106978.03814614569</v>
      </c>
      <c r="AS304" s="41">
        <f t="shared" si="119"/>
        <v>132041.26277127973</v>
      </c>
      <c r="AT304" s="41">
        <f t="shared" si="120"/>
        <v>11.8215886427346</v>
      </c>
      <c r="AU304" s="41">
        <f t="shared" si="121"/>
        <v>129840.6192749484</v>
      </c>
      <c r="AV304" s="41">
        <f t="shared" si="122"/>
        <v>11.81265567812371</v>
      </c>
      <c r="AW304" s="41">
        <f t="shared" si="123"/>
        <v>127854.49169283554</v>
      </c>
      <c r="AX304" s="41">
        <f t="shared" si="124"/>
        <v>11.781568949877993</v>
      </c>
      <c r="AY304" s="41">
        <f t="shared" si="125"/>
        <v>11.466107970399118</v>
      </c>
      <c r="AZ304" s="41">
        <f t="shared" si="126"/>
        <v>11.642546468919933</v>
      </c>
    </row>
    <row r="305" spans="2:52" x14ac:dyDescent="0.25">
      <c r="B305" s="41" t="str">
        <f t="shared" si="127"/>
        <v>NY</v>
      </c>
      <c r="C305" s="46">
        <v>45493</v>
      </c>
      <c r="D305" s="45">
        <v>2218.7656018092489</v>
      </c>
      <c r="E305" s="45">
        <v>353.29079247335761</v>
      </c>
      <c r="F305" s="45">
        <v>292.09845062057462</v>
      </c>
      <c r="G305" s="48">
        <v>406.51818858970228</v>
      </c>
      <c r="H305" s="44">
        <v>120518.84202746309</v>
      </c>
      <c r="I305" s="62">
        <f t="shared" si="104"/>
        <v>3270.6730334928834</v>
      </c>
      <c r="J305" s="41">
        <f t="shared" si="105"/>
        <v>2024</v>
      </c>
      <c r="K305" s="41">
        <f t="shared" si="106"/>
        <v>134</v>
      </c>
      <c r="L305" s="41">
        <f t="shared" si="107"/>
        <v>17956</v>
      </c>
      <c r="M305" s="41">
        <f t="shared" si="108"/>
        <v>9.7956795999018222</v>
      </c>
      <c r="N305" s="41">
        <f t="shared" si="109"/>
        <v>0</v>
      </c>
      <c r="O305" s="41">
        <f t="shared" si="110"/>
        <v>7</v>
      </c>
      <c r="P305" s="41">
        <f t="shared" si="111"/>
        <v>0</v>
      </c>
      <c r="Q305" s="41">
        <f t="shared" si="111"/>
        <v>0</v>
      </c>
      <c r="R305" s="41">
        <f t="shared" si="111"/>
        <v>0</v>
      </c>
      <c r="S305" s="41">
        <f t="shared" si="111"/>
        <v>0</v>
      </c>
      <c r="T305" s="41">
        <f t="shared" si="112"/>
        <v>0</v>
      </c>
      <c r="U305" s="41">
        <f t="shared" si="112"/>
        <v>0</v>
      </c>
      <c r="V305" s="41">
        <f t="shared" si="112"/>
        <v>1</v>
      </c>
      <c r="W305" s="41">
        <f t="shared" si="112"/>
        <v>0</v>
      </c>
      <c r="X305" s="41">
        <f t="shared" si="113"/>
        <v>0</v>
      </c>
      <c r="Y305" s="41">
        <f t="shared" si="113"/>
        <v>0</v>
      </c>
      <c r="Z305" s="41">
        <f t="shared" si="113"/>
        <v>0</v>
      </c>
      <c r="AA305" s="41">
        <f t="shared" si="113"/>
        <v>0</v>
      </c>
      <c r="AB305" s="41">
        <f t="shared" si="114"/>
        <v>0</v>
      </c>
      <c r="AC305" s="41">
        <f t="shared" si="114"/>
        <v>0</v>
      </c>
      <c r="AD305" s="41">
        <f t="shared" si="114"/>
        <v>0</v>
      </c>
      <c r="AE305" s="41">
        <f t="shared" si="114"/>
        <v>1</v>
      </c>
      <c r="AF305" s="41">
        <f t="shared" si="115"/>
        <v>0</v>
      </c>
      <c r="AG305" s="48">
        <v>2218.7656018092489</v>
      </c>
      <c r="AH305" s="48">
        <v>353.29079247335761</v>
      </c>
      <c r="AI305" s="48">
        <v>292.09845062057462</v>
      </c>
      <c r="AJ305" s="48">
        <v>406.51818858970228</v>
      </c>
      <c r="AK305" s="41">
        <f t="shared" si="116"/>
        <v>11.699561385062193</v>
      </c>
      <c r="AL305" s="41">
        <f>LN(D305+'Models training data'!$Y$4)</f>
        <v>7.8280270093005067</v>
      </c>
      <c r="AM305" s="41">
        <f>LN(E305+'Models training data'!$Y$5)</f>
        <v>6.0362057593533196</v>
      </c>
      <c r="AN305" s="41">
        <f>LN(F305+'Models training data'!$Y$6)</f>
        <v>5.8214971657525076</v>
      </c>
      <c r="AO305" s="41">
        <f>LN(G305+'Models training data'!$Y$7)</f>
        <v>6.1227594893079536</v>
      </c>
      <c r="AP305" s="41">
        <f t="shared" si="103"/>
        <v>1</v>
      </c>
      <c r="AQ305" s="41">
        <f t="shared" si="117"/>
        <v>1</v>
      </c>
      <c r="AR305" s="41">
        <f t="shared" si="118"/>
        <v>106953.64783306194</v>
      </c>
      <c r="AS305" s="41">
        <f t="shared" si="119"/>
        <v>132017.16538123804</v>
      </c>
      <c r="AT305" s="41">
        <f t="shared" si="120"/>
        <v>11.821331025469819</v>
      </c>
      <c r="AU305" s="41">
        <f t="shared" si="121"/>
        <v>129899.09788924956</v>
      </c>
      <c r="AV305" s="41">
        <f t="shared" si="122"/>
        <v>11.813582888807939</v>
      </c>
      <c r="AW305" s="41">
        <f t="shared" si="123"/>
        <v>127843.65339384838</v>
      </c>
      <c r="AX305" s="41">
        <f t="shared" si="124"/>
        <v>11.781444187498584</v>
      </c>
      <c r="AY305" s="41">
        <f t="shared" si="125"/>
        <v>11.426921209491914</v>
      </c>
      <c r="AZ305" s="41">
        <f t="shared" si="126"/>
        <v>11.628641350468801</v>
      </c>
    </row>
    <row r="306" spans="2:52" x14ac:dyDescent="0.25">
      <c r="B306" s="41" t="str">
        <f t="shared" si="127"/>
        <v>NY</v>
      </c>
      <c r="C306" s="46">
        <v>45500</v>
      </c>
      <c r="D306" s="45">
        <v>2482.9314810256355</v>
      </c>
      <c r="E306" s="45">
        <v>482.750930313769</v>
      </c>
      <c r="F306" s="45">
        <v>304.70482573143869</v>
      </c>
      <c r="G306" s="48">
        <v>447.17000744867249</v>
      </c>
      <c r="H306" s="44">
        <v>122878.83641256118</v>
      </c>
      <c r="I306" s="62">
        <f t="shared" si="104"/>
        <v>3717.5572445195157</v>
      </c>
      <c r="J306" s="41">
        <f t="shared" si="105"/>
        <v>2024</v>
      </c>
      <c r="K306" s="41">
        <f t="shared" si="106"/>
        <v>135</v>
      </c>
      <c r="L306" s="41">
        <f t="shared" si="107"/>
        <v>18225</v>
      </c>
      <c r="M306" s="41">
        <f t="shared" si="108"/>
        <v>9.8105495568768593</v>
      </c>
      <c r="N306" s="41">
        <f t="shared" si="109"/>
        <v>0</v>
      </c>
      <c r="O306" s="41">
        <f t="shared" si="110"/>
        <v>7</v>
      </c>
      <c r="P306" s="41">
        <f t="shared" si="111"/>
        <v>0</v>
      </c>
      <c r="Q306" s="41">
        <f t="shared" si="111"/>
        <v>0</v>
      </c>
      <c r="R306" s="41">
        <f t="shared" si="111"/>
        <v>0</v>
      </c>
      <c r="S306" s="41">
        <f t="shared" si="111"/>
        <v>0</v>
      </c>
      <c r="T306" s="41">
        <f t="shared" si="112"/>
        <v>0</v>
      </c>
      <c r="U306" s="41">
        <f t="shared" si="112"/>
        <v>0</v>
      </c>
      <c r="V306" s="41">
        <f t="shared" si="112"/>
        <v>1</v>
      </c>
      <c r="W306" s="41">
        <f t="shared" si="112"/>
        <v>0</v>
      </c>
      <c r="X306" s="41">
        <f t="shared" si="113"/>
        <v>0</v>
      </c>
      <c r="Y306" s="41">
        <f t="shared" si="113"/>
        <v>0</v>
      </c>
      <c r="Z306" s="41">
        <f t="shared" si="113"/>
        <v>0</v>
      </c>
      <c r="AA306" s="41">
        <f t="shared" si="113"/>
        <v>0</v>
      </c>
      <c r="AB306" s="41">
        <f t="shared" si="114"/>
        <v>0</v>
      </c>
      <c r="AC306" s="41">
        <f t="shared" si="114"/>
        <v>0</v>
      </c>
      <c r="AD306" s="41">
        <f t="shared" si="114"/>
        <v>0</v>
      </c>
      <c r="AE306" s="41">
        <f t="shared" si="114"/>
        <v>1</v>
      </c>
      <c r="AF306" s="41">
        <f t="shared" si="115"/>
        <v>0</v>
      </c>
      <c r="AG306" s="48">
        <v>2482.9314810256355</v>
      </c>
      <c r="AH306" s="48">
        <v>482.750930313769</v>
      </c>
      <c r="AI306" s="48">
        <v>304.70482573143869</v>
      </c>
      <c r="AJ306" s="48">
        <v>447.17000744867249</v>
      </c>
      <c r="AK306" s="41">
        <f t="shared" si="116"/>
        <v>11.718954079037847</v>
      </c>
      <c r="AL306" s="41">
        <f>LN(D306+'Models training data'!$Y$4)</f>
        <v>7.9280954237422172</v>
      </c>
      <c r="AM306" s="41">
        <f>LN(E306+'Models training data'!$Y$5)</f>
        <v>6.3058427411014044</v>
      </c>
      <c r="AN306" s="41">
        <f>LN(F306+'Models training data'!$Y$6)</f>
        <v>5.8581711536166976</v>
      </c>
      <c r="AO306" s="41">
        <f>LN(G306+'Models training data'!$Y$7)</f>
        <v>6.2081340691685076</v>
      </c>
      <c r="AP306" s="41">
        <f t="shared" si="103"/>
        <v>1</v>
      </c>
      <c r="AQ306" s="41">
        <f t="shared" si="117"/>
        <v>1</v>
      </c>
      <c r="AR306" s="41">
        <f t="shared" si="118"/>
        <v>106929.2575199782</v>
      </c>
      <c r="AS306" s="41">
        <f t="shared" si="119"/>
        <v>131993.06799119635</v>
      </c>
      <c r="AT306" s="41">
        <f t="shared" si="120"/>
        <v>11.82107340820504</v>
      </c>
      <c r="AU306" s="41">
        <f t="shared" si="121"/>
        <v>129958.75520222653</v>
      </c>
      <c r="AV306" s="41">
        <f t="shared" si="122"/>
        <v>11.814527044693861</v>
      </c>
      <c r="AW306" s="41">
        <f t="shared" si="123"/>
        <v>127832.89567775503</v>
      </c>
      <c r="AX306" s="41">
        <f t="shared" si="124"/>
        <v>11.781320352729086</v>
      </c>
      <c r="AY306" s="41">
        <f t="shared" si="125"/>
        <v>11.455810823485933</v>
      </c>
      <c r="AZ306" s="41">
        <f t="shared" si="126"/>
        <v>11.655521054872736</v>
      </c>
    </row>
    <row r="307" spans="2:52" x14ac:dyDescent="0.25">
      <c r="B307" s="41" t="str">
        <f t="shared" si="127"/>
        <v>NY</v>
      </c>
      <c r="C307" s="46">
        <v>45507</v>
      </c>
      <c r="D307" s="45">
        <v>2677.1455520746986</v>
      </c>
      <c r="E307" s="45">
        <v>550.54205457474563</v>
      </c>
      <c r="F307" s="45">
        <v>308.72041304921891</v>
      </c>
      <c r="G307" s="48">
        <v>491.88700819353983</v>
      </c>
      <c r="H307" s="44">
        <v>124461.7332847131</v>
      </c>
      <c r="I307" s="62">
        <f t="shared" si="104"/>
        <v>4028.2950278922031</v>
      </c>
      <c r="J307" s="41">
        <f t="shared" si="105"/>
        <v>2024</v>
      </c>
      <c r="K307" s="41">
        <f t="shared" si="106"/>
        <v>136</v>
      </c>
      <c r="L307" s="41">
        <f t="shared" si="107"/>
        <v>18496</v>
      </c>
      <c r="M307" s="41">
        <f t="shared" si="108"/>
        <v>9.8253097714721047</v>
      </c>
      <c r="N307" s="41">
        <f t="shared" si="109"/>
        <v>0</v>
      </c>
      <c r="O307" s="41">
        <f t="shared" si="110"/>
        <v>8</v>
      </c>
      <c r="P307" s="41">
        <f t="shared" si="111"/>
        <v>0</v>
      </c>
      <c r="Q307" s="41">
        <f t="shared" si="111"/>
        <v>0</v>
      </c>
      <c r="R307" s="41">
        <f t="shared" si="111"/>
        <v>0</v>
      </c>
      <c r="S307" s="41">
        <f t="shared" si="111"/>
        <v>0</v>
      </c>
      <c r="T307" s="41">
        <f t="shared" si="112"/>
        <v>0</v>
      </c>
      <c r="U307" s="41">
        <f t="shared" si="112"/>
        <v>0</v>
      </c>
      <c r="V307" s="41">
        <f t="shared" si="112"/>
        <v>0</v>
      </c>
      <c r="W307" s="41">
        <f t="shared" si="112"/>
        <v>1</v>
      </c>
      <c r="X307" s="41">
        <f t="shared" si="113"/>
        <v>0</v>
      </c>
      <c r="Y307" s="41">
        <f t="shared" si="113"/>
        <v>0</v>
      </c>
      <c r="Z307" s="41">
        <f t="shared" si="113"/>
        <v>0</v>
      </c>
      <c r="AA307" s="41">
        <f t="shared" si="113"/>
        <v>0</v>
      </c>
      <c r="AB307" s="41">
        <f t="shared" si="114"/>
        <v>0</v>
      </c>
      <c r="AC307" s="41">
        <f t="shared" si="114"/>
        <v>0</v>
      </c>
      <c r="AD307" s="41">
        <f t="shared" si="114"/>
        <v>0</v>
      </c>
      <c r="AE307" s="41">
        <f t="shared" si="114"/>
        <v>1</v>
      </c>
      <c r="AF307" s="41">
        <f t="shared" si="115"/>
        <v>0</v>
      </c>
      <c r="AG307" s="48">
        <v>2677.1455520746986</v>
      </c>
      <c r="AH307" s="48">
        <v>550.54205457474563</v>
      </c>
      <c r="AI307" s="48">
        <v>308.72041304921891</v>
      </c>
      <c r="AJ307" s="48">
        <v>491.88700819353983</v>
      </c>
      <c r="AK307" s="41">
        <f t="shared" si="116"/>
        <v>11.731753584466162</v>
      </c>
      <c r="AL307" s="41">
        <f>LN(D307+'Models training data'!$Y$4)</f>
        <v>7.9957622910194548</v>
      </c>
      <c r="AM307" s="41">
        <f>LN(E307+'Models training data'!$Y$5)</f>
        <v>6.4225229034034239</v>
      </c>
      <c r="AN307" s="41">
        <f>LN(F307+'Models training data'!$Y$6)</f>
        <v>5.8695762439699051</v>
      </c>
      <c r="AO307" s="41">
        <f>LN(G307+'Models training data'!$Y$7)</f>
        <v>6.2943254149576049</v>
      </c>
      <c r="AP307" s="41">
        <f t="shared" si="103"/>
        <v>1</v>
      </c>
      <c r="AQ307" s="41">
        <f t="shared" si="117"/>
        <v>1</v>
      </c>
      <c r="AR307" s="41">
        <f t="shared" si="118"/>
        <v>109228.43481661269</v>
      </c>
      <c r="AS307" s="41">
        <f t="shared" si="119"/>
        <v>131968.97060115464</v>
      </c>
      <c r="AT307" s="41">
        <f t="shared" si="120"/>
        <v>11.820815790940259</v>
      </c>
      <c r="AU307" s="41">
        <f t="shared" si="121"/>
        <v>130019.59121387932</v>
      </c>
      <c r="AV307" s="41">
        <f t="shared" si="122"/>
        <v>11.815488145781472</v>
      </c>
      <c r="AW307" s="41">
        <f t="shared" si="123"/>
        <v>127822.21735512375</v>
      </c>
      <c r="AX307" s="41">
        <f t="shared" si="124"/>
        <v>11.781197431877652</v>
      </c>
      <c r="AY307" s="41">
        <f t="shared" si="125"/>
        <v>11.475581365017144</v>
      </c>
      <c r="AZ307" s="41">
        <f t="shared" si="126"/>
        <v>11.673226829198924</v>
      </c>
    </row>
    <row r="308" spans="2:52" x14ac:dyDescent="0.25">
      <c r="B308" s="41" t="str">
        <f t="shared" si="127"/>
        <v>NY</v>
      </c>
      <c r="C308" s="46">
        <v>45514</v>
      </c>
      <c r="D308" s="45">
        <v>2822.4863369626091</v>
      </c>
      <c r="E308" s="45">
        <v>587.52928259941245</v>
      </c>
      <c r="F308" s="45">
        <v>311.90447108575762</v>
      </c>
      <c r="G308" s="48">
        <v>225.32896201306349</v>
      </c>
      <c r="H308" s="44">
        <v>120474.77301309118</v>
      </c>
      <c r="I308" s="62">
        <f t="shared" si="104"/>
        <v>3947.2490526608426</v>
      </c>
      <c r="J308" s="41">
        <f t="shared" si="105"/>
        <v>2024</v>
      </c>
      <c r="K308" s="41">
        <f t="shared" si="106"/>
        <v>137</v>
      </c>
      <c r="L308" s="41">
        <f t="shared" si="107"/>
        <v>18769</v>
      </c>
      <c r="M308" s="41">
        <f t="shared" si="108"/>
        <v>9.8399618516562501</v>
      </c>
      <c r="N308" s="41">
        <f t="shared" si="109"/>
        <v>0</v>
      </c>
      <c r="O308" s="41">
        <f t="shared" si="110"/>
        <v>8</v>
      </c>
      <c r="P308" s="41">
        <f t="shared" si="111"/>
        <v>0</v>
      </c>
      <c r="Q308" s="41">
        <f t="shared" si="111"/>
        <v>0</v>
      </c>
      <c r="R308" s="41">
        <f t="shared" si="111"/>
        <v>0</v>
      </c>
      <c r="S308" s="41">
        <f t="shared" si="111"/>
        <v>0</v>
      </c>
      <c r="T308" s="41">
        <f t="shared" si="112"/>
        <v>0</v>
      </c>
      <c r="U308" s="41">
        <f t="shared" si="112"/>
        <v>0</v>
      </c>
      <c r="V308" s="41">
        <f t="shared" si="112"/>
        <v>0</v>
      </c>
      <c r="W308" s="41">
        <f t="shared" si="112"/>
        <v>1</v>
      </c>
      <c r="X308" s="41">
        <f t="shared" si="113"/>
        <v>0</v>
      </c>
      <c r="Y308" s="41">
        <f t="shared" si="113"/>
        <v>0</v>
      </c>
      <c r="Z308" s="41">
        <f t="shared" si="113"/>
        <v>0</v>
      </c>
      <c r="AA308" s="41">
        <f t="shared" si="113"/>
        <v>0</v>
      </c>
      <c r="AB308" s="41">
        <f t="shared" si="114"/>
        <v>0</v>
      </c>
      <c r="AC308" s="41">
        <f t="shared" si="114"/>
        <v>0</v>
      </c>
      <c r="AD308" s="41">
        <f t="shared" si="114"/>
        <v>0</v>
      </c>
      <c r="AE308" s="41">
        <f t="shared" si="114"/>
        <v>1</v>
      </c>
      <c r="AF308" s="41">
        <f t="shared" si="115"/>
        <v>0</v>
      </c>
      <c r="AG308" s="48">
        <v>2822.4863369626091</v>
      </c>
      <c r="AH308" s="48">
        <v>587.52928259941245</v>
      </c>
      <c r="AI308" s="48">
        <v>311.90447108575762</v>
      </c>
      <c r="AJ308" s="48">
        <v>225.32896201306349</v>
      </c>
      <c r="AK308" s="41">
        <f t="shared" si="116"/>
        <v>11.699195657407079</v>
      </c>
      <c r="AL308" s="41">
        <f>LN(D308+'Models training data'!$Y$4)</f>
        <v>8.0435647823511971</v>
      </c>
      <c r="AM308" s="41">
        <f>LN(E308+'Models training data'!$Y$5)</f>
        <v>6.4808745370623937</v>
      </c>
      <c r="AN308" s="41">
        <f>LN(F308+'Models training data'!$Y$6)</f>
        <v>5.8785280587819138</v>
      </c>
      <c r="AO308" s="41">
        <f>LN(G308+'Models training data'!$Y$7)</f>
        <v>5.616525233355687</v>
      </c>
      <c r="AP308" s="41">
        <f t="shared" si="103"/>
        <v>1</v>
      </c>
      <c r="AQ308" s="41">
        <f t="shared" si="117"/>
        <v>1</v>
      </c>
      <c r="AR308" s="41">
        <f t="shared" si="118"/>
        <v>109204.04450352894</v>
      </c>
      <c r="AS308" s="41">
        <f t="shared" si="119"/>
        <v>131944.87321111295</v>
      </c>
      <c r="AT308" s="41">
        <f t="shared" si="120"/>
        <v>11.820558173675479</v>
      </c>
      <c r="AU308" s="41">
        <f t="shared" si="121"/>
        <v>130081.60592420794</v>
      </c>
      <c r="AV308" s="41">
        <f t="shared" si="122"/>
        <v>11.816466192070775</v>
      </c>
      <c r="AW308" s="41">
        <f t="shared" si="123"/>
        <v>127811.61726266466</v>
      </c>
      <c r="AX308" s="41">
        <f t="shared" si="124"/>
        <v>11.781075411553363</v>
      </c>
      <c r="AY308" s="41">
        <f t="shared" si="125"/>
        <v>11.440832180257722</v>
      </c>
      <c r="AZ308" s="41">
        <f t="shared" si="126"/>
        <v>11.59296142209066</v>
      </c>
    </row>
    <row r="309" spans="2:52" x14ac:dyDescent="0.25">
      <c r="B309" s="41" t="str">
        <f t="shared" si="127"/>
        <v>NY</v>
      </c>
      <c r="C309" s="46">
        <v>45521</v>
      </c>
      <c r="D309" s="45">
        <v>2933.7097308892498</v>
      </c>
      <c r="E309" s="45">
        <v>609.1454791648664</v>
      </c>
      <c r="F309" s="45">
        <v>315.0332011872199</v>
      </c>
      <c r="G309" s="48">
        <v>234.51482339666856</v>
      </c>
      <c r="H309" s="44">
        <v>121024.98283446816</v>
      </c>
      <c r="I309" s="62">
        <f t="shared" si="104"/>
        <v>4092.4032346380045</v>
      </c>
      <c r="J309" s="41">
        <f t="shared" si="105"/>
        <v>2024</v>
      </c>
      <c r="K309" s="41">
        <f t="shared" si="106"/>
        <v>138</v>
      </c>
      <c r="L309" s="41">
        <f t="shared" si="107"/>
        <v>19044</v>
      </c>
      <c r="M309" s="41">
        <f t="shared" si="108"/>
        <v>9.8545073703144102</v>
      </c>
      <c r="N309" s="41">
        <f t="shared" si="109"/>
        <v>0</v>
      </c>
      <c r="O309" s="41">
        <f t="shared" si="110"/>
        <v>8</v>
      </c>
      <c r="P309" s="41">
        <f t="shared" si="111"/>
        <v>0</v>
      </c>
      <c r="Q309" s="41">
        <f t="shared" si="111"/>
        <v>0</v>
      </c>
      <c r="R309" s="41">
        <f t="shared" si="111"/>
        <v>0</v>
      </c>
      <c r="S309" s="41">
        <f t="shared" si="111"/>
        <v>0</v>
      </c>
      <c r="T309" s="41">
        <f t="shared" si="112"/>
        <v>0</v>
      </c>
      <c r="U309" s="41">
        <f t="shared" si="112"/>
        <v>0</v>
      </c>
      <c r="V309" s="41">
        <f t="shared" si="112"/>
        <v>0</v>
      </c>
      <c r="W309" s="41">
        <f t="shared" si="112"/>
        <v>1</v>
      </c>
      <c r="X309" s="41">
        <f t="shared" si="113"/>
        <v>0</v>
      </c>
      <c r="Y309" s="41">
        <f t="shared" si="113"/>
        <v>0</v>
      </c>
      <c r="Z309" s="41">
        <f t="shared" si="113"/>
        <v>0</v>
      </c>
      <c r="AA309" s="41">
        <f t="shared" si="113"/>
        <v>0</v>
      </c>
      <c r="AB309" s="41">
        <f t="shared" si="114"/>
        <v>0</v>
      </c>
      <c r="AC309" s="41">
        <f t="shared" si="114"/>
        <v>0</v>
      </c>
      <c r="AD309" s="41">
        <f t="shared" si="114"/>
        <v>0</v>
      </c>
      <c r="AE309" s="41">
        <f t="shared" si="114"/>
        <v>1</v>
      </c>
      <c r="AF309" s="41">
        <f t="shared" si="115"/>
        <v>0</v>
      </c>
      <c r="AG309" s="48">
        <v>2933.7097308892498</v>
      </c>
      <c r="AH309" s="48">
        <v>609.1454791648664</v>
      </c>
      <c r="AI309" s="48">
        <v>315.0332011872199</v>
      </c>
      <c r="AJ309" s="48">
        <v>234.51482339666856</v>
      </c>
      <c r="AK309" s="41">
        <f t="shared" si="116"/>
        <v>11.70375227297329</v>
      </c>
      <c r="AL309" s="41">
        <f>LN(D309+'Models training data'!$Y$4)</f>
        <v>8.0786623256202468</v>
      </c>
      <c r="AM309" s="41">
        <f>LN(E309+'Models training data'!$Y$5)</f>
        <v>6.5134638595316865</v>
      </c>
      <c r="AN309" s="41">
        <f>LN(F309+'Models training data'!$Y$6)</f>
        <v>5.8872469476997864</v>
      </c>
      <c r="AO309" s="41">
        <f>LN(G309+'Models training data'!$Y$7)</f>
        <v>5.6493905494113834</v>
      </c>
      <c r="AP309" s="41">
        <f t="shared" si="103"/>
        <v>1</v>
      </c>
      <c r="AQ309" s="41">
        <f t="shared" si="117"/>
        <v>1</v>
      </c>
      <c r="AR309" s="41">
        <f t="shared" si="118"/>
        <v>109179.6541904452</v>
      </c>
      <c r="AS309" s="41">
        <f t="shared" si="119"/>
        <v>131920.77582107123</v>
      </c>
      <c r="AT309" s="41">
        <f t="shared" si="120"/>
        <v>11.8203005564107</v>
      </c>
      <c r="AU309" s="41">
        <f t="shared" si="121"/>
        <v>130144.79933321237</v>
      </c>
      <c r="AV309" s="41">
        <f t="shared" si="122"/>
        <v>11.81746118356177</v>
      </c>
      <c r="AW309" s="41">
        <f t="shared" si="123"/>
        <v>127801.09426246918</v>
      </c>
      <c r="AX309" s="41">
        <f t="shared" si="124"/>
        <v>11.780954278657466</v>
      </c>
      <c r="AY309" s="41">
        <f t="shared" si="125"/>
        <v>11.447465812425841</v>
      </c>
      <c r="AZ309" s="41">
        <f t="shared" si="126"/>
        <v>11.59975673684874</v>
      </c>
    </row>
    <row r="310" spans="2:52" x14ac:dyDescent="0.25">
      <c r="B310" s="41" t="str">
        <f t="shared" si="127"/>
        <v>NY</v>
      </c>
      <c r="C310" s="46">
        <v>45528</v>
      </c>
      <c r="D310" s="45">
        <v>3021.1457995880528</v>
      </c>
      <c r="E310" s="45">
        <v>623.10738582624492</v>
      </c>
      <c r="F310" s="45">
        <v>318.18450173815256</v>
      </c>
      <c r="G310" s="48">
        <v>217.78507570719913</v>
      </c>
      <c r="H310" s="44">
        <v>120849.02824575739</v>
      </c>
      <c r="I310" s="62">
        <f t="shared" si="104"/>
        <v>4180.2227628596493</v>
      </c>
      <c r="J310" s="41">
        <f t="shared" si="105"/>
        <v>2024</v>
      </c>
      <c r="K310" s="41">
        <f t="shared" si="106"/>
        <v>139</v>
      </c>
      <c r="L310" s="41">
        <f t="shared" si="107"/>
        <v>19321</v>
      </c>
      <c r="M310" s="41">
        <f t="shared" si="108"/>
        <v>9.868947866261383</v>
      </c>
      <c r="N310" s="41">
        <f t="shared" si="109"/>
        <v>0</v>
      </c>
      <c r="O310" s="41">
        <f t="shared" si="110"/>
        <v>8</v>
      </c>
      <c r="P310" s="41">
        <f t="shared" si="111"/>
        <v>0</v>
      </c>
      <c r="Q310" s="41">
        <f t="shared" si="111"/>
        <v>0</v>
      </c>
      <c r="R310" s="41">
        <f t="shared" si="111"/>
        <v>0</v>
      </c>
      <c r="S310" s="41">
        <f t="shared" si="111"/>
        <v>0</v>
      </c>
      <c r="T310" s="41">
        <f t="shared" si="112"/>
        <v>0</v>
      </c>
      <c r="U310" s="41">
        <f t="shared" si="112"/>
        <v>0</v>
      </c>
      <c r="V310" s="41">
        <f t="shared" si="112"/>
        <v>0</v>
      </c>
      <c r="W310" s="41">
        <f t="shared" si="112"/>
        <v>1</v>
      </c>
      <c r="X310" s="41">
        <f t="shared" si="113"/>
        <v>0</v>
      </c>
      <c r="Y310" s="41">
        <f t="shared" si="113"/>
        <v>0</v>
      </c>
      <c r="Z310" s="41">
        <f t="shared" si="113"/>
        <v>0</v>
      </c>
      <c r="AA310" s="41">
        <f t="shared" si="113"/>
        <v>0</v>
      </c>
      <c r="AB310" s="41">
        <f t="shared" si="114"/>
        <v>0</v>
      </c>
      <c r="AC310" s="41">
        <f t="shared" si="114"/>
        <v>0</v>
      </c>
      <c r="AD310" s="41">
        <f t="shared" si="114"/>
        <v>0</v>
      </c>
      <c r="AE310" s="41">
        <f t="shared" si="114"/>
        <v>1</v>
      </c>
      <c r="AF310" s="41">
        <f t="shared" si="115"/>
        <v>0</v>
      </c>
      <c r="AG310" s="48">
        <v>3021.1457995880528</v>
      </c>
      <c r="AH310" s="48">
        <v>623.10738582624492</v>
      </c>
      <c r="AI310" s="48">
        <v>318.18450173815256</v>
      </c>
      <c r="AJ310" s="48">
        <v>217.78507570719913</v>
      </c>
      <c r="AK310" s="41">
        <f t="shared" si="116"/>
        <v>11.702297345104325</v>
      </c>
      <c r="AL310" s="41">
        <f>LN(D310+'Models training data'!$Y$4)</f>
        <v>8.1054139502513181</v>
      </c>
      <c r="AM310" s="41">
        <f>LN(E310+'Models training data'!$Y$5)</f>
        <v>6.5339624735052304</v>
      </c>
      <c r="AN310" s="41">
        <f>LN(F310+'Models training data'!$Y$6)</f>
        <v>5.8959525573875</v>
      </c>
      <c r="AO310" s="41">
        <f>LN(G310+'Models training data'!$Y$7)</f>
        <v>5.5887026918661951</v>
      </c>
      <c r="AP310" s="41">
        <f t="shared" si="103"/>
        <v>1</v>
      </c>
      <c r="AQ310" s="41">
        <f t="shared" si="117"/>
        <v>1</v>
      </c>
      <c r="AR310" s="41">
        <f t="shared" si="118"/>
        <v>109155.26387736146</v>
      </c>
      <c r="AS310" s="41">
        <f t="shared" si="119"/>
        <v>131896.67843102955</v>
      </c>
      <c r="AT310" s="41">
        <f t="shared" si="120"/>
        <v>11.820042939145919</v>
      </c>
      <c r="AU310" s="41">
        <f t="shared" si="121"/>
        <v>130209.17144089262</v>
      </c>
      <c r="AV310" s="41">
        <f t="shared" si="122"/>
        <v>11.818473120254454</v>
      </c>
      <c r="AW310" s="41">
        <f t="shared" si="123"/>
        <v>127790.64724127702</v>
      </c>
      <c r="AX310" s="41">
        <f t="shared" si="124"/>
        <v>11.780834020374941</v>
      </c>
      <c r="AY310" s="41">
        <f t="shared" si="125"/>
        <v>11.448530954707014</v>
      </c>
      <c r="AZ310" s="41">
        <f t="shared" si="126"/>
        <v>11.594300793901303</v>
      </c>
    </row>
    <row r="311" spans="2:52" x14ac:dyDescent="0.25">
      <c r="B311" s="41" t="str">
        <f t="shared" si="127"/>
        <v>NY</v>
      </c>
      <c r="C311" s="46">
        <v>45535</v>
      </c>
      <c r="D311" s="45">
        <v>3092.0265375568711</v>
      </c>
      <c r="E311" s="45">
        <v>633.27368561937237</v>
      </c>
      <c r="F311" s="45">
        <v>321.36644360944024</v>
      </c>
      <c r="G311" s="48">
        <v>195.55675395977545</v>
      </c>
      <c r="H311" s="44">
        <v>117345.91765744967</v>
      </c>
      <c r="I311" s="62">
        <f t="shared" si="104"/>
        <v>4242.2234207454585</v>
      </c>
      <c r="J311" s="41">
        <f t="shared" si="105"/>
        <v>2024</v>
      </c>
      <c r="K311" s="41">
        <f t="shared" si="106"/>
        <v>140</v>
      </c>
      <c r="L311" s="41">
        <f t="shared" si="107"/>
        <v>19600</v>
      </c>
      <c r="M311" s="41">
        <f t="shared" si="108"/>
        <v>9.8832848452186077</v>
      </c>
      <c r="N311" s="41">
        <f t="shared" si="109"/>
        <v>0</v>
      </c>
      <c r="O311" s="41">
        <f t="shared" si="110"/>
        <v>8</v>
      </c>
      <c r="P311" s="41">
        <f t="shared" si="111"/>
        <v>0</v>
      </c>
      <c r="Q311" s="41">
        <f t="shared" si="111"/>
        <v>0</v>
      </c>
      <c r="R311" s="41">
        <f t="shared" si="111"/>
        <v>0</v>
      </c>
      <c r="S311" s="41">
        <f t="shared" si="111"/>
        <v>0</v>
      </c>
      <c r="T311" s="41">
        <f t="shared" si="112"/>
        <v>0</v>
      </c>
      <c r="U311" s="41">
        <f t="shared" si="112"/>
        <v>0</v>
      </c>
      <c r="V311" s="41">
        <f t="shared" si="112"/>
        <v>0</v>
      </c>
      <c r="W311" s="41">
        <f t="shared" si="112"/>
        <v>1</v>
      </c>
      <c r="X311" s="41">
        <f t="shared" si="113"/>
        <v>0</v>
      </c>
      <c r="Y311" s="41">
        <f t="shared" si="113"/>
        <v>0</v>
      </c>
      <c r="Z311" s="41">
        <f t="shared" si="113"/>
        <v>0</v>
      </c>
      <c r="AA311" s="41">
        <f t="shared" si="113"/>
        <v>0</v>
      </c>
      <c r="AB311" s="41">
        <f t="shared" si="114"/>
        <v>0</v>
      </c>
      <c r="AC311" s="41">
        <f t="shared" si="114"/>
        <v>0</v>
      </c>
      <c r="AD311" s="41">
        <f t="shared" si="114"/>
        <v>0</v>
      </c>
      <c r="AE311" s="41">
        <f t="shared" si="114"/>
        <v>1</v>
      </c>
      <c r="AF311" s="41">
        <f t="shared" si="115"/>
        <v>0</v>
      </c>
      <c r="AG311" s="48">
        <v>3092.0265375568711</v>
      </c>
      <c r="AH311" s="48">
        <v>633.27368561937237</v>
      </c>
      <c r="AI311" s="48">
        <v>321.36644360944024</v>
      </c>
      <c r="AJ311" s="48">
        <v>195.55675395977545</v>
      </c>
      <c r="AK311" s="41">
        <f t="shared" si="116"/>
        <v>11.672881412923314</v>
      </c>
      <c r="AL311" s="41">
        <f>LN(D311+'Models training data'!$Y$4)</f>
        <v>8.1265871195837267</v>
      </c>
      <c r="AM311" s="41">
        <f>LN(E311+'Models training data'!$Y$5)</f>
        <v>6.5486284336434633</v>
      </c>
      <c r="AN311" s="41">
        <f>LN(F311+'Models training data'!$Y$6)</f>
        <v>5.9046665859473455</v>
      </c>
      <c r="AO311" s="41">
        <f>LN(G311+'Models training data'!$Y$7)</f>
        <v>5.5019118237188493</v>
      </c>
      <c r="AP311" s="41">
        <f t="shared" si="103"/>
        <v>1</v>
      </c>
      <c r="AQ311" s="41">
        <f t="shared" si="117"/>
        <v>1</v>
      </c>
      <c r="AR311" s="41">
        <f t="shared" si="118"/>
        <v>109130.87356427772</v>
      </c>
      <c r="AS311" s="41">
        <f t="shared" si="119"/>
        <v>131872.58104098783</v>
      </c>
      <c r="AT311" s="41">
        <f t="shared" si="120"/>
        <v>11.81978532188114</v>
      </c>
      <c r="AU311" s="41">
        <f t="shared" si="121"/>
        <v>130274.72224724869</v>
      </c>
      <c r="AV311" s="41">
        <f t="shared" si="122"/>
        <v>11.81950200214883</v>
      </c>
      <c r="AW311" s="41">
        <f t="shared" si="123"/>
        <v>127780.27510976937</v>
      </c>
      <c r="AX311" s="41">
        <f t="shared" si="124"/>
        <v>11.780714624166368</v>
      </c>
      <c r="AY311" s="41">
        <f t="shared" si="125"/>
        <v>11.447909000717875</v>
      </c>
      <c r="AZ311" s="41">
        <f t="shared" si="126"/>
        <v>11.585285623720424</v>
      </c>
    </row>
    <row r="312" spans="2:52" x14ac:dyDescent="0.25">
      <c r="B312" s="41" t="str">
        <f t="shared" si="127"/>
        <v>NY</v>
      </c>
      <c r="C312" s="46">
        <v>45542</v>
      </c>
      <c r="D312" s="45">
        <v>3151.4152989134955</v>
      </c>
      <c r="E312" s="45">
        <v>641.57403544299859</v>
      </c>
      <c r="F312" s="45">
        <v>324.58011773092517</v>
      </c>
      <c r="G312" s="48">
        <v>216.5986333757605</v>
      </c>
      <c r="H312" s="44">
        <v>118114.16159547966</v>
      </c>
      <c r="I312" s="62">
        <f t="shared" si="104"/>
        <v>4334.1680854631795</v>
      </c>
      <c r="J312" s="41">
        <f t="shared" si="105"/>
        <v>2024</v>
      </c>
      <c r="K312" s="41">
        <f t="shared" si="106"/>
        <v>141</v>
      </c>
      <c r="L312" s="41">
        <f t="shared" si="107"/>
        <v>19881</v>
      </c>
      <c r="M312" s="41">
        <f t="shared" si="108"/>
        <v>9.8975197807563369</v>
      </c>
      <c r="N312" s="41">
        <f t="shared" si="109"/>
        <v>0</v>
      </c>
      <c r="O312" s="41">
        <f t="shared" si="110"/>
        <v>9</v>
      </c>
      <c r="P312" s="41">
        <f t="shared" si="111"/>
        <v>0</v>
      </c>
      <c r="Q312" s="41">
        <f t="shared" si="111"/>
        <v>0</v>
      </c>
      <c r="R312" s="41">
        <f t="shared" si="111"/>
        <v>0</v>
      </c>
      <c r="S312" s="41">
        <f t="shared" si="111"/>
        <v>0</v>
      </c>
      <c r="T312" s="41">
        <f t="shared" si="112"/>
        <v>0</v>
      </c>
      <c r="U312" s="41">
        <f t="shared" si="112"/>
        <v>0</v>
      </c>
      <c r="V312" s="41">
        <f t="shared" si="112"/>
        <v>0</v>
      </c>
      <c r="W312" s="41">
        <f t="shared" si="112"/>
        <v>0</v>
      </c>
      <c r="X312" s="41">
        <f t="shared" si="113"/>
        <v>1</v>
      </c>
      <c r="Y312" s="41">
        <f t="shared" si="113"/>
        <v>0</v>
      </c>
      <c r="Z312" s="41">
        <f t="shared" si="113"/>
        <v>0</v>
      </c>
      <c r="AA312" s="41">
        <f t="shared" si="113"/>
        <v>0</v>
      </c>
      <c r="AB312" s="41">
        <f t="shared" si="114"/>
        <v>0</v>
      </c>
      <c r="AC312" s="41">
        <f t="shared" si="114"/>
        <v>0</v>
      </c>
      <c r="AD312" s="41">
        <f t="shared" si="114"/>
        <v>0</v>
      </c>
      <c r="AE312" s="41">
        <f t="shared" si="114"/>
        <v>1</v>
      </c>
      <c r="AF312" s="41">
        <f t="shared" si="115"/>
        <v>0</v>
      </c>
      <c r="AG312" s="48">
        <v>3151.4152989134955</v>
      </c>
      <c r="AH312" s="48">
        <v>641.57403544299859</v>
      </c>
      <c r="AI312" s="48">
        <v>324.58011773092517</v>
      </c>
      <c r="AJ312" s="48">
        <v>216.5986333757605</v>
      </c>
      <c r="AK312" s="41">
        <f t="shared" si="116"/>
        <v>11.679406906897356</v>
      </c>
      <c r="AL312" s="41">
        <f>LN(D312+'Models training data'!$Y$4)</f>
        <v>8.1439886780399515</v>
      </c>
      <c r="AM312" s="41">
        <f>LN(E312+'Models training data'!$Y$5)</f>
        <v>6.5604450931558302</v>
      </c>
      <c r="AN312" s="41">
        <f>LN(F312+'Models training data'!$Y$6)</f>
        <v>5.9133911118365932</v>
      </c>
      <c r="AO312" s="41">
        <f>LN(G312+'Models training data'!$Y$7)</f>
        <v>5.5842556707253657</v>
      </c>
      <c r="AP312" s="41">
        <f t="shared" si="103"/>
        <v>1</v>
      </c>
      <c r="AQ312" s="41">
        <f t="shared" si="117"/>
        <v>1</v>
      </c>
      <c r="AR312" s="41">
        <f t="shared" si="118"/>
        <v>99730.632522206419</v>
      </c>
      <c r="AS312" s="41">
        <f t="shared" si="119"/>
        <v>123760.67222684005</v>
      </c>
      <c r="AT312" s="41">
        <f t="shared" si="120"/>
        <v>11.742000988885405</v>
      </c>
      <c r="AU312" s="41">
        <f t="shared" si="121"/>
        <v>130341.45175228058</v>
      </c>
      <c r="AV312" s="41">
        <f t="shared" si="122"/>
        <v>11.820547829244896</v>
      </c>
      <c r="AW312" s="41">
        <f t="shared" si="123"/>
        <v>127769.9768018873</v>
      </c>
      <c r="AX312" s="41">
        <f t="shared" si="124"/>
        <v>11.780596077760075</v>
      </c>
      <c r="AY312" s="41">
        <f t="shared" si="125"/>
        <v>11.453721813598237</v>
      </c>
      <c r="AZ312" s="41">
        <f t="shared" si="126"/>
        <v>11.597133466995844</v>
      </c>
    </row>
    <row r="313" spans="2:52" x14ac:dyDescent="0.25">
      <c r="B313" s="41" t="str">
        <f t="shared" si="127"/>
        <v>NY</v>
      </c>
      <c r="C313" s="46">
        <v>45549</v>
      </c>
      <c r="D313" s="45">
        <v>3202.8573990893701</v>
      </c>
      <c r="E313" s="45">
        <v>648.97358228114479</v>
      </c>
      <c r="F313" s="45">
        <v>327.82591987677347</v>
      </c>
      <c r="G313" s="48">
        <v>213.02842277197024</v>
      </c>
      <c r="H313" s="44">
        <v>118191.10639615441</v>
      </c>
      <c r="I313" s="62">
        <f t="shared" si="104"/>
        <v>4392.6853240192586</v>
      </c>
      <c r="J313" s="41">
        <f t="shared" si="105"/>
        <v>2024</v>
      </c>
      <c r="K313" s="41">
        <f t="shared" si="106"/>
        <v>142</v>
      </c>
      <c r="L313" s="41">
        <f t="shared" si="107"/>
        <v>20164</v>
      </c>
      <c r="M313" s="41">
        <f t="shared" si="108"/>
        <v>9.9116541152025217</v>
      </c>
      <c r="N313" s="41">
        <f t="shared" si="109"/>
        <v>0</v>
      </c>
      <c r="O313" s="41">
        <f t="shared" si="110"/>
        <v>9</v>
      </c>
      <c r="P313" s="41">
        <f t="shared" si="111"/>
        <v>0</v>
      </c>
      <c r="Q313" s="41">
        <f t="shared" si="111"/>
        <v>0</v>
      </c>
      <c r="R313" s="41">
        <f t="shared" si="111"/>
        <v>0</v>
      </c>
      <c r="S313" s="41">
        <f t="shared" si="111"/>
        <v>0</v>
      </c>
      <c r="T313" s="41">
        <f t="shared" si="112"/>
        <v>0</v>
      </c>
      <c r="U313" s="41">
        <f t="shared" si="112"/>
        <v>0</v>
      </c>
      <c r="V313" s="41">
        <f t="shared" si="112"/>
        <v>0</v>
      </c>
      <c r="W313" s="41">
        <f t="shared" si="112"/>
        <v>0</v>
      </c>
      <c r="X313" s="41">
        <f t="shared" si="113"/>
        <v>1</v>
      </c>
      <c r="Y313" s="41">
        <f t="shared" si="113"/>
        <v>0</v>
      </c>
      <c r="Z313" s="41">
        <f t="shared" si="113"/>
        <v>0</v>
      </c>
      <c r="AA313" s="41">
        <f t="shared" si="113"/>
        <v>0</v>
      </c>
      <c r="AB313" s="41">
        <f t="shared" si="114"/>
        <v>0</v>
      </c>
      <c r="AC313" s="41">
        <f t="shared" si="114"/>
        <v>0</v>
      </c>
      <c r="AD313" s="41">
        <f t="shared" si="114"/>
        <v>0</v>
      </c>
      <c r="AE313" s="41">
        <f t="shared" si="114"/>
        <v>1</v>
      </c>
      <c r="AF313" s="41">
        <f t="shared" si="115"/>
        <v>0</v>
      </c>
      <c r="AG313" s="48">
        <v>3202.8573990893701</v>
      </c>
      <c r="AH313" s="48">
        <v>648.97358228114479</v>
      </c>
      <c r="AI313" s="48">
        <v>327.82591987677347</v>
      </c>
      <c r="AJ313" s="48">
        <v>213.02842277197024</v>
      </c>
      <c r="AK313" s="41">
        <f t="shared" si="116"/>
        <v>11.680058139128004</v>
      </c>
      <c r="AL313" s="41">
        <f>LN(D313+'Models training data'!$Y$4)</f>
        <v>8.1588208448876252</v>
      </c>
      <c r="AM313" s="41">
        <f>LN(E313+'Models training data'!$Y$5)</f>
        <v>6.5708628894494998</v>
      </c>
      <c r="AN313" s="41">
        <f>LN(F313+'Models training data'!$Y$6)</f>
        <v>5.9221262688911969</v>
      </c>
      <c r="AO313" s="41">
        <f>LN(G313+'Models training data'!$Y$7)</f>
        <v>5.570753265952435</v>
      </c>
      <c r="AP313" s="41">
        <f t="shared" si="103"/>
        <v>1</v>
      </c>
      <c r="AQ313" s="41">
        <f t="shared" si="117"/>
        <v>1</v>
      </c>
      <c r="AR313" s="41">
        <f t="shared" si="118"/>
        <v>99706.242209122676</v>
      </c>
      <c r="AS313" s="41">
        <f t="shared" si="119"/>
        <v>123736.57483679836</v>
      </c>
      <c r="AT313" s="41">
        <f t="shared" si="120"/>
        <v>11.741743371620625</v>
      </c>
      <c r="AU313" s="41">
        <f t="shared" si="121"/>
        <v>130409.3599559883</v>
      </c>
      <c r="AV313" s="41">
        <f t="shared" si="122"/>
        <v>11.821610601542652</v>
      </c>
      <c r="AW313" s="41">
        <f t="shared" si="123"/>
        <v>127759.75127417422</v>
      </c>
      <c r="AX313" s="41">
        <f t="shared" si="124"/>
        <v>11.780478369144571</v>
      </c>
      <c r="AY313" s="41">
        <f t="shared" si="125"/>
        <v>11.455333940576935</v>
      </c>
      <c r="AZ313" s="41">
        <f t="shared" si="126"/>
        <v>11.596978583410049</v>
      </c>
    </row>
    <row r="314" spans="2:52" x14ac:dyDescent="0.25">
      <c r="B314" s="41" t="str">
        <f t="shared" si="127"/>
        <v>NY</v>
      </c>
      <c r="C314" s="46">
        <v>45556</v>
      </c>
      <c r="D314" s="45">
        <v>3248.8355361109816</v>
      </c>
      <c r="E314" s="45">
        <v>655.95522134581438</v>
      </c>
      <c r="F314" s="45">
        <v>331.10417917239516</v>
      </c>
      <c r="G314" s="48">
        <v>237.87728425524719</v>
      </c>
      <c r="H314" s="44">
        <v>118985.62464757508</v>
      </c>
      <c r="I314" s="62">
        <f t="shared" si="104"/>
        <v>4473.7722208844389</v>
      </c>
      <c r="J314" s="41">
        <f t="shared" si="105"/>
        <v>2024</v>
      </c>
      <c r="K314" s="41">
        <f t="shared" si="106"/>
        <v>143</v>
      </c>
      <c r="L314" s="41">
        <f t="shared" si="107"/>
        <v>20449</v>
      </c>
      <c r="M314" s="41">
        <f t="shared" si="108"/>
        <v>9.9256892605198139</v>
      </c>
      <c r="N314" s="41">
        <f t="shared" si="109"/>
        <v>0</v>
      </c>
      <c r="O314" s="41">
        <f t="shared" si="110"/>
        <v>9</v>
      </c>
      <c r="P314" s="41">
        <f t="shared" si="111"/>
        <v>0</v>
      </c>
      <c r="Q314" s="41">
        <f t="shared" si="111"/>
        <v>0</v>
      </c>
      <c r="R314" s="41">
        <f t="shared" si="111"/>
        <v>0</v>
      </c>
      <c r="S314" s="41">
        <f t="shared" si="111"/>
        <v>0</v>
      </c>
      <c r="T314" s="41">
        <f t="shared" si="112"/>
        <v>0</v>
      </c>
      <c r="U314" s="41">
        <f t="shared" si="112"/>
        <v>0</v>
      </c>
      <c r="V314" s="41">
        <f t="shared" si="112"/>
        <v>0</v>
      </c>
      <c r="W314" s="41">
        <f t="shared" si="112"/>
        <v>0</v>
      </c>
      <c r="X314" s="41">
        <f t="shared" si="113"/>
        <v>1</v>
      </c>
      <c r="Y314" s="41">
        <f t="shared" si="113"/>
        <v>0</v>
      </c>
      <c r="Z314" s="41">
        <f t="shared" si="113"/>
        <v>0</v>
      </c>
      <c r="AA314" s="41">
        <f t="shared" si="113"/>
        <v>0</v>
      </c>
      <c r="AB314" s="41">
        <f t="shared" si="114"/>
        <v>0</v>
      </c>
      <c r="AC314" s="41">
        <f t="shared" si="114"/>
        <v>0</v>
      </c>
      <c r="AD314" s="41">
        <f t="shared" si="114"/>
        <v>0</v>
      </c>
      <c r="AE314" s="41">
        <f t="shared" si="114"/>
        <v>1</v>
      </c>
      <c r="AF314" s="41">
        <f t="shared" si="115"/>
        <v>0</v>
      </c>
      <c r="AG314" s="48">
        <v>3248.8355361109816</v>
      </c>
      <c r="AH314" s="48">
        <v>655.95522134581438</v>
      </c>
      <c r="AI314" s="48">
        <v>331.10417917239516</v>
      </c>
      <c r="AJ314" s="48">
        <v>237.87728425524719</v>
      </c>
      <c r="AK314" s="41">
        <f t="shared" si="116"/>
        <v>11.686757963515722</v>
      </c>
      <c r="AL314" s="41">
        <f>LN(D314+'Models training data'!$Y$4)</f>
        <v>8.1718939459329967</v>
      </c>
      <c r="AM314" s="41">
        <f>LN(E314+'Models training data'!$Y$5)</f>
        <v>6.5805937925190143</v>
      </c>
      <c r="AN314" s="41">
        <f>LN(F314+'Models training data'!$Y$6)</f>
        <v>5.9308719985064258</v>
      </c>
      <c r="AO314" s="41">
        <f>LN(G314+'Models training data'!$Y$7)</f>
        <v>5.6611557897022537</v>
      </c>
      <c r="AP314" s="41">
        <f t="shared" si="103"/>
        <v>1</v>
      </c>
      <c r="AQ314" s="41">
        <f t="shared" si="117"/>
        <v>1</v>
      </c>
      <c r="AR314" s="41">
        <f t="shared" si="118"/>
        <v>99681.851896038934</v>
      </c>
      <c r="AS314" s="41">
        <f t="shared" si="119"/>
        <v>123712.47744675666</v>
      </c>
      <c r="AT314" s="41">
        <f t="shared" si="120"/>
        <v>11.741485754355844</v>
      </c>
      <c r="AU314" s="41">
        <f t="shared" si="121"/>
        <v>130478.44685837183</v>
      </c>
      <c r="AV314" s="41">
        <f t="shared" si="122"/>
        <v>11.822690319042101</v>
      </c>
      <c r="AW314" s="41">
        <f t="shared" si="123"/>
        <v>127749.59750514141</v>
      </c>
      <c r="AX314" s="41">
        <f t="shared" si="124"/>
        <v>11.780361486561242</v>
      </c>
      <c r="AY314" s="41">
        <f t="shared" si="125"/>
        <v>11.461315925365733</v>
      </c>
      <c r="AZ314" s="41">
        <f t="shared" si="126"/>
        <v>11.609693582393694</v>
      </c>
    </row>
    <row r="315" spans="2:52" x14ac:dyDescent="0.25">
      <c r="B315" s="41" t="str">
        <f t="shared" si="127"/>
        <v>NY</v>
      </c>
      <c r="C315" s="46">
        <v>45563</v>
      </c>
      <c r="D315" s="45">
        <v>3291.0885855935931</v>
      </c>
      <c r="E315" s="45">
        <v>662.76072518020158</v>
      </c>
      <c r="F315" s="45">
        <v>334.41522097380448</v>
      </c>
      <c r="G315" s="48">
        <v>247.98896453818111</v>
      </c>
      <c r="H315" s="44">
        <v>119383.20845249433</v>
      </c>
      <c r="I315" s="62">
        <f t="shared" si="104"/>
        <v>4536.2534962857799</v>
      </c>
      <c r="J315" s="41">
        <f t="shared" si="105"/>
        <v>2024</v>
      </c>
      <c r="K315" s="41">
        <f t="shared" si="106"/>
        <v>144</v>
      </c>
      <c r="L315" s="41">
        <f t="shared" si="107"/>
        <v>20736</v>
      </c>
      <c r="M315" s="41">
        <f t="shared" si="108"/>
        <v>9.9396265991520014</v>
      </c>
      <c r="N315" s="41">
        <f t="shared" si="109"/>
        <v>0</v>
      </c>
      <c r="O315" s="41">
        <f t="shared" si="110"/>
        <v>9</v>
      </c>
      <c r="P315" s="41">
        <f t="shared" si="111"/>
        <v>0</v>
      </c>
      <c r="Q315" s="41">
        <f t="shared" si="111"/>
        <v>0</v>
      </c>
      <c r="R315" s="41">
        <f t="shared" si="111"/>
        <v>0</v>
      </c>
      <c r="S315" s="41">
        <f t="shared" si="111"/>
        <v>0</v>
      </c>
      <c r="T315" s="41">
        <f t="shared" si="112"/>
        <v>0</v>
      </c>
      <c r="U315" s="41">
        <f t="shared" si="112"/>
        <v>0</v>
      </c>
      <c r="V315" s="41">
        <f t="shared" si="112"/>
        <v>0</v>
      </c>
      <c r="W315" s="41">
        <f t="shared" si="112"/>
        <v>0</v>
      </c>
      <c r="X315" s="41">
        <f t="shared" si="113"/>
        <v>1</v>
      </c>
      <c r="Y315" s="41">
        <f t="shared" si="113"/>
        <v>0</v>
      </c>
      <c r="Z315" s="41">
        <f t="shared" si="113"/>
        <v>0</v>
      </c>
      <c r="AA315" s="41">
        <f t="shared" si="113"/>
        <v>0</v>
      </c>
      <c r="AB315" s="41">
        <f t="shared" si="114"/>
        <v>0</v>
      </c>
      <c r="AC315" s="41">
        <f t="shared" si="114"/>
        <v>0</v>
      </c>
      <c r="AD315" s="41">
        <f t="shared" si="114"/>
        <v>0</v>
      </c>
      <c r="AE315" s="41">
        <f t="shared" si="114"/>
        <v>1</v>
      </c>
      <c r="AF315" s="41">
        <f t="shared" si="115"/>
        <v>0</v>
      </c>
      <c r="AG315" s="48">
        <v>3291.0885855935931</v>
      </c>
      <c r="AH315" s="48">
        <v>662.76072518020158</v>
      </c>
      <c r="AI315" s="48">
        <v>334.41522097380448</v>
      </c>
      <c r="AJ315" s="48">
        <v>247.98896453818111</v>
      </c>
      <c r="AK315" s="41">
        <f t="shared" si="116"/>
        <v>11.690093837324751</v>
      </c>
      <c r="AL315" s="41">
        <f>LN(D315+'Models training data'!$Y$4)</f>
        <v>8.1837590238468731</v>
      </c>
      <c r="AM315" s="41">
        <f>LN(E315+'Models training data'!$Y$5)</f>
        <v>6.5899889266887834</v>
      </c>
      <c r="AN315" s="41">
        <f>LN(F315+'Models training data'!$Y$6)</f>
        <v>5.9396282233393292</v>
      </c>
      <c r="AO315" s="41">
        <f>LN(G315+'Models training data'!$Y$7)</f>
        <v>5.6957247587842881</v>
      </c>
      <c r="AP315" s="41">
        <f t="shared" si="103"/>
        <v>1</v>
      </c>
      <c r="AQ315" s="41">
        <f t="shared" si="117"/>
        <v>1</v>
      </c>
      <c r="AR315" s="41">
        <f t="shared" si="118"/>
        <v>99657.461582955191</v>
      </c>
      <c r="AS315" s="41">
        <f t="shared" si="119"/>
        <v>123688.38005671496</v>
      </c>
      <c r="AT315" s="41">
        <f t="shared" si="120"/>
        <v>11.741228137091065</v>
      </c>
      <c r="AU315" s="41">
        <f t="shared" si="121"/>
        <v>130548.71245943118</v>
      </c>
      <c r="AV315" s="41">
        <f t="shared" si="122"/>
        <v>11.823786981743238</v>
      </c>
      <c r="AW315" s="41">
        <f t="shared" si="123"/>
        <v>127739.51449465565</v>
      </c>
      <c r="AX315" s="41">
        <f t="shared" si="124"/>
        <v>11.780245418497303</v>
      </c>
      <c r="AY315" s="41">
        <f t="shared" si="125"/>
        <v>11.464849986345376</v>
      </c>
      <c r="AZ315" s="41">
        <f t="shared" si="126"/>
        <v>11.615441100547779</v>
      </c>
    </row>
    <row r="316" spans="2:52" x14ac:dyDescent="0.25">
      <c r="B316" s="41" t="str">
        <f t="shared" si="127"/>
        <v>NY</v>
      </c>
      <c r="C316" s="46">
        <v>45570</v>
      </c>
      <c r="D316" s="45">
        <v>3330.8347573345809</v>
      </c>
      <c r="E316" s="45">
        <v>669.51130824246809</v>
      </c>
      <c r="F316" s="45">
        <v>337.75937318451105</v>
      </c>
      <c r="G316" s="48">
        <v>237.10596016763097</v>
      </c>
      <c r="H316" s="44">
        <v>111585.37459643945</v>
      </c>
      <c r="I316" s="62">
        <f t="shared" si="104"/>
        <v>4575.2113989291911</v>
      </c>
      <c r="J316" s="41">
        <f t="shared" si="105"/>
        <v>2024</v>
      </c>
      <c r="K316" s="41">
        <f t="shared" si="106"/>
        <v>145</v>
      </c>
      <c r="L316" s="41">
        <f t="shared" si="107"/>
        <v>21025</v>
      </c>
      <c r="M316" s="41">
        <f t="shared" si="108"/>
        <v>9.9534674848411484</v>
      </c>
      <c r="N316" s="41">
        <f t="shared" si="109"/>
        <v>0</v>
      </c>
      <c r="O316" s="41">
        <f t="shared" si="110"/>
        <v>10</v>
      </c>
      <c r="P316" s="41">
        <f t="shared" si="111"/>
        <v>0</v>
      </c>
      <c r="Q316" s="41">
        <f t="shared" si="111"/>
        <v>0</v>
      </c>
      <c r="R316" s="41">
        <f t="shared" si="111"/>
        <v>0</v>
      </c>
      <c r="S316" s="41">
        <f t="shared" si="111"/>
        <v>0</v>
      </c>
      <c r="T316" s="41">
        <f t="shared" si="112"/>
        <v>0</v>
      </c>
      <c r="U316" s="41">
        <f t="shared" si="112"/>
        <v>0</v>
      </c>
      <c r="V316" s="41">
        <f t="shared" si="112"/>
        <v>0</v>
      </c>
      <c r="W316" s="41">
        <f t="shared" si="112"/>
        <v>0</v>
      </c>
      <c r="X316" s="41">
        <f t="shared" si="113"/>
        <v>0</v>
      </c>
      <c r="Y316" s="41">
        <f t="shared" si="113"/>
        <v>1</v>
      </c>
      <c r="Z316" s="41">
        <f t="shared" si="113"/>
        <v>0</v>
      </c>
      <c r="AA316" s="41">
        <f t="shared" si="113"/>
        <v>0</v>
      </c>
      <c r="AB316" s="41">
        <f t="shared" si="114"/>
        <v>0</v>
      </c>
      <c r="AC316" s="41">
        <f t="shared" si="114"/>
        <v>0</v>
      </c>
      <c r="AD316" s="41">
        <f t="shared" si="114"/>
        <v>0</v>
      </c>
      <c r="AE316" s="41">
        <f t="shared" si="114"/>
        <v>1</v>
      </c>
      <c r="AF316" s="41">
        <f t="shared" si="115"/>
        <v>0</v>
      </c>
      <c r="AG316" s="48">
        <v>3330.8347573345809</v>
      </c>
      <c r="AH316" s="48">
        <v>669.51130824246809</v>
      </c>
      <c r="AI316" s="48">
        <v>337.75937318451105</v>
      </c>
      <c r="AJ316" s="48">
        <v>237.10596016763097</v>
      </c>
      <c r="AK316" s="41">
        <f t="shared" si="116"/>
        <v>11.622545268338053</v>
      </c>
      <c r="AL316" s="41">
        <f>LN(D316+'Models training data'!$Y$4)</f>
        <v>8.194793092929455</v>
      </c>
      <c r="AM316" s="41">
        <f>LN(E316+'Models training data'!$Y$5)</f>
        <v>6.5992218454289056</v>
      </c>
      <c r="AN316" s="41">
        <f>LN(F316+'Models training data'!$Y$6)</f>
        <v>5.9483948645303286</v>
      </c>
      <c r="AO316" s="41">
        <f>LN(G316+'Models training data'!$Y$7)</f>
        <v>5.6584691375432312</v>
      </c>
      <c r="AP316" s="41">
        <f t="shared" si="103"/>
        <v>1</v>
      </c>
      <c r="AQ316" s="41">
        <f t="shared" si="117"/>
        <v>1</v>
      </c>
      <c r="AR316" s="41">
        <f t="shared" si="118"/>
        <v>86180.412425779417</v>
      </c>
      <c r="AS316" s="41">
        <f t="shared" si="119"/>
        <v>110212.01438663731</v>
      </c>
      <c r="AT316" s="41">
        <f t="shared" si="120"/>
        <v>11.596055025116705</v>
      </c>
      <c r="AU316" s="41">
        <f t="shared" si="121"/>
        <v>113727.91733994627</v>
      </c>
      <c r="AV316" s="41">
        <f t="shared" si="122"/>
        <v>11.646417035994716</v>
      </c>
      <c r="AW316" s="41">
        <f t="shared" si="123"/>
        <v>110859.94689226132</v>
      </c>
      <c r="AX316" s="41">
        <f t="shared" si="124"/>
        <v>11.601938222940976</v>
      </c>
      <c r="AY316" s="41">
        <f t="shared" si="125"/>
        <v>11.464978484397696</v>
      </c>
      <c r="AZ316" s="41">
        <f t="shared" si="126"/>
        <v>11.612244675411132</v>
      </c>
    </row>
    <row r="317" spans="2:52" x14ac:dyDescent="0.25">
      <c r="B317" s="41" t="str">
        <f t="shared" si="127"/>
        <v>NY</v>
      </c>
      <c r="C317" s="46">
        <v>45577</v>
      </c>
      <c r="D317" s="45">
        <v>3368.9278050274625</v>
      </c>
      <c r="E317" s="45">
        <v>676.26790923012504</v>
      </c>
      <c r="F317" s="45">
        <v>341.13696691645305</v>
      </c>
      <c r="G317" s="48">
        <v>214.59627990954993</v>
      </c>
      <c r="H317" s="44">
        <v>111170.82245131809</v>
      </c>
      <c r="I317" s="62">
        <f t="shared" si="104"/>
        <v>4600.9289610835904</v>
      </c>
      <c r="J317" s="41">
        <f t="shared" si="105"/>
        <v>2024</v>
      </c>
      <c r="K317" s="41">
        <f t="shared" si="106"/>
        <v>146</v>
      </c>
      <c r="L317" s="41">
        <f t="shared" si="107"/>
        <v>21316</v>
      </c>
      <c r="M317" s="41">
        <f t="shared" si="108"/>
        <v>9.9672132434166727</v>
      </c>
      <c r="N317" s="41">
        <f t="shared" si="109"/>
        <v>0</v>
      </c>
      <c r="O317" s="41">
        <f t="shared" si="110"/>
        <v>10</v>
      </c>
      <c r="P317" s="41">
        <f t="shared" si="111"/>
        <v>0</v>
      </c>
      <c r="Q317" s="41">
        <f t="shared" si="111"/>
        <v>0</v>
      </c>
      <c r="R317" s="41">
        <f t="shared" si="111"/>
        <v>0</v>
      </c>
      <c r="S317" s="41">
        <f t="shared" si="111"/>
        <v>0</v>
      </c>
      <c r="T317" s="41">
        <f t="shared" si="112"/>
        <v>0</v>
      </c>
      <c r="U317" s="41">
        <f t="shared" si="112"/>
        <v>0</v>
      </c>
      <c r="V317" s="41">
        <f t="shared" si="112"/>
        <v>0</v>
      </c>
      <c r="W317" s="41">
        <f t="shared" si="112"/>
        <v>0</v>
      </c>
      <c r="X317" s="41">
        <f t="shared" si="113"/>
        <v>0</v>
      </c>
      <c r="Y317" s="41">
        <f t="shared" si="113"/>
        <v>1</v>
      </c>
      <c r="Z317" s="41">
        <f t="shared" si="113"/>
        <v>0</v>
      </c>
      <c r="AA317" s="41">
        <f t="shared" si="113"/>
        <v>0</v>
      </c>
      <c r="AB317" s="41">
        <f t="shared" si="114"/>
        <v>0</v>
      </c>
      <c r="AC317" s="41">
        <f t="shared" si="114"/>
        <v>0</v>
      </c>
      <c r="AD317" s="41">
        <f t="shared" si="114"/>
        <v>0</v>
      </c>
      <c r="AE317" s="41">
        <f t="shared" si="114"/>
        <v>1</v>
      </c>
      <c r="AF317" s="41">
        <f t="shared" si="115"/>
        <v>0</v>
      </c>
      <c r="AG317" s="48">
        <v>3368.9278050274625</v>
      </c>
      <c r="AH317" s="48">
        <v>676.26790923012504</v>
      </c>
      <c r="AI317" s="48">
        <v>341.13696691645305</v>
      </c>
      <c r="AJ317" s="48">
        <v>214.59627990954993</v>
      </c>
      <c r="AK317" s="41">
        <f t="shared" si="116"/>
        <v>11.618823238341143</v>
      </c>
      <c r="AL317" s="41">
        <f>LN(D317+'Models training data'!$Y$4)</f>
        <v>8.2052551842114028</v>
      </c>
      <c r="AM317" s="41">
        <f>LN(E317+'Models training data'!$Y$5)</f>
        <v>6.6083784149897573</v>
      </c>
      <c r="AN317" s="41">
        <f>LN(F317+'Models training data'!$Y$6)</f>
        <v>5.9571718434123113</v>
      </c>
      <c r="AO317" s="41">
        <f>LN(G317+'Models training data'!$Y$7)</f>
        <v>5.5767053077654776</v>
      </c>
      <c r="AP317" s="41">
        <f t="shared" si="103"/>
        <v>1</v>
      </c>
      <c r="AQ317" s="41">
        <f t="shared" si="117"/>
        <v>1</v>
      </c>
      <c r="AR317" s="41">
        <f t="shared" si="118"/>
        <v>86156.022112695675</v>
      </c>
      <c r="AS317" s="41">
        <f t="shared" si="119"/>
        <v>110187.91699659562</v>
      </c>
      <c r="AT317" s="41">
        <f t="shared" si="120"/>
        <v>11.595797407851926</v>
      </c>
      <c r="AU317" s="41">
        <f t="shared" si="121"/>
        <v>113800.54033835727</v>
      </c>
      <c r="AV317" s="41">
        <f t="shared" si="122"/>
        <v>11.647547589099235</v>
      </c>
      <c r="AW317" s="41">
        <f t="shared" si="123"/>
        <v>110850.00248095659</v>
      </c>
      <c r="AX317" s="41">
        <f t="shared" si="124"/>
        <v>11.601823750326991</v>
      </c>
      <c r="AY317" s="41">
        <f t="shared" si="125"/>
        <v>11.463221213393211</v>
      </c>
      <c r="AZ317" s="41">
        <f t="shared" si="126"/>
        <v>11.603506693178891</v>
      </c>
    </row>
    <row r="318" spans="2:52" x14ac:dyDescent="0.25">
      <c r="B318" s="41" t="str">
        <f t="shared" si="127"/>
        <v>NY</v>
      </c>
      <c r="C318" s="46">
        <v>45584</v>
      </c>
      <c r="D318" s="45">
        <v>3405.9663731614128</v>
      </c>
      <c r="E318" s="45">
        <v>683.06133227504245</v>
      </c>
      <c r="F318" s="45">
        <v>344.54833658562728</v>
      </c>
      <c r="G318" s="48">
        <v>252.3385727965875</v>
      </c>
      <c r="H318" s="44">
        <v>112250.12897277816</v>
      </c>
      <c r="I318" s="62">
        <f t="shared" si="104"/>
        <v>4685.9146148186701</v>
      </c>
      <c r="J318" s="41">
        <f t="shared" si="105"/>
        <v>2024</v>
      </c>
      <c r="K318" s="41">
        <f t="shared" si="106"/>
        <v>147</v>
      </c>
      <c r="L318" s="41">
        <f t="shared" si="107"/>
        <v>21609</v>
      </c>
      <c r="M318" s="41">
        <f t="shared" si="108"/>
        <v>9.980865173557472</v>
      </c>
      <c r="N318" s="41">
        <f t="shared" si="109"/>
        <v>0</v>
      </c>
      <c r="O318" s="41">
        <f t="shared" si="110"/>
        <v>10</v>
      </c>
      <c r="P318" s="41">
        <f t="shared" si="111"/>
        <v>0</v>
      </c>
      <c r="Q318" s="41">
        <f t="shared" si="111"/>
        <v>0</v>
      </c>
      <c r="R318" s="41">
        <f t="shared" si="111"/>
        <v>0</v>
      </c>
      <c r="S318" s="41">
        <f t="shared" si="111"/>
        <v>0</v>
      </c>
      <c r="T318" s="41">
        <f t="shared" si="112"/>
        <v>0</v>
      </c>
      <c r="U318" s="41">
        <f t="shared" si="112"/>
        <v>0</v>
      </c>
      <c r="V318" s="41">
        <f t="shared" si="112"/>
        <v>0</v>
      </c>
      <c r="W318" s="41">
        <f t="shared" si="112"/>
        <v>0</v>
      </c>
      <c r="X318" s="41">
        <f t="shared" si="113"/>
        <v>0</v>
      </c>
      <c r="Y318" s="41">
        <f t="shared" si="113"/>
        <v>1</v>
      </c>
      <c r="Z318" s="41">
        <f t="shared" si="113"/>
        <v>0</v>
      </c>
      <c r="AA318" s="41">
        <f t="shared" si="113"/>
        <v>0</v>
      </c>
      <c r="AB318" s="41">
        <f t="shared" si="114"/>
        <v>0</v>
      </c>
      <c r="AC318" s="41">
        <f t="shared" si="114"/>
        <v>0</v>
      </c>
      <c r="AD318" s="41">
        <f t="shared" si="114"/>
        <v>0</v>
      </c>
      <c r="AE318" s="41">
        <f t="shared" si="114"/>
        <v>1</v>
      </c>
      <c r="AF318" s="41">
        <f t="shared" si="115"/>
        <v>0</v>
      </c>
      <c r="AG318" s="48">
        <v>3405.9663731614128</v>
      </c>
      <c r="AH318" s="48">
        <v>683.06133227504245</v>
      </c>
      <c r="AI318" s="48">
        <v>344.54833658562728</v>
      </c>
      <c r="AJ318" s="48">
        <v>252.3385727965875</v>
      </c>
      <c r="AK318" s="41">
        <f t="shared" si="116"/>
        <v>11.62848495458182</v>
      </c>
      <c r="AL318" s="41">
        <f>LN(D318+'Models training data'!$Y$4)</f>
        <v>8.2153237807274344</v>
      </c>
      <c r="AM318" s="41">
        <f>LN(E318+'Models training data'!$Y$5)</f>
        <v>6.617501125690211</v>
      </c>
      <c r="AN318" s="41">
        <f>LN(F318+'Models training data'!$Y$6)</f>
        <v>5.9659590816818442</v>
      </c>
      <c r="AO318" s="41">
        <f>LN(G318+'Models training data'!$Y$7)</f>
        <v>5.7102349671765396</v>
      </c>
      <c r="AP318" s="41">
        <f t="shared" si="103"/>
        <v>1</v>
      </c>
      <c r="AQ318" s="41">
        <f t="shared" si="117"/>
        <v>1</v>
      </c>
      <c r="AR318" s="41">
        <f t="shared" si="118"/>
        <v>86131.631799611932</v>
      </c>
      <c r="AS318" s="41">
        <f t="shared" si="119"/>
        <v>110163.81960655391</v>
      </c>
      <c r="AT318" s="41">
        <f t="shared" si="120"/>
        <v>11.595539790587145</v>
      </c>
      <c r="AU318" s="41">
        <f t="shared" si="121"/>
        <v>113874.34203544408</v>
      </c>
      <c r="AV318" s="41">
        <f t="shared" si="122"/>
        <v>11.648695087405446</v>
      </c>
      <c r="AW318" s="41">
        <f t="shared" si="123"/>
        <v>110840.12595012147</v>
      </c>
      <c r="AX318" s="41">
        <f t="shared" si="124"/>
        <v>11.601710059102126</v>
      </c>
      <c r="AY318" s="41">
        <f t="shared" si="125"/>
        <v>11.471060196092731</v>
      </c>
      <c r="AZ318" s="41">
        <f t="shared" si="126"/>
        <v>11.621529125028221</v>
      </c>
    </row>
    <row r="319" spans="2:52" x14ac:dyDescent="0.25">
      <c r="B319" s="41" t="str">
        <f t="shared" si="127"/>
        <v>NY</v>
      </c>
      <c r="C319" s="46">
        <v>45591</v>
      </c>
      <c r="D319" s="45">
        <v>3442.3705399515993</v>
      </c>
      <c r="E319" s="45">
        <v>689.90731757410094</v>
      </c>
      <c r="F319" s="45">
        <v>347.99381995148445</v>
      </c>
      <c r="G319" s="48">
        <v>236.22042243892662</v>
      </c>
      <c r="H319" s="44">
        <v>112026.32941324176</v>
      </c>
      <c r="I319" s="62">
        <f t="shared" si="104"/>
        <v>4716.4920999161113</v>
      </c>
      <c r="J319" s="41">
        <f t="shared" si="105"/>
        <v>2024</v>
      </c>
      <c r="K319" s="41">
        <f t="shared" si="106"/>
        <v>148</v>
      </c>
      <c r="L319" s="41">
        <f t="shared" si="107"/>
        <v>21904</v>
      </c>
      <c r="M319" s="41">
        <f t="shared" si="108"/>
        <v>9.9944245475282294</v>
      </c>
      <c r="N319" s="41">
        <f t="shared" si="109"/>
        <v>0</v>
      </c>
      <c r="O319" s="41">
        <f t="shared" si="110"/>
        <v>10</v>
      </c>
      <c r="P319" s="41">
        <f t="shared" si="111"/>
        <v>0</v>
      </c>
      <c r="Q319" s="41">
        <f t="shared" si="111"/>
        <v>0</v>
      </c>
      <c r="R319" s="41">
        <f t="shared" si="111"/>
        <v>0</v>
      </c>
      <c r="S319" s="41">
        <f t="shared" si="111"/>
        <v>0</v>
      </c>
      <c r="T319" s="41">
        <f t="shared" si="112"/>
        <v>0</v>
      </c>
      <c r="U319" s="41">
        <f t="shared" si="112"/>
        <v>0</v>
      </c>
      <c r="V319" s="41">
        <f t="shared" si="112"/>
        <v>0</v>
      </c>
      <c r="W319" s="41">
        <f t="shared" si="112"/>
        <v>0</v>
      </c>
      <c r="X319" s="41">
        <f t="shared" si="113"/>
        <v>0</v>
      </c>
      <c r="Y319" s="41">
        <f t="shared" si="113"/>
        <v>1</v>
      </c>
      <c r="Z319" s="41">
        <f t="shared" si="113"/>
        <v>0</v>
      </c>
      <c r="AA319" s="41">
        <f t="shared" si="113"/>
        <v>0</v>
      </c>
      <c r="AB319" s="41">
        <f t="shared" si="114"/>
        <v>0</v>
      </c>
      <c r="AC319" s="41">
        <f t="shared" si="114"/>
        <v>0</v>
      </c>
      <c r="AD319" s="41">
        <f t="shared" si="114"/>
        <v>0</v>
      </c>
      <c r="AE319" s="41">
        <f t="shared" si="114"/>
        <v>1</v>
      </c>
      <c r="AF319" s="41">
        <f t="shared" si="115"/>
        <v>0</v>
      </c>
      <c r="AG319" s="48">
        <v>3442.3705399515993</v>
      </c>
      <c r="AH319" s="48">
        <v>689.90731757410094</v>
      </c>
      <c r="AI319" s="48">
        <v>347.99381995148445</v>
      </c>
      <c r="AJ319" s="48">
        <v>236.22042243892662</v>
      </c>
      <c r="AK319" s="41">
        <f t="shared" si="116"/>
        <v>11.626489206696109</v>
      </c>
      <c r="AL319" s="41">
        <f>LN(D319+'Models training data'!$Y$4)</f>
        <v>8.2251221069277882</v>
      </c>
      <c r="AM319" s="41">
        <f>LN(E319+'Models training data'!$Y$5)</f>
        <v>6.626610993078307</v>
      </c>
      <c r="AN319" s="41">
        <f>LN(F319+'Models training data'!$Y$6)</f>
        <v>5.9747565014178825</v>
      </c>
      <c r="AO319" s="41">
        <f>LN(G319+'Models training data'!$Y$7)</f>
        <v>5.655375733151021</v>
      </c>
      <c r="AP319" s="41">
        <f t="shared" si="103"/>
        <v>1</v>
      </c>
      <c r="AQ319" s="41">
        <f t="shared" si="117"/>
        <v>1</v>
      </c>
      <c r="AR319" s="41">
        <f t="shared" si="118"/>
        <v>86107.24148652819</v>
      </c>
      <c r="AS319" s="41">
        <f t="shared" si="119"/>
        <v>110139.72221651222</v>
      </c>
      <c r="AT319" s="41">
        <f t="shared" si="120"/>
        <v>11.595282173322365</v>
      </c>
      <c r="AU319" s="41">
        <f t="shared" si="121"/>
        <v>113949.3224312067</v>
      </c>
      <c r="AV319" s="41">
        <f t="shared" si="122"/>
        <v>11.649859530913348</v>
      </c>
      <c r="AW319" s="41">
        <f t="shared" si="123"/>
        <v>110830.31637933213</v>
      </c>
      <c r="AX319" s="41">
        <f t="shared" si="124"/>
        <v>11.601597138671151</v>
      </c>
      <c r="AY319" s="41">
        <f t="shared" si="125"/>
        <v>11.470303775123558</v>
      </c>
      <c r="AZ319" s="41">
        <f t="shared" si="126"/>
        <v>11.616128792060657</v>
      </c>
    </row>
    <row r="320" spans="2:52" x14ac:dyDescent="0.25">
      <c r="B320" s="41" t="str">
        <f t="shared" si="127"/>
        <v>NY</v>
      </c>
      <c r="C320" s="46">
        <v>45598</v>
      </c>
      <c r="D320" s="45">
        <v>3478.4353974921169</v>
      </c>
      <c r="E320" s="45">
        <v>696.81407673799595</v>
      </c>
      <c r="F320" s="45">
        <v>351.4737581509994</v>
      </c>
      <c r="G320" s="48">
        <v>236.45401359399108</v>
      </c>
      <c r="H320" s="44">
        <v>111151.98894153057</v>
      </c>
      <c r="I320" s="62">
        <f t="shared" si="104"/>
        <v>4763.1772459751046</v>
      </c>
      <c r="J320" s="41">
        <f t="shared" si="105"/>
        <v>2024</v>
      </c>
      <c r="K320" s="41">
        <f t="shared" si="106"/>
        <v>149</v>
      </c>
      <c r="L320" s="41">
        <f t="shared" si="107"/>
        <v>22201</v>
      </c>
      <c r="M320" s="41">
        <f t="shared" si="108"/>
        <v>10.007892611890918</v>
      </c>
      <c r="N320" s="41">
        <f t="shared" si="109"/>
        <v>0</v>
      </c>
      <c r="O320" s="41">
        <f t="shared" si="110"/>
        <v>11</v>
      </c>
      <c r="P320" s="41">
        <f t="shared" si="111"/>
        <v>0</v>
      </c>
      <c r="Q320" s="41">
        <f t="shared" si="111"/>
        <v>0</v>
      </c>
      <c r="R320" s="41">
        <f t="shared" si="111"/>
        <v>0</v>
      </c>
      <c r="S320" s="41">
        <f t="shared" si="111"/>
        <v>0</v>
      </c>
      <c r="T320" s="41">
        <f t="shared" si="112"/>
        <v>0</v>
      </c>
      <c r="U320" s="41">
        <f t="shared" si="112"/>
        <v>0</v>
      </c>
      <c r="V320" s="41">
        <f t="shared" si="112"/>
        <v>0</v>
      </c>
      <c r="W320" s="41">
        <f t="shared" si="112"/>
        <v>0</v>
      </c>
      <c r="X320" s="41">
        <f t="shared" si="113"/>
        <v>0</v>
      </c>
      <c r="Y320" s="41">
        <f t="shared" si="113"/>
        <v>0</v>
      </c>
      <c r="Z320" s="41">
        <f t="shared" si="113"/>
        <v>1</v>
      </c>
      <c r="AA320" s="41">
        <f t="shared" si="113"/>
        <v>0</v>
      </c>
      <c r="AB320" s="41">
        <f t="shared" si="114"/>
        <v>0</v>
      </c>
      <c r="AC320" s="41">
        <f t="shared" si="114"/>
        <v>0</v>
      </c>
      <c r="AD320" s="41">
        <f t="shared" si="114"/>
        <v>0</v>
      </c>
      <c r="AE320" s="41">
        <f t="shared" si="114"/>
        <v>1</v>
      </c>
      <c r="AF320" s="41">
        <f t="shared" si="115"/>
        <v>0</v>
      </c>
      <c r="AG320" s="48">
        <v>3478.4353974921169</v>
      </c>
      <c r="AH320" s="48">
        <v>696.81407673799595</v>
      </c>
      <c r="AI320" s="48">
        <v>351.4737581509994</v>
      </c>
      <c r="AJ320" s="48">
        <v>236.45401359399108</v>
      </c>
      <c r="AK320" s="41">
        <f t="shared" si="116"/>
        <v>11.618653813443045</v>
      </c>
      <c r="AL320" s="41">
        <f>LN(D320+'Models training data'!$Y$4)</f>
        <v>8.2347353498205837</v>
      </c>
      <c r="AM320" s="41">
        <f>LN(E320+'Models training data'!$Y$5)</f>
        <v>6.6357183965332558</v>
      </c>
      <c r="AN320" s="41">
        <f>LN(F320+'Models training data'!$Y$6)</f>
        <v>5.9835640250852666</v>
      </c>
      <c r="AO320" s="41">
        <f>LN(G320+'Models training data'!$Y$7)</f>
        <v>5.6561926550077928</v>
      </c>
      <c r="AP320" s="41">
        <f t="shared" si="103"/>
        <v>1</v>
      </c>
      <c r="AQ320" s="41">
        <f t="shared" si="117"/>
        <v>1</v>
      </c>
      <c r="AR320" s="41">
        <f t="shared" si="118"/>
        <v>106587.79313680579</v>
      </c>
      <c r="AS320" s="41">
        <f t="shared" si="119"/>
        <v>131655.70453061254</v>
      </c>
      <c r="AT320" s="41">
        <f t="shared" si="120"/>
        <v>11.817466766498118</v>
      </c>
      <c r="AU320" s="41">
        <f t="shared" si="121"/>
        <v>130917.72094486523</v>
      </c>
      <c r="AV320" s="41">
        <f t="shared" si="122"/>
        <v>11.829524473274292</v>
      </c>
      <c r="AW320" s="41">
        <f t="shared" si="123"/>
        <v>127690.12723784629</v>
      </c>
      <c r="AX320" s="41">
        <f t="shared" si="124"/>
        <v>11.779676909390906</v>
      </c>
      <c r="AY320" s="41">
        <f t="shared" si="125"/>
        <v>11.472158991620903</v>
      </c>
      <c r="AZ320" s="41">
        <f t="shared" si="126"/>
        <v>11.617648926893175</v>
      </c>
    </row>
    <row r="321" spans="2:52" x14ac:dyDescent="0.25">
      <c r="B321" s="41" t="str">
        <f t="shared" si="127"/>
        <v>NY</v>
      </c>
      <c r="C321" s="46">
        <v>45605</v>
      </c>
      <c r="D321" s="45">
        <v>3514.3685579657385</v>
      </c>
      <c r="E321" s="45">
        <v>703.78606049945301</v>
      </c>
      <c r="F321" s="45">
        <v>354.98849573250948</v>
      </c>
      <c r="G321" s="48">
        <v>249.14862377565882</v>
      </c>
      <c r="H321" s="44">
        <v>111602.99057199573</v>
      </c>
      <c r="I321" s="62">
        <f t="shared" si="104"/>
        <v>4822.2917379733599</v>
      </c>
      <c r="J321" s="41">
        <f t="shared" si="105"/>
        <v>2024</v>
      </c>
      <c r="K321" s="41">
        <f t="shared" si="106"/>
        <v>150</v>
      </c>
      <c r="L321" s="41">
        <f t="shared" si="107"/>
        <v>22500</v>
      </c>
      <c r="M321" s="41">
        <f t="shared" si="108"/>
        <v>10.021270588192511</v>
      </c>
      <c r="N321" s="41">
        <f t="shared" si="109"/>
        <v>0</v>
      </c>
      <c r="O321" s="41">
        <f t="shared" si="110"/>
        <v>11</v>
      </c>
      <c r="P321" s="41">
        <f t="shared" si="111"/>
        <v>0</v>
      </c>
      <c r="Q321" s="41">
        <f t="shared" si="111"/>
        <v>0</v>
      </c>
      <c r="R321" s="41">
        <f t="shared" si="111"/>
        <v>0</v>
      </c>
      <c r="S321" s="41">
        <f t="shared" si="111"/>
        <v>0</v>
      </c>
      <c r="T321" s="41">
        <f t="shared" si="112"/>
        <v>0</v>
      </c>
      <c r="U321" s="41">
        <f t="shared" si="112"/>
        <v>0</v>
      </c>
      <c r="V321" s="41">
        <f t="shared" si="112"/>
        <v>0</v>
      </c>
      <c r="W321" s="41">
        <f t="shared" si="112"/>
        <v>0</v>
      </c>
      <c r="X321" s="41">
        <f t="shared" si="113"/>
        <v>0</v>
      </c>
      <c r="Y321" s="41">
        <f t="shared" si="113"/>
        <v>0</v>
      </c>
      <c r="Z321" s="41">
        <f t="shared" si="113"/>
        <v>1</v>
      </c>
      <c r="AA321" s="41">
        <f t="shared" si="113"/>
        <v>0</v>
      </c>
      <c r="AB321" s="41">
        <f t="shared" si="114"/>
        <v>0</v>
      </c>
      <c r="AC321" s="41">
        <f t="shared" si="114"/>
        <v>0</v>
      </c>
      <c r="AD321" s="41">
        <f t="shared" si="114"/>
        <v>0</v>
      </c>
      <c r="AE321" s="41">
        <f t="shared" si="114"/>
        <v>1</v>
      </c>
      <c r="AF321" s="41">
        <f t="shared" si="115"/>
        <v>0</v>
      </c>
      <c r="AG321" s="48">
        <v>3514.3685579657385</v>
      </c>
      <c r="AH321" s="48">
        <v>703.78606049945301</v>
      </c>
      <c r="AI321" s="48">
        <v>354.98849573250948</v>
      </c>
      <c r="AJ321" s="48">
        <v>249.14862377565882</v>
      </c>
      <c r="AK321" s="41">
        <f t="shared" si="116"/>
        <v>11.622703125810412</v>
      </c>
      <c r="AL321" s="41">
        <f>LN(D321+'Models training data'!$Y$4)</f>
        <v>8.2442224517759417</v>
      </c>
      <c r="AM321" s="41">
        <f>LN(E321+'Models training data'!$Y$5)</f>
        <v>6.6448284465171579</v>
      </c>
      <c r="AN321" s="41">
        <f>LN(F321+'Models training data'!$Y$6)</f>
        <v>5.9923815755366521</v>
      </c>
      <c r="AO321" s="41">
        <f>LN(G321+'Models training data'!$Y$7)</f>
        <v>5.6996139898770508</v>
      </c>
      <c r="AP321" s="41">
        <f t="shared" si="103"/>
        <v>1</v>
      </c>
      <c r="AQ321" s="41">
        <f t="shared" si="117"/>
        <v>1</v>
      </c>
      <c r="AR321" s="41">
        <f t="shared" si="118"/>
        <v>106563.40282372205</v>
      </c>
      <c r="AS321" s="41">
        <f t="shared" si="119"/>
        <v>131631.60714057085</v>
      </c>
      <c r="AT321" s="41">
        <f t="shared" si="120"/>
        <v>11.817209149233339</v>
      </c>
      <c r="AU321" s="41">
        <f t="shared" si="121"/>
        <v>130995.0587379795</v>
      </c>
      <c r="AV321" s="41">
        <f t="shared" si="122"/>
        <v>11.830722807185575</v>
      </c>
      <c r="AW321" s="41">
        <f t="shared" si="123"/>
        <v>127680.44889975844</v>
      </c>
      <c r="AX321" s="41">
        <f t="shared" si="124"/>
        <v>11.77956549961249</v>
      </c>
      <c r="AY321" s="41">
        <f t="shared" si="125"/>
        <v>11.476010173382109</v>
      </c>
      <c r="AZ321" s="41">
        <f t="shared" si="126"/>
        <v>11.624465287917529</v>
      </c>
    </row>
    <row r="322" spans="2:52" x14ac:dyDescent="0.25">
      <c r="B322" s="41" t="str">
        <f t="shared" si="127"/>
        <v>NY</v>
      </c>
      <c r="C322" s="46">
        <v>45612</v>
      </c>
      <c r="D322" s="45">
        <v>3550.3164080944862</v>
      </c>
      <c r="E322" s="45">
        <v>710.82584260148599</v>
      </c>
      <c r="F322" s="45">
        <v>358.53838068983447</v>
      </c>
      <c r="G322" s="48">
        <v>235.91330194845688</v>
      </c>
      <c r="H322" s="44">
        <v>111443.30510353475</v>
      </c>
      <c r="I322" s="62">
        <f t="shared" si="104"/>
        <v>4855.593933334264</v>
      </c>
      <c r="J322" s="41">
        <f t="shared" si="105"/>
        <v>2024</v>
      </c>
      <c r="K322" s="41">
        <f t="shared" si="106"/>
        <v>151</v>
      </c>
      <c r="L322" s="41">
        <f t="shared" si="107"/>
        <v>22801</v>
      </c>
      <c r="M322" s="41">
        <f t="shared" si="108"/>
        <v>10.034559673629849</v>
      </c>
      <c r="N322" s="41">
        <f t="shared" si="109"/>
        <v>0</v>
      </c>
      <c r="O322" s="41">
        <f t="shared" si="110"/>
        <v>11</v>
      </c>
      <c r="P322" s="41">
        <f t="shared" si="111"/>
        <v>0</v>
      </c>
      <c r="Q322" s="41">
        <f t="shared" si="111"/>
        <v>0</v>
      </c>
      <c r="R322" s="41">
        <f t="shared" si="111"/>
        <v>0</v>
      </c>
      <c r="S322" s="41">
        <f t="shared" si="111"/>
        <v>0</v>
      </c>
      <c r="T322" s="41">
        <f t="shared" si="112"/>
        <v>0</v>
      </c>
      <c r="U322" s="41">
        <f t="shared" si="112"/>
        <v>0</v>
      </c>
      <c r="V322" s="41">
        <f t="shared" si="112"/>
        <v>0</v>
      </c>
      <c r="W322" s="41">
        <f t="shared" si="112"/>
        <v>0</v>
      </c>
      <c r="X322" s="41">
        <f t="shared" si="113"/>
        <v>0</v>
      </c>
      <c r="Y322" s="41">
        <f t="shared" si="113"/>
        <v>0</v>
      </c>
      <c r="Z322" s="41">
        <f t="shared" si="113"/>
        <v>1</v>
      </c>
      <c r="AA322" s="41">
        <f t="shared" si="113"/>
        <v>0</v>
      </c>
      <c r="AB322" s="41">
        <f t="shared" si="114"/>
        <v>0</v>
      </c>
      <c r="AC322" s="41">
        <f t="shared" si="114"/>
        <v>0</v>
      </c>
      <c r="AD322" s="41">
        <f t="shared" si="114"/>
        <v>0</v>
      </c>
      <c r="AE322" s="41">
        <f t="shared" si="114"/>
        <v>1</v>
      </c>
      <c r="AF322" s="41">
        <f t="shared" si="115"/>
        <v>0</v>
      </c>
      <c r="AG322" s="48">
        <v>3550.3164080944862</v>
      </c>
      <c r="AH322" s="48">
        <v>710.82584260148599</v>
      </c>
      <c r="AI322" s="48">
        <v>358.53838068983447</v>
      </c>
      <c r="AJ322" s="48">
        <v>235.91330194845688</v>
      </c>
      <c r="AK322" s="41">
        <f t="shared" si="116"/>
        <v>11.621271266157601</v>
      </c>
      <c r="AL322" s="41">
        <f>LN(D322+'Models training data'!$Y$4)</f>
        <v>8.2536242177559451</v>
      </c>
      <c r="AM322" s="41">
        <f>LN(E322+'Models training data'!$Y$5)</f>
        <v>6.653943643241937</v>
      </c>
      <c r="AN322" s="41">
        <f>LN(F322+'Models training data'!$Y$6)</f>
        <v>6.0012090760142032</v>
      </c>
      <c r="AO322" s="41">
        <f>LN(G322+'Models training data'!$Y$7)</f>
        <v>5.6543006458053657</v>
      </c>
      <c r="AP322" s="41">
        <f t="shared" si="103"/>
        <v>1</v>
      </c>
      <c r="AQ322" s="41">
        <f t="shared" si="117"/>
        <v>1</v>
      </c>
      <c r="AR322" s="41">
        <f t="shared" si="118"/>
        <v>106539.01251063831</v>
      </c>
      <c r="AS322" s="41">
        <f t="shared" si="119"/>
        <v>131607.50975052913</v>
      </c>
      <c r="AT322" s="41">
        <f t="shared" si="120"/>
        <v>11.816951531968558</v>
      </c>
      <c r="AU322" s="41">
        <f t="shared" si="121"/>
        <v>131073.57522976957</v>
      </c>
      <c r="AV322" s="41">
        <f t="shared" si="122"/>
        <v>11.831938086298548</v>
      </c>
      <c r="AW322" s="41">
        <f t="shared" si="123"/>
        <v>127670.83487003965</v>
      </c>
      <c r="AX322" s="41">
        <f t="shared" si="124"/>
        <v>11.779454830103846</v>
      </c>
      <c r="AY322" s="41">
        <f t="shared" si="125"/>
        <v>11.47573687824886</v>
      </c>
      <c r="AZ322" s="41">
        <f t="shared" si="126"/>
        <v>11.620250461268876</v>
      </c>
    </row>
    <row r="323" spans="2:52" x14ac:dyDescent="0.25">
      <c r="B323" s="41" t="str">
        <f t="shared" si="127"/>
        <v>NY</v>
      </c>
      <c r="C323" s="46">
        <v>45619</v>
      </c>
      <c r="D323" s="45">
        <v>3586.3824873597946</v>
      </c>
      <c r="E323" s="45">
        <v>717.93506177602012</v>
      </c>
      <c r="F323" s="45">
        <v>362.12376449673292</v>
      </c>
      <c r="G323" s="48">
        <v>266.19607641111526</v>
      </c>
      <c r="H323" s="44">
        <v>112284.98214010615</v>
      </c>
      <c r="I323" s="62">
        <f t="shared" si="104"/>
        <v>4932.6373900436629</v>
      </c>
      <c r="J323" s="41">
        <f t="shared" si="105"/>
        <v>2024</v>
      </c>
      <c r="K323" s="41">
        <f t="shared" si="106"/>
        <v>152</v>
      </c>
      <c r="L323" s="41">
        <f t="shared" si="107"/>
        <v>23104</v>
      </c>
      <c r="M323" s="41">
        <f t="shared" si="108"/>
        <v>10.047761041692553</v>
      </c>
      <c r="N323" s="41">
        <f t="shared" si="109"/>
        <v>0</v>
      </c>
      <c r="O323" s="41">
        <f t="shared" si="110"/>
        <v>11</v>
      </c>
      <c r="P323" s="41">
        <f t="shared" si="111"/>
        <v>0</v>
      </c>
      <c r="Q323" s="41">
        <f t="shared" si="111"/>
        <v>0</v>
      </c>
      <c r="R323" s="41">
        <f t="shared" si="111"/>
        <v>0</v>
      </c>
      <c r="S323" s="41">
        <f t="shared" si="111"/>
        <v>0</v>
      </c>
      <c r="T323" s="41">
        <f t="shared" si="112"/>
        <v>0</v>
      </c>
      <c r="U323" s="41">
        <f t="shared" si="112"/>
        <v>0</v>
      </c>
      <c r="V323" s="41">
        <f t="shared" si="112"/>
        <v>0</v>
      </c>
      <c r="W323" s="41">
        <f t="shared" si="112"/>
        <v>0</v>
      </c>
      <c r="X323" s="41">
        <f t="shared" si="113"/>
        <v>0</v>
      </c>
      <c r="Y323" s="41">
        <f t="shared" si="113"/>
        <v>0</v>
      </c>
      <c r="Z323" s="41">
        <f t="shared" si="113"/>
        <v>1</v>
      </c>
      <c r="AA323" s="41">
        <f t="shared" si="113"/>
        <v>0</v>
      </c>
      <c r="AB323" s="41">
        <f t="shared" si="114"/>
        <v>0</v>
      </c>
      <c r="AC323" s="41">
        <f t="shared" si="114"/>
        <v>0</v>
      </c>
      <c r="AD323" s="41">
        <f t="shared" si="114"/>
        <v>0</v>
      </c>
      <c r="AE323" s="41">
        <f t="shared" si="114"/>
        <v>1</v>
      </c>
      <c r="AF323" s="41">
        <f t="shared" si="115"/>
        <v>0</v>
      </c>
      <c r="AG323" s="48">
        <v>3586.3824873597946</v>
      </c>
      <c r="AH323" s="48">
        <v>717.93506177602012</v>
      </c>
      <c r="AI323" s="48">
        <v>362.12376449673292</v>
      </c>
      <c r="AJ323" s="48">
        <v>266.19607641111526</v>
      </c>
      <c r="AK323" s="41">
        <f t="shared" si="116"/>
        <v>11.628795401954038</v>
      </c>
      <c r="AL323" s="41">
        <f>LN(D323+'Models training data'!$Y$4)</f>
        <v>8.2629689040474865</v>
      </c>
      <c r="AM323" s="41">
        <f>LN(E323+'Models training data'!$Y$5)</f>
        <v>6.6630651938341634</v>
      </c>
      <c r="AN323" s="41">
        <f>LN(F323+'Models training data'!$Y$6)</f>
        <v>6.0100464501511981</v>
      </c>
      <c r="AO323" s="41">
        <f>LN(G323+'Models training data'!$Y$7)</f>
        <v>5.7551075502802833</v>
      </c>
      <c r="AP323" s="41">
        <f t="shared" si="103"/>
        <v>1</v>
      </c>
      <c r="AQ323" s="41">
        <f t="shared" si="117"/>
        <v>1</v>
      </c>
      <c r="AR323" s="41">
        <f t="shared" si="118"/>
        <v>106514.62219755456</v>
      </c>
      <c r="AS323" s="41">
        <f t="shared" si="119"/>
        <v>131583.41236048745</v>
      </c>
      <c r="AT323" s="41">
        <f t="shared" si="120"/>
        <v>11.816693914703778</v>
      </c>
      <c r="AU323" s="41">
        <f t="shared" si="121"/>
        <v>131153.27042023549</v>
      </c>
      <c r="AV323" s="41">
        <f t="shared" si="122"/>
        <v>11.833170310613212</v>
      </c>
      <c r="AW323" s="41">
        <f t="shared" si="123"/>
        <v>127661.28429972523</v>
      </c>
      <c r="AX323" s="41">
        <f t="shared" si="124"/>
        <v>11.779344891092332</v>
      </c>
      <c r="AY323" s="41">
        <f t="shared" si="125"/>
        <v>11.482419414330291</v>
      </c>
      <c r="AZ323" s="41">
        <f t="shared" si="126"/>
        <v>11.634201698098405</v>
      </c>
    </row>
    <row r="324" spans="2:52" x14ac:dyDescent="0.25">
      <c r="B324" s="41" t="str">
        <f t="shared" si="127"/>
        <v>NY</v>
      </c>
      <c r="C324" s="46">
        <v>45626</v>
      </c>
      <c r="D324" s="45">
        <v>3622.6403528624469</v>
      </c>
      <c r="E324" s="45">
        <v>725.11489276803991</v>
      </c>
      <c r="F324" s="45">
        <v>365.74500214170018</v>
      </c>
      <c r="G324" s="48">
        <v>253.39042236968191</v>
      </c>
      <c r="H324" s="44">
        <v>112140.83722857571</v>
      </c>
      <c r="I324" s="62">
        <f t="shared" si="104"/>
        <v>4966.8906701418682</v>
      </c>
      <c r="J324" s="41">
        <f t="shared" si="105"/>
        <v>2024</v>
      </c>
      <c r="K324" s="41">
        <f t="shared" si="106"/>
        <v>153</v>
      </c>
      <c r="L324" s="41">
        <f t="shared" si="107"/>
        <v>23409</v>
      </c>
      <c r="M324" s="41">
        <f t="shared" si="108"/>
        <v>10.060875842784871</v>
      </c>
      <c r="N324" s="41">
        <f t="shared" si="109"/>
        <v>0</v>
      </c>
      <c r="O324" s="41">
        <f t="shared" si="110"/>
        <v>11</v>
      </c>
      <c r="P324" s="41">
        <f t="shared" si="111"/>
        <v>0</v>
      </c>
      <c r="Q324" s="41">
        <f t="shared" si="111"/>
        <v>0</v>
      </c>
      <c r="R324" s="41">
        <f t="shared" si="111"/>
        <v>0</v>
      </c>
      <c r="S324" s="41">
        <f t="shared" si="111"/>
        <v>0</v>
      </c>
      <c r="T324" s="41">
        <f t="shared" si="112"/>
        <v>0</v>
      </c>
      <c r="U324" s="41">
        <f t="shared" si="112"/>
        <v>0</v>
      </c>
      <c r="V324" s="41">
        <f t="shared" si="112"/>
        <v>0</v>
      </c>
      <c r="W324" s="41">
        <f t="shared" si="112"/>
        <v>0</v>
      </c>
      <c r="X324" s="41">
        <f t="shared" si="113"/>
        <v>0</v>
      </c>
      <c r="Y324" s="41">
        <f t="shared" si="113"/>
        <v>0</v>
      </c>
      <c r="Z324" s="41">
        <f t="shared" si="113"/>
        <v>1</v>
      </c>
      <c r="AA324" s="41">
        <f t="shared" si="113"/>
        <v>0</v>
      </c>
      <c r="AB324" s="41">
        <f t="shared" si="114"/>
        <v>0</v>
      </c>
      <c r="AC324" s="41">
        <f t="shared" si="114"/>
        <v>0</v>
      </c>
      <c r="AD324" s="41">
        <f t="shared" si="114"/>
        <v>0</v>
      </c>
      <c r="AE324" s="41">
        <f t="shared" si="114"/>
        <v>1</v>
      </c>
      <c r="AF324" s="41">
        <f t="shared" si="115"/>
        <v>0</v>
      </c>
      <c r="AG324" s="48">
        <v>3622.6403528624469</v>
      </c>
      <c r="AH324" s="48">
        <v>725.11489276803991</v>
      </c>
      <c r="AI324" s="48">
        <v>365.74500214170018</v>
      </c>
      <c r="AJ324" s="48">
        <v>253.39042236968191</v>
      </c>
      <c r="AK324" s="41">
        <f t="shared" si="116"/>
        <v>11.627510835572531</v>
      </c>
      <c r="AL324" s="41">
        <f>LN(D324+'Models training data'!$Y$4)</f>
        <v>8.2722760781877298</v>
      </c>
      <c r="AM324" s="41">
        <f>LN(E324+'Models training data'!$Y$5)</f>
        <v>6.6721936649338822</v>
      </c>
      <c r="AN324" s="41">
        <f>LN(F324+'Models training data'!$Y$6)</f>
        <v>6.0188936219735485</v>
      </c>
      <c r="AO324" s="41">
        <f>LN(G324+'Models training data'!$Y$7)</f>
        <v>5.7137125280173704</v>
      </c>
      <c r="AP324" s="41">
        <f t="shared" si="103"/>
        <v>1</v>
      </c>
      <c r="AQ324" s="41">
        <f t="shared" si="117"/>
        <v>1</v>
      </c>
      <c r="AR324" s="41">
        <f t="shared" si="118"/>
        <v>106490.23188447082</v>
      </c>
      <c r="AS324" s="41">
        <f t="shared" si="119"/>
        <v>131559.31497044576</v>
      </c>
      <c r="AT324" s="41">
        <f t="shared" si="120"/>
        <v>11.816436297438999</v>
      </c>
      <c r="AU324" s="41">
        <f t="shared" si="121"/>
        <v>131234.14430937721</v>
      </c>
      <c r="AV324" s="41">
        <f t="shared" si="122"/>
        <v>11.834419480129569</v>
      </c>
      <c r="AW324" s="41">
        <f t="shared" si="123"/>
        <v>127651.7963565517</v>
      </c>
      <c r="AX324" s="41">
        <f t="shared" si="124"/>
        <v>11.779235672997553</v>
      </c>
      <c r="AY324" s="41">
        <f t="shared" si="125"/>
        <v>11.482244601631967</v>
      </c>
      <c r="AZ324" s="41">
        <f t="shared" si="126"/>
        <v>11.630475311537047</v>
      </c>
    </row>
    <row r="325" spans="2:52" x14ac:dyDescent="0.25">
      <c r="B325" s="41" t="str">
        <f t="shared" si="127"/>
        <v>NY</v>
      </c>
      <c r="C325" s="46">
        <v>45633</v>
      </c>
      <c r="D325" s="45">
        <v>3659.1425848314093</v>
      </c>
      <c r="E325" s="45">
        <v>732.3662818828501</v>
      </c>
      <c r="F325" s="45">
        <v>369.40245216311718</v>
      </c>
      <c r="G325" s="48">
        <v>273.19254554901437</v>
      </c>
      <c r="H325" s="44">
        <v>112722.31878087028</v>
      </c>
      <c r="I325" s="62">
        <f t="shared" si="104"/>
        <v>5034.1038644263908</v>
      </c>
      <c r="J325" s="41">
        <f t="shared" si="105"/>
        <v>2024</v>
      </c>
      <c r="K325" s="41">
        <f t="shared" si="106"/>
        <v>154</v>
      </c>
      <c r="L325" s="41">
        <f t="shared" si="107"/>
        <v>23716</v>
      </c>
      <c r="M325" s="41">
        <f t="shared" si="108"/>
        <v>10.073905204827259</v>
      </c>
      <c r="N325" s="41">
        <f t="shared" si="109"/>
        <v>0</v>
      </c>
      <c r="O325" s="41">
        <f t="shared" si="110"/>
        <v>12</v>
      </c>
      <c r="P325" s="41">
        <f t="shared" si="111"/>
        <v>0</v>
      </c>
      <c r="Q325" s="41">
        <f t="shared" si="111"/>
        <v>0</v>
      </c>
      <c r="R325" s="41">
        <f t="shared" si="111"/>
        <v>0</v>
      </c>
      <c r="S325" s="41">
        <f t="shared" si="111"/>
        <v>0</v>
      </c>
      <c r="T325" s="41">
        <f t="shared" si="112"/>
        <v>0</v>
      </c>
      <c r="U325" s="41">
        <f t="shared" si="112"/>
        <v>0</v>
      </c>
      <c r="V325" s="41">
        <f t="shared" si="112"/>
        <v>0</v>
      </c>
      <c r="W325" s="41">
        <f t="shared" si="112"/>
        <v>0</v>
      </c>
      <c r="X325" s="41">
        <f t="shared" si="113"/>
        <v>0</v>
      </c>
      <c r="Y325" s="41">
        <f t="shared" si="113"/>
        <v>0</v>
      </c>
      <c r="Z325" s="41">
        <f t="shared" si="113"/>
        <v>0</v>
      </c>
      <c r="AA325" s="41">
        <f t="shared" si="113"/>
        <v>1</v>
      </c>
      <c r="AB325" s="41">
        <f t="shared" si="114"/>
        <v>0</v>
      </c>
      <c r="AC325" s="41">
        <f t="shared" si="114"/>
        <v>0</v>
      </c>
      <c r="AD325" s="41">
        <f t="shared" si="114"/>
        <v>0</v>
      </c>
      <c r="AE325" s="41">
        <f t="shared" si="114"/>
        <v>1</v>
      </c>
      <c r="AF325" s="41">
        <f t="shared" si="115"/>
        <v>0</v>
      </c>
      <c r="AG325" s="48">
        <v>3659.1425848314093</v>
      </c>
      <c r="AH325" s="48">
        <v>732.3662818828501</v>
      </c>
      <c r="AI325" s="48">
        <v>369.40245216311718</v>
      </c>
      <c r="AJ325" s="48">
        <v>273.19254554901437</v>
      </c>
      <c r="AK325" s="41">
        <f t="shared" si="116"/>
        <v>11.632682717518451</v>
      </c>
      <c r="AL325" s="41">
        <f>LN(D325+'Models training data'!$Y$4)</f>
        <v>8.2815592883858571</v>
      </c>
      <c r="AM325" s="41">
        <f>LN(E325+'Models training data'!$Y$5)</f>
        <v>6.6813293060390464</v>
      </c>
      <c r="AN325" s="41">
        <f>LN(F325+'Models training data'!$Y$6)</f>
        <v>6.0277505159012472</v>
      </c>
      <c r="AO325" s="41">
        <f>LN(G325+'Models training data'!$Y$7)</f>
        <v>5.7770204801891873</v>
      </c>
      <c r="AP325" s="41">
        <f t="shared" si="103"/>
        <v>0</v>
      </c>
      <c r="AQ325" s="41">
        <f t="shared" si="117"/>
        <v>2</v>
      </c>
      <c r="AR325" s="41">
        <f t="shared" si="118"/>
        <v>81529.64875390938</v>
      </c>
      <c r="AS325" s="41">
        <f t="shared" si="119"/>
        <v>105560.46958665518</v>
      </c>
      <c r="AT325" s="41">
        <f t="shared" si="120"/>
        <v>11.54590383147648</v>
      </c>
      <c r="AU325" s="41">
        <f t="shared" si="121"/>
        <v>109885.56670526575</v>
      </c>
      <c r="AV325" s="41">
        <f t="shared" si="122"/>
        <v>11.607905110633732</v>
      </c>
      <c r="AW325" s="41">
        <f t="shared" si="123"/>
        <v>106325.12467590597</v>
      </c>
      <c r="AX325" s="41">
        <f t="shared" si="124"/>
        <v>11.553183382488646</v>
      </c>
      <c r="AY325" s="41">
        <f t="shared" si="125"/>
        <v>11.539431616275438</v>
      </c>
      <c r="AZ325" s="41">
        <f t="shared" si="126"/>
        <v>11.613849523010607</v>
      </c>
    </row>
    <row r="326" spans="2:52" x14ac:dyDescent="0.25">
      <c r="B326" s="41" t="str">
        <f t="shared" si="127"/>
        <v>NY</v>
      </c>
      <c r="C326" s="46">
        <v>45640</v>
      </c>
      <c r="D326" s="45">
        <v>3695.9270905879594</v>
      </c>
      <c r="E326" s="45">
        <v>739.69006479524342</v>
      </c>
      <c r="F326" s="45">
        <v>373.09647668474832</v>
      </c>
      <c r="G326" s="48">
        <v>243.87587105103756</v>
      </c>
      <c r="H326" s="44">
        <v>112225.63603422833</v>
      </c>
      <c r="I326" s="62">
        <f t="shared" si="104"/>
        <v>5052.5895031189884</v>
      </c>
      <c r="J326" s="41">
        <f t="shared" si="105"/>
        <v>2024</v>
      </c>
      <c r="K326" s="41">
        <f t="shared" si="106"/>
        <v>155</v>
      </c>
      <c r="L326" s="41">
        <f t="shared" si="107"/>
        <v>24025</v>
      </c>
      <c r="M326" s="41">
        <f t="shared" si="108"/>
        <v>10.086850233838494</v>
      </c>
      <c r="N326" s="41">
        <f t="shared" si="109"/>
        <v>0</v>
      </c>
      <c r="O326" s="41">
        <f t="shared" si="110"/>
        <v>12</v>
      </c>
      <c r="P326" s="41">
        <f t="shared" si="111"/>
        <v>0</v>
      </c>
      <c r="Q326" s="41">
        <f t="shared" si="111"/>
        <v>0</v>
      </c>
      <c r="R326" s="41">
        <f t="shared" si="111"/>
        <v>0</v>
      </c>
      <c r="S326" s="41">
        <f t="shared" si="111"/>
        <v>0</v>
      </c>
      <c r="T326" s="41">
        <f t="shared" si="112"/>
        <v>0</v>
      </c>
      <c r="U326" s="41">
        <f t="shared" si="112"/>
        <v>0</v>
      </c>
      <c r="V326" s="41">
        <f t="shared" si="112"/>
        <v>0</v>
      </c>
      <c r="W326" s="41">
        <f t="shared" si="112"/>
        <v>0</v>
      </c>
      <c r="X326" s="41">
        <f t="shared" si="113"/>
        <v>0</v>
      </c>
      <c r="Y326" s="41">
        <f t="shared" si="113"/>
        <v>0</v>
      </c>
      <c r="Z326" s="41">
        <f t="shared" si="113"/>
        <v>0</v>
      </c>
      <c r="AA326" s="41">
        <f t="shared" si="113"/>
        <v>1</v>
      </c>
      <c r="AB326" s="41">
        <f t="shared" si="114"/>
        <v>0</v>
      </c>
      <c r="AC326" s="41">
        <f t="shared" si="114"/>
        <v>0</v>
      </c>
      <c r="AD326" s="41">
        <f t="shared" si="114"/>
        <v>0</v>
      </c>
      <c r="AE326" s="41">
        <f t="shared" si="114"/>
        <v>1</v>
      </c>
      <c r="AF326" s="41">
        <f t="shared" si="115"/>
        <v>0</v>
      </c>
      <c r="AG326" s="48">
        <v>3695.9270905879594</v>
      </c>
      <c r="AH326" s="48">
        <v>739.69006479524342</v>
      </c>
      <c r="AI326" s="48">
        <v>373.09647668474832</v>
      </c>
      <c r="AJ326" s="48">
        <v>243.87587105103756</v>
      </c>
      <c r="AK326" s="41">
        <f t="shared" si="116"/>
        <v>11.628266731125526</v>
      </c>
      <c r="AL326" s="41">
        <f>LN(D326+'Models training data'!$Y$4)</f>
        <v>8.2908279113125953</v>
      </c>
      <c r="AM326" s="41">
        <f>LN(E326+'Models training data'!$Y$5)</f>
        <v>6.6904722097152112</v>
      </c>
      <c r="AN326" s="41">
        <f>LN(F326+'Models training data'!$Y$6)</f>
        <v>6.0366170567497344</v>
      </c>
      <c r="AO326" s="41">
        <f>LN(G326+'Models training data'!$Y$7)</f>
        <v>5.6818071245625346</v>
      </c>
      <c r="AP326" s="41">
        <f t="shared" si="103"/>
        <v>0</v>
      </c>
      <c r="AQ326" s="41">
        <f t="shared" si="117"/>
        <v>2</v>
      </c>
      <c r="AR326" s="41">
        <f t="shared" si="118"/>
        <v>81505.258440825637</v>
      </c>
      <c r="AS326" s="41">
        <f t="shared" si="119"/>
        <v>105536.37219661348</v>
      </c>
      <c r="AT326" s="41">
        <f t="shared" si="120"/>
        <v>11.545646214211699</v>
      </c>
      <c r="AU326" s="41">
        <f t="shared" si="121"/>
        <v>109968.79799175911</v>
      </c>
      <c r="AV326" s="41">
        <f t="shared" si="122"/>
        <v>11.60918817055347</v>
      </c>
      <c r="AW326" s="41">
        <f t="shared" si="123"/>
        <v>106315.75955486648</v>
      </c>
      <c r="AX326" s="41">
        <f t="shared" si="124"/>
        <v>11.553075578230272</v>
      </c>
      <c r="AY326" s="41">
        <f t="shared" si="125"/>
        <v>11.536658188032545</v>
      </c>
      <c r="AZ326" s="41">
        <f t="shared" si="126"/>
        <v>11.603434416735324</v>
      </c>
    </row>
    <row r="327" spans="2:52" x14ac:dyDescent="0.25">
      <c r="B327" s="41" t="str">
        <f t="shared" si="127"/>
        <v>NY</v>
      </c>
      <c r="C327" s="46">
        <v>45647</v>
      </c>
      <c r="D327" s="45">
        <v>3733.021517429605</v>
      </c>
      <c r="E327" s="45">
        <v>747.08702548997837</v>
      </c>
      <c r="F327" s="45">
        <v>376.82744145159586</v>
      </c>
      <c r="G327" s="48">
        <v>247.0740705092947</v>
      </c>
      <c r="H327" s="44">
        <v>112451.67986061455</v>
      </c>
      <c r="I327" s="62">
        <f t="shared" si="104"/>
        <v>5104.0100548804739</v>
      </c>
      <c r="J327" s="41">
        <f t="shared" si="105"/>
        <v>2024</v>
      </c>
      <c r="K327" s="41">
        <f t="shared" si="106"/>
        <v>156</v>
      </c>
      <c r="L327" s="41">
        <f t="shared" si="107"/>
        <v>24336</v>
      </c>
      <c r="M327" s="41">
        <f t="shared" si="108"/>
        <v>10.099712014499074</v>
      </c>
      <c r="N327" s="41">
        <f t="shared" si="109"/>
        <v>0</v>
      </c>
      <c r="O327" s="41">
        <f t="shared" si="110"/>
        <v>12</v>
      </c>
      <c r="P327" s="41">
        <f t="shared" si="111"/>
        <v>0</v>
      </c>
      <c r="Q327" s="41">
        <f t="shared" si="111"/>
        <v>0</v>
      </c>
      <c r="R327" s="41">
        <f t="shared" si="111"/>
        <v>0</v>
      </c>
      <c r="S327" s="41">
        <f t="shared" si="111"/>
        <v>0</v>
      </c>
      <c r="T327" s="41">
        <f t="shared" si="112"/>
        <v>0</v>
      </c>
      <c r="U327" s="41">
        <f t="shared" si="112"/>
        <v>0</v>
      </c>
      <c r="V327" s="41">
        <f t="shared" si="112"/>
        <v>0</v>
      </c>
      <c r="W327" s="41">
        <f t="shared" si="112"/>
        <v>0</v>
      </c>
      <c r="X327" s="41">
        <f t="shared" si="113"/>
        <v>0</v>
      </c>
      <c r="Y327" s="41">
        <f t="shared" si="113"/>
        <v>0</v>
      </c>
      <c r="Z327" s="41">
        <f t="shared" si="113"/>
        <v>0</v>
      </c>
      <c r="AA327" s="41">
        <f t="shared" si="113"/>
        <v>1</v>
      </c>
      <c r="AB327" s="41">
        <f t="shared" si="114"/>
        <v>0</v>
      </c>
      <c r="AC327" s="41">
        <f t="shared" si="114"/>
        <v>0</v>
      </c>
      <c r="AD327" s="41">
        <f t="shared" si="114"/>
        <v>0</v>
      </c>
      <c r="AE327" s="41">
        <f t="shared" si="114"/>
        <v>1</v>
      </c>
      <c r="AF327" s="41">
        <f t="shared" si="115"/>
        <v>0</v>
      </c>
      <c r="AG327" s="48">
        <v>3733.021517429605</v>
      </c>
      <c r="AH327" s="48">
        <v>747.08702548997837</v>
      </c>
      <c r="AI327" s="48">
        <v>376.82744145159586</v>
      </c>
      <c r="AJ327" s="48">
        <v>247.0740705092947</v>
      </c>
      <c r="AK327" s="41">
        <f t="shared" si="116"/>
        <v>11.630278896009669</v>
      </c>
      <c r="AL327" s="41">
        <f>LN(D327+'Models training data'!$Y$4)</f>
        <v>8.300088431960539</v>
      </c>
      <c r="AM327" s="41">
        <f>LN(E327+'Models training data'!$Y$5)</f>
        <v>6.69962239097568</v>
      </c>
      <c r="AN327" s="41">
        <f>LN(F327+'Models training data'!$Y$6)</f>
        <v>6.0454931697311931</v>
      </c>
      <c r="AO327" s="41">
        <f>LN(G327+'Models training data'!$Y$7)</f>
        <v>5.6926457041385863</v>
      </c>
      <c r="AP327" s="41">
        <f t="shared" si="103"/>
        <v>0</v>
      </c>
      <c r="AQ327" s="41">
        <f t="shared" si="117"/>
        <v>2</v>
      </c>
      <c r="AR327" s="41">
        <f t="shared" si="118"/>
        <v>81480.86812774188</v>
      </c>
      <c r="AS327" s="41">
        <f t="shared" si="119"/>
        <v>105512.27480657178</v>
      </c>
      <c r="AT327" s="41">
        <f t="shared" si="120"/>
        <v>11.545388596946919</v>
      </c>
      <c r="AU327" s="41">
        <f t="shared" si="121"/>
        <v>110053.2079769283</v>
      </c>
      <c r="AV327" s="41">
        <f t="shared" si="122"/>
        <v>11.610488175674897</v>
      </c>
      <c r="AW327" s="41">
        <f t="shared" si="123"/>
        <v>106306.45466010224</v>
      </c>
      <c r="AX327" s="41">
        <f t="shared" si="124"/>
        <v>11.552968467251665</v>
      </c>
      <c r="AY327" s="41">
        <f t="shared" si="125"/>
        <v>11.539090053936036</v>
      </c>
      <c r="AZ327" s="41">
        <f t="shared" si="126"/>
        <v>11.606204640864242</v>
      </c>
    </row>
    <row r="328" spans="2:52" x14ac:dyDescent="0.25">
      <c r="B328" s="41" t="str">
        <f t="shared" si="127"/>
        <v>NY</v>
      </c>
      <c r="C328" s="46">
        <v>45654</v>
      </c>
      <c r="D328" s="45">
        <v>3770.4463417589373</v>
      </c>
      <c r="E328" s="45">
        <v>754.55792576826934</v>
      </c>
      <c r="F328" s="45">
        <v>380.59571586611179</v>
      </c>
      <c r="G328" s="48">
        <v>273.0980622681065</v>
      </c>
      <c r="H328" s="44">
        <v>113175.2457278269</v>
      </c>
      <c r="I328" s="62">
        <f t="shared" si="104"/>
        <v>5178.6980456614256</v>
      </c>
      <c r="J328" s="41">
        <f t="shared" si="105"/>
        <v>2024</v>
      </c>
      <c r="K328" s="41">
        <f t="shared" si="106"/>
        <v>157</v>
      </c>
      <c r="L328" s="41">
        <f t="shared" si="107"/>
        <v>24649</v>
      </c>
      <c r="M328" s="41">
        <f t="shared" si="108"/>
        <v>10.112491610696615</v>
      </c>
      <c r="N328" s="41">
        <f t="shared" si="109"/>
        <v>0</v>
      </c>
      <c r="O328" s="41">
        <f t="shared" si="110"/>
        <v>12</v>
      </c>
      <c r="P328" s="41">
        <f t="shared" si="111"/>
        <v>0</v>
      </c>
      <c r="Q328" s="41">
        <f t="shared" si="111"/>
        <v>0</v>
      </c>
      <c r="R328" s="41">
        <f t="shared" si="111"/>
        <v>0</v>
      </c>
      <c r="S328" s="41">
        <f t="shared" si="111"/>
        <v>0</v>
      </c>
      <c r="T328" s="41">
        <f t="shared" si="112"/>
        <v>0</v>
      </c>
      <c r="U328" s="41">
        <f t="shared" si="112"/>
        <v>0</v>
      </c>
      <c r="V328" s="41">
        <f t="shared" si="112"/>
        <v>0</v>
      </c>
      <c r="W328" s="41">
        <f t="shared" si="112"/>
        <v>0</v>
      </c>
      <c r="X328" s="41">
        <f t="shared" si="113"/>
        <v>0</v>
      </c>
      <c r="Y328" s="41">
        <f t="shared" si="113"/>
        <v>0</v>
      </c>
      <c r="Z328" s="41">
        <f t="shared" si="113"/>
        <v>0</v>
      </c>
      <c r="AA328" s="41">
        <f t="shared" si="113"/>
        <v>1</v>
      </c>
      <c r="AB328" s="41">
        <f t="shared" si="114"/>
        <v>0</v>
      </c>
      <c r="AC328" s="41">
        <f t="shared" si="114"/>
        <v>0</v>
      </c>
      <c r="AD328" s="41">
        <f t="shared" si="114"/>
        <v>0</v>
      </c>
      <c r="AE328" s="41">
        <f t="shared" si="114"/>
        <v>1</v>
      </c>
      <c r="AF328" s="41">
        <f t="shared" si="115"/>
        <v>0</v>
      </c>
      <c r="AG328" s="48">
        <v>3770.4463417589373</v>
      </c>
      <c r="AH328" s="48">
        <v>754.55792576826934</v>
      </c>
      <c r="AI328" s="48">
        <v>380.59571586611179</v>
      </c>
      <c r="AJ328" s="48">
        <v>273.0980622681065</v>
      </c>
      <c r="AK328" s="41">
        <f t="shared" si="116"/>
        <v>11.636692743521833</v>
      </c>
      <c r="AL328" s="41">
        <f>LN(D328+'Models training data'!$Y$4)</f>
        <v>8.3093453305191076</v>
      </c>
      <c r="AM328" s="41">
        <f>LN(E328+'Models training data'!$Y$5)</f>
        <v>6.7087798266121927</v>
      </c>
      <c r="AN328" s="41">
        <f>LN(F328+'Models training data'!$Y$6)</f>
        <v>6.05437878045577</v>
      </c>
      <c r="AO328" s="41">
        <f>LN(G328+'Models training data'!$Y$7)</f>
        <v>5.776727734562022</v>
      </c>
      <c r="AP328" s="41">
        <f t="shared" si="103"/>
        <v>0</v>
      </c>
      <c r="AQ328" s="41">
        <f t="shared" si="117"/>
        <v>2</v>
      </c>
      <c r="AR328" s="41">
        <f t="shared" si="118"/>
        <v>81456.477814658138</v>
      </c>
      <c r="AS328" s="41">
        <f t="shared" si="119"/>
        <v>105488.17741653007</v>
      </c>
      <c r="AT328" s="41">
        <f t="shared" si="120"/>
        <v>11.545130979682138</v>
      </c>
      <c r="AU328" s="41">
        <f t="shared" si="121"/>
        <v>110138.79666077331</v>
      </c>
      <c r="AV328" s="41">
        <f t="shared" si="122"/>
        <v>11.611805125998014</v>
      </c>
      <c r="AW328" s="41">
        <f t="shared" si="123"/>
        <v>106297.20922194049</v>
      </c>
      <c r="AX328" s="41">
        <f t="shared" si="124"/>
        <v>11.552862040692931</v>
      </c>
      <c r="AY328" s="41">
        <f t="shared" si="125"/>
        <v>11.545182232467502</v>
      </c>
      <c r="AZ328" s="41">
        <f t="shared" si="126"/>
        <v>11.618081518021278</v>
      </c>
    </row>
    <row r="329" spans="2:52" x14ac:dyDescent="0.25">
      <c r="B329" s="42" t="s">
        <v>4</v>
      </c>
      <c r="C329" s="46">
        <v>44562</v>
      </c>
      <c r="D329" s="45">
        <v>1822.5</v>
      </c>
      <c r="E329" s="45">
        <v>360</v>
      </c>
      <c r="F329" s="45">
        <v>180</v>
      </c>
      <c r="G329" s="48">
        <v>97.882806413278786</v>
      </c>
      <c r="H329" s="44">
        <v>95794.566185296833</v>
      </c>
      <c r="I329" s="62">
        <f t="shared" si="104"/>
        <v>2460.3828064132786</v>
      </c>
      <c r="J329" s="41">
        <f t="shared" si="105"/>
        <v>2022</v>
      </c>
      <c r="K329" s="41">
        <f t="shared" si="106"/>
        <v>1</v>
      </c>
      <c r="L329" s="41">
        <f t="shared" si="107"/>
        <v>1</v>
      </c>
      <c r="M329" s="41">
        <f t="shared" si="108"/>
        <v>0</v>
      </c>
      <c r="N329" s="41">
        <f t="shared" si="109"/>
        <v>1</v>
      </c>
      <c r="O329" s="41">
        <f t="shared" si="110"/>
        <v>1</v>
      </c>
      <c r="P329" s="41">
        <f t="shared" si="111"/>
        <v>1</v>
      </c>
      <c r="Q329" s="41">
        <f t="shared" si="111"/>
        <v>0</v>
      </c>
      <c r="R329" s="41">
        <f t="shared" si="111"/>
        <v>0</v>
      </c>
      <c r="S329" s="41">
        <f t="shared" si="111"/>
        <v>0</v>
      </c>
      <c r="T329" s="41">
        <f t="shared" si="112"/>
        <v>0</v>
      </c>
      <c r="U329" s="41">
        <f t="shared" si="112"/>
        <v>0</v>
      </c>
      <c r="V329" s="41">
        <f t="shared" si="112"/>
        <v>0</v>
      </c>
      <c r="W329" s="41">
        <f t="shared" si="112"/>
        <v>0</v>
      </c>
      <c r="X329" s="41">
        <f t="shared" si="113"/>
        <v>0</v>
      </c>
      <c r="Y329" s="41">
        <f t="shared" si="113"/>
        <v>0</v>
      </c>
      <c r="Z329" s="41">
        <f t="shared" si="113"/>
        <v>0</v>
      </c>
      <c r="AA329" s="41">
        <f t="shared" si="113"/>
        <v>0</v>
      </c>
      <c r="AB329" s="41">
        <f t="shared" si="114"/>
        <v>0</v>
      </c>
      <c r="AC329" s="41">
        <f t="shared" si="114"/>
        <v>0</v>
      </c>
      <c r="AD329" s="41">
        <f t="shared" si="114"/>
        <v>0</v>
      </c>
      <c r="AE329" s="41">
        <f t="shared" si="114"/>
        <v>0</v>
      </c>
      <c r="AF329" s="41">
        <f t="shared" si="115"/>
        <v>1</v>
      </c>
      <c r="AG329" s="48">
        <v>1822.5</v>
      </c>
      <c r="AH329" s="48">
        <v>360</v>
      </c>
      <c r="AI329" s="48">
        <v>180</v>
      </c>
      <c r="AJ329" s="48">
        <v>97.882806413278786</v>
      </c>
      <c r="AK329" s="41">
        <f t="shared" si="116"/>
        <v>11.46996124194629</v>
      </c>
      <c r="AL329" s="41">
        <f>LN(D329+'Models training data'!$Y$4)</f>
        <v>7.6561984297734327</v>
      </c>
      <c r="AM329" s="41">
        <f>LN(E329+'Models training data'!$Y$5)</f>
        <v>6.0521176057416781</v>
      </c>
      <c r="AN329" s="41">
        <f>LN(F329+'Models training data'!$Y$6)</f>
        <v>5.4177811395453661</v>
      </c>
      <c r="AO329" s="41">
        <f>LN(G329+'Models training data'!$Y$7)</f>
        <v>4.9937348834677007</v>
      </c>
      <c r="AP329" s="41">
        <f t="shared" si="103"/>
        <v>0</v>
      </c>
      <c r="AQ329" s="41">
        <f t="shared" si="117"/>
        <v>1</v>
      </c>
      <c r="AR329" s="41">
        <f t="shared" si="118"/>
        <v>86392.098883074083</v>
      </c>
      <c r="AS329" s="41">
        <f t="shared" si="119"/>
        <v>97419.006910308599</v>
      </c>
      <c r="AT329" s="41">
        <f t="shared" si="120"/>
        <v>11.475820439734338</v>
      </c>
      <c r="AU329" s="41">
        <f t="shared" si="121"/>
        <v>98524.514859852949</v>
      </c>
      <c r="AV329" s="41">
        <f t="shared" si="122"/>
        <v>11.491829183690374</v>
      </c>
      <c r="AW329" s="41">
        <f t="shared" si="123"/>
        <v>100609.9875738109</v>
      </c>
      <c r="AX329" s="41">
        <f t="shared" si="124"/>
        <v>11.513547395106603</v>
      </c>
      <c r="AY329" s="41">
        <f t="shared" si="125"/>
        <v>11.527964955722531</v>
      </c>
      <c r="AZ329" s="41">
        <f t="shared" si="126"/>
        <v>11.462379941695747</v>
      </c>
    </row>
    <row r="330" spans="2:52" x14ac:dyDescent="0.25">
      <c r="B330" s="41" t="str">
        <f t="shared" si="127"/>
        <v>PA</v>
      </c>
      <c r="C330" s="46">
        <v>44569</v>
      </c>
      <c r="D330" s="45">
        <v>1849.8374999999999</v>
      </c>
      <c r="E330" s="45">
        <v>369</v>
      </c>
      <c r="F330" s="45">
        <v>188.1</v>
      </c>
      <c r="G330" s="48">
        <v>121.11893102861893</v>
      </c>
      <c r="H330" s="44">
        <v>97466.370933855665</v>
      </c>
      <c r="I330" s="62">
        <f t="shared" si="104"/>
        <v>2528.0564310286186</v>
      </c>
      <c r="J330" s="41">
        <f t="shared" si="105"/>
        <v>2022</v>
      </c>
      <c r="K330" s="41">
        <f t="shared" si="106"/>
        <v>2</v>
      </c>
      <c r="L330" s="41">
        <f t="shared" si="107"/>
        <v>4</v>
      </c>
      <c r="M330" s="41">
        <f t="shared" si="108"/>
        <v>1.3862943611198906</v>
      </c>
      <c r="N330" s="41">
        <f t="shared" si="109"/>
        <v>1</v>
      </c>
      <c r="O330" s="41">
        <f t="shared" si="110"/>
        <v>1</v>
      </c>
      <c r="P330" s="41">
        <f t="shared" si="111"/>
        <v>1</v>
      </c>
      <c r="Q330" s="41">
        <f t="shared" si="111"/>
        <v>0</v>
      </c>
      <c r="R330" s="41">
        <f t="shared" si="111"/>
        <v>0</v>
      </c>
      <c r="S330" s="41">
        <f t="shared" si="111"/>
        <v>0</v>
      </c>
      <c r="T330" s="41">
        <f t="shared" si="112"/>
        <v>0</v>
      </c>
      <c r="U330" s="41">
        <f t="shared" si="112"/>
        <v>0</v>
      </c>
      <c r="V330" s="41">
        <f t="shared" si="112"/>
        <v>0</v>
      </c>
      <c r="W330" s="41">
        <f t="shared" si="112"/>
        <v>0</v>
      </c>
      <c r="X330" s="41">
        <f t="shared" si="113"/>
        <v>0</v>
      </c>
      <c r="Y330" s="41">
        <f t="shared" si="113"/>
        <v>0</v>
      </c>
      <c r="Z330" s="41">
        <f t="shared" si="113"/>
        <v>0</v>
      </c>
      <c r="AA330" s="41">
        <f t="shared" si="113"/>
        <v>0</v>
      </c>
      <c r="AB330" s="41">
        <f t="shared" si="114"/>
        <v>0</v>
      </c>
      <c r="AC330" s="41">
        <f t="shared" si="114"/>
        <v>0</v>
      </c>
      <c r="AD330" s="41">
        <f t="shared" si="114"/>
        <v>0</v>
      </c>
      <c r="AE330" s="41">
        <f t="shared" si="114"/>
        <v>0</v>
      </c>
      <c r="AF330" s="41">
        <f t="shared" si="115"/>
        <v>1</v>
      </c>
      <c r="AG330" s="48">
        <v>1849.8374999999999</v>
      </c>
      <c r="AH330" s="48">
        <v>369</v>
      </c>
      <c r="AI330" s="48">
        <v>188.1</v>
      </c>
      <c r="AJ330" s="48">
        <v>121.11893102861893</v>
      </c>
      <c r="AK330" s="41">
        <f t="shared" si="116"/>
        <v>11.48726268399068</v>
      </c>
      <c r="AL330" s="41">
        <f>LN(D330+'Models training data'!$Y$4)</f>
        <v>7.6690489474382568</v>
      </c>
      <c r="AM330" s="41">
        <f>LN(E330+'Models training data'!$Y$5)</f>
        <v>6.0730723812222935</v>
      </c>
      <c r="AN330" s="41">
        <f>LN(F330+'Models training data'!$Y$6)</f>
        <v>5.4530899267330826</v>
      </c>
      <c r="AO330" s="41">
        <f>LN(G330+'Models training data'!$Y$7)</f>
        <v>5.1400386384483481</v>
      </c>
      <c r="AP330" s="41">
        <f t="shared" si="103"/>
        <v>0</v>
      </c>
      <c r="AQ330" s="41">
        <f t="shared" si="117"/>
        <v>1</v>
      </c>
      <c r="AR330" s="41">
        <f t="shared" si="118"/>
        <v>86367.70856999034</v>
      </c>
      <c r="AS330" s="41">
        <f t="shared" si="119"/>
        <v>97394.909520266898</v>
      </c>
      <c r="AT330" s="41">
        <f t="shared" si="120"/>
        <v>11.475562822469559</v>
      </c>
      <c r="AU330" s="41">
        <f t="shared" si="121"/>
        <v>98427.405248945899</v>
      </c>
      <c r="AV330" s="41">
        <f t="shared" si="122"/>
        <v>11.490519627751423</v>
      </c>
      <c r="AW330" s="41">
        <f t="shared" si="123"/>
        <v>99607.068655902811</v>
      </c>
      <c r="AX330" s="41">
        <f t="shared" si="124"/>
        <v>11.502002543769542</v>
      </c>
      <c r="AY330" s="41">
        <f t="shared" si="125"/>
        <v>11.533969031519311</v>
      </c>
      <c r="AZ330" s="41">
        <f t="shared" si="126"/>
        <v>11.484836595635278</v>
      </c>
    </row>
    <row r="331" spans="2:52" x14ac:dyDescent="0.25">
      <c r="B331" s="41" t="str">
        <f t="shared" si="127"/>
        <v>PA</v>
      </c>
      <c r="C331" s="46">
        <v>44576</v>
      </c>
      <c r="D331" s="45">
        <v>1897.6781250000001</v>
      </c>
      <c r="E331" s="45">
        <v>382.95</v>
      </c>
      <c r="F331" s="45">
        <v>197.41499999999999</v>
      </c>
      <c r="G331" s="48">
        <v>139.89571721756377</v>
      </c>
      <c r="H331" s="44">
        <v>98848.329185691313</v>
      </c>
      <c r="I331" s="62">
        <f t="shared" si="104"/>
        <v>2617.9388422175639</v>
      </c>
      <c r="J331" s="41">
        <f t="shared" si="105"/>
        <v>2022</v>
      </c>
      <c r="K331" s="41">
        <f t="shared" si="106"/>
        <v>3</v>
      </c>
      <c r="L331" s="41">
        <f t="shared" si="107"/>
        <v>9</v>
      </c>
      <c r="M331" s="41">
        <f t="shared" si="108"/>
        <v>2.1972245773362196</v>
      </c>
      <c r="N331" s="41">
        <f t="shared" si="109"/>
        <v>1</v>
      </c>
      <c r="O331" s="41">
        <f t="shared" si="110"/>
        <v>1</v>
      </c>
      <c r="P331" s="41">
        <f t="shared" si="111"/>
        <v>1</v>
      </c>
      <c r="Q331" s="41">
        <f t="shared" si="111"/>
        <v>0</v>
      </c>
      <c r="R331" s="41">
        <f t="shared" si="111"/>
        <v>0</v>
      </c>
      <c r="S331" s="41">
        <f t="shared" si="111"/>
        <v>0</v>
      </c>
      <c r="T331" s="41">
        <f t="shared" si="112"/>
        <v>0</v>
      </c>
      <c r="U331" s="41">
        <f t="shared" si="112"/>
        <v>0</v>
      </c>
      <c r="V331" s="41">
        <f t="shared" si="112"/>
        <v>0</v>
      </c>
      <c r="W331" s="41">
        <f t="shared" si="112"/>
        <v>0</v>
      </c>
      <c r="X331" s="41">
        <f t="shared" si="113"/>
        <v>0</v>
      </c>
      <c r="Y331" s="41">
        <f t="shared" si="113"/>
        <v>0</v>
      </c>
      <c r="Z331" s="41">
        <f t="shared" si="113"/>
        <v>0</v>
      </c>
      <c r="AA331" s="41">
        <f t="shared" si="113"/>
        <v>0</v>
      </c>
      <c r="AB331" s="41">
        <f t="shared" si="114"/>
        <v>0</v>
      </c>
      <c r="AC331" s="41">
        <f t="shared" si="114"/>
        <v>0</v>
      </c>
      <c r="AD331" s="41">
        <f t="shared" si="114"/>
        <v>0</v>
      </c>
      <c r="AE331" s="41">
        <f t="shared" si="114"/>
        <v>0</v>
      </c>
      <c r="AF331" s="41">
        <f t="shared" si="115"/>
        <v>1</v>
      </c>
      <c r="AG331" s="48">
        <v>1897.6781250000001</v>
      </c>
      <c r="AH331" s="48">
        <v>382.95</v>
      </c>
      <c r="AI331" s="48">
        <v>197.41499999999999</v>
      </c>
      <c r="AJ331" s="48">
        <v>139.89571721756377</v>
      </c>
      <c r="AK331" s="41">
        <f t="shared" si="116"/>
        <v>11.501341925933822</v>
      </c>
      <c r="AL331" s="41">
        <f>LN(D331+'Models training data'!$Y$4)</f>
        <v>7.6911474949752243</v>
      </c>
      <c r="AM331" s="41">
        <f>LN(E331+'Models training data'!$Y$5)</f>
        <v>6.1047085989657663</v>
      </c>
      <c r="AN331" s="41">
        <f>LN(F331+'Models training data'!$Y$6)</f>
        <v>5.4922112214224503</v>
      </c>
      <c r="AO331" s="41">
        <f>LN(G331+'Models training data'!$Y$7)</f>
        <v>5.2443845434047853</v>
      </c>
      <c r="AP331" s="41">
        <f t="shared" si="103"/>
        <v>0</v>
      </c>
      <c r="AQ331" s="41">
        <f t="shared" si="117"/>
        <v>1</v>
      </c>
      <c r="AR331" s="41">
        <f t="shared" si="118"/>
        <v>86343.318256906598</v>
      </c>
      <c r="AS331" s="41">
        <f t="shared" si="119"/>
        <v>97370.812130225211</v>
      </c>
      <c r="AT331" s="41">
        <f t="shared" si="120"/>
        <v>11.475305205204778</v>
      </c>
      <c r="AU331" s="41">
        <f t="shared" si="121"/>
        <v>98331.474336714673</v>
      </c>
      <c r="AV331" s="41">
        <f t="shared" si="122"/>
        <v>11.489227017014162</v>
      </c>
      <c r="AW331" s="41">
        <f t="shared" si="123"/>
        <v>99020.398697662749</v>
      </c>
      <c r="AX331" s="41">
        <f t="shared" si="124"/>
        <v>11.495249238660961</v>
      </c>
      <c r="AY331" s="41">
        <f t="shared" si="125"/>
        <v>11.540406002981955</v>
      </c>
      <c r="AZ331" s="41">
        <f t="shared" si="126"/>
        <v>11.502973676543039</v>
      </c>
    </row>
    <row r="332" spans="2:52" x14ac:dyDescent="0.25">
      <c r="B332" s="41" t="str">
        <f t="shared" si="127"/>
        <v>PA</v>
      </c>
      <c r="C332" s="46">
        <v>44583</v>
      </c>
      <c r="D332" s="45">
        <v>1961.3061562499997</v>
      </c>
      <c r="E332" s="45">
        <v>399.84749999999997</v>
      </c>
      <c r="F332" s="45">
        <v>207.27675000000002</v>
      </c>
      <c r="G332" s="48">
        <v>146.87384776510345</v>
      </c>
      <c r="H332" s="44">
        <v>99729.252858377615</v>
      </c>
      <c r="I332" s="62">
        <f t="shared" si="104"/>
        <v>2715.3042540151032</v>
      </c>
      <c r="J332" s="41">
        <f t="shared" si="105"/>
        <v>2022</v>
      </c>
      <c r="K332" s="41">
        <f t="shared" si="106"/>
        <v>4</v>
      </c>
      <c r="L332" s="41">
        <f t="shared" si="107"/>
        <v>16</v>
      </c>
      <c r="M332" s="41">
        <f t="shared" si="108"/>
        <v>2.7725887222397811</v>
      </c>
      <c r="N332" s="41">
        <f t="shared" si="109"/>
        <v>1</v>
      </c>
      <c r="O332" s="41">
        <f t="shared" si="110"/>
        <v>1</v>
      </c>
      <c r="P332" s="41">
        <f t="shared" si="111"/>
        <v>1</v>
      </c>
      <c r="Q332" s="41">
        <f t="shared" si="111"/>
        <v>0</v>
      </c>
      <c r="R332" s="41">
        <f t="shared" si="111"/>
        <v>0</v>
      </c>
      <c r="S332" s="41">
        <f t="shared" si="111"/>
        <v>0</v>
      </c>
      <c r="T332" s="41">
        <f t="shared" si="112"/>
        <v>0</v>
      </c>
      <c r="U332" s="41">
        <f t="shared" si="112"/>
        <v>0</v>
      </c>
      <c r="V332" s="41">
        <f t="shared" si="112"/>
        <v>0</v>
      </c>
      <c r="W332" s="41">
        <f t="shared" si="112"/>
        <v>0</v>
      </c>
      <c r="X332" s="41">
        <f t="shared" si="113"/>
        <v>0</v>
      </c>
      <c r="Y332" s="41">
        <f t="shared" si="113"/>
        <v>0</v>
      </c>
      <c r="Z332" s="41">
        <f t="shared" si="113"/>
        <v>0</v>
      </c>
      <c r="AA332" s="41">
        <f t="shared" si="113"/>
        <v>0</v>
      </c>
      <c r="AB332" s="41">
        <f t="shared" si="114"/>
        <v>0</v>
      </c>
      <c r="AC332" s="41">
        <f t="shared" si="114"/>
        <v>0</v>
      </c>
      <c r="AD332" s="41">
        <f t="shared" si="114"/>
        <v>0</v>
      </c>
      <c r="AE332" s="41">
        <f t="shared" si="114"/>
        <v>0</v>
      </c>
      <c r="AF332" s="41">
        <f t="shared" si="115"/>
        <v>1</v>
      </c>
      <c r="AG332" s="48">
        <v>1961.3061562499997</v>
      </c>
      <c r="AH332" s="48">
        <v>399.84749999999997</v>
      </c>
      <c r="AI332" s="48">
        <v>207.27675000000002</v>
      </c>
      <c r="AJ332" s="48">
        <v>146.87384776510345</v>
      </c>
      <c r="AK332" s="41">
        <f t="shared" si="116"/>
        <v>11.51021432172419</v>
      </c>
      <c r="AL332" s="41">
        <f>LN(D332+'Models training data'!$Y$4)</f>
        <v>7.7198017107987242</v>
      </c>
      <c r="AM332" s="41">
        <f>LN(E332+'Models training data'!$Y$5)</f>
        <v>6.1417353940061838</v>
      </c>
      <c r="AN332" s="41">
        <f>LN(F332+'Models training data'!$Y$6)</f>
        <v>5.5320258474489705</v>
      </c>
      <c r="AO332" s="41">
        <f>LN(G332+'Models training data'!$Y$7)</f>
        <v>5.2805468082264406</v>
      </c>
      <c r="AP332" s="41">
        <f t="shared" si="103"/>
        <v>0</v>
      </c>
      <c r="AQ332" s="41">
        <f t="shared" si="117"/>
        <v>1</v>
      </c>
      <c r="AR332" s="41">
        <f t="shared" si="118"/>
        <v>86318.927943822855</v>
      </c>
      <c r="AS332" s="41">
        <f t="shared" si="119"/>
        <v>97346.71474018351</v>
      </c>
      <c r="AT332" s="41">
        <f t="shared" si="120"/>
        <v>11.475047587939999</v>
      </c>
      <c r="AU332" s="41">
        <f t="shared" si="121"/>
        <v>98236.722123159256</v>
      </c>
      <c r="AV332" s="41">
        <f t="shared" si="122"/>
        <v>11.487951351478594</v>
      </c>
      <c r="AW332" s="41">
        <f t="shared" si="123"/>
        <v>98604.149737994725</v>
      </c>
      <c r="AX332" s="41">
        <f t="shared" si="124"/>
        <v>11.490457692432482</v>
      </c>
      <c r="AY332" s="41">
        <f t="shared" si="125"/>
        <v>11.545702094100751</v>
      </c>
      <c r="AZ332" s="41">
        <f t="shared" si="126"/>
        <v>11.512999586492734</v>
      </c>
    </row>
    <row r="333" spans="2:52" x14ac:dyDescent="0.25">
      <c r="B333" s="41" t="str">
        <f t="shared" si="127"/>
        <v>PA</v>
      </c>
      <c r="C333" s="46">
        <v>44590</v>
      </c>
      <c r="D333" s="45">
        <v>2037.4923515624996</v>
      </c>
      <c r="E333" s="45">
        <v>418.71487500000001</v>
      </c>
      <c r="F333" s="45">
        <v>217.63968750000004</v>
      </c>
      <c r="G333" s="48">
        <v>148.35572715085971</v>
      </c>
      <c r="H333" s="44">
        <v>100413.1932334156</v>
      </c>
      <c r="I333" s="62">
        <f t="shared" si="104"/>
        <v>2822.2026412133596</v>
      </c>
      <c r="J333" s="41">
        <f t="shared" si="105"/>
        <v>2022</v>
      </c>
      <c r="K333" s="41">
        <f t="shared" si="106"/>
        <v>5</v>
      </c>
      <c r="L333" s="41">
        <f t="shared" si="107"/>
        <v>25</v>
      </c>
      <c r="M333" s="41">
        <f t="shared" si="108"/>
        <v>3.2188758248682006</v>
      </c>
      <c r="N333" s="41">
        <f t="shared" si="109"/>
        <v>1</v>
      </c>
      <c r="O333" s="41">
        <f t="shared" si="110"/>
        <v>1</v>
      </c>
      <c r="P333" s="41">
        <f t="shared" si="111"/>
        <v>1</v>
      </c>
      <c r="Q333" s="41">
        <f t="shared" si="111"/>
        <v>0</v>
      </c>
      <c r="R333" s="41">
        <f t="shared" si="111"/>
        <v>0</v>
      </c>
      <c r="S333" s="41">
        <f t="shared" si="111"/>
        <v>0</v>
      </c>
      <c r="T333" s="41">
        <f t="shared" si="112"/>
        <v>0</v>
      </c>
      <c r="U333" s="41">
        <f t="shared" si="112"/>
        <v>0</v>
      </c>
      <c r="V333" s="41">
        <f t="shared" si="112"/>
        <v>0</v>
      </c>
      <c r="W333" s="41">
        <f t="shared" si="112"/>
        <v>0</v>
      </c>
      <c r="X333" s="41">
        <f t="shared" si="113"/>
        <v>0</v>
      </c>
      <c r="Y333" s="41">
        <f t="shared" si="113"/>
        <v>0</v>
      </c>
      <c r="Z333" s="41">
        <f t="shared" si="113"/>
        <v>0</v>
      </c>
      <c r="AA333" s="41">
        <f t="shared" si="113"/>
        <v>0</v>
      </c>
      <c r="AB333" s="41">
        <f t="shared" si="114"/>
        <v>0</v>
      </c>
      <c r="AC333" s="41">
        <f t="shared" si="114"/>
        <v>0</v>
      </c>
      <c r="AD333" s="41">
        <f t="shared" si="114"/>
        <v>0</v>
      </c>
      <c r="AE333" s="41">
        <f t="shared" si="114"/>
        <v>0</v>
      </c>
      <c r="AF333" s="41">
        <f t="shared" si="115"/>
        <v>1</v>
      </c>
      <c r="AG333" s="48">
        <v>2037.4923515624996</v>
      </c>
      <c r="AH333" s="48">
        <v>418.71487500000001</v>
      </c>
      <c r="AI333" s="48">
        <v>217.63968750000004</v>
      </c>
      <c r="AJ333" s="48">
        <v>148.35572715085971</v>
      </c>
      <c r="AK333" s="41">
        <f t="shared" si="116"/>
        <v>11.517048884313988</v>
      </c>
      <c r="AL333" s="41">
        <f>LN(D333+'Models training data'!$Y$4)</f>
        <v>7.7530650569914918</v>
      </c>
      <c r="AM333" s="41">
        <f>LN(E333+'Models training data'!$Y$5)</f>
        <v>6.1815206169962389</v>
      </c>
      <c r="AN333" s="41">
        <f>LN(F333+'Models training data'!$Y$6)</f>
        <v>5.5722231224853056</v>
      </c>
      <c r="AO333" s="41">
        <f>LN(G333+'Models training data'!$Y$7)</f>
        <v>5.2880607506495378</v>
      </c>
      <c r="AP333" s="41">
        <f t="shared" si="103"/>
        <v>0</v>
      </c>
      <c r="AQ333" s="41">
        <f t="shared" si="117"/>
        <v>1</v>
      </c>
      <c r="AR333" s="41">
        <f t="shared" si="118"/>
        <v>86294.537630739113</v>
      </c>
      <c r="AS333" s="41">
        <f t="shared" si="119"/>
        <v>97322.617350141809</v>
      </c>
      <c r="AT333" s="41">
        <f t="shared" si="120"/>
        <v>11.474789970675218</v>
      </c>
      <c r="AU333" s="41">
        <f t="shared" si="121"/>
        <v>98143.148608279662</v>
      </c>
      <c r="AV333" s="41">
        <f t="shared" si="122"/>
        <v>11.486692631144715</v>
      </c>
      <c r="AW333" s="41">
        <f t="shared" si="123"/>
        <v>98281.281961426081</v>
      </c>
      <c r="AX333" s="41">
        <f t="shared" si="124"/>
        <v>11.486741080435785</v>
      </c>
      <c r="AY333" s="41">
        <f t="shared" si="125"/>
        <v>11.550671088143293</v>
      </c>
      <c r="AZ333" s="41">
        <f t="shared" si="126"/>
        <v>11.51966619671871</v>
      </c>
    </row>
    <row r="334" spans="2:52" x14ac:dyDescent="0.25">
      <c r="B334" s="41" t="str">
        <f t="shared" si="127"/>
        <v>PA</v>
      </c>
      <c r="C334" s="46">
        <v>44597</v>
      </c>
      <c r="D334" s="45">
        <v>2124.0515903906244</v>
      </c>
      <c r="E334" s="45">
        <v>439.08811875000004</v>
      </c>
      <c r="F334" s="45">
        <v>228.52158187500001</v>
      </c>
      <c r="G334" s="48">
        <v>150.14246973135059</v>
      </c>
      <c r="H334" s="44">
        <v>100768.56507998389</v>
      </c>
      <c r="I334" s="62">
        <f t="shared" si="104"/>
        <v>2941.8037607469746</v>
      </c>
      <c r="J334" s="41">
        <f t="shared" si="105"/>
        <v>2022</v>
      </c>
      <c r="K334" s="41">
        <f t="shared" si="106"/>
        <v>6</v>
      </c>
      <c r="L334" s="41">
        <f t="shared" si="107"/>
        <v>36</v>
      </c>
      <c r="M334" s="41">
        <f t="shared" si="108"/>
        <v>3.5835189384561099</v>
      </c>
      <c r="N334" s="41">
        <f t="shared" si="109"/>
        <v>1</v>
      </c>
      <c r="O334" s="41">
        <f t="shared" si="110"/>
        <v>2</v>
      </c>
      <c r="P334" s="41">
        <f t="shared" si="111"/>
        <v>0</v>
      </c>
      <c r="Q334" s="41">
        <f t="shared" si="111"/>
        <v>1</v>
      </c>
      <c r="R334" s="41">
        <f t="shared" si="111"/>
        <v>0</v>
      </c>
      <c r="S334" s="41">
        <f t="shared" si="111"/>
        <v>0</v>
      </c>
      <c r="T334" s="41">
        <f t="shared" si="112"/>
        <v>0</v>
      </c>
      <c r="U334" s="41">
        <f t="shared" si="112"/>
        <v>0</v>
      </c>
      <c r="V334" s="41">
        <f t="shared" si="112"/>
        <v>0</v>
      </c>
      <c r="W334" s="41">
        <f t="shared" si="112"/>
        <v>0</v>
      </c>
      <c r="X334" s="41">
        <f t="shared" si="113"/>
        <v>0</v>
      </c>
      <c r="Y334" s="41">
        <f t="shared" si="113"/>
        <v>0</v>
      </c>
      <c r="Z334" s="41">
        <f t="shared" si="113"/>
        <v>0</v>
      </c>
      <c r="AA334" s="41">
        <f t="shared" si="113"/>
        <v>0</v>
      </c>
      <c r="AB334" s="41">
        <f t="shared" si="114"/>
        <v>0</v>
      </c>
      <c r="AC334" s="41">
        <f t="shared" si="114"/>
        <v>0</v>
      </c>
      <c r="AD334" s="41">
        <f t="shared" si="114"/>
        <v>0</v>
      </c>
      <c r="AE334" s="41">
        <f t="shared" si="114"/>
        <v>0</v>
      </c>
      <c r="AF334" s="41">
        <f t="shared" si="115"/>
        <v>1</v>
      </c>
      <c r="AG334" s="48">
        <v>2124.0515903906244</v>
      </c>
      <c r="AH334" s="48">
        <v>439.08811875000004</v>
      </c>
      <c r="AI334" s="48">
        <v>228.52158187500001</v>
      </c>
      <c r="AJ334" s="48">
        <v>150.14246973135059</v>
      </c>
      <c r="AK334" s="41">
        <f t="shared" si="116"/>
        <v>11.520581731617481</v>
      </c>
      <c r="AL334" s="41">
        <f>LN(D334+'Models training data'!$Y$4)</f>
        <v>7.7895615257668211</v>
      </c>
      <c r="AM334" s="41">
        <f>LN(E334+'Models training data'!$Y$5)</f>
        <v>6.2227750668992083</v>
      </c>
      <c r="AN334" s="41">
        <f>LN(F334+'Models training data'!$Y$6)</f>
        <v>5.612763316333294</v>
      </c>
      <c r="AO334" s="41">
        <f>LN(G334+'Models training data'!$Y$7)</f>
        <v>5.2970460755193578</v>
      </c>
      <c r="AP334" s="41">
        <f t="shared" si="103"/>
        <v>0</v>
      </c>
      <c r="AQ334" s="41">
        <f t="shared" si="117"/>
        <v>1</v>
      </c>
      <c r="AR334" s="41">
        <f t="shared" si="118"/>
        <v>85220.436361606684</v>
      </c>
      <c r="AS334" s="41">
        <f t="shared" si="119"/>
        <v>96246.409288360781</v>
      </c>
      <c r="AT334" s="41">
        <f t="shared" si="120"/>
        <v>11.462838160887028</v>
      </c>
      <c r="AU334" s="41">
        <f t="shared" si="121"/>
        <v>97118.789162876448</v>
      </c>
      <c r="AV334" s="41">
        <f t="shared" si="122"/>
        <v>11.475502755003403</v>
      </c>
      <c r="AW334" s="41">
        <f t="shared" si="123"/>
        <v>97575.172819722997</v>
      </c>
      <c r="AX334" s="41">
        <f t="shared" si="124"/>
        <v>11.479191791723796</v>
      </c>
      <c r="AY334" s="41">
        <f t="shared" si="125"/>
        <v>11.556137158672311</v>
      </c>
      <c r="AZ334" s="41">
        <f t="shared" si="126"/>
        <v>11.526643459055668</v>
      </c>
    </row>
    <row r="335" spans="2:52" x14ac:dyDescent="0.25">
      <c r="B335" s="41" t="str">
        <f t="shared" si="127"/>
        <v>PA</v>
      </c>
      <c r="C335" s="46">
        <v>44604</v>
      </c>
      <c r="D335" s="45">
        <v>2219.5334047851557</v>
      </c>
      <c r="E335" s="45">
        <v>460.76127468750002</v>
      </c>
      <c r="F335" s="45">
        <v>239.94765196875002</v>
      </c>
      <c r="G335" s="48">
        <v>171.47500707195525</v>
      </c>
      <c r="H335" s="44">
        <v>102175.66123534497</v>
      </c>
      <c r="I335" s="62">
        <f t="shared" si="104"/>
        <v>3091.717338513361</v>
      </c>
      <c r="J335" s="41">
        <f t="shared" si="105"/>
        <v>2022</v>
      </c>
      <c r="K335" s="41">
        <f t="shared" si="106"/>
        <v>7</v>
      </c>
      <c r="L335" s="41">
        <f t="shared" si="107"/>
        <v>49</v>
      </c>
      <c r="M335" s="41">
        <f t="shared" si="108"/>
        <v>3.8918202981106265</v>
      </c>
      <c r="N335" s="41">
        <f t="shared" si="109"/>
        <v>1</v>
      </c>
      <c r="O335" s="41">
        <f t="shared" si="110"/>
        <v>2</v>
      </c>
      <c r="P335" s="41">
        <f t="shared" si="111"/>
        <v>0</v>
      </c>
      <c r="Q335" s="41">
        <f t="shared" si="111"/>
        <v>1</v>
      </c>
      <c r="R335" s="41">
        <f t="shared" si="111"/>
        <v>0</v>
      </c>
      <c r="S335" s="41">
        <f t="shared" ref="S335:V398" si="128">IF($O335=S$13,1,0)</f>
        <v>0</v>
      </c>
      <c r="T335" s="41">
        <f t="shared" si="112"/>
        <v>0</v>
      </c>
      <c r="U335" s="41">
        <f t="shared" si="112"/>
        <v>0</v>
      </c>
      <c r="V335" s="41">
        <f t="shared" si="112"/>
        <v>0</v>
      </c>
      <c r="W335" s="41">
        <f t="shared" ref="W335:Z398" si="129">IF($O335=W$13,1,0)</f>
        <v>0</v>
      </c>
      <c r="X335" s="41">
        <f t="shared" si="113"/>
        <v>0</v>
      </c>
      <c r="Y335" s="41">
        <f t="shared" si="113"/>
        <v>0</v>
      </c>
      <c r="Z335" s="41">
        <f t="shared" si="113"/>
        <v>0</v>
      </c>
      <c r="AA335" s="41">
        <f t="shared" ref="AA335:AA398" si="130">IF($O335=AA$13,1,0)</f>
        <v>0</v>
      </c>
      <c r="AB335" s="41">
        <f t="shared" si="114"/>
        <v>0</v>
      </c>
      <c r="AC335" s="41">
        <f t="shared" si="114"/>
        <v>0</v>
      </c>
      <c r="AD335" s="41">
        <f t="shared" si="114"/>
        <v>0</v>
      </c>
      <c r="AE335" s="41">
        <f t="shared" ref="AE335:AF398" si="131">IF($B335=AE$13,1,0)</f>
        <v>0</v>
      </c>
      <c r="AF335" s="41">
        <f t="shared" si="115"/>
        <v>1</v>
      </c>
      <c r="AG335" s="48">
        <v>2219.5334047851557</v>
      </c>
      <c r="AH335" s="48">
        <v>460.76127468750002</v>
      </c>
      <c r="AI335" s="48">
        <v>239.94765196875002</v>
      </c>
      <c r="AJ335" s="48">
        <v>171.47500707195525</v>
      </c>
      <c r="AK335" s="41">
        <f t="shared" si="116"/>
        <v>11.53444878000777</v>
      </c>
      <c r="AL335" s="41">
        <f>LN(D335+'Models training data'!$Y$4)</f>
        <v>7.8283328634941816</v>
      </c>
      <c r="AM335" s="41">
        <f>LN(E335+'Models training data'!$Y$5)</f>
        <v>6.2648702463235724</v>
      </c>
      <c r="AN335" s="41">
        <f>LN(F335+'Models training data'!$Y$6)</f>
        <v>5.6536328623214596</v>
      </c>
      <c r="AO335" s="41">
        <f>LN(G335+'Models training data'!$Y$7)</f>
        <v>5.3985175737670872</v>
      </c>
      <c r="AP335" s="41">
        <f t="shared" ref="AP335:AP398" si="132">V335+W335+X335+Y335+Z335</f>
        <v>0</v>
      </c>
      <c r="AQ335" s="41">
        <f t="shared" si="117"/>
        <v>1</v>
      </c>
      <c r="AR335" s="41">
        <f t="shared" si="118"/>
        <v>85196.046048522941</v>
      </c>
      <c r="AS335" s="41">
        <f t="shared" si="119"/>
        <v>96222.31189831908</v>
      </c>
      <c r="AT335" s="41">
        <f t="shared" si="120"/>
        <v>11.462580543622247</v>
      </c>
      <c r="AU335" s="41">
        <f t="shared" si="121"/>
        <v>97027.573045348487</v>
      </c>
      <c r="AV335" s="41">
        <f t="shared" si="122"/>
        <v>11.474277925072906</v>
      </c>
      <c r="AW335" s="41">
        <f t="shared" si="123"/>
        <v>97352.13125316528</v>
      </c>
      <c r="AX335" s="41">
        <f t="shared" si="124"/>
        <v>11.476624304280978</v>
      </c>
      <c r="AY335" s="41">
        <f t="shared" si="125"/>
        <v>11.565115982074168</v>
      </c>
      <c r="AZ335" s="41">
        <f t="shared" si="126"/>
        <v>11.545207471339502</v>
      </c>
    </row>
    <row r="336" spans="2:52" x14ac:dyDescent="0.25">
      <c r="B336" s="41" t="str">
        <f t="shared" si="127"/>
        <v>PA</v>
      </c>
      <c r="C336" s="46">
        <v>44611</v>
      </c>
      <c r="D336" s="45">
        <v>2323.0055394369133</v>
      </c>
      <c r="E336" s="45">
        <v>483.65871342187506</v>
      </c>
      <c r="F336" s="45">
        <v>251.94503366718754</v>
      </c>
      <c r="G336" s="48">
        <v>163.84135926969452</v>
      </c>
      <c r="H336" s="44">
        <v>102568.79806195211</v>
      </c>
      <c r="I336" s="62">
        <f t="shared" ref="I336:I399" si="133">SUM(D336:G336)</f>
        <v>3222.4506457956704</v>
      </c>
      <c r="J336" s="41">
        <f t="shared" ref="J336:J399" si="134">YEAR(C336)</f>
        <v>2022</v>
      </c>
      <c r="K336" s="41">
        <f t="shared" ref="K336:K399" si="135">IF(B336=B335,K335+1,1)</f>
        <v>8</v>
      </c>
      <c r="L336" s="41">
        <f t="shared" ref="L336:L399" si="136">K336^2</f>
        <v>64</v>
      </c>
      <c r="M336" s="41">
        <f t="shared" ref="M336:M399" si="137">LN(L336)</f>
        <v>4.1588830833596715</v>
      </c>
      <c r="N336" s="41">
        <f t="shared" ref="N336:N399" si="138">IF(K336&lt;127,1,0)</f>
        <v>1</v>
      </c>
      <c r="O336" s="41">
        <f t="shared" ref="O336:O399" si="139">MONTH(C336)</f>
        <v>2</v>
      </c>
      <c r="P336" s="41">
        <f t="shared" ref="P336:AA399" si="140">IF($O336=P$13,1,0)</f>
        <v>0</v>
      </c>
      <c r="Q336" s="41">
        <f t="shared" si="140"/>
        <v>1</v>
      </c>
      <c r="R336" s="41">
        <f t="shared" si="140"/>
        <v>0</v>
      </c>
      <c r="S336" s="41">
        <f t="shared" si="128"/>
        <v>0</v>
      </c>
      <c r="T336" s="41">
        <f t="shared" si="128"/>
        <v>0</v>
      </c>
      <c r="U336" s="41">
        <f t="shared" si="128"/>
        <v>0</v>
      </c>
      <c r="V336" s="41">
        <f t="shared" si="128"/>
        <v>0</v>
      </c>
      <c r="W336" s="41">
        <f t="shared" si="129"/>
        <v>0</v>
      </c>
      <c r="X336" s="41">
        <f t="shared" si="129"/>
        <v>0</v>
      </c>
      <c r="Y336" s="41">
        <f t="shared" si="129"/>
        <v>0</v>
      </c>
      <c r="Z336" s="41">
        <f t="shared" si="129"/>
        <v>0</v>
      </c>
      <c r="AA336" s="41">
        <f t="shared" si="130"/>
        <v>0</v>
      </c>
      <c r="AB336" s="41">
        <f t="shared" ref="AB336:AF399" si="141">IF($B336=AB$13,1,0)</f>
        <v>0</v>
      </c>
      <c r="AC336" s="41">
        <f t="shared" si="141"/>
        <v>0</v>
      </c>
      <c r="AD336" s="41">
        <f t="shared" si="141"/>
        <v>0</v>
      </c>
      <c r="AE336" s="41">
        <f t="shared" si="131"/>
        <v>0</v>
      </c>
      <c r="AF336" s="41">
        <f t="shared" si="131"/>
        <v>1</v>
      </c>
      <c r="AG336" s="48">
        <v>2323.0055394369133</v>
      </c>
      <c r="AH336" s="48">
        <v>483.65871342187506</v>
      </c>
      <c r="AI336" s="48">
        <v>251.94503366718754</v>
      </c>
      <c r="AJ336" s="48">
        <v>163.84135926969452</v>
      </c>
      <c r="AK336" s="41">
        <f t="shared" ref="AK336:AK399" si="142">LN(H336)</f>
        <v>11.538289053010629</v>
      </c>
      <c r="AL336" s="41">
        <f>LN(D336+'Models training data'!$Y$4)</f>
        <v>7.8687180961238452</v>
      </c>
      <c r="AM336" s="41">
        <f>LN(E336+'Models training data'!$Y$5)</f>
        <v>6.3074986245716183</v>
      </c>
      <c r="AN336" s="41">
        <f>LN(F336+'Models training data'!$Y$6)</f>
        <v>5.6948208306286157</v>
      </c>
      <c r="AO336" s="41">
        <f>LN(G336+'Models training data'!$Y$7)</f>
        <v>5.3633782178828895</v>
      </c>
      <c r="AP336" s="41">
        <f t="shared" si="132"/>
        <v>0</v>
      </c>
      <c r="AQ336" s="41">
        <f t="shared" ref="AQ336:AQ399" si="143">AA336+AC336+AD336+AE336+AF336</f>
        <v>1</v>
      </c>
      <c r="AR336" s="41">
        <f t="shared" ref="AR336:AR399" si="144">$C$1+SUMPRODUCT($K$1:$AQ$1,K336:AQ336)</f>
        <v>85171.655735439199</v>
      </c>
      <c r="AS336" s="41">
        <f t="shared" ref="AS336:AS399" si="145">$C$2+SUMPRODUCT($K$2:$AQ$2,K336:AQ336)</f>
        <v>96198.214508277393</v>
      </c>
      <c r="AT336" s="41">
        <f t="shared" ref="AT336:AT399" si="146">$C$3+SUMPRODUCT($K$3:$AQ$3,K336:AQ336)</f>
        <v>11.462322926357468</v>
      </c>
      <c r="AU336" s="41">
        <f t="shared" ref="AU336:AU399" si="147">$C$4+SUMPRODUCT($K$4:$AQ$4,K336:AQ336)</f>
        <v>96937.535626496363</v>
      </c>
      <c r="AV336" s="41">
        <f t="shared" ref="AV336:AV399" si="148">$C$5+SUMPRODUCT($K$5:$AQ$5,K336:AQ336)</f>
        <v>11.473070040344099</v>
      </c>
      <c r="AW336" s="41">
        <f t="shared" ref="AW336:AW399" si="149">$C$6+SUMPRODUCT($K$6:$AQ$6,K336:AQ336)</f>
        <v>97158.923860054972</v>
      </c>
      <c r="AX336" s="41">
        <f t="shared" ref="AX336:AX399" si="150">$C$7+SUMPRODUCT($K$7:$AQ$7,K336:AQ336)</f>
        <v>11.474400245495316</v>
      </c>
      <c r="AY336" s="41">
        <f t="shared" ref="AY336:AY399" si="151">$C$8+SUMPRODUCT($K$8:$AQ$8,K336:AQ336)</f>
        <v>11.569842749873917</v>
      </c>
      <c r="AZ336" s="41">
        <f t="shared" ref="AZ336:AZ399" si="152">$C$9+SUMPRODUCT($K$9:$AQ$9,K336:AQ336)</f>
        <v>11.546855825870296</v>
      </c>
    </row>
    <row r="337" spans="2:52" x14ac:dyDescent="0.25">
      <c r="B337" s="41" t="str">
        <f t="shared" si="127"/>
        <v>PA</v>
      </c>
      <c r="C337" s="46">
        <v>44618</v>
      </c>
      <c r="D337" s="45">
        <v>2433.9026414975096</v>
      </c>
      <c r="E337" s="45">
        <v>507.77133659296885</v>
      </c>
      <c r="F337" s="45">
        <v>264.54228526054698</v>
      </c>
      <c r="G337" s="48">
        <v>173.56463145447779</v>
      </c>
      <c r="H337" s="44">
        <v>103554.35341251609</v>
      </c>
      <c r="I337" s="62">
        <f t="shared" si="133"/>
        <v>3379.7808948055035</v>
      </c>
      <c r="J337" s="41">
        <f t="shared" si="134"/>
        <v>2022</v>
      </c>
      <c r="K337" s="41">
        <f t="shared" si="135"/>
        <v>9</v>
      </c>
      <c r="L337" s="41">
        <f t="shared" si="136"/>
        <v>81</v>
      </c>
      <c r="M337" s="41">
        <f t="shared" si="137"/>
        <v>4.3944491546724391</v>
      </c>
      <c r="N337" s="41">
        <f t="shared" si="138"/>
        <v>1</v>
      </c>
      <c r="O337" s="41">
        <f t="shared" si="139"/>
        <v>2</v>
      </c>
      <c r="P337" s="41">
        <f t="shared" si="140"/>
        <v>0</v>
      </c>
      <c r="Q337" s="41">
        <f t="shared" si="140"/>
        <v>1</v>
      </c>
      <c r="R337" s="41">
        <f t="shared" si="140"/>
        <v>0</v>
      </c>
      <c r="S337" s="41">
        <f t="shared" si="128"/>
        <v>0</v>
      </c>
      <c r="T337" s="41">
        <f t="shared" si="128"/>
        <v>0</v>
      </c>
      <c r="U337" s="41">
        <f t="shared" si="128"/>
        <v>0</v>
      </c>
      <c r="V337" s="41">
        <f t="shared" si="128"/>
        <v>0</v>
      </c>
      <c r="W337" s="41">
        <f t="shared" si="129"/>
        <v>0</v>
      </c>
      <c r="X337" s="41">
        <f t="shared" si="129"/>
        <v>0</v>
      </c>
      <c r="Y337" s="41">
        <f t="shared" si="129"/>
        <v>0</v>
      </c>
      <c r="Z337" s="41">
        <f t="shared" si="129"/>
        <v>0</v>
      </c>
      <c r="AA337" s="41">
        <f t="shared" si="130"/>
        <v>0</v>
      </c>
      <c r="AB337" s="41">
        <f t="shared" si="141"/>
        <v>0</v>
      </c>
      <c r="AC337" s="41">
        <f t="shared" si="141"/>
        <v>0</v>
      </c>
      <c r="AD337" s="41">
        <f t="shared" si="141"/>
        <v>0</v>
      </c>
      <c r="AE337" s="41">
        <f t="shared" si="131"/>
        <v>0</v>
      </c>
      <c r="AF337" s="41">
        <f t="shared" si="131"/>
        <v>1</v>
      </c>
      <c r="AG337" s="48">
        <v>2433.9026414975096</v>
      </c>
      <c r="AH337" s="48">
        <v>507.77133659296885</v>
      </c>
      <c r="AI337" s="48">
        <v>264.54228526054698</v>
      </c>
      <c r="AJ337" s="48">
        <v>173.56463145447779</v>
      </c>
      <c r="AK337" s="41">
        <f t="shared" si="142"/>
        <v>11.547851907586708</v>
      </c>
      <c r="AL337" s="41">
        <f>LN(D337+'Models training data'!$Y$4)</f>
        <v>7.9102638430071854</v>
      </c>
      <c r="AM337" s="41">
        <f>LN(E337+'Models training data'!$Y$5)</f>
        <v>6.3505076739080488</v>
      </c>
      <c r="AN337" s="41">
        <f>LN(F337+'Models training data'!$Y$6)</f>
        <v>5.7363166813901056</v>
      </c>
      <c r="AO337" s="41">
        <f>LN(G337+'Models training data'!$Y$7)</f>
        <v>5.4079251426138208</v>
      </c>
      <c r="AP337" s="41">
        <f t="shared" si="132"/>
        <v>0</v>
      </c>
      <c r="AQ337" s="41">
        <f t="shared" si="143"/>
        <v>1</v>
      </c>
      <c r="AR337" s="41">
        <f t="shared" si="144"/>
        <v>85147.265422355456</v>
      </c>
      <c r="AS337" s="41">
        <f t="shared" si="145"/>
        <v>96174.117118235677</v>
      </c>
      <c r="AT337" s="41">
        <f t="shared" si="146"/>
        <v>11.462065309092687</v>
      </c>
      <c r="AU337" s="41">
        <f t="shared" si="147"/>
        <v>96848.676906320048</v>
      </c>
      <c r="AV337" s="41">
        <f t="shared" si="148"/>
        <v>11.471879100816984</v>
      </c>
      <c r="AW337" s="41">
        <f t="shared" si="149"/>
        <v>96988.502861482921</v>
      </c>
      <c r="AX337" s="41">
        <f t="shared" si="150"/>
        <v>11.472438486615216</v>
      </c>
      <c r="AY337" s="41">
        <f t="shared" si="151"/>
        <v>11.577696112953719</v>
      </c>
      <c r="AZ337" s="41">
        <f t="shared" si="152"/>
        <v>11.558466052920283</v>
      </c>
    </row>
    <row r="338" spans="2:52" x14ac:dyDescent="0.25">
      <c r="B338" s="41" t="str">
        <f t="shared" ref="B338:B401" si="153">B337</f>
        <v>PA</v>
      </c>
      <c r="C338" s="46">
        <v>44625</v>
      </c>
      <c r="D338" s="45">
        <v>2551.9205511345099</v>
      </c>
      <c r="E338" s="45">
        <v>533.12474717261728</v>
      </c>
      <c r="F338" s="45">
        <v>277.76939951457427</v>
      </c>
      <c r="G338" s="48">
        <v>187.29485386893924</v>
      </c>
      <c r="H338" s="44">
        <v>104647.39768533532</v>
      </c>
      <c r="I338" s="62">
        <f t="shared" si="133"/>
        <v>3550.1095516906407</v>
      </c>
      <c r="J338" s="41">
        <f t="shared" si="134"/>
        <v>2022</v>
      </c>
      <c r="K338" s="41">
        <f t="shared" si="135"/>
        <v>10</v>
      </c>
      <c r="L338" s="41">
        <f t="shared" si="136"/>
        <v>100</v>
      </c>
      <c r="M338" s="41">
        <f t="shared" si="137"/>
        <v>4.6051701859880918</v>
      </c>
      <c r="N338" s="41">
        <f t="shared" si="138"/>
        <v>1</v>
      </c>
      <c r="O338" s="41">
        <f t="shared" si="139"/>
        <v>3</v>
      </c>
      <c r="P338" s="41">
        <f t="shared" si="140"/>
        <v>0</v>
      </c>
      <c r="Q338" s="41">
        <f t="shared" si="140"/>
        <v>0</v>
      </c>
      <c r="R338" s="41">
        <f t="shared" si="140"/>
        <v>1</v>
      </c>
      <c r="S338" s="41">
        <f t="shared" si="128"/>
        <v>0</v>
      </c>
      <c r="T338" s="41">
        <f t="shared" si="128"/>
        <v>0</v>
      </c>
      <c r="U338" s="41">
        <f t="shared" si="128"/>
        <v>0</v>
      </c>
      <c r="V338" s="41">
        <f t="shared" si="128"/>
        <v>0</v>
      </c>
      <c r="W338" s="41">
        <f t="shared" si="129"/>
        <v>0</v>
      </c>
      <c r="X338" s="41">
        <f t="shared" si="129"/>
        <v>0</v>
      </c>
      <c r="Y338" s="41">
        <f t="shared" si="129"/>
        <v>0</v>
      </c>
      <c r="Z338" s="41">
        <f t="shared" si="129"/>
        <v>0</v>
      </c>
      <c r="AA338" s="41">
        <f t="shared" si="130"/>
        <v>0</v>
      </c>
      <c r="AB338" s="41">
        <f t="shared" si="141"/>
        <v>0</v>
      </c>
      <c r="AC338" s="41">
        <f t="shared" si="141"/>
        <v>0</v>
      </c>
      <c r="AD338" s="41">
        <f t="shared" si="141"/>
        <v>0</v>
      </c>
      <c r="AE338" s="41">
        <f t="shared" si="131"/>
        <v>0</v>
      </c>
      <c r="AF338" s="41">
        <f t="shared" si="131"/>
        <v>1</v>
      </c>
      <c r="AG338" s="48">
        <v>2551.9205511345099</v>
      </c>
      <c r="AH338" s="48">
        <v>533.12474717261728</v>
      </c>
      <c r="AI338" s="48">
        <v>277.76939951457427</v>
      </c>
      <c r="AJ338" s="48">
        <v>187.29485386893924</v>
      </c>
      <c r="AK338" s="41">
        <f t="shared" si="142"/>
        <v>11.558351860726312</v>
      </c>
      <c r="AL338" s="41">
        <f>LN(D338+'Models training data'!$Y$4)</f>
        <v>7.9526598810273752</v>
      </c>
      <c r="AM338" s="41">
        <f>LN(E338+'Models training data'!$Y$5)</f>
        <v>6.3938195454878812</v>
      </c>
      <c r="AN338" s="41">
        <f>LN(F338+'Models training data'!$Y$6)</f>
        <v>5.7781100617669319</v>
      </c>
      <c r="AO338" s="41">
        <f>LN(G338+'Models training data'!$Y$7)</f>
        <v>5.4676308822718944</v>
      </c>
      <c r="AP338" s="41">
        <f t="shared" si="132"/>
        <v>0</v>
      </c>
      <c r="AQ338" s="41">
        <f t="shared" si="143"/>
        <v>1</v>
      </c>
      <c r="AR338" s="41">
        <f t="shared" si="144"/>
        <v>84207.664237690245</v>
      </c>
      <c r="AS338" s="41">
        <f t="shared" si="145"/>
        <v>95232.409140922042</v>
      </c>
      <c r="AT338" s="41">
        <f t="shared" si="146"/>
        <v>11.451000424038183</v>
      </c>
      <c r="AU338" s="41">
        <f t="shared" si="147"/>
        <v>95799.390993718713</v>
      </c>
      <c r="AV338" s="41">
        <f t="shared" si="148"/>
        <v>11.459284202257596</v>
      </c>
      <c r="AW338" s="41">
        <f t="shared" si="149"/>
        <v>96089.092238137629</v>
      </c>
      <c r="AX338" s="41">
        <f t="shared" si="150"/>
        <v>11.462002716550725</v>
      </c>
      <c r="AY338" s="41">
        <f t="shared" si="151"/>
        <v>11.58654593626771</v>
      </c>
      <c r="AZ338" s="41">
        <f t="shared" si="152"/>
        <v>11.572008650435437</v>
      </c>
    </row>
    <row r="339" spans="2:52" x14ac:dyDescent="0.25">
      <c r="B339" s="41" t="str">
        <f t="shared" si="153"/>
        <v>PA</v>
      </c>
      <c r="C339" s="46">
        <v>44632</v>
      </c>
      <c r="D339" s="45">
        <v>2676.9425229847229</v>
      </c>
      <c r="E339" s="45">
        <v>559.76340640624812</v>
      </c>
      <c r="F339" s="45">
        <v>291.65786948940303</v>
      </c>
      <c r="G339" s="48">
        <v>187.05114060049627</v>
      </c>
      <c r="H339" s="44">
        <v>105299.40067393496</v>
      </c>
      <c r="I339" s="62">
        <f t="shared" si="133"/>
        <v>3715.4149394808701</v>
      </c>
      <c r="J339" s="41">
        <f t="shared" si="134"/>
        <v>2022</v>
      </c>
      <c r="K339" s="41">
        <f t="shared" si="135"/>
        <v>11</v>
      </c>
      <c r="L339" s="41">
        <f t="shared" si="136"/>
        <v>121</v>
      </c>
      <c r="M339" s="41">
        <f t="shared" si="137"/>
        <v>4.7957905455967413</v>
      </c>
      <c r="N339" s="41">
        <f t="shared" si="138"/>
        <v>1</v>
      </c>
      <c r="O339" s="41">
        <f t="shared" si="139"/>
        <v>3</v>
      </c>
      <c r="P339" s="41">
        <f t="shared" si="140"/>
        <v>0</v>
      </c>
      <c r="Q339" s="41">
        <f t="shared" si="140"/>
        <v>0</v>
      </c>
      <c r="R339" s="41">
        <f t="shared" si="140"/>
        <v>1</v>
      </c>
      <c r="S339" s="41">
        <f t="shared" si="128"/>
        <v>0</v>
      </c>
      <c r="T339" s="41">
        <f t="shared" si="128"/>
        <v>0</v>
      </c>
      <c r="U339" s="41">
        <f t="shared" si="128"/>
        <v>0</v>
      </c>
      <c r="V339" s="41">
        <f t="shared" si="128"/>
        <v>0</v>
      </c>
      <c r="W339" s="41">
        <f t="shared" si="129"/>
        <v>0</v>
      </c>
      <c r="X339" s="41">
        <f t="shared" si="129"/>
        <v>0</v>
      </c>
      <c r="Y339" s="41">
        <f t="shared" si="129"/>
        <v>0</v>
      </c>
      <c r="Z339" s="41">
        <f t="shared" si="129"/>
        <v>0</v>
      </c>
      <c r="AA339" s="41">
        <f t="shared" si="130"/>
        <v>0</v>
      </c>
      <c r="AB339" s="41">
        <f t="shared" si="141"/>
        <v>0</v>
      </c>
      <c r="AC339" s="41">
        <f t="shared" si="141"/>
        <v>0</v>
      </c>
      <c r="AD339" s="41">
        <f t="shared" si="141"/>
        <v>0</v>
      </c>
      <c r="AE339" s="41">
        <f t="shared" si="131"/>
        <v>0</v>
      </c>
      <c r="AF339" s="41">
        <f t="shared" si="131"/>
        <v>1</v>
      </c>
      <c r="AG339" s="48">
        <v>2676.9425229847229</v>
      </c>
      <c r="AH339" s="48">
        <v>559.76340640624812</v>
      </c>
      <c r="AI339" s="48">
        <v>291.65786948940303</v>
      </c>
      <c r="AJ339" s="48">
        <v>187.05114060049627</v>
      </c>
      <c r="AK339" s="41">
        <f t="shared" si="142"/>
        <v>11.564563006500313</v>
      </c>
      <c r="AL339" s="41">
        <f>LN(D339+'Models training data'!$Y$4)</f>
        <v>7.9956938907709976</v>
      </c>
      <c r="AM339" s="41">
        <f>LN(E339+'Models training data'!$Y$5)</f>
        <v>6.4373923727648386</v>
      </c>
      <c r="AN339" s="41">
        <f>LN(F339+'Models training data'!$Y$6)</f>
        <v>5.8201907980300192</v>
      </c>
      <c r="AO339" s="41">
        <f>LN(G339+'Models training data'!$Y$7)</f>
        <v>5.46660158518735</v>
      </c>
      <c r="AP339" s="41">
        <f t="shared" si="132"/>
        <v>0</v>
      </c>
      <c r="AQ339" s="41">
        <f t="shared" si="143"/>
        <v>1</v>
      </c>
      <c r="AR339" s="41">
        <f t="shared" si="144"/>
        <v>84183.273924606503</v>
      </c>
      <c r="AS339" s="41">
        <f t="shared" si="145"/>
        <v>95208.311750880341</v>
      </c>
      <c r="AT339" s="41">
        <f t="shared" si="146"/>
        <v>11.450742806773404</v>
      </c>
      <c r="AU339" s="41">
        <f t="shared" si="147"/>
        <v>95712.889670894045</v>
      </c>
      <c r="AV339" s="41">
        <f t="shared" si="148"/>
        <v>11.458127153133862</v>
      </c>
      <c r="AW339" s="41">
        <f t="shared" si="149"/>
        <v>95951.1873528898</v>
      </c>
      <c r="AX339" s="41">
        <f t="shared" si="150"/>
        <v>11.460415258810709</v>
      </c>
      <c r="AY339" s="41">
        <f t="shared" si="151"/>
        <v>11.593529778313178</v>
      </c>
      <c r="AZ339" s="41">
        <f t="shared" si="152"/>
        <v>11.578043668359566</v>
      </c>
    </row>
    <row r="340" spans="2:52" x14ac:dyDescent="0.25">
      <c r="B340" s="41" t="str">
        <f t="shared" si="153"/>
        <v>PA</v>
      </c>
      <c r="C340" s="46">
        <v>44639</v>
      </c>
      <c r="D340" s="45">
        <v>2808.9878101394006</v>
      </c>
      <c r="E340" s="45">
        <v>587.74278766406053</v>
      </c>
      <c r="F340" s="45">
        <v>306.24076296378314</v>
      </c>
      <c r="G340" s="48">
        <v>199.3338933498722</v>
      </c>
      <c r="H340" s="44">
        <v>106322.88106222462</v>
      </c>
      <c r="I340" s="62">
        <f t="shared" si="133"/>
        <v>3902.3052541171164</v>
      </c>
      <c r="J340" s="41">
        <f t="shared" si="134"/>
        <v>2022</v>
      </c>
      <c r="K340" s="41">
        <f t="shared" si="135"/>
        <v>12</v>
      </c>
      <c r="L340" s="41">
        <f t="shared" si="136"/>
        <v>144</v>
      </c>
      <c r="M340" s="41">
        <f t="shared" si="137"/>
        <v>4.9698132995760007</v>
      </c>
      <c r="N340" s="41">
        <f t="shared" si="138"/>
        <v>1</v>
      </c>
      <c r="O340" s="41">
        <f t="shared" si="139"/>
        <v>3</v>
      </c>
      <c r="P340" s="41">
        <f t="shared" si="140"/>
        <v>0</v>
      </c>
      <c r="Q340" s="41">
        <f t="shared" si="140"/>
        <v>0</v>
      </c>
      <c r="R340" s="41">
        <f t="shared" si="140"/>
        <v>1</v>
      </c>
      <c r="S340" s="41">
        <f t="shared" si="128"/>
        <v>0</v>
      </c>
      <c r="T340" s="41">
        <f t="shared" si="128"/>
        <v>0</v>
      </c>
      <c r="U340" s="41">
        <f t="shared" si="128"/>
        <v>0</v>
      </c>
      <c r="V340" s="41">
        <f t="shared" si="128"/>
        <v>0</v>
      </c>
      <c r="W340" s="41">
        <f t="shared" si="129"/>
        <v>0</v>
      </c>
      <c r="X340" s="41">
        <f t="shared" si="129"/>
        <v>0</v>
      </c>
      <c r="Y340" s="41">
        <f t="shared" si="129"/>
        <v>0</v>
      </c>
      <c r="Z340" s="41">
        <f t="shared" si="129"/>
        <v>0</v>
      </c>
      <c r="AA340" s="41">
        <f t="shared" si="130"/>
        <v>0</v>
      </c>
      <c r="AB340" s="41">
        <f t="shared" si="141"/>
        <v>0</v>
      </c>
      <c r="AC340" s="41">
        <f t="shared" si="141"/>
        <v>0</v>
      </c>
      <c r="AD340" s="41">
        <f t="shared" si="141"/>
        <v>0</v>
      </c>
      <c r="AE340" s="41">
        <f t="shared" si="131"/>
        <v>0</v>
      </c>
      <c r="AF340" s="41">
        <f t="shared" si="131"/>
        <v>1</v>
      </c>
      <c r="AG340" s="48">
        <v>2808.9878101394006</v>
      </c>
      <c r="AH340" s="48">
        <v>587.74278766406053</v>
      </c>
      <c r="AI340" s="48">
        <v>306.24076296378314</v>
      </c>
      <c r="AJ340" s="48">
        <v>199.3338933498722</v>
      </c>
      <c r="AK340" s="41">
        <f t="shared" si="142"/>
        <v>11.574235791046926</v>
      </c>
      <c r="AL340" s="41">
        <f>LN(D340+'Models training data'!$Y$4)</f>
        <v>8.0392201437271389</v>
      </c>
      <c r="AM340" s="41">
        <f>LN(E340+'Models training data'!$Y$5)</f>
        <v>6.4812016736306273</v>
      </c>
      <c r="AN340" s="41">
        <f>LN(F340+'Models training data'!$Y$6)</f>
        <v>5.8625489050477064</v>
      </c>
      <c r="AO340" s="41">
        <f>LN(G340+'Models training data'!$Y$7)</f>
        <v>5.5172011658370579</v>
      </c>
      <c r="AP340" s="41">
        <f t="shared" si="132"/>
        <v>0</v>
      </c>
      <c r="AQ340" s="41">
        <f t="shared" si="143"/>
        <v>1</v>
      </c>
      <c r="AR340" s="41">
        <f t="shared" si="144"/>
        <v>84158.88361152276</v>
      </c>
      <c r="AS340" s="41">
        <f t="shared" si="145"/>
        <v>95184.21436083864</v>
      </c>
      <c r="AT340" s="41">
        <f t="shared" si="146"/>
        <v>11.450485189508623</v>
      </c>
      <c r="AU340" s="41">
        <f t="shared" si="147"/>
        <v>95627.567046745186</v>
      </c>
      <c r="AV340" s="41">
        <f t="shared" si="148"/>
        <v>11.45698704921182</v>
      </c>
      <c r="AW340" s="41">
        <f t="shared" si="149"/>
        <v>95825.290056466212</v>
      </c>
      <c r="AX340" s="41">
        <f t="shared" si="150"/>
        <v>11.45896602343884</v>
      </c>
      <c r="AY340" s="41">
        <f t="shared" si="151"/>
        <v>11.602884912225125</v>
      </c>
      <c r="AZ340" s="41">
        <f t="shared" si="152"/>
        <v>11.59053662895192</v>
      </c>
    </row>
    <row r="341" spans="2:52" x14ac:dyDescent="0.25">
      <c r="B341" s="41" t="str">
        <f t="shared" si="153"/>
        <v>PA</v>
      </c>
      <c r="C341" s="46">
        <v>44646</v>
      </c>
      <c r="D341" s="45">
        <v>2948.1759133501796</v>
      </c>
      <c r="E341" s="45">
        <v>617.12553251601366</v>
      </c>
      <c r="F341" s="45">
        <v>321.55280111196333</v>
      </c>
      <c r="G341" s="48">
        <v>231.02082758321623</v>
      </c>
      <c r="H341" s="44">
        <v>107826.22814779432</v>
      </c>
      <c r="I341" s="62">
        <f t="shared" si="133"/>
        <v>4117.8750745613725</v>
      </c>
      <c r="J341" s="41">
        <f t="shared" si="134"/>
        <v>2022</v>
      </c>
      <c r="K341" s="41">
        <f t="shared" si="135"/>
        <v>13</v>
      </c>
      <c r="L341" s="41">
        <f t="shared" si="136"/>
        <v>169</v>
      </c>
      <c r="M341" s="41">
        <f t="shared" si="137"/>
        <v>5.1298987149230735</v>
      </c>
      <c r="N341" s="41">
        <f t="shared" si="138"/>
        <v>1</v>
      </c>
      <c r="O341" s="41">
        <f t="shared" si="139"/>
        <v>3</v>
      </c>
      <c r="P341" s="41">
        <f t="shared" si="140"/>
        <v>0</v>
      </c>
      <c r="Q341" s="41">
        <f t="shared" si="140"/>
        <v>0</v>
      </c>
      <c r="R341" s="41">
        <f t="shared" si="140"/>
        <v>1</v>
      </c>
      <c r="S341" s="41">
        <f t="shared" si="128"/>
        <v>0</v>
      </c>
      <c r="T341" s="41">
        <f t="shared" si="128"/>
        <v>0</v>
      </c>
      <c r="U341" s="41">
        <f t="shared" si="128"/>
        <v>0</v>
      </c>
      <c r="V341" s="41">
        <f t="shared" si="128"/>
        <v>0</v>
      </c>
      <c r="W341" s="41">
        <f t="shared" si="129"/>
        <v>0</v>
      </c>
      <c r="X341" s="41">
        <f t="shared" si="129"/>
        <v>0</v>
      </c>
      <c r="Y341" s="41">
        <f t="shared" si="129"/>
        <v>0</v>
      </c>
      <c r="Z341" s="41">
        <f t="shared" si="129"/>
        <v>0</v>
      </c>
      <c r="AA341" s="41">
        <f t="shared" si="130"/>
        <v>0</v>
      </c>
      <c r="AB341" s="41">
        <f t="shared" si="141"/>
        <v>0</v>
      </c>
      <c r="AC341" s="41">
        <f t="shared" si="141"/>
        <v>0</v>
      </c>
      <c r="AD341" s="41">
        <f t="shared" si="141"/>
        <v>0</v>
      </c>
      <c r="AE341" s="41">
        <f t="shared" si="131"/>
        <v>0</v>
      </c>
      <c r="AF341" s="41">
        <f t="shared" si="131"/>
        <v>1</v>
      </c>
      <c r="AG341" s="48">
        <v>2948.1759133501796</v>
      </c>
      <c r="AH341" s="48">
        <v>617.12553251601366</v>
      </c>
      <c r="AI341" s="48">
        <v>321.55280111196333</v>
      </c>
      <c r="AJ341" s="48">
        <v>231.02082758321623</v>
      </c>
      <c r="AK341" s="41">
        <f t="shared" si="142"/>
        <v>11.588276211646347</v>
      </c>
      <c r="AL341" s="41">
        <f>LN(D341+'Models training data'!$Y$4)</f>
        <v>8.0831380487796913</v>
      </c>
      <c r="AM341" s="41">
        <f>LN(E341+'Models training data'!$Y$5)</f>
        <v>6.5252314239025564</v>
      </c>
      <c r="AN341" s="41">
        <f>LN(F341+'Models training data'!$Y$6)</f>
        <v>5.9051745961659163</v>
      </c>
      <c r="AO341" s="41">
        <f>LN(G341+'Models training data'!$Y$7)</f>
        <v>5.637016625783037</v>
      </c>
      <c r="AP341" s="41">
        <f t="shared" si="132"/>
        <v>0</v>
      </c>
      <c r="AQ341" s="41">
        <f t="shared" si="143"/>
        <v>1</v>
      </c>
      <c r="AR341" s="41">
        <f t="shared" si="144"/>
        <v>84134.493298439018</v>
      </c>
      <c r="AS341" s="41">
        <f t="shared" si="145"/>
        <v>95160.116970796953</v>
      </c>
      <c r="AT341" s="41">
        <f t="shared" si="146"/>
        <v>11.450227572243843</v>
      </c>
      <c r="AU341" s="41">
        <f t="shared" si="147"/>
        <v>95543.42312127215</v>
      </c>
      <c r="AV341" s="41">
        <f t="shared" si="148"/>
        <v>11.455863890491468</v>
      </c>
      <c r="AW341" s="41">
        <f t="shared" si="149"/>
        <v>95709.47577052837</v>
      </c>
      <c r="AX341" s="41">
        <f t="shared" si="150"/>
        <v>11.45763285613091</v>
      </c>
      <c r="AY341" s="41">
        <f t="shared" si="151"/>
        <v>11.615721663643807</v>
      </c>
      <c r="AZ341" s="41">
        <f t="shared" si="152"/>
        <v>11.611671343215376</v>
      </c>
    </row>
    <row r="342" spans="2:52" x14ac:dyDescent="0.25">
      <c r="B342" s="41" t="str">
        <f t="shared" si="153"/>
        <v>PA</v>
      </c>
      <c r="C342" s="46">
        <v>44653</v>
      </c>
      <c r="D342" s="45">
        <v>3055.4264300602513</v>
      </c>
      <c r="E342" s="45">
        <v>635.04944632883007</v>
      </c>
      <c r="F342" s="45">
        <v>325.99329217493721</v>
      </c>
      <c r="G342" s="48">
        <v>215.15915615411294</v>
      </c>
      <c r="H342" s="44">
        <v>107730.90765687148</v>
      </c>
      <c r="I342" s="62">
        <f t="shared" si="133"/>
        <v>4231.6283247181318</v>
      </c>
      <c r="J342" s="41">
        <f t="shared" si="134"/>
        <v>2022</v>
      </c>
      <c r="K342" s="41">
        <f t="shared" si="135"/>
        <v>14</v>
      </c>
      <c r="L342" s="41">
        <f t="shared" si="136"/>
        <v>196</v>
      </c>
      <c r="M342" s="41">
        <f t="shared" si="137"/>
        <v>5.2781146592305168</v>
      </c>
      <c r="N342" s="41">
        <f t="shared" si="138"/>
        <v>1</v>
      </c>
      <c r="O342" s="41">
        <f t="shared" si="139"/>
        <v>4</v>
      </c>
      <c r="P342" s="41">
        <f t="shared" si="140"/>
        <v>0</v>
      </c>
      <c r="Q342" s="41">
        <f t="shared" si="140"/>
        <v>0</v>
      </c>
      <c r="R342" s="41">
        <f t="shared" si="140"/>
        <v>0</v>
      </c>
      <c r="S342" s="41">
        <f t="shared" si="128"/>
        <v>1</v>
      </c>
      <c r="T342" s="41">
        <f t="shared" si="128"/>
        <v>0</v>
      </c>
      <c r="U342" s="41">
        <f t="shared" si="128"/>
        <v>0</v>
      </c>
      <c r="V342" s="41">
        <f t="shared" si="128"/>
        <v>0</v>
      </c>
      <c r="W342" s="41">
        <f t="shared" si="129"/>
        <v>0</v>
      </c>
      <c r="X342" s="41">
        <f t="shared" si="129"/>
        <v>0</v>
      </c>
      <c r="Y342" s="41">
        <f t="shared" si="129"/>
        <v>0</v>
      </c>
      <c r="Z342" s="41">
        <f t="shared" si="129"/>
        <v>0</v>
      </c>
      <c r="AA342" s="41">
        <f t="shared" si="130"/>
        <v>0</v>
      </c>
      <c r="AB342" s="41">
        <f t="shared" si="141"/>
        <v>0</v>
      </c>
      <c r="AC342" s="41">
        <f t="shared" si="141"/>
        <v>0</v>
      </c>
      <c r="AD342" s="41">
        <f t="shared" si="141"/>
        <v>0</v>
      </c>
      <c r="AE342" s="41">
        <f t="shared" si="131"/>
        <v>0</v>
      </c>
      <c r="AF342" s="41">
        <f t="shared" si="131"/>
        <v>1</v>
      </c>
      <c r="AG342" s="48">
        <v>3055.4264300602513</v>
      </c>
      <c r="AH342" s="48">
        <v>635.04944632883007</v>
      </c>
      <c r="AI342" s="48">
        <v>325.99329217493721</v>
      </c>
      <c r="AJ342" s="48">
        <v>215.15915615411294</v>
      </c>
      <c r="AK342" s="41">
        <f t="shared" si="142"/>
        <v>11.587391801146271</v>
      </c>
      <c r="AL342" s="41">
        <f>LN(D342+'Models training data'!$Y$4)</f>
        <v>8.1157100929075519</v>
      </c>
      <c r="AM342" s="41">
        <f>LN(E342+'Models training data'!$Y$5)</f>
        <v>6.5511682342487374</v>
      </c>
      <c r="AN342" s="41">
        <f>LN(F342+'Models training data'!$Y$6)</f>
        <v>5.9172036526371707</v>
      </c>
      <c r="AO342" s="41">
        <f>LN(G342+'Models training data'!$Y$7)</f>
        <v>5.5788335367659903</v>
      </c>
      <c r="AP342" s="41">
        <f t="shared" si="132"/>
        <v>0</v>
      </c>
      <c r="AQ342" s="41">
        <f t="shared" si="143"/>
        <v>1</v>
      </c>
      <c r="AR342" s="41">
        <f t="shared" si="144"/>
        <v>83741.786279165899</v>
      </c>
      <c r="AS342" s="41">
        <f t="shared" si="145"/>
        <v>94768.658898120571</v>
      </c>
      <c r="AT342" s="41">
        <f t="shared" si="146"/>
        <v>11.44681723624036</v>
      </c>
      <c r="AU342" s="41">
        <f t="shared" si="147"/>
        <v>95182.029465139451</v>
      </c>
      <c r="AV342" s="41">
        <f t="shared" si="148"/>
        <v>11.452875956520753</v>
      </c>
      <c r="AW342" s="41">
        <f t="shared" si="149"/>
        <v>95326.889582088654</v>
      </c>
      <c r="AX342" s="41">
        <f t="shared" si="150"/>
        <v>11.454240336178765</v>
      </c>
      <c r="AY342" s="41">
        <f t="shared" si="151"/>
        <v>11.617940817122152</v>
      </c>
      <c r="AZ342" s="41">
        <f t="shared" si="152"/>
        <v>11.607114289987772</v>
      </c>
    </row>
    <row r="343" spans="2:52" x14ac:dyDescent="0.25">
      <c r="B343" s="41" t="str">
        <f t="shared" si="153"/>
        <v>PA</v>
      </c>
      <c r="C343" s="46">
        <v>44660</v>
      </c>
      <c r="D343" s="45">
        <v>3140.4188246644521</v>
      </c>
      <c r="E343" s="45">
        <v>647.27627003594648</v>
      </c>
      <c r="F343" s="45">
        <v>329.37572140187206</v>
      </c>
      <c r="G343" s="48">
        <v>232.77869635078179</v>
      </c>
      <c r="H343" s="44">
        <v>108410.96596687176</v>
      </c>
      <c r="I343" s="62">
        <f t="shared" si="133"/>
        <v>4349.8495124530527</v>
      </c>
      <c r="J343" s="41">
        <f t="shared" si="134"/>
        <v>2022</v>
      </c>
      <c r="K343" s="41">
        <f t="shared" si="135"/>
        <v>15</v>
      </c>
      <c r="L343" s="41">
        <f t="shared" si="136"/>
        <v>225</v>
      </c>
      <c r="M343" s="41">
        <f t="shared" si="137"/>
        <v>5.4161004022044201</v>
      </c>
      <c r="N343" s="41">
        <f t="shared" si="138"/>
        <v>1</v>
      </c>
      <c r="O343" s="41">
        <f t="shared" si="139"/>
        <v>4</v>
      </c>
      <c r="P343" s="41">
        <f t="shared" si="140"/>
        <v>0</v>
      </c>
      <c r="Q343" s="41">
        <f t="shared" si="140"/>
        <v>0</v>
      </c>
      <c r="R343" s="41">
        <f t="shared" si="140"/>
        <v>0</v>
      </c>
      <c r="S343" s="41">
        <f t="shared" si="128"/>
        <v>1</v>
      </c>
      <c r="T343" s="41">
        <f t="shared" si="128"/>
        <v>0</v>
      </c>
      <c r="U343" s="41">
        <f t="shared" si="128"/>
        <v>0</v>
      </c>
      <c r="V343" s="41">
        <f t="shared" si="128"/>
        <v>0</v>
      </c>
      <c r="W343" s="41">
        <f t="shared" si="129"/>
        <v>0</v>
      </c>
      <c r="X343" s="41">
        <f t="shared" si="129"/>
        <v>0</v>
      </c>
      <c r="Y343" s="41">
        <f t="shared" si="129"/>
        <v>0</v>
      </c>
      <c r="Z343" s="41">
        <f t="shared" si="129"/>
        <v>0</v>
      </c>
      <c r="AA343" s="41">
        <f t="shared" si="130"/>
        <v>0</v>
      </c>
      <c r="AB343" s="41">
        <f t="shared" si="141"/>
        <v>0</v>
      </c>
      <c r="AC343" s="41">
        <f t="shared" si="141"/>
        <v>0</v>
      </c>
      <c r="AD343" s="41">
        <f t="shared" si="141"/>
        <v>0</v>
      </c>
      <c r="AE343" s="41">
        <f t="shared" si="131"/>
        <v>0</v>
      </c>
      <c r="AF343" s="41">
        <f t="shared" si="131"/>
        <v>1</v>
      </c>
      <c r="AG343" s="48">
        <v>3140.4188246644521</v>
      </c>
      <c r="AH343" s="48">
        <v>647.27627003594648</v>
      </c>
      <c r="AI343" s="48">
        <v>329.37572140187206</v>
      </c>
      <c r="AJ343" s="48">
        <v>232.77869635078179</v>
      </c>
      <c r="AK343" s="41">
        <f t="shared" si="142"/>
        <v>11.593684524927159</v>
      </c>
      <c r="AL343" s="41">
        <f>LN(D343+'Models training data'!$Y$4)</f>
        <v>8.1407893508432831</v>
      </c>
      <c r="AM343" s="41">
        <f>LN(E343+'Models training data'!$Y$5)</f>
        <v>6.5684828236025128</v>
      </c>
      <c r="AN343" s="41">
        <f>LN(F343+'Models training data'!$Y$6)</f>
        <v>5.9262703584820704</v>
      </c>
      <c r="AO343" s="41">
        <f>LN(G343+'Models training data'!$Y$7)</f>
        <v>5.6432612244501525</v>
      </c>
      <c r="AP343" s="41">
        <f t="shared" si="132"/>
        <v>0</v>
      </c>
      <c r="AQ343" s="41">
        <f t="shared" si="143"/>
        <v>1</v>
      </c>
      <c r="AR343" s="41">
        <f t="shared" si="144"/>
        <v>83717.395966082157</v>
      </c>
      <c r="AS343" s="41">
        <f t="shared" si="145"/>
        <v>94744.561508078885</v>
      </c>
      <c r="AT343" s="41">
        <f t="shared" si="146"/>
        <v>11.446559618975581</v>
      </c>
      <c r="AU343" s="41">
        <f t="shared" si="147"/>
        <v>95100.242937018062</v>
      </c>
      <c r="AV343" s="41">
        <f t="shared" si="148"/>
        <v>11.451786688203782</v>
      </c>
      <c r="AW343" s="41">
        <f t="shared" si="149"/>
        <v>95227.063372077711</v>
      </c>
      <c r="AX343" s="41">
        <f t="shared" si="150"/>
        <v>11.453091211624885</v>
      </c>
      <c r="AY343" s="41">
        <f t="shared" si="151"/>
        <v>11.624242036956785</v>
      </c>
      <c r="AZ343" s="41">
        <f t="shared" si="152"/>
        <v>11.617086025226884</v>
      </c>
    </row>
    <row r="344" spans="2:52" x14ac:dyDescent="0.25">
      <c r="B344" s="41" t="str">
        <f t="shared" si="153"/>
        <v>PA</v>
      </c>
      <c r="C344" s="46">
        <v>44667</v>
      </c>
      <c r="D344" s="45">
        <v>2451.2023089797412</v>
      </c>
      <c r="E344" s="45">
        <v>406.90040060303494</v>
      </c>
      <c r="F344" s="45">
        <v>107.87361116674271</v>
      </c>
      <c r="G344" s="48">
        <v>255.66692844398574</v>
      </c>
      <c r="H344" s="44">
        <v>98895.077074388129</v>
      </c>
      <c r="I344" s="62">
        <f t="shared" si="133"/>
        <v>3221.6432491935047</v>
      </c>
      <c r="J344" s="41">
        <f t="shared" si="134"/>
        <v>2022</v>
      </c>
      <c r="K344" s="41">
        <f t="shared" si="135"/>
        <v>16</v>
      </c>
      <c r="L344" s="41">
        <f t="shared" si="136"/>
        <v>256</v>
      </c>
      <c r="M344" s="41">
        <f t="shared" si="137"/>
        <v>5.5451774444795623</v>
      </c>
      <c r="N344" s="41">
        <f t="shared" si="138"/>
        <v>1</v>
      </c>
      <c r="O344" s="41">
        <f t="shared" si="139"/>
        <v>4</v>
      </c>
      <c r="P344" s="41">
        <f t="shared" si="140"/>
        <v>0</v>
      </c>
      <c r="Q344" s="41">
        <f t="shared" si="140"/>
        <v>0</v>
      </c>
      <c r="R344" s="41">
        <f t="shared" si="140"/>
        <v>0</v>
      </c>
      <c r="S344" s="41">
        <f t="shared" si="128"/>
        <v>1</v>
      </c>
      <c r="T344" s="41">
        <f t="shared" si="128"/>
        <v>0</v>
      </c>
      <c r="U344" s="41">
        <f t="shared" si="128"/>
        <v>0</v>
      </c>
      <c r="V344" s="41">
        <f t="shared" si="128"/>
        <v>0</v>
      </c>
      <c r="W344" s="41">
        <f t="shared" si="129"/>
        <v>0</v>
      </c>
      <c r="X344" s="41">
        <f t="shared" si="129"/>
        <v>0</v>
      </c>
      <c r="Y344" s="41">
        <f t="shared" si="129"/>
        <v>0</v>
      </c>
      <c r="Z344" s="41">
        <f t="shared" si="129"/>
        <v>0</v>
      </c>
      <c r="AA344" s="41">
        <f t="shared" si="130"/>
        <v>0</v>
      </c>
      <c r="AB344" s="41">
        <f t="shared" si="141"/>
        <v>0</v>
      </c>
      <c r="AC344" s="41">
        <f t="shared" si="141"/>
        <v>0</v>
      </c>
      <c r="AD344" s="41">
        <f t="shared" si="141"/>
        <v>0</v>
      </c>
      <c r="AE344" s="41">
        <f t="shared" si="131"/>
        <v>0</v>
      </c>
      <c r="AF344" s="41">
        <f t="shared" si="131"/>
        <v>1</v>
      </c>
      <c r="AG344" s="48">
        <v>2451.2023089797412</v>
      </c>
      <c r="AH344" s="48">
        <v>406.90040060303494</v>
      </c>
      <c r="AI344" s="48">
        <v>107.87361116674271</v>
      </c>
      <c r="AJ344" s="48">
        <v>255.66692844398574</v>
      </c>
      <c r="AK344" s="41">
        <f t="shared" si="142"/>
        <v>11.501814739570969</v>
      </c>
      <c r="AL344" s="41">
        <f>LN(D344+'Models training data'!$Y$4)</f>
        <v>7.9165920247922141</v>
      </c>
      <c r="AM344" s="41">
        <f>LN(E344+'Models training data'!$Y$5)</f>
        <v>6.1567935582725406</v>
      </c>
      <c r="AN344" s="41">
        <f>LN(F344+'Models training data'!$Y$6)</f>
        <v>5.0320842454918937</v>
      </c>
      <c r="AO344" s="41">
        <f>LN(G344+'Models training data'!$Y$7)</f>
        <v>5.7211978169299265</v>
      </c>
      <c r="AP344" s="41">
        <f t="shared" si="132"/>
        <v>0</v>
      </c>
      <c r="AQ344" s="41">
        <f t="shared" si="143"/>
        <v>1</v>
      </c>
      <c r="AR344" s="41">
        <f t="shared" si="144"/>
        <v>83693.005652998414</v>
      </c>
      <c r="AS344" s="41">
        <f t="shared" si="145"/>
        <v>94720.464118037169</v>
      </c>
      <c r="AT344" s="41">
        <f t="shared" si="146"/>
        <v>11.4463020017108</v>
      </c>
      <c r="AU344" s="41">
        <f t="shared" si="147"/>
        <v>95019.635107572482</v>
      </c>
      <c r="AV344" s="41">
        <f t="shared" si="148"/>
        <v>11.450714365088503</v>
      </c>
      <c r="AW344" s="41">
        <f t="shared" si="149"/>
        <v>95133.682188978346</v>
      </c>
      <c r="AX344" s="41">
        <f t="shared" si="150"/>
        <v>11.452016277393104</v>
      </c>
      <c r="AY344" s="41">
        <f t="shared" si="151"/>
        <v>11.564349161128268</v>
      </c>
      <c r="AZ344" s="41">
        <f t="shared" si="152"/>
        <v>11.529069718726415</v>
      </c>
    </row>
    <row r="345" spans="2:52" x14ac:dyDescent="0.25">
      <c r="B345" s="41" t="str">
        <f t="shared" si="153"/>
        <v>PA</v>
      </c>
      <c r="C345" s="46">
        <v>44674</v>
      </c>
      <c r="D345" s="45">
        <v>1971.2798393175899</v>
      </c>
      <c r="E345" s="45">
        <v>287.54508854242977</v>
      </c>
      <c r="F345" s="45">
        <v>86.472760533495347</v>
      </c>
      <c r="G345" s="48">
        <v>281.19465753419695</v>
      </c>
      <c r="H345" s="44">
        <v>96058.039053771485</v>
      </c>
      <c r="I345" s="62">
        <f t="shared" si="133"/>
        <v>2626.4923459277115</v>
      </c>
      <c r="J345" s="41">
        <f t="shared" si="134"/>
        <v>2022</v>
      </c>
      <c r="K345" s="41">
        <f t="shared" si="135"/>
        <v>17</v>
      </c>
      <c r="L345" s="41">
        <f t="shared" si="136"/>
        <v>289</v>
      </c>
      <c r="M345" s="41">
        <f t="shared" si="137"/>
        <v>5.6664266881124323</v>
      </c>
      <c r="N345" s="41">
        <f t="shared" si="138"/>
        <v>1</v>
      </c>
      <c r="O345" s="41">
        <f t="shared" si="139"/>
        <v>4</v>
      </c>
      <c r="P345" s="41">
        <f t="shared" si="140"/>
        <v>0</v>
      </c>
      <c r="Q345" s="41">
        <f t="shared" si="140"/>
        <v>0</v>
      </c>
      <c r="R345" s="41">
        <f t="shared" si="140"/>
        <v>0</v>
      </c>
      <c r="S345" s="41">
        <f t="shared" si="128"/>
        <v>1</v>
      </c>
      <c r="T345" s="41">
        <f t="shared" si="128"/>
        <v>0</v>
      </c>
      <c r="U345" s="41">
        <f t="shared" si="128"/>
        <v>0</v>
      </c>
      <c r="V345" s="41">
        <f t="shared" si="128"/>
        <v>0</v>
      </c>
      <c r="W345" s="41">
        <f t="shared" si="129"/>
        <v>0</v>
      </c>
      <c r="X345" s="41">
        <f t="shared" si="129"/>
        <v>0</v>
      </c>
      <c r="Y345" s="41">
        <f t="shared" si="129"/>
        <v>0</v>
      </c>
      <c r="Z345" s="41">
        <f t="shared" si="129"/>
        <v>0</v>
      </c>
      <c r="AA345" s="41">
        <f t="shared" si="130"/>
        <v>0</v>
      </c>
      <c r="AB345" s="41">
        <f t="shared" si="141"/>
        <v>0</v>
      </c>
      <c r="AC345" s="41">
        <f t="shared" si="141"/>
        <v>0</v>
      </c>
      <c r="AD345" s="41">
        <f t="shared" si="141"/>
        <v>0</v>
      </c>
      <c r="AE345" s="41">
        <f t="shared" si="131"/>
        <v>0</v>
      </c>
      <c r="AF345" s="41">
        <f t="shared" si="131"/>
        <v>1</v>
      </c>
      <c r="AG345" s="48">
        <v>1971.2798393175899</v>
      </c>
      <c r="AH345" s="48">
        <v>287.54508854242977</v>
      </c>
      <c r="AI345" s="48">
        <v>86.472760533495347</v>
      </c>
      <c r="AJ345" s="48">
        <v>281.19465753419695</v>
      </c>
      <c r="AK345" s="41">
        <f t="shared" si="142"/>
        <v>11.472707861245841</v>
      </c>
      <c r="AL345" s="41">
        <f>LN(D345+'Models training data'!$Y$4)</f>
        <v>7.7242197398080741</v>
      </c>
      <c r="AM345" s="41">
        <f>LN(E345+'Models training data'!$Y$5)</f>
        <v>5.8652128058703639</v>
      </c>
      <c r="AN345" s="41">
        <f>LN(F345+'Models training data'!$Y$6)</f>
        <v>4.8816743508442864</v>
      </c>
      <c r="AO345" s="41">
        <f>LN(G345+'Models training data'!$Y$7)</f>
        <v>5.8015081927179306</v>
      </c>
      <c r="AP345" s="41">
        <f t="shared" si="132"/>
        <v>0</v>
      </c>
      <c r="AQ345" s="41">
        <f t="shared" si="143"/>
        <v>1</v>
      </c>
      <c r="AR345" s="41">
        <f t="shared" si="144"/>
        <v>83668.615339914671</v>
      </c>
      <c r="AS345" s="41">
        <f t="shared" si="145"/>
        <v>94696.366727995483</v>
      </c>
      <c r="AT345" s="41">
        <f t="shared" si="146"/>
        <v>11.44604438444602</v>
      </c>
      <c r="AU345" s="41">
        <f t="shared" si="147"/>
        <v>94940.205976802725</v>
      </c>
      <c r="AV345" s="41">
        <f t="shared" si="148"/>
        <v>11.449658987174914</v>
      </c>
      <c r="AW345" s="41">
        <f t="shared" si="149"/>
        <v>95045.964050874391</v>
      </c>
      <c r="AX345" s="41">
        <f t="shared" si="150"/>
        <v>11.451006531893352</v>
      </c>
      <c r="AY345" s="41">
        <f t="shared" si="151"/>
        <v>11.541739871438685</v>
      </c>
      <c r="AZ345" s="41">
        <f t="shared" si="152"/>
        <v>11.511341113690879</v>
      </c>
    </row>
    <row r="346" spans="2:52" x14ac:dyDescent="0.25">
      <c r="B346" s="41" t="str">
        <f t="shared" si="153"/>
        <v>PA</v>
      </c>
      <c r="C346" s="46">
        <v>44681</v>
      </c>
      <c r="D346" s="45">
        <v>1637.8884927844015</v>
      </c>
      <c r="E346" s="45">
        <v>228.70838139453633</v>
      </c>
      <c r="F346" s="45">
        <v>85.089529464338838</v>
      </c>
      <c r="G346" s="48">
        <v>309.31022691219789</v>
      </c>
      <c r="H346" s="44">
        <v>95174.092912676861</v>
      </c>
      <c r="I346" s="62">
        <f t="shared" si="133"/>
        <v>2260.9966305554744</v>
      </c>
      <c r="J346" s="41">
        <f t="shared" si="134"/>
        <v>2022</v>
      </c>
      <c r="K346" s="41">
        <f t="shared" si="135"/>
        <v>18</v>
      </c>
      <c r="L346" s="41">
        <f t="shared" si="136"/>
        <v>324</v>
      </c>
      <c r="M346" s="41">
        <f t="shared" si="137"/>
        <v>5.780743515792329</v>
      </c>
      <c r="N346" s="41">
        <f t="shared" si="138"/>
        <v>1</v>
      </c>
      <c r="O346" s="41">
        <f t="shared" si="139"/>
        <v>4</v>
      </c>
      <c r="P346" s="41">
        <f t="shared" si="140"/>
        <v>0</v>
      </c>
      <c r="Q346" s="41">
        <f t="shared" si="140"/>
        <v>0</v>
      </c>
      <c r="R346" s="41">
        <f t="shared" si="140"/>
        <v>0</v>
      </c>
      <c r="S346" s="41">
        <f t="shared" si="128"/>
        <v>1</v>
      </c>
      <c r="T346" s="41">
        <f t="shared" si="128"/>
        <v>0</v>
      </c>
      <c r="U346" s="41">
        <f t="shared" si="128"/>
        <v>0</v>
      </c>
      <c r="V346" s="41">
        <f t="shared" si="128"/>
        <v>0</v>
      </c>
      <c r="W346" s="41">
        <f t="shared" si="129"/>
        <v>0</v>
      </c>
      <c r="X346" s="41">
        <f t="shared" si="129"/>
        <v>0</v>
      </c>
      <c r="Y346" s="41">
        <f t="shared" si="129"/>
        <v>0</v>
      </c>
      <c r="Z346" s="41">
        <f t="shared" si="129"/>
        <v>0</v>
      </c>
      <c r="AA346" s="41">
        <f t="shared" si="130"/>
        <v>0</v>
      </c>
      <c r="AB346" s="41">
        <f t="shared" si="141"/>
        <v>0</v>
      </c>
      <c r="AC346" s="41">
        <f t="shared" si="141"/>
        <v>0</v>
      </c>
      <c r="AD346" s="41">
        <f t="shared" si="141"/>
        <v>0</v>
      </c>
      <c r="AE346" s="41">
        <f t="shared" si="131"/>
        <v>0</v>
      </c>
      <c r="AF346" s="41">
        <f t="shared" si="131"/>
        <v>1</v>
      </c>
      <c r="AG346" s="48">
        <v>1637.8884927844015</v>
      </c>
      <c r="AH346" s="48">
        <v>228.70838139453633</v>
      </c>
      <c r="AI346" s="48">
        <v>85.089529464338838</v>
      </c>
      <c r="AJ346" s="48">
        <v>309.31022691219789</v>
      </c>
      <c r="AK346" s="41">
        <f t="shared" si="142"/>
        <v>11.463463050474278</v>
      </c>
      <c r="AL346" s="41">
        <f>LN(D346+'Models training data'!$Y$4)</f>
        <v>7.564806376039904</v>
      </c>
      <c r="AM346" s="41">
        <f>LN(E346+'Models training data'!$Y$5)</f>
        <v>5.6826285232593641</v>
      </c>
      <c r="AN346" s="41">
        <f>LN(F346+'Models training data'!$Y$6)</f>
        <v>4.8711280882355972</v>
      </c>
      <c r="AO346" s="41">
        <f>LN(G346+'Models training data'!$Y$7)</f>
        <v>5.8830818596324281</v>
      </c>
      <c r="AP346" s="41">
        <f t="shared" si="132"/>
        <v>0</v>
      </c>
      <c r="AQ346" s="41">
        <f t="shared" si="143"/>
        <v>1</v>
      </c>
      <c r="AR346" s="41">
        <f t="shared" si="144"/>
        <v>83644.225026830929</v>
      </c>
      <c r="AS346" s="41">
        <f t="shared" si="145"/>
        <v>94672.269337953781</v>
      </c>
      <c r="AT346" s="41">
        <f t="shared" si="146"/>
        <v>11.445786767181241</v>
      </c>
      <c r="AU346" s="41">
        <f t="shared" si="147"/>
        <v>94861.955544708791</v>
      </c>
      <c r="AV346" s="41">
        <f t="shared" si="148"/>
        <v>11.448620554463016</v>
      </c>
      <c r="AW346" s="41">
        <f t="shared" si="149"/>
        <v>94963.261190406294</v>
      </c>
      <c r="AX346" s="41">
        <f t="shared" si="150"/>
        <v>11.450054518513003</v>
      </c>
      <c r="AY346" s="41">
        <f t="shared" si="151"/>
        <v>11.531793272932646</v>
      </c>
      <c r="AZ346" s="41">
        <f t="shared" si="152"/>
        <v>11.511025013830492</v>
      </c>
    </row>
    <row r="347" spans="2:52" x14ac:dyDescent="0.25">
      <c r="B347" s="41" t="str">
        <f t="shared" si="153"/>
        <v>PA</v>
      </c>
      <c r="C347" s="46">
        <v>44688</v>
      </c>
      <c r="D347" s="45">
        <v>1407.0944762637907</v>
      </c>
      <c r="E347" s="45">
        <v>200.13938619182284</v>
      </c>
      <c r="F347" s="45">
        <v>85.715628891533072</v>
      </c>
      <c r="G347" s="48">
        <v>340.24085996587576</v>
      </c>
      <c r="H347" s="44">
        <v>101310.98084774718</v>
      </c>
      <c r="I347" s="62">
        <f t="shared" si="133"/>
        <v>2033.1903513130223</v>
      </c>
      <c r="J347" s="41">
        <f t="shared" si="134"/>
        <v>2022</v>
      </c>
      <c r="K347" s="41">
        <f t="shared" si="135"/>
        <v>19</v>
      </c>
      <c r="L347" s="41">
        <f t="shared" si="136"/>
        <v>361</v>
      </c>
      <c r="M347" s="41">
        <f t="shared" si="137"/>
        <v>5.8888779583328805</v>
      </c>
      <c r="N347" s="41">
        <f t="shared" si="138"/>
        <v>1</v>
      </c>
      <c r="O347" s="41">
        <f t="shared" si="139"/>
        <v>5</v>
      </c>
      <c r="P347" s="41">
        <f t="shared" si="140"/>
        <v>0</v>
      </c>
      <c r="Q347" s="41">
        <f t="shared" si="140"/>
        <v>0</v>
      </c>
      <c r="R347" s="41">
        <f t="shared" si="140"/>
        <v>0</v>
      </c>
      <c r="S347" s="41">
        <f t="shared" si="128"/>
        <v>0</v>
      </c>
      <c r="T347" s="41">
        <f t="shared" si="128"/>
        <v>1</v>
      </c>
      <c r="U347" s="41">
        <f t="shared" si="128"/>
        <v>0</v>
      </c>
      <c r="V347" s="41">
        <f t="shared" si="128"/>
        <v>0</v>
      </c>
      <c r="W347" s="41">
        <f t="shared" si="129"/>
        <v>0</v>
      </c>
      <c r="X347" s="41">
        <f t="shared" si="129"/>
        <v>0</v>
      </c>
      <c r="Y347" s="41">
        <f t="shared" si="129"/>
        <v>0</v>
      </c>
      <c r="Z347" s="41">
        <f t="shared" si="129"/>
        <v>0</v>
      </c>
      <c r="AA347" s="41">
        <f t="shared" si="130"/>
        <v>0</v>
      </c>
      <c r="AB347" s="41">
        <f t="shared" si="141"/>
        <v>0</v>
      </c>
      <c r="AC347" s="41">
        <f t="shared" si="141"/>
        <v>0</v>
      </c>
      <c r="AD347" s="41">
        <f t="shared" si="141"/>
        <v>0</v>
      </c>
      <c r="AE347" s="41">
        <f t="shared" si="131"/>
        <v>0</v>
      </c>
      <c r="AF347" s="41">
        <f t="shared" si="131"/>
        <v>1</v>
      </c>
      <c r="AG347" s="48">
        <v>1407.0944762637907</v>
      </c>
      <c r="AH347" s="48">
        <v>200.13938619182284</v>
      </c>
      <c r="AI347" s="48">
        <v>85.715628891533072</v>
      </c>
      <c r="AJ347" s="48">
        <v>340.24085996587576</v>
      </c>
      <c r="AK347" s="41">
        <f t="shared" si="142"/>
        <v>11.525950083648741</v>
      </c>
      <c r="AL347" s="41">
        <f>LN(D347+'Models training data'!$Y$4)</f>
        <v>7.4373837406069372</v>
      </c>
      <c r="AM347" s="41">
        <f>LN(E347+'Models training data'!$Y$5)</f>
        <v>5.5803012551837927</v>
      </c>
      <c r="AN347" s="41">
        <f>LN(F347+'Models training data'!$Y$6)</f>
        <v>4.8759154833550928</v>
      </c>
      <c r="AO347" s="41">
        <f>LN(G347+'Models training data'!$Y$7)</f>
        <v>5.9657474121684526</v>
      </c>
      <c r="AP347" s="41">
        <f t="shared" si="132"/>
        <v>0</v>
      </c>
      <c r="AQ347" s="41">
        <f t="shared" si="143"/>
        <v>1</v>
      </c>
      <c r="AR347" s="41">
        <f t="shared" si="144"/>
        <v>92464.669219614341</v>
      </c>
      <c r="AS347" s="41">
        <f t="shared" si="145"/>
        <v>103490.64214636848</v>
      </c>
      <c r="AT347" s="41">
        <f t="shared" si="146"/>
        <v>11.547044965352482</v>
      </c>
      <c r="AU347" s="41">
        <f t="shared" si="147"/>
        <v>103543.23709185146</v>
      </c>
      <c r="AV347" s="41">
        <f t="shared" si="148"/>
        <v>11.547924171692928</v>
      </c>
      <c r="AW347" s="41">
        <f t="shared" si="149"/>
        <v>103789.82129372953</v>
      </c>
      <c r="AX347" s="41">
        <f t="shared" si="150"/>
        <v>11.551546791980547</v>
      </c>
      <c r="AY347" s="41">
        <f t="shared" si="151"/>
        <v>11.528333772063439</v>
      </c>
      <c r="AZ347" s="41">
        <f t="shared" si="152"/>
        <v>11.516044806835787</v>
      </c>
    </row>
    <row r="348" spans="2:52" x14ac:dyDescent="0.25">
      <c r="B348" s="41" t="str">
        <f t="shared" si="153"/>
        <v>PA</v>
      </c>
      <c r="C348" s="46">
        <v>44695</v>
      </c>
      <c r="D348" s="45">
        <v>1248.1443900125105</v>
      </c>
      <c r="E348" s="45">
        <v>186.71274054541163</v>
      </c>
      <c r="F348" s="45">
        <v>404.39295719607173</v>
      </c>
      <c r="G348" s="48">
        <v>374.26490699870925</v>
      </c>
      <c r="H348" s="44">
        <v>111957.26717116775</v>
      </c>
      <c r="I348" s="62">
        <f t="shared" si="133"/>
        <v>2213.5149947527029</v>
      </c>
      <c r="J348" s="41">
        <f t="shared" si="134"/>
        <v>2022</v>
      </c>
      <c r="K348" s="41">
        <f t="shared" si="135"/>
        <v>20</v>
      </c>
      <c r="L348" s="41">
        <f t="shared" si="136"/>
        <v>400</v>
      </c>
      <c r="M348" s="41">
        <f t="shared" si="137"/>
        <v>5.9914645471079817</v>
      </c>
      <c r="N348" s="41">
        <f t="shared" si="138"/>
        <v>1</v>
      </c>
      <c r="O348" s="41">
        <f t="shared" si="139"/>
        <v>5</v>
      </c>
      <c r="P348" s="41">
        <f t="shared" si="140"/>
        <v>0</v>
      </c>
      <c r="Q348" s="41">
        <f t="shared" si="140"/>
        <v>0</v>
      </c>
      <c r="R348" s="41">
        <f t="shared" si="140"/>
        <v>0</v>
      </c>
      <c r="S348" s="41">
        <f t="shared" si="128"/>
        <v>0</v>
      </c>
      <c r="T348" s="41">
        <f t="shared" si="128"/>
        <v>1</v>
      </c>
      <c r="U348" s="41">
        <f t="shared" si="128"/>
        <v>0</v>
      </c>
      <c r="V348" s="41">
        <f t="shared" si="128"/>
        <v>0</v>
      </c>
      <c r="W348" s="41">
        <f t="shared" si="129"/>
        <v>0</v>
      </c>
      <c r="X348" s="41">
        <f t="shared" si="129"/>
        <v>0</v>
      </c>
      <c r="Y348" s="41">
        <f t="shared" si="129"/>
        <v>0</v>
      </c>
      <c r="Z348" s="41">
        <f t="shared" si="129"/>
        <v>0</v>
      </c>
      <c r="AA348" s="41">
        <f t="shared" si="130"/>
        <v>0</v>
      </c>
      <c r="AB348" s="41">
        <f t="shared" si="141"/>
        <v>0</v>
      </c>
      <c r="AC348" s="41">
        <f t="shared" si="141"/>
        <v>0</v>
      </c>
      <c r="AD348" s="41">
        <f t="shared" si="141"/>
        <v>0</v>
      </c>
      <c r="AE348" s="41">
        <f t="shared" si="131"/>
        <v>0</v>
      </c>
      <c r="AF348" s="41">
        <f t="shared" si="131"/>
        <v>1</v>
      </c>
      <c r="AG348" s="48">
        <v>1248.1443900125105</v>
      </c>
      <c r="AH348" s="48">
        <v>186.71274054541163</v>
      </c>
      <c r="AI348" s="48">
        <v>404.39295719607173</v>
      </c>
      <c r="AJ348" s="48">
        <v>374.26490699870925</v>
      </c>
      <c r="AK348" s="41">
        <f t="shared" si="142"/>
        <v>11.625872534356564</v>
      </c>
      <c r="AL348" s="41">
        <f>LN(D348+'Models training data'!$Y$4)</f>
        <v>7.339116256656518</v>
      </c>
      <c r="AM348" s="41">
        <f>LN(E348+'Models training data'!$Y$5)</f>
        <v>5.5283365320192903</v>
      </c>
      <c r="AN348" s="41">
        <f>LN(F348+'Models training data'!$Y$6)</f>
        <v>6.1087395450121065</v>
      </c>
      <c r="AO348" s="41">
        <f>LN(G348+'Models training data'!$Y$7)</f>
        <v>6.0494228895851299</v>
      </c>
      <c r="AP348" s="41">
        <f t="shared" si="132"/>
        <v>0</v>
      </c>
      <c r="AQ348" s="41">
        <f t="shared" si="143"/>
        <v>1</v>
      </c>
      <c r="AR348" s="41">
        <f t="shared" si="144"/>
        <v>92440.278906530599</v>
      </c>
      <c r="AS348" s="41">
        <f t="shared" si="145"/>
        <v>103466.54475632678</v>
      </c>
      <c r="AT348" s="41">
        <f t="shared" si="146"/>
        <v>11.546787348087701</v>
      </c>
      <c r="AU348" s="41">
        <f t="shared" si="147"/>
        <v>103467.34405710916</v>
      </c>
      <c r="AV348" s="41">
        <f t="shared" si="148"/>
        <v>11.546919629384412</v>
      </c>
      <c r="AW348" s="41">
        <f t="shared" si="149"/>
        <v>103715.60471066336</v>
      </c>
      <c r="AX348" s="41">
        <f t="shared" si="150"/>
        <v>11.550692466268922</v>
      </c>
      <c r="AY348" s="41">
        <f t="shared" si="151"/>
        <v>11.556809460207438</v>
      </c>
      <c r="AZ348" s="41">
        <f t="shared" si="152"/>
        <v>11.629978606289166</v>
      </c>
    </row>
    <row r="349" spans="2:52" x14ac:dyDescent="0.25">
      <c r="B349" s="41" t="str">
        <f t="shared" si="153"/>
        <v>PA</v>
      </c>
      <c r="C349" s="46">
        <v>44702</v>
      </c>
      <c r="D349" s="45">
        <v>1139.5111122028929</v>
      </c>
      <c r="E349" s="45">
        <v>180.86584819670105</v>
      </c>
      <c r="F349" s="45">
        <v>456.05175974187136</v>
      </c>
      <c r="G349" s="48">
        <v>411.69139380220474</v>
      </c>
      <c r="H349" s="44">
        <v>113011.18496371573</v>
      </c>
      <c r="I349" s="62">
        <f t="shared" si="133"/>
        <v>2188.1201139436703</v>
      </c>
      <c r="J349" s="41">
        <f t="shared" si="134"/>
        <v>2022</v>
      </c>
      <c r="K349" s="41">
        <f t="shared" si="135"/>
        <v>21</v>
      </c>
      <c r="L349" s="41">
        <f t="shared" si="136"/>
        <v>441</v>
      </c>
      <c r="M349" s="41">
        <f t="shared" si="137"/>
        <v>6.089044875446846</v>
      </c>
      <c r="N349" s="41">
        <f t="shared" si="138"/>
        <v>1</v>
      </c>
      <c r="O349" s="41">
        <f t="shared" si="139"/>
        <v>5</v>
      </c>
      <c r="P349" s="41">
        <f t="shared" si="140"/>
        <v>0</v>
      </c>
      <c r="Q349" s="41">
        <f t="shared" si="140"/>
        <v>0</v>
      </c>
      <c r="R349" s="41">
        <f t="shared" si="140"/>
        <v>0</v>
      </c>
      <c r="S349" s="41">
        <f t="shared" si="128"/>
        <v>0</v>
      </c>
      <c r="T349" s="41">
        <f t="shared" si="128"/>
        <v>1</v>
      </c>
      <c r="U349" s="41">
        <f t="shared" si="128"/>
        <v>0</v>
      </c>
      <c r="V349" s="41">
        <f t="shared" si="128"/>
        <v>0</v>
      </c>
      <c r="W349" s="41">
        <f t="shared" si="129"/>
        <v>0</v>
      </c>
      <c r="X349" s="41">
        <f t="shared" si="129"/>
        <v>0</v>
      </c>
      <c r="Y349" s="41">
        <f t="shared" si="129"/>
        <v>0</v>
      </c>
      <c r="Z349" s="41">
        <f t="shared" si="129"/>
        <v>0</v>
      </c>
      <c r="AA349" s="41">
        <f t="shared" si="130"/>
        <v>0</v>
      </c>
      <c r="AB349" s="41">
        <f t="shared" si="141"/>
        <v>0</v>
      </c>
      <c r="AC349" s="41">
        <f t="shared" si="141"/>
        <v>0</v>
      </c>
      <c r="AD349" s="41">
        <f t="shared" si="141"/>
        <v>0</v>
      </c>
      <c r="AE349" s="41">
        <f t="shared" si="131"/>
        <v>0</v>
      </c>
      <c r="AF349" s="41">
        <f t="shared" si="131"/>
        <v>1</v>
      </c>
      <c r="AG349" s="48">
        <v>1139.5111122028929</v>
      </c>
      <c r="AH349" s="48">
        <v>180.86584819670105</v>
      </c>
      <c r="AI349" s="48">
        <v>456.05175974187136</v>
      </c>
      <c r="AJ349" s="48">
        <v>411.69139380220474</v>
      </c>
      <c r="AK349" s="41">
        <f t="shared" si="142"/>
        <v>11.635242074775871</v>
      </c>
      <c r="AL349" s="41">
        <f>LN(D349+'Models training data'!$Y$4)</f>
        <v>7.2659315855898905</v>
      </c>
      <c r="AM349" s="41">
        <f>LN(E349+'Models training data'!$Y$5)</f>
        <v>5.5048352095953312</v>
      </c>
      <c r="AN349" s="41">
        <f>LN(F349+'Models training data'!$Y$6)</f>
        <v>6.217464502254697</v>
      </c>
      <c r="AO349" s="41">
        <f>LN(G349+'Models training data'!$Y$7)</f>
        <v>6.1340373774394301</v>
      </c>
      <c r="AP349" s="41">
        <f t="shared" si="132"/>
        <v>0</v>
      </c>
      <c r="AQ349" s="41">
        <f t="shared" si="143"/>
        <v>1</v>
      </c>
      <c r="AR349" s="41">
        <f t="shared" si="144"/>
        <v>92415.888593446842</v>
      </c>
      <c r="AS349" s="41">
        <f t="shared" si="145"/>
        <v>103442.44736628508</v>
      </c>
      <c r="AT349" s="41">
        <f t="shared" si="146"/>
        <v>11.546529730822922</v>
      </c>
      <c r="AU349" s="41">
        <f t="shared" si="147"/>
        <v>103392.62972104269</v>
      </c>
      <c r="AV349" s="41">
        <f t="shared" si="148"/>
        <v>11.545932032277586</v>
      </c>
      <c r="AW349" s="41">
        <f t="shared" si="149"/>
        <v>103645.00992210225</v>
      </c>
      <c r="AX349" s="41">
        <f t="shared" si="150"/>
        <v>11.5498798319427</v>
      </c>
      <c r="AY349" s="41">
        <f t="shared" si="151"/>
        <v>11.564242389120102</v>
      </c>
      <c r="AZ349" s="41">
        <f t="shared" si="152"/>
        <v>11.648272876739634</v>
      </c>
    </row>
    <row r="350" spans="2:52" x14ac:dyDescent="0.25">
      <c r="B350" s="41" t="str">
        <f t="shared" si="153"/>
        <v>PA</v>
      </c>
      <c r="C350" s="46">
        <v>44709</v>
      </c>
      <c r="D350" s="45">
        <v>1066.1259181281016</v>
      </c>
      <c r="E350" s="45">
        <v>178.81749680158572</v>
      </c>
      <c r="F350" s="45">
        <v>481.99826319756465</v>
      </c>
      <c r="G350" s="48">
        <v>452.86053279278775</v>
      </c>
      <c r="H350" s="44">
        <v>113758.01113326117</v>
      </c>
      <c r="I350" s="62">
        <f t="shared" si="133"/>
        <v>2179.8022109200397</v>
      </c>
      <c r="J350" s="41">
        <f t="shared" si="134"/>
        <v>2022</v>
      </c>
      <c r="K350" s="41">
        <f t="shared" si="135"/>
        <v>22</v>
      </c>
      <c r="L350" s="41">
        <f t="shared" si="136"/>
        <v>484</v>
      </c>
      <c r="M350" s="41">
        <f t="shared" si="137"/>
        <v>6.1820849067166321</v>
      </c>
      <c r="N350" s="41">
        <f t="shared" si="138"/>
        <v>1</v>
      </c>
      <c r="O350" s="41">
        <f t="shared" si="139"/>
        <v>5</v>
      </c>
      <c r="P350" s="41">
        <f t="shared" si="140"/>
        <v>0</v>
      </c>
      <c r="Q350" s="41">
        <f t="shared" si="140"/>
        <v>0</v>
      </c>
      <c r="R350" s="41">
        <f t="shared" si="140"/>
        <v>0</v>
      </c>
      <c r="S350" s="41">
        <f t="shared" si="128"/>
        <v>0</v>
      </c>
      <c r="T350" s="41">
        <f t="shared" si="128"/>
        <v>1</v>
      </c>
      <c r="U350" s="41">
        <f t="shared" si="128"/>
        <v>0</v>
      </c>
      <c r="V350" s="41">
        <f t="shared" si="128"/>
        <v>0</v>
      </c>
      <c r="W350" s="41">
        <f t="shared" si="129"/>
        <v>0</v>
      </c>
      <c r="X350" s="41">
        <f t="shared" si="129"/>
        <v>0</v>
      </c>
      <c r="Y350" s="41">
        <f t="shared" si="129"/>
        <v>0</v>
      </c>
      <c r="Z350" s="41">
        <f t="shared" si="129"/>
        <v>0</v>
      </c>
      <c r="AA350" s="41">
        <f t="shared" si="130"/>
        <v>0</v>
      </c>
      <c r="AB350" s="41">
        <f t="shared" si="141"/>
        <v>0</v>
      </c>
      <c r="AC350" s="41">
        <f t="shared" si="141"/>
        <v>0</v>
      </c>
      <c r="AD350" s="41">
        <f t="shared" si="141"/>
        <v>0</v>
      </c>
      <c r="AE350" s="41">
        <f t="shared" si="131"/>
        <v>0</v>
      </c>
      <c r="AF350" s="41">
        <f t="shared" si="131"/>
        <v>1</v>
      </c>
      <c r="AG350" s="48">
        <v>1066.1259181281016</v>
      </c>
      <c r="AH350" s="48">
        <v>178.81749680158572</v>
      </c>
      <c r="AI350" s="48">
        <v>481.99826319756465</v>
      </c>
      <c r="AJ350" s="48">
        <v>452.86053279278775</v>
      </c>
      <c r="AK350" s="41">
        <f t="shared" si="142"/>
        <v>11.641828761878447</v>
      </c>
      <c r="AL350" s="41">
        <f>LN(D350+'Models training data'!$Y$4)</f>
        <v>7.2132767655197192</v>
      </c>
      <c r="AM350" s="41">
        <f>LN(E350+'Models training data'!$Y$5)</f>
        <v>5.4964695493939066</v>
      </c>
      <c r="AN350" s="41">
        <f>LN(F350+'Models training data'!$Y$6)</f>
        <v>6.2679151832167808</v>
      </c>
      <c r="AO350" s="41">
        <f>LN(G350+'Models training data'!$Y$7)</f>
        <v>6.2195239287159199</v>
      </c>
      <c r="AP350" s="41">
        <f t="shared" si="132"/>
        <v>0</v>
      </c>
      <c r="AQ350" s="41">
        <f t="shared" si="143"/>
        <v>1</v>
      </c>
      <c r="AR350" s="41">
        <f t="shared" si="144"/>
        <v>92391.498280363099</v>
      </c>
      <c r="AS350" s="41">
        <f t="shared" si="145"/>
        <v>103418.34997624338</v>
      </c>
      <c r="AT350" s="41">
        <f t="shared" si="146"/>
        <v>11.546272113558141</v>
      </c>
      <c r="AU350" s="41">
        <f t="shared" si="147"/>
        <v>103319.09408365203</v>
      </c>
      <c r="AV350" s="41">
        <f t="shared" si="148"/>
        <v>11.544961380372449</v>
      </c>
      <c r="AW350" s="41">
        <f t="shared" si="149"/>
        <v>103577.69982541553</v>
      </c>
      <c r="AX350" s="41">
        <f t="shared" si="150"/>
        <v>11.549105008528906</v>
      </c>
      <c r="AY350" s="41">
        <f t="shared" si="151"/>
        <v>11.571209538334628</v>
      </c>
      <c r="AZ350" s="41">
        <f t="shared" si="152"/>
        <v>11.662512092652701</v>
      </c>
    </row>
    <row r="351" spans="2:52" x14ac:dyDescent="0.25">
      <c r="B351" s="41" t="str">
        <f t="shared" si="153"/>
        <v>PA</v>
      </c>
      <c r="C351" s="46">
        <v>44716</v>
      </c>
      <c r="D351" s="45">
        <v>1017.4409636716088</v>
      </c>
      <c r="E351" s="45">
        <v>178.67716683106039</v>
      </c>
      <c r="F351" s="45">
        <v>488.95684441536787</v>
      </c>
      <c r="G351" s="48">
        <v>498.14658603310284</v>
      </c>
      <c r="H351" s="44">
        <v>118169.94857534394</v>
      </c>
      <c r="I351" s="62">
        <f t="shared" si="133"/>
        <v>2183.22156095114</v>
      </c>
      <c r="J351" s="41">
        <f t="shared" si="134"/>
        <v>2022</v>
      </c>
      <c r="K351" s="41">
        <f t="shared" si="135"/>
        <v>23</v>
      </c>
      <c r="L351" s="41">
        <f t="shared" si="136"/>
        <v>529</v>
      </c>
      <c r="M351" s="41">
        <f t="shared" si="137"/>
        <v>6.2709884318582994</v>
      </c>
      <c r="N351" s="41">
        <f t="shared" si="138"/>
        <v>1</v>
      </c>
      <c r="O351" s="41">
        <f t="shared" si="139"/>
        <v>6</v>
      </c>
      <c r="P351" s="41">
        <f t="shared" si="140"/>
        <v>0</v>
      </c>
      <c r="Q351" s="41">
        <f t="shared" si="140"/>
        <v>0</v>
      </c>
      <c r="R351" s="41">
        <f t="shared" si="140"/>
        <v>0</v>
      </c>
      <c r="S351" s="41">
        <f t="shared" si="128"/>
        <v>0</v>
      </c>
      <c r="T351" s="41">
        <f t="shared" si="128"/>
        <v>0</v>
      </c>
      <c r="U351" s="41">
        <f t="shared" si="128"/>
        <v>1</v>
      </c>
      <c r="V351" s="41">
        <f t="shared" si="128"/>
        <v>0</v>
      </c>
      <c r="W351" s="41">
        <f t="shared" si="129"/>
        <v>0</v>
      </c>
      <c r="X351" s="41">
        <f t="shared" si="129"/>
        <v>0</v>
      </c>
      <c r="Y351" s="41">
        <f t="shared" si="129"/>
        <v>0</v>
      </c>
      <c r="Z351" s="41">
        <f t="shared" si="129"/>
        <v>0</v>
      </c>
      <c r="AA351" s="41">
        <f t="shared" si="130"/>
        <v>0</v>
      </c>
      <c r="AB351" s="41">
        <f t="shared" si="141"/>
        <v>0</v>
      </c>
      <c r="AC351" s="41">
        <f t="shared" si="141"/>
        <v>0</v>
      </c>
      <c r="AD351" s="41">
        <f t="shared" si="141"/>
        <v>0</v>
      </c>
      <c r="AE351" s="41">
        <f t="shared" si="131"/>
        <v>0</v>
      </c>
      <c r="AF351" s="41">
        <f t="shared" si="131"/>
        <v>1</v>
      </c>
      <c r="AG351" s="48">
        <v>1017.4409636716088</v>
      </c>
      <c r="AH351" s="48">
        <v>178.67716683106039</v>
      </c>
      <c r="AI351" s="48">
        <v>488.95684441536787</v>
      </c>
      <c r="AJ351" s="48">
        <v>498.14658603310284</v>
      </c>
      <c r="AK351" s="41">
        <f t="shared" si="142"/>
        <v>11.679879109457744</v>
      </c>
      <c r="AL351" s="41">
        <f>LN(D351+'Models training data'!$Y$4)</f>
        <v>7.1767495889083106</v>
      </c>
      <c r="AM351" s="41">
        <f>LN(E351+'Models training data'!$Y$5)</f>
        <v>5.4958938589210531</v>
      </c>
      <c r="AN351" s="41">
        <f>LN(F351+'Models training data'!$Y$6)</f>
        <v>6.2810235974852731</v>
      </c>
      <c r="AO351" s="41">
        <f>LN(G351+'Models training data'!$Y$7)</f>
        <v>6.3058190143416422</v>
      </c>
      <c r="AP351" s="41">
        <f t="shared" si="132"/>
        <v>0</v>
      </c>
      <c r="AQ351" s="41">
        <f t="shared" si="143"/>
        <v>1</v>
      </c>
      <c r="AR351" s="41">
        <f t="shared" si="144"/>
        <v>99605.365540109051</v>
      </c>
      <c r="AS351" s="41">
        <f t="shared" si="145"/>
        <v>110638.95446595633</v>
      </c>
      <c r="AT351" s="41">
        <f t="shared" si="146"/>
        <v>11.62346838838096</v>
      </c>
      <c r="AU351" s="41">
        <f t="shared" si="147"/>
        <v>117637.30566869611</v>
      </c>
      <c r="AV351" s="41">
        <f t="shared" si="148"/>
        <v>11.690538870972972</v>
      </c>
      <c r="AW351" s="41">
        <f t="shared" si="149"/>
        <v>117426.9806075205</v>
      </c>
      <c r="AX351" s="41">
        <f t="shared" si="150"/>
        <v>11.687223198232664</v>
      </c>
      <c r="AY351" s="41">
        <f t="shared" si="151"/>
        <v>11.577910915941649</v>
      </c>
      <c r="AZ351" s="41">
        <f t="shared" si="152"/>
        <v>11.674130019984165</v>
      </c>
    </row>
    <row r="352" spans="2:52" x14ac:dyDescent="0.25">
      <c r="B352" s="41" t="str">
        <f t="shared" si="153"/>
        <v>PA</v>
      </c>
      <c r="C352" s="46">
        <v>44723</v>
      </c>
      <c r="D352" s="45">
        <v>986.07302376188295</v>
      </c>
      <c r="E352" s="45">
        <v>179.49968603010038</v>
      </c>
      <c r="F352" s="45">
        <v>494.06027271810427</v>
      </c>
      <c r="G352" s="48">
        <v>547.9612446325167</v>
      </c>
      <c r="H352" s="44">
        <v>118753.12865061488</v>
      </c>
      <c r="I352" s="62">
        <f t="shared" si="133"/>
        <v>2207.5942271426043</v>
      </c>
      <c r="J352" s="41">
        <f t="shared" si="134"/>
        <v>2022</v>
      </c>
      <c r="K352" s="41">
        <f t="shared" si="135"/>
        <v>24</v>
      </c>
      <c r="L352" s="41">
        <f t="shared" si="136"/>
        <v>576</v>
      </c>
      <c r="M352" s="41">
        <f t="shared" si="137"/>
        <v>6.3561076606958915</v>
      </c>
      <c r="N352" s="41">
        <f t="shared" si="138"/>
        <v>1</v>
      </c>
      <c r="O352" s="41">
        <f t="shared" si="139"/>
        <v>6</v>
      </c>
      <c r="P352" s="41">
        <f t="shared" si="140"/>
        <v>0</v>
      </c>
      <c r="Q352" s="41">
        <f t="shared" si="140"/>
        <v>0</v>
      </c>
      <c r="R352" s="41">
        <f t="shared" si="140"/>
        <v>0</v>
      </c>
      <c r="S352" s="41">
        <f t="shared" si="128"/>
        <v>0</v>
      </c>
      <c r="T352" s="41">
        <f t="shared" si="128"/>
        <v>0</v>
      </c>
      <c r="U352" s="41">
        <f t="shared" si="128"/>
        <v>1</v>
      </c>
      <c r="V352" s="41">
        <f t="shared" si="128"/>
        <v>0</v>
      </c>
      <c r="W352" s="41">
        <f t="shared" si="129"/>
        <v>0</v>
      </c>
      <c r="X352" s="41">
        <f t="shared" si="129"/>
        <v>0</v>
      </c>
      <c r="Y352" s="41">
        <f t="shared" si="129"/>
        <v>0</v>
      </c>
      <c r="Z352" s="41">
        <f t="shared" si="129"/>
        <v>0</v>
      </c>
      <c r="AA352" s="41">
        <f t="shared" si="130"/>
        <v>0</v>
      </c>
      <c r="AB352" s="41">
        <f t="shared" si="141"/>
        <v>0</v>
      </c>
      <c r="AC352" s="41">
        <f t="shared" si="141"/>
        <v>0</v>
      </c>
      <c r="AD352" s="41">
        <f t="shared" si="141"/>
        <v>0</v>
      </c>
      <c r="AE352" s="41">
        <f t="shared" si="131"/>
        <v>0</v>
      </c>
      <c r="AF352" s="41">
        <f t="shared" si="131"/>
        <v>1</v>
      </c>
      <c r="AG352" s="48">
        <v>986.07302376188295</v>
      </c>
      <c r="AH352" s="48">
        <v>179.49968603010038</v>
      </c>
      <c r="AI352" s="48">
        <v>494.06027271810427</v>
      </c>
      <c r="AJ352" s="48">
        <v>547.9612446325167</v>
      </c>
      <c r="AK352" s="41">
        <f t="shared" si="142"/>
        <v>11.684802068081318</v>
      </c>
      <c r="AL352" s="41">
        <f>LN(D352+'Models training data'!$Y$4)</f>
        <v>7.152487903937649</v>
      </c>
      <c r="AM352" s="41">
        <f>LN(E352+'Models training data'!$Y$5)</f>
        <v>5.4992634543787249</v>
      </c>
      <c r="AN352" s="41">
        <f>LN(F352+'Models training data'!$Y$6)</f>
        <v>6.2905292594346323</v>
      </c>
      <c r="AO352" s="41">
        <f>LN(G352+'Models training data'!$Y$7)</f>
        <v>6.3928625260561356</v>
      </c>
      <c r="AP352" s="41">
        <f t="shared" si="132"/>
        <v>0</v>
      </c>
      <c r="AQ352" s="41">
        <f t="shared" si="143"/>
        <v>1</v>
      </c>
      <c r="AR352" s="41">
        <f t="shared" si="144"/>
        <v>99580.975227025308</v>
      </c>
      <c r="AS352" s="41">
        <f t="shared" si="145"/>
        <v>110614.85707591462</v>
      </c>
      <c r="AT352" s="41">
        <f t="shared" si="146"/>
        <v>11.623210771116181</v>
      </c>
      <c r="AU352" s="41">
        <f t="shared" si="147"/>
        <v>117566.12742865708</v>
      </c>
      <c r="AV352" s="41">
        <f t="shared" si="148"/>
        <v>11.689602109471219</v>
      </c>
      <c r="AW352" s="41">
        <f t="shared" si="149"/>
        <v>117365.40083970697</v>
      </c>
      <c r="AX352" s="41">
        <f t="shared" si="150"/>
        <v>11.686514338072502</v>
      </c>
      <c r="AY352" s="41">
        <f t="shared" si="151"/>
        <v>11.585653552033325</v>
      </c>
      <c r="AZ352" s="41">
        <f t="shared" si="152"/>
        <v>11.685829301655582</v>
      </c>
    </row>
    <row r="353" spans="2:52" x14ac:dyDescent="0.25">
      <c r="B353" s="41" t="str">
        <f t="shared" si="153"/>
        <v>PA</v>
      </c>
      <c r="C353" s="46">
        <v>44730</v>
      </c>
      <c r="D353" s="45">
        <v>966.85410931699244</v>
      </c>
      <c r="E353" s="45">
        <v>180.81255665576609</v>
      </c>
      <c r="F353" s="45">
        <v>161.81008581164372</v>
      </c>
      <c r="G353" s="48">
        <v>602.75736909537886</v>
      </c>
      <c r="H353" s="44">
        <v>111652.10563452868</v>
      </c>
      <c r="I353" s="62">
        <f t="shared" si="133"/>
        <v>1912.2341208797809</v>
      </c>
      <c r="J353" s="41">
        <f t="shared" si="134"/>
        <v>2022</v>
      </c>
      <c r="K353" s="41">
        <f t="shared" si="135"/>
        <v>25</v>
      </c>
      <c r="L353" s="41">
        <f t="shared" si="136"/>
        <v>625</v>
      </c>
      <c r="M353" s="41">
        <f t="shared" si="137"/>
        <v>6.4377516497364011</v>
      </c>
      <c r="N353" s="41">
        <f t="shared" si="138"/>
        <v>1</v>
      </c>
      <c r="O353" s="41">
        <f t="shared" si="139"/>
        <v>6</v>
      </c>
      <c r="P353" s="41">
        <f t="shared" si="140"/>
        <v>0</v>
      </c>
      <c r="Q353" s="41">
        <f t="shared" si="140"/>
        <v>0</v>
      </c>
      <c r="R353" s="41">
        <f t="shared" si="140"/>
        <v>0</v>
      </c>
      <c r="S353" s="41">
        <f t="shared" si="128"/>
        <v>0</v>
      </c>
      <c r="T353" s="41">
        <f t="shared" si="128"/>
        <v>0</v>
      </c>
      <c r="U353" s="41">
        <f t="shared" si="128"/>
        <v>1</v>
      </c>
      <c r="V353" s="41">
        <f t="shared" si="128"/>
        <v>0</v>
      </c>
      <c r="W353" s="41">
        <f t="shared" si="129"/>
        <v>0</v>
      </c>
      <c r="X353" s="41">
        <f t="shared" si="129"/>
        <v>0</v>
      </c>
      <c r="Y353" s="41">
        <f t="shared" si="129"/>
        <v>0</v>
      </c>
      <c r="Z353" s="41">
        <f t="shared" si="129"/>
        <v>0</v>
      </c>
      <c r="AA353" s="41">
        <f t="shared" si="130"/>
        <v>0</v>
      </c>
      <c r="AB353" s="41">
        <f t="shared" si="141"/>
        <v>0</v>
      </c>
      <c r="AC353" s="41">
        <f t="shared" si="141"/>
        <v>0</v>
      </c>
      <c r="AD353" s="41">
        <f t="shared" si="141"/>
        <v>0</v>
      </c>
      <c r="AE353" s="41">
        <f t="shared" si="131"/>
        <v>0</v>
      </c>
      <c r="AF353" s="41">
        <f t="shared" si="131"/>
        <v>1</v>
      </c>
      <c r="AG353" s="48">
        <v>966.85410931699244</v>
      </c>
      <c r="AH353" s="48">
        <v>180.81255665576609</v>
      </c>
      <c r="AI353" s="48">
        <v>161.81008581164372</v>
      </c>
      <c r="AJ353" s="48">
        <v>602.75736909537886</v>
      </c>
      <c r="AK353" s="41">
        <f t="shared" si="142"/>
        <v>11.623143116333898</v>
      </c>
      <c r="AL353" s="41">
        <f>LN(D353+'Models training data'!$Y$4)</f>
        <v>7.137326798864132</v>
      </c>
      <c r="AM353" s="41">
        <f>LN(E353+'Models training data'!$Y$5)</f>
        <v>5.5046184462766439</v>
      </c>
      <c r="AN353" s="41">
        <f>LN(F353+'Models training data'!$Y$6)</f>
        <v>5.3336293432760682</v>
      </c>
      <c r="AO353" s="41">
        <f>LN(G353+'Models training data'!$Y$7)</f>
        <v>6.4805977872556682</v>
      </c>
      <c r="AP353" s="41">
        <f t="shared" si="132"/>
        <v>0</v>
      </c>
      <c r="AQ353" s="41">
        <f t="shared" si="143"/>
        <v>1</v>
      </c>
      <c r="AR353" s="41">
        <f t="shared" si="144"/>
        <v>99556.584913941566</v>
      </c>
      <c r="AS353" s="41">
        <f t="shared" si="145"/>
        <v>110590.75968587292</v>
      </c>
      <c r="AT353" s="41">
        <f t="shared" si="146"/>
        <v>11.622953153851402</v>
      </c>
      <c r="AU353" s="41">
        <f t="shared" si="147"/>
        <v>117496.1278872939</v>
      </c>
      <c r="AV353" s="41">
        <f t="shared" si="148"/>
        <v>11.688682293171155</v>
      </c>
      <c r="AW353" s="41">
        <f t="shared" si="149"/>
        <v>117306.33524480976</v>
      </c>
      <c r="AX353" s="41">
        <f t="shared" si="150"/>
        <v>11.685834419187687</v>
      </c>
      <c r="AY353" s="41">
        <f t="shared" si="151"/>
        <v>11.564725483906631</v>
      </c>
      <c r="AZ353" s="41">
        <f t="shared" si="152"/>
        <v>11.614170364988979</v>
      </c>
    </row>
    <row r="354" spans="2:52" x14ac:dyDescent="0.25">
      <c r="B354" s="41" t="str">
        <f t="shared" si="153"/>
        <v>PA</v>
      </c>
      <c r="C354" s="46">
        <v>44737</v>
      </c>
      <c r="D354" s="45">
        <v>956.16689913240589</v>
      </c>
      <c r="E354" s="45">
        <v>182.3796191050061</v>
      </c>
      <c r="F354" s="45">
        <v>129.709107706396</v>
      </c>
      <c r="G354" s="48">
        <v>663.03310600487782</v>
      </c>
      <c r="H354" s="44">
        <v>110710.84652648005</v>
      </c>
      <c r="I354" s="62">
        <f t="shared" si="133"/>
        <v>1931.2887319486858</v>
      </c>
      <c r="J354" s="41">
        <f t="shared" si="134"/>
        <v>2022</v>
      </c>
      <c r="K354" s="41">
        <f t="shared" si="135"/>
        <v>26</v>
      </c>
      <c r="L354" s="41">
        <f t="shared" si="136"/>
        <v>676</v>
      </c>
      <c r="M354" s="41">
        <f t="shared" si="137"/>
        <v>6.5161930760429643</v>
      </c>
      <c r="N354" s="41">
        <f t="shared" si="138"/>
        <v>1</v>
      </c>
      <c r="O354" s="41">
        <f t="shared" si="139"/>
        <v>6</v>
      </c>
      <c r="P354" s="41">
        <f t="shared" si="140"/>
        <v>0</v>
      </c>
      <c r="Q354" s="41">
        <f t="shared" si="140"/>
        <v>0</v>
      </c>
      <c r="R354" s="41">
        <f t="shared" si="140"/>
        <v>0</v>
      </c>
      <c r="S354" s="41">
        <f t="shared" si="128"/>
        <v>0</v>
      </c>
      <c r="T354" s="41">
        <f t="shared" si="128"/>
        <v>0</v>
      </c>
      <c r="U354" s="41">
        <f t="shared" si="128"/>
        <v>1</v>
      </c>
      <c r="V354" s="41">
        <f t="shared" si="128"/>
        <v>0</v>
      </c>
      <c r="W354" s="41">
        <f t="shared" si="129"/>
        <v>0</v>
      </c>
      <c r="X354" s="41">
        <f t="shared" si="129"/>
        <v>0</v>
      </c>
      <c r="Y354" s="41">
        <f t="shared" si="129"/>
        <v>0</v>
      </c>
      <c r="Z354" s="41">
        <f t="shared" si="129"/>
        <v>0</v>
      </c>
      <c r="AA354" s="41">
        <f t="shared" si="130"/>
        <v>0</v>
      </c>
      <c r="AB354" s="41">
        <f t="shared" si="141"/>
        <v>0</v>
      </c>
      <c r="AC354" s="41">
        <f t="shared" si="141"/>
        <v>0</v>
      </c>
      <c r="AD354" s="41">
        <f t="shared" si="141"/>
        <v>0</v>
      </c>
      <c r="AE354" s="41">
        <f t="shared" si="131"/>
        <v>0</v>
      </c>
      <c r="AF354" s="41">
        <f t="shared" si="131"/>
        <v>1</v>
      </c>
      <c r="AG354" s="48">
        <v>956.16689913240589</v>
      </c>
      <c r="AH354" s="48">
        <v>182.3796191050061</v>
      </c>
      <c r="AI354" s="48">
        <v>129.709107706396</v>
      </c>
      <c r="AJ354" s="48">
        <v>663.03310600487782</v>
      </c>
      <c r="AK354" s="41">
        <f t="shared" si="142"/>
        <v>11.614677095165893</v>
      </c>
      <c r="AL354" s="41">
        <f>LN(D354+'Models training data'!$Y$4)</f>
        <v>7.1287955240450058</v>
      </c>
      <c r="AM354" s="41">
        <f>LN(E354+'Models training data'!$Y$5)</f>
        <v>5.5109729303913566</v>
      </c>
      <c r="AN354" s="41">
        <f>LN(F354+'Models training data'!$Y$6)</f>
        <v>5.1652863720463742</v>
      </c>
      <c r="AO354" s="41">
        <f>LN(G354+'Models training data'!$Y$7)</f>
        <v>6.5689715283340062</v>
      </c>
      <c r="AP354" s="41">
        <f t="shared" si="132"/>
        <v>0</v>
      </c>
      <c r="AQ354" s="41">
        <f t="shared" si="143"/>
        <v>1</v>
      </c>
      <c r="AR354" s="41">
        <f t="shared" si="144"/>
        <v>99532.194600857823</v>
      </c>
      <c r="AS354" s="41">
        <f t="shared" si="145"/>
        <v>110566.66229583122</v>
      </c>
      <c r="AT354" s="41">
        <f t="shared" si="146"/>
        <v>11.622695536586621</v>
      </c>
      <c r="AU354" s="41">
        <f t="shared" si="147"/>
        <v>117427.30704460651</v>
      </c>
      <c r="AV354" s="41">
        <f t="shared" si="148"/>
        <v>11.687779422072783</v>
      </c>
      <c r="AW354" s="41">
        <f t="shared" si="149"/>
        <v>117249.58655376913</v>
      </c>
      <c r="AX354" s="41">
        <f t="shared" si="150"/>
        <v>11.685181170764571</v>
      </c>
      <c r="AY354" s="41">
        <f t="shared" si="151"/>
        <v>11.571379313362442</v>
      </c>
      <c r="AZ354" s="41">
        <f t="shared" si="152"/>
        <v>11.610938552808303</v>
      </c>
    </row>
    <row r="355" spans="2:52" x14ac:dyDescent="0.25">
      <c r="B355" s="41" t="str">
        <f t="shared" si="153"/>
        <v>PA</v>
      </c>
      <c r="C355" s="46">
        <v>44744</v>
      </c>
      <c r="D355" s="45">
        <v>951.47954222930048</v>
      </c>
      <c r="E355" s="45">
        <v>184.08288373739737</v>
      </c>
      <c r="F355" s="45">
        <v>127.63429088712357</v>
      </c>
      <c r="G355" s="48">
        <v>729.33641660536182</v>
      </c>
      <c r="H355" s="44">
        <v>112525.90835274347</v>
      </c>
      <c r="I355" s="62">
        <f t="shared" si="133"/>
        <v>1992.5331334591833</v>
      </c>
      <c r="J355" s="41">
        <f t="shared" si="134"/>
        <v>2022</v>
      </c>
      <c r="K355" s="41">
        <f t="shared" si="135"/>
        <v>27</v>
      </c>
      <c r="L355" s="41">
        <f t="shared" si="136"/>
        <v>729</v>
      </c>
      <c r="M355" s="41">
        <f t="shared" si="137"/>
        <v>6.5916737320086582</v>
      </c>
      <c r="N355" s="41">
        <f t="shared" si="138"/>
        <v>1</v>
      </c>
      <c r="O355" s="41">
        <f t="shared" si="139"/>
        <v>7</v>
      </c>
      <c r="P355" s="41">
        <f t="shared" si="140"/>
        <v>0</v>
      </c>
      <c r="Q355" s="41">
        <f t="shared" si="140"/>
        <v>0</v>
      </c>
      <c r="R355" s="41">
        <f t="shared" si="140"/>
        <v>0</v>
      </c>
      <c r="S355" s="41">
        <f t="shared" si="128"/>
        <v>0</v>
      </c>
      <c r="T355" s="41">
        <f t="shared" si="128"/>
        <v>0</v>
      </c>
      <c r="U355" s="41">
        <f t="shared" si="128"/>
        <v>0</v>
      </c>
      <c r="V355" s="41">
        <f t="shared" si="128"/>
        <v>1</v>
      </c>
      <c r="W355" s="41">
        <f t="shared" si="129"/>
        <v>0</v>
      </c>
      <c r="X355" s="41">
        <f t="shared" si="129"/>
        <v>0</v>
      </c>
      <c r="Y355" s="41">
        <f t="shared" si="129"/>
        <v>0</v>
      </c>
      <c r="Z355" s="41">
        <f t="shared" si="129"/>
        <v>0</v>
      </c>
      <c r="AA355" s="41">
        <f t="shared" si="130"/>
        <v>0</v>
      </c>
      <c r="AB355" s="41">
        <f t="shared" si="141"/>
        <v>0</v>
      </c>
      <c r="AC355" s="41">
        <f t="shared" si="141"/>
        <v>0</v>
      </c>
      <c r="AD355" s="41">
        <f t="shared" si="141"/>
        <v>0</v>
      </c>
      <c r="AE355" s="41">
        <f t="shared" si="131"/>
        <v>0</v>
      </c>
      <c r="AF355" s="41">
        <f t="shared" si="131"/>
        <v>1</v>
      </c>
      <c r="AG355" s="48">
        <v>951.47954222930048</v>
      </c>
      <c r="AH355" s="48">
        <v>184.08288373739737</v>
      </c>
      <c r="AI355" s="48">
        <v>127.63429088712357</v>
      </c>
      <c r="AJ355" s="48">
        <v>729.33641660536182</v>
      </c>
      <c r="AK355" s="41">
        <f t="shared" si="142"/>
        <v>11.630938770581281</v>
      </c>
      <c r="AL355" s="41">
        <f>LN(D355+'Models training data'!$Y$4)</f>
        <v>7.1250306648677668</v>
      </c>
      <c r="AM355" s="41">
        <f>LN(E355+'Models training data'!$Y$5)</f>
        <v>5.5178342275904129</v>
      </c>
      <c r="AN355" s="41">
        <f>LN(F355+'Models training data'!$Y$6)</f>
        <v>5.1533654343480393</v>
      </c>
      <c r="AO355" s="41">
        <f>LN(G355+'Models training data'!$Y$7)</f>
        <v>6.6579338287918937</v>
      </c>
      <c r="AP355" s="41">
        <f t="shared" si="132"/>
        <v>1</v>
      </c>
      <c r="AQ355" s="41">
        <f t="shared" si="143"/>
        <v>1</v>
      </c>
      <c r="AR355" s="41">
        <f t="shared" si="144"/>
        <v>109563.41133302249</v>
      </c>
      <c r="AS355" s="41">
        <f t="shared" si="145"/>
        <v>121628.964666695</v>
      </c>
      <c r="AT355" s="41">
        <f t="shared" si="146"/>
        <v>11.725321984593785</v>
      </c>
      <c r="AU355" s="41">
        <f t="shared" si="147"/>
        <v>117359.66490059496</v>
      </c>
      <c r="AV355" s="41">
        <f t="shared" si="148"/>
        <v>11.686893496176102</v>
      </c>
      <c r="AW355" s="41">
        <f t="shared" si="149"/>
        <v>117194.97984113492</v>
      </c>
      <c r="AX355" s="41">
        <f t="shared" si="150"/>
        <v>11.684552579192401</v>
      </c>
      <c r="AY355" s="41">
        <f t="shared" si="151"/>
        <v>11.445003970535556</v>
      </c>
      <c r="AZ355" s="41">
        <f t="shared" si="152"/>
        <v>11.630408383107193</v>
      </c>
    </row>
    <row r="356" spans="2:52" x14ac:dyDescent="0.25">
      <c r="B356" s="41" t="str">
        <f t="shared" si="153"/>
        <v>PA</v>
      </c>
      <c r="C356" s="46">
        <v>44751</v>
      </c>
      <c r="D356" s="45">
        <v>951.02001952549301</v>
      </c>
      <c r="E356" s="45">
        <v>185.86344679544192</v>
      </c>
      <c r="F356" s="45">
        <v>128.57344300636115</v>
      </c>
      <c r="G356" s="48">
        <v>802.27005826589766</v>
      </c>
      <c r="H356" s="44">
        <v>113178.73275236652</v>
      </c>
      <c r="I356" s="62">
        <f t="shared" si="133"/>
        <v>2067.7269675931939</v>
      </c>
      <c r="J356" s="41">
        <f t="shared" si="134"/>
        <v>2022</v>
      </c>
      <c r="K356" s="41">
        <f t="shared" si="135"/>
        <v>28</v>
      </c>
      <c r="L356" s="41">
        <f t="shared" si="136"/>
        <v>784</v>
      </c>
      <c r="M356" s="41">
        <f t="shared" si="137"/>
        <v>6.6644090203504076</v>
      </c>
      <c r="N356" s="41">
        <f t="shared" si="138"/>
        <v>1</v>
      </c>
      <c r="O356" s="41">
        <f t="shared" si="139"/>
        <v>7</v>
      </c>
      <c r="P356" s="41">
        <f t="shared" si="140"/>
        <v>0</v>
      </c>
      <c r="Q356" s="41">
        <f t="shared" si="140"/>
        <v>0</v>
      </c>
      <c r="R356" s="41">
        <f t="shared" si="140"/>
        <v>0</v>
      </c>
      <c r="S356" s="41">
        <f t="shared" si="128"/>
        <v>0</v>
      </c>
      <c r="T356" s="41">
        <f t="shared" si="128"/>
        <v>0</v>
      </c>
      <c r="U356" s="41">
        <f t="shared" si="128"/>
        <v>0</v>
      </c>
      <c r="V356" s="41">
        <f t="shared" si="128"/>
        <v>1</v>
      </c>
      <c r="W356" s="41">
        <f t="shared" si="129"/>
        <v>0</v>
      </c>
      <c r="X356" s="41">
        <f t="shared" si="129"/>
        <v>0</v>
      </c>
      <c r="Y356" s="41">
        <f t="shared" si="129"/>
        <v>0</v>
      </c>
      <c r="Z356" s="41">
        <f t="shared" si="129"/>
        <v>0</v>
      </c>
      <c r="AA356" s="41">
        <f t="shared" si="130"/>
        <v>0</v>
      </c>
      <c r="AB356" s="41">
        <f t="shared" si="141"/>
        <v>0</v>
      </c>
      <c r="AC356" s="41">
        <f t="shared" si="141"/>
        <v>0</v>
      </c>
      <c r="AD356" s="41">
        <f t="shared" si="141"/>
        <v>0</v>
      </c>
      <c r="AE356" s="41">
        <f t="shared" si="131"/>
        <v>0</v>
      </c>
      <c r="AF356" s="41">
        <f t="shared" si="131"/>
        <v>1</v>
      </c>
      <c r="AG356" s="48">
        <v>951.02001952549301</v>
      </c>
      <c r="AH356" s="48">
        <v>185.86344679544192</v>
      </c>
      <c r="AI356" s="48">
        <v>128.57344300636115</v>
      </c>
      <c r="AJ356" s="48">
        <v>802.27005826589766</v>
      </c>
      <c r="AK356" s="41">
        <f t="shared" si="142"/>
        <v>11.636723553888528</v>
      </c>
      <c r="AL356" s="41">
        <f>LN(D356+'Models training data'!$Y$4)</f>
        <v>7.1246608147324633</v>
      </c>
      <c r="AM356" s="41">
        <f>LN(E356+'Models training data'!$Y$5)</f>
        <v>5.5249569301421246</v>
      </c>
      <c r="AN356" s="41">
        <f>LN(F356+'Models training data'!$Y$6)</f>
        <v>5.1587789787712657</v>
      </c>
      <c r="AO356" s="41">
        <f>LN(G356+'Models training data'!$Y$7)</f>
        <v>6.7474380320937586</v>
      </c>
      <c r="AP356" s="41">
        <f t="shared" si="132"/>
        <v>1</v>
      </c>
      <c r="AQ356" s="41">
        <f t="shared" si="143"/>
        <v>1</v>
      </c>
      <c r="AR356" s="41">
        <f t="shared" si="144"/>
        <v>109539.02101993875</v>
      </c>
      <c r="AS356" s="41">
        <f t="shared" si="145"/>
        <v>121604.8672766533</v>
      </c>
      <c r="AT356" s="41">
        <f t="shared" si="146"/>
        <v>11.725064367329004</v>
      </c>
      <c r="AU356" s="41">
        <f t="shared" si="147"/>
        <v>117293.20145525922</v>
      </c>
      <c r="AV356" s="41">
        <f t="shared" si="148"/>
        <v>11.686024515481112</v>
      </c>
      <c r="AW356" s="41">
        <f t="shared" si="149"/>
        <v>117142.35927314927</v>
      </c>
      <c r="AX356" s="41">
        <f t="shared" si="150"/>
        <v>11.683946850629683</v>
      </c>
      <c r="AY356" s="41">
        <f t="shared" si="151"/>
        <v>11.45683533192499</v>
      </c>
      <c r="AZ356" s="41">
        <f t="shared" si="152"/>
        <v>11.642470285259432</v>
      </c>
    </row>
    <row r="357" spans="2:52" x14ac:dyDescent="0.25">
      <c r="B357" s="41" t="str">
        <f t="shared" si="153"/>
        <v>PA</v>
      </c>
      <c r="C357" s="46">
        <v>44758</v>
      </c>
      <c r="D357" s="45">
        <v>953.54819703247745</v>
      </c>
      <c r="E357" s="45">
        <v>187.69194837373163</v>
      </c>
      <c r="F357" s="45">
        <v>606.58943576101365</v>
      </c>
      <c r="G357" s="48">
        <v>882.49706409248745</v>
      </c>
      <c r="H357" s="44">
        <v>124421.70882611378</v>
      </c>
      <c r="I357" s="62">
        <f t="shared" si="133"/>
        <v>2630.3266452597104</v>
      </c>
      <c r="J357" s="41">
        <f t="shared" si="134"/>
        <v>2022</v>
      </c>
      <c r="K357" s="41">
        <f t="shared" si="135"/>
        <v>29</v>
      </c>
      <c r="L357" s="41">
        <f t="shared" si="136"/>
        <v>841</v>
      </c>
      <c r="M357" s="41">
        <f t="shared" si="137"/>
        <v>6.7345916599729483</v>
      </c>
      <c r="N357" s="41">
        <f t="shared" si="138"/>
        <v>1</v>
      </c>
      <c r="O357" s="41">
        <f t="shared" si="139"/>
        <v>7</v>
      </c>
      <c r="P357" s="41">
        <f t="shared" si="140"/>
        <v>0</v>
      </c>
      <c r="Q357" s="41">
        <f t="shared" si="140"/>
        <v>0</v>
      </c>
      <c r="R357" s="41">
        <f t="shared" si="140"/>
        <v>0</v>
      </c>
      <c r="S357" s="41">
        <f t="shared" si="128"/>
        <v>0</v>
      </c>
      <c r="T357" s="41">
        <f t="shared" si="128"/>
        <v>0</v>
      </c>
      <c r="U357" s="41">
        <f t="shared" si="128"/>
        <v>0</v>
      </c>
      <c r="V357" s="41">
        <f t="shared" si="128"/>
        <v>1</v>
      </c>
      <c r="W357" s="41">
        <f t="shared" si="129"/>
        <v>0</v>
      </c>
      <c r="X357" s="41">
        <f t="shared" si="129"/>
        <v>0</v>
      </c>
      <c r="Y357" s="41">
        <f t="shared" si="129"/>
        <v>0</v>
      </c>
      <c r="Z357" s="41">
        <f t="shared" si="129"/>
        <v>0</v>
      </c>
      <c r="AA357" s="41">
        <f t="shared" si="130"/>
        <v>0</v>
      </c>
      <c r="AB357" s="41">
        <f t="shared" si="141"/>
        <v>0</v>
      </c>
      <c r="AC357" s="41">
        <f t="shared" si="141"/>
        <v>0</v>
      </c>
      <c r="AD357" s="41">
        <f t="shared" si="141"/>
        <v>0</v>
      </c>
      <c r="AE357" s="41">
        <f t="shared" si="131"/>
        <v>0</v>
      </c>
      <c r="AF357" s="41">
        <f t="shared" si="131"/>
        <v>1</v>
      </c>
      <c r="AG357" s="48">
        <v>953.54819703247745</v>
      </c>
      <c r="AH357" s="48">
        <v>187.69194837373163</v>
      </c>
      <c r="AI357" s="48">
        <v>606.58943576101365</v>
      </c>
      <c r="AJ357" s="48">
        <v>882.49706409248745</v>
      </c>
      <c r="AK357" s="41">
        <f t="shared" si="142"/>
        <v>11.731431952310926</v>
      </c>
      <c r="AL357" s="41">
        <f>LN(D357+'Models training data'!$Y$4)</f>
        <v>7.12669394460998</v>
      </c>
      <c r="AM357" s="41">
        <f>LN(E357+'Models training data'!$Y$5)</f>
        <v>5.5322189786233009</v>
      </c>
      <c r="AN357" s="41">
        <f>LN(F357+'Models training data'!$Y$6)</f>
        <v>6.4799953577094316</v>
      </c>
      <c r="AO357" s="41">
        <f>LN(G357+'Models training data'!$Y$7)</f>
        <v>6.8374406390279416</v>
      </c>
      <c r="AP357" s="41">
        <f t="shared" si="132"/>
        <v>1</v>
      </c>
      <c r="AQ357" s="41">
        <f t="shared" si="143"/>
        <v>1</v>
      </c>
      <c r="AR357" s="41">
        <f t="shared" si="144"/>
        <v>109514.63070685501</v>
      </c>
      <c r="AS357" s="41">
        <f t="shared" si="145"/>
        <v>121580.7698866116</v>
      </c>
      <c r="AT357" s="41">
        <f t="shared" si="146"/>
        <v>11.724806750064225</v>
      </c>
      <c r="AU357" s="41">
        <f t="shared" si="147"/>
        <v>117227.9167085993</v>
      </c>
      <c r="AV357" s="41">
        <f t="shared" si="148"/>
        <v>11.685172479987811</v>
      </c>
      <c r="AW357" s="41">
        <f t="shared" si="149"/>
        <v>117091.58542672799</v>
      </c>
      <c r="AX357" s="41">
        <f t="shared" si="150"/>
        <v>11.683362380142311</v>
      </c>
      <c r="AY357" s="41">
        <f t="shared" si="151"/>
        <v>11.512014880213492</v>
      </c>
      <c r="AZ357" s="41">
        <f t="shared" si="152"/>
        <v>11.768484326565705</v>
      </c>
    </row>
    <row r="358" spans="2:52" x14ac:dyDescent="0.25">
      <c r="B358" s="41" t="str">
        <f t="shared" si="153"/>
        <v>PA</v>
      </c>
      <c r="C358" s="46">
        <v>44765</v>
      </c>
      <c r="D358" s="45">
        <v>958.19626312101286</v>
      </c>
      <c r="E358" s="45">
        <v>189.5538014126366</v>
      </c>
      <c r="F358" s="45">
        <v>684.07763960949774</v>
      </c>
      <c r="G358" s="48">
        <v>970.74677050173636</v>
      </c>
      <c r="H358" s="44">
        <v>125861.43044512242</v>
      </c>
      <c r="I358" s="62">
        <f t="shared" si="133"/>
        <v>2802.5744746448836</v>
      </c>
      <c r="J358" s="41">
        <f t="shared" si="134"/>
        <v>2022</v>
      </c>
      <c r="K358" s="41">
        <f t="shared" si="135"/>
        <v>30</v>
      </c>
      <c r="L358" s="41">
        <f t="shared" si="136"/>
        <v>900</v>
      </c>
      <c r="M358" s="41">
        <f t="shared" si="137"/>
        <v>6.8023947633243109</v>
      </c>
      <c r="N358" s="41">
        <f t="shared" si="138"/>
        <v>1</v>
      </c>
      <c r="O358" s="41">
        <f t="shared" si="139"/>
        <v>7</v>
      </c>
      <c r="P358" s="41">
        <f t="shared" si="140"/>
        <v>0</v>
      </c>
      <c r="Q358" s="41">
        <f t="shared" si="140"/>
        <v>0</v>
      </c>
      <c r="R358" s="41">
        <f t="shared" si="140"/>
        <v>0</v>
      </c>
      <c r="S358" s="41">
        <f t="shared" si="128"/>
        <v>0</v>
      </c>
      <c r="T358" s="41">
        <f t="shared" si="128"/>
        <v>0</v>
      </c>
      <c r="U358" s="41">
        <f t="shared" si="128"/>
        <v>0</v>
      </c>
      <c r="V358" s="41">
        <f t="shared" si="128"/>
        <v>1</v>
      </c>
      <c r="W358" s="41">
        <f t="shared" si="129"/>
        <v>0</v>
      </c>
      <c r="X358" s="41">
        <f t="shared" si="129"/>
        <v>0</v>
      </c>
      <c r="Y358" s="41">
        <f t="shared" si="129"/>
        <v>0</v>
      </c>
      <c r="Z358" s="41">
        <f t="shared" si="129"/>
        <v>0</v>
      </c>
      <c r="AA358" s="41">
        <f t="shared" si="130"/>
        <v>0</v>
      </c>
      <c r="AB358" s="41">
        <f t="shared" si="141"/>
        <v>0</v>
      </c>
      <c r="AC358" s="41">
        <f t="shared" si="141"/>
        <v>0</v>
      </c>
      <c r="AD358" s="41">
        <f t="shared" si="141"/>
        <v>0</v>
      </c>
      <c r="AE358" s="41">
        <f t="shared" si="131"/>
        <v>0</v>
      </c>
      <c r="AF358" s="41">
        <f t="shared" si="131"/>
        <v>1</v>
      </c>
      <c r="AG358" s="48">
        <v>958.19626312101286</v>
      </c>
      <c r="AH358" s="48">
        <v>189.5538014126366</v>
      </c>
      <c r="AI358" s="48">
        <v>684.07763960949774</v>
      </c>
      <c r="AJ358" s="48">
        <v>970.74677050173636</v>
      </c>
      <c r="AK358" s="41">
        <f t="shared" si="142"/>
        <v>11.742936822383593</v>
      </c>
      <c r="AL358" s="41">
        <f>LN(D358+'Models training data'!$Y$4)</f>
        <v>7.130421111545064</v>
      </c>
      <c r="AM358" s="41">
        <f>LN(E358+'Models training data'!$Y$5)</f>
        <v>5.5395596914111955</v>
      </c>
      <c r="AN358" s="41">
        <f>LN(F358+'Models training data'!$Y$6)</f>
        <v>6.5922992201472894</v>
      </c>
      <c r="AO358" s="41">
        <f>LN(G358+'Models training data'!$Y$7)</f>
        <v>6.9279011847184639</v>
      </c>
      <c r="AP358" s="41">
        <f t="shared" si="132"/>
        <v>1</v>
      </c>
      <c r="AQ358" s="41">
        <f t="shared" si="143"/>
        <v>1</v>
      </c>
      <c r="AR358" s="41">
        <f t="shared" si="144"/>
        <v>109490.24039377127</v>
      </c>
      <c r="AS358" s="41">
        <f t="shared" si="145"/>
        <v>121556.6724965699</v>
      </c>
      <c r="AT358" s="41">
        <f t="shared" si="146"/>
        <v>11.724549132799444</v>
      </c>
      <c r="AU358" s="41">
        <f t="shared" si="147"/>
        <v>117163.8106606152</v>
      </c>
      <c r="AV358" s="41">
        <f t="shared" si="148"/>
        <v>11.684337389696202</v>
      </c>
      <c r="AW358" s="41">
        <f t="shared" si="149"/>
        <v>117042.53306313833</v>
      </c>
      <c r="AX358" s="41">
        <f t="shared" si="150"/>
        <v>11.682797726075805</v>
      </c>
      <c r="AY358" s="41">
        <f t="shared" si="151"/>
        <v>11.533164641466927</v>
      </c>
      <c r="AZ358" s="41">
        <f t="shared" si="152"/>
        <v>11.789966227085378</v>
      </c>
    </row>
    <row r="359" spans="2:52" x14ac:dyDescent="0.25">
      <c r="B359" s="41" t="str">
        <f t="shared" si="153"/>
        <v>PA</v>
      </c>
      <c r="C359" s="46">
        <v>44772</v>
      </c>
      <c r="D359" s="45">
        <v>964.35703463497055</v>
      </c>
      <c r="E359" s="45">
        <v>191.44180620434679</v>
      </c>
      <c r="F359" s="45">
        <v>722.99739479601612</v>
      </c>
      <c r="G359" s="48">
        <v>1067.8214475519101</v>
      </c>
      <c r="H359" s="44">
        <v>126860.13949098313</v>
      </c>
      <c r="I359" s="62">
        <f t="shared" si="133"/>
        <v>2946.6176831872435</v>
      </c>
      <c r="J359" s="41">
        <f t="shared" si="134"/>
        <v>2022</v>
      </c>
      <c r="K359" s="41">
        <f t="shared" si="135"/>
        <v>31</v>
      </c>
      <c r="L359" s="41">
        <f t="shared" si="136"/>
        <v>961</v>
      </c>
      <c r="M359" s="41">
        <f t="shared" si="137"/>
        <v>6.8679744089702925</v>
      </c>
      <c r="N359" s="41">
        <f t="shared" si="138"/>
        <v>1</v>
      </c>
      <c r="O359" s="41">
        <f t="shared" si="139"/>
        <v>7</v>
      </c>
      <c r="P359" s="41">
        <f t="shared" si="140"/>
        <v>0</v>
      </c>
      <c r="Q359" s="41">
        <f t="shared" si="140"/>
        <v>0</v>
      </c>
      <c r="R359" s="41">
        <f t="shared" si="140"/>
        <v>0</v>
      </c>
      <c r="S359" s="41">
        <f t="shared" si="128"/>
        <v>0</v>
      </c>
      <c r="T359" s="41">
        <f t="shared" si="128"/>
        <v>0</v>
      </c>
      <c r="U359" s="41">
        <f t="shared" si="128"/>
        <v>0</v>
      </c>
      <c r="V359" s="41">
        <f t="shared" si="128"/>
        <v>1</v>
      </c>
      <c r="W359" s="41">
        <f t="shared" si="129"/>
        <v>0</v>
      </c>
      <c r="X359" s="41">
        <f t="shared" si="129"/>
        <v>0</v>
      </c>
      <c r="Y359" s="41">
        <f t="shared" si="129"/>
        <v>0</v>
      </c>
      <c r="Z359" s="41">
        <f t="shared" si="129"/>
        <v>0</v>
      </c>
      <c r="AA359" s="41">
        <f t="shared" si="130"/>
        <v>0</v>
      </c>
      <c r="AB359" s="41">
        <f t="shared" si="141"/>
        <v>0</v>
      </c>
      <c r="AC359" s="41">
        <f t="shared" si="141"/>
        <v>0</v>
      </c>
      <c r="AD359" s="41">
        <f t="shared" si="141"/>
        <v>0</v>
      </c>
      <c r="AE359" s="41">
        <f t="shared" si="131"/>
        <v>0</v>
      </c>
      <c r="AF359" s="41">
        <f t="shared" si="131"/>
        <v>1</v>
      </c>
      <c r="AG359" s="48">
        <v>964.35703463497055</v>
      </c>
      <c r="AH359" s="48">
        <v>191.44180620434679</v>
      </c>
      <c r="AI359" s="48">
        <v>722.99739479601612</v>
      </c>
      <c r="AJ359" s="48">
        <v>1067.8214475519101</v>
      </c>
      <c r="AK359" s="41">
        <f t="shared" si="142"/>
        <v>11.750840494753602</v>
      </c>
      <c r="AL359" s="41">
        <f>LN(D359+'Models training data'!$Y$4)</f>
        <v>7.1353399663852954</v>
      </c>
      <c r="AM359" s="41">
        <f>LN(E359+'Models training data'!$Y$5)</f>
        <v>5.5469488902594923</v>
      </c>
      <c r="AN359" s="41">
        <f>LN(F359+'Models training data'!$Y$6)</f>
        <v>6.6442790387757311</v>
      </c>
      <c r="AO359" s="41">
        <f>LN(G359+'Models training data'!$Y$7)</f>
        <v>7.0187821037938285</v>
      </c>
      <c r="AP359" s="41">
        <f t="shared" si="132"/>
        <v>1</v>
      </c>
      <c r="AQ359" s="41">
        <f t="shared" si="143"/>
        <v>1</v>
      </c>
      <c r="AR359" s="41">
        <f t="shared" si="144"/>
        <v>109465.85008068752</v>
      </c>
      <c r="AS359" s="41">
        <f t="shared" si="145"/>
        <v>121532.57510652819</v>
      </c>
      <c r="AT359" s="41">
        <f t="shared" si="146"/>
        <v>11.724291515534665</v>
      </c>
      <c r="AU359" s="41">
        <f t="shared" si="147"/>
        <v>117100.88331130693</v>
      </c>
      <c r="AV359" s="41">
        <f t="shared" si="148"/>
        <v>11.683519244606284</v>
      </c>
      <c r="AW359" s="41">
        <f t="shared" si="149"/>
        <v>116995.08926686195</v>
      </c>
      <c r="AX359" s="41">
        <f t="shared" si="150"/>
        <v>11.682251588631294</v>
      </c>
      <c r="AY359" s="41">
        <f t="shared" si="151"/>
        <v>11.552352392987178</v>
      </c>
      <c r="AZ359" s="41">
        <f t="shared" si="152"/>
        <v>11.806294775937623</v>
      </c>
    </row>
    <row r="360" spans="2:52" x14ac:dyDescent="0.25">
      <c r="B360" s="41" t="str">
        <f t="shared" si="153"/>
        <v>PA</v>
      </c>
      <c r="C360" s="46">
        <v>44779</v>
      </c>
      <c r="D360" s="45">
        <v>971.60577119924358</v>
      </c>
      <c r="E360" s="45">
        <v>193.35245765518218</v>
      </c>
      <c r="F360" s="45">
        <v>733.43526662301872</v>
      </c>
      <c r="G360" s="48">
        <v>241.03829295448276</v>
      </c>
      <c r="H360" s="44">
        <v>118765.54446919553</v>
      </c>
      <c r="I360" s="62">
        <f t="shared" si="133"/>
        <v>2139.4317884319271</v>
      </c>
      <c r="J360" s="41">
        <f t="shared" si="134"/>
        <v>2022</v>
      </c>
      <c r="K360" s="41">
        <f t="shared" si="135"/>
        <v>32</v>
      </c>
      <c r="L360" s="41">
        <f t="shared" si="136"/>
        <v>1024</v>
      </c>
      <c r="M360" s="41">
        <f t="shared" si="137"/>
        <v>6.9314718055994531</v>
      </c>
      <c r="N360" s="41">
        <f t="shared" si="138"/>
        <v>1</v>
      </c>
      <c r="O360" s="41">
        <f t="shared" si="139"/>
        <v>8</v>
      </c>
      <c r="P360" s="41">
        <f t="shared" si="140"/>
        <v>0</v>
      </c>
      <c r="Q360" s="41">
        <f t="shared" si="140"/>
        <v>0</v>
      </c>
      <c r="R360" s="41">
        <f t="shared" si="140"/>
        <v>0</v>
      </c>
      <c r="S360" s="41">
        <f t="shared" si="128"/>
        <v>0</v>
      </c>
      <c r="T360" s="41">
        <f t="shared" si="128"/>
        <v>0</v>
      </c>
      <c r="U360" s="41">
        <f t="shared" si="128"/>
        <v>0</v>
      </c>
      <c r="V360" s="41">
        <f t="shared" si="128"/>
        <v>0</v>
      </c>
      <c r="W360" s="41">
        <f t="shared" si="129"/>
        <v>1</v>
      </c>
      <c r="X360" s="41">
        <f t="shared" si="129"/>
        <v>0</v>
      </c>
      <c r="Y360" s="41">
        <f t="shared" si="129"/>
        <v>0</v>
      </c>
      <c r="Z360" s="41">
        <f t="shared" si="129"/>
        <v>0</v>
      </c>
      <c r="AA360" s="41">
        <f t="shared" si="130"/>
        <v>0</v>
      </c>
      <c r="AB360" s="41">
        <f t="shared" si="141"/>
        <v>0</v>
      </c>
      <c r="AC360" s="41">
        <f t="shared" si="141"/>
        <v>0</v>
      </c>
      <c r="AD360" s="41">
        <f t="shared" si="141"/>
        <v>0</v>
      </c>
      <c r="AE360" s="41">
        <f t="shared" si="131"/>
        <v>0</v>
      </c>
      <c r="AF360" s="41">
        <f t="shared" si="131"/>
        <v>1</v>
      </c>
      <c r="AG360" s="48">
        <v>971.60577119924358</v>
      </c>
      <c r="AH360" s="48">
        <v>193.35245765518218</v>
      </c>
      <c r="AI360" s="48">
        <v>733.43526662301872</v>
      </c>
      <c r="AJ360" s="48">
        <v>241.03829295448276</v>
      </c>
      <c r="AK360" s="41">
        <f t="shared" si="142"/>
        <v>11.684906614123351</v>
      </c>
      <c r="AL360" s="41">
        <f>LN(D360+'Models training data'!$Y$4)</f>
        <v>7.1410966570552592</v>
      </c>
      <c r="AM360" s="41">
        <f>LN(E360+'Models training data'!$Y$5)</f>
        <v>5.554371546837011</v>
      </c>
      <c r="AN360" s="41">
        <f>LN(F360+'Models training data'!$Y$6)</f>
        <v>6.6577719293535145</v>
      </c>
      <c r="AO360" s="41">
        <f>LN(G360+'Models training data'!$Y$7)</f>
        <v>5.672091328464453</v>
      </c>
      <c r="AP360" s="41">
        <f t="shared" si="132"/>
        <v>1</v>
      </c>
      <c r="AQ360" s="41">
        <f t="shared" si="143"/>
        <v>1</v>
      </c>
      <c r="AR360" s="41">
        <f t="shared" si="144"/>
        <v>111765.02737732201</v>
      </c>
      <c r="AS360" s="41">
        <f t="shared" si="145"/>
        <v>121508.47771648649</v>
      </c>
      <c r="AT360" s="41">
        <f t="shared" si="146"/>
        <v>11.724033898269884</v>
      </c>
      <c r="AU360" s="41">
        <f t="shared" si="147"/>
        <v>117039.13466067446</v>
      </c>
      <c r="AV360" s="41">
        <f t="shared" si="148"/>
        <v>11.682718044718056</v>
      </c>
      <c r="AW360" s="41">
        <f t="shared" si="149"/>
        <v>116949.15188003896</v>
      </c>
      <c r="AX360" s="41">
        <f t="shared" si="150"/>
        <v>11.681722791844022</v>
      </c>
      <c r="AY360" s="41">
        <f t="shared" si="151"/>
        <v>11.421683738507323</v>
      </c>
      <c r="AZ360" s="41">
        <f t="shared" si="152"/>
        <v>11.640585651518613</v>
      </c>
    </row>
    <row r="361" spans="2:52" x14ac:dyDescent="0.25">
      <c r="B361" s="41" t="str">
        <f t="shared" si="153"/>
        <v>PA</v>
      </c>
      <c r="C361" s="46">
        <v>44786</v>
      </c>
      <c r="D361" s="45">
        <v>979.64544526378222</v>
      </c>
      <c r="E361" s="45">
        <v>195.28409892612996</v>
      </c>
      <c r="F361" s="45">
        <v>741.09040907715314</v>
      </c>
      <c r="G361" s="48">
        <v>144.93436267481087</v>
      </c>
      <c r="H361" s="44">
        <v>116010.84029645927</v>
      </c>
      <c r="I361" s="62">
        <f t="shared" si="133"/>
        <v>2060.9543159418763</v>
      </c>
      <c r="J361" s="41">
        <f t="shared" si="134"/>
        <v>2022</v>
      </c>
      <c r="K361" s="41">
        <f t="shared" si="135"/>
        <v>33</v>
      </c>
      <c r="L361" s="41">
        <f t="shared" si="136"/>
        <v>1089</v>
      </c>
      <c r="M361" s="41">
        <f t="shared" si="137"/>
        <v>6.9930151229329605</v>
      </c>
      <c r="N361" s="41">
        <f t="shared" si="138"/>
        <v>1</v>
      </c>
      <c r="O361" s="41">
        <f t="shared" si="139"/>
        <v>8</v>
      </c>
      <c r="P361" s="41">
        <f t="shared" si="140"/>
        <v>0</v>
      </c>
      <c r="Q361" s="41">
        <f t="shared" si="140"/>
        <v>0</v>
      </c>
      <c r="R361" s="41">
        <f t="shared" si="140"/>
        <v>0</v>
      </c>
      <c r="S361" s="41">
        <f t="shared" si="128"/>
        <v>0</v>
      </c>
      <c r="T361" s="41">
        <f t="shared" si="128"/>
        <v>0</v>
      </c>
      <c r="U361" s="41">
        <f t="shared" si="128"/>
        <v>0</v>
      </c>
      <c r="V361" s="41">
        <f t="shared" si="128"/>
        <v>0</v>
      </c>
      <c r="W361" s="41">
        <f t="shared" si="129"/>
        <v>1</v>
      </c>
      <c r="X361" s="41">
        <f t="shared" si="129"/>
        <v>0</v>
      </c>
      <c r="Y361" s="41">
        <f t="shared" si="129"/>
        <v>0</v>
      </c>
      <c r="Z361" s="41">
        <f t="shared" si="129"/>
        <v>0</v>
      </c>
      <c r="AA361" s="41">
        <f t="shared" si="130"/>
        <v>0</v>
      </c>
      <c r="AB361" s="41">
        <f t="shared" si="141"/>
        <v>0</v>
      </c>
      <c r="AC361" s="41">
        <f t="shared" si="141"/>
        <v>0</v>
      </c>
      <c r="AD361" s="41">
        <f t="shared" si="141"/>
        <v>0</v>
      </c>
      <c r="AE361" s="41">
        <f t="shared" si="131"/>
        <v>0</v>
      </c>
      <c r="AF361" s="41">
        <f t="shared" si="131"/>
        <v>1</v>
      </c>
      <c r="AG361" s="48">
        <v>979.64544526378222</v>
      </c>
      <c r="AH361" s="48">
        <v>195.28409892612996</v>
      </c>
      <c r="AI361" s="48">
        <v>741.09040907715314</v>
      </c>
      <c r="AJ361" s="48">
        <v>144.93436267481087</v>
      </c>
      <c r="AK361" s="41">
        <f t="shared" si="142"/>
        <v>11.66143891655379</v>
      </c>
      <c r="AL361" s="41">
        <f>LN(D361+'Models training data'!$Y$4)</f>
        <v>7.1474429594022579</v>
      </c>
      <c r="AM361" s="41">
        <f>LN(E361+'Models training data'!$Y$5)</f>
        <v>5.5618201547486787</v>
      </c>
      <c r="AN361" s="41">
        <f>LN(F361+'Models training data'!$Y$6)</f>
        <v>6.6675531704838189</v>
      </c>
      <c r="AO361" s="41">
        <f>LN(G361+'Models training data'!$Y$7)</f>
        <v>5.2706264695645828</v>
      </c>
      <c r="AP361" s="41">
        <f t="shared" si="132"/>
        <v>1</v>
      </c>
      <c r="AQ361" s="41">
        <f t="shared" si="143"/>
        <v>1</v>
      </c>
      <c r="AR361" s="41">
        <f t="shared" si="144"/>
        <v>111740.63706423827</v>
      </c>
      <c r="AS361" s="41">
        <f t="shared" si="145"/>
        <v>121484.38032644481</v>
      </c>
      <c r="AT361" s="41">
        <f t="shared" si="146"/>
        <v>11.723776281005104</v>
      </c>
      <c r="AU361" s="41">
        <f t="shared" si="147"/>
        <v>116978.56470871782</v>
      </c>
      <c r="AV361" s="41">
        <f t="shared" si="148"/>
        <v>11.681933790031518</v>
      </c>
      <c r="AW361" s="41">
        <f t="shared" si="149"/>
        <v>116904.6281778905</v>
      </c>
      <c r="AX361" s="41">
        <f t="shared" si="150"/>
        <v>11.681210268335789</v>
      </c>
      <c r="AY361" s="41">
        <f t="shared" si="151"/>
        <v>11.407341825165748</v>
      </c>
      <c r="AZ361" s="41">
        <f t="shared" si="152"/>
        <v>11.592072022877137</v>
      </c>
    </row>
    <row r="362" spans="2:52" x14ac:dyDescent="0.25">
      <c r="B362" s="41" t="str">
        <f t="shared" si="153"/>
        <v>PA</v>
      </c>
      <c r="C362" s="46">
        <v>44793</v>
      </c>
      <c r="D362" s="45">
        <v>988.26843116320242</v>
      </c>
      <c r="E362" s="45">
        <v>197.23599826258925</v>
      </c>
      <c r="F362" s="45">
        <v>242.71512871746518</v>
      </c>
      <c r="G362" s="48">
        <v>123.24091630890742</v>
      </c>
      <c r="H362" s="44">
        <v>107515.01800817149</v>
      </c>
      <c r="I362" s="62">
        <f t="shared" si="133"/>
        <v>1551.4604744521641</v>
      </c>
      <c r="J362" s="41">
        <f t="shared" si="134"/>
        <v>2022</v>
      </c>
      <c r="K362" s="41">
        <f t="shared" si="135"/>
        <v>34</v>
      </c>
      <c r="L362" s="41">
        <f t="shared" si="136"/>
        <v>1156</v>
      </c>
      <c r="M362" s="41">
        <f t="shared" si="137"/>
        <v>7.0527210492323231</v>
      </c>
      <c r="N362" s="41">
        <f t="shared" si="138"/>
        <v>1</v>
      </c>
      <c r="O362" s="41">
        <f t="shared" si="139"/>
        <v>8</v>
      </c>
      <c r="P362" s="41">
        <f t="shared" si="140"/>
        <v>0</v>
      </c>
      <c r="Q362" s="41">
        <f t="shared" si="140"/>
        <v>0</v>
      </c>
      <c r="R362" s="41">
        <f t="shared" si="140"/>
        <v>0</v>
      </c>
      <c r="S362" s="41">
        <f t="shared" si="128"/>
        <v>0</v>
      </c>
      <c r="T362" s="41">
        <f t="shared" si="128"/>
        <v>0</v>
      </c>
      <c r="U362" s="41">
        <f t="shared" si="128"/>
        <v>0</v>
      </c>
      <c r="V362" s="41">
        <f t="shared" si="128"/>
        <v>0</v>
      </c>
      <c r="W362" s="41">
        <f t="shared" si="129"/>
        <v>1</v>
      </c>
      <c r="X362" s="41">
        <f t="shared" si="129"/>
        <v>0</v>
      </c>
      <c r="Y362" s="41">
        <f t="shared" si="129"/>
        <v>0</v>
      </c>
      <c r="Z362" s="41">
        <f t="shared" si="129"/>
        <v>0</v>
      </c>
      <c r="AA362" s="41">
        <f t="shared" si="130"/>
        <v>0</v>
      </c>
      <c r="AB362" s="41">
        <f t="shared" si="141"/>
        <v>0</v>
      </c>
      <c r="AC362" s="41">
        <f t="shared" si="141"/>
        <v>0</v>
      </c>
      <c r="AD362" s="41">
        <f t="shared" si="141"/>
        <v>0</v>
      </c>
      <c r="AE362" s="41">
        <f t="shared" si="131"/>
        <v>0</v>
      </c>
      <c r="AF362" s="41">
        <f t="shared" si="131"/>
        <v>1</v>
      </c>
      <c r="AG362" s="48">
        <v>988.26843116320242</v>
      </c>
      <c r="AH362" s="48">
        <v>197.23599826258925</v>
      </c>
      <c r="AI362" s="48">
        <v>242.71512871746518</v>
      </c>
      <c r="AJ362" s="48">
        <v>123.24091630890742</v>
      </c>
      <c r="AK362" s="41">
        <f t="shared" si="142"/>
        <v>11.585385819193979</v>
      </c>
      <c r="AL362" s="41">
        <f>LN(D362+'Models training data'!$Y$4)</f>
        <v>7.1542052433089482</v>
      </c>
      <c r="AM362" s="41">
        <f>LN(E362+'Models training data'!$Y$5)</f>
        <v>5.569290941555785</v>
      </c>
      <c r="AN362" s="41">
        <f>LN(F362+'Models training data'!$Y$6)</f>
        <v>5.6632854710570442</v>
      </c>
      <c r="AO362" s="41">
        <f>LN(G362+'Models training data'!$Y$7)</f>
        <v>5.1523914780777673</v>
      </c>
      <c r="AP362" s="41">
        <f t="shared" si="132"/>
        <v>1</v>
      </c>
      <c r="AQ362" s="41">
        <f t="shared" si="143"/>
        <v>1</v>
      </c>
      <c r="AR362" s="41">
        <f t="shared" si="144"/>
        <v>111716.24675115453</v>
      </c>
      <c r="AS362" s="41">
        <f t="shared" si="145"/>
        <v>121460.28293640309</v>
      </c>
      <c r="AT362" s="41">
        <f t="shared" si="146"/>
        <v>11.723518663740323</v>
      </c>
      <c r="AU362" s="41">
        <f t="shared" si="147"/>
        <v>116919.17345543701</v>
      </c>
      <c r="AV362" s="41">
        <f t="shared" si="148"/>
        <v>11.681166480546672</v>
      </c>
      <c r="AW362" s="41">
        <f t="shared" si="149"/>
        <v>116861.433741935</v>
      </c>
      <c r="AX362" s="41">
        <f t="shared" si="150"/>
        <v>11.68071304634427</v>
      </c>
      <c r="AY362" s="41">
        <f t="shared" si="151"/>
        <v>11.36021219192763</v>
      </c>
      <c r="AZ362" s="41">
        <f t="shared" si="152"/>
        <v>11.491026539975865</v>
      </c>
    </row>
    <row r="363" spans="2:52" x14ac:dyDescent="0.25">
      <c r="B363" s="41" t="str">
        <f t="shared" si="153"/>
        <v>PA</v>
      </c>
      <c r="C363" s="46">
        <v>44800</v>
      </c>
      <c r="D363" s="45">
        <v>997.32968748758208</v>
      </c>
      <c r="E363" s="45">
        <v>199.20788741881415</v>
      </c>
      <c r="F363" s="45">
        <v>194.56366155959392</v>
      </c>
      <c r="G363" s="48">
        <v>110.19682366817443</v>
      </c>
      <c r="H363" s="44">
        <v>105441.95740212254</v>
      </c>
      <c r="I363" s="62">
        <f t="shared" si="133"/>
        <v>1501.2980601341644</v>
      </c>
      <c r="J363" s="41">
        <f t="shared" si="134"/>
        <v>2022</v>
      </c>
      <c r="K363" s="41">
        <f t="shared" si="135"/>
        <v>35</v>
      </c>
      <c r="L363" s="41">
        <f t="shared" si="136"/>
        <v>1225</v>
      </c>
      <c r="M363" s="41">
        <f t="shared" si="137"/>
        <v>7.110696122978827</v>
      </c>
      <c r="N363" s="41">
        <f t="shared" si="138"/>
        <v>1</v>
      </c>
      <c r="O363" s="41">
        <f t="shared" si="139"/>
        <v>8</v>
      </c>
      <c r="P363" s="41">
        <f t="shared" si="140"/>
        <v>0</v>
      </c>
      <c r="Q363" s="41">
        <f t="shared" si="140"/>
        <v>0</v>
      </c>
      <c r="R363" s="41">
        <f t="shared" si="140"/>
        <v>0</v>
      </c>
      <c r="S363" s="41">
        <f t="shared" si="128"/>
        <v>0</v>
      </c>
      <c r="T363" s="41">
        <f t="shared" si="128"/>
        <v>0</v>
      </c>
      <c r="U363" s="41">
        <f t="shared" si="128"/>
        <v>0</v>
      </c>
      <c r="V363" s="41">
        <f t="shared" si="128"/>
        <v>0</v>
      </c>
      <c r="W363" s="41">
        <f t="shared" si="129"/>
        <v>1</v>
      </c>
      <c r="X363" s="41">
        <f t="shared" si="129"/>
        <v>0</v>
      </c>
      <c r="Y363" s="41">
        <f t="shared" si="129"/>
        <v>0</v>
      </c>
      <c r="Z363" s="41">
        <f t="shared" si="129"/>
        <v>0</v>
      </c>
      <c r="AA363" s="41">
        <f t="shared" si="130"/>
        <v>0</v>
      </c>
      <c r="AB363" s="41">
        <f t="shared" si="141"/>
        <v>0</v>
      </c>
      <c r="AC363" s="41">
        <f t="shared" si="141"/>
        <v>0</v>
      </c>
      <c r="AD363" s="41">
        <f t="shared" si="141"/>
        <v>0</v>
      </c>
      <c r="AE363" s="41">
        <f t="shared" si="131"/>
        <v>0</v>
      </c>
      <c r="AF363" s="41">
        <f t="shared" si="131"/>
        <v>1</v>
      </c>
      <c r="AG363" s="48">
        <v>997.32968748758208</v>
      </c>
      <c r="AH363" s="48">
        <v>199.20788741881415</v>
      </c>
      <c r="AI363" s="48">
        <v>194.56366155959392</v>
      </c>
      <c r="AJ363" s="48">
        <v>110.19682366817443</v>
      </c>
      <c r="AK363" s="41">
        <f t="shared" si="142"/>
        <v>11.565915913696445</v>
      </c>
      <c r="AL363" s="41">
        <f>LN(D363+'Models training data'!$Y$4)</f>
        <v>7.1612622939842296</v>
      </c>
      <c r="AM363" s="41">
        <f>LN(E363+'Models training data'!$Y$5)</f>
        <v>5.5767819881633613</v>
      </c>
      <c r="AN363" s="41">
        <f>LN(F363+'Models training data'!$Y$6)</f>
        <v>5.480397833608043</v>
      </c>
      <c r="AO363" s="41">
        <f>LN(G363+'Models training data'!$Y$7)</f>
        <v>5.0739246433478362</v>
      </c>
      <c r="AP363" s="41">
        <f t="shared" si="132"/>
        <v>1</v>
      </c>
      <c r="AQ363" s="41">
        <f t="shared" si="143"/>
        <v>1</v>
      </c>
      <c r="AR363" s="41">
        <f t="shared" si="144"/>
        <v>111691.85643807078</v>
      </c>
      <c r="AS363" s="41">
        <f t="shared" si="145"/>
        <v>121436.1855463614</v>
      </c>
      <c r="AT363" s="41">
        <f t="shared" si="146"/>
        <v>11.723261046475544</v>
      </c>
      <c r="AU363" s="41">
        <f t="shared" si="147"/>
        <v>116860.960900832</v>
      </c>
      <c r="AV363" s="41">
        <f t="shared" si="148"/>
        <v>11.680416116263517</v>
      </c>
      <c r="AW363" s="41">
        <f t="shared" si="149"/>
        <v>116819.49149658062</v>
      </c>
      <c r="AX363" s="41">
        <f t="shared" si="150"/>
        <v>11.680230238632985</v>
      </c>
      <c r="AY363" s="41">
        <f t="shared" si="151"/>
        <v>11.354219327383992</v>
      </c>
      <c r="AZ363" s="41">
        <f t="shared" si="152"/>
        <v>11.466004774268205</v>
      </c>
    </row>
    <row r="364" spans="2:52" x14ac:dyDescent="0.25">
      <c r="B364" s="41" t="str">
        <f t="shared" si="153"/>
        <v>PA</v>
      </c>
      <c r="C364" s="46">
        <v>44807</v>
      </c>
      <c r="D364" s="45">
        <v>1006.7279847713812</v>
      </c>
      <c r="E364" s="45">
        <v>201.19973087980179</v>
      </c>
      <c r="F364" s="45">
        <v>191.45143633068534</v>
      </c>
      <c r="G364" s="48">
        <v>99.105141200372785</v>
      </c>
      <c r="H364" s="44">
        <v>101712.62460027245</v>
      </c>
      <c r="I364" s="62">
        <f t="shared" si="133"/>
        <v>1498.4842931822411</v>
      </c>
      <c r="J364" s="41">
        <f t="shared" si="134"/>
        <v>2022</v>
      </c>
      <c r="K364" s="41">
        <f t="shared" si="135"/>
        <v>36</v>
      </c>
      <c r="L364" s="41">
        <f t="shared" si="136"/>
        <v>1296</v>
      </c>
      <c r="M364" s="41">
        <f t="shared" si="137"/>
        <v>7.1670378769122198</v>
      </c>
      <c r="N364" s="41">
        <f t="shared" si="138"/>
        <v>1</v>
      </c>
      <c r="O364" s="41">
        <f t="shared" si="139"/>
        <v>9</v>
      </c>
      <c r="P364" s="41">
        <f t="shared" si="140"/>
        <v>0</v>
      </c>
      <c r="Q364" s="41">
        <f t="shared" si="140"/>
        <v>0</v>
      </c>
      <c r="R364" s="41">
        <f t="shared" si="140"/>
        <v>0</v>
      </c>
      <c r="S364" s="41">
        <f t="shared" si="128"/>
        <v>0</v>
      </c>
      <c r="T364" s="41">
        <f t="shared" si="128"/>
        <v>0</v>
      </c>
      <c r="U364" s="41">
        <f t="shared" si="128"/>
        <v>0</v>
      </c>
      <c r="V364" s="41">
        <f t="shared" si="128"/>
        <v>0</v>
      </c>
      <c r="W364" s="41">
        <f t="shared" si="129"/>
        <v>0</v>
      </c>
      <c r="X364" s="41">
        <f t="shared" si="129"/>
        <v>1</v>
      </c>
      <c r="Y364" s="41">
        <f t="shared" si="129"/>
        <v>0</v>
      </c>
      <c r="Z364" s="41">
        <f t="shared" si="129"/>
        <v>0</v>
      </c>
      <c r="AA364" s="41">
        <f t="shared" si="130"/>
        <v>0</v>
      </c>
      <c r="AB364" s="41">
        <f t="shared" si="141"/>
        <v>0</v>
      </c>
      <c r="AC364" s="41">
        <f t="shared" si="141"/>
        <v>0</v>
      </c>
      <c r="AD364" s="41">
        <f t="shared" si="141"/>
        <v>0</v>
      </c>
      <c r="AE364" s="41">
        <f t="shared" si="131"/>
        <v>0</v>
      </c>
      <c r="AF364" s="41">
        <f t="shared" si="131"/>
        <v>1</v>
      </c>
      <c r="AG364" s="48">
        <v>1006.7279847713812</v>
      </c>
      <c r="AH364" s="48">
        <v>201.19973087980179</v>
      </c>
      <c r="AI364" s="48">
        <v>191.45143633068534</v>
      </c>
      <c r="AJ364" s="48">
        <v>99.105141200372785</v>
      </c>
      <c r="AK364" s="41">
        <f t="shared" si="142"/>
        <v>11.529906710028348</v>
      </c>
      <c r="AL364" s="41">
        <f>LN(D364+'Models training data'!$Y$4)</f>
        <v>7.1685296000230778</v>
      </c>
      <c r="AM364" s="41">
        <f>LN(E364+'Models training data'!$Y$5)</f>
        <v>5.584292295279992</v>
      </c>
      <c r="AN364" s="41">
        <f>LN(F364+'Models training data'!$Y$6)</f>
        <v>5.4673422472632751</v>
      </c>
      <c r="AO364" s="41">
        <f>LN(G364+'Models training data'!$Y$7)</f>
        <v>5.0019885169878551</v>
      </c>
      <c r="AP364" s="41">
        <f t="shared" si="132"/>
        <v>1</v>
      </c>
      <c r="AQ364" s="41">
        <f t="shared" si="143"/>
        <v>1</v>
      </c>
      <c r="AR364" s="41">
        <f t="shared" si="144"/>
        <v>102291.61539599948</v>
      </c>
      <c r="AS364" s="41">
        <f t="shared" si="145"/>
        <v>113324.27673221362</v>
      </c>
      <c r="AT364" s="41">
        <f t="shared" si="146"/>
        <v>11.645476713479809</v>
      </c>
      <c r="AU364" s="41">
        <f t="shared" si="147"/>
        <v>116803.92704490283</v>
      </c>
      <c r="AV364" s="41">
        <f t="shared" si="148"/>
        <v>11.679682697182052</v>
      </c>
      <c r="AW364" s="41">
        <f t="shared" si="149"/>
        <v>116778.73088146691</v>
      </c>
      <c r="AX364" s="41">
        <f t="shared" si="150"/>
        <v>11.679761032963921</v>
      </c>
      <c r="AY364" s="41">
        <f t="shared" si="151"/>
        <v>11.352523469275049</v>
      </c>
      <c r="AZ364" s="41">
        <f t="shared" si="152"/>
        <v>11.456493855746793</v>
      </c>
    </row>
    <row r="365" spans="2:52" x14ac:dyDescent="0.25">
      <c r="B365" s="41" t="str">
        <f t="shared" si="153"/>
        <v>PA</v>
      </c>
      <c r="C365" s="46">
        <v>44814</v>
      </c>
      <c r="D365" s="45">
        <v>1016.3927649053414</v>
      </c>
      <c r="E365" s="45">
        <v>203.21161048199954</v>
      </c>
      <c r="F365" s="45">
        <v>192.8601645095417</v>
      </c>
      <c r="G365" s="48">
        <v>107.81236041111677</v>
      </c>
      <c r="H365" s="44">
        <v>102326.28174067808</v>
      </c>
      <c r="I365" s="62">
        <f t="shared" si="133"/>
        <v>1520.2769003079993</v>
      </c>
      <c r="J365" s="41">
        <f t="shared" si="134"/>
        <v>2022</v>
      </c>
      <c r="K365" s="41">
        <f t="shared" si="135"/>
        <v>37</v>
      </c>
      <c r="L365" s="41">
        <f t="shared" si="136"/>
        <v>1369</v>
      </c>
      <c r="M365" s="41">
        <f t="shared" si="137"/>
        <v>7.2218358252884487</v>
      </c>
      <c r="N365" s="41">
        <f t="shared" si="138"/>
        <v>1</v>
      </c>
      <c r="O365" s="41">
        <f t="shared" si="139"/>
        <v>9</v>
      </c>
      <c r="P365" s="41">
        <f t="shared" si="140"/>
        <v>0</v>
      </c>
      <c r="Q365" s="41">
        <f t="shared" si="140"/>
        <v>0</v>
      </c>
      <c r="R365" s="41">
        <f t="shared" si="140"/>
        <v>0</v>
      </c>
      <c r="S365" s="41">
        <f t="shared" si="128"/>
        <v>0</v>
      </c>
      <c r="T365" s="41">
        <f t="shared" si="128"/>
        <v>0</v>
      </c>
      <c r="U365" s="41">
        <f t="shared" si="128"/>
        <v>0</v>
      </c>
      <c r="V365" s="41">
        <f t="shared" si="128"/>
        <v>0</v>
      </c>
      <c r="W365" s="41">
        <f t="shared" si="129"/>
        <v>0</v>
      </c>
      <c r="X365" s="41">
        <f t="shared" si="129"/>
        <v>1</v>
      </c>
      <c r="Y365" s="41">
        <f t="shared" si="129"/>
        <v>0</v>
      </c>
      <c r="Z365" s="41">
        <f t="shared" si="129"/>
        <v>0</v>
      </c>
      <c r="AA365" s="41">
        <f t="shared" si="130"/>
        <v>0</v>
      </c>
      <c r="AB365" s="41">
        <f t="shared" si="141"/>
        <v>0</v>
      </c>
      <c r="AC365" s="41">
        <f t="shared" si="141"/>
        <v>0</v>
      </c>
      <c r="AD365" s="41">
        <f t="shared" si="141"/>
        <v>0</v>
      </c>
      <c r="AE365" s="41">
        <f t="shared" si="131"/>
        <v>0</v>
      </c>
      <c r="AF365" s="41">
        <f t="shared" si="131"/>
        <v>1</v>
      </c>
      <c r="AG365" s="48">
        <v>1016.3927649053414</v>
      </c>
      <c r="AH365" s="48">
        <v>203.21161048199954</v>
      </c>
      <c r="AI365" s="48">
        <v>192.8601645095417</v>
      </c>
      <c r="AJ365" s="48">
        <v>107.81236041111677</v>
      </c>
      <c r="AK365" s="41">
        <f t="shared" si="142"/>
        <v>11.535921827455404</v>
      </c>
      <c r="AL365" s="41">
        <f>LN(D365+'Models training data'!$Y$4)</f>
        <v>7.1759482893781383</v>
      </c>
      <c r="AM365" s="41">
        <f>LN(E365+'Models training data'!$Y$5)</f>
        <v>5.5918213200437634</v>
      </c>
      <c r="AN365" s="41">
        <f>LN(F365+'Models training data'!$Y$6)</f>
        <v>5.4732728955992176</v>
      </c>
      <c r="AO365" s="41">
        <f>LN(G365+'Models training data'!$Y$7)</f>
        <v>5.0588906741744948</v>
      </c>
      <c r="AP365" s="41">
        <f t="shared" si="132"/>
        <v>1</v>
      </c>
      <c r="AQ365" s="41">
        <f t="shared" si="143"/>
        <v>1</v>
      </c>
      <c r="AR365" s="41">
        <f t="shared" si="144"/>
        <v>102267.22508291574</v>
      </c>
      <c r="AS365" s="41">
        <f t="shared" si="145"/>
        <v>113300.17934217192</v>
      </c>
      <c r="AT365" s="41">
        <f t="shared" si="146"/>
        <v>11.64521909621503</v>
      </c>
      <c r="AU365" s="41">
        <f t="shared" si="147"/>
        <v>116748.07188764946</v>
      </c>
      <c r="AV365" s="41">
        <f t="shared" si="148"/>
        <v>11.678966223302279</v>
      </c>
      <c r="AW365" s="41">
        <f t="shared" si="149"/>
        <v>116739.08713723016</v>
      </c>
      <c r="AX365" s="41">
        <f t="shared" si="150"/>
        <v>11.67930468387579</v>
      </c>
      <c r="AY365" s="41">
        <f t="shared" si="151"/>
        <v>11.35439297344859</v>
      </c>
      <c r="AZ365" s="41">
        <f t="shared" si="152"/>
        <v>11.464645276454057</v>
      </c>
    </row>
    <row r="366" spans="2:52" x14ac:dyDescent="0.25">
      <c r="B366" s="41" t="str">
        <f t="shared" si="153"/>
        <v>PA</v>
      </c>
      <c r="C366" s="46">
        <v>44821</v>
      </c>
      <c r="D366" s="45">
        <v>1026.2749427547674</v>
      </c>
      <c r="E366" s="45">
        <v>205.24366773351943</v>
      </c>
      <c r="F366" s="45">
        <v>909.88415364152058</v>
      </c>
      <c r="G366" s="48">
        <v>659.03961925828526</v>
      </c>
      <c r="H366" s="44">
        <v>123381.54999848349</v>
      </c>
      <c r="I366" s="62">
        <f t="shared" si="133"/>
        <v>2800.4423833880928</v>
      </c>
      <c r="J366" s="41">
        <f t="shared" si="134"/>
        <v>2022</v>
      </c>
      <c r="K366" s="41">
        <f t="shared" si="135"/>
        <v>38</v>
      </c>
      <c r="L366" s="41">
        <f t="shared" si="136"/>
        <v>1444</v>
      </c>
      <c r="M366" s="41">
        <f t="shared" si="137"/>
        <v>7.2751723194527713</v>
      </c>
      <c r="N366" s="41">
        <f t="shared" si="138"/>
        <v>1</v>
      </c>
      <c r="O366" s="41">
        <f t="shared" si="139"/>
        <v>9</v>
      </c>
      <c r="P366" s="41">
        <f t="shared" si="140"/>
        <v>0</v>
      </c>
      <c r="Q366" s="41">
        <f t="shared" si="140"/>
        <v>0</v>
      </c>
      <c r="R366" s="41">
        <f t="shared" si="140"/>
        <v>0</v>
      </c>
      <c r="S366" s="41">
        <f t="shared" si="128"/>
        <v>0</v>
      </c>
      <c r="T366" s="41">
        <f t="shared" si="128"/>
        <v>0</v>
      </c>
      <c r="U366" s="41">
        <f t="shared" si="128"/>
        <v>0</v>
      </c>
      <c r="V366" s="41">
        <f t="shared" si="128"/>
        <v>0</v>
      </c>
      <c r="W366" s="41">
        <f t="shared" si="129"/>
        <v>0</v>
      </c>
      <c r="X366" s="41">
        <f t="shared" si="129"/>
        <v>1</v>
      </c>
      <c r="Y366" s="41">
        <f t="shared" si="129"/>
        <v>0</v>
      </c>
      <c r="Z366" s="41">
        <f t="shared" si="129"/>
        <v>0</v>
      </c>
      <c r="AA366" s="41">
        <f t="shared" si="130"/>
        <v>0</v>
      </c>
      <c r="AB366" s="41">
        <f t="shared" si="141"/>
        <v>0</v>
      </c>
      <c r="AC366" s="41">
        <f t="shared" si="141"/>
        <v>0</v>
      </c>
      <c r="AD366" s="41">
        <f t="shared" si="141"/>
        <v>0</v>
      </c>
      <c r="AE366" s="41">
        <f t="shared" si="131"/>
        <v>0</v>
      </c>
      <c r="AF366" s="41">
        <f t="shared" si="131"/>
        <v>1</v>
      </c>
      <c r="AG366" s="48">
        <v>1026.2749427547674</v>
      </c>
      <c r="AH366" s="48">
        <v>205.24366773351943</v>
      </c>
      <c r="AI366" s="48">
        <v>909.88415364152058</v>
      </c>
      <c r="AJ366" s="48">
        <v>659.03961925828526</v>
      </c>
      <c r="AK366" s="41">
        <f t="shared" si="142"/>
        <v>11.723036865486497</v>
      </c>
      <c r="AL366" s="41">
        <f>LN(D366+'Models training data'!$Y$4)</f>
        <v>7.1834773704944439</v>
      </c>
      <c r="AM366" s="41">
        <f>LN(E366+'Models training data'!$Y$5)</f>
        <v>5.5993687460343997</v>
      </c>
      <c r="AN366" s="41">
        <f>LN(F366+'Models training data'!$Y$6)</f>
        <v>6.8619863157816399</v>
      </c>
      <c r="AO366" s="41">
        <f>LN(G366+'Models training data'!$Y$7)</f>
        <v>6.5633519482357441</v>
      </c>
      <c r="AP366" s="41">
        <f t="shared" si="132"/>
        <v>1</v>
      </c>
      <c r="AQ366" s="41">
        <f t="shared" si="143"/>
        <v>1</v>
      </c>
      <c r="AR366" s="41">
        <f t="shared" si="144"/>
        <v>102242.834769832</v>
      </c>
      <c r="AS366" s="41">
        <f t="shared" si="145"/>
        <v>113276.08195213022</v>
      </c>
      <c r="AT366" s="41">
        <f t="shared" si="146"/>
        <v>11.644961478950249</v>
      </c>
      <c r="AU366" s="41">
        <f t="shared" si="147"/>
        <v>116693.39542907191</v>
      </c>
      <c r="AV366" s="41">
        <f t="shared" si="148"/>
        <v>11.678266694624195</v>
      </c>
      <c r="AW366" s="41">
        <f t="shared" si="149"/>
        <v>116700.50068653647</v>
      </c>
      <c r="AX366" s="41">
        <f t="shared" si="150"/>
        <v>11.67886050555895</v>
      </c>
      <c r="AY366" s="41">
        <f t="shared" si="151"/>
        <v>11.505982713032591</v>
      </c>
      <c r="AZ366" s="41">
        <f t="shared" si="152"/>
        <v>11.772412954672804</v>
      </c>
    </row>
    <row r="367" spans="2:52" x14ac:dyDescent="0.25">
      <c r="B367" s="41" t="str">
        <f t="shared" si="153"/>
        <v>PA</v>
      </c>
      <c r="C367" s="46">
        <v>44828</v>
      </c>
      <c r="D367" s="45">
        <v>1036.3404673225757</v>
      </c>
      <c r="E367" s="45">
        <v>207.29607498420455</v>
      </c>
      <c r="F367" s="45">
        <v>1026.1164594142467</v>
      </c>
      <c r="G367" s="48">
        <v>749.32331632962109</v>
      </c>
      <c r="H367" s="44">
        <v>125021.69355763948</v>
      </c>
      <c r="I367" s="62">
        <f t="shared" si="133"/>
        <v>3019.0763180506483</v>
      </c>
      <c r="J367" s="41">
        <f t="shared" si="134"/>
        <v>2022</v>
      </c>
      <c r="K367" s="41">
        <f t="shared" si="135"/>
        <v>39</v>
      </c>
      <c r="L367" s="41">
        <f t="shared" si="136"/>
        <v>1521</v>
      </c>
      <c r="M367" s="41">
        <f t="shared" si="137"/>
        <v>7.3271232922592926</v>
      </c>
      <c r="N367" s="41">
        <f t="shared" si="138"/>
        <v>1</v>
      </c>
      <c r="O367" s="41">
        <f t="shared" si="139"/>
        <v>9</v>
      </c>
      <c r="P367" s="41">
        <f t="shared" si="140"/>
        <v>0</v>
      </c>
      <c r="Q367" s="41">
        <f t="shared" si="140"/>
        <v>0</v>
      </c>
      <c r="R367" s="41">
        <f t="shared" si="140"/>
        <v>0</v>
      </c>
      <c r="S367" s="41">
        <f t="shared" si="128"/>
        <v>0</v>
      </c>
      <c r="T367" s="41">
        <f t="shared" si="128"/>
        <v>0</v>
      </c>
      <c r="U367" s="41">
        <f t="shared" si="128"/>
        <v>0</v>
      </c>
      <c r="V367" s="41">
        <f t="shared" si="128"/>
        <v>0</v>
      </c>
      <c r="W367" s="41">
        <f t="shared" si="129"/>
        <v>0</v>
      </c>
      <c r="X367" s="41">
        <f t="shared" si="129"/>
        <v>1</v>
      </c>
      <c r="Y367" s="41">
        <f t="shared" si="129"/>
        <v>0</v>
      </c>
      <c r="Z367" s="41">
        <f t="shared" si="129"/>
        <v>0</v>
      </c>
      <c r="AA367" s="41">
        <f t="shared" si="130"/>
        <v>0</v>
      </c>
      <c r="AB367" s="41">
        <f t="shared" si="141"/>
        <v>0</v>
      </c>
      <c r="AC367" s="41">
        <f t="shared" si="141"/>
        <v>0</v>
      </c>
      <c r="AD367" s="41">
        <f t="shared" si="141"/>
        <v>0</v>
      </c>
      <c r="AE367" s="41">
        <f t="shared" si="131"/>
        <v>0</v>
      </c>
      <c r="AF367" s="41">
        <f t="shared" si="131"/>
        <v>1</v>
      </c>
      <c r="AG367" s="48">
        <v>1036.3404673225757</v>
      </c>
      <c r="AH367" s="48">
        <v>207.29607498420455</v>
      </c>
      <c r="AI367" s="48">
        <v>1026.1164594142467</v>
      </c>
      <c r="AJ367" s="48">
        <v>749.32331632962109</v>
      </c>
      <c r="AK367" s="41">
        <f t="shared" si="142"/>
        <v>11.736242549687763</v>
      </c>
      <c r="AL367" s="41">
        <f>LN(D367+'Models training data'!$Y$4)</f>
        <v>7.1910883068149412</v>
      </c>
      <c r="AM367" s="41">
        <f>LN(E367+'Models training data'!$Y$5)</f>
        <v>5.6069343691291973</v>
      </c>
      <c r="AN367" s="41">
        <f>LN(F367+'Models training data'!$Y$6)</f>
        <v>6.9768100956237795</v>
      </c>
      <c r="AO367" s="41">
        <f>LN(G367+'Models training data'!$Y$7)</f>
        <v>6.6832692643949008</v>
      </c>
      <c r="AP367" s="41">
        <f t="shared" si="132"/>
        <v>1</v>
      </c>
      <c r="AQ367" s="41">
        <f t="shared" si="143"/>
        <v>1</v>
      </c>
      <c r="AR367" s="41">
        <f t="shared" si="144"/>
        <v>102218.44445674826</v>
      </c>
      <c r="AS367" s="41">
        <f t="shared" si="145"/>
        <v>113251.98456208852</v>
      </c>
      <c r="AT367" s="41">
        <f t="shared" si="146"/>
        <v>11.644703861685469</v>
      </c>
      <c r="AU367" s="41">
        <f t="shared" si="147"/>
        <v>116639.8976691702</v>
      </c>
      <c r="AV367" s="41">
        <f t="shared" si="148"/>
        <v>11.677584111147803</v>
      </c>
      <c r="AW367" s="41">
        <f t="shared" si="149"/>
        <v>116662.91659552907</v>
      </c>
      <c r="AX367" s="41">
        <f t="shared" si="150"/>
        <v>11.678427865655991</v>
      </c>
      <c r="AY367" s="41">
        <f t="shared" si="151"/>
        <v>11.531014695209171</v>
      </c>
      <c r="AZ367" s="41">
        <f t="shared" si="152"/>
        <v>11.797824708751151</v>
      </c>
    </row>
    <row r="368" spans="2:52" x14ac:dyDescent="0.25">
      <c r="B368" s="41" t="str">
        <f t="shared" si="153"/>
        <v>PA</v>
      </c>
      <c r="C368" s="46">
        <v>44835</v>
      </c>
      <c r="D368" s="45">
        <v>1046.565814593984</v>
      </c>
      <c r="E368" s="45">
        <v>209.36902102072156</v>
      </c>
      <c r="F368" s="45">
        <v>1084.4960921940242</v>
      </c>
      <c r="G368" s="48">
        <v>774.75618332941815</v>
      </c>
      <c r="H368" s="44">
        <v>117976.12986564926</v>
      </c>
      <c r="I368" s="62">
        <f t="shared" si="133"/>
        <v>3115.1871111381479</v>
      </c>
      <c r="J368" s="41">
        <f t="shared" si="134"/>
        <v>2022</v>
      </c>
      <c r="K368" s="41">
        <f t="shared" si="135"/>
        <v>40</v>
      </c>
      <c r="L368" s="41">
        <f t="shared" si="136"/>
        <v>1600</v>
      </c>
      <c r="M368" s="41">
        <f t="shared" si="137"/>
        <v>7.3777589082278725</v>
      </c>
      <c r="N368" s="41">
        <f t="shared" si="138"/>
        <v>1</v>
      </c>
      <c r="O368" s="41">
        <f t="shared" si="139"/>
        <v>10</v>
      </c>
      <c r="P368" s="41">
        <f t="shared" si="140"/>
        <v>0</v>
      </c>
      <c r="Q368" s="41">
        <f t="shared" si="140"/>
        <v>0</v>
      </c>
      <c r="R368" s="41">
        <f t="shared" si="140"/>
        <v>0</v>
      </c>
      <c r="S368" s="41">
        <f t="shared" si="128"/>
        <v>0</v>
      </c>
      <c r="T368" s="41">
        <f t="shared" si="128"/>
        <v>0</v>
      </c>
      <c r="U368" s="41">
        <f t="shared" si="128"/>
        <v>0</v>
      </c>
      <c r="V368" s="41">
        <f t="shared" si="128"/>
        <v>0</v>
      </c>
      <c r="W368" s="41">
        <f t="shared" si="129"/>
        <v>0</v>
      </c>
      <c r="X368" s="41">
        <f t="shared" si="129"/>
        <v>0</v>
      </c>
      <c r="Y368" s="41">
        <f t="shared" si="129"/>
        <v>1</v>
      </c>
      <c r="Z368" s="41">
        <f t="shared" si="129"/>
        <v>0</v>
      </c>
      <c r="AA368" s="41">
        <f t="shared" si="130"/>
        <v>0</v>
      </c>
      <c r="AB368" s="41">
        <f t="shared" si="141"/>
        <v>0</v>
      </c>
      <c r="AC368" s="41">
        <f t="shared" si="141"/>
        <v>0</v>
      </c>
      <c r="AD368" s="41">
        <f t="shared" si="141"/>
        <v>0</v>
      </c>
      <c r="AE368" s="41">
        <f t="shared" si="131"/>
        <v>0</v>
      </c>
      <c r="AF368" s="41">
        <f t="shared" si="131"/>
        <v>1</v>
      </c>
      <c r="AG368" s="48">
        <v>1046.565814593984</v>
      </c>
      <c r="AH368" s="48">
        <v>209.36902102072156</v>
      </c>
      <c r="AI368" s="48">
        <v>1084.4960921940242</v>
      </c>
      <c r="AJ368" s="48">
        <v>774.75618332941815</v>
      </c>
      <c r="AK368" s="41">
        <f t="shared" si="142"/>
        <v>11.678237593710408</v>
      </c>
      <c r="AL368" s="41">
        <f>LN(D368+'Models training data'!$Y$4)</f>
        <v>7.1987612304567312</v>
      </c>
      <c r="AM368" s="41">
        <f>LN(E368+'Models training data'!$Y$5)</f>
        <v>5.6145180408570008</v>
      </c>
      <c r="AN368" s="41">
        <f>LN(F368+'Models training data'!$Y$6)</f>
        <v>7.0298619109200384</v>
      </c>
      <c r="AO368" s="41">
        <f>LN(G368+'Models training data'!$Y$7)</f>
        <v>6.7146068630299425</v>
      </c>
      <c r="AP368" s="41">
        <f t="shared" si="132"/>
        <v>1</v>
      </c>
      <c r="AQ368" s="41">
        <f t="shared" si="143"/>
        <v>1</v>
      </c>
      <c r="AR368" s="41">
        <f t="shared" si="144"/>
        <v>88741.395299572498</v>
      </c>
      <c r="AS368" s="41">
        <f t="shared" si="145"/>
        <v>99775.618892010869</v>
      </c>
      <c r="AT368" s="41">
        <f t="shared" si="146"/>
        <v>11.499530749711109</v>
      </c>
      <c r="AU368" s="41">
        <f t="shared" si="147"/>
        <v>99695.339188724232</v>
      </c>
      <c r="AV368" s="41">
        <f t="shared" si="148"/>
        <v>11.498434919221749</v>
      </c>
      <c r="AW368" s="41">
        <f t="shared" si="149"/>
        <v>99756.729732383523</v>
      </c>
      <c r="AX368" s="41">
        <f t="shared" si="150"/>
        <v>11.499814249109303</v>
      </c>
      <c r="AY368" s="41">
        <f t="shared" si="151"/>
        <v>11.540600788199134</v>
      </c>
      <c r="AZ368" s="41">
        <f t="shared" si="152"/>
        <v>11.806880492552457</v>
      </c>
    </row>
    <row r="369" spans="2:52" x14ac:dyDescent="0.25">
      <c r="B369" s="41" t="str">
        <f t="shared" si="153"/>
        <v>PA</v>
      </c>
      <c r="C369" s="46">
        <v>44842</v>
      </c>
      <c r="D369" s="45">
        <v>1056.9348325586516</v>
      </c>
      <c r="E369" s="45">
        <v>211.46270387426625</v>
      </c>
      <c r="F369" s="45">
        <v>204.54998324691732</v>
      </c>
      <c r="G369" s="48">
        <v>122.47561833294182</v>
      </c>
      <c r="H369" s="44">
        <v>96091.259044020611</v>
      </c>
      <c r="I369" s="62">
        <f t="shared" si="133"/>
        <v>1595.4231380127769</v>
      </c>
      <c r="J369" s="41">
        <f t="shared" si="134"/>
        <v>2022</v>
      </c>
      <c r="K369" s="41">
        <f t="shared" si="135"/>
        <v>41</v>
      </c>
      <c r="L369" s="41">
        <f t="shared" si="136"/>
        <v>1681</v>
      </c>
      <c r="M369" s="41">
        <f t="shared" si="137"/>
        <v>7.4271441334086159</v>
      </c>
      <c r="N369" s="41">
        <f t="shared" si="138"/>
        <v>1</v>
      </c>
      <c r="O369" s="41">
        <f t="shared" si="139"/>
        <v>10</v>
      </c>
      <c r="P369" s="41">
        <f t="shared" si="140"/>
        <v>0</v>
      </c>
      <c r="Q369" s="41">
        <f t="shared" si="140"/>
        <v>0</v>
      </c>
      <c r="R369" s="41">
        <f t="shared" si="140"/>
        <v>0</v>
      </c>
      <c r="S369" s="41">
        <f t="shared" si="128"/>
        <v>0</v>
      </c>
      <c r="T369" s="41">
        <f t="shared" si="128"/>
        <v>0</v>
      </c>
      <c r="U369" s="41">
        <f t="shared" si="128"/>
        <v>0</v>
      </c>
      <c r="V369" s="41">
        <f t="shared" si="128"/>
        <v>0</v>
      </c>
      <c r="W369" s="41">
        <f t="shared" si="129"/>
        <v>0</v>
      </c>
      <c r="X369" s="41">
        <f t="shared" si="129"/>
        <v>0</v>
      </c>
      <c r="Y369" s="41">
        <f t="shared" si="129"/>
        <v>1</v>
      </c>
      <c r="Z369" s="41">
        <f t="shared" si="129"/>
        <v>0</v>
      </c>
      <c r="AA369" s="41">
        <f t="shared" si="130"/>
        <v>0</v>
      </c>
      <c r="AB369" s="41">
        <f t="shared" si="141"/>
        <v>0</v>
      </c>
      <c r="AC369" s="41">
        <f t="shared" si="141"/>
        <v>0</v>
      </c>
      <c r="AD369" s="41">
        <f t="shared" si="141"/>
        <v>0</v>
      </c>
      <c r="AE369" s="41">
        <f t="shared" si="131"/>
        <v>0</v>
      </c>
      <c r="AF369" s="41">
        <f t="shared" si="131"/>
        <v>1</v>
      </c>
      <c r="AG369" s="48">
        <v>1056.9348325586516</v>
      </c>
      <c r="AH369" s="48">
        <v>211.46270387426625</v>
      </c>
      <c r="AI369" s="48">
        <v>204.54998324691732</v>
      </c>
      <c r="AJ369" s="48">
        <v>122.47561833294182</v>
      </c>
      <c r="AK369" s="41">
        <f t="shared" si="142"/>
        <v>11.473053633943518</v>
      </c>
      <c r="AL369" s="41">
        <f>LN(D369+'Models training data'!$Y$4)</f>
        <v>7.2064823034733791</v>
      </c>
      <c r="AM369" s="41">
        <f>LN(E369+'Models training data'!$Y$5)</f>
        <v>5.6221196402899807</v>
      </c>
      <c r="AN369" s="41">
        <f>LN(F369+'Models training data'!$Y$6)</f>
        <v>5.5211747454209243</v>
      </c>
      <c r="AO369" s="41">
        <f>LN(G369+'Models training data'!$Y$7)</f>
        <v>5.1479539755619017</v>
      </c>
      <c r="AP369" s="41">
        <f t="shared" si="132"/>
        <v>1</v>
      </c>
      <c r="AQ369" s="41">
        <f t="shared" si="143"/>
        <v>1</v>
      </c>
      <c r="AR369" s="41">
        <f t="shared" si="144"/>
        <v>88717.004986488755</v>
      </c>
      <c r="AS369" s="41">
        <f t="shared" si="145"/>
        <v>99751.521501969168</v>
      </c>
      <c r="AT369" s="41">
        <f t="shared" si="146"/>
        <v>11.49927313244633</v>
      </c>
      <c r="AU369" s="41">
        <f t="shared" si="147"/>
        <v>99644.198826174135</v>
      </c>
      <c r="AV369" s="41">
        <f t="shared" si="148"/>
        <v>11.497786226148738</v>
      </c>
      <c r="AW369" s="41">
        <f t="shared" si="149"/>
        <v>99721.001839384728</v>
      </c>
      <c r="AX369" s="41">
        <f t="shared" si="150"/>
        <v>11.499402976367417</v>
      </c>
      <c r="AY369" s="41">
        <f t="shared" si="151"/>
        <v>11.35925338730369</v>
      </c>
      <c r="AZ369" s="41">
        <f t="shared" si="152"/>
        <v>11.482136298499686</v>
      </c>
    </row>
    <row r="370" spans="2:52" x14ac:dyDescent="0.25">
      <c r="B370" s="41" t="str">
        <f t="shared" si="153"/>
        <v>PA</v>
      </c>
      <c r="C370" s="46">
        <v>44849</v>
      </c>
      <c r="D370" s="45">
        <v>1067.4365327573475</v>
      </c>
      <c r="E370" s="45">
        <v>213.57732723467765</v>
      </c>
      <c r="F370" s="45">
        <v>117.51637609248181</v>
      </c>
      <c r="G370" s="48">
        <v>60.08066371010792</v>
      </c>
      <c r="H370" s="44">
        <v>88308.043844081258</v>
      </c>
      <c r="I370" s="62">
        <f t="shared" si="133"/>
        <v>1458.6108997946149</v>
      </c>
      <c r="J370" s="41">
        <f t="shared" si="134"/>
        <v>2022</v>
      </c>
      <c r="K370" s="41">
        <f t="shared" si="135"/>
        <v>42</v>
      </c>
      <c r="L370" s="41">
        <f t="shared" si="136"/>
        <v>1764</v>
      </c>
      <c r="M370" s="41">
        <f t="shared" si="137"/>
        <v>7.4753392365667368</v>
      </c>
      <c r="N370" s="41">
        <f t="shared" si="138"/>
        <v>1</v>
      </c>
      <c r="O370" s="41">
        <f t="shared" si="139"/>
        <v>10</v>
      </c>
      <c r="P370" s="41">
        <f t="shared" si="140"/>
        <v>0</v>
      </c>
      <c r="Q370" s="41">
        <f t="shared" si="140"/>
        <v>0</v>
      </c>
      <c r="R370" s="41">
        <f t="shared" si="140"/>
        <v>0</v>
      </c>
      <c r="S370" s="41">
        <f t="shared" si="128"/>
        <v>0</v>
      </c>
      <c r="T370" s="41">
        <f t="shared" si="128"/>
        <v>0</v>
      </c>
      <c r="U370" s="41">
        <f t="shared" si="128"/>
        <v>0</v>
      </c>
      <c r="V370" s="41">
        <f t="shared" si="128"/>
        <v>0</v>
      </c>
      <c r="W370" s="41">
        <f t="shared" si="129"/>
        <v>0</v>
      </c>
      <c r="X370" s="41">
        <f t="shared" si="129"/>
        <v>0</v>
      </c>
      <c r="Y370" s="41">
        <f t="shared" si="129"/>
        <v>1</v>
      </c>
      <c r="Z370" s="41">
        <f t="shared" si="129"/>
        <v>0</v>
      </c>
      <c r="AA370" s="41">
        <f t="shared" si="130"/>
        <v>0</v>
      </c>
      <c r="AB370" s="41">
        <f t="shared" si="141"/>
        <v>0</v>
      </c>
      <c r="AC370" s="41">
        <f t="shared" si="141"/>
        <v>0</v>
      </c>
      <c r="AD370" s="41">
        <f t="shared" si="141"/>
        <v>0</v>
      </c>
      <c r="AE370" s="41">
        <f t="shared" si="131"/>
        <v>0</v>
      </c>
      <c r="AF370" s="41">
        <f t="shared" si="131"/>
        <v>1</v>
      </c>
      <c r="AG370" s="48">
        <v>1067.4365327573475</v>
      </c>
      <c r="AH370" s="48">
        <v>213.57732723467765</v>
      </c>
      <c r="AI370" s="48">
        <v>117.51637609248181</v>
      </c>
      <c r="AJ370" s="48">
        <v>60.08066371010792</v>
      </c>
      <c r="AK370" s="41">
        <f t="shared" si="142"/>
        <v>11.388586479204955</v>
      </c>
      <c r="AL370" s="41">
        <f>LN(D370+'Models training data'!$Y$4)</f>
        <v>7.2142418806554671</v>
      </c>
      <c r="AM370" s="41">
        <f>LN(E370+'Models training data'!$Y$5)</f>
        <v>5.6297390600990944</v>
      </c>
      <c r="AN370" s="41">
        <f>LN(F370+'Models training data'!$Y$6)</f>
        <v>5.0931049618326574</v>
      </c>
      <c r="AO370" s="41">
        <f>LN(G370+'Models training data'!$Y$7)</f>
        <v>4.69760439161906</v>
      </c>
      <c r="AP370" s="41">
        <f t="shared" si="132"/>
        <v>1</v>
      </c>
      <c r="AQ370" s="41">
        <f t="shared" si="143"/>
        <v>1</v>
      </c>
      <c r="AR370" s="41">
        <f t="shared" si="144"/>
        <v>88692.614673405013</v>
      </c>
      <c r="AS370" s="41">
        <f t="shared" si="145"/>
        <v>99727.424111927481</v>
      </c>
      <c r="AT370" s="41">
        <f t="shared" si="146"/>
        <v>11.499015515181549</v>
      </c>
      <c r="AU370" s="41">
        <f t="shared" si="147"/>
        <v>99594.237162299876</v>
      </c>
      <c r="AV370" s="41">
        <f t="shared" si="148"/>
        <v>11.497154478277418</v>
      </c>
      <c r="AW370" s="41">
        <f t="shared" si="149"/>
        <v>99686.134943822399</v>
      </c>
      <c r="AX370" s="41">
        <f t="shared" si="150"/>
        <v>11.499001614783081</v>
      </c>
      <c r="AY370" s="41">
        <f t="shared" si="151"/>
        <v>11.342003713750927</v>
      </c>
      <c r="AZ370" s="41">
        <f t="shared" si="152"/>
        <v>11.389679177992075</v>
      </c>
    </row>
    <row r="371" spans="2:52" x14ac:dyDescent="0.25">
      <c r="B371" s="41" t="str">
        <f t="shared" si="153"/>
        <v>PA</v>
      </c>
      <c r="C371" s="46">
        <v>44856</v>
      </c>
      <c r="D371" s="45">
        <v>1078.0635443960975</v>
      </c>
      <c r="E371" s="45">
        <v>215.71309866785879</v>
      </c>
      <c r="F371" s="45">
        <v>109.78362915471615</v>
      </c>
      <c r="G371" s="48">
        <v>63.092490360352066</v>
      </c>
      <c r="H371" s="44">
        <v>88204.153130348976</v>
      </c>
      <c r="I371" s="62">
        <f t="shared" si="133"/>
        <v>1466.6527625790245</v>
      </c>
      <c r="J371" s="41">
        <f t="shared" si="134"/>
        <v>2022</v>
      </c>
      <c r="K371" s="41">
        <f t="shared" si="135"/>
        <v>43</v>
      </c>
      <c r="L371" s="41">
        <f t="shared" si="136"/>
        <v>1849</v>
      </c>
      <c r="M371" s="41">
        <f t="shared" si="137"/>
        <v>7.5224002313871248</v>
      </c>
      <c r="N371" s="41">
        <f t="shared" si="138"/>
        <v>1</v>
      </c>
      <c r="O371" s="41">
        <f t="shared" si="139"/>
        <v>10</v>
      </c>
      <c r="P371" s="41">
        <f t="shared" si="140"/>
        <v>0</v>
      </c>
      <c r="Q371" s="41">
        <f t="shared" si="140"/>
        <v>0</v>
      </c>
      <c r="R371" s="41">
        <f t="shared" si="140"/>
        <v>0</v>
      </c>
      <c r="S371" s="41">
        <f t="shared" si="128"/>
        <v>0</v>
      </c>
      <c r="T371" s="41">
        <f t="shared" si="128"/>
        <v>0</v>
      </c>
      <c r="U371" s="41">
        <f t="shared" si="128"/>
        <v>0</v>
      </c>
      <c r="V371" s="41">
        <f t="shared" si="128"/>
        <v>0</v>
      </c>
      <c r="W371" s="41">
        <f t="shared" si="129"/>
        <v>0</v>
      </c>
      <c r="X371" s="41">
        <f t="shared" si="129"/>
        <v>0</v>
      </c>
      <c r="Y371" s="41">
        <f t="shared" si="129"/>
        <v>1</v>
      </c>
      <c r="Z371" s="41">
        <f t="shared" si="129"/>
        <v>0</v>
      </c>
      <c r="AA371" s="41">
        <f t="shared" si="130"/>
        <v>0</v>
      </c>
      <c r="AB371" s="41">
        <f t="shared" si="141"/>
        <v>0</v>
      </c>
      <c r="AC371" s="41">
        <f t="shared" si="141"/>
        <v>0</v>
      </c>
      <c r="AD371" s="41">
        <f t="shared" si="141"/>
        <v>0</v>
      </c>
      <c r="AE371" s="41">
        <f t="shared" si="131"/>
        <v>0</v>
      </c>
      <c r="AF371" s="41">
        <f t="shared" si="131"/>
        <v>1</v>
      </c>
      <c r="AG371" s="48">
        <v>1078.0635443960975</v>
      </c>
      <c r="AH371" s="48">
        <v>215.71309866785879</v>
      </c>
      <c r="AI371" s="48">
        <v>109.78362915471615</v>
      </c>
      <c r="AJ371" s="48">
        <v>63.092490360352066</v>
      </c>
      <c r="AK371" s="41">
        <f t="shared" si="142"/>
        <v>11.387409328531975</v>
      </c>
      <c r="AL371" s="41">
        <f>LN(D371+'Models training data'!$Y$4)</f>
        <v>7.2220332312575204</v>
      </c>
      <c r="AM371" s="41">
        <f>LN(E371+'Models training data'!$Y$5)</f>
        <v>5.6373761996390268</v>
      </c>
      <c r="AN371" s="41">
        <f>LN(F371+'Models training data'!$Y$6)</f>
        <v>5.0444704608943836</v>
      </c>
      <c r="AO371" s="41">
        <f>LN(G371+'Models training data'!$Y$7)</f>
        <v>4.7246932533365626</v>
      </c>
      <c r="AP371" s="41">
        <f t="shared" si="132"/>
        <v>1</v>
      </c>
      <c r="AQ371" s="41">
        <f t="shared" si="143"/>
        <v>1</v>
      </c>
      <c r="AR371" s="41">
        <f t="shared" si="144"/>
        <v>88668.224360321256</v>
      </c>
      <c r="AS371" s="41">
        <f t="shared" si="145"/>
        <v>99703.326721885765</v>
      </c>
      <c r="AT371" s="41">
        <f t="shared" si="146"/>
        <v>11.49875789791677</v>
      </c>
      <c r="AU371" s="41">
        <f t="shared" si="147"/>
        <v>99545.454197101441</v>
      </c>
      <c r="AV371" s="41">
        <f t="shared" si="148"/>
        <v>11.496539675607789</v>
      </c>
      <c r="AW371" s="41">
        <f t="shared" si="149"/>
        <v>99652.08852242399</v>
      </c>
      <c r="AX371" s="41">
        <f t="shared" si="150"/>
        <v>11.498609697882737</v>
      </c>
      <c r="AY371" s="41">
        <f t="shared" si="151"/>
        <v>11.342193143437509</v>
      </c>
      <c r="AZ371" s="41">
        <f t="shared" si="152"/>
        <v>11.389411194045541</v>
      </c>
    </row>
    <row r="372" spans="2:52" x14ac:dyDescent="0.25">
      <c r="B372" s="41" t="str">
        <f t="shared" si="153"/>
        <v>PA</v>
      </c>
      <c r="C372" s="46">
        <v>44863</v>
      </c>
      <c r="D372" s="45">
        <v>1088.8110322578823</v>
      </c>
      <c r="E372" s="45">
        <v>217.87022873495459</v>
      </c>
      <c r="F372" s="45">
        <v>109.9906743763943</v>
      </c>
      <c r="G372" s="48">
        <v>70.372031381676493</v>
      </c>
      <c r="H372" s="44">
        <v>88924.005090077902</v>
      </c>
      <c r="I372" s="62">
        <f t="shared" si="133"/>
        <v>1487.0439667509077</v>
      </c>
      <c r="J372" s="41">
        <f t="shared" si="134"/>
        <v>2022</v>
      </c>
      <c r="K372" s="41">
        <f t="shared" si="135"/>
        <v>44</v>
      </c>
      <c r="L372" s="41">
        <f t="shared" si="136"/>
        <v>1936</v>
      </c>
      <c r="M372" s="41">
        <f t="shared" si="137"/>
        <v>7.568379267836522</v>
      </c>
      <c r="N372" s="41">
        <f t="shared" si="138"/>
        <v>1</v>
      </c>
      <c r="O372" s="41">
        <f t="shared" si="139"/>
        <v>10</v>
      </c>
      <c r="P372" s="41">
        <f t="shared" si="140"/>
        <v>0</v>
      </c>
      <c r="Q372" s="41">
        <f t="shared" si="140"/>
        <v>0</v>
      </c>
      <c r="R372" s="41">
        <f t="shared" si="140"/>
        <v>0</v>
      </c>
      <c r="S372" s="41">
        <f t="shared" si="128"/>
        <v>0</v>
      </c>
      <c r="T372" s="41">
        <f t="shared" si="128"/>
        <v>0</v>
      </c>
      <c r="U372" s="41">
        <f t="shared" si="128"/>
        <v>0</v>
      </c>
      <c r="V372" s="41">
        <f t="shared" si="128"/>
        <v>0</v>
      </c>
      <c r="W372" s="41">
        <f t="shared" si="129"/>
        <v>0</v>
      </c>
      <c r="X372" s="41">
        <f t="shared" si="129"/>
        <v>0</v>
      </c>
      <c r="Y372" s="41">
        <f t="shared" si="129"/>
        <v>1</v>
      </c>
      <c r="Z372" s="41">
        <f t="shared" si="129"/>
        <v>0</v>
      </c>
      <c r="AA372" s="41">
        <f t="shared" si="130"/>
        <v>0</v>
      </c>
      <c r="AB372" s="41">
        <f t="shared" si="141"/>
        <v>0</v>
      </c>
      <c r="AC372" s="41">
        <f t="shared" si="141"/>
        <v>0</v>
      </c>
      <c r="AD372" s="41">
        <f t="shared" si="141"/>
        <v>0</v>
      </c>
      <c r="AE372" s="41">
        <f t="shared" si="131"/>
        <v>0</v>
      </c>
      <c r="AF372" s="41">
        <f t="shared" si="131"/>
        <v>1</v>
      </c>
      <c r="AG372" s="48">
        <v>1088.8110322578823</v>
      </c>
      <c r="AH372" s="48">
        <v>217.87022873495459</v>
      </c>
      <c r="AI372" s="48">
        <v>109.9906743763943</v>
      </c>
      <c r="AJ372" s="48">
        <v>70.372031381676493</v>
      </c>
      <c r="AK372" s="41">
        <f t="shared" si="142"/>
        <v>11.395537408562646</v>
      </c>
      <c r="AL372" s="41">
        <f>LN(D372+'Models training data'!$Y$4)</f>
        <v>7.2298516500318559</v>
      </c>
      <c r="AM372" s="41">
        <f>LN(E372+'Models training data'!$Y$5)</f>
        <v>5.6450309615217549</v>
      </c>
      <c r="AN372" s="41">
        <f>LN(F372+'Models training data'!$Y$6)</f>
        <v>5.0458039514088799</v>
      </c>
      <c r="AO372" s="41">
        <f>LN(G372+'Models training data'!$Y$7)</f>
        <v>4.7872872634960144</v>
      </c>
      <c r="AP372" s="41">
        <f t="shared" si="132"/>
        <v>1</v>
      </c>
      <c r="AQ372" s="41">
        <f t="shared" si="143"/>
        <v>1</v>
      </c>
      <c r="AR372" s="41">
        <f t="shared" si="144"/>
        <v>88643.834047237513</v>
      </c>
      <c r="AS372" s="41">
        <f t="shared" si="145"/>
        <v>99679.229331844079</v>
      </c>
      <c r="AT372" s="41">
        <f t="shared" si="146"/>
        <v>11.498500280651989</v>
      </c>
      <c r="AU372" s="41">
        <f t="shared" si="147"/>
        <v>99497.849930578814</v>
      </c>
      <c r="AV372" s="41">
        <f t="shared" si="148"/>
        <v>11.495941818139851</v>
      </c>
      <c r="AW372" s="41">
        <f t="shared" si="149"/>
        <v>99618.824847135693</v>
      </c>
      <c r="AX372" s="41">
        <f t="shared" si="150"/>
        <v>11.498226791369289</v>
      </c>
      <c r="AY372" s="41">
        <f t="shared" si="151"/>
        <v>11.343769398524087</v>
      </c>
      <c r="AZ372" s="41">
        <f t="shared" si="152"/>
        <v>11.397882071099481</v>
      </c>
    </row>
    <row r="373" spans="2:52" x14ac:dyDescent="0.25">
      <c r="B373" s="41" t="str">
        <f t="shared" si="153"/>
        <v>PA</v>
      </c>
      <c r="C373" s="46">
        <v>44870</v>
      </c>
      <c r="D373" s="45">
        <v>1099.6759392729377</v>
      </c>
      <c r="E373" s="45">
        <v>220.04893056251274</v>
      </c>
      <c r="F373" s="45">
        <v>111.00150201317132</v>
      </c>
      <c r="G373" s="48">
        <v>52.037203138167648</v>
      </c>
      <c r="H373" s="44">
        <v>86313.422241250504</v>
      </c>
      <c r="I373" s="62">
        <f t="shared" si="133"/>
        <v>1482.7635749867895</v>
      </c>
      <c r="J373" s="41">
        <f t="shared" si="134"/>
        <v>2022</v>
      </c>
      <c r="K373" s="41">
        <f t="shared" si="135"/>
        <v>45</v>
      </c>
      <c r="L373" s="41">
        <f t="shared" si="136"/>
        <v>2025</v>
      </c>
      <c r="M373" s="41">
        <f t="shared" si="137"/>
        <v>7.6133249795406392</v>
      </c>
      <c r="N373" s="41">
        <f t="shared" si="138"/>
        <v>1</v>
      </c>
      <c r="O373" s="41">
        <f t="shared" si="139"/>
        <v>11</v>
      </c>
      <c r="P373" s="41">
        <f t="shared" si="140"/>
        <v>0</v>
      </c>
      <c r="Q373" s="41">
        <f t="shared" si="140"/>
        <v>0</v>
      </c>
      <c r="R373" s="41">
        <f t="shared" si="140"/>
        <v>0</v>
      </c>
      <c r="S373" s="41">
        <f t="shared" si="128"/>
        <v>0</v>
      </c>
      <c r="T373" s="41">
        <f t="shared" si="128"/>
        <v>0</v>
      </c>
      <c r="U373" s="41">
        <f t="shared" si="128"/>
        <v>0</v>
      </c>
      <c r="V373" s="41">
        <f t="shared" si="128"/>
        <v>0</v>
      </c>
      <c r="W373" s="41">
        <f t="shared" si="129"/>
        <v>0</v>
      </c>
      <c r="X373" s="41">
        <f t="shared" si="129"/>
        <v>0</v>
      </c>
      <c r="Y373" s="41">
        <f t="shared" si="129"/>
        <v>0</v>
      </c>
      <c r="Z373" s="41">
        <f t="shared" si="129"/>
        <v>1</v>
      </c>
      <c r="AA373" s="41">
        <f t="shared" si="130"/>
        <v>0</v>
      </c>
      <c r="AB373" s="41">
        <f t="shared" si="141"/>
        <v>0</v>
      </c>
      <c r="AC373" s="41">
        <f t="shared" si="141"/>
        <v>0</v>
      </c>
      <c r="AD373" s="41">
        <f t="shared" si="141"/>
        <v>0</v>
      </c>
      <c r="AE373" s="41">
        <f t="shared" si="131"/>
        <v>0</v>
      </c>
      <c r="AF373" s="41">
        <f t="shared" si="131"/>
        <v>1</v>
      </c>
      <c r="AG373" s="48">
        <v>1099.6759392729377</v>
      </c>
      <c r="AH373" s="48">
        <v>220.04893056251274</v>
      </c>
      <c r="AI373" s="48">
        <v>111.00150201317132</v>
      </c>
      <c r="AJ373" s="48">
        <v>52.037203138167648</v>
      </c>
      <c r="AK373" s="41">
        <f t="shared" si="142"/>
        <v>11.365740395004057</v>
      </c>
      <c r="AL373" s="41">
        <f>LN(D373+'Models training data'!$Y$4)</f>
        <v>7.2376938392102916</v>
      </c>
      <c r="AM373" s="41">
        <f>LN(E373+'Models training data'!$Y$5)</f>
        <v>5.652703249921438</v>
      </c>
      <c r="AN373" s="41">
        <f>LN(F373+'Models training data'!$Y$6)</f>
        <v>5.0522888524788199</v>
      </c>
      <c r="AO373" s="41">
        <f>LN(G373+'Models training data'!$Y$7)</f>
        <v>4.6214434231972268</v>
      </c>
      <c r="AP373" s="41">
        <f t="shared" si="132"/>
        <v>1</v>
      </c>
      <c r="AQ373" s="41">
        <f t="shared" si="143"/>
        <v>1</v>
      </c>
      <c r="AR373" s="41">
        <f t="shared" si="144"/>
        <v>109124.38569751511</v>
      </c>
      <c r="AS373" s="41">
        <f t="shared" si="145"/>
        <v>121195.21164594441</v>
      </c>
      <c r="AT373" s="41">
        <f t="shared" si="146"/>
        <v>11.720684873827743</v>
      </c>
      <c r="AU373" s="41">
        <f t="shared" si="147"/>
        <v>116343.66378195208</v>
      </c>
      <c r="AV373" s="41">
        <f t="shared" si="148"/>
        <v>11.673844459524956</v>
      </c>
      <c r="AW373" s="41">
        <f t="shared" si="149"/>
        <v>116455.86310489826</v>
      </c>
      <c r="AX373" s="41">
        <f t="shared" si="150"/>
        <v>11.676044420967223</v>
      </c>
      <c r="AY373" s="41">
        <f t="shared" si="151"/>
        <v>11.341335885173457</v>
      </c>
      <c r="AZ373" s="41">
        <f t="shared" si="152"/>
        <v>11.378400578810606</v>
      </c>
    </row>
    <row r="374" spans="2:52" x14ac:dyDescent="0.25">
      <c r="B374" s="41" t="str">
        <f t="shared" si="153"/>
        <v>PA</v>
      </c>
      <c r="C374" s="46">
        <v>44877</v>
      </c>
      <c r="D374" s="45">
        <v>1110.6564563504007</v>
      </c>
      <c r="E374" s="45">
        <v>222.24941963824216</v>
      </c>
      <c r="F374" s="45">
        <v>112.10260912260435</v>
      </c>
      <c r="G374" s="48">
        <v>68.722132387355174</v>
      </c>
      <c r="H374" s="44">
        <v>88052.818476102009</v>
      </c>
      <c r="I374" s="62">
        <f t="shared" si="133"/>
        <v>1513.7306174986027</v>
      </c>
      <c r="J374" s="41">
        <f t="shared" si="134"/>
        <v>2022</v>
      </c>
      <c r="K374" s="41">
        <f t="shared" si="135"/>
        <v>46</v>
      </c>
      <c r="L374" s="41">
        <f t="shared" si="136"/>
        <v>2116</v>
      </c>
      <c r="M374" s="41">
        <f t="shared" si="137"/>
        <v>7.6572827929781901</v>
      </c>
      <c r="N374" s="41">
        <f t="shared" si="138"/>
        <v>1</v>
      </c>
      <c r="O374" s="41">
        <f t="shared" si="139"/>
        <v>11</v>
      </c>
      <c r="P374" s="41">
        <f t="shared" si="140"/>
        <v>0</v>
      </c>
      <c r="Q374" s="41">
        <f t="shared" si="140"/>
        <v>0</v>
      </c>
      <c r="R374" s="41">
        <f t="shared" si="140"/>
        <v>0</v>
      </c>
      <c r="S374" s="41">
        <f t="shared" si="128"/>
        <v>0</v>
      </c>
      <c r="T374" s="41">
        <f t="shared" si="128"/>
        <v>0</v>
      </c>
      <c r="U374" s="41">
        <f t="shared" si="128"/>
        <v>0</v>
      </c>
      <c r="V374" s="41">
        <f t="shared" si="128"/>
        <v>0</v>
      </c>
      <c r="W374" s="41">
        <f t="shared" si="129"/>
        <v>0</v>
      </c>
      <c r="X374" s="41">
        <f t="shared" si="129"/>
        <v>0</v>
      </c>
      <c r="Y374" s="41">
        <f t="shared" si="129"/>
        <v>0</v>
      </c>
      <c r="Z374" s="41">
        <f t="shared" si="129"/>
        <v>1</v>
      </c>
      <c r="AA374" s="41">
        <f t="shared" si="130"/>
        <v>0</v>
      </c>
      <c r="AB374" s="41">
        <f t="shared" si="141"/>
        <v>0</v>
      </c>
      <c r="AC374" s="41">
        <f t="shared" si="141"/>
        <v>0</v>
      </c>
      <c r="AD374" s="41">
        <f t="shared" si="141"/>
        <v>0</v>
      </c>
      <c r="AE374" s="41">
        <f t="shared" si="131"/>
        <v>0</v>
      </c>
      <c r="AF374" s="41">
        <f t="shared" si="131"/>
        <v>1</v>
      </c>
      <c r="AG374" s="48">
        <v>1110.6564563504007</v>
      </c>
      <c r="AH374" s="48">
        <v>222.24941963824216</v>
      </c>
      <c r="AI374" s="48">
        <v>112.10260912260435</v>
      </c>
      <c r="AJ374" s="48">
        <v>68.722132387355174</v>
      </c>
      <c r="AK374" s="41">
        <f t="shared" si="142"/>
        <v>11.385692123362096</v>
      </c>
      <c r="AL374" s="41">
        <f>LN(D374+'Models training data'!$Y$4)</f>
        <v>7.2455574789542299</v>
      </c>
      <c r="AM374" s="41">
        <f>LN(E374+'Models training data'!$Y$5)</f>
        <v>5.6603929697384592</v>
      </c>
      <c r="AN374" s="41">
        <f>LN(F374+'Models training data'!$Y$6)</f>
        <v>5.0593054066230376</v>
      </c>
      <c r="AO374" s="41">
        <f>LN(G374+'Models training data'!$Y$7)</f>
        <v>4.7734398592153999</v>
      </c>
      <c r="AP374" s="41">
        <f t="shared" si="132"/>
        <v>1</v>
      </c>
      <c r="AQ374" s="41">
        <f t="shared" si="143"/>
        <v>1</v>
      </c>
      <c r="AR374" s="41">
        <f t="shared" si="144"/>
        <v>109099.99538443137</v>
      </c>
      <c r="AS374" s="41">
        <f t="shared" si="145"/>
        <v>121171.11425590271</v>
      </c>
      <c r="AT374" s="41">
        <f t="shared" si="146"/>
        <v>11.720427256562964</v>
      </c>
      <c r="AU374" s="41">
        <f t="shared" si="147"/>
        <v>116298.4169127811</v>
      </c>
      <c r="AV374" s="41">
        <f t="shared" si="148"/>
        <v>11.673280492460398</v>
      </c>
      <c r="AW374" s="41">
        <f t="shared" si="149"/>
        <v>116424.06168961243</v>
      </c>
      <c r="AX374" s="41">
        <f t="shared" si="150"/>
        <v>11.675678346895603</v>
      </c>
      <c r="AY374" s="41">
        <f t="shared" si="151"/>
        <v>11.344501562695822</v>
      </c>
      <c r="AZ374" s="41">
        <f t="shared" si="152"/>
        <v>11.398479646554918</v>
      </c>
    </row>
    <row r="375" spans="2:52" x14ac:dyDescent="0.25">
      <c r="B375" s="41" t="str">
        <f t="shared" si="153"/>
        <v>PA</v>
      </c>
      <c r="C375" s="46">
        <v>44884</v>
      </c>
      <c r="D375" s="45">
        <v>1121.7516512932179</v>
      </c>
      <c r="E375" s="45">
        <v>224.47191371967671</v>
      </c>
      <c r="F375" s="45">
        <v>113.2227444227605</v>
      </c>
      <c r="G375" s="48">
        <v>51.872213238735519</v>
      </c>
      <c r="H375" s="44">
        <v>86597.724270736086</v>
      </c>
      <c r="I375" s="62">
        <f t="shared" si="133"/>
        <v>1511.3185226743906</v>
      </c>
      <c r="J375" s="41">
        <f t="shared" si="134"/>
        <v>2022</v>
      </c>
      <c r="K375" s="41">
        <f t="shared" si="135"/>
        <v>47</v>
      </c>
      <c r="L375" s="41">
        <f t="shared" si="136"/>
        <v>2209</v>
      </c>
      <c r="M375" s="41">
        <f t="shared" si="137"/>
        <v>7.7002952034201169</v>
      </c>
      <c r="N375" s="41">
        <f t="shared" si="138"/>
        <v>1</v>
      </c>
      <c r="O375" s="41">
        <f t="shared" si="139"/>
        <v>11</v>
      </c>
      <c r="P375" s="41">
        <f t="shared" si="140"/>
        <v>0</v>
      </c>
      <c r="Q375" s="41">
        <f t="shared" si="140"/>
        <v>0</v>
      </c>
      <c r="R375" s="41">
        <f t="shared" si="140"/>
        <v>0</v>
      </c>
      <c r="S375" s="41">
        <f t="shared" si="128"/>
        <v>0</v>
      </c>
      <c r="T375" s="41">
        <f t="shared" si="128"/>
        <v>0</v>
      </c>
      <c r="U375" s="41">
        <f t="shared" si="128"/>
        <v>0</v>
      </c>
      <c r="V375" s="41">
        <f t="shared" si="128"/>
        <v>0</v>
      </c>
      <c r="W375" s="41">
        <f t="shared" si="129"/>
        <v>0</v>
      </c>
      <c r="X375" s="41">
        <f t="shared" si="129"/>
        <v>0</v>
      </c>
      <c r="Y375" s="41">
        <f t="shared" si="129"/>
        <v>0</v>
      </c>
      <c r="Z375" s="41">
        <f t="shared" si="129"/>
        <v>1</v>
      </c>
      <c r="AA375" s="41">
        <f t="shared" si="130"/>
        <v>0</v>
      </c>
      <c r="AB375" s="41">
        <f t="shared" si="141"/>
        <v>0</v>
      </c>
      <c r="AC375" s="41">
        <f t="shared" si="141"/>
        <v>0</v>
      </c>
      <c r="AD375" s="41">
        <f t="shared" si="141"/>
        <v>0</v>
      </c>
      <c r="AE375" s="41">
        <f t="shared" si="131"/>
        <v>0</v>
      </c>
      <c r="AF375" s="41">
        <f t="shared" si="131"/>
        <v>1</v>
      </c>
      <c r="AG375" s="48">
        <v>1121.7516512932179</v>
      </c>
      <c r="AH375" s="48">
        <v>224.47191371967671</v>
      </c>
      <c r="AI375" s="48">
        <v>113.2227444227605</v>
      </c>
      <c r="AJ375" s="48">
        <v>51.872213238735519</v>
      </c>
      <c r="AK375" s="41">
        <f t="shared" si="142"/>
        <v>11.369028815576323</v>
      </c>
      <c r="AL375" s="41">
        <f>LN(D375+'Models training data'!$Y$4)</f>
        <v>7.2534409288501269</v>
      </c>
      <c r="AM375" s="41">
        <f>LN(E375+'Models training data'!$Y$5)</f>
        <v>5.6681000261898022</v>
      </c>
      <c r="AN375" s="41">
        <f>LN(F375+'Models training data'!$Y$6)</f>
        <v>5.0663930538199988</v>
      </c>
      <c r="AO375" s="41">
        <f>LN(G375+'Models training data'!$Y$7)</f>
        <v>4.6198188371936411</v>
      </c>
      <c r="AP375" s="41">
        <f t="shared" si="132"/>
        <v>1</v>
      </c>
      <c r="AQ375" s="41">
        <f t="shared" si="143"/>
        <v>1</v>
      </c>
      <c r="AR375" s="41">
        <f t="shared" si="144"/>
        <v>109075.60507134763</v>
      </c>
      <c r="AS375" s="41">
        <f t="shared" si="145"/>
        <v>121147.01686586101</v>
      </c>
      <c r="AT375" s="41">
        <f t="shared" si="146"/>
        <v>11.720169639298183</v>
      </c>
      <c r="AU375" s="41">
        <f t="shared" si="147"/>
        <v>116254.34874228595</v>
      </c>
      <c r="AV375" s="41">
        <f t="shared" si="148"/>
        <v>11.672733470597532</v>
      </c>
      <c r="AW375" s="41">
        <f t="shared" si="149"/>
        <v>116392.94422903053</v>
      </c>
      <c r="AX375" s="41">
        <f t="shared" si="150"/>
        <v>11.675320145998214</v>
      </c>
      <c r="AY375" s="41">
        <f t="shared" si="151"/>
        <v>11.342324766522323</v>
      </c>
      <c r="AZ375" s="41">
        <f t="shared" si="152"/>
        <v>11.38057179797288</v>
      </c>
    </row>
    <row r="376" spans="2:52" x14ac:dyDescent="0.25">
      <c r="B376" s="41" t="str">
        <f t="shared" si="153"/>
        <v>PA</v>
      </c>
      <c r="C376" s="46">
        <v>44891</v>
      </c>
      <c r="D376" s="45">
        <v>1132.9612090716696</v>
      </c>
      <c r="E376" s="45">
        <v>226.71663279939952</v>
      </c>
      <c r="F376" s="45">
        <v>114.35488278788112</v>
      </c>
      <c r="G376" s="48">
        <v>64.606060316341186</v>
      </c>
      <c r="H376" s="44">
        <v>88003.057524151765</v>
      </c>
      <c r="I376" s="62">
        <f t="shared" si="133"/>
        <v>1538.6387849752914</v>
      </c>
      <c r="J376" s="41">
        <f t="shared" si="134"/>
        <v>2022</v>
      </c>
      <c r="K376" s="41">
        <f t="shared" si="135"/>
        <v>48</v>
      </c>
      <c r="L376" s="41">
        <f t="shared" si="136"/>
        <v>2304</v>
      </c>
      <c r="M376" s="41">
        <f t="shared" si="137"/>
        <v>7.7424020218157823</v>
      </c>
      <c r="N376" s="41">
        <f t="shared" si="138"/>
        <v>1</v>
      </c>
      <c r="O376" s="41">
        <f t="shared" si="139"/>
        <v>11</v>
      </c>
      <c r="P376" s="41">
        <f t="shared" si="140"/>
        <v>0</v>
      </c>
      <c r="Q376" s="41">
        <f t="shared" si="140"/>
        <v>0</v>
      </c>
      <c r="R376" s="41">
        <f t="shared" si="140"/>
        <v>0</v>
      </c>
      <c r="S376" s="41">
        <f t="shared" si="128"/>
        <v>0</v>
      </c>
      <c r="T376" s="41">
        <f t="shared" si="128"/>
        <v>0</v>
      </c>
      <c r="U376" s="41">
        <f t="shared" si="128"/>
        <v>0</v>
      </c>
      <c r="V376" s="41">
        <f t="shared" si="128"/>
        <v>0</v>
      </c>
      <c r="W376" s="41">
        <f t="shared" si="129"/>
        <v>0</v>
      </c>
      <c r="X376" s="41">
        <f t="shared" si="129"/>
        <v>0</v>
      </c>
      <c r="Y376" s="41">
        <f t="shared" si="129"/>
        <v>0</v>
      </c>
      <c r="Z376" s="41">
        <f t="shared" si="129"/>
        <v>1</v>
      </c>
      <c r="AA376" s="41">
        <f t="shared" si="130"/>
        <v>0</v>
      </c>
      <c r="AB376" s="41">
        <f t="shared" si="141"/>
        <v>0</v>
      </c>
      <c r="AC376" s="41">
        <f t="shared" si="141"/>
        <v>0</v>
      </c>
      <c r="AD376" s="41">
        <f t="shared" si="141"/>
        <v>0</v>
      </c>
      <c r="AE376" s="41">
        <f t="shared" si="131"/>
        <v>0</v>
      </c>
      <c r="AF376" s="41">
        <f t="shared" si="131"/>
        <v>1</v>
      </c>
      <c r="AG376" s="48">
        <v>1132.9612090716696</v>
      </c>
      <c r="AH376" s="48">
        <v>226.71663279939952</v>
      </c>
      <c r="AI376" s="48">
        <v>114.35488278788112</v>
      </c>
      <c r="AJ376" s="48">
        <v>64.606060316341186</v>
      </c>
      <c r="AK376" s="41">
        <f t="shared" si="142"/>
        <v>11.385126837449398</v>
      </c>
      <c r="AL376" s="41">
        <f>LN(D376+'Models training data'!$Y$4)</f>
        <v>7.2613430204979572</v>
      </c>
      <c r="AM376" s="41">
        <f>LN(E376+'Models training data'!$Y$5)</f>
        <v>5.6758243246109323</v>
      </c>
      <c r="AN376" s="41">
        <f>LN(F376+'Models training data'!$Y$6)</f>
        <v>5.0735059668131388</v>
      </c>
      <c r="AO376" s="41">
        <f>LN(G376+'Models training data'!$Y$7)</f>
        <v>4.7380344279947932</v>
      </c>
      <c r="AP376" s="41">
        <f t="shared" si="132"/>
        <v>1</v>
      </c>
      <c r="AQ376" s="41">
        <f t="shared" si="143"/>
        <v>1</v>
      </c>
      <c r="AR376" s="41">
        <f t="shared" si="144"/>
        <v>109051.21475826389</v>
      </c>
      <c r="AS376" s="41">
        <f t="shared" si="145"/>
        <v>121122.9194758193</v>
      </c>
      <c r="AT376" s="41">
        <f t="shared" si="146"/>
        <v>11.719912022033403</v>
      </c>
      <c r="AU376" s="41">
        <f t="shared" si="147"/>
        <v>116211.4592704666</v>
      </c>
      <c r="AV376" s="41">
        <f t="shared" si="148"/>
        <v>11.672203393936357</v>
      </c>
      <c r="AW376" s="41">
        <f t="shared" si="149"/>
        <v>116362.48192179888</v>
      </c>
      <c r="AX376" s="41">
        <f t="shared" si="150"/>
        <v>11.674969486735442</v>
      </c>
      <c r="AY376" s="41">
        <f t="shared" si="151"/>
        <v>11.344873164530256</v>
      </c>
      <c r="AZ376" s="41">
        <f t="shared" si="152"/>
        <v>11.396461526930743</v>
      </c>
    </row>
    <row r="377" spans="2:52" x14ac:dyDescent="0.25">
      <c r="B377" s="41" t="str">
        <f t="shared" si="153"/>
        <v>PA</v>
      </c>
      <c r="C377" s="46">
        <v>44898</v>
      </c>
      <c r="D377" s="45">
        <v>1144.2852500482497</v>
      </c>
      <c r="E377" s="45">
        <v>228.98379909865656</v>
      </c>
      <c r="F377" s="45">
        <v>115.49842270784924</v>
      </c>
      <c r="G377" s="48">
        <v>59.16808135007151</v>
      </c>
      <c r="H377" s="44">
        <v>87638.048827759005</v>
      </c>
      <c r="I377" s="62">
        <f t="shared" si="133"/>
        <v>1547.9355532048271</v>
      </c>
      <c r="J377" s="41">
        <f t="shared" si="134"/>
        <v>2022</v>
      </c>
      <c r="K377" s="41">
        <f t="shared" si="135"/>
        <v>49</v>
      </c>
      <c r="L377" s="41">
        <f t="shared" si="136"/>
        <v>2401</v>
      </c>
      <c r="M377" s="41">
        <f t="shared" si="137"/>
        <v>7.7836405962212529</v>
      </c>
      <c r="N377" s="41">
        <f t="shared" si="138"/>
        <v>1</v>
      </c>
      <c r="O377" s="41">
        <f t="shared" si="139"/>
        <v>12</v>
      </c>
      <c r="P377" s="41">
        <f t="shared" si="140"/>
        <v>0</v>
      </c>
      <c r="Q377" s="41">
        <f t="shared" si="140"/>
        <v>0</v>
      </c>
      <c r="R377" s="41">
        <f t="shared" si="140"/>
        <v>0</v>
      </c>
      <c r="S377" s="41">
        <f t="shared" si="128"/>
        <v>0</v>
      </c>
      <c r="T377" s="41">
        <f t="shared" si="128"/>
        <v>0</v>
      </c>
      <c r="U377" s="41">
        <f t="shared" si="128"/>
        <v>0</v>
      </c>
      <c r="V377" s="41">
        <f t="shared" si="128"/>
        <v>0</v>
      </c>
      <c r="W377" s="41">
        <f t="shared" si="129"/>
        <v>0</v>
      </c>
      <c r="X377" s="41">
        <f t="shared" si="129"/>
        <v>0</v>
      </c>
      <c r="Y377" s="41">
        <f t="shared" si="129"/>
        <v>0</v>
      </c>
      <c r="Z377" s="41">
        <f t="shared" si="129"/>
        <v>0</v>
      </c>
      <c r="AA377" s="41">
        <f t="shared" si="130"/>
        <v>1</v>
      </c>
      <c r="AB377" s="41">
        <f t="shared" si="141"/>
        <v>0</v>
      </c>
      <c r="AC377" s="41">
        <f t="shared" si="141"/>
        <v>0</v>
      </c>
      <c r="AD377" s="41">
        <f t="shared" si="141"/>
        <v>0</v>
      </c>
      <c r="AE377" s="41">
        <f t="shared" si="131"/>
        <v>0</v>
      </c>
      <c r="AF377" s="41">
        <f t="shared" si="131"/>
        <v>1</v>
      </c>
      <c r="AG377" s="48">
        <v>1144.2852500482497</v>
      </c>
      <c r="AH377" s="48">
        <v>228.98379909865656</v>
      </c>
      <c r="AI377" s="48">
        <v>115.49842270784924</v>
      </c>
      <c r="AJ377" s="48">
        <v>59.16808135007151</v>
      </c>
      <c r="AK377" s="41">
        <f t="shared" si="142"/>
        <v>11.380970529971826</v>
      </c>
      <c r="AL377" s="41">
        <f>LN(D377+'Models training data'!$Y$4)</f>
        <v>7.2692629134082303</v>
      </c>
      <c r="AM377" s="41">
        <f>LN(E377+'Models training data'!$Y$5)</f>
        <v>5.6835657703626055</v>
      </c>
      <c r="AN377" s="41">
        <f>LN(F377+'Models training data'!$Y$6)</f>
        <v>5.0806395171993408</v>
      </c>
      <c r="AO377" s="41">
        <f>LN(G377+'Models training data'!$Y$7)</f>
        <v>4.6892494891379073</v>
      </c>
      <c r="AP377" s="41">
        <f t="shared" si="132"/>
        <v>0</v>
      </c>
      <c r="AQ377" s="41">
        <f t="shared" si="143"/>
        <v>2</v>
      </c>
      <c r="AR377" s="41">
        <f t="shared" si="144"/>
        <v>84090.631627702445</v>
      </c>
      <c r="AS377" s="41">
        <f t="shared" si="145"/>
        <v>95124.074092028735</v>
      </c>
      <c r="AT377" s="41">
        <f t="shared" si="146"/>
        <v>11.449379556070884</v>
      </c>
      <c r="AU377" s="41">
        <f t="shared" si="147"/>
        <v>94739.118305394048</v>
      </c>
      <c r="AV377" s="41">
        <f t="shared" si="148"/>
        <v>11.44390977826299</v>
      </c>
      <c r="AW377" s="41">
        <f t="shared" si="149"/>
        <v>95015.402199735909</v>
      </c>
      <c r="AX377" s="41">
        <f t="shared" si="150"/>
        <v>11.448682274140577</v>
      </c>
      <c r="AY377" s="41">
        <f t="shared" si="151"/>
        <v>11.39667243196442</v>
      </c>
      <c r="AZ377" s="41">
        <f t="shared" si="152"/>
        <v>11.365675777019227</v>
      </c>
    </row>
    <row r="378" spans="2:52" x14ac:dyDescent="0.25">
      <c r="B378" s="41" t="str">
        <f t="shared" si="153"/>
        <v>PA</v>
      </c>
      <c r="C378" s="46">
        <v>44905</v>
      </c>
      <c r="D378" s="45">
        <v>1155.7242027688371</v>
      </c>
      <c r="E378" s="45">
        <v>231.27363707527465</v>
      </c>
      <c r="F378" s="45">
        <v>116.65340604413666</v>
      </c>
      <c r="G378" s="48">
        <v>72.330285092339579</v>
      </c>
      <c r="H378" s="44">
        <v>88936.795537380181</v>
      </c>
      <c r="I378" s="62">
        <f t="shared" si="133"/>
        <v>1575.9815309805881</v>
      </c>
      <c r="J378" s="41">
        <f t="shared" si="134"/>
        <v>2022</v>
      </c>
      <c r="K378" s="41">
        <f t="shared" si="135"/>
        <v>50</v>
      </c>
      <c r="L378" s="41">
        <f t="shared" si="136"/>
        <v>2500</v>
      </c>
      <c r="M378" s="41">
        <f t="shared" si="137"/>
        <v>7.8240460108562919</v>
      </c>
      <c r="N378" s="41">
        <f t="shared" si="138"/>
        <v>1</v>
      </c>
      <c r="O378" s="41">
        <f t="shared" si="139"/>
        <v>12</v>
      </c>
      <c r="P378" s="41">
        <f t="shared" si="140"/>
        <v>0</v>
      </c>
      <c r="Q378" s="41">
        <f t="shared" si="140"/>
        <v>0</v>
      </c>
      <c r="R378" s="41">
        <f t="shared" si="140"/>
        <v>0</v>
      </c>
      <c r="S378" s="41">
        <f t="shared" si="128"/>
        <v>0</v>
      </c>
      <c r="T378" s="41">
        <f t="shared" si="128"/>
        <v>0</v>
      </c>
      <c r="U378" s="41">
        <f t="shared" si="128"/>
        <v>0</v>
      </c>
      <c r="V378" s="41">
        <f t="shared" si="128"/>
        <v>0</v>
      </c>
      <c r="W378" s="41">
        <f t="shared" si="129"/>
        <v>0</v>
      </c>
      <c r="X378" s="41">
        <f t="shared" si="129"/>
        <v>0</v>
      </c>
      <c r="Y378" s="41">
        <f t="shared" si="129"/>
        <v>0</v>
      </c>
      <c r="Z378" s="41">
        <f t="shared" si="129"/>
        <v>0</v>
      </c>
      <c r="AA378" s="41">
        <f t="shared" si="130"/>
        <v>1</v>
      </c>
      <c r="AB378" s="41">
        <f t="shared" si="141"/>
        <v>0</v>
      </c>
      <c r="AC378" s="41">
        <f t="shared" si="141"/>
        <v>0</v>
      </c>
      <c r="AD378" s="41">
        <f t="shared" si="141"/>
        <v>0</v>
      </c>
      <c r="AE378" s="41">
        <f t="shared" si="131"/>
        <v>0</v>
      </c>
      <c r="AF378" s="41">
        <f t="shared" si="131"/>
        <v>1</v>
      </c>
      <c r="AG378" s="48">
        <v>1155.7242027688371</v>
      </c>
      <c r="AH378" s="48">
        <v>231.27363707527465</v>
      </c>
      <c r="AI378" s="48">
        <v>116.65340604413666</v>
      </c>
      <c r="AJ378" s="48">
        <v>72.330285092339579</v>
      </c>
      <c r="AK378" s="41">
        <f t="shared" si="142"/>
        <v>11.395681233928093</v>
      </c>
      <c r="AL378" s="41">
        <f>LN(D378+'Models training data'!$Y$4)</f>
        <v>7.2771999948914541</v>
      </c>
      <c r="AM378" s="41">
        <f>LN(E378+'Models training data'!$Y$5)</f>
        <v>5.6913242687896837</v>
      </c>
      <c r="AN378" s="41">
        <f>LN(F378+'Models training data'!$Y$6)</f>
        <v>5.0877931672346683</v>
      </c>
      <c r="AO378" s="41">
        <f>LN(G378+'Models training data'!$Y$7)</f>
        <v>4.8034776077938446</v>
      </c>
      <c r="AP378" s="41">
        <f t="shared" si="132"/>
        <v>0</v>
      </c>
      <c r="AQ378" s="41">
        <f t="shared" si="143"/>
        <v>2</v>
      </c>
      <c r="AR378" s="41">
        <f t="shared" si="144"/>
        <v>84066.241314618703</v>
      </c>
      <c r="AS378" s="41">
        <f t="shared" si="145"/>
        <v>95099.976701987034</v>
      </c>
      <c r="AT378" s="41">
        <f t="shared" si="146"/>
        <v>11.449121938806103</v>
      </c>
      <c r="AU378" s="41">
        <f t="shared" si="147"/>
        <v>94698.586230926347</v>
      </c>
      <c r="AV378" s="41">
        <f t="shared" si="148"/>
        <v>11.443413592005196</v>
      </c>
      <c r="AW378" s="41">
        <f t="shared" si="149"/>
        <v>94986.17077828609</v>
      </c>
      <c r="AX378" s="41">
        <f t="shared" si="150"/>
        <v>11.448345783912918</v>
      </c>
      <c r="AY378" s="41">
        <f t="shared" si="151"/>
        <v>11.399301523236435</v>
      </c>
      <c r="AZ378" s="41">
        <f t="shared" si="152"/>
        <v>11.38107518231571</v>
      </c>
    </row>
    <row r="379" spans="2:52" x14ac:dyDescent="0.25">
      <c r="B379" s="41" t="str">
        <f t="shared" si="153"/>
        <v>PA</v>
      </c>
      <c r="C379" s="46">
        <v>44912</v>
      </c>
      <c r="D379" s="45">
        <v>1167.2787149505984</v>
      </c>
      <c r="E379" s="45">
        <v>233.58637343884317</v>
      </c>
      <c r="F379" s="45">
        <v>117.81994001549894</v>
      </c>
      <c r="G379" s="48">
        <v>66.463239475122634</v>
      </c>
      <c r="H379" s="44">
        <v>88605.183060246563</v>
      </c>
      <c r="I379" s="62">
        <f t="shared" si="133"/>
        <v>1585.1482678800633</v>
      </c>
      <c r="J379" s="41">
        <f t="shared" si="134"/>
        <v>2022</v>
      </c>
      <c r="K379" s="41">
        <f t="shared" si="135"/>
        <v>51</v>
      </c>
      <c r="L379" s="41">
        <f t="shared" si="136"/>
        <v>2601</v>
      </c>
      <c r="M379" s="41">
        <f t="shared" si="137"/>
        <v>7.8636512654486515</v>
      </c>
      <c r="N379" s="41">
        <f t="shared" si="138"/>
        <v>1</v>
      </c>
      <c r="O379" s="41">
        <f t="shared" si="139"/>
        <v>12</v>
      </c>
      <c r="P379" s="41">
        <f t="shared" si="140"/>
        <v>0</v>
      </c>
      <c r="Q379" s="41">
        <f t="shared" si="140"/>
        <v>0</v>
      </c>
      <c r="R379" s="41">
        <f t="shared" si="140"/>
        <v>0</v>
      </c>
      <c r="S379" s="41">
        <f t="shared" si="128"/>
        <v>0</v>
      </c>
      <c r="T379" s="41">
        <f t="shared" si="128"/>
        <v>0</v>
      </c>
      <c r="U379" s="41">
        <f t="shared" si="128"/>
        <v>0</v>
      </c>
      <c r="V379" s="41">
        <f t="shared" si="128"/>
        <v>0</v>
      </c>
      <c r="W379" s="41">
        <f t="shared" si="129"/>
        <v>0</v>
      </c>
      <c r="X379" s="41">
        <f t="shared" si="129"/>
        <v>0</v>
      </c>
      <c r="Y379" s="41">
        <f t="shared" si="129"/>
        <v>0</v>
      </c>
      <c r="Z379" s="41">
        <f t="shared" si="129"/>
        <v>0</v>
      </c>
      <c r="AA379" s="41">
        <f t="shared" si="130"/>
        <v>1</v>
      </c>
      <c r="AB379" s="41">
        <f t="shared" si="141"/>
        <v>0</v>
      </c>
      <c r="AC379" s="41">
        <f t="shared" si="141"/>
        <v>0</v>
      </c>
      <c r="AD379" s="41">
        <f t="shared" si="141"/>
        <v>0</v>
      </c>
      <c r="AE379" s="41">
        <f t="shared" si="131"/>
        <v>0</v>
      </c>
      <c r="AF379" s="41">
        <f t="shared" si="131"/>
        <v>1</v>
      </c>
      <c r="AG379" s="48">
        <v>1167.2787149505984</v>
      </c>
      <c r="AH379" s="48">
        <v>233.58637343884317</v>
      </c>
      <c r="AI379" s="48">
        <v>117.81994001549894</v>
      </c>
      <c r="AJ379" s="48">
        <v>66.463239475122634</v>
      </c>
      <c r="AK379" s="41">
        <f t="shared" si="142"/>
        <v>11.391945634433457</v>
      </c>
      <c r="AL379" s="41">
        <f>LN(D379+'Models training data'!$Y$4)</f>
        <v>7.2851538105142621</v>
      </c>
      <c r="AM379" s="41">
        <f>LN(E379+'Models training data'!$Y$5)</f>
        <v>5.6990997252057083</v>
      </c>
      <c r="AN379" s="41">
        <f>LN(F379+'Models training data'!$Y$6)</f>
        <v>5.0949667849717795</v>
      </c>
      <c r="AO379" s="41">
        <f>LN(G379+'Models training data'!$Y$7)</f>
        <v>4.7541647939875578</v>
      </c>
      <c r="AP379" s="41">
        <f t="shared" si="132"/>
        <v>0</v>
      </c>
      <c r="AQ379" s="41">
        <f t="shared" si="143"/>
        <v>2</v>
      </c>
      <c r="AR379" s="41">
        <f t="shared" si="144"/>
        <v>84041.85100153496</v>
      </c>
      <c r="AS379" s="41">
        <f t="shared" si="145"/>
        <v>95075.879311945333</v>
      </c>
      <c r="AT379" s="41">
        <f t="shared" si="146"/>
        <v>11.448864321541324</v>
      </c>
      <c r="AU379" s="41">
        <f t="shared" si="147"/>
        <v>94659.232855134454</v>
      </c>
      <c r="AV379" s="41">
        <f t="shared" si="148"/>
        <v>11.442934350949093</v>
      </c>
      <c r="AW379" s="41">
        <f t="shared" si="149"/>
        <v>94957.518235079362</v>
      </c>
      <c r="AX379" s="41">
        <f t="shared" si="150"/>
        <v>11.448015957297981</v>
      </c>
      <c r="AY379" s="41">
        <f t="shared" si="151"/>
        <v>11.398901446543764</v>
      </c>
      <c r="AZ379" s="41">
        <f t="shared" si="152"/>
        <v>11.376146001484846</v>
      </c>
    </row>
    <row r="380" spans="2:52" x14ac:dyDescent="0.25">
      <c r="B380" s="41" t="str">
        <f t="shared" si="153"/>
        <v>PA</v>
      </c>
      <c r="C380" s="46">
        <v>44919</v>
      </c>
      <c r="D380" s="45">
        <v>1178.9495912079558</v>
      </c>
      <c r="E380" s="45">
        <v>235.92223716963946</v>
      </c>
      <c r="F380" s="45">
        <v>118.99813940674599</v>
      </c>
      <c r="G380" s="48">
        <v>51.646323947512265</v>
      </c>
      <c r="H380" s="44">
        <v>87316.126115826672</v>
      </c>
      <c r="I380" s="62">
        <f t="shared" si="133"/>
        <v>1585.5162917318535</v>
      </c>
      <c r="J380" s="41">
        <f t="shared" si="134"/>
        <v>2022</v>
      </c>
      <c r="K380" s="41">
        <f t="shared" si="135"/>
        <v>52</v>
      </c>
      <c r="L380" s="41">
        <f t="shared" si="136"/>
        <v>2704</v>
      </c>
      <c r="M380" s="41">
        <f t="shared" si="137"/>
        <v>7.9024874371628551</v>
      </c>
      <c r="N380" s="41">
        <f t="shared" si="138"/>
        <v>1</v>
      </c>
      <c r="O380" s="41">
        <f t="shared" si="139"/>
        <v>12</v>
      </c>
      <c r="P380" s="41">
        <f t="shared" si="140"/>
        <v>0</v>
      </c>
      <c r="Q380" s="41">
        <f t="shared" si="140"/>
        <v>0</v>
      </c>
      <c r="R380" s="41">
        <f t="shared" si="140"/>
        <v>0</v>
      </c>
      <c r="S380" s="41">
        <f t="shared" si="128"/>
        <v>0</v>
      </c>
      <c r="T380" s="41">
        <f t="shared" si="128"/>
        <v>0</v>
      </c>
      <c r="U380" s="41">
        <f t="shared" si="128"/>
        <v>0</v>
      </c>
      <c r="V380" s="41">
        <f t="shared" si="128"/>
        <v>0</v>
      </c>
      <c r="W380" s="41">
        <f t="shared" si="129"/>
        <v>0</v>
      </c>
      <c r="X380" s="41">
        <f t="shared" si="129"/>
        <v>0</v>
      </c>
      <c r="Y380" s="41">
        <f t="shared" si="129"/>
        <v>0</v>
      </c>
      <c r="Z380" s="41">
        <f t="shared" si="129"/>
        <v>0</v>
      </c>
      <c r="AA380" s="41">
        <f t="shared" si="130"/>
        <v>1</v>
      </c>
      <c r="AB380" s="41">
        <f t="shared" si="141"/>
        <v>0</v>
      </c>
      <c r="AC380" s="41">
        <f t="shared" si="141"/>
        <v>0</v>
      </c>
      <c r="AD380" s="41">
        <f t="shared" si="141"/>
        <v>0</v>
      </c>
      <c r="AE380" s="41">
        <f t="shared" si="131"/>
        <v>0</v>
      </c>
      <c r="AF380" s="41">
        <f t="shared" si="131"/>
        <v>1</v>
      </c>
      <c r="AG380" s="48">
        <v>1178.9495912079558</v>
      </c>
      <c r="AH380" s="48">
        <v>235.92223716963946</v>
      </c>
      <c r="AI380" s="48">
        <v>118.99813940674599</v>
      </c>
      <c r="AJ380" s="48">
        <v>51.646323947512265</v>
      </c>
      <c r="AK380" s="41">
        <f t="shared" si="142"/>
        <v>11.377290445454229</v>
      </c>
      <c r="AL380" s="41">
        <f>LN(D380+'Models training data'!$Y$4)</f>
        <v>7.2931240157921264</v>
      </c>
      <c r="AM380" s="41">
        <f>LN(E380+'Models training data'!$Y$5)</f>
        <v>5.7068920448902087</v>
      </c>
      <c r="AN380" s="41">
        <f>LN(F380+'Models training data'!$Y$6)</f>
        <v>5.1021602783835256</v>
      </c>
      <c r="AO380" s="41">
        <f>LN(G380+'Models training data'!$Y$7)</f>
        <v>4.6175903115151167</v>
      </c>
      <c r="AP380" s="41">
        <f t="shared" si="132"/>
        <v>0</v>
      </c>
      <c r="AQ380" s="41">
        <f t="shared" si="143"/>
        <v>2</v>
      </c>
      <c r="AR380" s="41">
        <f t="shared" si="144"/>
        <v>84017.460688451218</v>
      </c>
      <c r="AS380" s="41">
        <f t="shared" si="145"/>
        <v>95051.781921903632</v>
      </c>
      <c r="AT380" s="41">
        <f t="shared" si="146"/>
        <v>11.448606704276543</v>
      </c>
      <c r="AU380" s="41">
        <f t="shared" si="147"/>
        <v>94621.0581780184</v>
      </c>
      <c r="AV380" s="41">
        <f t="shared" si="148"/>
        <v>11.442472055094681</v>
      </c>
      <c r="AW380" s="41">
        <f t="shared" si="149"/>
        <v>94929.422087245475</v>
      </c>
      <c r="AX380" s="41">
        <f t="shared" si="150"/>
        <v>11.447692535489804</v>
      </c>
      <c r="AY380" s="41">
        <f t="shared" si="151"/>
        <v>11.397080053519396</v>
      </c>
      <c r="AZ380" s="41">
        <f t="shared" si="152"/>
        <v>11.360371175745474</v>
      </c>
    </row>
    <row r="381" spans="2:52" x14ac:dyDescent="0.25">
      <c r="B381" s="41" t="str">
        <f t="shared" si="153"/>
        <v>PA</v>
      </c>
      <c r="C381" s="46">
        <v>44926</v>
      </c>
      <c r="D381" s="45">
        <v>1190.737749495531</v>
      </c>
      <c r="E381" s="45">
        <v>238.28145953953981</v>
      </c>
      <c r="F381" s="45">
        <v>120.18812079992267</v>
      </c>
      <c r="G381" s="48">
        <v>58.562302860551014</v>
      </c>
      <c r="H381" s="44">
        <v>88185.442059577588</v>
      </c>
      <c r="I381" s="62">
        <f t="shared" si="133"/>
        <v>1607.7696326955445</v>
      </c>
      <c r="J381" s="41">
        <f t="shared" si="134"/>
        <v>2022</v>
      </c>
      <c r="K381" s="41">
        <f t="shared" si="135"/>
        <v>53</v>
      </c>
      <c r="L381" s="41">
        <f t="shared" si="136"/>
        <v>2809</v>
      </c>
      <c r="M381" s="41">
        <f t="shared" si="137"/>
        <v>7.9405838271042439</v>
      </c>
      <c r="N381" s="41">
        <f t="shared" si="138"/>
        <v>1</v>
      </c>
      <c r="O381" s="41">
        <f t="shared" si="139"/>
        <v>12</v>
      </c>
      <c r="P381" s="41">
        <f t="shared" si="140"/>
        <v>0</v>
      </c>
      <c r="Q381" s="41">
        <f t="shared" si="140"/>
        <v>0</v>
      </c>
      <c r="R381" s="41">
        <f t="shared" si="140"/>
        <v>0</v>
      </c>
      <c r="S381" s="41">
        <f t="shared" si="128"/>
        <v>0</v>
      </c>
      <c r="T381" s="41">
        <f t="shared" si="128"/>
        <v>0</v>
      </c>
      <c r="U381" s="41">
        <f t="shared" si="128"/>
        <v>0</v>
      </c>
      <c r="V381" s="41">
        <f t="shared" si="128"/>
        <v>0</v>
      </c>
      <c r="W381" s="41">
        <f t="shared" si="129"/>
        <v>0</v>
      </c>
      <c r="X381" s="41">
        <f t="shared" si="129"/>
        <v>0</v>
      </c>
      <c r="Y381" s="41">
        <f t="shared" si="129"/>
        <v>0</v>
      </c>
      <c r="Z381" s="41">
        <f t="shared" si="129"/>
        <v>0</v>
      </c>
      <c r="AA381" s="41">
        <f t="shared" si="130"/>
        <v>1</v>
      </c>
      <c r="AB381" s="41">
        <f t="shared" si="141"/>
        <v>0</v>
      </c>
      <c r="AC381" s="41">
        <f t="shared" si="141"/>
        <v>0</v>
      </c>
      <c r="AD381" s="41">
        <f t="shared" si="141"/>
        <v>0</v>
      </c>
      <c r="AE381" s="41">
        <f t="shared" si="131"/>
        <v>0</v>
      </c>
      <c r="AF381" s="41">
        <f t="shared" si="131"/>
        <v>1</v>
      </c>
      <c r="AG381" s="48">
        <v>1190.737749495531</v>
      </c>
      <c r="AH381" s="48">
        <v>238.28145953953981</v>
      </c>
      <c r="AI381" s="48">
        <v>120.18812079992267</v>
      </c>
      <c r="AJ381" s="48">
        <v>58.562302860551014</v>
      </c>
      <c r="AK381" s="41">
        <f t="shared" si="142"/>
        <v>11.38719717235778</v>
      </c>
      <c r="AL381" s="41">
        <f>LN(D381+'Models training data'!$Y$4)</f>
        <v>7.3011103426355417</v>
      </c>
      <c r="AM381" s="41">
        <f>LN(E381+'Models training data'!$Y$5)</f>
        <v>5.7147011330922721</v>
      </c>
      <c r="AN381" s="41">
        <f>LN(F381+'Models training data'!$Y$6)</f>
        <v>5.1093735590452765</v>
      </c>
      <c r="AO381" s="41">
        <f>LN(G381+'Models training data'!$Y$7)</f>
        <v>4.6836646478065749</v>
      </c>
      <c r="AP381" s="41">
        <f t="shared" si="132"/>
        <v>0</v>
      </c>
      <c r="AQ381" s="41">
        <f t="shared" si="143"/>
        <v>2</v>
      </c>
      <c r="AR381" s="41">
        <f t="shared" si="144"/>
        <v>83993.070375367475</v>
      </c>
      <c r="AS381" s="41">
        <f t="shared" si="145"/>
        <v>95027.684531861931</v>
      </c>
      <c r="AT381" s="41">
        <f t="shared" si="146"/>
        <v>11.448349087011763</v>
      </c>
      <c r="AU381" s="41">
        <f t="shared" si="147"/>
        <v>94584.062199578155</v>
      </c>
      <c r="AV381" s="41">
        <f t="shared" si="148"/>
        <v>11.442026704441959</v>
      </c>
      <c r="AW381" s="41">
        <f t="shared" si="149"/>
        <v>94901.861136809704</v>
      </c>
      <c r="AX381" s="41">
        <f t="shared" si="150"/>
        <v>11.447375274473178</v>
      </c>
      <c r="AY381" s="41">
        <f t="shared" si="151"/>
        <v>11.398731715577131</v>
      </c>
      <c r="AZ381" s="41">
        <f t="shared" si="152"/>
        <v>11.369792053787215</v>
      </c>
    </row>
    <row r="382" spans="2:52" x14ac:dyDescent="0.25">
      <c r="B382" s="41" t="str">
        <f t="shared" si="153"/>
        <v>PA</v>
      </c>
      <c r="C382" s="46">
        <v>44933</v>
      </c>
      <c r="D382" s="45">
        <v>1202.6441906533335</v>
      </c>
      <c r="E382" s="45">
        <v>240.66427413403716</v>
      </c>
      <c r="F382" s="45">
        <v>121.39000200783282</v>
      </c>
      <c r="G382" s="48">
        <v>50.856230286055101</v>
      </c>
      <c r="H382" s="44">
        <v>87899.51109566931</v>
      </c>
      <c r="I382" s="62">
        <f t="shared" si="133"/>
        <v>1615.5546970812586</v>
      </c>
      <c r="J382" s="41">
        <f t="shared" si="134"/>
        <v>2023</v>
      </c>
      <c r="K382" s="41">
        <f t="shared" si="135"/>
        <v>54</v>
      </c>
      <c r="L382" s="41">
        <f t="shared" si="136"/>
        <v>2916</v>
      </c>
      <c r="M382" s="41">
        <f t="shared" si="137"/>
        <v>7.977968093128549</v>
      </c>
      <c r="N382" s="41">
        <f t="shared" si="138"/>
        <v>1</v>
      </c>
      <c r="O382" s="41">
        <f t="shared" si="139"/>
        <v>1</v>
      </c>
      <c r="P382" s="41">
        <f t="shared" si="140"/>
        <v>1</v>
      </c>
      <c r="Q382" s="41">
        <f t="shared" si="140"/>
        <v>0</v>
      </c>
      <c r="R382" s="41">
        <f t="shared" si="140"/>
        <v>0</v>
      </c>
      <c r="S382" s="41">
        <f t="shared" si="128"/>
        <v>0</v>
      </c>
      <c r="T382" s="41">
        <f t="shared" si="128"/>
        <v>0</v>
      </c>
      <c r="U382" s="41">
        <f t="shared" si="128"/>
        <v>0</v>
      </c>
      <c r="V382" s="41">
        <f t="shared" si="128"/>
        <v>0</v>
      </c>
      <c r="W382" s="41">
        <f t="shared" si="129"/>
        <v>0</v>
      </c>
      <c r="X382" s="41">
        <f t="shared" si="129"/>
        <v>0</v>
      </c>
      <c r="Y382" s="41">
        <f t="shared" si="129"/>
        <v>0</v>
      </c>
      <c r="Z382" s="41">
        <f t="shared" si="129"/>
        <v>0</v>
      </c>
      <c r="AA382" s="41">
        <f t="shared" si="130"/>
        <v>0</v>
      </c>
      <c r="AB382" s="41">
        <f t="shared" si="141"/>
        <v>0</v>
      </c>
      <c r="AC382" s="41">
        <f t="shared" si="141"/>
        <v>0</v>
      </c>
      <c r="AD382" s="41">
        <f t="shared" si="141"/>
        <v>0</v>
      </c>
      <c r="AE382" s="41">
        <f t="shared" si="131"/>
        <v>0</v>
      </c>
      <c r="AF382" s="41">
        <f t="shared" si="131"/>
        <v>1</v>
      </c>
      <c r="AG382" s="48">
        <v>1202.6441906533335</v>
      </c>
      <c r="AH382" s="48">
        <v>240.66427413403716</v>
      </c>
      <c r="AI382" s="48">
        <v>121.39000200783282</v>
      </c>
      <c r="AJ382" s="48">
        <v>50.856230286055101</v>
      </c>
      <c r="AK382" s="41">
        <f t="shared" si="142"/>
        <v>11.383949521606256</v>
      </c>
      <c r="AL382" s="41">
        <f>LN(D382+'Models training data'!$Y$4)</f>
        <v>7.3091125760452735</v>
      </c>
      <c r="AM382" s="41">
        <f>LN(E382+'Models training data'!$Y$5)</f>
        <v>5.7225268950371673</v>
      </c>
      <c r="AN382" s="41">
        <f>LN(F382+'Models training data'!$Y$6)</f>
        <v>5.1166065385399371</v>
      </c>
      <c r="AO382" s="41">
        <f>LN(G382+'Models training data'!$Y$7)</f>
        <v>4.6097562926920785</v>
      </c>
      <c r="AP382" s="41">
        <f t="shared" si="132"/>
        <v>0</v>
      </c>
      <c r="AQ382" s="41">
        <f t="shared" si="143"/>
        <v>1</v>
      </c>
      <c r="AR382" s="41">
        <f t="shared" si="144"/>
        <v>85099.412289635671</v>
      </c>
      <c r="AS382" s="41">
        <f t="shared" si="145"/>
        <v>96141.845238098525</v>
      </c>
      <c r="AT382" s="41">
        <f t="shared" si="146"/>
        <v>11.462166724700994</v>
      </c>
      <c r="AU382" s="41">
        <f t="shared" si="147"/>
        <v>95001.952257058816</v>
      </c>
      <c r="AV382" s="41">
        <f t="shared" si="148"/>
        <v>11.445773206855861</v>
      </c>
      <c r="AW382" s="41">
        <f t="shared" si="149"/>
        <v>94838.302027458354</v>
      </c>
      <c r="AX382" s="41">
        <f t="shared" si="150"/>
        <v>11.447108074432618</v>
      </c>
      <c r="AY382" s="41">
        <f t="shared" si="151"/>
        <v>11.482698478053194</v>
      </c>
      <c r="AZ382" s="41">
        <f t="shared" si="152"/>
        <v>11.378708260051299</v>
      </c>
    </row>
    <row r="383" spans="2:52" x14ac:dyDescent="0.25">
      <c r="B383" s="41" t="str">
        <f t="shared" si="153"/>
        <v>PA</v>
      </c>
      <c r="C383" s="46">
        <v>44940</v>
      </c>
      <c r="D383" s="45">
        <v>1214.66997712386</v>
      </c>
      <c r="E383" s="45">
        <v>243.07091687492851</v>
      </c>
      <c r="F383" s="45">
        <v>122.60390202790224</v>
      </c>
      <c r="G383" s="48">
        <v>50.085623028605511</v>
      </c>
      <c r="H383" s="44">
        <v>87963.851064175135</v>
      </c>
      <c r="I383" s="62">
        <f t="shared" si="133"/>
        <v>1630.4304190552964</v>
      </c>
      <c r="J383" s="41">
        <f t="shared" si="134"/>
        <v>2023</v>
      </c>
      <c r="K383" s="41">
        <f t="shared" si="135"/>
        <v>55</v>
      </c>
      <c r="L383" s="41">
        <f t="shared" si="136"/>
        <v>3025</v>
      </c>
      <c r="M383" s="41">
        <f t="shared" si="137"/>
        <v>8.0146663704649423</v>
      </c>
      <c r="N383" s="41">
        <f t="shared" si="138"/>
        <v>1</v>
      </c>
      <c r="O383" s="41">
        <f t="shared" si="139"/>
        <v>1</v>
      </c>
      <c r="P383" s="41">
        <f t="shared" si="140"/>
        <v>1</v>
      </c>
      <c r="Q383" s="41">
        <f t="shared" si="140"/>
        <v>0</v>
      </c>
      <c r="R383" s="41">
        <f t="shared" si="140"/>
        <v>0</v>
      </c>
      <c r="S383" s="41">
        <f t="shared" si="128"/>
        <v>0</v>
      </c>
      <c r="T383" s="41">
        <f t="shared" si="128"/>
        <v>0</v>
      </c>
      <c r="U383" s="41">
        <f t="shared" si="128"/>
        <v>0</v>
      </c>
      <c r="V383" s="41">
        <f t="shared" si="128"/>
        <v>0</v>
      </c>
      <c r="W383" s="41">
        <f t="shared" si="129"/>
        <v>0</v>
      </c>
      <c r="X383" s="41">
        <f t="shared" si="129"/>
        <v>0</v>
      </c>
      <c r="Y383" s="41">
        <f t="shared" si="129"/>
        <v>0</v>
      </c>
      <c r="Z383" s="41">
        <f t="shared" si="129"/>
        <v>0</v>
      </c>
      <c r="AA383" s="41">
        <f t="shared" si="130"/>
        <v>0</v>
      </c>
      <c r="AB383" s="41">
        <f t="shared" si="141"/>
        <v>0</v>
      </c>
      <c r="AC383" s="41">
        <f t="shared" si="141"/>
        <v>0</v>
      </c>
      <c r="AD383" s="41">
        <f t="shared" si="141"/>
        <v>0</v>
      </c>
      <c r="AE383" s="41">
        <f t="shared" si="131"/>
        <v>0</v>
      </c>
      <c r="AF383" s="41">
        <f t="shared" si="131"/>
        <v>1</v>
      </c>
      <c r="AG383" s="48">
        <v>1214.66997712386</v>
      </c>
      <c r="AH383" s="48">
        <v>243.07091687492851</v>
      </c>
      <c r="AI383" s="48">
        <v>122.60390202790224</v>
      </c>
      <c r="AJ383" s="48">
        <v>50.085623028605511</v>
      </c>
      <c r="AK383" s="41">
        <f t="shared" si="142"/>
        <v>11.384681225704099</v>
      </c>
      <c r="AL383" s="41">
        <f>LN(D383+'Models training data'!$Y$4)</f>
        <v>7.3171305379272296</v>
      </c>
      <c r="AM383" s="41">
        <f>LN(E383+'Models training data'!$Y$5)</f>
        <v>5.7303692359344387</v>
      </c>
      <c r="AN383" s="41">
        <f>LN(F383+'Models training data'!$Y$6)</f>
        <v>5.1238591281119792</v>
      </c>
      <c r="AO383" s="41">
        <f>LN(G383+'Models training data'!$Y$7)</f>
        <v>4.6020559080661849</v>
      </c>
      <c r="AP383" s="41">
        <f t="shared" si="132"/>
        <v>0</v>
      </c>
      <c r="AQ383" s="41">
        <f t="shared" si="143"/>
        <v>1</v>
      </c>
      <c r="AR383" s="41">
        <f t="shared" si="144"/>
        <v>85075.021976551929</v>
      </c>
      <c r="AS383" s="41">
        <f t="shared" si="145"/>
        <v>96117.747848056839</v>
      </c>
      <c r="AT383" s="41">
        <f t="shared" si="146"/>
        <v>11.461909107436215</v>
      </c>
      <c r="AU383" s="41">
        <f t="shared" si="147"/>
        <v>94967.313675970217</v>
      </c>
      <c r="AV383" s="41">
        <f t="shared" si="148"/>
        <v>11.445361746606523</v>
      </c>
      <c r="AW383" s="41">
        <f t="shared" si="149"/>
        <v>94811.752545885363</v>
      </c>
      <c r="AX383" s="41">
        <f t="shared" si="150"/>
        <v>11.446802456687891</v>
      </c>
      <c r="AY383" s="41">
        <f t="shared" si="151"/>
        <v>11.483136940385716</v>
      </c>
      <c r="AZ383" s="41">
        <f t="shared" si="152"/>
        <v>11.378962738101102</v>
      </c>
    </row>
    <row r="384" spans="2:52" x14ac:dyDescent="0.25">
      <c r="B384" s="41" t="str">
        <f t="shared" si="153"/>
        <v>PA</v>
      </c>
      <c r="C384" s="46">
        <v>44947</v>
      </c>
      <c r="D384" s="45">
        <v>1226.8162180898937</v>
      </c>
      <c r="E384" s="45">
        <v>245.50162604345331</v>
      </c>
      <c r="F384" s="45">
        <v>123.82994104818036</v>
      </c>
      <c r="G384" s="48">
        <v>64.495392543751748</v>
      </c>
      <c r="H384" s="44">
        <v>89559.595247451682</v>
      </c>
      <c r="I384" s="62">
        <f t="shared" si="133"/>
        <v>1660.6431777252792</v>
      </c>
      <c r="J384" s="41">
        <f t="shared" si="134"/>
        <v>2023</v>
      </c>
      <c r="K384" s="41">
        <f t="shared" si="135"/>
        <v>56</v>
      </c>
      <c r="L384" s="41">
        <f t="shared" si="136"/>
        <v>3136</v>
      </c>
      <c r="M384" s="41">
        <f t="shared" si="137"/>
        <v>8.0507033814702993</v>
      </c>
      <c r="N384" s="41">
        <f t="shared" si="138"/>
        <v>1</v>
      </c>
      <c r="O384" s="41">
        <f t="shared" si="139"/>
        <v>1</v>
      </c>
      <c r="P384" s="41">
        <f t="shared" si="140"/>
        <v>1</v>
      </c>
      <c r="Q384" s="41">
        <f t="shared" si="140"/>
        <v>0</v>
      </c>
      <c r="R384" s="41">
        <f t="shared" si="140"/>
        <v>0</v>
      </c>
      <c r="S384" s="41">
        <f t="shared" si="128"/>
        <v>0</v>
      </c>
      <c r="T384" s="41">
        <f t="shared" si="128"/>
        <v>0</v>
      </c>
      <c r="U384" s="41">
        <f t="shared" si="128"/>
        <v>0</v>
      </c>
      <c r="V384" s="41">
        <f t="shared" si="128"/>
        <v>0</v>
      </c>
      <c r="W384" s="41">
        <f t="shared" si="129"/>
        <v>0</v>
      </c>
      <c r="X384" s="41">
        <f t="shared" si="129"/>
        <v>0</v>
      </c>
      <c r="Y384" s="41">
        <f t="shared" si="129"/>
        <v>0</v>
      </c>
      <c r="Z384" s="41">
        <f t="shared" si="129"/>
        <v>0</v>
      </c>
      <c r="AA384" s="41">
        <f t="shared" si="130"/>
        <v>0</v>
      </c>
      <c r="AB384" s="41">
        <f t="shared" si="141"/>
        <v>0</v>
      </c>
      <c r="AC384" s="41">
        <f t="shared" si="141"/>
        <v>0</v>
      </c>
      <c r="AD384" s="41">
        <f t="shared" si="141"/>
        <v>0</v>
      </c>
      <c r="AE384" s="41">
        <f t="shared" si="131"/>
        <v>0</v>
      </c>
      <c r="AF384" s="41">
        <f t="shared" si="131"/>
        <v>1</v>
      </c>
      <c r="AG384" s="48">
        <v>1226.8162180898937</v>
      </c>
      <c r="AH384" s="48">
        <v>245.50162604345331</v>
      </c>
      <c r="AI384" s="48">
        <v>123.82994104818036</v>
      </c>
      <c r="AJ384" s="48">
        <v>64.495392543751748</v>
      </c>
      <c r="AK384" s="41">
        <f t="shared" si="142"/>
        <v>11.402659551357367</v>
      </c>
      <c r="AL384" s="41">
        <f>LN(D384+'Models training data'!$Y$4)</f>
        <v>7.3251640758528742</v>
      </c>
      <c r="AM384" s="41">
        <f>LN(E384+'Models training data'!$Y$5)</f>
        <v>5.7382280609866632</v>
      </c>
      <c r="AN384" s="41">
        <f>LN(F384+'Models training data'!$Y$6)</f>
        <v>5.1311312386440289</v>
      </c>
      <c r="AO384" s="41">
        <f>LN(G384+'Models training data'!$Y$7)</f>
        <v>4.7370649689648658</v>
      </c>
      <c r="AP384" s="41">
        <f t="shared" si="132"/>
        <v>0</v>
      </c>
      <c r="AQ384" s="41">
        <f t="shared" si="143"/>
        <v>1</v>
      </c>
      <c r="AR384" s="41">
        <f t="shared" si="144"/>
        <v>85050.631663468186</v>
      </c>
      <c r="AS384" s="41">
        <f t="shared" si="145"/>
        <v>96093.650458015123</v>
      </c>
      <c r="AT384" s="41">
        <f t="shared" si="146"/>
        <v>11.461651490171434</v>
      </c>
      <c r="AU384" s="41">
        <f t="shared" si="147"/>
        <v>94933.853793557428</v>
      </c>
      <c r="AV384" s="41">
        <f t="shared" si="148"/>
        <v>11.444967231558874</v>
      </c>
      <c r="AW384" s="41">
        <f t="shared" si="149"/>
        <v>94785.681459472704</v>
      </c>
      <c r="AX384" s="41">
        <f t="shared" si="150"/>
        <v>11.446502345869902</v>
      </c>
      <c r="AY384" s="41">
        <f t="shared" si="151"/>
        <v>11.486003427981363</v>
      </c>
      <c r="AZ384" s="41">
        <f t="shared" si="152"/>
        <v>11.396961279639575</v>
      </c>
    </row>
    <row r="385" spans="2:52" x14ac:dyDescent="0.25">
      <c r="B385" s="41" t="str">
        <f t="shared" si="153"/>
        <v>PA</v>
      </c>
      <c r="C385" s="46">
        <v>44954</v>
      </c>
      <c r="D385" s="45">
        <v>1239.084059107149</v>
      </c>
      <c r="E385" s="45">
        <v>247.9566423037756</v>
      </c>
      <c r="F385" s="45">
        <v>125.06824045866206</v>
      </c>
      <c r="G385" s="48">
        <v>79.845537819521695</v>
      </c>
      <c r="H385" s="44">
        <v>90930.5391439542</v>
      </c>
      <c r="I385" s="62">
        <f t="shared" si="133"/>
        <v>1691.9544796891084</v>
      </c>
      <c r="J385" s="41">
        <f t="shared" si="134"/>
        <v>2023</v>
      </c>
      <c r="K385" s="41">
        <f t="shared" si="135"/>
        <v>57</v>
      </c>
      <c r="L385" s="41">
        <f t="shared" si="136"/>
        <v>3249</v>
      </c>
      <c r="M385" s="41">
        <f t="shared" si="137"/>
        <v>8.0861025356691005</v>
      </c>
      <c r="N385" s="41">
        <f t="shared" si="138"/>
        <v>1</v>
      </c>
      <c r="O385" s="41">
        <f t="shared" si="139"/>
        <v>1</v>
      </c>
      <c r="P385" s="41">
        <f t="shared" si="140"/>
        <v>1</v>
      </c>
      <c r="Q385" s="41">
        <f t="shared" si="140"/>
        <v>0</v>
      </c>
      <c r="R385" s="41">
        <f t="shared" si="140"/>
        <v>0</v>
      </c>
      <c r="S385" s="41">
        <f t="shared" si="128"/>
        <v>0</v>
      </c>
      <c r="T385" s="41">
        <f t="shared" si="128"/>
        <v>0</v>
      </c>
      <c r="U385" s="41">
        <f t="shared" si="128"/>
        <v>0</v>
      </c>
      <c r="V385" s="41">
        <f t="shared" si="128"/>
        <v>0</v>
      </c>
      <c r="W385" s="41">
        <f t="shared" si="129"/>
        <v>0</v>
      </c>
      <c r="X385" s="41">
        <f t="shared" si="129"/>
        <v>0</v>
      </c>
      <c r="Y385" s="41">
        <f t="shared" si="129"/>
        <v>0</v>
      </c>
      <c r="Z385" s="41">
        <f t="shared" si="129"/>
        <v>0</v>
      </c>
      <c r="AA385" s="41">
        <f t="shared" si="130"/>
        <v>0</v>
      </c>
      <c r="AB385" s="41">
        <f t="shared" si="141"/>
        <v>0</v>
      </c>
      <c r="AC385" s="41">
        <f t="shared" si="141"/>
        <v>0</v>
      </c>
      <c r="AD385" s="41">
        <f t="shared" si="141"/>
        <v>0</v>
      </c>
      <c r="AE385" s="41">
        <f t="shared" si="131"/>
        <v>0</v>
      </c>
      <c r="AF385" s="41">
        <f t="shared" si="131"/>
        <v>1</v>
      </c>
      <c r="AG385" s="48">
        <v>1239.084059107149</v>
      </c>
      <c r="AH385" s="48">
        <v>247.9566423037756</v>
      </c>
      <c r="AI385" s="48">
        <v>125.06824045866206</v>
      </c>
      <c r="AJ385" s="48">
        <v>79.845537819521695</v>
      </c>
      <c r="AK385" s="41">
        <f t="shared" si="142"/>
        <v>11.417851187922157</v>
      </c>
      <c r="AL385" s="41">
        <f>LN(D385+'Models training data'!$Y$4)</f>
        <v>7.3332130552549089</v>
      </c>
      <c r="AM385" s="41">
        <f>LN(E385+'Models training data'!$Y$5)</f>
        <v>5.7461032753984886</v>
      </c>
      <c r="AN385" s="41">
        <f>LN(F385+'Models training data'!$Y$6)</f>
        <v>5.1384227806654339</v>
      </c>
      <c r="AO385" s="41">
        <f>LN(G385+'Models training data'!$Y$7)</f>
        <v>4.8632867604885535</v>
      </c>
      <c r="AP385" s="41">
        <f t="shared" si="132"/>
        <v>0</v>
      </c>
      <c r="AQ385" s="41">
        <f t="shared" si="143"/>
        <v>1</v>
      </c>
      <c r="AR385" s="41">
        <f t="shared" si="144"/>
        <v>85026.241350384444</v>
      </c>
      <c r="AS385" s="41">
        <f t="shared" si="145"/>
        <v>96069.553067973437</v>
      </c>
      <c r="AT385" s="41">
        <f t="shared" si="146"/>
        <v>11.461393872906655</v>
      </c>
      <c r="AU385" s="41">
        <f t="shared" si="147"/>
        <v>94901.572609820461</v>
      </c>
      <c r="AV385" s="41">
        <f t="shared" si="148"/>
        <v>11.444589661712914</v>
      </c>
      <c r="AW385" s="41">
        <f t="shared" si="149"/>
        <v>94760.07183252793</v>
      </c>
      <c r="AX385" s="41">
        <f t="shared" si="150"/>
        <v>11.446207547027647</v>
      </c>
      <c r="AY385" s="41">
        <f t="shared" si="151"/>
        <v>11.489026533455114</v>
      </c>
      <c r="AZ385" s="41">
        <f t="shared" si="152"/>
        <v>11.413869960982852</v>
      </c>
    </row>
    <row r="386" spans="2:52" x14ac:dyDescent="0.25">
      <c r="B386" s="41" t="str">
        <f t="shared" si="153"/>
        <v>PA</v>
      </c>
      <c r="C386" s="46">
        <v>44961</v>
      </c>
      <c r="D386" s="45">
        <v>1251.4746748836701</v>
      </c>
      <c r="E386" s="45">
        <v>250.43620872675723</v>
      </c>
      <c r="F386" s="45">
        <v>126.31892286324869</v>
      </c>
      <c r="G386" s="48">
        <v>75.986499178839992</v>
      </c>
      <c r="H386" s="44">
        <v>90445.920164339244</v>
      </c>
      <c r="I386" s="62">
        <f t="shared" si="133"/>
        <v>1704.216305652516</v>
      </c>
      <c r="J386" s="41">
        <f t="shared" si="134"/>
        <v>2023</v>
      </c>
      <c r="K386" s="41">
        <f t="shared" si="135"/>
        <v>58</v>
      </c>
      <c r="L386" s="41">
        <f t="shared" si="136"/>
        <v>3364</v>
      </c>
      <c r="M386" s="41">
        <f t="shared" si="137"/>
        <v>8.1208860210928382</v>
      </c>
      <c r="N386" s="41">
        <f t="shared" si="138"/>
        <v>1</v>
      </c>
      <c r="O386" s="41">
        <f t="shared" si="139"/>
        <v>2</v>
      </c>
      <c r="P386" s="41">
        <f t="shared" si="140"/>
        <v>0</v>
      </c>
      <c r="Q386" s="41">
        <f t="shared" si="140"/>
        <v>1</v>
      </c>
      <c r="R386" s="41">
        <f t="shared" si="140"/>
        <v>0</v>
      </c>
      <c r="S386" s="41">
        <f t="shared" si="128"/>
        <v>0</v>
      </c>
      <c r="T386" s="41">
        <f t="shared" si="128"/>
        <v>0</v>
      </c>
      <c r="U386" s="41">
        <f t="shared" si="128"/>
        <v>0</v>
      </c>
      <c r="V386" s="41">
        <f t="shared" si="128"/>
        <v>0</v>
      </c>
      <c r="W386" s="41">
        <f t="shared" si="129"/>
        <v>0</v>
      </c>
      <c r="X386" s="41">
        <f t="shared" si="129"/>
        <v>0</v>
      </c>
      <c r="Y386" s="41">
        <f t="shared" si="129"/>
        <v>0</v>
      </c>
      <c r="Z386" s="41">
        <f t="shared" si="129"/>
        <v>0</v>
      </c>
      <c r="AA386" s="41">
        <f t="shared" si="130"/>
        <v>0</v>
      </c>
      <c r="AB386" s="41">
        <f t="shared" si="141"/>
        <v>0</v>
      </c>
      <c r="AC386" s="41">
        <f t="shared" si="141"/>
        <v>0</v>
      </c>
      <c r="AD386" s="41">
        <f t="shared" si="141"/>
        <v>0</v>
      </c>
      <c r="AE386" s="41">
        <f t="shared" si="131"/>
        <v>0</v>
      </c>
      <c r="AF386" s="41">
        <f t="shared" si="131"/>
        <v>1</v>
      </c>
      <c r="AG386" s="48">
        <v>1251.4746748836701</v>
      </c>
      <c r="AH386" s="48">
        <v>250.43620872675723</v>
      </c>
      <c r="AI386" s="48">
        <v>126.31892286324869</v>
      </c>
      <c r="AJ386" s="48">
        <v>75.986499178839992</v>
      </c>
      <c r="AK386" s="41">
        <f t="shared" si="142"/>
        <v>11.412507383828682</v>
      </c>
      <c r="AL386" s="41">
        <f>LN(D386+'Models training data'!$Y$4)</f>
        <v>7.3412773540090717</v>
      </c>
      <c r="AM386" s="41">
        <f>LN(E386+'Models training data'!$Y$5)</f>
        <v>5.7539947843857631</v>
      </c>
      <c r="AN386" s="41">
        <f>LN(F386+'Models training data'!$Y$6)</f>
        <v>5.1457336643639655</v>
      </c>
      <c r="AO386" s="41">
        <f>LN(G386+'Models training data'!$Y$7)</f>
        <v>4.8330220978867713</v>
      </c>
      <c r="AP386" s="41">
        <f t="shared" si="132"/>
        <v>0</v>
      </c>
      <c r="AQ386" s="41">
        <f t="shared" si="143"/>
        <v>1</v>
      </c>
      <c r="AR386" s="41">
        <f t="shared" si="144"/>
        <v>83952.140081252015</v>
      </c>
      <c r="AS386" s="41">
        <f t="shared" si="145"/>
        <v>94993.345006192409</v>
      </c>
      <c r="AT386" s="41">
        <f t="shared" si="146"/>
        <v>11.449442063118463</v>
      </c>
      <c r="AU386" s="41">
        <f t="shared" si="147"/>
        <v>93938.505495559861</v>
      </c>
      <c r="AV386" s="41">
        <f t="shared" si="148"/>
        <v>11.434280936059523</v>
      </c>
      <c r="AW386" s="41">
        <f t="shared" si="149"/>
        <v>94292.600653019763</v>
      </c>
      <c r="AX386" s="41">
        <f t="shared" si="150"/>
        <v>11.441405279782424</v>
      </c>
      <c r="AY386" s="41">
        <f t="shared" si="151"/>
        <v>11.488992196362554</v>
      </c>
      <c r="AZ386" s="41">
        <f t="shared" si="152"/>
        <v>11.411326963452442</v>
      </c>
    </row>
    <row r="387" spans="2:52" x14ac:dyDescent="0.25">
      <c r="B387" s="41" t="str">
        <f t="shared" si="153"/>
        <v>PA</v>
      </c>
      <c r="C387" s="46">
        <v>44968</v>
      </c>
      <c r="D387" s="45">
        <v>1263.9892642623213</v>
      </c>
      <c r="E387" s="45">
        <v>252.94057081399671</v>
      </c>
      <c r="F387" s="45">
        <v>127.58211209188116</v>
      </c>
      <c r="G387" s="48">
        <v>55.211999531796408</v>
      </c>
      <c r="H387" s="44">
        <v>88773.36868817432</v>
      </c>
      <c r="I387" s="62">
        <f t="shared" si="133"/>
        <v>1699.7239466999954</v>
      </c>
      <c r="J387" s="41">
        <f t="shared" si="134"/>
        <v>2023</v>
      </c>
      <c r="K387" s="41">
        <f t="shared" si="135"/>
        <v>59</v>
      </c>
      <c r="L387" s="41">
        <f t="shared" si="136"/>
        <v>3481</v>
      </c>
      <c r="M387" s="41">
        <f t="shared" si="137"/>
        <v>8.1550748878114394</v>
      </c>
      <c r="N387" s="41">
        <f t="shared" si="138"/>
        <v>1</v>
      </c>
      <c r="O387" s="41">
        <f t="shared" si="139"/>
        <v>2</v>
      </c>
      <c r="P387" s="41">
        <f t="shared" si="140"/>
        <v>0</v>
      </c>
      <c r="Q387" s="41">
        <f t="shared" si="140"/>
        <v>1</v>
      </c>
      <c r="R387" s="41">
        <f t="shared" si="140"/>
        <v>0</v>
      </c>
      <c r="S387" s="41">
        <f t="shared" si="128"/>
        <v>0</v>
      </c>
      <c r="T387" s="41">
        <f t="shared" si="128"/>
        <v>0</v>
      </c>
      <c r="U387" s="41">
        <f t="shared" si="128"/>
        <v>0</v>
      </c>
      <c r="V387" s="41">
        <f t="shared" si="128"/>
        <v>0</v>
      </c>
      <c r="W387" s="41">
        <f t="shared" si="129"/>
        <v>0</v>
      </c>
      <c r="X387" s="41">
        <f t="shared" si="129"/>
        <v>0</v>
      </c>
      <c r="Y387" s="41">
        <f t="shared" si="129"/>
        <v>0</v>
      </c>
      <c r="Z387" s="41">
        <f t="shared" si="129"/>
        <v>0</v>
      </c>
      <c r="AA387" s="41">
        <f t="shared" si="130"/>
        <v>0</v>
      </c>
      <c r="AB387" s="41">
        <f t="shared" si="141"/>
        <v>0</v>
      </c>
      <c r="AC387" s="41">
        <f t="shared" si="141"/>
        <v>0</v>
      </c>
      <c r="AD387" s="41">
        <f t="shared" si="141"/>
        <v>0</v>
      </c>
      <c r="AE387" s="41">
        <f t="shared" si="131"/>
        <v>0</v>
      </c>
      <c r="AF387" s="41">
        <f t="shared" si="131"/>
        <v>1</v>
      </c>
      <c r="AG387" s="48">
        <v>1263.9892642623213</v>
      </c>
      <c r="AH387" s="48">
        <v>252.94057081399671</v>
      </c>
      <c r="AI387" s="48">
        <v>127.58211209188116</v>
      </c>
      <c r="AJ387" s="48">
        <v>55.211999531796408</v>
      </c>
      <c r="AK387" s="41">
        <f t="shared" si="142"/>
        <v>11.393841981840417</v>
      </c>
      <c r="AL387" s="41">
        <f>LN(D387+'Models training data'!$Y$4)</f>
        <v>7.3493568586732803</v>
      </c>
      <c r="AM387" s="41">
        <f>LN(E387+'Models training data'!$Y$5)</f>
        <v>5.7619024931846372</v>
      </c>
      <c r="AN387" s="41">
        <f>LN(F387+'Models training data'!$Y$6)</f>
        <v>5.1530637995977866</v>
      </c>
      <c r="AO387" s="41">
        <f>LN(G387+'Models training data'!$Y$7)</f>
        <v>4.6522010238724301</v>
      </c>
      <c r="AP387" s="41">
        <f t="shared" si="132"/>
        <v>0</v>
      </c>
      <c r="AQ387" s="41">
        <f t="shared" si="143"/>
        <v>1</v>
      </c>
      <c r="AR387" s="41">
        <f t="shared" si="144"/>
        <v>83927.749768168273</v>
      </c>
      <c r="AS387" s="41">
        <f t="shared" si="145"/>
        <v>94969.247616150707</v>
      </c>
      <c r="AT387" s="41">
        <f t="shared" si="146"/>
        <v>11.449184445853684</v>
      </c>
      <c r="AU387" s="41">
        <f t="shared" si="147"/>
        <v>93908.581709174541</v>
      </c>
      <c r="AV387" s="41">
        <f t="shared" si="148"/>
        <v>11.433937256616945</v>
      </c>
      <c r="AW387" s="41">
        <f t="shared" si="149"/>
        <v>94267.866612273749</v>
      </c>
      <c r="AX387" s="41">
        <f t="shared" si="150"/>
        <v>11.441120560032624</v>
      </c>
      <c r="AY387" s="41">
        <f t="shared" si="151"/>
        <v>11.486266362548918</v>
      </c>
      <c r="AZ387" s="41">
        <f t="shared" si="152"/>
        <v>11.390069490498078</v>
      </c>
    </row>
    <row r="388" spans="2:52" x14ac:dyDescent="0.25">
      <c r="B388" s="41" t="str">
        <f t="shared" si="153"/>
        <v>PA</v>
      </c>
      <c r="C388" s="46">
        <v>44975</v>
      </c>
      <c r="D388" s="45">
        <v>1276.629046745815</v>
      </c>
      <c r="E388" s="45">
        <v>255.46997652212266</v>
      </c>
      <c r="F388" s="45">
        <v>128.85793321279999</v>
      </c>
      <c r="G388" s="48">
        <v>69.84652456281529</v>
      </c>
      <c r="H388" s="44">
        <v>90267.793602332356</v>
      </c>
      <c r="I388" s="62">
        <f t="shared" si="133"/>
        <v>1730.8034810435529</v>
      </c>
      <c r="J388" s="41">
        <f t="shared" si="134"/>
        <v>2023</v>
      </c>
      <c r="K388" s="41">
        <f t="shared" si="135"/>
        <v>60</v>
      </c>
      <c r="L388" s="41">
        <f t="shared" si="136"/>
        <v>3600</v>
      </c>
      <c r="M388" s="41">
        <f t="shared" si="137"/>
        <v>8.1886891244442008</v>
      </c>
      <c r="N388" s="41">
        <f t="shared" si="138"/>
        <v>1</v>
      </c>
      <c r="O388" s="41">
        <f t="shared" si="139"/>
        <v>2</v>
      </c>
      <c r="P388" s="41">
        <f t="shared" si="140"/>
        <v>0</v>
      </c>
      <c r="Q388" s="41">
        <f t="shared" si="140"/>
        <v>1</v>
      </c>
      <c r="R388" s="41">
        <f t="shared" si="140"/>
        <v>0</v>
      </c>
      <c r="S388" s="41">
        <f t="shared" si="128"/>
        <v>0</v>
      </c>
      <c r="T388" s="41">
        <f t="shared" si="128"/>
        <v>0</v>
      </c>
      <c r="U388" s="41">
        <f t="shared" si="128"/>
        <v>0</v>
      </c>
      <c r="V388" s="41">
        <f t="shared" si="128"/>
        <v>0</v>
      </c>
      <c r="W388" s="41">
        <f t="shared" si="129"/>
        <v>0</v>
      </c>
      <c r="X388" s="41">
        <f t="shared" si="129"/>
        <v>0</v>
      </c>
      <c r="Y388" s="41">
        <f t="shared" si="129"/>
        <v>0</v>
      </c>
      <c r="Z388" s="41">
        <f t="shared" si="129"/>
        <v>0</v>
      </c>
      <c r="AA388" s="41">
        <f t="shared" si="130"/>
        <v>0</v>
      </c>
      <c r="AB388" s="41">
        <f t="shared" si="141"/>
        <v>0</v>
      </c>
      <c r="AC388" s="41">
        <f t="shared" si="141"/>
        <v>0</v>
      </c>
      <c r="AD388" s="41">
        <f t="shared" si="141"/>
        <v>0</v>
      </c>
      <c r="AE388" s="41">
        <f t="shared" si="131"/>
        <v>0</v>
      </c>
      <c r="AF388" s="41">
        <f t="shared" si="131"/>
        <v>1</v>
      </c>
      <c r="AG388" s="48">
        <v>1276.629046745815</v>
      </c>
      <c r="AH388" s="48">
        <v>255.46997652212266</v>
      </c>
      <c r="AI388" s="48">
        <v>128.85793321279999</v>
      </c>
      <c r="AJ388" s="48">
        <v>69.84652456281529</v>
      </c>
      <c r="AK388" s="41">
        <f t="shared" si="142"/>
        <v>11.410536015790454</v>
      </c>
      <c r="AL388" s="41">
        <f>LN(D388+'Models training data'!$Y$4)</f>
        <v>7.3574514618778943</v>
      </c>
      <c r="AM388" s="41">
        <f>LN(E388+'Models training data'!$Y$5)</f>
        <v>5.7698263070606162</v>
      </c>
      <c r="AN388" s="41">
        <f>LN(F388+'Models training data'!$Y$6)</f>
        <v>5.1604130959073933</v>
      </c>
      <c r="AO388" s="41">
        <f>LN(G388+'Models training data'!$Y$7)</f>
        <v>4.782897523628189</v>
      </c>
      <c r="AP388" s="41">
        <f t="shared" si="132"/>
        <v>0</v>
      </c>
      <c r="AQ388" s="41">
        <f t="shared" si="143"/>
        <v>1</v>
      </c>
      <c r="AR388" s="41">
        <f t="shared" si="144"/>
        <v>83903.35945508453</v>
      </c>
      <c r="AS388" s="41">
        <f t="shared" si="145"/>
        <v>94945.150226109006</v>
      </c>
      <c r="AT388" s="41">
        <f t="shared" si="146"/>
        <v>11.448926828588903</v>
      </c>
      <c r="AU388" s="41">
        <f t="shared" si="147"/>
        <v>93879.83662146503</v>
      </c>
      <c r="AV388" s="41">
        <f t="shared" si="148"/>
        <v>11.433610522376059</v>
      </c>
      <c r="AW388" s="41">
        <f t="shared" si="149"/>
        <v>94243.548289430095</v>
      </c>
      <c r="AX388" s="41">
        <f t="shared" si="150"/>
        <v>11.440840625715918</v>
      </c>
      <c r="AY388" s="41">
        <f t="shared" si="151"/>
        <v>11.489195558148703</v>
      </c>
      <c r="AZ388" s="41">
        <f t="shared" si="152"/>
        <v>11.407542075107395</v>
      </c>
    </row>
    <row r="389" spans="2:52" x14ac:dyDescent="0.25">
      <c r="B389" s="41" t="str">
        <f t="shared" si="153"/>
        <v>PA</v>
      </c>
      <c r="C389" s="46">
        <v>44982</v>
      </c>
      <c r="D389" s="45">
        <v>1289.3952601018823</v>
      </c>
      <c r="E389" s="45">
        <v>258.02467628733689</v>
      </c>
      <c r="F389" s="45">
        <v>130.14651254492799</v>
      </c>
      <c r="G389" s="48">
        <v>76.641930187737188</v>
      </c>
      <c r="H389" s="44">
        <v>90949.615233510747</v>
      </c>
      <c r="I389" s="62">
        <f t="shared" si="133"/>
        <v>1754.2083791218843</v>
      </c>
      <c r="J389" s="41">
        <f t="shared" si="134"/>
        <v>2023</v>
      </c>
      <c r="K389" s="41">
        <f t="shared" si="135"/>
        <v>61</v>
      </c>
      <c r="L389" s="41">
        <f t="shared" si="136"/>
        <v>3721</v>
      </c>
      <c r="M389" s="41">
        <f t="shared" si="137"/>
        <v>8.2217477283466227</v>
      </c>
      <c r="N389" s="41">
        <f t="shared" si="138"/>
        <v>1</v>
      </c>
      <c r="O389" s="41">
        <f t="shared" si="139"/>
        <v>2</v>
      </c>
      <c r="P389" s="41">
        <f t="shared" si="140"/>
        <v>0</v>
      </c>
      <c r="Q389" s="41">
        <f t="shared" si="140"/>
        <v>1</v>
      </c>
      <c r="R389" s="41">
        <f t="shared" si="140"/>
        <v>0</v>
      </c>
      <c r="S389" s="41">
        <f t="shared" si="128"/>
        <v>0</v>
      </c>
      <c r="T389" s="41">
        <f t="shared" si="128"/>
        <v>0</v>
      </c>
      <c r="U389" s="41">
        <f t="shared" si="128"/>
        <v>0</v>
      </c>
      <c r="V389" s="41">
        <f t="shared" si="128"/>
        <v>0</v>
      </c>
      <c r="W389" s="41">
        <f t="shared" si="129"/>
        <v>0</v>
      </c>
      <c r="X389" s="41">
        <f t="shared" si="129"/>
        <v>0</v>
      </c>
      <c r="Y389" s="41">
        <f t="shared" si="129"/>
        <v>0</v>
      </c>
      <c r="Z389" s="41">
        <f t="shared" si="129"/>
        <v>0</v>
      </c>
      <c r="AA389" s="41">
        <f t="shared" si="130"/>
        <v>0</v>
      </c>
      <c r="AB389" s="41">
        <f t="shared" si="141"/>
        <v>0</v>
      </c>
      <c r="AC389" s="41">
        <f t="shared" si="141"/>
        <v>0</v>
      </c>
      <c r="AD389" s="41">
        <f t="shared" si="141"/>
        <v>0</v>
      </c>
      <c r="AE389" s="41">
        <f t="shared" si="131"/>
        <v>0</v>
      </c>
      <c r="AF389" s="41">
        <f t="shared" si="131"/>
        <v>1</v>
      </c>
      <c r="AG389" s="48">
        <v>1289.3952601018823</v>
      </c>
      <c r="AH389" s="48">
        <v>258.02467628733689</v>
      </c>
      <c r="AI389" s="48">
        <v>130.14651254492799</v>
      </c>
      <c r="AJ389" s="48">
        <v>76.641930187737188</v>
      </c>
      <c r="AK389" s="41">
        <f t="shared" si="142"/>
        <v>11.418060953409675</v>
      </c>
      <c r="AL389" s="41">
        <f>LN(D389+'Models training data'!$Y$4)</f>
        <v>7.3655610605154687</v>
      </c>
      <c r="AM389" s="41">
        <f>LN(E389+'Models training data'!$Y$5)</f>
        <v>5.7777661313175184</v>
      </c>
      <c r="AN389" s="41">
        <f>LN(F389+'Models training data'!$Y$6)</f>
        <v>5.1677814625275085</v>
      </c>
      <c r="AO389" s="41">
        <f>LN(G389+'Models training data'!$Y$7)</f>
        <v>4.8382273451071081</v>
      </c>
      <c r="AP389" s="41">
        <f t="shared" si="132"/>
        <v>0</v>
      </c>
      <c r="AQ389" s="41">
        <f t="shared" si="143"/>
        <v>1</v>
      </c>
      <c r="AR389" s="41">
        <f t="shared" si="144"/>
        <v>83878.969142000788</v>
      </c>
      <c r="AS389" s="41">
        <f t="shared" si="145"/>
        <v>94921.052836067305</v>
      </c>
      <c r="AT389" s="41">
        <f t="shared" si="146"/>
        <v>11.448669211324123</v>
      </c>
      <c r="AU389" s="41">
        <f t="shared" si="147"/>
        <v>93852.270232431343</v>
      </c>
      <c r="AV389" s="41">
        <f t="shared" si="148"/>
        <v>11.433300733336864</v>
      </c>
      <c r="AW389" s="41">
        <f t="shared" si="149"/>
        <v>94219.631940793595</v>
      </c>
      <c r="AX389" s="41">
        <f t="shared" si="150"/>
        <v>11.440565318625181</v>
      </c>
      <c r="AY389" s="41">
        <f t="shared" si="151"/>
        <v>11.490881190446485</v>
      </c>
      <c r="AZ389" s="41">
        <f t="shared" si="152"/>
        <v>11.415647665691559</v>
      </c>
    </row>
    <row r="390" spans="2:52" x14ac:dyDescent="0.25">
      <c r="B390" s="41" t="str">
        <f t="shared" si="153"/>
        <v>PA</v>
      </c>
      <c r="C390" s="46">
        <v>44989</v>
      </c>
      <c r="D390" s="45">
        <v>1302.2891587249276</v>
      </c>
      <c r="E390" s="45">
        <v>260.60492305020671</v>
      </c>
      <c r="F390" s="45">
        <v>131.44797767037727</v>
      </c>
      <c r="G390" s="48">
        <v>85.370298855050024</v>
      </c>
      <c r="H390" s="44">
        <v>91717.165546882432</v>
      </c>
      <c r="I390" s="62">
        <f t="shared" si="133"/>
        <v>1779.7123583005616</v>
      </c>
      <c r="J390" s="41">
        <f t="shared" si="134"/>
        <v>2023</v>
      </c>
      <c r="K390" s="41">
        <f t="shared" si="135"/>
        <v>62</v>
      </c>
      <c r="L390" s="41">
        <f t="shared" si="136"/>
        <v>3844</v>
      </c>
      <c r="M390" s="41">
        <f t="shared" si="137"/>
        <v>8.2542687700901833</v>
      </c>
      <c r="N390" s="41">
        <f t="shared" si="138"/>
        <v>1</v>
      </c>
      <c r="O390" s="41">
        <f t="shared" si="139"/>
        <v>3</v>
      </c>
      <c r="P390" s="41">
        <f t="shared" si="140"/>
        <v>0</v>
      </c>
      <c r="Q390" s="41">
        <f t="shared" si="140"/>
        <v>0</v>
      </c>
      <c r="R390" s="41">
        <f t="shared" si="140"/>
        <v>1</v>
      </c>
      <c r="S390" s="41">
        <f t="shared" si="128"/>
        <v>0</v>
      </c>
      <c r="T390" s="41">
        <f t="shared" si="128"/>
        <v>0</v>
      </c>
      <c r="U390" s="41">
        <f t="shared" si="128"/>
        <v>0</v>
      </c>
      <c r="V390" s="41">
        <f t="shared" si="128"/>
        <v>0</v>
      </c>
      <c r="W390" s="41">
        <f t="shared" si="129"/>
        <v>0</v>
      </c>
      <c r="X390" s="41">
        <f t="shared" si="129"/>
        <v>0</v>
      </c>
      <c r="Y390" s="41">
        <f t="shared" si="129"/>
        <v>0</v>
      </c>
      <c r="Z390" s="41">
        <f t="shared" si="129"/>
        <v>0</v>
      </c>
      <c r="AA390" s="41">
        <f t="shared" si="130"/>
        <v>0</v>
      </c>
      <c r="AB390" s="41">
        <f t="shared" si="141"/>
        <v>0</v>
      </c>
      <c r="AC390" s="41">
        <f t="shared" si="141"/>
        <v>0</v>
      </c>
      <c r="AD390" s="41">
        <f t="shared" si="141"/>
        <v>0</v>
      </c>
      <c r="AE390" s="41">
        <f t="shared" si="131"/>
        <v>0</v>
      </c>
      <c r="AF390" s="41">
        <f t="shared" si="131"/>
        <v>1</v>
      </c>
      <c r="AG390" s="48">
        <v>1302.2891587249276</v>
      </c>
      <c r="AH390" s="48">
        <v>260.60492305020671</v>
      </c>
      <c r="AI390" s="48">
        <v>131.44797767037727</v>
      </c>
      <c r="AJ390" s="48">
        <v>85.370298855050024</v>
      </c>
      <c r="AK390" s="41">
        <f t="shared" si="142"/>
        <v>11.426464833167703</v>
      </c>
      <c r="AL390" s="41">
        <f>LN(D390+'Models training data'!$Y$4)</f>
        <v>7.3736855544857587</v>
      </c>
      <c r="AM390" s="41">
        <f>LN(E390+'Models training data'!$Y$5)</f>
        <v>5.7857218713063316</v>
      </c>
      <c r="AN390" s="41">
        <f>LN(F390+'Models training data'!$Y$6)</f>
        <v>5.175168808398916</v>
      </c>
      <c r="AO390" s="41">
        <f>LN(G390+'Models training data'!$Y$7)</f>
        <v>4.9050801851922099</v>
      </c>
      <c r="AP390" s="41">
        <f t="shared" si="132"/>
        <v>0</v>
      </c>
      <c r="AQ390" s="41">
        <f t="shared" si="143"/>
        <v>1</v>
      </c>
      <c r="AR390" s="41">
        <f t="shared" si="144"/>
        <v>82939.367957335591</v>
      </c>
      <c r="AS390" s="41">
        <f t="shared" si="145"/>
        <v>93979.34485875367</v>
      </c>
      <c r="AT390" s="41">
        <f t="shared" si="146"/>
        <v>11.43760432626962</v>
      </c>
      <c r="AU390" s="41">
        <f t="shared" si="147"/>
        <v>92864.276650972635</v>
      </c>
      <c r="AV390" s="41">
        <f t="shared" si="148"/>
        <v>11.421586985265396</v>
      </c>
      <c r="AW390" s="41">
        <f t="shared" si="149"/>
        <v>93449.140647805019</v>
      </c>
      <c r="AX390" s="41">
        <f t="shared" si="150"/>
        <v>11.431613571323513</v>
      </c>
      <c r="AY390" s="41">
        <f t="shared" si="151"/>
        <v>11.492882106609184</v>
      </c>
      <c r="AZ390" s="41">
        <f t="shared" si="152"/>
        <v>11.425188283812403</v>
      </c>
    </row>
    <row r="391" spans="2:52" x14ac:dyDescent="0.25">
      <c r="B391" s="41" t="str">
        <f t="shared" si="153"/>
        <v>PA</v>
      </c>
      <c r="C391" s="46">
        <v>44996</v>
      </c>
      <c r="D391" s="45">
        <v>1315.3120125275952</v>
      </c>
      <c r="E391" s="45">
        <v>263.21097228070704</v>
      </c>
      <c r="F391" s="45">
        <v>132.76245744708103</v>
      </c>
      <c r="G391" s="48">
        <v>54.465431917933572</v>
      </c>
      <c r="H391" s="44">
        <v>89301.80133630769</v>
      </c>
      <c r="I391" s="62">
        <f t="shared" si="133"/>
        <v>1765.7508741733168</v>
      </c>
      <c r="J391" s="41">
        <f t="shared" si="134"/>
        <v>2023</v>
      </c>
      <c r="K391" s="41">
        <f t="shared" si="135"/>
        <v>63</v>
      </c>
      <c r="L391" s="41">
        <f t="shared" si="136"/>
        <v>3969</v>
      </c>
      <c r="M391" s="41">
        <f t="shared" si="137"/>
        <v>8.2862694527830651</v>
      </c>
      <c r="N391" s="41">
        <f t="shared" si="138"/>
        <v>1</v>
      </c>
      <c r="O391" s="41">
        <f t="shared" si="139"/>
        <v>3</v>
      </c>
      <c r="P391" s="41">
        <f t="shared" si="140"/>
        <v>0</v>
      </c>
      <c r="Q391" s="41">
        <f t="shared" si="140"/>
        <v>0</v>
      </c>
      <c r="R391" s="41">
        <f t="shared" si="140"/>
        <v>1</v>
      </c>
      <c r="S391" s="41">
        <f t="shared" si="128"/>
        <v>0</v>
      </c>
      <c r="T391" s="41">
        <f t="shared" si="128"/>
        <v>0</v>
      </c>
      <c r="U391" s="41">
        <f t="shared" si="128"/>
        <v>0</v>
      </c>
      <c r="V391" s="41">
        <f t="shared" si="128"/>
        <v>0</v>
      </c>
      <c r="W391" s="41">
        <f t="shared" si="129"/>
        <v>0</v>
      </c>
      <c r="X391" s="41">
        <f t="shared" si="129"/>
        <v>0</v>
      </c>
      <c r="Y391" s="41">
        <f t="shared" si="129"/>
        <v>0</v>
      </c>
      <c r="Z391" s="41">
        <f t="shared" si="129"/>
        <v>0</v>
      </c>
      <c r="AA391" s="41">
        <f t="shared" si="130"/>
        <v>0</v>
      </c>
      <c r="AB391" s="41">
        <f t="shared" si="141"/>
        <v>0</v>
      </c>
      <c r="AC391" s="41">
        <f t="shared" si="141"/>
        <v>0</v>
      </c>
      <c r="AD391" s="41">
        <f t="shared" si="141"/>
        <v>0</v>
      </c>
      <c r="AE391" s="41">
        <f t="shared" si="131"/>
        <v>0</v>
      </c>
      <c r="AF391" s="41">
        <f t="shared" si="131"/>
        <v>1</v>
      </c>
      <c r="AG391" s="48">
        <v>1315.3120125275952</v>
      </c>
      <c r="AH391" s="48">
        <v>263.21097228070704</v>
      </c>
      <c r="AI391" s="48">
        <v>132.76245744708103</v>
      </c>
      <c r="AJ391" s="48">
        <v>54.465431917933572</v>
      </c>
      <c r="AK391" s="41">
        <f t="shared" si="142"/>
        <v>11.399776938400311</v>
      </c>
      <c r="AL391" s="41">
        <f>LN(D391+'Models training data'!$Y$4)</f>
        <v>7.3818248458263325</v>
      </c>
      <c r="AM391" s="41">
        <f>LN(E391+'Models training data'!$Y$5)</f>
        <v>5.7936934324339724</v>
      </c>
      <c r="AN391" s="41">
        <f>LN(F391+'Models training data'!$Y$6)</f>
        <v>5.1825750421802308</v>
      </c>
      <c r="AO391" s="41">
        <f>LN(G391+'Models training data'!$Y$7)</f>
        <v>4.6450528485667038</v>
      </c>
      <c r="AP391" s="41">
        <f t="shared" si="132"/>
        <v>0</v>
      </c>
      <c r="AQ391" s="41">
        <f t="shared" si="143"/>
        <v>1</v>
      </c>
      <c r="AR391" s="41">
        <f t="shared" si="144"/>
        <v>82914.977644251849</v>
      </c>
      <c r="AS391" s="41">
        <f t="shared" si="145"/>
        <v>93955.247468711968</v>
      </c>
      <c r="AT391" s="41">
        <f t="shared" si="146"/>
        <v>11.437346709004839</v>
      </c>
      <c r="AU391" s="41">
        <f t="shared" si="147"/>
        <v>92839.067659290595</v>
      </c>
      <c r="AV391" s="41">
        <f t="shared" si="148"/>
        <v>11.421311086629581</v>
      </c>
      <c r="AW391" s="41">
        <f t="shared" si="149"/>
        <v>93425.989655520272</v>
      </c>
      <c r="AX391" s="41">
        <f t="shared" si="150"/>
        <v>11.431347074441801</v>
      </c>
      <c r="AY391" s="41">
        <f t="shared" si="151"/>
        <v>11.488568008353093</v>
      </c>
      <c r="AZ391" s="41">
        <f t="shared" si="152"/>
        <v>11.394093991267969</v>
      </c>
    </row>
    <row r="392" spans="2:52" x14ac:dyDescent="0.25">
      <c r="B392" s="41" t="str">
        <f t="shared" si="153"/>
        <v>PA</v>
      </c>
      <c r="C392" s="46">
        <v>45003</v>
      </c>
      <c r="D392" s="45">
        <v>1328.4651062036642</v>
      </c>
      <c r="E392" s="45">
        <v>265.84308200351325</v>
      </c>
      <c r="F392" s="45">
        <v>134.09008202155184</v>
      </c>
      <c r="G392" s="48">
        <v>87.694504912753814</v>
      </c>
      <c r="H392" s="44">
        <v>92173.675510490051</v>
      </c>
      <c r="I392" s="62">
        <f t="shared" si="133"/>
        <v>1816.0927751414829</v>
      </c>
      <c r="J392" s="41">
        <f t="shared" si="134"/>
        <v>2023</v>
      </c>
      <c r="K392" s="41">
        <f t="shared" si="135"/>
        <v>64</v>
      </c>
      <c r="L392" s="41">
        <f t="shared" si="136"/>
        <v>4096</v>
      </c>
      <c r="M392" s="41">
        <f t="shared" si="137"/>
        <v>8.317766166719343</v>
      </c>
      <c r="N392" s="41">
        <f t="shared" si="138"/>
        <v>1</v>
      </c>
      <c r="O392" s="41">
        <f t="shared" si="139"/>
        <v>3</v>
      </c>
      <c r="P392" s="41">
        <f t="shared" si="140"/>
        <v>0</v>
      </c>
      <c r="Q392" s="41">
        <f t="shared" si="140"/>
        <v>0</v>
      </c>
      <c r="R392" s="41">
        <f t="shared" si="140"/>
        <v>1</v>
      </c>
      <c r="S392" s="41">
        <f t="shared" si="128"/>
        <v>0</v>
      </c>
      <c r="T392" s="41">
        <f t="shared" si="128"/>
        <v>0</v>
      </c>
      <c r="U392" s="41">
        <f t="shared" si="128"/>
        <v>0</v>
      </c>
      <c r="V392" s="41">
        <f t="shared" si="128"/>
        <v>0</v>
      </c>
      <c r="W392" s="41">
        <f t="shared" si="129"/>
        <v>0</v>
      </c>
      <c r="X392" s="41">
        <f t="shared" si="129"/>
        <v>0</v>
      </c>
      <c r="Y392" s="41">
        <f t="shared" si="129"/>
        <v>0</v>
      </c>
      <c r="Z392" s="41">
        <f t="shared" si="129"/>
        <v>0</v>
      </c>
      <c r="AA392" s="41">
        <f t="shared" si="130"/>
        <v>0</v>
      </c>
      <c r="AB392" s="41">
        <f t="shared" si="141"/>
        <v>0</v>
      </c>
      <c r="AC392" s="41">
        <f t="shared" si="141"/>
        <v>0</v>
      </c>
      <c r="AD392" s="41">
        <f t="shared" si="141"/>
        <v>0</v>
      </c>
      <c r="AE392" s="41">
        <f t="shared" si="131"/>
        <v>0</v>
      </c>
      <c r="AF392" s="41">
        <f t="shared" si="131"/>
        <v>1</v>
      </c>
      <c r="AG392" s="48">
        <v>1328.4651062036642</v>
      </c>
      <c r="AH392" s="48">
        <v>265.84308200351325</v>
      </c>
      <c r="AI392" s="48">
        <v>134.09008202155184</v>
      </c>
      <c r="AJ392" s="48">
        <v>87.694504912753814</v>
      </c>
      <c r="AK392" s="41">
        <f t="shared" si="142"/>
        <v>11.431429853706891</v>
      </c>
      <c r="AL392" s="41">
        <f>LN(D392+'Models training data'!$Y$4)</f>
        <v>7.3899788381109692</v>
      </c>
      <c r="AM392" s="41">
        <f>LN(E392+'Models training data'!$Y$5)</f>
        <v>5.8016807201719267</v>
      </c>
      <c r="AN392" s="41">
        <f>LN(F392+'Models training data'!$Y$6)</f>
        <v>5.190000072259612</v>
      </c>
      <c r="AO392" s="41">
        <f>LN(G392+'Models training data'!$Y$7)</f>
        <v>4.9221532982787561</v>
      </c>
      <c r="AP392" s="41">
        <f t="shared" si="132"/>
        <v>0</v>
      </c>
      <c r="AQ392" s="41">
        <f t="shared" si="143"/>
        <v>1</v>
      </c>
      <c r="AR392" s="41">
        <f t="shared" si="144"/>
        <v>82890.587331168106</v>
      </c>
      <c r="AS392" s="41">
        <f t="shared" si="145"/>
        <v>93931.150078670267</v>
      </c>
      <c r="AT392" s="41">
        <f t="shared" si="146"/>
        <v>11.437089091740059</v>
      </c>
      <c r="AU392" s="41">
        <f t="shared" si="147"/>
        <v>92815.037366284363</v>
      </c>
      <c r="AV392" s="41">
        <f t="shared" si="148"/>
        <v>11.421052133195458</v>
      </c>
      <c r="AW392" s="41">
        <f t="shared" si="149"/>
        <v>93403.203260982031</v>
      </c>
      <c r="AX392" s="41">
        <f t="shared" si="150"/>
        <v>11.431084774536242</v>
      </c>
      <c r="AY392" s="41">
        <f t="shared" si="151"/>
        <v>11.49449122566535</v>
      </c>
      <c r="AZ392" s="41">
        <f t="shared" si="152"/>
        <v>11.429777325459673</v>
      </c>
    </row>
    <row r="393" spans="2:52" x14ac:dyDescent="0.25">
      <c r="B393" s="41" t="str">
        <f t="shared" si="153"/>
        <v>PA</v>
      </c>
      <c r="C393" s="46">
        <v>45010</v>
      </c>
      <c r="D393" s="45">
        <v>1341.749738751256</v>
      </c>
      <c r="E393" s="45">
        <v>268.5015128235479</v>
      </c>
      <c r="F393" s="45">
        <v>135.43098284176733</v>
      </c>
      <c r="G393" s="48">
        <v>83.361284282588173</v>
      </c>
      <c r="H393" s="44">
        <v>92035.793314985378</v>
      </c>
      <c r="I393" s="62">
        <f t="shared" si="133"/>
        <v>1829.0435186991594</v>
      </c>
      <c r="J393" s="41">
        <f t="shared" si="134"/>
        <v>2023</v>
      </c>
      <c r="K393" s="41">
        <f t="shared" si="135"/>
        <v>65</v>
      </c>
      <c r="L393" s="41">
        <f t="shared" si="136"/>
        <v>4225</v>
      </c>
      <c r="M393" s="41">
        <f t="shared" si="137"/>
        <v>8.3487745397912736</v>
      </c>
      <c r="N393" s="41">
        <f t="shared" si="138"/>
        <v>1</v>
      </c>
      <c r="O393" s="41">
        <f t="shared" si="139"/>
        <v>3</v>
      </c>
      <c r="P393" s="41">
        <f t="shared" si="140"/>
        <v>0</v>
      </c>
      <c r="Q393" s="41">
        <f t="shared" si="140"/>
        <v>0</v>
      </c>
      <c r="R393" s="41">
        <f t="shared" si="140"/>
        <v>1</v>
      </c>
      <c r="S393" s="41">
        <f t="shared" si="128"/>
        <v>0</v>
      </c>
      <c r="T393" s="41">
        <f t="shared" si="128"/>
        <v>0</v>
      </c>
      <c r="U393" s="41">
        <f t="shared" si="128"/>
        <v>0</v>
      </c>
      <c r="V393" s="41">
        <f t="shared" si="128"/>
        <v>0</v>
      </c>
      <c r="W393" s="41">
        <f t="shared" si="129"/>
        <v>0</v>
      </c>
      <c r="X393" s="41">
        <f t="shared" si="129"/>
        <v>0</v>
      </c>
      <c r="Y393" s="41">
        <f t="shared" si="129"/>
        <v>0</v>
      </c>
      <c r="Z393" s="41">
        <f t="shared" si="129"/>
        <v>0</v>
      </c>
      <c r="AA393" s="41">
        <f t="shared" si="130"/>
        <v>0</v>
      </c>
      <c r="AB393" s="41">
        <f t="shared" si="141"/>
        <v>0</v>
      </c>
      <c r="AC393" s="41">
        <f t="shared" si="141"/>
        <v>0</v>
      </c>
      <c r="AD393" s="41">
        <f t="shared" si="141"/>
        <v>0</v>
      </c>
      <c r="AE393" s="41">
        <f t="shared" si="131"/>
        <v>0</v>
      </c>
      <c r="AF393" s="41">
        <f t="shared" si="131"/>
        <v>1</v>
      </c>
      <c r="AG393" s="48">
        <v>1341.749738751256</v>
      </c>
      <c r="AH393" s="48">
        <v>268.5015128235479</v>
      </c>
      <c r="AI393" s="48">
        <v>135.43098284176733</v>
      </c>
      <c r="AJ393" s="48">
        <v>83.361284282588173</v>
      </c>
      <c r="AK393" s="41">
        <f t="shared" si="142"/>
        <v>11.429932838139408</v>
      </c>
      <c r="AL393" s="41">
        <f>LN(D393+'Models training data'!$Y$4)</f>
        <v>7.3981474360339918</v>
      </c>
      <c r="AM393" s="41">
        <f>LN(E393+'Models training data'!$Y$5)</f>
        <v>5.8096836400647813</v>
      </c>
      <c r="AN393" s="41">
        <f>LN(F393+'Models training data'!$Y$6)</f>
        <v>5.1974438067664028</v>
      </c>
      <c r="AO393" s="41">
        <f>LN(G393+'Models training data'!$Y$7)</f>
        <v>4.8900838140450267</v>
      </c>
      <c r="AP393" s="41">
        <f t="shared" si="132"/>
        <v>0</v>
      </c>
      <c r="AQ393" s="41">
        <f t="shared" si="143"/>
        <v>1</v>
      </c>
      <c r="AR393" s="41">
        <f t="shared" si="144"/>
        <v>82866.197018084349</v>
      </c>
      <c r="AS393" s="41">
        <f t="shared" si="145"/>
        <v>93907.052688628566</v>
      </c>
      <c r="AT393" s="41">
        <f t="shared" si="146"/>
        <v>11.43683147447528</v>
      </c>
      <c r="AU393" s="41">
        <f t="shared" si="147"/>
        <v>92792.185771953955</v>
      </c>
      <c r="AV393" s="41">
        <f t="shared" si="148"/>
        <v>11.420810124963026</v>
      </c>
      <c r="AW393" s="41">
        <f t="shared" si="149"/>
        <v>93380.770158143554</v>
      </c>
      <c r="AX393" s="41">
        <f t="shared" si="150"/>
        <v>11.430826541460092</v>
      </c>
      <c r="AY393" s="41">
        <f t="shared" si="151"/>
        <v>11.494429912572571</v>
      </c>
      <c r="AZ393" s="41">
        <f t="shared" si="152"/>
        <v>11.427027441327974</v>
      </c>
    </row>
    <row r="394" spans="2:52" x14ac:dyDescent="0.25">
      <c r="B394" s="41" t="str">
        <f t="shared" si="153"/>
        <v>PA</v>
      </c>
      <c r="C394" s="46">
        <v>45017</v>
      </c>
      <c r="D394" s="45">
        <v>1355.1672231786572</v>
      </c>
      <c r="E394" s="45">
        <v>271.18652795178315</v>
      </c>
      <c r="F394" s="45">
        <v>136.78529267018502</v>
      </c>
      <c r="G394" s="48">
        <v>55.969900088040191</v>
      </c>
      <c r="H394" s="44">
        <v>89912.068064962135</v>
      </c>
      <c r="I394" s="62">
        <f t="shared" si="133"/>
        <v>1819.1089438886656</v>
      </c>
      <c r="J394" s="41">
        <f t="shared" si="134"/>
        <v>2023</v>
      </c>
      <c r="K394" s="41">
        <f t="shared" si="135"/>
        <v>66</v>
      </c>
      <c r="L394" s="41">
        <f t="shared" si="136"/>
        <v>4356</v>
      </c>
      <c r="M394" s="41">
        <f t="shared" si="137"/>
        <v>8.3793094840528504</v>
      </c>
      <c r="N394" s="41">
        <f t="shared" si="138"/>
        <v>1</v>
      </c>
      <c r="O394" s="41">
        <f t="shared" si="139"/>
        <v>4</v>
      </c>
      <c r="P394" s="41">
        <f t="shared" si="140"/>
        <v>0</v>
      </c>
      <c r="Q394" s="41">
        <f t="shared" si="140"/>
        <v>0</v>
      </c>
      <c r="R394" s="41">
        <f t="shared" si="140"/>
        <v>0</v>
      </c>
      <c r="S394" s="41">
        <f t="shared" si="128"/>
        <v>1</v>
      </c>
      <c r="T394" s="41">
        <f t="shared" si="128"/>
        <v>0</v>
      </c>
      <c r="U394" s="41">
        <f t="shared" si="128"/>
        <v>0</v>
      </c>
      <c r="V394" s="41">
        <f t="shared" si="128"/>
        <v>0</v>
      </c>
      <c r="W394" s="41">
        <f t="shared" si="129"/>
        <v>0</v>
      </c>
      <c r="X394" s="41">
        <f t="shared" si="129"/>
        <v>0</v>
      </c>
      <c r="Y394" s="41">
        <f t="shared" si="129"/>
        <v>0</v>
      </c>
      <c r="Z394" s="41">
        <f t="shared" si="129"/>
        <v>0</v>
      </c>
      <c r="AA394" s="41">
        <f t="shared" si="130"/>
        <v>0</v>
      </c>
      <c r="AB394" s="41">
        <f t="shared" si="141"/>
        <v>0</v>
      </c>
      <c r="AC394" s="41">
        <f t="shared" si="141"/>
        <v>0</v>
      </c>
      <c r="AD394" s="41">
        <f t="shared" si="141"/>
        <v>0</v>
      </c>
      <c r="AE394" s="41">
        <f t="shared" si="131"/>
        <v>0</v>
      </c>
      <c r="AF394" s="41">
        <f t="shared" si="131"/>
        <v>1</v>
      </c>
      <c r="AG394" s="48">
        <v>1355.1672231786572</v>
      </c>
      <c r="AH394" s="48">
        <v>271.18652795178315</v>
      </c>
      <c r="AI394" s="48">
        <v>136.78529267018502</v>
      </c>
      <c r="AJ394" s="48">
        <v>55.969900088040191</v>
      </c>
      <c r="AK394" s="41">
        <f t="shared" si="142"/>
        <v>11.406587450215369</v>
      </c>
      <c r="AL394" s="41">
        <f>LN(D394+'Models training data'!$Y$4)</f>
        <v>7.4063305451237067</v>
      </c>
      <c r="AM394" s="41">
        <f>LN(E394+'Models training data'!$Y$5)</f>
        <v>5.8177020977386489</v>
      </c>
      <c r="AN394" s="41">
        <f>LN(F394+'Models training data'!$Y$6)</f>
        <v>5.2049061535827068</v>
      </c>
      <c r="AO394" s="41">
        <f>LN(G394+'Models training data'!$Y$7)</f>
        <v>4.6594058176083175</v>
      </c>
      <c r="AP394" s="41">
        <f t="shared" si="132"/>
        <v>0</v>
      </c>
      <c r="AQ394" s="41">
        <f t="shared" si="143"/>
        <v>1</v>
      </c>
      <c r="AR394" s="41">
        <f t="shared" si="144"/>
        <v>82473.489998811245</v>
      </c>
      <c r="AS394" s="41">
        <f t="shared" si="145"/>
        <v>93515.594615952199</v>
      </c>
      <c r="AT394" s="41">
        <f t="shared" si="146"/>
        <v>11.433421138471797</v>
      </c>
      <c r="AU394" s="41">
        <f t="shared" si="147"/>
        <v>92492.084446963883</v>
      </c>
      <c r="AV394" s="41">
        <f t="shared" si="148"/>
        <v>11.418703341480233</v>
      </c>
      <c r="AW394" s="41">
        <f t="shared" si="149"/>
        <v>93083.320651013724</v>
      </c>
      <c r="AX394" s="41">
        <f t="shared" si="150"/>
        <v>11.428414051210749</v>
      </c>
      <c r="AY394" s="41">
        <f t="shared" si="151"/>
        <v>11.49069774441702</v>
      </c>
      <c r="AZ394" s="41">
        <f t="shared" si="152"/>
        <v>11.399589204056213</v>
      </c>
    </row>
    <row r="395" spans="2:52" x14ac:dyDescent="0.25">
      <c r="B395" s="41" t="str">
        <f t="shared" si="153"/>
        <v>PA</v>
      </c>
      <c r="C395" s="46">
        <v>45024</v>
      </c>
      <c r="D395" s="45">
        <v>1368.7188863383656</v>
      </c>
      <c r="E395" s="45">
        <v>273.89839323130087</v>
      </c>
      <c r="F395" s="45">
        <v>138.15314559688687</v>
      </c>
      <c r="G395" s="48">
        <v>57.994138834563536</v>
      </c>
      <c r="H395" s="44">
        <v>90266.53147910563</v>
      </c>
      <c r="I395" s="62">
        <f t="shared" si="133"/>
        <v>1838.7645640011167</v>
      </c>
      <c r="J395" s="41">
        <f t="shared" si="134"/>
        <v>2023</v>
      </c>
      <c r="K395" s="41">
        <f t="shared" si="135"/>
        <v>67</v>
      </c>
      <c r="L395" s="41">
        <f t="shared" si="136"/>
        <v>4489</v>
      </c>
      <c r="M395" s="41">
        <f t="shared" si="137"/>
        <v>8.4093852387819314</v>
      </c>
      <c r="N395" s="41">
        <f t="shared" si="138"/>
        <v>1</v>
      </c>
      <c r="O395" s="41">
        <f t="shared" si="139"/>
        <v>4</v>
      </c>
      <c r="P395" s="41">
        <f t="shared" si="140"/>
        <v>0</v>
      </c>
      <c r="Q395" s="41">
        <f t="shared" si="140"/>
        <v>0</v>
      </c>
      <c r="R395" s="41">
        <f t="shared" si="140"/>
        <v>0</v>
      </c>
      <c r="S395" s="41">
        <f t="shared" si="128"/>
        <v>1</v>
      </c>
      <c r="T395" s="41">
        <f t="shared" si="128"/>
        <v>0</v>
      </c>
      <c r="U395" s="41">
        <f t="shared" si="128"/>
        <v>0</v>
      </c>
      <c r="V395" s="41">
        <f t="shared" si="128"/>
        <v>0</v>
      </c>
      <c r="W395" s="41">
        <f t="shared" si="129"/>
        <v>0</v>
      </c>
      <c r="X395" s="41">
        <f t="shared" si="129"/>
        <v>0</v>
      </c>
      <c r="Y395" s="41">
        <f t="shared" si="129"/>
        <v>0</v>
      </c>
      <c r="Z395" s="41">
        <f t="shared" si="129"/>
        <v>0</v>
      </c>
      <c r="AA395" s="41">
        <f t="shared" si="130"/>
        <v>0</v>
      </c>
      <c r="AB395" s="41">
        <f t="shared" si="141"/>
        <v>0</v>
      </c>
      <c r="AC395" s="41">
        <f t="shared" si="141"/>
        <v>0</v>
      </c>
      <c r="AD395" s="41">
        <f t="shared" si="141"/>
        <v>0</v>
      </c>
      <c r="AE395" s="41">
        <f t="shared" si="131"/>
        <v>0</v>
      </c>
      <c r="AF395" s="41">
        <f t="shared" si="131"/>
        <v>1</v>
      </c>
      <c r="AG395" s="48">
        <v>1368.7188863383656</v>
      </c>
      <c r="AH395" s="48">
        <v>273.89839323130087</v>
      </c>
      <c r="AI395" s="48">
        <v>138.15314559688687</v>
      </c>
      <c r="AJ395" s="48">
        <v>57.994138834563536</v>
      </c>
      <c r="AK395" s="41">
        <f t="shared" si="142"/>
        <v>11.410522033704485</v>
      </c>
      <c r="AL395" s="41">
        <f>LN(D395+'Models training data'!$Y$4)</f>
        <v>7.4145280715454653</v>
      </c>
      <c r="AM395" s="41">
        <f>LN(E395+'Models training data'!$Y$5)</f>
        <v>5.8257359989094661</v>
      </c>
      <c r="AN395" s="41">
        <f>LN(F395+'Models training data'!$Y$6)</f>
        <v>5.2123870203548917</v>
      </c>
      <c r="AO395" s="41">
        <f>LN(G395+'Models training data'!$Y$7)</f>
        <v>4.6783980865726162</v>
      </c>
      <c r="AP395" s="41">
        <f t="shared" si="132"/>
        <v>0</v>
      </c>
      <c r="AQ395" s="41">
        <f t="shared" si="143"/>
        <v>1</v>
      </c>
      <c r="AR395" s="41">
        <f t="shared" si="144"/>
        <v>82449.099685727502</v>
      </c>
      <c r="AS395" s="41">
        <f t="shared" si="145"/>
        <v>93491.497225910498</v>
      </c>
      <c r="AT395" s="41">
        <f t="shared" si="146"/>
        <v>11.433163521207018</v>
      </c>
      <c r="AU395" s="41">
        <f t="shared" si="147"/>
        <v>92471.590249985122</v>
      </c>
      <c r="AV395" s="41">
        <f t="shared" si="148"/>
        <v>11.418495223651181</v>
      </c>
      <c r="AW395" s="41">
        <f t="shared" si="149"/>
        <v>93061.562253782846</v>
      </c>
      <c r="AX395" s="41">
        <f t="shared" si="150"/>
        <v>11.428163584840162</v>
      </c>
      <c r="AY395" s="41">
        <f t="shared" si="151"/>
        <v>11.491665068066416</v>
      </c>
      <c r="AZ395" s="41">
        <f t="shared" si="152"/>
        <v>11.403192141101433</v>
      </c>
    </row>
    <row r="396" spans="2:52" x14ac:dyDescent="0.25">
      <c r="B396" s="41" t="str">
        <f t="shared" si="153"/>
        <v>PA</v>
      </c>
      <c r="C396" s="46">
        <v>45031</v>
      </c>
      <c r="D396" s="45">
        <v>1382.4060688512948</v>
      </c>
      <c r="E396" s="45">
        <v>276.63737716361385</v>
      </c>
      <c r="F396" s="45">
        <v>139.53467705285576</v>
      </c>
      <c r="G396" s="48">
        <v>63.436277591791828</v>
      </c>
      <c r="H396" s="44">
        <v>90930.361913968693</v>
      </c>
      <c r="I396" s="62">
        <f t="shared" si="133"/>
        <v>1862.0144006595563</v>
      </c>
      <c r="J396" s="41">
        <f t="shared" si="134"/>
        <v>2023</v>
      </c>
      <c r="K396" s="41">
        <f t="shared" si="135"/>
        <v>68</v>
      </c>
      <c r="L396" s="41">
        <f t="shared" si="136"/>
        <v>4624</v>
      </c>
      <c r="M396" s="41">
        <f t="shared" si="137"/>
        <v>8.4390154103522139</v>
      </c>
      <c r="N396" s="41">
        <f t="shared" si="138"/>
        <v>1</v>
      </c>
      <c r="O396" s="41">
        <f t="shared" si="139"/>
        <v>4</v>
      </c>
      <c r="P396" s="41">
        <f t="shared" si="140"/>
        <v>0</v>
      </c>
      <c r="Q396" s="41">
        <f t="shared" si="140"/>
        <v>0</v>
      </c>
      <c r="R396" s="41">
        <f t="shared" si="140"/>
        <v>0</v>
      </c>
      <c r="S396" s="41">
        <f t="shared" si="128"/>
        <v>1</v>
      </c>
      <c r="T396" s="41">
        <f t="shared" si="128"/>
        <v>0</v>
      </c>
      <c r="U396" s="41">
        <f t="shared" si="128"/>
        <v>0</v>
      </c>
      <c r="V396" s="41">
        <f t="shared" si="128"/>
        <v>0</v>
      </c>
      <c r="W396" s="41">
        <f t="shared" si="129"/>
        <v>0</v>
      </c>
      <c r="X396" s="41">
        <f t="shared" si="129"/>
        <v>0</v>
      </c>
      <c r="Y396" s="41">
        <f t="shared" si="129"/>
        <v>0</v>
      </c>
      <c r="Z396" s="41">
        <f t="shared" si="129"/>
        <v>0</v>
      </c>
      <c r="AA396" s="41">
        <f t="shared" si="130"/>
        <v>0</v>
      </c>
      <c r="AB396" s="41">
        <f t="shared" si="141"/>
        <v>0</v>
      </c>
      <c r="AC396" s="41">
        <f t="shared" si="141"/>
        <v>0</v>
      </c>
      <c r="AD396" s="41">
        <f t="shared" si="141"/>
        <v>0</v>
      </c>
      <c r="AE396" s="41">
        <f t="shared" si="131"/>
        <v>0</v>
      </c>
      <c r="AF396" s="41">
        <f t="shared" si="131"/>
        <v>1</v>
      </c>
      <c r="AG396" s="48">
        <v>1382.4060688512948</v>
      </c>
      <c r="AH396" s="48">
        <v>276.63737716361385</v>
      </c>
      <c r="AI396" s="48">
        <v>139.53467705285576</v>
      </c>
      <c r="AJ396" s="48">
        <v>63.436277591791828</v>
      </c>
      <c r="AK396" s="41">
        <f t="shared" si="142"/>
        <v>11.417849238850261</v>
      </c>
      <c r="AL396" s="41">
        <f>LN(D396+'Models training data'!$Y$4)</f>
        <v>7.4227399219669374</v>
      </c>
      <c r="AM396" s="41">
        <f>LN(E396+'Models training data'!$Y$5)</f>
        <v>5.8337852493911901</v>
      </c>
      <c r="AN396" s="41">
        <f>LN(F396+'Models training data'!$Y$6)</f>
        <v>5.2198863145050236</v>
      </c>
      <c r="AO396" s="41">
        <f>LN(G396+'Models training data'!$Y$7)</f>
        <v>4.7277391835634477</v>
      </c>
      <c r="AP396" s="41">
        <f t="shared" si="132"/>
        <v>0</v>
      </c>
      <c r="AQ396" s="41">
        <f t="shared" si="143"/>
        <v>1</v>
      </c>
      <c r="AR396" s="41">
        <f t="shared" si="144"/>
        <v>82424.70937264376</v>
      </c>
      <c r="AS396" s="41">
        <f t="shared" si="145"/>
        <v>93467.399835868797</v>
      </c>
      <c r="AT396" s="41">
        <f t="shared" si="146"/>
        <v>11.432905903942236</v>
      </c>
      <c r="AU396" s="41">
        <f t="shared" si="147"/>
        <v>92452.274751682169</v>
      </c>
      <c r="AV396" s="41">
        <f t="shared" si="148"/>
        <v>11.418304051023821</v>
      </c>
      <c r="AW396" s="41">
        <f t="shared" si="149"/>
        <v>93040.126215058219</v>
      </c>
      <c r="AX396" s="41">
        <f t="shared" si="150"/>
        <v>11.427916829219232</v>
      </c>
      <c r="AY396" s="41">
        <f t="shared" si="151"/>
        <v>11.493184970131699</v>
      </c>
      <c r="AZ396" s="41">
        <f t="shared" si="152"/>
        <v>11.410570431641331</v>
      </c>
    </row>
    <row r="397" spans="2:52" x14ac:dyDescent="0.25">
      <c r="B397" s="41" t="str">
        <f t="shared" si="153"/>
        <v>PA</v>
      </c>
      <c r="C397" s="46">
        <v>45038</v>
      </c>
      <c r="D397" s="45">
        <v>1396.2301250944893</v>
      </c>
      <c r="E397" s="45">
        <v>279.40375093524995</v>
      </c>
      <c r="F397" s="45">
        <v>140.93002382338432</v>
      </c>
      <c r="G397" s="48">
        <v>69.744177838348207</v>
      </c>
      <c r="H397" s="44">
        <v>91623.344180897067</v>
      </c>
      <c r="I397" s="62">
        <f t="shared" si="133"/>
        <v>1886.3080776914717</v>
      </c>
      <c r="J397" s="41">
        <f t="shared" si="134"/>
        <v>2023</v>
      </c>
      <c r="K397" s="41">
        <f t="shared" si="135"/>
        <v>69</v>
      </c>
      <c r="L397" s="41">
        <f t="shared" si="136"/>
        <v>4761</v>
      </c>
      <c r="M397" s="41">
        <f t="shared" si="137"/>
        <v>8.4682130091945194</v>
      </c>
      <c r="N397" s="41">
        <f t="shared" si="138"/>
        <v>1</v>
      </c>
      <c r="O397" s="41">
        <f t="shared" si="139"/>
        <v>4</v>
      </c>
      <c r="P397" s="41">
        <f t="shared" si="140"/>
        <v>0</v>
      </c>
      <c r="Q397" s="41">
        <f t="shared" si="140"/>
        <v>0</v>
      </c>
      <c r="R397" s="41">
        <f t="shared" si="140"/>
        <v>0</v>
      </c>
      <c r="S397" s="41">
        <f t="shared" si="128"/>
        <v>1</v>
      </c>
      <c r="T397" s="41">
        <f t="shared" si="128"/>
        <v>0</v>
      </c>
      <c r="U397" s="41">
        <f t="shared" si="128"/>
        <v>0</v>
      </c>
      <c r="V397" s="41">
        <f t="shared" si="128"/>
        <v>0</v>
      </c>
      <c r="W397" s="41">
        <f t="shared" si="129"/>
        <v>0</v>
      </c>
      <c r="X397" s="41">
        <f t="shared" si="129"/>
        <v>0</v>
      </c>
      <c r="Y397" s="41">
        <f t="shared" si="129"/>
        <v>0</v>
      </c>
      <c r="Z397" s="41">
        <f t="shared" si="129"/>
        <v>0</v>
      </c>
      <c r="AA397" s="41">
        <f t="shared" si="130"/>
        <v>0</v>
      </c>
      <c r="AB397" s="41">
        <f t="shared" si="141"/>
        <v>0</v>
      </c>
      <c r="AC397" s="41">
        <f t="shared" si="141"/>
        <v>0</v>
      </c>
      <c r="AD397" s="41">
        <f t="shared" si="141"/>
        <v>0</v>
      </c>
      <c r="AE397" s="41">
        <f t="shared" si="131"/>
        <v>0</v>
      </c>
      <c r="AF397" s="41">
        <f t="shared" si="131"/>
        <v>1</v>
      </c>
      <c r="AG397" s="48">
        <v>1396.2301250944893</v>
      </c>
      <c r="AH397" s="48">
        <v>279.40375093524995</v>
      </c>
      <c r="AI397" s="48">
        <v>140.93002382338432</v>
      </c>
      <c r="AJ397" s="48">
        <v>69.744177838348207</v>
      </c>
      <c r="AK397" s="41">
        <f t="shared" si="142"/>
        <v>11.425441367330128</v>
      </c>
      <c r="AL397" s="41">
        <f>LN(D397+'Models training data'!$Y$4)</f>
        <v>7.4309660034665423</v>
      </c>
      <c r="AM397" s="41">
        <f>LN(E397+'Models training data'!$Y$5)</f>
        <v>5.8418497551038717</v>
      </c>
      <c r="AN397" s="41">
        <f>LN(F397+'Models training data'!$Y$6)</f>
        <v>5.2274039432422184</v>
      </c>
      <c r="AO397" s="41">
        <f>LN(G397+'Models training data'!$Y$7)</f>
        <v>4.7820403396049675</v>
      </c>
      <c r="AP397" s="41">
        <f t="shared" si="132"/>
        <v>0</v>
      </c>
      <c r="AQ397" s="41">
        <f t="shared" si="143"/>
        <v>1</v>
      </c>
      <c r="AR397" s="41">
        <f t="shared" si="144"/>
        <v>82400.319059560017</v>
      </c>
      <c r="AS397" s="41">
        <f t="shared" si="145"/>
        <v>93443.30244582711</v>
      </c>
      <c r="AT397" s="41">
        <f t="shared" si="146"/>
        <v>11.432648286677457</v>
      </c>
      <c r="AU397" s="41">
        <f t="shared" si="147"/>
        <v>92434.13795205504</v>
      </c>
      <c r="AV397" s="41">
        <f t="shared" si="148"/>
        <v>11.418129823598152</v>
      </c>
      <c r="AW397" s="41">
        <f t="shared" si="149"/>
        <v>93019.003122403665</v>
      </c>
      <c r="AX397" s="41">
        <f t="shared" si="150"/>
        <v>11.427673675999044</v>
      </c>
      <c r="AY397" s="41">
        <f t="shared" si="151"/>
        <v>11.494850423955979</v>
      </c>
      <c r="AZ397" s="41">
        <f t="shared" si="152"/>
        <v>11.418567757797243</v>
      </c>
    </row>
    <row r="398" spans="2:52" x14ac:dyDescent="0.25">
      <c r="B398" s="41" t="str">
        <f t="shared" si="153"/>
        <v>PA</v>
      </c>
      <c r="C398" s="46">
        <v>45045</v>
      </c>
      <c r="D398" s="45">
        <v>1410.1924232337115</v>
      </c>
      <c r="E398" s="45">
        <v>282.19778844460245</v>
      </c>
      <c r="F398" s="45">
        <v>142.33932406161816</v>
      </c>
      <c r="G398" s="48">
        <v>76.715022870920762</v>
      </c>
      <c r="H398" s="44">
        <v>92318.985494932116</v>
      </c>
      <c r="I398" s="62">
        <f t="shared" si="133"/>
        <v>1911.4445586108527</v>
      </c>
      <c r="J398" s="41">
        <f t="shared" si="134"/>
        <v>2023</v>
      </c>
      <c r="K398" s="41">
        <f t="shared" si="135"/>
        <v>70</v>
      </c>
      <c r="L398" s="41">
        <f t="shared" si="136"/>
        <v>4900</v>
      </c>
      <c r="M398" s="41">
        <f t="shared" si="137"/>
        <v>8.4969904840987187</v>
      </c>
      <c r="N398" s="41">
        <f t="shared" si="138"/>
        <v>1</v>
      </c>
      <c r="O398" s="41">
        <f t="shared" si="139"/>
        <v>4</v>
      </c>
      <c r="P398" s="41">
        <f t="shared" si="140"/>
        <v>0</v>
      </c>
      <c r="Q398" s="41">
        <f t="shared" si="140"/>
        <v>0</v>
      </c>
      <c r="R398" s="41">
        <f t="shared" si="140"/>
        <v>0</v>
      </c>
      <c r="S398" s="41">
        <f t="shared" si="128"/>
        <v>1</v>
      </c>
      <c r="T398" s="41">
        <f t="shared" si="128"/>
        <v>0</v>
      </c>
      <c r="U398" s="41">
        <f t="shared" si="128"/>
        <v>0</v>
      </c>
      <c r="V398" s="41">
        <f t="shared" si="128"/>
        <v>0</v>
      </c>
      <c r="W398" s="41">
        <f t="shared" si="129"/>
        <v>0</v>
      </c>
      <c r="X398" s="41">
        <f t="shared" si="129"/>
        <v>0</v>
      </c>
      <c r="Y398" s="41">
        <f t="shared" si="129"/>
        <v>0</v>
      </c>
      <c r="Z398" s="41">
        <f t="shared" si="129"/>
        <v>0</v>
      </c>
      <c r="AA398" s="41">
        <f t="shared" si="130"/>
        <v>0</v>
      </c>
      <c r="AB398" s="41">
        <f t="shared" si="141"/>
        <v>0</v>
      </c>
      <c r="AC398" s="41">
        <f t="shared" si="141"/>
        <v>0</v>
      </c>
      <c r="AD398" s="41">
        <f t="shared" si="141"/>
        <v>0</v>
      </c>
      <c r="AE398" s="41">
        <f t="shared" si="131"/>
        <v>0</v>
      </c>
      <c r="AF398" s="41">
        <f t="shared" si="131"/>
        <v>1</v>
      </c>
      <c r="AG398" s="48">
        <v>1410.1924232337115</v>
      </c>
      <c r="AH398" s="48">
        <v>282.19778844460245</v>
      </c>
      <c r="AI398" s="48">
        <v>142.33932406161816</v>
      </c>
      <c r="AJ398" s="48">
        <v>76.715022870920762</v>
      </c>
      <c r="AK398" s="41">
        <f t="shared" si="142"/>
        <v>11.433005092675179</v>
      </c>
      <c r="AL398" s="41">
        <f>LN(D398+'Models training data'!$Y$4)</f>
        <v>7.439206223471829</v>
      </c>
      <c r="AM398" s="41">
        <f>LN(E398+'Models training data'!$Y$5)</f>
        <v>5.8499294220816189</v>
      </c>
      <c r="AN398" s="41">
        <f>LN(F398+'Models training data'!$Y$6)</f>
        <v>5.2349398135739289</v>
      </c>
      <c r="AO398" s="41">
        <f>LN(G398+'Models training data'!$Y$7)</f>
        <v>4.8388061507740643</v>
      </c>
      <c r="AP398" s="41">
        <f t="shared" si="132"/>
        <v>0</v>
      </c>
      <c r="AQ398" s="41">
        <f t="shared" si="143"/>
        <v>1</v>
      </c>
      <c r="AR398" s="41">
        <f t="shared" si="144"/>
        <v>82375.928746476275</v>
      </c>
      <c r="AS398" s="41">
        <f t="shared" si="145"/>
        <v>93419.205055785395</v>
      </c>
      <c r="AT398" s="41">
        <f t="shared" si="146"/>
        <v>11.432390669412676</v>
      </c>
      <c r="AU398" s="41">
        <f t="shared" si="147"/>
        <v>92417.179851103734</v>
      </c>
      <c r="AV398" s="41">
        <f t="shared" si="148"/>
        <v>11.417972541374175</v>
      </c>
      <c r="AW398" s="41">
        <f t="shared" si="149"/>
        <v>92998.183969703838</v>
      </c>
      <c r="AX398" s="41">
        <f t="shared" si="150"/>
        <v>11.427434021507947</v>
      </c>
      <c r="AY398" s="41">
        <f t="shared" si="151"/>
        <v>11.496629152047277</v>
      </c>
      <c r="AZ398" s="41">
        <f t="shared" si="152"/>
        <v>11.426873880462036</v>
      </c>
    </row>
    <row r="399" spans="2:52" x14ac:dyDescent="0.25">
      <c r="B399" s="41" t="str">
        <f t="shared" si="153"/>
        <v>PA</v>
      </c>
      <c r="C399" s="46">
        <v>45052</v>
      </c>
      <c r="D399" s="45">
        <v>1424.2943452878426</v>
      </c>
      <c r="E399" s="45">
        <v>285.01976632904848</v>
      </c>
      <c r="F399" s="45">
        <v>143.76271730223434</v>
      </c>
      <c r="G399" s="48">
        <v>84.38616788288661</v>
      </c>
      <c r="H399" s="44">
        <v>99416.77588984622</v>
      </c>
      <c r="I399" s="62">
        <f t="shared" si="133"/>
        <v>1937.462996802012</v>
      </c>
      <c r="J399" s="41">
        <f t="shared" si="134"/>
        <v>2023</v>
      </c>
      <c r="K399" s="41">
        <f t="shared" si="135"/>
        <v>71</v>
      </c>
      <c r="L399" s="41">
        <f t="shared" si="136"/>
        <v>5041</v>
      </c>
      <c r="M399" s="41">
        <f t="shared" si="137"/>
        <v>8.5253597540826309</v>
      </c>
      <c r="N399" s="41">
        <f t="shared" si="138"/>
        <v>1</v>
      </c>
      <c r="O399" s="41">
        <f t="shared" si="139"/>
        <v>5</v>
      </c>
      <c r="P399" s="41">
        <f t="shared" si="140"/>
        <v>0</v>
      </c>
      <c r="Q399" s="41">
        <f t="shared" si="140"/>
        <v>0</v>
      </c>
      <c r="R399" s="41">
        <f t="shared" si="140"/>
        <v>0</v>
      </c>
      <c r="S399" s="41">
        <f t="shared" si="140"/>
        <v>0</v>
      </c>
      <c r="T399" s="41">
        <f t="shared" si="140"/>
        <v>1</v>
      </c>
      <c r="U399" s="41">
        <f t="shared" si="140"/>
        <v>0</v>
      </c>
      <c r="V399" s="41">
        <f t="shared" si="140"/>
        <v>0</v>
      </c>
      <c r="W399" s="41">
        <f t="shared" si="140"/>
        <v>0</v>
      </c>
      <c r="X399" s="41">
        <f t="shared" si="140"/>
        <v>0</v>
      </c>
      <c r="Y399" s="41">
        <f t="shared" si="140"/>
        <v>0</v>
      </c>
      <c r="Z399" s="41">
        <f t="shared" si="140"/>
        <v>0</v>
      </c>
      <c r="AA399" s="41">
        <f t="shared" si="140"/>
        <v>0</v>
      </c>
      <c r="AB399" s="41">
        <f t="shared" si="141"/>
        <v>0</v>
      </c>
      <c r="AC399" s="41">
        <f t="shared" si="141"/>
        <v>0</v>
      </c>
      <c r="AD399" s="41">
        <f t="shared" si="141"/>
        <v>0</v>
      </c>
      <c r="AE399" s="41">
        <f t="shared" si="141"/>
        <v>0</v>
      </c>
      <c r="AF399" s="41">
        <f t="shared" si="141"/>
        <v>1</v>
      </c>
      <c r="AG399" s="48">
        <v>1424.2943452878426</v>
      </c>
      <c r="AH399" s="48">
        <v>285.01976632904848</v>
      </c>
      <c r="AI399" s="48">
        <v>143.76271730223434</v>
      </c>
      <c r="AJ399" s="48">
        <v>84.38616788288661</v>
      </c>
      <c r="AK399" s="41">
        <f t="shared" si="142"/>
        <v>11.507076149931981</v>
      </c>
      <c r="AL399" s="41">
        <f>LN(D399+'Models training data'!$Y$4)</f>
        <v>7.4474604897186047</v>
      </c>
      <c r="AM399" s="41">
        <f>LN(E399+'Models training data'!$Y$5)</f>
        <v>5.8580241564804378</v>
      </c>
      <c r="AN399" s="41">
        <f>LN(F399+'Models training data'!$Y$6)</f>
        <v>5.2424938323171393</v>
      </c>
      <c r="AO399" s="41">
        <f>LN(G399+'Models training data'!$Y$7)</f>
        <v>4.8977621961593822</v>
      </c>
      <c r="AP399" s="41">
        <f t="shared" ref="AP399:AP462" si="154">V399+W399+X399+Y399+Z399</f>
        <v>0</v>
      </c>
      <c r="AQ399" s="41">
        <f t="shared" si="143"/>
        <v>1</v>
      </c>
      <c r="AR399" s="41">
        <f t="shared" si="144"/>
        <v>91196.372939259672</v>
      </c>
      <c r="AS399" s="41">
        <f t="shared" si="145"/>
        <v>102237.57786420011</v>
      </c>
      <c r="AT399" s="41">
        <f t="shared" si="146"/>
        <v>11.533648867583917</v>
      </c>
      <c r="AU399" s="41">
        <f t="shared" si="147"/>
        <v>101159.75372938902</v>
      </c>
      <c r="AV399" s="41">
        <f t="shared" si="148"/>
        <v>11.518157309092008</v>
      </c>
      <c r="AW399" s="41">
        <f t="shared" si="149"/>
        <v>101882.45043236236</v>
      </c>
      <c r="AX399" s="41">
        <f t="shared" si="150"/>
        <v>11.529590567358664</v>
      </c>
      <c r="AY399" s="41">
        <f t="shared" si="151"/>
        <v>11.498527188309414</v>
      </c>
      <c r="AZ399" s="41">
        <f t="shared" si="152"/>
        <v>11.435454670765097</v>
      </c>
    </row>
    <row r="400" spans="2:52" x14ac:dyDescent="0.25">
      <c r="B400" s="41" t="str">
        <f t="shared" si="153"/>
        <v>PA</v>
      </c>
      <c r="C400" s="46">
        <v>45059</v>
      </c>
      <c r="D400" s="45">
        <v>1438.5372872159771</v>
      </c>
      <c r="E400" s="45">
        <v>287.86996399233897</v>
      </c>
      <c r="F400" s="45">
        <v>145.20034447525668</v>
      </c>
      <c r="G400" s="48">
        <v>92.824748943662641</v>
      </c>
      <c r="H400" s="44">
        <v>100112.68099442027</v>
      </c>
      <c r="I400" s="62">
        <f t="shared" ref="I400:I463" si="155">SUM(D400:G400)</f>
        <v>1964.4323446272356</v>
      </c>
      <c r="J400" s="41">
        <f t="shared" ref="J400:J463" si="156">YEAR(C400)</f>
        <v>2023</v>
      </c>
      <c r="K400" s="41">
        <f t="shared" ref="K400:K463" si="157">IF(B400=B399,K399+1,1)</f>
        <v>72</v>
      </c>
      <c r="L400" s="41">
        <f t="shared" ref="L400:L463" si="158">K400^2</f>
        <v>5184</v>
      </c>
      <c r="M400" s="41">
        <f t="shared" ref="M400:M463" si="159">LN(L400)</f>
        <v>8.5533322380321106</v>
      </c>
      <c r="N400" s="41">
        <f t="shared" ref="N400:N463" si="160">IF(K400&lt;127,1,0)</f>
        <v>1</v>
      </c>
      <c r="O400" s="41">
        <f t="shared" ref="O400:O463" si="161">MONTH(C400)</f>
        <v>5</v>
      </c>
      <c r="P400" s="41">
        <f t="shared" ref="P400:S463" si="162">IF($O400=P$13,1,0)</f>
        <v>0</v>
      </c>
      <c r="Q400" s="41">
        <f t="shared" si="162"/>
        <v>0</v>
      </c>
      <c r="R400" s="41">
        <f t="shared" si="162"/>
        <v>0</v>
      </c>
      <c r="S400" s="41">
        <f t="shared" si="162"/>
        <v>0</v>
      </c>
      <c r="T400" s="41">
        <f t="shared" ref="T400:W463" si="163">IF($O400=T$13,1,0)</f>
        <v>1</v>
      </c>
      <c r="U400" s="41">
        <f t="shared" si="163"/>
        <v>0</v>
      </c>
      <c r="V400" s="41">
        <f t="shared" si="163"/>
        <v>0</v>
      </c>
      <c r="W400" s="41">
        <f t="shared" si="163"/>
        <v>0</v>
      </c>
      <c r="X400" s="41">
        <f t="shared" ref="X400:AA463" si="164">IF($O400=X$13,1,0)</f>
        <v>0</v>
      </c>
      <c r="Y400" s="41">
        <f t="shared" si="164"/>
        <v>0</v>
      </c>
      <c r="Z400" s="41">
        <f t="shared" si="164"/>
        <v>0</v>
      </c>
      <c r="AA400" s="41">
        <f t="shared" si="164"/>
        <v>0</v>
      </c>
      <c r="AB400" s="41">
        <f t="shared" ref="AB400:AE463" si="165">IF($B400=AB$13,1,0)</f>
        <v>0</v>
      </c>
      <c r="AC400" s="41">
        <f t="shared" si="165"/>
        <v>0</v>
      </c>
      <c r="AD400" s="41">
        <f t="shared" si="165"/>
        <v>0</v>
      </c>
      <c r="AE400" s="41">
        <f t="shared" si="165"/>
        <v>0</v>
      </c>
      <c r="AF400" s="41">
        <f t="shared" ref="AF400:AF463" si="166">IF($B400=AF$13,1,0)</f>
        <v>1</v>
      </c>
      <c r="AG400" s="48">
        <v>1438.5372872159771</v>
      </c>
      <c r="AH400" s="48">
        <v>287.86996399233897</v>
      </c>
      <c r="AI400" s="48">
        <v>145.20034447525668</v>
      </c>
      <c r="AJ400" s="48">
        <v>92.824748943662641</v>
      </c>
      <c r="AK400" s="41">
        <f t="shared" ref="AK400:AK463" si="167">LN(H400)</f>
        <v>11.514051640540607</v>
      </c>
      <c r="AL400" s="41">
        <f>LN(D400+'Models training data'!$Y$4)</f>
        <v>7.455728710224454</v>
      </c>
      <c r="AM400" s="41">
        <f>LN(E400+'Models training data'!$Y$5)</f>
        <v>5.8661338645859669</v>
      </c>
      <c r="AN400" s="41">
        <f>LN(F400+'Models training data'!$Y$6)</f>
        <v>5.2500659061094863</v>
      </c>
      <c r="AO400" s="41">
        <f>LN(G400+'Models training data'!$Y$7)</f>
        <v>4.9588378906052917</v>
      </c>
      <c r="AP400" s="41">
        <f t="shared" si="154"/>
        <v>0</v>
      </c>
      <c r="AQ400" s="41">
        <f t="shared" ref="AQ400:AQ463" si="168">AA400+AC400+AD400+AE400+AF400</f>
        <v>1</v>
      </c>
      <c r="AR400" s="41">
        <f t="shared" ref="AR400:AR463" si="169">$C$1+SUMPRODUCT($K$1:$AQ$1,K400:AQ400)</f>
        <v>91171.98262617593</v>
      </c>
      <c r="AS400" s="41">
        <f t="shared" ref="AS400:AS463" si="170">$C$2+SUMPRODUCT($K$2:$AQ$2,K400:AQ400)</f>
        <v>102213.48047415839</v>
      </c>
      <c r="AT400" s="41">
        <f t="shared" ref="AT400:AT463" si="171">$C$3+SUMPRODUCT($K$3:$AQ$3,K400:AQ400)</f>
        <v>11.533391250319138</v>
      </c>
      <c r="AU400" s="41">
        <f t="shared" ref="AU400:AU463" si="172">$C$4+SUMPRODUCT($K$4:$AQ$4,K400:AQ400)</f>
        <v>101145.15302578936</v>
      </c>
      <c r="AV400" s="41">
        <f t="shared" ref="AV400:AV463" si="173">$C$5+SUMPRODUCT($K$5:$AQ$5,K400:AQ400)</f>
        <v>11.51803391727141</v>
      </c>
      <c r="AW400" s="41">
        <f t="shared" ref="AW400:AW463" si="174">$C$6+SUMPRODUCT($K$6:$AQ$6,K400:AQ400)</f>
        <v>101862.21365284378</v>
      </c>
      <c r="AX400" s="41">
        <f t="shared" ref="AX400:AX463" si="175">$C$7+SUMPRODUCT($K$7:$AQ$7,K400:AQ400)</f>
        <v>11.529357616711398</v>
      </c>
      <c r="AY400" s="41">
        <f t="shared" ref="AY400:AY463" si="176">$C$8+SUMPRODUCT($K$8:$AQ$8,K400:AQ400)</f>
        <v>11.500555317851434</v>
      </c>
      <c r="AZ400" s="41">
        <f t="shared" ref="AZ400:AZ463" si="177">$C$9+SUMPRODUCT($K$9:$AQ$9,K400:AQ400)</f>
        <v>11.444301340473144</v>
      </c>
    </row>
    <row r="401" spans="2:52" x14ac:dyDescent="0.25">
      <c r="B401" s="41" t="str">
        <f t="shared" si="153"/>
        <v>PA</v>
      </c>
      <c r="C401" s="46">
        <v>45066</v>
      </c>
      <c r="D401" s="45">
        <v>1452.9226590208159</v>
      </c>
      <c r="E401" s="45">
        <v>290.74866363226238</v>
      </c>
      <c r="F401" s="45">
        <v>146.65234792000928</v>
      </c>
      <c r="G401" s="48">
        <v>102.10722026527766</v>
      </c>
      <c r="H401" s="44">
        <v>100808.58809818666</v>
      </c>
      <c r="I401" s="62">
        <f t="shared" si="155"/>
        <v>1992.4308908383653</v>
      </c>
      <c r="J401" s="41">
        <f t="shared" si="156"/>
        <v>2023</v>
      </c>
      <c r="K401" s="41">
        <f t="shared" si="157"/>
        <v>73</v>
      </c>
      <c r="L401" s="41">
        <f t="shared" si="158"/>
        <v>5329</v>
      </c>
      <c r="M401" s="41">
        <f t="shared" si="159"/>
        <v>8.5809188822967819</v>
      </c>
      <c r="N401" s="41">
        <f t="shared" si="160"/>
        <v>1</v>
      </c>
      <c r="O401" s="41">
        <f t="shared" si="161"/>
        <v>5</v>
      </c>
      <c r="P401" s="41">
        <f t="shared" si="162"/>
        <v>0</v>
      </c>
      <c r="Q401" s="41">
        <f t="shared" si="162"/>
        <v>0</v>
      </c>
      <c r="R401" s="41">
        <f t="shared" si="162"/>
        <v>0</v>
      </c>
      <c r="S401" s="41">
        <f t="shared" si="162"/>
        <v>0</v>
      </c>
      <c r="T401" s="41">
        <f t="shared" si="163"/>
        <v>1</v>
      </c>
      <c r="U401" s="41">
        <f t="shared" si="163"/>
        <v>0</v>
      </c>
      <c r="V401" s="41">
        <f t="shared" si="163"/>
        <v>0</v>
      </c>
      <c r="W401" s="41">
        <f t="shared" si="163"/>
        <v>0</v>
      </c>
      <c r="X401" s="41">
        <f t="shared" si="164"/>
        <v>0</v>
      </c>
      <c r="Y401" s="41">
        <f t="shared" si="164"/>
        <v>0</v>
      </c>
      <c r="Z401" s="41">
        <f t="shared" si="164"/>
        <v>0</v>
      </c>
      <c r="AA401" s="41">
        <f t="shared" si="164"/>
        <v>0</v>
      </c>
      <c r="AB401" s="41">
        <f t="shared" si="165"/>
        <v>0</v>
      </c>
      <c r="AC401" s="41">
        <f t="shared" si="165"/>
        <v>0</v>
      </c>
      <c r="AD401" s="41">
        <f t="shared" si="165"/>
        <v>0</v>
      </c>
      <c r="AE401" s="41">
        <f t="shared" si="165"/>
        <v>0</v>
      </c>
      <c r="AF401" s="41">
        <f t="shared" si="166"/>
        <v>1</v>
      </c>
      <c r="AG401" s="48">
        <v>1452.9226590208159</v>
      </c>
      <c r="AH401" s="48">
        <v>290.74866363226238</v>
      </c>
      <c r="AI401" s="48">
        <v>146.65234792000928</v>
      </c>
      <c r="AJ401" s="48">
        <v>102.10722026527766</v>
      </c>
      <c r="AK401" s="41">
        <f t="shared" si="167"/>
        <v>11.520978830376917</v>
      </c>
      <c r="AL401" s="41">
        <f>LN(D401+'Models training data'!$Y$4)</f>
        <v>7.4640107932721964</v>
      </c>
      <c r="AM401" s="41">
        <f>LN(E401+'Models training data'!$Y$5)</f>
        <v>5.8742584528210866</v>
      </c>
      <c r="AN401" s="41">
        <f>LN(F401+'Models training data'!$Y$6)</f>
        <v>5.257655941420297</v>
      </c>
      <c r="AO401" s="41">
        <f>LN(G401+'Models training data'!$Y$7)</f>
        <v>5.0219751138015543</v>
      </c>
      <c r="AP401" s="41">
        <f t="shared" si="154"/>
        <v>0</v>
      </c>
      <c r="AQ401" s="41">
        <f t="shared" si="168"/>
        <v>1</v>
      </c>
      <c r="AR401" s="41">
        <f t="shared" si="169"/>
        <v>91147.592313092187</v>
      </c>
      <c r="AS401" s="41">
        <f t="shared" si="170"/>
        <v>102189.38308411671</v>
      </c>
      <c r="AT401" s="41">
        <f t="shared" si="171"/>
        <v>11.533133633054357</v>
      </c>
      <c r="AU401" s="41">
        <f t="shared" si="172"/>
        <v>101131.73102086551</v>
      </c>
      <c r="AV401" s="41">
        <f t="shared" si="173"/>
        <v>11.517927470652504</v>
      </c>
      <c r="AW401" s="41">
        <f t="shared" si="174"/>
        <v>101842.25601023152</v>
      </c>
      <c r="AX401" s="41">
        <f t="shared" si="175"/>
        <v>11.529127879279105</v>
      </c>
      <c r="AY401" s="41">
        <f t="shared" si="176"/>
        <v>11.502725812913235</v>
      </c>
      <c r="AZ401" s="41">
        <f t="shared" si="177"/>
        <v>11.45340665096343</v>
      </c>
    </row>
    <row r="402" spans="2:52" x14ac:dyDescent="0.25">
      <c r="B402" s="41" t="str">
        <f t="shared" ref="B402:B465" si="178">B401</f>
        <v>PA</v>
      </c>
      <c r="C402" s="46">
        <v>45073</v>
      </c>
      <c r="D402" s="45">
        <v>1467.4518848638995</v>
      </c>
      <c r="E402" s="45">
        <v>293.65615026858495</v>
      </c>
      <c r="F402" s="45">
        <v>148.11887139920933</v>
      </c>
      <c r="G402" s="48">
        <v>112.3179419345303</v>
      </c>
      <c r="H402" s="44">
        <v>101504.49538414541</v>
      </c>
      <c r="I402" s="62">
        <f t="shared" si="155"/>
        <v>2021.5448484662243</v>
      </c>
      <c r="J402" s="41">
        <f t="shared" si="156"/>
        <v>2023</v>
      </c>
      <c r="K402" s="41">
        <f t="shared" si="157"/>
        <v>74</v>
      </c>
      <c r="L402" s="41">
        <f t="shared" si="158"/>
        <v>5476</v>
      </c>
      <c r="M402" s="41">
        <f t="shared" si="159"/>
        <v>8.6081301864083404</v>
      </c>
      <c r="N402" s="41">
        <f t="shared" si="160"/>
        <v>1</v>
      </c>
      <c r="O402" s="41">
        <f t="shared" si="161"/>
        <v>5</v>
      </c>
      <c r="P402" s="41">
        <f t="shared" si="162"/>
        <v>0</v>
      </c>
      <c r="Q402" s="41">
        <f t="shared" si="162"/>
        <v>0</v>
      </c>
      <c r="R402" s="41">
        <f t="shared" si="162"/>
        <v>0</v>
      </c>
      <c r="S402" s="41">
        <f t="shared" si="162"/>
        <v>0</v>
      </c>
      <c r="T402" s="41">
        <f t="shared" si="163"/>
        <v>1</v>
      </c>
      <c r="U402" s="41">
        <f t="shared" si="163"/>
        <v>0</v>
      </c>
      <c r="V402" s="41">
        <f t="shared" si="163"/>
        <v>0</v>
      </c>
      <c r="W402" s="41">
        <f t="shared" si="163"/>
        <v>0</v>
      </c>
      <c r="X402" s="41">
        <f t="shared" si="164"/>
        <v>0</v>
      </c>
      <c r="Y402" s="41">
        <f t="shared" si="164"/>
        <v>0</v>
      </c>
      <c r="Z402" s="41">
        <f t="shared" si="164"/>
        <v>0</v>
      </c>
      <c r="AA402" s="41">
        <f t="shared" si="164"/>
        <v>0</v>
      </c>
      <c r="AB402" s="41">
        <f t="shared" si="165"/>
        <v>0</v>
      </c>
      <c r="AC402" s="41">
        <f t="shared" si="165"/>
        <v>0</v>
      </c>
      <c r="AD402" s="41">
        <f t="shared" si="165"/>
        <v>0</v>
      </c>
      <c r="AE402" s="41">
        <f t="shared" si="165"/>
        <v>0</v>
      </c>
      <c r="AF402" s="41">
        <f t="shared" si="166"/>
        <v>1</v>
      </c>
      <c r="AG402" s="48">
        <v>1467.4518848638995</v>
      </c>
      <c r="AH402" s="48">
        <v>293.65615026858495</v>
      </c>
      <c r="AI402" s="48">
        <v>148.11887139920933</v>
      </c>
      <c r="AJ402" s="48">
        <v>112.3179419345303</v>
      </c>
      <c r="AK402" s="41">
        <f t="shared" si="167"/>
        <v>11.527858365982198</v>
      </c>
      <c r="AL402" s="41">
        <f>LN(D402+'Models training data'!$Y$4)</f>
        <v>7.4723066474002264</v>
      </c>
      <c r="AM402" s="41">
        <f>LN(E402+'Models training data'!$Y$5)</f>
        <v>5.8823978277534188</v>
      </c>
      <c r="AN402" s="41">
        <f>LN(F402+'Models training data'!$Y$6)</f>
        <v>5.265263844561539</v>
      </c>
      <c r="AO402" s="41">
        <f>LN(G402+'Models training data'!$Y$7)</f>
        <v>5.0871108812894601</v>
      </c>
      <c r="AP402" s="41">
        <f t="shared" si="154"/>
        <v>0</v>
      </c>
      <c r="AQ402" s="41">
        <f t="shared" si="168"/>
        <v>1</v>
      </c>
      <c r="AR402" s="41">
        <f t="shared" si="169"/>
        <v>91123.202000008445</v>
      </c>
      <c r="AS402" s="41">
        <f t="shared" si="170"/>
        <v>102165.28569407501</v>
      </c>
      <c r="AT402" s="41">
        <f t="shared" si="171"/>
        <v>11.532876015789578</v>
      </c>
      <c r="AU402" s="41">
        <f t="shared" si="172"/>
        <v>101119.48771461748</v>
      </c>
      <c r="AV402" s="41">
        <f t="shared" si="173"/>
        <v>11.517837969235288</v>
      </c>
      <c r="AW402" s="41">
        <f t="shared" si="174"/>
        <v>101822.56990860705</v>
      </c>
      <c r="AX402" s="41">
        <f t="shared" si="175"/>
        <v>11.528901267623265</v>
      </c>
      <c r="AY402" s="41">
        <f t="shared" si="176"/>
        <v>11.505052207596938</v>
      </c>
      <c r="AZ402" s="41">
        <f t="shared" si="177"/>
        <v>11.462762758902837</v>
      </c>
    </row>
    <row r="403" spans="2:52" x14ac:dyDescent="0.25">
      <c r="B403" s="41" t="str">
        <f t="shared" si="178"/>
        <v>PA</v>
      </c>
      <c r="C403" s="46">
        <v>45080</v>
      </c>
      <c r="D403" s="45">
        <v>1482.1264031895512</v>
      </c>
      <c r="E403" s="45">
        <v>296.59271177127079</v>
      </c>
      <c r="F403" s="45">
        <v>149.60006011320144</v>
      </c>
      <c r="G403" s="48">
        <v>123.54973609225584</v>
      </c>
      <c r="H403" s="44">
        <v>106058.82615628134</v>
      </c>
      <c r="I403" s="62">
        <f t="shared" si="155"/>
        <v>2051.8689111662793</v>
      </c>
      <c r="J403" s="41">
        <f t="shared" si="156"/>
        <v>2023</v>
      </c>
      <c r="K403" s="41">
        <f t="shared" si="157"/>
        <v>75</v>
      </c>
      <c r="L403" s="41">
        <f t="shared" si="158"/>
        <v>5625</v>
      </c>
      <c r="M403" s="41">
        <f t="shared" si="159"/>
        <v>8.6349762270726202</v>
      </c>
      <c r="N403" s="41">
        <f t="shared" si="160"/>
        <v>1</v>
      </c>
      <c r="O403" s="41">
        <f t="shared" si="161"/>
        <v>6</v>
      </c>
      <c r="P403" s="41">
        <f t="shared" si="162"/>
        <v>0</v>
      </c>
      <c r="Q403" s="41">
        <f t="shared" si="162"/>
        <v>0</v>
      </c>
      <c r="R403" s="41">
        <f t="shared" si="162"/>
        <v>0</v>
      </c>
      <c r="S403" s="41">
        <f t="shared" si="162"/>
        <v>0</v>
      </c>
      <c r="T403" s="41">
        <f t="shared" si="163"/>
        <v>0</v>
      </c>
      <c r="U403" s="41">
        <f t="shared" si="163"/>
        <v>1</v>
      </c>
      <c r="V403" s="41">
        <f t="shared" si="163"/>
        <v>0</v>
      </c>
      <c r="W403" s="41">
        <f t="shared" si="163"/>
        <v>0</v>
      </c>
      <c r="X403" s="41">
        <f t="shared" si="164"/>
        <v>0</v>
      </c>
      <c r="Y403" s="41">
        <f t="shared" si="164"/>
        <v>0</v>
      </c>
      <c r="Z403" s="41">
        <f t="shared" si="164"/>
        <v>0</v>
      </c>
      <c r="AA403" s="41">
        <f t="shared" si="164"/>
        <v>0</v>
      </c>
      <c r="AB403" s="41">
        <f t="shared" si="165"/>
        <v>0</v>
      </c>
      <c r="AC403" s="41">
        <f t="shared" si="165"/>
        <v>0</v>
      </c>
      <c r="AD403" s="41">
        <f t="shared" si="165"/>
        <v>0</v>
      </c>
      <c r="AE403" s="41">
        <f t="shared" si="165"/>
        <v>0</v>
      </c>
      <c r="AF403" s="41">
        <f t="shared" si="166"/>
        <v>1</v>
      </c>
      <c r="AG403" s="48">
        <v>1482.1264031895512</v>
      </c>
      <c r="AH403" s="48">
        <v>296.59271177127079</v>
      </c>
      <c r="AI403" s="48">
        <v>149.60006011320144</v>
      </c>
      <c r="AJ403" s="48">
        <v>123.54973609225584</v>
      </c>
      <c r="AK403" s="41">
        <f t="shared" si="167"/>
        <v>11.571749182897282</v>
      </c>
      <c r="AL403" s="41">
        <f>LN(D403+'Models training data'!$Y$4)</f>
        <v>7.4806161813975898</v>
      </c>
      <c r="AM403" s="41">
        <f>LN(E403+'Models training data'!$Y$5)</f>
        <v>5.8905518961027035</v>
      </c>
      <c r="AN403" s="41">
        <f>LN(F403+'Models training data'!$Y$6)</f>
        <v>5.2728895216986853</v>
      </c>
      <c r="AO403" s="41">
        <f>LN(G403+'Models training data'!$Y$7)</f>
        <v>5.1541765768015306</v>
      </c>
      <c r="AP403" s="41">
        <f t="shared" si="154"/>
        <v>0</v>
      </c>
      <c r="AQ403" s="41">
        <f t="shared" si="168"/>
        <v>1</v>
      </c>
      <c r="AR403" s="41">
        <f t="shared" si="169"/>
        <v>98337.069259754382</v>
      </c>
      <c r="AS403" s="41">
        <f t="shared" si="170"/>
        <v>109385.89018378794</v>
      </c>
      <c r="AT403" s="41">
        <f t="shared" si="171"/>
        <v>11.610072290612397</v>
      </c>
      <c r="AU403" s="41">
        <f t="shared" si="172"/>
        <v>115498.99163080417</v>
      </c>
      <c r="AV403" s="41">
        <f t="shared" si="173"/>
        <v>11.664296610323731</v>
      </c>
      <c r="AW403" s="41">
        <f t="shared" si="174"/>
        <v>115716.7463686616</v>
      </c>
      <c r="AX403" s="41">
        <f t="shared" si="175"/>
        <v>11.667536262742047</v>
      </c>
      <c r="AY403" s="41">
        <f t="shared" si="176"/>
        <v>11.507549386592284</v>
      </c>
      <c r="AZ403" s="41">
        <f t="shared" si="177"/>
        <v>11.472361120814398</v>
      </c>
    </row>
    <row r="404" spans="2:52" x14ac:dyDescent="0.25">
      <c r="B404" s="41" t="str">
        <f t="shared" si="178"/>
        <v>PA</v>
      </c>
      <c r="C404" s="46">
        <v>45087</v>
      </c>
      <c r="D404" s="45">
        <v>1496.9476668553555</v>
      </c>
      <c r="E404" s="45">
        <v>299.55863888898352</v>
      </c>
      <c r="F404" s="45">
        <v>151.09606071433342</v>
      </c>
      <c r="G404" s="48">
        <v>135.90470969790869</v>
      </c>
      <c r="H404" s="44">
        <v>106754.7334608621</v>
      </c>
      <c r="I404" s="62">
        <f t="shared" si="155"/>
        <v>2083.5070761565812</v>
      </c>
      <c r="J404" s="41">
        <f t="shared" si="156"/>
        <v>2023</v>
      </c>
      <c r="K404" s="41">
        <f t="shared" si="157"/>
        <v>76</v>
      </c>
      <c r="L404" s="41">
        <f t="shared" si="158"/>
        <v>5776</v>
      </c>
      <c r="M404" s="41">
        <f t="shared" si="159"/>
        <v>8.6614666805726621</v>
      </c>
      <c r="N404" s="41">
        <f t="shared" si="160"/>
        <v>1</v>
      </c>
      <c r="O404" s="41">
        <f t="shared" si="161"/>
        <v>6</v>
      </c>
      <c r="P404" s="41">
        <f t="shared" si="162"/>
        <v>0</v>
      </c>
      <c r="Q404" s="41">
        <f t="shared" si="162"/>
        <v>0</v>
      </c>
      <c r="R404" s="41">
        <f t="shared" si="162"/>
        <v>0</v>
      </c>
      <c r="S404" s="41">
        <f t="shared" si="162"/>
        <v>0</v>
      </c>
      <c r="T404" s="41">
        <f t="shared" si="163"/>
        <v>0</v>
      </c>
      <c r="U404" s="41">
        <f t="shared" si="163"/>
        <v>1</v>
      </c>
      <c r="V404" s="41">
        <f t="shared" si="163"/>
        <v>0</v>
      </c>
      <c r="W404" s="41">
        <f t="shared" si="163"/>
        <v>0</v>
      </c>
      <c r="X404" s="41">
        <f t="shared" si="164"/>
        <v>0</v>
      </c>
      <c r="Y404" s="41">
        <f t="shared" si="164"/>
        <v>0</v>
      </c>
      <c r="Z404" s="41">
        <f t="shared" si="164"/>
        <v>0</v>
      </c>
      <c r="AA404" s="41">
        <f t="shared" si="164"/>
        <v>0</v>
      </c>
      <c r="AB404" s="41">
        <f t="shared" si="165"/>
        <v>0</v>
      </c>
      <c r="AC404" s="41">
        <f t="shared" si="165"/>
        <v>0</v>
      </c>
      <c r="AD404" s="41">
        <f t="shared" si="165"/>
        <v>0</v>
      </c>
      <c r="AE404" s="41">
        <f t="shared" si="165"/>
        <v>0</v>
      </c>
      <c r="AF404" s="41">
        <f t="shared" si="166"/>
        <v>1</v>
      </c>
      <c r="AG404" s="48">
        <v>1496.9476668553555</v>
      </c>
      <c r="AH404" s="48">
        <v>299.55863888898352</v>
      </c>
      <c r="AI404" s="48">
        <v>151.09606071433342</v>
      </c>
      <c r="AJ404" s="48">
        <v>135.90470969790869</v>
      </c>
      <c r="AK404" s="41">
        <f t="shared" si="167"/>
        <v>11.578289271661557</v>
      </c>
      <c r="AL404" s="41">
        <f>LN(D404+'Models training data'!$Y$4)</f>
        <v>7.4889393043023125</v>
      </c>
      <c r="AM404" s="41">
        <f>LN(E404+'Models training data'!$Y$5)</f>
        <v>5.8987205647480678</v>
      </c>
      <c r="AN404" s="41">
        <f>LN(F404+'Models training data'!$Y$6)</f>
        <v>5.2805328788614876</v>
      </c>
      <c r="AO404" s="41">
        <f>LN(G404+'Models training data'!$Y$7)</f>
        <v>5.2230987803316236</v>
      </c>
      <c r="AP404" s="41">
        <f t="shared" si="154"/>
        <v>0</v>
      </c>
      <c r="AQ404" s="41">
        <f t="shared" si="168"/>
        <v>1</v>
      </c>
      <c r="AR404" s="41">
        <f t="shared" si="169"/>
        <v>98312.67894667064</v>
      </c>
      <c r="AS404" s="41">
        <f t="shared" si="170"/>
        <v>109361.79279374625</v>
      </c>
      <c r="AT404" s="41">
        <f t="shared" si="171"/>
        <v>11.609814673347618</v>
      </c>
      <c r="AU404" s="41">
        <f t="shared" si="172"/>
        <v>115489.10572190778</v>
      </c>
      <c r="AV404" s="41">
        <f t="shared" si="173"/>
        <v>11.664240999309897</v>
      </c>
      <c r="AW404" s="41">
        <f t="shared" si="174"/>
        <v>115697.58176862838</v>
      </c>
      <c r="AX404" s="41">
        <f t="shared" si="175"/>
        <v>11.667315654221889</v>
      </c>
      <c r="AY404" s="41">
        <f t="shared" si="176"/>
        <v>11.51023371642615</v>
      </c>
      <c r="AZ404" s="41">
        <f t="shared" si="177"/>
        <v>11.482192596023307</v>
      </c>
    </row>
    <row r="405" spans="2:52" x14ac:dyDescent="0.25">
      <c r="B405" s="41" t="str">
        <f t="shared" si="178"/>
        <v>PA</v>
      </c>
      <c r="C405" s="46">
        <v>45094</v>
      </c>
      <c r="D405" s="45">
        <v>1511.9171432676453</v>
      </c>
      <c r="E405" s="45">
        <v>302.55422527787334</v>
      </c>
      <c r="F405" s="45">
        <v>152.60702132147676</v>
      </c>
      <c r="G405" s="48">
        <v>149.49518066734228</v>
      </c>
      <c r="H405" s="44">
        <v>107450.64076575084</v>
      </c>
      <c r="I405" s="62">
        <f t="shared" si="155"/>
        <v>2116.5735705343377</v>
      </c>
      <c r="J405" s="41">
        <f t="shared" si="156"/>
        <v>2023</v>
      </c>
      <c r="K405" s="41">
        <f t="shared" si="157"/>
        <v>77</v>
      </c>
      <c r="L405" s="41">
        <f t="shared" si="158"/>
        <v>5929</v>
      </c>
      <c r="M405" s="41">
        <f t="shared" si="159"/>
        <v>8.6876108437073682</v>
      </c>
      <c r="N405" s="41">
        <f t="shared" si="160"/>
        <v>1</v>
      </c>
      <c r="O405" s="41">
        <f t="shared" si="161"/>
        <v>6</v>
      </c>
      <c r="P405" s="41">
        <f t="shared" si="162"/>
        <v>0</v>
      </c>
      <c r="Q405" s="41">
        <f t="shared" si="162"/>
        <v>0</v>
      </c>
      <c r="R405" s="41">
        <f t="shared" si="162"/>
        <v>0</v>
      </c>
      <c r="S405" s="41">
        <f t="shared" si="162"/>
        <v>0</v>
      </c>
      <c r="T405" s="41">
        <f t="shared" si="163"/>
        <v>0</v>
      </c>
      <c r="U405" s="41">
        <f t="shared" si="163"/>
        <v>1</v>
      </c>
      <c r="V405" s="41">
        <f t="shared" si="163"/>
        <v>0</v>
      </c>
      <c r="W405" s="41">
        <f t="shared" si="163"/>
        <v>0</v>
      </c>
      <c r="X405" s="41">
        <f t="shared" si="164"/>
        <v>0</v>
      </c>
      <c r="Y405" s="41">
        <f t="shared" si="164"/>
        <v>0</v>
      </c>
      <c r="Z405" s="41">
        <f t="shared" si="164"/>
        <v>0</v>
      </c>
      <c r="AA405" s="41">
        <f t="shared" si="164"/>
        <v>0</v>
      </c>
      <c r="AB405" s="41">
        <f t="shared" si="165"/>
        <v>0</v>
      </c>
      <c r="AC405" s="41">
        <f t="shared" si="165"/>
        <v>0</v>
      </c>
      <c r="AD405" s="41">
        <f t="shared" si="165"/>
        <v>0</v>
      </c>
      <c r="AE405" s="41">
        <f t="shared" si="165"/>
        <v>0</v>
      </c>
      <c r="AF405" s="41">
        <f t="shared" si="166"/>
        <v>1</v>
      </c>
      <c r="AG405" s="48">
        <v>1511.9171432676453</v>
      </c>
      <c r="AH405" s="48">
        <v>302.55422527787334</v>
      </c>
      <c r="AI405" s="48">
        <v>152.60702132147676</v>
      </c>
      <c r="AJ405" s="48">
        <v>149.49518066734228</v>
      </c>
      <c r="AK405" s="41">
        <f t="shared" si="167"/>
        <v>11.584786865438179</v>
      </c>
      <c r="AL405" s="41">
        <f>LN(D405+'Models training data'!$Y$4)</f>
        <v>7.4972759254019596</v>
      </c>
      <c r="AM405" s="41">
        <f>LN(E405+'Models training data'!$Y$5)</f>
        <v>5.9069037407351681</v>
      </c>
      <c r="AN405" s="41">
        <f>LN(F405+'Models training data'!$Y$6)</f>
        <v>5.2881938219546685</v>
      </c>
      <c r="AO405" s="41">
        <f>LN(G405+'Models training data'!$Y$7)</f>
        <v>5.2938002511256776</v>
      </c>
      <c r="AP405" s="41">
        <f t="shared" si="154"/>
        <v>0</v>
      </c>
      <c r="AQ405" s="41">
        <f t="shared" si="168"/>
        <v>1</v>
      </c>
      <c r="AR405" s="41">
        <f t="shared" si="169"/>
        <v>98288.288633586897</v>
      </c>
      <c r="AS405" s="41">
        <f t="shared" si="170"/>
        <v>109337.69540370455</v>
      </c>
      <c r="AT405" s="41">
        <f t="shared" si="171"/>
        <v>11.609557056082837</v>
      </c>
      <c r="AU405" s="41">
        <f t="shared" si="172"/>
        <v>115480.39851168721</v>
      </c>
      <c r="AV405" s="41">
        <f t="shared" si="173"/>
        <v>11.664202333497753</v>
      </c>
      <c r="AW405" s="41">
        <f t="shared" si="174"/>
        <v>115678.66769342471</v>
      </c>
      <c r="AX405" s="41">
        <f t="shared" si="175"/>
        <v>11.667097929555911</v>
      </c>
      <c r="AY405" s="41">
        <f t="shared" si="176"/>
        <v>11.513123193201627</v>
      </c>
      <c r="AZ405" s="41">
        <f t="shared" si="177"/>
        <v>11.492247568862545</v>
      </c>
    </row>
    <row r="406" spans="2:52" x14ac:dyDescent="0.25">
      <c r="B406" s="41" t="str">
        <f t="shared" si="178"/>
        <v>PA</v>
      </c>
      <c r="C406" s="46">
        <v>45101</v>
      </c>
      <c r="D406" s="45">
        <v>1527.0363145209371</v>
      </c>
      <c r="E406" s="45">
        <v>305.57976753065202</v>
      </c>
      <c r="F406" s="45">
        <v>154.13309153469152</v>
      </c>
      <c r="G406" s="48">
        <v>164.4446987340408</v>
      </c>
      <c r="H406" s="44">
        <v>108146.54807077083</v>
      </c>
      <c r="I406" s="62">
        <f t="shared" si="155"/>
        <v>2151.1938723203216</v>
      </c>
      <c r="J406" s="41">
        <f t="shared" si="156"/>
        <v>2023</v>
      </c>
      <c r="K406" s="41">
        <f t="shared" si="157"/>
        <v>78</v>
      </c>
      <c r="L406" s="41">
        <f t="shared" si="158"/>
        <v>6084</v>
      </c>
      <c r="M406" s="41">
        <f t="shared" si="159"/>
        <v>8.7134176533791834</v>
      </c>
      <c r="N406" s="41">
        <f t="shared" si="160"/>
        <v>1</v>
      </c>
      <c r="O406" s="41">
        <f t="shared" si="161"/>
        <v>6</v>
      </c>
      <c r="P406" s="41">
        <f t="shared" si="162"/>
        <v>0</v>
      </c>
      <c r="Q406" s="41">
        <f t="shared" si="162"/>
        <v>0</v>
      </c>
      <c r="R406" s="41">
        <f t="shared" si="162"/>
        <v>0</v>
      </c>
      <c r="S406" s="41">
        <f t="shared" si="162"/>
        <v>0</v>
      </c>
      <c r="T406" s="41">
        <f t="shared" si="163"/>
        <v>0</v>
      </c>
      <c r="U406" s="41">
        <f t="shared" si="163"/>
        <v>1</v>
      </c>
      <c r="V406" s="41">
        <f t="shared" si="163"/>
        <v>0</v>
      </c>
      <c r="W406" s="41">
        <f t="shared" si="163"/>
        <v>0</v>
      </c>
      <c r="X406" s="41">
        <f t="shared" si="164"/>
        <v>0</v>
      </c>
      <c r="Y406" s="41">
        <f t="shared" si="164"/>
        <v>0</v>
      </c>
      <c r="Z406" s="41">
        <f t="shared" si="164"/>
        <v>0</v>
      </c>
      <c r="AA406" s="41">
        <f t="shared" si="164"/>
        <v>0</v>
      </c>
      <c r="AB406" s="41">
        <f t="shared" si="165"/>
        <v>0</v>
      </c>
      <c r="AC406" s="41">
        <f t="shared" si="165"/>
        <v>0</v>
      </c>
      <c r="AD406" s="41">
        <f t="shared" si="165"/>
        <v>0</v>
      </c>
      <c r="AE406" s="41">
        <f t="shared" si="165"/>
        <v>0</v>
      </c>
      <c r="AF406" s="41">
        <f t="shared" si="166"/>
        <v>1</v>
      </c>
      <c r="AG406" s="48">
        <v>1527.0363145209371</v>
      </c>
      <c r="AH406" s="48">
        <v>305.57976753065202</v>
      </c>
      <c r="AI406" s="48">
        <v>154.13309153469152</v>
      </c>
      <c r="AJ406" s="48">
        <v>164.4446987340408</v>
      </c>
      <c r="AK406" s="41">
        <f t="shared" si="167"/>
        <v>11.591242512894661</v>
      </c>
      <c r="AL406" s="41">
        <f>LN(D406+'Models training data'!$Y$4)</f>
        <v>7.5056259542357031</v>
      </c>
      <c r="AM406" s="41">
        <f>LN(E406+'Models training data'!$Y$5)</f>
        <v>5.9151013312832239</v>
      </c>
      <c r="AN406" s="41">
        <f>LN(F406+'Models training data'!$Y$6)</f>
        <v>5.2958722567685079</v>
      </c>
      <c r="AO406" s="41">
        <f>LN(G406+'Models training data'!$Y$7)</f>
        <v>5.3662009072390662</v>
      </c>
      <c r="AP406" s="41">
        <f t="shared" si="154"/>
        <v>0</v>
      </c>
      <c r="AQ406" s="41">
        <f t="shared" si="168"/>
        <v>1</v>
      </c>
      <c r="AR406" s="41">
        <f t="shared" si="169"/>
        <v>98263.898320503155</v>
      </c>
      <c r="AS406" s="41">
        <f t="shared" si="170"/>
        <v>109313.59801366285</v>
      </c>
      <c r="AT406" s="41">
        <f t="shared" si="171"/>
        <v>11.609299438818057</v>
      </c>
      <c r="AU406" s="41">
        <f t="shared" si="172"/>
        <v>115472.87000014246</v>
      </c>
      <c r="AV406" s="41">
        <f t="shared" si="173"/>
        <v>11.664180612887302</v>
      </c>
      <c r="AW406" s="41">
        <f t="shared" si="174"/>
        <v>115659.99767762098</v>
      </c>
      <c r="AX406" s="41">
        <f t="shared" si="175"/>
        <v>11.66688301431893</v>
      </c>
      <c r="AY406" s="41">
        <f t="shared" si="176"/>
        <v>11.516237605446914</v>
      </c>
      <c r="AZ406" s="41">
        <f t="shared" si="177"/>
        <v>11.502516070451648</v>
      </c>
    </row>
    <row r="407" spans="2:52" x14ac:dyDescent="0.25">
      <c r="B407" s="41" t="str">
        <f t="shared" si="178"/>
        <v>PA</v>
      </c>
      <c r="C407" s="46">
        <v>45108</v>
      </c>
      <c r="D407" s="45">
        <v>1542.3066775405773</v>
      </c>
      <c r="E407" s="45">
        <v>308.63556520595853</v>
      </c>
      <c r="F407" s="45">
        <v>1404.1372031789076</v>
      </c>
      <c r="G407" s="48">
        <v>180.88916860744132</v>
      </c>
      <c r="H407" s="44">
        <v>125251.1135903033</v>
      </c>
      <c r="I407" s="62">
        <f t="shared" si="155"/>
        <v>3435.9686145328847</v>
      </c>
      <c r="J407" s="41">
        <f t="shared" si="156"/>
        <v>2023</v>
      </c>
      <c r="K407" s="41">
        <f t="shared" si="157"/>
        <v>79</v>
      </c>
      <c r="L407" s="41">
        <f t="shared" si="158"/>
        <v>6241</v>
      </c>
      <c r="M407" s="41">
        <f t="shared" si="159"/>
        <v>8.738895704934043</v>
      </c>
      <c r="N407" s="41">
        <f t="shared" si="160"/>
        <v>1</v>
      </c>
      <c r="O407" s="41">
        <f t="shared" si="161"/>
        <v>7</v>
      </c>
      <c r="P407" s="41">
        <f t="shared" si="162"/>
        <v>0</v>
      </c>
      <c r="Q407" s="41">
        <f t="shared" si="162"/>
        <v>0</v>
      </c>
      <c r="R407" s="41">
        <f t="shared" si="162"/>
        <v>0</v>
      </c>
      <c r="S407" s="41">
        <f t="shared" si="162"/>
        <v>0</v>
      </c>
      <c r="T407" s="41">
        <f t="shared" si="163"/>
        <v>0</v>
      </c>
      <c r="U407" s="41">
        <f t="shared" si="163"/>
        <v>0</v>
      </c>
      <c r="V407" s="41">
        <f t="shared" si="163"/>
        <v>1</v>
      </c>
      <c r="W407" s="41">
        <f t="shared" si="163"/>
        <v>0</v>
      </c>
      <c r="X407" s="41">
        <f t="shared" si="164"/>
        <v>0</v>
      </c>
      <c r="Y407" s="41">
        <f t="shared" si="164"/>
        <v>0</v>
      </c>
      <c r="Z407" s="41">
        <f t="shared" si="164"/>
        <v>0</v>
      </c>
      <c r="AA407" s="41">
        <f t="shared" si="164"/>
        <v>0</v>
      </c>
      <c r="AB407" s="41">
        <f t="shared" si="165"/>
        <v>0</v>
      </c>
      <c r="AC407" s="41">
        <f t="shared" si="165"/>
        <v>0</v>
      </c>
      <c r="AD407" s="41">
        <f t="shared" si="165"/>
        <v>0</v>
      </c>
      <c r="AE407" s="41">
        <f t="shared" si="165"/>
        <v>0</v>
      </c>
      <c r="AF407" s="41">
        <f t="shared" si="166"/>
        <v>1</v>
      </c>
      <c r="AG407" s="48">
        <v>1542.3066775405773</v>
      </c>
      <c r="AH407" s="48">
        <v>308.63556520595853</v>
      </c>
      <c r="AI407" s="48">
        <v>1404.1372031789076</v>
      </c>
      <c r="AJ407" s="48">
        <v>180.88916860744132</v>
      </c>
      <c r="AK407" s="41">
        <f t="shared" si="167"/>
        <v>11.738075909848133</v>
      </c>
      <c r="AL407" s="41">
        <f>LN(D407+'Models training data'!$Y$4)</f>
        <v>7.5139893005974043</v>
      </c>
      <c r="AM407" s="41">
        <f>LN(E407+'Models training data'!$Y$5)</f>
        <v>5.9233132437919327</v>
      </c>
      <c r="AN407" s="41">
        <f>LN(F407+'Models training data'!$Y$6)</f>
        <v>7.2789847706953639</v>
      </c>
      <c r="AO407" s="41">
        <f>LN(G407+'Models training data'!$Y$7)</f>
        <v>5.4402187674313245</v>
      </c>
      <c r="AP407" s="41">
        <f t="shared" si="154"/>
        <v>1</v>
      </c>
      <c r="AQ407" s="41">
        <f t="shared" si="168"/>
        <v>1</v>
      </c>
      <c r="AR407" s="41">
        <f t="shared" si="169"/>
        <v>108295.11505266784</v>
      </c>
      <c r="AS407" s="41">
        <f t="shared" si="170"/>
        <v>120375.90038452661</v>
      </c>
      <c r="AT407" s="41">
        <f t="shared" si="171"/>
        <v>11.71192588682522</v>
      </c>
      <c r="AU407" s="41">
        <f t="shared" si="172"/>
        <v>115466.52018727353</v>
      </c>
      <c r="AV407" s="41">
        <f t="shared" si="173"/>
        <v>11.66417583747854</v>
      </c>
      <c r="AW407" s="41">
        <f t="shared" si="174"/>
        <v>115641.56550288778</v>
      </c>
      <c r="AX407" s="41">
        <f t="shared" si="175"/>
        <v>11.666670836930196</v>
      </c>
      <c r="AY407" s="41">
        <f t="shared" si="176"/>
        <v>11.493027568472046</v>
      </c>
      <c r="AZ407" s="41">
        <f t="shared" si="177"/>
        <v>11.692946798035415</v>
      </c>
    </row>
    <row r="408" spans="2:52" x14ac:dyDescent="0.25">
      <c r="B408" s="41" t="str">
        <f t="shared" si="178"/>
        <v>PA</v>
      </c>
      <c r="C408" s="46">
        <v>45115</v>
      </c>
      <c r="D408" s="45">
        <v>1557.7297442280847</v>
      </c>
      <c r="E408" s="45">
        <v>311.72192085801817</v>
      </c>
      <c r="F408" s="45">
        <v>1529.1376143433292</v>
      </c>
      <c r="G408" s="48">
        <v>198.97808546818513</v>
      </c>
      <c r="H408" s="44">
        <v>126463.31763508228</v>
      </c>
      <c r="I408" s="62">
        <f t="shared" si="155"/>
        <v>3597.5673648976176</v>
      </c>
      <c r="J408" s="41">
        <f t="shared" si="156"/>
        <v>2023</v>
      </c>
      <c r="K408" s="41">
        <f t="shared" si="157"/>
        <v>80</v>
      </c>
      <c r="L408" s="41">
        <f t="shared" si="158"/>
        <v>6400</v>
      </c>
      <c r="M408" s="41">
        <f t="shared" si="159"/>
        <v>8.7640532693477624</v>
      </c>
      <c r="N408" s="41">
        <f t="shared" si="160"/>
        <v>1</v>
      </c>
      <c r="O408" s="41">
        <f t="shared" si="161"/>
        <v>7</v>
      </c>
      <c r="P408" s="41">
        <f t="shared" si="162"/>
        <v>0</v>
      </c>
      <c r="Q408" s="41">
        <f t="shared" si="162"/>
        <v>0</v>
      </c>
      <c r="R408" s="41">
        <f t="shared" si="162"/>
        <v>0</v>
      </c>
      <c r="S408" s="41">
        <f t="shared" si="162"/>
        <v>0</v>
      </c>
      <c r="T408" s="41">
        <f t="shared" si="163"/>
        <v>0</v>
      </c>
      <c r="U408" s="41">
        <f t="shared" si="163"/>
        <v>0</v>
      </c>
      <c r="V408" s="41">
        <f t="shared" si="163"/>
        <v>1</v>
      </c>
      <c r="W408" s="41">
        <f t="shared" si="163"/>
        <v>0</v>
      </c>
      <c r="X408" s="41">
        <f t="shared" si="164"/>
        <v>0</v>
      </c>
      <c r="Y408" s="41">
        <f t="shared" si="164"/>
        <v>0</v>
      </c>
      <c r="Z408" s="41">
        <f t="shared" si="164"/>
        <v>0</v>
      </c>
      <c r="AA408" s="41">
        <f t="shared" si="164"/>
        <v>0</v>
      </c>
      <c r="AB408" s="41">
        <f t="shared" si="165"/>
        <v>0</v>
      </c>
      <c r="AC408" s="41">
        <f t="shared" si="165"/>
        <v>0</v>
      </c>
      <c r="AD408" s="41">
        <f t="shared" si="165"/>
        <v>0</v>
      </c>
      <c r="AE408" s="41">
        <f t="shared" si="165"/>
        <v>0</v>
      </c>
      <c r="AF408" s="41">
        <f t="shared" si="166"/>
        <v>1</v>
      </c>
      <c r="AG408" s="48">
        <v>1557.7297442280847</v>
      </c>
      <c r="AH408" s="48">
        <v>311.72192085801817</v>
      </c>
      <c r="AI408" s="48">
        <v>1529.1376143433292</v>
      </c>
      <c r="AJ408" s="48">
        <v>198.97808546818513</v>
      </c>
      <c r="AK408" s="41">
        <f t="shared" si="167"/>
        <v>11.747707565928312</v>
      </c>
      <c r="AL408" s="41">
        <f>LN(D408+'Models training data'!$Y$4)</f>
        <v>7.5223658745393696</v>
      </c>
      <c r="AM408" s="41">
        <f>LN(E408+'Models training data'!$Y$5)</f>
        <v>5.9315393858482652</v>
      </c>
      <c r="AN408" s="41">
        <f>LN(F408+'Models training data'!$Y$6)</f>
        <v>7.361703264827927</v>
      </c>
      <c r="AO408" s="41">
        <f>LN(G408+'Models training data'!$Y$7)</f>
        <v>5.515770836332246</v>
      </c>
      <c r="AP408" s="41">
        <f t="shared" si="154"/>
        <v>1</v>
      </c>
      <c r="AQ408" s="41">
        <f t="shared" si="168"/>
        <v>1</v>
      </c>
      <c r="AR408" s="41">
        <f t="shared" si="169"/>
        <v>108270.7247395841</v>
      </c>
      <c r="AS408" s="41">
        <f t="shared" si="170"/>
        <v>120351.80299448493</v>
      </c>
      <c r="AT408" s="41">
        <f t="shared" si="171"/>
        <v>11.711668269560441</v>
      </c>
      <c r="AU408" s="41">
        <f t="shared" si="172"/>
        <v>115461.34907308042</v>
      </c>
      <c r="AV408" s="41">
        <f t="shared" si="173"/>
        <v>11.66418800727147</v>
      </c>
      <c r="AW408" s="41">
        <f t="shared" si="174"/>
        <v>115623.36518556223</v>
      </c>
      <c r="AX408" s="41">
        <f t="shared" si="175"/>
        <v>11.666461328510264</v>
      </c>
      <c r="AY408" s="41">
        <f t="shared" si="176"/>
        <v>11.507556809405719</v>
      </c>
      <c r="AZ408" s="41">
        <f t="shared" si="177"/>
        <v>11.710101998480093</v>
      </c>
    </row>
    <row r="409" spans="2:52" x14ac:dyDescent="0.25">
      <c r="B409" s="41" t="str">
        <f t="shared" si="178"/>
        <v>PA</v>
      </c>
      <c r="C409" s="46">
        <v>45122</v>
      </c>
      <c r="D409" s="45">
        <v>1573.3070416088365</v>
      </c>
      <c r="E409" s="45">
        <v>314.83914006659836</v>
      </c>
      <c r="F409" s="45">
        <v>1541.6376554597714</v>
      </c>
      <c r="G409" s="48">
        <v>218.87589401500364</v>
      </c>
      <c r="H409" s="44">
        <v>127146.82656145583</v>
      </c>
      <c r="I409" s="62">
        <f t="shared" si="155"/>
        <v>3648.6597311502101</v>
      </c>
      <c r="J409" s="41">
        <f t="shared" si="156"/>
        <v>2023</v>
      </c>
      <c r="K409" s="41">
        <f t="shared" si="157"/>
        <v>81</v>
      </c>
      <c r="L409" s="41">
        <f t="shared" si="158"/>
        <v>6561</v>
      </c>
      <c r="M409" s="41">
        <f t="shared" si="159"/>
        <v>8.7888983093448783</v>
      </c>
      <c r="N409" s="41">
        <f t="shared" si="160"/>
        <v>1</v>
      </c>
      <c r="O409" s="41">
        <f t="shared" si="161"/>
        <v>7</v>
      </c>
      <c r="P409" s="41">
        <f t="shared" si="162"/>
        <v>0</v>
      </c>
      <c r="Q409" s="41">
        <f t="shared" si="162"/>
        <v>0</v>
      </c>
      <c r="R409" s="41">
        <f t="shared" si="162"/>
        <v>0</v>
      </c>
      <c r="S409" s="41">
        <f t="shared" si="162"/>
        <v>0</v>
      </c>
      <c r="T409" s="41">
        <f t="shared" si="163"/>
        <v>0</v>
      </c>
      <c r="U409" s="41">
        <f t="shared" si="163"/>
        <v>0</v>
      </c>
      <c r="V409" s="41">
        <f t="shared" si="163"/>
        <v>1</v>
      </c>
      <c r="W409" s="41">
        <f t="shared" si="163"/>
        <v>0</v>
      </c>
      <c r="X409" s="41">
        <f t="shared" si="164"/>
        <v>0</v>
      </c>
      <c r="Y409" s="41">
        <f t="shared" si="164"/>
        <v>0</v>
      </c>
      <c r="Z409" s="41">
        <f t="shared" si="164"/>
        <v>0</v>
      </c>
      <c r="AA409" s="41">
        <f t="shared" si="164"/>
        <v>0</v>
      </c>
      <c r="AB409" s="41">
        <f t="shared" si="165"/>
        <v>0</v>
      </c>
      <c r="AC409" s="41">
        <f t="shared" si="165"/>
        <v>0</v>
      </c>
      <c r="AD409" s="41">
        <f t="shared" si="165"/>
        <v>0</v>
      </c>
      <c r="AE409" s="41">
        <f t="shared" si="165"/>
        <v>0</v>
      </c>
      <c r="AF409" s="41">
        <f t="shared" si="166"/>
        <v>1</v>
      </c>
      <c r="AG409" s="48">
        <v>1573.3070416088365</v>
      </c>
      <c r="AH409" s="48">
        <v>314.83914006659836</v>
      </c>
      <c r="AI409" s="48">
        <v>1541.6376554597714</v>
      </c>
      <c r="AJ409" s="48">
        <v>218.87589401500364</v>
      </c>
      <c r="AK409" s="41">
        <f t="shared" si="167"/>
        <v>11.753097812311953</v>
      </c>
      <c r="AL409" s="41">
        <f>LN(D409+'Models training data'!$Y$4)</f>
        <v>7.5307555863765296</v>
      </c>
      <c r="AM409" s="41">
        <f>LN(E409+'Models training data'!$Y$5)</f>
        <v>5.93977966523315</v>
      </c>
      <c r="AN409" s="41">
        <f>LN(F409+'Models training data'!$Y$6)</f>
        <v>7.3696108901901232</v>
      </c>
      <c r="AO409" s="41">
        <f>LN(G409+'Models training data'!$Y$7)</f>
        <v>5.5927739189086729</v>
      </c>
      <c r="AP409" s="41">
        <f t="shared" si="154"/>
        <v>1</v>
      </c>
      <c r="AQ409" s="41">
        <f t="shared" si="168"/>
        <v>1</v>
      </c>
      <c r="AR409" s="41">
        <f t="shared" si="169"/>
        <v>108246.33442650034</v>
      </c>
      <c r="AS409" s="41">
        <f t="shared" si="170"/>
        <v>120327.70560444322</v>
      </c>
      <c r="AT409" s="41">
        <f t="shared" si="171"/>
        <v>11.71141065229566</v>
      </c>
      <c r="AU409" s="41">
        <f t="shared" si="172"/>
        <v>115457.35665756313</v>
      </c>
      <c r="AV409" s="41">
        <f t="shared" si="173"/>
        <v>11.66421712226609</v>
      </c>
      <c r="AW409" s="41">
        <f t="shared" si="174"/>
        <v>115605.39096498677</v>
      </c>
      <c r="AX409" s="41">
        <f t="shared" si="175"/>
        <v>11.666254422746759</v>
      </c>
      <c r="AY409" s="41">
        <f t="shared" si="176"/>
        <v>11.512450171549142</v>
      </c>
      <c r="AZ409" s="41">
        <f t="shared" si="177"/>
        <v>11.7209647938774</v>
      </c>
    </row>
    <row r="410" spans="2:52" x14ac:dyDescent="0.25">
      <c r="B410" s="41" t="str">
        <f t="shared" si="178"/>
        <v>PA</v>
      </c>
      <c r="C410" s="46">
        <v>45129</v>
      </c>
      <c r="D410" s="45">
        <v>1589.0401119818548</v>
      </c>
      <c r="E410" s="45">
        <v>317.98753146726438</v>
      </c>
      <c r="F410" s="45">
        <v>1542.8876595714157</v>
      </c>
      <c r="G410" s="48">
        <v>240.76348341650402</v>
      </c>
      <c r="H410" s="44">
        <v>127780.09177186362</v>
      </c>
      <c r="I410" s="62">
        <f t="shared" si="155"/>
        <v>3690.6787864370394</v>
      </c>
      <c r="J410" s="41">
        <f t="shared" si="156"/>
        <v>2023</v>
      </c>
      <c r="K410" s="41">
        <f t="shared" si="157"/>
        <v>82</v>
      </c>
      <c r="L410" s="41">
        <f t="shared" si="158"/>
        <v>6724</v>
      </c>
      <c r="M410" s="41">
        <f t="shared" si="159"/>
        <v>8.8134384945285067</v>
      </c>
      <c r="N410" s="41">
        <f t="shared" si="160"/>
        <v>1</v>
      </c>
      <c r="O410" s="41">
        <f t="shared" si="161"/>
        <v>7</v>
      </c>
      <c r="P410" s="41">
        <f t="shared" si="162"/>
        <v>0</v>
      </c>
      <c r="Q410" s="41">
        <f t="shared" si="162"/>
        <v>0</v>
      </c>
      <c r="R410" s="41">
        <f t="shared" si="162"/>
        <v>0</v>
      </c>
      <c r="S410" s="41">
        <f t="shared" si="162"/>
        <v>0</v>
      </c>
      <c r="T410" s="41">
        <f t="shared" si="163"/>
        <v>0</v>
      </c>
      <c r="U410" s="41">
        <f t="shared" si="163"/>
        <v>0</v>
      </c>
      <c r="V410" s="41">
        <f t="shared" si="163"/>
        <v>1</v>
      </c>
      <c r="W410" s="41">
        <f t="shared" si="163"/>
        <v>0</v>
      </c>
      <c r="X410" s="41">
        <f t="shared" si="164"/>
        <v>0</v>
      </c>
      <c r="Y410" s="41">
        <f t="shared" si="164"/>
        <v>0</v>
      </c>
      <c r="Z410" s="41">
        <f t="shared" si="164"/>
        <v>0</v>
      </c>
      <c r="AA410" s="41">
        <f t="shared" si="164"/>
        <v>0</v>
      </c>
      <c r="AB410" s="41">
        <f t="shared" si="165"/>
        <v>0</v>
      </c>
      <c r="AC410" s="41">
        <f t="shared" si="165"/>
        <v>0</v>
      </c>
      <c r="AD410" s="41">
        <f t="shared" si="165"/>
        <v>0</v>
      </c>
      <c r="AE410" s="41">
        <f t="shared" si="165"/>
        <v>0</v>
      </c>
      <c r="AF410" s="41">
        <f t="shared" si="166"/>
        <v>1</v>
      </c>
      <c r="AG410" s="48">
        <v>1589.0401119818548</v>
      </c>
      <c r="AH410" s="48">
        <v>317.98753146726438</v>
      </c>
      <c r="AI410" s="48">
        <v>1542.8876595714157</v>
      </c>
      <c r="AJ410" s="48">
        <v>240.76348341650402</v>
      </c>
      <c r="AK410" s="41">
        <f t="shared" si="167"/>
        <v>11.758066032358171</v>
      </c>
      <c r="AL410" s="41">
        <f>LN(D410+'Models training data'!$Y$4)</f>
        <v>7.5391583466908925</v>
      </c>
      <c r="AM410" s="41">
        <f>LN(E410+'Models training data'!$Y$5)</f>
        <v>5.9480339899280343</v>
      </c>
      <c r="AN410" s="41">
        <f>LN(F410+'Models training data'!$Y$6)</f>
        <v>7.3703982243953323</v>
      </c>
      <c r="AO410" s="41">
        <f>LN(G410+'Models training data'!$Y$7)</f>
        <v>5.6711453543847181</v>
      </c>
      <c r="AP410" s="41">
        <f t="shared" si="154"/>
        <v>1</v>
      </c>
      <c r="AQ410" s="41">
        <f t="shared" si="168"/>
        <v>1</v>
      </c>
      <c r="AR410" s="41">
        <f t="shared" si="169"/>
        <v>108221.9441134166</v>
      </c>
      <c r="AS410" s="41">
        <f t="shared" si="170"/>
        <v>120303.60821440152</v>
      </c>
      <c r="AT410" s="41">
        <f t="shared" si="171"/>
        <v>11.711153035030881</v>
      </c>
      <c r="AU410" s="41">
        <f t="shared" si="172"/>
        <v>115454.54294072164</v>
      </c>
      <c r="AV410" s="41">
        <f t="shared" si="173"/>
        <v>11.664263182462399</v>
      </c>
      <c r="AW410" s="41">
        <f t="shared" si="174"/>
        <v>115587.63729256344</v>
      </c>
      <c r="AX410" s="41">
        <f t="shared" si="175"/>
        <v>11.666050055768379</v>
      </c>
      <c r="AY410" s="41">
        <f t="shared" si="176"/>
        <v>11.51667487822567</v>
      </c>
      <c r="AZ410" s="41">
        <f t="shared" si="177"/>
        <v>11.731382320887018</v>
      </c>
    </row>
    <row r="411" spans="2:52" x14ac:dyDescent="0.25">
      <c r="B411" s="41" t="str">
        <f t="shared" si="178"/>
        <v>PA</v>
      </c>
      <c r="C411" s="46">
        <v>45136</v>
      </c>
      <c r="D411" s="45">
        <v>1604.9305130715238</v>
      </c>
      <c r="E411" s="45">
        <v>321.16740678193696</v>
      </c>
      <c r="F411" s="45">
        <v>1543.0126599825801</v>
      </c>
      <c r="G411" s="48">
        <v>264.83983175815445</v>
      </c>
      <c r="H411" s="44">
        <v>128408.35726718437</v>
      </c>
      <c r="I411" s="62">
        <f t="shared" si="155"/>
        <v>3733.9504115941954</v>
      </c>
      <c r="J411" s="41">
        <f t="shared" si="156"/>
        <v>2023</v>
      </c>
      <c r="K411" s="41">
        <f t="shared" si="157"/>
        <v>83</v>
      </c>
      <c r="L411" s="41">
        <f t="shared" si="158"/>
        <v>6889</v>
      </c>
      <c r="M411" s="41">
        <f t="shared" si="159"/>
        <v>8.8376812155931965</v>
      </c>
      <c r="N411" s="41">
        <f t="shared" si="160"/>
        <v>1</v>
      </c>
      <c r="O411" s="41">
        <f t="shared" si="161"/>
        <v>7</v>
      </c>
      <c r="P411" s="41">
        <f t="shared" si="162"/>
        <v>0</v>
      </c>
      <c r="Q411" s="41">
        <f t="shared" si="162"/>
        <v>0</v>
      </c>
      <c r="R411" s="41">
        <f t="shared" si="162"/>
        <v>0</v>
      </c>
      <c r="S411" s="41">
        <f t="shared" si="162"/>
        <v>0</v>
      </c>
      <c r="T411" s="41">
        <f t="shared" si="163"/>
        <v>0</v>
      </c>
      <c r="U411" s="41">
        <f t="shared" si="163"/>
        <v>0</v>
      </c>
      <c r="V411" s="41">
        <f t="shared" si="163"/>
        <v>1</v>
      </c>
      <c r="W411" s="41">
        <f t="shared" si="163"/>
        <v>0</v>
      </c>
      <c r="X411" s="41">
        <f t="shared" si="164"/>
        <v>0</v>
      </c>
      <c r="Y411" s="41">
        <f t="shared" si="164"/>
        <v>0</v>
      </c>
      <c r="Z411" s="41">
        <f t="shared" si="164"/>
        <v>0</v>
      </c>
      <c r="AA411" s="41">
        <f t="shared" si="164"/>
        <v>0</v>
      </c>
      <c r="AB411" s="41">
        <f t="shared" si="165"/>
        <v>0</v>
      </c>
      <c r="AC411" s="41">
        <f t="shared" si="165"/>
        <v>0</v>
      </c>
      <c r="AD411" s="41">
        <f t="shared" si="165"/>
        <v>0</v>
      </c>
      <c r="AE411" s="41">
        <f t="shared" si="165"/>
        <v>0</v>
      </c>
      <c r="AF411" s="41">
        <f t="shared" si="166"/>
        <v>1</v>
      </c>
      <c r="AG411" s="48">
        <v>1604.9305130715238</v>
      </c>
      <c r="AH411" s="48">
        <v>321.16740678193696</v>
      </c>
      <c r="AI411" s="48">
        <v>1543.0126599825801</v>
      </c>
      <c r="AJ411" s="48">
        <v>264.83983175815445</v>
      </c>
      <c r="AK411" s="41">
        <f t="shared" si="167"/>
        <v>11.762970755870539</v>
      </c>
      <c r="AL411" s="41">
        <f>LN(D411+'Models training data'!$Y$4)</f>
        <v>7.5475740663361455</v>
      </c>
      <c r="AM411" s="41">
        <f>LN(E411+'Models training data'!$Y$5)</f>
        <v>5.9563022681213376</v>
      </c>
      <c r="AN411" s="41">
        <f>LN(F411+'Models training data'!$Y$6)</f>
        <v>7.3704769237323546</v>
      </c>
      <c r="AO411" s="41">
        <f>LN(G411+'Models training data'!$Y$7)</f>
        <v>5.7508036635895134</v>
      </c>
      <c r="AP411" s="41">
        <f t="shared" si="154"/>
        <v>1</v>
      </c>
      <c r="AQ411" s="41">
        <f t="shared" si="168"/>
        <v>1</v>
      </c>
      <c r="AR411" s="41">
        <f t="shared" si="169"/>
        <v>108197.55380033285</v>
      </c>
      <c r="AS411" s="41">
        <f t="shared" si="170"/>
        <v>120279.51082435982</v>
      </c>
      <c r="AT411" s="41">
        <f t="shared" si="171"/>
        <v>11.7108954177661</v>
      </c>
      <c r="AU411" s="41">
        <f t="shared" si="172"/>
        <v>115452.907922556</v>
      </c>
      <c r="AV411" s="41">
        <f t="shared" si="173"/>
        <v>11.664326187860402</v>
      </c>
      <c r="AW411" s="41">
        <f t="shared" si="174"/>
        <v>115570.09882147155</v>
      </c>
      <c r="AX411" s="41">
        <f t="shared" si="175"/>
        <v>11.665848166026526</v>
      </c>
      <c r="AY411" s="41">
        <f t="shared" si="176"/>
        <v>11.521156569921049</v>
      </c>
      <c r="AZ411" s="41">
        <f t="shared" si="177"/>
        <v>11.741899260176051</v>
      </c>
    </row>
    <row r="412" spans="2:52" x14ac:dyDescent="0.25">
      <c r="B412" s="41" t="str">
        <f t="shared" si="178"/>
        <v>PA</v>
      </c>
      <c r="C412" s="46">
        <v>45143</v>
      </c>
      <c r="D412" s="45">
        <v>1620.9798181811348</v>
      </c>
      <c r="E412" s="45">
        <v>324.37908084975635</v>
      </c>
      <c r="F412" s="45">
        <v>1543.0251600236966</v>
      </c>
      <c r="G412" s="48">
        <v>1053.670861709988</v>
      </c>
      <c r="H412" s="44">
        <v>136609.3347315116</v>
      </c>
      <c r="I412" s="62">
        <f t="shared" si="155"/>
        <v>4542.0549207645763</v>
      </c>
      <c r="J412" s="41">
        <f t="shared" si="156"/>
        <v>2023</v>
      </c>
      <c r="K412" s="41">
        <f t="shared" si="157"/>
        <v>84</v>
      </c>
      <c r="L412" s="41">
        <f t="shared" si="158"/>
        <v>7056</v>
      </c>
      <c r="M412" s="41">
        <f t="shared" si="159"/>
        <v>8.8616335976866267</v>
      </c>
      <c r="N412" s="41">
        <f t="shared" si="160"/>
        <v>1</v>
      </c>
      <c r="O412" s="41">
        <f t="shared" si="161"/>
        <v>8</v>
      </c>
      <c r="P412" s="41">
        <f t="shared" si="162"/>
        <v>0</v>
      </c>
      <c r="Q412" s="41">
        <f t="shared" si="162"/>
        <v>0</v>
      </c>
      <c r="R412" s="41">
        <f t="shared" si="162"/>
        <v>0</v>
      </c>
      <c r="S412" s="41">
        <f t="shared" si="162"/>
        <v>0</v>
      </c>
      <c r="T412" s="41">
        <f t="shared" si="163"/>
        <v>0</v>
      </c>
      <c r="U412" s="41">
        <f t="shared" si="163"/>
        <v>0</v>
      </c>
      <c r="V412" s="41">
        <f t="shared" si="163"/>
        <v>0</v>
      </c>
      <c r="W412" s="41">
        <f t="shared" si="163"/>
        <v>1</v>
      </c>
      <c r="X412" s="41">
        <f t="shared" si="164"/>
        <v>0</v>
      </c>
      <c r="Y412" s="41">
        <f t="shared" si="164"/>
        <v>0</v>
      </c>
      <c r="Z412" s="41">
        <f t="shared" si="164"/>
        <v>0</v>
      </c>
      <c r="AA412" s="41">
        <f t="shared" si="164"/>
        <v>0</v>
      </c>
      <c r="AB412" s="41">
        <f t="shared" si="165"/>
        <v>0</v>
      </c>
      <c r="AC412" s="41">
        <f t="shared" si="165"/>
        <v>0</v>
      </c>
      <c r="AD412" s="41">
        <f t="shared" si="165"/>
        <v>0</v>
      </c>
      <c r="AE412" s="41">
        <f t="shared" si="165"/>
        <v>0</v>
      </c>
      <c r="AF412" s="41">
        <f t="shared" si="166"/>
        <v>1</v>
      </c>
      <c r="AG412" s="48">
        <v>1620.9798181811348</v>
      </c>
      <c r="AH412" s="48">
        <v>324.37908084975635</v>
      </c>
      <c r="AI412" s="48">
        <v>1543.0251600236966</v>
      </c>
      <c r="AJ412" s="48">
        <v>1053.670861709988</v>
      </c>
      <c r="AK412" s="41">
        <f t="shared" si="167"/>
        <v>11.824880560032266</v>
      </c>
      <c r="AL412" s="41">
        <f>LN(D412+'Models training data'!$Y$4)</f>
        <v>7.5560026564423213</v>
      </c>
      <c r="AM412" s="41">
        <f>LN(E412+'Models training data'!$Y$5)</f>
        <v>5.964584408214785</v>
      </c>
      <c r="AN412" s="41">
        <f>LN(F412+'Models training data'!$Y$6)</f>
        <v>7.3704847933254207</v>
      </c>
      <c r="AO412" s="41">
        <f>LN(G412+'Models training data'!$Y$7)</f>
        <v>7.0060376695002269</v>
      </c>
      <c r="AP412" s="41">
        <f t="shared" si="154"/>
        <v>1</v>
      </c>
      <c r="AQ412" s="41">
        <f t="shared" si="168"/>
        <v>1</v>
      </c>
      <c r="AR412" s="41">
        <f t="shared" si="169"/>
        <v>110496.73109696734</v>
      </c>
      <c r="AS412" s="41">
        <f t="shared" si="170"/>
        <v>120255.41343431812</v>
      </c>
      <c r="AT412" s="41">
        <f t="shared" si="171"/>
        <v>11.710637800501321</v>
      </c>
      <c r="AU412" s="41">
        <f t="shared" si="172"/>
        <v>115452.45160306616</v>
      </c>
      <c r="AV412" s="41">
        <f t="shared" si="173"/>
        <v>11.664406138460093</v>
      </c>
      <c r="AW412" s="41">
        <f t="shared" si="174"/>
        <v>115552.77039700112</v>
      </c>
      <c r="AX412" s="41">
        <f t="shared" si="175"/>
        <v>11.665648694184043</v>
      </c>
      <c r="AY412" s="41">
        <f t="shared" si="176"/>
        <v>11.647624220422806</v>
      </c>
      <c r="AZ412" s="41">
        <f t="shared" si="177"/>
        <v>11.898557134299365</v>
      </c>
    </row>
    <row r="413" spans="2:52" x14ac:dyDescent="0.25">
      <c r="B413" s="41" t="str">
        <f t="shared" si="178"/>
        <v>PA</v>
      </c>
      <c r="C413" s="46">
        <v>45150</v>
      </c>
      <c r="D413" s="45">
        <v>1637.1896163481729</v>
      </c>
      <c r="E413" s="45">
        <v>327.62287165825393</v>
      </c>
      <c r="F413" s="45">
        <v>1543.0264100278082</v>
      </c>
      <c r="G413" s="48">
        <v>1118.6793802706597</v>
      </c>
      <c r="H413" s="44">
        <v>137034.62828047766</v>
      </c>
      <c r="I413" s="62">
        <f t="shared" si="155"/>
        <v>4626.5182783048949</v>
      </c>
      <c r="J413" s="41">
        <f t="shared" si="156"/>
        <v>2023</v>
      </c>
      <c r="K413" s="41">
        <f t="shared" si="157"/>
        <v>85</v>
      </c>
      <c r="L413" s="41">
        <f t="shared" si="158"/>
        <v>7225</v>
      </c>
      <c r="M413" s="41">
        <f t="shared" si="159"/>
        <v>8.8853025129806333</v>
      </c>
      <c r="N413" s="41">
        <f t="shared" si="160"/>
        <v>1</v>
      </c>
      <c r="O413" s="41">
        <f t="shared" si="161"/>
        <v>8</v>
      </c>
      <c r="P413" s="41">
        <f t="shared" si="162"/>
        <v>0</v>
      </c>
      <c r="Q413" s="41">
        <f t="shared" si="162"/>
        <v>0</v>
      </c>
      <c r="R413" s="41">
        <f t="shared" si="162"/>
        <v>0</v>
      </c>
      <c r="S413" s="41">
        <f t="shared" si="162"/>
        <v>0</v>
      </c>
      <c r="T413" s="41">
        <f t="shared" si="163"/>
        <v>0</v>
      </c>
      <c r="U413" s="41">
        <f t="shared" si="163"/>
        <v>0</v>
      </c>
      <c r="V413" s="41">
        <f t="shared" si="163"/>
        <v>0</v>
      </c>
      <c r="W413" s="41">
        <f t="shared" si="163"/>
        <v>1</v>
      </c>
      <c r="X413" s="41">
        <f t="shared" si="164"/>
        <v>0</v>
      </c>
      <c r="Y413" s="41">
        <f t="shared" si="164"/>
        <v>0</v>
      </c>
      <c r="Z413" s="41">
        <f t="shared" si="164"/>
        <v>0</v>
      </c>
      <c r="AA413" s="41">
        <f t="shared" si="164"/>
        <v>0</v>
      </c>
      <c r="AB413" s="41">
        <f t="shared" si="165"/>
        <v>0</v>
      </c>
      <c r="AC413" s="41">
        <f t="shared" si="165"/>
        <v>0</v>
      </c>
      <c r="AD413" s="41">
        <f t="shared" si="165"/>
        <v>0</v>
      </c>
      <c r="AE413" s="41">
        <f t="shared" si="165"/>
        <v>0</v>
      </c>
      <c r="AF413" s="41">
        <f t="shared" si="166"/>
        <v>1</v>
      </c>
      <c r="AG413" s="48">
        <v>1637.1896163481729</v>
      </c>
      <c r="AH413" s="48">
        <v>327.62287165825393</v>
      </c>
      <c r="AI413" s="48">
        <v>1543.0264100278082</v>
      </c>
      <c r="AJ413" s="48">
        <v>1118.6793802706597</v>
      </c>
      <c r="AK413" s="41">
        <f t="shared" si="167"/>
        <v>11.827988934042908</v>
      </c>
      <c r="AL413" s="41">
        <f>LN(D413+'Models training data'!$Y$4)</f>
        <v>7.564444028420489</v>
      </c>
      <c r="AM413" s="41">
        <f>LN(E413+'Models training data'!$Y$5)</f>
        <v>5.9728803188296231</v>
      </c>
      <c r="AN413" s="41">
        <f>LN(F413+'Models training data'!$Y$6)</f>
        <v>7.3704855802813212</v>
      </c>
      <c r="AO413" s="41">
        <f>LN(G413+'Models training data'!$Y$7)</f>
        <v>7.0632902692521506</v>
      </c>
      <c r="AP413" s="41">
        <f t="shared" si="154"/>
        <v>1</v>
      </c>
      <c r="AQ413" s="41">
        <f t="shared" si="168"/>
        <v>1</v>
      </c>
      <c r="AR413" s="41">
        <f t="shared" si="169"/>
        <v>110472.3407838836</v>
      </c>
      <c r="AS413" s="41">
        <f t="shared" si="170"/>
        <v>120231.31604427642</v>
      </c>
      <c r="AT413" s="41">
        <f t="shared" si="171"/>
        <v>11.71038018323654</v>
      </c>
      <c r="AU413" s="41">
        <f t="shared" si="172"/>
        <v>115453.17398225215</v>
      </c>
      <c r="AV413" s="41">
        <f t="shared" si="173"/>
        <v>11.664503034261477</v>
      </c>
      <c r="AW413" s="41">
        <f t="shared" si="174"/>
        <v>115535.64704745827</v>
      </c>
      <c r="AX413" s="41">
        <f t="shared" si="175"/>
        <v>11.665451583010512</v>
      </c>
      <c r="AY413" s="41">
        <f t="shared" si="176"/>
        <v>11.658638760648653</v>
      </c>
      <c r="AZ413" s="41">
        <f t="shared" si="177"/>
        <v>11.906283361391555</v>
      </c>
    </row>
    <row r="414" spans="2:52" x14ac:dyDescent="0.25">
      <c r="B414" s="41" t="str">
        <f t="shared" si="178"/>
        <v>PA</v>
      </c>
      <c r="C414" s="46">
        <v>45157</v>
      </c>
      <c r="D414" s="45">
        <v>1653.5615125013132</v>
      </c>
      <c r="E414" s="45">
        <v>330.89910037483645</v>
      </c>
      <c r="F414" s="45">
        <v>1543.0265350282193</v>
      </c>
      <c r="G414" s="48">
        <v>1128.3298040841657</v>
      </c>
      <c r="H414" s="44">
        <v>137167.03840164046</v>
      </c>
      <c r="I414" s="62">
        <f t="shared" si="155"/>
        <v>4655.816951988535</v>
      </c>
      <c r="J414" s="41">
        <f t="shared" si="156"/>
        <v>2023</v>
      </c>
      <c r="K414" s="41">
        <f t="shared" si="157"/>
        <v>86</v>
      </c>
      <c r="L414" s="41">
        <f t="shared" si="158"/>
        <v>7396</v>
      </c>
      <c r="M414" s="41">
        <f t="shared" si="159"/>
        <v>8.9086945925070147</v>
      </c>
      <c r="N414" s="41">
        <f t="shared" si="160"/>
        <v>1</v>
      </c>
      <c r="O414" s="41">
        <f t="shared" si="161"/>
        <v>8</v>
      </c>
      <c r="P414" s="41">
        <f t="shared" si="162"/>
        <v>0</v>
      </c>
      <c r="Q414" s="41">
        <f t="shared" si="162"/>
        <v>0</v>
      </c>
      <c r="R414" s="41">
        <f t="shared" si="162"/>
        <v>0</v>
      </c>
      <c r="S414" s="41">
        <f t="shared" si="162"/>
        <v>0</v>
      </c>
      <c r="T414" s="41">
        <f t="shared" si="163"/>
        <v>0</v>
      </c>
      <c r="U414" s="41">
        <f t="shared" si="163"/>
        <v>0</v>
      </c>
      <c r="V414" s="41">
        <f t="shared" si="163"/>
        <v>0</v>
      </c>
      <c r="W414" s="41">
        <f t="shared" si="163"/>
        <v>1</v>
      </c>
      <c r="X414" s="41">
        <f t="shared" si="164"/>
        <v>0</v>
      </c>
      <c r="Y414" s="41">
        <f t="shared" si="164"/>
        <v>0</v>
      </c>
      <c r="Z414" s="41">
        <f t="shared" si="164"/>
        <v>0</v>
      </c>
      <c r="AA414" s="41">
        <f t="shared" si="164"/>
        <v>0</v>
      </c>
      <c r="AB414" s="41">
        <f t="shared" si="165"/>
        <v>0</v>
      </c>
      <c r="AC414" s="41">
        <f t="shared" si="165"/>
        <v>0</v>
      </c>
      <c r="AD414" s="41">
        <f t="shared" si="165"/>
        <v>0</v>
      </c>
      <c r="AE414" s="41">
        <f t="shared" si="165"/>
        <v>0</v>
      </c>
      <c r="AF414" s="41">
        <f t="shared" si="166"/>
        <v>1</v>
      </c>
      <c r="AG414" s="48">
        <v>1653.5615125013132</v>
      </c>
      <c r="AH414" s="48">
        <v>330.89910037483645</v>
      </c>
      <c r="AI414" s="48">
        <v>1543.0265350282193</v>
      </c>
      <c r="AJ414" s="48">
        <v>1128.3298040841657</v>
      </c>
      <c r="AK414" s="41">
        <f t="shared" si="167"/>
        <v>11.828954720524495</v>
      </c>
      <c r="AL414" s="41">
        <f>LN(D414+'Models training data'!$Y$4)</f>
        <v>7.5728980939674182</v>
      </c>
      <c r="AM414" s="41">
        <f>LN(E414+'Models training data'!$Y$5)</f>
        <v>5.9811899088127225</v>
      </c>
      <c r="AN414" s="41">
        <f>LN(F414+'Models training data'!$Y$6)</f>
        <v>7.370485658976877</v>
      </c>
      <c r="AO414" s="41">
        <f>LN(G414+'Models training data'!$Y$7)</f>
        <v>7.0715166883242455</v>
      </c>
      <c r="AP414" s="41">
        <f t="shared" si="154"/>
        <v>1</v>
      </c>
      <c r="AQ414" s="41">
        <f t="shared" si="168"/>
        <v>1</v>
      </c>
      <c r="AR414" s="41">
        <f t="shared" si="169"/>
        <v>110447.95047079986</v>
      </c>
      <c r="AS414" s="41">
        <f t="shared" si="170"/>
        <v>120207.21865423472</v>
      </c>
      <c r="AT414" s="41">
        <f t="shared" si="171"/>
        <v>11.71012256597176</v>
      </c>
      <c r="AU414" s="41">
        <f t="shared" si="172"/>
        <v>115455.07506011396</v>
      </c>
      <c r="AV414" s="41">
        <f t="shared" si="173"/>
        <v>11.664616875264551</v>
      </c>
      <c r="AW414" s="41">
        <f t="shared" si="174"/>
        <v>115518.7239756027</v>
      </c>
      <c r="AX414" s="41">
        <f t="shared" si="175"/>
        <v>11.665256777283698</v>
      </c>
      <c r="AY414" s="41">
        <f t="shared" si="176"/>
        <v>11.660830221038687</v>
      </c>
      <c r="AZ414" s="41">
        <f t="shared" si="177"/>
        <v>11.907915379028987</v>
      </c>
    </row>
    <row r="415" spans="2:52" x14ac:dyDescent="0.25">
      <c r="B415" s="41" t="str">
        <f t="shared" si="178"/>
        <v>PA</v>
      </c>
      <c r="C415" s="46">
        <v>45164</v>
      </c>
      <c r="D415" s="45">
        <v>1670.0971276190878</v>
      </c>
      <c r="E415" s="45">
        <v>334.20809137858481</v>
      </c>
      <c r="F415" s="45">
        <v>306.18534057487193</v>
      </c>
      <c r="G415" s="48">
        <v>1027.6486598598062</v>
      </c>
      <c r="H415" s="44">
        <v>125631.92856258247</v>
      </c>
      <c r="I415" s="62">
        <f t="shared" si="155"/>
        <v>3338.1392194323507</v>
      </c>
      <c r="J415" s="41">
        <f t="shared" si="156"/>
        <v>2023</v>
      </c>
      <c r="K415" s="41">
        <f t="shared" si="157"/>
        <v>87</v>
      </c>
      <c r="L415" s="41">
        <f t="shared" si="158"/>
        <v>7569</v>
      </c>
      <c r="M415" s="41">
        <f t="shared" si="159"/>
        <v>8.9318162373091674</v>
      </c>
      <c r="N415" s="41">
        <f t="shared" si="160"/>
        <v>1</v>
      </c>
      <c r="O415" s="41">
        <f t="shared" si="161"/>
        <v>8</v>
      </c>
      <c r="P415" s="41">
        <f t="shared" si="162"/>
        <v>0</v>
      </c>
      <c r="Q415" s="41">
        <f t="shared" si="162"/>
        <v>0</v>
      </c>
      <c r="R415" s="41">
        <f t="shared" si="162"/>
        <v>0</v>
      </c>
      <c r="S415" s="41">
        <f t="shared" si="162"/>
        <v>0</v>
      </c>
      <c r="T415" s="41">
        <f t="shared" si="163"/>
        <v>0</v>
      </c>
      <c r="U415" s="41">
        <f t="shared" si="163"/>
        <v>0</v>
      </c>
      <c r="V415" s="41">
        <f t="shared" si="163"/>
        <v>0</v>
      </c>
      <c r="W415" s="41">
        <f t="shared" si="163"/>
        <v>1</v>
      </c>
      <c r="X415" s="41">
        <f t="shared" si="164"/>
        <v>0</v>
      </c>
      <c r="Y415" s="41">
        <f t="shared" si="164"/>
        <v>0</v>
      </c>
      <c r="Z415" s="41">
        <f t="shared" si="164"/>
        <v>0</v>
      </c>
      <c r="AA415" s="41">
        <f t="shared" si="164"/>
        <v>0</v>
      </c>
      <c r="AB415" s="41">
        <f t="shared" si="165"/>
        <v>0</v>
      </c>
      <c r="AC415" s="41">
        <f t="shared" si="165"/>
        <v>0</v>
      </c>
      <c r="AD415" s="41">
        <f t="shared" si="165"/>
        <v>0</v>
      </c>
      <c r="AE415" s="41">
        <f t="shared" si="165"/>
        <v>0</v>
      </c>
      <c r="AF415" s="41">
        <f t="shared" si="166"/>
        <v>1</v>
      </c>
      <c r="AG415" s="48">
        <v>1670.0971276190878</v>
      </c>
      <c r="AH415" s="48">
        <v>334.20809137858481</v>
      </c>
      <c r="AI415" s="48">
        <v>306.18534057487193</v>
      </c>
      <c r="AJ415" s="48">
        <v>1027.6486598598062</v>
      </c>
      <c r="AK415" s="41">
        <f t="shared" si="167"/>
        <v>11.741111709011596</v>
      </c>
      <c r="AL415" s="41">
        <f>LN(D415+'Models training data'!$Y$4)</f>
        <v>7.5813647650701927</v>
      </c>
      <c r="AM415" s="41">
        <f>LN(E415+'Models training data'!$Y$5)</f>
        <v>5.9895130872425684</v>
      </c>
      <c r="AN415" s="41">
        <f>LN(F415+'Models training data'!$Y$6)</f>
        <v>5.8623912721600897</v>
      </c>
      <c r="AO415" s="41">
        <f>LN(G415+'Models training data'!$Y$7)</f>
        <v>6.9821687198427167</v>
      </c>
      <c r="AP415" s="41">
        <f t="shared" si="154"/>
        <v>1</v>
      </c>
      <c r="AQ415" s="41">
        <f t="shared" si="168"/>
        <v>1</v>
      </c>
      <c r="AR415" s="41">
        <f t="shared" si="169"/>
        <v>110423.56015771611</v>
      </c>
      <c r="AS415" s="41">
        <f t="shared" si="170"/>
        <v>120183.12126419303</v>
      </c>
      <c r="AT415" s="41">
        <f t="shared" si="171"/>
        <v>11.709864948706979</v>
      </c>
      <c r="AU415" s="41">
        <f t="shared" si="172"/>
        <v>115458.15483665158</v>
      </c>
      <c r="AV415" s="41">
        <f t="shared" si="173"/>
        <v>11.664747661469315</v>
      </c>
      <c r="AW415" s="41">
        <f t="shared" si="174"/>
        <v>115501.99655057985</v>
      </c>
      <c r="AX415" s="41">
        <f t="shared" si="175"/>
        <v>11.665064223696671</v>
      </c>
      <c r="AY415" s="41">
        <f t="shared" si="176"/>
        <v>11.536242398768868</v>
      </c>
      <c r="AZ415" s="41">
        <f t="shared" si="177"/>
        <v>11.766918975822668</v>
      </c>
    </row>
    <row r="416" spans="2:52" x14ac:dyDescent="0.25">
      <c r="B416" s="41" t="str">
        <f t="shared" si="178"/>
        <v>PA</v>
      </c>
      <c r="C416" s="46">
        <v>45171</v>
      </c>
      <c r="D416" s="45">
        <v>1686.7980988902116</v>
      </c>
      <c r="E416" s="45">
        <v>337.55017229237069</v>
      </c>
      <c r="F416" s="45">
        <v>184.02004800025765</v>
      </c>
      <c r="G416" s="48">
        <v>926.09897749223137</v>
      </c>
      <c r="H416" s="44">
        <v>118536.51273032506</v>
      </c>
      <c r="I416" s="62">
        <f t="shared" si="155"/>
        <v>3134.4672966750713</v>
      </c>
      <c r="J416" s="41">
        <f t="shared" si="156"/>
        <v>2023</v>
      </c>
      <c r="K416" s="41">
        <f t="shared" si="157"/>
        <v>88</v>
      </c>
      <c r="L416" s="41">
        <f t="shared" si="158"/>
        <v>7744</v>
      </c>
      <c r="M416" s="41">
        <f t="shared" si="159"/>
        <v>8.9546736289564137</v>
      </c>
      <c r="N416" s="41">
        <f t="shared" si="160"/>
        <v>1</v>
      </c>
      <c r="O416" s="41">
        <f t="shared" si="161"/>
        <v>9</v>
      </c>
      <c r="P416" s="41">
        <f t="shared" si="162"/>
        <v>0</v>
      </c>
      <c r="Q416" s="41">
        <f t="shared" si="162"/>
        <v>0</v>
      </c>
      <c r="R416" s="41">
        <f t="shared" si="162"/>
        <v>0</v>
      </c>
      <c r="S416" s="41">
        <f t="shared" si="162"/>
        <v>0</v>
      </c>
      <c r="T416" s="41">
        <f t="shared" si="163"/>
        <v>0</v>
      </c>
      <c r="U416" s="41">
        <f t="shared" si="163"/>
        <v>0</v>
      </c>
      <c r="V416" s="41">
        <f t="shared" si="163"/>
        <v>0</v>
      </c>
      <c r="W416" s="41">
        <f t="shared" si="163"/>
        <v>0</v>
      </c>
      <c r="X416" s="41">
        <f t="shared" si="164"/>
        <v>1</v>
      </c>
      <c r="Y416" s="41">
        <f t="shared" si="164"/>
        <v>0</v>
      </c>
      <c r="Z416" s="41">
        <f t="shared" si="164"/>
        <v>0</v>
      </c>
      <c r="AA416" s="41">
        <f t="shared" si="164"/>
        <v>0</v>
      </c>
      <c r="AB416" s="41">
        <f t="shared" si="165"/>
        <v>0</v>
      </c>
      <c r="AC416" s="41">
        <f t="shared" si="165"/>
        <v>0</v>
      </c>
      <c r="AD416" s="41">
        <f t="shared" si="165"/>
        <v>0</v>
      </c>
      <c r="AE416" s="41">
        <f t="shared" si="165"/>
        <v>0</v>
      </c>
      <c r="AF416" s="41">
        <f t="shared" si="166"/>
        <v>1</v>
      </c>
      <c r="AG416" s="48">
        <v>1686.7980988902116</v>
      </c>
      <c r="AH416" s="48">
        <v>337.55017229237069</v>
      </c>
      <c r="AI416" s="48">
        <v>184.02004800025765</v>
      </c>
      <c r="AJ416" s="48">
        <v>926.09897749223137</v>
      </c>
      <c r="AK416" s="41">
        <f t="shared" si="167"/>
        <v>11.682976316403318</v>
      </c>
      <c r="AL416" s="41">
        <f>LN(D416+'Models training data'!$Y$4)</f>
        <v>7.5898439540107621</v>
      </c>
      <c r="AM416" s="41">
        <f>LN(E416+'Models training data'!$Y$5)</f>
        <v>5.9978497634351315</v>
      </c>
      <c r="AN416" s="41">
        <f>LN(F416+'Models training data'!$Y$6)</f>
        <v>5.4354608048442188</v>
      </c>
      <c r="AO416" s="41">
        <f>LN(G416+'Models training data'!$Y$7)</f>
        <v>6.8831576332646556</v>
      </c>
      <c r="AP416" s="41">
        <f t="shared" si="154"/>
        <v>1</v>
      </c>
      <c r="AQ416" s="41">
        <f t="shared" si="168"/>
        <v>1</v>
      </c>
      <c r="AR416" s="41">
        <f t="shared" si="169"/>
        <v>101023.31911564482</v>
      </c>
      <c r="AS416" s="41">
        <f t="shared" si="170"/>
        <v>112071.21245004523</v>
      </c>
      <c r="AT416" s="41">
        <f t="shared" si="171"/>
        <v>11.632080615711246</v>
      </c>
      <c r="AU416" s="41">
        <f t="shared" si="172"/>
        <v>115462.41331186504</v>
      </c>
      <c r="AV416" s="41">
        <f t="shared" si="173"/>
        <v>11.664895392875771</v>
      </c>
      <c r="AW416" s="41">
        <f t="shared" si="174"/>
        <v>115485.4603003144</v>
      </c>
      <c r="AX416" s="41">
        <f t="shared" si="175"/>
        <v>11.664873870770249</v>
      </c>
      <c r="AY416" s="41">
        <f t="shared" si="176"/>
        <v>11.509926263161828</v>
      </c>
      <c r="AZ416" s="41">
        <f t="shared" si="177"/>
        <v>11.718277534553067</v>
      </c>
    </row>
    <row r="417" spans="2:52" x14ac:dyDescent="0.25">
      <c r="B417" s="41" t="str">
        <f t="shared" si="178"/>
        <v>PA</v>
      </c>
      <c r="C417" s="46">
        <v>45178</v>
      </c>
      <c r="D417" s="45">
        <v>1703.6660798755668</v>
      </c>
      <c r="E417" s="45">
        <v>340.92567401529436</v>
      </c>
      <c r="F417" s="45">
        <v>173.33753388222391</v>
      </c>
      <c r="G417" s="48">
        <v>833.61059810484892</v>
      </c>
      <c r="H417" s="44">
        <v>117609.0524534749</v>
      </c>
      <c r="I417" s="62">
        <f t="shared" si="155"/>
        <v>3051.539885877934</v>
      </c>
      <c r="J417" s="41">
        <f t="shared" si="156"/>
        <v>2023</v>
      </c>
      <c r="K417" s="41">
        <f t="shared" si="157"/>
        <v>89</v>
      </c>
      <c r="L417" s="41">
        <f t="shared" si="158"/>
        <v>7921</v>
      </c>
      <c r="M417" s="41">
        <f t="shared" si="159"/>
        <v>8.9772727394642793</v>
      </c>
      <c r="N417" s="41">
        <f t="shared" si="160"/>
        <v>1</v>
      </c>
      <c r="O417" s="41">
        <f t="shared" si="161"/>
        <v>9</v>
      </c>
      <c r="P417" s="41">
        <f t="shared" si="162"/>
        <v>0</v>
      </c>
      <c r="Q417" s="41">
        <f t="shared" si="162"/>
        <v>0</v>
      </c>
      <c r="R417" s="41">
        <f t="shared" si="162"/>
        <v>0</v>
      </c>
      <c r="S417" s="41">
        <f t="shared" si="162"/>
        <v>0</v>
      </c>
      <c r="T417" s="41">
        <f t="shared" si="163"/>
        <v>0</v>
      </c>
      <c r="U417" s="41">
        <f t="shared" si="163"/>
        <v>0</v>
      </c>
      <c r="V417" s="41">
        <f t="shared" si="163"/>
        <v>0</v>
      </c>
      <c r="W417" s="41">
        <f t="shared" si="163"/>
        <v>0</v>
      </c>
      <c r="X417" s="41">
        <f t="shared" si="164"/>
        <v>1</v>
      </c>
      <c r="Y417" s="41">
        <f t="shared" si="164"/>
        <v>0</v>
      </c>
      <c r="Z417" s="41">
        <f t="shared" si="164"/>
        <v>0</v>
      </c>
      <c r="AA417" s="41">
        <f t="shared" si="164"/>
        <v>0</v>
      </c>
      <c r="AB417" s="41">
        <f t="shared" si="165"/>
        <v>0</v>
      </c>
      <c r="AC417" s="41">
        <f t="shared" si="165"/>
        <v>0</v>
      </c>
      <c r="AD417" s="41">
        <f t="shared" si="165"/>
        <v>0</v>
      </c>
      <c r="AE417" s="41">
        <f t="shared" si="165"/>
        <v>0</v>
      </c>
      <c r="AF417" s="41">
        <f t="shared" si="166"/>
        <v>1</v>
      </c>
      <c r="AG417" s="48">
        <v>1703.6660798755668</v>
      </c>
      <c r="AH417" s="48">
        <v>340.92567401529436</v>
      </c>
      <c r="AI417" s="48">
        <v>173.33753388222391</v>
      </c>
      <c r="AJ417" s="48">
        <v>833.61059810484892</v>
      </c>
      <c r="AK417" s="41">
        <f t="shared" si="167"/>
        <v>11.675121288129308</v>
      </c>
      <c r="AL417" s="41">
        <f>LN(D417+'Models training data'!$Y$4)</f>
        <v>7.5983355733704148</v>
      </c>
      <c r="AM417" s="41">
        <f>LN(E417+'Models training data'!$Y$5)</f>
        <v>6.0061998469496301</v>
      </c>
      <c r="AN417" s="41">
        <f>LN(F417+'Models training data'!$Y$6)</f>
        <v>5.3877741657910212</v>
      </c>
      <c r="AO417" s="41">
        <f>LN(G417+'Models training data'!$Y$7)</f>
        <v>6.7835675627577974</v>
      </c>
      <c r="AP417" s="41">
        <f t="shared" si="154"/>
        <v>1</v>
      </c>
      <c r="AQ417" s="41">
        <f t="shared" si="168"/>
        <v>1</v>
      </c>
      <c r="AR417" s="41">
        <f t="shared" si="169"/>
        <v>100998.92880256107</v>
      </c>
      <c r="AS417" s="41">
        <f t="shared" si="170"/>
        <v>112047.11506000353</v>
      </c>
      <c r="AT417" s="41">
        <f t="shared" si="171"/>
        <v>11.631822998446465</v>
      </c>
      <c r="AU417" s="41">
        <f t="shared" si="172"/>
        <v>115467.85048575429</v>
      </c>
      <c r="AV417" s="41">
        <f t="shared" si="173"/>
        <v>11.665060069483916</v>
      </c>
      <c r="AW417" s="41">
        <f t="shared" si="174"/>
        <v>115469.11090433336</v>
      </c>
      <c r="AX417" s="41">
        <f t="shared" si="175"/>
        <v>11.664685668770385</v>
      </c>
      <c r="AY417" s="41">
        <f t="shared" si="176"/>
        <v>11.494904741854784</v>
      </c>
      <c r="AZ417" s="41">
        <f t="shared" si="177"/>
        <v>11.702381655857325</v>
      </c>
    </row>
    <row r="418" spans="2:52" x14ac:dyDescent="0.25">
      <c r="B418" s="41" t="str">
        <f t="shared" si="178"/>
        <v>PA</v>
      </c>
      <c r="C418" s="46">
        <v>45185</v>
      </c>
      <c r="D418" s="45">
        <v>1720.7027406718398</v>
      </c>
      <c r="E418" s="45">
        <v>344.33493075544732</v>
      </c>
      <c r="F418" s="45">
        <v>173.81863776124251</v>
      </c>
      <c r="G418" s="48">
        <v>750.26169013054812</v>
      </c>
      <c r="H418" s="44">
        <v>117109.72969664434</v>
      </c>
      <c r="I418" s="62">
        <f t="shared" si="155"/>
        <v>2989.1179993190776</v>
      </c>
      <c r="J418" s="41">
        <f t="shared" si="156"/>
        <v>2023</v>
      </c>
      <c r="K418" s="41">
        <f t="shared" si="157"/>
        <v>90</v>
      </c>
      <c r="L418" s="41">
        <f t="shared" si="158"/>
        <v>8100</v>
      </c>
      <c r="M418" s="41">
        <f t="shared" si="159"/>
        <v>8.99961934066053</v>
      </c>
      <c r="N418" s="41">
        <f t="shared" si="160"/>
        <v>1</v>
      </c>
      <c r="O418" s="41">
        <f t="shared" si="161"/>
        <v>9</v>
      </c>
      <c r="P418" s="41">
        <f t="shared" si="162"/>
        <v>0</v>
      </c>
      <c r="Q418" s="41">
        <f t="shared" si="162"/>
        <v>0</v>
      </c>
      <c r="R418" s="41">
        <f t="shared" si="162"/>
        <v>0</v>
      </c>
      <c r="S418" s="41">
        <f t="shared" si="162"/>
        <v>0</v>
      </c>
      <c r="T418" s="41">
        <f t="shared" si="163"/>
        <v>0</v>
      </c>
      <c r="U418" s="41">
        <f t="shared" si="163"/>
        <v>0</v>
      </c>
      <c r="V418" s="41">
        <f t="shared" si="163"/>
        <v>0</v>
      </c>
      <c r="W418" s="41">
        <f t="shared" si="163"/>
        <v>0</v>
      </c>
      <c r="X418" s="41">
        <f t="shared" si="164"/>
        <v>1</v>
      </c>
      <c r="Y418" s="41">
        <f t="shared" si="164"/>
        <v>0</v>
      </c>
      <c r="Z418" s="41">
        <f t="shared" si="164"/>
        <v>0</v>
      </c>
      <c r="AA418" s="41">
        <f t="shared" si="164"/>
        <v>0</v>
      </c>
      <c r="AB418" s="41">
        <f t="shared" si="165"/>
        <v>0</v>
      </c>
      <c r="AC418" s="41">
        <f t="shared" si="165"/>
        <v>0</v>
      </c>
      <c r="AD418" s="41">
        <f t="shared" si="165"/>
        <v>0</v>
      </c>
      <c r="AE418" s="41">
        <f t="shared" si="165"/>
        <v>0</v>
      </c>
      <c r="AF418" s="41">
        <f t="shared" si="166"/>
        <v>1</v>
      </c>
      <c r="AG418" s="48">
        <v>1720.7027406718398</v>
      </c>
      <c r="AH418" s="48">
        <v>344.33493075544732</v>
      </c>
      <c r="AI418" s="48">
        <v>173.81863776124251</v>
      </c>
      <c r="AJ418" s="48">
        <v>750.26169013054812</v>
      </c>
      <c r="AK418" s="41">
        <f t="shared" si="167"/>
        <v>11.67086663491845</v>
      </c>
      <c r="AL418" s="41">
        <f>LN(D418+'Models training data'!$Y$4)</f>
        <v>7.6068395360341592</v>
      </c>
      <c r="AM418" s="41">
        <f>LN(E418+'Models training data'!$Y$5)</f>
        <v>6.0145632475941726</v>
      </c>
      <c r="AN418" s="41">
        <f>LN(F418+'Models training data'!$Y$6)</f>
        <v>5.3899714237825886</v>
      </c>
      <c r="AO418" s="41">
        <f>LN(G418+'Models training data'!$Y$7)</f>
        <v>6.6844431181329931</v>
      </c>
      <c r="AP418" s="41">
        <f t="shared" si="154"/>
        <v>1</v>
      </c>
      <c r="AQ418" s="41">
        <f t="shared" si="168"/>
        <v>1</v>
      </c>
      <c r="AR418" s="41">
        <f t="shared" si="169"/>
        <v>100974.53848947733</v>
      </c>
      <c r="AS418" s="41">
        <f t="shared" si="170"/>
        <v>112023.01766996185</v>
      </c>
      <c r="AT418" s="41">
        <f t="shared" si="171"/>
        <v>11.631565381181685</v>
      </c>
      <c r="AU418" s="41">
        <f t="shared" si="172"/>
        <v>115474.46635831938</v>
      </c>
      <c r="AV418" s="41">
        <f t="shared" si="173"/>
        <v>11.665241691293753</v>
      </c>
      <c r="AW418" s="41">
        <f t="shared" si="174"/>
        <v>115452.94418699018</v>
      </c>
      <c r="AX418" s="41">
        <f t="shared" si="175"/>
        <v>11.664499569630163</v>
      </c>
      <c r="AY418" s="41">
        <f t="shared" si="176"/>
        <v>11.482334284124779</v>
      </c>
      <c r="AZ418" s="41">
        <f t="shared" si="177"/>
        <v>11.690860943941622</v>
      </c>
    </row>
    <row r="419" spans="2:52" x14ac:dyDescent="0.25">
      <c r="B419" s="41" t="str">
        <f t="shared" si="178"/>
        <v>PA</v>
      </c>
      <c r="C419" s="46">
        <v>45192</v>
      </c>
      <c r="D419" s="45">
        <v>1737.9097680768202</v>
      </c>
      <c r="E419" s="45">
        <v>347.77828006300183</v>
      </c>
      <c r="F419" s="45">
        <v>175.43159699287457</v>
      </c>
      <c r="G419" s="48">
        <v>675.2367363011117</v>
      </c>
      <c r="H419" s="44">
        <v>116654.63470379228</v>
      </c>
      <c r="I419" s="62">
        <f t="shared" si="155"/>
        <v>2936.3563814338086</v>
      </c>
      <c r="J419" s="41">
        <f t="shared" si="156"/>
        <v>2023</v>
      </c>
      <c r="K419" s="41">
        <f t="shared" si="157"/>
        <v>91</v>
      </c>
      <c r="L419" s="41">
        <f t="shared" si="158"/>
        <v>8281</v>
      </c>
      <c r="M419" s="41">
        <f t="shared" si="159"/>
        <v>9.0217190130336995</v>
      </c>
      <c r="N419" s="41">
        <f t="shared" si="160"/>
        <v>1</v>
      </c>
      <c r="O419" s="41">
        <f t="shared" si="161"/>
        <v>9</v>
      </c>
      <c r="P419" s="41">
        <f t="shared" si="162"/>
        <v>0</v>
      </c>
      <c r="Q419" s="41">
        <f t="shared" si="162"/>
        <v>0</v>
      </c>
      <c r="R419" s="41">
        <f t="shared" si="162"/>
        <v>0</v>
      </c>
      <c r="S419" s="41">
        <f t="shared" si="162"/>
        <v>0</v>
      </c>
      <c r="T419" s="41">
        <f t="shared" si="163"/>
        <v>0</v>
      </c>
      <c r="U419" s="41">
        <f t="shared" si="163"/>
        <v>0</v>
      </c>
      <c r="V419" s="41">
        <f t="shared" si="163"/>
        <v>0</v>
      </c>
      <c r="W419" s="41">
        <f t="shared" si="163"/>
        <v>0</v>
      </c>
      <c r="X419" s="41">
        <f t="shared" si="164"/>
        <v>1</v>
      </c>
      <c r="Y419" s="41">
        <f t="shared" si="164"/>
        <v>0</v>
      </c>
      <c r="Z419" s="41">
        <f t="shared" si="164"/>
        <v>0</v>
      </c>
      <c r="AA419" s="41">
        <f t="shared" si="164"/>
        <v>0</v>
      </c>
      <c r="AB419" s="41">
        <f t="shared" si="165"/>
        <v>0</v>
      </c>
      <c r="AC419" s="41">
        <f t="shared" si="165"/>
        <v>0</v>
      </c>
      <c r="AD419" s="41">
        <f t="shared" si="165"/>
        <v>0</v>
      </c>
      <c r="AE419" s="41">
        <f t="shared" si="165"/>
        <v>0</v>
      </c>
      <c r="AF419" s="41">
        <f t="shared" si="166"/>
        <v>1</v>
      </c>
      <c r="AG419" s="48">
        <v>1737.9097680768202</v>
      </c>
      <c r="AH419" s="48">
        <v>347.77828006300183</v>
      </c>
      <c r="AI419" s="48">
        <v>175.43159699287457</v>
      </c>
      <c r="AJ419" s="48">
        <v>675.2367363011117</v>
      </c>
      <c r="AK419" s="41">
        <f t="shared" si="167"/>
        <v>11.666973008368757</v>
      </c>
      <c r="AL419" s="41">
        <f>LN(D419+'Models training data'!$Y$4)</f>
        <v>7.615355755195016</v>
      </c>
      <c r="AM419" s="41">
        <f>LN(E419+'Models training data'!$Y$5)</f>
        <v>6.0229398754312911</v>
      </c>
      <c r="AN419" s="41">
        <f>LN(F419+'Models training data'!$Y$6)</f>
        <v>5.3973029694815811</v>
      </c>
      <c r="AO419" s="41">
        <f>LN(G419+'Models training data'!$Y$7)</f>
        <v>6.5859511752593143</v>
      </c>
      <c r="AP419" s="41">
        <f t="shared" si="154"/>
        <v>1</v>
      </c>
      <c r="AQ419" s="41">
        <f t="shared" si="168"/>
        <v>1</v>
      </c>
      <c r="AR419" s="41">
        <f t="shared" si="169"/>
        <v>100950.14817639359</v>
      </c>
      <c r="AS419" s="41">
        <f t="shared" si="170"/>
        <v>111998.92027992014</v>
      </c>
      <c r="AT419" s="41">
        <f t="shared" si="171"/>
        <v>11.631307763916904</v>
      </c>
      <c r="AU419" s="41">
        <f t="shared" si="172"/>
        <v>115482.26092956029</v>
      </c>
      <c r="AV419" s="41">
        <f t="shared" si="173"/>
        <v>11.665440258305281</v>
      </c>
      <c r="AW419" s="41">
        <f t="shared" si="174"/>
        <v>115436.95611106328</v>
      </c>
      <c r="AX419" s="41">
        <f t="shared" si="175"/>
        <v>11.664315526876113</v>
      </c>
      <c r="AY419" s="41">
        <f t="shared" si="176"/>
        <v>11.471199284772274</v>
      </c>
      <c r="AZ419" s="41">
        <f t="shared" si="177"/>
        <v>11.679863855419525</v>
      </c>
    </row>
    <row r="420" spans="2:52" x14ac:dyDescent="0.25">
      <c r="B420" s="41" t="str">
        <f t="shared" si="178"/>
        <v>PA</v>
      </c>
      <c r="C420" s="46">
        <v>45199</v>
      </c>
      <c r="D420" s="45">
        <v>1755.2888657563717</v>
      </c>
      <c r="E420" s="45">
        <v>351.25606286363183</v>
      </c>
      <c r="F420" s="45">
        <v>177.17339024820529</v>
      </c>
      <c r="G420" s="48">
        <v>607.71318418936244</v>
      </c>
      <c r="H420" s="44">
        <v>116203.93678379721</v>
      </c>
      <c r="I420" s="62">
        <f t="shared" si="155"/>
        <v>2891.4315030575713</v>
      </c>
      <c r="J420" s="41">
        <f t="shared" si="156"/>
        <v>2023</v>
      </c>
      <c r="K420" s="41">
        <f t="shared" si="157"/>
        <v>92</v>
      </c>
      <c r="L420" s="41">
        <f t="shared" si="158"/>
        <v>8464</v>
      </c>
      <c r="M420" s="41">
        <f t="shared" si="159"/>
        <v>9.0435771540980809</v>
      </c>
      <c r="N420" s="41">
        <f t="shared" si="160"/>
        <v>1</v>
      </c>
      <c r="O420" s="41">
        <f t="shared" si="161"/>
        <v>9</v>
      </c>
      <c r="P420" s="41">
        <f t="shared" si="162"/>
        <v>0</v>
      </c>
      <c r="Q420" s="41">
        <f t="shared" si="162"/>
        <v>0</v>
      </c>
      <c r="R420" s="41">
        <f t="shared" si="162"/>
        <v>0</v>
      </c>
      <c r="S420" s="41">
        <f t="shared" si="162"/>
        <v>0</v>
      </c>
      <c r="T420" s="41">
        <f t="shared" si="163"/>
        <v>0</v>
      </c>
      <c r="U420" s="41">
        <f t="shared" si="163"/>
        <v>0</v>
      </c>
      <c r="V420" s="41">
        <f t="shared" si="163"/>
        <v>0</v>
      </c>
      <c r="W420" s="41">
        <f t="shared" si="163"/>
        <v>0</v>
      </c>
      <c r="X420" s="41">
        <f t="shared" si="164"/>
        <v>1</v>
      </c>
      <c r="Y420" s="41">
        <f t="shared" si="164"/>
        <v>0</v>
      </c>
      <c r="Z420" s="41">
        <f t="shared" si="164"/>
        <v>0</v>
      </c>
      <c r="AA420" s="41">
        <f t="shared" si="164"/>
        <v>0</v>
      </c>
      <c r="AB420" s="41">
        <f t="shared" si="165"/>
        <v>0</v>
      </c>
      <c r="AC420" s="41">
        <f t="shared" si="165"/>
        <v>0</v>
      </c>
      <c r="AD420" s="41">
        <f t="shared" si="165"/>
        <v>0</v>
      </c>
      <c r="AE420" s="41">
        <f t="shared" si="165"/>
        <v>0</v>
      </c>
      <c r="AF420" s="41">
        <f t="shared" si="166"/>
        <v>1</v>
      </c>
      <c r="AG420" s="48">
        <v>1755.2888657563717</v>
      </c>
      <c r="AH420" s="48">
        <v>351.25606286363183</v>
      </c>
      <c r="AI420" s="48">
        <v>177.17339024820529</v>
      </c>
      <c r="AJ420" s="48">
        <v>607.71318418936244</v>
      </c>
      <c r="AK420" s="41">
        <f t="shared" si="167"/>
        <v>11.663102002204688</v>
      </c>
      <c r="AL420" s="41">
        <f>LN(D420+'Models training data'!$Y$4)</f>
        <v>7.6238841443582146</v>
      </c>
      <c r="AM420" s="41">
        <f>LN(E420+'Models training data'!$Y$5)</f>
        <v>6.031329640783361</v>
      </c>
      <c r="AN420" s="41">
        <f>LN(F420+'Models training data'!$Y$6)</f>
        <v>5.405160216575875</v>
      </c>
      <c r="AO420" s="41">
        <f>LN(G420+'Models training data'!$Y$7)</f>
        <v>6.4881658168636829</v>
      </c>
      <c r="AP420" s="41">
        <f t="shared" si="154"/>
        <v>1</v>
      </c>
      <c r="AQ420" s="41">
        <f t="shared" si="168"/>
        <v>1</v>
      </c>
      <c r="AR420" s="41">
        <f t="shared" si="169"/>
        <v>100925.75786330985</v>
      </c>
      <c r="AS420" s="41">
        <f t="shared" si="170"/>
        <v>111974.82288987844</v>
      </c>
      <c r="AT420" s="41">
        <f t="shared" si="171"/>
        <v>11.631050146652125</v>
      </c>
      <c r="AU420" s="41">
        <f t="shared" si="172"/>
        <v>115491.23419947701</v>
      </c>
      <c r="AV420" s="41">
        <f t="shared" si="173"/>
        <v>11.6656557705185</v>
      </c>
      <c r="AW420" s="41">
        <f t="shared" si="174"/>
        <v>115421.14277170434</v>
      </c>
      <c r="AX420" s="41">
        <f t="shared" si="175"/>
        <v>11.664133495558543</v>
      </c>
      <c r="AY420" s="41">
        <f t="shared" si="176"/>
        <v>11.461280067263674</v>
      </c>
      <c r="AZ420" s="41">
        <f t="shared" si="177"/>
        <v>11.669000803988462</v>
      </c>
    </row>
    <row r="421" spans="2:52" x14ac:dyDescent="0.25">
      <c r="B421" s="41" t="str">
        <f t="shared" si="178"/>
        <v>PA</v>
      </c>
      <c r="C421" s="46">
        <v>45206</v>
      </c>
      <c r="D421" s="45">
        <v>1772.8417544130839</v>
      </c>
      <c r="E421" s="45">
        <v>354.76862349226815</v>
      </c>
      <c r="F421" s="45">
        <v>178.94387187922752</v>
      </c>
      <c r="G421" s="48">
        <v>546.94187792226239</v>
      </c>
      <c r="H421" s="44">
        <v>108055.17929963414</v>
      </c>
      <c r="I421" s="62">
        <f t="shared" si="155"/>
        <v>2853.4961277068419</v>
      </c>
      <c r="J421" s="41">
        <f t="shared" si="156"/>
        <v>2023</v>
      </c>
      <c r="K421" s="41">
        <f t="shared" si="157"/>
        <v>93</v>
      </c>
      <c r="L421" s="41">
        <f t="shared" si="158"/>
        <v>8649</v>
      </c>
      <c r="M421" s="41">
        <f t="shared" si="159"/>
        <v>9.0651989863065126</v>
      </c>
      <c r="N421" s="41">
        <f t="shared" si="160"/>
        <v>1</v>
      </c>
      <c r="O421" s="41">
        <f t="shared" si="161"/>
        <v>10</v>
      </c>
      <c r="P421" s="41">
        <f t="shared" si="162"/>
        <v>0</v>
      </c>
      <c r="Q421" s="41">
        <f t="shared" si="162"/>
        <v>0</v>
      </c>
      <c r="R421" s="41">
        <f t="shared" si="162"/>
        <v>0</v>
      </c>
      <c r="S421" s="41">
        <f t="shared" si="162"/>
        <v>0</v>
      </c>
      <c r="T421" s="41">
        <f t="shared" si="163"/>
        <v>0</v>
      </c>
      <c r="U421" s="41">
        <f t="shared" si="163"/>
        <v>0</v>
      </c>
      <c r="V421" s="41">
        <f t="shared" si="163"/>
        <v>0</v>
      </c>
      <c r="W421" s="41">
        <f t="shared" si="163"/>
        <v>0</v>
      </c>
      <c r="X421" s="41">
        <f t="shared" si="164"/>
        <v>0</v>
      </c>
      <c r="Y421" s="41">
        <f t="shared" si="164"/>
        <v>1</v>
      </c>
      <c r="Z421" s="41">
        <f t="shared" si="164"/>
        <v>0</v>
      </c>
      <c r="AA421" s="41">
        <f t="shared" si="164"/>
        <v>0</v>
      </c>
      <c r="AB421" s="41">
        <f t="shared" si="165"/>
        <v>0</v>
      </c>
      <c r="AC421" s="41">
        <f t="shared" si="165"/>
        <v>0</v>
      </c>
      <c r="AD421" s="41">
        <f t="shared" si="165"/>
        <v>0</v>
      </c>
      <c r="AE421" s="41">
        <f t="shared" si="165"/>
        <v>0</v>
      </c>
      <c r="AF421" s="41">
        <f t="shared" si="166"/>
        <v>1</v>
      </c>
      <c r="AG421" s="48">
        <v>1772.8417544130839</v>
      </c>
      <c r="AH421" s="48">
        <v>354.76862349226815</v>
      </c>
      <c r="AI421" s="48">
        <v>178.94387187922752</v>
      </c>
      <c r="AJ421" s="48">
        <v>546.94187792226239</v>
      </c>
      <c r="AK421" s="41">
        <f t="shared" si="167"/>
        <v>11.590397295072515</v>
      </c>
      <c r="AL421" s="41">
        <f>LN(D421+'Models training data'!$Y$4)</f>
        <v>7.6324246173452917</v>
      </c>
      <c r="AM421" s="41">
        <f>LN(E421+'Models training data'!$Y$5)</f>
        <v>6.0397324542379076</v>
      </c>
      <c r="AN421" s="41">
        <f>LN(F421+'Models training data'!$Y$6)</f>
        <v>5.4130841055646046</v>
      </c>
      <c r="AO421" s="41">
        <f>LN(G421+'Models training data'!$Y$7)</f>
        <v>6.3911552009912818</v>
      </c>
      <c r="AP421" s="41">
        <f t="shared" si="154"/>
        <v>1</v>
      </c>
      <c r="AQ421" s="41">
        <f t="shared" si="168"/>
        <v>1</v>
      </c>
      <c r="AR421" s="41">
        <f t="shared" si="169"/>
        <v>87448.708706134086</v>
      </c>
      <c r="AS421" s="41">
        <f t="shared" si="170"/>
        <v>98498.457219800795</v>
      </c>
      <c r="AT421" s="41">
        <f t="shared" si="171"/>
        <v>11.485877034677765</v>
      </c>
      <c r="AU421" s="41">
        <f t="shared" si="172"/>
        <v>98609.146748849482</v>
      </c>
      <c r="AV421" s="41">
        <f t="shared" si="173"/>
        <v>11.487404674282056</v>
      </c>
      <c r="AW421" s="41">
        <f t="shared" si="174"/>
        <v>98535.946019627008</v>
      </c>
      <c r="AX421" s="41">
        <f t="shared" si="175"/>
        <v>11.485761501447632</v>
      </c>
      <c r="AY421" s="41">
        <f t="shared" si="176"/>
        <v>11.452448368725225</v>
      </c>
      <c r="AZ421" s="41">
        <f t="shared" si="177"/>
        <v>11.658240534699434</v>
      </c>
    </row>
    <row r="422" spans="2:52" x14ac:dyDescent="0.25">
      <c r="B422" s="41" t="str">
        <f t="shared" si="178"/>
        <v>PA</v>
      </c>
      <c r="C422" s="46">
        <v>45213</v>
      </c>
      <c r="D422" s="45">
        <v>1790.5701719566184</v>
      </c>
      <c r="E422" s="45">
        <v>358.31630972719086</v>
      </c>
      <c r="F422" s="45">
        <v>180.73318537087383</v>
      </c>
      <c r="G422" s="48">
        <v>492.24769134521978</v>
      </c>
      <c r="H422" s="44">
        <v>107604.95991244889</v>
      </c>
      <c r="I422" s="62">
        <f t="shared" si="155"/>
        <v>2821.867358399903</v>
      </c>
      <c r="J422" s="41">
        <f t="shared" si="156"/>
        <v>2023</v>
      </c>
      <c r="K422" s="41">
        <f t="shared" si="157"/>
        <v>94</v>
      </c>
      <c r="L422" s="41">
        <f t="shared" si="158"/>
        <v>8836</v>
      </c>
      <c r="M422" s="41">
        <f t="shared" si="159"/>
        <v>9.0865895645400077</v>
      </c>
      <c r="N422" s="41">
        <f t="shared" si="160"/>
        <v>1</v>
      </c>
      <c r="O422" s="41">
        <f t="shared" si="161"/>
        <v>10</v>
      </c>
      <c r="P422" s="41">
        <f t="shared" si="162"/>
        <v>0</v>
      </c>
      <c r="Q422" s="41">
        <f t="shared" si="162"/>
        <v>0</v>
      </c>
      <c r="R422" s="41">
        <f t="shared" si="162"/>
        <v>0</v>
      </c>
      <c r="S422" s="41">
        <f t="shared" si="162"/>
        <v>0</v>
      </c>
      <c r="T422" s="41">
        <f t="shared" si="163"/>
        <v>0</v>
      </c>
      <c r="U422" s="41">
        <f t="shared" si="163"/>
        <v>0</v>
      </c>
      <c r="V422" s="41">
        <f t="shared" si="163"/>
        <v>0</v>
      </c>
      <c r="W422" s="41">
        <f t="shared" si="163"/>
        <v>0</v>
      </c>
      <c r="X422" s="41">
        <f t="shared" si="164"/>
        <v>0</v>
      </c>
      <c r="Y422" s="41">
        <f t="shared" si="164"/>
        <v>1</v>
      </c>
      <c r="Z422" s="41">
        <f t="shared" si="164"/>
        <v>0</v>
      </c>
      <c r="AA422" s="41">
        <f t="shared" si="164"/>
        <v>0</v>
      </c>
      <c r="AB422" s="41">
        <f t="shared" si="165"/>
        <v>0</v>
      </c>
      <c r="AC422" s="41">
        <f t="shared" si="165"/>
        <v>0</v>
      </c>
      <c r="AD422" s="41">
        <f t="shared" si="165"/>
        <v>0</v>
      </c>
      <c r="AE422" s="41">
        <f t="shared" si="165"/>
        <v>0</v>
      </c>
      <c r="AF422" s="41">
        <f t="shared" si="166"/>
        <v>1</v>
      </c>
      <c r="AG422" s="48">
        <v>1790.5701719566184</v>
      </c>
      <c r="AH422" s="48">
        <v>358.31630972719086</v>
      </c>
      <c r="AI422" s="48">
        <v>180.73318537087383</v>
      </c>
      <c r="AJ422" s="48">
        <v>492.24769134521978</v>
      </c>
      <c r="AK422" s="41">
        <f t="shared" si="167"/>
        <v>11.586222021488043</v>
      </c>
      <c r="AL422" s="41">
        <f>LN(D422+'Models training data'!$Y$4)</f>
        <v>7.6409770882980874</v>
      </c>
      <c r="AM422" s="41">
        <f>LN(E422+'Models training data'!$Y$5)</f>
        <v>6.0481482266528026</v>
      </c>
      <c r="AN422" s="41">
        <f>LN(F422+'Models training data'!$Y$6)</f>
        <v>5.4210289889626608</v>
      </c>
      <c r="AO422" s="41">
        <f>LN(G422+'Models training data'!$Y$7)</f>
        <v>6.2949912865092417</v>
      </c>
      <c r="AP422" s="41">
        <f t="shared" si="154"/>
        <v>1</v>
      </c>
      <c r="AQ422" s="41">
        <f t="shared" si="168"/>
        <v>1</v>
      </c>
      <c r="AR422" s="41">
        <f t="shared" si="169"/>
        <v>87424.318393050344</v>
      </c>
      <c r="AS422" s="41">
        <f t="shared" si="170"/>
        <v>98474.359829759094</v>
      </c>
      <c r="AT422" s="41">
        <f t="shared" si="171"/>
        <v>11.485619417412986</v>
      </c>
      <c r="AU422" s="41">
        <f t="shared" si="172"/>
        <v>98620.47741611785</v>
      </c>
      <c r="AV422" s="41">
        <f t="shared" si="173"/>
        <v>11.487654076898655</v>
      </c>
      <c r="AW422" s="41">
        <f t="shared" si="174"/>
        <v>98520.470940035666</v>
      </c>
      <c r="AX422" s="41">
        <f t="shared" si="175"/>
        <v>11.485583363923132</v>
      </c>
      <c r="AY422" s="41">
        <f t="shared" si="176"/>
        <v>11.444595706454999</v>
      </c>
      <c r="AZ422" s="41">
        <f t="shared" si="177"/>
        <v>11.647588038604441</v>
      </c>
    </row>
    <row r="423" spans="2:52" x14ac:dyDescent="0.25">
      <c r="B423" s="41" t="str">
        <f t="shared" si="178"/>
        <v>PA</v>
      </c>
      <c r="C423" s="46">
        <v>45220</v>
      </c>
      <c r="D423" s="45">
        <v>1808.4758736757674</v>
      </c>
      <c r="E423" s="45">
        <v>361.89947282446275</v>
      </c>
      <c r="F423" s="45">
        <v>182.54050470186797</v>
      </c>
      <c r="G423" s="48">
        <v>443.02292233221618</v>
      </c>
      <c r="H423" s="44">
        <v>107154.7447913986</v>
      </c>
      <c r="I423" s="62">
        <f t="shared" si="155"/>
        <v>2795.9387735343144</v>
      </c>
      <c r="J423" s="41">
        <f t="shared" si="156"/>
        <v>2023</v>
      </c>
      <c r="K423" s="41">
        <f t="shared" si="157"/>
        <v>95</v>
      </c>
      <c r="L423" s="41">
        <f t="shared" si="158"/>
        <v>9025</v>
      </c>
      <c r="M423" s="41">
        <f t="shared" si="159"/>
        <v>9.1077537832010815</v>
      </c>
      <c r="N423" s="41">
        <f t="shared" si="160"/>
        <v>1</v>
      </c>
      <c r="O423" s="41">
        <f t="shared" si="161"/>
        <v>10</v>
      </c>
      <c r="P423" s="41">
        <f t="shared" si="162"/>
        <v>0</v>
      </c>
      <c r="Q423" s="41">
        <f t="shared" si="162"/>
        <v>0</v>
      </c>
      <c r="R423" s="41">
        <f t="shared" si="162"/>
        <v>0</v>
      </c>
      <c r="S423" s="41">
        <f t="shared" si="162"/>
        <v>0</v>
      </c>
      <c r="T423" s="41">
        <f t="shared" si="163"/>
        <v>0</v>
      </c>
      <c r="U423" s="41">
        <f t="shared" si="163"/>
        <v>0</v>
      </c>
      <c r="V423" s="41">
        <f t="shared" si="163"/>
        <v>0</v>
      </c>
      <c r="W423" s="41">
        <f t="shared" si="163"/>
        <v>0</v>
      </c>
      <c r="X423" s="41">
        <f t="shared" si="164"/>
        <v>0</v>
      </c>
      <c r="Y423" s="41">
        <f t="shared" si="164"/>
        <v>1</v>
      </c>
      <c r="Z423" s="41">
        <f t="shared" si="164"/>
        <v>0</v>
      </c>
      <c r="AA423" s="41">
        <f t="shared" si="164"/>
        <v>0</v>
      </c>
      <c r="AB423" s="41">
        <f t="shared" si="165"/>
        <v>0</v>
      </c>
      <c r="AC423" s="41">
        <f t="shared" si="165"/>
        <v>0</v>
      </c>
      <c r="AD423" s="41">
        <f t="shared" si="165"/>
        <v>0</v>
      </c>
      <c r="AE423" s="41">
        <f t="shared" si="165"/>
        <v>0</v>
      </c>
      <c r="AF423" s="41">
        <f t="shared" si="166"/>
        <v>1</v>
      </c>
      <c r="AG423" s="48">
        <v>1808.4758736757674</v>
      </c>
      <c r="AH423" s="48">
        <v>361.89947282446275</v>
      </c>
      <c r="AI423" s="48">
        <v>182.54050470186797</v>
      </c>
      <c r="AJ423" s="48">
        <v>443.02292233221618</v>
      </c>
      <c r="AK423" s="41">
        <f t="shared" si="167"/>
        <v>11.582029281688916</v>
      </c>
      <c r="AL423" s="41">
        <f>LN(D423+'Models training data'!$Y$4)</f>
        <v>7.6495414716826433</v>
      </c>
      <c r="AM423" s="41">
        <f>LN(E423+'Models training data'!$Y$5)</f>
        <v>6.0565768691613453</v>
      </c>
      <c r="AN423" s="41">
        <f>LN(F423+'Models training data'!$Y$6)</f>
        <v>5.4289902525722118</v>
      </c>
      <c r="AO423" s="41">
        <f>LN(G423+'Models training data'!$Y$7)</f>
        <v>6.1997509880000914</v>
      </c>
      <c r="AP423" s="41">
        <f t="shared" si="154"/>
        <v>1</v>
      </c>
      <c r="AQ423" s="41">
        <f t="shared" si="168"/>
        <v>1</v>
      </c>
      <c r="AR423" s="41">
        <f t="shared" si="169"/>
        <v>87399.928079966601</v>
      </c>
      <c r="AS423" s="41">
        <f t="shared" si="170"/>
        <v>98450.262439717393</v>
      </c>
      <c r="AT423" s="41">
        <f t="shared" si="171"/>
        <v>11.485361800148205</v>
      </c>
      <c r="AU423" s="41">
        <f t="shared" si="172"/>
        <v>98632.986782062027</v>
      </c>
      <c r="AV423" s="41">
        <f t="shared" si="173"/>
        <v>11.487920424716947</v>
      </c>
      <c r="AW423" s="41">
        <f t="shared" si="174"/>
        <v>98505.159620972961</v>
      </c>
      <c r="AX423" s="41">
        <f t="shared" si="175"/>
        <v>11.48540711148717</v>
      </c>
      <c r="AY423" s="41">
        <f t="shared" si="176"/>
        <v>11.437625150786349</v>
      </c>
      <c r="AZ423" s="41">
        <f t="shared" si="177"/>
        <v>11.637052473562889</v>
      </c>
    </row>
    <row r="424" spans="2:52" x14ac:dyDescent="0.25">
      <c r="B424" s="41" t="str">
        <f t="shared" si="178"/>
        <v>PA</v>
      </c>
      <c r="C424" s="46">
        <v>45227</v>
      </c>
      <c r="D424" s="45">
        <v>1826.5606324122327</v>
      </c>
      <c r="E424" s="45">
        <v>365.51846755270736</v>
      </c>
      <c r="F424" s="45">
        <v>184.36590849661519</v>
      </c>
      <c r="G424" s="48">
        <v>398.72063011114642</v>
      </c>
      <c r="H424" s="44">
        <v>106704.53009258656</v>
      </c>
      <c r="I424" s="62">
        <f t="shared" si="155"/>
        <v>2775.1656385727019</v>
      </c>
      <c r="J424" s="41">
        <f t="shared" si="156"/>
        <v>2023</v>
      </c>
      <c r="K424" s="41">
        <f t="shared" si="157"/>
        <v>96</v>
      </c>
      <c r="L424" s="41">
        <f t="shared" si="158"/>
        <v>9216</v>
      </c>
      <c r="M424" s="41">
        <f t="shared" si="159"/>
        <v>9.1286963829356722</v>
      </c>
      <c r="N424" s="41">
        <f t="shared" si="160"/>
        <v>1</v>
      </c>
      <c r="O424" s="41">
        <f t="shared" si="161"/>
        <v>10</v>
      </c>
      <c r="P424" s="41">
        <f t="shared" si="162"/>
        <v>0</v>
      </c>
      <c r="Q424" s="41">
        <f t="shared" si="162"/>
        <v>0</v>
      </c>
      <c r="R424" s="41">
        <f t="shared" si="162"/>
        <v>0</v>
      </c>
      <c r="S424" s="41">
        <f t="shared" si="162"/>
        <v>0</v>
      </c>
      <c r="T424" s="41">
        <f t="shared" si="163"/>
        <v>0</v>
      </c>
      <c r="U424" s="41">
        <f t="shared" si="163"/>
        <v>0</v>
      </c>
      <c r="V424" s="41">
        <f t="shared" si="163"/>
        <v>0</v>
      </c>
      <c r="W424" s="41">
        <f t="shared" si="163"/>
        <v>0</v>
      </c>
      <c r="X424" s="41">
        <f t="shared" si="164"/>
        <v>0</v>
      </c>
      <c r="Y424" s="41">
        <f t="shared" si="164"/>
        <v>1</v>
      </c>
      <c r="Z424" s="41">
        <f t="shared" si="164"/>
        <v>0</v>
      </c>
      <c r="AA424" s="41">
        <f t="shared" si="164"/>
        <v>0</v>
      </c>
      <c r="AB424" s="41">
        <f t="shared" si="165"/>
        <v>0</v>
      </c>
      <c r="AC424" s="41">
        <f t="shared" si="165"/>
        <v>0</v>
      </c>
      <c r="AD424" s="41">
        <f t="shared" si="165"/>
        <v>0</v>
      </c>
      <c r="AE424" s="41">
        <f t="shared" si="165"/>
        <v>0</v>
      </c>
      <c r="AF424" s="41">
        <f t="shared" si="166"/>
        <v>1</v>
      </c>
      <c r="AG424" s="48">
        <v>1826.5606324122327</v>
      </c>
      <c r="AH424" s="48">
        <v>365.51846755270736</v>
      </c>
      <c r="AI424" s="48">
        <v>184.36590849661519</v>
      </c>
      <c r="AJ424" s="48">
        <v>398.72063011114642</v>
      </c>
      <c r="AK424" s="41">
        <f t="shared" si="167"/>
        <v>11.577818892738989</v>
      </c>
      <c r="AL424" s="41">
        <f>LN(D424+'Models training data'!$Y$4)</f>
        <v>7.6581176822929979</v>
      </c>
      <c r="AM424" s="41">
        <f>LN(E424+'Models training data'!$Y$5)</f>
        <v>6.0650182931772418</v>
      </c>
      <c r="AN424" s="41">
        <f>LN(F424+'Models training data'!$Y$6)</f>
        <v>5.4369673534307434</v>
      </c>
      <c r="AO424" s="41">
        <f>LN(G424+'Models training data'!$Y$7)</f>
        <v>6.1055163274448248</v>
      </c>
      <c r="AP424" s="41">
        <f t="shared" si="154"/>
        <v>1</v>
      </c>
      <c r="AQ424" s="41">
        <f t="shared" si="168"/>
        <v>1</v>
      </c>
      <c r="AR424" s="41">
        <f t="shared" si="169"/>
        <v>87375.537766882859</v>
      </c>
      <c r="AS424" s="41">
        <f t="shared" si="170"/>
        <v>98426.165049675707</v>
      </c>
      <c r="AT424" s="41">
        <f t="shared" si="171"/>
        <v>11.485104182883425</v>
      </c>
      <c r="AU424" s="41">
        <f t="shared" si="172"/>
        <v>98646.674846682028</v>
      </c>
      <c r="AV424" s="41">
        <f t="shared" si="173"/>
        <v>11.488203717736928</v>
      </c>
      <c r="AW424" s="41">
        <f t="shared" si="174"/>
        <v>98490.00863280402</v>
      </c>
      <c r="AX424" s="41">
        <f t="shared" si="175"/>
        <v>11.48523270466036</v>
      </c>
      <c r="AY424" s="41">
        <f t="shared" si="176"/>
        <v>11.431449544966204</v>
      </c>
      <c r="AZ424" s="41">
        <f t="shared" si="177"/>
        <v>11.626643984689423</v>
      </c>
    </row>
    <row r="425" spans="2:52" x14ac:dyDescent="0.25">
      <c r="B425" s="41" t="str">
        <f t="shared" si="178"/>
        <v>PA</v>
      </c>
      <c r="C425" s="46">
        <v>45234</v>
      </c>
      <c r="D425" s="45">
        <v>1844.826238736151</v>
      </c>
      <c r="E425" s="45">
        <v>369.17365222823446</v>
      </c>
      <c r="F425" s="45">
        <v>186.20956745635419</v>
      </c>
      <c r="G425" s="48">
        <v>358.848567101247</v>
      </c>
      <c r="H425" s="44">
        <v>105221.66027817354</v>
      </c>
      <c r="I425" s="62">
        <f t="shared" si="155"/>
        <v>2759.0580255219866</v>
      </c>
      <c r="J425" s="41">
        <f t="shared" si="156"/>
        <v>2023</v>
      </c>
      <c r="K425" s="41">
        <f t="shared" si="157"/>
        <v>97</v>
      </c>
      <c r="L425" s="41">
        <f t="shared" si="158"/>
        <v>9409</v>
      </c>
      <c r="M425" s="41">
        <f t="shared" si="159"/>
        <v>9.1494219570067656</v>
      </c>
      <c r="N425" s="41">
        <f t="shared" si="160"/>
        <v>1</v>
      </c>
      <c r="O425" s="41">
        <f t="shared" si="161"/>
        <v>11</v>
      </c>
      <c r="P425" s="41">
        <f t="shared" si="162"/>
        <v>0</v>
      </c>
      <c r="Q425" s="41">
        <f t="shared" si="162"/>
        <v>0</v>
      </c>
      <c r="R425" s="41">
        <f t="shared" si="162"/>
        <v>0</v>
      </c>
      <c r="S425" s="41">
        <f t="shared" si="162"/>
        <v>0</v>
      </c>
      <c r="T425" s="41">
        <f t="shared" si="163"/>
        <v>0</v>
      </c>
      <c r="U425" s="41">
        <f t="shared" si="163"/>
        <v>0</v>
      </c>
      <c r="V425" s="41">
        <f t="shared" si="163"/>
        <v>0</v>
      </c>
      <c r="W425" s="41">
        <f t="shared" si="163"/>
        <v>0</v>
      </c>
      <c r="X425" s="41">
        <f t="shared" si="164"/>
        <v>0</v>
      </c>
      <c r="Y425" s="41">
        <f t="shared" si="164"/>
        <v>0</v>
      </c>
      <c r="Z425" s="41">
        <f t="shared" si="164"/>
        <v>1</v>
      </c>
      <c r="AA425" s="41">
        <f t="shared" si="164"/>
        <v>0</v>
      </c>
      <c r="AB425" s="41">
        <f t="shared" si="165"/>
        <v>0</v>
      </c>
      <c r="AC425" s="41">
        <f t="shared" si="165"/>
        <v>0</v>
      </c>
      <c r="AD425" s="41">
        <f t="shared" si="165"/>
        <v>0</v>
      </c>
      <c r="AE425" s="41">
        <f t="shared" si="165"/>
        <v>0</v>
      </c>
      <c r="AF425" s="41">
        <f t="shared" si="166"/>
        <v>1</v>
      </c>
      <c r="AG425" s="48">
        <v>1844.826238736151</v>
      </c>
      <c r="AH425" s="48">
        <v>369.17365222823446</v>
      </c>
      <c r="AI425" s="48">
        <v>186.20956745635419</v>
      </c>
      <c r="AJ425" s="48">
        <v>358.848567101247</v>
      </c>
      <c r="AK425" s="41">
        <f t="shared" si="167"/>
        <v>11.563824454272394</v>
      </c>
      <c r="AL425" s="41">
        <f>LN(D425+'Models training data'!$Y$4)</f>
        <v>7.666705635254889</v>
      </c>
      <c r="AM425" s="41">
        <f>LN(E425+'Models training data'!$Y$5)</f>
        <v>6.0734724103994617</v>
      </c>
      <c r="AN425" s="41">
        <f>LN(F425+'Models training data'!$Y$6)</f>
        <v>5.4449601525499887</v>
      </c>
      <c r="AO425" s="41">
        <f>LN(G425+'Models training data'!$Y$7)</f>
        <v>6.0123744060835875</v>
      </c>
      <c r="AP425" s="41">
        <f t="shared" si="154"/>
        <v>1</v>
      </c>
      <c r="AQ425" s="41">
        <f t="shared" si="168"/>
        <v>1</v>
      </c>
      <c r="AR425" s="41">
        <f t="shared" si="169"/>
        <v>107856.08941716045</v>
      </c>
      <c r="AS425" s="41">
        <f t="shared" si="170"/>
        <v>119942.14736377602</v>
      </c>
      <c r="AT425" s="41">
        <f t="shared" si="171"/>
        <v>11.70728877605918</v>
      </c>
      <c r="AU425" s="41">
        <f t="shared" si="172"/>
        <v>115553.78102919793</v>
      </c>
      <c r="AV425" s="41">
        <f t="shared" si="173"/>
        <v>11.666987509609953</v>
      </c>
      <c r="AW425" s="41">
        <f t="shared" si="174"/>
        <v>115344.56902360539</v>
      </c>
      <c r="AX425" s="41">
        <f t="shared" si="175"/>
        <v>11.663252035928718</v>
      </c>
      <c r="AY425" s="41">
        <f t="shared" si="176"/>
        <v>11.425990465476609</v>
      </c>
      <c r="AZ425" s="41">
        <f t="shared" si="177"/>
        <v>11.616373383519587</v>
      </c>
    </row>
    <row r="426" spans="2:52" x14ac:dyDescent="0.25">
      <c r="B426" s="41" t="str">
        <f t="shared" si="178"/>
        <v>PA</v>
      </c>
      <c r="C426" s="46">
        <v>45241</v>
      </c>
      <c r="D426" s="45">
        <v>1863.2745011233692</v>
      </c>
      <c r="E426" s="45">
        <v>372.86538875051679</v>
      </c>
      <c r="F426" s="45">
        <v>188.07166311839504</v>
      </c>
      <c r="G426" s="48">
        <v>322.96371039124381</v>
      </c>
      <c r="H426" s="44">
        <v>104771.44562528623</v>
      </c>
      <c r="I426" s="62">
        <f t="shared" si="155"/>
        <v>2747.1752633835249</v>
      </c>
      <c r="J426" s="41">
        <f t="shared" si="156"/>
        <v>2023</v>
      </c>
      <c r="K426" s="41">
        <f t="shared" si="157"/>
        <v>98</v>
      </c>
      <c r="L426" s="41">
        <f t="shared" si="158"/>
        <v>9604</v>
      </c>
      <c r="M426" s="41">
        <f t="shared" si="159"/>
        <v>9.1699349573411446</v>
      </c>
      <c r="N426" s="41">
        <f t="shared" si="160"/>
        <v>1</v>
      </c>
      <c r="O426" s="41">
        <f t="shared" si="161"/>
        <v>11</v>
      </c>
      <c r="P426" s="41">
        <f t="shared" si="162"/>
        <v>0</v>
      </c>
      <c r="Q426" s="41">
        <f t="shared" si="162"/>
        <v>0</v>
      </c>
      <c r="R426" s="41">
        <f t="shared" si="162"/>
        <v>0</v>
      </c>
      <c r="S426" s="41">
        <f t="shared" si="162"/>
        <v>0</v>
      </c>
      <c r="T426" s="41">
        <f t="shared" si="163"/>
        <v>0</v>
      </c>
      <c r="U426" s="41">
        <f t="shared" si="163"/>
        <v>0</v>
      </c>
      <c r="V426" s="41">
        <f t="shared" si="163"/>
        <v>0</v>
      </c>
      <c r="W426" s="41">
        <f t="shared" si="163"/>
        <v>0</v>
      </c>
      <c r="X426" s="41">
        <f t="shared" si="164"/>
        <v>0</v>
      </c>
      <c r="Y426" s="41">
        <f t="shared" si="164"/>
        <v>0</v>
      </c>
      <c r="Z426" s="41">
        <f t="shared" si="164"/>
        <v>1</v>
      </c>
      <c r="AA426" s="41">
        <f t="shared" si="164"/>
        <v>0</v>
      </c>
      <c r="AB426" s="41">
        <f t="shared" si="165"/>
        <v>0</v>
      </c>
      <c r="AC426" s="41">
        <f t="shared" si="165"/>
        <v>0</v>
      </c>
      <c r="AD426" s="41">
        <f t="shared" si="165"/>
        <v>0</v>
      </c>
      <c r="AE426" s="41">
        <f t="shared" si="165"/>
        <v>0</v>
      </c>
      <c r="AF426" s="41">
        <f t="shared" si="166"/>
        <v>1</v>
      </c>
      <c r="AG426" s="48">
        <v>1863.2745011233692</v>
      </c>
      <c r="AH426" s="48">
        <v>372.86538875051679</v>
      </c>
      <c r="AI426" s="48">
        <v>188.07166311839504</v>
      </c>
      <c r="AJ426" s="48">
        <v>322.96371039124381</v>
      </c>
      <c r="AK426" s="41">
        <f t="shared" si="167"/>
        <v>11.559536548336062</v>
      </c>
      <c r="AL426" s="41">
        <f>LN(D426+'Models training data'!$Y$4)</f>
        <v>7.6753052460293443</v>
      </c>
      <c r="AM426" s="41">
        <f>LN(E426+'Models training data'!$Y$5)</f>
        <v>6.0819391328169967</v>
      </c>
      <c r="AN426" s="41">
        <f>LN(F426+'Models training data'!$Y$6)</f>
        <v>5.4529685510890724</v>
      </c>
      <c r="AO426" s="41">
        <f>LN(G426+'Models training data'!$Y$7)</f>
        <v>5.9204172739352483</v>
      </c>
      <c r="AP426" s="41">
        <f t="shared" si="154"/>
        <v>1</v>
      </c>
      <c r="AQ426" s="41">
        <f t="shared" si="168"/>
        <v>1</v>
      </c>
      <c r="AR426" s="41">
        <f t="shared" si="169"/>
        <v>107831.6991040767</v>
      </c>
      <c r="AS426" s="41">
        <f t="shared" si="170"/>
        <v>119918.04997373433</v>
      </c>
      <c r="AT426" s="41">
        <f t="shared" si="171"/>
        <v>11.707031158794399</v>
      </c>
      <c r="AU426" s="41">
        <f t="shared" si="172"/>
        <v>115569.82649116957</v>
      </c>
      <c r="AV426" s="41">
        <f t="shared" si="173"/>
        <v>11.667304693033316</v>
      </c>
      <c r="AW426" s="41">
        <f t="shared" si="174"/>
        <v>115329.7288304434</v>
      </c>
      <c r="AX426" s="41">
        <f t="shared" si="175"/>
        <v>11.663081206741225</v>
      </c>
      <c r="AY426" s="41">
        <f t="shared" si="176"/>
        <v>11.421177342568139</v>
      </c>
      <c r="AZ426" s="41">
        <f t="shared" si="177"/>
        <v>11.606252100306117</v>
      </c>
    </row>
    <row r="427" spans="2:52" x14ac:dyDescent="0.25">
      <c r="B427" s="41" t="str">
        <f t="shared" si="178"/>
        <v>PA</v>
      </c>
      <c r="C427" s="46">
        <v>45248</v>
      </c>
      <c r="D427" s="45">
        <v>1881.9072461345027</v>
      </c>
      <c r="E427" s="45">
        <v>376.59404263802196</v>
      </c>
      <c r="F427" s="45">
        <v>189.95237974832671</v>
      </c>
      <c r="G427" s="48">
        <v>133.89910327549779</v>
      </c>
      <c r="H427" s="44">
        <v>99894.321588576102</v>
      </c>
      <c r="I427" s="62">
        <f t="shared" si="155"/>
        <v>2582.3527717963493</v>
      </c>
      <c r="J427" s="41">
        <f t="shared" si="156"/>
        <v>2023</v>
      </c>
      <c r="K427" s="41">
        <f t="shared" si="157"/>
        <v>99</v>
      </c>
      <c r="L427" s="41">
        <f t="shared" si="158"/>
        <v>9801</v>
      </c>
      <c r="M427" s="41">
        <f t="shared" si="159"/>
        <v>9.1902397002691796</v>
      </c>
      <c r="N427" s="41">
        <f t="shared" si="160"/>
        <v>1</v>
      </c>
      <c r="O427" s="41">
        <f t="shared" si="161"/>
        <v>11</v>
      </c>
      <c r="P427" s="41">
        <f t="shared" si="162"/>
        <v>0</v>
      </c>
      <c r="Q427" s="41">
        <f t="shared" si="162"/>
        <v>0</v>
      </c>
      <c r="R427" s="41">
        <f t="shared" si="162"/>
        <v>0</v>
      </c>
      <c r="S427" s="41">
        <f t="shared" si="162"/>
        <v>0</v>
      </c>
      <c r="T427" s="41">
        <f t="shared" si="163"/>
        <v>0</v>
      </c>
      <c r="U427" s="41">
        <f t="shared" si="163"/>
        <v>0</v>
      </c>
      <c r="V427" s="41">
        <f t="shared" si="163"/>
        <v>0</v>
      </c>
      <c r="W427" s="41">
        <f t="shared" si="163"/>
        <v>0</v>
      </c>
      <c r="X427" s="41">
        <f t="shared" si="164"/>
        <v>0</v>
      </c>
      <c r="Y427" s="41">
        <f t="shared" si="164"/>
        <v>0</v>
      </c>
      <c r="Z427" s="41">
        <f t="shared" si="164"/>
        <v>1</v>
      </c>
      <c r="AA427" s="41">
        <f t="shared" si="164"/>
        <v>0</v>
      </c>
      <c r="AB427" s="41">
        <f t="shared" si="165"/>
        <v>0</v>
      </c>
      <c r="AC427" s="41">
        <f t="shared" si="165"/>
        <v>0</v>
      </c>
      <c r="AD427" s="41">
        <f t="shared" si="165"/>
        <v>0</v>
      </c>
      <c r="AE427" s="41">
        <f t="shared" si="165"/>
        <v>0</v>
      </c>
      <c r="AF427" s="41">
        <f t="shared" si="166"/>
        <v>1</v>
      </c>
      <c r="AG427" s="48">
        <v>1881.9072461345027</v>
      </c>
      <c r="AH427" s="48">
        <v>376.59404263802196</v>
      </c>
      <c r="AI427" s="48">
        <v>189.95237974832671</v>
      </c>
      <c r="AJ427" s="48">
        <v>133.89910327549779</v>
      </c>
      <c r="AK427" s="41">
        <f t="shared" si="167"/>
        <v>11.511868122065943</v>
      </c>
      <c r="AL427" s="41">
        <f>LN(D427+'Models training data'!$Y$4)</f>
        <v>7.6839164304161836</v>
      </c>
      <c r="AM427" s="41">
        <f>LN(E427+'Models training data'!$Y$5)</f>
        <v>6.0904183727135059</v>
      </c>
      <c r="AN427" s="41">
        <f>LN(F427+'Models training data'!$Y$6)</f>
        <v>5.4609924542669592</v>
      </c>
      <c r="AO427" s="41">
        <f>LN(G427+'Models training data'!$Y$7)</f>
        <v>5.2122284924019668</v>
      </c>
      <c r="AP427" s="41">
        <f t="shared" si="154"/>
        <v>1</v>
      </c>
      <c r="AQ427" s="41">
        <f t="shared" si="168"/>
        <v>1</v>
      </c>
      <c r="AR427" s="41">
        <f t="shared" si="169"/>
        <v>107807.30879099296</v>
      </c>
      <c r="AS427" s="41">
        <f t="shared" si="170"/>
        <v>119893.95258369263</v>
      </c>
      <c r="AT427" s="41">
        <f t="shared" si="171"/>
        <v>11.706773541529619</v>
      </c>
      <c r="AU427" s="41">
        <f t="shared" si="172"/>
        <v>115587.05065181703</v>
      </c>
      <c r="AV427" s="41">
        <f t="shared" si="173"/>
        <v>11.66763882165837</v>
      </c>
      <c r="AW427" s="41">
        <f t="shared" si="174"/>
        <v>115315.03930174235</v>
      </c>
      <c r="AX427" s="41">
        <f t="shared" si="175"/>
        <v>11.662912111890147</v>
      </c>
      <c r="AY427" s="41">
        <f t="shared" si="176"/>
        <v>11.391940032591187</v>
      </c>
      <c r="AZ427" s="41">
        <f t="shared" si="177"/>
        <v>11.519523567514071</v>
      </c>
    </row>
    <row r="428" spans="2:52" x14ac:dyDescent="0.25">
      <c r="B428" s="41" t="str">
        <f t="shared" si="178"/>
        <v>PA</v>
      </c>
      <c r="C428" s="46">
        <v>45255</v>
      </c>
      <c r="D428" s="45">
        <v>1900.7263185957777</v>
      </c>
      <c r="E428" s="45">
        <v>380.35998306440217</v>
      </c>
      <c r="F428" s="45">
        <v>191.85190354568476</v>
      </c>
      <c r="G428" s="48">
        <v>131.17990690810623</v>
      </c>
      <c r="H428" s="44">
        <v>99928.687906012899</v>
      </c>
      <c r="I428" s="62">
        <f t="shared" si="155"/>
        <v>2604.1181121139707</v>
      </c>
      <c r="J428" s="41">
        <f t="shared" si="156"/>
        <v>2023</v>
      </c>
      <c r="K428" s="41">
        <f t="shared" si="157"/>
        <v>100</v>
      </c>
      <c r="L428" s="41">
        <f t="shared" si="158"/>
        <v>10000</v>
      </c>
      <c r="M428" s="41">
        <f t="shared" si="159"/>
        <v>9.2103403719761836</v>
      </c>
      <c r="N428" s="41">
        <f t="shared" si="160"/>
        <v>1</v>
      </c>
      <c r="O428" s="41">
        <f t="shared" si="161"/>
        <v>11</v>
      </c>
      <c r="P428" s="41">
        <f t="shared" si="162"/>
        <v>0</v>
      </c>
      <c r="Q428" s="41">
        <f t="shared" si="162"/>
        <v>0</v>
      </c>
      <c r="R428" s="41">
        <f t="shared" si="162"/>
        <v>0</v>
      </c>
      <c r="S428" s="41">
        <f t="shared" si="162"/>
        <v>0</v>
      </c>
      <c r="T428" s="41">
        <f t="shared" si="163"/>
        <v>0</v>
      </c>
      <c r="U428" s="41">
        <f t="shared" si="163"/>
        <v>0</v>
      </c>
      <c r="V428" s="41">
        <f t="shared" si="163"/>
        <v>0</v>
      </c>
      <c r="W428" s="41">
        <f t="shared" si="163"/>
        <v>0</v>
      </c>
      <c r="X428" s="41">
        <f t="shared" si="164"/>
        <v>0</v>
      </c>
      <c r="Y428" s="41">
        <f t="shared" si="164"/>
        <v>0</v>
      </c>
      <c r="Z428" s="41">
        <f t="shared" si="164"/>
        <v>1</v>
      </c>
      <c r="AA428" s="41">
        <f t="shared" si="164"/>
        <v>0</v>
      </c>
      <c r="AB428" s="41">
        <f t="shared" si="165"/>
        <v>0</v>
      </c>
      <c r="AC428" s="41">
        <f t="shared" si="165"/>
        <v>0</v>
      </c>
      <c r="AD428" s="41">
        <f t="shared" si="165"/>
        <v>0</v>
      </c>
      <c r="AE428" s="41">
        <f t="shared" si="165"/>
        <v>0</v>
      </c>
      <c r="AF428" s="41">
        <f t="shared" si="166"/>
        <v>1</v>
      </c>
      <c r="AG428" s="48">
        <v>1900.7263185957777</v>
      </c>
      <c r="AH428" s="48">
        <v>380.35998306440217</v>
      </c>
      <c r="AI428" s="48">
        <v>191.85190354568476</v>
      </c>
      <c r="AJ428" s="48">
        <v>131.17990690810623</v>
      </c>
      <c r="AK428" s="41">
        <f t="shared" si="167"/>
        <v>11.512212089638671</v>
      </c>
      <c r="AL428" s="41">
        <f>LN(D428+'Models training data'!$Y$4)</f>
        <v>7.6925391045574134</v>
      </c>
      <c r="AM428" s="41">
        <f>LN(E428+'Models training data'!$Y$5)</f>
        <v>6.098910042671851</v>
      </c>
      <c r="AN428" s="41">
        <f>LN(F428+'Models training data'!$Y$6)</f>
        <v>5.46903176778972</v>
      </c>
      <c r="AO428" s="41">
        <f>LN(G428+'Models training data'!$Y$7)</f>
        <v>5.1972993005745929</v>
      </c>
      <c r="AP428" s="41">
        <f t="shared" si="154"/>
        <v>1</v>
      </c>
      <c r="AQ428" s="41">
        <f t="shared" si="168"/>
        <v>1</v>
      </c>
      <c r="AR428" s="41">
        <f t="shared" si="169"/>
        <v>107782.91847790922</v>
      </c>
      <c r="AS428" s="41">
        <f t="shared" si="170"/>
        <v>119869.85519365093</v>
      </c>
      <c r="AT428" s="41">
        <f t="shared" si="171"/>
        <v>11.706515924264838</v>
      </c>
      <c r="AU428" s="41">
        <f t="shared" si="172"/>
        <v>115605.45351114031</v>
      </c>
      <c r="AV428" s="41">
        <f t="shared" si="173"/>
        <v>11.667989895485114</v>
      </c>
      <c r="AW428" s="41">
        <f t="shared" si="174"/>
        <v>115300.49740899359</v>
      </c>
      <c r="AX428" s="41">
        <f t="shared" si="175"/>
        <v>11.662744716513567</v>
      </c>
      <c r="AY428" s="41">
        <f t="shared" si="176"/>
        <v>11.392437464898123</v>
      </c>
      <c r="AZ428" s="41">
        <f t="shared" si="177"/>
        <v>11.518982329552431</v>
      </c>
    </row>
    <row r="429" spans="2:52" x14ac:dyDescent="0.25">
      <c r="B429" s="41" t="str">
        <f t="shared" si="178"/>
        <v>PA</v>
      </c>
      <c r="C429" s="46">
        <v>45262</v>
      </c>
      <c r="D429" s="45">
        <v>1919.7335817816866</v>
      </c>
      <c r="E429" s="45">
        <v>384.16358289504626</v>
      </c>
      <c r="F429" s="45">
        <v>193.77042258112911</v>
      </c>
      <c r="G429" s="48">
        <v>140.98355247161746</v>
      </c>
      <c r="H429" s="44">
        <v>100477.52109613165</v>
      </c>
      <c r="I429" s="62">
        <f t="shared" si="155"/>
        <v>2638.6511397294789</v>
      </c>
      <c r="J429" s="41">
        <f t="shared" si="156"/>
        <v>2023</v>
      </c>
      <c r="K429" s="41">
        <f t="shared" si="157"/>
        <v>101</v>
      </c>
      <c r="L429" s="41">
        <f t="shared" si="158"/>
        <v>10201</v>
      </c>
      <c r="M429" s="41">
        <f t="shared" si="159"/>
        <v>9.2302410336825194</v>
      </c>
      <c r="N429" s="41">
        <f t="shared" si="160"/>
        <v>1</v>
      </c>
      <c r="O429" s="41">
        <f t="shared" si="161"/>
        <v>12</v>
      </c>
      <c r="P429" s="41">
        <f t="shared" si="162"/>
        <v>0</v>
      </c>
      <c r="Q429" s="41">
        <f t="shared" si="162"/>
        <v>0</v>
      </c>
      <c r="R429" s="41">
        <f t="shared" si="162"/>
        <v>0</v>
      </c>
      <c r="S429" s="41">
        <f t="shared" si="162"/>
        <v>0</v>
      </c>
      <c r="T429" s="41">
        <f t="shared" si="163"/>
        <v>0</v>
      </c>
      <c r="U429" s="41">
        <f t="shared" si="163"/>
        <v>0</v>
      </c>
      <c r="V429" s="41">
        <f t="shared" si="163"/>
        <v>0</v>
      </c>
      <c r="W429" s="41">
        <f t="shared" si="163"/>
        <v>0</v>
      </c>
      <c r="X429" s="41">
        <f t="shared" si="164"/>
        <v>0</v>
      </c>
      <c r="Y429" s="41">
        <f t="shared" si="164"/>
        <v>0</v>
      </c>
      <c r="Z429" s="41">
        <f t="shared" si="164"/>
        <v>0</v>
      </c>
      <c r="AA429" s="41">
        <f t="shared" si="164"/>
        <v>1</v>
      </c>
      <c r="AB429" s="41">
        <f t="shared" si="165"/>
        <v>0</v>
      </c>
      <c r="AC429" s="41">
        <f t="shared" si="165"/>
        <v>0</v>
      </c>
      <c r="AD429" s="41">
        <f t="shared" si="165"/>
        <v>0</v>
      </c>
      <c r="AE429" s="41">
        <f t="shared" si="165"/>
        <v>0</v>
      </c>
      <c r="AF429" s="41">
        <f t="shared" si="166"/>
        <v>1</v>
      </c>
      <c r="AG429" s="48">
        <v>1919.7335817816866</v>
      </c>
      <c r="AH429" s="48">
        <v>384.16358289504626</v>
      </c>
      <c r="AI429" s="48">
        <v>193.77042258112911</v>
      </c>
      <c r="AJ429" s="48">
        <v>140.98355247161746</v>
      </c>
      <c r="AK429" s="41">
        <f t="shared" si="167"/>
        <v>11.517689310777993</v>
      </c>
      <c r="AL429" s="41">
        <f>LN(D429+'Models training data'!$Y$4)</f>
        <v>7.7011731849405329</v>
      </c>
      <c r="AM429" s="41">
        <f>LN(E429+'Models training data'!$Y$5)</f>
        <v>6.1074140555785288</v>
      </c>
      <c r="AN429" s="41">
        <f>LN(F429+'Models training data'!$Y$6)</f>
        <v>5.4770863975034247</v>
      </c>
      <c r="AO429" s="41">
        <f>LN(G429+'Models training data'!$Y$7)</f>
        <v>5.2501087102119497</v>
      </c>
      <c r="AP429" s="41">
        <f t="shared" si="154"/>
        <v>0</v>
      </c>
      <c r="AQ429" s="41">
        <f t="shared" si="168"/>
        <v>2</v>
      </c>
      <c r="AR429" s="41">
        <f t="shared" si="169"/>
        <v>82822.335347347776</v>
      </c>
      <c r="AS429" s="41">
        <f t="shared" si="170"/>
        <v>93871.009809860348</v>
      </c>
      <c r="AT429" s="41">
        <f t="shared" si="171"/>
        <v>11.435983458302319</v>
      </c>
      <c r="AU429" s="41">
        <f t="shared" si="172"/>
        <v>94194.404877210385</v>
      </c>
      <c r="AV429" s="41">
        <f t="shared" si="173"/>
        <v>11.440577430299667</v>
      </c>
      <c r="AW429" s="41">
        <f t="shared" si="174"/>
        <v>93968.854665479201</v>
      </c>
      <c r="AX429" s="41">
        <f t="shared" si="175"/>
        <v>11.436635202852539</v>
      </c>
      <c r="AY429" s="41">
        <f t="shared" si="176"/>
        <v>11.447086061552652</v>
      </c>
      <c r="AZ429" s="41">
        <f t="shared" si="177"/>
        <v>11.500947393429403</v>
      </c>
    </row>
    <row r="430" spans="2:52" x14ac:dyDescent="0.25">
      <c r="B430" s="41" t="str">
        <f t="shared" si="178"/>
        <v>PA</v>
      </c>
      <c r="C430" s="46">
        <v>45269</v>
      </c>
      <c r="D430" s="45">
        <v>1938.930917599469</v>
      </c>
      <c r="E430" s="45">
        <v>388.00521872399673</v>
      </c>
      <c r="F430" s="45">
        <v>195.70812680693916</v>
      </c>
      <c r="G430" s="48">
        <v>119.77508266779253</v>
      </c>
      <c r="H430" s="44">
        <v>99697.943617222045</v>
      </c>
      <c r="I430" s="62">
        <f t="shared" si="155"/>
        <v>2642.4193457981974</v>
      </c>
      <c r="J430" s="41">
        <f t="shared" si="156"/>
        <v>2023</v>
      </c>
      <c r="K430" s="41">
        <f t="shared" si="157"/>
        <v>102</v>
      </c>
      <c r="L430" s="41">
        <f t="shared" si="158"/>
        <v>10404</v>
      </c>
      <c r="M430" s="41">
        <f t="shared" si="159"/>
        <v>9.2499456265685414</v>
      </c>
      <c r="N430" s="41">
        <f t="shared" si="160"/>
        <v>1</v>
      </c>
      <c r="O430" s="41">
        <f t="shared" si="161"/>
        <v>12</v>
      </c>
      <c r="P430" s="41">
        <f t="shared" si="162"/>
        <v>0</v>
      </c>
      <c r="Q430" s="41">
        <f t="shared" si="162"/>
        <v>0</v>
      </c>
      <c r="R430" s="41">
        <f t="shared" si="162"/>
        <v>0</v>
      </c>
      <c r="S430" s="41">
        <f t="shared" si="162"/>
        <v>0</v>
      </c>
      <c r="T430" s="41">
        <f t="shared" si="163"/>
        <v>0</v>
      </c>
      <c r="U430" s="41">
        <f t="shared" si="163"/>
        <v>0</v>
      </c>
      <c r="V430" s="41">
        <f t="shared" si="163"/>
        <v>0</v>
      </c>
      <c r="W430" s="41">
        <f t="shared" si="163"/>
        <v>0</v>
      </c>
      <c r="X430" s="41">
        <f t="shared" si="164"/>
        <v>0</v>
      </c>
      <c r="Y430" s="41">
        <f t="shared" si="164"/>
        <v>0</v>
      </c>
      <c r="Z430" s="41">
        <f t="shared" si="164"/>
        <v>0</v>
      </c>
      <c r="AA430" s="41">
        <f t="shared" si="164"/>
        <v>1</v>
      </c>
      <c r="AB430" s="41">
        <f t="shared" si="165"/>
        <v>0</v>
      </c>
      <c r="AC430" s="41">
        <f t="shared" si="165"/>
        <v>0</v>
      </c>
      <c r="AD430" s="41">
        <f t="shared" si="165"/>
        <v>0</v>
      </c>
      <c r="AE430" s="41">
        <f t="shared" si="165"/>
        <v>0</v>
      </c>
      <c r="AF430" s="41">
        <f t="shared" si="166"/>
        <v>1</v>
      </c>
      <c r="AG430" s="48">
        <v>1938.930917599469</v>
      </c>
      <c r="AH430" s="48">
        <v>388.00521872399673</v>
      </c>
      <c r="AI430" s="48">
        <v>195.70812680693916</v>
      </c>
      <c r="AJ430" s="48">
        <v>119.77508266779253</v>
      </c>
      <c r="AK430" s="41">
        <f t="shared" si="167"/>
        <v>11.509900330032323</v>
      </c>
      <c r="AL430" s="41">
        <f>LN(D430+'Models training data'!$Y$4)</f>
        <v>7.7098185884017338</v>
      </c>
      <c r="AM430" s="41">
        <f>LN(E430+'Models training data'!$Y$5)</f>
        <v>6.1159303246279917</v>
      </c>
      <c r="AN430" s="41">
        <f>LN(F430+'Models training data'!$Y$6)</f>
        <v>5.4851562493669324</v>
      </c>
      <c r="AO430" s="41">
        <f>LN(G430+'Models training data'!$Y$7)</f>
        <v>5.1321359517451324</v>
      </c>
      <c r="AP430" s="41">
        <f t="shared" si="154"/>
        <v>0</v>
      </c>
      <c r="AQ430" s="41">
        <f t="shared" si="168"/>
        <v>2</v>
      </c>
      <c r="AR430" s="41">
        <f t="shared" si="169"/>
        <v>82797.945034264034</v>
      </c>
      <c r="AS430" s="41">
        <f t="shared" si="170"/>
        <v>93846.912419818662</v>
      </c>
      <c r="AT430" s="41">
        <f t="shared" si="171"/>
        <v>11.43572584103754</v>
      </c>
      <c r="AU430" s="41">
        <f t="shared" si="172"/>
        <v>94215.165133885312</v>
      </c>
      <c r="AV430" s="41">
        <f t="shared" si="173"/>
        <v>11.440962394529793</v>
      </c>
      <c r="AW430" s="41">
        <f t="shared" si="174"/>
        <v>93954.599317171276</v>
      </c>
      <c r="AX430" s="41">
        <f t="shared" si="175"/>
        <v>11.436471105960921</v>
      </c>
      <c r="AY430" s="41">
        <f t="shared" si="176"/>
        <v>11.444654798259945</v>
      </c>
      <c r="AZ430" s="41">
        <f t="shared" si="177"/>
        <v>11.487599851195705</v>
      </c>
    </row>
    <row r="431" spans="2:52" x14ac:dyDescent="0.25">
      <c r="B431" s="41" t="str">
        <f t="shared" si="178"/>
        <v>PA</v>
      </c>
      <c r="C431" s="46">
        <v>45276</v>
      </c>
      <c r="D431" s="45">
        <v>1958.3202267754396</v>
      </c>
      <c r="E431" s="45">
        <v>391.88527091123672</v>
      </c>
      <c r="F431" s="45">
        <v>197.66520807500842</v>
      </c>
      <c r="G431" s="48">
        <v>108.8837397522194</v>
      </c>
      <c r="H431" s="44">
        <v>99304.989446093387</v>
      </c>
      <c r="I431" s="62">
        <f t="shared" si="155"/>
        <v>2656.7544455139041</v>
      </c>
      <c r="J431" s="41">
        <f t="shared" si="156"/>
        <v>2023</v>
      </c>
      <c r="K431" s="41">
        <f t="shared" si="157"/>
        <v>103</v>
      </c>
      <c r="L431" s="41">
        <f t="shared" si="158"/>
        <v>10609</v>
      </c>
      <c r="M431" s="41">
        <f t="shared" si="159"/>
        <v>9.2694579764592717</v>
      </c>
      <c r="N431" s="41">
        <f t="shared" si="160"/>
        <v>1</v>
      </c>
      <c r="O431" s="41">
        <f t="shared" si="161"/>
        <v>12</v>
      </c>
      <c r="P431" s="41">
        <f t="shared" si="162"/>
        <v>0</v>
      </c>
      <c r="Q431" s="41">
        <f t="shared" si="162"/>
        <v>0</v>
      </c>
      <c r="R431" s="41">
        <f t="shared" si="162"/>
        <v>0</v>
      </c>
      <c r="S431" s="41">
        <f t="shared" si="162"/>
        <v>0</v>
      </c>
      <c r="T431" s="41">
        <f t="shared" si="163"/>
        <v>0</v>
      </c>
      <c r="U431" s="41">
        <f t="shared" si="163"/>
        <v>0</v>
      </c>
      <c r="V431" s="41">
        <f t="shared" si="163"/>
        <v>0</v>
      </c>
      <c r="W431" s="41">
        <f t="shared" si="163"/>
        <v>0</v>
      </c>
      <c r="X431" s="41">
        <f t="shared" si="164"/>
        <v>0</v>
      </c>
      <c r="Y431" s="41">
        <f t="shared" si="164"/>
        <v>0</v>
      </c>
      <c r="Z431" s="41">
        <f t="shared" si="164"/>
        <v>0</v>
      </c>
      <c r="AA431" s="41">
        <f t="shared" si="164"/>
        <v>1</v>
      </c>
      <c r="AB431" s="41">
        <f t="shared" si="165"/>
        <v>0</v>
      </c>
      <c r="AC431" s="41">
        <f t="shared" si="165"/>
        <v>0</v>
      </c>
      <c r="AD431" s="41">
        <f t="shared" si="165"/>
        <v>0</v>
      </c>
      <c r="AE431" s="41">
        <f t="shared" si="165"/>
        <v>0</v>
      </c>
      <c r="AF431" s="41">
        <f t="shared" si="166"/>
        <v>1</v>
      </c>
      <c r="AG431" s="48">
        <v>1958.3202267754396</v>
      </c>
      <c r="AH431" s="48">
        <v>391.88527091123672</v>
      </c>
      <c r="AI431" s="48">
        <v>197.66520807500842</v>
      </c>
      <c r="AJ431" s="48">
        <v>108.8837397522194</v>
      </c>
      <c r="AK431" s="41">
        <f t="shared" si="167"/>
        <v>11.50595109495519</v>
      </c>
      <c r="AL431" s="41">
        <f>LN(D431+'Models training data'!$Y$4)</f>
        <v>7.71847523212901</v>
      </c>
      <c r="AM431" s="41">
        <f>LN(E431+'Models training data'!$Y$5)</f>
        <v>6.124458763326869</v>
      </c>
      <c r="AN431" s="41">
        <f>LN(F431+'Models training data'!$Y$6)</f>
        <v>5.4932412294563173</v>
      </c>
      <c r="AO431" s="41">
        <f>LN(G431+'Models training data'!$Y$7)</f>
        <v>5.0656736648992169</v>
      </c>
      <c r="AP431" s="41">
        <f t="shared" si="154"/>
        <v>0</v>
      </c>
      <c r="AQ431" s="41">
        <f t="shared" si="168"/>
        <v>2</v>
      </c>
      <c r="AR431" s="41">
        <f t="shared" si="169"/>
        <v>82773.554721180291</v>
      </c>
      <c r="AS431" s="41">
        <f t="shared" si="170"/>
        <v>93822.815029776961</v>
      </c>
      <c r="AT431" s="41">
        <f t="shared" si="171"/>
        <v>11.435468223772759</v>
      </c>
      <c r="AU431" s="41">
        <f t="shared" si="172"/>
        <v>94237.104089236062</v>
      </c>
      <c r="AV431" s="41">
        <f t="shared" si="173"/>
        <v>11.44136430396161</v>
      </c>
      <c r="AW431" s="41">
        <f t="shared" si="174"/>
        <v>93940.483047649381</v>
      </c>
      <c r="AX431" s="41">
        <f t="shared" si="175"/>
        <v>11.436308610040109</v>
      </c>
      <c r="AY431" s="41">
        <f t="shared" si="176"/>
        <v>11.443879706214066</v>
      </c>
      <c r="AZ431" s="41">
        <f t="shared" si="177"/>
        <v>11.480657997903901</v>
      </c>
    </row>
    <row r="432" spans="2:52" x14ac:dyDescent="0.25">
      <c r="B432" s="41" t="str">
        <f t="shared" si="178"/>
        <v>PA</v>
      </c>
      <c r="C432" s="46">
        <v>45283</v>
      </c>
      <c r="D432" s="45">
        <v>1977.9034290431773</v>
      </c>
      <c r="E432" s="45">
        <v>395.80412362034906</v>
      </c>
      <c r="F432" s="45">
        <v>199.64186015575851</v>
      </c>
      <c r="G432" s="48">
        <v>128.17560326656212</v>
      </c>
      <c r="H432" s="44">
        <v>100388.19255738331</v>
      </c>
      <c r="I432" s="62">
        <f t="shared" si="155"/>
        <v>2701.5250160858468</v>
      </c>
      <c r="J432" s="41">
        <f t="shared" si="156"/>
        <v>2023</v>
      </c>
      <c r="K432" s="41">
        <f t="shared" si="157"/>
        <v>104</v>
      </c>
      <c r="L432" s="41">
        <f t="shared" si="158"/>
        <v>10816</v>
      </c>
      <c r="M432" s="41">
        <f t="shared" si="159"/>
        <v>9.288781798282745</v>
      </c>
      <c r="N432" s="41">
        <f t="shared" si="160"/>
        <v>1</v>
      </c>
      <c r="O432" s="41">
        <f t="shared" si="161"/>
        <v>12</v>
      </c>
      <c r="P432" s="41">
        <f t="shared" si="162"/>
        <v>0</v>
      </c>
      <c r="Q432" s="41">
        <f t="shared" si="162"/>
        <v>0</v>
      </c>
      <c r="R432" s="41">
        <f t="shared" si="162"/>
        <v>0</v>
      </c>
      <c r="S432" s="41">
        <f t="shared" si="162"/>
        <v>0</v>
      </c>
      <c r="T432" s="41">
        <f t="shared" si="163"/>
        <v>0</v>
      </c>
      <c r="U432" s="41">
        <f t="shared" si="163"/>
        <v>0</v>
      </c>
      <c r="V432" s="41">
        <f t="shared" si="163"/>
        <v>0</v>
      </c>
      <c r="W432" s="41">
        <f t="shared" si="163"/>
        <v>0</v>
      </c>
      <c r="X432" s="41">
        <f t="shared" si="164"/>
        <v>0</v>
      </c>
      <c r="Y432" s="41">
        <f t="shared" si="164"/>
        <v>0</v>
      </c>
      <c r="Z432" s="41">
        <f t="shared" si="164"/>
        <v>0</v>
      </c>
      <c r="AA432" s="41">
        <f t="shared" si="164"/>
        <v>1</v>
      </c>
      <c r="AB432" s="41">
        <f t="shared" si="165"/>
        <v>0</v>
      </c>
      <c r="AC432" s="41">
        <f t="shared" si="165"/>
        <v>0</v>
      </c>
      <c r="AD432" s="41">
        <f t="shared" si="165"/>
        <v>0</v>
      </c>
      <c r="AE432" s="41">
        <f t="shared" si="165"/>
        <v>0</v>
      </c>
      <c r="AF432" s="41">
        <f t="shared" si="166"/>
        <v>1</v>
      </c>
      <c r="AG432" s="48">
        <v>1977.9034290431773</v>
      </c>
      <c r="AH432" s="48">
        <v>395.80412362034906</v>
      </c>
      <c r="AI432" s="48">
        <v>199.64186015575851</v>
      </c>
      <c r="AJ432" s="48">
        <v>128.17560326656212</v>
      </c>
      <c r="AK432" s="41">
        <f t="shared" si="167"/>
        <v>11.516799875313746</v>
      </c>
      <c r="AL432" s="41">
        <f>LN(D432+'Models training data'!$Y$4)</f>
        <v>7.7271430336651656</v>
      </c>
      <c r="AM432" s="41">
        <f>LN(E432+'Models training data'!$Y$5)</f>
        <v>6.1329992854980757</v>
      </c>
      <c r="AN432" s="41">
        <f>LN(F432+'Models training data'!$Y$6)</f>
        <v>5.5013412439723259</v>
      </c>
      <c r="AO432" s="41">
        <f>LN(G432+'Models training data'!$Y$7)</f>
        <v>5.1805414133114969</v>
      </c>
      <c r="AP432" s="41">
        <f t="shared" si="154"/>
        <v>0</v>
      </c>
      <c r="AQ432" s="41">
        <f t="shared" si="168"/>
        <v>2</v>
      </c>
      <c r="AR432" s="41">
        <f t="shared" si="169"/>
        <v>82749.164408096549</v>
      </c>
      <c r="AS432" s="41">
        <f t="shared" si="170"/>
        <v>93798.71763973526</v>
      </c>
      <c r="AT432" s="41">
        <f t="shared" si="171"/>
        <v>11.435210606507979</v>
      </c>
      <c r="AU432" s="41">
        <f t="shared" si="172"/>
        <v>94260.22174326262</v>
      </c>
      <c r="AV432" s="41">
        <f t="shared" si="173"/>
        <v>11.441783158595118</v>
      </c>
      <c r="AW432" s="41">
        <f t="shared" si="174"/>
        <v>93926.503169337389</v>
      </c>
      <c r="AX432" s="41">
        <f t="shared" si="175"/>
        <v>11.436147684152743</v>
      </c>
      <c r="AY432" s="41">
        <f t="shared" si="176"/>
        <v>11.447929796756062</v>
      </c>
      <c r="AZ432" s="41">
        <f t="shared" si="177"/>
        <v>11.496260850783042</v>
      </c>
    </row>
    <row r="433" spans="2:52" x14ac:dyDescent="0.25">
      <c r="B433" s="41" t="str">
        <f t="shared" si="178"/>
        <v>PA</v>
      </c>
      <c r="C433" s="46">
        <v>45290</v>
      </c>
      <c r="D433" s="45">
        <v>1997.6824633335973</v>
      </c>
      <c r="E433" s="45">
        <v>399.76216485655254</v>
      </c>
      <c r="F433" s="45">
        <v>201.63827875731607</v>
      </c>
      <c r="G433" s="48">
        <v>143.34204840443286</v>
      </c>
      <c r="H433" s="44">
        <v>101178.46635798449</v>
      </c>
      <c r="I433" s="62">
        <f t="shared" si="155"/>
        <v>2742.4249553518989</v>
      </c>
      <c r="J433" s="41">
        <f t="shared" si="156"/>
        <v>2023</v>
      </c>
      <c r="K433" s="41">
        <f t="shared" si="157"/>
        <v>105</v>
      </c>
      <c r="L433" s="41">
        <f t="shared" si="158"/>
        <v>11025</v>
      </c>
      <c r="M433" s="41">
        <f t="shared" si="159"/>
        <v>9.3079207003150461</v>
      </c>
      <c r="N433" s="41">
        <f t="shared" si="160"/>
        <v>1</v>
      </c>
      <c r="O433" s="41">
        <f t="shared" si="161"/>
        <v>12</v>
      </c>
      <c r="P433" s="41">
        <f t="shared" si="162"/>
        <v>0</v>
      </c>
      <c r="Q433" s="41">
        <f t="shared" si="162"/>
        <v>0</v>
      </c>
      <c r="R433" s="41">
        <f t="shared" si="162"/>
        <v>0</v>
      </c>
      <c r="S433" s="41">
        <f t="shared" si="162"/>
        <v>0</v>
      </c>
      <c r="T433" s="41">
        <f t="shared" si="163"/>
        <v>0</v>
      </c>
      <c r="U433" s="41">
        <f t="shared" si="163"/>
        <v>0</v>
      </c>
      <c r="V433" s="41">
        <f t="shared" si="163"/>
        <v>0</v>
      </c>
      <c r="W433" s="41">
        <f t="shared" si="163"/>
        <v>0</v>
      </c>
      <c r="X433" s="41">
        <f t="shared" si="164"/>
        <v>0</v>
      </c>
      <c r="Y433" s="41">
        <f t="shared" si="164"/>
        <v>0</v>
      </c>
      <c r="Z433" s="41">
        <f t="shared" si="164"/>
        <v>0</v>
      </c>
      <c r="AA433" s="41">
        <f t="shared" si="164"/>
        <v>1</v>
      </c>
      <c r="AB433" s="41">
        <f t="shared" si="165"/>
        <v>0</v>
      </c>
      <c r="AC433" s="41">
        <f t="shared" si="165"/>
        <v>0</v>
      </c>
      <c r="AD433" s="41">
        <f t="shared" si="165"/>
        <v>0</v>
      </c>
      <c r="AE433" s="41">
        <f t="shared" si="165"/>
        <v>0</v>
      </c>
      <c r="AF433" s="41">
        <f t="shared" si="166"/>
        <v>1</v>
      </c>
      <c r="AG433" s="48">
        <v>1997.6824633335973</v>
      </c>
      <c r="AH433" s="48">
        <v>399.76216485655254</v>
      </c>
      <c r="AI433" s="48">
        <v>201.63827875731607</v>
      </c>
      <c r="AJ433" s="48">
        <v>143.34204840443286</v>
      </c>
      <c r="AK433" s="41">
        <f t="shared" si="167"/>
        <v>11.524641230170115</v>
      </c>
      <c r="AL433" s="41">
        <f>LN(D433+'Models training data'!$Y$4)</f>
        <v>7.7358219109107385</v>
      </c>
      <c r="AM433" s="41">
        <f>LN(E433+'Models training data'!$Y$5)</f>
        <v>6.1415518052848244</v>
      </c>
      <c r="AN433" s="41">
        <f>LN(F433+'Models training data'!$Y$6)</f>
        <v>5.5094561992480315</v>
      </c>
      <c r="AO433" s="41">
        <f>LN(G433+'Models training data'!$Y$7)</f>
        <v>5.2624076724048381</v>
      </c>
      <c r="AP433" s="41">
        <f t="shared" si="154"/>
        <v>0</v>
      </c>
      <c r="AQ433" s="41">
        <f t="shared" si="168"/>
        <v>2</v>
      </c>
      <c r="AR433" s="41">
        <f t="shared" si="169"/>
        <v>82724.774095012806</v>
      </c>
      <c r="AS433" s="41">
        <f t="shared" si="170"/>
        <v>93774.620249693558</v>
      </c>
      <c r="AT433" s="41">
        <f t="shared" si="171"/>
        <v>11.4349529892432</v>
      </c>
      <c r="AU433" s="41">
        <f t="shared" si="172"/>
        <v>94284.518095965002</v>
      </c>
      <c r="AV433" s="41">
        <f t="shared" si="173"/>
        <v>11.442218958430317</v>
      </c>
      <c r="AW433" s="41">
        <f t="shared" si="174"/>
        <v>93912.657071816895</v>
      </c>
      <c r="AX433" s="41">
        <f t="shared" si="175"/>
        <v>11.435988298249637</v>
      </c>
      <c r="AY433" s="41">
        <f t="shared" si="176"/>
        <v>11.451332488421434</v>
      </c>
      <c r="AZ433" s="41">
        <f t="shared" si="177"/>
        <v>11.507762930048447</v>
      </c>
    </row>
    <row r="434" spans="2:52" x14ac:dyDescent="0.25">
      <c r="B434" s="41" t="str">
        <f t="shared" si="178"/>
        <v>PA</v>
      </c>
      <c r="C434" s="46">
        <v>45297</v>
      </c>
      <c r="D434" s="45">
        <v>2017.6592879669249</v>
      </c>
      <c r="E434" s="45">
        <v>403.75978650511809</v>
      </c>
      <c r="F434" s="45">
        <v>203.65466154488925</v>
      </c>
      <c r="G434" s="48">
        <v>150.38582696430953</v>
      </c>
      <c r="H434" s="44">
        <v>101972.33947260911</v>
      </c>
      <c r="I434" s="62">
        <f t="shared" si="155"/>
        <v>2775.459562981242</v>
      </c>
      <c r="J434" s="41">
        <f t="shared" si="156"/>
        <v>2024</v>
      </c>
      <c r="K434" s="41">
        <f t="shared" si="157"/>
        <v>106</v>
      </c>
      <c r="L434" s="41">
        <f t="shared" si="158"/>
        <v>11236</v>
      </c>
      <c r="M434" s="41">
        <f t="shared" si="159"/>
        <v>9.3268781882241338</v>
      </c>
      <c r="N434" s="41">
        <f t="shared" si="160"/>
        <v>1</v>
      </c>
      <c r="O434" s="41">
        <f t="shared" si="161"/>
        <v>1</v>
      </c>
      <c r="P434" s="41">
        <f t="shared" si="162"/>
        <v>1</v>
      </c>
      <c r="Q434" s="41">
        <f t="shared" si="162"/>
        <v>0</v>
      </c>
      <c r="R434" s="41">
        <f t="shared" si="162"/>
        <v>0</v>
      </c>
      <c r="S434" s="41">
        <f t="shared" si="162"/>
        <v>0</v>
      </c>
      <c r="T434" s="41">
        <f t="shared" si="163"/>
        <v>0</v>
      </c>
      <c r="U434" s="41">
        <f t="shared" si="163"/>
        <v>0</v>
      </c>
      <c r="V434" s="41">
        <f t="shared" si="163"/>
        <v>0</v>
      </c>
      <c r="W434" s="41">
        <f t="shared" si="163"/>
        <v>0</v>
      </c>
      <c r="X434" s="41">
        <f t="shared" si="164"/>
        <v>0</v>
      </c>
      <c r="Y434" s="41">
        <f t="shared" si="164"/>
        <v>0</v>
      </c>
      <c r="Z434" s="41">
        <f t="shared" si="164"/>
        <v>0</v>
      </c>
      <c r="AA434" s="41">
        <f t="shared" si="164"/>
        <v>0</v>
      </c>
      <c r="AB434" s="41">
        <f t="shared" si="165"/>
        <v>0</v>
      </c>
      <c r="AC434" s="41">
        <f t="shared" si="165"/>
        <v>0</v>
      </c>
      <c r="AD434" s="41">
        <f t="shared" si="165"/>
        <v>0</v>
      </c>
      <c r="AE434" s="41">
        <f t="shared" si="165"/>
        <v>0</v>
      </c>
      <c r="AF434" s="41">
        <f t="shared" si="166"/>
        <v>1</v>
      </c>
      <c r="AG434" s="48">
        <v>2017.6592879669249</v>
      </c>
      <c r="AH434" s="48">
        <v>403.75978650511809</v>
      </c>
      <c r="AI434" s="48">
        <v>203.65466154488925</v>
      </c>
      <c r="AJ434" s="48">
        <v>150.38582696430953</v>
      </c>
      <c r="AK434" s="41">
        <f t="shared" si="167"/>
        <v>11.532456873848931</v>
      </c>
      <c r="AL434" s="41">
        <f>LN(D434+'Models training data'!$Y$4)</f>
        <v>7.7445117821268177</v>
      </c>
      <c r="AM434" s="41">
        <f>LN(E434+'Models training data'!$Y$5)</f>
        <v>6.1501162371545268</v>
      </c>
      <c r="AN434" s="41">
        <f>LN(F434+'Models training data'!$Y$6)</f>
        <v>5.5175860017564009</v>
      </c>
      <c r="AO434" s="41">
        <f>LN(G434+'Models training data'!$Y$7)</f>
        <v>5.2982636679905202</v>
      </c>
      <c r="AP434" s="41">
        <f t="shared" si="154"/>
        <v>0</v>
      </c>
      <c r="AQ434" s="41">
        <f t="shared" si="168"/>
        <v>1</v>
      </c>
      <c r="AR434" s="41">
        <f t="shared" si="169"/>
        <v>83831.116009281017</v>
      </c>
      <c r="AS434" s="41">
        <f t="shared" si="170"/>
        <v>94888.780955930153</v>
      </c>
      <c r="AT434" s="41">
        <f t="shared" si="171"/>
        <v>11.448770626932431</v>
      </c>
      <c r="AU434" s="41">
        <f t="shared" si="172"/>
        <v>94763.700484588306</v>
      </c>
      <c r="AV434" s="41">
        <f t="shared" si="173"/>
        <v>11.446846611332139</v>
      </c>
      <c r="AW434" s="41">
        <f t="shared" si="174"/>
        <v>93862.428871748707</v>
      </c>
      <c r="AX434" s="41">
        <f t="shared" si="175"/>
        <v>11.435874553651104</v>
      </c>
      <c r="AY434" s="41">
        <f t="shared" si="176"/>
        <v>11.538091361032082</v>
      </c>
      <c r="AZ434" s="41">
        <f t="shared" si="177"/>
        <v>11.53044220922844</v>
      </c>
    </row>
    <row r="435" spans="2:52" x14ac:dyDescent="0.25">
      <c r="B435" s="41" t="str">
        <f t="shared" si="178"/>
        <v>PA</v>
      </c>
      <c r="C435" s="46">
        <v>45304</v>
      </c>
      <c r="D435" s="45">
        <v>2037.8358808465882</v>
      </c>
      <c r="E435" s="45">
        <v>407.79738437016931</v>
      </c>
      <c r="F435" s="45">
        <v>205.69120816033816</v>
      </c>
      <c r="G435" s="48">
        <v>121.85852750383346</v>
      </c>
      <c r="H435" s="44">
        <v>100922.51957950077</v>
      </c>
      <c r="I435" s="62">
        <f t="shared" si="155"/>
        <v>2773.1830008809293</v>
      </c>
      <c r="J435" s="41">
        <f t="shared" si="156"/>
        <v>2024</v>
      </c>
      <c r="K435" s="41">
        <f t="shared" si="157"/>
        <v>107</v>
      </c>
      <c r="L435" s="41">
        <f t="shared" si="158"/>
        <v>11449</v>
      </c>
      <c r="M435" s="41">
        <f t="shared" si="159"/>
        <v>9.3456576689238116</v>
      </c>
      <c r="N435" s="41">
        <f t="shared" si="160"/>
        <v>1</v>
      </c>
      <c r="O435" s="41">
        <f t="shared" si="161"/>
        <v>1</v>
      </c>
      <c r="P435" s="41">
        <f t="shared" si="162"/>
        <v>1</v>
      </c>
      <c r="Q435" s="41">
        <f t="shared" si="162"/>
        <v>0</v>
      </c>
      <c r="R435" s="41">
        <f t="shared" si="162"/>
        <v>0</v>
      </c>
      <c r="S435" s="41">
        <f t="shared" si="162"/>
        <v>0</v>
      </c>
      <c r="T435" s="41">
        <f t="shared" si="163"/>
        <v>0</v>
      </c>
      <c r="U435" s="41">
        <f t="shared" si="163"/>
        <v>0</v>
      </c>
      <c r="V435" s="41">
        <f t="shared" si="163"/>
        <v>0</v>
      </c>
      <c r="W435" s="41">
        <f t="shared" si="163"/>
        <v>0</v>
      </c>
      <c r="X435" s="41">
        <f t="shared" si="164"/>
        <v>0</v>
      </c>
      <c r="Y435" s="41">
        <f t="shared" si="164"/>
        <v>0</v>
      </c>
      <c r="Z435" s="41">
        <f t="shared" si="164"/>
        <v>0</v>
      </c>
      <c r="AA435" s="41">
        <f t="shared" si="164"/>
        <v>0</v>
      </c>
      <c r="AB435" s="41">
        <f t="shared" si="165"/>
        <v>0</v>
      </c>
      <c r="AC435" s="41">
        <f t="shared" si="165"/>
        <v>0</v>
      </c>
      <c r="AD435" s="41">
        <f t="shared" si="165"/>
        <v>0</v>
      </c>
      <c r="AE435" s="41">
        <f t="shared" si="165"/>
        <v>0</v>
      </c>
      <c r="AF435" s="41">
        <f t="shared" si="166"/>
        <v>1</v>
      </c>
      <c r="AG435" s="48">
        <v>2037.8358808465882</v>
      </c>
      <c r="AH435" s="48">
        <v>407.79738437016931</v>
      </c>
      <c r="AI435" s="48">
        <v>205.69120816033816</v>
      </c>
      <c r="AJ435" s="48">
        <v>121.85852750383346</v>
      </c>
      <c r="AK435" s="41">
        <f t="shared" si="167"/>
        <v>11.522108368550171</v>
      </c>
      <c r="AL435" s="41">
        <f>LN(D435+'Models training data'!$Y$4)</f>
        <v>7.7532125659377762</v>
      </c>
      <c r="AM435" s="41">
        <f>LN(E435+'Models training data'!$Y$5)</f>
        <v>6.1586924959025975</v>
      </c>
      <c r="AN435" s="41">
        <f>LN(F435+'Models training data'!$Y$6)</f>
        <v>5.5257305581177532</v>
      </c>
      <c r="AO435" s="41">
        <f>LN(G435+'Models training data'!$Y$7)</f>
        <v>5.1443614409337641</v>
      </c>
      <c r="AP435" s="41">
        <f t="shared" si="154"/>
        <v>0</v>
      </c>
      <c r="AQ435" s="41">
        <f t="shared" si="168"/>
        <v>1</v>
      </c>
      <c r="AR435" s="41">
        <f t="shared" si="169"/>
        <v>83806.725696197274</v>
      </c>
      <c r="AS435" s="41">
        <f t="shared" si="170"/>
        <v>94864.683565888452</v>
      </c>
      <c r="AT435" s="41">
        <f t="shared" si="171"/>
        <v>11.44851300966765</v>
      </c>
      <c r="AU435" s="41">
        <f t="shared" si="172"/>
        <v>94790.35423464232</v>
      </c>
      <c r="AV435" s="41">
        <f t="shared" si="173"/>
        <v>11.447316301570719</v>
      </c>
      <c r="AW435" s="41">
        <f t="shared" si="174"/>
        <v>93848.842798696394</v>
      </c>
      <c r="AX435" s="41">
        <f t="shared" si="175"/>
        <v>11.435718160954901</v>
      </c>
      <c r="AY435" s="41">
        <f t="shared" si="176"/>
        <v>11.534545955420084</v>
      </c>
      <c r="AZ435" s="41">
        <f t="shared" si="177"/>
        <v>11.512637635938098</v>
      </c>
    </row>
    <row r="436" spans="2:52" x14ac:dyDescent="0.25">
      <c r="B436" s="41" t="str">
        <f t="shared" si="178"/>
        <v>PA</v>
      </c>
      <c r="C436" s="46">
        <v>45311</v>
      </c>
      <c r="D436" s="45">
        <v>2058.2142396550498</v>
      </c>
      <c r="E436" s="45">
        <v>411.87535821387098</v>
      </c>
      <c r="F436" s="45">
        <v>207.74812024194148</v>
      </c>
      <c r="G436" s="48">
        <v>109.34453521093963</v>
      </c>
      <c r="H436" s="44">
        <v>100455.19069077959</v>
      </c>
      <c r="I436" s="62">
        <f t="shared" si="155"/>
        <v>2787.1822533218024</v>
      </c>
      <c r="J436" s="41">
        <f t="shared" si="156"/>
        <v>2024</v>
      </c>
      <c r="K436" s="41">
        <f t="shared" si="157"/>
        <v>108</v>
      </c>
      <c r="L436" s="41">
        <f t="shared" si="158"/>
        <v>11664</v>
      </c>
      <c r="M436" s="41">
        <f t="shared" si="159"/>
        <v>9.3642624542484398</v>
      </c>
      <c r="N436" s="41">
        <f t="shared" si="160"/>
        <v>1</v>
      </c>
      <c r="O436" s="41">
        <f t="shared" si="161"/>
        <v>1</v>
      </c>
      <c r="P436" s="41">
        <f t="shared" si="162"/>
        <v>1</v>
      </c>
      <c r="Q436" s="41">
        <f t="shared" si="162"/>
        <v>0</v>
      </c>
      <c r="R436" s="41">
        <f t="shared" si="162"/>
        <v>0</v>
      </c>
      <c r="S436" s="41">
        <f t="shared" si="162"/>
        <v>0</v>
      </c>
      <c r="T436" s="41">
        <f t="shared" si="163"/>
        <v>0</v>
      </c>
      <c r="U436" s="41">
        <f t="shared" si="163"/>
        <v>0</v>
      </c>
      <c r="V436" s="41">
        <f t="shared" si="163"/>
        <v>0</v>
      </c>
      <c r="W436" s="41">
        <f t="shared" si="163"/>
        <v>0</v>
      </c>
      <c r="X436" s="41">
        <f t="shared" si="164"/>
        <v>0</v>
      </c>
      <c r="Y436" s="41">
        <f t="shared" si="164"/>
        <v>0</v>
      </c>
      <c r="Z436" s="41">
        <f t="shared" si="164"/>
        <v>0</v>
      </c>
      <c r="AA436" s="41">
        <f t="shared" si="164"/>
        <v>0</v>
      </c>
      <c r="AB436" s="41">
        <f t="shared" si="165"/>
        <v>0</v>
      </c>
      <c r="AC436" s="41">
        <f t="shared" si="165"/>
        <v>0</v>
      </c>
      <c r="AD436" s="41">
        <f t="shared" si="165"/>
        <v>0</v>
      </c>
      <c r="AE436" s="41">
        <f t="shared" si="165"/>
        <v>0</v>
      </c>
      <c r="AF436" s="41">
        <f t="shared" si="166"/>
        <v>1</v>
      </c>
      <c r="AG436" s="48">
        <v>2058.2142396550498</v>
      </c>
      <c r="AH436" s="48">
        <v>411.87535821387098</v>
      </c>
      <c r="AI436" s="48">
        <v>207.74812024194148</v>
      </c>
      <c r="AJ436" s="48">
        <v>109.34453521093963</v>
      </c>
      <c r="AK436" s="41">
        <f t="shared" si="167"/>
        <v>11.517467043281123</v>
      </c>
      <c r="AL436" s="41">
        <f>LN(D436+'Models training data'!$Y$4)</f>
        <v>7.7619241813339137</v>
      </c>
      <c r="AM436" s="41">
        <f>LN(E436+'Models training data'!$Y$5)</f>
        <v>6.1672804966561516</v>
      </c>
      <c r="AN436" s="41">
        <f>LN(F436+'Models training data'!$Y$6)</f>
        <v>5.5338897751070961</v>
      </c>
      <c r="AO436" s="41">
        <f>LN(G436+'Models training data'!$Y$7)</f>
        <v>5.0685769085615746</v>
      </c>
      <c r="AP436" s="41">
        <f t="shared" si="154"/>
        <v>0</v>
      </c>
      <c r="AQ436" s="41">
        <f t="shared" si="168"/>
        <v>1</v>
      </c>
      <c r="AR436" s="41">
        <f t="shared" si="169"/>
        <v>83782.335383113532</v>
      </c>
      <c r="AS436" s="41">
        <f t="shared" si="170"/>
        <v>94840.586175846751</v>
      </c>
      <c r="AT436" s="41">
        <f t="shared" si="171"/>
        <v>11.448255392402871</v>
      </c>
      <c r="AU436" s="41">
        <f t="shared" si="172"/>
        <v>94818.186683372158</v>
      </c>
      <c r="AV436" s="41">
        <f t="shared" si="173"/>
        <v>11.447802937010991</v>
      </c>
      <c r="AW436" s="41">
        <f t="shared" si="174"/>
        <v>93835.383109550268</v>
      </c>
      <c r="AX436" s="41">
        <f t="shared" si="175"/>
        <v>11.435563223095558</v>
      </c>
      <c r="AY436" s="41">
        <f t="shared" si="176"/>
        <v>11.53356587150239</v>
      </c>
      <c r="AZ436" s="41">
        <f t="shared" si="177"/>
        <v>11.504546469701701</v>
      </c>
    </row>
    <row r="437" spans="2:52" x14ac:dyDescent="0.25">
      <c r="B437" s="41" t="str">
        <f t="shared" si="178"/>
        <v>PA</v>
      </c>
      <c r="C437" s="46">
        <v>45318</v>
      </c>
      <c r="D437" s="45">
        <v>2078.7963820515974</v>
      </c>
      <c r="E437" s="45">
        <v>415.99411179600963</v>
      </c>
      <c r="F437" s="45">
        <v>209.82560144436087</v>
      </c>
      <c r="G437" s="48">
        <v>109.83014887940129</v>
      </c>
      <c r="H437" s="44">
        <v>100632.04722674776</v>
      </c>
      <c r="I437" s="62">
        <f t="shared" si="155"/>
        <v>2814.4462441713695</v>
      </c>
      <c r="J437" s="41">
        <f t="shared" si="156"/>
        <v>2024</v>
      </c>
      <c r="K437" s="41">
        <f t="shared" si="157"/>
        <v>109</v>
      </c>
      <c r="L437" s="41">
        <f t="shared" si="158"/>
        <v>11881</v>
      </c>
      <c r="M437" s="41">
        <f t="shared" si="159"/>
        <v>9.3826957644582869</v>
      </c>
      <c r="N437" s="41">
        <f t="shared" si="160"/>
        <v>1</v>
      </c>
      <c r="O437" s="41">
        <f t="shared" si="161"/>
        <v>1</v>
      </c>
      <c r="P437" s="41">
        <f t="shared" si="162"/>
        <v>1</v>
      </c>
      <c r="Q437" s="41">
        <f t="shared" si="162"/>
        <v>0</v>
      </c>
      <c r="R437" s="41">
        <f t="shared" si="162"/>
        <v>0</v>
      </c>
      <c r="S437" s="41">
        <f t="shared" si="162"/>
        <v>0</v>
      </c>
      <c r="T437" s="41">
        <f t="shared" si="163"/>
        <v>0</v>
      </c>
      <c r="U437" s="41">
        <f t="shared" si="163"/>
        <v>0</v>
      </c>
      <c r="V437" s="41">
        <f t="shared" si="163"/>
        <v>0</v>
      </c>
      <c r="W437" s="41">
        <f t="shared" si="163"/>
        <v>0</v>
      </c>
      <c r="X437" s="41">
        <f t="shared" si="164"/>
        <v>0</v>
      </c>
      <c r="Y437" s="41">
        <f t="shared" si="164"/>
        <v>0</v>
      </c>
      <c r="Z437" s="41">
        <f t="shared" si="164"/>
        <v>0</v>
      </c>
      <c r="AA437" s="41">
        <f t="shared" si="164"/>
        <v>0</v>
      </c>
      <c r="AB437" s="41">
        <f t="shared" si="165"/>
        <v>0</v>
      </c>
      <c r="AC437" s="41">
        <f t="shared" si="165"/>
        <v>0</v>
      </c>
      <c r="AD437" s="41">
        <f t="shared" si="165"/>
        <v>0</v>
      </c>
      <c r="AE437" s="41">
        <f t="shared" si="165"/>
        <v>0</v>
      </c>
      <c r="AF437" s="41">
        <f t="shared" si="166"/>
        <v>1</v>
      </c>
      <c r="AG437" s="48">
        <v>2078.7963820515974</v>
      </c>
      <c r="AH437" s="48">
        <v>415.99411179600963</v>
      </c>
      <c r="AI437" s="48">
        <v>209.82560144436087</v>
      </c>
      <c r="AJ437" s="48">
        <v>109.83014887940129</v>
      </c>
      <c r="AK437" s="41">
        <f t="shared" si="167"/>
        <v>11.519226046820091</v>
      </c>
      <c r="AL437" s="41">
        <f>LN(D437+'Models training data'!$Y$4)</f>
        <v>7.7706465476739996</v>
      </c>
      <c r="AM437" s="41">
        <f>LN(E437+'Models training data'!$Y$5)</f>
        <v>6.1758801548776088</v>
      </c>
      <c r="AN437" s="41">
        <f>LN(F437+'Models training data'!$Y$6)</f>
        <v>5.5420635596613508</v>
      </c>
      <c r="AO437" s="41">
        <f>LN(G437+'Models training data'!$Y$7)</f>
        <v>5.0716274247930233</v>
      </c>
      <c r="AP437" s="41">
        <f t="shared" si="154"/>
        <v>0</v>
      </c>
      <c r="AQ437" s="41">
        <f t="shared" si="168"/>
        <v>1</v>
      </c>
      <c r="AR437" s="41">
        <f t="shared" si="169"/>
        <v>83757.945070029789</v>
      </c>
      <c r="AS437" s="41">
        <f t="shared" si="170"/>
        <v>94816.488785805064</v>
      </c>
      <c r="AT437" s="41">
        <f t="shared" si="171"/>
        <v>11.44799777513809</v>
      </c>
      <c r="AU437" s="41">
        <f t="shared" si="172"/>
        <v>94847.197830777819</v>
      </c>
      <c r="AV437" s="41">
        <f t="shared" si="173"/>
        <v>11.448306517652952</v>
      </c>
      <c r="AW437" s="41">
        <f t="shared" si="174"/>
        <v>93822.047474603169</v>
      </c>
      <c r="AX437" s="41">
        <f t="shared" si="175"/>
        <v>11.435409713255231</v>
      </c>
      <c r="AY437" s="41">
        <f t="shared" si="176"/>
        <v>11.534670493248901</v>
      </c>
      <c r="AZ437" s="41">
        <f t="shared" si="177"/>
        <v>11.506257878580785</v>
      </c>
    </row>
    <row r="438" spans="2:52" x14ac:dyDescent="0.25">
      <c r="B438" s="41" t="str">
        <f t="shared" si="178"/>
        <v>PA</v>
      </c>
      <c r="C438" s="46">
        <v>45325</v>
      </c>
      <c r="D438" s="45">
        <v>2099.5843458721115</v>
      </c>
      <c r="E438" s="45">
        <v>420.15405291396974</v>
      </c>
      <c r="F438" s="45">
        <v>112.72797697901491</v>
      </c>
      <c r="G438" s="48">
        <v>62.472888996874772</v>
      </c>
      <c r="H438" s="44">
        <v>92881.522831677343</v>
      </c>
      <c r="I438" s="62">
        <f t="shared" si="155"/>
        <v>2694.9392647619707</v>
      </c>
      <c r="J438" s="41">
        <f t="shared" si="156"/>
        <v>2024</v>
      </c>
      <c r="K438" s="41">
        <f t="shared" si="157"/>
        <v>110</v>
      </c>
      <c r="L438" s="41">
        <f t="shared" si="158"/>
        <v>12100</v>
      </c>
      <c r="M438" s="41">
        <f t="shared" si="159"/>
        <v>9.4009607315848331</v>
      </c>
      <c r="N438" s="41">
        <f t="shared" si="160"/>
        <v>1</v>
      </c>
      <c r="O438" s="41">
        <f t="shared" si="161"/>
        <v>2</v>
      </c>
      <c r="P438" s="41">
        <f t="shared" si="162"/>
        <v>0</v>
      </c>
      <c r="Q438" s="41">
        <f t="shared" si="162"/>
        <v>1</v>
      </c>
      <c r="R438" s="41">
        <f t="shared" si="162"/>
        <v>0</v>
      </c>
      <c r="S438" s="41">
        <f t="shared" si="162"/>
        <v>0</v>
      </c>
      <c r="T438" s="41">
        <f t="shared" si="163"/>
        <v>0</v>
      </c>
      <c r="U438" s="41">
        <f t="shared" si="163"/>
        <v>0</v>
      </c>
      <c r="V438" s="41">
        <f t="shared" si="163"/>
        <v>0</v>
      </c>
      <c r="W438" s="41">
        <f t="shared" si="163"/>
        <v>0</v>
      </c>
      <c r="X438" s="41">
        <f t="shared" si="164"/>
        <v>0</v>
      </c>
      <c r="Y438" s="41">
        <f t="shared" si="164"/>
        <v>0</v>
      </c>
      <c r="Z438" s="41">
        <f t="shared" si="164"/>
        <v>0</v>
      </c>
      <c r="AA438" s="41">
        <f t="shared" si="164"/>
        <v>0</v>
      </c>
      <c r="AB438" s="41">
        <f t="shared" si="165"/>
        <v>0</v>
      </c>
      <c r="AC438" s="41">
        <f t="shared" si="165"/>
        <v>0</v>
      </c>
      <c r="AD438" s="41">
        <f t="shared" si="165"/>
        <v>0</v>
      </c>
      <c r="AE438" s="41">
        <f t="shared" si="165"/>
        <v>0</v>
      </c>
      <c r="AF438" s="41">
        <f t="shared" si="166"/>
        <v>1</v>
      </c>
      <c r="AG438" s="48">
        <v>2099.5843458721115</v>
      </c>
      <c r="AH438" s="48">
        <v>420.15405291396974</v>
      </c>
      <c r="AI438" s="48">
        <v>112.72797697901491</v>
      </c>
      <c r="AJ438" s="48">
        <v>62.472888996874772</v>
      </c>
      <c r="AK438" s="41">
        <f t="shared" si="167"/>
        <v>11.43908001192726</v>
      </c>
      <c r="AL438" s="41">
        <f>LN(D438+'Models training data'!$Y$4)</f>
        <v>7.7793795846877334</v>
      </c>
      <c r="AM438" s="41">
        <f>LN(E438+'Models training data'!$Y$5)</f>
        <v>6.1844913863681876</v>
      </c>
      <c r="AN438" s="41">
        <f>LN(F438+'Models training data'!$Y$6)</f>
        <v>5.0632686090200698</v>
      </c>
      <c r="AO438" s="41">
        <f>LN(G438+'Models training data'!$Y$7)</f>
        <v>4.7191800910819328</v>
      </c>
      <c r="AP438" s="41">
        <f t="shared" si="154"/>
        <v>0</v>
      </c>
      <c r="AQ438" s="41">
        <f t="shared" si="168"/>
        <v>1</v>
      </c>
      <c r="AR438" s="41">
        <f t="shared" si="169"/>
        <v>82683.843800897361</v>
      </c>
      <c r="AS438" s="41">
        <f t="shared" si="170"/>
        <v>93740.280724024036</v>
      </c>
      <c r="AT438" s="41">
        <f t="shared" si="171"/>
        <v>11.4360459653499</v>
      </c>
      <c r="AU438" s="41">
        <f t="shared" si="172"/>
        <v>93945.423047659846</v>
      </c>
      <c r="AV438" s="41">
        <f t="shared" si="173"/>
        <v>11.438878942487479</v>
      </c>
      <c r="AW438" s="41">
        <f t="shared" si="174"/>
        <v>93366.526667945611</v>
      </c>
      <c r="AX438" s="41">
        <f t="shared" si="175"/>
        <v>11.430745009750725</v>
      </c>
      <c r="AY438" s="41">
        <f t="shared" si="176"/>
        <v>11.51939780453079</v>
      </c>
      <c r="AZ438" s="41">
        <f t="shared" si="177"/>
        <v>11.421636293713206</v>
      </c>
    </row>
    <row r="439" spans="2:52" x14ac:dyDescent="0.25">
      <c r="B439" s="41" t="str">
        <f t="shared" si="178"/>
        <v>PA</v>
      </c>
      <c r="C439" s="46">
        <v>45332</v>
      </c>
      <c r="D439" s="45">
        <v>1590.5390818172268</v>
      </c>
      <c r="E439" s="45">
        <v>310.00777053935025</v>
      </c>
      <c r="F439" s="45">
        <v>103.93566870082611</v>
      </c>
      <c r="G439" s="48">
        <v>70.476990277875501</v>
      </c>
      <c r="H439" s="44">
        <v>91184.487752723959</v>
      </c>
      <c r="I439" s="62">
        <f t="shared" si="155"/>
        <v>2074.9595113352784</v>
      </c>
      <c r="J439" s="41">
        <f t="shared" si="156"/>
        <v>2024</v>
      </c>
      <c r="K439" s="41">
        <f t="shared" si="157"/>
        <v>111</v>
      </c>
      <c r="L439" s="41">
        <f t="shared" si="158"/>
        <v>12321</v>
      </c>
      <c r="M439" s="41">
        <f t="shared" si="159"/>
        <v>9.4190604026246678</v>
      </c>
      <c r="N439" s="41">
        <f t="shared" si="160"/>
        <v>1</v>
      </c>
      <c r="O439" s="41">
        <f t="shared" si="161"/>
        <v>2</v>
      </c>
      <c r="P439" s="41">
        <f t="shared" si="162"/>
        <v>0</v>
      </c>
      <c r="Q439" s="41">
        <f t="shared" si="162"/>
        <v>1</v>
      </c>
      <c r="R439" s="41">
        <f t="shared" si="162"/>
        <v>0</v>
      </c>
      <c r="S439" s="41">
        <f t="shared" si="162"/>
        <v>0</v>
      </c>
      <c r="T439" s="41">
        <f t="shared" si="163"/>
        <v>0</v>
      </c>
      <c r="U439" s="41">
        <f t="shared" si="163"/>
        <v>0</v>
      </c>
      <c r="V439" s="41">
        <f t="shared" si="163"/>
        <v>0</v>
      </c>
      <c r="W439" s="41">
        <f t="shared" si="163"/>
        <v>0</v>
      </c>
      <c r="X439" s="41">
        <f t="shared" si="164"/>
        <v>0</v>
      </c>
      <c r="Y439" s="41">
        <f t="shared" si="164"/>
        <v>0</v>
      </c>
      <c r="Z439" s="41">
        <f t="shared" si="164"/>
        <v>0</v>
      </c>
      <c r="AA439" s="41">
        <f t="shared" si="164"/>
        <v>0</v>
      </c>
      <c r="AB439" s="41">
        <f t="shared" si="165"/>
        <v>0</v>
      </c>
      <c r="AC439" s="41">
        <f t="shared" si="165"/>
        <v>0</v>
      </c>
      <c r="AD439" s="41">
        <f t="shared" si="165"/>
        <v>0</v>
      </c>
      <c r="AE439" s="41">
        <f t="shared" si="165"/>
        <v>0</v>
      </c>
      <c r="AF439" s="41">
        <f t="shared" si="166"/>
        <v>1</v>
      </c>
      <c r="AG439" s="48">
        <v>1590.5390818172268</v>
      </c>
      <c r="AH439" s="48">
        <v>310.00777053935025</v>
      </c>
      <c r="AI439" s="48">
        <v>103.93566870082611</v>
      </c>
      <c r="AJ439" s="48">
        <v>70.476990277875501</v>
      </c>
      <c r="AK439" s="41">
        <f t="shared" si="167"/>
        <v>11.420640071164746</v>
      </c>
      <c r="AL439" s="41">
        <f>LN(D439+'Models training data'!$Y$4)</f>
        <v>7.5399552487860353</v>
      </c>
      <c r="AM439" s="41">
        <f>LN(E439+'Models training data'!$Y$5)</f>
        <v>5.926978974857998</v>
      </c>
      <c r="AN439" s="41">
        <f>LN(F439+'Models training data'!$Y$6)</f>
        <v>5.0060524929490002</v>
      </c>
      <c r="AO439" s="41">
        <f>LN(G439+'Models training data'!$Y$7)</f>
        <v>4.7881617173856892</v>
      </c>
      <c r="AP439" s="41">
        <f t="shared" si="154"/>
        <v>0</v>
      </c>
      <c r="AQ439" s="41">
        <f t="shared" si="168"/>
        <v>1</v>
      </c>
      <c r="AR439" s="41">
        <f t="shared" si="169"/>
        <v>82659.453487813618</v>
      </c>
      <c r="AS439" s="41">
        <f t="shared" si="170"/>
        <v>93716.183333982335</v>
      </c>
      <c r="AT439" s="41">
        <f t="shared" si="171"/>
        <v>11.435788348085119</v>
      </c>
      <c r="AU439" s="41">
        <f t="shared" si="172"/>
        <v>93976.791592417139</v>
      </c>
      <c r="AV439" s="41">
        <f t="shared" si="173"/>
        <v>11.439416413532822</v>
      </c>
      <c r="AW439" s="41">
        <f t="shared" si="174"/>
        <v>93353.43240528187</v>
      </c>
      <c r="AX439" s="41">
        <f t="shared" si="175"/>
        <v>11.430594278407321</v>
      </c>
      <c r="AY439" s="41">
        <f t="shared" si="176"/>
        <v>11.495617617962473</v>
      </c>
      <c r="AZ439" s="41">
        <f t="shared" si="177"/>
        <v>11.411585944275803</v>
      </c>
    </row>
    <row r="440" spans="2:52" x14ac:dyDescent="0.25">
      <c r="B440" s="41" t="str">
        <f t="shared" si="178"/>
        <v>PA</v>
      </c>
      <c r="C440" s="46">
        <v>45339</v>
      </c>
      <c r="D440" s="45">
        <v>1225.8773572720588</v>
      </c>
      <c r="E440" s="45">
        <v>255.93393679286413</v>
      </c>
      <c r="F440" s="45">
        <v>103.98306658303643</v>
      </c>
      <c r="G440" s="48">
        <v>69.205699522998458</v>
      </c>
      <c r="H440" s="44">
        <v>89743.208144751276</v>
      </c>
      <c r="I440" s="62">
        <f t="shared" si="155"/>
        <v>1655.0000601709578</v>
      </c>
      <c r="J440" s="41">
        <f t="shared" si="156"/>
        <v>2024</v>
      </c>
      <c r="K440" s="41">
        <f t="shared" si="157"/>
        <v>112</v>
      </c>
      <c r="L440" s="41">
        <f t="shared" si="158"/>
        <v>12544</v>
      </c>
      <c r="M440" s="41">
        <f t="shared" si="159"/>
        <v>9.4369977425901883</v>
      </c>
      <c r="N440" s="41">
        <f t="shared" si="160"/>
        <v>1</v>
      </c>
      <c r="O440" s="41">
        <f t="shared" si="161"/>
        <v>2</v>
      </c>
      <c r="P440" s="41">
        <f t="shared" si="162"/>
        <v>0</v>
      </c>
      <c r="Q440" s="41">
        <f t="shared" si="162"/>
        <v>1</v>
      </c>
      <c r="R440" s="41">
        <f t="shared" si="162"/>
        <v>0</v>
      </c>
      <c r="S440" s="41">
        <f t="shared" si="162"/>
        <v>0</v>
      </c>
      <c r="T440" s="41">
        <f t="shared" si="163"/>
        <v>0</v>
      </c>
      <c r="U440" s="41">
        <f t="shared" si="163"/>
        <v>0</v>
      </c>
      <c r="V440" s="41">
        <f t="shared" si="163"/>
        <v>0</v>
      </c>
      <c r="W440" s="41">
        <f t="shared" si="163"/>
        <v>0</v>
      </c>
      <c r="X440" s="41">
        <f t="shared" si="164"/>
        <v>0</v>
      </c>
      <c r="Y440" s="41">
        <f t="shared" si="164"/>
        <v>0</v>
      </c>
      <c r="Z440" s="41">
        <f t="shared" si="164"/>
        <v>0</v>
      </c>
      <c r="AA440" s="41">
        <f t="shared" si="164"/>
        <v>0</v>
      </c>
      <c r="AB440" s="41">
        <f t="shared" si="165"/>
        <v>0</v>
      </c>
      <c r="AC440" s="41">
        <f t="shared" si="165"/>
        <v>0</v>
      </c>
      <c r="AD440" s="41">
        <f t="shared" si="165"/>
        <v>0</v>
      </c>
      <c r="AE440" s="41">
        <f t="shared" si="165"/>
        <v>0</v>
      </c>
      <c r="AF440" s="41">
        <f t="shared" si="166"/>
        <v>1</v>
      </c>
      <c r="AG440" s="48">
        <v>1225.8773572720588</v>
      </c>
      <c r="AH440" s="48">
        <v>255.93393679286413</v>
      </c>
      <c r="AI440" s="48">
        <v>103.98306658303643</v>
      </c>
      <c r="AJ440" s="48">
        <v>69.205699522998458</v>
      </c>
      <c r="AK440" s="41">
        <f t="shared" si="167"/>
        <v>11.404707628219613</v>
      </c>
      <c r="AL440" s="41">
        <f>LN(D440+'Models training data'!$Y$4)</f>
        <v>7.3245454084805601</v>
      </c>
      <c r="AM440" s="41">
        <f>LN(E440+'Models training data'!$Y$5)</f>
        <v>5.7712729551339992</v>
      </c>
      <c r="AN440" s="41">
        <f>LN(F440+'Models training data'!$Y$6)</f>
        <v>5.0063698798815537</v>
      </c>
      <c r="AO440" s="41">
        <f>LN(G440+'Models training data'!$Y$7)</f>
        <v>4.7775182822187983</v>
      </c>
      <c r="AP440" s="41">
        <f t="shared" si="154"/>
        <v>0</v>
      </c>
      <c r="AQ440" s="41">
        <f t="shared" si="168"/>
        <v>1</v>
      </c>
      <c r="AR440" s="41">
        <f t="shared" si="169"/>
        <v>82635.063174729876</v>
      </c>
      <c r="AS440" s="41">
        <f t="shared" si="170"/>
        <v>93692.085943940634</v>
      </c>
      <c r="AT440" s="41">
        <f t="shared" si="171"/>
        <v>11.435530730820339</v>
      </c>
      <c r="AU440" s="41">
        <f t="shared" si="172"/>
        <v>94009.338835850271</v>
      </c>
      <c r="AV440" s="41">
        <f t="shared" si="173"/>
        <v>11.439970829779856</v>
      </c>
      <c r="AW440" s="41">
        <f t="shared" si="174"/>
        <v>93340.455581532951</v>
      </c>
      <c r="AX440" s="41">
        <f t="shared" si="175"/>
        <v>11.430444898932736</v>
      </c>
      <c r="AY440" s="41">
        <f t="shared" si="176"/>
        <v>11.481032505527455</v>
      </c>
      <c r="AZ440" s="41">
        <f t="shared" si="177"/>
        <v>11.401358596000227</v>
      </c>
    </row>
    <row r="441" spans="2:52" x14ac:dyDescent="0.25">
      <c r="B441" s="41" t="str">
        <f t="shared" si="178"/>
        <v>PA</v>
      </c>
      <c r="C441" s="46">
        <v>45346</v>
      </c>
      <c r="D441" s="45">
        <v>970.61415009044106</v>
      </c>
      <c r="E441" s="45">
        <v>229.90632043485297</v>
      </c>
      <c r="F441" s="45">
        <v>104.923701368387</v>
      </c>
      <c r="G441" s="48">
        <v>51.920569952299843</v>
      </c>
      <c r="H441" s="44">
        <v>87222.285498302488</v>
      </c>
      <c r="I441" s="62">
        <f t="shared" si="155"/>
        <v>1357.3647418459809</v>
      </c>
      <c r="J441" s="41">
        <f t="shared" si="156"/>
        <v>2024</v>
      </c>
      <c r="K441" s="41">
        <f t="shared" si="157"/>
        <v>113</v>
      </c>
      <c r="L441" s="41">
        <f t="shared" si="158"/>
        <v>12769</v>
      </c>
      <c r="M441" s="41">
        <f t="shared" si="159"/>
        <v>9.4547756374246816</v>
      </c>
      <c r="N441" s="41">
        <f t="shared" si="160"/>
        <v>1</v>
      </c>
      <c r="O441" s="41">
        <f t="shared" si="161"/>
        <v>2</v>
      </c>
      <c r="P441" s="41">
        <f t="shared" si="162"/>
        <v>0</v>
      </c>
      <c r="Q441" s="41">
        <f t="shared" si="162"/>
        <v>1</v>
      </c>
      <c r="R441" s="41">
        <f t="shared" si="162"/>
        <v>0</v>
      </c>
      <c r="S441" s="41">
        <f t="shared" si="162"/>
        <v>0</v>
      </c>
      <c r="T441" s="41">
        <f t="shared" si="163"/>
        <v>0</v>
      </c>
      <c r="U441" s="41">
        <f t="shared" si="163"/>
        <v>0</v>
      </c>
      <c r="V441" s="41">
        <f t="shared" si="163"/>
        <v>0</v>
      </c>
      <c r="W441" s="41">
        <f t="shared" si="163"/>
        <v>0</v>
      </c>
      <c r="X441" s="41">
        <f t="shared" si="164"/>
        <v>0</v>
      </c>
      <c r="Y441" s="41">
        <f t="shared" si="164"/>
        <v>0</v>
      </c>
      <c r="Z441" s="41">
        <f t="shared" si="164"/>
        <v>0</v>
      </c>
      <c r="AA441" s="41">
        <f t="shared" si="164"/>
        <v>0</v>
      </c>
      <c r="AB441" s="41">
        <f t="shared" si="165"/>
        <v>0</v>
      </c>
      <c r="AC441" s="41">
        <f t="shared" si="165"/>
        <v>0</v>
      </c>
      <c r="AD441" s="41">
        <f t="shared" si="165"/>
        <v>0</v>
      </c>
      <c r="AE441" s="41">
        <f t="shared" si="165"/>
        <v>0</v>
      </c>
      <c r="AF441" s="41">
        <f t="shared" si="166"/>
        <v>1</v>
      </c>
      <c r="AG441" s="48">
        <v>970.61415009044106</v>
      </c>
      <c r="AH441" s="48">
        <v>229.90632043485297</v>
      </c>
      <c r="AI441" s="48">
        <v>104.923701368387</v>
      </c>
      <c r="AJ441" s="48">
        <v>51.920569952299843</v>
      </c>
      <c r="AK441" s="41">
        <f t="shared" si="167"/>
        <v>11.376215144886308</v>
      </c>
      <c r="AL441" s="41">
        <f>LN(D441+'Models training data'!$Y$4)</f>
        <v>7.140311100493804</v>
      </c>
      <c r="AM441" s="41">
        <f>LN(E441+'Models training data'!$Y$5)</f>
        <v>5.6866987291126447</v>
      </c>
      <c r="AN441" s="41">
        <f>LN(F441+'Models training data'!$Y$6)</f>
        <v>5.0126478358880728</v>
      </c>
      <c r="AO441" s="41">
        <f>LN(G441+'Models training data'!$Y$7)</f>
        <v>4.6202952588463866</v>
      </c>
      <c r="AP441" s="41">
        <f t="shared" si="154"/>
        <v>0</v>
      </c>
      <c r="AQ441" s="41">
        <f t="shared" si="168"/>
        <v>1</v>
      </c>
      <c r="AR441" s="41">
        <f t="shared" si="169"/>
        <v>82610.672861646133</v>
      </c>
      <c r="AS441" s="41">
        <f t="shared" si="170"/>
        <v>93667.988553898933</v>
      </c>
      <c r="AT441" s="41">
        <f t="shared" si="171"/>
        <v>11.435273113555558</v>
      </c>
      <c r="AU441" s="41">
        <f t="shared" si="172"/>
        <v>94043.064777959196</v>
      </c>
      <c r="AV441" s="41">
        <f t="shared" si="173"/>
        <v>11.44054219122858</v>
      </c>
      <c r="AW441" s="41">
        <f t="shared" si="174"/>
        <v>93327.594108854319</v>
      </c>
      <c r="AX441" s="41">
        <f t="shared" si="175"/>
        <v>11.430296847293269</v>
      </c>
      <c r="AY441" s="41">
        <f t="shared" si="176"/>
        <v>11.469704438550666</v>
      </c>
      <c r="AZ441" s="41">
        <f t="shared" si="177"/>
        <v>11.376886254718467</v>
      </c>
    </row>
    <row r="442" spans="2:52" x14ac:dyDescent="0.25">
      <c r="B442" s="41" t="str">
        <f t="shared" si="178"/>
        <v>PA</v>
      </c>
      <c r="C442" s="46">
        <v>45353</v>
      </c>
      <c r="D442" s="45">
        <v>791.92990506330864</v>
      </c>
      <c r="E442" s="45">
        <v>217.91190577623161</v>
      </c>
      <c r="F442" s="45">
        <v>56.365078554128111</v>
      </c>
      <c r="G442" s="48">
        <v>50.192056995229983</v>
      </c>
      <c r="H442" s="44">
        <v>82111.904627077587</v>
      </c>
      <c r="I442" s="62">
        <f t="shared" si="155"/>
        <v>1116.3989463888984</v>
      </c>
      <c r="J442" s="41">
        <f t="shared" si="156"/>
        <v>2024</v>
      </c>
      <c r="K442" s="41">
        <f t="shared" si="157"/>
        <v>114</v>
      </c>
      <c r="L442" s="41">
        <f t="shared" si="158"/>
        <v>12996</v>
      </c>
      <c r="M442" s="41">
        <f t="shared" si="159"/>
        <v>9.4723968967889913</v>
      </c>
      <c r="N442" s="41">
        <f t="shared" si="160"/>
        <v>1</v>
      </c>
      <c r="O442" s="41">
        <f t="shared" si="161"/>
        <v>3</v>
      </c>
      <c r="P442" s="41">
        <f t="shared" si="162"/>
        <v>0</v>
      </c>
      <c r="Q442" s="41">
        <f t="shared" si="162"/>
        <v>0</v>
      </c>
      <c r="R442" s="41">
        <f t="shared" si="162"/>
        <v>1</v>
      </c>
      <c r="S442" s="41">
        <f t="shared" si="162"/>
        <v>0</v>
      </c>
      <c r="T442" s="41">
        <f t="shared" si="163"/>
        <v>0</v>
      </c>
      <c r="U442" s="41">
        <f t="shared" si="163"/>
        <v>0</v>
      </c>
      <c r="V442" s="41">
        <f t="shared" si="163"/>
        <v>0</v>
      </c>
      <c r="W442" s="41">
        <f t="shared" si="163"/>
        <v>0</v>
      </c>
      <c r="X442" s="41">
        <f t="shared" si="164"/>
        <v>0</v>
      </c>
      <c r="Y442" s="41">
        <f t="shared" si="164"/>
        <v>0</v>
      </c>
      <c r="Z442" s="41">
        <f t="shared" si="164"/>
        <v>0</v>
      </c>
      <c r="AA442" s="41">
        <f t="shared" si="164"/>
        <v>0</v>
      </c>
      <c r="AB442" s="41">
        <f t="shared" si="165"/>
        <v>0</v>
      </c>
      <c r="AC442" s="41">
        <f t="shared" si="165"/>
        <v>0</v>
      </c>
      <c r="AD442" s="41">
        <f t="shared" si="165"/>
        <v>0</v>
      </c>
      <c r="AE442" s="41">
        <f t="shared" si="165"/>
        <v>0</v>
      </c>
      <c r="AF442" s="41">
        <f t="shared" si="166"/>
        <v>1</v>
      </c>
      <c r="AG442" s="48">
        <v>791.92990506330864</v>
      </c>
      <c r="AH442" s="48">
        <v>217.91190577623161</v>
      </c>
      <c r="AI442" s="48">
        <v>56.365078554128111</v>
      </c>
      <c r="AJ442" s="48">
        <v>50.192056995229983</v>
      </c>
      <c r="AK442" s="41">
        <f t="shared" si="167"/>
        <v>11.31583828647665</v>
      </c>
      <c r="AL442" s="41">
        <f>LN(D442+'Models training data'!$Y$4)</f>
        <v>6.9876164035073609</v>
      </c>
      <c r="AM442" s="41">
        <f>LN(E442+'Models training data'!$Y$5)</f>
        <v>5.6451782806339654</v>
      </c>
      <c r="AN442" s="41">
        <f>LN(F442+'Models training data'!$Y$6)</f>
        <v>4.6224555538468426</v>
      </c>
      <c r="AO442" s="41">
        <f>LN(G442+'Models training data'!$Y$7)</f>
        <v>4.6031229980056496</v>
      </c>
      <c r="AP442" s="41">
        <f t="shared" si="154"/>
        <v>0</v>
      </c>
      <c r="AQ442" s="41">
        <f t="shared" si="168"/>
        <v>1</v>
      </c>
      <c r="AR442" s="41">
        <f t="shared" si="169"/>
        <v>81671.071676980922</v>
      </c>
      <c r="AS442" s="41">
        <f t="shared" si="170"/>
        <v>92726.280576585297</v>
      </c>
      <c r="AT442" s="41">
        <f t="shared" si="171"/>
        <v>11.424208228501056</v>
      </c>
      <c r="AU442" s="41">
        <f t="shared" si="172"/>
        <v>93116.363527643131</v>
      </c>
      <c r="AV442" s="41">
        <f t="shared" si="173"/>
        <v>11.429709593645033</v>
      </c>
      <c r="AW442" s="41">
        <f t="shared" si="174"/>
        <v>92567.882109239479</v>
      </c>
      <c r="AX442" s="41">
        <f t="shared" si="175"/>
        <v>11.421469183142587</v>
      </c>
      <c r="AY442" s="41">
        <f t="shared" si="176"/>
        <v>11.45981683723666</v>
      </c>
      <c r="AZ442" s="41">
        <f t="shared" si="177"/>
        <v>11.3377426941327</v>
      </c>
    </row>
    <row r="443" spans="2:52" x14ac:dyDescent="0.25">
      <c r="B443" s="41" t="str">
        <f t="shared" si="178"/>
        <v>PA</v>
      </c>
      <c r="C443" s="46">
        <v>45360</v>
      </c>
      <c r="D443" s="45">
        <v>666.85093354431592</v>
      </c>
      <c r="E443" s="45">
        <v>212.94428590250897</v>
      </c>
      <c r="F443" s="45">
        <v>51.967943356875118</v>
      </c>
      <c r="G443" s="48">
        <v>50.019205699522999</v>
      </c>
      <c r="H443" s="44">
        <v>81071.427883032913</v>
      </c>
      <c r="I443" s="62">
        <f t="shared" si="155"/>
        <v>981.78236850322298</v>
      </c>
      <c r="J443" s="41">
        <f t="shared" si="156"/>
        <v>2024</v>
      </c>
      <c r="K443" s="41">
        <f t="shared" si="157"/>
        <v>115</v>
      </c>
      <c r="L443" s="41">
        <f t="shared" si="158"/>
        <v>13225</v>
      </c>
      <c r="M443" s="41">
        <f t="shared" si="159"/>
        <v>9.4898642567265004</v>
      </c>
      <c r="N443" s="41">
        <f t="shared" si="160"/>
        <v>1</v>
      </c>
      <c r="O443" s="41">
        <f t="shared" si="161"/>
        <v>3</v>
      </c>
      <c r="P443" s="41">
        <f t="shared" si="162"/>
        <v>0</v>
      </c>
      <c r="Q443" s="41">
        <f t="shared" si="162"/>
        <v>0</v>
      </c>
      <c r="R443" s="41">
        <f t="shared" si="162"/>
        <v>1</v>
      </c>
      <c r="S443" s="41">
        <f t="shared" si="162"/>
        <v>0</v>
      </c>
      <c r="T443" s="41">
        <f t="shared" si="163"/>
        <v>0</v>
      </c>
      <c r="U443" s="41">
        <f t="shared" si="163"/>
        <v>0</v>
      </c>
      <c r="V443" s="41">
        <f t="shared" si="163"/>
        <v>0</v>
      </c>
      <c r="W443" s="41">
        <f t="shared" si="163"/>
        <v>0</v>
      </c>
      <c r="X443" s="41">
        <f t="shared" si="164"/>
        <v>0</v>
      </c>
      <c r="Y443" s="41">
        <f t="shared" si="164"/>
        <v>0</v>
      </c>
      <c r="Z443" s="41">
        <f t="shared" si="164"/>
        <v>0</v>
      </c>
      <c r="AA443" s="41">
        <f t="shared" si="164"/>
        <v>0</v>
      </c>
      <c r="AB443" s="41">
        <f t="shared" si="165"/>
        <v>0</v>
      </c>
      <c r="AC443" s="41">
        <f t="shared" si="165"/>
        <v>0</v>
      </c>
      <c r="AD443" s="41">
        <f t="shared" si="165"/>
        <v>0</v>
      </c>
      <c r="AE443" s="41">
        <f t="shared" si="165"/>
        <v>0</v>
      </c>
      <c r="AF443" s="41">
        <f t="shared" si="166"/>
        <v>1</v>
      </c>
      <c r="AG443" s="48">
        <v>666.85093354431592</v>
      </c>
      <c r="AH443" s="48">
        <v>212.94428590250897</v>
      </c>
      <c r="AI443" s="48">
        <v>51.967943356875118</v>
      </c>
      <c r="AJ443" s="48">
        <v>50.019205699522999</v>
      </c>
      <c r="AK443" s="41">
        <f t="shared" si="167"/>
        <v>11.303085870791158</v>
      </c>
      <c r="AL443" s="41">
        <f>LN(D443+'Models training data'!$Y$4)</f>
        <v>6.8649079688482813</v>
      </c>
      <c r="AM443" s="41">
        <f>LN(E443+'Models training data'!$Y$5)</f>
        <v>5.6274641651219248</v>
      </c>
      <c r="AN443" s="41">
        <f>LN(F443+'Models training data'!$Y$6)</f>
        <v>4.5782760309442692</v>
      </c>
      <c r="AO443" s="41">
        <f>LN(G443+'Models training data'!$Y$7)</f>
        <v>4.6013894410911957</v>
      </c>
      <c r="AP443" s="41">
        <f t="shared" si="154"/>
        <v>0</v>
      </c>
      <c r="AQ443" s="41">
        <f t="shared" si="168"/>
        <v>1</v>
      </c>
      <c r="AR443" s="41">
        <f t="shared" si="169"/>
        <v>81646.68136389718</v>
      </c>
      <c r="AS443" s="41">
        <f t="shared" si="170"/>
        <v>92702.183186543596</v>
      </c>
      <c r="AT443" s="41">
        <f t="shared" si="171"/>
        <v>11.423950611236275</v>
      </c>
      <c r="AU443" s="41">
        <f t="shared" si="172"/>
        <v>93152.446867103703</v>
      </c>
      <c r="AV443" s="41">
        <f t="shared" si="173"/>
        <v>11.430314845497138</v>
      </c>
      <c r="AW443" s="41">
        <f t="shared" si="174"/>
        <v>92555.245293986838</v>
      </c>
      <c r="AX443" s="41">
        <f t="shared" si="175"/>
        <v>11.421323717591125</v>
      </c>
      <c r="AY443" s="41">
        <f t="shared" si="176"/>
        <v>11.456064370739226</v>
      </c>
      <c r="AZ443" s="41">
        <f t="shared" si="177"/>
        <v>11.33181884693682</v>
      </c>
    </row>
    <row r="444" spans="2:52" x14ac:dyDescent="0.25">
      <c r="B444" s="41" t="str">
        <f t="shared" si="178"/>
        <v>PA</v>
      </c>
      <c r="C444" s="46">
        <v>45367</v>
      </c>
      <c r="D444" s="45">
        <v>579.29565348102119</v>
      </c>
      <c r="E444" s="45">
        <v>211.50035929579155</v>
      </c>
      <c r="F444" s="45">
        <v>51.991544192164426</v>
      </c>
      <c r="G444" s="48">
        <v>50.001920569952304</v>
      </c>
      <c r="H444" s="44">
        <v>80744.636909141773</v>
      </c>
      <c r="I444" s="62">
        <f t="shared" si="155"/>
        <v>892.78947753892942</v>
      </c>
      <c r="J444" s="41">
        <f t="shared" si="156"/>
        <v>2024</v>
      </c>
      <c r="K444" s="41">
        <f t="shared" si="157"/>
        <v>116</v>
      </c>
      <c r="L444" s="41">
        <f t="shared" si="158"/>
        <v>13456</v>
      </c>
      <c r="M444" s="41">
        <f t="shared" si="159"/>
        <v>9.507180382212729</v>
      </c>
      <c r="N444" s="41">
        <f t="shared" si="160"/>
        <v>1</v>
      </c>
      <c r="O444" s="41">
        <f t="shared" si="161"/>
        <v>3</v>
      </c>
      <c r="P444" s="41">
        <f t="shared" si="162"/>
        <v>0</v>
      </c>
      <c r="Q444" s="41">
        <f t="shared" si="162"/>
        <v>0</v>
      </c>
      <c r="R444" s="41">
        <f t="shared" si="162"/>
        <v>1</v>
      </c>
      <c r="S444" s="41">
        <f t="shared" si="162"/>
        <v>0</v>
      </c>
      <c r="T444" s="41">
        <f t="shared" si="163"/>
        <v>0</v>
      </c>
      <c r="U444" s="41">
        <f t="shared" si="163"/>
        <v>0</v>
      </c>
      <c r="V444" s="41">
        <f t="shared" si="163"/>
        <v>0</v>
      </c>
      <c r="W444" s="41">
        <f t="shared" si="163"/>
        <v>0</v>
      </c>
      <c r="X444" s="41">
        <f t="shared" si="164"/>
        <v>0</v>
      </c>
      <c r="Y444" s="41">
        <f t="shared" si="164"/>
        <v>0</v>
      </c>
      <c r="Z444" s="41">
        <f t="shared" si="164"/>
        <v>0</v>
      </c>
      <c r="AA444" s="41">
        <f t="shared" si="164"/>
        <v>0</v>
      </c>
      <c r="AB444" s="41">
        <f t="shared" si="165"/>
        <v>0</v>
      </c>
      <c r="AC444" s="41">
        <f t="shared" si="165"/>
        <v>0</v>
      </c>
      <c r="AD444" s="41">
        <f t="shared" si="165"/>
        <v>0</v>
      </c>
      <c r="AE444" s="41">
        <f t="shared" si="165"/>
        <v>0</v>
      </c>
      <c r="AF444" s="41">
        <f t="shared" si="166"/>
        <v>1</v>
      </c>
      <c r="AG444" s="48">
        <v>579.29565348102119</v>
      </c>
      <c r="AH444" s="48">
        <v>211.50035929579155</v>
      </c>
      <c r="AI444" s="48">
        <v>51.991544192164426</v>
      </c>
      <c r="AJ444" s="48">
        <v>50.001920569952304</v>
      </c>
      <c r="AK444" s="41">
        <f t="shared" si="167"/>
        <v>11.299046822893404</v>
      </c>
      <c r="AL444" s="41">
        <f>LN(D444+'Models training data'!$Y$4)</f>
        <v>6.7690704984723817</v>
      </c>
      <c r="AM444" s="41">
        <f>LN(E444+'Models training data'!$Y$5)</f>
        <v>5.6222558294068836</v>
      </c>
      <c r="AN444" s="41">
        <f>LN(F444+'Models training data'!$Y$6)</f>
        <v>4.5785184432803794</v>
      </c>
      <c r="AO444" s="41">
        <f>LN(G444+'Models training data'!$Y$7)</f>
        <v>4.6012159199979914</v>
      </c>
      <c r="AP444" s="41">
        <f t="shared" si="154"/>
        <v>0</v>
      </c>
      <c r="AQ444" s="41">
        <f t="shared" si="168"/>
        <v>1</v>
      </c>
      <c r="AR444" s="41">
        <f t="shared" si="169"/>
        <v>81622.291050813437</v>
      </c>
      <c r="AS444" s="41">
        <f t="shared" si="170"/>
        <v>92678.085796501895</v>
      </c>
      <c r="AT444" s="41">
        <f t="shared" si="171"/>
        <v>11.423692993971496</v>
      </c>
      <c r="AU444" s="41">
        <f t="shared" si="172"/>
        <v>93189.708905240099</v>
      </c>
      <c r="AV444" s="41">
        <f t="shared" si="173"/>
        <v>11.430937042550935</v>
      </c>
      <c r="AW444" s="41">
        <f t="shared" si="174"/>
        <v>92542.717889762978</v>
      </c>
      <c r="AX444" s="41">
        <f t="shared" si="175"/>
        <v>11.421179511497471</v>
      </c>
      <c r="AY444" s="41">
        <f t="shared" si="176"/>
        <v>11.4539484422199</v>
      </c>
      <c r="AZ444" s="41">
        <f t="shared" si="177"/>
        <v>11.330760868310401</v>
      </c>
    </row>
    <row r="445" spans="2:52" x14ac:dyDescent="0.25">
      <c r="B445" s="41" t="str">
        <f t="shared" si="178"/>
        <v>PA</v>
      </c>
      <c r="C445" s="46">
        <v>45374</v>
      </c>
      <c r="D445" s="45">
        <v>518.00695743671474</v>
      </c>
      <c r="E445" s="45">
        <v>211.82867815587826</v>
      </c>
      <c r="F445" s="45">
        <v>52.461851774258122</v>
      </c>
      <c r="G445" s="48">
        <v>50.000192056995232</v>
      </c>
      <c r="H445" s="44">
        <v>80577.724605535448</v>
      </c>
      <c r="I445" s="62">
        <f t="shared" si="155"/>
        <v>832.29767942384638</v>
      </c>
      <c r="J445" s="41">
        <f t="shared" si="156"/>
        <v>2024</v>
      </c>
      <c r="K445" s="41">
        <f t="shared" si="157"/>
        <v>117</v>
      </c>
      <c r="L445" s="41">
        <f t="shared" si="158"/>
        <v>13689</v>
      </c>
      <c r="M445" s="41">
        <f t="shared" si="159"/>
        <v>9.5243478695955126</v>
      </c>
      <c r="N445" s="41">
        <f t="shared" si="160"/>
        <v>1</v>
      </c>
      <c r="O445" s="41">
        <f t="shared" si="161"/>
        <v>3</v>
      </c>
      <c r="P445" s="41">
        <f t="shared" si="162"/>
        <v>0</v>
      </c>
      <c r="Q445" s="41">
        <f t="shared" si="162"/>
        <v>0</v>
      </c>
      <c r="R445" s="41">
        <f t="shared" si="162"/>
        <v>1</v>
      </c>
      <c r="S445" s="41">
        <f t="shared" si="162"/>
        <v>0</v>
      </c>
      <c r="T445" s="41">
        <f t="shared" si="163"/>
        <v>0</v>
      </c>
      <c r="U445" s="41">
        <f t="shared" si="163"/>
        <v>0</v>
      </c>
      <c r="V445" s="41">
        <f t="shared" si="163"/>
        <v>0</v>
      </c>
      <c r="W445" s="41">
        <f t="shared" si="163"/>
        <v>0</v>
      </c>
      <c r="X445" s="41">
        <f t="shared" si="164"/>
        <v>0</v>
      </c>
      <c r="Y445" s="41">
        <f t="shared" si="164"/>
        <v>0</v>
      </c>
      <c r="Z445" s="41">
        <f t="shared" si="164"/>
        <v>0</v>
      </c>
      <c r="AA445" s="41">
        <f t="shared" si="164"/>
        <v>0</v>
      </c>
      <c r="AB445" s="41">
        <f t="shared" si="165"/>
        <v>0</v>
      </c>
      <c r="AC445" s="41">
        <f t="shared" si="165"/>
        <v>0</v>
      </c>
      <c r="AD445" s="41">
        <f t="shared" si="165"/>
        <v>0</v>
      </c>
      <c r="AE445" s="41">
        <f t="shared" si="165"/>
        <v>0</v>
      </c>
      <c r="AF445" s="41">
        <f t="shared" si="166"/>
        <v>1</v>
      </c>
      <c r="AG445" s="48">
        <v>518.00695743671474</v>
      </c>
      <c r="AH445" s="48">
        <v>211.82867815587826</v>
      </c>
      <c r="AI445" s="48">
        <v>52.461851774258122</v>
      </c>
      <c r="AJ445" s="48">
        <v>50.000192056995232</v>
      </c>
      <c r="AK445" s="41">
        <f t="shared" si="167"/>
        <v>11.296977520639219</v>
      </c>
      <c r="AL445" s="41">
        <f>LN(D445+'Models training data'!$Y$4)</f>
        <v>6.6960630212261352</v>
      </c>
      <c r="AM445" s="41">
        <f>LN(E445+'Models training data'!$Y$5)</f>
        <v>5.6234424815965518</v>
      </c>
      <c r="AN445" s="41">
        <f>LN(F445+'Models training data'!$Y$6)</f>
        <v>4.5833369220033191</v>
      </c>
      <c r="AO445" s="41">
        <f>LN(G445+'Models training data'!$Y$7)</f>
        <v>4.6011985662325294</v>
      </c>
      <c r="AP445" s="41">
        <f t="shared" si="154"/>
        <v>0</v>
      </c>
      <c r="AQ445" s="41">
        <f t="shared" si="168"/>
        <v>1</v>
      </c>
      <c r="AR445" s="41">
        <f t="shared" si="169"/>
        <v>81597.900737729695</v>
      </c>
      <c r="AS445" s="41">
        <f t="shared" si="170"/>
        <v>92653.988406460194</v>
      </c>
      <c r="AT445" s="41">
        <f t="shared" si="171"/>
        <v>11.423435376706715</v>
      </c>
      <c r="AU445" s="41">
        <f t="shared" si="172"/>
        <v>93228.149642052318</v>
      </c>
      <c r="AV445" s="41">
        <f t="shared" si="173"/>
        <v>11.431576184806422</v>
      </c>
      <c r="AW445" s="41">
        <f t="shared" si="174"/>
        <v>92530.298018232061</v>
      </c>
      <c r="AX445" s="41">
        <f t="shared" si="175"/>
        <v>11.421036543239628</v>
      </c>
      <c r="AY445" s="41">
        <f t="shared" si="176"/>
        <v>11.452644621190865</v>
      </c>
      <c r="AZ445" s="41">
        <f t="shared" si="177"/>
        <v>11.3306349023498</v>
      </c>
    </row>
    <row r="446" spans="2:52" x14ac:dyDescent="0.25">
      <c r="B446" s="41" t="str">
        <f t="shared" si="178"/>
        <v>PA</v>
      </c>
      <c r="C446" s="46">
        <v>45381</v>
      </c>
      <c r="D446" s="45">
        <v>475.10487020570025</v>
      </c>
      <c r="E446" s="45">
        <v>211.99283758592162</v>
      </c>
      <c r="F446" s="45">
        <v>50.246185177425815</v>
      </c>
      <c r="G446" s="48">
        <v>50.000019205699523</v>
      </c>
      <c r="H446" s="44">
        <v>80108.378524391796</v>
      </c>
      <c r="I446" s="62">
        <f t="shared" si="155"/>
        <v>787.34391217474717</v>
      </c>
      <c r="J446" s="41">
        <f t="shared" si="156"/>
        <v>2024</v>
      </c>
      <c r="K446" s="41">
        <f t="shared" si="157"/>
        <v>118</v>
      </c>
      <c r="L446" s="41">
        <f t="shared" si="158"/>
        <v>13924</v>
      </c>
      <c r="M446" s="41">
        <f t="shared" si="159"/>
        <v>9.5413692489313302</v>
      </c>
      <c r="N446" s="41">
        <f t="shared" si="160"/>
        <v>1</v>
      </c>
      <c r="O446" s="41">
        <f t="shared" si="161"/>
        <v>3</v>
      </c>
      <c r="P446" s="41">
        <f t="shared" si="162"/>
        <v>0</v>
      </c>
      <c r="Q446" s="41">
        <f t="shared" si="162"/>
        <v>0</v>
      </c>
      <c r="R446" s="41">
        <f t="shared" si="162"/>
        <v>1</v>
      </c>
      <c r="S446" s="41">
        <f t="shared" si="162"/>
        <v>0</v>
      </c>
      <c r="T446" s="41">
        <f t="shared" si="163"/>
        <v>0</v>
      </c>
      <c r="U446" s="41">
        <f t="shared" si="163"/>
        <v>0</v>
      </c>
      <c r="V446" s="41">
        <f t="shared" si="163"/>
        <v>0</v>
      </c>
      <c r="W446" s="41">
        <f t="shared" si="163"/>
        <v>0</v>
      </c>
      <c r="X446" s="41">
        <f t="shared" si="164"/>
        <v>0</v>
      </c>
      <c r="Y446" s="41">
        <f t="shared" si="164"/>
        <v>0</v>
      </c>
      <c r="Z446" s="41">
        <f t="shared" si="164"/>
        <v>0</v>
      </c>
      <c r="AA446" s="41">
        <f t="shared" si="164"/>
        <v>0</v>
      </c>
      <c r="AB446" s="41">
        <f t="shared" si="165"/>
        <v>0</v>
      </c>
      <c r="AC446" s="41">
        <f t="shared" si="165"/>
        <v>0</v>
      </c>
      <c r="AD446" s="41">
        <f t="shared" si="165"/>
        <v>0</v>
      </c>
      <c r="AE446" s="41">
        <f t="shared" si="165"/>
        <v>0</v>
      </c>
      <c r="AF446" s="41">
        <f t="shared" si="166"/>
        <v>1</v>
      </c>
      <c r="AG446" s="48">
        <v>475.10487020570025</v>
      </c>
      <c r="AH446" s="48">
        <v>211.99283758592162</v>
      </c>
      <c r="AI446" s="48">
        <v>50.246185177425815</v>
      </c>
      <c r="AJ446" s="48">
        <v>50.000019205699523</v>
      </c>
      <c r="AK446" s="41">
        <f t="shared" si="167"/>
        <v>11.29113572839006</v>
      </c>
      <c r="AL446" s="41">
        <f>LN(D446+'Models training data'!$Y$4)</f>
        <v>6.6415888771771421</v>
      </c>
      <c r="AM446" s="41">
        <f>LN(E446+'Models training data'!$Y$5)</f>
        <v>5.6240352800550077</v>
      </c>
      <c r="AN446" s="41">
        <f>LN(F446+'Models training data'!$Y$6)</f>
        <v>4.5604308312887891</v>
      </c>
      <c r="AO446" s="41">
        <f>LN(G446+'Models training data'!$Y$7)</f>
        <v>4.6011968308394193</v>
      </c>
      <c r="AP446" s="41">
        <f t="shared" si="154"/>
        <v>0</v>
      </c>
      <c r="AQ446" s="41">
        <f t="shared" si="168"/>
        <v>1</v>
      </c>
      <c r="AR446" s="41">
        <f t="shared" si="169"/>
        <v>81573.510424645952</v>
      </c>
      <c r="AS446" s="41">
        <f t="shared" si="170"/>
        <v>92629.891016418493</v>
      </c>
      <c r="AT446" s="41">
        <f t="shared" si="171"/>
        <v>11.423177759441936</v>
      </c>
      <c r="AU446" s="41">
        <f t="shared" si="172"/>
        <v>93267.769077540361</v>
      </c>
      <c r="AV446" s="41">
        <f t="shared" si="173"/>
        <v>11.432232272263601</v>
      </c>
      <c r="AW446" s="41">
        <f t="shared" si="174"/>
        <v>92517.98384901695</v>
      </c>
      <c r="AX446" s="41">
        <f t="shared" si="175"/>
        <v>11.420894791747669</v>
      </c>
      <c r="AY446" s="41">
        <f t="shared" si="176"/>
        <v>11.451471437773446</v>
      </c>
      <c r="AZ446" s="41">
        <f t="shared" si="177"/>
        <v>11.32827564514306</v>
      </c>
    </row>
    <row r="447" spans="2:52" x14ac:dyDescent="0.25">
      <c r="B447" s="41" t="str">
        <f t="shared" si="178"/>
        <v>PA</v>
      </c>
      <c r="C447" s="46">
        <v>45388</v>
      </c>
      <c r="D447" s="45">
        <v>445.07340914399015</v>
      </c>
      <c r="E447" s="45">
        <v>155.99641879296081</v>
      </c>
      <c r="F447" s="45">
        <v>50.024618517742582</v>
      </c>
      <c r="G447" s="48">
        <v>50.00000192056995</v>
      </c>
      <c r="H447" s="44">
        <v>78723.47843583877</v>
      </c>
      <c r="I447" s="62">
        <f t="shared" si="155"/>
        <v>701.0944483752636</v>
      </c>
      <c r="J447" s="41">
        <f t="shared" si="156"/>
        <v>2024</v>
      </c>
      <c r="K447" s="41">
        <f t="shared" si="157"/>
        <v>119</v>
      </c>
      <c r="L447" s="41">
        <f t="shared" si="158"/>
        <v>14161</v>
      </c>
      <c r="M447" s="41">
        <f t="shared" si="159"/>
        <v>9.5582469862230592</v>
      </c>
      <c r="N447" s="41">
        <f t="shared" si="160"/>
        <v>1</v>
      </c>
      <c r="O447" s="41">
        <f t="shared" si="161"/>
        <v>4</v>
      </c>
      <c r="P447" s="41">
        <f t="shared" si="162"/>
        <v>0</v>
      </c>
      <c r="Q447" s="41">
        <f t="shared" si="162"/>
        <v>0</v>
      </c>
      <c r="R447" s="41">
        <f t="shared" si="162"/>
        <v>0</v>
      </c>
      <c r="S447" s="41">
        <f t="shared" si="162"/>
        <v>1</v>
      </c>
      <c r="T447" s="41">
        <f t="shared" si="163"/>
        <v>0</v>
      </c>
      <c r="U447" s="41">
        <f t="shared" si="163"/>
        <v>0</v>
      </c>
      <c r="V447" s="41">
        <f t="shared" si="163"/>
        <v>0</v>
      </c>
      <c r="W447" s="41">
        <f t="shared" si="163"/>
        <v>0</v>
      </c>
      <c r="X447" s="41">
        <f t="shared" si="164"/>
        <v>0</v>
      </c>
      <c r="Y447" s="41">
        <f t="shared" si="164"/>
        <v>0</v>
      </c>
      <c r="Z447" s="41">
        <f t="shared" si="164"/>
        <v>0</v>
      </c>
      <c r="AA447" s="41">
        <f t="shared" si="164"/>
        <v>0</v>
      </c>
      <c r="AB447" s="41">
        <f t="shared" si="165"/>
        <v>0</v>
      </c>
      <c r="AC447" s="41">
        <f t="shared" si="165"/>
        <v>0</v>
      </c>
      <c r="AD447" s="41">
        <f t="shared" si="165"/>
        <v>0</v>
      </c>
      <c r="AE447" s="41">
        <f t="shared" si="165"/>
        <v>0</v>
      </c>
      <c r="AF447" s="41">
        <f t="shared" si="166"/>
        <v>1</v>
      </c>
      <c r="AG447" s="48">
        <v>445.07340914399015</v>
      </c>
      <c r="AH447" s="48">
        <v>155.99641879296081</v>
      </c>
      <c r="AI447" s="48">
        <v>50.024618517742582</v>
      </c>
      <c r="AJ447" s="48">
        <v>50.00000192056995</v>
      </c>
      <c r="AK447" s="41">
        <f t="shared" si="167"/>
        <v>11.273696718197037</v>
      </c>
      <c r="AL447" s="41">
        <f>LN(D447+'Models training data'!$Y$4)</f>
        <v>6.6016106715753073</v>
      </c>
      <c r="AM447" s="41">
        <f>LN(E447+'Models training data'!$Y$5)</f>
        <v>5.3982011831851846</v>
      </c>
      <c r="AN447" s="41">
        <f>LN(F447+'Models training data'!$Y$6)</f>
        <v>4.5581110978033816</v>
      </c>
      <c r="AO447" s="41">
        <f>LN(G447+'Models training data'!$Y$7)</f>
        <v>4.6011966572999432</v>
      </c>
      <c r="AP447" s="41">
        <f t="shared" si="154"/>
        <v>0</v>
      </c>
      <c r="AQ447" s="41">
        <f t="shared" si="168"/>
        <v>1</v>
      </c>
      <c r="AR447" s="41">
        <f t="shared" si="169"/>
        <v>81180.803405372833</v>
      </c>
      <c r="AS447" s="41">
        <f t="shared" si="170"/>
        <v>92238.432943742126</v>
      </c>
      <c r="AT447" s="41">
        <f t="shared" si="171"/>
        <v>11.419767423438453</v>
      </c>
      <c r="AU447" s="41">
        <f t="shared" si="172"/>
        <v>93030.13878236874</v>
      </c>
      <c r="AV447" s="41">
        <f t="shared" si="173"/>
        <v>11.431023584470418</v>
      </c>
      <c r="AW447" s="41">
        <f t="shared" si="174"/>
        <v>92230.414690260455</v>
      </c>
      <c r="AX447" s="41">
        <f t="shared" si="175"/>
        <v>11.418596036667832</v>
      </c>
      <c r="AY447" s="41">
        <f t="shared" si="176"/>
        <v>11.443883967905785</v>
      </c>
      <c r="AZ447" s="41">
        <f t="shared" si="177"/>
        <v>11.317844616513032</v>
      </c>
    </row>
    <row r="448" spans="2:52" x14ac:dyDescent="0.25">
      <c r="B448" s="41" t="str">
        <f t="shared" si="178"/>
        <v>PA</v>
      </c>
      <c r="C448" s="46">
        <v>45395</v>
      </c>
      <c r="D448" s="45">
        <v>424.05138640079315</v>
      </c>
      <c r="E448" s="45">
        <v>128.46323515807489</v>
      </c>
      <c r="F448" s="45">
        <v>50.002461851774257</v>
      </c>
      <c r="G448" s="48">
        <v>54.500000192057001</v>
      </c>
      <c r="H448" s="44">
        <v>78346.563230838452</v>
      </c>
      <c r="I448" s="62">
        <f t="shared" si="155"/>
        <v>657.01708360269924</v>
      </c>
      <c r="J448" s="41">
        <f t="shared" si="156"/>
        <v>2024</v>
      </c>
      <c r="K448" s="41">
        <f t="shared" si="157"/>
        <v>120</v>
      </c>
      <c r="L448" s="41">
        <f t="shared" si="158"/>
        <v>14400</v>
      </c>
      <c r="M448" s="41">
        <f t="shared" si="159"/>
        <v>9.5749834855640916</v>
      </c>
      <c r="N448" s="41">
        <f t="shared" si="160"/>
        <v>1</v>
      </c>
      <c r="O448" s="41">
        <f t="shared" si="161"/>
        <v>4</v>
      </c>
      <c r="P448" s="41">
        <f t="shared" si="162"/>
        <v>0</v>
      </c>
      <c r="Q448" s="41">
        <f t="shared" si="162"/>
        <v>0</v>
      </c>
      <c r="R448" s="41">
        <f t="shared" si="162"/>
        <v>0</v>
      </c>
      <c r="S448" s="41">
        <f t="shared" si="162"/>
        <v>1</v>
      </c>
      <c r="T448" s="41">
        <f t="shared" si="163"/>
        <v>0</v>
      </c>
      <c r="U448" s="41">
        <f t="shared" si="163"/>
        <v>0</v>
      </c>
      <c r="V448" s="41">
        <f t="shared" si="163"/>
        <v>0</v>
      </c>
      <c r="W448" s="41">
        <f t="shared" si="163"/>
        <v>0</v>
      </c>
      <c r="X448" s="41">
        <f t="shared" si="164"/>
        <v>0</v>
      </c>
      <c r="Y448" s="41">
        <f t="shared" si="164"/>
        <v>0</v>
      </c>
      <c r="Z448" s="41">
        <f t="shared" si="164"/>
        <v>0</v>
      </c>
      <c r="AA448" s="41">
        <f t="shared" si="164"/>
        <v>0</v>
      </c>
      <c r="AB448" s="41">
        <f t="shared" si="165"/>
        <v>0</v>
      </c>
      <c r="AC448" s="41">
        <f t="shared" si="165"/>
        <v>0</v>
      </c>
      <c r="AD448" s="41">
        <f t="shared" si="165"/>
        <v>0</v>
      </c>
      <c r="AE448" s="41">
        <f t="shared" si="165"/>
        <v>0</v>
      </c>
      <c r="AF448" s="41">
        <f t="shared" si="166"/>
        <v>1</v>
      </c>
      <c r="AG448" s="48">
        <v>424.05138640079315</v>
      </c>
      <c r="AH448" s="48">
        <v>128.46323515807489</v>
      </c>
      <c r="AI448" s="48">
        <v>50.002461851774257</v>
      </c>
      <c r="AJ448" s="48">
        <v>54.500000192057001</v>
      </c>
      <c r="AK448" s="41">
        <f t="shared" si="167"/>
        <v>11.268897382506061</v>
      </c>
      <c r="AL448" s="41">
        <f>LN(D448+'Models training data'!$Y$4)</f>
        <v>6.5726434809779759</v>
      </c>
      <c r="AM448" s="41">
        <f>LN(E448+'Models training data'!$Y$5)</f>
        <v>5.2651499641666542</v>
      </c>
      <c r="AN448" s="41">
        <f>LN(F448+'Models training data'!$Y$6)</f>
        <v>4.5578788282160074</v>
      </c>
      <c r="AO448" s="41">
        <f>LN(G448+'Models training data'!$Y$7)</f>
        <v>4.6453849607118025</v>
      </c>
      <c r="AP448" s="41">
        <f t="shared" si="154"/>
        <v>0</v>
      </c>
      <c r="AQ448" s="41">
        <f t="shared" si="168"/>
        <v>1</v>
      </c>
      <c r="AR448" s="41">
        <f t="shared" si="169"/>
        <v>81156.413092289091</v>
      </c>
      <c r="AS448" s="41">
        <f t="shared" si="170"/>
        <v>92214.335553700424</v>
      </c>
      <c r="AT448" s="41">
        <f t="shared" si="171"/>
        <v>11.419509806173673</v>
      </c>
      <c r="AU448" s="41">
        <f t="shared" si="172"/>
        <v>93072.1156152084</v>
      </c>
      <c r="AV448" s="41">
        <f t="shared" si="173"/>
        <v>11.431713562330978</v>
      </c>
      <c r="AW448" s="41">
        <f t="shared" si="174"/>
        <v>92218.306618353468</v>
      </c>
      <c r="AX448" s="41">
        <f t="shared" si="175"/>
        <v>11.418456657613705</v>
      </c>
      <c r="AY448" s="41">
        <f t="shared" si="176"/>
        <v>11.440699429201333</v>
      </c>
      <c r="AZ448" s="41">
        <f t="shared" si="177"/>
        <v>11.317299130518425</v>
      </c>
    </row>
    <row r="449" spans="2:52" x14ac:dyDescent="0.25">
      <c r="B449" s="41" t="str">
        <f t="shared" si="178"/>
        <v>PA</v>
      </c>
      <c r="C449" s="46">
        <v>45402</v>
      </c>
      <c r="D449" s="45">
        <v>409.3359704805552</v>
      </c>
      <c r="E449" s="45">
        <v>115.2012935982479</v>
      </c>
      <c r="F449" s="45">
        <v>50.000246185177424</v>
      </c>
      <c r="G449" s="48">
        <v>59.90000001920572</v>
      </c>
      <c r="H449" s="44">
        <v>78390.371200037305</v>
      </c>
      <c r="I449" s="62">
        <f t="shared" si="155"/>
        <v>634.43751028318616</v>
      </c>
      <c r="J449" s="41">
        <f t="shared" si="156"/>
        <v>2024</v>
      </c>
      <c r="K449" s="41">
        <f t="shared" si="157"/>
        <v>121</v>
      </c>
      <c r="L449" s="41">
        <f t="shared" si="158"/>
        <v>14641</v>
      </c>
      <c r="M449" s="41">
        <f t="shared" si="159"/>
        <v>9.5915810911934827</v>
      </c>
      <c r="N449" s="41">
        <f t="shared" si="160"/>
        <v>1</v>
      </c>
      <c r="O449" s="41">
        <f t="shared" si="161"/>
        <v>4</v>
      </c>
      <c r="P449" s="41">
        <f t="shared" si="162"/>
        <v>0</v>
      </c>
      <c r="Q449" s="41">
        <f t="shared" si="162"/>
        <v>0</v>
      </c>
      <c r="R449" s="41">
        <f t="shared" si="162"/>
        <v>0</v>
      </c>
      <c r="S449" s="41">
        <f t="shared" si="162"/>
        <v>1</v>
      </c>
      <c r="T449" s="41">
        <f t="shared" si="163"/>
        <v>0</v>
      </c>
      <c r="U449" s="41">
        <f t="shared" si="163"/>
        <v>0</v>
      </c>
      <c r="V449" s="41">
        <f t="shared" si="163"/>
        <v>0</v>
      </c>
      <c r="W449" s="41">
        <f t="shared" si="163"/>
        <v>0</v>
      </c>
      <c r="X449" s="41">
        <f t="shared" si="164"/>
        <v>0</v>
      </c>
      <c r="Y449" s="41">
        <f t="shared" si="164"/>
        <v>0</v>
      </c>
      <c r="Z449" s="41">
        <f t="shared" si="164"/>
        <v>0</v>
      </c>
      <c r="AA449" s="41">
        <f t="shared" si="164"/>
        <v>0</v>
      </c>
      <c r="AB449" s="41">
        <f t="shared" si="165"/>
        <v>0</v>
      </c>
      <c r="AC449" s="41">
        <f t="shared" si="165"/>
        <v>0</v>
      </c>
      <c r="AD449" s="41">
        <f t="shared" si="165"/>
        <v>0</v>
      </c>
      <c r="AE449" s="41">
        <f t="shared" si="165"/>
        <v>0</v>
      </c>
      <c r="AF449" s="41">
        <f t="shared" si="166"/>
        <v>1</v>
      </c>
      <c r="AG449" s="48">
        <v>409.3359704805552</v>
      </c>
      <c r="AH449" s="48">
        <v>115.2012935982479</v>
      </c>
      <c r="AI449" s="48">
        <v>50.000246185177424</v>
      </c>
      <c r="AJ449" s="48">
        <v>59.90000001920572</v>
      </c>
      <c r="AK449" s="41">
        <f t="shared" si="167"/>
        <v>11.269456382469903</v>
      </c>
      <c r="AL449" s="41">
        <f>LN(D449+'Models training data'!$Y$4)</f>
        <v>6.5518553225661709</v>
      </c>
      <c r="AM449" s="41">
        <f>LN(E449+'Models training data'!$Y$5)</f>
        <v>5.1941415900174901</v>
      </c>
      <c r="AN449" s="41">
        <f>LN(F449+'Models training data'!$Y$6)</f>
        <v>4.557855598289791</v>
      </c>
      <c r="AO449" s="41">
        <f>LN(G449+'Models training data'!$Y$7)</f>
        <v>4.695955906132423</v>
      </c>
      <c r="AP449" s="41">
        <f t="shared" si="154"/>
        <v>0</v>
      </c>
      <c r="AQ449" s="41">
        <f t="shared" si="168"/>
        <v>1</v>
      </c>
      <c r="AR449" s="41">
        <f t="shared" si="169"/>
        <v>81132.022779205348</v>
      </c>
      <c r="AS449" s="41">
        <f t="shared" si="170"/>
        <v>92190.238163658723</v>
      </c>
      <c r="AT449" s="41">
        <f t="shared" si="171"/>
        <v>11.419252188908892</v>
      </c>
      <c r="AU449" s="41">
        <f t="shared" si="172"/>
        <v>93115.271146723913</v>
      </c>
      <c r="AV449" s="41">
        <f t="shared" si="173"/>
        <v>11.432420485393228</v>
      </c>
      <c r="AW449" s="41">
        <f t="shared" si="174"/>
        <v>92206.299029529226</v>
      </c>
      <c r="AX449" s="41">
        <f t="shared" si="175"/>
        <v>11.418318435245558</v>
      </c>
      <c r="AY449" s="41">
        <f t="shared" si="176"/>
        <v>11.439536792782127</v>
      </c>
      <c r="AZ449" s="41">
        <f t="shared" si="177"/>
        <v>11.320389730991543</v>
      </c>
    </row>
    <row r="450" spans="2:52" x14ac:dyDescent="0.25">
      <c r="B450" s="41" t="str">
        <f t="shared" si="178"/>
        <v>PA</v>
      </c>
      <c r="C450" s="46">
        <v>45409</v>
      </c>
      <c r="D450" s="45">
        <v>399.03517933638864</v>
      </c>
      <c r="E450" s="45">
        <v>109.0800195785265</v>
      </c>
      <c r="F450" s="45">
        <v>50.000024618517742</v>
      </c>
      <c r="G450" s="48">
        <v>65.885000001920602</v>
      </c>
      <c r="H450" s="44">
        <v>78678.588419984095</v>
      </c>
      <c r="I450" s="62">
        <f t="shared" si="155"/>
        <v>624.00022353535348</v>
      </c>
      <c r="J450" s="41">
        <f t="shared" si="156"/>
        <v>2024</v>
      </c>
      <c r="K450" s="41">
        <f t="shared" si="157"/>
        <v>122</v>
      </c>
      <c r="L450" s="41">
        <f t="shared" si="158"/>
        <v>14884</v>
      </c>
      <c r="M450" s="41">
        <f t="shared" si="159"/>
        <v>9.6080420894665135</v>
      </c>
      <c r="N450" s="41">
        <f t="shared" si="160"/>
        <v>1</v>
      </c>
      <c r="O450" s="41">
        <f t="shared" si="161"/>
        <v>4</v>
      </c>
      <c r="P450" s="41">
        <f t="shared" si="162"/>
        <v>0</v>
      </c>
      <c r="Q450" s="41">
        <f t="shared" si="162"/>
        <v>0</v>
      </c>
      <c r="R450" s="41">
        <f t="shared" si="162"/>
        <v>0</v>
      </c>
      <c r="S450" s="41">
        <f t="shared" si="162"/>
        <v>1</v>
      </c>
      <c r="T450" s="41">
        <f t="shared" si="163"/>
        <v>0</v>
      </c>
      <c r="U450" s="41">
        <f t="shared" si="163"/>
        <v>0</v>
      </c>
      <c r="V450" s="41">
        <f t="shared" si="163"/>
        <v>0</v>
      </c>
      <c r="W450" s="41">
        <f t="shared" si="163"/>
        <v>0</v>
      </c>
      <c r="X450" s="41">
        <f t="shared" si="164"/>
        <v>0</v>
      </c>
      <c r="Y450" s="41">
        <f t="shared" si="164"/>
        <v>0</v>
      </c>
      <c r="Z450" s="41">
        <f t="shared" si="164"/>
        <v>0</v>
      </c>
      <c r="AA450" s="41">
        <f t="shared" si="164"/>
        <v>0</v>
      </c>
      <c r="AB450" s="41">
        <f t="shared" si="165"/>
        <v>0</v>
      </c>
      <c r="AC450" s="41">
        <f t="shared" si="165"/>
        <v>0</v>
      </c>
      <c r="AD450" s="41">
        <f t="shared" si="165"/>
        <v>0</v>
      </c>
      <c r="AE450" s="41">
        <f t="shared" si="165"/>
        <v>0</v>
      </c>
      <c r="AF450" s="41">
        <f t="shared" si="166"/>
        <v>1</v>
      </c>
      <c r="AG450" s="48">
        <v>399.03517933638864</v>
      </c>
      <c r="AH450" s="48">
        <v>109.0800195785265</v>
      </c>
      <c r="AI450" s="48">
        <v>50.000024618517742</v>
      </c>
      <c r="AJ450" s="48">
        <v>65.885000001920602</v>
      </c>
      <c r="AK450" s="41">
        <f t="shared" si="167"/>
        <v>11.273126331569106</v>
      </c>
      <c r="AL450" s="41">
        <f>LN(D450+'Models training data'!$Y$4)</f>
        <v>6.5370421309126332</v>
      </c>
      <c r="AM450" s="41">
        <f>LN(E450+'Models training data'!$Y$5)</f>
        <v>5.1595845005289185</v>
      </c>
      <c r="AN450" s="41">
        <f>LN(F450+'Models training data'!$Y$6)</f>
        <v>4.5578532752674894</v>
      </c>
      <c r="AO450" s="41">
        <f>LN(G450+'Models training data'!$Y$7)</f>
        <v>4.7491703830811351</v>
      </c>
      <c r="AP450" s="41">
        <f t="shared" si="154"/>
        <v>0</v>
      </c>
      <c r="AQ450" s="41">
        <f t="shared" si="168"/>
        <v>1</v>
      </c>
      <c r="AR450" s="41">
        <f t="shared" si="169"/>
        <v>81107.632466121606</v>
      </c>
      <c r="AS450" s="41">
        <f t="shared" si="170"/>
        <v>92166.140773617022</v>
      </c>
      <c r="AT450" s="41">
        <f t="shared" si="171"/>
        <v>11.418994571644113</v>
      </c>
      <c r="AU450" s="41">
        <f t="shared" si="172"/>
        <v>93159.60537691522</v>
      </c>
      <c r="AV450" s="41">
        <f t="shared" si="173"/>
        <v>11.43314435365717</v>
      </c>
      <c r="AW450" s="41">
        <f t="shared" si="174"/>
        <v>92194.390269716969</v>
      </c>
      <c r="AX450" s="41">
        <f t="shared" si="175"/>
        <v>11.418181350522968</v>
      </c>
      <c r="AY450" s="41">
        <f t="shared" si="176"/>
        <v>11.439433140898322</v>
      </c>
      <c r="AZ450" s="41">
        <f t="shared" si="177"/>
        <v>11.325482229831717</v>
      </c>
    </row>
    <row r="451" spans="2:52" x14ac:dyDescent="0.25">
      <c r="B451" s="41" t="str">
        <f t="shared" si="178"/>
        <v>PA</v>
      </c>
      <c r="C451" s="46">
        <v>45416</v>
      </c>
      <c r="D451" s="45">
        <v>526.86853028444625</v>
      </c>
      <c r="E451" s="45">
        <v>136.0359455090902</v>
      </c>
      <c r="F451" s="45">
        <v>50.000002461851778</v>
      </c>
      <c r="G451" s="48">
        <v>72.473000000192101</v>
      </c>
      <c r="H451" s="44">
        <v>87163.450715969011</v>
      </c>
      <c r="I451" s="62">
        <f t="shared" si="155"/>
        <v>785.37747825558029</v>
      </c>
      <c r="J451" s="41">
        <f t="shared" si="156"/>
        <v>2024</v>
      </c>
      <c r="K451" s="41">
        <f t="shared" si="157"/>
        <v>123</v>
      </c>
      <c r="L451" s="41">
        <f t="shared" si="158"/>
        <v>15129</v>
      </c>
      <c r="M451" s="41">
        <f t="shared" si="159"/>
        <v>9.6243687107448341</v>
      </c>
      <c r="N451" s="41">
        <f t="shared" si="160"/>
        <v>1</v>
      </c>
      <c r="O451" s="41">
        <f t="shared" si="161"/>
        <v>5</v>
      </c>
      <c r="P451" s="41">
        <f t="shared" si="162"/>
        <v>0</v>
      </c>
      <c r="Q451" s="41">
        <f t="shared" si="162"/>
        <v>0</v>
      </c>
      <c r="R451" s="41">
        <f t="shared" si="162"/>
        <v>0</v>
      </c>
      <c r="S451" s="41">
        <f t="shared" si="162"/>
        <v>0</v>
      </c>
      <c r="T451" s="41">
        <f t="shared" si="163"/>
        <v>1</v>
      </c>
      <c r="U451" s="41">
        <f t="shared" si="163"/>
        <v>0</v>
      </c>
      <c r="V451" s="41">
        <f t="shared" si="163"/>
        <v>0</v>
      </c>
      <c r="W451" s="41">
        <f t="shared" si="163"/>
        <v>0</v>
      </c>
      <c r="X451" s="41">
        <f t="shared" si="164"/>
        <v>0</v>
      </c>
      <c r="Y451" s="41">
        <f t="shared" si="164"/>
        <v>0</v>
      </c>
      <c r="Z451" s="41">
        <f t="shared" si="164"/>
        <v>0</v>
      </c>
      <c r="AA451" s="41">
        <f t="shared" si="164"/>
        <v>0</v>
      </c>
      <c r="AB451" s="41">
        <f t="shared" si="165"/>
        <v>0</v>
      </c>
      <c r="AC451" s="41">
        <f t="shared" si="165"/>
        <v>0</v>
      </c>
      <c r="AD451" s="41">
        <f t="shared" si="165"/>
        <v>0</v>
      </c>
      <c r="AE451" s="41">
        <f t="shared" si="165"/>
        <v>0</v>
      </c>
      <c r="AF451" s="41">
        <f t="shared" si="166"/>
        <v>1</v>
      </c>
      <c r="AG451" s="48">
        <v>526.86853028444625</v>
      </c>
      <c r="AH451" s="48">
        <v>136.0359455090902</v>
      </c>
      <c r="AI451" s="48">
        <v>50.000002461851778</v>
      </c>
      <c r="AJ451" s="48">
        <v>72.473000000192101</v>
      </c>
      <c r="AK451" s="41">
        <f t="shared" si="167"/>
        <v>11.375540378866528</v>
      </c>
      <c r="AL451" s="41">
        <f>LN(D451+'Models training data'!$Y$4)</f>
        <v>6.7069543388937847</v>
      </c>
      <c r="AM451" s="41">
        <f>LN(E451+'Models training data'!$Y$5)</f>
        <v>5.3035438413444176</v>
      </c>
      <c r="AN451" s="41">
        <f>LN(F451+'Models training data'!$Y$6)</f>
        <v>4.557853042964962</v>
      </c>
      <c r="AO451" s="41">
        <f>LN(G451+'Models training data'!$Y$7)</f>
        <v>4.804647353583273</v>
      </c>
      <c r="AP451" s="41">
        <f t="shared" si="154"/>
        <v>0</v>
      </c>
      <c r="AQ451" s="41">
        <f t="shared" si="168"/>
        <v>1</v>
      </c>
      <c r="AR451" s="41">
        <f t="shared" si="169"/>
        <v>89928.076658905018</v>
      </c>
      <c r="AS451" s="41">
        <f t="shared" si="170"/>
        <v>100984.51358203172</v>
      </c>
      <c r="AT451" s="41">
        <f t="shared" si="171"/>
        <v>11.520252769815354</v>
      </c>
      <c r="AU451" s="41">
        <f t="shared" si="172"/>
        <v>101963.47158634315</v>
      </c>
      <c r="AV451" s="41">
        <f t="shared" si="173"/>
        <v>11.534210271862923</v>
      </c>
      <c r="AW451" s="41">
        <f t="shared" si="174"/>
        <v>101087.36902360833</v>
      </c>
      <c r="AX451" s="41">
        <f t="shared" si="175"/>
        <v>11.520438185744334</v>
      </c>
      <c r="AY451" s="41">
        <f t="shared" si="176"/>
        <v>11.446378690991162</v>
      </c>
      <c r="AZ451" s="41">
        <f t="shared" si="177"/>
        <v>11.340636286326093</v>
      </c>
    </row>
    <row r="452" spans="2:52" x14ac:dyDescent="0.25">
      <c r="B452" s="41" t="str">
        <f t="shared" si="178"/>
        <v>PA</v>
      </c>
      <c r="C452" s="46">
        <v>45423</v>
      </c>
      <c r="D452" s="45">
        <v>618.82731499557644</v>
      </c>
      <c r="E452" s="45">
        <v>150.32886783157031</v>
      </c>
      <c r="F452" s="45">
        <v>50.000000246185181</v>
      </c>
      <c r="G452" s="48">
        <v>79.720250000019263</v>
      </c>
      <c r="H452" s="44">
        <v>88495.602721107338</v>
      </c>
      <c r="I452" s="62">
        <f t="shared" si="155"/>
        <v>898.87643307335122</v>
      </c>
      <c r="J452" s="41">
        <f t="shared" si="156"/>
        <v>2024</v>
      </c>
      <c r="K452" s="41">
        <f t="shared" si="157"/>
        <v>124</v>
      </c>
      <c r="L452" s="41">
        <f t="shared" si="158"/>
        <v>15376</v>
      </c>
      <c r="M452" s="41">
        <f t="shared" si="159"/>
        <v>9.6405631312100741</v>
      </c>
      <c r="N452" s="41">
        <f t="shared" si="160"/>
        <v>1</v>
      </c>
      <c r="O452" s="41">
        <f t="shared" si="161"/>
        <v>5</v>
      </c>
      <c r="P452" s="41">
        <f t="shared" si="162"/>
        <v>0</v>
      </c>
      <c r="Q452" s="41">
        <f t="shared" si="162"/>
        <v>0</v>
      </c>
      <c r="R452" s="41">
        <f t="shared" si="162"/>
        <v>0</v>
      </c>
      <c r="S452" s="41">
        <f t="shared" si="162"/>
        <v>0</v>
      </c>
      <c r="T452" s="41">
        <f t="shared" si="163"/>
        <v>1</v>
      </c>
      <c r="U452" s="41">
        <f t="shared" si="163"/>
        <v>0</v>
      </c>
      <c r="V452" s="41">
        <f t="shared" si="163"/>
        <v>0</v>
      </c>
      <c r="W452" s="41">
        <f t="shared" si="163"/>
        <v>0</v>
      </c>
      <c r="X452" s="41">
        <f t="shared" si="164"/>
        <v>0</v>
      </c>
      <c r="Y452" s="41">
        <f t="shared" si="164"/>
        <v>0</v>
      </c>
      <c r="Z452" s="41">
        <f t="shared" si="164"/>
        <v>0</v>
      </c>
      <c r="AA452" s="41">
        <f t="shared" si="164"/>
        <v>0</v>
      </c>
      <c r="AB452" s="41">
        <f t="shared" si="165"/>
        <v>0</v>
      </c>
      <c r="AC452" s="41">
        <f t="shared" si="165"/>
        <v>0</v>
      </c>
      <c r="AD452" s="41">
        <f t="shared" si="165"/>
        <v>0</v>
      </c>
      <c r="AE452" s="41">
        <f t="shared" si="165"/>
        <v>0</v>
      </c>
      <c r="AF452" s="41">
        <f t="shared" si="166"/>
        <v>1</v>
      </c>
      <c r="AG452" s="48">
        <v>618.82731499557644</v>
      </c>
      <c r="AH452" s="48">
        <v>150.32886783157031</v>
      </c>
      <c r="AI452" s="48">
        <v>50.000000246185181</v>
      </c>
      <c r="AJ452" s="48">
        <v>79.720250000019263</v>
      </c>
      <c r="AK452" s="41">
        <f t="shared" si="167"/>
        <v>11.390708142994443</v>
      </c>
      <c r="AL452" s="41">
        <f>LN(D452+'Models training data'!$Y$4)</f>
        <v>6.8134820120497777</v>
      </c>
      <c r="AM452" s="41">
        <f>LN(E452+'Models training data'!$Y$5)</f>
        <v>5.3722226029592957</v>
      </c>
      <c r="AN452" s="41">
        <f>LN(F452+'Models training data'!$Y$6)</f>
        <v>4.5578530197347069</v>
      </c>
      <c r="AO452" s="41">
        <f>LN(G452+'Models training data'!$Y$7)</f>
        <v>4.8623184369284731</v>
      </c>
      <c r="AP452" s="41">
        <f t="shared" si="154"/>
        <v>0</v>
      </c>
      <c r="AQ452" s="41">
        <f t="shared" si="168"/>
        <v>1</v>
      </c>
      <c r="AR452" s="41">
        <f t="shared" si="169"/>
        <v>89903.686345821276</v>
      </c>
      <c r="AS452" s="41">
        <f t="shared" si="170"/>
        <v>100960.41619199002</v>
      </c>
      <c r="AT452" s="41">
        <f t="shared" si="171"/>
        <v>11.519995152550573</v>
      </c>
      <c r="AU452" s="41">
        <f t="shared" si="172"/>
        <v>102010.1632138861</v>
      </c>
      <c r="AV452" s="41">
        <f t="shared" si="173"/>
        <v>11.534968030530246</v>
      </c>
      <c r="AW452" s="41">
        <f t="shared" si="174"/>
        <v>101075.65312033075</v>
      </c>
      <c r="AX452" s="41">
        <f t="shared" si="175"/>
        <v>11.520303321041711</v>
      </c>
      <c r="AY452" s="41">
        <f t="shared" si="176"/>
        <v>11.451126067512313</v>
      </c>
      <c r="AZ452" s="41">
        <f t="shared" si="177"/>
        <v>11.352087701417533</v>
      </c>
    </row>
    <row r="453" spans="2:52" x14ac:dyDescent="0.25">
      <c r="B453" s="41" t="str">
        <f t="shared" si="178"/>
        <v>PA</v>
      </c>
      <c r="C453" s="46">
        <v>45430</v>
      </c>
      <c r="D453" s="45">
        <v>685.6986577313321</v>
      </c>
      <c r="E453" s="45">
        <v>158.29843794358061</v>
      </c>
      <c r="F453" s="45">
        <v>63.493437345214673</v>
      </c>
      <c r="G453" s="48">
        <v>87.692270000001983</v>
      </c>
      <c r="H453" s="44">
        <v>91139.202137954882</v>
      </c>
      <c r="I453" s="62">
        <f t="shared" si="155"/>
        <v>995.18280302012943</v>
      </c>
      <c r="J453" s="41">
        <f t="shared" si="156"/>
        <v>2024</v>
      </c>
      <c r="K453" s="41">
        <f t="shared" si="157"/>
        <v>125</v>
      </c>
      <c r="L453" s="41">
        <f t="shared" si="158"/>
        <v>15625</v>
      </c>
      <c r="M453" s="41">
        <f t="shared" si="159"/>
        <v>9.656627474604603</v>
      </c>
      <c r="N453" s="41">
        <f t="shared" si="160"/>
        <v>1</v>
      </c>
      <c r="O453" s="41">
        <f t="shared" si="161"/>
        <v>5</v>
      </c>
      <c r="P453" s="41">
        <f t="shared" si="162"/>
        <v>0</v>
      </c>
      <c r="Q453" s="41">
        <f t="shared" si="162"/>
        <v>0</v>
      </c>
      <c r="R453" s="41">
        <f t="shared" si="162"/>
        <v>0</v>
      </c>
      <c r="S453" s="41">
        <f t="shared" si="162"/>
        <v>0</v>
      </c>
      <c r="T453" s="41">
        <f t="shared" si="163"/>
        <v>1</v>
      </c>
      <c r="U453" s="41">
        <f t="shared" si="163"/>
        <v>0</v>
      </c>
      <c r="V453" s="41">
        <f t="shared" si="163"/>
        <v>0</v>
      </c>
      <c r="W453" s="41">
        <f t="shared" si="163"/>
        <v>0</v>
      </c>
      <c r="X453" s="41">
        <f t="shared" si="164"/>
        <v>0</v>
      </c>
      <c r="Y453" s="41">
        <f t="shared" si="164"/>
        <v>0</v>
      </c>
      <c r="Z453" s="41">
        <f t="shared" si="164"/>
        <v>0</v>
      </c>
      <c r="AA453" s="41">
        <f t="shared" si="164"/>
        <v>0</v>
      </c>
      <c r="AB453" s="41">
        <f t="shared" si="165"/>
        <v>0</v>
      </c>
      <c r="AC453" s="41">
        <f t="shared" si="165"/>
        <v>0</v>
      </c>
      <c r="AD453" s="41">
        <f t="shared" si="165"/>
        <v>0</v>
      </c>
      <c r="AE453" s="41">
        <f t="shared" si="165"/>
        <v>0</v>
      </c>
      <c r="AF453" s="41">
        <f t="shared" si="166"/>
        <v>1</v>
      </c>
      <c r="AG453" s="48">
        <v>685.6986577313321</v>
      </c>
      <c r="AH453" s="48">
        <v>158.29843794358061</v>
      </c>
      <c r="AI453" s="48">
        <v>63.493437345214673</v>
      </c>
      <c r="AJ453" s="48">
        <v>87.692270000001983</v>
      </c>
      <c r="AK453" s="41">
        <f t="shared" si="167"/>
        <v>11.420143310532845</v>
      </c>
      <c r="AL453" s="41">
        <f>LN(D453+'Models training data'!$Y$4)</f>
        <v>6.8843898088510826</v>
      </c>
      <c r="AM453" s="41">
        <f>LN(E453+'Models training data'!$Y$5)</f>
        <v>5.4085632860954673</v>
      </c>
      <c r="AN453" s="41">
        <f>LN(F453+'Models training data'!$Y$6)</f>
        <v>4.6901721566908483</v>
      </c>
      <c r="AO453" s="41">
        <f>LN(G453+'Models training data'!$Y$7)</f>
        <v>4.9221370203144552</v>
      </c>
      <c r="AP453" s="41">
        <f t="shared" si="154"/>
        <v>0</v>
      </c>
      <c r="AQ453" s="41">
        <f t="shared" si="168"/>
        <v>1</v>
      </c>
      <c r="AR453" s="41">
        <f t="shared" si="169"/>
        <v>89879.296032737533</v>
      </c>
      <c r="AS453" s="41">
        <f t="shared" si="170"/>
        <v>100936.31880194834</v>
      </c>
      <c r="AT453" s="41">
        <f t="shared" si="171"/>
        <v>11.519737535285794</v>
      </c>
      <c r="AU453" s="41">
        <f t="shared" si="172"/>
        <v>102058.03354010488</v>
      </c>
      <c r="AV453" s="41">
        <f t="shared" si="173"/>
        <v>11.53574273439926</v>
      </c>
      <c r="AW453" s="41">
        <f t="shared" si="174"/>
        <v>101064.03132170992</v>
      </c>
      <c r="AX453" s="41">
        <f t="shared" si="175"/>
        <v>11.520169539601406</v>
      </c>
      <c r="AY453" s="41">
        <f t="shared" si="176"/>
        <v>11.455878858550266</v>
      </c>
      <c r="AZ453" s="41">
        <f t="shared" si="177"/>
        <v>11.373462187618561</v>
      </c>
    </row>
    <row r="454" spans="2:52" x14ac:dyDescent="0.25">
      <c r="B454" s="41" t="str">
        <f t="shared" si="178"/>
        <v>PA</v>
      </c>
      <c r="C454" s="46">
        <v>45437</v>
      </c>
      <c r="D454" s="45">
        <v>735.03379301870541</v>
      </c>
      <c r="E454" s="45">
        <v>163.1145630398637</v>
      </c>
      <c r="F454" s="45">
        <v>298.81653033750223</v>
      </c>
      <c r="G454" s="48">
        <v>96.461496500000266</v>
      </c>
      <c r="H454" s="44">
        <v>102598.6741483432</v>
      </c>
      <c r="I454" s="62">
        <f t="shared" si="155"/>
        <v>1293.4263828960716</v>
      </c>
      <c r="J454" s="41">
        <f t="shared" si="156"/>
        <v>2024</v>
      </c>
      <c r="K454" s="41">
        <f t="shared" si="157"/>
        <v>126</v>
      </c>
      <c r="L454" s="41">
        <f t="shared" si="158"/>
        <v>15876</v>
      </c>
      <c r="M454" s="41">
        <f t="shared" si="159"/>
        <v>9.6725638139029559</v>
      </c>
      <c r="N454" s="41">
        <f t="shared" si="160"/>
        <v>1</v>
      </c>
      <c r="O454" s="41">
        <f t="shared" si="161"/>
        <v>5</v>
      </c>
      <c r="P454" s="41">
        <f t="shared" si="162"/>
        <v>0</v>
      </c>
      <c r="Q454" s="41">
        <f t="shared" si="162"/>
        <v>0</v>
      </c>
      <c r="R454" s="41">
        <f t="shared" si="162"/>
        <v>0</v>
      </c>
      <c r="S454" s="41">
        <f t="shared" si="162"/>
        <v>0</v>
      </c>
      <c r="T454" s="41">
        <f t="shared" si="163"/>
        <v>1</v>
      </c>
      <c r="U454" s="41">
        <f t="shared" si="163"/>
        <v>0</v>
      </c>
      <c r="V454" s="41">
        <f t="shared" si="163"/>
        <v>0</v>
      </c>
      <c r="W454" s="41">
        <f t="shared" si="163"/>
        <v>0</v>
      </c>
      <c r="X454" s="41">
        <f t="shared" si="164"/>
        <v>0</v>
      </c>
      <c r="Y454" s="41">
        <f t="shared" si="164"/>
        <v>0</v>
      </c>
      <c r="Z454" s="41">
        <f t="shared" si="164"/>
        <v>0</v>
      </c>
      <c r="AA454" s="41">
        <f t="shared" si="164"/>
        <v>0</v>
      </c>
      <c r="AB454" s="41">
        <f t="shared" si="165"/>
        <v>0</v>
      </c>
      <c r="AC454" s="41">
        <f t="shared" si="165"/>
        <v>0</v>
      </c>
      <c r="AD454" s="41">
        <f t="shared" si="165"/>
        <v>0</v>
      </c>
      <c r="AE454" s="41">
        <f t="shared" si="165"/>
        <v>0</v>
      </c>
      <c r="AF454" s="41">
        <f t="shared" si="166"/>
        <v>1</v>
      </c>
      <c r="AG454" s="48">
        <v>735.03379301870541</v>
      </c>
      <c r="AH454" s="48">
        <v>163.1145630398637</v>
      </c>
      <c r="AI454" s="48">
        <v>298.81653033750223</v>
      </c>
      <c r="AJ454" s="48">
        <v>96.461496500000266</v>
      </c>
      <c r="AK454" s="41">
        <f t="shared" si="167"/>
        <v>11.538580289104541</v>
      </c>
      <c r="AL454" s="41">
        <f>LN(D454+'Models training data'!$Y$4)</f>
        <v>6.9336574271750511</v>
      </c>
      <c r="AM454" s="41">
        <f>LN(E454+'Models training data'!$Y$5)</f>
        <v>5.4299009521858794</v>
      </c>
      <c r="AN454" s="41">
        <f>LN(F454+'Models training data'!$Y$6)</f>
        <v>5.8412083985363035</v>
      </c>
      <c r="AO454" s="41">
        <f>LN(G454+'Models training data'!$Y$7)</f>
        <v>4.9840512496448737</v>
      </c>
      <c r="AP454" s="41">
        <f t="shared" si="154"/>
        <v>0</v>
      </c>
      <c r="AQ454" s="41">
        <f t="shared" si="168"/>
        <v>1</v>
      </c>
      <c r="AR454" s="41">
        <f t="shared" si="169"/>
        <v>89854.905719653791</v>
      </c>
      <c r="AS454" s="41">
        <f t="shared" si="170"/>
        <v>100912.22141190663</v>
      </c>
      <c r="AT454" s="41">
        <f t="shared" si="171"/>
        <v>11.519479918021013</v>
      </c>
      <c r="AU454" s="41">
        <f t="shared" si="172"/>
        <v>102107.08256499947</v>
      </c>
      <c r="AV454" s="41">
        <f t="shared" si="173"/>
        <v>11.536534383469965</v>
      </c>
      <c r="AW454" s="41">
        <f t="shared" si="174"/>
        <v>101052.50212804601</v>
      </c>
      <c r="AX454" s="41">
        <f t="shared" si="175"/>
        <v>11.520036824159998</v>
      </c>
      <c r="AY454" s="41">
        <f t="shared" si="176"/>
        <v>11.479586838810633</v>
      </c>
      <c r="AZ454" s="41">
        <f t="shared" si="177"/>
        <v>11.482364421552964</v>
      </c>
    </row>
    <row r="455" spans="2:52" x14ac:dyDescent="0.25">
      <c r="B455" s="41" t="str">
        <f t="shared" si="178"/>
        <v>PA</v>
      </c>
      <c r="C455" s="46">
        <v>45444</v>
      </c>
      <c r="D455" s="45">
        <v>772.11883504593447</v>
      </c>
      <c r="E455" s="45">
        <v>166.362279028686</v>
      </c>
      <c r="F455" s="45">
        <v>1492.2175860486539</v>
      </c>
      <c r="G455" s="48">
        <v>106.10764610000011</v>
      </c>
      <c r="H455" s="44">
        <v>118235.68739550424</v>
      </c>
      <c r="I455" s="62">
        <f t="shared" si="155"/>
        <v>2536.8063462232744</v>
      </c>
      <c r="J455" s="41">
        <f t="shared" si="156"/>
        <v>2024</v>
      </c>
      <c r="K455" s="41">
        <f t="shared" si="157"/>
        <v>127</v>
      </c>
      <c r="L455" s="41">
        <f t="shared" si="158"/>
        <v>16129</v>
      </c>
      <c r="M455" s="41">
        <f t="shared" si="159"/>
        <v>9.6883741729171824</v>
      </c>
      <c r="N455" s="41">
        <f t="shared" si="160"/>
        <v>0</v>
      </c>
      <c r="O455" s="41">
        <f t="shared" si="161"/>
        <v>6</v>
      </c>
      <c r="P455" s="41">
        <f t="shared" si="162"/>
        <v>0</v>
      </c>
      <c r="Q455" s="41">
        <f t="shared" si="162"/>
        <v>0</v>
      </c>
      <c r="R455" s="41">
        <f t="shared" si="162"/>
        <v>0</v>
      </c>
      <c r="S455" s="41">
        <f t="shared" si="162"/>
        <v>0</v>
      </c>
      <c r="T455" s="41">
        <f t="shared" si="163"/>
        <v>0</v>
      </c>
      <c r="U455" s="41">
        <f t="shared" si="163"/>
        <v>1</v>
      </c>
      <c r="V455" s="41">
        <f t="shared" si="163"/>
        <v>0</v>
      </c>
      <c r="W455" s="41">
        <f t="shared" si="163"/>
        <v>0</v>
      </c>
      <c r="X455" s="41">
        <f t="shared" si="164"/>
        <v>0</v>
      </c>
      <c r="Y455" s="41">
        <f t="shared" si="164"/>
        <v>0</v>
      </c>
      <c r="Z455" s="41">
        <f t="shared" si="164"/>
        <v>0</v>
      </c>
      <c r="AA455" s="41">
        <f t="shared" si="164"/>
        <v>0</v>
      </c>
      <c r="AB455" s="41">
        <f t="shared" si="165"/>
        <v>0</v>
      </c>
      <c r="AC455" s="41">
        <f t="shared" si="165"/>
        <v>0</v>
      </c>
      <c r="AD455" s="41">
        <f t="shared" si="165"/>
        <v>0</v>
      </c>
      <c r="AE455" s="41">
        <f t="shared" si="165"/>
        <v>0</v>
      </c>
      <c r="AF455" s="41">
        <f t="shared" si="166"/>
        <v>1</v>
      </c>
      <c r="AG455" s="48">
        <v>772.11883504593447</v>
      </c>
      <c r="AH455" s="48">
        <v>166.362279028686</v>
      </c>
      <c r="AI455" s="48">
        <v>1492.2175860486539</v>
      </c>
      <c r="AJ455" s="48">
        <v>106.10764610000011</v>
      </c>
      <c r="AK455" s="41">
        <f t="shared" si="167"/>
        <v>11.680435262204144</v>
      </c>
      <c r="AL455" s="41">
        <f>LN(D455+'Models training data'!$Y$4)</f>
        <v>6.9691566024737055</v>
      </c>
      <c r="AM455" s="41">
        <f>LN(E455+'Models training data'!$Y$5)</f>
        <v>5.4440370257699042</v>
      </c>
      <c r="AN455" s="41">
        <f>LN(F455+'Models training data'!$Y$6)</f>
        <v>7.3379754822341345</v>
      </c>
      <c r="AO455" s="41">
        <f>LN(G455+'Models training data'!$Y$7)</f>
        <v>5.0480022369538542</v>
      </c>
      <c r="AP455" s="41">
        <f t="shared" si="154"/>
        <v>0</v>
      </c>
      <c r="AQ455" s="41">
        <f t="shared" si="168"/>
        <v>1</v>
      </c>
      <c r="AR455" s="41">
        <f t="shared" si="169"/>
        <v>97068.772979399728</v>
      </c>
      <c r="AS455" s="41">
        <f t="shared" si="170"/>
        <v>108132.82590161957</v>
      </c>
      <c r="AT455" s="41">
        <f t="shared" si="171"/>
        <v>11.596676192843834</v>
      </c>
      <c r="AU455" s="41">
        <f t="shared" si="172"/>
        <v>116547.8788123288</v>
      </c>
      <c r="AV455" s="41">
        <f t="shared" si="173"/>
        <v>11.683874175046327</v>
      </c>
      <c r="AW455" s="41">
        <f t="shared" si="174"/>
        <v>114954.66238592104</v>
      </c>
      <c r="AX455" s="41">
        <f t="shared" si="175"/>
        <v>11.65876372277895</v>
      </c>
      <c r="AY455" s="41">
        <f t="shared" si="176"/>
        <v>11.587563220338879</v>
      </c>
      <c r="AZ455" s="41">
        <f t="shared" si="177"/>
        <v>11.620977410222753</v>
      </c>
    </row>
    <row r="456" spans="2:52" x14ac:dyDescent="0.25">
      <c r="B456" s="41" t="str">
        <f t="shared" si="178"/>
        <v>PA</v>
      </c>
      <c r="C456" s="46">
        <v>45451</v>
      </c>
      <c r="D456" s="45">
        <v>800.65431626432314</v>
      </c>
      <c r="E456" s="45">
        <v>168.83418699818469</v>
      </c>
      <c r="F456" s="45">
        <v>1172.8569117152979</v>
      </c>
      <c r="G456" s="48">
        <v>116.71841070500011</v>
      </c>
      <c r="H456" s="44">
        <v>117292.23625205236</v>
      </c>
      <c r="I456" s="62">
        <f t="shared" si="155"/>
        <v>2259.0638256828061</v>
      </c>
      <c r="J456" s="41">
        <f t="shared" si="156"/>
        <v>2024</v>
      </c>
      <c r="K456" s="41">
        <f t="shared" si="157"/>
        <v>128</v>
      </c>
      <c r="L456" s="41">
        <f t="shared" si="158"/>
        <v>16384</v>
      </c>
      <c r="M456" s="41">
        <f t="shared" si="159"/>
        <v>9.7040605278392338</v>
      </c>
      <c r="N456" s="41">
        <f t="shared" si="160"/>
        <v>0</v>
      </c>
      <c r="O456" s="41">
        <f t="shared" si="161"/>
        <v>6</v>
      </c>
      <c r="P456" s="41">
        <f t="shared" si="162"/>
        <v>0</v>
      </c>
      <c r="Q456" s="41">
        <f t="shared" si="162"/>
        <v>0</v>
      </c>
      <c r="R456" s="41">
        <f t="shared" si="162"/>
        <v>0</v>
      </c>
      <c r="S456" s="41">
        <f t="shared" si="162"/>
        <v>0</v>
      </c>
      <c r="T456" s="41">
        <f t="shared" si="163"/>
        <v>0</v>
      </c>
      <c r="U456" s="41">
        <f t="shared" si="163"/>
        <v>1</v>
      </c>
      <c r="V456" s="41">
        <f t="shared" si="163"/>
        <v>0</v>
      </c>
      <c r="W456" s="41">
        <f t="shared" si="163"/>
        <v>0</v>
      </c>
      <c r="X456" s="41">
        <f t="shared" si="164"/>
        <v>0</v>
      </c>
      <c r="Y456" s="41">
        <f t="shared" si="164"/>
        <v>0</v>
      </c>
      <c r="Z456" s="41">
        <f t="shared" si="164"/>
        <v>0</v>
      </c>
      <c r="AA456" s="41">
        <f t="shared" si="164"/>
        <v>0</v>
      </c>
      <c r="AB456" s="41">
        <f t="shared" si="165"/>
        <v>0</v>
      </c>
      <c r="AC456" s="41">
        <f t="shared" si="165"/>
        <v>0</v>
      </c>
      <c r="AD456" s="41">
        <f t="shared" si="165"/>
        <v>0</v>
      </c>
      <c r="AE456" s="41">
        <f t="shared" si="165"/>
        <v>0</v>
      </c>
      <c r="AF456" s="41">
        <f t="shared" si="166"/>
        <v>1</v>
      </c>
      <c r="AG456" s="48">
        <v>800.65431626432314</v>
      </c>
      <c r="AH456" s="48">
        <v>168.83418699818469</v>
      </c>
      <c r="AI456" s="48">
        <v>1172.8569117152979</v>
      </c>
      <c r="AJ456" s="48">
        <v>116.71841070500011</v>
      </c>
      <c r="AK456" s="41">
        <f t="shared" si="167"/>
        <v>11.672423845341575</v>
      </c>
      <c r="AL456" s="41">
        <f>LN(D456+'Models training data'!$Y$4)</f>
        <v>6.9956389021607661</v>
      </c>
      <c r="AM456" s="41">
        <f>LN(E456+'Models training data'!$Y$5)</f>
        <v>5.4546639456970532</v>
      </c>
      <c r="AN456" s="41">
        <f>LN(F456+'Models training data'!$Y$6)</f>
        <v>7.1051586936311608</v>
      </c>
      <c r="AO456" s="41">
        <f>LN(G456+'Models training data'!$Y$7)</f>
        <v>5.1139247324585471</v>
      </c>
      <c r="AP456" s="41">
        <f t="shared" si="154"/>
        <v>0</v>
      </c>
      <c r="AQ456" s="41">
        <f t="shared" si="168"/>
        <v>1</v>
      </c>
      <c r="AR456" s="41">
        <f t="shared" si="169"/>
        <v>97044.382666315985</v>
      </c>
      <c r="AS456" s="41">
        <f t="shared" si="170"/>
        <v>108108.72851157788</v>
      </c>
      <c r="AT456" s="41">
        <f t="shared" si="171"/>
        <v>11.596418575579053</v>
      </c>
      <c r="AU456" s="41">
        <f t="shared" si="172"/>
        <v>116599.28523457503</v>
      </c>
      <c r="AV456" s="41">
        <f t="shared" si="173"/>
        <v>11.684699714520413</v>
      </c>
      <c r="AW456" s="41">
        <f t="shared" si="174"/>
        <v>114943.31404422279</v>
      </c>
      <c r="AX456" s="41">
        <f t="shared" si="175"/>
        <v>11.658633089169902</v>
      </c>
      <c r="AY456" s="41">
        <f t="shared" si="176"/>
        <v>11.561873069627273</v>
      </c>
      <c r="AZ456" s="41">
        <f t="shared" si="177"/>
        <v>11.609923228320937</v>
      </c>
    </row>
    <row r="457" spans="2:52" x14ac:dyDescent="0.25">
      <c r="B457" s="41" t="str">
        <f t="shared" si="178"/>
        <v>PA</v>
      </c>
      <c r="C457" s="46">
        <v>45458</v>
      </c>
      <c r="D457" s="45">
        <v>823.230864434517</v>
      </c>
      <c r="E457" s="45">
        <v>170.92667145777244</v>
      </c>
      <c r="F457" s="45">
        <v>1243.2843595930055</v>
      </c>
      <c r="G457" s="48">
        <v>128.39025177500014</v>
      </c>
      <c r="H457" s="44">
        <v>118369.87591631604</v>
      </c>
      <c r="I457" s="62">
        <f t="shared" si="155"/>
        <v>2365.8321472602952</v>
      </c>
      <c r="J457" s="41">
        <f t="shared" si="156"/>
        <v>2024</v>
      </c>
      <c r="K457" s="41">
        <f t="shared" si="157"/>
        <v>129</v>
      </c>
      <c r="L457" s="41">
        <f t="shared" si="158"/>
        <v>16641</v>
      </c>
      <c r="M457" s="41">
        <f t="shared" si="159"/>
        <v>9.7196248087233439</v>
      </c>
      <c r="N457" s="41">
        <f t="shared" si="160"/>
        <v>0</v>
      </c>
      <c r="O457" s="41">
        <f t="shared" si="161"/>
        <v>6</v>
      </c>
      <c r="P457" s="41">
        <f t="shared" si="162"/>
        <v>0</v>
      </c>
      <c r="Q457" s="41">
        <f t="shared" si="162"/>
        <v>0</v>
      </c>
      <c r="R457" s="41">
        <f t="shared" si="162"/>
        <v>0</v>
      </c>
      <c r="S457" s="41">
        <f t="shared" si="162"/>
        <v>0</v>
      </c>
      <c r="T457" s="41">
        <f t="shared" si="163"/>
        <v>0</v>
      </c>
      <c r="U457" s="41">
        <f t="shared" si="163"/>
        <v>1</v>
      </c>
      <c r="V457" s="41">
        <f t="shared" si="163"/>
        <v>0</v>
      </c>
      <c r="W457" s="41">
        <f t="shared" si="163"/>
        <v>0</v>
      </c>
      <c r="X457" s="41">
        <f t="shared" si="164"/>
        <v>0</v>
      </c>
      <c r="Y457" s="41">
        <f t="shared" si="164"/>
        <v>0</v>
      </c>
      <c r="Z457" s="41">
        <f t="shared" si="164"/>
        <v>0</v>
      </c>
      <c r="AA457" s="41">
        <f t="shared" si="164"/>
        <v>0</v>
      </c>
      <c r="AB457" s="41">
        <f t="shared" si="165"/>
        <v>0</v>
      </c>
      <c r="AC457" s="41">
        <f t="shared" si="165"/>
        <v>0</v>
      </c>
      <c r="AD457" s="41">
        <f t="shared" si="165"/>
        <v>0</v>
      </c>
      <c r="AE457" s="41">
        <f t="shared" si="165"/>
        <v>0</v>
      </c>
      <c r="AF457" s="41">
        <f t="shared" si="166"/>
        <v>1</v>
      </c>
      <c r="AG457" s="48">
        <v>823.230864434517</v>
      </c>
      <c r="AH457" s="48">
        <v>170.92667145777244</v>
      </c>
      <c r="AI457" s="48">
        <v>1243.2843595930055</v>
      </c>
      <c r="AJ457" s="48">
        <v>128.39025177500014</v>
      </c>
      <c r="AK457" s="41">
        <f t="shared" si="167"/>
        <v>11.681569542677693</v>
      </c>
      <c r="AL457" s="41">
        <f>LN(D457+'Models training data'!$Y$4)</f>
        <v>7.0161051579753284</v>
      </c>
      <c r="AM457" s="41">
        <f>LN(E457+'Models training data'!$Y$5)</f>
        <v>5.4635722682850876</v>
      </c>
      <c r="AN457" s="41">
        <f>LN(F457+'Models training data'!$Y$6)</f>
        <v>7.1613604043122283</v>
      </c>
      <c r="AO457" s="41">
        <f>LN(G457+'Models training data'!$Y$7)</f>
        <v>5.181748074311896</v>
      </c>
      <c r="AP457" s="41">
        <f t="shared" si="154"/>
        <v>0</v>
      </c>
      <c r="AQ457" s="41">
        <f t="shared" si="168"/>
        <v>1</v>
      </c>
      <c r="AR457" s="41">
        <f t="shared" si="169"/>
        <v>97019.992353232243</v>
      </c>
      <c r="AS457" s="41">
        <f t="shared" si="170"/>
        <v>108084.63112153618</v>
      </c>
      <c r="AT457" s="41">
        <f t="shared" si="171"/>
        <v>11.596160958314274</v>
      </c>
      <c r="AU457" s="41">
        <f t="shared" si="172"/>
        <v>116651.87035549709</v>
      </c>
      <c r="AV457" s="41">
        <f t="shared" si="173"/>
        <v>11.68554219919619</v>
      </c>
      <c r="AW457" s="41">
        <f t="shared" si="174"/>
        <v>114932.05401736262</v>
      </c>
      <c r="AX457" s="41">
        <f t="shared" si="175"/>
        <v>11.658503472175116</v>
      </c>
      <c r="AY457" s="41">
        <f t="shared" si="176"/>
        <v>11.570590397318659</v>
      </c>
      <c r="AZ457" s="41">
        <f t="shared" si="177"/>
        <v>11.623977164790256</v>
      </c>
    </row>
    <row r="458" spans="2:52" x14ac:dyDescent="0.25">
      <c r="B458" s="41" t="str">
        <f t="shared" si="178"/>
        <v>PA</v>
      </c>
      <c r="C458" s="46">
        <v>45465</v>
      </c>
      <c r="D458" s="45">
        <v>841.66217658414746</v>
      </c>
      <c r="E458" s="45">
        <v>172.83800946715314</v>
      </c>
      <c r="F458" s="45">
        <v>1250.3271043807763</v>
      </c>
      <c r="G458" s="48">
        <v>141.22927695245016</v>
      </c>
      <c r="H458" s="44">
        <v>119068.83049079546</v>
      </c>
      <c r="I458" s="62">
        <f t="shared" si="155"/>
        <v>2406.0565673845272</v>
      </c>
      <c r="J458" s="41">
        <f t="shared" si="156"/>
        <v>2024</v>
      </c>
      <c r="K458" s="41">
        <f t="shared" si="157"/>
        <v>130</v>
      </c>
      <c r="L458" s="41">
        <f t="shared" si="158"/>
        <v>16900</v>
      </c>
      <c r="M458" s="41">
        <f t="shared" si="159"/>
        <v>9.7350689009111644</v>
      </c>
      <c r="N458" s="41">
        <f t="shared" si="160"/>
        <v>0</v>
      </c>
      <c r="O458" s="41">
        <f t="shared" si="161"/>
        <v>6</v>
      </c>
      <c r="P458" s="41">
        <f t="shared" si="162"/>
        <v>0</v>
      </c>
      <c r="Q458" s="41">
        <f t="shared" si="162"/>
        <v>0</v>
      </c>
      <c r="R458" s="41">
        <f t="shared" si="162"/>
        <v>0</v>
      </c>
      <c r="S458" s="41">
        <f t="shared" si="162"/>
        <v>0</v>
      </c>
      <c r="T458" s="41">
        <f t="shared" si="163"/>
        <v>0</v>
      </c>
      <c r="U458" s="41">
        <f t="shared" si="163"/>
        <v>1</v>
      </c>
      <c r="V458" s="41">
        <f t="shared" si="163"/>
        <v>0</v>
      </c>
      <c r="W458" s="41">
        <f t="shared" si="163"/>
        <v>0</v>
      </c>
      <c r="X458" s="41">
        <f t="shared" si="164"/>
        <v>0</v>
      </c>
      <c r="Y458" s="41">
        <f t="shared" si="164"/>
        <v>0</v>
      </c>
      <c r="Z458" s="41">
        <f t="shared" si="164"/>
        <v>0</v>
      </c>
      <c r="AA458" s="41">
        <f t="shared" si="164"/>
        <v>0</v>
      </c>
      <c r="AB458" s="41">
        <f t="shared" si="165"/>
        <v>0</v>
      </c>
      <c r="AC458" s="41">
        <f t="shared" si="165"/>
        <v>0</v>
      </c>
      <c r="AD458" s="41">
        <f t="shared" si="165"/>
        <v>0</v>
      </c>
      <c r="AE458" s="41">
        <f t="shared" si="165"/>
        <v>0</v>
      </c>
      <c r="AF458" s="41">
        <f t="shared" si="166"/>
        <v>1</v>
      </c>
      <c r="AG458" s="48">
        <v>841.66217658414746</v>
      </c>
      <c r="AH458" s="48">
        <v>172.83800946715314</v>
      </c>
      <c r="AI458" s="48">
        <v>1250.3271043807763</v>
      </c>
      <c r="AJ458" s="48">
        <v>141.22927695245016</v>
      </c>
      <c r="AK458" s="41">
        <f t="shared" si="167"/>
        <v>11.687457012366208</v>
      </c>
      <c r="AL458" s="41">
        <f>LN(D458+'Models training data'!$Y$4)</f>
        <v>7.0325085505701947</v>
      </c>
      <c r="AM458" s="41">
        <f>LN(E458+'Models training data'!$Y$5)</f>
        <v>5.4716406234934283</v>
      </c>
      <c r="AN458" s="41">
        <f>LN(F458+'Models training data'!$Y$6)</f>
        <v>7.1668106815523656</v>
      </c>
      <c r="AO458" s="41">
        <f>LN(G458+'Models training data'!$Y$7)</f>
        <v>5.2513971833400372</v>
      </c>
      <c r="AP458" s="41">
        <f t="shared" si="154"/>
        <v>0</v>
      </c>
      <c r="AQ458" s="41">
        <f t="shared" si="168"/>
        <v>1</v>
      </c>
      <c r="AR458" s="41">
        <f t="shared" si="169"/>
        <v>96995.6020401485</v>
      </c>
      <c r="AS458" s="41">
        <f t="shared" si="170"/>
        <v>108060.53373149448</v>
      </c>
      <c r="AT458" s="41">
        <f t="shared" si="171"/>
        <v>11.595903341049492</v>
      </c>
      <c r="AU458" s="41">
        <f t="shared" si="172"/>
        <v>116705.63417509497</v>
      </c>
      <c r="AV458" s="41">
        <f t="shared" si="173"/>
        <v>11.686401629073657</v>
      </c>
      <c r="AW458" s="41">
        <f t="shared" si="174"/>
        <v>114920.88094138433</v>
      </c>
      <c r="AX458" s="41">
        <f t="shared" si="175"/>
        <v>11.658374856093753</v>
      </c>
      <c r="AY458" s="41">
        <f t="shared" si="176"/>
        <v>11.573788847801829</v>
      </c>
      <c r="AZ458" s="41">
        <f t="shared" si="177"/>
        <v>11.63378767214552</v>
      </c>
    </row>
    <row r="459" spans="2:52" x14ac:dyDescent="0.25">
      <c r="B459" s="41" t="str">
        <f t="shared" si="178"/>
        <v>PA</v>
      </c>
      <c r="C459" s="46">
        <v>45472</v>
      </c>
      <c r="D459" s="45">
        <v>857.21810080368891</v>
      </c>
      <c r="E459" s="45">
        <v>174.66742520922617</v>
      </c>
      <c r="F459" s="45">
        <v>1194.7314454384796</v>
      </c>
      <c r="G459" s="48">
        <v>155.35220464769017</v>
      </c>
      <c r="H459" s="44">
        <v>119406.22645659605</v>
      </c>
      <c r="I459" s="62">
        <f t="shared" si="155"/>
        <v>2381.9691760990845</v>
      </c>
      <c r="J459" s="41">
        <f t="shared" si="156"/>
        <v>2024</v>
      </c>
      <c r="K459" s="41">
        <f t="shared" si="157"/>
        <v>131</v>
      </c>
      <c r="L459" s="41">
        <f t="shared" si="158"/>
        <v>17161</v>
      </c>
      <c r="M459" s="41">
        <f t="shared" si="159"/>
        <v>9.7503946464023024</v>
      </c>
      <c r="N459" s="41">
        <f t="shared" si="160"/>
        <v>0</v>
      </c>
      <c r="O459" s="41">
        <f t="shared" si="161"/>
        <v>6</v>
      </c>
      <c r="P459" s="41">
        <f t="shared" si="162"/>
        <v>0</v>
      </c>
      <c r="Q459" s="41">
        <f t="shared" si="162"/>
        <v>0</v>
      </c>
      <c r="R459" s="41">
        <f t="shared" si="162"/>
        <v>0</v>
      </c>
      <c r="S459" s="41">
        <f t="shared" si="162"/>
        <v>0</v>
      </c>
      <c r="T459" s="41">
        <f t="shared" si="163"/>
        <v>0</v>
      </c>
      <c r="U459" s="41">
        <f t="shared" si="163"/>
        <v>1</v>
      </c>
      <c r="V459" s="41">
        <f t="shared" si="163"/>
        <v>0</v>
      </c>
      <c r="W459" s="41">
        <f t="shared" si="163"/>
        <v>0</v>
      </c>
      <c r="X459" s="41">
        <f t="shared" si="164"/>
        <v>0</v>
      </c>
      <c r="Y459" s="41">
        <f t="shared" si="164"/>
        <v>0</v>
      </c>
      <c r="Z459" s="41">
        <f t="shared" si="164"/>
        <v>0</v>
      </c>
      <c r="AA459" s="41">
        <f t="shared" si="164"/>
        <v>0</v>
      </c>
      <c r="AB459" s="41">
        <f t="shared" si="165"/>
        <v>0</v>
      </c>
      <c r="AC459" s="41">
        <f t="shared" si="165"/>
        <v>0</v>
      </c>
      <c r="AD459" s="41">
        <f t="shared" si="165"/>
        <v>0</v>
      </c>
      <c r="AE459" s="41">
        <f t="shared" si="165"/>
        <v>0</v>
      </c>
      <c r="AF459" s="41">
        <f t="shared" si="166"/>
        <v>1</v>
      </c>
      <c r="AG459" s="48">
        <v>857.21810080368891</v>
      </c>
      <c r="AH459" s="48">
        <v>174.66742520922617</v>
      </c>
      <c r="AI459" s="48">
        <v>1194.7314454384796</v>
      </c>
      <c r="AJ459" s="48">
        <v>155.35220464769017</v>
      </c>
      <c r="AK459" s="41">
        <f t="shared" si="167"/>
        <v>11.690286626458674</v>
      </c>
      <c r="AL459" s="41">
        <f>LN(D459+'Models training data'!$Y$4)</f>
        <v>7.0461465710150213</v>
      </c>
      <c r="AM459" s="41">
        <f>LN(E459+'Models training data'!$Y$5)</f>
        <v>5.4793026602249819</v>
      </c>
      <c r="AN459" s="41">
        <f>LN(F459+'Models training data'!$Y$6)</f>
        <v>7.1229553073447383</v>
      </c>
      <c r="AO459" s="41">
        <f>LN(G459+'Models training data'!$Y$7)</f>
        <v>5.3227935569902174</v>
      </c>
      <c r="AP459" s="41">
        <f t="shared" si="154"/>
        <v>0</v>
      </c>
      <c r="AQ459" s="41">
        <f t="shared" si="168"/>
        <v>1</v>
      </c>
      <c r="AR459" s="41">
        <f t="shared" si="169"/>
        <v>96971.211727064743</v>
      </c>
      <c r="AS459" s="41">
        <f t="shared" si="170"/>
        <v>108036.43634145278</v>
      </c>
      <c r="AT459" s="41">
        <f t="shared" si="171"/>
        <v>11.595645723784713</v>
      </c>
      <c r="AU459" s="41">
        <f t="shared" si="172"/>
        <v>116760.57669336865</v>
      </c>
      <c r="AV459" s="41">
        <f t="shared" si="173"/>
        <v>11.687278004152816</v>
      </c>
      <c r="AW459" s="41">
        <f t="shared" si="174"/>
        <v>114909.79348368761</v>
      </c>
      <c r="AX459" s="41">
        <f t="shared" si="175"/>
        <v>11.658247225585914</v>
      </c>
      <c r="AY459" s="41">
        <f t="shared" si="176"/>
        <v>11.571591811536893</v>
      </c>
      <c r="AZ459" s="41">
        <f t="shared" si="177"/>
        <v>11.63950255992482</v>
      </c>
    </row>
    <row r="460" spans="2:52" x14ac:dyDescent="0.25">
      <c r="B460" s="41" t="str">
        <f t="shared" si="178"/>
        <v>PA</v>
      </c>
      <c r="C460" s="46">
        <v>45479</v>
      </c>
      <c r="D460" s="45">
        <v>870.78779352931565</v>
      </c>
      <c r="E460" s="45">
        <v>176.46461728501919</v>
      </c>
      <c r="F460" s="45">
        <v>1135.6869427942297</v>
      </c>
      <c r="G460" s="48">
        <v>170.88742511245871</v>
      </c>
      <c r="H460" s="44">
        <v>121035.30336167981</v>
      </c>
      <c r="I460" s="62">
        <f t="shared" si="155"/>
        <v>2353.8267787210234</v>
      </c>
      <c r="J460" s="41">
        <f t="shared" si="156"/>
        <v>2024</v>
      </c>
      <c r="K460" s="41">
        <f t="shared" si="157"/>
        <v>132</v>
      </c>
      <c r="L460" s="41">
        <f t="shared" si="158"/>
        <v>17424</v>
      </c>
      <c r="M460" s="41">
        <f t="shared" si="159"/>
        <v>9.7656038451727412</v>
      </c>
      <c r="N460" s="41">
        <f t="shared" si="160"/>
        <v>0</v>
      </c>
      <c r="O460" s="41">
        <f t="shared" si="161"/>
        <v>7</v>
      </c>
      <c r="P460" s="41">
        <f t="shared" si="162"/>
        <v>0</v>
      </c>
      <c r="Q460" s="41">
        <f t="shared" si="162"/>
        <v>0</v>
      </c>
      <c r="R460" s="41">
        <f t="shared" si="162"/>
        <v>0</v>
      </c>
      <c r="S460" s="41">
        <f t="shared" si="162"/>
        <v>0</v>
      </c>
      <c r="T460" s="41">
        <f t="shared" si="163"/>
        <v>0</v>
      </c>
      <c r="U460" s="41">
        <f t="shared" si="163"/>
        <v>0</v>
      </c>
      <c r="V460" s="41">
        <f t="shared" si="163"/>
        <v>1</v>
      </c>
      <c r="W460" s="41">
        <f t="shared" si="163"/>
        <v>0</v>
      </c>
      <c r="X460" s="41">
        <f t="shared" si="164"/>
        <v>0</v>
      </c>
      <c r="Y460" s="41">
        <f t="shared" si="164"/>
        <v>0</v>
      </c>
      <c r="Z460" s="41">
        <f t="shared" si="164"/>
        <v>0</v>
      </c>
      <c r="AA460" s="41">
        <f t="shared" si="164"/>
        <v>0</v>
      </c>
      <c r="AB460" s="41">
        <f t="shared" si="165"/>
        <v>0</v>
      </c>
      <c r="AC460" s="41">
        <f t="shared" si="165"/>
        <v>0</v>
      </c>
      <c r="AD460" s="41">
        <f t="shared" si="165"/>
        <v>0</v>
      </c>
      <c r="AE460" s="41">
        <f t="shared" si="165"/>
        <v>0</v>
      </c>
      <c r="AF460" s="41">
        <f t="shared" si="166"/>
        <v>1</v>
      </c>
      <c r="AG460" s="48">
        <v>870.78779352931565</v>
      </c>
      <c r="AH460" s="48">
        <v>176.46461728501919</v>
      </c>
      <c r="AI460" s="48">
        <v>1135.6869427942297</v>
      </c>
      <c r="AJ460" s="48">
        <v>170.88742511245871</v>
      </c>
      <c r="AK460" s="41">
        <f t="shared" si="167"/>
        <v>11.703837545343905</v>
      </c>
      <c r="AL460" s="41">
        <f>LN(D460+'Models training data'!$Y$4)</f>
        <v>7.0578932253362048</v>
      </c>
      <c r="AM460" s="41">
        <f>LN(E460+'Models training data'!$Y$5)</f>
        <v>5.4867730009618905</v>
      </c>
      <c r="AN460" s="41">
        <f>LN(F460+'Models training data'!$Y$6)</f>
        <v>7.0741722140471568</v>
      </c>
      <c r="AO460" s="41">
        <f>LN(G460+'Models training data'!$Y$7)</f>
        <v>5.3958562369980294</v>
      </c>
      <c r="AP460" s="41">
        <f t="shared" si="154"/>
        <v>1</v>
      </c>
      <c r="AQ460" s="41">
        <f t="shared" si="168"/>
        <v>1</v>
      </c>
      <c r="AR460" s="41">
        <f t="shared" si="169"/>
        <v>107002.42845922943</v>
      </c>
      <c r="AS460" s="41">
        <f t="shared" si="170"/>
        <v>119098.73871231655</v>
      </c>
      <c r="AT460" s="41">
        <f t="shared" si="171"/>
        <v>11.698272171791876</v>
      </c>
      <c r="AU460" s="41">
        <f t="shared" si="172"/>
        <v>116816.69791031817</v>
      </c>
      <c r="AV460" s="41">
        <f t="shared" si="173"/>
        <v>11.688171324433666</v>
      </c>
      <c r="AW460" s="41">
        <f t="shared" si="174"/>
        <v>114898.79034207432</v>
      </c>
      <c r="AX460" s="41">
        <f t="shared" si="175"/>
        <v>11.658120565661669</v>
      </c>
      <c r="AY460" s="41">
        <f t="shared" si="176"/>
        <v>11.432485344099765</v>
      </c>
      <c r="AZ460" s="41">
        <f t="shared" si="177"/>
        <v>11.653991983104838</v>
      </c>
    </row>
    <row r="461" spans="2:52" x14ac:dyDescent="0.25">
      <c r="B461" s="41" t="str">
        <f t="shared" si="178"/>
        <v>PA</v>
      </c>
      <c r="C461" s="46">
        <v>45486</v>
      </c>
      <c r="D461" s="45">
        <v>882.99392966692176</v>
      </c>
      <c r="E461" s="45">
        <v>178.25452236971972</v>
      </c>
      <c r="F461" s="45">
        <v>1078.9718026172857</v>
      </c>
      <c r="G461" s="48">
        <v>187.97616762370453</v>
      </c>
      <c r="H461" s="44">
        <v>121321.53756057362</v>
      </c>
      <c r="I461" s="62">
        <f t="shared" si="155"/>
        <v>2328.1964222776319</v>
      </c>
      <c r="J461" s="41">
        <f t="shared" si="156"/>
        <v>2024</v>
      </c>
      <c r="K461" s="41">
        <f t="shared" si="157"/>
        <v>133</v>
      </c>
      <c r="L461" s="41">
        <f t="shared" si="158"/>
        <v>17689</v>
      </c>
      <c r="M461" s="41">
        <f t="shared" si="159"/>
        <v>9.7806982564435074</v>
      </c>
      <c r="N461" s="41">
        <f t="shared" si="160"/>
        <v>0</v>
      </c>
      <c r="O461" s="41">
        <f t="shared" si="161"/>
        <v>7</v>
      </c>
      <c r="P461" s="41">
        <f t="shared" si="162"/>
        <v>0</v>
      </c>
      <c r="Q461" s="41">
        <f t="shared" si="162"/>
        <v>0</v>
      </c>
      <c r="R461" s="41">
        <f t="shared" si="162"/>
        <v>0</v>
      </c>
      <c r="S461" s="41">
        <f t="shared" si="162"/>
        <v>0</v>
      </c>
      <c r="T461" s="41">
        <f t="shared" si="163"/>
        <v>0</v>
      </c>
      <c r="U461" s="41">
        <f t="shared" si="163"/>
        <v>0</v>
      </c>
      <c r="V461" s="41">
        <f t="shared" si="163"/>
        <v>1</v>
      </c>
      <c r="W461" s="41">
        <f t="shared" si="163"/>
        <v>0</v>
      </c>
      <c r="X461" s="41">
        <f t="shared" si="164"/>
        <v>0</v>
      </c>
      <c r="Y461" s="41">
        <f t="shared" si="164"/>
        <v>0</v>
      </c>
      <c r="Z461" s="41">
        <f t="shared" si="164"/>
        <v>0</v>
      </c>
      <c r="AA461" s="41">
        <f t="shared" si="164"/>
        <v>0</v>
      </c>
      <c r="AB461" s="41">
        <f t="shared" si="165"/>
        <v>0</v>
      </c>
      <c r="AC461" s="41">
        <f t="shared" si="165"/>
        <v>0</v>
      </c>
      <c r="AD461" s="41">
        <f t="shared" si="165"/>
        <v>0</v>
      </c>
      <c r="AE461" s="41">
        <f t="shared" si="165"/>
        <v>0</v>
      </c>
      <c r="AF461" s="41">
        <f t="shared" si="166"/>
        <v>1</v>
      </c>
      <c r="AG461" s="48">
        <v>882.99392966692176</v>
      </c>
      <c r="AH461" s="48">
        <v>178.25452236971972</v>
      </c>
      <c r="AI461" s="48">
        <v>1078.9718026172857</v>
      </c>
      <c r="AJ461" s="48">
        <v>187.97616762370453</v>
      </c>
      <c r="AK461" s="41">
        <f t="shared" si="167"/>
        <v>11.706199635317441</v>
      </c>
      <c r="AL461" s="41">
        <f>LN(D461+'Models training data'!$Y$4)</f>
        <v>7.0683429063267411</v>
      </c>
      <c r="AM461" s="41">
        <f>LN(E461+'Models training data'!$Y$5)</f>
        <v>5.4941579949487451</v>
      </c>
      <c r="AN461" s="41">
        <f>LN(F461+'Models training data'!$Y$6)</f>
        <v>7.0249606246930512</v>
      </c>
      <c r="AO461" s="41">
        <f>LN(G461+'Models training data'!$Y$7)</f>
        <v>5.4705027304200486</v>
      </c>
      <c r="AP461" s="41">
        <f t="shared" si="154"/>
        <v>1</v>
      </c>
      <c r="AQ461" s="41">
        <f t="shared" si="168"/>
        <v>1</v>
      </c>
      <c r="AR461" s="41">
        <f t="shared" si="169"/>
        <v>106978.03814614569</v>
      </c>
      <c r="AS461" s="41">
        <f t="shared" si="170"/>
        <v>119074.64132227485</v>
      </c>
      <c r="AT461" s="41">
        <f t="shared" si="171"/>
        <v>11.698014554527097</v>
      </c>
      <c r="AU461" s="41">
        <f t="shared" si="172"/>
        <v>116873.9978259435</v>
      </c>
      <c r="AV461" s="41">
        <f t="shared" si="173"/>
        <v>11.689081589916205</v>
      </c>
      <c r="AW461" s="41">
        <f t="shared" si="174"/>
        <v>114887.87024383061</v>
      </c>
      <c r="AX461" s="41">
        <f t="shared" si="175"/>
        <v>11.65799486167049</v>
      </c>
      <c r="AY461" s="41">
        <f t="shared" si="176"/>
        <v>11.430587132419697</v>
      </c>
      <c r="AZ461" s="41">
        <f t="shared" si="177"/>
        <v>11.65960250102381</v>
      </c>
    </row>
    <row r="462" spans="2:52" x14ac:dyDescent="0.25">
      <c r="B462" s="41" t="str">
        <f t="shared" si="178"/>
        <v>PA</v>
      </c>
      <c r="C462" s="46">
        <v>45493</v>
      </c>
      <c r="D462" s="45">
        <v>730.59575076684519</v>
      </c>
      <c r="E462" s="45">
        <v>139.12726118485986</v>
      </c>
      <c r="F462" s="45">
        <v>1025.0301331826981</v>
      </c>
      <c r="G462" s="48">
        <v>206.77378438607496</v>
      </c>
      <c r="H462" s="44">
        <v>120111.59361065904</v>
      </c>
      <c r="I462" s="62">
        <f t="shared" si="155"/>
        <v>2101.526929520478</v>
      </c>
      <c r="J462" s="41">
        <f t="shared" si="156"/>
        <v>2024</v>
      </c>
      <c r="K462" s="41">
        <f t="shared" si="157"/>
        <v>134</v>
      </c>
      <c r="L462" s="41">
        <f t="shared" si="158"/>
        <v>17956</v>
      </c>
      <c r="M462" s="41">
        <f t="shared" si="159"/>
        <v>9.7956795999018222</v>
      </c>
      <c r="N462" s="41">
        <f t="shared" si="160"/>
        <v>0</v>
      </c>
      <c r="O462" s="41">
        <f t="shared" si="161"/>
        <v>7</v>
      </c>
      <c r="P462" s="41">
        <f t="shared" si="162"/>
        <v>0</v>
      </c>
      <c r="Q462" s="41">
        <f t="shared" si="162"/>
        <v>0</v>
      </c>
      <c r="R462" s="41">
        <f t="shared" si="162"/>
        <v>0</v>
      </c>
      <c r="S462" s="41">
        <f t="shared" si="162"/>
        <v>0</v>
      </c>
      <c r="T462" s="41">
        <f t="shared" si="163"/>
        <v>0</v>
      </c>
      <c r="U462" s="41">
        <f t="shared" si="163"/>
        <v>0</v>
      </c>
      <c r="V462" s="41">
        <f t="shared" si="163"/>
        <v>1</v>
      </c>
      <c r="W462" s="41">
        <f t="shared" si="163"/>
        <v>0</v>
      </c>
      <c r="X462" s="41">
        <f t="shared" si="164"/>
        <v>0</v>
      </c>
      <c r="Y462" s="41">
        <f t="shared" si="164"/>
        <v>0</v>
      </c>
      <c r="Z462" s="41">
        <f t="shared" si="164"/>
        <v>0</v>
      </c>
      <c r="AA462" s="41">
        <f t="shared" si="164"/>
        <v>0</v>
      </c>
      <c r="AB462" s="41">
        <f t="shared" si="165"/>
        <v>0</v>
      </c>
      <c r="AC462" s="41">
        <f t="shared" si="165"/>
        <v>0</v>
      </c>
      <c r="AD462" s="41">
        <f t="shared" si="165"/>
        <v>0</v>
      </c>
      <c r="AE462" s="41">
        <f t="shared" si="165"/>
        <v>0</v>
      </c>
      <c r="AF462" s="41">
        <f t="shared" si="166"/>
        <v>1</v>
      </c>
      <c r="AG462" s="48">
        <v>730.59575076684519</v>
      </c>
      <c r="AH462" s="48">
        <v>139.12726118485986</v>
      </c>
      <c r="AI462" s="48">
        <v>1025.0301331826981</v>
      </c>
      <c r="AJ462" s="48">
        <v>206.77378438607496</v>
      </c>
      <c r="AK462" s="41">
        <f t="shared" si="167"/>
        <v>11.696176536387076</v>
      </c>
      <c r="AL462" s="41">
        <f>LN(D462+'Models training data'!$Y$4)</f>
        <v>6.9293234857629216</v>
      </c>
      <c r="AM462" s="41">
        <f>LN(E462+'Models training data'!$Y$5)</f>
        <v>5.3188028342048614</v>
      </c>
      <c r="AN462" s="41">
        <f>LN(F462+'Models training data'!$Y$6)</f>
        <v>6.9757957396604198</v>
      </c>
      <c r="AO462" s="41">
        <f>LN(G462+'Models training data'!$Y$7)</f>
        <v>5.5466498677392675</v>
      </c>
      <c r="AP462" s="41">
        <f t="shared" si="154"/>
        <v>1</v>
      </c>
      <c r="AQ462" s="41">
        <f t="shared" si="168"/>
        <v>1</v>
      </c>
      <c r="AR462" s="41">
        <f t="shared" si="169"/>
        <v>106953.64783306194</v>
      </c>
      <c r="AS462" s="41">
        <f t="shared" si="170"/>
        <v>119050.54393223315</v>
      </c>
      <c r="AT462" s="41">
        <f t="shared" si="171"/>
        <v>11.697756937262316</v>
      </c>
      <c r="AU462" s="41">
        <f t="shared" si="172"/>
        <v>116932.47644024466</v>
      </c>
      <c r="AV462" s="41">
        <f t="shared" si="173"/>
        <v>11.690008800600436</v>
      </c>
      <c r="AW462" s="41">
        <f t="shared" si="174"/>
        <v>114877.03194484346</v>
      </c>
      <c r="AX462" s="41">
        <f t="shared" si="175"/>
        <v>11.657870099291079</v>
      </c>
      <c r="AY462" s="41">
        <f t="shared" si="176"/>
        <v>11.420737520812066</v>
      </c>
      <c r="AZ462" s="41">
        <f t="shared" si="177"/>
        <v>11.65579850876715</v>
      </c>
    </row>
    <row r="463" spans="2:52" x14ac:dyDescent="0.25">
      <c r="B463" s="41" t="str">
        <f t="shared" si="178"/>
        <v>PA</v>
      </c>
      <c r="C463" s="46">
        <v>45500</v>
      </c>
      <c r="D463" s="45">
        <v>790.35569346454008</v>
      </c>
      <c r="E463" s="45">
        <v>161.39529081555696</v>
      </c>
      <c r="F463" s="45">
        <v>973.77931859319085</v>
      </c>
      <c r="G463" s="48">
        <v>227.45116282468251</v>
      </c>
      <c r="H463" s="44">
        <v>121098.43974867641</v>
      </c>
      <c r="I463" s="62">
        <f t="shared" si="155"/>
        <v>2152.9814656979702</v>
      </c>
      <c r="J463" s="41">
        <f t="shared" si="156"/>
        <v>2024</v>
      </c>
      <c r="K463" s="41">
        <f t="shared" si="157"/>
        <v>135</v>
      </c>
      <c r="L463" s="41">
        <f t="shared" si="158"/>
        <v>18225</v>
      </c>
      <c r="M463" s="41">
        <f t="shared" si="159"/>
        <v>9.8105495568768593</v>
      </c>
      <c r="N463" s="41">
        <f t="shared" si="160"/>
        <v>0</v>
      </c>
      <c r="O463" s="41">
        <f t="shared" si="161"/>
        <v>7</v>
      </c>
      <c r="P463" s="41">
        <f t="shared" si="162"/>
        <v>0</v>
      </c>
      <c r="Q463" s="41">
        <f t="shared" si="162"/>
        <v>0</v>
      </c>
      <c r="R463" s="41">
        <f t="shared" si="162"/>
        <v>0</v>
      </c>
      <c r="S463" s="41">
        <f t="shared" ref="S463:V526" si="179">IF($O463=S$13,1,0)</f>
        <v>0</v>
      </c>
      <c r="T463" s="41">
        <f t="shared" si="163"/>
        <v>0</v>
      </c>
      <c r="U463" s="41">
        <f t="shared" si="163"/>
        <v>0</v>
      </c>
      <c r="V463" s="41">
        <f t="shared" si="163"/>
        <v>1</v>
      </c>
      <c r="W463" s="41">
        <f t="shared" ref="W463:Z526" si="180">IF($O463=W$13,1,0)</f>
        <v>0</v>
      </c>
      <c r="X463" s="41">
        <f t="shared" si="164"/>
        <v>0</v>
      </c>
      <c r="Y463" s="41">
        <f t="shared" si="164"/>
        <v>0</v>
      </c>
      <c r="Z463" s="41">
        <f t="shared" si="164"/>
        <v>0</v>
      </c>
      <c r="AA463" s="41">
        <f t="shared" ref="AA463:AA526" si="181">IF($O463=AA$13,1,0)</f>
        <v>0</v>
      </c>
      <c r="AB463" s="41">
        <f t="shared" si="165"/>
        <v>0</v>
      </c>
      <c r="AC463" s="41">
        <f t="shared" si="165"/>
        <v>0</v>
      </c>
      <c r="AD463" s="41">
        <f t="shared" si="165"/>
        <v>0</v>
      </c>
      <c r="AE463" s="41">
        <f t="shared" ref="AE463:AF526" si="182">IF($B463=AE$13,1,0)</f>
        <v>0</v>
      </c>
      <c r="AF463" s="41">
        <f t="shared" si="166"/>
        <v>1</v>
      </c>
      <c r="AG463" s="48">
        <v>790.35569346454008</v>
      </c>
      <c r="AH463" s="48">
        <v>161.39529081555696</v>
      </c>
      <c r="AI463" s="48">
        <v>973.77931859319085</v>
      </c>
      <c r="AJ463" s="48">
        <v>227.45116282468251</v>
      </c>
      <c r="AK463" s="41">
        <f t="shared" si="167"/>
        <v>11.704359045467072</v>
      </c>
      <c r="AL463" s="41">
        <f>LN(D463+'Models training data'!$Y$4)</f>
        <v>6.9861619640382404</v>
      </c>
      <c r="AM463" s="41">
        <f>LN(E463+'Models training data'!$Y$5)</f>
        <v>5.4223359281071293</v>
      </c>
      <c r="AN463" s="41">
        <f>LN(F463+'Models training data'!$Y$6)</f>
        <v>6.9267318813624756</v>
      </c>
      <c r="AO463" s="41">
        <f>LN(G463+'Models training data'!$Y$7)</f>
        <v>5.6242145858172004</v>
      </c>
      <c r="AP463" s="41">
        <f t="shared" ref="AP463:AP526" si="183">V463+W463+X463+Y463+Z463</f>
        <v>1</v>
      </c>
      <c r="AQ463" s="41">
        <f t="shared" si="168"/>
        <v>1</v>
      </c>
      <c r="AR463" s="41">
        <f t="shared" si="169"/>
        <v>106929.2575199782</v>
      </c>
      <c r="AS463" s="41">
        <f t="shared" si="170"/>
        <v>119026.44654219145</v>
      </c>
      <c r="AT463" s="41">
        <f t="shared" si="171"/>
        <v>11.697499319997537</v>
      </c>
      <c r="AU463" s="41">
        <f t="shared" si="172"/>
        <v>116992.13375322163</v>
      </c>
      <c r="AV463" s="41">
        <f t="shared" si="173"/>
        <v>11.690952956486358</v>
      </c>
      <c r="AW463" s="41">
        <f t="shared" si="174"/>
        <v>114866.2742287501</v>
      </c>
      <c r="AX463" s="41">
        <f t="shared" si="175"/>
        <v>11.657746264521583</v>
      </c>
      <c r="AY463" s="41">
        <f t="shared" si="176"/>
        <v>11.423398489972502</v>
      </c>
      <c r="AZ463" s="41">
        <f t="shared" si="177"/>
        <v>11.66650751626343</v>
      </c>
    </row>
    <row r="464" spans="2:52" x14ac:dyDescent="0.25">
      <c r="B464" s="41" t="str">
        <f t="shared" si="178"/>
        <v>PA</v>
      </c>
      <c r="C464" s="46">
        <v>45507</v>
      </c>
      <c r="D464" s="45">
        <v>834.97704003220383</v>
      </c>
      <c r="E464" s="45">
        <v>173.44762223313683</v>
      </c>
      <c r="F464" s="45">
        <v>925.09042187049408</v>
      </c>
      <c r="G464" s="48">
        <v>250.19627910715079</v>
      </c>
      <c r="H464" s="44">
        <v>121956.05403871155</v>
      </c>
      <c r="I464" s="62">
        <f t="shared" ref="I464:I527" si="184">SUM(D464:G464)</f>
        <v>2183.7113632429855</v>
      </c>
      <c r="J464" s="41">
        <f t="shared" ref="J464:J527" si="185">YEAR(C464)</f>
        <v>2024</v>
      </c>
      <c r="K464" s="41">
        <f t="shared" ref="K464:K527" si="186">IF(B464=B463,K463+1,1)</f>
        <v>136</v>
      </c>
      <c r="L464" s="41">
        <f t="shared" ref="L464:L527" si="187">K464^2</f>
        <v>18496</v>
      </c>
      <c r="M464" s="41">
        <f t="shared" ref="M464:M527" si="188">LN(L464)</f>
        <v>9.8253097714721047</v>
      </c>
      <c r="N464" s="41">
        <f t="shared" ref="N464:N527" si="189">IF(K464&lt;127,1,0)</f>
        <v>0</v>
      </c>
      <c r="O464" s="41">
        <f t="shared" ref="O464:O527" si="190">MONTH(C464)</f>
        <v>8</v>
      </c>
      <c r="P464" s="41">
        <f t="shared" ref="P464:AA527" si="191">IF($O464=P$13,1,0)</f>
        <v>0</v>
      </c>
      <c r="Q464" s="41">
        <f t="shared" si="191"/>
        <v>0</v>
      </c>
      <c r="R464" s="41">
        <f t="shared" si="191"/>
        <v>0</v>
      </c>
      <c r="S464" s="41">
        <f t="shared" si="179"/>
        <v>0</v>
      </c>
      <c r="T464" s="41">
        <f t="shared" si="179"/>
        <v>0</v>
      </c>
      <c r="U464" s="41">
        <f t="shared" si="179"/>
        <v>0</v>
      </c>
      <c r="V464" s="41">
        <f t="shared" si="179"/>
        <v>0</v>
      </c>
      <c r="W464" s="41">
        <f t="shared" si="180"/>
        <v>1</v>
      </c>
      <c r="X464" s="41">
        <f t="shared" si="180"/>
        <v>0</v>
      </c>
      <c r="Y464" s="41">
        <f t="shared" si="180"/>
        <v>0</v>
      </c>
      <c r="Z464" s="41">
        <f t="shared" si="180"/>
        <v>0</v>
      </c>
      <c r="AA464" s="41">
        <f t="shared" si="181"/>
        <v>0</v>
      </c>
      <c r="AB464" s="41">
        <f t="shared" ref="AB464:AF527" si="192">IF($B464=AB$13,1,0)</f>
        <v>0</v>
      </c>
      <c r="AC464" s="41">
        <f t="shared" si="192"/>
        <v>0</v>
      </c>
      <c r="AD464" s="41">
        <f t="shared" si="192"/>
        <v>0</v>
      </c>
      <c r="AE464" s="41">
        <f t="shared" si="182"/>
        <v>0</v>
      </c>
      <c r="AF464" s="41">
        <f t="shared" si="182"/>
        <v>1</v>
      </c>
      <c r="AG464" s="48">
        <v>834.97704003220383</v>
      </c>
      <c r="AH464" s="48">
        <v>173.44762223313683</v>
      </c>
      <c r="AI464" s="48">
        <v>925.09042187049408</v>
      </c>
      <c r="AJ464" s="48">
        <v>250.19627910715079</v>
      </c>
      <c r="AK464" s="41">
        <f t="shared" ref="AK464:AK527" si="193">LN(H464)</f>
        <v>11.711416046025734</v>
      </c>
      <c r="AL464" s="41">
        <f>LN(D464+'Models training data'!$Y$4)</f>
        <v>7.0265900023844923</v>
      </c>
      <c r="AM464" s="41">
        <f>LN(E464+'Models training data'!$Y$5)</f>
        <v>5.4742003570725872</v>
      </c>
      <c r="AN464" s="41">
        <f>LN(F464+'Models training data'!$Y$6)</f>
        <v>6.8777793626821939</v>
      </c>
      <c r="AO464" s="41">
        <f>LN(G464+'Models training data'!$Y$7)</f>
        <v>5.7031146274281657</v>
      </c>
      <c r="AP464" s="41">
        <f t="shared" si="183"/>
        <v>1</v>
      </c>
      <c r="AQ464" s="41">
        <f t="shared" ref="AQ464:AQ527" si="194">AA464+AC464+AD464+AE464+AF464</f>
        <v>1</v>
      </c>
      <c r="AR464" s="41">
        <f t="shared" ref="AR464:AR527" si="195">$C$1+SUMPRODUCT($K$1:$AQ$1,K464:AQ464)</f>
        <v>109228.43481661269</v>
      </c>
      <c r="AS464" s="41">
        <f t="shared" ref="AS464:AS527" si="196">$C$2+SUMPRODUCT($K$2:$AQ$2,K464:AQ464)</f>
        <v>119002.34915214975</v>
      </c>
      <c r="AT464" s="41">
        <f t="shared" ref="AT464:AT527" si="197">$C$3+SUMPRODUCT($K$3:$AQ$3,K464:AQ464)</f>
        <v>11.697241702732756</v>
      </c>
      <c r="AU464" s="41">
        <f t="shared" ref="AU464:AU527" si="198">$C$4+SUMPRODUCT($K$4:$AQ$4,K464:AQ464)</f>
        <v>117052.96976487442</v>
      </c>
      <c r="AV464" s="41">
        <f t="shared" ref="AV464:AV527" si="199">$C$5+SUMPRODUCT($K$5:$AQ$5,K464:AQ464)</f>
        <v>11.691914057573969</v>
      </c>
      <c r="AW464" s="41">
        <f t="shared" ref="AW464:AW527" si="200">$C$6+SUMPRODUCT($K$6:$AQ$6,K464:AQ464)</f>
        <v>114855.59590611883</v>
      </c>
      <c r="AX464" s="41">
        <f t="shared" ref="AX464:AX527" si="201">$C$7+SUMPRODUCT($K$7:$AQ$7,K464:AQ464)</f>
        <v>11.657623343670149</v>
      </c>
      <c r="AY464" s="41">
        <f t="shared" ref="AY464:AY527" si="202">$C$8+SUMPRODUCT($K$8:$AQ$8,K464:AQ464)</f>
        <v>11.425048212849136</v>
      </c>
      <c r="AZ464" s="41">
        <f t="shared" ref="AZ464:AZ527" si="203">$C$9+SUMPRODUCT($K$9:$AQ$9,K464:AQ464)</f>
        <v>11.674941493641022</v>
      </c>
    </row>
    <row r="465" spans="2:52" x14ac:dyDescent="0.25">
      <c r="B465" s="41" t="str">
        <f t="shared" si="178"/>
        <v>PA</v>
      </c>
      <c r="C465" s="46">
        <v>45514</v>
      </c>
      <c r="D465" s="45">
        <v>869.02926317563879</v>
      </c>
      <c r="E465" s="45">
        <v>180.40128771018033</v>
      </c>
      <c r="F465" s="45">
        <v>878.83590769766568</v>
      </c>
      <c r="G465" s="48">
        <v>611.58598059990481</v>
      </c>
      <c r="H465" s="44">
        <v>126978.77021039475</v>
      </c>
      <c r="I465" s="62">
        <f t="shared" si="184"/>
        <v>2539.8524391833898</v>
      </c>
      <c r="J465" s="41">
        <f t="shared" si="185"/>
        <v>2024</v>
      </c>
      <c r="K465" s="41">
        <f t="shared" si="186"/>
        <v>137</v>
      </c>
      <c r="L465" s="41">
        <f t="shared" si="187"/>
        <v>18769</v>
      </c>
      <c r="M465" s="41">
        <f t="shared" si="188"/>
        <v>9.8399618516562501</v>
      </c>
      <c r="N465" s="41">
        <f t="shared" si="189"/>
        <v>0</v>
      </c>
      <c r="O465" s="41">
        <f t="shared" si="190"/>
        <v>8</v>
      </c>
      <c r="P465" s="41">
        <f t="shared" si="191"/>
        <v>0</v>
      </c>
      <c r="Q465" s="41">
        <f t="shared" si="191"/>
        <v>0</v>
      </c>
      <c r="R465" s="41">
        <f t="shared" si="191"/>
        <v>0</v>
      </c>
      <c r="S465" s="41">
        <f t="shared" si="179"/>
        <v>0</v>
      </c>
      <c r="T465" s="41">
        <f t="shared" si="179"/>
        <v>0</v>
      </c>
      <c r="U465" s="41">
        <f t="shared" si="179"/>
        <v>0</v>
      </c>
      <c r="V465" s="41">
        <f t="shared" si="179"/>
        <v>0</v>
      </c>
      <c r="W465" s="41">
        <f t="shared" si="180"/>
        <v>1</v>
      </c>
      <c r="X465" s="41">
        <f t="shared" si="180"/>
        <v>0</v>
      </c>
      <c r="Y465" s="41">
        <f t="shared" si="180"/>
        <v>0</v>
      </c>
      <c r="Z465" s="41">
        <f t="shared" si="180"/>
        <v>0</v>
      </c>
      <c r="AA465" s="41">
        <f t="shared" si="181"/>
        <v>0</v>
      </c>
      <c r="AB465" s="41">
        <f t="shared" si="192"/>
        <v>0</v>
      </c>
      <c r="AC465" s="41">
        <f t="shared" si="192"/>
        <v>0</v>
      </c>
      <c r="AD465" s="41">
        <f t="shared" si="192"/>
        <v>0</v>
      </c>
      <c r="AE465" s="41">
        <f t="shared" si="182"/>
        <v>0</v>
      </c>
      <c r="AF465" s="41">
        <f t="shared" si="182"/>
        <v>1</v>
      </c>
      <c r="AG465" s="48">
        <v>869.02926317563879</v>
      </c>
      <c r="AH465" s="48">
        <v>180.40128771018033</v>
      </c>
      <c r="AI465" s="48">
        <v>878.83590769766568</v>
      </c>
      <c r="AJ465" s="48">
        <v>611.58598059990481</v>
      </c>
      <c r="AK465" s="41">
        <f t="shared" si="193"/>
        <v>11.751775187769642</v>
      </c>
      <c r="AL465" s="41">
        <f>LN(D465+'Models training data'!$Y$4)</f>
        <v>7.0563787067080384</v>
      </c>
      <c r="AM465" s="41">
        <f>LN(E465+'Models training data'!$Y$5)</f>
        <v>5.502944027651556</v>
      </c>
      <c r="AN465" s="41">
        <f>LN(F465+'Models training data'!$Y$6)</f>
        <v>6.8289440702433764</v>
      </c>
      <c r="AO465" s="41">
        <f>LN(G465+'Models training data'!$Y$7)</f>
        <v>6.4940403558556721</v>
      </c>
      <c r="AP465" s="41">
        <f t="shared" si="183"/>
        <v>1</v>
      </c>
      <c r="AQ465" s="41">
        <f t="shared" si="194"/>
        <v>1</v>
      </c>
      <c r="AR465" s="41">
        <f t="shared" si="195"/>
        <v>109204.04450352894</v>
      </c>
      <c r="AS465" s="41">
        <f t="shared" si="196"/>
        <v>118978.25176210805</v>
      </c>
      <c r="AT465" s="41">
        <f t="shared" si="197"/>
        <v>11.696984085467976</v>
      </c>
      <c r="AU465" s="41">
        <f t="shared" si="198"/>
        <v>117114.98447520303</v>
      </c>
      <c r="AV465" s="41">
        <f t="shared" si="199"/>
        <v>11.692892103863272</v>
      </c>
      <c r="AW465" s="41">
        <f t="shared" si="200"/>
        <v>114844.99581365974</v>
      </c>
      <c r="AX465" s="41">
        <f t="shared" si="201"/>
        <v>11.65750132334586</v>
      </c>
      <c r="AY465" s="41">
        <f t="shared" si="202"/>
        <v>11.4800854753259</v>
      </c>
      <c r="AZ465" s="41">
        <f t="shared" si="203"/>
        <v>11.770773459526692</v>
      </c>
    </row>
    <row r="466" spans="2:52" x14ac:dyDescent="0.25">
      <c r="B466" s="41" t="str">
        <f t="shared" ref="B466:B529" si="204">B465</f>
        <v>PA</v>
      </c>
      <c r="C466" s="46">
        <v>45521</v>
      </c>
      <c r="D466" s="45">
        <v>895.7112727275744</v>
      </c>
      <c r="E466" s="45">
        <v>184.81489521463823</v>
      </c>
      <c r="F466" s="45">
        <v>834.89411300485187</v>
      </c>
      <c r="G466" s="48">
        <v>621.22900522561417</v>
      </c>
      <c r="H466" s="44">
        <v>126903.13155856007</v>
      </c>
      <c r="I466" s="62">
        <f t="shared" si="184"/>
        <v>2536.6492861726783</v>
      </c>
      <c r="J466" s="41">
        <f t="shared" si="185"/>
        <v>2024</v>
      </c>
      <c r="K466" s="41">
        <f t="shared" si="186"/>
        <v>138</v>
      </c>
      <c r="L466" s="41">
        <f t="shared" si="187"/>
        <v>19044</v>
      </c>
      <c r="M466" s="41">
        <f t="shared" si="188"/>
        <v>9.8545073703144102</v>
      </c>
      <c r="N466" s="41">
        <f t="shared" si="189"/>
        <v>0</v>
      </c>
      <c r="O466" s="41">
        <f t="shared" si="190"/>
        <v>8</v>
      </c>
      <c r="P466" s="41">
        <f t="shared" si="191"/>
        <v>0</v>
      </c>
      <c r="Q466" s="41">
        <f t="shared" si="191"/>
        <v>0</v>
      </c>
      <c r="R466" s="41">
        <f t="shared" si="191"/>
        <v>0</v>
      </c>
      <c r="S466" s="41">
        <f t="shared" si="179"/>
        <v>0</v>
      </c>
      <c r="T466" s="41">
        <f t="shared" si="179"/>
        <v>0</v>
      </c>
      <c r="U466" s="41">
        <f t="shared" si="179"/>
        <v>0</v>
      </c>
      <c r="V466" s="41">
        <f t="shared" si="179"/>
        <v>0</v>
      </c>
      <c r="W466" s="41">
        <f t="shared" si="180"/>
        <v>1</v>
      </c>
      <c r="X466" s="41">
        <f t="shared" si="180"/>
        <v>0</v>
      </c>
      <c r="Y466" s="41">
        <f t="shared" si="180"/>
        <v>0</v>
      </c>
      <c r="Z466" s="41">
        <f t="shared" si="180"/>
        <v>0</v>
      </c>
      <c r="AA466" s="41">
        <f t="shared" si="181"/>
        <v>0</v>
      </c>
      <c r="AB466" s="41">
        <f t="shared" si="192"/>
        <v>0</v>
      </c>
      <c r="AC466" s="41">
        <f t="shared" si="192"/>
        <v>0</v>
      </c>
      <c r="AD466" s="41">
        <f t="shared" si="192"/>
        <v>0</v>
      </c>
      <c r="AE466" s="41">
        <f t="shared" si="182"/>
        <v>0</v>
      </c>
      <c r="AF466" s="41">
        <f t="shared" si="182"/>
        <v>1</v>
      </c>
      <c r="AG466" s="48">
        <v>895.7112727275744</v>
      </c>
      <c r="AH466" s="48">
        <v>184.81489521463823</v>
      </c>
      <c r="AI466" s="48">
        <v>834.89411300485187</v>
      </c>
      <c r="AJ466" s="48">
        <v>621.22900522561417</v>
      </c>
      <c r="AK466" s="41">
        <f t="shared" si="193"/>
        <v>11.751179330770418</v>
      </c>
      <c r="AL466" s="41">
        <f>LN(D466+'Models training data'!$Y$4)</f>
        <v>7.0791153136888854</v>
      </c>
      <c r="AM466" s="41">
        <f>LN(E466+'Models training data'!$Y$5)</f>
        <v>5.5207686024024518</v>
      </c>
      <c r="AN466" s="41">
        <f>LN(F466+'Models training data'!$Y$6)</f>
        <v>6.7802316286894353</v>
      </c>
      <c r="AO466" s="41">
        <f>LN(G466+'Models training data'!$Y$7)</f>
        <v>6.5085193872147507</v>
      </c>
      <c r="AP466" s="41">
        <f t="shared" si="183"/>
        <v>1</v>
      </c>
      <c r="AQ466" s="41">
        <f t="shared" si="194"/>
        <v>1</v>
      </c>
      <c r="AR466" s="41">
        <f t="shared" si="195"/>
        <v>109179.6541904452</v>
      </c>
      <c r="AS466" s="41">
        <f t="shared" si="196"/>
        <v>118954.15437206635</v>
      </c>
      <c r="AT466" s="41">
        <f t="shared" si="197"/>
        <v>11.696726468203195</v>
      </c>
      <c r="AU466" s="41">
        <f t="shared" si="198"/>
        <v>117178.17788420747</v>
      </c>
      <c r="AV466" s="41">
        <f t="shared" si="199"/>
        <v>11.693887095354267</v>
      </c>
      <c r="AW466" s="41">
        <f t="shared" si="200"/>
        <v>114834.47281346426</v>
      </c>
      <c r="AX466" s="41">
        <f t="shared" si="201"/>
        <v>11.657380190449963</v>
      </c>
      <c r="AY466" s="41">
        <f t="shared" si="202"/>
        <v>11.478752883141363</v>
      </c>
      <c r="AZ466" s="41">
        <f t="shared" si="203"/>
        <v>11.769534373995413</v>
      </c>
    </row>
    <row r="467" spans="2:52" x14ac:dyDescent="0.25">
      <c r="B467" s="41" t="str">
        <f t="shared" si="204"/>
        <v>PA</v>
      </c>
      <c r="C467" s="46">
        <v>45528</v>
      </c>
      <c r="D467" s="45">
        <v>917.2625872989754</v>
      </c>
      <c r="E467" s="45">
        <v>187.96784148046265</v>
      </c>
      <c r="F467" s="45">
        <v>793.14940742381623</v>
      </c>
      <c r="G467" s="48">
        <v>563.44410181985722</v>
      </c>
      <c r="H467" s="44">
        <v>126136.74614787039</v>
      </c>
      <c r="I467" s="62">
        <f t="shared" si="184"/>
        <v>2461.8239380231116</v>
      </c>
      <c r="J467" s="41">
        <f t="shared" si="185"/>
        <v>2024</v>
      </c>
      <c r="K467" s="41">
        <f t="shared" si="186"/>
        <v>139</v>
      </c>
      <c r="L467" s="41">
        <f t="shared" si="187"/>
        <v>19321</v>
      </c>
      <c r="M467" s="41">
        <f t="shared" si="188"/>
        <v>9.868947866261383</v>
      </c>
      <c r="N467" s="41">
        <f t="shared" si="189"/>
        <v>0</v>
      </c>
      <c r="O467" s="41">
        <f t="shared" si="190"/>
        <v>8</v>
      </c>
      <c r="P467" s="41">
        <f t="shared" si="191"/>
        <v>0</v>
      </c>
      <c r="Q467" s="41">
        <f t="shared" si="191"/>
        <v>0</v>
      </c>
      <c r="R467" s="41">
        <f t="shared" si="191"/>
        <v>0</v>
      </c>
      <c r="S467" s="41">
        <f t="shared" si="179"/>
        <v>0</v>
      </c>
      <c r="T467" s="41">
        <f t="shared" si="179"/>
        <v>0</v>
      </c>
      <c r="U467" s="41">
        <f t="shared" si="179"/>
        <v>0</v>
      </c>
      <c r="V467" s="41">
        <f t="shared" si="179"/>
        <v>0</v>
      </c>
      <c r="W467" s="41">
        <f t="shared" si="180"/>
        <v>1</v>
      </c>
      <c r="X467" s="41">
        <f t="shared" si="180"/>
        <v>0</v>
      </c>
      <c r="Y467" s="41">
        <f t="shared" si="180"/>
        <v>0</v>
      </c>
      <c r="Z467" s="41">
        <f t="shared" si="180"/>
        <v>0</v>
      </c>
      <c r="AA467" s="41">
        <f t="shared" si="181"/>
        <v>0</v>
      </c>
      <c r="AB467" s="41">
        <f t="shared" si="192"/>
        <v>0</v>
      </c>
      <c r="AC467" s="41">
        <f t="shared" si="192"/>
        <v>0</v>
      </c>
      <c r="AD467" s="41">
        <f t="shared" si="192"/>
        <v>0</v>
      </c>
      <c r="AE467" s="41">
        <f t="shared" si="182"/>
        <v>0</v>
      </c>
      <c r="AF467" s="41">
        <f t="shared" si="182"/>
        <v>1</v>
      </c>
      <c r="AG467" s="48">
        <v>917.2625872989754</v>
      </c>
      <c r="AH467" s="48">
        <v>187.96784148046265</v>
      </c>
      <c r="AI467" s="48">
        <v>793.14940742381623</v>
      </c>
      <c r="AJ467" s="48">
        <v>563.44410181985722</v>
      </c>
      <c r="AK467" s="41">
        <f t="shared" si="193"/>
        <v>11.745121884323416</v>
      </c>
      <c r="AL467" s="41">
        <f>LN(D467+'Models training data'!$Y$4)</f>
        <v>7.0971098116132687</v>
      </c>
      <c r="AM467" s="41">
        <f>LN(E467+'Models training data'!$Y$5)</f>
        <v>5.5333101468434318</v>
      </c>
      <c r="AN467" s="41">
        <f>LN(F467+'Models training data'!$Y$6)</f>
        <v>6.7316478440403138</v>
      </c>
      <c r="AO467" s="41">
        <f>LN(G467+'Models training data'!$Y$7)</f>
        <v>6.4184424784964182</v>
      </c>
      <c r="AP467" s="41">
        <f t="shared" si="183"/>
        <v>1</v>
      </c>
      <c r="AQ467" s="41">
        <f t="shared" si="194"/>
        <v>1</v>
      </c>
      <c r="AR467" s="41">
        <f t="shared" si="195"/>
        <v>109155.26387736146</v>
      </c>
      <c r="AS467" s="41">
        <f t="shared" si="196"/>
        <v>118930.05698202465</v>
      </c>
      <c r="AT467" s="41">
        <f t="shared" si="197"/>
        <v>11.696468850938416</v>
      </c>
      <c r="AU467" s="41">
        <f t="shared" si="198"/>
        <v>117242.54999188772</v>
      </c>
      <c r="AV467" s="41">
        <f t="shared" si="199"/>
        <v>11.694899032046951</v>
      </c>
      <c r="AW467" s="41">
        <f t="shared" si="200"/>
        <v>114824.02579227211</v>
      </c>
      <c r="AX467" s="41">
        <f t="shared" si="201"/>
        <v>11.657259932167438</v>
      </c>
      <c r="AY467" s="41">
        <f t="shared" si="202"/>
        <v>11.466596413376605</v>
      </c>
      <c r="AZ467" s="41">
        <f t="shared" si="203"/>
        <v>11.755026136817035</v>
      </c>
    </row>
    <row r="468" spans="2:52" x14ac:dyDescent="0.25">
      <c r="B468" s="41" t="str">
        <f t="shared" si="204"/>
        <v>PA</v>
      </c>
      <c r="C468" s="46">
        <v>45535</v>
      </c>
      <c r="D468" s="45">
        <v>935.25115446285304</v>
      </c>
      <c r="E468" s="45">
        <v>190.49991855210629</v>
      </c>
      <c r="F468" s="45">
        <v>753.49193705954622</v>
      </c>
      <c r="G468" s="48">
        <v>529.38572986298323</v>
      </c>
      <c r="H468" s="44">
        <v>122452.83818082081</v>
      </c>
      <c r="I468" s="62">
        <f t="shared" si="184"/>
        <v>2408.6287399374887</v>
      </c>
      <c r="J468" s="41">
        <f t="shared" si="185"/>
        <v>2024</v>
      </c>
      <c r="K468" s="41">
        <f t="shared" si="186"/>
        <v>140</v>
      </c>
      <c r="L468" s="41">
        <f t="shared" si="187"/>
        <v>19600</v>
      </c>
      <c r="M468" s="41">
        <f t="shared" si="188"/>
        <v>9.8832848452186077</v>
      </c>
      <c r="N468" s="41">
        <f t="shared" si="189"/>
        <v>0</v>
      </c>
      <c r="O468" s="41">
        <f t="shared" si="190"/>
        <v>8</v>
      </c>
      <c r="P468" s="41">
        <f t="shared" si="191"/>
        <v>0</v>
      </c>
      <c r="Q468" s="41">
        <f t="shared" si="191"/>
        <v>0</v>
      </c>
      <c r="R468" s="41">
        <f t="shared" si="191"/>
        <v>0</v>
      </c>
      <c r="S468" s="41">
        <f t="shared" si="179"/>
        <v>0</v>
      </c>
      <c r="T468" s="41">
        <f t="shared" si="179"/>
        <v>0</v>
      </c>
      <c r="U468" s="41">
        <f t="shared" si="179"/>
        <v>0</v>
      </c>
      <c r="V468" s="41">
        <f t="shared" si="179"/>
        <v>0</v>
      </c>
      <c r="W468" s="41">
        <f t="shared" si="180"/>
        <v>1</v>
      </c>
      <c r="X468" s="41">
        <f t="shared" si="180"/>
        <v>0</v>
      </c>
      <c r="Y468" s="41">
        <f t="shared" si="180"/>
        <v>0</v>
      </c>
      <c r="Z468" s="41">
        <f t="shared" si="180"/>
        <v>0</v>
      </c>
      <c r="AA468" s="41">
        <f t="shared" si="181"/>
        <v>0</v>
      </c>
      <c r="AB468" s="41">
        <f t="shared" si="192"/>
        <v>0</v>
      </c>
      <c r="AC468" s="41">
        <f t="shared" si="192"/>
        <v>0</v>
      </c>
      <c r="AD468" s="41">
        <f t="shared" si="192"/>
        <v>0</v>
      </c>
      <c r="AE468" s="41">
        <f t="shared" si="182"/>
        <v>0</v>
      </c>
      <c r="AF468" s="41">
        <f t="shared" si="182"/>
        <v>1</v>
      </c>
      <c r="AG468" s="48">
        <v>935.25115446285304</v>
      </c>
      <c r="AH468" s="48">
        <v>190.49991855210629</v>
      </c>
      <c r="AI468" s="48">
        <v>753.49193705954622</v>
      </c>
      <c r="AJ468" s="48">
        <v>529.38572986298323</v>
      </c>
      <c r="AK468" s="41">
        <f t="shared" si="193"/>
        <v>11.715481240395253</v>
      </c>
      <c r="AL468" s="41">
        <f>LN(D468+'Models training data'!$Y$4)</f>
        <v>7.1118855259826601</v>
      </c>
      <c r="AM468" s="41">
        <f>LN(E468+'Models training data'!$Y$5)</f>
        <v>5.5432693923806902</v>
      </c>
      <c r="AN468" s="41">
        <f>LN(F468+'Models training data'!$Y$6)</f>
        <v>6.6831987560662451</v>
      </c>
      <c r="AO468" s="41">
        <f>LN(G468+'Models training data'!$Y$7)</f>
        <v>6.3612837614661037</v>
      </c>
      <c r="AP468" s="41">
        <f t="shared" si="183"/>
        <v>1</v>
      </c>
      <c r="AQ468" s="41">
        <f t="shared" si="194"/>
        <v>1</v>
      </c>
      <c r="AR468" s="41">
        <f t="shared" si="195"/>
        <v>109130.87356427772</v>
      </c>
      <c r="AS468" s="41">
        <f t="shared" si="196"/>
        <v>118905.95959198294</v>
      </c>
      <c r="AT468" s="41">
        <f t="shared" si="197"/>
        <v>11.696211233673637</v>
      </c>
      <c r="AU468" s="41">
        <f t="shared" si="198"/>
        <v>117308.10079824379</v>
      </c>
      <c r="AV468" s="41">
        <f t="shared" si="199"/>
        <v>11.695927913941325</v>
      </c>
      <c r="AW468" s="41">
        <f t="shared" si="200"/>
        <v>114813.65366076445</v>
      </c>
      <c r="AX468" s="41">
        <f t="shared" si="201"/>
        <v>11.657140535958865</v>
      </c>
      <c r="AY468" s="41">
        <f t="shared" si="202"/>
        <v>11.458257949399378</v>
      </c>
      <c r="AZ468" s="41">
        <f t="shared" si="203"/>
        <v>11.744474830971837</v>
      </c>
    </row>
    <row r="469" spans="2:52" x14ac:dyDescent="0.25">
      <c r="B469" s="41" t="str">
        <f t="shared" si="204"/>
        <v>PA</v>
      </c>
      <c r="C469" s="46">
        <v>45542</v>
      </c>
      <c r="D469" s="45">
        <v>950.774824911103</v>
      </c>
      <c r="E469" s="45">
        <v>192.73111706604686</v>
      </c>
      <c r="F469" s="45">
        <v>715.81734020726083</v>
      </c>
      <c r="G469" s="48">
        <v>496.58415109772199</v>
      </c>
      <c r="H469" s="44">
        <v>121840.95662262855</v>
      </c>
      <c r="I469" s="62">
        <f t="shared" si="184"/>
        <v>2355.9074332821328</v>
      </c>
      <c r="J469" s="41">
        <f t="shared" si="185"/>
        <v>2024</v>
      </c>
      <c r="K469" s="41">
        <f t="shared" si="186"/>
        <v>141</v>
      </c>
      <c r="L469" s="41">
        <f t="shared" si="187"/>
        <v>19881</v>
      </c>
      <c r="M469" s="41">
        <f t="shared" si="188"/>
        <v>9.8975197807563369</v>
      </c>
      <c r="N469" s="41">
        <f t="shared" si="189"/>
        <v>0</v>
      </c>
      <c r="O469" s="41">
        <f t="shared" si="190"/>
        <v>9</v>
      </c>
      <c r="P469" s="41">
        <f t="shared" si="191"/>
        <v>0</v>
      </c>
      <c r="Q469" s="41">
        <f t="shared" si="191"/>
        <v>0</v>
      </c>
      <c r="R469" s="41">
        <f t="shared" si="191"/>
        <v>0</v>
      </c>
      <c r="S469" s="41">
        <f t="shared" si="179"/>
        <v>0</v>
      </c>
      <c r="T469" s="41">
        <f t="shared" si="179"/>
        <v>0</v>
      </c>
      <c r="U469" s="41">
        <f t="shared" si="179"/>
        <v>0</v>
      </c>
      <c r="V469" s="41">
        <f t="shared" si="179"/>
        <v>0</v>
      </c>
      <c r="W469" s="41">
        <f t="shared" si="180"/>
        <v>0</v>
      </c>
      <c r="X469" s="41">
        <f t="shared" si="180"/>
        <v>1</v>
      </c>
      <c r="Y469" s="41">
        <f t="shared" si="180"/>
        <v>0</v>
      </c>
      <c r="Z469" s="41">
        <f t="shared" si="180"/>
        <v>0</v>
      </c>
      <c r="AA469" s="41">
        <f t="shared" si="181"/>
        <v>0</v>
      </c>
      <c r="AB469" s="41">
        <f t="shared" si="192"/>
        <v>0</v>
      </c>
      <c r="AC469" s="41">
        <f t="shared" si="192"/>
        <v>0</v>
      </c>
      <c r="AD469" s="41">
        <f t="shared" si="192"/>
        <v>0</v>
      </c>
      <c r="AE469" s="41">
        <f t="shared" si="182"/>
        <v>0</v>
      </c>
      <c r="AF469" s="41">
        <f t="shared" si="182"/>
        <v>1</v>
      </c>
      <c r="AG469" s="48">
        <v>950.774824911103</v>
      </c>
      <c r="AH469" s="48">
        <v>192.73111706604686</v>
      </c>
      <c r="AI469" s="48">
        <v>715.81734020726083</v>
      </c>
      <c r="AJ469" s="48">
        <v>496.58415109772199</v>
      </c>
      <c r="AK469" s="41">
        <f t="shared" si="193"/>
        <v>11.710471839004311</v>
      </c>
      <c r="AL469" s="41">
        <f>LN(D469+'Models training data'!$Y$4)</f>
        <v>7.1244634121116439</v>
      </c>
      <c r="AM469" s="41">
        <f>LN(E469+'Models training data'!$Y$5)</f>
        <v>5.5519637515899829</v>
      </c>
      <c r="AN469" s="41">
        <f>LN(F469+'Models training data'!$Y$6)</f>
        <v>6.6348906494451363</v>
      </c>
      <c r="AO469" s="41">
        <f>LN(G469+'Models training data'!$Y$7)</f>
        <v>6.3029624784814828</v>
      </c>
      <c r="AP469" s="41">
        <f t="shared" si="183"/>
        <v>1</v>
      </c>
      <c r="AQ469" s="41">
        <f t="shared" si="194"/>
        <v>1</v>
      </c>
      <c r="AR469" s="41">
        <f t="shared" si="195"/>
        <v>99730.632522206419</v>
      </c>
      <c r="AS469" s="41">
        <f t="shared" si="196"/>
        <v>110794.05077783516</v>
      </c>
      <c r="AT469" s="41">
        <f t="shared" si="197"/>
        <v>11.618426900677902</v>
      </c>
      <c r="AU469" s="41">
        <f t="shared" si="198"/>
        <v>117374.83030327568</v>
      </c>
      <c r="AV469" s="41">
        <f t="shared" si="199"/>
        <v>11.696973741037393</v>
      </c>
      <c r="AW469" s="41">
        <f t="shared" si="200"/>
        <v>114803.35535288238</v>
      </c>
      <c r="AX469" s="41">
        <f t="shared" si="201"/>
        <v>11.657021989552572</v>
      </c>
      <c r="AY469" s="41">
        <f t="shared" si="202"/>
        <v>11.45020628999562</v>
      </c>
      <c r="AZ469" s="41">
        <f t="shared" si="203"/>
        <v>11.733712781589659</v>
      </c>
    </row>
    <row r="470" spans="2:52" x14ac:dyDescent="0.25">
      <c r="B470" s="41" t="str">
        <f t="shared" si="204"/>
        <v>PA</v>
      </c>
      <c r="C470" s="46">
        <v>45549</v>
      </c>
      <c r="D470" s="45">
        <v>964.60238439274917</v>
      </c>
      <c r="E470" s="45">
        <v>194.82152790091709</v>
      </c>
      <c r="F470" s="45">
        <v>680.026473196967</v>
      </c>
      <c r="G470" s="48">
        <v>504.2092141170541</v>
      </c>
      <c r="H470" s="44">
        <v>121673.39122434755</v>
      </c>
      <c r="I470" s="62">
        <f t="shared" si="184"/>
        <v>2343.6595996076876</v>
      </c>
      <c r="J470" s="41">
        <f t="shared" si="185"/>
        <v>2024</v>
      </c>
      <c r="K470" s="41">
        <f t="shared" si="186"/>
        <v>142</v>
      </c>
      <c r="L470" s="41">
        <f t="shared" si="187"/>
        <v>20164</v>
      </c>
      <c r="M470" s="41">
        <f t="shared" si="188"/>
        <v>9.9116541152025217</v>
      </c>
      <c r="N470" s="41">
        <f t="shared" si="189"/>
        <v>0</v>
      </c>
      <c r="O470" s="41">
        <f t="shared" si="190"/>
        <v>9</v>
      </c>
      <c r="P470" s="41">
        <f t="shared" si="191"/>
        <v>0</v>
      </c>
      <c r="Q470" s="41">
        <f t="shared" si="191"/>
        <v>0</v>
      </c>
      <c r="R470" s="41">
        <f t="shared" si="191"/>
        <v>0</v>
      </c>
      <c r="S470" s="41">
        <f t="shared" si="179"/>
        <v>0</v>
      </c>
      <c r="T470" s="41">
        <f t="shared" si="179"/>
        <v>0</v>
      </c>
      <c r="U470" s="41">
        <f t="shared" si="179"/>
        <v>0</v>
      </c>
      <c r="V470" s="41">
        <f t="shared" si="179"/>
        <v>0</v>
      </c>
      <c r="W470" s="41">
        <f t="shared" si="180"/>
        <v>0</v>
      </c>
      <c r="X470" s="41">
        <f t="shared" si="180"/>
        <v>1</v>
      </c>
      <c r="Y470" s="41">
        <f t="shared" si="180"/>
        <v>0</v>
      </c>
      <c r="Z470" s="41">
        <f t="shared" si="180"/>
        <v>0</v>
      </c>
      <c r="AA470" s="41">
        <f t="shared" si="181"/>
        <v>0</v>
      </c>
      <c r="AB470" s="41">
        <f t="shared" si="192"/>
        <v>0</v>
      </c>
      <c r="AC470" s="41">
        <f t="shared" si="192"/>
        <v>0</v>
      </c>
      <c r="AD470" s="41">
        <f t="shared" si="192"/>
        <v>0</v>
      </c>
      <c r="AE470" s="41">
        <f t="shared" si="182"/>
        <v>0</v>
      </c>
      <c r="AF470" s="41">
        <f t="shared" si="182"/>
        <v>1</v>
      </c>
      <c r="AG470" s="48">
        <v>964.60238439274917</v>
      </c>
      <c r="AH470" s="48">
        <v>194.82152790091709</v>
      </c>
      <c r="AI470" s="48">
        <v>680.026473196967</v>
      </c>
      <c r="AJ470" s="48">
        <v>504.2092141170541</v>
      </c>
      <c r="AK470" s="41">
        <f t="shared" si="193"/>
        <v>11.709095612706273</v>
      </c>
      <c r="AL470" s="41">
        <f>LN(D470+'Models training data'!$Y$4)</f>
        <v>7.1355353573289522</v>
      </c>
      <c r="AM470" s="41">
        <f>LN(E470+'Models training data'!$Y$5)</f>
        <v>5.5600414789314883</v>
      </c>
      <c r="AN470" s="41">
        <f>LN(F470+'Models training data'!$Y$6)</f>
        <v>6.5867300604008268</v>
      </c>
      <c r="AO470" s="41">
        <f>LN(G470+'Models training data'!$Y$7)</f>
        <v>6.3168264485576753</v>
      </c>
      <c r="AP470" s="41">
        <f t="shared" si="183"/>
        <v>1</v>
      </c>
      <c r="AQ470" s="41">
        <f t="shared" si="194"/>
        <v>1</v>
      </c>
      <c r="AR470" s="41">
        <f t="shared" si="195"/>
        <v>99706.242209122676</v>
      </c>
      <c r="AS470" s="41">
        <f t="shared" si="196"/>
        <v>110769.95338779346</v>
      </c>
      <c r="AT470" s="41">
        <f t="shared" si="197"/>
        <v>11.61816928341312</v>
      </c>
      <c r="AU470" s="41">
        <f t="shared" si="198"/>
        <v>117442.73850698338</v>
      </c>
      <c r="AV470" s="41">
        <f t="shared" si="199"/>
        <v>11.698036513335149</v>
      </c>
      <c r="AW470" s="41">
        <f t="shared" si="200"/>
        <v>114793.12982516931</v>
      </c>
      <c r="AX470" s="41">
        <f t="shared" si="201"/>
        <v>11.656904280937066</v>
      </c>
      <c r="AY470" s="41">
        <f t="shared" si="202"/>
        <v>11.448716565006318</v>
      </c>
      <c r="AZ470" s="41">
        <f t="shared" si="203"/>
        <v>11.731894808238883</v>
      </c>
    </row>
    <row r="471" spans="2:52" x14ac:dyDescent="0.25">
      <c r="B471" s="41" t="str">
        <f t="shared" si="204"/>
        <v>PA</v>
      </c>
      <c r="C471" s="46">
        <v>45556</v>
      </c>
      <c r="D471" s="45">
        <v>977.27227609945112</v>
      </c>
      <c r="E471" s="45">
        <v>196.85129301203114</v>
      </c>
      <c r="F471" s="45">
        <v>157.49912347511207</v>
      </c>
      <c r="G471" s="48">
        <v>459.51664051825912</v>
      </c>
      <c r="H471" s="44">
        <v>111210.30459821537</v>
      </c>
      <c r="I471" s="62">
        <f t="shared" si="184"/>
        <v>1791.1393331048534</v>
      </c>
      <c r="J471" s="41">
        <f t="shared" si="185"/>
        <v>2024</v>
      </c>
      <c r="K471" s="41">
        <f t="shared" si="186"/>
        <v>143</v>
      </c>
      <c r="L471" s="41">
        <f t="shared" si="187"/>
        <v>20449</v>
      </c>
      <c r="M471" s="41">
        <f t="shared" si="188"/>
        <v>9.9256892605198139</v>
      </c>
      <c r="N471" s="41">
        <f t="shared" si="189"/>
        <v>0</v>
      </c>
      <c r="O471" s="41">
        <f t="shared" si="190"/>
        <v>9</v>
      </c>
      <c r="P471" s="41">
        <f t="shared" si="191"/>
        <v>0</v>
      </c>
      <c r="Q471" s="41">
        <f t="shared" si="191"/>
        <v>0</v>
      </c>
      <c r="R471" s="41">
        <f t="shared" si="191"/>
        <v>0</v>
      </c>
      <c r="S471" s="41">
        <f t="shared" si="179"/>
        <v>0</v>
      </c>
      <c r="T471" s="41">
        <f t="shared" si="179"/>
        <v>0</v>
      </c>
      <c r="U471" s="41">
        <f t="shared" si="179"/>
        <v>0</v>
      </c>
      <c r="V471" s="41">
        <f t="shared" si="179"/>
        <v>0</v>
      </c>
      <c r="W471" s="41">
        <f t="shared" si="180"/>
        <v>0</v>
      </c>
      <c r="X471" s="41">
        <f t="shared" si="180"/>
        <v>1</v>
      </c>
      <c r="Y471" s="41">
        <f t="shared" si="180"/>
        <v>0</v>
      </c>
      <c r="Z471" s="41">
        <f t="shared" si="180"/>
        <v>0</v>
      </c>
      <c r="AA471" s="41">
        <f t="shared" si="181"/>
        <v>0</v>
      </c>
      <c r="AB471" s="41">
        <f t="shared" si="192"/>
        <v>0</v>
      </c>
      <c r="AC471" s="41">
        <f t="shared" si="192"/>
        <v>0</v>
      </c>
      <c r="AD471" s="41">
        <f t="shared" si="192"/>
        <v>0</v>
      </c>
      <c r="AE471" s="41">
        <f t="shared" si="182"/>
        <v>0</v>
      </c>
      <c r="AF471" s="41">
        <f t="shared" si="182"/>
        <v>1</v>
      </c>
      <c r="AG471" s="48">
        <v>977.27227609945112</v>
      </c>
      <c r="AH471" s="48">
        <v>196.85129301203114</v>
      </c>
      <c r="AI471" s="48">
        <v>157.49912347511207</v>
      </c>
      <c r="AJ471" s="48">
        <v>459.51664051825912</v>
      </c>
      <c r="AK471" s="41">
        <f t="shared" si="193"/>
        <v>11.619178323755413</v>
      </c>
      <c r="AL471" s="41">
        <f>LN(D471+'Models training data'!$Y$4)</f>
        <v>7.1455738295536584</v>
      </c>
      <c r="AM471" s="41">
        <f>LN(E471+'Models training data'!$Y$5)</f>
        <v>5.5678229129135186</v>
      </c>
      <c r="AN471" s="41">
        <f>LN(F471+'Models training data'!$Y$6)</f>
        <v>5.3126028777729752</v>
      </c>
      <c r="AO471" s="41">
        <f>LN(G471+'Models training data'!$Y$7)</f>
        <v>6.2326838907551521</v>
      </c>
      <c r="AP471" s="41">
        <f t="shared" si="183"/>
        <v>1</v>
      </c>
      <c r="AQ471" s="41">
        <f t="shared" si="194"/>
        <v>1</v>
      </c>
      <c r="AR471" s="41">
        <f t="shared" si="195"/>
        <v>99681.851896038934</v>
      </c>
      <c r="AS471" s="41">
        <f t="shared" si="196"/>
        <v>110745.85599775176</v>
      </c>
      <c r="AT471" s="41">
        <f t="shared" si="197"/>
        <v>11.617911666148341</v>
      </c>
      <c r="AU471" s="41">
        <f t="shared" si="198"/>
        <v>117511.82540936692</v>
      </c>
      <c r="AV471" s="41">
        <f t="shared" si="199"/>
        <v>11.699116230834596</v>
      </c>
      <c r="AW471" s="41">
        <f t="shared" si="200"/>
        <v>114782.9760561365</v>
      </c>
      <c r="AX471" s="41">
        <f t="shared" si="201"/>
        <v>11.656787398353739</v>
      </c>
      <c r="AY471" s="41">
        <f t="shared" si="202"/>
        <v>11.395880952454318</v>
      </c>
      <c r="AZ471" s="41">
        <f t="shared" si="203"/>
        <v>11.611783433619967</v>
      </c>
    </row>
    <row r="472" spans="2:52" x14ac:dyDescent="0.25">
      <c r="B472" s="41" t="str">
        <f t="shared" si="204"/>
        <v>PA</v>
      </c>
      <c r="C472" s="46">
        <v>45563</v>
      </c>
      <c r="D472" s="45">
        <v>989.16170636438778</v>
      </c>
      <c r="E472" s="45">
        <v>198.86058085820389</v>
      </c>
      <c r="F472" s="45">
        <v>106.1413532644807</v>
      </c>
      <c r="G472" s="48">
        <v>414.13781124772424</v>
      </c>
      <c r="H472" s="44">
        <v>108000.69327816847</v>
      </c>
      <c r="I472" s="62">
        <f t="shared" si="184"/>
        <v>1708.3014517347965</v>
      </c>
      <c r="J472" s="41">
        <f t="shared" si="185"/>
        <v>2024</v>
      </c>
      <c r="K472" s="41">
        <f t="shared" si="186"/>
        <v>144</v>
      </c>
      <c r="L472" s="41">
        <f t="shared" si="187"/>
        <v>20736</v>
      </c>
      <c r="M472" s="41">
        <f t="shared" si="188"/>
        <v>9.9396265991520014</v>
      </c>
      <c r="N472" s="41">
        <f t="shared" si="189"/>
        <v>0</v>
      </c>
      <c r="O472" s="41">
        <f t="shared" si="190"/>
        <v>9</v>
      </c>
      <c r="P472" s="41">
        <f t="shared" si="191"/>
        <v>0</v>
      </c>
      <c r="Q472" s="41">
        <f t="shared" si="191"/>
        <v>0</v>
      </c>
      <c r="R472" s="41">
        <f t="shared" si="191"/>
        <v>0</v>
      </c>
      <c r="S472" s="41">
        <f t="shared" si="179"/>
        <v>0</v>
      </c>
      <c r="T472" s="41">
        <f t="shared" si="179"/>
        <v>0</v>
      </c>
      <c r="U472" s="41">
        <f t="shared" si="179"/>
        <v>0</v>
      </c>
      <c r="V472" s="41">
        <f t="shared" si="179"/>
        <v>0</v>
      </c>
      <c r="W472" s="41">
        <f t="shared" si="180"/>
        <v>0</v>
      </c>
      <c r="X472" s="41">
        <f t="shared" si="180"/>
        <v>1</v>
      </c>
      <c r="Y472" s="41">
        <f t="shared" si="180"/>
        <v>0</v>
      </c>
      <c r="Z472" s="41">
        <f t="shared" si="180"/>
        <v>0</v>
      </c>
      <c r="AA472" s="41">
        <f t="shared" si="181"/>
        <v>0</v>
      </c>
      <c r="AB472" s="41">
        <f t="shared" si="192"/>
        <v>0</v>
      </c>
      <c r="AC472" s="41">
        <f t="shared" si="192"/>
        <v>0</v>
      </c>
      <c r="AD472" s="41">
        <f t="shared" si="192"/>
        <v>0</v>
      </c>
      <c r="AE472" s="41">
        <f t="shared" si="182"/>
        <v>0</v>
      </c>
      <c r="AF472" s="41">
        <f t="shared" si="182"/>
        <v>1</v>
      </c>
      <c r="AG472" s="48">
        <v>989.16170636438778</v>
      </c>
      <c r="AH472" s="48">
        <v>198.86058085820389</v>
      </c>
      <c r="AI472" s="48">
        <v>106.1413532644807</v>
      </c>
      <c r="AJ472" s="48">
        <v>414.13781124772424</v>
      </c>
      <c r="AK472" s="41">
        <f t="shared" si="193"/>
        <v>11.589892925328055</v>
      </c>
      <c r="AL472" s="41">
        <f>LN(D472+'Models training data'!$Y$4)</f>
        <v>7.1549031572264798</v>
      </c>
      <c r="AM472" s="41">
        <f>LN(E472+'Models training data'!$Y$5)</f>
        <v>5.5754666635993289</v>
      </c>
      <c r="AN472" s="41">
        <f>LN(F472+'Models training data'!$Y$6)</f>
        <v>5.0207165546159773</v>
      </c>
      <c r="AO472" s="41">
        <f>LN(G472+'Models training data'!$Y$7)</f>
        <v>6.1393267347359082</v>
      </c>
      <c r="AP472" s="41">
        <f t="shared" si="183"/>
        <v>1</v>
      </c>
      <c r="AQ472" s="41">
        <f t="shared" si="194"/>
        <v>1</v>
      </c>
      <c r="AR472" s="41">
        <f t="shared" si="195"/>
        <v>99657.461582955191</v>
      </c>
      <c r="AS472" s="41">
        <f t="shared" si="196"/>
        <v>110721.75860771007</v>
      </c>
      <c r="AT472" s="41">
        <f t="shared" si="197"/>
        <v>11.617654048883562</v>
      </c>
      <c r="AU472" s="41">
        <f t="shared" si="198"/>
        <v>117582.09101042627</v>
      </c>
      <c r="AV472" s="41">
        <f t="shared" si="199"/>
        <v>11.700212893535735</v>
      </c>
      <c r="AW472" s="41">
        <f t="shared" si="200"/>
        <v>114772.89304565074</v>
      </c>
      <c r="AX472" s="41">
        <f t="shared" si="201"/>
        <v>11.6566713302898</v>
      </c>
      <c r="AY472" s="41">
        <f t="shared" si="202"/>
        <v>11.38451139568966</v>
      </c>
      <c r="AZ472" s="41">
        <f t="shared" si="203"/>
        <v>11.5755086663745</v>
      </c>
    </row>
    <row r="473" spans="2:52" x14ac:dyDescent="0.25">
      <c r="B473" s="41" t="str">
        <f t="shared" si="204"/>
        <v>PA</v>
      </c>
      <c r="C473" s="46">
        <v>45570</v>
      </c>
      <c r="D473" s="45">
        <v>1000.5350186807912</v>
      </c>
      <c r="E473" s="45">
        <v>200.86957412481215</v>
      </c>
      <c r="F473" s="45">
        <v>101.90949065258727</v>
      </c>
      <c r="G473" s="48">
        <v>372.78131360108091</v>
      </c>
      <c r="H473" s="44">
        <v>99509.599777007461</v>
      </c>
      <c r="I473" s="62">
        <f t="shared" si="184"/>
        <v>1676.0953970592714</v>
      </c>
      <c r="J473" s="41">
        <f t="shared" si="185"/>
        <v>2024</v>
      </c>
      <c r="K473" s="41">
        <f t="shared" si="186"/>
        <v>145</v>
      </c>
      <c r="L473" s="41">
        <f t="shared" si="187"/>
        <v>21025</v>
      </c>
      <c r="M473" s="41">
        <f t="shared" si="188"/>
        <v>9.9534674848411484</v>
      </c>
      <c r="N473" s="41">
        <f t="shared" si="189"/>
        <v>0</v>
      </c>
      <c r="O473" s="41">
        <f t="shared" si="190"/>
        <v>10</v>
      </c>
      <c r="P473" s="41">
        <f t="shared" si="191"/>
        <v>0</v>
      </c>
      <c r="Q473" s="41">
        <f t="shared" si="191"/>
        <v>0</v>
      </c>
      <c r="R473" s="41">
        <f t="shared" si="191"/>
        <v>0</v>
      </c>
      <c r="S473" s="41">
        <f t="shared" si="179"/>
        <v>0</v>
      </c>
      <c r="T473" s="41">
        <f t="shared" si="179"/>
        <v>0</v>
      </c>
      <c r="U473" s="41">
        <f t="shared" si="179"/>
        <v>0</v>
      </c>
      <c r="V473" s="41">
        <f t="shared" si="179"/>
        <v>0</v>
      </c>
      <c r="W473" s="41">
        <f t="shared" si="180"/>
        <v>0</v>
      </c>
      <c r="X473" s="41">
        <f t="shared" si="180"/>
        <v>0</v>
      </c>
      <c r="Y473" s="41">
        <f t="shared" si="180"/>
        <v>1</v>
      </c>
      <c r="Z473" s="41">
        <f t="shared" si="180"/>
        <v>0</v>
      </c>
      <c r="AA473" s="41">
        <f t="shared" si="181"/>
        <v>0</v>
      </c>
      <c r="AB473" s="41">
        <f t="shared" si="192"/>
        <v>0</v>
      </c>
      <c r="AC473" s="41">
        <f t="shared" si="192"/>
        <v>0</v>
      </c>
      <c r="AD473" s="41">
        <f t="shared" si="192"/>
        <v>0</v>
      </c>
      <c r="AE473" s="41">
        <f t="shared" si="182"/>
        <v>0</v>
      </c>
      <c r="AF473" s="41">
        <f t="shared" si="182"/>
        <v>1</v>
      </c>
      <c r="AG473" s="48">
        <v>1000.5350186807912</v>
      </c>
      <c r="AH473" s="48">
        <v>200.86957412481215</v>
      </c>
      <c r="AI473" s="48">
        <v>101.90949065258727</v>
      </c>
      <c r="AJ473" s="48">
        <v>372.78131360108091</v>
      </c>
      <c r="AK473" s="41">
        <f t="shared" si="193"/>
        <v>11.508009398663701</v>
      </c>
      <c r="AL473" s="41">
        <f>LN(D473+'Models training data'!$Y$4)</f>
        <v>7.1637467802550594</v>
      </c>
      <c r="AM473" s="41">
        <f>LN(E473+'Models training data'!$Y$5)</f>
        <v>5.5830513223613112</v>
      </c>
      <c r="AN473" s="41">
        <f>LN(F473+'Models training data'!$Y$6)</f>
        <v>4.992389680836502</v>
      </c>
      <c r="AO473" s="41">
        <f>LN(G473+'Models training data'!$Y$7)</f>
        <v>6.0459166219238272</v>
      </c>
      <c r="AP473" s="41">
        <f t="shared" si="183"/>
        <v>1</v>
      </c>
      <c r="AQ473" s="41">
        <f t="shared" si="194"/>
        <v>1</v>
      </c>
      <c r="AR473" s="41">
        <f t="shared" si="195"/>
        <v>86180.412425779417</v>
      </c>
      <c r="AS473" s="41">
        <f t="shared" si="196"/>
        <v>97245.392937632423</v>
      </c>
      <c r="AT473" s="41">
        <f t="shared" si="197"/>
        <v>11.472480936909202</v>
      </c>
      <c r="AU473" s="41">
        <f t="shared" si="198"/>
        <v>100761.29589094137</v>
      </c>
      <c r="AV473" s="41">
        <f t="shared" si="199"/>
        <v>11.522842947787211</v>
      </c>
      <c r="AW473" s="41">
        <f t="shared" si="200"/>
        <v>97893.325443256399</v>
      </c>
      <c r="AX473" s="41">
        <f t="shared" si="201"/>
        <v>11.478364134733472</v>
      </c>
      <c r="AY473" s="41">
        <f t="shared" si="202"/>
        <v>11.377932777561446</v>
      </c>
      <c r="AZ473" s="41">
        <f t="shared" si="203"/>
        <v>11.562026116156353</v>
      </c>
    </row>
    <row r="474" spans="2:52" x14ac:dyDescent="0.25">
      <c r="B474" s="41" t="str">
        <f t="shared" si="204"/>
        <v>PA</v>
      </c>
      <c r="C474" s="46">
        <v>45577</v>
      </c>
      <c r="D474" s="45">
        <v>1011.5775555445306</v>
      </c>
      <c r="E474" s="45">
        <v>202.88846359507338</v>
      </c>
      <c r="F474" s="45">
        <v>102.3992579446593</v>
      </c>
      <c r="G474" s="48">
        <v>335.50891058878574</v>
      </c>
      <c r="H474" s="44">
        <v>99026.689641915713</v>
      </c>
      <c r="I474" s="62">
        <f t="shared" si="184"/>
        <v>1652.3741876730489</v>
      </c>
      <c r="J474" s="41">
        <f t="shared" si="185"/>
        <v>2024</v>
      </c>
      <c r="K474" s="41">
        <f t="shared" si="186"/>
        <v>146</v>
      </c>
      <c r="L474" s="41">
        <f t="shared" si="187"/>
        <v>21316</v>
      </c>
      <c r="M474" s="41">
        <f t="shared" si="188"/>
        <v>9.9672132434166727</v>
      </c>
      <c r="N474" s="41">
        <f t="shared" si="189"/>
        <v>0</v>
      </c>
      <c r="O474" s="41">
        <f t="shared" si="190"/>
        <v>10</v>
      </c>
      <c r="P474" s="41">
        <f t="shared" si="191"/>
        <v>0</v>
      </c>
      <c r="Q474" s="41">
        <f t="shared" si="191"/>
        <v>0</v>
      </c>
      <c r="R474" s="41">
        <f t="shared" si="191"/>
        <v>0</v>
      </c>
      <c r="S474" s="41">
        <f t="shared" si="179"/>
        <v>0</v>
      </c>
      <c r="T474" s="41">
        <f t="shared" si="179"/>
        <v>0</v>
      </c>
      <c r="U474" s="41">
        <f t="shared" si="179"/>
        <v>0</v>
      </c>
      <c r="V474" s="41">
        <f t="shared" si="179"/>
        <v>0</v>
      </c>
      <c r="W474" s="41">
        <f t="shared" si="180"/>
        <v>0</v>
      </c>
      <c r="X474" s="41">
        <f t="shared" si="180"/>
        <v>0</v>
      </c>
      <c r="Y474" s="41">
        <f t="shared" si="180"/>
        <v>1</v>
      </c>
      <c r="Z474" s="41">
        <f t="shared" si="180"/>
        <v>0</v>
      </c>
      <c r="AA474" s="41">
        <f t="shared" si="181"/>
        <v>0</v>
      </c>
      <c r="AB474" s="41">
        <f t="shared" si="192"/>
        <v>0</v>
      </c>
      <c r="AC474" s="41">
        <f t="shared" si="192"/>
        <v>0</v>
      </c>
      <c r="AD474" s="41">
        <f t="shared" si="192"/>
        <v>0</v>
      </c>
      <c r="AE474" s="41">
        <f t="shared" si="182"/>
        <v>0</v>
      </c>
      <c r="AF474" s="41">
        <f t="shared" si="182"/>
        <v>1</v>
      </c>
      <c r="AG474" s="48">
        <v>1011.5775555445306</v>
      </c>
      <c r="AH474" s="48">
        <v>202.88846359507338</v>
      </c>
      <c r="AI474" s="48">
        <v>102.3992579446593</v>
      </c>
      <c r="AJ474" s="48">
        <v>335.50891058878574</v>
      </c>
      <c r="AK474" s="41">
        <f t="shared" si="193"/>
        <v>11.503144685125825</v>
      </c>
      <c r="AL474" s="41">
        <f>LN(D474+'Models training data'!$Y$4)</f>
        <v>7.1722590120737433</v>
      </c>
      <c r="AM474" s="41">
        <f>LN(E474+'Models training data'!$Y$5)</f>
        <v>5.5906158273668618</v>
      </c>
      <c r="AN474" s="41">
        <f>LN(F474+'Models training data'!$Y$6)</f>
        <v>4.9957094005783595</v>
      </c>
      <c r="AO474" s="41">
        <f>LN(G474+'Models training data'!$Y$7)</f>
        <v>5.9535350948418486</v>
      </c>
      <c r="AP474" s="41">
        <f t="shared" si="183"/>
        <v>1</v>
      </c>
      <c r="AQ474" s="41">
        <f t="shared" si="194"/>
        <v>1</v>
      </c>
      <c r="AR474" s="41">
        <f t="shared" si="195"/>
        <v>86156.022112695675</v>
      </c>
      <c r="AS474" s="41">
        <f t="shared" si="196"/>
        <v>97221.295547590722</v>
      </c>
      <c r="AT474" s="41">
        <f t="shared" si="197"/>
        <v>11.472223319644421</v>
      </c>
      <c r="AU474" s="41">
        <f t="shared" si="198"/>
        <v>100833.91888935235</v>
      </c>
      <c r="AV474" s="41">
        <f t="shared" si="199"/>
        <v>11.523973500891731</v>
      </c>
      <c r="AW474" s="41">
        <f t="shared" si="200"/>
        <v>97883.381031951678</v>
      </c>
      <c r="AX474" s="41">
        <f t="shared" si="201"/>
        <v>11.478249662119488</v>
      </c>
      <c r="AY474" s="41">
        <f t="shared" si="202"/>
        <v>11.37241668604017</v>
      </c>
      <c r="AZ474" s="41">
        <f t="shared" si="203"/>
        <v>11.551405600698473</v>
      </c>
    </row>
    <row r="475" spans="2:52" x14ac:dyDescent="0.25">
      <c r="B475" s="41" t="str">
        <f t="shared" si="204"/>
        <v>PA</v>
      </c>
      <c r="C475" s="46">
        <v>45584</v>
      </c>
      <c r="D475" s="45">
        <v>1022.4193617738281</v>
      </c>
      <c r="E475" s="45">
        <v>204.92244509553063</v>
      </c>
      <c r="F475" s="45">
        <v>103.37031776266051</v>
      </c>
      <c r="G475" s="48">
        <v>301.95859236468846</v>
      </c>
      <c r="H475" s="44">
        <v>98574.699452120607</v>
      </c>
      <c r="I475" s="62">
        <f t="shared" si="184"/>
        <v>1632.6707169967076</v>
      </c>
      <c r="J475" s="41">
        <f t="shared" si="185"/>
        <v>2024</v>
      </c>
      <c r="K475" s="41">
        <f t="shared" si="186"/>
        <v>147</v>
      </c>
      <c r="L475" s="41">
        <f t="shared" si="187"/>
        <v>21609</v>
      </c>
      <c r="M475" s="41">
        <f t="shared" si="188"/>
        <v>9.980865173557472</v>
      </c>
      <c r="N475" s="41">
        <f t="shared" si="189"/>
        <v>0</v>
      </c>
      <c r="O475" s="41">
        <f t="shared" si="190"/>
        <v>10</v>
      </c>
      <c r="P475" s="41">
        <f t="shared" si="191"/>
        <v>0</v>
      </c>
      <c r="Q475" s="41">
        <f t="shared" si="191"/>
        <v>0</v>
      </c>
      <c r="R475" s="41">
        <f t="shared" si="191"/>
        <v>0</v>
      </c>
      <c r="S475" s="41">
        <f t="shared" si="179"/>
        <v>0</v>
      </c>
      <c r="T475" s="41">
        <f t="shared" si="179"/>
        <v>0</v>
      </c>
      <c r="U475" s="41">
        <f t="shared" si="179"/>
        <v>0</v>
      </c>
      <c r="V475" s="41">
        <f t="shared" si="179"/>
        <v>0</v>
      </c>
      <c r="W475" s="41">
        <f t="shared" si="180"/>
        <v>0</v>
      </c>
      <c r="X475" s="41">
        <f t="shared" si="180"/>
        <v>0</v>
      </c>
      <c r="Y475" s="41">
        <f t="shared" si="180"/>
        <v>1</v>
      </c>
      <c r="Z475" s="41">
        <f t="shared" si="180"/>
        <v>0</v>
      </c>
      <c r="AA475" s="41">
        <f t="shared" si="181"/>
        <v>0</v>
      </c>
      <c r="AB475" s="41">
        <f t="shared" si="192"/>
        <v>0</v>
      </c>
      <c r="AC475" s="41">
        <f t="shared" si="192"/>
        <v>0</v>
      </c>
      <c r="AD475" s="41">
        <f t="shared" si="192"/>
        <v>0</v>
      </c>
      <c r="AE475" s="41">
        <f t="shared" si="182"/>
        <v>0</v>
      </c>
      <c r="AF475" s="41">
        <f t="shared" si="182"/>
        <v>1</v>
      </c>
      <c r="AG475" s="48">
        <v>1022.4193617738281</v>
      </c>
      <c r="AH475" s="48">
        <v>204.92244509553063</v>
      </c>
      <c r="AI475" s="48">
        <v>103.37031776266051</v>
      </c>
      <c r="AJ475" s="48">
        <v>301.95859236468846</v>
      </c>
      <c r="AK475" s="41">
        <f t="shared" si="193"/>
        <v>11.49856990981519</v>
      </c>
      <c r="AL475" s="41">
        <f>LN(D475+'Models training data'!$Y$4)</f>
        <v>7.1805466021013</v>
      </c>
      <c r="AM475" s="41">
        <f>LN(E475+'Models training data'!$Y$5)</f>
        <v>5.5981794515021317</v>
      </c>
      <c r="AN475" s="41">
        <f>LN(F475+'Models training data'!$Y$6)</f>
        <v>5.0022589882001425</v>
      </c>
      <c r="AO475" s="41">
        <f>LN(G475+'Models training data'!$Y$7)</f>
        <v>5.8623861565004782</v>
      </c>
      <c r="AP475" s="41">
        <f t="shared" si="183"/>
        <v>1</v>
      </c>
      <c r="AQ475" s="41">
        <f t="shared" si="194"/>
        <v>1</v>
      </c>
      <c r="AR475" s="41">
        <f t="shared" si="195"/>
        <v>86131.631799611932</v>
      </c>
      <c r="AS475" s="41">
        <f t="shared" si="196"/>
        <v>97197.198157549021</v>
      </c>
      <c r="AT475" s="41">
        <f t="shared" si="197"/>
        <v>11.471965702379642</v>
      </c>
      <c r="AU475" s="41">
        <f t="shared" si="198"/>
        <v>100907.72058643917</v>
      </c>
      <c r="AV475" s="41">
        <f t="shared" si="199"/>
        <v>11.525120999197943</v>
      </c>
      <c r="AW475" s="41">
        <f t="shared" si="200"/>
        <v>97873.504501116549</v>
      </c>
      <c r="AX475" s="41">
        <f t="shared" si="201"/>
        <v>11.478135970894622</v>
      </c>
      <c r="AY475" s="41">
        <f t="shared" si="202"/>
        <v>11.367534418046244</v>
      </c>
      <c r="AZ475" s="41">
        <f t="shared" si="203"/>
        <v>11.541215464365411</v>
      </c>
    </row>
    <row r="476" spans="2:52" x14ac:dyDescent="0.25">
      <c r="B476" s="41" t="str">
        <f t="shared" si="204"/>
        <v>PA</v>
      </c>
      <c r="C476" s="46">
        <v>45591</v>
      </c>
      <c r="D476" s="45">
        <v>1033.1517768632627</v>
      </c>
      <c r="E476" s="45">
        <v>206.97421797873926</v>
      </c>
      <c r="F476" s="45">
        <v>104.3987276641426</v>
      </c>
      <c r="G476" s="48">
        <v>271.76279041169778</v>
      </c>
      <c r="H476" s="44">
        <v>98125.311831276762</v>
      </c>
      <c r="I476" s="62">
        <f t="shared" si="184"/>
        <v>1616.2875129178424</v>
      </c>
      <c r="J476" s="41">
        <f t="shared" si="185"/>
        <v>2024</v>
      </c>
      <c r="K476" s="41">
        <f t="shared" si="186"/>
        <v>148</v>
      </c>
      <c r="L476" s="41">
        <f t="shared" si="187"/>
        <v>21904</v>
      </c>
      <c r="M476" s="41">
        <f t="shared" si="188"/>
        <v>9.9944245475282294</v>
      </c>
      <c r="N476" s="41">
        <f t="shared" si="189"/>
        <v>0</v>
      </c>
      <c r="O476" s="41">
        <f t="shared" si="190"/>
        <v>10</v>
      </c>
      <c r="P476" s="41">
        <f t="shared" si="191"/>
        <v>0</v>
      </c>
      <c r="Q476" s="41">
        <f t="shared" si="191"/>
        <v>0</v>
      </c>
      <c r="R476" s="41">
        <f t="shared" si="191"/>
        <v>0</v>
      </c>
      <c r="S476" s="41">
        <f t="shared" si="179"/>
        <v>0</v>
      </c>
      <c r="T476" s="41">
        <f t="shared" si="179"/>
        <v>0</v>
      </c>
      <c r="U476" s="41">
        <f t="shared" si="179"/>
        <v>0</v>
      </c>
      <c r="V476" s="41">
        <f t="shared" si="179"/>
        <v>0</v>
      </c>
      <c r="W476" s="41">
        <f t="shared" si="180"/>
        <v>0</v>
      </c>
      <c r="X476" s="41">
        <f t="shared" si="180"/>
        <v>0</v>
      </c>
      <c r="Y476" s="41">
        <f t="shared" si="180"/>
        <v>1</v>
      </c>
      <c r="Z476" s="41">
        <f t="shared" si="180"/>
        <v>0</v>
      </c>
      <c r="AA476" s="41">
        <f t="shared" si="181"/>
        <v>0</v>
      </c>
      <c r="AB476" s="41">
        <f t="shared" si="192"/>
        <v>0</v>
      </c>
      <c r="AC476" s="41">
        <f t="shared" si="192"/>
        <v>0</v>
      </c>
      <c r="AD476" s="41">
        <f t="shared" si="192"/>
        <v>0</v>
      </c>
      <c r="AE476" s="41">
        <f t="shared" si="182"/>
        <v>0</v>
      </c>
      <c r="AF476" s="41">
        <f t="shared" si="182"/>
        <v>1</v>
      </c>
      <c r="AG476" s="48">
        <v>1033.1517768632627</v>
      </c>
      <c r="AH476" s="48">
        <v>206.97421797873926</v>
      </c>
      <c r="AI476" s="48">
        <v>104.3987276641426</v>
      </c>
      <c r="AJ476" s="48">
        <v>271.76279041169778</v>
      </c>
      <c r="AK476" s="41">
        <f t="shared" si="193"/>
        <v>11.494000632978022</v>
      </c>
      <c r="AL476" s="41">
        <f>LN(D476+'Models training data'!$Y$4)</f>
        <v>7.1886834762144485</v>
      </c>
      <c r="AM476" s="41">
        <f>LN(E476+'Models training data'!$Y$5)</f>
        <v>5.6057517113440749</v>
      </c>
      <c r="AN476" s="41">
        <f>LN(F476+'Models training data'!$Y$6)</f>
        <v>5.0091489336279711</v>
      </c>
      <c r="AO476" s="41">
        <f>LN(G476+'Models training data'!$Y$7)</f>
        <v>5.7725813576262111</v>
      </c>
      <c r="AP476" s="41">
        <f t="shared" si="183"/>
        <v>1</v>
      </c>
      <c r="AQ476" s="41">
        <f t="shared" si="194"/>
        <v>1</v>
      </c>
      <c r="AR476" s="41">
        <f t="shared" si="195"/>
        <v>86107.24148652819</v>
      </c>
      <c r="AS476" s="41">
        <f t="shared" si="196"/>
        <v>97173.10076750732</v>
      </c>
      <c r="AT476" s="41">
        <f t="shared" si="197"/>
        <v>11.471708085114862</v>
      </c>
      <c r="AU476" s="41">
        <f t="shared" si="198"/>
        <v>100982.7009822018</v>
      </c>
      <c r="AV476" s="41">
        <f t="shared" si="199"/>
        <v>11.526285442705843</v>
      </c>
      <c r="AW476" s="41">
        <f t="shared" si="200"/>
        <v>97863.694930327212</v>
      </c>
      <c r="AX476" s="41">
        <f t="shared" si="201"/>
        <v>11.478023050463648</v>
      </c>
      <c r="AY476" s="41">
        <f t="shared" si="202"/>
        <v>11.363192171259625</v>
      </c>
      <c r="AZ476" s="41">
        <f t="shared" si="203"/>
        <v>11.531220717744755</v>
      </c>
    </row>
    <row r="477" spans="2:52" x14ac:dyDescent="0.25">
      <c r="B477" s="41" t="str">
        <f t="shared" si="204"/>
        <v>PA</v>
      </c>
      <c r="C477" s="46">
        <v>45598</v>
      </c>
      <c r="D477" s="45">
        <v>1043.839049662083</v>
      </c>
      <c r="E477" s="45">
        <v>209.04523437465329</v>
      </c>
      <c r="F477" s="45">
        <v>105.44218561316956</v>
      </c>
      <c r="G477" s="48">
        <v>244.58651709887582</v>
      </c>
      <c r="H477" s="44">
        <v>96643.210869221439</v>
      </c>
      <c r="I477" s="62">
        <f t="shared" si="184"/>
        <v>1602.9129867487818</v>
      </c>
      <c r="J477" s="41">
        <f t="shared" si="185"/>
        <v>2024</v>
      </c>
      <c r="K477" s="41">
        <f t="shared" si="186"/>
        <v>149</v>
      </c>
      <c r="L477" s="41">
        <f t="shared" si="187"/>
        <v>22201</v>
      </c>
      <c r="M477" s="41">
        <f t="shared" si="188"/>
        <v>10.007892611890918</v>
      </c>
      <c r="N477" s="41">
        <f t="shared" si="189"/>
        <v>0</v>
      </c>
      <c r="O477" s="41">
        <f t="shared" si="190"/>
        <v>11</v>
      </c>
      <c r="P477" s="41">
        <f t="shared" si="191"/>
        <v>0</v>
      </c>
      <c r="Q477" s="41">
        <f t="shared" si="191"/>
        <v>0</v>
      </c>
      <c r="R477" s="41">
        <f t="shared" si="191"/>
        <v>0</v>
      </c>
      <c r="S477" s="41">
        <f t="shared" si="179"/>
        <v>0</v>
      </c>
      <c r="T477" s="41">
        <f t="shared" si="179"/>
        <v>0</v>
      </c>
      <c r="U477" s="41">
        <f t="shared" si="179"/>
        <v>0</v>
      </c>
      <c r="V477" s="41">
        <f t="shared" si="179"/>
        <v>0</v>
      </c>
      <c r="W477" s="41">
        <f t="shared" si="180"/>
        <v>0</v>
      </c>
      <c r="X477" s="41">
        <f t="shared" si="180"/>
        <v>0</v>
      </c>
      <c r="Y477" s="41">
        <f t="shared" si="180"/>
        <v>0</v>
      </c>
      <c r="Z477" s="41">
        <f t="shared" si="180"/>
        <v>1</v>
      </c>
      <c r="AA477" s="41">
        <f t="shared" si="181"/>
        <v>0</v>
      </c>
      <c r="AB477" s="41">
        <f t="shared" si="192"/>
        <v>0</v>
      </c>
      <c r="AC477" s="41">
        <f t="shared" si="192"/>
        <v>0</v>
      </c>
      <c r="AD477" s="41">
        <f t="shared" si="192"/>
        <v>0</v>
      </c>
      <c r="AE477" s="41">
        <f t="shared" si="182"/>
        <v>0</v>
      </c>
      <c r="AF477" s="41">
        <f t="shared" si="182"/>
        <v>1</v>
      </c>
      <c r="AG477" s="48">
        <v>1043.839049662083</v>
      </c>
      <c r="AH477" s="48">
        <v>209.04523437465329</v>
      </c>
      <c r="AI477" s="48">
        <v>105.44218561316956</v>
      </c>
      <c r="AJ477" s="48">
        <v>244.58651709887582</v>
      </c>
      <c r="AK477" s="41">
        <f t="shared" si="193"/>
        <v>11.478781237670733</v>
      </c>
      <c r="AL477" s="41">
        <f>LN(D477+'Models training data'!$Y$4)</f>
        <v>7.1967208629158526</v>
      </c>
      <c r="AM477" s="41">
        <f>LN(E477+'Models training data'!$Y$5)</f>
        <v>5.613337282296964</v>
      </c>
      <c r="AN477" s="41">
        <f>LN(F477+'Models training data'!$Y$6)</f>
        <v>5.0160915117765743</v>
      </c>
      <c r="AO477" s="41">
        <f>LN(G477+'Models training data'!$Y$7)</f>
        <v>5.6842256495669821</v>
      </c>
      <c r="AP477" s="41">
        <f t="shared" si="183"/>
        <v>1</v>
      </c>
      <c r="AQ477" s="41">
        <f t="shared" si="194"/>
        <v>1</v>
      </c>
      <c r="AR477" s="41">
        <f t="shared" si="195"/>
        <v>106587.79313680579</v>
      </c>
      <c r="AS477" s="41">
        <f t="shared" si="196"/>
        <v>118689.08308160765</v>
      </c>
      <c r="AT477" s="41">
        <f t="shared" si="197"/>
        <v>11.693892678290615</v>
      </c>
      <c r="AU477" s="41">
        <f t="shared" si="198"/>
        <v>117951.09949586033</v>
      </c>
      <c r="AV477" s="41">
        <f t="shared" si="199"/>
        <v>11.705950385066789</v>
      </c>
      <c r="AW477" s="41">
        <f t="shared" si="200"/>
        <v>114723.50578884137</v>
      </c>
      <c r="AX477" s="41">
        <f t="shared" si="201"/>
        <v>11.656102821183403</v>
      </c>
      <c r="AY477" s="41">
        <f t="shared" si="202"/>
        <v>11.359334307946909</v>
      </c>
      <c r="AZ477" s="41">
        <f t="shared" si="203"/>
        <v>11.521410242680131</v>
      </c>
    </row>
    <row r="478" spans="2:52" x14ac:dyDescent="0.25">
      <c r="B478" s="41" t="str">
        <f t="shared" si="204"/>
        <v>PA</v>
      </c>
      <c r="C478" s="46">
        <v>45605</v>
      </c>
      <c r="D478" s="45">
        <v>1054.526468679835</v>
      </c>
      <c r="E478" s="45">
        <v>211.13632382646313</v>
      </c>
      <c r="F478" s="45">
        <v>106.4965545365398</v>
      </c>
      <c r="G478" s="48">
        <v>220.12786596182303</v>
      </c>
      <c r="H478" s="44">
        <v>96193.544461644255</v>
      </c>
      <c r="I478" s="62">
        <f t="shared" si="184"/>
        <v>1592.287213004661</v>
      </c>
      <c r="J478" s="41">
        <f t="shared" si="185"/>
        <v>2024</v>
      </c>
      <c r="K478" s="41">
        <f t="shared" si="186"/>
        <v>150</v>
      </c>
      <c r="L478" s="41">
        <f t="shared" si="187"/>
        <v>22500</v>
      </c>
      <c r="M478" s="41">
        <f t="shared" si="188"/>
        <v>10.021270588192511</v>
      </c>
      <c r="N478" s="41">
        <f t="shared" si="189"/>
        <v>0</v>
      </c>
      <c r="O478" s="41">
        <f t="shared" si="190"/>
        <v>11</v>
      </c>
      <c r="P478" s="41">
        <f t="shared" si="191"/>
        <v>0</v>
      </c>
      <c r="Q478" s="41">
        <f t="shared" si="191"/>
        <v>0</v>
      </c>
      <c r="R478" s="41">
        <f t="shared" si="191"/>
        <v>0</v>
      </c>
      <c r="S478" s="41">
        <f t="shared" si="179"/>
        <v>0</v>
      </c>
      <c r="T478" s="41">
        <f t="shared" si="179"/>
        <v>0</v>
      </c>
      <c r="U478" s="41">
        <f t="shared" si="179"/>
        <v>0</v>
      </c>
      <c r="V478" s="41">
        <f t="shared" si="179"/>
        <v>0</v>
      </c>
      <c r="W478" s="41">
        <f t="shared" si="180"/>
        <v>0</v>
      </c>
      <c r="X478" s="41">
        <f t="shared" si="180"/>
        <v>0</v>
      </c>
      <c r="Y478" s="41">
        <f t="shared" si="180"/>
        <v>0</v>
      </c>
      <c r="Z478" s="41">
        <f t="shared" si="180"/>
        <v>1</v>
      </c>
      <c r="AA478" s="41">
        <f t="shared" si="181"/>
        <v>0</v>
      </c>
      <c r="AB478" s="41">
        <f t="shared" si="192"/>
        <v>0</v>
      </c>
      <c r="AC478" s="41">
        <f t="shared" si="192"/>
        <v>0</v>
      </c>
      <c r="AD478" s="41">
        <f t="shared" si="192"/>
        <v>0</v>
      </c>
      <c r="AE478" s="41">
        <f t="shared" si="182"/>
        <v>0</v>
      </c>
      <c r="AF478" s="41">
        <f t="shared" si="182"/>
        <v>1</v>
      </c>
      <c r="AG478" s="48">
        <v>1054.526468679835</v>
      </c>
      <c r="AH478" s="48">
        <v>211.13632382646313</v>
      </c>
      <c r="AI478" s="48">
        <v>106.4965545365398</v>
      </c>
      <c r="AJ478" s="48">
        <v>220.12786596182303</v>
      </c>
      <c r="AK478" s="41">
        <f t="shared" si="193"/>
        <v>11.474117529013817</v>
      </c>
      <c r="AL478" s="41">
        <f>LN(D478+'Models training data'!$Y$4)</f>
        <v>7.20469427341851</v>
      </c>
      <c r="AM478" s="41">
        <f>LN(E478+'Models training data'!$Y$5)</f>
        <v>5.6209384373070375</v>
      </c>
      <c r="AN478" s="41">
        <f>LN(F478+'Models training data'!$Y$6)</f>
        <v>5.0230580670340332</v>
      </c>
      <c r="AO478" s="41">
        <f>LN(G478+'Models training data'!$Y$7)</f>
        <v>5.597426276709605</v>
      </c>
      <c r="AP478" s="41">
        <f t="shared" si="183"/>
        <v>1</v>
      </c>
      <c r="AQ478" s="41">
        <f t="shared" si="194"/>
        <v>1</v>
      </c>
      <c r="AR478" s="41">
        <f t="shared" si="195"/>
        <v>106563.40282372205</v>
      </c>
      <c r="AS478" s="41">
        <f t="shared" si="196"/>
        <v>118664.98569156596</v>
      </c>
      <c r="AT478" s="41">
        <f t="shared" si="197"/>
        <v>11.693635061025835</v>
      </c>
      <c r="AU478" s="41">
        <f t="shared" si="198"/>
        <v>118028.43728897459</v>
      </c>
      <c r="AV478" s="41">
        <f t="shared" si="199"/>
        <v>11.707148718978072</v>
      </c>
      <c r="AW478" s="41">
        <f t="shared" si="200"/>
        <v>114713.82745075351</v>
      </c>
      <c r="AX478" s="41">
        <f t="shared" si="201"/>
        <v>11.655991411404987</v>
      </c>
      <c r="AY478" s="41">
        <f t="shared" si="202"/>
        <v>11.355913360715807</v>
      </c>
      <c r="AZ478" s="41">
        <f t="shared" si="203"/>
        <v>11.511795356634281</v>
      </c>
    </row>
    <row r="479" spans="2:52" x14ac:dyDescent="0.25">
      <c r="B479" s="41" t="str">
        <f t="shared" si="204"/>
        <v>PA</v>
      </c>
      <c r="C479" s="46">
        <v>45612</v>
      </c>
      <c r="D479" s="45">
        <v>1065.2460533314254</v>
      </c>
      <c r="E479" s="45">
        <v>213.24800561875941</v>
      </c>
      <c r="F479" s="45">
        <v>107.56151478862904</v>
      </c>
      <c r="G479" s="48">
        <v>198.11507942292423</v>
      </c>
      <c r="H479" s="44">
        <v>95743.709332245257</v>
      </c>
      <c r="I479" s="62">
        <f t="shared" si="184"/>
        <v>1584.1706531617381</v>
      </c>
      <c r="J479" s="41">
        <f t="shared" si="185"/>
        <v>2024</v>
      </c>
      <c r="K479" s="41">
        <f t="shared" si="186"/>
        <v>151</v>
      </c>
      <c r="L479" s="41">
        <f t="shared" si="187"/>
        <v>22801</v>
      </c>
      <c r="M479" s="41">
        <f t="shared" si="188"/>
        <v>10.034559673629849</v>
      </c>
      <c r="N479" s="41">
        <f t="shared" si="189"/>
        <v>0</v>
      </c>
      <c r="O479" s="41">
        <f t="shared" si="190"/>
        <v>11</v>
      </c>
      <c r="P479" s="41">
        <f t="shared" si="191"/>
        <v>0</v>
      </c>
      <c r="Q479" s="41">
        <f t="shared" si="191"/>
        <v>0</v>
      </c>
      <c r="R479" s="41">
        <f t="shared" si="191"/>
        <v>0</v>
      </c>
      <c r="S479" s="41">
        <f t="shared" si="179"/>
        <v>0</v>
      </c>
      <c r="T479" s="41">
        <f t="shared" si="179"/>
        <v>0</v>
      </c>
      <c r="U479" s="41">
        <f t="shared" si="179"/>
        <v>0</v>
      </c>
      <c r="V479" s="41">
        <f t="shared" si="179"/>
        <v>0</v>
      </c>
      <c r="W479" s="41">
        <f t="shared" si="180"/>
        <v>0</v>
      </c>
      <c r="X479" s="41">
        <f t="shared" si="180"/>
        <v>0</v>
      </c>
      <c r="Y479" s="41">
        <f t="shared" si="180"/>
        <v>0</v>
      </c>
      <c r="Z479" s="41">
        <f t="shared" si="180"/>
        <v>1</v>
      </c>
      <c r="AA479" s="41">
        <f t="shared" si="181"/>
        <v>0</v>
      </c>
      <c r="AB479" s="41">
        <f t="shared" si="192"/>
        <v>0</v>
      </c>
      <c r="AC479" s="41">
        <f t="shared" si="192"/>
        <v>0</v>
      </c>
      <c r="AD479" s="41">
        <f t="shared" si="192"/>
        <v>0</v>
      </c>
      <c r="AE479" s="41">
        <f t="shared" si="182"/>
        <v>0</v>
      </c>
      <c r="AF479" s="41">
        <f t="shared" si="182"/>
        <v>1</v>
      </c>
      <c r="AG479" s="48">
        <v>1065.2460533314254</v>
      </c>
      <c r="AH479" s="48">
        <v>213.24800561875941</v>
      </c>
      <c r="AI479" s="48">
        <v>107.56151478862904</v>
      </c>
      <c r="AJ479" s="48">
        <v>198.11507942292423</v>
      </c>
      <c r="AK479" s="41">
        <f t="shared" si="193"/>
        <v>11.469430206004681</v>
      </c>
      <c r="AL479" s="41">
        <f>LN(D479+'Models training data'!$Y$4)</f>
        <v>7.2126283245511562</v>
      </c>
      <c r="AM479" s="41">
        <f>LN(E479+'Models training data'!$Y$5)</f>
        <v>5.6285562570197856</v>
      </c>
      <c r="AN479" s="41">
        <f>LN(F479+'Models training data'!$Y$6)</f>
        <v>5.0300456789018</v>
      </c>
      <c r="AO479" s="41">
        <f>LN(G479+'Models training data'!$Y$7)</f>
        <v>5.5122930734499542</v>
      </c>
      <c r="AP479" s="41">
        <f t="shared" si="183"/>
        <v>1</v>
      </c>
      <c r="AQ479" s="41">
        <f t="shared" si="194"/>
        <v>1</v>
      </c>
      <c r="AR479" s="41">
        <f t="shared" si="195"/>
        <v>106539.01251063831</v>
      </c>
      <c r="AS479" s="41">
        <f t="shared" si="196"/>
        <v>118640.88830152426</v>
      </c>
      <c r="AT479" s="41">
        <f t="shared" si="197"/>
        <v>11.693377443761054</v>
      </c>
      <c r="AU479" s="41">
        <f t="shared" si="198"/>
        <v>118106.95378076468</v>
      </c>
      <c r="AV479" s="41">
        <f t="shared" si="199"/>
        <v>11.708363998091045</v>
      </c>
      <c r="AW479" s="41">
        <f t="shared" si="200"/>
        <v>114704.21342103473</v>
      </c>
      <c r="AX479" s="41">
        <f t="shared" si="201"/>
        <v>11.655880741896343</v>
      </c>
      <c r="AY479" s="41">
        <f t="shared" si="202"/>
        <v>11.352886690726791</v>
      </c>
      <c r="AZ479" s="41">
        <f t="shared" si="203"/>
        <v>11.502389761579021</v>
      </c>
    </row>
    <row r="480" spans="2:52" x14ac:dyDescent="0.25">
      <c r="B480" s="41" t="str">
        <f t="shared" si="204"/>
        <v>PA</v>
      </c>
      <c r="C480" s="46">
        <v>45619</v>
      </c>
      <c r="D480" s="45">
        <v>1076.020537840094</v>
      </c>
      <c r="E480" s="45">
        <v>215.38064495196284</v>
      </c>
      <c r="F480" s="45">
        <v>108.63712940718773</v>
      </c>
      <c r="G480" s="48">
        <v>178.30357148636014</v>
      </c>
      <c r="H480" s="44">
        <v>95293.75669644709</v>
      </c>
      <c r="I480" s="62">
        <f t="shared" si="184"/>
        <v>1578.3418836856047</v>
      </c>
      <c r="J480" s="41">
        <f t="shared" si="185"/>
        <v>2024</v>
      </c>
      <c r="K480" s="41">
        <f t="shared" si="186"/>
        <v>152</v>
      </c>
      <c r="L480" s="41">
        <f t="shared" si="187"/>
        <v>23104</v>
      </c>
      <c r="M480" s="41">
        <f t="shared" si="188"/>
        <v>10.047761041692553</v>
      </c>
      <c r="N480" s="41">
        <f t="shared" si="189"/>
        <v>0</v>
      </c>
      <c r="O480" s="41">
        <f t="shared" si="190"/>
        <v>11</v>
      </c>
      <c r="P480" s="41">
        <f t="shared" si="191"/>
        <v>0</v>
      </c>
      <c r="Q480" s="41">
        <f t="shared" si="191"/>
        <v>0</v>
      </c>
      <c r="R480" s="41">
        <f t="shared" si="191"/>
        <v>0</v>
      </c>
      <c r="S480" s="41">
        <f t="shared" si="179"/>
        <v>0</v>
      </c>
      <c r="T480" s="41">
        <f t="shared" si="179"/>
        <v>0</v>
      </c>
      <c r="U480" s="41">
        <f t="shared" si="179"/>
        <v>0</v>
      </c>
      <c r="V480" s="41">
        <f t="shared" si="179"/>
        <v>0</v>
      </c>
      <c r="W480" s="41">
        <f t="shared" si="180"/>
        <v>0</v>
      </c>
      <c r="X480" s="41">
        <f t="shared" si="180"/>
        <v>0</v>
      </c>
      <c r="Y480" s="41">
        <f t="shared" si="180"/>
        <v>0</v>
      </c>
      <c r="Z480" s="41">
        <f t="shared" si="180"/>
        <v>1</v>
      </c>
      <c r="AA480" s="41">
        <f t="shared" si="181"/>
        <v>0</v>
      </c>
      <c r="AB480" s="41">
        <f t="shared" si="192"/>
        <v>0</v>
      </c>
      <c r="AC480" s="41">
        <f t="shared" si="192"/>
        <v>0</v>
      </c>
      <c r="AD480" s="41">
        <f t="shared" si="192"/>
        <v>0</v>
      </c>
      <c r="AE480" s="41">
        <f t="shared" si="182"/>
        <v>0</v>
      </c>
      <c r="AF480" s="41">
        <f t="shared" si="182"/>
        <v>1</v>
      </c>
      <c r="AG480" s="48">
        <v>1076.020537840094</v>
      </c>
      <c r="AH480" s="48">
        <v>215.38064495196284</v>
      </c>
      <c r="AI480" s="48">
        <v>108.63712940718773</v>
      </c>
      <c r="AJ480" s="48">
        <v>178.30357148636014</v>
      </c>
      <c r="AK480" s="41">
        <f t="shared" si="193"/>
        <v>11.464719575391845</v>
      </c>
      <c r="AL480" s="41">
        <f>LN(D480+'Models training data'!$Y$4)</f>
        <v>7.220540076666679</v>
      </c>
      <c r="AM480" s="41">
        <f>LN(E480+'Models training data'!$Y$5)</f>
        <v>5.6361912303277393</v>
      </c>
      <c r="AN480" s="41">
        <f>LN(F480+'Models training data'!$Y$6)</f>
        <v>5.0370539822472269</v>
      </c>
      <c r="AO480" s="41">
        <f>LN(G480+'Models training data'!$Y$7)</f>
        <v>5.4289376733786145</v>
      </c>
      <c r="AP480" s="41">
        <f t="shared" si="183"/>
        <v>1</v>
      </c>
      <c r="AQ480" s="41">
        <f t="shared" si="194"/>
        <v>1</v>
      </c>
      <c r="AR480" s="41">
        <f t="shared" si="195"/>
        <v>106514.62219755456</v>
      </c>
      <c r="AS480" s="41">
        <f t="shared" si="196"/>
        <v>118616.79091148256</v>
      </c>
      <c r="AT480" s="41">
        <f t="shared" si="197"/>
        <v>11.693119826496275</v>
      </c>
      <c r="AU480" s="41">
        <f t="shared" si="198"/>
        <v>118186.64897123059</v>
      </c>
      <c r="AV480" s="41">
        <f t="shared" si="199"/>
        <v>11.709596222405709</v>
      </c>
      <c r="AW480" s="41">
        <f t="shared" si="200"/>
        <v>114694.66285072031</v>
      </c>
      <c r="AX480" s="41">
        <f t="shared" si="201"/>
        <v>11.655770802884829</v>
      </c>
      <c r="AY480" s="41">
        <f t="shared" si="202"/>
        <v>11.35021581261234</v>
      </c>
      <c r="AZ480" s="41">
        <f t="shared" si="203"/>
        <v>11.493207500646488</v>
      </c>
    </row>
    <row r="481" spans="2:52" x14ac:dyDescent="0.25">
      <c r="B481" s="41" t="str">
        <f t="shared" si="204"/>
        <v>PA</v>
      </c>
      <c r="C481" s="46">
        <v>45626</v>
      </c>
      <c r="D481" s="45">
        <v>1086.8661600012429</v>
      </c>
      <c r="E481" s="45">
        <v>217.53453103999038</v>
      </c>
      <c r="F481" s="45">
        <v>109.72350064832683</v>
      </c>
      <c r="G481" s="48">
        <v>160.47321433829697</v>
      </c>
      <c r="H481" s="44">
        <v>94829.364124527041</v>
      </c>
      <c r="I481" s="62">
        <f t="shared" si="184"/>
        <v>1574.5974060278568</v>
      </c>
      <c r="J481" s="41">
        <f t="shared" si="185"/>
        <v>2024</v>
      </c>
      <c r="K481" s="41">
        <f t="shared" si="186"/>
        <v>153</v>
      </c>
      <c r="L481" s="41">
        <f t="shared" si="187"/>
        <v>23409</v>
      </c>
      <c r="M481" s="41">
        <f t="shared" si="188"/>
        <v>10.060875842784871</v>
      </c>
      <c r="N481" s="41">
        <f t="shared" si="189"/>
        <v>0</v>
      </c>
      <c r="O481" s="41">
        <f t="shared" si="190"/>
        <v>11</v>
      </c>
      <c r="P481" s="41">
        <f t="shared" si="191"/>
        <v>0</v>
      </c>
      <c r="Q481" s="41">
        <f t="shared" si="191"/>
        <v>0</v>
      </c>
      <c r="R481" s="41">
        <f t="shared" si="191"/>
        <v>0</v>
      </c>
      <c r="S481" s="41">
        <f t="shared" si="179"/>
        <v>0</v>
      </c>
      <c r="T481" s="41">
        <f t="shared" si="179"/>
        <v>0</v>
      </c>
      <c r="U481" s="41">
        <f t="shared" si="179"/>
        <v>0</v>
      </c>
      <c r="V481" s="41">
        <f t="shared" si="179"/>
        <v>0</v>
      </c>
      <c r="W481" s="41">
        <f t="shared" si="180"/>
        <v>0</v>
      </c>
      <c r="X481" s="41">
        <f t="shared" si="180"/>
        <v>0</v>
      </c>
      <c r="Y481" s="41">
        <f t="shared" si="180"/>
        <v>0</v>
      </c>
      <c r="Z481" s="41">
        <f t="shared" si="180"/>
        <v>1</v>
      </c>
      <c r="AA481" s="41">
        <f t="shared" si="181"/>
        <v>0</v>
      </c>
      <c r="AB481" s="41">
        <f t="shared" si="192"/>
        <v>0</v>
      </c>
      <c r="AC481" s="41">
        <f t="shared" si="192"/>
        <v>0</v>
      </c>
      <c r="AD481" s="41">
        <f t="shared" si="192"/>
        <v>0</v>
      </c>
      <c r="AE481" s="41">
        <f t="shared" si="182"/>
        <v>0</v>
      </c>
      <c r="AF481" s="41">
        <f t="shared" si="182"/>
        <v>1</v>
      </c>
      <c r="AG481" s="48">
        <v>1086.8661600012429</v>
      </c>
      <c r="AH481" s="48">
        <v>217.53453103999038</v>
      </c>
      <c r="AI481" s="48">
        <v>109.72350064832683</v>
      </c>
      <c r="AJ481" s="48">
        <v>160.47321433829697</v>
      </c>
      <c r="AK481" s="41">
        <f t="shared" si="193"/>
        <v>11.459834388430078</v>
      </c>
      <c r="AL481" s="41">
        <f>LN(D481+'Models training data'!$Y$4)</f>
        <v>7.2284413464394639</v>
      </c>
      <c r="AM481" s="41">
        <f>LN(E481+'Models training data'!$Y$5)</f>
        <v>5.6438435524036263</v>
      </c>
      <c r="AN481" s="41">
        <f>LN(F481+'Models training data'!$Y$6)</f>
        <v>5.0440828652452909</v>
      </c>
      <c r="AO481" s="41">
        <f>LN(G481+'Models training data'!$Y$7)</f>
        <v>5.3474724543667929</v>
      </c>
      <c r="AP481" s="41">
        <f t="shared" si="183"/>
        <v>1</v>
      </c>
      <c r="AQ481" s="41">
        <f t="shared" si="194"/>
        <v>1</v>
      </c>
      <c r="AR481" s="41">
        <f t="shared" si="195"/>
        <v>106490.23188447082</v>
      </c>
      <c r="AS481" s="41">
        <f t="shared" si="196"/>
        <v>118592.69352144086</v>
      </c>
      <c r="AT481" s="41">
        <f t="shared" si="197"/>
        <v>11.692862209231494</v>
      </c>
      <c r="AU481" s="41">
        <f t="shared" si="198"/>
        <v>118267.52286037232</v>
      </c>
      <c r="AV481" s="41">
        <f t="shared" si="199"/>
        <v>11.710845391922065</v>
      </c>
      <c r="AW481" s="41">
        <f t="shared" si="200"/>
        <v>114685.17490754678</v>
      </c>
      <c r="AX481" s="41">
        <f t="shared" si="201"/>
        <v>11.655661584790048</v>
      </c>
      <c r="AY481" s="41">
        <f t="shared" si="202"/>
        <v>11.34786599965717</v>
      </c>
      <c r="AZ481" s="41">
        <f t="shared" si="203"/>
        <v>11.48426266466508</v>
      </c>
    </row>
    <row r="482" spans="2:52" x14ac:dyDescent="0.25">
      <c r="B482" s="41" t="str">
        <f t="shared" si="204"/>
        <v>PA</v>
      </c>
      <c r="C482" s="46">
        <v>45633</v>
      </c>
      <c r="D482" s="45">
        <v>1097.7946133491789</v>
      </c>
      <c r="E482" s="45">
        <v>219.70991616964426</v>
      </c>
      <c r="F482" s="45">
        <v>110.82073564951685</v>
      </c>
      <c r="G482" s="48">
        <v>144.42589290452457</v>
      </c>
      <c r="H482" s="44">
        <v>94379.274630291693</v>
      </c>
      <c r="I482" s="62">
        <f t="shared" si="184"/>
        <v>1572.7511580728644</v>
      </c>
      <c r="J482" s="41">
        <f t="shared" si="185"/>
        <v>2024</v>
      </c>
      <c r="K482" s="41">
        <f t="shared" si="186"/>
        <v>154</v>
      </c>
      <c r="L482" s="41">
        <f t="shared" si="187"/>
        <v>23716</v>
      </c>
      <c r="M482" s="41">
        <f t="shared" si="188"/>
        <v>10.073905204827259</v>
      </c>
      <c r="N482" s="41">
        <f t="shared" si="189"/>
        <v>0</v>
      </c>
      <c r="O482" s="41">
        <f t="shared" si="190"/>
        <v>12</v>
      </c>
      <c r="P482" s="41">
        <f t="shared" si="191"/>
        <v>0</v>
      </c>
      <c r="Q482" s="41">
        <f t="shared" si="191"/>
        <v>0</v>
      </c>
      <c r="R482" s="41">
        <f t="shared" si="191"/>
        <v>0</v>
      </c>
      <c r="S482" s="41">
        <f t="shared" si="179"/>
        <v>0</v>
      </c>
      <c r="T482" s="41">
        <f t="shared" si="179"/>
        <v>0</v>
      </c>
      <c r="U482" s="41">
        <f t="shared" si="179"/>
        <v>0</v>
      </c>
      <c r="V482" s="41">
        <f t="shared" si="179"/>
        <v>0</v>
      </c>
      <c r="W482" s="41">
        <f t="shared" si="180"/>
        <v>0</v>
      </c>
      <c r="X482" s="41">
        <f t="shared" si="180"/>
        <v>0</v>
      </c>
      <c r="Y482" s="41">
        <f t="shared" si="180"/>
        <v>0</v>
      </c>
      <c r="Z482" s="41">
        <f t="shared" si="180"/>
        <v>0</v>
      </c>
      <c r="AA482" s="41">
        <f t="shared" si="181"/>
        <v>1</v>
      </c>
      <c r="AB482" s="41">
        <f t="shared" si="192"/>
        <v>0</v>
      </c>
      <c r="AC482" s="41">
        <f t="shared" si="192"/>
        <v>0</v>
      </c>
      <c r="AD482" s="41">
        <f t="shared" si="192"/>
        <v>0</v>
      </c>
      <c r="AE482" s="41">
        <f t="shared" si="182"/>
        <v>0</v>
      </c>
      <c r="AF482" s="41">
        <f t="shared" si="182"/>
        <v>1</v>
      </c>
      <c r="AG482" s="48">
        <v>1097.7946133491789</v>
      </c>
      <c r="AH482" s="48">
        <v>219.70991616964426</v>
      </c>
      <c r="AI482" s="48">
        <v>110.82073564951685</v>
      </c>
      <c r="AJ482" s="48">
        <v>144.42589290452457</v>
      </c>
      <c r="AK482" s="41">
        <f t="shared" si="193"/>
        <v>11.455076779621384</v>
      </c>
      <c r="AL482" s="41">
        <f>LN(D482+'Models training data'!$Y$4)</f>
        <v>7.2363403106450601</v>
      </c>
      <c r="AM482" s="41">
        <f>LN(E482+'Models training data'!$Y$5)</f>
        <v>5.6515132726074668</v>
      </c>
      <c r="AN482" s="41">
        <f>LN(F482+'Models training data'!$Y$6)</f>
        <v>5.0511322407741908</v>
      </c>
      <c r="AO482" s="41">
        <f>LN(G482+'Models training data'!$Y$7)</f>
        <v>5.2680093152523675</v>
      </c>
      <c r="AP482" s="41">
        <f t="shared" si="183"/>
        <v>0</v>
      </c>
      <c r="AQ482" s="41">
        <f t="shared" si="194"/>
        <v>2</v>
      </c>
      <c r="AR482" s="41">
        <f t="shared" si="195"/>
        <v>81529.64875390938</v>
      </c>
      <c r="AS482" s="41">
        <f t="shared" si="196"/>
        <v>92593.84813765029</v>
      </c>
      <c r="AT482" s="41">
        <f t="shared" si="197"/>
        <v>11.422329743268977</v>
      </c>
      <c r="AU482" s="41">
        <f t="shared" si="198"/>
        <v>96918.945256260835</v>
      </c>
      <c r="AV482" s="41">
        <f t="shared" si="199"/>
        <v>11.484331022426229</v>
      </c>
      <c r="AW482" s="41">
        <f t="shared" si="200"/>
        <v>93358.503226901041</v>
      </c>
      <c r="AX482" s="41">
        <f t="shared" si="201"/>
        <v>11.429609294281143</v>
      </c>
      <c r="AY482" s="41">
        <f t="shared" si="202"/>
        <v>11.397949294418877</v>
      </c>
      <c r="AZ482" s="41">
        <f t="shared" si="203"/>
        <v>11.449652366719883</v>
      </c>
    </row>
    <row r="483" spans="2:52" x14ac:dyDescent="0.25">
      <c r="B483" s="41" t="str">
        <f t="shared" si="204"/>
        <v>PA</v>
      </c>
      <c r="C483" s="46">
        <v>45640</v>
      </c>
      <c r="D483" s="45">
        <v>1108.8144137062172</v>
      </c>
      <c r="E483" s="45">
        <v>221.90703524096767</v>
      </c>
      <c r="F483" s="45">
        <v>111.92894300548268</v>
      </c>
      <c r="G483" s="48">
        <v>86.574851158557635</v>
      </c>
      <c r="H483" s="44">
        <v>91608.02983785345</v>
      </c>
      <c r="I483" s="62">
        <f t="shared" si="184"/>
        <v>1529.2252431112252</v>
      </c>
      <c r="J483" s="41">
        <f t="shared" si="185"/>
        <v>2024</v>
      </c>
      <c r="K483" s="41">
        <f t="shared" si="186"/>
        <v>155</v>
      </c>
      <c r="L483" s="41">
        <f t="shared" si="187"/>
        <v>24025</v>
      </c>
      <c r="M483" s="41">
        <f t="shared" si="188"/>
        <v>10.086850233838494</v>
      </c>
      <c r="N483" s="41">
        <f t="shared" si="189"/>
        <v>0</v>
      </c>
      <c r="O483" s="41">
        <f t="shared" si="190"/>
        <v>12</v>
      </c>
      <c r="P483" s="41">
        <f t="shared" si="191"/>
        <v>0</v>
      </c>
      <c r="Q483" s="41">
        <f t="shared" si="191"/>
        <v>0</v>
      </c>
      <c r="R483" s="41">
        <f t="shared" si="191"/>
        <v>0</v>
      </c>
      <c r="S483" s="41">
        <f t="shared" si="179"/>
        <v>0</v>
      </c>
      <c r="T483" s="41">
        <f t="shared" si="179"/>
        <v>0</v>
      </c>
      <c r="U483" s="41">
        <f t="shared" si="179"/>
        <v>0</v>
      </c>
      <c r="V483" s="41">
        <f t="shared" si="179"/>
        <v>0</v>
      </c>
      <c r="W483" s="41">
        <f t="shared" si="180"/>
        <v>0</v>
      </c>
      <c r="X483" s="41">
        <f t="shared" si="180"/>
        <v>0</v>
      </c>
      <c r="Y483" s="41">
        <f t="shared" si="180"/>
        <v>0</v>
      </c>
      <c r="Z483" s="41">
        <f t="shared" si="180"/>
        <v>0</v>
      </c>
      <c r="AA483" s="41">
        <f t="shared" si="181"/>
        <v>1</v>
      </c>
      <c r="AB483" s="41">
        <f t="shared" si="192"/>
        <v>0</v>
      </c>
      <c r="AC483" s="41">
        <f t="shared" si="192"/>
        <v>0</v>
      </c>
      <c r="AD483" s="41">
        <f t="shared" si="192"/>
        <v>0</v>
      </c>
      <c r="AE483" s="41">
        <f t="shared" si="182"/>
        <v>0</v>
      </c>
      <c r="AF483" s="41">
        <f t="shared" si="182"/>
        <v>1</v>
      </c>
      <c r="AG483" s="48">
        <v>1108.8144137062172</v>
      </c>
      <c r="AH483" s="48">
        <v>221.90703524096767</v>
      </c>
      <c r="AI483" s="48">
        <v>111.92894300548268</v>
      </c>
      <c r="AJ483" s="48">
        <v>86.574851158557635</v>
      </c>
      <c r="AK483" s="41">
        <f t="shared" si="193"/>
        <v>11.425274208805433</v>
      </c>
      <c r="AL483" s="41">
        <f>LN(D483+'Models training data'!$Y$4)</f>
        <v>7.2442426188877906</v>
      </c>
      <c r="AM483" s="41">
        <f>LN(E483+'Models training data'!$Y$5)</f>
        <v>5.659200367891434</v>
      </c>
      <c r="AN483" s="41">
        <f>LN(F483+'Models training data'!$Y$6)</f>
        <v>5.05820202372455</v>
      </c>
      <c r="AO483" s="41">
        <f>LN(G483+'Models training data'!$Y$7)</f>
        <v>4.9139649446685016</v>
      </c>
      <c r="AP483" s="41">
        <f t="shared" si="183"/>
        <v>0</v>
      </c>
      <c r="AQ483" s="41">
        <f t="shared" si="194"/>
        <v>2</v>
      </c>
      <c r="AR483" s="41">
        <f t="shared" si="195"/>
        <v>81505.258440825637</v>
      </c>
      <c r="AS483" s="41">
        <f t="shared" si="196"/>
        <v>92569.750747608588</v>
      </c>
      <c r="AT483" s="41">
        <f t="shared" si="197"/>
        <v>11.422072126004196</v>
      </c>
      <c r="AU483" s="41">
        <f t="shared" si="198"/>
        <v>97002.176542754212</v>
      </c>
      <c r="AV483" s="41">
        <f t="shared" si="199"/>
        <v>11.485614082345965</v>
      </c>
      <c r="AW483" s="41">
        <f t="shared" si="200"/>
        <v>93349.138105861566</v>
      </c>
      <c r="AX483" s="41">
        <f t="shared" si="201"/>
        <v>11.429501490022769</v>
      </c>
      <c r="AY483" s="41">
        <f t="shared" si="202"/>
        <v>11.389226525347627</v>
      </c>
      <c r="AZ483" s="41">
        <f t="shared" si="203"/>
        <v>11.406825866553028</v>
      </c>
    </row>
    <row r="484" spans="2:52" x14ac:dyDescent="0.25">
      <c r="B484" s="41" t="str">
        <f t="shared" si="204"/>
        <v>PA</v>
      </c>
      <c r="C484" s="46">
        <v>45647</v>
      </c>
      <c r="D484" s="45">
        <v>1119.9318557997619</v>
      </c>
      <c r="E484" s="45">
        <v>224.12611554819082</v>
      </c>
      <c r="F484" s="45">
        <v>113.04823243548455</v>
      </c>
      <c r="G484" s="48">
        <v>53.657485115855764</v>
      </c>
      <c r="H484" s="44">
        <v>89027.342609905783</v>
      </c>
      <c r="I484" s="62">
        <f t="shared" si="184"/>
        <v>1510.7636888992931</v>
      </c>
      <c r="J484" s="41">
        <f t="shared" si="185"/>
        <v>2024</v>
      </c>
      <c r="K484" s="41">
        <f t="shared" si="186"/>
        <v>156</v>
      </c>
      <c r="L484" s="41">
        <f t="shared" si="187"/>
        <v>24336</v>
      </c>
      <c r="M484" s="41">
        <f t="shared" si="188"/>
        <v>10.099712014499074</v>
      </c>
      <c r="N484" s="41">
        <f t="shared" si="189"/>
        <v>0</v>
      </c>
      <c r="O484" s="41">
        <f t="shared" si="190"/>
        <v>12</v>
      </c>
      <c r="P484" s="41">
        <f t="shared" si="191"/>
        <v>0</v>
      </c>
      <c r="Q484" s="41">
        <f t="shared" si="191"/>
        <v>0</v>
      </c>
      <c r="R484" s="41">
        <f t="shared" si="191"/>
        <v>0</v>
      </c>
      <c r="S484" s="41">
        <f t="shared" si="179"/>
        <v>0</v>
      </c>
      <c r="T484" s="41">
        <f t="shared" si="179"/>
        <v>0</v>
      </c>
      <c r="U484" s="41">
        <f t="shared" si="179"/>
        <v>0</v>
      </c>
      <c r="V484" s="41">
        <f t="shared" si="179"/>
        <v>0</v>
      </c>
      <c r="W484" s="41">
        <f t="shared" si="180"/>
        <v>0</v>
      </c>
      <c r="X484" s="41">
        <f t="shared" si="180"/>
        <v>0</v>
      </c>
      <c r="Y484" s="41">
        <f t="shared" si="180"/>
        <v>0</v>
      </c>
      <c r="Z484" s="41">
        <f t="shared" si="180"/>
        <v>0</v>
      </c>
      <c r="AA484" s="41">
        <f t="shared" si="181"/>
        <v>1</v>
      </c>
      <c r="AB484" s="41">
        <f t="shared" si="192"/>
        <v>0</v>
      </c>
      <c r="AC484" s="41">
        <f t="shared" si="192"/>
        <v>0</v>
      </c>
      <c r="AD484" s="41">
        <f t="shared" si="192"/>
        <v>0</v>
      </c>
      <c r="AE484" s="41">
        <f t="shared" si="182"/>
        <v>0</v>
      </c>
      <c r="AF484" s="41">
        <f t="shared" si="182"/>
        <v>1</v>
      </c>
      <c r="AG484" s="48">
        <v>1119.9318557997619</v>
      </c>
      <c r="AH484" s="48">
        <v>224.12611554819082</v>
      </c>
      <c r="AI484" s="48">
        <v>113.04823243548455</v>
      </c>
      <c r="AJ484" s="48">
        <v>53.657485115855764</v>
      </c>
      <c r="AK484" s="41">
        <f t="shared" si="193"/>
        <v>11.396698821867792</v>
      </c>
      <c r="AL484" s="41">
        <f>LN(D484+'Models training data'!$Y$4)</f>
        <v>7.2521521659179884</v>
      </c>
      <c r="AM484" s="41">
        <f>LN(E484+'Models training data'!$Y$5)</f>
        <v>5.6669047792320741</v>
      </c>
      <c r="AN484" s="41">
        <f>LN(F484+'Models training data'!$Y$6)</f>
        <v>5.0652921287572958</v>
      </c>
      <c r="AO484" s="41">
        <f>LN(G484+'Models training data'!$Y$7)</f>
        <v>4.6372589766460042</v>
      </c>
      <c r="AP484" s="41">
        <f t="shared" si="183"/>
        <v>0</v>
      </c>
      <c r="AQ484" s="41">
        <f t="shared" si="194"/>
        <v>2</v>
      </c>
      <c r="AR484" s="41">
        <f t="shared" si="195"/>
        <v>81480.86812774188</v>
      </c>
      <c r="AS484" s="41">
        <f t="shared" si="196"/>
        <v>92545.653357566887</v>
      </c>
      <c r="AT484" s="41">
        <f t="shared" si="197"/>
        <v>11.421814508739416</v>
      </c>
      <c r="AU484" s="41">
        <f t="shared" si="198"/>
        <v>97086.586527923399</v>
      </c>
      <c r="AV484" s="41">
        <f t="shared" si="199"/>
        <v>11.486914087467394</v>
      </c>
      <c r="AW484" s="41">
        <f t="shared" si="200"/>
        <v>93339.833211097328</v>
      </c>
      <c r="AX484" s="41">
        <f t="shared" si="201"/>
        <v>11.429394379044162</v>
      </c>
      <c r="AY484" s="41">
        <f t="shared" si="202"/>
        <v>11.384486732501831</v>
      </c>
      <c r="AZ484" s="41">
        <f t="shared" si="203"/>
        <v>11.373616591949043</v>
      </c>
    </row>
    <row r="485" spans="2:52" x14ac:dyDescent="0.25">
      <c r="B485" s="41" t="str">
        <f t="shared" si="204"/>
        <v>PA</v>
      </c>
      <c r="C485" s="46">
        <v>45654</v>
      </c>
      <c r="D485" s="45">
        <v>1131.1516829272973</v>
      </c>
      <c r="E485" s="45">
        <v>226.36738168107948</v>
      </c>
      <c r="F485" s="45">
        <v>114.17871475983412</v>
      </c>
      <c r="G485" s="48">
        <v>72.40879191539814</v>
      </c>
      <c r="H485" s="44">
        <v>90890.693556396844</v>
      </c>
      <c r="I485" s="62">
        <f t="shared" si="184"/>
        <v>1544.1065712836089</v>
      </c>
      <c r="J485" s="41">
        <f t="shared" si="185"/>
        <v>2024</v>
      </c>
      <c r="K485" s="41">
        <f t="shared" si="186"/>
        <v>157</v>
      </c>
      <c r="L485" s="41">
        <f t="shared" si="187"/>
        <v>24649</v>
      </c>
      <c r="M485" s="41">
        <f t="shared" si="188"/>
        <v>10.112491610696615</v>
      </c>
      <c r="N485" s="41">
        <f t="shared" si="189"/>
        <v>0</v>
      </c>
      <c r="O485" s="41">
        <f t="shared" si="190"/>
        <v>12</v>
      </c>
      <c r="P485" s="41">
        <f t="shared" si="191"/>
        <v>0</v>
      </c>
      <c r="Q485" s="41">
        <f t="shared" si="191"/>
        <v>0</v>
      </c>
      <c r="R485" s="41">
        <f t="shared" si="191"/>
        <v>0</v>
      </c>
      <c r="S485" s="41">
        <f t="shared" si="179"/>
        <v>0</v>
      </c>
      <c r="T485" s="41">
        <f t="shared" si="179"/>
        <v>0</v>
      </c>
      <c r="U485" s="41">
        <f t="shared" si="179"/>
        <v>0</v>
      </c>
      <c r="V485" s="41">
        <f t="shared" si="179"/>
        <v>0</v>
      </c>
      <c r="W485" s="41">
        <f t="shared" si="180"/>
        <v>0</v>
      </c>
      <c r="X485" s="41">
        <f t="shared" si="180"/>
        <v>0</v>
      </c>
      <c r="Y485" s="41">
        <f t="shared" si="180"/>
        <v>0</v>
      </c>
      <c r="Z485" s="41">
        <f t="shared" si="180"/>
        <v>0</v>
      </c>
      <c r="AA485" s="41">
        <f t="shared" si="181"/>
        <v>1</v>
      </c>
      <c r="AB485" s="41">
        <f t="shared" si="192"/>
        <v>0</v>
      </c>
      <c r="AC485" s="41">
        <f t="shared" si="192"/>
        <v>0</v>
      </c>
      <c r="AD485" s="41">
        <f t="shared" si="192"/>
        <v>0</v>
      </c>
      <c r="AE485" s="41">
        <f t="shared" si="182"/>
        <v>0</v>
      </c>
      <c r="AF485" s="41">
        <f t="shared" si="182"/>
        <v>1</v>
      </c>
      <c r="AG485" s="48">
        <v>1131.1516829272973</v>
      </c>
      <c r="AH485" s="48">
        <v>226.36738168107948</v>
      </c>
      <c r="AI485" s="48">
        <v>114.17871475983412</v>
      </c>
      <c r="AJ485" s="48">
        <v>72.40879191539814</v>
      </c>
      <c r="AK485" s="41">
        <f t="shared" si="193"/>
        <v>11.417412893806519</v>
      </c>
      <c r="AL485" s="41">
        <f>LN(D485+'Models training data'!$Y$4)</f>
        <v>7.2600716278157753</v>
      </c>
      <c r="AM485" s="41">
        <f>LN(E485+'Models training data'!$Y$5)</f>
        <v>5.674626429714591</v>
      </c>
      <c r="AN485" s="41">
        <f>LN(F485+'Models training data'!$Y$6)</f>
        <v>5.0724024700921788</v>
      </c>
      <c r="AO485" s="41">
        <f>LN(G485+'Models training data'!$Y$7)</f>
        <v>4.804121248958003</v>
      </c>
      <c r="AP485" s="41">
        <f t="shared" si="183"/>
        <v>0</v>
      </c>
      <c r="AQ485" s="41">
        <f t="shared" si="194"/>
        <v>2</v>
      </c>
      <c r="AR485" s="41">
        <f t="shared" si="195"/>
        <v>81456.477814658138</v>
      </c>
      <c r="AS485" s="41">
        <f t="shared" si="196"/>
        <v>92521.555967525186</v>
      </c>
      <c r="AT485" s="41">
        <f t="shared" si="197"/>
        <v>11.421556891474635</v>
      </c>
      <c r="AU485" s="41">
        <f t="shared" si="198"/>
        <v>97172.175211768408</v>
      </c>
      <c r="AV485" s="41">
        <f t="shared" si="199"/>
        <v>11.488231037790511</v>
      </c>
      <c r="AW485" s="41">
        <f t="shared" si="200"/>
        <v>93330.587772935556</v>
      </c>
      <c r="AX485" s="41">
        <f t="shared" si="201"/>
        <v>11.429287952485426</v>
      </c>
      <c r="AY485" s="41">
        <f t="shared" si="202"/>
        <v>11.387994644645289</v>
      </c>
      <c r="AZ485" s="41">
        <f t="shared" si="203"/>
        <v>11.395553863224231</v>
      </c>
    </row>
    <row r="486" spans="2:52" x14ac:dyDescent="0.25">
      <c r="B486" s="42" t="s">
        <v>5</v>
      </c>
      <c r="C486" s="46">
        <v>44562</v>
      </c>
      <c r="D486" s="45">
        <v>1215</v>
      </c>
      <c r="E486" s="45">
        <v>240</v>
      </c>
      <c r="F486" s="45">
        <v>120</v>
      </c>
      <c r="G486" s="48">
        <v>86.001096442752271</v>
      </c>
      <c r="H486" s="44">
        <v>77079.506295831859</v>
      </c>
      <c r="I486" s="62">
        <f t="shared" si="184"/>
        <v>1661.0010964427522</v>
      </c>
      <c r="J486" s="41">
        <f t="shared" si="185"/>
        <v>2022</v>
      </c>
      <c r="K486" s="41">
        <f t="shared" si="186"/>
        <v>1</v>
      </c>
      <c r="L486" s="41">
        <f t="shared" si="187"/>
        <v>1</v>
      </c>
      <c r="M486" s="41">
        <f t="shared" si="188"/>
        <v>0</v>
      </c>
      <c r="N486" s="41">
        <f t="shared" si="189"/>
        <v>1</v>
      </c>
      <c r="O486" s="41">
        <f t="shared" si="190"/>
        <v>1</v>
      </c>
      <c r="P486" s="41">
        <f t="shared" si="191"/>
        <v>1</v>
      </c>
      <c r="Q486" s="41">
        <f t="shared" si="191"/>
        <v>0</v>
      </c>
      <c r="R486" s="41">
        <f t="shared" si="191"/>
        <v>0</v>
      </c>
      <c r="S486" s="41">
        <f t="shared" si="179"/>
        <v>0</v>
      </c>
      <c r="T486" s="41">
        <f t="shared" si="179"/>
        <v>0</v>
      </c>
      <c r="U486" s="41">
        <f t="shared" si="179"/>
        <v>0</v>
      </c>
      <c r="V486" s="41">
        <f t="shared" si="179"/>
        <v>0</v>
      </c>
      <c r="W486" s="41">
        <f t="shared" si="180"/>
        <v>0</v>
      </c>
      <c r="X486" s="41">
        <f t="shared" si="180"/>
        <v>0</v>
      </c>
      <c r="Y486" s="41">
        <f t="shared" si="180"/>
        <v>0</v>
      </c>
      <c r="Z486" s="41">
        <f t="shared" si="180"/>
        <v>0</v>
      </c>
      <c r="AA486" s="41">
        <f t="shared" si="181"/>
        <v>0</v>
      </c>
      <c r="AB486" s="41">
        <f t="shared" si="192"/>
        <v>0</v>
      </c>
      <c r="AC486" s="41">
        <f t="shared" si="192"/>
        <v>0</v>
      </c>
      <c r="AD486" s="41">
        <f t="shared" si="192"/>
        <v>0</v>
      </c>
      <c r="AE486" s="41">
        <f t="shared" si="182"/>
        <v>0</v>
      </c>
      <c r="AF486" s="41">
        <f t="shared" si="182"/>
        <v>0</v>
      </c>
      <c r="AG486" s="48">
        <v>1215</v>
      </c>
      <c r="AH486" s="48">
        <v>240</v>
      </c>
      <c r="AI486" s="48">
        <v>120</v>
      </c>
      <c r="AJ486" s="48">
        <v>86.001096442752271</v>
      </c>
      <c r="AK486" s="41">
        <f t="shared" si="193"/>
        <v>11.252592717419983</v>
      </c>
      <c r="AL486" s="41">
        <f>LN(D486+'Models training data'!$Y$4)</f>
        <v>7.3173496705536119</v>
      </c>
      <c r="AM486" s="41">
        <f>LN(E486+'Models training data'!$Y$5)</f>
        <v>5.7203514014589807</v>
      </c>
      <c r="AN486" s="41">
        <f>LN(F486+'Models training data'!$Y$6)</f>
        <v>5.1082366887505426</v>
      </c>
      <c r="AO486" s="41">
        <f>LN(G486+'Models training data'!$Y$7)</f>
        <v>4.9097427824356501</v>
      </c>
      <c r="AP486" s="41">
        <f t="shared" si="183"/>
        <v>0</v>
      </c>
      <c r="AQ486" s="41">
        <f t="shared" si="194"/>
        <v>0</v>
      </c>
      <c r="AR486" s="41">
        <f t="shared" si="195"/>
        <v>86392.098883074083</v>
      </c>
      <c r="AS486" s="41">
        <f t="shared" si="196"/>
        <v>77010.323975840001</v>
      </c>
      <c r="AT486" s="41">
        <f t="shared" si="197"/>
        <v>11.251524841525955</v>
      </c>
      <c r="AU486" s="41">
        <f t="shared" si="198"/>
        <v>78115.831925384337</v>
      </c>
      <c r="AV486" s="41">
        <f t="shared" si="199"/>
        <v>11.26753358548199</v>
      </c>
      <c r="AW486" s="41">
        <f t="shared" si="200"/>
        <v>80201.304639342343</v>
      </c>
      <c r="AX486" s="41">
        <f t="shared" si="201"/>
        <v>11.289251796898217</v>
      </c>
      <c r="AY486" s="41">
        <f t="shared" si="202"/>
        <v>11.39845730284819</v>
      </c>
      <c r="AZ486" s="41">
        <f t="shared" si="203"/>
        <v>11.260886116407367</v>
      </c>
    </row>
    <row r="487" spans="2:52" x14ac:dyDescent="0.25">
      <c r="B487" s="41" t="str">
        <f t="shared" si="204"/>
        <v>CT</v>
      </c>
      <c r="C487" s="46">
        <v>44569</v>
      </c>
      <c r="D487" s="45">
        <v>1233.2249999999999</v>
      </c>
      <c r="E487" s="45">
        <v>246</v>
      </c>
      <c r="F487" s="45">
        <v>125.4</v>
      </c>
      <c r="G487" s="48">
        <v>75.158057336089499</v>
      </c>
      <c r="H487" s="44">
        <v>76765.044813404485</v>
      </c>
      <c r="I487" s="62">
        <f t="shared" si="184"/>
        <v>1679.7830573360895</v>
      </c>
      <c r="J487" s="41">
        <f t="shared" si="185"/>
        <v>2022</v>
      </c>
      <c r="K487" s="41">
        <f t="shared" si="186"/>
        <v>2</v>
      </c>
      <c r="L487" s="41">
        <f t="shared" si="187"/>
        <v>4</v>
      </c>
      <c r="M487" s="41">
        <f t="shared" si="188"/>
        <v>1.3862943611198906</v>
      </c>
      <c r="N487" s="41">
        <f t="shared" si="189"/>
        <v>1</v>
      </c>
      <c r="O487" s="41">
        <f t="shared" si="190"/>
        <v>1</v>
      </c>
      <c r="P487" s="41">
        <f t="shared" si="191"/>
        <v>1</v>
      </c>
      <c r="Q487" s="41">
        <f t="shared" si="191"/>
        <v>0</v>
      </c>
      <c r="R487" s="41">
        <f t="shared" si="191"/>
        <v>0</v>
      </c>
      <c r="S487" s="41">
        <f t="shared" si="179"/>
        <v>0</v>
      </c>
      <c r="T487" s="41">
        <f t="shared" si="179"/>
        <v>0</v>
      </c>
      <c r="U487" s="41">
        <f t="shared" si="179"/>
        <v>0</v>
      </c>
      <c r="V487" s="41">
        <f t="shared" si="179"/>
        <v>0</v>
      </c>
      <c r="W487" s="41">
        <f t="shared" si="180"/>
        <v>0</v>
      </c>
      <c r="X487" s="41">
        <f t="shared" si="180"/>
        <v>0</v>
      </c>
      <c r="Y487" s="41">
        <f t="shared" si="180"/>
        <v>0</v>
      </c>
      <c r="Z487" s="41">
        <f t="shared" si="180"/>
        <v>0</v>
      </c>
      <c r="AA487" s="41">
        <f t="shared" si="181"/>
        <v>0</v>
      </c>
      <c r="AB487" s="41">
        <f t="shared" si="192"/>
        <v>0</v>
      </c>
      <c r="AC487" s="41">
        <f t="shared" si="192"/>
        <v>0</v>
      </c>
      <c r="AD487" s="41">
        <f t="shared" si="192"/>
        <v>0</v>
      </c>
      <c r="AE487" s="41">
        <f t="shared" si="182"/>
        <v>0</v>
      </c>
      <c r="AF487" s="41">
        <f t="shared" si="182"/>
        <v>0</v>
      </c>
      <c r="AG487" s="48">
        <v>1233.2249999999999</v>
      </c>
      <c r="AH487" s="48">
        <v>246</v>
      </c>
      <c r="AI487" s="48">
        <v>125.4</v>
      </c>
      <c r="AJ487" s="48">
        <v>75.158057336089499</v>
      </c>
      <c r="AK487" s="41">
        <f t="shared" si="193"/>
        <v>11.248504669866742</v>
      </c>
      <c r="AL487" s="41">
        <f>LN(D487+'Models training data'!$Y$4)</f>
        <v>7.3293769842197483</v>
      </c>
      <c r="AM487" s="41">
        <f>LN(E487+'Models training data'!$Y$5)</f>
        <v>5.7398317725790671</v>
      </c>
      <c r="AN487" s="41">
        <f>LN(F487+'Models training data'!$Y$6)</f>
        <v>5.1403673008115796</v>
      </c>
      <c r="AO487" s="41">
        <f>LN(G487+'Models training data'!$Y$7)</f>
        <v>4.82640384220222</v>
      </c>
      <c r="AP487" s="41">
        <f t="shared" si="183"/>
        <v>0</v>
      </c>
      <c r="AQ487" s="41">
        <f t="shared" si="194"/>
        <v>0</v>
      </c>
      <c r="AR487" s="41">
        <f t="shared" si="195"/>
        <v>86367.70856999034</v>
      </c>
      <c r="AS487" s="41">
        <f t="shared" si="196"/>
        <v>76986.226585798315</v>
      </c>
      <c r="AT487" s="41">
        <f t="shared" si="197"/>
        <v>11.251267224261174</v>
      </c>
      <c r="AU487" s="41">
        <f t="shared" si="198"/>
        <v>78018.722314477287</v>
      </c>
      <c r="AV487" s="41">
        <f t="shared" si="199"/>
        <v>11.266224029543039</v>
      </c>
      <c r="AW487" s="41">
        <f t="shared" si="200"/>
        <v>79198.385721434257</v>
      </c>
      <c r="AX487" s="41">
        <f t="shared" si="201"/>
        <v>11.277706945561157</v>
      </c>
      <c r="AY487" s="41">
        <f t="shared" si="202"/>
        <v>11.398228325218646</v>
      </c>
      <c r="AZ487" s="41">
        <f t="shared" si="203"/>
        <v>11.254445248599737</v>
      </c>
    </row>
    <row r="488" spans="2:52" x14ac:dyDescent="0.25">
      <c r="B488" s="41" t="str">
        <f t="shared" si="204"/>
        <v>CT</v>
      </c>
      <c r="C488" s="46">
        <v>44576</v>
      </c>
      <c r="D488" s="45">
        <v>1265.1187499999999</v>
      </c>
      <c r="E488" s="45">
        <v>255.3</v>
      </c>
      <c r="F488" s="45">
        <v>131.61000000000001</v>
      </c>
      <c r="G488" s="48">
        <v>85.551265747359452</v>
      </c>
      <c r="H488" s="44">
        <v>78063.605315500681</v>
      </c>
      <c r="I488" s="62">
        <f t="shared" si="184"/>
        <v>1737.5800157473593</v>
      </c>
      <c r="J488" s="41">
        <f t="shared" si="185"/>
        <v>2022</v>
      </c>
      <c r="K488" s="41">
        <f t="shared" si="186"/>
        <v>3</v>
      </c>
      <c r="L488" s="41">
        <f t="shared" si="187"/>
        <v>9</v>
      </c>
      <c r="M488" s="41">
        <f t="shared" si="188"/>
        <v>2.1972245773362196</v>
      </c>
      <c r="N488" s="41">
        <f t="shared" si="189"/>
        <v>1</v>
      </c>
      <c r="O488" s="41">
        <f t="shared" si="190"/>
        <v>1</v>
      </c>
      <c r="P488" s="41">
        <f t="shared" si="191"/>
        <v>1</v>
      </c>
      <c r="Q488" s="41">
        <f t="shared" si="191"/>
        <v>0</v>
      </c>
      <c r="R488" s="41">
        <f t="shared" si="191"/>
        <v>0</v>
      </c>
      <c r="S488" s="41">
        <f t="shared" si="179"/>
        <v>0</v>
      </c>
      <c r="T488" s="41">
        <f t="shared" si="179"/>
        <v>0</v>
      </c>
      <c r="U488" s="41">
        <f t="shared" si="179"/>
        <v>0</v>
      </c>
      <c r="V488" s="41">
        <f t="shared" si="179"/>
        <v>0</v>
      </c>
      <c r="W488" s="41">
        <f t="shared" si="180"/>
        <v>0</v>
      </c>
      <c r="X488" s="41">
        <f t="shared" si="180"/>
        <v>0</v>
      </c>
      <c r="Y488" s="41">
        <f t="shared" si="180"/>
        <v>0</v>
      </c>
      <c r="Z488" s="41">
        <f t="shared" si="180"/>
        <v>0</v>
      </c>
      <c r="AA488" s="41">
        <f t="shared" si="181"/>
        <v>0</v>
      </c>
      <c r="AB488" s="41">
        <f t="shared" si="192"/>
        <v>0</v>
      </c>
      <c r="AC488" s="41">
        <f t="shared" si="192"/>
        <v>0</v>
      </c>
      <c r="AD488" s="41">
        <f t="shared" si="192"/>
        <v>0</v>
      </c>
      <c r="AE488" s="41">
        <f t="shared" si="182"/>
        <v>0</v>
      </c>
      <c r="AF488" s="41">
        <f t="shared" si="182"/>
        <v>0</v>
      </c>
      <c r="AG488" s="48">
        <v>1265.1187499999999</v>
      </c>
      <c r="AH488" s="48">
        <v>255.3</v>
      </c>
      <c r="AI488" s="48">
        <v>131.61000000000001</v>
      </c>
      <c r="AJ488" s="48">
        <v>85.551265747359452</v>
      </c>
      <c r="AK488" s="41">
        <f t="shared" si="193"/>
        <v>11.265279226133591</v>
      </c>
      <c r="AL488" s="41">
        <f>LN(D488+'Models training data'!$Y$4)</f>
        <v>7.3500828609174356</v>
      </c>
      <c r="AM488" s="41">
        <f>LN(E488+'Models training data'!$Y$5)</f>
        <v>5.7692957887136647</v>
      </c>
      <c r="AN488" s="41">
        <f>LN(F488+'Models training data'!$Y$6)</f>
        <v>5.1760846676244343</v>
      </c>
      <c r="AO488" s="41">
        <f>LN(G488+'Models training data'!$Y$7)</f>
        <v>4.9064200435563086</v>
      </c>
      <c r="AP488" s="41">
        <f t="shared" si="183"/>
        <v>0</v>
      </c>
      <c r="AQ488" s="41">
        <f t="shared" si="194"/>
        <v>0</v>
      </c>
      <c r="AR488" s="41">
        <f t="shared" si="195"/>
        <v>86343.318256906598</v>
      </c>
      <c r="AS488" s="41">
        <f t="shared" si="196"/>
        <v>76962.129195756614</v>
      </c>
      <c r="AT488" s="41">
        <f t="shared" si="197"/>
        <v>11.251009606996394</v>
      </c>
      <c r="AU488" s="41">
        <f t="shared" si="198"/>
        <v>77922.791402246061</v>
      </c>
      <c r="AV488" s="41">
        <f t="shared" si="199"/>
        <v>11.264931418805778</v>
      </c>
      <c r="AW488" s="41">
        <f t="shared" si="200"/>
        <v>78611.715763194195</v>
      </c>
      <c r="AX488" s="41">
        <f t="shared" si="201"/>
        <v>11.270953640452577</v>
      </c>
      <c r="AY488" s="41">
        <f t="shared" si="202"/>
        <v>11.402149628047308</v>
      </c>
      <c r="AZ488" s="41">
        <f t="shared" si="203"/>
        <v>11.269152901339762</v>
      </c>
    </row>
    <row r="489" spans="2:52" x14ac:dyDescent="0.25">
      <c r="B489" s="41" t="str">
        <f t="shared" si="204"/>
        <v>CT</v>
      </c>
      <c r="C489" s="46">
        <v>44583</v>
      </c>
      <c r="D489" s="45">
        <v>1307.5374374999999</v>
      </c>
      <c r="E489" s="45">
        <v>266.56500000000005</v>
      </c>
      <c r="F489" s="45">
        <v>138.18450000000001</v>
      </c>
      <c r="G489" s="48">
        <v>79.937325720501278</v>
      </c>
      <c r="H489" s="44">
        <v>78278.860621756554</v>
      </c>
      <c r="I489" s="62">
        <f t="shared" si="184"/>
        <v>1792.2242632205014</v>
      </c>
      <c r="J489" s="41">
        <f t="shared" si="185"/>
        <v>2022</v>
      </c>
      <c r="K489" s="41">
        <f t="shared" si="186"/>
        <v>4</v>
      </c>
      <c r="L489" s="41">
        <f t="shared" si="187"/>
        <v>16</v>
      </c>
      <c r="M489" s="41">
        <f t="shared" si="188"/>
        <v>2.7725887222397811</v>
      </c>
      <c r="N489" s="41">
        <f t="shared" si="189"/>
        <v>1</v>
      </c>
      <c r="O489" s="41">
        <f t="shared" si="190"/>
        <v>1</v>
      </c>
      <c r="P489" s="41">
        <f t="shared" si="191"/>
        <v>1</v>
      </c>
      <c r="Q489" s="41">
        <f t="shared" si="191"/>
        <v>0</v>
      </c>
      <c r="R489" s="41">
        <f t="shared" si="191"/>
        <v>0</v>
      </c>
      <c r="S489" s="41">
        <f t="shared" si="179"/>
        <v>0</v>
      </c>
      <c r="T489" s="41">
        <f t="shared" si="179"/>
        <v>0</v>
      </c>
      <c r="U489" s="41">
        <f t="shared" si="179"/>
        <v>0</v>
      </c>
      <c r="V489" s="41">
        <f t="shared" si="179"/>
        <v>0</v>
      </c>
      <c r="W489" s="41">
        <f t="shared" si="180"/>
        <v>0</v>
      </c>
      <c r="X489" s="41">
        <f t="shared" si="180"/>
        <v>0</v>
      </c>
      <c r="Y489" s="41">
        <f t="shared" si="180"/>
        <v>0</v>
      </c>
      <c r="Z489" s="41">
        <f t="shared" si="180"/>
        <v>0</v>
      </c>
      <c r="AA489" s="41">
        <f t="shared" si="181"/>
        <v>0</v>
      </c>
      <c r="AB489" s="41">
        <f t="shared" si="192"/>
        <v>0</v>
      </c>
      <c r="AC489" s="41">
        <f t="shared" si="192"/>
        <v>0</v>
      </c>
      <c r="AD489" s="41">
        <f t="shared" si="192"/>
        <v>0</v>
      </c>
      <c r="AE489" s="41">
        <f t="shared" si="182"/>
        <v>0</v>
      </c>
      <c r="AF489" s="41">
        <f t="shared" si="182"/>
        <v>0</v>
      </c>
      <c r="AG489" s="48">
        <v>1307.5374374999999</v>
      </c>
      <c r="AH489" s="48">
        <v>266.56500000000005</v>
      </c>
      <c r="AI489" s="48">
        <v>138.18450000000001</v>
      </c>
      <c r="AJ489" s="48">
        <v>79.937325720501278</v>
      </c>
      <c r="AK489" s="41">
        <f t="shared" si="193"/>
        <v>11.268032866240015</v>
      </c>
      <c r="AL489" s="41">
        <f>LN(D489+'Models training data'!$Y$4)</f>
        <v>7.3769737053815856</v>
      </c>
      <c r="AM489" s="41">
        <f>LN(E489+'Models training data'!$Y$5)</f>
        <v>5.8038603190012896</v>
      </c>
      <c r="AN489" s="41">
        <f>LN(F489+'Models training data'!$Y$6)</f>
        <v>5.2125578449981793</v>
      </c>
      <c r="AO489" s="41">
        <f>LN(G489+'Models training data'!$Y$7)</f>
        <v>4.8639955755025799</v>
      </c>
      <c r="AP489" s="41">
        <f t="shared" si="183"/>
        <v>0</v>
      </c>
      <c r="AQ489" s="41">
        <f t="shared" si="194"/>
        <v>0</v>
      </c>
      <c r="AR489" s="41">
        <f t="shared" si="195"/>
        <v>86318.927943822855</v>
      </c>
      <c r="AS489" s="41">
        <f t="shared" si="196"/>
        <v>76938.031805714912</v>
      </c>
      <c r="AT489" s="41">
        <f t="shared" si="197"/>
        <v>11.250751989731613</v>
      </c>
      <c r="AU489" s="41">
        <f t="shared" si="198"/>
        <v>77828.039188690644</v>
      </c>
      <c r="AV489" s="41">
        <f t="shared" si="199"/>
        <v>11.263655753270209</v>
      </c>
      <c r="AW489" s="41">
        <f t="shared" si="200"/>
        <v>78195.466803526186</v>
      </c>
      <c r="AX489" s="41">
        <f t="shared" si="201"/>
        <v>11.266162094224097</v>
      </c>
      <c r="AY489" s="41">
        <f t="shared" si="202"/>
        <v>11.404011684707299</v>
      </c>
      <c r="AZ489" s="41">
        <f t="shared" si="203"/>
        <v>11.268992998692179</v>
      </c>
    </row>
    <row r="490" spans="2:52" x14ac:dyDescent="0.25">
      <c r="B490" s="41" t="str">
        <f t="shared" si="204"/>
        <v>CT</v>
      </c>
      <c r="C490" s="46">
        <v>44590</v>
      </c>
      <c r="D490" s="45">
        <v>1358.3282343749997</v>
      </c>
      <c r="E490" s="45">
        <v>279.14325000000002</v>
      </c>
      <c r="F490" s="45">
        <v>145.09312500000001</v>
      </c>
      <c r="G490" s="48">
        <v>78.673845779774041</v>
      </c>
      <c r="H490" s="44">
        <v>78814.468536996981</v>
      </c>
      <c r="I490" s="62">
        <f t="shared" si="184"/>
        <v>1861.2384551547739</v>
      </c>
      <c r="J490" s="41">
        <f t="shared" si="185"/>
        <v>2022</v>
      </c>
      <c r="K490" s="41">
        <f t="shared" si="186"/>
        <v>5</v>
      </c>
      <c r="L490" s="41">
        <f t="shared" si="187"/>
        <v>25</v>
      </c>
      <c r="M490" s="41">
        <f t="shared" si="188"/>
        <v>3.2188758248682006</v>
      </c>
      <c r="N490" s="41">
        <f t="shared" si="189"/>
        <v>1</v>
      </c>
      <c r="O490" s="41">
        <f t="shared" si="190"/>
        <v>1</v>
      </c>
      <c r="P490" s="41">
        <f t="shared" si="191"/>
        <v>1</v>
      </c>
      <c r="Q490" s="41">
        <f t="shared" si="191"/>
        <v>0</v>
      </c>
      <c r="R490" s="41">
        <f t="shared" si="191"/>
        <v>0</v>
      </c>
      <c r="S490" s="41">
        <f t="shared" si="179"/>
        <v>0</v>
      </c>
      <c r="T490" s="41">
        <f t="shared" si="179"/>
        <v>0</v>
      </c>
      <c r="U490" s="41">
        <f t="shared" si="179"/>
        <v>0</v>
      </c>
      <c r="V490" s="41">
        <f t="shared" si="179"/>
        <v>0</v>
      </c>
      <c r="W490" s="41">
        <f t="shared" si="180"/>
        <v>0</v>
      </c>
      <c r="X490" s="41">
        <f t="shared" si="180"/>
        <v>0</v>
      </c>
      <c r="Y490" s="41">
        <f t="shared" si="180"/>
        <v>0</v>
      </c>
      <c r="Z490" s="41">
        <f t="shared" si="180"/>
        <v>0</v>
      </c>
      <c r="AA490" s="41">
        <f t="shared" si="181"/>
        <v>0</v>
      </c>
      <c r="AB490" s="41">
        <f t="shared" si="192"/>
        <v>0</v>
      </c>
      <c r="AC490" s="41">
        <f t="shared" si="192"/>
        <v>0</v>
      </c>
      <c r="AD490" s="41">
        <f t="shared" si="192"/>
        <v>0</v>
      </c>
      <c r="AE490" s="41">
        <f t="shared" si="182"/>
        <v>0</v>
      </c>
      <c r="AF490" s="41">
        <f t="shared" si="182"/>
        <v>0</v>
      </c>
      <c r="AG490" s="48">
        <v>1358.3282343749997</v>
      </c>
      <c r="AH490" s="48">
        <v>279.14325000000002</v>
      </c>
      <c r="AI490" s="48">
        <v>145.09312500000001</v>
      </c>
      <c r="AJ490" s="48">
        <v>78.673845779774041</v>
      </c>
      <c r="AK490" s="41">
        <f t="shared" si="193"/>
        <v>11.274851869867152</v>
      </c>
      <c r="AL490" s="41">
        <f>LN(D490+'Models training data'!$Y$4)</f>
        <v>7.4082486880351652</v>
      </c>
      <c r="AM490" s="41">
        <f>LN(E490+'Models training data'!$Y$5)</f>
        <v>5.841093113065825</v>
      </c>
      <c r="AN490" s="41">
        <f>LN(F490+'Models training data'!$Y$6)</f>
        <v>5.249503148702015</v>
      </c>
      <c r="AO490" s="41">
        <f>LN(G490+'Models training data'!$Y$7)</f>
        <v>4.8541941662457466</v>
      </c>
      <c r="AP490" s="41">
        <f t="shared" si="183"/>
        <v>0</v>
      </c>
      <c r="AQ490" s="41">
        <f t="shared" si="194"/>
        <v>0</v>
      </c>
      <c r="AR490" s="41">
        <f t="shared" si="195"/>
        <v>86294.537630739113</v>
      </c>
      <c r="AS490" s="41">
        <f t="shared" si="196"/>
        <v>76913.934415673211</v>
      </c>
      <c r="AT490" s="41">
        <f t="shared" si="197"/>
        <v>11.250494372466834</v>
      </c>
      <c r="AU490" s="41">
        <f t="shared" si="198"/>
        <v>77734.46567381105</v>
      </c>
      <c r="AV490" s="41">
        <f t="shared" si="199"/>
        <v>11.262397032936331</v>
      </c>
      <c r="AW490" s="41">
        <f t="shared" si="200"/>
        <v>77872.599026957527</v>
      </c>
      <c r="AX490" s="41">
        <f t="shared" si="201"/>
        <v>11.262445482227399</v>
      </c>
      <c r="AY490" s="41">
        <f t="shared" si="202"/>
        <v>11.406934117516029</v>
      </c>
      <c r="AZ490" s="41">
        <f t="shared" si="203"/>
        <v>11.273092441644328</v>
      </c>
    </row>
    <row r="491" spans="2:52" x14ac:dyDescent="0.25">
      <c r="B491" s="41" t="str">
        <f t="shared" si="204"/>
        <v>CT</v>
      </c>
      <c r="C491" s="46">
        <v>44597</v>
      </c>
      <c r="D491" s="45">
        <v>1416.0343935937497</v>
      </c>
      <c r="E491" s="45">
        <v>292.7254125</v>
      </c>
      <c r="F491" s="45">
        <v>152.34772124999998</v>
      </c>
      <c r="G491" s="48">
        <v>104.44592517015187</v>
      </c>
      <c r="H491" s="44">
        <v>80719.855516242795</v>
      </c>
      <c r="I491" s="62">
        <f t="shared" si="184"/>
        <v>1965.5534525139014</v>
      </c>
      <c r="J491" s="41">
        <f t="shared" si="185"/>
        <v>2022</v>
      </c>
      <c r="K491" s="41">
        <f t="shared" si="186"/>
        <v>6</v>
      </c>
      <c r="L491" s="41">
        <f t="shared" si="187"/>
        <v>36</v>
      </c>
      <c r="M491" s="41">
        <f t="shared" si="188"/>
        <v>3.5835189384561099</v>
      </c>
      <c r="N491" s="41">
        <f t="shared" si="189"/>
        <v>1</v>
      </c>
      <c r="O491" s="41">
        <f t="shared" si="190"/>
        <v>2</v>
      </c>
      <c r="P491" s="41">
        <f t="shared" si="191"/>
        <v>0</v>
      </c>
      <c r="Q491" s="41">
        <f t="shared" si="191"/>
        <v>1</v>
      </c>
      <c r="R491" s="41">
        <f t="shared" si="191"/>
        <v>0</v>
      </c>
      <c r="S491" s="41">
        <f t="shared" si="179"/>
        <v>0</v>
      </c>
      <c r="T491" s="41">
        <f t="shared" si="179"/>
        <v>0</v>
      </c>
      <c r="U491" s="41">
        <f t="shared" si="179"/>
        <v>0</v>
      </c>
      <c r="V491" s="41">
        <f t="shared" si="179"/>
        <v>0</v>
      </c>
      <c r="W491" s="41">
        <f t="shared" si="180"/>
        <v>0</v>
      </c>
      <c r="X491" s="41">
        <f t="shared" si="180"/>
        <v>0</v>
      </c>
      <c r="Y491" s="41">
        <f t="shared" si="180"/>
        <v>0</v>
      </c>
      <c r="Z491" s="41">
        <f t="shared" si="180"/>
        <v>0</v>
      </c>
      <c r="AA491" s="41">
        <f t="shared" si="181"/>
        <v>0</v>
      </c>
      <c r="AB491" s="41">
        <f t="shared" si="192"/>
        <v>0</v>
      </c>
      <c r="AC491" s="41">
        <f t="shared" si="192"/>
        <v>0</v>
      </c>
      <c r="AD491" s="41">
        <f t="shared" si="192"/>
        <v>0</v>
      </c>
      <c r="AE491" s="41">
        <f t="shared" si="182"/>
        <v>0</v>
      </c>
      <c r="AF491" s="41">
        <f t="shared" si="182"/>
        <v>0</v>
      </c>
      <c r="AG491" s="48">
        <v>1416.0343935937497</v>
      </c>
      <c r="AH491" s="48">
        <v>292.7254125</v>
      </c>
      <c r="AI491" s="48">
        <v>152.34772124999998</v>
      </c>
      <c r="AJ491" s="48">
        <v>104.44592517015187</v>
      </c>
      <c r="AK491" s="41">
        <f t="shared" si="193"/>
        <v>11.298739865088361</v>
      </c>
      <c r="AL491" s="41">
        <f>LN(D491+'Models training data'!$Y$4)</f>
        <v>7.4426339692014896</v>
      </c>
      <c r="AM491" s="41">
        <f>LN(E491+'Models training data'!$Y$5)</f>
        <v>5.8797994725266616</v>
      </c>
      <c r="AN491" s="41">
        <f>LN(F491+'Models training data'!$Y$6)</f>
        <v>5.2868832713602743</v>
      </c>
      <c r="AO491" s="41">
        <f>LN(G491+'Models training data'!$Y$7)</f>
        <v>5.0372730626366584</v>
      </c>
      <c r="AP491" s="41">
        <f t="shared" si="183"/>
        <v>0</v>
      </c>
      <c r="AQ491" s="41">
        <f t="shared" si="194"/>
        <v>0</v>
      </c>
      <c r="AR491" s="41">
        <f t="shared" si="195"/>
        <v>85220.436361606684</v>
      </c>
      <c r="AS491" s="41">
        <f t="shared" si="196"/>
        <v>75837.726353892183</v>
      </c>
      <c r="AT491" s="41">
        <f t="shared" si="197"/>
        <v>11.238542562678642</v>
      </c>
      <c r="AU491" s="41">
        <f t="shared" si="198"/>
        <v>76710.106228407836</v>
      </c>
      <c r="AV491" s="41">
        <f t="shared" si="199"/>
        <v>11.251207156795019</v>
      </c>
      <c r="AW491" s="41">
        <f t="shared" si="200"/>
        <v>77166.489885254443</v>
      </c>
      <c r="AX491" s="41">
        <f t="shared" si="201"/>
        <v>11.254896193515412</v>
      </c>
      <c r="AY491" s="41">
        <f t="shared" si="202"/>
        <v>11.414468050066688</v>
      </c>
      <c r="AZ491" s="41">
        <f t="shared" si="203"/>
        <v>11.301305174690162</v>
      </c>
    </row>
    <row r="492" spans="2:52" x14ac:dyDescent="0.25">
      <c r="B492" s="41" t="str">
        <f t="shared" si="204"/>
        <v>CT</v>
      </c>
      <c r="C492" s="46">
        <v>44604</v>
      </c>
      <c r="D492" s="45">
        <v>1479.6889365234372</v>
      </c>
      <c r="E492" s="45">
        <v>307.17418312500001</v>
      </c>
      <c r="F492" s="45">
        <v>159.9651013125</v>
      </c>
      <c r="G492" s="48">
        <v>114.79981526770777</v>
      </c>
      <c r="H492" s="44">
        <v>81908.017358459736</v>
      </c>
      <c r="I492" s="62">
        <f t="shared" si="184"/>
        <v>2061.6280362286448</v>
      </c>
      <c r="J492" s="41">
        <f t="shared" si="185"/>
        <v>2022</v>
      </c>
      <c r="K492" s="41">
        <f t="shared" si="186"/>
        <v>7</v>
      </c>
      <c r="L492" s="41">
        <f t="shared" si="187"/>
        <v>49</v>
      </c>
      <c r="M492" s="41">
        <f t="shared" si="188"/>
        <v>3.8918202981106265</v>
      </c>
      <c r="N492" s="41">
        <f t="shared" si="189"/>
        <v>1</v>
      </c>
      <c r="O492" s="41">
        <f t="shared" si="190"/>
        <v>2</v>
      </c>
      <c r="P492" s="41">
        <f t="shared" si="191"/>
        <v>0</v>
      </c>
      <c r="Q492" s="41">
        <f t="shared" si="191"/>
        <v>1</v>
      </c>
      <c r="R492" s="41">
        <f t="shared" si="191"/>
        <v>0</v>
      </c>
      <c r="S492" s="41">
        <f t="shared" si="179"/>
        <v>0</v>
      </c>
      <c r="T492" s="41">
        <f t="shared" si="179"/>
        <v>0</v>
      </c>
      <c r="U492" s="41">
        <f t="shared" si="179"/>
        <v>0</v>
      </c>
      <c r="V492" s="41">
        <f t="shared" si="179"/>
        <v>0</v>
      </c>
      <c r="W492" s="41">
        <f t="shared" si="180"/>
        <v>0</v>
      </c>
      <c r="X492" s="41">
        <f t="shared" si="180"/>
        <v>0</v>
      </c>
      <c r="Y492" s="41">
        <f t="shared" si="180"/>
        <v>0</v>
      </c>
      <c r="Z492" s="41">
        <f t="shared" si="180"/>
        <v>0</v>
      </c>
      <c r="AA492" s="41">
        <f t="shared" si="181"/>
        <v>0</v>
      </c>
      <c r="AB492" s="41">
        <f t="shared" si="192"/>
        <v>0</v>
      </c>
      <c r="AC492" s="41">
        <f t="shared" si="192"/>
        <v>0</v>
      </c>
      <c r="AD492" s="41">
        <f t="shared" si="192"/>
        <v>0</v>
      </c>
      <c r="AE492" s="41">
        <f t="shared" si="182"/>
        <v>0</v>
      </c>
      <c r="AF492" s="41">
        <f t="shared" si="182"/>
        <v>0</v>
      </c>
      <c r="AG492" s="48">
        <v>1479.6889365234372</v>
      </c>
      <c r="AH492" s="48">
        <v>307.17418312500001</v>
      </c>
      <c r="AI492" s="48">
        <v>159.9651013125</v>
      </c>
      <c r="AJ492" s="48">
        <v>114.79981526770777</v>
      </c>
      <c r="AK492" s="41">
        <f t="shared" si="193"/>
        <v>11.313352157094732</v>
      </c>
      <c r="AL492" s="41">
        <f>LN(D492+'Models training data'!$Y$4)</f>
        <v>7.4792407244580446</v>
      </c>
      <c r="AM492" s="41">
        <f>LN(E492+'Models training data'!$Y$5)</f>
        <v>5.9193944519214492</v>
      </c>
      <c r="AN492" s="41">
        <f>LN(F492+'Models training data'!$Y$6)</f>
        <v>5.3246846014978333</v>
      </c>
      <c r="AO492" s="41">
        <f>LN(G492+'Models training data'!$Y$7)</f>
        <v>5.1023222444720879</v>
      </c>
      <c r="AP492" s="41">
        <f t="shared" si="183"/>
        <v>0</v>
      </c>
      <c r="AQ492" s="41">
        <f t="shared" si="194"/>
        <v>0</v>
      </c>
      <c r="AR492" s="41">
        <f t="shared" si="195"/>
        <v>85196.046048522941</v>
      </c>
      <c r="AS492" s="41">
        <f t="shared" si="196"/>
        <v>75813.628963850497</v>
      </c>
      <c r="AT492" s="41">
        <f t="shared" si="197"/>
        <v>11.238284945413863</v>
      </c>
      <c r="AU492" s="41">
        <f t="shared" si="198"/>
        <v>76618.890110879875</v>
      </c>
      <c r="AV492" s="41">
        <f t="shared" si="199"/>
        <v>11.249982326864522</v>
      </c>
      <c r="AW492" s="41">
        <f t="shared" si="200"/>
        <v>76943.448318696726</v>
      </c>
      <c r="AX492" s="41">
        <f t="shared" si="201"/>
        <v>11.252328706072593</v>
      </c>
      <c r="AY492" s="41">
        <f t="shared" si="202"/>
        <v>11.419805864603854</v>
      </c>
      <c r="AZ492" s="41">
        <f t="shared" si="203"/>
        <v>11.314943062857497</v>
      </c>
    </row>
    <row r="493" spans="2:52" x14ac:dyDescent="0.25">
      <c r="B493" s="41" t="str">
        <f t="shared" si="204"/>
        <v>CT</v>
      </c>
      <c r="C493" s="46">
        <v>44611</v>
      </c>
      <c r="D493" s="45">
        <v>1548.6703596246089</v>
      </c>
      <c r="E493" s="45">
        <v>322.43914228125004</v>
      </c>
      <c r="F493" s="45">
        <v>167.96335577812499</v>
      </c>
      <c r="G493" s="48">
        <v>93.330244226037308</v>
      </c>
      <c r="H493" s="44">
        <v>81378.715275296752</v>
      </c>
      <c r="I493" s="62">
        <f t="shared" si="184"/>
        <v>2132.4031019100212</v>
      </c>
      <c r="J493" s="41">
        <f t="shared" si="185"/>
        <v>2022</v>
      </c>
      <c r="K493" s="41">
        <f t="shared" si="186"/>
        <v>8</v>
      </c>
      <c r="L493" s="41">
        <f t="shared" si="187"/>
        <v>64</v>
      </c>
      <c r="M493" s="41">
        <f t="shared" si="188"/>
        <v>4.1588830833596715</v>
      </c>
      <c r="N493" s="41">
        <f t="shared" si="189"/>
        <v>1</v>
      </c>
      <c r="O493" s="41">
        <f t="shared" si="190"/>
        <v>2</v>
      </c>
      <c r="P493" s="41">
        <f t="shared" si="191"/>
        <v>0</v>
      </c>
      <c r="Q493" s="41">
        <f t="shared" si="191"/>
        <v>1</v>
      </c>
      <c r="R493" s="41">
        <f t="shared" si="191"/>
        <v>0</v>
      </c>
      <c r="S493" s="41">
        <f t="shared" si="179"/>
        <v>0</v>
      </c>
      <c r="T493" s="41">
        <f t="shared" si="179"/>
        <v>0</v>
      </c>
      <c r="U493" s="41">
        <f t="shared" si="179"/>
        <v>0</v>
      </c>
      <c r="V493" s="41">
        <f t="shared" si="179"/>
        <v>0</v>
      </c>
      <c r="W493" s="41">
        <f t="shared" si="180"/>
        <v>0</v>
      </c>
      <c r="X493" s="41">
        <f t="shared" si="180"/>
        <v>0</v>
      </c>
      <c r="Y493" s="41">
        <f t="shared" si="180"/>
        <v>0</v>
      </c>
      <c r="Z493" s="41">
        <f t="shared" si="180"/>
        <v>0</v>
      </c>
      <c r="AA493" s="41">
        <f t="shared" si="181"/>
        <v>0</v>
      </c>
      <c r="AB493" s="41">
        <f t="shared" si="192"/>
        <v>0</v>
      </c>
      <c r="AC493" s="41">
        <f t="shared" si="192"/>
        <v>0</v>
      </c>
      <c r="AD493" s="41">
        <f t="shared" si="192"/>
        <v>0</v>
      </c>
      <c r="AE493" s="41">
        <f t="shared" si="182"/>
        <v>0</v>
      </c>
      <c r="AF493" s="41">
        <f t="shared" si="182"/>
        <v>0</v>
      </c>
      <c r="AG493" s="48">
        <v>1548.6703596246089</v>
      </c>
      <c r="AH493" s="48">
        <v>322.43914228125004</v>
      </c>
      <c r="AI493" s="48">
        <v>167.96335577812499</v>
      </c>
      <c r="AJ493" s="48">
        <v>93.330244226037308</v>
      </c>
      <c r="AK493" s="41">
        <f t="shared" si="193"/>
        <v>11.306869034693502</v>
      </c>
      <c r="AL493" s="41">
        <f>LN(D493+'Models training data'!$Y$4)</f>
        <v>7.5174540498264122</v>
      </c>
      <c r="AM493" s="41">
        <f>LN(E493+'Models training data'!$Y$5)</f>
        <v>5.9595899779053525</v>
      </c>
      <c r="AN493" s="41">
        <f>LN(F493+'Models training data'!$Y$6)</f>
        <v>5.3628957602816261</v>
      </c>
      <c r="AO493" s="41">
        <f>LN(G493+'Models training data'!$Y$7)</f>
        <v>4.9623807313367863</v>
      </c>
      <c r="AP493" s="41">
        <f t="shared" si="183"/>
        <v>0</v>
      </c>
      <c r="AQ493" s="41">
        <f t="shared" si="194"/>
        <v>0</v>
      </c>
      <c r="AR493" s="41">
        <f t="shared" si="195"/>
        <v>85171.655735439199</v>
      </c>
      <c r="AS493" s="41">
        <f t="shared" si="196"/>
        <v>75789.531573808796</v>
      </c>
      <c r="AT493" s="41">
        <f t="shared" si="197"/>
        <v>11.238027328149082</v>
      </c>
      <c r="AU493" s="41">
        <f t="shared" si="198"/>
        <v>76528.852692027751</v>
      </c>
      <c r="AV493" s="41">
        <f t="shared" si="199"/>
        <v>11.248774442135716</v>
      </c>
      <c r="AW493" s="41">
        <f t="shared" si="200"/>
        <v>76750.240925586433</v>
      </c>
      <c r="AX493" s="41">
        <f t="shared" si="201"/>
        <v>11.250104647286932</v>
      </c>
      <c r="AY493" s="41">
        <f t="shared" si="202"/>
        <v>11.420313036112288</v>
      </c>
      <c r="AZ493" s="41">
        <f t="shared" si="203"/>
        <v>11.303175193673713</v>
      </c>
    </row>
    <row r="494" spans="2:52" x14ac:dyDescent="0.25">
      <c r="B494" s="41" t="str">
        <f t="shared" si="204"/>
        <v>CT</v>
      </c>
      <c r="C494" s="46">
        <v>44618</v>
      </c>
      <c r="D494" s="45">
        <v>1622.6017609983394</v>
      </c>
      <c r="E494" s="45">
        <v>338.51422439531251</v>
      </c>
      <c r="F494" s="45">
        <v>176.36152350703125</v>
      </c>
      <c r="G494" s="48">
        <v>125.45134223199031</v>
      </c>
      <c r="H494" s="44">
        <v>83724.296071161545</v>
      </c>
      <c r="I494" s="62">
        <f t="shared" si="184"/>
        <v>2262.9288511326731</v>
      </c>
      <c r="J494" s="41">
        <f t="shared" si="185"/>
        <v>2022</v>
      </c>
      <c r="K494" s="41">
        <f t="shared" si="186"/>
        <v>9</v>
      </c>
      <c r="L494" s="41">
        <f t="shared" si="187"/>
        <v>81</v>
      </c>
      <c r="M494" s="41">
        <f t="shared" si="188"/>
        <v>4.3944491546724391</v>
      </c>
      <c r="N494" s="41">
        <f t="shared" si="189"/>
        <v>1</v>
      </c>
      <c r="O494" s="41">
        <f t="shared" si="190"/>
        <v>2</v>
      </c>
      <c r="P494" s="41">
        <f t="shared" si="191"/>
        <v>0</v>
      </c>
      <c r="Q494" s="41">
        <f t="shared" si="191"/>
        <v>1</v>
      </c>
      <c r="R494" s="41">
        <f t="shared" si="191"/>
        <v>0</v>
      </c>
      <c r="S494" s="41">
        <f t="shared" si="179"/>
        <v>0</v>
      </c>
      <c r="T494" s="41">
        <f t="shared" si="179"/>
        <v>0</v>
      </c>
      <c r="U494" s="41">
        <f t="shared" si="179"/>
        <v>0</v>
      </c>
      <c r="V494" s="41">
        <f t="shared" si="179"/>
        <v>0</v>
      </c>
      <c r="W494" s="41">
        <f t="shared" si="180"/>
        <v>0</v>
      </c>
      <c r="X494" s="41">
        <f t="shared" si="180"/>
        <v>0</v>
      </c>
      <c r="Y494" s="41">
        <f t="shared" si="180"/>
        <v>0</v>
      </c>
      <c r="Z494" s="41">
        <f t="shared" si="180"/>
        <v>0</v>
      </c>
      <c r="AA494" s="41">
        <f t="shared" si="181"/>
        <v>0</v>
      </c>
      <c r="AB494" s="41">
        <f t="shared" si="192"/>
        <v>0</v>
      </c>
      <c r="AC494" s="41">
        <f t="shared" si="192"/>
        <v>0</v>
      </c>
      <c r="AD494" s="41">
        <f t="shared" si="192"/>
        <v>0</v>
      </c>
      <c r="AE494" s="41">
        <f t="shared" si="182"/>
        <v>0</v>
      </c>
      <c r="AF494" s="41">
        <f t="shared" si="182"/>
        <v>0</v>
      </c>
      <c r="AG494" s="48">
        <v>1622.6017609983394</v>
      </c>
      <c r="AH494" s="48">
        <v>338.51422439531251</v>
      </c>
      <c r="AI494" s="48">
        <v>176.36152350703125</v>
      </c>
      <c r="AJ494" s="48">
        <v>125.45134223199031</v>
      </c>
      <c r="AK494" s="41">
        <f t="shared" si="193"/>
        <v>11.335284489996862</v>
      </c>
      <c r="AL494" s="41">
        <f>LN(D494+'Models training data'!$Y$4)</f>
        <v>7.5568505106067239</v>
      </c>
      <c r="AM494" s="41">
        <f>LN(E494+'Models training data'!$Y$5)</f>
        <v>6.0002416905767877</v>
      </c>
      <c r="AN494" s="41">
        <f>LN(F494+'Models training data'!$Y$6)</f>
        <v>5.4015055576518645</v>
      </c>
      <c r="AO494" s="41">
        <f>LN(G494+'Models training data'!$Y$7)</f>
        <v>5.1650989297735848</v>
      </c>
      <c r="AP494" s="41">
        <f t="shared" si="183"/>
        <v>0</v>
      </c>
      <c r="AQ494" s="41">
        <f t="shared" si="194"/>
        <v>0</v>
      </c>
      <c r="AR494" s="41">
        <f t="shared" si="195"/>
        <v>85147.265422355456</v>
      </c>
      <c r="AS494" s="41">
        <f t="shared" si="196"/>
        <v>75765.434183767095</v>
      </c>
      <c r="AT494" s="41">
        <f t="shared" si="197"/>
        <v>11.237769710884303</v>
      </c>
      <c r="AU494" s="41">
        <f t="shared" si="198"/>
        <v>76439.993971851436</v>
      </c>
      <c r="AV494" s="41">
        <f t="shared" si="199"/>
        <v>11.247583502608601</v>
      </c>
      <c r="AW494" s="41">
        <f t="shared" si="200"/>
        <v>76579.819927014381</v>
      </c>
      <c r="AX494" s="41">
        <f t="shared" si="201"/>
        <v>11.24814288840683</v>
      </c>
      <c r="AY494" s="41">
        <f t="shared" si="202"/>
        <v>11.429607262078697</v>
      </c>
      <c r="AZ494" s="41">
        <f t="shared" si="203"/>
        <v>11.334073195184368</v>
      </c>
    </row>
    <row r="495" spans="2:52" x14ac:dyDescent="0.25">
      <c r="B495" s="41" t="str">
        <f t="shared" si="204"/>
        <v>CT</v>
      </c>
      <c r="C495" s="46">
        <v>44625</v>
      </c>
      <c r="D495" s="45">
        <v>1701.2803674230063</v>
      </c>
      <c r="E495" s="45">
        <v>355.41649811507818</v>
      </c>
      <c r="F495" s="45">
        <v>185.17959967638285</v>
      </c>
      <c r="G495" s="48">
        <v>112.54864501593987</v>
      </c>
      <c r="H495" s="44">
        <v>83762.625471094914</v>
      </c>
      <c r="I495" s="62">
        <f t="shared" si="184"/>
        <v>2354.425110230407</v>
      </c>
      <c r="J495" s="41">
        <f t="shared" si="185"/>
        <v>2022</v>
      </c>
      <c r="K495" s="41">
        <f t="shared" si="186"/>
        <v>10</v>
      </c>
      <c r="L495" s="41">
        <f t="shared" si="187"/>
        <v>100</v>
      </c>
      <c r="M495" s="41">
        <f t="shared" si="188"/>
        <v>4.6051701859880918</v>
      </c>
      <c r="N495" s="41">
        <f t="shared" si="189"/>
        <v>1</v>
      </c>
      <c r="O495" s="41">
        <f t="shared" si="190"/>
        <v>3</v>
      </c>
      <c r="P495" s="41">
        <f t="shared" si="191"/>
        <v>0</v>
      </c>
      <c r="Q495" s="41">
        <f t="shared" si="191"/>
        <v>0</v>
      </c>
      <c r="R495" s="41">
        <f t="shared" si="191"/>
        <v>1</v>
      </c>
      <c r="S495" s="41">
        <f t="shared" si="179"/>
        <v>0</v>
      </c>
      <c r="T495" s="41">
        <f t="shared" si="179"/>
        <v>0</v>
      </c>
      <c r="U495" s="41">
        <f t="shared" si="179"/>
        <v>0</v>
      </c>
      <c r="V495" s="41">
        <f t="shared" si="179"/>
        <v>0</v>
      </c>
      <c r="W495" s="41">
        <f t="shared" si="180"/>
        <v>0</v>
      </c>
      <c r="X495" s="41">
        <f t="shared" si="180"/>
        <v>0</v>
      </c>
      <c r="Y495" s="41">
        <f t="shared" si="180"/>
        <v>0</v>
      </c>
      <c r="Z495" s="41">
        <f t="shared" si="180"/>
        <v>0</v>
      </c>
      <c r="AA495" s="41">
        <f t="shared" si="181"/>
        <v>0</v>
      </c>
      <c r="AB495" s="41">
        <f t="shared" si="192"/>
        <v>0</v>
      </c>
      <c r="AC495" s="41">
        <f t="shared" si="192"/>
        <v>0</v>
      </c>
      <c r="AD495" s="41">
        <f t="shared" si="192"/>
        <v>0</v>
      </c>
      <c r="AE495" s="41">
        <f t="shared" si="182"/>
        <v>0</v>
      </c>
      <c r="AF495" s="41">
        <f t="shared" si="182"/>
        <v>0</v>
      </c>
      <c r="AG495" s="48">
        <v>1701.2803674230063</v>
      </c>
      <c r="AH495" s="48">
        <v>355.41649811507818</v>
      </c>
      <c r="AI495" s="48">
        <v>185.17959967638285</v>
      </c>
      <c r="AJ495" s="48">
        <v>112.54864501593987</v>
      </c>
      <c r="AK495" s="41">
        <f t="shared" si="193"/>
        <v>11.335742190219058</v>
      </c>
      <c r="AL495" s="41">
        <f>LN(D495+'Models training data'!$Y$4)</f>
        <v>7.5971389355993333</v>
      </c>
      <c r="AM495" s="41">
        <f>LN(E495+'Models training data'!$Y$5)</f>
        <v>6.0412746289232429</v>
      </c>
      <c r="AN495" s="41">
        <f>LN(F495+'Models training data'!$Y$6)</f>
        <v>5.4405028200852987</v>
      </c>
      <c r="AO495" s="41">
        <f>LN(G495+'Models training data'!$Y$7)</f>
        <v>5.0885346518415311</v>
      </c>
      <c r="AP495" s="41">
        <f t="shared" si="183"/>
        <v>0</v>
      </c>
      <c r="AQ495" s="41">
        <f t="shared" si="194"/>
        <v>0</v>
      </c>
      <c r="AR495" s="41">
        <f t="shared" si="195"/>
        <v>84207.664237690245</v>
      </c>
      <c r="AS495" s="41">
        <f t="shared" si="196"/>
        <v>74823.726206453444</v>
      </c>
      <c r="AT495" s="41">
        <f t="shared" si="197"/>
        <v>11.226704825829799</v>
      </c>
      <c r="AU495" s="41">
        <f t="shared" si="198"/>
        <v>75390.708059250101</v>
      </c>
      <c r="AV495" s="41">
        <f t="shared" si="199"/>
        <v>11.234988604049212</v>
      </c>
      <c r="AW495" s="41">
        <f t="shared" si="200"/>
        <v>75680.409303669076</v>
      </c>
      <c r="AX495" s="41">
        <f t="shared" si="201"/>
        <v>11.237707118342339</v>
      </c>
      <c r="AY495" s="41">
        <f t="shared" si="202"/>
        <v>11.431957785782132</v>
      </c>
      <c r="AZ495" s="41">
        <f t="shared" si="203"/>
        <v>11.330310612199369</v>
      </c>
    </row>
    <row r="496" spans="2:52" x14ac:dyDescent="0.25">
      <c r="B496" s="41" t="str">
        <f t="shared" si="204"/>
        <v>CT</v>
      </c>
      <c r="C496" s="46">
        <v>44632</v>
      </c>
      <c r="D496" s="45">
        <v>1784.6283486564819</v>
      </c>
      <c r="E496" s="45">
        <v>373.17560427083208</v>
      </c>
      <c r="F496" s="45">
        <v>194.43857965960203</v>
      </c>
      <c r="G496" s="48">
        <v>121.2106546210908</v>
      </c>
      <c r="H496" s="44">
        <v>84845.538014567952</v>
      </c>
      <c r="I496" s="62">
        <f t="shared" si="184"/>
        <v>2473.4531872080065</v>
      </c>
      <c r="J496" s="41">
        <f t="shared" si="185"/>
        <v>2022</v>
      </c>
      <c r="K496" s="41">
        <f t="shared" si="186"/>
        <v>11</v>
      </c>
      <c r="L496" s="41">
        <f t="shared" si="187"/>
        <v>121</v>
      </c>
      <c r="M496" s="41">
        <f t="shared" si="188"/>
        <v>4.7957905455967413</v>
      </c>
      <c r="N496" s="41">
        <f t="shared" si="189"/>
        <v>1</v>
      </c>
      <c r="O496" s="41">
        <f t="shared" si="190"/>
        <v>3</v>
      </c>
      <c r="P496" s="41">
        <f t="shared" si="191"/>
        <v>0</v>
      </c>
      <c r="Q496" s="41">
        <f t="shared" si="191"/>
        <v>0</v>
      </c>
      <c r="R496" s="41">
        <f t="shared" si="191"/>
        <v>1</v>
      </c>
      <c r="S496" s="41">
        <f t="shared" si="179"/>
        <v>0</v>
      </c>
      <c r="T496" s="41">
        <f t="shared" si="179"/>
        <v>0</v>
      </c>
      <c r="U496" s="41">
        <f t="shared" si="179"/>
        <v>0</v>
      </c>
      <c r="V496" s="41">
        <f t="shared" si="179"/>
        <v>0</v>
      </c>
      <c r="W496" s="41">
        <f t="shared" si="180"/>
        <v>0</v>
      </c>
      <c r="X496" s="41">
        <f t="shared" si="180"/>
        <v>0</v>
      </c>
      <c r="Y496" s="41">
        <f t="shared" si="180"/>
        <v>0</v>
      </c>
      <c r="Z496" s="41">
        <f t="shared" si="180"/>
        <v>0</v>
      </c>
      <c r="AA496" s="41">
        <f t="shared" si="181"/>
        <v>0</v>
      </c>
      <c r="AB496" s="41">
        <f t="shared" si="192"/>
        <v>0</v>
      </c>
      <c r="AC496" s="41">
        <f t="shared" si="192"/>
        <v>0</v>
      </c>
      <c r="AD496" s="41">
        <f t="shared" si="192"/>
        <v>0</v>
      </c>
      <c r="AE496" s="41">
        <f t="shared" si="182"/>
        <v>0</v>
      </c>
      <c r="AF496" s="41">
        <f t="shared" si="182"/>
        <v>0</v>
      </c>
      <c r="AG496" s="48">
        <v>1784.6283486564819</v>
      </c>
      <c r="AH496" s="48">
        <v>373.17560427083208</v>
      </c>
      <c r="AI496" s="48">
        <v>194.43857965960203</v>
      </c>
      <c r="AJ496" s="48">
        <v>121.2106546210908</v>
      </c>
      <c r="AK496" s="41">
        <f t="shared" si="193"/>
        <v>11.348587682533241</v>
      </c>
      <c r="AL496" s="41">
        <f>LN(D496+'Models training data'!$Y$4)</f>
        <v>7.6381187997564268</v>
      </c>
      <c r="AM496" s="41">
        <f>LN(E496+'Models training data'!$Y$5)</f>
        <v>6.0826473347768397</v>
      </c>
      <c r="AN496" s="41">
        <f>LN(F496+'Models training data'!$Y$6)</f>
        <v>5.4798763974355396</v>
      </c>
      <c r="AO496" s="41">
        <f>LN(G496+'Models training data'!$Y$7)</f>
        <v>5.1405757617562999</v>
      </c>
      <c r="AP496" s="41">
        <f t="shared" si="183"/>
        <v>0</v>
      </c>
      <c r="AQ496" s="41">
        <f t="shared" si="194"/>
        <v>0</v>
      </c>
      <c r="AR496" s="41">
        <f t="shared" si="195"/>
        <v>84183.273924606503</v>
      </c>
      <c r="AS496" s="41">
        <f t="shared" si="196"/>
        <v>74799.628816411743</v>
      </c>
      <c r="AT496" s="41">
        <f t="shared" si="197"/>
        <v>11.22644720856502</v>
      </c>
      <c r="AU496" s="41">
        <f t="shared" si="198"/>
        <v>75304.206736425433</v>
      </c>
      <c r="AV496" s="41">
        <f t="shared" si="199"/>
        <v>11.233831554925478</v>
      </c>
      <c r="AW496" s="41">
        <f t="shared" si="200"/>
        <v>75542.504418421246</v>
      </c>
      <c r="AX496" s="41">
        <f t="shared" si="201"/>
        <v>11.236119660602325</v>
      </c>
      <c r="AY496" s="41">
        <f t="shared" si="202"/>
        <v>11.437990203135758</v>
      </c>
      <c r="AZ496" s="41">
        <f t="shared" si="203"/>
        <v>11.342590777248523</v>
      </c>
    </row>
    <row r="497" spans="2:52" x14ac:dyDescent="0.25">
      <c r="B497" s="41" t="str">
        <f t="shared" si="204"/>
        <v>CT</v>
      </c>
      <c r="C497" s="46">
        <v>44639</v>
      </c>
      <c r="D497" s="45">
        <v>1872.6585400929334</v>
      </c>
      <c r="E497" s="45">
        <v>391.82852510937369</v>
      </c>
      <c r="F497" s="45">
        <v>204.1605086425221</v>
      </c>
      <c r="G497" s="48">
        <v>137.02342770109104</v>
      </c>
      <c r="H497" s="44">
        <v>86206.124109384138</v>
      </c>
      <c r="I497" s="62">
        <f t="shared" si="184"/>
        <v>2605.6710015459203</v>
      </c>
      <c r="J497" s="41">
        <f t="shared" si="185"/>
        <v>2022</v>
      </c>
      <c r="K497" s="41">
        <f t="shared" si="186"/>
        <v>12</v>
      </c>
      <c r="L497" s="41">
        <f t="shared" si="187"/>
        <v>144</v>
      </c>
      <c r="M497" s="41">
        <f t="shared" si="188"/>
        <v>4.9698132995760007</v>
      </c>
      <c r="N497" s="41">
        <f t="shared" si="189"/>
        <v>1</v>
      </c>
      <c r="O497" s="41">
        <f t="shared" si="190"/>
        <v>3</v>
      </c>
      <c r="P497" s="41">
        <f t="shared" si="191"/>
        <v>0</v>
      </c>
      <c r="Q497" s="41">
        <f t="shared" si="191"/>
        <v>0</v>
      </c>
      <c r="R497" s="41">
        <f t="shared" si="191"/>
        <v>1</v>
      </c>
      <c r="S497" s="41">
        <f t="shared" si="179"/>
        <v>0</v>
      </c>
      <c r="T497" s="41">
        <f t="shared" si="179"/>
        <v>0</v>
      </c>
      <c r="U497" s="41">
        <f t="shared" si="179"/>
        <v>0</v>
      </c>
      <c r="V497" s="41">
        <f t="shared" si="179"/>
        <v>0</v>
      </c>
      <c r="W497" s="41">
        <f t="shared" si="180"/>
        <v>0</v>
      </c>
      <c r="X497" s="41">
        <f t="shared" si="180"/>
        <v>0</v>
      </c>
      <c r="Y497" s="41">
        <f t="shared" si="180"/>
        <v>0</v>
      </c>
      <c r="Z497" s="41">
        <f t="shared" si="180"/>
        <v>0</v>
      </c>
      <c r="AA497" s="41">
        <f t="shared" si="181"/>
        <v>0</v>
      </c>
      <c r="AB497" s="41">
        <f t="shared" si="192"/>
        <v>0</v>
      </c>
      <c r="AC497" s="41">
        <f t="shared" si="192"/>
        <v>0</v>
      </c>
      <c r="AD497" s="41">
        <f t="shared" si="192"/>
        <v>0</v>
      </c>
      <c r="AE497" s="41">
        <f t="shared" si="182"/>
        <v>0</v>
      </c>
      <c r="AF497" s="41">
        <f t="shared" si="182"/>
        <v>0</v>
      </c>
      <c r="AG497" s="48">
        <v>1872.6585400929334</v>
      </c>
      <c r="AH497" s="48">
        <v>391.82852510937369</v>
      </c>
      <c r="AI497" s="48">
        <v>204.1605086425221</v>
      </c>
      <c r="AJ497" s="48">
        <v>137.02342770109104</v>
      </c>
      <c r="AK497" s="41">
        <f t="shared" si="193"/>
        <v>11.364496499480667</v>
      </c>
      <c r="AL497" s="41">
        <f>LN(D497+'Models training data'!$Y$4)</f>
        <v>7.6796513788528706</v>
      </c>
      <c r="AM497" s="41">
        <f>LN(E497+'Models training data'!$Y$5)</f>
        <v>6.1243345574736718</v>
      </c>
      <c r="AN497" s="41">
        <f>LN(F497+'Models training data'!$Y$6)</f>
        <v>5.5196151856305367</v>
      </c>
      <c r="AO497" s="41">
        <f>LN(G497+'Models training data'!$Y$7)</f>
        <v>5.2291112293588569</v>
      </c>
      <c r="AP497" s="41">
        <f t="shared" si="183"/>
        <v>0</v>
      </c>
      <c r="AQ497" s="41">
        <f t="shared" si="194"/>
        <v>0</v>
      </c>
      <c r="AR497" s="41">
        <f t="shared" si="195"/>
        <v>84158.88361152276</v>
      </c>
      <c r="AS497" s="41">
        <f t="shared" si="196"/>
        <v>74775.531426370057</v>
      </c>
      <c r="AT497" s="41">
        <f t="shared" si="197"/>
        <v>11.226189591300239</v>
      </c>
      <c r="AU497" s="41">
        <f t="shared" si="198"/>
        <v>75218.884112276573</v>
      </c>
      <c r="AV497" s="41">
        <f t="shared" si="199"/>
        <v>11.232691451003435</v>
      </c>
      <c r="AW497" s="41">
        <f t="shared" si="200"/>
        <v>75416.607121997658</v>
      </c>
      <c r="AX497" s="41">
        <f t="shared" si="201"/>
        <v>11.234670425230457</v>
      </c>
      <c r="AY497" s="41">
        <f t="shared" si="202"/>
        <v>11.445412031481666</v>
      </c>
      <c r="AZ497" s="41">
        <f t="shared" si="203"/>
        <v>11.359459046133658</v>
      </c>
    </row>
    <row r="498" spans="2:52" x14ac:dyDescent="0.25">
      <c r="B498" s="41" t="str">
        <f t="shared" si="204"/>
        <v>CT</v>
      </c>
      <c r="C498" s="46">
        <v>44646</v>
      </c>
      <c r="D498" s="45">
        <v>1965.4506089001195</v>
      </c>
      <c r="E498" s="45">
        <v>411.4170216773424</v>
      </c>
      <c r="F498" s="45">
        <v>214.36853407464221</v>
      </c>
      <c r="G498" s="48">
        <v>143.42720784633852</v>
      </c>
      <c r="H498" s="44">
        <v>87127.754395630865</v>
      </c>
      <c r="I498" s="62">
        <f t="shared" si="184"/>
        <v>2734.6633724984431</v>
      </c>
      <c r="J498" s="41">
        <f t="shared" si="185"/>
        <v>2022</v>
      </c>
      <c r="K498" s="41">
        <f t="shared" si="186"/>
        <v>13</v>
      </c>
      <c r="L498" s="41">
        <f t="shared" si="187"/>
        <v>169</v>
      </c>
      <c r="M498" s="41">
        <f t="shared" si="188"/>
        <v>5.1298987149230735</v>
      </c>
      <c r="N498" s="41">
        <f t="shared" si="189"/>
        <v>1</v>
      </c>
      <c r="O498" s="41">
        <f t="shared" si="190"/>
        <v>3</v>
      </c>
      <c r="P498" s="41">
        <f t="shared" si="191"/>
        <v>0</v>
      </c>
      <c r="Q498" s="41">
        <f t="shared" si="191"/>
        <v>0</v>
      </c>
      <c r="R498" s="41">
        <f t="shared" si="191"/>
        <v>1</v>
      </c>
      <c r="S498" s="41">
        <f t="shared" si="179"/>
        <v>0</v>
      </c>
      <c r="T498" s="41">
        <f t="shared" si="179"/>
        <v>0</v>
      </c>
      <c r="U498" s="41">
        <f t="shared" si="179"/>
        <v>0</v>
      </c>
      <c r="V498" s="41">
        <f t="shared" si="179"/>
        <v>0</v>
      </c>
      <c r="W498" s="41">
        <f t="shared" si="180"/>
        <v>0</v>
      </c>
      <c r="X498" s="41">
        <f t="shared" si="180"/>
        <v>0</v>
      </c>
      <c r="Y498" s="41">
        <f t="shared" si="180"/>
        <v>0</v>
      </c>
      <c r="Z498" s="41">
        <f t="shared" si="180"/>
        <v>0</v>
      </c>
      <c r="AA498" s="41">
        <f t="shared" si="181"/>
        <v>0</v>
      </c>
      <c r="AB498" s="41">
        <f t="shared" si="192"/>
        <v>0</v>
      </c>
      <c r="AC498" s="41">
        <f t="shared" si="192"/>
        <v>0</v>
      </c>
      <c r="AD498" s="41">
        <f t="shared" si="192"/>
        <v>0</v>
      </c>
      <c r="AE498" s="41">
        <f t="shared" si="182"/>
        <v>0</v>
      </c>
      <c r="AF498" s="41">
        <f t="shared" si="182"/>
        <v>0</v>
      </c>
      <c r="AG498" s="48">
        <v>1965.4506089001195</v>
      </c>
      <c r="AH498" s="48">
        <v>411.4170216773424</v>
      </c>
      <c r="AI498" s="48">
        <v>214.36853407464221</v>
      </c>
      <c r="AJ498" s="48">
        <v>143.42720784633852</v>
      </c>
      <c r="AK498" s="41">
        <f t="shared" si="193"/>
        <v>11.375130761860158</v>
      </c>
      <c r="AL498" s="41">
        <f>LN(D498+'Models training data'!$Y$4)</f>
        <v>7.7216399442688708</v>
      </c>
      <c r="AM498" s="41">
        <f>LN(E498+'Models training data'!$Y$5)</f>
        <v>6.1663189344738774</v>
      </c>
      <c r="AN498" s="41">
        <f>LN(F498+'Models training data'!$Y$6)</f>
        <v>5.5597081494639706</v>
      </c>
      <c r="AO498" s="41">
        <f>LN(G498+'Models training data'!$Y$7)</f>
        <v>5.2628489403388263</v>
      </c>
      <c r="AP498" s="41">
        <f t="shared" si="183"/>
        <v>0</v>
      </c>
      <c r="AQ498" s="41">
        <f t="shared" si="194"/>
        <v>0</v>
      </c>
      <c r="AR498" s="41">
        <f t="shared" si="195"/>
        <v>84134.493298439018</v>
      </c>
      <c r="AS498" s="41">
        <f t="shared" si="196"/>
        <v>74751.434036328355</v>
      </c>
      <c r="AT498" s="41">
        <f t="shared" si="197"/>
        <v>11.22593197403546</v>
      </c>
      <c r="AU498" s="41">
        <f t="shared" si="198"/>
        <v>75134.740186803538</v>
      </c>
      <c r="AV498" s="41">
        <f t="shared" si="199"/>
        <v>11.231568292283082</v>
      </c>
      <c r="AW498" s="41">
        <f t="shared" si="200"/>
        <v>75300.792836059816</v>
      </c>
      <c r="AX498" s="41">
        <f t="shared" si="201"/>
        <v>11.233337257922527</v>
      </c>
      <c r="AY498" s="41">
        <f t="shared" si="202"/>
        <v>11.451590592011568</v>
      </c>
      <c r="AZ498" s="41">
        <f t="shared" si="203"/>
        <v>11.36956336649326</v>
      </c>
    </row>
    <row r="499" spans="2:52" x14ac:dyDescent="0.25">
      <c r="B499" s="41" t="str">
        <f t="shared" si="204"/>
        <v>CT</v>
      </c>
      <c r="C499" s="46">
        <v>44653</v>
      </c>
      <c r="D499" s="45">
        <v>2036.9509533735002</v>
      </c>
      <c r="E499" s="45">
        <v>423.36629755255331</v>
      </c>
      <c r="F499" s="45">
        <v>217.32886144995811</v>
      </c>
      <c r="G499" s="48">
        <v>146.4337156935587</v>
      </c>
      <c r="H499" s="44">
        <v>87557.174449544516</v>
      </c>
      <c r="I499" s="62">
        <f t="shared" si="184"/>
        <v>2824.0798280695699</v>
      </c>
      <c r="J499" s="41">
        <f t="shared" si="185"/>
        <v>2022</v>
      </c>
      <c r="K499" s="41">
        <f t="shared" si="186"/>
        <v>14</v>
      </c>
      <c r="L499" s="41">
        <f t="shared" si="187"/>
        <v>196</v>
      </c>
      <c r="M499" s="41">
        <f t="shared" si="188"/>
        <v>5.2781146592305168</v>
      </c>
      <c r="N499" s="41">
        <f t="shared" si="189"/>
        <v>1</v>
      </c>
      <c r="O499" s="41">
        <f t="shared" si="190"/>
        <v>4</v>
      </c>
      <c r="P499" s="41">
        <f t="shared" si="191"/>
        <v>0</v>
      </c>
      <c r="Q499" s="41">
        <f t="shared" si="191"/>
        <v>0</v>
      </c>
      <c r="R499" s="41">
        <f t="shared" si="191"/>
        <v>0</v>
      </c>
      <c r="S499" s="41">
        <f t="shared" si="179"/>
        <v>1</v>
      </c>
      <c r="T499" s="41">
        <f t="shared" si="179"/>
        <v>0</v>
      </c>
      <c r="U499" s="41">
        <f t="shared" si="179"/>
        <v>0</v>
      </c>
      <c r="V499" s="41">
        <f t="shared" si="179"/>
        <v>0</v>
      </c>
      <c r="W499" s="41">
        <f t="shared" si="180"/>
        <v>0</v>
      </c>
      <c r="X499" s="41">
        <f t="shared" si="180"/>
        <v>0</v>
      </c>
      <c r="Y499" s="41">
        <f t="shared" si="180"/>
        <v>0</v>
      </c>
      <c r="Z499" s="41">
        <f t="shared" si="180"/>
        <v>0</v>
      </c>
      <c r="AA499" s="41">
        <f t="shared" si="181"/>
        <v>0</v>
      </c>
      <c r="AB499" s="41">
        <f t="shared" si="192"/>
        <v>0</v>
      </c>
      <c r="AC499" s="41">
        <f t="shared" si="192"/>
        <v>0</v>
      </c>
      <c r="AD499" s="41">
        <f t="shared" si="192"/>
        <v>0</v>
      </c>
      <c r="AE499" s="41">
        <f t="shared" si="182"/>
        <v>0</v>
      </c>
      <c r="AF499" s="41">
        <f t="shared" si="182"/>
        <v>0</v>
      </c>
      <c r="AG499" s="48">
        <v>2036.9509533735002</v>
      </c>
      <c r="AH499" s="48">
        <v>423.36629755255331</v>
      </c>
      <c r="AI499" s="48">
        <v>217.32886144995811</v>
      </c>
      <c r="AJ499" s="48">
        <v>146.4337156935587</v>
      </c>
      <c r="AK499" s="41">
        <f t="shared" si="193"/>
        <v>11.380047281238825</v>
      </c>
      <c r="AL499" s="41">
        <f>LN(D499+'Models training data'!$Y$4)</f>
        <v>7.7528325404171063</v>
      </c>
      <c r="AM499" s="41">
        <f>LN(E499+'Models training data'!$Y$5)</f>
        <v>6.1910904811663992</v>
      </c>
      <c r="AN499" s="41">
        <f>LN(F499+'Models training data'!$Y$6)</f>
        <v>5.5710406572011175</v>
      </c>
      <c r="AO499" s="41">
        <f>LN(G499+'Models training data'!$Y$7)</f>
        <v>5.2783041785465876</v>
      </c>
      <c r="AP499" s="41">
        <f t="shared" si="183"/>
        <v>0</v>
      </c>
      <c r="AQ499" s="41">
        <f t="shared" si="194"/>
        <v>0</v>
      </c>
      <c r="AR499" s="41">
        <f t="shared" si="195"/>
        <v>83741.786279165899</v>
      </c>
      <c r="AS499" s="41">
        <f t="shared" si="196"/>
        <v>74359.975963651988</v>
      </c>
      <c r="AT499" s="41">
        <f t="shared" si="197"/>
        <v>11.222521638031976</v>
      </c>
      <c r="AU499" s="41">
        <f t="shared" si="198"/>
        <v>74773.346530670839</v>
      </c>
      <c r="AV499" s="41">
        <f t="shared" si="199"/>
        <v>11.228580358312369</v>
      </c>
      <c r="AW499" s="41">
        <f t="shared" si="200"/>
        <v>74918.2066476201</v>
      </c>
      <c r="AX499" s="41">
        <f t="shared" si="201"/>
        <v>11.229944737970381</v>
      </c>
      <c r="AY499" s="41">
        <f t="shared" si="202"/>
        <v>11.455205271303141</v>
      </c>
      <c r="AZ499" s="41">
        <f t="shared" si="203"/>
        <v>11.374035057373476</v>
      </c>
    </row>
    <row r="500" spans="2:52" x14ac:dyDescent="0.25">
      <c r="B500" s="41" t="str">
        <f t="shared" si="204"/>
        <v>CT</v>
      </c>
      <c r="C500" s="46">
        <v>44660</v>
      </c>
      <c r="D500" s="45">
        <v>2093.6125497763014</v>
      </c>
      <c r="E500" s="45">
        <v>431.51751335729762</v>
      </c>
      <c r="F500" s="45">
        <v>219.58381426791468</v>
      </c>
      <c r="G500" s="48">
        <v>159.94346596917322</v>
      </c>
      <c r="H500" s="44">
        <v>88291.704953579552</v>
      </c>
      <c r="I500" s="62">
        <f t="shared" si="184"/>
        <v>2904.6573433706867</v>
      </c>
      <c r="J500" s="41">
        <f t="shared" si="185"/>
        <v>2022</v>
      </c>
      <c r="K500" s="41">
        <f t="shared" si="186"/>
        <v>15</v>
      </c>
      <c r="L500" s="41">
        <f t="shared" si="187"/>
        <v>225</v>
      </c>
      <c r="M500" s="41">
        <f t="shared" si="188"/>
        <v>5.4161004022044201</v>
      </c>
      <c r="N500" s="41">
        <f t="shared" si="189"/>
        <v>1</v>
      </c>
      <c r="O500" s="41">
        <f t="shared" si="190"/>
        <v>4</v>
      </c>
      <c r="P500" s="41">
        <f t="shared" si="191"/>
        <v>0</v>
      </c>
      <c r="Q500" s="41">
        <f t="shared" si="191"/>
        <v>0</v>
      </c>
      <c r="R500" s="41">
        <f t="shared" si="191"/>
        <v>0</v>
      </c>
      <c r="S500" s="41">
        <f t="shared" si="179"/>
        <v>1</v>
      </c>
      <c r="T500" s="41">
        <f t="shared" si="179"/>
        <v>0</v>
      </c>
      <c r="U500" s="41">
        <f t="shared" si="179"/>
        <v>0</v>
      </c>
      <c r="V500" s="41">
        <f t="shared" si="179"/>
        <v>0</v>
      </c>
      <c r="W500" s="41">
        <f t="shared" si="180"/>
        <v>0</v>
      </c>
      <c r="X500" s="41">
        <f t="shared" si="180"/>
        <v>0</v>
      </c>
      <c r="Y500" s="41">
        <f t="shared" si="180"/>
        <v>0</v>
      </c>
      <c r="Z500" s="41">
        <f t="shared" si="180"/>
        <v>0</v>
      </c>
      <c r="AA500" s="41">
        <f t="shared" si="181"/>
        <v>0</v>
      </c>
      <c r="AB500" s="41">
        <f t="shared" si="192"/>
        <v>0</v>
      </c>
      <c r="AC500" s="41">
        <f t="shared" si="192"/>
        <v>0</v>
      </c>
      <c r="AD500" s="41">
        <f t="shared" si="192"/>
        <v>0</v>
      </c>
      <c r="AE500" s="41">
        <f t="shared" si="182"/>
        <v>0</v>
      </c>
      <c r="AF500" s="41">
        <f t="shared" si="182"/>
        <v>0</v>
      </c>
      <c r="AG500" s="48">
        <v>2093.6125497763014</v>
      </c>
      <c r="AH500" s="48">
        <v>431.51751335729762</v>
      </c>
      <c r="AI500" s="48">
        <v>219.58381426791468</v>
      </c>
      <c r="AJ500" s="48">
        <v>159.94346596917322</v>
      </c>
      <c r="AK500" s="41">
        <f t="shared" si="193"/>
        <v>11.388401440543694</v>
      </c>
      <c r="AL500" s="41">
        <f>LN(D500+'Models training data'!$Y$4)</f>
        <v>7.77687862721376</v>
      </c>
      <c r="AM500" s="41">
        <f>LN(E500+'Models training data'!$Y$5)</f>
        <v>6.2076430973708705</v>
      </c>
      <c r="AN500" s="41">
        <f>LN(F500+'Models training data'!$Y$6)</f>
        <v>5.5795875447195291</v>
      </c>
      <c r="AO500" s="41">
        <f>LN(G500+'Models training data'!$Y$7)</f>
        <v>5.3449475786601388</v>
      </c>
      <c r="AP500" s="41">
        <f t="shared" si="183"/>
        <v>0</v>
      </c>
      <c r="AQ500" s="41">
        <f t="shared" si="194"/>
        <v>0</v>
      </c>
      <c r="AR500" s="41">
        <f t="shared" si="195"/>
        <v>83717.395966082157</v>
      </c>
      <c r="AS500" s="41">
        <f t="shared" si="196"/>
        <v>74335.878573610287</v>
      </c>
      <c r="AT500" s="41">
        <f t="shared" si="197"/>
        <v>11.222264020767197</v>
      </c>
      <c r="AU500" s="41">
        <f t="shared" si="198"/>
        <v>74691.56000254945</v>
      </c>
      <c r="AV500" s="41">
        <f t="shared" si="199"/>
        <v>11.227491089995398</v>
      </c>
      <c r="AW500" s="41">
        <f t="shared" si="200"/>
        <v>74818.380437609172</v>
      </c>
      <c r="AX500" s="41">
        <f t="shared" si="201"/>
        <v>11.228795613416501</v>
      </c>
      <c r="AY500" s="41">
        <f t="shared" si="202"/>
        <v>11.459656267581559</v>
      </c>
      <c r="AZ500" s="41">
        <f t="shared" si="203"/>
        <v>11.384193012037949</v>
      </c>
    </row>
    <row r="501" spans="2:52" x14ac:dyDescent="0.25">
      <c r="B501" s="41" t="str">
        <f t="shared" si="204"/>
        <v>CT</v>
      </c>
      <c r="C501" s="46">
        <v>44667</v>
      </c>
      <c r="D501" s="45">
        <v>1634.1348726531605</v>
      </c>
      <c r="E501" s="45">
        <v>271.26693373535659</v>
      </c>
      <c r="F501" s="45">
        <v>71.915740777828489</v>
      </c>
      <c r="G501" s="48">
        <v>175.8244504367164</v>
      </c>
      <c r="H501" s="44">
        <v>78780.832467707049</v>
      </c>
      <c r="I501" s="62">
        <f t="shared" si="184"/>
        <v>2153.141997603062</v>
      </c>
      <c r="J501" s="41">
        <f t="shared" si="185"/>
        <v>2022</v>
      </c>
      <c r="K501" s="41">
        <f t="shared" si="186"/>
        <v>16</v>
      </c>
      <c r="L501" s="41">
        <f t="shared" si="187"/>
        <v>256</v>
      </c>
      <c r="M501" s="41">
        <f t="shared" si="188"/>
        <v>5.5451774444795623</v>
      </c>
      <c r="N501" s="41">
        <f t="shared" si="189"/>
        <v>1</v>
      </c>
      <c r="O501" s="41">
        <f t="shared" si="190"/>
        <v>4</v>
      </c>
      <c r="P501" s="41">
        <f t="shared" si="191"/>
        <v>0</v>
      </c>
      <c r="Q501" s="41">
        <f t="shared" si="191"/>
        <v>0</v>
      </c>
      <c r="R501" s="41">
        <f t="shared" si="191"/>
        <v>0</v>
      </c>
      <c r="S501" s="41">
        <f t="shared" si="179"/>
        <v>1</v>
      </c>
      <c r="T501" s="41">
        <f t="shared" si="179"/>
        <v>0</v>
      </c>
      <c r="U501" s="41">
        <f t="shared" si="179"/>
        <v>0</v>
      </c>
      <c r="V501" s="41">
        <f t="shared" si="179"/>
        <v>0</v>
      </c>
      <c r="W501" s="41">
        <f t="shared" si="180"/>
        <v>0</v>
      </c>
      <c r="X501" s="41">
        <f t="shared" si="180"/>
        <v>0</v>
      </c>
      <c r="Y501" s="41">
        <f t="shared" si="180"/>
        <v>0</v>
      </c>
      <c r="Z501" s="41">
        <f t="shared" si="180"/>
        <v>0</v>
      </c>
      <c r="AA501" s="41">
        <f t="shared" si="181"/>
        <v>0</v>
      </c>
      <c r="AB501" s="41">
        <f t="shared" si="192"/>
        <v>0</v>
      </c>
      <c r="AC501" s="41">
        <f t="shared" si="192"/>
        <v>0</v>
      </c>
      <c r="AD501" s="41">
        <f t="shared" si="192"/>
        <v>0</v>
      </c>
      <c r="AE501" s="41">
        <f t="shared" si="182"/>
        <v>0</v>
      </c>
      <c r="AF501" s="41">
        <f t="shared" si="182"/>
        <v>0</v>
      </c>
      <c r="AG501" s="48">
        <v>1634.1348726531605</v>
      </c>
      <c r="AH501" s="48">
        <v>271.26693373535659</v>
      </c>
      <c r="AI501" s="48">
        <v>71.915740777828489</v>
      </c>
      <c r="AJ501" s="48">
        <v>175.8244504367164</v>
      </c>
      <c r="AK501" s="41">
        <f t="shared" si="193"/>
        <v>11.274425003462047</v>
      </c>
      <c r="AL501" s="41">
        <f>LN(D501+'Models training data'!$Y$4)</f>
        <v>7.5628586874483927</v>
      </c>
      <c r="AM501" s="41">
        <f>LN(E501+'Models training data'!$Y$5)</f>
        <v>5.8179412307000202</v>
      </c>
      <c r="AN501" s="41">
        <f>LN(F501+'Models training data'!$Y$6)</f>
        <v>4.7646855187818211</v>
      </c>
      <c r="AO501" s="41">
        <f>LN(G501+'Models training data'!$Y$7)</f>
        <v>5.4180003031346802</v>
      </c>
      <c r="AP501" s="41">
        <f t="shared" si="183"/>
        <v>0</v>
      </c>
      <c r="AQ501" s="41">
        <f t="shared" si="194"/>
        <v>0</v>
      </c>
      <c r="AR501" s="41">
        <f t="shared" si="195"/>
        <v>83693.005652998414</v>
      </c>
      <c r="AS501" s="41">
        <f t="shared" si="196"/>
        <v>74311.781183568586</v>
      </c>
      <c r="AT501" s="41">
        <f t="shared" si="197"/>
        <v>11.222006403502416</v>
      </c>
      <c r="AU501" s="41">
        <f t="shared" si="198"/>
        <v>74610.952173103869</v>
      </c>
      <c r="AV501" s="41">
        <f t="shared" si="199"/>
        <v>11.226418766880119</v>
      </c>
      <c r="AW501" s="41">
        <f t="shared" si="200"/>
        <v>74724.999254509792</v>
      </c>
      <c r="AX501" s="41">
        <f t="shared" si="201"/>
        <v>11.227720679184719</v>
      </c>
      <c r="AY501" s="41">
        <f t="shared" si="202"/>
        <v>11.419795825686661</v>
      </c>
      <c r="AZ501" s="41">
        <f t="shared" si="203"/>
        <v>11.303505807949076</v>
      </c>
    </row>
    <row r="502" spans="2:52" x14ac:dyDescent="0.25">
      <c r="B502" s="41" t="str">
        <f t="shared" si="204"/>
        <v>CT</v>
      </c>
      <c r="C502" s="46">
        <v>44674</v>
      </c>
      <c r="D502" s="45">
        <v>1314.1865595450599</v>
      </c>
      <c r="E502" s="45">
        <v>191.69672569495316</v>
      </c>
      <c r="F502" s="45">
        <v>57.648507022330236</v>
      </c>
      <c r="G502" s="48">
        <v>193.39555926745064</v>
      </c>
      <c r="H502" s="44">
        <v>75944.251023550256</v>
      </c>
      <c r="I502" s="62">
        <f t="shared" si="184"/>
        <v>1756.9273515297939</v>
      </c>
      <c r="J502" s="41">
        <f t="shared" si="185"/>
        <v>2022</v>
      </c>
      <c r="K502" s="41">
        <f t="shared" si="186"/>
        <v>17</v>
      </c>
      <c r="L502" s="41">
        <f t="shared" si="187"/>
        <v>289</v>
      </c>
      <c r="M502" s="41">
        <f t="shared" si="188"/>
        <v>5.6664266881124323</v>
      </c>
      <c r="N502" s="41">
        <f t="shared" si="189"/>
        <v>1</v>
      </c>
      <c r="O502" s="41">
        <f t="shared" si="190"/>
        <v>4</v>
      </c>
      <c r="P502" s="41">
        <f t="shared" si="191"/>
        <v>0</v>
      </c>
      <c r="Q502" s="41">
        <f t="shared" si="191"/>
        <v>0</v>
      </c>
      <c r="R502" s="41">
        <f t="shared" si="191"/>
        <v>0</v>
      </c>
      <c r="S502" s="41">
        <f t="shared" si="179"/>
        <v>1</v>
      </c>
      <c r="T502" s="41">
        <f t="shared" si="179"/>
        <v>0</v>
      </c>
      <c r="U502" s="41">
        <f t="shared" si="179"/>
        <v>0</v>
      </c>
      <c r="V502" s="41">
        <f t="shared" si="179"/>
        <v>0</v>
      </c>
      <c r="W502" s="41">
        <f t="shared" si="180"/>
        <v>0</v>
      </c>
      <c r="X502" s="41">
        <f t="shared" si="180"/>
        <v>0</v>
      </c>
      <c r="Y502" s="41">
        <f t="shared" si="180"/>
        <v>0</v>
      </c>
      <c r="Z502" s="41">
        <f t="shared" si="180"/>
        <v>0</v>
      </c>
      <c r="AA502" s="41">
        <f t="shared" si="181"/>
        <v>0</v>
      </c>
      <c r="AB502" s="41">
        <f t="shared" si="192"/>
        <v>0</v>
      </c>
      <c r="AC502" s="41">
        <f t="shared" si="192"/>
        <v>0</v>
      </c>
      <c r="AD502" s="41">
        <f t="shared" si="192"/>
        <v>0</v>
      </c>
      <c r="AE502" s="41">
        <f t="shared" si="182"/>
        <v>0</v>
      </c>
      <c r="AF502" s="41">
        <f t="shared" si="182"/>
        <v>0</v>
      </c>
      <c r="AG502" s="48">
        <v>1314.1865595450599</v>
      </c>
      <c r="AH502" s="48">
        <v>191.69672569495316</v>
      </c>
      <c r="AI502" s="48">
        <v>57.648507022330236</v>
      </c>
      <c r="AJ502" s="48">
        <v>193.39555926745064</v>
      </c>
      <c r="AK502" s="41">
        <f t="shared" si="193"/>
        <v>11.237754810933163</v>
      </c>
      <c r="AL502" s="41">
        <f>LN(D502+'Models training data'!$Y$4)</f>
        <v>7.3811240464167467</v>
      </c>
      <c r="AM502" s="41">
        <f>LN(E502+'Models training data'!$Y$5)</f>
        <v>5.5479424134045603</v>
      </c>
      <c r="AN502" s="41">
        <f>LN(F502+'Models training data'!$Y$6)</f>
        <v>4.6349910014831002</v>
      </c>
      <c r="AO502" s="41">
        <f>LN(G502+'Models training data'!$Y$7)</f>
        <v>5.4930572988051534</v>
      </c>
      <c r="AP502" s="41">
        <f t="shared" si="183"/>
        <v>0</v>
      </c>
      <c r="AQ502" s="41">
        <f t="shared" si="194"/>
        <v>0</v>
      </c>
      <c r="AR502" s="41">
        <f t="shared" si="195"/>
        <v>83668.615339914671</v>
      </c>
      <c r="AS502" s="41">
        <f t="shared" si="196"/>
        <v>74287.683793526885</v>
      </c>
      <c r="AT502" s="41">
        <f t="shared" si="197"/>
        <v>11.221748786237637</v>
      </c>
      <c r="AU502" s="41">
        <f t="shared" si="198"/>
        <v>74531.523042334113</v>
      </c>
      <c r="AV502" s="41">
        <f t="shared" si="199"/>
        <v>11.22536338896653</v>
      </c>
      <c r="AW502" s="41">
        <f t="shared" si="200"/>
        <v>74637.281116405837</v>
      </c>
      <c r="AX502" s="41">
        <f t="shared" si="201"/>
        <v>11.226710933684966</v>
      </c>
      <c r="AY502" s="41">
        <f t="shared" si="202"/>
        <v>11.404780015271164</v>
      </c>
      <c r="AZ502" s="41">
        <f t="shared" si="203"/>
        <v>11.287979095315594</v>
      </c>
    </row>
    <row r="503" spans="2:52" x14ac:dyDescent="0.25">
      <c r="B503" s="41" t="str">
        <f t="shared" si="204"/>
        <v>CT</v>
      </c>
      <c r="C503" s="46">
        <v>44681</v>
      </c>
      <c r="D503" s="45">
        <v>1091.9256618562679</v>
      </c>
      <c r="E503" s="45">
        <v>152.47225426302421</v>
      </c>
      <c r="F503" s="45">
        <v>56.726352976225897</v>
      </c>
      <c r="G503" s="48">
        <v>212.733981572902</v>
      </c>
      <c r="H503" s="44">
        <v>75060.346393870772</v>
      </c>
      <c r="I503" s="62">
        <f t="shared" si="184"/>
        <v>1513.8582506684199</v>
      </c>
      <c r="J503" s="41">
        <f t="shared" si="185"/>
        <v>2022</v>
      </c>
      <c r="K503" s="41">
        <f t="shared" si="186"/>
        <v>18</v>
      </c>
      <c r="L503" s="41">
        <f t="shared" si="187"/>
        <v>324</v>
      </c>
      <c r="M503" s="41">
        <f t="shared" si="188"/>
        <v>5.780743515792329</v>
      </c>
      <c r="N503" s="41">
        <f t="shared" si="189"/>
        <v>1</v>
      </c>
      <c r="O503" s="41">
        <f t="shared" si="190"/>
        <v>4</v>
      </c>
      <c r="P503" s="41">
        <f t="shared" si="191"/>
        <v>0</v>
      </c>
      <c r="Q503" s="41">
        <f t="shared" si="191"/>
        <v>0</v>
      </c>
      <c r="R503" s="41">
        <f t="shared" si="191"/>
        <v>0</v>
      </c>
      <c r="S503" s="41">
        <f t="shared" si="179"/>
        <v>1</v>
      </c>
      <c r="T503" s="41">
        <f t="shared" si="179"/>
        <v>0</v>
      </c>
      <c r="U503" s="41">
        <f t="shared" si="179"/>
        <v>0</v>
      </c>
      <c r="V503" s="41">
        <f t="shared" si="179"/>
        <v>0</v>
      </c>
      <c r="W503" s="41">
        <f t="shared" si="180"/>
        <v>0</v>
      </c>
      <c r="X503" s="41">
        <f t="shared" si="180"/>
        <v>0</v>
      </c>
      <c r="Y503" s="41">
        <f t="shared" si="180"/>
        <v>0</v>
      </c>
      <c r="Z503" s="41">
        <f t="shared" si="180"/>
        <v>0</v>
      </c>
      <c r="AA503" s="41">
        <f t="shared" si="181"/>
        <v>0</v>
      </c>
      <c r="AB503" s="41">
        <f t="shared" si="192"/>
        <v>0</v>
      </c>
      <c r="AC503" s="41">
        <f t="shared" si="192"/>
        <v>0</v>
      </c>
      <c r="AD503" s="41">
        <f t="shared" si="192"/>
        <v>0</v>
      </c>
      <c r="AE503" s="41">
        <f t="shared" si="182"/>
        <v>0</v>
      </c>
      <c r="AF503" s="41">
        <f t="shared" si="182"/>
        <v>0</v>
      </c>
      <c r="AG503" s="48">
        <v>1091.9256618562679</v>
      </c>
      <c r="AH503" s="48">
        <v>152.47225426302421</v>
      </c>
      <c r="AI503" s="48">
        <v>56.726352976225897</v>
      </c>
      <c r="AJ503" s="48">
        <v>212.733981572902</v>
      </c>
      <c r="AK503" s="41">
        <f t="shared" si="193"/>
        <v>11.226047687571393</v>
      </c>
      <c r="AL503" s="41">
        <f>LN(D503+'Models training data'!$Y$4)</f>
        <v>7.2321060558668142</v>
      </c>
      <c r="AM503" s="41">
        <f>LN(E503+'Models training data'!$Y$5)</f>
        <v>5.3821268483145754</v>
      </c>
      <c r="AN503" s="41">
        <f>LN(F503+'Models training data'!$Y$6)</f>
        <v>4.6260000977491584</v>
      </c>
      <c r="AO503" s="41">
        <f>LN(G503+'Models training data'!$Y$7)</f>
        <v>5.5696315194202519</v>
      </c>
      <c r="AP503" s="41">
        <f t="shared" si="183"/>
        <v>0</v>
      </c>
      <c r="AQ503" s="41">
        <f t="shared" si="194"/>
        <v>0</v>
      </c>
      <c r="AR503" s="41">
        <f t="shared" si="195"/>
        <v>83644.225026830929</v>
      </c>
      <c r="AS503" s="41">
        <f t="shared" si="196"/>
        <v>74263.586403485184</v>
      </c>
      <c r="AT503" s="41">
        <f t="shared" si="197"/>
        <v>11.221491168972856</v>
      </c>
      <c r="AU503" s="41">
        <f t="shared" si="198"/>
        <v>74453.272610240179</v>
      </c>
      <c r="AV503" s="41">
        <f t="shared" si="199"/>
        <v>11.22432495625463</v>
      </c>
      <c r="AW503" s="41">
        <f t="shared" si="200"/>
        <v>74554.57825593774</v>
      </c>
      <c r="AX503" s="41">
        <f t="shared" si="201"/>
        <v>11.225758920304617</v>
      </c>
      <c r="AY503" s="41">
        <f t="shared" si="202"/>
        <v>11.398212712359268</v>
      </c>
      <c r="AZ503" s="41">
        <f t="shared" si="203"/>
        <v>11.288023397049351</v>
      </c>
    </row>
    <row r="504" spans="2:52" x14ac:dyDescent="0.25">
      <c r="B504" s="41" t="str">
        <f t="shared" si="204"/>
        <v>CT</v>
      </c>
      <c r="C504" s="46">
        <v>44688</v>
      </c>
      <c r="D504" s="45">
        <v>938.06298417586072</v>
      </c>
      <c r="E504" s="45">
        <v>133.42625746121522</v>
      </c>
      <c r="F504" s="45">
        <v>57.143752594355391</v>
      </c>
      <c r="G504" s="48">
        <v>234.00726636806286</v>
      </c>
      <c r="H504" s="44">
        <v>81197.238102742995</v>
      </c>
      <c r="I504" s="62">
        <f t="shared" si="184"/>
        <v>1362.6402605994942</v>
      </c>
      <c r="J504" s="41">
        <f t="shared" si="185"/>
        <v>2022</v>
      </c>
      <c r="K504" s="41">
        <f t="shared" si="186"/>
        <v>19</v>
      </c>
      <c r="L504" s="41">
        <f t="shared" si="187"/>
        <v>361</v>
      </c>
      <c r="M504" s="41">
        <f t="shared" si="188"/>
        <v>5.8888779583328805</v>
      </c>
      <c r="N504" s="41">
        <f t="shared" si="189"/>
        <v>1</v>
      </c>
      <c r="O504" s="41">
        <f t="shared" si="190"/>
        <v>5</v>
      </c>
      <c r="P504" s="41">
        <f t="shared" si="191"/>
        <v>0</v>
      </c>
      <c r="Q504" s="41">
        <f t="shared" si="191"/>
        <v>0</v>
      </c>
      <c r="R504" s="41">
        <f t="shared" si="191"/>
        <v>0</v>
      </c>
      <c r="S504" s="41">
        <f t="shared" si="179"/>
        <v>0</v>
      </c>
      <c r="T504" s="41">
        <f t="shared" si="179"/>
        <v>1</v>
      </c>
      <c r="U504" s="41">
        <f t="shared" si="179"/>
        <v>0</v>
      </c>
      <c r="V504" s="41">
        <f t="shared" si="179"/>
        <v>0</v>
      </c>
      <c r="W504" s="41">
        <f t="shared" si="180"/>
        <v>0</v>
      </c>
      <c r="X504" s="41">
        <f t="shared" si="180"/>
        <v>0</v>
      </c>
      <c r="Y504" s="41">
        <f t="shared" si="180"/>
        <v>0</v>
      </c>
      <c r="Z504" s="41">
        <f t="shared" si="180"/>
        <v>0</v>
      </c>
      <c r="AA504" s="41">
        <f t="shared" si="181"/>
        <v>0</v>
      </c>
      <c r="AB504" s="41">
        <f t="shared" si="192"/>
        <v>0</v>
      </c>
      <c r="AC504" s="41">
        <f t="shared" si="192"/>
        <v>0</v>
      </c>
      <c r="AD504" s="41">
        <f t="shared" si="192"/>
        <v>0</v>
      </c>
      <c r="AE504" s="41">
        <f t="shared" si="182"/>
        <v>0</v>
      </c>
      <c r="AF504" s="41">
        <f t="shared" si="182"/>
        <v>0</v>
      </c>
      <c r="AG504" s="48">
        <v>938.06298417586072</v>
      </c>
      <c r="AH504" s="48">
        <v>133.42625746121522</v>
      </c>
      <c r="AI504" s="48">
        <v>57.143752594355391</v>
      </c>
      <c r="AJ504" s="48">
        <v>234.00726636806286</v>
      </c>
      <c r="AK504" s="41">
        <f t="shared" si="193"/>
        <v>11.304636512058279</v>
      </c>
      <c r="AL504" s="41">
        <f>LN(D504+'Models training data'!$Y$4)</f>
        <v>7.1141755445832331</v>
      </c>
      <c r="AM504" s="41">
        <f>LN(E504+'Models training data'!$Y$5)</f>
        <v>5.2904784386799548</v>
      </c>
      <c r="AN504" s="41">
        <f>LN(F504+'Models training data'!$Y$6)</f>
        <v>4.6300797162497771</v>
      </c>
      <c r="AO504" s="41">
        <f>LN(G504+'Models training data'!$Y$7)</f>
        <v>5.6476025230738855</v>
      </c>
      <c r="AP504" s="41">
        <f t="shared" si="183"/>
        <v>0</v>
      </c>
      <c r="AQ504" s="41">
        <f t="shared" si="194"/>
        <v>0</v>
      </c>
      <c r="AR504" s="41">
        <f t="shared" si="195"/>
        <v>92464.669219614341</v>
      </c>
      <c r="AS504" s="41">
        <f t="shared" si="196"/>
        <v>83081.959211899884</v>
      </c>
      <c r="AT504" s="41">
        <f t="shared" si="197"/>
        <v>11.322749367144096</v>
      </c>
      <c r="AU504" s="41">
        <f t="shared" si="198"/>
        <v>83134.554157382852</v>
      </c>
      <c r="AV504" s="41">
        <f t="shared" si="199"/>
        <v>11.323628573484545</v>
      </c>
      <c r="AW504" s="41">
        <f t="shared" si="200"/>
        <v>83381.138359260978</v>
      </c>
      <c r="AX504" s="41">
        <f t="shared" si="201"/>
        <v>11.327251193772161</v>
      </c>
      <c r="AY504" s="41">
        <f t="shared" si="202"/>
        <v>11.395979417450196</v>
      </c>
      <c r="AZ504" s="41">
        <f t="shared" si="203"/>
        <v>11.292967389789768</v>
      </c>
    </row>
    <row r="505" spans="2:52" x14ac:dyDescent="0.25">
      <c r="B505" s="41" t="str">
        <f t="shared" si="204"/>
        <v>CT</v>
      </c>
      <c r="C505" s="46">
        <v>44695</v>
      </c>
      <c r="D505" s="45">
        <v>832.09626000834032</v>
      </c>
      <c r="E505" s="45">
        <v>124.47516036360776</v>
      </c>
      <c r="F505" s="45">
        <v>57.700203729135673</v>
      </c>
      <c r="G505" s="48">
        <v>257.40798166865625</v>
      </c>
      <c r="H505" s="44">
        <v>81277.367216273749</v>
      </c>
      <c r="I505" s="62">
        <f t="shared" si="184"/>
        <v>1271.67960576974</v>
      </c>
      <c r="J505" s="41">
        <f t="shared" si="185"/>
        <v>2022</v>
      </c>
      <c r="K505" s="41">
        <f t="shared" si="186"/>
        <v>20</v>
      </c>
      <c r="L505" s="41">
        <f t="shared" si="187"/>
        <v>400</v>
      </c>
      <c r="M505" s="41">
        <f t="shared" si="188"/>
        <v>5.9914645471079817</v>
      </c>
      <c r="N505" s="41">
        <f t="shared" si="189"/>
        <v>1</v>
      </c>
      <c r="O505" s="41">
        <f t="shared" si="190"/>
        <v>5</v>
      </c>
      <c r="P505" s="41">
        <f t="shared" si="191"/>
        <v>0</v>
      </c>
      <c r="Q505" s="41">
        <f t="shared" si="191"/>
        <v>0</v>
      </c>
      <c r="R505" s="41">
        <f t="shared" si="191"/>
        <v>0</v>
      </c>
      <c r="S505" s="41">
        <f t="shared" si="179"/>
        <v>0</v>
      </c>
      <c r="T505" s="41">
        <f t="shared" si="179"/>
        <v>1</v>
      </c>
      <c r="U505" s="41">
        <f t="shared" si="179"/>
        <v>0</v>
      </c>
      <c r="V505" s="41">
        <f t="shared" si="179"/>
        <v>0</v>
      </c>
      <c r="W505" s="41">
        <f t="shared" si="180"/>
        <v>0</v>
      </c>
      <c r="X505" s="41">
        <f t="shared" si="180"/>
        <v>0</v>
      </c>
      <c r="Y505" s="41">
        <f t="shared" si="180"/>
        <v>0</v>
      </c>
      <c r="Z505" s="41">
        <f t="shared" si="180"/>
        <v>0</v>
      </c>
      <c r="AA505" s="41">
        <f t="shared" si="181"/>
        <v>0</v>
      </c>
      <c r="AB505" s="41">
        <f t="shared" si="192"/>
        <v>0</v>
      </c>
      <c r="AC505" s="41">
        <f t="shared" si="192"/>
        <v>0</v>
      </c>
      <c r="AD505" s="41">
        <f t="shared" si="192"/>
        <v>0</v>
      </c>
      <c r="AE505" s="41">
        <f t="shared" si="182"/>
        <v>0</v>
      </c>
      <c r="AF505" s="41">
        <f t="shared" si="182"/>
        <v>0</v>
      </c>
      <c r="AG505" s="48">
        <v>832.09626000834032</v>
      </c>
      <c r="AH505" s="48">
        <v>124.47516036360776</v>
      </c>
      <c r="AI505" s="48">
        <v>57.700203729135673</v>
      </c>
      <c r="AJ505" s="48">
        <v>257.40798166865625</v>
      </c>
      <c r="AK505" s="41">
        <f t="shared" si="193"/>
        <v>11.305622870755627</v>
      </c>
      <c r="AL505" s="41">
        <f>LN(D505+'Models training data'!$Y$4)</f>
        <v>7.024028723387695</v>
      </c>
      <c r="AM505" s="41">
        <f>LN(E505+'Models training data'!$Y$5)</f>
        <v>5.2443217197920502</v>
      </c>
      <c r="AN505" s="41">
        <f>LN(F505+'Models training data'!$Y$6)</f>
        <v>4.6354926539194974</v>
      </c>
      <c r="AO505" s="41">
        <f>LN(G505+'Models training data'!$Y$7)</f>
        <v>5.7268849302222717</v>
      </c>
      <c r="AP505" s="41">
        <f t="shared" si="183"/>
        <v>0</v>
      </c>
      <c r="AQ505" s="41">
        <f t="shared" si="194"/>
        <v>0</v>
      </c>
      <c r="AR505" s="41">
        <f t="shared" si="195"/>
        <v>92440.278906530599</v>
      </c>
      <c r="AS505" s="41">
        <f t="shared" si="196"/>
        <v>83057.861821858183</v>
      </c>
      <c r="AT505" s="41">
        <f t="shared" si="197"/>
        <v>11.322491749879317</v>
      </c>
      <c r="AU505" s="41">
        <f t="shared" si="198"/>
        <v>83058.661122640551</v>
      </c>
      <c r="AV505" s="41">
        <f t="shared" si="199"/>
        <v>11.322624031176026</v>
      </c>
      <c r="AW505" s="41">
        <f t="shared" si="200"/>
        <v>83306.921776194824</v>
      </c>
      <c r="AX505" s="41">
        <f t="shared" si="201"/>
        <v>11.326396868060538</v>
      </c>
      <c r="AY505" s="41">
        <f t="shared" si="202"/>
        <v>11.396340710624823</v>
      </c>
      <c r="AZ505" s="41">
        <f t="shared" si="203"/>
        <v>11.300484242015013</v>
      </c>
    </row>
    <row r="506" spans="2:52" x14ac:dyDescent="0.25">
      <c r="B506" s="41" t="str">
        <f t="shared" si="204"/>
        <v>CT</v>
      </c>
      <c r="C506" s="46">
        <v>44702</v>
      </c>
      <c r="D506" s="45">
        <v>759.67407480192855</v>
      </c>
      <c r="E506" s="45">
        <v>120.57723213113402</v>
      </c>
      <c r="F506" s="45">
        <v>58.275707127310696</v>
      </c>
      <c r="G506" s="48">
        <v>283.14877870190054</v>
      </c>
      <c r="H506" s="44">
        <v>81575.353490801659</v>
      </c>
      <c r="I506" s="62">
        <f t="shared" si="184"/>
        <v>1221.6757927622739</v>
      </c>
      <c r="J506" s="41">
        <f t="shared" si="185"/>
        <v>2022</v>
      </c>
      <c r="K506" s="41">
        <f t="shared" si="186"/>
        <v>21</v>
      </c>
      <c r="L506" s="41">
        <f t="shared" si="187"/>
        <v>441</v>
      </c>
      <c r="M506" s="41">
        <f t="shared" si="188"/>
        <v>6.089044875446846</v>
      </c>
      <c r="N506" s="41">
        <f t="shared" si="189"/>
        <v>1</v>
      </c>
      <c r="O506" s="41">
        <f t="shared" si="190"/>
        <v>5</v>
      </c>
      <c r="P506" s="41">
        <f t="shared" si="191"/>
        <v>0</v>
      </c>
      <c r="Q506" s="41">
        <f t="shared" si="191"/>
        <v>0</v>
      </c>
      <c r="R506" s="41">
        <f t="shared" si="191"/>
        <v>0</v>
      </c>
      <c r="S506" s="41">
        <f t="shared" si="179"/>
        <v>0</v>
      </c>
      <c r="T506" s="41">
        <f t="shared" si="179"/>
        <v>1</v>
      </c>
      <c r="U506" s="41">
        <f t="shared" si="179"/>
        <v>0</v>
      </c>
      <c r="V506" s="41">
        <f t="shared" si="179"/>
        <v>0</v>
      </c>
      <c r="W506" s="41">
        <f t="shared" si="180"/>
        <v>0</v>
      </c>
      <c r="X506" s="41">
        <f t="shared" si="180"/>
        <v>0</v>
      </c>
      <c r="Y506" s="41">
        <f t="shared" si="180"/>
        <v>0</v>
      </c>
      <c r="Z506" s="41">
        <f t="shared" si="180"/>
        <v>0</v>
      </c>
      <c r="AA506" s="41">
        <f t="shared" si="181"/>
        <v>0</v>
      </c>
      <c r="AB506" s="41">
        <f t="shared" si="192"/>
        <v>0</v>
      </c>
      <c r="AC506" s="41">
        <f t="shared" si="192"/>
        <v>0</v>
      </c>
      <c r="AD506" s="41">
        <f t="shared" si="192"/>
        <v>0</v>
      </c>
      <c r="AE506" s="41">
        <f t="shared" si="182"/>
        <v>0</v>
      </c>
      <c r="AF506" s="41">
        <f t="shared" si="182"/>
        <v>0</v>
      </c>
      <c r="AG506" s="48">
        <v>759.67407480192855</v>
      </c>
      <c r="AH506" s="48">
        <v>120.57723213113402</v>
      </c>
      <c r="AI506" s="48">
        <v>58.275707127310696</v>
      </c>
      <c r="AJ506" s="48">
        <v>283.14877870190054</v>
      </c>
      <c r="AK506" s="41">
        <f t="shared" si="193"/>
        <v>11.309282454774863</v>
      </c>
      <c r="AL506" s="41">
        <f>LN(D506+'Models training data'!$Y$4)</f>
        <v>6.9573839542206022</v>
      </c>
      <c r="AM506" s="41">
        <f>LN(E506+'Models training data'!$Y$5)</f>
        <v>5.2235362645487626</v>
      </c>
      <c r="AN506" s="41">
        <f>LN(F506+'Models training data'!$Y$6)</f>
        <v>4.6410602722748617</v>
      </c>
      <c r="AO506" s="41">
        <f>LN(G506+'Models training data'!$Y$7)</f>
        <v>5.8073981058314388</v>
      </c>
      <c r="AP506" s="41">
        <f t="shared" si="183"/>
        <v>0</v>
      </c>
      <c r="AQ506" s="41">
        <f t="shared" si="194"/>
        <v>0</v>
      </c>
      <c r="AR506" s="41">
        <f t="shared" si="195"/>
        <v>92415.888593446842</v>
      </c>
      <c r="AS506" s="41">
        <f t="shared" si="196"/>
        <v>83033.764431816482</v>
      </c>
      <c r="AT506" s="41">
        <f t="shared" si="197"/>
        <v>11.322234132614536</v>
      </c>
      <c r="AU506" s="41">
        <f t="shared" si="198"/>
        <v>82983.946786574073</v>
      </c>
      <c r="AV506" s="41">
        <f t="shared" si="199"/>
        <v>11.321636434069202</v>
      </c>
      <c r="AW506" s="41">
        <f t="shared" si="200"/>
        <v>83236.3269876337</v>
      </c>
      <c r="AX506" s="41">
        <f t="shared" si="201"/>
        <v>11.325584233734315</v>
      </c>
      <c r="AY506" s="41">
        <f t="shared" si="202"/>
        <v>11.398401419486524</v>
      </c>
      <c r="AZ506" s="41">
        <f t="shared" si="203"/>
        <v>11.309529243881483</v>
      </c>
    </row>
    <row r="507" spans="2:52" x14ac:dyDescent="0.25">
      <c r="B507" s="41" t="str">
        <f t="shared" si="204"/>
        <v>CT</v>
      </c>
      <c r="C507" s="46">
        <v>44709</v>
      </c>
      <c r="D507" s="45">
        <v>710.75061208540114</v>
      </c>
      <c r="E507" s="45">
        <v>119.21166453439045</v>
      </c>
      <c r="F507" s="45">
        <v>58.858314334672173</v>
      </c>
      <c r="G507" s="48">
        <v>311.46365645872851</v>
      </c>
      <c r="H507" s="44">
        <v>82011.112620184373</v>
      </c>
      <c r="I507" s="62">
        <f t="shared" si="184"/>
        <v>1200.2842474131924</v>
      </c>
      <c r="J507" s="41">
        <f t="shared" si="185"/>
        <v>2022</v>
      </c>
      <c r="K507" s="41">
        <f t="shared" si="186"/>
        <v>22</v>
      </c>
      <c r="L507" s="41">
        <f t="shared" si="187"/>
        <v>484</v>
      </c>
      <c r="M507" s="41">
        <f t="shared" si="188"/>
        <v>6.1820849067166321</v>
      </c>
      <c r="N507" s="41">
        <f t="shared" si="189"/>
        <v>1</v>
      </c>
      <c r="O507" s="41">
        <f t="shared" si="190"/>
        <v>5</v>
      </c>
      <c r="P507" s="41">
        <f t="shared" si="191"/>
        <v>0</v>
      </c>
      <c r="Q507" s="41">
        <f t="shared" si="191"/>
        <v>0</v>
      </c>
      <c r="R507" s="41">
        <f t="shared" si="191"/>
        <v>0</v>
      </c>
      <c r="S507" s="41">
        <f t="shared" si="179"/>
        <v>0</v>
      </c>
      <c r="T507" s="41">
        <f t="shared" si="179"/>
        <v>1</v>
      </c>
      <c r="U507" s="41">
        <f t="shared" si="179"/>
        <v>0</v>
      </c>
      <c r="V507" s="41">
        <f t="shared" si="179"/>
        <v>0</v>
      </c>
      <c r="W507" s="41">
        <f t="shared" si="180"/>
        <v>0</v>
      </c>
      <c r="X507" s="41">
        <f t="shared" si="180"/>
        <v>0</v>
      </c>
      <c r="Y507" s="41">
        <f t="shared" si="180"/>
        <v>0</v>
      </c>
      <c r="Z507" s="41">
        <f t="shared" si="180"/>
        <v>0</v>
      </c>
      <c r="AA507" s="41">
        <f t="shared" si="181"/>
        <v>0</v>
      </c>
      <c r="AB507" s="41">
        <f t="shared" si="192"/>
        <v>0</v>
      </c>
      <c r="AC507" s="41">
        <f t="shared" si="192"/>
        <v>0</v>
      </c>
      <c r="AD507" s="41">
        <f t="shared" si="192"/>
        <v>0</v>
      </c>
      <c r="AE507" s="41">
        <f t="shared" si="182"/>
        <v>0</v>
      </c>
      <c r="AF507" s="41">
        <f t="shared" si="182"/>
        <v>0</v>
      </c>
      <c r="AG507" s="48">
        <v>710.75061208540114</v>
      </c>
      <c r="AH507" s="48">
        <v>119.21166453439045</v>
      </c>
      <c r="AI507" s="48">
        <v>58.858314334672173</v>
      </c>
      <c r="AJ507" s="48">
        <v>311.46365645872851</v>
      </c>
      <c r="AK507" s="41">
        <f t="shared" si="193"/>
        <v>11.314610036822764</v>
      </c>
      <c r="AL507" s="41">
        <f>LN(D507+'Models training data'!$Y$4)</f>
        <v>6.9097107090191257</v>
      </c>
      <c r="AM507" s="41">
        <f>LN(E507+'Models training data'!$Y$5)</f>
        <v>5.2161510533681046</v>
      </c>
      <c r="AN507" s="41">
        <f>LN(F507+'Models training data'!$Y$6)</f>
        <v>4.6466652168160909</v>
      </c>
      <c r="AO507" s="41">
        <f>LN(G507+'Models training data'!$Y$7)</f>
        <v>5.8890637861385775</v>
      </c>
      <c r="AP507" s="41">
        <f t="shared" si="183"/>
        <v>0</v>
      </c>
      <c r="AQ507" s="41">
        <f t="shared" si="194"/>
        <v>0</v>
      </c>
      <c r="AR507" s="41">
        <f t="shared" si="195"/>
        <v>92391.498280363099</v>
      </c>
      <c r="AS507" s="41">
        <f t="shared" si="196"/>
        <v>83009.667041774781</v>
      </c>
      <c r="AT507" s="41">
        <f t="shared" si="197"/>
        <v>11.321976515349757</v>
      </c>
      <c r="AU507" s="41">
        <f t="shared" si="198"/>
        <v>82910.411149183419</v>
      </c>
      <c r="AV507" s="41">
        <f t="shared" si="199"/>
        <v>11.320665782164065</v>
      </c>
      <c r="AW507" s="41">
        <f t="shared" si="200"/>
        <v>83169.016890946979</v>
      </c>
      <c r="AX507" s="41">
        <f t="shared" si="201"/>
        <v>11.324809410320523</v>
      </c>
      <c r="AY507" s="41">
        <f t="shared" si="202"/>
        <v>11.401678074795008</v>
      </c>
      <c r="AZ507" s="41">
        <f t="shared" si="203"/>
        <v>11.319507248981285</v>
      </c>
    </row>
    <row r="508" spans="2:52" x14ac:dyDescent="0.25">
      <c r="B508" s="41" t="str">
        <f t="shared" si="204"/>
        <v>CT</v>
      </c>
      <c r="C508" s="46">
        <v>44716</v>
      </c>
      <c r="D508" s="45">
        <v>678.2939757810725</v>
      </c>
      <c r="E508" s="45">
        <v>119.11811122070691</v>
      </c>
      <c r="F508" s="45">
        <v>59.446882491627733</v>
      </c>
      <c r="G508" s="48">
        <v>342.61002209326517</v>
      </c>
      <c r="H508" s="44">
        <v>86393.005676128203</v>
      </c>
      <c r="I508" s="62">
        <f t="shared" si="184"/>
        <v>1199.4689915866722</v>
      </c>
      <c r="J508" s="41">
        <f t="shared" si="185"/>
        <v>2022</v>
      </c>
      <c r="K508" s="41">
        <f t="shared" si="186"/>
        <v>23</v>
      </c>
      <c r="L508" s="41">
        <f t="shared" si="187"/>
        <v>529</v>
      </c>
      <c r="M508" s="41">
        <f t="shared" si="188"/>
        <v>6.2709884318582994</v>
      </c>
      <c r="N508" s="41">
        <f t="shared" si="189"/>
        <v>1</v>
      </c>
      <c r="O508" s="41">
        <f t="shared" si="190"/>
        <v>6</v>
      </c>
      <c r="P508" s="41">
        <f t="shared" si="191"/>
        <v>0</v>
      </c>
      <c r="Q508" s="41">
        <f t="shared" si="191"/>
        <v>0</v>
      </c>
      <c r="R508" s="41">
        <f t="shared" si="191"/>
        <v>0</v>
      </c>
      <c r="S508" s="41">
        <f t="shared" si="179"/>
        <v>0</v>
      </c>
      <c r="T508" s="41">
        <f t="shared" si="179"/>
        <v>0</v>
      </c>
      <c r="U508" s="41">
        <f t="shared" si="179"/>
        <v>1</v>
      </c>
      <c r="V508" s="41">
        <f t="shared" si="179"/>
        <v>0</v>
      </c>
      <c r="W508" s="41">
        <f t="shared" si="180"/>
        <v>0</v>
      </c>
      <c r="X508" s="41">
        <f t="shared" si="180"/>
        <v>0</v>
      </c>
      <c r="Y508" s="41">
        <f t="shared" si="180"/>
        <v>0</v>
      </c>
      <c r="Z508" s="41">
        <f t="shared" si="180"/>
        <v>0</v>
      </c>
      <c r="AA508" s="41">
        <f t="shared" si="181"/>
        <v>0</v>
      </c>
      <c r="AB508" s="41">
        <f t="shared" si="192"/>
        <v>0</v>
      </c>
      <c r="AC508" s="41">
        <f t="shared" si="192"/>
        <v>0</v>
      </c>
      <c r="AD508" s="41">
        <f t="shared" si="192"/>
        <v>0</v>
      </c>
      <c r="AE508" s="41">
        <f t="shared" si="182"/>
        <v>0</v>
      </c>
      <c r="AF508" s="41">
        <f t="shared" si="182"/>
        <v>0</v>
      </c>
      <c r="AG508" s="48">
        <v>678.2939757810725</v>
      </c>
      <c r="AH508" s="48">
        <v>119.11811122070691</v>
      </c>
      <c r="AI508" s="48">
        <v>59.446882491627733</v>
      </c>
      <c r="AJ508" s="48">
        <v>342.61002209326517</v>
      </c>
      <c r="AK508" s="41">
        <f t="shared" si="193"/>
        <v>11.366661998692701</v>
      </c>
      <c r="AL508" s="41">
        <f>LN(D508+'Models training data'!$Y$4)</f>
        <v>6.8767812037518059</v>
      </c>
      <c r="AM508" s="41">
        <f>LN(E508+'Models training data'!$Y$5)</f>
        <v>5.2156430999914294</v>
      </c>
      <c r="AN508" s="41">
        <f>LN(F508+'Models training data'!$Y$6)</f>
        <v>4.6522957881161782</v>
      </c>
      <c r="AO508" s="41">
        <f>LN(G508+'Models training data'!$Y$7)</f>
        <v>5.9718062214496115</v>
      </c>
      <c r="AP508" s="41">
        <f t="shared" si="183"/>
        <v>0</v>
      </c>
      <c r="AQ508" s="41">
        <f t="shared" si="194"/>
        <v>0</v>
      </c>
      <c r="AR508" s="41">
        <f t="shared" si="195"/>
        <v>99605.365540109051</v>
      </c>
      <c r="AS508" s="41">
        <f t="shared" si="196"/>
        <v>90230.271531487728</v>
      </c>
      <c r="AT508" s="41">
        <f t="shared" si="197"/>
        <v>11.399172790172576</v>
      </c>
      <c r="AU508" s="41">
        <f t="shared" si="198"/>
        <v>97228.622734227494</v>
      </c>
      <c r="AV508" s="41">
        <f t="shared" si="199"/>
        <v>11.466243272764588</v>
      </c>
      <c r="AW508" s="41">
        <f t="shared" si="200"/>
        <v>97018.297673051944</v>
      </c>
      <c r="AX508" s="41">
        <f t="shared" si="201"/>
        <v>11.46292760002428</v>
      </c>
      <c r="AY508" s="41">
        <f t="shared" si="202"/>
        <v>11.405909425975356</v>
      </c>
      <c r="AZ508" s="41">
        <f t="shared" si="203"/>
        <v>11.330076328179237</v>
      </c>
    </row>
    <row r="509" spans="2:52" x14ac:dyDescent="0.25">
      <c r="B509" s="41" t="str">
        <f t="shared" si="204"/>
        <v>CT</v>
      </c>
      <c r="C509" s="46">
        <v>44723</v>
      </c>
      <c r="D509" s="45">
        <v>657.38201584125534</v>
      </c>
      <c r="E509" s="45">
        <v>119.66645735340025</v>
      </c>
      <c r="F509" s="45">
        <v>60.041349817904887</v>
      </c>
      <c r="G509" s="48">
        <v>376.87102430145814</v>
      </c>
      <c r="H509" s="44">
        <v>86973.218211891086</v>
      </c>
      <c r="I509" s="62">
        <f t="shared" si="184"/>
        <v>1213.9608473140186</v>
      </c>
      <c r="J509" s="41">
        <f t="shared" si="185"/>
        <v>2022</v>
      </c>
      <c r="K509" s="41">
        <f t="shared" si="186"/>
        <v>24</v>
      </c>
      <c r="L509" s="41">
        <f t="shared" si="187"/>
        <v>576</v>
      </c>
      <c r="M509" s="41">
        <f t="shared" si="188"/>
        <v>6.3561076606958915</v>
      </c>
      <c r="N509" s="41">
        <f t="shared" si="189"/>
        <v>1</v>
      </c>
      <c r="O509" s="41">
        <f t="shared" si="190"/>
        <v>6</v>
      </c>
      <c r="P509" s="41">
        <f t="shared" si="191"/>
        <v>0</v>
      </c>
      <c r="Q509" s="41">
        <f t="shared" si="191"/>
        <v>0</v>
      </c>
      <c r="R509" s="41">
        <f t="shared" si="191"/>
        <v>0</v>
      </c>
      <c r="S509" s="41">
        <f t="shared" si="179"/>
        <v>0</v>
      </c>
      <c r="T509" s="41">
        <f t="shared" si="179"/>
        <v>0</v>
      </c>
      <c r="U509" s="41">
        <f t="shared" si="179"/>
        <v>1</v>
      </c>
      <c r="V509" s="41">
        <f t="shared" si="179"/>
        <v>0</v>
      </c>
      <c r="W509" s="41">
        <f t="shared" si="180"/>
        <v>0</v>
      </c>
      <c r="X509" s="41">
        <f t="shared" si="180"/>
        <v>0</v>
      </c>
      <c r="Y509" s="41">
        <f t="shared" si="180"/>
        <v>0</v>
      </c>
      <c r="Z509" s="41">
        <f t="shared" si="180"/>
        <v>0</v>
      </c>
      <c r="AA509" s="41">
        <f t="shared" si="181"/>
        <v>0</v>
      </c>
      <c r="AB509" s="41">
        <f t="shared" si="192"/>
        <v>0</v>
      </c>
      <c r="AC509" s="41">
        <f t="shared" si="192"/>
        <v>0</v>
      </c>
      <c r="AD509" s="41">
        <f t="shared" si="192"/>
        <v>0</v>
      </c>
      <c r="AE509" s="41">
        <f t="shared" si="182"/>
        <v>0</v>
      </c>
      <c r="AF509" s="41">
        <f t="shared" si="182"/>
        <v>0</v>
      </c>
      <c r="AG509" s="48">
        <v>657.38201584125534</v>
      </c>
      <c r="AH509" s="48">
        <v>119.66645735340025</v>
      </c>
      <c r="AI509" s="48">
        <v>60.041349817904887</v>
      </c>
      <c r="AJ509" s="48">
        <v>376.87102430145814</v>
      </c>
      <c r="AK509" s="41">
        <f t="shared" si="193"/>
        <v>11.373355513600364</v>
      </c>
      <c r="AL509" s="41">
        <f>LN(D509+'Models training data'!$Y$4)</f>
        <v>6.8549753505151498</v>
      </c>
      <c r="AM509" s="41">
        <f>LN(E509+'Models training data'!$Y$5)</f>
        <v>5.2186167092200675</v>
      </c>
      <c r="AN509" s="41">
        <f>LN(F509+'Models training data'!$Y$6)</f>
        <v>4.6579507938932228</v>
      </c>
      <c r="AO509" s="41">
        <f>LN(G509+'Models training data'!$Y$7)</f>
        <v>6.0555524774807026</v>
      </c>
      <c r="AP509" s="41">
        <f t="shared" si="183"/>
        <v>0</v>
      </c>
      <c r="AQ509" s="41">
        <f t="shared" si="194"/>
        <v>0</v>
      </c>
      <c r="AR509" s="41">
        <f t="shared" si="195"/>
        <v>99580.975227025308</v>
      </c>
      <c r="AS509" s="41">
        <f t="shared" si="196"/>
        <v>90206.174141446027</v>
      </c>
      <c r="AT509" s="41">
        <f t="shared" si="197"/>
        <v>11.398915172907797</v>
      </c>
      <c r="AU509" s="41">
        <f t="shared" si="198"/>
        <v>97157.444494188472</v>
      </c>
      <c r="AV509" s="41">
        <f t="shared" si="199"/>
        <v>11.465306511262835</v>
      </c>
      <c r="AW509" s="41">
        <f t="shared" si="200"/>
        <v>96956.717905238416</v>
      </c>
      <c r="AX509" s="41">
        <f t="shared" si="201"/>
        <v>11.462218739864117</v>
      </c>
      <c r="AY509" s="41">
        <f t="shared" si="202"/>
        <v>11.410959895317184</v>
      </c>
      <c r="AZ509" s="41">
        <f t="shared" si="203"/>
        <v>11.341040186415256</v>
      </c>
    </row>
    <row r="510" spans="2:52" x14ac:dyDescent="0.25">
      <c r="B510" s="41" t="str">
        <f t="shared" si="204"/>
        <v>CT</v>
      </c>
      <c r="C510" s="46">
        <v>44730</v>
      </c>
      <c r="D510" s="45">
        <v>644.56940621132844</v>
      </c>
      <c r="E510" s="45">
        <v>120.5417044371774</v>
      </c>
      <c r="F510" s="45">
        <v>60.641763166220031</v>
      </c>
      <c r="G510" s="48">
        <v>414.55812673149057</v>
      </c>
      <c r="H510" s="44">
        <v>87590.77986899027</v>
      </c>
      <c r="I510" s="62">
        <f t="shared" si="184"/>
        <v>1240.3110005462163</v>
      </c>
      <c r="J510" s="41">
        <f t="shared" si="185"/>
        <v>2022</v>
      </c>
      <c r="K510" s="41">
        <f t="shared" si="186"/>
        <v>25</v>
      </c>
      <c r="L510" s="41">
        <f t="shared" si="187"/>
        <v>625</v>
      </c>
      <c r="M510" s="41">
        <f t="shared" si="188"/>
        <v>6.4377516497364011</v>
      </c>
      <c r="N510" s="41">
        <f t="shared" si="189"/>
        <v>1</v>
      </c>
      <c r="O510" s="41">
        <f t="shared" si="190"/>
        <v>6</v>
      </c>
      <c r="P510" s="41">
        <f t="shared" si="191"/>
        <v>0</v>
      </c>
      <c r="Q510" s="41">
        <f t="shared" si="191"/>
        <v>0</v>
      </c>
      <c r="R510" s="41">
        <f t="shared" si="191"/>
        <v>0</v>
      </c>
      <c r="S510" s="41">
        <f t="shared" si="179"/>
        <v>0</v>
      </c>
      <c r="T510" s="41">
        <f t="shared" si="179"/>
        <v>0</v>
      </c>
      <c r="U510" s="41">
        <f t="shared" si="179"/>
        <v>1</v>
      </c>
      <c r="V510" s="41">
        <f t="shared" si="179"/>
        <v>0</v>
      </c>
      <c r="W510" s="41">
        <f t="shared" si="180"/>
        <v>0</v>
      </c>
      <c r="X510" s="41">
        <f t="shared" si="180"/>
        <v>0</v>
      </c>
      <c r="Y510" s="41">
        <f t="shared" si="180"/>
        <v>0</v>
      </c>
      <c r="Z510" s="41">
        <f t="shared" si="180"/>
        <v>0</v>
      </c>
      <c r="AA510" s="41">
        <f t="shared" si="181"/>
        <v>0</v>
      </c>
      <c r="AB510" s="41">
        <f t="shared" si="192"/>
        <v>0</v>
      </c>
      <c r="AC510" s="41">
        <f t="shared" si="192"/>
        <v>0</v>
      </c>
      <c r="AD510" s="41">
        <f t="shared" si="192"/>
        <v>0</v>
      </c>
      <c r="AE510" s="41">
        <f t="shared" si="182"/>
        <v>0</v>
      </c>
      <c r="AF510" s="41">
        <f t="shared" si="182"/>
        <v>0</v>
      </c>
      <c r="AG510" s="48">
        <v>644.56940621132844</v>
      </c>
      <c r="AH510" s="48">
        <v>120.5417044371774</v>
      </c>
      <c r="AI510" s="48">
        <v>60.641763166220031</v>
      </c>
      <c r="AJ510" s="48">
        <v>414.55812673149057</v>
      </c>
      <c r="AK510" s="41">
        <f t="shared" si="193"/>
        <v>11.380431018747938</v>
      </c>
      <c r="AL510" s="41">
        <f>LN(D510+'Models training data'!$Y$4)</f>
        <v>6.841376278281178</v>
      </c>
      <c r="AM510" s="41">
        <f>LN(E510+'Models training data'!$Y$5)</f>
        <v>5.2233448144408152</v>
      </c>
      <c r="AN510" s="41">
        <f>LN(F510+'Models training data'!$Y$6)</f>
        <v>4.6636300857288857</v>
      </c>
      <c r="AO510" s="41">
        <f>LN(G510+'Models training data'!$Y$7)</f>
        <v>6.1402326820186541</v>
      </c>
      <c r="AP510" s="41">
        <f t="shared" si="183"/>
        <v>0</v>
      </c>
      <c r="AQ510" s="41">
        <f t="shared" si="194"/>
        <v>0</v>
      </c>
      <c r="AR510" s="41">
        <f t="shared" si="195"/>
        <v>99556.584913941566</v>
      </c>
      <c r="AS510" s="41">
        <f t="shared" si="196"/>
        <v>90182.076751404325</v>
      </c>
      <c r="AT510" s="41">
        <f t="shared" si="197"/>
        <v>11.398657555643016</v>
      </c>
      <c r="AU510" s="41">
        <f t="shared" si="198"/>
        <v>97087.444952825274</v>
      </c>
      <c r="AV510" s="41">
        <f t="shared" si="199"/>
        <v>11.464386694962771</v>
      </c>
      <c r="AW510" s="41">
        <f t="shared" si="200"/>
        <v>96897.652310341204</v>
      </c>
      <c r="AX510" s="41">
        <f t="shared" si="201"/>
        <v>11.461538820979303</v>
      </c>
      <c r="AY510" s="41">
        <f t="shared" si="202"/>
        <v>11.416768061129538</v>
      </c>
      <c r="AZ510" s="41">
        <f t="shared" si="203"/>
        <v>11.352283920236721</v>
      </c>
    </row>
    <row r="511" spans="2:52" x14ac:dyDescent="0.25">
      <c r="B511" s="41" t="str">
        <f t="shared" si="204"/>
        <v>CT</v>
      </c>
      <c r="C511" s="46">
        <v>44737</v>
      </c>
      <c r="D511" s="45">
        <v>637.44459942160415</v>
      </c>
      <c r="E511" s="45">
        <v>121.58641273667075</v>
      </c>
      <c r="F511" s="45">
        <v>61.248180782895844</v>
      </c>
      <c r="G511" s="48">
        <v>456.01393940462833</v>
      </c>
      <c r="H511" s="44">
        <v>88233.280417032947</v>
      </c>
      <c r="I511" s="62">
        <f t="shared" si="184"/>
        <v>1276.2931323457992</v>
      </c>
      <c r="J511" s="41">
        <f t="shared" si="185"/>
        <v>2022</v>
      </c>
      <c r="K511" s="41">
        <f t="shared" si="186"/>
        <v>26</v>
      </c>
      <c r="L511" s="41">
        <f t="shared" si="187"/>
        <v>676</v>
      </c>
      <c r="M511" s="41">
        <f t="shared" si="188"/>
        <v>6.5161930760429643</v>
      </c>
      <c r="N511" s="41">
        <f t="shared" si="189"/>
        <v>1</v>
      </c>
      <c r="O511" s="41">
        <f t="shared" si="190"/>
        <v>6</v>
      </c>
      <c r="P511" s="41">
        <f t="shared" si="191"/>
        <v>0</v>
      </c>
      <c r="Q511" s="41">
        <f t="shared" si="191"/>
        <v>0</v>
      </c>
      <c r="R511" s="41">
        <f t="shared" si="191"/>
        <v>0</v>
      </c>
      <c r="S511" s="41">
        <f t="shared" si="179"/>
        <v>0</v>
      </c>
      <c r="T511" s="41">
        <f t="shared" si="179"/>
        <v>0</v>
      </c>
      <c r="U511" s="41">
        <f t="shared" si="179"/>
        <v>1</v>
      </c>
      <c r="V511" s="41">
        <f t="shared" si="179"/>
        <v>0</v>
      </c>
      <c r="W511" s="41">
        <f t="shared" si="180"/>
        <v>0</v>
      </c>
      <c r="X511" s="41">
        <f t="shared" si="180"/>
        <v>0</v>
      </c>
      <c r="Y511" s="41">
        <f t="shared" si="180"/>
        <v>0</v>
      </c>
      <c r="Z511" s="41">
        <f t="shared" si="180"/>
        <v>0</v>
      </c>
      <c r="AA511" s="41">
        <f t="shared" si="181"/>
        <v>0</v>
      </c>
      <c r="AB511" s="41">
        <f t="shared" si="192"/>
        <v>0</v>
      </c>
      <c r="AC511" s="41">
        <f t="shared" si="192"/>
        <v>0</v>
      </c>
      <c r="AD511" s="41">
        <f t="shared" si="192"/>
        <v>0</v>
      </c>
      <c r="AE511" s="41">
        <f t="shared" si="182"/>
        <v>0</v>
      </c>
      <c r="AF511" s="41">
        <f t="shared" si="182"/>
        <v>0</v>
      </c>
      <c r="AG511" s="48">
        <v>637.44459942160415</v>
      </c>
      <c r="AH511" s="48">
        <v>121.58641273667075</v>
      </c>
      <c r="AI511" s="48">
        <v>61.248180782895844</v>
      </c>
      <c r="AJ511" s="48">
        <v>456.01393940462833</v>
      </c>
      <c r="AK511" s="41">
        <f t="shared" si="193"/>
        <v>11.387739499815504</v>
      </c>
      <c r="AL511" s="41">
        <f>LN(D511+'Models training data'!$Y$4)</f>
        <v>6.8337333513284761</v>
      </c>
      <c r="AM511" s="41">
        <f>LN(E511+'Models training data'!$Y$5)</f>
        <v>5.2289592420563658</v>
      </c>
      <c r="AN511" s="41">
        <f>LN(F511+'Models training data'!$Y$6)</f>
        <v>4.6693336179901364</v>
      </c>
      <c r="AO511" s="41">
        <f>LN(G511+'Models training data'!$Y$7)</f>
        <v>6.2257802034313263</v>
      </c>
      <c r="AP511" s="41">
        <f t="shared" si="183"/>
        <v>0</v>
      </c>
      <c r="AQ511" s="41">
        <f t="shared" si="194"/>
        <v>0</v>
      </c>
      <c r="AR511" s="41">
        <f t="shared" si="195"/>
        <v>99532.194600857823</v>
      </c>
      <c r="AS511" s="41">
        <f t="shared" si="196"/>
        <v>90157.979361362624</v>
      </c>
      <c r="AT511" s="41">
        <f t="shared" si="197"/>
        <v>11.398399938378237</v>
      </c>
      <c r="AU511" s="41">
        <f t="shared" si="198"/>
        <v>97018.624110137898</v>
      </c>
      <c r="AV511" s="41">
        <f t="shared" si="199"/>
        <v>11.463483823864399</v>
      </c>
      <c r="AW511" s="41">
        <f t="shared" si="200"/>
        <v>96840.903619300589</v>
      </c>
      <c r="AX511" s="41">
        <f t="shared" si="201"/>
        <v>11.460885572556187</v>
      </c>
      <c r="AY511" s="41">
        <f t="shared" si="202"/>
        <v>11.423318511853301</v>
      </c>
      <c r="AZ511" s="41">
        <f t="shared" si="203"/>
        <v>11.363737810637145</v>
      </c>
    </row>
    <row r="512" spans="2:52" x14ac:dyDescent="0.25">
      <c r="B512" s="41" t="str">
        <f t="shared" si="204"/>
        <v>CT</v>
      </c>
      <c r="C512" s="46">
        <v>44744</v>
      </c>
      <c r="D512" s="45">
        <v>634.31969481953377</v>
      </c>
      <c r="E512" s="45">
        <v>122.72192249159825</v>
      </c>
      <c r="F512" s="45">
        <v>61.860662589226173</v>
      </c>
      <c r="G512" s="48">
        <v>501.61533334509005</v>
      </c>
      <c r="H512" s="44">
        <v>90227.057617444574</v>
      </c>
      <c r="I512" s="62">
        <f t="shared" si="184"/>
        <v>1320.5176132454483</v>
      </c>
      <c r="J512" s="41">
        <f t="shared" si="185"/>
        <v>2022</v>
      </c>
      <c r="K512" s="41">
        <f t="shared" si="186"/>
        <v>27</v>
      </c>
      <c r="L512" s="41">
        <f t="shared" si="187"/>
        <v>729</v>
      </c>
      <c r="M512" s="41">
        <f t="shared" si="188"/>
        <v>6.5916737320086582</v>
      </c>
      <c r="N512" s="41">
        <f t="shared" si="189"/>
        <v>1</v>
      </c>
      <c r="O512" s="41">
        <f t="shared" si="190"/>
        <v>7</v>
      </c>
      <c r="P512" s="41">
        <f t="shared" si="191"/>
        <v>0</v>
      </c>
      <c r="Q512" s="41">
        <f t="shared" si="191"/>
        <v>0</v>
      </c>
      <c r="R512" s="41">
        <f t="shared" si="191"/>
        <v>0</v>
      </c>
      <c r="S512" s="41">
        <f t="shared" si="179"/>
        <v>0</v>
      </c>
      <c r="T512" s="41">
        <f t="shared" si="179"/>
        <v>0</v>
      </c>
      <c r="U512" s="41">
        <f t="shared" si="179"/>
        <v>0</v>
      </c>
      <c r="V512" s="41">
        <f t="shared" si="179"/>
        <v>1</v>
      </c>
      <c r="W512" s="41">
        <f t="shared" si="180"/>
        <v>0</v>
      </c>
      <c r="X512" s="41">
        <f t="shared" si="180"/>
        <v>0</v>
      </c>
      <c r="Y512" s="41">
        <f t="shared" si="180"/>
        <v>0</v>
      </c>
      <c r="Z512" s="41">
        <f t="shared" si="180"/>
        <v>0</v>
      </c>
      <c r="AA512" s="41">
        <f t="shared" si="181"/>
        <v>0</v>
      </c>
      <c r="AB512" s="41">
        <f t="shared" si="192"/>
        <v>0</v>
      </c>
      <c r="AC512" s="41">
        <f t="shared" si="192"/>
        <v>0</v>
      </c>
      <c r="AD512" s="41">
        <f t="shared" si="192"/>
        <v>0</v>
      </c>
      <c r="AE512" s="41">
        <f t="shared" si="182"/>
        <v>0</v>
      </c>
      <c r="AF512" s="41">
        <f t="shared" si="182"/>
        <v>0</v>
      </c>
      <c r="AG512" s="48">
        <v>634.31969481953377</v>
      </c>
      <c r="AH512" s="48">
        <v>122.72192249159825</v>
      </c>
      <c r="AI512" s="48">
        <v>61.860662589226173</v>
      </c>
      <c r="AJ512" s="48">
        <v>501.61533334509005</v>
      </c>
      <c r="AK512" s="41">
        <f t="shared" si="193"/>
        <v>11.410084634653495</v>
      </c>
      <c r="AL512" s="41">
        <f>LN(D512+'Models training data'!$Y$4)</f>
        <v>6.8303626846812433</v>
      </c>
      <c r="AM512" s="41">
        <f>LN(E512+'Models training data'!$Y$5)</f>
        <v>5.2350261115746646</v>
      </c>
      <c r="AN512" s="41">
        <f>LN(F512+'Models training data'!$Y$6)</f>
        <v>4.6750613542521169</v>
      </c>
      <c r="AO512" s="41">
        <f>LN(G512+'Models training data'!$Y$7)</f>
        <v>6.3121317665756269</v>
      </c>
      <c r="AP512" s="41">
        <f t="shared" si="183"/>
        <v>1</v>
      </c>
      <c r="AQ512" s="41">
        <f t="shared" si="194"/>
        <v>0</v>
      </c>
      <c r="AR512" s="41">
        <f t="shared" si="195"/>
        <v>109563.41133302249</v>
      </c>
      <c r="AS512" s="41">
        <f t="shared" si="196"/>
        <v>101220.2817322264</v>
      </c>
      <c r="AT512" s="41">
        <f t="shared" si="197"/>
        <v>11.5010263863854</v>
      </c>
      <c r="AU512" s="41">
        <f t="shared" si="198"/>
        <v>96950.981966126346</v>
      </c>
      <c r="AV512" s="41">
        <f t="shared" si="199"/>
        <v>11.462597897967717</v>
      </c>
      <c r="AW512" s="41">
        <f t="shared" si="200"/>
        <v>96786.296906666365</v>
      </c>
      <c r="AX512" s="41">
        <f t="shared" si="201"/>
        <v>11.460256980984015</v>
      </c>
      <c r="AY512" s="41">
        <f t="shared" si="202"/>
        <v>11.293841733941427</v>
      </c>
      <c r="AZ512" s="41">
        <f t="shared" si="203"/>
        <v>11.384379206499844</v>
      </c>
    </row>
    <row r="513" spans="2:52" x14ac:dyDescent="0.25">
      <c r="B513" s="41" t="str">
        <f t="shared" si="204"/>
        <v>CT</v>
      </c>
      <c r="C513" s="46">
        <v>44751</v>
      </c>
      <c r="D513" s="45">
        <v>634.01334635032867</v>
      </c>
      <c r="E513" s="45">
        <v>123.90896453029461</v>
      </c>
      <c r="F513" s="45">
        <v>62.479269214968561</v>
      </c>
      <c r="G513" s="48">
        <v>551.77686667959904</v>
      </c>
      <c r="H513" s="44">
        <v>90897.832812316774</v>
      </c>
      <c r="I513" s="62">
        <f t="shared" si="184"/>
        <v>1372.1784467751909</v>
      </c>
      <c r="J513" s="41">
        <f t="shared" si="185"/>
        <v>2022</v>
      </c>
      <c r="K513" s="41">
        <f t="shared" si="186"/>
        <v>28</v>
      </c>
      <c r="L513" s="41">
        <f t="shared" si="187"/>
        <v>784</v>
      </c>
      <c r="M513" s="41">
        <f t="shared" si="188"/>
        <v>6.6644090203504076</v>
      </c>
      <c r="N513" s="41">
        <f t="shared" si="189"/>
        <v>1</v>
      </c>
      <c r="O513" s="41">
        <f t="shared" si="190"/>
        <v>7</v>
      </c>
      <c r="P513" s="41">
        <f t="shared" si="191"/>
        <v>0</v>
      </c>
      <c r="Q513" s="41">
        <f t="shared" si="191"/>
        <v>0</v>
      </c>
      <c r="R513" s="41">
        <f t="shared" si="191"/>
        <v>0</v>
      </c>
      <c r="S513" s="41">
        <f t="shared" si="179"/>
        <v>0</v>
      </c>
      <c r="T513" s="41">
        <f t="shared" si="179"/>
        <v>0</v>
      </c>
      <c r="U513" s="41">
        <f t="shared" si="179"/>
        <v>0</v>
      </c>
      <c r="V513" s="41">
        <f t="shared" si="179"/>
        <v>1</v>
      </c>
      <c r="W513" s="41">
        <f t="shared" si="180"/>
        <v>0</v>
      </c>
      <c r="X513" s="41">
        <f t="shared" si="180"/>
        <v>0</v>
      </c>
      <c r="Y513" s="41">
        <f t="shared" si="180"/>
        <v>0</v>
      </c>
      <c r="Z513" s="41">
        <f t="shared" si="180"/>
        <v>0</v>
      </c>
      <c r="AA513" s="41">
        <f t="shared" si="181"/>
        <v>0</v>
      </c>
      <c r="AB513" s="41">
        <f t="shared" si="192"/>
        <v>0</v>
      </c>
      <c r="AC513" s="41">
        <f t="shared" si="192"/>
        <v>0</v>
      </c>
      <c r="AD513" s="41">
        <f t="shared" si="192"/>
        <v>0</v>
      </c>
      <c r="AE513" s="41">
        <f t="shared" si="182"/>
        <v>0</v>
      </c>
      <c r="AF513" s="41">
        <f t="shared" si="182"/>
        <v>0</v>
      </c>
      <c r="AG513" s="48">
        <v>634.01334635032867</v>
      </c>
      <c r="AH513" s="48">
        <v>123.90896453029461</v>
      </c>
      <c r="AI513" s="48">
        <v>62.479269214968561</v>
      </c>
      <c r="AJ513" s="48">
        <v>551.77686667959904</v>
      </c>
      <c r="AK513" s="41">
        <f t="shared" si="193"/>
        <v>11.417491438432698</v>
      </c>
      <c r="AL513" s="41">
        <f>LN(D513+'Models training data'!$Y$4)</f>
        <v>6.8300316307292714</v>
      </c>
      <c r="AM513" s="41">
        <f>LN(E513+'Models training data'!$Y$5)</f>
        <v>5.2413292047704063</v>
      </c>
      <c r="AN513" s="41">
        <f>LN(F513+'Models training data'!$Y$6)</f>
        <v>4.6808132579989561</v>
      </c>
      <c r="AO513" s="41">
        <f>LN(G513+'Models training data'!$Y$7)</f>
        <v>6.399227513603118</v>
      </c>
      <c r="AP513" s="41">
        <f t="shared" si="183"/>
        <v>1</v>
      </c>
      <c r="AQ513" s="41">
        <f t="shared" si="194"/>
        <v>0</v>
      </c>
      <c r="AR513" s="41">
        <f t="shared" si="195"/>
        <v>109539.02101993875</v>
      </c>
      <c r="AS513" s="41">
        <f t="shared" si="196"/>
        <v>101196.1843421847</v>
      </c>
      <c r="AT513" s="41">
        <f t="shared" si="197"/>
        <v>11.50076876912062</v>
      </c>
      <c r="AU513" s="41">
        <f t="shared" si="198"/>
        <v>96884.518520790603</v>
      </c>
      <c r="AV513" s="41">
        <f t="shared" si="199"/>
        <v>11.461728917272726</v>
      </c>
      <c r="AW513" s="41">
        <f t="shared" si="200"/>
        <v>96733.676338680714</v>
      </c>
      <c r="AX513" s="41">
        <f t="shared" si="201"/>
        <v>11.459651252421299</v>
      </c>
      <c r="AY513" s="41">
        <f t="shared" si="202"/>
        <v>11.301943053215405</v>
      </c>
      <c r="AZ513" s="41">
        <f t="shared" si="203"/>
        <v>11.39613516398725</v>
      </c>
    </row>
    <row r="514" spans="2:52" x14ac:dyDescent="0.25">
      <c r="B514" s="41" t="str">
        <f t="shared" si="204"/>
        <v>CT</v>
      </c>
      <c r="C514" s="46">
        <v>44758</v>
      </c>
      <c r="D514" s="45">
        <v>635.69879802165156</v>
      </c>
      <c r="E514" s="45">
        <v>125.12796558248775</v>
      </c>
      <c r="F514" s="45">
        <v>63.104061907103258</v>
      </c>
      <c r="G514" s="48">
        <v>606.95455334755889</v>
      </c>
      <c r="H514" s="44">
        <v>91576.431198800943</v>
      </c>
      <c r="I514" s="62">
        <f t="shared" si="184"/>
        <v>1430.8853788588015</v>
      </c>
      <c r="J514" s="41">
        <f t="shared" si="185"/>
        <v>2022</v>
      </c>
      <c r="K514" s="41">
        <f t="shared" si="186"/>
        <v>29</v>
      </c>
      <c r="L514" s="41">
        <f t="shared" si="187"/>
        <v>841</v>
      </c>
      <c r="M514" s="41">
        <f t="shared" si="188"/>
        <v>6.7345916599729483</v>
      </c>
      <c r="N514" s="41">
        <f t="shared" si="189"/>
        <v>1</v>
      </c>
      <c r="O514" s="41">
        <f t="shared" si="190"/>
        <v>7</v>
      </c>
      <c r="P514" s="41">
        <f t="shared" si="191"/>
        <v>0</v>
      </c>
      <c r="Q514" s="41">
        <f t="shared" si="191"/>
        <v>0</v>
      </c>
      <c r="R514" s="41">
        <f t="shared" si="191"/>
        <v>0</v>
      </c>
      <c r="S514" s="41">
        <f t="shared" si="179"/>
        <v>0</v>
      </c>
      <c r="T514" s="41">
        <f t="shared" si="179"/>
        <v>0</v>
      </c>
      <c r="U514" s="41">
        <f t="shared" si="179"/>
        <v>0</v>
      </c>
      <c r="V514" s="41">
        <f t="shared" si="179"/>
        <v>1</v>
      </c>
      <c r="W514" s="41">
        <f t="shared" si="180"/>
        <v>0</v>
      </c>
      <c r="X514" s="41">
        <f t="shared" si="180"/>
        <v>0</v>
      </c>
      <c r="Y514" s="41">
        <f t="shared" si="180"/>
        <v>0</v>
      </c>
      <c r="Z514" s="41">
        <f t="shared" si="180"/>
        <v>0</v>
      </c>
      <c r="AA514" s="41">
        <f t="shared" si="181"/>
        <v>0</v>
      </c>
      <c r="AB514" s="41">
        <f t="shared" si="192"/>
        <v>0</v>
      </c>
      <c r="AC514" s="41">
        <f t="shared" si="192"/>
        <v>0</v>
      </c>
      <c r="AD514" s="41">
        <f t="shared" si="192"/>
        <v>0</v>
      </c>
      <c r="AE514" s="41">
        <f t="shared" si="182"/>
        <v>0</v>
      </c>
      <c r="AF514" s="41">
        <f t="shared" si="182"/>
        <v>0</v>
      </c>
      <c r="AG514" s="48">
        <v>635.69879802165156</v>
      </c>
      <c r="AH514" s="48">
        <v>125.12796558248775</v>
      </c>
      <c r="AI514" s="48">
        <v>63.104061907103258</v>
      </c>
      <c r="AJ514" s="48">
        <v>606.95455334755889</v>
      </c>
      <c r="AK514" s="41">
        <f t="shared" si="193"/>
        <v>11.424929216231423</v>
      </c>
      <c r="AL514" s="41">
        <f>LN(D514+'Models training data'!$Y$4)</f>
        <v>6.8318516499878799</v>
      </c>
      <c r="AM514" s="41">
        <f>LN(E514+'Models training data'!$Y$5)</f>
        <v>5.2477609132667276</v>
      </c>
      <c r="AN514" s="41">
        <f>LN(F514+'Models training data'!$Y$6)</f>
        <v>4.686589291705368</v>
      </c>
      <c r="AO514" s="41">
        <f>LN(G514+'Models training data'!$Y$7)</f>
        <v>6.4870110172757149</v>
      </c>
      <c r="AP514" s="41">
        <f t="shared" si="183"/>
        <v>1</v>
      </c>
      <c r="AQ514" s="41">
        <f t="shared" si="194"/>
        <v>0</v>
      </c>
      <c r="AR514" s="41">
        <f t="shared" si="195"/>
        <v>109514.63070685501</v>
      </c>
      <c r="AS514" s="41">
        <f t="shared" si="196"/>
        <v>101172.086952143</v>
      </c>
      <c r="AT514" s="41">
        <f t="shared" si="197"/>
        <v>11.500511151855839</v>
      </c>
      <c r="AU514" s="41">
        <f t="shared" si="198"/>
        <v>96819.233774130684</v>
      </c>
      <c r="AV514" s="41">
        <f t="shared" si="199"/>
        <v>11.460876881779427</v>
      </c>
      <c r="AW514" s="41">
        <f t="shared" si="200"/>
        <v>96682.90249225944</v>
      </c>
      <c r="AX514" s="41">
        <f t="shared" si="201"/>
        <v>11.459066781933927</v>
      </c>
      <c r="AY514" s="41">
        <f t="shared" si="202"/>
        <v>11.310890951361051</v>
      </c>
      <c r="AZ514" s="41">
        <f t="shared" si="203"/>
        <v>11.40800645239138</v>
      </c>
    </row>
    <row r="515" spans="2:52" x14ac:dyDescent="0.25">
      <c r="B515" s="41" t="str">
        <f t="shared" si="204"/>
        <v>CT</v>
      </c>
      <c r="C515" s="46">
        <v>44765</v>
      </c>
      <c r="D515" s="45">
        <v>638.79750874734202</v>
      </c>
      <c r="E515" s="45">
        <v>126.36920094175773</v>
      </c>
      <c r="F515" s="45">
        <v>63.735102526172803</v>
      </c>
      <c r="G515" s="48">
        <v>667.65000868231493</v>
      </c>
      <c r="H515" s="44">
        <v>92260.397519447317</v>
      </c>
      <c r="I515" s="62">
        <f t="shared" si="184"/>
        <v>1496.5518208975875</v>
      </c>
      <c r="J515" s="41">
        <f t="shared" si="185"/>
        <v>2022</v>
      </c>
      <c r="K515" s="41">
        <f t="shared" si="186"/>
        <v>30</v>
      </c>
      <c r="L515" s="41">
        <f t="shared" si="187"/>
        <v>900</v>
      </c>
      <c r="M515" s="41">
        <f t="shared" si="188"/>
        <v>6.8023947633243109</v>
      </c>
      <c r="N515" s="41">
        <f t="shared" si="189"/>
        <v>1</v>
      </c>
      <c r="O515" s="41">
        <f t="shared" si="190"/>
        <v>7</v>
      </c>
      <c r="P515" s="41">
        <f t="shared" si="191"/>
        <v>0</v>
      </c>
      <c r="Q515" s="41">
        <f t="shared" si="191"/>
        <v>0</v>
      </c>
      <c r="R515" s="41">
        <f t="shared" si="191"/>
        <v>0</v>
      </c>
      <c r="S515" s="41">
        <f t="shared" si="179"/>
        <v>0</v>
      </c>
      <c r="T515" s="41">
        <f t="shared" si="179"/>
        <v>0</v>
      </c>
      <c r="U515" s="41">
        <f t="shared" si="179"/>
        <v>0</v>
      </c>
      <c r="V515" s="41">
        <f t="shared" si="179"/>
        <v>1</v>
      </c>
      <c r="W515" s="41">
        <f t="shared" si="180"/>
        <v>0</v>
      </c>
      <c r="X515" s="41">
        <f t="shared" si="180"/>
        <v>0</v>
      </c>
      <c r="Y515" s="41">
        <f t="shared" si="180"/>
        <v>0</v>
      </c>
      <c r="Z515" s="41">
        <f t="shared" si="180"/>
        <v>0</v>
      </c>
      <c r="AA515" s="41">
        <f t="shared" si="181"/>
        <v>0</v>
      </c>
      <c r="AB515" s="41">
        <f t="shared" si="192"/>
        <v>0</v>
      </c>
      <c r="AC515" s="41">
        <f t="shared" si="192"/>
        <v>0</v>
      </c>
      <c r="AD515" s="41">
        <f t="shared" si="192"/>
        <v>0</v>
      </c>
      <c r="AE515" s="41">
        <f t="shared" si="182"/>
        <v>0</v>
      </c>
      <c r="AF515" s="41">
        <f t="shared" si="182"/>
        <v>0</v>
      </c>
      <c r="AG515" s="48">
        <v>638.79750874734202</v>
      </c>
      <c r="AH515" s="48">
        <v>126.36920094175773</v>
      </c>
      <c r="AI515" s="48">
        <v>63.735102526172803</v>
      </c>
      <c r="AJ515" s="48">
        <v>667.65000868231493</v>
      </c>
      <c r="AK515" s="41">
        <f t="shared" si="193"/>
        <v>11.432370265789363</v>
      </c>
      <c r="AL515" s="41">
        <f>LN(D515+'Models training data'!$Y$4)</f>
        <v>6.8351891450605864</v>
      </c>
      <c r="AM515" s="41">
        <f>LN(E515+'Models training data'!$Y$5)</f>
        <v>5.254267703919977</v>
      </c>
      <c r="AN515" s="41">
        <f>LN(F515+'Models training data'!$Y$6)</f>
        <v>4.6923894167517961</v>
      </c>
      <c r="AO515" s="41">
        <f>LN(G515+'Models training data'!$Y$7)</f>
        <v>6.5754292541456714</v>
      </c>
      <c r="AP515" s="41">
        <f t="shared" si="183"/>
        <v>1</v>
      </c>
      <c r="AQ515" s="41">
        <f t="shared" si="194"/>
        <v>0</v>
      </c>
      <c r="AR515" s="41">
        <f t="shared" si="195"/>
        <v>109490.24039377127</v>
      </c>
      <c r="AS515" s="41">
        <f t="shared" si="196"/>
        <v>101147.9895621013</v>
      </c>
      <c r="AT515" s="41">
        <f t="shared" si="197"/>
        <v>11.50025353459106</v>
      </c>
      <c r="AU515" s="41">
        <f t="shared" si="198"/>
        <v>96755.127726146588</v>
      </c>
      <c r="AV515" s="41">
        <f t="shared" si="199"/>
        <v>11.460041791487818</v>
      </c>
      <c r="AW515" s="41">
        <f t="shared" si="200"/>
        <v>96633.850128669772</v>
      </c>
      <c r="AX515" s="41">
        <f t="shared" si="201"/>
        <v>11.458502127867419</v>
      </c>
      <c r="AY515" s="41">
        <f t="shared" si="202"/>
        <v>11.320752065302971</v>
      </c>
      <c r="AZ515" s="41">
        <f t="shared" si="203"/>
        <v>11.419977613950191</v>
      </c>
    </row>
    <row r="516" spans="2:52" x14ac:dyDescent="0.25">
      <c r="B516" s="41" t="str">
        <f t="shared" si="204"/>
        <v>CT</v>
      </c>
      <c r="C516" s="46">
        <v>44772</v>
      </c>
      <c r="D516" s="45">
        <v>642.90468975664714</v>
      </c>
      <c r="E516" s="45">
        <v>127.62787080289786</v>
      </c>
      <c r="F516" s="45">
        <v>64.372453551434376</v>
      </c>
      <c r="G516" s="48">
        <v>734.41500955054642</v>
      </c>
      <c r="H516" s="44">
        <v>92948.056973139159</v>
      </c>
      <c r="I516" s="62">
        <f t="shared" si="184"/>
        <v>1569.3200236615257</v>
      </c>
      <c r="J516" s="41">
        <f t="shared" si="185"/>
        <v>2022</v>
      </c>
      <c r="K516" s="41">
        <f t="shared" si="186"/>
        <v>31</v>
      </c>
      <c r="L516" s="41">
        <f t="shared" si="187"/>
        <v>961</v>
      </c>
      <c r="M516" s="41">
        <f t="shared" si="188"/>
        <v>6.8679744089702925</v>
      </c>
      <c r="N516" s="41">
        <f t="shared" si="189"/>
        <v>1</v>
      </c>
      <c r="O516" s="41">
        <f t="shared" si="190"/>
        <v>7</v>
      </c>
      <c r="P516" s="41">
        <f t="shared" si="191"/>
        <v>0</v>
      </c>
      <c r="Q516" s="41">
        <f t="shared" si="191"/>
        <v>0</v>
      </c>
      <c r="R516" s="41">
        <f t="shared" si="191"/>
        <v>0</v>
      </c>
      <c r="S516" s="41">
        <f t="shared" si="179"/>
        <v>0</v>
      </c>
      <c r="T516" s="41">
        <f t="shared" si="179"/>
        <v>0</v>
      </c>
      <c r="U516" s="41">
        <f t="shared" si="179"/>
        <v>0</v>
      </c>
      <c r="V516" s="41">
        <f t="shared" si="179"/>
        <v>1</v>
      </c>
      <c r="W516" s="41">
        <f t="shared" si="180"/>
        <v>0</v>
      </c>
      <c r="X516" s="41">
        <f t="shared" si="180"/>
        <v>0</v>
      </c>
      <c r="Y516" s="41">
        <f t="shared" si="180"/>
        <v>0</v>
      </c>
      <c r="Z516" s="41">
        <f t="shared" si="180"/>
        <v>0</v>
      </c>
      <c r="AA516" s="41">
        <f t="shared" si="181"/>
        <v>0</v>
      </c>
      <c r="AB516" s="41">
        <f t="shared" si="192"/>
        <v>0</v>
      </c>
      <c r="AC516" s="41">
        <f t="shared" si="192"/>
        <v>0</v>
      </c>
      <c r="AD516" s="41">
        <f t="shared" si="192"/>
        <v>0</v>
      </c>
      <c r="AE516" s="41">
        <f t="shared" si="182"/>
        <v>0</v>
      </c>
      <c r="AF516" s="41">
        <f t="shared" si="182"/>
        <v>0</v>
      </c>
      <c r="AG516" s="48">
        <v>642.90468975664714</v>
      </c>
      <c r="AH516" s="48">
        <v>127.62787080289786</v>
      </c>
      <c r="AI516" s="48">
        <v>64.372453551434376</v>
      </c>
      <c r="AJ516" s="48">
        <v>734.41500955054642</v>
      </c>
      <c r="AK516" s="41">
        <f t="shared" si="193"/>
        <v>11.439796088930445</v>
      </c>
      <c r="AL516" s="41">
        <f>LN(D516+'Models training data'!$Y$4)</f>
        <v>6.8395957253411801</v>
      </c>
      <c r="AM516" s="41">
        <f>LN(E516+'Models training data'!$Y$5)</f>
        <v>5.2608229369443213</v>
      </c>
      <c r="AN516" s="41">
        <f>LN(F516+'Models training data'!$Y$6)</f>
        <v>4.698213593422615</v>
      </c>
      <c r="AO516" s="41">
        <f>LN(G516+'Models training data'!$Y$7)</f>
        <v>6.6644325445164192</v>
      </c>
      <c r="AP516" s="41">
        <f t="shared" si="183"/>
        <v>1</v>
      </c>
      <c r="AQ516" s="41">
        <f t="shared" si="194"/>
        <v>0</v>
      </c>
      <c r="AR516" s="41">
        <f t="shared" si="195"/>
        <v>109465.85008068752</v>
      </c>
      <c r="AS516" s="41">
        <f t="shared" si="196"/>
        <v>101123.8921720596</v>
      </c>
      <c r="AT516" s="41">
        <f t="shared" si="197"/>
        <v>11.499995917326279</v>
      </c>
      <c r="AU516" s="41">
        <f t="shared" si="198"/>
        <v>96692.200376838315</v>
      </c>
      <c r="AV516" s="41">
        <f t="shared" si="199"/>
        <v>11.459223646397898</v>
      </c>
      <c r="AW516" s="41">
        <f t="shared" si="200"/>
        <v>96586.406332393395</v>
      </c>
      <c r="AX516" s="41">
        <f t="shared" si="201"/>
        <v>11.45795599042291</v>
      </c>
      <c r="AY516" s="41">
        <f t="shared" si="202"/>
        <v>11.331605297615418</v>
      </c>
      <c r="AZ516" s="41">
        <f t="shared" si="203"/>
        <v>11.432036693856769</v>
      </c>
    </row>
    <row r="517" spans="2:52" x14ac:dyDescent="0.25">
      <c r="B517" s="41" t="str">
        <f t="shared" si="204"/>
        <v>CT</v>
      </c>
      <c r="C517" s="46">
        <v>44779</v>
      </c>
      <c r="D517" s="45">
        <v>647.73718079949572</v>
      </c>
      <c r="E517" s="45">
        <v>128.90163843678812</v>
      </c>
      <c r="F517" s="45">
        <v>65.016178086948713</v>
      </c>
      <c r="G517" s="48">
        <v>155.80108130198516</v>
      </c>
      <c r="H517" s="44">
        <v>84468.885228664745</v>
      </c>
      <c r="I517" s="62">
        <f t="shared" si="184"/>
        <v>997.45607862521763</v>
      </c>
      <c r="J517" s="41">
        <f t="shared" si="185"/>
        <v>2022</v>
      </c>
      <c r="K517" s="41">
        <f t="shared" si="186"/>
        <v>32</v>
      </c>
      <c r="L517" s="41">
        <f t="shared" si="187"/>
        <v>1024</v>
      </c>
      <c r="M517" s="41">
        <f t="shared" si="188"/>
        <v>6.9314718055994531</v>
      </c>
      <c r="N517" s="41">
        <f t="shared" si="189"/>
        <v>1</v>
      </c>
      <c r="O517" s="41">
        <f t="shared" si="190"/>
        <v>8</v>
      </c>
      <c r="P517" s="41">
        <f t="shared" si="191"/>
        <v>0</v>
      </c>
      <c r="Q517" s="41">
        <f t="shared" si="191"/>
        <v>0</v>
      </c>
      <c r="R517" s="41">
        <f t="shared" si="191"/>
        <v>0</v>
      </c>
      <c r="S517" s="41">
        <f t="shared" si="179"/>
        <v>0</v>
      </c>
      <c r="T517" s="41">
        <f t="shared" si="179"/>
        <v>0</v>
      </c>
      <c r="U517" s="41">
        <f t="shared" si="179"/>
        <v>0</v>
      </c>
      <c r="V517" s="41">
        <f t="shared" si="179"/>
        <v>0</v>
      </c>
      <c r="W517" s="41">
        <f t="shared" si="180"/>
        <v>1</v>
      </c>
      <c r="X517" s="41">
        <f t="shared" si="180"/>
        <v>0</v>
      </c>
      <c r="Y517" s="41">
        <f t="shared" si="180"/>
        <v>0</v>
      </c>
      <c r="Z517" s="41">
        <f t="shared" si="180"/>
        <v>0</v>
      </c>
      <c r="AA517" s="41">
        <f t="shared" si="181"/>
        <v>0</v>
      </c>
      <c r="AB517" s="41">
        <f t="shared" si="192"/>
        <v>0</v>
      </c>
      <c r="AC517" s="41">
        <f t="shared" si="192"/>
        <v>0</v>
      </c>
      <c r="AD517" s="41">
        <f t="shared" si="192"/>
        <v>0</v>
      </c>
      <c r="AE517" s="41">
        <f t="shared" si="182"/>
        <v>0</v>
      </c>
      <c r="AF517" s="41">
        <f t="shared" si="182"/>
        <v>0</v>
      </c>
      <c r="AG517" s="48">
        <v>647.73718079949572</v>
      </c>
      <c r="AH517" s="48">
        <v>128.90163843678812</v>
      </c>
      <c r="AI517" s="48">
        <v>65.016178086948713</v>
      </c>
      <c r="AJ517" s="48">
        <v>155.80108130198516</v>
      </c>
      <c r="AK517" s="41">
        <f t="shared" si="193"/>
        <v>11.344138523388866</v>
      </c>
      <c r="AL517" s="41">
        <f>LN(D517+'Models training data'!$Y$4)</f>
        <v>6.8447557456363599</v>
      </c>
      <c r="AM517" s="41">
        <f>LN(E517+'Models training data'!$Y$5)</f>
        <v>5.2674133398158345</v>
      </c>
      <c r="AN517" s="41">
        <f>LN(F517+'Models training data'!$Y$6)</f>
        <v>4.7040617809127596</v>
      </c>
      <c r="AO517" s="41">
        <f>LN(G517+'Models training data'!$Y$7)</f>
        <v>5.3249812783362298</v>
      </c>
      <c r="AP517" s="41">
        <f t="shared" si="183"/>
        <v>1</v>
      </c>
      <c r="AQ517" s="41">
        <f t="shared" si="194"/>
        <v>0</v>
      </c>
      <c r="AR517" s="41">
        <f t="shared" si="195"/>
        <v>111765.02737732201</v>
      </c>
      <c r="AS517" s="41">
        <f t="shared" si="196"/>
        <v>101099.79478201791</v>
      </c>
      <c r="AT517" s="41">
        <f t="shared" si="197"/>
        <v>11.4997383000615</v>
      </c>
      <c r="AU517" s="41">
        <f t="shared" si="198"/>
        <v>96630.451726205851</v>
      </c>
      <c r="AV517" s="41">
        <f t="shared" si="199"/>
        <v>11.458422446509671</v>
      </c>
      <c r="AW517" s="41">
        <f t="shared" si="200"/>
        <v>96540.468945570407</v>
      </c>
      <c r="AX517" s="41">
        <f t="shared" si="201"/>
        <v>11.457427193635638</v>
      </c>
      <c r="AY517" s="41">
        <f t="shared" si="202"/>
        <v>11.239529607806144</v>
      </c>
      <c r="AZ517" s="41">
        <f t="shared" si="203"/>
        <v>11.266523181640094</v>
      </c>
    </row>
    <row r="518" spans="2:52" x14ac:dyDescent="0.25">
      <c r="B518" s="41" t="str">
        <f t="shared" si="204"/>
        <v>CT</v>
      </c>
      <c r="C518" s="46">
        <v>44786</v>
      </c>
      <c r="D518" s="45">
        <v>653.09696350918807</v>
      </c>
      <c r="E518" s="45">
        <v>130.18939928408662</v>
      </c>
      <c r="F518" s="45">
        <v>65.666339867818195</v>
      </c>
      <c r="G518" s="48">
        <v>77.3497933903964</v>
      </c>
      <c r="H518" s="44">
        <v>80617.085241736408</v>
      </c>
      <c r="I518" s="62">
        <f t="shared" si="184"/>
        <v>926.30249605148936</v>
      </c>
      <c r="J518" s="41">
        <f t="shared" si="185"/>
        <v>2022</v>
      </c>
      <c r="K518" s="41">
        <f t="shared" si="186"/>
        <v>33</v>
      </c>
      <c r="L518" s="41">
        <f t="shared" si="187"/>
        <v>1089</v>
      </c>
      <c r="M518" s="41">
        <f t="shared" si="188"/>
        <v>6.9930151229329605</v>
      </c>
      <c r="N518" s="41">
        <f t="shared" si="189"/>
        <v>1</v>
      </c>
      <c r="O518" s="41">
        <f t="shared" si="190"/>
        <v>8</v>
      </c>
      <c r="P518" s="41">
        <f t="shared" si="191"/>
        <v>0</v>
      </c>
      <c r="Q518" s="41">
        <f t="shared" si="191"/>
        <v>0</v>
      </c>
      <c r="R518" s="41">
        <f t="shared" si="191"/>
        <v>0</v>
      </c>
      <c r="S518" s="41">
        <f t="shared" si="179"/>
        <v>0</v>
      </c>
      <c r="T518" s="41">
        <f t="shared" si="179"/>
        <v>0</v>
      </c>
      <c r="U518" s="41">
        <f t="shared" si="179"/>
        <v>0</v>
      </c>
      <c r="V518" s="41">
        <f t="shared" si="179"/>
        <v>0</v>
      </c>
      <c r="W518" s="41">
        <f t="shared" si="180"/>
        <v>1</v>
      </c>
      <c r="X518" s="41">
        <f t="shared" si="180"/>
        <v>0</v>
      </c>
      <c r="Y518" s="41">
        <f t="shared" si="180"/>
        <v>0</v>
      </c>
      <c r="Z518" s="41">
        <f t="shared" si="180"/>
        <v>0</v>
      </c>
      <c r="AA518" s="41">
        <f t="shared" si="181"/>
        <v>0</v>
      </c>
      <c r="AB518" s="41">
        <f t="shared" si="192"/>
        <v>0</v>
      </c>
      <c r="AC518" s="41">
        <f t="shared" si="192"/>
        <v>0</v>
      </c>
      <c r="AD518" s="41">
        <f t="shared" si="192"/>
        <v>0</v>
      </c>
      <c r="AE518" s="41">
        <f t="shared" si="182"/>
        <v>0</v>
      </c>
      <c r="AF518" s="41">
        <f t="shared" si="182"/>
        <v>0</v>
      </c>
      <c r="AG518" s="48">
        <v>653.09696350918807</v>
      </c>
      <c r="AH518" s="48">
        <v>130.18939928408662</v>
      </c>
      <c r="AI518" s="48">
        <v>65.666339867818195</v>
      </c>
      <c r="AJ518" s="48">
        <v>77.3497933903964</v>
      </c>
      <c r="AK518" s="41">
        <f t="shared" si="193"/>
        <v>11.29746588173497</v>
      </c>
      <c r="AL518" s="41">
        <f>LN(D518+'Models training data'!$Y$4)</f>
        <v>6.8504478247477243</v>
      </c>
      <c r="AM518" s="41">
        <f>LN(E518+'Models training data'!$Y$5)</f>
        <v>5.2740322820610297</v>
      </c>
      <c r="AN518" s="41">
        <f>LN(F518+'Models training data'!$Y$6)</f>
        <v>4.7099339373353573</v>
      </c>
      <c r="AO518" s="41">
        <f>LN(G518+'Models training data'!$Y$7)</f>
        <v>4.8438187273071911</v>
      </c>
      <c r="AP518" s="41">
        <f t="shared" si="183"/>
        <v>1</v>
      </c>
      <c r="AQ518" s="41">
        <f t="shared" si="194"/>
        <v>0</v>
      </c>
      <c r="AR518" s="41">
        <f t="shared" si="195"/>
        <v>111740.63706423827</v>
      </c>
      <c r="AS518" s="41">
        <f t="shared" si="196"/>
        <v>101075.69739197621</v>
      </c>
      <c r="AT518" s="41">
        <f t="shared" si="197"/>
        <v>11.499480682796721</v>
      </c>
      <c r="AU518" s="41">
        <f t="shared" si="198"/>
        <v>96569.88177424921</v>
      </c>
      <c r="AV518" s="41">
        <f t="shared" si="199"/>
        <v>11.457638191823134</v>
      </c>
      <c r="AW518" s="41">
        <f t="shared" si="200"/>
        <v>96495.945243421942</v>
      </c>
      <c r="AX518" s="41">
        <f t="shared" si="201"/>
        <v>11.456914670127405</v>
      </c>
      <c r="AY518" s="41">
        <f t="shared" si="202"/>
        <v>11.227249977464842</v>
      </c>
      <c r="AZ518" s="41">
        <f t="shared" si="203"/>
        <v>11.207720000405123</v>
      </c>
    </row>
    <row r="519" spans="2:52" x14ac:dyDescent="0.25">
      <c r="B519" s="41" t="str">
        <f t="shared" si="204"/>
        <v>CT</v>
      </c>
      <c r="C519" s="46">
        <v>44793</v>
      </c>
      <c r="D519" s="45">
        <v>658.84562077546821</v>
      </c>
      <c r="E519" s="45">
        <v>131.49066550839279</v>
      </c>
      <c r="F519" s="45">
        <v>66.323003266496372</v>
      </c>
      <c r="G519" s="48">
        <v>52.73497933903964</v>
      </c>
      <c r="H519" s="44">
        <v>78578.077996719498</v>
      </c>
      <c r="I519" s="62">
        <f t="shared" si="184"/>
        <v>909.39426888939704</v>
      </c>
      <c r="J519" s="41">
        <f t="shared" si="185"/>
        <v>2022</v>
      </c>
      <c r="K519" s="41">
        <f t="shared" si="186"/>
        <v>34</v>
      </c>
      <c r="L519" s="41">
        <f t="shared" si="187"/>
        <v>1156</v>
      </c>
      <c r="M519" s="41">
        <f t="shared" si="188"/>
        <v>7.0527210492323231</v>
      </c>
      <c r="N519" s="41">
        <f t="shared" si="189"/>
        <v>1</v>
      </c>
      <c r="O519" s="41">
        <f t="shared" si="190"/>
        <v>8</v>
      </c>
      <c r="P519" s="41">
        <f t="shared" si="191"/>
        <v>0</v>
      </c>
      <c r="Q519" s="41">
        <f t="shared" si="191"/>
        <v>0</v>
      </c>
      <c r="R519" s="41">
        <f t="shared" si="191"/>
        <v>0</v>
      </c>
      <c r="S519" s="41">
        <f t="shared" si="179"/>
        <v>0</v>
      </c>
      <c r="T519" s="41">
        <f t="shared" si="179"/>
        <v>0</v>
      </c>
      <c r="U519" s="41">
        <f t="shared" si="179"/>
        <v>0</v>
      </c>
      <c r="V519" s="41">
        <f t="shared" si="179"/>
        <v>0</v>
      </c>
      <c r="W519" s="41">
        <f t="shared" si="180"/>
        <v>1</v>
      </c>
      <c r="X519" s="41">
        <f t="shared" si="180"/>
        <v>0</v>
      </c>
      <c r="Y519" s="41">
        <f t="shared" si="180"/>
        <v>0</v>
      </c>
      <c r="Z519" s="41">
        <f t="shared" si="180"/>
        <v>0</v>
      </c>
      <c r="AA519" s="41">
        <f t="shared" si="181"/>
        <v>0</v>
      </c>
      <c r="AB519" s="41">
        <f t="shared" si="192"/>
        <v>0</v>
      </c>
      <c r="AC519" s="41">
        <f t="shared" si="192"/>
        <v>0</v>
      </c>
      <c r="AD519" s="41">
        <f t="shared" si="192"/>
        <v>0</v>
      </c>
      <c r="AE519" s="41">
        <f t="shared" si="182"/>
        <v>0</v>
      </c>
      <c r="AF519" s="41">
        <f t="shared" si="182"/>
        <v>0</v>
      </c>
      <c r="AG519" s="48">
        <v>658.84562077546821</v>
      </c>
      <c r="AH519" s="48">
        <v>131.49066550839279</v>
      </c>
      <c r="AI519" s="48">
        <v>66.323003266496372</v>
      </c>
      <c r="AJ519" s="48">
        <v>52.73497933903964</v>
      </c>
      <c r="AK519" s="41">
        <f t="shared" si="193"/>
        <v>11.271848033621662</v>
      </c>
      <c r="AL519" s="41">
        <f>LN(D519+'Models training data'!$Y$4)</f>
        <v>6.8565170902627095</v>
      </c>
      <c r="AM519" s="41">
        <f>LN(E519+'Models training data'!$Y$5)</f>
        <v>5.2806764328783125</v>
      </c>
      <c r="AN519" s="41">
        <f>LN(F519+'Models training data'!$Y$6)</f>
        <v>4.7158300197296388</v>
      </c>
      <c r="AO519" s="41">
        <f>LN(G519+'Models training data'!$Y$7)</f>
        <v>4.6282850956504387</v>
      </c>
      <c r="AP519" s="41">
        <f t="shared" si="183"/>
        <v>1</v>
      </c>
      <c r="AQ519" s="41">
        <f t="shared" si="194"/>
        <v>0</v>
      </c>
      <c r="AR519" s="41">
        <f t="shared" si="195"/>
        <v>111716.24675115453</v>
      </c>
      <c r="AS519" s="41">
        <f t="shared" si="196"/>
        <v>101051.60000193451</v>
      </c>
      <c r="AT519" s="41">
        <f t="shared" si="197"/>
        <v>11.49922306553194</v>
      </c>
      <c r="AU519" s="41">
        <f t="shared" si="198"/>
        <v>96510.490520968393</v>
      </c>
      <c r="AV519" s="41">
        <f t="shared" si="199"/>
        <v>11.456870882338288</v>
      </c>
      <c r="AW519" s="41">
        <f t="shared" si="200"/>
        <v>96452.750807466451</v>
      </c>
      <c r="AX519" s="41">
        <f t="shared" si="201"/>
        <v>11.456417448135886</v>
      </c>
      <c r="AY519" s="41">
        <f t="shared" si="202"/>
        <v>11.223568409582517</v>
      </c>
      <c r="AZ519" s="41">
        <f t="shared" si="203"/>
        <v>11.181946575899728</v>
      </c>
    </row>
    <row r="520" spans="2:52" x14ac:dyDescent="0.25">
      <c r="B520" s="41" t="str">
        <f t="shared" si="204"/>
        <v>CT</v>
      </c>
      <c r="C520" s="46">
        <v>44800</v>
      </c>
      <c r="D520" s="45">
        <v>664.88645832505472</v>
      </c>
      <c r="E520" s="45">
        <v>132.8052582792094</v>
      </c>
      <c r="F520" s="45">
        <v>66.986233299161341</v>
      </c>
      <c r="G520" s="48">
        <v>87.633078280834482</v>
      </c>
      <c r="H520" s="44">
        <v>81628.467028957035</v>
      </c>
      <c r="I520" s="62">
        <f t="shared" si="184"/>
        <v>952.31102818425995</v>
      </c>
      <c r="J520" s="41">
        <f t="shared" si="185"/>
        <v>2022</v>
      </c>
      <c r="K520" s="41">
        <f t="shared" si="186"/>
        <v>35</v>
      </c>
      <c r="L520" s="41">
        <f t="shared" si="187"/>
        <v>1225</v>
      </c>
      <c r="M520" s="41">
        <f t="shared" si="188"/>
        <v>7.110696122978827</v>
      </c>
      <c r="N520" s="41">
        <f t="shared" si="189"/>
        <v>1</v>
      </c>
      <c r="O520" s="41">
        <f t="shared" si="190"/>
        <v>8</v>
      </c>
      <c r="P520" s="41">
        <f t="shared" si="191"/>
        <v>0</v>
      </c>
      <c r="Q520" s="41">
        <f t="shared" si="191"/>
        <v>0</v>
      </c>
      <c r="R520" s="41">
        <f t="shared" si="191"/>
        <v>0</v>
      </c>
      <c r="S520" s="41">
        <f t="shared" si="179"/>
        <v>0</v>
      </c>
      <c r="T520" s="41">
        <f t="shared" si="179"/>
        <v>0</v>
      </c>
      <c r="U520" s="41">
        <f t="shared" si="179"/>
        <v>0</v>
      </c>
      <c r="V520" s="41">
        <f t="shared" si="179"/>
        <v>0</v>
      </c>
      <c r="W520" s="41">
        <f t="shared" si="180"/>
        <v>1</v>
      </c>
      <c r="X520" s="41">
        <f t="shared" si="180"/>
        <v>0</v>
      </c>
      <c r="Y520" s="41">
        <f t="shared" si="180"/>
        <v>0</v>
      </c>
      <c r="Z520" s="41">
        <f t="shared" si="180"/>
        <v>0</v>
      </c>
      <c r="AA520" s="41">
        <f t="shared" si="181"/>
        <v>0</v>
      </c>
      <c r="AB520" s="41">
        <f t="shared" si="192"/>
        <v>0</v>
      </c>
      <c r="AC520" s="41">
        <f t="shared" si="192"/>
        <v>0</v>
      </c>
      <c r="AD520" s="41">
        <f t="shared" si="192"/>
        <v>0</v>
      </c>
      <c r="AE520" s="41">
        <f t="shared" si="182"/>
        <v>0</v>
      </c>
      <c r="AF520" s="41">
        <f t="shared" si="182"/>
        <v>0</v>
      </c>
      <c r="AG520" s="48">
        <v>664.88645832505472</v>
      </c>
      <c r="AH520" s="48">
        <v>132.8052582792094</v>
      </c>
      <c r="AI520" s="48">
        <v>66.986233299161341</v>
      </c>
      <c r="AJ520" s="48">
        <v>87.633078280834482</v>
      </c>
      <c r="AK520" s="41">
        <f t="shared" si="193"/>
        <v>11.309933340763454</v>
      </c>
      <c r="AL520" s="41">
        <f>LN(D520+'Models training data'!$Y$4)</f>
        <v>6.8628553867282314</v>
      </c>
      <c r="AM520" s="41">
        <f>LN(E520+'Models training data'!$Y$5)</f>
        <v>5.2873441003717332</v>
      </c>
      <c r="AN520" s="41">
        <f>LN(F520+'Models training data'!$Y$6)</f>
        <v>4.7217499840690191</v>
      </c>
      <c r="AO520" s="41">
        <f>LN(G520+'Models training data'!$Y$7)</f>
        <v>4.9217058015594866</v>
      </c>
      <c r="AP520" s="41">
        <f t="shared" si="183"/>
        <v>1</v>
      </c>
      <c r="AQ520" s="41">
        <f t="shared" si="194"/>
        <v>0</v>
      </c>
      <c r="AR520" s="41">
        <f t="shared" si="195"/>
        <v>111691.85643807078</v>
      </c>
      <c r="AS520" s="41">
        <f t="shared" si="196"/>
        <v>101027.50261189281</v>
      </c>
      <c r="AT520" s="41">
        <f t="shared" si="197"/>
        <v>11.49896544826716</v>
      </c>
      <c r="AU520" s="41">
        <f t="shared" si="198"/>
        <v>96452.277966363385</v>
      </c>
      <c r="AV520" s="41">
        <f t="shared" si="199"/>
        <v>11.456120518055133</v>
      </c>
      <c r="AW520" s="41">
        <f t="shared" si="200"/>
        <v>96410.80856211207</v>
      </c>
      <c r="AX520" s="41">
        <f t="shared" si="201"/>
        <v>11.455934640424601</v>
      </c>
      <c r="AY520" s="41">
        <f t="shared" si="202"/>
        <v>11.229388318254964</v>
      </c>
      <c r="AZ520" s="41">
        <f t="shared" si="203"/>
        <v>11.219451677431783</v>
      </c>
    </row>
    <row r="521" spans="2:52" x14ac:dyDescent="0.25">
      <c r="B521" s="41" t="str">
        <f t="shared" si="204"/>
        <v>CT</v>
      </c>
      <c r="C521" s="46">
        <v>44807</v>
      </c>
      <c r="D521" s="45">
        <v>671.15198984758763</v>
      </c>
      <c r="E521" s="45">
        <v>134.13315391986782</v>
      </c>
      <c r="F521" s="45">
        <v>67.656095632152955</v>
      </c>
      <c r="G521" s="48">
        <v>70.53299308828133</v>
      </c>
      <c r="H521" s="44">
        <v>77443.928235956831</v>
      </c>
      <c r="I521" s="62">
        <f t="shared" si="184"/>
        <v>943.47423248788982</v>
      </c>
      <c r="J521" s="41">
        <f t="shared" si="185"/>
        <v>2022</v>
      </c>
      <c r="K521" s="41">
        <f t="shared" si="186"/>
        <v>36</v>
      </c>
      <c r="L521" s="41">
        <f t="shared" si="187"/>
        <v>1296</v>
      </c>
      <c r="M521" s="41">
        <f t="shared" si="188"/>
        <v>7.1670378769122198</v>
      </c>
      <c r="N521" s="41">
        <f t="shared" si="189"/>
        <v>1</v>
      </c>
      <c r="O521" s="41">
        <f t="shared" si="190"/>
        <v>9</v>
      </c>
      <c r="P521" s="41">
        <f t="shared" si="191"/>
        <v>0</v>
      </c>
      <c r="Q521" s="41">
        <f t="shared" si="191"/>
        <v>0</v>
      </c>
      <c r="R521" s="41">
        <f t="shared" si="191"/>
        <v>0</v>
      </c>
      <c r="S521" s="41">
        <f t="shared" si="179"/>
        <v>0</v>
      </c>
      <c r="T521" s="41">
        <f t="shared" si="179"/>
        <v>0</v>
      </c>
      <c r="U521" s="41">
        <f t="shared" si="179"/>
        <v>0</v>
      </c>
      <c r="V521" s="41">
        <f t="shared" si="179"/>
        <v>0</v>
      </c>
      <c r="W521" s="41">
        <f t="shared" si="180"/>
        <v>0</v>
      </c>
      <c r="X521" s="41">
        <f t="shared" si="180"/>
        <v>1</v>
      </c>
      <c r="Y521" s="41">
        <f t="shared" si="180"/>
        <v>0</v>
      </c>
      <c r="Z521" s="41">
        <f t="shared" si="180"/>
        <v>0</v>
      </c>
      <c r="AA521" s="41">
        <f t="shared" si="181"/>
        <v>0</v>
      </c>
      <c r="AB521" s="41">
        <f t="shared" si="192"/>
        <v>0</v>
      </c>
      <c r="AC521" s="41">
        <f t="shared" si="192"/>
        <v>0</v>
      </c>
      <c r="AD521" s="41">
        <f t="shared" si="192"/>
        <v>0</v>
      </c>
      <c r="AE521" s="41">
        <f t="shared" si="182"/>
        <v>0</v>
      </c>
      <c r="AF521" s="41">
        <f t="shared" si="182"/>
        <v>0</v>
      </c>
      <c r="AG521" s="48">
        <v>671.15198984758763</v>
      </c>
      <c r="AH521" s="48">
        <v>134.13315391986782</v>
      </c>
      <c r="AI521" s="48">
        <v>67.656095632152955</v>
      </c>
      <c r="AJ521" s="48">
        <v>70.53299308828133</v>
      </c>
      <c r="AK521" s="41">
        <f t="shared" si="193"/>
        <v>11.257309446851389</v>
      </c>
      <c r="AL521" s="41">
        <f>LN(D521+'Models training data'!$Y$4)</f>
        <v>6.8693872719069065</v>
      </c>
      <c r="AM521" s="41">
        <f>LN(E521+'Models training data'!$Y$5)</f>
        <v>5.2940344064499048</v>
      </c>
      <c r="AN521" s="41">
        <f>LN(F521+'Models training data'!$Y$6)</f>
        <v>4.7276937852693752</v>
      </c>
      <c r="AO521" s="41">
        <f>LN(G521+'Models training data'!$Y$7)</f>
        <v>4.7886279861864214</v>
      </c>
      <c r="AP521" s="41">
        <f t="shared" si="183"/>
        <v>1</v>
      </c>
      <c r="AQ521" s="41">
        <f t="shared" si="194"/>
        <v>0</v>
      </c>
      <c r="AR521" s="41">
        <f t="shared" si="195"/>
        <v>102291.61539599948</v>
      </c>
      <c r="AS521" s="41">
        <f t="shared" si="196"/>
        <v>92915.593797745023</v>
      </c>
      <c r="AT521" s="41">
        <f t="shared" si="197"/>
        <v>11.421181115271425</v>
      </c>
      <c r="AU521" s="41">
        <f t="shared" si="198"/>
        <v>96395.244110434214</v>
      </c>
      <c r="AV521" s="41">
        <f t="shared" si="199"/>
        <v>11.455387098973668</v>
      </c>
      <c r="AW521" s="41">
        <f t="shared" si="200"/>
        <v>96370.047946998355</v>
      </c>
      <c r="AX521" s="41">
        <f t="shared" si="201"/>
        <v>11.455465434755537</v>
      </c>
      <c r="AY521" s="41">
        <f t="shared" si="202"/>
        <v>11.226920764354364</v>
      </c>
      <c r="AZ521" s="41">
        <f t="shared" si="203"/>
        <v>11.203939984704935</v>
      </c>
    </row>
    <row r="522" spans="2:52" x14ac:dyDescent="0.25">
      <c r="B522" s="41" t="str">
        <f t="shared" si="204"/>
        <v>CT</v>
      </c>
      <c r="C522" s="46">
        <v>44814</v>
      </c>
      <c r="D522" s="45">
        <v>677.59517660356107</v>
      </c>
      <c r="E522" s="45">
        <v>135.47440698799969</v>
      </c>
      <c r="F522" s="45">
        <v>68.332656588474492</v>
      </c>
      <c r="G522" s="48">
        <v>52.05329930882813</v>
      </c>
      <c r="H522" s="44">
        <v>75859.357378962057</v>
      </c>
      <c r="I522" s="62">
        <f t="shared" si="184"/>
        <v>933.45553948886345</v>
      </c>
      <c r="J522" s="41">
        <f t="shared" si="185"/>
        <v>2022</v>
      </c>
      <c r="K522" s="41">
        <f t="shared" si="186"/>
        <v>37</v>
      </c>
      <c r="L522" s="41">
        <f t="shared" si="187"/>
        <v>1369</v>
      </c>
      <c r="M522" s="41">
        <f t="shared" si="188"/>
        <v>7.2218358252884487</v>
      </c>
      <c r="N522" s="41">
        <f t="shared" si="189"/>
        <v>1</v>
      </c>
      <c r="O522" s="41">
        <f t="shared" si="190"/>
        <v>9</v>
      </c>
      <c r="P522" s="41">
        <f t="shared" si="191"/>
        <v>0</v>
      </c>
      <c r="Q522" s="41">
        <f t="shared" si="191"/>
        <v>0</v>
      </c>
      <c r="R522" s="41">
        <f t="shared" si="191"/>
        <v>0</v>
      </c>
      <c r="S522" s="41">
        <f t="shared" si="179"/>
        <v>0</v>
      </c>
      <c r="T522" s="41">
        <f t="shared" si="179"/>
        <v>0</v>
      </c>
      <c r="U522" s="41">
        <f t="shared" si="179"/>
        <v>0</v>
      </c>
      <c r="V522" s="41">
        <f t="shared" si="179"/>
        <v>0</v>
      </c>
      <c r="W522" s="41">
        <f t="shared" si="180"/>
        <v>0</v>
      </c>
      <c r="X522" s="41">
        <f t="shared" si="180"/>
        <v>1</v>
      </c>
      <c r="Y522" s="41">
        <f t="shared" si="180"/>
        <v>0</v>
      </c>
      <c r="Z522" s="41">
        <f t="shared" si="180"/>
        <v>0</v>
      </c>
      <c r="AA522" s="41">
        <f t="shared" si="181"/>
        <v>0</v>
      </c>
      <c r="AB522" s="41">
        <f t="shared" si="192"/>
        <v>0</v>
      </c>
      <c r="AC522" s="41">
        <f t="shared" si="192"/>
        <v>0</v>
      </c>
      <c r="AD522" s="41">
        <f t="shared" si="192"/>
        <v>0</v>
      </c>
      <c r="AE522" s="41">
        <f t="shared" si="182"/>
        <v>0</v>
      </c>
      <c r="AF522" s="41">
        <f t="shared" si="182"/>
        <v>0</v>
      </c>
      <c r="AG522" s="48">
        <v>677.59517660356107</v>
      </c>
      <c r="AH522" s="48">
        <v>135.47440698799969</v>
      </c>
      <c r="AI522" s="48">
        <v>68.332656588474492</v>
      </c>
      <c r="AJ522" s="48">
        <v>52.05329930882813</v>
      </c>
      <c r="AK522" s="41">
        <f t="shared" si="193"/>
        <v>11.236636344062296</v>
      </c>
      <c r="AL522" s="41">
        <f>LN(D522+'Models training data'!$Y$4)</f>
        <v>6.8760601613278167</v>
      </c>
      <c r="AM522" s="41">
        <f>LN(E522+'Models training data'!$Y$5)</f>
        <v>5.3007468769320729</v>
      </c>
      <c r="AN522" s="41">
        <f>LN(F522+'Models training data'!$Y$6)</f>
        <v>4.7336613771974827</v>
      </c>
      <c r="AO522" s="41">
        <f>LN(G522+'Models training data'!$Y$7)</f>
        <v>4.6216017741952751</v>
      </c>
      <c r="AP522" s="41">
        <f t="shared" si="183"/>
        <v>1</v>
      </c>
      <c r="AQ522" s="41">
        <f t="shared" si="194"/>
        <v>0</v>
      </c>
      <c r="AR522" s="41">
        <f t="shared" si="195"/>
        <v>102267.22508291574</v>
      </c>
      <c r="AS522" s="41">
        <f t="shared" si="196"/>
        <v>92891.496407703322</v>
      </c>
      <c r="AT522" s="41">
        <f t="shared" si="197"/>
        <v>11.420923498006644</v>
      </c>
      <c r="AU522" s="41">
        <f t="shared" si="198"/>
        <v>96339.388953180853</v>
      </c>
      <c r="AV522" s="41">
        <f t="shared" si="199"/>
        <v>11.454670625093895</v>
      </c>
      <c r="AW522" s="41">
        <f t="shared" si="200"/>
        <v>96330.404202761609</v>
      </c>
      <c r="AX522" s="41">
        <f t="shared" si="201"/>
        <v>11.455009085667404</v>
      </c>
      <c r="AY522" s="41">
        <f t="shared" si="202"/>
        <v>11.224239112382202</v>
      </c>
      <c r="AZ522" s="41">
        <f t="shared" si="203"/>
        <v>11.184212347248579</v>
      </c>
    </row>
    <row r="523" spans="2:52" x14ac:dyDescent="0.25">
      <c r="B523" s="41" t="str">
        <f t="shared" si="204"/>
        <v>CT</v>
      </c>
      <c r="C523" s="46">
        <v>44821</v>
      </c>
      <c r="D523" s="45">
        <v>684.183295169845</v>
      </c>
      <c r="E523" s="45">
        <v>136.82911182234625</v>
      </c>
      <c r="F523" s="45">
        <v>69.015983154359233</v>
      </c>
      <c r="G523" s="48">
        <v>87.564910277813325</v>
      </c>
      <c r="H523" s="44">
        <v>78980.874530181391</v>
      </c>
      <c r="I523" s="62">
        <f t="shared" si="184"/>
        <v>977.59330042436375</v>
      </c>
      <c r="J523" s="41">
        <f t="shared" si="185"/>
        <v>2022</v>
      </c>
      <c r="K523" s="41">
        <f t="shared" si="186"/>
        <v>38</v>
      </c>
      <c r="L523" s="41">
        <f t="shared" si="187"/>
        <v>1444</v>
      </c>
      <c r="M523" s="41">
        <f t="shared" si="188"/>
        <v>7.2751723194527713</v>
      </c>
      <c r="N523" s="41">
        <f t="shared" si="189"/>
        <v>1</v>
      </c>
      <c r="O523" s="41">
        <f t="shared" si="190"/>
        <v>9</v>
      </c>
      <c r="P523" s="41">
        <f t="shared" si="191"/>
        <v>0</v>
      </c>
      <c r="Q523" s="41">
        <f t="shared" si="191"/>
        <v>0</v>
      </c>
      <c r="R523" s="41">
        <f t="shared" si="191"/>
        <v>0</v>
      </c>
      <c r="S523" s="41">
        <f t="shared" si="179"/>
        <v>0</v>
      </c>
      <c r="T523" s="41">
        <f t="shared" si="179"/>
        <v>0</v>
      </c>
      <c r="U523" s="41">
        <f t="shared" si="179"/>
        <v>0</v>
      </c>
      <c r="V523" s="41">
        <f t="shared" si="179"/>
        <v>0</v>
      </c>
      <c r="W523" s="41">
        <f t="shared" si="180"/>
        <v>0</v>
      </c>
      <c r="X523" s="41">
        <f t="shared" si="180"/>
        <v>1</v>
      </c>
      <c r="Y523" s="41">
        <f t="shared" si="180"/>
        <v>0</v>
      </c>
      <c r="Z523" s="41">
        <f t="shared" si="180"/>
        <v>0</v>
      </c>
      <c r="AA523" s="41">
        <f t="shared" si="181"/>
        <v>0</v>
      </c>
      <c r="AB523" s="41">
        <f t="shared" si="192"/>
        <v>0</v>
      </c>
      <c r="AC523" s="41">
        <f t="shared" si="192"/>
        <v>0</v>
      </c>
      <c r="AD523" s="41">
        <f t="shared" si="192"/>
        <v>0</v>
      </c>
      <c r="AE523" s="41">
        <f t="shared" si="182"/>
        <v>0</v>
      </c>
      <c r="AF523" s="41">
        <f t="shared" si="182"/>
        <v>0</v>
      </c>
      <c r="AG523" s="48">
        <v>684.183295169845</v>
      </c>
      <c r="AH523" s="48">
        <v>136.82911182234625</v>
      </c>
      <c r="AI523" s="48">
        <v>69.015983154359233</v>
      </c>
      <c r="AJ523" s="48">
        <v>87.564910277813325</v>
      </c>
      <c r="AK523" s="41">
        <f t="shared" si="193"/>
        <v>11.276961007584875</v>
      </c>
      <c r="AL523" s="41">
        <f>LN(D523+'Models training data'!$Y$4)</f>
        <v>6.8828374179022891</v>
      </c>
      <c r="AM523" s="41">
        <f>LN(E523+'Models training data'!$Y$5)</f>
        <v>5.3074812379335237</v>
      </c>
      <c r="AN523" s="41">
        <f>LN(F523+'Models training data'!$Y$6)</f>
        <v>4.7396527126796375</v>
      </c>
      <c r="AO523" s="41">
        <f>LN(G523+'Models training data'!$Y$7)</f>
        <v>4.9212089590074202</v>
      </c>
      <c r="AP523" s="41">
        <f t="shared" si="183"/>
        <v>1</v>
      </c>
      <c r="AQ523" s="41">
        <f t="shared" si="194"/>
        <v>0</v>
      </c>
      <c r="AR523" s="41">
        <f t="shared" si="195"/>
        <v>102242.834769832</v>
      </c>
      <c r="AS523" s="41">
        <f t="shared" si="196"/>
        <v>92867.399017661621</v>
      </c>
      <c r="AT523" s="41">
        <f t="shared" si="197"/>
        <v>11.420665880741865</v>
      </c>
      <c r="AU523" s="41">
        <f t="shared" si="198"/>
        <v>96284.712494603315</v>
      </c>
      <c r="AV523" s="41">
        <f t="shared" si="199"/>
        <v>11.453971096415811</v>
      </c>
      <c r="AW523" s="41">
        <f t="shared" si="200"/>
        <v>96291.817752067931</v>
      </c>
      <c r="AX523" s="41">
        <f t="shared" si="201"/>
        <v>11.454564907350564</v>
      </c>
      <c r="AY523" s="41">
        <f t="shared" si="202"/>
        <v>11.230175095287777</v>
      </c>
      <c r="AZ523" s="41">
        <f t="shared" si="203"/>
        <v>11.222500168991612</v>
      </c>
    </row>
    <row r="524" spans="2:52" x14ac:dyDescent="0.25">
      <c r="B524" s="41" t="str">
        <f t="shared" si="204"/>
        <v>CT</v>
      </c>
      <c r="C524" s="46">
        <v>44828</v>
      </c>
      <c r="D524" s="45">
        <v>690.89364488171714</v>
      </c>
      <c r="E524" s="45">
        <v>138.19738332280301</v>
      </c>
      <c r="F524" s="45">
        <v>69.706142985902815</v>
      </c>
      <c r="G524" s="48">
        <v>70.526176287979226</v>
      </c>
      <c r="H524" s="44">
        <v>77896.047864528533</v>
      </c>
      <c r="I524" s="62">
        <f t="shared" si="184"/>
        <v>969.32334747840218</v>
      </c>
      <c r="J524" s="41">
        <f t="shared" si="185"/>
        <v>2022</v>
      </c>
      <c r="K524" s="41">
        <f t="shared" si="186"/>
        <v>39</v>
      </c>
      <c r="L524" s="41">
        <f t="shared" si="187"/>
        <v>1521</v>
      </c>
      <c r="M524" s="41">
        <f t="shared" si="188"/>
        <v>7.3271232922592926</v>
      </c>
      <c r="N524" s="41">
        <f t="shared" si="189"/>
        <v>1</v>
      </c>
      <c r="O524" s="41">
        <f t="shared" si="190"/>
        <v>9</v>
      </c>
      <c r="P524" s="41">
        <f t="shared" si="191"/>
        <v>0</v>
      </c>
      <c r="Q524" s="41">
        <f t="shared" si="191"/>
        <v>0</v>
      </c>
      <c r="R524" s="41">
        <f t="shared" si="191"/>
        <v>0</v>
      </c>
      <c r="S524" s="41">
        <f t="shared" si="179"/>
        <v>0</v>
      </c>
      <c r="T524" s="41">
        <f t="shared" si="179"/>
        <v>0</v>
      </c>
      <c r="U524" s="41">
        <f t="shared" si="179"/>
        <v>0</v>
      </c>
      <c r="V524" s="41">
        <f t="shared" si="179"/>
        <v>0</v>
      </c>
      <c r="W524" s="41">
        <f t="shared" si="180"/>
        <v>0</v>
      </c>
      <c r="X524" s="41">
        <f t="shared" si="180"/>
        <v>1</v>
      </c>
      <c r="Y524" s="41">
        <f t="shared" si="180"/>
        <v>0</v>
      </c>
      <c r="Z524" s="41">
        <f t="shared" si="180"/>
        <v>0</v>
      </c>
      <c r="AA524" s="41">
        <f t="shared" si="181"/>
        <v>0</v>
      </c>
      <c r="AB524" s="41">
        <f t="shared" si="192"/>
        <v>0</v>
      </c>
      <c r="AC524" s="41">
        <f t="shared" si="192"/>
        <v>0</v>
      </c>
      <c r="AD524" s="41">
        <f t="shared" si="192"/>
        <v>0</v>
      </c>
      <c r="AE524" s="41">
        <f t="shared" si="182"/>
        <v>0</v>
      </c>
      <c r="AF524" s="41">
        <f t="shared" si="182"/>
        <v>0</v>
      </c>
      <c r="AG524" s="48">
        <v>690.89364488171714</v>
      </c>
      <c r="AH524" s="48">
        <v>138.19738332280301</v>
      </c>
      <c r="AI524" s="48">
        <v>69.706142985902815</v>
      </c>
      <c r="AJ524" s="48">
        <v>70.526176287979226</v>
      </c>
      <c r="AK524" s="41">
        <f t="shared" si="193"/>
        <v>11.263130497125495</v>
      </c>
      <c r="AL524" s="41">
        <f>LN(D524+'Models training data'!$Y$4)</f>
        <v>6.8896935189489055</v>
      </c>
      <c r="AM524" s="41">
        <f>LN(E524+'Models training data'!$Y$5)</f>
        <v>5.3142373147267419</v>
      </c>
      <c r="AN524" s="41">
        <f>LN(F524+'Models training data'!$Y$6)</f>
        <v>4.7456677435104364</v>
      </c>
      <c r="AO524" s="41">
        <f>LN(G524+'Models training data'!$Y$7)</f>
        <v>4.7885712424168867</v>
      </c>
      <c r="AP524" s="41">
        <f t="shared" si="183"/>
        <v>1</v>
      </c>
      <c r="AQ524" s="41">
        <f t="shared" si="194"/>
        <v>0</v>
      </c>
      <c r="AR524" s="41">
        <f t="shared" si="195"/>
        <v>102218.44445674826</v>
      </c>
      <c r="AS524" s="41">
        <f t="shared" si="196"/>
        <v>92843.30162761992</v>
      </c>
      <c r="AT524" s="41">
        <f t="shared" si="197"/>
        <v>11.420408263477086</v>
      </c>
      <c r="AU524" s="41">
        <f t="shared" si="198"/>
        <v>96231.214734701585</v>
      </c>
      <c r="AV524" s="41">
        <f t="shared" si="199"/>
        <v>11.45328851293942</v>
      </c>
      <c r="AW524" s="41">
        <f t="shared" si="200"/>
        <v>96254.233661060513</v>
      </c>
      <c r="AX524" s="41">
        <f t="shared" si="201"/>
        <v>11.454132267447607</v>
      </c>
      <c r="AY524" s="41">
        <f t="shared" si="202"/>
        <v>11.227733428753387</v>
      </c>
      <c r="AZ524" s="41">
        <f t="shared" si="203"/>
        <v>11.207055582844831</v>
      </c>
    </row>
    <row r="525" spans="2:52" x14ac:dyDescent="0.25">
      <c r="B525" s="41" t="str">
        <f t="shared" si="204"/>
        <v>CT</v>
      </c>
      <c r="C525" s="46">
        <v>44835</v>
      </c>
      <c r="D525" s="45">
        <v>697.71054306265603</v>
      </c>
      <c r="E525" s="45">
        <v>139.57934734714769</v>
      </c>
      <c r="F525" s="45">
        <v>70.403204415761849</v>
      </c>
      <c r="G525" s="48">
        <v>52.052617628797925</v>
      </c>
      <c r="H525" s="44">
        <v>68614.064455861342</v>
      </c>
      <c r="I525" s="62">
        <f t="shared" si="184"/>
        <v>959.74571245436357</v>
      </c>
      <c r="J525" s="41">
        <f t="shared" si="185"/>
        <v>2022</v>
      </c>
      <c r="K525" s="41">
        <f t="shared" si="186"/>
        <v>40</v>
      </c>
      <c r="L525" s="41">
        <f t="shared" si="187"/>
        <v>1600</v>
      </c>
      <c r="M525" s="41">
        <f t="shared" si="188"/>
        <v>7.3777589082278725</v>
      </c>
      <c r="N525" s="41">
        <f t="shared" si="189"/>
        <v>1</v>
      </c>
      <c r="O525" s="41">
        <f t="shared" si="190"/>
        <v>10</v>
      </c>
      <c r="P525" s="41">
        <f t="shared" si="191"/>
        <v>0</v>
      </c>
      <c r="Q525" s="41">
        <f t="shared" si="191"/>
        <v>0</v>
      </c>
      <c r="R525" s="41">
        <f t="shared" si="191"/>
        <v>0</v>
      </c>
      <c r="S525" s="41">
        <f t="shared" si="179"/>
        <v>0</v>
      </c>
      <c r="T525" s="41">
        <f t="shared" si="179"/>
        <v>0</v>
      </c>
      <c r="U525" s="41">
        <f t="shared" si="179"/>
        <v>0</v>
      </c>
      <c r="V525" s="41">
        <f t="shared" si="179"/>
        <v>0</v>
      </c>
      <c r="W525" s="41">
        <f t="shared" si="180"/>
        <v>0</v>
      </c>
      <c r="X525" s="41">
        <f t="shared" si="180"/>
        <v>0</v>
      </c>
      <c r="Y525" s="41">
        <f t="shared" si="180"/>
        <v>1</v>
      </c>
      <c r="Z525" s="41">
        <f t="shared" si="180"/>
        <v>0</v>
      </c>
      <c r="AA525" s="41">
        <f t="shared" si="181"/>
        <v>0</v>
      </c>
      <c r="AB525" s="41">
        <f t="shared" si="192"/>
        <v>0</v>
      </c>
      <c r="AC525" s="41">
        <f t="shared" si="192"/>
        <v>0</v>
      </c>
      <c r="AD525" s="41">
        <f t="shared" si="192"/>
        <v>0</v>
      </c>
      <c r="AE525" s="41">
        <f t="shared" si="182"/>
        <v>0</v>
      </c>
      <c r="AF525" s="41">
        <f t="shared" si="182"/>
        <v>0</v>
      </c>
      <c r="AG525" s="48">
        <v>697.71054306265603</v>
      </c>
      <c r="AH525" s="48">
        <v>139.57934734714769</v>
      </c>
      <c r="AI525" s="48">
        <v>70.403204415761849</v>
      </c>
      <c r="AJ525" s="48">
        <v>52.052617628797925</v>
      </c>
      <c r="AK525" s="41">
        <f t="shared" si="193"/>
        <v>11.136252813922466</v>
      </c>
      <c r="AL525" s="41">
        <f>LN(D525+'Models training data'!$Y$4)</f>
        <v>6.896610682132617</v>
      </c>
      <c r="AM525" s="41">
        <f>LN(E525+'Models training data'!$Y$5)</f>
        <v>5.3210149815085703</v>
      </c>
      <c r="AN525" s="41">
        <f>LN(F525+'Models training data'!$Y$6)</f>
        <v>4.7517064204617219</v>
      </c>
      <c r="AO525" s="41">
        <f>LN(G525+'Models training data'!$Y$7)</f>
        <v>4.6215950684681069</v>
      </c>
      <c r="AP525" s="41">
        <f t="shared" si="183"/>
        <v>1</v>
      </c>
      <c r="AQ525" s="41">
        <f t="shared" si="194"/>
        <v>0</v>
      </c>
      <c r="AR525" s="41">
        <f t="shared" si="195"/>
        <v>88741.395299572498</v>
      </c>
      <c r="AS525" s="41">
        <f t="shared" si="196"/>
        <v>79366.935957542271</v>
      </c>
      <c r="AT525" s="41">
        <f t="shared" si="197"/>
        <v>11.275235151502725</v>
      </c>
      <c r="AU525" s="41">
        <f t="shared" si="198"/>
        <v>79286.65625425562</v>
      </c>
      <c r="AV525" s="41">
        <f t="shared" si="199"/>
        <v>11.274139321013365</v>
      </c>
      <c r="AW525" s="41">
        <f t="shared" si="200"/>
        <v>79348.046797914969</v>
      </c>
      <c r="AX525" s="41">
        <f t="shared" si="201"/>
        <v>11.275518650900919</v>
      </c>
      <c r="AY525" s="41">
        <f t="shared" si="202"/>
        <v>11.225067416476728</v>
      </c>
      <c r="AZ525" s="41">
        <f t="shared" si="203"/>
        <v>11.187345702297868</v>
      </c>
    </row>
    <row r="526" spans="2:52" x14ac:dyDescent="0.25">
      <c r="B526" s="41" t="str">
        <f t="shared" si="204"/>
        <v>CT</v>
      </c>
      <c r="C526" s="46">
        <v>44842</v>
      </c>
      <c r="D526" s="45">
        <v>704.62322170576772</v>
      </c>
      <c r="E526" s="45">
        <v>140.97513591617749</v>
      </c>
      <c r="F526" s="45">
        <v>71.107236459919477</v>
      </c>
      <c r="G526" s="48">
        <v>50.205261762879793</v>
      </c>
      <c r="H526" s="44">
        <v>68559.017897034864</v>
      </c>
      <c r="I526" s="62">
        <f t="shared" si="184"/>
        <v>966.91085584474445</v>
      </c>
      <c r="J526" s="41">
        <f t="shared" si="185"/>
        <v>2022</v>
      </c>
      <c r="K526" s="41">
        <f t="shared" si="186"/>
        <v>41</v>
      </c>
      <c r="L526" s="41">
        <f t="shared" si="187"/>
        <v>1681</v>
      </c>
      <c r="M526" s="41">
        <f t="shared" si="188"/>
        <v>7.4271441334086159</v>
      </c>
      <c r="N526" s="41">
        <f t="shared" si="189"/>
        <v>1</v>
      </c>
      <c r="O526" s="41">
        <f t="shared" si="190"/>
        <v>10</v>
      </c>
      <c r="P526" s="41">
        <f t="shared" si="191"/>
        <v>0</v>
      </c>
      <c r="Q526" s="41">
        <f t="shared" si="191"/>
        <v>0</v>
      </c>
      <c r="R526" s="41">
        <f t="shared" si="191"/>
        <v>0</v>
      </c>
      <c r="S526" s="41">
        <f t="shared" si="179"/>
        <v>0</v>
      </c>
      <c r="T526" s="41">
        <f t="shared" si="179"/>
        <v>0</v>
      </c>
      <c r="U526" s="41">
        <f t="shared" si="179"/>
        <v>0</v>
      </c>
      <c r="V526" s="41">
        <f t="shared" si="179"/>
        <v>0</v>
      </c>
      <c r="W526" s="41">
        <f t="shared" si="180"/>
        <v>0</v>
      </c>
      <c r="X526" s="41">
        <f t="shared" si="180"/>
        <v>0</v>
      </c>
      <c r="Y526" s="41">
        <f t="shared" si="180"/>
        <v>1</v>
      </c>
      <c r="Z526" s="41">
        <f t="shared" si="180"/>
        <v>0</v>
      </c>
      <c r="AA526" s="41">
        <f t="shared" si="181"/>
        <v>0</v>
      </c>
      <c r="AB526" s="41">
        <f t="shared" si="192"/>
        <v>0</v>
      </c>
      <c r="AC526" s="41">
        <f t="shared" si="192"/>
        <v>0</v>
      </c>
      <c r="AD526" s="41">
        <f t="shared" si="192"/>
        <v>0</v>
      </c>
      <c r="AE526" s="41">
        <f t="shared" si="182"/>
        <v>0</v>
      </c>
      <c r="AF526" s="41">
        <f t="shared" si="182"/>
        <v>0</v>
      </c>
      <c r="AG526" s="48">
        <v>704.62322170576772</v>
      </c>
      <c r="AH526" s="48">
        <v>140.97513591617749</v>
      </c>
      <c r="AI526" s="48">
        <v>71.107236459919477</v>
      </c>
      <c r="AJ526" s="48">
        <v>50.205261762879793</v>
      </c>
      <c r="AK526" s="41">
        <f t="shared" si="193"/>
        <v>11.1354502284467</v>
      </c>
      <c r="AL526" s="41">
        <f>LN(D526+'Models training data'!$Y$4)</f>
        <v>6.903576512845337</v>
      </c>
      <c r="AM526" s="41">
        <f>LN(E526+'Models training data'!$Y$5)</f>
        <v>5.3278141364547125</v>
      </c>
      <c r="AN526" s="41">
        <f>LN(F526+'Models training data'!$Y$6)</f>
        <v>4.7577686932916974</v>
      </c>
      <c r="AO526" s="41">
        <f>LN(G526+'Models training data'!$Y$7)</f>
        <v>4.6032553075321667</v>
      </c>
      <c r="AP526" s="41">
        <f t="shared" si="183"/>
        <v>1</v>
      </c>
      <c r="AQ526" s="41">
        <f t="shared" si="194"/>
        <v>0</v>
      </c>
      <c r="AR526" s="41">
        <f t="shared" si="195"/>
        <v>88717.004986488755</v>
      </c>
      <c r="AS526" s="41">
        <f t="shared" si="196"/>
        <v>79342.838567500585</v>
      </c>
      <c r="AT526" s="41">
        <f t="shared" si="197"/>
        <v>11.274977534237944</v>
      </c>
      <c r="AU526" s="41">
        <f t="shared" si="198"/>
        <v>79235.515891705523</v>
      </c>
      <c r="AV526" s="41">
        <f t="shared" si="199"/>
        <v>11.273490627940355</v>
      </c>
      <c r="AW526" s="41">
        <f t="shared" si="200"/>
        <v>79312.318904916174</v>
      </c>
      <c r="AX526" s="41">
        <f t="shared" si="201"/>
        <v>11.275107378159033</v>
      </c>
      <c r="AY526" s="41">
        <f t="shared" si="202"/>
        <v>11.225057830460857</v>
      </c>
      <c r="AZ526" s="41">
        <f t="shared" si="203"/>
        <v>11.186117632555796</v>
      </c>
    </row>
    <row r="527" spans="2:52" x14ac:dyDescent="0.25">
      <c r="B527" s="41" t="str">
        <f t="shared" si="204"/>
        <v>CT</v>
      </c>
      <c r="C527" s="46">
        <v>44849</v>
      </c>
      <c r="D527" s="45">
        <v>711.62435517156507</v>
      </c>
      <c r="E527" s="45">
        <v>142.38488482311845</v>
      </c>
      <c r="F527" s="45">
        <v>71.818308824518681</v>
      </c>
      <c r="G527" s="48">
        <v>50.031173861915327</v>
      </c>
      <c r="H527" s="44">
        <v>68690.581380338263</v>
      </c>
      <c r="I527" s="62">
        <f t="shared" si="184"/>
        <v>975.85872268111757</v>
      </c>
      <c r="J527" s="41">
        <f t="shared" si="185"/>
        <v>2022</v>
      </c>
      <c r="K527" s="41">
        <f t="shared" si="186"/>
        <v>42</v>
      </c>
      <c r="L527" s="41">
        <f t="shared" si="187"/>
        <v>1764</v>
      </c>
      <c r="M527" s="41">
        <f t="shared" si="188"/>
        <v>7.4753392365667368</v>
      </c>
      <c r="N527" s="41">
        <f t="shared" si="189"/>
        <v>1</v>
      </c>
      <c r="O527" s="41">
        <f t="shared" si="190"/>
        <v>10</v>
      </c>
      <c r="P527" s="41">
        <f t="shared" si="191"/>
        <v>0</v>
      </c>
      <c r="Q527" s="41">
        <f t="shared" si="191"/>
        <v>0</v>
      </c>
      <c r="R527" s="41">
        <f t="shared" si="191"/>
        <v>0</v>
      </c>
      <c r="S527" s="41">
        <f t="shared" si="191"/>
        <v>0</v>
      </c>
      <c r="T527" s="41">
        <f t="shared" si="191"/>
        <v>0</v>
      </c>
      <c r="U527" s="41">
        <f t="shared" si="191"/>
        <v>0</v>
      </c>
      <c r="V527" s="41">
        <f t="shared" si="191"/>
        <v>0</v>
      </c>
      <c r="W527" s="41">
        <f t="shared" si="191"/>
        <v>0</v>
      </c>
      <c r="X527" s="41">
        <f t="shared" si="191"/>
        <v>0</v>
      </c>
      <c r="Y527" s="41">
        <f t="shared" si="191"/>
        <v>1</v>
      </c>
      <c r="Z527" s="41">
        <f t="shared" si="191"/>
        <v>0</v>
      </c>
      <c r="AA527" s="41">
        <f t="shared" si="191"/>
        <v>0</v>
      </c>
      <c r="AB527" s="41">
        <f t="shared" si="192"/>
        <v>0</v>
      </c>
      <c r="AC527" s="41">
        <f t="shared" si="192"/>
        <v>0</v>
      </c>
      <c r="AD527" s="41">
        <f t="shared" si="192"/>
        <v>0</v>
      </c>
      <c r="AE527" s="41">
        <f t="shared" si="192"/>
        <v>0</v>
      </c>
      <c r="AF527" s="41">
        <f t="shared" si="192"/>
        <v>0</v>
      </c>
      <c r="AG527" s="48">
        <v>711.62435517156507</v>
      </c>
      <c r="AH527" s="48">
        <v>142.38488482311845</v>
      </c>
      <c r="AI527" s="48">
        <v>71.818308824518681</v>
      </c>
      <c r="AJ527" s="48">
        <v>50.031173861915327</v>
      </c>
      <c r="AK527" s="41">
        <f t="shared" si="193"/>
        <v>11.137367371000007</v>
      </c>
      <c r="AL527" s="41">
        <f>LN(D527+'Models training data'!$Y$4)</f>
        <v>6.9105823652285183</v>
      </c>
      <c r="AM527" s="41">
        <f>LN(E527+'Models training data'!$Y$5)</f>
        <v>5.3346346893353056</v>
      </c>
      <c r="AN527" s="41">
        <f>LN(F527+'Models training data'!$Y$6)</f>
        <v>4.7638545107541876</v>
      </c>
      <c r="AO527" s="41">
        <f>LN(G527+'Models training data'!$Y$7)</f>
        <v>4.6015095688416263</v>
      </c>
      <c r="AP527" s="41">
        <f t="shared" ref="AP527:AP590" si="205">V527+W527+X527+Y527+Z527</f>
        <v>1</v>
      </c>
      <c r="AQ527" s="41">
        <f t="shared" si="194"/>
        <v>0</v>
      </c>
      <c r="AR527" s="41">
        <f t="shared" si="195"/>
        <v>88692.614673405013</v>
      </c>
      <c r="AS527" s="41">
        <f t="shared" si="196"/>
        <v>79318.741177458884</v>
      </c>
      <c r="AT527" s="41">
        <f t="shared" si="197"/>
        <v>11.274719916973165</v>
      </c>
      <c r="AU527" s="41">
        <f t="shared" si="198"/>
        <v>79185.554227831264</v>
      </c>
      <c r="AV527" s="41">
        <f t="shared" si="199"/>
        <v>11.272858880069034</v>
      </c>
      <c r="AW527" s="41">
        <f t="shared" si="200"/>
        <v>79277.452009353859</v>
      </c>
      <c r="AX527" s="41">
        <f t="shared" si="201"/>
        <v>11.274706016574697</v>
      </c>
      <c r="AY527" s="41">
        <f t="shared" si="202"/>
        <v>11.225319344854318</v>
      </c>
      <c r="AZ527" s="41">
        <f t="shared" si="203"/>
        <v>11.186955907029295</v>
      </c>
    </row>
    <row r="528" spans="2:52" x14ac:dyDescent="0.25">
      <c r="B528" s="41" t="str">
        <f t="shared" si="204"/>
        <v>CT</v>
      </c>
      <c r="C528" s="46">
        <v>44856</v>
      </c>
      <c r="D528" s="45">
        <v>718.7090295973984</v>
      </c>
      <c r="E528" s="45">
        <v>143.8087324452392</v>
      </c>
      <c r="F528" s="45">
        <v>72.536491912763836</v>
      </c>
      <c r="G528" s="48">
        <v>50.003117386191533</v>
      </c>
      <c r="H528" s="44">
        <v>68838.824585078051</v>
      </c>
      <c r="I528" s="62">
        <f t="shared" ref="I528:I591" si="206">SUM(D528:G528)</f>
        <v>985.05737134159301</v>
      </c>
      <c r="J528" s="41">
        <f t="shared" ref="J528:J591" si="207">YEAR(C528)</f>
        <v>2022</v>
      </c>
      <c r="K528" s="41">
        <f t="shared" ref="K528:K591" si="208">IF(B528=B527,K527+1,1)</f>
        <v>43</v>
      </c>
      <c r="L528" s="41">
        <f t="shared" ref="L528:L591" si="209">K528^2</f>
        <v>1849</v>
      </c>
      <c r="M528" s="41">
        <f t="shared" ref="M528:M591" si="210">LN(L528)</f>
        <v>7.5224002313871248</v>
      </c>
      <c r="N528" s="41">
        <f t="shared" ref="N528:N591" si="211">IF(K528&lt;127,1,0)</f>
        <v>1</v>
      </c>
      <c r="O528" s="41">
        <f t="shared" ref="O528:O591" si="212">MONTH(C528)</f>
        <v>10</v>
      </c>
      <c r="P528" s="41">
        <f t="shared" ref="P528:S591" si="213">IF($O528=P$13,1,0)</f>
        <v>0</v>
      </c>
      <c r="Q528" s="41">
        <f t="shared" si="213"/>
        <v>0</v>
      </c>
      <c r="R528" s="41">
        <f t="shared" si="213"/>
        <v>0</v>
      </c>
      <c r="S528" s="41">
        <f t="shared" si="213"/>
        <v>0</v>
      </c>
      <c r="T528" s="41">
        <f t="shared" ref="T528:W591" si="214">IF($O528=T$13,1,0)</f>
        <v>0</v>
      </c>
      <c r="U528" s="41">
        <f t="shared" si="214"/>
        <v>0</v>
      </c>
      <c r="V528" s="41">
        <f t="shared" si="214"/>
        <v>0</v>
      </c>
      <c r="W528" s="41">
        <f t="shared" si="214"/>
        <v>0</v>
      </c>
      <c r="X528" s="41">
        <f t="shared" ref="X528:AA591" si="215">IF($O528=X$13,1,0)</f>
        <v>0</v>
      </c>
      <c r="Y528" s="41">
        <f t="shared" si="215"/>
        <v>1</v>
      </c>
      <c r="Z528" s="41">
        <f t="shared" si="215"/>
        <v>0</v>
      </c>
      <c r="AA528" s="41">
        <f t="shared" si="215"/>
        <v>0</v>
      </c>
      <c r="AB528" s="41">
        <f t="shared" ref="AB528:AE591" si="216">IF($B528=AB$13,1,0)</f>
        <v>0</v>
      </c>
      <c r="AC528" s="41">
        <f t="shared" si="216"/>
        <v>0</v>
      </c>
      <c r="AD528" s="41">
        <f t="shared" si="216"/>
        <v>0</v>
      </c>
      <c r="AE528" s="41">
        <f t="shared" si="216"/>
        <v>0</v>
      </c>
      <c r="AF528" s="41">
        <f t="shared" ref="AF528:AF591" si="217">IF($B528=AF$13,1,0)</f>
        <v>0</v>
      </c>
      <c r="AG528" s="48">
        <v>718.7090295973984</v>
      </c>
      <c r="AH528" s="48">
        <v>143.8087324452392</v>
      </c>
      <c r="AI528" s="48">
        <v>72.536491912763836</v>
      </c>
      <c r="AJ528" s="48">
        <v>50.003117386191533</v>
      </c>
      <c r="AK528" s="41">
        <f t="shared" ref="AK528:AK591" si="218">LN(H528)</f>
        <v>11.139523175587577</v>
      </c>
      <c r="AL528" s="41">
        <f>LN(D528+'Models training data'!$Y$4)</f>
        <v>6.9176222010589443</v>
      </c>
      <c r="AM528" s="41">
        <f>LN(E528+'Models training data'!$Y$5)</f>
        <v>5.3414765553698302</v>
      </c>
      <c r="AN528" s="41">
        <f>LN(F528+'Models training data'!$Y$6)</f>
        <v>4.7699638206080621</v>
      </c>
      <c r="AO528" s="41">
        <f>LN(G528+'Models training data'!$Y$7)</f>
        <v>4.6012279355071861</v>
      </c>
      <c r="AP528" s="41">
        <f t="shared" si="205"/>
        <v>1</v>
      </c>
      <c r="AQ528" s="41">
        <f t="shared" ref="AQ528:AQ591" si="219">AA528+AC528+AD528+AE528+AF528</f>
        <v>0</v>
      </c>
      <c r="AR528" s="41">
        <f t="shared" ref="AR528:AR591" si="220">$C$1+SUMPRODUCT($K$1:$AQ$1,K528:AQ528)</f>
        <v>88668.224360321256</v>
      </c>
      <c r="AS528" s="41">
        <f t="shared" ref="AS528:AS591" si="221">$C$2+SUMPRODUCT($K$2:$AQ$2,K528:AQ528)</f>
        <v>79294.643787417182</v>
      </c>
      <c r="AT528" s="41">
        <f t="shared" ref="AT528:AT591" si="222">$C$3+SUMPRODUCT($K$3:$AQ$3,K528:AQ528)</f>
        <v>11.274462299708386</v>
      </c>
      <c r="AU528" s="41">
        <f t="shared" ref="AU528:AU591" si="223">$C$4+SUMPRODUCT($K$4:$AQ$4,K528:AQ528)</f>
        <v>79136.771262632828</v>
      </c>
      <c r="AV528" s="41">
        <f t="shared" ref="AV528:AV591" si="224">$C$5+SUMPRODUCT($K$5:$AQ$5,K528:AQ528)</f>
        <v>11.272244077399405</v>
      </c>
      <c r="AW528" s="41">
        <f t="shared" ref="AW528:AW591" si="225">$C$6+SUMPRODUCT($K$6:$AQ$6,K528:AQ528)</f>
        <v>79243.405587955436</v>
      </c>
      <c r="AX528" s="41">
        <f t="shared" ref="AX528:AX591" si="226">$C$7+SUMPRODUCT($K$7:$AQ$7,K528:AQ528)</f>
        <v>11.274314099674353</v>
      </c>
      <c r="AY528" s="41">
        <f t="shared" ref="AY528:AY591" si="227">$C$8+SUMPRODUCT($K$8:$AQ$8,K528:AQ528)</f>
        <v>11.225608264436847</v>
      </c>
      <c r="AZ528" s="41">
        <f t="shared" ref="AZ528:AZ591" si="228">$C$9+SUMPRODUCT($K$9:$AQ$9,K528:AQ528)</f>
        <v>11.1879795203612</v>
      </c>
    </row>
    <row r="529" spans="2:52" x14ac:dyDescent="0.25">
      <c r="B529" s="41" t="str">
        <f t="shared" si="204"/>
        <v>CT</v>
      </c>
      <c r="C529" s="46">
        <v>44863</v>
      </c>
      <c r="D529" s="45">
        <v>725.87402150525486</v>
      </c>
      <c r="E529" s="45">
        <v>145.24681915663638</v>
      </c>
      <c r="F529" s="45">
        <v>73.261856831891492</v>
      </c>
      <c r="G529" s="48">
        <v>50.000311738619153</v>
      </c>
      <c r="H529" s="44">
        <v>68989.981896805402</v>
      </c>
      <c r="I529" s="62">
        <f t="shared" si="206"/>
        <v>994.38300923240183</v>
      </c>
      <c r="J529" s="41">
        <f t="shared" si="207"/>
        <v>2022</v>
      </c>
      <c r="K529" s="41">
        <f t="shared" si="208"/>
        <v>44</v>
      </c>
      <c r="L529" s="41">
        <f t="shared" si="209"/>
        <v>1936</v>
      </c>
      <c r="M529" s="41">
        <f t="shared" si="210"/>
        <v>7.568379267836522</v>
      </c>
      <c r="N529" s="41">
        <f t="shared" si="211"/>
        <v>1</v>
      </c>
      <c r="O529" s="41">
        <f t="shared" si="212"/>
        <v>10</v>
      </c>
      <c r="P529" s="41">
        <f t="shared" si="213"/>
        <v>0</v>
      </c>
      <c r="Q529" s="41">
        <f t="shared" si="213"/>
        <v>0</v>
      </c>
      <c r="R529" s="41">
        <f t="shared" si="213"/>
        <v>0</v>
      </c>
      <c r="S529" s="41">
        <f t="shared" si="213"/>
        <v>0</v>
      </c>
      <c r="T529" s="41">
        <f t="shared" si="214"/>
        <v>0</v>
      </c>
      <c r="U529" s="41">
        <f t="shared" si="214"/>
        <v>0</v>
      </c>
      <c r="V529" s="41">
        <f t="shared" si="214"/>
        <v>0</v>
      </c>
      <c r="W529" s="41">
        <f t="shared" si="214"/>
        <v>0</v>
      </c>
      <c r="X529" s="41">
        <f t="shared" si="215"/>
        <v>0</v>
      </c>
      <c r="Y529" s="41">
        <f t="shared" si="215"/>
        <v>1</v>
      </c>
      <c r="Z529" s="41">
        <f t="shared" si="215"/>
        <v>0</v>
      </c>
      <c r="AA529" s="41">
        <f t="shared" si="215"/>
        <v>0</v>
      </c>
      <c r="AB529" s="41">
        <f t="shared" si="216"/>
        <v>0</v>
      </c>
      <c r="AC529" s="41">
        <f t="shared" si="216"/>
        <v>0</v>
      </c>
      <c r="AD529" s="41">
        <f t="shared" si="216"/>
        <v>0</v>
      </c>
      <c r="AE529" s="41">
        <f t="shared" si="216"/>
        <v>0</v>
      </c>
      <c r="AF529" s="41">
        <f t="shared" si="217"/>
        <v>0</v>
      </c>
      <c r="AG529" s="48">
        <v>725.87402150525486</v>
      </c>
      <c r="AH529" s="48">
        <v>145.24681915663638</v>
      </c>
      <c r="AI529" s="48">
        <v>73.261856831891492</v>
      </c>
      <c r="AJ529" s="48">
        <v>50.000311738619153</v>
      </c>
      <c r="AK529" s="41">
        <f t="shared" si="218"/>
        <v>11.141716583136951</v>
      </c>
      <c r="AL529" s="41">
        <f>LN(D529+'Models training data'!$Y$4)</f>
        <v>6.9246917956071785</v>
      </c>
      <c r="AM529" s="41">
        <f>LN(E529+'Models training data'!$Y$5)</f>
        <v>5.3483396521811741</v>
      </c>
      <c r="AN529" s="41">
        <f>LN(F529+'Models training data'!$Y$6)</f>
        <v>4.7760965696268052</v>
      </c>
      <c r="AO529" s="41">
        <f>LN(G529+'Models training data'!$Y$7)</f>
        <v>4.6011997678107974</v>
      </c>
      <c r="AP529" s="41">
        <f t="shared" si="205"/>
        <v>1</v>
      </c>
      <c r="AQ529" s="41">
        <f t="shared" si="219"/>
        <v>0</v>
      </c>
      <c r="AR529" s="41">
        <f t="shared" si="220"/>
        <v>88643.834047237513</v>
      </c>
      <c r="AS529" s="41">
        <f t="shared" si="221"/>
        <v>79270.546397375481</v>
      </c>
      <c r="AT529" s="41">
        <f t="shared" si="222"/>
        <v>11.274204682443605</v>
      </c>
      <c r="AU529" s="41">
        <f t="shared" si="223"/>
        <v>79089.166996110202</v>
      </c>
      <c r="AV529" s="41">
        <f t="shared" si="224"/>
        <v>11.271646219931467</v>
      </c>
      <c r="AW529" s="41">
        <f t="shared" si="225"/>
        <v>79210.141912667139</v>
      </c>
      <c r="AX529" s="41">
        <f t="shared" si="226"/>
        <v>11.273931193160903</v>
      </c>
      <c r="AY529" s="41">
        <f t="shared" si="227"/>
        <v>11.225905278561026</v>
      </c>
      <c r="AZ529" s="41">
        <f t="shared" si="228"/>
        <v>11.189037915538661</v>
      </c>
    </row>
    <row r="530" spans="2:52" x14ac:dyDescent="0.25">
      <c r="B530" s="41" t="str">
        <f t="shared" ref="B530:B593" si="229">B529</f>
        <v>CT</v>
      </c>
      <c r="C530" s="46">
        <v>44870</v>
      </c>
      <c r="D530" s="45">
        <v>733.11729284862508</v>
      </c>
      <c r="E530" s="45">
        <v>146.69928704167512</v>
      </c>
      <c r="F530" s="45">
        <v>73.994475400210405</v>
      </c>
      <c r="G530" s="48">
        <v>51.882283422498624</v>
      </c>
      <c r="H530" s="44">
        <v>68319.853530822103</v>
      </c>
      <c r="I530" s="62">
        <f t="shared" si="206"/>
        <v>1005.6933387130092</v>
      </c>
      <c r="J530" s="41">
        <f t="shared" si="207"/>
        <v>2022</v>
      </c>
      <c r="K530" s="41">
        <f t="shared" si="208"/>
        <v>45</v>
      </c>
      <c r="L530" s="41">
        <f t="shared" si="209"/>
        <v>2025</v>
      </c>
      <c r="M530" s="41">
        <f t="shared" si="210"/>
        <v>7.6133249795406392</v>
      </c>
      <c r="N530" s="41">
        <f t="shared" si="211"/>
        <v>1</v>
      </c>
      <c r="O530" s="41">
        <f t="shared" si="212"/>
        <v>11</v>
      </c>
      <c r="P530" s="41">
        <f t="shared" si="213"/>
        <v>0</v>
      </c>
      <c r="Q530" s="41">
        <f t="shared" si="213"/>
        <v>0</v>
      </c>
      <c r="R530" s="41">
        <f t="shared" si="213"/>
        <v>0</v>
      </c>
      <c r="S530" s="41">
        <f t="shared" si="213"/>
        <v>0</v>
      </c>
      <c r="T530" s="41">
        <f t="shared" si="214"/>
        <v>0</v>
      </c>
      <c r="U530" s="41">
        <f t="shared" si="214"/>
        <v>0</v>
      </c>
      <c r="V530" s="41">
        <f t="shared" si="214"/>
        <v>0</v>
      </c>
      <c r="W530" s="41">
        <f t="shared" si="214"/>
        <v>0</v>
      </c>
      <c r="X530" s="41">
        <f t="shared" si="215"/>
        <v>0</v>
      </c>
      <c r="Y530" s="41">
        <f t="shared" si="215"/>
        <v>0</v>
      </c>
      <c r="Z530" s="41">
        <f t="shared" si="215"/>
        <v>1</v>
      </c>
      <c r="AA530" s="41">
        <f t="shared" si="215"/>
        <v>0</v>
      </c>
      <c r="AB530" s="41">
        <f t="shared" si="216"/>
        <v>0</v>
      </c>
      <c r="AC530" s="41">
        <f t="shared" si="216"/>
        <v>0</v>
      </c>
      <c r="AD530" s="41">
        <f t="shared" si="216"/>
        <v>0</v>
      </c>
      <c r="AE530" s="41">
        <f t="shared" si="216"/>
        <v>0</v>
      </c>
      <c r="AF530" s="41">
        <f t="shared" si="217"/>
        <v>0</v>
      </c>
      <c r="AG530" s="48">
        <v>733.11729284862508</v>
      </c>
      <c r="AH530" s="48">
        <v>146.69928704167512</v>
      </c>
      <c r="AI530" s="48">
        <v>73.994475400210405</v>
      </c>
      <c r="AJ530" s="48">
        <v>51.882283422498624</v>
      </c>
      <c r="AK530" s="41">
        <f t="shared" si="218"/>
        <v>11.131955684590453</v>
      </c>
      <c r="AL530" s="41">
        <f>LN(D530+'Models training data'!$Y$4)</f>
        <v>6.9317881851363081</v>
      </c>
      <c r="AM530" s="41">
        <f>LN(E530+'Models training data'!$Y$5)</f>
        <v>5.355223898289041</v>
      </c>
      <c r="AN530" s="41">
        <f>LN(F530+'Models training data'!$Y$6)</f>
        <v>4.7822527036082345</v>
      </c>
      <c r="AO530" s="41">
        <f>LN(G530+'Models training data'!$Y$7)</f>
        <v>4.6199180697133535</v>
      </c>
      <c r="AP530" s="41">
        <f t="shared" si="205"/>
        <v>1</v>
      </c>
      <c r="AQ530" s="41">
        <f t="shared" si="219"/>
        <v>0</v>
      </c>
      <c r="AR530" s="41">
        <f t="shared" si="220"/>
        <v>109124.38569751511</v>
      </c>
      <c r="AS530" s="41">
        <f t="shared" si="221"/>
        <v>100786.52871147581</v>
      </c>
      <c r="AT530" s="41">
        <f t="shared" si="222"/>
        <v>11.496389275619359</v>
      </c>
      <c r="AU530" s="41">
        <f t="shared" si="223"/>
        <v>95934.980847483472</v>
      </c>
      <c r="AV530" s="41">
        <f t="shared" si="224"/>
        <v>11.44954886131657</v>
      </c>
      <c r="AW530" s="41">
        <f t="shared" si="225"/>
        <v>96047.18017042971</v>
      </c>
      <c r="AX530" s="41">
        <f t="shared" si="226"/>
        <v>11.451748822758839</v>
      </c>
      <c r="AY530" s="41">
        <f t="shared" si="227"/>
        <v>11.22650698745071</v>
      </c>
      <c r="AZ530" s="41">
        <f t="shared" si="228"/>
        <v>11.192430084449796</v>
      </c>
    </row>
    <row r="531" spans="2:52" x14ac:dyDescent="0.25">
      <c r="B531" s="41" t="str">
        <f t="shared" si="229"/>
        <v>CT</v>
      </c>
      <c r="C531" s="46">
        <v>44877</v>
      </c>
      <c r="D531" s="45">
        <v>740.43763756693374</v>
      </c>
      <c r="E531" s="45">
        <v>148.16627975882807</v>
      </c>
      <c r="F531" s="45">
        <v>74.734420154212515</v>
      </c>
      <c r="G531" s="48">
        <v>50.188228342249865</v>
      </c>
      <c r="H531" s="44">
        <v>68281.765002623884</v>
      </c>
      <c r="I531" s="62">
        <f t="shared" si="206"/>
        <v>1013.5265658222243</v>
      </c>
      <c r="J531" s="41">
        <f t="shared" si="207"/>
        <v>2022</v>
      </c>
      <c r="K531" s="41">
        <f t="shared" si="208"/>
        <v>46</v>
      </c>
      <c r="L531" s="41">
        <f t="shared" si="209"/>
        <v>2116</v>
      </c>
      <c r="M531" s="41">
        <f t="shared" si="210"/>
        <v>7.6572827929781901</v>
      </c>
      <c r="N531" s="41">
        <f t="shared" si="211"/>
        <v>1</v>
      </c>
      <c r="O531" s="41">
        <f t="shared" si="212"/>
        <v>11</v>
      </c>
      <c r="P531" s="41">
        <f t="shared" si="213"/>
        <v>0</v>
      </c>
      <c r="Q531" s="41">
        <f t="shared" si="213"/>
        <v>0</v>
      </c>
      <c r="R531" s="41">
        <f t="shared" si="213"/>
        <v>0</v>
      </c>
      <c r="S531" s="41">
        <f t="shared" si="213"/>
        <v>0</v>
      </c>
      <c r="T531" s="41">
        <f t="shared" si="214"/>
        <v>0</v>
      </c>
      <c r="U531" s="41">
        <f t="shared" si="214"/>
        <v>0</v>
      </c>
      <c r="V531" s="41">
        <f t="shared" si="214"/>
        <v>0</v>
      </c>
      <c r="W531" s="41">
        <f t="shared" si="214"/>
        <v>0</v>
      </c>
      <c r="X531" s="41">
        <f t="shared" si="215"/>
        <v>0</v>
      </c>
      <c r="Y531" s="41">
        <f t="shared" si="215"/>
        <v>0</v>
      </c>
      <c r="Z531" s="41">
        <f t="shared" si="215"/>
        <v>1</v>
      </c>
      <c r="AA531" s="41">
        <f t="shared" si="215"/>
        <v>0</v>
      </c>
      <c r="AB531" s="41">
        <f t="shared" si="216"/>
        <v>0</v>
      </c>
      <c r="AC531" s="41">
        <f t="shared" si="216"/>
        <v>0</v>
      </c>
      <c r="AD531" s="41">
        <f t="shared" si="216"/>
        <v>0</v>
      </c>
      <c r="AE531" s="41">
        <f t="shared" si="216"/>
        <v>0</v>
      </c>
      <c r="AF531" s="41">
        <f t="shared" si="217"/>
        <v>0</v>
      </c>
      <c r="AG531" s="48">
        <v>740.43763756693374</v>
      </c>
      <c r="AH531" s="48">
        <v>148.16627975882807</v>
      </c>
      <c r="AI531" s="48">
        <v>74.734420154212515</v>
      </c>
      <c r="AJ531" s="48">
        <v>50.188228342249865</v>
      </c>
      <c r="AK531" s="41">
        <f t="shared" si="218"/>
        <v>11.131398026056182</v>
      </c>
      <c r="AL531" s="41">
        <f>LN(D531+'Models training data'!$Y$4)</f>
        <v>6.9389092826001537</v>
      </c>
      <c r="AM531" s="41">
        <f>LN(E531+'Models training data'!$Y$5)</f>
        <v>5.3621292123679378</v>
      </c>
      <c r="AN531" s="41">
        <f>LN(F531+'Models training data'!$Y$6)</f>
        <v>4.7884321673843591</v>
      </c>
      <c r="AO531" s="41">
        <f>LN(G531+'Models training data'!$Y$7)</f>
        <v>4.6030846322798862</v>
      </c>
      <c r="AP531" s="41">
        <f t="shared" si="205"/>
        <v>1</v>
      </c>
      <c r="AQ531" s="41">
        <f t="shared" si="219"/>
        <v>0</v>
      </c>
      <c r="AR531" s="41">
        <f t="shared" si="220"/>
        <v>109099.99538443137</v>
      </c>
      <c r="AS531" s="41">
        <f t="shared" si="221"/>
        <v>100762.43132143411</v>
      </c>
      <c r="AT531" s="41">
        <f t="shared" si="222"/>
        <v>11.496131658354578</v>
      </c>
      <c r="AU531" s="41">
        <f t="shared" si="223"/>
        <v>95889.733978312492</v>
      </c>
      <c r="AV531" s="41">
        <f t="shared" si="224"/>
        <v>11.448984894252014</v>
      </c>
      <c r="AW531" s="41">
        <f t="shared" si="225"/>
        <v>96015.378755143873</v>
      </c>
      <c r="AX531" s="41">
        <f t="shared" si="226"/>
        <v>11.45138274868722</v>
      </c>
      <c r="AY531" s="41">
        <f t="shared" si="227"/>
        <v>11.226542317952795</v>
      </c>
      <c r="AZ531" s="41">
        <f t="shared" si="228"/>
        <v>11.19140570177373</v>
      </c>
    </row>
    <row r="532" spans="2:52" x14ac:dyDescent="0.25">
      <c r="B532" s="41" t="str">
        <f t="shared" si="229"/>
        <v>CT</v>
      </c>
      <c r="C532" s="46">
        <v>44884</v>
      </c>
      <c r="D532" s="45">
        <v>747.83443419547871</v>
      </c>
      <c r="E532" s="45">
        <v>149.64794247978446</v>
      </c>
      <c r="F532" s="45">
        <v>75.481764355754649</v>
      </c>
      <c r="G532" s="48">
        <v>50.018822834224984</v>
      </c>
      <c r="H532" s="44">
        <v>68413.978121197608</v>
      </c>
      <c r="I532" s="62">
        <f t="shared" si="206"/>
        <v>1022.9829638652428</v>
      </c>
      <c r="J532" s="41">
        <f t="shared" si="207"/>
        <v>2022</v>
      </c>
      <c r="K532" s="41">
        <f t="shared" si="208"/>
        <v>47</v>
      </c>
      <c r="L532" s="41">
        <f t="shared" si="209"/>
        <v>2209</v>
      </c>
      <c r="M532" s="41">
        <f t="shared" si="210"/>
        <v>7.7002952034201169</v>
      </c>
      <c r="N532" s="41">
        <f t="shared" si="211"/>
        <v>1</v>
      </c>
      <c r="O532" s="41">
        <f t="shared" si="212"/>
        <v>11</v>
      </c>
      <c r="P532" s="41">
        <f t="shared" si="213"/>
        <v>0</v>
      </c>
      <c r="Q532" s="41">
        <f t="shared" si="213"/>
        <v>0</v>
      </c>
      <c r="R532" s="41">
        <f t="shared" si="213"/>
        <v>0</v>
      </c>
      <c r="S532" s="41">
        <f t="shared" si="213"/>
        <v>0</v>
      </c>
      <c r="T532" s="41">
        <f t="shared" si="214"/>
        <v>0</v>
      </c>
      <c r="U532" s="41">
        <f t="shared" si="214"/>
        <v>0</v>
      </c>
      <c r="V532" s="41">
        <f t="shared" si="214"/>
        <v>0</v>
      </c>
      <c r="W532" s="41">
        <f t="shared" si="214"/>
        <v>0</v>
      </c>
      <c r="X532" s="41">
        <f t="shared" si="215"/>
        <v>0</v>
      </c>
      <c r="Y532" s="41">
        <f t="shared" si="215"/>
        <v>0</v>
      </c>
      <c r="Z532" s="41">
        <f t="shared" si="215"/>
        <v>1</v>
      </c>
      <c r="AA532" s="41">
        <f t="shared" si="215"/>
        <v>0</v>
      </c>
      <c r="AB532" s="41">
        <f t="shared" si="216"/>
        <v>0</v>
      </c>
      <c r="AC532" s="41">
        <f t="shared" si="216"/>
        <v>0</v>
      </c>
      <c r="AD532" s="41">
        <f t="shared" si="216"/>
        <v>0</v>
      </c>
      <c r="AE532" s="41">
        <f t="shared" si="216"/>
        <v>0</v>
      </c>
      <c r="AF532" s="41">
        <f t="shared" si="217"/>
        <v>0</v>
      </c>
      <c r="AG532" s="48">
        <v>747.83443419547871</v>
      </c>
      <c r="AH532" s="48">
        <v>149.64794247978446</v>
      </c>
      <c r="AI532" s="48">
        <v>75.481764355754649</v>
      </c>
      <c r="AJ532" s="48">
        <v>50.018822834224984</v>
      </c>
      <c r="AK532" s="41">
        <f t="shared" si="218"/>
        <v>11.13333244122933</v>
      </c>
      <c r="AL532" s="41">
        <f>LN(D532+'Models training data'!$Y$4)</f>
        <v>6.9460536103790087</v>
      </c>
      <c r="AM532" s="41">
        <f>LN(E532+'Models training data'!$Y$5)</f>
        <v>5.3690555128849216</v>
      </c>
      <c r="AN532" s="41">
        <f>LN(F532+'Models training data'!$Y$6)</f>
        <v>4.7946349048313843</v>
      </c>
      <c r="AO532" s="41">
        <f>LN(G532+'Models training data'!$Y$7)</f>
        <v>4.6013855979282727</v>
      </c>
      <c r="AP532" s="41">
        <f t="shared" si="205"/>
        <v>1</v>
      </c>
      <c r="AQ532" s="41">
        <f t="shared" si="219"/>
        <v>0</v>
      </c>
      <c r="AR532" s="41">
        <f t="shared" si="220"/>
        <v>109075.60507134763</v>
      </c>
      <c r="AS532" s="41">
        <f t="shared" si="221"/>
        <v>100738.33393139241</v>
      </c>
      <c r="AT532" s="41">
        <f t="shared" si="222"/>
        <v>11.495874041089799</v>
      </c>
      <c r="AU532" s="41">
        <f t="shared" si="223"/>
        <v>95845.66580781732</v>
      </c>
      <c r="AV532" s="41">
        <f t="shared" si="224"/>
        <v>11.448437872389148</v>
      </c>
      <c r="AW532" s="41">
        <f t="shared" si="225"/>
        <v>95984.261294561991</v>
      </c>
      <c r="AX532" s="41">
        <f t="shared" si="226"/>
        <v>11.451024547789828</v>
      </c>
      <c r="AY532" s="41">
        <f t="shared" si="227"/>
        <v>11.226824907638481</v>
      </c>
      <c r="AZ532" s="41">
        <f t="shared" si="228"/>
        <v>11.192265991184071</v>
      </c>
    </row>
    <row r="533" spans="2:52" x14ac:dyDescent="0.25">
      <c r="B533" s="41" t="str">
        <f t="shared" si="229"/>
        <v>CT</v>
      </c>
      <c r="C533" s="46">
        <v>44891</v>
      </c>
      <c r="D533" s="45">
        <v>755.30747271444648</v>
      </c>
      <c r="E533" s="45">
        <v>151.14442186626636</v>
      </c>
      <c r="F533" s="45">
        <v>76.236581999312179</v>
      </c>
      <c r="G533" s="48">
        <v>50.001882283422496</v>
      </c>
      <c r="H533" s="44">
        <v>68563.574722548379</v>
      </c>
      <c r="I533" s="62">
        <f t="shared" si="206"/>
        <v>1032.6903588634475</v>
      </c>
      <c r="J533" s="41">
        <f t="shared" si="207"/>
        <v>2022</v>
      </c>
      <c r="K533" s="41">
        <f t="shared" si="208"/>
        <v>48</v>
      </c>
      <c r="L533" s="41">
        <f t="shared" si="209"/>
        <v>2304</v>
      </c>
      <c r="M533" s="41">
        <f t="shared" si="210"/>
        <v>7.7424020218157823</v>
      </c>
      <c r="N533" s="41">
        <f t="shared" si="211"/>
        <v>1</v>
      </c>
      <c r="O533" s="41">
        <f t="shared" si="212"/>
        <v>11</v>
      </c>
      <c r="P533" s="41">
        <f t="shared" si="213"/>
        <v>0</v>
      </c>
      <c r="Q533" s="41">
        <f t="shared" si="213"/>
        <v>0</v>
      </c>
      <c r="R533" s="41">
        <f t="shared" si="213"/>
        <v>0</v>
      </c>
      <c r="S533" s="41">
        <f t="shared" si="213"/>
        <v>0</v>
      </c>
      <c r="T533" s="41">
        <f t="shared" si="214"/>
        <v>0</v>
      </c>
      <c r="U533" s="41">
        <f t="shared" si="214"/>
        <v>0</v>
      </c>
      <c r="V533" s="41">
        <f t="shared" si="214"/>
        <v>0</v>
      </c>
      <c r="W533" s="41">
        <f t="shared" si="214"/>
        <v>0</v>
      </c>
      <c r="X533" s="41">
        <f t="shared" si="215"/>
        <v>0</v>
      </c>
      <c r="Y533" s="41">
        <f t="shared" si="215"/>
        <v>0</v>
      </c>
      <c r="Z533" s="41">
        <f t="shared" si="215"/>
        <v>1</v>
      </c>
      <c r="AA533" s="41">
        <f t="shared" si="215"/>
        <v>0</v>
      </c>
      <c r="AB533" s="41">
        <f t="shared" si="216"/>
        <v>0</v>
      </c>
      <c r="AC533" s="41">
        <f t="shared" si="216"/>
        <v>0</v>
      </c>
      <c r="AD533" s="41">
        <f t="shared" si="216"/>
        <v>0</v>
      </c>
      <c r="AE533" s="41">
        <f t="shared" si="216"/>
        <v>0</v>
      </c>
      <c r="AF533" s="41">
        <f t="shared" si="217"/>
        <v>0</v>
      </c>
      <c r="AG533" s="48">
        <v>755.30747271444648</v>
      </c>
      <c r="AH533" s="48">
        <v>151.14442186626636</v>
      </c>
      <c r="AI533" s="48">
        <v>76.236581999312179</v>
      </c>
      <c r="AJ533" s="48">
        <v>50.001882283422496</v>
      </c>
      <c r="AK533" s="41">
        <f t="shared" si="218"/>
        <v>11.135516691972922</v>
      </c>
      <c r="AL533" s="41">
        <f>LN(D533+'Models training data'!$Y$4)</f>
        <v>6.9532201144323835</v>
      </c>
      <c r="AM533" s="41">
        <f>LN(E533+'Models training data'!$Y$5)</f>
        <v>5.3760027179259495</v>
      </c>
      <c r="AN533" s="41">
        <f>LN(F533+'Models training data'!$Y$6)</f>
        <v>4.8008608588798438</v>
      </c>
      <c r="AO533" s="41">
        <f>LN(G533+'Models training data'!$Y$7)</f>
        <v>4.6012155356156708</v>
      </c>
      <c r="AP533" s="41">
        <f t="shared" si="205"/>
        <v>1</v>
      </c>
      <c r="AQ533" s="41">
        <f t="shared" si="219"/>
        <v>0</v>
      </c>
      <c r="AR533" s="41">
        <f t="shared" si="220"/>
        <v>109051.21475826389</v>
      </c>
      <c r="AS533" s="41">
        <f t="shared" si="221"/>
        <v>100714.23654135071</v>
      </c>
      <c r="AT533" s="41">
        <f t="shared" si="222"/>
        <v>11.495616423825018</v>
      </c>
      <c r="AU533" s="41">
        <f t="shared" si="223"/>
        <v>95802.776335997987</v>
      </c>
      <c r="AV533" s="41">
        <f t="shared" si="224"/>
        <v>11.447907795727973</v>
      </c>
      <c r="AW533" s="41">
        <f t="shared" si="225"/>
        <v>95953.798987330345</v>
      </c>
      <c r="AX533" s="41">
        <f t="shared" si="226"/>
        <v>11.450673888527056</v>
      </c>
      <c r="AY533" s="41">
        <f t="shared" si="227"/>
        <v>11.227135894633657</v>
      </c>
      <c r="AZ533" s="41">
        <f t="shared" si="228"/>
        <v>11.193319520605915</v>
      </c>
    </row>
    <row r="534" spans="2:52" x14ac:dyDescent="0.25">
      <c r="B534" s="41" t="str">
        <f t="shared" si="229"/>
        <v>CT</v>
      </c>
      <c r="C534" s="46">
        <v>44898</v>
      </c>
      <c r="D534" s="45">
        <v>762.85683336549994</v>
      </c>
      <c r="E534" s="45">
        <v>152.65586606577102</v>
      </c>
      <c r="F534" s="45">
        <v>76.998947819305286</v>
      </c>
      <c r="G534" s="48">
        <v>50.000188228342253</v>
      </c>
      <c r="H534" s="44">
        <v>68700.558515316327</v>
      </c>
      <c r="I534" s="62">
        <f t="shared" si="206"/>
        <v>1042.5118354789183</v>
      </c>
      <c r="J534" s="41">
        <f t="shared" si="207"/>
        <v>2022</v>
      </c>
      <c r="K534" s="41">
        <f t="shared" si="208"/>
        <v>49</v>
      </c>
      <c r="L534" s="41">
        <f t="shared" si="209"/>
        <v>2401</v>
      </c>
      <c r="M534" s="41">
        <f t="shared" si="210"/>
        <v>7.7836405962212529</v>
      </c>
      <c r="N534" s="41">
        <f t="shared" si="211"/>
        <v>1</v>
      </c>
      <c r="O534" s="41">
        <f t="shared" si="212"/>
        <v>12</v>
      </c>
      <c r="P534" s="41">
        <f t="shared" si="213"/>
        <v>0</v>
      </c>
      <c r="Q534" s="41">
        <f t="shared" si="213"/>
        <v>0</v>
      </c>
      <c r="R534" s="41">
        <f t="shared" si="213"/>
        <v>0</v>
      </c>
      <c r="S534" s="41">
        <f t="shared" si="213"/>
        <v>0</v>
      </c>
      <c r="T534" s="41">
        <f t="shared" si="214"/>
        <v>0</v>
      </c>
      <c r="U534" s="41">
        <f t="shared" si="214"/>
        <v>0</v>
      </c>
      <c r="V534" s="41">
        <f t="shared" si="214"/>
        <v>0</v>
      </c>
      <c r="W534" s="41">
        <f t="shared" si="214"/>
        <v>0</v>
      </c>
      <c r="X534" s="41">
        <f t="shared" si="215"/>
        <v>0</v>
      </c>
      <c r="Y534" s="41">
        <f t="shared" si="215"/>
        <v>0</v>
      </c>
      <c r="Z534" s="41">
        <f t="shared" si="215"/>
        <v>0</v>
      </c>
      <c r="AA534" s="41">
        <f t="shared" si="215"/>
        <v>1</v>
      </c>
      <c r="AB534" s="41">
        <f t="shared" si="216"/>
        <v>0</v>
      </c>
      <c r="AC534" s="41">
        <f t="shared" si="216"/>
        <v>0</v>
      </c>
      <c r="AD534" s="41">
        <f t="shared" si="216"/>
        <v>0</v>
      </c>
      <c r="AE534" s="41">
        <f t="shared" si="216"/>
        <v>0</v>
      </c>
      <c r="AF534" s="41">
        <f t="shared" si="217"/>
        <v>0</v>
      </c>
      <c r="AG534" s="48">
        <v>762.85683336549994</v>
      </c>
      <c r="AH534" s="48">
        <v>152.65586606577102</v>
      </c>
      <c r="AI534" s="48">
        <v>76.998947819305286</v>
      </c>
      <c r="AJ534" s="48">
        <v>50.000188228342253</v>
      </c>
      <c r="AK534" s="41">
        <f t="shared" si="218"/>
        <v>11.137512607949102</v>
      </c>
      <c r="AL534" s="41">
        <f>LN(D534+'Models training data'!$Y$4)</f>
        <v>6.9604080350790483</v>
      </c>
      <c r="AM534" s="41">
        <f>LN(E534+'Models training data'!$Y$5)</f>
        <v>5.3829707451159168</v>
      </c>
      <c r="AN534" s="41">
        <f>LN(F534+'Models training data'!$Y$6)</f>
        <v>4.8071099715248709</v>
      </c>
      <c r="AO534" s="41">
        <f>LN(G534+'Models training data'!$Y$7)</f>
        <v>4.6011985277936374</v>
      </c>
      <c r="AP534" s="41">
        <f t="shared" si="205"/>
        <v>0</v>
      </c>
      <c r="AQ534" s="41">
        <f t="shared" si="219"/>
        <v>1</v>
      </c>
      <c r="AR534" s="41">
        <f t="shared" si="220"/>
        <v>84090.631627702445</v>
      </c>
      <c r="AS534" s="41">
        <f t="shared" si="221"/>
        <v>74715.391157560138</v>
      </c>
      <c r="AT534" s="41">
        <f t="shared" si="222"/>
        <v>11.2250839578625</v>
      </c>
      <c r="AU534" s="41">
        <f t="shared" si="223"/>
        <v>74330.435370925436</v>
      </c>
      <c r="AV534" s="41">
        <f t="shared" si="224"/>
        <v>11.219614180054606</v>
      </c>
      <c r="AW534" s="41">
        <f t="shared" si="225"/>
        <v>74606.719265267369</v>
      </c>
      <c r="AX534" s="41">
        <f t="shared" si="226"/>
        <v>11.224386675932193</v>
      </c>
      <c r="AY534" s="41">
        <f t="shared" si="227"/>
        <v>11.279596774949718</v>
      </c>
      <c r="AZ534" s="41">
        <f t="shared" si="228"/>
        <v>11.168478344426935</v>
      </c>
    </row>
    <row r="535" spans="2:52" x14ac:dyDescent="0.25">
      <c r="B535" s="41" t="str">
        <f t="shared" si="229"/>
        <v>CT</v>
      </c>
      <c r="C535" s="46">
        <v>44905</v>
      </c>
      <c r="D535" s="45">
        <v>770.48280184589134</v>
      </c>
      <c r="E535" s="45">
        <v>154.18242471684977</v>
      </c>
      <c r="F535" s="45">
        <v>77.76893729749834</v>
      </c>
      <c r="G535" s="48">
        <v>50.000018822834228</v>
      </c>
      <c r="H535" s="44">
        <v>68852.07880986268</v>
      </c>
      <c r="I535" s="62">
        <f t="shared" si="206"/>
        <v>1052.4341826830737</v>
      </c>
      <c r="J535" s="41">
        <f t="shared" si="207"/>
        <v>2022</v>
      </c>
      <c r="K535" s="41">
        <f t="shared" si="208"/>
        <v>50</v>
      </c>
      <c r="L535" s="41">
        <f t="shared" si="209"/>
        <v>2500</v>
      </c>
      <c r="M535" s="41">
        <f t="shared" si="210"/>
        <v>7.8240460108562919</v>
      </c>
      <c r="N535" s="41">
        <f t="shared" si="211"/>
        <v>1</v>
      </c>
      <c r="O535" s="41">
        <f t="shared" si="212"/>
        <v>12</v>
      </c>
      <c r="P535" s="41">
        <f t="shared" si="213"/>
        <v>0</v>
      </c>
      <c r="Q535" s="41">
        <f t="shared" si="213"/>
        <v>0</v>
      </c>
      <c r="R535" s="41">
        <f t="shared" si="213"/>
        <v>0</v>
      </c>
      <c r="S535" s="41">
        <f t="shared" si="213"/>
        <v>0</v>
      </c>
      <c r="T535" s="41">
        <f t="shared" si="214"/>
        <v>0</v>
      </c>
      <c r="U535" s="41">
        <f t="shared" si="214"/>
        <v>0</v>
      </c>
      <c r="V535" s="41">
        <f t="shared" si="214"/>
        <v>0</v>
      </c>
      <c r="W535" s="41">
        <f t="shared" si="214"/>
        <v>0</v>
      </c>
      <c r="X535" s="41">
        <f t="shared" si="215"/>
        <v>0</v>
      </c>
      <c r="Y535" s="41">
        <f t="shared" si="215"/>
        <v>0</v>
      </c>
      <c r="Z535" s="41">
        <f t="shared" si="215"/>
        <v>0</v>
      </c>
      <c r="AA535" s="41">
        <f t="shared" si="215"/>
        <v>1</v>
      </c>
      <c r="AB535" s="41">
        <f t="shared" si="216"/>
        <v>0</v>
      </c>
      <c r="AC535" s="41">
        <f t="shared" si="216"/>
        <v>0</v>
      </c>
      <c r="AD535" s="41">
        <f t="shared" si="216"/>
        <v>0</v>
      </c>
      <c r="AE535" s="41">
        <f t="shared" si="216"/>
        <v>0</v>
      </c>
      <c r="AF535" s="41">
        <f t="shared" si="217"/>
        <v>0</v>
      </c>
      <c r="AG535" s="48">
        <v>770.48280184589134</v>
      </c>
      <c r="AH535" s="48">
        <v>154.18242471684977</v>
      </c>
      <c r="AI535" s="48">
        <v>77.76893729749834</v>
      </c>
      <c r="AJ535" s="48">
        <v>50.000018822834228</v>
      </c>
      <c r="AK535" s="41">
        <f t="shared" si="218"/>
        <v>11.139715697017806</v>
      </c>
      <c r="AL535" s="41">
        <f>LN(D535+'Models training data'!$Y$4)</f>
        <v>6.9676168171572987</v>
      </c>
      <c r="AM535" s="41">
        <f>LN(E535+'Models training data'!$Y$5)</f>
        <v>5.3899595115852117</v>
      </c>
      <c r="AN535" s="41">
        <f>LN(F535+'Models training data'!$Y$6)</f>
        <v>4.8133821838365929</v>
      </c>
      <c r="AO535" s="41">
        <f>LN(G535+'Models training data'!$Y$7)</f>
        <v>4.6011968269955243</v>
      </c>
      <c r="AP535" s="41">
        <f t="shared" si="205"/>
        <v>0</v>
      </c>
      <c r="AQ535" s="41">
        <f t="shared" si="219"/>
        <v>1</v>
      </c>
      <c r="AR535" s="41">
        <f t="shared" si="220"/>
        <v>84066.241314618703</v>
      </c>
      <c r="AS535" s="41">
        <f t="shared" si="221"/>
        <v>74691.293767518437</v>
      </c>
      <c r="AT535" s="41">
        <f t="shared" si="222"/>
        <v>11.224826340597719</v>
      </c>
      <c r="AU535" s="41">
        <f t="shared" si="223"/>
        <v>74289.903296457735</v>
      </c>
      <c r="AV535" s="41">
        <f t="shared" si="224"/>
        <v>11.219117993796811</v>
      </c>
      <c r="AW535" s="41">
        <f t="shared" si="225"/>
        <v>74577.487843817536</v>
      </c>
      <c r="AX535" s="41">
        <f t="shared" si="226"/>
        <v>11.224050185704534</v>
      </c>
      <c r="AY535" s="41">
        <f t="shared" si="227"/>
        <v>11.279918675112201</v>
      </c>
      <c r="AZ535" s="41">
        <f t="shared" si="228"/>
        <v>11.16955907669116</v>
      </c>
    </row>
    <row r="536" spans="2:52" x14ac:dyDescent="0.25">
      <c r="B536" s="41" t="str">
        <f t="shared" si="229"/>
        <v>CT</v>
      </c>
      <c r="C536" s="46">
        <v>44912</v>
      </c>
      <c r="D536" s="45">
        <v>778.18580996706578</v>
      </c>
      <c r="E536" s="45">
        <v>155.72424895922876</v>
      </c>
      <c r="F536" s="45">
        <v>78.54662667047333</v>
      </c>
      <c r="G536" s="48">
        <v>50.000001882283421</v>
      </c>
      <c r="H536" s="44">
        <v>69003.618886514989</v>
      </c>
      <c r="I536" s="62">
        <f t="shared" si="206"/>
        <v>1062.4566874790514</v>
      </c>
      <c r="J536" s="41">
        <f t="shared" si="207"/>
        <v>2022</v>
      </c>
      <c r="K536" s="41">
        <f t="shared" si="208"/>
        <v>51</v>
      </c>
      <c r="L536" s="41">
        <f t="shared" si="209"/>
        <v>2601</v>
      </c>
      <c r="M536" s="41">
        <f t="shared" si="210"/>
        <v>7.8636512654486515</v>
      </c>
      <c r="N536" s="41">
        <f t="shared" si="211"/>
        <v>1</v>
      </c>
      <c r="O536" s="41">
        <f t="shared" si="212"/>
        <v>12</v>
      </c>
      <c r="P536" s="41">
        <f t="shared" si="213"/>
        <v>0</v>
      </c>
      <c r="Q536" s="41">
        <f t="shared" si="213"/>
        <v>0</v>
      </c>
      <c r="R536" s="41">
        <f t="shared" si="213"/>
        <v>0</v>
      </c>
      <c r="S536" s="41">
        <f t="shared" si="213"/>
        <v>0</v>
      </c>
      <c r="T536" s="41">
        <f t="shared" si="214"/>
        <v>0</v>
      </c>
      <c r="U536" s="41">
        <f t="shared" si="214"/>
        <v>0</v>
      </c>
      <c r="V536" s="41">
        <f t="shared" si="214"/>
        <v>0</v>
      </c>
      <c r="W536" s="41">
        <f t="shared" si="214"/>
        <v>0</v>
      </c>
      <c r="X536" s="41">
        <f t="shared" si="215"/>
        <v>0</v>
      </c>
      <c r="Y536" s="41">
        <f t="shared" si="215"/>
        <v>0</v>
      </c>
      <c r="Z536" s="41">
        <f t="shared" si="215"/>
        <v>0</v>
      </c>
      <c r="AA536" s="41">
        <f t="shared" si="215"/>
        <v>1</v>
      </c>
      <c r="AB536" s="41">
        <f t="shared" si="216"/>
        <v>0</v>
      </c>
      <c r="AC536" s="41">
        <f t="shared" si="216"/>
        <v>0</v>
      </c>
      <c r="AD536" s="41">
        <f t="shared" si="216"/>
        <v>0</v>
      </c>
      <c r="AE536" s="41">
        <f t="shared" si="216"/>
        <v>0</v>
      </c>
      <c r="AF536" s="41">
        <f t="shared" si="217"/>
        <v>0</v>
      </c>
      <c r="AG536" s="48">
        <v>778.18580996706578</v>
      </c>
      <c r="AH536" s="48">
        <v>155.72424895922876</v>
      </c>
      <c r="AI536" s="48">
        <v>78.54662667047333</v>
      </c>
      <c r="AJ536" s="48">
        <v>50.000001882283421</v>
      </c>
      <c r="AK536" s="41">
        <f t="shared" si="218"/>
        <v>11.14191422983472</v>
      </c>
      <c r="AL536" s="41">
        <f>LN(D536+'Models training data'!$Y$4)</f>
        <v>6.9748460475686143</v>
      </c>
      <c r="AM536" s="41">
        <f>LN(E536+'Models training data'!$Y$5)</f>
        <v>5.3969689339593785</v>
      </c>
      <c r="AN536" s="41">
        <f>LN(F536+'Models training data'!$Y$6)</f>
        <v>4.8196774359706529</v>
      </c>
      <c r="AO536" s="41">
        <f>LN(G536+'Models training data'!$Y$7)</f>
        <v>4.6011966569155538</v>
      </c>
      <c r="AP536" s="41">
        <f t="shared" si="205"/>
        <v>0</v>
      </c>
      <c r="AQ536" s="41">
        <f t="shared" si="219"/>
        <v>1</v>
      </c>
      <c r="AR536" s="41">
        <f t="shared" si="220"/>
        <v>84041.85100153496</v>
      </c>
      <c r="AS536" s="41">
        <f t="shared" si="221"/>
        <v>74667.196377476736</v>
      </c>
      <c r="AT536" s="41">
        <f t="shared" si="222"/>
        <v>11.22456872333294</v>
      </c>
      <c r="AU536" s="41">
        <f t="shared" si="223"/>
        <v>74250.549920665842</v>
      </c>
      <c r="AV536" s="41">
        <f t="shared" si="224"/>
        <v>11.218638752740709</v>
      </c>
      <c r="AW536" s="41">
        <f t="shared" si="225"/>
        <v>74548.835300610808</v>
      </c>
      <c r="AX536" s="41">
        <f t="shared" si="226"/>
        <v>11.223720359089597</v>
      </c>
      <c r="AY536" s="41">
        <f t="shared" si="227"/>
        <v>11.280244768349196</v>
      </c>
      <c r="AZ536" s="41">
        <f t="shared" si="228"/>
        <v>11.17064311508703</v>
      </c>
    </row>
    <row r="537" spans="2:52" x14ac:dyDescent="0.25">
      <c r="B537" s="41" t="str">
        <f t="shared" si="229"/>
        <v>CT</v>
      </c>
      <c r="C537" s="46">
        <v>44919</v>
      </c>
      <c r="D537" s="45">
        <v>785.96639413863704</v>
      </c>
      <c r="E537" s="45">
        <v>157.28149144642629</v>
      </c>
      <c r="F537" s="45">
        <v>79.332092937178061</v>
      </c>
      <c r="G537" s="48">
        <v>50.000000188228341</v>
      </c>
      <c r="H537" s="44">
        <v>69155.162344688753</v>
      </c>
      <c r="I537" s="62">
        <f t="shared" si="206"/>
        <v>1072.5799787104697</v>
      </c>
      <c r="J537" s="41">
        <f t="shared" si="207"/>
        <v>2022</v>
      </c>
      <c r="K537" s="41">
        <f t="shared" si="208"/>
        <v>52</v>
      </c>
      <c r="L537" s="41">
        <f t="shared" si="209"/>
        <v>2704</v>
      </c>
      <c r="M537" s="41">
        <f t="shared" si="210"/>
        <v>7.9024874371628551</v>
      </c>
      <c r="N537" s="41">
        <f t="shared" si="211"/>
        <v>1</v>
      </c>
      <c r="O537" s="41">
        <f t="shared" si="212"/>
        <v>12</v>
      </c>
      <c r="P537" s="41">
        <f t="shared" si="213"/>
        <v>0</v>
      </c>
      <c r="Q537" s="41">
        <f t="shared" si="213"/>
        <v>0</v>
      </c>
      <c r="R537" s="41">
        <f t="shared" si="213"/>
        <v>0</v>
      </c>
      <c r="S537" s="41">
        <f t="shared" si="213"/>
        <v>0</v>
      </c>
      <c r="T537" s="41">
        <f t="shared" si="214"/>
        <v>0</v>
      </c>
      <c r="U537" s="41">
        <f t="shared" si="214"/>
        <v>0</v>
      </c>
      <c r="V537" s="41">
        <f t="shared" si="214"/>
        <v>0</v>
      </c>
      <c r="W537" s="41">
        <f t="shared" si="214"/>
        <v>0</v>
      </c>
      <c r="X537" s="41">
        <f t="shared" si="215"/>
        <v>0</v>
      </c>
      <c r="Y537" s="41">
        <f t="shared" si="215"/>
        <v>0</v>
      </c>
      <c r="Z537" s="41">
        <f t="shared" si="215"/>
        <v>0</v>
      </c>
      <c r="AA537" s="41">
        <f t="shared" si="215"/>
        <v>1</v>
      </c>
      <c r="AB537" s="41">
        <f t="shared" si="216"/>
        <v>0</v>
      </c>
      <c r="AC537" s="41">
        <f t="shared" si="216"/>
        <v>0</v>
      </c>
      <c r="AD537" s="41">
        <f t="shared" si="216"/>
        <v>0</v>
      </c>
      <c r="AE537" s="41">
        <f t="shared" si="216"/>
        <v>0</v>
      </c>
      <c r="AF537" s="41">
        <f t="shared" si="217"/>
        <v>0</v>
      </c>
      <c r="AG537" s="48">
        <v>785.96639413863704</v>
      </c>
      <c r="AH537" s="48">
        <v>157.28149144642629</v>
      </c>
      <c r="AI537" s="48">
        <v>79.332092937178061</v>
      </c>
      <c r="AJ537" s="48">
        <v>50.000000188228341</v>
      </c>
      <c r="AK537" s="41">
        <f t="shared" si="218"/>
        <v>11.144107988604151</v>
      </c>
      <c r="AL537" s="41">
        <f>LN(D537+'Models training data'!$Y$4)</f>
        <v>6.9820954118611924</v>
      </c>
      <c r="AM537" s="41">
        <f>LN(E537+'Models training data'!$Y$5)</f>
        <v>5.4039989283602434</v>
      </c>
      <c r="AN537" s="41">
        <f>LN(F537+'Models training data'!$Y$6)</f>
        <v>4.8259956671788524</v>
      </c>
      <c r="AO537" s="41">
        <f>LN(G537+'Models training data'!$Y$7)</f>
        <v>4.6011966399075552</v>
      </c>
      <c r="AP537" s="41">
        <f t="shared" si="205"/>
        <v>0</v>
      </c>
      <c r="AQ537" s="41">
        <f t="shared" si="219"/>
        <v>1</v>
      </c>
      <c r="AR537" s="41">
        <f t="shared" si="220"/>
        <v>84017.460688451218</v>
      </c>
      <c r="AS537" s="41">
        <f t="shared" si="221"/>
        <v>74643.098987435034</v>
      </c>
      <c r="AT537" s="41">
        <f t="shared" si="222"/>
        <v>11.224311106068159</v>
      </c>
      <c r="AU537" s="41">
        <f t="shared" si="223"/>
        <v>74212.375243549788</v>
      </c>
      <c r="AV537" s="41">
        <f t="shared" si="224"/>
        <v>11.218176456886296</v>
      </c>
      <c r="AW537" s="41">
        <f t="shared" si="225"/>
        <v>74520.739152776921</v>
      </c>
      <c r="AX537" s="41">
        <f t="shared" si="226"/>
        <v>11.223396937281418</v>
      </c>
      <c r="AY537" s="41">
        <f t="shared" si="227"/>
        <v>11.280575069527671</v>
      </c>
      <c r="AZ537" s="41">
        <f t="shared" si="228"/>
        <v>11.171730276160325</v>
      </c>
    </row>
    <row r="538" spans="2:52" x14ac:dyDescent="0.25">
      <c r="B538" s="41" t="str">
        <f t="shared" si="229"/>
        <v>CT</v>
      </c>
      <c r="C538" s="46">
        <v>44926</v>
      </c>
      <c r="D538" s="45">
        <v>793.82516633035391</v>
      </c>
      <c r="E538" s="45">
        <v>158.85430635969317</v>
      </c>
      <c r="F538" s="45">
        <v>80.125413866549835</v>
      </c>
      <c r="G538" s="48">
        <v>53.819814618781223</v>
      </c>
      <c r="H538" s="44">
        <v>69727.177091379766</v>
      </c>
      <c r="I538" s="62">
        <f t="shared" si="206"/>
        <v>1086.6247011753783</v>
      </c>
      <c r="J538" s="41">
        <f t="shared" si="207"/>
        <v>2022</v>
      </c>
      <c r="K538" s="41">
        <f t="shared" si="208"/>
        <v>53</v>
      </c>
      <c r="L538" s="41">
        <f t="shared" si="209"/>
        <v>2809</v>
      </c>
      <c r="M538" s="41">
        <f t="shared" si="210"/>
        <v>7.9405838271042439</v>
      </c>
      <c r="N538" s="41">
        <f t="shared" si="211"/>
        <v>1</v>
      </c>
      <c r="O538" s="41">
        <f t="shared" si="212"/>
        <v>12</v>
      </c>
      <c r="P538" s="41">
        <f t="shared" si="213"/>
        <v>0</v>
      </c>
      <c r="Q538" s="41">
        <f t="shared" si="213"/>
        <v>0</v>
      </c>
      <c r="R538" s="41">
        <f t="shared" si="213"/>
        <v>0</v>
      </c>
      <c r="S538" s="41">
        <f t="shared" si="213"/>
        <v>0</v>
      </c>
      <c r="T538" s="41">
        <f t="shared" si="214"/>
        <v>0</v>
      </c>
      <c r="U538" s="41">
        <f t="shared" si="214"/>
        <v>0</v>
      </c>
      <c r="V538" s="41">
        <f t="shared" si="214"/>
        <v>0</v>
      </c>
      <c r="W538" s="41">
        <f t="shared" si="214"/>
        <v>0</v>
      </c>
      <c r="X538" s="41">
        <f t="shared" si="215"/>
        <v>0</v>
      </c>
      <c r="Y538" s="41">
        <f t="shared" si="215"/>
        <v>0</v>
      </c>
      <c r="Z538" s="41">
        <f t="shared" si="215"/>
        <v>0</v>
      </c>
      <c r="AA538" s="41">
        <f t="shared" si="215"/>
        <v>1</v>
      </c>
      <c r="AB538" s="41">
        <f t="shared" si="216"/>
        <v>0</v>
      </c>
      <c r="AC538" s="41">
        <f t="shared" si="216"/>
        <v>0</v>
      </c>
      <c r="AD538" s="41">
        <f t="shared" si="216"/>
        <v>0</v>
      </c>
      <c r="AE538" s="41">
        <f t="shared" si="216"/>
        <v>0</v>
      </c>
      <c r="AF538" s="41">
        <f t="shared" si="217"/>
        <v>0</v>
      </c>
      <c r="AG538" s="48">
        <v>793.82516633035391</v>
      </c>
      <c r="AH538" s="48">
        <v>158.85430635969317</v>
      </c>
      <c r="AI538" s="48">
        <v>80.125413866549835</v>
      </c>
      <c r="AJ538" s="48">
        <v>53.819814618781223</v>
      </c>
      <c r="AK538" s="41">
        <f t="shared" si="218"/>
        <v>11.152345435979257</v>
      </c>
      <c r="AL538" s="41">
        <f>LN(D538+'Models training data'!$Y$4)</f>
        <v>6.9893646640512168</v>
      </c>
      <c r="AM538" s="41">
        <f>LN(E538+'Models training data'!$Y$5)</f>
        <v>5.4110494104127387</v>
      </c>
      <c r="AN538" s="41">
        <f>LN(F538+'Models training data'!$Y$6)</f>
        <v>4.8323368158199074</v>
      </c>
      <c r="AO538" s="41">
        <f>LN(G538+'Models training data'!$Y$7)</f>
        <v>4.6388297746291398</v>
      </c>
      <c r="AP538" s="41">
        <f t="shared" si="205"/>
        <v>0</v>
      </c>
      <c r="AQ538" s="41">
        <f t="shared" si="219"/>
        <v>1</v>
      </c>
      <c r="AR538" s="41">
        <f t="shared" si="220"/>
        <v>83993.070375367475</v>
      </c>
      <c r="AS538" s="41">
        <f t="shared" si="221"/>
        <v>74619.001597393333</v>
      </c>
      <c r="AT538" s="41">
        <f t="shared" si="222"/>
        <v>11.22405348880338</v>
      </c>
      <c r="AU538" s="41">
        <f t="shared" si="223"/>
        <v>74175.379265109543</v>
      </c>
      <c r="AV538" s="41">
        <f t="shared" si="224"/>
        <v>11.217731106233575</v>
      </c>
      <c r="AW538" s="41">
        <f t="shared" si="225"/>
        <v>74493.178202341151</v>
      </c>
      <c r="AX538" s="41">
        <f t="shared" si="226"/>
        <v>11.223079676264792</v>
      </c>
      <c r="AY538" s="41">
        <f t="shared" si="227"/>
        <v>11.281518926856439</v>
      </c>
      <c r="AZ538" s="41">
        <f t="shared" si="228"/>
        <v>11.177499042671542</v>
      </c>
    </row>
    <row r="539" spans="2:52" x14ac:dyDescent="0.25">
      <c r="B539" s="41" t="str">
        <f t="shared" si="229"/>
        <v>CT</v>
      </c>
      <c r="C539" s="46">
        <v>44933</v>
      </c>
      <c r="D539" s="45">
        <v>801.76279376888897</v>
      </c>
      <c r="E539" s="45">
        <v>160.44284942269144</v>
      </c>
      <c r="F539" s="45">
        <v>80.926668005215333</v>
      </c>
      <c r="G539" s="48">
        <v>50.381981461878127</v>
      </c>
      <c r="H539" s="44">
        <v>69870.06488680176</v>
      </c>
      <c r="I539" s="62">
        <f t="shared" si="206"/>
        <v>1093.5142926586741</v>
      </c>
      <c r="J539" s="41">
        <f t="shared" si="207"/>
        <v>2023</v>
      </c>
      <c r="K539" s="41">
        <f t="shared" si="208"/>
        <v>54</v>
      </c>
      <c r="L539" s="41">
        <f t="shared" si="209"/>
        <v>2916</v>
      </c>
      <c r="M539" s="41">
        <f t="shared" si="210"/>
        <v>7.977968093128549</v>
      </c>
      <c r="N539" s="41">
        <f t="shared" si="211"/>
        <v>1</v>
      </c>
      <c r="O539" s="41">
        <f t="shared" si="212"/>
        <v>1</v>
      </c>
      <c r="P539" s="41">
        <f t="shared" si="213"/>
        <v>1</v>
      </c>
      <c r="Q539" s="41">
        <f t="shared" si="213"/>
        <v>0</v>
      </c>
      <c r="R539" s="41">
        <f t="shared" si="213"/>
        <v>0</v>
      </c>
      <c r="S539" s="41">
        <f t="shared" si="213"/>
        <v>0</v>
      </c>
      <c r="T539" s="41">
        <f t="shared" si="214"/>
        <v>0</v>
      </c>
      <c r="U539" s="41">
        <f t="shared" si="214"/>
        <v>0</v>
      </c>
      <c r="V539" s="41">
        <f t="shared" si="214"/>
        <v>0</v>
      </c>
      <c r="W539" s="41">
        <f t="shared" si="214"/>
        <v>0</v>
      </c>
      <c r="X539" s="41">
        <f t="shared" si="215"/>
        <v>0</v>
      </c>
      <c r="Y539" s="41">
        <f t="shared" si="215"/>
        <v>0</v>
      </c>
      <c r="Z539" s="41">
        <f t="shared" si="215"/>
        <v>0</v>
      </c>
      <c r="AA539" s="41">
        <f t="shared" si="215"/>
        <v>0</v>
      </c>
      <c r="AB539" s="41">
        <f t="shared" si="216"/>
        <v>0</v>
      </c>
      <c r="AC539" s="41">
        <f t="shared" si="216"/>
        <v>0</v>
      </c>
      <c r="AD539" s="41">
        <f t="shared" si="216"/>
        <v>0</v>
      </c>
      <c r="AE539" s="41">
        <f t="shared" si="216"/>
        <v>0</v>
      </c>
      <c r="AF539" s="41">
        <f t="shared" si="217"/>
        <v>0</v>
      </c>
      <c r="AG539" s="48">
        <v>801.76279376888897</v>
      </c>
      <c r="AH539" s="48">
        <v>160.44284942269144</v>
      </c>
      <c r="AI539" s="48">
        <v>80.926668005215333</v>
      </c>
      <c r="AJ539" s="48">
        <v>50.381981461878127</v>
      </c>
      <c r="AK539" s="41">
        <f t="shared" si="218"/>
        <v>11.154392580225066</v>
      </c>
      <c r="AL539" s="41">
        <f>LN(D539+'Models training data'!$Y$4)</f>
        <v>6.9966536056474453</v>
      </c>
      <c r="AM539" s="41">
        <f>LN(E539+'Models training data'!$Y$5)</f>
        <v>5.4181202952545444</v>
      </c>
      <c r="AN539" s="41">
        <f>LN(F539+'Models training data'!$Y$6)</f>
        <v>4.8387008193703203</v>
      </c>
      <c r="AO539" s="41">
        <f>LN(G539+'Models training data'!$Y$7)</f>
        <v>4.6050243260951902</v>
      </c>
      <c r="AP539" s="41">
        <f t="shared" si="205"/>
        <v>0</v>
      </c>
      <c r="AQ539" s="41">
        <f t="shared" si="219"/>
        <v>0</v>
      </c>
      <c r="AR539" s="41">
        <f t="shared" si="220"/>
        <v>85099.412289635671</v>
      </c>
      <c r="AS539" s="41">
        <f t="shared" si="221"/>
        <v>75733.162303629942</v>
      </c>
      <c r="AT539" s="41">
        <f t="shared" si="222"/>
        <v>11.23787112649261</v>
      </c>
      <c r="AU539" s="41">
        <f t="shared" si="223"/>
        <v>74593.269322590204</v>
      </c>
      <c r="AV539" s="41">
        <f t="shared" si="224"/>
        <v>11.221477608647477</v>
      </c>
      <c r="AW539" s="41">
        <f t="shared" si="225"/>
        <v>74429.6190929898</v>
      </c>
      <c r="AX539" s="41">
        <f t="shared" si="226"/>
        <v>11.222812476224235</v>
      </c>
      <c r="AY539" s="41">
        <f t="shared" si="227"/>
        <v>11.365950463989229</v>
      </c>
      <c r="AZ539" s="41">
        <f t="shared" si="228"/>
        <v>11.191284944607565</v>
      </c>
    </row>
    <row r="540" spans="2:52" x14ac:dyDescent="0.25">
      <c r="B540" s="41" t="str">
        <f t="shared" si="229"/>
        <v>CT</v>
      </c>
      <c r="C540" s="46">
        <v>44940</v>
      </c>
      <c r="D540" s="45">
        <v>809.7799847492397</v>
      </c>
      <c r="E540" s="45">
        <v>162.04727791661901</v>
      </c>
      <c r="F540" s="45">
        <v>81.735934685267495</v>
      </c>
      <c r="G540" s="48">
        <v>50.03819814618781</v>
      </c>
      <c r="H540" s="44">
        <v>69982.505100964889</v>
      </c>
      <c r="I540" s="62">
        <f t="shared" si="206"/>
        <v>1103.6013954973141</v>
      </c>
      <c r="J540" s="41">
        <f t="shared" si="207"/>
        <v>2023</v>
      </c>
      <c r="K540" s="41">
        <f t="shared" si="208"/>
        <v>55</v>
      </c>
      <c r="L540" s="41">
        <f t="shared" si="209"/>
        <v>3025</v>
      </c>
      <c r="M540" s="41">
        <f t="shared" si="210"/>
        <v>8.0146663704649423</v>
      </c>
      <c r="N540" s="41">
        <f t="shared" si="211"/>
        <v>1</v>
      </c>
      <c r="O540" s="41">
        <f t="shared" si="212"/>
        <v>1</v>
      </c>
      <c r="P540" s="41">
        <f t="shared" si="213"/>
        <v>1</v>
      </c>
      <c r="Q540" s="41">
        <f t="shared" si="213"/>
        <v>0</v>
      </c>
      <c r="R540" s="41">
        <f t="shared" si="213"/>
        <v>0</v>
      </c>
      <c r="S540" s="41">
        <f t="shared" si="213"/>
        <v>0</v>
      </c>
      <c r="T540" s="41">
        <f t="shared" si="214"/>
        <v>0</v>
      </c>
      <c r="U540" s="41">
        <f t="shared" si="214"/>
        <v>0</v>
      </c>
      <c r="V540" s="41">
        <f t="shared" si="214"/>
        <v>0</v>
      </c>
      <c r="W540" s="41">
        <f t="shared" si="214"/>
        <v>0</v>
      </c>
      <c r="X540" s="41">
        <f t="shared" si="215"/>
        <v>0</v>
      </c>
      <c r="Y540" s="41">
        <f t="shared" si="215"/>
        <v>0</v>
      </c>
      <c r="Z540" s="41">
        <f t="shared" si="215"/>
        <v>0</v>
      </c>
      <c r="AA540" s="41">
        <f t="shared" si="215"/>
        <v>0</v>
      </c>
      <c r="AB540" s="41">
        <f t="shared" si="216"/>
        <v>0</v>
      </c>
      <c r="AC540" s="41">
        <f t="shared" si="216"/>
        <v>0</v>
      </c>
      <c r="AD540" s="41">
        <f t="shared" si="216"/>
        <v>0</v>
      </c>
      <c r="AE540" s="41">
        <f t="shared" si="216"/>
        <v>0</v>
      </c>
      <c r="AF540" s="41">
        <f t="shared" si="217"/>
        <v>0</v>
      </c>
      <c r="AG540" s="48">
        <v>809.7799847492397</v>
      </c>
      <c r="AH540" s="48">
        <v>162.04727791661901</v>
      </c>
      <c r="AI540" s="48">
        <v>81.735934685267495</v>
      </c>
      <c r="AJ540" s="48">
        <v>50.03819814618781</v>
      </c>
      <c r="AK540" s="41">
        <f t="shared" si="218"/>
        <v>11.156000562665433</v>
      </c>
      <c r="AL540" s="41">
        <f>LN(D540+'Models training data'!$Y$4)</f>
        <v>7.0039620710739747</v>
      </c>
      <c r="AM540" s="41">
        <f>LN(E540+'Models training data'!$Y$5)</f>
        <v>5.4252114975471164</v>
      </c>
      <c r="AN540" s="41">
        <f>LN(F540+'Models training data'!$Y$6)</f>
        <v>4.8450876144353625</v>
      </c>
      <c r="AO540" s="41">
        <f>LN(G540+'Models training data'!$Y$7)</f>
        <v>4.6015800668026721</v>
      </c>
      <c r="AP540" s="41">
        <f t="shared" si="205"/>
        <v>0</v>
      </c>
      <c r="AQ540" s="41">
        <f t="shared" si="219"/>
        <v>0</v>
      </c>
      <c r="AR540" s="41">
        <f t="shared" si="220"/>
        <v>85075.021976551929</v>
      </c>
      <c r="AS540" s="41">
        <f t="shared" si="221"/>
        <v>75709.064913588241</v>
      </c>
      <c r="AT540" s="41">
        <f t="shared" si="222"/>
        <v>11.237613509227829</v>
      </c>
      <c r="AU540" s="41">
        <f t="shared" si="223"/>
        <v>74558.630741501605</v>
      </c>
      <c r="AV540" s="41">
        <f t="shared" si="224"/>
        <v>11.221066148398139</v>
      </c>
      <c r="AW540" s="41">
        <f t="shared" si="225"/>
        <v>74403.069611416809</v>
      </c>
      <c r="AX540" s="41">
        <f t="shared" si="226"/>
        <v>11.222506858479505</v>
      </c>
      <c r="AY540" s="41">
        <f t="shared" si="227"/>
        <v>11.366238780910207</v>
      </c>
      <c r="AZ540" s="41">
        <f t="shared" si="228"/>
        <v>11.191953163994533</v>
      </c>
    </row>
    <row r="541" spans="2:52" x14ac:dyDescent="0.25">
      <c r="B541" s="41" t="str">
        <f t="shared" si="229"/>
        <v>CT</v>
      </c>
      <c r="C541" s="46">
        <v>44947</v>
      </c>
      <c r="D541" s="45">
        <v>817.87747872659554</v>
      </c>
      <c r="E541" s="45">
        <v>163.66775069563553</v>
      </c>
      <c r="F541" s="45">
        <v>82.553294032120178</v>
      </c>
      <c r="G541" s="48">
        <v>57.958733283226415</v>
      </c>
      <c r="H541" s="44">
        <v>70973.319216500822</v>
      </c>
      <c r="I541" s="62">
        <f t="shared" si="206"/>
        <v>1122.0572567375775</v>
      </c>
      <c r="J541" s="41">
        <f t="shared" si="207"/>
        <v>2023</v>
      </c>
      <c r="K541" s="41">
        <f t="shared" si="208"/>
        <v>56</v>
      </c>
      <c r="L541" s="41">
        <f t="shared" si="209"/>
        <v>3136</v>
      </c>
      <c r="M541" s="41">
        <f t="shared" si="210"/>
        <v>8.0507033814702993</v>
      </c>
      <c r="N541" s="41">
        <f t="shared" si="211"/>
        <v>1</v>
      </c>
      <c r="O541" s="41">
        <f t="shared" si="212"/>
        <v>1</v>
      </c>
      <c r="P541" s="41">
        <f t="shared" si="213"/>
        <v>1</v>
      </c>
      <c r="Q541" s="41">
        <f t="shared" si="213"/>
        <v>0</v>
      </c>
      <c r="R541" s="41">
        <f t="shared" si="213"/>
        <v>0</v>
      </c>
      <c r="S541" s="41">
        <f t="shared" si="213"/>
        <v>0</v>
      </c>
      <c r="T541" s="41">
        <f t="shared" si="214"/>
        <v>0</v>
      </c>
      <c r="U541" s="41">
        <f t="shared" si="214"/>
        <v>0</v>
      </c>
      <c r="V541" s="41">
        <f t="shared" si="214"/>
        <v>0</v>
      </c>
      <c r="W541" s="41">
        <f t="shared" si="214"/>
        <v>0</v>
      </c>
      <c r="X541" s="41">
        <f t="shared" si="215"/>
        <v>0</v>
      </c>
      <c r="Y541" s="41">
        <f t="shared" si="215"/>
        <v>0</v>
      </c>
      <c r="Z541" s="41">
        <f t="shared" si="215"/>
        <v>0</v>
      </c>
      <c r="AA541" s="41">
        <f t="shared" si="215"/>
        <v>0</v>
      </c>
      <c r="AB541" s="41">
        <f t="shared" si="216"/>
        <v>0</v>
      </c>
      <c r="AC541" s="41">
        <f t="shared" si="216"/>
        <v>0</v>
      </c>
      <c r="AD541" s="41">
        <f t="shared" si="216"/>
        <v>0</v>
      </c>
      <c r="AE541" s="41">
        <f t="shared" si="216"/>
        <v>0</v>
      </c>
      <c r="AF541" s="41">
        <f t="shared" si="217"/>
        <v>0</v>
      </c>
      <c r="AG541" s="48">
        <v>817.87747872659554</v>
      </c>
      <c r="AH541" s="48">
        <v>163.66775069563553</v>
      </c>
      <c r="AI541" s="48">
        <v>82.553294032120178</v>
      </c>
      <c r="AJ541" s="48">
        <v>57.958733283226415</v>
      </c>
      <c r="AK541" s="41">
        <f t="shared" si="218"/>
        <v>11.170059299715232</v>
      </c>
      <c r="AL541" s="41">
        <f>LN(D541+'Models training data'!$Y$4)</f>
        <v>7.011289917540882</v>
      </c>
      <c r="AM541" s="41">
        <f>LN(E541+'Models training data'!$Y$5)</f>
        <v>5.4323229314873984</v>
      </c>
      <c r="AN541" s="41">
        <f>LN(F541+'Models training data'!$Y$6)</f>
        <v>4.8514971367601571</v>
      </c>
      <c r="AO541" s="41">
        <f>LN(G541+'Models training data'!$Y$7)</f>
        <v>4.6780689771233774</v>
      </c>
      <c r="AP541" s="41">
        <f t="shared" si="205"/>
        <v>0</v>
      </c>
      <c r="AQ541" s="41">
        <f t="shared" si="219"/>
        <v>0</v>
      </c>
      <c r="AR541" s="41">
        <f t="shared" si="220"/>
        <v>85050.631663468186</v>
      </c>
      <c r="AS541" s="41">
        <f t="shared" si="221"/>
        <v>75684.96752354654</v>
      </c>
      <c r="AT541" s="41">
        <f t="shared" si="222"/>
        <v>11.23735589196305</v>
      </c>
      <c r="AU541" s="41">
        <f t="shared" si="223"/>
        <v>74525.170859088816</v>
      </c>
      <c r="AV541" s="41">
        <f t="shared" si="224"/>
        <v>11.220671633350488</v>
      </c>
      <c r="AW541" s="41">
        <f t="shared" si="225"/>
        <v>74376.99852500415</v>
      </c>
      <c r="AX541" s="41">
        <f t="shared" si="226"/>
        <v>11.222206747661517</v>
      </c>
      <c r="AY541" s="41">
        <f t="shared" si="227"/>
        <v>11.367849735112252</v>
      </c>
      <c r="AZ541" s="41">
        <f t="shared" si="228"/>
        <v>11.202561649064545</v>
      </c>
    </row>
    <row r="542" spans="2:52" x14ac:dyDescent="0.25">
      <c r="B542" s="41" t="str">
        <f t="shared" si="229"/>
        <v>CT</v>
      </c>
      <c r="C542" s="46">
        <v>44954</v>
      </c>
      <c r="D542" s="45">
        <v>826.0560394047659</v>
      </c>
      <c r="E542" s="45">
        <v>165.30442820251704</v>
      </c>
      <c r="F542" s="45">
        <v>83.37882697244136</v>
      </c>
      <c r="G542" s="48">
        <v>50.795873328322642</v>
      </c>
      <c r="H542" s="44">
        <v>70371.432651052353</v>
      </c>
      <c r="I542" s="62">
        <f t="shared" si="206"/>
        <v>1125.535167908047</v>
      </c>
      <c r="J542" s="41">
        <f t="shared" si="207"/>
        <v>2023</v>
      </c>
      <c r="K542" s="41">
        <f t="shared" si="208"/>
        <v>57</v>
      </c>
      <c r="L542" s="41">
        <f t="shared" si="209"/>
        <v>3249</v>
      </c>
      <c r="M542" s="41">
        <f t="shared" si="210"/>
        <v>8.0861025356691005</v>
      </c>
      <c r="N542" s="41">
        <f t="shared" si="211"/>
        <v>1</v>
      </c>
      <c r="O542" s="41">
        <f t="shared" si="212"/>
        <v>1</v>
      </c>
      <c r="P542" s="41">
        <f t="shared" si="213"/>
        <v>1</v>
      </c>
      <c r="Q542" s="41">
        <f t="shared" si="213"/>
        <v>0</v>
      </c>
      <c r="R542" s="41">
        <f t="shared" si="213"/>
        <v>0</v>
      </c>
      <c r="S542" s="41">
        <f t="shared" si="213"/>
        <v>0</v>
      </c>
      <c r="T542" s="41">
        <f t="shared" si="214"/>
        <v>0</v>
      </c>
      <c r="U542" s="41">
        <f t="shared" si="214"/>
        <v>0</v>
      </c>
      <c r="V542" s="41">
        <f t="shared" si="214"/>
        <v>0</v>
      </c>
      <c r="W542" s="41">
        <f t="shared" si="214"/>
        <v>0</v>
      </c>
      <c r="X542" s="41">
        <f t="shared" si="215"/>
        <v>0</v>
      </c>
      <c r="Y542" s="41">
        <f t="shared" si="215"/>
        <v>0</v>
      </c>
      <c r="Z542" s="41">
        <f t="shared" si="215"/>
        <v>0</v>
      </c>
      <c r="AA542" s="41">
        <f t="shared" si="215"/>
        <v>0</v>
      </c>
      <c r="AB542" s="41">
        <f t="shared" si="216"/>
        <v>0</v>
      </c>
      <c r="AC542" s="41">
        <f t="shared" si="216"/>
        <v>0</v>
      </c>
      <c r="AD542" s="41">
        <f t="shared" si="216"/>
        <v>0</v>
      </c>
      <c r="AE542" s="41">
        <f t="shared" si="216"/>
        <v>0</v>
      </c>
      <c r="AF542" s="41">
        <f t="shared" si="217"/>
        <v>0</v>
      </c>
      <c r="AG542" s="48">
        <v>826.0560394047659</v>
      </c>
      <c r="AH542" s="48">
        <v>165.30442820251704</v>
      </c>
      <c r="AI542" s="48">
        <v>83.37882697244136</v>
      </c>
      <c r="AJ542" s="48">
        <v>50.795873328322642</v>
      </c>
      <c r="AK542" s="41">
        <f t="shared" si="218"/>
        <v>11.16154267358599</v>
      </c>
      <c r="AL542" s="41">
        <f>LN(D542+'Models training data'!$Y$4)</f>
        <v>7.0186370180068556</v>
      </c>
      <c r="AM542" s="41">
        <f>LN(E542+'Models training data'!$Y$5)</f>
        <v>5.4394545108198651</v>
      </c>
      <c r="AN542" s="41">
        <f>LN(F542+'Models training data'!$Y$6)</f>
        <v>4.8579293212408645</v>
      </c>
      <c r="AO542" s="41">
        <f>LN(G542+'Models training data'!$Y$7)</f>
        <v>4.6091553042543021</v>
      </c>
      <c r="AP542" s="41">
        <f t="shared" si="205"/>
        <v>0</v>
      </c>
      <c r="AQ542" s="41">
        <f t="shared" si="219"/>
        <v>0</v>
      </c>
      <c r="AR542" s="41">
        <f t="shared" si="220"/>
        <v>85026.241350384444</v>
      </c>
      <c r="AS542" s="41">
        <f t="shared" si="221"/>
        <v>75660.870133504839</v>
      </c>
      <c r="AT542" s="41">
        <f t="shared" si="222"/>
        <v>11.237098274698269</v>
      </c>
      <c r="AU542" s="41">
        <f t="shared" si="223"/>
        <v>74492.889675351849</v>
      </c>
      <c r="AV542" s="41">
        <f t="shared" si="224"/>
        <v>11.220294063504531</v>
      </c>
      <c r="AW542" s="41">
        <f t="shared" si="225"/>
        <v>74351.388898059377</v>
      </c>
      <c r="AX542" s="41">
        <f t="shared" si="226"/>
        <v>11.221911948819262</v>
      </c>
      <c r="AY542" s="41">
        <f t="shared" si="227"/>
        <v>11.367059095164324</v>
      </c>
      <c r="AZ542" s="41">
        <f t="shared" si="228"/>
        <v>11.195096888083635</v>
      </c>
    </row>
    <row r="543" spans="2:52" x14ac:dyDescent="0.25">
      <c r="B543" s="41" t="str">
        <f t="shared" si="229"/>
        <v>CT</v>
      </c>
      <c r="C543" s="46">
        <v>44961</v>
      </c>
      <c r="D543" s="45">
        <v>834.31644992244651</v>
      </c>
      <c r="E543" s="45">
        <v>166.95747248450479</v>
      </c>
      <c r="F543" s="45">
        <v>84.212615242165782</v>
      </c>
      <c r="G543" s="48">
        <v>50.079587332832261</v>
      </c>
      <c r="H543" s="44">
        <v>70088.637572127729</v>
      </c>
      <c r="I543" s="62">
        <f t="shared" si="206"/>
        <v>1135.5661249819493</v>
      </c>
      <c r="J543" s="41">
        <f t="shared" si="207"/>
        <v>2023</v>
      </c>
      <c r="K543" s="41">
        <f t="shared" si="208"/>
        <v>58</v>
      </c>
      <c r="L543" s="41">
        <f t="shared" si="209"/>
        <v>3364</v>
      </c>
      <c r="M543" s="41">
        <f t="shared" si="210"/>
        <v>8.1208860210928382</v>
      </c>
      <c r="N543" s="41">
        <f t="shared" si="211"/>
        <v>1</v>
      </c>
      <c r="O543" s="41">
        <f t="shared" si="212"/>
        <v>2</v>
      </c>
      <c r="P543" s="41">
        <f t="shared" si="213"/>
        <v>0</v>
      </c>
      <c r="Q543" s="41">
        <f t="shared" si="213"/>
        <v>1</v>
      </c>
      <c r="R543" s="41">
        <f t="shared" si="213"/>
        <v>0</v>
      </c>
      <c r="S543" s="41">
        <f t="shared" si="213"/>
        <v>0</v>
      </c>
      <c r="T543" s="41">
        <f t="shared" si="214"/>
        <v>0</v>
      </c>
      <c r="U543" s="41">
        <f t="shared" si="214"/>
        <v>0</v>
      </c>
      <c r="V543" s="41">
        <f t="shared" si="214"/>
        <v>0</v>
      </c>
      <c r="W543" s="41">
        <f t="shared" si="214"/>
        <v>0</v>
      </c>
      <c r="X543" s="41">
        <f t="shared" si="215"/>
        <v>0</v>
      </c>
      <c r="Y543" s="41">
        <f t="shared" si="215"/>
        <v>0</v>
      </c>
      <c r="Z543" s="41">
        <f t="shared" si="215"/>
        <v>0</v>
      </c>
      <c r="AA543" s="41">
        <f t="shared" si="215"/>
        <v>0</v>
      </c>
      <c r="AB543" s="41">
        <f t="shared" si="216"/>
        <v>0</v>
      </c>
      <c r="AC543" s="41">
        <f t="shared" si="216"/>
        <v>0</v>
      </c>
      <c r="AD543" s="41">
        <f t="shared" si="216"/>
        <v>0</v>
      </c>
      <c r="AE543" s="41">
        <f t="shared" si="216"/>
        <v>0</v>
      </c>
      <c r="AF543" s="41">
        <f t="shared" si="217"/>
        <v>0</v>
      </c>
      <c r="AG543" s="48">
        <v>834.31644992244651</v>
      </c>
      <c r="AH543" s="48">
        <v>166.95747248450479</v>
      </c>
      <c r="AI543" s="48">
        <v>84.212615242165782</v>
      </c>
      <c r="AJ543" s="48">
        <v>50.079587332832261</v>
      </c>
      <c r="AK543" s="41">
        <f t="shared" si="218"/>
        <v>11.15751597104218</v>
      </c>
      <c r="AL543" s="41">
        <f>LN(D543+'Models training data'!$Y$4)</f>
        <v>7.0260032562911734</v>
      </c>
      <c r="AM543" s="41">
        <f>LN(E543+'Models training data'!$Y$5)</f>
        <v>5.4466061488487023</v>
      </c>
      <c r="AN543" s="41">
        <f>LN(F543+'Models training data'!$Y$6)</f>
        <v>4.8643841019359702</v>
      </c>
      <c r="AO543" s="41">
        <f>LN(G543+'Models training data'!$Y$7)</f>
        <v>4.6019953610141791</v>
      </c>
      <c r="AP543" s="41">
        <f t="shared" si="205"/>
        <v>0</v>
      </c>
      <c r="AQ543" s="41">
        <f t="shared" si="219"/>
        <v>0</v>
      </c>
      <c r="AR543" s="41">
        <f t="shared" si="220"/>
        <v>83952.140081252015</v>
      </c>
      <c r="AS543" s="41">
        <f t="shared" si="221"/>
        <v>74584.662071723811</v>
      </c>
      <c r="AT543" s="41">
        <f t="shared" si="222"/>
        <v>11.225146464910079</v>
      </c>
      <c r="AU543" s="41">
        <f t="shared" si="223"/>
        <v>73529.822561091249</v>
      </c>
      <c r="AV543" s="41">
        <f t="shared" si="224"/>
        <v>11.209985337851139</v>
      </c>
      <c r="AW543" s="41">
        <f t="shared" si="225"/>
        <v>73883.917718551209</v>
      </c>
      <c r="AX543" s="41">
        <f t="shared" si="226"/>
        <v>11.217109681574041</v>
      </c>
      <c r="AY543" s="41">
        <f t="shared" si="227"/>
        <v>11.367301224173236</v>
      </c>
      <c r="AZ543" s="41">
        <f t="shared" si="228"/>
        <v>11.19531232267955</v>
      </c>
    </row>
    <row r="544" spans="2:52" x14ac:dyDescent="0.25">
      <c r="B544" s="41" t="str">
        <f t="shared" si="229"/>
        <v>CT</v>
      </c>
      <c r="C544" s="46">
        <v>44968</v>
      </c>
      <c r="D544" s="45">
        <v>842.65950950821411</v>
      </c>
      <c r="E544" s="45">
        <v>168.62704720933112</v>
      </c>
      <c r="F544" s="45">
        <v>85.054741394587438</v>
      </c>
      <c r="G544" s="48">
        <v>50.007958733283225</v>
      </c>
      <c r="H544" s="44">
        <v>70232.009725124401</v>
      </c>
      <c r="I544" s="62">
        <f t="shared" si="206"/>
        <v>1146.3492568454158</v>
      </c>
      <c r="J544" s="41">
        <f t="shared" si="207"/>
        <v>2023</v>
      </c>
      <c r="K544" s="41">
        <f t="shared" si="208"/>
        <v>59</v>
      </c>
      <c r="L544" s="41">
        <f t="shared" si="209"/>
        <v>3481</v>
      </c>
      <c r="M544" s="41">
        <f t="shared" si="210"/>
        <v>8.1550748878114394</v>
      </c>
      <c r="N544" s="41">
        <f t="shared" si="211"/>
        <v>1</v>
      </c>
      <c r="O544" s="41">
        <f t="shared" si="212"/>
        <v>2</v>
      </c>
      <c r="P544" s="41">
        <f t="shared" si="213"/>
        <v>0</v>
      </c>
      <c r="Q544" s="41">
        <f t="shared" si="213"/>
        <v>1</v>
      </c>
      <c r="R544" s="41">
        <f t="shared" si="213"/>
        <v>0</v>
      </c>
      <c r="S544" s="41">
        <f t="shared" si="213"/>
        <v>0</v>
      </c>
      <c r="T544" s="41">
        <f t="shared" si="214"/>
        <v>0</v>
      </c>
      <c r="U544" s="41">
        <f t="shared" si="214"/>
        <v>0</v>
      </c>
      <c r="V544" s="41">
        <f t="shared" si="214"/>
        <v>0</v>
      </c>
      <c r="W544" s="41">
        <f t="shared" si="214"/>
        <v>0</v>
      </c>
      <c r="X544" s="41">
        <f t="shared" si="215"/>
        <v>0</v>
      </c>
      <c r="Y544" s="41">
        <f t="shared" si="215"/>
        <v>0</v>
      </c>
      <c r="Z544" s="41">
        <f t="shared" si="215"/>
        <v>0</v>
      </c>
      <c r="AA544" s="41">
        <f t="shared" si="215"/>
        <v>0</v>
      </c>
      <c r="AB544" s="41">
        <f t="shared" si="216"/>
        <v>0</v>
      </c>
      <c r="AC544" s="41">
        <f t="shared" si="216"/>
        <v>0</v>
      </c>
      <c r="AD544" s="41">
        <f t="shared" si="216"/>
        <v>0</v>
      </c>
      <c r="AE544" s="41">
        <f t="shared" si="216"/>
        <v>0</v>
      </c>
      <c r="AF544" s="41">
        <f t="shared" si="217"/>
        <v>0</v>
      </c>
      <c r="AG544" s="48">
        <v>842.65950950821411</v>
      </c>
      <c r="AH544" s="48">
        <v>168.62704720933112</v>
      </c>
      <c r="AI544" s="48">
        <v>85.054741394587438</v>
      </c>
      <c r="AJ544" s="48">
        <v>50.007958733283225</v>
      </c>
      <c r="AK544" s="41">
        <f t="shared" si="218"/>
        <v>11.15955946507745</v>
      </c>
      <c r="AL544" s="41">
        <f>LN(D544+'Models training data'!$Y$4)</f>
        <v>7.0333885236797284</v>
      </c>
      <c r="AM544" s="41">
        <f>LN(E544+'Models training data'!$Y$5)</f>
        <v>5.4537777584500535</v>
      </c>
      <c r="AN544" s="41">
        <f>LN(F544+'Models training data'!$Y$6)</f>
        <v>4.8708614120776597</v>
      </c>
      <c r="AO544" s="41">
        <f>LN(G544+'Models training data'!$Y$7)</f>
        <v>4.6012765390316614</v>
      </c>
      <c r="AP544" s="41">
        <f t="shared" si="205"/>
        <v>0</v>
      </c>
      <c r="AQ544" s="41">
        <f t="shared" si="219"/>
        <v>0</v>
      </c>
      <c r="AR544" s="41">
        <f t="shared" si="220"/>
        <v>83927.749768168273</v>
      </c>
      <c r="AS544" s="41">
        <f t="shared" si="221"/>
        <v>74560.56468168211</v>
      </c>
      <c r="AT544" s="41">
        <f t="shared" si="222"/>
        <v>11.224888847645298</v>
      </c>
      <c r="AU544" s="41">
        <f t="shared" si="223"/>
        <v>73499.898774705929</v>
      </c>
      <c r="AV544" s="41">
        <f t="shared" si="224"/>
        <v>11.209641658408561</v>
      </c>
      <c r="AW544" s="41">
        <f t="shared" si="225"/>
        <v>73859.183677805195</v>
      </c>
      <c r="AX544" s="41">
        <f t="shared" si="226"/>
        <v>11.216824961824239</v>
      </c>
      <c r="AY544" s="41">
        <f t="shared" si="227"/>
        <v>11.36765068255764</v>
      </c>
      <c r="AZ544" s="41">
        <f t="shared" si="228"/>
        <v>11.196331537501923</v>
      </c>
    </row>
    <row r="545" spans="2:52" x14ac:dyDescent="0.25">
      <c r="B545" s="41" t="str">
        <f t="shared" si="229"/>
        <v>CT</v>
      </c>
      <c r="C545" s="46">
        <v>44975</v>
      </c>
      <c r="D545" s="45">
        <v>851.08603116387644</v>
      </c>
      <c r="E545" s="45">
        <v>170.31331768141507</v>
      </c>
      <c r="F545" s="45">
        <v>85.9052888085333</v>
      </c>
      <c r="G545" s="48">
        <v>56.37821947332705</v>
      </c>
      <c r="H545" s="44">
        <v>71068.364731865368</v>
      </c>
      <c r="I545" s="62">
        <f t="shared" si="206"/>
        <v>1163.6828571271519</v>
      </c>
      <c r="J545" s="41">
        <f t="shared" si="207"/>
        <v>2023</v>
      </c>
      <c r="K545" s="41">
        <f t="shared" si="208"/>
        <v>60</v>
      </c>
      <c r="L545" s="41">
        <f t="shared" si="209"/>
        <v>3600</v>
      </c>
      <c r="M545" s="41">
        <f t="shared" si="210"/>
        <v>8.1886891244442008</v>
      </c>
      <c r="N545" s="41">
        <f t="shared" si="211"/>
        <v>1</v>
      </c>
      <c r="O545" s="41">
        <f t="shared" si="212"/>
        <v>2</v>
      </c>
      <c r="P545" s="41">
        <f t="shared" si="213"/>
        <v>0</v>
      </c>
      <c r="Q545" s="41">
        <f t="shared" si="213"/>
        <v>1</v>
      </c>
      <c r="R545" s="41">
        <f t="shared" si="213"/>
        <v>0</v>
      </c>
      <c r="S545" s="41">
        <f t="shared" si="213"/>
        <v>0</v>
      </c>
      <c r="T545" s="41">
        <f t="shared" si="214"/>
        <v>0</v>
      </c>
      <c r="U545" s="41">
        <f t="shared" si="214"/>
        <v>0</v>
      </c>
      <c r="V545" s="41">
        <f t="shared" si="214"/>
        <v>0</v>
      </c>
      <c r="W545" s="41">
        <f t="shared" si="214"/>
        <v>0</v>
      </c>
      <c r="X545" s="41">
        <f t="shared" si="215"/>
        <v>0</v>
      </c>
      <c r="Y545" s="41">
        <f t="shared" si="215"/>
        <v>0</v>
      </c>
      <c r="Z545" s="41">
        <f t="shared" si="215"/>
        <v>0</v>
      </c>
      <c r="AA545" s="41">
        <f t="shared" si="215"/>
        <v>0</v>
      </c>
      <c r="AB545" s="41">
        <f t="shared" si="216"/>
        <v>0</v>
      </c>
      <c r="AC545" s="41">
        <f t="shared" si="216"/>
        <v>0</v>
      </c>
      <c r="AD545" s="41">
        <f t="shared" si="216"/>
        <v>0</v>
      </c>
      <c r="AE545" s="41">
        <f t="shared" si="216"/>
        <v>0</v>
      </c>
      <c r="AF545" s="41">
        <f t="shared" si="217"/>
        <v>0</v>
      </c>
      <c r="AG545" s="48">
        <v>851.08603116387644</v>
      </c>
      <c r="AH545" s="48">
        <v>170.31331768141507</v>
      </c>
      <c r="AI545" s="48">
        <v>85.9052888085333</v>
      </c>
      <c r="AJ545" s="48">
        <v>56.37821947332705</v>
      </c>
      <c r="AK545" s="41">
        <f t="shared" si="218"/>
        <v>11.171397576295853</v>
      </c>
      <c r="AL545" s="41">
        <f>LN(D545+'Models training data'!$Y$4)</f>
        <v>7.0407927165695643</v>
      </c>
      <c r="AM545" s="41">
        <f>LN(E545+'Models training data'!$Y$5)</f>
        <v>5.4609692520842801</v>
      </c>
      <c r="AN545" s="41">
        <f>LN(F545+'Models training data'!$Y$6)</f>
        <v>4.8773611840832842</v>
      </c>
      <c r="AO545" s="41">
        <f>LN(G545+'Models training data'!$Y$7)</f>
        <v>4.6632659950356494</v>
      </c>
      <c r="AP545" s="41">
        <f t="shared" si="205"/>
        <v>0</v>
      </c>
      <c r="AQ545" s="41">
        <f t="shared" si="219"/>
        <v>0</v>
      </c>
      <c r="AR545" s="41">
        <f t="shared" si="220"/>
        <v>83903.35945508453</v>
      </c>
      <c r="AS545" s="41">
        <f t="shared" si="221"/>
        <v>74536.467291640409</v>
      </c>
      <c r="AT545" s="41">
        <f t="shared" si="222"/>
        <v>11.224631230380519</v>
      </c>
      <c r="AU545" s="41">
        <f t="shared" si="223"/>
        <v>73471.153686996418</v>
      </c>
      <c r="AV545" s="41">
        <f t="shared" si="224"/>
        <v>11.209314924167675</v>
      </c>
      <c r="AW545" s="41">
        <f t="shared" si="225"/>
        <v>73834.865354961541</v>
      </c>
      <c r="AX545" s="41">
        <f t="shared" si="226"/>
        <v>11.216545027507532</v>
      </c>
      <c r="AY545" s="41">
        <f t="shared" si="227"/>
        <v>11.369032251464247</v>
      </c>
      <c r="AZ545" s="41">
        <f t="shared" si="228"/>
        <v>11.205149594818584</v>
      </c>
    </row>
    <row r="546" spans="2:52" x14ac:dyDescent="0.25">
      <c r="B546" s="41" t="str">
        <f t="shared" si="229"/>
        <v>CT</v>
      </c>
      <c r="C546" s="46">
        <v>44982</v>
      </c>
      <c r="D546" s="45">
        <v>859.59684006792145</v>
      </c>
      <c r="E546" s="45">
        <v>172.01645085822454</v>
      </c>
      <c r="F546" s="45">
        <v>86.764341696618644</v>
      </c>
      <c r="G546" s="48">
        <v>51.726091371043211</v>
      </c>
      <c r="H546" s="44">
        <v>70728.037990922996</v>
      </c>
      <c r="I546" s="62">
        <f t="shared" si="206"/>
        <v>1170.1037239938078</v>
      </c>
      <c r="J546" s="41">
        <f t="shared" si="207"/>
        <v>2023</v>
      </c>
      <c r="K546" s="41">
        <f t="shared" si="208"/>
        <v>61</v>
      </c>
      <c r="L546" s="41">
        <f t="shared" si="209"/>
        <v>3721</v>
      </c>
      <c r="M546" s="41">
        <f t="shared" si="210"/>
        <v>8.2217477283466227</v>
      </c>
      <c r="N546" s="41">
        <f t="shared" si="211"/>
        <v>1</v>
      </c>
      <c r="O546" s="41">
        <f t="shared" si="212"/>
        <v>2</v>
      </c>
      <c r="P546" s="41">
        <f t="shared" si="213"/>
        <v>0</v>
      </c>
      <c r="Q546" s="41">
        <f t="shared" si="213"/>
        <v>1</v>
      </c>
      <c r="R546" s="41">
        <f t="shared" si="213"/>
        <v>0</v>
      </c>
      <c r="S546" s="41">
        <f t="shared" si="213"/>
        <v>0</v>
      </c>
      <c r="T546" s="41">
        <f t="shared" si="214"/>
        <v>0</v>
      </c>
      <c r="U546" s="41">
        <f t="shared" si="214"/>
        <v>0</v>
      </c>
      <c r="V546" s="41">
        <f t="shared" si="214"/>
        <v>0</v>
      </c>
      <c r="W546" s="41">
        <f t="shared" si="214"/>
        <v>0</v>
      </c>
      <c r="X546" s="41">
        <f t="shared" si="215"/>
        <v>0</v>
      </c>
      <c r="Y546" s="41">
        <f t="shared" si="215"/>
        <v>0</v>
      </c>
      <c r="Z546" s="41">
        <f t="shared" si="215"/>
        <v>0</v>
      </c>
      <c r="AA546" s="41">
        <f t="shared" si="215"/>
        <v>0</v>
      </c>
      <c r="AB546" s="41">
        <f t="shared" si="216"/>
        <v>0</v>
      </c>
      <c r="AC546" s="41">
        <f t="shared" si="216"/>
        <v>0</v>
      </c>
      <c r="AD546" s="41">
        <f t="shared" si="216"/>
        <v>0</v>
      </c>
      <c r="AE546" s="41">
        <f t="shared" si="216"/>
        <v>0</v>
      </c>
      <c r="AF546" s="41">
        <f t="shared" si="217"/>
        <v>0</v>
      </c>
      <c r="AG546" s="48">
        <v>859.59684006792145</v>
      </c>
      <c r="AH546" s="48">
        <v>172.01645085822454</v>
      </c>
      <c r="AI546" s="48">
        <v>86.764341696618644</v>
      </c>
      <c r="AJ546" s="48">
        <v>51.726091371043211</v>
      </c>
      <c r="AK546" s="41">
        <f t="shared" si="218"/>
        <v>11.166597350226699</v>
      </c>
      <c r="AL546" s="41">
        <f>LN(D546+'Models training data'!$Y$4)</f>
        <v>7.0482157348352459</v>
      </c>
      <c r="AM546" s="41">
        <f>LN(E546+'Models training data'!$Y$5)</f>
        <v>5.4681805418082021</v>
      </c>
      <c r="AN546" s="41">
        <f>LN(F546+'Models training data'!$Y$6)</f>
        <v>4.8838833495669149</v>
      </c>
      <c r="AO546" s="41">
        <f>LN(G546+'Models training data'!$Y$7)</f>
        <v>4.6183778296329807</v>
      </c>
      <c r="AP546" s="41">
        <f t="shared" si="205"/>
        <v>0</v>
      </c>
      <c r="AQ546" s="41">
        <f t="shared" si="219"/>
        <v>0</v>
      </c>
      <c r="AR546" s="41">
        <f t="shared" si="220"/>
        <v>83878.969142000788</v>
      </c>
      <c r="AS546" s="41">
        <f t="shared" si="221"/>
        <v>74512.369901598722</v>
      </c>
      <c r="AT546" s="41">
        <f t="shared" si="222"/>
        <v>11.224373613115738</v>
      </c>
      <c r="AU546" s="41">
        <f t="shared" si="223"/>
        <v>73443.587297962731</v>
      </c>
      <c r="AV546" s="41">
        <f t="shared" si="224"/>
        <v>11.20900513512848</v>
      </c>
      <c r="AW546" s="41">
        <f t="shared" si="225"/>
        <v>73810.949006325041</v>
      </c>
      <c r="AX546" s="41">
        <f t="shared" si="226"/>
        <v>11.216269720416797</v>
      </c>
      <c r="AY546" s="41">
        <f t="shared" si="227"/>
        <v>11.36866018890092</v>
      </c>
      <c r="AZ546" s="41">
        <f t="shared" si="228"/>
        <v>11.20068374526025</v>
      </c>
    </row>
    <row r="547" spans="2:52" x14ac:dyDescent="0.25">
      <c r="B547" s="41" t="str">
        <f t="shared" si="229"/>
        <v>CT</v>
      </c>
      <c r="C547" s="46">
        <v>44989</v>
      </c>
      <c r="D547" s="45">
        <v>868.19277248328513</v>
      </c>
      <c r="E547" s="45">
        <v>173.73661536680447</v>
      </c>
      <c r="F547" s="45">
        <v>87.631985113584832</v>
      </c>
      <c r="G547" s="48">
        <v>50.486351021511148</v>
      </c>
      <c r="H547" s="44">
        <v>70741.029313360443</v>
      </c>
      <c r="I547" s="62">
        <f t="shared" si="206"/>
        <v>1180.0477239851855</v>
      </c>
      <c r="J547" s="41">
        <f t="shared" si="207"/>
        <v>2023</v>
      </c>
      <c r="K547" s="41">
        <f t="shared" si="208"/>
        <v>62</v>
      </c>
      <c r="L547" s="41">
        <f t="shared" si="209"/>
        <v>3844</v>
      </c>
      <c r="M547" s="41">
        <f t="shared" si="210"/>
        <v>8.2542687700901833</v>
      </c>
      <c r="N547" s="41">
        <f t="shared" si="211"/>
        <v>1</v>
      </c>
      <c r="O547" s="41">
        <f t="shared" si="212"/>
        <v>3</v>
      </c>
      <c r="P547" s="41">
        <f t="shared" si="213"/>
        <v>0</v>
      </c>
      <c r="Q547" s="41">
        <f t="shared" si="213"/>
        <v>0</v>
      </c>
      <c r="R547" s="41">
        <f t="shared" si="213"/>
        <v>1</v>
      </c>
      <c r="S547" s="41">
        <f t="shared" si="213"/>
        <v>0</v>
      </c>
      <c r="T547" s="41">
        <f t="shared" si="214"/>
        <v>0</v>
      </c>
      <c r="U547" s="41">
        <f t="shared" si="214"/>
        <v>0</v>
      </c>
      <c r="V547" s="41">
        <f t="shared" si="214"/>
        <v>0</v>
      </c>
      <c r="W547" s="41">
        <f t="shared" si="214"/>
        <v>0</v>
      </c>
      <c r="X547" s="41">
        <f t="shared" si="215"/>
        <v>0</v>
      </c>
      <c r="Y547" s="41">
        <f t="shared" si="215"/>
        <v>0</v>
      </c>
      <c r="Z547" s="41">
        <f t="shared" si="215"/>
        <v>0</v>
      </c>
      <c r="AA547" s="41">
        <f t="shared" si="215"/>
        <v>0</v>
      </c>
      <c r="AB547" s="41">
        <f t="shared" si="216"/>
        <v>0</v>
      </c>
      <c r="AC547" s="41">
        <f t="shared" si="216"/>
        <v>0</v>
      </c>
      <c r="AD547" s="41">
        <f t="shared" si="216"/>
        <v>0</v>
      </c>
      <c r="AE547" s="41">
        <f t="shared" si="216"/>
        <v>0</v>
      </c>
      <c r="AF547" s="41">
        <f t="shared" si="217"/>
        <v>0</v>
      </c>
      <c r="AG547" s="48">
        <v>868.19277248328513</v>
      </c>
      <c r="AH547" s="48">
        <v>173.73661536680447</v>
      </c>
      <c r="AI547" s="48">
        <v>87.631985113584832</v>
      </c>
      <c r="AJ547" s="48">
        <v>50.486351021511148</v>
      </c>
      <c r="AK547" s="41">
        <f t="shared" si="218"/>
        <v>11.166781013308976</v>
      </c>
      <c r="AL547" s="41">
        <f>LN(D547+'Models training data'!$Y$4)</f>
        <v>7.0556574806969516</v>
      </c>
      <c r="AM547" s="41">
        <f>LN(E547+'Models training data'!$Y$5)</f>
        <v>5.4754115392873235</v>
      </c>
      <c r="AN547" s="41">
        <f>LN(F547+'Models training data'!$Y$6)</f>
        <v>4.8904278393509735</v>
      </c>
      <c r="AO547" s="41">
        <f>LN(G547+'Models training data'!$Y$7)</f>
        <v>4.6060676295056293</v>
      </c>
      <c r="AP547" s="41">
        <f t="shared" si="205"/>
        <v>0</v>
      </c>
      <c r="AQ547" s="41">
        <f t="shared" si="219"/>
        <v>0</v>
      </c>
      <c r="AR547" s="41">
        <f t="shared" si="220"/>
        <v>82939.367957335591</v>
      </c>
      <c r="AS547" s="41">
        <f t="shared" si="221"/>
        <v>73570.661924285072</v>
      </c>
      <c r="AT547" s="41">
        <f t="shared" si="222"/>
        <v>11.213308728061236</v>
      </c>
      <c r="AU547" s="41">
        <f t="shared" si="223"/>
        <v>72455.593716504023</v>
      </c>
      <c r="AV547" s="41">
        <f t="shared" si="224"/>
        <v>11.19729138705701</v>
      </c>
      <c r="AW547" s="41">
        <f t="shared" si="225"/>
        <v>73040.457713336466</v>
      </c>
      <c r="AX547" s="41">
        <f t="shared" si="226"/>
        <v>11.20731797311513</v>
      </c>
      <c r="AY547" s="41">
        <f t="shared" si="227"/>
        <v>11.368837081582715</v>
      </c>
      <c r="AZ547" s="41">
        <f t="shared" si="228"/>
        <v>11.200270948064414</v>
      </c>
    </row>
    <row r="548" spans="2:52" x14ac:dyDescent="0.25">
      <c r="B548" s="41" t="str">
        <f t="shared" si="229"/>
        <v>CT</v>
      </c>
      <c r="C548" s="46">
        <v>44996</v>
      </c>
      <c r="D548" s="45">
        <v>876.87467501839683</v>
      </c>
      <c r="E548" s="45">
        <v>175.47398152047134</v>
      </c>
      <c r="F548" s="45">
        <v>88.508304964720679</v>
      </c>
      <c r="G548" s="48">
        <v>50.048635102151117</v>
      </c>
      <c r="H548" s="44">
        <v>70842.8424482267</v>
      </c>
      <c r="I548" s="62">
        <f t="shared" si="206"/>
        <v>1190.9055966057401</v>
      </c>
      <c r="J548" s="41">
        <f t="shared" si="207"/>
        <v>2023</v>
      </c>
      <c r="K548" s="41">
        <f t="shared" si="208"/>
        <v>63</v>
      </c>
      <c r="L548" s="41">
        <f t="shared" si="209"/>
        <v>3969</v>
      </c>
      <c r="M548" s="41">
        <f t="shared" si="210"/>
        <v>8.2862694527830651</v>
      </c>
      <c r="N548" s="41">
        <f t="shared" si="211"/>
        <v>1</v>
      </c>
      <c r="O548" s="41">
        <f t="shared" si="212"/>
        <v>3</v>
      </c>
      <c r="P548" s="41">
        <f t="shared" si="213"/>
        <v>0</v>
      </c>
      <c r="Q548" s="41">
        <f t="shared" si="213"/>
        <v>0</v>
      </c>
      <c r="R548" s="41">
        <f t="shared" si="213"/>
        <v>1</v>
      </c>
      <c r="S548" s="41">
        <f t="shared" si="213"/>
        <v>0</v>
      </c>
      <c r="T548" s="41">
        <f t="shared" si="214"/>
        <v>0</v>
      </c>
      <c r="U548" s="41">
        <f t="shared" si="214"/>
        <v>0</v>
      </c>
      <c r="V548" s="41">
        <f t="shared" si="214"/>
        <v>0</v>
      </c>
      <c r="W548" s="41">
        <f t="shared" si="214"/>
        <v>0</v>
      </c>
      <c r="X548" s="41">
        <f t="shared" si="215"/>
        <v>0</v>
      </c>
      <c r="Y548" s="41">
        <f t="shared" si="215"/>
        <v>0</v>
      </c>
      <c r="Z548" s="41">
        <f t="shared" si="215"/>
        <v>0</v>
      </c>
      <c r="AA548" s="41">
        <f t="shared" si="215"/>
        <v>0</v>
      </c>
      <c r="AB548" s="41">
        <f t="shared" si="216"/>
        <v>0</v>
      </c>
      <c r="AC548" s="41">
        <f t="shared" si="216"/>
        <v>0</v>
      </c>
      <c r="AD548" s="41">
        <f t="shared" si="216"/>
        <v>0</v>
      </c>
      <c r="AE548" s="41">
        <f t="shared" si="216"/>
        <v>0</v>
      </c>
      <c r="AF548" s="41">
        <f t="shared" si="217"/>
        <v>0</v>
      </c>
      <c r="AG548" s="48">
        <v>876.87467501839683</v>
      </c>
      <c r="AH548" s="48">
        <v>175.47398152047134</v>
      </c>
      <c r="AI548" s="48">
        <v>88.508304964720679</v>
      </c>
      <c r="AJ548" s="48">
        <v>50.048635102151117</v>
      </c>
      <c r="AK548" s="41">
        <f t="shared" si="218"/>
        <v>11.168219215996173</v>
      </c>
      <c r="AL548" s="41">
        <f>LN(D548+'Models training data'!$Y$4)</f>
        <v>7.0631178579372538</v>
      </c>
      <c r="AM548" s="41">
        <f>LN(E548+'Models training data'!$Y$5)</f>
        <v>5.4826621558080131</v>
      </c>
      <c r="AN548" s="41">
        <f>LN(F548+'Models training data'!$Y$6)</f>
        <v>4.8969945834779471</v>
      </c>
      <c r="AO548" s="41">
        <f>LN(G548+'Models training data'!$Y$7)</f>
        <v>4.6016848062495095</v>
      </c>
      <c r="AP548" s="41">
        <f t="shared" si="205"/>
        <v>0</v>
      </c>
      <c r="AQ548" s="41">
        <f t="shared" si="219"/>
        <v>0</v>
      </c>
      <c r="AR548" s="41">
        <f t="shared" si="220"/>
        <v>82914.977644251849</v>
      </c>
      <c r="AS548" s="41">
        <f t="shared" si="221"/>
        <v>73546.564534243371</v>
      </c>
      <c r="AT548" s="41">
        <f t="shared" si="222"/>
        <v>11.213051110796455</v>
      </c>
      <c r="AU548" s="41">
        <f t="shared" si="223"/>
        <v>72430.384724821983</v>
      </c>
      <c r="AV548" s="41">
        <f t="shared" si="224"/>
        <v>11.197015488421197</v>
      </c>
      <c r="AW548" s="41">
        <f t="shared" si="225"/>
        <v>73017.306721051733</v>
      </c>
      <c r="AX548" s="41">
        <f t="shared" si="226"/>
        <v>11.207051476233417</v>
      </c>
      <c r="AY548" s="41">
        <f t="shared" si="227"/>
        <v>11.36914658769475</v>
      </c>
      <c r="AZ548" s="41">
        <f t="shared" si="228"/>
        <v>11.200846657354596</v>
      </c>
    </row>
    <row r="549" spans="2:52" x14ac:dyDescent="0.25">
      <c r="B549" s="41" t="str">
        <f t="shared" si="229"/>
        <v>CT</v>
      </c>
      <c r="C549" s="46">
        <v>45003</v>
      </c>
      <c r="D549" s="45">
        <v>885.64340413577611</v>
      </c>
      <c r="E549" s="45">
        <v>177.22872133567546</v>
      </c>
      <c r="F549" s="45">
        <v>89.393388014367886</v>
      </c>
      <c r="G549" s="48">
        <v>50.00486351021511</v>
      </c>
      <c r="H549" s="44">
        <v>70989.392439701784</v>
      </c>
      <c r="I549" s="62">
        <f t="shared" si="206"/>
        <v>1202.2703769960344</v>
      </c>
      <c r="J549" s="41">
        <f t="shared" si="207"/>
        <v>2023</v>
      </c>
      <c r="K549" s="41">
        <f t="shared" si="208"/>
        <v>64</v>
      </c>
      <c r="L549" s="41">
        <f t="shared" si="209"/>
        <v>4096</v>
      </c>
      <c r="M549" s="41">
        <f t="shared" si="210"/>
        <v>8.317766166719343</v>
      </c>
      <c r="N549" s="41">
        <f t="shared" si="211"/>
        <v>1</v>
      </c>
      <c r="O549" s="41">
        <f t="shared" si="212"/>
        <v>3</v>
      </c>
      <c r="P549" s="41">
        <f t="shared" si="213"/>
        <v>0</v>
      </c>
      <c r="Q549" s="41">
        <f t="shared" si="213"/>
        <v>0</v>
      </c>
      <c r="R549" s="41">
        <f t="shared" si="213"/>
        <v>1</v>
      </c>
      <c r="S549" s="41">
        <f t="shared" si="213"/>
        <v>0</v>
      </c>
      <c r="T549" s="41">
        <f t="shared" si="214"/>
        <v>0</v>
      </c>
      <c r="U549" s="41">
        <f t="shared" si="214"/>
        <v>0</v>
      </c>
      <c r="V549" s="41">
        <f t="shared" si="214"/>
        <v>0</v>
      </c>
      <c r="W549" s="41">
        <f t="shared" si="214"/>
        <v>0</v>
      </c>
      <c r="X549" s="41">
        <f t="shared" si="215"/>
        <v>0</v>
      </c>
      <c r="Y549" s="41">
        <f t="shared" si="215"/>
        <v>0</v>
      </c>
      <c r="Z549" s="41">
        <f t="shared" si="215"/>
        <v>0</v>
      </c>
      <c r="AA549" s="41">
        <f t="shared" si="215"/>
        <v>0</v>
      </c>
      <c r="AB549" s="41">
        <f t="shared" si="216"/>
        <v>0</v>
      </c>
      <c r="AC549" s="41">
        <f t="shared" si="216"/>
        <v>0</v>
      </c>
      <c r="AD549" s="41">
        <f t="shared" si="216"/>
        <v>0</v>
      </c>
      <c r="AE549" s="41">
        <f t="shared" si="216"/>
        <v>0</v>
      </c>
      <c r="AF549" s="41">
        <f t="shared" si="217"/>
        <v>0</v>
      </c>
      <c r="AG549" s="48">
        <v>885.64340413577611</v>
      </c>
      <c r="AH549" s="48">
        <v>177.22872133567546</v>
      </c>
      <c r="AI549" s="48">
        <v>89.393388014367886</v>
      </c>
      <c r="AJ549" s="48">
        <v>50.00486351021511</v>
      </c>
      <c r="AK549" s="41">
        <f t="shared" si="218"/>
        <v>11.170285742604102</v>
      </c>
      <c r="AL549" s="41">
        <f>LN(D549+'Models training data'!$Y$4)</f>
        <v>7.0705967713602469</v>
      </c>
      <c r="AM549" s="41">
        <f>LN(E549+'Models training data'!$Y$5)</f>
        <v>5.4899323022896516</v>
      </c>
      <c r="AN549" s="41">
        <f>LN(F549+'Models training data'!$Y$6)</f>
        <v>4.9035835112221697</v>
      </c>
      <c r="AO549" s="41">
        <f>LN(G549+'Models training data'!$Y$7)</f>
        <v>4.6012454655662163</v>
      </c>
      <c r="AP549" s="41">
        <f t="shared" si="205"/>
        <v>0</v>
      </c>
      <c r="AQ549" s="41">
        <f t="shared" si="219"/>
        <v>0</v>
      </c>
      <c r="AR549" s="41">
        <f t="shared" si="220"/>
        <v>82890.587331168106</v>
      </c>
      <c r="AS549" s="41">
        <f t="shared" si="221"/>
        <v>73522.467144201684</v>
      </c>
      <c r="AT549" s="41">
        <f t="shared" si="222"/>
        <v>11.212793493531676</v>
      </c>
      <c r="AU549" s="41">
        <f t="shared" si="223"/>
        <v>72406.354431815751</v>
      </c>
      <c r="AV549" s="41">
        <f t="shared" si="224"/>
        <v>11.196756534987074</v>
      </c>
      <c r="AW549" s="41">
        <f t="shared" si="225"/>
        <v>72994.520326513477</v>
      </c>
      <c r="AX549" s="41">
        <f t="shared" si="226"/>
        <v>11.206789176327856</v>
      </c>
      <c r="AY549" s="41">
        <f t="shared" si="227"/>
        <v>11.369523659702255</v>
      </c>
      <c r="AZ549" s="41">
        <f t="shared" si="228"/>
        <v>11.201915588599945</v>
      </c>
    </row>
    <row r="550" spans="2:52" x14ac:dyDescent="0.25">
      <c r="B550" s="41" t="str">
        <f t="shared" si="229"/>
        <v>CT</v>
      </c>
      <c r="C550" s="46">
        <v>45010</v>
      </c>
      <c r="D550" s="45">
        <v>894.49982583417057</v>
      </c>
      <c r="E550" s="45">
        <v>179.00100854903192</v>
      </c>
      <c r="F550" s="45">
        <v>90.287321894511564</v>
      </c>
      <c r="G550" s="48">
        <v>50.000486351021507</v>
      </c>
      <c r="H550" s="44">
        <v>71140.439790525867</v>
      </c>
      <c r="I550" s="62">
        <f t="shared" si="206"/>
        <v>1213.7886426287355</v>
      </c>
      <c r="J550" s="41">
        <f t="shared" si="207"/>
        <v>2023</v>
      </c>
      <c r="K550" s="41">
        <f t="shared" si="208"/>
        <v>65</v>
      </c>
      <c r="L550" s="41">
        <f t="shared" si="209"/>
        <v>4225</v>
      </c>
      <c r="M550" s="41">
        <f t="shared" si="210"/>
        <v>8.3487745397912736</v>
      </c>
      <c r="N550" s="41">
        <f t="shared" si="211"/>
        <v>1</v>
      </c>
      <c r="O550" s="41">
        <f t="shared" si="212"/>
        <v>3</v>
      </c>
      <c r="P550" s="41">
        <f t="shared" si="213"/>
        <v>0</v>
      </c>
      <c r="Q550" s="41">
        <f t="shared" si="213"/>
        <v>0</v>
      </c>
      <c r="R550" s="41">
        <f t="shared" si="213"/>
        <v>1</v>
      </c>
      <c r="S550" s="41">
        <f t="shared" si="213"/>
        <v>0</v>
      </c>
      <c r="T550" s="41">
        <f t="shared" si="214"/>
        <v>0</v>
      </c>
      <c r="U550" s="41">
        <f t="shared" si="214"/>
        <v>0</v>
      </c>
      <c r="V550" s="41">
        <f t="shared" si="214"/>
        <v>0</v>
      </c>
      <c r="W550" s="41">
        <f t="shared" si="214"/>
        <v>0</v>
      </c>
      <c r="X550" s="41">
        <f t="shared" si="215"/>
        <v>0</v>
      </c>
      <c r="Y550" s="41">
        <f t="shared" si="215"/>
        <v>0</v>
      </c>
      <c r="Z550" s="41">
        <f t="shared" si="215"/>
        <v>0</v>
      </c>
      <c r="AA550" s="41">
        <f t="shared" si="215"/>
        <v>0</v>
      </c>
      <c r="AB550" s="41">
        <f t="shared" si="216"/>
        <v>0</v>
      </c>
      <c r="AC550" s="41">
        <f t="shared" si="216"/>
        <v>0</v>
      </c>
      <c r="AD550" s="41">
        <f t="shared" si="216"/>
        <v>0</v>
      </c>
      <c r="AE550" s="41">
        <f t="shared" si="216"/>
        <v>0</v>
      </c>
      <c r="AF550" s="41">
        <f t="shared" si="217"/>
        <v>0</v>
      </c>
      <c r="AG550" s="48">
        <v>894.49982583417057</v>
      </c>
      <c r="AH550" s="48">
        <v>179.00100854903192</v>
      </c>
      <c r="AI550" s="48">
        <v>90.287321894511564</v>
      </c>
      <c r="AJ550" s="48">
        <v>50.000486351021507</v>
      </c>
      <c r="AK550" s="41">
        <f t="shared" si="218"/>
        <v>11.172411227526153</v>
      </c>
      <c r="AL550" s="41">
        <f>LN(D550+'Models training data'!$Y$4)</f>
        <v>7.0780941264190878</v>
      </c>
      <c r="AM550" s="41">
        <f>LN(E550+'Models training data'!$Y$5)</f>
        <v>5.4972218892967408</v>
      </c>
      <c r="AN550" s="41">
        <f>LN(F550+'Models training data'!$Y$6)</f>
        <v>4.9101945511016787</v>
      </c>
      <c r="AO550" s="41">
        <f>LN(G550+'Models training data'!$Y$7)</f>
        <v>4.6012015208799086</v>
      </c>
      <c r="AP550" s="41">
        <f t="shared" si="205"/>
        <v>0</v>
      </c>
      <c r="AQ550" s="41">
        <f t="shared" si="219"/>
        <v>0</v>
      </c>
      <c r="AR550" s="41">
        <f t="shared" si="220"/>
        <v>82866.197018084349</v>
      </c>
      <c r="AS550" s="41">
        <f t="shared" si="221"/>
        <v>73498.369754159969</v>
      </c>
      <c r="AT550" s="41">
        <f t="shared" si="222"/>
        <v>11.212535876266895</v>
      </c>
      <c r="AU550" s="41">
        <f t="shared" si="223"/>
        <v>72383.502837485343</v>
      </c>
      <c r="AV550" s="41">
        <f t="shared" si="224"/>
        <v>11.196514526754642</v>
      </c>
      <c r="AW550" s="41">
        <f t="shared" si="225"/>
        <v>72972.087223675015</v>
      </c>
      <c r="AX550" s="41">
        <f t="shared" si="226"/>
        <v>11.206530943251709</v>
      </c>
      <c r="AY550" s="41">
        <f t="shared" si="227"/>
        <v>11.369911789346256</v>
      </c>
      <c r="AZ550" s="41">
        <f t="shared" si="228"/>
        <v>11.203036636347431</v>
      </c>
    </row>
    <row r="551" spans="2:52" x14ac:dyDescent="0.25">
      <c r="B551" s="41" t="str">
        <f t="shared" si="229"/>
        <v>CT</v>
      </c>
      <c r="C551" s="46">
        <v>45017</v>
      </c>
      <c r="D551" s="45">
        <v>903.44481545243798</v>
      </c>
      <c r="E551" s="45">
        <v>180.79101863452212</v>
      </c>
      <c r="F551" s="45">
        <v>91.190195113456696</v>
      </c>
      <c r="G551" s="48">
        <v>53.776484567029982</v>
      </c>
      <c r="H551" s="44">
        <v>71707.801432256994</v>
      </c>
      <c r="I551" s="62">
        <f t="shared" si="206"/>
        <v>1229.2025137674466</v>
      </c>
      <c r="J551" s="41">
        <f t="shared" si="207"/>
        <v>2023</v>
      </c>
      <c r="K551" s="41">
        <f t="shared" si="208"/>
        <v>66</v>
      </c>
      <c r="L551" s="41">
        <f t="shared" si="209"/>
        <v>4356</v>
      </c>
      <c r="M551" s="41">
        <f t="shared" si="210"/>
        <v>8.3793094840528504</v>
      </c>
      <c r="N551" s="41">
        <f t="shared" si="211"/>
        <v>1</v>
      </c>
      <c r="O551" s="41">
        <f t="shared" si="212"/>
        <v>4</v>
      </c>
      <c r="P551" s="41">
        <f t="shared" si="213"/>
        <v>0</v>
      </c>
      <c r="Q551" s="41">
        <f t="shared" si="213"/>
        <v>0</v>
      </c>
      <c r="R551" s="41">
        <f t="shared" si="213"/>
        <v>0</v>
      </c>
      <c r="S551" s="41">
        <f t="shared" si="213"/>
        <v>1</v>
      </c>
      <c r="T551" s="41">
        <f t="shared" si="214"/>
        <v>0</v>
      </c>
      <c r="U551" s="41">
        <f t="shared" si="214"/>
        <v>0</v>
      </c>
      <c r="V551" s="41">
        <f t="shared" si="214"/>
        <v>0</v>
      </c>
      <c r="W551" s="41">
        <f t="shared" si="214"/>
        <v>0</v>
      </c>
      <c r="X551" s="41">
        <f t="shared" si="215"/>
        <v>0</v>
      </c>
      <c r="Y551" s="41">
        <f t="shared" si="215"/>
        <v>0</v>
      </c>
      <c r="Z551" s="41">
        <f t="shared" si="215"/>
        <v>0</v>
      </c>
      <c r="AA551" s="41">
        <f t="shared" si="215"/>
        <v>0</v>
      </c>
      <c r="AB551" s="41">
        <f t="shared" si="216"/>
        <v>0</v>
      </c>
      <c r="AC551" s="41">
        <f t="shared" si="216"/>
        <v>0</v>
      </c>
      <c r="AD551" s="41">
        <f t="shared" si="216"/>
        <v>0</v>
      </c>
      <c r="AE551" s="41">
        <f t="shared" si="216"/>
        <v>0</v>
      </c>
      <c r="AF551" s="41">
        <f t="shared" si="217"/>
        <v>0</v>
      </c>
      <c r="AG551" s="48">
        <v>903.44481545243798</v>
      </c>
      <c r="AH551" s="48">
        <v>180.79101863452212</v>
      </c>
      <c r="AI551" s="48">
        <v>91.190195113456696</v>
      </c>
      <c r="AJ551" s="48">
        <v>53.776484567029982</v>
      </c>
      <c r="AK551" s="41">
        <f t="shared" si="218"/>
        <v>11.180354827255274</v>
      </c>
      <c r="AL551" s="41">
        <f>LN(D551+'Models training data'!$Y$4)</f>
        <v>7.0856098289605542</v>
      </c>
      <c r="AM551" s="41">
        <f>LN(E551+'Models training data'!$Y$5)</f>
        <v>5.5045308270509503</v>
      </c>
      <c r="AN551" s="41">
        <f>LN(F551+'Models training data'!$Y$6)</f>
        <v>4.9168276308901344</v>
      </c>
      <c r="AO551" s="41">
        <f>LN(G551+'Models training data'!$Y$7)</f>
        <v>4.6384107283143532</v>
      </c>
      <c r="AP551" s="41">
        <f t="shared" si="205"/>
        <v>0</v>
      </c>
      <c r="AQ551" s="41">
        <f t="shared" si="219"/>
        <v>0</v>
      </c>
      <c r="AR551" s="41">
        <f t="shared" si="220"/>
        <v>82473.489998811245</v>
      </c>
      <c r="AS551" s="41">
        <f t="shared" si="221"/>
        <v>73106.911681483616</v>
      </c>
      <c r="AT551" s="41">
        <f t="shared" si="222"/>
        <v>11.209125540263413</v>
      </c>
      <c r="AU551" s="41">
        <f t="shared" si="223"/>
        <v>72083.401512495271</v>
      </c>
      <c r="AV551" s="41">
        <f t="shared" si="224"/>
        <v>11.194407743271848</v>
      </c>
      <c r="AW551" s="41">
        <f t="shared" si="225"/>
        <v>72674.63771654517</v>
      </c>
      <c r="AX551" s="41">
        <f t="shared" si="226"/>
        <v>11.204118453002366</v>
      </c>
      <c r="AY551" s="41">
        <f t="shared" si="227"/>
        <v>11.370907761096914</v>
      </c>
      <c r="AZ551" s="41">
        <f t="shared" si="228"/>
        <v>11.208791906433223</v>
      </c>
    </row>
    <row r="552" spans="2:52" x14ac:dyDescent="0.25">
      <c r="B552" s="41" t="str">
        <f t="shared" si="229"/>
        <v>CT</v>
      </c>
      <c r="C552" s="46">
        <v>45024</v>
      </c>
      <c r="D552" s="45">
        <v>912.47925755891038</v>
      </c>
      <c r="E552" s="45">
        <v>182.59892882086726</v>
      </c>
      <c r="F552" s="45">
        <v>92.102097064591248</v>
      </c>
      <c r="G552" s="48">
        <v>59.031727981823614</v>
      </c>
      <c r="H552" s="44">
        <v>72391.87801233049</v>
      </c>
      <c r="I552" s="62">
        <f t="shared" si="206"/>
        <v>1246.2120114261925</v>
      </c>
      <c r="J552" s="41">
        <f t="shared" si="207"/>
        <v>2023</v>
      </c>
      <c r="K552" s="41">
        <f t="shared" si="208"/>
        <v>67</v>
      </c>
      <c r="L552" s="41">
        <f t="shared" si="209"/>
        <v>4489</v>
      </c>
      <c r="M552" s="41">
        <f t="shared" si="210"/>
        <v>8.4093852387819314</v>
      </c>
      <c r="N552" s="41">
        <f t="shared" si="211"/>
        <v>1</v>
      </c>
      <c r="O552" s="41">
        <f t="shared" si="212"/>
        <v>4</v>
      </c>
      <c r="P552" s="41">
        <f t="shared" si="213"/>
        <v>0</v>
      </c>
      <c r="Q552" s="41">
        <f t="shared" si="213"/>
        <v>0</v>
      </c>
      <c r="R552" s="41">
        <f t="shared" si="213"/>
        <v>0</v>
      </c>
      <c r="S552" s="41">
        <f t="shared" si="213"/>
        <v>1</v>
      </c>
      <c r="T552" s="41">
        <f t="shared" si="214"/>
        <v>0</v>
      </c>
      <c r="U552" s="41">
        <f t="shared" si="214"/>
        <v>0</v>
      </c>
      <c r="V552" s="41">
        <f t="shared" si="214"/>
        <v>0</v>
      </c>
      <c r="W552" s="41">
        <f t="shared" si="214"/>
        <v>0</v>
      </c>
      <c r="X552" s="41">
        <f t="shared" si="215"/>
        <v>0</v>
      </c>
      <c r="Y552" s="41">
        <f t="shared" si="215"/>
        <v>0</v>
      </c>
      <c r="Z552" s="41">
        <f t="shared" si="215"/>
        <v>0</v>
      </c>
      <c r="AA552" s="41">
        <f t="shared" si="215"/>
        <v>0</v>
      </c>
      <c r="AB552" s="41">
        <f t="shared" si="216"/>
        <v>0</v>
      </c>
      <c r="AC552" s="41">
        <f t="shared" si="216"/>
        <v>0</v>
      </c>
      <c r="AD552" s="41">
        <f t="shared" si="216"/>
        <v>0</v>
      </c>
      <c r="AE552" s="41">
        <f t="shared" si="216"/>
        <v>0</v>
      </c>
      <c r="AF552" s="41">
        <f t="shared" si="217"/>
        <v>0</v>
      </c>
      <c r="AG552" s="48">
        <v>912.47925755891038</v>
      </c>
      <c r="AH552" s="48">
        <v>182.59892882086726</v>
      </c>
      <c r="AI552" s="48">
        <v>92.102097064591248</v>
      </c>
      <c r="AJ552" s="48">
        <v>59.031727981823614</v>
      </c>
      <c r="AK552" s="41">
        <f t="shared" si="218"/>
        <v>11.189849389930789</v>
      </c>
      <c r="AL552" s="41">
        <f>LN(D552+'Models training data'!$Y$4)</f>
        <v>7.0931437850509198</v>
      </c>
      <c r="AM552" s="41">
        <f>LN(E552+'Models training data'!$Y$5)</f>
        <v>5.5118590254431323</v>
      </c>
      <c r="AN552" s="41">
        <f>LN(F552+'Models training data'!$Y$6)</f>
        <v>4.9234826776288028</v>
      </c>
      <c r="AO552" s="41">
        <f>LN(G552+'Models training data'!$Y$7)</f>
        <v>4.6879951266842257</v>
      </c>
      <c r="AP552" s="41">
        <f t="shared" si="205"/>
        <v>0</v>
      </c>
      <c r="AQ552" s="41">
        <f t="shared" si="219"/>
        <v>0</v>
      </c>
      <c r="AR552" s="41">
        <f t="shared" si="220"/>
        <v>82449.099685727502</v>
      </c>
      <c r="AS552" s="41">
        <f t="shared" si="221"/>
        <v>73082.8142914419</v>
      </c>
      <c r="AT552" s="41">
        <f t="shared" si="222"/>
        <v>11.208867922998632</v>
      </c>
      <c r="AU552" s="41">
        <f t="shared" si="223"/>
        <v>72062.90731551651</v>
      </c>
      <c r="AV552" s="41">
        <f t="shared" si="224"/>
        <v>11.194199625442797</v>
      </c>
      <c r="AW552" s="41">
        <f t="shared" si="225"/>
        <v>72652.879319314292</v>
      </c>
      <c r="AX552" s="41">
        <f t="shared" si="226"/>
        <v>11.203867986631778</v>
      </c>
      <c r="AY552" s="41">
        <f t="shared" si="227"/>
        <v>11.372144561937519</v>
      </c>
      <c r="AZ552" s="41">
        <f t="shared" si="228"/>
        <v>11.21608858594073</v>
      </c>
    </row>
    <row r="553" spans="2:52" x14ac:dyDescent="0.25">
      <c r="B553" s="41" t="str">
        <f t="shared" si="229"/>
        <v>CT</v>
      </c>
      <c r="C553" s="46">
        <v>45031</v>
      </c>
      <c r="D553" s="45">
        <v>921.60404590086307</v>
      </c>
      <c r="E553" s="45">
        <v>184.42491810907589</v>
      </c>
      <c r="F553" s="45">
        <v>93.023118035237161</v>
      </c>
      <c r="G553" s="48">
        <v>64.922660275815034</v>
      </c>
      <c r="H553" s="44">
        <v>73086.708571855328</v>
      </c>
      <c r="I553" s="62">
        <f t="shared" si="206"/>
        <v>1263.9747423209913</v>
      </c>
      <c r="J553" s="41">
        <f t="shared" si="207"/>
        <v>2023</v>
      </c>
      <c r="K553" s="41">
        <f t="shared" si="208"/>
        <v>68</v>
      </c>
      <c r="L553" s="41">
        <f t="shared" si="209"/>
        <v>4624</v>
      </c>
      <c r="M553" s="41">
        <f t="shared" si="210"/>
        <v>8.4390154103522139</v>
      </c>
      <c r="N553" s="41">
        <f t="shared" si="211"/>
        <v>1</v>
      </c>
      <c r="O553" s="41">
        <f t="shared" si="212"/>
        <v>4</v>
      </c>
      <c r="P553" s="41">
        <f t="shared" si="213"/>
        <v>0</v>
      </c>
      <c r="Q553" s="41">
        <f t="shared" si="213"/>
        <v>0</v>
      </c>
      <c r="R553" s="41">
        <f t="shared" si="213"/>
        <v>0</v>
      </c>
      <c r="S553" s="41">
        <f t="shared" si="213"/>
        <v>1</v>
      </c>
      <c r="T553" s="41">
        <f t="shared" si="214"/>
        <v>0</v>
      </c>
      <c r="U553" s="41">
        <f t="shared" si="214"/>
        <v>0</v>
      </c>
      <c r="V553" s="41">
        <f t="shared" si="214"/>
        <v>0</v>
      </c>
      <c r="W553" s="41">
        <f t="shared" si="214"/>
        <v>0</v>
      </c>
      <c r="X553" s="41">
        <f t="shared" si="215"/>
        <v>0</v>
      </c>
      <c r="Y553" s="41">
        <f t="shared" si="215"/>
        <v>0</v>
      </c>
      <c r="Z553" s="41">
        <f t="shared" si="215"/>
        <v>0</v>
      </c>
      <c r="AA553" s="41">
        <f t="shared" si="215"/>
        <v>0</v>
      </c>
      <c r="AB553" s="41">
        <f t="shared" si="216"/>
        <v>0</v>
      </c>
      <c r="AC553" s="41">
        <f t="shared" si="216"/>
        <v>0</v>
      </c>
      <c r="AD553" s="41">
        <f t="shared" si="216"/>
        <v>0</v>
      </c>
      <c r="AE553" s="41">
        <f t="shared" si="216"/>
        <v>0</v>
      </c>
      <c r="AF553" s="41">
        <f t="shared" si="217"/>
        <v>0</v>
      </c>
      <c r="AG553" s="48">
        <v>921.60404590086307</v>
      </c>
      <c r="AH553" s="48">
        <v>184.42491810907589</v>
      </c>
      <c r="AI553" s="48">
        <v>93.023118035237161</v>
      </c>
      <c r="AJ553" s="48">
        <v>64.922660275815034</v>
      </c>
      <c r="AK553" s="41">
        <f t="shared" si="218"/>
        <v>11.199401803923232</v>
      </c>
      <c r="AL553" s="41">
        <f>LN(D553+'Models training data'!$Y$4)</f>
        <v>7.100695900858307</v>
      </c>
      <c r="AM553" s="41">
        <f>LN(E553+'Models training data'!$Y$5)</f>
        <v>5.5192063940452707</v>
      </c>
      <c r="AN553" s="41">
        <f>LN(F553+'Models training data'!$Y$6)</f>
        <v>4.9301596176385951</v>
      </c>
      <c r="AO553" s="41">
        <f>LN(G553+'Models training data'!$Y$7)</f>
        <v>4.7408026912517522</v>
      </c>
      <c r="AP553" s="41">
        <f t="shared" si="205"/>
        <v>0</v>
      </c>
      <c r="AQ553" s="41">
        <f t="shared" si="219"/>
        <v>0</v>
      </c>
      <c r="AR553" s="41">
        <f t="shared" si="220"/>
        <v>82424.70937264376</v>
      </c>
      <c r="AS553" s="41">
        <f t="shared" si="221"/>
        <v>73058.716901400214</v>
      </c>
      <c r="AT553" s="41">
        <f t="shared" si="222"/>
        <v>11.208610305733853</v>
      </c>
      <c r="AU553" s="41">
        <f t="shared" si="223"/>
        <v>72043.591817213557</v>
      </c>
      <c r="AV553" s="41">
        <f t="shared" si="224"/>
        <v>11.194008452815437</v>
      </c>
      <c r="AW553" s="41">
        <f t="shared" si="225"/>
        <v>72631.443280589679</v>
      </c>
      <c r="AX553" s="41">
        <f t="shared" si="226"/>
        <v>11.203621231010846</v>
      </c>
      <c r="AY553" s="41">
        <f t="shared" si="227"/>
        <v>11.373487681970978</v>
      </c>
      <c r="AZ553" s="41">
        <f t="shared" si="228"/>
        <v>11.223788893561672</v>
      </c>
    </row>
    <row r="554" spans="2:52" x14ac:dyDescent="0.25">
      <c r="B554" s="41" t="str">
        <f t="shared" si="229"/>
        <v>CT</v>
      </c>
      <c r="C554" s="46">
        <v>45038</v>
      </c>
      <c r="D554" s="45">
        <v>930.82008339632625</v>
      </c>
      <c r="E554" s="45">
        <v>186.26916729016665</v>
      </c>
      <c r="F554" s="45">
        <v>93.95334921558954</v>
      </c>
      <c r="G554" s="48">
        <v>71.413702252977458</v>
      </c>
      <c r="H554" s="44">
        <v>73782.51797478048</v>
      </c>
      <c r="I554" s="62">
        <f t="shared" si="206"/>
        <v>1282.4563021550598</v>
      </c>
      <c r="J554" s="41">
        <f t="shared" si="207"/>
        <v>2023</v>
      </c>
      <c r="K554" s="41">
        <f t="shared" si="208"/>
        <v>69</v>
      </c>
      <c r="L554" s="41">
        <f t="shared" si="209"/>
        <v>4761</v>
      </c>
      <c r="M554" s="41">
        <f t="shared" si="210"/>
        <v>8.4682130091945194</v>
      </c>
      <c r="N554" s="41">
        <f t="shared" si="211"/>
        <v>1</v>
      </c>
      <c r="O554" s="41">
        <f t="shared" si="212"/>
        <v>4</v>
      </c>
      <c r="P554" s="41">
        <f t="shared" si="213"/>
        <v>0</v>
      </c>
      <c r="Q554" s="41">
        <f t="shared" si="213"/>
        <v>0</v>
      </c>
      <c r="R554" s="41">
        <f t="shared" si="213"/>
        <v>0</v>
      </c>
      <c r="S554" s="41">
        <f t="shared" si="213"/>
        <v>1</v>
      </c>
      <c r="T554" s="41">
        <f t="shared" si="214"/>
        <v>0</v>
      </c>
      <c r="U554" s="41">
        <f t="shared" si="214"/>
        <v>0</v>
      </c>
      <c r="V554" s="41">
        <f t="shared" si="214"/>
        <v>0</v>
      </c>
      <c r="W554" s="41">
        <f t="shared" si="214"/>
        <v>0</v>
      </c>
      <c r="X554" s="41">
        <f t="shared" si="215"/>
        <v>0</v>
      </c>
      <c r="Y554" s="41">
        <f t="shared" si="215"/>
        <v>0</v>
      </c>
      <c r="Z554" s="41">
        <f t="shared" si="215"/>
        <v>0</v>
      </c>
      <c r="AA554" s="41">
        <f t="shared" si="215"/>
        <v>0</v>
      </c>
      <c r="AB554" s="41">
        <f t="shared" si="216"/>
        <v>0</v>
      </c>
      <c r="AC554" s="41">
        <f t="shared" si="216"/>
        <v>0</v>
      </c>
      <c r="AD554" s="41">
        <f t="shared" si="216"/>
        <v>0</v>
      </c>
      <c r="AE554" s="41">
        <f t="shared" si="216"/>
        <v>0</v>
      </c>
      <c r="AF554" s="41">
        <f t="shared" si="217"/>
        <v>0</v>
      </c>
      <c r="AG554" s="48">
        <v>930.82008339632625</v>
      </c>
      <c r="AH554" s="48">
        <v>186.26916729016665</v>
      </c>
      <c r="AI554" s="48">
        <v>93.95334921558954</v>
      </c>
      <c r="AJ554" s="48">
        <v>71.413702252977458</v>
      </c>
      <c r="AK554" s="41">
        <f t="shared" si="218"/>
        <v>11.2088770987166</v>
      </c>
      <c r="AL554" s="41">
        <f>LN(D554+'Models training data'!$Y$4)</f>
        <v>7.108266082574267</v>
      </c>
      <c r="AM554" s="41">
        <f>LN(E554+'Models training data'!$Y$5)</f>
        <v>5.5265728421223788</v>
      </c>
      <c r="AN554" s="41">
        <f>LN(F554+'Models training data'!$Y$6)</f>
        <v>4.9368583765321628</v>
      </c>
      <c r="AO554" s="41">
        <f>LN(G554+'Models training data'!$Y$7)</f>
        <v>4.7959321542930038</v>
      </c>
      <c r="AP554" s="41">
        <f t="shared" si="205"/>
        <v>0</v>
      </c>
      <c r="AQ554" s="41">
        <f t="shared" si="219"/>
        <v>0</v>
      </c>
      <c r="AR554" s="41">
        <f t="shared" si="220"/>
        <v>82400.319059560017</v>
      </c>
      <c r="AS554" s="41">
        <f t="shared" si="221"/>
        <v>73034.619511358513</v>
      </c>
      <c r="AT554" s="41">
        <f t="shared" si="222"/>
        <v>11.208352688469072</v>
      </c>
      <c r="AU554" s="41">
        <f t="shared" si="223"/>
        <v>72025.455017586428</v>
      </c>
      <c r="AV554" s="41">
        <f t="shared" si="224"/>
        <v>11.193834225389768</v>
      </c>
      <c r="AW554" s="41">
        <f t="shared" si="225"/>
        <v>72610.320187935111</v>
      </c>
      <c r="AX554" s="41">
        <f t="shared" si="226"/>
        <v>11.20337807779066</v>
      </c>
      <c r="AY554" s="41">
        <f t="shared" si="227"/>
        <v>11.37493149500829</v>
      </c>
      <c r="AZ554" s="41">
        <f t="shared" si="228"/>
        <v>11.231780773244719</v>
      </c>
    </row>
    <row r="555" spans="2:52" x14ac:dyDescent="0.25">
      <c r="B555" s="41" t="str">
        <f t="shared" si="229"/>
        <v>CT</v>
      </c>
      <c r="C555" s="46">
        <v>45045</v>
      </c>
      <c r="D555" s="45">
        <v>940.1282821558076</v>
      </c>
      <c r="E555" s="45">
        <v>188.13185896306828</v>
      </c>
      <c r="F555" s="45">
        <v>94.892882707745414</v>
      </c>
      <c r="G555" s="48">
        <v>78.5549500732333</v>
      </c>
      <c r="H555" s="44">
        <v>74478.416375392029</v>
      </c>
      <c r="I555" s="62">
        <f t="shared" si="206"/>
        <v>1301.7079738998548</v>
      </c>
      <c r="J555" s="41">
        <f t="shared" si="207"/>
        <v>2023</v>
      </c>
      <c r="K555" s="41">
        <f t="shared" si="208"/>
        <v>70</v>
      </c>
      <c r="L555" s="41">
        <f t="shared" si="209"/>
        <v>4900</v>
      </c>
      <c r="M555" s="41">
        <f t="shared" si="210"/>
        <v>8.4969904840987187</v>
      </c>
      <c r="N555" s="41">
        <f t="shared" si="211"/>
        <v>1</v>
      </c>
      <c r="O555" s="41">
        <f t="shared" si="212"/>
        <v>4</v>
      </c>
      <c r="P555" s="41">
        <f t="shared" si="213"/>
        <v>0</v>
      </c>
      <c r="Q555" s="41">
        <f t="shared" si="213"/>
        <v>0</v>
      </c>
      <c r="R555" s="41">
        <f t="shared" si="213"/>
        <v>0</v>
      </c>
      <c r="S555" s="41">
        <f t="shared" si="213"/>
        <v>1</v>
      </c>
      <c r="T555" s="41">
        <f t="shared" si="214"/>
        <v>0</v>
      </c>
      <c r="U555" s="41">
        <f t="shared" si="214"/>
        <v>0</v>
      </c>
      <c r="V555" s="41">
        <f t="shared" si="214"/>
        <v>0</v>
      </c>
      <c r="W555" s="41">
        <f t="shared" si="214"/>
        <v>0</v>
      </c>
      <c r="X555" s="41">
        <f t="shared" si="215"/>
        <v>0</v>
      </c>
      <c r="Y555" s="41">
        <f t="shared" si="215"/>
        <v>0</v>
      </c>
      <c r="Z555" s="41">
        <f t="shared" si="215"/>
        <v>0</v>
      </c>
      <c r="AA555" s="41">
        <f t="shared" si="215"/>
        <v>0</v>
      </c>
      <c r="AB555" s="41">
        <f t="shared" si="216"/>
        <v>0</v>
      </c>
      <c r="AC555" s="41">
        <f t="shared" si="216"/>
        <v>0</v>
      </c>
      <c r="AD555" s="41">
        <f t="shared" si="216"/>
        <v>0</v>
      </c>
      <c r="AE555" s="41">
        <f t="shared" si="216"/>
        <v>0</v>
      </c>
      <c r="AF555" s="41">
        <f t="shared" si="217"/>
        <v>0</v>
      </c>
      <c r="AG555" s="48">
        <v>940.1282821558076</v>
      </c>
      <c r="AH555" s="48">
        <v>188.13185896306828</v>
      </c>
      <c r="AI555" s="48">
        <v>94.892882707745414</v>
      </c>
      <c r="AJ555" s="48">
        <v>78.5549500732333</v>
      </c>
      <c r="AK555" s="41">
        <f t="shared" si="218"/>
        <v>11.218264649310722</v>
      </c>
      <c r="AL555" s="41">
        <f>LN(D555+'Models training data'!$Y$4)</f>
        <v>7.1158542363626012</v>
      </c>
      <c r="AM555" s="41">
        <f>LN(E555+'Models training data'!$Y$5)</f>
        <v>5.5339582786443389</v>
      </c>
      <c r="AN555" s="41">
        <f>LN(F555+'Models training data'!$Y$6)</f>
        <v>4.9435788792260373</v>
      </c>
      <c r="AO555" s="41">
        <f>LN(G555+'Models training data'!$Y$7)</f>
        <v>4.8532668715502023</v>
      </c>
      <c r="AP555" s="41">
        <f t="shared" si="205"/>
        <v>0</v>
      </c>
      <c r="AQ555" s="41">
        <f t="shared" si="219"/>
        <v>0</v>
      </c>
      <c r="AR555" s="41">
        <f t="shared" si="220"/>
        <v>82375.928746476275</v>
      </c>
      <c r="AS555" s="41">
        <f t="shared" si="221"/>
        <v>73010.522121316812</v>
      </c>
      <c r="AT555" s="41">
        <f t="shared" si="222"/>
        <v>11.208095071204292</v>
      </c>
      <c r="AU555" s="41">
        <f t="shared" si="223"/>
        <v>72008.496916635122</v>
      </c>
      <c r="AV555" s="41">
        <f t="shared" si="224"/>
        <v>11.193676943165789</v>
      </c>
      <c r="AW555" s="41">
        <f t="shared" si="225"/>
        <v>72589.501035235298</v>
      </c>
      <c r="AX555" s="41">
        <f t="shared" si="226"/>
        <v>11.203138423299562</v>
      </c>
      <c r="AY555" s="41">
        <f t="shared" si="227"/>
        <v>11.376484041726989</v>
      </c>
      <c r="AZ555" s="41">
        <f t="shared" si="228"/>
        <v>11.240049712419298</v>
      </c>
    </row>
    <row r="556" spans="2:52" x14ac:dyDescent="0.25">
      <c r="B556" s="41" t="str">
        <f t="shared" si="229"/>
        <v>CT</v>
      </c>
      <c r="C556" s="46">
        <v>45052</v>
      </c>
      <c r="D556" s="45">
        <v>949.52956352522847</v>
      </c>
      <c r="E556" s="45">
        <v>190.01317755269898</v>
      </c>
      <c r="F556" s="45">
        <v>95.841811534822895</v>
      </c>
      <c r="G556" s="48">
        <v>86.410432840052451</v>
      </c>
      <c r="H556" s="44">
        <v>81576.230142426662</v>
      </c>
      <c r="I556" s="62">
        <f t="shared" si="206"/>
        <v>1321.7949854528028</v>
      </c>
      <c r="J556" s="41">
        <f t="shared" si="207"/>
        <v>2023</v>
      </c>
      <c r="K556" s="41">
        <f t="shared" si="208"/>
        <v>71</v>
      </c>
      <c r="L556" s="41">
        <f t="shared" si="209"/>
        <v>5041</v>
      </c>
      <c r="M556" s="41">
        <f t="shared" si="210"/>
        <v>8.5253597540826309</v>
      </c>
      <c r="N556" s="41">
        <f t="shared" si="211"/>
        <v>1</v>
      </c>
      <c r="O556" s="41">
        <f t="shared" si="212"/>
        <v>5</v>
      </c>
      <c r="P556" s="41">
        <f t="shared" si="213"/>
        <v>0</v>
      </c>
      <c r="Q556" s="41">
        <f t="shared" si="213"/>
        <v>0</v>
      </c>
      <c r="R556" s="41">
        <f t="shared" si="213"/>
        <v>0</v>
      </c>
      <c r="S556" s="41">
        <f t="shared" si="213"/>
        <v>0</v>
      </c>
      <c r="T556" s="41">
        <f t="shared" si="214"/>
        <v>1</v>
      </c>
      <c r="U556" s="41">
        <f t="shared" si="214"/>
        <v>0</v>
      </c>
      <c r="V556" s="41">
        <f t="shared" si="214"/>
        <v>0</v>
      </c>
      <c r="W556" s="41">
        <f t="shared" si="214"/>
        <v>0</v>
      </c>
      <c r="X556" s="41">
        <f t="shared" si="215"/>
        <v>0</v>
      </c>
      <c r="Y556" s="41">
        <f t="shared" si="215"/>
        <v>0</v>
      </c>
      <c r="Z556" s="41">
        <f t="shared" si="215"/>
        <v>0</v>
      </c>
      <c r="AA556" s="41">
        <f t="shared" si="215"/>
        <v>0</v>
      </c>
      <c r="AB556" s="41">
        <f t="shared" si="216"/>
        <v>0</v>
      </c>
      <c r="AC556" s="41">
        <f t="shared" si="216"/>
        <v>0</v>
      </c>
      <c r="AD556" s="41">
        <f t="shared" si="216"/>
        <v>0</v>
      </c>
      <c r="AE556" s="41">
        <f t="shared" si="216"/>
        <v>0</v>
      </c>
      <c r="AF556" s="41">
        <f t="shared" si="217"/>
        <v>0</v>
      </c>
      <c r="AG556" s="48">
        <v>949.52956352522847</v>
      </c>
      <c r="AH556" s="48">
        <v>190.01317755269898</v>
      </c>
      <c r="AI556" s="48">
        <v>95.841811534822895</v>
      </c>
      <c r="AJ556" s="48">
        <v>86.410432840052451</v>
      </c>
      <c r="AK556" s="41">
        <f t="shared" si="218"/>
        <v>11.309293201242724</v>
      </c>
      <c r="AL556" s="41">
        <f>LN(D556+'Models training data'!$Y$4)</f>
        <v>7.1234602683270785</v>
      </c>
      <c r="AM556" s="41">
        <f>LN(E556+'Models training data'!$Y$5)</f>
        <v>5.5413626122976858</v>
      </c>
      <c r="AN556" s="41">
        <f>LN(F556+'Models training data'!$Y$6)</f>
        <v>4.9503210499528301</v>
      </c>
      <c r="AO556" s="41">
        <f>LN(G556+'Models training data'!$Y$7)</f>
        <v>4.91275683974877</v>
      </c>
      <c r="AP556" s="41">
        <f t="shared" si="205"/>
        <v>0</v>
      </c>
      <c r="AQ556" s="41">
        <f t="shared" si="219"/>
        <v>0</v>
      </c>
      <c r="AR556" s="41">
        <f t="shared" si="220"/>
        <v>91196.372939259672</v>
      </c>
      <c r="AS556" s="41">
        <f t="shared" si="221"/>
        <v>81828.894929731512</v>
      </c>
      <c r="AT556" s="41">
        <f t="shared" si="222"/>
        <v>11.309353269375533</v>
      </c>
      <c r="AU556" s="41">
        <f t="shared" si="223"/>
        <v>80751.070794920408</v>
      </c>
      <c r="AV556" s="41">
        <f t="shared" si="224"/>
        <v>11.293861710883622</v>
      </c>
      <c r="AW556" s="41">
        <f t="shared" si="225"/>
        <v>81473.767497893801</v>
      </c>
      <c r="AX556" s="41">
        <f t="shared" si="226"/>
        <v>11.30529496915028</v>
      </c>
      <c r="AY556" s="41">
        <f t="shared" si="227"/>
        <v>11.378155585795536</v>
      </c>
      <c r="AZ556" s="41">
        <f t="shared" si="228"/>
        <v>11.248589483178639</v>
      </c>
    </row>
    <row r="557" spans="2:52" x14ac:dyDescent="0.25">
      <c r="B557" s="41" t="str">
        <f t="shared" si="229"/>
        <v>CT</v>
      </c>
      <c r="C557" s="46">
        <v>45059</v>
      </c>
      <c r="D557" s="45">
        <v>959.02485814398472</v>
      </c>
      <c r="E557" s="45">
        <v>191.91330932822598</v>
      </c>
      <c r="F557" s="45">
        <v>96.800229650171119</v>
      </c>
      <c r="G557" s="48">
        <v>95.051474900007278</v>
      </c>
      <c r="H557" s="44">
        <v>82272.137371744</v>
      </c>
      <c r="I557" s="62">
        <f t="shared" si="206"/>
        <v>1342.7898720223891</v>
      </c>
      <c r="J557" s="41">
        <f t="shared" si="207"/>
        <v>2023</v>
      </c>
      <c r="K557" s="41">
        <f t="shared" si="208"/>
        <v>72</v>
      </c>
      <c r="L557" s="41">
        <f t="shared" si="209"/>
        <v>5184</v>
      </c>
      <c r="M557" s="41">
        <f t="shared" si="210"/>
        <v>8.5533322380321106</v>
      </c>
      <c r="N557" s="41">
        <f t="shared" si="211"/>
        <v>1</v>
      </c>
      <c r="O557" s="41">
        <f t="shared" si="212"/>
        <v>5</v>
      </c>
      <c r="P557" s="41">
        <f t="shared" si="213"/>
        <v>0</v>
      </c>
      <c r="Q557" s="41">
        <f t="shared" si="213"/>
        <v>0</v>
      </c>
      <c r="R557" s="41">
        <f t="shared" si="213"/>
        <v>0</v>
      </c>
      <c r="S557" s="41">
        <f t="shared" si="213"/>
        <v>0</v>
      </c>
      <c r="T557" s="41">
        <f t="shared" si="214"/>
        <v>1</v>
      </c>
      <c r="U557" s="41">
        <f t="shared" si="214"/>
        <v>0</v>
      </c>
      <c r="V557" s="41">
        <f t="shared" si="214"/>
        <v>0</v>
      </c>
      <c r="W557" s="41">
        <f t="shared" si="214"/>
        <v>0</v>
      </c>
      <c r="X557" s="41">
        <f t="shared" si="215"/>
        <v>0</v>
      </c>
      <c r="Y557" s="41">
        <f t="shared" si="215"/>
        <v>0</v>
      </c>
      <c r="Z557" s="41">
        <f t="shared" si="215"/>
        <v>0</v>
      </c>
      <c r="AA557" s="41">
        <f t="shared" si="215"/>
        <v>0</v>
      </c>
      <c r="AB557" s="41">
        <f t="shared" si="216"/>
        <v>0</v>
      </c>
      <c r="AC557" s="41">
        <f t="shared" si="216"/>
        <v>0</v>
      </c>
      <c r="AD557" s="41">
        <f t="shared" si="216"/>
        <v>0</v>
      </c>
      <c r="AE557" s="41">
        <f t="shared" si="216"/>
        <v>0</v>
      </c>
      <c r="AF557" s="41">
        <f t="shared" si="217"/>
        <v>0</v>
      </c>
      <c r="AG557" s="48">
        <v>959.02485814398472</v>
      </c>
      <c r="AH557" s="48">
        <v>191.91330932822598</v>
      </c>
      <c r="AI557" s="48">
        <v>96.800229650171119</v>
      </c>
      <c r="AJ557" s="48">
        <v>95.051474900007278</v>
      </c>
      <c r="AK557" s="41">
        <f t="shared" si="218"/>
        <v>11.317787779790788</v>
      </c>
      <c r="AL557" s="41">
        <f>LN(D557+'Models training data'!$Y$4)</f>
        <v>7.1310840844922581</v>
      </c>
      <c r="AM557" s="41">
        <f>LN(E557+'Models training data'!$Y$5)</f>
        <v>5.5487857514973138</v>
      </c>
      <c r="AN557" s="41">
        <f>LN(F557+'Models training data'!$Y$6)</f>
        <v>4.9570848122734574</v>
      </c>
      <c r="AO557" s="41">
        <f>LN(G557+'Models training data'!$Y$7)</f>
        <v>4.9743509645660264</v>
      </c>
      <c r="AP557" s="41">
        <f t="shared" si="205"/>
        <v>0</v>
      </c>
      <c r="AQ557" s="41">
        <f t="shared" si="219"/>
        <v>0</v>
      </c>
      <c r="AR557" s="41">
        <f t="shared" si="220"/>
        <v>91171.98262617593</v>
      </c>
      <c r="AS557" s="41">
        <f t="shared" si="221"/>
        <v>81804.797539689811</v>
      </c>
      <c r="AT557" s="41">
        <f t="shared" si="222"/>
        <v>11.309095652110752</v>
      </c>
      <c r="AU557" s="41">
        <f t="shared" si="223"/>
        <v>80736.470091320749</v>
      </c>
      <c r="AV557" s="41">
        <f t="shared" si="224"/>
        <v>11.293738319063026</v>
      </c>
      <c r="AW557" s="41">
        <f t="shared" si="225"/>
        <v>81453.530718375245</v>
      </c>
      <c r="AX557" s="41">
        <f t="shared" si="226"/>
        <v>11.305062018503014</v>
      </c>
      <c r="AY557" s="41">
        <f t="shared" si="227"/>
        <v>11.37995755507511</v>
      </c>
      <c r="AZ557" s="41">
        <f t="shared" si="228"/>
        <v>11.257393721907096</v>
      </c>
    </row>
    <row r="558" spans="2:52" x14ac:dyDescent="0.25">
      <c r="B558" s="41" t="str">
        <f t="shared" si="229"/>
        <v>CT</v>
      </c>
      <c r="C558" s="46">
        <v>45066</v>
      </c>
      <c r="D558" s="45">
        <v>968.61510601387727</v>
      </c>
      <c r="E558" s="45">
        <v>193.83244242150823</v>
      </c>
      <c r="F558" s="45">
        <v>97.768231946672842</v>
      </c>
      <c r="G558" s="48">
        <v>104.55662226760296</v>
      </c>
      <c r="H558" s="44">
        <v>82968.044668668939</v>
      </c>
      <c r="I558" s="62">
        <f t="shared" si="206"/>
        <v>1364.7724026496612</v>
      </c>
      <c r="J558" s="41">
        <f t="shared" si="207"/>
        <v>2023</v>
      </c>
      <c r="K558" s="41">
        <f t="shared" si="208"/>
        <v>73</v>
      </c>
      <c r="L558" s="41">
        <f t="shared" si="209"/>
        <v>5329</v>
      </c>
      <c r="M558" s="41">
        <f t="shared" si="210"/>
        <v>8.5809188822967819</v>
      </c>
      <c r="N558" s="41">
        <f t="shared" si="211"/>
        <v>1</v>
      </c>
      <c r="O558" s="41">
        <f t="shared" si="212"/>
        <v>5</v>
      </c>
      <c r="P558" s="41">
        <f t="shared" si="213"/>
        <v>0</v>
      </c>
      <c r="Q558" s="41">
        <f t="shared" si="213"/>
        <v>0</v>
      </c>
      <c r="R558" s="41">
        <f t="shared" si="213"/>
        <v>0</v>
      </c>
      <c r="S558" s="41">
        <f t="shared" si="213"/>
        <v>0</v>
      </c>
      <c r="T558" s="41">
        <f t="shared" si="214"/>
        <v>1</v>
      </c>
      <c r="U558" s="41">
        <f t="shared" si="214"/>
        <v>0</v>
      </c>
      <c r="V558" s="41">
        <f t="shared" si="214"/>
        <v>0</v>
      </c>
      <c r="W558" s="41">
        <f t="shared" si="214"/>
        <v>0</v>
      </c>
      <c r="X558" s="41">
        <f t="shared" si="215"/>
        <v>0</v>
      </c>
      <c r="Y558" s="41">
        <f t="shared" si="215"/>
        <v>0</v>
      </c>
      <c r="Z558" s="41">
        <f t="shared" si="215"/>
        <v>0</v>
      </c>
      <c r="AA558" s="41">
        <f t="shared" si="215"/>
        <v>0</v>
      </c>
      <c r="AB558" s="41">
        <f t="shared" si="216"/>
        <v>0</v>
      </c>
      <c r="AC558" s="41">
        <f t="shared" si="216"/>
        <v>0</v>
      </c>
      <c r="AD558" s="41">
        <f t="shared" si="216"/>
        <v>0</v>
      </c>
      <c r="AE558" s="41">
        <f t="shared" si="216"/>
        <v>0</v>
      </c>
      <c r="AF558" s="41">
        <f t="shared" si="217"/>
        <v>0</v>
      </c>
      <c r="AG558" s="48">
        <v>968.61510601387727</v>
      </c>
      <c r="AH558" s="48">
        <v>193.83244242150823</v>
      </c>
      <c r="AI558" s="48">
        <v>97.768231946672842</v>
      </c>
      <c r="AJ558" s="48">
        <v>104.55662226760296</v>
      </c>
      <c r="AK558" s="41">
        <f t="shared" si="218"/>
        <v>11.326210808653729</v>
      </c>
      <c r="AL558" s="41">
        <f>LN(D558+'Models training data'!$Y$4)</f>
        <v>7.1387255907933982</v>
      </c>
      <c r="AM558" s="41">
        <f>LN(E558+'Models training data'!$Y$5)</f>
        <v>5.5562276043981358</v>
      </c>
      <c r="AN558" s="41">
        <f>LN(F558+'Models training data'!$Y$6)</f>
        <v>4.9638700890894141</v>
      </c>
      <c r="AO558" s="41">
        <f>LN(G558+'Models training data'!$Y$7)</f>
        <v>5.0379913865874828</v>
      </c>
      <c r="AP558" s="41">
        <f t="shared" si="205"/>
        <v>0</v>
      </c>
      <c r="AQ558" s="41">
        <f t="shared" si="219"/>
        <v>0</v>
      </c>
      <c r="AR558" s="41">
        <f t="shared" si="220"/>
        <v>91147.592313092187</v>
      </c>
      <c r="AS558" s="41">
        <f t="shared" si="221"/>
        <v>81780.70014964811</v>
      </c>
      <c r="AT558" s="41">
        <f t="shared" si="222"/>
        <v>11.308838034845973</v>
      </c>
      <c r="AU558" s="41">
        <f t="shared" si="223"/>
        <v>80723.048086396899</v>
      </c>
      <c r="AV558" s="41">
        <f t="shared" si="224"/>
        <v>11.29363187244412</v>
      </c>
      <c r="AW558" s="41">
        <f t="shared" si="225"/>
        <v>81433.573075762964</v>
      </c>
      <c r="AX558" s="41">
        <f t="shared" si="226"/>
        <v>11.304832281070722</v>
      </c>
      <c r="AY558" s="41">
        <f t="shared" si="227"/>
        <v>11.38190252988791</v>
      </c>
      <c r="AZ558" s="41">
        <f t="shared" si="228"/>
        <v>11.266455223890546</v>
      </c>
    </row>
    <row r="559" spans="2:52" x14ac:dyDescent="0.25">
      <c r="B559" s="41" t="str">
        <f t="shared" si="229"/>
        <v>CT</v>
      </c>
      <c r="C559" s="46">
        <v>45073</v>
      </c>
      <c r="D559" s="45">
        <v>978.30125657593294</v>
      </c>
      <c r="E559" s="45">
        <v>195.7707668457233</v>
      </c>
      <c r="F559" s="45">
        <v>98.745914266139565</v>
      </c>
      <c r="G559" s="48">
        <v>115.01228448212277</v>
      </c>
      <c r="H559" s="44">
        <v>83663.951972187526</v>
      </c>
      <c r="I559" s="62">
        <f t="shared" si="206"/>
        <v>1387.8302221699187</v>
      </c>
      <c r="J559" s="41">
        <f t="shared" si="207"/>
        <v>2023</v>
      </c>
      <c r="K559" s="41">
        <f t="shared" si="208"/>
        <v>74</v>
      </c>
      <c r="L559" s="41">
        <f t="shared" si="209"/>
        <v>5476</v>
      </c>
      <c r="M559" s="41">
        <f t="shared" si="210"/>
        <v>8.6081301864083404</v>
      </c>
      <c r="N559" s="41">
        <f t="shared" si="211"/>
        <v>1</v>
      </c>
      <c r="O559" s="41">
        <f t="shared" si="212"/>
        <v>5</v>
      </c>
      <c r="P559" s="41">
        <f t="shared" si="213"/>
        <v>0</v>
      </c>
      <c r="Q559" s="41">
        <f t="shared" si="213"/>
        <v>0</v>
      </c>
      <c r="R559" s="41">
        <f t="shared" si="213"/>
        <v>0</v>
      </c>
      <c r="S559" s="41">
        <f t="shared" si="213"/>
        <v>0</v>
      </c>
      <c r="T559" s="41">
        <f t="shared" si="214"/>
        <v>1</v>
      </c>
      <c r="U559" s="41">
        <f t="shared" si="214"/>
        <v>0</v>
      </c>
      <c r="V559" s="41">
        <f t="shared" si="214"/>
        <v>0</v>
      </c>
      <c r="W559" s="41">
        <f t="shared" si="214"/>
        <v>0</v>
      </c>
      <c r="X559" s="41">
        <f t="shared" si="215"/>
        <v>0</v>
      </c>
      <c r="Y559" s="41">
        <f t="shared" si="215"/>
        <v>0</v>
      </c>
      <c r="Z559" s="41">
        <f t="shared" si="215"/>
        <v>0</v>
      </c>
      <c r="AA559" s="41">
        <f t="shared" si="215"/>
        <v>0</v>
      </c>
      <c r="AB559" s="41">
        <f t="shared" si="216"/>
        <v>0</v>
      </c>
      <c r="AC559" s="41">
        <f t="shared" si="216"/>
        <v>0</v>
      </c>
      <c r="AD559" s="41">
        <f t="shared" si="216"/>
        <v>0</v>
      </c>
      <c r="AE559" s="41">
        <f t="shared" si="216"/>
        <v>0</v>
      </c>
      <c r="AF559" s="41">
        <f t="shared" si="217"/>
        <v>0</v>
      </c>
      <c r="AG559" s="48">
        <v>978.30125657593294</v>
      </c>
      <c r="AH559" s="48">
        <v>195.7707668457233</v>
      </c>
      <c r="AI559" s="48">
        <v>98.745914266139565</v>
      </c>
      <c r="AJ559" s="48">
        <v>115.01228448212277</v>
      </c>
      <c r="AK559" s="41">
        <f t="shared" si="218"/>
        <v>11.334563482371852</v>
      </c>
      <c r="AL559" s="41">
        <f>LN(D559+'Models training data'!$Y$4)</f>
        <v>7.1463846930726431</v>
      </c>
      <c r="AM559" s="41">
        <f>LN(E559+'Models training data'!$Y$5)</f>
        <v>5.563688078906659</v>
      </c>
      <c r="AN559" s="41">
        <f>LN(F559+'Models training data'!$Y$6)</f>
        <v>4.9706768026550829</v>
      </c>
      <c r="AO559" s="41">
        <f>LN(G559+'Models training data'!$Y$7)</f>
        <v>5.1036137763609801</v>
      </c>
      <c r="AP559" s="41">
        <f t="shared" si="205"/>
        <v>0</v>
      </c>
      <c r="AQ559" s="41">
        <f t="shared" si="219"/>
        <v>0</v>
      </c>
      <c r="AR559" s="41">
        <f t="shared" si="220"/>
        <v>91123.202000008445</v>
      </c>
      <c r="AS559" s="41">
        <f t="shared" si="221"/>
        <v>81756.602759606409</v>
      </c>
      <c r="AT559" s="41">
        <f t="shared" si="222"/>
        <v>11.308580417581192</v>
      </c>
      <c r="AU559" s="41">
        <f t="shared" si="223"/>
        <v>80710.804780148872</v>
      </c>
      <c r="AV559" s="41">
        <f t="shared" si="224"/>
        <v>11.293542371026904</v>
      </c>
      <c r="AW559" s="41">
        <f t="shared" si="225"/>
        <v>81413.886974138499</v>
      </c>
      <c r="AX559" s="41">
        <f t="shared" si="226"/>
        <v>11.304605669414881</v>
      </c>
      <c r="AY559" s="41">
        <f t="shared" si="227"/>
        <v>11.384004345406671</v>
      </c>
      <c r="AZ559" s="41">
        <f t="shared" si="228"/>
        <v>11.275765979998747</v>
      </c>
    </row>
    <row r="560" spans="2:52" x14ac:dyDescent="0.25">
      <c r="B560" s="41" t="str">
        <f t="shared" si="229"/>
        <v>CT</v>
      </c>
      <c r="C560" s="46">
        <v>45080</v>
      </c>
      <c r="D560" s="45">
        <v>988.08426879303408</v>
      </c>
      <c r="E560" s="45">
        <v>197.72847451418053</v>
      </c>
      <c r="F560" s="45">
        <v>99.733373408800958</v>
      </c>
      <c r="G560" s="48">
        <v>126.513512929111</v>
      </c>
      <c r="H560" s="44">
        <v>88218.282745919831</v>
      </c>
      <c r="I560" s="62">
        <f t="shared" si="206"/>
        <v>1412.0596296451265</v>
      </c>
      <c r="J560" s="41">
        <f t="shared" si="207"/>
        <v>2023</v>
      </c>
      <c r="K560" s="41">
        <f t="shared" si="208"/>
        <v>75</v>
      </c>
      <c r="L560" s="41">
        <f t="shared" si="209"/>
        <v>5625</v>
      </c>
      <c r="M560" s="41">
        <f t="shared" si="210"/>
        <v>8.6349762270726202</v>
      </c>
      <c r="N560" s="41">
        <f t="shared" si="211"/>
        <v>1</v>
      </c>
      <c r="O560" s="41">
        <f t="shared" si="212"/>
        <v>6</v>
      </c>
      <c r="P560" s="41">
        <f t="shared" si="213"/>
        <v>0</v>
      </c>
      <c r="Q560" s="41">
        <f t="shared" si="213"/>
        <v>0</v>
      </c>
      <c r="R560" s="41">
        <f t="shared" si="213"/>
        <v>0</v>
      </c>
      <c r="S560" s="41">
        <f t="shared" si="213"/>
        <v>0</v>
      </c>
      <c r="T560" s="41">
        <f t="shared" si="214"/>
        <v>0</v>
      </c>
      <c r="U560" s="41">
        <f t="shared" si="214"/>
        <v>1</v>
      </c>
      <c r="V560" s="41">
        <f t="shared" si="214"/>
        <v>0</v>
      </c>
      <c r="W560" s="41">
        <f t="shared" si="214"/>
        <v>0</v>
      </c>
      <c r="X560" s="41">
        <f t="shared" si="215"/>
        <v>0</v>
      </c>
      <c r="Y560" s="41">
        <f t="shared" si="215"/>
        <v>0</v>
      </c>
      <c r="Z560" s="41">
        <f t="shared" si="215"/>
        <v>0</v>
      </c>
      <c r="AA560" s="41">
        <f t="shared" si="215"/>
        <v>0</v>
      </c>
      <c r="AB560" s="41">
        <f t="shared" si="216"/>
        <v>0</v>
      </c>
      <c r="AC560" s="41">
        <f t="shared" si="216"/>
        <v>0</v>
      </c>
      <c r="AD560" s="41">
        <f t="shared" si="216"/>
        <v>0</v>
      </c>
      <c r="AE560" s="41">
        <f t="shared" si="216"/>
        <v>0</v>
      </c>
      <c r="AF560" s="41">
        <f t="shared" si="217"/>
        <v>0</v>
      </c>
      <c r="AG560" s="48">
        <v>988.08426879303408</v>
      </c>
      <c r="AH560" s="48">
        <v>197.72847451418053</v>
      </c>
      <c r="AI560" s="48">
        <v>99.733373408800958</v>
      </c>
      <c r="AJ560" s="48">
        <v>126.513512929111</v>
      </c>
      <c r="AK560" s="41">
        <f t="shared" si="218"/>
        <v>11.38756950788253</v>
      </c>
      <c r="AL560" s="41">
        <f>LN(D560+'Models training data'!$Y$4)</f>
        <v>7.1540612970795374</v>
      </c>
      <c r="AM560" s="41">
        <f>LN(E560+'Models training data'!$Y$5)</f>
        <v>5.5711670826924982</v>
      </c>
      <c r="AN560" s="41">
        <f>LN(F560+'Models training data'!$Y$6)</f>
        <v>4.9775048745900685</v>
      </c>
      <c r="AO560" s="41">
        <f>LN(G560+'Models training data'!$Y$7)</f>
        <v>5.1711482433630049</v>
      </c>
      <c r="AP560" s="41">
        <f t="shared" si="205"/>
        <v>0</v>
      </c>
      <c r="AQ560" s="41">
        <f t="shared" si="219"/>
        <v>0</v>
      </c>
      <c r="AR560" s="41">
        <f t="shared" si="220"/>
        <v>98337.069259754382</v>
      </c>
      <c r="AS560" s="41">
        <f t="shared" si="221"/>
        <v>88977.207249319355</v>
      </c>
      <c r="AT560" s="41">
        <f t="shared" si="222"/>
        <v>11.385776692404013</v>
      </c>
      <c r="AU560" s="41">
        <f t="shared" si="223"/>
        <v>95090.30869633556</v>
      </c>
      <c r="AV560" s="41">
        <f t="shared" si="224"/>
        <v>11.440001012115347</v>
      </c>
      <c r="AW560" s="41">
        <f t="shared" si="225"/>
        <v>95308.063434193056</v>
      </c>
      <c r="AX560" s="41">
        <f t="shared" si="226"/>
        <v>11.443240664533661</v>
      </c>
      <c r="AY560" s="41">
        <f t="shared" si="227"/>
        <v>11.386278215812286</v>
      </c>
      <c r="AZ560" s="41">
        <f t="shared" si="228"/>
        <v>11.285317289688638</v>
      </c>
    </row>
    <row r="561" spans="2:52" x14ac:dyDescent="0.25">
      <c r="B561" s="41" t="str">
        <f t="shared" si="229"/>
        <v>CT</v>
      </c>
      <c r="C561" s="46">
        <v>45087</v>
      </c>
      <c r="D561" s="45">
        <v>997.96511123690368</v>
      </c>
      <c r="E561" s="45">
        <v>199.70575925932235</v>
      </c>
      <c r="F561" s="45">
        <v>100.73070714288896</v>
      </c>
      <c r="G561" s="48">
        <v>139.16486422189971</v>
      </c>
      <c r="H561" s="44">
        <v>88914.190050645688</v>
      </c>
      <c r="I561" s="62">
        <f t="shared" si="206"/>
        <v>1437.5664418610149</v>
      </c>
      <c r="J561" s="41">
        <f t="shared" si="207"/>
        <v>2023</v>
      </c>
      <c r="K561" s="41">
        <f t="shared" si="208"/>
        <v>76</v>
      </c>
      <c r="L561" s="41">
        <f t="shared" si="209"/>
        <v>5776</v>
      </c>
      <c r="M561" s="41">
        <f t="shared" si="210"/>
        <v>8.6614666805726621</v>
      </c>
      <c r="N561" s="41">
        <f t="shared" si="211"/>
        <v>1</v>
      </c>
      <c r="O561" s="41">
        <f t="shared" si="212"/>
        <v>6</v>
      </c>
      <c r="P561" s="41">
        <f t="shared" si="213"/>
        <v>0</v>
      </c>
      <c r="Q561" s="41">
        <f t="shared" si="213"/>
        <v>0</v>
      </c>
      <c r="R561" s="41">
        <f t="shared" si="213"/>
        <v>0</v>
      </c>
      <c r="S561" s="41">
        <f t="shared" si="213"/>
        <v>0</v>
      </c>
      <c r="T561" s="41">
        <f t="shared" si="214"/>
        <v>0</v>
      </c>
      <c r="U561" s="41">
        <f t="shared" si="214"/>
        <v>1</v>
      </c>
      <c r="V561" s="41">
        <f t="shared" si="214"/>
        <v>0</v>
      </c>
      <c r="W561" s="41">
        <f t="shared" si="214"/>
        <v>0</v>
      </c>
      <c r="X561" s="41">
        <f t="shared" si="215"/>
        <v>0</v>
      </c>
      <c r="Y561" s="41">
        <f t="shared" si="215"/>
        <v>0</v>
      </c>
      <c r="Z561" s="41">
        <f t="shared" si="215"/>
        <v>0</v>
      </c>
      <c r="AA561" s="41">
        <f t="shared" si="215"/>
        <v>0</v>
      </c>
      <c r="AB561" s="41">
        <f t="shared" si="216"/>
        <v>0</v>
      </c>
      <c r="AC561" s="41">
        <f t="shared" si="216"/>
        <v>0</v>
      </c>
      <c r="AD561" s="41">
        <f t="shared" si="216"/>
        <v>0</v>
      </c>
      <c r="AE561" s="41">
        <f t="shared" si="216"/>
        <v>0</v>
      </c>
      <c r="AF561" s="41">
        <f t="shared" si="217"/>
        <v>0</v>
      </c>
      <c r="AG561" s="48">
        <v>997.96511123690368</v>
      </c>
      <c r="AH561" s="48">
        <v>199.70575925932235</v>
      </c>
      <c r="AI561" s="48">
        <v>100.73070714288896</v>
      </c>
      <c r="AJ561" s="48">
        <v>139.16486422189971</v>
      </c>
      <c r="AK561" s="41">
        <f t="shared" si="218"/>
        <v>11.39542702688188</v>
      </c>
      <c r="AL561" s="41">
        <f>LN(D561+'Models training data'!$Y$4)</f>
        <v>7.1617553084745413</v>
      </c>
      <c r="AM561" s="41">
        <f>LN(E561+'Models training data'!$Y$5)</f>
        <v>5.5786645231998175</v>
      </c>
      <c r="AN561" s="41">
        <f>LN(F561+'Models training data'!$Y$6)</f>
        <v>4.9843542258915665</v>
      </c>
      <c r="AO561" s="41">
        <f>LN(G561+'Models training data'!$Y$7)</f>
        <v>5.2405203255997383</v>
      </c>
      <c r="AP561" s="41">
        <f t="shared" si="205"/>
        <v>0</v>
      </c>
      <c r="AQ561" s="41">
        <f t="shared" si="219"/>
        <v>0</v>
      </c>
      <c r="AR561" s="41">
        <f t="shared" si="220"/>
        <v>98312.67894667064</v>
      </c>
      <c r="AS561" s="41">
        <f t="shared" si="221"/>
        <v>88953.109859277654</v>
      </c>
      <c r="AT561" s="41">
        <f t="shared" si="222"/>
        <v>11.385519075139232</v>
      </c>
      <c r="AU561" s="41">
        <f t="shared" si="223"/>
        <v>95080.422787439165</v>
      </c>
      <c r="AV561" s="41">
        <f t="shared" si="224"/>
        <v>11.439945401101513</v>
      </c>
      <c r="AW561" s="41">
        <f t="shared" si="225"/>
        <v>95288.898834159845</v>
      </c>
      <c r="AX561" s="41">
        <f t="shared" si="226"/>
        <v>11.443020056013504</v>
      </c>
      <c r="AY561" s="41">
        <f t="shared" si="227"/>
        <v>11.388740872019776</v>
      </c>
      <c r="AZ561" s="41">
        <f t="shared" si="228"/>
        <v>11.29509988403211</v>
      </c>
    </row>
    <row r="562" spans="2:52" x14ac:dyDescent="0.25">
      <c r="B562" s="41" t="str">
        <f t="shared" si="229"/>
        <v>CT</v>
      </c>
      <c r="C562" s="46">
        <v>45094</v>
      </c>
      <c r="D562" s="45">
        <v>1007.9447621784302</v>
      </c>
      <c r="E562" s="45">
        <v>201.70281685191557</v>
      </c>
      <c r="F562" s="45">
        <v>101.73801421431784</v>
      </c>
      <c r="G562" s="48">
        <v>153.08135064407745</v>
      </c>
      <c r="H562" s="44">
        <v>89610.097355547623</v>
      </c>
      <c r="I562" s="62">
        <f t="shared" si="206"/>
        <v>1464.4669438887411</v>
      </c>
      <c r="J562" s="41">
        <f t="shared" si="207"/>
        <v>2023</v>
      </c>
      <c r="K562" s="41">
        <f t="shared" si="208"/>
        <v>77</v>
      </c>
      <c r="L562" s="41">
        <f t="shared" si="209"/>
        <v>5929</v>
      </c>
      <c r="M562" s="41">
        <f t="shared" si="210"/>
        <v>8.6876108437073682</v>
      </c>
      <c r="N562" s="41">
        <f t="shared" si="211"/>
        <v>1</v>
      </c>
      <c r="O562" s="41">
        <f t="shared" si="212"/>
        <v>6</v>
      </c>
      <c r="P562" s="41">
        <f t="shared" si="213"/>
        <v>0</v>
      </c>
      <c r="Q562" s="41">
        <f t="shared" si="213"/>
        <v>0</v>
      </c>
      <c r="R562" s="41">
        <f t="shared" si="213"/>
        <v>0</v>
      </c>
      <c r="S562" s="41">
        <f t="shared" si="213"/>
        <v>0</v>
      </c>
      <c r="T562" s="41">
        <f t="shared" si="214"/>
        <v>0</v>
      </c>
      <c r="U562" s="41">
        <f t="shared" si="214"/>
        <v>1</v>
      </c>
      <c r="V562" s="41">
        <f t="shared" si="214"/>
        <v>0</v>
      </c>
      <c r="W562" s="41">
        <f t="shared" si="214"/>
        <v>0</v>
      </c>
      <c r="X562" s="41">
        <f t="shared" si="215"/>
        <v>0</v>
      </c>
      <c r="Y562" s="41">
        <f t="shared" si="215"/>
        <v>0</v>
      </c>
      <c r="Z562" s="41">
        <f t="shared" si="215"/>
        <v>0</v>
      </c>
      <c r="AA562" s="41">
        <f t="shared" si="215"/>
        <v>0</v>
      </c>
      <c r="AB562" s="41">
        <f t="shared" si="216"/>
        <v>0</v>
      </c>
      <c r="AC562" s="41">
        <f t="shared" si="216"/>
        <v>0</v>
      </c>
      <c r="AD562" s="41">
        <f t="shared" si="216"/>
        <v>0</v>
      </c>
      <c r="AE562" s="41">
        <f t="shared" si="216"/>
        <v>0</v>
      </c>
      <c r="AF562" s="41">
        <f t="shared" si="217"/>
        <v>0</v>
      </c>
      <c r="AG562" s="48">
        <v>1007.9447621784302</v>
      </c>
      <c r="AH562" s="48">
        <v>201.70281685191557</v>
      </c>
      <c r="AI562" s="48">
        <v>101.73801421431784</v>
      </c>
      <c r="AJ562" s="48">
        <v>153.08135064407745</v>
      </c>
      <c r="AK562" s="41">
        <f t="shared" si="218"/>
        <v>11.403223286313873</v>
      </c>
      <c r="AL562" s="41">
        <f>LN(D562+'Models training data'!$Y$4)</f>
        <v>7.1694666328345713</v>
      </c>
      <c r="AM562" s="41">
        <f>LN(E562+'Models training data'!$Y$5)</f>
        <v>5.5861803076586902</v>
      </c>
      <c r="AN562" s="41">
        <f>LN(F562+'Models training data'!$Y$6)</f>
        <v>4.9912247769467468</v>
      </c>
      <c r="AO562" s="41">
        <f>LN(G562+'Models training data'!$Y$7)</f>
        <v>5.3116519853054971</v>
      </c>
      <c r="AP562" s="41">
        <f t="shared" si="205"/>
        <v>0</v>
      </c>
      <c r="AQ562" s="41">
        <f t="shared" si="219"/>
        <v>0</v>
      </c>
      <c r="AR562" s="41">
        <f t="shared" si="220"/>
        <v>98288.288633586897</v>
      </c>
      <c r="AS562" s="41">
        <f t="shared" si="221"/>
        <v>88929.012469235953</v>
      </c>
      <c r="AT562" s="41">
        <f t="shared" si="222"/>
        <v>11.385261457874453</v>
      </c>
      <c r="AU562" s="41">
        <f t="shared" si="223"/>
        <v>95071.715577218594</v>
      </c>
      <c r="AV562" s="41">
        <f t="shared" si="224"/>
        <v>11.43990673528937</v>
      </c>
      <c r="AW562" s="41">
        <f t="shared" si="225"/>
        <v>95269.984758956154</v>
      </c>
      <c r="AX562" s="41">
        <f t="shared" si="226"/>
        <v>11.442802331347526</v>
      </c>
      <c r="AY562" s="41">
        <f t="shared" si="227"/>
        <v>11.391410713291743</v>
      </c>
      <c r="AZ562" s="41">
        <f t="shared" si="228"/>
        <v>11.305104049501795</v>
      </c>
    </row>
    <row r="563" spans="2:52" x14ac:dyDescent="0.25">
      <c r="B563" s="41" t="str">
        <f t="shared" si="229"/>
        <v>CT</v>
      </c>
      <c r="C563" s="46">
        <v>45101</v>
      </c>
      <c r="D563" s="45">
        <v>1018.0242096806248</v>
      </c>
      <c r="E563" s="45">
        <v>203.71984502043472</v>
      </c>
      <c r="F563" s="45">
        <v>102.75539435646104</v>
      </c>
      <c r="G563" s="48">
        <v>168.38948570848399</v>
      </c>
      <c r="H563" s="44">
        <v>90306.004660568826</v>
      </c>
      <c r="I563" s="62">
        <f t="shared" si="206"/>
        <v>1492.8889347660047</v>
      </c>
      <c r="J563" s="41">
        <f t="shared" si="207"/>
        <v>2023</v>
      </c>
      <c r="K563" s="41">
        <f t="shared" si="208"/>
        <v>78</v>
      </c>
      <c r="L563" s="41">
        <f t="shared" si="209"/>
        <v>6084</v>
      </c>
      <c r="M563" s="41">
        <f t="shared" si="210"/>
        <v>8.7134176533791834</v>
      </c>
      <c r="N563" s="41">
        <f t="shared" si="211"/>
        <v>1</v>
      </c>
      <c r="O563" s="41">
        <f t="shared" si="212"/>
        <v>6</v>
      </c>
      <c r="P563" s="41">
        <f t="shared" si="213"/>
        <v>0</v>
      </c>
      <c r="Q563" s="41">
        <f t="shared" si="213"/>
        <v>0</v>
      </c>
      <c r="R563" s="41">
        <f t="shared" si="213"/>
        <v>0</v>
      </c>
      <c r="S563" s="41">
        <f t="shared" si="213"/>
        <v>0</v>
      </c>
      <c r="T563" s="41">
        <f t="shared" si="214"/>
        <v>0</v>
      </c>
      <c r="U563" s="41">
        <f t="shared" si="214"/>
        <v>1</v>
      </c>
      <c r="V563" s="41">
        <f t="shared" si="214"/>
        <v>0</v>
      </c>
      <c r="W563" s="41">
        <f t="shared" si="214"/>
        <v>0</v>
      </c>
      <c r="X563" s="41">
        <f t="shared" si="215"/>
        <v>0</v>
      </c>
      <c r="Y563" s="41">
        <f t="shared" si="215"/>
        <v>0</v>
      </c>
      <c r="Z563" s="41">
        <f t="shared" si="215"/>
        <v>0</v>
      </c>
      <c r="AA563" s="41">
        <f t="shared" si="215"/>
        <v>0</v>
      </c>
      <c r="AB563" s="41">
        <f t="shared" si="216"/>
        <v>0</v>
      </c>
      <c r="AC563" s="41">
        <f t="shared" si="216"/>
        <v>0</v>
      </c>
      <c r="AD563" s="41">
        <f t="shared" si="216"/>
        <v>0</v>
      </c>
      <c r="AE563" s="41">
        <f t="shared" si="216"/>
        <v>0</v>
      </c>
      <c r="AF563" s="41">
        <f t="shared" si="217"/>
        <v>0</v>
      </c>
      <c r="AG563" s="48">
        <v>1018.0242096806248</v>
      </c>
      <c r="AH563" s="48">
        <v>203.71984502043472</v>
      </c>
      <c r="AI563" s="48">
        <v>102.75539435646104</v>
      </c>
      <c r="AJ563" s="48">
        <v>168.38948570848399</v>
      </c>
      <c r="AK563" s="41">
        <f t="shared" si="218"/>
        <v>11.410959233989045</v>
      </c>
      <c r="AL563" s="41">
        <f>LN(D563+'Models training data'!$Y$4)</f>
        <v>7.1771951756599401</v>
      </c>
      <c r="AM563" s="41">
        <f>LN(E563+'Models training data'!$Y$5)</f>
        <v>5.5937143430963925</v>
      </c>
      <c r="AN563" s="41">
        <f>LN(F563+'Models training data'!$Y$6)</f>
        <v>4.9981164475451685</v>
      </c>
      <c r="AO563" s="41">
        <f>LN(G563+'Models training data'!$Y$7)</f>
        <v>5.3844625820827865</v>
      </c>
      <c r="AP563" s="41">
        <f t="shared" si="205"/>
        <v>0</v>
      </c>
      <c r="AQ563" s="41">
        <f t="shared" si="219"/>
        <v>0</v>
      </c>
      <c r="AR563" s="41">
        <f t="shared" si="220"/>
        <v>98263.898320503155</v>
      </c>
      <c r="AS563" s="41">
        <f t="shared" si="221"/>
        <v>88904.915079194252</v>
      </c>
      <c r="AT563" s="41">
        <f t="shared" si="222"/>
        <v>11.385003840609672</v>
      </c>
      <c r="AU563" s="41">
        <f t="shared" si="223"/>
        <v>95064.187065673847</v>
      </c>
      <c r="AV563" s="41">
        <f t="shared" si="224"/>
        <v>11.439885014678918</v>
      </c>
      <c r="AW563" s="41">
        <f t="shared" si="225"/>
        <v>95251.314743152427</v>
      </c>
      <c r="AX563" s="41">
        <f t="shared" si="226"/>
        <v>11.442587416110545</v>
      </c>
      <c r="AY563" s="41">
        <f t="shared" si="227"/>
        <v>11.394307974024281</v>
      </c>
      <c r="AZ563" s="41">
        <f t="shared" si="228"/>
        <v>11.315319748952451</v>
      </c>
    </row>
    <row r="564" spans="2:52" x14ac:dyDescent="0.25">
      <c r="B564" s="41" t="str">
        <f t="shared" si="229"/>
        <v>CT</v>
      </c>
      <c r="C564" s="46">
        <v>45108</v>
      </c>
      <c r="D564" s="45">
        <v>1028.2044516937181</v>
      </c>
      <c r="E564" s="45">
        <v>205.75704347063905</v>
      </c>
      <c r="F564" s="45">
        <v>103.78294830002564</v>
      </c>
      <c r="G564" s="48">
        <v>185.22843427933228</v>
      </c>
      <c r="H564" s="44">
        <v>92336.358239351044</v>
      </c>
      <c r="I564" s="62">
        <f t="shared" si="206"/>
        <v>1522.9728777437151</v>
      </c>
      <c r="J564" s="41">
        <f t="shared" si="207"/>
        <v>2023</v>
      </c>
      <c r="K564" s="41">
        <f t="shared" si="208"/>
        <v>79</v>
      </c>
      <c r="L564" s="41">
        <f t="shared" si="209"/>
        <v>6241</v>
      </c>
      <c r="M564" s="41">
        <f t="shared" si="210"/>
        <v>8.738895704934043</v>
      </c>
      <c r="N564" s="41">
        <f t="shared" si="211"/>
        <v>1</v>
      </c>
      <c r="O564" s="41">
        <f t="shared" si="212"/>
        <v>7</v>
      </c>
      <c r="P564" s="41">
        <f t="shared" si="213"/>
        <v>0</v>
      </c>
      <c r="Q564" s="41">
        <f t="shared" si="213"/>
        <v>0</v>
      </c>
      <c r="R564" s="41">
        <f t="shared" si="213"/>
        <v>0</v>
      </c>
      <c r="S564" s="41">
        <f t="shared" si="213"/>
        <v>0</v>
      </c>
      <c r="T564" s="41">
        <f t="shared" si="214"/>
        <v>0</v>
      </c>
      <c r="U564" s="41">
        <f t="shared" si="214"/>
        <v>0</v>
      </c>
      <c r="V564" s="41">
        <f t="shared" si="214"/>
        <v>1</v>
      </c>
      <c r="W564" s="41">
        <f t="shared" si="214"/>
        <v>0</v>
      </c>
      <c r="X564" s="41">
        <f t="shared" si="215"/>
        <v>0</v>
      </c>
      <c r="Y564" s="41">
        <f t="shared" si="215"/>
        <v>0</v>
      </c>
      <c r="Z564" s="41">
        <f t="shared" si="215"/>
        <v>0</v>
      </c>
      <c r="AA564" s="41">
        <f t="shared" si="215"/>
        <v>0</v>
      </c>
      <c r="AB564" s="41">
        <f t="shared" si="216"/>
        <v>0</v>
      </c>
      <c r="AC564" s="41">
        <f t="shared" si="216"/>
        <v>0</v>
      </c>
      <c r="AD564" s="41">
        <f t="shared" si="216"/>
        <v>0</v>
      </c>
      <c r="AE564" s="41">
        <f t="shared" si="216"/>
        <v>0</v>
      </c>
      <c r="AF564" s="41">
        <f t="shared" si="217"/>
        <v>0</v>
      </c>
      <c r="AG564" s="48">
        <v>1028.2044516937181</v>
      </c>
      <c r="AH564" s="48">
        <v>205.75704347063905</v>
      </c>
      <c r="AI564" s="48">
        <v>103.78294830002564</v>
      </c>
      <c r="AJ564" s="48">
        <v>185.22843427933228</v>
      </c>
      <c r="AK564" s="41">
        <f t="shared" si="218"/>
        <v>11.433193256679738</v>
      </c>
      <c r="AL564" s="41">
        <f>LN(D564+'Models training data'!$Y$4)</f>
        <v>7.1849408423822254</v>
      </c>
      <c r="AM564" s="41">
        <f>LN(E564+'Models training data'!$Y$5)</f>
        <v>5.6012665363486045</v>
      </c>
      <c r="AN564" s="41">
        <f>LN(F564+'Models training data'!$Y$6)</f>
        <v>5.0050291568911991</v>
      </c>
      <c r="AO564" s="41">
        <f>LN(G564+'Models training data'!$Y$7)</f>
        <v>5.4588698023042461</v>
      </c>
      <c r="AP564" s="41">
        <f t="shared" si="205"/>
        <v>1</v>
      </c>
      <c r="AQ564" s="41">
        <f t="shared" si="219"/>
        <v>0</v>
      </c>
      <c r="AR564" s="41">
        <f t="shared" si="220"/>
        <v>108295.11505266784</v>
      </c>
      <c r="AS564" s="41">
        <f t="shared" si="221"/>
        <v>99967.217450058029</v>
      </c>
      <c r="AT564" s="41">
        <f t="shared" si="222"/>
        <v>11.487630288616836</v>
      </c>
      <c r="AU564" s="41">
        <f t="shared" si="223"/>
        <v>95057.837252804922</v>
      </c>
      <c r="AV564" s="41">
        <f t="shared" si="224"/>
        <v>11.439880239270156</v>
      </c>
      <c r="AW564" s="41">
        <f t="shared" si="225"/>
        <v>95232.882568419242</v>
      </c>
      <c r="AX564" s="41">
        <f t="shared" si="226"/>
        <v>11.442375238721812</v>
      </c>
      <c r="AY564" s="41">
        <f t="shared" si="227"/>
        <v>11.260670461346139</v>
      </c>
      <c r="AZ564" s="41">
        <f t="shared" si="228"/>
        <v>11.334758390521609</v>
      </c>
    </row>
    <row r="565" spans="2:52" x14ac:dyDescent="0.25">
      <c r="B565" s="41" t="str">
        <f t="shared" si="229"/>
        <v>CT</v>
      </c>
      <c r="C565" s="46">
        <v>45115</v>
      </c>
      <c r="D565" s="45">
        <v>1038.4864961520561</v>
      </c>
      <c r="E565" s="45">
        <v>207.81461390534542</v>
      </c>
      <c r="F565" s="45">
        <v>104.82077778302586</v>
      </c>
      <c r="G565" s="48">
        <v>203.7512777072655</v>
      </c>
      <c r="H565" s="44">
        <v>93032.265544511727</v>
      </c>
      <c r="I565" s="62">
        <f t="shared" si="206"/>
        <v>1554.8731655476929</v>
      </c>
      <c r="J565" s="41">
        <f t="shared" si="207"/>
        <v>2023</v>
      </c>
      <c r="K565" s="41">
        <f t="shared" si="208"/>
        <v>80</v>
      </c>
      <c r="L565" s="41">
        <f t="shared" si="209"/>
        <v>6400</v>
      </c>
      <c r="M565" s="41">
        <f t="shared" si="210"/>
        <v>8.7640532693477624</v>
      </c>
      <c r="N565" s="41">
        <f t="shared" si="211"/>
        <v>1</v>
      </c>
      <c r="O565" s="41">
        <f t="shared" si="212"/>
        <v>7</v>
      </c>
      <c r="P565" s="41">
        <f t="shared" si="213"/>
        <v>0</v>
      </c>
      <c r="Q565" s="41">
        <f t="shared" si="213"/>
        <v>0</v>
      </c>
      <c r="R565" s="41">
        <f t="shared" si="213"/>
        <v>0</v>
      </c>
      <c r="S565" s="41">
        <f t="shared" si="213"/>
        <v>0</v>
      </c>
      <c r="T565" s="41">
        <f t="shared" si="214"/>
        <v>0</v>
      </c>
      <c r="U565" s="41">
        <f t="shared" si="214"/>
        <v>0</v>
      </c>
      <c r="V565" s="41">
        <f t="shared" si="214"/>
        <v>1</v>
      </c>
      <c r="W565" s="41">
        <f t="shared" si="214"/>
        <v>0</v>
      </c>
      <c r="X565" s="41">
        <f t="shared" si="215"/>
        <v>0</v>
      </c>
      <c r="Y565" s="41">
        <f t="shared" si="215"/>
        <v>0</v>
      </c>
      <c r="Z565" s="41">
        <f t="shared" si="215"/>
        <v>0</v>
      </c>
      <c r="AA565" s="41">
        <f t="shared" si="215"/>
        <v>0</v>
      </c>
      <c r="AB565" s="41">
        <f t="shared" si="216"/>
        <v>0</v>
      </c>
      <c r="AC565" s="41">
        <f t="shared" si="216"/>
        <v>0</v>
      </c>
      <c r="AD565" s="41">
        <f t="shared" si="216"/>
        <v>0</v>
      </c>
      <c r="AE565" s="41">
        <f t="shared" si="216"/>
        <v>0</v>
      </c>
      <c r="AF565" s="41">
        <f t="shared" si="217"/>
        <v>0</v>
      </c>
      <c r="AG565" s="48">
        <v>1038.4864961520561</v>
      </c>
      <c r="AH565" s="48">
        <v>207.81461390534542</v>
      </c>
      <c r="AI565" s="48">
        <v>104.82077778302586</v>
      </c>
      <c r="AJ565" s="48">
        <v>203.7512777072655</v>
      </c>
      <c r="AK565" s="41">
        <f t="shared" si="218"/>
        <v>11.440701653303998</v>
      </c>
      <c r="AL565" s="41">
        <f>LN(D565+'Models training data'!$Y$4)</f>
        <v>7.1927035383727631</v>
      </c>
      <c r="AM565" s="41">
        <f>LN(E565+'Models training data'!$Y$5)</f>
        <v>5.6088367940705446</v>
      </c>
      <c r="AN565" s="41">
        <f>LN(F565+'Models training data'!$Y$6)</f>
        <v>5.0119628236164537</v>
      </c>
      <c r="AO565" s="41">
        <f>LN(G565+'Models training data'!$Y$7)</f>
        <v>5.53479052784059</v>
      </c>
      <c r="AP565" s="41">
        <f t="shared" si="205"/>
        <v>1</v>
      </c>
      <c r="AQ565" s="41">
        <f t="shared" si="219"/>
        <v>0</v>
      </c>
      <c r="AR565" s="41">
        <f t="shared" si="220"/>
        <v>108270.7247395841</v>
      </c>
      <c r="AS565" s="41">
        <f t="shared" si="221"/>
        <v>99943.120060016328</v>
      </c>
      <c r="AT565" s="41">
        <f t="shared" si="222"/>
        <v>11.487372671352055</v>
      </c>
      <c r="AU565" s="41">
        <f t="shared" si="223"/>
        <v>95052.666138611807</v>
      </c>
      <c r="AV565" s="41">
        <f t="shared" si="224"/>
        <v>11.439892409063084</v>
      </c>
      <c r="AW565" s="41">
        <f t="shared" si="225"/>
        <v>95214.682251093676</v>
      </c>
      <c r="AX565" s="41">
        <f t="shared" si="226"/>
        <v>11.44216573030188</v>
      </c>
      <c r="AY565" s="41">
        <f t="shared" si="227"/>
        <v>11.264091540394316</v>
      </c>
      <c r="AZ565" s="41">
        <f t="shared" si="228"/>
        <v>11.345366322203628</v>
      </c>
    </row>
    <row r="566" spans="2:52" x14ac:dyDescent="0.25">
      <c r="B566" s="41" t="str">
        <f t="shared" si="229"/>
        <v>CT</v>
      </c>
      <c r="C566" s="46">
        <v>45122</v>
      </c>
      <c r="D566" s="45">
        <v>1048.8713610725576</v>
      </c>
      <c r="E566" s="45">
        <v>209.8927600443989</v>
      </c>
      <c r="F566" s="45">
        <v>954.90690730853555</v>
      </c>
      <c r="G566" s="48">
        <v>224.12640547799208</v>
      </c>
      <c r="H566" s="44">
        <v>108802.38479046238</v>
      </c>
      <c r="I566" s="62">
        <f t="shared" si="206"/>
        <v>2437.7974339034845</v>
      </c>
      <c r="J566" s="41">
        <f t="shared" si="207"/>
        <v>2023</v>
      </c>
      <c r="K566" s="41">
        <f t="shared" si="208"/>
        <v>81</v>
      </c>
      <c r="L566" s="41">
        <f t="shared" si="209"/>
        <v>6561</v>
      </c>
      <c r="M566" s="41">
        <f t="shared" si="210"/>
        <v>8.7888983093448783</v>
      </c>
      <c r="N566" s="41">
        <f t="shared" si="211"/>
        <v>1</v>
      </c>
      <c r="O566" s="41">
        <f t="shared" si="212"/>
        <v>7</v>
      </c>
      <c r="P566" s="41">
        <f t="shared" si="213"/>
        <v>0</v>
      </c>
      <c r="Q566" s="41">
        <f t="shared" si="213"/>
        <v>0</v>
      </c>
      <c r="R566" s="41">
        <f t="shared" si="213"/>
        <v>0</v>
      </c>
      <c r="S566" s="41">
        <f t="shared" si="213"/>
        <v>0</v>
      </c>
      <c r="T566" s="41">
        <f t="shared" si="214"/>
        <v>0</v>
      </c>
      <c r="U566" s="41">
        <f t="shared" si="214"/>
        <v>0</v>
      </c>
      <c r="V566" s="41">
        <f t="shared" si="214"/>
        <v>1</v>
      </c>
      <c r="W566" s="41">
        <f t="shared" si="214"/>
        <v>0</v>
      </c>
      <c r="X566" s="41">
        <f t="shared" si="215"/>
        <v>0</v>
      </c>
      <c r="Y566" s="41">
        <f t="shared" si="215"/>
        <v>0</v>
      </c>
      <c r="Z566" s="41">
        <f t="shared" si="215"/>
        <v>0</v>
      </c>
      <c r="AA566" s="41">
        <f t="shared" si="215"/>
        <v>0</v>
      </c>
      <c r="AB566" s="41">
        <f t="shared" si="216"/>
        <v>0</v>
      </c>
      <c r="AC566" s="41">
        <f t="shared" si="216"/>
        <v>0</v>
      </c>
      <c r="AD566" s="41">
        <f t="shared" si="216"/>
        <v>0</v>
      </c>
      <c r="AE566" s="41">
        <f t="shared" si="216"/>
        <v>0</v>
      </c>
      <c r="AF566" s="41">
        <f t="shared" si="217"/>
        <v>0</v>
      </c>
      <c r="AG566" s="48">
        <v>1048.8713610725576</v>
      </c>
      <c r="AH566" s="48">
        <v>209.8927600443989</v>
      </c>
      <c r="AI566" s="48">
        <v>954.90690730853555</v>
      </c>
      <c r="AJ566" s="48">
        <v>224.12640547799208</v>
      </c>
      <c r="AK566" s="41">
        <f t="shared" si="218"/>
        <v>11.597288532193746</v>
      </c>
      <c r="AL566" s="41">
        <f>LN(D566+'Models training data'!$Y$4)</f>
        <v>7.2004831689515303</v>
      </c>
      <c r="AM566" s="41">
        <f>LN(E566+'Models training data'!$Y$5)</f>
        <v>5.6164250227480101</v>
      </c>
      <c r="AN566" s="41">
        <f>LN(F566+'Models training data'!$Y$6)</f>
        <v>6.9080406294529633</v>
      </c>
      <c r="AO566" s="41">
        <f>LN(G566+'Models training data'!$Y$7)</f>
        <v>5.6121416312607346</v>
      </c>
      <c r="AP566" s="41">
        <f t="shared" si="205"/>
        <v>1</v>
      </c>
      <c r="AQ566" s="41">
        <f t="shared" si="219"/>
        <v>0</v>
      </c>
      <c r="AR566" s="41">
        <f t="shared" si="220"/>
        <v>108246.33442650034</v>
      </c>
      <c r="AS566" s="41">
        <f t="shared" si="221"/>
        <v>99919.022669974627</v>
      </c>
      <c r="AT566" s="41">
        <f t="shared" si="222"/>
        <v>11.487115054087276</v>
      </c>
      <c r="AU566" s="41">
        <f t="shared" si="223"/>
        <v>95048.673723094515</v>
      </c>
      <c r="AV566" s="41">
        <f t="shared" si="224"/>
        <v>11.439921524057706</v>
      </c>
      <c r="AW566" s="41">
        <f t="shared" si="225"/>
        <v>95196.708030518217</v>
      </c>
      <c r="AX566" s="41">
        <f t="shared" si="226"/>
        <v>11.441958824538375</v>
      </c>
      <c r="AY566" s="41">
        <f t="shared" si="227"/>
        <v>11.342766073381346</v>
      </c>
      <c r="AZ566" s="41">
        <f t="shared" si="228"/>
        <v>11.519624936167389</v>
      </c>
    </row>
    <row r="567" spans="2:52" x14ac:dyDescent="0.25">
      <c r="B567" s="41" t="str">
        <f t="shared" si="229"/>
        <v>CT</v>
      </c>
      <c r="C567" s="46">
        <v>45129</v>
      </c>
      <c r="D567" s="45">
        <v>1059.3600746545696</v>
      </c>
      <c r="E567" s="45">
        <v>211.9916876448429</v>
      </c>
      <c r="F567" s="45">
        <v>1039.9155202610866</v>
      </c>
      <c r="G567" s="48">
        <v>246.53904602579132</v>
      </c>
      <c r="H567" s="44">
        <v>110014.58883530833</v>
      </c>
      <c r="I567" s="62">
        <f t="shared" si="206"/>
        <v>2557.8063285862904</v>
      </c>
      <c r="J567" s="41">
        <f t="shared" si="207"/>
        <v>2023</v>
      </c>
      <c r="K567" s="41">
        <f t="shared" si="208"/>
        <v>82</v>
      </c>
      <c r="L567" s="41">
        <f t="shared" si="209"/>
        <v>6724</v>
      </c>
      <c r="M567" s="41">
        <f t="shared" si="210"/>
        <v>8.8134384945285067</v>
      </c>
      <c r="N567" s="41">
        <f t="shared" si="211"/>
        <v>1</v>
      </c>
      <c r="O567" s="41">
        <f t="shared" si="212"/>
        <v>7</v>
      </c>
      <c r="P567" s="41">
        <f t="shared" si="213"/>
        <v>0</v>
      </c>
      <c r="Q567" s="41">
        <f t="shared" si="213"/>
        <v>0</v>
      </c>
      <c r="R567" s="41">
        <f t="shared" si="213"/>
        <v>0</v>
      </c>
      <c r="S567" s="41">
        <f t="shared" si="213"/>
        <v>0</v>
      </c>
      <c r="T567" s="41">
        <f t="shared" si="214"/>
        <v>0</v>
      </c>
      <c r="U567" s="41">
        <f t="shared" si="214"/>
        <v>0</v>
      </c>
      <c r="V567" s="41">
        <f t="shared" si="214"/>
        <v>1</v>
      </c>
      <c r="W567" s="41">
        <f t="shared" si="214"/>
        <v>0</v>
      </c>
      <c r="X567" s="41">
        <f t="shared" si="215"/>
        <v>0</v>
      </c>
      <c r="Y567" s="41">
        <f t="shared" si="215"/>
        <v>0</v>
      </c>
      <c r="Z567" s="41">
        <f t="shared" si="215"/>
        <v>0</v>
      </c>
      <c r="AA567" s="41">
        <f t="shared" si="215"/>
        <v>0</v>
      </c>
      <c r="AB567" s="41">
        <f t="shared" si="216"/>
        <v>0</v>
      </c>
      <c r="AC567" s="41">
        <f t="shared" si="216"/>
        <v>0</v>
      </c>
      <c r="AD567" s="41">
        <f t="shared" si="216"/>
        <v>0</v>
      </c>
      <c r="AE567" s="41">
        <f t="shared" si="216"/>
        <v>0</v>
      </c>
      <c r="AF567" s="41">
        <f t="shared" si="217"/>
        <v>0</v>
      </c>
      <c r="AG567" s="48">
        <v>1059.3600746545696</v>
      </c>
      <c r="AH567" s="48">
        <v>211.9916876448429</v>
      </c>
      <c r="AI567" s="48">
        <v>1039.9155202610866</v>
      </c>
      <c r="AJ567" s="48">
        <v>246.53904602579132</v>
      </c>
      <c r="AK567" s="41">
        <f t="shared" si="218"/>
        <v>11.608368261756063</v>
      </c>
      <c r="AL567" s="41">
        <f>LN(D567+'Models training data'!$Y$4)</f>
        <v>7.2082796393962756</v>
      </c>
      <c r="AM567" s="41">
        <f>LN(E567+'Models training data'!$Y$5)</f>
        <v>5.6240311287083395</v>
      </c>
      <c r="AN567" s="41">
        <f>LN(F567+'Models training data'!$Y$6)</f>
        <v>6.9896062008257216</v>
      </c>
      <c r="AO567" s="41">
        <f>LN(G567+'Models training data'!$Y$7)</f>
        <v>5.6908406886417318</v>
      </c>
      <c r="AP567" s="41">
        <f t="shared" si="205"/>
        <v>1</v>
      </c>
      <c r="AQ567" s="41">
        <f t="shared" si="219"/>
        <v>0</v>
      </c>
      <c r="AR567" s="41">
        <f t="shared" si="220"/>
        <v>108221.9441134166</v>
      </c>
      <c r="AS567" s="41">
        <f t="shared" si="221"/>
        <v>99894.925279932926</v>
      </c>
      <c r="AT567" s="41">
        <f t="shared" si="222"/>
        <v>11.486857436822497</v>
      </c>
      <c r="AU567" s="41">
        <f t="shared" si="223"/>
        <v>95045.860006253031</v>
      </c>
      <c r="AV567" s="41">
        <f t="shared" si="224"/>
        <v>11.439967584254015</v>
      </c>
      <c r="AW567" s="41">
        <f t="shared" si="225"/>
        <v>95178.954358094896</v>
      </c>
      <c r="AX567" s="41">
        <f t="shared" si="226"/>
        <v>11.441754457559993</v>
      </c>
      <c r="AY567" s="41">
        <f t="shared" si="227"/>
        <v>11.354229910588083</v>
      </c>
      <c r="AZ567" s="41">
        <f t="shared" si="228"/>
        <v>11.537038263598395</v>
      </c>
    </row>
    <row r="568" spans="2:52" x14ac:dyDescent="0.25">
      <c r="B568" s="41" t="str">
        <f t="shared" si="229"/>
        <v>CT</v>
      </c>
      <c r="C568" s="46">
        <v>45136</v>
      </c>
      <c r="D568" s="45">
        <v>1069.953675381016</v>
      </c>
      <c r="E568" s="45">
        <v>214.11160452129133</v>
      </c>
      <c r="F568" s="45">
        <v>1048.4163815563415</v>
      </c>
      <c r="G568" s="48">
        <v>271.19295062837045</v>
      </c>
      <c r="H568" s="44">
        <v>110698.09776172834</v>
      </c>
      <c r="I568" s="62">
        <f t="shared" si="206"/>
        <v>2603.6746120870193</v>
      </c>
      <c r="J568" s="41">
        <f t="shared" si="207"/>
        <v>2023</v>
      </c>
      <c r="K568" s="41">
        <f t="shared" si="208"/>
        <v>83</v>
      </c>
      <c r="L568" s="41">
        <f t="shared" si="209"/>
        <v>6889</v>
      </c>
      <c r="M568" s="41">
        <f t="shared" si="210"/>
        <v>8.8376812155931965</v>
      </c>
      <c r="N568" s="41">
        <f t="shared" si="211"/>
        <v>1</v>
      </c>
      <c r="O568" s="41">
        <f t="shared" si="212"/>
        <v>7</v>
      </c>
      <c r="P568" s="41">
        <f t="shared" si="213"/>
        <v>0</v>
      </c>
      <c r="Q568" s="41">
        <f t="shared" si="213"/>
        <v>0</v>
      </c>
      <c r="R568" s="41">
        <f t="shared" si="213"/>
        <v>0</v>
      </c>
      <c r="S568" s="41">
        <f t="shared" si="213"/>
        <v>0</v>
      </c>
      <c r="T568" s="41">
        <f t="shared" si="214"/>
        <v>0</v>
      </c>
      <c r="U568" s="41">
        <f t="shared" si="214"/>
        <v>0</v>
      </c>
      <c r="V568" s="41">
        <f t="shared" si="214"/>
        <v>1</v>
      </c>
      <c r="W568" s="41">
        <f t="shared" si="214"/>
        <v>0</v>
      </c>
      <c r="X568" s="41">
        <f t="shared" si="215"/>
        <v>0</v>
      </c>
      <c r="Y568" s="41">
        <f t="shared" si="215"/>
        <v>0</v>
      </c>
      <c r="Z568" s="41">
        <f t="shared" si="215"/>
        <v>0</v>
      </c>
      <c r="AA568" s="41">
        <f t="shared" si="215"/>
        <v>0</v>
      </c>
      <c r="AB568" s="41">
        <f t="shared" si="216"/>
        <v>0</v>
      </c>
      <c r="AC568" s="41">
        <f t="shared" si="216"/>
        <v>0</v>
      </c>
      <c r="AD568" s="41">
        <f t="shared" si="216"/>
        <v>0</v>
      </c>
      <c r="AE568" s="41">
        <f t="shared" si="216"/>
        <v>0</v>
      </c>
      <c r="AF568" s="41">
        <f t="shared" si="217"/>
        <v>0</v>
      </c>
      <c r="AG568" s="48">
        <v>1069.953675381016</v>
      </c>
      <c r="AH568" s="48">
        <v>214.11160452129133</v>
      </c>
      <c r="AI568" s="48">
        <v>1048.4163815563415</v>
      </c>
      <c r="AJ568" s="48">
        <v>271.19295062837045</v>
      </c>
      <c r="AK568" s="41">
        <f t="shared" si="218"/>
        <v>11.614561934824861</v>
      </c>
      <c r="AL568" s="41">
        <f>LN(D568+'Models training data'!$Y$4)</f>
        <v>7.2160928549517935</v>
      </c>
      <c r="AM568" s="41">
        <f>LN(E568+'Models training data'!$Y$5)</f>
        <v>5.6316550181312861</v>
      </c>
      <c r="AN568" s="41">
        <f>LN(F568+'Models training data'!$Y$6)</f>
        <v>6.9974084566567747</v>
      </c>
      <c r="AO568" s="41">
        <f>LN(G568+'Models training data'!$Y$7)</f>
        <v>5.7708066048593452</v>
      </c>
      <c r="AP568" s="41">
        <f t="shared" si="205"/>
        <v>1</v>
      </c>
      <c r="AQ568" s="41">
        <f t="shared" si="219"/>
        <v>0</v>
      </c>
      <c r="AR568" s="41">
        <f t="shared" si="220"/>
        <v>108197.55380033285</v>
      </c>
      <c r="AS568" s="41">
        <f t="shared" si="221"/>
        <v>99870.827889891225</v>
      </c>
      <c r="AT568" s="41">
        <f t="shared" si="222"/>
        <v>11.486599819557716</v>
      </c>
      <c r="AU568" s="41">
        <f t="shared" si="223"/>
        <v>95044.224988087386</v>
      </c>
      <c r="AV568" s="41">
        <f t="shared" si="224"/>
        <v>11.440030589652018</v>
      </c>
      <c r="AW568" s="41">
        <f t="shared" si="225"/>
        <v>95161.415887003008</v>
      </c>
      <c r="AX568" s="41">
        <f t="shared" si="226"/>
        <v>11.441552567818141</v>
      </c>
      <c r="AY568" s="41">
        <f t="shared" si="227"/>
        <v>11.359301991411854</v>
      </c>
      <c r="AZ568" s="41">
        <f t="shared" si="228"/>
        <v>11.548227137241099</v>
      </c>
    </row>
    <row r="569" spans="2:52" x14ac:dyDescent="0.25">
      <c r="B569" s="41" t="str">
        <f t="shared" si="229"/>
        <v>CT</v>
      </c>
      <c r="C569" s="46">
        <v>45143</v>
      </c>
      <c r="D569" s="45">
        <v>1080.6532121207565</v>
      </c>
      <c r="E569" s="45">
        <v>216.25272056650425</v>
      </c>
      <c r="F569" s="45">
        <v>1049.2664676858672</v>
      </c>
      <c r="G569" s="48">
        <v>691.91711367954065</v>
      </c>
      <c r="H569" s="44">
        <v>116367.11981069451</v>
      </c>
      <c r="I569" s="62">
        <f t="shared" si="206"/>
        <v>3038.0895140526686</v>
      </c>
      <c r="J569" s="41">
        <f t="shared" si="207"/>
        <v>2023</v>
      </c>
      <c r="K569" s="41">
        <f t="shared" si="208"/>
        <v>84</v>
      </c>
      <c r="L569" s="41">
        <f t="shared" si="209"/>
        <v>7056</v>
      </c>
      <c r="M569" s="41">
        <f t="shared" si="210"/>
        <v>8.8616335976866267</v>
      </c>
      <c r="N569" s="41">
        <f t="shared" si="211"/>
        <v>1</v>
      </c>
      <c r="O569" s="41">
        <f t="shared" si="212"/>
        <v>8</v>
      </c>
      <c r="P569" s="41">
        <f t="shared" si="213"/>
        <v>0</v>
      </c>
      <c r="Q569" s="41">
        <f t="shared" si="213"/>
        <v>0</v>
      </c>
      <c r="R569" s="41">
        <f t="shared" si="213"/>
        <v>0</v>
      </c>
      <c r="S569" s="41">
        <f t="shared" si="213"/>
        <v>0</v>
      </c>
      <c r="T569" s="41">
        <f t="shared" si="214"/>
        <v>0</v>
      </c>
      <c r="U569" s="41">
        <f t="shared" si="214"/>
        <v>0</v>
      </c>
      <c r="V569" s="41">
        <f t="shared" si="214"/>
        <v>0</v>
      </c>
      <c r="W569" s="41">
        <f t="shared" si="214"/>
        <v>1</v>
      </c>
      <c r="X569" s="41">
        <f t="shared" si="215"/>
        <v>0</v>
      </c>
      <c r="Y569" s="41">
        <f t="shared" si="215"/>
        <v>0</v>
      </c>
      <c r="Z569" s="41">
        <f t="shared" si="215"/>
        <v>0</v>
      </c>
      <c r="AA569" s="41">
        <f t="shared" si="215"/>
        <v>0</v>
      </c>
      <c r="AB569" s="41">
        <f t="shared" si="216"/>
        <v>0</v>
      </c>
      <c r="AC569" s="41">
        <f t="shared" si="216"/>
        <v>0</v>
      </c>
      <c r="AD569" s="41">
        <f t="shared" si="216"/>
        <v>0</v>
      </c>
      <c r="AE569" s="41">
        <f t="shared" si="216"/>
        <v>0</v>
      </c>
      <c r="AF569" s="41">
        <f t="shared" si="217"/>
        <v>0</v>
      </c>
      <c r="AG569" s="48">
        <v>1080.6532121207565</v>
      </c>
      <c r="AH569" s="48">
        <v>216.25272056650425</v>
      </c>
      <c r="AI569" s="48">
        <v>1049.2664676858672</v>
      </c>
      <c r="AJ569" s="48">
        <v>691.91711367954065</v>
      </c>
      <c r="AK569" s="41">
        <f t="shared" si="218"/>
        <v>11.664505298522515</v>
      </c>
      <c r="AL569" s="41">
        <f>LN(D569+'Models training data'!$Y$4)</f>
        <v>7.2239227208392487</v>
      </c>
      <c r="AM569" s="41">
        <f>LN(E569+'Models training data'!$Y$5)</f>
        <v>5.6392965970597988</v>
      </c>
      <c r="AN569" s="41">
        <f>LN(F569+'Models training data'!$Y$6)</f>
        <v>6.9981853445251812</v>
      </c>
      <c r="AO569" s="41">
        <f>LN(G569+'Models training data'!$Y$7)</f>
        <v>6.6087028716351606</v>
      </c>
      <c r="AP569" s="41">
        <f t="shared" si="205"/>
        <v>1</v>
      </c>
      <c r="AQ569" s="41">
        <f t="shared" si="219"/>
        <v>0</v>
      </c>
      <c r="AR569" s="41">
        <f t="shared" si="220"/>
        <v>110496.73109696734</v>
      </c>
      <c r="AS569" s="41">
        <f t="shared" si="221"/>
        <v>99846.730499849524</v>
      </c>
      <c r="AT569" s="41">
        <f t="shared" si="222"/>
        <v>11.486342202292937</v>
      </c>
      <c r="AU569" s="41">
        <f t="shared" si="223"/>
        <v>95043.76866859755</v>
      </c>
      <c r="AV569" s="41">
        <f t="shared" si="224"/>
        <v>11.440110540251709</v>
      </c>
      <c r="AW569" s="41">
        <f t="shared" si="225"/>
        <v>95144.087462532567</v>
      </c>
      <c r="AX569" s="41">
        <f t="shared" si="226"/>
        <v>11.441353095975657</v>
      </c>
      <c r="AY569" s="41">
        <f t="shared" si="227"/>
        <v>11.426882023279255</v>
      </c>
      <c r="AZ569" s="41">
        <f t="shared" si="228"/>
        <v>11.653034136748033</v>
      </c>
    </row>
    <row r="570" spans="2:52" x14ac:dyDescent="0.25">
      <c r="B570" s="41" t="str">
        <f t="shared" si="229"/>
        <v>CT</v>
      </c>
      <c r="C570" s="46">
        <v>45150</v>
      </c>
      <c r="D570" s="45">
        <v>1091.4597442321153</v>
      </c>
      <c r="E570" s="45">
        <v>218.41524777216927</v>
      </c>
      <c r="F570" s="45">
        <v>1049.3514762988198</v>
      </c>
      <c r="G570" s="48">
        <v>772.0009458569973</v>
      </c>
      <c r="H570" s="44">
        <v>117076.54181893021</v>
      </c>
      <c r="I570" s="62">
        <f t="shared" si="206"/>
        <v>3131.2274141601019</v>
      </c>
      <c r="J570" s="41">
        <f t="shared" si="207"/>
        <v>2023</v>
      </c>
      <c r="K570" s="41">
        <f t="shared" si="208"/>
        <v>85</v>
      </c>
      <c r="L570" s="41">
        <f t="shared" si="209"/>
        <v>7225</v>
      </c>
      <c r="M570" s="41">
        <f t="shared" si="210"/>
        <v>8.8853025129806333</v>
      </c>
      <c r="N570" s="41">
        <f t="shared" si="211"/>
        <v>1</v>
      </c>
      <c r="O570" s="41">
        <f t="shared" si="212"/>
        <v>8</v>
      </c>
      <c r="P570" s="41">
        <f t="shared" si="213"/>
        <v>0</v>
      </c>
      <c r="Q570" s="41">
        <f t="shared" si="213"/>
        <v>0</v>
      </c>
      <c r="R570" s="41">
        <f t="shared" si="213"/>
        <v>0</v>
      </c>
      <c r="S570" s="41">
        <f t="shared" si="213"/>
        <v>0</v>
      </c>
      <c r="T570" s="41">
        <f t="shared" si="214"/>
        <v>0</v>
      </c>
      <c r="U570" s="41">
        <f t="shared" si="214"/>
        <v>0</v>
      </c>
      <c r="V570" s="41">
        <f t="shared" si="214"/>
        <v>0</v>
      </c>
      <c r="W570" s="41">
        <f t="shared" si="214"/>
        <v>1</v>
      </c>
      <c r="X570" s="41">
        <f t="shared" si="215"/>
        <v>0</v>
      </c>
      <c r="Y570" s="41">
        <f t="shared" si="215"/>
        <v>0</v>
      </c>
      <c r="Z570" s="41">
        <f t="shared" si="215"/>
        <v>0</v>
      </c>
      <c r="AA570" s="41">
        <f t="shared" si="215"/>
        <v>0</v>
      </c>
      <c r="AB570" s="41">
        <f t="shared" si="216"/>
        <v>0</v>
      </c>
      <c r="AC570" s="41">
        <f t="shared" si="216"/>
        <v>0</v>
      </c>
      <c r="AD570" s="41">
        <f t="shared" si="216"/>
        <v>0</v>
      </c>
      <c r="AE570" s="41">
        <f t="shared" si="216"/>
        <v>0</v>
      </c>
      <c r="AF570" s="41">
        <f t="shared" si="217"/>
        <v>0</v>
      </c>
      <c r="AG570" s="48">
        <v>1091.4597442321153</v>
      </c>
      <c r="AH570" s="48">
        <v>218.41524777216927</v>
      </c>
      <c r="AI570" s="48">
        <v>1049.3514762988198</v>
      </c>
      <c r="AJ570" s="48">
        <v>772.0009458569973</v>
      </c>
      <c r="AK570" s="41">
        <f t="shared" si="218"/>
        <v>11.670583203462614</v>
      </c>
      <c r="AL570" s="41">
        <f>LN(D570+'Models training data'!$Y$4)</f>
        <v>7.2317691422655264</v>
      </c>
      <c r="AM570" s="41">
        <f>LN(E570+'Models training data'!$Y$5)</f>
        <v>5.6469557714107239</v>
      </c>
      <c r="AN570" s="41">
        <f>LN(F570+'Models training data'!$Y$6)</f>
        <v>6.9982630001268227</v>
      </c>
      <c r="AO570" s="41">
        <f>LN(G570+'Models training data'!$Y$7)</f>
        <v>6.7112589890158345</v>
      </c>
      <c r="AP570" s="41">
        <f t="shared" si="205"/>
        <v>1</v>
      </c>
      <c r="AQ570" s="41">
        <f t="shared" si="219"/>
        <v>0</v>
      </c>
      <c r="AR570" s="41">
        <f t="shared" si="220"/>
        <v>110472.3407838836</v>
      </c>
      <c r="AS570" s="41">
        <f t="shared" si="221"/>
        <v>99822.633109807837</v>
      </c>
      <c r="AT570" s="41">
        <f t="shared" si="222"/>
        <v>11.486084585028156</v>
      </c>
      <c r="AU570" s="41">
        <f t="shared" si="223"/>
        <v>95044.491047783536</v>
      </c>
      <c r="AV570" s="41">
        <f t="shared" si="224"/>
        <v>11.440207436053093</v>
      </c>
      <c r="AW570" s="41">
        <f t="shared" si="225"/>
        <v>95126.964112989721</v>
      </c>
      <c r="AX570" s="41">
        <f t="shared" si="226"/>
        <v>11.441155984802128</v>
      </c>
      <c r="AY570" s="41">
        <f t="shared" si="227"/>
        <v>11.440062672517042</v>
      </c>
      <c r="AZ570" s="41">
        <f t="shared" si="228"/>
        <v>11.666364872319148</v>
      </c>
    </row>
    <row r="571" spans="2:52" x14ac:dyDescent="0.25">
      <c r="B571" s="41" t="str">
        <f t="shared" si="229"/>
        <v>CT</v>
      </c>
      <c r="C571" s="46">
        <v>45157</v>
      </c>
      <c r="D571" s="45">
        <v>1102.3743416675422</v>
      </c>
      <c r="E571" s="45">
        <v>220.59940024989095</v>
      </c>
      <c r="F571" s="45">
        <v>1049.359977160115</v>
      </c>
      <c r="G571" s="48">
        <v>783.80553045709371</v>
      </c>
      <c r="H571" s="44">
        <v>117246.61994114234</v>
      </c>
      <c r="I571" s="62">
        <f t="shared" si="206"/>
        <v>3156.1392495346417</v>
      </c>
      <c r="J571" s="41">
        <f t="shared" si="207"/>
        <v>2023</v>
      </c>
      <c r="K571" s="41">
        <f t="shared" si="208"/>
        <v>86</v>
      </c>
      <c r="L571" s="41">
        <f t="shared" si="209"/>
        <v>7396</v>
      </c>
      <c r="M571" s="41">
        <f t="shared" si="210"/>
        <v>8.9086945925070147</v>
      </c>
      <c r="N571" s="41">
        <f t="shared" si="211"/>
        <v>1</v>
      </c>
      <c r="O571" s="41">
        <f t="shared" si="212"/>
        <v>8</v>
      </c>
      <c r="P571" s="41">
        <f t="shared" si="213"/>
        <v>0</v>
      </c>
      <c r="Q571" s="41">
        <f t="shared" si="213"/>
        <v>0</v>
      </c>
      <c r="R571" s="41">
        <f t="shared" si="213"/>
        <v>0</v>
      </c>
      <c r="S571" s="41">
        <f t="shared" si="213"/>
        <v>0</v>
      </c>
      <c r="T571" s="41">
        <f t="shared" si="214"/>
        <v>0</v>
      </c>
      <c r="U571" s="41">
        <f t="shared" si="214"/>
        <v>0</v>
      </c>
      <c r="V571" s="41">
        <f t="shared" si="214"/>
        <v>0</v>
      </c>
      <c r="W571" s="41">
        <f t="shared" si="214"/>
        <v>1</v>
      </c>
      <c r="X571" s="41">
        <f t="shared" si="215"/>
        <v>0</v>
      </c>
      <c r="Y571" s="41">
        <f t="shared" si="215"/>
        <v>0</v>
      </c>
      <c r="Z571" s="41">
        <f t="shared" si="215"/>
        <v>0</v>
      </c>
      <c r="AA571" s="41">
        <f t="shared" si="215"/>
        <v>0</v>
      </c>
      <c r="AB571" s="41">
        <f t="shared" si="216"/>
        <v>0</v>
      </c>
      <c r="AC571" s="41">
        <f t="shared" si="216"/>
        <v>0</v>
      </c>
      <c r="AD571" s="41">
        <f t="shared" si="216"/>
        <v>0</v>
      </c>
      <c r="AE571" s="41">
        <f t="shared" si="216"/>
        <v>0</v>
      </c>
      <c r="AF571" s="41">
        <f t="shared" si="217"/>
        <v>0</v>
      </c>
      <c r="AG571" s="48">
        <v>1102.3743416675422</v>
      </c>
      <c r="AH571" s="48">
        <v>220.59940024989095</v>
      </c>
      <c r="AI571" s="48">
        <v>1049.359977160115</v>
      </c>
      <c r="AJ571" s="48">
        <v>783.80553045709371</v>
      </c>
      <c r="AK571" s="41">
        <f t="shared" si="218"/>
        <v>11.672034858098902</v>
      </c>
      <c r="AL571" s="41">
        <f>LN(D571+'Models training data'!$Y$4)</f>
        <v>7.2396320244325434</v>
      </c>
      <c r="AM571" s="41">
        <f>LN(E571+'Models training data'!$Y$5)</f>
        <v>5.6546324469854019</v>
      </c>
      <c r="AN571" s="41">
        <f>LN(F571+'Models training data'!$Y$6)</f>
        <v>6.9982707653553256</v>
      </c>
      <c r="AO571" s="41">
        <f>LN(G571+'Models training data'!$Y$7)</f>
        <v>6.7255244749535805</v>
      </c>
      <c r="AP571" s="41">
        <f t="shared" si="205"/>
        <v>1</v>
      </c>
      <c r="AQ571" s="41">
        <f t="shared" si="219"/>
        <v>0</v>
      </c>
      <c r="AR571" s="41">
        <f t="shared" si="220"/>
        <v>110447.95047079986</v>
      </c>
      <c r="AS571" s="41">
        <f t="shared" si="221"/>
        <v>99798.535719766136</v>
      </c>
      <c r="AT571" s="41">
        <f t="shared" si="222"/>
        <v>11.485826967763376</v>
      </c>
      <c r="AU571" s="41">
        <f t="shared" si="223"/>
        <v>95046.392125645347</v>
      </c>
      <c r="AV571" s="41">
        <f t="shared" si="224"/>
        <v>11.440321277056166</v>
      </c>
      <c r="AW571" s="41">
        <f t="shared" si="225"/>
        <v>95110.041041134144</v>
      </c>
      <c r="AX571" s="41">
        <f t="shared" si="226"/>
        <v>11.440961179075313</v>
      </c>
      <c r="AY571" s="41">
        <f t="shared" si="227"/>
        <v>11.442350029554305</v>
      </c>
      <c r="AZ571" s="41">
        <f t="shared" si="228"/>
        <v>11.668714304675911</v>
      </c>
    </row>
    <row r="572" spans="2:52" x14ac:dyDescent="0.25">
      <c r="B572" s="41" t="str">
        <f t="shared" si="229"/>
        <v>CT</v>
      </c>
      <c r="C572" s="46">
        <v>45164</v>
      </c>
      <c r="D572" s="45">
        <v>1113.3980850793919</v>
      </c>
      <c r="E572" s="45">
        <v>222.80539425238987</v>
      </c>
      <c r="F572" s="45">
        <v>1049.3608272462445</v>
      </c>
      <c r="G572" s="48">
        <v>773.94777283078315</v>
      </c>
      <c r="H572" s="44">
        <v>117257.68846904911</v>
      </c>
      <c r="I572" s="62">
        <f t="shared" si="206"/>
        <v>3159.5120794088089</v>
      </c>
      <c r="J572" s="41">
        <f t="shared" si="207"/>
        <v>2023</v>
      </c>
      <c r="K572" s="41">
        <f t="shared" si="208"/>
        <v>87</v>
      </c>
      <c r="L572" s="41">
        <f t="shared" si="209"/>
        <v>7569</v>
      </c>
      <c r="M572" s="41">
        <f t="shared" si="210"/>
        <v>8.9318162373091674</v>
      </c>
      <c r="N572" s="41">
        <f t="shared" si="211"/>
        <v>1</v>
      </c>
      <c r="O572" s="41">
        <f t="shared" si="212"/>
        <v>8</v>
      </c>
      <c r="P572" s="41">
        <f t="shared" si="213"/>
        <v>0</v>
      </c>
      <c r="Q572" s="41">
        <f t="shared" si="213"/>
        <v>0</v>
      </c>
      <c r="R572" s="41">
        <f t="shared" si="213"/>
        <v>0</v>
      </c>
      <c r="S572" s="41">
        <f t="shared" si="213"/>
        <v>0</v>
      </c>
      <c r="T572" s="41">
        <f t="shared" si="214"/>
        <v>0</v>
      </c>
      <c r="U572" s="41">
        <f t="shared" si="214"/>
        <v>0</v>
      </c>
      <c r="V572" s="41">
        <f t="shared" si="214"/>
        <v>0</v>
      </c>
      <c r="W572" s="41">
        <f t="shared" si="214"/>
        <v>1</v>
      </c>
      <c r="X572" s="41">
        <f t="shared" si="215"/>
        <v>0</v>
      </c>
      <c r="Y572" s="41">
        <f t="shared" si="215"/>
        <v>0</v>
      </c>
      <c r="Z572" s="41">
        <f t="shared" si="215"/>
        <v>0</v>
      </c>
      <c r="AA572" s="41">
        <f t="shared" si="215"/>
        <v>0</v>
      </c>
      <c r="AB572" s="41">
        <f t="shared" si="216"/>
        <v>0</v>
      </c>
      <c r="AC572" s="41">
        <f t="shared" si="216"/>
        <v>0</v>
      </c>
      <c r="AD572" s="41">
        <f t="shared" si="216"/>
        <v>0</v>
      </c>
      <c r="AE572" s="41">
        <f t="shared" si="216"/>
        <v>0</v>
      </c>
      <c r="AF572" s="41">
        <f t="shared" si="217"/>
        <v>0</v>
      </c>
      <c r="AG572" s="48">
        <v>1113.3980850793919</v>
      </c>
      <c r="AH572" s="48">
        <v>222.80539425238987</v>
      </c>
      <c r="AI572" s="48">
        <v>1049.3608272462445</v>
      </c>
      <c r="AJ572" s="48">
        <v>773.94777283078315</v>
      </c>
      <c r="AK572" s="41">
        <f t="shared" si="218"/>
        <v>11.672129257455484</v>
      </c>
      <c r="AL572" s="41">
        <f>LN(D572+'Models training data'!$Y$4)</f>
        <v>7.2475112725465145</v>
      </c>
      <c r="AM572" s="41">
        <f>LN(E572+'Models training data'!$Y$5)</f>
        <v>5.6623265294801799</v>
      </c>
      <c r="AN572" s="41">
        <f>LN(F572+'Models training data'!$Y$6)</f>
        <v>6.9982715418748596</v>
      </c>
      <c r="AO572" s="41">
        <f>LN(G572+'Models training data'!$Y$7)</f>
        <v>6.7136257291578758</v>
      </c>
      <c r="AP572" s="41">
        <f t="shared" si="205"/>
        <v>1</v>
      </c>
      <c r="AQ572" s="41">
        <f t="shared" si="219"/>
        <v>0</v>
      </c>
      <c r="AR572" s="41">
        <f t="shared" si="220"/>
        <v>110423.56015771611</v>
      </c>
      <c r="AS572" s="41">
        <f t="shared" si="221"/>
        <v>99774.438329724435</v>
      </c>
      <c r="AT572" s="41">
        <f t="shared" si="222"/>
        <v>11.485569350498595</v>
      </c>
      <c r="AU572" s="41">
        <f t="shared" si="223"/>
        <v>95049.471902182966</v>
      </c>
      <c r="AV572" s="41">
        <f t="shared" si="224"/>
        <v>11.440452063260931</v>
      </c>
      <c r="AW572" s="41">
        <f t="shared" si="225"/>
        <v>95093.313616111293</v>
      </c>
      <c r="AX572" s="41">
        <f t="shared" si="226"/>
        <v>11.440768625488285</v>
      </c>
      <c r="AY572" s="41">
        <f t="shared" si="227"/>
        <v>11.441186245508304</v>
      </c>
      <c r="AZ572" s="41">
        <f t="shared" si="228"/>
        <v>11.667811359600243</v>
      </c>
    </row>
    <row r="573" spans="2:52" x14ac:dyDescent="0.25">
      <c r="B573" s="41" t="str">
        <f t="shared" si="229"/>
        <v>CT</v>
      </c>
      <c r="C573" s="46">
        <v>45171</v>
      </c>
      <c r="D573" s="45">
        <v>1124.5320659268075</v>
      </c>
      <c r="E573" s="45">
        <v>225.03344819491377</v>
      </c>
      <c r="F573" s="45">
        <v>1049.3609122548573</v>
      </c>
      <c r="G573" s="48">
        <v>746.75105615720486</v>
      </c>
      <c r="H573" s="44">
        <v>114041.78037428852</v>
      </c>
      <c r="I573" s="62">
        <f t="shared" si="206"/>
        <v>3145.6774825337834</v>
      </c>
      <c r="J573" s="41">
        <f t="shared" si="207"/>
        <v>2023</v>
      </c>
      <c r="K573" s="41">
        <f t="shared" si="208"/>
        <v>88</v>
      </c>
      <c r="L573" s="41">
        <f t="shared" si="209"/>
        <v>7744</v>
      </c>
      <c r="M573" s="41">
        <f t="shared" si="210"/>
        <v>8.9546736289564137</v>
      </c>
      <c r="N573" s="41">
        <f t="shared" si="211"/>
        <v>1</v>
      </c>
      <c r="O573" s="41">
        <f t="shared" si="212"/>
        <v>9</v>
      </c>
      <c r="P573" s="41">
        <f t="shared" si="213"/>
        <v>0</v>
      </c>
      <c r="Q573" s="41">
        <f t="shared" si="213"/>
        <v>0</v>
      </c>
      <c r="R573" s="41">
        <f t="shared" si="213"/>
        <v>0</v>
      </c>
      <c r="S573" s="41">
        <f t="shared" si="213"/>
        <v>0</v>
      </c>
      <c r="T573" s="41">
        <f t="shared" si="214"/>
        <v>0</v>
      </c>
      <c r="U573" s="41">
        <f t="shared" si="214"/>
        <v>0</v>
      </c>
      <c r="V573" s="41">
        <f t="shared" si="214"/>
        <v>0</v>
      </c>
      <c r="W573" s="41">
        <f t="shared" si="214"/>
        <v>0</v>
      </c>
      <c r="X573" s="41">
        <f t="shared" si="215"/>
        <v>1</v>
      </c>
      <c r="Y573" s="41">
        <f t="shared" si="215"/>
        <v>0</v>
      </c>
      <c r="Z573" s="41">
        <f t="shared" si="215"/>
        <v>0</v>
      </c>
      <c r="AA573" s="41">
        <f t="shared" si="215"/>
        <v>0</v>
      </c>
      <c r="AB573" s="41">
        <f t="shared" si="216"/>
        <v>0</v>
      </c>
      <c r="AC573" s="41">
        <f t="shared" si="216"/>
        <v>0</v>
      </c>
      <c r="AD573" s="41">
        <f t="shared" si="216"/>
        <v>0</v>
      </c>
      <c r="AE573" s="41">
        <f t="shared" si="216"/>
        <v>0</v>
      </c>
      <c r="AF573" s="41">
        <f t="shared" si="217"/>
        <v>0</v>
      </c>
      <c r="AG573" s="48">
        <v>1124.5320659268075</v>
      </c>
      <c r="AH573" s="48">
        <v>225.03344819491377</v>
      </c>
      <c r="AI573" s="48">
        <v>1049.3609122548573</v>
      </c>
      <c r="AJ573" s="48">
        <v>746.75105615720486</v>
      </c>
      <c r="AK573" s="41">
        <f t="shared" si="218"/>
        <v>11.644320154745227</v>
      </c>
      <c r="AL573" s="41">
        <f>LN(D573+'Models training data'!$Y$4)</f>
        <v>7.2554067918271539</v>
      </c>
      <c r="AM573" s="41">
        <f>LN(E573+'Models training data'!$Y$5)</f>
        <v>5.6700379244968273</v>
      </c>
      <c r="AN573" s="41">
        <f>LN(F573+'Models training data'!$Y$6)</f>
        <v>6.9982716195267791</v>
      </c>
      <c r="AO573" s="41">
        <f>LN(G573+'Models training data'!$Y$7)</f>
        <v>6.6800444256171518</v>
      </c>
      <c r="AP573" s="41">
        <f t="shared" si="205"/>
        <v>1</v>
      </c>
      <c r="AQ573" s="41">
        <f t="shared" si="219"/>
        <v>0</v>
      </c>
      <c r="AR573" s="41">
        <f t="shared" si="220"/>
        <v>101023.31911564482</v>
      </c>
      <c r="AS573" s="41">
        <f t="shared" si="221"/>
        <v>91662.529515576651</v>
      </c>
      <c r="AT573" s="41">
        <f t="shared" si="222"/>
        <v>11.407785017502862</v>
      </c>
      <c r="AU573" s="41">
        <f t="shared" si="223"/>
        <v>95053.730377396423</v>
      </c>
      <c r="AV573" s="41">
        <f t="shared" si="224"/>
        <v>11.440599794667387</v>
      </c>
      <c r="AW573" s="41">
        <f t="shared" si="225"/>
        <v>95076.777365845846</v>
      </c>
      <c r="AX573" s="41">
        <f t="shared" si="226"/>
        <v>11.440578272561865</v>
      </c>
      <c r="AY573" s="41">
        <f t="shared" si="227"/>
        <v>11.437261615690202</v>
      </c>
      <c r="AZ573" s="41">
        <f t="shared" si="228"/>
        <v>11.664213733165232</v>
      </c>
    </row>
    <row r="574" spans="2:52" x14ac:dyDescent="0.25">
      <c r="B574" s="41" t="str">
        <f t="shared" si="229"/>
        <v>CT</v>
      </c>
      <c r="C574" s="46">
        <v>45178</v>
      </c>
      <c r="D574" s="45">
        <v>1135.7773865837109</v>
      </c>
      <c r="E574" s="45">
        <v>227.2837826768629</v>
      </c>
      <c r="F574" s="45">
        <v>208.22644394695115</v>
      </c>
      <c r="G574" s="48">
        <v>677.09575660243434</v>
      </c>
      <c r="H574" s="44">
        <v>102481.23162676602</v>
      </c>
      <c r="I574" s="62">
        <f t="shared" si="206"/>
        <v>2248.3833698099593</v>
      </c>
      <c r="J574" s="41">
        <f t="shared" si="207"/>
        <v>2023</v>
      </c>
      <c r="K574" s="41">
        <f t="shared" si="208"/>
        <v>89</v>
      </c>
      <c r="L574" s="41">
        <f t="shared" si="209"/>
        <v>7921</v>
      </c>
      <c r="M574" s="41">
        <f t="shared" si="210"/>
        <v>8.9772727394642793</v>
      </c>
      <c r="N574" s="41">
        <f t="shared" si="211"/>
        <v>1</v>
      </c>
      <c r="O574" s="41">
        <f t="shared" si="212"/>
        <v>9</v>
      </c>
      <c r="P574" s="41">
        <f t="shared" si="213"/>
        <v>0</v>
      </c>
      <c r="Q574" s="41">
        <f t="shared" si="213"/>
        <v>0</v>
      </c>
      <c r="R574" s="41">
        <f t="shared" si="213"/>
        <v>0</v>
      </c>
      <c r="S574" s="41">
        <f t="shared" si="213"/>
        <v>0</v>
      </c>
      <c r="T574" s="41">
        <f t="shared" si="214"/>
        <v>0</v>
      </c>
      <c r="U574" s="41">
        <f t="shared" si="214"/>
        <v>0</v>
      </c>
      <c r="V574" s="41">
        <f t="shared" si="214"/>
        <v>0</v>
      </c>
      <c r="W574" s="41">
        <f t="shared" si="214"/>
        <v>0</v>
      </c>
      <c r="X574" s="41">
        <f t="shared" si="215"/>
        <v>1</v>
      </c>
      <c r="Y574" s="41">
        <f t="shared" si="215"/>
        <v>0</v>
      </c>
      <c r="Z574" s="41">
        <f t="shared" si="215"/>
        <v>0</v>
      </c>
      <c r="AA574" s="41">
        <f t="shared" si="215"/>
        <v>0</v>
      </c>
      <c r="AB574" s="41">
        <f t="shared" si="216"/>
        <v>0</v>
      </c>
      <c r="AC574" s="41">
        <f t="shared" si="216"/>
        <v>0</v>
      </c>
      <c r="AD574" s="41">
        <f t="shared" si="216"/>
        <v>0</v>
      </c>
      <c r="AE574" s="41">
        <f t="shared" si="216"/>
        <v>0</v>
      </c>
      <c r="AF574" s="41">
        <f t="shared" si="217"/>
        <v>0</v>
      </c>
      <c r="AG574" s="48">
        <v>1135.7773865837109</v>
      </c>
      <c r="AH574" s="48">
        <v>227.2837826768629</v>
      </c>
      <c r="AI574" s="48">
        <v>208.22644394695115</v>
      </c>
      <c r="AJ574" s="48">
        <v>677.09575660243434</v>
      </c>
      <c r="AK574" s="41">
        <f t="shared" si="218"/>
        <v>11.537434954714303</v>
      </c>
      <c r="AL574" s="41">
        <f>LN(D574+'Models training data'!$Y$4)</f>
        <v>7.2633184875167824</v>
      </c>
      <c r="AM574" s="41">
        <f>LN(E574+'Models training data'!$Y$5)</f>
        <v>5.6777665375528512</v>
      </c>
      <c r="AN574" s="41">
        <f>LN(F574+'Models training data'!$Y$6)</f>
        <v>5.5357776538630841</v>
      </c>
      <c r="AO574" s="41">
        <f>LN(G574+'Models training data'!$Y$7)</f>
        <v>6.5885126232900166</v>
      </c>
      <c r="AP574" s="41">
        <f t="shared" si="205"/>
        <v>1</v>
      </c>
      <c r="AQ574" s="41">
        <f t="shared" si="219"/>
        <v>0</v>
      </c>
      <c r="AR574" s="41">
        <f t="shared" si="220"/>
        <v>100998.92880256107</v>
      </c>
      <c r="AS574" s="41">
        <f t="shared" si="221"/>
        <v>91638.43212553495</v>
      </c>
      <c r="AT574" s="41">
        <f t="shared" si="222"/>
        <v>11.407527400238081</v>
      </c>
      <c r="AU574" s="41">
        <f t="shared" si="223"/>
        <v>95059.167551285675</v>
      </c>
      <c r="AV574" s="41">
        <f t="shared" si="224"/>
        <v>11.440764471275532</v>
      </c>
      <c r="AW574" s="41">
        <f t="shared" si="225"/>
        <v>95060.427969864802</v>
      </c>
      <c r="AX574" s="41">
        <f t="shared" si="226"/>
        <v>11.440390070562001</v>
      </c>
      <c r="AY574" s="41">
        <f t="shared" si="227"/>
        <v>11.352314650841114</v>
      </c>
      <c r="AZ574" s="41">
        <f t="shared" si="228"/>
        <v>11.526859789626643</v>
      </c>
    </row>
    <row r="575" spans="2:52" x14ac:dyDescent="0.25">
      <c r="B575" s="41" t="str">
        <f t="shared" si="229"/>
        <v>CT</v>
      </c>
      <c r="C575" s="46">
        <v>45185</v>
      </c>
      <c r="D575" s="45">
        <v>1147.1351604478928</v>
      </c>
      <c r="E575" s="45">
        <v>229.55662050363156</v>
      </c>
      <c r="F575" s="45">
        <v>125.14590064337521</v>
      </c>
      <c r="G575" s="48">
        <v>609.88816154828601</v>
      </c>
      <c r="H575" s="44">
        <v>98477.965167526607</v>
      </c>
      <c r="I575" s="62">
        <f t="shared" si="206"/>
        <v>2111.7258431431856</v>
      </c>
      <c r="J575" s="41">
        <f t="shared" si="207"/>
        <v>2023</v>
      </c>
      <c r="K575" s="41">
        <f t="shared" si="208"/>
        <v>90</v>
      </c>
      <c r="L575" s="41">
        <f t="shared" si="209"/>
        <v>8100</v>
      </c>
      <c r="M575" s="41">
        <f t="shared" si="210"/>
        <v>8.99961934066053</v>
      </c>
      <c r="N575" s="41">
        <f t="shared" si="211"/>
        <v>1</v>
      </c>
      <c r="O575" s="41">
        <f t="shared" si="212"/>
        <v>9</v>
      </c>
      <c r="P575" s="41">
        <f t="shared" si="213"/>
        <v>0</v>
      </c>
      <c r="Q575" s="41">
        <f t="shared" si="213"/>
        <v>0</v>
      </c>
      <c r="R575" s="41">
        <f t="shared" si="213"/>
        <v>0</v>
      </c>
      <c r="S575" s="41">
        <f t="shared" si="213"/>
        <v>0</v>
      </c>
      <c r="T575" s="41">
        <f t="shared" si="214"/>
        <v>0</v>
      </c>
      <c r="U575" s="41">
        <f t="shared" si="214"/>
        <v>0</v>
      </c>
      <c r="V575" s="41">
        <f t="shared" si="214"/>
        <v>0</v>
      </c>
      <c r="W575" s="41">
        <f t="shared" si="214"/>
        <v>0</v>
      </c>
      <c r="X575" s="41">
        <f t="shared" si="215"/>
        <v>1</v>
      </c>
      <c r="Y575" s="41">
        <f t="shared" si="215"/>
        <v>0</v>
      </c>
      <c r="Z575" s="41">
        <f t="shared" si="215"/>
        <v>0</v>
      </c>
      <c r="AA575" s="41">
        <f t="shared" si="215"/>
        <v>0</v>
      </c>
      <c r="AB575" s="41">
        <f t="shared" si="216"/>
        <v>0</v>
      </c>
      <c r="AC575" s="41">
        <f t="shared" si="216"/>
        <v>0</v>
      </c>
      <c r="AD575" s="41">
        <f t="shared" si="216"/>
        <v>0</v>
      </c>
      <c r="AE575" s="41">
        <f t="shared" si="216"/>
        <v>0</v>
      </c>
      <c r="AF575" s="41">
        <f t="shared" si="217"/>
        <v>0</v>
      </c>
      <c r="AG575" s="48">
        <v>1147.1351604478928</v>
      </c>
      <c r="AH575" s="48">
        <v>229.55662050363156</v>
      </c>
      <c r="AI575" s="48">
        <v>125.14590064337521</v>
      </c>
      <c r="AJ575" s="48">
        <v>609.88816154828601</v>
      </c>
      <c r="AK575" s="41">
        <f t="shared" si="218"/>
        <v>11.497588098251756</v>
      </c>
      <c r="AL575" s="41">
        <f>LN(D575+'Models training data'!$Y$4)</f>
        <v>7.2712462648893554</v>
      </c>
      <c r="AM575" s="41">
        <f>LN(E575+'Models training data'!$Y$5)</f>
        <v>5.6855122740917201</v>
      </c>
      <c r="AN575" s="41">
        <f>LN(F575+'Models training data'!$Y$6)</f>
        <v>5.1388783042217598</v>
      </c>
      <c r="AO575" s="41">
        <f>LN(G575+'Models training data'!$Y$7)</f>
        <v>6.4914692278166024</v>
      </c>
      <c r="AP575" s="41">
        <f t="shared" si="205"/>
        <v>1</v>
      </c>
      <c r="AQ575" s="41">
        <f t="shared" si="219"/>
        <v>0</v>
      </c>
      <c r="AR575" s="41">
        <f t="shared" si="220"/>
        <v>100974.53848947733</v>
      </c>
      <c r="AS575" s="41">
        <f t="shared" si="221"/>
        <v>91614.334735493248</v>
      </c>
      <c r="AT575" s="41">
        <f t="shared" si="222"/>
        <v>11.407269782973302</v>
      </c>
      <c r="AU575" s="41">
        <f t="shared" si="223"/>
        <v>95065.783423850764</v>
      </c>
      <c r="AV575" s="41">
        <f t="shared" si="224"/>
        <v>11.440946093085369</v>
      </c>
      <c r="AW575" s="41">
        <f t="shared" si="225"/>
        <v>95044.261252521625</v>
      </c>
      <c r="AX575" s="41">
        <f t="shared" si="226"/>
        <v>11.440203971421779</v>
      </c>
      <c r="AY575" s="41">
        <f t="shared" si="227"/>
        <v>11.334683644976847</v>
      </c>
      <c r="AZ575" s="41">
        <f t="shared" si="228"/>
        <v>11.481029871046566</v>
      </c>
    </row>
    <row r="576" spans="2:52" x14ac:dyDescent="0.25">
      <c r="B576" s="41" t="str">
        <f t="shared" si="229"/>
        <v>CT</v>
      </c>
      <c r="C576" s="46">
        <v>45192</v>
      </c>
      <c r="D576" s="45">
        <v>1158.6065120512133</v>
      </c>
      <c r="E576" s="45">
        <v>231.85218670866786</v>
      </c>
      <c r="F576" s="45">
        <v>117.8810788755044</v>
      </c>
      <c r="G576" s="48">
        <v>548.94954345406688</v>
      </c>
      <c r="H576" s="44">
        <v>97550.194552256944</v>
      </c>
      <c r="I576" s="62">
        <f t="shared" si="206"/>
        <v>2057.2893210894526</v>
      </c>
      <c r="J576" s="41">
        <f t="shared" si="207"/>
        <v>2023</v>
      </c>
      <c r="K576" s="41">
        <f t="shared" si="208"/>
        <v>91</v>
      </c>
      <c r="L576" s="41">
        <f t="shared" si="209"/>
        <v>8281</v>
      </c>
      <c r="M576" s="41">
        <f t="shared" si="210"/>
        <v>9.0217190130336995</v>
      </c>
      <c r="N576" s="41">
        <f t="shared" si="211"/>
        <v>1</v>
      </c>
      <c r="O576" s="41">
        <f t="shared" si="212"/>
        <v>9</v>
      </c>
      <c r="P576" s="41">
        <f t="shared" si="213"/>
        <v>0</v>
      </c>
      <c r="Q576" s="41">
        <f t="shared" si="213"/>
        <v>0</v>
      </c>
      <c r="R576" s="41">
        <f t="shared" si="213"/>
        <v>0</v>
      </c>
      <c r="S576" s="41">
        <f t="shared" si="213"/>
        <v>0</v>
      </c>
      <c r="T576" s="41">
        <f t="shared" si="214"/>
        <v>0</v>
      </c>
      <c r="U576" s="41">
        <f t="shared" si="214"/>
        <v>0</v>
      </c>
      <c r="V576" s="41">
        <f t="shared" si="214"/>
        <v>0</v>
      </c>
      <c r="W576" s="41">
        <f t="shared" si="214"/>
        <v>0</v>
      </c>
      <c r="X576" s="41">
        <f t="shared" si="215"/>
        <v>1</v>
      </c>
      <c r="Y576" s="41">
        <f t="shared" si="215"/>
        <v>0</v>
      </c>
      <c r="Z576" s="41">
        <f t="shared" si="215"/>
        <v>0</v>
      </c>
      <c r="AA576" s="41">
        <f t="shared" si="215"/>
        <v>0</v>
      </c>
      <c r="AB576" s="41">
        <f t="shared" si="216"/>
        <v>0</v>
      </c>
      <c r="AC576" s="41">
        <f t="shared" si="216"/>
        <v>0</v>
      </c>
      <c r="AD576" s="41">
        <f t="shared" si="216"/>
        <v>0</v>
      </c>
      <c r="AE576" s="41">
        <f t="shared" si="216"/>
        <v>0</v>
      </c>
      <c r="AF576" s="41">
        <f t="shared" si="217"/>
        <v>0</v>
      </c>
      <c r="AG576" s="48">
        <v>1158.6065120512133</v>
      </c>
      <c r="AH576" s="48">
        <v>231.85218670866786</v>
      </c>
      <c r="AI576" s="48">
        <v>117.8810788755044</v>
      </c>
      <c r="AJ576" s="48">
        <v>548.94954345406688</v>
      </c>
      <c r="AK576" s="41">
        <f t="shared" si="218"/>
        <v>11.48812234043427</v>
      </c>
      <c r="AL576" s="41">
        <f>LN(D576+'Models training data'!$Y$4)</f>
        <v>7.2791900292593876</v>
      </c>
      <c r="AM576" s="41">
        <f>LN(E576+'Models training data'!$Y$5)</f>
        <v>5.693275039492983</v>
      </c>
      <c r="AN576" s="41">
        <f>LN(F576+'Models training data'!$Y$6)</f>
        <v>5.0953413438015263</v>
      </c>
      <c r="AO576" s="41">
        <f>LN(G576+'Models training data'!$Y$7)</f>
        <v>6.3945150374826909</v>
      </c>
      <c r="AP576" s="41">
        <f t="shared" si="205"/>
        <v>1</v>
      </c>
      <c r="AQ576" s="41">
        <f t="shared" si="219"/>
        <v>0</v>
      </c>
      <c r="AR576" s="41">
        <f t="shared" si="220"/>
        <v>100950.14817639359</v>
      </c>
      <c r="AS576" s="41">
        <f t="shared" si="221"/>
        <v>91590.237345451547</v>
      </c>
      <c r="AT576" s="41">
        <f t="shared" si="222"/>
        <v>11.407012165708521</v>
      </c>
      <c r="AU576" s="41">
        <f t="shared" si="223"/>
        <v>95073.577995091677</v>
      </c>
      <c r="AV576" s="41">
        <f t="shared" si="224"/>
        <v>11.441144660096896</v>
      </c>
      <c r="AW576" s="41">
        <f t="shared" si="225"/>
        <v>95028.273176594725</v>
      </c>
      <c r="AX576" s="41">
        <f t="shared" si="226"/>
        <v>11.440019928667727</v>
      </c>
      <c r="AY576" s="41">
        <f t="shared" si="227"/>
        <v>11.32475074779753</v>
      </c>
      <c r="AZ576" s="41">
        <f t="shared" si="228"/>
        <v>11.465789200907142</v>
      </c>
    </row>
    <row r="577" spans="2:52" x14ac:dyDescent="0.25">
      <c r="B577" s="41" t="str">
        <f t="shared" si="229"/>
        <v>CT</v>
      </c>
      <c r="C577" s="46">
        <v>45199</v>
      </c>
      <c r="D577" s="45">
        <v>1170.1925771709143</v>
      </c>
      <c r="E577" s="45">
        <v>234.17070857575453</v>
      </c>
      <c r="F577" s="45">
        <v>118.20826158682898</v>
      </c>
      <c r="G577" s="48">
        <v>494.0596089147212</v>
      </c>
      <c r="H577" s="44">
        <v>97050.837317925456</v>
      </c>
      <c r="I577" s="62">
        <f t="shared" si="206"/>
        <v>2016.631156248219</v>
      </c>
      <c r="J577" s="41">
        <f t="shared" si="207"/>
        <v>2023</v>
      </c>
      <c r="K577" s="41">
        <f t="shared" si="208"/>
        <v>92</v>
      </c>
      <c r="L577" s="41">
        <f t="shared" si="209"/>
        <v>8464</v>
      </c>
      <c r="M577" s="41">
        <f t="shared" si="210"/>
        <v>9.0435771540980809</v>
      </c>
      <c r="N577" s="41">
        <f t="shared" si="211"/>
        <v>1</v>
      </c>
      <c r="O577" s="41">
        <f t="shared" si="212"/>
        <v>9</v>
      </c>
      <c r="P577" s="41">
        <f t="shared" si="213"/>
        <v>0</v>
      </c>
      <c r="Q577" s="41">
        <f t="shared" si="213"/>
        <v>0</v>
      </c>
      <c r="R577" s="41">
        <f t="shared" si="213"/>
        <v>0</v>
      </c>
      <c r="S577" s="41">
        <f t="shared" si="213"/>
        <v>0</v>
      </c>
      <c r="T577" s="41">
        <f t="shared" si="214"/>
        <v>0</v>
      </c>
      <c r="U577" s="41">
        <f t="shared" si="214"/>
        <v>0</v>
      </c>
      <c r="V577" s="41">
        <f t="shared" si="214"/>
        <v>0</v>
      </c>
      <c r="W577" s="41">
        <f t="shared" si="214"/>
        <v>0</v>
      </c>
      <c r="X577" s="41">
        <f t="shared" si="215"/>
        <v>1</v>
      </c>
      <c r="Y577" s="41">
        <f t="shared" si="215"/>
        <v>0</v>
      </c>
      <c r="Z577" s="41">
        <f t="shared" si="215"/>
        <v>0</v>
      </c>
      <c r="AA577" s="41">
        <f t="shared" si="215"/>
        <v>0</v>
      </c>
      <c r="AB577" s="41">
        <f t="shared" si="216"/>
        <v>0</v>
      </c>
      <c r="AC577" s="41">
        <f t="shared" si="216"/>
        <v>0</v>
      </c>
      <c r="AD577" s="41">
        <f t="shared" si="216"/>
        <v>0</v>
      </c>
      <c r="AE577" s="41">
        <f t="shared" si="216"/>
        <v>0</v>
      </c>
      <c r="AF577" s="41">
        <f t="shared" si="217"/>
        <v>0</v>
      </c>
      <c r="AG577" s="48">
        <v>1170.1925771709143</v>
      </c>
      <c r="AH577" s="48">
        <v>234.17070857575453</v>
      </c>
      <c r="AI577" s="48">
        <v>118.20826158682898</v>
      </c>
      <c r="AJ577" s="48">
        <v>494.0596089147212</v>
      </c>
      <c r="AK577" s="41">
        <f t="shared" si="218"/>
        <v>11.482990216256233</v>
      </c>
      <c r="AL577" s="41">
        <f>LN(D577+'Models training data'!$Y$4)</f>
        <v>7.2871496859907747</v>
      </c>
      <c r="AM577" s="41">
        <f>LN(E577+'Models training data'!$Y$5)</f>
        <v>5.7010547390822897</v>
      </c>
      <c r="AN577" s="41">
        <f>LN(F577+'Models training data'!$Y$6)</f>
        <v>5.0973434029490958</v>
      </c>
      <c r="AO577" s="41">
        <f>LN(G577+'Models training data'!$Y$7)</f>
        <v>6.2983296478250876</v>
      </c>
      <c r="AP577" s="41">
        <f t="shared" si="205"/>
        <v>1</v>
      </c>
      <c r="AQ577" s="41">
        <f t="shared" si="219"/>
        <v>0</v>
      </c>
      <c r="AR577" s="41">
        <f t="shared" si="220"/>
        <v>100925.75786330985</v>
      </c>
      <c r="AS577" s="41">
        <f t="shared" si="221"/>
        <v>91566.139955409846</v>
      </c>
      <c r="AT577" s="41">
        <f t="shared" si="222"/>
        <v>11.406754548443741</v>
      </c>
      <c r="AU577" s="41">
        <f t="shared" si="223"/>
        <v>95082.551265008398</v>
      </c>
      <c r="AV577" s="41">
        <f t="shared" si="224"/>
        <v>11.441360172310116</v>
      </c>
      <c r="AW577" s="41">
        <f t="shared" si="225"/>
        <v>95012.459837235787</v>
      </c>
      <c r="AX577" s="41">
        <f t="shared" si="226"/>
        <v>11.439837897350159</v>
      </c>
      <c r="AY577" s="41">
        <f t="shared" si="227"/>
        <v>11.316458135786759</v>
      </c>
      <c r="AZ577" s="41">
        <f t="shared" si="228"/>
        <v>11.454585612068918</v>
      </c>
    </row>
    <row r="578" spans="2:52" x14ac:dyDescent="0.25">
      <c r="B578" s="41" t="str">
        <f t="shared" si="229"/>
        <v>CT</v>
      </c>
      <c r="C578" s="46">
        <v>45206</v>
      </c>
      <c r="D578" s="45">
        <v>1181.8945029420556</v>
      </c>
      <c r="E578" s="45">
        <v>236.51241566151208</v>
      </c>
      <c r="F578" s="45">
        <v>119.30518139495422</v>
      </c>
      <c r="G578" s="48">
        <v>444.65415000385519</v>
      </c>
      <c r="H578" s="44">
        <v>88897.243498883778</v>
      </c>
      <c r="I578" s="62">
        <f t="shared" si="206"/>
        <v>1982.366250002377</v>
      </c>
      <c r="J578" s="41">
        <f t="shared" si="207"/>
        <v>2023</v>
      </c>
      <c r="K578" s="41">
        <f t="shared" si="208"/>
        <v>93</v>
      </c>
      <c r="L578" s="41">
        <f t="shared" si="209"/>
        <v>8649</v>
      </c>
      <c r="M578" s="41">
        <f t="shared" si="210"/>
        <v>9.0651989863065126</v>
      </c>
      <c r="N578" s="41">
        <f t="shared" si="211"/>
        <v>1</v>
      </c>
      <c r="O578" s="41">
        <f t="shared" si="212"/>
        <v>10</v>
      </c>
      <c r="P578" s="41">
        <f t="shared" si="213"/>
        <v>0</v>
      </c>
      <c r="Q578" s="41">
        <f t="shared" si="213"/>
        <v>0</v>
      </c>
      <c r="R578" s="41">
        <f t="shared" si="213"/>
        <v>0</v>
      </c>
      <c r="S578" s="41">
        <f t="shared" si="213"/>
        <v>0</v>
      </c>
      <c r="T578" s="41">
        <f t="shared" si="214"/>
        <v>0</v>
      </c>
      <c r="U578" s="41">
        <f t="shared" si="214"/>
        <v>0</v>
      </c>
      <c r="V578" s="41">
        <f t="shared" si="214"/>
        <v>0</v>
      </c>
      <c r="W578" s="41">
        <f t="shared" si="214"/>
        <v>0</v>
      </c>
      <c r="X578" s="41">
        <f t="shared" si="215"/>
        <v>0</v>
      </c>
      <c r="Y578" s="41">
        <f t="shared" si="215"/>
        <v>1</v>
      </c>
      <c r="Z578" s="41">
        <f t="shared" si="215"/>
        <v>0</v>
      </c>
      <c r="AA578" s="41">
        <f t="shared" si="215"/>
        <v>0</v>
      </c>
      <c r="AB578" s="41">
        <f t="shared" si="216"/>
        <v>0</v>
      </c>
      <c r="AC578" s="41">
        <f t="shared" si="216"/>
        <v>0</v>
      </c>
      <c r="AD578" s="41">
        <f t="shared" si="216"/>
        <v>0</v>
      </c>
      <c r="AE578" s="41">
        <f t="shared" si="216"/>
        <v>0</v>
      </c>
      <c r="AF578" s="41">
        <f t="shared" si="217"/>
        <v>0</v>
      </c>
      <c r="AG578" s="48">
        <v>1181.8945029420556</v>
      </c>
      <c r="AH578" s="48">
        <v>236.51241566151208</v>
      </c>
      <c r="AI578" s="48">
        <v>119.30518139495422</v>
      </c>
      <c r="AJ578" s="48">
        <v>444.65415000385519</v>
      </c>
      <c r="AK578" s="41">
        <f t="shared" si="218"/>
        <v>11.395236414259564</v>
      </c>
      <c r="AL578" s="41">
        <f>LN(D578+'Models training data'!$Y$4)</f>
        <v>7.2951251405055135</v>
      </c>
      <c r="AM578" s="41">
        <f>LN(E578+'Models training data'!$Y$5)</f>
        <v>5.7088512781413119</v>
      </c>
      <c r="AN578" s="41">
        <f>LN(F578+'Models training data'!$Y$6)</f>
        <v>5.1040264535981761</v>
      </c>
      <c r="AO578" s="41">
        <f>LN(G578+'Models training data'!$Y$7)</f>
        <v>6.2030568056181741</v>
      </c>
      <c r="AP578" s="41">
        <f t="shared" si="205"/>
        <v>1</v>
      </c>
      <c r="AQ578" s="41">
        <f t="shared" si="219"/>
        <v>0</v>
      </c>
      <c r="AR578" s="41">
        <f t="shared" si="220"/>
        <v>87448.708706134086</v>
      </c>
      <c r="AS578" s="41">
        <f t="shared" si="221"/>
        <v>78089.774285332212</v>
      </c>
      <c r="AT578" s="41">
        <f t="shared" si="222"/>
        <v>11.261581436469381</v>
      </c>
      <c r="AU578" s="41">
        <f t="shared" si="223"/>
        <v>78200.46381438087</v>
      </c>
      <c r="AV578" s="41">
        <f t="shared" si="224"/>
        <v>11.263109076073672</v>
      </c>
      <c r="AW578" s="41">
        <f t="shared" si="225"/>
        <v>78127.263085158454</v>
      </c>
      <c r="AX578" s="41">
        <f t="shared" si="226"/>
        <v>11.261465903239248</v>
      </c>
      <c r="AY578" s="41">
        <f t="shared" si="227"/>
        <v>11.30911359808303</v>
      </c>
      <c r="AZ578" s="41">
        <f t="shared" si="228"/>
        <v>11.443901432751078</v>
      </c>
    </row>
    <row r="579" spans="2:52" x14ac:dyDescent="0.25">
      <c r="B579" s="41" t="str">
        <f t="shared" si="229"/>
        <v>CT</v>
      </c>
      <c r="C579" s="46">
        <v>45213</v>
      </c>
      <c r="D579" s="45">
        <v>1193.7134479710789</v>
      </c>
      <c r="E579" s="45">
        <v>238.87753981812719</v>
      </c>
      <c r="F579" s="45">
        <v>120.48971692812945</v>
      </c>
      <c r="G579" s="48">
        <v>400.18878520153027</v>
      </c>
      <c r="H579" s="44">
        <v>88446.54515324824</v>
      </c>
      <c r="I579" s="62">
        <f t="shared" si="206"/>
        <v>1953.2694899188657</v>
      </c>
      <c r="J579" s="41">
        <f t="shared" si="207"/>
        <v>2023</v>
      </c>
      <c r="K579" s="41">
        <f t="shared" si="208"/>
        <v>94</v>
      </c>
      <c r="L579" s="41">
        <f t="shared" si="209"/>
        <v>8836</v>
      </c>
      <c r="M579" s="41">
        <f t="shared" si="210"/>
        <v>9.0865895645400077</v>
      </c>
      <c r="N579" s="41">
        <f t="shared" si="211"/>
        <v>1</v>
      </c>
      <c r="O579" s="41">
        <f t="shared" si="212"/>
        <v>10</v>
      </c>
      <c r="P579" s="41">
        <f t="shared" si="213"/>
        <v>0</v>
      </c>
      <c r="Q579" s="41">
        <f t="shared" si="213"/>
        <v>0</v>
      </c>
      <c r="R579" s="41">
        <f t="shared" si="213"/>
        <v>0</v>
      </c>
      <c r="S579" s="41">
        <f t="shared" si="213"/>
        <v>0</v>
      </c>
      <c r="T579" s="41">
        <f t="shared" si="214"/>
        <v>0</v>
      </c>
      <c r="U579" s="41">
        <f t="shared" si="214"/>
        <v>0</v>
      </c>
      <c r="V579" s="41">
        <f t="shared" si="214"/>
        <v>0</v>
      </c>
      <c r="W579" s="41">
        <f t="shared" si="214"/>
        <v>0</v>
      </c>
      <c r="X579" s="41">
        <f t="shared" si="215"/>
        <v>0</v>
      </c>
      <c r="Y579" s="41">
        <f t="shared" si="215"/>
        <v>1</v>
      </c>
      <c r="Z579" s="41">
        <f t="shared" si="215"/>
        <v>0</v>
      </c>
      <c r="AA579" s="41">
        <f t="shared" si="215"/>
        <v>0</v>
      </c>
      <c r="AB579" s="41">
        <f t="shared" si="216"/>
        <v>0</v>
      </c>
      <c r="AC579" s="41">
        <f t="shared" si="216"/>
        <v>0</v>
      </c>
      <c r="AD579" s="41">
        <f t="shared" si="216"/>
        <v>0</v>
      </c>
      <c r="AE579" s="41">
        <f t="shared" si="216"/>
        <v>0</v>
      </c>
      <c r="AF579" s="41">
        <f t="shared" si="217"/>
        <v>0</v>
      </c>
      <c r="AG579" s="48">
        <v>1193.7134479710789</v>
      </c>
      <c r="AH579" s="48">
        <v>238.87753981812719</v>
      </c>
      <c r="AI579" s="48">
        <v>120.48971692812945</v>
      </c>
      <c r="AJ579" s="48">
        <v>400.18878520153027</v>
      </c>
      <c r="AK579" s="41">
        <f t="shared" si="218"/>
        <v>11.390153638940939</v>
      </c>
      <c r="AL579" s="41">
        <f>LN(D579+'Models training data'!$Y$4)</f>
        <v>7.3031162982923084</v>
      </c>
      <c r="AM579" s="41">
        <f>LN(E579+'Models training data'!$Y$5)</f>
        <v>5.7166645619175567</v>
      </c>
      <c r="AN579" s="41">
        <f>LN(F579+'Models training data'!$Y$6)</f>
        <v>5.1111935019508543</v>
      </c>
      <c r="AO579" s="41">
        <f>LN(G579+'Models training data'!$Y$7)</f>
        <v>6.1087857401627446</v>
      </c>
      <c r="AP579" s="41">
        <f t="shared" si="205"/>
        <v>1</v>
      </c>
      <c r="AQ579" s="41">
        <f t="shared" si="219"/>
        <v>0</v>
      </c>
      <c r="AR579" s="41">
        <f t="shared" si="220"/>
        <v>87424.318393050344</v>
      </c>
      <c r="AS579" s="41">
        <f t="shared" si="221"/>
        <v>78065.676895290497</v>
      </c>
      <c r="AT579" s="41">
        <f t="shared" si="222"/>
        <v>11.261323819204602</v>
      </c>
      <c r="AU579" s="41">
        <f t="shared" si="223"/>
        <v>78211.794481649238</v>
      </c>
      <c r="AV579" s="41">
        <f t="shared" si="224"/>
        <v>11.263358478690272</v>
      </c>
      <c r="AW579" s="41">
        <f t="shared" si="225"/>
        <v>78111.788005567112</v>
      </c>
      <c r="AX579" s="41">
        <f t="shared" si="226"/>
        <v>11.261287765714746</v>
      </c>
      <c r="AY579" s="41">
        <f t="shared" si="227"/>
        <v>11.30257013413053</v>
      </c>
      <c r="AZ579" s="41">
        <f t="shared" si="228"/>
        <v>11.43338457537668</v>
      </c>
    </row>
    <row r="580" spans="2:52" x14ac:dyDescent="0.25">
      <c r="B580" s="41" t="str">
        <f t="shared" si="229"/>
        <v>CT</v>
      </c>
      <c r="C580" s="46">
        <v>45220</v>
      </c>
      <c r="D580" s="45">
        <v>1205.6505824505116</v>
      </c>
      <c r="E580" s="45">
        <v>241.26631521630847</v>
      </c>
      <c r="F580" s="45">
        <v>121.69376246933334</v>
      </c>
      <c r="G580" s="48">
        <v>360.16991170118331</v>
      </c>
      <c r="H580" s="44">
        <v>87996.282617205579</v>
      </c>
      <c r="I580" s="62">
        <f t="shared" si="206"/>
        <v>1928.7805718373365</v>
      </c>
      <c r="J580" s="41">
        <f t="shared" si="207"/>
        <v>2023</v>
      </c>
      <c r="K580" s="41">
        <f t="shared" si="208"/>
        <v>95</v>
      </c>
      <c r="L580" s="41">
        <f t="shared" si="209"/>
        <v>9025</v>
      </c>
      <c r="M580" s="41">
        <f t="shared" si="210"/>
        <v>9.1077537832010815</v>
      </c>
      <c r="N580" s="41">
        <f t="shared" si="211"/>
        <v>1</v>
      </c>
      <c r="O580" s="41">
        <f t="shared" si="212"/>
        <v>10</v>
      </c>
      <c r="P580" s="41">
        <f t="shared" si="213"/>
        <v>0</v>
      </c>
      <c r="Q580" s="41">
        <f t="shared" si="213"/>
        <v>0</v>
      </c>
      <c r="R580" s="41">
        <f t="shared" si="213"/>
        <v>0</v>
      </c>
      <c r="S580" s="41">
        <f t="shared" si="213"/>
        <v>0</v>
      </c>
      <c r="T580" s="41">
        <f t="shared" si="214"/>
        <v>0</v>
      </c>
      <c r="U580" s="41">
        <f t="shared" si="214"/>
        <v>0</v>
      </c>
      <c r="V580" s="41">
        <f t="shared" si="214"/>
        <v>0</v>
      </c>
      <c r="W580" s="41">
        <f t="shared" si="214"/>
        <v>0</v>
      </c>
      <c r="X580" s="41">
        <f t="shared" si="215"/>
        <v>0</v>
      </c>
      <c r="Y580" s="41">
        <f t="shared" si="215"/>
        <v>1</v>
      </c>
      <c r="Z580" s="41">
        <f t="shared" si="215"/>
        <v>0</v>
      </c>
      <c r="AA580" s="41">
        <f t="shared" si="215"/>
        <v>0</v>
      </c>
      <c r="AB580" s="41">
        <f t="shared" si="216"/>
        <v>0</v>
      </c>
      <c r="AC580" s="41">
        <f t="shared" si="216"/>
        <v>0</v>
      </c>
      <c r="AD580" s="41">
        <f t="shared" si="216"/>
        <v>0</v>
      </c>
      <c r="AE580" s="41">
        <f t="shared" si="216"/>
        <v>0</v>
      </c>
      <c r="AF580" s="41">
        <f t="shared" si="217"/>
        <v>0</v>
      </c>
      <c r="AG580" s="48">
        <v>1205.6505824505116</v>
      </c>
      <c r="AH580" s="48">
        <v>241.26631521630847</v>
      </c>
      <c r="AI580" s="48">
        <v>121.69376246933334</v>
      </c>
      <c r="AJ580" s="48">
        <v>360.16991170118331</v>
      </c>
      <c r="AK580" s="41">
        <f t="shared" si="218"/>
        <v>11.385049849581783</v>
      </c>
      <c r="AL580" s="41">
        <f>LN(D580+'Models training data'!$Y$4)</f>
        <v>7.3111230649150709</v>
      </c>
      <c r="AM580" s="41">
        <f>LN(E580+'Models training data'!$Y$5)</f>
        <v>5.7244944956340804</v>
      </c>
      <c r="AN580" s="41">
        <f>LN(F580+'Models training data'!$Y$6)</f>
        <v>5.1184263317287213</v>
      </c>
      <c r="AO580" s="41">
        <f>LN(G580+'Models training data'!$Y$7)</f>
        <v>6.0156041905310769</v>
      </c>
      <c r="AP580" s="41">
        <f t="shared" si="205"/>
        <v>1</v>
      </c>
      <c r="AQ580" s="41">
        <f t="shared" si="219"/>
        <v>0</v>
      </c>
      <c r="AR580" s="41">
        <f t="shared" si="220"/>
        <v>87399.928079966601</v>
      </c>
      <c r="AS580" s="41">
        <f t="shared" si="221"/>
        <v>78041.57950524881</v>
      </c>
      <c r="AT580" s="41">
        <f t="shared" si="222"/>
        <v>11.261066201939821</v>
      </c>
      <c r="AU580" s="41">
        <f t="shared" si="223"/>
        <v>78224.303847593415</v>
      </c>
      <c r="AV580" s="41">
        <f t="shared" si="224"/>
        <v>11.263624826508563</v>
      </c>
      <c r="AW580" s="41">
        <f t="shared" si="225"/>
        <v>78096.476686504408</v>
      </c>
      <c r="AX580" s="41">
        <f t="shared" si="226"/>
        <v>11.261111513278784</v>
      </c>
      <c r="AY580" s="41">
        <f t="shared" si="227"/>
        <v>11.296743048602062</v>
      </c>
      <c r="AZ580" s="41">
        <f t="shared" si="228"/>
        <v>11.423009753223434</v>
      </c>
    </row>
    <row r="581" spans="2:52" x14ac:dyDescent="0.25">
      <c r="B581" s="41" t="str">
        <f t="shared" si="229"/>
        <v>CT</v>
      </c>
      <c r="C581" s="46">
        <v>45227</v>
      </c>
      <c r="D581" s="45">
        <v>1217.7070882748219</v>
      </c>
      <c r="E581" s="45">
        <v>243.67897836847155</v>
      </c>
      <c r="F581" s="45">
        <v>122.91061493121893</v>
      </c>
      <c r="G581" s="48">
        <v>324.15292103304563</v>
      </c>
      <c r="H581" s="44">
        <v>87546.063224765909</v>
      </c>
      <c r="I581" s="62">
        <f t="shared" si="206"/>
        <v>1908.4496026075581</v>
      </c>
      <c r="J581" s="41">
        <f t="shared" si="207"/>
        <v>2023</v>
      </c>
      <c r="K581" s="41">
        <f t="shared" si="208"/>
        <v>96</v>
      </c>
      <c r="L581" s="41">
        <f t="shared" si="209"/>
        <v>9216</v>
      </c>
      <c r="M581" s="41">
        <f t="shared" si="210"/>
        <v>9.1286963829356722</v>
      </c>
      <c r="N581" s="41">
        <f t="shared" si="211"/>
        <v>1</v>
      </c>
      <c r="O581" s="41">
        <f t="shared" si="212"/>
        <v>10</v>
      </c>
      <c r="P581" s="41">
        <f t="shared" si="213"/>
        <v>0</v>
      </c>
      <c r="Q581" s="41">
        <f t="shared" si="213"/>
        <v>0</v>
      </c>
      <c r="R581" s="41">
        <f t="shared" si="213"/>
        <v>0</v>
      </c>
      <c r="S581" s="41">
        <f t="shared" si="213"/>
        <v>0</v>
      </c>
      <c r="T581" s="41">
        <f t="shared" si="214"/>
        <v>0</v>
      </c>
      <c r="U581" s="41">
        <f t="shared" si="214"/>
        <v>0</v>
      </c>
      <c r="V581" s="41">
        <f t="shared" si="214"/>
        <v>0</v>
      </c>
      <c r="W581" s="41">
        <f t="shared" si="214"/>
        <v>0</v>
      </c>
      <c r="X581" s="41">
        <f t="shared" si="215"/>
        <v>0</v>
      </c>
      <c r="Y581" s="41">
        <f t="shared" si="215"/>
        <v>1</v>
      </c>
      <c r="Z581" s="41">
        <f t="shared" si="215"/>
        <v>0</v>
      </c>
      <c r="AA581" s="41">
        <f t="shared" si="215"/>
        <v>0</v>
      </c>
      <c r="AB581" s="41">
        <f t="shared" si="216"/>
        <v>0</v>
      </c>
      <c r="AC581" s="41">
        <f t="shared" si="216"/>
        <v>0</v>
      </c>
      <c r="AD581" s="41">
        <f t="shared" si="216"/>
        <v>0</v>
      </c>
      <c r="AE581" s="41">
        <f t="shared" si="216"/>
        <v>0</v>
      </c>
      <c r="AF581" s="41">
        <f t="shared" si="217"/>
        <v>0</v>
      </c>
      <c r="AG581" s="48">
        <v>1217.7070882748219</v>
      </c>
      <c r="AH581" s="48">
        <v>243.67897836847155</v>
      </c>
      <c r="AI581" s="48">
        <v>122.91061493121893</v>
      </c>
      <c r="AJ581" s="48">
        <v>324.15292103304563</v>
      </c>
      <c r="AK581" s="41">
        <f t="shared" si="218"/>
        <v>11.379920370680905</v>
      </c>
      <c r="AL581" s="41">
        <f>LN(D581+'Models training data'!$Y$4)</f>
        <v>7.3191453460213065</v>
      </c>
      <c r="AM581" s="41">
        <f>LN(E581+'Models training data'!$Y$5)</f>
        <v>5.7323409844990918</v>
      </c>
      <c r="AN581" s="41">
        <f>LN(F581+'Models training data'!$Y$6)</f>
        <v>5.1256833267271515</v>
      </c>
      <c r="AO581" s="41">
        <f>LN(G581+'Models training data'!$Y$7)</f>
        <v>5.9236041269565609</v>
      </c>
      <c r="AP581" s="41">
        <f t="shared" si="205"/>
        <v>1</v>
      </c>
      <c r="AQ581" s="41">
        <f t="shared" si="219"/>
        <v>0</v>
      </c>
      <c r="AR581" s="41">
        <f t="shared" si="220"/>
        <v>87375.537766882859</v>
      </c>
      <c r="AS581" s="41">
        <f t="shared" si="221"/>
        <v>78017.482115207109</v>
      </c>
      <c r="AT581" s="41">
        <f t="shared" si="222"/>
        <v>11.260808584675042</v>
      </c>
      <c r="AU581" s="41">
        <f t="shared" si="223"/>
        <v>78237.991912213416</v>
      </c>
      <c r="AV581" s="41">
        <f t="shared" si="224"/>
        <v>11.263908119528544</v>
      </c>
      <c r="AW581" s="41">
        <f t="shared" si="225"/>
        <v>78081.325698335466</v>
      </c>
      <c r="AX581" s="41">
        <f t="shared" si="226"/>
        <v>11.260937106451975</v>
      </c>
      <c r="AY581" s="41">
        <f t="shared" si="227"/>
        <v>11.291560882534068</v>
      </c>
      <c r="AZ581" s="41">
        <f t="shared" si="228"/>
        <v>11.412784793634188</v>
      </c>
    </row>
    <row r="582" spans="2:52" x14ac:dyDescent="0.25">
      <c r="B582" s="41" t="str">
        <f t="shared" si="229"/>
        <v>CT</v>
      </c>
      <c r="C582" s="46">
        <v>45234</v>
      </c>
      <c r="D582" s="45">
        <v>1229.8841591574337</v>
      </c>
      <c r="E582" s="45">
        <v>246.11576815215628</v>
      </c>
      <c r="F582" s="45">
        <v>124.13971256425035</v>
      </c>
      <c r="G582" s="48">
        <v>291.73762897993913</v>
      </c>
      <c r="H582" s="44">
        <v>86063.192945742005</v>
      </c>
      <c r="I582" s="62">
        <f t="shared" si="206"/>
        <v>1891.8772688537797</v>
      </c>
      <c r="J582" s="41">
        <f t="shared" si="207"/>
        <v>2023</v>
      </c>
      <c r="K582" s="41">
        <f t="shared" si="208"/>
        <v>97</v>
      </c>
      <c r="L582" s="41">
        <f t="shared" si="209"/>
        <v>9409</v>
      </c>
      <c r="M582" s="41">
        <f t="shared" si="210"/>
        <v>9.1494219570067656</v>
      </c>
      <c r="N582" s="41">
        <f t="shared" si="211"/>
        <v>1</v>
      </c>
      <c r="O582" s="41">
        <f t="shared" si="212"/>
        <v>11</v>
      </c>
      <c r="P582" s="41">
        <f t="shared" si="213"/>
        <v>0</v>
      </c>
      <c r="Q582" s="41">
        <f t="shared" si="213"/>
        <v>0</v>
      </c>
      <c r="R582" s="41">
        <f t="shared" si="213"/>
        <v>0</v>
      </c>
      <c r="S582" s="41">
        <f t="shared" si="213"/>
        <v>0</v>
      </c>
      <c r="T582" s="41">
        <f t="shared" si="214"/>
        <v>0</v>
      </c>
      <c r="U582" s="41">
        <f t="shared" si="214"/>
        <v>0</v>
      </c>
      <c r="V582" s="41">
        <f t="shared" si="214"/>
        <v>0</v>
      </c>
      <c r="W582" s="41">
        <f t="shared" si="214"/>
        <v>0</v>
      </c>
      <c r="X582" s="41">
        <f t="shared" si="215"/>
        <v>0</v>
      </c>
      <c r="Y582" s="41">
        <f t="shared" si="215"/>
        <v>0</v>
      </c>
      <c r="Z582" s="41">
        <f t="shared" si="215"/>
        <v>1</v>
      </c>
      <c r="AA582" s="41">
        <f t="shared" si="215"/>
        <v>0</v>
      </c>
      <c r="AB582" s="41">
        <f t="shared" si="216"/>
        <v>0</v>
      </c>
      <c r="AC582" s="41">
        <f t="shared" si="216"/>
        <v>0</v>
      </c>
      <c r="AD582" s="41">
        <f t="shared" si="216"/>
        <v>0</v>
      </c>
      <c r="AE582" s="41">
        <f t="shared" si="216"/>
        <v>0</v>
      </c>
      <c r="AF582" s="41">
        <f t="shared" si="217"/>
        <v>0</v>
      </c>
      <c r="AG582" s="48">
        <v>1229.8841591574337</v>
      </c>
      <c r="AH582" s="48">
        <v>246.11576815215628</v>
      </c>
      <c r="AI582" s="48">
        <v>124.13971256425035</v>
      </c>
      <c r="AJ582" s="48">
        <v>291.73762897993913</v>
      </c>
      <c r="AK582" s="41">
        <f t="shared" si="218"/>
        <v>11.362837107095729</v>
      </c>
      <c r="AL582" s="41">
        <f>LN(D582+'Models training data'!$Y$4)</f>
        <v>7.3271830473503918</v>
      </c>
      <c r="AM582" s="41">
        <f>LN(E582+'Models training data'!$Y$5)</f>
        <v>5.7402039337154553</v>
      </c>
      <c r="AN582" s="41">
        <f>LN(F582+'Models training data'!$Y$6)</f>
        <v>5.1329602747037031</v>
      </c>
      <c r="AO582" s="41">
        <f>LN(G582+'Models training data'!$Y$7)</f>
        <v>5.8328821609888548</v>
      </c>
      <c r="AP582" s="41">
        <f t="shared" si="205"/>
        <v>1</v>
      </c>
      <c r="AQ582" s="41">
        <f t="shared" si="219"/>
        <v>0</v>
      </c>
      <c r="AR582" s="41">
        <f t="shared" si="220"/>
        <v>107856.08941716045</v>
      </c>
      <c r="AS582" s="41">
        <f t="shared" si="221"/>
        <v>99533.464429307438</v>
      </c>
      <c r="AT582" s="41">
        <f t="shared" si="222"/>
        <v>11.482993177850794</v>
      </c>
      <c r="AU582" s="41">
        <f t="shared" si="223"/>
        <v>95145.098094729314</v>
      </c>
      <c r="AV582" s="41">
        <f t="shared" si="224"/>
        <v>11.442691911401569</v>
      </c>
      <c r="AW582" s="41">
        <f t="shared" si="225"/>
        <v>94935.886089136853</v>
      </c>
      <c r="AX582" s="41">
        <f t="shared" si="226"/>
        <v>11.438956437720334</v>
      </c>
      <c r="AY582" s="41">
        <f t="shared" si="227"/>
        <v>11.286959805919171</v>
      </c>
      <c r="AZ582" s="41">
        <f t="shared" si="228"/>
        <v>11.402721337604982</v>
      </c>
    </row>
    <row r="583" spans="2:52" x14ac:dyDescent="0.25">
      <c r="B583" s="41" t="str">
        <f t="shared" si="229"/>
        <v>CT</v>
      </c>
      <c r="C583" s="46">
        <v>45241</v>
      </c>
      <c r="D583" s="45">
        <v>1242.1830007489125</v>
      </c>
      <c r="E583" s="45">
        <v>248.57692583367782</v>
      </c>
      <c r="F583" s="45">
        <v>125.38110883826477</v>
      </c>
      <c r="G583" s="48">
        <v>262.56386608696499</v>
      </c>
      <c r="H583" s="44">
        <v>85612.978246865285</v>
      </c>
      <c r="I583" s="62">
        <f t="shared" si="206"/>
        <v>1878.7049015078198</v>
      </c>
      <c r="J583" s="41">
        <f t="shared" si="207"/>
        <v>2023</v>
      </c>
      <c r="K583" s="41">
        <f t="shared" si="208"/>
        <v>98</v>
      </c>
      <c r="L583" s="41">
        <f t="shared" si="209"/>
        <v>9604</v>
      </c>
      <c r="M583" s="41">
        <f t="shared" si="210"/>
        <v>9.1699349573411446</v>
      </c>
      <c r="N583" s="41">
        <f t="shared" si="211"/>
        <v>1</v>
      </c>
      <c r="O583" s="41">
        <f t="shared" si="212"/>
        <v>11</v>
      </c>
      <c r="P583" s="41">
        <f t="shared" si="213"/>
        <v>0</v>
      </c>
      <c r="Q583" s="41">
        <f t="shared" si="213"/>
        <v>0</v>
      </c>
      <c r="R583" s="41">
        <f t="shared" si="213"/>
        <v>0</v>
      </c>
      <c r="S583" s="41">
        <f t="shared" si="213"/>
        <v>0</v>
      </c>
      <c r="T583" s="41">
        <f t="shared" si="214"/>
        <v>0</v>
      </c>
      <c r="U583" s="41">
        <f t="shared" si="214"/>
        <v>0</v>
      </c>
      <c r="V583" s="41">
        <f t="shared" si="214"/>
        <v>0</v>
      </c>
      <c r="W583" s="41">
        <f t="shared" si="214"/>
        <v>0</v>
      </c>
      <c r="X583" s="41">
        <f t="shared" si="215"/>
        <v>0</v>
      </c>
      <c r="Y583" s="41">
        <f t="shared" si="215"/>
        <v>0</v>
      </c>
      <c r="Z583" s="41">
        <f t="shared" si="215"/>
        <v>1</v>
      </c>
      <c r="AA583" s="41">
        <f t="shared" si="215"/>
        <v>0</v>
      </c>
      <c r="AB583" s="41">
        <f t="shared" si="216"/>
        <v>0</v>
      </c>
      <c r="AC583" s="41">
        <f t="shared" si="216"/>
        <v>0</v>
      </c>
      <c r="AD583" s="41">
        <f t="shared" si="216"/>
        <v>0</v>
      </c>
      <c r="AE583" s="41">
        <f t="shared" si="216"/>
        <v>0</v>
      </c>
      <c r="AF583" s="41">
        <f t="shared" si="217"/>
        <v>0</v>
      </c>
      <c r="AG583" s="48">
        <v>1242.1830007489125</v>
      </c>
      <c r="AH583" s="48">
        <v>248.57692583367782</v>
      </c>
      <c r="AI583" s="48">
        <v>125.38110883826477</v>
      </c>
      <c r="AJ583" s="48">
        <v>262.56386608696499</v>
      </c>
      <c r="AK583" s="41">
        <f t="shared" si="218"/>
        <v>11.357592165670908</v>
      </c>
      <c r="AL583" s="41">
        <f>LN(D583+'Models training data'!$Y$4)</f>
        <v>7.3352360747417302</v>
      </c>
      <c r="AM583" s="41">
        <f>LN(E583+'Models training data'!$Y$5)</f>
        <v>5.7480832484900839</v>
      </c>
      <c r="AN583" s="41">
        <f>LN(F583+'Models training data'!$Y$6)</f>
        <v>5.1402566767667119</v>
      </c>
      <c r="AO583" s="41">
        <f>LN(G583+'Models training data'!$Y$7)</f>
        <v>5.7435392610821046</v>
      </c>
      <c r="AP583" s="41">
        <f t="shared" si="205"/>
        <v>1</v>
      </c>
      <c r="AQ583" s="41">
        <f t="shared" si="219"/>
        <v>0</v>
      </c>
      <c r="AR583" s="41">
        <f t="shared" si="220"/>
        <v>107831.6991040767</v>
      </c>
      <c r="AS583" s="41">
        <f t="shared" si="221"/>
        <v>99509.367039265737</v>
      </c>
      <c r="AT583" s="41">
        <f t="shared" si="222"/>
        <v>11.482735560586015</v>
      </c>
      <c r="AU583" s="41">
        <f t="shared" si="223"/>
        <v>95161.143556700961</v>
      </c>
      <c r="AV583" s="41">
        <f t="shared" si="224"/>
        <v>11.443009094824932</v>
      </c>
      <c r="AW583" s="41">
        <f t="shared" si="225"/>
        <v>94921.04589597485</v>
      </c>
      <c r="AX583" s="41">
        <f t="shared" si="226"/>
        <v>11.438785608532839</v>
      </c>
      <c r="AY583" s="41">
        <f t="shared" si="227"/>
        <v>11.282882426497226</v>
      </c>
      <c r="AZ583" s="41">
        <f t="shared" si="228"/>
        <v>11.392831889103379</v>
      </c>
    </row>
    <row r="584" spans="2:52" x14ac:dyDescent="0.25">
      <c r="B584" s="41" t="str">
        <f t="shared" si="229"/>
        <v>CT</v>
      </c>
      <c r="C584" s="46">
        <v>45248</v>
      </c>
      <c r="D584" s="45">
        <v>1254.6048307563351</v>
      </c>
      <c r="E584" s="45">
        <v>251.06269509201462</v>
      </c>
      <c r="F584" s="45">
        <v>126.63491984148462</v>
      </c>
      <c r="G584" s="48">
        <v>236.30747947877052</v>
      </c>
      <c r="H584" s="44">
        <v>85162.763589835202</v>
      </c>
      <c r="I584" s="62">
        <f t="shared" si="206"/>
        <v>1868.6099251686048</v>
      </c>
      <c r="J584" s="41">
        <f t="shared" si="207"/>
        <v>2023</v>
      </c>
      <c r="K584" s="41">
        <f t="shared" si="208"/>
        <v>99</v>
      </c>
      <c r="L584" s="41">
        <f t="shared" si="209"/>
        <v>9801</v>
      </c>
      <c r="M584" s="41">
        <f t="shared" si="210"/>
        <v>9.1902397002691796</v>
      </c>
      <c r="N584" s="41">
        <f t="shared" si="211"/>
        <v>1</v>
      </c>
      <c r="O584" s="41">
        <f t="shared" si="212"/>
        <v>11</v>
      </c>
      <c r="P584" s="41">
        <f t="shared" si="213"/>
        <v>0</v>
      </c>
      <c r="Q584" s="41">
        <f t="shared" si="213"/>
        <v>0</v>
      </c>
      <c r="R584" s="41">
        <f t="shared" si="213"/>
        <v>0</v>
      </c>
      <c r="S584" s="41">
        <f t="shared" si="213"/>
        <v>0</v>
      </c>
      <c r="T584" s="41">
        <f t="shared" si="214"/>
        <v>0</v>
      </c>
      <c r="U584" s="41">
        <f t="shared" si="214"/>
        <v>0</v>
      </c>
      <c r="V584" s="41">
        <f t="shared" si="214"/>
        <v>0</v>
      </c>
      <c r="W584" s="41">
        <f t="shared" si="214"/>
        <v>0</v>
      </c>
      <c r="X584" s="41">
        <f t="shared" si="215"/>
        <v>0</v>
      </c>
      <c r="Y584" s="41">
        <f t="shared" si="215"/>
        <v>0</v>
      </c>
      <c r="Z584" s="41">
        <f t="shared" si="215"/>
        <v>1</v>
      </c>
      <c r="AA584" s="41">
        <f t="shared" si="215"/>
        <v>0</v>
      </c>
      <c r="AB584" s="41">
        <f t="shared" si="216"/>
        <v>0</v>
      </c>
      <c r="AC584" s="41">
        <f t="shared" si="216"/>
        <v>0</v>
      </c>
      <c r="AD584" s="41">
        <f t="shared" si="216"/>
        <v>0</v>
      </c>
      <c r="AE584" s="41">
        <f t="shared" si="216"/>
        <v>0</v>
      </c>
      <c r="AF584" s="41">
        <f t="shared" si="217"/>
        <v>0</v>
      </c>
      <c r="AG584" s="48">
        <v>1254.6048307563351</v>
      </c>
      <c r="AH584" s="48">
        <v>251.06269509201462</v>
      </c>
      <c r="AI584" s="48">
        <v>126.63491984148462</v>
      </c>
      <c r="AJ584" s="48">
        <v>236.30747947877052</v>
      </c>
      <c r="AK584" s="41">
        <f t="shared" si="218"/>
        <v>11.352319570216839</v>
      </c>
      <c r="AL584" s="41">
        <f>LN(D584+'Models training data'!$Y$4)</f>
        <v>7.3433043341428013</v>
      </c>
      <c r="AM584" s="41">
        <f>LN(E584+'Models training data'!$Y$5)</f>
        <v>5.7559788340432201</v>
      </c>
      <c r="AN584" s="41">
        <f>LN(F584+'Models training data'!$Y$6)</f>
        <v>5.147572402382373</v>
      </c>
      <c r="AO584" s="41">
        <f>LN(G584+'Models training data'!$Y$7)</f>
        <v>5.6556802696081867</v>
      </c>
      <c r="AP584" s="41">
        <f t="shared" si="205"/>
        <v>1</v>
      </c>
      <c r="AQ584" s="41">
        <f t="shared" si="219"/>
        <v>0</v>
      </c>
      <c r="AR584" s="41">
        <f t="shared" si="220"/>
        <v>107807.30879099296</v>
      </c>
      <c r="AS584" s="41">
        <f t="shared" si="221"/>
        <v>99485.269649224036</v>
      </c>
      <c r="AT584" s="41">
        <f t="shared" si="222"/>
        <v>11.482477943321236</v>
      </c>
      <c r="AU584" s="41">
        <f t="shared" si="223"/>
        <v>95178.367717348418</v>
      </c>
      <c r="AV584" s="41">
        <f t="shared" si="224"/>
        <v>11.443343223449986</v>
      </c>
      <c r="AW584" s="41">
        <f t="shared" si="225"/>
        <v>94906.356367273795</v>
      </c>
      <c r="AX584" s="41">
        <f t="shared" si="226"/>
        <v>11.438616513681763</v>
      </c>
      <c r="AY584" s="41">
        <f t="shared" si="227"/>
        <v>11.279277103213662</v>
      </c>
      <c r="AZ584" s="41">
        <f t="shared" si="228"/>
        <v>11.383129465574809</v>
      </c>
    </row>
    <row r="585" spans="2:52" x14ac:dyDescent="0.25">
      <c r="B585" s="41" t="str">
        <f t="shared" si="229"/>
        <v>CT</v>
      </c>
      <c r="C585" s="46">
        <v>45255</v>
      </c>
      <c r="D585" s="45">
        <v>1267.1508790638513</v>
      </c>
      <c r="E585" s="45">
        <v>253.57332204293479</v>
      </c>
      <c r="F585" s="45">
        <v>127.90126903138319</v>
      </c>
      <c r="G585" s="48">
        <v>212.67673153094364</v>
      </c>
      <c r="H585" s="44">
        <v>84712.548936947191</v>
      </c>
      <c r="I585" s="62">
        <f t="shared" si="206"/>
        <v>1861.3022016691129</v>
      </c>
      <c r="J585" s="41">
        <f t="shared" si="207"/>
        <v>2023</v>
      </c>
      <c r="K585" s="41">
        <f t="shared" si="208"/>
        <v>100</v>
      </c>
      <c r="L585" s="41">
        <f t="shared" si="209"/>
        <v>10000</v>
      </c>
      <c r="M585" s="41">
        <f t="shared" si="210"/>
        <v>9.2103403719761836</v>
      </c>
      <c r="N585" s="41">
        <f t="shared" si="211"/>
        <v>1</v>
      </c>
      <c r="O585" s="41">
        <f t="shared" si="212"/>
        <v>11</v>
      </c>
      <c r="P585" s="41">
        <f t="shared" si="213"/>
        <v>0</v>
      </c>
      <c r="Q585" s="41">
        <f t="shared" si="213"/>
        <v>0</v>
      </c>
      <c r="R585" s="41">
        <f t="shared" si="213"/>
        <v>0</v>
      </c>
      <c r="S585" s="41">
        <f t="shared" si="213"/>
        <v>0</v>
      </c>
      <c r="T585" s="41">
        <f t="shared" si="214"/>
        <v>0</v>
      </c>
      <c r="U585" s="41">
        <f t="shared" si="214"/>
        <v>0</v>
      </c>
      <c r="V585" s="41">
        <f t="shared" si="214"/>
        <v>0</v>
      </c>
      <c r="W585" s="41">
        <f t="shared" si="214"/>
        <v>0</v>
      </c>
      <c r="X585" s="41">
        <f t="shared" si="215"/>
        <v>0</v>
      </c>
      <c r="Y585" s="41">
        <f t="shared" si="215"/>
        <v>0</v>
      </c>
      <c r="Z585" s="41">
        <f t="shared" si="215"/>
        <v>1</v>
      </c>
      <c r="AA585" s="41">
        <f t="shared" si="215"/>
        <v>0</v>
      </c>
      <c r="AB585" s="41">
        <f t="shared" si="216"/>
        <v>0</v>
      </c>
      <c r="AC585" s="41">
        <f t="shared" si="216"/>
        <v>0</v>
      </c>
      <c r="AD585" s="41">
        <f t="shared" si="216"/>
        <v>0</v>
      </c>
      <c r="AE585" s="41">
        <f t="shared" si="216"/>
        <v>0</v>
      </c>
      <c r="AF585" s="41">
        <f t="shared" si="217"/>
        <v>0</v>
      </c>
      <c r="AG585" s="48">
        <v>1267.1508790638513</v>
      </c>
      <c r="AH585" s="48">
        <v>253.57332204293479</v>
      </c>
      <c r="AI585" s="48">
        <v>127.90126903138319</v>
      </c>
      <c r="AJ585" s="48">
        <v>212.67673153094364</v>
      </c>
      <c r="AK585" s="41">
        <f t="shared" si="218"/>
        <v>11.347019027126919</v>
      </c>
      <c r="AL585" s="41">
        <f>LN(D585+'Models training data'!$Y$4)</f>
        <v>7.351387731617093</v>
      </c>
      <c r="AM585" s="41">
        <f>LN(E585+'Models training data'!$Y$5)</f>
        <v>5.7638905956176156</v>
      </c>
      <c r="AN585" s="41">
        <f>LN(F585+'Models training data'!$Y$6)</f>
        <v>5.1549073572936326</v>
      </c>
      <c r="AO585" s="41">
        <f>LN(G585+'Models training data'!$Y$7)</f>
        <v>5.5694132650409394</v>
      </c>
      <c r="AP585" s="41">
        <f t="shared" si="205"/>
        <v>1</v>
      </c>
      <c r="AQ585" s="41">
        <f t="shared" si="219"/>
        <v>0</v>
      </c>
      <c r="AR585" s="41">
        <f t="shared" si="220"/>
        <v>107782.91847790922</v>
      </c>
      <c r="AS585" s="41">
        <f t="shared" si="221"/>
        <v>99461.172259182335</v>
      </c>
      <c r="AT585" s="41">
        <f t="shared" si="222"/>
        <v>11.482220326056455</v>
      </c>
      <c r="AU585" s="41">
        <f t="shared" si="223"/>
        <v>95196.770576671697</v>
      </c>
      <c r="AV585" s="41">
        <f t="shared" si="224"/>
        <v>11.44369429727673</v>
      </c>
      <c r="AW585" s="41">
        <f t="shared" si="225"/>
        <v>94891.814474525032</v>
      </c>
      <c r="AX585" s="41">
        <f t="shared" si="226"/>
        <v>11.438449118305183</v>
      </c>
      <c r="AY585" s="41">
        <f t="shared" si="227"/>
        <v>11.276097366887287</v>
      </c>
      <c r="AZ585" s="41">
        <f t="shared" si="228"/>
        <v>11.373627489914746</v>
      </c>
    </row>
    <row r="586" spans="2:52" x14ac:dyDescent="0.25">
      <c r="B586" s="41" t="str">
        <f t="shared" si="229"/>
        <v>CT</v>
      </c>
      <c r="C586" s="46">
        <v>45262</v>
      </c>
      <c r="D586" s="45">
        <v>1279.8223878544572</v>
      </c>
      <c r="E586" s="45">
        <v>256.10905526336416</v>
      </c>
      <c r="F586" s="45">
        <v>129.18028172084539</v>
      </c>
      <c r="G586" s="48">
        <v>200.86135755700764</v>
      </c>
      <c r="H586" s="44">
        <v>84523.279562352996</v>
      </c>
      <c r="I586" s="62">
        <f t="shared" si="206"/>
        <v>1865.9730823956743</v>
      </c>
      <c r="J586" s="41">
        <f t="shared" si="207"/>
        <v>2023</v>
      </c>
      <c r="K586" s="41">
        <f t="shared" si="208"/>
        <v>101</v>
      </c>
      <c r="L586" s="41">
        <f t="shared" si="209"/>
        <v>10201</v>
      </c>
      <c r="M586" s="41">
        <f t="shared" si="210"/>
        <v>9.2302410336825194</v>
      </c>
      <c r="N586" s="41">
        <f t="shared" si="211"/>
        <v>1</v>
      </c>
      <c r="O586" s="41">
        <f t="shared" si="212"/>
        <v>12</v>
      </c>
      <c r="P586" s="41">
        <f t="shared" si="213"/>
        <v>0</v>
      </c>
      <c r="Q586" s="41">
        <f t="shared" si="213"/>
        <v>0</v>
      </c>
      <c r="R586" s="41">
        <f t="shared" si="213"/>
        <v>0</v>
      </c>
      <c r="S586" s="41">
        <f t="shared" si="213"/>
        <v>0</v>
      </c>
      <c r="T586" s="41">
        <f t="shared" si="214"/>
        <v>0</v>
      </c>
      <c r="U586" s="41">
        <f t="shared" si="214"/>
        <v>0</v>
      </c>
      <c r="V586" s="41">
        <f t="shared" si="214"/>
        <v>0</v>
      </c>
      <c r="W586" s="41">
        <f t="shared" si="214"/>
        <v>0</v>
      </c>
      <c r="X586" s="41">
        <f t="shared" si="215"/>
        <v>0</v>
      </c>
      <c r="Y586" s="41">
        <f t="shared" si="215"/>
        <v>0</v>
      </c>
      <c r="Z586" s="41">
        <f t="shared" si="215"/>
        <v>0</v>
      </c>
      <c r="AA586" s="41">
        <f t="shared" si="215"/>
        <v>1</v>
      </c>
      <c r="AB586" s="41">
        <f t="shared" si="216"/>
        <v>0</v>
      </c>
      <c r="AC586" s="41">
        <f t="shared" si="216"/>
        <v>0</v>
      </c>
      <c r="AD586" s="41">
        <f t="shared" si="216"/>
        <v>0</v>
      </c>
      <c r="AE586" s="41">
        <f t="shared" si="216"/>
        <v>0</v>
      </c>
      <c r="AF586" s="41">
        <f t="shared" si="217"/>
        <v>0</v>
      </c>
      <c r="AG586" s="48">
        <v>1279.8223878544572</v>
      </c>
      <c r="AH586" s="48">
        <v>256.10905526336416</v>
      </c>
      <c r="AI586" s="48">
        <v>129.18028172084539</v>
      </c>
      <c r="AJ586" s="48">
        <v>200.86135755700764</v>
      </c>
      <c r="AK586" s="41">
        <f t="shared" si="218"/>
        <v>11.344782273182046</v>
      </c>
      <c r="AL586" s="41">
        <f>LN(D586+'Models training data'!$Y$4)</f>
        <v>7.3594861733519128</v>
      </c>
      <c r="AM586" s="41">
        <f>LN(E586+'Models training data'!$Y$5)</f>
        <v>5.7718184384875935</v>
      </c>
      <c r="AN586" s="41">
        <f>LN(F586+'Models training data'!$Y$6)</f>
        <v>5.1622614505625899</v>
      </c>
      <c r="AO586" s="41">
        <f>LN(G586+'Models training data'!$Y$7)</f>
        <v>5.5233183564328492</v>
      </c>
      <c r="AP586" s="41">
        <f t="shared" si="205"/>
        <v>0</v>
      </c>
      <c r="AQ586" s="41">
        <f t="shared" si="219"/>
        <v>1</v>
      </c>
      <c r="AR586" s="41">
        <f t="shared" si="220"/>
        <v>82822.335347347776</v>
      </c>
      <c r="AS586" s="41">
        <f t="shared" si="221"/>
        <v>73462.326875391765</v>
      </c>
      <c r="AT586" s="41">
        <f t="shared" si="222"/>
        <v>11.211687860093935</v>
      </c>
      <c r="AU586" s="41">
        <f t="shared" si="223"/>
        <v>73785.721942741773</v>
      </c>
      <c r="AV586" s="41">
        <f t="shared" si="224"/>
        <v>11.216281832091283</v>
      </c>
      <c r="AW586" s="41">
        <f t="shared" si="225"/>
        <v>73560.171731010647</v>
      </c>
      <c r="AX586" s="41">
        <f t="shared" si="226"/>
        <v>11.212339604644153</v>
      </c>
      <c r="AY586" s="41">
        <f t="shared" si="227"/>
        <v>11.326952529306938</v>
      </c>
      <c r="AZ586" s="41">
        <f t="shared" si="228"/>
        <v>11.343205310650381</v>
      </c>
    </row>
    <row r="587" spans="2:52" x14ac:dyDescent="0.25">
      <c r="B587" s="41" t="str">
        <f t="shared" si="229"/>
        <v>CT</v>
      </c>
      <c r="C587" s="46">
        <v>45269</v>
      </c>
      <c r="D587" s="45">
        <v>1292.6206117329791</v>
      </c>
      <c r="E587" s="45">
        <v>258.67014581599778</v>
      </c>
      <c r="F587" s="45">
        <v>130.47208453796867</v>
      </c>
      <c r="G587" s="48">
        <v>190.70013593941837</v>
      </c>
      <c r="H587" s="44">
        <v>84378.32989395941</v>
      </c>
      <c r="I587" s="62">
        <f t="shared" si="206"/>
        <v>1872.462978026364</v>
      </c>
      <c r="J587" s="41">
        <f t="shared" si="207"/>
        <v>2023</v>
      </c>
      <c r="K587" s="41">
        <f t="shared" si="208"/>
        <v>102</v>
      </c>
      <c r="L587" s="41">
        <f t="shared" si="209"/>
        <v>10404</v>
      </c>
      <c r="M587" s="41">
        <f t="shared" si="210"/>
        <v>9.2499456265685414</v>
      </c>
      <c r="N587" s="41">
        <f t="shared" si="211"/>
        <v>1</v>
      </c>
      <c r="O587" s="41">
        <f t="shared" si="212"/>
        <v>12</v>
      </c>
      <c r="P587" s="41">
        <f t="shared" si="213"/>
        <v>0</v>
      </c>
      <c r="Q587" s="41">
        <f t="shared" si="213"/>
        <v>0</v>
      </c>
      <c r="R587" s="41">
        <f t="shared" si="213"/>
        <v>0</v>
      </c>
      <c r="S587" s="41">
        <f t="shared" si="213"/>
        <v>0</v>
      </c>
      <c r="T587" s="41">
        <f t="shared" si="214"/>
        <v>0</v>
      </c>
      <c r="U587" s="41">
        <f t="shared" si="214"/>
        <v>0</v>
      </c>
      <c r="V587" s="41">
        <f t="shared" si="214"/>
        <v>0</v>
      </c>
      <c r="W587" s="41">
        <f t="shared" si="214"/>
        <v>0</v>
      </c>
      <c r="X587" s="41">
        <f t="shared" si="215"/>
        <v>0</v>
      </c>
      <c r="Y587" s="41">
        <f t="shared" si="215"/>
        <v>0</v>
      </c>
      <c r="Z587" s="41">
        <f t="shared" si="215"/>
        <v>0</v>
      </c>
      <c r="AA587" s="41">
        <f t="shared" si="215"/>
        <v>1</v>
      </c>
      <c r="AB587" s="41">
        <f t="shared" si="216"/>
        <v>0</v>
      </c>
      <c r="AC587" s="41">
        <f t="shared" si="216"/>
        <v>0</v>
      </c>
      <c r="AD587" s="41">
        <f t="shared" si="216"/>
        <v>0</v>
      </c>
      <c r="AE587" s="41">
        <f t="shared" si="216"/>
        <v>0</v>
      </c>
      <c r="AF587" s="41">
        <f t="shared" si="217"/>
        <v>0</v>
      </c>
      <c r="AG587" s="48">
        <v>1292.6206117329791</v>
      </c>
      <c r="AH587" s="48">
        <v>258.67014581599778</v>
      </c>
      <c r="AI587" s="48">
        <v>130.47208453796867</v>
      </c>
      <c r="AJ587" s="48">
        <v>190.70013593941837</v>
      </c>
      <c r="AK587" s="41">
        <f t="shared" si="218"/>
        <v>11.343065892805981</v>
      </c>
      <c r="AL587" s="41">
        <f>LN(D587+'Models training data'!$Y$4)</f>
        <v>7.3675995656660929</v>
      </c>
      <c r="AM587" s="41">
        <f>LN(E587+'Models training data'!$Y$5)</f>
        <v>5.7797622679680059</v>
      </c>
      <c r="AN587" s="41">
        <f>LN(F587+'Models training data'!$Y$6)</f>
        <v>5.1696345913092951</v>
      </c>
      <c r="AO587" s="41">
        <f>LN(G587+'Models training data'!$Y$7)</f>
        <v>5.4819029971970297</v>
      </c>
      <c r="AP587" s="41">
        <f t="shared" si="205"/>
        <v>0</v>
      </c>
      <c r="AQ587" s="41">
        <f t="shared" si="219"/>
        <v>1</v>
      </c>
      <c r="AR587" s="41">
        <f t="shared" si="220"/>
        <v>82797.945034264034</v>
      </c>
      <c r="AS587" s="41">
        <f t="shared" si="221"/>
        <v>73438.229485350064</v>
      </c>
      <c r="AT587" s="41">
        <f t="shared" si="222"/>
        <v>11.211430242829156</v>
      </c>
      <c r="AU587" s="41">
        <f t="shared" si="223"/>
        <v>73806.4821994167</v>
      </c>
      <c r="AV587" s="41">
        <f t="shared" si="224"/>
        <v>11.216666796321409</v>
      </c>
      <c r="AW587" s="41">
        <f t="shared" si="225"/>
        <v>73545.916382702722</v>
      </c>
      <c r="AX587" s="41">
        <f t="shared" si="226"/>
        <v>11.212175507752537</v>
      </c>
      <c r="AY587" s="41">
        <f t="shared" si="227"/>
        <v>11.32593509165763</v>
      </c>
      <c r="AZ587" s="41">
        <f t="shared" si="228"/>
        <v>11.339284272269589</v>
      </c>
    </row>
    <row r="588" spans="2:52" x14ac:dyDescent="0.25">
      <c r="B588" s="41" t="str">
        <f t="shared" si="229"/>
        <v>CT</v>
      </c>
      <c r="C588" s="46">
        <v>45276</v>
      </c>
      <c r="D588" s="45">
        <v>1305.5468178502929</v>
      </c>
      <c r="E588" s="45">
        <v>261.25684727415779</v>
      </c>
      <c r="F588" s="45">
        <v>131.77680538333988</v>
      </c>
      <c r="G588" s="48">
        <v>181.15331376847354</v>
      </c>
      <c r="H588" s="44">
        <v>84236.545319976576</v>
      </c>
      <c r="I588" s="62">
        <f t="shared" si="206"/>
        <v>1879.733784276264</v>
      </c>
      <c r="J588" s="41">
        <f t="shared" si="207"/>
        <v>2023</v>
      </c>
      <c r="K588" s="41">
        <f t="shared" si="208"/>
        <v>103</v>
      </c>
      <c r="L588" s="41">
        <f t="shared" si="209"/>
        <v>10609</v>
      </c>
      <c r="M588" s="41">
        <f t="shared" si="210"/>
        <v>9.2694579764592717</v>
      </c>
      <c r="N588" s="41">
        <f t="shared" si="211"/>
        <v>1</v>
      </c>
      <c r="O588" s="41">
        <f t="shared" si="212"/>
        <v>12</v>
      </c>
      <c r="P588" s="41">
        <f t="shared" si="213"/>
        <v>0</v>
      </c>
      <c r="Q588" s="41">
        <f t="shared" si="213"/>
        <v>0</v>
      </c>
      <c r="R588" s="41">
        <f t="shared" si="213"/>
        <v>0</v>
      </c>
      <c r="S588" s="41">
        <f t="shared" si="213"/>
        <v>0</v>
      </c>
      <c r="T588" s="41">
        <f t="shared" si="214"/>
        <v>0</v>
      </c>
      <c r="U588" s="41">
        <f t="shared" si="214"/>
        <v>0</v>
      </c>
      <c r="V588" s="41">
        <f t="shared" si="214"/>
        <v>0</v>
      </c>
      <c r="W588" s="41">
        <f t="shared" si="214"/>
        <v>0</v>
      </c>
      <c r="X588" s="41">
        <f t="shared" si="215"/>
        <v>0</v>
      </c>
      <c r="Y588" s="41">
        <f t="shared" si="215"/>
        <v>0</v>
      </c>
      <c r="Z588" s="41">
        <f t="shared" si="215"/>
        <v>0</v>
      </c>
      <c r="AA588" s="41">
        <f t="shared" si="215"/>
        <v>1</v>
      </c>
      <c r="AB588" s="41">
        <f t="shared" si="216"/>
        <v>0</v>
      </c>
      <c r="AC588" s="41">
        <f t="shared" si="216"/>
        <v>0</v>
      </c>
      <c r="AD588" s="41">
        <f t="shared" si="216"/>
        <v>0</v>
      </c>
      <c r="AE588" s="41">
        <f t="shared" si="216"/>
        <v>0</v>
      </c>
      <c r="AF588" s="41">
        <f t="shared" si="217"/>
        <v>0</v>
      </c>
      <c r="AG588" s="48">
        <v>1305.5468178502929</v>
      </c>
      <c r="AH588" s="48">
        <v>261.25684727415779</v>
      </c>
      <c r="AI588" s="48">
        <v>131.77680538333988</v>
      </c>
      <c r="AJ588" s="48">
        <v>181.15331376847354</v>
      </c>
      <c r="AK588" s="41">
        <f t="shared" si="218"/>
        <v>11.341384135995137</v>
      </c>
      <c r="AL588" s="41">
        <f>LN(D588+'Models training data'!$Y$4)</f>
        <v>7.375727815017572</v>
      </c>
      <c r="AM588" s="41">
        <f>LN(E588+'Models training data'!$Y$5)</f>
        <v>5.7877219894230745</v>
      </c>
      <c r="AN588" s="41">
        <f>LN(F588+'Models training data'!$Y$6)</f>
        <v>5.1770266883986293</v>
      </c>
      <c r="AO588" s="41">
        <f>LN(G588+'Models training data'!$Y$7)</f>
        <v>5.4413641140432452</v>
      </c>
      <c r="AP588" s="41">
        <f t="shared" si="205"/>
        <v>0</v>
      </c>
      <c r="AQ588" s="41">
        <f t="shared" si="219"/>
        <v>1</v>
      </c>
      <c r="AR588" s="41">
        <f t="shared" si="220"/>
        <v>82773.554721180291</v>
      </c>
      <c r="AS588" s="41">
        <f t="shared" si="221"/>
        <v>73414.132095308363</v>
      </c>
      <c r="AT588" s="41">
        <f t="shared" si="222"/>
        <v>11.211172625564375</v>
      </c>
      <c r="AU588" s="41">
        <f t="shared" si="223"/>
        <v>73828.421154767449</v>
      </c>
      <c r="AV588" s="41">
        <f t="shared" si="224"/>
        <v>11.217068705753226</v>
      </c>
      <c r="AW588" s="41">
        <f t="shared" si="225"/>
        <v>73531.800113180827</v>
      </c>
      <c r="AX588" s="41">
        <f t="shared" si="226"/>
        <v>11.212013011831726</v>
      </c>
      <c r="AY588" s="41">
        <f t="shared" si="227"/>
        <v>11.325022626162099</v>
      </c>
      <c r="AZ588" s="41">
        <f t="shared" si="228"/>
        <v>11.335474691164363</v>
      </c>
    </row>
    <row r="589" spans="2:52" x14ac:dyDescent="0.25">
      <c r="B589" s="41" t="str">
        <f t="shared" si="229"/>
        <v>CT</v>
      </c>
      <c r="C589" s="46">
        <v>45283</v>
      </c>
      <c r="D589" s="45">
        <v>1318.6022860287849</v>
      </c>
      <c r="E589" s="45">
        <v>263.86941574689934</v>
      </c>
      <c r="F589" s="45">
        <v>133.09457343717241</v>
      </c>
      <c r="G589" s="48">
        <v>172.09446654265247</v>
      </c>
      <c r="H589" s="44">
        <v>84095.094039907592</v>
      </c>
      <c r="I589" s="62">
        <f t="shared" si="206"/>
        <v>1887.6607417555092</v>
      </c>
      <c r="J589" s="41">
        <f t="shared" si="207"/>
        <v>2023</v>
      </c>
      <c r="K589" s="41">
        <f t="shared" si="208"/>
        <v>104</v>
      </c>
      <c r="L589" s="41">
        <f t="shared" si="209"/>
        <v>10816</v>
      </c>
      <c r="M589" s="41">
        <f t="shared" si="210"/>
        <v>9.288781798282745</v>
      </c>
      <c r="N589" s="41">
        <f t="shared" si="211"/>
        <v>1</v>
      </c>
      <c r="O589" s="41">
        <f t="shared" si="212"/>
        <v>12</v>
      </c>
      <c r="P589" s="41">
        <f t="shared" si="213"/>
        <v>0</v>
      </c>
      <c r="Q589" s="41">
        <f t="shared" si="213"/>
        <v>0</v>
      </c>
      <c r="R589" s="41">
        <f t="shared" si="213"/>
        <v>0</v>
      </c>
      <c r="S589" s="41">
        <f t="shared" si="213"/>
        <v>0</v>
      </c>
      <c r="T589" s="41">
        <f t="shared" si="214"/>
        <v>0</v>
      </c>
      <c r="U589" s="41">
        <f t="shared" si="214"/>
        <v>0</v>
      </c>
      <c r="V589" s="41">
        <f t="shared" si="214"/>
        <v>0</v>
      </c>
      <c r="W589" s="41">
        <f t="shared" si="214"/>
        <v>0</v>
      </c>
      <c r="X589" s="41">
        <f t="shared" si="215"/>
        <v>0</v>
      </c>
      <c r="Y589" s="41">
        <f t="shared" si="215"/>
        <v>0</v>
      </c>
      <c r="Z589" s="41">
        <f t="shared" si="215"/>
        <v>0</v>
      </c>
      <c r="AA589" s="41">
        <f t="shared" si="215"/>
        <v>1</v>
      </c>
      <c r="AB589" s="41">
        <f t="shared" si="216"/>
        <v>0</v>
      </c>
      <c r="AC589" s="41">
        <f t="shared" si="216"/>
        <v>0</v>
      </c>
      <c r="AD589" s="41">
        <f t="shared" si="216"/>
        <v>0</v>
      </c>
      <c r="AE589" s="41">
        <f t="shared" si="216"/>
        <v>0</v>
      </c>
      <c r="AF589" s="41">
        <f t="shared" si="217"/>
        <v>0</v>
      </c>
      <c r="AG589" s="48">
        <v>1318.6022860287849</v>
      </c>
      <c r="AH589" s="48">
        <v>263.86941574689934</v>
      </c>
      <c r="AI589" s="48">
        <v>133.09457343717241</v>
      </c>
      <c r="AJ589" s="48">
        <v>172.09446654265247</v>
      </c>
      <c r="AK589" s="41">
        <f t="shared" si="218"/>
        <v>11.339703509418921</v>
      </c>
      <c r="AL589" s="41">
        <f>LN(D589+'Models training data'!$Y$4)</f>
        <v>7.3838708280108625</v>
      </c>
      <c r="AM589" s="41">
        <f>LN(E589+'Models training data'!$Y$5)</f>
        <v>5.7956975082751256</v>
      </c>
      <c r="AN589" s="41">
        <f>LN(F589+'Models training data'!$Y$6)</f>
        <v>5.1844376504198086</v>
      </c>
      <c r="AO589" s="41">
        <f>LN(G589+'Models training data'!$Y$7)</f>
        <v>5.4013156450175899</v>
      </c>
      <c r="AP589" s="41">
        <f t="shared" si="205"/>
        <v>0</v>
      </c>
      <c r="AQ589" s="41">
        <f t="shared" si="219"/>
        <v>1</v>
      </c>
      <c r="AR589" s="41">
        <f t="shared" si="220"/>
        <v>82749.164408096549</v>
      </c>
      <c r="AS589" s="41">
        <f t="shared" si="221"/>
        <v>73390.034705266662</v>
      </c>
      <c r="AT589" s="41">
        <f t="shared" si="222"/>
        <v>11.210915008299596</v>
      </c>
      <c r="AU589" s="41">
        <f t="shared" si="223"/>
        <v>73851.538808794008</v>
      </c>
      <c r="AV589" s="41">
        <f t="shared" si="224"/>
        <v>11.217487560386733</v>
      </c>
      <c r="AW589" s="41">
        <f t="shared" si="225"/>
        <v>73517.82023486885</v>
      </c>
      <c r="AX589" s="41">
        <f t="shared" si="226"/>
        <v>11.211852085944358</v>
      </c>
      <c r="AY589" s="41">
        <f t="shared" si="227"/>
        <v>11.324195036084065</v>
      </c>
      <c r="AZ589" s="41">
        <f t="shared" si="228"/>
        <v>11.331728559477831</v>
      </c>
    </row>
    <row r="590" spans="2:52" x14ac:dyDescent="0.25">
      <c r="B590" s="41" t="str">
        <f t="shared" si="229"/>
        <v>CT</v>
      </c>
      <c r="C590" s="46">
        <v>45290</v>
      </c>
      <c r="D590" s="45">
        <v>1331.7883088890646</v>
      </c>
      <c r="E590" s="45">
        <v>266.50810990436833</v>
      </c>
      <c r="F590" s="45">
        <v>134.42551917154404</v>
      </c>
      <c r="G590" s="48">
        <v>83.37357820830276</v>
      </c>
      <c r="H590" s="44">
        <v>80107.479730789972</v>
      </c>
      <c r="I590" s="62">
        <f t="shared" si="206"/>
        <v>1816.0955161732797</v>
      </c>
      <c r="J590" s="41">
        <f t="shared" si="207"/>
        <v>2023</v>
      </c>
      <c r="K590" s="41">
        <f t="shared" si="208"/>
        <v>105</v>
      </c>
      <c r="L590" s="41">
        <f t="shared" si="209"/>
        <v>11025</v>
      </c>
      <c r="M590" s="41">
        <f t="shared" si="210"/>
        <v>9.3079207003150461</v>
      </c>
      <c r="N590" s="41">
        <f t="shared" si="211"/>
        <v>1</v>
      </c>
      <c r="O590" s="41">
        <f t="shared" si="212"/>
        <v>12</v>
      </c>
      <c r="P590" s="41">
        <f t="shared" si="213"/>
        <v>0</v>
      </c>
      <c r="Q590" s="41">
        <f t="shared" si="213"/>
        <v>0</v>
      </c>
      <c r="R590" s="41">
        <f t="shared" si="213"/>
        <v>0</v>
      </c>
      <c r="S590" s="41">
        <f t="shared" si="213"/>
        <v>0</v>
      </c>
      <c r="T590" s="41">
        <f t="shared" si="214"/>
        <v>0</v>
      </c>
      <c r="U590" s="41">
        <f t="shared" si="214"/>
        <v>0</v>
      </c>
      <c r="V590" s="41">
        <f t="shared" si="214"/>
        <v>0</v>
      </c>
      <c r="W590" s="41">
        <f t="shared" si="214"/>
        <v>0</v>
      </c>
      <c r="X590" s="41">
        <f t="shared" si="215"/>
        <v>0</v>
      </c>
      <c r="Y590" s="41">
        <f t="shared" si="215"/>
        <v>0</v>
      </c>
      <c r="Z590" s="41">
        <f t="shared" si="215"/>
        <v>0</v>
      </c>
      <c r="AA590" s="41">
        <f t="shared" si="215"/>
        <v>1</v>
      </c>
      <c r="AB590" s="41">
        <f t="shared" si="216"/>
        <v>0</v>
      </c>
      <c r="AC590" s="41">
        <f t="shared" si="216"/>
        <v>0</v>
      </c>
      <c r="AD590" s="41">
        <f t="shared" si="216"/>
        <v>0</v>
      </c>
      <c r="AE590" s="41">
        <f t="shared" si="216"/>
        <v>0</v>
      </c>
      <c r="AF590" s="41">
        <f t="shared" si="217"/>
        <v>0</v>
      </c>
      <c r="AG590" s="48">
        <v>1331.7883088890646</v>
      </c>
      <c r="AH590" s="48">
        <v>266.50810990436833</v>
      </c>
      <c r="AI590" s="48">
        <v>134.42551917154404</v>
      </c>
      <c r="AJ590" s="48">
        <v>83.37357820830276</v>
      </c>
      <c r="AK590" s="41">
        <f t="shared" si="218"/>
        <v>11.291124508606805</v>
      </c>
      <c r="AL590" s="41">
        <f>LN(D590+'Models training data'!$Y$4)</f>
        <v>7.3920285114044013</v>
      </c>
      <c r="AM590" s="41">
        <f>LN(E590+'Models training data'!$Y$5)</f>
        <v>5.8036887300132038</v>
      </c>
      <c r="AN590" s="41">
        <f>LN(F590+'Models training data'!$Y$6)</f>
        <v>5.1918673856948727</v>
      </c>
      <c r="AO590" s="41">
        <f>LN(G590+'Models training data'!$Y$7)</f>
        <v>4.890176269830258</v>
      </c>
      <c r="AP590" s="41">
        <f t="shared" si="205"/>
        <v>0</v>
      </c>
      <c r="AQ590" s="41">
        <f t="shared" si="219"/>
        <v>1</v>
      </c>
      <c r="AR590" s="41">
        <f t="shared" si="220"/>
        <v>82724.774095012806</v>
      </c>
      <c r="AS590" s="41">
        <f t="shared" si="221"/>
        <v>73365.937315224961</v>
      </c>
      <c r="AT590" s="41">
        <f t="shared" si="222"/>
        <v>11.210657391034815</v>
      </c>
      <c r="AU590" s="41">
        <f t="shared" si="223"/>
        <v>73875.83516149639</v>
      </c>
      <c r="AV590" s="41">
        <f t="shared" si="224"/>
        <v>11.217923360221931</v>
      </c>
      <c r="AW590" s="41">
        <f t="shared" si="225"/>
        <v>73503.974137348341</v>
      </c>
      <c r="AX590" s="41">
        <f t="shared" si="226"/>
        <v>11.211692700041253</v>
      </c>
      <c r="AY590" s="41">
        <f t="shared" si="227"/>
        <v>11.310667386424837</v>
      </c>
      <c r="AZ590" s="41">
        <f t="shared" si="228"/>
        <v>11.269419376261776</v>
      </c>
    </row>
    <row r="591" spans="2:52" x14ac:dyDescent="0.25">
      <c r="B591" s="41" t="str">
        <f t="shared" si="229"/>
        <v>CT</v>
      </c>
      <c r="C591" s="46">
        <v>45297</v>
      </c>
      <c r="D591" s="45">
        <v>1345.1061919779499</v>
      </c>
      <c r="E591" s="45">
        <v>269.17319100341206</v>
      </c>
      <c r="F591" s="45">
        <v>135.7697743632595</v>
      </c>
      <c r="G591" s="48">
        <v>89.628343702147447</v>
      </c>
      <c r="H591" s="44">
        <v>81040.539352794862</v>
      </c>
      <c r="I591" s="62">
        <f t="shared" si="206"/>
        <v>1839.6775010467691</v>
      </c>
      <c r="J591" s="41">
        <f t="shared" si="207"/>
        <v>2024</v>
      </c>
      <c r="K591" s="41">
        <f t="shared" si="208"/>
        <v>106</v>
      </c>
      <c r="L591" s="41">
        <f t="shared" si="209"/>
        <v>11236</v>
      </c>
      <c r="M591" s="41">
        <f t="shared" si="210"/>
        <v>9.3268781882241338</v>
      </c>
      <c r="N591" s="41">
        <f t="shared" si="211"/>
        <v>1</v>
      </c>
      <c r="O591" s="41">
        <f t="shared" si="212"/>
        <v>1</v>
      </c>
      <c r="P591" s="41">
        <f t="shared" si="213"/>
        <v>1</v>
      </c>
      <c r="Q591" s="41">
        <f t="shared" si="213"/>
        <v>0</v>
      </c>
      <c r="R591" s="41">
        <f t="shared" si="213"/>
        <v>0</v>
      </c>
      <c r="S591" s="41">
        <f t="shared" ref="S591:V654" si="230">IF($O591=S$13,1,0)</f>
        <v>0</v>
      </c>
      <c r="T591" s="41">
        <f t="shared" si="214"/>
        <v>0</v>
      </c>
      <c r="U591" s="41">
        <f t="shared" si="214"/>
        <v>0</v>
      </c>
      <c r="V591" s="41">
        <f t="shared" si="214"/>
        <v>0</v>
      </c>
      <c r="W591" s="41">
        <f t="shared" ref="W591:Z654" si="231">IF($O591=W$13,1,0)</f>
        <v>0</v>
      </c>
      <c r="X591" s="41">
        <f t="shared" si="215"/>
        <v>0</v>
      </c>
      <c r="Y591" s="41">
        <f t="shared" si="215"/>
        <v>0</v>
      </c>
      <c r="Z591" s="41">
        <f t="shared" si="215"/>
        <v>0</v>
      </c>
      <c r="AA591" s="41">
        <f t="shared" ref="AA591:AA654" si="232">IF($O591=AA$13,1,0)</f>
        <v>0</v>
      </c>
      <c r="AB591" s="41">
        <f t="shared" si="216"/>
        <v>0</v>
      </c>
      <c r="AC591" s="41">
        <f t="shared" si="216"/>
        <v>0</v>
      </c>
      <c r="AD591" s="41">
        <f t="shared" si="216"/>
        <v>0</v>
      </c>
      <c r="AE591" s="41">
        <f t="shared" ref="AE591:AF654" si="233">IF($B591=AE$13,1,0)</f>
        <v>0</v>
      </c>
      <c r="AF591" s="41">
        <f t="shared" si="217"/>
        <v>0</v>
      </c>
      <c r="AG591" s="48">
        <v>1345.1061919779499</v>
      </c>
      <c r="AH591" s="48">
        <v>269.17319100341206</v>
      </c>
      <c r="AI591" s="48">
        <v>135.7697743632595</v>
      </c>
      <c r="AJ591" s="48">
        <v>89.628343702147447</v>
      </c>
      <c r="AK591" s="41">
        <f t="shared" si="218"/>
        <v>11.302704794290285</v>
      </c>
      <c r="AL591" s="41">
        <f>LN(D591+'Models training data'!$Y$4)</f>
        <v>7.4002007721177909</v>
      </c>
      <c r="AM591" s="41">
        <f>LN(E591+'Models training data'!$Y$5)</f>
        <v>5.8116955602015814</v>
      </c>
      <c r="AN591" s="41">
        <f>LN(F591+'Models training data'!$Y$6)</f>
        <v>5.1993158022899966</v>
      </c>
      <c r="AO591" s="41">
        <f>LN(G591+'Models training data'!$Y$7)</f>
        <v>4.9361400071538233</v>
      </c>
      <c r="AP591" s="41">
        <f t="shared" ref="AP591:AP654" si="234">V591+W591+X591+Y591+Z591</f>
        <v>0</v>
      </c>
      <c r="AQ591" s="41">
        <f t="shared" si="219"/>
        <v>0</v>
      </c>
      <c r="AR591" s="41">
        <f t="shared" si="220"/>
        <v>83831.116009281017</v>
      </c>
      <c r="AS591" s="41">
        <f t="shared" si="221"/>
        <v>74480.09802146157</v>
      </c>
      <c r="AT591" s="41">
        <f t="shared" si="222"/>
        <v>11.224475028724045</v>
      </c>
      <c r="AU591" s="41">
        <f t="shared" si="223"/>
        <v>74355.017550119694</v>
      </c>
      <c r="AV591" s="41">
        <f t="shared" si="224"/>
        <v>11.222551013123756</v>
      </c>
      <c r="AW591" s="41">
        <f t="shared" si="225"/>
        <v>73453.745937280153</v>
      </c>
      <c r="AX591" s="41">
        <f t="shared" si="226"/>
        <v>11.211578955442718</v>
      </c>
      <c r="AY591" s="41">
        <f t="shared" si="227"/>
        <v>11.396937897070341</v>
      </c>
      <c r="AZ591" s="41">
        <f t="shared" si="228"/>
        <v>11.293266337838674</v>
      </c>
    </row>
    <row r="592" spans="2:52" x14ac:dyDescent="0.25">
      <c r="B592" s="41" t="str">
        <f t="shared" si="229"/>
        <v>CT</v>
      </c>
      <c r="C592" s="46">
        <v>45304</v>
      </c>
      <c r="D592" s="45">
        <v>1358.5572538977253</v>
      </c>
      <c r="E592" s="45">
        <v>271.86492291344615</v>
      </c>
      <c r="F592" s="45">
        <v>137.12747210689207</v>
      </c>
      <c r="G592" s="48">
        <v>83.252742485161022</v>
      </c>
      <c r="H592" s="44">
        <v>80770.635274067812</v>
      </c>
      <c r="I592" s="62">
        <f t="shared" ref="I592:I655" si="235">SUM(D592:G592)</f>
        <v>1850.8023914032246</v>
      </c>
      <c r="J592" s="41">
        <f t="shared" ref="J592:J655" si="236">YEAR(C592)</f>
        <v>2024</v>
      </c>
      <c r="K592" s="41">
        <f t="shared" ref="K592:K655" si="237">IF(B592=B591,K591+1,1)</f>
        <v>107</v>
      </c>
      <c r="L592" s="41">
        <f t="shared" ref="L592:L655" si="238">K592^2</f>
        <v>11449</v>
      </c>
      <c r="M592" s="41">
        <f t="shared" ref="M592:M655" si="239">LN(L592)</f>
        <v>9.3456576689238116</v>
      </c>
      <c r="N592" s="41">
        <f t="shared" ref="N592:N655" si="240">IF(K592&lt;127,1,0)</f>
        <v>1</v>
      </c>
      <c r="O592" s="41">
        <f t="shared" ref="O592:O655" si="241">MONTH(C592)</f>
        <v>1</v>
      </c>
      <c r="P592" s="41">
        <f t="shared" ref="P592:AA655" si="242">IF($O592=P$13,1,0)</f>
        <v>1</v>
      </c>
      <c r="Q592" s="41">
        <f t="shared" si="242"/>
        <v>0</v>
      </c>
      <c r="R592" s="41">
        <f t="shared" si="242"/>
        <v>0</v>
      </c>
      <c r="S592" s="41">
        <f t="shared" si="230"/>
        <v>0</v>
      </c>
      <c r="T592" s="41">
        <f t="shared" si="230"/>
        <v>0</v>
      </c>
      <c r="U592" s="41">
        <f t="shared" si="230"/>
        <v>0</v>
      </c>
      <c r="V592" s="41">
        <f t="shared" si="230"/>
        <v>0</v>
      </c>
      <c r="W592" s="41">
        <f t="shared" si="231"/>
        <v>0</v>
      </c>
      <c r="X592" s="41">
        <f t="shared" si="231"/>
        <v>0</v>
      </c>
      <c r="Y592" s="41">
        <f t="shared" si="231"/>
        <v>0</v>
      </c>
      <c r="Z592" s="41">
        <f t="shared" si="231"/>
        <v>0</v>
      </c>
      <c r="AA592" s="41">
        <f t="shared" si="232"/>
        <v>0</v>
      </c>
      <c r="AB592" s="41">
        <f t="shared" ref="AB592:AF655" si="243">IF($B592=AB$13,1,0)</f>
        <v>0</v>
      </c>
      <c r="AC592" s="41">
        <f t="shared" si="243"/>
        <v>0</v>
      </c>
      <c r="AD592" s="41">
        <f t="shared" si="243"/>
        <v>0</v>
      </c>
      <c r="AE592" s="41">
        <f t="shared" si="233"/>
        <v>0</v>
      </c>
      <c r="AF592" s="41">
        <f t="shared" si="233"/>
        <v>0</v>
      </c>
      <c r="AG592" s="48">
        <v>1358.5572538977253</v>
      </c>
      <c r="AH592" s="48">
        <v>271.86492291344615</v>
      </c>
      <c r="AI592" s="48">
        <v>137.12747210689207</v>
      </c>
      <c r="AJ592" s="48">
        <v>83.252742485161022</v>
      </c>
      <c r="AK592" s="41">
        <f t="shared" ref="AK592:AK655" si="244">LN(H592)</f>
        <v>11.299368753628487</v>
      </c>
      <c r="AL592" s="41">
        <f>LN(D592+'Models training data'!$Y$4)</f>
        <v>7.4083875172389071</v>
      </c>
      <c r="AM592" s="41">
        <f>LN(E592+'Models training data'!$Y$5)</f>
        <v>5.8197179044881482</v>
      </c>
      <c r="AN592" s="41">
        <f>LN(F592+'Models training data'!$Y$6)</f>
        <v>5.2067828080270111</v>
      </c>
      <c r="AO592" s="41">
        <f>LN(G592+'Models training data'!$Y$7)</f>
        <v>4.8892671603815083</v>
      </c>
      <c r="AP592" s="41">
        <f t="shared" si="234"/>
        <v>0</v>
      </c>
      <c r="AQ592" s="41">
        <f t="shared" ref="AQ592:AQ655" si="245">AA592+AC592+AD592+AE592+AF592</f>
        <v>0</v>
      </c>
      <c r="AR592" s="41">
        <f t="shared" ref="AR592:AR655" si="246">$C$1+SUMPRODUCT($K$1:$AQ$1,K592:AQ592)</f>
        <v>83806.725696197274</v>
      </c>
      <c r="AS592" s="41">
        <f t="shared" ref="AS592:AS655" si="247">$C$2+SUMPRODUCT($K$2:$AQ$2,K592:AQ592)</f>
        <v>74456.000631419854</v>
      </c>
      <c r="AT592" s="41">
        <f t="shared" ref="AT592:AT655" si="248">$C$3+SUMPRODUCT($K$3:$AQ$3,K592:AQ592)</f>
        <v>11.224217411459266</v>
      </c>
      <c r="AU592" s="41">
        <f t="shared" ref="AU592:AU655" si="249">$C$4+SUMPRODUCT($K$4:$AQ$4,K592:AQ592)</f>
        <v>74381.671300173708</v>
      </c>
      <c r="AV592" s="41">
        <f t="shared" ref="AV592:AV655" si="250">$C$5+SUMPRODUCT($K$5:$AQ$5,K592:AQ592)</f>
        <v>11.223020703362335</v>
      </c>
      <c r="AW592" s="41">
        <f t="shared" ref="AW592:AW655" si="251">$C$6+SUMPRODUCT($K$6:$AQ$6,K592:AQ592)</f>
        <v>73440.15986422784</v>
      </c>
      <c r="AX592" s="41">
        <f t="shared" ref="AX592:AX655" si="252">$C$7+SUMPRODUCT($K$7:$AQ$7,K592:AQ592)</f>
        <v>11.211422562746517</v>
      </c>
      <c r="AY592" s="41">
        <f t="shared" ref="AY592:AY655" si="253">$C$8+SUMPRODUCT($K$8:$AQ$8,K592:AQ592)</f>
        <v>11.396559856401517</v>
      </c>
      <c r="AZ592" s="41">
        <f t="shared" ref="AZ592:AZ655" si="254">$C$9+SUMPRODUCT($K$9:$AQ$9,K592:AQ592)</f>
        <v>11.288679173289296</v>
      </c>
    </row>
    <row r="593" spans="2:52" x14ac:dyDescent="0.25">
      <c r="B593" s="41" t="str">
        <f t="shared" si="229"/>
        <v>CT</v>
      </c>
      <c r="C593" s="46">
        <v>45311</v>
      </c>
      <c r="D593" s="45">
        <v>1372.1428264367</v>
      </c>
      <c r="E593" s="45">
        <v>274.58357214258058</v>
      </c>
      <c r="F593" s="45">
        <v>138.49874682796099</v>
      </c>
      <c r="G593" s="48">
        <v>65.665922833780456</v>
      </c>
      <c r="H593" s="44">
        <v>79566.848515437043</v>
      </c>
      <c r="I593" s="62">
        <f t="shared" si="235"/>
        <v>1850.8910682410221</v>
      </c>
      <c r="J593" s="41">
        <f t="shared" si="236"/>
        <v>2024</v>
      </c>
      <c r="K593" s="41">
        <f t="shared" si="237"/>
        <v>108</v>
      </c>
      <c r="L593" s="41">
        <f t="shared" si="238"/>
        <v>11664</v>
      </c>
      <c r="M593" s="41">
        <f t="shared" si="239"/>
        <v>9.3642624542484398</v>
      </c>
      <c r="N593" s="41">
        <f t="shared" si="240"/>
        <v>1</v>
      </c>
      <c r="O593" s="41">
        <f t="shared" si="241"/>
        <v>1</v>
      </c>
      <c r="P593" s="41">
        <f t="shared" si="242"/>
        <v>1</v>
      </c>
      <c r="Q593" s="41">
        <f t="shared" si="242"/>
        <v>0</v>
      </c>
      <c r="R593" s="41">
        <f t="shared" si="242"/>
        <v>0</v>
      </c>
      <c r="S593" s="41">
        <f t="shared" si="230"/>
        <v>0</v>
      </c>
      <c r="T593" s="41">
        <f t="shared" si="230"/>
        <v>0</v>
      </c>
      <c r="U593" s="41">
        <f t="shared" si="230"/>
        <v>0</v>
      </c>
      <c r="V593" s="41">
        <f t="shared" si="230"/>
        <v>0</v>
      </c>
      <c r="W593" s="41">
        <f t="shared" si="231"/>
        <v>0</v>
      </c>
      <c r="X593" s="41">
        <f t="shared" si="231"/>
        <v>0</v>
      </c>
      <c r="Y593" s="41">
        <f t="shared" si="231"/>
        <v>0</v>
      </c>
      <c r="Z593" s="41">
        <f t="shared" si="231"/>
        <v>0</v>
      </c>
      <c r="AA593" s="41">
        <f t="shared" si="232"/>
        <v>0</v>
      </c>
      <c r="AB593" s="41">
        <f t="shared" si="243"/>
        <v>0</v>
      </c>
      <c r="AC593" s="41">
        <f t="shared" si="243"/>
        <v>0</v>
      </c>
      <c r="AD593" s="41">
        <f t="shared" si="243"/>
        <v>0</v>
      </c>
      <c r="AE593" s="41">
        <f t="shared" si="233"/>
        <v>0</v>
      </c>
      <c r="AF593" s="41">
        <f t="shared" si="233"/>
        <v>0</v>
      </c>
      <c r="AG593" s="48">
        <v>1372.1428264367</v>
      </c>
      <c r="AH593" s="48">
        <v>274.58357214258058</v>
      </c>
      <c r="AI593" s="48">
        <v>138.49874682796099</v>
      </c>
      <c r="AJ593" s="48">
        <v>65.665922833780456</v>
      </c>
      <c r="AK593" s="41">
        <f t="shared" si="244"/>
        <v>11.284352809145563</v>
      </c>
      <c r="AL593" s="41">
        <f>LN(D593+'Models training data'!$Y$4)</f>
        <v>7.4165886540309129</v>
      </c>
      <c r="AM593" s="41">
        <f>LN(E593+'Models training data'!$Y$5)</f>
        <v>5.8277556686126895</v>
      </c>
      <c r="AN593" s="41">
        <f>LN(F593+'Models training data'!$Y$6)</f>
        <v>5.2142683104948935</v>
      </c>
      <c r="AO593" s="41">
        <f>LN(G593+'Models training data'!$Y$7)</f>
        <v>4.7472716195862832</v>
      </c>
      <c r="AP593" s="41">
        <f t="shared" si="234"/>
        <v>0</v>
      </c>
      <c r="AQ593" s="41">
        <f t="shared" si="245"/>
        <v>0</v>
      </c>
      <c r="AR593" s="41">
        <f t="shared" si="246"/>
        <v>83782.335383113532</v>
      </c>
      <c r="AS593" s="41">
        <f t="shared" si="247"/>
        <v>74431.903241378168</v>
      </c>
      <c r="AT593" s="41">
        <f t="shared" si="248"/>
        <v>11.223959794194485</v>
      </c>
      <c r="AU593" s="41">
        <f t="shared" si="249"/>
        <v>74409.503748903546</v>
      </c>
      <c r="AV593" s="41">
        <f t="shared" si="250"/>
        <v>11.223507338802605</v>
      </c>
      <c r="AW593" s="41">
        <f t="shared" si="251"/>
        <v>73426.700175081729</v>
      </c>
      <c r="AX593" s="41">
        <f t="shared" si="252"/>
        <v>11.211267624887174</v>
      </c>
      <c r="AY593" s="41">
        <f t="shared" si="253"/>
        <v>11.394400798207213</v>
      </c>
      <c r="AZ593" s="41">
        <f t="shared" si="254"/>
        <v>11.272268885950233</v>
      </c>
    </row>
    <row r="594" spans="2:52" x14ac:dyDescent="0.25">
      <c r="B594" s="41" t="str">
        <f t="shared" ref="B594:B657" si="255">B593</f>
        <v>CT</v>
      </c>
      <c r="C594" s="46">
        <v>45318</v>
      </c>
      <c r="D594" s="45">
        <v>1385.8642547010652</v>
      </c>
      <c r="E594" s="45">
        <v>277.32940786400638</v>
      </c>
      <c r="F594" s="45">
        <v>139.88373429624062</v>
      </c>
      <c r="G594" s="48">
        <v>67.037336290123349</v>
      </c>
      <c r="H594" s="44">
        <v>79836.44944746852</v>
      </c>
      <c r="I594" s="62">
        <f t="shared" si="235"/>
        <v>1870.1147331514355</v>
      </c>
      <c r="J594" s="41">
        <f t="shared" si="236"/>
        <v>2024</v>
      </c>
      <c r="K594" s="41">
        <f t="shared" si="237"/>
        <v>109</v>
      </c>
      <c r="L594" s="41">
        <f t="shared" si="238"/>
        <v>11881</v>
      </c>
      <c r="M594" s="41">
        <f t="shared" si="239"/>
        <v>9.3826957644582869</v>
      </c>
      <c r="N594" s="41">
        <f t="shared" si="240"/>
        <v>1</v>
      </c>
      <c r="O594" s="41">
        <f t="shared" si="241"/>
        <v>1</v>
      </c>
      <c r="P594" s="41">
        <f t="shared" si="242"/>
        <v>1</v>
      </c>
      <c r="Q594" s="41">
        <f t="shared" si="242"/>
        <v>0</v>
      </c>
      <c r="R594" s="41">
        <f t="shared" si="242"/>
        <v>0</v>
      </c>
      <c r="S594" s="41">
        <f t="shared" si="230"/>
        <v>0</v>
      </c>
      <c r="T594" s="41">
        <f t="shared" si="230"/>
        <v>0</v>
      </c>
      <c r="U594" s="41">
        <f t="shared" si="230"/>
        <v>0</v>
      </c>
      <c r="V594" s="41">
        <f t="shared" si="230"/>
        <v>0</v>
      </c>
      <c r="W594" s="41">
        <f t="shared" si="231"/>
        <v>0</v>
      </c>
      <c r="X594" s="41">
        <f t="shared" si="231"/>
        <v>0</v>
      </c>
      <c r="Y594" s="41">
        <f t="shared" si="231"/>
        <v>0</v>
      </c>
      <c r="Z594" s="41">
        <f t="shared" si="231"/>
        <v>0</v>
      </c>
      <c r="AA594" s="41">
        <f t="shared" si="232"/>
        <v>0</v>
      </c>
      <c r="AB594" s="41">
        <f t="shared" si="243"/>
        <v>0</v>
      </c>
      <c r="AC594" s="41">
        <f t="shared" si="243"/>
        <v>0</v>
      </c>
      <c r="AD594" s="41">
        <f t="shared" si="243"/>
        <v>0</v>
      </c>
      <c r="AE594" s="41">
        <f t="shared" si="233"/>
        <v>0</v>
      </c>
      <c r="AF594" s="41">
        <f t="shared" si="233"/>
        <v>0</v>
      </c>
      <c r="AG594" s="48">
        <v>1385.8642547010652</v>
      </c>
      <c r="AH594" s="48">
        <v>277.32940786400638</v>
      </c>
      <c r="AI594" s="48">
        <v>139.88373429624062</v>
      </c>
      <c r="AJ594" s="48">
        <v>67.037336290123349</v>
      </c>
      <c r="AK594" s="41">
        <f t="shared" si="244"/>
        <v>11.287735439148149</v>
      </c>
      <c r="AL594" s="41">
        <f>LN(D594+'Models training data'!$Y$4)</f>
        <v>7.4248040899391334</v>
      </c>
      <c r="AM594" s="41">
        <f>LN(E594+'Models training data'!$Y$5)</f>
        <v>5.8358087584150447</v>
      </c>
      <c r="AN594" s="41">
        <f>LN(F594+'Models training data'!$Y$6)</f>
        <v>5.2217722170611749</v>
      </c>
      <c r="AO594" s="41">
        <f>LN(G594+'Models training data'!$Y$7)</f>
        <v>4.7590988689129361</v>
      </c>
      <c r="AP594" s="41">
        <f t="shared" si="234"/>
        <v>0</v>
      </c>
      <c r="AQ594" s="41">
        <f t="shared" si="245"/>
        <v>0</v>
      </c>
      <c r="AR594" s="41">
        <f t="shared" si="246"/>
        <v>83757.945070029789</v>
      </c>
      <c r="AS594" s="41">
        <f t="shared" si="247"/>
        <v>74407.805851336467</v>
      </c>
      <c r="AT594" s="41">
        <f t="shared" si="248"/>
        <v>11.223702176929706</v>
      </c>
      <c r="AU594" s="41">
        <f t="shared" si="249"/>
        <v>74438.514896309207</v>
      </c>
      <c r="AV594" s="41">
        <f t="shared" si="250"/>
        <v>11.224010919444567</v>
      </c>
      <c r="AW594" s="41">
        <f t="shared" si="251"/>
        <v>73413.364540134615</v>
      </c>
      <c r="AX594" s="41">
        <f t="shared" si="252"/>
        <v>11.211114115046847</v>
      </c>
      <c r="AY594" s="41">
        <f t="shared" si="253"/>
        <v>11.395273228933839</v>
      </c>
      <c r="AZ594" s="41">
        <f t="shared" si="254"/>
        <v>11.274984100359609</v>
      </c>
    </row>
    <row r="595" spans="2:52" x14ac:dyDescent="0.25">
      <c r="B595" s="41" t="str">
        <f t="shared" si="255"/>
        <v>CT</v>
      </c>
      <c r="C595" s="46">
        <v>45325</v>
      </c>
      <c r="D595" s="45">
        <v>1399.7228972480746</v>
      </c>
      <c r="E595" s="45">
        <v>280.10270194264649</v>
      </c>
      <c r="F595" s="45">
        <v>141.28257163920301</v>
      </c>
      <c r="G595" s="48">
        <v>89.829812965179457</v>
      </c>
      <c r="H595" s="44">
        <v>81306.322721317672</v>
      </c>
      <c r="I595" s="62">
        <f t="shared" si="235"/>
        <v>1910.9379837951035</v>
      </c>
      <c r="J595" s="41">
        <f t="shared" si="236"/>
        <v>2024</v>
      </c>
      <c r="K595" s="41">
        <f t="shared" si="237"/>
        <v>110</v>
      </c>
      <c r="L595" s="41">
        <f t="shared" si="238"/>
        <v>12100</v>
      </c>
      <c r="M595" s="41">
        <f t="shared" si="239"/>
        <v>9.4009607315848331</v>
      </c>
      <c r="N595" s="41">
        <f t="shared" si="240"/>
        <v>1</v>
      </c>
      <c r="O595" s="41">
        <f t="shared" si="241"/>
        <v>2</v>
      </c>
      <c r="P595" s="41">
        <f t="shared" si="242"/>
        <v>0</v>
      </c>
      <c r="Q595" s="41">
        <f t="shared" si="242"/>
        <v>1</v>
      </c>
      <c r="R595" s="41">
        <f t="shared" si="242"/>
        <v>0</v>
      </c>
      <c r="S595" s="41">
        <f t="shared" si="230"/>
        <v>0</v>
      </c>
      <c r="T595" s="41">
        <f t="shared" si="230"/>
        <v>0</v>
      </c>
      <c r="U595" s="41">
        <f t="shared" si="230"/>
        <v>0</v>
      </c>
      <c r="V595" s="41">
        <f t="shared" si="230"/>
        <v>0</v>
      </c>
      <c r="W595" s="41">
        <f t="shared" si="231"/>
        <v>0</v>
      </c>
      <c r="X595" s="41">
        <f t="shared" si="231"/>
        <v>0</v>
      </c>
      <c r="Y595" s="41">
        <f t="shared" si="231"/>
        <v>0</v>
      </c>
      <c r="Z595" s="41">
        <f t="shared" si="231"/>
        <v>0</v>
      </c>
      <c r="AA595" s="41">
        <f t="shared" si="232"/>
        <v>0</v>
      </c>
      <c r="AB595" s="41">
        <f t="shared" si="243"/>
        <v>0</v>
      </c>
      <c r="AC595" s="41">
        <f t="shared" si="243"/>
        <v>0</v>
      </c>
      <c r="AD595" s="41">
        <f t="shared" si="243"/>
        <v>0</v>
      </c>
      <c r="AE595" s="41">
        <f t="shared" si="233"/>
        <v>0</v>
      </c>
      <c r="AF595" s="41">
        <f t="shared" si="233"/>
        <v>0</v>
      </c>
      <c r="AG595" s="48">
        <v>1399.7228972480746</v>
      </c>
      <c r="AH595" s="48">
        <v>280.10270194264649</v>
      </c>
      <c r="AI595" s="48">
        <v>141.28257163920301</v>
      </c>
      <c r="AJ595" s="48">
        <v>89.829812965179457</v>
      </c>
      <c r="AK595" s="41">
        <f t="shared" si="244"/>
        <v>11.305979062761862</v>
      </c>
      <c r="AL595" s="41">
        <f>LN(D595+'Models training data'!$Y$4)</f>
        <v>7.4330337325978331</v>
      </c>
      <c r="AM595" s="41">
        <f>LN(E595+'Models training data'!$Y$5)</f>
        <v>5.8438770798431623</v>
      </c>
      <c r="AN595" s="41">
        <f>LN(F595+'Models training data'!$Y$6)</f>
        <v>5.2292944348832764</v>
      </c>
      <c r="AO595" s="41">
        <f>LN(G595+'Models training data'!$Y$7)</f>
        <v>4.9375859675784266</v>
      </c>
      <c r="AP595" s="41">
        <f t="shared" si="234"/>
        <v>0</v>
      </c>
      <c r="AQ595" s="41">
        <f t="shared" si="245"/>
        <v>0</v>
      </c>
      <c r="AR595" s="41">
        <f t="shared" si="246"/>
        <v>82683.843800897361</v>
      </c>
      <c r="AS595" s="41">
        <f t="shared" si="247"/>
        <v>73331.597789555439</v>
      </c>
      <c r="AT595" s="41">
        <f t="shared" si="248"/>
        <v>11.211750367141514</v>
      </c>
      <c r="AU595" s="41">
        <f t="shared" si="249"/>
        <v>73536.740113191234</v>
      </c>
      <c r="AV595" s="41">
        <f t="shared" si="250"/>
        <v>11.214583344279095</v>
      </c>
      <c r="AW595" s="41">
        <f t="shared" si="251"/>
        <v>72957.843733477057</v>
      </c>
      <c r="AX595" s="41">
        <f t="shared" si="252"/>
        <v>11.206449411542341</v>
      </c>
      <c r="AY595" s="41">
        <f t="shared" si="253"/>
        <v>11.399570077060696</v>
      </c>
      <c r="AZ595" s="41">
        <f t="shared" si="254"/>
        <v>11.298420692922425</v>
      </c>
    </row>
    <row r="596" spans="2:52" x14ac:dyDescent="0.25">
      <c r="B596" s="41" t="str">
        <f t="shared" si="255"/>
        <v>CT</v>
      </c>
      <c r="C596" s="46">
        <v>45332</v>
      </c>
      <c r="D596" s="45">
        <v>1092.3060280736522</v>
      </c>
      <c r="E596" s="45">
        <v>202.1894904552835</v>
      </c>
      <c r="F596" s="45">
        <v>91.668843680740821</v>
      </c>
      <c r="G596" s="48">
        <v>53.982981296517949</v>
      </c>
      <c r="H596" s="44">
        <v>73584.124178678423</v>
      </c>
      <c r="I596" s="62">
        <f t="shared" si="235"/>
        <v>1440.1473435061944</v>
      </c>
      <c r="J596" s="41">
        <f t="shared" si="236"/>
        <v>2024</v>
      </c>
      <c r="K596" s="41">
        <f t="shared" si="237"/>
        <v>111</v>
      </c>
      <c r="L596" s="41">
        <f t="shared" si="238"/>
        <v>12321</v>
      </c>
      <c r="M596" s="41">
        <f t="shared" si="239"/>
        <v>9.4190604026246678</v>
      </c>
      <c r="N596" s="41">
        <f t="shared" si="240"/>
        <v>1</v>
      </c>
      <c r="O596" s="41">
        <f t="shared" si="241"/>
        <v>2</v>
      </c>
      <c r="P596" s="41">
        <f t="shared" si="242"/>
        <v>0</v>
      </c>
      <c r="Q596" s="41">
        <f t="shared" si="242"/>
        <v>1</v>
      </c>
      <c r="R596" s="41">
        <f t="shared" si="242"/>
        <v>0</v>
      </c>
      <c r="S596" s="41">
        <f t="shared" si="230"/>
        <v>0</v>
      </c>
      <c r="T596" s="41">
        <f t="shared" si="230"/>
        <v>0</v>
      </c>
      <c r="U596" s="41">
        <f t="shared" si="230"/>
        <v>0</v>
      </c>
      <c r="V596" s="41">
        <f t="shared" si="230"/>
        <v>0</v>
      </c>
      <c r="W596" s="41">
        <f t="shared" si="231"/>
        <v>0</v>
      </c>
      <c r="X596" s="41">
        <f t="shared" si="231"/>
        <v>0</v>
      </c>
      <c r="Y596" s="41">
        <f t="shared" si="231"/>
        <v>0</v>
      </c>
      <c r="Z596" s="41">
        <f t="shared" si="231"/>
        <v>0</v>
      </c>
      <c r="AA596" s="41">
        <f t="shared" si="232"/>
        <v>0</v>
      </c>
      <c r="AB596" s="41">
        <f t="shared" si="243"/>
        <v>0</v>
      </c>
      <c r="AC596" s="41">
        <f t="shared" si="243"/>
        <v>0</v>
      </c>
      <c r="AD596" s="41">
        <f t="shared" si="243"/>
        <v>0</v>
      </c>
      <c r="AE596" s="41">
        <f t="shared" si="233"/>
        <v>0</v>
      </c>
      <c r="AF596" s="41">
        <f t="shared" si="233"/>
        <v>0</v>
      </c>
      <c r="AG596" s="48">
        <v>1092.3060280736522</v>
      </c>
      <c r="AH596" s="48">
        <v>202.1894904552835</v>
      </c>
      <c r="AI596" s="48">
        <v>91.668843680740821</v>
      </c>
      <c r="AJ596" s="48">
        <v>53.982981296517949</v>
      </c>
      <c r="AK596" s="41">
        <f t="shared" si="244"/>
        <v>11.206184577355451</v>
      </c>
      <c r="AL596" s="41">
        <f>LN(D596+'Models training data'!$Y$4)</f>
        <v>7.2323810215374218</v>
      </c>
      <c r="AM596" s="41">
        <f>LN(E596+'Models training data'!$Y$5)</f>
        <v>5.5880033408758534</v>
      </c>
      <c r="AN596" s="41">
        <f>LN(F596+'Models training data'!$Y$6)</f>
        <v>4.9203263228093101</v>
      </c>
      <c r="AO596" s="41">
        <f>LN(G596+'Models training data'!$Y$7)</f>
        <v>4.6404061910055709</v>
      </c>
      <c r="AP596" s="41">
        <f t="shared" si="234"/>
        <v>0</v>
      </c>
      <c r="AQ596" s="41">
        <f t="shared" si="245"/>
        <v>0</v>
      </c>
      <c r="AR596" s="41">
        <f t="shared" si="246"/>
        <v>82659.453487813618</v>
      </c>
      <c r="AS596" s="41">
        <f t="shared" si="247"/>
        <v>73307.500399513738</v>
      </c>
      <c r="AT596" s="41">
        <f t="shared" si="248"/>
        <v>11.211492749876735</v>
      </c>
      <c r="AU596" s="41">
        <f t="shared" si="249"/>
        <v>73568.108657948527</v>
      </c>
      <c r="AV596" s="41">
        <f t="shared" si="250"/>
        <v>11.215120815324438</v>
      </c>
      <c r="AW596" s="41">
        <f t="shared" si="251"/>
        <v>72944.749470813316</v>
      </c>
      <c r="AX596" s="41">
        <f t="shared" si="252"/>
        <v>11.206298680198937</v>
      </c>
      <c r="AY596" s="41">
        <f t="shared" si="253"/>
        <v>11.373379620487649</v>
      </c>
      <c r="AZ596" s="41">
        <f t="shared" si="254"/>
        <v>11.221534889583518</v>
      </c>
    </row>
    <row r="597" spans="2:52" x14ac:dyDescent="0.25">
      <c r="B597" s="41" t="str">
        <f t="shared" si="255"/>
        <v>CT</v>
      </c>
      <c r="C597" s="46">
        <v>45339</v>
      </c>
      <c r="D597" s="45">
        <v>877.11421965155648</v>
      </c>
      <c r="E597" s="45">
        <v>163.8542661064416</v>
      </c>
      <c r="F597" s="45">
        <v>82.830441559053568</v>
      </c>
      <c r="G597" s="48">
        <v>50.398298129651792</v>
      </c>
      <c r="H597" s="44">
        <v>71175.884192519443</v>
      </c>
      <c r="I597" s="62">
        <f t="shared" si="235"/>
        <v>1174.1972254467032</v>
      </c>
      <c r="J597" s="41">
        <f t="shared" si="236"/>
        <v>2024</v>
      </c>
      <c r="K597" s="41">
        <f t="shared" si="237"/>
        <v>112</v>
      </c>
      <c r="L597" s="41">
        <f t="shared" si="238"/>
        <v>12544</v>
      </c>
      <c r="M597" s="41">
        <f t="shared" si="239"/>
        <v>9.4369977425901883</v>
      </c>
      <c r="N597" s="41">
        <f t="shared" si="240"/>
        <v>1</v>
      </c>
      <c r="O597" s="41">
        <f t="shared" si="241"/>
        <v>2</v>
      </c>
      <c r="P597" s="41">
        <f t="shared" si="242"/>
        <v>0</v>
      </c>
      <c r="Q597" s="41">
        <f t="shared" si="242"/>
        <v>1</v>
      </c>
      <c r="R597" s="41">
        <f t="shared" si="242"/>
        <v>0</v>
      </c>
      <c r="S597" s="41">
        <f t="shared" si="230"/>
        <v>0</v>
      </c>
      <c r="T597" s="41">
        <f t="shared" si="230"/>
        <v>0</v>
      </c>
      <c r="U597" s="41">
        <f t="shared" si="230"/>
        <v>0</v>
      </c>
      <c r="V597" s="41">
        <f t="shared" si="230"/>
        <v>0</v>
      </c>
      <c r="W597" s="41">
        <f t="shared" si="231"/>
        <v>0</v>
      </c>
      <c r="X597" s="41">
        <f t="shared" si="231"/>
        <v>0</v>
      </c>
      <c r="Y597" s="41">
        <f t="shared" si="231"/>
        <v>0</v>
      </c>
      <c r="Z597" s="41">
        <f t="shared" si="231"/>
        <v>0</v>
      </c>
      <c r="AA597" s="41">
        <f t="shared" si="232"/>
        <v>0</v>
      </c>
      <c r="AB597" s="41">
        <f t="shared" si="243"/>
        <v>0</v>
      </c>
      <c r="AC597" s="41">
        <f t="shared" si="243"/>
        <v>0</v>
      </c>
      <c r="AD597" s="41">
        <f t="shared" si="243"/>
        <v>0</v>
      </c>
      <c r="AE597" s="41">
        <f t="shared" si="233"/>
        <v>0</v>
      </c>
      <c r="AF597" s="41">
        <f t="shared" si="233"/>
        <v>0</v>
      </c>
      <c r="AG597" s="48">
        <v>877.11421965155648</v>
      </c>
      <c r="AH597" s="48">
        <v>163.8542661064416</v>
      </c>
      <c r="AI597" s="48">
        <v>82.830441559053568</v>
      </c>
      <c r="AJ597" s="48">
        <v>50.398298129651792</v>
      </c>
      <c r="AK597" s="41">
        <f t="shared" si="244"/>
        <v>11.172909334865274</v>
      </c>
      <c r="AL597" s="41">
        <f>LN(D597+'Models training data'!$Y$4)</f>
        <v>7.0633229122022474</v>
      </c>
      <c r="AM597" s="41">
        <f>LN(E597+'Models training data'!$Y$5)</f>
        <v>5.4331382171387688</v>
      </c>
      <c r="AN597" s="41">
        <f>LN(F597+'Models training data'!$Y$6)</f>
        <v>4.8536611632617435</v>
      </c>
      <c r="AO597" s="41">
        <f>LN(G597+'Models training data'!$Y$7)</f>
        <v>4.6051875032600185</v>
      </c>
      <c r="AP597" s="41">
        <f t="shared" si="234"/>
        <v>0</v>
      </c>
      <c r="AQ597" s="41">
        <f t="shared" si="245"/>
        <v>0</v>
      </c>
      <c r="AR597" s="41">
        <f t="shared" si="246"/>
        <v>82635.063174729876</v>
      </c>
      <c r="AS597" s="41">
        <f t="shared" si="247"/>
        <v>73283.403009472037</v>
      </c>
      <c r="AT597" s="41">
        <f t="shared" si="248"/>
        <v>11.211235132611954</v>
      </c>
      <c r="AU597" s="41">
        <f t="shared" si="249"/>
        <v>73600.655901381659</v>
      </c>
      <c r="AV597" s="41">
        <f t="shared" si="250"/>
        <v>11.215675231571472</v>
      </c>
      <c r="AW597" s="41">
        <f t="shared" si="251"/>
        <v>72931.772647064397</v>
      </c>
      <c r="AX597" s="41">
        <f t="shared" si="252"/>
        <v>11.206149300724352</v>
      </c>
      <c r="AY597" s="41">
        <f t="shared" si="253"/>
        <v>11.362714586947817</v>
      </c>
      <c r="AZ597" s="41">
        <f t="shared" si="254"/>
        <v>11.202968727693076</v>
      </c>
    </row>
    <row r="598" spans="2:52" x14ac:dyDescent="0.25">
      <c r="B598" s="41" t="str">
        <f t="shared" si="255"/>
        <v>CT</v>
      </c>
      <c r="C598" s="46">
        <v>45346</v>
      </c>
      <c r="D598" s="45">
        <v>726.47995375608946</v>
      </c>
      <c r="E598" s="45">
        <v>145.31424914080867</v>
      </c>
      <c r="F598" s="45">
        <v>82.683236918794634</v>
      </c>
      <c r="G598" s="48">
        <v>50.039829812965181</v>
      </c>
      <c r="H598" s="44">
        <v>70233.207423038548</v>
      </c>
      <c r="I598" s="62">
        <f t="shared" si="235"/>
        <v>1004.5172696286579</v>
      </c>
      <c r="J598" s="41">
        <f t="shared" si="236"/>
        <v>2024</v>
      </c>
      <c r="K598" s="41">
        <f t="shared" si="237"/>
        <v>113</v>
      </c>
      <c r="L598" s="41">
        <f t="shared" si="238"/>
        <v>12769</v>
      </c>
      <c r="M598" s="41">
        <f t="shared" si="239"/>
        <v>9.4547756374246816</v>
      </c>
      <c r="N598" s="41">
        <f t="shared" si="240"/>
        <v>1</v>
      </c>
      <c r="O598" s="41">
        <f t="shared" si="241"/>
        <v>2</v>
      </c>
      <c r="P598" s="41">
        <f t="shared" si="242"/>
        <v>0</v>
      </c>
      <c r="Q598" s="41">
        <f t="shared" si="242"/>
        <v>1</v>
      </c>
      <c r="R598" s="41">
        <f t="shared" si="242"/>
        <v>0</v>
      </c>
      <c r="S598" s="41">
        <f t="shared" si="230"/>
        <v>0</v>
      </c>
      <c r="T598" s="41">
        <f t="shared" si="230"/>
        <v>0</v>
      </c>
      <c r="U598" s="41">
        <f t="shared" si="230"/>
        <v>0</v>
      </c>
      <c r="V598" s="41">
        <f t="shared" si="230"/>
        <v>0</v>
      </c>
      <c r="W598" s="41">
        <f t="shared" si="231"/>
        <v>0</v>
      </c>
      <c r="X598" s="41">
        <f t="shared" si="231"/>
        <v>0</v>
      </c>
      <c r="Y598" s="41">
        <f t="shared" si="231"/>
        <v>0</v>
      </c>
      <c r="Z598" s="41">
        <f t="shared" si="231"/>
        <v>0</v>
      </c>
      <c r="AA598" s="41">
        <f t="shared" si="232"/>
        <v>0</v>
      </c>
      <c r="AB598" s="41">
        <f t="shared" si="243"/>
        <v>0</v>
      </c>
      <c r="AC598" s="41">
        <f t="shared" si="243"/>
        <v>0</v>
      </c>
      <c r="AD598" s="41">
        <f t="shared" si="243"/>
        <v>0</v>
      </c>
      <c r="AE598" s="41">
        <f t="shared" si="233"/>
        <v>0</v>
      </c>
      <c r="AF598" s="41">
        <f t="shared" si="233"/>
        <v>0</v>
      </c>
      <c r="AG598" s="48">
        <v>726.47995375608946</v>
      </c>
      <c r="AH598" s="48">
        <v>145.31424914080867</v>
      </c>
      <c r="AI598" s="48">
        <v>82.683236918794634</v>
      </c>
      <c r="AJ598" s="48">
        <v>50.039829812965181</v>
      </c>
      <c r="AK598" s="41">
        <f t="shared" si="244"/>
        <v>11.159576518379875</v>
      </c>
      <c r="AL598" s="41">
        <f>LN(D598+'Models training data'!$Y$4)</f>
        <v>6.925287374499999</v>
      </c>
      <c r="AM598" s="41">
        <f>LN(E598+'Models training data'!$Y$5)</f>
        <v>5.348660300546106</v>
      </c>
      <c r="AN598" s="41">
        <f>LN(F598+'Models training data'!$Y$6)</f>
        <v>4.8525123414312956</v>
      </c>
      <c r="AO598" s="41">
        <f>LN(G598+'Models training data'!$Y$7)</f>
        <v>4.6015964420204316</v>
      </c>
      <c r="AP598" s="41">
        <f t="shared" si="234"/>
        <v>0</v>
      </c>
      <c r="AQ598" s="41">
        <f t="shared" si="245"/>
        <v>0</v>
      </c>
      <c r="AR598" s="41">
        <f t="shared" si="246"/>
        <v>82610.672861646133</v>
      </c>
      <c r="AS598" s="41">
        <f t="shared" si="247"/>
        <v>73259.30561943035</v>
      </c>
      <c r="AT598" s="41">
        <f t="shared" si="248"/>
        <v>11.210977515347174</v>
      </c>
      <c r="AU598" s="41">
        <f t="shared" si="249"/>
        <v>73634.381843490584</v>
      </c>
      <c r="AV598" s="41">
        <f t="shared" si="250"/>
        <v>11.216246593020196</v>
      </c>
      <c r="AW598" s="41">
        <f t="shared" si="251"/>
        <v>72918.911174385765</v>
      </c>
      <c r="AX598" s="41">
        <f t="shared" si="252"/>
        <v>11.206001249084883</v>
      </c>
      <c r="AY598" s="41">
        <f t="shared" si="253"/>
        <v>11.357110763860028</v>
      </c>
      <c r="AZ598" s="41">
        <f t="shared" si="254"/>
        <v>11.197431139203205</v>
      </c>
    </row>
    <row r="599" spans="2:52" x14ac:dyDescent="0.25">
      <c r="B599" s="41" t="str">
        <f t="shared" si="255"/>
        <v>CT</v>
      </c>
      <c r="C599" s="46">
        <v>45353</v>
      </c>
      <c r="D599" s="45">
        <v>621.03596762926259</v>
      </c>
      <c r="E599" s="45">
        <v>136.67811181886808</v>
      </c>
      <c r="F599" s="45">
        <v>83.412518382397636</v>
      </c>
      <c r="G599" s="48">
        <v>50.003982981296517</v>
      </c>
      <c r="H599" s="44">
        <v>69706.905769411387</v>
      </c>
      <c r="I599" s="62">
        <f t="shared" si="235"/>
        <v>891.13058081182476</v>
      </c>
      <c r="J599" s="41">
        <f t="shared" si="236"/>
        <v>2024</v>
      </c>
      <c r="K599" s="41">
        <f t="shared" si="237"/>
        <v>114</v>
      </c>
      <c r="L599" s="41">
        <f t="shared" si="238"/>
        <v>12996</v>
      </c>
      <c r="M599" s="41">
        <f t="shared" si="239"/>
        <v>9.4723968967889913</v>
      </c>
      <c r="N599" s="41">
        <f t="shared" si="240"/>
        <v>1</v>
      </c>
      <c r="O599" s="41">
        <f t="shared" si="241"/>
        <v>3</v>
      </c>
      <c r="P599" s="41">
        <f t="shared" si="242"/>
        <v>0</v>
      </c>
      <c r="Q599" s="41">
        <f t="shared" si="242"/>
        <v>0</v>
      </c>
      <c r="R599" s="41">
        <f t="shared" si="242"/>
        <v>1</v>
      </c>
      <c r="S599" s="41">
        <f t="shared" si="230"/>
        <v>0</v>
      </c>
      <c r="T599" s="41">
        <f t="shared" si="230"/>
        <v>0</v>
      </c>
      <c r="U599" s="41">
        <f t="shared" si="230"/>
        <v>0</v>
      </c>
      <c r="V599" s="41">
        <f t="shared" si="230"/>
        <v>0</v>
      </c>
      <c r="W599" s="41">
        <f t="shared" si="231"/>
        <v>0</v>
      </c>
      <c r="X599" s="41">
        <f t="shared" si="231"/>
        <v>0</v>
      </c>
      <c r="Y599" s="41">
        <f t="shared" si="231"/>
        <v>0</v>
      </c>
      <c r="Z599" s="41">
        <f t="shared" si="231"/>
        <v>0</v>
      </c>
      <c r="AA599" s="41">
        <f t="shared" si="232"/>
        <v>0</v>
      </c>
      <c r="AB599" s="41">
        <f t="shared" si="243"/>
        <v>0</v>
      </c>
      <c r="AC599" s="41">
        <f t="shared" si="243"/>
        <v>0</v>
      </c>
      <c r="AD599" s="41">
        <f t="shared" si="243"/>
        <v>0</v>
      </c>
      <c r="AE599" s="41">
        <f t="shared" si="233"/>
        <v>0</v>
      </c>
      <c r="AF599" s="41">
        <f t="shared" si="233"/>
        <v>0</v>
      </c>
      <c r="AG599" s="48">
        <v>621.03596762926259</v>
      </c>
      <c r="AH599" s="48">
        <v>136.67811181886808</v>
      </c>
      <c r="AI599" s="48">
        <v>83.412518382397636</v>
      </c>
      <c r="AJ599" s="48">
        <v>50.003982981296517</v>
      </c>
      <c r="AK599" s="41">
        <f t="shared" si="244"/>
        <v>11.152054670311419</v>
      </c>
      <c r="AL599" s="41">
        <f>LN(D599+'Models training data'!$Y$4)</f>
        <v>6.8159060716462045</v>
      </c>
      <c r="AM599" s="41">
        <f>LN(E599+'Models training data'!$Y$5)</f>
        <v>5.3067328450585585</v>
      </c>
      <c r="AN599" s="41">
        <f>LN(F599+'Models training data'!$Y$6)</f>
        <v>4.8581909530080569</v>
      </c>
      <c r="AO599" s="41">
        <f>LN(G599+'Models training data'!$Y$7)</f>
        <v>4.6012366256117554</v>
      </c>
      <c r="AP599" s="41">
        <f t="shared" si="234"/>
        <v>0</v>
      </c>
      <c r="AQ599" s="41">
        <f t="shared" si="245"/>
        <v>0</v>
      </c>
      <c r="AR599" s="41">
        <f t="shared" si="246"/>
        <v>81671.071676980922</v>
      </c>
      <c r="AS599" s="41">
        <f t="shared" si="247"/>
        <v>72317.5976421167</v>
      </c>
      <c r="AT599" s="41">
        <f t="shared" si="248"/>
        <v>11.199912630292671</v>
      </c>
      <c r="AU599" s="41">
        <f t="shared" si="249"/>
        <v>72707.680593174518</v>
      </c>
      <c r="AV599" s="41">
        <f t="shared" si="250"/>
        <v>11.205413995436649</v>
      </c>
      <c r="AW599" s="41">
        <f t="shared" si="251"/>
        <v>72159.199174770925</v>
      </c>
      <c r="AX599" s="41">
        <f t="shared" si="252"/>
        <v>11.197173584934202</v>
      </c>
      <c r="AY599" s="41">
        <f t="shared" si="253"/>
        <v>11.353798367531532</v>
      </c>
      <c r="AZ599" s="41">
        <f t="shared" si="254"/>
        <v>11.195059505095731</v>
      </c>
    </row>
    <row r="600" spans="2:52" x14ac:dyDescent="0.25">
      <c r="B600" s="41" t="str">
        <f t="shared" si="255"/>
        <v>CT</v>
      </c>
      <c r="C600" s="46">
        <v>45360</v>
      </c>
      <c r="D600" s="45">
        <v>547.22517734048381</v>
      </c>
      <c r="E600" s="45">
        <v>133.0002530303824</v>
      </c>
      <c r="F600" s="45">
        <v>84.236888475663136</v>
      </c>
      <c r="G600" s="48">
        <v>54.320482359598437</v>
      </c>
      <c r="H600" s="44">
        <v>69869.925284286946</v>
      </c>
      <c r="I600" s="62">
        <f t="shared" si="235"/>
        <v>818.78280120612783</v>
      </c>
      <c r="J600" s="41">
        <f t="shared" si="236"/>
        <v>2024</v>
      </c>
      <c r="K600" s="41">
        <f t="shared" si="237"/>
        <v>115</v>
      </c>
      <c r="L600" s="41">
        <f t="shared" si="238"/>
        <v>13225</v>
      </c>
      <c r="M600" s="41">
        <f t="shared" si="239"/>
        <v>9.4898642567265004</v>
      </c>
      <c r="N600" s="41">
        <f t="shared" si="240"/>
        <v>1</v>
      </c>
      <c r="O600" s="41">
        <f t="shared" si="241"/>
        <v>3</v>
      </c>
      <c r="P600" s="41">
        <f t="shared" si="242"/>
        <v>0</v>
      </c>
      <c r="Q600" s="41">
        <f t="shared" si="242"/>
        <v>0</v>
      </c>
      <c r="R600" s="41">
        <f t="shared" si="242"/>
        <v>1</v>
      </c>
      <c r="S600" s="41">
        <f t="shared" si="230"/>
        <v>0</v>
      </c>
      <c r="T600" s="41">
        <f t="shared" si="230"/>
        <v>0</v>
      </c>
      <c r="U600" s="41">
        <f t="shared" si="230"/>
        <v>0</v>
      </c>
      <c r="V600" s="41">
        <f t="shared" si="230"/>
        <v>0</v>
      </c>
      <c r="W600" s="41">
        <f t="shared" si="231"/>
        <v>0</v>
      </c>
      <c r="X600" s="41">
        <f t="shared" si="231"/>
        <v>0</v>
      </c>
      <c r="Y600" s="41">
        <f t="shared" si="231"/>
        <v>0</v>
      </c>
      <c r="Z600" s="41">
        <f t="shared" si="231"/>
        <v>0</v>
      </c>
      <c r="AA600" s="41">
        <f t="shared" si="232"/>
        <v>0</v>
      </c>
      <c r="AB600" s="41">
        <f t="shared" si="243"/>
        <v>0</v>
      </c>
      <c r="AC600" s="41">
        <f t="shared" si="243"/>
        <v>0</v>
      </c>
      <c r="AD600" s="41">
        <f t="shared" si="243"/>
        <v>0</v>
      </c>
      <c r="AE600" s="41">
        <f t="shared" si="233"/>
        <v>0</v>
      </c>
      <c r="AF600" s="41">
        <f t="shared" si="233"/>
        <v>0</v>
      </c>
      <c r="AG600" s="48">
        <v>547.22517734048381</v>
      </c>
      <c r="AH600" s="48">
        <v>133.0002530303824</v>
      </c>
      <c r="AI600" s="48">
        <v>84.236888475663136</v>
      </c>
      <c r="AJ600" s="48">
        <v>54.320482359598437</v>
      </c>
      <c r="AK600" s="41">
        <f t="shared" si="244"/>
        <v>11.154390582192654</v>
      </c>
      <c r="AL600" s="41">
        <f>LN(D600+'Models training data'!$Y$4)</f>
        <v>6.7315333715164209</v>
      </c>
      <c r="AM600" s="41">
        <f>LN(E600+'Models training data'!$Y$5)</f>
        <v>5.2883293461748995</v>
      </c>
      <c r="AN600" s="41">
        <f>LN(F600+'Models training data'!$Y$6)</f>
        <v>4.864571390728802</v>
      </c>
      <c r="AO600" s="41">
        <f>LN(G600+'Models training data'!$Y$7)</f>
        <v>4.6436590542171725</v>
      </c>
      <c r="AP600" s="41">
        <f t="shared" si="234"/>
        <v>0</v>
      </c>
      <c r="AQ600" s="41">
        <f t="shared" si="245"/>
        <v>0</v>
      </c>
      <c r="AR600" s="41">
        <f t="shared" si="246"/>
        <v>81646.68136389718</v>
      </c>
      <c r="AS600" s="41">
        <f t="shared" si="247"/>
        <v>72293.500252074999</v>
      </c>
      <c r="AT600" s="41">
        <f t="shared" si="248"/>
        <v>11.199655013027892</v>
      </c>
      <c r="AU600" s="41">
        <f t="shared" si="249"/>
        <v>72743.763932635091</v>
      </c>
      <c r="AV600" s="41">
        <f t="shared" si="250"/>
        <v>11.206019247288754</v>
      </c>
      <c r="AW600" s="41">
        <f t="shared" si="251"/>
        <v>72146.562359518284</v>
      </c>
      <c r="AX600" s="41">
        <f t="shared" si="252"/>
        <v>11.19702811938274</v>
      </c>
      <c r="AY600" s="41">
        <f t="shared" si="253"/>
        <v>11.352461200732087</v>
      </c>
      <c r="AZ600" s="41">
        <f t="shared" si="254"/>
        <v>11.199362850595453</v>
      </c>
    </row>
    <row r="601" spans="2:52" x14ac:dyDescent="0.25">
      <c r="B601" s="41" t="str">
        <f t="shared" si="255"/>
        <v>CT</v>
      </c>
      <c r="C601" s="46">
        <v>45367</v>
      </c>
      <c r="D601" s="45">
        <v>495.55762413833861</v>
      </c>
      <c r="E601" s="45">
        <v>131.80793560734907</v>
      </c>
      <c r="F601" s="45">
        <v>85.078281851363911</v>
      </c>
      <c r="G601" s="48">
        <v>50.43204823595984</v>
      </c>
      <c r="H601" s="44">
        <v>69272.084019108181</v>
      </c>
      <c r="I601" s="62">
        <f t="shared" si="235"/>
        <v>762.87588983301157</v>
      </c>
      <c r="J601" s="41">
        <f t="shared" si="236"/>
        <v>2024</v>
      </c>
      <c r="K601" s="41">
        <f t="shared" si="237"/>
        <v>116</v>
      </c>
      <c r="L601" s="41">
        <f t="shared" si="238"/>
        <v>13456</v>
      </c>
      <c r="M601" s="41">
        <f t="shared" si="239"/>
        <v>9.507180382212729</v>
      </c>
      <c r="N601" s="41">
        <f t="shared" si="240"/>
        <v>1</v>
      </c>
      <c r="O601" s="41">
        <f t="shared" si="241"/>
        <v>3</v>
      </c>
      <c r="P601" s="41">
        <f t="shared" si="242"/>
        <v>0</v>
      </c>
      <c r="Q601" s="41">
        <f t="shared" si="242"/>
        <v>0</v>
      </c>
      <c r="R601" s="41">
        <f t="shared" si="242"/>
        <v>1</v>
      </c>
      <c r="S601" s="41">
        <f t="shared" si="230"/>
        <v>0</v>
      </c>
      <c r="T601" s="41">
        <f t="shared" si="230"/>
        <v>0</v>
      </c>
      <c r="U601" s="41">
        <f t="shared" si="230"/>
        <v>0</v>
      </c>
      <c r="V601" s="41">
        <f t="shared" si="230"/>
        <v>0</v>
      </c>
      <c r="W601" s="41">
        <f t="shared" si="231"/>
        <v>0</v>
      </c>
      <c r="X601" s="41">
        <f t="shared" si="231"/>
        <v>0</v>
      </c>
      <c r="Y601" s="41">
        <f t="shared" si="231"/>
        <v>0</v>
      </c>
      <c r="Z601" s="41">
        <f t="shared" si="231"/>
        <v>0</v>
      </c>
      <c r="AA601" s="41">
        <f t="shared" si="232"/>
        <v>0</v>
      </c>
      <c r="AB601" s="41">
        <f t="shared" si="243"/>
        <v>0</v>
      </c>
      <c r="AC601" s="41">
        <f t="shared" si="243"/>
        <v>0</v>
      </c>
      <c r="AD601" s="41">
        <f t="shared" si="243"/>
        <v>0</v>
      </c>
      <c r="AE601" s="41">
        <f t="shared" si="233"/>
        <v>0</v>
      </c>
      <c r="AF601" s="41">
        <f t="shared" si="233"/>
        <v>0</v>
      </c>
      <c r="AG601" s="48">
        <v>495.55762413833861</v>
      </c>
      <c r="AH601" s="48">
        <v>131.80793560734907</v>
      </c>
      <c r="AI601" s="48">
        <v>85.078281851363911</v>
      </c>
      <c r="AJ601" s="48">
        <v>50.43204823595984</v>
      </c>
      <c r="AK601" s="41">
        <f t="shared" si="244"/>
        <v>11.1457972760139</v>
      </c>
      <c r="AL601" s="41">
        <f>LN(D601+'Models training data'!$Y$4)</f>
        <v>6.6679287819680981</v>
      </c>
      <c r="AM601" s="41">
        <f>LN(E601+'Models training data'!$Y$5)</f>
        <v>5.2822897143343921</v>
      </c>
      <c r="AN601" s="41">
        <f>LN(F601+'Models training data'!$Y$6)</f>
        <v>4.8710418747834145</v>
      </c>
      <c r="AO601" s="41">
        <f>LN(G601+'Models training data'!$Y$7)</f>
        <v>4.6055249415398514</v>
      </c>
      <c r="AP601" s="41">
        <f t="shared" si="234"/>
        <v>0</v>
      </c>
      <c r="AQ601" s="41">
        <f t="shared" si="245"/>
        <v>0</v>
      </c>
      <c r="AR601" s="41">
        <f t="shared" si="246"/>
        <v>81622.291050813437</v>
      </c>
      <c r="AS601" s="41">
        <f t="shared" si="247"/>
        <v>72269.402862033297</v>
      </c>
      <c r="AT601" s="41">
        <f t="shared" si="248"/>
        <v>11.199397395763111</v>
      </c>
      <c r="AU601" s="41">
        <f t="shared" si="249"/>
        <v>72781.025970771487</v>
      </c>
      <c r="AV601" s="41">
        <f t="shared" si="250"/>
        <v>11.206641444342551</v>
      </c>
      <c r="AW601" s="41">
        <f t="shared" si="251"/>
        <v>72134.034955294424</v>
      </c>
      <c r="AX601" s="41">
        <f t="shared" si="252"/>
        <v>11.196883913289085</v>
      </c>
      <c r="AY601" s="41">
        <f t="shared" si="253"/>
        <v>11.350587166427479</v>
      </c>
      <c r="AZ601" s="41">
        <f t="shared" si="254"/>
        <v>11.194418424457812</v>
      </c>
    </row>
    <row r="602" spans="2:52" x14ac:dyDescent="0.25">
      <c r="B602" s="41" t="str">
        <f t="shared" si="255"/>
        <v>CT</v>
      </c>
      <c r="C602" s="46">
        <v>45374</v>
      </c>
      <c r="D602" s="45">
        <v>459.39033689683703</v>
      </c>
      <c r="E602" s="45">
        <v>131.86485498675398</v>
      </c>
      <c r="F602" s="45">
        <v>85.928967118971968</v>
      </c>
      <c r="G602" s="48">
        <v>50.043204823595985</v>
      </c>
      <c r="H602" s="44">
        <v>69145.494961021745</v>
      </c>
      <c r="I602" s="62">
        <f t="shared" si="235"/>
        <v>727.22736382615892</v>
      </c>
      <c r="J602" s="41">
        <f t="shared" si="236"/>
        <v>2024</v>
      </c>
      <c r="K602" s="41">
        <f t="shared" si="237"/>
        <v>117</v>
      </c>
      <c r="L602" s="41">
        <f t="shared" si="238"/>
        <v>13689</v>
      </c>
      <c r="M602" s="41">
        <f t="shared" si="239"/>
        <v>9.5243478695955126</v>
      </c>
      <c r="N602" s="41">
        <f t="shared" si="240"/>
        <v>1</v>
      </c>
      <c r="O602" s="41">
        <f t="shared" si="241"/>
        <v>3</v>
      </c>
      <c r="P602" s="41">
        <f t="shared" si="242"/>
        <v>0</v>
      </c>
      <c r="Q602" s="41">
        <f t="shared" si="242"/>
        <v>0</v>
      </c>
      <c r="R602" s="41">
        <f t="shared" si="242"/>
        <v>1</v>
      </c>
      <c r="S602" s="41">
        <f t="shared" si="230"/>
        <v>0</v>
      </c>
      <c r="T602" s="41">
        <f t="shared" si="230"/>
        <v>0</v>
      </c>
      <c r="U602" s="41">
        <f t="shared" si="230"/>
        <v>0</v>
      </c>
      <c r="V602" s="41">
        <f t="shared" si="230"/>
        <v>0</v>
      </c>
      <c r="W602" s="41">
        <f t="shared" si="231"/>
        <v>0</v>
      </c>
      <c r="X602" s="41">
        <f t="shared" si="231"/>
        <v>0</v>
      </c>
      <c r="Y602" s="41">
        <f t="shared" si="231"/>
        <v>0</v>
      </c>
      <c r="Z602" s="41">
        <f t="shared" si="231"/>
        <v>0</v>
      </c>
      <c r="AA602" s="41">
        <f t="shared" si="232"/>
        <v>0</v>
      </c>
      <c r="AB602" s="41">
        <f t="shared" si="243"/>
        <v>0</v>
      </c>
      <c r="AC602" s="41">
        <f t="shared" si="243"/>
        <v>0</v>
      </c>
      <c r="AD602" s="41">
        <f t="shared" si="243"/>
        <v>0</v>
      </c>
      <c r="AE602" s="41">
        <f t="shared" si="233"/>
        <v>0</v>
      </c>
      <c r="AF602" s="41">
        <f t="shared" si="233"/>
        <v>0</v>
      </c>
      <c r="AG602" s="48">
        <v>459.39033689683703</v>
      </c>
      <c r="AH602" s="48">
        <v>131.86485498675398</v>
      </c>
      <c r="AI602" s="48">
        <v>85.928967118971968</v>
      </c>
      <c r="AJ602" s="48">
        <v>50.043204823595985</v>
      </c>
      <c r="AK602" s="41">
        <f t="shared" si="244"/>
        <v>11.143968186178464</v>
      </c>
      <c r="AL602" s="41">
        <f>LN(D602+'Models training data'!$Y$4)</f>
        <v>6.620868980416331</v>
      </c>
      <c r="AM602" s="41">
        <f>LN(E602+'Models training data'!$Y$5)</f>
        <v>5.282578867593176</v>
      </c>
      <c r="AN602" s="41">
        <f>LN(F602+'Models training data'!$Y$6)</f>
        <v>4.8775415275857865</v>
      </c>
      <c r="AO602" s="41">
        <f>LN(G602+'Models training data'!$Y$7)</f>
        <v>4.6016303123831506</v>
      </c>
      <c r="AP602" s="41">
        <f t="shared" si="234"/>
        <v>0</v>
      </c>
      <c r="AQ602" s="41">
        <f t="shared" si="245"/>
        <v>0</v>
      </c>
      <c r="AR602" s="41">
        <f t="shared" si="246"/>
        <v>81597.900737729695</v>
      </c>
      <c r="AS602" s="41">
        <f t="shared" si="247"/>
        <v>72245.305471991596</v>
      </c>
      <c r="AT602" s="41">
        <f t="shared" si="248"/>
        <v>11.199139778498331</v>
      </c>
      <c r="AU602" s="41">
        <f t="shared" si="249"/>
        <v>72819.466707583706</v>
      </c>
      <c r="AV602" s="41">
        <f t="shared" si="250"/>
        <v>11.207280586598038</v>
      </c>
      <c r="AW602" s="41">
        <f t="shared" si="251"/>
        <v>72121.615083763521</v>
      </c>
      <c r="AX602" s="41">
        <f t="shared" si="252"/>
        <v>11.196740945031245</v>
      </c>
      <c r="AY602" s="41">
        <f t="shared" si="253"/>
        <v>11.349751536869249</v>
      </c>
      <c r="AZ602" s="41">
        <f t="shared" si="254"/>
        <v>11.194182376886058</v>
      </c>
    </row>
    <row r="603" spans="2:52" x14ac:dyDescent="0.25">
      <c r="B603" s="41" t="str">
        <f t="shared" si="255"/>
        <v>CT</v>
      </c>
      <c r="C603" s="46">
        <v>45381</v>
      </c>
      <c r="D603" s="45">
        <v>434.07323582778594</v>
      </c>
      <c r="E603" s="45">
        <v>132.55292354828723</v>
      </c>
      <c r="F603" s="45">
        <v>86.788247035071137</v>
      </c>
      <c r="G603" s="48">
        <v>50.004320482359603</v>
      </c>
      <c r="H603" s="44">
        <v>69121.389207054614</v>
      </c>
      <c r="I603" s="62">
        <f t="shared" si="235"/>
        <v>703.41872689350384</v>
      </c>
      <c r="J603" s="41">
        <f t="shared" si="236"/>
        <v>2024</v>
      </c>
      <c r="K603" s="41">
        <f t="shared" si="237"/>
        <v>118</v>
      </c>
      <c r="L603" s="41">
        <f t="shared" si="238"/>
        <v>13924</v>
      </c>
      <c r="M603" s="41">
        <f t="shared" si="239"/>
        <v>9.5413692489313302</v>
      </c>
      <c r="N603" s="41">
        <f t="shared" si="240"/>
        <v>1</v>
      </c>
      <c r="O603" s="41">
        <f t="shared" si="241"/>
        <v>3</v>
      </c>
      <c r="P603" s="41">
        <f t="shared" si="242"/>
        <v>0</v>
      </c>
      <c r="Q603" s="41">
        <f t="shared" si="242"/>
        <v>0</v>
      </c>
      <c r="R603" s="41">
        <f t="shared" si="242"/>
        <v>1</v>
      </c>
      <c r="S603" s="41">
        <f t="shared" si="230"/>
        <v>0</v>
      </c>
      <c r="T603" s="41">
        <f t="shared" si="230"/>
        <v>0</v>
      </c>
      <c r="U603" s="41">
        <f t="shared" si="230"/>
        <v>0</v>
      </c>
      <c r="V603" s="41">
        <f t="shared" si="230"/>
        <v>0</v>
      </c>
      <c r="W603" s="41">
        <f t="shared" si="231"/>
        <v>0</v>
      </c>
      <c r="X603" s="41">
        <f t="shared" si="231"/>
        <v>0</v>
      </c>
      <c r="Y603" s="41">
        <f t="shared" si="231"/>
        <v>0</v>
      </c>
      <c r="Z603" s="41">
        <f t="shared" si="231"/>
        <v>0</v>
      </c>
      <c r="AA603" s="41">
        <f t="shared" si="232"/>
        <v>0</v>
      </c>
      <c r="AB603" s="41">
        <f t="shared" si="243"/>
        <v>0</v>
      </c>
      <c r="AC603" s="41">
        <f t="shared" si="243"/>
        <v>0</v>
      </c>
      <c r="AD603" s="41">
        <f t="shared" si="243"/>
        <v>0</v>
      </c>
      <c r="AE603" s="41">
        <f t="shared" si="233"/>
        <v>0</v>
      </c>
      <c r="AF603" s="41">
        <f t="shared" si="233"/>
        <v>0</v>
      </c>
      <c r="AG603" s="48">
        <v>434.07323582778594</v>
      </c>
      <c r="AH603" s="48">
        <v>132.55292354828723</v>
      </c>
      <c r="AI603" s="48">
        <v>86.788247035071137</v>
      </c>
      <c r="AJ603" s="48">
        <v>50.004320482359603</v>
      </c>
      <c r="AK603" s="41">
        <f t="shared" si="244"/>
        <v>11.143619501757659</v>
      </c>
      <c r="AL603" s="41">
        <f>LN(D603+'Models training data'!$Y$4)</f>
        <v>6.5865577415266747</v>
      </c>
      <c r="AM603" s="41">
        <f>LN(E603+'Models training data'!$Y$5)</f>
        <v>5.2860676915337095</v>
      </c>
      <c r="AN603" s="41">
        <f>LN(F603+'Models training data'!$Y$6)</f>
        <v>4.8840642385127042</v>
      </c>
      <c r="AO603" s="41">
        <f>LN(G603+'Models training data'!$Y$7)</f>
        <v>4.6012400139185985</v>
      </c>
      <c r="AP603" s="41">
        <f t="shared" si="234"/>
        <v>0</v>
      </c>
      <c r="AQ603" s="41">
        <f t="shared" si="245"/>
        <v>0</v>
      </c>
      <c r="AR603" s="41">
        <f t="shared" si="246"/>
        <v>81573.510424645952</v>
      </c>
      <c r="AS603" s="41">
        <f t="shared" si="247"/>
        <v>72221.20808194991</v>
      </c>
      <c r="AT603" s="41">
        <f t="shared" si="248"/>
        <v>11.19888216123355</v>
      </c>
      <c r="AU603" s="41">
        <f t="shared" si="249"/>
        <v>72859.086143071749</v>
      </c>
      <c r="AV603" s="41">
        <f t="shared" si="250"/>
        <v>11.207936674055217</v>
      </c>
      <c r="AW603" s="41">
        <f t="shared" si="251"/>
        <v>72109.30091454841</v>
      </c>
      <c r="AX603" s="41">
        <f t="shared" si="252"/>
        <v>11.196599193539285</v>
      </c>
      <c r="AY603" s="41">
        <f t="shared" si="253"/>
        <v>11.34927830792677</v>
      </c>
      <c r="AZ603" s="41">
        <f t="shared" si="254"/>
        <v>11.194656062206281</v>
      </c>
    </row>
    <row r="604" spans="2:52" x14ac:dyDescent="0.25">
      <c r="B604" s="41" t="str">
        <f t="shared" si="255"/>
        <v>CT</v>
      </c>
      <c r="C604" s="46">
        <v>45388</v>
      </c>
      <c r="D604" s="45">
        <v>416.35126507945017</v>
      </c>
      <c r="E604" s="45">
        <v>133.56316278960293</v>
      </c>
      <c r="F604" s="45">
        <v>87.656128529912792</v>
      </c>
      <c r="G604" s="48">
        <v>54.500432048235965</v>
      </c>
      <c r="H604" s="44">
        <v>69637.298962553308</v>
      </c>
      <c r="I604" s="62">
        <f t="shared" si="235"/>
        <v>692.0709884472019</v>
      </c>
      <c r="J604" s="41">
        <f t="shared" si="236"/>
        <v>2024</v>
      </c>
      <c r="K604" s="41">
        <f t="shared" si="237"/>
        <v>119</v>
      </c>
      <c r="L604" s="41">
        <f t="shared" si="238"/>
        <v>14161</v>
      </c>
      <c r="M604" s="41">
        <f t="shared" si="239"/>
        <v>9.5582469862230592</v>
      </c>
      <c r="N604" s="41">
        <f t="shared" si="240"/>
        <v>1</v>
      </c>
      <c r="O604" s="41">
        <f t="shared" si="241"/>
        <v>4</v>
      </c>
      <c r="P604" s="41">
        <f t="shared" si="242"/>
        <v>0</v>
      </c>
      <c r="Q604" s="41">
        <f t="shared" si="242"/>
        <v>0</v>
      </c>
      <c r="R604" s="41">
        <f t="shared" si="242"/>
        <v>0</v>
      </c>
      <c r="S604" s="41">
        <f t="shared" si="230"/>
        <v>1</v>
      </c>
      <c r="T604" s="41">
        <f t="shared" si="230"/>
        <v>0</v>
      </c>
      <c r="U604" s="41">
        <f t="shared" si="230"/>
        <v>0</v>
      </c>
      <c r="V604" s="41">
        <f t="shared" si="230"/>
        <v>0</v>
      </c>
      <c r="W604" s="41">
        <f t="shared" si="231"/>
        <v>0</v>
      </c>
      <c r="X604" s="41">
        <f t="shared" si="231"/>
        <v>0</v>
      </c>
      <c r="Y604" s="41">
        <f t="shared" si="231"/>
        <v>0</v>
      </c>
      <c r="Z604" s="41">
        <f t="shared" si="231"/>
        <v>0</v>
      </c>
      <c r="AA604" s="41">
        <f t="shared" si="232"/>
        <v>0</v>
      </c>
      <c r="AB604" s="41">
        <f t="shared" si="243"/>
        <v>0</v>
      </c>
      <c r="AC604" s="41">
        <f t="shared" si="243"/>
        <v>0</v>
      </c>
      <c r="AD604" s="41">
        <f t="shared" si="243"/>
        <v>0</v>
      </c>
      <c r="AE604" s="41">
        <f t="shared" si="233"/>
        <v>0</v>
      </c>
      <c r="AF604" s="41">
        <f t="shared" si="233"/>
        <v>0</v>
      </c>
      <c r="AG604" s="48">
        <v>416.35126507945017</v>
      </c>
      <c r="AH604" s="48">
        <v>133.56316278960293</v>
      </c>
      <c r="AI604" s="48">
        <v>87.656128529912792</v>
      </c>
      <c r="AJ604" s="48">
        <v>54.500432048235965</v>
      </c>
      <c r="AK604" s="41">
        <f t="shared" si="244"/>
        <v>11.151055607411291</v>
      </c>
      <c r="AL604" s="41">
        <f>LN(D604+'Models training data'!$Y$4)</f>
        <v>6.5618195994879782</v>
      </c>
      <c r="AM604" s="41">
        <f>LN(E604+'Models training data'!$Y$5)</f>
        <v>5.2911681144825531</v>
      </c>
      <c r="AN604" s="41">
        <f>LN(F604+'Models training data'!$Y$6)</f>
        <v>4.8906093380373399</v>
      </c>
      <c r="AO604" s="41">
        <f>LN(G604+'Models training data'!$Y$7)</f>
        <v>4.6453891090407042</v>
      </c>
      <c r="AP604" s="41">
        <f t="shared" si="234"/>
        <v>0</v>
      </c>
      <c r="AQ604" s="41">
        <f t="shared" si="245"/>
        <v>0</v>
      </c>
      <c r="AR604" s="41">
        <f t="shared" si="246"/>
        <v>81180.803405372833</v>
      </c>
      <c r="AS604" s="41">
        <f t="shared" si="247"/>
        <v>71829.750009273528</v>
      </c>
      <c r="AT604" s="41">
        <f t="shared" si="248"/>
        <v>11.195471825230069</v>
      </c>
      <c r="AU604" s="41">
        <f t="shared" si="249"/>
        <v>72621.455847900128</v>
      </c>
      <c r="AV604" s="41">
        <f t="shared" si="250"/>
        <v>11.206727986262035</v>
      </c>
      <c r="AW604" s="41">
        <f t="shared" si="251"/>
        <v>71821.731755791901</v>
      </c>
      <c r="AX604" s="41">
        <f t="shared" si="252"/>
        <v>11.194300438459448</v>
      </c>
      <c r="AY604" s="41">
        <f t="shared" si="253"/>
        <v>11.349728687522829</v>
      </c>
      <c r="AZ604" s="41">
        <f t="shared" si="254"/>
        <v>11.20083814149783</v>
      </c>
    </row>
    <row r="605" spans="2:52" x14ac:dyDescent="0.25">
      <c r="B605" s="41" t="str">
        <f t="shared" si="255"/>
        <v>CT</v>
      </c>
      <c r="C605" s="46">
        <v>45395</v>
      </c>
      <c r="D605" s="45">
        <v>403.94588555561512</v>
      </c>
      <c r="E605" s="45">
        <v>134.74114942041541</v>
      </c>
      <c r="F605" s="45">
        <v>88.532689717661015</v>
      </c>
      <c r="G605" s="48">
        <v>59.900043204823618</v>
      </c>
      <c r="H605" s="44">
        <v>70231.887462669794</v>
      </c>
      <c r="I605" s="62">
        <f t="shared" si="235"/>
        <v>687.11976789851519</v>
      </c>
      <c r="J605" s="41">
        <f t="shared" si="236"/>
        <v>2024</v>
      </c>
      <c r="K605" s="41">
        <f t="shared" si="237"/>
        <v>120</v>
      </c>
      <c r="L605" s="41">
        <f t="shared" si="238"/>
        <v>14400</v>
      </c>
      <c r="M605" s="41">
        <f t="shared" si="239"/>
        <v>9.5749834855640916</v>
      </c>
      <c r="N605" s="41">
        <f t="shared" si="240"/>
        <v>1</v>
      </c>
      <c r="O605" s="41">
        <f t="shared" si="241"/>
        <v>4</v>
      </c>
      <c r="P605" s="41">
        <f t="shared" si="242"/>
        <v>0</v>
      </c>
      <c r="Q605" s="41">
        <f t="shared" si="242"/>
        <v>0</v>
      </c>
      <c r="R605" s="41">
        <f t="shared" si="242"/>
        <v>0</v>
      </c>
      <c r="S605" s="41">
        <f t="shared" si="230"/>
        <v>1</v>
      </c>
      <c r="T605" s="41">
        <f t="shared" si="230"/>
        <v>0</v>
      </c>
      <c r="U605" s="41">
        <f t="shared" si="230"/>
        <v>0</v>
      </c>
      <c r="V605" s="41">
        <f t="shared" si="230"/>
        <v>0</v>
      </c>
      <c r="W605" s="41">
        <f t="shared" si="231"/>
        <v>0</v>
      </c>
      <c r="X605" s="41">
        <f t="shared" si="231"/>
        <v>0</v>
      </c>
      <c r="Y605" s="41">
        <f t="shared" si="231"/>
        <v>0</v>
      </c>
      <c r="Z605" s="41">
        <f t="shared" si="231"/>
        <v>0</v>
      </c>
      <c r="AA605" s="41">
        <f t="shared" si="232"/>
        <v>0</v>
      </c>
      <c r="AB605" s="41">
        <f t="shared" si="243"/>
        <v>0</v>
      </c>
      <c r="AC605" s="41">
        <f t="shared" si="243"/>
        <v>0</v>
      </c>
      <c r="AD605" s="41">
        <f t="shared" si="243"/>
        <v>0</v>
      </c>
      <c r="AE605" s="41">
        <f t="shared" si="233"/>
        <v>0</v>
      </c>
      <c r="AF605" s="41">
        <f t="shared" si="233"/>
        <v>0</v>
      </c>
      <c r="AG605" s="48">
        <v>403.94588555561512</v>
      </c>
      <c r="AH605" s="48">
        <v>134.74114942041541</v>
      </c>
      <c r="AI605" s="48">
        <v>88.532689717661015</v>
      </c>
      <c r="AJ605" s="48">
        <v>59.900043204823618</v>
      </c>
      <c r="AK605" s="41">
        <f t="shared" si="244"/>
        <v>11.159557724239312</v>
      </c>
      <c r="AL605" s="41">
        <f>LN(D605+'Models training data'!$Y$4)</f>
        <v>6.5441314136986533</v>
      </c>
      <c r="AM605" s="41">
        <f>LN(E605+'Models training data'!$Y$5)</f>
        <v>5.2970827809587364</v>
      </c>
      <c r="AN605" s="41">
        <f>LN(F605+'Models training data'!$Y$6)</f>
        <v>4.8971766965365049</v>
      </c>
      <c r="AO605" s="41">
        <f>LN(G605+'Models training data'!$Y$7)</f>
        <v>4.6959563005091827</v>
      </c>
      <c r="AP605" s="41">
        <f t="shared" si="234"/>
        <v>0</v>
      </c>
      <c r="AQ605" s="41">
        <f t="shared" si="245"/>
        <v>0</v>
      </c>
      <c r="AR605" s="41">
        <f t="shared" si="246"/>
        <v>81156.413092289091</v>
      </c>
      <c r="AS605" s="41">
        <f t="shared" si="247"/>
        <v>71805.652619231842</v>
      </c>
      <c r="AT605" s="41">
        <f t="shared" si="248"/>
        <v>11.195214207965288</v>
      </c>
      <c r="AU605" s="41">
        <f t="shared" si="249"/>
        <v>72663.432680739788</v>
      </c>
      <c r="AV605" s="41">
        <f t="shared" si="250"/>
        <v>11.207417964122595</v>
      </c>
      <c r="AW605" s="41">
        <f t="shared" si="251"/>
        <v>71809.623683884914</v>
      </c>
      <c r="AX605" s="41">
        <f t="shared" si="252"/>
        <v>11.194161059405321</v>
      </c>
      <c r="AY605" s="41">
        <f t="shared" si="253"/>
        <v>11.350456514612022</v>
      </c>
      <c r="AZ605" s="41">
        <f t="shared" si="254"/>
        <v>11.207928306543899</v>
      </c>
    </row>
    <row r="606" spans="2:52" x14ac:dyDescent="0.25">
      <c r="B606" s="41" t="str">
        <f t="shared" si="255"/>
        <v>CT</v>
      </c>
      <c r="C606" s="46">
        <v>45402</v>
      </c>
      <c r="D606" s="45">
        <v>395.26211988893056</v>
      </c>
      <c r="E606" s="45">
        <v>136.00973841607777</v>
      </c>
      <c r="F606" s="45">
        <v>89.418016605082514</v>
      </c>
      <c r="G606" s="48">
        <v>65.885004320482381</v>
      </c>
      <c r="H606" s="44">
        <v>70852.660866985374</v>
      </c>
      <c r="I606" s="62">
        <f t="shared" si="235"/>
        <v>686.57487923057317</v>
      </c>
      <c r="J606" s="41">
        <f t="shared" si="236"/>
        <v>2024</v>
      </c>
      <c r="K606" s="41">
        <f t="shared" si="237"/>
        <v>121</v>
      </c>
      <c r="L606" s="41">
        <f t="shared" si="238"/>
        <v>14641</v>
      </c>
      <c r="M606" s="41">
        <f t="shared" si="239"/>
        <v>9.5915810911934827</v>
      </c>
      <c r="N606" s="41">
        <f t="shared" si="240"/>
        <v>1</v>
      </c>
      <c r="O606" s="41">
        <f t="shared" si="241"/>
        <v>4</v>
      </c>
      <c r="P606" s="41">
        <f t="shared" si="242"/>
        <v>0</v>
      </c>
      <c r="Q606" s="41">
        <f t="shared" si="242"/>
        <v>0</v>
      </c>
      <c r="R606" s="41">
        <f t="shared" si="242"/>
        <v>0</v>
      </c>
      <c r="S606" s="41">
        <f t="shared" si="230"/>
        <v>1</v>
      </c>
      <c r="T606" s="41">
        <f t="shared" si="230"/>
        <v>0</v>
      </c>
      <c r="U606" s="41">
        <f t="shared" si="230"/>
        <v>0</v>
      </c>
      <c r="V606" s="41">
        <f t="shared" si="230"/>
        <v>0</v>
      </c>
      <c r="W606" s="41">
        <f t="shared" si="231"/>
        <v>0</v>
      </c>
      <c r="X606" s="41">
        <f t="shared" si="231"/>
        <v>0</v>
      </c>
      <c r="Y606" s="41">
        <f t="shared" si="231"/>
        <v>0</v>
      </c>
      <c r="Z606" s="41">
        <f t="shared" si="231"/>
        <v>0</v>
      </c>
      <c r="AA606" s="41">
        <f t="shared" si="232"/>
        <v>0</v>
      </c>
      <c r="AB606" s="41">
        <f t="shared" si="243"/>
        <v>0</v>
      </c>
      <c r="AC606" s="41">
        <f t="shared" si="243"/>
        <v>0</v>
      </c>
      <c r="AD606" s="41">
        <f t="shared" si="243"/>
        <v>0</v>
      </c>
      <c r="AE606" s="41">
        <f t="shared" si="233"/>
        <v>0</v>
      </c>
      <c r="AF606" s="41">
        <f t="shared" si="233"/>
        <v>0</v>
      </c>
      <c r="AG606" s="48">
        <v>395.26211988893056</v>
      </c>
      <c r="AH606" s="48">
        <v>136.00973841607777</v>
      </c>
      <c r="AI606" s="48">
        <v>89.418016605082514</v>
      </c>
      <c r="AJ606" s="48">
        <v>65.885004320482381</v>
      </c>
      <c r="AK606" s="41">
        <f t="shared" si="244"/>
        <v>11.168357800757788</v>
      </c>
      <c r="AL606" s="41">
        <f>LN(D606+'Models training data'!$Y$4)</f>
        <v>6.5315608504577147</v>
      </c>
      <c r="AM606" s="41">
        <f>LN(E606+'Models training data'!$Y$5)</f>
        <v>5.303413480449727</v>
      </c>
      <c r="AN606" s="41">
        <f>LN(F606+'Models training data'!$Y$6)</f>
        <v>4.9037662373377442</v>
      </c>
      <c r="AO606" s="41">
        <f>LN(G606+'Models training data'!$Y$7)</f>
        <v>4.7491704204750249</v>
      </c>
      <c r="AP606" s="41">
        <f t="shared" si="234"/>
        <v>0</v>
      </c>
      <c r="AQ606" s="41">
        <f t="shared" si="245"/>
        <v>0</v>
      </c>
      <c r="AR606" s="41">
        <f t="shared" si="246"/>
        <v>81132.022779205348</v>
      </c>
      <c r="AS606" s="41">
        <f t="shared" si="247"/>
        <v>71781.555229190126</v>
      </c>
      <c r="AT606" s="41">
        <f t="shared" si="248"/>
        <v>11.194956590700508</v>
      </c>
      <c r="AU606" s="41">
        <f t="shared" si="249"/>
        <v>72706.588212255301</v>
      </c>
      <c r="AV606" s="41">
        <f t="shared" si="250"/>
        <v>11.208124887184844</v>
      </c>
      <c r="AW606" s="41">
        <f t="shared" si="251"/>
        <v>71797.616095060672</v>
      </c>
      <c r="AX606" s="41">
        <f t="shared" si="252"/>
        <v>11.194022837037174</v>
      </c>
      <c r="AY606" s="41">
        <f t="shared" si="253"/>
        <v>11.35136800242678</v>
      </c>
      <c r="AZ606" s="41">
        <f t="shared" si="254"/>
        <v>11.215420315802175</v>
      </c>
    </row>
    <row r="607" spans="2:52" x14ac:dyDescent="0.25">
      <c r="B607" s="41" t="str">
        <f t="shared" si="255"/>
        <v>CT</v>
      </c>
      <c r="C607" s="46">
        <v>45409</v>
      </c>
      <c r="D607" s="45">
        <v>389.18348392225141</v>
      </c>
      <c r="E607" s="45">
        <v>137.33042455096765</v>
      </c>
      <c r="F607" s="45">
        <v>90.31219677015784</v>
      </c>
      <c r="G607" s="48">
        <v>72.473000432048281</v>
      </c>
      <c r="H607" s="44">
        <v>71489.241905244562</v>
      </c>
      <c r="I607" s="62">
        <f t="shared" si="235"/>
        <v>689.29910567542515</v>
      </c>
      <c r="J607" s="41">
        <f t="shared" si="236"/>
        <v>2024</v>
      </c>
      <c r="K607" s="41">
        <f t="shared" si="237"/>
        <v>122</v>
      </c>
      <c r="L607" s="41">
        <f t="shared" si="238"/>
        <v>14884</v>
      </c>
      <c r="M607" s="41">
        <f t="shared" si="239"/>
        <v>9.6080420894665135</v>
      </c>
      <c r="N607" s="41">
        <f t="shared" si="240"/>
        <v>1</v>
      </c>
      <c r="O607" s="41">
        <f t="shared" si="241"/>
        <v>4</v>
      </c>
      <c r="P607" s="41">
        <f t="shared" si="242"/>
        <v>0</v>
      </c>
      <c r="Q607" s="41">
        <f t="shared" si="242"/>
        <v>0</v>
      </c>
      <c r="R607" s="41">
        <f t="shared" si="242"/>
        <v>0</v>
      </c>
      <c r="S607" s="41">
        <f t="shared" si="230"/>
        <v>1</v>
      </c>
      <c r="T607" s="41">
        <f t="shared" si="230"/>
        <v>0</v>
      </c>
      <c r="U607" s="41">
        <f t="shared" si="230"/>
        <v>0</v>
      </c>
      <c r="V607" s="41">
        <f t="shared" si="230"/>
        <v>0</v>
      </c>
      <c r="W607" s="41">
        <f t="shared" si="231"/>
        <v>0</v>
      </c>
      <c r="X607" s="41">
        <f t="shared" si="231"/>
        <v>0</v>
      </c>
      <c r="Y607" s="41">
        <f t="shared" si="231"/>
        <v>0</v>
      </c>
      <c r="Z607" s="41">
        <f t="shared" si="231"/>
        <v>0</v>
      </c>
      <c r="AA607" s="41">
        <f t="shared" si="232"/>
        <v>0</v>
      </c>
      <c r="AB607" s="41">
        <f t="shared" si="243"/>
        <v>0</v>
      </c>
      <c r="AC607" s="41">
        <f t="shared" si="243"/>
        <v>0</v>
      </c>
      <c r="AD607" s="41">
        <f t="shared" si="243"/>
        <v>0</v>
      </c>
      <c r="AE607" s="41">
        <f t="shared" si="233"/>
        <v>0</v>
      </c>
      <c r="AF607" s="41">
        <f t="shared" si="233"/>
        <v>0</v>
      </c>
      <c r="AG607" s="48">
        <v>389.18348392225141</v>
      </c>
      <c r="AH607" s="48">
        <v>137.33042455096765</v>
      </c>
      <c r="AI607" s="48">
        <v>90.31219677015784</v>
      </c>
      <c r="AJ607" s="48">
        <v>72.473000432048281</v>
      </c>
      <c r="AK607" s="41">
        <f t="shared" si="244"/>
        <v>11.177302254497715</v>
      </c>
      <c r="AL607" s="41">
        <f>LN(D607+'Models training data'!$Y$4)</f>
        <v>6.5226664791336511</v>
      </c>
      <c r="AM607" s="41">
        <f>LN(E607+'Models training data'!$Y$5)</f>
        <v>5.3099618573932013</v>
      </c>
      <c r="AN607" s="41">
        <f>LN(F607+'Models training data'!$Y$6)</f>
        <v>4.910377888349621</v>
      </c>
      <c r="AO607" s="41">
        <f>LN(G607+'Models training data'!$Y$7)</f>
        <v>4.804647357120861</v>
      </c>
      <c r="AP607" s="41">
        <f t="shared" si="234"/>
        <v>0</v>
      </c>
      <c r="AQ607" s="41">
        <f t="shared" si="245"/>
        <v>0</v>
      </c>
      <c r="AR607" s="41">
        <f t="shared" si="246"/>
        <v>81107.632466121606</v>
      </c>
      <c r="AS607" s="41">
        <f t="shared" si="247"/>
        <v>71757.457839148439</v>
      </c>
      <c r="AT607" s="41">
        <f t="shared" si="248"/>
        <v>11.194698973435727</v>
      </c>
      <c r="AU607" s="41">
        <f t="shared" si="249"/>
        <v>72750.922442446608</v>
      </c>
      <c r="AV607" s="41">
        <f t="shared" si="250"/>
        <v>11.208848755448786</v>
      </c>
      <c r="AW607" s="41">
        <f t="shared" si="251"/>
        <v>71785.707335248415</v>
      </c>
      <c r="AX607" s="41">
        <f t="shared" si="252"/>
        <v>11.193885752314584</v>
      </c>
      <c r="AY607" s="41">
        <f t="shared" si="253"/>
        <v>11.352437741369762</v>
      </c>
      <c r="AZ607" s="41">
        <f t="shared" si="254"/>
        <v>11.223242866036022</v>
      </c>
    </row>
    <row r="608" spans="2:52" x14ac:dyDescent="0.25">
      <c r="B608" s="41" t="str">
        <f t="shared" si="255"/>
        <v>CT</v>
      </c>
      <c r="C608" s="46">
        <v>45416</v>
      </c>
      <c r="D608" s="45">
        <v>437.45770857822544</v>
      </c>
      <c r="E608" s="45">
        <v>122.99583608870176</v>
      </c>
      <c r="F608" s="45">
        <v>57.928781108911942</v>
      </c>
      <c r="G608" s="48">
        <v>79.720250043204885</v>
      </c>
      <c r="H608" s="44">
        <v>75239.274111543695</v>
      </c>
      <c r="I608" s="62">
        <f t="shared" si="235"/>
        <v>698.10257581904398</v>
      </c>
      <c r="J608" s="41">
        <f t="shared" si="236"/>
        <v>2024</v>
      </c>
      <c r="K608" s="41">
        <f t="shared" si="237"/>
        <v>123</v>
      </c>
      <c r="L608" s="41">
        <f t="shared" si="238"/>
        <v>15129</v>
      </c>
      <c r="M608" s="41">
        <f t="shared" si="239"/>
        <v>9.6243687107448341</v>
      </c>
      <c r="N608" s="41">
        <f t="shared" si="240"/>
        <v>1</v>
      </c>
      <c r="O608" s="41">
        <f t="shared" si="241"/>
        <v>5</v>
      </c>
      <c r="P608" s="41">
        <f t="shared" si="242"/>
        <v>0</v>
      </c>
      <c r="Q608" s="41">
        <f t="shared" si="242"/>
        <v>0</v>
      </c>
      <c r="R608" s="41">
        <f t="shared" si="242"/>
        <v>0</v>
      </c>
      <c r="S608" s="41">
        <f t="shared" si="230"/>
        <v>0</v>
      </c>
      <c r="T608" s="41">
        <f t="shared" si="230"/>
        <v>1</v>
      </c>
      <c r="U608" s="41">
        <f t="shared" si="230"/>
        <v>0</v>
      </c>
      <c r="V608" s="41">
        <f t="shared" si="230"/>
        <v>0</v>
      </c>
      <c r="W608" s="41">
        <f t="shared" si="231"/>
        <v>0</v>
      </c>
      <c r="X608" s="41">
        <f t="shared" si="231"/>
        <v>0</v>
      </c>
      <c r="Y608" s="41">
        <f t="shared" si="231"/>
        <v>0</v>
      </c>
      <c r="Z608" s="41">
        <f t="shared" si="231"/>
        <v>0</v>
      </c>
      <c r="AA608" s="41">
        <f t="shared" si="232"/>
        <v>0</v>
      </c>
      <c r="AB608" s="41">
        <f t="shared" si="243"/>
        <v>0</v>
      </c>
      <c r="AC608" s="41">
        <f t="shared" si="243"/>
        <v>0</v>
      </c>
      <c r="AD608" s="41">
        <f t="shared" si="243"/>
        <v>0</v>
      </c>
      <c r="AE608" s="41">
        <f t="shared" si="233"/>
        <v>0</v>
      </c>
      <c r="AF608" s="41">
        <f t="shared" si="233"/>
        <v>0</v>
      </c>
      <c r="AG608" s="48">
        <v>437.45770857822544</v>
      </c>
      <c r="AH608" s="48">
        <v>122.99583608870176</v>
      </c>
      <c r="AI608" s="48">
        <v>57.928781108911942</v>
      </c>
      <c r="AJ608" s="48">
        <v>79.720250043204885</v>
      </c>
      <c r="AK608" s="41">
        <f t="shared" si="244"/>
        <v>11.228428635728125</v>
      </c>
      <c r="AL608" s="41">
        <f>LN(D608+'Models training data'!$Y$4)</f>
        <v>6.5912133237460946</v>
      </c>
      <c r="AM608" s="41">
        <f>LN(E608+'Models training data'!$Y$5)</f>
        <v>5.2364840997500393</v>
      </c>
      <c r="AN608" s="41">
        <f>LN(F608+'Models training data'!$Y$6)</f>
        <v>4.6377077026702525</v>
      </c>
      <c r="AO608" s="41">
        <f>LN(G608+'Models training data'!$Y$7)</f>
        <v>4.8623184372624069</v>
      </c>
      <c r="AP608" s="41">
        <f t="shared" si="234"/>
        <v>0</v>
      </c>
      <c r="AQ608" s="41">
        <f t="shared" si="245"/>
        <v>0</v>
      </c>
      <c r="AR608" s="41">
        <f t="shared" si="246"/>
        <v>89928.076658905018</v>
      </c>
      <c r="AS608" s="41">
        <f t="shared" si="247"/>
        <v>80575.830647563125</v>
      </c>
      <c r="AT608" s="41">
        <f t="shared" si="248"/>
        <v>11.295957171606968</v>
      </c>
      <c r="AU608" s="41">
        <f t="shared" si="249"/>
        <v>81554.788651874536</v>
      </c>
      <c r="AV608" s="41">
        <f t="shared" si="250"/>
        <v>11.309914673654539</v>
      </c>
      <c r="AW608" s="41">
        <f t="shared" si="251"/>
        <v>80678.686089139796</v>
      </c>
      <c r="AX608" s="41">
        <f t="shared" si="252"/>
        <v>11.29614258753595</v>
      </c>
      <c r="AY608" s="41">
        <f t="shared" si="253"/>
        <v>11.349907851189233</v>
      </c>
      <c r="AZ608" s="41">
        <f t="shared" si="254"/>
        <v>11.204430489221743</v>
      </c>
    </row>
    <row r="609" spans="2:52" x14ac:dyDescent="0.25">
      <c r="B609" s="41" t="str">
        <f t="shared" si="255"/>
        <v>CT</v>
      </c>
      <c r="C609" s="46">
        <v>45423</v>
      </c>
      <c r="D609" s="45">
        <v>472.89995853573373</v>
      </c>
      <c r="E609" s="45">
        <v>116.37184809570101</v>
      </c>
      <c r="F609" s="45">
        <v>55.179415157106305</v>
      </c>
      <c r="G609" s="48">
        <v>87.692270004320548</v>
      </c>
      <c r="H609" s="44">
        <v>75427.858820308073</v>
      </c>
      <c r="I609" s="62">
        <f t="shared" si="235"/>
        <v>732.1434917928616</v>
      </c>
      <c r="J609" s="41">
        <f t="shared" si="236"/>
        <v>2024</v>
      </c>
      <c r="K609" s="41">
        <f t="shared" si="237"/>
        <v>124</v>
      </c>
      <c r="L609" s="41">
        <f t="shared" si="238"/>
        <v>15376</v>
      </c>
      <c r="M609" s="41">
        <f t="shared" si="239"/>
        <v>9.6405631312100741</v>
      </c>
      <c r="N609" s="41">
        <f t="shared" si="240"/>
        <v>1</v>
      </c>
      <c r="O609" s="41">
        <f t="shared" si="241"/>
        <v>5</v>
      </c>
      <c r="P609" s="41">
        <f t="shared" si="242"/>
        <v>0</v>
      </c>
      <c r="Q609" s="41">
        <f t="shared" si="242"/>
        <v>0</v>
      </c>
      <c r="R609" s="41">
        <f t="shared" si="242"/>
        <v>0</v>
      </c>
      <c r="S609" s="41">
        <f t="shared" si="230"/>
        <v>0</v>
      </c>
      <c r="T609" s="41">
        <f t="shared" si="230"/>
        <v>1</v>
      </c>
      <c r="U609" s="41">
        <f t="shared" si="230"/>
        <v>0</v>
      </c>
      <c r="V609" s="41">
        <f t="shared" si="230"/>
        <v>0</v>
      </c>
      <c r="W609" s="41">
        <f t="shared" si="231"/>
        <v>0</v>
      </c>
      <c r="X609" s="41">
        <f t="shared" si="231"/>
        <v>0</v>
      </c>
      <c r="Y609" s="41">
        <f t="shared" si="231"/>
        <v>0</v>
      </c>
      <c r="Z609" s="41">
        <f t="shared" si="231"/>
        <v>0</v>
      </c>
      <c r="AA609" s="41">
        <f t="shared" si="232"/>
        <v>0</v>
      </c>
      <c r="AB609" s="41">
        <f t="shared" si="243"/>
        <v>0</v>
      </c>
      <c r="AC609" s="41">
        <f t="shared" si="243"/>
        <v>0</v>
      </c>
      <c r="AD609" s="41">
        <f t="shared" si="243"/>
        <v>0</v>
      </c>
      <c r="AE609" s="41">
        <f t="shared" si="233"/>
        <v>0</v>
      </c>
      <c r="AF609" s="41">
        <f t="shared" si="233"/>
        <v>0</v>
      </c>
      <c r="AG609" s="48">
        <v>472.89995853573373</v>
      </c>
      <c r="AH609" s="48">
        <v>116.37184809570101</v>
      </c>
      <c r="AI609" s="48">
        <v>55.179415157106305</v>
      </c>
      <c r="AJ609" s="48">
        <v>87.692270004320548</v>
      </c>
      <c r="AK609" s="41">
        <f t="shared" si="244"/>
        <v>11.23093196613042</v>
      </c>
      <c r="AL609" s="41">
        <f>LN(D609+'Models training data'!$Y$4)</f>
        <v>6.6387074254737382</v>
      </c>
      <c r="AM609" s="41">
        <f>LN(E609+'Models training data'!$Y$5)</f>
        <v>5.2006159665860618</v>
      </c>
      <c r="AN609" s="41">
        <f>LN(F609+'Models training data'!$Y$6)</f>
        <v>4.6107336714196983</v>
      </c>
      <c r="AO609" s="41">
        <f>LN(G609+'Models training data'!$Y$7)</f>
        <v>4.9221370203459101</v>
      </c>
      <c r="AP609" s="41">
        <f t="shared" si="234"/>
        <v>0</v>
      </c>
      <c r="AQ609" s="41">
        <f t="shared" si="245"/>
        <v>0</v>
      </c>
      <c r="AR609" s="41">
        <f t="shared" si="246"/>
        <v>89903.686345821276</v>
      </c>
      <c r="AS609" s="41">
        <f t="shared" si="247"/>
        <v>80551.733257521439</v>
      </c>
      <c r="AT609" s="41">
        <f t="shared" si="248"/>
        <v>11.295699554342189</v>
      </c>
      <c r="AU609" s="41">
        <f t="shared" si="249"/>
        <v>81601.48027941749</v>
      </c>
      <c r="AV609" s="41">
        <f t="shared" si="250"/>
        <v>11.310672432321862</v>
      </c>
      <c r="AW609" s="41">
        <f t="shared" si="251"/>
        <v>80666.970185862199</v>
      </c>
      <c r="AX609" s="41">
        <f t="shared" si="252"/>
        <v>11.296007722833327</v>
      </c>
      <c r="AY609" s="41">
        <f t="shared" si="253"/>
        <v>11.350781236606853</v>
      </c>
      <c r="AZ609" s="41">
        <f t="shared" si="254"/>
        <v>11.208591161328481</v>
      </c>
    </row>
    <row r="610" spans="2:52" x14ac:dyDescent="0.25">
      <c r="B610" s="41" t="str">
        <f t="shared" si="255"/>
        <v>CT</v>
      </c>
      <c r="C610" s="46">
        <v>45430</v>
      </c>
      <c r="D610" s="45">
        <v>499.37632913129943</v>
      </c>
      <c r="E610" s="45">
        <v>113.60859339971414</v>
      </c>
      <c r="F610" s="45">
        <v>55.398343932387903</v>
      </c>
      <c r="G610" s="48">
        <v>96.461496500432119</v>
      </c>
      <c r="H610" s="44">
        <v>76048.570834572776</v>
      </c>
      <c r="I610" s="62">
        <f t="shared" si="235"/>
        <v>764.84476296383355</v>
      </c>
      <c r="J610" s="41">
        <f t="shared" si="236"/>
        <v>2024</v>
      </c>
      <c r="K610" s="41">
        <f t="shared" si="237"/>
        <v>125</v>
      </c>
      <c r="L610" s="41">
        <f t="shared" si="238"/>
        <v>15625</v>
      </c>
      <c r="M610" s="41">
        <f t="shared" si="239"/>
        <v>9.656627474604603</v>
      </c>
      <c r="N610" s="41">
        <f t="shared" si="240"/>
        <v>1</v>
      </c>
      <c r="O610" s="41">
        <f t="shared" si="241"/>
        <v>5</v>
      </c>
      <c r="P610" s="41">
        <f t="shared" si="242"/>
        <v>0</v>
      </c>
      <c r="Q610" s="41">
        <f t="shared" si="242"/>
        <v>0</v>
      </c>
      <c r="R610" s="41">
        <f t="shared" si="242"/>
        <v>0</v>
      </c>
      <c r="S610" s="41">
        <f t="shared" si="230"/>
        <v>0</v>
      </c>
      <c r="T610" s="41">
        <f t="shared" si="230"/>
        <v>1</v>
      </c>
      <c r="U610" s="41">
        <f t="shared" si="230"/>
        <v>0</v>
      </c>
      <c r="V610" s="41">
        <f t="shared" si="230"/>
        <v>0</v>
      </c>
      <c r="W610" s="41">
        <f t="shared" si="231"/>
        <v>0</v>
      </c>
      <c r="X610" s="41">
        <f t="shared" si="231"/>
        <v>0</v>
      </c>
      <c r="Y610" s="41">
        <f t="shared" si="231"/>
        <v>0</v>
      </c>
      <c r="Z610" s="41">
        <f t="shared" si="231"/>
        <v>0</v>
      </c>
      <c r="AA610" s="41">
        <f t="shared" si="232"/>
        <v>0</v>
      </c>
      <c r="AB610" s="41">
        <f t="shared" si="243"/>
        <v>0</v>
      </c>
      <c r="AC610" s="41">
        <f t="shared" si="243"/>
        <v>0</v>
      </c>
      <c r="AD610" s="41">
        <f t="shared" si="243"/>
        <v>0</v>
      </c>
      <c r="AE610" s="41">
        <f t="shared" si="233"/>
        <v>0</v>
      </c>
      <c r="AF610" s="41">
        <f t="shared" si="233"/>
        <v>0</v>
      </c>
      <c r="AG610" s="48">
        <v>499.37632913129943</v>
      </c>
      <c r="AH610" s="48">
        <v>113.60859339971414</v>
      </c>
      <c r="AI610" s="48">
        <v>55.398343932387903</v>
      </c>
      <c r="AJ610" s="48">
        <v>96.461496500432119</v>
      </c>
      <c r="AK610" s="41">
        <f t="shared" si="244"/>
        <v>11.239127505066056</v>
      </c>
      <c r="AL610" s="41">
        <f>LN(D610+'Models training data'!$Y$4)</f>
        <v>6.6727707240999905</v>
      </c>
      <c r="AM610" s="41">
        <f>LN(E610+'Models training data'!$Y$5)</f>
        <v>5.1852644468399927</v>
      </c>
      <c r="AN610" s="41">
        <f>LN(F610+'Models training data'!$Y$6)</f>
        <v>4.6129084463827503</v>
      </c>
      <c r="AO610" s="41">
        <f>LN(G610+'Models training data'!$Y$7)</f>
        <v>4.9840512496478304</v>
      </c>
      <c r="AP610" s="41">
        <f t="shared" si="234"/>
        <v>0</v>
      </c>
      <c r="AQ610" s="41">
        <f t="shared" si="245"/>
        <v>0</v>
      </c>
      <c r="AR610" s="41">
        <f t="shared" si="246"/>
        <v>89879.296032737533</v>
      </c>
      <c r="AS610" s="41">
        <f t="shared" si="247"/>
        <v>80527.635867479737</v>
      </c>
      <c r="AT610" s="41">
        <f t="shared" si="248"/>
        <v>11.29544193707741</v>
      </c>
      <c r="AU610" s="41">
        <f t="shared" si="249"/>
        <v>81649.350605636268</v>
      </c>
      <c r="AV610" s="41">
        <f t="shared" si="250"/>
        <v>11.311447136190877</v>
      </c>
      <c r="AW610" s="41">
        <f t="shared" si="251"/>
        <v>80655.348387241364</v>
      </c>
      <c r="AX610" s="41">
        <f t="shared" si="252"/>
        <v>11.295873941393021</v>
      </c>
      <c r="AY610" s="41">
        <f t="shared" si="253"/>
        <v>11.352326539139982</v>
      </c>
      <c r="AZ610" s="41">
        <f t="shared" si="254"/>
        <v>11.216303219461976</v>
      </c>
    </row>
    <row r="611" spans="2:52" x14ac:dyDescent="0.25">
      <c r="B611" s="41" t="str">
        <f t="shared" si="255"/>
        <v>CT</v>
      </c>
      <c r="C611" s="46">
        <v>45437</v>
      </c>
      <c r="D611" s="45">
        <v>519.59325212975818</v>
      </c>
      <c r="E611" s="45">
        <v>112.78119274523934</v>
      </c>
      <c r="F611" s="45">
        <v>55.919040834082843</v>
      </c>
      <c r="G611" s="48">
        <v>106.1076461000433</v>
      </c>
      <c r="H611" s="44">
        <v>76739.328528936472</v>
      </c>
      <c r="I611" s="62">
        <f t="shared" si="235"/>
        <v>794.40113180912363</v>
      </c>
      <c r="J611" s="41">
        <f t="shared" si="236"/>
        <v>2024</v>
      </c>
      <c r="K611" s="41">
        <f t="shared" si="237"/>
        <v>126</v>
      </c>
      <c r="L611" s="41">
        <f t="shared" si="238"/>
        <v>15876</v>
      </c>
      <c r="M611" s="41">
        <f t="shared" si="239"/>
        <v>9.6725638139029559</v>
      </c>
      <c r="N611" s="41">
        <f t="shared" si="240"/>
        <v>1</v>
      </c>
      <c r="O611" s="41">
        <f t="shared" si="241"/>
        <v>5</v>
      </c>
      <c r="P611" s="41">
        <f t="shared" si="242"/>
        <v>0</v>
      </c>
      <c r="Q611" s="41">
        <f t="shared" si="242"/>
        <v>0</v>
      </c>
      <c r="R611" s="41">
        <f t="shared" si="242"/>
        <v>0</v>
      </c>
      <c r="S611" s="41">
        <f t="shared" si="230"/>
        <v>0</v>
      </c>
      <c r="T611" s="41">
        <f t="shared" si="230"/>
        <v>1</v>
      </c>
      <c r="U611" s="41">
        <f t="shared" si="230"/>
        <v>0</v>
      </c>
      <c r="V611" s="41">
        <f t="shared" si="230"/>
        <v>0</v>
      </c>
      <c r="W611" s="41">
        <f t="shared" si="231"/>
        <v>0</v>
      </c>
      <c r="X611" s="41">
        <f t="shared" si="231"/>
        <v>0</v>
      </c>
      <c r="Y611" s="41">
        <f t="shared" si="231"/>
        <v>0</v>
      </c>
      <c r="Z611" s="41">
        <f t="shared" si="231"/>
        <v>0</v>
      </c>
      <c r="AA611" s="41">
        <f t="shared" si="232"/>
        <v>0</v>
      </c>
      <c r="AB611" s="41">
        <f t="shared" si="243"/>
        <v>0</v>
      </c>
      <c r="AC611" s="41">
        <f t="shared" si="243"/>
        <v>0</v>
      </c>
      <c r="AD611" s="41">
        <f t="shared" si="243"/>
        <v>0</v>
      </c>
      <c r="AE611" s="41">
        <f t="shared" si="233"/>
        <v>0</v>
      </c>
      <c r="AF611" s="41">
        <f t="shared" si="233"/>
        <v>0</v>
      </c>
      <c r="AG611" s="48">
        <v>519.59325212975818</v>
      </c>
      <c r="AH611" s="48">
        <v>112.78119274523934</v>
      </c>
      <c r="AI611" s="48">
        <v>55.919040834082843</v>
      </c>
      <c r="AJ611" s="48">
        <v>106.1076461000433</v>
      </c>
      <c r="AK611" s="41">
        <f t="shared" si="244"/>
        <v>11.248169613813959</v>
      </c>
      <c r="AL611" s="41">
        <f>LN(D611+'Models training data'!$Y$4)</f>
        <v>6.6980213938346713</v>
      </c>
      <c r="AM611" s="41">
        <f>LN(E611+'Models training data'!$Y$5)</f>
        <v>5.1806215190154967</v>
      </c>
      <c r="AN611" s="41">
        <f>LN(F611+'Models training data'!$Y$6)</f>
        <v>4.6180619757408108</v>
      </c>
      <c r="AO611" s="41">
        <f>LN(G611+'Models training data'!$Y$7)</f>
        <v>5.0480022369541313</v>
      </c>
      <c r="AP611" s="41">
        <f t="shared" si="234"/>
        <v>0</v>
      </c>
      <c r="AQ611" s="41">
        <f t="shared" si="245"/>
        <v>0</v>
      </c>
      <c r="AR611" s="41">
        <f t="shared" si="246"/>
        <v>89854.905719653791</v>
      </c>
      <c r="AS611" s="41">
        <f t="shared" si="247"/>
        <v>80503.538477438036</v>
      </c>
      <c r="AT611" s="41">
        <f t="shared" si="248"/>
        <v>11.295184319812629</v>
      </c>
      <c r="AU611" s="41">
        <f t="shared" si="249"/>
        <v>81698.399630530854</v>
      </c>
      <c r="AV611" s="41">
        <f t="shared" si="250"/>
        <v>11.312238785261581</v>
      </c>
      <c r="AW611" s="41">
        <f t="shared" si="251"/>
        <v>80643.819193577467</v>
      </c>
      <c r="AX611" s="41">
        <f t="shared" si="252"/>
        <v>11.295741225951614</v>
      </c>
      <c r="AY611" s="41">
        <f t="shared" si="253"/>
        <v>11.354142943517402</v>
      </c>
      <c r="AZ611" s="41">
        <f t="shared" si="254"/>
        <v>11.22490889879049</v>
      </c>
    </row>
    <row r="612" spans="2:52" x14ac:dyDescent="0.25">
      <c r="B612" s="41" t="str">
        <f t="shared" si="255"/>
        <v>CT</v>
      </c>
      <c r="C612" s="46">
        <v>45444</v>
      </c>
      <c r="D612" s="45">
        <v>535.44539644605788</v>
      </c>
      <c r="E612" s="45">
        <v>112.92726137845577</v>
      </c>
      <c r="F612" s="45">
        <v>56.474902588660768</v>
      </c>
      <c r="G612" s="48">
        <v>116.71841070500443</v>
      </c>
      <c r="H612" s="44">
        <v>81304.573760809901</v>
      </c>
      <c r="I612" s="62">
        <f t="shared" si="235"/>
        <v>821.56597111817894</v>
      </c>
      <c r="J612" s="41">
        <f t="shared" si="236"/>
        <v>2024</v>
      </c>
      <c r="K612" s="41">
        <f t="shared" si="237"/>
        <v>127</v>
      </c>
      <c r="L612" s="41">
        <f t="shared" si="238"/>
        <v>16129</v>
      </c>
      <c r="M612" s="41">
        <f t="shared" si="239"/>
        <v>9.6883741729171824</v>
      </c>
      <c r="N612" s="41">
        <f t="shared" si="240"/>
        <v>0</v>
      </c>
      <c r="O612" s="41">
        <f t="shared" si="241"/>
        <v>6</v>
      </c>
      <c r="P612" s="41">
        <f t="shared" si="242"/>
        <v>0</v>
      </c>
      <c r="Q612" s="41">
        <f t="shared" si="242"/>
        <v>0</v>
      </c>
      <c r="R612" s="41">
        <f t="shared" si="242"/>
        <v>0</v>
      </c>
      <c r="S612" s="41">
        <f t="shared" si="230"/>
        <v>0</v>
      </c>
      <c r="T612" s="41">
        <f t="shared" si="230"/>
        <v>0</v>
      </c>
      <c r="U612" s="41">
        <f t="shared" si="230"/>
        <v>1</v>
      </c>
      <c r="V612" s="41">
        <f t="shared" si="230"/>
        <v>0</v>
      </c>
      <c r="W612" s="41">
        <f t="shared" si="231"/>
        <v>0</v>
      </c>
      <c r="X612" s="41">
        <f t="shared" si="231"/>
        <v>0</v>
      </c>
      <c r="Y612" s="41">
        <f t="shared" si="231"/>
        <v>0</v>
      </c>
      <c r="Z612" s="41">
        <f t="shared" si="231"/>
        <v>0</v>
      </c>
      <c r="AA612" s="41">
        <f t="shared" si="232"/>
        <v>0</v>
      </c>
      <c r="AB612" s="41">
        <f t="shared" si="243"/>
        <v>0</v>
      </c>
      <c r="AC612" s="41">
        <f t="shared" si="243"/>
        <v>0</v>
      </c>
      <c r="AD612" s="41">
        <f t="shared" si="243"/>
        <v>0</v>
      </c>
      <c r="AE612" s="41">
        <f t="shared" si="233"/>
        <v>0</v>
      </c>
      <c r="AF612" s="41">
        <f t="shared" si="233"/>
        <v>0</v>
      </c>
      <c r="AG612" s="48">
        <v>535.44539644605788</v>
      </c>
      <c r="AH612" s="48">
        <v>112.92726137845577</v>
      </c>
      <c r="AI612" s="48">
        <v>56.474902588660768</v>
      </c>
      <c r="AJ612" s="48">
        <v>116.71841070500443</v>
      </c>
      <c r="AK612" s="41">
        <f t="shared" si="244"/>
        <v>11.30595755177403</v>
      </c>
      <c r="AL612" s="41">
        <f>LN(D612+'Models training data'!$Y$4)</f>
        <v>6.7173839626318994</v>
      </c>
      <c r="AM612" s="41">
        <f>LN(E612+'Models training data'!$Y$5)</f>
        <v>5.1814427461442305</v>
      </c>
      <c r="AN612" s="41">
        <f>LN(F612+'Models training data'!$Y$6)</f>
        <v>4.6235343916759746</v>
      </c>
      <c r="AO612" s="41">
        <f>LN(G612+'Models training data'!$Y$7)</f>
        <v>5.1139247324585728</v>
      </c>
      <c r="AP612" s="41">
        <f t="shared" si="234"/>
        <v>0</v>
      </c>
      <c r="AQ612" s="41">
        <f t="shared" si="245"/>
        <v>0</v>
      </c>
      <c r="AR612" s="41">
        <f t="shared" si="246"/>
        <v>97068.772979399728</v>
      </c>
      <c r="AS612" s="41">
        <f t="shared" si="247"/>
        <v>87724.142967150983</v>
      </c>
      <c r="AT612" s="41">
        <f t="shared" si="248"/>
        <v>11.372380594635448</v>
      </c>
      <c r="AU612" s="41">
        <f t="shared" si="249"/>
        <v>96139.195877860184</v>
      </c>
      <c r="AV612" s="41">
        <f t="shared" si="250"/>
        <v>11.459578576837943</v>
      </c>
      <c r="AW612" s="41">
        <f t="shared" si="251"/>
        <v>94545.979451452498</v>
      </c>
      <c r="AX612" s="41">
        <f t="shared" si="252"/>
        <v>11.434468124570564</v>
      </c>
      <c r="AY612" s="41">
        <f t="shared" si="253"/>
        <v>11.356143255824337</v>
      </c>
      <c r="AZ612" s="41">
        <f t="shared" si="254"/>
        <v>11.233968251881146</v>
      </c>
    </row>
    <row r="613" spans="2:52" x14ac:dyDescent="0.25">
      <c r="B613" s="41" t="str">
        <f t="shared" si="255"/>
        <v>CT</v>
      </c>
      <c r="C613" s="46">
        <v>45451</v>
      </c>
      <c r="D613" s="45">
        <v>548.25919866701986</v>
      </c>
      <c r="E613" s="45">
        <v>113.56566234512233</v>
      </c>
      <c r="F613" s="45">
        <v>57.039318749171088</v>
      </c>
      <c r="G613" s="48">
        <v>128.39025177500056</v>
      </c>
      <c r="H613" s="44">
        <v>82014.493738871242</v>
      </c>
      <c r="I613" s="62">
        <f t="shared" si="235"/>
        <v>847.25443153631386</v>
      </c>
      <c r="J613" s="41">
        <f t="shared" si="236"/>
        <v>2024</v>
      </c>
      <c r="K613" s="41">
        <f t="shared" si="237"/>
        <v>128</v>
      </c>
      <c r="L613" s="41">
        <f t="shared" si="238"/>
        <v>16384</v>
      </c>
      <c r="M613" s="41">
        <f t="shared" si="239"/>
        <v>9.7040605278392338</v>
      </c>
      <c r="N613" s="41">
        <f t="shared" si="240"/>
        <v>0</v>
      </c>
      <c r="O613" s="41">
        <f t="shared" si="241"/>
        <v>6</v>
      </c>
      <c r="P613" s="41">
        <f t="shared" si="242"/>
        <v>0</v>
      </c>
      <c r="Q613" s="41">
        <f t="shared" si="242"/>
        <v>0</v>
      </c>
      <c r="R613" s="41">
        <f t="shared" si="242"/>
        <v>0</v>
      </c>
      <c r="S613" s="41">
        <f t="shared" si="230"/>
        <v>0</v>
      </c>
      <c r="T613" s="41">
        <f t="shared" si="230"/>
        <v>0</v>
      </c>
      <c r="U613" s="41">
        <f t="shared" si="230"/>
        <v>1</v>
      </c>
      <c r="V613" s="41">
        <f t="shared" si="230"/>
        <v>0</v>
      </c>
      <c r="W613" s="41">
        <f t="shared" si="231"/>
        <v>0</v>
      </c>
      <c r="X613" s="41">
        <f t="shared" si="231"/>
        <v>0</v>
      </c>
      <c r="Y613" s="41">
        <f t="shared" si="231"/>
        <v>0</v>
      </c>
      <c r="Z613" s="41">
        <f t="shared" si="231"/>
        <v>0</v>
      </c>
      <c r="AA613" s="41">
        <f t="shared" si="232"/>
        <v>0</v>
      </c>
      <c r="AB613" s="41">
        <f t="shared" si="243"/>
        <v>0</v>
      </c>
      <c r="AC613" s="41">
        <f t="shared" si="243"/>
        <v>0</v>
      </c>
      <c r="AD613" s="41">
        <f t="shared" si="243"/>
        <v>0</v>
      </c>
      <c r="AE613" s="41">
        <f t="shared" si="233"/>
        <v>0</v>
      </c>
      <c r="AF613" s="41">
        <f t="shared" si="233"/>
        <v>0</v>
      </c>
      <c r="AG613" s="48">
        <v>548.25919866701986</v>
      </c>
      <c r="AH613" s="48">
        <v>113.56566234512233</v>
      </c>
      <c r="AI613" s="48">
        <v>57.039318749171088</v>
      </c>
      <c r="AJ613" s="48">
        <v>128.39025177500056</v>
      </c>
      <c r="AK613" s="41">
        <f t="shared" si="244"/>
        <v>11.314651263540499</v>
      </c>
      <c r="AL613" s="41">
        <f>LN(D613+'Models training data'!$Y$4)</f>
        <v>6.7327658916781958</v>
      </c>
      <c r="AM613" s="41">
        <f>LN(E613+'Models training data'!$Y$5)</f>
        <v>5.1850240703349053</v>
      </c>
      <c r="AN613" s="41">
        <f>LN(F613+'Models training data'!$Y$6)</f>
        <v>4.6290605512815048</v>
      </c>
      <c r="AO613" s="41">
        <f>LN(G613+'Models training data'!$Y$7)</f>
        <v>5.1817480743118987</v>
      </c>
      <c r="AP613" s="41">
        <f t="shared" si="234"/>
        <v>0</v>
      </c>
      <c r="AQ613" s="41">
        <f t="shared" si="245"/>
        <v>0</v>
      </c>
      <c r="AR613" s="41">
        <f t="shared" si="246"/>
        <v>97044.382666315985</v>
      </c>
      <c r="AS613" s="41">
        <f t="shared" si="247"/>
        <v>87700.045577109282</v>
      </c>
      <c r="AT613" s="41">
        <f t="shared" si="248"/>
        <v>11.372122977370669</v>
      </c>
      <c r="AU613" s="41">
        <f t="shared" si="249"/>
        <v>96190.602300106417</v>
      </c>
      <c r="AV613" s="41">
        <f t="shared" si="250"/>
        <v>11.460404116312029</v>
      </c>
      <c r="AW613" s="41">
        <f t="shared" si="251"/>
        <v>94534.631109754235</v>
      </c>
      <c r="AX613" s="41">
        <f t="shared" si="252"/>
        <v>11.434337490961518</v>
      </c>
      <c r="AY613" s="41">
        <f t="shared" si="253"/>
        <v>11.358309688270033</v>
      </c>
      <c r="AZ613" s="41">
        <f t="shared" si="254"/>
        <v>11.243349665679723</v>
      </c>
    </row>
    <row r="614" spans="2:52" x14ac:dyDescent="0.25">
      <c r="B614" s="41" t="str">
        <f t="shared" si="255"/>
        <v>CT</v>
      </c>
      <c r="C614" s="46">
        <v>45458</v>
      </c>
      <c r="D614" s="45">
        <v>558.96333443324102</v>
      </c>
      <c r="E614" s="45">
        <v>114.45588314501457</v>
      </c>
      <c r="F614" s="45">
        <v>57.609678650125176</v>
      </c>
      <c r="G614" s="48">
        <v>141.22927695245019</v>
      </c>
      <c r="H614" s="44">
        <v>82723.274711485094</v>
      </c>
      <c r="I614" s="62">
        <f t="shared" si="235"/>
        <v>872.25817318083091</v>
      </c>
      <c r="J614" s="41">
        <f t="shared" si="236"/>
        <v>2024</v>
      </c>
      <c r="K614" s="41">
        <f t="shared" si="237"/>
        <v>129</v>
      </c>
      <c r="L614" s="41">
        <f t="shared" si="238"/>
        <v>16641</v>
      </c>
      <c r="M614" s="41">
        <f t="shared" si="239"/>
        <v>9.7196248087233439</v>
      </c>
      <c r="N614" s="41">
        <f t="shared" si="240"/>
        <v>0</v>
      </c>
      <c r="O614" s="41">
        <f t="shared" si="241"/>
        <v>6</v>
      </c>
      <c r="P614" s="41">
        <f t="shared" si="242"/>
        <v>0</v>
      </c>
      <c r="Q614" s="41">
        <f t="shared" si="242"/>
        <v>0</v>
      </c>
      <c r="R614" s="41">
        <f t="shared" si="242"/>
        <v>0</v>
      </c>
      <c r="S614" s="41">
        <f t="shared" si="230"/>
        <v>0</v>
      </c>
      <c r="T614" s="41">
        <f t="shared" si="230"/>
        <v>0</v>
      </c>
      <c r="U614" s="41">
        <f t="shared" si="230"/>
        <v>1</v>
      </c>
      <c r="V614" s="41">
        <f t="shared" si="230"/>
        <v>0</v>
      </c>
      <c r="W614" s="41">
        <f t="shared" si="231"/>
        <v>0</v>
      </c>
      <c r="X614" s="41">
        <f t="shared" si="231"/>
        <v>0</v>
      </c>
      <c r="Y614" s="41">
        <f t="shared" si="231"/>
        <v>0</v>
      </c>
      <c r="Z614" s="41">
        <f t="shared" si="231"/>
        <v>0</v>
      </c>
      <c r="AA614" s="41">
        <f t="shared" si="232"/>
        <v>0</v>
      </c>
      <c r="AB614" s="41">
        <f t="shared" si="243"/>
        <v>0</v>
      </c>
      <c r="AC614" s="41">
        <f t="shared" si="243"/>
        <v>0</v>
      </c>
      <c r="AD614" s="41">
        <f t="shared" si="243"/>
        <v>0</v>
      </c>
      <c r="AE614" s="41">
        <f t="shared" si="233"/>
        <v>0</v>
      </c>
      <c r="AF614" s="41">
        <f t="shared" si="233"/>
        <v>0</v>
      </c>
      <c r="AG614" s="48">
        <v>558.96333443324102</v>
      </c>
      <c r="AH614" s="48">
        <v>114.45588314501457</v>
      </c>
      <c r="AI614" s="48">
        <v>57.609678650125176</v>
      </c>
      <c r="AJ614" s="48">
        <v>141.22927695245019</v>
      </c>
      <c r="AK614" s="41">
        <f t="shared" si="244"/>
        <v>11.323256276863477</v>
      </c>
      <c r="AL614" s="41">
        <f>LN(D614+'Models training data'!$Y$4)</f>
        <v>6.7454364065127006</v>
      </c>
      <c r="AM614" s="41">
        <f>LN(E614+'Models training data'!$Y$5)</f>
        <v>5.189996746123029</v>
      </c>
      <c r="AN614" s="41">
        <f>LN(F614+'Models training data'!$Y$6)</f>
        <v>4.6346140547195409</v>
      </c>
      <c r="AO614" s="41">
        <f>LN(G614+'Models training data'!$Y$7)</f>
        <v>5.2513971833400372</v>
      </c>
      <c r="AP614" s="41">
        <f t="shared" si="234"/>
        <v>0</v>
      </c>
      <c r="AQ614" s="41">
        <f t="shared" si="245"/>
        <v>0</v>
      </c>
      <c r="AR614" s="41">
        <f t="shared" si="246"/>
        <v>97019.992353232243</v>
      </c>
      <c r="AS614" s="41">
        <f t="shared" si="247"/>
        <v>87675.948187067581</v>
      </c>
      <c r="AT614" s="41">
        <f t="shared" si="248"/>
        <v>11.371865360105888</v>
      </c>
      <c r="AU614" s="41">
        <f t="shared" si="249"/>
        <v>96243.187421028473</v>
      </c>
      <c r="AV614" s="41">
        <f t="shared" si="250"/>
        <v>11.461246600987806</v>
      </c>
      <c r="AW614" s="41">
        <f t="shared" si="251"/>
        <v>94523.371082894068</v>
      </c>
      <c r="AX614" s="41">
        <f t="shared" si="252"/>
        <v>11.434207873966733</v>
      </c>
      <c r="AY614" s="41">
        <f t="shared" si="253"/>
        <v>11.360649125491394</v>
      </c>
      <c r="AZ614" s="41">
        <f t="shared" si="254"/>
        <v>11.252994076608298</v>
      </c>
    </row>
    <row r="615" spans="2:52" x14ac:dyDescent="0.25">
      <c r="B615" s="41" t="str">
        <f t="shared" si="255"/>
        <v>CT</v>
      </c>
      <c r="C615" s="46">
        <v>45465</v>
      </c>
      <c r="D615" s="45">
        <v>568.20804842325924</v>
      </c>
      <c r="E615" s="45">
        <v>115.47772406468522</v>
      </c>
      <c r="F615" s="45">
        <v>58.185772107972667</v>
      </c>
      <c r="G615" s="48">
        <v>155.35220464769017</v>
      </c>
      <c r="H615" s="44">
        <v>83429.678573774683</v>
      </c>
      <c r="I615" s="62">
        <f t="shared" si="235"/>
        <v>897.22374924360724</v>
      </c>
      <c r="J615" s="41">
        <f t="shared" si="236"/>
        <v>2024</v>
      </c>
      <c r="K615" s="41">
        <f t="shared" si="237"/>
        <v>130</v>
      </c>
      <c r="L615" s="41">
        <f t="shared" si="238"/>
        <v>16900</v>
      </c>
      <c r="M615" s="41">
        <f t="shared" si="239"/>
        <v>9.7350689009111644</v>
      </c>
      <c r="N615" s="41">
        <f t="shared" si="240"/>
        <v>0</v>
      </c>
      <c r="O615" s="41">
        <f t="shared" si="241"/>
        <v>6</v>
      </c>
      <c r="P615" s="41">
        <f t="shared" si="242"/>
        <v>0</v>
      </c>
      <c r="Q615" s="41">
        <f t="shared" si="242"/>
        <v>0</v>
      </c>
      <c r="R615" s="41">
        <f t="shared" si="242"/>
        <v>0</v>
      </c>
      <c r="S615" s="41">
        <f t="shared" si="230"/>
        <v>0</v>
      </c>
      <c r="T615" s="41">
        <f t="shared" si="230"/>
        <v>0</v>
      </c>
      <c r="U615" s="41">
        <f t="shared" si="230"/>
        <v>1</v>
      </c>
      <c r="V615" s="41">
        <f t="shared" si="230"/>
        <v>0</v>
      </c>
      <c r="W615" s="41">
        <f t="shared" si="231"/>
        <v>0</v>
      </c>
      <c r="X615" s="41">
        <f t="shared" si="231"/>
        <v>0</v>
      </c>
      <c r="Y615" s="41">
        <f t="shared" si="231"/>
        <v>0</v>
      </c>
      <c r="Z615" s="41">
        <f t="shared" si="231"/>
        <v>0</v>
      </c>
      <c r="AA615" s="41">
        <f t="shared" si="232"/>
        <v>0</v>
      </c>
      <c r="AB615" s="41">
        <f t="shared" si="243"/>
        <v>0</v>
      </c>
      <c r="AC615" s="41">
        <f t="shared" si="243"/>
        <v>0</v>
      </c>
      <c r="AD615" s="41">
        <f t="shared" si="243"/>
        <v>0</v>
      </c>
      <c r="AE615" s="41">
        <f t="shared" si="233"/>
        <v>0</v>
      </c>
      <c r="AF615" s="41">
        <f t="shared" si="233"/>
        <v>0</v>
      </c>
      <c r="AG615" s="48">
        <v>568.20804842325924</v>
      </c>
      <c r="AH615" s="48">
        <v>115.47772406468522</v>
      </c>
      <c r="AI615" s="48">
        <v>58.185772107972667</v>
      </c>
      <c r="AJ615" s="48">
        <v>155.35220464769017</v>
      </c>
      <c r="AK615" s="41">
        <f t="shared" si="244"/>
        <v>11.331759383243064</v>
      </c>
      <c r="AL615" s="41">
        <f>LN(D615+'Models training data'!$Y$4)</f>
        <v>6.7562516686272032</v>
      </c>
      <c r="AM615" s="41">
        <f>LN(E615+'Models training data'!$Y$5)</f>
        <v>5.1956743212422412</v>
      </c>
      <c r="AN615" s="41">
        <f>LN(F615+'Models training data'!$Y$6)</f>
        <v>4.640192250857945</v>
      </c>
      <c r="AO615" s="41">
        <f>LN(G615+'Models training data'!$Y$7)</f>
        <v>5.3227935569902174</v>
      </c>
      <c r="AP615" s="41">
        <f t="shared" si="234"/>
        <v>0</v>
      </c>
      <c r="AQ615" s="41">
        <f t="shared" si="245"/>
        <v>0</v>
      </c>
      <c r="AR615" s="41">
        <f t="shared" si="246"/>
        <v>96995.6020401485</v>
      </c>
      <c r="AS615" s="41">
        <f t="shared" si="247"/>
        <v>87651.85079702588</v>
      </c>
      <c r="AT615" s="41">
        <f t="shared" si="248"/>
        <v>11.371607742841109</v>
      </c>
      <c r="AU615" s="41">
        <f t="shared" si="249"/>
        <v>96296.951240626353</v>
      </c>
      <c r="AV615" s="41">
        <f t="shared" si="250"/>
        <v>11.462106030865273</v>
      </c>
      <c r="AW615" s="41">
        <f t="shared" si="251"/>
        <v>94512.198006915773</v>
      </c>
      <c r="AX615" s="41">
        <f t="shared" si="252"/>
        <v>11.434079257885369</v>
      </c>
      <c r="AY615" s="41">
        <f t="shared" si="253"/>
        <v>11.363179187387377</v>
      </c>
      <c r="AZ615" s="41">
        <f t="shared" si="254"/>
        <v>11.262869953452608</v>
      </c>
    </row>
    <row r="616" spans="2:52" x14ac:dyDescent="0.25">
      <c r="B616" s="41" t="str">
        <f t="shared" si="255"/>
        <v>CT</v>
      </c>
      <c r="C616" s="46">
        <v>45472</v>
      </c>
      <c r="D616" s="45">
        <v>576.44868535947182</v>
      </c>
      <c r="E616" s="45">
        <v>116.57114234944233</v>
      </c>
      <c r="F616" s="45">
        <v>58.767629496187013</v>
      </c>
      <c r="G616" s="48">
        <v>170.88742511245871</v>
      </c>
      <c r="H616" s="44">
        <v>84133.644623065513</v>
      </c>
      <c r="I616" s="62">
        <f t="shared" si="235"/>
        <v>922.67488231755988</v>
      </c>
      <c r="J616" s="41">
        <f t="shared" si="236"/>
        <v>2024</v>
      </c>
      <c r="K616" s="41">
        <f t="shared" si="237"/>
        <v>131</v>
      </c>
      <c r="L616" s="41">
        <f t="shared" si="238"/>
        <v>17161</v>
      </c>
      <c r="M616" s="41">
        <f t="shared" si="239"/>
        <v>9.7503946464023024</v>
      </c>
      <c r="N616" s="41">
        <f t="shared" si="240"/>
        <v>0</v>
      </c>
      <c r="O616" s="41">
        <f t="shared" si="241"/>
        <v>6</v>
      </c>
      <c r="P616" s="41">
        <f t="shared" si="242"/>
        <v>0</v>
      </c>
      <c r="Q616" s="41">
        <f t="shared" si="242"/>
        <v>0</v>
      </c>
      <c r="R616" s="41">
        <f t="shared" si="242"/>
        <v>0</v>
      </c>
      <c r="S616" s="41">
        <f t="shared" si="230"/>
        <v>0</v>
      </c>
      <c r="T616" s="41">
        <f t="shared" si="230"/>
        <v>0</v>
      </c>
      <c r="U616" s="41">
        <f t="shared" si="230"/>
        <v>1</v>
      </c>
      <c r="V616" s="41">
        <f t="shared" si="230"/>
        <v>0</v>
      </c>
      <c r="W616" s="41">
        <f t="shared" si="231"/>
        <v>0</v>
      </c>
      <c r="X616" s="41">
        <f t="shared" si="231"/>
        <v>0</v>
      </c>
      <c r="Y616" s="41">
        <f t="shared" si="231"/>
        <v>0</v>
      </c>
      <c r="Z616" s="41">
        <f t="shared" si="231"/>
        <v>0</v>
      </c>
      <c r="AA616" s="41">
        <f t="shared" si="232"/>
        <v>0</v>
      </c>
      <c r="AB616" s="41">
        <f t="shared" si="243"/>
        <v>0</v>
      </c>
      <c r="AC616" s="41">
        <f t="shared" si="243"/>
        <v>0</v>
      </c>
      <c r="AD616" s="41">
        <f t="shared" si="243"/>
        <v>0</v>
      </c>
      <c r="AE616" s="41">
        <f t="shared" si="233"/>
        <v>0</v>
      </c>
      <c r="AF616" s="41">
        <f t="shared" si="233"/>
        <v>0</v>
      </c>
      <c r="AG616" s="48">
        <v>576.44868535947182</v>
      </c>
      <c r="AH616" s="48">
        <v>116.57114234944233</v>
      </c>
      <c r="AI616" s="48">
        <v>58.767629496187013</v>
      </c>
      <c r="AJ616" s="48">
        <v>170.88742511245871</v>
      </c>
      <c r="AK616" s="41">
        <f t="shared" si="244"/>
        <v>11.340161820931439</v>
      </c>
      <c r="AL616" s="41">
        <f>LN(D616+'Models training data'!$Y$4)</f>
        <v>6.7657946501392239</v>
      </c>
      <c r="AM616" s="41">
        <f>LN(E616+'Models training data'!$Y$5)</f>
        <v>5.2017141060024477</v>
      </c>
      <c r="AN616" s="41">
        <f>LN(F616+'Models training data'!$Y$6)</f>
        <v>4.6457948494378938</v>
      </c>
      <c r="AO616" s="41">
        <f>LN(G616+'Models training data'!$Y$7)</f>
        <v>5.3958562369980294</v>
      </c>
      <c r="AP616" s="41">
        <f t="shared" si="234"/>
        <v>0</v>
      </c>
      <c r="AQ616" s="41">
        <f t="shared" si="245"/>
        <v>0</v>
      </c>
      <c r="AR616" s="41">
        <f t="shared" si="246"/>
        <v>96971.211727064743</v>
      </c>
      <c r="AS616" s="41">
        <f t="shared" si="247"/>
        <v>87627.753406984179</v>
      </c>
      <c r="AT616" s="41">
        <f t="shared" si="248"/>
        <v>11.371350125576329</v>
      </c>
      <c r="AU616" s="41">
        <f t="shared" si="249"/>
        <v>96351.893758900042</v>
      </c>
      <c r="AV616" s="41">
        <f t="shared" si="250"/>
        <v>11.462982405944432</v>
      </c>
      <c r="AW616" s="41">
        <f t="shared" si="251"/>
        <v>94501.110549219069</v>
      </c>
      <c r="AX616" s="41">
        <f t="shared" si="252"/>
        <v>11.433951627377528</v>
      </c>
      <c r="AY616" s="41">
        <f t="shared" si="253"/>
        <v>11.365922618627819</v>
      </c>
      <c r="AZ616" s="41">
        <f t="shared" si="254"/>
        <v>11.27295804741205</v>
      </c>
    </row>
    <row r="617" spans="2:52" x14ac:dyDescent="0.25">
      <c r="B617" s="41" t="str">
        <f t="shared" si="255"/>
        <v>CT</v>
      </c>
      <c r="C617" s="46">
        <v>45479</v>
      </c>
      <c r="D617" s="45">
        <v>584.00416172945256</v>
      </c>
      <c r="E617" s="45">
        <v>117.70617429499188</v>
      </c>
      <c r="F617" s="45">
        <v>59.355305757862354</v>
      </c>
      <c r="G617" s="48">
        <v>187.97616762370453</v>
      </c>
      <c r="H617" s="44">
        <v>86169.97326015633</v>
      </c>
      <c r="I617" s="62">
        <f t="shared" si="235"/>
        <v>949.04180940601134</v>
      </c>
      <c r="J617" s="41">
        <f t="shared" si="236"/>
        <v>2024</v>
      </c>
      <c r="K617" s="41">
        <f t="shared" si="237"/>
        <v>132</v>
      </c>
      <c r="L617" s="41">
        <f t="shared" si="238"/>
        <v>17424</v>
      </c>
      <c r="M617" s="41">
        <f t="shared" si="239"/>
        <v>9.7656038451727412</v>
      </c>
      <c r="N617" s="41">
        <f t="shared" si="240"/>
        <v>0</v>
      </c>
      <c r="O617" s="41">
        <f t="shared" si="241"/>
        <v>7</v>
      </c>
      <c r="P617" s="41">
        <f t="shared" si="242"/>
        <v>0</v>
      </c>
      <c r="Q617" s="41">
        <f t="shared" si="242"/>
        <v>0</v>
      </c>
      <c r="R617" s="41">
        <f t="shared" si="242"/>
        <v>0</v>
      </c>
      <c r="S617" s="41">
        <f t="shared" si="230"/>
        <v>0</v>
      </c>
      <c r="T617" s="41">
        <f t="shared" si="230"/>
        <v>0</v>
      </c>
      <c r="U617" s="41">
        <f t="shared" si="230"/>
        <v>0</v>
      </c>
      <c r="V617" s="41">
        <f t="shared" si="230"/>
        <v>1</v>
      </c>
      <c r="W617" s="41">
        <f t="shared" si="231"/>
        <v>0</v>
      </c>
      <c r="X617" s="41">
        <f t="shared" si="231"/>
        <v>0</v>
      </c>
      <c r="Y617" s="41">
        <f t="shared" si="231"/>
        <v>0</v>
      </c>
      <c r="Z617" s="41">
        <f t="shared" si="231"/>
        <v>0</v>
      </c>
      <c r="AA617" s="41">
        <f t="shared" si="232"/>
        <v>0</v>
      </c>
      <c r="AB617" s="41">
        <f t="shared" si="243"/>
        <v>0</v>
      </c>
      <c r="AC617" s="41">
        <f t="shared" si="243"/>
        <v>0</v>
      </c>
      <c r="AD617" s="41">
        <f t="shared" si="243"/>
        <v>0</v>
      </c>
      <c r="AE617" s="41">
        <f t="shared" si="233"/>
        <v>0</v>
      </c>
      <c r="AF617" s="41">
        <f t="shared" si="233"/>
        <v>0</v>
      </c>
      <c r="AG617" s="48">
        <v>584.00416172945256</v>
      </c>
      <c r="AH617" s="48">
        <v>117.70617429499188</v>
      </c>
      <c r="AI617" s="48">
        <v>59.355305757862354</v>
      </c>
      <c r="AJ617" s="48">
        <v>187.97616762370453</v>
      </c>
      <c r="AK617" s="41">
        <f t="shared" si="244"/>
        <v>11.364077057918763</v>
      </c>
      <c r="AL617" s="41">
        <f>LN(D617+'Models training data'!$Y$4)</f>
        <v>6.7744648776381737</v>
      </c>
      <c r="AM617" s="41">
        <f>LN(E617+'Models training data'!$Y$5)</f>
        <v>5.2079454042800606</v>
      </c>
      <c r="AN617" s="41">
        <f>LN(F617+'Models training data'!$Y$6)</f>
        <v>4.6514217939530047</v>
      </c>
      <c r="AO617" s="41">
        <f>LN(G617+'Models training data'!$Y$7)</f>
        <v>5.4705027304200486</v>
      </c>
      <c r="AP617" s="41">
        <f t="shared" si="234"/>
        <v>1</v>
      </c>
      <c r="AQ617" s="41">
        <f t="shared" si="245"/>
        <v>0</v>
      </c>
      <c r="AR617" s="41">
        <f t="shared" si="246"/>
        <v>107002.42845922943</v>
      </c>
      <c r="AS617" s="41">
        <f t="shared" si="247"/>
        <v>98690.055777847956</v>
      </c>
      <c r="AT617" s="41">
        <f t="shared" si="248"/>
        <v>11.473976573583492</v>
      </c>
      <c r="AU617" s="41">
        <f t="shared" si="249"/>
        <v>96408.014975849554</v>
      </c>
      <c r="AV617" s="41">
        <f t="shared" si="250"/>
        <v>11.463875726225281</v>
      </c>
      <c r="AW617" s="41">
        <f t="shared" si="251"/>
        <v>94490.107407605785</v>
      </c>
      <c r="AX617" s="41">
        <f t="shared" si="252"/>
        <v>11.433824967453283</v>
      </c>
      <c r="AY617" s="41">
        <f t="shared" si="253"/>
        <v>11.23212056750913</v>
      </c>
      <c r="AZ617" s="41">
        <f t="shared" si="254"/>
        <v>11.292266308667079</v>
      </c>
    </row>
    <row r="618" spans="2:52" x14ac:dyDescent="0.25">
      <c r="B618" s="41" t="str">
        <f t="shared" si="255"/>
        <v>CT</v>
      </c>
      <c r="C618" s="46">
        <v>45486</v>
      </c>
      <c r="D618" s="45">
        <v>591.09789600821739</v>
      </c>
      <c r="E618" s="45">
        <v>118.86789629896936</v>
      </c>
      <c r="F618" s="45">
        <v>59.948858812112313</v>
      </c>
      <c r="G618" s="48">
        <v>206.77378438607496</v>
      </c>
      <c r="H618" s="44">
        <v>86870.215304571859</v>
      </c>
      <c r="I618" s="62">
        <f t="shared" si="235"/>
        <v>976.68843550537417</v>
      </c>
      <c r="J618" s="41">
        <f t="shared" si="236"/>
        <v>2024</v>
      </c>
      <c r="K618" s="41">
        <f t="shared" si="237"/>
        <v>133</v>
      </c>
      <c r="L618" s="41">
        <f t="shared" si="238"/>
        <v>17689</v>
      </c>
      <c r="M618" s="41">
        <f t="shared" si="239"/>
        <v>9.7806982564435074</v>
      </c>
      <c r="N618" s="41">
        <f t="shared" si="240"/>
        <v>0</v>
      </c>
      <c r="O618" s="41">
        <f t="shared" si="241"/>
        <v>7</v>
      </c>
      <c r="P618" s="41">
        <f t="shared" si="242"/>
        <v>0</v>
      </c>
      <c r="Q618" s="41">
        <f t="shared" si="242"/>
        <v>0</v>
      </c>
      <c r="R618" s="41">
        <f t="shared" si="242"/>
        <v>0</v>
      </c>
      <c r="S618" s="41">
        <f t="shared" si="230"/>
        <v>0</v>
      </c>
      <c r="T618" s="41">
        <f t="shared" si="230"/>
        <v>0</v>
      </c>
      <c r="U618" s="41">
        <f t="shared" si="230"/>
        <v>0</v>
      </c>
      <c r="V618" s="41">
        <f t="shared" si="230"/>
        <v>1</v>
      </c>
      <c r="W618" s="41">
        <f t="shared" si="231"/>
        <v>0</v>
      </c>
      <c r="X618" s="41">
        <f t="shared" si="231"/>
        <v>0</v>
      </c>
      <c r="Y618" s="41">
        <f t="shared" si="231"/>
        <v>0</v>
      </c>
      <c r="Z618" s="41">
        <f t="shared" si="231"/>
        <v>0</v>
      </c>
      <c r="AA618" s="41">
        <f t="shared" si="232"/>
        <v>0</v>
      </c>
      <c r="AB618" s="41">
        <f t="shared" si="243"/>
        <v>0</v>
      </c>
      <c r="AC618" s="41">
        <f t="shared" si="243"/>
        <v>0</v>
      </c>
      <c r="AD618" s="41">
        <f t="shared" si="243"/>
        <v>0</v>
      </c>
      <c r="AE618" s="41">
        <f t="shared" si="233"/>
        <v>0</v>
      </c>
      <c r="AF618" s="41">
        <f t="shared" si="233"/>
        <v>0</v>
      </c>
      <c r="AG618" s="48">
        <v>591.09789600821739</v>
      </c>
      <c r="AH618" s="48">
        <v>118.86789629896936</v>
      </c>
      <c r="AI618" s="48">
        <v>59.948858812112313</v>
      </c>
      <c r="AJ618" s="48">
        <v>206.77378438607496</v>
      </c>
      <c r="AK618" s="41">
        <f t="shared" si="244"/>
        <v>11.372170505719547</v>
      </c>
      <c r="AL618" s="41">
        <f>LN(D618+'Models training data'!$Y$4)</f>
        <v>6.7825373785301801</v>
      </c>
      <c r="AM618" s="41">
        <f>LN(E618+'Models training data'!$Y$5)</f>
        <v>5.2142832736906097</v>
      </c>
      <c r="AN618" s="41">
        <f>LN(F618+'Models training data'!$Y$6)</f>
        <v>4.6570730501121078</v>
      </c>
      <c r="AO618" s="41">
        <f>LN(G618+'Models training data'!$Y$7)</f>
        <v>5.5466498677392675</v>
      </c>
      <c r="AP618" s="41">
        <f t="shared" si="234"/>
        <v>1</v>
      </c>
      <c r="AQ618" s="41">
        <f t="shared" si="245"/>
        <v>0</v>
      </c>
      <c r="AR618" s="41">
        <f t="shared" si="246"/>
        <v>106978.03814614569</v>
      </c>
      <c r="AS618" s="41">
        <f t="shared" si="247"/>
        <v>98665.958387806255</v>
      </c>
      <c r="AT618" s="41">
        <f t="shared" si="248"/>
        <v>11.473718956318713</v>
      </c>
      <c r="AU618" s="41">
        <f t="shared" si="249"/>
        <v>96465.314891474889</v>
      </c>
      <c r="AV618" s="41">
        <f t="shared" si="250"/>
        <v>11.464785991707821</v>
      </c>
      <c r="AW618" s="41">
        <f t="shared" si="251"/>
        <v>94479.187309362067</v>
      </c>
      <c r="AX618" s="41">
        <f t="shared" si="252"/>
        <v>11.433699263462104</v>
      </c>
      <c r="AY618" s="41">
        <f t="shared" si="253"/>
        <v>11.235369597615847</v>
      </c>
      <c r="AZ618" s="41">
        <f t="shared" si="254"/>
        <v>11.302740156357647</v>
      </c>
    </row>
    <row r="619" spans="2:52" x14ac:dyDescent="0.25">
      <c r="B619" s="41" t="str">
        <f t="shared" si="255"/>
        <v>CT</v>
      </c>
      <c r="C619" s="46">
        <v>45493</v>
      </c>
      <c r="D619" s="45">
        <v>526.26852720575209</v>
      </c>
      <c r="E619" s="45">
        <v>109.43394814948468</v>
      </c>
      <c r="F619" s="45">
        <v>50.994885881211232</v>
      </c>
      <c r="G619" s="48">
        <v>227.45116282468251</v>
      </c>
      <c r="H619" s="44">
        <v>85730.702052655863</v>
      </c>
      <c r="I619" s="62">
        <f t="shared" si="235"/>
        <v>914.1485240611305</v>
      </c>
      <c r="J619" s="41">
        <f t="shared" si="236"/>
        <v>2024</v>
      </c>
      <c r="K619" s="41">
        <f t="shared" si="237"/>
        <v>134</v>
      </c>
      <c r="L619" s="41">
        <f t="shared" si="238"/>
        <v>17956</v>
      </c>
      <c r="M619" s="41">
        <f t="shared" si="239"/>
        <v>9.7956795999018222</v>
      </c>
      <c r="N619" s="41">
        <f t="shared" si="240"/>
        <v>0</v>
      </c>
      <c r="O619" s="41">
        <f t="shared" si="241"/>
        <v>7</v>
      </c>
      <c r="P619" s="41">
        <f t="shared" si="242"/>
        <v>0</v>
      </c>
      <c r="Q619" s="41">
        <f t="shared" si="242"/>
        <v>0</v>
      </c>
      <c r="R619" s="41">
        <f t="shared" si="242"/>
        <v>0</v>
      </c>
      <c r="S619" s="41">
        <f t="shared" si="230"/>
        <v>0</v>
      </c>
      <c r="T619" s="41">
        <f t="shared" si="230"/>
        <v>0</v>
      </c>
      <c r="U619" s="41">
        <f t="shared" si="230"/>
        <v>0</v>
      </c>
      <c r="V619" s="41">
        <f t="shared" si="230"/>
        <v>1</v>
      </c>
      <c r="W619" s="41">
        <f t="shared" si="231"/>
        <v>0</v>
      </c>
      <c r="X619" s="41">
        <f t="shared" si="231"/>
        <v>0</v>
      </c>
      <c r="Y619" s="41">
        <f t="shared" si="231"/>
        <v>0</v>
      </c>
      <c r="Z619" s="41">
        <f t="shared" si="231"/>
        <v>0</v>
      </c>
      <c r="AA619" s="41">
        <f t="shared" si="232"/>
        <v>0</v>
      </c>
      <c r="AB619" s="41">
        <f t="shared" si="243"/>
        <v>0</v>
      </c>
      <c r="AC619" s="41">
        <f t="shared" si="243"/>
        <v>0</v>
      </c>
      <c r="AD619" s="41">
        <f t="shared" si="243"/>
        <v>0</v>
      </c>
      <c r="AE619" s="41">
        <f t="shared" si="233"/>
        <v>0</v>
      </c>
      <c r="AF619" s="41">
        <f t="shared" si="233"/>
        <v>0</v>
      </c>
      <c r="AG619" s="48">
        <v>526.26852720575209</v>
      </c>
      <c r="AH619" s="48">
        <v>109.43394814948468</v>
      </c>
      <c r="AI619" s="48">
        <v>50.994885881211232</v>
      </c>
      <c r="AJ619" s="48">
        <v>227.45116282468251</v>
      </c>
      <c r="AK619" s="41">
        <f t="shared" si="244"/>
        <v>11.358966290752251</v>
      </c>
      <c r="AL619" s="41">
        <f>LN(D619+'Models training data'!$Y$4)</f>
        <v>6.7062206371848827</v>
      </c>
      <c r="AM619" s="41">
        <f>LN(E619+'Models training data'!$Y$5)</f>
        <v>5.1616154328868822</v>
      </c>
      <c r="AN619" s="41">
        <f>LN(F619+'Models training data'!$Y$6)</f>
        <v>4.5682299161484163</v>
      </c>
      <c r="AO619" s="41">
        <f>LN(G619+'Models training data'!$Y$7)</f>
        <v>5.6242145858172004</v>
      </c>
      <c r="AP619" s="41">
        <f t="shared" si="234"/>
        <v>1</v>
      </c>
      <c r="AQ619" s="41">
        <f t="shared" si="245"/>
        <v>0</v>
      </c>
      <c r="AR619" s="41">
        <f t="shared" si="246"/>
        <v>106953.64783306194</v>
      </c>
      <c r="AS619" s="41">
        <f t="shared" si="247"/>
        <v>98641.860997764554</v>
      </c>
      <c r="AT619" s="41">
        <f t="shared" si="248"/>
        <v>11.473461339053932</v>
      </c>
      <c r="AU619" s="41">
        <f t="shared" si="249"/>
        <v>96523.793505776048</v>
      </c>
      <c r="AV619" s="41">
        <f t="shared" si="250"/>
        <v>11.465713202392052</v>
      </c>
      <c r="AW619" s="41">
        <f t="shared" si="251"/>
        <v>94468.349010374906</v>
      </c>
      <c r="AX619" s="41">
        <f t="shared" si="252"/>
        <v>11.433574501082695</v>
      </c>
      <c r="AY619" s="41">
        <f t="shared" si="253"/>
        <v>11.235265028371476</v>
      </c>
      <c r="AZ619" s="41">
        <f t="shared" si="254"/>
        <v>11.301741494580726</v>
      </c>
    </row>
    <row r="620" spans="2:52" x14ac:dyDescent="0.25">
      <c r="B620" s="41" t="str">
        <f t="shared" si="255"/>
        <v>CT</v>
      </c>
      <c r="C620" s="46">
        <v>45500</v>
      </c>
      <c r="D620" s="45">
        <v>554.34708099585873</v>
      </c>
      <c r="E620" s="45">
        <v>115.93808089016036</v>
      </c>
      <c r="F620" s="45">
        <v>60.19848472199736</v>
      </c>
      <c r="G620" s="48">
        <v>250.19627910715079</v>
      </c>
      <c r="H620" s="44">
        <v>87782.66204960813</v>
      </c>
      <c r="I620" s="62">
        <f t="shared" si="235"/>
        <v>980.6799257151672</v>
      </c>
      <c r="J620" s="41">
        <f t="shared" si="236"/>
        <v>2024</v>
      </c>
      <c r="K620" s="41">
        <f t="shared" si="237"/>
        <v>135</v>
      </c>
      <c r="L620" s="41">
        <f t="shared" si="238"/>
        <v>18225</v>
      </c>
      <c r="M620" s="41">
        <f t="shared" si="239"/>
        <v>9.8105495568768593</v>
      </c>
      <c r="N620" s="41">
        <f t="shared" si="240"/>
        <v>0</v>
      </c>
      <c r="O620" s="41">
        <f t="shared" si="241"/>
        <v>7</v>
      </c>
      <c r="P620" s="41">
        <f t="shared" si="242"/>
        <v>0</v>
      </c>
      <c r="Q620" s="41">
        <f t="shared" si="242"/>
        <v>0</v>
      </c>
      <c r="R620" s="41">
        <f t="shared" si="242"/>
        <v>0</v>
      </c>
      <c r="S620" s="41">
        <f t="shared" si="230"/>
        <v>0</v>
      </c>
      <c r="T620" s="41">
        <f t="shared" si="230"/>
        <v>0</v>
      </c>
      <c r="U620" s="41">
        <f t="shared" si="230"/>
        <v>0</v>
      </c>
      <c r="V620" s="41">
        <f t="shared" si="230"/>
        <v>1</v>
      </c>
      <c r="W620" s="41">
        <f t="shared" si="231"/>
        <v>0</v>
      </c>
      <c r="X620" s="41">
        <f t="shared" si="231"/>
        <v>0</v>
      </c>
      <c r="Y620" s="41">
        <f t="shared" si="231"/>
        <v>0</v>
      </c>
      <c r="Z620" s="41">
        <f t="shared" si="231"/>
        <v>0</v>
      </c>
      <c r="AA620" s="41">
        <f t="shared" si="232"/>
        <v>0</v>
      </c>
      <c r="AB620" s="41">
        <f t="shared" si="243"/>
        <v>0</v>
      </c>
      <c r="AC620" s="41">
        <f t="shared" si="243"/>
        <v>0</v>
      </c>
      <c r="AD620" s="41">
        <f t="shared" si="243"/>
        <v>0</v>
      </c>
      <c r="AE620" s="41">
        <f t="shared" si="233"/>
        <v>0</v>
      </c>
      <c r="AF620" s="41">
        <f t="shared" si="233"/>
        <v>0</v>
      </c>
      <c r="AG620" s="48">
        <v>554.34708099585873</v>
      </c>
      <c r="AH620" s="48">
        <v>115.93808089016036</v>
      </c>
      <c r="AI620" s="48">
        <v>60.19848472199736</v>
      </c>
      <c r="AJ620" s="48">
        <v>250.19627910715079</v>
      </c>
      <c r="AK620" s="41">
        <f t="shared" si="244"/>
        <v>11.382619289162067</v>
      </c>
      <c r="AL620" s="41">
        <f>LN(D620+'Models training data'!$Y$4)</f>
        <v>6.7399918115499515</v>
      </c>
      <c r="AM620" s="41">
        <f>LN(E620+'Models training data'!$Y$5)</f>
        <v>5.1982216713098897</v>
      </c>
      <c r="AN620" s="41">
        <f>LN(F620+'Models training data'!$Y$6)</f>
        <v>4.6594402471117711</v>
      </c>
      <c r="AO620" s="41">
        <f>LN(G620+'Models training data'!$Y$7)</f>
        <v>5.7031146274281657</v>
      </c>
      <c r="AP620" s="41">
        <f t="shared" si="234"/>
        <v>1</v>
      </c>
      <c r="AQ620" s="41">
        <f t="shared" si="245"/>
        <v>0</v>
      </c>
      <c r="AR620" s="41">
        <f t="shared" si="246"/>
        <v>106929.2575199782</v>
      </c>
      <c r="AS620" s="41">
        <f t="shared" si="247"/>
        <v>98617.763607722853</v>
      </c>
      <c r="AT620" s="41">
        <f t="shared" si="248"/>
        <v>11.473203721789153</v>
      </c>
      <c r="AU620" s="41">
        <f t="shared" si="249"/>
        <v>96583.450818753015</v>
      </c>
      <c r="AV620" s="41">
        <f t="shared" si="250"/>
        <v>11.466657358277974</v>
      </c>
      <c r="AW620" s="41">
        <f t="shared" si="251"/>
        <v>94457.591294281563</v>
      </c>
      <c r="AX620" s="41">
        <f t="shared" si="252"/>
        <v>11.433450666313197</v>
      </c>
      <c r="AY620" s="41">
        <f t="shared" si="253"/>
        <v>11.24099888434209</v>
      </c>
      <c r="AZ620" s="41">
        <f t="shared" si="254"/>
        <v>11.321561805112875</v>
      </c>
    </row>
    <row r="621" spans="2:52" x14ac:dyDescent="0.25">
      <c r="B621" s="41" t="str">
        <f t="shared" si="255"/>
        <v>CT</v>
      </c>
      <c r="C621" s="46">
        <v>45507</v>
      </c>
      <c r="D621" s="45">
        <v>575.86165976845166</v>
      </c>
      <c r="E621" s="45">
        <v>119.80235832865242</v>
      </c>
      <c r="F621" s="45">
        <v>61.669834567414739</v>
      </c>
      <c r="G621" s="48">
        <v>204.61331231462836</v>
      </c>
      <c r="H621" s="44">
        <v>87268.9264408585</v>
      </c>
      <c r="I621" s="62">
        <f t="shared" si="235"/>
        <v>961.94716497914726</v>
      </c>
      <c r="J621" s="41">
        <f t="shared" si="236"/>
        <v>2024</v>
      </c>
      <c r="K621" s="41">
        <f t="shared" si="237"/>
        <v>136</v>
      </c>
      <c r="L621" s="41">
        <f t="shared" si="238"/>
        <v>18496</v>
      </c>
      <c r="M621" s="41">
        <f t="shared" si="239"/>
        <v>9.8253097714721047</v>
      </c>
      <c r="N621" s="41">
        <f t="shared" si="240"/>
        <v>0</v>
      </c>
      <c r="O621" s="41">
        <f t="shared" si="241"/>
        <v>8</v>
      </c>
      <c r="P621" s="41">
        <f t="shared" si="242"/>
        <v>0</v>
      </c>
      <c r="Q621" s="41">
        <f t="shared" si="242"/>
        <v>0</v>
      </c>
      <c r="R621" s="41">
        <f t="shared" si="242"/>
        <v>0</v>
      </c>
      <c r="S621" s="41">
        <f t="shared" si="230"/>
        <v>0</v>
      </c>
      <c r="T621" s="41">
        <f t="shared" si="230"/>
        <v>0</v>
      </c>
      <c r="U621" s="41">
        <f t="shared" si="230"/>
        <v>0</v>
      </c>
      <c r="V621" s="41">
        <f t="shared" si="230"/>
        <v>0</v>
      </c>
      <c r="W621" s="41">
        <f t="shared" si="231"/>
        <v>1</v>
      </c>
      <c r="X621" s="41">
        <f t="shared" si="231"/>
        <v>0</v>
      </c>
      <c r="Y621" s="41">
        <f t="shared" si="231"/>
        <v>0</v>
      </c>
      <c r="Z621" s="41">
        <f t="shared" si="231"/>
        <v>0</v>
      </c>
      <c r="AA621" s="41">
        <f t="shared" si="232"/>
        <v>0</v>
      </c>
      <c r="AB621" s="41">
        <f t="shared" si="243"/>
        <v>0</v>
      </c>
      <c r="AC621" s="41">
        <f t="shared" si="243"/>
        <v>0</v>
      </c>
      <c r="AD621" s="41">
        <f t="shared" si="243"/>
        <v>0</v>
      </c>
      <c r="AE621" s="41">
        <f t="shared" si="233"/>
        <v>0</v>
      </c>
      <c r="AF621" s="41">
        <f t="shared" si="233"/>
        <v>0</v>
      </c>
      <c r="AG621" s="48">
        <v>575.86165976845166</v>
      </c>
      <c r="AH621" s="48">
        <v>119.80235832865242</v>
      </c>
      <c r="AI621" s="48">
        <v>61.669834567414739</v>
      </c>
      <c r="AJ621" s="48">
        <v>204.61331231462836</v>
      </c>
      <c r="AK621" s="41">
        <f t="shared" si="244"/>
        <v>11.376749738498772</v>
      </c>
      <c r="AL621" s="41">
        <f>LN(D621+'Models training data'!$Y$4)</f>
        <v>6.765117855814986</v>
      </c>
      <c r="AM621" s="41">
        <f>LN(E621+'Models training data'!$Y$5)</f>
        <v>5.2193523171262743</v>
      </c>
      <c r="AN621" s="41">
        <f>LN(F621+'Models training data'!$Y$6)</f>
        <v>4.6732803067948385</v>
      </c>
      <c r="AO621" s="41">
        <f>LN(G621+'Models training data'!$Y$7)</f>
        <v>5.538187233561028</v>
      </c>
      <c r="AP621" s="41">
        <f t="shared" si="234"/>
        <v>1</v>
      </c>
      <c r="AQ621" s="41">
        <f t="shared" si="245"/>
        <v>0</v>
      </c>
      <c r="AR621" s="41">
        <f t="shared" si="246"/>
        <v>109228.43481661269</v>
      </c>
      <c r="AS621" s="41">
        <f t="shared" si="247"/>
        <v>98593.666217681151</v>
      </c>
      <c r="AT621" s="41">
        <f t="shared" si="248"/>
        <v>11.472946104524372</v>
      </c>
      <c r="AU621" s="41">
        <f t="shared" si="249"/>
        <v>96644.286830405807</v>
      </c>
      <c r="AV621" s="41">
        <f t="shared" si="250"/>
        <v>11.467618459365585</v>
      </c>
      <c r="AW621" s="41">
        <f t="shared" si="251"/>
        <v>94446.912971650279</v>
      </c>
      <c r="AX621" s="41">
        <f t="shared" si="252"/>
        <v>11.433327745461765</v>
      </c>
      <c r="AY621" s="41">
        <f t="shared" si="253"/>
        <v>11.234690001925447</v>
      </c>
      <c r="AZ621" s="41">
        <f t="shared" si="254"/>
        <v>11.303602457185354</v>
      </c>
    </row>
    <row r="622" spans="2:52" x14ac:dyDescent="0.25">
      <c r="B622" s="41" t="str">
        <f t="shared" si="255"/>
        <v>CT</v>
      </c>
      <c r="C622" s="46">
        <v>45514</v>
      </c>
      <c r="D622" s="45">
        <v>592.80005193998022</v>
      </c>
      <c r="E622" s="45">
        <v>122.35283022673414</v>
      </c>
      <c r="F622" s="45">
        <v>62.373469412908626</v>
      </c>
      <c r="G622" s="48">
        <v>191.07533141518041</v>
      </c>
      <c r="H622" s="44">
        <v>87126.996174305255</v>
      </c>
      <c r="I622" s="62">
        <f t="shared" si="235"/>
        <v>968.60168299480347</v>
      </c>
      <c r="J622" s="41">
        <f t="shared" si="236"/>
        <v>2024</v>
      </c>
      <c r="K622" s="41">
        <f t="shared" si="237"/>
        <v>137</v>
      </c>
      <c r="L622" s="41">
        <f t="shared" si="238"/>
        <v>18769</v>
      </c>
      <c r="M622" s="41">
        <f t="shared" si="239"/>
        <v>9.8399618516562501</v>
      </c>
      <c r="N622" s="41">
        <f t="shared" si="240"/>
        <v>0</v>
      </c>
      <c r="O622" s="41">
        <f t="shared" si="241"/>
        <v>8</v>
      </c>
      <c r="P622" s="41">
        <f t="shared" si="242"/>
        <v>0</v>
      </c>
      <c r="Q622" s="41">
        <f t="shared" si="242"/>
        <v>0</v>
      </c>
      <c r="R622" s="41">
        <f t="shared" si="242"/>
        <v>0</v>
      </c>
      <c r="S622" s="41">
        <f t="shared" si="230"/>
        <v>0</v>
      </c>
      <c r="T622" s="41">
        <f t="shared" si="230"/>
        <v>0</v>
      </c>
      <c r="U622" s="41">
        <f t="shared" si="230"/>
        <v>0</v>
      </c>
      <c r="V622" s="41">
        <f t="shared" si="230"/>
        <v>0</v>
      </c>
      <c r="W622" s="41">
        <f t="shared" si="231"/>
        <v>1</v>
      </c>
      <c r="X622" s="41">
        <f t="shared" si="231"/>
        <v>0</v>
      </c>
      <c r="Y622" s="41">
        <f t="shared" si="231"/>
        <v>0</v>
      </c>
      <c r="Z622" s="41">
        <f t="shared" si="231"/>
        <v>0</v>
      </c>
      <c r="AA622" s="41">
        <f t="shared" si="232"/>
        <v>0</v>
      </c>
      <c r="AB622" s="41">
        <f t="shared" si="243"/>
        <v>0</v>
      </c>
      <c r="AC622" s="41">
        <f t="shared" si="243"/>
        <v>0</v>
      </c>
      <c r="AD622" s="41">
        <f t="shared" si="243"/>
        <v>0</v>
      </c>
      <c r="AE622" s="41">
        <f t="shared" si="233"/>
        <v>0</v>
      </c>
      <c r="AF622" s="41">
        <f t="shared" si="233"/>
        <v>0</v>
      </c>
      <c r="AG622" s="48">
        <v>592.80005193998022</v>
      </c>
      <c r="AH622" s="48">
        <v>122.35283022673414</v>
      </c>
      <c r="AI622" s="48">
        <v>62.373469412908626</v>
      </c>
      <c r="AJ622" s="48">
        <v>191.07533141518041</v>
      </c>
      <c r="AK622" s="41">
        <f t="shared" si="244"/>
        <v>11.375122059413618</v>
      </c>
      <c r="AL622" s="41">
        <f>LN(D622+'Models training data'!$Y$4)</f>
        <v>6.7844647356756909</v>
      </c>
      <c r="AM622" s="41">
        <f>LN(E622+'Models training data'!$Y$5)</f>
        <v>5.233058138008122</v>
      </c>
      <c r="AN622" s="41">
        <f>LN(F622+'Models training data'!$Y$6)</f>
        <v>4.6798318568150714</v>
      </c>
      <c r="AO622" s="41">
        <f>LN(G622+'Models training data'!$Y$7)</f>
        <v>5.4834631191594774</v>
      </c>
      <c r="AP622" s="41">
        <f t="shared" si="234"/>
        <v>1</v>
      </c>
      <c r="AQ622" s="41">
        <f t="shared" si="245"/>
        <v>0</v>
      </c>
      <c r="AR622" s="41">
        <f t="shared" si="246"/>
        <v>109204.04450352894</v>
      </c>
      <c r="AS622" s="41">
        <f t="shared" si="247"/>
        <v>98569.56882763945</v>
      </c>
      <c r="AT622" s="41">
        <f t="shared" si="248"/>
        <v>11.472688487259592</v>
      </c>
      <c r="AU622" s="41">
        <f t="shared" si="249"/>
        <v>96706.301540734421</v>
      </c>
      <c r="AV622" s="41">
        <f t="shared" si="250"/>
        <v>11.468596505654888</v>
      </c>
      <c r="AW622" s="41">
        <f t="shared" si="251"/>
        <v>94436.312879191188</v>
      </c>
      <c r="AX622" s="41">
        <f t="shared" si="252"/>
        <v>11.433205725137475</v>
      </c>
      <c r="AY622" s="41">
        <f t="shared" si="253"/>
        <v>11.233167973882953</v>
      </c>
      <c r="AZ622" s="41">
        <f t="shared" si="254"/>
        <v>11.298325525556006</v>
      </c>
    </row>
    <row r="623" spans="2:52" x14ac:dyDescent="0.25">
      <c r="B623" s="41" t="str">
        <f t="shared" si="255"/>
        <v>CT</v>
      </c>
      <c r="C623" s="46">
        <v>45521</v>
      </c>
      <c r="D623" s="45">
        <v>606.553895361071</v>
      </c>
      <c r="E623" s="45">
        <v>124.25258268639909</v>
      </c>
      <c r="F623" s="45">
        <v>63.005897757019682</v>
      </c>
      <c r="G623" s="48">
        <v>181.19083331604975</v>
      </c>
      <c r="H623" s="44">
        <v>87027.599913575395</v>
      </c>
      <c r="I623" s="62">
        <f t="shared" si="235"/>
        <v>975.00320912053962</v>
      </c>
      <c r="J623" s="41">
        <f t="shared" si="236"/>
        <v>2024</v>
      </c>
      <c r="K623" s="41">
        <f t="shared" si="237"/>
        <v>138</v>
      </c>
      <c r="L623" s="41">
        <f t="shared" si="238"/>
        <v>19044</v>
      </c>
      <c r="M623" s="41">
        <f t="shared" si="239"/>
        <v>9.8545073703144102</v>
      </c>
      <c r="N623" s="41">
        <f t="shared" si="240"/>
        <v>0</v>
      </c>
      <c r="O623" s="41">
        <f t="shared" si="241"/>
        <v>8</v>
      </c>
      <c r="P623" s="41">
        <f t="shared" si="242"/>
        <v>0</v>
      </c>
      <c r="Q623" s="41">
        <f t="shared" si="242"/>
        <v>0</v>
      </c>
      <c r="R623" s="41">
        <f t="shared" si="242"/>
        <v>0</v>
      </c>
      <c r="S623" s="41">
        <f t="shared" si="230"/>
        <v>0</v>
      </c>
      <c r="T623" s="41">
        <f t="shared" si="230"/>
        <v>0</v>
      </c>
      <c r="U623" s="41">
        <f t="shared" si="230"/>
        <v>0</v>
      </c>
      <c r="V623" s="41">
        <f t="shared" si="230"/>
        <v>0</v>
      </c>
      <c r="W623" s="41">
        <f t="shared" si="231"/>
        <v>1</v>
      </c>
      <c r="X623" s="41">
        <f t="shared" si="231"/>
        <v>0</v>
      </c>
      <c r="Y623" s="41">
        <f t="shared" si="231"/>
        <v>0</v>
      </c>
      <c r="Z623" s="41">
        <f t="shared" si="231"/>
        <v>0</v>
      </c>
      <c r="AA623" s="41">
        <f t="shared" si="232"/>
        <v>0</v>
      </c>
      <c r="AB623" s="41">
        <f t="shared" si="243"/>
        <v>0</v>
      </c>
      <c r="AC623" s="41">
        <f t="shared" si="243"/>
        <v>0</v>
      </c>
      <c r="AD623" s="41">
        <f t="shared" si="243"/>
        <v>0</v>
      </c>
      <c r="AE623" s="41">
        <f t="shared" si="233"/>
        <v>0</v>
      </c>
      <c r="AF623" s="41">
        <f t="shared" si="233"/>
        <v>0</v>
      </c>
      <c r="AG623" s="48">
        <v>606.553895361071</v>
      </c>
      <c r="AH623" s="48">
        <v>124.25258268639909</v>
      </c>
      <c r="AI623" s="48">
        <v>63.005897757019682</v>
      </c>
      <c r="AJ623" s="48">
        <v>181.19083331604975</v>
      </c>
      <c r="AK623" s="41">
        <f t="shared" si="244"/>
        <v>11.373980587712554</v>
      </c>
      <c r="AL623" s="41">
        <f>LN(D623+'Models training data'!$Y$4)</f>
        <v>6.7999034697532066</v>
      </c>
      <c r="AM623" s="41">
        <f>LN(E623+'Models training data'!$Y$5)</f>
        <v>5.243146397929908</v>
      </c>
      <c r="AN623" s="41">
        <f>LN(F623+'Models training data'!$Y$6)</f>
        <v>4.6856839977727693</v>
      </c>
      <c r="AO623" s="41">
        <f>LN(G623+'Models training data'!$Y$7)</f>
        <v>5.4415266943279619</v>
      </c>
      <c r="AP623" s="41">
        <f t="shared" si="234"/>
        <v>1</v>
      </c>
      <c r="AQ623" s="41">
        <f t="shared" si="245"/>
        <v>0</v>
      </c>
      <c r="AR623" s="41">
        <f t="shared" si="246"/>
        <v>109179.6541904452</v>
      </c>
      <c r="AS623" s="41">
        <f t="shared" si="247"/>
        <v>98545.471437597749</v>
      </c>
      <c r="AT623" s="41">
        <f t="shared" si="248"/>
        <v>11.472430869994811</v>
      </c>
      <c r="AU623" s="41">
        <f t="shared" si="249"/>
        <v>96769.494949738859</v>
      </c>
      <c r="AV623" s="41">
        <f t="shared" si="250"/>
        <v>11.469591497145883</v>
      </c>
      <c r="AW623" s="41">
        <f t="shared" si="251"/>
        <v>94425.789878995711</v>
      </c>
      <c r="AX623" s="41">
        <f t="shared" si="252"/>
        <v>11.433084592241578</v>
      </c>
      <c r="AY623" s="41">
        <f t="shared" si="253"/>
        <v>11.232075809705561</v>
      </c>
      <c r="AZ623" s="41">
        <f t="shared" si="254"/>
        <v>11.294377944954416</v>
      </c>
    </row>
    <row r="624" spans="2:52" x14ac:dyDescent="0.25">
      <c r="B624" s="41" t="str">
        <f t="shared" si="255"/>
        <v>CT</v>
      </c>
      <c r="C624" s="46">
        <v>45528</v>
      </c>
      <c r="D624" s="45">
        <v>618.09752434586517</v>
      </c>
      <c r="E624" s="45">
        <v>125.83322059196189</v>
      </c>
      <c r="F624" s="45">
        <v>63.636826099588077</v>
      </c>
      <c r="G624" s="48">
        <v>172.09821849741007</v>
      </c>
      <c r="H624" s="44">
        <v>86916.27917473363</v>
      </c>
      <c r="I624" s="62">
        <f t="shared" si="235"/>
        <v>979.66578953482531</v>
      </c>
      <c r="J624" s="41">
        <f t="shared" si="236"/>
        <v>2024</v>
      </c>
      <c r="K624" s="41">
        <f t="shared" si="237"/>
        <v>139</v>
      </c>
      <c r="L624" s="41">
        <f t="shared" si="238"/>
        <v>19321</v>
      </c>
      <c r="M624" s="41">
        <f t="shared" si="239"/>
        <v>9.868947866261383</v>
      </c>
      <c r="N624" s="41">
        <f t="shared" si="240"/>
        <v>0</v>
      </c>
      <c r="O624" s="41">
        <f t="shared" si="241"/>
        <v>8</v>
      </c>
      <c r="P624" s="41">
        <f t="shared" si="242"/>
        <v>0</v>
      </c>
      <c r="Q624" s="41">
        <f t="shared" si="242"/>
        <v>0</v>
      </c>
      <c r="R624" s="41">
        <f t="shared" si="242"/>
        <v>0</v>
      </c>
      <c r="S624" s="41">
        <f t="shared" si="230"/>
        <v>0</v>
      </c>
      <c r="T624" s="41">
        <f t="shared" si="230"/>
        <v>0</v>
      </c>
      <c r="U624" s="41">
        <f t="shared" si="230"/>
        <v>0</v>
      </c>
      <c r="V624" s="41">
        <f t="shared" si="230"/>
        <v>0</v>
      </c>
      <c r="W624" s="41">
        <f t="shared" si="231"/>
        <v>1</v>
      </c>
      <c r="X624" s="41">
        <f t="shared" si="231"/>
        <v>0</v>
      </c>
      <c r="Y624" s="41">
        <f t="shared" si="231"/>
        <v>0</v>
      </c>
      <c r="Z624" s="41">
        <f t="shared" si="231"/>
        <v>0</v>
      </c>
      <c r="AA624" s="41">
        <f t="shared" si="232"/>
        <v>0</v>
      </c>
      <c r="AB624" s="41">
        <f t="shared" si="243"/>
        <v>0</v>
      </c>
      <c r="AC624" s="41">
        <f t="shared" si="243"/>
        <v>0</v>
      </c>
      <c r="AD624" s="41">
        <f t="shared" si="243"/>
        <v>0</v>
      </c>
      <c r="AE624" s="41">
        <f t="shared" si="233"/>
        <v>0</v>
      </c>
      <c r="AF624" s="41">
        <f t="shared" si="233"/>
        <v>0</v>
      </c>
      <c r="AG624" s="48">
        <v>618.09752434586517</v>
      </c>
      <c r="AH624" s="48">
        <v>125.83322059196189</v>
      </c>
      <c r="AI624" s="48">
        <v>63.636826099588077</v>
      </c>
      <c r="AJ624" s="48">
        <v>172.09821849741007</v>
      </c>
      <c r="AK624" s="41">
        <f t="shared" si="244"/>
        <v>11.3727006259844</v>
      </c>
      <c r="AL624" s="41">
        <f>LN(D624+'Models training data'!$Y$4)</f>
        <v>6.812679752581845</v>
      </c>
      <c r="AM624" s="41">
        <f>LN(E624+'Models training data'!$Y$5)</f>
        <v>5.2514631858112155</v>
      </c>
      <c r="AN624" s="41">
        <f>LN(F624+'Models training data'!$Y$6)</f>
        <v>4.6914883308813407</v>
      </c>
      <c r="AO624" s="41">
        <f>LN(G624+'Models training data'!$Y$7)</f>
        <v>5.4013325686014708</v>
      </c>
      <c r="AP624" s="41">
        <f t="shared" si="234"/>
        <v>1</v>
      </c>
      <c r="AQ624" s="41">
        <f t="shared" si="245"/>
        <v>0</v>
      </c>
      <c r="AR624" s="41">
        <f t="shared" si="246"/>
        <v>109155.26387736146</v>
      </c>
      <c r="AS624" s="41">
        <f t="shared" si="247"/>
        <v>98521.374047556063</v>
      </c>
      <c r="AT624" s="41">
        <f t="shared" si="248"/>
        <v>11.472173252730032</v>
      </c>
      <c r="AU624" s="41">
        <f t="shared" si="249"/>
        <v>96833.867057419106</v>
      </c>
      <c r="AV624" s="41">
        <f t="shared" si="250"/>
        <v>11.470603433838567</v>
      </c>
      <c r="AW624" s="41">
        <f t="shared" si="251"/>
        <v>94415.342857803553</v>
      </c>
      <c r="AX624" s="41">
        <f t="shared" si="252"/>
        <v>11.432964333959054</v>
      </c>
      <c r="AY624" s="41">
        <f t="shared" si="253"/>
        <v>11.231024252066458</v>
      </c>
      <c r="AZ624" s="41">
        <f t="shared" si="254"/>
        <v>11.290537271706235</v>
      </c>
    </row>
    <row r="625" spans="2:52" x14ac:dyDescent="0.25">
      <c r="B625" s="41" t="str">
        <f t="shared" si="255"/>
        <v>CT</v>
      </c>
      <c r="C625" s="46">
        <v>45535</v>
      </c>
      <c r="D625" s="45">
        <v>628.11316261115235</v>
      </c>
      <c r="E625" s="45">
        <v>127.26060883723092</v>
      </c>
      <c r="F625" s="45">
        <v>64.273281297083784</v>
      </c>
      <c r="G625" s="48">
        <v>83.373953403778515</v>
      </c>
      <c r="H625" s="44">
        <v>79852.934423483821</v>
      </c>
      <c r="I625" s="62">
        <f t="shared" si="235"/>
        <v>903.02100614924564</v>
      </c>
      <c r="J625" s="41">
        <f t="shared" si="236"/>
        <v>2024</v>
      </c>
      <c r="K625" s="41">
        <f t="shared" si="237"/>
        <v>140</v>
      </c>
      <c r="L625" s="41">
        <f t="shared" si="238"/>
        <v>19600</v>
      </c>
      <c r="M625" s="41">
        <f t="shared" si="239"/>
        <v>9.8832848452186077</v>
      </c>
      <c r="N625" s="41">
        <f t="shared" si="240"/>
        <v>0</v>
      </c>
      <c r="O625" s="41">
        <f t="shared" si="241"/>
        <v>8</v>
      </c>
      <c r="P625" s="41">
        <f t="shared" si="242"/>
        <v>0</v>
      </c>
      <c r="Q625" s="41">
        <f t="shared" si="242"/>
        <v>0</v>
      </c>
      <c r="R625" s="41">
        <f t="shared" si="242"/>
        <v>0</v>
      </c>
      <c r="S625" s="41">
        <f t="shared" si="230"/>
        <v>0</v>
      </c>
      <c r="T625" s="41">
        <f t="shared" si="230"/>
        <v>0</v>
      </c>
      <c r="U625" s="41">
        <f t="shared" si="230"/>
        <v>0</v>
      </c>
      <c r="V625" s="41">
        <f t="shared" si="230"/>
        <v>0</v>
      </c>
      <c r="W625" s="41">
        <f t="shared" si="231"/>
        <v>1</v>
      </c>
      <c r="X625" s="41">
        <f t="shared" si="231"/>
        <v>0</v>
      </c>
      <c r="Y625" s="41">
        <f t="shared" si="231"/>
        <v>0</v>
      </c>
      <c r="Z625" s="41">
        <f t="shared" si="231"/>
        <v>0</v>
      </c>
      <c r="AA625" s="41">
        <f t="shared" si="232"/>
        <v>0</v>
      </c>
      <c r="AB625" s="41">
        <f t="shared" si="243"/>
        <v>0</v>
      </c>
      <c r="AC625" s="41">
        <f t="shared" si="243"/>
        <v>0</v>
      </c>
      <c r="AD625" s="41">
        <f t="shared" si="243"/>
        <v>0</v>
      </c>
      <c r="AE625" s="41">
        <f t="shared" si="233"/>
        <v>0</v>
      </c>
      <c r="AF625" s="41">
        <f t="shared" si="233"/>
        <v>0</v>
      </c>
      <c r="AG625" s="48">
        <v>628.11316261115235</v>
      </c>
      <c r="AH625" s="48">
        <v>127.26060883723092</v>
      </c>
      <c r="AI625" s="48">
        <v>64.273281297083784</v>
      </c>
      <c r="AJ625" s="48">
        <v>83.373953403778515</v>
      </c>
      <c r="AK625" s="41">
        <f t="shared" si="244"/>
        <v>11.287941902166217</v>
      </c>
      <c r="AL625" s="41">
        <f>LN(D625+'Models training data'!$Y$4)</f>
        <v>6.8236341506473472</v>
      </c>
      <c r="AM625" s="41">
        <f>LN(E625+'Models training data'!$Y$5)</f>
        <v>5.2589146490462868</v>
      </c>
      <c r="AN625" s="41">
        <f>LN(F625+'Models training data'!$Y$6)</f>
        <v>4.6973095730078542</v>
      </c>
      <c r="AO625" s="41">
        <f>LN(G625+'Models training data'!$Y$7)</f>
        <v>4.8901790913325716</v>
      </c>
      <c r="AP625" s="41">
        <f t="shared" si="234"/>
        <v>1</v>
      </c>
      <c r="AQ625" s="41">
        <f t="shared" si="245"/>
        <v>0</v>
      </c>
      <c r="AR625" s="41">
        <f t="shared" si="246"/>
        <v>109130.87356427772</v>
      </c>
      <c r="AS625" s="41">
        <f t="shared" si="247"/>
        <v>98497.276657514361</v>
      </c>
      <c r="AT625" s="41">
        <f t="shared" si="248"/>
        <v>11.471915635465251</v>
      </c>
      <c r="AU625" s="41">
        <f t="shared" si="249"/>
        <v>96899.417863775176</v>
      </c>
      <c r="AV625" s="41">
        <f t="shared" si="250"/>
        <v>11.471632315732942</v>
      </c>
      <c r="AW625" s="41">
        <f t="shared" si="251"/>
        <v>94404.970726295898</v>
      </c>
      <c r="AX625" s="41">
        <f t="shared" si="252"/>
        <v>11.432844937750481</v>
      </c>
      <c r="AY625" s="41">
        <f t="shared" si="253"/>
        <v>11.217219931653815</v>
      </c>
      <c r="AZ625" s="41">
        <f t="shared" si="254"/>
        <v>11.228091987667916</v>
      </c>
    </row>
    <row r="626" spans="2:52" x14ac:dyDescent="0.25">
      <c r="B626" s="41" t="str">
        <f t="shared" si="255"/>
        <v>CT</v>
      </c>
      <c r="C626" s="46">
        <v>45542</v>
      </c>
      <c r="D626" s="45">
        <v>637.07855835254372</v>
      </c>
      <c r="E626" s="45">
        <v>128.61774294527794</v>
      </c>
      <c r="F626" s="45">
        <v>64.916022803704607</v>
      </c>
      <c r="G626" s="48">
        <v>89.628381221695022</v>
      </c>
      <c r="H626" s="44">
        <v>80429.901597913267</v>
      </c>
      <c r="I626" s="62">
        <f t="shared" si="235"/>
        <v>920.24070532322139</v>
      </c>
      <c r="J626" s="41">
        <f t="shared" si="236"/>
        <v>2024</v>
      </c>
      <c r="K626" s="41">
        <f t="shared" si="237"/>
        <v>141</v>
      </c>
      <c r="L626" s="41">
        <f t="shared" si="238"/>
        <v>19881</v>
      </c>
      <c r="M626" s="41">
        <f t="shared" si="239"/>
        <v>9.8975197807563369</v>
      </c>
      <c r="N626" s="41">
        <f t="shared" si="240"/>
        <v>0</v>
      </c>
      <c r="O626" s="41">
        <f t="shared" si="241"/>
        <v>9</v>
      </c>
      <c r="P626" s="41">
        <f t="shared" si="242"/>
        <v>0</v>
      </c>
      <c r="Q626" s="41">
        <f t="shared" si="242"/>
        <v>0</v>
      </c>
      <c r="R626" s="41">
        <f t="shared" si="242"/>
        <v>0</v>
      </c>
      <c r="S626" s="41">
        <f t="shared" si="230"/>
        <v>0</v>
      </c>
      <c r="T626" s="41">
        <f t="shared" si="230"/>
        <v>0</v>
      </c>
      <c r="U626" s="41">
        <f t="shared" si="230"/>
        <v>0</v>
      </c>
      <c r="V626" s="41">
        <f t="shared" si="230"/>
        <v>0</v>
      </c>
      <c r="W626" s="41">
        <f t="shared" si="231"/>
        <v>0</v>
      </c>
      <c r="X626" s="41">
        <f t="shared" si="231"/>
        <v>1</v>
      </c>
      <c r="Y626" s="41">
        <f t="shared" si="231"/>
        <v>0</v>
      </c>
      <c r="Z626" s="41">
        <f t="shared" si="231"/>
        <v>0</v>
      </c>
      <c r="AA626" s="41">
        <f t="shared" si="232"/>
        <v>0</v>
      </c>
      <c r="AB626" s="41">
        <f t="shared" si="243"/>
        <v>0</v>
      </c>
      <c r="AC626" s="41">
        <f t="shared" si="243"/>
        <v>0</v>
      </c>
      <c r="AD626" s="41">
        <f t="shared" si="243"/>
        <v>0</v>
      </c>
      <c r="AE626" s="41">
        <f t="shared" si="233"/>
        <v>0</v>
      </c>
      <c r="AF626" s="41">
        <f t="shared" si="233"/>
        <v>0</v>
      </c>
      <c r="AG626" s="48">
        <v>637.07855835254372</v>
      </c>
      <c r="AH626" s="48">
        <v>128.61774294527794</v>
      </c>
      <c r="AI626" s="48">
        <v>64.916022803704607</v>
      </c>
      <c r="AJ626" s="48">
        <v>89.628381221695022</v>
      </c>
      <c r="AK626" s="41">
        <f t="shared" si="244"/>
        <v>11.295141296447326</v>
      </c>
      <c r="AL626" s="41">
        <f>LN(D626+'Models training data'!$Y$4)</f>
        <v>6.8333391094681097</v>
      </c>
      <c r="AM626" s="41">
        <f>LN(E626+'Models training data'!$Y$5)</f>
        <v>5.2659482371708286</v>
      </c>
      <c r="AN626" s="41">
        <f>LN(F626+'Models training data'!$Y$6)</f>
        <v>4.7031541215950519</v>
      </c>
      <c r="AO626" s="41">
        <f>LN(G626+'Models training data'!$Y$7)</f>
        <v>4.9361402766292493</v>
      </c>
      <c r="AP626" s="41">
        <f t="shared" si="234"/>
        <v>1</v>
      </c>
      <c r="AQ626" s="41">
        <f t="shared" si="245"/>
        <v>0</v>
      </c>
      <c r="AR626" s="41">
        <f t="shared" si="246"/>
        <v>99730.632522206419</v>
      </c>
      <c r="AS626" s="41">
        <f t="shared" si="247"/>
        <v>90385.367843366577</v>
      </c>
      <c r="AT626" s="41">
        <f t="shared" si="248"/>
        <v>11.394131302469518</v>
      </c>
      <c r="AU626" s="41">
        <f t="shared" si="249"/>
        <v>96966.147368807069</v>
      </c>
      <c r="AV626" s="41">
        <f t="shared" si="250"/>
        <v>11.472678142829007</v>
      </c>
      <c r="AW626" s="41">
        <f t="shared" si="251"/>
        <v>94394.672418413829</v>
      </c>
      <c r="AX626" s="41">
        <f t="shared" si="252"/>
        <v>11.432726391344188</v>
      </c>
      <c r="AY626" s="41">
        <f t="shared" si="253"/>
        <v>11.218535823818378</v>
      </c>
      <c r="AZ626" s="41">
        <f t="shared" si="254"/>
        <v>11.234877349813717</v>
      </c>
    </row>
    <row r="627" spans="2:52" x14ac:dyDescent="0.25">
      <c r="B627" s="41" t="str">
        <f t="shared" si="255"/>
        <v>CT</v>
      </c>
      <c r="C627" s="46">
        <v>45549</v>
      </c>
      <c r="D627" s="45">
        <v>645.32832881676518</v>
      </c>
      <c r="E627" s="45">
        <v>129.94618438456808</v>
      </c>
      <c r="F627" s="45">
        <v>65.56518390110665</v>
      </c>
      <c r="G627" s="48">
        <v>83.252746237115772</v>
      </c>
      <c r="H627" s="44">
        <v>80167.957673451077</v>
      </c>
      <c r="I627" s="62">
        <f t="shared" si="235"/>
        <v>924.09244333955564</v>
      </c>
      <c r="J627" s="41">
        <f t="shared" si="236"/>
        <v>2024</v>
      </c>
      <c r="K627" s="41">
        <f t="shared" si="237"/>
        <v>142</v>
      </c>
      <c r="L627" s="41">
        <f t="shared" si="238"/>
        <v>20164</v>
      </c>
      <c r="M627" s="41">
        <f t="shared" si="239"/>
        <v>9.9116541152025217</v>
      </c>
      <c r="N627" s="41">
        <f t="shared" si="240"/>
        <v>0</v>
      </c>
      <c r="O627" s="41">
        <f t="shared" si="241"/>
        <v>9</v>
      </c>
      <c r="P627" s="41">
        <f t="shared" si="242"/>
        <v>0</v>
      </c>
      <c r="Q627" s="41">
        <f t="shared" si="242"/>
        <v>0</v>
      </c>
      <c r="R627" s="41">
        <f t="shared" si="242"/>
        <v>0</v>
      </c>
      <c r="S627" s="41">
        <f t="shared" si="230"/>
        <v>0</v>
      </c>
      <c r="T627" s="41">
        <f t="shared" si="230"/>
        <v>0</v>
      </c>
      <c r="U627" s="41">
        <f t="shared" si="230"/>
        <v>0</v>
      </c>
      <c r="V627" s="41">
        <f t="shared" si="230"/>
        <v>0</v>
      </c>
      <c r="W627" s="41">
        <f t="shared" si="231"/>
        <v>0</v>
      </c>
      <c r="X627" s="41">
        <f t="shared" si="231"/>
        <v>1</v>
      </c>
      <c r="Y627" s="41">
        <f t="shared" si="231"/>
        <v>0</v>
      </c>
      <c r="Z627" s="41">
        <f t="shared" si="231"/>
        <v>0</v>
      </c>
      <c r="AA627" s="41">
        <f t="shared" si="232"/>
        <v>0</v>
      </c>
      <c r="AB627" s="41">
        <f t="shared" si="243"/>
        <v>0</v>
      </c>
      <c r="AC627" s="41">
        <f t="shared" si="243"/>
        <v>0</v>
      </c>
      <c r="AD627" s="41">
        <f t="shared" si="243"/>
        <v>0</v>
      </c>
      <c r="AE627" s="41">
        <f t="shared" si="233"/>
        <v>0</v>
      </c>
      <c r="AF627" s="41">
        <f t="shared" si="233"/>
        <v>0</v>
      </c>
      <c r="AG627" s="48">
        <v>645.32832881676518</v>
      </c>
      <c r="AH627" s="48">
        <v>129.94618438456808</v>
      </c>
      <c r="AI627" s="48">
        <v>65.56518390110665</v>
      </c>
      <c r="AJ627" s="48">
        <v>83.252746237115772</v>
      </c>
      <c r="AK627" s="41">
        <f t="shared" si="244"/>
        <v>11.291879183764907</v>
      </c>
      <c r="AL627" s="41">
        <f>LN(D627+'Models training data'!$Y$4)</f>
        <v>6.8421869583093304</v>
      </c>
      <c r="AM627" s="41">
        <f>LN(E627+'Models training data'!$Y$5)</f>
        <v>5.2727855367075467</v>
      </c>
      <c r="AN627" s="41">
        <f>LN(F627+'Models training data'!$Y$6)</f>
        <v>4.7090225750118639</v>
      </c>
      <c r="AO627" s="41">
        <f>LN(G627+'Models training data'!$Y$7)</f>
        <v>4.8892671886222328</v>
      </c>
      <c r="AP627" s="41">
        <f t="shared" si="234"/>
        <v>1</v>
      </c>
      <c r="AQ627" s="41">
        <f t="shared" si="245"/>
        <v>0</v>
      </c>
      <c r="AR627" s="41">
        <f t="shared" si="246"/>
        <v>99706.242209122676</v>
      </c>
      <c r="AS627" s="41">
        <f t="shared" si="247"/>
        <v>90361.270453324876</v>
      </c>
      <c r="AT627" s="41">
        <f t="shared" si="248"/>
        <v>11.393873685204737</v>
      </c>
      <c r="AU627" s="41">
        <f t="shared" si="249"/>
        <v>97034.055572514786</v>
      </c>
      <c r="AV627" s="41">
        <f t="shared" si="250"/>
        <v>11.473740915126765</v>
      </c>
      <c r="AW627" s="41">
        <f t="shared" si="251"/>
        <v>94384.446890700754</v>
      </c>
      <c r="AX627" s="41">
        <f t="shared" si="252"/>
        <v>11.432608682728683</v>
      </c>
      <c r="AY627" s="41">
        <f t="shared" si="253"/>
        <v>11.217819027899644</v>
      </c>
      <c r="AZ627" s="41">
        <f t="shared" si="254"/>
        <v>11.230106261623797</v>
      </c>
    </row>
    <row r="628" spans="2:52" x14ac:dyDescent="0.25">
      <c r="B628" s="41" t="str">
        <f t="shared" si="255"/>
        <v>CT</v>
      </c>
      <c r="C628" s="46">
        <v>45556</v>
      </c>
      <c r="D628" s="45">
        <v>653.09690152142002</v>
      </c>
      <c r="E628" s="45">
        <v>131.26677823333245</v>
      </c>
      <c r="F628" s="45">
        <v>66.220835827054231</v>
      </c>
      <c r="G628" s="48">
        <v>65.66592320897594</v>
      </c>
      <c r="H628" s="44">
        <v>78969.419994374606</v>
      </c>
      <c r="I628" s="62">
        <f t="shared" si="235"/>
        <v>916.2504387907826</v>
      </c>
      <c r="J628" s="41">
        <f t="shared" si="236"/>
        <v>2024</v>
      </c>
      <c r="K628" s="41">
        <f t="shared" si="237"/>
        <v>143</v>
      </c>
      <c r="L628" s="41">
        <f t="shared" si="238"/>
        <v>20449</v>
      </c>
      <c r="M628" s="41">
        <f t="shared" si="239"/>
        <v>9.9256892605198139</v>
      </c>
      <c r="N628" s="41">
        <f t="shared" si="240"/>
        <v>0</v>
      </c>
      <c r="O628" s="41">
        <f t="shared" si="241"/>
        <v>9</v>
      </c>
      <c r="P628" s="41">
        <f t="shared" si="242"/>
        <v>0</v>
      </c>
      <c r="Q628" s="41">
        <f t="shared" si="242"/>
        <v>0</v>
      </c>
      <c r="R628" s="41">
        <f t="shared" si="242"/>
        <v>0</v>
      </c>
      <c r="S628" s="41">
        <f t="shared" si="230"/>
        <v>0</v>
      </c>
      <c r="T628" s="41">
        <f t="shared" si="230"/>
        <v>0</v>
      </c>
      <c r="U628" s="41">
        <f t="shared" si="230"/>
        <v>0</v>
      </c>
      <c r="V628" s="41">
        <f t="shared" si="230"/>
        <v>0</v>
      </c>
      <c r="W628" s="41">
        <f t="shared" si="231"/>
        <v>0</v>
      </c>
      <c r="X628" s="41">
        <f t="shared" si="231"/>
        <v>1</v>
      </c>
      <c r="Y628" s="41">
        <f t="shared" si="231"/>
        <v>0</v>
      </c>
      <c r="Z628" s="41">
        <f t="shared" si="231"/>
        <v>0</v>
      </c>
      <c r="AA628" s="41">
        <f t="shared" si="232"/>
        <v>0</v>
      </c>
      <c r="AB628" s="41">
        <f t="shared" si="243"/>
        <v>0</v>
      </c>
      <c r="AC628" s="41">
        <f t="shared" si="243"/>
        <v>0</v>
      </c>
      <c r="AD628" s="41">
        <f t="shared" si="243"/>
        <v>0</v>
      </c>
      <c r="AE628" s="41">
        <f t="shared" si="233"/>
        <v>0</v>
      </c>
      <c r="AF628" s="41">
        <f t="shared" si="233"/>
        <v>0</v>
      </c>
      <c r="AG628" s="48">
        <v>653.09690152142002</v>
      </c>
      <c r="AH628" s="48">
        <v>131.26677823333245</v>
      </c>
      <c r="AI628" s="48">
        <v>66.220835827054231</v>
      </c>
      <c r="AJ628" s="48">
        <v>65.66592320897594</v>
      </c>
      <c r="AK628" s="41">
        <f t="shared" si="244"/>
        <v>11.276815967832194</v>
      </c>
      <c r="AL628" s="41">
        <f>LN(D628+'Models training data'!$Y$4)</f>
        <v>6.8504477591038322</v>
      </c>
      <c r="AM628" s="41">
        <f>LN(E628+'Models training data'!$Y$5)</f>
        <v>5.2795364238221802</v>
      </c>
      <c r="AN628" s="41">
        <f>LN(F628+'Models training data'!$Y$6)</f>
        <v>4.7149149541012418</v>
      </c>
      <c r="AO628" s="41">
        <f>LN(G628+'Models training data'!$Y$7)</f>
        <v>4.7472716228412288</v>
      </c>
      <c r="AP628" s="41">
        <f t="shared" si="234"/>
        <v>1</v>
      </c>
      <c r="AQ628" s="41">
        <f t="shared" si="245"/>
        <v>0</v>
      </c>
      <c r="AR628" s="41">
        <f t="shared" si="246"/>
        <v>99681.851896038934</v>
      </c>
      <c r="AS628" s="41">
        <f t="shared" si="247"/>
        <v>90337.173063283175</v>
      </c>
      <c r="AT628" s="41">
        <f t="shared" si="248"/>
        <v>11.393616067939957</v>
      </c>
      <c r="AU628" s="41">
        <f t="shared" si="249"/>
        <v>97103.142474898312</v>
      </c>
      <c r="AV628" s="41">
        <f t="shared" si="250"/>
        <v>11.474820632626212</v>
      </c>
      <c r="AW628" s="41">
        <f t="shared" si="251"/>
        <v>94374.293121667943</v>
      </c>
      <c r="AX628" s="41">
        <f t="shared" si="252"/>
        <v>11.432491800145353</v>
      </c>
      <c r="AY628" s="41">
        <f t="shared" si="253"/>
        <v>11.2153033679992</v>
      </c>
      <c r="AZ628" s="41">
        <f t="shared" si="254"/>
        <v>11.213501880969423</v>
      </c>
    </row>
    <row r="629" spans="2:52" x14ac:dyDescent="0.25">
      <c r="B629" s="41" t="str">
        <f t="shared" si="255"/>
        <v>CT</v>
      </c>
      <c r="C629" s="46">
        <v>45563</v>
      </c>
      <c r="D629" s="45">
        <v>660.54857312817535</v>
      </c>
      <c r="E629" s="45">
        <v>132.59001201812509</v>
      </c>
      <c r="F629" s="45">
        <v>66.88304419401841</v>
      </c>
      <c r="G629" s="48">
        <v>67.03733632764289</v>
      </c>
      <c r="H629" s="44">
        <v>79242.526086146769</v>
      </c>
      <c r="I629" s="62">
        <f t="shared" si="235"/>
        <v>927.05896566796173</v>
      </c>
      <c r="J629" s="41">
        <f t="shared" si="236"/>
        <v>2024</v>
      </c>
      <c r="K629" s="41">
        <f t="shared" si="237"/>
        <v>144</v>
      </c>
      <c r="L629" s="41">
        <f t="shared" si="238"/>
        <v>20736</v>
      </c>
      <c r="M629" s="41">
        <f t="shared" si="239"/>
        <v>9.9396265991520014</v>
      </c>
      <c r="N629" s="41">
        <f t="shared" si="240"/>
        <v>0</v>
      </c>
      <c r="O629" s="41">
        <f t="shared" si="241"/>
        <v>9</v>
      </c>
      <c r="P629" s="41">
        <f t="shared" si="242"/>
        <v>0</v>
      </c>
      <c r="Q629" s="41">
        <f t="shared" si="242"/>
        <v>0</v>
      </c>
      <c r="R629" s="41">
        <f t="shared" si="242"/>
        <v>0</v>
      </c>
      <c r="S629" s="41">
        <f t="shared" si="230"/>
        <v>0</v>
      </c>
      <c r="T629" s="41">
        <f t="shared" si="230"/>
        <v>0</v>
      </c>
      <c r="U629" s="41">
        <f t="shared" si="230"/>
        <v>0</v>
      </c>
      <c r="V629" s="41">
        <f t="shared" si="230"/>
        <v>0</v>
      </c>
      <c r="W629" s="41">
        <f t="shared" si="231"/>
        <v>0</v>
      </c>
      <c r="X629" s="41">
        <f t="shared" si="231"/>
        <v>1</v>
      </c>
      <c r="Y629" s="41">
        <f t="shared" si="231"/>
        <v>0</v>
      </c>
      <c r="Z629" s="41">
        <f t="shared" si="231"/>
        <v>0</v>
      </c>
      <c r="AA629" s="41">
        <f t="shared" si="232"/>
        <v>0</v>
      </c>
      <c r="AB629" s="41">
        <f t="shared" si="243"/>
        <v>0</v>
      </c>
      <c r="AC629" s="41">
        <f t="shared" si="243"/>
        <v>0</v>
      </c>
      <c r="AD629" s="41">
        <f t="shared" si="243"/>
        <v>0</v>
      </c>
      <c r="AE629" s="41">
        <f t="shared" si="233"/>
        <v>0</v>
      </c>
      <c r="AF629" s="41">
        <f t="shared" si="233"/>
        <v>0</v>
      </c>
      <c r="AG629" s="48">
        <v>660.54857312817535</v>
      </c>
      <c r="AH629" s="48">
        <v>132.59001201812509</v>
      </c>
      <c r="AI629" s="48">
        <v>66.88304419401841</v>
      </c>
      <c r="AJ629" s="48">
        <v>67.03733632764289</v>
      </c>
      <c r="AK629" s="41">
        <f t="shared" si="244"/>
        <v>11.280268379231003</v>
      </c>
      <c r="AL629" s="41">
        <f>LN(D629+'Models training data'!$Y$4)</f>
        <v>6.8583079683280879</v>
      </c>
      <c r="AM629" s="41">
        <f>LN(E629+'Models training data'!$Y$5)</f>
        <v>5.2862554018429462</v>
      </c>
      <c r="AN629" s="41">
        <f>LN(F629+'Models training data'!$Y$6)</f>
        <v>4.7208312213279457</v>
      </c>
      <c r="AO629" s="41">
        <f>LN(G629+'Models training data'!$Y$7)</f>
        <v>4.7590988692346032</v>
      </c>
      <c r="AP629" s="41">
        <f t="shared" si="234"/>
        <v>1</v>
      </c>
      <c r="AQ629" s="41">
        <f t="shared" si="245"/>
        <v>0</v>
      </c>
      <c r="AR629" s="41">
        <f t="shared" si="246"/>
        <v>99657.461582955191</v>
      </c>
      <c r="AS629" s="41">
        <f t="shared" si="247"/>
        <v>90313.075673241474</v>
      </c>
      <c r="AT629" s="41">
        <f t="shared" si="248"/>
        <v>11.393358450675176</v>
      </c>
      <c r="AU629" s="41">
        <f t="shared" si="249"/>
        <v>97173.408075957661</v>
      </c>
      <c r="AV629" s="41">
        <f t="shared" si="250"/>
        <v>11.475917295327351</v>
      </c>
      <c r="AW629" s="41">
        <f t="shared" si="251"/>
        <v>94364.210111182183</v>
      </c>
      <c r="AX629" s="41">
        <f t="shared" si="252"/>
        <v>11.432375732081416</v>
      </c>
      <c r="AY629" s="41">
        <f t="shared" si="253"/>
        <v>11.215806023247849</v>
      </c>
      <c r="AZ629" s="41">
        <f t="shared" si="254"/>
        <v>11.216017137919472</v>
      </c>
    </row>
    <row r="630" spans="2:52" x14ac:dyDescent="0.25">
      <c r="B630" s="41" t="str">
        <f t="shared" si="255"/>
        <v>CT</v>
      </c>
      <c r="C630" s="46">
        <v>45570</v>
      </c>
      <c r="D630" s="45">
        <v>667.79855067353583</v>
      </c>
      <c r="E630" s="45">
        <v>133.921195139536</v>
      </c>
      <c r="F630" s="45">
        <v>67.551874636827961</v>
      </c>
      <c r="G630" s="48">
        <v>51.70373363276429</v>
      </c>
      <c r="H630" s="44">
        <v>70214.564144747899</v>
      </c>
      <c r="I630" s="62">
        <f t="shared" si="235"/>
        <v>920.97535408266401</v>
      </c>
      <c r="J630" s="41">
        <f t="shared" si="236"/>
        <v>2024</v>
      </c>
      <c r="K630" s="41">
        <f t="shared" si="237"/>
        <v>145</v>
      </c>
      <c r="L630" s="41">
        <f t="shared" si="238"/>
        <v>21025</v>
      </c>
      <c r="M630" s="41">
        <f t="shared" si="239"/>
        <v>9.9534674848411484</v>
      </c>
      <c r="N630" s="41">
        <f t="shared" si="240"/>
        <v>0</v>
      </c>
      <c r="O630" s="41">
        <f t="shared" si="241"/>
        <v>10</v>
      </c>
      <c r="P630" s="41">
        <f t="shared" si="242"/>
        <v>0</v>
      </c>
      <c r="Q630" s="41">
        <f t="shared" si="242"/>
        <v>0</v>
      </c>
      <c r="R630" s="41">
        <f t="shared" si="242"/>
        <v>0</v>
      </c>
      <c r="S630" s="41">
        <f t="shared" si="230"/>
        <v>0</v>
      </c>
      <c r="T630" s="41">
        <f t="shared" si="230"/>
        <v>0</v>
      </c>
      <c r="U630" s="41">
        <f t="shared" si="230"/>
        <v>0</v>
      </c>
      <c r="V630" s="41">
        <f t="shared" si="230"/>
        <v>0</v>
      </c>
      <c r="W630" s="41">
        <f t="shared" si="231"/>
        <v>0</v>
      </c>
      <c r="X630" s="41">
        <f t="shared" si="231"/>
        <v>0</v>
      </c>
      <c r="Y630" s="41">
        <f t="shared" si="231"/>
        <v>1</v>
      </c>
      <c r="Z630" s="41">
        <f t="shared" si="231"/>
        <v>0</v>
      </c>
      <c r="AA630" s="41">
        <f t="shared" si="232"/>
        <v>0</v>
      </c>
      <c r="AB630" s="41">
        <f t="shared" si="243"/>
        <v>0</v>
      </c>
      <c r="AC630" s="41">
        <f t="shared" si="243"/>
        <v>0</v>
      </c>
      <c r="AD630" s="41">
        <f t="shared" si="243"/>
        <v>0</v>
      </c>
      <c r="AE630" s="41">
        <f t="shared" si="233"/>
        <v>0</v>
      </c>
      <c r="AF630" s="41">
        <f t="shared" si="233"/>
        <v>0</v>
      </c>
      <c r="AG630" s="48">
        <v>667.79855067353583</v>
      </c>
      <c r="AH630" s="48">
        <v>133.921195139536</v>
      </c>
      <c r="AI630" s="48">
        <v>67.551874636827961</v>
      </c>
      <c r="AJ630" s="48">
        <v>51.70373363276429</v>
      </c>
      <c r="AK630" s="41">
        <f t="shared" si="244"/>
        <v>11.159311034945116</v>
      </c>
      <c r="AL630" s="41">
        <f>LN(D630+'Models training data'!$Y$4)</f>
        <v>6.8658965824023834</v>
      </c>
      <c r="AM630" s="41">
        <f>LN(E630+'Models training data'!$Y$5)</f>
        <v>5.2929694969441572</v>
      </c>
      <c r="AN630" s="41">
        <f>LN(F630+'Models training data'!$Y$6)</f>
        <v>4.7267713324001317</v>
      </c>
      <c r="AO630" s="41">
        <f>LN(G630+'Models training data'!$Y$7)</f>
        <v>4.6181571614200951</v>
      </c>
      <c r="AP630" s="41">
        <f t="shared" si="234"/>
        <v>1</v>
      </c>
      <c r="AQ630" s="41">
        <f t="shared" si="245"/>
        <v>0</v>
      </c>
      <c r="AR630" s="41">
        <f t="shared" si="246"/>
        <v>86180.412425779417</v>
      </c>
      <c r="AS630" s="41">
        <f t="shared" si="247"/>
        <v>76836.710003163826</v>
      </c>
      <c r="AT630" s="41">
        <f t="shared" si="248"/>
        <v>11.248185338700818</v>
      </c>
      <c r="AU630" s="41">
        <f t="shared" si="249"/>
        <v>80352.61295647276</v>
      </c>
      <c r="AV630" s="41">
        <f t="shared" si="250"/>
        <v>11.298547349578827</v>
      </c>
      <c r="AW630" s="41">
        <f t="shared" si="251"/>
        <v>77484.642508787845</v>
      </c>
      <c r="AX630" s="41">
        <f t="shared" si="252"/>
        <v>11.254068536525088</v>
      </c>
      <c r="AY630" s="41">
        <f t="shared" si="253"/>
        <v>11.213641308262853</v>
      </c>
      <c r="AZ630" s="41">
        <f t="shared" si="254"/>
        <v>11.199539383276964</v>
      </c>
    </row>
    <row r="631" spans="2:52" x14ac:dyDescent="0.25">
      <c r="B631" s="41" t="str">
        <f t="shared" si="255"/>
        <v>CT</v>
      </c>
      <c r="C631" s="46">
        <v>45577</v>
      </c>
      <c r="D631" s="45">
        <v>674.92768045012633</v>
      </c>
      <c r="E631" s="45">
        <v>135.26304859154621</v>
      </c>
      <c r="F631" s="45">
        <v>68.227393383283186</v>
      </c>
      <c r="G631" s="48">
        <v>50.170373363276425</v>
      </c>
      <c r="H631" s="44">
        <v>70195.771975417505</v>
      </c>
      <c r="I631" s="62">
        <f t="shared" si="235"/>
        <v>928.58849578823219</v>
      </c>
      <c r="J631" s="41">
        <f t="shared" si="236"/>
        <v>2024</v>
      </c>
      <c r="K631" s="41">
        <f t="shared" si="237"/>
        <v>146</v>
      </c>
      <c r="L631" s="41">
        <f t="shared" si="238"/>
        <v>21316</v>
      </c>
      <c r="M631" s="41">
        <f t="shared" si="239"/>
        <v>9.9672132434166727</v>
      </c>
      <c r="N631" s="41">
        <f t="shared" si="240"/>
        <v>0</v>
      </c>
      <c r="O631" s="41">
        <f t="shared" si="241"/>
        <v>10</v>
      </c>
      <c r="P631" s="41">
        <f t="shared" si="242"/>
        <v>0</v>
      </c>
      <c r="Q631" s="41">
        <f t="shared" si="242"/>
        <v>0</v>
      </c>
      <c r="R631" s="41">
        <f t="shared" si="242"/>
        <v>0</v>
      </c>
      <c r="S631" s="41">
        <f t="shared" si="230"/>
        <v>0</v>
      </c>
      <c r="T631" s="41">
        <f t="shared" si="230"/>
        <v>0</v>
      </c>
      <c r="U631" s="41">
        <f t="shared" si="230"/>
        <v>0</v>
      </c>
      <c r="V631" s="41">
        <f t="shared" si="230"/>
        <v>0</v>
      </c>
      <c r="W631" s="41">
        <f t="shared" si="231"/>
        <v>0</v>
      </c>
      <c r="X631" s="41">
        <f t="shared" si="231"/>
        <v>0</v>
      </c>
      <c r="Y631" s="41">
        <f t="shared" si="231"/>
        <v>1</v>
      </c>
      <c r="Z631" s="41">
        <f t="shared" si="231"/>
        <v>0</v>
      </c>
      <c r="AA631" s="41">
        <f t="shared" si="232"/>
        <v>0</v>
      </c>
      <c r="AB631" s="41">
        <f t="shared" si="243"/>
        <v>0</v>
      </c>
      <c r="AC631" s="41">
        <f t="shared" si="243"/>
        <v>0</v>
      </c>
      <c r="AD631" s="41">
        <f t="shared" si="243"/>
        <v>0</v>
      </c>
      <c r="AE631" s="41">
        <f t="shared" si="233"/>
        <v>0</v>
      </c>
      <c r="AF631" s="41">
        <f t="shared" si="233"/>
        <v>0</v>
      </c>
      <c r="AG631" s="48">
        <v>674.92768045012633</v>
      </c>
      <c r="AH631" s="48">
        <v>135.26304859154621</v>
      </c>
      <c r="AI631" s="48">
        <v>68.227393383283186</v>
      </c>
      <c r="AJ631" s="48">
        <v>50.170373363276425</v>
      </c>
      <c r="AK631" s="41">
        <f t="shared" si="244"/>
        <v>11.159043359929701</v>
      </c>
      <c r="AL631" s="41">
        <f>LN(D631+'Models training data'!$Y$4)</f>
        <v>6.8733029668745314</v>
      </c>
      <c r="AM631" s="41">
        <f>LN(E631+'Models training data'!$Y$5)</f>
        <v>5.2996920932317639</v>
      </c>
      <c r="AN631" s="41">
        <f>LN(F631+'Models training data'!$Y$6)</f>
        <v>4.7327352414090855</v>
      </c>
      <c r="AO631" s="41">
        <f>LN(G631+'Models training data'!$Y$7)</f>
        <v>4.6029056937178519</v>
      </c>
      <c r="AP631" s="41">
        <f t="shared" si="234"/>
        <v>1</v>
      </c>
      <c r="AQ631" s="41">
        <f t="shared" si="245"/>
        <v>0</v>
      </c>
      <c r="AR631" s="41">
        <f t="shared" si="246"/>
        <v>86156.022112695675</v>
      </c>
      <c r="AS631" s="41">
        <f t="shared" si="247"/>
        <v>76812.612613122124</v>
      </c>
      <c r="AT631" s="41">
        <f t="shared" si="248"/>
        <v>11.247927721436037</v>
      </c>
      <c r="AU631" s="41">
        <f t="shared" si="249"/>
        <v>80425.235954883741</v>
      </c>
      <c r="AV631" s="41">
        <f t="shared" si="250"/>
        <v>11.299677902683348</v>
      </c>
      <c r="AW631" s="41">
        <f t="shared" si="251"/>
        <v>77474.698097483124</v>
      </c>
      <c r="AX631" s="41">
        <f t="shared" si="252"/>
        <v>11.253954063911102</v>
      </c>
      <c r="AY631" s="41">
        <f t="shared" si="253"/>
        <v>11.213677264361326</v>
      </c>
      <c r="AZ631" s="41">
        <f t="shared" si="254"/>
        <v>11.198687871481702</v>
      </c>
    </row>
    <row r="632" spans="2:52" x14ac:dyDescent="0.25">
      <c r="B632" s="41" t="str">
        <f t="shared" si="255"/>
        <v>CT</v>
      </c>
      <c r="C632" s="46">
        <v>45584</v>
      </c>
      <c r="D632" s="45">
        <v>681.99275824352617</v>
      </c>
      <c r="E632" s="45">
        <v>136.61699982776906</v>
      </c>
      <c r="F632" s="45">
        <v>68.909667317124701</v>
      </c>
      <c r="G632" s="48">
        <v>50.017037336327647</v>
      </c>
      <c r="H632" s="44">
        <v>70330.933426161675</v>
      </c>
      <c r="I632" s="62">
        <f t="shared" si="235"/>
        <v>937.53646272474759</v>
      </c>
      <c r="J632" s="41">
        <f t="shared" si="236"/>
        <v>2024</v>
      </c>
      <c r="K632" s="41">
        <f t="shared" si="237"/>
        <v>147</v>
      </c>
      <c r="L632" s="41">
        <f t="shared" si="238"/>
        <v>21609</v>
      </c>
      <c r="M632" s="41">
        <f t="shared" si="239"/>
        <v>9.980865173557472</v>
      </c>
      <c r="N632" s="41">
        <f t="shared" si="240"/>
        <v>0</v>
      </c>
      <c r="O632" s="41">
        <f t="shared" si="241"/>
        <v>10</v>
      </c>
      <c r="P632" s="41">
        <f t="shared" si="242"/>
        <v>0</v>
      </c>
      <c r="Q632" s="41">
        <f t="shared" si="242"/>
        <v>0</v>
      </c>
      <c r="R632" s="41">
        <f t="shared" si="242"/>
        <v>0</v>
      </c>
      <c r="S632" s="41">
        <f t="shared" si="230"/>
        <v>0</v>
      </c>
      <c r="T632" s="41">
        <f t="shared" si="230"/>
        <v>0</v>
      </c>
      <c r="U632" s="41">
        <f t="shared" si="230"/>
        <v>0</v>
      </c>
      <c r="V632" s="41">
        <f t="shared" si="230"/>
        <v>0</v>
      </c>
      <c r="W632" s="41">
        <f t="shared" si="231"/>
        <v>0</v>
      </c>
      <c r="X632" s="41">
        <f t="shared" si="231"/>
        <v>0</v>
      </c>
      <c r="Y632" s="41">
        <f t="shared" si="231"/>
        <v>1</v>
      </c>
      <c r="Z632" s="41">
        <f t="shared" si="231"/>
        <v>0</v>
      </c>
      <c r="AA632" s="41">
        <f t="shared" si="232"/>
        <v>0</v>
      </c>
      <c r="AB632" s="41">
        <f t="shared" si="243"/>
        <v>0</v>
      </c>
      <c r="AC632" s="41">
        <f t="shared" si="243"/>
        <v>0</v>
      </c>
      <c r="AD632" s="41">
        <f t="shared" si="243"/>
        <v>0</v>
      </c>
      <c r="AE632" s="41">
        <f t="shared" si="233"/>
        <v>0</v>
      </c>
      <c r="AF632" s="41">
        <f t="shared" si="233"/>
        <v>0</v>
      </c>
      <c r="AG632" s="48">
        <v>681.99275824352617</v>
      </c>
      <c r="AH632" s="48">
        <v>136.61699982776906</v>
      </c>
      <c r="AI632" s="48">
        <v>68.909667317124701</v>
      </c>
      <c r="AJ632" s="48">
        <v>50.017037336327647</v>
      </c>
      <c r="AK632" s="41">
        <f t="shared" si="244"/>
        <v>11.160967001305014</v>
      </c>
      <c r="AL632" s="41">
        <f>LN(D632+'Models training data'!$Y$4)</f>
        <v>6.8805890861406347</v>
      </c>
      <c r="AM632" s="41">
        <f>LN(E632+'Models training data'!$Y$5)</f>
        <v>5.3064297998331034</v>
      </c>
      <c r="AN632" s="41">
        <f>LN(F632+'Models training data'!$Y$6)</f>
        <v>4.7387229013479537</v>
      </c>
      <c r="AO632" s="41">
        <f>LN(G632+'Models training data'!$Y$7)</f>
        <v>4.601367675086915</v>
      </c>
      <c r="AP632" s="41">
        <f t="shared" si="234"/>
        <v>1</v>
      </c>
      <c r="AQ632" s="41">
        <f t="shared" si="245"/>
        <v>0</v>
      </c>
      <c r="AR632" s="41">
        <f t="shared" si="246"/>
        <v>86131.631799611932</v>
      </c>
      <c r="AS632" s="41">
        <f t="shared" si="247"/>
        <v>76788.515223080438</v>
      </c>
      <c r="AT632" s="41">
        <f t="shared" si="248"/>
        <v>11.247670104171258</v>
      </c>
      <c r="AU632" s="41">
        <f t="shared" si="249"/>
        <v>80499.037651970561</v>
      </c>
      <c r="AV632" s="41">
        <f t="shared" si="250"/>
        <v>11.300825400989558</v>
      </c>
      <c r="AW632" s="41">
        <f t="shared" si="251"/>
        <v>77464.821566647995</v>
      </c>
      <c r="AX632" s="41">
        <f t="shared" si="252"/>
        <v>11.253840372686238</v>
      </c>
      <c r="AY632" s="41">
        <f t="shared" si="253"/>
        <v>11.21393407720257</v>
      </c>
      <c r="AZ632" s="41">
        <f t="shared" si="254"/>
        <v>11.19954269039253</v>
      </c>
    </row>
    <row r="633" spans="2:52" x14ac:dyDescent="0.25">
      <c r="B633" s="41" t="str">
        <f t="shared" si="255"/>
        <v>CT</v>
      </c>
      <c r="C633" s="46">
        <v>45591</v>
      </c>
      <c r="D633" s="45">
        <v>689.03374651819047</v>
      </c>
      <c r="E633" s="45">
        <v>137.98383020120048</v>
      </c>
      <c r="F633" s="45">
        <v>69.598763990296817</v>
      </c>
      <c r="G633" s="48">
        <v>50.001703733632766</v>
      </c>
      <c r="H633" s="44">
        <v>70481.481772641782</v>
      </c>
      <c r="I633" s="62">
        <f t="shared" si="235"/>
        <v>946.61804444332051</v>
      </c>
      <c r="J633" s="41">
        <f t="shared" si="236"/>
        <v>2024</v>
      </c>
      <c r="K633" s="41">
        <f t="shared" si="237"/>
        <v>148</v>
      </c>
      <c r="L633" s="41">
        <f t="shared" si="238"/>
        <v>21904</v>
      </c>
      <c r="M633" s="41">
        <f t="shared" si="239"/>
        <v>9.9944245475282294</v>
      </c>
      <c r="N633" s="41">
        <f t="shared" si="240"/>
        <v>0</v>
      </c>
      <c r="O633" s="41">
        <f t="shared" si="241"/>
        <v>10</v>
      </c>
      <c r="P633" s="41">
        <f t="shared" si="242"/>
        <v>0</v>
      </c>
      <c r="Q633" s="41">
        <f t="shared" si="242"/>
        <v>0</v>
      </c>
      <c r="R633" s="41">
        <f t="shared" si="242"/>
        <v>0</v>
      </c>
      <c r="S633" s="41">
        <f t="shared" si="230"/>
        <v>0</v>
      </c>
      <c r="T633" s="41">
        <f t="shared" si="230"/>
        <v>0</v>
      </c>
      <c r="U633" s="41">
        <f t="shared" si="230"/>
        <v>0</v>
      </c>
      <c r="V633" s="41">
        <f t="shared" si="230"/>
        <v>0</v>
      </c>
      <c r="W633" s="41">
        <f t="shared" si="231"/>
        <v>0</v>
      </c>
      <c r="X633" s="41">
        <f t="shared" si="231"/>
        <v>0</v>
      </c>
      <c r="Y633" s="41">
        <f t="shared" si="231"/>
        <v>1</v>
      </c>
      <c r="Z633" s="41">
        <f t="shared" si="231"/>
        <v>0</v>
      </c>
      <c r="AA633" s="41">
        <f t="shared" si="232"/>
        <v>0</v>
      </c>
      <c r="AB633" s="41">
        <f t="shared" si="243"/>
        <v>0</v>
      </c>
      <c r="AC633" s="41">
        <f t="shared" si="243"/>
        <v>0</v>
      </c>
      <c r="AD633" s="41">
        <f t="shared" si="243"/>
        <v>0</v>
      </c>
      <c r="AE633" s="41">
        <f t="shared" si="233"/>
        <v>0</v>
      </c>
      <c r="AF633" s="41">
        <f t="shared" si="233"/>
        <v>0</v>
      </c>
      <c r="AG633" s="48">
        <v>689.03374651819047</v>
      </c>
      <c r="AH633" s="48">
        <v>137.98383020120048</v>
      </c>
      <c r="AI633" s="48">
        <v>69.598763990296817</v>
      </c>
      <c r="AJ633" s="48">
        <v>50.001703733632766</v>
      </c>
      <c r="AK633" s="41">
        <f t="shared" si="244"/>
        <v>11.163105284404976</v>
      </c>
      <c r="AL633" s="41">
        <f>LN(D633+'Models training data'!$Y$4)</f>
        <v>6.8877979268379503</v>
      </c>
      <c r="AM633" s="41">
        <f>LN(E633+'Models training data'!$Y$5)</f>
        <v>5.313185860713193</v>
      </c>
      <c r="AN633" s="41">
        <f>LN(F633+'Models training data'!$Y$6)</f>
        <v>4.7447342641712122</v>
      </c>
      <c r="AO633" s="41">
        <f>LN(G633+'Models training data'!$Y$7)</f>
        <v>4.6012137430411668</v>
      </c>
      <c r="AP633" s="41">
        <f t="shared" si="234"/>
        <v>1</v>
      </c>
      <c r="AQ633" s="41">
        <f t="shared" si="245"/>
        <v>0</v>
      </c>
      <c r="AR633" s="41">
        <f t="shared" si="246"/>
        <v>86107.24148652819</v>
      </c>
      <c r="AS633" s="41">
        <f t="shared" si="247"/>
        <v>76764.417833038722</v>
      </c>
      <c r="AT633" s="41">
        <f t="shared" si="248"/>
        <v>11.247412486906477</v>
      </c>
      <c r="AU633" s="41">
        <f t="shared" si="249"/>
        <v>80574.018047733189</v>
      </c>
      <c r="AV633" s="41">
        <f t="shared" si="250"/>
        <v>11.301989844497459</v>
      </c>
      <c r="AW633" s="41">
        <f t="shared" si="251"/>
        <v>77455.011995858658</v>
      </c>
      <c r="AX633" s="41">
        <f t="shared" si="252"/>
        <v>11.253727452255262</v>
      </c>
      <c r="AY633" s="41">
        <f t="shared" si="253"/>
        <v>11.214214571381415</v>
      </c>
      <c r="AZ633" s="41">
        <f t="shared" si="254"/>
        <v>11.200571646775179</v>
      </c>
    </row>
    <row r="634" spans="2:52" x14ac:dyDescent="0.25">
      <c r="B634" s="41" t="str">
        <f t="shared" si="255"/>
        <v>CT</v>
      </c>
      <c r="C634" s="46">
        <v>45598</v>
      </c>
      <c r="D634" s="45">
        <v>696.07882646793269</v>
      </c>
      <c r="E634" s="45">
        <v>139.36399869078934</v>
      </c>
      <c r="F634" s="45">
        <v>70.294751630199869</v>
      </c>
      <c r="G634" s="48">
        <v>50.000170373363275</v>
      </c>
      <c r="H634" s="44">
        <v>69600.716223952317</v>
      </c>
      <c r="I634" s="62">
        <f t="shared" si="235"/>
        <v>955.73774716228513</v>
      </c>
      <c r="J634" s="41">
        <f t="shared" si="236"/>
        <v>2024</v>
      </c>
      <c r="K634" s="41">
        <f t="shared" si="237"/>
        <v>149</v>
      </c>
      <c r="L634" s="41">
        <f t="shared" si="238"/>
        <v>22201</v>
      </c>
      <c r="M634" s="41">
        <f t="shared" si="239"/>
        <v>10.007892611890918</v>
      </c>
      <c r="N634" s="41">
        <f t="shared" si="240"/>
        <v>0</v>
      </c>
      <c r="O634" s="41">
        <f t="shared" si="241"/>
        <v>11</v>
      </c>
      <c r="P634" s="41">
        <f t="shared" si="242"/>
        <v>0</v>
      </c>
      <c r="Q634" s="41">
        <f t="shared" si="242"/>
        <v>0</v>
      </c>
      <c r="R634" s="41">
        <f t="shared" si="242"/>
        <v>0</v>
      </c>
      <c r="S634" s="41">
        <f t="shared" si="230"/>
        <v>0</v>
      </c>
      <c r="T634" s="41">
        <f t="shared" si="230"/>
        <v>0</v>
      </c>
      <c r="U634" s="41">
        <f t="shared" si="230"/>
        <v>0</v>
      </c>
      <c r="V634" s="41">
        <f t="shared" si="230"/>
        <v>0</v>
      </c>
      <c r="W634" s="41">
        <f t="shared" si="231"/>
        <v>0</v>
      </c>
      <c r="X634" s="41">
        <f t="shared" si="231"/>
        <v>0</v>
      </c>
      <c r="Y634" s="41">
        <f t="shared" si="231"/>
        <v>0</v>
      </c>
      <c r="Z634" s="41">
        <f t="shared" si="231"/>
        <v>1</v>
      </c>
      <c r="AA634" s="41">
        <f t="shared" si="232"/>
        <v>0</v>
      </c>
      <c r="AB634" s="41">
        <f t="shared" si="243"/>
        <v>0</v>
      </c>
      <c r="AC634" s="41">
        <f t="shared" si="243"/>
        <v>0</v>
      </c>
      <c r="AD634" s="41">
        <f t="shared" si="243"/>
        <v>0</v>
      </c>
      <c r="AE634" s="41">
        <f t="shared" si="233"/>
        <v>0</v>
      </c>
      <c r="AF634" s="41">
        <f t="shared" si="233"/>
        <v>0</v>
      </c>
      <c r="AG634" s="48">
        <v>696.07882646793269</v>
      </c>
      <c r="AH634" s="48">
        <v>139.36399869078934</v>
      </c>
      <c r="AI634" s="48">
        <v>70.294751630199869</v>
      </c>
      <c r="AJ634" s="48">
        <v>50.000170373363275</v>
      </c>
      <c r="AK634" s="41">
        <f t="shared" si="244"/>
        <v>11.150530136843591</v>
      </c>
      <c r="AL634" s="41">
        <f>LN(D634+'Models training data'!$Y$4)</f>
        <v>6.8949593162511267</v>
      </c>
      <c r="AM634" s="41">
        <f>LN(E634+'Models training data'!$Y$5)</f>
        <v>5.3199618481082194</v>
      </c>
      <c r="AN634" s="41">
        <f>LN(F634+'Models training data'!$Y$6)</f>
        <v>4.7507692808086341</v>
      </c>
      <c r="AO634" s="41">
        <f>LN(G634+'Models training data'!$Y$7)</f>
        <v>4.6011983485332824</v>
      </c>
      <c r="AP634" s="41">
        <f t="shared" si="234"/>
        <v>1</v>
      </c>
      <c r="AQ634" s="41">
        <f t="shared" si="245"/>
        <v>0</v>
      </c>
      <c r="AR634" s="41">
        <f t="shared" si="246"/>
        <v>106587.79313680579</v>
      </c>
      <c r="AS634" s="41">
        <f t="shared" si="247"/>
        <v>98280.400147139066</v>
      </c>
      <c r="AT634" s="41">
        <f t="shared" si="248"/>
        <v>11.469597080082231</v>
      </c>
      <c r="AU634" s="41">
        <f t="shared" si="249"/>
        <v>97542.416561391714</v>
      </c>
      <c r="AV634" s="41">
        <f t="shared" si="250"/>
        <v>11.481654786858405</v>
      </c>
      <c r="AW634" s="41">
        <f t="shared" si="251"/>
        <v>94314.822854372818</v>
      </c>
      <c r="AX634" s="41">
        <f t="shared" si="252"/>
        <v>11.431807222975017</v>
      </c>
      <c r="AY634" s="41">
        <f t="shared" si="253"/>
        <v>11.214499591097335</v>
      </c>
      <c r="AZ634" s="41">
        <f t="shared" si="254"/>
        <v>11.201620266396432</v>
      </c>
    </row>
    <row r="635" spans="2:52" x14ac:dyDescent="0.25">
      <c r="B635" s="41" t="str">
        <f t="shared" si="255"/>
        <v>CT</v>
      </c>
      <c r="C635" s="46">
        <v>45605</v>
      </c>
      <c r="D635" s="45">
        <v>703.14793447180409</v>
      </c>
      <c r="E635" s="45">
        <v>140.75780377148567</v>
      </c>
      <c r="F635" s="45">
        <v>70.997699146501873</v>
      </c>
      <c r="G635" s="48">
        <v>50.000017037336328</v>
      </c>
      <c r="H635" s="44">
        <v>69752.602718899376</v>
      </c>
      <c r="I635" s="62">
        <f t="shared" si="235"/>
        <v>964.90345442712794</v>
      </c>
      <c r="J635" s="41">
        <f t="shared" si="236"/>
        <v>2024</v>
      </c>
      <c r="K635" s="41">
        <f t="shared" si="237"/>
        <v>150</v>
      </c>
      <c r="L635" s="41">
        <f t="shared" si="238"/>
        <v>22500</v>
      </c>
      <c r="M635" s="41">
        <f t="shared" si="239"/>
        <v>10.021270588192511</v>
      </c>
      <c r="N635" s="41">
        <f t="shared" si="240"/>
        <v>0</v>
      </c>
      <c r="O635" s="41">
        <f t="shared" si="241"/>
        <v>11</v>
      </c>
      <c r="P635" s="41">
        <f t="shared" si="242"/>
        <v>0</v>
      </c>
      <c r="Q635" s="41">
        <f t="shared" si="242"/>
        <v>0</v>
      </c>
      <c r="R635" s="41">
        <f t="shared" si="242"/>
        <v>0</v>
      </c>
      <c r="S635" s="41">
        <f t="shared" si="230"/>
        <v>0</v>
      </c>
      <c r="T635" s="41">
        <f t="shared" si="230"/>
        <v>0</v>
      </c>
      <c r="U635" s="41">
        <f t="shared" si="230"/>
        <v>0</v>
      </c>
      <c r="V635" s="41">
        <f t="shared" si="230"/>
        <v>0</v>
      </c>
      <c r="W635" s="41">
        <f t="shared" si="231"/>
        <v>0</v>
      </c>
      <c r="X635" s="41">
        <f t="shared" si="231"/>
        <v>0</v>
      </c>
      <c r="Y635" s="41">
        <f t="shared" si="231"/>
        <v>0</v>
      </c>
      <c r="Z635" s="41">
        <f t="shared" si="231"/>
        <v>1</v>
      </c>
      <c r="AA635" s="41">
        <f t="shared" si="232"/>
        <v>0</v>
      </c>
      <c r="AB635" s="41">
        <f t="shared" si="243"/>
        <v>0</v>
      </c>
      <c r="AC635" s="41">
        <f t="shared" si="243"/>
        <v>0</v>
      </c>
      <c r="AD635" s="41">
        <f t="shared" si="243"/>
        <v>0</v>
      </c>
      <c r="AE635" s="41">
        <f t="shared" si="233"/>
        <v>0</v>
      </c>
      <c r="AF635" s="41">
        <f t="shared" si="233"/>
        <v>0</v>
      </c>
      <c r="AG635" s="48">
        <v>703.14793447180409</v>
      </c>
      <c r="AH635" s="48">
        <v>140.75780377148567</v>
      </c>
      <c r="AI635" s="48">
        <v>70.997699146501873</v>
      </c>
      <c r="AJ635" s="48">
        <v>50.000017037336328</v>
      </c>
      <c r="AK635" s="41">
        <f t="shared" si="244"/>
        <v>11.152710013953726</v>
      </c>
      <c r="AL635" s="41">
        <f>LN(D635+'Models training data'!$Y$4)</f>
        <v>6.9020939493779725</v>
      </c>
      <c r="AM635" s="41">
        <f>LN(E635+'Models training data'!$Y$5)</f>
        <v>5.3267585036124565</v>
      </c>
      <c r="AN635" s="41">
        <f>LN(F635+'Models training data'!$Y$6)</f>
        <v>4.756827901174872</v>
      </c>
      <c r="AO635" s="41">
        <f>LN(G635+'Models training data'!$Y$7)</f>
        <v>4.6011968090694593</v>
      </c>
      <c r="AP635" s="41">
        <f t="shared" si="234"/>
        <v>1</v>
      </c>
      <c r="AQ635" s="41">
        <f t="shared" si="245"/>
        <v>0</v>
      </c>
      <c r="AR635" s="41">
        <f t="shared" si="246"/>
        <v>106563.40282372205</v>
      </c>
      <c r="AS635" s="41">
        <f t="shared" si="247"/>
        <v>98256.302757097365</v>
      </c>
      <c r="AT635" s="41">
        <f t="shared" si="248"/>
        <v>11.469339462817452</v>
      </c>
      <c r="AU635" s="41">
        <f t="shared" si="249"/>
        <v>97619.754354505974</v>
      </c>
      <c r="AV635" s="41">
        <f t="shared" si="250"/>
        <v>11.482853120769688</v>
      </c>
      <c r="AW635" s="41">
        <f t="shared" si="251"/>
        <v>94305.14451628497</v>
      </c>
      <c r="AX635" s="41">
        <f t="shared" si="252"/>
        <v>11.431695813196601</v>
      </c>
      <c r="AY635" s="41">
        <f t="shared" si="253"/>
        <v>11.214787617937937</v>
      </c>
      <c r="AZ635" s="41">
        <f t="shared" si="254"/>
        <v>11.202673289523869</v>
      </c>
    </row>
    <row r="636" spans="2:52" x14ac:dyDescent="0.25">
      <c r="B636" s="41" t="str">
        <f t="shared" si="255"/>
        <v>CT</v>
      </c>
      <c r="C636" s="46">
        <v>45612</v>
      </c>
      <c r="D636" s="45">
        <v>710.25523763395677</v>
      </c>
      <c r="E636" s="45">
        <v>142.16546435609473</v>
      </c>
      <c r="F636" s="45">
        <v>71.707676137966885</v>
      </c>
      <c r="G636" s="48">
        <v>50.000001703733631</v>
      </c>
      <c r="H636" s="44">
        <v>69904.394548764423</v>
      </c>
      <c r="I636" s="62">
        <f t="shared" si="235"/>
        <v>974.128379831752</v>
      </c>
      <c r="J636" s="41">
        <f t="shared" si="236"/>
        <v>2024</v>
      </c>
      <c r="K636" s="41">
        <f t="shared" si="237"/>
        <v>151</v>
      </c>
      <c r="L636" s="41">
        <f t="shared" si="238"/>
        <v>22801</v>
      </c>
      <c r="M636" s="41">
        <f t="shared" si="239"/>
        <v>10.034559673629849</v>
      </c>
      <c r="N636" s="41">
        <f t="shared" si="240"/>
        <v>0</v>
      </c>
      <c r="O636" s="41">
        <f t="shared" si="241"/>
        <v>11</v>
      </c>
      <c r="P636" s="41">
        <f t="shared" si="242"/>
        <v>0</v>
      </c>
      <c r="Q636" s="41">
        <f t="shared" si="242"/>
        <v>0</v>
      </c>
      <c r="R636" s="41">
        <f t="shared" si="242"/>
        <v>0</v>
      </c>
      <c r="S636" s="41">
        <f t="shared" si="230"/>
        <v>0</v>
      </c>
      <c r="T636" s="41">
        <f t="shared" si="230"/>
        <v>0</v>
      </c>
      <c r="U636" s="41">
        <f t="shared" si="230"/>
        <v>0</v>
      </c>
      <c r="V636" s="41">
        <f t="shared" si="230"/>
        <v>0</v>
      </c>
      <c r="W636" s="41">
        <f t="shared" si="231"/>
        <v>0</v>
      </c>
      <c r="X636" s="41">
        <f t="shared" si="231"/>
        <v>0</v>
      </c>
      <c r="Y636" s="41">
        <f t="shared" si="231"/>
        <v>0</v>
      </c>
      <c r="Z636" s="41">
        <f t="shared" si="231"/>
        <v>1</v>
      </c>
      <c r="AA636" s="41">
        <f t="shared" si="232"/>
        <v>0</v>
      </c>
      <c r="AB636" s="41">
        <f t="shared" si="243"/>
        <v>0</v>
      </c>
      <c r="AC636" s="41">
        <f t="shared" si="243"/>
        <v>0</v>
      </c>
      <c r="AD636" s="41">
        <f t="shared" si="243"/>
        <v>0</v>
      </c>
      <c r="AE636" s="41">
        <f t="shared" si="233"/>
        <v>0</v>
      </c>
      <c r="AF636" s="41">
        <f t="shared" si="233"/>
        <v>0</v>
      </c>
      <c r="AG636" s="48">
        <v>710.25523763395677</v>
      </c>
      <c r="AH636" s="48">
        <v>142.16546435609473</v>
      </c>
      <c r="AI636" s="48">
        <v>71.707676137966885</v>
      </c>
      <c r="AJ636" s="48">
        <v>50.000001703733631</v>
      </c>
      <c r="AK636" s="41">
        <f t="shared" si="244"/>
        <v>11.154883795326759</v>
      </c>
      <c r="AL636" s="41">
        <f>LN(D636+'Models training data'!$Y$4)</f>
        <v>6.9092161800319918</v>
      </c>
      <c r="AM636" s="41">
        <f>LN(E636+'Models training data'!$Y$5)</f>
        <v>5.3335761559402508</v>
      </c>
      <c r="AN636" s="41">
        <f>LN(F636+'Models training data'!$Y$6)</f>
        <v>4.7629100741787491</v>
      </c>
      <c r="AO636" s="41">
        <f>LN(G636+'Models training data'!$Y$7)</f>
        <v>4.6011966551229468</v>
      </c>
      <c r="AP636" s="41">
        <f t="shared" si="234"/>
        <v>1</v>
      </c>
      <c r="AQ636" s="41">
        <f t="shared" si="245"/>
        <v>0</v>
      </c>
      <c r="AR636" s="41">
        <f t="shared" si="246"/>
        <v>106539.01251063831</v>
      </c>
      <c r="AS636" s="41">
        <f t="shared" si="247"/>
        <v>98232.205367055663</v>
      </c>
      <c r="AT636" s="41">
        <f t="shared" si="248"/>
        <v>11.469081845552671</v>
      </c>
      <c r="AU636" s="41">
        <f t="shared" si="249"/>
        <v>97698.270846296073</v>
      </c>
      <c r="AV636" s="41">
        <f t="shared" si="250"/>
        <v>11.484068399882661</v>
      </c>
      <c r="AW636" s="41">
        <f t="shared" si="251"/>
        <v>94295.530486566175</v>
      </c>
      <c r="AX636" s="41">
        <f t="shared" si="252"/>
        <v>11.431585143687958</v>
      </c>
      <c r="AY636" s="41">
        <f t="shared" si="253"/>
        <v>11.215078785295878</v>
      </c>
      <c r="AZ636" s="41">
        <f t="shared" si="254"/>
        <v>11.203729323264309</v>
      </c>
    </row>
    <row r="637" spans="2:52" x14ac:dyDescent="0.25">
      <c r="B637" s="41" t="str">
        <f t="shared" si="255"/>
        <v>CT</v>
      </c>
      <c r="C637" s="46">
        <v>45619</v>
      </c>
      <c r="D637" s="45">
        <v>717.41086668250045</v>
      </c>
      <c r="E637" s="45">
        <v>143.58716027310277</v>
      </c>
      <c r="F637" s="45">
        <v>72.424752899346558</v>
      </c>
      <c r="G637" s="48">
        <v>50.000000170373362</v>
      </c>
      <c r="H637" s="44">
        <v>70056.111905520098</v>
      </c>
      <c r="I637" s="62">
        <f t="shared" si="235"/>
        <v>983.42278002532316</v>
      </c>
      <c r="J637" s="41">
        <f t="shared" si="236"/>
        <v>2024</v>
      </c>
      <c r="K637" s="41">
        <f t="shared" si="237"/>
        <v>152</v>
      </c>
      <c r="L637" s="41">
        <f t="shared" si="238"/>
        <v>23104</v>
      </c>
      <c r="M637" s="41">
        <f t="shared" si="239"/>
        <v>10.047761041692553</v>
      </c>
      <c r="N637" s="41">
        <f t="shared" si="240"/>
        <v>0</v>
      </c>
      <c r="O637" s="41">
        <f t="shared" si="241"/>
        <v>11</v>
      </c>
      <c r="P637" s="41">
        <f t="shared" si="242"/>
        <v>0</v>
      </c>
      <c r="Q637" s="41">
        <f t="shared" si="242"/>
        <v>0</v>
      </c>
      <c r="R637" s="41">
        <f t="shared" si="242"/>
        <v>0</v>
      </c>
      <c r="S637" s="41">
        <f t="shared" si="230"/>
        <v>0</v>
      </c>
      <c r="T637" s="41">
        <f t="shared" si="230"/>
        <v>0</v>
      </c>
      <c r="U637" s="41">
        <f t="shared" si="230"/>
        <v>0</v>
      </c>
      <c r="V637" s="41">
        <f t="shared" si="230"/>
        <v>0</v>
      </c>
      <c r="W637" s="41">
        <f t="shared" si="231"/>
        <v>0</v>
      </c>
      <c r="X637" s="41">
        <f t="shared" si="231"/>
        <v>0</v>
      </c>
      <c r="Y637" s="41">
        <f t="shared" si="231"/>
        <v>0</v>
      </c>
      <c r="Z637" s="41">
        <f t="shared" si="231"/>
        <v>1</v>
      </c>
      <c r="AA637" s="41">
        <f t="shared" si="232"/>
        <v>0</v>
      </c>
      <c r="AB637" s="41">
        <f t="shared" si="243"/>
        <v>0</v>
      </c>
      <c r="AC637" s="41">
        <f t="shared" si="243"/>
        <v>0</v>
      </c>
      <c r="AD637" s="41">
        <f t="shared" si="243"/>
        <v>0</v>
      </c>
      <c r="AE637" s="41">
        <f t="shared" si="233"/>
        <v>0</v>
      </c>
      <c r="AF637" s="41">
        <f t="shared" si="233"/>
        <v>0</v>
      </c>
      <c r="AG637" s="48">
        <v>717.41086668250045</v>
      </c>
      <c r="AH637" s="48">
        <v>143.58716027310277</v>
      </c>
      <c r="AI637" s="48">
        <v>72.424752899346558</v>
      </c>
      <c r="AJ637" s="48">
        <v>50.000000170373362</v>
      </c>
      <c r="AK637" s="41">
        <f t="shared" si="244"/>
        <v>11.157051798573173</v>
      </c>
      <c r="AL637" s="41">
        <f>LN(D637+'Models training data'!$Y$4)</f>
        <v>6.9163359571745104</v>
      </c>
      <c r="AM637" s="41">
        <f>LN(E637+'Models training data'!$Y$5)</f>
        <v>5.3404149284291691</v>
      </c>
      <c r="AN637" s="41">
        <f>LN(F637+'Models training data'!$Y$6)</f>
        <v>4.7690157477326665</v>
      </c>
      <c r="AO637" s="41">
        <f>LN(G637+'Models training data'!$Y$7)</f>
        <v>4.6011966397282942</v>
      </c>
      <c r="AP637" s="41">
        <f t="shared" si="234"/>
        <v>1</v>
      </c>
      <c r="AQ637" s="41">
        <f t="shared" si="245"/>
        <v>0</v>
      </c>
      <c r="AR637" s="41">
        <f t="shared" si="246"/>
        <v>106514.62219755456</v>
      </c>
      <c r="AS637" s="41">
        <f t="shared" si="247"/>
        <v>98208.107977013962</v>
      </c>
      <c r="AT637" s="41">
        <f t="shared" si="248"/>
        <v>11.468824228287891</v>
      </c>
      <c r="AU637" s="41">
        <f t="shared" si="249"/>
        <v>97777.96603676198</v>
      </c>
      <c r="AV637" s="41">
        <f t="shared" si="250"/>
        <v>11.485300624197325</v>
      </c>
      <c r="AW637" s="41">
        <f t="shared" si="251"/>
        <v>94285.979916251759</v>
      </c>
      <c r="AX637" s="41">
        <f t="shared" si="252"/>
        <v>11.431475204676444</v>
      </c>
      <c r="AY637" s="41">
        <f t="shared" si="253"/>
        <v>11.215373315076521</v>
      </c>
      <c r="AZ637" s="41">
        <f t="shared" si="254"/>
        <v>11.204788315569035</v>
      </c>
    </row>
    <row r="638" spans="2:52" x14ac:dyDescent="0.25">
      <c r="B638" s="41" t="str">
        <f t="shared" si="255"/>
        <v>CT</v>
      </c>
      <c r="C638" s="46">
        <v>45626</v>
      </c>
      <c r="D638" s="45">
        <v>724.62212901986834</v>
      </c>
      <c r="E638" s="45">
        <v>145.02305251255734</v>
      </c>
      <c r="F638" s="45">
        <v>73.149000428340031</v>
      </c>
      <c r="G638" s="48">
        <v>50.000000017037337</v>
      </c>
      <c r="H638" s="44">
        <v>70193.418020196215</v>
      </c>
      <c r="I638" s="62">
        <f t="shared" si="235"/>
        <v>992.79418197780308</v>
      </c>
      <c r="J638" s="41">
        <f t="shared" si="236"/>
        <v>2024</v>
      </c>
      <c r="K638" s="41">
        <f t="shared" si="237"/>
        <v>153</v>
      </c>
      <c r="L638" s="41">
        <f t="shared" si="238"/>
        <v>23409</v>
      </c>
      <c r="M638" s="41">
        <f t="shared" si="239"/>
        <v>10.060875842784871</v>
      </c>
      <c r="N638" s="41">
        <f t="shared" si="240"/>
        <v>0</v>
      </c>
      <c r="O638" s="41">
        <f t="shared" si="241"/>
        <v>11</v>
      </c>
      <c r="P638" s="41">
        <f t="shared" si="242"/>
        <v>0</v>
      </c>
      <c r="Q638" s="41">
        <f t="shared" si="242"/>
        <v>0</v>
      </c>
      <c r="R638" s="41">
        <f t="shared" si="242"/>
        <v>0</v>
      </c>
      <c r="S638" s="41">
        <f t="shared" si="230"/>
        <v>0</v>
      </c>
      <c r="T638" s="41">
        <f t="shared" si="230"/>
        <v>0</v>
      </c>
      <c r="U638" s="41">
        <f t="shared" si="230"/>
        <v>0</v>
      </c>
      <c r="V638" s="41">
        <f t="shared" si="230"/>
        <v>0</v>
      </c>
      <c r="W638" s="41">
        <f t="shared" si="231"/>
        <v>0</v>
      </c>
      <c r="X638" s="41">
        <f t="shared" si="231"/>
        <v>0</v>
      </c>
      <c r="Y638" s="41">
        <f t="shared" si="231"/>
        <v>0</v>
      </c>
      <c r="Z638" s="41">
        <f t="shared" si="231"/>
        <v>1</v>
      </c>
      <c r="AA638" s="41">
        <f t="shared" si="232"/>
        <v>0</v>
      </c>
      <c r="AB638" s="41">
        <f t="shared" si="243"/>
        <v>0</v>
      </c>
      <c r="AC638" s="41">
        <f t="shared" si="243"/>
        <v>0</v>
      </c>
      <c r="AD638" s="41">
        <f t="shared" si="243"/>
        <v>0</v>
      </c>
      <c r="AE638" s="41">
        <f t="shared" si="233"/>
        <v>0</v>
      </c>
      <c r="AF638" s="41">
        <f t="shared" si="233"/>
        <v>0</v>
      </c>
      <c r="AG638" s="48">
        <v>724.62212901986834</v>
      </c>
      <c r="AH638" s="48">
        <v>145.02305251255734</v>
      </c>
      <c r="AI638" s="48">
        <v>73.149000428340031</v>
      </c>
      <c r="AJ638" s="48">
        <v>50.000000017037337</v>
      </c>
      <c r="AK638" s="41">
        <f t="shared" si="244"/>
        <v>11.159009825222057</v>
      </c>
      <c r="AL638" s="41">
        <f>LN(D638+'Models training data'!$Y$4)</f>
        <v>6.9234601691385356</v>
      </c>
      <c r="AM638" s="41">
        <f>LN(E638+'Models training data'!$Y$5)</f>
        <v>5.3472748421093454</v>
      </c>
      <c r="AN638" s="41">
        <f>LN(F638+'Models training data'!$Y$6)</f>
        <v>4.7751448687621432</v>
      </c>
      <c r="AO638" s="41">
        <f>LN(G638+'Models training data'!$Y$7)</f>
        <v>4.6011966381888287</v>
      </c>
      <c r="AP638" s="41">
        <f t="shared" si="234"/>
        <v>1</v>
      </c>
      <c r="AQ638" s="41">
        <f t="shared" si="245"/>
        <v>0</v>
      </c>
      <c r="AR638" s="41">
        <f t="shared" si="246"/>
        <v>106490.23188447082</v>
      </c>
      <c r="AS638" s="41">
        <f t="shared" si="247"/>
        <v>98184.010586972261</v>
      </c>
      <c r="AT638" s="41">
        <f t="shared" si="248"/>
        <v>11.46856661102311</v>
      </c>
      <c r="AU638" s="41">
        <f t="shared" si="249"/>
        <v>97858.839925903711</v>
      </c>
      <c r="AV638" s="41">
        <f t="shared" si="250"/>
        <v>11.486549793713682</v>
      </c>
      <c r="AW638" s="41">
        <f t="shared" si="251"/>
        <v>94276.491973078228</v>
      </c>
      <c r="AX638" s="41">
        <f t="shared" si="252"/>
        <v>11.431365986581664</v>
      </c>
      <c r="AY638" s="41">
        <f t="shared" si="253"/>
        <v>11.215671385264908</v>
      </c>
      <c r="AZ638" s="41">
        <f t="shared" si="254"/>
        <v>11.205850317915619</v>
      </c>
    </row>
    <row r="639" spans="2:52" x14ac:dyDescent="0.25">
      <c r="B639" s="41" t="str">
        <f t="shared" si="255"/>
        <v>CT</v>
      </c>
      <c r="C639" s="46">
        <v>45633</v>
      </c>
      <c r="D639" s="45">
        <v>731.89435787944706</v>
      </c>
      <c r="E639" s="45">
        <v>146.47329335604471</v>
      </c>
      <c r="F639" s="45">
        <v>73.880490432623432</v>
      </c>
      <c r="G639" s="48">
        <v>50.000000001703732</v>
      </c>
      <c r="H639" s="44">
        <v>70345.046837938178</v>
      </c>
      <c r="I639" s="62">
        <f t="shared" si="235"/>
        <v>1002.2481416698189</v>
      </c>
      <c r="J639" s="41">
        <f t="shared" si="236"/>
        <v>2024</v>
      </c>
      <c r="K639" s="41">
        <f t="shared" si="237"/>
        <v>154</v>
      </c>
      <c r="L639" s="41">
        <f t="shared" si="238"/>
        <v>23716</v>
      </c>
      <c r="M639" s="41">
        <f t="shared" si="239"/>
        <v>10.073905204827259</v>
      </c>
      <c r="N639" s="41">
        <f t="shared" si="240"/>
        <v>0</v>
      </c>
      <c r="O639" s="41">
        <f t="shared" si="241"/>
        <v>12</v>
      </c>
      <c r="P639" s="41">
        <f t="shared" si="242"/>
        <v>0</v>
      </c>
      <c r="Q639" s="41">
        <f t="shared" si="242"/>
        <v>0</v>
      </c>
      <c r="R639" s="41">
        <f t="shared" si="242"/>
        <v>0</v>
      </c>
      <c r="S639" s="41">
        <f t="shared" si="230"/>
        <v>0</v>
      </c>
      <c r="T639" s="41">
        <f t="shared" si="230"/>
        <v>0</v>
      </c>
      <c r="U639" s="41">
        <f t="shared" si="230"/>
        <v>0</v>
      </c>
      <c r="V639" s="41">
        <f t="shared" si="230"/>
        <v>0</v>
      </c>
      <c r="W639" s="41">
        <f t="shared" si="231"/>
        <v>0</v>
      </c>
      <c r="X639" s="41">
        <f t="shared" si="231"/>
        <v>0</v>
      </c>
      <c r="Y639" s="41">
        <f t="shared" si="231"/>
        <v>0</v>
      </c>
      <c r="Z639" s="41">
        <f t="shared" si="231"/>
        <v>0</v>
      </c>
      <c r="AA639" s="41">
        <f t="shared" si="232"/>
        <v>1</v>
      </c>
      <c r="AB639" s="41">
        <f t="shared" si="243"/>
        <v>0</v>
      </c>
      <c r="AC639" s="41">
        <f t="shared" si="243"/>
        <v>0</v>
      </c>
      <c r="AD639" s="41">
        <f t="shared" si="243"/>
        <v>0</v>
      </c>
      <c r="AE639" s="41">
        <f t="shared" si="233"/>
        <v>0</v>
      </c>
      <c r="AF639" s="41">
        <f t="shared" si="233"/>
        <v>0</v>
      </c>
      <c r="AG639" s="48">
        <v>731.89435787944706</v>
      </c>
      <c r="AH639" s="48">
        <v>146.47329335604471</v>
      </c>
      <c r="AI639" s="48">
        <v>73.880490432623432</v>
      </c>
      <c r="AJ639" s="48">
        <v>50.000000001703732</v>
      </c>
      <c r="AK639" s="41">
        <f t="shared" si="244"/>
        <v>11.161167652642895</v>
      </c>
      <c r="AL639" s="41">
        <f>LN(D639+'Models training data'!$Y$4)</f>
        <v>6.9305935772290876</v>
      </c>
      <c r="AM639" s="41">
        <f>LN(E639+'Models training data'!$Y$5)</f>
        <v>5.3541558669016283</v>
      </c>
      <c r="AN639" s="41">
        <f>LN(F639+'Models training data'!$Y$6)</f>
        <v>4.7812973832155183</v>
      </c>
      <c r="AO639" s="41">
        <f>LN(G639+'Models training data'!$Y$7)</f>
        <v>4.6011966380348825</v>
      </c>
      <c r="AP639" s="41">
        <f t="shared" si="234"/>
        <v>0</v>
      </c>
      <c r="AQ639" s="41">
        <f t="shared" si="245"/>
        <v>1</v>
      </c>
      <c r="AR639" s="41">
        <f t="shared" si="246"/>
        <v>81529.64875390938</v>
      </c>
      <c r="AS639" s="41">
        <f t="shared" si="247"/>
        <v>72185.165203181692</v>
      </c>
      <c r="AT639" s="41">
        <f t="shared" si="248"/>
        <v>11.198034145060591</v>
      </c>
      <c r="AU639" s="41">
        <f t="shared" si="249"/>
        <v>76510.262321792223</v>
      </c>
      <c r="AV639" s="41">
        <f t="shared" si="250"/>
        <v>11.260035424217845</v>
      </c>
      <c r="AW639" s="41">
        <f t="shared" si="251"/>
        <v>72949.820292432501</v>
      </c>
      <c r="AX639" s="41">
        <f t="shared" si="252"/>
        <v>11.205313696072759</v>
      </c>
      <c r="AY639" s="41">
        <f t="shared" si="253"/>
        <v>11.268116490827182</v>
      </c>
      <c r="AZ639" s="41">
        <f t="shared" si="254"/>
        <v>11.180998495019621</v>
      </c>
    </row>
    <row r="640" spans="2:52" x14ac:dyDescent="0.25">
      <c r="B640" s="41" t="str">
        <f t="shared" si="255"/>
        <v>CT</v>
      </c>
      <c r="C640" s="46">
        <v>45640</v>
      </c>
      <c r="D640" s="45">
        <v>739.23150675680768</v>
      </c>
      <c r="E640" s="45">
        <v>147.93803144878603</v>
      </c>
      <c r="F640" s="45">
        <v>74.619295336949662</v>
      </c>
      <c r="G640" s="48">
        <v>50.000000000170374</v>
      </c>
      <c r="H640" s="44">
        <v>70496.650595745246</v>
      </c>
      <c r="I640" s="62">
        <f t="shared" si="235"/>
        <v>1011.7888335427137</v>
      </c>
      <c r="J640" s="41">
        <f t="shared" si="236"/>
        <v>2024</v>
      </c>
      <c r="K640" s="41">
        <f t="shared" si="237"/>
        <v>155</v>
      </c>
      <c r="L640" s="41">
        <f t="shared" si="238"/>
        <v>24025</v>
      </c>
      <c r="M640" s="41">
        <f t="shared" si="239"/>
        <v>10.086850233838494</v>
      </c>
      <c r="N640" s="41">
        <f t="shared" si="240"/>
        <v>0</v>
      </c>
      <c r="O640" s="41">
        <f t="shared" si="241"/>
        <v>12</v>
      </c>
      <c r="P640" s="41">
        <f t="shared" si="242"/>
        <v>0</v>
      </c>
      <c r="Q640" s="41">
        <f t="shared" si="242"/>
        <v>0</v>
      </c>
      <c r="R640" s="41">
        <f t="shared" si="242"/>
        <v>0</v>
      </c>
      <c r="S640" s="41">
        <f t="shared" si="230"/>
        <v>0</v>
      </c>
      <c r="T640" s="41">
        <f t="shared" si="230"/>
        <v>0</v>
      </c>
      <c r="U640" s="41">
        <f t="shared" si="230"/>
        <v>0</v>
      </c>
      <c r="V640" s="41">
        <f t="shared" si="230"/>
        <v>0</v>
      </c>
      <c r="W640" s="41">
        <f t="shared" si="231"/>
        <v>0</v>
      </c>
      <c r="X640" s="41">
        <f t="shared" si="231"/>
        <v>0</v>
      </c>
      <c r="Y640" s="41">
        <f t="shared" si="231"/>
        <v>0</v>
      </c>
      <c r="Z640" s="41">
        <f t="shared" si="231"/>
        <v>0</v>
      </c>
      <c r="AA640" s="41">
        <f t="shared" si="232"/>
        <v>1</v>
      </c>
      <c r="AB640" s="41">
        <f t="shared" si="243"/>
        <v>0</v>
      </c>
      <c r="AC640" s="41">
        <f t="shared" si="243"/>
        <v>0</v>
      </c>
      <c r="AD640" s="41">
        <f t="shared" si="243"/>
        <v>0</v>
      </c>
      <c r="AE640" s="41">
        <f t="shared" si="233"/>
        <v>0</v>
      </c>
      <c r="AF640" s="41">
        <f t="shared" si="233"/>
        <v>0</v>
      </c>
      <c r="AG640" s="48">
        <v>739.23150675680768</v>
      </c>
      <c r="AH640" s="48">
        <v>147.93803144878603</v>
      </c>
      <c r="AI640" s="48">
        <v>74.619295336949662</v>
      </c>
      <c r="AJ640" s="48">
        <v>50.000000000170374</v>
      </c>
      <c r="AK640" s="41">
        <f t="shared" si="244"/>
        <v>11.163320478391549</v>
      </c>
      <c r="AL640" s="41">
        <f>LN(D640+'Models training data'!$Y$4)</f>
        <v>6.9377394643359258</v>
      </c>
      <c r="AM640" s="41">
        <f>LN(E640+'Models training data'!$Y$5)</f>
        <v>5.3610579470521538</v>
      </c>
      <c r="AN640" s="41">
        <f>LN(F640+'Models training data'!$Y$6)</f>
        <v>4.7874732360737875</v>
      </c>
      <c r="AO640" s="41">
        <f>LN(G640+'Models training data'!$Y$7)</f>
        <v>4.6011966380194878</v>
      </c>
      <c r="AP640" s="41">
        <f t="shared" si="234"/>
        <v>0</v>
      </c>
      <c r="AQ640" s="41">
        <f t="shared" si="245"/>
        <v>1</v>
      </c>
      <c r="AR640" s="41">
        <f t="shared" si="246"/>
        <v>81505.258440825637</v>
      </c>
      <c r="AS640" s="41">
        <f t="shared" si="247"/>
        <v>72161.067813139991</v>
      </c>
      <c r="AT640" s="41">
        <f t="shared" si="248"/>
        <v>11.197776527795812</v>
      </c>
      <c r="AU640" s="41">
        <f t="shared" si="249"/>
        <v>76593.4936082856</v>
      </c>
      <c r="AV640" s="41">
        <f t="shared" si="250"/>
        <v>11.261318484137581</v>
      </c>
      <c r="AW640" s="41">
        <f t="shared" si="251"/>
        <v>72940.455171393012</v>
      </c>
      <c r="AX640" s="41">
        <f t="shared" si="252"/>
        <v>11.205205891814384</v>
      </c>
      <c r="AY640" s="41">
        <f t="shared" si="253"/>
        <v>11.268422024008473</v>
      </c>
      <c r="AZ640" s="41">
        <f t="shared" si="254"/>
        <v>11.182066626285916</v>
      </c>
    </row>
    <row r="641" spans="2:52" x14ac:dyDescent="0.25">
      <c r="B641" s="41" t="str">
        <f t="shared" si="255"/>
        <v>CT</v>
      </c>
      <c r="C641" s="46">
        <v>45647</v>
      </c>
      <c r="D641" s="45">
        <v>746.63656553337205</v>
      </c>
      <c r="E641" s="45">
        <v>149.41741434286433</v>
      </c>
      <c r="F641" s="45">
        <v>75.365488290319163</v>
      </c>
      <c r="G641" s="48">
        <v>50.000000000017039</v>
      </c>
      <c r="H641" s="44">
        <v>70648.237013386737</v>
      </c>
      <c r="I641" s="62">
        <f t="shared" si="235"/>
        <v>1021.4194681665725</v>
      </c>
      <c r="J641" s="41">
        <f t="shared" si="236"/>
        <v>2024</v>
      </c>
      <c r="K641" s="41">
        <f t="shared" si="237"/>
        <v>156</v>
      </c>
      <c r="L641" s="41">
        <f t="shared" si="238"/>
        <v>24336</v>
      </c>
      <c r="M641" s="41">
        <f t="shared" si="239"/>
        <v>10.099712014499074</v>
      </c>
      <c r="N641" s="41">
        <f t="shared" si="240"/>
        <v>0</v>
      </c>
      <c r="O641" s="41">
        <f t="shared" si="241"/>
        <v>12</v>
      </c>
      <c r="P641" s="41">
        <f t="shared" si="242"/>
        <v>0</v>
      </c>
      <c r="Q641" s="41">
        <f t="shared" si="242"/>
        <v>0</v>
      </c>
      <c r="R641" s="41">
        <f t="shared" si="242"/>
        <v>0</v>
      </c>
      <c r="S641" s="41">
        <f t="shared" si="230"/>
        <v>0</v>
      </c>
      <c r="T641" s="41">
        <f t="shared" si="230"/>
        <v>0</v>
      </c>
      <c r="U641" s="41">
        <f t="shared" si="230"/>
        <v>0</v>
      </c>
      <c r="V641" s="41">
        <f t="shared" si="230"/>
        <v>0</v>
      </c>
      <c r="W641" s="41">
        <f t="shared" si="231"/>
        <v>0</v>
      </c>
      <c r="X641" s="41">
        <f t="shared" si="231"/>
        <v>0</v>
      </c>
      <c r="Y641" s="41">
        <f t="shared" si="231"/>
        <v>0</v>
      </c>
      <c r="Z641" s="41">
        <f t="shared" si="231"/>
        <v>0</v>
      </c>
      <c r="AA641" s="41">
        <f t="shared" si="232"/>
        <v>1</v>
      </c>
      <c r="AB641" s="41">
        <f t="shared" si="243"/>
        <v>0</v>
      </c>
      <c r="AC641" s="41">
        <f t="shared" si="243"/>
        <v>0</v>
      </c>
      <c r="AD641" s="41">
        <f t="shared" si="243"/>
        <v>0</v>
      </c>
      <c r="AE641" s="41">
        <f t="shared" si="233"/>
        <v>0</v>
      </c>
      <c r="AF641" s="41">
        <f t="shared" si="233"/>
        <v>0</v>
      </c>
      <c r="AG641" s="48">
        <v>746.63656553337205</v>
      </c>
      <c r="AH641" s="48">
        <v>149.41741434286433</v>
      </c>
      <c r="AI641" s="48">
        <v>75.365488290319163</v>
      </c>
      <c r="AJ641" s="48">
        <v>50.000000000017039</v>
      </c>
      <c r="AK641" s="41">
        <f t="shared" si="244"/>
        <v>11.165468433992217</v>
      </c>
      <c r="AL641" s="41">
        <f>LN(D641+'Models training data'!$Y$4)</f>
        <v>6.9449000856481469</v>
      </c>
      <c r="AM641" s="41">
        <f>LN(E641+'Models training data'!$Y$5)</f>
        <v>5.3679810137708248</v>
      </c>
      <c r="AN641" s="41">
        <f>LN(F641+'Models training data'!$Y$6)</f>
        <v>4.7936723713605813</v>
      </c>
      <c r="AO641" s="41">
        <f>LN(G641+'Models training data'!$Y$7)</f>
        <v>4.6011966380179485</v>
      </c>
      <c r="AP641" s="41">
        <f t="shared" si="234"/>
        <v>0</v>
      </c>
      <c r="AQ641" s="41">
        <f t="shared" si="245"/>
        <v>1</v>
      </c>
      <c r="AR641" s="41">
        <f t="shared" si="246"/>
        <v>81480.86812774188</v>
      </c>
      <c r="AS641" s="41">
        <f t="shared" si="247"/>
        <v>72136.97042309829</v>
      </c>
      <c r="AT641" s="41">
        <f t="shared" si="248"/>
        <v>11.197518910531031</v>
      </c>
      <c r="AU641" s="41">
        <f t="shared" si="249"/>
        <v>76677.903593454786</v>
      </c>
      <c r="AV641" s="41">
        <f t="shared" si="250"/>
        <v>11.262618489259008</v>
      </c>
      <c r="AW641" s="41">
        <f t="shared" si="251"/>
        <v>72931.150276628774</v>
      </c>
      <c r="AX641" s="41">
        <f t="shared" si="252"/>
        <v>11.205098780835778</v>
      </c>
      <c r="AY641" s="41">
        <f t="shared" si="253"/>
        <v>11.268731430126133</v>
      </c>
      <c r="AZ641" s="41">
        <f t="shared" si="254"/>
        <v>11.183137850386732</v>
      </c>
    </row>
    <row r="642" spans="2:52" x14ac:dyDescent="0.25">
      <c r="B642" s="41" t="str">
        <f t="shared" si="255"/>
        <v>CT</v>
      </c>
      <c r="C642" s="46">
        <v>45654</v>
      </c>
      <c r="D642" s="45">
        <v>754.11185178500318</v>
      </c>
      <c r="E642" s="45">
        <v>150.91158977608819</v>
      </c>
      <c r="F642" s="45">
        <v>76.119143173222355</v>
      </c>
      <c r="G642" s="48">
        <v>50.000000000001705</v>
      </c>
      <c r="H642" s="44">
        <v>70799.811427361943</v>
      </c>
      <c r="I642" s="62">
        <f t="shared" si="235"/>
        <v>1031.1425847343155</v>
      </c>
      <c r="J642" s="41">
        <f t="shared" si="236"/>
        <v>2024</v>
      </c>
      <c r="K642" s="41">
        <f t="shared" si="237"/>
        <v>157</v>
      </c>
      <c r="L642" s="41">
        <f t="shared" si="238"/>
        <v>24649</v>
      </c>
      <c r="M642" s="41">
        <f t="shared" si="239"/>
        <v>10.112491610696615</v>
      </c>
      <c r="N642" s="41">
        <f t="shared" si="240"/>
        <v>0</v>
      </c>
      <c r="O642" s="41">
        <f t="shared" si="241"/>
        <v>12</v>
      </c>
      <c r="P642" s="41">
        <f t="shared" si="242"/>
        <v>0</v>
      </c>
      <c r="Q642" s="41">
        <f t="shared" si="242"/>
        <v>0</v>
      </c>
      <c r="R642" s="41">
        <f t="shared" si="242"/>
        <v>0</v>
      </c>
      <c r="S642" s="41">
        <f t="shared" si="230"/>
        <v>0</v>
      </c>
      <c r="T642" s="41">
        <f t="shared" si="230"/>
        <v>0</v>
      </c>
      <c r="U642" s="41">
        <f t="shared" si="230"/>
        <v>0</v>
      </c>
      <c r="V642" s="41">
        <f t="shared" si="230"/>
        <v>0</v>
      </c>
      <c r="W642" s="41">
        <f t="shared" si="231"/>
        <v>0</v>
      </c>
      <c r="X642" s="41">
        <f t="shared" si="231"/>
        <v>0</v>
      </c>
      <c r="Y642" s="41">
        <f t="shared" si="231"/>
        <v>0</v>
      </c>
      <c r="Z642" s="41">
        <f t="shared" si="231"/>
        <v>0</v>
      </c>
      <c r="AA642" s="41">
        <f t="shared" si="232"/>
        <v>1</v>
      </c>
      <c r="AB642" s="41">
        <f t="shared" si="243"/>
        <v>0</v>
      </c>
      <c r="AC642" s="41">
        <f t="shared" si="243"/>
        <v>0</v>
      </c>
      <c r="AD642" s="41">
        <f t="shared" si="243"/>
        <v>0</v>
      </c>
      <c r="AE642" s="41">
        <f t="shared" si="233"/>
        <v>0</v>
      </c>
      <c r="AF642" s="41">
        <f t="shared" si="233"/>
        <v>0</v>
      </c>
      <c r="AG642" s="48">
        <v>754.11185178500318</v>
      </c>
      <c r="AH642" s="48">
        <v>150.91158977608819</v>
      </c>
      <c r="AI642" s="48">
        <v>76.119143173222355</v>
      </c>
      <c r="AJ642" s="48">
        <v>50.000000000001705</v>
      </c>
      <c r="AK642" s="41">
        <f t="shared" si="244"/>
        <v>11.167611616222924</v>
      </c>
      <c r="AL642" s="41">
        <f>LN(D642+'Models training data'!$Y$4)</f>
        <v>6.9520769818958827</v>
      </c>
      <c r="AM642" s="41">
        <f>LN(E642+'Models training data'!$Y$5)</f>
        <v>5.3749249915144004</v>
      </c>
      <c r="AN642" s="41">
        <f>LN(F642+'Models training data'!$Y$6)</f>
        <v>4.7998947321522802</v>
      </c>
      <c r="AO642" s="41">
        <f>LN(G642+'Models training data'!$Y$7)</f>
        <v>4.601196638017794</v>
      </c>
      <c r="AP642" s="41">
        <f t="shared" si="234"/>
        <v>0</v>
      </c>
      <c r="AQ642" s="41">
        <f t="shared" si="245"/>
        <v>1</v>
      </c>
      <c r="AR642" s="41">
        <f t="shared" si="246"/>
        <v>81456.477814658138</v>
      </c>
      <c r="AS642" s="41">
        <f t="shared" si="247"/>
        <v>72112.873033056589</v>
      </c>
      <c r="AT642" s="41">
        <f t="shared" si="248"/>
        <v>11.197261293266251</v>
      </c>
      <c r="AU642" s="41">
        <f t="shared" si="249"/>
        <v>76763.492277299796</v>
      </c>
      <c r="AV642" s="41">
        <f t="shared" si="250"/>
        <v>11.263935439582127</v>
      </c>
      <c r="AW642" s="41">
        <f t="shared" si="251"/>
        <v>72921.904838467017</v>
      </c>
      <c r="AX642" s="41">
        <f t="shared" si="252"/>
        <v>11.204992354277042</v>
      </c>
      <c r="AY642" s="41">
        <f t="shared" si="253"/>
        <v>11.269044782603531</v>
      </c>
      <c r="AZ642" s="41">
        <f t="shared" si="254"/>
        <v>11.18421217485878</v>
      </c>
    </row>
    <row r="643" spans="2:52" x14ac:dyDescent="0.25">
      <c r="B643" s="42" t="s">
        <v>6</v>
      </c>
      <c r="C643" s="46">
        <v>44562</v>
      </c>
      <c r="D643" s="45">
        <v>607.5</v>
      </c>
      <c r="E643" s="45">
        <v>120</v>
      </c>
      <c r="F643" s="45">
        <v>60</v>
      </c>
      <c r="G643" s="48">
        <v>50</v>
      </c>
      <c r="H643" s="44">
        <v>65640.268216189535</v>
      </c>
      <c r="I643" s="62">
        <f t="shared" si="235"/>
        <v>837.5</v>
      </c>
      <c r="J643" s="41">
        <f t="shared" si="236"/>
        <v>2022</v>
      </c>
      <c r="K643" s="41">
        <f t="shared" si="237"/>
        <v>1</v>
      </c>
      <c r="L643" s="41">
        <f t="shared" si="238"/>
        <v>1</v>
      </c>
      <c r="M643" s="41">
        <f t="shared" si="239"/>
        <v>0</v>
      </c>
      <c r="N643" s="41">
        <f t="shared" si="240"/>
        <v>1</v>
      </c>
      <c r="O643" s="41">
        <f t="shared" si="241"/>
        <v>1</v>
      </c>
      <c r="P643" s="41">
        <f t="shared" si="242"/>
        <v>1</v>
      </c>
      <c r="Q643" s="41">
        <f t="shared" si="242"/>
        <v>0</v>
      </c>
      <c r="R643" s="41">
        <f t="shared" si="242"/>
        <v>0</v>
      </c>
      <c r="S643" s="41">
        <f t="shared" si="230"/>
        <v>0</v>
      </c>
      <c r="T643" s="41">
        <f t="shared" si="230"/>
        <v>0</v>
      </c>
      <c r="U643" s="41">
        <f t="shared" si="230"/>
        <v>0</v>
      </c>
      <c r="V643" s="41">
        <f t="shared" si="230"/>
        <v>0</v>
      </c>
      <c r="W643" s="41">
        <f t="shared" si="231"/>
        <v>0</v>
      </c>
      <c r="X643" s="41">
        <f t="shared" si="231"/>
        <v>0</v>
      </c>
      <c r="Y643" s="41">
        <f t="shared" si="231"/>
        <v>0</v>
      </c>
      <c r="Z643" s="41">
        <f t="shared" si="231"/>
        <v>0</v>
      </c>
      <c r="AA643" s="41">
        <f t="shared" si="232"/>
        <v>0</v>
      </c>
      <c r="AB643" s="41">
        <f t="shared" si="243"/>
        <v>1</v>
      </c>
      <c r="AC643" s="41">
        <f t="shared" si="243"/>
        <v>0</v>
      </c>
      <c r="AD643" s="41">
        <f t="shared" si="243"/>
        <v>0</v>
      </c>
      <c r="AE643" s="41">
        <f t="shared" si="233"/>
        <v>0</v>
      </c>
      <c r="AF643" s="41">
        <f t="shared" si="233"/>
        <v>0</v>
      </c>
      <c r="AG643" s="48">
        <v>607.5</v>
      </c>
      <c r="AH643" s="48">
        <v>120</v>
      </c>
      <c r="AI643" s="48">
        <v>60</v>
      </c>
      <c r="AJ643" s="48">
        <v>50</v>
      </c>
      <c r="AK643" s="41">
        <f t="shared" si="244"/>
        <v>11.091944631365537</v>
      </c>
      <c r="AL643" s="41">
        <f>LN(D643+'Models training data'!$Y$4)</f>
        <v>6.8009567644011364</v>
      </c>
      <c r="AM643" s="41">
        <f>LN(E643+'Models training data'!$Y$5)</f>
        <v>5.2204211516968</v>
      </c>
      <c r="AN643" s="41">
        <f>LN(F643+'Models training data'!$Y$6)</f>
        <v>4.6575584774942032</v>
      </c>
      <c r="AO643" s="41">
        <f>LN(G643+'Models training data'!$Y$7)</f>
        <v>4.6011966380177771</v>
      </c>
      <c r="AP643" s="41">
        <f t="shared" si="234"/>
        <v>0</v>
      </c>
      <c r="AQ643" s="41">
        <f t="shared" si="245"/>
        <v>0</v>
      </c>
      <c r="AR643" s="41">
        <f t="shared" si="246"/>
        <v>86392.098883074083</v>
      </c>
      <c r="AS643" s="41">
        <f t="shared" si="247"/>
        <v>68495.362402409024</v>
      </c>
      <c r="AT643" s="41">
        <f t="shared" si="248"/>
        <v>11.141740701882826</v>
      </c>
      <c r="AU643" s="41">
        <f t="shared" si="249"/>
        <v>69600.870351953388</v>
      </c>
      <c r="AV643" s="41">
        <f t="shared" si="250"/>
        <v>11.15774944583886</v>
      </c>
      <c r="AW643" s="41">
        <f t="shared" si="251"/>
        <v>71686.34306591138</v>
      </c>
      <c r="AX643" s="41">
        <f t="shared" si="252"/>
        <v>11.17946765725509</v>
      </c>
      <c r="AY643" s="41">
        <f t="shared" si="253"/>
        <v>11.289224363997972</v>
      </c>
      <c r="AZ643" s="41">
        <f t="shared" si="254"/>
        <v>11.132632345870409</v>
      </c>
    </row>
    <row r="644" spans="2:52" x14ac:dyDescent="0.25">
      <c r="B644" s="41" t="str">
        <f t="shared" si="255"/>
        <v>DL</v>
      </c>
      <c r="C644" s="46">
        <v>44569</v>
      </c>
      <c r="D644" s="45">
        <v>616.61249999999995</v>
      </c>
      <c r="E644" s="45">
        <v>123</v>
      </c>
      <c r="F644" s="45">
        <v>62.7</v>
      </c>
      <c r="G644" s="48">
        <v>50</v>
      </c>
      <c r="H644" s="44">
        <v>66095.520989769866</v>
      </c>
      <c r="I644" s="62">
        <f t="shared" si="235"/>
        <v>852.3125</v>
      </c>
      <c r="J644" s="41">
        <f t="shared" si="236"/>
        <v>2022</v>
      </c>
      <c r="K644" s="41">
        <f t="shared" si="237"/>
        <v>2</v>
      </c>
      <c r="L644" s="41">
        <f t="shared" si="238"/>
        <v>4</v>
      </c>
      <c r="M644" s="41">
        <f t="shared" si="239"/>
        <v>1.3862943611198906</v>
      </c>
      <c r="N644" s="41">
        <f t="shared" si="240"/>
        <v>1</v>
      </c>
      <c r="O644" s="41">
        <f t="shared" si="241"/>
        <v>1</v>
      </c>
      <c r="P644" s="41">
        <f t="shared" si="242"/>
        <v>1</v>
      </c>
      <c r="Q644" s="41">
        <f t="shared" si="242"/>
        <v>0</v>
      </c>
      <c r="R644" s="41">
        <f t="shared" si="242"/>
        <v>0</v>
      </c>
      <c r="S644" s="41">
        <f t="shared" si="230"/>
        <v>0</v>
      </c>
      <c r="T644" s="41">
        <f t="shared" si="230"/>
        <v>0</v>
      </c>
      <c r="U644" s="41">
        <f t="shared" si="230"/>
        <v>0</v>
      </c>
      <c r="V644" s="41">
        <f t="shared" si="230"/>
        <v>0</v>
      </c>
      <c r="W644" s="41">
        <f t="shared" si="231"/>
        <v>0</v>
      </c>
      <c r="X644" s="41">
        <f t="shared" si="231"/>
        <v>0</v>
      </c>
      <c r="Y644" s="41">
        <f t="shared" si="231"/>
        <v>0</v>
      </c>
      <c r="Z644" s="41">
        <f t="shared" si="231"/>
        <v>0</v>
      </c>
      <c r="AA644" s="41">
        <f t="shared" si="232"/>
        <v>0</v>
      </c>
      <c r="AB644" s="41">
        <f t="shared" si="243"/>
        <v>1</v>
      </c>
      <c r="AC644" s="41">
        <f t="shared" si="243"/>
        <v>0</v>
      </c>
      <c r="AD644" s="41">
        <f t="shared" si="243"/>
        <v>0</v>
      </c>
      <c r="AE644" s="41">
        <f t="shared" si="233"/>
        <v>0</v>
      </c>
      <c r="AF644" s="41">
        <f t="shared" si="233"/>
        <v>0</v>
      </c>
      <c r="AG644" s="48">
        <v>616.61249999999995</v>
      </c>
      <c r="AH644" s="48">
        <v>123</v>
      </c>
      <c r="AI644" s="48">
        <v>62.7</v>
      </c>
      <c r="AJ644" s="48">
        <v>50</v>
      </c>
      <c r="AK644" s="41">
        <f t="shared" si="244"/>
        <v>11.098856262420892</v>
      </c>
      <c r="AL644" s="41">
        <f>LN(D644+'Models training data'!$Y$4)</f>
        <v>6.811045274036446</v>
      </c>
      <c r="AM644" s="41">
        <f>LN(E644+'Models training data'!$Y$5)</f>
        <v>5.2365062470358907</v>
      </c>
      <c r="AN644" s="41">
        <f>LN(F644+'Models training data'!$Y$6)</f>
        <v>4.6828576657834677</v>
      </c>
      <c r="AO644" s="41">
        <f>LN(G644+'Models training data'!$Y$7)</f>
        <v>4.6011966380177771</v>
      </c>
      <c r="AP644" s="41">
        <f t="shared" si="234"/>
        <v>0</v>
      </c>
      <c r="AQ644" s="41">
        <f t="shared" si="245"/>
        <v>0</v>
      </c>
      <c r="AR644" s="41">
        <f t="shared" si="246"/>
        <v>86367.70856999034</v>
      </c>
      <c r="AS644" s="41">
        <f t="shared" si="247"/>
        <v>68471.265012367337</v>
      </c>
      <c r="AT644" s="41">
        <f t="shared" si="248"/>
        <v>11.141483084618045</v>
      </c>
      <c r="AU644" s="41">
        <f t="shared" si="249"/>
        <v>69503.760741046339</v>
      </c>
      <c r="AV644" s="41">
        <f t="shared" si="250"/>
        <v>11.156439889899909</v>
      </c>
      <c r="AW644" s="41">
        <f t="shared" si="251"/>
        <v>70683.42414800328</v>
      </c>
      <c r="AX644" s="41">
        <f t="shared" si="252"/>
        <v>11.167922805918028</v>
      </c>
      <c r="AY644" s="41">
        <f t="shared" si="253"/>
        <v>11.289928028378611</v>
      </c>
      <c r="AZ644" s="41">
        <f t="shared" si="254"/>
        <v>11.135791084143063</v>
      </c>
    </row>
    <row r="645" spans="2:52" x14ac:dyDescent="0.25">
      <c r="B645" s="41" t="str">
        <f t="shared" si="255"/>
        <v>DL</v>
      </c>
      <c r="C645" s="46">
        <v>44576</v>
      </c>
      <c r="D645" s="45">
        <v>632.55937499999993</v>
      </c>
      <c r="E645" s="45">
        <v>127.65</v>
      </c>
      <c r="F645" s="45">
        <v>65.805000000000007</v>
      </c>
      <c r="G645" s="48">
        <v>50</v>
      </c>
      <c r="H645" s="44">
        <v>66654.319541106452</v>
      </c>
      <c r="I645" s="62">
        <f t="shared" si="235"/>
        <v>876.01437499999997</v>
      </c>
      <c r="J645" s="41">
        <f t="shared" si="236"/>
        <v>2022</v>
      </c>
      <c r="K645" s="41">
        <f t="shared" si="237"/>
        <v>3</v>
      </c>
      <c r="L645" s="41">
        <f t="shared" si="238"/>
        <v>9</v>
      </c>
      <c r="M645" s="41">
        <f t="shared" si="239"/>
        <v>2.1972245773362196</v>
      </c>
      <c r="N645" s="41">
        <f t="shared" si="240"/>
        <v>1</v>
      </c>
      <c r="O645" s="41">
        <f t="shared" si="241"/>
        <v>1</v>
      </c>
      <c r="P645" s="41">
        <f t="shared" si="242"/>
        <v>1</v>
      </c>
      <c r="Q645" s="41">
        <f t="shared" si="242"/>
        <v>0</v>
      </c>
      <c r="R645" s="41">
        <f t="shared" si="242"/>
        <v>0</v>
      </c>
      <c r="S645" s="41">
        <f t="shared" si="230"/>
        <v>0</v>
      </c>
      <c r="T645" s="41">
        <f t="shared" si="230"/>
        <v>0</v>
      </c>
      <c r="U645" s="41">
        <f t="shared" si="230"/>
        <v>0</v>
      </c>
      <c r="V645" s="41">
        <f t="shared" si="230"/>
        <v>0</v>
      </c>
      <c r="W645" s="41">
        <f t="shared" si="231"/>
        <v>0</v>
      </c>
      <c r="X645" s="41">
        <f t="shared" si="231"/>
        <v>0</v>
      </c>
      <c r="Y645" s="41">
        <f t="shared" si="231"/>
        <v>0</v>
      </c>
      <c r="Z645" s="41">
        <f t="shared" si="231"/>
        <v>0</v>
      </c>
      <c r="AA645" s="41">
        <f t="shared" si="232"/>
        <v>0</v>
      </c>
      <c r="AB645" s="41">
        <f t="shared" si="243"/>
        <v>1</v>
      </c>
      <c r="AC645" s="41">
        <f t="shared" si="243"/>
        <v>0</v>
      </c>
      <c r="AD645" s="41">
        <f t="shared" si="243"/>
        <v>0</v>
      </c>
      <c r="AE645" s="41">
        <f t="shared" si="233"/>
        <v>0</v>
      </c>
      <c r="AF645" s="41">
        <f t="shared" si="233"/>
        <v>0</v>
      </c>
      <c r="AG645" s="48">
        <v>632.55937499999993</v>
      </c>
      <c r="AH645" s="48">
        <v>127.65</v>
      </c>
      <c r="AI645" s="48">
        <v>65.805000000000007</v>
      </c>
      <c r="AJ645" s="48">
        <v>50</v>
      </c>
      <c r="AK645" s="41">
        <f t="shared" si="244"/>
        <v>11.107275132825748</v>
      </c>
      <c r="AL645" s="41">
        <f>LN(D645+'Models training data'!$Y$4)</f>
        <v>6.8284589076196722</v>
      </c>
      <c r="AM645" s="41">
        <f>LN(E645+'Models training data'!$Y$5)</f>
        <v>5.2609378036965779</v>
      </c>
      <c r="AN645" s="41">
        <f>LN(F645+'Models training data'!$Y$6)</f>
        <v>4.7111818445138622</v>
      </c>
      <c r="AO645" s="41">
        <f>LN(G645+'Models training data'!$Y$7)</f>
        <v>4.6011966380177771</v>
      </c>
      <c r="AP645" s="41">
        <f t="shared" si="234"/>
        <v>0</v>
      </c>
      <c r="AQ645" s="41">
        <f t="shared" si="245"/>
        <v>0</v>
      </c>
      <c r="AR645" s="41">
        <f t="shared" si="246"/>
        <v>86343.318256906598</v>
      </c>
      <c r="AS645" s="41">
        <f t="shared" si="247"/>
        <v>68447.167622325636</v>
      </c>
      <c r="AT645" s="41">
        <f t="shared" si="248"/>
        <v>11.141225467353266</v>
      </c>
      <c r="AU645" s="41">
        <f t="shared" si="249"/>
        <v>69407.829828815113</v>
      </c>
      <c r="AV645" s="41">
        <f t="shared" si="250"/>
        <v>11.15514727916265</v>
      </c>
      <c r="AW645" s="41">
        <f t="shared" si="251"/>
        <v>70096.754189763218</v>
      </c>
      <c r="AX645" s="41">
        <f t="shared" si="252"/>
        <v>11.161169500809448</v>
      </c>
      <c r="AY645" s="41">
        <f t="shared" si="253"/>
        <v>11.291013099462994</v>
      </c>
      <c r="AZ645" s="41">
        <f t="shared" si="254"/>
        <v>11.139655394925986</v>
      </c>
    </row>
    <row r="646" spans="2:52" x14ac:dyDescent="0.25">
      <c r="B646" s="41" t="str">
        <f t="shared" si="255"/>
        <v>DL</v>
      </c>
      <c r="C646" s="46">
        <v>44583</v>
      </c>
      <c r="D646" s="45">
        <v>653.76871874999995</v>
      </c>
      <c r="E646" s="45">
        <v>133.28250000000003</v>
      </c>
      <c r="F646" s="45">
        <v>69.092250000000007</v>
      </c>
      <c r="G646" s="48">
        <v>50</v>
      </c>
      <c r="H646" s="44">
        <v>67257.227946551138</v>
      </c>
      <c r="I646" s="62">
        <f t="shared" si="235"/>
        <v>906.14346875000001</v>
      </c>
      <c r="J646" s="41">
        <f t="shared" si="236"/>
        <v>2022</v>
      </c>
      <c r="K646" s="41">
        <f t="shared" si="237"/>
        <v>4</v>
      </c>
      <c r="L646" s="41">
        <f t="shared" si="238"/>
        <v>16</v>
      </c>
      <c r="M646" s="41">
        <f t="shared" si="239"/>
        <v>2.7725887222397811</v>
      </c>
      <c r="N646" s="41">
        <f t="shared" si="240"/>
        <v>1</v>
      </c>
      <c r="O646" s="41">
        <f t="shared" si="241"/>
        <v>1</v>
      </c>
      <c r="P646" s="41">
        <f t="shared" si="242"/>
        <v>1</v>
      </c>
      <c r="Q646" s="41">
        <f t="shared" si="242"/>
        <v>0</v>
      </c>
      <c r="R646" s="41">
        <f t="shared" si="242"/>
        <v>0</v>
      </c>
      <c r="S646" s="41">
        <f t="shared" si="230"/>
        <v>0</v>
      </c>
      <c r="T646" s="41">
        <f t="shared" si="230"/>
        <v>0</v>
      </c>
      <c r="U646" s="41">
        <f t="shared" si="230"/>
        <v>0</v>
      </c>
      <c r="V646" s="41">
        <f t="shared" si="230"/>
        <v>0</v>
      </c>
      <c r="W646" s="41">
        <f t="shared" si="231"/>
        <v>0</v>
      </c>
      <c r="X646" s="41">
        <f t="shared" si="231"/>
        <v>0</v>
      </c>
      <c r="Y646" s="41">
        <f t="shared" si="231"/>
        <v>0</v>
      </c>
      <c r="Z646" s="41">
        <f t="shared" si="231"/>
        <v>0</v>
      </c>
      <c r="AA646" s="41">
        <f t="shared" si="232"/>
        <v>0</v>
      </c>
      <c r="AB646" s="41">
        <f t="shared" si="243"/>
        <v>1</v>
      </c>
      <c r="AC646" s="41">
        <f t="shared" si="243"/>
        <v>0</v>
      </c>
      <c r="AD646" s="41">
        <f t="shared" si="243"/>
        <v>0</v>
      </c>
      <c r="AE646" s="41">
        <f t="shared" si="233"/>
        <v>0</v>
      </c>
      <c r="AF646" s="41">
        <f t="shared" si="233"/>
        <v>0</v>
      </c>
      <c r="AG646" s="48">
        <v>653.76871874999995</v>
      </c>
      <c r="AH646" s="48">
        <v>133.28250000000003</v>
      </c>
      <c r="AI646" s="48">
        <v>69.092250000000007</v>
      </c>
      <c r="AJ646" s="48">
        <v>50</v>
      </c>
      <c r="AK646" s="41">
        <f t="shared" si="244"/>
        <v>11.116279770447782</v>
      </c>
      <c r="AL646" s="41">
        <f>LN(D646+'Models training data'!$Y$4)</f>
        <v>6.8511589481104371</v>
      </c>
      <c r="AM646" s="41">
        <f>LN(E646+'Models training data'!$Y$5)</f>
        <v>5.2897537321735744</v>
      </c>
      <c r="AN646" s="41">
        <f>LN(F646+'Models training data'!$Y$6)</f>
        <v>4.7403191910097648</v>
      </c>
      <c r="AO646" s="41">
        <f>LN(G646+'Models training data'!$Y$7)</f>
        <v>4.6011966380177771</v>
      </c>
      <c r="AP646" s="41">
        <f t="shared" si="234"/>
        <v>0</v>
      </c>
      <c r="AQ646" s="41">
        <f t="shared" si="245"/>
        <v>0</v>
      </c>
      <c r="AR646" s="41">
        <f t="shared" si="246"/>
        <v>86318.927943822855</v>
      </c>
      <c r="AS646" s="41">
        <f t="shared" si="247"/>
        <v>68423.070232283935</v>
      </c>
      <c r="AT646" s="41">
        <f t="shared" si="248"/>
        <v>11.140967850088485</v>
      </c>
      <c r="AU646" s="41">
        <f t="shared" si="249"/>
        <v>69313.077615259695</v>
      </c>
      <c r="AV646" s="41">
        <f t="shared" si="250"/>
        <v>11.15387161362708</v>
      </c>
      <c r="AW646" s="41">
        <f t="shared" si="251"/>
        <v>69680.505230095208</v>
      </c>
      <c r="AX646" s="41">
        <f t="shared" si="252"/>
        <v>11.156377954580968</v>
      </c>
      <c r="AY646" s="41">
        <f t="shared" si="253"/>
        <v>11.292345225177979</v>
      </c>
      <c r="AZ646" s="41">
        <f t="shared" si="254"/>
        <v>11.14383795774647</v>
      </c>
    </row>
    <row r="647" spans="2:52" x14ac:dyDescent="0.25">
      <c r="B647" s="41" t="str">
        <f t="shared" si="255"/>
        <v>DL</v>
      </c>
      <c r="C647" s="46">
        <v>44590</v>
      </c>
      <c r="D647" s="45">
        <v>679.16411718749987</v>
      </c>
      <c r="E647" s="45">
        <v>139.57162500000001</v>
      </c>
      <c r="F647" s="45">
        <v>72.546562500000007</v>
      </c>
      <c r="G647" s="48">
        <v>50</v>
      </c>
      <c r="H647" s="44">
        <v>67883.83151307248</v>
      </c>
      <c r="I647" s="62">
        <f t="shared" si="235"/>
        <v>941.28230468749996</v>
      </c>
      <c r="J647" s="41">
        <f t="shared" si="236"/>
        <v>2022</v>
      </c>
      <c r="K647" s="41">
        <f t="shared" si="237"/>
        <v>5</v>
      </c>
      <c r="L647" s="41">
        <f t="shared" si="238"/>
        <v>25</v>
      </c>
      <c r="M647" s="41">
        <f t="shared" si="239"/>
        <v>3.2188758248682006</v>
      </c>
      <c r="N647" s="41">
        <f t="shared" si="240"/>
        <v>1</v>
      </c>
      <c r="O647" s="41">
        <f t="shared" si="241"/>
        <v>1</v>
      </c>
      <c r="P647" s="41">
        <f t="shared" si="242"/>
        <v>1</v>
      </c>
      <c r="Q647" s="41">
        <f t="shared" si="242"/>
        <v>0</v>
      </c>
      <c r="R647" s="41">
        <f t="shared" si="242"/>
        <v>0</v>
      </c>
      <c r="S647" s="41">
        <f t="shared" si="230"/>
        <v>0</v>
      </c>
      <c r="T647" s="41">
        <f t="shared" si="230"/>
        <v>0</v>
      </c>
      <c r="U647" s="41">
        <f t="shared" si="230"/>
        <v>0</v>
      </c>
      <c r="V647" s="41">
        <f t="shared" si="230"/>
        <v>0</v>
      </c>
      <c r="W647" s="41">
        <f t="shared" si="231"/>
        <v>0</v>
      </c>
      <c r="X647" s="41">
        <f t="shared" si="231"/>
        <v>0</v>
      </c>
      <c r="Y647" s="41">
        <f t="shared" si="231"/>
        <v>0</v>
      </c>
      <c r="Z647" s="41">
        <f t="shared" si="231"/>
        <v>0</v>
      </c>
      <c r="AA647" s="41">
        <f t="shared" si="232"/>
        <v>0</v>
      </c>
      <c r="AB647" s="41">
        <f t="shared" si="243"/>
        <v>1</v>
      </c>
      <c r="AC647" s="41">
        <f t="shared" si="243"/>
        <v>0</v>
      </c>
      <c r="AD647" s="41">
        <f t="shared" si="243"/>
        <v>0</v>
      </c>
      <c r="AE647" s="41">
        <f t="shared" si="233"/>
        <v>0</v>
      </c>
      <c r="AF647" s="41">
        <f t="shared" si="233"/>
        <v>0</v>
      </c>
      <c r="AG647" s="48">
        <v>679.16411718749987</v>
      </c>
      <c r="AH647" s="48">
        <v>139.57162500000001</v>
      </c>
      <c r="AI647" s="48">
        <v>72.546562500000007</v>
      </c>
      <c r="AJ647" s="48">
        <v>50</v>
      </c>
      <c r="AK647" s="41">
        <f t="shared" si="244"/>
        <v>11.12555316314517</v>
      </c>
      <c r="AL647" s="41">
        <f>LN(D647+'Models training data'!$Y$4)</f>
        <v>6.8776783162049586</v>
      </c>
      <c r="AM647" s="41">
        <f>LN(E647+'Models training data'!$Y$5)</f>
        <v>5.3209772355835687</v>
      </c>
      <c r="AN647" s="41">
        <f>LN(F647+'Models training data'!$Y$6)</f>
        <v>4.7700492224592805</v>
      </c>
      <c r="AO647" s="41">
        <f>LN(G647+'Models training data'!$Y$7)</f>
        <v>4.6011966380177771</v>
      </c>
      <c r="AP647" s="41">
        <f t="shared" si="234"/>
        <v>0</v>
      </c>
      <c r="AQ647" s="41">
        <f t="shared" si="245"/>
        <v>0</v>
      </c>
      <c r="AR647" s="41">
        <f t="shared" si="246"/>
        <v>86294.537630739113</v>
      </c>
      <c r="AS647" s="41">
        <f t="shared" si="247"/>
        <v>68398.972842242234</v>
      </c>
      <c r="AT647" s="41">
        <f t="shared" si="248"/>
        <v>11.140710232823706</v>
      </c>
      <c r="AU647" s="41">
        <f t="shared" si="249"/>
        <v>69219.504100380102</v>
      </c>
      <c r="AV647" s="41">
        <f t="shared" si="250"/>
        <v>11.152612893293202</v>
      </c>
      <c r="AW647" s="41">
        <f t="shared" si="251"/>
        <v>69357.637453526564</v>
      </c>
      <c r="AX647" s="41">
        <f t="shared" si="252"/>
        <v>11.15266134258427</v>
      </c>
      <c r="AY647" s="41">
        <f t="shared" si="253"/>
        <v>11.293860560524349</v>
      </c>
      <c r="AZ647" s="41">
        <f t="shared" si="254"/>
        <v>11.148217326524538</v>
      </c>
    </row>
    <row r="648" spans="2:52" x14ac:dyDescent="0.25">
      <c r="B648" s="41" t="str">
        <f t="shared" si="255"/>
        <v>DL</v>
      </c>
      <c r="C648" s="46">
        <v>44597</v>
      </c>
      <c r="D648" s="45">
        <v>708.01719679687483</v>
      </c>
      <c r="E648" s="45">
        <v>146.36270625</v>
      </c>
      <c r="F648" s="45">
        <v>76.173860624999989</v>
      </c>
      <c r="G648" s="48">
        <v>50</v>
      </c>
      <c r="H648" s="44">
        <v>68170.827573119226</v>
      </c>
      <c r="I648" s="62">
        <f t="shared" si="235"/>
        <v>980.55376367187478</v>
      </c>
      <c r="J648" s="41">
        <f t="shared" si="236"/>
        <v>2022</v>
      </c>
      <c r="K648" s="41">
        <f t="shared" si="237"/>
        <v>6</v>
      </c>
      <c r="L648" s="41">
        <f t="shared" si="238"/>
        <v>36</v>
      </c>
      <c r="M648" s="41">
        <f t="shared" si="239"/>
        <v>3.5835189384561099</v>
      </c>
      <c r="N648" s="41">
        <f t="shared" si="240"/>
        <v>1</v>
      </c>
      <c r="O648" s="41">
        <f t="shared" si="241"/>
        <v>2</v>
      </c>
      <c r="P648" s="41">
        <f t="shared" si="242"/>
        <v>0</v>
      </c>
      <c r="Q648" s="41">
        <f t="shared" si="242"/>
        <v>1</v>
      </c>
      <c r="R648" s="41">
        <f t="shared" si="242"/>
        <v>0</v>
      </c>
      <c r="S648" s="41">
        <f t="shared" si="230"/>
        <v>0</v>
      </c>
      <c r="T648" s="41">
        <f t="shared" si="230"/>
        <v>0</v>
      </c>
      <c r="U648" s="41">
        <f t="shared" si="230"/>
        <v>0</v>
      </c>
      <c r="V648" s="41">
        <f t="shared" si="230"/>
        <v>0</v>
      </c>
      <c r="W648" s="41">
        <f t="shared" si="231"/>
        <v>0</v>
      </c>
      <c r="X648" s="41">
        <f t="shared" si="231"/>
        <v>0</v>
      </c>
      <c r="Y648" s="41">
        <f t="shared" si="231"/>
        <v>0</v>
      </c>
      <c r="Z648" s="41">
        <f t="shared" si="231"/>
        <v>0</v>
      </c>
      <c r="AA648" s="41">
        <f t="shared" si="232"/>
        <v>0</v>
      </c>
      <c r="AB648" s="41">
        <f t="shared" si="243"/>
        <v>1</v>
      </c>
      <c r="AC648" s="41">
        <f t="shared" si="243"/>
        <v>0</v>
      </c>
      <c r="AD648" s="41">
        <f t="shared" si="243"/>
        <v>0</v>
      </c>
      <c r="AE648" s="41">
        <f t="shared" si="233"/>
        <v>0</v>
      </c>
      <c r="AF648" s="41">
        <f t="shared" si="233"/>
        <v>0</v>
      </c>
      <c r="AG648" s="48">
        <v>708.01719679687483</v>
      </c>
      <c r="AH648" s="48">
        <v>146.36270625</v>
      </c>
      <c r="AI648" s="48">
        <v>76.173860624999989</v>
      </c>
      <c r="AJ648" s="48">
        <v>50</v>
      </c>
      <c r="AK648" s="41">
        <f t="shared" si="244"/>
        <v>11.129772004126465</v>
      </c>
      <c r="AL648" s="41">
        <f>LN(D648+'Models training data'!$Y$4)</f>
        <v>6.9069789055307993</v>
      </c>
      <c r="AM648" s="41">
        <f>LN(E648+'Models training data'!$Y$5)</f>
        <v>5.3536328235124131</v>
      </c>
      <c r="AN648" s="41">
        <f>LN(F648+'Models training data'!$Y$6)</f>
        <v>4.8003449889645058</v>
      </c>
      <c r="AO648" s="41">
        <f>LN(G648+'Models training data'!$Y$7)</f>
        <v>4.6011966380177771</v>
      </c>
      <c r="AP648" s="41">
        <f t="shared" si="234"/>
        <v>0</v>
      </c>
      <c r="AQ648" s="41">
        <f t="shared" si="245"/>
        <v>0</v>
      </c>
      <c r="AR648" s="41">
        <f t="shared" si="246"/>
        <v>85220.436361606684</v>
      </c>
      <c r="AS648" s="41">
        <f t="shared" si="247"/>
        <v>67322.764780461206</v>
      </c>
      <c r="AT648" s="41">
        <f t="shared" si="248"/>
        <v>11.128758423035514</v>
      </c>
      <c r="AU648" s="41">
        <f t="shared" si="249"/>
        <v>68195.144654976888</v>
      </c>
      <c r="AV648" s="41">
        <f t="shared" si="250"/>
        <v>11.14142301715189</v>
      </c>
      <c r="AW648" s="41">
        <f t="shared" si="251"/>
        <v>68651.528311823466</v>
      </c>
      <c r="AX648" s="41">
        <f t="shared" si="252"/>
        <v>11.145112053872284</v>
      </c>
      <c r="AY648" s="41">
        <f t="shared" si="253"/>
        <v>11.295525378106488</v>
      </c>
      <c r="AZ648" s="41">
        <f t="shared" si="254"/>
        <v>11.152737432322338</v>
      </c>
    </row>
    <row r="649" spans="2:52" x14ac:dyDescent="0.25">
      <c r="B649" s="41" t="str">
        <f t="shared" si="255"/>
        <v>DL</v>
      </c>
      <c r="C649" s="46">
        <v>44604</v>
      </c>
      <c r="D649" s="45">
        <v>739.84446826171859</v>
      </c>
      <c r="E649" s="45">
        <v>153.58709156250001</v>
      </c>
      <c r="F649" s="45">
        <v>79.982550656249998</v>
      </c>
      <c r="G649" s="48">
        <v>50</v>
      </c>
      <c r="H649" s="44">
        <v>68819.140259318636</v>
      </c>
      <c r="I649" s="62">
        <f t="shared" si="235"/>
        <v>1023.4141104804685</v>
      </c>
      <c r="J649" s="41">
        <f t="shared" si="236"/>
        <v>2022</v>
      </c>
      <c r="K649" s="41">
        <f t="shared" si="237"/>
        <v>7</v>
      </c>
      <c r="L649" s="41">
        <f t="shared" si="238"/>
        <v>49</v>
      </c>
      <c r="M649" s="41">
        <f t="shared" si="239"/>
        <v>3.8918202981106265</v>
      </c>
      <c r="N649" s="41">
        <f t="shared" si="240"/>
        <v>1</v>
      </c>
      <c r="O649" s="41">
        <f t="shared" si="241"/>
        <v>2</v>
      </c>
      <c r="P649" s="41">
        <f t="shared" si="242"/>
        <v>0</v>
      </c>
      <c r="Q649" s="41">
        <f t="shared" si="242"/>
        <v>1</v>
      </c>
      <c r="R649" s="41">
        <f t="shared" si="242"/>
        <v>0</v>
      </c>
      <c r="S649" s="41">
        <f t="shared" si="230"/>
        <v>0</v>
      </c>
      <c r="T649" s="41">
        <f t="shared" si="230"/>
        <v>0</v>
      </c>
      <c r="U649" s="41">
        <f t="shared" si="230"/>
        <v>0</v>
      </c>
      <c r="V649" s="41">
        <f t="shared" si="230"/>
        <v>0</v>
      </c>
      <c r="W649" s="41">
        <f t="shared" si="231"/>
        <v>0</v>
      </c>
      <c r="X649" s="41">
        <f t="shared" si="231"/>
        <v>0</v>
      </c>
      <c r="Y649" s="41">
        <f t="shared" si="231"/>
        <v>0</v>
      </c>
      <c r="Z649" s="41">
        <f t="shared" si="231"/>
        <v>0</v>
      </c>
      <c r="AA649" s="41">
        <f t="shared" si="232"/>
        <v>0</v>
      </c>
      <c r="AB649" s="41">
        <f t="shared" si="243"/>
        <v>1</v>
      </c>
      <c r="AC649" s="41">
        <f t="shared" si="243"/>
        <v>0</v>
      </c>
      <c r="AD649" s="41">
        <f t="shared" si="243"/>
        <v>0</v>
      </c>
      <c r="AE649" s="41">
        <f t="shared" si="233"/>
        <v>0</v>
      </c>
      <c r="AF649" s="41">
        <f t="shared" si="233"/>
        <v>0</v>
      </c>
      <c r="AG649" s="48">
        <v>739.84446826171859</v>
      </c>
      <c r="AH649" s="48">
        <v>153.58709156250001</v>
      </c>
      <c r="AI649" s="48">
        <v>79.982550656249998</v>
      </c>
      <c r="AJ649" s="48">
        <v>50</v>
      </c>
      <c r="AK649" s="41">
        <f t="shared" si="244"/>
        <v>11.139237186674174</v>
      </c>
      <c r="AL649" s="41">
        <f>LN(D649+'Models training data'!$Y$4)</f>
        <v>6.9383341426417537</v>
      </c>
      <c r="AM649" s="41">
        <f>LN(E649+'Models training data'!$Y$5)</f>
        <v>5.3872398126140242</v>
      </c>
      <c r="AN649" s="41">
        <f>LN(F649+'Models training data'!$Y$6)</f>
        <v>4.8311978505253528</v>
      </c>
      <c r="AO649" s="41">
        <f>LN(G649+'Models training data'!$Y$7)</f>
        <v>4.6011966380177771</v>
      </c>
      <c r="AP649" s="41">
        <f t="shared" si="234"/>
        <v>0</v>
      </c>
      <c r="AQ649" s="41">
        <f t="shared" si="245"/>
        <v>0</v>
      </c>
      <c r="AR649" s="41">
        <f t="shared" si="246"/>
        <v>85196.046048522941</v>
      </c>
      <c r="AS649" s="41">
        <f t="shared" si="247"/>
        <v>67298.66739041952</v>
      </c>
      <c r="AT649" s="41">
        <f t="shared" si="248"/>
        <v>11.128500805770734</v>
      </c>
      <c r="AU649" s="41">
        <f t="shared" si="249"/>
        <v>68103.928537448926</v>
      </c>
      <c r="AV649" s="41">
        <f t="shared" si="250"/>
        <v>11.140198187221394</v>
      </c>
      <c r="AW649" s="41">
        <f t="shared" si="251"/>
        <v>68428.486745265764</v>
      </c>
      <c r="AX649" s="41">
        <f t="shared" si="252"/>
        <v>11.142544566429464</v>
      </c>
      <c r="AY649" s="41">
        <f t="shared" si="253"/>
        <v>11.297321840945004</v>
      </c>
      <c r="AZ649" s="41">
        <f t="shared" si="254"/>
        <v>11.157368842767895</v>
      </c>
    </row>
    <row r="650" spans="2:52" x14ac:dyDescent="0.25">
      <c r="B650" s="41" t="str">
        <f t="shared" si="255"/>
        <v>DL</v>
      </c>
      <c r="C650" s="46">
        <v>44611</v>
      </c>
      <c r="D650" s="45">
        <v>774.33517981230443</v>
      </c>
      <c r="E650" s="45">
        <v>161.21957114062502</v>
      </c>
      <c r="F650" s="45">
        <v>83.981677889062496</v>
      </c>
      <c r="G650" s="48">
        <v>50</v>
      </c>
      <c r="H650" s="44">
        <v>69472.370457369412</v>
      </c>
      <c r="I650" s="62">
        <f t="shared" si="235"/>
        <v>1069.5364288419919</v>
      </c>
      <c r="J650" s="41">
        <f t="shared" si="236"/>
        <v>2022</v>
      </c>
      <c r="K650" s="41">
        <f t="shared" si="237"/>
        <v>8</v>
      </c>
      <c r="L650" s="41">
        <f t="shared" si="238"/>
        <v>64</v>
      </c>
      <c r="M650" s="41">
        <f t="shared" si="239"/>
        <v>4.1588830833596715</v>
      </c>
      <c r="N650" s="41">
        <f t="shared" si="240"/>
        <v>1</v>
      </c>
      <c r="O650" s="41">
        <f t="shared" si="241"/>
        <v>2</v>
      </c>
      <c r="P650" s="41">
        <f t="shared" si="242"/>
        <v>0</v>
      </c>
      <c r="Q650" s="41">
        <f t="shared" si="242"/>
        <v>1</v>
      </c>
      <c r="R650" s="41">
        <f t="shared" si="242"/>
        <v>0</v>
      </c>
      <c r="S650" s="41">
        <f t="shared" si="230"/>
        <v>0</v>
      </c>
      <c r="T650" s="41">
        <f t="shared" si="230"/>
        <v>0</v>
      </c>
      <c r="U650" s="41">
        <f t="shared" si="230"/>
        <v>0</v>
      </c>
      <c r="V650" s="41">
        <f t="shared" si="230"/>
        <v>0</v>
      </c>
      <c r="W650" s="41">
        <f t="shared" si="231"/>
        <v>0</v>
      </c>
      <c r="X650" s="41">
        <f t="shared" si="231"/>
        <v>0</v>
      </c>
      <c r="Y650" s="41">
        <f t="shared" si="231"/>
        <v>0</v>
      </c>
      <c r="Z650" s="41">
        <f t="shared" si="231"/>
        <v>0</v>
      </c>
      <c r="AA650" s="41">
        <f t="shared" si="232"/>
        <v>0</v>
      </c>
      <c r="AB650" s="41">
        <f t="shared" si="243"/>
        <v>1</v>
      </c>
      <c r="AC650" s="41">
        <f t="shared" si="243"/>
        <v>0</v>
      </c>
      <c r="AD650" s="41">
        <f t="shared" si="243"/>
        <v>0</v>
      </c>
      <c r="AE650" s="41">
        <f t="shared" si="233"/>
        <v>0</v>
      </c>
      <c r="AF650" s="41">
        <f t="shared" si="233"/>
        <v>0</v>
      </c>
      <c r="AG650" s="48">
        <v>774.33517981230443</v>
      </c>
      <c r="AH650" s="48">
        <v>161.21957114062502</v>
      </c>
      <c r="AI650" s="48">
        <v>83.981677889062496</v>
      </c>
      <c r="AJ650" s="48">
        <v>50</v>
      </c>
      <c r="AK650" s="41">
        <f t="shared" si="244"/>
        <v>11.148684405133997</v>
      </c>
      <c r="AL650" s="41">
        <f>LN(D650+'Models training data'!$Y$4)</f>
        <v>6.9712387852221376</v>
      </c>
      <c r="AM650" s="41">
        <f>LN(E650+'Models training data'!$Y$5)</f>
        <v>5.4215595050825218</v>
      </c>
      <c r="AN650" s="41">
        <f>LN(F650+'Models training data'!$Y$6)</f>
        <v>4.8626004657911954</v>
      </c>
      <c r="AO650" s="41">
        <f>LN(G650+'Models training data'!$Y$7)</f>
        <v>4.6011966380177771</v>
      </c>
      <c r="AP650" s="41">
        <f t="shared" si="234"/>
        <v>0</v>
      </c>
      <c r="AQ650" s="41">
        <f t="shared" si="245"/>
        <v>0</v>
      </c>
      <c r="AR650" s="41">
        <f t="shared" si="246"/>
        <v>85171.655735439199</v>
      </c>
      <c r="AS650" s="41">
        <f t="shared" si="247"/>
        <v>67274.570000377818</v>
      </c>
      <c r="AT650" s="41">
        <f t="shared" si="248"/>
        <v>11.128243188505953</v>
      </c>
      <c r="AU650" s="41">
        <f t="shared" si="249"/>
        <v>68013.891118596803</v>
      </c>
      <c r="AV650" s="41">
        <f t="shared" si="250"/>
        <v>11.138990302492587</v>
      </c>
      <c r="AW650" s="41">
        <f t="shared" si="251"/>
        <v>68235.279352155456</v>
      </c>
      <c r="AX650" s="41">
        <f t="shared" si="252"/>
        <v>11.140320507643803</v>
      </c>
      <c r="AY650" s="41">
        <f t="shared" si="253"/>
        <v>11.299241117265884</v>
      </c>
      <c r="AZ650" s="41">
        <f t="shared" si="254"/>
        <v>11.162095197018022</v>
      </c>
    </row>
    <row r="651" spans="2:52" x14ac:dyDescent="0.25">
      <c r="B651" s="41" t="str">
        <f t="shared" si="255"/>
        <v>DL</v>
      </c>
      <c r="C651" s="46">
        <v>44618</v>
      </c>
      <c r="D651" s="45">
        <v>811.30088049916969</v>
      </c>
      <c r="E651" s="45">
        <v>169.25711219765626</v>
      </c>
      <c r="F651" s="45">
        <v>88.180761753515625</v>
      </c>
      <c r="G651" s="48">
        <v>50</v>
      </c>
      <c r="H651" s="44">
        <v>70128.652299213732</v>
      </c>
      <c r="I651" s="62">
        <f t="shared" si="235"/>
        <v>1118.7387544503415</v>
      </c>
      <c r="J651" s="41">
        <f t="shared" si="236"/>
        <v>2022</v>
      </c>
      <c r="K651" s="41">
        <f t="shared" si="237"/>
        <v>9</v>
      </c>
      <c r="L651" s="41">
        <f t="shared" si="238"/>
        <v>81</v>
      </c>
      <c r="M651" s="41">
        <f t="shared" si="239"/>
        <v>4.3944491546724391</v>
      </c>
      <c r="N651" s="41">
        <f t="shared" si="240"/>
        <v>1</v>
      </c>
      <c r="O651" s="41">
        <f t="shared" si="241"/>
        <v>2</v>
      </c>
      <c r="P651" s="41">
        <f t="shared" si="242"/>
        <v>0</v>
      </c>
      <c r="Q651" s="41">
        <f t="shared" si="242"/>
        <v>1</v>
      </c>
      <c r="R651" s="41">
        <f t="shared" si="242"/>
        <v>0</v>
      </c>
      <c r="S651" s="41">
        <f t="shared" si="230"/>
        <v>0</v>
      </c>
      <c r="T651" s="41">
        <f t="shared" si="230"/>
        <v>0</v>
      </c>
      <c r="U651" s="41">
        <f t="shared" si="230"/>
        <v>0</v>
      </c>
      <c r="V651" s="41">
        <f t="shared" si="230"/>
        <v>0</v>
      </c>
      <c r="W651" s="41">
        <f t="shared" si="231"/>
        <v>0</v>
      </c>
      <c r="X651" s="41">
        <f t="shared" si="231"/>
        <v>0</v>
      </c>
      <c r="Y651" s="41">
        <f t="shared" si="231"/>
        <v>0</v>
      </c>
      <c r="Z651" s="41">
        <f t="shared" si="231"/>
        <v>0</v>
      </c>
      <c r="AA651" s="41">
        <f t="shared" si="232"/>
        <v>0</v>
      </c>
      <c r="AB651" s="41">
        <f t="shared" si="243"/>
        <v>1</v>
      </c>
      <c r="AC651" s="41">
        <f t="shared" si="243"/>
        <v>0</v>
      </c>
      <c r="AD651" s="41">
        <f t="shared" si="243"/>
        <v>0</v>
      </c>
      <c r="AE651" s="41">
        <f t="shared" si="233"/>
        <v>0</v>
      </c>
      <c r="AF651" s="41">
        <f t="shared" si="233"/>
        <v>0</v>
      </c>
      <c r="AG651" s="48">
        <v>811.30088049916969</v>
      </c>
      <c r="AH651" s="48">
        <v>169.25711219765626</v>
      </c>
      <c r="AI651" s="48">
        <v>88.180761753515625</v>
      </c>
      <c r="AJ651" s="48">
        <v>50</v>
      </c>
      <c r="AK651" s="41">
        <f t="shared" si="244"/>
        <v>11.158086724166976</v>
      </c>
      <c r="AL651" s="41">
        <f>LN(D651+'Models training data'!$Y$4)</f>
        <v>7.0053425111981635</v>
      </c>
      <c r="AM651" s="41">
        <f>LN(E651+'Models training data'!$Y$5)</f>
        <v>5.4564708730083353</v>
      </c>
      <c r="AN651" s="41">
        <f>LN(F651+'Models training data'!$Y$6)</f>
        <v>4.8945451669023052</v>
      </c>
      <c r="AO651" s="41">
        <f>LN(G651+'Models training data'!$Y$7)</f>
        <v>4.6011966380177771</v>
      </c>
      <c r="AP651" s="41">
        <f t="shared" si="234"/>
        <v>0</v>
      </c>
      <c r="AQ651" s="41">
        <f t="shared" si="245"/>
        <v>0</v>
      </c>
      <c r="AR651" s="41">
        <f t="shared" si="246"/>
        <v>85147.265422355456</v>
      </c>
      <c r="AS651" s="41">
        <f t="shared" si="247"/>
        <v>67250.472610336117</v>
      </c>
      <c r="AT651" s="41">
        <f t="shared" si="248"/>
        <v>11.127985571241174</v>
      </c>
      <c r="AU651" s="41">
        <f t="shared" si="249"/>
        <v>67925.032398420488</v>
      </c>
      <c r="AV651" s="41">
        <f t="shared" si="250"/>
        <v>11.137799362965472</v>
      </c>
      <c r="AW651" s="41">
        <f t="shared" si="251"/>
        <v>68064.858353583404</v>
      </c>
      <c r="AX651" s="41">
        <f t="shared" si="252"/>
        <v>11.138358748763702</v>
      </c>
      <c r="AY651" s="41">
        <f t="shared" si="253"/>
        <v>11.301279704632517</v>
      </c>
      <c r="AZ651" s="41">
        <f t="shared" si="254"/>
        <v>11.166906892625237</v>
      </c>
    </row>
    <row r="652" spans="2:52" x14ac:dyDescent="0.25">
      <c r="B652" s="41" t="str">
        <f t="shared" si="255"/>
        <v>DL</v>
      </c>
      <c r="C652" s="46">
        <v>44625</v>
      </c>
      <c r="D652" s="45">
        <v>850.64018371150314</v>
      </c>
      <c r="E652" s="45">
        <v>177.70824905753909</v>
      </c>
      <c r="F652" s="45">
        <v>92.589799838191425</v>
      </c>
      <c r="G652" s="48">
        <v>60.036705394344125</v>
      </c>
      <c r="H652" s="44">
        <v>71831.674638119133</v>
      </c>
      <c r="I652" s="62">
        <f t="shared" si="235"/>
        <v>1180.9749380015778</v>
      </c>
      <c r="J652" s="41">
        <f t="shared" si="236"/>
        <v>2022</v>
      </c>
      <c r="K652" s="41">
        <f t="shared" si="237"/>
        <v>10</v>
      </c>
      <c r="L652" s="41">
        <f t="shared" si="238"/>
        <v>100</v>
      </c>
      <c r="M652" s="41">
        <f t="shared" si="239"/>
        <v>4.6051701859880918</v>
      </c>
      <c r="N652" s="41">
        <f t="shared" si="240"/>
        <v>1</v>
      </c>
      <c r="O652" s="41">
        <f t="shared" si="241"/>
        <v>3</v>
      </c>
      <c r="P652" s="41">
        <f t="shared" si="242"/>
        <v>0</v>
      </c>
      <c r="Q652" s="41">
        <f t="shared" si="242"/>
        <v>0</v>
      </c>
      <c r="R652" s="41">
        <f t="shared" si="242"/>
        <v>1</v>
      </c>
      <c r="S652" s="41">
        <f t="shared" si="230"/>
        <v>0</v>
      </c>
      <c r="T652" s="41">
        <f t="shared" si="230"/>
        <v>0</v>
      </c>
      <c r="U652" s="41">
        <f t="shared" si="230"/>
        <v>0</v>
      </c>
      <c r="V652" s="41">
        <f t="shared" si="230"/>
        <v>0</v>
      </c>
      <c r="W652" s="41">
        <f t="shared" si="231"/>
        <v>0</v>
      </c>
      <c r="X652" s="41">
        <f t="shared" si="231"/>
        <v>0</v>
      </c>
      <c r="Y652" s="41">
        <f t="shared" si="231"/>
        <v>0</v>
      </c>
      <c r="Z652" s="41">
        <f t="shared" si="231"/>
        <v>0</v>
      </c>
      <c r="AA652" s="41">
        <f t="shared" si="232"/>
        <v>0</v>
      </c>
      <c r="AB652" s="41">
        <f t="shared" si="243"/>
        <v>1</v>
      </c>
      <c r="AC652" s="41">
        <f t="shared" si="243"/>
        <v>0</v>
      </c>
      <c r="AD652" s="41">
        <f t="shared" si="243"/>
        <v>0</v>
      </c>
      <c r="AE652" s="41">
        <f t="shared" si="233"/>
        <v>0</v>
      </c>
      <c r="AF652" s="41">
        <f t="shared" si="233"/>
        <v>0</v>
      </c>
      <c r="AG652" s="48">
        <v>850.64018371150314</v>
      </c>
      <c r="AH652" s="48">
        <v>177.70824905753909</v>
      </c>
      <c r="AI652" s="48">
        <v>92.589799838191425</v>
      </c>
      <c r="AJ652" s="48">
        <v>60.036705394344125</v>
      </c>
      <c r="AK652" s="41">
        <f t="shared" si="244"/>
        <v>11.182080808706578</v>
      </c>
      <c r="AL652" s="41">
        <f>LN(D652+'Models training data'!$Y$4)</f>
        <v>7.0404023311106281</v>
      </c>
      <c r="AM652" s="41">
        <f>LN(E652+'Models training data'!$Y$5)</f>
        <v>5.4919098952825083</v>
      </c>
      <c r="AN652" s="41">
        <f>LN(F652+'Models training data'!$Y$6)</f>
        <v>4.9270238306035443</v>
      </c>
      <c r="AO652" s="41">
        <f>LN(G652+'Models training data'!$Y$7)</f>
        <v>4.6972035392820075</v>
      </c>
      <c r="AP652" s="41">
        <f t="shared" si="234"/>
        <v>0</v>
      </c>
      <c r="AQ652" s="41">
        <f t="shared" si="245"/>
        <v>0</v>
      </c>
      <c r="AR652" s="41">
        <f t="shared" si="246"/>
        <v>84207.664237690245</v>
      </c>
      <c r="AS652" s="41">
        <f t="shared" si="247"/>
        <v>66308.764633022467</v>
      </c>
      <c r="AT652" s="41">
        <f t="shared" si="248"/>
        <v>11.116920686186671</v>
      </c>
      <c r="AU652" s="41">
        <f t="shared" si="249"/>
        <v>66875.746485819152</v>
      </c>
      <c r="AV652" s="41">
        <f t="shared" si="250"/>
        <v>11.125204464406083</v>
      </c>
      <c r="AW652" s="41">
        <f t="shared" si="251"/>
        <v>67165.447730238113</v>
      </c>
      <c r="AX652" s="41">
        <f t="shared" si="252"/>
        <v>11.127922978699212</v>
      </c>
      <c r="AY652" s="41">
        <f t="shared" si="253"/>
        <v>11.305038380740012</v>
      </c>
      <c r="AZ652" s="41">
        <f t="shared" si="254"/>
        <v>11.183733382458048</v>
      </c>
    </row>
    <row r="653" spans="2:52" x14ac:dyDescent="0.25">
      <c r="B653" s="41" t="str">
        <f t="shared" si="255"/>
        <v>DL</v>
      </c>
      <c r="C653" s="46">
        <v>44632</v>
      </c>
      <c r="D653" s="45">
        <v>892.31417432824094</v>
      </c>
      <c r="E653" s="45">
        <v>186.58780213541604</v>
      </c>
      <c r="F653" s="45">
        <v>97.219289829801014</v>
      </c>
      <c r="G653" s="48">
        <v>51.00367053943441</v>
      </c>
      <c r="H653" s="44">
        <v>71559.812661768796</v>
      </c>
      <c r="I653" s="62">
        <f t="shared" si="235"/>
        <v>1227.1249368328922</v>
      </c>
      <c r="J653" s="41">
        <f t="shared" si="236"/>
        <v>2022</v>
      </c>
      <c r="K653" s="41">
        <f t="shared" si="237"/>
        <v>11</v>
      </c>
      <c r="L653" s="41">
        <f t="shared" si="238"/>
        <v>121</v>
      </c>
      <c r="M653" s="41">
        <f t="shared" si="239"/>
        <v>4.7957905455967413</v>
      </c>
      <c r="N653" s="41">
        <f t="shared" si="240"/>
        <v>1</v>
      </c>
      <c r="O653" s="41">
        <f t="shared" si="241"/>
        <v>3</v>
      </c>
      <c r="P653" s="41">
        <f t="shared" si="242"/>
        <v>0</v>
      </c>
      <c r="Q653" s="41">
        <f t="shared" si="242"/>
        <v>0</v>
      </c>
      <c r="R653" s="41">
        <f t="shared" si="242"/>
        <v>1</v>
      </c>
      <c r="S653" s="41">
        <f t="shared" si="230"/>
        <v>0</v>
      </c>
      <c r="T653" s="41">
        <f t="shared" si="230"/>
        <v>0</v>
      </c>
      <c r="U653" s="41">
        <f t="shared" si="230"/>
        <v>0</v>
      </c>
      <c r="V653" s="41">
        <f t="shared" si="230"/>
        <v>0</v>
      </c>
      <c r="W653" s="41">
        <f t="shared" si="231"/>
        <v>0</v>
      </c>
      <c r="X653" s="41">
        <f t="shared" si="231"/>
        <v>0</v>
      </c>
      <c r="Y653" s="41">
        <f t="shared" si="231"/>
        <v>0</v>
      </c>
      <c r="Z653" s="41">
        <f t="shared" si="231"/>
        <v>0</v>
      </c>
      <c r="AA653" s="41">
        <f t="shared" si="232"/>
        <v>0</v>
      </c>
      <c r="AB653" s="41">
        <f t="shared" si="243"/>
        <v>1</v>
      </c>
      <c r="AC653" s="41">
        <f t="shared" si="243"/>
        <v>0</v>
      </c>
      <c r="AD653" s="41">
        <f t="shared" si="243"/>
        <v>0</v>
      </c>
      <c r="AE653" s="41">
        <f t="shared" si="233"/>
        <v>0</v>
      </c>
      <c r="AF653" s="41">
        <f t="shared" si="233"/>
        <v>0</v>
      </c>
      <c r="AG653" s="48">
        <v>892.31417432824094</v>
      </c>
      <c r="AH653" s="48">
        <v>186.58780213541604</v>
      </c>
      <c r="AI653" s="48">
        <v>97.219289829801014</v>
      </c>
      <c r="AJ653" s="48">
        <v>51.00367053943441</v>
      </c>
      <c r="AK653" s="41">
        <f t="shared" si="244"/>
        <v>11.178288919700961</v>
      </c>
      <c r="AL653" s="41">
        <f>LN(D653+'Models training data'!$Y$4)</f>
        <v>7.0762490928283803</v>
      </c>
      <c r="AM653" s="41">
        <f>LN(E653+'Models training data'!$Y$5)</f>
        <v>5.5278400794946778</v>
      </c>
      <c r="AN653" s="41">
        <f>LN(F653+'Models training data'!$Y$6)</f>
        <v>4.9600278957153385</v>
      </c>
      <c r="AO653" s="41">
        <f>LN(G653+'Models training data'!$Y$7)</f>
        <v>4.6112228729851399</v>
      </c>
      <c r="AP653" s="41">
        <f t="shared" si="234"/>
        <v>0</v>
      </c>
      <c r="AQ653" s="41">
        <f t="shared" si="245"/>
        <v>0</v>
      </c>
      <c r="AR653" s="41">
        <f t="shared" si="246"/>
        <v>84183.273924606503</v>
      </c>
      <c r="AS653" s="41">
        <f t="shared" si="247"/>
        <v>66284.667242980766</v>
      </c>
      <c r="AT653" s="41">
        <f t="shared" si="248"/>
        <v>11.116663068921891</v>
      </c>
      <c r="AU653" s="41">
        <f t="shared" si="249"/>
        <v>66789.245162994484</v>
      </c>
      <c r="AV653" s="41">
        <f t="shared" si="250"/>
        <v>11.12404741528235</v>
      </c>
      <c r="AW653" s="41">
        <f t="shared" si="251"/>
        <v>67027.542844990268</v>
      </c>
      <c r="AX653" s="41">
        <f t="shared" si="252"/>
        <v>11.126335520959197</v>
      </c>
      <c r="AY653" s="41">
        <f t="shared" si="253"/>
        <v>11.305876193301808</v>
      </c>
      <c r="AZ653" s="41">
        <f t="shared" si="254"/>
        <v>11.178010602443289</v>
      </c>
    </row>
    <row r="654" spans="2:52" x14ac:dyDescent="0.25">
      <c r="B654" s="41" t="str">
        <f t="shared" si="255"/>
        <v>DL</v>
      </c>
      <c r="C654" s="46">
        <v>44639</v>
      </c>
      <c r="D654" s="45">
        <v>936.32927004646672</v>
      </c>
      <c r="E654" s="45">
        <v>195.91426255468684</v>
      </c>
      <c r="F654" s="45">
        <v>102.08025432126105</v>
      </c>
      <c r="G654" s="48">
        <v>50.100367053943444</v>
      </c>
      <c r="H654" s="44">
        <v>72117.989348638366</v>
      </c>
      <c r="I654" s="62">
        <f t="shared" si="235"/>
        <v>1284.4241539763582</v>
      </c>
      <c r="J654" s="41">
        <f t="shared" si="236"/>
        <v>2022</v>
      </c>
      <c r="K654" s="41">
        <f t="shared" si="237"/>
        <v>12</v>
      </c>
      <c r="L654" s="41">
        <f t="shared" si="238"/>
        <v>144</v>
      </c>
      <c r="M654" s="41">
        <f t="shared" si="239"/>
        <v>4.9698132995760007</v>
      </c>
      <c r="N654" s="41">
        <f t="shared" si="240"/>
        <v>1</v>
      </c>
      <c r="O654" s="41">
        <f t="shared" si="241"/>
        <v>3</v>
      </c>
      <c r="P654" s="41">
        <f t="shared" si="242"/>
        <v>0</v>
      </c>
      <c r="Q654" s="41">
        <f t="shared" si="242"/>
        <v>0</v>
      </c>
      <c r="R654" s="41">
        <f t="shared" si="242"/>
        <v>1</v>
      </c>
      <c r="S654" s="41">
        <f t="shared" si="230"/>
        <v>0</v>
      </c>
      <c r="T654" s="41">
        <f t="shared" si="230"/>
        <v>0</v>
      </c>
      <c r="U654" s="41">
        <f t="shared" si="230"/>
        <v>0</v>
      </c>
      <c r="V654" s="41">
        <f t="shared" si="230"/>
        <v>0</v>
      </c>
      <c r="W654" s="41">
        <f t="shared" si="231"/>
        <v>0</v>
      </c>
      <c r="X654" s="41">
        <f t="shared" si="231"/>
        <v>0</v>
      </c>
      <c r="Y654" s="41">
        <f t="shared" si="231"/>
        <v>0</v>
      </c>
      <c r="Z654" s="41">
        <f t="shared" si="231"/>
        <v>0</v>
      </c>
      <c r="AA654" s="41">
        <f t="shared" si="232"/>
        <v>0</v>
      </c>
      <c r="AB654" s="41">
        <f t="shared" si="243"/>
        <v>1</v>
      </c>
      <c r="AC654" s="41">
        <f t="shared" si="243"/>
        <v>0</v>
      </c>
      <c r="AD654" s="41">
        <f t="shared" si="243"/>
        <v>0</v>
      </c>
      <c r="AE654" s="41">
        <f t="shared" si="233"/>
        <v>0</v>
      </c>
      <c r="AF654" s="41">
        <f t="shared" si="233"/>
        <v>0</v>
      </c>
      <c r="AG654" s="48">
        <v>936.32927004646672</v>
      </c>
      <c r="AH654" s="48">
        <v>195.91426255468684</v>
      </c>
      <c r="AI654" s="48">
        <v>102.08025432126105</v>
      </c>
      <c r="AJ654" s="48">
        <v>50.100367053943444</v>
      </c>
      <c r="AK654" s="41">
        <f t="shared" si="244"/>
        <v>11.186058797680678</v>
      </c>
      <c r="AL654" s="41">
        <f>LN(D654+'Models training data'!$Y$4)</f>
        <v>7.1127641880354533</v>
      </c>
      <c r="AM654" s="41">
        <f>LN(E654+'Models training data'!$Y$5)</f>
        <v>5.5642381773611094</v>
      </c>
      <c r="AN654" s="41">
        <f>LN(F654+'Models training data'!$Y$6)</f>
        <v>4.9935483956272275</v>
      </c>
      <c r="AO654" s="41">
        <f>LN(G654+'Models training data'!$Y$7)</f>
        <v>4.6022037972690768</v>
      </c>
      <c r="AP654" s="41">
        <f t="shared" si="234"/>
        <v>0</v>
      </c>
      <c r="AQ654" s="41">
        <f t="shared" si="245"/>
        <v>0</v>
      </c>
      <c r="AR654" s="41">
        <f t="shared" si="246"/>
        <v>84158.88361152276</v>
      </c>
      <c r="AS654" s="41">
        <f t="shared" si="247"/>
        <v>66260.569852939079</v>
      </c>
      <c r="AT654" s="41">
        <f t="shared" si="248"/>
        <v>11.11640545165711</v>
      </c>
      <c r="AU654" s="41">
        <f t="shared" si="249"/>
        <v>66703.922538845625</v>
      </c>
      <c r="AV654" s="41">
        <f t="shared" si="250"/>
        <v>11.122907311360306</v>
      </c>
      <c r="AW654" s="41">
        <f t="shared" si="251"/>
        <v>66901.645548566681</v>
      </c>
      <c r="AX654" s="41">
        <f t="shared" si="252"/>
        <v>11.124886285587328</v>
      </c>
      <c r="AY654" s="41">
        <f t="shared" si="253"/>
        <v>11.308135191370056</v>
      </c>
      <c r="AZ654" s="41">
        <f t="shared" si="254"/>
        <v>11.181927817105965</v>
      </c>
    </row>
    <row r="655" spans="2:52" x14ac:dyDescent="0.25">
      <c r="B655" s="41" t="str">
        <f t="shared" si="255"/>
        <v>DL</v>
      </c>
      <c r="C655" s="46">
        <v>44646</v>
      </c>
      <c r="D655" s="45">
        <v>982.72530445005975</v>
      </c>
      <c r="E655" s="45">
        <v>205.7085108386712</v>
      </c>
      <c r="F655" s="45">
        <v>107.18426703732111</v>
      </c>
      <c r="G655" s="48">
        <v>75.214235622253241</v>
      </c>
      <c r="H655" s="44">
        <v>75099.379073254109</v>
      </c>
      <c r="I655" s="62">
        <f t="shared" si="235"/>
        <v>1370.8323179483054</v>
      </c>
      <c r="J655" s="41">
        <f t="shared" si="236"/>
        <v>2022</v>
      </c>
      <c r="K655" s="41">
        <f t="shared" si="237"/>
        <v>13</v>
      </c>
      <c r="L655" s="41">
        <f t="shared" si="238"/>
        <v>169</v>
      </c>
      <c r="M655" s="41">
        <f t="shared" si="239"/>
        <v>5.1298987149230735</v>
      </c>
      <c r="N655" s="41">
        <f t="shared" si="240"/>
        <v>1</v>
      </c>
      <c r="O655" s="41">
        <f t="shared" si="241"/>
        <v>3</v>
      </c>
      <c r="P655" s="41">
        <f t="shared" si="242"/>
        <v>0</v>
      </c>
      <c r="Q655" s="41">
        <f t="shared" si="242"/>
        <v>0</v>
      </c>
      <c r="R655" s="41">
        <f t="shared" si="242"/>
        <v>1</v>
      </c>
      <c r="S655" s="41">
        <f t="shared" si="242"/>
        <v>0</v>
      </c>
      <c r="T655" s="41">
        <f t="shared" si="242"/>
        <v>0</v>
      </c>
      <c r="U655" s="41">
        <f t="shared" si="242"/>
        <v>0</v>
      </c>
      <c r="V655" s="41">
        <f t="shared" si="242"/>
        <v>0</v>
      </c>
      <c r="W655" s="41">
        <f t="shared" si="242"/>
        <v>0</v>
      </c>
      <c r="X655" s="41">
        <f t="shared" si="242"/>
        <v>0</v>
      </c>
      <c r="Y655" s="41">
        <f t="shared" si="242"/>
        <v>0</v>
      </c>
      <c r="Z655" s="41">
        <f t="shared" si="242"/>
        <v>0</v>
      </c>
      <c r="AA655" s="41">
        <f t="shared" si="242"/>
        <v>0</v>
      </c>
      <c r="AB655" s="41">
        <f t="shared" si="243"/>
        <v>1</v>
      </c>
      <c r="AC655" s="41">
        <f t="shared" si="243"/>
        <v>0</v>
      </c>
      <c r="AD655" s="41">
        <f t="shared" si="243"/>
        <v>0</v>
      </c>
      <c r="AE655" s="41">
        <f t="shared" si="243"/>
        <v>0</v>
      </c>
      <c r="AF655" s="41">
        <f t="shared" si="243"/>
        <v>0</v>
      </c>
      <c r="AG655" s="48">
        <v>982.72530445005975</v>
      </c>
      <c r="AH655" s="48">
        <v>205.7085108386712</v>
      </c>
      <c r="AI655" s="48">
        <v>107.18426703732111</v>
      </c>
      <c r="AJ655" s="48">
        <v>75.214235622253241</v>
      </c>
      <c r="AK655" s="41">
        <f t="shared" si="244"/>
        <v>11.226567569718766</v>
      </c>
      <c r="AL655" s="41">
        <f>LN(D655+'Models training data'!$Y$4)</f>
        <v>7.1498634873792124</v>
      </c>
      <c r="AM655" s="41">
        <f>LN(E655+'Models training data'!$Y$5)</f>
        <v>5.6010872803820657</v>
      </c>
      <c r="AN655" s="41">
        <f>LN(F655+'Models training data'!$Y$6)</f>
        <v>5.0275759928281412</v>
      </c>
      <c r="AO655" s="41">
        <f>LN(G655+'Models training data'!$Y$7)</f>
        <v>4.8268540263207278</v>
      </c>
      <c r="AP655" s="41">
        <f t="shared" ref="AP655:AP718" si="256">V655+W655+X655+Y655+Z655</f>
        <v>0</v>
      </c>
      <c r="AQ655" s="41">
        <f t="shared" si="245"/>
        <v>0</v>
      </c>
      <c r="AR655" s="41">
        <f t="shared" si="246"/>
        <v>84134.493298439018</v>
      </c>
      <c r="AS655" s="41">
        <f t="shared" si="247"/>
        <v>66236.472462897378</v>
      </c>
      <c r="AT655" s="41">
        <f t="shared" si="248"/>
        <v>11.116147834392331</v>
      </c>
      <c r="AU655" s="41">
        <f t="shared" si="249"/>
        <v>66619.778613372589</v>
      </c>
      <c r="AV655" s="41">
        <f t="shared" si="250"/>
        <v>11.121784152639954</v>
      </c>
      <c r="AW655" s="41">
        <f t="shared" si="251"/>
        <v>66785.831262628839</v>
      </c>
      <c r="AX655" s="41">
        <f t="shared" si="252"/>
        <v>11.123553118279398</v>
      </c>
      <c r="AY655" s="41">
        <f t="shared" si="253"/>
        <v>11.314673074784972</v>
      </c>
      <c r="AZ655" s="41">
        <f t="shared" si="254"/>
        <v>11.214964345017016</v>
      </c>
    </row>
    <row r="656" spans="2:52" x14ac:dyDescent="0.25">
      <c r="B656" s="41" t="str">
        <f t="shared" si="255"/>
        <v>DL</v>
      </c>
      <c r="C656" s="46">
        <v>44653</v>
      </c>
      <c r="D656" s="45">
        <v>1018.4754766867501</v>
      </c>
      <c r="E656" s="45">
        <v>211.68314877627665</v>
      </c>
      <c r="F656" s="45">
        <v>108.66443072497906</v>
      </c>
      <c r="G656" s="48">
        <v>77.563389596512948</v>
      </c>
      <c r="H656" s="44">
        <v>75585.969587392785</v>
      </c>
      <c r="I656" s="62">
        <f t="shared" ref="I656:I719" si="257">SUM(D656:G656)</f>
        <v>1416.3864457845186</v>
      </c>
      <c r="J656" s="41">
        <f t="shared" ref="J656:J719" si="258">YEAR(C656)</f>
        <v>2022</v>
      </c>
      <c r="K656" s="41">
        <f t="shared" ref="K656:K719" si="259">IF(B656=B655,K655+1,1)</f>
        <v>14</v>
      </c>
      <c r="L656" s="41">
        <f t="shared" ref="L656:L719" si="260">K656^2</f>
        <v>196</v>
      </c>
      <c r="M656" s="41">
        <f t="shared" ref="M656:M719" si="261">LN(L656)</f>
        <v>5.2781146592305168</v>
      </c>
      <c r="N656" s="41">
        <f t="shared" ref="N656:N719" si="262">IF(K656&lt;127,1,0)</f>
        <v>1</v>
      </c>
      <c r="O656" s="41">
        <f t="shared" ref="O656:O719" si="263">MONTH(C656)</f>
        <v>4</v>
      </c>
      <c r="P656" s="41">
        <f t="shared" ref="P656:S719" si="264">IF($O656=P$13,1,0)</f>
        <v>0</v>
      </c>
      <c r="Q656" s="41">
        <f t="shared" si="264"/>
        <v>0</v>
      </c>
      <c r="R656" s="41">
        <f t="shared" si="264"/>
        <v>0</v>
      </c>
      <c r="S656" s="41">
        <f t="shared" si="264"/>
        <v>1</v>
      </c>
      <c r="T656" s="41">
        <f t="shared" ref="T656:W719" si="265">IF($O656=T$13,1,0)</f>
        <v>0</v>
      </c>
      <c r="U656" s="41">
        <f t="shared" si="265"/>
        <v>0</v>
      </c>
      <c r="V656" s="41">
        <f t="shared" si="265"/>
        <v>0</v>
      </c>
      <c r="W656" s="41">
        <f t="shared" si="265"/>
        <v>0</v>
      </c>
      <c r="X656" s="41">
        <f t="shared" ref="X656:AA719" si="266">IF($O656=X$13,1,0)</f>
        <v>0</v>
      </c>
      <c r="Y656" s="41">
        <f t="shared" si="266"/>
        <v>0</v>
      </c>
      <c r="Z656" s="41">
        <f t="shared" si="266"/>
        <v>0</v>
      </c>
      <c r="AA656" s="41">
        <f t="shared" si="266"/>
        <v>0</v>
      </c>
      <c r="AB656" s="41">
        <f t="shared" ref="AB656:AE719" si="267">IF($B656=AB$13,1,0)</f>
        <v>1</v>
      </c>
      <c r="AC656" s="41">
        <f t="shared" si="267"/>
        <v>0</v>
      </c>
      <c r="AD656" s="41">
        <f t="shared" si="267"/>
        <v>0</v>
      </c>
      <c r="AE656" s="41">
        <f t="shared" si="267"/>
        <v>0</v>
      </c>
      <c r="AF656" s="41">
        <f t="shared" ref="AF656:AF719" si="268">IF($B656=AF$13,1,0)</f>
        <v>0</v>
      </c>
      <c r="AG656" s="48">
        <v>1018.4754766867501</v>
      </c>
      <c r="AH656" s="48">
        <v>211.68314877627665</v>
      </c>
      <c r="AI656" s="48">
        <v>108.66443072497906</v>
      </c>
      <c r="AJ656" s="48">
        <v>77.563389596512948</v>
      </c>
      <c r="AK656" s="41">
        <f t="shared" ref="AK656:AK719" si="269">LN(H656)</f>
        <v>11.233025957475789</v>
      </c>
      <c r="AL656" s="41">
        <f>LN(D656+'Models training data'!$Y$4)</f>
        <v>7.1775397972529502</v>
      </c>
      <c r="AM656" s="41">
        <f>LN(E656+'Models training data'!$Y$5)</f>
        <v>5.6229166643657642</v>
      </c>
      <c r="AN656" s="41">
        <f>LN(F656+'Models training data'!$Y$6)</f>
        <v>5.0372312298504651</v>
      </c>
      <c r="AO656" s="41">
        <f>LN(G656+'Models training data'!$Y$7)</f>
        <v>4.8454997930573356</v>
      </c>
      <c r="AP656" s="41">
        <f t="shared" si="256"/>
        <v>0</v>
      </c>
      <c r="AQ656" s="41">
        <f t="shared" ref="AQ656:AQ719" si="270">AA656+AC656+AD656+AE656+AF656</f>
        <v>0</v>
      </c>
      <c r="AR656" s="41">
        <f t="shared" ref="AR656:AR719" si="271">$C$1+SUMPRODUCT($K$1:$AQ$1,K656:AQ656)</f>
        <v>83741.786279165899</v>
      </c>
      <c r="AS656" s="41">
        <f t="shared" ref="AS656:AS719" si="272">$C$2+SUMPRODUCT($K$2:$AQ$2,K656:AQ656)</f>
        <v>65845.014390221011</v>
      </c>
      <c r="AT656" s="41">
        <f t="shared" ref="AT656:AT719" si="273">$C$3+SUMPRODUCT($K$3:$AQ$3,K656:AQ656)</f>
        <v>11.112737498388848</v>
      </c>
      <c r="AU656" s="41">
        <f t="shared" ref="AU656:AU719" si="274">$C$4+SUMPRODUCT($K$4:$AQ$4,K656:AQ656)</f>
        <v>66258.38495723989</v>
      </c>
      <c r="AV656" s="41">
        <f t="shared" ref="AV656:AV719" si="275">$C$5+SUMPRODUCT($K$5:$AQ$5,K656:AQ656)</f>
        <v>11.118796218669241</v>
      </c>
      <c r="AW656" s="41">
        <f t="shared" ref="AW656:AW719" si="276">$C$6+SUMPRODUCT($K$6:$AQ$6,K656:AQ656)</f>
        <v>66403.245074189123</v>
      </c>
      <c r="AX656" s="41">
        <f t="shared" ref="AX656:AX719" si="277">$C$7+SUMPRODUCT($K$7:$AQ$7,K656:AQ656)</f>
        <v>11.120160598327253</v>
      </c>
      <c r="AY656" s="41">
        <f t="shared" ref="AY656:AY719" si="278">$C$8+SUMPRODUCT($K$8:$AQ$8,K656:AQ656)</f>
        <v>11.316568694785458</v>
      </c>
      <c r="AZ656" s="41">
        <f t="shared" ref="AZ656:AZ719" si="279">$C$9+SUMPRODUCT($K$9:$AQ$9,K656:AQ656)</f>
        <v>11.219521514769266</v>
      </c>
    </row>
    <row r="657" spans="2:52" x14ac:dyDescent="0.25">
      <c r="B657" s="41" t="str">
        <f t="shared" si="255"/>
        <v>DL</v>
      </c>
      <c r="C657" s="46">
        <v>44660</v>
      </c>
      <c r="D657" s="45">
        <v>1046.8062748881507</v>
      </c>
      <c r="E657" s="45">
        <v>215.75875667864881</v>
      </c>
      <c r="F657" s="45">
        <v>109.79190713395734</v>
      </c>
      <c r="G657" s="48">
        <v>57.06691989302157</v>
      </c>
      <c r="H657" s="44">
        <v>74063.798166745852</v>
      </c>
      <c r="I657" s="62">
        <f t="shared" si="257"/>
        <v>1429.4238585937783</v>
      </c>
      <c r="J657" s="41">
        <f t="shared" si="258"/>
        <v>2022</v>
      </c>
      <c r="K657" s="41">
        <f t="shared" si="259"/>
        <v>15</v>
      </c>
      <c r="L657" s="41">
        <f t="shared" si="260"/>
        <v>225</v>
      </c>
      <c r="M657" s="41">
        <f t="shared" si="261"/>
        <v>5.4161004022044201</v>
      </c>
      <c r="N657" s="41">
        <f t="shared" si="262"/>
        <v>1</v>
      </c>
      <c r="O657" s="41">
        <f t="shared" si="263"/>
        <v>4</v>
      </c>
      <c r="P657" s="41">
        <f t="shared" si="264"/>
        <v>0</v>
      </c>
      <c r="Q657" s="41">
        <f t="shared" si="264"/>
        <v>0</v>
      </c>
      <c r="R657" s="41">
        <f t="shared" si="264"/>
        <v>0</v>
      </c>
      <c r="S657" s="41">
        <f t="shared" si="264"/>
        <v>1</v>
      </c>
      <c r="T657" s="41">
        <f t="shared" si="265"/>
        <v>0</v>
      </c>
      <c r="U657" s="41">
        <f t="shared" si="265"/>
        <v>0</v>
      </c>
      <c r="V657" s="41">
        <f t="shared" si="265"/>
        <v>0</v>
      </c>
      <c r="W657" s="41">
        <f t="shared" si="265"/>
        <v>0</v>
      </c>
      <c r="X657" s="41">
        <f t="shared" si="266"/>
        <v>0</v>
      </c>
      <c r="Y657" s="41">
        <f t="shared" si="266"/>
        <v>0</v>
      </c>
      <c r="Z657" s="41">
        <f t="shared" si="266"/>
        <v>0</v>
      </c>
      <c r="AA657" s="41">
        <f t="shared" si="266"/>
        <v>0</v>
      </c>
      <c r="AB657" s="41">
        <f t="shared" si="267"/>
        <v>1</v>
      </c>
      <c r="AC657" s="41">
        <f t="shared" si="267"/>
        <v>0</v>
      </c>
      <c r="AD657" s="41">
        <f t="shared" si="267"/>
        <v>0</v>
      </c>
      <c r="AE657" s="41">
        <f t="shared" si="267"/>
        <v>0</v>
      </c>
      <c r="AF657" s="41">
        <f t="shared" si="268"/>
        <v>0</v>
      </c>
      <c r="AG657" s="48">
        <v>1046.8062748881507</v>
      </c>
      <c r="AH657" s="48">
        <v>215.75875667864881</v>
      </c>
      <c r="AI657" s="48">
        <v>109.79190713395734</v>
      </c>
      <c r="AJ657" s="48">
        <v>57.06691989302157</v>
      </c>
      <c r="AK657" s="41">
        <f t="shared" si="269"/>
        <v>11.212682138147791</v>
      </c>
      <c r="AL657" s="41">
        <f>LN(D657+'Models training data'!$Y$4)</f>
        <v>7.1989409610742845</v>
      </c>
      <c r="AM657" s="41">
        <f>LN(E657+'Models training data'!$Y$5)</f>
        <v>5.6375388295017377</v>
      </c>
      <c r="AN657" s="41">
        <f>LN(F657+'Models training data'!$Y$6)</f>
        <v>5.0445238099901779</v>
      </c>
      <c r="AO657" s="41">
        <f>LN(G657+'Models training data'!$Y$7)</f>
        <v>4.6697432706429343</v>
      </c>
      <c r="AP657" s="41">
        <f t="shared" si="256"/>
        <v>0</v>
      </c>
      <c r="AQ657" s="41">
        <f t="shared" si="270"/>
        <v>0</v>
      </c>
      <c r="AR657" s="41">
        <f t="shared" si="271"/>
        <v>83717.395966082157</v>
      </c>
      <c r="AS657" s="41">
        <f t="shared" si="272"/>
        <v>65820.91700017931</v>
      </c>
      <c r="AT657" s="41">
        <f t="shared" si="273"/>
        <v>11.112479881124068</v>
      </c>
      <c r="AU657" s="41">
        <f t="shared" si="274"/>
        <v>66176.598429118501</v>
      </c>
      <c r="AV657" s="41">
        <f t="shared" si="275"/>
        <v>11.11770695035227</v>
      </c>
      <c r="AW657" s="41">
        <f t="shared" si="276"/>
        <v>66303.418864178195</v>
      </c>
      <c r="AX657" s="41">
        <f t="shared" si="277"/>
        <v>11.119011473773373</v>
      </c>
      <c r="AY657" s="41">
        <f t="shared" si="278"/>
        <v>11.314400584885146</v>
      </c>
      <c r="AZ657" s="41">
        <f t="shared" si="279"/>
        <v>11.199323631631019</v>
      </c>
    </row>
    <row r="658" spans="2:52" x14ac:dyDescent="0.25">
      <c r="B658" s="41" t="str">
        <f t="shared" ref="B658:B721" si="280">B657</f>
        <v>DL</v>
      </c>
      <c r="C658" s="46">
        <v>44667</v>
      </c>
      <c r="D658" s="45">
        <v>845.26439242170545</v>
      </c>
      <c r="E658" s="45">
        <v>157.8793783393244</v>
      </c>
      <c r="F658" s="45">
        <v>55.979190713395738</v>
      </c>
      <c r="G658" s="48">
        <v>59.948331016009469</v>
      </c>
      <c r="H658" s="44">
        <v>68011.983581970839</v>
      </c>
      <c r="I658" s="62">
        <f t="shared" si="257"/>
        <v>1119.0712924904351</v>
      </c>
      <c r="J658" s="41">
        <f t="shared" si="258"/>
        <v>2022</v>
      </c>
      <c r="K658" s="41">
        <f t="shared" si="259"/>
        <v>16</v>
      </c>
      <c r="L658" s="41">
        <f t="shared" si="260"/>
        <v>256</v>
      </c>
      <c r="M658" s="41">
        <f t="shared" si="261"/>
        <v>5.5451774444795623</v>
      </c>
      <c r="N658" s="41">
        <f t="shared" si="262"/>
        <v>1</v>
      </c>
      <c r="O658" s="41">
        <f t="shared" si="263"/>
        <v>4</v>
      </c>
      <c r="P658" s="41">
        <f t="shared" si="264"/>
        <v>0</v>
      </c>
      <c r="Q658" s="41">
        <f t="shared" si="264"/>
        <v>0</v>
      </c>
      <c r="R658" s="41">
        <f t="shared" si="264"/>
        <v>0</v>
      </c>
      <c r="S658" s="41">
        <f t="shared" si="264"/>
        <v>1</v>
      </c>
      <c r="T658" s="41">
        <f t="shared" si="265"/>
        <v>0</v>
      </c>
      <c r="U658" s="41">
        <f t="shared" si="265"/>
        <v>0</v>
      </c>
      <c r="V658" s="41">
        <f t="shared" si="265"/>
        <v>0</v>
      </c>
      <c r="W658" s="41">
        <f t="shared" si="265"/>
        <v>0</v>
      </c>
      <c r="X658" s="41">
        <f t="shared" si="266"/>
        <v>0</v>
      </c>
      <c r="Y658" s="41">
        <f t="shared" si="266"/>
        <v>0</v>
      </c>
      <c r="Z658" s="41">
        <f t="shared" si="266"/>
        <v>0</v>
      </c>
      <c r="AA658" s="41">
        <f t="shared" si="266"/>
        <v>0</v>
      </c>
      <c r="AB658" s="41">
        <f t="shared" si="267"/>
        <v>1</v>
      </c>
      <c r="AC658" s="41">
        <f t="shared" si="267"/>
        <v>0</v>
      </c>
      <c r="AD658" s="41">
        <f t="shared" si="267"/>
        <v>0</v>
      </c>
      <c r="AE658" s="41">
        <f t="shared" si="267"/>
        <v>0</v>
      </c>
      <c r="AF658" s="41">
        <f t="shared" si="268"/>
        <v>0</v>
      </c>
      <c r="AG658" s="48">
        <v>845.26439242170545</v>
      </c>
      <c r="AH658" s="48">
        <v>157.8793783393244</v>
      </c>
      <c r="AI658" s="48">
        <v>55.979190713395738</v>
      </c>
      <c r="AJ658" s="48">
        <v>59.948331016009469</v>
      </c>
      <c r="AK658" s="41">
        <f t="shared" si="269"/>
        <v>11.127439197778342</v>
      </c>
      <c r="AL658" s="41">
        <f>LN(D658+'Models training data'!$Y$4)</f>
        <v>7.035683234675373</v>
      </c>
      <c r="AM658" s="41">
        <f>LN(E658+'Models training data'!$Y$5)</f>
        <v>5.4066849451700145</v>
      </c>
      <c r="AN658" s="41">
        <f>LN(F658+'Models training data'!$Y$6)</f>
        <v>4.6186555936818809</v>
      </c>
      <c r="AO658" s="41">
        <f>LN(G658+'Models training data'!$Y$7)</f>
        <v>4.6963971738856811</v>
      </c>
      <c r="AP658" s="41">
        <f t="shared" si="256"/>
        <v>0</v>
      </c>
      <c r="AQ658" s="41">
        <f t="shared" si="270"/>
        <v>0</v>
      </c>
      <c r="AR658" s="41">
        <f t="shared" si="271"/>
        <v>83693.005652998414</v>
      </c>
      <c r="AS658" s="41">
        <f t="shared" si="272"/>
        <v>65796.819610137609</v>
      </c>
      <c r="AT658" s="41">
        <f t="shared" si="273"/>
        <v>11.112222263859287</v>
      </c>
      <c r="AU658" s="41">
        <f t="shared" si="274"/>
        <v>66095.990599672921</v>
      </c>
      <c r="AV658" s="41">
        <f t="shared" si="275"/>
        <v>11.116634627236991</v>
      </c>
      <c r="AW658" s="41">
        <f t="shared" si="276"/>
        <v>66210.037681078829</v>
      </c>
      <c r="AX658" s="41">
        <f t="shared" si="277"/>
        <v>11.11793653954159</v>
      </c>
      <c r="AY658" s="41">
        <f t="shared" si="278"/>
        <v>11.298696518674333</v>
      </c>
      <c r="AZ658" s="41">
        <f t="shared" si="279"/>
        <v>11.154069571042125</v>
      </c>
    </row>
    <row r="659" spans="2:52" x14ac:dyDescent="0.25">
      <c r="B659" s="41" t="str">
        <f t="shared" si="280"/>
        <v>DL</v>
      </c>
      <c r="C659" s="46">
        <v>44674</v>
      </c>
      <c r="D659" s="45">
        <v>704.18507469519375</v>
      </c>
      <c r="E659" s="45">
        <v>128.93968916966219</v>
      </c>
      <c r="F659" s="45">
        <v>50.597919071339575</v>
      </c>
      <c r="G659" s="48">
        <v>65.660636030978992</v>
      </c>
      <c r="H659" s="44">
        <v>66633.22280449167</v>
      </c>
      <c r="I659" s="62">
        <f t="shared" si="257"/>
        <v>949.38331896717455</v>
      </c>
      <c r="J659" s="41">
        <f t="shared" si="258"/>
        <v>2022</v>
      </c>
      <c r="K659" s="41">
        <f t="shared" si="259"/>
        <v>17</v>
      </c>
      <c r="L659" s="41">
        <f t="shared" si="260"/>
        <v>289</v>
      </c>
      <c r="M659" s="41">
        <f t="shared" si="261"/>
        <v>5.6664266881124323</v>
      </c>
      <c r="N659" s="41">
        <f t="shared" si="262"/>
        <v>1</v>
      </c>
      <c r="O659" s="41">
        <f t="shared" si="263"/>
        <v>4</v>
      </c>
      <c r="P659" s="41">
        <f t="shared" si="264"/>
        <v>0</v>
      </c>
      <c r="Q659" s="41">
        <f t="shared" si="264"/>
        <v>0</v>
      </c>
      <c r="R659" s="41">
        <f t="shared" si="264"/>
        <v>0</v>
      </c>
      <c r="S659" s="41">
        <f t="shared" si="264"/>
        <v>1</v>
      </c>
      <c r="T659" s="41">
        <f t="shared" si="265"/>
        <v>0</v>
      </c>
      <c r="U659" s="41">
        <f t="shared" si="265"/>
        <v>0</v>
      </c>
      <c r="V659" s="41">
        <f t="shared" si="265"/>
        <v>0</v>
      </c>
      <c r="W659" s="41">
        <f t="shared" si="265"/>
        <v>0</v>
      </c>
      <c r="X659" s="41">
        <f t="shared" si="266"/>
        <v>0</v>
      </c>
      <c r="Y659" s="41">
        <f t="shared" si="266"/>
        <v>0</v>
      </c>
      <c r="Z659" s="41">
        <f t="shared" si="266"/>
        <v>0</v>
      </c>
      <c r="AA659" s="41">
        <f t="shared" si="266"/>
        <v>0</v>
      </c>
      <c r="AB659" s="41">
        <f t="shared" si="267"/>
        <v>1</v>
      </c>
      <c r="AC659" s="41">
        <f t="shared" si="267"/>
        <v>0</v>
      </c>
      <c r="AD659" s="41">
        <f t="shared" si="267"/>
        <v>0</v>
      </c>
      <c r="AE659" s="41">
        <f t="shared" si="267"/>
        <v>0</v>
      </c>
      <c r="AF659" s="41">
        <f t="shared" si="268"/>
        <v>0</v>
      </c>
      <c r="AG659" s="48">
        <v>704.18507469519375</v>
      </c>
      <c r="AH659" s="48">
        <v>128.93968916966219</v>
      </c>
      <c r="AI659" s="48">
        <v>50.597919071339575</v>
      </c>
      <c r="AJ659" s="48">
        <v>65.660636030978992</v>
      </c>
      <c r="AK659" s="41">
        <f t="shared" si="269"/>
        <v>11.106958573057</v>
      </c>
      <c r="AL659" s="41">
        <f>LN(D659+'Models training data'!$Y$4)</f>
        <v>6.9031364342696842</v>
      </c>
      <c r="AM659" s="41">
        <f>LN(E659+'Models training data'!$Y$5)</f>
        <v>5.26760954562981</v>
      </c>
      <c r="AN659" s="41">
        <f>LN(F659+'Models training data'!$Y$6)</f>
        <v>4.5641023586487233</v>
      </c>
      <c r="AO659" s="41">
        <f>LN(G659+'Models training data'!$Y$7)</f>
        <v>4.7472257537620326</v>
      </c>
      <c r="AP659" s="41">
        <f t="shared" si="256"/>
        <v>0</v>
      </c>
      <c r="AQ659" s="41">
        <f t="shared" si="270"/>
        <v>0</v>
      </c>
      <c r="AR659" s="41">
        <f t="shared" si="271"/>
        <v>83668.615339914671</v>
      </c>
      <c r="AS659" s="41">
        <f t="shared" si="272"/>
        <v>65772.722220095908</v>
      </c>
      <c r="AT659" s="41">
        <f t="shared" si="273"/>
        <v>11.111964646594508</v>
      </c>
      <c r="AU659" s="41">
        <f t="shared" si="274"/>
        <v>66016.561468903164</v>
      </c>
      <c r="AV659" s="41">
        <f t="shared" si="275"/>
        <v>11.115579249323401</v>
      </c>
      <c r="AW659" s="41">
        <f t="shared" si="276"/>
        <v>66122.319542974874</v>
      </c>
      <c r="AX659" s="41">
        <f t="shared" si="277"/>
        <v>11.11692679404184</v>
      </c>
      <c r="AY659" s="41">
        <f t="shared" si="278"/>
        <v>11.29252978883413</v>
      </c>
      <c r="AZ659" s="41">
        <f t="shared" si="279"/>
        <v>11.148320711784857</v>
      </c>
    </row>
    <row r="660" spans="2:52" x14ac:dyDescent="0.25">
      <c r="B660" s="41" t="str">
        <f t="shared" si="280"/>
        <v>DL</v>
      </c>
      <c r="C660" s="46">
        <v>44681</v>
      </c>
      <c r="D660" s="45">
        <v>605.4295522866355</v>
      </c>
      <c r="E660" s="45">
        <v>114.46984458483109</v>
      </c>
      <c r="F660" s="45">
        <v>50.059791907133956</v>
      </c>
      <c r="G660" s="48">
        <v>72.198446825413768</v>
      </c>
      <c r="H660" s="44">
        <v>66301.797083369558</v>
      </c>
      <c r="I660" s="62">
        <f t="shared" si="257"/>
        <v>842.15763560401422</v>
      </c>
      <c r="J660" s="41">
        <f t="shared" si="258"/>
        <v>2022</v>
      </c>
      <c r="K660" s="41">
        <f t="shared" si="259"/>
        <v>18</v>
      </c>
      <c r="L660" s="41">
        <f t="shared" si="260"/>
        <v>324</v>
      </c>
      <c r="M660" s="41">
        <f t="shared" si="261"/>
        <v>5.780743515792329</v>
      </c>
      <c r="N660" s="41">
        <f t="shared" si="262"/>
        <v>1</v>
      </c>
      <c r="O660" s="41">
        <f t="shared" si="263"/>
        <v>4</v>
      </c>
      <c r="P660" s="41">
        <f t="shared" si="264"/>
        <v>0</v>
      </c>
      <c r="Q660" s="41">
        <f t="shared" si="264"/>
        <v>0</v>
      </c>
      <c r="R660" s="41">
        <f t="shared" si="264"/>
        <v>0</v>
      </c>
      <c r="S660" s="41">
        <f t="shared" si="264"/>
        <v>1</v>
      </c>
      <c r="T660" s="41">
        <f t="shared" si="265"/>
        <v>0</v>
      </c>
      <c r="U660" s="41">
        <f t="shared" si="265"/>
        <v>0</v>
      </c>
      <c r="V660" s="41">
        <f t="shared" si="265"/>
        <v>0</v>
      </c>
      <c r="W660" s="41">
        <f t="shared" si="265"/>
        <v>0</v>
      </c>
      <c r="X660" s="41">
        <f t="shared" si="266"/>
        <v>0</v>
      </c>
      <c r="Y660" s="41">
        <f t="shared" si="266"/>
        <v>0</v>
      </c>
      <c r="Z660" s="41">
        <f t="shared" si="266"/>
        <v>0</v>
      </c>
      <c r="AA660" s="41">
        <f t="shared" si="266"/>
        <v>0</v>
      </c>
      <c r="AB660" s="41">
        <f t="shared" si="267"/>
        <v>1</v>
      </c>
      <c r="AC660" s="41">
        <f t="shared" si="267"/>
        <v>0</v>
      </c>
      <c r="AD660" s="41">
        <f t="shared" si="267"/>
        <v>0</v>
      </c>
      <c r="AE660" s="41">
        <f t="shared" si="267"/>
        <v>0</v>
      </c>
      <c r="AF660" s="41">
        <f t="shared" si="268"/>
        <v>0</v>
      </c>
      <c r="AG660" s="48">
        <v>605.4295522866355</v>
      </c>
      <c r="AH660" s="48">
        <v>114.46984458483109</v>
      </c>
      <c r="AI660" s="48">
        <v>50.059791907133956</v>
      </c>
      <c r="AJ660" s="48">
        <v>72.198446825413768</v>
      </c>
      <c r="AK660" s="41">
        <f t="shared" si="269"/>
        <v>11.101972281136469</v>
      </c>
      <c r="AL660" s="41">
        <f>LN(D660+'Models training data'!$Y$4)</f>
        <v>6.7986502986008626</v>
      </c>
      <c r="AM660" s="41">
        <f>LN(E660+'Models training data'!$Y$5)</f>
        <v>5.1900745365882059</v>
      </c>
      <c r="AN660" s="41">
        <f>LN(F660+'Models training data'!$Y$6)</f>
        <v>4.5584797116765854</v>
      </c>
      <c r="AO660" s="41">
        <f>LN(G660+'Models training data'!$Y$7)</f>
        <v>4.8023957938918356</v>
      </c>
      <c r="AP660" s="41">
        <f t="shared" si="256"/>
        <v>0</v>
      </c>
      <c r="AQ660" s="41">
        <f t="shared" si="270"/>
        <v>0</v>
      </c>
      <c r="AR660" s="41">
        <f t="shared" si="271"/>
        <v>83644.225026830929</v>
      </c>
      <c r="AS660" s="41">
        <f t="shared" si="272"/>
        <v>65748.624830054207</v>
      </c>
      <c r="AT660" s="41">
        <f t="shared" si="273"/>
        <v>11.111707029329727</v>
      </c>
      <c r="AU660" s="41">
        <f t="shared" si="274"/>
        <v>65938.311036809231</v>
      </c>
      <c r="AV660" s="41">
        <f t="shared" si="275"/>
        <v>11.114540816611502</v>
      </c>
      <c r="AW660" s="41">
        <f t="shared" si="276"/>
        <v>66039.616682506778</v>
      </c>
      <c r="AX660" s="41">
        <f t="shared" si="277"/>
        <v>11.115974780661491</v>
      </c>
      <c r="AY660" s="41">
        <f t="shared" si="278"/>
        <v>11.289582319782628</v>
      </c>
      <c r="AZ660" s="41">
        <f t="shared" si="279"/>
        <v>11.150351867990459</v>
      </c>
    </row>
    <row r="661" spans="2:52" x14ac:dyDescent="0.25">
      <c r="B661" s="41" t="str">
        <f t="shared" si="280"/>
        <v>DL</v>
      </c>
      <c r="C661" s="46">
        <v>44688</v>
      </c>
      <c r="D661" s="45">
        <v>536.30068660064489</v>
      </c>
      <c r="E661" s="45">
        <v>107.23492229241555</v>
      </c>
      <c r="F661" s="45">
        <v>50.005979190713397</v>
      </c>
      <c r="G661" s="48">
        <v>79.415466227088828</v>
      </c>
      <c r="H661" s="44">
        <v>72723.307221424024</v>
      </c>
      <c r="I661" s="62">
        <f t="shared" si="257"/>
        <v>772.95705431086276</v>
      </c>
      <c r="J661" s="41">
        <f t="shared" si="258"/>
        <v>2022</v>
      </c>
      <c r="K661" s="41">
        <f t="shared" si="259"/>
        <v>19</v>
      </c>
      <c r="L661" s="41">
        <f t="shared" si="260"/>
        <v>361</v>
      </c>
      <c r="M661" s="41">
        <f t="shared" si="261"/>
        <v>5.8888779583328805</v>
      </c>
      <c r="N661" s="41">
        <f t="shared" si="262"/>
        <v>1</v>
      </c>
      <c r="O661" s="41">
        <f t="shared" si="263"/>
        <v>5</v>
      </c>
      <c r="P661" s="41">
        <f t="shared" si="264"/>
        <v>0</v>
      </c>
      <c r="Q661" s="41">
        <f t="shared" si="264"/>
        <v>0</v>
      </c>
      <c r="R661" s="41">
        <f t="shared" si="264"/>
        <v>0</v>
      </c>
      <c r="S661" s="41">
        <f t="shared" si="264"/>
        <v>0</v>
      </c>
      <c r="T661" s="41">
        <f t="shared" si="265"/>
        <v>1</v>
      </c>
      <c r="U661" s="41">
        <f t="shared" si="265"/>
        <v>0</v>
      </c>
      <c r="V661" s="41">
        <f t="shared" si="265"/>
        <v>0</v>
      </c>
      <c r="W661" s="41">
        <f t="shared" si="265"/>
        <v>0</v>
      </c>
      <c r="X661" s="41">
        <f t="shared" si="266"/>
        <v>0</v>
      </c>
      <c r="Y661" s="41">
        <f t="shared" si="266"/>
        <v>0</v>
      </c>
      <c r="Z661" s="41">
        <f t="shared" si="266"/>
        <v>0</v>
      </c>
      <c r="AA661" s="41">
        <f t="shared" si="266"/>
        <v>0</v>
      </c>
      <c r="AB661" s="41">
        <f t="shared" si="267"/>
        <v>1</v>
      </c>
      <c r="AC661" s="41">
        <f t="shared" si="267"/>
        <v>0</v>
      </c>
      <c r="AD661" s="41">
        <f t="shared" si="267"/>
        <v>0</v>
      </c>
      <c r="AE661" s="41">
        <f t="shared" si="267"/>
        <v>0</v>
      </c>
      <c r="AF661" s="41">
        <f t="shared" si="268"/>
        <v>0</v>
      </c>
      <c r="AG661" s="48">
        <v>536.30068660064489</v>
      </c>
      <c r="AH661" s="48">
        <v>107.23492229241555</v>
      </c>
      <c r="AI661" s="48">
        <v>50.005979190713397</v>
      </c>
      <c r="AJ661" s="48">
        <v>79.415466227088828</v>
      </c>
      <c r="AK661" s="41">
        <f t="shared" si="269"/>
        <v>11.194417206659693</v>
      </c>
      <c r="AL661" s="41">
        <f>LN(D661+'Models training data'!$Y$4)</f>
        <v>6.7184180711413406</v>
      </c>
      <c r="AM661" s="41">
        <f>LN(E661+'Models training data'!$Y$5)</f>
        <v>5.1489295402891697</v>
      </c>
      <c r="AN661" s="41">
        <f>LN(F661+'Models training data'!$Y$6)</f>
        <v>4.5579157042823937</v>
      </c>
      <c r="AO661" s="41">
        <f>LN(G661+'Models training data'!$Y$7)</f>
        <v>4.8599589040147579</v>
      </c>
      <c r="AP661" s="41">
        <f t="shared" si="256"/>
        <v>0</v>
      </c>
      <c r="AQ661" s="41">
        <f t="shared" si="270"/>
        <v>0</v>
      </c>
      <c r="AR661" s="41">
        <f t="shared" si="271"/>
        <v>92464.669219614341</v>
      </c>
      <c r="AS661" s="41">
        <f t="shared" si="272"/>
        <v>74566.997638468907</v>
      </c>
      <c r="AT661" s="41">
        <f t="shared" si="273"/>
        <v>11.212965227500968</v>
      </c>
      <c r="AU661" s="41">
        <f t="shared" si="274"/>
        <v>74619.592583951904</v>
      </c>
      <c r="AV661" s="41">
        <f t="shared" si="275"/>
        <v>11.213844433841416</v>
      </c>
      <c r="AW661" s="41">
        <f t="shared" si="276"/>
        <v>74866.176785830001</v>
      </c>
      <c r="AX661" s="41">
        <f t="shared" si="277"/>
        <v>11.217467054129033</v>
      </c>
      <c r="AY661" s="41">
        <f t="shared" si="278"/>
        <v>11.288294389161965</v>
      </c>
      <c r="AZ661" s="41">
        <f t="shared" si="279"/>
        <v>11.154974465194789</v>
      </c>
    </row>
    <row r="662" spans="2:52" x14ac:dyDescent="0.25">
      <c r="B662" s="41" t="str">
        <f t="shared" si="280"/>
        <v>DL</v>
      </c>
      <c r="C662" s="46">
        <v>44695</v>
      </c>
      <c r="D662" s="45">
        <v>487.91048062045138</v>
      </c>
      <c r="E662" s="45">
        <v>103.61746114620777</v>
      </c>
      <c r="F662" s="45">
        <v>50.000597919071339</v>
      </c>
      <c r="G662" s="48">
        <v>87.356730321711083</v>
      </c>
      <c r="H662" s="44">
        <v>72934.513907299246</v>
      </c>
      <c r="I662" s="62">
        <f t="shared" si="257"/>
        <v>728.88527000744159</v>
      </c>
      <c r="J662" s="41">
        <f t="shared" si="258"/>
        <v>2022</v>
      </c>
      <c r="K662" s="41">
        <f t="shared" si="259"/>
        <v>20</v>
      </c>
      <c r="L662" s="41">
        <f t="shared" si="260"/>
        <v>400</v>
      </c>
      <c r="M662" s="41">
        <f t="shared" si="261"/>
        <v>5.9914645471079817</v>
      </c>
      <c r="N662" s="41">
        <f t="shared" si="262"/>
        <v>1</v>
      </c>
      <c r="O662" s="41">
        <f t="shared" si="263"/>
        <v>5</v>
      </c>
      <c r="P662" s="41">
        <f t="shared" si="264"/>
        <v>0</v>
      </c>
      <c r="Q662" s="41">
        <f t="shared" si="264"/>
        <v>0</v>
      </c>
      <c r="R662" s="41">
        <f t="shared" si="264"/>
        <v>0</v>
      </c>
      <c r="S662" s="41">
        <f t="shared" si="264"/>
        <v>0</v>
      </c>
      <c r="T662" s="41">
        <f t="shared" si="265"/>
        <v>1</v>
      </c>
      <c r="U662" s="41">
        <f t="shared" si="265"/>
        <v>0</v>
      </c>
      <c r="V662" s="41">
        <f t="shared" si="265"/>
        <v>0</v>
      </c>
      <c r="W662" s="41">
        <f t="shared" si="265"/>
        <v>0</v>
      </c>
      <c r="X662" s="41">
        <f t="shared" si="266"/>
        <v>0</v>
      </c>
      <c r="Y662" s="41">
        <f t="shared" si="266"/>
        <v>0</v>
      </c>
      <c r="Z662" s="41">
        <f t="shared" si="266"/>
        <v>0</v>
      </c>
      <c r="AA662" s="41">
        <f t="shared" si="266"/>
        <v>0</v>
      </c>
      <c r="AB662" s="41">
        <f t="shared" si="267"/>
        <v>1</v>
      </c>
      <c r="AC662" s="41">
        <f t="shared" si="267"/>
        <v>0</v>
      </c>
      <c r="AD662" s="41">
        <f t="shared" si="267"/>
        <v>0</v>
      </c>
      <c r="AE662" s="41">
        <f t="shared" si="267"/>
        <v>0</v>
      </c>
      <c r="AF662" s="41">
        <f t="shared" si="268"/>
        <v>0</v>
      </c>
      <c r="AG662" s="48">
        <v>487.91048062045138</v>
      </c>
      <c r="AH662" s="48">
        <v>103.61746114620777</v>
      </c>
      <c r="AI662" s="48">
        <v>50.000597919071339</v>
      </c>
      <c r="AJ662" s="48">
        <v>87.356730321711083</v>
      </c>
      <c r="AK662" s="41">
        <f t="shared" si="269"/>
        <v>11.197317247759628</v>
      </c>
      <c r="AL662" s="41">
        <f>LN(D662+'Models training data'!$Y$4)</f>
        <v>6.6581614988295774</v>
      </c>
      <c r="AM662" s="41">
        <f>LN(E662+'Models training data'!$Y$5)</f>
        <v>5.1277042791184666</v>
      </c>
      <c r="AN662" s="41">
        <f>LN(F662+'Models training data'!$Y$6)</f>
        <v>4.5578592860432883</v>
      </c>
      <c r="AO662" s="41">
        <f>LN(G662+'Models training data'!$Y$7)</f>
        <v>4.9196901093425298</v>
      </c>
      <c r="AP662" s="41">
        <f t="shared" si="256"/>
        <v>0</v>
      </c>
      <c r="AQ662" s="41">
        <f t="shared" si="270"/>
        <v>0</v>
      </c>
      <c r="AR662" s="41">
        <f t="shared" si="271"/>
        <v>92440.278906530599</v>
      </c>
      <c r="AS662" s="41">
        <f t="shared" si="272"/>
        <v>74542.900248427206</v>
      </c>
      <c r="AT662" s="41">
        <f t="shared" si="273"/>
        <v>11.212707610236189</v>
      </c>
      <c r="AU662" s="41">
        <f t="shared" si="274"/>
        <v>74543.699549209618</v>
      </c>
      <c r="AV662" s="41">
        <f t="shared" si="275"/>
        <v>11.212839891532898</v>
      </c>
      <c r="AW662" s="41">
        <f t="shared" si="276"/>
        <v>74791.960202763847</v>
      </c>
      <c r="AX662" s="41">
        <f t="shared" si="277"/>
        <v>11.21661272841741</v>
      </c>
      <c r="AY662" s="41">
        <f t="shared" si="278"/>
        <v>11.288005378153668</v>
      </c>
      <c r="AZ662" s="41">
        <f t="shared" si="279"/>
        <v>11.160995300693486</v>
      </c>
    </row>
    <row r="663" spans="2:52" x14ac:dyDescent="0.25">
      <c r="B663" s="41" t="str">
        <f t="shared" si="280"/>
        <v>DL</v>
      </c>
      <c r="C663" s="46">
        <v>44702</v>
      </c>
      <c r="D663" s="45">
        <v>454.03733643431588</v>
      </c>
      <c r="E663" s="45">
        <v>101.80873057310389</v>
      </c>
      <c r="F663" s="45">
        <v>50.000059791907134</v>
      </c>
      <c r="G663" s="48">
        <v>96.092375101073543</v>
      </c>
      <c r="H663" s="44">
        <v>73264.848164337149</v>
      </c>
      <c r="I663" s="62">
        <f t="shared" si="257"/>
        <v>701.93850190040041</v>
      </c>
      <c r="J663" s="41">
        <f t="shared" si="258"/>
        <v>2022</v>
      </c>
      <c r="K663" s="41">
        <f t="shared" si="259"/>
        <v>21</v>
      </c>
      <c r="L663" s="41">
        <f t="shared" si="260"/>
        <v>441</v>
      </c>
      <c r="M663" s="41">
        <f t="shared" si="261"/>
        <v>6.089044875446846</v>
      </c>
      <c r="N663" s="41">
        <f t="shared" si="262"/>
        <v>1</v>
      </c>
      <c r="O663" s="41">
        <f t="shared" si="263"/>
        <v>5</v>
      </c>
      <c r="P663" s="41">
        <f t="shared" si="264"/>
        <v>0</v>
      </c>
      <c r="Q663" s="41">
        <f t="shared" si="264"/>
        <v>0</v>
      </c>
      <c r="R663" s="41">
        <f t="shared" si="264"/>
        <v>0</v>
      </c>
      <c r="S663" s="41">
        <f t="shared" si="264"/>
        <v>0</v>
      </c>
      <c r="T663" s="41">
        <f t="shared" si="265"/>
        <v>1</v>
      </c>
      <c r="U663" s="41">
        <f t="shared" si="265"/>
        <v>0</v>
      </c>
      <c r="V663" s="41">
        <f t="shared" si="265"/>
        <v>0</v>
      </c>
      <c r="W663" s="41">
        <f t="shared" si="265"/>
        <v>0</v>
      </c>
      <c r="X663" s="41">
        <f t="shared" si="266"/>
        <v>0</v>
      </c>
      <c r="Y663" s="41">
        <f t="shared" si="266"/>
        <v>0</v>
      </c>
      <c r="Z663" s="41">
        <f t="shared" si="266"/>
        <v>0</v>
      </c>
      <c r="AA663" s="41">
        <f t="shared" si="266"/>
        <v>0</v>
      </c>
      <c r="AB663" s="41">
        <f t="shared" si="267"/>
        <v>1</v>
      </c>
      <c r="AC663" s="41">
        <f t="shared" si="267"/>
        <v>0</v>
      </c>
      <c r="AD663" s="41">
        <f t="shared" si="267"/>
        <v>0</v>
      </c>
      <c r="AE663" s="41">
        <f t="shared" si="267"/>
        <v>0</v>
      </c>
      <c r="AF663" s="41">
        <f t="shared" si="268"/>
        <v>0</v>
      </c>
      <c r="AG663" s="48">
        <v>454.03733643431588</v>
      </c>
      <c r="AH663" s="48">
        <v>101.80873057310389</v>
      </c>
      <c r="AI663" s="48">
        <v>50.000059791907134</v>
      </c>
      <c r="AJ663" s="48">
        <v>96.092375101073543</v>
      </c>
      <c r="AK663" s="41">
        <f t="shared" si="269"/>
        <v>11.20183621165255</v>
      </c>
      <c r="AL663" s="41">
        <f>LN(D663+'Models training data'!$Y$4)</f>
        <v>6.6137117720917331</v>
      </c>
      <c r="AM663" s="41">
        <f>LN(E663+'Models training data'!$Y$5)</f>
        <v>5.1169202806528293</v>
      </c>
      <c r="AN663" s="41">
        <f>LN(F663+'Models training data'!$Y$6)</f>
        <v>4.5578536440443074</v>
      </c>
      <c r="AO663" s="41">
        <f>LN(G663+'Models training data'!$Y$7)</f>
        <v>4.9815209462370094</v>
      </c>
      <c r="AP663" s="41">
        <f t="shared" si="256"/>
        <v>0</v>
      </c>
      <c r="AQ663" s="41">
        <f t="shared" si="270"/>
        <v>0</v>
      </c>
      <c r="AR663" s="41">
        <f t="shared" si="271"/>
        <v>92415.888593446842</v>
      </c>
      <c r="AS663" s="41">
        <f t="shared" si="272"/>
        <v>74518.802858385505</v>
      </c>
      <c r="AT663" s="41">
        <f t="shared" si="273"/>
        <v>11.212449992971408</v>
      </c>
      <c r="AU663" s="41">
        <f t="shared" si="274"/>
        <v>74468.98521314314</v>
      </c>
      <c r="AV663" s="41">
        <f t="shared" si="275"/>
        <v>11.211852294426071</v>
      </c>
      <c r="AW663" s="41">
        <f t="shared" si="276"/>
        <v>74721.365414202737</v>
      </c>
      <c r="AX663" s="41">
        <f t="shared" si="277"/>
        <v>11.215800094091188</v>
      </c>
      <c r="AY663" s="41">
        <f t="shared" si="278"/>
        <v>11.288370495701553</v>
      </c>
      <c r="AZ663" s="41">
        <f t="shared" si="279"/>
        <v>11.167904885847719</v>
      </c>
    </row>
    <row r="664" spans="2:52" x14ac:dyDescent="0.25">
      <c r="B664" s="41" t="str">
        <f t="shared" si="280"/>
        <v>DL</v>
      </c>
      <c r="C664" s="46">
        <v>44709</v>
      </c>
      <c r="D664" s="45">
        <v>430.32613550402112</v>
      </c>
      <c r="E664" s="45">
        <v>100.90436528655195</v>
      </c>
      <c r="F664" s="45">
        <v>50.000005979190718</v>
      </c>
      <c r="G664" s="48">
        <v>105.70160978590005</v>
      </c>
      <c r="H664" s="44">
        <v>73671.827886684419</v>
      </c>
      <c r="I664" s="62">
        <f t="shared" si="257"/>
        <v>686.93211655566381</v>
      </c>
      <c r="J664" s="41">
        <f t="shared" si="258"/>
        <v>2022</v>
      </c>
      <c r="K664" s="41">
        <f t="shared" si="259"/>
        <v>22</v>
      </c>
      <c r="L664" s="41">
        <f t="shared" si="260"/>
        <v>484</v>
      </c>
      <c r="M664" s="41">
        <f t="shared" si="261"/>
        <v>6.1820849067166321</v>
      </c>
      <c r="N664" s="41">
        <f t="shared" si="262"/>
        <v>1</v>
      </c>
      <c r="O664" s="41">
        <f t="shared" si="263"/>
        <v>5</v>
      </c>
      <c r="P664" s="41">
        <f t="shared" si="264"/>
        <v>0</v>
      </c>
      <c r="Q664" s="41">
        <f t="shared" si="264"/>
        <v>0</v>
      </c>
      <c r="R664" s="41">
        <f t="shared" si="264"/>
        <v>0</v>
      </c>
      <c r="S664" s="41">
        <f t="shared" si="264"/>
        <v>0</v>
      </c>
      <c r="T664" s="41">
        <f t="shared" si="265"/>
        <v>1</v>
      </c>
      <c r="U664" s="41">
        <f t="shared" si="265"/>
        <v>0</v>
      </c>
      <c r="V664" s="41">
        <f t="shared" si="265"/>
        <v>0</v>
      </c>
      <c r="W664" s="41">
        <f t="shared" si="265"/>
        <v>0</v>
      </c>
      <c r="X664" s="41">
        <f t="shared" si="266"/>
        <v>0</v>
      </c>
      <c r="Y664" s="41">
        <f t="shared" si="266"/>
        <v>0</v>
      </c>
      <c r="Z664" s="41">
        <f t="shared" si="266"/>
        <v>0</v>
      </c>
      <c r="AA664" s="41">
        <f t="shared" si="266"/>
        <v>0</v>
      </c>
      <c r="AB664" s="41">
        <f t="shared" si="267"/>
        <v>1</v>
      </c>
      <c r="AC664" s="41">
        <f t="shared" si="267"/>
        <v>0</v>
      </c>
      <c r="AD664" s="41">
        <f t="shared" si="267"/>
        <v>0</v>
      </c>
      <c r="AE664" s="41">
        <f t="shared" si="267"/>
        <v>0</v>
      </c>
      <c r="AF664" s="41">
        <f t="shared" si="268"/>
        <v>0</v>
      </c>
      <c r="AG664" s="48">
        <v>430.32613550402112</v>
      </c>
      <c r="AH664" s="48">
        <v>100.90436528655195</v>
      </c>
      <c r="AI664" s="48">
        <v>50.000005979190718</v>
      </c>
      <c r="AJ664" s="48">
        <v>105.70160978590005</v>
      </c>
      <c r="AK664" s="41">
        <f t="shared" si="269"/>
        <v>11.207375751187762</v>
      </c>
      <c r="AL664" s="41">
        <f>LN(D664+'Models training data'!$Y$4)</f>
        <v>6.5813779302681654</v>
      </c>
      <c r="AM664" s="41">
        <f>LN(E664+'Models training data'!$Y$5)</f>
        <v>5.1114843550632685</v>
      </c>
      <c r="AN664" s="41">
        <f>LN(F664+'Models training data'!$Y$6)</f>
        <v>4.5578530798426584</v>
      </c>
      <c r="AO664" s="41">
        <f>LN(G664+'Models training data'!$Y$7)</f>
        <v>5.0453912048265321</v>
      </c>
      <c r="AP664" s="41">
        <f t="shared" si="256"/>
        <v>0</v>
      </c>
      <c r="AQ664" s="41">
        <f t="shared" si="270"/>
        <v>0</v>
      </c>
      <c r="AR664" s="41">
        <f t="shared" si="271"/>
        <v>92391.498280363099</v>
      </c>
      <c r="AS664" s="41">
        <f t="shared" si="272"/>
        <v>74494.705468343804</v>
      </c>
      <c r="AT664" s="41">
        <f t="shared" si="273"/>
        <v>11.212192375706628</v>
      </c>
      <c r="AU664" s="41">
        <f t="shared" si="274"/>
        <v>74395.449575752471</v>
      </c>
      <c r="AV664" s="41">
        <f t="shared" si="275"/>
        <v>11.210881642520937</v>
      </c>
      <c r="AW664" s="41">
        <f t="shared" si="276"/>
        <v>74654.055317516002</v>
      </c>
      <c r="AX664" s="41">
        <f t="shared" si="277"/>
        <v>11.215025270677394</v>
      </c>
      <c r="AY664" s="41">
        <f t="shared" si="278"/>
        <v>11.289199698194242</v>
      </c>
      <c r="AZ664" s="41">
        <f t="shared" si="279"/>
        <v>11.17542894556667</v>
      </c>
    </row>
    <row r="665" spans="2:52" x14ac:dyDescent="0.25">
      <c r="B665" s="41" t="str">
        <f t="shared" si="280"/>
        <v>DL</v>
      </c>
      <c r="C665" s="46">
        <v>44716</v>
      </c>
      <c r="D665" s="45">
        <v>413.72829485281477</v>
      </c>
      <c r="E665" s="45">
        <v>100.45218264327598</v>
      </c>
      <c r="F665" s="45">
        <v>50.000000597919069</v>
      </c>
      <c r="G665" s="48">
        <v>116.27177048196197</v>
      </c>
      <c r="H665" s="44">
        <v>77987.628726848081</v>
      </c>
      <c r="I665" s="62">
        <f t="shared" si="257"/>
        <v>680.45224857597179</v>
      </c>
      <c r="J665" s="41">
        <f t="shared" si="258"/>
        <v>2022</v>
      </c>
      <c r="K665" s="41">
        <f t="shared" si="259"/>
        <v>23</v>
      </c>
      <c r="L665" s="41">
        <f t="shared" si="260"/>
        <v>529</v>
      </c>
      <c r="M665" s="41">
        <f t="shared" si="261"/>
        <v>6.2709884318582994</v>
      </c>
      <c r="N665" s="41">
        <f t="shared" si="262"/>
        <v>1</v>
      </c>
      <c r="O665" s="41">
        <f t="shared" si="263"/>
        <v>6</v>
      </c>
      <c r="P665" s="41">
        <f t="shared" si="264"/>
        <v>0</v>
      </c>
      <c r="Q665" s="41">
        <f t="shared" si="264"/>
        <v>0</v>
      </c>
      <c r="R665" s="41">
        <f t="shared" si="264"/>
        <v>0</v>
      </c>
      <c r="S665" s="41">
        <f t="shared" si="264"/>
        <v>0</v>
      </c>
      <c r="T665" s="41">
        <f t="shared" si="265"/>
        <v>0</v>
      </c>
      <c r="U665" s="41">
        <f t="shared" si="265"/>
        <v>1</v>
      </c>
      <c r="V665" s="41">
        <f t="shared" si="265"/>
        <v>0</v>
      </c>
      <c r="W665" s="41">
        <f t="shared" si="265"/>
        <v>0</v>
      </c>
      <c r="X665" s="41">
        <f t="shared" si="266"/>
        <v>0</v>
      </c>
      <c r="Y665" s="41">
        <f t="shared" si="266"/>
        <v>0</v>
      </c>
      <c r="Z665" s="41">
        <f t="shared" si="266"/>
        <v>0</v>
      </c>
      <c r="AA665" s="41">
        <f t="shared" si="266"/>
        <v>0</v>
      </c>
      <c r="AB665" s="41">
        <f t="shared" si="267"/>
        <v>1</v>
      </c>
      <c r="AC665" s="41">
        <f t="shared" si="267"/>
        <v>0</v>
      </c>
      <c r="AD665" s="41">
        <f t="shared" si="267"/>
        <v>0</v>
      </c>
      <c r="AE665" s="41">
        <f t="shared" si="267"/>
        <v>0</v>
      </c>
      <c r="AF665" s="41">
        <f t="shared" si="268"/>
        <v>0</v>
      </c>
      <c r="AG665" s="48">
        <v>413.72829485281477</v>
      </c>
      <c r="AH665" s="48">
        <v>100.45218264327598</v>
      </c>
      <c r="AI665" s="48">
        <v>50.000000597919069</v>
      </c>
      <c r="AJ665" s="48">
        <v>116.27177048196197</v>
      </c>
      <c r="AK665" s="41">
        <f t="shared" si="269"/>
        <v>11.264305487026407</v>
      </c>
      <c r="AL665" s="41">
        <f>LN(D665+'Models training data'!$Y$4)</f>
        <v>6.5581056367275048</v>
      </c>
      <c r="AM665" s="41">
        <f>LN(E665+'Models training data'!$Y$5)</f>
        <v>5.1087552709782544</v>
      </c>
      <c r="AN665" s="41">
        <f>LN(F665+'Models training data'!$Y$6)</f>
        <v>4.5578530234224761</v>
      </c>
      <c r="AO665" s="41">
        <f>LN(G665+'Models training data'!$Y$7)</f>
        <v>5.1112357230630536</v>
      </c>
      <c r="AP665" s="41">
        <f t="shared" si="256"/>
        <v>0</v>
      </c>
      <c r="AQ665" s="41">
        <f t="shared" si="270"/>
        <v>0</v>
      </c>
      <c r="AR665" s="41">
        <f t="shared" si="271"/>
        <v>99605.365540109051</v>
      </c>
      <c r="AS665" s="41">
        <f t="shared" si="272"/>
        <v>81715.30995805675</v>
      </c>
      <c r="AT665" s="41">
        <f t="shared" si="273"/>
        <v>11.289388650529448</v>
      </c>
      <c r="AU665" s="41">
        <f t="shared" si="274"/>
        <v>88713.661160796546</v>
      </c>
      <c r="AV665" s="41">
        <f t="shared" si="275"/>
        <v>11.35645913312146</v>
      </c>
      <c r="AW665" s="41">
        <f t="shared" si="276"/>
        <v>88503.336099620981</v>
      </c>
      <c r="AX665" s="41">
        <f t="shared" si="277"/>
        <v>11.353143460381151</v>
      </c>
      <c r="AY665" s="41">
        <f t="shared" si="278"/>
        <v>11.290387371694145</v>
      </c>
      <c r="AZ665" s="41">
        <f t="shared" si="279"/>
        <v>11.183410987937002</v>
      </c>
    </row>
    <row r="666" spans="2:52" x14ac:dyDescent="0.25">
      <c r="B666" s="41" t="str">
        <f t="shared" si="280"/>
        <v>DL</v>
      </c>
      <c r="C666" s="46">
        <v>44723</v>
      </c>
      <c r="D666" s="45">
        <v>402.10980639697027</v>
      </c>
      <c r="E666" s="45">
        <v>100.22609132163799</v>
      </c>
      <c r="F666" s="45">
        <v>50.000000059791908</v>
      </c>
      <c r="G666" s="48">
        <v>127.89894750190535</v>
      </c>
      <c r="H666" s="44">
        <v>78478.741645357368</v>
      </c>
      <c r="I666" s="62">
        <f t="shared" si="257"/>
        <v>680.23484528030554</v>
      </c>
      <c r="J666" s="41">
        <f t="shared" si="258"/>
        <v>2022</v>
      </c>
      <c r="K666" s="41">
        <f t="shared" si="259"/>
        <v>24</v>
      </c>
      <c r="L666" s="41">
        <f t="shared" si="260"/>
        <v>576</v>
      </c>
      <c r="M666" s="41">
        <f t="shared" si="261"/>
        <v>6.3561076606958915</v>
      </c>
      <c r="N666" s="41">
        <f t="shared" si="262"/>
        <v>1</v>
      </c>
      <c r="O666" s="41">
        <f t="shared" si="263"/>
        <v>6</v>
      </c>
      <c r="P666" s="41">
        <f t="shared" si="264"/>
        <v>0</v>
      </c>
      <c r="Q666" s="41">
        <f t="shared" si="264"/>
        <v>0</v>
      </c>
      <c r="R666" s="41">
        <f t="shared" si="264"/>
        <v>0</v>
      </c>
      <c r="S666" s="41">
        <f t="shared" si="264"/>
        <v>0</v>
      </c>
      <c r="T666" s="41">
        <f t="shared" si="265"/>
        <v>0</v>
      </c>
      <c r="U666" s="41">
        <f t="shared" si="265"/>
        <v>1</v>
      </c>
      <c r="V666" s="41">
        <f t="shared" si="265"/>
        <v>0</v>
      </c>
      <c r="W666" s="41">
        <f t="shared" si="265"/>
        <v>0</v>
      </c>
      <c r="X666" s="41">
        <f t="shared" si="266"/>
        <v>0</v>
      </c>
      <c r="Y666" s="41">
        <f t="shared" si="266"/>
        <v>0</v>
      </c>
      <c r="Z666" s="41">
        <f t="shared" si="266"/>
        <v>0</v>
      </c>
      <c r="AA666" s="41">
        <f t="shared" si="266"/>
        <v>0</v>
      </c>
      <c r="AB666" s="41">
        <f t="shared" si="267"/>
        <v>1</v>
      </c>
      <c r="AC666" s="41">
        <f t="shared" si="267"/>
        <v>0</v>
      </c>
      <c r="AD666" s="41">
        <f t="shared" si="267"/>
        <v>0</v>
      </c>
      <c r="AE666" s="41">
        <f t="shared" si="267"/>
        <v>0</v>
      </c>
      <c r="AF666" s="41">
        <f t="shared" si="268"/>
        <v>0</v>
      </c>
      <c r="AG666" s="48">
        <v>402.10980639697027</v>
      </c>
      <c r="AH666" s="48">
        <v>100.22609132163799</v>
      </c>
      <c r="AI666" s="48">
        <v>50.000000059791908</v>
      </c>
      <c r="AJ666" s="48">
        <v>127.89894750190535</v>
      </c>
      <c r="AK666" s="41">
        <f t="shared" si="269"/>
        <v>11.270583060030134</v>
      </c>
      <c r="AL666" s="41">
        <f>LN(D666+'Models training data'!$Y$4)</f>
        <v>6.5414866589001459</v>
      </c>
      <c r="AM666" s="41">
        <f>LN(E666+'Models training data'!$Y$5)</f>
        <v>5.1073879308822301</v>
      </c>
      <c r="AN666" s="41">
        <f>LN(F666+'Models training data'!$Y$6)</f>
        <v>4.5578530177804577</v>
      </c>
      <c r="AO666" s="41">
        <f>LN(G666+'Models training data'!$Y$7)</f>
        <v>5.1789840235547375</v>
      </c>
      <c r="AP666" s="41">
        <f t="shared" si="256"/>
        <v>0</v>
      </c>
      <c r="AQ666" s="41">
        <f t="shared" si="270"/>
        <v>0</v>
      </c>
      <c r="AR666" s="41">
        <f t="shared" si="271"/>
        <v>99580.975227025308</v>
      </c>
      <c r="AS666" s="41">
        <f t="shared" si="272"/>
        <v>81691.212568015049</v>
      </c>
      <c r="AT666" s="41">
        <f t="shared" si="273"/>
        <v>11.289131033264669</v>
      </c>
      <c r="AU666" s="41">
        <f t="shared" si="274"/>
        <v>88642.482920757524</v>
      </c>
      <c r="AV666" s="41">
        <f t="shared" si="275"/>
        <v>11.355522371619706</v>
      </c>
      <c r="AW666" s="41">
        <f t="shared" si="276"/>
        <v>88441.756331807454</v>
      </c>
      <c r="AX666" s="41">
        <f t="shared" si="277"/>
        <v>11.352434600220988</v>
      </c>
      <c r="AY666" s="41">
        <f t="shared" si="278"/>
        <v>11.291876234774175</v>
      </c>
      <c r="AZ666" s="41">
        <f t="shared" si="279"/>
        <v>11.191758096736319</v>
      </c>
    </row>
    <row r="667" spans="2:52" x14ac:dyDescent="0.25">
      <c r="B667" s="41" t="str">
        <f t="shared" si="280"/>
        <v>DL</v>
      </c>
      <c r="C667" s="46">
        <v>44730</v>
      </c>
      <c r="D667" s="45">
        <v>393.97686447787919</v>
      </c>
      <c r="E667" s="45">
        <v>100.113045660819</v>
      </c>
      <c r="F667" s="45">
        <v>50.000000005979189</v>
      </c>
      <c r="G667" s="48">
        <v>140.68884224927061</v>
      </c>
      <c r="H667" s="44">
        <v>78992.74506881852</v>
      </c>
      <c r="I667" s="62">
        <f t="shared" si="257"/>
        <v>684.77875239394791</v>
      </c>
      <c r="J667" s="41">
        <f t="shared" si="258"/>
        <v>2022</v>
      </c>
      <c r="K667" s="41">
        <f t="shared" si="259"/>
        <v>25</v>
      </c>
      <c r="L667" s="41">
        <f t="shared" si="260"/>
        <v>625</v>
      </c>
      <c r="M667" s="41">
        <f t="shared" si="261"/>
        <v>6.4377516497364011</v>
      </c>
      <c r="N667" s="41">
        <f t="shared" si="262"/>
        <v>1</v>
      </c>
      <c r="O667" s="41">
        <f t="shared" si="263"/>
        <v>6</v>
      </c>
      <c r="P667" s="41">
        <f t="shared" si="264"/>
        <v>0</v>
      </c>
      <c r="Q667" s="41">
        <f t="shared" si="264"/>
        <v>0</v>
      </c>
      <c r="R667" s="41">
        <f t="shared" si="264"/>
        <v>0</v>
      </c>
      <c r="S667" s="41">
        <f t="shared" si="264"/>
        <v>0</v>
      </c>
      <c r="T667" s="41">
        <f t="shared" si="265"/>
        <v>0</v>
      </c>
      <c r="U667" s="41">
        <f t="shared" si="265"/>
        <v>1</v>
      </c>
      <c r="V667" s="41">
        <f t="shared" si="265"/>
        <v>0</v>
      </c>
      <c r="W667" s="41">
        <f t="shared" si="265"/>
        <v>0</v>
      </c>
      <c r="X667" s="41">
        <f t="shared" si="266"/>
        <v>0</v>
      </c>
      <c r="Y667" s="41">
        <f t="shared" si="266"/>
        <v>0</v>
      </c>
      <c r="Z667" s="41">
        <f t="shared" si="266"/>
        <v>0</v>
      </c>
      <c r="AA667" s="41">
        <f t="shared" si="266"/>
        <v>0</v>
      </c>
      <c r="AB667" s="41">
        <f t="shared" si="267"/>
        <v>1</v>
      </c>
      <c r="AC667" s="41">
        <f t="shared" si="267"/>
        <v>0</v>
      </c>
      <c r="AD667" s="41">
        <f t="shared" si="267"/>
        <v>0</v>
      </c>
      <c r="AE667" s="41">
        <f t="shared" si="267"/>
        <v>0</v>
      </c>
      <c r="AF667" s="41">
        <f t="shared" si="268"/>
        <v>0</v>
      </c>
      <c r="AG667" s="48">
        <v>393.97686447787919</v>
      </c>
      <c r="AH667" s="48">
        <v>100.113045660819</v>
      </c>
      <c r="AI667" s="48">
        <v>50.000000005979189</v>
      </c>
      <c r="AJ667" s="48">
        <v>140.68884224927061</v>
      </c>
      <c r="AK667" s="41">
        <f t="shared" si="269"/>
        <v>11.277111292660189</v>
      </c>
      <c r="AL667" s="41">
        <f>LN(D667+'Models training data'!$Y$4)</f>
        <v>6.529686825021451</v>
      </c>
      <c r="AM667" s="41">
        <f>LN(E667+'Models training data'!$Y$5)</f>
        <v>5.1067035590874132</v>
      </c>
      <c r="AN667" s="41">
        <f>LN(F667+'Models training data'!$Y$6)</f>
        <v>4.5578530172162557</v>
      </c>
      <c r="AO667" s="41">
        <f>LN(G667+'Models training data'!$Y$7)</f>
        <v>5.2485611842077438</v>
      </c>
      <c r="AP667" s="41">
        <f t="shared" si="256"/>
        <v>0</v>
      </c>
      <c r="AQ667" s="41">
        <f t="shared" si="270"/>
        <v>0</v>
      </c>
      <c r="AR667" s="41">
        <f t="shared" si="271"/>
        <v>99556.584913941566</v>
      </c>
      <c r="AS667" s="41">
        <f t="shared" si="272"/>
        <v>81667.115177973348</v>
      </c>
      <c r="AT667" s="41">
        <f t="shared" si="273"/>
        <v>11.288873415999888</v>
      </c>
      <c r="AU667" s="41">
        <f t="shared" si="274"/>
        <v>88572.48337939434</v>
      </c>
      <c r="AV667" s="41">
        <f t="shared" si="275"/>
        <v>11.354602555319643</v>
      </c>
      <c r="AW667" s="41">
        <f t="shared" si="276"/>
        <v>88382.690736910226</v>
      </c>
      <c r="AX667" s="41">
        <f t="shared" si="277"/>
        <v>11.351754681336175</v>
      </c>
      <c r="AY667" s="41">
        <f t="shared" si="278"/>
        <v>11.293637848872926</v>
      </c>
      <c r="AZ667" s="41">
        <f t="shared" si="279"/>
        <v>11.200412159665788</v>
      </c>
    </row>
    <row r="668" spans="2:52" x14ac:dyDescent="0.25">
      <c r="B668" s="41" t="str">
        <f t="shared" si="280"/>
        <v>DL</v>
      </c>
      <c r="C668" s="46">
        <v>44737</v>
      </c>
      <c r="D668" s="45">
        <v>388.28380513451543</v>
      </c>
      <c r="E668" s="45">
        <v>100.05652283040951</v>
      </c>
      <c r="F668" s="45">
        <v>50.000000000597922</v>
      </c>
      <c r="G668" s="48">
        <v>154.75772647391517</v>
      </c>
      <c r="H668" s="44">
        <v>79522.429858447635</v>
      </c>
      <c r="I668" s="62">
        <f t="shared" si="257"/>
        <v>693.0980544394381</v>
      </c>
      <c r="J668" s="41">
        <f t="shared" si="258"/>
        <v>2022</v>
      </c>
      <c r="K668" s="41">
        <f t="shared" si="259"/>
        <v>26</v>
      </c>
      <c r="L668" s="41">
        <f t="shared" si="260"/>
        <v>676</v>
      </c>
      <c r="M668" s="41">
        <f t="shared" si="261"/>
        <v>6.5161930760429643</v>
      </c>
      <c r="N668" s="41">
        <f t="shared" si="262"/>
        <v>1</v>
      </c>
      <c r="O668" s="41">
        <f t="shared" si="263"/>
        <v>6</v>
      </c>
      <c r="P668" s="41">
        <f t="shared" si="264"/>
        <v>0</v>
      </c>
      <c r="Q668" s="41">
        <f t="shared" si="264"/>
        <v>0</v>
      </c>
      <c r="R668" s="41">
        <f t="shared" si="264"/>
        <v>0</v>
      </c>
      <c r="S668" s="41">
        <f t="shared" si="264"/>
        <v>0</v>
      </c>
      <c r="T668" s="41">
        <f t="shared" si="265"/>
        <v>0</v>
      </c>
      <c r="U668" s="41">
        <f t="shared" si="265"/>
        <v>1</v>
      </c>
      <c r="V668" s="41">
        <f t="shared" si="265"/>
        <v>0</v>
      </c>
      <c r="W668" s="41">
        <f t="shared" si="265"/>
        <v>0</v>
      </c>
      <c r="X668" s="41">
        <f t="shared" si="266"/>
        <v>0</v>
      </c>
      <c r="Y668" s="41">
        <f t="shared" si="266"/>
        <v>0</v>
      </c>
      <c r="Z668" s="41">
        <f t="shared" si="266"/>
        <v>0</v>
      </c>
      <c r="AA668" s="41">
        <f t="shared" si="266"/>
        <v>0</v>
      </c>
      <c r="AB668" s="41">
        <f t="shared" si="267"/>
        <v>1</v>
      </c>
      <c r="AC668" s="41">
        <f t="shared" si="267"/>
        <v>0</v>
      </c>
      <c r="AD668" s="41">
        <f t="shared" si="267"/>
        <v>0</v>
      </c>
      <c r="AE668" s="41">
        <f t="shared" si="267"/>
        <v>0</v>
      </c>
      <c r="AF668" s="41">
        <f t="shared" si="268"/>
        <v>0</v>
      </c>
      <c r="AG668" s="48">
        <v>388.28380513451543</v>
      </c>
      <c r="AH668" s="48">
        <v>100.05652283040951</v>
      </c>
      <c r="AI668" s="48">
        <v>50.000000000597922</v>
      </c>
      <c r="AJ668" s="48">
        <v>154.75772647391517</v>
      </c>
      <c r="AK668" s="41">
        <f t="shared" si="269"/>
        <v>11.283794397433629</v>
      </c>
      <c r="AL668" s="41">
        <f>LN(D668+'Models training data'!$Y$4)</f>
        <v>6.5213433058800687</v>
      </c>
      <c r="AM668" s="41">
        <f>LN(E668+'Models training data'!$Y$5)</f>
        <v>5.106361197473051</v>
      </c>
      <c r="AN668" s="41">
        <f>LN(F668+'Models training data'!$Y$6)</f>
        <v>4.5578530171598359</v>
      </c>
      <c r="AO668" s="41">
        <f>LN(G668+'Models training data'!$Y$7)</f>
        <v>5.3198888211271003</v>
      </c>
      <c r="AP668" s="41">
        <f t="shared" si="256"/>
        <v>0</v>
      </c>
      <c r="AQ668" s="41">
        <f t="shared" si="270"/>
        <v>0</v>
      </c>
      <c r="AR668" s="41">
        <f t="shared" si="271"/>
        <v>99532.194600857823</v>
      </c>
      <c r="AS668" s="41">
        <f t="shared" si="272"/>
        <v>81643.017787931647</v>
      </c>
      <c r="AT668" s="41">
        <f t="shared" si="273"/>
        <v>11.288615798735108</v>
      </c>
      <c r="AU668" s="41">
        <f t="shared" si="274"/>
        <v>88503.66253670695</v>
      </c>
      <c r="AV668" s="41">
        <f t="shared" si="275"/>
        <v>11.353699684221271</v>
      </c>
      <c r="AW668" s="41">
        <f t="shared" si="276"/>
        <v>88325.942045869611</v>
      </c>
      <c r="AX668" s="41">
        <f t="shared" si="277"/>
        <v>11.351101432913058</v>
      </c>
      <c r="AY668" s="41">
        <f t="shared" si="278"/>
        <v>11.295661813939963</v>
      </c>
      <c r="AZ668" s="41">
        <f t="shared" si="279"/>
        <v>11.209334393980651</v>
      </c>
    </row>
    <row r="669" spans="2:52" x14ac:dyDescent="0.25">
      <c r="B669" s="41" t="str">
        <f t="shared" si="280"/>
        <v>DL</v>
      </c>
      <c r="C669" s="46">
        <v>44744</v>
      </c>
      <c r="D669" s="45">
        <v>384.29866359416076</v>
      </c>
      <c r="E669" s="45">
        <v>100.02826141520475</v>
      </c>
      <c r="F669" s="45">
        <v>50.000000000059792</v>
      </c>
      <c r="G669" s="48">
        <v>170.23349912127844</v>
      </c>
      <c r="H669" s="44">
        <v>81397.374073383515</v>
      </c>
      <c r="I669" s="62">
        <f t="shared" si="257"/>
        <v>704.56042413070372</v>
      </c>
      <c r="J669" s="41">
        <f t="shared" si="258"/>
        <v>2022</v>
      </c>
      <c r="K669" s="41">
        <f t="shared" si="259"/>
        <v>27</v>
      </c>
      <c r="L669" s="41">
        <f t="shared" si="260"/>
        <v>729</v>
      </c>
      <c r="M669" s="41">
        <f t="shared" si="261"/>
        <v>6.5916737320086582</v>
      </c>
      <c r="N669" s="41">
        <f t="shared" si="262"/>
        <v>1</v>
      </c>
      <c r="O669" s="41">
        <f t="shared" si="263"/>
        <v>7</v>
      </c>
      <c r="P669" s="41">
        <f t="shared" si="264"/>
        <v>0</v>
      </c>
      <c r="Q669" s="41">
        <f t="shared" si="264"/>
        <v>0</v>
      </c>
      <c r="R669" s="41">
        <f t="shared" si="264"/>
        <v>0</v>
      </c>
      <c r="S669" s="41">
        <f t="shared" si="264"/>
        <v>0</v>
      </c>
      <c r="T669" s="41">
        <f t="shared" si="265"/>
        <v>0</v>
      </c>
      <c r="U669" s="41">
        <f t="shared" si="265"/>
        <v>0</v>
      </c>
      <c r="V669" s="41">
        <f t="shared" si="265"/>
        <v>1</v>
      </c>
      <c r="W669" s="41">
        <f t="shared" si="265"/>
        <v>0</v>
      </c>
      <c r="X669" s="41">
        <f t="shared" si="266"/>
        <v>0</v>
      </c>
      <c r="Y669" s="41">
        <f t="shared" si="266"/>
        <v>0</v>
      </c>
      <c r="Z669" s="41">
        <f t="shared" si="266"/>
        <v>0</v>
      </c>
      <c r="AA669" s="41">
        <f t="shared" si="266"/>
        <v>0</v>
      </c>
      <c r="AB669" s="41">
        <f t="shared" si="267"/>
        <v>1</v>
      </c>
      <c r="AC669" s="41">
        <f t="shared" si="267"/>
        <v>0</v>
      </c>
      <c r="AD669" s="41">
        <f t="shared" si="267"/>
        <v>0</v>
      </c>
      <c r="AE669" s="41">
        <f t="shared" si="267"/>
        <v>0</v>
      </c>
      <c r="AF669" s="41">
        <f t="shared" si="268"/>
        <v>0</v>
      </c>
      <c r="AG669" s="48">
        <v>384.29866359416076</v>
      </c>
      <c r="AH669" s="48">
        <v>100.02826141520475</v>
      </c>
      <c r="AI669" s="48">
        <v>50.000000000059792</v>
      </c>
      <c r="AJ669" s="48">
        <v>170.23349912127844</v>
      </c>
      <c r="AK669" s="41">
        <f t="shared" si="269"/>
        <v>11.307098291929538</v>
      </c>
      <c r="AL669" s="41">
        <f>LN(D669+'Models training data'!$Y$4)</f>
        <v>6.5154611435206036</v>
      </c>
      <c r="AM669" s="41">
        <f>LN(E669+'Models training data'!$Y$5)</f>
        <v>5.1061899727015323</v>
      </c>
      <c r="AN669" s="41">
        <f>LN(F669+'Models training data'!$Y$6)</f>
        <v>4.5578530171541942</v>
      </c>
      <c r="AO669" s="41">
        <f>LN(G669+'Models training data'!$Y$7)</f>
        <v>5.3928860566705206</v>
      </c>
      <c r="AP669" s="41">
        <f t="shared" si="256"/>
        <v>1</v>
      </c>
      <c r="AQ669" s="41">
        <f t="shared" si="270"/>
        <v>0</v>
      </c>
      <c r="AR669" s="41">
        <f t="shared" si="271"/>
        <v>109563.41133302249</v>
      </c>
      <c r="AS669" s="41">
        <f t="shared" si="272"/>
        <v>92705.320158795425</v>
      </c>
      <c r="AT669" s="41">
        <f t="shared" si="273"/>
        <v>11.391242246742271</v>
      </c>
      <c r="AU669" s="41">
        <f t="shared" si="274"/>
        <v>88436.020392695398</v>
      </c>
      <c r="AV669" s="41">
        <f t="shared" si="275"/>
        <v>11.352813758324588</v>
      </c>
      <c r="AW669" s="41">
        <f t="shared" si="276"/>
        <v>88271.335333235402</v>
      </c>
      <c r="AX669" s="41">
        <f t="shared" si="277"/>
        <v>11.350472841340888</v>
      </c>
      <c r="AY669" s="41">
        <f t="shared" si="278"/>
        <v>11.161165204043732</v>
      </c>
      <c r="AZ669" s="41">
        <f t="shared" si="279"/>
        <v>11.227518646536765</v>
      </c>
    </row>
    <row r="670" spans="2:52" x14ac:dyDescent="0.25">
      <c r="B670" s="41" t="str">
        <f t="shared" si="280"/>
        <v>DL</v>
      </c>
      <c r="C670" s="46">
        <v>44751</v>
      </c>
      <c r="D670" s="45">
        <v>381.50906451591254</v>
      </c>
      <c r="E670" s="45">
        <v>100.01413070760238</v>
      </c>
      <c r="F670" s="45">
        <v>50.000000000005983</v>
      </c>
      <c r="G670" s="48">
        <v>187.25684903340348</v>
      </c>
      <c r="H670" s="44">
        <v>81945.361400880342</v>
      </c>
      <c r="I670" s="62">
        <f t="shared" si="257"/>
        <v>718.78004425692438</v>
      </c>
      <c r="J670" s="41">
        <f t="shared" si="258"/>
        <v>2022</v>
      </c>
      <c r="K670" s="41">
        <f t="shared" si="259"/>
        <v>28</v>
      </c>
      <c r="L670" s="41">
        <f t="shared" si="260"/>
        <v>784</v>
      </c>
      <c r="M670" s="41">
        <f t="shared" si="261"/>
        <v>6.6644090203504076</v>
      </c>
      <c r="N670" s="41">
        <f t="shared" si="262"/>
        <v>1</v>
      </c>
      <c r="O670" s="41">
        <f t="shared" si="263"/>
        <v>7</v>
      </c>
      <c r="P670" s="41">
        <f t="shared" si="264"/>
        <v>0</v>
      </c>
      <c r="Q670" s="41">
        <f t="shared" si="264"/>
        <v>0</v>
      </c>
      <c r="R670" s="41">
        <f t="shared" si="264"/>
        <v>0</v>
      </c>
      <c r="S670" s="41">
        <f t="shared" si="264"/>
        <v>0</v>
      </c>
      <c r="T670" s="41">
        <f t="shared" si="265"/>
        <v>0</v>
      </c>
      <c r="U670" s="41">
        <f t="shared" si="265"/>
        <v>0</v>
      </c>
      <c r="V670" s="41">
        <f t="shared" si="265"/>
        <v>1</v>
      </c>
      <c r="W670" s="41">
        <f t="shared" si="265"/>
        <v>0</v>
      </c>
      <c r="X670" s="41">
        <f t="shared" si="266"/>
        <v>0</v>
      </c>
      <c r="Y670" s="41">
        <f t="shared" si="266"/>
        <v>0</v>
      </c>
      <c r="Z670" s="41">
        <f t="shared" si="266"/>
        <v>0</v>
      </c>
      <c r="AA670" s="41">
        <f t="shared" si="266"/>
        <v>0</v>
      </c>
      <c r="AB670" s="41">
        <f t="shared" si="267"/>
        <v>1</v>
      </c>
      <c r="AC670" s="41">
        <f t="shared" si="267"/>
        <v>0</v>
      </c>
      <c r="AD670" s="41">
        <f t="shared" si="267"/>
        <v>0</v>
      </c>
      <c r="AE670" s="41">
        <f t="shared" si="267"/>
        <v>0</v>
      </c>
      <c r="AF670" s="41">
        <f t="shared" si="268"/>
        <v>0</v>
      </c>
      <c r="AG670" s="48">
        <v>381.50906451591254</v>
      </c>
      <c r="AH670" s="48">
        <v>100.01413070760238</v>
      </c>
      <c r="AI670" s="48">
        <v>50.000000000005983</v>
      </c>
      <c r="AJ670" s="48">
        <v>187.25684903340348</v>
      </c>
      <c r="AK670" s="41">
        <f t="shared" si="269"/>
        <v>11.313807979774131</v>
      </c>
      <c r="AL670" s="41">
        <f>LN(D670+'Models training data'!$Y$4)</f>
        <v>6.5113229456055839</v>
      </c>
      <c r="AM670" s="41">
        <f>LN(E670+'Models training data'!$Y$5)</f>
        <v>5.1061043493202964</v>
      </c>
      <c r="AN670" s="41">
        <f>LN(F670+'Models training data'!$Y$6)</f>
        <v>4.5578530171536293</v>
      </c>
      <c r="AO670" s="41">
        <f>LN(G670+'Models training data'!$Y$7)</f>
        <v>5.4674704425964409</v>
      </c>
      <c r="AP670" s="41">
        <f t="shared" si="256"/>
        <v>1</v>
      </c>
      <c r="AQ670" s="41">
        <f t="shared" si="270"/>
        <v>0</v>
      </c>
      <c r="AR670" s="41">
        <f t="shared" si="271"/>
        <v>109539.02101993875</v>
      </c>
      <c r="AS670" s="41">
        <f t="shared" si="272"/>
        <v>92681.222768753723</v>
      </c>
      <c r="AT670" s="41">
        <f t="shared" si="273"/>
        <v>11.390984629477492</v>
      </c>
      <c r="AU670" s="41">
        <f t="shared" si="274"/>
        <v>88369.556947359655</v>
      </c>
      <c r="AV670" s="41">
        <f t="shared" si="275"/>
        <v>11.351944777629598</v>
      </c>
      <c r="AW670" s="41">
        <f t="shared" si="276"/>
        <v>88218.714765249737</v>
      </c>
      <c r="AX670" s="41">
        <f t="shared" si="277"/>
        <v>11.349867112778171</v>
      </c>
      <c r="AY670" s="41">
        <f t="shared" si="278"/>
        <v>11.163726826103968</v>
      </c>
      <c r="AZ670" s="41">
        <f t="shared" si="279"/>
        <v>11.236900225130945</v>
      </c>
    </row>
    <row r="671" spans="2:52" x14ac:dyDescent="0.25">
      <c r="B671" s="41" t="str">
        <f t="shared" si="280"/>
        <v>DL</v>
      </c>
      <c r="C671" s="46">
        <v>44758</v>
      </c>
      <c r="D671" s="45">
        <v>379.55634516113878</v>
      </c>
      <c r="E671" s="45">
        <v>100.00706535380118</v>
      </c>
      <c r="F671" s="45">
        <v>50.000000000000597</v>
      </c>
      <c r="G671" s="48">
        <v>205.98253393674355</v>
      </c>
      <c r="H671" s="44">
        <v>82498.551776380162</v>
      </c>
      <c r="I671" s="62">
        <f t="shared" si="257"/>
        <v>735.54594445168414</v>
      </c>
      <c r="J671" s="41">
        <f t="shared" si="258"/>
        <v>2022</v>
      </c>
      <c r="K671" s="41">
        <f t="shared" si="259"/>
        <v>29</v>
      </c>
      <c r="L671" s="41">
        <f t="shared" si="260"/>
        <v>841</v>
      </c>
      <c r="M671" s="41">
        <f t="shared" si="261"/>
        <v>6.7345916599729483</v>
      </c>
      <c r="N671" s="41">
        <f t="shared" si="262"/>
        <v>1</v>
      </c>
      <c r="O671" s="41">
        <f t="shared" si="263"/>
        <v>7</v>
      </c>
      <c r="P671" s="41">
        <f t="shared" si="264"/>
        <v>0</v>
      </c>
      <c r="Q671" s="41">
        <f t="shared" si="264"/>
        <v>0</v>
      </c>
      <c r="R671" s="41">
        <f t="shared" si="264"/>
        <v>0</v>
      </c>
      <c r="S671" s="41">
        <f t="shared" si="264"/>
        <v>0</v>
      </c>
      <c r="T671" s="41">
        <f t="shared" si="265"/>
        <v>0</v>
      </c>
      <c r="U671" s="41">
        <f t="shared" si="265"/>
        <v>0</v>
      </c>
      <c r="V671" s="41">
        <f t="shared" si="265"/>
        <v>1</v>
      </c>
      <c r="W671" s="41">
        <f t="shared" si="265"/>
        <v>0</v>
      </c>
      <c r="X671" s="41">
        <f t="shared" si="266"/>
        <v>0</v>
      </c>
      <c r="Y671" s="41">
        <f t="shared" si="266"/>
        <v>0</v>
      </c>
      <c r="Z671" s="41">
        <f t="shared" si="266"/>
        <v>0</v>
      </c>
      <c r="AA671" s="41">
        <f t="shared" si="266"/>
        <v>0</v>
      </c>
      <c r="AB671" s="41">
        <f t="shared" si="267"/>
        <v>1</v>
      </c>
      <c r="AC671" s="41">
        <f t="shared" si="267"/>
        <v>0</v>
      </c>
      <c r="AD671" s="41">
        <f t="shared" si="267"/>
        <v>0</v>
      </c>
      <c r="AE671" s="41">
        <f t="shared" si="267"/>
        <v>0</v>
      </c>
      <c r="AF671" s="41">
        <f t="shared" si="268"/>
        <v>0</v>
      </c>
      <c r="AG671" s="48">
        <v>379.55634516113878</v>
      </c>
      <c r="AH671" s="48">
        <v>100.00706535380118</v>
      </c>
      <c r="AI671" s="48">
        <v>50.000000000000597</v>
      </c>
      <c r="AJ671" s="48">
        <v>205.98253393674355</v>
      </c>
      <c r="AK671" s="41">
        <f t="shared" si="269"/>
        <v>11.320536017943001</v>
      </c>
      <c r="AL671" s="41">
        <f>LN(D671+'Models training data'!$Y$4)</f>
        <v>6.5084159840285922</v>
      </c>
      <c r="AM671" s="41">
        <f>LN(E671+'Models training data'!$Y$5)</f>
        <v>5.1060615348802605</v>
      </c>
      <c r="AN671" s="41">
        <f>LN(F671+'Models training data'!$Y$6)</f>
        <v>4.5578530171535734</v>
      </c>
      <c r="AO671" s="41">
        <f>LN(G671+'Models training data'!$Y$7)</f>
        <v>5.5435588209543729</v>
      </c>
      <c r="AP671" s="41">
        <f t="shared" si="256"/>
        <v>1</v>
      </c>
      <c r="AQ671" s="41">
        <f t="shared" si="270"/>
        <v>0</v>
      </c>
      <c r="AR671" s="41">
        <f t="shared" si="271"/>
        <v>109514.63070685501</v>
      </c>
      <c r="AS671" s="41">
        <f t="shared" si="272"/>
        <v>92657.125378712022</v>
      </c>
      <c r="AT671" s="41">
        <f t="shared" si="273"/>
        <v>11.390727012212711</v>
      </c>
      <c r="AU671" s="41">
        <f t="shared" si="274"/>
        <v>88304.272200699736</v>
      </c>
      <c r="AV671" s="41">
        <f t="shared" si="275"/>
        <v>11.351092742136299</v>
      </c>
      <c r="AW671" s="41">
        <f t="shared" si="276"/>
        <v>88167.940918828477</v>
      </c>
      <c r="AX671" s="41">
        <f t="shared" si="277"/>
        <v>11.349282642290799</v>
      </c>
      <c r="AY671" s="41">
        <f t="shared" si="278"/>
        <v>11.166578496886208</v>
      </c>
      <c r="AZ671" s="41">
        <f t="shared" si="279"/>
        <v>11.246483296438418</v>
      </c>
    </row>
    <row r="672" spans="2:52" x14ac:dyDescent="0.25">
      <c r="B672" s="41" t="str">
        <f t="shared" si="280"/>
        <v>DL</v>
      </c>
      <c r="C672" s="46">
        <v>44765</v>
      </c>
      <c r="D672" s="45">
        <v>378.18944161279711</v>
      </c>
      <c r="E672" s="45">
        <v>100.00353267690059</v>
      </c>
      <c r="F672" s="45">
        <v>50.000000000000057</v>
      </c>
      <c r="G672" s="48">
        <v>226.58078733041791</v>
      </c>
      <c r="H672" s="44">
        <v>83055.364460886092</v>
      </c>
      <c r="I672" s="62">
        <f t="shared" si="257"/>
        <v>754.77376162011569</v>
      </c>
      <c r="J672" s="41">
        <f t="shared" si="258"/>
        <v>2022</v>
      </c>
      <c r="K672" s="41">
        <f t="shared" si="259"/>
        <v>30</v>
      </c>
      <c r="L672" s="41">
        <f t="shared" si="260"/>
        <v>900</v>
      </c>
      <c r="M672" s="41">
        <f t="shared" si="261"/>
        <v>6.8023947633243109</v>
      </c>
      <c r="N672" s="41">
        <f t="shared" si="262"/>
        <v>1</v>
      </c>
      <c r="O672" s="41">
        <f t="shared" si="263"/>
        <v>7</v>
      </c>
      <c r="P672" s="41">
        <f t="shared" si="264"/>
        <v>0</v>
      </c>
      <c r="Q672" s="41">
        <f t="shared" si="264"/>
        <v>0</v>
      </c>
      <c r="R672" s="41">
        <f t="shared" si="264"/>
        <v>0</v>
      </c>
      <c r="S672" s="41">
        <f t="shared" si="264"/>
        <v>0</v>
      </c>
      <c r="T672" s="41">
        <f t="shared" si="265"/>
        <v>0</v>
      </c>
      <c r="U672" s="41">
        <f t="shared" si="265"/>
        <v>0</v>
      </c>
      <c r="V672" s="41">
        <f t="shared" si="265"/>
        <v>1</v>
      </c>
      <c r="W672" s="41">
        <f t="shared" si="265"/>
        <v>0</v>
      </c>
      <c r="X672" s="41">
        <f t="shared" si="266"/>
        <v>0</v>
      </c>
      <c r="Y672" s="41">
        <f t="shared" si="266"/>
        <v>0</v>
      </c>
      <c r="Z672" s="41">
        <f t="shared" si="266"/>
        <v>0</v>
      </c>
      <c r="AA672" s="41">
        <f t="shared" si="266"/>
        <v>0</v>
      </c>
      <c r="AB672" s="41">
        <f t="shared" si="267"/>
        <v>1</v>
      </c>
      <c r="AC672" s="41">
        <f t="shared" si="267"/>
        <v>0</v>
      </c>
      <c r="AD672" s="41">
        <f t="shared" si="267"/>
        <v>0</v>
      </c>
      <c r="AE672" s="41">
        <f t="shared" si="267"/>
        <v>0</v>
      </c>
      <c r="AF672" s="41">
        <f t="shared" si="268"/>
        <v>0</v>
      </c>
      <c r="AG672" s="48">
        <v>378.18944161279711</v>
      </c>
      <c r="AH672" s="48">
        <v>100.00353267690059</v>
      </c>
      <c r="AI672" s="48">
        <v>50.000000000000057</v>
      </c>
      <c r="AJ672" s="48">
        <v>226.58078733041791</v>
      </c>
      <c r="AK672" s="41">
        <f t="shared" si="269"/>
        <v>11.327262706102728</v>
      </c>
      <c r="AL672" s="41">
        <f>LN(D672+'Models training data'!$Y$4)</f>
        <v>6.5063760711995933</v>
      </c>
      <c r="AM672" s="41">
        <f>LN(E672+'Models training data'!$Y$5)</f>
        <v>5.1060401269728191</v>
      </c>
      <c r="AN672" s="41">
        <f>LN(F672+'Models training data'!$Y$6)</f>
        <v>4.5578530171535672</v>
      </c>
      <c r="AO672" s="41">
        <f>LN(G672+'Models training data'!$Y$7)</f>
        <v>5.6210681102446145</v>
      </c>
      <c r="AP672" s="41">
        <f t="shared" si="256"/>
        <v>1</v>
      </c>
      <c r="AQ672" s="41">
        <f t="shared" si="270"/>
        <v>0</v>
      </c>
      <c r="AR672" s="41">
        <f t="shared" si="271"/>
        <v>109490.24039377127</v>
      </c>
      <c r="AS672" s="41">
        <f t="shared" si="272"/>
        <v>92633.027988670321</v>
      </c>
      <c r="AT672" s="41">
        <f t="shared" si="273"/>
        <v>11.390469394947932</v>
      </c>
      <c r="AU672" s="41">
        <f t="shared" si="274"/>
        <v>88240.166152715639</v>
      </c>
      <c r="AV672" s="41">
        <f t="shared" si="275"/>
        <v>11.350257651844689</v>
      </c>
      <c r="AW672" s="41">
        <f t="shared" si="276"/>
        <v>88118.888555238809</v>
      </c>
      <c r="AX672" s="41">
        <f t="shared" si="277"/>
        <v>11.348717988224291</v>
      </c>
      <c r="AY672" s="41">
        <f t="shared" si="278"/>
        <v>11.16974164725551</v>
      </c>
      <c r="AZ672" s="41">
        <f t="shared" si="279"/>
        <v>11.256252851509696</v>
      </c>
    </row>
    <row r="673" spans="2:52" x14ac:dyDescent="0.25">
      <c r="B673" s="41" t="str">
        <f t="shared" si="280"/>
        <v>DL</v>
      </c>
      <c r="C673" s="46">
        <v>44772</v>
      </c>
      <c r="D673" s="45">
        <v>377.23260912895796</v>
      </c>
      <c r="E673" s="45">
        <v>100.0017663384503</v>
      </c>
      <c r="F673" s="45">
        <v>50.000000000000007</v>
      </c>
      <c r="G673" s="48">
        <v>249.23886606345968</v>
      </c>
      <c r="H673" s="44">
        <v>83614.702722174232</v>
      </c>
      <c r="I673" s="62">
        <f t="shared" si="257"/>
        <v>776.47324153086799</v>
      </c>
      <c r="J673" s="41">
        <f t="shared" si="258"/>
        <v>2022</v>
      </c>
      <c r="K673" s="41">
        <f t="shared" si="259"/>
        <v>31</v>
      </c>
      <c r="L673" s="41">
        <f t="shared" si="260"/>
        <v>961</v>
      </c>
      <c r="M673" s="41">
        <f t="shared" si="261"/>
        <v>6.8679744089702925</v>
      </c>
      <c r="N673" s="41">
        <f t="shared" si="262"/>
        <v>1</v>
      </c>
      <c r="O673" s="41">
        <f t="shared" si="263"/>
        <v>7</v>
      </c>
      <c r="P673" s="41">
        <f t="shared" si="264"/>
        <v>0</v>
      </c>
      <c r="Q673" s="41">
        <f t="shared" si="264"/>
        <v>0</v>
      </c>
      <c r="R673" s="41">
        <f t="shared" si="264"/>
        <v>0</v>
      </c>
      <c r="S673" s="41">
        <f t="shared" si="264"/>
        <v>0</v>
      </c>
      <c r="T673" s="41">
        <f t="shared" si="265"/>
        <v>0</v>
      </c>
      <c r="U673" s="41">
        <f t="shared" si="265"/>
        <v>0</v>
      </c>
      <c r="V673" s="41">
        <f t="shared" si="265"/>
        <v>1</v>
      </c>
      <c r="W673" s="41">
        <f t="shared" si="265"/>
        <v>0</v>
      </c>
      <c r="X673" s="41">
        <f t="shared" si="266"/>
        <v>0</v>
      </c>
      <c r="Y673" s="41">
        <f t="shared" si="266"/>
        <v>0</v>
      </c>
      <c r="Z673" s="41">
        <f t="shared" si="266"/>
        <v>0</v>
      </c>
      <c r="AA673" s="41">
        <f t="shared" si="266"/>
        <v>0</v>
      </c>
      <c r="AB673" s="41">
        <f t="shared" si="267"/>
        <v>1</v>
      </c>
      <c r="AC673" s="41">
        <f t="shared" si="267"/>
        <v>0</v>
      </c>
      <c r="AD673" s="41">
        <f t="shared" si="267"/>
        <v>0</v>
      </c>
      <c r="AE673" s="41">
        <f t="shared" si="267"/>
        <v>0</v>
      </c>
      <c r="AF673" s="41">
        <f t="shared" si="268"/>
        <v>0</v>
      </c>
      <c r="AG673" s="48">
        <v>377.23260912895796</v>
      </c>
      <c r="AH673" s="48">
        <v>100.0017663384503</v>
      </c>
      <c r="AI673" s="48">
        <v>50.000000000000007</v>
      </c>
      <c r="AJ673" s="48">
        <v>249.23886606345968</v>
      </c>
      <c r="AK673" s="41">
        <f t="shared" si="269"/>
        <v>11.333974653491966</v>
      </c>
      <c r="AL673" s="41">
        <f>LN(D673+'Models training data'!$Y$4)</f>
        <v>6.504945652231342</v>
      </c>
      <c r="AM673" s="41">
        <f>LN(E673+'Models training data'!$Y$5)</f>
        <v>5.106029422847234</v>
      </c>
      <c r="AN673" s="41">
        <f>LN(F673+'Models training data'!$Y$6)</f>
        <v>4.5578530171535672</v>
      </c>
      <c r="AO673" s="41">
        <f>LN(G673+'Models training data'!$Y$7)</f>
        <v>5.6999160084199643</v>
      </c>
      <c r="AP673" s="41">
        <f t="shared" si="256"/>
        <v>1</v>
      </c>
      <c r="AQ673" s="41">
        <f t="shared" si="270"/>
        <v>0</v>
      </c>
      <c r="AR673" s="41">
        <f t="shared" si="271"/>
        <v>109465.85008068752</v>
      </c>
      <c r="AS673" s="41">
        <f t="shared" si="272"/>
        <v>92608.93059862862</v>
      </c>
      <c r="AT673" s="41">
        <f t="shared" si="273"/>
        <v>11.390211777683151</v>
      </c>
      <c r="AU673" s="41">
        <f t="shared" si="274"/>
        <v>88177.238803407367</v>
      </c>
      <c r="AV673" s="41">
        <f t="shared" si="275"/>
        <v>11.34943950675477</v>
      </c>
      <c r="AW673" s="41">
        <f t="shared" si="276"/>
        <v>88071.444758962432</v>
      </c>
      <c r="AX673" s="41">
        <f t="shared" si="277"/>
        <v>11.348171850779782</v>
      </c>
      <c r="AY673" s="41">
        <f t="shared" si="278"/>
        <v>11.173242226954113</v>
      </c>
      <c r="AZ673" s="41">
        <f t="shared" si="279"/>
        <v>11.266195544508168</v>
      </c>
    </row>
    <row r="674" spans="2:52" x14ac:dyDescent="0.25">
      <c r="B674" s="41" t="str">
        <f t="shared" si="280"/>
        <v>DL</v>
      </c>
      <c r="C674" s="46">
        <v>44779</v>
      </c>
      <c r="D674" s="45">
        <v>376.56282639027057</v>
      </c>
      <c r="E674" s="45">
        <v>100.00088316922515</v>
      </c>
      <c r="F674" s="45">
        <v>50</v>
      </c>
      <c r="G674" s="48">
        <v>274.16275266980568</v>
      </c>
      <c r="H674" s="44">
        <v>84406.366981592728</v>
      </c>
      <c r="I674" s="62">
        <f t="shared" si="257"/>
        <v>800.72646222930143</v>
      </c>
      <c r="J674" s="41">
        <f t="shared" si="258"/>
        <v>2022</v>
      </c>
      <c r="K674" s="41">
        <f t="shared" si="259"/>
        <v>32</v>
      </c>
      <c r="L674" s="41">
        <f t="shared" si="260"/>
        <v>1024</v>
      </c>
      <c r="M674" s="41">
        <f t="shared" si="261"/>
        <v>6.9314718055994531</v>
      </c>
      <c r="N674" s="41">
        <f t="shared" si="262"/>
        <v>1</v>
      </c>
      <c r="O674" s="41">
        <f t="shared" si="263"/>
        <v>8</v>
      </c>
      <c r="P674" s="41">
        <f t="shared" si="264"/>
        <v>0</v>
      </c>
      <c r="Q674" s="41">
        <f t="shared" si="264"/>
        <v>0</v>
      </c>
      <c r="R674" s="41">
        <f t="shared" si="264"/>
        <v>0</v>
      </c>
      <c r="S674" s="41">
        <f t="shared" si="264"/>
        <v>0</v>
      </c>
      <c r="T674" s="41">
        <f t="shared" si="265"/>
        <v>0</v>
      </c>
      <c r="U674" s="41">
        <f t="shared" si="265"/>
        <v>0</v>
      </c>
      <c r="V674" s="41">
        <f t="shared" si="265"/>
        <v>0</v>
      </c>
      <c r="W674" s="41">
        <f t="shared" si="265"/>
        <v>1</v>
      </c>
      <c r="X674" s="41">
        <f t="shared" si="266"/>
        <v>0</v>
      </c>
      <c r="Y674" s="41">
        <f t="shared" si="266"/>
        <v>0</v>
      </c>
      <c r="Z674" s="41">
        <f t="shared" si="266"/>
        <v>0</v>
      </c>
      <c r="AA674" s="41">
        <f t="shared" si="266"/>
        <v>0</v>
      </c>
      <c r="AB674" s="41">
        <f t="shared" si="267"/>
        <v>1</v>
      </c>
      <c r="AC674" s="41">
        <f t="shared" si="267"/>
        <v>0</v>
      </c>
      <c r="AD674" s="41">
        <f t="shared" si="267"/>
        <v>0</v>
      </c>
      <c r="AE674" s="41">
        <f t="shared" si="267"/>
        <v>0</v>
      </c>
      <c r="AF674" s="41">
        <f t="shared" si="268"/>
        <v>0</v>
      </c>
      <c r="AG674" s="48">
        <v>376.56282639027057</v>
      </c>
      <c r="AH674" s="48">
        <v>100.00088316922515</v>
      </c>
      <c r="AI674" s="48">
        <v>50</v>
      </c>
      <c r="AJ674" s="48">
        <v>274.16275266980568</v>
      </c>
      <c r="AK674" s="41">
        <f t="shared" si="269"/>
        <v>11.343398115909263</v>
      </c>
      <c r="AL674" s="41">
        <f>LN(D674+'Models training data'!$Y$4)</f>
        <v>6.5039431401301648</v>
      </c>
      <c r="AM674" s="41">
        <f>LN(E674+'Models training data'!$Y$5)</f>
        <v>5.1060240707414746</v>
      </c>
      <c r="AN674" s="41">
        <f>LN(F674+'Models training data'!$Y$6)</f>
        <v>4.5578530171535672</v>
      </c>
      <c r="AO674" s="41">
        <f>LN(G674+'Models training data'!$Y$7)</f>
        <v>5.780021608002869</v>
      </c>
      <c r="AP674" s="41">
        <f t="shared" si="256"/>
        <v>1</v>
      </c>
      <c r="AQ674" s="41">
        <f t="shared" si="270"/>
        <v>0</v>
      </c>
      <c r="AR674" s="41">
        <f t="shared" si="271"/>
        <v>111765.02737732201</v>
      </c>
      <c r="AS674" s="41">
        <f t="shared" si="272"/>
        <v>92584.833208586933</v>
      </c>
      <c r="AT674" s="41">
        <f t="shared" si="273"/>
        <v>11.389954160418371</v>
      </c>
      <c r="AU674" s="41">
        <f t="shared" si="274"/>
        <v>88115.490152774903</v>
      </c>
      <c r="AV674" s="41">
        <f t="shared" si="275"/>
        <v>11.348638306866542</v>
      </c>
      <c r="AW674" s="41">
        <f t="shared" si="276"/>
        <v>88025.507372139429</v>
      </c>
      <c r="AX674" s="41">
        <f t="shared" si="277"/>
        <v>11.34764305399251</v>
      </c>
      <c r="AY674" s="41">
        <f t="shared" si="278"/>
        <v>11.177110391957681</v>
      </c>
      <c r="AZ674" s="41">
        <f t="shared" si="279"/>
        <v>11.276299218429196</v>
      </c>
    </row>
    <row r="675" spans="2:52" x14ac:dyDescent="0.25">
      <c r="B675" s="41" t="str">
        <f t="shared" si="280"/>
        <v>DL</v>
      </c>
      <c r="C675" s="46">
        <v>44786</v>
      </c>
      <c r="D675" s="45">
        <v>376.0939784731894</v>
      </c>
      <c r="E675" s="45">
        <v>100.00044158461257</v>
      </c>
      <c r="F675" s="45">
        <v>50</v>
      </c>
      <c r="G675" s="48">
        <v>72.416275266980563</v>
      </c>
      <c r="H675" s="44">
        <v>76820.729582058499</v>
      </c>
      <c r="I675" s="62">
        <f t="shared" si="257"/>
        <v>598.51069532478255</v>
      </c>
      <c r="J675" s="41">
        <f t="shared" si="258"/>
        <v>2022</v>
      </c>
      <c r="K675" s="41">
        <f t="shared" si="259"/>
        <v>33</v>
      </c>
      <c r="L675" s="41">
        <f t="shared" si="260"/>
        <v>1089</v>
      </c>
      <c r="M675" s="41">
        <f t="shared" si="261"/>
        <v>6.9930151229329605</v>
      </c>
      <c r="N675" s="41">
        <f t="shared" si="262"/>
        <v>1</v>
      </c>
      <c r="O675" s="41">
        <f t="shared" si="263"/>
        <v>8</v>
      </c>
      <c r="P675" s="41">
        <f t="shared" si="264"/>
        <v>0</v>
      </c>
      <c r="Q675" s="41">
        <f t="shared" si="264"/>
        <v>0</v>
      </c>
      <c r="R675" s="41">
        <f t="shared" si="264"/>
        <v>0</v>
      </c>
      <c r="S675" s="41">
        <f t="shared" si="264"/>
        <v>0</v>
      </c>
      <c r="T675" s="41">
        <f t="shared" si="265"/>
        <v>0</v>
      </c>
      <c r="U675" s="41">
        <f t="shared" si="265"/>
        <v>0</v>
      </c>
      <c r="V675" s="41">
        <f t="shared" si="265"/>
        <v>0</v>
      </c>
      <c r="W675" s="41">
        <f t="shared" si="265"/>
        <v>1</v>
      </c>
      <c r="X675" s="41">
        <f t="shared" si="266"/>
        <v>0</v>
      </c>
      <c r="Y675" s="41">
        <f t="shared" si="266"/>
        <v>0</v>
      </c>
      <c r="Z675" s="41">
        <f t="shared" si="266"/>
        <v>0</v>
      </c>
      <c r="AA675" s="41">
        <f t="shared" si="266"/>
        <v>0</v>
      </c>
      <c r="AB675" s="41">
        <f t="shared" si="267"/>
        <v>1</v>
      </c>
      <c r="AC675" s="41">
        <f t="shared" si="267"/>
        <v>0</v>
      </c>
      <c r="AD675" s="41">
        <f t="shared" si="267"/>
        <v>0</v>
      </c>
      <c r="AE675" s="41">
        <f t="shared" si="267"/>
        <v>0</v>
      </c>
      <c r="AF675" s="41">
        <f t="shared" si="268"/>
        <v>0</v>
      </c>
      <c r="AG675" s="48">
        <v>376.0939784731894</v>
      </c>
      <c r="AH675" s="48">
        <v>100.00044158461257</v>
      </c>
      <c r="AI675" s="48">
        <v>50</v>
      </c>
      <c r="AJ675" s="48">
        <v>72.416275266980563</v>
      </c>
      <c r="AK675" s="41">
        <f t="shared" si="269"/>
        <v>11.24922979914793</v>
      </c>
      <c r="AL675" s="41">
        <f>LN(D675+'Models training data'!$Y$4)</f>
        <v>6.5032407831861816</v>
      </c>
      <c r="AM675" s="41">
        <f>LN(E675+'Models training data'!$Y$5)</f>
        <v>5.1060213946778532</v>
      </c>
      <c r="AN675" s="41">
        <f>LN(F675+'Models training data'!$Y$6)</f>
        <v>4.5578530171535672</v>
      </c>
      <c r="AO675" s="41">
        <f>LN(G675+'Models training data'!$Y$7)</f>
        <v>4.8041825798785069</v>
      </c>
      <c r="AP675" s="41">
        <f t="shared" si="256"/>
        <v>1</v>
      </c>
      <c r="AQ675" s="41">
        <f t="shared" si="270"/>
        <v>0</v>
      </c>
      <c r="AR675" s="41">
        <f t="shared" si="271"/>
        <v>111740.63706423827</v>
      </c>
      <c r="AS675" s="41">
        <f t="shared" si="272"/>
        <v>92560.735818545232</v>
      </c>
      <c r="AT675" s="41">
        <f t="shared" si="273"/>
        <v>11.389696543153592</v>
      </c>
      <c r="AU675" s="41">
        <f t="shared" si="274"/>
        <v>88054.920200818262</v>
      </c>
      <c r="AV675" s="41">
        <f t="shared" si="275"/>
        <v>11.347854052180006</v>
      </c>
      <c r="AW675" s="41">
        <f t="shared" si="276"/>
        <v>87980.983669990965</v>
      </c>
      <c r="AX675" s="41">
        <f t="shared" si="277"/>
        <v>11.347130530484277</v>
      </c>
      <c r="AY675" s="41">
        <f t="shared" si="278"/>
        <v>11.144825875137364</v>
      </c>
      <c r="AZ675" s="41">
        <f t="shared" si="279"/>
        <v>11.155132176420096</v>
      </c>
    </row>
    <row r="676" spans="2:52" x14ac:dyDescent="0.25">
      <c r="B676" s="41" t="str">
        <f t="shared" si="280"/>
        <v>DL</v>
      </c>
      <c r="C676" s="46">
        <v>44793</v>
      </c>
      <c r="D676" s="45">
        <v>375.76578493123253</v>
      </c>
      <c r="E676" s="45">
        <v>100.00022079230629</v>
      </c>
      <c r="F676" s="45">
        <v>50</v>
      </c>
      <c r="G676" s="48">
        <v>52.241627526698053</v>
      </c>
      <c r="H676" s="44">
        <v>74974.478287262362</v>
      </c>
      <c r="I676" s="62">
        <f t="shared" si="257"/>
        <v>578.00763325023684</v>
      </c>
      <c r="J676" s="41">
        <f t="shared" si="258"/>
        <v>2022</v>
      </c>
      <c r="K676" s="41">
        <f t="shared" si="259"/>
        <v>34</v>
      </c>
      <c r="L676" s="41">
        <f t="shared" si="260"/>
        <v>1156</v>
      </c>
      <c r="M676" s="41">
        <f t="shared" si="261"/>
        <v>7.0527210492323231</v>
      </c>
      <c r="N676" s="41">
        <f t="shared" si="262"/>
        <v>1</v>
      </c>
      <c r="O676" s="41">
        <f t="shared" si="263"/>
        <v>8</v>
      </c>
      <c r="P676" s="41">
        <f t="shared" si="264"/>
        <v>0</v>
      </c>
      <c r="Q676" s="41">
        <f t="shared" si="264"/>
        <v>0</v>
      </c>
      <c r="R676" s="41">
        <f t="shared" si="264"/>
        <v>0</v>
      </c>
      <c r="S676" s="41">
        <f t="shared" si="264"/>
        <v>0</v>
      </c>
      <c r="T676" s="41">
        <f t="shared" si="265"/>
        <v>0</v>
      </c>
      <c r="U676" s="41">
        <f t="shared" si="265"/>
        <v>0</v>
      </c>
      <c r="V676" s="41">
        <f t="shared" si="265"/>
        <v>0</v>
      </c>
      <c r="W676" s="41">
        <f t="shared" si="265"/>
        <v>1</v>
      </c>
      <c r="X676" s="41">
        <f t="shared" si="266"/>
        <v>0</v>
      </c>
      <c r="Y676" s="41">
        <f t="shared" si="266"/>
        <v>0</v>
      </c>
      <c r="Z676" s="41">
        <f t="shared" si="266"/>
        <v>0</v>
      </c>
      <c r="AA676" s="41">
        <f t="shared" si="266"/>
        <v>0</v>
      </c>
      <c r="AB676" s="41">
        <f t="shared" si="267"/>
        <v>1</v>
      </c>
      <c r="AC676" s="41">
        <f t="shared" si="267"/>
        <v>0</v>
      </c>
      <c r="AD676" s="41">
        <f t="shared" si="267"/>
        <v>0</v>
      </c>
      <c r="AE676" s="41">
        <f t="shared" si="267"/>
        <v>0</v>
      </c>
      <c r="AF676" s="41">
        <f t="shared" si="268"/>
        <v>0</v>
      </c>
      <c r="AG676" s="48">
        <v>375.76578493123253</v>
      </c>
      <c r="AH676" s="48">
        <v>100.00022079230629</v>
      </c>
      <c r="AI676" s="48">
        <v>50</v>
      </c>
      <c r="AJ676" s="48">
        <v>52.241627526698053</v>
      </c>
      <c r="AK676" s="41">
        <f t="shared" si="269"/>
        <v>11.224903045103668</v>
      </c>
      <c r="AL676" s="41">
        <f>LN(D676+'Models training data'!$Y$4)</f>
        <v>6.5027488396437327</v>
      </c>
      <c r="AM676" s="41">
        <f>LN(E676+'Models training data'!$Y$5)</f>
        <v>5.1060200566433567</v>
      </c>
      <c r="AN676" s="41">
        <f>LN(F676+'Models training data'!$Y$6)</f>
        <v>4.5578530171535672</v>
      </c>
      <c r="AO676" s="41">
        <f>LN(G676+'Models training data'!$Y$7)</f>
        <v>4.6234526499824193</v>
      </c>
      <c r="AP676" s="41">
        <f t="shared" si="256"/>
        <v>1</v>
      </c>
      <c r="AQ676" s="41">
        <f t="shared" si="270"/>
        <v>0</v>
      </c>
      <c r="AR676" s="41">
        <f t="shared" si="271"/>
        <v>111716.24675115453</v>
      </c>
      <c r="AS676" s="41">
        <f t="shared" si="272"/>
        <v>92536.638428503531</v>
      </c>
      <c r="AT676" s="41">
        <f t="shared" si="273"/>
        <v>11.389438925888811</v>
      </c>
      <c r="AU676" s="41">
        <f t="shared" si="274"/>
        <v>87995.528947537445</v>
      </c>
      <c r="AV676" s="41">
        <f t="shared" si="275"/>
        <v>11.34708674269516</v>
      </c>
      <c r="AW676" s="41">
        <f t="shared" si="276"/>
        <v>87937.789234035474</v>
      </c>
      <c r="AX676" s="41">
        <f t="shared" si="277"/>
        <v>11.346633308492757</v>
      </c>
      <c r="AY676" s="41">
        <f t="shared" si="278"/>
        <v>11.141507498569272</v>
      </c>
      <c r="AZ676" s="41">
        <f t="shared" si="279"/>
        <v>11.132814468354919</v>
      </c>
    </row>
    <row r="677" spans="2:52" x14ac:dyDescent="0.25">
      <c r="B677" s="41" t="str">
        <f t="shared" si="280"/>
        <v>DL</v>
      </c>
      <c r="C677" s="46">
        <v>44800</v>
      </c>
      <c r="D677" s="45">
        <v>375.53604945186271</v>
      </c>
      <c r="E677" s="45">
        <v>100.00011039615315</v>
      </c>
      <c r="F677" s="45">
        <v>50</v>
      </c>
      <c r="G677" s="48">
        <v>50.224162752669805</v>
      </c>
      <c r="H677" s="44">
        <v>74768.976454831005</v>
      </c>
      <c r="I677" s="62">
        <f t="shared" si="257"/>
        <v>575.76032260068564</v>
      </c>
      <c r="J677" s="41">
        <f t="shared" si="258"/>
        <v>2022</v>
      </c>
      <c r="K677" s="41">
        <f t="shared" si="259"/>
        <v>35</v>
      </c>
      <c r="L677" s="41">
        <f t="shared" si="260"/>
        <v>1225</v>
      </c>
      <c r="M677" s="41">
        <f t="shared" si="261"/>
        <v>7.110696122978827</v>
      </c>
      <c r="N677" s="41">
        <f t="shared" si="262"/>
        <v>1</v>
      </c>
      <c r="O677" s="41">
        <f t="shared" si="263"/>
        <v>8</v>
      </c>
      <c r="P677" s="41">
        <f t="shared" si="264"/>
        <v>0</v>
      </c>
      <c r="Q677" s="41">
        <f t="shared" si="264"/>
        <v>0</v>
      </c>
      <c r="R677" s="41">
        <f t="shared" si="264"/>
        <v>0</v>
      </c>
      <c r="S677" s="41">
        <f t="shared" si="264"/>
        <v>0</v>
      </c>
      <c r="T677" s="41">
        <f t="shared" si="265"/>
        <v>0</v>
      </c>
      <c r="U677" s="41">
        <f t="shared" si="265"/>
        <v>0</v>
      </c>
      <c r="V677" s="41">
        <f t="shared" si="265"/>
        <v>0</v>
      </c>
      <c r="W677" s="41">
        <f t="shared" si="265"/>
        <v>1</v>
      </c>
      <c r="X677" s="41">
        <f t="shared" si="266"/>
        <v>0</v>
      </c>
      <c r="Y677" s="41">
        <f t="shared" si="266"/>
        <v>0</v>
      </c>
      <c r="Z677" s="41">
        <f t="shared" si="266"/>
        <v>0</v>
      </c>
      <c r="AA677" s="41">
        <f t="shared" si="266"/>
        <v>0</v>
      </c>
      <c r="AB677" s="41">
        <f t="shared" si="267"/>
        <v>1</v>
      </c>
      <c r="AC677" s="41">
        <f t="shared" si="267"/>
        <v>0</v>
      </c>
      <c r="AD677" s="41">
        <f t="shared" si="267"/>
        <v>0</v>
      </c>
      <c r="AE677" s="41">
        <f t="shared" si="267"/>
        <v>0</v>
      </c>
      <c r="AF677" s="41">
        <f t="shared" si="268"/>
        <v>0</v>
      </c>
      <c r="AG677" s="48">
        <v>375.53604945186271</v>
      </c>
      <c r="AH677" s="48">
        <v>100.00011039615315</v>
      </c>
      <c r="AI677" s="48">
        <v>50</v>
      </c>
      <c r="AJ677" s="48">
        <v>50.224162752669805</v>
      </c>
      <c r="AK677" s="41">
        <f t="shared" si="269"/>
        <v>11.222158324650978</v>
      </c>
      <c r="AL677" s="41">
        <f>LN(D677+'Models training data'!$Y$4)</f>
        <v>6.5024043351122973</v>
      </c>
      <c r="AM677" s="41">
        <f>LN(E677+'Models training data'!$Y$5)</f>
        <v>5.1060193876254374</v>
      </c>
      <c r="AN677" s="41">
        <f>LN(F677+'Models training data'!$Y$6)</f>
        <v>4.5578530171535672</v>
      </c>
      <c r="AO677" s="41">
        <f>LN(G677+'Models training data'!$Y$7)</f>
        <v>4.6034446617791493</v>
      </c>
      <c r="AP677" s="41">
        <f t="shared" si="256"/>
        <v>1</v>
      </c>
      <c r="AQ677" s="41">
        <f t="shared" si="270"/>
        <v>0</v>
      </c>
      <c r="AR677" s="41">
        <f t="shared" si="271"/>
        <v>111691.85643807078</v>
      </c>
      <c r="AS677" s="41">
        <f t="shared" si="272"/>
        <v>92512.54103846183</v>
      </c>
      <c r="AT677" s="41">
        <f t="shared" si="273"/>
        <v>11.389181308624032</v>
      </c>
      <c r="AU677" s="41">
        <f t="shared" si="274"/>
        <v>87937.316392932436</v>
      </c>
      <c r="AV677" s="41">
        <f t="shared" si="275"/>
        <v>11.346336378412005</v>
      </c>
      <c r="AW677" s="41">
        <f t="shared" si="276"/>
        <v>87895.846988681093</v>
      </c>
      <c r="AX677" s="41">
        <f t="shared" si="277"/>
        <v>11.346150500781473</v>
      </c>
      <c r="AY677" s="41">
        <f t="shared" si="278"/>
        <v>11.141087525686016</v>
      </c>
      <c r="AZ677" s="41">
        <f t="shared" si="279"/>
        <v>11.130479082657363</v>
      </c>
    </row>
    <row r="678" spans="2:52" x14ac:dyDescent="0.25">
      <c r="B678" s="41" t="str">
        <f t="shared" si="280"/>
        <v>DL</v>
      </c>
      <c r="C678" s="46">
        <v>44807</v>
      </c>
      <c r="D678" s="45">
        <v>375.37523461630389</v>
      </c>
      <c r="E678" s="45">
        <v>100.00005519807658</v>
      </c>
      <c r="F678" s="45">
        <v>50</v>
      </c>
      <c r="G678" s="48">
        <v>50.022416275266977</v>
      </c>
      <c r="H678" s="44">
        <v>71670.897636630936</v>
      </c>
      <c r="I678" s="62">
        <f t="shared" si="257"/>
        <v>575.3977060896475</v>
      </c>
      <c r="J678" s="41">
        <f t="shared" si="258"/>
        <v>2022</v>
      </c>
      <c r="K678" s="41">
        <f t="shared" si="259"/>
        <v>36</v>
      </c>
      <c r="L678" s="41">
        <f t="shared" si="260"/>
        <v>1296</v>
      </c>
      <c r="M678" s="41">
        <f t="shared" si="261"/>
        <v>7.1670378769122198</v>
      </c>
      <c r="N678" s="41">
        <f t="shared" si="262"/>
        <v>1</v>
      </c>
      <c r="O678" s="41">
        <f t="shared" si="263"/>
        <v>9</v>
      </c>
      <c r="P678" s="41">
        <f t="shared" si="264"/>
        <v>0</v>
      </c>
      <c r="Q678" s="41">
        <f t="shared" si="264"/>
        <v>0</v>
      </c>
      <c r="R678" s="41">
        <f t="shared" si="264"/>
        <v>0</v>
      </c>
      <c r="S678" s="41">
        <f t="shared" si="264"/>
        <v>0</v>
      </c>
      <c r="T678" s="41">
        <f t="shared" si="265"/>
        <v>0</v>
      </c>
      <c r="U678" s="41">
        <f t="shared" si="265"/>
        <v>0</v>
      </c>
      <c r="V678" s="41">
        <f t="shared" si="265"/>
        <v>0</v>
      </c>
      <c r="W678" s="41">
        <f t="shared" si="265"/>
        <v>0</v>
      </c>
      <c r="X678" s="41">
        <f t="shared" si="266"/>
        <v>1</v>
      </c>
      <c r="Y678" s="41">
        <f t="shared" si="266"/>
        <v>0</v>
      </c>
      <c r="Z678" s="41">
        <f t="shared" si="266"/>
        <v>0</v>
      </c>
      <c r="AA678" s="41">
        <f t="shared" si="266"/>
        <v>0</v>
      </c>
      <c r="AB678" s="41">
        <f t="shared" si="267"/>
        <v>1</v>
      </c>
      <c r="AC678" s="41">
        <f t="shared" si="267"/>
        <v>0</v>
      </c>
      <c r="AD678" s="41">
        <f t="shared" si="267"/>
        <v>0</v>
      </c>
      <c r="AE678" s="41">
        <f t="shared" si="267"/>
        <v>0</v>
      </c>
      <c r="AF678" s="41">
        <f t="shared" si="268"/>
        <v>0</v>
      </c>
      <c r="AG678" s="48">
        <v>375.37523461630389</v>
      </c>
      <c r="AH678" s="48">
        <v>100.00005519807658</v>
      </c>
      <c r="AI678" s="48">
        <v>50</v>
      </c>
      <c r="AJ678" s="48">
        <v>50.022416275266977</v>
      </c>
      <c r="AK678" s="41">
        <f t="shared" si="269"/>
        <v>11.179840053489286</v>
      </c>
      <c r="AL678" s="41">
        <f>LN(D678+'Models training data'!$Y$4)</f>
        <v>6.5021631113042186</v>
      </c>
      <c r="AM678" s="41">
        <f>LN(E678+'Models training data'!$Y$5)</f>
        <v>5.1060190531163094</v>
      </c>
      <c r="AN678" s="41">
        <f>LN(F678+'Models training data'!$Y$6)</f>
        <v>4.5578530171535672</v>
      </c>
      <c r="AO678" s="41">
        <f>LN(G678+'Models training data'!$Y$7)</f>
        <v>4.6014216679427733</v>
      </c>
      <c r="AP678" s="41">
        <f t="shared" si="256"/>
        <v>1</v>
      </c>
      <c r="AQ678" s="41">
        <f t="shared" si="270"/>
        <v>0</v>
      </c>
      <c r="AR678" s="41">
        <f t="shared" si="271"/>
        <v>102291.61539599948</v>
      </c>
      <c r="AS678" s="41">
        <f t="shared" si="272"/>
        <v>84400.632224314046</v>
      </c>
      <c r="AT678" s="41">
        <f t="shared" si="273"/>
        <v>11.311396975628297</v>
      </c>
      <c r="AU678" s="41">
        <f t="shared" si="274"/>
        <v>87880.282537003266</v>
      </c>
      <c r="AV678" s="41">
        <f t="shared" si="275"/>
        <v>11.34560295933054</v>
      </c>
      <c r="AW678" s="41">
        <f t="shared" si="276"/>
        <v>87855.086373567377</v>
      </c>
      <c r="AX678" s="41">
        <f t="shared" si="277"/>
        <v>11.345681295112408</v>
      </c>
      <c r="AY678" s="41">
        <f t="shared" si="278"/>
        <v>11.140958643774878</v>
      </c>
      <c r="AZ678" s="41">
        <f t="shared" si="279"/>
        <v>11.13038064629345</v>
      </c>
    </row>
    <row r="679" spans="2:52" x14ac:dyDescent="0.25">
      <c r="B679" s="41" t="str">
        <f t="shared" si="280"/>
        <v>DL</v>
      </c>
      <c r="C679" s="46">
        <v>44814</v>
      </c>
      <c r="D679" s="45">
        <v>375.26266423141271</v>
      </c>
      <c r="E679" s="45">
        <v>100.00002759903829</v>
      </c>
      <c r="F679" s="45">
        <v>50</v>
      </c>
      <c r="G679" s="48">
        <v>50.002241627526701</v>
      </c>
      <c r="H679" s="44">
        <v>71688.743673398742</v>
      </c>
      <c r="I679" s="62">
        <f t="shared" si="257"/>
        <v>575.26493345797769</v>
      </c>
      <c r="J679" s="41">
        <f t="shared" si="258"/>
        <v>2022</v>
      </c>
      <c r="K679" s="41">
        <f t="shared" si="259"/>
        <v>37</v>
      </c>
      <c r="L679" s="41">
        <f t="shared" si="260"/>
        <v>1369</v>
      </c>
      <c r="M679" s="41">
        <f t="shared" si="261"/>
        <v>7.2218358252884487</v>
      </c>
      <c r="N679" s="41">
        <f t="shared" si="262"/>
        <v>1</v>
      </c>
      <c r="O679" s="41">
        <f t="shared" si="263"/>
        <v>9</v>
      </c>
      <c r="P679" s="41">
        <f t="shared" si="264"/>
        <v>0</v>
      </c>
      <c r="Q679" s="41">
        <f t="shared" si="264"/>
        <v>0</v>
      </c>
      <c r="R679" s="41">
        <f t="shared" si="264"/>
        <v>0</v>
      </c>
      <c r="S679" s="41">
        <f t="shared" si="264"/>
        <v>0</v>
      </c>
      <c r="T679" s="41">
        <f t="shared" si="265"/>
        <v>0</v>
      </c>
      <c r="U679" s="41">
        <f t="shared" si="265"/>
        <v>0</v>
      </c>
      <c r="V679" s="41">
        <f t="shared" si="265"/>
        <v>0</v>
      </c>
      <c r="W679" s="41">
        <f t="shared" si="265"/>
        <v>0</v>
      </c>
      <c r="X679" s="41">
        <f t="shared" si="266"/>
        <v>1</v>
      </c>
      <c r="Y679" s="41">
        <f t="shared" si="266"/>
        <v>0</v>
      </c>
      <c r="Z679" s="41">
        <f t="shared" si="266"/>
        <v>0</v>
      </c>
      <c r="AA679" s="41">
        <f t="shared" si="266"/>
        <v>0</v>
      </c>
      <c r="AB679" s="41">
        <f t="shared" si="267"/>
        <v>1</v>
      </c>
      <c r="AC679" s="41">
        <f t="shared" si="267"/>
        <v>0</v>
      </c>
      <c r="AD679" s="41">
        <f t="shared" si="267"/>
        <v>0</v>
      </c>
      <c r="AE679" s="41">
        <f t="shared" si="267"/>
        <v>0</v>
      </c>
      <c r="AF679" s="41">
        <f t="shared" si="268"/>
        <v>0</v>
      </c>
      <c r="AG679" s="48">
        <v>375.26266423141271</v>
      </c>
      <c r="AH679" s="48">
        <v>100.00002759903829</v>
      </c>
      <c r="AI679" s="48">
        <v>50</v>
      </c>
      <c r="AJ679" s="48">
        <v>50.002241627526701</v>
      </c>
      <c r="AK679" s="41">
        <f t="shared" si="269"/>
        <v>11.18008902226037</v>
      </c>
      <c r="AL679" s="41">
        <f>LN(D679+'Models training data'!$Y$4)</f>
        <v>6.50199422000947</v>
      </c>
      <c r="AM679" s="41">
        <f>LN(E679+'Models training data'!$Y$5)</f>
        <v>5.1060188858617037</v>
      </c>
      <c r="AN679" s="41">
        <f>LN(F679+'Models training data'!$Y$6)</f>
        <v>4.5578530171535672</v>
      </c>
      <c r="AO679" s="41">
        <f>LN(G679+'Models training data'!$Y$7)</f>
        <v>4.6012191432891445</v>
      </c>
      <c r="AP679" s="41">
        <f t="shared" si="256"/>
        <v>1</v>
      </c>
      <c r="AQ679" s="41">
        <f t="shared" si="270"/>
        <v>0</v>
      </c>
      <c r="AR679" s="41">
        <f t="shared" si="271"/>
        <v>102267.22508291574</v>
      </c>
      <c r="AS679" s="41">
        <f t="shared" si="272"/>
        <v>84376.534834272345</v>
      </c>
      <c r="AT679" s="41">
        <f t="shared" si="273"/>
        <v>11.311139358363516</v>
      </c>
      <c r="AU679" s="41">
        <f t="shared" si="274"/>
        <v>87824.427379749905</v>
      </c>
      <c r="AV679" s="41">
        <f t="shared" si="275"/>
        <v>11.344886485450765</v>
      </c>
      <c r="AW679" s="41">
        <f t="shared" si="276"/>
        <v>87815.442629330646</v>
      </c>
      <c r="AX679" s="41">
        <f t="shared" si="277"/>
        <v>11.345224946024276</v>
      </c>
      <c r="AY679" s="41">
        <f t="shared" si="278"/>
        <v>11.140859745304448</v>
      </c>
      <c r="AZ679" s="41">
        <f t="shared" si="279"/>
        <v>11.130509277916454</v>
      </c>
    </row>
    <row r="680" spans="2:52" x14ac:dyDescent="0.25">
      <c r="B680" s="41" t="str">
        <f t="shared" si="280"/>
        <v>DL</v>
      </c>
      <c r="C680" s="46">
        <v>44821</v>
      </c>
      <c r="D680" s="45">
        <v>375.18386496198889</v>
      </c>
      <c r="E680" s="45">
        <v>100.00001379951914</v>
      </c>
      <c r="F680" s="45">
        <v>50</v>
      </c>
      <c r="G680" s="48">
        <v>50.000224162752673</v>
      </c>
      <c r="H680" s="44">
        <v>71708.869222632071</v>
      </c>
      <c r="I680" s="62">
        <f t="shared" si="257"/>
        <v>575.18410292426074</v>
      </c>
      <c r="J680" s="41">
        <f t="shared" si="258"/>
        <v>2022</v>
      </c>
      <c r="K680" s="41">
        <f t="shared" si="259"/>
        <v>38</v>
      </c>
      <c r="L680" s="41">
        <f t="shared" si="260"/>
        <v>1444</v>
      </c>
      <c r="M680" s="41">
        <f t="shared" si="261"/>
        <v>7.2751723194527713</v>
      </c>
      <c r="N680" s="41">
        <f t="shared" si="262"/>
        <v>1</v>
      </c>
      <c r="O680" s="41">
        <f t="shared" si="263"/>
        <v>9</v>
      </c>
      <c r="P680" s="41">
        <f t="shared" si="264"/>
        <v>0</v>
      </c>
      <c r="Q680" s="41">
        <f t="shared" si="264"/>
        <v>0</v>
      </c>
      <c r="R680" s="41">
        <f t="shared" si="264"/>
        <v>0</v>
      </c>
      <c r="S680" s="41">
        <f t="shared" si="264"/>
        <v>0</v>
      </c>
      <c r="T680" s="41">
        <f t="shared" si="265"/>
        <v>0</v>
      </c>
      <c r="U680" s="41">
        <f t="shared" si="265"/>
        <v>0</v>
      </c>
      <c r="V680" s="41">
        <f t="shared" si="265"/>
        <v>0</v>
      </c>
      <c r="W680" s="41">
        <f t="shared" si="265"/>
        <v>0</v>
      </c>
      <c r="X680" s="41">
        <f t="shared" si="266"/>
        <v>1</v>
      </c>
      <c r="Y680" s="41">
        <f t="shared" si="266"/>
        <v>0</v>
      </c>
      <c r="Z680" s="41">
        <f t="shared" si="266"/>
        <v>0</v>
      </c>
      <c r="AA680" s="41">
        <f t="shared" si="266"/>
        <v>0</v>
      </c>
      <c r="AB680" s="41">
        <f t="shared" si="267"/>
        <v>1</v>
      </c>
      <c r="AC680" s="41">
        <f t="shared" si="267"/>
        <v>0</v>
      </c>
      <c r="AD680" s="41">
        <f t="shared" si="267"/>
        <v>0</v>
      </c>
      <c r="AE680" s="41">
        <f t="shared" si="267"/>
        <v>0</v>
      </c>
      <c r="AF680" s="41">
        <f t="shared" si="268"/>
        <v>0</v>
      </c>
      <c r="AG680" s="48">
        <v>375.18386496198889</v>
      </c>
      <c r="AH680" s="48">
        <v>100.00001379951914</v>
      </c>
      <c r="AI680" s="48">
        <v>50</v>
      </c>
      <c r="AJ680" s="48">
        <v>50.000224162752673</v>
      </c>
      <c r="AK680" s="41">
        <f t="shared" si="269"/>
        <v>11.180369717998033</v>
      </c>
      <c r="AL680" s="41">
        <f>LN(D680+'Models training data'!$Y$4)</f>
        <v>6.5018759791289122</v>
      </c>
      <c r="AM680" s="41">
        <f>LN(E680+'Models training data'!$Y$5)</f>
        <v>5.1060188022343906</v>
      </c>
      <c r="AN680" s="41">
        <f>LN(F680+'Models training data'!$Y$6)</f>
        <v>4.5578530171535672</v>
      </c>
      <c r="AO680" s="41">
        <f>LN(G680+'Models training data'!$Y$7)</f>
        <v>4.6011988885677058</v>
      </c>
      <c r="AP680" s="41">
        <f t="shared" si="256"/>
        <v>1</v>
      </c>
      <c r="AQ680" s="41">
        <f t="shared" si="270"/>
        <v>0</v>
      </c>
      <c r="AR680" s="41">
        <f t="shared" si="271"/>
        <v>102242.834769832</v>
      </c>
      <c r="AS680" s="41">
        <f t="shared" si="272"/>
        <v>84352.437444230643</v>
      </c>
      <c r="AT680" s="41">
        <f t="shared" si="273"/>
        <v>11.310881741098736</v>
      </c>
      <c r="AU680" s="41">
        <f t="shared" si="274"/>
        <v>87769.750921172352</v>
      </c>
      <c r="AV680" s="41">
        <f t="shared" si="275"/>
        <v>11.344186956772683</v>
      </c>
      <c r="AW680" s="41">
        <f t="shared" si="276"/>
        <v>87776.856178636954</v>
      </c>
      <c r="AX680" s="41">
        <f t="shared" si="277"/>
        <v>11.344780767707435</v>
      </c>
      <c r="AY680" s="41">
        <f t="shared" si="278"/>
        <v>11.140764456679015</v>
      </c>
      <c r="AZ680" s="41">
        <f t="shared" si="279"/>
        <v>11.130661092283697</v>
      </c>
    </row>
    <row r="681" spans="2:52" x14ac:dyDescent="0.25">
      <c r="B681" s="41" t="str">
        <f t="shared" si="280"/>
        <v>DL</v>
      </c>
      <c r="C681" s="46">
        <v>44828</v>
      </c>
      <c r="D681" s="45">
        <v>375.12870547339219</v>
      </c>
      <c r="E681" s="45">
        <v>100.00000689975957</v>
      </c>
      <c r="F681" s="45">
        <v>50</v>
      </c>
      <c r="G681" s="48">
        <v>50.000022416275272</v>
      </c>
      <c r="H681" s="44">
        <v>71729.346323116552</v>
      </c>
      <c r="I681" s="62">
        <f t="shared" si="257"/>
        <v>575.12873478942697</v>
      </c>
      <c r="J681" s="41">
        <f t="shared" si="258"/>
        <v>2022</v>
      </c>
      <c r="K681" s="41">
        <f t="shared" si="259"/>
        <v>39</v>
      </c>
      <c r="L681" s="41">
        <f t="shared" si="260"/>
        <v>1521</v>
      </c>
      <c r="M681" s="41">
        <f t="shared" si="261"/>
        <v>7.3271232922592926</v>
      </c>
      <c r="N681" s="41">
        <f t="shared" si="262"/>
        <v>1</v>
      </c>
      <c r="O681" s="41">
        <f t="shared" si="263"/>
        <v>9</v>
      </c>
      <c r="P681" s="41">
        <f t="shared" si="264"/>
        <v>0</v>
      </c>
      <c r="Q681" s="41">
        <f t="shared" si="264"/>
        <v>0</v>
      </c>
      <c r="R681" s="41">
        <f t="shared" si="264"/>
        <v>0</v>
      </c>
      <c r="S681" s="41">
        <f t="shared" si="264"/>
        <v>0</v>
      </c>
      <c r="T681" s="41">
        <f t="shared" si="265"/>
        <v>0</v>
      </c>
      <c r="U681" s="41">
        <f t="shared" si="265"/>
        <v>0</v>
      </c>
      <c r="V681" s="41">
        <f t="shared" si="265"/>
        <v>0</v>
      </c>
      <c r="W681" s="41">
        <f t="shared" si="265"/>
        <v>0</v>
      </c>
      <c r="X681" s="41">
        <f t="shared" si="266"/>
        <v>1</v>
      </c>
      <c r="Y681" s="41">
        <f t="shared" si="266"/>
        <v>0</v>
      </c>
      <c r="Z681" s="41">
        <f t="shared" si="266"/>
        <v>0</v>
      </c>
      <c r="AA681" s="41">
        <f t="shared" si="266"/>
        <v>0</v>
      </c>
      <c r="AB681" s="41">
        <f t="shared" si="267"/>
        <v>1</v>
      </c>
      <c r="AC681" s="41">
        <f t="shared" si="267"/>
        <v>0</v>
      </c>
      <c r="AD681" s="41">
        <f t="shared" si="267"/>
        <v>0</v>
      </c>
      <c r="AE681" s="41">
        <f t="shared" si="267"/>
        <v>0</v>
      </c>
      <c r="AF681" s="41">
        <f t="shared" si="268"/>
        <v>0</v>
      </c>
      <c r="AG681" s="48">
        <v>375.12870547339219</v>
      </c>
      <c r="AH681" s="48">
        <v>100.00000689975957</v>
      </c>
      <c r="AI681" s="48">
        <v>50</v>
      </c>
      <c r="AJ681" s="48">
        <v>50.000022416275272</v>
      </c>
      <c r="AK681" s="41">
        <f t="shared" si="269"/>
        <v>11.180655236059531</v>
      </c>
      <c r="AL681" s="41">
        <f>LN(D681+'Models training data'!$Y$4)</f>
        <v>6.5017932021930953</v>
      </c>
      <c r="AM681" s="41">
        <f>LN(E681+'Models training data'!$Y$5)</f>
        <v>5.1060187604207306</v>
      </c>
      <c r="AN681" s="41">
        <f>LN(F681+'Models training data'!$Y$6)</f>
        <v>4.5578530171535672</v>
      </c>
      <c r="AO681" s="41">
        <f>LN(G681+'Models training data'!$Y$7)</f>
        <v>4.6011968630729978</v>
      </c>
      <c r="AP681" s="41">
        <f t="shared" si="256"/>
        <v>1</v>
      </c>
      <c r="AQ681" s="41">
        <f t="shared" si="270"/>
        <v>0</v>
      </c>
      <c r="AR681" s="41">
        <f t="shared" si="271"/>
        <v>102218.44445674826</v>
      </c>
      <c r="AS681" s="41">
        <f t="shared" si="272"/>
        <v>84328.340054188942</v>
      </c>
      <c r="AT681" s="41">
        <f t="shared" si="273"/>
        <v>11.310624123833957</v>
      </c>
      <c r="AU681" s="41">
        <f t="shared" si="274"/>
        <v>87716.253161270637</v>
      </c>
      <c r="AV681" s="41">
        <f t="shared" si="275"/>
        <v>11.343504373296289</v>
      </c>
      <c r="AW681" s="41">
        <f t="shared" si="276"/>
        <v>87739.272087629535</v>
      </c>
      <c r="AX681" s="41">
        <f t="shared" si="277"/>
        <v>11.344348127804478</v>
      </c>
      <c r="AY681" s="41">
        <f t="shared" si="278"/>
        <v>11.140669956818966</v>
      </c>
      <c r="AZ681" s="41">
        <f t="shared" si="279"/>
        <v>11.130815538437121</v>
      </c>
    </row>
    <row r="682" spans="2:52" x14ac:dyDescent="0.25">
      <c r="B682" s="41" t="str">
        <f t="shared" si="280"/>
        <v>DL</v>
      </c>
      <c r="C682" s="46">
        <v>44835</v>
      </c>
      <c r="D682" s="45">
        <v>375.09009383137453</v>
      </c>
      <c r="E682" s="45">
        <v>100.00000344987978</v>
      </c>
      <c r="F682" s="45">
        <v>50</v>
      </c>
      <c r="G682" s="48">
        <v>50.000002241627527</v>
      </c>
      <c r="H682" s="44">
        <v>64051.450048591127</v>
      </c>
      <c r="I682" s="62">
        <f t="shared" si="257"/>
        <v>575.09009952288181</v>
      </c>
      <c r="J682" s="41">
        <f t="shared" si="258"/>
        <v>2022</v>
      </c>
      <c r="K682" s="41">
        <f t="shared" si="259"/>
        <v>40</v>
      </c>
      <c r="L682" s="41">
        <f t="shared" si="260"/>
        <v>1600</v>
      </c>
      <c r="M682" s="41">
        <f t="shared" si="261"/>
        <v>7.3777589082278725</v>
      </c>
      <c r="N682" s="41">
        <f t="shared" si="262"/>
        <v>1</v>
      </c>
      <c r="O682" s="41">
        <f t="shared" si="263"/>
        <v>10</v>
      </c>
      <c r="P682" s="41">
        <f t="shared" si="264"/>
        <v>0</v>
      </c>
      <c r="Q682" s="41">
        <f t="shared" si="264"/>
        <v>0</v>
      </c>
      <c r="R682" s="41">
        <f t="shared" si="264"/>
        <v>0</v>
      </c>
      <c r="S682" s="41">
        <f t="shared" si="264"/>
        <v>0</v>
      </c>
      <c r="T682" s="41">
        <f t="shared" si="265"/>
        <v>0</v>
      </c>
      <c r="U682" s="41">
        <f t="shared" si="265"/>
        <v>0</v>
      </c>
      <c r="V682" s="41">
        <f t="shared" si="265"/>
        <v>0</v>
      </c>
      <c r="W682" s="41">
        <f t="shared" si="265"/>
        <v>0</v>
      </c>
      <c r="X682" s="41">
        <f t="shared" si="266"/>
        <v>0</v>
      </c>
      <c r="Y682" s="41">
        <f t="shared" si="266"/>
        <v>1</v>
      </c>
      <c r="Z682" s="41">
        <f t="shared" si="266"/>
        <v>0</v>
      </c>
      <c r="AA682" s="41">
        <f t="shared" si="266"/>
        <v>0</v>
      </c>
      <c r="AB682" s="41">
        <f t="shared" si="267"/>
        <v>1</v>
      </c>
      <c r="AC682" s="41">
        <f t="shared" si="267"/>
        <v>0</v>
      </c>
      <c r="AD682" s="41">
        <f t="shared" si="267"/>
        <v>0</v>
      </c>
      <c r="AE682" s="41">
        <f t="shared" si="267"/>
        <v>0</v>
      </c>
      <c r="AF682" s="41">
        <f t="shared" si="268"/>
        <v>0</v>
      </c>
      <c r="AG682" s="48">
        <v>375.09009383137453</v>
      </c>
      <c r="AH682" s="48">
        <v>100.00000344987978</v>
      </c>
      <c r="AI682" s="48">
        <v>50</v>
      </c>
      <c r="AJ682" s="48">
        <v>50.000002241627527</v>
      </c>
      <c r="AK682" s="41">
        <f t="shared" si="269"/>
        <v>11.067441946390881</v>
      </c>
      <c r="AL682" s="41">
        <f>LN(D682+'Models training data'!$Y$4)</f>
        <v>6.5017352542608018</v>
      </c>
      <c r="AM682" s="41">
        <f>LN(E682+'Models training data'!$Y$5)</f>
        <v>5.1060187395139005</v>
      </c>
      <c r="AN682" s="41">
        <f>LN(F682+'Models training data'!$Y$6)</f>
        <v>4.5578530171535672</v>
      </c>
      <c r="AO682" s="41">
        <f>LN(G682+'Models training data'!$Y$7)</f>
        <v>4.6011966605233017</v>
      </c>
      <c r="AP682" s="41">
        <f t="shared" si="256"/>
        <v>1</v>
      </c>
      <c r="AQ682" s="41">
        <f t="shared" si="270"/>
        <v>0</v>
      </c>
      <c r="AR682" s="41">
        <f t="shared" si="271"/>
        <v>88741.395299572498</v>
      </c>
      <c r="AS682" s="41">
        <f t="shared" si="272"/>
        <v>70851.974384111294</v>
      </c>
      <c r="AT682" s="41">
        <f t="shared" si="273"/>
        <v>11.165451011859597</v>
      </c>
      <c r="AU682" s="41">
        <f t="shared" si="274"/>
        <v>70771.694680824672</v>
      </c>
      <c r="AV682" s="41">
        <f t="shared" si="275"/>
        <v>11.164355181370237</v>
      </c>
      <c r="AW682" s="41">
        <f t="shared" si="276"/>
        <v>70833.085224484006</v>
      </c>
      <c r="AX682" s="41">
        <f t="shared" si="277"/>
        <v>11.16573451125779</v>
      </c>
      <c r="AY682" s="41">
        <f t="shared" si="278"/>
        <v>11.140575835147194</v>
      </c>
      <c r="AZ682" s="41">
        <f t="shared" si="279"/>
        <v>11.130970466774901</v>
      </c>
    </row>
    <row r="683" spans="2:52" x14ac:dyDescent="0.25">
      <c r="B683" s="41" t="str">
        <f t="shared" si="280"/>
        <v>DL</v>
      </c>
      <c r="C683" s="46">
        <v>44842</v>
      </c>
      <c r="D683" s="45">
        <v>375.0630656819622</v>
      </c>
      <c r="E683" s="45">
        <v>100.00000172493989</v>
      </c>
      <c r="F683" s="45">
        <v>50</v>
      </c>
      <c r="G683" s="48">
        <v>50.000000224162754</v>
      </c>
      <c r="H683" s="44">
        <v>64072.121446724952</v>
      </c>
      <c r="I683" s="62">
        <f t="shared" si="257"/>
        <v>575.06306763106477</v>
      </c>
      <c r="J683" s="41">
        <f t="shared" si="258"/>
        <v>2022</v>
      </c>
      <c r="K683" s="41">
        <f t="shared" si="259"/>
        <v>41</v>
      </c>
      <c r="L683" s="41">
        <f t="shared" si="260"/>
        <v>1681</v>
      </c>
      <c r="M683" s="41">
        <f t="shared" si="261"/>
        <v>7.4271441334086159</v>
      </c>
      <c r="N683" s="41">
        <f t="shared" si="262"/>
        <v>1</v>
      </c>
      <c r="O683" s="41">
        <f t="shared" si="263"/>
        <v>10</v>
      </c>
      <c r="P683" s="41">
        <f t="shared" si="264"/>
        <v>0</v>
      </c>
      <c r="Q683" s="41">
        <f t="shared" si="264"/>
        <v>0</v>
      </c>
      <c r="R683" s="41">
        <f t="shared" si="264"/>
        <v>0</v>
      </c>
      <c r="S683" s="41">
        <f t="shared" si="264"/>
        <v>0</v>
      </c>
      <c r="T683" s="41">
        <f t="shared" si="265"/>
        <v>0</v>
      </c>
      <c r="U683" s="41">
        <f t="shared" si="265"/>
        <v>0</v>
      </c>
      <c r="V683" s="41">
        <f t="shared" si="265"/>
        <v>0</v>
      </c>
      <c r="W683" s="41">
        <f t="shared" si="265"/>
        <v>0</v>
      </c>
      <c r="X683" s="41">
        <f t="shared" si="266"/>
        <v>0</v>
      </c>
      <c r="Y683" s="41">
        <f t="shared" si="266"/>
        <v>1</v>
      </c>
      <c r="Z683" s="41">
        <f t="shared" si="266"/>
        <v>0</v>
      </c>
      <c r="AA683" s="41">
        <f t="shared" si="266"/>
        <v>0</v>
      </c>
      <c r="AB683" s="41">
        <f t="shared" si="267"/>
        <v>1</v>
      </c>
      <c r="AC683" s="41">
        <f t="shared" si="267"/>
        <v>0</v>
      </c>
      <c r="AD683" s="41">
        <f t="shared" si="267"/>
        <v>0</v>
      </c>
      <c r="AE683" s="41">
        <f t="shared" si="267"/>
        <v>0</v>
      </c>
      <c r="AF683" s="41">
        <f t="shared" si="268"/>
        <v>0</v>
      </c>
      <c r="AG683" s="48">
        <v>375.0630656819622</v>
      </c>
      <c r="AH683" s="48">
        <v>100.00000172493989</v>
      </c>
      <c r="AI683" s="48">
        <v>50</v>
      </c>
      <c r="AJ683" s="48">
        <v>50.000000224162754</v>
      </c>
      <c r="AK683" s="41">
        <f t="shared" si="269"/>
        <v>11.067764625474393</v>
      </c>
      <c r="AL683" s="41">
        <f>LN(D683+'Models training data'!$Y$4)</f>
        <v>6.5016946887101152</v>
      </c>
      <c r="AM683" s="41">
        <f>LN(E683+'Models training data'!$Y$5)</f>
        <v>5.1060187290604855</v>
      </c>
      <c r="AN683" s="41">
        <f>LN(F683+'Models training data'!$Y$6)</f>
        <v>4.5578530171535672</v>
      </c>
      <c r="AO683" s="41">
        <f>LN(G683+'Models training data'!$Y$7)</f>
        <v>4.6011966402683298</v>
      </c>
      <c r="AP683" s="41">
        <f t="shared" si="256"/>
        <v>1</v>
      </c>
      <c r="AQ683" s="41">
        <f t="shared" si="270"/>
        <v>0</v>
      </c>
      <c r="AR683" s="41">
        <f t="shared" si="271"/>
        <v>88717.004986488755</v>
      </c>
      <c r="AS683" s="41">
        <f t="shared" si="272"/>
        <v>70827.876994069607</v>
      </c>
      <c r="AT683" s="41">
        <f t="shared" si="273"/>
        <v>11.165193394594816</v>
      </c>
      <c r="AU683" s="41">
        <f t="shared" si="274"/>
        <v>70720.554318274575</v>
      </c>
      <c r="AV683" s="41">
        <f t="shared" si="275"/>
        <v>11.163706488297226</v>
      </c>
      <c r="AW683" s="41">
        <f t="shared" si="276"/>
        <v>70797.357331485211</v>
      </c>
      <c r="AX683" s="41">
        <f t="shared" si="277"/>
        <v>11.165323238515905</v>
      </c>
      <c r="AY683" s="41">
        <f t="shared" si="278"/>
        <v>11.140481960745026</v>
      </c>
      <c r="AZ683" s="41">
        <f t="shared" si="279"/>
        <v>11.131125596502429</v>
      </c>
    </row>
    <row r="684" spans="2:52" x14ac:dyDescent="0.25">
      <c r="B684" s="41" t="str">
        <f t="shared" si="280"/>
        <v>DL</v>
      </c>
      <c r="C684" s="46">
        <v>44849</v>
      </c>
      <c r="D684" s="45">
        <v>375.04414597737355</v>
      </c>
      <c r="E684" s="45">
        <v>100.00000086246995</v>
      </c>
      <c r="F684" s="45">
        <v>50</v>
      </c>
      <c r="G684" s="48">
        <v>50.000000022416273</v>
      </c>
      <c r="H684" s="44">
        <v>64092.842468036019</v>
      </c>
      <c r="I684" s="62">
        <f t="shared" si="257"/>
        <v>575.04414686225982</v>
      </c>
      <c r="J684" s="41">
        <f t="shared" si="258"/>
        <v>2022</v>
      </c>
      <c r="K684" s="41">
        <f t="shared" si="259"/>
        <v>42</v>
      </c>
      <c r="L684" s="41">
        <f t="shared" si="260"/>
        <v>1764</v>
      </c>
      <c r="M684" s="41">
        <f t="shared" si="261"/>
        <v>7.4753392365667368</v>
      </c>
      <c r="N684" s="41">
        <f t="shared" si="262"/>
        <v>1</v>
      </c>
      <c r="O684" s="41">
        <f t="shared" si="263"/>
        <v>10</v>
      </c>
      <c r="P684" s="41">
        <f t="shared" si="264"/>
        <v>0</v>
      </c>
      <c r="Q684" s="41">
        <f t="shared" si="264"/>
        <v>0</v>
      </c>
      <c r="R684" s="41">
        <f t="shared" si="264"/>
        <v>0</v>
      </c>
      <c r="S684" s="41">
        <f t="shared" si="264"/>
        <v>0</v>
      </c>
      <c r="T684" s="41">
        <f t="shared" si="265"/>
        <v>0</v>
      </c>
      <c r="U684" s="41">
        <f t="shared" si="265"/>
        <v>0</v>
      </c>
      <c r="V684" s="41">
        <f t="shared" si="265"/>
        <v>0</v>
      </c>
      <c r="W684" s="41">
        <f t="shared" si="265"/>
        <v>0</v>
      </c>
      <c r="X684" s="41">
        <f t="shared" si="266"/>
        <v>0</v>
      </c>
      <c r="Y684" s="41">
        <f t="shared" si="266"/>
        <v>1</v>
      </c>
      <c r="Z684" s="41">
        <f t="shared" si="266"/>
        <v>0</v>
      </c>
      <c r="AA684" s="41">
        <f t="shared" si="266"/>
        <v>0</v>
      </c>
      <c r="AB684" s="41">
        <f t="shared" si="267"/>
        <v>1</v>
      </c>
      <c r="AC684" s="41">
        <f t="shared" si="267"/>
        <v>0</v>
      </c>
      <c r="AD684" s="41">
        <f t="shared" si="267"/>
        <v>0</v>
      </c>
      <c r="AE684" s="41">
        <f t="shared" si="267"/>
        <v>0</v>
      </c>
      <c r="AF684" s="41">
        <f t="shared" si="268"/>
        <v>0</v>
      </c>
      <c r="AG684" s="48">
        <v>375.04414597737355</v>
      </c>
      <c r="AH684" s="48">
        <v>100.00000086246995</v>
      </c>
      <c r="AI684" s="48">
        <v>50</v>
      </c>
      <c r="AJ684" s="48">
        <v>50.000000022416273</v>
      </c>
      <c r="AK684" s="41">
        <f t="shared" si="269"/>
        <v>11.068087974708984</v>
      </c>
      <c r="AL684" s="41">
        <f>LN(D684+'Models training data'!$Y$4)</f>
        <v>6.5016662918454928</v>
      </c>
      <c r="AM684" s="41">
        <f>LN(E684+'Models training data'!$Y$5)</f>
        <v>5.1060187238337775</v>
      </c>
      <c r="AN684" s="41">
        <f>LN(F684+'Models training data'!$Y$6)</f>
        <v>4.5578530171535672</v>
      </c>
      <c r="AO684" s="41">
        <f>LN(G684+'Models training data'!$Y$7)</f>
        <v>4.6011966382428326</v>
      </c>
      <c r="AP684" s="41">
        <f t="shared" si="256"/>
        <v>1</v>
      </c>
      <c r="AQ684" s="41">
        <f t="shared" si="270"/>
        <v>0</v>
      </c>
      <c r="AR684" s="41">
        <f t="shared" si="271"/>
        <v>88692.614673405013</v>
      </c>
      <c r="AS684" s="41">
        <f t="shared" si="272"/>
        <v>70803.779604027906</v>
      </c>
      <c r="AT684" s="41">
        <f t="shared" si="273"/>
        <v>11.164935777330037</v>
      </c>
      <c r="AU684" s="41">
        <f t="shared" si="274"/>
        <v>70670.592654400316</v>
      </c>
      <c r="AV684" s="41">
        <f t="shared" si="275"/>
        <v>11.163074740425905</v>
      </c>
      <c r="AW684" s="41">
        <f t="shared" si="276"/>
        <v>70762.490435922882</v>
      </c>
      <c r="AX684" s="41">
        <f t="shared" si="277"/>
        <v>11.164921876931569</v>
      </c>
      <c r="AY684" s="41">
        <f t="shared" si="278"/>
        <v>11.140388257651642</v>
      </c>
      <c r="AZ684" s="41">
        <f t="shared" si="279"/>
        <v>11.131280853523265</v>
      </c>
    </row>
    <row r="685" spans="2:52" x14ac:dyDescent="0.25">
      <c r="B685" s="41" t="str">
        <f t="shared" si="280"/>
        <v>DL</v>
      </c>
      <c r="C685" s="46">
        <v>44856</v>
      </c>
      <c r="D685" s="45">
        <v>375.03090218416145</v>
      </c>
      <c r="E685" s="45">
        <v>100.00000043123498</v>
      </c>
      <c r="F685" s="45">
        <v>50</v>
      </c>
      <c r="G685" s="48">
        <v>50.000000002241627</v>
      </c>
      <c r="H685" s="44">
        <v>64113.598097829788</v>
      </c>
      <c r="I685" s="62">
        <f t="shared" si="257"/>
        <v>575.03090261763805</v>
      </c>
      <c r="J685" s="41">
        <f t="shared" si="258"/>
        <v>2022</v>
      </c>
      <c r="K685" s="41">
        <f t="shared" si="259"/>
        <v>43</v>
      </c>
      <c r="L685" s="41">
        <f t="shared" si="260"/>
        <v>1849</v>
      </c>
      <c r="M685" s="41">
        <f t="shared" si="261"/>
        <v>7.5224002313871248</v>
      </c>
      <c r="N685" s="41">
        <f t="shared" si="262"/>
        <v>1</v>
      </c>
      <c r="O685" s="41">
        <f t="shared" si="263"/>
        <v>10</v>
      </c>
      <c r="P685" s="41">
        <f t="shared" si="264"/>
        <v>0</v>
      </c>
      <c r="Q685" s="41">
        <f t="shared" si="264"/>
        <v>0</v>
      </c>
      <c r="R685" s="41">
        <f t="shared" si="264"/>
        <v>0</v>
      </c>
      <c r="S685" s="41">
        <f t="shared" si="264"/>
        <v>0</v>
      </c>
      <c r="T685" s="41">
        <f t="shared" si="265"/>
        <v>0</v>
      </c>
      <c r="U685" s="41">
        <f t="shared" si="265"/>
        <v>0</v>
      </c>
      <c r="V685" s="41">
        <f t="shared" si="265"/>
        <v>0</v>
      </c>
      <c r="W685" s="41">
        <f t="shared" si="265"/>
        <v>0</v>
      </c>
      <c r="X685" s="41">
        <f t="shared" si="266"/>
        <v>0</v>
      </c>
      <c r="Y685" s="41">
        <f t="shared" si="266"/>
        <v>1</v>
      </c>
      <c r="Z685" s="41">
        <f t="shared" si="266"/>
        <v>0</v>
      </c>
      <c r="AA685" s="41">
        <f t="shared" si="266"/>
        <v>0</v>
      </c>
      <c r="AB685" s="41">
        <f t="shared" si="267"/>
        <v>1</v>
      </c>
      <c r="AC685" s="41">
        <f t="shared" si="267"/>
        <v>0</v>
      </c>
      <c r="AD685" s="41">
        <f t="shared" si="267"/>
        <v>0</v>
      </c>
      <c r="AE685" s="41">
        <f t="shared" si="267"/>
        <v>0</v>
      </c>
      <c r="AF685" s="41">
        <f t="shared" si="268"/>
        <v>0</v>
      </c>
      <c r="AG685" s="48">
        <v>375.03090218416145</v>
      </c>
      <c r="AH685" s="48">
        <v>100.00000043123498</v>
      </c>
      <c r="AI685" s="48">
        <v>50</v>
      </c>
      <c r="AJ685" s="48">
        <v>50.000000002241627</v>
      </c>
      <c r="AK685" s="41">
        <f t="shared" si="269"/>
        <v>11.068411759222203</v>
      </c>
      <c r="AL685" s="41">
        <f>LN(D685+'Models training data'!$Y$4)</f>
        <v>6.5016464135604481</v>
      </c>
      <c r="AM685" s="41">
        <f>LN(E685+'Models training data'!$Y$5)</f>
        <v>5.1060187212204236</v>
      </c>
      <c r="AN685" s="41">
        <f>LN(F685+'Models training data'!$Y$6)</f>
        <v>4.5578530171535672</v>
      </c>
      <c r="AO685" s="41">
        <f>LN(G685+'Models training data'!$Y$7)</f>
        <v>4.6011966380402827</v>
      </c>
      <c r="AP685" s="41">
        <f t="shared" si="256"/>
        <v>1</v>
      </c>
      <c r="AQ685" s="41">
        <f t="shared" si="270"/>
        <v>0</v>
      </c>
      <c r="AR685" s="41">
        <f t="shared" si="271"/>
        <v>88668.224360321256</v>
      </c>
      <c r="AS685" s="41">
        <f t="shared" si="272"/>
        <v>70779.682213986205</v>
      </c>
      <c r="AT685" s="41">
        <f t="shared" si="273"/>
        <v>11.164678160065257</v>
      </c>
      <c r="AU685" s="41">
        <f t="shared" si="274"/>
        <v>70621.80968920188</v>
      </c>
      <c r="AV685" s="41">
        <f t="shared" si="275"/>
        <v>11.162459937756276</v>
      </c>
      <c r="AW685" s="41">
        <f t="shared" si="276"/>
        <v>70728.444014524459</v>
      </c>
      <c r="AX685" s="41">
        <f t="shared" si="277"/>
        <v>11.164529960031224</v>
      </c>
      <c r="AY685" s="41">
        <f t="shared" si="278"/>
        <v>11.140294674279552</v>
      </c>
      <c r="AZ685" s="41">
        <f t="shared" si="279"/>
        <v>11.131436198248601</v>
      </c>
    </row>
    <row r="686" spans="2:52" x14ac:dyDescent="0.25">
      <c r="B686" s="41" t="str">
        <f t="shared" si="280"/>
        <v>DL</v>
      </c>
      <c r="C686" s="46">
        <v>44863</v>
      </c>
      <c r="D686" s="45">
        <v>375.02163152891302</v>
      </c>
      <c r="E686" s="45">
        <v>100.00000021561749</v>
      </c>
      <c r="F686" s="45">
        <v>50</v>
      </c>
      <c r="G686" s="48">
        <v>50.000000000224162</v>
      </c>
      <c r="H686" s="44">
        <v>64134.37793943291</v>
      </c>
      <c r="I686" s="62">
        <f t="shared" si="257"/>
        <v>575.0216317447547</v>
      </c>
      <c r="J686" s="41">
        <f t="shared" si="258"/>
        <v>2022</v>
      </c>
      <c r="K686" s="41">
        <f t="shared" si="259"/>
        <v>44</v>
      </c>
      <c r="L686" s="41">
        <f t="shared" si="260"/>
        <v>1936</v>
      </c>
      <c r="M686" s="41">
        <f t="shared" si="261"/>
        <v>7.568379267836522</v>
      </c>
      <c r="N686" s="41">
        <f t="shared" si="262"/>
        <v>1</v>
      </c>
      <c r="O686" s="41">
        <f t="shared" si="263"/>
        <v>10</v>
      </c>
      <c r="P686" s="41">
        <f t="shared" si="264"/>
        <v>0</v>
      </c>
      <c r="Q686" s="41">
        <f t="shared" si="264"/>
        <v>0</v>
      </c>
      <c r="R686" s="41">
        <f t="shared" si="264"/>
        <v>0</v>
      </c>
      <c r="S686" s="41">
        <f t="shared" si="264"/>
        <v>0</v>
      </c>
      <c r="T686" s="41">
        <f t="shared" si="265"/>
        <v>0</v>
      </c>
      <c r="U686" s="41">
        <f t="shared" si="265"/>
        <v>0</v>
      </c>
      <c r="V686" s="41">
        <f t="shared" si="265"/>
        <v>0</v>
      </c>
      <c r="W686" s="41">
        <f t="shared" si="265"/>
        <v>0</v>
      </c>
      <c r="X686" s="41">
        <f t="shared" si="266"/>
        <v>0</v>
      </c>
      <c r="Y686" s="41">
        <f t="shared" si="266"/>
        <v>1</v>
      </c>
      <c r="Z686" s="41">
        <f t="shared" si="266"/>
        <v>0</v>
      </c>
      <c r="AA686" s="41">
        <f t="shared" si="266"/>
        <v>0</v>
      </c>
      <c r="AB686" s="41">
        <f t="shared" si="267"/>
        <v>1</v>
      </c>
      <c r="AC686" s="41">
        <f t="shared" si="267"/>
        <v>0</v>
      </c>
      <c r="AD686" s="41">
        <f t="shared" si="267"/>
        <v>0</v>
      </c>
      <c r="AE686" s="41">
        <f t="shared" si="267"/>
        <v>0</v>
      </c>
      <c r="AF686" s="41">
        <f t="shared" si="268"/>
        <v>0</v>
      </c>
      <c r="AG686" s="48">
        <v>375.02163152891302</v>
      </c>
      <c r="AH686" s="48">
        <v>100.00000021561749</v>
      </c>
      <c r="AI686" s="48">
        <v>50</v>
      </c>
      <c r="AJ686" s="48">
        <v>50.000000000224162</v>
      </c>
      <c r="AK686" s="41">
        <f t="shared" si="269"/>
        <v>11.06873581644988</v>
      </c>
      <c r="AL686" s="41">
        <f>LN(D686+'Models training data'!$Y$4)</f>
        <v>6.5016324985258018</v>
      </c>
      <c r="AM686" s="41">
        <f>LN(E686+'Models training data'!$Y$5)</f>
        <v>5.106018719913747</v>
      </c>
      <c r="AN686" s="41">
        <f>LN(F686+'Models training data'!$Y$6)</f>
        <v>4.5578530171535672</v>
      </c>
      <c r="AO686" s="41">
        <f>LN(G686+'Models training data'!$Y$7)</f>
        <v>4.6011966380200278</v>
      </c>
      <c r="AP686" s="41">
        <f t="shared" si="256"/>
        <v>1</v>
      </c>
      <c r="AQ686" s="41">
        <f t="shared" si="270"/>
        <v>0</v>
      </c>
      <c r="AR686" s="41">
        <f t="shared" si="271"/>
        <v>88643.834047237513</v>
      </c>
      <c r="AS686" s="41">
        <f t="shared" si="272"/>
        <v>70755.584823944504</v>
      </c>
      <c r="AT686" s="41">
        <f t="shared" si="273"/>
        <v>11.164420542800476</v>
      </c>
      <c r="AU686" s="41">
        <f t="shared" si="274"/>
        <v>70574.205422679253</v>
      </c>
      <c r="AV686" s="41">
        <f t="shared" si="275"/>
        <v>11.161862080288337</v>
      </c>
      <c r="AW686" s="41">
        <f t="shared" si="276"/>
        <v>70695.180339236162</v>
      </c>
      <c r="AX686" s="41">
        <f t="shared" si="277"/>
        <v>11.164147053517775</v>
      </c>
      <c r="AY686" s="41">
        <f t="shared" si="278"/>
        <v>11.140201174684455</v>
      </c>
      <c r="AZ686" s="41">
        <f t="shared" si="279"/>
        <v>11.131591604210531</v>
      </c>
    </row>
    <row r="687" spans="2:52" x14ac:dyDescent="0.25">
      <c r="B687" s="41" t="str">
        <f t="shared" si="280"/>
        <v>DL</v>
      </c>
      <c r="C687" s="46">
        <v>44870</v>
      </c>
      <c r="D687" s="45">
        <v>375.01788096771247</v>
      </c>
      <c r="E687" s="45">
        <v>100.00000010780875</v>
      </c>
      <c r="F687" s="45">
        <v>50</v>
      </c>
      <c r="G687" s="48">
        <v>50.000000000022418</v>
      </c>
      <c r="H687" s="44">
        <v>63122.536255040672</v>
      </c>
      <c r="I687" s="62">
        <f t="shared" si="257"/>
        <v>575.01788107554364</v>
      </c>
      <c r="J687" s="41">
        <f t="shared" si="258"/>
        <v>2022</v>
      </c>
      <c r="K687" s="41">
        <f t="shared" si="259"/>
        <v>45</v>
      </c>
      <c r="L687" s="41">
        <f t="shared" si="260"/>
        <v>2025</v>
      </c>
      <c r="M687" s="41">
        <f t="shared" si="261"/>
        <v>7.6133249795406392</v>
      </c>
      <c r="N687" s="41">
        <f t="shared" si="262"/>
        <v>1</v>
      </c>
      <c r="O687" s="41">
        <f t="shared" si="263"/>
        <v>11</v>
      </c>
      <c r="P687" s="41">
        <f t="shared" si="264"/>
        <v>0</v>
      </c>
      <c r="Q687" s="41">
        <f t="shared" si="264"/>
        <v>0</v>
      </c>
      <c r="R687" s="41">
        <f t="shared" si="264"/>
        <v>0</v>
      </c>
      <c r="S687" s="41">
        <f t="shared" si="264"/>
        <v>0</v>
      </c>
      <c r="T687" s="41">
        <f t="shared" si="265"/>
        <v>0</v>
      </c>
      <c r="U687" s="41">
        <f t="shared" si="265"/>
        <v>0</v>
      </c>
      <c r="V687" s="41">
        <f t="shared" si="265"/>
        <v>0</v>
      </c>
      <c r="W687" s="41">
        <f t="shared" si="265"/>
        <v>0</v>
      </c>
      <c r="X687" s="41">
        <f t="shared" si="266"/>
        <v>0</v>
      </c>
      <c r="Y687" s="41">
        <f t="shared" si="266"/>
        <v>0</v>
      </c>
      <c r="Z687" s="41">
        <f t="shared" si="266"/>
        <v>1</v>
      </c>
      <c r="AA687" s="41">
        <f t="shared" si="266"/>
        <v>0</v>
      </c>
      <c r="AB687" s="41">
        <f t="shared" si="267"/>
        <v>1</v>
      </c>
      <c r="AC687" s="41">
        <f t="shared" si="267"/>
        <v>0</v>
      </c>
      <c r="AD687" s="41">
        <f t="shared" si="267"/>
        <v>0</v>
      </c>
      <c r="AE687" s="41">
        <f t="shared" si="267"/>
        <v>0</v>
      </c>
      <c r="AF687" s="41">
        <f t="shared" si="268"/>
        <v>0</v>
      </c>
      <c r="AG687" s="48">
        <v>375.01788096771247</v>
      </c>
      <c r="AH687" s="48">
        <v>100.00000010780875</v>
      </c>
      <c r="AI687" s="48">
        <v>50</v>
      </c>
      <c r="AJ687" s="48">
        <v>50.000000000022418</v>
      </c>
      <c r="AK687" s="41">
        <f t="shared" si="269"/>
        <v>11.052833136192866</v>
      </c>
      <c r="AL687" s="41">
        <f>LN(D687+'Models training data'!$Y$4)</f>
        <v>6.5016268689669774</v>
      </c>
      <c r="AM687" s="41">
        <f>LN(E687+'Models training data'!$Y$5)</f>
        <v>5.1060187192604083</v>
      </c>
      <c r="AN687" s="41">
        <f>LN(F687+'Models training data'!$Y$6)</f>
        <v>4.5578530171535672</v>
      </c>
      <c r="AO687" s="41">
        <f>LN(G687+'Models training data'!$Y$7)</f>
        <v>4.6011966380180027</v>
      </c>
      <c r="AP687" s="41">
        <f t="shared" si="256"/>
        <v>1</v>
      </c>
      <c r="AQ687" s="41">
        <f t="shared" si="270"/>
        <v>0</v>
      </c>
      <c r="AR687" s="41">
        <f t="shared" si="271"/>
        <v>109124.38569751511</v>
      </c>
      <c r="AS687" s="41">
        <f t="shared" si="272"/>
        <v>92271.567138044833</v>
      </c>
      <c r="AT687" s="41">
        <f t="shared" si="273"/>
        <v>11.386605135976231</v>
      </c>
      <c r="AU687" s="41">
        <f t="shared" si="274"/>
        <v>87420.019274052524</v>
      </c>
      <c r="AV687" s="41">
        <f t="shared" si="275"/>
        <v>11.339764721673442</v>
      </c>
      <c r="AW687" s="41">
        <f t="shared" si="276"/>
        <v>87532.218596998733</v>
      </c>
      <c r="AX687" s="41">
        <f t="shared" si="277"/>
        <v>11.341964683115711</v>
      </c>
      <c r="AY687" s="41">
        <f t="shared" si="278"/>
        <v>11.140107791458068</v>
      </c>
      <c r="AZ687" s="41">
        <f t="shared" si="279"/>
        <v>11.131747095175422</v>
      </c>
    </row>
    <row r="688" spans="2:52" x14ac:dyDescent="0.25">
      <c r="B688" s="41" t="str">
        <f t="shared" si="280"/>
        <v>DL</v>
      </c>
      <c r="C688" s="46">
        <v>44877</v>
      </c>
      <c r="D688" s="45">
        <v>376.14028296384674</v>
      </c>
      <c r="E688" s="45">
        <v>100.00000005390437</v>
      </c>
      <c r="F688" s="45">
        <v>50</v>
      </c>
      <c r="G688" s="48">
        <v>50.000000000002245</v>
      </c>
      <c r="H688" s="44">
        <v>63150.199960620608</v>
      </c>
      <c r="I688" s="62">
        <f t="shared" si="257"/>
        <v>576.1402830177534</v>
      </c>
      <c r="J688" s="41">
        <f t="shared" si="258"/>
        <v>2022</v>
      </c>
      <c r="K688" s="41">
        <f t="shared" si="259"/>
        <v>46</v>
      </c>
      <c r="L688" s="41">
        <f t="shared" si="260"/>
        <v>2116</v>
      </c>
      <c r="M688" s="41">
        <f t="shared" si="261"/>
        <v>7.6572827929781901</v>
      </c>
      <c r="N688" s="41">
        <f t="shared" si="262"/>
        <v>1</v>
      </c>
      <c r="O688" s="41">
        <f t="shared" si="263"/>
        <v>11</v>
      </c>
      <c r="P688" s="41">
        <f t="shared" si="264"/>
        <v>0</v>
      </c>
      <c r="Q688" s="41">
        <f t="shared" si="264"/>
        <v>0</v>
      </c>
      <c r="R688" s="41">
        <f t="shared" si="264"/>
        <v>0</v>
      </c>
      <c r="S688" s="41">
        <f t="shared" si="264"/>
        <v>0</v>
      </c>
      <c r="T688" s="41">
        <f t="shared" si="265"/>
        <v>0</v>
      </c>
      <c r="U688" s="41">
        <f t="shared" si="265"/>
        <v>0</v>
      </c>
      <c r="V688" s="41">
        <f t="shared" si="265"/>
        <v>0</v>
      </c>
      <c r="W688" s="41">
        <f t="shared" si="265"/>
        <v>0</v>
      </c>
      <c r="X688" s="41">
        <f t="shared" si="266"/>
        <v>0</v>
      </c>
      <c r="Y688" s="41">
        <f t="shared" si="266"/>
        <v>0</v>
      </c>
      <c r="Z688" s="41">
        <f t="shared" si="266"/>
        <v>1</v>
      </c>
      <c r="AA688" s="41">
        <f t="shared" si="266"/>
        <v>0</v>
      </c>
      <c r="AB688" s="41">
        <f t="shared" si="267"/>
        <v>1</v>
      </c>
      <c r="AC688" s="41">
        <f t="shared" si="267"/>
        <v>0</v>
      </c>
      <c r="AD688" s="41">
        <f t="shared" si="267"/>
        <v>0</v>
      </c>
      <c r="AE688" s="41">
        <f t="shared" si="267"/>
        <v>0</v>
      </c>
      <c r="AF688" s="41">
        <f t="shared" si="268"/>
        <v>0</v>
      </c>
      <c r="AG688" s="48">
        <v>376.14028296384674</v>
      </c>
      <c r="AH688" s="48">
        <v>100.00000005390437</v>
      </c>
      <c r="AI688" s="48">
        <v>50</v>
      </c>
      <c r="AJ688" s="48">
        <v>50.000000000002245</v>
      </c>
      <c r="AK688" s="41">
        <f t="shared" si="269"/>
        <v>11.053271294212589</v>
      </c>
      <c r="AL688" s="41">
        <f>LN(D688+'Models training data'!$Y$4)</f>
        <v>6.5033101715196864</v>
      </c>
      <c r="AM688" s="41">
        <f>LN(E688+'Models training data'!$Y$5)</f>
        <v>5.1060187189337389</v>
      </c>
      <c r="AN688" s="41">
        <f>LN(F688+'Models training data'!$Y$6)</f>
        <v>4.5578530171535672</v>
      </c>
      <c r="AO688" s="41">
        <f>LN(G688+'Models training data'!$Y$7)</f>
        <v>4.6011966380178002</v>
      </c>
      <c r="AP688" s="41">
        <f t="shared" si="256"/>
        <v>1</v>
      </c>
      <c r="AQ688" s="41">
        <f t="shared" si="270"/>
        <v>0</v>
      </c>
      <c r="AR688" s="41">
        <f t="shared" si="271"/>
        <v>109099.99538443137</v>
      </c>
      <c r="AS688" s="41">
        <f t="shared" si="272"/>
        <v>92247.469748003132</v>
      </c>
      <c r="AT688" s="41">
        <f t="shared" si="273"/>
        <v>11.38634751871145</v>
      </c>
      <c r="AU688" s="41">
        <f t="shared" si="274"/>
        <v>87374.772404881543</v>
      </c>
      <c r="AV688" s="41">
        <f t="shared" si="275"/>
        <v>11.339200754608886</v>
      </c>
      <c r="AW688" s="41">
        <f t="shared" si="276"/>
        <v>87500.417181712895</v>
      </c>
      <c r="AX688" s="41">
        <f t="shared" si="277"/>
        <v>11.341598609044091</v>
      </c>
      <c r="AY688" s="41">
        <f t="shared" si="278"/>
        <v>11.140038145834211</v>
      </c>
      <c r="AZ688" s="41">
        <f t="shared" si="279"/>
        <v>11.131919907025878</v>
      </c>
    </row>
    <row r="689" spans="2:52" x14ac:dyDescent="0.25">
      <c r="B689" s="41" t="str">
        <f t="shared" si="280"/>
        <v>DL</v>
      </c>
      <c r="C689" s="46">
        <v>44884</v>
      </c>
      <c r="D689" s="45">
        <v>378.06224202400529</v>
      </c>
      <c r="E689" s="45">
        <v>100.00000002695219</v>
      </c>
      <c r="F689" s="45">
        <v>50</v>
      </c>
      <c r="G689" s="48">
        <v>50.000000000000227</v>
      </c>
      <c r="H689" s="44">
        <v>63182.680063936212</v>
      </c>
      <c r="I689" s="62">
        <f t="shared" si="257"/>
        <v>578.06224205095771</v>
      </c>
      <c r="J689" s="41">
        <f t="shared" si="258"/>
        <v>2022</v>
      </c>
      <c r="K689" s="41">
        <f t="shared" si="259"/>
        <v>47</v>
      </c>
      <c r="L689" s="41">
        <f t="shared" si="260"/>
        <v>2209</v>
      </c>
      <c r="M689" s="41">
        <f t="shared" si="261"/>
        <v>7.7002952034201169</v>
      </c>
      <c r="N689" s="41">
        <f t="shared" si="262"/>
        <v>1</v>
      </c>
      <c r="O689" s="41">
        <f t="shared" si="263"/>
        <v>11</v>
      </c>
      <c r="P689" s="41">
        <f t="shared" si="264"/>
        <v>0</v>
      </c>
      <c r="Q689" s="41">
        <f t="shared" si="264"/>
        <v>0</v>
      </c>
      <c r="R689" s="41">
        <f t="shared" si="264"/>
        <v>0</v>
      </c>
      <c r="S689" s="41">
        <f t="shared" si="264"/>
        <v>0</v>
      </c>
      <c r="T689" s="41">
        <f t="shared" si="265"/>
        <v>0</v>
      </c>
      <c r="U689" s="41">
        <f t="shared" si="265"/>
        <v>0</v>
      </c>
      <c r="V689" s="41">
        <f t="shared" si="265"/>
        <v>0</v>
      </c>
      <c r="W689" s="41">
        <f t="shared" si="265"/>
        <v>0</v>
      </c>
      <c r="X689" s="41">
        <f t="shared" si="266"/>
        <v>0</v>
      </c>
      <c r="Y689" s="41">
        <f t="shared" si="266"/>
        <v>0</v>
      </c>
      <c r="Z689" s="41">
        <f t="shared" si="266"/>
        <v>1</v>
      </c>
      <c r="AA689" s="41">
        <f t="shared" si="266"/>
        <v>0</v>
      </c>
      <c r="AB689" s="41">
        <f t="shared" si="267"/>
        <v>1</v>
      </c>
      <c r="AC689" s="41">
        <f t="shared" si="267"/>
        <v>0</v>
      </c>
      <c r="AD689" s="41">
        <f t="shared" si="267"/>
        <v>0</v>
      </c>
      <c r="AE689" s="41">
        <f t="shared" si="267"/>
        <v>0</v>
      </c>
      <c r="AF689" s="41">
        <f t="shared" si="268"/>
        <v>0</v>
      </c>
      <c r="AG689" s="48">
        <v>378.06224202400529</v>
      </c>
      <c r="AH689" s="48">
        <v>100.00000002695219</v>
      </c>
      <c r="AI689" s="48">
        <v>50</v>
      </c>
      <c r="AJ689" s="48">
        <v>50.000000000000227</v>
      </c>
      <c r="AK689" s="41">
        <f t="shared" si="269"/>
        <v>11.053785492955226</v>
      </c>
      <c r="AL689" s="41">
        <f>LN(D689+'Models training data'!$Y$4)</f>
        <v>6.5061860317568252</v>
      </c>
      <c r="AM689" s="41">
        <f>LN(E689+'Models training data'!$Y$5)</f>
        <v>5.1060187187704047</v>
      </c>
      <c r="AN689" s="41">
        <f>LN(F689+'Models training data'!$Y$6)</f>
        <v>4.5578530171535672</v>
      </c>
      <c r="AO689" s="41">
        <f>LN(G689+'Models training data'!$Y$7)</f>
        <v>4.6011966380177798</v>
      </c>
      <c r="AP689" s="41">
        <f t="shared" si="256"/>
        <v>1</v>
      </c>
      <c r="AQ689" s="41">
        <f t="shared" si="270"/>
        <v>0</v>
      </c>
      <c r="AR689" s="41">
        <f t="shared" si="271"/>
        <v>109075.60507134763</v>
      </c>
      <c r="AS689" s="41">
        <f t="shared" si="272"/>
        <v>92223.372357961431</v>
      </c>
      <c r="AT689" s="41">
        <f t="shared" si="273"/>
        <v>11.38608990144667</v>
      </c>
      <c r="AU689" s="41">
        <f t="shared" si="274"/>
        <v>87330.704234386387</v>
      </c>
      <c r="AV689" s="41">
        <f t="shared" si="275"/>
        <v>11.338653732746019</v>
      </c>
      <c r="AW689" s="41">
        <f t="shared" si="276"/>
        <v>87469.299721131014</v>
      </c>
      <c r="AX689" s="41">
        <f t="shared" si="277"/>
        <v>11.3412404081467</v>
      </c>
      <c r="AY689" s="41">
        <f t="shared" si="278"/>
        <v>11.139985353669582</v>
      </c>
      <c r="AZ689" s="41">
        <f t="shared" si="279"/>
        <v>11.132104949178425</v>
      </c>
    </row>
    <row r="690" spans="2:52" x14ac:dyDescent="0.25">
      <c r="B690" s="41" t="str">
        <f t="shared" si="280"/>
        <v>DL</v>
      </c>
      <c r="C690" s="46">
        <v>44891</v>
      </c>
      <c r="D690" s="45">
        <v>380.55525380560937</v>
      </c>
      <c r="E690" s="45">
        <v>100.0000000134761</v>
      </c>
      <c r="F690" s="45">
        <v>50</v>
      </c>
      <c r="G690" s="48">
        <v>50.000000000000021</v>
      </c>
      <c r="H690" s="44">
        <v>63218.531892421241</v>
      </c>
      <c r="I690" s="62">
        <f t="shared" si="257"/>
        <v>580.55525381908546</v>
      </c>
      <c r="J690" s="41">
        <f t="shared" si="258"/>
        <v>2022</v>
      </c>
      <c r="K690" s="41">
        <f t="shared" si="259"/>
        <v>48</v>
      </c>
      <c r="L690" s="41">
        <f t="shared" si="260"/>
        <v>2304</v>
      </c>
      <c r="M690" s="41">
        <f t="shared" si="261"/>
        <v>7.7424020218157823</v>
      </c>
      <c r="N690" s="41">
        <f t="shared" si="262"/>
        <v>1</v>
      </c>
      <c r="O690" s="41">
        <f t="shared" si="263"/>
        <v>11</v>
      </c>
      <c r="P690" s="41">
        <f t="shared" si="264"/>
        <v>0</v>
      </c>
      <c r="Q690" s="41">
        <f t="shared" si="264"/>
        <v>0</v>
      </c>
      <c r="R690" s="41">
        <f t="shared" si="264"/>
        <v>0</v>
      </c>
      <c r="S690" s="41">
        <f t="shared" si="264"/>
        <v>0</v>
      </c>
      <c r="T690" s="41">
        <f t="shared" si="265"/>
        <v>0</v>
      </c>
      <c r="U690" s="41">
        <f t="shared" si="265"/>
        <v>0</v>
      </c>
      <c r="V690" s="41">
        <f t="shared" si="265"/>
        <v>0</v>
      </c>
      <c r="W690" s="41">
        <f t="shared" si="265"/>
        <v>0</v>
      </c>
      <c r="X690" s="41">
        <f t="shared" si="266"/>
        <v>0</v>
      </c>
      <c r="Y690" s="41">
        <f t="shared" si="266"/>
        <v>0</v>
      </c>
      <c r="Z690" s="41">
        <f t="shared" si="266"/>
        <v>1</v>
      </c>
      <c r="AA690" s="41">
        <f t="shared" si="266"/>
        <v>0</v>
      </c>
      <c r="AB690" s="41">
        <f t="shared" si="267"/>
        <v>1</v>
      </c>
      <c r="AC690" s="41">
        <f t="shared" si="267"/>
        <v>0</v>
      </c>
      <c r="AD690" s="41">
        <f t="shared" si="267"/>
        <v>0</v>
      </c>
      <c r="AE690" s="41">
        <f t="shared" si="267"/>
        <v>0</v>
      </c>
      <c r="AF690" s="41">
        <f t="shared" si="268"/>
        <v>0</v>
      </c>
      <c r="AG690" s="48">
        <v>380.55525380560937</v>
      </c>
      <c r="AH690" s="48">
        <v>100.0000000134761</v>
      </c>
      <c r="AI690" s="48">
        <v>50</v>
      </c>
      <c r="AJ690" s="48">
        <v>50.000000000000021</v>
      </c>
      <c r="AK690" s="41">
        <f t="shared" si="269"/>
        <v>11.054352763298469</v>
      </c>
      <c r="AL690" s="41">
        <f>LN(D690+'Models training data'!$Y$4)</f>
        <v>6.5099040885828732</v>
      </c>
      <c r="AM690" s="41">
        <f>LN(E690+'Models training data'!$Y$5)</f>
        <v>5.1060187186887376</v>
      </c>
      <c r="AN690" s="41">
        <f>LN(F690+'Models training data'!$Y$6)</f>
        <v>4.5578530171535672</v>
      </c>
      <c r="AO690" s="41">
        <f>LN(G690+'Models training data'!$Y$7)</f>
        <v>4.6011966380177771</v>
      </c>
      <c r="AP690" s="41">
        <f t="shared" si="256"/>
        <v>1</v>
      </c>
      <c r="AQ690" s="41">
        <f t="shared" si="270"/>
        <v>0</v>
      </c>
      <c r="AR690" s="41">
        <f t="shared" si="271"/>
        <v>109051.21475826389</v>
      </c>
      <c r="AS690" s="41">
        <f t="shared" si="272"/>
        <v>92199.27496791973</v>
      </c>
      <c r="AT690" s="41">
        <f t="shared" si="273"/>
        <v>11.385832284181889</v>
      </c>
      <c r="AU690" s="41">
        <f t="shared" si="274"/>
        <v>87287.814762567039</v>
      </c>
      <c r="AV690" s="41">
        <f t="shared" si="275"/>
        <v>11.338123656084843</v>
      </c>
      <c r="AW690" s="41">
        <f t="shared" si="276"/>
        <v>87438.837413899368</v>
      </c>
      <c r="AX690" s="41">
        <f t="shared" si="277"/>
        <v>11.340889748883928</v>
      </c>
      <c r="AY690" s="41">
        <f t="shared" si="278"/>
        <v>11.13994459843593</v>
      </c>
      <c r="AZ690" s="41">
        <f t="shared" si="279"/>
        <v>11.13229862849548</v>
      </c>
    </row>
    <row r="691" spans="2:52" x14ac:dyDescent="0.25">
      <c r="B691" s="41" t="str">
        <f t="shared" si="280"/>
        <v>DL</v>
      </c>
      <c r="C691" s="46">
        <v>44898</v>
      </c>
      <c r="D691" s="45">
        <v>383.45947889662034</v>
      </c>
      <c r="E691" s="45">
        <v>100.00000000673805</v>
      </c>
      <c r="F691" s="45">
        <v>50</v>
      </c>
      <c r="G691" s="48">
        <v>50</v>
      </c>
      <c r="H691" s="44">
        <v>63242.377992597809</v>
      </c>
      <c r="I691" s="62">
        <f t="shared" si="257"/>
        <v>583.45947890335833</v>
      </c>
      <c r="J691" s="41">
        <f t="shared" si="258"/>
        <v>2022</v>
      </c>
      <c r="K691" s="41">
        <f t="shared" si="259"/>
        <v>49</v>
      </c>
      <c r="L691" s="41">
        <f t="shared" si="260"/>
        <v>2401</v>
      </c>
      <c r="M691" s="41">
        <f t="shared" si="261"/>
        <v>7.7836405962212529</v>
      </c>
      <c r="N691" s="41">
        <f t="shared" si="262"/>
        <v>1</v>
      </c>
      <c r="O691" s="41">
        <f t="shared" si="263"/>
        <v>12</v>
      </c>
      <c r="P691" s="41">
        <f t="shared" si="264"/>
        <v>0</v>
      </c>
      <c r="Q691" s="41">
        <f t="shared" si="264"/>
        <v>0</v>
      </c>
      <c r="R691" s="41">
        <f t="shared" si="264"/>
        <v>0</v>
      </c>
      <c r="S691" s="41">
        <f t="shared" si="264"/>
        <v>0</v>
      </c>
      <c r="T691" s="41">
        <f t="shared" si="265"/>
        <v>0</v>
      </c>
      <c r="U691" s="41">
        <f t="shared" si="265"/>
        <v>0</v>
      </c>
      <c r="V691" s="41">
        <f t="shared" si="265"/>
        <v>0</v>
      </c>
      <c r="W691" s="41">
        <f t="shared" si="265"/>
        <v>0</v>
      </c>
      <c r="X691" s="41">
        <f t="shared" si="266"/>
        <v>0</v>
      </c>
      <c r="Y691" s="41">
        <f t="shared" si="266"/>
        <v>0</v>
      </c>
      <c r="Z691" s="41">
        <f t="shared" si="266"/>
        <v>0</v>
      </c>
      <c r="AA691" s="41">
        <f t="shared" si="266"/>
        <v>1</v>
      </c>
      <c r="AB691" s="41">
        <f t="shared" si="267"/>
        <v>1</v>
      </c>
      <c r="AC691" s="41">
        <f t="shared" si="267"/>
        <v>0</v>
      </c>
      <c r="AD691" s="41">
        <f t="shared" si="267"/>
        <v>0</v>
      </c>
      <c r="AE691" s="41">
        <f t="shared" si="267"/>
        <v>0</v>
      </c>
      <c r="AF691" s="41">
        <f t="shared" si="268"/>
        <v>0</v>
      </c>
      <c r="AG691" s="48">
        <v>383.45947889662034</v>
      </c>
      <c r="AH691" s="48">
        <v>100.00000000673805</v>
      </c>
      <c r="AI691" s="48">
        <v>50</v>
      </c>
      <c r="AJ691" s="48">
        <v>50</v>
      </c>
      <c r="AK691" s="41">
        <f t="shared" si="269"/>
        <v>11.054729893282445</v>
      </c>
      <c r="AL691" s="41">
        <f>LN(D691+'Models training data'!$Y$4)</f>
        <v>6.5142180647849122</v>
      </c>
      <c r="AM691" s="41">
        <f>LN(E691+'Models training data'!$Y$5)</f>
        <v>5.1060187186479036</v>
      </c>
      <c r="AN691" s="41">
        <f>LN(F691+'Models training data'!$Y$6)</f>
        <v>4.5578530171535672</v>
      </c>
      <c r="AO691" s="41">
        <f>LN(G691+'Models training data'!$Y$7)</f>
        <v>4.6011966380177771</v>
      </c>
      <c r="AP691" s="41">
        <f t="shared" si="256"/>
        <v>0</v>
      </c>
      <c r="AQ691" s="41">
        <f t="shared" si="270"/>
        <v>1</v>
      </c>
      <c r="AR691" s="41">
        <f t="shared" si="271"/>
        <v>84090.631627702445</v>
      </c>
      <c r="AS691" s="41">
        <f t="shared" si="272"/>
        <v>66200.429584129161</v>
      </c>
      <c r="AT691" s="41">
        <f t="shared" si="273"/>
        <v>11.115299818219372</v>
      </c>
      <c r="AU691" s="41">
        <f t="shared" si="274"/>
        <v>65815.473797494487</v>
      </c>
      <c r="AV691" s="41">
        <f t="shared" si="275"/>
        <v>11.109830040411477</v>
      </c>
      <c r="AW691" s="41">
        <f t="shared" si="276"/>
        <v>66091.757691836392</v>
      </c>
      <c r="AX691" s="41">
        <f t="shared" si="277"/>
        <v>11.114602536289064</v>
      </c>
      <c r="AY691" s="41">
        <f t="shared" si="278"/>
        <v>11.192055868770765</v>
      </c>
      <c r="AZ691" s="41">
        <f t="shared" si="279"/>
        <v>11.106581542717295</v>
      </c>
    </row>
    <row r="692" spans="2:52" x14ac:dyDescent="0.25">
      <c r="B692" s="41" t="str">
        <f t="shared" si="280"/>
        <v>DL</v>
      </c>
      <c r="C692" s="46">
        <v>44905</v>
      </c>
      <c r="D692" s="45">
        <v>386.66314447265484</v>
      </c>
      <c r="E692" s="45">
        <v>100.00000000336902</v>
      </c>
      <c r="F692" s="45">
        <v>50</v>
      </c>
      <c r="G692" s="48">
        <v>50</v>
      </c>
      <c r="H692" s="44">
        <v>63282.221890632136</v>
      </c>
      <c r="I692" s="62">
        <f t="shared" si="257"/>
        <v>586.66314447602383</v>
      </c>
      <c r="J692" s="41">
        <f t="shared" si="258"/>
        <v>2022</v>
      </c>
      <c r="K692" s="41">
        <f t="shared" si="259"/>
        <v>50</v>
      </c>
      <c r="L692" s="41">
        <f t="shared" si="260"/>
        <v>2500</v>
      </c>
      <c r="M692" s="41">
        <f t="shared" si="261"/>
        <v>7.8240460108562919</v>
      </c>
      <c r="N692" s="41">
        <f t="shared" si="262"/>
        <v>1</v>
      </c>
      <c r="O692" s="41">
        <f t="shared" si="263"/>
        <v>12</v>
      </c>
      <c r="P692" s="41">
        <f t="shared" si="264"/>
        <v>0</v>
      </c>
      <c r="Q692" s="41">
        <f t="shared" si="264"/>
        <v>0</v>
      </c>
      <c r="R692" s="41">
        <f t="shared" si="264"/>
        <v>0</v>
      </c>
      <c r="S692" s="41">
        <f t="shared" si="264"/>
        <v>0</v>
      </c>
      <c r="T692" s="41">
        <f t="shared" si="265"/>
        <v>0</v>
      </c>
      <c r="U692" s="41">
        <f t="shared" si="265"/>
        <v>0</v>
      </c>
      <c r="V692" s="41">
        <f t="shared" si="265"/>
        <v>0</v>
      </c>
      <c r="W692" s="41">
        <f t="shared" si="265"/>
        <v>0</v>
      </c>
      <c r="X692" s="41">
        <f t="shared" si="266"/>
        <v>0</v>
      </c>
      <c r="Y692" s="41">
        <f t="shared" si="266"/>
        <v>0</v>
      </c>
      <c r="Z692" s="41">
        <f t="shared" si="266"/>
        <v>0</v>
      </c>
      <c r="AA692" s="41">
        <f t="shared" si="266"/>
        <v>1</v>
      </c>
      <c r="AB692" s="41">
        <f t="shared" si="267"/>
        <v>1</v>
      </c>
      <c r="AC692" s="41">
        <f t="shared" si="267"/>
        <v>0</v>
      </c>
      <c r="AD692" s="41">
        <f t="shared" si="267"/>
        <v>0</v>
      </c>
      <c r="AE692" s="41">
        <f t="shared" si="267"/>
        <v>0</v>
      </c>
      <c r="AF692" s="41">
        <f t="shared" si="268"/>
        <v>0</v>
      </c>
      <c r="AG692" s="48">
        <v>386.66314447265484</v>
      </c>
      <c r="AH692" s="48">
        <v>100.00000000336902</v>
      </c>
      <c r="AI692" s="48">
        <v>50</v>
      </c>
      <c r="AJ692" s="48">
        <v>50</v>
      </c>
      <c r="AK692" s="41">
        <f t="shared" si="269"/>
        <v>11.055359713876831</v>
      </c>
      <c r="AL692" s="41">
        <f>LN(D692+'Models training data'!$Y$4)</f>
        <v>6.5189553455152165</v>
      </c>
      <c r="AM692" s="41">
        <f>LN(E692+'Models training data'!$Y$5)</f>
        <v>5.106018718627487</v>
      </c>
      <c r="AN692" s="41">
        <f>LN(F692+'Models training data'!$Y$6)</f>
        <v>4.5578530171535672</v>
      </c>
      <c r="AO692" s="41">
        <f>LN(G692+'Models training data'!$Y$7)</f>
        <v>4.6011966380177771</v>
      </c>
      <c r="AP692" s="41">
        <f t="shared" si="256"/>
        <v>0</v>
      </c>
      <c r="AQ692" s="41">
        <f t="shared" si="270"/>
        <v>1</v>
      </c>
      <c r="AR692" s="41">
        <f t="shared" si="271"/>
        <v>84066.241314618703</v>
      </c>
      <c r="AS692" s="41">
        <f t="shared" si="272"/>
        <v>66176.332194087459</v>
      </c>
      <c r="AT692" s="41">
        <f t="shared" si="273"/>
        <v>11.115042200954591</v>
      </c>
      <c r="AU692" s="41">
        <f t="shared" si="274"/>
        <v>65774.941723026786</v>
      </c>
      <c r="AV692" s="41">
        <f t="shared" si="275"/>
        <v>11.109333854153682</v>
      </c>
      <c r="AW692" s="41">
        <f t="shared" si="276"/>
        <v>66062.526270386574</v>
      </c>
      <c r="AX692" s="41">
        <f t="shared" si="277"/>
        <v>11.114266046061406</v>
      </c>
      <c r="AY692" s="41">
        <f t="shared" si="278"/>
        <v>11.192030093047562</v>
      </c>
      <c r="AZ692" s="41">
        <f t="shared" si="279"/>
        <v>11.10678567470449</v>
      </c>
    </row>
    <row r="693" spans="2:52" x14ac:dyDescent="0.25">
      <c r="B693" s="41" t="str">
        <f t="shared" si="280"/>
        <v>DL</v>
      </c>
      <c r="C693" s="46">
        <v>44912</v>
      </c>
      <c r="D693" s="45">
        <v>390.08812546832928</v>
      </c>
      <c r="E693" s="45">
        <v>100.00000000168451</v>
      </c>
      <c r="F693" s="45">
        <v>50</v>
      </c>
      <c r="G693" s="48">
        <v>50</v>
      </c>
      <c r="H693" s="44">
        <v>63323.205470453417</v>
      </c>
      <c r="I693" s="62">
        <f t="shared" si="257"/>
        <v>590.08812547001378</v>
      </c>
      <c r="J693" s="41">
        <f t="shared" si="258"/>
        <v>2022</v>
      </c>
      <c r="K693" s="41">
        <f t="shared" si="259"/>
        <v>51</v>
      </c>
      <c r="L693" s="41">
        <f t="shared" si="260"/>
        <v>2601</v>
      </c>
      <c r="M693" s="41">
        <f t="shared" si="261"/>
        <v>7.8636512654486515</v>
      </c>
      <c r="N693" s="41">
        <f t="shared" si="262"/>
        <v>1</v>
      </c>
      <c r="O693" s="41">
        <f t="shared" si="263"/>
        <v>12</v>
      </c>
      <c r="P693" s="41">
        <f t="shared" si="264"/>
        <v>0</v>
      </c>
      <c r="Q693" s="41">
        <f t="shared" si="264"/>
        <v>0</v>
      </c>
      <c r="R693" s="41">
        <f t="shared" si="264"/>
        <v>0</v>
      </c>
      <c r="S693" s="41">
        <f t="shared" si="264"/>
        <v>0</v>
      </c>
      <c r="T693" s="41">
        <f t="shared" si="265"/>
        <v>0</v>
      </c>
      <c r="U693" s="41">
        <f t="shared" si="265"/>
        <v>0</v>
      </c>
      <c r="V693" s="41">
        <f t="shared" si="265"/>
        <v>0</v>
      </c>
      <c r="W693" s="41">
        <f t="shared" si="265"/>
        <v>0</v>
      </c>
      <c r="X693" s="41">
        <f t="shared" si="266"/>
        <v>0</v>
      </c>
      <c r="Y693" s="41">
        <f t="shared" si="266"/>
        <v>0</v>
      </c>
      <c r="Z693" s="41">
        <f t="shared" si="266"/>
        <v>0</v>
      </c>
      <c r="AA693" s="41">
        <f t="shared" si="266"/>
        <v>1</v>
      </c>
      <c r="AB693" s="41">
        <f t="shared" si="267"/>
        <v>1</v>
      </c>
      <c r="AC693" s="41">
        <f t="shared" si="267"/>
        <v>0</v>
      </c>
      <c r="AD693" s="41">
        <f t="shared" si="267"/>
        <v>0</v>
      </c>
      <c r="AE693" s="41">
        <f t="shared" si="267"/>
        <v>0</v>
      </c>
      <c r="AF693" s="41">
        <f t="shared" si="268"/>
        <v>0</v>
      </c>
      <c r="AG693" s="48">
        <v>390.08812546832928</v>
      </c>
      <c r="AH693" s="48">
        <v>100.00000000168451</v>
      </c>
      <c r="AI693" s="48">
        <v>50</v>
      </c>
      <c r="AJ693" s="48">
        <v>50</v>
      </c>
      <c r="AK693" s="41">
        <f t="shared" si="269"/>
        <v>11.056007136062547</v>
      </c>
      <c r="AL693" s="41">
        <f>LN(D693+'Models training data'!$Y$4)</f>
        <v>6.5239951882428411</v>
      </c>
      <c r="AM693" s="41">
        <f>LN(E693+'Models training data'!$Y$5)</f>
        <v>5.1060187186172783</v>
      </c>
      <c r="AN693" s="41">
        <f>LN(F693+'Models training data'!$Y$6)</f>
        <v>4.5578530171535672</v>
      </c>
      <c r="AO693" s="41">
        <f>LN(G693+'Models training data'!$Y$7)</f>
        <v>4.6011966380177771</v>
      </c>
      <c r="AP693" s="41">
        <f t="shared" si="256"/>
        <v>0</v>
      </c>
      <c r="AQ693" s="41">
        <f t="shared" si="270"/>
        <v>1</v>
      </c>
      <c r="AR693" s="41">
        <f t="shared" si="271"/>
        <v>84041.85100153496</v>
      </c>
      <c r="AS693" s="41">
        <f t="shared" si="272"/>
        <v>66152.234804045758</v>
      </c>
      <c r="AT693" s="41">
        <f t="shared" si="273"/>
        <v>11.114784583689811</v>
      </c>
      <c r="AU693" s="41">
        <f t="shared" si="274"/>
        <v>65735.588347234894</v>
      </c>
      <c r="AV693" s="41">
        <f t="shared" si="275"/>
        <v>11.108854613097579</v>
      </c>
      <c r="AW693" s="41">
        <f t="shared" si="276"/>
        <v>66033.873727179831</v>
      </c>
      <c r="AX693" s="41">
        <f t="shared" si="277"/>
        <v>11.113936219446469</v>
      </c>
      <c r="AY693" s="41">
        <f t="shared" si="278"/>
        <v>11.192008982319521</v>
      </c>
      <c r="AZ693" s="41">
        <f t="shared" si="279"/>
        <v>11.106992909621649</v>
      </c>
    </row>
    <row r="694" spans="2:52" x14ac:dyDescent="0.25">
      <c r="B694" s="41" t="str">
        <f t="shared" si="280"/>
        <v>DL</v>
      </c>
      <c r="C694" s="46">
        <v>44919</v>
      </c>
      <c r="D694" s="45">
        <v>393.67985140867603</v>
      </c>
      <c r="E694" s="45">
        <v>100.00000000084225</v>
      </c>
      <c r="F694" s="45">
        <v>50</v>
      </c>
      <c r="G694" s="48">
        <v>50</v>
      </c>
      <c r="H694" s="44">
        <v>63364.980778605423</v>
      </c>
      <c r="I694" s="62">
        <f t="shared" si="257"/>
        <v>593.67985140951828</v>
      </c>
      <c r="J694" s="41">
        <f t="shared" si="258"/>
        <v>2022</v>
      </c>
      <c r="K694" s="41">
        <f t="shared" si="259"/>
        <v>52</v>
      </c>
      <c r="L694" s="41">
        <f t="shared" si="260"/>
        <v>2704</v>
      </c>
      <c r="M694" s="41">
        <f t="shared" si="261"/>
        <v>7.9024874371628551</v>
      </c>
      <c r="N694" s="41">
        <f t="shared" si="262"/>
        <v>1</v>
      </c>
      <c r="O694" s="41">
        <f t="shared" si="263"/>
        <v>12</v>
      </c>
      <c r="P694" s="41">
        <f t="shared" si="264"/>
        <v>0</v>
      </c>
      <c r="Q694" s="41">
        <f t="shared" si="264"/>
        <v>0</v>
      </c>
      <c r="R694" s="41">
        <f t="shared" si="264"/>
        <v>0</v>
      </c>
      <c r="S694" s="41">
        <f t="shared" si="264"/>
        <v>0</v>
      </c>
      <c r="T694" s="41">
        <f t="shared" si="265"/>
        <v>0</v>
      </c>
      <c r="U694" s="41">
        <f t="shared" si="265"/>
        <v>0</v>
      </c>
      <c r="V694" s="41">
        <f t="shared" si="265"/>
        <v>0</v>
      </c>
      <c r="W694" s="41">
        <f t="shared" si="265"/>
        <v>0</v>
      </c>
      <c r="X694" s="41">
        <f t="shared" si="266"/>
        <v>0</v>
      </c>
      <c r="Y694" s="41">
        <f t="shared" si="266"/>
        <v>0</v>
      </c>
      <c r="Z694" s="41">
        <f t="shared" si="266"/>
        <v>0</v>
      </c>
      <c r="AA694" s="41">
        <f t="shared" si="266"/>
        <v>1</v>
      </c>
      <c r="AB694" s="41">
        <f t="shared" si="267"/>
        <v>1</v>
      </c>
      <c r="AC694" s="41">
        <f t="shared" si="267"/>
        <v>0</v>
      </c>
      <c r="AD694" s="41">
        <f t="shared" si="267"/>
        <v>0</v>
      </c>
      <c r="AE694" s="41">
        <f t="shared" si="267"/>
        <v>0</v>
      </c>
      <c r="AF694" s="41">
        <f t="shared" si="268"/>
        <v>0</v>
      </c>
      <c r="AG694" s="48">
        <v>393.67985140867603</v>
      </c>
      <c r="AH694" s="48">
        <v>100.00000000084225</v>
      </c>
      <c r="AI694" s="48">
        <v>50</v>
      </c>
      <c r="AJ694" s="48">
        <v>50</v>
      </c>
      <c r="AK694" s="41">
        <f t="shared" si="269"/>
        <v>11.056666634172087</v>
      </c>
      <c r="AL694" s="41">
        <f>LN(D694+'Models training data'!$Y$4)</f>
        <v>6.5292532515029151</v>
      </c>
      <c r="AM694" s="41">
        <f>LN(E694+'Models training data'!$Y$5)</f>
        <v>5.1060187186121739</v>
      </c>
      <c r="AN694" s="41">
        <f>LN(F694+'Models training data'!$Y$6)</f>
        <v>4.5578530171535672</v>
      </c>
      <c r="AO694" s="41">
        <f>LN(G694+'Models training data'!$Y$7)</f>
        <v>4.6011966380177771</v>
      </c>
      <c r="AP694" s="41">
        <f t="shared" si="256"/>
        <v>0</v>
      </c>
      <c r="AQ694" s="41">
        <f t="shared" si="270"/>
        <v>1</v>
      </c>
      <c r="AR694" s="41">
        <f t="shared" si="271"/>
        <v>84017.460688451218</v>
      </c>
      <c r="AS694" s="41">
        <f t="shared" si="272"/>
        <v>66128.137414004057</v>
      </c>
      <c r="AT694" s="41">
        <f t="shared" si="273"/>
        <v>11.11452696642503</v>
      </c>
      <c r="AU694" s="41">
        <f t="shared" si="274"/>
        <v>65697.41367011884</v>
      </c>
      <c r="AV694" s="41">
        <f t="shared" si="275"/>
        <v>11.108392317243167</v>
      </c>
      <c r="AW694" s="41">
        <f t="shared" si="276"/>
        <v>66005.777579345944</v>
      </c>
      <c r="AX694" s="41">
        <f t="shared" si="277"/>
        <v>11.113612797638289</v>
      </c>
      <c r="AY694" s="41">
        <f t="shared" si="278"/>
        <v>11.191991386323307</v>
      </c>
      <c r="AZ694" s="41">
        <f t="shared" si="279"/>
        <v>11.107202382503274</v>
      </c>
    </row>
    <row r="695" spans="2:52" x14ac:dyDescent="0.25">
      <c r="B695" s="41" t="str">
        <f t="shared" si="280"/>
        <v>DL</v>
      </c>
      <c r="C695" s="46">
        <v>44926</v>
      </c>
      <c r="D695" s="45">
        <v>397.40024120272722</v>
      </c>
      <c r="E695" s="45">
        <v>100.00000000042112</v>
      </c>
      <c r="F695" s="45">
        <v>50</v>
      </c>
      <c r="G695" s="48">
        <v>50</v>
      </c>
      <c r="H695" s="44">
        <v>63407.305700638404</v>
      </c>
      <c r="I695" s="62">
        <f t="shared" si="257"/>
        <v>597.40024120314831</v>
      </c>
      <c r="J695" s="41">
        <f t="shared" si="258"/>
        <v>2022</v>
      </c>
      <c r="K695" s="41">
        <f t="shared" si="259"/>
        <v>53</v>
      </c>
      <c r="L695" s="41">
        <f t="shared" si="260"/>
        <v>2809</v>
      </c>
      <c r="M695" s="41">
        <f t="shared" si="261"/>
        <v>7.9405838271042439</v>
      </c>
      <c r="N695" s="41">
        <f t="shared" si="262"/>
        <v>1</v>
      </c>
      <c r="O695" s="41">
        <f t="shared" si="263"/>
        <v>12</v>
      </c>
      <c r="P695" s="41">
        <f t="shared" si="264"/>
        <v>0</v>
      </c>
      <c r="Q695" s="41">
        <f t="shared" si="264"/>
        <v>0</v>
      </c>
      <c r="R695" s="41">
        <f t="shared" si="264"/>
        <v>0</v>
      </c>
      <c r="S695" s="41">
        <f t="shared" si="264"/>
        <v>0</v>
      </c>
      <c r="T695" s="41">
        <f t="shared" si="265"/>
        <v>0</v>
      </c>
      <c r="U695" s="41">
        <f t="shared" si="265"/>
        <v>0</v>
      </c>
      <c r="V695" s="41">
        <f t="shared" si="265"/>
        <v>0</v>
      </c>
      <c r="W695" s="41">
        <f t="shared" si="265"/>
        <v>0</v>
      </c>
      <c r="X695" s="41">
        <f t="shared" si="266"/>
        <v>0</v>
      </c>
      <c r="Y695" s="41">
        <f t="shared" si="266"/>
        <v>0</v>
      </c>
      <c r="Z695" s="41">
        <f t="shared" si="266"/>
        <v>0</v>
      </c>
      <c r="AA695" s="41">
        <f t="shared" si="266"/>
        <v>1</v>
      </c>
      <c r="AB695" s="41">
        <f t="shared" si="267"/>
        <v>1</v>
      </c>
      <c r="AC695" s="41">
        <f t="shared" si="267"/>
        <v>0</v>
      </c>
      <c r="AD695" s="41">
        <f t="shared" si="267"/>
        <v>0</v>
      </c>
      <c r="AE695" s="41">
        <f t="shared" si="267"/>
        <v>0</v>
      </c>
      <c r="AF695" s="41">
        <f t="shared" si="268"/>
        <v>0</v>
      </c>
      <c r="AG695" s="48">
        <v>397.40024120272722</v>
      </c>
      <c r="AH695" s="48">
        <v>100.00000000042112</v>
      </c>
      <c r="AI695" s="48">
        <v>50</v>
      </c>
      <c r="AJ695" s="48">
        <v>50</v>
      </c>
      <c r="AK695" s="41">
        <f t="shared" si="269"/>
        <v>11.057334365657903</v>
      </c>
      <c r="AL695" s="41">
        <f>LN(D695+'Models training data'!$Y$4)</f>
        <v>6.5346706761136977</v>
      </c>
      <c r="AM695" s="41">
        <f>LN(E695+'Models training data'!$Y$5)</f>
        <v>5.1060187186096222</v>
      </c>
      <c r="AN695" s="41">
        <f>LN(F695+'Models training data'!$Y$6)</f>
        <v>4.5578530171535672</v>
      </c>
      <c r="AO695" s="41">
        <f>LN(G695+'Models training data'!$Y$7)</f>
        <v>4.6011966380177771</v>
      </c>
      <c r="AP695" s="41">
        <f t="shared" si="256"/>
        <v>0</v>
      </c>
      <c r="AQ695" s="41">
        <f t="shared" si="270"/>
        <v>1</v>
      </c>
      <c r="AR695" s="41">
        <f t="shared" si="271"/>
        <v>83993.070375367475</v>
      </c>
      <c r="AS695" s="41">
        <f t="shared" si="272"/>
        <v>66104.040023962356</v>
      </c>
      <c r="AT695" s="41">
        <f t="shared" si="273"/>
        <v>11.114269349160251</v>
      </c>
      <c r="AU695" s="41">
        <f t="shared" si="274"/>
        <v>65660.417691678595</v>
      </c>
      <c r="AV695" s="41">
        <f t="shared" si="275"/>
        <v>11.107946966590445</v>
      </c>
      <c r="AW695" s="41">
        <f t="shared" si="276"/>
        <v>65978.216628910188</v>
      </c>
      <c r="AX695" s="41">
        <f t="shared" si="277"/>
        <v>11.113295536621663</v>
      </c>
      <c r="AY695" s="41">
        <f t="shared" si="278"/>
        <v>11.191976502366954</v>
      </c>
      <c r="AZ695" s="41">
        <f t="shared" si="279"/>
        <v>11.107413489717954</v>
      </c>
    </row>
    <row r="696" spans="2:52" x14ac:dyDescent="0.25">
      <c r="B696" s="41" t="str">
        <f t="shared" si="280"/>
        <v>DL</v>
      </c>
      <c r="C696" s="46">
        <v>44933</v>
      </c>
      <c r="D696" s="45">
        <v>401.22275751072965</v>
      </c>
      <c r="E696" s="45">
        <v>100.00000000021056</v>
      </c>
      <c r="F696" s="45">
        <v>50</v>
      </c>
      <c r="G696" s="48">
        <v>50</v>
      </c>
      <c r="H696" s="44">
        <v>63818.356588642266</v>
      </c>
      <c r="I696" s="62">
        <f t="shared" si="257"/>
        <v>601.22275751094026</v>
      </c>
      <c r="J696" s="41">
        <f t="shared" si="258"/>
        <v>2023</v>
      </c>
      <c r="K696" s="41">
        <f t="shared" si="259"/>
        <v>54</v>
      </c>
      <c r="L696" s="41">
        <f t="shared" si="260"/>
        <v>2916</v>
      </c>
      <c r="M696" s="41">
        <f t="shared" si="261"/>
        <v>7.977968093128549</v>
      </c>
      <c r="N696" s="41">
        <f t="shared" si="262"/>
        <v>1</v>
      </c>
      <c r="O696" s="41">
        <f t="shared" si="263"/>
        <v>1</v>
      </c>
      <c r="P696" s="41">
        <f t="shared" si="264"/>
        <v>1</v>
      </c>
      <c r="Q696" s="41">
        <f t="shared" si="264"/>
        <v>0</v>
      </c>
      <c r="R696" s="41">
        <f t="shared" si="264"/>
        <v>0</v>
      </c>
      <c r="S696" s="41">
        <f t="shared" si="264"/>
        <v>0</v>
      </c>
      <c r="T696" s="41">
        <f t="shared" si="265"/>
        <v>0</v>
      </c>
      <c r="U696" s="41">
        <f t="shared" si="265"/>
        <v>0</v>
      </c>
      <c r="V696" s="41">
        <f t="shared" si="265"/>
        <v>0</v>
      </c>
      <c r="W696" s="41">
        <f t="shared" si="265"/>
        <v>0</v>
      </c>
      <c r="X696" s="41">
        <f t="shared" si="266"/>
        <v>0</v>
      </c>
      <c r="Y696" s="41">
        <f t="shared" si="266"/>
        <v>0</v>
      </c>
      <c r="Z696" s="41">
        <f t="shared" si="266"/>
        <v>0</v>
      </c>
      <c r="AA696" s="41">
        <f t="shared" si="266"/>
        <v>0</v>
      </c>
      <c r="AB696" s="41">
        <f t="shared" si="267"/>
        <v>1</v>
      </c>
      <c r="AC696" s="41">
        <f t="shared" si="267"/>
        <v>0</v>
      </c>
      <c r="AD696" s="41">
        <f t="shared" si="267"/>
        <v>0</v>
      </c>
      <c r="AE696" s="41">
        <f t="shared" si="267"/>
        <v>0</v>
      </c>
      <c r="AF696" s="41">
        <f t="shared" si="268"/>
        <v>0</v>
      </c>
      <c r="AG696" s="48">
        <v>401.22275751072965</v>
      </c>
      <c r="AH696" s="48">
        <v>100.00000000021056</v>
      </c>
      <c r="AI696" s="48">
        <v>50</v>
      </c>
      <c r="AJ696" s="48">
        <v>50</v>
      </c>
      <c r="AK696" s="41">
        <f t="shared" si="269"/>
        <v>11.063796148774296</v>
      </c>
      <c r="AL696" s="41">
        <f>LN(D696+'Models training data'!$Y$4)</f>
        <v>6.5402064113067935</v>
      </c>
      <c r="AM696" s="41">
        <f>LN(E696+'Models training data'!$Y$5)</f>
        <v>5.1060187186083459</v>
      </c>
      <c r="AN696" s="41">
        <f>LN(F696+'Models training data'!$Y$6)</f>
        <v>4.5578530171535672</v>
      </c>
      <c r="AO696" s="41">
        <f>LN(G696+'Models training data'!$Y$7)</f>
        <v>4.6011966380177771</v>
      </c>
      <c r="AP696" s="41">
        <f t="shared" si="256"/>
        <v>0</v>
      </c>
      <c r="AQ696" s="41">
        <f t="shared" si="270"/>
        <v>0</v>
      </c>
      <c r="AR696" s="41">
        <f t="shared" si="271"/>
        <v>85099.412289635671</v>
      </c>
      <c r="AS696" s="41">
        <f t="shared" si="272"/>
        <v>67218.200730198965</v>
      </c>
      <c r="AT696" s="41">
        <f t="shared" si="273"/>
        <v>11.128086986849482</v>
      </c>
      <c r="AU696" s="41">
        <f t="shared" si="274"/>
        <v>66078.307749159256</v>
      </c>
      <c r="AV696" s="41">
        <f t="shared" si="275"/>
        <v>11.111693469004349</v>
      </c>
      <c r="AW696" s="41">
        <f t="shared" si="276"/>
        <v>65914.657519558838</v>
      </c>
      <c r="AX696" s="41">
        <f t="shared" si="277"/>
        <v>11.113028336581106</v>
      </c>
      <c r="AY696" s="41">
        <f t="shared" si="278"/>
        <v>11.276604859137576</v>
      </c>
      <c r="AZ696" s="41">
        <f t="shared" si="279"/>
        <v>11.12452103347003</v>
      </c>
    </row>
    <row r="697" spans="2:52" x14ac:dyDescent="0.25">
      <c r="B697" s="41" t="str">
        <f t="shared" si="280"/>
        <v>DL</v>
      </c>
      <c r="C697" s="46">
        <v>44940</v>
      </c>
      <c r="D697" s="45">
        <v>405.12894481301953</v>
      </c>
      <c r="E697" s="45">
        <v>100.00000000010527</v>
      </c>
      <c r="F697" s="45">
        <v>50</v>
      </c>
      <c r="G697" s="48">
        <v>50</v>
      </c>
      <c r="H697" s="44">
        <v>63861.327368246697</v>
      </c>
      <c r="I697" s="62">
        <f t="shared" si="257"/>
        <v>605.1289448131248</v>
      </c>
      <c r="J697" s="41">
        <f t="shared" si="258"/>
        <v>2023</v>
      </c>
      <c r="K697" s="41">
        <f t="shared" si="259"/>
        <v>55</v>
      </c>
      <c r="L697" s="41">
        <f t="shared" si="260"/>
        <v>3025</v>
      </c>
      <c r="M697" s="41">
        <f t="shared" si="261"/>
        <v>8.0146663704649423</v>
      </c>
      <c r="N697" s="41">
        <f t="shared" si="262"/>
        <v>1</v>
      </c>
      <c r="O697" s="41">
        <f t="shared" si="263"/>
        <v>1</v>
      </c>
      <c r="P697" s="41">
        <f t="shared" si="264"/>
        <v>1</v>
      </c>
      <c r="Q697" s="41">
        <f t="shared" si="264"/>
        <v>0</v>
      </c>
      <c r="R697" s="41">
        <f t="shared" si="264"/>
        <v>0</v>
      </c>
      <c r="S697" s="41">
        <f t="shared" si="264"/>
        <v>0</v>
      </c>
      <c r="T697" s="41">
        <f t="shared" si="265"/>
        <v>0</v>
      </c>
      <c r="U697" s="41">
        <f t="shared" si="265"/>
        <v>0</v>
      </c>
      <c r="V697" s="41">
        <f t="shared" si="265"/>
        <v>0</v>
      </c>
      <c r="W697" s="41">
        <f t="shared" si="265"/>
        <v>0</v>
      </c>
      <c r="X697" s="41">
        <f t="shared" si="266"/>
        <v>0</v>
      </c>
      <c r="Y697" s="41">
        <f t="shared" si="266"/>
        <v>0</v>
      </c>
      <c r="Z697" s="41">
        <f t="shared" si="266"/>
        <v>0</v>
      </c>
      <c r="AA697" s="41">
        <f t="shared" si="266"/>
        <v>0</v>
      </c>
      <c r="AB697" s="41">
        <f t="shared" si="267"/>
        <v>1</v>
      </c>
      <c r="AC697" s="41">
        <f t="shared" si="267"/>
        <v>0</v>
      </c>
      <c r="AD697" s="41">
        <f t="shared" si="267"/>
        <v>0</v>
      </c>
      <c r="AE697" s="41">
        <f t="shared" si="267"/>
        <v>0</v>
      </c>
      <c r="AF697" s="41">
        <f t="shared" si="268"/>
        <v>0</v>
      </c>
      <c r="AG697" s="48">
        <v>405.12894481301953</v>
      </c>
      <c r="AH697" s="48">
        <v>100.00000000010527</v>
      </c>
      <c r="AI697" s="48">
        <v>50</v>
      </c>
      <c r="AJ697" s="48">
        <v>50</v>
      </c>
      <c r="AK697" s="41">
        <f t="shared" si="269"/>
        <v>11.064469251650104</v>
      </c>
      <c r="AL697" s="41">
        <f>LN(D697+'Models training data'!$Y$4)</f>
        <v>6.5458318369776221</v>
      </c>
      <c r="AM697" s="41">
        <f>LN(E697+'Models training data'!$Y$5)</f>
        <v>5.1060187186077082</v>
      </c>
      <c r="AN697" s="41">
        <f>LN(F697+'Models training data'!$Y$6)</f>
        <v>4.5578530171535672</v>
      </c>
      <c r="AO697" s="41">
        <f>LN(G697+'Models training data'!$Y$7)</f>
        <v>4.6011966380177771</v>
      </c>
      <c r="AP697" s="41">
        <f t="shared" si="256"/>
        <v>0</v>
      </c>
      <c r="AQ697" s="41">
        <f t="shared" si="270"/>
        <v>0</v>
      </c>
      <c r="AR697" s="41">
        <f t="shared" si="271"/>
        <v>85075.021976551929</v>
      </c>
      <c r="AS697" s="41">
        <f t="shared" si="272"/>
        <v>67194.103340157264</v>
      </c>
      <c r="AT697" s="41">
        <f t="shared" si="273"/>
        <v>11.127829369584701</v>
      </c>
      <c r="AU697" s="41">
        <f t="shared" si="274"/>
        <v>66043.669168070657</v>
      </c>
      <c r="AV697" s="41">
        <f t="shared" si="275"/>
        <v>11.111282008755008</v>
      </c>
      <c r="AW697" s="41">
        <f t="shared" si="276"/>
        <v>65888.108037985832</v>
      </c>
      <c r="AX697" s="41">
        <f t="shared" si="277"/>
        <v>11.112722718836377</v>
      </c>
      <c r="AY697" s="41">
        <f t="shared" si="278"/>
        <v>11.276593891512263</v>
      </c>
      <c r="AZ697" s="41">
        <f t="shared" si="279"/>
        <v>11.124734273843071</v>
      </c>
    </row>
    <row r="698" spans="2:52" x14ac:dyDescent="0.25">
      <c r="B698" s="41" t="str">
        <f t="shared" si="280"/>
        <v>DL</v>
      </c>
      <c r="C698" s="46">
        <v>44947</v>
      </c>
      <c r="D698" s="45">
        <v>409.10600607017761</v>
      </c>
      <c r="E698" s="45">
        <v>100.00000000005264</v>
      </c>
      <c r="F698" s="45">
        <v>50</v>
      </c>
      <c r="G698" s="48">
        <v>50</v>
      </c>
      <c r="H698" s="44">
        <v>63904.481569487369</v>
      </c>
      <c r="I698" s="62">
        <f t="shared" si="257"/>
        <v>609.10600607023025</v>
      </c>
      <c r="J698" s="41">
        <f t="shared" si="258"/>
        <v>2023</v>
      </c>
      <c r="K698" s="41">
        <f t="shared" si="259"/>
        <v>56</v>
      </c>
      <c r="L698" s="41">
        <f t="shared" si="260"/>
        <v>3136</v>
      </c>
      <c r="M698" s="41">
        <f t="shared" si="261"/>
        <v>8.0507033814702993</v>
      </c>
      <c r="N698" s="41">
        <f t="shared" si="262"/>
        <v>1</v>
      </c>
      <c r="O698" s="41">
        <f t="shared" si="263"/>
        <v>1</v>
      </c>
      <c r="P698" s="41">
        <f t="shared" si="264"/>
        <v>1</v>
      </c>
      <c r="Q698" s="41">
        <f t="shared" si="264"/>
        <v>0</v>
      </c>
      <c r="R698" s="41">
        <f t="shared" si="264"/>
        <v>0</v>
      </c>
      <c r="S698" s="41">
        <f t="shared" si="264"/>
        <v>0</v>
      </c>
      <c r="T698" s="41">
        <f t="shared" si="265"/>
        <v>0</v>
      </c>
      <c r="U698" s="41">
        <f t="shared" si="265"/>
        <v>0</v>
      </c>
      <c r="V698" s="41">
        <f t="shared" si="265"/>
        <v>0</v>
      </c>
      <c r="W698" s="41">
        <f t="shared" si="265"/>
        <v>0</v>
      </c>
      <c r="X698" s="41">
        <f t="shared" si="266"/>
        <v>0</v>
      </c>
      <c r="Y698" s="41">
        <f t="shared" si="266"/>
        <v>0</v>
      </c>
      <c r="Z698" s="41">
        <f t="shared" si="266"/>
        <v>0</v>
      </c>
      <c r="AA698" s="41">
        <f t="shared" si="266"/>
        <v>0</v>
      </c>
      <c r="AB698" s="41">
        <f t="shared" si="267"/>
        <v>1</v>
      </c>
      <c r="AC698" s="41">
        <f t="shared" si="267"/>
        <v>0</v>
      </c>
      <c r="AD698" s="41">
        <f t="shared" si="267"/>
        <v>0</v>
      </c>
      <c r="AE698" s="41">
        <f t="shared" si="267"/>
        <v>0</v>
      </c>
      <c r="AF698" s="41">
        <f t="shared" si="268"/>
        <v>0</v>
      </c>
      <c r="AG698" s="48">
        <v>409.10600607017761</v>
      </c>
      <c r="AH698" s="48">
        <v>100.00000000005264</v>
      </c>
      <c r="AI698" s="48">
        <v>50</v>
      </c>
      <c r="AJ698" s="48">
        <v>50</v>
      </c>
      <c r="AK698" s="41">
        <f t="shared" si="269"/>
        <v>11.065144772014127</v>
      </c>
      <c r="AL698" s="41">
        <f>LN(D698+'Models training data'!$Y$4)</f>
        <v>6.5515270025895367</v>
      </c>
      <c r="AM698" s="41">
        <f>LN(E698+'Models training data'!$Y$5)</f>
        <v>5.1060187186073884</v>
      </c>
      <c r="AN698" s="41">
        <f>LN(F698+'Models training data'!$Y$6)</f>
        <v>4.5578530171535672</v>
      </c>
      <c r="AO698" s="41">
        <f>LN(G698+'Models training data'!$Y$7)</f>
        <v>4.6011966380177771</v>
      </c>
      <c r="AP698" s="41">
        <f t="shared" si="256"/>
        <v>0</v>
      </c>
      <c r="AQ698" s="41">
        <f t="shared" si="270"/>
        <v>0</v>
      </c>
      <c r="AR698" s="41">
        <f t="shared" si="271"/>
        <v>85050.631663468186</v>
      </c>
      <c r="AS698" s="41">
        <f t="shared" si="272"/>
        <v>67170.005950115563</v>
      </c>
      <c r="AT698" s="41">
        <f t="shared" si="273"/>
        <v>11.127571752319922</v>
      </c>
      <c r="AU698" s="41">
        <f t="shared" si="274"/>
        <v>66010.209285657867</v>
      </c>
      <c r="AV698" s="41">
        <f t="shared" si="275"/>
        <v>11.110887493707359</v>
      </c>
      <c r="AW698" s="41">
        <f t="shared" si="276"/>
        <v>65862.036951573187</v>
      </c>
      <c r="AX698" s="41">
        <f t="shared" si="277"/>
        <v>11.112422608018388</v>
      </c>
      <c r="AY698" s="41">
        <f t="shared" si="278"/>
        <v>11.276584417802937</v>
      </c>
      <c r="AZ698" s="41">
        <f t="shared" si="279"/>
        <v>11.124948229435232</v>
      </c>
    </row>
    <row r="699" spans="2:52" x14ac:dyDescent="0.25">
      <c r="B699" s="41" t="str">
        <f t="shared" si="280"/>
        <v>DL</v>
      </c>
      <c r="C699" s="46">
        <v>44954</v>
      </c>
      <c r="D699" s="45">
        <v>413.14510639719879</v>
      </c>
      <c r="E699" s="45">
        <v>100.00000000002632</v>
      </c>
      <c r="F699" s="45">
        <v>50</v>
      </c>
      <c r="G699" s="48">
        <v>50</v>
      </c>
      <c r="H699" s="44">
        <v>63947.762942334455</v>
      </c>
      <c r="I699" s="62">
        <f t="shared" si="257"/>
        <v>613.14510639722516</v>
      </c>
      <c r="J699" s="41">
        <f t="shared" si="258"/>
        <v>2023</v>
      </c>
      <c r="K699" s="41">
        <f t="shared" si="259"/>
        <v>57</v>
      </c>
      <c r="L699" s="41">
        <f t="shared" si="260"/>
        <v>3249</v>
      </c>
      <c r="M699" s="41">
        <f t="shared" si="261"/>
        <v>8.0861025356691005</v>
      </c>
      <c r="N699" s="41">
        <f t="shared" si="262"/>
        <v>1</v>
      </c>
      <c r="O699" s="41">
        <f t="shared" si="263"/>
        <v>1</v>
      </c>
      <c r="P699" s="41">
        <f t="shared" si="264"/>
        <v>1</v>
      </c>
      <c r="Q699" s="41">
        <f t="shared" si="264"/>
        <v>0</v>
      </c>
      <c r="R699" s="41">
        <f t="shared" si="264"/>
        <v>0</v>
      </c>
      <c r="S699" s="41">
        <f t="shared" si="264"/>
        <v>0</v>
      </c>
      <c r="T699" s="41">
        <f t="shared" si="265"/>
        <v>0</v>
      </c>
      <c r="U699" s="41">
        <f t="shared" si="265"/>
        <v>0</v>
      </c>
      <c r="V699" s="41">
        <f t="shared" si="265"/>
        <v>0</v>
      </c>
      <c r="W699" s="41">
        <f t="shared" si="265"/>
        <v>0</v>
      </c>
      <c r="X699" s="41">
        <f t="shared" si="266"/>
        <v>0</v>
      </c>
      <c r="Y699" s="41">
        <f t="shared" si="266"/>
        <v>0</v>
      </c>
      <c r="Z699" s="41">
        <f t="shared" si="266"/>
        <v>0</v>
      </c>
      <c r="AA699" s="41">
        <f t="shared" si="266"/>
        <v>0</v>
      </c>
      <c r="AB699" s="41">
        <f t="shared" si="267"/>
        <v>1</v>
      </c>
      <c r="AC699" s="41">
        <f t="shared" si="267"/>
        <v>0</v>
      </c>
      <c r="AD699" s="41">
        <f t="shared" si="267"/>
        <v>0</v>
      </c>
      <c r="AE699" s="41">
        <f t="shared" si="267"/>
        <v>0</v>
      </c>
      <c r="AF699" s="41">
        <f t="shared" si="268"/>
        <v>0</v>
      </c>
      <c r="AG699" s="48">
        <v>413.14510639719879</v>
      </c>
      <c r="AH699" s="48">
        <v>100.00000000002632</v>
      </c>
      <c r="AI699" s="48">
        <v>50</v>
      </c>
      <c r="AJ699" s="48">
        <v>50</v>
      </c>
      <c r="AK699" s="41">
        <f t="shared" si="269"/>
        <v>11.065821825039919</v>
      </c>
      <c r="AL699" s="41">
        <f>LN(D699+'Models training data'!$Y$4)</f>
        <v>6.5572780004185738</v>
      </c>
      <c r="AM699" s="41">
        <f>LN(E699+'Models training data'!$Y$5)</f>
        <v>5.1060187186072294</v>
      </c>
      <c r="AN699" s="41">
        <f>LN(F699+'Models training data'!$Y$6)</f>
        <v>4.5578530171535672</v>
      </c>
      <c r="AO699" s="41">
        <f>LN(G699+'Models training data'!$Y$7)</f>
        <v>4.6011966380177771</v>
      </c>
      <c r="AP699" s="41">
        <f t="shared" si="256"/>
        <v>0</v>
      </c>
      <c r="AQ699" s="41">
        <f t="shared" si="270"/>
        <v>0</v>
      </c>
      <c r="AR699" s="41">
        <f t="shared" si="271"/>
        <v>85026.241350384444</v>
      </c>
      <c r="AS699" s="41">
        <f t="shared" si="272"/>
        <v>67145.908560073862</v>
      </c>
      <c r="AT699" s="41">
        <f t="shared" si="273"/>
        <v>11.127314135055141</v>
      </c>
      <c r="AU699" s="41">
        <f t="shared" si="274"/>
        <v>65977.928101920901</v>
      </c>
      <c r="AV699" s="41">
        <f t="shared" si="275"/>
        <v>11.110509923861402</v>
      </c>
      <c r="AW699" s="41">
        <f t="shared" si="276"/>
        <v>65836.427324628399</v>
      </c>
      <c r="AX699" s="41">
        <f t="shared" si="277"/>
        <v>11.112127809176133</v>
      </c>
      <c r="AY699" s="41">
        <f t="shared" si="278"/>
        <v>11.276576251783556</v>
      </c>
      <c r="AZ699" s="41">
        <f t="shared" si="279"/>
        <v>11.125162757615616</v>
      </c>
    </row>
    <row r="700" spans="2:52" x14ac:dyDescent="0.25">
      <c r="B700" s="41" t="str">
        <f t="shared" si="280"/>
        <v>DL</v>
      </c>
      <c r="C700" s="46">
        <v>44961</v>
      </c>
      <c r="D700" s="45">
        <v>417.24018564759444</v>
      </c>
      <c r="E700" s="45">
        <v>100.00000000001316</v>
      </c>
      <c r="F700" s="45">
        <v>50</v>
      </c>
      <c r="G700" s="48">
        <v>50</v>
      </c>
      <c r="H700" s="44">
        <v>63637.90245195711</v>
      </c>
      <c r="I700" s="62">
        <f t="shared" si="257"/>
        <v>617.24018564760763</v>
      </c>
      <c r="J700" s="41">
        <f t="shared" si="258"/>
        <v>2023</v>
      </c>
      <c r="K700" s="41">
        <f t="shared" si="259"/>
        <v>58</v>
      </c>
      <c r="L700" s="41">
        <f t="shared" si="260"/>
        <v>3364</v>
      </c>
      <c r="M700" s="41">
        <f t="shared" si="261"/>
        <v>8.1208860210928382</v>
      </c>
      <c r="N700" s="41">
        <f t="shared" si="262"/>
        <v>1</v>
      </c>
      <c r="O700" s="41">
        <f t="shared" si="263"/>
        <v>2</v>
      </c>
      <c r="P700" s="41">
        <f t="shared" si="264"/>
        <v>0</v>
      </c>
      <c r="Q700" s="41">
        <f t="shared" si="264"/>
        <v>1</v>
      </c>
      <c r="R700" s="41">
        <f t="shared" si="264"/>
        <v>0</v>
      </c>
      <c r="S700" s="41">
        <f t="shared" si="264"/>
        <v>0</v>
      </c>
      <c r="T700" s="41">
        <f t="shared" si="265"/>
        <v>0</v>
      </c>
      <c r="U700" s="41">
        <f t="shared" si="265"/>
        <v>0</v>
      </c>
      <c r="V700" s="41">
        <f t="shared" si="265"/>
        <v>0</v>
      </c>
      <c r="W700" s="41">
        <f t="shared" si="265"/>
        <v>0</v>
      </c>
      <c r="X700" s="41">
        <f t="shared" si="266"/>
        <v>0</v>
      </c>
      <c r="Y700" s="41">
        <f t="shared" si="266"/>
        <v>0</v>
      </c>
      <c r="Z700" s="41">
        <f t="shared" si="266"/>
        <v>0</v>
      </c>
      <c r="AA700" s="41">
        <f t="shared" si="266"/>
        <v>0</v>
      </c>
      <c r="AB700" s="41">
        <f t="shared" si="267"/>
        <v>1</v>
      </c>
      <c r="AC700" s="41">
        <f t="shared" si="267"/>
        <v>0</v>
      </c>
      <c r="AD700" s="41">
        <f t="shared" si="267"/>
        <v>0</v>
      </c>
      <c r="AE700" s="41">
        <f t="shared" si="267"/>
        <v>0</v>
      </c>
      <c r="AF700" s="41">
        <f t="shared" si="268"/>
        <v>0</v>
      </c>
      <c r="AG700" s="48">
        <v>417.24018564759444</v>
      </c>
      <c r="AH700" s="48">
        <v>100.00000000001316</v>
      </c>
      <c r="AI700" s="48">
        <v>50</v>
      </c>
      <c r="AJ700" s="48">
        <v>50</v>
      </c>
      <c r="AK700" s="41">
        <f t="shared" si="269"/>
        <v>11.060964522322704</v>
      </c>
      <c r="AL700" s="41">
        <f>LN(D700+'Models training data'!$Y$4)</f>
        <v>6.5630751328224477</v>
      </c>
      <c r="AM700" s="41">
        <f>LN(E700+'Models training data'!$Y$5)</f>
        <v>5.1060187186071495</v>
      </c>
      <c r="AN700" s="41">
        <f>LN(F700+'Models training data'!$Y$6)</f>
        <v>4.5578530171535672</v>
      </c>
      <c r="AO700" s="41">
        <f>LN(G700+'Models training data'!$Y$7)</f>
        <v>4.6011966380177771</v>
      </c>
      <c r="AP700" s="41">
        <f t="shared" si="256"/>
        <v>0</v>
      </c>
      <c r="AQ700" s="41">
        <f t="shared" si="270"/>
        <v>0</v>
      </c>
      <c r="AR700" s="41">
        <f t="shared" si="271"/>
        <v>83952.140081252015</v>
      </c>
      <c r="AS700" s="41">
        <f t="shared" si="272"/>
        <v>66069.700498292834</v>
      </c>
      <c r="AT700" s="41">
        <f t="shared" si="273"/>
        <v>11.11536232526695</v>
      </c>
      <c r="AU700" s="41">
        <f t="shared" si="274"/>
        <v>65014.860987660308</v>
      </c>
      <c r="AV700" s="41">
        <f t="shared" si="275"/>
        <v>11.10020119820801</v>
      </c>
      <c r="AW700" s="41">
        <f t="shared" si="276"/>
        <v>65368.956145120246</v>
      </c>
      <c r="AX700" s="41">
        <f t="shared" si="277"/>
        <v>11.107325541930912</v>
      </c>
      <c r="AY700" s="41">
        <f t="shared" si="278"/>
        <v>11.276569265715377</v>
      </c>
      <c r="AZ700" s="41">
        <f t="shared" si="279"/>
        <v>11.12537775892989</v>
      </c>
    </row>
    <row r="701" spans="2:52" x14ac:dyDescent="0.25">
      <c r="B701" s="41" t="str">
        <f t="shared" si="280"/>
        <v>DL</v>
      </c>
      <c r="C701" s="46">
        <v>44968</v>
      </c>
      <c r="D701" s="45">
        <v>421.38712723456695</v>
      </c>
      <c r="E701" s="45">
        <v>100.00000000000658</v>
      </c>
      <c r="F701" s="45">
        <v>50</v>
      </c>
      <c r="G701" s="48">
        <v>50</v>
      </c>
      <c r="H701" s="44">
        <v>63681.333099621072</v>
      </c>
      <c r="I701" s="62">
        <f t="shared" si="257"/>
        <v>621.38712723457354</v>
      </c>
      <c r="J701" s="41">
        <f t="shared" si="258"/>
        <v>2023</v>
      </c>
      <c r="K701" s="41">
        <f t="shared" si="259"/>
        <v>59</v>
      </c>
      <c r="L701" s="41">
        <f t="shared" si="260"/>
        <v>3481</v>
      </c>
      <c r="M701" s="41">
        <f t="shared" si="261"/>
        <v>8.1550748878114394</v>
      </c>
      <c r="N701" s="41">
        <f t="shared" si="262"/>
        <v>1</v>
      </c>
      <c r="O701" s="41">
        <f t="shared" si="263"/>
        <v>2</v>
      </c>
      <c r="P701" s="41">
        <f t="shared" si="264"/>
        <v>0</v>
      </c>
      <c r="Q701" s="41">
        <f t="shared" si="264"/>
        <v>1</v>
      </c>
      <c r="R701" s="41">
        <f t="shared" si="264"/>
        <v>0</v>
      </c>
      <c r="S701" s="41">
        <f t="shared" si="264"/>
        <v>0</v>
      </c>
      <c r="T701" s="41">
        <f t="shared" si="265"/>
        <v>0</v>
      </c>
      <c r="U701" s="41">
        <f t="shared" si="265"/>
        <v>0</v>
      </c>
      <c r="V701" s="41">
        <f t="shared" si="265"/>
        <v>0</v>
      </c>
      <c r="W701" s="41">
        <f t="shared" si="265"/>
        <v>0</v>
      </c>
      <c r="X701" s="41">
        <f t="shared" si="266"/>
        <v>0</v>
      </c>
      <c r="Y701" s="41">
        <f t="shared" si="266"/>
        <v>0</v>
      </c>
      <c r="Z701" s="41">
        <f t="shared" si="266"/>
        <v>0</v>
      </c>
      <c r="AA701" s="41">
        <f t="shared" si="266"/>
        <v>0</v>
      </c>
      <c r="AB701" s="41">
        <f t="shared" si="267"/>
        <v>1</v>
      </c>
      <c r="AC701" s="41">
        <f t="shared" si="267"/>
        <v>0</v>
      </c>
      <c r="AD701" s="41">
        <f t="shared" si="267"/>
        <v>0</v>
      </c>
      <c r="AE701" s="41">
        <f t="shared" si="267"/>
        <v>0</v>
      </c>
      <c r="AF701" s="41">
        <f t="shared" si="268"/>
        <v>0</v>
      </c>
      <c r="AG701" s="48">
        <v>421.38712723456695</v>
      </c>
      <c r="AH701" s="48">
        <v>100.00000000000658</v>
      </c>
      <c r="AI701" s="48">
        <v>50</v>
      </c>
      <c r="AJ701" s="48">
        <v>50</v>
      </c>
      <c r="AK701" s="41">
        <f t="shared" si="269"/>
        <v>11.061646754652489</v>
      </c>
      <c r="AL701" s="41">
        <f>LN(D701+'Models training data'!$Y$4)</f>
        <v>6.5689116343951106</v>
      </c>
      <c r="AM701" s="41">
        <f>LN(E701+'Models training data'!$Y$5)</f>
        <v>5.1060187186071095</v>
      </c>
      <c r="AN701" s="41">
        <f>LN(F701+'Models training data'!$Y$6)</f>
        <v>4.5578530171535672</v>
      </c>
      <c r="AO701" s="41">
        <f>LN(G701+'Models training data'!$Y$7)</f>
        <v>4.6011966380177771</v>
      </c>
      <c r="AP701" s="41">
        <f t="shared" si="256"/>
        <v>0</v>
      </c>
      <c r="AQ701" s="41">
        <f t="shared" si="270"/>
        <v>0</v>
      </c>
      <c r="AR701" s="41">
        <f t="shared" si="271"/>
        <v>83927.749768168273</v>
      </c>
      <c r="AS701" s="41">
        <f t="shared" si="272"/>
        <v>66045.603108251133</v>
      </c>
      <c r="AT701" s="41">
        <f t="shared" si="273"/>
        <v>11.115104708002169</v>
      </c>
      <c r="AU701" s="41">
        <f t="shared" si="274"/>
        <v>64984.937201274981</v>
      </c>
      <c r="AV701" s="41">
        <f t="shared" si="275"/>
        <v>11.099857518765432</v>
      </c>
      <c r="AW701" s="41">
        <f t="shared" si="276"/>
        <v>65344.222104374225</v>
      </c>
      <c r="AX701" s="41">
        <f t="shared" si="277"/>
        <v>11.10704082218111</v>
      </c>
      <c r="AY701" s="41">
        <f t="shared" si="278"/>
        <v>11.276563372826965</v>
      </c>
      <c r="AZ701" s="41">
        <f t="shared" si="279"/>
        <v>11.125593163995322</v>
      </c>
    </row>
    <row r="702" spans="2:52" x14ac:dyDescent="0.25">
      <c r="B702" s="41" t="str">
        <f t="shared" si="280"/>
        <v>DL</v>
      </c>
      <c r="C702" s="46">
        <v>44975</v>
      </c>
      <c r="D702" s="45">
        <v>425.58317631826014</v>
      </c>
      <c r="E702" s="45">
        <v>100.0000000000033</v>
      </c>
      <c r="F702" s="45">
        <v>50</v>
      </c>
      <c r="G702" s="48">
        <v>50</v>
      </c>
      <c r="H702" s="44">
        <v>63724.806108229983</v>
      </c>
      <c r="I702" s="62">
        <f t="shared" si="257"/>
        <v>625.58317631826344</v>
      </c>
      <c r="J702" s="41">
        <f t="shared" si="258"/>
        <v>2023</v>
      </c>
      <c r="K702" s="41">
        <f t="shared" si="259"/>
        <v>60</v>
      </c>
      <c r="L702" s="41">
        <f t="shared" si="260"/>
        <v>3600</v>
      </c>
      <c r="M702" s="41">
        <f t="shared" si="261"/>
        <v>8.1886891244442008</v>
      </c>
      <c r="N702" s="41">
        <f t="shared" si="262"/>
        <v>1</v>
      </c>
      <c r="O702" s="41">
        <f t="shared" si="263"/>
        <v>2</v>
      </c>
      <c r="P702" s="41">
        <f t="shared" si="264"/>
        <v>0</v>
      </c>
      <c r="Q702" s="41">
        <f t="shared" si="264"/>
        <v>1</v>
      </c>
      <c r="R702" s="41">
        <f t="shared" si="264"/>
        <v>0</v>
      </c>
      <c r="S702" s="41">
        <f t="shared" si="264"/>
        <v>0</v>
      </c>
      <c r="T702" s="41">
        <f t="shared" si="265"/>
        <v>0</v>
      </c>
      <c r="U702" s="41">
        <f t="shared" si="265"/>
        <v>0</v>
      </c>
      <c r="V702" s="41">
        <f t="shared" si="265"/>
        <v>0</v>
      </c>
      <c r="W702" s="41">
        <f t="shared" si="265"/>
        <v>0</v>
      </c>
      <c r="X702" s="41">
        <f t="shared" si="266"/>
        <v>0</v>
      </c>
      <c r="Y702" s="41">
        <f t="shared" si="266"/>
        <v>0</v>
      </c>
      <c r="Z702" s="41">
        <f t="shared" si="266"/>
        <v>0</v>
      </c>
      <c r="AA702" s="41">
        <f t="shared" si="266"/>
        <v>0</v>
      </c>
      <c r="AB702" s="41">
        <f t="shared" si="267"/>
        <v>1</v>
      </c>
      <c r="AC702" s="41">
        <f t="shared" si="267"/>
        <v>0</v>
      </c>
      <c r="AD702" s="41">
        <f t="shared" si="267"/>
        <v>0</v>
      </c>
      <c r="AE702" s="41">
        <f t="shared" si="267"/>
        <v>0</v>
      </c>
      <c r="AF702" s="41">
        <f t="shared" si="268"/>
        <v>0</v>
      </c>
      <c r="AG702" s="48">
        <v>425.58317631826014</v>
      </c>
      <c r="AH702" s="48">
        <v>100.0000000000033</v>
      </c>
      <c r="AI702" s="48">
        <v>50</v>
      </c>
      <c r="AJ702" s="48">
        <v>50</v>
      </c>
      <c r="AK702" s="41">
        <f t="shared" si="269"/>
        <v>11.062329186606968</v>
      </c>
      <c r="AL702" s="41">
        <f>LN(D702+'Models training data'!$Y$4)</f>
        <v>6.5747827814415292</v>
      </c>
      <c r="AM702" s="41">
        <f>LN(E702+'Models training data'!$Y$5)</f>
        <v>5.10601871860709</v>
      </c>
      <c r="AN702" s="41">
        <f>LN(F702+'Models training data'!$Y$6)</f>
        <v>4.5578530171535672</v>
      </c>
      <c r="AO702" s="41">
        <f>LN(G702+'Models training data'!$Y$7)</f>
        <v>4.6011966380177771</v>
      </c>
      <c r="AP702" s="41">
        <f t="shared" si="256"/>
        <v>0</v>
      </c>
      <c r="AQ702" s="41">
        <f t="shared" si="270"/>
        <v>0</v>
      </c>
      <c r="AR702" s="41">
        <f t="shared" si="271"/>
        <v>83903.35945508453</v>
      </c>
      <c r="AS702" s="41">
        <f t="shared" si="272"/>
        <v>66021.505718209432</v>
      </c>
      <c r="AT702" s="41">
        <f t="shared" si="273"/>
        <v>11.11484709073739</v>
      </c>
      <c r="AU702" s="41">
        <f t="shared" si="274"/>
        <v>64956.19211356547</v>
      </c>
      <c r="AV702" s="41">
        <f t="shared" si="275"/>
        <v>11.099530784524546</v>
      </c>
      <c r="AW702" s="41">
        <f t="shared" si="276"/>
        <v>65319.903781530578</v>
      </c>
      <c r="AX702" s="41">
        <f t="shared" si="277"/>
        <v>11.106760887864406</v>
      </c>
      <c r="AY702" s="41">
        <f t="shared" si="278"/>
        <v>11.276558515050453</v>
      </c>
      <c r="AZ702" s="41">
        <f t="shared" si="279"/>
        <v>11.125808924367979</v>
      </c>
    </row>
    <row r="703" spans="2:52" x14ac:dyDescent="0.25">
      <c r="B703" s="41" t="str">
        <f t="shared" si="280"/>
        <v>DL</v>
      </c>
      <c r="C703" s="46">
        <v>44982</v>
      </c>
      <c r="D703" s="45">
        <v>429.82653254938606</v>
      </c>
      <c r="E703" s="45">
        <v>100.00000000000165</v>
      </c>
      <c r="F703" s="45">
        <v>50</v>
      </c>
      <c r="G703" s="48">
        <v>50</v>
      </c>
      <c r="H703" s="44">
        <v>63768.308478452178</v>
      </c>
      <c r="I703" s="62">
        <f t="shared" si="257"/>
        <v>629.82653254938771</v>
      </c>
      <c r="J703" s="41">
        <f t="shared" si="258"/>
        <v>2023</v>
      </c>
      <c r="K703" s="41">
        <f t="shared" si="259"/>
        <v>61</v>
      </c>
      <c r="L703" s="41">
        <f t="shared" si="260"/>
        <v>3721</v>
      </c>
      <c r="M703" s="41">
        <f t="shared" si="261"/>
        <v>8.2217477283466227</v>
      </c>
      <c r="N703" s="41">
        <f t="shared" si="262"/>
        <v>1</v>
      </c>
      <c r="O703" s="41">
        <f t="shared" si="263"/>
        <v>2</v>
      </c>
      <c r="P703" s="41">
        <f t="shared" si="264"/>
        <v>0</v>
      </c>
      <c r="Q703" s="41">
        <f t="shared" si="264"/>
        <v>1</v>
      </c>
      <c r="R703" s="41">
        <f t="shared" si="264"/>
        <v>0</v>
      </c>
      <c r="S703" s="41">
        <f t="shared" si="264"/>
        <v>0</v>
      </c>
      <c r="T703" s="41">
        <f t="shared" si="265"/>
        <v>0</v>
      </c>
      <c r="U703" s="41">
        <f t="shared" si="265"/>
        <v>0</v>
      </c>
      <c r="V703" s="41">
        <f t="shared" si="265"/>
        <v>0</v>
      </c>
      <c r="W703" s="41">
        <f t="shared" si="265"/>
        <v>0</v>
      </c>
      <c r="X703" s="41">
        <f t="shared" si="266"/>
        <v>0</v>
      </c>
      <c r="Y703" s="41">
        <f t="shared" si="266"/>
        <v>0</v>
      </c>
      <c r="Z703" s="41">
        <f t="shared" si="266"/>
        <v>0</v>
      </c>
      <c r="AA703" s="41">
        <f t="shared" si="266"/>
        <v>0</v>
      </c>
      <c r="AB703" s="41">
        <f t="shared" si="267"/>
        <v>1</v>
      </c>
      <c r="AC703" s="41">
        <f t="shared" si="267"/>
        <v>0</v>
      </c>
      <c r="AD703" s="41">
        <f t="shared" si="267"/>
        <v>0</v>
      </c>
      <c r="AE703" s="41">
        <f t="shared" si="267"/>
        <v>0</v>
      </c>
      <c r="AF703" s="41">
        <f t="shared" si="268"/>
        <v>0</v>
      </c>
      <c r="AG703" s="48">
        <v>429.82653254938606</v>
      </c>
      <c r="AH703" s="48">
        <v>100.00000000000165</v>
      </c>
      <c r="AI703" s="48">
        <v>50</v>
      </c>
      <c r="AJ703" s="48">
        <v>50</v>
      </c>
      <c r="AK703" s="41">
        <f t="shared" si="269"/>
        <v>11.063011613607854</v>
      </c>
      <c r="AL703" s="41">
        <f>LN(D703+'Models training data'!$Y$4)</f>
        <v>6.5806852715897648</v>
      </c>
      <c r="AM703" s="41">
        <f>LN(E703+'Models training data'!$Y$5)</f>
        <v>5.1060187186070802</v>
      </c>
      <c r="AN703" s="41">
        <f>LN(F703+'Models training data'!$Y$6)</f>
        <v>4.5578530171535672</v>
      </c>
      <c r="AO703" s="41">
        <f>LN(G703+'Models training data'!$Y$7)</f>
        <v>4.6011966380177771</v>
      </c>
      <c r="AP703" s="41">
        <f t="shared" si="256"/>
        <v>0</v>
      </c>
      <c r="AQ703" s="41">
        <f t="shared" si="270"/>
        <v>0</v>
      </c>
      <c r="AR703" s="41">
        <f t="shared" si="271"/>
        <v>83878.969142000788</v>
      </c>
      <c r="AS703" s="41">
        <f t="shared" si="272"/>
        <v>65997.408328167745</v>
      </c>
      <c r="AT703" s="41">
        <f t="shared" si="273"/>
        <v>11.114589473472609</v>
      </c>
      <c r="AU703" s="41">
        <f t="shared" si="274"/>
        <v>64928.625724531783</v>
      </c>
      <c r="AV703" s="41">
        <f t="shared" si="275"/>
        <v>11.099220995485352</v>
      </c>
      <c r="AW703" s="41">
        <f t="shared" si="276"/>
        <v>65295.987432894071</v>
      </c>
      <c r="AX703" s="41">
        <f t="shared" si="277"/>
        <v>11.106485580773668</v>
      </c>
      <c r="AY703" s="41">
        <f t="shared" si="278"/>
        <v>11.276554654437197</v>
      </c>
      <c r="AZ703" s="41">
        <f t="shared" si="279"/>
        <v>11.126025006180328</v>
      </c>
    </row>
    <row r="704" spans="2:52" x14ac:dyDescent="0.25">
      <c r="B704" s="41" t="str">
        <f t="shared" si="280"/>
        <v>DL</v>
      </c>
      <c r="C704" s="46">
        <v>44989</v>
      </c>
      <c r="D704" s="45">
        <v>434.11606500244028</v>
      </c>
      <c r="E704" s="45">
        <v>100.00000000000082</v>
      </c>
      <c r="F704" s="45">
        <v>50</v>
      </c>
      <c r="G704" s="48">
        <v>50</v>
      </c>
      <c r="H704" s="44">
        <v>63811.831199528744</v>
      </c>
      <c r="I704" s="62">
        <f t="shared" si="257"/>
        <v>634.11606500244113</v>
      </c>
      <c r="J704" s="41">
        <f t="shared" si="258"/>
        <v>2023</v>
      </c>
      <c r="K704" s="41">
        <f t="shared" si="259"/>
        <v>62</v>
      </c>
      <c r="L704" s="41">
        <f t="shared" si="260"/>
        <v>3844</v>
      </c>
      <c r="M704" s="41">
        <f t="shared" si="261"/>
        <v>8.2542687700901833</v>
      </c>
      <c r="N704" s="41">
        <f t="shared" si="262"/>
        <v>1</v>
      </c>
      <c r="O704" s="41">
        <f t="shared" si="263"/>
        <v>3</v>
      </c>
      <c r="P704" s="41">
        <f t="shared" si="264"/>
        <v>0</v>
      </c>
      <c r="Q704" s="41">
        <f t="shared" si="264"/>
        <v>0</v>
      </c>
      <c r="R704" s="41">
        <f t="shared" si="264"/>
        <v>1</v>
      </c>
      <c r="S704" s="41">
        <f t="shared" si="264"/>
        <v>0</v>
      </c>
      <c r="T704" s="41">
        <f t="shared" si="265"/>
        <v>0</v>
      </c>
      <c r="U704" s="41">
        <f t="shared" si="265"/>
        <v>0</v>
      </c>
      <c r="V704" s="41">
        <f t="shared" si="265"/>
        <v>0</v>
      </c>
      <c r="W704" s="41">
        <f t="shared" si="265"/>
        <v>0</v>
      </c>
      <c r="X704" s="41">
        <f t="shared" si="266"/>
        <v>0</v>
      </c>
      <c r="Y704" s="41">
        <f t="shared" si="266"/>
        <v>0</v>
      </c>
      <c r="Z704" s="41">
        <f t="shared" si="266"/>
        <v>0</v>
      </c>
      <c r="AA704" s="41">
        <f t="shared" si="266"/>
        <v>0</v>
      </c>
      <c r="AB704" s="41">
        <f t="shared" si="267"/>
        <v>1</v>
      </c>
      <c r="AC704" s="41">
        <f t="shared" si="267"/>
        <v>0</v>
      </c>
      <c r="AD704" s="41">
        <f t="shared" si="267"/>
        <v>0</v>
      </c>
      <c r="AE704" s="41">
        <f t="shared" si="267"/>
        <v>0</v>
      </c>
      <c r="AF704" s="41">
        <f t="shared" si="268"/>
        <v>0</v>
      </c>
      <c r="AG704" s="48">
        <v>434.11606500244028</v>
      </c>
      <c r="AH704" s="48">
        <v>100.00000000000082</v>
      </c>
      <c r="AI704" s="48">
        <v>50</v>
      </c>
      <c r="AJ704" s="48">
        <v>50</v>
      </c>
      <c r="AK704" s="41">
        <f t="shared" si="269"/>
        <v>11.063693894139522</v>
      </c>
      <c r="AL704" s="41">
        <f>LN(D704+'Models training data'!$Y$4)</f>
        <v>6.5866167917032792</v>
      </c>
      <c r="AM704" s="41">
        <f>LN(E704+'Models training data'!$Y$5)</f>
        <v>5.1060187186070749</v>
      </c>
      <c r="AN704" s="41">
        <f>LN(F704+'Models training data'!$Y$6)</f>
        <v>4.5578530171535672</v>
      </c>
      <c r="AO704" s="41">
        <f>LN(G704+'Models training data'!$Y$7)</f>
        <v>4.6011966380177771</v>
      </c>
      <c r="AP704" s="41">
        <f t="shared" si="256"/>
        <v>0</v>
      </c>
      <c r="AQ704" s="41">
        <f t="shared" si="270"/>
        <v>0</v>
      </c>
      <c r="AR704" s="41">
        <f t="shared" si="271"/>
        <v>82939.367957335591</v>
      </c>
      <c r="AS704" s="41">
        <f t="shared" si="272"/>
        <v>65055.700350854095</v>
      </c>
      <c r="AT704" s="41">
        <f t="shared" si="273"/>
        <v>11.103524588418107</v>
      </c>
      <c r="AU704" s="41">
        <f t="shared" si="274"/>
        <v>63940.632143073082</v>
      </c>
      <c r="AV704" s="41">
        <f t="shared" si="275"/>
        <v>11.087507247413882</v>
      </c>
      <c r="AW704" s="41">
        <f t="shared" si="276"/>
        <v>64525.496139905496</v>
      </c>
      <c r="AX704" s="41">
        <f t="shared" si="277"/>
        <v>11.097533833472001</v>
      </c>
      <c r="AY704" s="41">
        <f t="shared" si="278"/>
        <v>11.276551767148995</v>
      </c>
      <c r="AZ704" s="41">
        <f t="shared" si="279"/>
        <v>11.126241385709962</v>
      </c>
    </row>
    <row r="705" spans="2:52" x14ac:dyDescent="0.25">
      <c r="B705" s="41" t="str">
        <f t="shared" si="280"/>
        <v>DL</v>
      </c>
      <c r="C705" s="46">
        <v>44996</v>
      </c>
      <c r="D705" s="45">
        <v>438.45111264175688</v>
      </c>
      <c r="E705" s="45">
        <v>100.00000000000041</v>
      </c>
      <c r="F705" s="45">
        <v>50</v>
      </c>
      <c r="G705" s="48">
        <v>50</v>
      </c>
      <c r="H705" s="44">
        <v>63855.368025744618</v>
      </c>
      <c r="I705" s="62">
        <f t="shared" si="257"/>
        <v>638.45111264175728</v>
      </c>
      <c r="J705" s="41">
        <f t="shared" si="258"/>
        <v>2023</v>
      </c>
      <c r="K705" s="41">
        <f t="shared" si="259"/>
        <v>63</v>
      </c>
      <c r="L705" s="41">
        <f t="shared" si="260"/>
        <v>3969</v>
      </c>
      <c r="M705" s="41">
        <f t="shared" si="261"/>
        <v>8.2862694527830651</v>
      </c>
      <c r="N705" s="41">
        <f t="shared" si="262"/>
        <v>1</v>
      </c>
      <c r="O705" s="41">
        <f t="shared" si="263"/>
        <v>3</v>
      </c>
      <c r="P705" s="41">
        <f t="shared" si="264"/>
        <v>0</v>
      </c>
      <c r="Q705" s="41">
        <f t="shared" si="264"/>
        <v>0</v>
      </c>
      <c r="R705" s="41">
        <f t="shared" si="264"/>
        <v>1</v>
      </c>
      <c r="S705" s="41">
        <f t="shared" si="264"/>
        <v>0</v>
      </c>
      <c r="T705" s="41">
        <f t="shared" si="265"/>
        <v>0</v>
      </c>
      <c r="U705" s="41">
        <f t="shared" si="265"/>
        <v>0</v>
      </c>
      <c r="V705" s="41">
        <f t="shared" si="265"/>
        <v>0</v>
      </c>
      <c r="W705" s="41">
        <f t="shared" si="265"/>
        <v>0</v>
      </c>
      <c r="X705" s="41">
        <f t="shared" si="266"/>
        <v>0</v>
      </c>
      <c r="Y705" s="41">
        <f t="shared" si="266"/>
        <v>0</v>
      </c>
      <c r="Z705" s="41">
        <f t="shared" si="266"/>
        <v>0</v>
      </c>
      <c r="AA705" s="41">
        <f t="shared" si="266"/>
        <v>0</v>
      </c>
      <c r="AB705" s="41">
        <f t="shared" si="267"/>
        <v>1</v>
      </c>
      <c r="AC705" s="41">
        <f t="shared" si="267"/>
        <v>0</v>
      </c>
      <c r="AD705" s="41">
        <f t="shared" si="267"/>
        <v>0</v>
      </c>
      <c r="AE705" s="41">
        <f t="shared" si="267"/>
        <v>0</v>
      </c>
      <c r="AF705" s="41">
        <f t="shared" si="268"/>
        <v>0</v>
      </c>
      <c r="AG705" s="48">
        <v>438.45111264175688</v>
      </c>
      <c r="AH705" s="48">
        <v>100.00000000000041</v>
      </c>
      <c r="AI705" s="48">
        <v>50</v>
      </c>
      <c r="AJ705" s="48">
        <v>50</v>
      </c>
      <c r="AK705" s="41">
        <f t="shared" si="269"/>
        <v>11.064375930373853</v>
      </c>
      <c r="AL705" s="41">
        <f>LN(D705+'Models training data'!$Y$4)</f>
        <v>6.5925757169955812</v>
      </c>
      <c r="AM705" s="41">
        <f>LN(E705+'Models training data'!$Y$5)</f>
        <v>5.1060187186070722</v>
      </c>
      <c r="AN705" s="41">
        <f>LN(F705+'Models training data'!$Y$6)</f>
        <v>4.5578530171535672</v>
      </c>
      <c r="AO705" s="41">
        <f>LN(G705+'Models training data'!$Y$7)</f>
        <v>4.6011966380177771</v>
      </c>
      <c r="AP705" s="41">
        <f t="shared" si="256"/>
        <v>0</v>
      </c>
      <c r="AQ705" s="41">
        <f t="shared" si="270"/>
        <v>0</v>
      </c>
      <c r="AR705" s="41">
        <f t="shared" si="271"/>
        <v>82914.977644251849</v>
      </c>
      <c r="AS705" s="41">
        <f t="shared" si="272"/>
        <v>65031.602960812394</v>
      </c>
      <c r="AT705" s="41">
        <f t="shared" si="273"/>
        <v>11.103266971153326</v>
      </c>
      <c r="AU705" s="41">
        <f t="shared" si="274"/>
        <v>63915.423151391034</v>
      </c>
      <c r="AV705" s="41">
        <f t="shared" si="275"/>
        <v>11.087231348778069</v>
      </c>
      <c r="AW705" s="41">
        <f t="shared" si="276"/>
        <v>64502.345147620756</v>
      </c>
      <c r="AX705" s="41">
        <f t="shared" si="277"/>
        <v>11.097267336590289</v>
      </c>
      <c r="AY705" s="41">
        <f t="shared" si="278"/>
        <v>11.27654983925221</v>
      </c>
      <c r="AZ705" s="41">
        <f t="shared" si="279"/>
        <v>11.126458046293855</v>
      </c>
    </row>
    <row r="706" spans="2:52" x14ac:dyDescent="0.25">
      <c r="B706" s="41" t="str">
        <f t="shared" si="280"/>
        <v>DL</v>
      </c>
      <c r="C706" s="46">
        <v>45003</v>
      </c>
      <c r="D706" s="45">
        <v>442.83134466067895</v>
      </c>
      <c r="E706" s="45">
        <v>100.0000000000002</v>
      </c>
      <c r="F706" s="45">
        <v>50</v>
      </c>
      <c r="G706" s="48">
        <v>50</v>
      </c>
      <c r="H706" s="44">
        <v>63898.914628081446</v>
      </c>
      <c r="I706" s="62">
        <f t="shared" si="257"/>
        <v>642.83134466067918</v>
      </c>
      <c r="J706" s="41">
        <f t="shared" si="258"/>
        <v>2023</v>
      </c>
      <c r="K706" s="41">
        <f t="shared" si="259"/>
        <v>64</v>
      </c>
      <c r="L706" s="41">
        <f t="shared" si="260"/>
        <v>4096</v>
      </c>
      <c r="M706" s="41">
        <f t="shared" si="261"/>
        <v>8.317766166719343</v>
      </c>
      <c r="N706" s="41">
        <f t="shared" si="262"/>
        <v>1</v>
      </c>
      <c r="O706" s="41">
        <f t="shared" si="263"/>
        <v>3</v>
      </c>
      <c r="P706" s="41">
        <f t="shared" si="264"/>
        <v>0</v>
      </c>
      <c r="Q706" s="41">
        <f t="shared" si="264"/>
        <v>0</v>
      </c>
      <c r="R706" s="41">
        <f t="shared" si="264"/>
        <v>1</v>
      </c>
      <c r="S706" s="41">
        <f t="shared" si="264"/>
        <v>0</v>
      </c>
      <c r="T706" s="41">
        <f t="shared" si="265"/>
        <v>0</v>
      </c>
      <c r="U706" s="41">
        <f t="shared" si="265"/>
        <v>0</v>
      </c>
      <c r="V706" s="41">
        <f t="shared" si="265"/>
        <v>0</v>
      </c>
      <c r="W706" s="41">
        <f t="shared" si="265"/>
        <v>0</v>
      </c>
      <c r="X706" s="41">
        <f t="shared" si="266"/>
        <v>0</v>
      </c>
      <c r="Y706" s="41">
        <f t="shared" si="266"/>
        <v>0</v>
      </c>
      <c r="Z706" s="41">
        <f t="shared" si="266"/>
        <v>0</v>
      </c>
      <c r="AA706" s="41">
        <f t="shared" si="266"/>
        <v>0</v>
      </c>
      <c r="AB706" s="41">
        <f t="shared" si="267"/>
        <v>1</v>
      </c>
      <c r="AC706" s="41">
        <f t="shared" si="267"/>
        <v>0</v>
      </c>
      <c r="AD706" s="41">
        <f t="shared" si="267"/>
        <v>0</v>
      </c>
      <c r="AE706" s="41">
        <f t="shared" si="267"/>
        <v>0</v>
      </c>
      <c r="AF706" s="41">
        <f t="shared" si="268"/>
        <v>0</v>
      </c>
      <c r="AG706" s="48">
        <v>442.83134466067895</v>
      </c>
      <c r="AH706" s="48">
        <v>100.0000000000002</v>
      </c>
      <c r="AI706" s="48">
        <v>50</v>
      </c>
      <c r="AJ706" s="48">
        <v>50</v>
      </c>
      <c r="AK706" s="41">
        <f t="shared" si="269"/>
        <v>11.065057654745338</v>
      </c>
      <c r="AL706" s="41">
        <f>LN(D706+'Models training data'!$Y$4)</f>
        <v>6.5985609015366071</v>
      </c>
      <c r="AM706" s="41">
        <f>LN(E706+'Models training data'!$Y$5)</f>
        <v>5.1060187186070713</v>
      </c>
      <c r="AN706" s="41">
        <f>LN(F706+'Models training data'!$Y$6)</f>
        <v>4.5578530171535672</v>
      </c>
      <c r="AO706" s="41">
        <f>LN(G706+'Models training data'!$Y$7)</f>
        <v>4.6011966380177771</v>
      </c>
      <c r="AP706" s="41">
        <f t="shared" si="256"/>
        <v>0</v>
      </c>
      <c r="AQ706" s="41">
        <f t="shared" si="270"/>
        <v>0</v>
      </c>
      <c r="AR706" s="41">
        <f t="shared" si="271"/>
        <v>82890.587331168106</v>
      </c>
      <c r="AS706" s="41">
        <f t="shared" si="272"/>
        <v>65007.5055707707</v>
      </c>
      <c r="AT706" s="41">
        <f t="shared" si="273"/>
        <v>11.103009353888547</v>
      </c>
      <c r="AU706" s="41">
        <f t="shared" si="274"/>
        <v>63891.392858384803</v>
      </c>
      <c r="AV706" s="41">
        <f t="shared" si="275"/>
        <v>11.086972395343945</v>
      </c>
      <c r="AW706" s="41">
        <f t="shared" si="276"/>
        <v>64479.558753082507</v>
      </c>
      <c r="AX706" s="41">
        <f t="shared" si="277"/>
        <v>11.097005036684727</v>
      </c>
      <c r="AY706" s="41">
        <f t="shared" si="278"/>
        <v>11.276548863773938</v>
      </c>
      <c r="AZ706" s="41">
        <f t="shared" si="279"/>
        <v>11.126674976179904</v>
      </c>
    </row>
    <row r="707" spans="2:52" x14ac:dyDescent="0.25">
      <c r="B707" s="41" t="str">
        <f t="shared" si="280"/>
        <v>DL</v>
      </c>
      <c r="C707" s="46">
        <v>45010</v>
      </c>
      <c r="D707" s="45">
        <v>447.25666273203888</v>
      </c>
      <c r="E707" s="45">
        <v>100.0000000000001</v>
      </c>
      <c r="F707" s="45">
        <v>50</v>
      </c>
      <c r="G707" s="48">
        <v>50</v>
      </c>
      <c r="H707" s="44">
        <v>63942.468006083058</v>
      </c>
      <c r="I707" s="62">
        <f t="shared" si="257"/>
        <v>647.25666273203899</v>
      </c>
      <c r="J707" s="41">
        <f t="shared" si="258"/>
        <v>2023</v>
      </c>
      <c r="K707" s="41">
        <f t="shared" si="259"/>
        <v>65</v>
      </c>
      <c r="L707" s="41">
        <f t="shared" si="260"/>
        <v>4225</v>
      </c>
      <c r="M707" s="41">
        <f t="shared" si="261"/>
        <v>8.3487745397912736</v>
      </c>
      <c r="N707" s="41">
        <f t="shared" si="262"/>
        <v>1</v>
      </c>
      <c r="O707" s="41">
        <f t="shared" si="263"/>
        <v>3</v>
      </c>
      <c r="P707" s="41">
        <f t="shared" si="264"/>
        <v>0</v>
      </c>
      <c r="Q707" s="41">
        <f t="shared" si="264"/>
        <v>0</v>
      </c>
      <c r="R707" s="41">
        <f t="shared" si="264"/>
        <v>1</v>
      </c>
      <c r="S707" s="41">
        <f t="shared" si="264"/>
        <v>0</v>
      </c>
      <c r="T707" s="41">
        <f t="shared" si="265"/>
        <v>0</v>
      </c>
      <c r="U707" s="41">
        <f t="shared" si="265"/>
        <v>0</v>
      </c>
      <c r="V707" s="41">
        <f t="shared" si="265"/>
        <v>0</v>
      </c>
      <c r="W707" s="41">
        <f t="shared" si="265"/>
        <v>0</v>
      </c>
      <c r="X707" s="41">
        <f t="shared" si="266"/>
        <v>0</v>
      </c>
      <c r="Y707" s="41">
        <f t="shared" si="266"/>
        <v>0</v>
      </c>
      <c r="Z707" s="41">
        <f t="shared" si="266"/>
        <v>0</v>
      </c>
      <c r="AA707" s="41">
        <f t="shared" si="266"/>
        <v>0</v>
      </c>
      <c r="AB707" s="41">
        <f t="shared" si="267"/>
        <v>1</v>
      </c>
      <c r="AC707" s="41">
        <f t="shared" si="267"/>
        <v>0</v>
      </c>
      <c r="AD707" s="41">
        <f t="shared" si="267"/>
        <v>0</v>
      </c>
      <c r="AE707" s="41">
        <f t="shared" si="267"/>
        <v>0</v>
      </c>
      <c r="AF707" s="41">
        <f t="shared" si="268"/>
        <v>0</v>
      </c>
      <c r="AG707" s="48">
        <v>447.25666273203888</v>
      </c>
      <c r="AH707" s="48">
        <v>100.0000000000001</v>
      </c>
      <c r="AI707" s="48">
        <v>50</v>
      </c>
      <c r="AJ707" s="48">
        <v>50</v>
      </c>
      <c r="AK707" s="41">
        <f t="shared" si="269"/>
        <v>11.065739020650325</v>
      </c>
      <c r="AL707" s="41">
        <f>LN(D707+'Models training data'!$Y$4)</f>
        <v>6.6045715324066832</v>
      </c>
      <c r="AM707" s="41">
        <f>LN(E707+'Models training data'!$Y$5)</f>
        <v>5.1060187186070705</v>
      </c>
      <c r="AN707" s="41">
        <f>LN(F707+'Models training data'!$Y$6)</f>
        <v>4.5578530171535672</v>
      </c>
      <c r="AO707" s="41">
        <f>LN(G707+'Models training data'!$Y$7)</f>
        <v>4.6011966380177771</v>
      </c>
      <c r="AP707" s="41">
        <f t="shared" si="256"/>
        <v>0</v>
      </c>
      <c r="AQ707" s="41">
        <f t="shared" si="270"/>
        <v>0</v>
      </c>
      <c r="AR707" s="41">
        <f t="shared" si="271"/>
        <v>82866.197018084349</v>
      </c>
      <c r="AS707" s="41">
        <f t="shared" si="272"/>
        <v>64983.408180728999</v>
      </c>
      <c r="AT707" s="41">
        <f t="shared" si="273"/>
        <v>11.102751736623766</v>
      </c>
      <c r="AU707" s="41">
        <f t="shared" si="274"/>
        <v>63868.541264054395</v>
      </c>
      <c r="AV707" s="41">
        <f t="shared" si="275"/>
        <v>11.086730387111514</v>
      </c>
      <c r="AW707" s="41">
        <f t="shared" si="276"/>
        <v>64457.125650244037</v>
      </c>
      <c r="AX707" s="41">
        <f t="shared" si="277"/>
        <v>11.09674680360858</v>
      </c>
      <c r="AY707" s="41">
        <f t="shared" si="278"/>
        <v>11.276548838641592</v>
      </c>
      <c r="AZ707" s="41">
        <f t="shared" si="279"/>
        <v>11.126892167031198</v>
      </c>
    </row>
    <row r="708" spans="2:52" x14ac:dyDescent="0.25">
      <c r="B708" s="41" t="str">
        <f t="shared" si="280"/>
        <v>DL</v>
      </c>
      <c r="C708" s="46">
        <v>45017</v>
      </c>
      <c r="D708" s="45">
        <v>451.72713259668649</v>
      </c>
      <c r="E708" s="45">
        <v>100.00000000000006</v>
      </c>
      <c r="F708" s="45">
        <v>50</v>
      </c>
      <c r="G708" s="48">
        <v>50</v>
      </c>
      <c r="H708" s="44">
        <v>63986.026080154981</v>
      </c>
      <c r="I708" s="62">
        <f t="shared" si="257"/>
        <v>651.72713259668649</v>
      </c>
      <c r="J708" s="41">
        <f t="shared" si="258"/>
        <v>2023</v>
      </c>
      <c r="K708" s="41">
        <f t="shared" si="259"/>
        <v>66</v>
      </c>
      <c r="L708" s="41">
        <f t="shared" si="260"/>
        <v>4356</v>
      </c>
      <c r="M708" s="41">
        <f t="shared" si="261"/>
        <v>8.3793094840528504</v>
      </c>
      <c r="N708" s="41">
        <f t="shared" si="262"/>
        <v>1</v>
      </c>
      <c r="O708" s="41">
        <f t="shared" si="263"/>
        <v>4</v>
      </c>
      <c r="P708" s="41">
        <f t="shared" si="264"/>
        <v>0</v>
      </c>
      <c r="Q708" s="41">
        <f t="shared" si="264"/>
        <v>0</v>
      </c>
      <c r="R708" s="41">
        <f t="shared" si="264"/>
        <v>0</v>
      </c>
      <c r="S708" s="41">
        <f t="shared" si="264"/>
        <v>1</v>
      </c>
      <c r="T708" s="41">
        <f t="shared" si="265"/>
        <v>0</v>
      </c>
      <c r="U708" s="41">
        <f t="shared" si="265"/>
        <v>0</v>
      </c>
      <c r="V708" s="41">
        <f t="shared" si="265"/>
        <v>0</v>
      </c>
      <c r="W708" s="41">
        <f t="shared" si="265"/>
        <v>0</v>
      </c>
      <c r="X708" s="41">
        <f t="shared" si="266"/>
        <v>0</v>
      </c>
      <c r="Y708" s="41">
        <f t="shared" si="266"/>
        <v>0</v>
      </c>
      <c r="Z708" s="41">
        <f t="shared" si="266"/>
        <v>0</v>
      </c>
      <c r="AA708" s="41">
        <f t="shared" si="266"/>
        <v>0</v>
      </c>
      <c r="AB708" s="41">
        <f t="shared" si="267"/>
        <v>1</v>
      </c>
      <c r="AC708" s="41">
        <f t="shared" si="267"/>
        <v>0</v>
      </c>
      <c r="AD708" s="41">
        <f t="shared" si="267"/>
        <v>0</v>
      </c>
      <c r="AE708" s="41">
        <f t="shared" si="267"/>
        <v>0</v>
      </c>
      <c r="AF708" s="41">
        <f t="shared" si="268"/>
        <v>0</v>
      </c>
      <c r="AG708" s="48">
        <v>451.72713259668649</v>
      </c>
      <c r="AH708" s="48">
        <v>100.00000000000006</v>
      </c>
      <c r="AI708" s="48">
        <v>50</v>
      </c>
      <c r="AJ708" s="48">
        <v>50</v>
      </c>
      <c r="AK708" s="41">
        <f t="shared" si="269"/>
        <v>11.066419996004036</v>
      </c>
      <c r="AL708" s="41">
        <f>LN(D708+'Models training data'!$Y$4)</f>
        <v>6.610607028169583</v>
      </c>
      <c r="AM708" s="41">
        <f>LN(E708+'Models training data'!$Y$5)</f>
        <v>5.1060187186070705</v>
      </c>
      <c r="AN708" s="41">
        <f>LN(F708+'Models training data'!$Y$6)</f>
        <v>4.5578530171535672</v>
      </c>
      <c r="AO708" s="41">
        <f>LN(G708+'Models training data'!$Y$7)</f>
        <v>4.6011966380177771</v>
      </c>
      <c r="AP708" s="41">
        <f t="shared" si="256"/>
        <v>0</v>
      </c>
      <c r="AQ708" s="41">
        <f t="shared" si="270"/>
        <v>0</v>
      </c>
      <c r="AR708" s="41">
        <f t="shared" si="271"/>
        <v>82473.489998811245</v>
      </c>
      <c r="AS708" s="41">
        <f t="shared" si="272"/>
        <v>64591.950108052632</v>
      </c>
      <c r="AT708" s="41">
        <f t="shared" si="273"/>
        <v>11.099341400620284</v>
      </c>
      <c r="AU708" s="41">
        <f t="shared" si="274"/>
        <v>63568.439939064323</v>
      </c>
      <c r="AV708" s="41">
        <f t="shared" si="275"/>
        <v>11.084623603628719</v>
      </c>
      <c r="AW708" s="41">
        <f t="shared" si="276"/>
        <v>64159.6761431142</v>
      </c>
      <c r="AX708" s="41">
        <f t="shared" si="277"/>
        <v>11.094334313359237</v>
      </c>
      <c r="AY708" s="41">
        <f t="shared" si="278"/>
        <v>11.27654976524089</v>
      </c>
      <c r="AZ708" s="41">
        <f t="shared" si="279"/>
        <v>11.127109612884807</v>
      </c>
    </row>
    <row r="709" spans="2:52" x14ac:dyDescent="0.25">
      <c r="B709" s="41" t="str">
        <f t="shared" si="280"/>
        <v>DL</v>
      </c>
      <c r="C709" s="46">
        <v>45024</v>
      </c>
      <c r="D709" s="45">
        <v>456.24293618878249</v>
      </c>
      <c r="E709" s="45">
        <v>100.00000000000003</v>
      </c>
      <c r="F709" s="45">
        <v>50</v>
      </c>
      <c r="G709" s="48">
        <v>54.500000000000007</v>
      </c>
      <c r="H709" s="44">
        <v>64521.78757650523</v>
      </c>
      <c r="I709" s="62">
        <f t="shared" si="257"/>
        <v>660.74293618878255</v>
      </c>
      <c r="J709" s="41">
        <f t="shared" si="258"/>
        <v>2023</v>
      </c>
      <c r="K709" s="41">
        <f t="shared" si="259"/>
        <v>67</v>
      </c>
      <c r="L709" s="41">
        <f t="shared" si="260"/>
        <v>4489</v>
      </c>
      <c r="M709" s="41">
        <f t="shared" si="261"/>
        <v>8.4093852387819314</v>
      </c>
      <c r="N709" s="41">
        <f t="shared" si="262"/>
        <v>1</v>
      </c>
      <c r="O709" s="41">
        <f t="shared" si="263"/>
        <v>4</v>
      </c>
      <c r="P709" s="41">
        <f t="shared" si="264"/>
        <v>0</v>
      </c>
      <c r="Q709" s="41">
        <f t="shared" si="264"/>
        <v>0</v>
      </c>
      <c r="R709" s="41">
        <f t="shared" si="264"/>
        <v>0</v>
      </c>
      <c r="S709" s="41">
        <f t="shared" si="264"/>
        <v>1</v>
      </c>
      <c r="T709" s="41">
        <f t="shared" si="265"/>
        <v>0</v>
      </c>
      <c r="U709" s="41">
        <f t="shared" si="265"/>
        <v>0</v>
      </c>
      <c r="V709" s="41">
        <f t="shared" si="265"/>
        <v>0</v>
      </c>
      <c r="W709" s="41">
        <f t="shared" si="265"/>
        <v>0</v>
      </c>
      <c r="X709" s="41">
        <f t="shared" si="266"/>
        <v>0</v>
      </c>
      <c r="Y709" s="41">
        <f t="shared" si="266"/>
        <v>0</v>
      </c>
      <c r="Z709" s="41">
        <f t="shared" si="266"/>
        <v>0</v>
      </c>
      <c r="AA709" s="41">
        <f t="shared" si="266"/>
        <v>0</v>
      </c>
      <c r="AB709" s="41">
        <f t="shared" si="267"/>
        <v>1</v>
      </c>
      <c r="AC709" s="41">
        <f t="shared" si="267"/>
        <v>0</v>
      </c>
      <c r="AD709" s="41">
        <f t="shared" si="267"/>
        <v>0</v>
      </c>
      <c r="AE709" s="41">
        <f t="shared" si="267"/>
        <v>0</v>
      </c>
      <c r="AF709" s="41">
        <f t="shared" si="268"/>
        <v>0</v>
      </c>
      <c r="AG709" s="48">
        <v>456.24293618878249</v>
      </c>
      <c r="AH709" s="48">
        <v>100.00000000000003</v>
      </c>
      <c r="AI709" s="48">
        <v>50</v>
      </c>
      <c r="AJ709" s="48">
        <v>54.500000000000007</v>
      </c>
      <c r="AK709" s="41">
        <f t="shared" si="269"/>
        <v>11.074758237628831</v>
      </c>
      <c r="AL709" s="41">
        <f>LN(D709+'Models training data'!$Y$4)</f>
        <v>6.61666696820238</v>
      </c>
      <c r="AM709" s="41">
        <f>LN(E709+'Models training data'!$Y$5)</f>
        <v>5.1060187186070705</v>
      </c>
      <c r="AN709" s="41">
        <f>LN(F709+'Models training data'!$Y$6)</f>
        <v>4.5578530171535672</v>
      </c>
      <c r="AO709" s="41">
        <f>LN(G709+'Models training data'!$Y$7)</f>
        <v>4.645384958866936</v>
      </c>
      <c r="AP709" s="41">
        <f t="shared" si="256"/>
        <v>0</v>
      </c>
      <c r="AQ709" s="41">
        <f t="shared" si="270"/>
        <v>0</v>
      </c>
      <c r="AR709" s="41">
        <f t="shared" si="271"/>
        <v>82449.099685727502</v>
      </c>
      <c r="AS709" s="41">
        <f t="shared" si="272"/>
        <v>64567.85271801093</v>
      </c>
      <c r="AT709" s="41">
        <f t="shared" si="273"/>
        <v>11.099083783355503</v>
      </c>
      <c r="AU709" s="41">
        <f t="shared" si="274"/>
        <v>63547.945742085562</v>
      </c>
      <c r="AV709" s="41">
        <f t="shared" si="275"/>
        <v>11.084415485799669</v>
      </c>
      <c r="AW709" s="41">
        <f t="shared" si="276"/>
        <v>64137.917745883329</v>
      </c>
      <c r="AX709" s="41">
        <f t="shared" si="277"/>
        <v>11.094083846988649</v>
      </c>
      <c r="AY709" s="41">
        <f t="shared" si="278"/>
        <v>11.277269457919878</v>
      </c>
      <c r="AZ709" s="41">
        <f t="shared" si="279"/>
        <v>11.132820754450009</v>
      </c>
    </row>
    <row r="710" spans="2:52" x14ac:dyDescent="0.25">
      <c r="B710" s="41" t="str">
        <f t="shared" si="280"/>
        <v>DL</v>
      </c>
      <c r="C710" s="46">
        <v>45031</v>
      </c>
      <c r="D710" s="45">
        <v>460.80433813696061</v>
      </c>
      <c r="E710" s="45">
        <v>100.00000000000001</v>
      </c>
      <c r="F710" s="45">
        <v>50</v>
      </c>
      <c r="G710" s="48">
        <v>59.90000000000002</v>
      </c>
      <c r="H710" s="44">
        <v>65104.945607398986</v>
      </c>
      <c r="I710" s="62">
        <f t="shared" si="257"/>
        <v>670.70433813696059</v>
      </c>
      <c r="J710" s="41">
        <f t="shared" si="258"/>
        <v>2023</v>
      </c>
      <c r="K710" s="41">
        <f t="shared" si="259"/>
        <v>68</v>
      </c>
      <c r="L710" s="41">
        <f t="shared" si="260"/>
        <v>4624</v>
      </c>
      <c r="M710" s="41">
        <f t="shared" si="261"/>
        <v>8.4390154103522139</v>
      </c>
      <c r="N710" s="41">
        <f t="shared" si="262"/>
        <v>1</v>
      </c>
      <c r="O710" s="41">
        <f t="shared" si="263"/>
        <v>4</v>
      </c>
      <c r="P710" s="41">
        <f t="shared" si="264"/>
        <v>0</v>
      </c>
      <c r="Q710" s="41">
        <f t="shared" si="264"/>
        <v>0</v>
      </c>
      <c r="R710" s="41">
        <f t="shared" si="264"/>
        <v>0</v>
      </c>
      <c r="S710" s="41">
        <f t="shared" si="264"/>
        <v>1</v>
      </c>
      <c r="T710" s="41">
        <f t="shared" si="265"/>
        <v>0</v>
      </c>
      <c r="U710" s="41">
        <f t="shared" si="265"/>
        <v>0</v>
      </c>
      <c r="V710" s="41">
        <f t="shared" si="265"/>
        <v>0</v>
      </c>
      <c r="W710" s="41">
        <f t="shared" si="265"/>
        <v>0</v>
      </c>
      <c r="X710" s="41">
        <f t="shared" si="266"/>
        <v>0</v>
      </c>
      <c r="Y710" s="41">
        <f t="shared" si="266"/>
        <v>0</v>
      </c>
      <c r="Z710" s="41">
        <f t="shared" si="266"/>
        <v>0</v>
      </c>
      <c r="AA710" s="41">
        <f t="shared" si="266"/>
        <v>0</v>
      </c>
      <c r="AB710" s="41">
        <f t="shared" si="267"/>
        <v>1</v>
      </c>
      <c r="AC710" s="41">
        <f t="shared" si="267"/>
        <v>0</v>
      </c>
      <c r="AD710" s="41">
        <f t="shared" si="267"/>
        <v>0</v>
      </c>
      <c r="AE710" s="41">
        <f t="shared" si="267"/>
        <v>0</v>
      </c>
      <c r="AF710" s="41">
        <f t="shared" si="268"/>
        <v>0</v>
      </c>
      <c r="AG710" s="48">
        <v>460.80433813696061</v>
      </c>
      <c r="AH710" s="48">
        <v>100.00000000000001</v>
      </c>
      <c r="AI710" s="48">
        <v>50</v>
      </c>
      <c r="AJ710" s="48">
        <v>59.90000000000002</v>
      </c>
      <c r="AK710" s="41">
        <f t="shared" si="269"/>
        <v>11.083755794702823</v>
      </c>
      <c r="AL710" s="41">
        <f>LN(D710+'Models training data'!$Y$4)</f>
        <v>6.6227510435072476</v>
      </c>
      <c r="AM710" s="41">
        <f>LN(E710+'Models training data'!$Y$5)</f>
        <v>5.1060187186070705</v>
      </c>
      <c r="AN710" s="41">
        <f>LN(F710+'Models training data'!$Y$6)</f>
        <v>4.5578530171535672</v>
      </c>
      <c r="AO710" s="41">
        <f>LN(G710+'Models training data'!$Y$7)</f>
        <v>4.6959559059570335</v>
      </c>
      <c r="AP710" s="41">
        <f t="shared" si="256"/>
        <v>0</v>
      </c>
      <c r="AQ710" s="41">
        <f t="shared" si="270"/>
        <v>0</v>
      </c>
      <c r="AR710" s="41">
        <f t="shared" si="271"/>
        <v>82424.70937264376</v>
      </c>
      <c r="AS710" s="41">
        <f t="shared" si="272"/>
        <v>64543.755327969229</v>
      </c>
      <c r="AT710" s="41">
        <f t="shared" si="273"/>
        <v>11.098826166090724</v>
      </c>
      <c r="AU710" s="41">
        <f t="shared" si="274"/>
        <v>63528.630243782609</v>
      </c>
      <c r="AV710" s="41">
        <f t="shared" si="275"/>
        <v>11.084224313172308</v>
      </c>
      <c r="AW710" s="41">
        <f t="shared" si="276"/>
        <v>64116.481707158702</v>
      </c>
      <c r="AX710" s="41">
        <f t="shared" si="277"/>
        <v>11.093837091367718</v>
      </c>
      <c r="AY710" s="41">
        <f t="shared" si="278"/>
        <v>11.278133673846009</v>
      </c>
      <c r="AZ710" s="41">
        <f t="shared" si="279"/>
        <v>11.139325624836806</v>
      </c>
    </row>
    <row r="711" spans="2:52" x14ac:dyDescent="0.25">
      <c r="B711" s="41" t="str">
        <f t="shared" si="280"/>
        <v>DL</v>
      </c>
      <c r="C711" s="46">
        <v>45038</v>
      </c>
      <c r="D711" s="45">
        <v>465.41166232873343</v>
      </c>
      <c r="E711" s="45">
        <v>100</v>
      </c>
      <c r="F711" s="45">
        <v>50</v>
      </c>
      <c r="G711" s="48">
        <v>65.885000000000019</v>
      </c>
      <c r="H711" s="44">
        <v>65692.437281091057</v>
      </c>
      <c r="I711" s="62">
        <f t="shared" si="257"/>
        <v>681.29666232873342</v>
      </c>
      <c r="J711" s="41">
        <f t="shared" si="258"/>
        <v>2023</v>
      </c>
      <c r="K711" s="41">
        <f t="shared" si="259"/>
        <v>69</v>
      </c>
      <c r="L711" s="41">
        <f t="shared" si="260"/>
        <v>4761</v>
      </c>
      <c r="M711" s="41">
        <f t="shared" si="261"/>
        <v>8.4682130091945194</v>
      </c>
      <c r="N711" s="41">
        <f t="shared" si="262"/>
        <v>1</v>
      </c>
      <c r="O711" s="41">
        <f t="shared" si="263"/>
        <v>4</v>
      </c>
      <c r="P711" s="41">
        <f t="shared" si="264"/>
        <v>0</v>
      </c>
      <c r="Q711" s="41">
        <f t="shared" si="264"/>
        <v>0</v>
      </c>
      <c r="R711" s="41">
        <f t="shared" si="264"/>
        <v>0</v>
      </c>
      <c r="S711" s="41">
        <f t="shared" si="264"/>
        <v>1</v>
      </c>
      <c r="T711" s="41">
        <f t="shared" si="265"/>
        <v>0</v>
      </c>
      <c r="U711" s="41">
        <f t="shared" si="265"/>
        <v>0</v>
      </c>
      <c r="V711" s="41">
        <f t="shared" si="265"/>
        <v>0</v>
      </c>
      <c r="W711" s="41">
        <f t="shared" si="265"/>
        <v>0</v>
      </c>
      <c r="X711" s="41">
        <f t="shared" si="266"/>
        <v>0</v>
      </c>
      <c r="Y711" s="41">
        <f t="shared" si="266"/>
        <v>0</v>
      </c>
      <c r="Z711" s="41">
        <f t="shared" si="266"/>
        <v>0</v>
      </c>
      <c r="AA711" s="41">
        <f t="shared" si="266"/>
        <v>0</v>
      </c>
      <c r="AB711" s="41">
        <f t="shared" si="267"/>
        <v>1</v>
      </c>
      <c r="AC711" s="41">
        <f t="shared" si="267"/>
        <v>0</v>
      </c>
      <c r="AD711" s="41">
        <f t="shared" si="267"/>
        <v>0</v>
      </c>
      <c r="AE711" s="41">
        <f t="shared" si="267"/>
        <v>0</v>
      </c>
      <c r="AF711" s="41">
        <f t="shared" si="268"/>
        <v>0</v>
      </c>
      <c r="AG711" s="48">
        <v>465.41166232873343</v>
      </c>
      <c r="AH711" s="48">
        <v>100</v>
      </c>
      <c r="AI711" s="48">
        <v>50</v>
      </c>
      <c r="AJ711" s="48">
        <v>65.885000000000019</v>
      </c>
      <c r="AK711" s="41">
        <f t="shared" si="269"/>
        <v>11.092739087970203</v>
      </c>
      <c r="AL711" s="41">
        <f>LN(D711+'Models training data'!$Y$4)</f>
        <v>6.6288590224775925</v>
      </c>
      <c r="AM711" s="41">
        <f>LN(E711+'Models training data'!$Y$5)</f>
        <v>5.1060187186070696</v>
      </c>
      <c r="AN711" s="41">
        <f>LN(F711+'Models training data'!$Y$6)</f>
        <v>4.5578530171535672</v>
      </c>
      <c r="AO711" s="41">
        <f>LN(G711+'Models training data'!$Y$7)</f>
        <v>4.7491703830645049</v>
      </c>
      <c r="AP711" s="41">
        <f t="shared" si="256"/>
        <v>0</v>
      </c>
      <c r="AQ711" s="41">
        <f t="shared" si="270"/>
        <v>0</v>
      </c>
      <c r="AR711" s="41">
        <f t="shared" si="271"/>
        <v>82400.319059560017</v>
      </c>
      <c r="AS711" s="41">
        <f t="shared" si="272"/>
        <v>64519.657937927535</v>
      </c>
      <c r="AT711" s="41">
        <f t="shared" si="273"/>
        <v>11.098568548825943</v>
      </c>
      <c r="AU711" s="41">
        <f t="shared" si="274"/>
        <v>63510.49344415548</v>
      </c>
      <c r="AV711" s="41">
        <f t="shared" si="275"/>
        <v>11.08405008574664</v>
      </c>
      <c r="AW711" s="41">
        <f t="shared" si="276"/>
        <v>64095.358614504134</v>
      </c>
      <c r="AX711" s="41">
        <f t="shared" si="277"/>
        <v>11.093593938147531</v>
      </c>
      <c r="AY711" s="41">
        <f t="shared" si="278"/>
        <v>11.279092173110422</v>
      </c>
      <c r="AZ711" s="41">
        <f t="shared" si="279"/>
        <v>11.146159381206562</v>
      </c>
    </row>
    <row r="712" spans="2:52" x14ac:dyDescent="0.25">
      <c r="B712" s="41" t="str">
        <f t="shared" si="280"/>
        <v>DL</v>
      </c>
      <c r="C712" s="46">
        <v>45045</v>
      </c>
      <c r="D712" s="45">
        <v>470.0652755193031</v>
      </c>
      <c r="E712" s="45">
        <v>100</v>
      </c>
      <c r="F712" s="45">
        <v>50</v>
      </c>
      <c r="G712" s="48">
        <v>72.473000000000042</v>
      </c>
      <c r="H712" s="44">
        <v>66280.324059340623</v>
      </c>
      <c r="I712" s="62">
        <f t="shared" si="257"/>
        <v>692.53827551930317</v>
      </c>
      <c r="J712" s="41">
        <f t="shared" si="258"/>
        <v>2023</v>
      </c>
      <c r="K712" s="41">
        <f t="shared" si="259"/>
        <v>70</v>
      </c>
      <c r="L712" s="41">
        <f t="shared" si="260"/>
        <v>4900</v>
      </c>
      <c r="M712" s="41">
        <f t="shared" si="261"/>
        <v>8.4969904840987187</v>
      </c>
      <c r="N712" s="41">
        <f t="shared" si="262"/>
        <v>1</v>
      </c>
      <c r="O712" s="41">
        <f t="shared" si="263"/>
        <v>4</v>
      </c>
      <c r="P712" s="41">
        <f t="shared" si="264"/>
        <v>0</v>
      </c>
      <c r="Q712" s="41">
        <f t="shared" si="264"/>
        <v>0</v>
      </c>
      <c r="R712" s="41">
        <f t="shared" si="264"/>
        <v>0</v>
      </c>
      <c r="S712" s="41">
        <f t="shared" si="264"/>
        <v>1</v>
      </c>
      <c r="T712" s="41">
        <f t="shared" si="265"/>
        <v>0</v>
      </c>
      <c r="U712" s="41">
        <f t="shared" si="265"/>
        <v>0</v>
      </c>
      <c r="V712" s="41">
        <f t="shared" si="265"/>
        <v>0</v>
      </c>
      <c r="W712" s="41">
        <f t="shared" si="265"/>
        <v>0</v>
      </c>
      <c r="X712" s="41">
        <f t="shared" si="266"/>
        <v>0</v>
      </c>
      <c r="Y712" s="41">
        <f t="shared" si="266"/>
        <v>0</v>
      </c>
      <c r="Z712" s="41">
        <f t="shared" si="266"/>
        <v>0</v>
      </c>
      <c r="AA712" s="41">
        <f t="shared" si="266"/>
        <v>0</v>
      </c>
      <c r="AB712" s="41">
        <f t="shared" si="267"/>
        <v>1</v>
      </c>
      <c r="AC712" s="41">
        <f t="shared" si="267"/>
        <v>0</v>
      </c>
      <c r="AD712" s="41">
        <f t="shared" si="267"/>
        <v>0</v>
      </c>
      <c r="AE712" s="41">
        <f t="shared" si="267"/>
        <v>0</v>
      </c>
      <c r="AF712" s="41">
        <f t="shared" si="268"/>
        <v>0</v>
      </c>
      <c r="AG712" s="48">
        <v>470.0652755193031</v>
      </c>
      <c r="AH712" s="48">
        <v>100</v>
      </c>
      <c r="AI712" s="48">
        <v>50</v>
      </c>
      <c r="AJ712" s="48">
        <v>72.473000000000042</v>
      </c>
      <c r="AK712" s="41">
        <f t="shared" si="269"/>
        <v>11.101648360776293</v>
      </c>
      <c r="AL712" s="41">
        <f>LN(D712+'Models training data'!$Y$4)</f>
        <v>6.634990727073891</v>
      </c>
      <c r="AM712" s="41">
        <f>LN(E712+'Models training data'!$Y$5)</f>
        <v>5.1060187186070696</v>
      </c>
      <c r="AN712" s="41">
        <f>LN(F712+'Models training data'!$Y$6)</f>
        <v>4.5578530171535672</v>
      </c>
      <c r="AO712" s="41">
        <f>LN(G712+'Models training data'!$Y$7)</f>
        <v>4.8046473535817</v>
      </c>
      <c r="AP712" s="41">
        <f t="shared" si="256"/>
        <v>0</v>
      </c>
      <c r="AQ712" s="41">
        <f t="shared" si="270"/>
        <v>0</v>
      </c>
      <c r="AR712" s="41">
        <f t="shared" si="271"/>
        <v>82375.928746476275</v>
      </c>
      <c r="AS712" s="41">
        <f t="shared" si="272"/>
        <v>64495.560547885834</v>
      </c>
      <c r="AT712" s="41">
        <f t="shared" si="273"/>
        <v>11.098310931561164</v>
      </c>
      <c r="AU712" s="41">
        <f t="shared" si="274"/>
        <v>63493.535343204174</v>
      </c>
      <c r="AV712" s="41">
        <f t="shared" si="275"/>
        <v>11.08389280352266</v>
      </c>
      <c r="AW712" s="41">
        <f t="shared" si="276"/>
        <v>64074.539461804321</v>
      </c>
      <c r="AX712" s="41">
        <f t="shared" si="277"/>
        <v>11.093354283656435</v>
      </c>
      <c r="AY712" s="41">
        <f t="shared" si="278"/>
        <v>11.280147834685817</v>
      </c>
      <c r="AZ712" s="41">
        <f t="shared" si="279"/>
        <v>11.153274651667829</v>
      </c>
    </row>
    <row r="713" spans="2:52" x14ac:dyDescent="0.25">
      <c r="B713" s="41" t="str">
        <f t="shared" si="280"/>
        <v>DL</v>
      </c>
      <c r="C713" s="46">
        <v>45052</v>
      </c>
      <c r="D713" s="45">
        <v>474.76557587159368</v>
      </c>
      <c r="E713" s="45">
        <v>100</v>
      </c>
      <c r="F713" s="45">
        <v>50</v>
      </c>
      <c r="G713" s="48">
        <v>79.720250000000064</v>
      </c>
      <c r="H713" s="44">
        <v>73270.154684577821</v>
      </c>
      <c r="I713" s="62">
        <f t="shared" si="257"/>
        <v>704.48582587159376</v>
      </c>
      <c r="J713" s="41">
        <f t="shared" si="258"/>
        <v>2023</v>
      </c>
      <c r="K713" s="41">
        <f t="shared" si="259"/>
        <v>71</v>
      </c>
      <c r="L713" s="41">
        <f t="shared" si="260"/>
        <v>5041</v>
      </c>
      <c r="M713" s="41">
        <f t="shared" si="261"/>
        <v>8.5253597540826309</v>
      </c>
      <c r="N713" s="41">
        <f t="shared" si="262"/>
        <v>1</v>
      </c>
      <c r="O713" s="41">
        <f t="shared" si="263"/>
        <v>5</v>
      </c>
      <c r="P713" s="41">
        <f t="shared" si="264"/>
        <v>0</v>
      </c>
      <c r="Q713" s="41">
        <f t="shared" si="264"/>
        <v>0</v>
      </c>
      <c r="R713" s="41">
        <f t="shared" si="264"/>
        <v>0</v>
      </c>
      <c r="S713" s="41">
        <f t="shared" si="264"/>
        <v>0</v>
      </c>
      <c r="T713" s="41">
        <f t="shared" si="265"/>
        <v>1</v>
      </c>
      <c r="U713" s="41">
        <f t="shared" si="265"/>
        <v>0</v>
      </c>
      <c r="V713" s="41">
        <f t="shared" si="265"/>
        <v>0</v>
      </c>
      <c r="W713" s="41">
        <f t="shared" si="265"/>
        <v>0</v>
      </c>
      <c r="X713" s="41">
        <f t="shared" si="266"/>
        <v>0</v>
      </c>
      <c r="Y713" s="41">
        <f t="shared" si="266"/>
        <v>0</v>
      </c>
      <c r="Z713" s="41">
        <f t="shared" si="266"/>
        <v>0</v>
      </c>
      <c r="AA713" s="41">
        <f t="shared" si="266"/>
        <v>0</v>
      </c>
      <c r="AB713" s="41">
        <f t="shared" si="267"/>
        <v>1</v>
      </c>
      <c r="AC713" s="41">
        <f t="shared" si="267"/>
        <v>0</v>
      </c>
      <c r="AD713" s="41">
        <f t="shared" si="267"/>
        <v>0</v>
      </c>
      <c r="AE713" s="41">
        <f t="shared" si="267"/>
        <v>0</v>
      </c>
      <c r="AF713" s="41">
        <f t="shared" si="268"/>
        <v>0</v>
      </c>
      <c r="AG713" s="48">
        <v>474.76557587159368</v>
      </c>
      <c r="AH713" s="48">
        <v>100</v>
      </c>
      <c r="AI713" s="48">
        <v>50</v>
      </c>
      <c r="AJ713" s="48">
        <v>79.720250000000064</v>
      </c>
      <c r="AK713" s="41">
        <f t="shared" si="269"/>
        <v>11.201908638310206</v>
      </c>
      <c r="AL713" s="41">
        <f>LN(D713+'Models training data'!$Y$4)</f>
        <v>6.6411460162453784</v>
      </c>
      <c r="AM713" s="41">
        <f>LN(E713+'Models training data'!$Y$5)</f>
        <v>5.1060187186070696</v>
      </c>
      <c r="AN713" s="41">
        <f>LN(F713+'Models training data'!$Y$6)</f>
        <v>4.5578530171535672</v>
      </c>
      <c r="AO713" s="41">
        <f>LN(G713+'Models training data'!$Y$7)</f>
        <v>4.8623184369283239</v>
      </c>
      <c r="AP713" s="41">
        <f t="shared" si="256"/>
        <v>0</v>
      </c>
      <c r="AQ713" s="41">
        <f t="shared" si="270"/>
        <v>0</v>
      </c>
      <c r="AR713" s="41">
        <f t="shared" si="271"/>
        <v>91196.372939259672</v>
      </c>
      <c r="AS713" s="41">
        <f t="shared" si="272"/>
        <v>73313.933356300535</v>
      </c>
      <c r="AT713" s="41">
        <f t="shared" si="273"/>
        <v>11.199569129732405</v>
      </c>
      <c r="AU713" s="41">
        <f t="shared" si="274"/>
        <v>72236.10922148946</v>
      </c>
      <c r="AV713" s="41">
        <f t="shared" si="275"/>
        <v>11.184077571240493</v>
      </c>
      <c r="AW713" s="41">
        <f t="shared" si="276"/>
        <v>72958.805924462824</v>
      </c>
      <c r="AX713" s="41">
        <f t="shared" si="277"/>
        <v>11.195510829507151</v>
      </c>
      <c r="AY713" s="41">
        <f t="shared" si="278"/>
        <v>11.281309639596278</v>
      </c>
      <c r="AZ713" s="41">
        <f t="shared" si="279"/>
        <v>11.160662933773082</v>
      </c>
    </row>
    <row r="714" spans="2:52" x14ac:dyDescent="0.25">
      <c r="B714" s="41" t="str">
        <f t="shared" si="280"/>
        <v>DL</v>
      </c>
      <c r="C714" s="46">
        <v>45059</v>
      </c>
      <c r="D714" s="45">
        <v>479.51298494827802</v>
      </c>
      <c r="E714" s="45">
        <v>100</v>
      </c>
      <c r="F714" s="45">
        <v>50</v>
      </c>
      <c r="G714" s="48">
        <v>87.692270000000065</v>
      </c>
      <c r="H714" s="44">
        <v>73858.081812533012</v>
      </c>
      <c r="I714" s="62">
        <f t="shared" si="257"/>
        <v>717.20525494827803</v>
      </c>
      <c r="J714" s="41">
        <f t="shared" si="258"/>
        <v>2023</v>
      </c>
      <c r="K714" s="41">
        <f t="shared" si="259"/>
        <v>72</v>
      </c>
      <c r="L714" s="41">
        <f t="shared" si="260"/>
        <v>5184</v>
      </c>
      <c r="M714" s="41">
        <f t="shared" si="261"/>
        <v>8.5533322380321106</v>
      </c>
      <c r="N714" s="41">
        <f t="shared" si="262"/>
        <v>1</v>
      </c>
      <c r="O714" s="41">
        <f t="shared" si="263"/>
        <v>5</v>
      </c>
      <c r="P714" s="41">
        <f t="shared" si="264"/>
        <v>0</v>
      </c>
      <c r="Q714" s="41">
        <f t="shared" si="264"/>
        <v>0</v>
      </c>
      <c r="R714" s="41">
        <f t="shared" si="264"/>
        <v>0</v>
      </c>
      <c r="S714" s="41">
        <f t="shared" si="264"/>
        <v>0</v>
      </c>
      <c r="T714" s="41">
        <f t="shared" si="265"/>
        <v>1</v>
      </c>
      <c r="U714" s="41">
        <f t="shared" si="265"/>
        <v>0</v>
      </c>
      <c r="V714" s="41">
        <f t="shared" si="265"/>
        <v>0</v>
      </c>
      <c r="W714" s="41">
        <f t="shared" si="265"/>
        <v>0</v>
      </c>
      <c r="X714" s="41">
        <f t="shared" si="266"/>
        <v>0</v>
      </c>
      <c r="Y714" s="41">
        <f t="shared" si="266"/>
        <v>0</v>
      </c>
      <c r="Z714" s="41">
        <f t="shared" si="266"/>
        <v>0</v>
      </c>
      <c r="AA714" s="41">
        <f t="shared" si="266"/>
        <v>0</v>
      </c>
      <c r="AB714" s="41">
        <f t="shared" si="267"/>
        <v>1</v>
      </c>
      <c r="AC714" s="41">
        <f t="shared" si="267"/>
        <v>0</v>
      </c>
      <c r="AD714" s="41">
        <f t="shared" si="267"/>
        <v>0</v>
      </c>
      <c r="AE714" s="41">
        <f t="shared" si="267"/>
        <v>0</v>
      </c>
      <c r="AF714" s="41">
        <f t="shared" si="268"/>
        <v>0</v>
      </c>
      <c r="AG714" s="48">
        <v>479.51298494827802</v>
      </c>
      <c r="AH714" s="48">
        <v>100</v>
      </c>
      <c r="AI714" s="48">
        <v>50</v>
      </c>
      <c r="AJ714" s="48">
        <v>87.692270000000065</v>
      </c>
      <c r="AK714" s="41">
        <f t="shared" si="269"/>
        <v>11.209900717483515</v>
      </c>
      <c r="AL714" s="41">
        <f>LN(D714+'Models training data'!$Y$4)</f>
        <v>6.647324774395174</v>
      </c>
      <c r="AM714" s="41">
        <f>LN(E714+'Models training data'!$Y$5)</f>
        <v>5.1060187186070696</v>
      </c>
      <c r="AN714" s="41">
        <f>LN(F714+'Models training data'!$Y$6)</f>
        <v>4.5578530171535672</v>
      </c>
      <c r="AO714" s="41">
        <f>LN(G714+'Models training data'!$Y$7)</f>
        <v>4.9221370203144419</v>
      </c>
      <c r="AP714" s="41">
        <f t="shared" si="256"/>
        <v>0</v>
      </c>
      <c r="AQ714" s="41">
        <f t="shared" si="270"/>
        <v>0</v>
      </c>
      <c r="AR714" s="41">
        <f t="shared" si="271"/>
        <v>91171.98262617593</v>
      </c>
      <c r="AS714" s="41">
        <f t="shared" si="272"/>
        <v>73289.835966258834</v>
      </c>
      <c r="AT714" s="41">
        <f t="shared" si="273"/>
        <v>11.199311512467624</v>
      </c>
      <c r="AU714" s="41">
        <f t="shared" si="274"/>
        <v>72221.508517889801</v>
      </c>
      <c r="AV714" s="41">
        <f t="shared" si="275"/>
        <v>11.183954179419898</v>
      </c>
      <c r="AW714" s="41">
        <f t="shared" si="276"/>
        <v>72938.569144944267</v>
      </c>
      <c r="AX714" s="41">
        <f t="shared" si="277"/>
        <v>11.195277878859885</v>
      </c>
      <c r="AY714" s="41">
        <f t="shared" si="278"/>
        <v>11.282588048048787</v>
      </c>
      <c r="AZ714" s="41">
        <f t="shared" si="279"/>
        <v>11.168318431484378</v>
      </c>
    </row>
    <row r="715" spans="2:52" x14ac:dyDescent="0.25">
      <c r="B715" s="41" t="str">
        <f t="shared" si="280"/>
        <v>DL</v>
      </c>
      <c r="C715" s="46">
        <v>45066</v>
      </c>
      <c r="D715" s="45">
        <v>484.30794212033857</v>
      </c>
      <c r="E715" s="45">
        <v>100</v>
      </c>
      <c r="F715" s="45">
        <v>50</v>
      </c>
      <c r="G715" s="48">
        <v>96.461496500000067</v>
      </c>
      <c r="H715" s="44">
        <v>74446.00959726797</v>
      </c>
      <c r="I715" s="62">
        <f t="shared" si="257"/>
        <v>730.76943862033863</v>
      </c>
      <c r="J715" s="41">
        <f t="shared" si="258"/>
        <v>2023</v>
      </c>
      <c r="K715" s="41">
        <f t="shared" si="259"/>
        <v>73</v>
      </c>
      <c r="L715" s="41">
        <f t="shared" si="260"/>
        <v>5329</v>
      </c>
      <c r="M715" s="41">
        <f t="shared" si="261"/>
        <v>8.5809188822967819</v>
      </c>
      <c r="N715" s="41">
        <f t="shared" si="262"/>
        <v>1</v>
      </c>
      <c r="O715" s="41">
        <f t="shared" si="263"/>
        <v>5</v>
      </c>
      <c r="P715" s="41">
        <f t="shared" si="264"/>
        <v>0</v>
      </c>
      <c r="Q715" s="41">
        <f t="shared" si="264"/>
        <v>0</v>
      </c>
      <c r="R715" s="41">
        <f t="shared" si="264"/>
        <v>0</v>
      </c>
      <c r="S715" s="41">
        <f t="shared" si="264"/>
        <v>0</v>
      </c>
      <c r="T715" s="41">
        <f t="shared" si="265"/>
        <v>1</v>
      </c>
      <c r="U715" s="41">
        <f t="shared" si="265"/>
        <v>0</v>
      </c>
      <c r="V715" s="41">
        <f t="shared" si="265"/>
        <v>0</v>
      </c>
      <c r="W715" s="41">
        <f t="shared" si="265"/>
        <v>0</v>
      </c>
      <c r="X715" s="41">
        <f t="shared" si="266"/>
        <v>0</v>
      </c>
      <c r="Y715" s="41">
        <f t="shared" si="266"/>
        <v>0</v>
      </c>
      <c r="Z715" s="41">
        <f t="shared" si="266"/>
        <v>0</v>
      </c>
      <c r="AA715" s="41">
        <f t="shared" si="266"/>
        <v>0</v>
      </c>
      <c r="AB715" s="41">
        <f t="shared" si="267"/>
        <v>1</v>
      </c>
      <c r="AC715" s="41">
        <f t="shared" si="267"/>
        <v>0</v>
      </c>
      <c r="AD715" s="41">
        <f t="shared" si="267"/>
        <v>0</v>
      </c>
      <c r="AE715" s="41">
        <f t="shared" si="267"/>
        <v>0</v>
      </c>
      <c r="AF715" s="41">
        <f t="shared" si="268"/>
        <v>0</v>
      </c>
      <c r="AG715" s="48">
        <v>484.30794212033857</v>
      </c>
      <c r="AH715" s="48">
        <v>100</v>
      </c>
      <c r="AI715" s="48">
        <v>50</v>
      </c>
      <c r="AJ715" s="48">
        <v>96.461496500000067</v>
      </c>
      <c r="AK715" s="41">
        <f t="shared" si="269"/>
        <v>11.217829438250831</v>
      </c>
      <c r="AL715" s="41">
        <f>LN(D715+'Models training data'!$Y$4)</f>
        <v>6.6535269033557327</v>
      </c>
      <c r="AM715" s="41">
        <f>LN(E715+'Models training data'!$Y$5)</f>
        <v>5.1060187186070696</v>
      </c>
      <c r="AN715" s="41">
        <f>LN(F715+'Models training data'!$Y$6)</f>
        <v>4.5578530171535672</v>
      </c>
      <c r="AO715" s="41">
        <f>LN(G715+'Models training data'!$Y$7)</f>
        <v>4.9840512496448719</v>
      </c>
      <c r="AP715" s="41">
        <f t="shared" si="256"/>
        <v>0</v>
      </c>
      <c r="AQ715" s="41">
        <f t="shared" si="270"/>
        <v>0</v>
      </c>
      <c r="AR715" s="41">
        <f t="shared" si="271"/>
        <v>91147.592313092187</v>
      </c>
      <c r="AS715" s="41">
        <f t="shared" si="272"/>
        <v>73265.738576217133</v>
      </c>
      <c r="AT715" s="41">
        <f t="shared" si="273"/>
        <v>11.199053895202844</v>
      </c>
      <c r="AU715" s="41">
        <f t="shared" si="274"/>
        <v>72208.086512965951</v>
      </c>
      <c r="AV715" s="41">
        <f t="shared" si="275"/>
        <v>11.18384773280099</v>
      </c>
      <c r="AW715" s="41">
        <f t="shared" si="276"/>
        <v>72918.611502332002</v>
      </c>
      <c r="AX715" s="41">
        <f t="shared" si="277"/>
        <v>11.195048141427593</v>
      </c>
      <c r="AY715" s="41">
        <f t="shared" si="278"/>
        <v>11.283994623900446</v>
      </c>
      <c r="AZ715" s="41">
        <f t="shared" si="279"/>
        <v>11.176234697349027</v>
      </c>
    </row>
    <row r="716" spans="2:52" x14ac:dyDescent="0.25">
      <c r="B716" s="41" t="str">
        <f t="shared" si="280"/>
        <v>DL</v>
      </c>
      <c r="C716" s="46">
        <v>45073</v>
      </c>
      <c r="D716" s="45">
        <v>489.15090066734643</v>
      </c>
      <c r="E716" s="45">
        <v>100</v>
      </c>
      <c r="F716" s="45">
        <v>50</v>
      </c>
      <c r="G716" s="48">
        <v>106.1076461000001</v>
      </c>
      <c r="H716" s="44">
        <v>75033.937658928407</v>
      </c>
      <c r="I716" s="62">
        <f t="shared" si="257"/>
        <v>745.2585467673465</v>
      </c>
      <c r="J716" s="41">
        <f t="shared" si="258"/>
        <v>2023</v>
      </c>
      <c r="K716" s="41">
        <f t="shared" si="259"/>
        <v>74</v>
      </c>
      <c r="L716" s="41">
        <f t="shared" si="260"/>
        <v>5476</v>
      </c>
      <c r="M716" s="41">
        <f t="shared" si="261"/>
        <v>8.6081301864083404</v>
      </c>
      <c r="N716" s="41">
        <f t="shared" si="262"/>
        <v>1</v>
      </c>
      <c r="O716" s="41">
        <f t="shared" si="263"/>
        <v>5</v>
      </c>
      <c r="P716" s="41">
        <f t="shared" si="264"/>
        <v>0</v>
      </c>
      <c r="Q716" s="41">
        <f t="shared" si="264"/>
        <v>0</v>
      </c>
      <c r="R716" s="41">
        <f t="shared" si="264"/>
        <v>0</v>
      </c>
      <c r="S716" s="41">
        <f t="shared" si="264"/>
        <v>0</v>
      </c>
      <c r="T716" s="41">
        <f t="shared" si="265"/>
        <v>1</v>
      </c>
      <c r="U716" s="41">
        <f t="shared" si="265"/>
        <v>0</v>
      </c>
      <c r="V716" s="41">
        <f t="shared" si="265"/>
        <v>0</v>
      </c>
      <c r="W716" s="41">
        <f t="shared" si="265"/>
        <v>0</v>
      </c>
      <c r="X716" s="41">
        <f t="shared" si="266"/>
        <v>0</v>
      </c>
      <c r="Y716" s="41">
        <f t="shared" si="266"/>
        <v>0</v>
      </c>
      <c r="Z716" s="41">
        <f t="shared" si="266"/>
        <v>0</v>
      </c>
      <c r="AA716" s="41">
        <f t="shared" si="266"/>
        <v>0</v>
      </c>
      <c r="AB716" s="41">
        <f t="shared" si="267"/>
        <v>1</v>
      </c>
      <c r="AC716" s="41">
        <f t="shared" si="267"/>
        <v>0</v>
      </c>
      <c r="AD716" s="41">
        <f t="shared" si="267"/>
        <v>0</v>
      </c>
      <c r="AE716" s="41">
        <f t="shared" si="267"/>
        <v>0</v>
      </c>
      <c r="AF716" s="41">
        <f t="shared" si="268"/>
        <v>0</v>
      </c>
      <c r="AG716" s="48">
        <v>489.15090066734643</v>
      </c>
      <c r="AH716" s="48">
        <v>100</v>
      </c>
      <c r="AI716" s="48">
        <v>50</v>
      </c>
      <c r="AJ716" s="48">
        <v>106.1076461000001</v>
      </c>
      <c r="AK716" s="41">
        <f t="shared" si="269"/>
        <v>11.225695792289283</v>
      </c>
      <c r="AL716" s="41">
        <f>LN(D716+'Models training data'!$Y$4)</f>
        <v>6.6597523168074968</v>
      </c>
      <c r="AM716" s="41">
        <f>LN(E716+'Models training data'!$Y$5)</f>
        <v>5.1060187186070696</v>
      </c>
      <c r="AN716" s="41">
        <f>LN(F716+'Models training data'!$Y$6)</f>
        <v>4.5578530171535672</v>
      </c>
      <c r="AO716" s="41">
        <f>LN(G716+'Models training data'!$Y$7)</f>
        <v>5.0480022369538542</v>
      </c>
      <c r="AP716" s="41">
        <f t="shared" si="256"/>
        <v>0</v>
      </c>
      <c r="AQ716" s="41">
        <f t="shared" si="270"/>
        <v>0</v>
      </c>
      <c r="AR716" s="41">
        <f t="shared" si="271"/>
        <v>91123.202000008445</v>
      </c>
      <c r="AS716" s="41">
        <f t="shared" si="272"/>
        <v>73241.641186175431</v>
      </c>
      <c r="AT716" s="41">
        <f t="shared" si="273"/>
        <v>11.198796277938063</v>
      </c>
      <c r="AU716" s="41">
        <f t="shared" si="274"/>
        <v>72195.843206717924</v>
      </c>
      <c r="AV716" s="41">
        <f t="shared" si="275"/>
        <v>11.183758231383775</v>
      </c>
      <c r="AW716" s="41">
        <f t="shared" si="276"/>
        <v>72898.925400707521</v>
      </c>
      <c r="AX716" s="41">
        <f t="shared" si="277"/>
        <v>11.194821529771753</v>
      </c>
      <c r="AY716" s="41">
        <f t="shared" si="278"/>
        <v>11.285542092575385</v>
      </c>
      <c r="AZ716" s="41">
        <f t="shared" si="279"/>
        <v>11.184404409592545</v>
      </c>
    </row>
    <row r="717" spans="2:52" x14ac:dyDescent="0.25">
      <c r="B717" s="41" t="str">
        <f t="shared" si="280"/>
        <v>DL</v>
      </c>
      <c r="C717" s="46">
        <v>45080</v>
      </c>
      <c r="D717" s="45">
        <v>494.04232506208302</v>
      </c>
      <c r="E717" s="45">
        <v>100</v>
      </c>
      <c r="F717" s="45">
        <v>50</v>
      </c>
      <c r="G717" s="48">
        <v>116.71841070500011</v>
      </c>
      <c r="H717" s="44">
        <v>79480.289365615259</v>
      </c>
      <c r="I717" s="62">
        <f t="shared" si="257"/>
        <v>760.76073576708313</v>
      </c>
      <c r="J717" s="41">
        <f t="shared" si="258"/>
        <v>2023</v>
      </c>
      <c r="K717" s="41">
        <f t="shared" si="259"/>
        <v>75</v>
      </c>
      <c r="L717" s="41">
        <f t="shared" si="260"/>
        <v>5625</v>
      </c>
      <c r="M717" s="41">
        <f t="shared" si="261"/>
        <v>8.6349762270726202</v>
      </c>
      <c r="N717" s="41">
        <f t="shared" si="262"/>
        <v>1</v>
      </c>
      <c r="O717" s="41">
        <f t="shared" si="263"/>
        <v>6</v>
      </c>
      <c r="P717" s="41">
        <f t="shared" si="264"/>
        <v>0</v>
      </c>
      <c r="Q717" s="41">
        <f t="shared" si="264"/>
        <v>0</v>
      </c>
      <c r="R717" s="41">
        <f t="shared" si="264"/>
        <v>0</v>
      </c>
      <c r="S717" s="41">
        <f t="shared" si="264"/>
        <v>0</v>
      </c>
      <c r="T717" s="41">
        <f t="shared" si="265"/>
        <v>0</v>
      </c>
      <c r="U717" s="41">
        <f t="shared" si="265"/>
        <v>1</v>
      </c>
      <c r="V717" s="41">
        <f t="shared" si="265"/>
        <v>0</v>
      </c>
      <c r="W717" s="41">
        <f t="shared" si="265"/>
        <v>0</v>
      </c>
      <c r="X717" s="41">
        <f t="shared" si="266"/>
        <v>0</v>
      </c>
      <c r="Y717" s="41">
        <f t="shared" si="266"/>
        <v>0</v>
      </c>
      <c r="Z717" s="41">
        <f t="shared" si="266"/>
        <v>0</v>
      </c>
      <c r="AA717" s="41">
        <f t="shared" si="266"/>
        <v>0</v>
      </c>
      <c r="AB717" s="41">
        <f t="shared" si="267"/>
        <v>1</v>
      </c>
      <c r="AC717" s="41">
        <f t="shared" si="267"/>
        <v>0</v>
      </c>
      <c r="AD717" s="41">
        <f t="shared" si="267"/>
        <v>0</v>
      </c>
      <c r="AE717" s="41">
        <f t="shared" si="267"/>
        <v>0</v>
      </c>
      <c r="AF717" s="41">
        <f t="shared" si="268"/>
        <v>0</v>
      </c>
      <c r="AG717" s="48">
        <v>494.04232506208302</v>
      </c>
      <c r="AH717" s="48">
        <v>100</v>
      </c>
      <c r="AI717" s="48">
        <v>50</v>
      </c>
      <c r="AJ717" s="48">
        <v>116.71841070500011</v>
      </c>
      <c r="AK717" s="41">
        <f t="shared" si="269"/>
        <v>11.283264337394094</v>
      </c>
      <c r="AL717" s="41">
        <f>LN(D717+'Models training data'!$Y$4)</f>
        <v>6.6660009363979889</v>
      </c>
      <c r="AM717" s="41">
        <f>LN(E717+'Models training data'!$Y$5)</f>
        <v>5.1060187186070696</v>
      </c>
      <c r="AN717" s="41">
        <f>LN(F717+'Models training data'!$Y$6)</f>
        <v>4.5578530171535672</v>
      </c>
      <c r="AO717" s="41">
        <f>LN(G717+'Models training data'!$Y$7)</f>
        <v>5.1139247324585471</v>
      </c>
      <c r="AP717" s="41">
        <f t="shared" si="256"/>
        <v>0</v>
      </c>
      <c r="AQ717" s="41">
        <f t="shared" si="270"/>
        <v>0</v>
      </c>
      <c r="AR717" s="41">
        <f t="shared" si="271"/>
        <v>98337.069259754382</v>
      </c>
      <c r="AS717" s="41">
        <f t="shared" si="272"/>
        <v>80462.245675888378</v>
      </c>
      <c r="AT717" s="41">
        <f t="shared" si="273"/>
        <v>11.275992552760885</v>
      </c>
      <c r="AU717" s="41">
        <f t="shared" si="274"/>
        <v>86575.347122904612</v>
      </c>
      <c r="AV717" s="41">
        <f t="shared" si="275"/>
        <v>11.330216872472217</v>
      </c>
      <c r="AW717" s="41">
        <f t="shared" si="276"/>
        <v>86793.101860762079</v>
      </c>
      <c r="AX717" s="41">
        <f t="shared" si="277"/>
        <v>11.333456524890533</v>
      </c>
      <c r="AY717" s="41">
        <f t="shared" si="278"/>
        <v>11.28724445190206</v>
      </c>
      <c r="AZ717" s="41">
        <f t="shared" si="279"/>
        <v>11.192819455627818</v>
      </c>
    </row>
    <row r="718" spans="2:52" x14ac:dyDescent="0.25">
      <c r="B718" s="41" t="str">
        <f t="shared" si="280"/>
        <v>DL</v>
      </c>
      <c r="C718" s="46">
        <v>45087</v>
      </c>
      <c r="D718" s="45">
        <v>498.98268908434801</v>
      </c>
      <c r="E718" s="45">
        <v>100.42076100111603</v>
      </c>
      <c r="F718" s="45">
        <v>50.378684901004434</v>
      </c>
      <c r="G718" s="48">
        <v>128.39025177500014</v>
      </c>
      <c r="H718" s="44">
        <v>80136.717173970217</v>
      </c>
      <c r="I718" s="62">
        <f t="shared" si="257"/>
        <v>778.17238676146872</v>
      </c>
      <c r="J718" s="41">
        <f t="shared" si="258"/>
        <v>2023</v>
      </c>
      <c r="K718" s="41">
        <f t="shared" si="259"/>
        <v>76</v>
      </c>
      <c r="L718" s="41">
        <f t="shared" si="260"/>
        <v>5776</v>
      </c>
      <c r="M718" s="41">
        <f t="shared" si="261"/>
        <v>8.6614666805726621</v>
      </c>
      <c r="N718" s="41">
        <f t="shared" si="262"/>
        <v>1</v>
      </c>
      <c r="O718" s="41">
        <f t="shared" si="263"/>
        <v>6</v>
      </c>
      <c r="P718" s="41">
        <f t="shared" si="264"/>
        <v>0</v>
      </c>
      <c r="Q718" s="41">
        <f t="shared" si="264"/>
        <v>0</v>
      </c>
      <c r="R718" s="41">
        <f t="shared" si="264"/>
        <v>0</v>
      </c>
      <c r="S718" s="41">
        <f t="shared" si="264"/>
        <v>0</v>
      </c>
      <c r="T718" s="41">
        <f t="shared" si="265"/>
        <v>0</v>
      </c>
      <c r="U718" s="41">
        <f t="shared" si="265"/>
        <v>1</v>
      </c>
      <c r="V718" s="41">
        <f t="shared" si="265"/>
        <v>0</v>
      </c>
      <c r="W718" s="41">
        <f t="shared" si="265"/>
        <v>0</v>
      </c>
      <c r="X718" s="41">
        <f t="shared" si="266"/>
        <v>0</v>
      </c>
      <c r="Y718" s="41">
        <f t="shared" si="266"/>
        <v>0</v>
      </c>
      <c r="Z718" s="41">
        <f t="shared" si="266"/>
        <v>0</v>
      </c>
      <c r="AA718" s="41">
        <f t="shared" si="266"/>
        <v>0</v>
      </c>
      <c r="AB718" s="41">
        <f t="shared" si="267"/>
        <v>1</v>
      </c>
      <c r="AC718" s="41">
        <f t="shared" si="267"/>
        <v>0</v>
      </c>
      <c r="AD718" s="41">
        <f t="shared" si="267"/>
        <v>0</v>
      </c>
      <c r="AE718" s="41">
        <f t="shared" si="267"/>
        <v>0</v>
      </c>
      <c r="AF718" s="41">
        <f t="shared" si="268"/>
        <v>0</v>
      </c>
      <c r="AG718" s="48">
        <v>498.98268908434801</v>
      </c>
      <c r="AH718" s="48">
        <v>100.42076100111603</v>
      </c>
      <c r="AI718" s="48">
        <v>50.378684901004434</v>
      </c>
      <c r="AJ718" s="48">
        <v>128.39025177500014</v>
      </c>
      <c r="AK718" s="41">
        <f t="shared" si="269"/>
        <v>11.291489419712098</v>
      </c>
      <c r="AL718" s="41">
        <f>LN(D718+'Models training data'!$Y$4)</f>
        <v>6.6722726890443598</v>
      </c>
      <c r="AM718" s="41">
        <f>LN(E718+'Models training data'!$Y$5)</f>
        <v>5.1085653530804969</v>
      </c>
      <c r="AN718" s="41">
        <f>LN(F718+'Models training data'!$Y$6)</f>
        <v>4.5618154950191316</v>
      </c>
      <c r="AO718" s="41">
        <f>LN(G718+'Models training data'!$Y$7)</f>
        <v>5.181748074311896</v>
      </c>
      <c r="AP718" s="41">
        <f t="shared" si="256"/>
        <v>0</v>
      </c>
      <c r="AQ718" s="41">
        <f t="shared" si="270"/>
        <v>0</v>
      </c>
      <c r="AR718" s="41">
        <f t="shared" si="271"/>
        <v>98312.67894667064</v>
      </c>
      <c r="AS718" s="41">
        <f t="shared" si="272"/>
        <v>80438.148285846677</v>
      </c>
      <c r="AT718" s="41">
        <f t="shared" si="273"/>
        <v>11.275734935496104</v>
      </c>
      <c r="AU718" s="41">
        <f t="shared" si="274"/>
        <v>86565.461214008217</v>
      </c>
      <c r="AV718" s="41">
        <f t="shared" si="275"/>
        <v>11.330161261458384</v>
      </c>
      <c r="AW718" s="41">
        <f t="shared" si="276"/>
        <v>86773.937260728868</v>
      </c>
      <c r="AX718" s="41">
        <f t="shared" si="277"/>
        <v>11.333235916370375</v>
      </c>
      <c r="AY718" s="41">
        <f t="shared" si="278"/>
        <v>11.289201936919007</v>
      </c>
      <c r="AZ718" s="41">
        <f t="shared" si="279"/>
        <v>11.201926425353474</v>
      </c>
    </row>
    <row r="719" spans="2:52" x14ac:dyDescent="0.25">
      <c r="B719" s="41" t="str">
        <f t="shared" si="280"/>
        <v>DL</v>
      </c>
      <c r="C719" s="46">
        <v>45094</v>
      </c>
      <c r="D719" s="45">
        <v>503.97247451534247</v>
      </c>
      <c r="E719" s="45">
        <v>101.13534911168522</v>
      </c>
      <c r="F719" s="45">
        <v>50.870340240114921</v>
      </c>
      <c r="G719" s="48">
        <v>141.22927695245016</v>
      </c>
      <c r="H719" s="44">
        <v>80819.557315435843</v>
      </c>
      <c r="I719" s="62">
        <f t="shared" si="257"/>
        <v>797.20744081959276</v>
      </c>
      <c r="J719" s="41">
        <f t="shared" si="258"/>
        <v>2023</v>
      </c>
      <c r="K719" s="41">
        <f t="shared" si="259"/>
        <v>77</v>
      </c>
      <c r="L719" s="41">
        <f t="shared" si="260"/>
        <v>5929</v>
      </c>
      <c r="M719" s="41">
        <f t="shared" si="261"/>
        <v>8.6876108437073682</v>
      </c>
      <c r="N719" s="41">
        <f t="shared" si="262"/>
        <v>1</v>
      </c>
      <c r="O719" s="41">
        <f t="shared" si="263"/>
        <v>6</v>
      </c>
      <c r="P719" s="41">
        <f t="shared" si="264"/>
        <v>0</v>
      </c>
      <c r="Q719" s="41">
        <f t="shared" si="264"/>
        <v>0</v>
      </c>
      <c r="R719" s="41">
        <f t="shared" si="264"/>
        <v>0</v>
      </c>
      <c r="S719" s="41">
        <f t="shared" ref="S719:V782" si="281">IF($O719=S$13,1,0)</f>
        <v>0</v>
      </c>
      <c r="T719" s="41">
        <f t="shared" si="265"/>
        <v>0</v>
      </c>
      <c r="U719" s="41">
        <f t="shared" si="265"/>
        <v>1</v>
      </c>
      <c r="V719" s="41">
        <f t="shared" si="265"/>
        <v>0</v>
      </c>
      <c r="W719" s="41">
        <f t="shared" ref="W719:Z782" si="282">IF($O719=W$13,1,0)</f>
        <v>0</v>
      </c>
      <c r="X719" s="41">
        <f t="shared" si="266"/>
        <v>0</v>
      </c>
      <c r="Y719" s="41">
        <f t="shared" si="266"/>
        <v>0</v>
      </c>
      <c r="Z719" s="41">
        <f t="shared" si="266"/>
        <v>0</v>
      </c>
      <c r="AA719" s="41">
        <f t="shared" ref="AA719:AA782" si="283">IF($O719=AA$13,1,0)</f>
        <v>0</v>
      </c>
      <c r="AB719" s="41">
        <f t="shared" si="267"/>
        <v>1</v>
      </c>
      <c r="AC719" s="41">
        <f t="shared" si="267"/>
        <v>0</v>
      </c>
      <c r="AD719" s="41">
        <f t="shared" si="267"/>
        <v>0</v>
      </c>
      <c r="AE719" s="41">
        <f t="shared" ref="AE719:AF782" si="284">IF($B719=AE$13,1,0)</f>
        <v>0</v>
      </c>
      <c r="AF719" s="41">
        <f t="shared" si="268"/>
        <v>0</v>
      </c>
      <c r="AG719" s="48">
        <v>503.97247451534247</v>
      </c>
      <c r="AH719" s="48">
        <v>101.13534911168522</v>
      </c>
      <c r="AI719" s="48">
        <v>50.870340240114921</v>
      </c>
      <c r="AJ719" s="48">
        <v>141.22927695245016</v>
      </c>
      <c r="AK719" s="41">
        <f t="shared" si="269"/>
        <v>11.2999742612039</v>
      </c>
      <c r="AL719" s="41">
        <f>LN(D719+'Models training data'!$Y$4)</f>
        <v>6.6785675050595774</v>
      </c>
      <c r="AM719" s="41">
        <f>LN(E719+'Models training data'!$Y$5)</f>
        <v>5.1128755564079542</v>
      </c>
      <c r="AN719" s="41">
        <f>LN(F719+'Models training data'!$Y$6)</f>
        <v>4.5669367561449441</v>
      </c>
      <c r="AO719" s="41">
        <f>LN(G719+'Models training data'!$Y$7)</f>
        <v>5.2513971833400372</v>
      </c>
      <c r="AP719" s="41">
        <f t="shared" ref="AP719:AP782" si="285">V719+W719+X719+Y719+Z719</f>
        <v>0</v>
      </c>
      <c r="AQ719" s="41">
        <f t="shared" si="270"/>
        <v>0</v>
      </c>
      <c r="AR719" s="41">
        <f t="shared" si="271"/>
        <v>98288.288633586897</v>
      </c>
      <c r="AS719" s="41">
        <f t="shared" si="272"/>
        <v>80414.050895804976</v>
      </c>
      <c r="AT719" s="41">
        <f t="shared" si="273"/>
        <v>11.275477318231324</v>
      </c>
      <c r="AU719" s="41">
        <f t="shared" si="274"/>
        <v>86556.754003787646</v>
      </c>
      <c r="AV719" s="41">
        <f t="shared" si="275"/>
        <v>11.330122595646241</v>
      </c>
      <c r="AW719" s="41">
        <f t="shared" si="276"/>
        <v>86755.023185525177</v>
      </c>
      <c r="AX719" s="41">
        <f t="shared" si="277"/>
        <v>11.333018191704397</v>
      </c>
      <c r="AY719" s="41">
        <f t="shared" si="278"/>
        <v>11.291392517662414</v>
      </c>
      <c r="AZ719" s="41">
        <f t="shared" si="279"/>
        <v>11.211438783734755</v>
      </c>
    </row>
    <row r="720" spans="2:52" x14ac:dyDescent="0.25">
      <c r="B720" s="41" t="str">
        <f t="shared" si="280"/>
        <v>DL</v>
      </c>
      <c r="C720" s="46">
        <v>45101</v>
      </c>
      <c r="D720" s="45">
        <v>509.01217023860153</v>
      </c>
      <c r="E720" s="45">
        <v>102.00189285308107</v>
      </c>
      <c r="F720" s="45">
        <v>51.377830491526119</v>
      </c>
      <c r="G720" s="48">
        <v>155.35220464769017</v>
      </c>
      <c r="H720" s="44">
        <v>81509.630787707734</v>
      </c>
      <c r="I720" s="62">
        <f t="shared" ref="I720:I783" si="286">SUM(D720:G720)</f>
        <v>817.74409823089889</v>
      </c>
      <c r="J720" s="41">
        <f t="shared" ref="J720:J783" si="287">YEAR(C720)</f>
        <v>2023</v>
      </c>
      <c r="K720" s="41">
        <f t="shared" ref="K720:K783" si="288">IF(B720=B719,K719+1,1)</f>
        <v>78</v>
      </c>
      <c r="L720" s="41">
        <f t="shared" ref="L720:L783" si="289">K720^2</f>
        <v>6084</v>
      </c>
      <c r="M720" s="41">
        <f t="shared" ref="M720:M783" si="290">LN(L720)</f>
        <v>8.7134176533791834</v>
      </c>
      <c r="N720" s="41">
        <f t="shared" ref="N720:N783" si="291">IF(K720&lt;127,1,0)</f>
        <v>1</v>
      </c>
      <c r="O720" s="41">
        <f t="shared" ref="O720:O783" si="292">MONTH(C720)</f>
        <v>6</v>
      </c>
      <c r="P720" s="41">
        <f t="shared" ref="P720:AA783" si="293">IF($O720=P$13,1,0)</f>
        <v>0</v>
      </c>
      <c r="Q720" s="41">
        <f t="shared" si="293"/>
        <v>0</v>
      </c>
      <c r="R720" s="41">
        <f t="shared" si="293"/>
        <v>0</v>
      </c>
      <c r="S720" s="41">
        <f t="shared" si="281"/>
        <v>0</v>
      </c>
      <c r="T720" s="41">
        <f t="shared" si="281"/>
        <v>0</v>
      </c>
      <c r="U720" s="41">
        <f t="shared" si="281"/>
        <v>1</v>
      </c>
      <c r="V720" s="41">
        <f t="shared" si="281"/>
        <v>0</v>
      </c>
      <c r="W720" s="41">
        <f t="shared" si="282"/>
        <v>0</v>
      </c>
      <c r="X720" s="41">
        <f t="shared" si="282"/>
        <v>0</v>
      </c>
      <c r="Y720" s="41">
        <f t="shared" si="282"/>
        <v>0</v>
      </c>
      <c r="Z720" s="41">
        <f t="shared" si="282"/>
        <v>0</v>
      </c>
      <c r="AA720" s="41">
        <f t="shared" si="283"/>
        <v>0</v>
      </c>
      <c r="AB720" s="41">
        <f t="shared" ref="AB720:AF783" si="294">IF($B720=AB$13,1,0)</f>
        <v>1</v>
      </c>
      <c r="AC720" s="41">
        <f t="shared" si="294"/>
        <v>0</v>
      </c>
      <c r="AD720" s="41">
        <f t="shared" si="294"/>
        <v>0</v>
      </c>
      <c r="AE720" s="41">
        <f t="shared" si="284"/>
        <v>0</v>
      </c>
      <c r="AF720" s="41">
        <f t="shared" si="284"/>
        <v>0</v>
      </c>
      <c r="AG720" s="48">
        <v>509.01217023860153</v>
      </c>
      <c r="AH720" s="48">
        <v>102.00189285308107</v>
      </c>
      <c r="AI720" s="48">
        <v>51.377830491526119</v>
      </c>
      <c r="AJ720" s="48">
        <v>155.35220464769017</v>
      </c>
      <c r="AK720" s="41">
        <f t="shared" ref="AK720:AK783" si="295">LN(H720)</f>
        <v>11.308476461421856</v>
      </c>
      <c r="AL720" s="41">
        <f>LN(D720+'Models training data'!$Y$4)</f>
        <v>6.6848853168518412</v>
      </c>
      <c r="AM720" s="41">
        <f>LN(E720+'Models training data'!$Y$5)</f>
        <v>5.1180775135380152</v>
      </c>
      <c r="AN720" s="41">
        <f>LN(F720+'Models training data'!$Y$6)</f>
        <v>4.5721955945878356</v>
      </c>
      <c r="AO720" s="41">
        <f>LN(G720+'Models training data'!$Y$7)</f>
        <v>5.3227935569902174</v>
      </c>
      <c r="AP720" s="41">
        <f t="shared" si="285"/>
        <v>0</v>
      </c>
      <c r="AQ720" s="41">
        <f t="shared" ref="AQ720:AQ783" si="296">AA720+AC720+AD720+AE720+AF720</f>
        <v>0</v>
      </c>
      <c r="AR720" s="41">
        <f t="shared" ref="AR720:AR783" si="297">$C$1+SUMPRODUCT($K$1:$AQ$1,K720:AQ720)</f>
        <v>98263.898320503155</v>
      </c>
      <c r="AS720" s="41">
        <f t="shared" ref="AS720:AS783" si="298">$C$2+SUMPRODUCT($K$2:$AQ$2,K720:AQ720)</f>
        <v>80389.953505763275</v>
      </c>
      <c r="AT720" s="41">
        <f t="shared" ref="AT720:AT783" si="299">$C$3+SUMPRODUCT($K$3:$AQ$3,K720:AQ720)</f>
        <v>11.275219700966543</v>
      </c>
      <c r="AU720" s="41">
        <f t="shared" ref="AU720:AU783" si="300">$C$4+SUMPRODUCT($K$4:$AQ$4,K720:AQ720)</f>
        <v>86549.225492242898</v>
      </c>
      <c r="AV720" s="41">
        <f t="shared" ref="AV720:AV783" si="301">$C$5+SUMPRODUCT($K$5:$AQ$5,K720:AQ720)</f>
        <v>11.330100875035789</v>
      </c>
      <c r="AW720" s="41">
        <f t="shared" ref="AW720:AW783" si="302">$C$6+SUMPRODUCT($K$6:$AQ$6,K720:AQ720)</f>
        <v>86736.353169721464</v>
      </c>
      <c r="AX720" s="41">
        <f t="shared" ref="AX720:AX783" si="303">$C$7+SUMPRODUCT($K$7:$AQ$7,K720:AQ720)</f>
        <v>11.332803276467418</v>
      </c>
      <c r="AY720" s="41">
        <f t="shared" ref="AY720:AY783" si="304">$C$8+SUMPRODUCT($K$8:$AQ$8,K720:AQ720)</f>
        <v>11.293808913833651</v>
      </c>
      <c r="AZ720" s="41">
        <f t="shared" ref="AZ720:AZ783" si="305">$C$9+SUMPRODUCT($K$9:$AQ$9,K720:AQ720)</f>
        <v>11.221219892569772</v>
      </c>
    </row>
    <row r="721" spans="2:52" x14ac:dyDescent="0.25">
      <c r="B721" s="41" t="str">
        <f t="shared" si="280"/>
        <v>DL</v>
      </c>
      <c r="C721" s="46">
        <v>45108</v>
      </c>
      <c r="D721" s="45">
        <v>514.1022716256615</v>
      </c>
      <c r="E721" s="45">
        <v>102.94950690675138</v>
      </c>
      <c r="F721" s="45">
        <v>51.891487481342374</v>
      </c>
      <c r="G721" s="48">
        <v>170.88742511245871</v>
      </c>
      <c r="H721" s="44">
        <v>83537.157415554509</v>
      </c>
      <c r="I721" s="62">
        <f t="shared" si="286"/>
        <v>839.83069112621388</v>
      </c>
      <c r="J721" s="41">
        <f t="shared" si="287"/>
        <v>2023</v>
      </c>
      <c r="K721" s="41">
        <f t="shared" si="288"/>
        <v>79</v>
      </c>
      <c r="L721" s="41">
        <f t="shared" si="289"/>
        <v>6241</v>
      </c>
      <c r="M721" s="41">
        <f t="shared" si="290"/>
        <v>8.738895704934043</v>
      </c>
      <c r="N721" s="41">
        <f t="shared" si="291"/>
        <v>1</v>
      </c>
      <c r="O721" s="41">
        <f t="shared" si="292"/>
        <v>7</v>
      </c>
      <c r="P721" s="41">
        <f t="shared" si="293"/>
        <v>0</v>
      </c>
      <c r="Q721" s="41">
        <f t="shared" si="293"/>
        <v>0</v>
      </c>
      <c r="R721" s="41">
        <f t="shared" si="293"/>
        <v>0</v>
      </c>
      <c r="S721" s="41">
        <f t="shared" si="281"/>
        <v>0</v>
      </c>
      <c r="T721" s="41">
        <f t="shared" si="281"/>
        <v>0</v>
      </c>
      <c r="U721" s="41">
        <f t="shared" si="281"/>
        <v>0</v>
      </c>
      <c r="V721" s="41">
        <f t="shared" si="281"/>
        <v>1</v>
      </c>
      <c r="W721" s="41">
        <f t="shared" si="282"/>
        <v>0</v>
      </c>
      <c r="X721" s="41">
        <f t="shared" si="282"/>
        <v>0</v>
      </c>
      <c r="Y721" s="41">
        <f t="shared" si="282"/>
        <v>0</v>
      </c>
      <c r="Z721" s="41">
        <f t="shared" si="282"/>
        <v>0</v>
      </c>
      <c r="AA721" s="41">
        <f t="shared" si="283"/>
        <v>0</v>
      </c>
      <c r="AB721" s="41">
        <f t="shared" si="294"/>
        <v>1</v>
      </c>
      <c r="AC721" s="41">
        <f t="shared" si="294"/>
        <v>0</v>
      </c>
      <c r="AD721" s="41">
        <f t="shared" si="294"/>
        <v>0</v>
      </c>
      <c r="AE721" s="41">
        <f t="shared" si="284"/>
        <v>0</v>
      </c>
      <c r="AF721" s="41">
        <f t="shared" si="284"/>
        <v>0</v>
      </c>
      <c r="AG721" s="48">
        <v>514.1022716256615</v>
      </c>
      <c r="AH721" s="48">
        <v>102.94950690675138</v>
      </c>
      <c r="AI721" s="48">
        <v>51.891487481342374</v>
      </c>
      <c r="AJ721" s="48">
        <v>170.88742511245871</v>
      </c>
      <c r="AK721" s="41">
        <f t="shared" si="295"/>
        <v>11.333046810844937</v>
      </c>
      <c r="AL721" s="41">
        <f>LN(D721+'Models training data'!$Y$4)</f>
        <v>6.6912260580229281</v>
      </c>
      <c r="AM721" s="41">
        <f>LN(E721+'Models training data'!$Y$5)</f>
        <v>5.1237353385403086</v>
      </c>
      <c r="AN721" s="41">
        <f>LN(F721+'Models training data'!$Y$6)</f>
        <v>4.5774903224426451</v>
      </c>
      <c r="AO721" s="41">
        <f>LN(G721+'Models training data'!$Y$7)</f>
        <v>5.3958562369980294</v>
      </c>
      <c r="AP721" s="41">
        <f t="shared" si="285"/>
        <v>1</v>
      </c>
      <c r="AQ721" s="41">
        <f t="shared" si="296"/>
        <v>0</v>
      </c>
      <c r="AR721" s="41">
        <f t="shared" si="297"/>
        <v>108295.11505266784</v>
      </c>
      <c r="AS721" s="41">
        <f t="shared" si="298"/>
        <v>91452.255876627052</v>
      </c>
      <c r="AT721" s="41">
        <f t="shared" si="299"/>
        <v>11.377846148973708</v>
      </c>
      <c r="AU721" s="41">
        <f t="shared" si="300"/>
        <v>86542.875679373974</v>
      </c>
      <c r="AV721" s="41">
        <f t="shared" si="301"/>
        <v>11.330096099627028</v>
      </c>
      <c r="AW721" s="41">
        <f t="shared" si="302"/>
        <v>86717.920994988264</v>
      </c>
      <c r="AX721" s="41">
        <f t="shared" si="303"/>
        <v>11.332591099078684</v>
      </c>
      <c r="AY721" s="41">
        <f t="shared" si="304"/>
        <v>11.159677655785364</v>
      </c>
      <c r="AZ721" s="41">
        <f t="shared" si="305"/>
        <v>11.240253286106025</v>
      </c>
    </row>
    <row r="722" spans="2:52" x14ac:dyDescent="0.25">
      <c r="B722" s="41" t="str">
        <f t="shared" ref="B722:B785" si="306">B721</f>
        <v>DL</v>
      </c>
      <c r="C722" s="46">
        <v>45115</v>
      </c>
      <c r="D722" s="45">
        <v>519.24328012118985</v>
      </c>
      <c r="E722" s="45">
        <v>103.94279953838864</v>
      </c>
      <c r="F722" s="45">
        <v>52.410390224645887</v>
      </c>
      <c r="G722" s="48">
        <v>187.97616762370453</v>
      </c>
      <c r="H722" s="44">
        <v>84231.670836341407</v>
      </c>
      <c r="I722" s="62">
        <f t="shared" si="286"/>
        <v>863.5726375079289</v>
      </c>
      <c r="J722" s="41">
        <f t="shared" si="287"/>
        <v>2023</v>
      </c>
      <c r="K722" s="41">
        <f t="shared" si="288"/>
        <v>80</v>
      </c>
      <c r="L722" s="41">
        <f t="shared" si="289"/>
        <v>6400</v>
      </c>
      <c r="M722" s="41">
        <f t="shared" si="290"/>
        <v>8.7640532693477624</v>
      </c>
      <c r="N722" s="41">
        <f t="shared" si="291"/>
        <v>1</v>
      </c>
      <c r="O722" s="41">
        <f t="shared" si="292"/>
        <v>7</v>
      </c>
      <c r="P722" s="41">
        <f t="shared" si="293"/>
        <v>0</v>
      </c>
      <c r="Q722" s="41">
        <f t="shared" si="293"/>
        <v>0</v>
      </c>
      <c r="R722" s="41">
        <f t="shared" si="293"/>
        <v>0</v>
      </c>
      <c r="S722" s="41">
        <f t="shared" si="281"/>
        <v>0</v>
      </c>
      <c r="T722" s="41">
        <f t="shared" si="281"/>
        <v>0</v>
      </c>
      <c r="U722" s="41">
        <f t="shared" si="281"/>
        <v>0</v>
      </c>
      <c r="V722" s="41">
        <f t="shared" si="281"/>
        <v>1</v>
      </c>
      <c r="W722" s="41">
        <f t="shared" si="282"/>
        <v>0</v>
      </c>
      <c r="X722" s="41">
        <f t="shared" si="282"/>
        <v>0</v>
      </c>
      <c r="Y722" s="41">
        <f t="shared" si="282"/>
        <v>0</v>
      </c>
      <c r="Z722" s="41">
        <f t="shared" si="282"/>
        <v>0</v>
      </c>
      <c r="AA722" s="41">
        <f t="shared" si="283"/>
        <v>0</v>
      </c>
      <c r="AB722" s="41">
        <f t="shared" si="294"/>
        <v>1</v>
      </c>
      <c r="AC722" s="41">
        <f t="shared" si="294"/>
        <v>0</v>
      </c>
      <c r="AD722" s="41">
        <f t="shared" si="294"/>
        <v>0</v>
      </c>
      <c r="AE722" s="41">
        <f t="shared" si="284"/>
        <v>0</v>
      </c>
      <c r="AF722" s="41">
        <f t="shared" si="284"/>
        <v>0</v>
      </c>
      <c r="AG722" s="48">
        <v>519.24328012118985</v>
      </c>
      <c r="AH722" s="48">
        <v>103.94279953838864</v>
      </c>
      <c r="AI722" s="48">
        <v>52.410390224645887</v>
      </c>
      <c r="AJ722" s="48">
        <v>187.97616762370453</v>
      </c>
      <c r="AK722" s="41">
        <f t="shared" si="295"/>
        <v>11.341326267707009</v>
      </c>
      <c r="AL722" s="41">
        <f>LN(D722+'Models training data'!$Y$4)</f>
        <v>6.6975896627441882</v>
      </c>
      <c r="AM722" s="41">
        <f>LN(E722+'Models training data'!$Y$5)</f>
        <v>5.1296317287384818</v>
      </c>
      <c r="AN722" s="41">
        <f>LN(F722+'Models training data'!$Y$6)</f>
        <v>4.5828108088440063</v>
      </c>
      <c r="AO722" s="41">
        <f>LN(G722+'Models training data'!$Y$7)</f>
        <v>5.4705027304200486</v>
      </c>
      <c r="AP722" s="41">
        <f t="shared" si="285"/>
        <v>1</v>
      </c>
      <c r="AQ722" s="41">
        <f t="shared" si="296"/>
        <v>0</v>
      </c>
      <c r="AR722" s="41">
        <f t="shared" si="297"/>
        <v>108270.7247395841</v>
      </c>
      <c r="AS722" s="41">
        <f t="shared" si="298"/>
        <v>91428.158486585351</v>
      </c>
      <c r="AT722" s="41">
        <f t="shared" si="299"/>
        <v>11.377588531708927</v>
      </c>
      <c r="AU722" s="41">
        <f t="shared" si="300"/>
        <v>86537.704565180858</v>
      </c>
      <c r="AV722" s="41">
        <f t="shared" si="301"/>
        <v>11.330108269419956</v>
      </c>
      <c r="AW722" s="41">
        <f t="shared" si="302"/>
        <v>86699.720677662714</v>
      </c>
      <c r="AX722" s="41">
        <f t="shared" si="303"/>
        <v>11.332381590658752</v>
      </c>
      <c r="AY722" s="41">
        <f t="shared" si="304"/>
        <v>11.162585768358351</v>
      </c>
      <c r="AZ722" s="41">
        <f t="shared" si="305"/>
        <v>11.250474925907154</v>
      </c>
    </row>
    <row r="723" spans="2:52" x14ac:dyDescent="0.25">
      <c r="B723" s="41" t="str">
        <f t="shared" si="306"/>
        <v>DL</v>
      </c>
      <c r="C723" s="46">
        <v>45122</v>
      </c>
      <c r="D723" s="45">
        <v>524.43570296789198</v>
      </c>
      <c r="E723" s="45">
        <v>104.96412631505741</v>
      </c>
      <c r="F723" s="45">
        <v>477.45345378758105</v>
      </c>
      <c r="G723" s="48">
        <v>206.77378438607496</v>
      </c>
      <c r="H723" s="44">
        <v>100001.1004616523</v>
      </c>
      <c r="I723" s="62">
        <f t="shared" si="286"/>
        <v>1313.6270674566056</v>
      </c>
      <c r="J723" s="41">
        <f t="shared" si="287"/>
        <v>2023</v>
      </c>
      <c r="K723" s="41">
        <f t="shared" si="288"/>
        <v>81</v>
      </c>
      <c r="L723" s="41">
        <f t="shared" si="289"/>
        <v>6561</v>
      </c>
      <c r="M723" s="41">
        <f t="shared" si="290"/>
        <v>8.7888983093448783</v>
      </c>
      <c r="N723" s="41">
        <f t="shared" si="291"/>
        <v>1</v>
      </c>
      <c r="O723" s="41">
        <f t="shared" si="292"/>
        <v>7</v>
      </c>
      <c r="P723" s="41">
        <f t="shared" si="293"/>
        <v>0</v>
      </c>
      <c r="Q723" s="41">
        <f t="shared" si="293"/>
        <v>0</v>
      </c>
      <c r="R723" s="41">
        <f t="shared" si="293"/>
        <v>0</v>
      </c>
      <c r="S723" s="41">
        <f t="shared" si="281"/>
        <v>0</v>
      </c>
      <c r="T723" s="41">
        <f t="shared" si="281"/>
        <v>0</v>
      </c>
      <c r="U723" s="41">
        <f t="shared" si="281"/>
        <v>0</v>
      </c>
      <c r="V723" s="41">
        <f t="shared" si="281"/>
        <v>1</v>
      </c>
      <c r="W723" s="41">
        <f t="shared" si="282"/>
        <v>0</v>
      </c>
      <c r="X723" s="41">
        <f t="shared" si="282"/>
        <v>0</v>
      </c>
      <c r="Y723" s="41">
        <f t="shared" si="282"/>
        <v>0</v>
      </c>
      <c r="Z723" s="41">
        <f t="shared" si="282"/>
        <v>0</v>
      </c>
      <c r="AA723" s="41">
        <f t="shared" si="283"/>
        <v>0</v>
      </c>
      <c r="AB723" s="41">
        <f t="shared" si="294"/>
        <v>1</v>
      </c>
      <c r="AC723" s="41">
        <f t="shared" si="294"/>
        <v>0</v>
      </c>
      <c r="AD723" s="41">
        <f t="shared" si="294"/>
        <v>0</v>
      </c>
      <c r="AE723" s="41">
        <f t="shared" si="284"/>
        <v>0</v>
      </c>
      <c r="AF723" s="41">
        <f t="shared" si="284"/>
        <v>0</v>
      </c>
      <c r="AG723" s="48">
        <v>524.43570296789198</v>
      </c>
      <c r="AH723" s="48">
        <v>104.96412631505741</v>
      </c>
      <c r="AI723" s="48">
        <v>477.45345378758105</v>
      </c>
      <c r="AJ723" s="48">
        <v>206.77378438607496</v>
      </c>
      <c r="AK723" s="41">
        <f t="shared" si="295"/>
        <v>11.512936469526201</v>
      </c>
      <c r="AL723" s="41">
        <f>LN(D723+'Models training data'!$Y$4)</f>
        <v>6.7039760653257652</v>
      </c>
      <c r="AM723" s="41">
        <f>LN(E723+'Models training data'!$Y$5)</f>
        <v>5.1356584986371852</v>
      </c>
      <c r="AN723" s="41">
        <f>LN(F723+'Models training data'!$Y$6)</f>
        <v>6.2592600695287572</v>
      </c>
      <c r="AO723" s="41">
        <f>LN(G723+'Models training data'!$Y$7)</f>
        <v>5.5466498677392675</v>
      </c>
      <c r="AP723" s="41">
        <f t="shared" si="285"/>
        <v>1</v>
      </c>
      <c r="AQ723" s="41">
        <f t="shared" si="296"/>
        <v>0</v>
      </c>
      <c r="AR723" s="41">
        <f t="shared" si="297"/>
        <v>108246.33442650034</v>
      </c>
      <c r="AS723" s="41">
        <f t="shared" si="298"/>
        <v>91404.06109654365</v>
      </c>
      <c r="AT723" s="41">
        <f t="shared" si="299"/>
        <v>11.377330914444148</v>
      </c>
      <c r="AU723" s="41">
        <f t="shared" si="300"/>
        <v>86533.712149663566</v>
      </c>
      <c r="AV723" s="41">
        <f t="shared" si="301"/>
        <v>11.330137384414575</v>
      </c>
      <c r="AW723" s="41">
        <f t="shared" si="302"/>
        <v>86681.74645708724</v>
      </c>
      <c r="AX723" s="41">
        <f t="shared" si="303"/>
        <v>11.332174684895246</v>
      </c>
      <c r="AY723" s="41">
        <f t="shared" si="304"/>
        <v>11.20324763345725</v>
      </c>
      <c r="AZ723" s="41">
        <f t="shared" si="305"/>
        <v>11.405495649064001</v>
      </c>
    </row>
    <row r="724" spans="2:52" x14ac:dyDescent="0.25">
      <c r="B724" s="41" t="str">
        <f t="shared" si="306"/>
        <v>DL</v>
      </c>
      <c r="C724" s="46">
        <v>45129</v>
      </c>
      <c r="D724" s="45">
        <v>529.68005302941413</v>
      </c>
      <c r="E724" s="45">
        <v>106.00471696885043</v>
      </c>
      <c r="F724" s="45">
        <v>519.95776014387457</v>
      </c>
      <c r="G724" s="48">
        <v>227.45116282468251</v>
      </c>
      <c r="H724" s="44">
        <v>101212.96314119418</v>
      </c>
      <c r="I724" s="62">
        <f t="shared" si="286"/>
        <v>1383.0936929668217</v>
      </c>
      <c r="J724" s="41">
        <f t="shared" si="287"/>
        <v>2023</v>
      </c>
      <c r="K724" s="41">
        <f t="shared" si="288"/>
        <v>82</v>
      </c>
      <c r="L724" s="41">
        <f t="shared" si="289"/>
        <v>6724</v>
      </c>
      <c r="M724" s="41">
        <f t="shared" si="290"/>
        <v>8.8134384945285067</v>
      </c>
      <c r="N724" s="41">
        <f t="shared" si="291"/>
        <v>1</v>
      </c>
      <c r="O724" s="41">
        <f t="shared" si="292"/>
        <v>7</v>
      </c>
      <c r="P724" s="41">
        <f t="shared" si="293"/>
        <v>0</v>
      </c>
      <c r="Q724" s="41">
        <f t="shared" si="293"/>
        <v>0</v>
      </c>
      <c r="R724" s="41">
        <f t="shared" si="293"/>
        <v>0</v>
      </c>
      <c r="S724" s="41">
        <f t="shared" si="281"/>
        <v>0</v>
      </c>
      <c r="T724" s="41">
        <f t="shared" si="281"/>
        <v>0</v>
      </c>
      <c r="U724" s="41">
        <f t="shared" si="281"/>
        <v>0</v>
      </c>
      <c r="V724" s="41">
        <f t="shared" si="281"/>
        <v>1</v>
      </c>
      <c r="W724" s="41">
        <f t="shared" si="282"/>
        <v>0</v>
      </c>
      <c r="X724" s="41">
        <f t="shared" si="282"/>
        <v>0</v>
      </c>
      <c r="Y724" s="41">
        <f t="shared" si="282"/>
        <v>0</v>
      </c>
      <c r="Z724" s="41">
        <f t="shared" si="282"/>
        <v>0</v>
      </c>
      <c r="AA724" s="41">
        <f t="shared" si="283"/>
        <v>0</v>
      </c>
      <c r="AB724" s="41">
        <f t="shared" si="294"/>
        <v>1</v>
      </c>
      <c r="AC724" s="41">
        <f t="shared" si="294"/>
        <v>0</v>
      </c>
      <c r="AD724" s="41">
        <f t="shared" si="294"/>
        <v>0</v>
      </c>
      <c r="AE724" s="41">
        <f t="shared" si="284"/>
        <v>0</v>
      </c>
      <c r="AF724" s="41">
        <f t="shared" si="284"/>
        <v>0</v>
      </c>
      <c r="AG724" s="48">
        <v>529.68005302941413</v>
      </c>
      <c r="AH724" s="48">
        <v>106.00471696885043</v>
      </c>
      <c r="AI724" s="48">
        <v>519.95776014387457</v>
      </c>
      <c r="AJ724" s="48">
        <v>227.45116282468251</v>
      </c>
      <c r="AK724" s="41">
        <f t="shared" si="295"/>
        <v>11.524982121912705</v>
      </c>
      <c r="AL724" s="41">
        <f>LN(D724+'Models training data'!$Y$4)</f>
        <v>6.7103851999203146</v>
      </c>
      <c r="AM724" s="41">
        <f>LN(E724+'Models training data'!$Y$5)</f>
        <v>5.1417618135935594</v>
      </c>
      <c r="AN724" s="41">
        <f>LN(F724+'Models training data'!$Y$6)</f>
        <v>6.337420676295161</v>
      </c>
      <c r="AO724" s="41">
        <f>LN(G724+'Models training data'!$Y$7)</f>
        <v>5.6242145858172004</v>
      </c>
      <c r="AP724" s="41">
        <f t="shared" si="285"/>
        <v>1</v>
      </c>
      <c r="AQ724" s="41">
        <f t="shared" si="296"/>
        <v>0</v>
      </c>
      <c r="AR724" s="41">
        <f t="shared" si="297"/>
        <v>108221.9441134166</v>
      </c>
      <c r="AS724" s="41">
        <f t="shared" si="298"/>
        <v>91379.963706501949</v>
      </c>
      <c r="AT724" s="41">
        <f t="shared" si="299"/>
        <v>11.377073297179368</v>
      </c>
      <c r="AU724" s="41">
        <f t="shared" si="300"/>
        <v>86530.898432822083</v>
      </c>
      <c r="AV724" s="41">
        <f t="shared" si="301"/>
        <v>11.330183444610887</v>
      </c>
      <c r="AW724" s="41">
        <f t="shared" si="302"/>
        <v>86663.992784663918</v>
      </c>
      <c r="AX724" s="41">
        <f t="shared" si="303"/>
        <v>11.331970317916866</v>
      </c>
      <c r="AY724" s="41">
        <f t="shared" si="304"/>
        <v>11.210442576855751</v>
      </c>
      <c r="AZ724" s="41">
        <f t="shared" si="305"/>
        <v>11.422392706379647</v>
      </c>
    </row>
    <row r="725" spans="2:52" x14ac:dyDescent="0.25">
      <c r="B725" s="41" t="str">
        <f t="shared" si="306"/>
        <v>DL</v>
      </c>
      <c r="C725" s="46">
        <v>45136</v>
      </c>
      <c r="D725" s="45">
        <v>534.97684868199849</v>
      </c>
      <c r="E725" s="45">
        <v>107.06023883386015</v>
      </c>
      <c r="F725" s="45">
        <v>524.20819077950398</v>
      </c>
      <c r="G725" s="48">
        <v>250.19627910715079</v>
      </c>
      <c r="H725" s="44">
        <v>101896.30305886753</v>
      </c>
      <c r="I725" s="62">
        <f t="shared" si="286"/>
        <v>1416.4415574025134</v>
      </c>
      <c r="J725" s="41">
        <f t="shared" si="287"/>
        <v>2023</v>
      </c>
      <c r="K725" s="41">
        <f t="shared" si="288"/>
        <v>83</v>
      </c>
      <c r="L725" s="41">
        <f t="shared" si="289"/>
        <v>6889</v>
      </c>
      <c r="M725" s="41">
        <f t="shared" si="290"/>
        <v>8.8376812155931965</v>
      </c>
      <c r="N725" s="41">
        <f t="shared" si="291"/>
        <v>1</v>
      </c>
      <c r="O725" s="41">
        <f t="shared" si="292"/>
        <v>7</v>
      </c>
      <c r="P725" s="41">
        <f t="shared" si="293"/>
        <v>0</v>
      </c>
      <c r="Q725" s="41">
        <f t="shared" si="293"/>
        <v>0</v>
      </c>
      <c r="R725" s="41">
        <f t="shared" si="293"/>
        <v>0</v>
      </c>
      <c r="S725" s="41">
        <f t="shared" si="281"/>
        <v>0</v>
      </c>
      <c r="T725" s="41">
        <f t="shared" si="281"/>
        <v>0</v>
      </c>
      <c r="U725" s="41">
        <f t="shared" si="281"/>
        <v>0</v>
      </c>
      <c r="V725" s="41">
        <f t="shared" si="281"/>
        <v>1</v>
      </c>
      <c r="W725" s="41">
        <f t="shared" si="282"/>
        <v>0</v>
      </c>
      <c r="X725" s="41">
        <f t="shared" si="282"/>
        <v>0</v>
      </c>
      <c r="Y725" s="41">
        <f t="shared" si="282"/>
        <v>0</v>
      </c>
      <c r="Z725" s="41">
        <f t="shared" si="282"/>
        <v>0</v>
      </c>
      <c r="AA725" s="41">
        <f t="shared" si="283"/>
        <v>0</v>
      </c>
      <c r="AB725" s="41">
        <f t="shared" si="294"/>
        <v>1</v>
      </c>
      <c r="AC725" s="41">
        <f t="shared" si="294"/>
        <v>0</v>
      </c>
      <c r="AD725" s="41">
        <f t="shared" si="294"/>
        <v>0</v>
      </c>
      <c r="AE725" s="41">
        <f t="shared" si="284"/>
        <v>0</v>
      </c>
      <c r="AF725" s="41">
        <f t="shared" si="284"/>
        <v>0</v>
      </c>
      <c r="AG725" s="48">
        <v>534.97684868199849</v>
      </c>
      <c r="AH725" s="48">
        <v>107.06023883386015</v>
      </c>
      <c r="AI725" s="48">
        <v>524.20819077950398</v>
      </c>
      <c r="AJ725" s="48">
        <v>250.19627910715079</v>
      </c>
      <c r="AK725" s="41">
        <f t="shared" si="295"/>
        <v>11.531710938463055</v>
      </c>
      <c r="AL725" s="41">
        <f>LN(D725+'Models training data'!$Y$4)</f>
        <v>6.7168170003203276</v>
      </c>
      <c r="AM725" s="41">
        <f>LN(E725+'Models training data'!$Y$5)</f>
        <v>5.1479148806002133</v>
      </c>
      <c r="AN725" s="41">
        <f>LN(F725+'Models training data'!$Y$6)</f>
        <v>6.3449109656143436</v>
      </c>
      <c r="AO725" s="41">
        <f>LN(G725+'Models training data'!$Y$7)</f>
        <v>5.7031146274281657</v>
      </c>
      <c r="AP725" s="41">
        <f t="shared" si="285"/>
        <v>1</v>
      </c>
      <c r="AQ725" s="41">
        <f t="shared" si="296"/>
        <v>0</v>
      </c>
      <c r="AR725" s="41">
        <f t="shared" si="297"/>
        <v>108197.55380033285</v>
      </c>
      <c r="AS725" s="41">
        <f t="shared" si="298"/>
        <v>91355.866316460248</v>
      </c>
      <c r="AT725" s="41">
        <f t="shared" si="299"/>
        <v>11.376815679914587</v>
      </c>
      <c r="AU725" s="41">
        <f t="shared" si="300"/>
        <v>86529.263414656438</v>
      </c>
      <c r="AV725" s="41">
        <f t="shared" si="301"/>
        <v>11.330246450008888</v>
      </c>
      <c r="AW725" s="41">
        <f t="shared" si="302"/>
        <v>86646.454313572031</v>
      </c>
      <c r="AX725" s="41">
        <f t="shared" si="303"/>
        <v>11.331768428175014</v>
      </c>
      <c r="AY725" s="41">
        <f t="shared" si="304"/>
        <v>11.214593260284653</v>
      </c>
      <c r="AZ725" s="41">
        <f t="shared" si="305"/>
        <v>11.433342938323875</v>
      </c>
    </row>
    <row r="726" spans="2:52" x14ac:dyDescent="0.25">
      <c r="B726" s="41" t="str">
        <f t="shared" si="306"/>
        <v>DL</v>
      </c>
      <c r="C726" s="46">
        <v>45143</v>
      </c>
      <c r="D726" s="45">
        <v>540.32661375442171</v>
      </c>
      <c r="E726" s="45">
        <v>108.12857856985937</v>
      </c>
      <c r="F726" s="45">
        <v>524.63323384306682</v>
      </c>
      <c r="G726" s="48">
        <v>361.48512769591196</v>
      </c>
      <c r="H726" s="44">
        <v>104317.36207321116</v>
      </c>
      <c r="I726" s="62">
        <f t="shared" si="286"/>
        <v>1534.5735538632598</v>
      </c>
      <c r="J726" s="41">
        <f t="shared" si="287"/>
        <v>2023</v>
      </c>
      <c r="K726" s="41">
        <f t="shared" si="288"/>
        <v>84</v>
      </c>
      <c r="L726" s="41">
        <f t="shared" si="289"/>
        <v>7056</v>
      </c>
      <c r="M726" s="41">
        <f t="shared" si="290"/>
        <v>8.8616335976866267</v>
      </c>
      <c r="N726" s="41">
        <f t="shared" si="291"/>
        <v>1</v>
      </c>
      <c r="O726" s="41">
        <f t="shared" si="292"/>
        <v>8</v>
      </c>
      <c r="P726" s="41">
        <f t="shared" si="293"/>
        <v>0</v>
      </c>
      <c r="Q726" s="41">
        <f t="shared" si="293"/>
        <v>0</v>
      </c>
      <c r="R726" s="41">
        <f t="shared" si="293"/>
        <v>0</v>
      </c>
      <c r="S726" s="41">
        <f t="shared" si="281"/>
        <v>0</v>
      </c>
      <c r="T726" s="41">
        <f t="shared" si="281"/>
        <v>0</v>
      </c>
      <c r="U726" s="41">
        <f t="shared" si="281"/>
        <v>0</v>
      </c>
      <c r="V726" s="41">
        <f t="shared" si="281"/>
        <v>0</v>
      </c>
      <c r="W726" s="41">
        <f t="shared" si="282"/>
        <v>1</v>
      </c>
      <c r="X726" s="41">
        <f t="shared" si="282"/>
        <v>0</v>
      </c>
      <c r="Y726" s="41">
        <f t="shared" si="282"/>
        <v>0</v>
      </c>
      <c r="Z726" s="41">
        <f t="shared" si="282"/>
        <v>0</v>
      </c>
      <c r="AA726" s="41">
        <f t="shared" si="283"/>
        <v>0</v>
      </c>
      <c r="AB726" s="41">
        <f t="shared" si="294"/>
        <v>1</v>
      </c>
      <c r="AC726" s="41">
        <f t="shared" si="294"/>
        <v>0</v>
      </c>
      <c r="AD726" s="41">
        <f t="shared" si="294"/>
        <v>0</v>
      </c>
      <c r="AE726" s="41">
        <f t="shared" si="284"/>
        <v>0</v>
      </c>
      <c r="AF726" s="41">
        <f t="shared" si="284"/>
        <v>0</v>
      </c>
      <c r="AG726" s="48">
        <v>540.32661375442171</v>
      </c>
      <c r="AH726" s="48">
        <v>108.12857856985937</v>
      </c>
      <c r="AI726" s="48">
        <v>524.63323384306682</v>
      </c>
      <c r="AJ726" s="48">
        <v>361.48512769591196</v>
      </c>
      <c r="AK726" s="41">
        <f t="shared" si="295"/>
        <v>11.555193089965869</v>
      </c>
      <c r="AL726" s="41">
        <f>LN(D726+'Models training data'!$Y$4)</f>
        <v>6.7232713998206188</v>
      </c>
      <c r="AM726" s="41">
        <f>LN(E726+'Models training data'!$Y$5)</f>
        <v>5.1541043530739916</v>
      </c>
      <c r="AN726" s="41">
        <f>LN(F726+'Models training data'!$Y$6)</f>
        <v>6.3456569180237441</v>
      </c>
      <c r="AO726" s="41">
        <f>LN(G726+'Models training data'!$Y$7)</f>
        <v>6.0188086689203883</v>
      </c>
      <c r="AP726" s="41">
        <f t="shared" si="285"/>
        <v>1</v>
      </c>
      <c r="AQ726" s="41">
        <f t="shared" si="296"/>
        <v>0</v>
      </c>
      <c r="AR726" s="41">
        <f t="shared" si="297"/>
        <v>110496.73109696734</v>
      </c>
      <c r="AS726" s="41">
        <f t="shared" si="298"/>
        <v>91331.768926418546</v>
      </c>
      <c r="AT726" s="41">
        <f t="shared" si="299"/>
        <v>11.376558062649808</v>
      </c>
      <c r="AU726" s="41">
        <f t="shared" si="300"/>
        <v>86528.807095166601</v>
      </c>
      <c r="AV726" s="41">
        <f t="shared" si="301"/>
        <v>11.33032640060858</v>
      </c>
      <c r="AW726" s="41">
        <f t="shared" si="302"/>
        <v>86629.12588910159</v>
      </c>
      <c r="AX726" s="41">
        <f t="shared" si="303"/>
        <v>11.33156895633253</v>
      </c>
      <c r="AY726" s="41">
        <f t="shared" si="304"/>
        <v>11.232532840114725</v>
      </c>
      <c r="AZ726" s="41">
        <f t="shared" si="305"/>
        <v>11.473149385608549</v>
      </c>
    </row>
    <row r="727" spans="2:52" x14ac:dyDescent="0.25">
      <c r="B727" s="41" t="str">
        <f t="shared" si="306"/>
        <v>DL</v>
      </c>
      <c r="C727" s="46">
        <v>45150</v>
      </c>
      <c r="D727" s="45">
        <v>545.72987750188804</v>
      </c>
      <c r="E727" s="45">
        <v>109.20873302938827</v>
      </c>
      <c r="F727" s="45">
        <v>524.67573814942318</v>
      </c>
      <c r="G727" s="48">
        <v>363.01949859751915</v>
      </c>
      <c r="H727" s="44">
        <v>104425.41790958187</v>
      </c>
      <c r="I727" s="62">
        <f t="shared" si="286"/>
        <v>1542.6338472782186</v>
      </c>
      <c r="J727" s="41">
        <f t="shared" si="287"/>
        <v>2023</v>
      </c>
      <c r="K727" s="41">
        <f t="shared" si="288"/>
        <v>85</v>
      </c>
      <c r="L727" s="41">
        <f t="shared" si="289"/>
        <v>7225</v>
      </c>
      <c r="M727" s="41">
        <f t="shared" si="290"/>
        <v>8.8853025129806333</v>
      </c>
      <c r="N727" s="41">
        <f t="shared" si="291"/>
        <v>1</v>
      </c>
      <c r="O727" s="41">
        <f t="shared" si="292"/>
        <v>8</v>
      </c>
      <c r="P727" s="41">
        <f t="shared" si="293"/>
        <v>0</v>
      </c>
      <c r="Q727" s="41">
        <f t="shared" si="293"/>
        <v>0</v>
      </c>
      <c r="R727" s="41">
        <f t="shared" si="293"/>
        <v>0</v>
      </c>
      <c r="S727" s="41">
        <f t="shared" si="281"/>
        <v>0</v>
      </c>
      <c r="T727" s="41">
        <f t="shared" si="281"/>
        <v>0</v>
      </c>
      <c r="U727" s="41">
        <f t="shared" si="281"/>
        <v>0</v>
      </c>
      <c r="V727" s="41">
        <f t="shared" si="281"/>
        <v>0</v>
      </c>
      <c r="W727" s="41">
        <f t="shared" si="282"/>
        <v>1</v>
      </c>
      <c r="X727" s="41">
        <f t="shared" si="282"/>
        <v>0</v>
      </c>
      <c r="Y727" s="41">
        <f t="shared" si="282"/>
        <v>0</v>
      </c>
      <c r="Z727" s="41">
        <f t="shared" si="282"/>
        <v>0</v>
      </c>
      <c r="AA727" s="41">
        <f t="shared" si="283"/>
        <v>0</v>
      </c>
      <c r="AB727" s="41">
        <f t="shared" si="294"/>
        <v>1</v>
      </c>
      <c r="AC727" s="41">
        <f t="shared" si="294"/>
        <v>0</v>
      </c>
      <c r="AD727" s="41">
        <f t="shared" si="294"/>
        <v>0</v>
      </c>
      <c r="AE727" s="41">
        <f t="shared" si="284"/>
        <v>0</v>
      </c>
      <c r="AF727" s="41">
        <f t="shared" si="284"/>
        <v>0</v>
      </c>
      <c r="AG727" s="48">
        <v>545.72987750188804</v>
      </c>
      <c r="AH727" s="48">
        <v>109.20873302938827</v>
      </c>
      <c r="AI727" s="48">
        <v>524.67573814942318</v>
      </c>
      <c r="AJ727" s="48">
        <v>363.01949859751915</v>
      </c>
      <c r="AK727" s="41">
        <f t="shared" si="295"/>
        <v>11.556228391364376</v>
      </c>
      <c r="AL727" s="41">
        <f>LN(D727+'Models training data'!$Y$4)</f>
        <v>6.7297483311261788</v>
      </c>
      <c r="AM727" s="41">
        <f>LN(E727+'Models training data'!$Y$5)</f>
        <v>5.1603235684633004</v>
      </c>
      <c r="AN727" s="41">
        <f>LN(F727+'Models training data'!$Y$6)</f>
        <v>6.345731482669339</v>
      </c>
      <c r="AO727" s="41">
        <f>LN(G727+'Models training data'!$Y$7)</f>
        <v>6.0225341788552678</v>
      </c>
      <c r="AP727" s="41">
        <f t="shared" si="285"/>
        <v>1</v>
      </c>
      <c r="AQ727" s="41">
        <f t="shared" si="296"/>
        <v>0</v>
      </c>
      <c r="AR727" s="41">
        <f t="shared" si="297"/>
        <v>110472.3407838836</v>
      </c>
      <c r="AS727" s="41">
        <f t="shared" si="298"/>
        <v>91307.671536376845</v>
      </c>
      <c r="AT727" s="41">
        <f t="shared" si="299"/>
        <v>11.376300445385027</v>
      </c>
      <c r="AU727" s="41">
        <f t="shared" si="300"/>
        <v>86529.529474352588</v>
      </c>
      <c r="AV727" s="41">
        <f t="shared" si="301"/>
        <v>11.330423296409963</v>
      </c>
      <c r="AW727" s="41">
        <f t="shared" si="302"/>
        <v>86612.002539558744</v>
      </c>
      <c r="AX727" s="41">
        <f t="shared" si="303"/>
        <v>11.331371845159</v>
      </c>
      <c r="AY727" s="41">
        <f t="shared" si="304"/>
        <v>11.232933905810023</v>
      </c>
      <c r="AZ727" s="41">
        <f t="shared" si="305"/>
        <v>11.474115685268576</v>
      </c>
    </row>
    <row r="728" spans="2:52" x14ac:dyDescent="0.25">
      <c r="B728" s="41" t="str">
        <f t="shared" si="306"/>
        <v>DL</v>
      </c>
      <c r="C728" s="46">
        <v>45157</v>
      </c>
      <c r="D728" s="45">
        <v>551.18717460385244</v>
      </c>
      <c r="E728" s="45">
        <v>110.30025469659729</v>
      </c>
      <c r="F728" s="45">
        <v>524.67998858005876</v>
      </c>
      <c r="G728" s="48">
        <v>360.46158670337729</v>
      </c>
      <c r="H728" s="44">
        <v>104468.41663720232</v>
      </c>
      <c r="I728" s="62">
        <f t="shared" si="286"/>
        <v>1546.6290045838859</v>
      </c>
      <c r="J728" s="41">
        <f t="shared" si="287"/>
        <v>2023</v>
      </c>
      <c r="K728" s="41">
        <f t="shared" si="288"/>
        <v>86</v>
      </c>
      <c r="L728" s="41">
        <f t="shared" si="289"/>
        <v>7396</v>
      </c>
      <c r="M728" s="41">
        <f t="shared" si="290"/>
        <v>8.9086945925070147</v>
      </c>
      <c r="N728" s="41">
        <f t="shared" si="291"/>
        <v>1</v>
      </c>
      <c r="O728" s="41">
        <f t="shared" si="292"/>
        <v>8</v>
      </c>
      <c r="P728" s="41">
        <f t="shared" si="293"/>
        <v>0</v>
      </c>
      <c r="Q728" s="41">
        <f t="shared" si="293"/>
        <v>0</v>
      </c>
      <c r="R728" s="41">
        <f t="shared" si="293"/>
        <v>0</v>
      </c>
      <c r="S728" s="41">
        <f t="shared" si="281"/>
        <v>0</v>
      </c>
      <c r="T728" s="41">
        <f t="shared" si="281"/>
        <v>0</v>
      </c>
      <c r="U728" s="41">
        <f t="shared" si="281"/>
        <v>0</v>
      </c>
      <c r="V728" s="41">
        <f t="shared" si="281"/>
        <v>0</v>
      </c>
      <c r="W728" s="41">
        <f t="shared" si="282"/>
        <v>1</v>
      </c>
      <c r="X728" s="41">
        <f t="shared" si="282"/>
        <v>0</v>
      </c>
      <c r="Y728" s="41">
        <f t="shared" si="282"/>
        <v>0</v>
      </c>
      <c r="Z728" s="41">
        <f t="shared" si="282"/>
        <v>0</v>
      </c>
      <c r="AA728" s="41">
        <f t="shared" si="283"/>
        <v>0</v>
      </c>
      <c r="AB728" s="41">
        <f t="shared" si="294"/>
        <v>1</v>
      </c>
      <c r="AC728" s="41">
        <f t="shared" si="294"/>
        <v>0</v>
      </c>
      <c r="AD728" s="41">
        <f t="shared" si="294"/>
        <v>0</v>
      </c>
      <c r="AE728" s="41">
        <f t="shared" si="284"/>
        <v>0</v>
      </c>
      <c r="AF728" s="41">
        <f t="shared" si="284"/>
        <v>0</v>
      </c>
      <c r="AG728" s="48">
        <v>551.18717460385244</v>
      </c>
      <c r="AH728" s="48">
        <v>110.30025469659729</v>
      </c>
      <c r="AI728" s="48">
        <v>524.67998858005876</v>
      </c>
      <c r="AJ728" s="48">
        <v>360.46158670337729</v>
      </c>
      <c r="AK728" s="41">
        <f t="shared" si="295"/>
        <v>11.556640071568543</v>
      </c>
      <c r="AL728" s="41">
        <f>LN(D728+'Models training data'!$Y$4)</f>
        <v>6.7362477262916132</v>
      </c>
      <c r="AM728" s="41">
        <f>LN(E728+'Models training data'!$Y$5)</f>
        <v>5.166569186002655</v>
      </c>
      <c r="AN728" s="41">
        <f>LN(F728+'Models training data'!$Y$6)</f>
        <v>6.3457389388281138</v>
      </c>
      <c r="AO728" s="41">
        <f>LN(G728+'Models training data'!$Y$7)</f>
        <v>6.0163157332612736</v>
      </c>
      <c r="AP728" s="41">
        <f t="shared" si="285"/>
        <v>1</v>
      </c>
      <c r="AQ728" s="41">
        <f t="shared" si="296"/>
        <v>0</v>
      </c>
      <c r="AR728" s="41">
        <f t="shared" si="297"/>
        <v>110447.95047079986</v>
      </c>
      <c r="AS728" s="41">
        <f t="shared" si="298"/>
        <v>91283.574146335159</v>
      </c>
      <c r="AT728" s="41">
        <f t="shared" si="299"/>
        <v>11.376042828120248</v>
      </c>
      <c r="AU728" s="41">
        <f t="shared" si="300"/>
        <v>86531.430552214399</v>
      </c>
      <c r="AV728" s="41">
        <f t="shared" si="301"/>
        <v>11.330537137413037</v>
      </c>
      <c r="AW728" s="41">
        <f t="shared" si="302"/>
        <v>86595.079467703166</v>
      </c>
      <c r="AX728" s="41">
        <f t="shared" si="303"/>
        <v>11.331177039432186</v>
      </c>
      <c r="AY728" s="41">
        <f t="shared" si="304"/>
        <v>11.23268134812265</v>
      </c>
      <c r="AZ728" s="41">
        <f t="shared" si="305"/>
        <v>11.473841352558603</v>
      </c>
    </row>
    <row r="729" spans="2:52" x14ac:dyDescent="0.25">
      <c r="B729" s="41" t="str">
        <f t="shared" si="306"/>
        <v>DL</v>
      </c>
      <c r="C729" s="46">
        <v>45164</v>
      </c>
      <c r="D729" s="45">
        <v>556.69904517875284</v>
      </c>
      <c r="E729" s="45">
        <v>111.40297441202085</v>
      </c>
      <c r="F729" s="45">
        <v>524.68041362312238</v>
      </c>
      <c r="G729" s="48">
        <v>379.81784904432453</v>
      </c>
      <c r="H729" s="44">
        <v>104850.50804820849</v>
      </c>
      <c r="I729" s="62">
        <f t="shared" si="286"/>
        <v>1572.6002822582207</v>
      </c>
      <c r="J729" s="41">
        <f t="shared" si="287"/>
        <v>2023</v>
      </c>
      <c r="K729" s="41">
        <f t="shared" si="288"/>
        <v>87</v>
      </c>
      <c r="L729" s="41">
        <f t="shared" si="289"/>
        <v>7569</v>
      </c>
      <c r="M729" s="41">
        <f t="shared" si="290"/>
        <v>8.9318162373091674</v>
      </c>
      <c r="N729" s="41">
        <f t="shared" si="291"/>
        <v>1</v>
      </c>
      <c r="O729" s="41">
        <f t="shared" si="292"/>
        <v>8</v>
      </c>
      <c r="P729" s="41">
        <f t="shared" si="293"/>
        <v>0</v>
      </c>
      <c r="Q729" s="41">
        <f t="shared" si="293"/>
        <v>0</v>
      </c>
      <c r="R729" s="41">
        <f t="shared" si="293"/>
        <v>0</v>
      </c>
      <c r="S729" s="41">
        <f t="shared" si="281"/>
        <v>0</v>
      </c>
      <c r="T729" s="41">
        <f t="shared" si="281"/>
        <v>0</v>
      </c>
      <c r="U729" s="41">
        <f t="shared" si="281"/>
        <v>0</v>
      </c>
      <c r="V729" s="41">
        <f t="shared" si="281"/>
        <v>0</v>
      </c>
      <c r="W729" s="41">
        <f t="shared" si="282"/>
        <v>1</v>
      </c>
      <c r="X729" s="41">
        <f t="shared" si="282"/>
        <v>0</v>
      </c>
      <c r="Y729" s="41">
        <f t="shared" si="282"/>
        <v>0</v>
      </c>
      <c r="Z729" s="41">
        <f t="shared" si="282"/>
        <v>0</v>
      </c>
      <c r="AA729" s="41">
        <f t="shared" si="283"/>
        <v>0</v>
      </c>
      <c r="AB729" s="41">
        <f t="shared" si="294"/>
        <v>1</v>
      </c>
      <c r="AC729" s="41">
        <f t="shared" si="294"/>
        <v>0</v>
      </c>
      <c r="AD729" s="41">
        <f t="shared" si="294"/>
        <v>0</v>
      </c>
      <c r="AE729" s="41">
        <f t="shared" si="284"/>
        <v>0</v>
      </c>
      <c r="AF729" s="41">
        <f t="shared" si="284"/>
        <v>0</v>
      </c>
      <c r="AG729" s="48">
        <v>556.69904517875284</v>
      </c>
      <c r="AH729" s="48">
        <v>111.40297441202085</v>
      </c>
      <c r="AI729" s="48">
        <v>524.68041362312238</v>
      </c>
      <c r="AJ729" s="48">
        <v>379.81784904432453</v>
      </c>
      <c r="AK729" s="41">
        <f t="shared" si="295"/>
        <v>11.560290881794803</v>
      </c>
      <c r="AL729" s="41">
        <f>LN(D729+'Models training data'!$Y$4)</f>
        <v>6.7427695166825892</v>
      </c>
      <c r="AM729" s="41">
        <f>LN(E729+'Models training data'!$Y$5)</f>
        <v>5.1728395153887163</v>
      </c>
      <c r="AN729" s="41">
        <f>LN(F729+'Models training data'!$Y$6)</f>
        <v>6.3457396844409333</v>
      </c>
      <c r="AO729" s="41">
        <f>LN(G729+'Models training data'!$Y$7)</f>
        <v>6.0624384479259419</v>
      </c>
      <c r="AP729" s="41">
        <f t="shared" si="285"/>
        <v>1</v>
      </c>
      <c r="AQ729" s="41">
        <f t="shared" si="296"/>
        <v>0</v>
      </c>
      <c r="AR729" s="41">
        <f t="shared" si="297"/>
        <v>110423.56015771611</v>
      </c>
      <c r="AS729" s="41">
        <f t="shared" si="298"/>
        <v>91259.476756293458</v>
      </c>
      <c r="AT729" s="41">
        <f t="shared" si="299"/>
        <v>11.375785210855467</v>
      </c>
      <c r="AU729" s="41">
        <f t="shared" si="300"/>
        <v>86534.510328752018</v>
      </c>
      <c r="AV729" s="41">
        <f t="shared" si="301"/>
        <v>11.330667923617803</v>
      </c>
      <c r="AW729" s="41">
        <f t="shared" si="302"/>
        <v>86578.352042680315</v>
      </c>
      <c r="AX729" s="41">
        <f t="shared" si="303"/>
        <v>11.330984485845157</v>
      </c>
      <c r="AY729" s="41">
        <f t="shared" si="304"/>
        <v>11.235926576704079</v>
      </c>
      <c r="AZ729" s="41">
        <f t="shared" si="305"/>
        <v>11.480074757789437</v>
      </c>
    </row>
    <row r="730" spans="2:52" x14ac:dyDescent="0.25">
      <c r="B730" s="41" t="str">
        <f t="shared" si="306"/>
        <v>DL</v>
      </c>
      <c r="C730" s="46">
        <v>45171</v>
      </c>
      <c r="D730" s="45">
        <v>562.26603481074358</v>
      </c>
      <c r="E730" s="45">
        <v>112.51686274036985</v>
      </c>
      <c r="F730" s="45">
        <v>524.68045612742867</v>
      </c>
      <c r="G730" s="48">
        <v>387.25150159494706</v>
      </c>
      <c r="H730" s="44">
        <v>101949.61080588473</v>
      </c>
      <c r="I730" s="62">
        <f t="shared" si="286"/>
        <v>1586.7148552734891</v>
      </c>
      <c r="J730" s="41">
        <f t="shared" si="287"/>
        <v>2023</v>
      </c>
      <c r="K730" s="41">
        <f t="shared" si="288"/>
        <v>88</v>
      </c>
      <c r="L730" s="41">
        <f t="shared" si="289"/>
        <v>7744</v>
      </c>
      <c r="M730" s="41">
        <f t="shared" si="290"/>
        <v>8.9546736289564137</v>
      </c>
      <c r="N730" s="41">
        <f t="shared" si="291"/>
        <v>1</v>
      </c>
      <c r="O730" s="41">
        <f t="shared" si="292"/>
        <v>9</v>
      </c>
      <c r="P730" s="41">
        <f t="shared" si="293"/>
        <v>0</v>
      </c>
      <c r="Q730" s="41">
        <f t="shared" si="293"/>
        <v>0</v>
      </c>
      <c r="R730" s="41">
        <f t="shared" si="293"/>
        <v>0</v>
      </c>
      <c r="S730" s="41">
        <f t="shared" si="281"/>
        <v>0</v>
      </c>
      <c r="T730" s="41">
        <f t="shared" si="281"/>
        <v>0</v>
      </c>
      <c r="U730" s="41">
        <f t="shared" si="281"/>
        <v>0</v>
      </c>
      <c r="V730" s="41">
        <f t="shared" si="281"/>
        <v>0</v>
      </c>
      <c r="W730" s="41">
        <f t="shared" si="282"/>
        <v>0</v>
      </c>
      <c r="X730" s="41">
        <f t="shared" si="282"/>
        <v>1</v>
      </c>
      <c r="Y730" s="41">
        <f t="shared" si="282"/>
        <v>0</v>
      </c>
      <c r="Z730" s="41">
        <f t="shared" si="282"/>
        <v>0</v>
      </c>
      <c r="AA730" s="41">
        <f t="shared" si="283"/>
        <v>0</v>
      </c>
      <c r="AB730" s="41">
        <f t="shared" si="294"/>
        <v>1</v>
      </c>
      <c r="AC730" s="41">
        <f t="shared" si="294"/>
        <v>0</v>
      </c>
      <c r="AD730" s="41">
        <f t="shared" si="294"/>
        <v>0</v>
      </c>
      <c r="AE730" s="41">
        <f t="shared" si="284"/>
        <v>0</v>
      </c>
      <c r="AF730" s="41">
        <f t="shared" si="284"/>
        <v>0</v>
      </c>
      <c r="AG730" s="48">
        <v>562.26603481074358</v>
      </c>
      <c r="AH730" s="48">
        <v>112.51686274036985</v>
      </c>
      <c r="AI730" s="48">
        <v>524.68045612742867</v>
      </c>
      <c r="AJ730" s="48">
        <v>387.25150159494706</v>
      </c>
      <c r="AK730" s="41">
        <f t="shared" si="295"/>
        <v>11.532233958495411</v>
      </c>
      <c r="AL730" s="41">
        <f>LN(D730+'Models training data'!$Y$4)</f>
        <v>6.7493136329526058</v>
      </c>
      <c r="AM730" s="41">
        <f>LN(E730+'Models training data'!$Y$5)</f>
        <v>5.1791336860939818</v>
      </c>
      <c r="AN730" s="41">
        <f>LN(F730+'Models training data'!$Y$6)</f>
        <v>6.3457397590021847</v>
      </c>
      <c r="AO730" s="41">
        <f>LN(G730+'Models training data'!$Y$7)</f>
        <v>6.079601183939034</v>
      </c>
      <c r="AP730" s="41">
        <f t="shared" si="285"/>
        <v>1</v>
      </c>
      <c r="AQ730" s="41">
        <f t="shared" si="296"/>
        <v>0</v>
      </c>
      <c r="AR730" s="41">
        <f t="shared" si="297"/>
        <v>101023.31911564482</v>
      </c>
      <c r="AS730" s="41">
        <f t="shared" si="298"/>
        <v>83147.567942145659</v>
      </c>
      <c r="AT730" s="41">
        <f t="shared" si="299"/>
        <v>11.298000877859733</v>
      </c>
      <c r="AU730" s="41">
        <f t="shared" si="300"/>
        <v>86538.768803965475</v>
      </c>
      <c r="AV730" s="41">
        <f t="shared" si="301"/>
        <v>11.330815655024256</v>
      </c>
      <c r="AW730" s="41">
        <f t="shared" si="302"/>
        <v>86561.815792414869</v>
      </c>
      <c r="AX730" s="41">
        <f t="shared" si="303"/>
        <v>11.330794132918736</v>
      </c>
      <c r="AY730" s="41">
        <f t="shared" si="304"/>
        <v>11.237272481322288</v>
      </c>
      <c r="AZ730" s="41">
        <f t="shared" si="305"/>
        <v>11.48270911333783</v>
      </c>
    </row>
    <row r="731" spans="2:52" x14ac:dyDescent="0.25">
      <c r="B731" s="41" t="str">
        <f t="shared" si="306"/>
        <v>DL</v>
      </c>
      <c r="C731" s="46">
        <v>45178</v>
      </c>
      <c r="D731" s="45">
        <v>567.88869458499335</v>
      </c>
      <c r="E731" s="45">
        <v>113.64196065988793</v>
      </c>
      <c r="F731" s="45">
        <v>104.11322197347558</v>
      </c>
      <c r="G731" s="48">
        <v>353.06789518095786</v>
      </c>
      <c r="H731" s="44">
        <v>90420.502194365632</v>
      </c>
      <c r="I731" s="62">
        <f t="shared" si="286"/>
        <v>1138.7117723993147</v>
      </c>
      <c r="J731" s="41">
        <f t="shared" si="287"/>
        <v>2023</v>
      </c>
      <c r="K731" s="41">
        <f t="shared" si="288"/>
        <v>89</v>
      </c>
      <c r="L731" s="41">
        <f t="shared" si="289"/>
        <v>7921</v>
      </c>
      <c r="M731" s="41">
        <f t="shared" si="290"/>
        <v>8.9772727394642793</v>
      </c>
      <c r="N731" s="41">
        <f t="shared" si="291"/>
        <v>1</v>
      </c>
      <c r="O731" s="41">
        <f t="shared" si="292"/>
        <v>9</v>
      </c>
      <c r="P731" s="41">
        <f t="shared" si="293"/>
        <v>0</v>
      </c>
      <c r="Q731" s="41">
        <f t="shared" si="293"/>
        <v>0</v>
      </c>
      <c r="R731" s="41">
        <f t="shared" si="293"/>
        <v>0</v>
      </c>
      <c r="S731" s="41">
        <f t="shared" si="281"/>
        <v>0</v>
      </c>
      <c r="T731" s="41">
        <f t="shared" si="281"/>
        <v>0</v>
      </c>
      <c r="U731" s="41">
        <f t="shared" si="281"/>
        <v>0</v>
      </c>
      <c r="V731" s="41">
        <f t="shared" si="281"/>
        <v>0</v>
      </c>
      <c r="W731" s="41">
        <f t="shared" si="282"/>
        <v>0</v>
      </c>
      <c r="X731" s="41">
        <f t="shared" si="282"/>
        <v>1</v>
      </c>
      <c r="Y731" s="41">
        <f t="shared" si="282"/>
        <v>0</v>
      </c>
      <c r="Z731" s="41">
        <f t="shared" si="282"/>
        <v>0</v>
      </c>
      <c r="AA731" s="41">
        <f t="shared" si="283"/>
        <v>0</v>
      </c>
      <c r="AB731" s="41">
        <f t="shared" si="294"/>
        <v>1</v>
      </c>
      <c r="AC731" s="41">
        <f t="shared" si="294"/>
        <v>0</v>
      </c>
      <c r="AD731" s="41">
        <f t="shared" si="294"/>
        <v>0</v>
      </c>
      <c r="AE731" s="41">
        <f t="shared" si="284"/>
        <v>0</v>
      </c>
      <c r="AF731" s="41">
        <f t="shared" si="284"/>
        <v>0</v>
      </c>
      <c r="AG731" s="48">
        <v>567.88869458499335</v>
      </c>
      <c r="AH731" s="48">
        <v>113.64196065988793</v>
      </c>
      <c r="AI731" s="48">
        <v>104.11322197347558</v>
      </c>
      <c r="AJ731" s="48">
        <v>353.06789518095786</v>
      </c>
      <c r="AK731" s="41">
        <f t="shared" si="295"/>
        <v>11.412226314851814</v>
      </c>
      <c r="AL731" s="41">
        <f>LN(D731+'Models training data'!$Y$4)</f>
        <v>6.7558800050304519</v>
      </c>
      <c r="AM731" s="41">
        <f>LN(E731+'Models training data'!$Y$5)</f>
        <v>5.1854512345295252</v>
      </c>
      <c r="AN731" s="41">
        <f>LN(F731+'Models training data'!$Y$6)</f>
        <v>5.007240912041441</v>
      </c>
      <c r="AO731" s="41">
        <f>LN(G731+'Models training data'!$Y$7)</f>
        <v>5.998120667889161</v>
      </c>
      <c r="AP731" s="41">
        <f t="shared" si="285"/>
        <v>1</v>
      </c>
      <c r="AQ731" s="41">
        <f t="shared" si="296"/>
        <v>0</v>
      </c>
      <c r="AR731" s="41">
        <f t="shared" si="297"/>
        <v>100998.92880256107</v>
      </c>
      <c r="AS731" s="41">
        <f t="shared" si="298"/>
        <v>83123.470552103972</v>
      </c>
      <c r="AT731" s="41">
        <f t="shared" si="299"/>
        <v>11.297743260594952</v>
      </c>
      <c r="AU731" s="41">
        <f t="shared" si="300"/>
        <v>86544.205977854726</v>
      </c>
      <c r="AV731" s="41">
        <f t="shared" si="301"/>
        <v>11.330980331632404</v>
      </c>
      <c r="AW731" s="41">
        <f t="shared" si="302"/>
        <v>86545.466396433825</v>
      </c>
      <c r="AX731" s="41">
        <f t="shared" si="303"/>
        <v>11.330605930918873</v>
      </c>
      <c r="AY731" s="41">
        <f t="shared" si="304"/>
        <v>11.194855071915079</v>
      </c>
      <c r="AZ731" s="41">
        <f t="shared" si="305"/>
        <v>11.357258183239383</v>
      </c>
    </row>
    <row r="732" spans="2:52" x14ac:dyDescent="0.25">
      <c r="B732" s="41" t="str">
        <f t="shared" si="306"/>
        <v>DL</v>
      </c>
      <c r="C732" s="46">
        <v>45185</v>
      </c>
      <c r="D732" s="45">
        <v>573.56758112914304</v>
      </c>
      <c r="E732" s="45">
        <v>114.77834491254401</v>
      </c>
      <c r="F732" s="45">
        <v>62.572950321687607</v>
      </c>
      <c r="G732" s="48">
        <v>318.21526003741263</v>
      </c>
      <c r="H732" s="44">
        <v>86420.688807485814</v>
      </c>
      <c r="I732" s="62">
        <f t="shared" si="286"/>
        <v>1069.1341364007874</v>
      </c>
      <c r="J732" s="41">
        <f t="shared" si="287"/>
        <v>2023</v>
      </c>
      <c r="K732" s="41">
        <f t="shared" si="288"/>
        <v>90</v>
      </c>
      <c r="L732" s="41">
        <f t="shared" si="289"/>
        <v>8100</v>
      </c>
      <c r="M732" s="41">
        <f t="shared" si="290"/>
        <v>8.99961934066053</v>
      </c>
      <c r="N732" s="41">
        <f t="shared" si="291"/>
        <v>1</v>
      </c>
      <c r="O732" s="41">
        <f t="shared" si="292"/>
        <v>9</v>
      </c>
      <c r="P732" s="41">
        <f t="shared" si="293"/>
        <v>0</v>
      </c>
      <c r="Q732" s="41">
        <f t="shared" si="293"/>
        <v>0</v>
      </c>
      <c r="R732" s="41">
        <f t="shared" si="293"/>
        <v>0</v>
      </c>
      <c r="S732" s="41">
        <f t="shared" si="281"/>
        <v>0</v>
      </c>
      <c r="T732" s="41">
        <f t="shared" si="281"/>
        <v>0</v>
      </c>
      <c r="U732" s="41">
        <f t="shared" si="281"/>
        <v>0</v>
      </c>
      <c r="V732" s="41">
        <f t="shared" si="281"/>
        <v>0</v>
      </c>
      <c r="W732" s="41">
        <f t="shared" si="282"/>
        <v>0</v>
      </c>
      <c r="X732" s="41">
        <f t="shared" si="282"/>
        <v>1</v>
      </c>
      <c r="Y732" s="41">
        <f t="shared" si="282"/>
        <v>0</v>
      </c>
      <c r="Z732" s="41">
        <f t="shared" si="282"/>
        <v>0</v>
      </c>
      <c r="AA732" s="41">
        <f t="shared" si="283"/>
        <v>0</v>
      </c>
      <c r="AB732" s="41">
        <f t="shared" si="294"/>
        <v>1</v>
      </c>
      <c r="AC732" s="41">
        <f t="shared" si="294"/>
        <v>0</v>
      </c>
      <c r="AD732" s="41">
        <f t="shared" si="294"/>
        <v>0</v>
      </c>
      <c r="AE732" s="41">
        <f t="shared" si="284"/>
        <v>0</v>
      </c>
      <c r="AF732" s="41">
        <f t="shared" si="284"/>
        <v>0</v>
      </c>
      <c r="AG732" s="48">
        <v>573.56758112914304</v>
      </c>
      <c r="AH732" s="48">
        <v>114.77834491254401</v>
      </c>
      <c r="AI732" s="48">
        <v>62.572950321687607</v>
      </c>
      <c r="AJ732" s="48">
        <v>318.21526003741263</v>
      </c>
      <c r="AK732" s="41">
        <f t="shared" si="295"/>
        <v>11.366982379918008</v>
      </c>
      <c r="AL732" s="41">
        <f>LN(D732+'Models training data'!$Y$4)</f>
        <v>6.7624685621151235</v>
      </c>
      <c r="AM732" s="41">
        <f>LN(E732+'Models training data'!$Y$5)</f>
        <v>5.191791898884377</v>
      </c>
      <c r="AN732" s="41">
        <f>LN(F732+'Models training data'!$Y$6)</f>
        <v>4.6816814426557638</v>
      </c>
      <c r="AO732" s="41">
        <f>LN(G732+'Models training data'!$Y$7)</f>
        <v>5.9075901364630603</v>
      </c>
      <c r="AP732" s="41">
        <f t="shared" si="285"/>
        <v>1</v>
      </c>
      <c r="AQ732" s="41">
        <f t="shared" si="296"/>
        <v>0</v>
      </c>
      <c r="AR732" s="41">
        <f t="shared" si="297"/>
        <v>100974.53848947733</v>
      </c>
      <c r="AS732" s="41">
        <f t="shared" si="298"/>
        <v>83099.373162062271</v>
      </c>
      <c r="AT732" s="41">
        <f t="shared" si="299"/>
        <v>11.297485643330173</v>
      </c>
      <c r="AU732" s="41">
        <f t="shared" si="300"/>
        <v>86550.821850419816</v>
      </c>
      <c r="AV732" s="41">
        <f t="shared" si="301"/>
        <v>11.331161953442241</v>
      </c>
      <c r="AW732" s="41">
        <f t="shared" si="302"/>
        <v>86529.299679090647</v>
      </c>
      <c r="AX732" s="41">
        <f t="shared" si="303"/>
        <v>11.33041983177865</v>
      </c>
      <c r="AY732" s="41">
        <f t="shared" si="304"/>
        <v>11.185793706268043</v>
      </c>
      <c r="AZ732" s="41">
        <f t="shared" si="305"/>
        <v>11.318335336288271</v>
      </c>
    </row>
    <row r="733" spans="2:52" x14ac:dyDescent="0.25">
      <c r="B733" s="41" t="str">
        <f t="shared" si="306"/>
        <v>DL</v>
      </c>
      <c r="C733" s="46">
        <v>45192</v>
      </c>
      <c r="D733" s="45">
        <v>579.3032566592442</v>
      </c>
      <c r="E733" s="45">
        <v>115.92611068469805</v>
      </c>
      <c r="F733" s="45">
        <v>58.9405394377522</v>
      </c>
      <c r="G733" s="48">
        <v>286.43914947112643</v>
      </c>
      <c r="H733" s="44">
        <v>85493.300913413841</v>
      </c>
      <c r="I733" s="62">
        <f t="shared" si="286"/>
        <v>1040.6090562528209</v>
      </c>
      <c r="J733" s="41">
        <f t="shared" si="287"/>
        <v>2023</v>
      </c>
      <c r="K733" s="41">
        <f t="shared" si="288"/>
        <v>91</v>
      </c>
      <c r="L733" s="41">
        <f t="shared" si="289"/>
        <v>8281</v>
      </c>
      <c r="M733" s="41">
        <f t="shared" si="290"/>
        <v>9.0217190130336995</v>
      </c>
      <c r="N733" s="41">
        <f t="shared" si="291"/>
        <v>1</v>
      </c>
      <c r="O733" s="41">
        <f t="shared" si="292"/>
        <v>9</v>
      </c>
      <c r="P733" s="41">
        <f t="shared" si="293"/>
        <v>0</v>
      </c>
      <c r="Q733" s="41">
        <f t="shared" si="293"/>
        <v>0</v>
      </c>
      <c r="R733" s="41">
        <f t="shared" si="293"/>
        <v>0</v>
      </c>
      <c r="S733" s="41">
        <f t="shared" si="281"/>
        <v>0</v>
      </c>
      <c r="T733" s="41">
        <f t="shared" si="281"/>
        <v>0</v>
      </c>
      <c r="U733" s="41">
        <f t="shared" si="281"/>
        <v>0</v>
      </c>
      <c r="V733" s="41">
        <f t="shared" si="281"/>
        <v>0</v>
      </c>
      <c r="W733" s="41">
        <f t="shared" si="282"/>
        <v>0</v>
      </c>
      <c r="X733" s="41">
        <f t="shared" si="282"/>
        <v>1</v>
      </c>
      <c r="Y733" s="41">
        <f t="shared" si="282"/>
        <v>0</v>
      </c>
      <c r="Z733" s="41">
        <f t="shared" si="282"/>
        <v>0</v>
      </c>
      <c r="AA733" s="41">
        <f t="shared" si="283"/>
        <v>0</v>
      </c>
      <c r="AB733" s="41">
        <f t="shared" si="294"/>
        <v>1</v>
      </c>
      <c r="AC733" s="41">
        <f t="shared" si="294"/>
        <v>0</v>
      </c>
      <c r="AD733" s="41">
        <f t="shared" si="294"/>
        <v>0</v>
      </c>
      <c r="AE733" s="41">
        <f t="shared" si="284"/>
        <v>0</v>
      </c>
      <c r="AF733" s="41">
        <f t="shared" si="284"/>
        <v>0</v>
      </c>
      <c r="AG733" s="48">
        <v>579.3032566592442</v>
      </c>
      <c r="AH733" s="48">
        <v>115.92611068469805</v>
      </c>
      <c r="AI733" s="48">
        <v>58.9405394377522</v>
      </c>
      <c r="AJ733" s="48">
        <v>286.43914947112643</v>
      </c>
      <c r="AK733" s="41">
        <f t="shared" si="295"/>
        <v>11.356193299965286</v>
      </c>
      <c r="AL733" s="41">
        <f>LN(D733+'Models training data'!$Y$4)</f>
        <v>6.7690792326759341</v>
      </c>
      <c r="AM733" s="41">
        <f>LN(E733+'Models training data'!$Y$5)</f>
        <v>5.1981555171768283</v>
      </c>
      <c r="AN733" s="41">
        <f>LN(F733+'Models training data'!$Y$6)</f>
        <v>4.6474537357530092</v>
      </c>
      <c r="AO733" s="41">
        <f>LN(G733+'Models training data'!$Y$7)</f>
        <v>5.8172378873009976</v>
      </c>
      <c r="AP733" s="41">
        <f t="shared" si="285"/>
        <v>1</v>
      </c>
      <c r="AQ733" s="41">
        <f t="shared" si="296"/>
        <v>0</v>
      </c>
      <c r="AR733" s="41">
        <f t="shared" si="297"/>
        <v>100950.14817639359</v>
      </c>
      <c r="AS733" s="41">
        <f t="shared" si="298"/>
        <v>83075.27577202057</v>
      </c>
      <c r="AT733" s="41">
        <f t="shared" si="299"/>
        <v>11.297228026065392</v>
      </c>
      <c r="AU733" s="41">
        <f t="shared" si="300"/>
        <v>86558.616421660729</v>
      </c>
      <c r="AV733" s="41">
        <f t="shared" si="301"/>
        <v>11.331360520453767</v>
      </c>
      <c r="AW733" s="41">
        <f t="shared" si="302"/>
        <v>86513.311603163747</v>
      </c>
      <c r="AX733" s="41">
        <f t="shared" si="303"/>
        <v>11.330235789024599</v>
      </c>
      <c r="AY733" s="41">
        <f t="shared" si="304"/>
        <v>11.1805721510614</v>
      </c>
      <c r="AZ733" s="41">
        <f t="shared" si="305"/>
        <v>11.304645486650514</v>
      </c>
    </row>
    <row r="734" spans="2:52" x14ac:dyDescent="0.25">
      <c r="B734" s="41" t="str">
        <f t="shared" si="306"/>
        <v>DL</v>
      </c>
      <c r="C734" s="46">
        <v>45199</v>
      </c>
      <c r="D734" s="45">
        <v>585.0962890290034</v>
      </c>
      <c r="E734" s="45">
        <v>117.08536295305933</v>
      </c>
      <c r="F734" s="45">
        <v>59.104130793414491</v>
      </c>
      <c r="G734" s="48">
        <v>257.7997760677593</v>
      </c>
      <c r="H734" s="44">
        <v>84993.985963037238</v>
      </c>
      <c r="I734" s="62">
        <f t="shared" si="286"/>
        <v>1019.0855588432364</v>
      </c>
      <c r="J734" s="41">
        <f t="shared" si="287"/>
        <v>2023</v>
      </c>
      <c r="K734" s="41">
        <f t="shared" si="288"/>
        <v>92</v>
      </c>
      <c r="L734" s="41">
        <f t="shared" si="289"/>
        <v>8464</v>
      </c>
      <c r="M734" s="41">
        <f t="shared" si="290"/>
        <v>9.0435771540980809</v>
      </c>
      <c r="N734" s="41">
        <f t="shared" si="291"/>
        <v>1</v>
      </c>
      <c r="O734" s="41">
        <f t="shared" si="292"/>
        <v>9</v>
      </c>
      <c r="P734" s="41">
        <f t="shared" si="293"/>
        <v>0</v>
      </c>
      <c r="Q734" s="41">
        <f t="shared" si="293"/>
        <v>0</v>
      </c>
      <c r="R734" s="41">
        <f t="shared" si="293"/>
        <v>0</v>
      </c>
      <c r="S734" s="41">
        <f t="shared" si="281"/>
        <v>0</v>
      </c>
      <c r="T734" s="41">
        <f t="shared" si="281"/>
        <v>0</v>
      </c>
      <c r="U734" s="41">
        <f t="shared" si="281"/>
        <v>0</v>
      </c>
      <c r="V734" s="41">
        <f t="shared" si="281"/>
        <v>0</v>
      </c>
      <c r="W734" s="41">
        <f t="shared" si="282"/>
        <v>0</v>
      </c>
      <c r="X734" s="41">
        <f t="shared" si="282"/>
        <v>1</v>
      </c>
      <c r="Y734" s="41">
        <f t="shared" si="282"/>
        <v>0</v>
      </c>
      <c r="Z734" s="41">
        <f t="shared" si="282"/>
        <v>0</v>
      </c>
      <c r="AA734" s="41">
        <f t="shared" si="283"/>
        <v>0</v>
      </c>
      <c r="AB734" s="41">
        <f t="shared" si="294"/>
        <v>1</v>
      </c>
      <c r="AC734" s="41">
        <f t="shared" si="294"/>
        <v>0</v>
      </c>
      <c r="AD734" s="41">
        <f t="shared" si="294"/>
        <v>0</v>
      </c>
      <c r="AE734" s="41">
        <f t="shared" si="284"/>
        <v>0</v>
      </c>
      <c r="AF734" s="41">
        <f t="shared" si="284"/>
        <v>0</v>
      </c>
      <c r="AG734" s="48">
        <v>585.0962890290034</v>
      </c>
      <c r="AH734" s="48">
        <v>117.08536295305933</v>
      </c>
      <c r="AI734" s="48">
        <v>59.104130793414491</v>
      </c>
      <c r="AJ734" s="48">
        <v>257.7997760677593</v>
      </c>
      <c r="AK734" s="41">
        <f t="shared" si="295"/>
        <v>11.350335779593284</v>
      </c>
      <c r="AL734" s="41">
        <f>LN(D734+'Models training data'!$Y$4)</f>
        <v>6.775711944456277</v>
      </c>
      <c r="AM734" s="41">
        <f>LN(E734+'Models training data'!$Y$5)</f>
        <v>5.204541976598275</v>
      </c>
      <c r="AN734" s="41">
        <f>LN(F734+'Models training data'!$Y$6)</f>
        <v>4.6490206907894853</v>
      </c>
      <c r="AO734" s="41">
        <f>LN(G734+'Models training data'!$Y$7)</f>
        <v>5.7281602724302534</v>
      </c>
      <c r="AP734" s="41">
        <f t="shared" si="285"/>
        <v>1</v>
      </c>
      <c r="AQ734" s="41">
        <f t="shared" si="296"/>
        <v>0</v>
      </c>
      <c r="AR734" s="41">
        <f t="shared" si="297"/>
        <v>100925.75786330985</v>
      </c>
      <c r="AS734" s="41">
        <f t="shared" si="298"/>
        <v>83051.178381978869</v>
      </c>
      <c r="AT734" s="41">
        <f t="shared" si="299"/>
        <v>11.296970408800613</v>
      </c>
      <c r="AU734" s="41">
        <f t="shared" si="300"/>
        <v>86567.58969157745</v>
      </c>
      <c r="AV734" s="41">
        <f t="shared" si="301"/>
        <v>11.331576032666986</v>
      </c>
      <c r="AW734" s="41">
        <f t="shared" si="302"/>
        <v>86497.49826380481</v>
      </c>
      <c r="AX734" s="41">
        <f t="shared" si="303"/>
        <v>11.330053757707031</v>
      </c>
      <c r="AY734" s="41">
        <f t="shared" si="304"/>
        <v>11.176188668074856</v>
      </c>
      <c r="AZ734" s="41">
        <f t="shared" si="305"/>
        <v>11.294212725815047</v>
      </c>
    </row>
    <row r="735" spans="2:52" x14ac:dyDescent="0.25">
      <c r="B735" s="41" t="str">
        <f t="shared" si="306"/>
        <v>DL</v>
      </c>
      <c r="C735" s="46">
        <v>45206</v>
      </c>
      <c r="D735" s="45">
        <v>590.9472517815102</v>
      </c>
      <c r="E735" s="45">
        <v>118.25621216334707</v>
      </c>
      <c r="F735" s="45">
        <v>59.652590697477109</v>
      </c>
      <c r="G735" s="48">
        <v>232.02025261535792</v>
      </c>
      <c r="H735" s="44">
        <v>76840.396725820538</v>
      </c>
      <c r="I735" s="62">
        <f t="shared" si="286"/>
        <v>1000.8763072576922</v>
      </c>
      <c r="J735" s="41">
        <f t="shared" si="287"/>
        <v>2023</v>
      </c>
      <c r="K735" s="41">
        <f t="shared" si="288"/>
        <v>93</v>
      </c>
      <c r="L735" s="41">
        <f t="shared" si="289"/>
        <v>8649</v>
      </c>
      <c r="M735" s="41">
        <f t="shared" si="290"/>
        <v>9.0651989863065126</v>
      </c>
      <c r="N735" s="41">
        <f t="shared" si="291"/>
        <v>1</v>
      </c>
      <c r="O735" s="41">
        <f t="shared" si="292"/>
        <v>10</v>
      </c>
      <c r="P735" s="41">
        <f t="shared" si="293"/>
        <v>0</v>
      </c>
      <c r="Q735" s="41">
        <f t="shared" si="293"/>
        <v>0</v>
      </c>
      <c r="R735" s="41">
        <f t="shared" si="293"/>
        <v>0</v>
      </c>
      <c r="S735" s="41">
        <f t="shared" si="281"/>
        <v>0</v>
      </c>
      <c r="T735" s="41">
        <f t="shared" si="281"/>
        <v>0</v>
      </c>
      <c r="U735" s="41">
        <f t="shared" si="281"/>
        <v>0</v>
      </c>
      <c r="V735" s="41">
        <f t="shared" si="281"/>
        <v>0</v>
      </c>
      <c r="W735" s="41">
        <f t="shared" si="282"/>
        <v>0</v>
      </c>
      <c r="X735" s="41">
        <f t="shared" si="282"/>
        <v>0</v>
      </c>
      <c r="Y735" s="41">
        <f t="shared" si="282"/>
        <v>1</v>
      </c>
      <c r="Z735" s="41">
        <f t="shared" si="282"/>
        <v>0</v>
      </c>
      <c r="AA735" s="41">
        <f t="shared" si="283"/>
        <v>0</v>
      </c>
      <c r="AB735" s="41">
        <f t="shared" si="294"/>
        <v>1</v>
      </c>
      <c r="AC735" s="41">
        <f t="shared" si="294"/>
        <v>0</v>
      </c>
      <c r="AD735" s="41">
        <f t="shared" si="294"/>
        <v>0</v>
      </c>
      <c r="AE735" s="41">
        <f t="shared" si="284"/>
        <v>0</v>
      </c>
      <c r="AF735" s="41">
        <f t="shared" si="284"/>
        <v>0</v>
      </c>
      <c r="AG735" s="48">
        <v>590.9472517815102</v>
      </c>
      <c r="AH735" s="48">
        <v>118.25621216334707</v>
      </c>
      <c r="AI735" s="48">
        <v>59.652590697477109</v>
      </c>
      <c r="AJ735" s="48">
        <v>232.02025261535792</v>
      </c>
      <c r="AK735" s="41">
        <f t="shared" si="295"/>
        <v>11.249485779880885</v>
      </c>
      <c r="AL735" s="41">
        <f>LN(D735+'Models training data'!$Y$4)</f>
        <v>6.7823666244799252</v>
      </c>
      <c r="AM735" s="41">
        <f>LN(E735+'Models training data'!$Y$5)</f>
        <v>5.2109511883467556</v>
      </c>
      <c r="AN735" s="41">
        <f>LN(F735+'Models training data'!$Y$6)</f>
        <v>4.6542562547171284</v>
      </c>
      <c r="AO735" s="41">
        <f>LN(G735+'Models training data'!$Y$7)</f>
        <v>5.6405717337717745</v>
      </c>
      <c r="AP735" s="41">
        <f t="shared" si="285"/>
        <v>1</v>
      </c>
      <c r="AQ735" s="41">
        <f t="shared" si="296"/>
        <v>0</v>
      </c>
      <c r="AR735" s="41">
        <f t="shared" si="297"/>
        <v>87448.708706134086</v>
      </c>
      <c r="AS735" s="41">
        <f t="shared" si="298"/>
        <v>69574.812711901235</v>
      </c>
      <c r="AT735" s="41">
        <f t="shared" si="299"/>
        <v>11.151797296826253</v>
      </c>
      <c r="AU735" s="41">
        <f t="shared" si="300"/>
        <v>69685.502240949922</v>
      </c>
      <c r="AV735" s="41">
        <f t="shared" si="301"/>
        <v>11.153324936430543</v>
      </c>
      <c r="AW735" s="41">
        <f t="shared" si="302"/>
        <v>69612.301511727477</v>
      </c>
      <c r="AX735" s="41">
        <f t="shared" si="303"/>
        <v>11.15168176359612</v>
      </c>
      <c r="AY735" s="41">
        <f t="shared" si="304"/>
        <v>11.172297983489768</v>
      </c>
      <c r="AZ735" s="41">
        <f t="shared" si="305"/>
        <v>11.284283768668981</v>
      </c>
    </row>
    <row r="736" spans="2:52" x14ac:dyDescent="0.25">
      <c r="B736" s="41" t="str">
        <f t="shared" si="306"/>
        <v>DL</v>
      </c>
      <c r="C736" s="46">
        <v>45213</v>
      </c>
      <c r="D736" s="45">
        <v>596.85672420287699</v>
      </c>
      <c r="E736" s="45">
        <v>119.43877207535911</v>
      </c>
      <c r="F736" s="45">
        <v>60.244858464064727</v>
      </c>
      <c r="G736" s="48">
        <v>208.81827276925958</v>
      </c>
      <c r="H736" s="44">
        <v>76389.698831603615</v>
      </c>
      <c r="I736" s="62">
        <f t="shared" si="286"/>
        <v>985.35862751156037</v>
      </c>
      <c r="J736" s="41">
        <f t="shared" si="287"/>
        <v>2023</v>
      </c>
      <c r="K736" s="41">
        <f t="shared" si="288"/>
        <v>94</v>
      </c>
      <c r="L736" s="41">
        <f t="shared" si="289"/>
        <v>8836</v>
      </c>
      <c r="M736" s="41">
        <f t="shared" si="290"/>
        <v>9.0865895645400077</v>
      </c>
      <c r="N736" s="41">
        <f t="shared" si="291"/>
        <v>1</v>
      </c>
      <c r="O736" s="41">
        <f t="shared" si="292"/>
        <v>10</v>
      </c>
      <c r="P736" s="41">
        <f t="shared" si="293"/>
        <v>0</v>
      </c>
      <c r="Q736" s="41">
        <f t="shared" si="293"/>
        <v>0</v>
      </c>
      <c r="R736" s="41">
        <f t="shared" si="293"/>
        <v>0</v>
      </c>
      <c r="S736" s="41">
        <f t="shared" si="281"/>
        <v>0</v>
      </c>
      <c r="T736" s="41">
        <f t="shared" si="281"/>
        <v>0</v>
      </c>
      <c r="U736" s="41">
        <f t="shared" si="281"/>
        <v>0</v>
      </c>
      <c r="V736" s="41">
        <f t="shared" si="281"/>
        <v>0</v>
      </c>
      <c r="W736" s="41">
        <f t="shared" si="282"/>
        <v>0</v>
      </c>
      <c r="X736" s="41">
        <f t="shared" si="282"/>
        <v>0</v>
      </c>
      <c r="Y736" s="41">
        <f t="shared" si="282"/>
        <v>1</v>
      </c>
      <c r="Z736" s="41">
        <f t="shared" si="282"/>
        <v>0</v>
      </c>
      <c r="AA736" s="41">
        <f t="shared" si="283"/>
        <v>0</v>
      </c>
      <c r="AB736" s="41">
        <f t="shared" si="294"/>
        <v>1</v>
      </c>
      <c r="AC736" s="41">
        <f t="shared" si="294"/>
        <v>0</v>
      </c>
      <c r="AD736" s="41">
        <f t="shared" si="294"/>
        <v>0</v>
      </c>
      <c r="AE736" s="41">
        <f t="shared" si="284"/>
        <v>0</v>
      </c>
      <c r="AF736" s="41">
        <f t="shared" si="284"/>
        <v>0</v>
      </c>
      <c r="AG736" s="48">
        <v>596.85672420287699</v>
      </c>
      <c r="AH736" s="48">
        <v>119.43877207535911</v>
      </c>
      <c r="AI736" s="48">
        <v>60.244858464064727</v>
      </c>
      <c r="AJ736" s="48">
        <v>208.81827276925958</v>
      </c>
      <c r="AK736" s="41">
        <f t="shared" si="295"/>
        <v>11.243603134016881</v>
      </c>
      <c r="AL736" s="41">
        <f>LN(D736+'Models training data'!$Y$4)</f>
        <v>6.789043199059118</v>
      </c>
      <c r="AM736" s="41">
        <f>LN(E736+'Models training data'!$Y$5)</f>
        <v>5.2173830751272092</v>
      </c>
      <c r="AN736" s="41">
        <f>LN(F736+'Models training data'!$Y$6)</f>
        <v>4.659879391757018</v>
      </c>
      <c r="AO736" s="41">
        <f>LN(G736+'Models training data'!$Y$7)</f>
        <v>5.5545927714059129</v>
      </c>
      <c r="AP736" s="41">
        <f t="shared" si="285"/>
        <v>1</v>
      </c>
      <c r="AQ736" s="41">
        <f t="shared" si="296"/>
        <v>0</v>
      </c>
      <c r="AR736" s="41">
        <f t="shared" si="297"/>
        <v>87424.318393050344</v>
      </c>
      <c r="AS736" s="41">
        <f t="shared" si="298"/>
        <v>69550.715321859519</v>
      </c>
      <c r="AT736" s="41">
        <f t="shared" si="299"/>
        <v>11.151539679561473</v>
      </c>
      <c r="AU736" s="41">
        <f t="shared" si="300"/>
        <v>69696.83290821829</v>
      </c>
      <c r="AV736" s="41">
        <f t="shared" si="301"/>
        <v>11.153574339047143</v>
      </c>
      <c r="AW736" s="41">
        <f t="shared" si="302"/>
        <v>69596.826432136149</v>
      </c>
      <c r="AX736" s="41">
        <f t="shared" si="303"/>
        <v>11.151503626071619</v>
      </c>
      <c r="AY736" s="41">
        <f t="shared" si="304"/>
        <v>11.168824983191405</v>
      </c>
      <c r="AZ736" s="41">
        <f t="shared" si="305"/>
        <v>11.27458967607782</v>
      </c>
    </row>
    <row r="737" spans="2:52" x14ac:dyDescent="0.25">
      <c r="B737" s="41" t="str">
        <f t="shared" si="306"/>
        <v>DL</v>
      </c>
      <c r="C737" s="46">
        <v>45220</v>
      </c>
      <c r="D737" s="45">
        <v>602.82529137739198</v>
      </c>
      <c r="E737" s="45">
        <v>120.63315869130199</v>
      </c>
      <c r="F737" s="45">
        <v>60.846881234666668</v>
      </c>
      <c r="G737" s="48">
        <v>187.93645003387735</v>
      </c>
      <c r="H737" s="44">
        <v>75939.436317106738</v>
      </c>
      <c r="I737" s="62">
        <f t="shared" si="286"/>
        <v>972.24178133723797</v>
      </c>
      <c r="J737" s="41">
        <f t="shared" si="287"/>
        <v>2023</v>
      </c>
      <c r="K737" s="41">
        <f t="shared" si="288"/>
        <v>95</v>
      </c>
      <c r="L737" s="41">
        <f t="shared" si="289"/>
        <v>9025</v>
      </c>
      <c r="M737" s="41">
        <f t="shared" si="290"/>
        <v>9.1077537832010815</v>
      </c>
      <c r="N737" s="41">
        <f t="shared" si="291"/>
        <v>1</v>
      </c>
      <c r="O737" s="41">
        <f t="shared" si="292"/>
        <v>10</v>
      </c>
      <c r="P737" s="41">
        <f t="shared" si="293"/>
        <v>0</v>
      </c>
      <c r="Q737" s="41">
        <f t="shared" si="293"/>
        <v>0</v>
      </c>
      <c r="R737" s="41">
        <f t="shared" si="293"/>
        <v>0</v>
      </c>
      <c r="S737" s="41">
        <f t="shared" si="281"/>
        <v>0</v>
      </c>
      <c r="T737" s="41">
        <f t="shared" si="281"/>
        <v>0</v>
      </c>
      <c r="U737" s="41">
        <f t="shared" si="281"/>
        <v>0</v>
      </c>
      <c r="V737" s="41">
        <f t="shared" si="281"/>
        <v>0</v>
      </c>
      <c r="W737" s="41">
        <f t="shared" si="282"/>
        <v>0</v>
      </c>
      <c r="X737" s="41">
        <f t="shared" si="282"/>
        <v>0</v>
      </c>
      <c r="Y737" s="41">
        <f t="shared" si="282"/>
        <v>1</v>
      </c>
      <c r="Z737" s="41">
        <f t="shared" si="282"/>
        <v>0</v>
      </c>
      <c r="AA737" s="41">
        <f t="shared" si="283"/>
        <v>0</v>
      </c>
      <c r="AB737" s="41">
        <f t="shared" si="294"/>
        <v>1</v>
      </c>
      <c r="AC737" s="41">
        <f t="shared" si="294"/>
        <v>0</v>
      </c>
      <c r="AD737" s="41">
        <f t="shared" si="294"/>
        <v>0</v>
      </c>
      <c r="AE737" s="41">
        <f t="shared" si="284"/>
        <v>0</v>
      </c>
      <c r="AF737" s="41">
        <f t="shared" si="284"/>
        <v>0</v>
      </c>
      <c r="AG737" s="48">
        <v>602.82529137739198</v>
      </c>
      <c r="AH737" s="48">
        <v>120.63315869130199</v>
      </c>
      <c r="AI737" s="48">
        <v>60.846881234666668</v>
      </c>
      <c r="AJ737" s="48">
        <v>187.93645003387735</v>
      </c>
      <c r="AK737" s="41">
        <f t="shared" si="295"/>
        <v>11.237691411018012</v>
      </c>
      <c r="AL737" s="41">
        <f>LN(D737+'Models training data'!$Y$4)</f>
        <v>6.7957415938039087</v>
      </c>
      <c r="AM737" s="41">
        <f>LN(E737+'Models training data'!$Y$5)</f>
        <v>5.2238375649461197</v>
      </c>
      <c r="AN737" s="41">
        <f>LN(F737+'Models training data'!$Y$6)</f>
        <v>4.6655629231639564</v>
      </c>
      <c r="AO737" s="41">
        <f>LN(G737+'Models training data'!$Y$7)</f>
        <v>5.4703355405186302</v>
      </c>
      <c r="AP737" s="41">
        <f t="shared" si="285"/>
        <v>1</v>
      </c>
      <c r="AQ737" s="41">
        <f t="shared" si="296"/>
        <v>0</v>
      </c>
      <c r="AR737" s="41">
        <f t="shared" si="297"/>
        <v>87399.928079966601</v>
      </c>
      <c r="AS737" s="41">
        <f t="shared" si="298"/>
        <v>69526.617931817833</v>
      </c>
      <c r="AT737" s="41">
        <f t="shared" si="299"/>
        <v>11.151282062296692</v>
      </c>
      <c r="AU737" s="41">
        <f t="shared" si="300"/>
        <v>69709.342274162467</v>
      </c>
      <c r="AV737" s="41">
        <f t="shared" si="301"/>
        <v>11.153840686865435</v>
      </c>
      <c r="AW737" s="41">
        <f t="shared" si="302"/>
        <v>69581.51511307343</v>
      </c>
      <c r="AX737" s="41">
        <f t="shared" si="303"/>
        <v>11.151327373635658</v>
      </c>
      <c r="AY737" s="41">
        <f t="shared" si="304"/>
        <v>11.165725630919017</v>
      </c>
      <c r="AZ737" s="41">
        <f t="shared" si="305"/>
        <v>11.265116075599069</v>
      </c>
    </row>
    <row r="738" spans="2:52" x14ac:dyDescent="0.25">
      <c r="B738" s="41" t="str">
        <f t="shared" si="306"/>
        <v>DL</v>
      </c>
      <c r="C738" s="46">
        <v>45227</v>
      </c>
      <c r="D738" s="45">
        <v>608.8535442439063</v>
      </c>
      <c r="E738" s="45">
        <v>121.83948972580964</v>
      </c>
      <c r="F738" s="45">
        <v>61.455307465609465</v>
      </c>
      <c r="G738" s="48">
        <v>169.14280548464399</v>
      </c>
      <c r="H738" s="44">
        <v>75489.216912854303</v>
      </c>
      <c r="I738" s="62">
        <f t="shared" si="286"/>
        <v>961.29114691996949</v>
      </c>
      <c r="J738" s="41">
        <f t="shared" si="287"/>
        <v>2023</v>
      </c>
      <c r="K738" s="41">
        <f t="shared" si="288"/>
        <v>96</v>
      </c>
      <c r="L738" s="41">
        <f t="shared" si="289"/>
        <v>9216</v>
      </c>
      <c r="M738" s="41">
        <f t="shared" si="290"/>
        <v>9.1286963829356722</v>
      </c>
      <c r="N738" s="41">
        <f t="shared" si="291"/>
        <v>1</v>
      </c>
      <c r="O738" s="41">
        <f t="shared" si="292"/>
        <v>10</v>
      </c>
      <c r="P738" s="41">
        <f t="shared" si="293"/>
        <v>0</v>
      </c>
      <c r="Q738" s="41">
        <f t="shared" si="293"/>
        <v>0</v>
      </c>
      <c r="R738" s="41">
        <f t="shared" si="293"/>
        <v>0</v>
      </c>
      <c r="S738" s="41">
        <f t="shared" si="281"/>
        <v>0</v>
      </c>
      <c r="T738" s="41">
        <f t="shared" si="281"/>
        <v>0</v>
      </c>
      <c r="U738" s="41">
        <f t="shared" si="281"/>
        <v>0</v>
      </c>
      <c r="V738" s="41">
        <f t="shared" si="281"/>
        <v>0</v>
      </c>
      <c r="W738" s="41">
        <f t="shared" si="282"/>
        <v>0</v>
      </c>
      <c r="X738" s="41">
        <f t="shared" si="282"/>
        <v>0</v>
      </c>
      <c r="Y738" s="41">
        <f t="shared" si="282"/>
        <v>1</v>
      </c>
      <c r="Z738" s="41">
        <f t="shared" si="282"/>
        <v>0</v>
      </c>
      <c r="AA738" s="41">
        <f t="shared" si="283"/>
        <v>0</v>
      </c>
      <c r="AB738" s="41">
        <f t="shared" si="294"/>
        <v>1</v>
      </c>
      <c r="AC738" s="41">
        <f t="shared" si="294"/>
        <v>0</v>
      </c>
      <c r="AD738" s="41">
        <f t="shared" si="294"/>
        <v>0</v>
      </c>
      <c r="AE738" s="41">
        <f t="shared" si="284"/>
        <v>0</v>
      </c>
      <c r="AF738" s="41">
        <f t="shared" si="284"/>
        <v>0</v>
      </c>
      <c r="AG738" s="48">
        <v>608.8535442439063</v>
      </c>
      <c r="AH738" s="48">
        <v>121.83948972580964</v>
      </c>
      <c r="AI738" s="48">
        <v>61.455307465609465</v>
      </c>
      <c r="AJ738" s="48">
        <v>169.14280548464399</v>
      </c>
      <c r="AK738" s="41">
        <f t="shared" si="295"/>
        <v>11.231745102690732</v>
      </c>
      <c r="AL738" s="41">
        <f>LN(D738+'Models training data'!$Y$4)</f>
        <v>6.8024617336323976</v>
      </c>
      <c r="AM738" s="41">
        <f>LN(E738+'Models training data'!$Y$5)</f>
        <v>5.2303145880339468</v>
      </c>
      <c r="AN738" s="41">
        <f>LN(F738+'Models training data'!$Y$6)</f>
        <v>4.6712742748367972</v>
      </c>
      <c r="AO738" s="41">
        <f>LN(G738+'Models training data'!$Y$7)</f>
        <v>5.3879123323913189</v>
      </c>
      <c r="AP738" s="41">
        <f t="shared" si="285"/>
        <v>1</v>
      </c>
      <c r="AQ738" s="41">
        <f t="shared" si="296"/>
        <v>0</v>
      </c>
      <c r="AR738" s="41">
        <f t="shared" si="297"/>
        <v>87375.537766882859</v>
      </c>
      <c r="AS738" s="41">
        <f t="shared" si="298"/>
        <v>69502.520541776132</v>
      </c>
      <c r="AT738" s="41">
        <f t="shared" si="299"/>
        <v>11.151024445031913</v>
      </c>
      <c r="AU738" s="41">
        <f t="shared" si="300"/>
        <v>69723.030338782468</v>
      </c>
      <c r="AV738" s="41">
        <f t="shared" si="301"/>
        <v>11.154123979885416</v>
      </c>
      <c r="AW738" s="41">
        <f t="shared" si="302"/>
        <v>69566.364124904503</v>
      </c>
      <c r="AX738" s="41">
        <f t="shared" si="303"/>
        <v>11.151152966808848</v>
      </c>
      <c r="AY738" s="41">
        <f t="shared" si="304"/>
        <v>11.162962653881372</v>
      </c>
      <c r="AZ738" s="41">
        <f t="shared" si="305"/>
        <v>11.255874104603134</v>
      </c>
    </row>
    <row r="739" spans="2:52" x14ac:dyDescent="0.25">
      <c r="B739" s="41" t="str">
        <f t="shared" si="306"/>
        <v>DL</v>
      </c>
      <c r="C739" s="46">
        <v>45234</v>
      </c>
      <c r="D739" s="45">
        <v>614.94207965326359</v>
      </c>
      <c r="E739" s="45">
        <v>123.05788434686508</v>
      </c>
      <c r="F739" s="45">
        <v>62.069856282125173</v>
      </c>
      <c r="G739" s="48">
        <v>152.22852498159506</v>
      </c>
      <c r="H739" s="44">
        <v>74006.346625455422</v>
      </c>
      <c r="I739" s="62">
        <f t="shared" si="286"/>
        <v>952.29834526384889</v>
      </c>
      <c r="J739" s="41">
        <f t="shared" si="287"/>
        <v>2023</v>
      </c>
      <c r="K739" s="41">
        <f t="shared" si="288"/>
        <v>97</v>
      </c>
      <c r="L739" s="41">
        <f t="shared" si="289"/>
        <v>9409</v>
      </c>
      <c r="M739" s="41">
        <f t="shared" si="290"/>
        <v>9.1494219570067656</v>
      </c>
      <c r="N739" s="41">
        <f t="shared" si="291"/>
        <v>1</v>
      </c>
      <c r="O739" s="41">
        <f t="shared" si="292"/>
        <v>11</v>
      </c>
      <c r="P739" s="41">
        <f t="shared" si="293"/>
        <v>0</v>
      </c>
      <c r="Q739" s="41">
        <f t="shared" si="293"/>
        <v>0</v>
      </c>
      <c r="R739" s="41">
        <f t="shared" si="293"/>
        <v>0</v>
      </c>
      <c r="S739" s="41">
        <f t="shared" si="281"/>
        <v>0</v>
      </c>
      <c r="T739" s="41">
        <f t="shared" si="281"/>
        <v>0</v>
      </c>
      <c r="U739" s="41">
        <f t="shared" si="281"/>
        <v>0</v>
      </c>
      <c r="V739" s="41">
        <f t="shared" si="281"/>
        <v>0</v>
      </c>
      <c r="W739" s="41">
        <f t="shared" si="282"/>
        <v>0</v>
      </c>
      <c r="X739" s="41">
        <f t="shared" si="282"/>
        <v>0</v>
      </c>
      <c r="Y739" s="41">
        <f t="shared" si="282"/>
        <v>0</v>
      </c>
      <c r="Z739" s="41">
        <f t="shared" si="282"/>
        <v>1</v>
      </c>
      <c r="AA739" s="41">
        <f t="shared" si="283"/>
        <v>0</v>
      </c>
      <c r="AB739" s="41">
        <f t="shared" si="294"/>
        <v>1</v>
      </c>
      <c r="AC739" s="41">
        <f t="shared" si="294"/>
        <v>0</v>
      </c>
      <c r="AD739" s="41">
        <f t="shared" si="294"/>
        <v>0</v>
      </c>
      <c r="AE739" s="41">
        <f t="shared" si="284"/>
        <v>0</v>
      </c>
      <c r="AF739" s="41">
        <f t="shared" si="284"/>
        <v>0</v>
      </c>
      <c r="AG739" s="48">
        <v>614.94207965326359</v>
      </c>
      <c r="AH739" s="48">
        <v>123.05788434686508</v>
      </c>
      <c r="AI739" s="48">
        <v>62.069856282125173</v>
      </c>
      <c r="AJ739" s="48">
        <v>152.22852498159506</v>
      </c>
      <c r="AK739" s="41">
        <f t="shared" si="295"/>
        <v>11.211906133717539</v>
      </c>
      <c r="AL739" s="41">
        <f>LN(D739+'Models training data'!$Y$4)</f>
        <v>6.8092035427815913</v>
      </c>
      <c r="AM739" s="41">
        <f>LN(E739+'Models training data'!$Y$5)</f>
        <v>5.2368140753217709</v>
      </c>
      <c r="AN739" s="41">
        <f>LN(F739+'Models training data'!$Y$6)</f>
        <v>4.677010175419035</v>
      </c>
      <c r="AO739" s="41">
        <f>LN(G739+'Models training data'!$Y$7)</f>
        <v>5.3074354630423715</v>
      </c>
      <c r="AP739" s="41">
        <f t="shared" si="285"/>
        <v>1</v>
      </c>
      <c r="AQ739" s="41">
        <f t="shared" si="296"/>
        <v>0</v>
      </c>
      <c r="AR739" s="41">
        <f t="shared" si="297"/>
        <v>107856.08941716045</v>
      </c>
      <c r="AS739" s="41">
        <f t="shared" si="298"/>
        <v>91018.502855876461</v>
      </c>
      <c r="AT739" s="41">
        <f t="shared" si="299"/>
        <v>11.373209038207666</v>
      </c>
      <c r="AU739" s="41">
        <f t="shared" si="300"/>
        <v>86630.136521298366</v>
      </c>
      <c r="AV739" s="41">
        <f t="shared" si="301"/>
        <v>11.332907771758439</v>
      </c>
      <c r="AW739" s="41">
        <f t="shared" si="302"/>
        <v>86420.924515705876</v>
      </c>
      <c r="AX739" s="41">
        <f t="shared" si="303"/>
        <v>11.329172298077205</v>
      </c>
      <c r="AY739" s="41">
        <f t="shared" si="304"/>
        <v>11.160502745760285</v>
      </c>
      <c r="AZ739" s="41">
        <f t="shared" si="305"/>
        <v>11.246877439192073</v>
      </c>
    </row>
    <row r="740" spans="2:52" x14ac:dyDescent="0.25">
      <c r="B740" s="41" t="str">
        <f t="shared" si="306"/>
        <v>DL</v>
      </c>
      <c r="C740" s="46">
        <v>45241</v>
      </c>
      <c r="D740" s="45">
        <v>621.09150042663907</v>
      </c>
      <c r="E740" s="45">
        <v>124.28846305223239</v>
      </c>
      <c r="F740" s="45">
        <v>62.690554419132383</v>
      </c>
      <c r="G740" s="48">
        <v>137.00567248797711</v>
      </c>
      <c r="H740" s="44">
        <v>73556.131922131506</v>
      </c>
      <c r="I740" s="62">
        <f t="shared" si="286"/>
        <v>945.07619038598091</v>
      </c>
      <c r="J740" s="41">
        <f t="shared" si="287"/>
        <v>2023</v>
      </c>
      <c r="K740" s="41">
        <f t="shared" si="288"/>
        <v>98</v>
      </c>
      <c r="L740" s="41">
        <f t="shared" si="289"/>
        <v>9604</v>
      </c>
      <c r="M740" s="41">
        <f t="shared" si="290"/>
        <v>9.1699349573411446</v>
      </c>
      <c r="N740" s="41">
        <f t="shared" si="291"/>
        <v>1</v>
      </c>
      <c r="O740" s="41">
        <f t="shared" si="292"/>
        <v>11</v>
      </c>
      <c r="P740" s="41">
        <f t="shared" si="293"/>
        <v>0</v>
      </c>
      <c r="Q740" s="41">
        <f t="shared" si="293"/>
        <v>0</v>
      </c>
      <c r="R740" s="41">
        <f t="shared" si="293"/>
        <v>0</v>
      </c>
      <c r="S740" s="41">
        <f t="shared" si="281"/>
        <v>0</v>
      </c>
      <c r="T740" s="41">
        <f t="shared" si="281"/>
        <v>0</v>
      </c>
      <c r="U740" s="41">
        <f t="shared" si="281"/>
        <v>0</v>
      </c>
      <c r="V740" s="41">
        <f t="shared" si="281"/>
        <v>0</v>
      </c>
      <c r="W740" s="41">
        <f t="shared" si="282"/>
        <v>0</v>
      </c>
      <c r="X740" s="41">
        <f t="shared" si="282"/>
        <v>0</v>
      </c>
      <c r="Y740" s="41">
        <f t="shared" si="282"/>
        <v>0</v>
      </c>
      <c r="Z740" s="41">
        <f t="shared" si="282"/>
        <v>1</v>
      </c>
      <c r="AA740" s="41">
        <f t="shared" si="283"/>
        <v>0</v>
      </c>
      <c r="AB740" s="41">
        <f t="shared" si="294"/>
        <v>1</v>
      </c>
      <c r="AC740" s="41">
        <f t="shared" si="294"/>
        <v>0</v>
      </c>
      <c r="AD740" s="41">
        <f t="shared" si="294"/>
        <v>0</v>
      </c>
      <c r="AE740" s="41">
        <f t="shared" si="284"/>
        <v>0</v>
      </c>
      <c r="AF740" s="41">
        <f t="shared" si="284"/>
        <v>0</v>
      </c>
      <c r="AG740" s="48">
        <v>621.09150042663907</v>
      </c>
      <c r="AH740" s="48">
        <v>124.28846305223239</v>
      </c>
      <c r="AI740" s="48">
        <v>62.690554419132383</v>
      </c>
      <c r="AJ740" s="48">
        <v>137.00567248797711</v>
      </c>
      <c r="AK740" s="41">
        <f t="shared" si="295"/>
        <v>11.205804093351597</v>
      </c>
      <c r="AL740" s="41">
        <f>LN(D740+'Models training data'!$Y$4)</f>
        <v>6.8159669448187108</v>
      </c>
      <c r="AM740" s="41">
        <f>LN(E740+'Models training data'!$Y$5)</f>
        <v>5.2433359576902543</v>
      </c>
      <c r="AN740" s="41">
        <f>LN(F740+'Models training data'!$Y$6)</f>
        <v>4.6827702663927315</v>
      </c>
      <c r="AO740" s="41">
        <f>LN(G740+'Models training data'!$Y$7)</f>
        <v>5.2290160873324849</v>
      </c>
      <c r="AP740" s="41">
        <f t="shared" si="285"/>
        <v>1</v>
      </c>
      <c r="AQ740" s="41">
        <f t="shared" si="296"/>
        <v>0</v>
      </c>
      <c r="AR740" s="41">
        <f t="shared" si="297"/>
        <v>107831.6991040767</v>
      </c>
      <c r="AS740" s="41">
        <f t="shared" si="298"/>
        <v>90994.40546583476</v>
      </c>
      <c r="AT740" s="41">
        <f t="shared" si="299"/>
        <v>11.372951420942886</v>
      </c>
      <c r="AU740" s="41">
        <f t="shared" si="300"/>
        <v>86646.181983270013</v>
      </c>
      <c r="AV740" s="41">
        <f t="shared" si="301"/>
        <v>11.333224955181803</v>
      </c>
      <c r="AW740" s="41">
        <f t="shared" si="302"/>
        <v>86406.084322543873</v>
      </c>
      <c r="AX740" s="41">
        <f t="shared" si="303"/>
        <v>11.329001468889711</v>
      </c>
      <c r="AY740" s="41">
        <f t="shared" si="304"/>
        <v>11.158315958019639</v>
      </c>
      <c r="AZ740" s="41">
        <f t="shared" si="305"/>
        <v>11.23813986315943</v>
      </c>
    </row>
    <row r="741" spans="2:52" x14ac:dyDescent="0.25">
      <c r="B741" s="41" t="str">
        <f t="shared" si="306"/>
        <v>DL</v>
      </c>
      <c r="C741" s="46">
        <v>45248</v>
      </c>
      <c r="D741" s="45">
        <v>627.30241541469536</v>
      </c>
      <c r="E741" s="45">
        <v>125.53134761370404</v>
      </c>
      <c r="F741" s="45">
        <v>63.317459920742309</v>
      </c>
      <c r="G741" s="48">
        <v>123.30510523963355</v>
      </c>
      <c r="H741" s="44">
        <v>73105.917262852192</v>
      </c>
      <c r="I741" s="62">
        <f t="shared" si="286"/>
        <v>939.45632818877527</v>
      </c>
      <c r="J741" s="41">
        <f t="shared" si="287"/>
        <v>2023</v>
      </c>
      <c r="K741" s="41">
        <f t="shared" si="288"/>
        <v>99</v>
      </c>
      <c r="L741" s="41">
        <f t="shared" si="289"/>
        <v>9801</v>
      </c>
      <c r="M741" s="41">
        <f t="shared" si="290"/>
        <v>9.1902397002691796</v>
      </c>
      <c r="N741" s="41">
        <f t="shared" si="291"/>
        <v>1</v>
      </c>
      <c r="O741" s="41">
        <f t="shared" si="292"/>
        <v>11</v>
      </c>
      <c r="P741" s="41">
        <f t="shared" si="293"/>
        <v>0</v>
      </c>
      <c r="Q741" s="41">
        <f t="shared" si="293"/>
        <v>0</v>
      </c>
      <c r="R741" s="41">
        <f t="shared" si="293"/>
        <v>0</v>
      </c>
      <c r="S741" s="41">
        <f t="shared" si="281"/>
        <v>0</v>
      </c>
      <c r="T741" s="41">
        <f t="shared" si="281"/>
        <v>0</v>
      </c>
      <c r="U741" s="41">
        <f t="shared" si="281"/>
        <v>0</v>
      </c>
      <c r="V741" s="41">
        <f t="shared" si="281"/>
        <v>0</v>
      </c>
      <c r="W741" s="41">
        <f t="shared" si="282"/>
        <v>0</v>
      </c>
      <c r="X741" s="41">
        <f t="shared" si="282"/>
        <v>0</v>
      </c>
      <c r="Y741" s="41">
        <f t="shared" si="282"/>
        <v>0</v>
      </c>
      <c r="Z741" s="41">
        <f t="shared" si="282"/>
        <v>1</v>
      </c>
      <c r="AA741" s="41">
        <f t="shared" si="283"/>
        <v>0</v>
      </c>
      <c r="AB741" s="41">
        <f t="shared" si="294"/>
        <v>1</v>
      </c>
      <c r="AC741" s="41">
        <f t="shared" si="294"/>
        <v>0</v>
      </c>
      <c r="AD741" s="41">
        <f t="shared" si="294"/>
        <v>0</v>
      </c>
      <c r="AE741" s="41">
        <f t="shared" si="284"/>
        <v>0</v>
      </c>
      <c r="AF741" s="41">
        <f t="shared" si="284"/>
        <v>0</v>
      </c>
      <c r="AG741" s="48">
        <v>627.30241541469536</v>
      </c>
      <c r="AH741" s="48">
        <v>125.53134761370404</v>
      </c>
      <c r="AI741" s="48">
        <v>63.317459920742309</v>
      </c>
      <c r="AJ741" s="48">
        <v>123.30510523963355</v>
      </c>
      <c r="AK741" s="41">
        <f t="shared" si="295"/>
        <v>11.199664589970036</v>
      </c>
      <c r="AL741" s="41">
        <f>LN(D741+'Models training data'!$Y$4)</f>
        <v>6.8227518626528205</v>
      </c>
      <c r="AM741" s="41">
        <f>LN(E741+'Models training data'!$Y$5)</f>
        <v>5.249880165602379</v>
      </c>
      <c r="AN741" s="41">
        <f>LN(F741+'Models training data'!$Y$6)</f>
        <v>4.6885544778775765</v>
      </c>
      <c r="AO741" s="41">
        <f>LN(G741+'Models training data'!$Y$7)</f>
        <v>5.1527627775436446</v>
      </c>
      <c r="AP741" s="41">
        <f t="shared" si="285"/>
        <v>1</v>
      </c>
      <c r="AQ741" s="41">
        <f t="shared" si="296"/>
        <v>0</v>
      </c>
      <c r="AR741" s="41">
        <f t="shared" si="297"/>
        <v>107807.30879099296</v>
      </c>
      <c r="AS741" s="41">
        <f t="shared" si="298"/>
        <v>90970.308075793058</v>
      </c>
      <c r="AT741" s="41">
        <f t="shared" si="299"/>
        <v>11.372693803678107</v>
      </c>
      <c r="AU741" s="41">
        <f t="shared" si="300"/>
        <v>86663.406143917469</v>
      </c>
      <c r="AV741" s="41">
        <f t="shared" si="301"/>
        <v>11.333559083806856</v>
      </c>
      <c r="AW741" s="41">
        <f t="shared" si="302"/>
        <v>86391.394793842817</v>
      </c>
      <c r="AX741" s="41">
        <f t="shared" si="303"/>
        <v>11.328832374038635</v>
      </c>
      <c r="AY741" s="41">
        <f t="shared" si="304"/>
        <v>11.156375342949719</v>
      </c>
      <c r="AZ741" s="41">
        <f t="shared" si="305"/>
        <v>11.229674864186576</v>
      </c>
    </row>
    <row r="742" spans="2:52" x14ac:dyDescent="0.25">
      <c r="B742" s="41" t="str">
        <f t="shared" si="306"/>
        <v>DL</v>
      </c>
      <c r="C742" s="46">
        <v>45255</v>
      </c>
      <c r="D742" s="45">
        <v>633.57543955749543</v>
      </c>
      <c r="E742" s="45">
        <v>126.78666105531576</v>
      </c>
      <c r="F742" s="45">
        <v>63.950634515691597</v>
      </c>
      <c r="G742" s="48">
        <v>110.97459471571561</v>
      </c>
      <c r="H742" s="44">
        <v>72655.702608835651</v>
      </c>
      <c r="I742" s="62">
        <f t="shared" si="286"/>
        <v>935.28732984421845</v>
      </c>
      <c r="J742" s="41">
        <f t="shared" si="287"/>
        <v>2023</v>
      </c>
      <c r="K742" s="41">
        <f t="shared" si="288"/>
        <v>100</v>
      </c>
      <c r="L742" s="41">
        <f t="shared" si="289"/>
        <v>10000</v>
      </c>
      <c r="M742" s="41">
        <f t="shared" si="290"/>
        <v>9.2103403719761836</v>
      </c>
      <c r="N742" s="41">
        <f t="shared" si="291"/>
        <v>1</v>
      </c>
      <c r="O742" s="41">
        <f t="shared" si="292"/>
        <v>11</v>
      </c>
      <c r="P742" s="41">
        <f t="shared" si="293"/>
        <v>0</v>
      </c>
      <c r="Q742" s="41">
        <f t="shared" si="293"/>
        <v>0</v>
      </c>
      <c r="R742" s="41">
        <f t="shared" si="293"/>
        <v>0</v>
      </c>
      <c r="S742" s="41">
        <f t="shared" si="281"/>
        <v>0</v>
      </c>
      <c r="T742" s="41">
        <f t="shared" si="281"/>
        <v>0</v>
      </c>
      <c r="U742" s="41">
        <f t="shared" si="281"/>
        <v>0</v>
      </c>
      <c r="V742" s="41">
        <f t="shared" si="281"/>
        <v>0</v>
      </c>
      <c r="W742" s="41">
        <f t="shared" si="282"/>
        <v>0</v>
      </c>
      <c r="X742" s="41">
        <f t="shared" si="282"/>
        <v>0</v>
      </c>
      <c r="Y742" s="41">
        <f t="shared" si="282"/>
        <v>0</v>
      </c>
      <c r="Z742" s="41">
        <f t="shared" si="282"/>
        <v>1</v>
      </c>
      <c r="AA742" s="41">
        <f t="shared" si="283"/>
        <v>0</v>
      </c>
      <c r="AB742" s="41">
        <f t="shared" si="294"/>
        <v>1</v>
      </c>
      <c r="AC742" s="41">
        <f t="shared" si="294"/>
        <v>0</v>
      </c>
      <c r="AD742" s="41">
        <f t="shared" si="294"/>
        <v>0</v>
      </c>
      <c r="AE742" s="41">
        <f t="shared" si="284"/>
        <v>0</v>
      </c>
      <c r="AF742" s="41">
        <f t="shared" si="284"/>
        <v>0</v>
      </c>
      <c r="AG742" s="48">
        <v>633.57543955749543</v>
      </c>
      <c r="AH742" s="48">
        <v>126.78666105531576</v>
      </c>
      <c r="AI742" s="48">
        <v>63.950634515691597</v>
      </c>
      <c r="AJ742" s="48">
        <v>110.97459471571561</v>
      </c>
      <c r="AK742" s="41">
        <f t="shared" si="295"/>
        <v>11.193487160189569</v>
      </c>
      <c r="AL742" s="41">
        <f>LN(D742+'Models training data'!$Y$4)</f>
        <v>6.8295582185466834</v>
      </c>
      <c r="AM742" s="41">
        <f>LN(E742+'Models training data'!$Y$5)</f>
        <v>5.2564466289269109</v>
      </c>
      <c r="AN742" s="41">
        <f>LN(F742+'Models training data'!$Y$6)</f>
        <v>4.6943627677012749</v>
      </c>
      <c r="AO742" s="41">
        <f>LN(G742+'Models training data'!$Y$7)</f>
        <v>5.0787799822420681</v>
      </c>
      <c r="AP742" s="41">
        <f t="shared" si="285"/>
        <v>1</v>
      </c>
      <c r="AQ742" s="41">
        <f t="shared" si="296"/>
        <v>0</v>
      </c>
      <c r="AR742" s="41">
        <f t="shared" si="297"/>
        <v>107782.91847790922</v>
      </c>
      <c r="AS742" s="41">
        <f t="shared" si="298"/>
        <v>90946.210685751357</v>
      </c>
      <c r="AT742" s="41">
        <f t="shared" si="299"/>
        <v>11.372436186413326</v>
      </c>
      <c r="AU742" s="41">
        <f t="shared" si="300"/>
        <v>86681.809003240749</v>
      </c>
      <c r="AV742" s="41">
        <f t="shared" si="301"/>
        <v>11.333910157633602</v>
      </c>
      <c r="AW742" s="41">
        <f t="shared" si="302"/>
        <v>86376.852901094069</v>
      </c>
      <c r="AX742" s="41">
        <f t="shared" si="303"/>
        <v>11.328664978662054</v>
      </c>
      <c r="AY742" s="41">
        <f t="shared" si="304"/>
        <v>11.154656651496703</v>
      </c>
      <c r="AZ742" s="41">
        <f t="shared" si="305"/>
        <v>11.221495419663682</v>
      </c>
    </row>
    <row r="743" spans="2:52" x14ac:dyDescent="0.25">
      <c r="B743" s="41" t="str">
        <f t="shared" si="306"/>
        <v>DL</v>
      </c>
      <c r="C743" s="46">
        <v>45262</v>
      </c>
      <c r="D743" s="45">
        <v>639.91119394512737</v>
      </c>
      <c r="E743" s="45">
        <v>128.05452764860627</v>
      </c>
      <c r="F743" s="45">
        <v>64.590140860422693</v>
      </c>
      <c r="G743" s="48">
        <v>56.097459471571561</v>
      </c>
      <c r="H743" s="44">
        <v>68896.473844320935</v>
      </c>
      <c r="I743" s="62">
        <f t="shared" si="286"/>
        <v>888.65332192572794</v>
      </c>
      <c r="J743" s="41">
        <f t="shared" si="287"/>
        <v>2023</v>
      </c>
      <c r="K743" s="41">
        <f t="shared" si="288"/>
        <v>101</v>
      </c>
      <c r="L743" s="41">
        <f t="shared" si="289"/>
        <v>10201</v>
      </c>
      <c r="M743" s="41">
        <f t="shared" si="290"/>
        <v>9.2302410336825194</v>
      </c>
      <c r="N743" s="41">
        <f t="shared" si="291"/>
        <v>1</v>
      </c>
      <c r="O743" s="41">
        <f t="shared" si="292"/>
        <v>12</v>
      </c>
      <c r="P743" s="41">
        <f t="shared" si="293"/>
        <v>0</v>
      </c>
      <c r="Q743" s="41">
        <f t="shared" si="293"/>
        <v>0</v>
      </c>
      <c r="R743" s="41">
        <f t="shared" si="293"/>
        <v>0</v>
      </c>
      <c r="S743" s="41">
        <f t="shared" si="281"/>
        <v>0</v>
      </c>
      <c r="T743" s="41">
        <f t="shared" si="281"/>
        <v>0</v>
      </c>
      <c r="U743" s="41">
        <f t="shared" si="281"/>
        <v>0</v>
      </c>
      <c r="V743" s="41">
        <f t="shared" si="281"/>
        <v>0</v>
      </c>
      <c r="W743" s="41">
        <f t="shared" si="282"/>
        <v>0</v>
      </c>
      <c r="X743" s="41">
        <f t="shared" si="282"/>
        <v>0</v>
      </c>
      <c r="Y743" s="41">
        <f t="shared" si="282"/>
        <v>0</v>
      </c>
      <c r="Z743" s="41">
        <f t="shared" si="282"/>
        <v>0</v>
      </c>
      <c r="AA743" s="41">
        <f t="shared" si="283"/>
        <v>1</v>
      </c>
      <c r="AB743" s="41">
        <f t="shared" si="294"/>
        <v>1</v>
      </c>
      <c r="AC743" s="41">
        <f t="shared" si="294"/>
        <v>0</v>
      </c>
      <c r="AD743" s="41">
        <f t="shared" si="294"/>
        <v>0</v>
      </c>
      <c r="AE743" s="41">
        <f t="shared" si="284"/>
        <v>0</v>
      </c>
      <c r="AF743" s="41">
        <f t="shared" si="284"/>
        <v>0</v>
      </c>
      <c r="AG743" s="48">
        <v>639.91119394512737</v>
      </c>
      <c r="AH743" s="48">
        <v>128.05452764860627</v>
      </c>
      <c r="AI743" s="48">
        <v>64.590140860422693</v>
      </c>
      <c r="AJ743" s="48">
        <v>56.097459471571561</v>
      </c>
      <c r="AK743" s="41">
        <f t="shared" si="295"/>
        <v>11.140360277815789</v>
      </c>
      <c r="AL743" s="41">
        <f>LN(D743+'Models training data'!$Y$4)</f>
        <v>6.8363859341287938</v>
      </c>
      <c r="AM743" s="41">
        <f>LN(E743+'Models training data'!$Y$5)</f>
        <v>5.2630352768566535</v>
      </c>
      <c r="AN743" s="41">
        <f>LN(F743+'Models training data'!$Y$6)</f>
        <v>4.700195095461539</v>
      </c>
      <c r="AO743" s="41">
        <f>LN(G743+'Models training data'!$Y$7)</f>
        <v>4.6606133420751901</v>
      </c>
      <c r="AP743" s="41">
        <f t="shared" si="285"/>
        <v>0</v>
      </c>
      <c r="AQ743" s="41">
        <f t="shared" si="296"/>
        <v>1</v>
      </c>
      <c r="AR743" s="41">
        <f t="shared" si="297"/>
        <v>82822.335347347776</v>
      </c>
      <c r="AS743" s="41">
        <f t="shared" si="298"/>
        <v>64947.365301960788</v>
      </c>
      <c r="AT743" s="41">
        <f t="shared" si="299"/>
        <v>11.101903720450807</v>
      </c>
      <c r="AU743" s="41">
        <f t="shared" si="300"/>
        <v>65270.760369310832</v>
      </c>
      <c r="AV743" s="41">
        <f t="shared" si="301"/>
        <v>11.106497692448155</v>
      </c>
      <c r="AW743" s="41">
        <f t="shared" si="302"/>
        <v>65045.210157579677</v>
      </c>
      <c r="AX743" s="41">
        <f t="shared" si="303"/>
        <v>11.102555465001025</v>
      </c>
      <c r="AY743" s="41">
        <f t="shared" si="304"/>
        <v>11.19829797402457</v>
      </c>
      <c r="AZ743" s="41">
        <f t="shared" si="305"/>
        <v>11.144613808345399</v>
      </c>
    </row>
    <row r="744" spans="2:52" x14ac:dyDescent="0.25">
      <c r="B744" s="41" t="str">
        <f t="shared" si="306"/>
        <v>DL</v>
      </c>
      <c r="C744" s="46">
        <v>45269</v>
      </c>
      <c r="D744" s="45">
        <v>646.31030587901864</v>
      </c>
      <c r="E744" s="45">
        <v>129.335072916461</v>
      </c>
      <c r="F744" s="45">
        <v>65.236042268984335</v>
      </c>
      <c r="G744" s="48">
        <v>50.609745947157158</v>
      </c>
      <c r="H744" s="44">
        <v>68460.047534492667</v>
      </c>
      <c r="I744" s="62">
        <f t="shared" si="286"/>
        <v>891.4911670116212</v>
      </c>
      <c r="J744" s="41">
        <f t="shared" si="287"/>
        <v>2023</v>
      </c>
      <c r="K744" s="41">
        <f t="shared" si="288"/>
        <v>102</v>
      </c>
      <c r="L744" s="41">
        <f t="shared" si="289"/>
        <v>10404</v>
      </c>
      <c r="M744" s="41">
        <f t="shared" si="290"/>
        <v>9.2499456265685414</v>
      </c>
      <c r="N744" s="41">
        <f t="shared" si="291"/>
        <v>1</v>
      </c>
      <c r="O744" s="41">
        <f t="shared" si="292"/>
        <v>12</v>
      </c>
      <c r="P744" s="41">
        <f t="shared" si="293"/>
        <v>0</v>
      </c>
      <c r="Q744" s="41">
        <f t="shared" si="293"/>
        <v>0</v>
      </c>
      <c r="R744" s="41">
        <f t="shared" si="293"/>
        <v>0</v>
      </c>
      <c r="S744" s="41">
        <f t="shared" si="281"/>
        <v>0</v>
      </c>
      <c r="T744" s="41">
        <f t="shared" si="281"/>
        <v>0</v>
      </c>
      <c r="U744" s="41">
        <f t="shared" si="281"/>
        <v>0</v>
      </c>
      <c r="V744" s="41">
        <f t="shared" si="281"/>
        <v>0</v>
      </c>
      <c r="W744" s="41">
        <f t="shared" si="282"/>
        <v>0</v>
      </c>
      <c r="X744" s="41">
        <f t="shared" si="282"/>
        <v>0</v>
      </c>
      <c r="Y744" s="41">
        <f t="shared" si="282"/>
        <v>0</v>
      </c>
      <c r="Z744" s="41">
        <f t="shared" si="282"/>
        <v>0</v>
      </c>
      <c r="AA744" s="41">
        <f t="shared" si="283"/>
        <v>1</v>
      </c>
      <c r="AB744" s="41">
        <f t="shared" si="294"/>
        <v>1</v>
      </c>
      <c r="AC744" s="41">
        <f t="shared" si="294"/>
        <v>0</v>
      </c>
      <c r="AD744" s="41">
        <f t="shared" si="294"/>
        <v>0</v>
      </c>
      <c r="AE744" s="41">
        <f t="shared" si="284"/>
        <v>0</v>
      </c>
      <c r="AF744" s="41">
        <f t="shared" si="284"/>
        <v>0</v>
      </c>
      <c r="AG744" s="48">
        <v>646.31030587901864</v>
      </c>
      <c r="AH744" s="48">
        <v>129.335072916461</v>
      </c>
      <c r="AI744" s="48">
        <v>65.236042268984335</v>
      </c>
      <c r="AJ744" s="48">
        <v>50.609745947157158</v>
      </c>
      <c r="AK744" s="41">
        <f t="shared" si="295"/>
        <v>11.134005606423589</v>
      </c>
      <c r="AL744" s="41">
        <f>LN(D744+'Models training data'!$Y$4)</f>
        <v>6.8432349304055196</v>
      </c>
      <c r="AM744" s="41">
        <f>LN(E744+'Models training data'!$Y$5)</f>
        <v>5.2696460378738363</v>
      </c>
      <c r="AN744" s="41">
        <f>LN(F744+'Models training data'!$Y$6)</f>
        <v>4.7060514199539538</v>
      </c>
      <c r="AO744" s="41">
        <f>LN(G744+'Models training data'!$Y$7)</f>
        <v>4.6072997125329813</v>
      </c>
      <c r="AP744" s="41">
        <f t="shared" si="285"/>
        <v>0</v>
      </c>
      <c r="AQ744" s="41">
        <f t="shared" si="296"/>
        <v>1</v>
      </c>
      <c r="AR744" s="41">
        <f t="shared" si="297"/>
        <v>82797.945034264034</v>
      </c>
      <c r="AS744" s="41">
        <f t="shared" si="298"/>
        <v>64923.267911919087</v>
      </c>
      <c r="AT744" s="41">
        <f t="shared" si="299"/>
        <v>11.101646103186027</v>
      </c>
      <c r="AU744" s="41">
        <f t="shared" si="300"/>
        <v>65291.520625985751</v>
      </c>
      <c r="AV744" s="41">
        <f t="shared" si="301"/>
        <v>11.10688265667828</v>
      </c>
      <c r="AW744" s="41">
        <f t="shared" si="302"/>
        <v>65030.954809271752</v>
      </c>
      <c r="AX744" s="41">
        <f t="shared" si="303"/>
        <v>11.102391368109409</v>
      </c>
      <c r="AY744" s="41">
        <f t="shared" si="304"/>
        <v>11.197677664762661</v>
      </c>
      <c r="AZ744" s="41">
        <f t="shared" si="305"/>
        <v>11.13901048313399</v>
      </c>
    </row>
    <row r="745" spans="2:52" x14ac:dyDescent="0.25">
      <c r="B745" s="41" t="str">
        <f t="shared" si="306"/>
        <v>DL</v>
      </c>
      <c r="C745" s="46">
        <v>45276</v>
      </c>
      <c r="D745" s="45">
        <v>652.77340893391681</v>
      </c>
      <c r="E745" s="45">
        <v>130.62842364130995</v>
      </c>
      <c r="F745" s="45">
        <v>65.888402691669938</v>
      </c>
      <c r="G745" s="48">
        <v>50.060974594715717</v>
      </c>
      <c r="H745" s="44">
        <v>68549.326242038602</v>
      </c>
      <c r="I745" s="62">
        <f t="shared" si="286"/>
        <v>899.35120986161246</v>
      </c>
      <c r="J745" s="41">
        <f t="shared" si="287"/>
        <v>2023</v>
      </c>
      <c r="K745" s="41">
        <f t="shared" si="288"/>
        <v>103</v>
      </c>
      <c r="L745" s="41">
        <f t="shared" si="289"/>
        <v>10609</v>
      </c>
      <c r="M745" s="41">
        <f t="shared" si="290"/>
        <v>9.2694579764592717</v>
      </c>
      <c r="N745" s="41">
        <f t="shared" si="291"/>
        <v>1</v>
      </c>
      <c r="O745" s="41">
        <f t="shared" si="292"/>
        <v>12</v>
      </c>
      <c r="P745" s="41">
        <f t="shared" si="293"/>
        <v>0</v>
      </c>
      <c r="Q745" s="41">
        <f t="shared" si="293"/>
        <v>0</v>
      </c>
      <c r="R745" s="41">
        <f t="shared" si="293"/>
        <v>0</v>
      </c>
      <c r="S745" s="41">
        <f t="shared" si="281"/>
        <v>0</v>
      </c>
      <c r="T745" s="41">
        <f t="shared" si="281"/>
        <v>0</v>
      </c>
      <c r="U745" s="41">
        <f t="shared" si="281"/>
        <v>0</v>
      </c>
      <c r="V745" s="41">
        <f t="shared" si="281"/>
        <v>0</v>
      </c>
      <c r="W745" s="41">
        <f t="shared" si="282"/>
        <v>0</v>
      </c>
      <c r="X745" s="41">
        <f t="shared" si="282"/>
        <v>0</v>
      </c>
      <c r="Y745" s="41">
        <f t="shared" si="282"/>
        <v>0</v>
      </c>
      <c r="Z745" s="41">
        <f t="shared" si="282"/>
        <v>0</v>
      </c>
      <c r="AA745" s="41">
        <f t="shared" si="283"/>
        <v>1</v>
      </c>
      <c r="AB745" s="41">
        <f t="shared" si="294"/>
        <v>1</v>
      </c>
      <c r="AC745" s="41">
        <f t="shared" si="294"/>
        <v>0</v>
      </c>
      <c r="AD745" s="41">
        <f t="shared" si="294"/>
        <v>0</v>
      </c>
      <c r="AE745" s="41">
        <f t="shared" si="284"/>
        <v>0</v>
      </c>
      <c r="AF745" s="41">
        <f t="shared" si="284"/>
        <v>0</v>
      </c>
      <c r="AG745" s="48">
        <v>652.77340893391681</v>
      </c>
      <c r="AH745" s="48">
        <v>130.62842364130995</v>
      </c>
      <c r="AI745" s="48">
        <v>65.888402691669938</v>
      </c>
      <c r="AJ745" s="48">
        <v>50.060974594715717</v>
      </c>
      <c r="AK745" s="41">
        <f t="shared" si="295"/>
        <v>11.135308856233751</v>
      </c>
      <c r="AL745" s="41">
        <f>LN(D745+'Models training data'!$Y$4)</f>
        <v>6.8501051277733414</v>
      </c>
      <c r="AM745" s="41">
        <f>LN(E745+'Models training data'!$Y$5)</f>
        <v>5.27627883973895</v>
      </c>
      <c r="AN745" s="41">
        <f>LN(F745+'Models training data'!$Y$6)</f>
        <v>4.7119316989232711</v>
      </c>
      <c r="AO745" s="41">
        <f>LN(G745+'Models training data'!$Y$7)</f>
        <v>4.6018086243379175</v>
      </c>
      <c r="AP745" s="41">
        <f t="shared" si="285"/>
        <v>0</v>
      </c>
      <c r="AQ745" s="41">
        <f t="shared" si="296"/>
        <v>1</v>
      </c>
      <c r="AR745" s="41">
        <f t="shared" si="297"/>
        <v>82773.554721180291</v>
      </c>
      <c r="AS745" s="41">
        <f t="shared" si="298"/>
        <v>64899.170521877386</v>
      </c>
      <c r="AT745" s="41">
        <f t="shared" si="299"/>
        <v>11.101388485921246</v>
      </c>
      <c r="AU745" s="41">
        <f t="shared" si="300"/>
        <v>65313.459581336494</v>
      </c>
      <c r="AV745" s="41">
        <f t="shared" si="301"/>
        <v>11.107284566110097</v>
      </c>
      <c r="AW745" s="41">
        <f t="shared" si="302"/>
        <v>65016.838539749857</v>
      </c>
      <c r="AX745" s="41">
        <f t="shared" si="303"/>
        <v>11.102228872188597</v>
      </c>
      <c r="AY745" s="41">
        <f t="shared" si="304"/>
        <v>11.197848666783489</v>
      </c>
      <c r="AZ745" s="41">
        <f t="shared" si="305"/>
        <v>11.13935566924923</v>
      </c>
    </row>
    <row r="746" spans="2:52" x14ac:dyDescent="0.25">
      <c r="B746" s="41" t="str">
        <f t="shared" si="306"/>
        <v>DL</v>
      </c>
      <c r="C746" s="46">
        <v>45283</v>
      </c>
      <c r="D746" s="45">
        <v>659.30114302053164</v>
      </c>
      <c r="E746" s="45">
        <v>131.93470787556521</v>
      </c>
      <c r="F746" s="45">
        <v>66.547286718586207</v>
      </c>
      <c r="G746" s="48">
        <v>50.006097459471576</v>
      </c>
      <c r="H746" s="44">
        <v>68694.609230197078</v>
      </c>
      <c r="I746" s="62">
        <f t="shared" si="286"/>
        <v>907.78923507415459</v>
      </c>
      <c r="J746" s="41">
        <f t="shared" si="287"/>
        <v>2023</v>
      </c>
      <c r="K746" s="41">
        <f t="shared" si="288"/>
        <v>104</v>
      </c>
      <c r="L746" s="41">
        <f t="shared" si="289"/>
        <v>10816</v>
      </c>
      <c r="M746" s="41">
        <f t="shared" si="290"/>
        <v>9.288781798282745</v>
      </c>
      <c r="N746" s="41">
        <f t="shared" si="291"/>
        <v>1</v>
      </c>
      <c r="O746" s="41">
        <f t="shared" si="292"/>
        <v>12</v>
      </c>
      <c r="P746" s="41">
        <f t="shared" si="293"/>
        <v>0</v>
      </c>
      <c r="Q746" s="41">
        <f t="shared" si="293"/>
        <v>0</v>
      </c>
      <c r="R746" s="41">
        <f t="shared" si="293"/>
        <v>0</v>
      </c>
      <c r="S746" s="41">
        <f t="shared" si="281"/>
        <v>0</v>
      </c>
      <c r="T746" s="41">
        <f t="shared" si="281"/>
        <v>0</v>
      </c>
      <c r="U746" s="41">
        <f t="shared" si="281"/>
        <v>0</v>
      </c>
      <c r="V746" s="41">
        <f t="shared" si="281"/>
        <v>0</v>
      </c>
      <c r="W746" s="41">
        <f t="shared" si="282"/>
        <v>0</v>
      </c>
      <c r="X746" s="41">
        <f t="shared" si="282"/>
        <v>0</v>
      </c>
      <c r="Y746" s="41">
        <f t="shared" si="282"/>
        <v>0</v>
      </c>
      <c r="Z746" s="41">
        <f t="shared" si="282"/>
        <v>0</v>
      </c>
      <c r="AA746" s="41">
        <f t="shared" si="283"/>
        <v>1</v>
      </c>
      <c r="AB746" s="41">
        <f t="shared" si="294"/>
        <v>1</v>
      </c>
      <c r="AC746" s="41">
        <f t="shared" si="294"/>
        <v>0</v>
      </c>
      <c r="AD746" s="41">
        <f t="shared" si="294"/>
        <v>0</v>
      </c>
      <c r="AE746" s="41">
        <f t="shared" si="284"/>
        <v>0</v>
      </c>
      <c r="AF746" s="41">
        <f t="shared" si="284"/>
        <v>0</v>
      </c>
      <c r="AG746" s="48">
        <v>659.30114302053164</v>
      </c>
      <c r="AH746" s="48">
        <v>131.93470787556521</v>
      </c>
      <c r="AI746" s="48">
        <v>66.547286718586207</v>
      </c>
      <c r="AJ746" s="48">
        <v>50.006097459471576</v>
      </c>
      <c r="AK746" s="41">
        <f t="shared" si="295"/>
        <v>11.137426006866683</v>
      </c>
      <c r="AL746" s="41">
        <f>LN(D746+'Models training data'!$Y$4)</f>
        <v>6.8569964460311601</v>
      </c>
      <c r="AM746" s="41">
        <f>LN(E746+'Models training data'!$Y$5)</f>
        <v>5.2829336094912609</v>
      </c>
      <c r="AN746" s="41">
        <f>LN(F746+'Models training data'!$Y$6)</f>
        <v>4.7178358890458814</v>
      </c>
      <c r="AO746" s="41">
        <f>LN(G746+'Models training data'!$Y$7)</f>
        <v>4.6012578535062687</v>
      </c>
      <c r="AP746" s="41">
        <f t="shared" si="285"/>
        <v>0</v>
      </c>
      <c r="AQ746" s="41">
        <f t="shared" si="296"/>
        <v>1</v>
      </c>
      <c r="AR746" s="41">
        <f t="shared" si="297"/>
        <v>82749.164408096549</v>
      </c>
      <c r="AS746" s="41">
        <f t="shared" si="298"/>
        <v>64875.073131835685</v>
      </c>
      <c r="AT746" s="41">
        <f t="shared" si="299"/>
        <v>11.101130868656467</v>
      </c>
      <c r="AU746" s="41">
        <f t="shared" si="300"/>
        <v>65336.57723536306</v>
      </c>
      <c r="AV746" s="41">
        <f t="shared" si="301"/>
        <v>11.107703420743604</v>
      </c>
      <c r="AW746" s="41">
        <f t="shared" si="302"/>
        <v>65002.858661437873</v>
      </c>
      <c r="AX746" s="41">
        <f t="shared" si="303"/>
        <v>11.102067946301229</v>
      </c>
      <c r="AY746" s="41">
        <f t="shared" si="304"/>
        <v>11.198101969999707</v>
      </c>
      <c r="AZ746" s="41">
        <f t="shared" si="305"/>
        <v>11.140318286446201</v>
      </c>
    </row>
    <row r="747" spans="2:52" x14ac:dyDescent="0.25">
      <c r="B747" s="41" t="str">
        <f t="shared" si="306"/>
        <v>DL</v>
      </c>
      <c r="C747" s="46">
        <v>45290</v>
      </c>
      <c r="D747" s="45">
        <v>665.8941544488298</v>
      </c>
      <c r="E747" s="45">
        <v>133.25405495324193</v>
      </c>
      <c r="F747" s="45">
        <v>67.212759585772019</v>
      </c>
      <c r="G747" s="48">
        <v>50.000609745947159</v>
      </c>
      <c r="H747" s="44">
        <v>68845.529770144072</v>
      </c>
      <c r="I747" s="62">
        <f t="shared" si="286"/>
        <v>916.36157873379091</v>
      </c>
      <c r="J747" s="41">
        <f t="shared" si="287"/>
        <v>2023</v>
      </c>
      <c r="K747" s="41">
        <f t="shared" si="288"/>
        <v>105</v>
      </c>
      <c r="L747" s="41">
        <f t="shared" si="289"/>
        <v>11025</v>
      </c>
      <c r="M747" s="41">
        <f t="shared" si="290"/>
        <v>9.3079207003150461</v>
      </c>
      <c r="N747" s="41">
        <f t="shared" si="291"/>
        <v>1</v>
      </c>
      <c r="O747" s="41">
        <f t="shared" si="292"/>
        <v>12</v>
      </c>
      <c r="P747" s="41">
        <f t="shared" si="293"/>
        <v>0</v>
      </c>
      <c r="Q747" s="41">
        <f t="shared" si="293"/>
        <v>0</v>
      </c>
      <c r="R747" s="41">
        <f t="shared" si="293"/>
        <v>0</v>
      </c>
      <c r="S747" s="41">
        <f t="shared" si="281"/>
        <v>0</v>
      </c>
      <c r="T747" s="41">
        <f t="shared" si="281"/>
        <v>0</v>
      </c>
      <c r="U747" s="41">
        <f t="shared" si="281"/>
        <v>0</v>
      </c>
      <c r="V747" s="41">
        <f t="shared" si="281"/>
        <v>0</v>
      </c>
      <c r="W747" s="41">
        <f t="shared" si="282"/>
        <v>0</v>
      </c>
      <c r="X747" s="41">
        <f t="shared" si="282"/>
        <v>0</v>
      </c>
      <c r="Y747" s="41">
        <f t="shared" si="282"/>
        <v>0</v>
      </c>
      <c r="Z747" s="41">
        <f t="shared" si="282"/>
        <v>0</v>
      </c>
      <c r="AA747" s="41">
        <f t="shared" si="283"/>
        <v>1</v>
      </c>
      <c r="AB747" s="41">
        <f t="shared" si="294"/>
        <v>1</v>
      </c>
      <c r="AC747" s="41">
        <f t="shared" si="294"/>
        <v>0</v>
      </c>
      <c r="AD747" s="41">
        <f t="shared" si="294"/>
        <v>0</v>
      </c>
      <c r="AE747" s="41">
        <f t="shared" si="284"/>
        <v>0</v>
      </c>
      <c r="AF747" s="41">
        <f t="shared" si="284"/>
        <v>0</v>
      </c>
      <c r="AG747" s="48">
        <v>665.8941544488298</v>
      </c>
      <c r="AH747" s="48">
        <v>133.25405495324193</v>
      </c>
      <c r="AI747" s="48">
        <v>67.212759585772019</v>
      </c>
      <c r="AJ747" s="48">
        <v>50.000609745947159</v>
      </c>
      <c r="AK747" s="41">
        <f t="shared" si="295"/>
        <v>11.139620574963168</v>
      </c>
      <c r="AL747" s="41">
        <f>LN(D747+'Models training data'!$Y$4)</f>
        <v>6.8639088043926426</v>
      </c>
      <c r="AM747" s="41">
        <f>LN(E747+'Models training data'!$Y$5)</f>
        <v>5.2896102734551516</v>
      </c>
      <c r="AN747" s="41">
        <f>LN(F747+'Models training data'!$Y$6)</f>
        <v>4.7237639459354286</v>
      </c>
      <c r="AO747" s="41">
        <f>LN(G747+'Models training data'!$Y$7)</f>
        <v>4.6012027597352594</v>
      </c>
      <c r="AP747" s="41">
        <f t="shared" si="285"/>
        <v>0</v>
      </c>
      <c r="AQ747" s="41">
        <f t="shared" si="296"/>
        <v>1</v>
      </c>
      <c r="AR747" s="41">
        <f t="shared" si="297"/>
        <v>82724.774095012806</v>
      </c>
      <c r="AS747" s="41">
        <f t="shared" si="298"/>
        <v>64850.975741793984</v>
      </c>
      <c r="AT747" s="41">
        <f t="shared" si="299"/>
        <v>11.100873251391686</v>
      </c>
      <c r="AU747" s="41">
        <f t="shared" si="300"/>
        <v>65360.873588065442</v>
      </c>
      <c r="AV747" s="41">
        <f t="shared" si="301"/>
        <v>11.108139220578803</v>
      </c>
      <c r="AW747" s="41">
        <f t="shared" si="302"/>
        <v>64989.012563917371</v>
      </c>
      <c r="AX747" s="41">
        <f t="shared" si="303"/>
        <v>11.101908560398124</v>
      </c>
      <c r="AY747" s="41">
        <f t="shared" si="304"/>
        <v>11.198366705103139</v>
      </c>
      <c r="AZ747" s="41">
        <f t="shared" si="305"/>
        <v>11.141345773848574</v>
      </c>
    </row>
    <row r="748" spans="2:52" x14ac:dyDescent="0.25">
      <c r="B748" s="41" t="str">
        <f t="shared" si="306"/>
        <v>DL</v>
      </c>
      <c r="C748" s="46">
        <v>45297</v>
      </c>
      <c r="D748" s="45">
        <v>672.55309599198313</v>
      </c>
      <c r="E748" s="45">
        <v>134.5865955022349</v>
      </c>
      <c r="F748" s="45">
        <v>67.88488718162975</v>
      </c>
      <c r="G748" s="48">
        <v>50.000060974594717</v>
      </c>
      <c r="H748" s="44">
        <v>69365.359055997804</v>
      </c>
      <c r="I748" s="62">
        <f t="shared" si="286"/>
        <v>925.02463965044251</v>
      </c>
      <c r="J748" s="41">
        <f t="shared" si="287"/>
        <v>2024</v>
      </c>
      <c r="K748" s="41">
        <f t="shared" si="288"/>
        <v>106</v>
      </c>
      <c r="L748" s="41">
        <f t="shared" si="289"/>
        <v>11236</v>
      </c>
      <c r="M748" s="41">
        <f t="shared" si="290"/>
        <v>9.3268781882241338</v>
      </c>
      <c r="N748" s="41">
        <f t="shared" si="291"/>
        <v>1</v>
      </c>
      <c r="O748" s="41">
        <f t="shared" si="292"/>
        <v>1</v>
      </c>
      <c r="P748" s="41">
        <f t="shared" si="293"/>
        <v>1</v>
      </c>
      <c r="Q748" s="41">
        <f t="shared" si="293"/>
        <v>0</v>
      </c>
      <c r="R748" s="41">
        <f t="shared" si="293"/>
        <v>0</v>
      </c>
      <c r="S748" s="41">
        <f t="shared" si="281"/>
        <v>0</v>
      </c>
      <c r="T748" s="41">
        <f t="shared" si="281"/>
        <v>0</v>
      </c>
      <c r="U748" s="41">
        <f t="shared" si="281"/>
        <v>0</v>
      </c>
      <c r="V748" s="41">
        <f t="shared" si="281"/>
        <v>0</v>
      </c>
      <c r="W748" s="41">
        <f t="shared" si="282"/>
        <v>0</v>
      </c>
      <c r="X748" s="41">
        <f t="shared" si="282"/>
        <v>0</v>
      </c>
      <c r="Y748" s="41">
        <f t="shared" si="282"/>
        <v>0</v>
      </c>
      <c r="Z748" s="41">
        <f t="shared" si="282"/>
        <v>0</v>
      </c>
      <c r="AA748" s="41">
        <f t="shared" si="283"/>
        <v>0</v>
      </c>
      <c r="AB748" s="41">
        <f t="shared" si="294"/>
        <v>1</v>
      </c>
      <c r="AC748" s="41">
        <f t="shared" si="294"/>
        <v>0</v>
      </c>
      <c r="AD748" s="41">
        <f t="shared" si="294"/>
        <v>0</v>
      </c>
      <c r="AE748" s="41">
        <f t="shared" si="284"/>
        <v>0</v>
      </c>
      <c r="AF748" s="41">
        <f t="shared" si="284"/>
        <v>0</v>
      </c>
      <c r="AG748" s="48">
        <v>672.55309599198313</v>
      </c>
      <c r="AH748" s="48">
        <v>134.5865955022349</v>
      </c>
      <c r="AI748" s="48">
        <v>67.88488718162975</v>
      </c>
      <c r="AJ748" s="48">
        <v>50.000060974594717</v>
      </c>
      <c r="AK748" s="41">
        <f t="shared" si="295"/>
        <v>11.147142872829516</v>
      </c>
      <c r="AL748" s="41">
        <f>LN(D748+'Models training data'!$Y$4)</f>
        <v>6.8708421214986117</v>
      </c>
      <c r="AM748" s="41">
        <f>LN(E748+'Models training data'!$Y$5)</f>
        <v>5.2963087572493848</v>
      </c>
      <c r="AN748" s="41">
        <f>LN(F748+'Models training data'!$Y$6)</f>
        <v>4.7297158241508885</v>
      </c>
      <c r="AO748" s="41">
        <f>LN(G748+'Models training data'!$Y$7)</f>
        <v>4.6011972501912117</v>
      </c>
      <c r="AP748" s="41">
        <f t="shared" si="285"/>
        <v>0</v>
      </c>
      <c r="AQ748" s="41">
        <f t="shared" si="296"/>
        <v>0</v>
      </c>
      <c r="AR748" s="41">
        <f t="shared" si="297"/>
        <v>83831.116009281017</v>
      </c>
      <c r="AS748" s="41">
        <f t="shared" si="298"/>
        <v>65965.136448030593</v>
      </c>
      <c r="AT748" s="41">
        <f t="shared" si="299"/>
        <v>11.114690889080917</v>
      </c>
      <c r="AU748" s="41">
        <f t="shared" si="300"/>
        <v>65840.055976688745</v>
      </c>
      <c r="AV748" s="41">
        <f t="shared" si="301"/>
        <v>11.112766873480627</v>
      </c>
      <c r="AW748" s="41">
        <f t="shared" si="302"/>
        <v>64938.78436384919</v>
      </c>
      <c r="AX748" s="41">
        <f t="shared" si="303"/>
        <v>11.10179481579959</v>
      </c>
      <c r="AY748" s="41">
        <f t="shared" si="304"/>
        <v>11.283276905234784</v>
      </c>
      <c r="AZ748" s="41">
        <f t="shared" si="305"/>
        <v>11.159277888819068</v>
      </c>
    </row>
    <row r="749" spans="2:52" x14ac:dyDescent="0.25">
      <c r="B749" s="41" t="str">
        <f t="shared" si="306"/>
        <v>DL</v>
      </c>
      <c r="C749" s="46">
        <v>45304</v>
      </c>
      <c r="D749" s="45">
        <v>679.2786269509686</v>
      </c>
      <c r="E749" s="45">
        <v>135.93246145698751</v>
      </c>
      <c r="F749" s="45">
        <v>68.563736053446036</v>
      </c>
      <c r="G749" s="48">
        <v>50.000006097459476</v>
      </c>
      <c r="H749" s="44">
        <v>69516.900142115206</v>
      </c>
      <c r="I749" s="62">
        <f t="shared" si="286"/>
        <v>933.77483055886171</v>
      </c>
      <c r="J749" s="41">
        <f t="shared" si="287"/>
        <v>2024</v>
      </c>
      <c r="K749" s="41">
        <f t="shared" si="288"/>
        <v>107</v>
      </c>
      <c r="L749" s="41">
        <f t="shared" si="289"/>
        <v>11449</v>
      </c>
      <c r="M749" s="41">
        <f t="shared" si="290"/>
        <v>9.3456576689238116</v>
      </c>
      <c r="N749" s="41">
        <f t="shared" si="291"/>
        <v>1</v>
      </c>
      <c r="O749" s="41">
        <f t="shared" si="292"/>
        <v>1</v>
      </c>
      <c r="P749" s="41">
        <f t="shared" si="293"/>
        <v>1</v>
      </c>
      <c r="Q749" s="41">
        <f t="shared" si="293"/>
        <v>0</v>
      </c>
      <c r="R749" s="41">
        <f t="shared" si="293"/>
        <v>0</v>
      </c>
      <c r="S749" s="41">
        <f t="shared" si="281"/>
        <v>0</v>
      </c>
      <c r="T749" s="41">
        <f t="shared" si="281"/>
        <v>0</v>
      </c>
      <c r="U749" s="41">
        <f t="shared" si="281"/>
        <v>0</v>
      </c>
      <c r="V749" s="41">
        <f t="shared" si="281"/>
        <v>0</v>
      </c>
      <c r="W749" s="41">
        <f t="shared" si="282"/>
        <v>0</v>
      </c>
      <c r="X749" s="41">
        <f t="shared" si="282"/>
        <v>0</v>
      </c>
      <c r="Y749" s="41">
        <f t="shared" si="282"/>
        <v>0</v>
      </c>
      <c r="Z749" s="41">
        <f t="shared" si="282"/>
        <v>0</v>
      </c>
      <c r="AA749" s="41">
        <f t="shared" si="283"/>
        <v>0</v>
      </c>
      <c r="AB749" s="41">
        <f t="shared" si="294"/>
        <v>1</v>
      </c>
      <c r="AC749" s="41">
        <f t="shared" si="294"/>
        <v>0</v>
      </c>
      <c r="AD749" s="41">
        <f t="shared" si="294"/>
        <v>0</v>
      </c>
      <c r="AE749" s="41">
        <f t="shared" si="284"/>
        <v>0</v>
      </c>
      <c r="AF749" s="41">
        <f t="shared" si="284"/>
        <v>0</v>
      </c>
      <c r="AG749" s="48">
        <v>679.2786269509686</v>
      </c>
      <c r="AH749" s="48">
        <v>135.93246145698751</v>
      </c>
      <c r="AI749" s="48">
        <v>68.563736053446036</v>
      </c>
      <c r="AJ749" s="48">
        <v>50.000006097459476</v>
      </c>
      <c r="AK749" s="41">
        <f t="shared" si="295"/>
        <v>11.149325169504905</v>
      </c>
      <c r="AL749" s="41">
        <f>LN(D749+'Models training data'!$Y$4)</f>
        <v>6.8777963154294586</v>
      </c>
      <c r="AM749" s="41">
        <f>LN(E749+'Models training data'!$Y$5)</f>
        <v>5.3030289857978401</v>
      </c>
      <c r="AN749" s="41">
        <f>LN(F749+'Models training data'!$Y$6)</f>
        <v>4.7356914772050454</v>
      </c>
      <c r="AO749" s="41">
        <f>LN(G749+'Models training data'!$Y$7)</f>
        <v>4.6011966992351381</v>
      </c>
      <c r="AP749" s="41">
        <f t="shared" si="285"/>
        <v>0</v>
      </c>
      <c r="AQ749" s="41">
        <f t="shared" si="296"/>
        <v>0</v>
      </c>
      <c r="AR749" s="41">
        <f t="shared" si="297"/>
        <v>83806.725696197274</v>
      </c>
      <c r="AS749" s="41">
        <f t="shared" si="298"/>
        <v>65941.039057988877</v>
      </c>
      <c r="AT749" s="41">
        <f t="shared" si="299"/>
        <v>11.114433271816138</v>
      </c>
      <c r="AU749" s="41">
        <f t="shared" si="300"/>
        <v>65866.70972674276</v>
      </c>
      <c r="AV749" s="41">
        <f t="shared" si="301"/>
        <v>11.113236563719207</v>
      </c>
      <c r="AW749" s="41">
        <f t="shared" si="302"/>
        <v>64925.19829079687</v>
      </c>
      <c r="AX749" s="41">
        <f t="shared" si="303"/>
        <v>11.101638423103388</v>
      </c>
      <c r="AY749" s="41">
        <f t="shared" si="304"/>
        <v>11.283549721132751</v>
      </c>
      <c r="AZ749" s="41">
        <f t="shared" si="305"/>
        <v>11.160318628964152</v>
      </c>
    </row>
    <row r="750" spans="2:52" x14ac:dyDescent="0.25">
      <c r="B750" s="41" t="str">
        <f t="shared" si="306"/>
        <v>DL</v>
      </c>
      <c r="C750" s="46">
        <v>45311</v>
      </c>
      <c r="D750" s="45">
        <v>686.07141321982408</v>
      </c>
      <c r="E750" s="45">
        <v>137.29178607142251</v>
      </c>
      <c r="F750" s="45">
        <v>69.249373413980493</v>
      </c>
      <c r="G750" s="48">
        <v>50.000000609745946</v>
      </c>
      <c r="H750" s="44">
        <v>69668.44686994412</v>
      </c>
      <c r="I750" s="62">
        <f t="shared" si="286"/>
        <v>942.61257331497302</v>
      </c>
      <c r="J750" s="41">
        <f t="shared" si="287"/>
        <v>2024</v>
      </c>
      <c r="K750" s="41">
        <f t="shared" si="288"/>
        <v>108</v>
      </c>
      <c r="L750" s="41">
        <f t="shared" si="289"/>
        <v>11664</v>
      </c>
      <c r="M750" s="41">
        <f t="shared" si="290"/>
        <v>9.3642624542484398</v>
      </c>
      <c r="N750" s="41">
        <f t="shared" si="291"/>
        <v>1</v>
      </c>
      <c r="O750" s="41">
        <f t="shared" si="292"/>
        <v>1</v>
      </c>
      <c r="P750" s="41">
        <f t="shared" si="293"/>
        <v>1</v>
      </c>
      <c r="Q750" s="41">
        <f t="shared" si="293"/>
        <v>0</v>
      </c>
      <c r="R750" s="41">
        <f t="shared" si="293"/>
        <v>0</v>
      </c>
      <c r="S750" s="41">
        <f t="shared" si="281"/>
        <v>0</v>
      </c>
      <c r="T750" s="41">
        <f t="shared" si="281"/>
        <v>0</v>
      </c>
      <c r="U750" s="41">
        <f t="shared" si="281"/>
        <v>0</v>
      </c>
      <c r="V750" s="41">
        <f t="shared" si="281"/>
        <v>0</v>
      </c>
      <c r="W750" s="41">
        <f t="shared" si="282"/>
        <v>0</v>
      </c>
      <c r="X750" s="41">
        <f t="shared" si="282"/>
        <v>0</v>
      </c>
      <c r="Y750" s="41">
        <f t="shared" si="282"/>
        <v>0</v>
      </c>
      <c r="Z750" s="41">
        <f t="shared" si="282"/>
        <v>0</v>
      </c>
      <c r="AA750" s="41">
        <f t="shared" si="283"/>
        <v>0</v>
      </c>
      <c r="AB750" s="41">
        <f t="shared" si="294"/>
        <v>1</v>
      </c>
      <c r="AC750" s="41">
        <f t="shared" si="294"/>
        <v>0</v>
      </c>
      <c r="AD750" s="41">
        <f t="shared" si="294"/>
        <v>0</v>
      </c>
      <c r="AE750" s="41">
        <f t="shared" si="284"/>
        <v>0</v>
      </c>
      <c r="AF750" s="41">
        <f t="shared" si="284"/>
        <v>0</v>
      </c>
      <c r="AG750" s="48">
        <v>686.07141321982408</v>
      </c>
      <c r="AH750" s="48">
        <v>137.29178607142251</v>
      </c>
      <c r="AI750" s="48">
        <v>69.249373413980493</v>
      </c>
      <c r="AJ750" s="48">
        <v>50.000000609745946</v>
      </c>
      <c r="AK750" s="41">
        <f t="shared" si="295"/>
        <v>11.151502795109455</v>
      </c>
      <c r="AL750" s="41">
        <f>LN(D750+'Models training data'!$Y$4)</f>
        <v>6.8847713037175655</v>
      </c>
      <c r="AM750" s="41">
        <f>LN(E750+'Models training data'!$Y$5)</f>
        <v>5.3097708833410096</v>
      </c>
      <c r="AN750" s="41">
        <f>LN(F750+'Models training data'!$Y$6)</f>
        <v>4.7416908575731647</v>
      </c>
      <c r="AO750" s="41">
        <f>LN(G750+'Models training data'!$Y$7)</f>
        <v>4.6011966441395131</v>
      </c>
      <c r="AP750" s="41">
        <f t="shared" si="285"/>
        <v>0</v>
      </c>
      <c r="AQ750" s="41">
        <f t="shared" si="296"/>
        <v>0</v>
      </c>
      <c r="AR750" s="41">
        <f t="shared" si="297"/>
        <v>83782.335383113532</v>
      </c>
      <c r="AS750" s="41">
        <f t="shared" si="298"/>
        <v>65916.941667947191</v>
      </c>
      <c r="AT750" s="41">
        <f t="shared" si="299"/>
        <v>11.114175654551357</v>
      </c>
      <c r="AU750" s="41">
        <f t="shared" si="300"/>
        <v>65894.542175472598</v>
      </c>
      <c r="AV750" s="41">
        <f t="shared" si="301"/>
        <v>11.113723199159477</v>
      </c>
      <c r="AW750" s="41">
        <f t="shared" si="302"/>
        <v>64911.738601650752</v>
      </c>
      <c r="AX750" s="41">
        <f t="shared" si="303"/>
        <v>11.101483485244046</v>
      </c>
      <c r="AY750" s="41">
        <f t="shared" si="304"/>
        <v>11.283826206197102</v>
      </c>
      <c r="AZ750" s="41">
        <f t="shared" si="305"/>
        <v>11.161362654378804</v>
      </c>
    </row>
    <row r="751" spans="2:52" x14ac:dyDescent="0.25">
      <c r="B751" s="41" t="str">
        <f t="shared" si="306"/>
        <v>DL</v>
      </c>
      <c r="C751" s="46">
        <v>45318</v>
      </c>
      <c r="D751" s="45">
        <v>692.93212735156442</v>
      </c>
      <c r="E751" s="45">
        <v>138.6647039320693</v>
      </c>
      <c r="F751" s="45">
        <v>69.941867148120309</v>
      </c>
      <c r="G751" s="48">
        <v>50.000000060974592</v>
      </c>
      <c r="H751" s="44">
        <v>69819.994161946743</v>
      </c>
      <c r="I751" s="62">
        <f t="shared" si="286"/>
        <v>951.5386984927286</v>
      </c>
      <c r="J751" s="41">
        <f t="shared" si="287"/>
        <v>2024</v>
      </c>
      <c r="K751" s="41">
        <f t="shared" si="288"/>
        <v>109</v>
      </c>
      <c r="L751" s="41">
        <f t="shared" si="289"/>
        <v>11881</v>
      </c>
      <c r="M751" s="41">
        <f t="shared" si="290"/>
        <v>9.3826957644582869</v>
      </c>
      <c r="N751" s="41">
        <f t="shared" si="291"/>
        <v>1</v>
      </c>
      <c r="O751" s="41">
        <f t="shared" si="292"/>
        <v>1</v>
      </c>
      <c r="P751" s="41">
        <f t="shared" si="293"/>
        <v>1</v>
      </c>
      <c r="Q751" s="41">
        <f t="shared" si="293"/>
        <v>0</v>
      </c>
      <c r="R751" s="41">
        <f t="shared" si="293"/>
        <v>0</v>
      </c>
      <c r="S751" s="41">
        <f t="shared" si="281"/>
        <v>0</v>
      </c>
      <c r="T751" s="41">
        <f t="shared" si="281"/>
        <v>0</v>
      </c>
      <c r="U751" s="41">
        <f t="shared" si="281"/>
        <v>0</v>
      </c>
      <c r="V751" s="41">
        <f t="shared" si="281"/>
        <v>0</v>
      </c>
      <c r="W751" s="41">
        <f t="shared" si="282"/>
        <v>0</v>
      </c>
      <c r="X751" s="41">
        <f t="shared" si="282"/>
        <v>0</v>
      </c>
      <c r="Y751" s="41">
        <f t="shared" si="282"/>
        <v>0</v>
      </c>
      <c r="Z751" s="41">
        <f t="shared" si="282"/>
        <v>0</v>
      </c>
      <c r="AA751" s="41">
        <f t="shared" si="283"/>
        <v>0</v>
      </c>
      <c r="AB751" s="41">
        <f t="shared" si="294"/>
        <v>1</v>
      </c>
      <c r="AC751" s="41">
        <f t="shared" si="294"/>
        <v>0</v>
      </c>
      <c r="AD751" s="41">
        <f t="shared" si="294"/>
        <v>0</v>
      </c>
      <c r="AE751" s="41">
        <f t="shared" si="284"/>
        <v>0</v>
      </c>
      <c r="AF751" s="41">
        <f t="shared" si="284"/>
        <v>0</v>
      </c>
      <c r="AG751" s="48">
        <v>692.93212735156442</v>
      </c>
      <c r="AH751" s="48">
        <v>138.6647039320693</v>
      </c>
      <c r="AI751" s="48">
        <v>69.941867148120309</v>
      </c>
      <c r="AJ751" s="48">
        <v>50.000000060974592</v>
      </c>
      <c r="AK751" s="41">
        <f t="shared" si="295"/>
        <v>11.153675697043251</v>
      </c>
      <c r="AL751" s="41">
        <f>LN(D751+'Models training data'!$Y$4)</f>
        <v>6.8917670033597469</v>
      </c>
      <c r="AM751" s="41">
        <f>LN(E751+'Models training data'!$Y$5)</f>
        <v>5.3165343734478769</v>
      </c>
      <c r="AN751" s="41">
        <f>LN(F751+'Models training data'!$Y$6)</f>
        <v>4.7477139167018283</v>
      </c>
      <c r="AO751" s="41">
        <f>LN(G751+'Models training data'!$Y$7)</f>
        <v>4.6011966386299505</v>
      </c>
      <c r="AP751" s="41">
        <f t="shared" si="285"/>
        <v>0</v>
      </c>
      <c r="AQ751" s="41">
        <f t="shared" si="296"/>
        <v>0</v>
      </c>
      <c r="AR751" s="41">
        <f t="shared" si="297"/>
        <v>83757.945070029789</v>
      </c>
      <c r="AS751" s="41">
        <f t="shared" si="298"/>
        <v>65892.844277905489</v>
      </c>
      <c r="AT751" s="41">
        <f t="shared" si="299"/>
        <v>11.113918037286577</v>
      </c>
      <c r="AU751" s="41">
        <f t="shared" si="300"/>
        <v>65923.553322878259</v>
      </c>
      <c r="AV751" s="41">
        <f t="shared" si="301"/>
        <v>11.114226779801438</v>
      </c>
      <c r="AW751" s="41">
        <f t="shared" si="302"/>
        <v>64898.402966703645</v>
      </c>
      <c r="AX751" s="41">
        <f t="shared" si="303"/>
        <v>11.101329975403718</v>
      </c>
      <c r="AY751" s="41">
        <f t="shared" si="304"/>
        <v>11.28410638995026</v>
      </c>
      <c r="AZ751" s="41">
        <f t="shared" si="305"/>
        <v>11.162409901153781</v>
      </c>
    </row>
    <row r="752" spans="2:52" x14ac:dyDescent="0.25">
      <c r="B752" s="41" t="str">
        <f t="shared" si="306"/>
        <v>DL</v>
      </c>
      <c r="C752" s="46">
        <v>45325</v>
      </c>
      <c r="D752" s="45">
        <v>699.86144862475953</v>
      </c>
      <c r="E752" s="45">
        <v>140.0513509713563</v>
      </c>
      <c r="F752" s="45">
        <v>70.641285819601507</v>
      </c>
      <c r="G752" s="48">
        <v>50.000000006097459</v>
      </c>
      <c r="H752" s="44">
        <v>69618.311485482685</v>
      </c>
      <c r="I752" s="62">
        <f t="shared" si="286"/>
        <v>960.55408542181488</v>
      </c>
      <c r="J752" s="41">
        <f t="shared" si="287"/>
        <v>2024</v>
      </c>
      <c r="K752" s="41">
        <f t="shared" si="288"/>
        <v>110</v>
      </c>
      <c r="L752" s="41">
        <f t="shared" si="289"/>
        <v>12100</v>
      </c>
      <c r="M752" s="41">
        <f t="shared" si="290"/>
        <v>9.4009607315848331</v>
      </c>
      <c r="N752" s="41">
        <f t="shared" si="291"/>
        <v>1</v>
      </c>
      <c r="O752" s="41">
        <f t="shared" si="292"/>
        <v>2</v>
      </c>
      <c r="P752" s="41">
        <f t="shared" si="293"/>
        <v>0</v>
      </c>
      <c r="Q752" s="41">
        <f t="shared" si="293"/>
        <v>1</v>
      </c>
      <c r="R752" s="41">
        <f t="shared" si="293"/>
        <v>0</v>
      </c>
      <c r="S752" s="41">
        <f t="shared" si="281"/>
        <v>0</v>
      </c>
      <c r="T752" s="41">
        <f t="shared" si="281"/>
        <v>0</v>
      </c>
      <c r="U752" s="41">
        <f t="shared" si="281"/>
        <v>0</v>
      </c>
      <c r="V752" s="41">
        <f t="shared" si="281"/>
        <v>0</v>
      </c>
      <c r="W752" s="41">
        <f t="shared" si="282"/>
        <v>0</v>
      </c>
      <c r="X752" s="41">
        <f t="shared" si="282"/>
        <v>0</v>
      </c>
      <c r="Y752" s="41">
        <f t="shared" si="282"/>
        <v>0</v>
      </c>
      <c r="Z752" s="41">
        <f t="shared" si="282"/>
        <v>0</v>
      </c>
      <c r="AA752" s="41">
        <f t="shared" si="283"/>
        <v>0</v>
      </c>
      <c r="AB752" s="41">
        <f t="shared" si="294"/>
        <v>1</v>
      </c>
      <c r="AC752" s="41">
        <f t="shared" si="294"/>
        <v>0</v>
      </c>
      <c r="AD752" s="41">
        <f t="shared" si="294"/>
        <v>0</v>
      </c>
      <c r="AE752" s="41">
        <f t="shared" si="284"/>
        <v>0</v>
      </c>
      <c r="AF752" s="41">
        <f t="shared" si="284"/>
        <v>0</v>
      </c>
      <c r="AG752" s="48">
        <v>699.86144862475953</v>
      </c>
      <c r="AH752" s="48">
        <v>140.0513509713563</v>
      </c>
      <c r="AI752" s="48">
        <v>70.641285819601507</v>
      </c>
      <c r="AJ752" s="48">
        <v>50.000000006097459</v>
      </c>
      <c r="AK752" s="41">
        <f t="shared" si="295"/>
        <v>11.150782907774598</v>
      </c>
      <c r="AL752" s="41">
        <f>LN(D752+'Models training data'!$Y$4)</f>
        <v>6.8987833308296871</v>
      </c>
      <c r="AM752" s="41">
        <f>LN(E752+'Models training data'!$Y$5)</f>
        <v>5.323319379028022</v>
      </c>
      <c r="AN752" s="41">
        <f>LN(F752+'Models training data'!$Y$6)</f>
        <v>4.7537606050179395</v>
      </c>
      <c r="AO752" s="41">
        <f>LN(G752+'Models training data'!$Y$7)</f>
        <v>4.6011966380789948</v>
      </c>
      <c r="AP752" s="41">
        <f t="shared" si="285"/>
        <v>0</v>
      </c>
      <c r="AQ752" s="41">
        <f t="shared" si="296"/>
        <v>0</v>
      </c>
      <c r="AR752" s="41">
        <f t="shared" si="297"/>
        <v>82683.843800897361</v>
      </c>
      <c r="AS752" s="41">
        <f t="shared" si="298"/>
        <v>64816.636216124461</v>
      </c>
      <c r="AT752" s="41">
        <f t="shared" si="299"/>
        <v>11.101966227498385</v>
      </c>
      <c r="AU752" s="41">
        <f t="shared" si="300"/>
        <v>65021.778539760286</v>
      </c>
      <c r="AV752" s="41">
        <f t="shared" si="301"/>
        <v>11.104799204635967</v>
      </c>
      <c r="AW752" s="41">
        <f t="shared" si="302"/>
        <v>64442.882160046087</v>
      </c>
      <c r="AX752" s="41">
        <f t="shared" si="303"/>
        <v>11.096665271899212</v>
      </c>
      <c r="AY752" s="41">
        <f t="shared" si="304"/>
        <v>11.284390308662186</v>
      </c>
      <c r="AZ752" s="41">
        <f t="shared" si="305"/>
        <v>11.163460355189436</v>
      </c>
    </row>
    <row r="753" spans="2:52" x14ac:dyDescent="0.25">
      <c r="B753" s="41" t="str">
        <f t="shared" si="306"/>
        <v>DL</v>
      </c>
      <c r="C753" s="46">
        <v>45332</v>
      </c>
      <c r="D753" s="45">
        <v>602.40301403733167</v>
      </c>
      <c r="E753" s="45">
        <v>120.02567548567815</v>
      </c>
      <c r="F753" s="45">
        <v>52.064128581960148</v>
      </c>
      <c r="G753" s="48">
        <v>50.000000000609745</v>
      </c>
      <c r="H753" s="44">
        <v>66588.310597583637</v>
      </c>
      <c r="I753" s="62">
        <f t="shared" si="286"/>
        <v>824.49281810557966</v>
      </c>
      <c r="J753" s="41">
        <f t="shared" si="287"/>
        <v>2024</v>
      </c>
      <c r="K753" s="41">
        <f t="shared" si="288"/>
        <v>111</v>
      </c>
      <c r="L753" s="41">
        <f t="shared" si="289"/>
        <v>12321</v>
      </c>
      <c r="M753" s="41">
        <f t="shared" si="290"/>
        <v>9.4190604026246678</v>
      </c>
      <c r="N753" s="41">
        <f t="shared" si="291"/>
        <v>1</v>
      </c>
      <c r="O753" s="41">
        <f t="shared" si="292"/>
        <v>2</v>
      </c>
      <c r="P753" s="41">
        <f t="shared" si="293"/>
        <v>0</v>
      </c>
      <c r="Q753" s="41">
        <f t="shared" si="293"/>
        <v>1</v>
      </c>
      <c r="R753" s="41">
        <f t="shared" si="293"/>
        <v>0</v>
      </c>
      <c r="S753" s="41">
        <f t="shared" si="281"/>
        <v>0</v>
      </c>
      <c r="T753" s="41">
        <f t="shared" si="281"/>
        <v>0</v>
      </c>
      <c r="U753" s="41">
        <f t="shared" si="281"/>
        <v>0</v>
      </c>
      <c r="V753" s="41">
        <f t="shared" si="281"/>
        <v>0</v>
      </c>
      <c r="W753" s="41">
        <f t="shared" si="282"/>
        <v>0</v>
      </c>
      <c r="X753" s="41">
        <f t="shared" si="282"/>
        <v>0</v>
      </c>
      <c r="Y753" s="41">
        <f t="shared" si="282"/>
        <v>0</v>
      </c>
      <c r="Z753" s="41">
        <f t="shared" si="282"/>
        <v>0</v>
      </c>
      <c r="AA753" s="41">
        <f t="shared" si="283"/>
        <v>0</v>
      </c>
      <c r="AB753" s="41">
        <f t="shared" si="294"/>
        <v>1</v>
      </c>
      <c r="AC753" s="41">
        <f t="shared" si="294"/>
        <v>0</v>
      </c>
      <c r="AD753" s="41">
        <f t="shared" si="294"/>
        <v>0</v>
      </c>
      <c r="AE753" s="41">
        <f t="shared" si="284"/>
        <v>0</v>
      </c>
      <c r="AF753" s="41">
        <f t="shared" si="284"/>
        <v>0</v>
      </c>
      <c r="AG753" s="48">
        <v>602.40301403733167</v>
      </c>
      <c r="AH753" s="48">
        <v>120.02567548567815</v>
      </c>
      <c r="AI753" s="48">
        <v>52.064128581960148</v>
      </c>
      <c r="AJ753" s="48">
        <v>50.000000000609745</v>
      </c>
      <c r="AK753" s="41">
        <f t="shared" si="295"/>
        <v>11.106284324570849</v>
      </c>
      <c r="AL753" s="41">
        <f>LN(D753+'Models training data'!$Y$4)</f>
        <v>6.7952691531219021</v>
      </c>
      <c r="AM753" s="41">
        <f>LN(E753+'Models training data'!$Y$5)</f>
        <v>5.2205599194110359</v>
      </c>
      <c r="AN753" s="41">
        <f>LN(F753+'Models training data'!$Y$6)</f>
        <v>4.579263614568613</v>
      </c>
      <c r="AO753" s="41">
        <f>LN(G753+'Models training data'!$Y$7)</f>
        <v>4.6011966380238984</v>
      </c>
      <c r="AP753" s="41">
        <f t="shared" si="285"/>
        <v>0</v>
      </c>
      <c r="AQ753" s="41">
        <f t="shared" si="296"/>
        <v>0</v>
      </c>
      <c r="AR753" s="41">
        <f t="shared" si="297"/>
        <v>82659.453487813618</v>
      </c>
      <c r="AS753" s="41">
        <f t="shared" si="298"/>
        <v>64792.53882608276</v>
      </c>
      <c r="AT753" s="41">
        <f t="shared" si="299"/>
        <v>11.101708610233606</v>
      </c>
      <c r="AU753" s="41">
        <f t="shared" si="300"/>
        <v>65053.147084517586</v>
      </c>
      <c r="AV753" s="41">
        <f t="shared" si="301"/>
        <v>11.105336675681309</v>
      </c>
      <c r="AW753" s="41">
        <f t="shared" si="302"/>
        <v>64429.787897382346</v>
      </c>
      <c r="AX753" s="41">
        <f t="shared" si="303"/>
        <v>11.096514540555809</v>
      </c>
      <c r="AY753" s="41">
        <f t="shared" si="304"/>
        <v>11.278156034545917</v>
      </c>
      <c r="AZ753" s="41">
        <f t="shared" si="305"/>
        <v>11.14291547578382</v>
      </c>
    </row>
    <row r="754" spans="2:52" x14ac:dyDescent="0.25">
      <c r="B754" s="41" t="str">
        <f t="shared" si="306"/>
        <v>DL</v>
      </c>
      <c r="C754" s="46">
        <v>45339</v>
      </c>
      <c r="D754" s="45">
        <v>534.18210982613209</v>
      </c>
      <c r="E754" s="45">
        <v>110.01283774283908</v>
      </c>
      <c r="F754" s="45">
        <v>50.206412858196018</v>
      </c>
      <c r="G754" s="48">
        <v>50.000000000060979</v>
      </c>
      <c r="H754" s="44">
        <v>65737.281072154219</v>
      </c>
      <c r="I754" s="62">
        <f t="shared" si="286"/>
        <v>744.40136042722816</v>
      </c>
      <c r="J754" s="41">
        <f t="shared" si="287"/>
        <v>2024</v>
      </c>
      <c r="K754" s="41">
        <f t="shared" si="288"/>
        <v>112</v>
      </c>
      <c r="L754" s="41">
        <f t="shared" si="289"/>
        <v>12544</v>
      </c>
      <c r="M754" s="41">
        <f t="shared" si="290"/>
        <v>9.4369977425901883</v>
      </c>
      <c r="N754" s="41">
        <f t="shared" si="291"/>
        <v>1</v>
      </c>
      <c r="O754" s="41">
        <f t="shared" si="292"/>
        <v>2</v>
      </c>
      <c r="P754" s="41">
        <f t="shared" si="293"/>
        <v>0</v>
      </c>
      <c r="Q754" s="41">
        <f t="shared" si="293"/>
        <v>1</v>
      </c>
      <c r="R754" s="41">
        <f t="shared" si="293"/>
        <v>0</v>
      </c>
      <c r="S754" s="41">
        <f t="shared" si="281"/>
        <v>0</v>
      </c>
      <c r="T754" s="41">
        <f t="shared" si="281"/>
        <v>0</v>
      </c>
      <c r="U754" s="41">
        <f t="shared" si="281"/>
        <v>0</v>
      </c>
      <c r="V754" s="41">
        <f t="shared" si="281"/>
        <v>0</v>
      </c>
      <c r="W754" s="41">
        <f t="shared" si="282"/>
        <v>0</v>
      </c>
      <c r="X754" s="41">
        <f t="shared" si="282"/>
        <v>0</v>
      </c>
      <c r="Y754" s="41">
        <f t="shared" si="282"/>
        <v>0</v>
      </c>
      <c r="Z754" s="41">
        <f t="shared" si="282"/>
        <v>0</v>
      </c>
      <c r="AA754" s="41">
        <f t="shared" si="283"/>
        <v>0</v>
      </c>
      <c r="AB754" s="41">
        <f t="shared" si="294"/>
        <v>1</v>
      </c>
      <c r="AC754" s="41">
        <f t="shared" si="294"/>
        <v>0</v>
      </c>
      <c r="AD754" s="41">
        <f t="shared" si="294"/>
        <v>0</v>
      </c>
      <c r="AE754" s="41">
        <f t="shared" si="284"/>
        <v>0</v>
      </c>
      <c r="AF754" s="41">
        <f t="shared" si="284"/>
        <v>0</v>
      </c>
      <c r="AG754" s="48">
        <v>534.18210982613209</v>
      </c>
      <c r="AH754" s="48">
        <v>110.01283774283908</v>
      </c>
      <c r="AI754" s="48">
        <v>50.206412858196018</v>
      </c>
      <c r="AJ754" s="48">
        <v>50.000000000060979</v>
      </c>
      <c r="AK754" s="41">
        <f t="shared" si="295"/>
        <v>11.093421487557833</v>
      </c>
      <c r="AL754" s="41">
        <f>LN(D754+'Models training data'!$Y$4)</f>
        <v>6.7158545975733572</v>
      </c>
      <c r="AM754" s="41">
        <f>LN(E754+'Models training data'!$Y$5)</f>
        <v>5.164928384137073</v>
      </c>
      <c r="AN754" s="41">
        <f>LN(F754+'Models training data'!$Y$6)</f>
        <v>4.5600148236519482</v>
      </c>
      <c r="AO754" s="41">
        <f>LN(G754+'Models training data'!$Y$7)</f>
        <v>4.6011966380183891</v>
      </c>
      <c r="AP754" s="41">
        <f t="shared" si="285"/>
        <v>0</v>
      </c>
      <c r="AQ754" s="41">
        <f t="shared" si="296"/>
        <v>0</v>
      </c>
      <c r="AR754" s="41">
        <f t="shared" si="297"/>
        <v>82635.063174729876</v>
      </c>
      <c r="AS754" s="41">
        <f t="shared" si="298"/>
        <v>64768.441436041059</v>
      </c>
      <c r="AT754" s="41">
        <f t="shared" si="299"/>
        <v>11.101450992968825</v>
      </c>
      <c r="AU754" s="41">
        <f t="shared" si="300"/>
        <v>65085.694327950703</v>
      </c>
      <c r="AV754" s="41">
        <f t="shared" si="301"/>
        <v>11.105891091928344</v>
      </c>
      <c r="AW754" s="41">
        <f t="shared" si="302"/>
        <v>64416.811073633427</v>
      </c>
      <c r="AX754" s="41">
        <f t="shared" si="303"/>
        <v>11.096365161081224</v>
      </c>
      <c r="AY754" s="41">
        <f t="shared" si="304"/>
        <v>11.275237380737924</v>
      </c>
      <c r="AZ754" s="41">
        <f t="shared" si="305"/>
        <v>11.138133520132738</v>
      </c>
    </row>
    <row r="755" spans="2:52" x14ac:dyDescent="0.25">
      <c r="B755" s="41" t="str">
        <f t="shared" si="306"/>
        <v>DL</v>
      </c>
      <c r="C755" s="46">
        <v>45346</v>
      </c>
      <c r="D755" s="45">
        <v>486.4274768782924</v>
      </c>
      <c r="E755" s="45">
        <v>105.00641887141954</v>
      </c>
      <c r="F755" s="45">
        <v>50.0206412858196</v>
      </c>
      <c r="G755" s="48">
        <v>50.000000000006096</v>
      </c>
      <c r="H755" s="44">
        <v>65332.551465872384</v>
      </c>
      <c r="I755" s="62">
        <f t="shared" si="286"/>
        <v>691.45453703553767</v>
      </c>
      <c r="J755" s="41">
        <f t="shared" si="287"/>
        <v>2024</v>
      </c>
      <c r="K755" s="41">
        <f t="shared" si="288"/>
        <v>113</v>
      </c>
      <c r="L755" s="41">
        <f t="shared" si="289"/>
        <v>12769</v>
      </c>
      <c r="M755" s="41">
        <f t="shared" si="290"/>
        <v>9.4547756374246816</v>
      </c>
      <c r="N755" s="41">
        <f t="shared" si="291"/>
        <v>1</v>
      </c>
      <c r="O755" s="41">
        <f t="shared" si="292"/>
        <v>2</v>
      </c>
      <c r="P755" s="41">
        <f t="shared" si="293"/>
        <v>0</v>
      </c>
      <c r="Q755" s="41">
        <f t="shared" si="293"/>
        <v>1</v>
      </c>
      <c r="R755" s="41">
        <f t="shared" si="293"/>
        <v>0</v>
      </c>
      <c r="S755" s="41">
        <f t="shared" si="281"/>
        <v>0</v>
      </c>
      <c r="T755" s="41">
        <f t="shared" si="281"/>
        <v>0</v>
      </c>
      <c r="U755" s="41">
        <f t="shared" si="281"/>
        <v>0</v>
      </c>
      <c r="V755" s="41">
        <f t="shared" si="281"/>
        <v>0</v>
      </c>
      <c r="W755" s="41">
        <f t="shared" si="282"/>
        <v>0</v>
      </c>
      <c r="X755" s="41">
        <f t="shared" si="282"/>
        <v>0</v>
      </c>
      <c r="Y755" s="41">
        <f t="shared" si="282"/>
        <v>0</v>
      </c>
      <c r="Z755" s="41">
        <f t="shared" si="282"/>
        <v>0</v>
      </c>
      <c r="AA755" s="41">
        <f t="shared" si="283"/>
        <v>0</v>
      </c>
      <c r="AB755" s="41">
        <f t="shared" si="294"/>
        <v>1</v>
      </c>
      <c r="AC755" s="41">
        <f t="shared" si="294"/>
        <v>0</v>
      </c>
      <c r="AD755" s="41">
        <f t="shared" si="294"/>
        <v>0</v>
      </c>
      <c r="AE755" s="41">
        <f t="shared" si="284"/>
        <v>0</v>
      </c>
      <c r="AF755" s="41">
        <f t="shared" si="284"/>
        <v>0</v>
      </c>
      <c r="AG755" s="48">
        <v>486.4274768782924</v>
      </c>
      <c r="AH755" s="48">
        <v>105.00641887141954</v>
      </c>
      <c r="AI755" s="48">
        <v>50.0206412858196</v>
      </c>
      <c r="AJ755" s="48">
        <v>50.000000000006096</v>
      </c>
      <c r="AK755" s="41">
        <f t="shared" si="295"/>
        <v>11.087245682113839</v>
      </c>
      <c r="AL755" s="41">
        <f>LN(D755+'Models training data'!$Y$4)</f>
        <v>6.6562562438581114</v>
      </c>
      <c r="AM755" s="41">
        <f>LN(E755+'Models training data'!$Y$5)</f>
        <v>5.1359072822475609</v>
      </c>
      <c r="AN755" s="41">
        <f>LN(F755+'Models training data'!$Y$6)</f>
        <v>4.5580694082280093</v>
      </c>
      <c r="AO755" s="41">
        <f>LN(G755+'Models training data'!$Y$7)</f>
        <v>4.6011966380178384</v>
      </c>
      <c r="AP755" s="41">
        <f t="shared" si="285"/>
        <v>0</v>
      </c>
      <c r="AQ755" s="41">
        <f t="shared" si="296"/>
        <v>0</v>
      </c>
      <c r="AR755" s="41">
        <f t="shared" si="297"/>
        <v>82610.672861646133</v>
      </c>
      <c r="AS755" s="41">
        <f t="shared" si="298"/>
        <v>64744.344045999365</v>
      </c>
      <c r="AT755" s="41">
        <f t="shared" si="299"/>
        <v>11.101193375704046</v>
      </c>
      <c r="AU755" s="41">
        <f t="shared" si="300"/>
        <v>65119.420270059643</v>
      </c>
      <c r="AV755" s="41">
        <f t="shared" si="301"/>
        <v>11.106462453377068</v>
      </c>
      <c r="AW755" s="41">
        <f t="shared" si="302"/>
        <v>64403.949600954795</v>
      </c>
      <c r="AX755" s="41">
        <f t="shared" si="303"/>
        <v>11.096217109441755</v>
      </c>
      <c r="AY755" s="41">
        <f t="shared" si="304"/>
        <v>11.273509402086455</v>
      </c>
      <c r="AZ755" s="41">
        <f t="shared" si="305"/>
        <v>11.136227559295889</v>
      </c>
    </row>
    <row r="756" spans="2:52" x14ac:dyDescent="0.25">
      <c r="B756" s="41" t="str">
        <f t="shared" si="306"/>
        <v>DL</v>
      </c>
      <c r="C756" s="46">
        <v>45353</v>
      </c>
      <c r="D756" s="45">
        <v>452.99923381480471</v>
      </c>
      <c r="E756" s="45">
        <v>102.50320943570978</v>
      </c>
      <c r="F756" s="45">
        <v>50.002064128581964</v>
      </c>
      <c r="G756" s="48">
        <v>50.000000000000611</v>
      </c>
      <c r="H756" s="44">
        <v>65091.723896661599</v>
      </c>
      <c r="I756" s="62">
        <f t="shared" si="286"/>
        <v>655.50450737909705</v>
      </c>
      <c r="J756" s="41">
        <f t="shared" si="287"/>
        <v>2024</v>
      </c>
      <c r="K756" s="41">
        <f t="shared" si="288"/>
        <v>114</v>
      </c>
      <c r="L756" s="41">
        <f t="shared" si="289"/>
        <v>12996</v>
      </c>
      <c r="M756" s="41">
        <f t="shared" si="290"/>
        <v>9.4723968967889913</v>
      </c>
      <c r="N756" s="41">
        <f t="shared" si="291"/>
        <v>1</v>
      </c>
      <c r="O756" s="41">
        <f t="shared" si="292"/>
        <v>3</v>
      </c>
      <c r="P756" s="41">
        <f t="shared" si="293"/>
        <v>0</v>
      </c>
      <c r="Q756" s="41">
        <f t="shared" si="293"/>
        <v>0</v>
      </c>
      <c r="R756" s="41">
        <f t="shared" si="293"/>
        <v>1</v>
      </c>
      <c r="S756" s="41">
        <f t="shared" si="281"/>
        <v>0</v>
      </c>
      <c r="T756" s="41">
        <f t="shared" si="281"/>
        <v>0</v>
      </c>
      <c r="U756" s="41">
        <f t="shared" si="281"/>
        <v>0</v>
      </c>
      <c r="V756" s="41">
        <f t="shared" si="281"/>
        <v>0</v>
      </c>
      <c r="W756" s="41">
        <f t="shared" si="282"/>
        <v>0</v>
      </c>
      <c r="X756" s="41">
        <f t="shared" si="282"/>
        <v>0</v>
      </c>
      <c r="Y756" s="41">
        <f t="shared" si="282"/>
        <v>0</v>
      </c>
      <c r="Z756" s="41">
        <f t="shared" si="282"/>
        <v>0</v>
      </c>
      <c r="AA756" s="41">
        <f t="shared" si="283"/>
        <v>0</v>
      </c>
      <c r="AB756" s="41">
        <f t="shared" si="294"/>
        <v>1</v>
      </c>
      <c r="AC756" s="41">
        <f t="shared" si="294"/>
        <v>0</v>
      </c>
      <c r="AD756" s="41">
        <f t="shared" si="294"/>
        <v>0</v>
      </c>
      <c r="AE756" s="41">
        <f t="shared" si="284"/>
        <v>0</v>
      </c>
      <c r="AF756" s="41">
        <f t="shared" si="284"/>
        <v>0</v>
      </c>
      <c r="AG756" s="48">
        <v>452.99923381480471</v>
      </c>
      <c r="AH756" s="48">
        <v>102.50320943570978</v>
      </c>
      <c r="AI756" s="48">
        <v>50.002064128581964</v>
      </c>
      <c r="AJ756" s="48">
        <v>50.000000000000611</v>
      </c>
      <c r="AK756" s="41">
        <f t="shared" si="295"/>
        <v>11.083552691031535</v>
      </c>
      <c r="AL756" s="41">
        <f>LN(D756+'Models training data'!$Y$4)</f>
        <v>6.6123178310194515</v>
      </c>
      <c r="AM756" s="41">
        <f>LN(E756+'Models training data'!$Y$5)</f>
        <v>5.1210746620507095</v>
      </c>
      <c r="AN756" s="41">
        <f>LN(F756+'Models training data'!$Y$6)</f>
        <v>4.5578746583682621</v>
      </c>
      <c r="AO756" s="41">
        <f>LN(G756+'Models training data'!$Y$7)</f>
        <v>4.6011966380177833</v>
      </c>
      <c r="AP756" s="41">
        <f t="shared" si="285"/>
        <v>0</v>
      </c>
      <c r="AQ756" s="41">
        <f t="shared" si="296"/>
        <v>0</v>
      </c>
      <c r="AR756" s="41">
        <f t="shared" si="297"/>
        <v>81671.071676980922</v>
      </c>
      <c r="AS756" s="41">
        <f t="shared" si="298"/>
        <v>63802.636068685722</v>
      </c>
      <c r="AT756" s="41">
        <f t="shared" si="299"/>
        <v>11.090128490649542</v>
      </c>
      <c r="AU756" s="41">
        <f t="shared" si="300"/>
        <v>64192.71901974357</v>
      </c>
      <c r="AV756" s="41">
        <f t="shared" si="301"/>
        <v>11.095629855793518</v>
      </c>
      <c r="AW756" s="41">
        <f t="shared" si="302"/>
        <v>63644.237601339955</v>
      </c>
      <c r="AX756" s="41">
        <f t="shared" si="303"/>
        <v>11.087389445291075</v>
      </c>
      <c r="AY756" s="41">
        <f t="shared" si="304"/>
        <v>11.272404001474035</v>
      </c>
      <c r="AZ756" s="41">
        <f t="shared" si="305"/>
        <v>11.135260439671534</v>
      </c>
    </row>
    <row r="757" spans="2:52" x14ac:dyDescent="0.25">
      <c r="B757" s="41" t="str">
        <f t="shared" si="306"/>
        <v>DL</v>
      </c>
      <c r="C757" s="46">
        <v>45360</v>
      </c>
      <c r="D757" s="45">
        <v>429.59946367036326</v>
      </c>
      <c r="E757" s="45">
        <v>101.25160471785489</v>
      </c>
      <c r="F757" s="45">
        <v>50.000206412858198</v>
      </c>
      <c r="G757" s="48">
        <v>50.000000000000064</v>
      </c>
      <c r="H757" s="44">
        <v>64942.019966312102</v>
      </c>
      <c r="I757" s="62">
        <f t="shared" si="286"/>
        <v>630.85127480107656</v>
      </c>
      <c r="J757" s="41">
        <f t="shared" si="287"/>
        <v>2024</v>
      </c>
      <c r="K757" s="41">
        <f t="shared" si="288"/>
        <v>115</v>
      </c>
      <c r="L757" s="41">
        <f t="shared" si="289"/>
        <v>13225</v>
      </c>
      <c r="M757" s="41">
        <f t="shared" si="290"/>
        <v>9.4898642567265004</v>
      </c>
      <c r="N757" s="41">
        <f t="shared" si="291"/>
        <v>1</v>
      </c>
      <c r="O757" s="41">
        <f t="shared" si="292"/>
        <v>3</v>
      </c>
      <c r="P757" s="41">
        <f t="shared" si="293"/>
        <v>0</v>
      </c>
      <c r="Q757" s="41">
        <f t="shared" si="293"/>
        <v>0</v>
      </c>
      <c r="R757" s="41">
        <f t="shared" si="293"/>
        <v>1</v>
      </c>
      <c r="S757" s="41">
        <f t="shared" si="281"/>
        <v>0</v>
      </c>
      <c r="T757" s="41">
        <f t="shared" si="281"/>
        <v>0</v>
      </c>
      <c r="U757" s="41">
        <f t="shared" si="281"/>
        <v>0</v>
      </c>
      <c r="V757" s="41">
        <f t="shared" si="281"/>
        <v>0</v>
      </c>
      <c r="W757" s="41">
        <f t="shared" si="282"/>
        <v>0</v>
      </c>
      <c r="X757" s="41">
        <f t="shared" si="282"/>
        <v>0</v>
      </c>
      <c r="Y757" s="41">
        <f t="shared" si="282"/>
        <v>0</v>
      </c>
      <c r="Z757" s="41">
        <f t="shared" si="282"/>
        <v>0</v>
      </c>
      <c r="AA757" s="41">
        <f t="shared" si="283"/>
        <v>0</v>
      </c>
      <c r="AB757" s="41">
        <f t="shared" si="294"/>
        <v>1</v>
      </c>
      <c r="AC757" s="41">
        <f t="shared" si="294"/>
        <v>0</v>
      </c>
      <c r="AD757" s="41">
        <f t="shared" si="294"/>
        <v>0</v>
      </c>
      <c r="AE757" s="41">
        <f t="shared" si="284"/>
        <v>0</v>
      </c>
      <c r="AF757" s="41">
        <f t="shared" si="284"/>
        <v>0</v>
      </c>
      <c r="AG757" s="48">
        <v>429.59946367036326</v>
      </c>
      <c r="AH757" s="48">
        <v>101.25160471785489</v>
      </c>
      <c r="AI757" s="48">
        <v>50.000206412858198</v>
      </c>
      <c r="AJ757" s="48">
        <v>50.000000000000064</v>
      </c>
      <c r="AK757" s="41">
        <f t="shared" si="295"/>
        <v>11.0812501502903</v>
      </c>
      <c r="AL757" s="41">
        <f>LN(D757+'Models training data'!$Y$4)</f>
        <v>6.5803703004886636</v>
      </c>
      <c r="AM757" s="41">
        <f>LN(E757+'Models training data'!$Y$5)</f>
        <v>5.1135750252403884</v>
      </c>
      <c r="AN757" s="41">
        <f>LN(F757+'Models training data'!$Y$6)</f>
        <v>4.5578551812961123</v>
      </c>
      <c r="AO757" s="41">
        <f>LN(G757+'Models training data'!$Y$7)</f>
        <v>4.601196638017778</v>
      </c>
      <c r="AP757" s="41">
        <f t="shared" si="285"/>
        <v>0</v>
      </c>
      <c r="AQ757" s="41">
        <f t="shared" si="296"/>
        <v>0</v>
      </c>
      <c r="AR757" s="41">
        <f t="shared" si="297"/>
        <v>81646.68136389718</v>
      </c>
      <c r="AS757" s="41">
        <f t="shared" si="298"/>
        <v>63778.538678644021</v>
      </c>
      <c r="AT757" s="41">
        <f t="shared" si="299"/>
        <v>11.089870873384763</v>
      </c>
      <c r="AU757" s="41">
        <f t="shared" si="300"/>
        <v>64228.802359204143</v>
      </c>
      <c r="AV757" s="41">
        <f t="shared" si="301"/>
        <v>11.096235107645626</v>
      </c>
      <c r="AW757" s="41">
        <f t="shared" si="302"/>
        <v>63631.600786087321</v>
      </c>
      <c r="AX757" s="41">
        <f t="shared" si="303"/>
        <v>11.087243979739611</v>
      </c>
      <c r="AY757" s="41">
        <f t="shared" si="304"/>
        <v>11.271664381699605</v>
      </c>
      <c r="AZ757" s="41">
        <f t="shared" si="305"/>
        <v>11.134755381221998</v>
      </c>
    </row>
    <row r="758" spans="2:52" x14ac:dyDescent="0.25">
      <c r="B758" s="41" t="str">
        <f t="shared" si="306"/>
        <v>DL</v>
      </c>
      <c r="C758" s="46">
        <v>45367</v>
      </c>
      <c r="D758" s="45">
        <v>413.21962456925428</v>
      </c>
      <c r="E758" s="45">
        <v>100.62580235892744</v>
      </c>
      <c r="F758" s="45">
        <v>50.000020641285822</v>
      </c>
      <c r="G758" s="48">
        <v>50.000000000000007</v>
      </c>
      <c r="H758" s="44">
        <v>64849.232711371733</v>
      </c>
      <c r="I758" s="62">
        <f t="shared" si="286"/>
        <v>613.84544756946752</v>
      </c>
      <c r="J758" s="41">
        <f t="shared" si="287"/>
        <v>2024</v>
      </c>
      <c r="K758" s="41">
        <f t="shared" si="288"/>
        <v>116</v>
      </c>
      <c r="L758" s="41">
        <f t="shared" si="289"/>
        <v>13456</v>
      </c>
      <c r="M758" s="41">
        <f t="shared" si="290"/>
        <v>9.507180382212729</v>
      </c>
      <c r="N758" s="41">
        <f t="shared" si="291"/>
        <v>1</v>
      </c>
      <c r="O758" s="41">
        <f t="shared" si="292"/>
        <v>3</v>
      </c>
      <c r="P758" s="41">
        <f t="shared" si="293"/>
        <v>0</v>
      </c>
      <c r="Q758" s="41">
        <f t="shared" si="293"/>
        <v>0</v>
      </c>
      <c r="R758" s="41">
        <f t="shared" si="293"/>
        <v>1</v>
      </c>
      <c r="S758" s="41">
        <f t="shared" si="281"/>
        <v>0</v>
      </c>
      <c r="T758" s="41">
        <f t="shared" si="281"/>
        <v>0</v>
      </c>
      <c r="U758" s="41">
        <f t="shared" si="281"/>
        <v>0</v>
      </c>
      <c r="V758" s="41">
        <f t="shared" si="281"/>
        <v>0</v>
      </c>
      <c r="W758" s="41">
        <f t="shared" si="282"/>
        <v>0</v>
      </c>
      <c r="X758" s="41">
        <f t="shared" si="282"/>
        <v>0</v>
      </c>
      <c r="Y758" s="41">
        <f t="shared" si="282"/>
        <v>0</v>
      </c>
      <c r="Z758" s="41">
        <f t="shared" si="282"/>
        <v>0</v>
      </c>
      <c r="AA758" s="41">
        <f t="shared" si="283"/>
        <v>0</v>
      </c>
      <c r="AB758" s="41">
        <f t="shared" si="294"/>
        <v>1</v>
      </c>
      <c r="AC758" s="41">
        <f t="shared" si="294"/>
        <v>0</v>
      </c>
      <c r="AD758" s="41">
        <f t="shared" si="294"/>
        <v>0</v>
      </c>
      <c r="AE758" s="41">
        <f t="shared" si="284"/>
        <v>0</v>
      </c>
      <c r="AF758" s="41">
        <f t="shared" si="284"/>
        <v>0</v>
      </c>
      <c r="AG758" s="48">
        <v>413.21962456925428</v>
      </c>
      <c r="AH758" s="48">
        <v>100.62580235892744</v>
      </c>
      <c r="AI758" s="48">
        <v>50.000020641285822</v>
      </c>
      <c r="AJ758" s="48">
        <v>50.000000000000007</v>
      </c>
      <c r="AK758" s="41">
        <f t="shared" si="295"/>
        <v>11.079820357930133</v>
      </c>
      <c r="AL758" s="41">
        <f>LN(D758+'Models training data'!$Y$4)</f>
        <v>6.5573837916247291</v>
      </c>
      <c r="AM758" s="41">
        <f>LN(E758+'Models training data'!$Y$5)</f>
        <v>5.1098040091279913</v>
      </c>
      <c r="AN758" s="41">
        <f>LN(F758+'Models training data'!$Y$6)</f>
        <v>4.5578532335680322</v>
      </c>
      <c r="AO758" s="41">
        <f>LN(G758+'Models training data'!$Y$7)</f>
        <v>4.6011966380177771</v>
      </c>
      <c r="AP758" s="41">
        <f t="shared" si="285"/>
        <v>0</v>
      </c>
      <c r="AQ758" s="41">
        <f t="shared" si="296"/>
        <v>0</v>
      </c>
      <c r="AR758" s="41">
        <f t="shared" si="297"/>
        <v>81622.291050813437</v>
      </c>
      <c r="AS758" s="41">
        <f t="shared" si="298"/>
        <v>63754.44128860232</v>
      </c>
      <c r="AT758" s="41">
        <f t="shared" si="299"/>
        <v>11.089613256119982</v>
      </c>
      <c r="AU758" s="41">
        <f t="shared" si="300"/>
        <v>64266.064397340539</v>
      </c>
      <c r="AV758" s="41">
        <f t="shared" si="301"/>
        <v>11.096857304699423</v>
      </c>
      <c r="AW758" s="41">
        <f t="shared" si="302"/>
        <v>63619.073381863462</v>
      </c>
      <c r="AX758" s="41">
        <f t="shared" si="303"/>
        <v>11.087099773645958</v>
      </c>
      <c r="AY758" s="41">
        <f t="shared" si="304"/>
        <v>11.271149338966682</v>
      </c>
      <c r="AZ758" s="41">
        <f t="shared" si="305"/>
        <v>11.134508444838939</v>
      </c>
    </row>
    <row r="759" spans="2:52" x14ac:dyDescent="0.25">
      <c r="B759" s="41" t="str">
        <f t="shared" si="306"/>
        <v>DL</v>
      </c>
      <c r="C759" s="46">
        <v>45374</v>
      </c>
      <c r="D759" s="45">
        <v>401.75373719847795</v>
      </c>
      <c r="E759" s="45">
        <v>100.31290117946372</v>
      </c>
      <c r="F759" s="45">
        <v>50.00000206412858</v>
      </c>
      <c r="G759" s="48">
        <v>50</v>
      </c>
      <c r="H759" s="44">
        <v>64793.327090868777</v>
      </c>
      <c r="I759" s="62">
        <f t="shared" si="286"/>
        <v>602.06664044207025</v>
      </c>
      <c r="J759" s="41">
        <f t="shared" si="287"/>
        <v>2024</v>
      </c>
      <c r="K759" s="41">
        <f t="shared" si="288"/>
        <v>117</v>
      </c>
      <c r="L759" s="41">
        <f t="shared" si="289"/>
        <v>13689</v>
      </c>
      <c r="M759" s="41">
        <f t="shared" si="290"/>
        <v>9.5243478695955126</v>
      </c>
      <c r="N759" s="41">
        <f t="shared" si="291"/>
        <v>1</v>
      </c>
      <c r="O759" s="41">
        <f t="shared" si="292"/>
        <v>3</v>
      </c>
      <c r="P759" s="41">
        <f t="shared" si="293"/>
        <v>0</v>
      </c>
      <c r="Q759" s="41">
        <f t="shared" si="293"/>
        <v>0</v>
      </c>
      <c r="R759" s="41">
        <f t="shared" si="293"/>
        <v>1</v>
      </c>
      <c r="S759" s="41">
        <f t="shared" si="281"/>
        <v>0</v>
      </c>
      <c r="T759" s="41">
        <f t="shared" si="281"/>
        <v>0</v>
      </c>
      <c r="U759" s="41">
        <f t="shared" si="281"/>
        <v>0</v>
      </c>
      <c r="V759" s="41">
        <f t="shared" si="281"/>
        <v>0</v>
      </c>
      <c r="W759" s="41">
        <f t="shared" si="282"/>
        <v>0</v>
      </c>
      <c r="X759" s="41">
        <f t="shared" si="282"/>
        <v>0</v>
      </c>
      <c r="Y759" s="41">
        <f t="shared" si="282"/>
        <v>0</v>
      </c>
      <c r="Z759" s="41">
        <f t="shared" si="282"/>
        <v>0</v>
      </c>
      <c r="AA759" s="41">
        <f t="shared" si="283"/>
        <v>0</v>
      </c>
      <c r="AB759" s="41">
        <f t="shared" si="294"/>
        <v>1</v>
      </c>
      <c r="AC759" s="41">
        <f t="shared" si="294"/>
        <v>0</v>
      </c>
      <c r="AD759" s="41">
        <f t="shared" si="294"/>
        <v>0</v>
      </c>
      <c r="AE759" s="41">
        <f t="shared" si="284"/>
        <v>0</v>
      </c>
      <c r="AF759" s="41">
        <f t="shared" si="284"/>
        <v>0</v>
      </c>
      <c r="AG759" s="48">
        <v>401.75373719847795</v>
      </c>
      <c r="AH759" s="48">
        <v>100.31290117946372</v>
      </c>
      <c r="AI759" s="48">
        <v>50.00000206412858</v>
      </c>
      <c r="AJ759" s="48">
        <v>50</v>
      </c>
      <c r="AK759" s="41">
        <f t="shared" si="295"/>
        <v>11.078957900045106</v>
      </c>
      <c r="AL759" s="41">
        <f>LN(D759+'Models training data'!$Y$4)</f>
        <v>6.5409729531907406</v>
      </c>
      <c r="AM759" s="41">
        <f>LN(E759+'Models training data'!$Y$5)</f>
        <v>5.107913154919502</v>
      </c>
      <c r="AN759" s="41">
        <f>LN(F759+'Models training data'!$Y$6)</f>
        <v>4.5578530387950158</v>
      </c>
      <c r="AO759" s="41">
        <f>LN(G759+'Models training data'!$Y$7)</f>
        <v>4.6011966380177771</v>
      </c>
      <c r="AP759" s="41">
        <f t="shared" si="285"/>
        <v>0</v>
      </c>
      <c r="AQ759" s="41">
        <f t="shared" si="296"/>
        <v>0</v>
      </c>
      <c r="AR759" s="41">
        <f t="shared" si="297"/>
        <v>81597.900737729695</v>
      </c>
      <c r="AS759" s="41">
        <f t="shared" si="298"/>
        <v>63730.343898560626</v>
      </c>
      <c r="AT759" s="41">
        <f t="shared" si="299"/>
        <v>11.089355638855203</v>
      </c>
      <c r="AU759" s="41">
        <f t="shared" si="300"/>
        <v>64304.505134152758</v>
      </c>
      <c r="AV759" s="41">
        <f t="shared" si="301"/>
        <v>11.09749644695491</v>
      </c>
      <c r="AW759" s="41">
        <f t="shared" si="302"/>
        <v>63606.653510332544</v>
      </c>
      <c r="AX759" s="41">
        <f t="shared" si="303"/>
        <v>11.086956805388116</v>
      </c>
      <c r="AY759" s="41">
        <f t="shared" si="304"/>
        <v>11.270776119625234</v>
      </c>
      <c r="AZ759" s="41">
        <f t="shared" si="305"/>
        <v>11.134412149907769</v>
      </c>
    </row>
    <row r="760" spans="2:52" x14ac:dyDescent="0.25">
      <c r="B760" s="41" t="str">
        <f t="shared" si="306"/>
        <v>DL</v>
      </c>
      <c r="C760" s="46">
        <v>45381</v>
      </c>
      <c r="D760" s="45">
        <v>393.72761603893451</v>
      </c>
      <c r="E760" s="45">
        <v>100.15645058973186</v>
      </c>
      <c r="F760" s="45">
        <v>50.000000206412857</v>
      </c>
      <c r="G760" s="48">
        <v>50</v>
      </c>
      <c r="H760" s="44">
        <v>64761.820078808538</v>
      </c>
      <c r="I760" s="62">
        <f t="shared" si="286"/>
        <v>593.88406683507924</v>
      </c>
      <c r="J760" s="41">
        <f t="shared" si="287"/>
        <v>2024</v>
      </c>
      <c r="K760" s="41">
        <f t="shared" si="288"/>
        <v>118</v>
      </c>
      <c r="L760" s="41">
        <f t="shared" si="289"/>
        <v>13924</v>
      </c>
      <c r="M760" s="41">
        <f t="shared" si="290"/>
        <v>9.5413692489313302</v>
      </c>
      <c r="N760" s="41">
        <f t="shared" si="291"/>
        <v>1</v>
      </c>
      <c r="O760" s="41">
        <f t="shared" si="292"/>
        <v>3</v>
      </c>
      <c r="P760" s="41">
        <f t="shared" si="293"/>
        <v>0</v>
      </c>
      <c r="Q760" s="41">
        <f t="shared" si="293"/>
        <v>0</v>
      </c>
      <c r="R760" s="41">
        <f t="shared" si="293"/>
        <v>1</v>
      </c>
      <c r="S760" s="41">
        <f t="shared" si="281"/>
        <v>0</v>
      </c>
      <c r="T760" s="41">
        <f t="shared" si="281"/>
        <v>0</v>
      </c>
      <c r="U760" s="41">
        <f t="shared" si="281"/>
        <v>0</v>
      </c>
      <c r="V760" s="41">
        <f t="shared" si="281"/>
        <v>0</v>
      </c>
      <c r="W760" s="41">
        <f t="shared" si="282"/>
        <v>0</v>
      </c>
      <c r="X760" s="41">
        <f t="shared" si="282"/>
        <v>0</v>
      </c>
      <c r="Y760" s="41">
        <f t="shared" si="282"/>
        <v>0</v>
      </c>
      <c r="Z760" s="41">
        <f t="shared" si="282"/>
        <v>0</v>
      </c>
      <c r="AA760" s="41">
        <f t="shared" si="283"/>
        <v>0</v>
      </c>
      <c r="AB760" s="41">
        <f t="shared" si="294"/>
        <v>1</v>
      </c>
      <c r="AC760" s="41">
        <f t="shared" si="294"/>
        <v>0</v>
      </c>
      <c r="AD760" s="41">
        <f t="shared" si="294"/>
        <v>0</v>
      </c>
      <c r="AE760" s="41">
        <f t="shared" si="284"/>
        <v>0</v>
      </c>
      <c r="AF760" s="41">
        <f t="shared" si="284"/>
        <v>0</v>
      </c>
      <c r="AG760" s="48">
        <v>393.72761603893451</v>
      </c>
      <c r="AH760" s="48">
        <v>100.15645058973186</v>
      </c>
      <c r="AI760" s="48">
        <v>50.000000206412857</v>
      </c>
      <c r="AJ760" s="48">
        <v>50</v>
      </c>
      <c r="AK760" s="41">
        <f t="shared" si="295"/>
        <v>11.078471512381324</v>
      </c>
      <c r="AL760" s="41">
        <f>LN(D760+'Models training data'!$Y$4)</f>
        <v>6.5293229900055874</v>
      </c>
      <c r="AM760" s="41">
        <f>LN(E760+'Models training data'!$Y$5)</f>
        <v>5.1069663853743368</v>
      </c>
      <c r="AN760" s="41">
        <f>LN(F760+'Models training data'!$Y$6)</f>
        <v>4.5578530193177116</v>
      </c>
      <c r="AO760" s="41">
        <f>LN(G760+'Models training data'!$Y$7)</f>
        <v>4.6011966380177771</v>
      </c>
      <c r="AP760" s="41">
        <f t="shared" si="285"/>
        <v>0</v>
      </c>
      <c r="AQ760" s="41">
        <f t="shared" si="296"/>
        <v>0</v>
      </c>
      <c r="AR760" s="41">
        <f t="shared" si="297"/>
        <v>81573.510424645952</v>
      </c>
      <c r="AS760" s="41">
        <f t="shared" si="298"/>
        <v>63706.246508518925</v>
      </c>
      <c r="AT760" s="41">
        <f t="shared" si="299"/>
        <v>11.089098021590422</v>
      </c>
      <c r="AU760" s="41">
        <f t="shared" si="300"/>
        <v>64344.1245696408</v>
      </c>
      <c r="AV760" s="41">
        <f t="shared" si="301"/>
        <v>11.098152534412089</v>
      </c>
      <c r="AW760" s="41">
        <f t="shared" si="302"/>
        <v>63594.339341117433</v>
      </c>
      <c r="AX760" s="41">
        <f t="shared" si="303"/>
        <v>11.086815053896157</v>
      </c>
      <c r="AY760" s="41">
        <f t="shared" si="304"/>
        <v>11.270494521812523</v>
      </c>
      <c r="AZ760" s="41">
        <f t="shared" si="305"/>
        <v>11.134406398670837</v>
      </c>
    </row>
    <row r="761" spans="2:52" x14ac:dyDescent="0.25">
      <c r="B761" s="41" t="str">
        <f t="shared" si="306"/>
        <v>DL</v>
      </c>
      <c r="C761" s="46">
        <v>45388</v>
      </c>
      <c r="D761" s="45">
        <v>388.10933122725419</v>
      </c>
      <c r="E761" s="45">
        <v>100.07822529486593</v>
      </c>
      <c r="F761" s="45">
        <v>50.000000020641288</v>
      </c>
      <c r="G761" s="48">
        <v>50</v>
      </c>
      <c r="H761" s="44">
        <v>64746.697968405933</v>
      </c>
      <c r="I761" s="62">
        <f t="shared" si="286"/>
        <v>588.1875565427614</v>
      </c>
      <c r="J761" s="41">
        <f t="shared" si="287"/>
        <v>2024</v>
      </c>
      <c r="K761" s="41">
        <f t="shared" si="288"/>
        <v>119</v>
      </c>
      <c r="L761" s="41">
        <f t="shared" si="289"/>
        <v>14161</v>
      </c>
      <c r="M761" s="41">
        <f t="shared" si="290"/>
        <v>9.5582469862230592</v>
      </c>
      <c r="N761" s="41">
        <f t="shared" si="291"/>
        <v>1</v>
      </c>
      <c r="O761" s="41">
        <f t="shared" si="292"/>
        <v>4</v>
      </c>
      <c r="P761" s="41">
        <f t="shared" si="293"/>
        <v>0</v>
      </c>
      <c r="Q761" s="41">
        <f t="shared" si="293"/>
        <v>0</v>
      </c>
      <c r="R761" s="41">
        <f t="shared" si="293"/>
        <v>0</v>
      </c>
      <c r="S761" s="41">
        <f t="shared" si="281"/>
        <v>1</v>
      </c>
      <c r="T761" s="41">
        <f t="shared" si="281"/>
        <v>0</v>
      </c>
      <c r="U761" s="41">
        <f t="shared" si="281"/>
        <v>0</v>
      </c>
      <c r="V761" s="41">
        <f t="shared" si="281"/>
        <v>0</v>
      </c>
      <c r="W761" s="41">
        <f t="shared" si="282"/>
        <v>0</v>
      </c>
      <c r="X761" s="41">
        <f t="shared" si="282"/>
        <v>0</v>
      </c>
      <c r="Y761" s="41">
        <f t="shared" si="282"/>
        <v>0</v>
      </c>
      <c r="Z761" s="41">
        <f t="shared" si="282"/>
        <v>0</v>
      </c>
      <c r="AA761" s="41">
        <f t="shared" si="283"/>
        <v>0</v>
      </c>
      <c r="AB761" s="41">
        <f t="shared" si="294"/>
        <v>1</v>
      </c>
      <c r="AC761" s="41">
        <f t="shared" si="294"/>
        <v>0</v>
      </c>
      <c r="AD761" s="41">
        <f t="shared" si="294"/>
        <v>0</v>
      </c>
      <c r="AE761" s="41">
        <f t="shared" si="284"/>
        <v>0</v>
      </c>
      <c r="AF761" s="41">
        <f t="shared" si="284"/>
        <v>0</v>
      </c>
      <c r="AG761" s="48">
        <v>388.10933122725419</v>
      </c>
      <c r="AH761" s="48">
        <v>100.07822529486593</v>
      </c>
      <c r="AI761" s="48">
        <v>50.000000020641288</v>
      </c>
      <c r="AJ761" s="48">
        <v>50</v>
      </c>
      <c r="AK761" s="41">
        <f t="shared" si="295"/>
        <v>11.078237981634476</v>
      </c>
      <c r="AL761" s="41">
        <f>LN(D761+'Models training data'!$Y$4)</f>
        <v>6.5210865012569279</v>
      </c>
      <c r="AM761" s="41">
        <f>LN(E761+'Models training data'!$Y$5)</f>
        <v>5.1064926642497364</v>
      </c>
      <c r="AN761" s="41">
        <f>LN(F761+'Models training data'!$Y$6)</f>
        <v>4.5578530173699816</v>
      </c>
      <c r="AO761" s="41">
        <f>LN(G761+'Models training data'!$Y$7)</f>
        <v>4.6011966380177771</v>
      </c>
      <c r="AP761" s="41">
        <f t="shared" si="285"/>
        <v>0</v>
      </c>
      <c r="AQ761" s="41">
        <f t="shared" si="296"/>
        <v>0</v>
      </c>
      <c r="AR761" s="41">
        <f t="shared" si="297"/>
        <v>81180.803405372833</v>
      </c>
      <c r="AS761" s="41">
        <f t="shared" si="298"/>
        <v>63314.788435842551</v>
      </c>
      <c r="AT761" s="41">
        <f t="shared" si="299"/>
        <v>11.08568768558694</v>
      </c>
      <c r="AU761" s="41">
        <f t="shared" si="300"/>
        <v>64106.494274469173</v>
      </c>
      <c r="AV761" s="41">
        <f t="shared" si="301"/>
        <v>11.096943846618906</v>
      </c>
      <c r="AW761" s="41">
        <f t="shared" si="302"/>
        <v>63306.770182360924</v>
      </c>
      <c r="AX761" s="41">
        <f t="shared" si="303"/>
        <v>11.08451629881632</v>
      </c>
      <c r="AY761" s="41">
        <f t="shared" si="304"/>
        <v>11.270273235189631</v>
      </c>
      <c r="AZ761" s="41">
        <f t="shared" si="305"/>
        <v>11.134456551981685</v>
      </c>
    </row>
    <row r="762" spans="2:52" x14ac:dyDescent="0.25">
      <c r="B762" s="41" t="str">
        <f t="shared" si="306"/>
        <v>DL</v>
      </c>
      <c r="C762" s="46">
        <v>45395</v>
      </c>
      <c r="D762" s="45">
        <v>384.17653185907795</v>
      </c>
      <c r="E762" s="45">
        <v>100.03911264743297</v>
      </c>
      <c r="F762" s="45">
        <v>50.000000002064127</v>
      </c>
      <c r="G762" s="48">
        <v>54.500000000000007</v>
      </c>
      <c r="H762" s="44">
        <v>65234.903362011391</v>
      </c>
      <c r="I762" s="62">
        <f t="shared" si="286"/>
        <v>588.715644508575</v>
      </c>
      <c r="J762" s="41">
        <f t="shared" si="287"/>
        <v>2024</v>
      </c>
      <c r="K762" s="41">
        <f t="shared" si="288"/>
        <v>120</v>
      </c>
      <c r="L762" s="41">
        <f t="shared" si="289"/>
        <v>14400</v>
      </c>
      <c r="M762" s="41">
        <f t="shared" si="290"/>
        <v>9.5749834855640916</v>
      </c>
      <c r="N762" s="41">
        <f t="shared" si="291"/>
        <v>1</v>
      </c>
      <c r="O762" s="41">
        <f t="shared" si="292"/>
        <v>4</v>
      </c>
      <c r="P762" s="41">
        <f t="shared" si="293"/>
        <v>0</v>
      </c>
      <c r="Q762" s="41">
        <f t="shared" si="293"/>
        <v>0</v>
      </c>
      <c r="R762" s="41">
        <f t="shared" si="293"/>
        <v>0</v>
      </c>
      <c r="S762" s="41">
        <f t="shared" si="281"/>
        <v>1</v>
      </c>
      <c r="T762" s="41">
        <f t="shared" si="281"/>
        <v>0</v>
      </c>
      <c r="U762" s="41">
        <f t="shared" si="281"/>
        <v>0</v>
      </c>
      <c r="V762" s="41">
        <f t="shared" si="281"/>
        <v>0</v>
      </c>
      <c r="W762" s="41">
        <f t="shared" si="282"/>
        <v>0</v>
      </c>
      <c r="X762" s="41">
        <f t="shared" si="282"/>
        <v>0</v>
      </c>
      <c r="Y762" s="41">
        <f t="shared" si="282"/>
        <v>0</v>
      </c>
      <c r="Z762" s="41">
        <f t="shared" si="282"/>
        <v>0</v>
      </c>
      <c r="AA762" s="41">
        <f t="shared" si="283"/>
        <v>0</v>
      </c>
      <c r="AB762" s="41">
        <f t="shared" si="294"/>
        <v>1</v>
      </c>
      <c r="AC762" s="41">
        <f t="shared" si="294"/>
        <v>0</v>
      </c>
      <c r="AD762" s="41">
        <f t="shared" si="294"/>
        <v>0</v>
      </c>
      <c r="AE762" s="41">
        <f t="shared" si="284"/>
        <v>0</v>
      </c>
      <c r="AF762" s="41">
        <f t="shared" si="284"/>
        <v>0</v>
      </c>
      <c r="AG762" s="48">
        <v>384.17653185907795</v>
      </c>
      <c r="AH762" s="48">
        <v>100.03911264743297</v>
      </c>
      <c r="AI762" s="48">
        <v>50.000000002064127</v>
      </c>
      <c r="AJ762" s="48">
        <v>54.500000000000007</v>
      </c>
      <c r="AK762" s="41">
        <f t="shared" si="295"/>
        <v>11.085749932316233</v>
      </c>
      <c r="AL762" s="41">
        <f>LN(D762+'Models training data'!$Y$4)</f>
        <v>6.5152803266416814</v>
      </c>
      <c r="AM762" s="41">
        <f>LN(E762+'Models training data'!$Y$5)</f>
        <v>5.1062557195064624</v>
      </c>
      <c r="AN762" s="41">
        <f>LN(F762+'Models training data'!$Y$6)</f>
        <v>4.5578530171752085</v>
      </c>
      <c r="AO762" s="41">
        <f>LN(G762+'Models training data'!$Y$7)</f>
        <v>4.645384958866936</v>
      </c>
      <c r="AP762" s="41">
        <f t="shared" si="285"/>
        <v>0</v>
      </c>
      <c r="AQ762" s="41">
        <f t="shared" si="296"/>
        <v>0</v>
      </c>
      <c r="AR762" s="41">
        <f t="shared" si="297"/>
        <v>81156.413092289091</v>
      </c>
      <c r="AS762" s="41">
        <f t="shared" si="298"/>
        <v>63290.691045800857</v>
      </c>
      <c r="AT762" s="41">
        <f t="shared" si="299"/>
        <v>11.085430068322159</v>
      </c>
      <c r="AU762" s="41">
        <f t="shared" si="300"/>
        <v>64148.471107308847</v>
      </c>
      <c r="AV762" s="41">
        <f t="shared" si="301"/>
        <v>11.097633824479466</v>
      </c>
      <c r="AW762" s="41">
        <f t="shared" si="302"/>
        <v>63294.662110453944</v>
      </c>
      <c r="AX762" s="41">
        <f t="shared" si="303"/>
        <v>11.084376919762192</v>
      </c>
      <c r="AY762" s="41">
        <f t="shared" si="304"/>
        <v>11.270810065326847</v>
      </c>
      <c r="AZ762" s="41">
        <f t="shared" si="305"/>
        <v>11.140035533776771</v>
      </c>
    </row>
    <row r="763" spans="2:52" x14ac:dyDescent="0.25">
      <c r="B763" s="41" t="str">
        <f t="shared" si="306"/>
        <v>DL</v>
      </c>
      <c r="C763" s="46">
        <v>45402</v>
      </c>
      <c r="D763" s="45">
        <v>381.42357230135457</v>
      </c>
      <c r="E763" s="45">
        <v>100.01955632371649</v>
      </c>
      <c r="F763" s="45">
        <v>50.000000000206413</v>
      </c>
      <c r="G763" s="48">
        <v>59.90000000000002</v>
      </c>
      <c r="H763" s="44">
        <v>65778.122534152266</v>
      </c>
      <c r="I763" s="62">
        <f t="shared" si="286"/>
        <v>591.34312862527747</v>
      </c>
      <c r="J763" s="41">
        <f t="shared" si="287"/>
        <v>2024</v>
      </c>
      <c r="K763" s="41">
        <f t="shared" si="288"/>
        <v>121</v>
      </c>
      <c r="L763" s="41">
        <f t="shared" si="289"/>
        <v>14641</v>
      </c>
      <c r="M763" s="41">
        <f t="shared" si="290"/>
        <v>9.5915810911934827</v>
      </c>
      <c r="N763" s="41">
        <f t="shared" si="291"/>
        <v>1</v>
      </c>
      <c r="O763" s="41">
        <f t="shared" si="292"/>
        <v>4</v>
      </c>
      <c r="P763" s="41">
        <f t="shared" si="293"/>
        <v>0</v>
      </c>
      <c r="Q763" s="41">
        <f t="shared" si="293"/>
        <v>0</v>
      </c>
      <c r="R763" s="41">
        <f t="shared" si="293"/>
        <v>0</v>
      </c>
      <c r="S763" s="41">
        <f t="shared" si="281"/>
        <v>1</v>
      </c>
      <c r="T763" s="41">
        <f t="shared" si="281"/>
        <v>0</v>
      </c>
      <c r="U763" s="41">
        <f t="shared" si="281"/>
        <v>0</v>
      </c>
      <c r="V763" s="41">
        <f t="shared" si="281"/>
        <v>0</v>
      </c>
      <c r="W763" s="41">
        <f t="shared" si="282"/>
        <v>0</v>
      </c>
      <c r="X763" s="41">
        <f t="shared" si="282"/>
        <v>0</v>
      </c>
      <c r="Y763" s="41">
        <f t="shared" si="282"/>
        <v>0</v>
      </c>
      <c r="Z763" s="41">
        <f t="shared" si="282"/>
        <v>0</v>
      </c>
      <c r="AA763" s="41">
        <f t="shared" si="283"/>
        <v>0</v>
      </c>
      <c r="AB763" s="41">
        <f t="shared" si="294"/>
        <v>1</v>
      </c>
      <c r="AC763" s="41">
        <f t="shared" si="294"/>
        <v>0</v>
      </c>
      <c r="AD763" s="41">
        <f t="shared" si="294"/>
        <v>0</v>
      </c>
      <c r="AE763" s="41">
        <f t="shared" si="284"/>
        <v>0</v>
      </c>
      <c r="AF763" s="41">
        <f t="shared" si="284"/>
        <v>0</v>
      </c>
      <c r="AG763" s="48">
        <v>381.42357230135457</v>
      </c>
      <c r="AH763" s="48">
        <v>100.01955632371649</v>
      </c>
      <c r="AI763" s="48">
        <v>50.000000000206413</v>
      </c>
      <c r="AJ763" s="48">
        <v>59.90000000000002</v>
      </c>
      <c r="AK763" s="41">
        <f t="shared" si="295"/>
        <v>11.094042577744855</v>
      </c>
      <c r="AL763" s="41">
        <f>LN(D763+'Models training data'!$Y$4)</f>
        <v>6.5111958523397817</v>
      </c>
      <c r="AM763" s="41">
        <f>LN(E763+'Models training data'!$Y$5)</f>
        <v>5.1061372260779443</v>
      </c>
      <c r="AN763" s="41">
        <f>LN(F763+'Models training data'!$Y$6)</f>
        <v>4.5578530171557308</v>
      </c>
      <c r="AO763" s="41">
        <f>LN(G763+'Models training data'!$Y$7)</f>
        <v>4.6959559059570335</v>
      </c>
      <c r="AP763" s="41">
        <f t="shared" si="285"/>
        <v>0</v>
      </c>
      <c r="AQ763" s="41">
        <f t="shared" si="296"/>
        <v>0</v>
      </c>
      <c r="AR763" s="41">
        <f t="shared" si="297"/>
        <v>81132.022779205348</v>
      </c>
      <c r="AS763" s="41">
        <f t="shared" si="298"/>
        <v>63266.593655759156</v>
      </c>
      <c r="AT763" s="41">
        <f t="shared" si="299"/>
        <v>11.08517245105738</v>
      </c>
      <c r="AU763" s="41">
        <f t="shared" si="300"/>
        <v>64191.626638824346</v>
      </c>
      <c r="AV763" s="41">
        <f t="shared" si="301"/>
        <v>11.098340747541716</v>
      </c>
      <c r="AW763" s="41">
        <f t="shared" si="302"/>
        <v>63282.654521629702</v>
      </c>
      <c r="AX763" s="41">
        <f t="shared" si="303"/>
        <v>11.084238697394046</v>
      </c>
      <c r="AY763" s="41">
        <f t="shared" si="304"/>
        <v>11.27151771618203</v>
      </c>
      <c r="AZ763" s="41">
        <f t="shared" si="305"/>
        <v>11.146430886194674</v>
      </c>
    </row>
    <row r="764" spans="2:52" x14ac:dyDescent="0.25">
      <c r="B764" s="41" t="str">
        <f t="shared" si="306"/>
        <v>DL</v>
      </c>
      <c r="C764" s="46">
        <v>45409</v>
      </c>
      <c r="D764" s="45">
        <v>379.4965006109482</v>
      </c>
      <c r="E764" s="45">
        <v>100.00977816185824</v>
      </c>
      <c r="F764" s="45">
        <v>50.000000000020641</v>
      </c>
      <c r="G764" s="48">
        <v>65.885000000000019</v>
      </c>
      <c r="H764" s="44">
        <v>66330.922824165566</v>
      </c>
      <c r="I764" s="62">
        <f t="shared" si="286"/>
        <v>595.39127877282715</v>
      </c>
      <c r="J764" s="41">
        <f t="shared" si="287"/>
        <v>2024</v>
      </c>
      <c r="K764" s="41">
        <f t="shared" si="288"/>
        <v>122</v>
      </c>
      <c r="L764" s="41">
        <f t="shared" si="289"/>
        <v>14884</v>
      </c>
      <c r="M764" s="41">
        <f t="shared" si="290"/>
        <v>9.6080420894665135</v>
      </c>
      <c r="N764" s="41">
        <f t="shared" si="291"/>
        <v>1</v>
      </c>
      <c r="O764" s="41">
        <f t="shared" si="292"/>
        <v>4</v>
      </c>
      <c r="P764" s="41">
        <f t="shared" si="293"/>
        <v>0</v>
      </c>
      <c r="Q764" s="41">
        <f t="shared" si="293"/>
        <v>0</v>
      </c>
      <c r="R764" s="41">
        <f t="shared" si="293"/>
        <v>0</v>
      </c>
      <c r="S764" s="41">
        <f t="shared" si="281"/>
        <v>1</v>
      </c>
      <c r="T764" s="41">
        <f t="shared" si="281"/>
        <v>0</v>
      </c>
      <c r="U764" s="41">
        <f t="shared" si="281"/>
        <v>0</v>
      </c>
      <c r="V764" s="41">
        <f t="shared" si="281"/>
        <v>0</v>
      </c>
      <c r="W764" s="41">
        <f t="shared" si="282"/>
        <v>0</v>
      </c>
      <c r="X764" s="41">
        <f t="shared" si="282"/>
        <v>0</v>
      </c>
      <c r="Y764" s="41">
        <f t="shared" si="282"/>
        <v>0</v>
      </c>
      <c r="Z764" s="41">
        <f t="shared" si="282"/>
        <v>0</v>
      </c>
      <c r="AA764" s="41">
        <f t="shared" si="283"/>
        <v>0</v>
      </c>
      <c r="AB764" s="41">
        <f t="shared" si="294"/>
        <v>1</v>
      </c>
      <c r="AC764" s="41">
        <f t="shared" si="294"/>
        <v>0</v>
      </c>
      <c r="AD764" s="41">
        <f t="shared" si="294"/>
        <v>0</v>
      </c>
      <c r="AE764" s="41">
        <f t="shared" si="284"/>
        <v>0</v>
      </c>
      <c r="AF764" s="41">
        <f t="shared" si="284"/>
        <v>0</v>
      </c>
      <c r="AG764" s="48">
        <v>379.4965006109482</v>
      </c>
      <c r="AH764" s="48">
        <v>100.00977816185824</v>
      </c>
      <c r="AI764" s="48">
        <v>50.000000000020641</v>
      </c>
      <c r="AJ764" s="48">
        <v>65.885000000000019</v>
      </c>
      <c r="AK764" s="41">
        <f t="shared" si="295"/>
        <v>11.102411475044043</v>
      </c>
      <c r="AL764" s="41">
        <f>LN(D764+'Models training data'!$Y$4)</f>
        <v>6.5083267614370461</v>
      </c>
      <c r="AM764" s="41">
        <f>LN(E764+'Models training data'!$Y$5)</f>
        <v>5.1060779740980093</v>
      </c>
      <c r="AN764" s="41">
        <f>LN(F764+'Models training data'!$Y$6)</f>
        <v>4.557853017153783</v>
      </c>
      <c r="AO764" s="41">
        <f>LN(G764+'Models training data'!$Y$7)</f>
        <v>4.7491703830645049</v>
      </c>
      <c r="AP764" s="41">
        <f t="shared" si="285"/>
        <v>0</v>
      </c>
      <c r="AQ764" s="41">
        <f t="shared" si="296"/>
        <v>0</v>
      </c>
      <c r="AR764" s="41">
        <f t="shared" si="297"/>
        <v>81107.632466121606</v>
      </c>
      <c r="AS764" s="41">
        <f t="shared" si="298"/>
        <v>63242.496265717462</v>
      </c>
      <c r="AT764" s="41">
        <f t="shared" si="299"/>
        <v>11.084914833792599</v>
      </c>
      <c r="AU764" s="41">
        <f t="shared" si="300"/>
        <v>64235.96086901566</v>
      </c>
      <c r="AV764" s="41">
        <f t="shared" si="301"/>
        <v>11.099064615805657</v>
      </c>
      <c r="AW764" s="41">
        <f t="shared" si="302"/>
        <v>63270.745761817438</v>
      </c>
      <c r="AX764" s="41">
        <f t="shared" si="303"/>
        <v>11.084101612671455</v>
      </c>
      <c r="AY764" s="41">
        <f t="shared" si="304"/>
        <v>11.272337285559436</v>
      </c>
      <c r="AZ764" s="41">
        <f t="shared" si="305"/>
        <v>11.15316996072451</v>
      </c>
    </row>
    <row r="765" spans="2:52" x14ac:dyDescent="0.25">
      <c r="B765" s="41" t="str">
        <f t="shared" si="306"/>
        <v>DL</v>
      </c>
      <c r="C765" s="46">
        <v>45416</v>
      </c>
      <c r="D765" s="45">
        <v>378.1475504276637</v>
      </c>
      <c r="E765" s="45">
        <v>100.00488908092912</v>
      </c>
      <c r="F765" s="45">
        <v>50.000000000002061</v>
      </c>
      <c r="G765" s="48">
        <v>72.473000000000042</v>
      </c>
      <c r="H765" s="44">
        <v>73289.656322528637</v>
      </c>
      <c r="I765" s="62">
        <f t="shared" si="286"/>
        <v>600.62543950859492</v>
      </c>
      <c r="J765" s="41">
        <f t="shared" si="287"/>
        <v>2024</v>
      </c>
      <c r="K765" s="41">
        <f t="shared" si="288"/>
        <v>123</v>
      </c>
      <c r="L765" s="41">
        <f t="shared" si="289"/>
        <v>15129</v>
      </c>
      <c r="M765" s="41">
        <f t="shared" si="290"/>
        <v>9.6243687107448341</v>
      </c>
      <c r="N765" s="41">
        <f t="shared" si="291"/>
        <v>1</v>
      </c>
      <c r="O765" s="41">
        <f t="shared" si="292"/>
        <v>5</v>
      </c>
      <c r="P765" s="41">
        <f t="shared" si="293"/>
        <v>0</v>
      </c>
      <c r="Q765" s="41">
        <f t="shared" si="293"/>
        <v>0</v>
      </c>
      <c r="R765" s="41">
        <f t="shared" si="293"/>
        <v>0</v>
      </c>
      <c r="S765" s="41">
        <f t="shared" si="281"/>
        <v>0</v>
      </c>
      <c r="T765" s="41">
        <f t="shared" si="281"/>
        <v>1</v>
      </c>
      <c r="U765" s="41">
        <f t="shared" si="281"/>
        <v>0</v>
      </c>
      <c r="V765" s="41">
        <f t="shared" si="281"/>
        <v>0</v>
      </c>
      <c r="W765" s="41">
        <f t="shared" si="282"/>
        <v>0</v>
      </c>
      <c r="X765" s="41">
        <f t="shared" si="282"/>
        <v>0</v>
      </c>
      <c r="Y765" s="41">
        <f t="shared" si="282"/>
        <v>0</v>
      </c>
      <c r="Z765" s="41">
        <f t="shared" si="282"/>
        <v>0</v>
      </c>
      <c r="AA765" s="41">
        <f t="shared" si="283"/>
        <v>0</v>
      </c>
      <c r="AB765" s="41">
        <f t="shared" si="294"/>
        <v>1</v>
      </c>
      <c r="AC765" s="41">
        <f t="shared" si="294"/>
        <v>0</v>
      </c>
      <c r="AD765" s="41">
        <f t="shared" si="294"/>
        <v>0</v>
      </c>
      <c r="AE765" s="41">
        <f t="shared" si="284"/>
        <v>0</v>
      </c>
      <c r="AF765" s="41">
        <f t="shared" si="284"/>
        <v>0</v>
      </c>
      <c r="AG765" s="48">
        <v>378.1475504276637</v>
      </c>
      <c r="AH765" s="48">
        <v>100.00488908092912</v>
      </c>
      <c r="AI765" s="48">
        <v>50.000000000002061</v>
      </c>
      <c r="AJ765" s="48">
        <v>72.473000000000042</v>
      </c>
      <c r="AK765" s="41">
        <f t="shared" si="295"/>
        <v>11.202174763626989</v>
      </c>
      <c r="AL765" s="41">
        <f>LN(D765+'Models training data'!$Y$4)</f>
        <v>6.5063134886846559</v>
      </c>
      <c r="AM765" s="41">
        <f>LN(E765+'Models training data'!$Y$5)</f>
        <v>5.1060483467914413</v>
      </c>
      <c r="AN765" s="41">
        <f>LN(F765+'Models training data'!$Y$6)</f>
        <v>4.5578530171535885</v>
      </c>
      <c r="AO765" s="41">
        <f>LN(G765+'Models training data'!$Y$7)</f>
        <v>4.8046473535817</v>
      </c>
      <c r="AP765" s="41">
        <f t="shared" si="285"/>
        <v>0</v>
      </c>
      <c r="AQ765" s="41">
        <f t="shared" si="296"/>
        <v>0</v>
      </c>
      <c r="AR765" s="41">
        <f t="shared" si="297"/>
        <v>89928.076658905018</v>
      </c>
      <c r="AS765" s="41">
        <f t="shared" si="298"/>
        <v>72060.869074132148</v>
      </c>
      <c r="AT765" s="41">
        <f t="shared" si="299"/>
        <v>11.18617303196384</v>
      </c>
      <c r="AU765" s="41">
        <f t="shared" si="300"/>
        <v>73039.827078443588</v>
      </c>
      <c r="AV765" s="41">
        <f t="shared" si="301"/>
        <v>11.200130534011411</v>
      </c>
      <c r="AW765" s="41">
        <f t="shared" si="302"/>
        <v>72163.724515708818</v>
      </c>
      <c r="AX765" s="41">
        <f t="shared" si="303"/>
        <v>11.186358447892822</v>
      </c>
      <c r="AY765" s="41">
        <f t="shared" si="304"/>
        <v>11.273265824817203</v>
      </c>
      <c r="AZ765" s="41">
        <f t="shared" si="305"/>
        <v>11.160200391502725</v>
      </c>
    </row>
    <row r="766" spans="2:52" x14ac:dyDescent="0.25">
      <c r="B766" s="41" t="str">
        <f t="shared" si="306"/>
        <v>DL</v>
      </c>
      <c r="C766" s="46">
        <v>45423</v>
      </c>
      <c r="D766" s="45">
        <v>377.20328529936455</v>
      </c>
      <c r="E766" s="45">
        <v>100.00244454046455</v>
      </c>
      <c r="F766" s="45">
        <v>50.000000000000206</v>
      </c>
      <c r="G766" s="48">
        <v>79.720250000000064</v>
      </c>
      <c r="H766" s="44">
        <v>73849.039363906704</v>
      </c>
      <c r="I766" s="62">
        <f t="shared" si="286"/>
        <v>606.92597983982944</v>
      </c>
      <c r="J766" s="41">
        <f t="shared" si="287"/>
        <v>2024</v>
      </c>
      <c r="K766" s="41">
        <f t="shared" si="288"/>
        <v>124</v>
      </c>
      <c r="L766" s="41">
        <f t="shared" si="289"/>
        <v>15376</v>
      </c>
      <c r="M766" s="41">
        <f t="shared" si="290"/>
        <v>9.6405631312100741</v>
      </c>
      <c r="N766" s="41">
        <f t="shared" si="291"/>
        <v>1</v>
      </c>
      <c r="O766" s="41">
        <f t="shared" si="292"/>
        <v>5</v>
      </c>
      <c r="P766" s="41">
        <f t="shared" si="293"/>
        <v>0</v>
      </c>
      <c r="Q766" s="41">
        <f t="shared" si="293"/>
        <v>0</v>
      </c>
      <c r="R766" s="41">
        <f t="shared" si="293"/>
        <v>0</v>
      </c>
      <c r="S766" s="41">
        <f t="shared" si="281"/>
        <v>0</v>
      </c>
      <c r="T766" s="41">
        <f t="shared" si="281"/>
        <v>1</v>
      </c>
      <c r="U766" s="41">
        <f t="shared" si="281"/>
        <v>0</v>
      </c>
      <c r="V766" s="41">
        <f t="shared" si="281"/>
        <v>0</v>
      </c>
      <c r="W766" s="41">
        <f t="shared" si="282"/>
        <v>0</v>
      </c>
      <c r="X766" s="41">
        <f t="shared" si="282"/>
        <v>0</v>
      </c>
      <c r="Y766" s="41">
        <f t="shared" si="282"/>
        <v>0</v>
      </c>
      <c r="Z766" s="41">
        <f t="shared" si="282"/>
        <v>0</v>
      </c>
      <c r="AA766" s="41">
        <f t="shared" si="283"/>
        <v>0</v>
      </c>
      <c r="AB766" s="41">
        <f t="shared" si="294"/>
        <v>1</v>
      </c>
      <c r="AC766" s="41">
        <f t="shared" si="294"/>
        <v>0</v>
      </c>
      <c r="AD766" s="41">
        <f t="shared" si="294"/>
        <v>0</v>
      </c>
      <c r="AE766" s="41">
        <f t="shared" si="284"/>
        <v>0</v>
      </c>
      <c r="AF766" s="41">
        <f t="shared" si="284"/>
        <v>0</v>
      </c>
      <c r="AG766" s="48">
        <v>377.20328529936455</v>
      </c>
      <c r="AH766" s="48">
        <v>100.00244454046455</v>
      </c>
      <c r="AI766" s="48">
        <v>50.000000000000206</v>
      </c>
      <c r="AJ766" s="48">
        <v>79.720250000000064</v>
      </c>
      <c r="AK766" s="41">
        <f t="shared" si="295"/>
        <v>11.209778279938655</v>
      </c>
      <c r="AL766" s="41">
        <f>LN(D766+'Models training data'!$Y$4)</f>
        <v>6.5049017821730519</v>
      </c>
      <c r="AM766" s="41">
        <f>LN(E766+'Models training data'!$Y$5)</f>
        <v>5.1060335328089845</v>
      </c>
      <c r="AN766" s="41">
        <f>LN(F766+'Models training data'!$Y$6)</f>
        <v>4.5578530171535689</v>
      </c>
      <c r="AO766" s="41">
        <f>LN(G766+'Models training data'!$Y$7)</f>
        <v>4.8623184369283239</v>
      </c>
      <c r="AP766" s="41">
        <f t="shared" si="285"/>
        <v>0</v>
      </c>
      <c r="AQ766" s="41">
        <f t="shared" si="296"/>
        <v>0</v>
      </c>
      <c r="AR766" s="41">
        <f t="shared" si="297"/>
        <v>89903.686345821276</v>
      </c>
      <c r="AS766" s="41">
        <f t="shared" si="298"/>
        <v>72036.771684090461</v>
      </c>
      <c r="AT766" s="41">
        <f t="shared" si="299"/>
        <v>11.18591541469906</v>
      </c>
      <c r="AU766" s="41">
        <f t="shared" si="300"/>
        <v>73086.518705986542</v>
      </c>
      <c r="AV766" s="41">
        <f t="shared" si="301"/>
        <v>11.200888292678734</v>
      </c>
      <c r="AW766" s="41">
        <f t="shared" si="302"/>
        <v>72152.008612431237</v>
      </c>
      <c r="AX766" s="41">
        <f t="shared" si="303"/>
        <v>11.186223583190198</v>
      </c>
      <c r="AY766" s="41">
        <f t="shared" si="304"/>
        <v>11.274308352136673</v>
      </c>
      <c r="AZ766" s="41">
        <f t="shared" si="305"/>
        <v>11.1675104157781</v>
      </c>
    </row>
    <row r="767" spans="2:52" x14ac:dyDescent="0.25">
      <c r="B767" s="41" t="str">
        <f t="shared" si="306"/>
        <v>DL</v>
      </c>
      <c r="C767" s="46">
        <v>45430</v>
      </c>
      <c r="D767" s="45">
        <v>376.54229970955515</v>
      </c>
      <c r="E767" s="45">
        <v>100.00122227023228</v>
      </c>
      <c r="F767" s="45">
        <v>50.000000000000021</v>
      </c>
      <c r="G767" s="48">
        <v>87.692270000000065</v>
      </c>
      <c r="H767" s="44">
        <v>74410.17958835738</v>
      </c>
      <c r="I767" s="62">
        <f t="shared" si="286"/>
        <v>614.23579197978756</v>
      </c>
      <c r="J767" s="41">
        <f t="shared" si="287"/>
        <v>2024</v>
      </c>
      <c r="K767" s="41">
        <f t="shared" si="288"/>
        <v>125</v>
      </c>
      <c r="L767" s="41">
        <f t="shared" si="289"/>
        <v>15625</v>
      </c>
      <c r="M767" s="41">
        <f t="shared" si="290"/>
        <v>9.656627474604603</v>
      </c>
      <c r="N767" s="41">
        <f t="shared" si="291"/>
        <v>1</v>
      </c>
      <c r="O767" s="41">
        <f t="shared" si="292"/>
        <v>5</v>
      </c>
      <c r="P767" s="41">
        <f t="shared" si="293"/>
        <v>0</v>
      </c>
      <c r="Q767" s="41">
        <f t="shared" si="293"/>
        <v>0</v>
      </c>
      <c r="R767" s="41">
        <f t="shared" si="293"/>
        <v>0</v>
      </c>
      <c r="S767" s="41">
        <f t="shared" si="281"/>
        <v>0</v>
      </c>
      <c r="T767" s="41">
        <f t="shared" si="281"/>
        <v>1</v>
      </c>
      <c r="U767" s="41">
        <f t="shared" si="281"/>
        <v>0</v>
      </c>
      <c r="V767" s="41">
        <f t="shared" si="281"/>
        <v>0</v>
      </c>
      <c r="W767" s="41">
        <f t="shared" si="282"/>
        <v>0</v>
      </c>
      <c r="X767" s="41">
        <f t="shared" si="282"/>
        <v>0</v>
      </c>
      <c r="Y767" s="41">
        <f t="shared" si="282"/>
        <v>0</v>
      </c>
      <c r="Z767" s="41">
        <f t="shared" si="282"/>
        <v>0</v>
      </c>
      <c r="AA767" s="41">
        <f t="shared" si="283"/>
        <v>0</v>
      </c>
      <c r="AB767" s="41">
        <f t="shared" si="294"/>
        <v>1</v>
      </c>
      <c r="AC767" s="41">
        <f t="shared" si="294"/>
        <v>0</v>
      </c>
      <c r="AD767" s="41">
        <f t="shared" si="294"/>
        <v>0</v>
      </c>
      <c r="AE767" s="41">
        <f t="shared" si="284"/>
        <v>0</v>
      </c>
      <c r="AF767" s="41">
        <f t="shared" si="284"/>
        <v>0</v>
      </c>
      <c r="AG767" s="48">
        <v>376.54229970955515</v>
      </c>
      <c r="AH767" s="48">
        <v>100.00122227023228</v>
      </c>
      <c r="AI767" s="48">
        <v>50.000000000000021</v>
      </c>
      <c r="AJ767" s="48">
        <v>87.692270000000065</v>
      </c>
      <c r="AK767" s="41">
        <f t="shared" si="295"/>
        <v>11.217348033886008</v>
      </c>
      <c r="AL767" s="41">
        <f>LN(D767+'Models training data'!$Y$4)</f>
        <v>6.5039124004895514</v>
      </c>
      <c r="AM767" s="41">
        <f>LN(E767+'Models training data'!$Y$5)</f>
        <v>5.1060261257354593</v>
      </c>
      <c r="AN767" s="41">
        <f>LN(F767+'Models training data'!$Y$6)</f>
        <v>4.5578530171535672</v>
      </c>
      <c r="AO767" s="41">
        <f>LN(G767+'Models training data'!$Y$7)</f>
        <v>4.9221370203144419</v>
      </c>
      <c r="AP767" s="41">
        <f t="shared" si="285"/>
        <v>0</v>
      </c>
      <c r="AQ767" s="41">
        <f t="shared" si="296"/>
        <v>0</v>
      </c>
      <c r="AR767" s="41">
        <f t="shared" si="297"/>
        <v>89879.296032737533</v>
      </c>
      <c r="AS767" s="41">
        <f t="shared" si="298"/>
        <v>72012.67429404876</v>
      </c>
      <c r="AT767" s="41">
        <f t="shared" si="299"/>
        <v>11.185657797434281</v>
      </c>
      <c r="AU767" s="41">
        <f t="shared" si="300"/>
        <v>73134.389032205319</v>
      </c>
      <c r="AV767" s="41">
        <f t="shared" si="301"/>
        <v>11.201662996547746</v>
      </c>
      <c r="AW767" s="41">
        <f t="shared" si="302"/>
        <v>72140.386813810386</v>
      </c>
      <c r="AX767" s="41">
        <f t="shared" si="303"/>
        <v>11.186089801749894</v>
      </c>
      <c r="AY767" s="41">
        <f t="shared" si="304"/>
        <v>11.275472610458166</v>
      </c>
      <c r="AZ767" s="41">
        <f t="shared" si="305"/>
        <v>11.175092073319481</v>
      </c>
    </row>
    <row r="768" spans="2:52" x14ac:dyDescent="0.25">
      <c r="B768" s="41" t="str">
        <f t="shared" si="306"/>
        <v>DL</v>
      </c>
      <c r="C768" s="46">
        <v>45437</v>
      </c>
      <c r="D768" s="45">
        <v>376.0796097966886</v>
      </c>
      <c r="E768" s="45">
        <v>100.00061113511615</v>
      </c>
      <c r="F768" s="45">
        <v>50</v>
      </c>
      <c r="G768" s="48">
        <v>96.461496500000067</v>
      </c>
      <c r="H768" s="44">
        <v>74972.542412289622</v>
      </c>
      <c r="I768" s="62">
        <f t="shared" si="286"/>
        <v>622.54171743180484</v>
      </c>
      <c r="J768" s="41">
        <f t="shared" si="287"/>
        <v>2024</v>
      </c>
      <c r="K768" s="41">
        <f t="shared" si="288"/>
        <v>126</v>
      </c>
      <c r="L768" s="41">
        <f t="shared" si="289"/>
        <v>15876</v>
      </c>
      <c r="M768" s="41">
        <f t="shared" si="290"/>
        <v>9.6725638139029559</v>
      </c>
      <c r="N768" s="41">
        <f t="shared" si="291"/>
        <v>1</v>
      </c>
      <c r="O768" s="41">
        <f t="shared" si="292"/>
        <v>5</v>
      </c>
      <c r="P768" s="41">
        <f t="shared" si="293"/>
        <v>0</v>
      </c>
      <c r="Q768" s="41">
        <f t="shared" si="293"/>
        <v>0</v>
      </c>
      <c r="R768" s="41">
        <f t="shared" si="293"/>
        <v>0</v>
      </c>
      <c r="S768" s="41">
        <f t="shared" si="281"/>
        <v>0</v>
      </c>
      <c r="T768" s="41">
        <f t="shared" si="281"/>
        <v>1</v>
      </c>
      <c r="U768" s="41">
        <f t="shared" si="281"/>
        <v>0</v>
      </c>
      <c r="V768" s="41">
        <f t="shared" si="281"/>
        <v>0</v>
      </c>
      <c r="W768" s="41">
        <f t="shared" si="282"/>
        <v>0</v>
      </c>
      <c r="X768" s="41">
        <f t="shared" si="282"/>
        <v>0</v>
      </c>
      <c r="Y768" s="41">
        <f t="shared" si="282"/>
        <v>0</v>
      </c>
      <c r="Z768" s="41">
        <f t="shared" si="282"/>
        <v>0</v>
      </c>
      <c r="AA768" s="41">
        <f t="shared" si="283"/>
        <v>0</v>
      </c>
      <c r="AB768" s="41">
        <f t="shared" si="294"/>
        <v>1</v>
      </c>
      <c r="AC768" s="41">
        <f t="shared" si="294"/>
        <v>0</v>
      </c>
      <c r="AD768" s="41">
        <f t="shared" si="294"/>
        <v>0</v>
      </c>
      <c r="AE768" s="41">
        <f t="shared" si="284"/>
        <v>0</v>
      </c>
      <c r="AF768" s="41">
        <f t="shared" si="284"/>
        <v>0</v>
      </c>
      <c r="AG768" s="48">
        <v>376.0796097966886</v>
      </c>
      <c r="AH768" s="48">
        <v>100.00061113511615</v>
      </c>
      <c r="AI768" s="48">
        <v>50</v>
      </c>
      <c r="AJ768" s="48">
        <v>96.461496500000067</v>
      </c>
      <c r="AK768" s="41">
        <f t="shared" si="295"/>
        <v>11.224877224317583</v>
      </c>
      <c r="AL768" s="41">
        <f>LN(D768+'Models training data'!$Y$4)</f>
        <v>6.5032192504184279</v>
      </c>
      <c r="AM768" s="41">
        <f>LN(E768+'Models training data'!$Y$5)</f>
        <v>5.106022422178123</v>
      </c>
      <c r="AN768" s="41">
        <f>LN(F768+'Models training data'!$Y$6)</f>
        <v>4.5578530171535672</v>
      </c>
      <c r="AO768" s="41">
        <f>LN(G768+'Models training data'!$Y$7)</f>
        <v>4.9840512496448719</v>
      </c>
      <c r="AP768" s="41">
        <f t="shared" si="285"/>
        <v>0</v>
      </c>
      <c r="AQ768" s="41">
        <f t="shared" si="296"/>
        <v>0</v>
      </c>
      <c r="AR768" s="41">
        <f t="shared" si="297"/>
        <v>89854.905719653791</v>
      </c>
      <c r="AS768" s="41">
        <f t="shared" si="298"/>
        <v>71988.576904007059</v>
      </c>
      <c r="AT768" s="41">
        <f t="shared" si="299"/>
        <v>11.1854001801695</v>
      </c>
      <c r="AU768" s="41">
        <f t="shared" si="300"/>
        <v>73183.438057099906</v>
      </c>
      <c r="AV768" s="41">
        <f t="shared" si="301"/>
        <v>11.202454645618452</v>
      </c>
      <c r="AW768" s="41">
        <f t="shared" si="302"/>
        <v>72128.857620146489</v>
      </c>
      <c r="AX768" s="41">
        <f t="shared" si="303"/>
        <v>11.185957086308486</v>
      </c>
      <c r="AY768" s="41">
        <f t="shared" si="304"/>
        <v>11.276768288378136</v>
      </c>
      <c r="AZ768" s="41">
        <f t="shared" si="305"/>
        <v>11.182937460938994</v>
      </c>
    </row>
    <row r="769" spans="2:52" x14ac:dyDescent="0.25">
      <c r="B769" s="41" t="str">
        <f t="shared" si="306"/>
        <v>DL</v>
      </c>
      <c r="C769" s="46">
        <v>45444</v>
      </c>
      <c r="D769" s="45">
        <v>375.75572685768202</v>
      </c>
      <c r="E769" s="45">
        <v>100.00030556755807</v>
      </c>
      <c r="F769" s="45">
        <v>50</v>
      </c>
      <c r="G769" s="48">
        <v>106.1076461000001</v>
      </c>
      <c r="H769" s="44">
        <v>79394.181588712789</v>
      </c>
      <c r="I769" s="62">
        <f t="shared" si="286"/>
        <v>631.86367852524029</v>
      </c>
      <c r="J769" s="41">
        <f t="shared" si="287"/>
        <v>2024</v>
      </c>
      <c r="K769" s="41">
        <f t="shared" si="288"/>
        <v>127</v>
      </c>
      <c r="L769" s="41">
        <f t="shared" si="289"/>
        <v>16129</v>
      </c>
      <c r="M769" s="41">
        <f t="shared" si="290"/>
        <v>9.6883741729171824</v>
      </c>
      <c r="N769" s="41">
        <f t="shared" si="291"/>
        <v>0</v>
      </c>
      <c r="O769" s="41">
        <f t="shared" si="292"/>
        <v>6</v>
      </c>
      <c r="P769" s="41">
        <f t="shared" si="293"/>
        <v>0</v>
      </c>
      <c r="Q769" s="41">
        <f t="shared" si="293"/>
        <v>0</v>
      </c>
      <c r="R769" s="41">
        <f t="shared" si="293"/>
        <v>0</v>
      </c>
      <c r="S769" s="41">
        <f t="shared" si="281"/>
        <v>0</v>
      </c>
      <c r="T769" s="41">
        <f t="shared" si="281"/>
        <v>0</v>
      </c>
      <c r="U769" s="41">
        <f t="shared" si="281"/>
        <v>1</v>
      </c>
      <c r="V769" s="41">
        <f t="shared" si="281"/>
        <v>0</v>
      </c>
      <c r="W769" s="41">
        <f t="shared" si="282"/>
        <v>0</v>
      </c>
      <c r="X769" s="41">
        <f t="shared" si="282"/>
        <v>0</v>
      </c>
      <c r="Y769" s="41">
        <f t="shared" si="282"/>
        <v>0</v>
      </c>
      <c r="Z769" s="41">
        <f t="shared" si="282"/>
        <v>0</v>
      </c>
      <c r="AA769" s="41">
        <f t="shared" si="283"/>
        <v>0</v>
      </c>
      <c r="AB769" s="41">
        <f t="shared" si="294"/>
        <v>1</v>
      </c>
      <c r="AC769" s="41">
        <f t="shared" si="294"/>
        <v>0</v>
      </c>
      <c r="AD769" s="41">
        <f t="shared" si="294"/>
        <v>0</v>
      </c>
      <c r="AE769" s="41">
        <f t="shared" si="284"/>
        <v>0</v>
      </c>
      <c r="AF769" s="41">
        <f t="shared" si="284"/>
        <v>0</v>
      </c>
      <c r="AG769" s="48">
        <v>375.75572685768202</v>
      </c>
      <c r="AH769" s="48">
        <v>100.00030556755807</v>
      </c>
      <c r="AI769" s="48">
        <v>50</v>
      </c>
      <c r="AJ769" s="48">
        <v>106.1076461000001</v>
      </c>
      <c r="AK769" s="41">
        <f t="shared" si="295"/>
        <v>11.282180364811003</v>
      </c>
      <c r="AL769" s="41">
        <f>LN(D769+'Models training data'!$Y$4)</f>
        <v>6.5027337593380992</v>
      </c>
      <c r="AM769" s="41">
        <f>LN(E769+'Models training data'!$Y$5)</f>
        <v>5.1060205703943105</v>
      </c>
      <c r="AN769" s="41">
        <f>LN(F769+'Models training data'!$Y$6)</f>
        <v>4.5578530171535672</v>
      </c>
      <c r="AO769" s="41">
        <f>LN(G769+'Models training data'!$Y$7)</f>
        <v>5.0480022369538542</v>
      </c>
      <c r="AP769" s="41">
        <f t="shared" si="285"/>
        <v>0</v>
      </c>
      <c r="AQ769" s="41">
        <f t="shared" si="296"/>
        <v>0</v>
      </c>
      <c r="AR769" s="41">
        <f t="shared" si="297"/>
        <v>97068.772979399728</v>
      </c>
      <c r="AS769" s="41">
        <f t="shared" si="298"/>
        <v>79209.181393720006</v>
      </c>
      <c r="AT769" s="41">
        <f t="shared" si="299"/>
        <v>11.26259645499232</v>
      </c>
      <c r="AU769" s="41">
        <f t="shared" si="300"/>
        <v>87624.234304429236</v>
      </c>
      <c r="AV769" s="41">
        <f t="shared" si="301"/>
        <v>11.349794437194815</v>
      </c>
      <c r="AW769" s="41">
        <f t="shared" si="302"/>
        <v>86031.017878021521</v>
      </c>
      <c r="AX769" s="41">
        <f t="shared" si="303"/>
        <v>11.324683984927436</v>
      </c>
      <c r="AY769" s="41">
        <f t="shared" si="304"/>
        <v>11.278206810500265</v>
      </c>
      <c r="AZ769" s="41">
        <f t="shared" si="305"/>
        <v>11.191038267591935</v>
      </c>
    </row>
    <row r="770" spans="2:52" x14ac:dyDescent="0.25">
      <c r="B770" s="41" t="str">
        <f t="shared" si="306"/>
        <v>DL</v>
      </c>
      <c r="C770" s="46">
        <v>45451</v>
      </c>
      <c r="D770" s="45">
        <v>375.52900880037737</v>
      </c>
      <c r="E770" s="45">
        <v>100.00015278377904</v>
      </c>
      <c r="F770" s="45">
        <v>50</v>
      </c>
      <c r="G770" s="48">
        <v>116.71841070500011</v>
      </c>
      <c r="H770" s="44">
        <v>79957.992901681137</v>
      </c>
      <c r="I770" s="62">
        <f t="shared" si="286"/>
        <v>642.24757228915655</v>
      </c>
      <c r="J770" s="41">
        <f t="shared" si="287"/>
        <v>2024</v>
      </c>
      <c r="K770" s="41">
        <f t="shared" si="288"/>
        <v>128</v>
      </c>
      <c r="L770" s="41">
        <f t="shared" si="289"/>
        <v>16384</v>
      </c>
      <c r="M770" s="41">
        <f t="shared" si="290"/>
        <v>9.7040605278392338</v>
      </c>
      <c r="N770" s="41">
        <f t="shared" si="291"/>
        <v>0</v>
      </c>
      <c r="O770" s="41">
        <f t="shared" si="292"/>
        <v>6</v>
      </c>
      <c r="P770" s="41">
        <f t="shared" si="293"/>
        <v>0</v>
      </c>
      <c r="Q770" s="41">
        <f t="shared" si="293"/>
        <v>0</v>
      </c>
      <c r="R770" s="41">
        <f t="shared" si="293"/>
        <v>0</v>
      </c>
      <c r="S770" s="41">
        <f t="shared" si="281"/>
        <v>0</v>
      </c>
      <c r="T770" s="41">
        <f t="shared" si="281"/>
        <v>0</v>
      </c>
      <c r="U770" s="41">
        <f t="shared" si="281"/>
        <v>1</v>
      </c>
      <c r="V770" s="41">
        <f t="shared" si="281"/>
        <v>0</v>
      </c>
      <c r="W770" s="41">
        <f t="shared" si="282"/>
        <v>0</v>
      </c>
      <c r="X770" s="41">
        <f t="shared" si="282"/>
        <v>0</v>
      </c>
      <c r="Y770" s="41">
        <f t="shared" si="282"/>
        <v>0</v>
      </c>
      <c r="Z770" s="41">
        <f t="shared" si="282"/>
        <v>0</v>
      </c>
      <c r="AA770" s="41">
        <f t="shared" si="283"/>
        <v>0</v>
      </c>
      <c r="AB770" s="41">
        <f t="shared" si="294"/>
        <v>1</v>
      </c>
      <c r="AC770" s="41">
        <f t="shared" si="294"/>
        <v>0</v>
      </c>
      <c r="AD770" s="41">
        <f t="shared" si="294"/>
        <v>0</v>
      </c>
      <c r="AE770" s="41">
        <f t="shared" si="284"/>
        <v>0</v>
      </c>
      <c r="AF770" s="41">
        <f t="shared" si="284"/>
        <v>0</v>
      </c>
      <c r="AG770" s="48">
        <v>375.52900880037737</v>
      </c>
      <c r="AH770" s="48">
        <v>100.00015278377904</v>
      </c>
      <c r="AI770" s="48">
        <v>50</v>
      </c>
      <c r="AJ770" s="48">
        <v>116.71841070500011</v>
      </c>
      <c r="AK770" s="41">
        <f t="shared" si="295"/>
        <v>11.289256687019668</v>
      </c>
      <c r="AL770" s="41">
        <f>LN(D770+'Models training data'!$Y$4)</f>
        <v>6.5023937752849319</v>
      </c>
      <c r="AM770" s="41">
        <f>LN(E770+'Models training data'!$Y$5)</f>
        <v>5.106019644501119</v>
      </c>
      <c r="AN770" s="41">
        <f>LN(F770+'Models training data'!$Y$6)</f>
        <v>4.5578530171535672</v>
      </c>
      <c r="AO770" s="41">
        <f>LN(G770+'Models training data'!$Y$7)</f>
        <v>5.1139247324585471</v>
      </c>
      <c r="AP770" s="41">
        <f t="shared" si="285"/>
        <v>0</v>
      </c>
      <c r="AQ770" s="41">
        <f t="shared" si="296"/>
        <v>0</v>
      </c>
      <c r="AR770" s="41">
        <f t="shared" si="297"/>
        <v>97044.382666315985</v>
      </c>
      <c r="AS770" s="41">
        <f t="shared" si="298"/>
        <v>79185.084003678305</v>
      </c>
      <c r="AT770" s="41">
        <f t="shared" si="299"/>
        <v>11.26233883772754</v>
      </c>
      <c r="AU770" s="41">
        <f t="shared" si="300"/>
        <v>87675.640726675469</v>
      </c>
      <c r="AV770" s="41">
        <f t="shared" si="301"/>
        <v>11.3506199766689</v>
      </c>
      <c r="AW770" s="41">
        <f t="shared" si="302"/>
        <v>86019.669536323272</v>
      </c>
      <c r="AX770" s="41">
        <f t="shared" si="303"/>
        <v>11.324553351318389</v>
      </c>
      <c r="AY770" s="41">
        <f t="shared" si="304"/>
        <v>11.279801268443221</v>
      </c>
      <c r="AZ770" s="41">
        <f t="shared" si="305"/>
        <v>11.199385703194999</v>
      </c>
    </row>
    <row r="771" spans="2:52" x14ac:dyDescent="0.25">
      <c r="B771" s="41" t="str">
        <f t="shared" si="306"/>
        <v>DL</v>
      </c>
      <c r="C771" s="46">
        <v>45458</v>
      </c>
      <c r="D771" s="45">
        <v>375.37030616026414</v>
      </c>
      <c r="E771" s="45">
        <v>100.00007639188952</v>
      </c>
      <c r="F771" s="45">
        <v>50</v>
      </c>
      <c r="G771" s="48">
        <v>128.39025177500014</v>
      </c>
      <c r="H771" s="44">
        <v>80522.220429957146</v>
      </c>
      <c r="I771" s="62">
        <f t="shared" si="286"/>
        <v>653.76063432715375</v>
      </c>
      <c r="J771" s="41">
        <f t="shared" si="287"/>
        <v>2024</v>
      </c>
      <c r="K771" s="41">
        <f t="shared" si="288"/>
        <v>129</v>
      </c>
      <c r="L771" s="41">
        <f t="shared" si="289"/>
        <v>16641</v>
      </c>
      <c r="M771" s="41">
        <f t="shared" si="290"/>
        <v>9.7196248087233439</v>
      </c>
      <c r="N771" s="41">
        <f t="shared" si="291"/>
        <v>0</v>
      </c>
      <c r="O771" s="41">
        <f t="shared" si="292"/>
        <v>6</v>
      </c>
      <c r="P771" s="41">
        <f t="shared" si="293"/>
        <v>0</v>
      </c>
      <c r="Q771" s="41">
        <f t="shared" si="293"/>
        <v>0</v>
      </c>
      <c r="R771" s="41">
        <f t="shared" si="293"/>
        <v>0</v>
      </c>
      <c r="S771" s="41">
        <f t="shared" si="281"/>
        <v>0</v>
      </c>
      <c r="T771" s="41">
        <f t="shared" si="281"/>
        <v>0</v>
      </c>
      <c r="U771" s="41">
        <f t="shared" si="281"/>
        <v>1</v>
      </c>
      <c r="V771" s="41">
        <f t="shared" si="281"/>
        <v>0</v>
      </c>
      <c r="W771" s="41">
        <f t="shared" si="282"/>
        <v>0</v>
      </c>
      <c r="X771" s="41">
        <f t="shared" si="282"/>
        <v>0</v>
      </c>
      <c r="Y771" s="41">
        <f t="shared" si="282"/>
        <v>0</v>
      </c>
      <c r="Z771" s="41">
        <f t="shared" si="282"/>
        <v>0</v>
      </c>
      <c r="AA771" s="41">
        <f t="shared" si="283"/>
        <v>0</v>
      </c>
      <c r="AB771" s="41">
        <f t="shared" si="294"/>
        <v>1</v>
      </c>
      <c r="AC771" s="41">
        <f t="shared" si="294"/>
        <v>0</v>
      </c>
      <c r="AD771" s="41">
        <f t="shared" si="294"/>
        <v>0</v>
      </c>
      <c r="AE771" s="41">
        <f t="shared" si="284"/>
        <v>0</v>
      </c>
      <c r="AF771" s="41">
        <f t="shared" si="284"/>
        <v>0</v>
      </c>
      <c r="AG771" s="48">
        <v>375.37030616026414</v>
      </c>
      <c r="AH771" s="48">
        <v>100.00007639188952</v>
      </c>
      <c r="AI771" s="48">
        <v>50</v>
      </c>
      <c r="AJ771" s="48">
        <v>128.39025177500014</v>
      </c>
      <c r="AK771" s="41">
        <f t="shared" si="295"/>
        <v>11.296288455503134</v>
      </c>
      <c r="AL771" s="41">
        <f>LN(D771+'Models training data'!$Y$4)</f>
        <v>6.502155717653455</v>
      </c>
      <c r="AM771" s="41">
        <f>LN(E771+'Models training data'!$Y$5)</f>
        <v>5.1060191815542018</v>
      </c>
      <c r="AN771" s="41">
        <f>LN(F771+'Models training data'!$Y$6)</f>
        <v>4.5578530171535672</v>
      </c>
      <c r="AO771" s="41">
        <f>LN(G771+'Models training data'!$Y$7)</f>
        <v>5.181748074311896</v>
      </c>
      <c r="AP771" s="41">
        <f t="shared" si="285"/>
        <v>0</v>
      </c>
      <c r="AQ771" s="41">
        <f t="shared" si="296"/>
        <v>0</v>
      </c>
      <c r="AR771" s="41">
        <f t="shared" si="297"/>
        <v>97019.992353232243</v>
      </c>
      <c r="AS771" s="41">
        <f t="shared" si="298"/>
        <v>79160.986613636604</v>
      </c>
      <c r="AT771" s="41">
        <f t="shared" si="299"/>
        <v>11.262081220462759</v>
      </c>
      <c r="AU771" s="41">
        <f t="shared" si="300"/>
        <v>87728.225847597525</v>
      </c>
      <c r="AV771" s="41">
        <f t="shared" si="301"/>
        <v>11.351462461344678</v>
      </c>
      <c r="AW771" s="41">
        <f t="shared" si="302"/>
        <v>86008.409509463105</v>
      </c>
      <c r="AX771" s="41">
        <f t="shared" si="303"/>
        <v>11.324423734323604</v>
      </c>
      <c r="AY771" s="41">
        <f t="shared" si="304"/>
        <v>11.281566425346831</v>
      </c>
      <c r="AZ771" s="41">
        <f t="shared" si="305"/>
        <v>11.207970515751182</v>
      </c>
    </row>
    <row r="772" spans="2:52" x14ac:dyDescent="0.25">
      <c r="B772" s="41" t="str">
        <f t="shared" si="306"/>
        <v>DL</v>
      </c>
      <c r="C772" s="46">
        <v>45465</v>
      </c>
      <c r="D772" s="45">
        <v>375.25921431218489</v>
      </c>
      <c r="E772" s="45">
        <v>100.00003819594477</v>
      </c>
      <c r="F772" s="45">
        <v>50</v>
      </c>
      <c r="G772" s="48">
        <v>141.22927695245016</v>
      </c>
      <c r="H772" s="44">
        <v>81086.738950425512</v>
      </c>
      <c r="I772" s="62">
        <f t="shared" si="286"/>
        <v>666.4885294605798</v>
      </c>
      <c r="J772" s="41">
        <f t="shared" si="287"/>
        <v>2024</v>
      </c>
      <c r="K772" s="41">
        <f t="shared" si="288"/>
        <v>130</v>
      </c>
      <c r="L772" s="41">
        <f t="shared" si="289"/>
        <v>16900</v>
      </c>
      <c r="M772" s="41">
        <f t="shared" si="290"/>
        <v>9.7350689009111644</v>
      </c>
      <c r="N772" s="41">
        <f t="shared" si="291"/>
        <v>0</v>
      </c>
      <c r="O772" s="41">
        <f t="shared" si="292"/>
        <v>6</v>
      </c>
      <c r="P772" s="41">
        <f t="shared" si="293"/>
        <v>0</v>
      </c>
      <c r="Q772" s="41">
        <f t="shared" si="293"/>
        <v>0</v>
      </c>
      <c r="R772" s="41">
        <f t="shared" si="293"/>
        <v>0</v>
      </c>
      <c r="S772" s="41">
        <f t="shared" si="281"/>
        <v>0</v>
      </c>
      <c r="T772" s="41">
        <f t="shared" si="281"/>
        <v>0</v>
      </c>
      <c r="U772" s="41">
        <f t="shared" si="281"/>
        <v>1</v>
      </c>
      <c r="V772" s="41">
        <f t="shared" si="281"/>
        <v>0</v>
      </c>
      <c r="W772" s="41">
        <f t="shared" si="282"/>
        <v>0</v>
      </c>
      <c r="X772" s="41">
        <f t="shared" si="282"/>
        <v>0</v>
      </c>
      <c r="Y772" s="41">
        <f t="shared" si="282"/>
        <v>0</v>
      </c>
      <c r="Z772" s="41">
        <f t="shared" si="282"/>
        <v>0</v>
      </c>
      <c r="AA772" s="41">
        <f t="shared" si="283"/>
        <v>0</v>
      </c>
      <c r="AB772" s="41">
        <f t="shared" si="294"/>
        <v>1</v>
      </c>
      <c r="AC772" s="41">
        <f t="shared" si="294"/>
        <v>0</v>
      </c>
      <c r="AD772" s="41">
        <f t="shared" si="294"/>
        <v>0</v>
      </c>
      <c r="AE772" s="41">
        <f t="shared" si="284"/>
        <v>0</v>
      </c>
      <c r="AF772" s="41">
        <f t="shared" si="284"/>
        <v>0</v>
      </c>
      <c r="AG772" s="48">
        <v>375.25921431218489</v>
      </c>
      <c r="AH772" s="48">
        <v>100.00003819594477</v>
      </c>
      <c r="AI772" s="48">
        <v>50</v>
      </c>
      <c r="AJ772" s="48">
        <v>141.22927695245016</v>
      </c>
      <c r="AK772" s="41">
        <f t="shared" si="295"/>
        <v>11.303274711942203</v>
      </c>
      <c r="AL772" s="41">
        <f>LN(D772+'Models training data'!$Y$4)</f>
        <v>6.5019890435854943</v>
      </c>
      <c r="AM772" s="41">
        <f>LN(E772+'Models training data'!$Y$5)</f>
        <v>5.1060189500806628</v>
      </c>
      <c r="AN772" s="41">
        <f>LN(F772+'Models training data'!$Y$6)</f>
        <v>4.5578530171535672</v>
      </c>
      <c r="AO772" s="41">
        <f>LN(G772+'Models training data'!$Y$7)</f>
        <v>5.2513971833400372</v>
      </c>
      <c r="AP772" s="41">
        <f t="shared" si="285"/>
        <v>0</v>
      </c>
      <c r="AQ772" s="41">
        <f t="shared" si="296"/>
        <v>0</v>
      </c>
      <c r="AR772" s="41">
        <f t="shared" si="297"/>
        <v>96995.6020401485</v>
      </c>
      <c r="AS772" s="41">
        <f t="shared" si="298"/>
        <v>79136.889223594902</v>
      </c>
      <c r="AT772" s="41">
        <f t="shared" si="299"/>
        <v>11.26182360319798</v>
      </c>
      <c r="AU772" s="41">
        <f t="shared" si="300"/>
        <v>87781.989667195405</v>
      </c>
      <c r="AV772" s="41">
        <f t="shared" si="301"/>
        <v>11.352321891222145</v>
      </c>
      <c r="AW772" s="41">
        <f t="shared" si="302"/>
        <v>85997.236433484795</v>
      </c>
      <c r="AX772" s="41">
        <f t="shared" si="303"/>
        <v>11.32429511824224</v>
      </c>
      <c r="AY772" s="41">
        <f t="shared" si="304"/>
        <v>11.2835187720415</v>
      </c>
      <c r="AZ772" s="41">
        <f t="shared" si="305"/>
        <v>11.216783048039803</v>
      </c>
    </row>
    <row r="773" spans="2:52" x14ac:dyDescent="0.25">
      <c r="B773" s="41" t="str">
        <f t="shared" si="306"/>
        <v>DL</v>
      </c>
      <c r="C773" s="46">
        <v>45472</v>
      </c>
      <c r="D773" s="45">
        <v>375.1814500185294</v>
      </c>
      <c r="E773" s="45">
        <v>100.00001909797238</v>
      </c>
      <c r="F773" s="45">
        <v>50</v>
      </c>
      <c r="G773" s="48">
        <v>155.35220464769017</v>
      </c>
      <c r="H773" s="44">
        <v>81651.460983837416</v>
      </c>
      <c r="I773" s="62">
        <f t="shared" si="286"/>
        <v>680.53367376419203</v>
      </c>
      <c r="J773" s="41">
        <f t="shared" si="287"/>
        <v>2024</v>
      </c>
      <c r="K773" s="41">
        <f t="shared" si="288"/>
        <v>131</v>
      </c>
      <c r="L773" s="41">
        <f t="shared" si="289"/>
        <v>17161</v>
      </c>
      <c r="M773" s="41">
        <f t="shared" si="290"/>
        <v>9.7503946464023024</v>
      </c>
      <c r="N773" s="41">
        <f t="shared" si="291"/>
        <v>0</v>
      </c>
      <c r="O773" s="41">
        <f t="shared" si="292"/>
        <v>6</v>
      </c>
      <c r="P773" s="41">
        <f t="shared" si="293"/>
        <v>0</v>
      </c>
      <c r="Q773" s="41">
        <f t="shared" si="293"/>
        <v>0</v>
      </c>
      <c r="R773" s="41">
        <f t="shared" si="293"/>
        <v>0</v>
      </c>
      <c r="S773" s="41">
        <f t="shared" si="281"/>
        <v>0</v>
      </c>
      <c r="T773" s="41">
        <f t="shared" si="281"/>
        <v>0</v>
      </c>
      <c r="U773" s="41">
        <f t="shared" si="281"/>
        <v>1</v>
      </c>
      <c r="V773" s="41">
        <f t="shared" si="281"/>
        <v>0</v>
      </c>
      <c r="W773" s="41">
        <f t="shared" si="282"/>
        <v>0</v>
      </c>
      <c r="X773" s="41">
        <f t="shared" si="282"/>
        <v>0</v>
      </c>
      <c r="Y773" s="41">
        <f t="shared" si="282"/>
        <v>0</v>
      </c>
      <c r="Z773" s="41">
        <f t="shared" si="282"/>
        <v>0</v>
      </c>
      <c r="AA773" s="41">
        <f t="shared" si="283"/>
        <v>0</v>
      </c>
      <c r="AB773" s="41">
        <f t="shared" si="294"/>
        <v>1</v>
      </c>
      <c r="AC773" s="41">
        <f t="shared" si="294"/>
        <v>0</v>
      </c>
      <c r="AD773" s="41">
        <f t="shared" si="294"/>
        <v>0</v>
      </c>
      <c r="AE773" s="41">
        <f t="shared" si="284"/>
        <v>0</v>
      </c>
      <c r="AF773" s="41">
        <f t="shared" si="284"/>
        <v>0</v>
      </c>
      <c r="AG773" s="48">
        <v>375.1814500185294</v>
      </c>
      <c r="AH773" s="48">
        <v>100.00001909797238</v>
      </c>
      <c r="AI773" s="48">
        <v>50</v>
      </c>
      <c r="AJ773" s="48">
        <v>155.35220464769017</v>
      </c>
      <c r="AK773" s="41">
        <f t="shared" si="295"/>
        <v>11.310214991488222</v>
      </c>
      <c r="AL773" s="41">
        <f>LN(D773+'Models training data'!$Y$4)</f>
        <v>6.501872355206471</v>
      </c>
      <c r="AM773" s="41">
        <f>LN(E773+'Models training data'!$Y$5)</f>
        <v>5.1060188343438728</v>
      </c>
      <c r="AN773" s="41">
        <f>LN(F773+'Models training data'!$Y$6)</f>
        <v>4.5578530171535672</v>
      </c>
      <c r="AO773" s="41">
        <f>LN(G773+'Models training data'!$Y$7)</f>
        <v>5.3227935569902174</v>
      </c>
      <c r="AP773" s="41">
        <f t="shared" si="285"/>
        <v>0</v>
      </c>
      <c r="AQ773" s="41">
        <f t="shared" si="296"/>
        <v>0</v>
      </c>
      <c r="AR773" s="41">
        <f t="shared" si="297"/>
        <v>96971.211727064743</v>
      </c>
      <c r="AS773" s="41">
        <f t="shared" si="298"/>
        <v>79112.791833553201</v>
      </c>
      <c r="AT773" s="41">
        <f t="shared" si="299"/>
        <v>11.261565985933201</v>
      </c>
      <c r="AU773" s="41">
        <f t="shared" si="300"/>
        <v>87836.932185469093</v>
      </c>
      <c r="AV773" s="41">
        <f t="shared" si="301"/>
        <v>11.353198266301304</v>
      </c>
      <c r="AW773" s="41">
        <f t="shared" si="302"/>
        <v>85986.148975788092</v>
      </c>
      <c r="AX773" s="41">
        <f t="shared" si="303"/>
        <v>11.324167487734401</v>
      </c>
      <c r="AY773" s="41">
        <f t="shared" si="304"/>
        <v>11.285676623280771</v>
      </c>
      <c r="AZ773" s="41">
        <f t="shared" si="305"/>
        <v>11.225813316148324</v>
      </c>
    </row>
    <row r="774" spans="2:52" x14ac:dyDescent="0.25">
      <c r="B774" s="41" t="str">
        <f t="shared" si="306"/>
        <v>DL</v>
      </c>
      <c r="C774" s="46">
        <v>45479</v>
      </c>
      <c r="D774" s="45">
        <v>375.12701501297056</v>
      </c>
      <c r="E774" s="45">
        <v>100.00000954898618</v>
      </c>
      <c r="F774" s="45">
        <v>50</v>
      </c>
      <c r="G774" s="48">
        <v>170.88742511245871</v>
      </c>
      <c r="H774" s="44">
        <v>83550.77165800755</v>
      </c>
      <c r="I774" s="62">
        <f t="shared" si="286"/>
        <v>696.01444967441546</v>
      </c>
      <c r="J774" s="41">
        <f t="shared" si="287"/>
        <v>2024</v>
      </c>
      <c r="K774" s="41">
        <f t="shared" si="288"/>
        <v>132</v>
      </c>
      <c r="L774" s="41">
        <f t="shared" si="289"/>
        <v>17424</v>
      </c>
      <c r="M774" s="41">
        <f t="shared" si="290"/>
        <v>9.7656038451727412</v>
      </c>
      <c r="N774" s="41">
        <f t="shared" si="291"/>
        <v>0</v>
      </c>
      <c r="O774" s="41">
        <f t="shared" si="292"/>
        <v>7</v>
      </c>
      <c r="P774" s="41">
        <f t="shared" si="293"/>
        <v>0</v>
      </c>
      <c r="Q774" s="41">
        <f t="shared" si="293"/>
        <v>0</v>
      </c>
      <c r="R774" s="41">
        <f t="shared" si="293"/>
        <v>0</v>
      </c>
      <c r="S774" s="41">
        <f t="shared" si="281"/>
        <v>0</v>
      </c>
      <c r="T774" s="41">
        <f t="shared" si="281"/>
        <v>0</v>
      </c>
      <c r="U774" s="41">
        <f t="shared" si="281"/>
        <v>0</v>
      </c>
      <c r="V774" s="41">
        <f t="shared" si="281"/>
        <v>1</v>
      </c>
      <c r="W774" s="41">
        <f t="shared" si="282"/>
        <v>0</v>
      </c>
      <c r="X774" s="41">
        <f t="shared" si="282"/>
        <v>0</v>
      </c>
      <c r="Y774" s="41">
        <f t="shared" si="282"/>
        <v>0</v>
      </c>
      <c r="Z774" s="41">
        <f t="shared" si="282"/>
        <v>0</v>
      </c>
      <c r="AA774" s="41">
        <f t="shared" si="283"/>
        <v>0</v>
      </c>
      <c r="AB774" s="41">
        <f t="shared" si="294"/>
        <v>1</v>
      </c>
      <c r="AC774" s="41">
        <f t="shared" si="294"/>
        <v>0</v>
      </c>
      <c r="AD774" s="41">
        <f t="shared" si="294"/>
        <v>0</v>
      </c>
      <c r="AE774" s="41">
        <f t="shared" si="284"/>
        <v>0</v>
      </c>
      <c r="AF774" s="41">
        <f t="shared" si="284"/>
        <v>0</v>
      </c>
      <c r="AG774" s="48">
        <v>375.12701501297056</v>
      </c>
      <c r="AH774" s="48">
        <v>100.00000954898618</v>
      </c>
      <c r="AI774" s="48">
        <v>50</v>
      </c>
      <c r="AJ774" s="48">
        <v>170.88742511245871</v>
      </c>
      <c r="AK774" s="41">
        <f t="shared" si="295"/>
        <v>11.333209769863684</v>
      </c>
      <c r="AL774" s="41">
        <f>LN(D774+'Models training data'!$Y$4)</f>
        <v>6.5017906652387731</v>
      </c>
      <c r="AM774" s="41">
        <f>LN(E774+'Models training data'!$Y$5)</f>
        <v>5.106018776475473</v>
      </c>
      <c r="AN774" s="41">
        <f>LN(F774+'Models training data'!$Y$6)</f>
        <v>4.5578530171535672</v>
      </c>
      <c r="AO774" s="41">
        <f>LN(G774+'Models training data'!$Y$7)</f>
        <v>5.3958562369980294</v>
      </c>
      <c r="AP774" s="41">
        <f t="shared" si="285"/>
        <v>1</v>
      </c>
      <c r="AQ774" s="41">
        <f t="shared" si="296"/>
        <v>0</v>
      </c>
      <c r="AR774" s="41">
        <f t="shared" si="297"/>
        <v>107002.42845922943</v>
      </c>
      <c r="AS774" s="41">
        <f t="shared" si="298"/>
        <v>90175.094204416979</v>
      </c>
      <c r="AT774" s="41">
        <f t="shared" si="299"/>
        <v>11.364192433940364</v>
      </c>
      <c r="AU774" s="41">
        <f t="shared" si="300"/>
        <v>87893.053402418605</v>
      </c>
      <c r="AV774" s="41">
        <f t="shared" si="301"/>
        <v>11.354091586582152</v>
      </c>
      <c r="AW774" s="41">
        <f t="shared" si="302"/>
        <v>85975.145834174808</v>
      </c>
      <c r="AX774" s="41">
        <f t="shared" si="303"/>
        <v>11.324040827810157</v>
      </c>
      <c r="AY774" s="41">
        <f t="shared" si="304"/>
        <v>11.151275801255215</v>
      </c>
      <c r="AZ774" s="41">
        <f t="shared" si="305"/>
        <v>11.244072752529696</v>
      </c>
    </row>
    <row r="775" spans="2:52" x14ac:dyDescent="0.25">
      <c r="B775" s="41" t="str">
        <f t="shared" si="306"/>
        <v>DL</v>
      </c>
      <c r="C775" s="46">
        <v>45486</v>
      </c>
      <c r="D775" s="45">
        <v>375.08891050907937</v>
      </c>
      <c r="E775" s="45">
        <v>100.00000477449309</v>
      </c>
      <c r="F775" s="45">
        <v>50</v>
      </c>
      <c r="G775" s="48">
        <v>187.97616762370453</v>
      </c>
      <c r="H775" s="44">
        <v>84115.735668874069</v>
      </c>
      <c r="I775" s="62">
        <f t="shared" si="286"/>
        <v>713.06508290727709</v>
      </c>
      <c r="J775" s="41">
        <f t="shared" si="287"/>
        <v>2024</v>
      </c>
      <c r="K775" s="41">
        <f t="shared" si="288"/>
        <v>133</v>
      </c>
      <c r="L775" s="41">
        <f t="shared" si="289"/>
        <v>17689</v>
      </c>
      <c r="M775" s="41">
        <f t="shared" si="290"/>
        <v>9.7806982564435074</v>
      </c>
      <c r="N775" s="41">
        <f t="shared" si="291"/>
        <v>0</v>
      </c>
      <c r="O775" s="41">
        <f t="shared" si="292"/>
        <v>7</v>
      </c>
      <c r="P775" s="41">
        <f t="shared" si="293"/>
        <v>0</v>
      </c>
      <c r="Q775" s="41">
        <f t="shared" si="293"/>
        <v>0</v>
      </c>
      <c r="R775" s="41">
        <f t="shared" si="293"/>
        <v>0</v>
      </c>
      <c r="S775" s="41">
        <f t="shared" si="281"/>
        <v>0</v>
      </c>
      <c r="T775" s="41">
        <f t="shared" si="281"/>
        <v>0</v>
      </c>
      <c r="U775" s="41">
        <f t="shared" si="281"/>
        <v>0</v>
      </c>
      <c r="V775" s="41">
        <f t="shared" si="281"/>
        <v>1</v>
      </c>
      <c r="W775" s="41">
        <f t="shared" si="282"/>
        <v>0</v>
      </c>
      <c r="X775" s="41">
        <f t="shared" si="282"/>
        <v>0</v>
      </c>
      <c r="Y775" s="41">
        <f t="shared" si="282"/>
        <v>0</v>
      </c>
      <c r="Z775" s="41">
        <f t="shared" si="282"/>
        <v>0</v>
      </c>
      <c r="AA775" s="41">
        <f t="shared" si="283"/>
        <v>0</v>
      </c>
      <c r="AB775" s="41">
        <f t="shared" si="294"/>
        <v>1</v>
      </c>
      <c r="AC775" s="41">
        <f t="shared" si="294"/>
        <v>0</v>
      </c>
      <c r="AD775" s="41">
        <f t="shared" si="294"/>
        <v>0</v>
      </c>
      <c r="AE775" s="41">
        <f t="shared" si="284"/>
        <v>0</v>
      </c>
      <c r="AF775" s="41">
        <f t="shared" si="284"/>
        <v>0</v>
      </c>
      <c r="AG775" s="48">
        <v>375.08891050907937</v>
      </c>
      <c r="AH775" s="48">
        <v>100.00000477449309</v>
      </c>
      <c r="AI775" s="48">
        <v>50</v>
      </c>
      <c r="AJ775" s="48">
        <v>187.97616762370453</v>
      </c>
      <c r="AK775" s="41">
        <f t="shared" si="295"/>
        <v>11.339948935104125</v>
      </c>
      <c r="AL775" s="41">
        <f>LN(D775+'Models training data'!$Y$4)</f>
        <v>6.5017334782905403</v>
      </c>
      <c r="AM775" s="41">
        <f>LN(E775+'Models training data'!$Y$5)</f>
        <v>5.1060187475412722</v>
      </c>
      <c r="AN775" s="41">
        <f>LN(F775+'Models training data'!$Y$6)</f>
        <v>4.5578530171535672</v>
      </c>
      <c r="AO775" s="41">
        <f>LN(G775+'Models training data'!$Y$7)</f>
        <v>5.4705027304200486</v>
      </c>
      <c r="AP775" s="41">
        <f t="shared" si="285"/>
        <v>1</v>
      </c>
      <c r="AQ775" s="41">
        <f t="shared" si="296"/>
        <v>0</v>
      </c>
      <c r="AR775" s="41">
        <f t="shared" si="297"/>
        <v>106978.03814614569</v>
      </c>
      <c r="AS775" s="41">
        <f t="shared" si="298"/>
        <v>90150.996814375278</v>
      </c>
      <c r="AT775" s="41">
        <f t="shared" si="299"/>
        <v>11.363934816675584</v>
      </c>
      <c r="AU775" s="41">
        <f t="shared" si="300"/>
        <v>87950.353318043941</v>
      </c>
      <c r="AV775" s="41">
        <f t="shared" si="301"/>
        <v>11.355001852064692</v>
      </c>
      <c r="AW775" s="41">
        <f t="shared" si="302"/>
        <v>85964.22573593109</v>
      </c>
      <c r="AX775" s="41">
        <f t="shared" si="303"/>
        <v>11.323915123818978</v>
      </c>
      <c r="AY775" s="41">
        <f t="shared" si="304"/>
        <v>11.153907577558567</v>
      </c>
      <c r="AZ775" s="41">
        <f t="shared" si="305"/>
        <v>11.253507686121743</v>
      </c>
    </row>
    <row r="776" spans="2:52" x14ac:dyDescent="0.25">
      <c r="B776" s="41" t="str">
        <f t="shared" si="306"/>
        <v>DL</v>
      </c>
      <c r="C776" s="46">
        <v>45493</v>
      </c>
      <c r="D776" s="45">
        <v>375.06223735635558</v>
      </c>
      <c r="E776" s="45">
        <v>100.00000238724655</v>
      </c>
      <c r="F776" s="45">
        <v>50</v>
      </c>
      <c r="G776" s="48">
        <v>206.77378438607496</v>
      </c>
      <c r="H776" s="44">
        <v>84680.769383420658</v>
      </c>
      <c r="I776" s="62">
        <f t="shared" si="286"/>
        <v>731.83602412967707</v>
      </c>
      <c r="J776" s="41">
        <f t="shared" si="287"/>
        <v>2024</v>
      </c>
      <c r="K776" s="41">
        <f t="shared" si="288"/>
        <v>134</v>
      </c>
      <c r="L776" s="41">
        <f t="shared" si="289"/>
        <v>17956</v>
      </c>
      <c r="M776" s="41">
        <f t="shared" si="290"/>
        <v>9.7956795999018222</v>
      </c>
      <c r="N776" s="41">
        <f t="shared" si="291"/>
        <v>0</v>
      </c>
      <c r="O776" s="41">
        <f t="shared" si="292"/>
        <v>7</v>
      </c>
      <c r="P776" s="41">
        <f t="shared" si="293"/>
        <v>0</v>
      </c>
      <c r="Q776" s="41">
        <f t="shared" si="293"/>
        <v>0</v>
      </c>
      <c r="R776" s="41">
        <f t="shared" si="293"/>
        <v>0</v>
      </c>
      <c r="S776" s="41">
        <f t="shared" si="281"/>
        <v>0</v>
      </c>
      <c r="T776" s="41">
        <f t="shared" si="281"/>
        <v>0</v>
      </c>
      <c r="U776" s="41">
        <f t="shared" si="281"/>
        <v>0</v>
      </c>
      <c r="V776" s="41">
        <f t="shared" si="281"/>
        <v>1</v>
      </c>
      <c r="W776" s="41">
        <f t="shared" si="282"/>
        <v>0</v>
      </c>
      <c r="X776" s="41">
        <f t="shared" si="282"/>
        <v>0</v>
      </c>
      <c r="Y776" s="41">
        <f t="shared" si="282"/>
        <v>0</v>
      </c>
      <c r="Z776" s="41">
        <f t="shared" si="282"/>
        <v>0</v>
      </c>
      <c r="AA776" s="41">
        <f t="shared" si="283"/>
        <v>0</v>
      </c>
      <c r="AB776" s="41">
        <f t="shared" si="294"/>
        <v>1</v>
      </c>
      <c r="AC776" s="41">
        <f t="shared" si="294"/>
        <v>0</v>
      </c>
      <c r="AD776" s="41">
        <f t="shared" si="294"/>
        <v>0</v>
      </c>
      <c r="AE776" s="41">
        <f t="shared" si="284"/>
        <v>0</v>
      </c>
      <c r="AF776" s="41">
        <f t="shared" si="284"/>
        <v>0</v>
      </c>
      <c r="AG776" s="48">
        <v>375.06223735635558</v>
      </c>
      <c r="AH776" s="48">
        <v>100.00000238724655</v>
      </c>
      <c r="AI776" s="48">
        <v>50</v>
      </c>
      <c r="AJ776" s="48">
        <v>206.77378438607496</v>
      </c>
      <c r="AK776" s="41">
        <f t="shared" si="295"/>
        <v>11.346643810982451</v>
      </c>
      <c r="AL776" s="41">
        <f>LN(D776+'Models training data'!$Y$4)</f>
        <v>6.5016934454808322</v>
      </c>
      <c r="AM776" s="41">
        <f>LN(E776+'Models training data'!$Y$5)</f>
        <v>5.1060187330741709</v>
      </c>
      <c r="AN776" s="41">
        <f>LN(F776+'Models training data'!$Y$6)</f>
        <v>4.5578530171535672</v>
      </c>
      <c r="AO776" s="41">
        <f>LN(G776+'Models training data'!$Y$7)</f>
        <v>5.5466498677392675</v>
      </c>
      <c r="AP776" s="41">
        <f t="shared" si="285"/>
        <v>1</v>
      </c>
      <c r="AQ776" s="41">
        <f t="shared" si="296"/>
        <v>0</v>
      </c>
      <c r="AR776" s="41">
        <f t="shared" si="297"/>
        <v>106953.64783306194</v>
      </c>
      <c r="AS776" s="41">
        <f t="shared" si="298"/>
        <v>90126.899424333576</v>
      </c>
      <c r="AT776" s="41">
        <f t="shared" si="299"/>
        <v>11.363677199410803</v>
      </c>
      <c r="AU776" s="41">
        <f t="shared" si="300"/>
        <v>88008.8319323451</v>
      </c>
      <c r="AV776" s="41">
        <f t="shared" si="301"/>
        <v>11.355929062748922</v>
      </c>
      <c r="AW776" s="41">
        <f t="shared" si="302"/>
        <v>85953.387436943944</v>
      </c>
      <c r="AX776" s="41">
        <f t="shared" si="303"/>
        <v>11.323790361439567</v>
      </c>
      <c r="AY776" s="41">
        <f t="shared" si="304"/>
        <v>11.156812183532129</v>
      </c>
      <c r="AZ776" s="41">
        <f t="shared" si="305"/>
        <v>11.263129354729719</v>
      </c>
    </row>
    <row r="777" spans="2:52" x14ac:dyDescent="0.25">
      <c r="B777" s="41" t="str">
        <f t="shared" si="306"/>
        <v>DL</v>
      </c>
      <c r="C777" s="46">
        <v>45500</v>
      </c>
      <c r="D777" s="45">
        <v>375.04356614944891</v>
      </c>
      <c r="E777" s="45">
        <v>100.00000119362328</v>
      </c>
      <c r="F777" s="45">
        <v>50</v>
      </c>
      <c r="G777" s="48">
        <v>227.45116282468251</v>
      </c>
      <c r="H777" s="44">
        <v>85245.851878608111</v>
      </c>
      <c r="I777" s="62">
        <f t="shared" si="286"/>
        <v>752.49473016775482</v>
      </c>
      <c r="J777" s="41">
        <f t="shared" si="287"/>
        <v>2024</v>
      </c>
      <c r="K777" s="41">
        <f t="shared" si="288"/>
        <v>135</v>
      </c>
      <c r="L777" s="41">
        <f t="shared" si="289"/>
        <v>18225</v>
      </c>
      <c r="M777" s="41">
        <f t="shared" si="290"/>
        <v>9.8105495568768593</v>
      </c>
      <c r="N777" s="41">
        <f t="shared" si="291"/>
        <v>0</v>
      </c>
      <c r="O777" s="41">
        <f t="shared" si="292"/>
        <v>7</v>
      </c>
      <c r="P777" s="41">
        <f t="shared" si="293"/>
        <v>0</v>
      </c>
      <c r="Q777" s="41">
        <f t="shared" si="293"/>
        <v>0</v>
      </c>
      <c r="R777" s="41">
        <f t="shared" si="293"/>
        <v>0</v>
      </c>
      <c r="S777" s="41">
        <f t="shared" si="281"/>
        <v>0</v>
      </c>
      <c r="T777" s="41">
        <f t="shared" si="281"/>
        <v>0</v>
      </c>
      <c r="U777" s="41">
        <f t="shared" si="281"/>
        <v>0</v>
      </c>
      <c r="V777" s="41">
        <f t="shared" si="281"/>
        <v>1</v>
      </c>
      <c r="W777" s="41">
        <f t="shared" si="282"/>
        <v>0</v>
      </c>
      <c r="X777" s="41">
        <f t="shared" si="282"/>
        <v>0</v>
      </c>
      <c r="Y777" s="41">
        <f t="shared" si="282"/>
        <v>0</v>
      </c>
      <c r="Z777" s="41">
        <f t="shared" si="282"/>
        <v>0</v>
      </c>
      <c r="AA777" s="41">
        <f t="shared" si="283"/>
        <v>0</v>
      </c>
      <c r="AB777" s="41">
        <f t="shared" si="294"/>
        <v>1</v>
      </c>
      <c r="AC777" s="41">
        <f t="shared" si="294"/>
        <v>0</v>
      </c>
      <c r="AD777" s="41">
        <f t="shared" si="294"/>
        <v>0</v>
      </c>
      <c r="AE777" s="41">
        <f t="shared" si="284"/>
        <v>0</v>
      </c>
      <c r="AF777" s="41">
        <f t="shared" si="284"/>
        <v>0</v>
      </c>
      <c r="AG777" s="48">
        <v>375.04356614944891</v>
      </c>
      <c r="AH777" s="48">
        <v>100.00000119362328</v>
      </c>
      <c r="AI777" s="48">
        <v>50</v>
      </c>
      <c r="AJ777" s="48">
        <v>227.45116282468251</v>
      </c>
      <c r="AK777" s="41">
        <f t="shared" si="295"/>
        <v>11.353294735646461</v>
      </c>
      <c r="AL777" s="41">
        <f>LN(D777+'Models training data'!$Y$4)</f>
        <v>6.5016654215604435</v>
      </c>
      <c r="AM777" s="41">
        <f>LN(E777+'Models training data'!$Y$5)</f>
        <v>5.1060187258406202</v>
      </c>
      <c r="AN777" s="41">
        <f>LN(F777+'Models training data'!$Y$6)</f>
        <v>4.5578530171535672</v>
      </c>
      <c r="AO777" s="41">
        <f>LN(G777+'Models training data'!$Y$7)</f>
        <v>5.6242145858172004</v>
      </c>
      <c r="AP777" s="41">
        <f t="shared" si="285"/>
        <v>1</v>
      </c>
      <c r="AQ777" s="41">
        <f t="shared" si="296"/>
        <v>0</v>
      </c>
      <c r="AR777" s="41">
        <f t="shared" si="297"/>
        <v>106929.2575199782</v>
      </c>
      <c r="AS777" s="41">
        <f t="shared" si="298"/>
        <v>90102.802034291875</v>
      </c>
      <c r="AT777" s="41">
        <f t="shared" si="299"/>
        <v>11.363419582146024</v>
      </c>
      <c r="AU777" s="41">
        <f t="shared" si="300"/>
        <v>88068.489245322067</v>
      </c>
      <c r="AV777" s="41">
        <f t="shared" si="301"/>
        <v>11.356873218634844</v>
      </c>
      <c r="AW777" s="41">
        <f t="shared" si="302"/>
        <v>85942.629720850586</v>
      </c>
      <c r="AX777" s="41">
        <f t="shared" si="303"/>
        <v>11.323666526670069</v>
      </c>
      <c r="AY777" s="41">
        <f t="shared" si="304"/>
        <v>11.16001680558567</v>
      </c>
      <c r="AZ777" s="41">
        <f t="shared" si="305"/>
        <v>11.272927378945925</v>
      </c>
    </row>
    <row r="778" spans="2:52" x14ac:dyDescent="0.25">
      <c r="B778" s="41" t="str">
        <f t="shared" si="306"/>
        <v>DL</v>
      </c>
      <c r="C778" s="46">
        <v>45507</v>
      </c>
      <c r="D778" s="45">
        <v>375.03049630461419</v>
      </c>
      <c r="E778" s="45">
        <v>100.00000059681165</v>
      </c>
      <c r="F778" s="45">
        <v>50</v>
      </c>
      <c r="G778" s="48">
        <v>250.19627910715079</v>
      </c>
      <c r="H778" s="44">
        <v>86041.531725997804</v>
      </c>
      <c r="I778" s="62">
        <f t="shared" si="286"/>
        <v>775.22677600857662</v>
      </c>
      <c r="J778" s="41">
        <f t="shared" si="287"/>
        <v>2024</v>
      </c>
      <c r="K778" s="41">
        <f t="shared" si="288"/>
        <v>136</v>
      </c>
      <c r="L778" s="41">
        <f t="shared" si="289"/>
        <v>18496</v>
      </c>
      <c r="M778" s="41">
        <f t="shared" si="290"/>
        <v>9.8253097714721047</v>
      </c>
      <c r="N778" s="41">
        <f t="shared" si="291"/>
        <v>0</v>
      </c>
      <c r="O778" s="41">
        <f t="shared" si="292"/>
        <v>8</v>
      </c>
      <c r="P778" s="41">
        <f t="shared" si="293"/>
        <v>0</v>
      </c>
      <c r="Q778" s="41">
        <f t="shared" si="293"/>
        <v>0</v>
      </c>
      <c r="R778" s="41">
        <f t="shared" si="293"/>
        <v>0</v>
      </c>
      <c r="S778" s="41">
        <f t="shared" si="281"/>
        <v>0</v>
      </c>
      <c r="T778" s="41">
        <f t="shared" si="281"/>
        <v>0</v>
      </c>
      <c r="U778" s="41">
        <f t="shared" si="281"/>
        <v>0</v>
      </c>
      <c r="V778" s="41">
        <f t="shared" si="281"/>
        <v>0</v>
      </c>
      <c r="W778" s="41">
        <f t="shared" si="282"/>
        <v>1</v>
      </c>
      <c r="X778" s="41">
        <f t="shared" si="282"/>
        <v>0</v>
      </c>
      <c r="Y778" s="41">
        <f t="shared" si="282"/>
        <v>0</v>
      </c>
      <c r="Z778" s="41">
        <f t="shared" si="282"/>
        <v>0</v>
      </c>
      <c r="AA778" s="41">
        <f t="shared" si="283"/>
        <v>0</v>
      </c>
      <c r="AB778" s="41">
        <f t="shared" si="294"/>
        <v>1</v>
      </c>
      <c r="AC778" s="41">
        <f t="shared" si="294"/>
        <v>0</v>
      </c>
      <c r="AD778" s="41">
        <f t="shared" si="294"/>
        <v>0</v>
      </c>
      <c r="AE778" s="41">
        <f t="shared" si="284"/>
        <v>0</v>
      </c>
      <c r="AF778" s="41">
        <f t="shared" si="284"/>
        <v>0</v>
      </c>
      <c r="AG778" s="48">
        <v>375.03049630461419</v>
      </c>
      <c r="AH778" s="48">
        <v>100.00000059681165</v>
      </c>
      <c r="AI778" s="48">
        <v>50</v>
      </c>
      <c r="AJ778" s="48">
        <v>250.19627910715079</v>
      </c>
      <c r="AK778" s="41">
        <f t="shared" si="295"/>
        <v>11.362585385710394</v>
      </c>
      <c r="AL778" s="41">
        <f>LN(D778+'Models training data'!$Y$4)</f>
        <v>6.5016458043488843</v>
      </c>
      <c r="AM778" s="41">
        <f>LN(E778+'Models training data'!$Y$5)</f>
        <v>5.1060187222238449</v>
      </c>
      <c r="AN778" s="41">
        <f>LN(F778+'Models training data'!$Y$6)</f>
        <v>4.5578530171535672</v>
      </c>
      <c r="AO778" s="41">
        <f>LN(G778+'Models training data'!$Y$7)</f>
        <v>5.7031146274281657</v>
      </c>
      <c r="AP778" s="41">
        <f t="shared" si="285"/>
        <v>1</v>
      </c>
      <c r="AQ778" s="41">
        <f t="shared" si="296"/>
        <v>0</v>
      </c>
      <c r="AR778" s="41">
        <f t="shared" si="297"/>
        <v>109228.43481661269</v>
      </c>
      <c r="AS778" s="41">
        <f t="shared" si="298"/>
        <v>90078.704644250174</v>
      </c>
      <c r="AT778" s="41">
        <f t="shared" si="299"/>
        <v>11.363161964881243</v>
      </c>
      <c r="AU778" s="41">
        <f t="shared" si="300"/>
        <v>88129.325256974858</v>
      </c>
      <c r="AV778" s="41">
        <f t="shared" si="301"/>
        <v>11.357834319722457</v>
      </c>
      <c r="AW778" s="41">
        <f t="shared" si="302"/>
        <v>85931.951398219317</v>
      </c>
      <c r="AX778" s="41">
        <f t="shared" si="303"/>
        <v>11.323543605818637</v>
      </c>
      <c r="AY778" s="41">
        <f t="shared" si="304"/>
        <v>11.16355137777211</v>
      </c>
      <c r="AZ778" s="41">
        <f t="shared" si="305"/>
        <v>11.282891495537619</v>
      </c>
    </row>
    <row r="779" spans="2:52" x14ac:dyDescent="0.25">
      <c r="B779" s="41" t="str">
        <f t="shared" si="306"/>
        <v>DL</v>
      </c>
      <c r="C779" s="46">
        <v>45514</v>
      </c>
      <c r="D779" s="45">
        <v>375.02134741322993</v>
      </c>
      <c r="E779" s="45">
        <v>100.00000029840582</v>
      </c>
      <c r="F779" s="45">
        <v>50</v>
      </c>
      <c r="G779" s="48">
        <v>70.019627910715087</v>
      </c>
      <c r="H779" s="44">
        <v>78788.943022533611</v>
      </c>
      <c r="I779" s="62">
        <f t="shared" si="286"/>
        <v>595.04097562235097</v>
      </c>
      <c r="J779" s="41">
        <f t="shared" si="287"/>
        <v>2024</v>
      </c>
      <c r="K779" s="41">
        <f t="shared" si="288"/>
        <v>137</v>
      </c>
      <c r="L779" s="41">
        <f t="shared" si="289"/>
        <v>18769</v>
      </c>
      <c r="M779" s="41">
        <f t="shared" si="290"/>
        <v>9.8399618516562501</v>
      </c>
      <c r="N779" s="41">
        <f t="shared" si="291"/>
        <v>0</v>
      </c>
      <c r="O779" s="41">
        <f t="shared" si="292"/>
        <v>8</v>
      </c>
      <c r="P779" s="41">
        <f t="shared" si="293"/>
        <v>0</v>
      </c>
      <c r="Q779" s="41">
        <f t="shared" si="293"/>
        <v>0</v>
      </c>
      <c r="R779" s="41">
        <f t="shared" si="293"/>
        <v>0</v>
      </c>
      <c r="S779" s="41">
        <f t="shared" si="281"/>
        <v>0</v>
      </c>
      <c r="T779" s="41">
        <f t="shared" si="281"/>
        <v>0</v>
      </c>
      <c r="U779" s="41">
        <f t="shared" si="281"/>
        <v>0</v>
      </c>
      <c r="V779" s="41">
        <f t="shared" si="281"/>
        <v>0</v>
      </c>
      <c r="W779" s="41">
        <f t="shared" si="282"/>
        <v>1</v>
      </c>
      <c r="X779" s="41">
        <f t="shared" si="282"/>
        <v>0</v>
      </c>
      <c r="Y779" s="41">
        <f t="shared" si="282"/>
        <v>0</v>
      </c>
      <c r="Z779" s="41">
        <f t="shared" si="282"/>
        <v>0</v>
      </c>
      <c r="AA779" s="41">
        <f t="shared" si="283"/>
        <v>0</v>
      </c>
      <c r="AB779" s="41">
        <f t="shared" si="294"/>
        <v>1</v>
      </c>
      <c r="AC779" s="41">
        <f t="shared" si="294"/>
        <v>0</v>
      </c>
      <c r="AD779" s="41">
        <f t="shared" si="294"/>
        <v>0</v>
      </c>
      <c r="AE779" s="41">
        <f t="shared" si="284"/>
        <v>0</v>
      </c>
      <c r="AF779" s="41">
        <f t="shared" si="284"/>
        <v>0</v>
      </c>
      <c r="AG779" s="48">
        <v>375.02134741322993</v>
      </c>
      <c r="AH779" s="48">
        <v>100.00000029840582</v>
      </c>
      <c r="AI779" s="48">
        <v>50</v>
      </c>
      <c r="AJ779" s="48">
        <v>70.019627910715087</v>
      </c>
      <c r="AK779" s="41">
        <f t="shared" si="295"/>
        <v>11.2745279490277</v>
      </c>
      <c r="AL779" s="41">
        <f>LN(D779+'Models training data'!$Y$4)</f>
        <v>6.5016320720718115</v>
      </c>
      <c r="AM779" s="41">
        <f>LN(E779+'Models training data'!$Y$5)</f>
        <v>5.1060187204154577</v>
      </c>
      <c r="AN779" s="41">
        <f>LN(F779+'Models training data'!$Y$6)</f>
        <v>4.5578530171535672</v>
      </c>
      <c r="AO779" s="41">
        <f>LN(G779+'Models training data'!$Y$7)</f>
        <v>4.7843456450294966</v>
      </c>
      <c r="AP779" s="41">
        <f t="shared" si="285"/>
        <v>1</v>
      </c>
      <c r="AQ779" s="41">
        <f t="shared" si="296"/>
        <v>0</v>
      </c>
      <c r="AR779" s="41">
        <f t="shared" si="297"/>
        <v>109204.04450352894</v>
      </c>
      <c r="AS779" s="41">
        <f t="shared" si="298"/>
        <v>90054.607254208473</v>
      </c>
      <c r="AT779" s="41">
        <f t="shared" si="299"/>
        <v>11.362904347616464</v>
      </c>
      <c r="AU779" s="41">
        <f t="shared" si="300"/>
        <v>88191.339967303473</v>
      </c>
      <c r="AV779" s="41">
        <f t="shared" si="301"/>
        <v>11.35881236601176</v>
      </c>
      <c r="AW779" s="41">
        <f t="shared" si="302"/>
        <v>85921.351305760225</v>
      </c>
      <c r="AX779" s="41">
        <f t="shared" si="303"/>
        <v>11.323421585494348</v>
      </c>
      <c r="AY779" s="41">
        <f t="shared" si="304"/>
        <v>11.134717281966491</v>
      </c>
      <c r="AZ779" s="41">
        <f t="shared" si="305"/>
        <v>11.168826521211585</v>
      </c>
    </row>
    <row r="780" spans="2:52" x14ac:dyDescent="0.25">
      <c r="B780" s="41" t="str">
        <f t="shared" si="306"/>
        <v>DL</v>
      </c>
      <c r="C780" s="46">
        <v>45521</v>
      </c>
      <c r="D780" s="45">
        <v>375.01494318926092</v>
      </c>
      <c r="E780" s="45">
        <v>100.00000014920292</v>
      </c>
      <c r="F780" s="45">
        <v>50</v>
      </c>
      <c r="G780" s="48">
        <v>52.001962791071506</v>
      </c>
      <c r="H780" s="44">
        <v>77110.615487395888</v>
      </c>
      <c r="I780" s="62">
        <f t="shared" si="286"/>
        <v>577.0169061295353</v>
      </c>
      <c r="J780" s="41">
        <f t="shared" si="287"/>
        <v>2024</v>
      </c>
      <c r="K780" s="41">
        <f t="shared" si="288"/>
        <v>138</v>
      </c>
      <c r="L780" s="41">
        <f t="shared" si="289"/>
        <v>19044</v>
      </c>
      <c r="M780" s="41">
        <f t="shared" si="290"/>
        <v>9.8545073703144102</v>
      </c>
      <c r="N780" s="41">
        <f t="shared" si="291"/>
        <v>0</v>
      </c>
      <c r="O780" s="41">
        <f t="shared" si="292"/>
        <v>8</v>
      </c>
      <c r="P780" s="41">
        <f t="shared" si="293"/>
        <v>0</v>
      </c>
      <c r="Q780" s="41">
        <f t="shared" si="293"/>
        <v>0</v>
      </c>
      <c r="R780" s="41">
        <f t="shared" si="293"/>
        <v>0</v>
      </c>
      <c r="S780" s="41">
        <f t="shared" si="281"/>
        <v>0</v>
      </c>
      <c r="T780" s="41">
        <f t="shared" si="281"/>
        <v>0</v>
      </c>
      <c r="U780" s="41">
        <f t="shared" si="281"/>
        <v>0</v>
      </c>
      <c r="V780" s="41">
        <f t="shared" si="281"/>
        <v>0</v>
      </c>
      <c r="W780" s="41">
        <f t="shared" si="282"/>
        <v>1</v>
      </c>
      <c r="X780" s="41">
        <f t="shared" si="282"/>
        <v>0</v>
      </c>
      <c r="Y780" s="41">
        <f t="shared" si="282"/>
        <v>0</v>
      </c>
      <c r="Z780" s="41">
        <f t="shared" si="282"/>
        <v>0</v>
      </c>
      <c r="AA780" s="41">
        <f t="shared" si="283"/>
        <v>0</v>
      </c>
      <c r="AB780" s="41">
        <f t="shared" si="294"/>
        <v>1</v>
      </c>
      <c r="AC780" s="41">
        <f t="shared" si="294"/>
        <v>0</v>
      </c>
      <c r="AD780" s="41">
        <f t="shared" si="294"/>
        <v>0</v>
      </c>
      <c r="AE780" s="41">
        <f t="shared" si="284"/>
        <v>0</v>
      </c>
      <c r="AF780" s="41">
        <f t="shared" si="284"/>
        <v>0</v>
      </c>
      <c r="AG780" s="48">
        <v>375.01494318926092</v>
      </c>
      <c r="AH780" s="48">
        <v>100.00000014920292</v>
      </c>
      <c r="AI780" s="48">
        <v>50</v>
      </c>
      <c r="AJ780" s="48">
        <v>52.001962791071506</v>
      </c>
      <c r="AK780" s="41">
        <f t="shared" si="295"/>
        <v>11.252996234735184</v>
      </c>
      <c r="AL780" s="41">
        <f>LN(D780+'Models training data'!$Y$4)</f>
        <v>6.5016224593656569</v>
      </c>
      <c r="AM780" s="41">
        <f>LN(E780+'Models training data'!$Y$5)</f>
        <v>5.1060187195112636</v>
      </c>
      <c r="AN780" s="41">
        <f>LN(F780+'Models training data'!$Y$6)</f>
        <v>4.5578530171535672</v>
      </c>
      <c r="AO780" s="41">
        <f>LN(G780+'Models training data'!$Y$7)</f>
        <v>4.6210966479426014</v>
      </c>
      <c r="AP780" s="41">
        <f t="shared" si="285"/>
        <v>1</v>
      </c>
      <c r="AQ780" s="41">
        <f t="shared" si="296"/>
        <v>0</v>
      </c>
      <c r="AR780" s="41">
        <f t="shared" si="297"/>
        <v>109179.6541904452</v>
      </c>
      <c r="AS780" s="41">
        <f t="shared" si="298"/>
        <v>90030.509864166786</v>
      </c>
      <c r="AT780" s="41">
        <f t="shared" si="299"/>
        <v>11.362646730351683</v>
      </c>
      <c r="AU780" s="41">
        <f t="shared" si="300"/>
        <v>88254.533376307911</v>
      </c>
      <c r="AV780" s="41">
        <f t="shared" si="301"/>
        <v>11.359807357502753</v>
      </c>
      <c r="AW780" s="41">
        <f t="shared" si="302"/>
        <v>85910.828305564748</v>
      </c>
      <c r="AX780" s="41">
        <f t="shared" si="303"/>
        <v>11.323300452598449</v>
      </c>
      <c r="AY780" s="41">
        <f t="shared" si="304"/>
        <v>11.131749782923142</v>
      </c>
      <c r="AZ780" s="41">
        <f t="shared" si="305"/>
        <v>11.148687029727309</v>
      </c>
    </row>
    <row r="781" spans="2:52" x14ac:dyDescent="0.25">
      <c r="B781" s="41" t="str">
        <f t="shared" si="306"/>
        <v>DL</v>
      </c>
      <c r="C781" s="46">
        <v>45528</v>
      </c>
      <c r="D781" s="45">
        <v>375.01046023248261</v>
      </c>
      <c r="E781" s="45">
        <v>100.00000007460146</v>
      </c>
      <c r="F781" s="45">
        <v>50</v>
      </c>
      <c r="G781" s="48">
        <v>50.200196279107153</v>
      </c>
      <c r="H781" s="44">
        <v>76930.024107544174</v>
      </c>
      <c r="I781" s="62">
        <f t="shared" si="286"/>
        <v>575.21065658619113</v>
      </c>
      <c r="J781" s="41">
        <f t="shared" si="287"/>
        <v>2024</v>
      </c>
      <c r="K781" s="41">
        <f t="shared" si="288"/>
        <v>139</v>
      </c>
      <c r="L781" s="41">
        <f t="shared" si="289"/>
        <v>19321</v>
      </c>
      <c r="M781" s="41">
        <f t="shared" si="290"/>
        <v>9.868947866261383</v>
      </c>
      <c r="N781" s="41">
        <f t="shared" si="291"/>
        <v>0</v>
      </c>
      <c r="O781" s="41">
        <f t="shared" si="292"/>
        <v>8</v>
      </c>
      <c r="P781" s="41">
        <f t="shared" si="293"/>
        <v>0</v>
      </c>
      <c r="Q781" s="41">
        <f t="shared" si="293"/>
        <v>0</v>
      </c>
      <c r="R781" s="41">
        <f t="shared" si="293"/>
        <v>0</v>
      </c>
      <c r="S781" s="41">
        <f t="shared" si="281"/>
        <v>0</v>
      </c>
      <c r="T781" s="41">
        <f t="shared" si="281"/>
        <v>0</v>
      </c>
      <c r="U781" s="41">
        <f t="shared" si="281"/>
        <v>0</v>
      </c>
      <c r="V781" s="41">
        <f t="shared" si="281"/>
        <v>0</v>
      </c>
      <c r="W781" s="41">
        <f t="shared" si="282"/>
        <v>1</v>
      </c>
      <c r="X781" s="41">
        <f t="shared" si="282"/>
        <v>0</v>
      </c>
      <c r="Y781" s="41">
        <f t="shared" si="282"/>
        <v>0</v>
      </c>
      <c r="Z781" s="41">
        <f t="shared" si="282"/>
        <v>0</v>
      </c>
      <c r="AA781" s="41">
        <f t="shared" si="283"/>
        <v>0</v>
      </c>
      <c r="AB781" s="41">
        <f t="shared" si="294"/>
        <v>1</v>
      </c>
      <c r="AC781" s="41">
        <f t="shared" si="294"/>
        <v>0</v>
      </c>
      <c r="AD781" s="41">
        <f t="shared" si="294"/>
        <v>0</v>
      </c>
      <c r="AE781" s="41">
        <f t="shared" si="284"/>
        <v>0</v>
      </c>
      <c r="AF781" s="41">
        <f t="shared" si="284"/>
        <v>0</v>
      </c>
      <c r="AG781" s="48">
        <v>375.01046023248261</v>
      </c>
      <c r="AH781" s="48">
        <v>100.00000007460146</v>
      </c>
      <c r="AI781" s="48">
        <v>50</v>
      </c>
      <c r="AJ781" s="48">
        <v>50.200196279107153</v>
      </c>
      <c r="AK781" s="41">
        <f t="shared" si="295"/>
        <v>11.250651509822802</v>
      </c>
      <c r="AL781" s="41">
        <f>LN(D781+'Models training data'!$Y$4)</f>
        <v>6.5016157304163684</v>
      </c>
      <c r="AM781" s="41">
        <f>LN(E781+'Models training data'!$Y$5)</f>
        <v>5.1060187190591666</v>
      </c>
      <c r="AN781" s="41">
        <f>LN(F781+'Models training data'!$Y$6)</f>
        <v>4.5578530171535672</v>
      </c>
      <c r="AO781" s="41">
        <f>LN(G781+'Models training data'!$Y$7)</f>
        <v>4.6032045543157309</v>
      </c>
      <c r="AP781" s="41">
        <f t="shared" si="285"/>
        <v>1</v>
      </c>
      <c r="AQ781" s="41">
        <f t="shared" si="296"/>
        <v>0</v>
      </c>
      <c r="AR781" s="41">
        <f t="shared" si="297"/>
        <v>109155.26387736146</v>
      </c>
      <c r="AS781" s="41">
        <f t="shared" si="298"/>
        <v>90006.412474125071</v>
      </c>
      <c r="AT781" s="41">
        <f t="shared" si="299"/>
        <v>11.362389113086904</v>
      </c>
      <c r="AU781" s="41">
        <f t="shared" si="300"/>
        <v>88318.905483988157</v>
      </c>
      <c r="AV781" s="41">
        <f t="shared" si="301"/>
        <v>11.360819294195437</v>
      </c>
      <c r="AW781" s="41">
        <f t="shared" si="302"/>
        <v>85900.38128437259</v>
      </c>
      <c r="AX781" s="41">
        <f t="shared" si="303"/>
        <v>11.323180194315926</v>
      </c>
      <c r="AY781" s="41">
        <f t="shared" si="304"/>
        <v>11.131368978275377</v>
      </c>
      <c r="AZ781" s="41">
        <f t="shared" si="305"/>
        <v>11.146618183387506</v>
      </c>
    </row>
    <row r="782" spans="2:52" x14ac:dyDescent="0.25">
      <c r="B782" s="41" t="str">
        <f t="shared" si="306"/>
        <v>DL</v>
      </c>
      <c r="C782" s="46">
        <v>45535</v>
      </c>
      <c r="D782" s="45">
        <v>375.00732216273786</v>
      </c>
      <c r="E782" s="45">
        <v>100.00000003730074</v>
      </c>
      <c r="F782" s="45">
        <v>50</v>
      </c>
      <c r="G782" s="48">
        <v>50.020019627910713</v>
      </c>
      <c r="H782" s="44">
        <v>73835.35935801157</v>
      </c>
      <c r="I782" s="62">
        <f t="shared" si="286"/>
        <v>575.02734182794939</v>
      </c>
      <c r="J782" s="41">
        <f t="shared" si="287"/>
        <v>2024</v>
      </c>
      <c r="K782" s="41">
        <f t="shared" si="288"/>
        <v>140</v>
      </c>
      <c r="L782" s="41">
        <f t="shared" si="289"/>
        <v>19600</v>
      </c>
      <c r="M782" s="41">
        <f t="shared" si="290"/>
        <v>9.8832848452186077</v>
      </c>
      <c r="N782" s="41">
        <f t="shared" si="291"/>
        <v>0</v>
      </c>
      <c r="O782" s="41">
        <f t="shared" si="292"/>
        <v>8</v>
      </c>
      <c r="P782" s="41">
        <f t="shared" si="293"/>
        <v>0</v>
      </c>
      <c r="Q782" s="41">
        <f t="shared" si="293"/>
        <v>0</v>
      </c>
      <c r="R782" s="41">
        <f t="shared" si="293"/>
        <v>0</v>
      </c>
      <c r="S782" s="41">
        <f t="shared" si="281"/>
        <v>0</v>
      </c>
      <c r="T782" s="41">
        <f t="shared" si="281"/>
        <v>0</v>
      </c>
      <c r="U782" s="41">
        <f t="shared" si="281"/>
        <v>0</v>
      </c>
      <c r="V782" s="41">
        <f t="shared" si="281"/>
        <v>0</v>
      </c>
      <c r="W782" s="41">
        <f t="shared" si="282"/>
        <v>1</v>
      </c>
      <c r="X782" s="41">
        <f t="shared" si="282"/>
        <v>0</v>
      </c>
      <c r="Y782" s="41">
        <f t="shared" si="282"/>
        <v>0</v>
      </c>
      <c r="Z782" s="41">
        <f t="shared" si="282"/>
        <v>0</v>
      </c>
      <c r="AA782" s="41">
        <f t="shared" si="283"/>
        <v>0</v>
      </c>
      <c r="AB782" s="41">
        <f t="shared" si="294"/>
        <v>1</v>
      </c>
      <c r="AC782" s="41">
        <f t="shared" si="294"/>
        <v>0</v>
      </c>
      <c r="AD782" s="41">
        <f t="shared" si="294"/>
        <v>0</v>
      </c>
      <c r="AE782" s="41">
        <f t="shared" si="284"/>
        <v>0</v>
      </c>
      <c r="AF782" s="41">
        <f t="shared" si="284"/>
        <v>0</v>
      </c>
      <c r="AG782" s="48">
        <v>375.00732216273786</v>
      </c>
      <c r="AH782" s="48">
        <v>100.00000003730074</v>
      </c>
      <c r="AI782" s="48">
        <v>50</v>
      </c>
      <c r="AJ782" s="48">
        <v>50.020019627910713</v>
      </c>
      <c r="AK782" s="41">
        <f t="shared" si="295"/>
        <v>11.209593019937563</v>
      </c>
      <c r="AL782" s="41">
        <f>LN(D782+'Models training data'!$Y$4)</f>
        <v>6.5016110201249253</v>
      </c>
      <c r="AM782" s="41">
        <f>LN(E782+'Models training data'!$Y$5)</f>
        <v>5.1060187188331181</v>
      </c>
      <c r="AN782" s="41">
        <f>LN(F782+'Models training data'!$Y$6)</f>
        <v>4.5578530171535672</v>
      </c>
      <c r="AO782" s="41">
        <f>LN(G782+'Models training data'!$Y$7)</f>
        <v>4.6013976111724988</v>
      </c>
      <c r="AP782" s="41">
        <f t="shared" si="285"/>
        <v>1</v>
      </c>
      <c r="AQ782" s="41">
        <f t="shared" si="296"/>
        <v>0</v>
      </c>
      <c r="AR782" s="41">
        <f t="shared" si="297"/>
        <v>109130.87356427772</v>
      </c>
      <c r="AS782" s="41">
        <f t="shared" si="298"/>
        <v>89982.315084083384</v>
      </c>
      <c r="AT782" s="41">
        <f t="shared" si="299"/>
        <v>11.362131495822123</v>
      </c>
      <c r="AU782" s="41">
        <f t="shared" si="300"/>
        <v>88384.456290344227</v>
      </c>
      <c r="AV782" s="41">
        <f t="shared" si="301"/>
        <v>11.361848176089813</v>
      </c>
      <c r="AW782" s="41">
        <f t="shared" si="302"/>
        <v>85890.009152864935</v>
      </c>
      <c r="AX782" s="41">
        <f t="shared" si="303"/>
        <v>11.323060798107353</v>
      </c>
      <c r="AY782" s="41">
        <f t="shared" si="304"/>
        <v>11.131246867369265</v>
      </c>
      <c r="AZ782" s="41">
        <f t="shared" si="305"/>
        <v>11.146549046550456</v>
      </c>
    </row>
    <row r="783" spans="2:52" x14ac:dyDescent="0.25">
      <c r="B783" s="41" t="str">
        <f t="shared" si="306"/>
        <v>DL</v>
      </c>
      <c r="C783" s="46">
        <v>45542</v>
      </c>
      <c r="D783" s="45">
        <v>375.00512551391648</v>
      </c>
      <c r="E783" s="45">
        <v>100.00000001865037</v>
      </c>
      <c r="F783" s="45">
        <v>50</v>
      </c>
      <c r="G783" s="48">
        <v>50.00200196279107</v>
      </c>
      <c r="H783" s="44">
        <v>73854.124611276769</v>
      </c>
      <c r="I783" s="62">
        <f t="shared" si="286"/>
        <v>575.00712749535785</v>
      </c>
      <c r="J783" s="41">
        <f t="shared" si="287"/>
        <v>2024</v>
      </c>
      <c r="K783" s="41">
        <f t="shared" si="288"/>
        <v>141</v>
      </c>
      <c r="L783" s="41">
        <f t="shared" si="289"/>
        <v>19881</v>
      </c>
      <c r="M783" s="41">
        <f t="shared" si="290"/>
        <v>9.8975197807563369</v>
      </c>
      <c r="N783" s="41">
        <f t="shared" si="291"/>
        <v>0</v>
      </c>
      <c r="O783" s="41">
        <f t="shared" si="292"/>
        <v>9</v>
      </c>
      <c r="P783" s="41">
        <f t="shared" si="293"/>
        <v>0</v>
      </c>
      <c r="Q783" s="41">
        <f t="shared" si="293"/>
        <v>0</v>
      </c>
      <c r="R783" s="41">
        <f t="shared" si="293"/>
        <v>0</v>
      </c>
      <c r="S783" s="41">
        <f t="shared" si="293"/>
        <v>0</v>
      </c>
      <c r="T783" s="41">
        <f t="shared" si="293"/>
        <v>0</v>
      </c>
      <c r="U783" s="41">
        <f t="shared" si="293"/>
        <v>0</v>
      </c>
      <c r="V783" s="41">
        <f t="shared" si="293"/>
        <v>0</v>
      </c>
      <c r="W783" s="41">
        <f t="shared" si="293"/>
        <v>0</v>
      </c>
      <c r="X783" s="41">
        <f t="shared" si="293"/>
        <v>1</v>
      </c>
      <c r="Y783" s="41">
        <f t="shared" si="293"/>
        <v>0</v>
      </c>
      <c r="Z783" s="41">
        <f t="shared" si="293"/>
        <v>0</v>
      </c>
      <c r="AA783" s="41">
        <f t="shared" si="293"/>
        <v>0</v>
      </c>
      <c r="AB783" s="41">
        <f t="shared" si="294"/>
        <v>1</v>
      </c>
      <c r="AC783" s="41">
        <f t="shared" si="294"/>
        <v>0</v>
      </c>
      <c r="AD783" s="41">
        <f t="shared" si="294"/>
        <v>0</v>
      </c>
      <c r="AE783" s="41">
        <f t="shared" si="294"/>
        <v>0</v>
      </c>
      <c r="AF783" s="41">
        <f t="shared" si="294"/>
        <v>0</v>
      </c>
      <c r="AG783" s="48">
        <v>375.00512551391648</v>
      </c>
      <c r="AH783" s="48">
        <v>100.00000001865037</v>
      </c>
      <c r="AI783" s="48">
        <v>50</v>
      </c>
      <c r="AJ783" s="48">
        <v>50.00200196279107</v>
      </c>
      <c r="AK783" s="41">
        <f t="shared" si="295"/>
        <v>11.209847137602029</v>
      </c>
      <c r="AL783" s="41">
        <f>LN(D783+'Models training data'!$Y$4)</f>
        <v>6.501607722907714</v>
      </c>
      <c r="AM783" s="41">
        <f>LN(E783+'Models training data'!$Y$5)</f>
        <v>5.1060187187200938</v>
      </c>
      <c r="AN783" s="41">
        <f>LN(F783+'Models training data'!$Y$6)</f>
        <v>4.5578530171535672</v>
      </c>
      <c r="AO783" s="41">
        <f>LN(G783+'Models training data'!$Y$7)</f>
        <v>4.6012167371509065</v>
      </c>
      <c r="AP783" s="41">
        <f t="shared" ref="AP783:AP846" si="307">V783+W783+X783+Y783+Z783</f>
        <v>1</v>
      </c>
      <c r="AQ783" s="41">
        <f t="shared" si="296"/>
        <v>0</v>
      </c>
      <c r="AR783" s="41">
        <f t="shared" si="297"/>
        <v>99730.632522206419</v>
      </c>
      <c r="AS783" s="41">
        <f t="shared" si="298"/>
        <v>81870.4062699356</v>
      </c>
      <c r="AT783" s="41">
        <f t="shared" si="299"/>
        <v>11.284347162826389</v>
      </c>
      <c r="AU783" s="41">
        <f t="shared" si="300"/>
        <v>88451.185795376121</v>
      </c>
      <c r="AV783" s="41">
        <f t="shared" si="301"/>
        <v>11.362894003185879</v>
      </c>
      <c r="AW783" s="41">
        <f t="shared" si="302"/>
        <v>85879.710844982867</v>
      </c>
      <c r="AX783" s="41">
        <f t="shared" si="303"/>
        <v>11.322942251701059</v>
      </c>
      <c r="AY783" s="41">
        <f t="shared" si="304"/>
        <v>11.131150642848054</v>
      </c>
      <c r="AZ783" s="41">
        <f t="shared" si="305"/>
        <v>11.146682075392954</v>
      </c>
    </row>
    <row r="784" spans="2:52" x14ac:dyDescent="0.25">
      <c r="B784" s="41" t="str">
        <f t="shared" si="306"/>
        <v>DL</v>
      </c>
      <c r="C784" s="46">
        <v>45549</v>
      </c>
      <c r="D784" s="45">
        <v>375.00358785974151</v>
      </c>
      <c r="E784" s="45">
        <v>100.00000000932519</v>
      </c>
      <c r="F784" s="45">
        <v>50</v>
      </c>
      <c r="G784" s="48">
        <v>50.00020019627911</v>
      </c>
      <c r="H784" s="44">
        <v>73874.745758966616</v>
      </c>
      <c r="I784" s="62">
        <f t="shared" ref="I784:I847" si="308">SUM(D784:G784)</f>
        <v>575.00378806534582</v>
      </c>
      <c r="J784" s="41">
        <f t="shared" ref="J784:J847" si="309">YEAR(C784)</f>
        <v>2024</v>
      </c>
      <c r="K784" s="41">
        <f t="shared" ref="K784:K847" si="310">IF(B784=B783,K783+1,1)</f>
        <v>142</v>
      </c>
      <c r="L784" s="41">
        <f t="shared" ref="L784:L847" si="311">K784^2</f>
        <v>20164</v>
      </c>
      <c r="M784" s="41">
        <f t="shared" ref="M784:M847" si="312">LN(L784)</f>
        <v>9.9116541152025217</v>
      </c>
      <c r="N784" s="41">
        <f t="shared" ref="N784:N847" si="313">IF(K784&lt;127,1,0)</f>
        <v>0</v>
      </c>
      <c r="O784" s="41">
        <f t="shared" ref="O784:O847" si="314">MONTH(C784)</f>
        <v>9</v>
      </c>
      <c r="P784" s="41">
        <f t="shared" ref="P784:S847" si="315">IF($O784=P$13,1,0)</f>
        <v>0</v>
      </c>
      <c r="Q784" s="41">
        <f t="shared" si="315"/>
        <v>0</v>
      </c>
      <c r="R784" s="41">
        <f t="shared" si="315"/>
        <v>0</v>
      </c>
      <c r="S784" s="41">
        <f t="shared" si="315"/>
        <v>0</v>
      </c>
      <c r="T784" s="41">
        <f t="shared" ref="T784:W847" si="316">IF($O784=T$13,1,0)</f>
        <v>0</v>
      </c>
      <c r="U784" s="41">
        <f t="shared" si="316"/>
        <v>0</v>
      </c>
      <c r="V784" s="41">
        <f t="shared" si="316"/>
        <v>0</v>
      </c>
      <c r="W784" s="41">
        <f t="shared" si="316"/>
        <v>0</v>
      </c>
      <c r="X784" s="41">
        <f t="shared" ref="X784:AA847" si="317">IF($O784=X$13,1,0)</f>
        <v>1</v>
      </c>
      <c r="Y784" s="41">
        <f t="shared" si="317"/>
        <v>0</v>
      </c>
      <c r="Z784" s="41">
        <f t="shared" si="317"/>
        <v>0</v>
      </c>
      <c r="AA784" s="41">
        <f t="shared" si="317"/>
        <v>0</v>
      </c>
      <c r="AB784" s="41">
        <f t="shared" ref="AB784:AE847" si="318">IF($B784=AB$13,1,0)</f>
        <v>1</v>
      </c>
      <c r="AC784" s="41">
        <f t="shared" si="318"/>
        <v>0</v>
      </c>
      <c r="AD784" s="41">
        <f t="shared" si="318"/>
        <v>0</v>
      </c>
      <c r="AE784" s="41">
        <f t="shared" si="318"/>
        <v>0</v>
      </c>
      <c r="AF784" s="41">
        <f t="shared" ref="AF784:AF847" si="319">IF($B784=AF$13,1,0)</f>
        <v>0</v>
      </c>
      <c r="AG784" s="48">
        <v>375.00358785974151</v>
      </c>
      <c r="AH784" s="48">
        <v>100.00000000932519</v>
      </c>
      <c r="AI784" s="48">
        <v>50</v>
      </c>
      <c r="AJ784" s="48">
        <v>50.00020019627911</v>
      </c>
      <c r="AK784" s="41">
        <f t="shared" ref="AK784:AK847" si="320">LN(H784)</f>
        <v>11.210126313199487</v>
      </c>
      <c r="AL784" s="41">
        <f>LN(D784+'Models training data'!$Y$4)</f>
        <v>6.5016054148491973</v>
      </c>
      <c r="AM784" s="41">
        <f>LN(E784+'Models training data'!$Y$5)</f>
        <v>5.1060187186635817</v>
      </c>
      <c r="AN784" s="41">
        <f>LN(F784+'Models training data'!$Y$6)</f>
        <v>4.5578530171535672</v>
      </c>
      <c r="AO784" s="41">
        <f>LN(G784+'Models training data'!$Y$7)</f>
        <v>4.6011986479492695</v>
      </c>
      <c r="AP784" s="41">
        <f t="shared" si="307"/>
        <v>1</v>
      </c>
      <c r="AQ784" s="41">
        <f t="shared" ref="AQ784:AQ847" si="321">AA784+AC784+AD784+AE784+AF784</f>
        <v>0</v>
      </c>
      <c r="AR784" s="41">
        <f t="shared" ref="AR784:AR847" si="322">$C$1+SUMPRODUCT($K$1:$AQ$1,K784:AQ784)</f>
        <v>99706.242209122676</v>
      </c>
      <c r="AS784" s="41">
        <f t="shared" ref="AS784:AS847" si="323">$C$2+SUMPRODUCT($K$2:$AQ$2,K784:AQ784)</f>
        <v>81846.308879893884</v>
      </c>
      <c r="AT784" s="41">
        <f t="shared" ref="AT784:AT847" si="324">$C$3+SUMPRODUCT($K$3:$AQ$3,K784:AQ784)</f>
        <v>11.284089545561608</v>
      </c>
      <c r="AU784" s="41">
        <f t="shared" ref="AU784:AU847" si="325">$C$4+SUMPRODUCT($K$4:$AQ$4,K784:AQ784)</f>
        <v>88519.093999083838</v>
      </c>
      <c r="AV784" s="41">
        <f t="shared" ref="AV784:AV847" si="326">$C$5+SUMPRODUCT($K$5:$AQ$5,K784:AQ784)</f>
        <v>11.363956775483636</v>
      </c>
      <c r="AW784" s="41">
        <f t="shared" ref="AW784:AW847" si="327">$C$6+SUMPRODUCT($K$6:$AQ$6,K784:AQ784)</f>
        <v>85869.485317269777</v>
      </c>
      <c r="AX784" s="41">
        <f t="shared" ref="AX784:AX847" si="328">$C$7+SUMPRODUCT($K$7:$AQ$7,K784:AQ784)</f>
        <v>11.322824543085554</v>
      </c>
      <c r="AY784" s="41">
        <f t="shared" ref="AY784:AY847" si="329">$C$8+SUMPRODUCT($K$8:$AQ$8,K784:AQ784)</f>
        <v>11.131057018872484</v>
      </c>
      <c r="AZ784" s="41">
        <f t="shared" ref="AZ784:AZ847" si="330">$C$9+SUMPRODUCT($K$9:$AQ$9,K784:AQ784)</f>
        <v>11.146835351617863</v>
      </c>
    </row>
    <row r="785" spans="2:52" x14ac:dyDescent="0.25">
      <c r="B785" s="41" t="str">
        <f t="shared" si="306"/>
        <v>DL</v>
      </c>
      <c r="C785" s="46">
        <v>45556</v>
      </c>
      <c r="D785" s="45">
        <v>375.00251150181907</v>
      </c>
      <c r="E785" s="45">
        <v>100.0000000046626</v>
      </c>
      <c r="F785" s="45">
        <v>50</v>
      </c>
      <c r="G785" s="48">
        <v>50.000020019627911</v>
      </c>
      <c r="H785" s="44">
        <v>73895.554945419455</v>
      </c>
      <c r="I785" s="62">
        <f t="shared" si="308"/>
        <v>575.00253152610946</v>
      </c>
      <c r="J785" s="41">
        <f t="shared" si="309"/>
        <v>2024</v>
      </c>
      <c r="K785" s="41">
        <f t="shared" si="310"/>
        <v>143</v>
      </c>
      <c r="L785" s="41">
        <f t="shared" si="311"/>
        <v>20449</v>
      </c>
      <c r="M785" s="41">
        <f t="shared" si="312"/>
        <v>9.9256892605198139</v>
      </c>
      <c r="N785" s="41">
        <f t="shared" si="313"/>
        <v>0</v>
      </c>
      <c r="O785" s="41">
        <f t="shared" si="314"/>
        <v>9</v>
      </c>
      <c r="P785" s="41">
        <f t="shared" si="315"/>
        <v>0</v>
      </c>
      <c r="Q785" s="41">
        <f t="shared" si="315"/>
        <v>0</v>
      </c>
      <c r="R785" s="41">
        <f t="shared" si="315"/>
        <v>0</v>
      </c>
      <c r="S785" s="41">
        <f t="shared" si="315"/>
        <v>0</v>
      </c>
      <c r="T785" s="41">
        <f t="shared" si="316"/>
        <v>0</v>
      </c>
      <c r="U785" s="41">
        <f t="shared" si="316"/>
        <v>0</v>
      </c>
      <c r="V785" s="41">
        <f t="shared" si="316"/>
        <v>0</v>
      </c>
      <c r="W785" s="41">
        <f t="shared" si="316"/>
        <v>0</v>
      </c>
      <c r="X785" s="41">
        <f t="shared" si="317"/>
        <v>1</v>
      </c>
      <c r="Y785" s="41">
        <f t="shared" si="317"/>
        <v>0</v>
      </c>
      <c r="Z785" s="41">
        <f t="shared" si="317"/>
        <v>0</v>
      </c>
      <c r="AA785" s="41">
        <f t="shared" si="317"/>
        <v>0</v>
      </c>
      <c r="AB785" s="41">
        <f t="shared" si="318"/>
        <v>1</v>
      </c>
      <c r="AC785" s="41">
        <f t="shared" si="318"/>
        <v>0</v>
      </c>
      <c r="AD785" s="41">
        <f t="shared" si="318"/>
        <v>0</v>
      </c>
      <c r="AE785" s="41">
        <f t="shared" si="318"/>
        <v>0</v>
      </c>
      <c r="AF785" s="41">
        <f t="shared" si="319"/>
        <v>0</v>
      </c>
      <c r="AG785" s="48">
        <v>375.00251150181907</v>
      </c>
      <c r="AH785" s="48">
        <v>100.0000000046626</v>
      </c>
      <c r="AI785" s="48">
        <v>50</v>
      </c>
      <c r="AJ785" s="48">
        <v>50.000020019627911</v>
      </c>
      <c r="AK785" s="41">
        <f t="shared" si="320"/>
        <v>11.210407955538864</v>
      </c>
      <c r="AL785" s="41">
        <f>LN(D785+'Models training data'!$Y$4)</f>
        <v>6.5016037992050659</v>
      </c>
      <c r="AM785" s="41">
        <f>LN(E785+'Models training data'!$Y$5)</f>
        <v>5.1060187186353261</v>
      </c>
      <c r="AN785" s="41">
        <f>LN(F785+'Models training data'!$Y$6)</f>
        <v>4.5578530171535672</v>
      </c>
      <c r="AO785" s="41">
        <f>LN(G785+'Models training data'!$Y$7)</f>
        <v>4.6011968390111084</v>
      </c>
      <c r="AP785" s="41">
        <f t="shared" si="307"/>
        <v>1</v>
      </c>
      <c r="AQ785" s="41">
        <f t="shared" si="321"/>
        <v>0</v>
      </c>
      <c r="AR785" s="41">
        <f t="shared" si="322"/>
        <v>99681.851896038934</v>
      </c>
      <c r="AS785" s="41">
        <f t="shared" si="323"/>
        <v>81822.211489852198</v>
      </c>
      <c r="AT785" s="41">
        <f t="shared" si="324"/>
        <v>11.283831928296829</v>
      </c>
      <c r="AU785" s="41">
        <f t="shared" si="325"/>
        <v>88588.180901467364</v>
      </c>
      <c r="AV785" s="41">
        <f t="shared" si="326"/>
        <v>11.365036492983084</v>
      </c>
      <c r="AW785" s="41">
        <f t="shared" si="327"/>
        <v>85859.331548236965</v>
      </c>
      <c r="AX785" s="41">
        <f t="shared" si="328"/>
        <v>11.322707660502225</v>
      </c>
      <c r="AY785" s="41">
        <f t="shared" si="329"/>
        <v>11.1309636632863</v>
      </c>
      <c r="AZ785" s="41">
        <f t="shared" si="330"/>
        <v>11.146990658890118</v>
      </c>
    </row>
    <row r="786" spans="2:52" x14ac:dyDescent="0.25">
      <c r="B786" s="41" t="str">
        <f t="shared" ref="B786:B849" si="331">B785</f>
        <v>DL</v>
      </c>
      <c r="C786" s="46">
        <v>45563</v>
      </c>
      <c r="D786" s="45">
        <v>375.00175805127333</v>
      </c>
      <c r="E786" s="45">
        <v>100.00000000233129</v>
      </c>
      <c r="F786" s="45">
        <v>50</v>
      </c>
      <c r="G786" s="48">
        <v>50.000002001962791</v>
      </c>
      <c r="H786" s="44">
        <v>73916.384622396363</v>
      </c>
      <c r="I786" s="62">
        <f t="shared" si="308"/>
        <v>575.00176005556739</v>
      </c>
      <c r="J786" s="41">
        <f t="shared" si="309"/>
        <v>2024</v>
      </c>
      <c r="K786" s="41">
        <f t="shared" si="310"/>
        <v>144</v>
      </c>
      <c r="L786" s="41">
        <f t="shared" si="311"/>
        <v>20736</v>
      </c>
      <c r="M786" s="41">
        <f t="shared" si="312"/>
        <v>9.9396265991520014</v>
      </c>
      <c r="N786" s="41">
        <f t="shared" si="313"/>
        <v>0</v>
      </c>
      <c r="O786" s="41">
        <f t="shared" si="314"/>
        <v>9</v>
      </c>
      <c r="P786" s="41">
        <f t="shared" si="315"/>
        <v>0</v>
      </c>
      <c r="Q786" s="41">
        <f t="shared" si="315"/>
        <v>0</v>
      </c>
      <c r="R786" s="41">
        <f t="shared" si="315"/>
        <v>0</v>
      </c>
      <c r="S786" s="41">
        <f t="shared" si="315"/>
        <v>0</v>
      </c>
      <c r="T786" s="41">
        <f t="shared" si="316"/>
        <v>0</v>
      </c>
      <c r="U786" s="41">
        <f t="shared" si="316"/>
        <v>0</v>
      </c>
      <c r="V786" s="41">
        <f t="shared" si="316"/>
        <v>0</v>
      </c>
      <c r="W786" s="41">
        <f t="shared" si="316"/>
        <v>0</v>
      </c>
      <c r="X786" s="41">
        <f t="shared" si="317"/>
        <v>1</v>
      </c>
      <c r="Y786" s="41">
        <f t="shared" si="317"/>
        <v>0</v>
      </c>
      <c r="Z786" s="41">
        <f t="shared" si="317"/>
        <v>0</v>
      </c>
      <c r="AA786" s="41">
        <f t="shared" si="317"/>
        <v>0</v>
      </c>
      <c r="AB786" s="41">
        <f t="shared" si="318"/>
        <v>1</v>
      </c>
      <c r="AC786" s="41">
        <f t="shared" si="318"/>
        <v>0</v>
      </c>
      <c r="AD786" s="41">
        <f t="shared" si="318"/>
        <v>0</v>
      </c>
      <c r="AE786" s="41">
        <f t="shared" si="318"/>
        <v>0</v>
      </c>
      <c r="AF786" s="41">
        <f t="shared" si="319"/>
        <v>0</v>
      </c>
      <c r="AG786" s="48">
        <v>375.00175805127333</v>
      </c>
      <c r="AH786" s="48">
        <v>100.00000000233129</v>
      </c>
      <c r="AI786" s="48">
        <v>50</v>
      </c>
      <c r="AJ786" s="48">
        <v>50.000002001962791</v>
      </c>
      <c r="AK786" s="41">
        <f t="shared" si="320"/>
        <v>11.210689795790412</v>
      </c>
      <c r="AL786" s="41">
        <f>LN(D786+'Models training data'!$Y$4)</f>
        <v>6.5016026682526205</v>
      </c>
      <c r="AM786" s="41">
        <f>LN(E786+'Models training data'!$Y$5)</f>
        <v>5.1060187186211978</v>
      </c>
      <c r="AN786" s="41">
        <f>LN(F786+'Models training data'!$Y$6)</f>
        <v>4.5578530171535672</v>
      </c>
      <c r="AO786" s="41">
        <f>LN(G786+'Models training data'!$Y$7)</f>
        <v>4.6011966581171118</v>
      </c>
      <c r="AP786" s="41">
        <f t="shared" si="307"/>
        <v>1</v>
      </c>
      <c r="AQ786" s="41">
        <f t="shared" si="321"/>
        <v>0</v>
      </c>
      <c r="AR786" s="41">
        <f t="shared" si="322"/>
        <v>99657.461582955191</v>
      </c>
      <c r="AS786" s="41">
        <f t="shared" si="323"/>
        <v>81798.114099810497</v>
      </c>
      <c r="AT786" s="41">
        <f t="shared" si="324"/>
        <v>11.283574311032048</v>
      </c>
      <c r="AU786" s="41">
        <f t="shared" si="325"/>
        <v>88658.446502526713</v>
      </c>
      <c r="AV786" s="41">
        <f t="shared" si="326"/>
        <v>11.366133155684222</v>
      </c>
      <c r="AW786" s="41">
        <f t="shared" si="327"/>
        <v>85849.24853775122</v>
      </c>
      <c r="AX786" s="41">
        <f t="shared" si="328"/>
        <v>11.322591592438288</v>
      </c>
      <c r="AY786" s="41">
        <f t="shared" si="329"/>
        <v>11.130870340373342</v>
      </c>
      <c r="AZ786" s="41">
        <f t="shared" si="330"/>
        <v>11.147146173530478</v>
      </c>
    </row>
    <row r="787" spans="2:52" x14ac:dyDescent="0.25">
      <c r="B787" s="41" t="str">
        <f t="shared" si="331"/>
        <v>DL</v>
      </c>
      <c r="C787" s="46">
        <v>45570</v>
      </c>
      <c r="D787" s="45">
        <v>375.00123063589132</v>
      </c>
      <c r="E787" s="45">
        <v>100.00000000116565</v>
      </c>
      <c r="F787" s="45">
        <v>50</v>
      </c>
      <c r="G787" s="48">
        <v>50.000000200196283</v>
      </c>
      <c r="H787" s="44">
        <v>66238.722533376873</v>
      </c>
      <c r="I787" s="62">
        <f t="shared" si="308"/>
        <v>575.00123083725327</v>
      </c>
      <c r="J787" s="41">
        <f t="shared" si="309"/>
        <v>2024</v>
      </c>
      <c r="K787" s="41">
        <f t="shared" si="310"/>
        <v>145</v>
      </c>
      <c r="L787" s="41">
        <f t="shared" si="311"/>
        <v>21025</v>
      </c>
      <c r="M787" s="41">
        <f t="shared" si="312"/>
        <v>9.9534674848411484</v>
      </c>
      <c r="N787" s="41">
        <f t="shared" si="313"/>
        <v>0</v>
      </c>
      <c r="O787" s="41">
        <f t="shared" si="314"/>
        <v>10</v>
      </c>
      <c r="P787" s="41">
        <f t="shared" si="315"/>
        <v>0</v>
      </c>
      <c r="Q787" s="41">
        <f t="shared" si="315"/>
        <v>0</v>
      </c>
      <c r="R787" s="41">
        <f t="shared" si="315"/>
        <v>0</v>
      </c>
      <c r="S787" s="41">
        <f t="shared" si="315"/>
        <v>0</v>
      </c>
      <c r="T787" s="41">
        <f t="shared" si="316"/>
        <v>0</v>
      </c>
      <c r="U787" s="41">
        <f t="shared" si="316"/>
        <v>0</v>
      </c>
      <c r="V787" s="41">
        <f t="shared" si="316"/>
        <v>0</v>
      </c>
      <c r="W787" s="41">
        <f t="shared" si="316"/>
        <v>0</v>
      </c>
      <c r="X787" s="41">
        <f t="shared" si="317"/>
        <v>0</v>
      </c>
      <c r="Y787" s="41">
        <f t="shared" si="317"/>
        <v>1</v>
      </c>
      <c r="Z787" s="41">
        <f t="shared" si="317"/>
        <v>0</v>
      </c>
      <c r="AA787" s="41">
        <f t="shared" si="317"/>
        <v>0</v>
      </c>
      <c r="AB787" s="41">
        <f t="shared" si="318"/>
        <v>1</v>
      </c>
      <c r="AC787" s="41">
        <f t="shared" si="318"/>
        <v>0</v>
      </c>
      <c r="AD787" s="41">
        <f t="shared" si="318"/>
        <v>0</v>
      </c>
      <c r="AE787" s="41">
        <f t="shared" si="318"/>
        <v>0</v>
      </c>
      <c r="AF787" s="41">
        <f t="shared" si="319"/>
        <v>0</v>
      </c>
      <c r="AG787" s="48">
        <v>375.00123063589132</v>
      </c>
      <c r="AH787" s="48">
        <v>100.00000000116565</v>
      </c>
      <c r="AI787" s="48">
        <v>50</v>
      </c>
      <c r="AJ787" s="48">
        <v>50.000000200196283</v>
      </c>
      <c r="AK787" s="41">
        <f t="shared" si="320"/>
        <v>11.101020503447101</v>
      </c>
      <c r="AL787" s="41">
        <f>LN(D787+'Models training data'!$Y$4)</f>
        <v>6.5016018765851484</v>
      </c>
      <c r="AM787" s="41">
        <f>LN(E787+'Models training data'!$Y$5)</f>
        <v>5.1060187186141341</v>
      </c>
      <c r="AN787" s="41">
        <f>LN(F787+'Models training data'!$Y$6)</f>
        <v>4.5578530171535672</v>
      </c>
      <c r="AO787" s="41">
        <f>LN(G787+'Models training data'!$Y$7)</f>
        <v>4.6011966400277107</v>
      </c>
      <c r="AP787" s="41">
        <f t="shared" si="307"/>
        <v>1</v>
      </c>
      <c r="AQ787" s="41">
        <f t="shared" si="321"/>
        <v>0</v>
      </c>
      <c r="AR787" s="41">
        <f t="shared" si="322"/>
        <v>86180.412425779417</v>
      </c>
      <c r="AS787" s="41">
        <f t="shared" si="323"/>
        <v>68321.748429732848</v>
      </c>
      <c r="AT787" s="41">
        <f t="shared" si="324"/>
        <v>11.138401199057689</v>
      </c>
      <c r="AU787" s="41">
        <f t="shared" si="325"/>
        <v>71837.651383041812</v>
      </c>
      <c r="AV787" s="41">
        <f t="shared" si="326"/>
        <v>11.188763209935699</v>
      </c>
      <c r="AW787" s="41">
        <f t="shared" si="327"/>
        <v>68969.680935356882</v>
      </c>
      <c r="AX787" s="41">
        <f t="shared" si="328"/>
        <v>11.144284396881959</v>
      </c>
      <c r="AY787" s="41">
        <f t="shared" si="329"/>
        <v>11.130777024811659</v>
      </c>
      <c r="AZ787" s="41">
        <f t="shared" si="330"/>
        <v>11.147301711890385</v>
      </c>
    </row>
    <row r="788" spans="2:52" x14ac:dyDescent="0.25">
      <c r="B788" s="41" t="str">
        <f t="shared" si="331"/>
        <v>DL</v>
      </c>
      <c r="C788" s="46">
        <v>45577</v>
      </c>
      <c r="D788" s="45">
        <v>375.00086144512392</v>
      </c>
      <c r="E788" s="45">
        <v>100.00000000058282</v>
      </c>
      <c r="F788" s="45">
        <v>50</v>
      </c>
      <c r="G788" s="48">
        <v>50.000000020019627</v>
      </c>
      <c r="H788" s="44">
        <v>66259.5565889594</v>
      </c>
      <c r="I788" s="62">
        <f t="shared" si="308"/>
        <v>575.0008614657263</v>
      </c>
      <c r="J788" s="41">
        <f t="shared" si="309"/>
        <v>2024</v>
      </c>
      <c r="K788" s="41">
        <f t="shared" si="310"/>
        <v>146</v>
      </c>
      <c r="L788" s="41">
        <f t="shared" si="311"/>
        <v>21316</v>
      </c>
      <c r="M788" s="41">
        <f t="shared" si="312"/>
        <v>9.9672132434166727</v>
      </c>
      <c r="N788" s="41">
        <f t="shared" si="313"/>
        <v>0</v>
      </c>
      <c r="O788" s="41">
        <f t="shared" si="314"/>
        <v>10</v>
      </c>
      <c r="P788" s="41">
        <f t="shared" si="315"/>
        <v>0</v>
      </c>
      <c r="Q788" s="41">
        <f t="shared" si="315"/>
        <v>0</v>
      </c>
      <c r="R788" s="41">
        <f t="shared" si="315"/>
        <v>0</v>
      </c>
      <c r="S788" s="41">
        <f t="shared" si="315"/>
        <v>0</v>
      </c>
      <c r="T788" s="41">
        <f t="shared" si="316"/>
        <v>0</v>
      </c>
      <c r="U788" s="41">
        <f t="shared" si="316"/>
        <v>0</v>
      </c>
      <c r="V788" s="41">
        <f t="shared" si="316"/>
        <v>0</v>
      </c>
      <c r="W788" s="41">
        <f t="shared" si="316"/>
        <v>0</v>
      </c>
      <c r="X788" s="41">
        <f t="shared" si="317"/>
        <v>0</v>
      </c>
      <c r="Y788" s="41">
        <f t="shared" si="317"/>
        <v>1</v>
      </c>
      <c r="Z788" s="41">
        <f t="shared" si="317"/>
        <v>0</v>
      </c>
      <c r="AA788" s="41">
        <f t="shared" si="317"/>
        <v>0</v>
      </c>
      <c r="AB788" s="41">
        <f t="shared" si="318"/>
        <v>1</v>
      </c>
      <c r="AC788" s="41">
        <f t="shared" si="318"/>
        <v>0</v>
      </c>
      <c r="AD788" s="41">
        <f t="shared" si="318"/>
        <v>0</v>
      </c>
      <c r="AE788" s="41">
        <f t="shared" si="318"/>
        <v>0</v>
      </c>
      <c r="AF788" s="41">
        <f t="shared" si="319"/>
        <v>0</v>
      </c>
      <c r="AG788" s="48">
        <v>375.00086144512392</v>
      </c>
      <c r="AH788" s="48">
        <v>100.00000000058282</v>
      </c>
      <c r="AI788" s="48">
        <v>50</v>
      </c>
      <c r="AJ788" s="48">
        <v>50.000000020019627</v>
      </c>
      <c r="AK788" s="41">
        <f t="shared" si="320"/>
        <v>11.101334983844767</v>
      </c>
      <c r="AL788" s="41">
        <f>LN(D788+'Models training data'!$Y$4)</f>
        <v>6.5016013224175442</v>
      </c>
      <c r="AM788" s="41">
        <f>LN(E788+'Models training data'!$Y$5)</f>
        <v>5.1060187186106019</v>
      </c>
      <c r="AN788" s="41">
        <f>LN(F788+'Models training data'!$Y$6)</f>
        <v>4.5578530171535672</v>
      </c>
      <c r="AO788" s="41">
        <f>LN(G788+'Models training data'!$Y$7)</f>
        <v>4.601196638218771</v>
      </c>
      <c r="AP788" s="41">
        <f t="shared" si="307"/>
        <v>1</v>
      </c>
      <c r="AQ788" s="41">
        <f t="shared" si="321"/>
        <v>0</v>
      </c>
      <c r="AR788" s="41">
        <f t="shared" si="322"/>
        <v>86156.022112695675</v>
      </c>
      <c r="AS788" s="41">
        <f t="shared" si="323"/>
        <v>68297.651039691147</v>
      </c>
      <c r="AT788" s="41">
        <f t="shared" si="324"/>
        <v>11.138143581792908</v>
      </c>
      <c r="AU788" s="41">
        <f t="shared" si="325"/>
        <v>71910.274381452793</v>
      </c>
      <c r="AV788" s="41">
        <f t="shared" si="326"/>
        <v>11.189893763040219</v>
      </c>
      <c r="AW788" s="41">
        <f t="shared" si="327"/>
        <v>68959.736524052161</v>
      </c>
      <c r="AX788" s="41">
        <f t="shared" si="328"/>
        <v>11.144169924267974</v>
      </c>
      <c r="AY788" s="41">
        <f t="shared" si="329"/>
        <v>11.130683712843847</v>
      </c>
      <c r="AZ788" s="41">
        <f t="shared" si="330"/>
        <v>11.147457254710105</v>
      </c>
    </row>
    <row r="789" spans="2:52" x14ac:dyDescent="0.25">
      <c r="B789" s="41" t="str">
        <f t="shared" si="331"/>
        <v>DL</v>
      </c>
      <c r="C789" s="46">
        <v>45584</v>
      </c>
      <c r="D789" s="45">
        <v>375.00060301158675</v>
      </c>
      <c r="E789" s="45">
        <v>100.00000000029141</v>
      </c>
      <c r="F789" s="45">
        <v>50</v>
      </c>
      <c r="G789" s="48">
        <v>50.000000002001961</v>
      </c>
      <c r="H789" s="44">
        <v>66280.391337831141</v>
      </c>
      <c r="I789" s="62">
        <f t="shared" si="308"/>
        <v>575.0006030138801</v>
      </c>
      <c r="J789" s="41">
        <f t="shared" si="309"/>
        <v>2024</v>
      </c>
      <c r="K789" s="41">
        <f t="shared" si="310"/>
        <v>147</v>
      </c>
      <c r="L789" s="41">
        <f t="shared" si="311"/>
        <v>21609</v>
      </c>
      <c r="M789" s="41">
        <f t="shared" si="312"/>
        <v>9.980865173557472</v>
      </c>
      <c r="N789" s="41">
        <f t="shared" si="313"/>
        <v>0</v>
      </c>
      <c r="O789" s="41">
        <f t="shared" si="314"/>
        <v>10</v>
      </c>
      <c r="P789" s="41">
        <f t="shared" si="315"/>
        <v>0</v>
      </c>
      <c r="Q789" s="41">
        <f t="shared" si="315"/>
        <v>0</v>
      </c>
      <c r="R789" s="41">
        <f t="shared" si="315"/>
        <v>0</v>
      </c>
      <c r="S789" s="41">
        <f t="shared" si="315"/>
        <v>0</v>
      </c>
      <c r="T789" s="41">
        <f t="shared" si="316"/>
        <v>0</v>
      </c>
      <c r="U789" s="41">
        <f t="shared" si="316"/>
        <v>0</v>
      </c>
      <c r="V789" s="41">
        <f t="shared" si="316"/>
        <v>0</v>
      </c>
      <c r="W789" s="41">
        <f t="shared" si="316"/>
        <v>0</v>
      </c>
      <c r="X789" s="41">
        <f t="shared" si="317"/>
        <v>0</v>
      </c>
      <c r="Y789" s="41">
        <f t="shared" si="317"/>
        <v>1</v>
      </c>
      <c r="Z789" s="41">
        <f t="shared" si="317"/>
        <v>0</v>
      </c>
      <c r="AA789" s="41">
        <f t="shared" si="317"/>
        <v>0</v>
      </c>
      <c r="AB789" s="41">
        <f t="shared" si="318"/>
        <v>1</v>
      </c>
      <c r="AC789" s="41">
        <f t="shared" si="318"/>
        <v>0</v>
      </c>
      <c r="AD789" s="41">
        <f t="shared" si="318"/>
        <v>0</v>
      </c>
      <c r="AE789" s="41">
        <f t="shared" si="318"/>
        <v>0</v>
      </c>
      <c r="AF789" s="41">
        <f t="shared" si="319"/>
        <v>0</v>
      </c>
      <c r="AG789" s="48">
        <v>375.00060301158675</v>
      </c>
      <c r="AH789" s="48">
        <v>100.00000000029141</v>
      </c>
      <c r="AI789" s="48">
        <v>50</v>
      </c>
      <c r="AJ789" s="48">
        <v>50.000000002001961</v>
      </c>
      <c r="AK789" s="41">
        <f t="shared" si="320"/>
        <v>11.101649375835548</v>
      </c>
      <c r="AL789" s="41">
        <f>LN(D789+'Models training data'!$Y$4)</f>
        <v>6.501600934500039</v>
      </c>
      <c r="AM789" s="41">
        <f>LN(E789+'Models training data'!$Y$5)</f>
        <v>5.1060187186088362</v>
      </c>
      <c r="AN789" s="41">
        <f>LN(F789+'Models training data'!$Y$6)</f>
        <v>4.5578530171535672</v>
      </c>
      <c r="AO789" s="41">
        <f>LN(G789+'Models training data'!$Y$7)</f>
        <v>4.6011966380378766</v>
      </c>
      <c r="AP789" s="41">
        <f t="shared" si="307"/>
        <v>1</v>
      </c>
      <c r="AQ789" s="41">
        <f t="shared" si="321"/>
        <v>0</v>
      </c>
      <c r="AR789" s="41">
        <f t="shared" si="322"/>
        <v>86131.631799611932</v>
      </c>
      <c r="AS789" s="41">
        <f t="shared" si="323"/>
        <v>68273.553649649461</v>
      </c>
      <c r="AT789" s="41">
        <f t="shared" si="324"/>
        <v>11.137885964528129</v>
      </c>
      <c r="AU789" s="41">
        <f t="shared" si="325"/>
        <v>71984.076078539612</v>
      </c>
      <c r="AV789" s="41">
        <f t="shared" si="326"/>
        <v>11.191041261346429</v>
      </c>
      <c r="AW789" s="41">
        <f t="shared" si="327"/>
        <v>68949.859993217018</v>
      </c>
      <c r="AX789" s="41">
        <f t="shared" si="328"/>
        <v>11.144056233043109</v>
      </c>
      <c r="AY789" s="41">
        <f t="shared" si="329"/>
        <v>11.130590403236535</v>
      </c>
      <c r="AZ789" s="41">
        <f t="shared" si="330"/>
        <v>11.147612799437278</v>
      </c>
    </row>
    <row r="790" spans="2:52" x14ac:dyDescent="0.25">
      <c r="B790" s="41" t="str">
        <f t="shared" si="331"/>
        <v>DL</v>
      </c>
      <c r="C790" s="46">
        <v>45591</v>
      </c>
      <c r="D790" s="45">
        <v>375.00042210811068</v>
      </c>
      <c r="E790" s="45">
        <v>100.0000000001457</v>
      </c>
      <c r="F790" s="45">
        <v>50</v>
      </c>
      <c r="G790" s="48">
        <v>50.000000000200195</v>
      </c>
      <c r="H790" s="44">
        <v>66301.226560889671</v>
      </c>
      <c r="I790" s="62">
        <f t="shared" si="308"/>
        <v>575.00042210845652</v>
      </c>
      <c r="J790" s="41">
        <f t="shared" si="309"/>
        <v>2024</v>
      </c>
      <c r="K790" s="41">
        <f t="shared" si="310"/>
        <v>148</v>
      </c>
      <c r="L790" s="41">
        <f t="shared" si="311"/>
        <v>21904</v>
      </c>
      <c r="M790" s="41">
        <f t="shared" si="312"/>
        <v>9.9944245475282294</v>
      </c>
      <c r="N790" s="41">
        <f t="shared" si="313"/>
        <v>0</v>
      </c>
      <c r="O790" s="41">
        <f t="shared" si="314"/>
        <v>10</v>
      </c>
      <c r="P790" s="41">
        <f t="shared" si="315"/>
        <v>0</v>
      </c>
      <c r="Q790" s="41">
        <f t="shared" si="315"/>
        <v>0</v>
      </c>
      <c r="R790" s="41">
        <f t="shared" si="315"/>
        <v>0</v>
      </c>
      <c r="S790" s="41">
        <f t="shared" si="315"/>
        <v>0</v>
      </c>
      <c r="T790" s="41">
        <f t="shared" si="316"/>
        <v>0</v>
      </c>
      <c r="U790" s="41">
        <f t="shared" si="316"/>
        <v>0</v>
      </c>
      <c r="V790" s="41">
        <f t="shared" si="316"/>
        <v>0</v>
      </c>
      <c r="W790" s="41">
        <f t="shared" si="316"/>
        <v>0</v>
      </c>
      <c r="X790" s="41">
        <f t="shared" si="317"/>
        <v>0</v>
      </c>
      <c r="Y790" s="41">
        <f t="shared" si="317"/>
        <v>1</v>
      </c>
      <c r="Z790" s="41">
        <f t="shared" si="317"/>
        <v>0</v>
      </c>
      <c r="AA790" s="41">
        <f t="shared" si="317"/>
        <v>0</v>
      </c>
      <c r="AB790" s="41">
        <f t="shared" si="318"/>
        <v>1</v>
      </c>
      <c r="AC790" s="41">
        <f t="shared" si="318"/>
        <v>0</v>
      </c>
      <c r="AD790" s="41">
        <f t="shared" si="318"/>
        <v>0</v>
      </c>
      <c r="AE790" s="41">
        <f t="shared" si="318"/>
        <v>0</v>
      </c>
      <c r="AF790" s="41">
        <f t="shared" si="319"/>
        <v>0</v>
      </c>
      <c r="AG790" s="48">
        <v>375.00042210811068</v>
      </c>
      <c r="AH790" s="48">
        <v>100.0000000001457</v>
      </c>
      <c r="AI790" s="48">
        <v>50</v>
      </c>
      <c r="AJ790" s="48">
        <v>50.000000000200195</v>
      </c>
      <c r="AK790" s="41">
        <f t="shared" si="320"/>
        <v>11.101963676167076</v>
      </c>
      <c r="AL790" s="41">
        <f>LN(D790+'Models training data'!$Y$4)</f>
        <v>6.5016006629576957</v>
      </c>
      <c r="AM790" s="41">
        <f>LN(E790+'Models training data'!$Y$5)</f>
        <v>5.1060187186079533</v>
      </c>
      <c r="AN790" s="41">
        <f>LN(F790+'Models training data'!$Y$6)</f>
        <v>4.5578530171535672</v>
      </c>
      <c r="AO790" s="41">
        <f>LN(G790+'Models training data'!$Y$7)</f>
        <v>4.6011966380197871</v>
      </c>
      <c r="AP790" s="41">
        <f t="shared" si="307"/>
        <v>1</v>
      </c>
      <c r="AQ790" s="41">
        <f t="shared" si="321"/>
        <v>0</v>
      </c>
      <c r="AR790" s="41">
        <f t="shared" si="322"/>
        <v>86107.24148652819</v>
      </c>
      <c r="AS790" s="41">
        <f t="shared" si="323"/>
        <v>68249.456259607745</v>
      </c>
      <c r="AT790" s="41">
        <f t="shared" si="324"/>
        <v>11.137628347263348</v>
      </c>
      <c r="AU790" s="41">
        <f t="shared" si="325"/>
        <v>72059.056474302241</v>
      </c>
      <c r="AV790" s="41">
        <f t="shared" si="326"/>
        <v>11.192205704854331</v>
      </c>
      <c r="AW790" s="41">
        <f t="shared" si="327"/>
        <v>68940.050422427681</v>
      </c>
      <c r="AX790" s="41">
        <f t="shared" si="328"/>
        <v>11.143943312612134</v>
      </c>
      <c r="AY790" s="41">
        <f t="shared" si="329"/>
        <v>11.130497095266042</v>
      </c>
      <c r="AZ790" s="41">
        <f t="shared" si="330"/>
        <v>11.147768345378218</v>
      </c>
    </row>
    <row r="791" spans="2:52" x14ac:dyDescent="0.25">
      <c r="B791" s="41" t="str">
        <f t="shared" si="331"/>
        <v>DL</v>
      </c>
      <c r="C791" s="46">
        <v>45598</v>
      </c>
      <c r="D791" s="45">
        <v>375.00029547567749</v>
      </c>
      <c r="E791" s="45">
        <v>100.00000000007284</v>
      </c>
      <c r="F791" s="45">
        <v>50</v>
      </c>
      <c r="G791" s="48">
        <v>50.000000000020023</v>
      </c>
      <c r="H791" s="44">
        <v>65289.40695737669</v>
      </c>
      <c r="I791" s="62">
        <f t="shared" si="308"/>
        <v>575.00029547577037</v>
      </c>
      <c r="J791" s="41">
        <f t="shared" si="309"/>
        <v>2024</v>
      </c>
      <c r="K791" s="41">
        <f t="shared" si="310"/>
        <v>149</v>
      </c>
      <c r="L791" s="41">
        <f t="shared" si="311"/>
        <v>22201</v>
      </c>
      <c r="M791" s="41">
        <f t="shared" si="312"/>
        <v>10.007892611890918</v>
      </c>
      <c r="N791" s="41">
        <f t="shared" si="313"/>
        <v>0</v>
      </c>
      <c r="O791" s="41">
        <f t="shared" si="314"/>
        <v>11</v>
      </c>
      <c r="P791" s="41">
        <f t="shared" si="315"/>
        <v>0</v>
      </c>
      <c r="Q791" s="41">
        <f t="shared" si="315"/>
        <v>0</v>
      </c>
      <c r="R791" s="41">
        <f t="shared" si="315"/>
        <v>0</v>
      </c>
      <c r="S791" s="41">
        <f t="shared" si="315"/>
        <v>0</v>
      </c>
      <c r="T791" s="41">
        <f t="shared" si="316"/>
        <v>0</v>
      </c>
      <c r="U791" s="41">
        <f t="shared" si="316"/>
        <v>0</v>
      </c>
      <c r="V791" s="41">
        <f t="shared" si="316"/>
        <v>0</v>
      </c>
      <c r="W791" s="41">
        <f t="shared" si="316"/>
        <v>0</v>
      </c>
      <c r="X791" s="41">
        <f t="shared" si="317"/>
        <v>0</v>
      </c>
      <c r="Y791" s="41">
        <f t="shared" si="317"/>
        <v>0</v>
      </c>
      <c r="Z791" s="41">
        <f t="shared" si="317"/>
        <v>1</v>
      </c>
      <c r="AA791" s="41">
        <f t="shared" si="317"/>
        <v>0</v>
      </c>
      <c r="AB791" s="41">
        <f t="shared" si="318"/>
        <v>1</v>
      </c>
      <c r="AC791" s="41">
        <f t="shared" si="318"/>
        <v>0</v>
      </c>
      <c r="AD791" s="41">
        <f t="shared" si="318"/>
        <v>0</v>
      </c>
      <c r="AE791" s="41">
        <f t="shared" si="318"/>
        <v>0</v>
      </c>
      <c r="AF791" s="41">
        <f t="shared" si="319"/>
        <v>0</v>
      </c>
      <c r="AG791" s="48">
        <v>375.00029547567749</v>
      </c>
      <c r="AH791" s="48">
        <v>100.00000000007284</v>
      </c>
      <c r="AI791" s="48">
        <v>50</v>
      </c>
      <c r="AJ791" s="48">
        <v>50.000000000020023</v>
      </c>
      <c r="AK791" s="41">
        <f t="shared" si="320"/>
        <v>11.08658508093184</v>
      </c>
      <c r="AL791" s="41">
        <f>LN(D791+'Models training data'!$Y$4)</f>
        <v>6.5016004728780112</v>
      </c>
      <c r="AM791" s="41">
        <f>LN(E791+'Models training data'!$Y$5)</f>
        <v>5.106018718607511</v>
      </c>
      <c r="AN791" s="41">
        <f>LN(F791+'Models training data'!$Y$6)</f>
        <v>4.5578530171535672</v>
      </c>
      <c r="AO791" s="41">
        <f>LN(G791+'Models training data'!$Y$7)</f>
        <v>4.6011966380179778</v>
      </c>
      <c r="AP791" s="41">
        <f t="shared" si="307"/>
        <v>1</v>
      </c>
      <c r="AQ791" s="41">
        <f t="shared" si="321"/>
        <v>0</v>
      </c>
      <c r="AR791" s="41">
        <f t="shared" si="322"/>
        <v>106587.79313680579</v>
      </c>
      <c r="AS791" s="41">
        <f t="shared" si="323"/>
        <v>89765.438573708088</v>
      </c>
      <c r="AT791" s="41">
        <f t="shared" si="324"/>
        <v>11.359812940439102</v>
      </c>
      <c r="AU791" s="41">
        <f t="shared" si="325"/>
        <v>89027.454987960766</v>
      </c>
      <c r="AV791" s="41">
        <f t="shared" si="326"/>
        <v>11.371870647215275</v>
      </c>
      <c r="AW791" s="41">
        <f t="shared" si="327"/>
        <v>85799.861280941841</v>
      </c>
      <c r="AX791" s="41">
        <f t="shared" si="328"/>
        <v>11.32202308333189</v>
      </c>
      <c r="AY791" s="41">
        <f t="shared" si="329"/>
        <v>11.13040378843977</v>
      </c>
      <c r="AZ791" s="41">
        <f t="shared" si="330"/>
        <v>11.147923892156642</v>
      </c>
    </row>
    <row r="792" spans="2:52" x14ac:dyDescent="0.25">
      <c r="B792" s="41" t="str">
        <f t="shared" si="331"/>
        <v>DL</v>
      </c>
      <c r="C792" s="46">
        <v>45605</v>
      </c>
      <c r="D792" s="45">
        <v>375.00020683297419</v>
      </c>
      <c r="E792" s="45">
        <v>100.00000000003642</v>
      </c>
      <c r="F792" s="45">
        <v>50</v>
      </c>
      <c r="G792" s="48">
        <v>50.000000000002004</v>
      </c>
      <c r="H792" s="44">
        <v>65310.242742715149</v>
      </c>
      <c r="I792" s="62">
        <f t="shared" si="308"/>
        <v>575.00020683301273</v>
      </c>
      <c r="J792" s="41">
        <f t="shared" si="309"/>
        <v>2024</v>
      </c>
      <c r="K792" s="41">
        <f t="shared" si="310"/>
        <v>150</v>
      </c>
      <c r="L792" s="41">
        <f t="shared" si="311"/>
        <v>22500</v>
      </c>
      <c r="M792" s="41">
        <f t="shared" si="312"/>
        <v>10.021270588192511</v>
      </c>
      <c r="N792" s="41">
        <f t="shared" si="313"/>
        <v>0</v>
      </c>
      <c r="O792" s="41">
        <f t="shared" si="314"/>
        <v>11</v>
      </c>
      <c r="P792" s="41">
        <f t="shared" si="315"/>
        <v>0</v>
      </c>
      <c r="Q792" s="41">
        <f t="shared" si="315"/>
        <v>0</v>
      </c>
      <c r="R792" s="41">
        <f t="shared" si="315"/>
        <v>0</v>
      </c>
      <c r="S792" s="41">
        <f t="shared" si="315"/>
        <v>0</v>
      </c>
      <c r="T792" s="41">
        <f t="shared" si="316"/>
        <v>0</v>
      </c>
      <c r="U792" s="41">
        <f t="shared" si="316"/>
        <v>0</v>
      </c>
      <c r="V792" s="41">
        <f t="shared" si="316"/>
        <v>0</v>
      </c>
      <c r="W792" s="41">
        <f t="shared" si="316"/>
        <v>0</v>
      </c>
      <c r="X792" s="41">
        <f t="shared" si="317"/>
        <v>0</v>
      </c>
      <c r="Y792" s="41">
        <f t="shared" si="317"/>
        <v>0</v>
      </c>
      <c r="Z792" s="41">
        <f t="shared" si="317"/>
        <v>1</v>
      </c>
      <c r="AA792" s="41">
        <f t="shared" si="317"/>
        <v>0</v>
      </c>
      <c r="AB792" s="41">
        <f t="shared" si="318"/>
        <v>1</v>
      </c>
      <c r="AC792" s="41">
        <f t="shared" si="318"/>
        <v>0</v>
      </c>
      <c r="AD792" s="41">
        <f t="shared" si="318"/>
        <v>0</v>
      </c>
      <c r="AE792" s="41">
        <f t="shared" si="318"/>
        <v>0</v>
      </c>
      <c r="AF792" s="41">
        <f t="shared" si="319"/>
        <v>0</v>
      </c>
      <c r="AG792" s="48">
        <v>375.00020683297419</v>
      </c>
      <c r="AH792" s="48">
        <v>100.00000000003642</v>
      </c>
      <c r="AI792" s="48">
        <v>50</v>
      </c>
      <c r="AJ792" s="48">
        <v>50.000000000002004</v>
      </c>
      <c r="AK792" s="41">
        <f t="shared" si="320"/>
        <v>11.086904159666938</v>
      </c>
      <c r="AL792" s="41">
        <f>LN(D792+'Models training data'!$Y$4)</f>
        <v>6.5016003398222111</v>
      </c>
      <c r="AM792" s="41">
        <f>LN(E792+'Models training data'!$Y$5)</f>
        <v>5.1060187186072907</v>
      </c>
      <c r="AN792" s="41">
        <f>LN(F792+'Models training data'!$Y$6)</f>
        <v>4.5578530171535672</v>
      </c>
      <c r="AO792" s="41">
        <f>LN(G792+'Models training data'!$Y$7)</f>
        <v>4.6011966380177975</v>
      </c>
      <c r="AP792" s="41">
        <f t="shared" si="307"/>
        <v>1</v>
      </c>
      <c r="AQ792" s="41">
        <f t="shared" si="321"/>
        <v>0</v>
      </c>
      <c r="AR792" s="41">
        <f t="shared" si="322"/>
        <v>106563.40282372205</v>
      </c>
      <c r="AS792" s="41">
        <f t="shared" si="323"/>
        <v>89741.341183666387</v>
      </c>
      <c r="AT792" s="41">
        <f t="shared" si="324"/>
        <v>11.359555323174323</v>
      </c>
      <c r="AU792" s="41">
        <f t="shared" si="325"/>
        <v>89104.792781075026</v>
      </c>
      <c r="AV792" s="41">
        <f t="shared" si="326"/>
        <v>11.373068981126558</v>
      </c>
      <c r="AW792" s="41">
        <f t="shared" si="327"/>
        <v>85790.182942853993</v>
      </c>
      <c r="AX792" s="41">
        <f t="shared" si="328"/>
        <v>11.321911673553473</v>
      </c>
      <c r="AY792" s="41">
        <f t="shared" si="329"/>
        <v>11.130310482414295</v>
      </c>
      <c r="AZ792" s="41">
        <f t="shared" si="330"/>
        <v>11.148079439520089</v>
      </c>
    </row>
    <row r="793" spans="2:52" x14ac:dyDescent="0.25">
      <c r="B793" s="41" t="str">
        <f t="shared" si="331"/>
        <v>DL</v>
      </c>
      <c r="C793" s="46">
        <v>45612</v>
      </c>
      <c r="D793" s="45">
        <v>375.00014478308196</v>
      </c>
      <c r="E793" s="45">
        <v>100.00000000001822</v>
      </c>
      <c r="F793" s="45">
        <v>50</v>
      </c>
      <c r="G793" s="48">
        <v>50.000000000000199</v>
      </c>
      <c r="H793" s="44">
        <v>65331.078690065282</v>
      </c>
      <c r="I793" s="62">
        <f t="shared" si="308"/>
        <v>575.00014478310038</v>
      </c>
      <c r="J793" s="41">
        <f t="shared" si="309"/>
        <v>2024</v>
      </c>
      <c r="K793" s="41">
        <f t="shared" si="310"/>
        <v>151</v>
      </c>
      <c r="L793" s="41">
        <f t="shared" si="311"/>
        <v>22801</v>
      </c>
      <c r="M793" s="41">
        <f t="shared" si="312"/>
        <v>10.034559673629849</v>
      </c>
      <c r="N793" s="41">
        <f t="shared" si="313"/>
        <v>0</v>
      </c>
      <c r="O793" s="41">
        <f t="shared" si="314"/>
        <v>11</v>
      </c>
      <c r="P793" s="41">
        <f t="shared" si="315"/>
        <v>0</v>
      </c>
      <c r="Q793" s="41">
        <f t="shared" si="315"/>
        <v>0</v>
      </c>
      <c r="R793" s="41">
        <f t="shared" si="315"/>
        <v>0</v>
      </c>
      <c r="S793" s="41">
        <f t="shared" si="315"/>
        <v>0</v>
      </c>
      <c r="T793" s="41">
        <f t="shared" si="316"/>
        <v>0</v>
      </c>
      <c r="U793" s="41">
        <f t="shared" si="316"/>
        <v>0</v>
      </c>
      <c r="V793" s="41">
        <f t="shared" si="316"/>
        <v>0</v>
      </c>
      <c r="W793" s="41">
        <f t="shared" si="316"/>
        <v>0</v>
      </c>
      <c r="X793" s="41">
        <f t="shared" si="317"/>
        <v>0</v>
      </c>
      <c r="Y793" s="41">
        <f t="shared" si="317"/>
        <v>0</v>
      </c>
      <c r="Z793" s="41">
        <f t="shared" si="317"/>
        <v>1</v>
      </c>
      <c r="AA793" s="41">
        <f t="shared" si="317"/>
        <v>0</v>
      </c>
      <c r="AB793" s="41">
        <f t="shared" si="318"/>
        <v>1</v>
      </c>
      <c r="AC793" s="41">
        <f t="shared" si="318"/>
        <v>0</v>
      </c>
      <c r="AD793" s="41">
        <f t="shared" si="318"/>
        <v>0</v>
      </c>
      <c r="AE793" s="41">
        <f t="shared" si="318"/>
        <v>0</v>
      </c>
      <c r="AF793" s="41">
        <f t="shared" si="319"/>
        <v>0</v>
      </c>
      <c r="AG793" s="48">
        <v>375.00014478308196</v>
      </c>
      <c r="AH793" s="48">
        <v>100.00000000001822</v>
      </c>
      <c r="AI793" s="48">
        <v>50</v>
      </c>
      <c r="AJ793" s="48">
        <v>50.000000000000199</v>
      </c>
      <c r="AK793" s="41">
        <f t="shared" si="320"/>
        <v>11.087223139103127</v>
      </c>
      <c r="AL793" s="41">
        <f>LN(D793+'Models training data'!$Y$4)</f>
        <v>6.5016002466831404</v>
      </c>
      <c r="AM793" s="41">
        <f>LN(E793+'Models training data'!$Y$5)</f>
        <v>5.1060187186071806</v>
      </c>
      <c r="AN793" s="41">
        <f>LN(F793+'Models training data'!$Y$6)</f>
        <v>4.5578530171535672</v>
      </c>
      <c r="AO793" s="41">
        <f>LN(G793+'Models training data'!$Y$7)</f>
        <v>4.6011966380177789</v>
      </c>
      <c r="AP793" s="41">
        <f t="shared" si="307"/>
        <v>1</v>
      </c>
      <c r="AQ793" s="41">
        <f t="shared" si="321"/>
        <v>0</v>
      </c>
      <c r="AR793" s="41">
        <f t="shared" si="322"/>
        <v>106539.01251063831</v>
      </c>
      <c r="AS793" s="41">
        <f t="shared" si="323"/>
        <v>89717.243793624686</v>
      </c>
      <c r="AT793" s="41">
        <f t="shared" si="324"/>
        <v>11.359297705909542</v>
      </c>
      <c r="AU793" s="41">
        <f t="shared" si="325"/>
        <v>89183.309272865125</v>
      </c>
      <c r="AV793" s="41">
        <f t="shared" si="326"/>
        <v>11.374284260239532</v>
      </c>
      <c r="AW793" s="41">
        <f t="shared" si="327"/>
        <v>85780.568913135197</v>
      </c>
      <c r="AX793" s="41">
        <f t="shared" si="328"/>
        <v>11.321801004044831</v>
      </c>
      <c r="AY793" s="41">
        <f t="shared" si="329"/>
        <v>11.130217176949358</v>
      </c>
      <c r="AZ793" s="41">
        <f t="shared" si="330"/>
        <v>11.148234987292927</v>
      </c>
    </row>
    <row r="794" spans="2:52" x14ac:dyDescent="0.25">
      <c r="B794" s="41" t="str">
        <f t="shared" si="331"/>
        <v>DL</v>
      </c>
      <c r="C794" s="46">
        <v>45619</v>
      </c>
      <c r="D794" s="45">
        <v>375.00010134815733</v>
      </c>
      <c r="E794" s="45">
        <v>100.00000000000911</v>
      </c>
      <c r="F794" s="45">
        <v>50</v>
      </c>
      <c r="G794" s="48">
        <v>50.000000000000021</v>
      </c>
      <c r="H794" s="44">
        <v>65351.914750822347</v>
      </c>
      <c r="I794" s="62">
        <f t="shared" si="308"/>
        <v>575.00010134816648</v>
      </c>
      <c r="J794" s="41">
        <f t="shared" si="309"/>
        <v>2024</v>
      </c>
      <c r="K794" s="41">
        <f t="shared" si="310"/>
        <v>152</v>
      </c>
      <c r="L794" s="41">
        <f t="shared" si="311"/>
        <v>23104</v>
      </c>
      <c r="M794" s="41">
        <f t="shared" si="312"/>
        <v>10.047761041692553</v>
      </c>
      <c r="N794" s="41">
        <f t="shared" si="313"/>
        <v>0</v>
      </c>
      <c r="O794" s="41">
        <f t="shared" si="314"/>
        <v>11</v>
      </c>
      <c r="P794" s="41">
        <f t="shared" si="315"/>
        <v>0</v>
      </c>
      <c r="Q794" s="41">
        <f t="shared" si="315"/>
        <v>0</v>
      </c>
      <c r="R794" s="41">
        <f t="shared" si="315"/>
        <v>0</v>
      </c>
      <c r="S794" s="41">
        <f t="shared" si="315"/>
        <v>0</v>
      </c>
      <c r="T794" s="41">
        <f t="shared" si="316"/>
        <v>0</v>
      </c>
      <c r="U794" s="41">
        <f t="shared" si="316"/>
        <v>0</v>
      </c>
      <c r="V794" s="41">
        <f t="shared" si="316"/>
        <v>0</v>
      </c>
      <c r="W794" s="41">
        <f t="shared" si="316"/>
        <v>0</v>
      </c>
      <c r="X794" s="41">
        <f t="shared" si="317"/>
        <v>0</v>
      </c>
      <c r="Y794" s="41">
        <f t="shared" si="317"/>
        <v>0</v>
      </c>
      <c r="Z794" s="41">
        <f t="shared" si="317"/>
        <v>1</v>
      </c>
      <c r="AA794" s="41">
        <f t="shared" si="317"/>
        <v>0</v>
      </c>
      <c r="AB794" s="41">
        <f t="shared" si="318"/>
        <v>1</v>
      </c>
      <c r="AC794" s="41">
        <f t="shared" si="318"/>
        <v>0</v>
      </c>
      <c r="AD794" s="41">
        <f t="shared" si="318"/>
        <v>0</v>
      </c>
      <c r="AE794" s="41">
        <f t="shared" si="318"/>
        <v>0</v>
      </c>
      <c r="AF794" s="41">
        <f t="shared" si="319"/>
        <v>0</v>
      </c>
      <c r="AG794" s="48">
        <v>375.00010134815733</v>
      </c>
      <c r="AH794" s="48">
        <v>100.00000000000911</v>
      </c>
      <c r="AI794" s="48">
        <v>50</v>
      </c>
      <c r="AJ794" s="48">
        <v>50.000000000000021</v>
      </c>
      <c r="AK794" s="41">
        <f t="shared" si="320"/>
        <v>11.087542018559207</v>
      </c>
      <c r="AL794" s="41">
        <f>LN(D794+'Models training data'!$Y$4)</f>
        <v>6.5016001814857853</v>
      </c>
      <c r="AM794" s="41">
        <f>LN(E794+'Models training data'!$Y$5)</f>
        <v>5.1060187186071255</v>
      </c>
      <c r="AN794" s="41">
        <f>LN(F794+'Models training data'!$Y$6)</f>
        <v>4.5578530171535672</v>
      </c>
      <c r="AO794" s="41">
        <f>LN(G794+'Models training data'!$Y$7)</f>
        <v>4.6011966380177771</v>
      </c>
      <c r="AP794" s="41">
        <f t="shared" si="307"/>
        <v>1</v>
      </c>
      <c r="AQ794" s="41">
        <f t="shared" si="321"/>
        <v>0</v>
      </c>
      <c r="AR794" s="41">
        <f t="shared" si="322"/>
        <v>106514.62219755456</v>
      </c>
      <c r="AS794" s="41">
        <f t="shared" si="323"/>
        <v>89693.146403582985</v>
      </c>
      <c r="AT794" s="41">
        <f t="shared" si="324"/>
        <v>11.359040088644763</v>
      </c>
      <c r="AU794" s="41">
        <f t="shared" si="325"/>
        <v>89263.004463331032</v>
      </c>
      <c r="AV794" s="41">
        <f t="shared" si="326"/>
        <v>11.375516484554197</v>
      </c>
      <c r="AW794" s="41">
        <f t="shared" si="327"/>
        <v>85771.018342820782</v>
      </c>
      <c r="AX794" s="41">
        <f t="shared" si="328"/>
        <v>11.321691065033315</v>
      </c>
      <c r="AY794" s="41">
        <f t="shared" si="329"/>
        <v>11.130123871876801</v>
      </c>
      <c r="AZ794" s="41">
        <f t="shared" si="330"/>
        <v>11.148390535352327</v>
      </c>
    </row>
    <row r="795" spans="2:52" x14ac:dyDescent="0.25">
      <c r="B795" s="41" t="str">
        <f t="shared" si="331"/>
        <v>DL</v>
      </c>
      <c r="C795" s="46">
        <v>45626</v>
      </c>
      <c r="D795" s="45">
        <v>375.00007094371011</v>
      </c>
      <c r="E795" s="45">
        <v>100.00000000000455</v>
      </c>
      <c r="F795" s="45">
        <v>50</v>
      </c>
      <c r="G795" s="48">
        <v>50</v>
      </c>
      <c r="H795" s="44">
        <v>65358.391958760789</v>
      </c>
      <c r="I795" s="62">
        <f t="shared" si="308"/>
        <v>575.00007094371472</v>
      </c>
      <c r="J795" s="41">
        <f t="shared" si="309"/>
        <v>2024</v>
      </c>
      <c r="K795" s="41">
        <f t="shared" si="310"/>
        <v>153</v>
      </c>
      <c r="L795" s="41">
        <f t="shared" si="311"/>
        <v>23409</v>
      </c>
      <c r="M795" s="41">
        <f t="shared" si="312"/>
        <v>10.060875842784871</v>
      </c>
      <c r="N795" s="41">
        <f t="shared" si="313"/>
        <v>0</v>
      </c>
      <c r="O795" s="41">
        <f t="shared" si="314"/>
        <v>11</v>
      </c>
      <c r="P795" s="41">
        <f t="shared" si="315"/>
        <v>0</v>
      </c>
      <c r="Q795" s="41">
        <f t="shared" si="315"/>
        <v>0</v>
      </c>
      <c r="R795" s="41">
        <f t="shared" si="315"/>
        <v>0</v>
      </c>
      <c r="S795" s="41">
        <f t="shared" si="315"/>
        <v>0</v>
      </c>
      <c r="T795" s="41">
        <f t="shared" si="316"/>
        <v>0</v>
      </c>
      <c r="U795" s="41">
        <f t="shared" si="316"/>
        <v>0</v>
      </c>
      <c r="V795" s="41">
        <f t="shared" si="316"/>
        <v>0</v>
      </c>
      <c r="W795" s="41">
        <f t="shared" si="316"/>
        <v>0</v>
      </c>
      <c r="X795" s="41">
        <f t="shared" si="317"/>
        <v>0</v>
      </c>
      <c r="Y795" s="41">
        <f t="shared" si="317"/>
        <v>0</v>
      </c>
      <c r="Z795" s="41">
        <f t="shared" si="317"/>
        <v>1</v>
      </c>
      <c r="AA795" s="41">
        <f t="shared" si="317"/>
        <v>0</v>
      </c>
      <c r="AB795" s="41">
        <f t="shared" si="318"/>
        <v>1</v>
      </c>
      <c r="AC795" s="41">
        <f t="shared" si="318"/>
        <v>0</v>
      </c>
      <c r="AD795" s="41">
        <f t="shared" si="318"/>
        <v>0</v>
      </c>
      <c r="AE795" s="41">
        <f t="shared" si="318"/>
        <v>0</v>
      </c>
      <c r="AF795" s="41">
        <f t="shared" si="319"/>
        <v>0</v>
      </c>
      <c r="AG795" s="48">
        <v>375.00007094371011</v>
      </c>
      <c r="AH795" s="48">
        <v>100.00000000000455</v>
      </c>
      <c r="AI795" s="48">
        <v>50</v>
      </c>
      <c r="AJ795" s="48">
        <v>50</v>
      </c>
      <c r="AK795" s="41">
        <f t="shared" si="320"/>
        <v>11.087641126397093</v>
      </c>
      <c r="AL795" s="41">
        <f>LN(D795+'Models training data'!$Y$4)</f>
        <v>6.5016001358476343</v>
      </c>
      <c r="AM795" s="41">
        <f>LN(E795+'Models training data'!$Y$5)</f>
        <v>5.1060187186070971</v>
      </c>
      <c r="AN795" s="41">
        <f>LN(F795+'Models training data'!$Y$6)</f>
        <v>4.5578530171535672</v>
      </c>
      <c r="AO795" s="41">
        <f>LN(G795+'Models training data'!$Y$7)</f>
        <v>4.6011966380177771</v>
      </c>
      <c r="AP795" s="41">
        <f t="shared" si="307"/>
        <v>1</v>
      </c>
      <c r="AQ795" s="41">
        <f t="shared" si="321"/>
        <v>0</v>
      </c>
      <c r="AR795" s="41">
        <f t="shared" si="322"/>
        <v>106490.23188447082</v>
      </c>
      <c r="AS795" s="41">
        <f t="shared" si="323"/>
        <v>89669.049013541284</v>
      </c>
      <c r="AT795" s="41">
        <f t="shared" si="324"/>
        <v>11.358782471379982</v>
      </c>
      <c r="AU795" s="41">
        <f t="shared" si="325"/>
        <v>89343.878352472762</v>
      </c>
      <c r="AV795" s="41">
        <f t="shared" si="326"/>
        <v>11.376765654070551</v>
      </c>
      <c r="AW795" s="41">
        <f t="shared" si="327"/>
        <v>85761.530399647265</v>
      </c>
      <c r="AX795" s="41">
        <f t="shared" si="328"/>
        <v>11.321581846938535</v>
      </c>
      <c r="AY795" s="41">
        <f t="shared" si="329"/>
        <v>11.130030567078906</v>
      </c>
      <c r="AZ795" s="41">
        <f t="shared" si="330"/>
        <v>11.148546083612317</v>
      </c>
    </row>
    <row r="796" spans="2:52" x14ac:dyDescent="0.25">
      <c r="B796" s="41" t="str">
        <f t="shared" si="331"/>
        <v>DL</v>
      </c>
      <c r="C796" s="46">
        <v>45633</v>
      </c>
      <c r="D796" s="45">
        <v>375.00004966059709</v>
      </c>
      <c r="E796" s="45">
        <v>100.00000000000227</v>
      </c>
      <c r="F796" s="45">
        <v>50</v>
      </c>
      <c r="G796" s="48">
        <v>50</v>
      </c>
      <c r="H796" s="44">
        <v>65379.228154471799</v>
      </c>
      <c r="I796" s="62">
        <f t="shared" si="308"/>
        <v>575.00004966059942</v>
      </c>
      <c r="J796" s="41">
        <f t="shared" si="309"/>
        <v>2024</v>
      </c>
      <c r="K796" s="41">
        <f t="shared" si="310"/>
        <v>154</v>
      </c>
      <c r="L796" s="41">
        <f t="shared" si="311"/>
        <v>23716</v>
      </c>
      <c r="M796" s="41">
        <f t="shared" si="312"/>
        <v>10.073905204827259</v>
      </c>
      <c r="N796" s="41">
        <f t="shared" si="313"/>
        <v>0</v>
      </c>
      <c r="O796" s="41">
        <f t="shared" si="314"/>
        <v>12</v>
      </c>
      <c r="P796" s="41">
        <f t="shared" si="315"/>
        <v>0</v>
      </c>
      <c r="Q796" s="41">
        <f t="shared" si="315"/>
        <v>0</v>
      </c>
      <c r="R796" s="41">
        <f t="shared" si="315"/>
        <v>0</v>
      </c>
      <c r="S796" s="41">
        <f t="shared" si="315"/>
        <v>0</v>
      </c>
      <c r="T796" s="41">
        <f t="shared" si="316"/>
        <v>0</v>
      </c>
      <c r="U796" s="41">
        <f t="shared" si="316"/>
        <v>0</v>
      </c>
      <c r="V796" s="41">
        <f t="shared" si="316"/>
        <v>0</v>
      </c>
      <c r="W796" s="41">
        <f t="shared" si="316"/>
        <v>0</v>
      </c>
      <c r="X796" s="41">
        <f t="shared" si="317"/>
        <v>0</v>
      </c>
      <c r="Y796" s="41">
        <f t="shared" si="317"/>
        <v>0</v>
      </c>
      <c r="Z796" s="41">
        <f t="shared" si="317"/>
        <v>0</v>
      </c>
      <c r="AA796" s="41">
        <f t="shared" si="317"/>
        <v>1</v>
      </c>
      <c r="AB796" s="41">
        <f t="shared" si="318"/>
        <v>1</v>
      </c>
      <c r="AC796" s="41">
        <f t="shared" si="318"/>
        <v>0</v>
      </c>
      <c r="AD796" s="41">
        <f t="shared" si="318"/>
        <v>0</v>
      </c>
      <c r="AE796" s="41">
        <f t="shared" si="318"/>
        <v>0</v>
      </c>
      <c r="AF796" s="41">
        <f t="shared" si="319"/>
        <v>0</v>
      </c>
      <c r="AG796" s="48">
        <v>375.00004966059709</v>
      </c>
      <c r="AH796" s="48">
        <v>100.00000000000227</v>
      </c>
      <c r="AI796" s="48">
        <v>50</v>
      </c>
      <c r="AJ796" s="48">
        <v>50</v>
      </c>
      <c r="AK796" s="41">
        <f t="shared" si="320"/>
        <v>11.087959874678871</v>
      </c>
      <c r="AL796" s="41">
        <f>LN(D796+'Models training data'!$Y$4)</f>
        <v>6.5016001039009277</v>
      </c>
      <c r="AM796" s="41">
        <f>LN(E796+'Models training data'!$Y$5)</f>
        <v>5.1060187186070838</v>
      </c>
      <c r="AN796" s="41">
        <f>LN(F796+'Models training data'!$Y$6)</f>
        <v>4.5578530171535672</v>
      </c>
      <c r="AO796" s="41">
        <f>LN(G796+'Models training data'!$Y$7)</f>
        <v>4.6011966380177771</v>
      </c>
      <c r="AP796" s="41">
        <f t="shared" si="307"/>
        <v>0</v>
      </c>
      <c r="AQ796" s="41">
        <f t="shared" si="321"/>
        <v>1</v>
      </c>
      <c r="AR796" s="41">
        <f t="shared" si="322"/>
        <v>81529.64875390938</v>
      </c>
      <c r="AS796" s="41">
        <f t="shared" si="323"/>
        <v>63670.203629750715</v>
      </c>
      <c r="AT796" s="41">
        <f t="shared" si="324"/>
        <v>11.088250005417462</v>
      </c>
      <c r="AU796" s="41">
        <f t="shared" si="325"/>
        <v>67995.300748361275</v>
      </c>
      <c r="AV796" s="41">
        <f t="shared" si="326"/>
        <v>11.150251284574715</v>
      </c>
      <c r="AW796" s="41">
        <f t="shared" si="327"/>
        <v>64434.858719001524</v>
      </c>
      <c r="AX796" s="41">
        <f t="shared" si="328"/>
        <v>11.09552955642963</v>
      </c>
      <c r="AY796" s="41">
        <f t="shared" si="329"/>
        <v>11.182080620285126</v>
      </c>
      <c r="AZ796" s="41">
        <f t="shared" si="330"/>
        <v>11.122784755454763</v>
      </c>
    </row>
    <row r="797" spans="2:52" x14ac:dyDescent="0.25">
      <c r="B797" s="41" t="str">
        <f t="shared" si="331"/>
        <v>DL</v>
      </c>
      <c r="C797" s="46">
        <v>45640</v>
      </c>
      <c r="D797" s="45">
        <v>375.95276288301534</v>
      </c>
      <c r="E797" s="45">
        <v>100.00000000000114</v>
      </c>
      <c r="F797" s="45">
        <v>50</v>
      </c>
      <c r="G797" s="48">
        <v>50</v>
      </c>
      <c r="H797" s="44">
        <v>65405.861257486351</v>
      </c>
      <c r="I797" s="62">
        <f t="shared" si="308"/>
        <v>575.95276288301648</v>
      </c>
      <c r="J797" s="41">
        <f t="shared" si="309"/>
        <v>2024</v>
      </c>
      <c r="K797" s="41">
        <f t="shared" si="310"/>
        <v>155</v>
      </c>
      <c r="L797" s="41">
        <f t="shared" si="311"/>
        <v>24025</v>
      </c>
      <c r="M797" s="41">
        <f t="shared" si="312"/>
        <v>10.086850233838494</v>
      </c>
      <c r="N797" s="41">
        <f t="shared" si="313"/>
        <v>0</v>
      </c>
      <c r="O797" s="41">
        <f t="shared" si="314"/>
        <v>12</v>
      </c>
      <c r="P797" s="41">
        <f t="shared" si="315"/>
        <v>0</v>
      </c>
      <c r="Q797" s="41">
        <f t="shared" si="315"/>
        <v>0</v>
      </c>
      <c r="R797" s="41">
        <f t="shared" si="315"/>
        <v>0</v>
      </c>
      <c r="S797" s="41">
        <f t="shared" si="315"/>
        <v>0</v>
      </c>
      <c r="T797" s="41">
        <f t="shared" si="316"/>
        <v>0</v>
      </c>
      <c r="U797" s="41">
        <f t="shared" si="316"/>
        <v>0</v>
      </c>
      <c r="V797" s="41">
        <f t="shared" si="316"/>
        <v>0</v>
      </c>
      <c r="W797" s="41">
        <f t="shared" si="316"/>
        <v>0</v>
      </c>
      <c r="X797" s="41">
        <f t="shared" si="317"/>
        <v>0</v>
      </c>
      <c r="Y797" s="41">
        <f t="shared" si="317"/>
        <v>0</v>
      </c>
      <c r="Z797" s="41">
        <f t="shared" si="317"/>
        <v>0</v>
      </c>
      <c r="AA797" s="41">
        <f t="shared" si="317"/>
        <v>1</v>
      </c>
      <c r="AB797" s="41">
        <f t="shared" si="318"/>
        <v>1</v>
      </c>
      <c r="AC797" s="41">
        <f t="shared" si="318"/>
        <v>0</v>
      </c>
      <c r="AD797" s="41">
        <f t="shared" si="318"/>
        <v>0</v>
      </c>
      <c r="AE797" s="41">
        <f t="shared" si="318"/>
        <v>0</v>
      </c>
      <c r="AF797" s="41">
        <f t="shared" si="319"/>
        <v>0</v>
      </c>
      <c r="AG797" s="48">
        <v>375.95276288301534</v>
      </c>
      <c r="AH797" s="48">
        <v>100.00000000000114</v>
      </c>
      <c r="AI797" s="48">
        <v>50</v>
      </c>
      <c r="AJ797" s="48">
        <v>50</v>
      </c>
      <c r="AK797" s="41">
        <f t="shared" si="320"/>
        <v>11.088367155103612</v>
      </c>
      <c r="AL797" s="41">
        <f>LN(D797+'Models training data'!$Y$4)</f>
        <v>6.5030291386720398</v>
      </c>
      <c r="AM797" s="41">
        <f>LN(E797+'Models training data'!$Y$5)</f>
        <v>5.1060187186070767</v>
      </c>
      <c r="AN797" s="41">
        <f>LN(F797+'Models training data'!$Y$6)</f>
        <v>4.5578530171535672</v>
      </c>
      <c r="AO797" s="41">
        <f>LN(G797+'Models training data'!$Y$7)</f>
        <v>4.6011966380177771</v>
      </c>
      <c r="AP797" s="41">
        <f t="shared" si="307"/>
        <v>0</v>
      </c>
      <c r="AQ797" s="41">
        <f t="shared" si="321"/>
        <v>1</v>
      </c>
      <c r="AR797" s="41">
        <f t="shared" si="322"/>
        <v>81505.258440825637</v>
      </c>
      <c r="AS797" s="41">
        <f t="shared" si="323"/>
        <v>63646.106239709014</v>
      </c>
      <c r="AT797" s="41">
        <f t="shared" si="324"/>
        <v>11.087992388152683</v>
      </c>
      <c r="AU797" s="41">
        <f t="shared" si="325"/>
        <v>68078.532034854652</v>
      </c>
      <c r="AV797" s="41">
        <f t="shared" si="326"/>
        <v>11.151534344494452</v>
      </c>
      <c r="AW797" s="41">
        <f t="shared" si="327"/>
        <v>64425.493597962042</v>
      </c>
      <c r="AX797" s="41">
        <f t="shared" si="328"/>
        <v>11.095421752171255</v>
      </c>
      <c r="AY797" s="41">
        <f t="shared" si="329"/>
        <v>11.182007397884663</v>
      </c>
      <c r="AZ797" s="41">
        <f t="shared" si="330"/>
        <v>11.122954959672279</v>
      </c>
    </row>
    <row r="798" spans="2:52" x14ac:dyDescent="0.25">
      <c r="B798" s="41" t="str">
        <f t="shared" si="331"/>
        <v>DL</v>
      </c>
      <c r="C798" s="46">
        <v>45647</v>
      </c>
      <c r="D798" s="45">
        <v>377.75418941991404</v>
      </c>
      <c r="E798" s="45">
        <v>100.00000000000057</v>
      </c>
      <c r="F798" s="45">
        <v>50</v>
      </c>
      <c r="G798" s="48">
        <v>50</v>
      </c>
      <c r="H798" s="44">
        <v>65437.618314266532</v>
      </c>
      <c r="I798" s="62">
        <f t="shared" si="308"/>
        <v>577.75418941991461</v>
      </c>
      <c r="J798" s="41">
        <f t="shared" si="309"/>
        <v>2024</v>
      </c>
      <c r="K798" s="41">
        <f t="shared" si="310"/>
        <v>156</v>
      </c>
      <c r="L798" s="41">
        <f t="shared" si="311"/>
        <v>24336</v>
      </c>
      <c r="M798" s="41">
        <f t="shared" si="312"/>
        <v>10.099712014499074</v>
      </c>
      <c r="N798" s="41">
        <f t="shared" si="313"/>
        <v>0</v>
      </c>
      <c r="O798" s="41">
        <f t="shared" si="314"/>
        <v>12</v>
      </c>
      <c r="P798" s="41">
        <f t="shared" si="315"/>
        <v>0</v>
      </c>
      <c r="Q798" s="41">
        <f t="shared" si="315"/>
        <v>0</v>
      </c>
      <c r="R798" s="41">
        <f t="shared" si="315"/>
        <v>0</v>
      </c>
      <c r="S798" s="41">
        <f t="shared" si="315"/>
        <v>0</v>
      </c>
      <c r="T798" s="41">
        <f t="shared" si="316"/>
        <v>0</v>
      </c>
      <c r="U798" s="41">
        <f t="shared" si="316"/>
        <v>0</v>
      </c>
      <c r="V798" s="41">
        <f t="shared" si="316"/>
        <v>0</v>
      </c>
      <c r="W798" s="41">
        <f t="shared" si="316"/>
        <v>0</v>
      </c>
      <c r="X798" s="41">
        <f t="shared" si="317"/>
        <v>0</v>
      </c>
      <c r="Y798" s="41">
        <f t="shared" si="317"/>
        <v>0</v>
      </c>
      <c r="Z798" s="41">
        <f t="shared" si="317"/>
        <v>0</v>
      </c>
      <c r="AA798" s="41">
        <f t="shared" si="317"/>
        <v>1</v>
      </c>
      <c r="AB798" s="41">
        <f t="shared" si="318"/>
        <v>1</v>
      </c>
      <c r="AC798" s="41">
        <f t="shared" si="318"/>
        <v>0</v>
      </c>
      <c r="AD798" s="41">
        <f t="shared" si="318"/>
        <v>0</v>
      </c>
      <c r="AE798" s="41">
        <f t="shared" si="318"/>
        <v>0</v>
      </c>
      <c r="AF798" s="41">
        <f t="shared" si="319"/>
        <v>0</v>
      </c>
      <c r="AG798" s="48">
        <v>377.75418941991404</v>
      </c>
      <c r="AH798" s="48">
        <v>100.00000000000057</v>
      </c>
      <c r="AI798" s="48">
        <v>50</v>
      </c>
      <c r="AJ798" s="48">
        <v>50</v>
      </c>
      <c r="AK798" s="41">
        <f t="shared" si="320"/>
        <v>11.088852575661177</v>
      </c>
      <c r="AL798" s="41">
        <f>LN(D798+'Models training data'!$Y$4)</f>
        <v>6.5057256435813438</v>
      </c>
      <c r="AM798" s="41">
        <f>LN(E798+'Models training data'!$Y$5)</f>
        <v>5.1060187186070731</v>
      </c>
      <c r="AN798" s="41">
        <f>LN(F798+'Models training data'!$Y$6)</f>
        <v>4.5578530171535672</v>
      </c>
      <c r="AO798" s="41">
        <f>LN(G798+'Models training data'!$Y$7)</f>
        <v>4.6011966380177771</v>
      </c>
      <c r="AP798" s="41">
        <f t="shared" si="307"/>
        <v>0</v>
      </c>
      <c r="AQ798" s="41">
        <f t="shared" si="321"/>
        <v>1</v>
      </c>
      <c r="AR798" s="41">
        <f t="shared" si="322"/>
        <v>81480.86812774188</v>
      </c>
      <c r="AS798" s="41">
        <f t="shared" si="323"/>
        <v>63622.008849667312</v>
      </c>
      <c r="AT798" s="41">
        <f t="shared" si="324"/>
        <v>11.087734770887902</v>
      </c>
      <c r="AU798" s="41">
        <f t="shared" si="325"/>
        <v>68162.942020023838</v>
      </c>
      <c r="AV798" s="41">
        <f t="shared" si="326"/>
        <v>11.15283434961588</v>
      </c>
      <c r="AW798" s="41">
        <f t="shared" si="327"/>
        <v>64416.188703197804</v>
      </c>
      <c r="AX798" s="41">
        <f t="shared" si="328"/>
        <v>11.095314641192649</v>
      </c>
      <c r="AY798" s="41">
        <f t="shared" si="329"/>
        <v>11.181952065079688</v>
      </c>
      <c r="AZ798" s="41">
        <f t="shared" si="330"/>
        <v>11.123138162450543</v>
      </c>
    </row>
    <row r="799" spans="2:52" x14ac:dyDescent="0.25">
      <c r="B799" s="41" t="str">
        <f t="shared" si="331"/>
        <v>DL</v>
      </c>
      <c r="C799" s="46">
        <v>45654</v>
      </c>
      <c r="D799" s="45">
        <v>380.1610605497612</v>
      </c>
      <c r="E799" s="45">
        <v>100.00000000000028</v>
      </c>
      <c r="F799" s="45">
        <v>50</v>
      </c>
      <c r="G799" s="48">
        <v>50</v>
      </c>
      <c r="H799" s="44">
        <v>65472.964743335106</v>
      </c>
      <c r="I799" s="62">
        <f t="shared" si="308"/>
        <v>580.16106054976149</v>
      </c>
      <c r="J799" s="41">
        <f t="shared" si="309"/>
        <v>2024</v>
      </c>
      <c r="K799" s="41">
        <f t="shared" si="310"/>
        <v>157</v>
      </c>
      <c r="L799" s="41">
        <f t="shared" si="311"/>
        <v>24649</v>
      </c>
      <c r="M799" s="41">
        <f t="shared" si="312"/>
        <v>10.112491610696615</v>
      </c>
      <c r="N799" s="41">
        <f t="shared" si="313"/>
        <v>0</v>
      </c>
      <c r="O799" s="41">
        <f t="shared" si="314"/>
        <v>12</v>
      </c>
      <c r="P799" s="41">
        <f t="shared" si="315"/>
        <v>0</v>
      </c>
      <c r="Q799" s="41">
        <f t="shared" si="315"/>
        <v>0</v>
      </c>
      <c r="R799" s="41">
        <f t="shared" si="315"/>
        <v>0</v>
      </c>
      <c r="S799" s="41">
        <f t="shared" si="315"/>
        <v>0</v>
      </c>
      <c r="T799" s="41">
        <f t="shared" si="316"/>
        <v>0</v>
      </c>
      <c r="U799" s="41">
        <f t="shared" si="316"/>
        <v>0</v>
      </c>
      <c r="V799" s="41">
        <f t="shared" si="316"/>
        <v>0</v>
      </c>
      <c r="W799" s="41">
        <f t="shared" si="316"/>
        <v>0</v>
      </c>
      <c r="X799" s="41">
        <f t="shared" si="317"/>
        <v>0</v>
      </c>
      <c r="Y799" s="41">
        <f t="shared" si="317"/>
        <v>0</v>
      </c>
      <c r="Z799" s="41">
        <f t="shared" si="317"/>
        <v>0</v>
      </c>
      <c r="AA799" s="41">
        <f t="shared" si="317"/>
        <v>1</v>
      </c>
      <c r="AB799" s="41">
        <f t="shared" si="318"/>
        <v>1</v>
      </c>
      <c r="AC799" s="41">
        <f t="shared" si="318"/>
        <v>0</v>
      </c>
      <c r="AD799" s="41">
        <f t="shared" si="318"/>
        <v>0</v>
      </c>
      <c r="AE799" s="41">
        <f t="shared" si="318"/>
        <v>0</v>
      </c>
      <c r="AF799" s="41">
        <f t="shared" si="319"/>
        <v>0</v>
      </c>
      <c r="AG799" s="48">
        <v>380.1610605497612</v>
      </c>
      <c r="AH799" s="48">
        <v>100.00000000000028</v>
      </c>
      <c r="AI799" s="48">
        <v>50</v>
      </c>
      <c r="AJ799" s="48">
        <v>50</v>
      </c>
      <c r="AK799" s="41">
        <f t="shared" si="320"/>
        <v>11.089392584407635</v>
      </c>
      <c r="AL799" s="41">
        <f>LN(D799+'Models training data'!$Y$4)</f>
        <v>6.5093171113985751</v>
      </c>
      <c r="AM799" s="41">
        <f>LN(E799+'Models training data'!$Y$5)</f>
        <v>5.1060187186070713</v>
      </c>
      <c r="AN799" s="41">
        <f>LN(F799+'Models training data'!$Y$6)</f>
        <v>4.5578530171535672</v>
      </c>
      <c r="AO799" s="41">
        <f>LN(G799+'Models training data'!$Y$7)</f>
        <v>4.6011966380177771</v>
      </c>
      <c r="AP799" s="41">
        <f t="shared" si="307"/>
        <v>0</v>
      </c>
      <c r="AQ799" s="41">
        <f t="shared" si="321"/>
        <v>1</v>
      </c>
      <c r="AR799" s="41">
        <f t="shared" si="322"/>
        <v>81456.477814658138</v>
      </c>
      <c r="AS799" s="41">
        <f t="shared" si="323"/>
        <v>63597.911459625611</v>
      </c>
      <c r="AT799" s="41">
        <f t="shared" si="324"/>
        <v>11.087477153623123</v>
      </c>
      <c r="AU799" s="41">
        <f t="shared" si="325"/>
        <v>68248.530703868848</v>
      </c>
      <c r="AV799" s="41">
        <f t="shared" si="326"/>
        <v>11.154151299938999</v>
      </c>
      <c r="AW799" s="41">
        <f t="shared" si="327"/>
        <v>64406.94326503604</v>
      </c>
      <c r="AX799" s="41">
        <f t="shared" si="328"/>
        <v>11.095208214633914</v>
      </c>
      <c r="AY799" s="41">
        <f t="shared" si="329"/>
        <v>11.181909494132778</v>
      </c>
      <c r="AZ799" s="41">
        <f t="shared" si="330"/>
        <v>11.123330543535554</v>
      </c>
    </row>
    <row r="800" spans="2:52" x14ac:dyDescent="0.25">
      <c r="B800" s="42" t="s">
        <v>7</v>
      </c>
      <c r="C800" s="46">
        <v>44562</v>
      </c>
      <c r="D800" s="45">
        <v>810</v>
      </c>
      <c r="E800" s="45">
        <v>160</v>
      </c>
      <c r="F800" s="45">
        <v>80</v>
      </c>
      <c r="G800" s="48">
        <v>50</v>
      </c>
      <c r="H800" s="44">
        <v>68221.842716773259</v>
      </c>
      <c r="I800" s="62">
        <f t="shared" si="308"/>
        <v>1100</v>
      </c>
      <c r="J800" s="41">
        <f t="shared" si="309"/>
        <v>2022</v>
      </c>
      <c r="K800" s="41">
        <f t="shared" si="310"/>
        <v>1</v>
      </c>
      <c r="L800" s="41">
        <f t="shared" si="311"/>
        <v>1</v>
      </c>
      <c r="M800" s="41">
        <f t="shared" si="312"/>
        <v>0</v>
      </c>
      <c r="N800" s="41">
        <f t="shared" si="313"/>
        <v>1</v>
      </c>
      <c r="O800" s="41">
        <f t="shared" si="314"/>
        <v>1</v>
      </c>
      <c r="P800" s="41">
        <f t="shared" si="315"/>
        <v>1</v>
      </c>
      <c r="Q800" s="41">
        <f t="shared" si="315"/>
        <v>0</v>
      </c>
      <c r="R800" s="41">
        <f t="shared" si="315"/>
        <v>0</v>
      </c>
      <c r="S800" s="41">
        <f t="shared" si="315"/>
        <v>0</v>
      </c>
      <c r="T800" s="41">
        <f t="shared" si="316"/>
        <v>0</v>
      </c>
      <c r="U800" s="41">
        <f t="shared" si="316"/>
        <v>0</v>
      </c>
      <c r="V800" s="41">
        <f t="shared" si="316"/>
        <v>0</v>
      </c>
      <c r="W800" s="41">
        <f t="shared" si="316"/>
        <v>0</v>
      </c>
      <c r="X800" s="41">
        <f t="shared" si="317"/>
        <v>0</v>
      </c>
      <c r="Y800" s="41">
        <f t="shared" si="317"/>
        <v>0</v>
      </c>
      <c r="Z800" s="41">
        <f t="shared" si="317"/>
        <v>0</v>
      </c>
      <c r="AA800" s="41">
        <f t="shared" si="317"/>
        <v>0</v>
      </c>
      <c r="AB800" s="41">
        <f t="shared" si="318"/>
        <v>0</v>
      </c>
      <c r="AC800" s="41">
        <f t="shared" si="318"/>
        <v>1</v>
      </c>
      <c r="AD800" s="41">
        <f t="shared" si="318"/>
        <v>0</v>
      </c>
      <c r="AE800" s="41">
        <f t="shared" si="318"/>
        <v>0</v>
      </c>
      <c r="AF800" s="41">
        <f t="shared" si="319"/>
        <v>0</v>
      </c>
      <c r="AG800" s="48">
        <v>810</v>
      </c>
      <c r="AH800" s="48">
        <v>160</v>
      </c>
      <c r="AI800" s="48">
        <v>80</v>
      </c>
      <c r="AJ800" s="48">
        <v>50</v>
      </c>
      <c r="AK800" s="41">
        <f t="shared" si="320"/>
        <v>11.130520066994134</v>
      </c>
      <c r="AL800" s="41">
        <f>LN(D800+'Models training data'!$Y$4)</f>
        <v>7.00416188571951</v>
      </c>
      <c r="AM800" s="41">
        <f>LN(E800+'Models training data'!$Y$5)</f>
        <v>5.4161541155137298</v>
      </c>
      <c r="AN800" s="41">
        <f>LN(F800+'Models training data'!$Y$6)</f>
        <v>4.8313370335619048</v>
      </c>
      <c r="AO800" s="41">
        <f>LN(G800+'Models training data'!$Y$7)</f>
        <v>4.6011966380177771</v>
      </c>
      <c r="AP800" s="41">
        <f t="shared" si="307"/>
        <v>0</v>
      </c>
      <c r="AQ800" s="41">
        <f t="shared" si="321"/>
        <v>1</v>
      </c>
      <c r="AR800" s="41">
        <f t="shared" si="322"/>
        <v>86392.098883074083</v>
      </c>
      <c r="AS800" s="41">
        <f t="shared" si="323"/>
        <v>70018.158069646772</v>
      </c>
      <c r="AT800" s="41">
        <f t="shared" si="324"/>
        <v>11.161262949659767</v>
      </c>
      <c r="AU800" s="41">
        <f t="shared" si="325"/>
        <v>71123.666019191121</v>
      </c>
      <c r="AV800" s="41">
        <f t="shared" si="326"/>
        <v>11.177271693615802</v>
      </c>
      <c r="AW800" s="41">
        <f t="shared" si="327"/>
        <v>73209.138733149128</v>
      </c>
      <c r="AX800" s="41">
        <f t="shared" si="328"/>
        <v>11.198989905032031</v>
      </c>
      <c r="AY800" s="41">
        <f t="shared" si="329"/>
        <v>11.224446028668014</v>
      </c>
      <c r="AZ800" s="41">
        <f t="shared" si="330"/>
        <v>11.154192161742731</v>
      </c>
    </row>
    <row r="801" spans="2:52" x14ac:dyDescent="0.25">
      <c r="B801" s="41" t="str">
        <f t="shared" si="331"/>
        <v>MD</v>
      </c>
      <c r="C801" s="46">
        <v>44569</v>
      </c>
      <c r="D801" s="45">
        <v>822.15000000000009</v>
      </c>
      <c r="E801" s="45">
        <v>164</v>
      </c>
      <c r="F801" s="45">
        <v>83.600000000000009</v>
      </c>
      <c r="G801" s="48">
        <v>50</v>
      </c>
      <c r="H801" s="44">
        <v>68677.095490353575</v>
      </c>
      <c r="I801" s="62">
        <f t="shared" si="308"/>
        <v>1119.75</v>
      </c>
      <c r="J801" s="41">
        <f t="shared" si="309"/>
        <v>2022</v>
      </c>
      <c r="K801" s="41">
        <f t="shared" si="310"/>
        <v>2</v>
      </c>
      <c r="L801" s="41">
        <f t="shared" si="311"/>
        <v>4</v>
      </c>
      <c r="M801" s="41">
        <f t="shared" si="312"/>
        <v>1.3862943611198906</v>
      </c>
      <c r="N801" s="41">
        <f t="shared" si="313"/>
        <v>1</v>
      </c>
      <c r="O801" s="41">
        <f t="shared" si="314"/>
        <v>1</v>
      </c>
      <c r="P801" s="41">
        <f t="shared" si="315"/>
        <v>1</v>
      </c>
      <c r="Q801" s="41">
        <f t="shared" si="315"/>
        <v>0</v>
      </c>
      <c r="R801" s="41">
        <f t="shared" si="315"/>
        <v>0</v>
      </c>
      <c r="S801" s="41">
        <f t="shared" si="315"/>
        <v>0</v>
      </c>
      <c r="T801" s="41">
        <f t="shared" si="316"/>
        <v>0</v>
      </c>
      <c r="U801" s="41">
        <f t="shared" si="316"/>
        <v>0</v>
      </c>
      <c r="V801" s="41">
        <f t="shared" si="316"/>
        <v>0</v>
      </c>
      <c r="W801" s="41">
        <f t="shared" si="316"/>
        <v>0</v>
      </c>
      <c r="X801" s="41">
        <f t="shared" si="317"/>
        <v>0</v>
      </c>
      <c r="Y801" s="41">
        <f t="shared" si="317"/>
        <v>0</v>
      </c>
      <c r="Z801" s="41">
        <f t="shared" si="317"/>
        <v>0</v>
      </c>
      <c r="AA801" s="41">
        <f t="shared" si="317"/>
        <v>0</v>
      </c>
      <c r="AB801" s="41">
        <f t="shared" si="318"/>
        <v>0</v>
      </c>
      <c r="AC801" s="41">
        <f t="shared" si="318"/>
        <v>1</v>
      </c>
      <c r="AD801" s="41">
        <f t="shared" si="318"/>
        <v>0</v>
      </c>
      <c r="AE801" s="41">
        <f t="shared" si="318"/>
        <v>0</v>
      </c>
      <c r="AF801" s="41">
        <f t="shared" si="319"/>
        <v>0</v>
      </c>
      <c r="AG801" s="48">
        <v>822.15000000000009</v>
      </c>
      <c r="AH801" s="48">
        <v>164</v>
      </c>
      <c r="AI801" s="48">
        <v>83.600000000000009</v>
      </c>
      <c r="AJ801" s="48">
        <v>50</v>
      </c>
      <c r="AK801" s="41">
        <f t="shared" si="320"/>
        <v>11.137171023644715</v>
      </c>
      <c r="AL801" s="41">
        <f>LN(D801+'Models training data'!$Y$4)</f>
        <v>7.015134812996485</v>
      </c>
      <c r="AM801" s="41">
        <f>LN(E801+'Models training data'!$Y$5)</f>
        <v>5.4337747786645627</v>
      </c>
      <c r="AN801" s="41">
        <f>LN(F801+'Models training data'!$Y$6)</f>
        <v>4.8596455988117109</v>
      </c>
      <c r="AO801" s="41">
        <f>LN(G801+'Models training data'!$Y$7)</f>
        <v>4.6011966380177771</v>
      </c>
      <c r="AP801" s="41">
        <f t="shared" si="307"/>
        <v>0</v>
      </c>
      <c r="AQ801" s="41">
        <f t="shared" si="321"/>
        <v>1</v>
      </c>
      <c r="AR801" s="41">
        <f t="shared" si="322"/>
        <v>86367.70856999034</v>
      </c>
      <c r="AS801" s="41">
        <f t="shared" si="323"/>
        <v>69994.060679605085</v>
      </c>
      <c r="AT801" s="41">
        <f t="shared" si="324"/>
        <v>11.161005332394986</v>
      </c>
      <c r="AU801" s="41">
        <f t="shared" si="325"/>
        <v>71026.556408284072</v>
      </c>
      <c r="AV801" s="41">
        <f t="shared" si="326"/>
        <v>11.175962137676851</v>
      </c>
      <c r="AW801" s="41">
        <f t="shared" si="327"/>
        <v>72206.219815241042</v>
      </c>
      <c r="AX801" s="41">
        <f t="shared" si="328"/>
        <v>11.187445053694971</v>
      </c>
      <c r="AY801" s="41">
        <f t="shared" si="329"/>
        <v>11.22541534922787</v>
      </c>
      <c r="AZ801" s="41">
        <f t="shared" si="330"/>
        <v>11.157688209359273</v>
      </c>
    </row>
    <row r="802" spans="2:52" x14ac:dyDescent="0.25">
      <c r="B802" s="41" t="str">
        <f t="shared" si="331"/>
        <v>MD</v>
      </c>
      <c r="C802" s="46">
        <v>44576</v>
      </c>
      <c r="D802" s="45">
        <v>843.41249999999991</v>
      </c>
      <c r="E802" s="45">
        <v>170.2</v>
      </c>
      <c r="F802" s="45">
        <v>87.740000000000009</v>
      </c>
      <c r="G802" s="48">
        <v>50</v>
      </c>
      <c r="H802" s="44">
        <v>69235.894041690161</v>
      </c>
      <c r="I802" s="62">
        <f t="shared" si="308"/>
        <v>1151.3525</v>
      </c>
      <c r="J802" s="41">
        <f t="shared" si="309"/>
        <v>2022</v>
      </c>
      <c r="K802" s="41">
        <f t="shared" si="310"/>
        <v>3</v>
      </c>
      <c r="L802" s="41">
        <f t="shared" si="311"/>
        <v>9</v>
      </c>
      <c r="M802" s="41">
        <f t="shared" si="312"/>
        <v>2.1972245773362196</v>
      </c>
      <c r="N802" s="41">
        <f t="shared" si="313"/>
        <v>1</v>
      </c>
      <c r="O802" s="41">
        <f t="shared" si="314"/>
        <v>1</v>
      </c>
      <c r="P802" s="41">
        <f t="shared" si="315"/>
        <v>1</v>
      </c>
      <c r="Q802" s="41">
        <f t="shared" si="315"/>
        <v>0</v>
      </c>
      <c r="R802" s="41">
        <f t="shared" si="315"/>
        <v>0</v>
      </c>
      <c r="S802" s="41">
        <f t="shared" si="315"/>
        <v>0</v>
      </c>
      <c r="T802" s="41">
        <f t="shared" si="316"/>
        <v>0</v>
      </c>
      <c r="U802" s="41">
        <f t="shared" si="316"/>
        <v>0</v>
      </c>
      <c r="V802" s="41">
        <f t="shared" si="316"/>
        <v>0</v>
      </c>
      <c r="W802" s="41">
        <f t="shared" si="316"/>
        <v>0</v>
      </c>
      <c r="X802" s="41">
        <f t="shared" si="317"/>
        <v>0</v>
      </c>
      <c r="Y802" s="41">
        <f t="shared" si="317"/>
        <v>0</v>
      </c>
      <c r="Z802" s="41">
        <f t="shared" si="317"/>
        <v>0</v>
      </c>
      <c r="AA802" s="41">
        <f t="shared" si="317"/>
        <v>0</v>
      </c>
      <c r="AB802" s="41">
        <f t="shared" si="318"/>
        <v>0</v>
      </c>
      <c r="AC802" s="41">
        <f t="shared" si="318"/>
        <v>1</v>
      </c>
      <c r="AD802" s="41">
        <f t="shared" si="318"/>
        <v>0</v>
      </c>
      <c r="AE802" s="41">
        <f t="shared" si="318"/>
        <v>0</v>
      </c>
      <c r="AF802" s="41">
        <f t="shared" si="319"/>
        <v>0</v>
      </c>
      <c r="AG802" s="48">
        <v>843.41249999999991</v>
      </c>
      <c r="AH802" s="48">
        <v>170.2</v>
      </c>
      <c r="AI802" s="48">
        <v>87.740000000000009</v>
      </c>
      <c r="AJ802" s="48">
        <v>50</v>
      </c>
      <c r="AK802" s="41">
        <f t="shared" si="320"/>
        <v>11.145274707151827</v>
      </c>
      <c r="AL802" s="41">
        <f>LN(D802+'Models training data'!$Y$4)</f>
        <v>7.0340523943801267</v>
      </c>
      <c r="AM802" s="41">
        <f>LN(E802+'Models training data'!$Y$5)</f>
        <v>5.4604875999899072</v>
      </c>
      <c r="AN802" s="41">
        <f>LN(F802+'Models training data'!$Y$6)</f>
        <v>4.8912395878749972</v>
      </c>
      <c r="AO802" s="41">
        <f>LN(G802+'Models training data'!$Y$7)</f>
        <v>4.6011966380177771</v>
      </c>
      <c r="AP802" s="41">
        <f t="shared" si="307"/>
        <v>0</v>
      </c>
      <c r="AQ802" s="41">
        <f t="shared" si="321"/>
        <v>1</v>
      </c>
      <c r="AR802" s="41">
        <f t="shared" si="322"/>
        <v>86343.318256906598</v>
      </c>
      <c r="AS802" s="41">
        <f t="shared" si="323"/>
        <v>69969.963289563384</v>
      </c>
      <c r="AT802" s="41">
        <f t="shared" si="324"/>
        <v>11.160747715130206</v>
      </c>
      <c r="AU802" s="41">
        <f t="shared" si="325"/>
        <v>70930.625496052846</v>
      </c>
      <c r="AV802" s="41">
        <f t="shared" si="326"/>
        <v>11.17466952693959</v>
      </c>
      <c r="AW802" s="41">
        <f t="shared" si="327"/>
        <v>71619.549857000966</v>
      </c>
      <c r="AX802" s="41">
        <f t="shared" si="328"/>
        <v>11.180691748586389</v>
      </c>
      <c r="AY802" s="41">
        <f t="shared" si="329"/>
        <v>11.226893212059386</v>
      </c>
      <c r="AZ802" s="41">
        <f t="shared" si="330"/>
        <v>11.161951658829651</v>
      </c>
    </row>
    <row r="803" spans="2:52" x14ac:dyDescent="0.25">
      <c r="B803" s="41" t="str">
        <f t="shared" si="331"/>
        <v>MD</v>
      </c>
      <c r="C803" s="46">
        <v>44583</v>
      </c>
      <c r="D803" s="45">
        <v>871.69162499999993</v>
      </c>
      <c r="E803" s="45">
        <v>177.70999999999998</v>
      </c>
      <c r="F803" s="45">
        <v>92.12299999999999</v>
      </c>
      <c r="G803" s="48">
        <v>66.781508622549126</v>
      </c>
      <c r="H803" s="44">
        <v>71491.716361871295</v>
      </c>
      <c r="I803" s="62">
        <f t="shared" si="308"/>
        <v>1208.3061336225492</v>
      </c>
      <c r="J803" s="41">
        <f t="shared" si="309"/>
        <v>2022</v>
      </c>
      <c r="K803" s="41">
        <f t="shared" si="310"/>
        <v>4</v>
      </c>
      <c r="L803" s="41">
        <f t="shared" si="311"/>
        <v>16</v>
      </c>
      <c r="M803" s="41">
        <f t="shared" si="312"/>
        <v>2.7725887222397811</v>
      </c>
      <c r="N803" s="41">
        <f t="shared" si="313"/>
        <v>1</v>
      </c>
      <c r="O803" s="41">
        <f t="shared" si="314"/>
        <v>1</v>
      </c>
      <c r="P803" s="41">
        <f t="shared" si="315"/>
        <v>1</v>
      </c>
      <c r="Q803" s="41">
        <f t="shared" si="315"/>
        <v>0</v>
      </c>
      <c r="R803" s="41">
        <f t="shared" si="315"/>
        <v>0</v>
      </c>
      <c r="S803" s="41">
        <f t="shared" si="315"/>
        <v>0</v>
      </c>
      <c r="T803" s="41">
        <f t="shared" si="316"/>
        <v>0</v>
      </c>
      <c r="U803" s="41">
        <f t="shared" si="316"/>
        <v>0</v>
      </c>
      <c r="V803" s="41">
        <f t="shared" si="316"/>
        <v>0</v>
      </c>
      <c r="W803" s="41">
        <f t="shared" si="316"/>
        <v>0</v>
      </c>
      <c r="X803" s="41">
        <f t="shared" si="317"/>
        <v>0</v>
      </c>
      <c r="Y803" s="41">
        <f t="shared" si="317"/>
        <v>0</v>
      </c>
      <c r="Z803" s="41">
        <f t="shared" si="317"/>
        <v>0</v>
      </c>
      <c r="AA803" s="41">
        <f t="shared" si="317"/>
        <v>0</v>
      </c>
      <c r="AB803" s="41">
        <f t="shared" si="318"/>
        <v>0</v>
      </c>
      <c r="AC803" s="41">
        <f t="shared" si="318"/>
        <v>1</v>
      </c>
      <c r="AD803" s="41">
        <f t="shared" si="318"/>
        <v>0</v>
      </c>
      <c r="AE803" s="41">
        <f t="shared" si="318"/>
        <v>0</v>
      </c>
      <c r="AF803" s="41">
        <f t="shared" si="319"/>
        <v>0</v>
      </c>
      <c r="AG803" s="48">
        <v>871.69162499999993</v>
      </c>
      <c r="AH803" s="48">
        <v>177.70999999999998</v>
      </c>
      <c r="AI803" s="48">
        <v>92.12299999999999</v>
      </c>
      <c r="AJ803" s="48">
        <v>66.781508622549126</v>
      </c>
      <c r="AK803" s="41">
        <f t="shared" si="320"/>
        <v>11.177336866891658</v>
      </c>
      <c r="AL803" s="41">
        <f>LN(D803+'Models training data'!$Y$4)</f>
        <v>7.0586707506353248</v>
      </c>
      <c r="AM803" s="41">
        <f>LN(E803+'Models training data'!$Y$5)</f>
        <v>5.4919171090833068</v>
      </c>
      <c r="AN803" s="41">
        <f>LN(F803+'Models training data'!$Y$6)</f>
        <v>4.9236347088928243</v>
      </c>
      <c r="AO803" s="41">
        <f>LN(G803+'Models training data'!$Y$7)</f>
        <v>4.7569031646877793</v>
      </c>
      <c r="AP803" s="41">
        <f t="shared" si="307"/>
        <v>0</v>
      </c>
      <c r="AQ803" s="41">
        <f t="shared" si="321"/>
        <v>1</v>
      </c>
      <c r="AR803" s="41">
        <f t="shared" si="322"/>
        <v>86318.927943822855</v>
      </c>
      <c r="AS803" s="41">
        <f t="shared" si="323"/>
        <v>69945.865899521683</v>
      </c>
      <c r="AT803" s="41">
        <f t="shared" si="324"/>
        <v>11.160490097865425</v>
      </c>
      <c r="AU803" s="41">
        <f t="shared" si="325"/>
        <v>70835.873282497429</v>
      </c>
      <c r="AV803" s="41">
        <f t="shared" si="326"/>
        <v>11.173393861404021</v>
      </c>
      <c r="AW803" s="41">
        <f t="shared" si="327"/>
        <v>71203.300897332956</v>
      </c>
      <c r="AX803" s="41">
        <f t="shared" si="328"/>
        <v>11.17590020235791</v>
      </c>
      <c r="AY803" s="41">
        <f t="shared" si="329"/>
        <v>11.231377357357433</v>
      </c>
      <c r="AZ803" s="41">
        <f t="shared" si="330"/>
        <v>11.18590851757965</v>
      </c>
    </row>
    <row r="804" spans="2:52" x14ac:dyDescent="0.25">
      <c r="B804" s="41" t="str">
        <f t="shared" si="331"/>
        <v>MD</v>
      </c>
      <c r="C804" s="46">
        <v>44590</v>
      </c>
      <c r="D804" s="45">
        <v>905.55215625000005</v>
      </c>
      <c r="E804" s="45">
        <v>186.09550000000002</v>
      </c>
      <c r="F804" s="45">
        <v>96.728750000000019</v>
      </c>
      <c r="G804" s="48">
        <v>51.67815086225491</v>
      </c>
      <c r="H804" s="44">
        <v>70653.95303347423</v>
      </c>
      <c r="I804" s="62">
        <f t="shared" si="308"/>
        <v>1240.054557112255</v>
      </c>
      <c r="J804" s="41">
        <f t="shared" si="309"/>
        <v>2022</v>
      </c>
      <c r="K804" s="41">
        <f t="shared" si="310"/>
        <v>5</v>
      </c>
      <c r="L804" s="41">
        <f t="shared" si="311"/>
        <v>25</v>
      </c>
      <c r="M804" s="41">
        <f t="shared" si="312"/>
        <v>3.2188758248682006</v>
      </c>
      <c r="N804" s="41">
        <f t="shared" si="313"/>
        <v>1</v>
      </c>
      <c r="O804" s="41">
        <f t="shared" si="314"/>
        <v>1</v>
      </c>
      <c r="P804" s="41">
        <f t="shared" si="315"/>
        <v>1</v>
      </c>
      <c r="Q804" s="41">
        <f t="shared" si="315"/>
        <v>0</v>
      </c>
      <c r="R804" s="41">
        <f t="shared" si="315"/>
        <v>0</v>
      </c>
      <c r="S804" s="41">
        <f t="shared" si="315"/>
        <v>0</v>
      </c>
      <c r="T804" s="41">
        <f t="shared" si="316"/>
        <v>0</v>
      </c>
      <c r="U804" s="41">
        <f t="shared" si="316"/>
        <v>0</v>
      </c>
      <c r="V804" s="41">
        <f t="shared" si="316"/>
        <v>0</v>
      </c>
      <c r="W804" s="41">
        <f t="shared" si="316"/>
        <v>0</v>
      </c>
      <c r="X804" s="41">
        <f t="shared" si="317"/>
        <v>0</v>
      </c>
      <c r="Y804" s="41">
        <f t="shared" si="317"/>
        <v>0</v>
      </c>
      <c r="Z804" s="41">
        <f t="shared" si="317"/>
        <v>0</v>
      </c>
      <c r="AA804" s="41">
        <f t="shared" si="317"/>
        <v>0</v>
      </c>
      <c r="AB804" s="41">
        <f t="shared" si="318"/>
        <v>0</v>
      </c>
      <c r="AC804" s="41">
        <f t="shared" si="318"/>
        <v>1</v>
      </c>
      <c r="AD804" s="41">
        <f t="shared" si="318"/>
        <v>0</v>
      </c>
      <c r="AE804" s="41">
        <f t="shared" si="318"/>
        <v>0</v>
      </c>
      <c r="AF804" s="41">
        <f t="shared" si="319"/>
        <v>0</v>
      </c>
      <c r="AG804" s="48">
        <v>905.55215625000005</v>
      </c>
      <c r="AH804" s="48">
        <v>186.09550000000002</v>
      </c>
      <c r="AI804" s="48">
        <v>96.728750000000019</v>
      </c>
      <c r="AJ804" s="48">
        <v>51.67815086225491</v>
      </c>
      <c r="AK804" s="41">
        <f t="shared" si="320"/>
        <v>11.165549338896644</v>
      </c>
      <c r="AL804" s="41">
        <f>LN(D804+'Models training data'!$Y$4)</f>
        <v>7.0873722544423927</v>
      </c>
      <c r="AM804" s="41">
        <f>LN(E804+'Models training data'!$Y$5)</f>
        <v>5.5258814760583768</v>
      </c>
      <c r="AN804" s="41">
        <f>LN(F804+'Models training data'!$Y$6)</f>
        <v>4.9565819407644769</v>
      </c>
      <c r="AO804" s="41">
        <f>LN(G804+'Models training data'!$Y$7)</f>
        <v>4.6179046027718167</v>
      </c>
      <c r="AP804" s="41">
        <f t="shared" si="307"/>
        <v>0</v>
      </c>
      <c r="AQ804" s="41">
        <f t="shared" si="321"/>
        <v>1</v>
      </c>
      <c r="AR804" s="41">
        <f t="shared" si="322"/>
        <v>86294.537630739113</v>
      </c>
      <c r="AS804" s="41">
        <f t="shared" si="323"/>
        <v>69921.768509479982</v>
      </c>
      <c r="AT804" s="41">
        <f t="shared" si="324"/>
        <v>11.160232480600646</v>
      </c>
      <c r="AU804" s="41">
        <f t="shared" si="325"/>
        <v>70742.299767617835</v>
      </c>
      <c r="AV804" s="41">
        <f t="shared" si="326"/>
        <v>11.172135141070143</v>
      </c>
      <c r="AW804" s="41">
        <f t="shared" si="327"/>
        <v>70880.433120764312</v>
      </c>
      <c r="AX804" s="41">
        <f t="shared" si="328"/>
        <v>11.172183590361213</v>
      </c>
      <c r="AY804" s="41">
        <f t="shared" si="329"/>
        <v>11.231019717208442</v>
      </c>
      <c r="AZ804" s="41">
        <f t="shared" si="330"/>
        <v>11.173429576441537</v>
      </c>
    </row>
    <row r="805" spans="2:52" x14ac:dyDescent="0.25">
      <c r="B805" s="41" t="str">
        <f t="shared" si="331"/>
        <v>MD</v>
      </c>
      <c r="C805" s="46">
        <v>44597</v>
      </c>
      <c r="D805" s="45">
        <v>944.0229290625</v>
      </c>
      <c r="E805" s="45">
        <v>195.15027500000002</v>
      </c>
      <c r="F805" s="45">
        <v>101.56514750000004</v>
      </c>
      <c r="G805" s="48">
        <v>50.167815086225488</v>
      </c>
      <c r="H805" s="44">
        <v>70771.539347868209</v>
      </c>
      <c r="I805" s="62">
        <f t="shared" si="308"/>
        <v>1290.9061666487255</v>
      </c>
      <c r="J805" s="41">
        <f t="shared" si="309"/>
        <v>2022</v>
      </c>
      <c r="K805" s="41">
        <f t="shared" si="310"/>
        <v>6</v>
      </c>
      <c r="L805" s="41">
        <f t="shared" si="311"/>
        <v>36</v>
      </c>
      <c r="M805" s="41">
        <f t="shared" si="312"/>
        <v>3.5835189384561099</v>
      </c>
      <c r="N805" s="41">
        <f t="shared" si="313"/>
        <v>1</v>
      </c>
      <c r="O805" s="41">
        <f t="shared" si="314"/>
        <v>2</v>
      </c>
      <c r="P805" s="41">
        <f t="shared" si="315"/>
        <v>0</v>
      </c>
      <c r="Q805" s="41">
        <f t="shared" si="315"/>
        <v>1</v>
      </c>
      <c r="R805" s="41">
        <f t="shared" si="315"/>
        <v>0</v>
      </c>
      <c r="S805" s="41">
        <f t="shared" si="315"/>
        <v>0</v>
      </c>
      <c r="T805" s="41">
        <f t="shared" si="316"/>
        <v>0</v>
      </c>
      <c r="U805" s="41">
        <f t="shared" si="316"/>
        <v>0</v>
      </c>
      <c r="V805" s="41">
        <f t="shared" si="316"/>
        <v>0</v>
      </c>
      <c r="W805" s="41">
        <f t="shared" si="316"/>
        <v>0</v>
      </c>
      <c r="X805" s="41">
        <f t="shared" si="317"/>
        <v>0</v>
      </c>
      <c r="Y805" s="41">
        <f t="shared" si="317"/>
        <v>0</v>
      </c>
      <c r="Z805" s="41">
        <f t="shared" si="317"/>
        <v>0</v>
      </c>
      <c r="AA805" s="41">
        <f t="shared" si="317"/>
        <v>0</v>
      </c>
      <c r="AB805" s="41">
        <f t="shared" si="318"/>
        <v>0</v>
      </c>
      <c r="AC805" s="41">
        <f t="shared" si="318"/>
        <v>1</v>
      </c>
      <c r="AD805" s="41">
        <f t="shared" si="318"/>
        <v>0</v>
      </c>
      <c r="AE805" s="41">
        <f t="shared" si="318"/>
        <v>0</v>
      </c>
      <c r="AF805" s="41">
        <f t="shared" si="319"/>
        <v>0</v>
      </c>
      <c r="AG805" s="48">
        <v>944.0229290625</v>
      </c>
      <c r="AH805" s="48">
        <v>195.15027500000002</v>
      </c>
      <c r="AI805" s="48">
        <v>101.56514750000004</v>
      </c>
      <c r="AJ805" s="48">
        <v>50.167815086225488</v>
      </c>
      <c r="AK805" s="41">
        <f t="shared" si="320"/>
        <v>11.167212212251503</v>
      </c>
      <c r="AL805" s="41">
        <f>LN(D805+'Models training data'!$Y$4)</f>
        <v>7.1190121913803539</v>
      </c>
      <c r="AM805" s="41">
        <f>LN(E805+'Models training data'!$Y$5)</f>
        <v>5.561305900807727</v>
      </c>
      <c r="AN805" s="41">
        <f>LN(F805+'Models training data'!$Y$6)</f>
        <v>4.9900490532296855</v>
      </c>
      <c r="AO805" s="41">
        <f>LN(G805+'Models training data'!$Y$7)</f>
        <v>4.602880052620983</v>
      </c>
      <c r="AP805" s="41">
        <f t="shared" si="307"/>
        <v>0</v>
      </c>
      <c r="AQ805" s="41">
        <f t="shared" si="321"/>
        <v>1</v>
      </c>
      <c r="AR805" s="41">
        <f t="shared" si="322"/>
        <v>85220.436361606684</v>
      </c>
      <c r="AS805" s="41">
        <f t="shared" si="323"/>
        <v>68845.560447698954</v>
      </c>
      <c r="AT805" s="41">
        <f t="shared" si="324"/>
        <v>11.148280670812454</v>
      </c>
      <c r="AU805" s="41">
        <f t="shared" si="325"/>
        <v>69717.940322214621</v>
      </c>
      <c r="AV805" s="41">
        <f t="shared" si="326"/>
        <v>11.160945264928831</v>
      </c>
      <c r="AW805" s="41">
        <f t="shared" si="327"/>
        <v>70174.323979061228</v>
      </c>
      <c r="AX805" s="41">
        <f t="shared" si="328"/>
        <v>11.164634301649224</v>
      </c>
      <c r="AY805" s="41">
        <f t="shared" si="329"/>
        <v>11.233029656503982</v>
      </c>
      <c r="AZ805" s="41">
        <f t="shared" si="330"/>
        <v>11.17650256960246</v>
      </c>
    </row>
    <row r="806" spans="2:52" x14ac:dyDescent="0.25">
      <c r="B806" s="41" t="str">
        <f t="shared" si="331"/>
        <v>MD</v>
      </c>
      <c r="C806" s="46">
        <v>44604</v>
      </c>
      <c r="D806" s="45">
        <v>986.45929101562501</v>
      </c>
      <c r="E806" s="45">
        <v>204.78278875000004</v>
      </c>
      <c r="F806" s="45">
        <v>106.64340087500003</v>
      </c>
      <c r="G806" s="48">
        <v>58.940034839141617</v>
      </c>
      <c r="H806" s="44">
        <v>72340.235443202662</v>
      </c>
      <c r="I806" s="62">
        <f t="shared" si="308"/>
        <v>1356.8255154797666</v>
      </c>
      <c r="J806" s="41">
        <f t="shared" si="309"/>
        <v>2022</v>
      </c>
      <c r="K806" s="41">
        <f t="shared" si="310"/>
        <v>7</v>
      </c>
      <c r="L806" s="41">
        <f t="shared" si="311"/>
        <v>49</v>
      </c>
      <c r="M806" s="41">
        <f t="shared" si="312"/>
        <v>3.8918202981106265</v>
      </c>
      <c r="N806" s="41">
        <f t="shared" si="313"/>
        <v>1</v>
      </c>
      <c r="O806" s="41">
        <f t="shared" si="314"/>
        <v>2</v>
      </c>
      <c r="P806" s="41">
        <f t="shared" si="315"/>
        <v>0</v>
      </c>
      <c r="Q806" s="41">
        <f t="shared" si="315"/>
        <v>1</v>
      </c>
      <c r="R806" s="41">
        <f t="shared" si="315"/>
        <v>0</v>
      </c>
      <c r="S806" s="41">
        <f t="shared" si="315"/>
        <v>0</v>
      </c>
      <c r="T806" s="41">
        <f t="shared" si="316"/>
        <v>0</v>
      </c>
      <c r="U806" s="41">
        <f t="shared" si="316"/>
        <v>0</v>
      </c>
      <c r="V806" s="41">
        <f t="shared" si="316"/>
        <v>0</v>
      </c>
      <c r="W806" s="41">
        <f t="shared" si="316"/>
        <v>0</v>
      </c>
      <c r="X806" s="41">
        <f t="shared" si="317"/>
        <v>0</v>
      </c>
      <c r="Y806" s="41">
        <f t="shared" si="317"/>
        <v>0</v>
      </c>
      <c r="Z806" s="41">
        <f t="shared" si="317"/>
        <v>0</v>
      </c>
      <c r="AA806" s="41">
        <f t="shared" si="317"/>
        <v>0</v>
      </c>
      <c r="AB806" s="41">
        <f t="shared" si="318"/>
        <v>0</v>
      </c>
      <c r="AC806" s="41">
        <f t="shared" si="318"/>
        <v>1</v>
      </c>
      <c r="AD806" s="41">
        <f t="shared" si="318"/>
        <v>0</v>
      </c>
      <c r="AE806" s="41">
        <f t="shared" si="318"/>
        <v>0</v>
      </c>
      <c r="AF806" s="41">
        <f t="shared" si="319"/>
        <v>0</v>
      </c>
      <c r="AG806" s="48">
        <v>986.45929101562501</v>
      </c>
      <c r="AH806" s="48">
        <v>204.78278875000004</v>
      </c>
      <c r="AI806" s="48">
        <v>106.64340087500003</v>
      </c>
      <c r="AJ806" s="48">
        <v>58.940034839141617</v>
      </c>
      <c r="AK806" s="41">
        <f t="shared" si="320"/>
        <v>11.189135760175974</v>
      </c>
      <c r="AL806" s="41">
        <f>LN(D806+'Models training data'!$Y$4)</f>
        <v>7.1527902721993799</v>
      </c>
      <c r="AM806" s="41">
        <f>LN(E806+'Models training data'!$Y$5)</f>
        <v>5.5976619464441209</v>
      </c>
      <c r="AN806" s="41">
        <f>LN(F806+'Models training data'!$Y$6)</f>
        <v>5.0240244891245114</v>
      </c>
      <c r="AO806" s="41">
        <f>LN(G806+'Models training data'!$Y$7)</f>
        <v>4.6871507236404195</v>
      </c>
      <c r="AP806" s="41">
        <f t="shared" si="307"/>
        <v>0</v>
      </c>
      <c r="AQ806" s="41">
        <f t="shared" si="321"/>
        <v>1</v>
      </c>
      <c r="AR806" s="41">
        <f t="shared" si="322"/>
        <v>85196.046048522941</v>
      </c>
      <c r="AS806" s="41">
        <f t="shared" si="323"/>
        <v>68821.463057657267</v>
      </c>
      <c r="AT806" s="41">
        <f t="shared" si="324"/>
        <v>11.148023053547675</v>
      </c>
      <c r="AU806" s="41">
        <f t="shared" si="325"/>
        <v>69626.72420468666</v>
      </c>
      <c r="AV806" s="41">
        <f t="shared" si="326"/>
        <v>11.159720434998334</v>
      </c>
      <c r="AW806" s="41">
        <f t="shared" si="327"/>
        <v>69951.282412503511</v>
      </c>
      <c r="AX806" s="41">
        <f t="shared" si="328"/>
        <v>11.162066814206407</v>
      </c>
      <c r="AY806" s="41">
        <f t="shared" si="329"/>
        <v>11.23685532868819</v>
      </c>
      <c r="AZ806" s="41">
        <f t="shared" si="330"/>
        <v>11.192026905855062</v>
      </c>
    </row>
    <row r="807" spans="2:52" x14ac:dyDescent="0.25">
      <c r="B807" s="41" t="str">
        <f t="shared" si="331"/>
        <v>MD</v>
      </c>
      <c r="C807" s="46">
        <v>44611</v>
      </c>
      <c r="D807" s="45">
        <v>1032.4469064164064</v>
      </c>
      <c r="E807" s="45">
        <v>214.95942818750004</v>
      </c>
      <c r="F807" s="45">
        <v>111.97557051875003</v>
      </c>
      <c r="G807" s="48">
        <v>50.894003483914162</v>
      </c>
      <c r="H807" s="44">
        <v>72155.163970289766</v>
      </c>
      <c r="I807" s="62">
        <f t="shared" si="308"/>
        <v>1410.2759086065707</v>
      </c>
      <c r="J807" s="41">
        <f t="shared" si="309"/>
        <v>2022</v>
      </c>
      <c r="K807" s="41">
        <f t="shared" si="310"/>
        <v>8</v>
      </c>
      <c r="L807" s="41">
        <f t="shared" si="311"/>
        <v>64</v>
      </c>
      <c r="M807" s="41">
        <f t="shared" si="312"/>
        <v>4.1588830833596715</v>
      </c>
      <c r="N807" s="41">
        <f t="shared" si="313"/>
        <v>1</v>
      </c>
      <c r="O807" s="41">
        <f t="shared" si="314"/>
        <v>2</v>
      </c>
      <c r="P807" s="41">
        <f t="shared" si="315"/>
        <v>0</v>
      </c>
      <c r="Q807" s="41">
        <f t="shared" si="315"/>
        <v>1</v>
      </c>
      <c r="R807" s="41">
        <f t="shared" si="315"/>
        <v>0</v>
      </c>
      <c r="S807" s="41">
        <f t="shared" si="315"/>
        <v>0</v>
      </c>
      <c r="T807" s="41">
        <f t="shared" si="316"/>
        <v>0</v>
      </c>
      <c r="U807" s="41">
        <f t="shared" si="316"/>
        <v>0</v>
      </c>
      <c r="V807" s="41">
        <f t="shared" si="316"/>
        <v>0</v>
      </c>
      <c r="W807" s="41">
        <f t="shared" si="316"/>
        <v>0</v>
      </c>
      <c r="X807" s="41">
        <f t="shared" si="317"/>
        <v>0</v>
      </c>
      <c r="Y807" s="41">
        <f t="shared" si="317"/>
        <v>0</v>
      </c>
      <c r="Z807" s="41">
        <f t="shared" si="317"/>
        <v>0</v>
      </c>
      <c r="AA807" s="41">
        <f t="shared" si="317"/>
        <v>0</v>
      </c>
      <c r="AB807" s="41">
        <f t="shared" si="318"/>
        <v>0</v>
      </c>
      <c r="AC807" s="41">
        <f t="shared" si="318"/>
        <v>1</v>
      </c>
      <c r="AD807" s="41">
        <f t="shared" si="318"/>
        <v>0</v>
      </c>
      <c r="AE807" s="41">
        <f t="shared" si="318"/>
        <v>0</v>
      </c>
      <c r="AF807" s="41">
        <f t="shared" si="319"/>
        <v>0</v>
      </c>
      <c r="AG807" s="48">
        <v>1032.4469064164064</v>
      </c>
      <c r="AH807" s="48">
        <v>214.95942818750004</v>
      </c>
      <c r="AI807" s="48">
        <v>111.97557051875003</v>
      </c>
      <c r="AJ807" s="48">
        <v>50.894003483914162</v>
      </c>
      <c r="AK807" s="41">
        <f t="shared" si="320"/>
        <v>11.186574134340603</v>
      </c>
      <c r="AL807" s="41">
        <f>LN(D807+'Models training data'!$Y$4)</f>
        <v>7.1881510991521047</v>
      </c>
      <c r="AM807" s="41">
        <f>LN(E807+'Models training data'!$Y$5)</f>
        <v>5.634687862303382</v>
      </c>
      <c r="AN807" s="41">
        <f>LN(F807+'Models training data'!$Y$6)</f>
        <v>5.0584983899236713</v>
      </c>
      <c r="AO807" s="41">
        <f>LN(G807+'Models training data'!$Y$7)</f>
        <v>4.6101322256460966</v>
      </c>
      <c r="AP807" s="41">
        <f t="shared" si="307"/>
        <v>0</v>
      </c>
      <c r="AQ807" s="41">
        <f t="shared" si="321"/>
        <v>1</v>
      </c>
      <c r="AR807" s="41">
        <f t="shared" si="322"/>
        <v>85171.655735439199</v>
      </c>
      <c r="AS807" s="41">
        <f t="shared" si="323"/>
        <v>68797.365667615552</v>
      </c>
      <c r="AT807" s="41">
        <f t="shared" si="324"/>
        <v>11.147765436282894</v>
      </c>
      <c r="AU807" s="41">
        <f t="shared" si="325"/>
        <v>69536.686785834536</v>
      </c>
      <c r="AV807" s="41">
        <f t="shared" si="326"/>
        <v>11.158512550269528</v>
      </c>
      <c r="AW807" s="41">
        <f t="shared" si="327"/>
        <v>69758.075019393204</v>
      </c>
      <c r="AX807" s="41">
        <f t="shared" si="328"/>
        <v>11.159842755420744</v>
      </c>
      <c r="AY807" s="41">
        <f t="shared" si="329"/>
        <v>11.238162014969275</v>
      </c>
      <c r="AZ807" s="41">
        <f t="shared" si="330"/>
        <v>11.187588899774642</v>
      </c>
    </row>
    <row r="808" spans="2:52" x14ac:dyDescent="0.25">
      <c r="B808" s="41" t="str">
        <f t="shared" si="331"/>
        <v>MD</v>
      </c>
      <c r="C808" s="46">
        <v>44618</v>
      </c>
      <c r="D808" s="45">
        <v>1081.7345073322265</v>
      </c>
      <c r="E808" s="45">
        <v>225.67614959687506</v>
      </c>
      <c r="F808" s="45">
        <v>117.57434900468753</v>
      </c>
      <c r="G808" s="48">
        <v>50.089400348391415</v>
      </c>
      <c r="H808" s="44">
        <v>72720.429805096443</v>
      </c>
      <c r="I808" s="62">
        <f t="shared" si="308"/>
        <v>1475.0744062821805</v>
      </c>
      <c r="J808" s="41">
        <f t="shared" si="309"/>
        <v>2022</v>
      </c>
      <c r="K808" s="41">
        <f t="shared" si="310"/>
        <v>9</v>
      </c>
      <c r="L808" s="41">
        <f t="shared" si="311"/>
        <v>81</v>
      </c>
      <c r="M808" s="41">
        <f t="shared" si="312"/>
        <v>4.3944491546724391</v>
      </c>
      <c r="N808" s="41">
        <f t="shared" si="313"/>
        <v>1</v>
      </c>
      <c r="O808" s="41">
        <f t="shared" si="314"/>
        <v>2</v>
      </c>
      <c r="P808" s="41">
        <f t="shared" si="315"/>
        <v>0</v>
      </c>
      <c r="Q808" s="41">
        <f t="shared" si="315"/>
        <v>1</v>
      </c>
      <c r="R808" s="41">
        <f t="shared" si="315"/>
        <v>0</v>
      </c>
      <c r="S808" s="41">
        <f t="shared" si="315"/>
        <v>0</v>
      </c>
      <c r="T808" s="41">
        <f t="shared" si="316"/>
        <v>0</v>
      </c>
      <c r="U808" s="41">
        <f t="shared" si="316"/>
        <v>0</v>
      </c>
      <c r="V808" s="41">
        <f t="shared" si="316"/>
        <v>0</v>
      </c>
      <c r="W808" s="41">
        <f t="shared" si="316"/>
        <v>0</v>
      </c>
      <c r="X808" s="41">
        <f t="shared" si="317"/>
        <v>0</v>
      </c>
      <c r="Y808" s="41">
        <f t="shared" si="317"/>
        <v>0</v>
      </c>
      <c r="Z808" s="41">
        <f t="shared" si="317"/>
        <v>0</v>
      </c>
      <c r="AA808" s="41">
        <f t="shared" si="317"/>
        <v>0</v>
      </c>
      <c r="AB808" s="41">
        <f t="shared" si="318"/>
        <v>0</v>
      </c>
      <c r="AC808" s="41">
        <f t="shared" si="318"/>
        <v>1</v>
      </c>
      <c r="AD808" s="41">
        <f t="shared" si="318"/>
        <v>0</v>
      </c>
      <c r="AE808" s="41">
        <f t="shared" si="318"/>
        <v>0</v>
      </c>
      <c r="AF808" s="41">
        <f t="shared" si="319"/>
        <v>0</v>
      </c>
      <c r="AG808" s="48">
        <v>1081.7345073322265</v>
      </c>
      <c r="AH808" s="48">
        <v>225.67614959687506</v>
      </c>
      <c r="AI808" s="48">
        <v>117.57434900468753</v>
      </c>
      <c r="AJ808" s="48">
        <v>50.089400348391415</v>
      </c>
      <c r="AK808" s="41">
        <f t="shared" si="320"/>
        <v>11.194377639245012</v>
      </c>
      <c r="AL808" s="41">
        <f>LN(D808+'Models training data'!$Y$4)</f>
        <v>7.224710606879718</v>
      </c>
      <c r="AM808" s="41">
        <f>LN(E808+'Models training data'!$Y$5)</f>
        <v>5.6722513369008798</v>
      </c>
      <c r="AN808" s="41">
        <f>LN(F808+'Models training data'!$Y$6)</f>
        <v>5.0934607901173976</v>
      </c>
      <c r="AO808" s="41">
        <f>LN(G808+'Models training data'!$Y$7)</f>
        <v>4.6020937983658001</v>
      </c>
      <c r="AP808" s="41">
        <f t="shared" si="307"/>
        <v>0</v>
      </c>
      <c r="AQ808" s="41">
        <f t="shared" si="321"/>
        <v>1</v>
      </c>
      <c r="AR808" s="41">
        <f t="shared" si="322"/>
        <v>85147.265422355456</v>
      </c>
      <c r="AS808" s="41">
        <f t="shared" si="323"/>
        <v>68773.268277573865</v>
      </c>
      <c r="AT808" s="41">
        <f t="shared" si="324"/>
        <v>11.147507819018115</v>
      </c>
      <c r="AU808" s="41">
        <f t="shared" si="325"/>
        <v>69447.828065658221</v>
      </c>
      <c r="AV808" s="41">
        <f t="shared" si="326"/>
        <v>11.157321610742413</v>
      </c>
      <c r="AW808" s="41">
        <f t="shared" si="327"/>
        <v>69587.654020821152</v>
      </c>
      <c r="AX808" s="41">
        <f t="shared" si="328"/>
        <v>11.157880996540642</v>
      </c>
      <c r="AY808" s="41">
        <f t="shared" si="329"/>
        <v>11.24078288782388</v>
      </c>
      <c r="AZ808" s="41">
        <f t="shared" si="330"/>
        <v>11.191804732437474</v>
      </c>
    </row>
    <row r="809" spans="2:52" x14ac:dyDescent="0.25">
      <c r="B809" s="41" t="str">
        <f t="shared" si="331"/>
        <v>MD</v>
      </c>
      <c r="C809" s="46">
        <v>44625</v>
      </c>
      <c r="D809" s="45">
        <v>1134.186911615338</v>
      </c>
      <c r="E809" s="45">
        <v>236.94433207671881</v>
      </c>
      <c r="F809" s="45">
        <v>123.45306645092191</v>
      </c>
      <c r="G809" s="48">
        <v>85.155364930193855</v>
      </c>
      <c r="H809" s="44">
        <v>76409.524736634281</v>
      </c>
      <c r="I809" s="62">
        <f t="shared" si="308"/>
        <v>1579.7396750731725</v>
      </c>
      <c r="J809" s="41">
        <f t="shared" si="309"/>
        <v>2022</v>
      </c>
      <c r="K809" s="41">
        <f t="shared" si="310"/>
        <v>10</v>
      </c>
      <c r="L809" s="41">
        <f t="shared" si="311"/>
        <v>100</v>
      </c>
      <c r="M809" s="41">
        <f t="shared" si="312"/>
        <v>4.6051701859880918</v>
      </c>
      <c r="N809" s="41">
        <f t="shared" si="313"/>
        <v>1</v>
      </c>
      <c r="O809" s="41">
        <f t="shared" si="314"/>
        <v>3</v>
      </c>
      <c r="P809" s="41">
        <f t="shared" si="315"/>
        <v>0</v>
      </c>
      <c r="Q809" s="41">
        <f t="shared" si="315"/>
        <v>0</v>
      </c>
      <c r="R809" s="41">
        <f t="shared" si="315"/>
        <v>1</v>
      </c>
      <c r="S809" s="41">
        <f t="shared" si="315"/>
        <v>0</v>
      </c>
      <c r="T809" s="41">
        <f t="shared" si="316"/>
        <v>0</v>
      </c>
      <c r="U809" s="41">
        <f t="shared" si="316"/>
        <v>0</v>
      </c>
      <c r="V809" s="41">
        <f t="shared" si="316"/>
        <v>0</v>
      </c>
      <c r="W809" s="41">
        <f t="shared" si="316"/>
        <v>0</v>
      </c>
      <c r="X809" s="41">
        <f t="shared" si="317"/>
        <v>0</v>
      </c>
      <c r="Y809" s="41">
        <f t="shared" si="317"/>
        <v>0</v>
      </c>
      <c r="Z809" s="41">
        <f t="shared" si="317"/>
        <v>0</v>
      </c>
      <c r="AA809" s="41">
        <f t="shared" si="317"/>
        <v>0</v>
      </c>
      <c r="AB809" s="41">
        <f t="shared" si="318"/>
        <v>0</v>
      </c>
      <c r="AC809" s="41">
        <f t="shared" si="318"/>
        <v>1</v>
      </c>
      <c r="AD809" s="41">
        <f t="shared" si="318"/>
        <v>0</v>
      </c>
      <c r="AE809" s="41">
        <f t="shared" si="318"/>
        <v>0</v>
      </c>
      <c r="AF809" s="41">
        <f t="shared" si="319"/>
        <v>0</v>
      </c>
      <c r="AG809" s="48">
        <v>1134.186911615338</v>
      </c>
      <c r="AH809" s="48">
        <v>236.94433207671881</v>
      </c>
      <c r="AI809" s="48">
        <v>123.45306645092191</v>
      </c>
      <c r="AJ809" s="48">
        <v>85.155364930193855</v>
      </c>
      <c r="AK809" s="41">
        <f t="shared" si="320"/>
        <v>11.243862636711711</v>
      </c>
      <c r="AL809" s="41">
        <f>LN(D809+'Models training data'!$Y$4)</f>
        <v>7.2622032950234585</v>
      </c>
      <c r="AM809" s="41">
        <f>LN(E809+'Models training data'!$Y$5)</f>
        <v>5.7102826953579529</v>
      </c>
      <c r="AN809" s="41">
        <f>LN(F809+'Models training data'!$Y$6)</f>
        <v>5.1289014742315819</v>
      </c>
      <c r="AO809" s="41">
        <f>LN(G809+'Models training data'!$Y$7)</f>
        <v>4.9034865029652845</v>
      </c>
      <c r="AP809" s="41">
        <f t="shared" si="307"/>
        <v>0</v>
      </c>
      <c r="AQ809" s="41">
        <f t="shared" si="321"/>
        <v>1</v>
      </c>
      <c r="AR809" s="41">
        <f t="shared" si="322"/>
        <v>84207.664237690245</v>
      </c>
      <c r="AS809" s="41">
        <f t="shared" si="323"/>
        <v>67831.560300260215</v>
      </c>
      <c r="AT809" s="41">
        <f t="shared" si="324"/>
        <v>11.136442933963611</v>
      </c>
      <c r="AU809" s="41">
        <f t="shared" si="325"/>
        <v>68398.542153056886</v>
      </c>
      <c r="AV809" s="41">
        <f t="shared" si="326"/>
        <v>11.144726712183024</v>
      </c>
      <c r="AW809" s="41">
        <f t="shared" si="327"/>
        <v>68688.243397475861</v>
      </c>
      <c r="AX809" s="41">
        <f t="shared" si="328"/>
        <v>11.147445226476153</v>
      </c>
      <c r="AY809" s="41">
        <f t="shared" si="329"/>
        <v>11.249284397611685</v>
      </c>
      <c r="AZ809" s="41">
        <f t="shared" si="330"/>
        <v>11.234560339303581</v>
      </c>
    </row>
    <row r="810" spans="2:52" x14ac:dyDescent="0.25">
      <c r="B810" s="41" t="str">
        <f t="shared" si="331"/>
        <v>MD</v>
      </c>
      <c r="C810" s="46">
        <v>44632</v>
      </c>
      <c r="D810" s="45">
        <v>1189.752232437655</v>
      </c>
      <c r="E810" s="45">
        <v>248.78373618055474</v>
      </c>
      <c r="F810" s="45">
        <v>129.625719773068</v>
      </c>
      <c r="G810" s="48">
        <v>79.395398361921835</v>
      </c>
      <c r="H810" s="44">
        <v>76668.951192238441</v>
      </c>
      <c r="I810" s="62">
        <f t="shared" si="308"/>
        <v>1647.5570867531999</v>
      </c>
      <c r="J810" s="41">
        <f t="shared" si="309"/>
        <v>2022</v>
      </c>
      <c r="K810" s="41">
        <f t="shared" si="310"/>
        <v>11</v>
      </c>
      <c r="L810" s="41">
        <f t="shared" si="311"/>
        <v>121</v>
      </c>
      <c r="M810" s="41">
        <f t="shared" si="312"/>
        <v>4.7957905455967413</v>
      </c>
      <c r="N810" s="41">
        <f t="shared" si="313"/>
        <v>1</v>
      </c>
      <c r="O810" s="41">
        <f t="shared" si="314"/>
        <v>3</v>
      </c>
      <c r="P810" s="41">
        <f t="shared" si="315"/>
        <v>0</v>
      </c>
      <c r="Q810" s="41">
        <f t="shared" si="315"/>
        <v>0</v>
      </c>
      <c r="R810" s="41">
        <f t="shared" si="315"/>
        <v>1</v>
      </c>
      <c r="S810" s="41">
        <f t="shared" si="315"/>
        <v>0</v>
      </c>
      <c r="T810" s="41">
        <f t="shared" si="316"/>
        <v>0</v>
      </c>
      <c r="U810" s="41">
        <f t="shared" si="316"/>
        <v>0</v>
      </c>
      <c r="V810" s="41">
        <f t="shared" si="316"/>
        <v>0</v>
      </c>
      <c r="W810" s="41">
        <f t="shared" si="316"/>
        <v>0</v>
      </c>
      <c r="X810" s="41">
        <f t="shared" si="317"/>
        <v>0</v>
      </c>
      <c r="Y810" s="41">
        <f t="shared" si="317"/>
        <v>0</v>
      </c>
      <c r="Z810" s="41">
        <f t="shared" si="317"/>
        <v>0</v>
      </c>
      <c r="AA810" s="41">
        <f t="shared" si="317"/>
        <v>0</v>
      </c>
      <c r="AB810" s="41">
        <f t="shared" si="318"/>
        <v>0</v>
      </c>
      <c r="AC810" s="41">
        <f t="shared" si="318"/>
        <v>1</v>
      </c>
      <c r="AD810" s="41">
        <f t="shared" si="318"/>
        <v>0</v>
      </c>
      <c r="AE810" s="41">
        <f t="shared" si="318"/>
        <v>0</v>
      </c>
      <c r="AF810" s="41">
        <f t="shared" si="319"/>
        <v>0</v>
      </c>
      <c r="AG810" s="48">
        <v>1189.752232437655</v>
      </c>
      <c r="AH810" s="48">
        <v>248.78373618055474</v>
      </c>
      <c r="AI810" s="48">
        <v>129.625719773068</v>
      </c>
      <c r="AJ810" s="48">
        <v>79.395398361921835</v>
      </c>
      <c r="AK810" s="41">
        <f t="shared" si="320"/>
        <v>11.247252096952899</v>
      </c>
      <c r="AL810" s="41">
        <f>LN(D810+'Models training data'!$Y$4)</f>
        <v>7.3004451052338952</v>
      </c>
      <c r="AM810" s="41">
        <f>LN(E810+'Models training data'!$Y$5)</f>
        <v>5.7487425259965663</v>
      </c>
      <c r="AN810" s="41">
        <f>LN(F810+'Models training data'!$Y$6)</f>
        <v>5.1648099945017441</v>
      </c>
      <c r="AO810" s="41">
        <f>LN(G810+'Models training data'!$Y$7)</f>
        <v>4.8598033498591082</v>
      </c>
      <c r="AP810" s="41">
        <f t="shared" si="307"/>
        <v>0</v>
      </c>
      <c r="AQ810" s="41">
        <f t="shared" si="321"/>
        <v>1</v>
      </c>
      <c r="AR810" s="41">
        <f t="shared" si="322"/>
        <v>84183.273924606503</v>
      </c>
      <c r="AS810" s="41">
        <f t="shared" si="323"/>
        <v>67807.462910218514</v>
      </c>
      <c r="AT810" s="41">
        <f t="shared" si="324"/>
        <v>11.136185316698832</v>
      </c>
      <c r="AU810" s="41">
        <f t="shared" si="325"/>
        <v>68312.040830232218</v>
      </c>
      <c r="AV810" s="41">
        <f t="shared" si="326"/>
        <v>11.14356966305929</v>
      </c>
      <c r="AW810" s="41">
        <f t="shared" si="327"/>
        <v>68550.338512228031</v>
      </c>
      <c r="AX810" s="41">
        <f t="shared" si="328"/>
        <v>11.145857768736137</v>
      </c>
      <c r="AY810" s="41">
        <f t="shared" si="329"/>
        <v>11.25143497766225</v>
      </c>
      <c r="AZ810" s="41">
        <f t="shared" si="330"/>
        <v>11.234483575326625</v>
      </c>
    </row>
    <row r="811" spans="2:52" x14ac:dyDescent="0.25">
      <c r="B811" s="41" t="str">
        <f t="shared" si="331"/>
        <v>MD</v>
      </c>
      <c r="C811" s="46">
        <v>44639</v>
      </c>
      <c r="D811" s="45">
        <v>1248.4390267286226</v>
      </c>
      <c r="E811" s="45">
        <v>261.21901673958246</v>
      </c>
      <c r="F811" s="45">
        <v>136.10700576168142</v>
      </c>
      <c r="G811" s="48">
        <v>83.659894451050235</v>
      </c>
      <c r="H811" s="44">
        <v>77628.006789437917</v>
      </c>
      <c r="I811" s="62">
        <f t="shared" si="308"/>
        <v>1729.4249436809366</v>
      </c>
      <c r="J811" s="41">
        <f t="shared" si="309"/>
        <v>2022</v>
      </c>
      <c r="K811" s="41">
        <f t="shared" si="310"/>
        <v>12</v>
      </c>
      <c r="L811" s="41">
        <f t="shared" si="311"/>
        <v>144</v>
      </c>
      <c r="M811" s="41">
        <f t="shared" si="312"/>
        <v>4.9698132995760007</v>
      </c>
      <c r="N811" s="41">
        <f t="shared" si="313"/>
        <v>1</v>
      </c>
      <c r="O811" s="41">
        <f t="shared" si="314"/>
        <v>3</v>
      </c>
      <c r="P811" s="41">
        <f t="shared" si="315"/>
        <v>0</v>
      </c>
      <c r="Q811" s="41">
        <f t="shared" si="315"/>
        <v>0</v>
      </c>
      <c r="R811" s="41">
        <f t="shared" si="315"/>
        <v>1</v>
      </c>
      <c r="S811" s="41">
        <f t="shared" si="315"/>
        <v>0</v>
      </c>
      <c r="T811" s="41">
        <f t="shared" si="316"/>
        <v>0</v>
      </c>
      <c r="U811" s="41">
        <f t="shared" si="316"/>
        <v>0</v>
      </c>
      <c r="V811" s="41">
        <f t="shared" si="316"/>
        <v>0</v>
      </c>
      <c r="W811" s="41">
        <f t="shared" si="316"/>
        <v>0</v>
      </c>
      <c r="X811" s="41">
        <f t="shared" si="317"/>
        <v>0</v>
      </c>
      <c r="Y811" s="41">
        <f t="shared" si="317"/>
        <v>0</v>
      </c>
      <c r="Z811" s="41">
        <f t="shared" si="317"/>
        <v>0</v>
      </c>
      <c r="AA811" s="41">
        <f t="shared" si="317"/>
        <v>0</v>
      </c>
      <c r="AB811" s="41">
        <f t="shared" si="318"/>
        <v>0</v>
      </c>
      <c r="AC811" s="41">
        <f t="shared" si="318"/>
        <v>1</v>
      </c>
      <c r="AD811" s="41">
        <f t="shared" si="318"/>
        <v>0</v>
      </c>
      <c r="AE811" s="41">
        <f t="shared" si="318"/>
        <v>0</v>
      </c>
      <c r="AF811" s="41">
        <f t="shared" si="319"/>
        <v>0</v>
      </c>
      <c r="AG811" s="48">
        <v>1248.4390267286226</v>
      </c>
      <c r="AH811" s="48">
        <v>261.21901673958246</v>
      </c>
      <c r="AI811" s="48">
        <v>136.10700576168142</v>
      </c>
      <c r="AJ811" s="48">
        <v>83.659894451050235</v>
      </c>
      <c r="AK811" s="41">
        <f t="shared" si="320"/>
        <v>11.259683553293181</v>
      </c>
      <c r="AL811" s="41">
        <f>LN(D811+'Models training data'!$Y$4)</f>
        <v>7.3393076415319207</v>
      </c>
      <c r="AM811" s="41">
        <f>LN(E811+'Models training data'!$Y$5)</f>
        <v>5.7876060337677471</v>
      </c>
      <c r="AN811" s="41">
        <f>LN(F811+'Models training data'!$Y$6)</f>
        <v>5.2011757036235311</v>
      </c>
      <c r="AO811" s="41">
        <f>LN(G811+'Models training data'!$Y$7)</f>
        <v>4.8923270810352504</v>
      </c>
      <c r="AP811" s="41">
        <f t="shared" si="307"/>
        <v>0</v>
      </c>
      <c r="AQ811" s="41">
        <f t="shared" si="321"/>
        <v>1</v>
      </c>
      <c r="AR811" s="41">
        <f t="shared" si="322"/>
        <v>84158.88361152276</v>
      </c>
      <c r="AS811" s="41">
        <f t="shared" si="323"/>
        <v>67783.365520176827</v>
      </c>
      <c r="AT811" s="41">
        <f t="shared" si="324"/>
        <v>11.135927699434051</v>
      </c>
      <c r="AU811" s="41">
        <f t="shared" si="325"/>
        <v>68226.718206083358</v>
      </c>
      <c r="AV811" s="41">
        <f t="shared" si="326"/>
        <v>11.142429559137247</v>
      </c>
      <c r="AW811" s="41">
        <f t="shared" si="327"/>
        <v>68424.441215804429</v>
      </c>
      <c r="AX811" s="41">
        <f t="shared" si="328"/>
        <v>11.144408533364269</v>
      </c>
      <c r="AY811" s="41">
        <f t="shared" si="329"/>
        <v>11.255350439682029</v>
      </c>
      <c r="AZ811" s="41">
        <f t="shared" si="330"/>
        <v>11.243944529283381</v>
      </c>
    </row>
    <row r="812" spans="2:52" x14ac:dyDescent="0.25">
      <c r="B812" s="41" t="str">
        <f t="shared" si="331"/>
        <v>MD</v>
      </c>
      <c r="C812" s="46">
        <v>44646</v>
      </c>
      <c r="D812" s="45">
        <v>1310.3004059334135</v>
      </c>
      <c r="E812" s="45">
        <v>274.2780144515616</v>
      </c>
      <c r="F812" s="45">
        <v>142.91235604976151</v>
      </c>
      <c r="G812" s="48">
        <v>78.926467823780044</v>
      </c>
      <c r="H812" s="44">
        <v>77956.109363899464</v>
      </c>
      <c r="I812" s="62">
        <f t="shared" si="308"/>
        <v>1806.4172442585166</v>
      </c>
      <c r="J812" s="41">
        <f t="shared" si="309"/>
        <v>2022</v>
      </c>
      <c r="K812" s="41">
        <f t="shared" si="310"/>
        <v>13</v>
      </c>
      <c r="L812" s="41">
        <f t="shared" si="311"/>
        <v>169</v>
      </c>
      <c r="M812" s="41">
        <f t="shared" si="312"/>
        <v>5.1298987149230735</v>
      </c>
      <c r="N812" s="41">
        <f t="shared" si="313"/>
        <v>1</v>
      </c>
      <c r="O812" s="41">
        <f t="shared" si="314"/>
        <v>3</v>
      </c>
      <c r="P812" s="41">
        <f t="shared" si="315"/>
        <v>0</v>
      </c>
      <c r="Q812" s="41">
        <f t="shared" si="315"/>
        <v>0</v>
      </c>
      <c r="R812" s="41">
        <f t="shared" si="315"/>
        <v>1</v>
      </c>
      <c r="S812" s="41">
        <f t="shared" si="315"/>
        <v>0</v>
      </c>
      <c r="T812" s="41">
        <f t="shared" si="316"/>
        <v>0</v>
      </c>
      <c r="U812" s="41">
        <f t="shared" si="316"/>
        <v>0</v>
      </c>
      <c r="V812" s="41">
        <f t="shared" si="316"/>
        <v>0</v>
      </c>
      <c r="W812" s="41">
        <f t="shared" si="316"/>
        <v>0</v>
      </c>
      <c r="X812" s="41">
        <f t="shared" si="317"/>
        <v>0</v>
      </c>
      <c r="Y812" s="41">
        <f t="shared" si="317"/>
        <v>0</v>
      </c>
      <c r="Z812" s="41">
        <f t="shared" si="317"/>
        <v>0</v>
      </c>
      <c r="AA812" s="41">
        <f t="shared" si="317"/>
        <v>0</v>
      </c>
      <c r="AB812" s="41">
        <f t="shared" si="318"/>
        <v>0</v>
      </c>
      <c r="AC812" s="41">
        <f t="shared" si="318"/>
        <v>1</v>
      </c>
      <c r="AD812" s="41">
        <f t="shared" si="318"/>
        <v>0</v>
      </c>
      <c r="AE812" s="41">
        <f t="shared" si="318"/>
        <v>0</v>
      </c>
      <c r="AF812" s="41">
        <f t="shared" si="319"/>
        <v>0</v>
      </c>
      <c r="AG812" s="48">
        <v>1310.3004059334135</v>
      </c>
      <c r="AH812" s="48">
        <v>274.2780144515616</v>
      </c>
      <c r="AI812" s="48">
        <v>142.91235604976151</v>
      </c>
      <c r="AJ812" s="48">
        <v>78.926467823780044</v>
      </c>
      <c r="AK812" s="41">
        <f t="shared" si="320"/>
        <v>11.263901246833582</v>
      </c>
      <c r="AL812" s="41">
        <f>LN(D812+'Models training data'!$Y$4)</f>
        <v>7.3787004254770538</v>
      </c>
      <c r="AM812" s="41">
        <f>LN(E812+'Models training data'!$Y$5)</f>
        <v>5.8268554944436284</v>
      </c>
      <c r="AN812" s="41">
        <f>LN(F812+'Models training data'!$Y$6)</f>
        <v>5.2379877883214299</v>
      </c>
      <c r="AO812" s="41">
        <f>LN(G812+'Models training data'!$Y$7)</f>
        <v>4.8561615732682135</v>
      </c>
      <c r="AP812" s="41">
        <f t="shared" si="307"/>
        <v>0</v>
      </c>
      <c r="AQ812" s="41">
        <f t="shared" si="321"/>
        <v>1</v>
      </c>
      <c r="AR812" s="41">
        <f t="shared" si="322"/>
        <v>84134.493298439018</v>
      </c>
      <c r="AS812" s="41">
        <f t="shared" si="323"/>
        <v>67759.268130135111</v>
      </c>
      <c r="AT812" s="41">
        <f t="shared" si="324"/>
        <v>11.135670082169272</v>
      </c>
      <c r="AU812" s="41">
        <f t="shared" si="325"/>
        <v>68142.574280610323</v>
      </c>
      <c r="AV812" s="41">
        <f t="shared" si="326"/>
        <v>11.141306400416894</v>
      </c>
      <c r="AW812" s="41">
        <f t="shared" si="327"/>
        <v>68308.626929866601</v>
      </c>
      <c r="AX812" s="41">
        <f t="shared" si="328"/>
        <v>11.143075366056339</v>
      </c>
      <c r="AY812" s="41">
        <f t="shared" si="329"/>
        <v>11.258002340752356</v>
      </c>
      <c r="AZ812" s="41">
        <f t="shared" si="330"/>
        <v>11.244927222795162</v>
      </c>
    </row>
    <row r="813" spans="2:52" x14ac:dyDescent="0.25">
      <c r="B813" s="41" t="str">
        <f t="shared" si="331"/>
        <v>MD</v>
      </c>
      <c r="C813" s="46">
        <v>44653</v>
      </c>
      <c r="D813" s="45">
        <v>1357.9673022490006</v>
      </c>
      <c r="E813" s="45">
        <v>282.24419836836887</v>
      </c>
      <c r="F813" s="45">
        <v>144.88590763330544</v>
      </c>
      <c r="G813" s="48">
        <v>87.617419440119804</v>
      </c>
      <c r="H813" s="44">
        <v>78863.680959487465</v>
      </c>
      <c r="I813" s="62">
        <f t="shared" si="308"/>
        <v>1872.7148276907947</v>
      </c>
      <c r="J813" s="41">
        <f t="shared" si="309"/>
        <v>2022</v>
      </c>
      <c r="K813" s="41">
        <f t="shared" si="310"/>
        <v>14</v>
      </c>
      <c r="L813" s="41">
        <f t="shared" si="311"/>
        <v>196</v>
      </c>
      <c r="M813" s="41">
        <f t="shared" si="312"/>
        <v>5.2781146592305168</v>
      </c>
      <c r="N813" s="41">
        <f t="shared" si="313"/>
        <v>1</v>
      </c>
      <c r="O813" s="41">
        <f t="shared" si="314"/>
        <v>4</v>
      </c>
      <c r="P813" s="41">
        <f t="shared" si="315"/>
        <v>0</v>
      </c>
      <c r="Q813" s="41">
        <f t="shared" si="315"/>
        <v>0</v>
      </c>
      <c r="R813" s="41">
        <f t="shared" si="315"/>
        <v>0</v>
      </c>
      <c r="S813" s="41">
        <f t="shared" si="315"/>
        <v>1</v>
      </c>
      <c r="T813" s="41">
        <f t="shared" si="316"/>
        <v>0</v>
      </c>
      <c r="U813" s="41">
        <f t="shared" si="316"/>
        <v>0</v>
      </c>
      <c r="V813" s="41">
        <f t="shared" si="316"/>
        <v>0</v>
      </c>
      <c r="W813" s="41">
        <f t="shared" si="316"/>
        <v>0</v>
      </c>
      <c r="X813" s="41">
        <f t="shared" si="317"/>
        <v>0</v>
      </c>
      <c r="Y813" s="41">
        <f t="shared" si="317"/>
        <v>0</v>
      </c>
      <c r="Z813" s="41">
        <f t="shared" si="317"/>
        <v>0</v>
      </c>
      <c r="AA813" s="41">
        <f t="shared" si="317"/>
        <v>0</v>
      </c>
      <c r="AB813" s="41">
        <f t="shared" si="318"/>
        <v>0</v>
      </c>
      <c r="AC813" s="41">
        <f t="shared" si="318"/>
        <v>1</v>
      </c>
      <c r="AD813" s="41">
        <f t="shared" si="318"/>
        <v>0</v>
      </c>
      <c r="AE813" s="41">
        <f t="shared" si="318"/>
        <v>0</v>
      </c>
      <c r="AF813" s="41">
        <f t="shared" si="319"/>
        <v>0</v>
      </c>
      <c r="AG813" s="48">
        <v>1357.9673022490006</v>
      </c>
      <c r="AH813" s="48">
        <v>282.24419836836887</v>
      </c>
      <c r="AI813" s="48">
        <v>144.88590763330544</v>
      </c>
      <c r="AJ813" s="48">
        <v>87.617419440119804</v>
      </c>
      <c r="AK813" s="41">
        <f t="shared" si="320"/>
        <v>11.275476083485154</v>
      </c>
      <c r="AL813" s="41">
        <f>LN(D813+'Models training data'!$Y$4)</f>
        <v>7.4080298556813089</v>
      </c>
      <c r="AM813" s="41">
        <f>LN(E813+'Models training data'!$Y$5)</f>
        <v>5.8500630784830738</v>
      </c>
      <c r="AN813" s="41">
        <f>LN(F813+'Models training data'!$Y$6)</f>
        <v>5.2484146391471418</v>
      </c>
      <c r="AO813" s="41">
        <f>LN(G813+'Models training data'!$Y$7)</f>
        <v>4.9215916939221502</v>
      </c>
      <c r="AP813" s="41">
        <f t="shared" si="307"/>
        <v>0</v>
      </c>
      <c r="AQ813" s="41">
        <f t="shared" si="321"/>
        <v>1</v>
      </c>
      <c r="AR813" s="41">
        <f t="shared" si="322"/>
        <v>83741.786279165899</v>
      </c>
      <c r="AS813" s="41">
        <f t="shared" si="323"/>
        <v>67367.810057458759</v>
      </c>
      <c r="AT813" s="41">
        <f t="shared" si="324"/>
        <v>11.132259746165788</v>
      </c>
      <c r="AU813" s="41">
        <f t="shared" si="325"/>
        <v>67781.180624477623</v>
      </c>
      <c r="AV813" s="41">
        <f t="shared" si="326"/>
        <v>11.138318466446181</v>
      </c>
      <c r="AW813" s="41">
        <f t="shared" si="327"/>
        <v>67926.040741426885</v>
      </c>
      <c r="AX813" s="41">
        <f t="shared" si="328"/>
        <v>11.139682846104193</v>
      </c>
      <c r="AY813" s="41">
        <f t="shared" si="329"/>
        <v>11.261447630260122</v>
      </c>
      <c r="AZ813" s="41">
        <f t="shared" si="330"/>
        <v>11.255445176300292</v>
      </c>
    </row>
    <row r="814" spans="2:52" x14ac:dyDescent="0.25">
      <c r="B814" s="41" t="str">
        <f t="shared" si="331"/>
        <v>MD</v>
      </c>
      <c r="C814" s="46">
        <v>44660</v>
      </c>
      <c r="D814" s="45">
        <v>1395.7416998508679</v>
      </c>
      <c r="E814" s="45">
        <v>287.67834223819841</v>
      </c>
      <c r="F814" s="45">
        <v>146.38920951194314</v>
      </c>
      <c r="G814" s="48">
        <v>96.45899186752797</v>
      </c>
      <c r="H814" s="44">
        <v>79643.278233552875</v>
      </c>
      <c r="I814" s="62">
        <f t="shared" si="308"/>
        <v>1926.2682434685375</v>
      </c>
      <c r="J814" s="41">
        <f t="shared" si="309"/>
        <v>2022</v>
      </c>
      <c r="K814" s="41">
        <f t="shared" si="310"/>
        <v>15</v>
      </c>
      <c r="L814" s="41">
        <f t="shared" si="311"/>
        <v>225</v>
      </c>
      <c r="M814" s="41">
        <f t="shared" si="312"/>
        <v>5.4161004022044201</v>
      </c>
      <c r="N814" s="41">
        <f t="shared" si="313"/>
        <v>1</v>
      </c>
      <c r="O814" s="41">
        <f t="shared" si="314"/>
        <v>4</v>
      </c>
      <c r="P814" s="41">
        <f t="shared" si="315"/>
        <v>0</v>
      </c>
      <c r="Q814" s="41">
        <f t="shared" si="315"/>
        <v>0</v>
      </c>
      <c r="R814" s="41">
        <f t="shared" si="315"/>
        <v>0</v>
      </c>
      <c r="S814" s="41">
        <f t="shared" si="315"/>
        <v>1</v>
      </c>
      <c r="T814" s="41">
        <f t="shared" si="316"/>
        <v>0</v>
      </c>
      <c r="U814" s="41">
        <f t="shared" si="316"/>
        <v>0</v>
      </c>
      <c r="V814" s="41">
        <f t="shared" si="316"/>
        <v>0</v>
      </c>
      <c r="W814" s="41">
        <f t="shared" si="316"/>
        <v>0</v>
      </c>
      <c r="X814" s="41">
        <f t="shared" si="317"/>
        <v>0</v>
      </c>
      <c r="Y814" s="41">
        <f t="shared" si="317"/>
        <v>0</v>
      </c>
      <c r="Z814" s="41">
        <f t="shared" si="317"/>
        <v>0</v>
      </c>
      <c r="AA814" s="41">
        <f t="shared" si="317"/>
        <v>0</v>
      </c>
      <c r="AB814" s="41">
        <f t="shared" si="318"/>
        <v>0</v>
      </c>
      <c r="AC814" s="41">
        <f t="shared" si="318"/>
        <v>1</v>
      </c>
      <c r="AD814" s="41">
        <f t="shared" si="318"/>
        <v>0</v>
      </c>
      <c r="AE814" s="41">
        <f t="shared" si="318"/>
        <v>0</v>
      </c>
      <c r="AF814" s="41">
        <f t="shared" si="319"/>
        <v>0</v>
      </c>
      <c r="AG814" s="48">
        <v>1395.7416998508679</v>
      </c>
      <c r="AH814" s="48">
        <v>287.67834223819841</v>
      </c>
      <c r="AI814" s="48">
        <v>146.38920951194314</v>
      </c>
      <c r="AJ814" s="48">
        <v>96.45899186752797</v>
      </c>
      <c r="AK814" s="41">
        <f t="shared" si="320"/>
        <v>11.285312920484555</v>
      </c>
      <c r="AL814" s="41">
        <f>LN(D814+'Models training data'!$Y$4)</f>
        <v>7.4306765135562429</v>
      </c>
      <c r="AM814" s="41">
        <f>LN(E814+'Models training data'!$Y$5)</f>
        <v>5.8655906978246142</v>
      </c>
      <c r="AN814" s="41">
        <f>LN(F814+'Models training data'!$Y$6)</f>
        <v>5.2562847092136726</v>
      </c>
      <c r="AO814" s="41">
        <f>LN(G814+'Models training data'!$Y$7)</f>
        <v>4.9840341021068264</v>
      </c>
      <c r="AP814" s="41">
        <f t="shared" si="307"/>
        <v>0</v>
      </c>
      <c r="AQ814" s="41">
        <f t="shared" si="321"/>
        <v>1</v>
      </c>
      <c r="AR814" s="41">
        <f t="shared" si="322"/>
        <v>83717.395966082157</v>
      </c>
      <c r="AS814" s="41">
        <f t="shared" si="323"/>
        <v>67343.712667417043</v>
      </c>
      <c r="AT814" s="41">
        <f t="shared" si="324"/>
        <v>11.132002128901009</v>
      </c>
      <c r="AU814" s="41">
        <f t="shared" si="325"/>
        <v>67699.394096356235</v>
      </c>
      <c r="AV814" s="41">
        <f t="shared" si="326"/>
        <v>11.13722919812921</v>
      </c>
      <c r="AW814" s="41">
        <f t="shared" si="327"/>
        <v>67826.214531415957</v>
      </c>
      <c r="AX814" s="41">
        <f t="shared" si="328"/>
        <v>11.138533721550314</v>
      </c>
      <c r="AY814" s="41">
        <f t="shared" si="329"/>
        <v>11.264357551531749</v>
      </c>
      <c r="AZ814" s="41">
        <f t="shared" si="330"/>
        <v>11.264962672269508</v>
      </c>
    </row>
    <row r="815" spans="2:52" x14ac:dyDescent="0.25">
      <c r="B815" s="41" t="str">
        <f t="shared" si="331"/>
        <v>MD</v>
      </c>
      <c r="C815" s="46">
        <v>44667</v>
      </c>
      <c r="D815" s="45">
        <v>1089.5191898956075</v>
      </c>
      <c r="E815" s="45">
        <v>193.83917111909921</v>
      </c>
      <c r="F815" s="45">
        <v>59.638920951194315</v>
      </c>
      <c r="G815" s="48">
        <v>106.1128741026204</v>
      </c>
      <c r="H815" s="44">
        <v>71910.167465230901</v>
      </c>
      <c r="I815" s="62">
        <f t="shared" si="308"/>
        <v>1449.1101560685213</v>
      </c>
      <c r="J815" s="41">
        <f t="shared" si="309"/>
        <v>2022</v>
      </c>
      <c r="K815" s="41">
        <f t="shared" si="310"/>
        <v>16</v>
      </c>
      <c r="L815" s="41">
        <f t="shared" si="311"/>
        <v>256</v>
      </c>
      <c r="M815" s="41">
        <f t="shared" si="312"/>
        <v>5.5451774444795623</v>
      </c>
      <c r="N815" s="41">
        <f t="shared" si="313"/>
        <v>1</v>
      </c>
      <c r="O815" s="41">
        <f t="shared" si="314"/>
        <v>4</v>
      </c>
      <c r="P815" s="41">
        <f t="shared" si="315"/>
        <v>0</v>
      </c>
      <c r="Q815" s="41">
        <f t="shared" si="315"/>
        <v>0</v>
      </c>
      <c r="R815" s="41">
        <f t="shared" si="315"/>
        <v>0</v>
      </c>
      <c r="S815" s="41">
        <f t="shared" si="315"/>
        <v>1</v>
      </c>
      <c r="T815" s="41">
        <f t="shared" si="316"/>
        <v>0</v>
      </c>
      <c r="U815" s="41">
        <f t="shared" si="316"/>
        <v>0</v>
      </c>
      <c r="V815" s="41">
        <f t="shared" si="316"/>
        <v>0</v>
      </c>
      <c r="W815" s="41">
        <f t="shared" si="316"/>
        <v>0</v>
      </c>
      <c r="X815" s="41">
        <f t="shared" si="317"/>
        <v>0</v>
      </c>
      <c r="Y815" s="41">
        <f t="shared" si="317"/>
        <v>0</v>
      </c>
      <c r="Z815" s="41">
        <f t="shared" si="317"/>
        <v>0</v>
      </c>
      <c r="AA815" s="41">
        <f t="shared" si="317"/>
        <v>0</v>
      </c>
      <c r="AB815" s="41">
        <f t="shared" si="318"/>
        <v>0</v>
      </c>
      <c r="AC815" s="41">
        <f t="shared" si="318"/>
        <v>1</v>
      </c>
      <c r="AD815" s="41">
        <f t="shared" si="318"/>
        <v>0</v>
      </c>
      <c r="AE815" s="41">
        <f t="shared" si="318"/>
        <v>0</v>
      </c>
      <c r="AF815" s="41">
        <f t="shared" si="319"/>
        <v>0</v>
      </c>
      <c r="AG815" s="48">
        <v>1089.5191898956075</v>
      </c>
      <c r="AH815" s="48">
        <v>193.83917111909921</v>
      </c>
      <c r="AI815" s="48">
        <v>59.638920951194315</v>
      </c>
      <c r="AJ815" s="48">
        <v>106.1128741026204</v>
      </c>
      <c r="AK815" s="41">
        <f t="shared" si="320"/>
        <v>11.183172944910835</v>
      </c>
      <c r="AL815" s="41">
        <f>LN(D815+'Models training data'!$Y$4)</f>
        <v>7.230364669518087</v>
      </c>
      <c r="AM815" s="41">
        <f>LN(E815+'Models training data'!$Y$5)</f>
        <v>5.556253599191928</v>
      </c>
      <c r="AN815" s="41">
        <f>LN(F815+'Models training data'!$Y$6)</f>
        <v>4.6541260967046476</v>
      </c>
      <c r="AO815" s="41">
        <f>LN(G815+'Models training data'!$Y$7)</f>
        <v>5.0480358114102559</v>
      </c>
      <c r="AP815" s="41">
        <f t="shared" si="307"/>
        <v>0</v>
      </c>
      <c r="AQ815" s="41">
        <f t="shared" si="321"/>
        <v>1</v>
      </c>
      <c r="AR815" s="41">
        <f t="shared" si="322"/>
        <v>83693.005652998414</v>
      </c>
      <c r="AS815" s="41">
        <f t="shared" si="323"/>
        <v>67319.615277375357</v>
      </c>
      <c r="AT815" s="41">
        <f t="shared" si="324"/>
        <v>11.131744511636228</v>
      </c>
      <c r="AU815" s="41">
        <f t="shared" si="325"/>
        <v>67618.786266910654</v>
      </c>
      <c r="AV815" s="41">
        <f t="shared" si="326"/>
        <v>11.136156875013931</v>
      </c>
      <c r="AW815" s="41">
        <f t="shared" si="327"/>
        <v>67732.833348316577</v>
      </c>
      <c r="AX815" s="41">
        <f t="shared" si="328"/>
        <v>11.137458787318533</v>
      </c>
      <c r="AY815" s="41">
        <f t="shared" si="329"/>
        <v>11.240226042443535</v>
      </c>
      <c r="AZ815" s="41">
        <f t="shared" si="330"/>
        <v>11.205249978604479</v>
      </c>
    </row>
    <row r="816" spans="2:52" x14ac:dyDescent="0.25">
      <c r="B816" s="41" t="str">
        <f t="shared" si="331"/>
        <v>MD</v>
      </c>
      <c r="C816" s="46">
        <v>44674</v>
      </c>
      <c r="D816" s="45">
        <v>876.19153205215684</v>
      </c>
      <c r="E816" s="45">
        <v>146.9195855595496</v>
      </c>
      <c r="F816" s="45">
        <v>50.963892095119434</v>
      </c>
      <c r="G816" s="48">
        <v>116.72495981771641</v>
      </c>
      <c r="H816" s="44">
        <v>69792.203816507463</v>
      </c>
      <c r="I816" s="62">
        <f t="shared" si="308"/>
        <v>1190.7999695245423</v>
      </c>
      <c r="J816" s="41">
        <f t="shared" si="309"/>
        <v>2022</v>
      </c>
      <c r="K816" s="41">
        <f t="shared" si="310"/>
        <v>17</v>
      </c>
      <c r="L816" s="41">
        <f t="shared" si="311"/>
        <v>289</v>
      </c>
      <c r="M816" s="41">
        <f t="shared" si="312"/>
        <v>5.6664266881124323</v>
      </c>
      <c r="N816" s="41">
        <f t="shared" si="313"/>
        <v>1</v>
      </c>
      <c r="O816" s="41">
        <f t="shared" si="314"/>
        <v>4</v>
      </c>
      <c r="P816" s="41">
        <f t="shared" si="315"/>
        <v>0</v>
      </c>
      <c r="Q816" s="41">
        <f t="shared" si="315"/>
        <v>0</v>
      </c>
      <c r="R816" s="41">
        <f t="shared" si="315"/>
        <v>0</v>
      </c>
      <c r="S816" s="41">
        <f t="shared" si="315"/>
        <v>1</v>
      </c>
      <c r="T816" s="41">
        <f t="shared" si="316"/>
        <v>0</v>
      </c>
      <c r="U816" s="41">
        <f t="shared" si="316"/>
        <v>0</v>
      </c>
      <c r="V816" s="41">
        <f t="shared" si="316"/>
        <v>0</v>
      </c>
      <c r="W816" s="41">
        <f t="shared" si="316"/>
        <v>0</v>
      </c>
      <c r="X816" s="41">
        <f t="shared" si="317"/>
        <v>0</v>
      </c>
      <c r="Y816" s="41">
        <f t="shared" si="317"/>
        <v>0</v>
      </c>
      <c r="Z816" s="41">
        <f t="shared" si="317"/>
        <v>0</v>
      </c>
      <c r="AA816" s="41">
        <f t="shared" si="317"/>
        <v>0</v>
      </c>
      <c r="AB816" s="41">
        <f t="shared" si="318"/>
        <v>0</v>
      </c>
      <c r="AC816" s="41">
        <f t="shared" si="318"/>
        <v>1</v>
      </c>
      <c r="AD816" s="41">
        <f t="shared" si="318"/>
        <v>0</v>
      </c>
      <c r="AE816" s="41">
        <f t="shared" si="318"/>
        <v>0</v>
      </c>
      <c r="AF816" s="41">
        <f t="shared" si="319"/>
        <v>0</v>
      </c>
      <c r="AG816" s="48">
        <v>876.19153205215684</v>
      </c>
      <c r="AH816" s="48">
        <v>146.9195855595496</v>
      </c>
      <c r="AI816" s="48">
        <v>50.963892095119434</v>
      </c>
      <c r="AJ816" s="48">
        <v>116.72495981771641</v>
      </c>
      <c r="AK816" s="41">
        <f t="shared" si="320"/>
        <v>11.153277589339071</v>
      </c>
      <c r="AL816" s="41">
        <f>LN(D816+'Models training data'!$Y$4)</f>
        <v>7.0625328449356504</v>
      </c>
      <c r="AM816" s="41">
        <f>LN(E816+'Models training data'!$Y$5)</f>
        <v>5.3562639179033216</v>
      </c>
      <c r="AN816" s="41">
        <f>LN(F816+'Models training data'!$Y$6)</f>
        <v>4.5679082632783716</v>
      </c>
      <c r="AO816" s="41">
        <f>LN(G816+'Models training data'!$Y$7)</f>
        <v>5.113964107826269</v>
      </c>
      <c r="AP816" s="41">
        <f t="shared" si="307"/>
        <v>0</v>
      </c>
      <c r="AQ816" s="41">
        <f t="shared" si="321"/>
        <v>1</v>
      </c>
      <c r="AR816" s="41">
        <f t="shared" si="322"/>
        <v>83668.615339914671</v>
      </c>
      <c r="AS816" s="41">
        <f t="shared" si="323"/>
        <v>67295.517887333655</v>
      </c>
      <c r="AT816" s="41">
        <f t="shared" si="324"/>
        <v>11.131486894371449</v>
      </c>
      <c r="AU816" s="41">
        <f t="shared" si="325"/>
        <v>67539.357136140898</v>
      </c>
      <c r="AV816" s="41">
        <f t="shared" si="326"/>
        <v>11.135101497100342</v>
      </c>
      <c r="AW816" s="41">
        <f t="shared" si="327"/>
        <v>67645.115210212622</v>
      </c>
      <c r="AX816" s="41">
        <f t="shared" si="328"/>
        <v>11.13644904181878</v>
      </c>
      <c r="AY816" s="41">
        <f t="shared" si="329"/>
        <v>11.230830471890592</v>
      </c>
      <c r="AZ816" s="41">
        <f t="shared" si="330"/>
        <v>11.19558564294168</v>
      </c>
    </row>
    <row r="817" spans="2:52" x14ac:dyDescent="0.25">
      <c r="B817" s="41" t="str">
        <f t="shared" si="331"/>
        <v>MD</v>
      </c>
      <c r="C817" s="46">
        <v>44681</v>
      </c>
      <c r="D817" s="45">
        <v>727.99745255299376</v>
      </c>
      <c r="E817" s="45">
        <v>123.4597927797748</v>
      </c>
      <c r="F817" s="45">
        <v>50.096389209511941</v>
      </c>
      <c r="G817" s="48">
        <v>128.39753562997146</v>
      </c>
      <c r="H817" s="44">
        <v>69120.896672585615</v>
      </c>
      <c r="I817" s="62">
        <f t="shared" si="308"/>
        <v>1029.951170172252</v>
      </c>
      <c r="J817" s="41">
        <f t="shared" si="309"/>
        <v>2022</v>
      </c>
      <c r="K817" s="41">
        <f t="shared" si="310"/>
        <v>18</v>
      </c>
      <c r="L817" s="41">
        <f t="shared" si="311"/>
        <v>324</v>
      </c>
      <c r="M817" s="41">
        <f t="shared" si="312"/>
        <v>5.780743515792329</v>
      </c>
      <c r="N817" s="41">
        <f t="shared" si="313"/>
        <v>1</v>
      </c>
      <c r="O817" s="41">
        <f t="shared" si="314"/>
        <v>4</v>
      </c>
      <c r="P817" s="41">
        <f t="shared" si="315"/>
        <v>0</v>
      </c>
      <c r="Q817" s="41">
        <f t="shared" si="315"/>
        <v>0</v>
      </c>
      <c r="R817" s="41">
        <f t="shared" si="315"/>
        <v>0</v>
      </c>
      <c r="S817" s="41">
        <f t="shared" si="315"/>
        <v>1</v>
      </c>
      <c r="T817" s="41">
        <f t="shared" si="316"/>
        <v>0</v>
      </c>
      <c r="U817" s="41">
        <f t="shared" si="316"/>
        <v>0</v>
      </c>
      <c r="V817" s="41">
        <f t="shared" si="316"/>
        <v>0</v>
      </c>
      <c r="W817" s="41">
        <f t="shared" si="316"/>
        <v>0</v>
      </c>
      <c r="X817" s="41">
        <f t="shared" si="317"/>
        <v>0</v>
      </c>
      <c r="Y817" s="41">
        <f t="shared" si="317"/>
        <v>0</v>
      </c>
      <c r="Z817" s="41">
        <f t="shared" si="317"/>
        <v>0</v>
      </c>
      <c r="AA817" s="41">
        <f t="shared" si="317"/>
        <v>0</v>
      </c>
      <c r="AB817" s="41">
        <f t="shared" si="318"/>
        <v>0</v>
      </c>
      <c r="AC817" s="41">
        <f t="shared" si="318"/>
        <v>1</v>
      </c>
      <c r="AD817" s="41">
        <f t="shared" si="318"/>
        <v>0</v>
      </c>
      <c r="AE817" s="41">
        <f t="shared" si="318"/>
        <v>0</v>
      </c>
      <c r="AF817" s="41">
        <f t="shared" si="319"/>
        <v>0</v>
      </c>
      <c r="AG817" s="48">
        <v>727.99745255299376</v>
      </c>
      <c r="AH817" s="48">
        <v>123.4597927797748</v>
      </c>
      <c r="AI817" s="48">
        <v>50.096389209511941</v>
      </c>
      <c r="AJ817" s="48">
        <v>128.39753562997146</v>
      </c>
      <c r="AK817" s="41">
        <f t="shared" si="320"/>
        <v>11.14361237608745</v>
      </c>
      <c r="AL817" s="41">
        <f>LN(D817+'Models training data'!$Y$4)</f>
        <v>6.9267773896021261</v>
      </c>
      <c r="AM817" s="41">
        <f>LN(E817+'Models training data'!$Y$5)</f>
        <v>5.2389488106074014</v>
      </c>
      <c r="AN817" s="41">
        <f>LN(F817+'Models training data'!$Y$6)</f>
        <v>4.5588631038425218</v>
      </c>
      <c r="AO817" s="41">
        <f>LN(G817+'Models training data'!$Y$7)</f>
        <v>5.1817889954598835</v>
      </c>
      <c r="AP817" s="41">
        <f t="shared" si="307"/>
        <v>0</v>
      </c>
      <c r="AQ817" s="41">
        <f t="shared" si="321"/>
        <v>1</v>
      </c>
      <c r="AR817" s="41">
        <f t="shared" si="322"/>
        <v>83644.225026830929</v>
      </c>
      <c r="AS817" s="41">
        <f t="shared" si="323"/>
        <v>67271.420497291954</v>
      </c>
      <c r="AT817" s="41">
        <f t="shared" si="324"/>
        <v>11.131229277106668</v>
      </c>
      <c r="AU817" s="41">
        <f t="shared" si="325"/>
        <v>67461.106704046964</v>
      </c>
      <c r="AV817" s="41">
        <f t="shared" si="326"/>
        <v>11.134063064388442</v>
      </c>
      <c r="AW817" s="41">
        <f t="shared" si="327"/>
        <v>67562.412349744525</v>
      </c>
      <c r="AX817" s="41">
        <f t="shared" si="328"/>
        <v>11.135497028438431</v>
      </c>
      <c r="AY817" s="41">
        <f t="shared" si="329"/>
        <v>11.226532517023518</v>
      </c>
      <c r="AZ817" s="41">
        <f t="shared" si="330"/>
        <v>11.196815979222457</v>
      </c>
    </row>
    <row r="818" spans="2:52" x14ac:dyDescent="0.25">
      <c r="B818" s="41" t="str">
        <f t="shared" si="331"/>
        <v>MD</v>
      </c>
      <c r="C818" s="46">
        <v>44688</v>
      </c>
      <c r="D818" s="45">
        <v>625.40823070474448</v>
      </c>
      <c r="E818" s="45">
        <v>111.7298963898874</v>
      </c>
      <c r="F818" s="45">
        <v>50.009638920951197</v>
      </c>
      <c r="G818" s="48">
        <v>141.23729717601697</v>
      </c>
      <c r="H818" s="44">
        <v>75329.982697247338</v>
      </c>
      <c r="I818" s="62">
        <f t="shared" si="308"/>
        <v>928.38506319160001</v>
      </c>
      <c r="J818" s="41">
        <f t="shared" si="309"/>
        <v>2022</v>
      </c>
      <c r="K818" s="41">
        <f t="shared" si="310"/>
        <v>19</v>
      </c>
      <c r="L818" s="41">
        <f t="shared" si="311"/>
        <v>361</v>
      </c>
      <c r="M818" s="41">
        <f t="shared" si="312"/>
        <v>5.8888779583328805</v>
      </c>
      <c r="N818" s="41">
        <f t="shared" si="313"/>
        <v>1</v>
      </c>
      <c r="O818" s="41">
        <f t="shared" si="314"/>
        <v>5</v>
      </c>
      <c r="P818" s="41">
        <f t="shared" si="315"/>
        <v>0</v>
      </c>
      <c r="Q818" s="41">
        <f t="shared" si="315"/>
        <v>0</v>
      </c>
      <c r="R818" s="41">
        <f t="shared" si="315"/>
        <v>0</v>
      </c>
      <c r="S818" s="41">
        <f t="shared" si="315"/>
        <v>0</v>
      </c>
      <c r="T818" s="41">
        <f t="shared" si="316"/>
        <v>1</v>
      </c>
      <c r="U818" s="41">
        <f t="shared" si="316"/>
        <v>0</v>
      </c>
      <c r="V818" s="41">
        <f t="shared" si="316"/>
        <v>0</v>
      </c>
      <c r="W818" s="41">
        <f t="shared" si="316"/>
        <v>0</v>
      </c>
      <c r="X818" s="41">
        <f t="shared" si="317"/>
        <v>0</v>
      </c>
      <c r="Y818" s="41">
        <f t="shared" si="317"/>
        <v>0</v>
      </c>
      <c r="Z818" s="41">
        <f t="shared" si="317"/>
        <v>0</v>
      </c>
      <c r="AA818" s="41">
        <f t="shared" si="317"/>
        <v>0</v>
      </c>
      <c r="AB818" s="41">
        <f t="shared" si="318"/>
        <v>0</v>
      </c>
      <c r="AC818" s="41">
        <f t="shared" si="318"/>
        <v>1</v>
      </c>
      <c r="AD818" s="41">
        <f t="shared" si="318"/>
        <v>0</v>
      </c>
      <c r="AE818" s="41">
        <f t="shared" si="318"/>
        <v>0</v>
      </c>
      <c r="AF818" s="41">
        <f t="shared" si="319"/>
        <v>0</v>
      </c>
      <c r="AG818" s="48">
        <v>625.40823070474448</v>
      </c>
      <c r="AH818" s="48">
        <v>111.7298963898874</v>
      </c>
      <c r="AI818" s="48">
        <v>50.009638920951197</v>
      </c>
      <c r="AJ818" s="48">
        <v>141.23729717601697</v>
      </c>
      <c r="AK818" s="41">
        <f t="shared" si="320"/>
        <v>11.229633511126993</v>
      </c>
      <c r="AL818" s="41">
        <f>LN(D818+'Models training data'!$Y$4)</f>
        <v>6.8206874950450338</v>
      </c>
      <c r="AM818" s="41">
        <f>LN(E818+'Models training data'!$Y$5)</f>
        <v>5.1746909414228242</v>
      </c>
      <c r="AN818" s="41">
        <f>LN(F818+'Models training data'!$Y$6)</f>
        <v>4.5579540717472113</v>
      </c>
      <c r="AO818" s="41">
        <f>LN(G818+'Models training data'!$Y$7)</f>
        <v>5.2514392099664624</v>
      </c>
      <c r="AP818" s="41">
        <f t="shared" si="307"/>
        <v>0</v>
      </c>
      <c r="AQ818" s="41">
        <f t="shared" si="321"/>
        <v>1</v>
      </c>
      <c r="AR818" s="41">
        <f t="shared" si="322"/>
        <v>92464.669219614341</v>
      </c>
      <c r="AS818" s="41">
        <f t="shared" si="323"/>
        <v>76089.793305706655</v>
      </c>
      <c r="AT818" s="41">
        <f t="shared" si="324"/>
        <v>11.232487475277908</v>
      </c>
      <c r="AU818" s="41">
        <f t="shared" si="325"/>
        <v>76142.388251189637</v>
      </c>
      <c r="AV818" s="41">
        <f t="shared" si="326"/>
        <v>11.233366681618357</v>
      </c>
      <c r="AW818" s="41">
        <f t="shared" si="327"/>
        <v>76388.972453067763</v>
      </c>
      <c r="AX818" s="41">
        <f t="shared" si="328"/>
        <v>11.236989301905973</v>
      </c>
      <c r="AY818" s="41">
        <f t="shared" si="329"/>
        <v>11.224884096533124</v>
      </c>
      <c r="AZ818" s="41">
        <f t="shared" si="330"/>
        <v>11.201625222088325</v>
      </c>
    </row>
    <row r="819" spans="2:52" x14ac:dyDescent="0.25">
      <c r="B819" s="41" t="str">
        <f t="shared" si="331"/>
        <v>MD</v>
      </c>
      <c r="C819" s="46">
        <v>44695</v>
      </c>
      <c r="D819" s="45">
        <v>554.7538755501464</v>
      </c>
      <c r="E819" s="45">
        <v>105.86494819494371</v>
      </c>
      <c r="F819" s="45">
        <v>50.000963892095122</v>
      </c>
      <c r="G819" s="48">
        <v>155.36102769192351</v>
      </c>
      <c r="H819" s="44">
        <v>75404.54044304842</v>
      </c>
      <c r="I819" s="62">
        <f t="shared" si="308"/>
        <v>865.98081532910874</v>
      </c>
      <c r="J819" s="41">
        <f t="shared" si="309"/>
        <v>2022</v>
      </c>
      <c r="K819" s="41">
        <f t="shared" si="310"/>
        <v>20</v>
      </c>
      <c r="L819" s="41">
        <f t="shared" si="311"/>
        <v>400</v>
      </c>
      <c r="M819" s="41">
        <f t="shared" si="312"/>
        <v>5.9914645471079817</v>
      </c>
      <c r="N819" s="41">
        <f t="shared" si="313"/>
        <v>1</v>
      </c>
      <c r="O819" s="41">
        <f t="shared" si="314"/>
        <v>5</v>
      </c>
      <c r="P819" s="41">
        <f t="shared" si="315"/>
        <v>0</v>
      </c>
      <c r="Q819" s="41">
        <f t="shared" si="315"/>
        <v>0</v>
      </c>
      <c r="R819" s="41">
        <f t="shared" si="315"/>
        <v>0</v>
      </c>
      <c r="S819" s="41">
        <f t="shared" si="315"/>
        <v>0</v>
      </c>
      <c r="T819" s="41">
        <f t="shared" si="316"/>
        <v>1</v>
      </c>
      <c r="U819" s="41">
        <f t="shared" si="316"/>
        <v>0</v>
      </c>
      <c r="V819" s="41">
        <f t="shared" si="316"/>
        <v>0</v>
      </c>
      <c r="W819" s="41">
        <f t="shared" si="316"/>
        <v>0</v>
      </c>
      <c r="X819" s="41">
        <f t="shared" si="317"/>
        <v>0</v>
      </c>
      <c r="Y819" s="41">
        <f t="shared" si="317"/>
        <v>0</v>
      </c>
      <c r="Z819" s="41">
        <f t="shared" si="317"/>
        <v>0</v>
      </c>
      <c r="AA819" s="41">
        <f t="shared" si="317"/>
        <v>0</v>
      </c>
      <c r="AB819" s="41">
        <f t="shared" si="318"/>
        <v>0</v>
      </c>
      <c r="AC819" s="41">
        <f t="shared" si="318"/>
        <v>1</v>
      </c>
      <c r="AD819" s="41">
        <f t="shared" si="318"/>
        <v>0</v>
      </c>
      <c r="AE819" s="41">
        <f t="shared" si="318"/>
        <v>0</v>
      </c>
      <c r="AF819" s="41">
        <f t="shared" si="319"/>
        <v>0</v>
      </c>
      <c r="AG819" s="48">
        <v>554.7538755501464</v>
      </c>
      <c r="AH819" s="48">
        <v>105.86494819494371</v>
      </c>
      <c r="AI819" s="48">
        <v>50.000963892095122</v>
      </c>
      <c r="AJ819" s="48">
        <v>155.36102769192351</v>
      </c>
      <c r="AK819" s="41">
        <f t="shared" si="320"/>
        <v>11.230622770260577</v>
      </c>
      <c r="AL819" s="41">
        <f>LN(D819+'Models training data'!$Y$4)</f>
        <v>6.7404727942216276</v>
      </c>
      <c r="AM819" s="41">
        <f>LN(E819+'Models training data'!$Y$5)</f>
        <v>5.140944198494088</v>
      </c>
      <c r="AN819" s="41">
        <f>LN(F819+'Models training data'!$Y$6)</f>
        <v>4.5578631230724849</v>
      </c>
      <c r="AO819" s="41">
        <f>LN(G819+'Models training data'!$Y$7)</f>
        <v>5.3228366046194706</v>
      </c>
      <c r="AP819" s="41">
        <f t="shared" si="307"/>
        <v>0</v>
      </c>
      <c r="AQ819" s="41">
        <f t="shared" si="321"/>
        <v>1</v>
      </c>
      <c r="AR819" s="41">
        <f t="shared" si="322"/>
        <v>92440.278906530599</v>
      </c>
      <c r="AS819" s="41">
        <f t="shared" si="323"/>
        <v>76065.695915664954</v>
      </c>
      <c r="AT819" s="41">
        <f t="shared" si="324"/>
        <v>11.232229858013129</v>
      </c>
      <c r="AU819" s="41">
        <f t="shared" si="325"/>
        <v>76066.495216447336</v>
      </c>
      <c r="AV819" s="41">
        <f t="shared" si="326"/>
        <v>11.232362139309839</v>
      </c>
      <c r="AW819" s="41">
        <f t="shared" si="327"/>
        <v>76314.755870001594</v>
      </c>
      <c r="AX819" s="41">
        <f t="shared" si="328"/>
        <v>11.23613497619435</v>
      </c>
      <c r="AY819" s="41">
        <f t="shared" si="329"/>
        <v>11.22483709095477</v>
      </c>
      <c r="AZ819" s="41">
        <f t="shared" si="330"/>
        <v>11.208335602326899</v>
      </c>
    </row>
    <row r="820" spans="2:52" x14ac:dyDescent="0.25">
      <c r="B820" s="41" t="str">
        <f t="shared" si="331"/>
        <v>MD</v>
      </c>
      <c r="C820" s="46">
        <v>44702</v>
      </c>
      <c r="D820" s="45">
        <v>506.46550808249606</v>
      </c>
      <c r="E820" s="45">
        <v>102.93247409747185</v>
      </c>
      <c r="F820" s="45">
        <v>50.00009638920951</v>
      </c>
      <c r="G820" s="48">
        <v>170.89713054094636</v>
      </c>
      <c r="H820" s="44">
        <v>75649.256224418437</v>
      </c>
      <c r="I820" s="62">
        <f t="shared" si="308"/>
        <v>830.29520911012378</v>
      </c>
      <c r="J820" s="41">
        <f t="shared" si="309"/>
        <v>2022</v>
      </c>
      <c r="K820" s="41">
        <f t="shared" si="310"/>
        <v>21</v>
      </c>
      <c r="L820" s="41">
        <f t="shared" si="311"/>
        <v>441</v>
      </c>
      <c r="M820" s="41">
        <f t="shared" si="312"/>
        <v>6.089044875446846</v>
      </c>
      <c r="N820" s="41">
        <f t="shared" si="313"/>
        <v>1</v>
      </c>
      <c r="O820" s="41">
        <f t="shared" si="314"/>
        <v>5</v>
      </c>
      <c r="P820" s="41">
        <f t="shared" si="315"/>
        <v>0</v>
      </c>
      <c r="Q820" s="41">
        <f t="shared" si="315"/>
        <v>0</v>
      </c>
      <c r="R820" s="41">
        <f t="shared" si="315"/>
        <v>0</v>
      </c>
      <c r="S820" s="41">
        <f t="shared" si="315"/>
        <v>0</v>
      </c>
      <c r="T820" s="41">
        <f t="shared" si="316"/>
        <v>1</v>
      </c>
      <c r="U820" s="41">
        <f t="shared" si="316"/>
        <v>0</v>
      </c>
      <c r="V820" s="41">
        <f t="shared" si="316"/>
        <v>0</v>
      </c>
      <c r="W820" s="41">
        <f t="shared" si="316"/>
        <v>0</v>
      </c>
      <c r="X820" s="41">
        <f t="shared" si="317"/>
        <v>0</v>
      </c>
      <c r="Y820" s="41">
        <f t="shared" si="317"/>
        <v>0</v>
      </c>
      <c r="Z820" s="41">
        <f t="shared" si="317"/>
        <v>0</v>
      </c>
      <c r="AA820" s="41">
        <f t="shared" si="317"/>
        <v>0</v>
      </c>
      <c r="AB820" s="41">
        <f t="shared" si="318"/>
        <v>0</v>
      </c>
      <c r="AC820" s="41">
        <f t="shared" si="318"/>
        <v>1</v>
      </c>
      <c r="AD820" s="41">
        <f t="shared" si="318"/>
        <v>0</v>
      </c>
      <c r="AE820" s="41">
        <f t="shared" si="318"/>
        <v>0</v>
      </c>
      <c r="AF820" s="41">
        <f t="shared" si="319"/>
        <v>0</v>
      </c>
      <c r="AG820" s="48">
        <v>506.46550808249606</v>
      </c>
      <c r="AH820" s="48">
        <v>102.93247409747185</v>
      </c>
      <c r="AI820" s="48">
        <v>50.00009638920951</v>
      </c>
      <c r="AJ820" s="48">
        <v>170.89713054094636</v>
      </c>
      <c r="AK820" s="41">
        <f t="shared" si="320"/>
        <v>11.233862887369339</v>
      </c>
      <c r="AL820" s="41">
        <f>LN(D820+'Models training data'!$Y$4)</f>
        <v>6.6816977851759614</v>
      </c>
      <c r="AM820" s="41">
        <f>LN(E820+'Models training data'!$Y$5)</f>
        <v>5.123633924444972</v>
      </c>
      <c r="AN820" s="41">
        <f>LN(F820+'Models training data'!$Y$6)</f>
        <v>4.5578540277500545</v>
      </c>
      <c r="AO820" s="41">
        <f>LN(G820+'Models training data'!$Y$7)</f>
        <v>5.3959002534028198</v>
      </c>
      <c r="AP820" s="41">
        <f t="shared" si="307"/>
        <v>0</v>
      </c>
      <c r="AQ820" s="41">
        <f t="shared" si="321"/>
        <v>1</v>
      </c>
      <c r="AR820" s="41">
        <f t="shared" si="322"/>
        <v>92415.888593446842</v>
      </c>
      <c r="AS820" s="41">
        <f t="shared" si="323"/>
        <v>76041.598525623252</v>
      </c>
      <c r="AT820" s="41">
        <f t="shared" si="324"/>
        <v>11.231972240748348</v>
      </c>
      <c r="AU820" s="41">
        <f t="shared" si="325"/>
        <v>75991.780880380858</v>
      </c>
      <c r="AV820" s="41">
        <f t="shared" si="326"/>
        <v>11.231374542203014</v>
      </c>
      <c r="AW820" s="41">
        <f t="shared" si="327"/>
        <v>76244.161081440485</v>
      </c>
      <c r="AX820" s="41">
        <f t="shared" si="328"/>
        <v>11.235322341868129</v>
      </c>
      <c r="AY820" s="41">
        <f t="shared" si="329"/>
        <v>11.225845794951683</v>
      </c>
      <c r="AZ820" s="41">
        <f t="shared" si="330"/>
        <v>11.216206139882308</v>
      </c>
    </row>
    <row r="821" spans="2:52" x14ac:dyDescent="0.25">
      <c r="B821" s="41" t="str">
        <f t="shared" si="331"/>
        <v>MD</v>
      </c>
      <c r="C821" s="46">
        <v>44709</v>
      </c>
      <c r="D821" s="45">
        <v>473.84502880711466</v>
      </c>
      <c r="E821" s="45">
        <v>101.46623704873593</v>
      </c>
      <c r="F821" s="45">
        <v>50.00000963892095</v>
      </c>
      <c r="G821" s="48">
        <v>187.98684360302406</v>
      </c>
      <c r="H821" s="44">
        <v>76004.982568162945</v>
      </c>
      <c r="I821" s="62">
        <f t="shared" si="308"/>
        <v>813.29811909779551</v>
      </c>
      <c r="J821" s="41">
        <f t="shared" si="309"/>
        <v>2022</v>
      </c>
      <c r="K821" s="41">
        <f t="shared" si="310"/>
        <v>22</v>
      </c>
      <c r="L821" s="41">
        <f t="shared" si="311"/>
        <v>484</v>
      </c>
      <c r="M821" s="41">
        <f t="shared" si="312"/>
        <v>6.1820849067166321</v>
      </c>
      <c r="N821" s="41">
        <f t="shared" si="313"/>
        <v>1</v>
      </c>
      <c r="O821" s="41">
        <f t="shared" si="314"/>
        <v>5</v>
      </c>
      <c r="P821" s="41">
        <f t="shared" si="315"/>
        <v>0</v>
      </c>
      <c r="Q821" s="41">
        <f t="shared" si="315"/>
        <v>0</v>
      </c>
      <c r="R821" s="41">
        <f t="shared" si="315"/>
        <v>0</v>
      </c>
      <c r="S821" s="41">
        <f t="shared" si="315"/>
        <v>0</v>
      </c>
      <c r="T821" s="41">
        <f t="shared" si="316"/>
        <v>1</v>
      </c>
      <c r="U821" s="41">
        <f t="shared" si="316"/>
        <v>0</v>
      </c>
      <c r="V821" s="41">
        <f t="shared" si="316"/>
        <v>0</v>
      </c>
      <c r="W821" s="41">
        <f t="shared" si="316"/>
        <v>0</v>
      </c>
      <c r="X821" s="41">
        <f t="shared" si="317"/>
        <v>0</v>
      </c>
      <c r="Y821" s="41">
        <f t="shared" si="317"/>
        <v>0</v>
      </c>
      <c r="Z821" s="41">
        <f t="shared" si="317"/>
        <v>0</v>
      </c>
      <c r="AA821" s="41">
        <f t="shared" si="317"/>
        <v>0</v>
      </c>
      <c r="AB821" s="41">
        <f t="shared" si="318"/>
        <v>0</v>
      </c>
      <c r="AC821" s="41">
        <f t="shared" si="318"/>
        <v>1</v>
      </c>
      <c r="AD821" s="41">
        <f t="shared" si="318"/>
        <v>0</v>
      </c>
      <c r="AE821" s="41">
        <f t="shared" si="318"/>
        <v>0</v>
      </c>
      <c r="AF821" s="41">
        <f t="shared" si="319"/>
        <v>0</v>
      </c>
      <c r="AG821" s="48">
        <v>473.84502880711466</v>
      </c>
      <c r="AH821" s="48">
        <v>101.46623704873593</v>
      </c>
      <c r="AI821" s="48">
        <v>50.00000963892095</v>
      </c>
      <c r="AJ821" s="48">
        <v>187.98684360302406</v>
      </c>
      <c r="AK821" s="41">
        <f t="shared" si="320"/>
        <v>11.238554177226906</v>
      </c>
      <c r="AL821" s="41">
        <f>LN(D821+'Models training data'!$Y$4)</f>
        <v>6.6399434914838373</v>
      </c>
      <c r="AM821" s="41">
        <f>LN(E821+'Models training data'!$Y$5)</f>
        <v>5.1148651079591447</v>
      </c>
      <c r="AN821" s="41">
        <f>LN(F821+'Models training data'!$Y$6)</f>
        <v>4.557853118213262</v>
      </c>
      <c r="AO821" s="41">
        <f>LN(G821+'Models training data'!$Y$7)</f>
        <v>5.4705476658412762</v>
      </c>
      <c r="AP821" s="41">
        <f t="shared" si="307"/>
        <v>0</v>
      </c>
      <c r="AQ821" s="41">
        <f t="shared" si="321"/>
        <v>1</v>
      </c>
      <c r="AR821" s="41">
        <f t="shared" si="322"/>
        <v>92391.498280363099</v>
      </c>
      <c r="AS821" s="41">
        <f t="shared" si="323"/>
        <v>76017.501135581551</v>
      </c>
      <c r="AT821" s="41">
        <f t="shared" si="324"/>
        <v>11.231714623483569</v>
      </c>
      <c r="AU821" s="41">
        <f t="shared" si="325"/>
        <v>75918.245242990204</v>
      </c>
      <c r="AV821" s="41">
        <f t="shared" si="326"/>
        <v>11.230403890297877</v>
      </c>
      <c r="AW821" s="41">
        <f t="shared" si="327"/>
        <v>76176.850984753764</v>
      </c>
      <c r="AX821" s="41">
        <f t="shared" si="328"/>
        <v>11.234547518454335</v>
      </c>
      <c r="AY821" s="41">
        <f t="shared" si="329"/>
        <v>11.227611788373057</v>
      </c>
      <c r="AZ821" s="41">
        <f t="shared" si="330"/>
        <v>11.224826137782262</v>
      </c>
    </row>
    <row r="822" spans="2:52" x14ac:dyDescent="0.25">
      <c r="B822" s="41" t="str">
        <f t="shared" si="331"/>
        <v>MD</v>
      </c>
      <c r="C822" s="46">
        <v>44716</v>
      </c>
      <c r="D822" s="45">
        <v>452.20388504584139</v>
      </c>
      <c r="E822" s="45">
        <v>100.73311852436797</v>
      </c>
      <c r="F822" s="45">
        <v>50.000000963892091</v>
      </c>
      <c r="G822" s="48">
        <v>206.78552796412478</v>
      </c>
      <c r="H822" s="44">
        <v>80292.811807000297</v>
      </c>
      <c r="I822" s="62">
        <f t="shared" si="308"/>
        <v>809.72253249822609</v>
      </c>
      <c r="J822" s="41">
        <f t="shared" si="309"/>
        <v>2022</v>
      </c>
      <c r="K822" s="41">
        <f t="shared" si="310"/>
        <v>23</v>
      </c>
      <c r="L822" s="41">
        <f t="shared" si="311"/>
        <v>529</v>
      </c>
      <c r="M822" s="41">
        <f t="shared" si="312"/>
        <v>6.2709884318582994</v>
      </c>
      <c r="N822" s="41">
        <f t="shared" si="313"/>
        <v>1</v>
      </c>
      <c r="O822" s="41">
        <f t="shared" si="314"/>
        <v>6</v>
      </c>
      <c r="P822" s="41">
        <f t="shared" si="315"/>
        <v>0</v>
      </c>
      <c r="Q822" s="41">
        <f t="shared" si="315"/>
        <v>0</v>
      </c>
      <c r="R822" s="41">
        <f t="shared" si="315"/>
        <v>0</v>
      </c>
      <c r="S822" s="41">
        <f t="shared" si="315"/>
        <v>0</v>
      </c>
      <c r="T822" s="41">
        <f t="shared" si="316"/>
        <v>0</v>
      </c>
      <c r="U822" s="41">
        <f t="shared" si="316"/>
        <v>1</v>
      </c>
      <c r="V822" s="41">
        <f t="shared" si="316"/>
        <v>0</v>
      </c>
      <c r="W822" s="41">
        <f t="shared" si="316"/>
        <v>0</v>
      </c>
      <c r="X822" s="41">
        <f t="shared" si="317"/>
        <v>0</v>
      </c>
      <c r="Y822" s="41">
        <f t="shared" si="317"/>
        <v>0</v>
      </c>
      <c r="Z822" s="41">
        <f t="shared" si="317"/>
        <v>0</v>
      </c>
      <c r="AA822" s="41">
        <f t="shared" si="317"/>
        <v>0</v>
      </c>
      <c r="AB822" s="41">
        <f t="shared" si="318"/>
        <v>0</v>
      </c>
      <c r="AC822" s="41">
        <f t="shared" si="318"/>
        <v>1</v>
      </c>
      <c r="AD822" s="41">
        <f t="shared" si="318"/>
        <v>0</v>
      </c>
      <c r="AE822" s="41">
        <f t="shared" si="318"/>
        <v>0</v>
      </c>
      <c r="AF822" s="41">
        <f t="shared" si="319"/>
        <v>0</v>
      </c>
      <c r="AG822" s="48">
        <v>452.20388504584139</v>
      </c>
      <c r="AH822" s="48">
        <v>100.73311852436797</v>
      </c>
      <c r="AI822" s="48">
        <v>50.000000963892091</v>
      </c>
      <c r="AJ822" s="48">
        <v>206.78552796412478</v>
      </c>
      <c r="AK822" s="41">
        <f t="shared" si="320"/>
        <v>11.293435379203213</v>
      </c>
      <c r="AL822" s="41">
        <f>LN(D822+'Models training data'!$Y$4)</f>
        <v>6.6112485382259685</v>
      </c>
      <c r="AM822" s="41">
        <f>LN(E822+'Models training data'!$Y$5)</f>
        <v>5.1104516955767805</v>
      </c>
      <c r="AN822" s="41">
        <f>LN(F822+'Models training data'!$Y$6)</f>
        <v>4.5578530272595366</v>
      </c>
      <c r="AO822" s="41">
        <f>LN(G822+'Models training data'!$Y$7)</f>
        <v>5.5466956725466812</v>
      </c>
      <c r="AP822" s="41">
        <f t="shared" si="307"/>
        <v>0</v>
      </c>
      <c r="AQ822" s="41">
        <f t="shared" si="321"/>
        <v>1</v>
      </c>
      <c r="AR822" s="41">
        <f t="shared" si="322"/>
        <v>99605.365540109051</v>
      </c>
      <c r="AS822" s="41">
        <f t="shared" si="323"/>
        <v>83238.105625294498</v>
      </c>
      <c r="AT822" s="41">
        <f t="shared" si="324"/>
        <v>11.308910898306388</v>
      </c>
      <c r="AU822" s="41">
        <f t="shared" si="325"/>
        <v>90236.456828034279</v>
      </c>
      <c r="AV822" s="41">
        <f t="shared" si="326"/>
        <v>11.3759813808984</v>
      </c>
      <c r="AW822" s="41">
        <f t="shared" si="327"/>
        <v>90026.131766858729</v>
      </c>
      <c r="AX822" s="41">
        <f t="shared" si="328"/>
        <v>11.372665708158092</v>
      </c>
      <c r="AY822" s="41">
        <f t="shared" si="329"/>
        <v>11.229971392082799</v>
      </c>
      <c r="AZ822" s="41">
        <f t="shared" si="330"/>
        <v>11.233959081448964</v>
      </c>
    </row>
    <row r="823" spans="2:52" x14ac:dyDescent="0.25">
      <c r="B823" s="41" t="str">
        <f t="shared" si="331"/>
        <v>MD</v>
      </c>
      <c r="C823" s="46">
        <v>44723</v>
      </c>
      <c r="D823" s="45">
        <v>438.26020806175865</v>
      </c>
      <c r="E823" s="45">
        <v>100.36655926218398</v>
      </c>
      <c r="F823" s="45">
        <v>50.000000096389208</v>
      </c>
      <c r="G823" s="48">
        <v>227.46408076061709</v>
      </c>
      <c r="H823" s="44">
        <v>80771.879082883504</v>
      </c>
      <c r="I823" s="62">
        <f t="shared" si="308"/>
        <v>816.09084818094891</v>
      </c>
      <c r="J823" s="41">
        <f t="shared" si="309"/>
        <v>2022</v>
      </c>
      <c r="K823" s="41">
        <f t="shared" si="310"/>
        <v>24</v>
      </c>
      <c r="L823" s="41">
        <f t="shared" si="311"/>
        <v>576</v>
      </c>
      <c r="M823" s="41">
        <f t="shared" si="312"/>
        <v>6.3561076606958915</v>
      </c>
      <c r="N823" s="41">
        <f t="shared" si="313"/>
        <v>1</v>
      </c>
      <c r="O823" s="41">
        <f t="shared" si="314"/>
        <v>6</v>
      </c>
      <c r="P823" s="41">
        <f t="shared" si="315"/>
        <v>0</v>
      </c>
      <c r="Q823" s="41">
        <f t="shared" si="315"/>
        <v>0</v>
      </c>
      <c r="R823" s="41">
        <f t="shared" si="315"/>
        <v>0</v>
      </c>
      <c r="S823" s="41">
        <f t="shared" si="315"/>
        <v>0</v>
      </c>
      <c r="T823" s="41">
        <f t="shared" si="316"/>
        <v>0</v>
      </c>
      <c r="U823" s="41">
        <f t="shared" si="316"/>
        <v>1</v>
      </c>
      <c r="V823" s="41">
        <f t="shared" si="316"/>
        <v>0</v>
      </c>
      <c r="W823" s="41">
        <f t="shared" si="316"/>
        <v>0</v>
      </c>
      <c r="X823" s="41">
        <f t="shared" si="317"/>
        <v>0</v>
      </c>
      <c r="Y823" s="41">
        <f t="shared" si="317"/>
        <v>0</v>
      </c>
      <c r="Z823" s="41">
        <f t="shared" si="317"/>
        <v>0</v>
      </c>
      <c r="AA823" s="41">
        <f t="shared" si="317"/>
        <v>0</v>
      </c>
      <c r="AB823" s="41">
        <f t="shared" si="318"/>
        <v>0</v>
      </c>
      <c r="AC823" s="41">
        <f t="shared" si="318"/>
        <v>1</v>
      </c>
      <c r="AD823" s="41">
        <f t="shared" si="318"/>
        <v>0</v>
      </c>
      <c r="AE823" s="41">
        <f t="shared" si="318"/>
        <v>0</v>
      </c>
      <c r="AF823" s="41">
        <f t="shared" si="319"/>
        <v>0</v>
      </c>
      <c r="AG823" s="48">
        <v>438.26020806175865</v>
      </c>
      <c r="AH823" s="48">
        <v>100.36655926218398</v>
      </c>
      <c r="AI823" s="48">
        <v>50.000000096389208</v>
      </c>
      <c r="AJ823" s="48">
        <v>227.46408076061709</v>
      </c>
      <c r="AK823" s="41">
        <f t="shared" si="320"/>
        <v>11.299384152779858</v>
      </c>
      <c r="AL823" s="41">
        <f>LN(D823+'Models training data'!$Y$4)</f>
        <v>6.5923140470091113</v>
      </c>
      <c r="AM823" s="41">
        <f>LN(E823+'Models training data'!$Y$5)</f>
        <v>5.1082376635005158</v>
      </c>
      <c r="AN823" s="41">
        <f>LN(F823+'Models training data'!$Y$6)</f>
        <v>4.5578530181641641</v>
      </c>
      <c r="AO823" s="41">
        <f>LN(G823+'Models training data'!$Y$7)</f>
        <v>5.6242612106880907</v>
      </c>
      <c r="AP823" s="41">
        <f t="shared" si="307"/>
        <v>0</v>
      </c>
      <c r="AQ823" s="41">
        <f t="shared" si="321"/>
        <v>1</v>
      </c>
      <c r="AR823" s="41">
        <f t="shared" si="322"/>
        <v>99580.975227025308</v>
      </c>
      <c r="AS823" s="41">
        <f t="shared" si="323"/>
        <v>83214.008235252797</v>
      </c>
      <c r="AT823" s="41">
        <f t="shared" si="324"/>
        <v>11.308653281041609</v>
      </c>
      <c r="AU823" s="41">
        <f t="shared" si="325"/>
        <v>90165.278587995272</v>
      </c>
      <c r="AV823" s="41">
        <f t="shared" si="326"/>
        <v>11.375044619396647</v>
      </c>
      <c r="AW823" s="41">
        <f t="shared" si="327"/>
        <v>89964.551999045201</v>
      </c>
      <c r="AX823" s="41">
        <f t="shared" si="328"/>
        <v>11.37195684799793</v>
      </c>
      <c r="AY823" s="41">
        <f t="shared" si="329"/>
        <v>11.232837897593344</v>
      </c>
      <c r="AZ823" s="41">
        <f t="shared" si="330"/>
        <v>11.243465510561389</v>
      </c>
    </row>
    <row r="824" spans="2:52" x14ac:dyDescent="0.25">
      <c r="B824" s="41" t="str">
        <f t="shared" si="331"/>
        <v>MD</v>
      </c>
      <c r="C824" s="46">
        <v>44730</v>
      </c>
      <c r="D824" s="45">
        <v>429.71680905819755</v>
      </c>
      <c r="E824" s="45">
        <v>100.18327963109199</v>
      </c>
      <c r="F824" s="45">
        <v>50.000000009638924</v>
      </c>
      <c r="G824" s="48">
        <v>250.21048883668681</v>
      </c>
      <c r="H824" s="44">
        <v>81284.792653080018</v>
      </c>
      <c r="I824" s="62">
        <f t="shared" si="308"/>
        <v>830.11057753561522</v>
      </c>
      <c r="J824" s="41">
        <f t="shared" si="309"/>
        <v>2022</v>
      </c>
      <c r="K824" s="41">
        <f t="shared" si="310"/>
        <v>25</v>
      </c>
      <c r="L824" s="41">
        <f t="shared" si="311"/>
        <v>625</v>
      </c>
      <c r="M824" s="41">
        <f t="shared" si="312"/>
        <v>6.4377516497364011</v>
      </c>
      <c r="N824" s="41">
        <f t="shared" si="313"/>
        <v>1</v>
      </c>
      <c r="O824" s="41">
        <f t="shared" si="314"/>
        <v>6</v>
      </c>
      <c r="P824" s="41">
        <f t="shared" si="315"/>
        <v>0</v>
      </c>
      <c r="Q824" s="41">
        <f t="shared" si="315"/>
        <v>0</v>
      </c>
      <c r="R824" s="41">
        <f t="shared" si="315"/>
        <v>0</v>
      </c>
      <c r="S824" s="41">
        <f t="shared" si="315"/>
        <v>0</v>
      </c>
      <c r="T824" s="41">
        <f t="shared" si="316"/>
        <v>0</v>
      </c>
      <c r="U824" s="41">
        <f t="shared" si="316"/>
        <v>1</v>
      </c>
      <c r="V824" s="41">
        <f t="shared" si="316"/>
        <v>0</v>
      </c>
      <c r="W824" s="41">
        <f t="shared" si="316"/>
        <v>0</v>
      </c>
      <c r="X824" s="41">
        <f t="shared" si="317"/>
        <v>0</v>
      </c>
      <c r="Y824" s="41">
        <f t="shared" si="317"/>
        <v>0</v>
      </c>
      <c r="Z824" s="41">
        <f t="shared" si="317"/>
        <v>0</v>
      </c>
      <c r="AA824" s="41">
        <f t="shared" si="317"/>
        <v>0</v>
      </c>
      <c r="AB824" s="41">
        <f t="shared" si="318"/>
        <v>0</v>
      </c>
      <c r="AC824" s="41">
        <f t="shared" si="318"/>
        <v>1</v>
      </c>
      <c r="AD824" s="41">
        <f t="shared" si="318"/>
        <v>0</v>
      </c>
      <c r="AE824" s="41">
        <f t="shared" si="318"/>
        <v>0</v>
      </c>
      <c r="AF824" s="41">
        <f t="shared" si="319"/>
        <v>0</v>
      </c>
      <c r="AG824" s="48">
        <v>429.71680905819755</v>
      </c>
      <c r="AH824" s="48">
        <v>100.18327963109199</v>
      </c>
      <c r="AI824" s="48">
        <v>50.000000009638924</v>
      </c>
      <c r="AJ824" s="48">
        <v>250.21048883668681</v>
      </c>
      <c r="AK824" s="41">
        <f t="shared" si="320"/>
        <v>11.305714225801813</v>
      </c>
      <c r="AL824" s="41">
        <f>LN(D824+'Models training data'!$Y$4)</f>
        <v>6.5805330846572332</v>
      </c>
      <c r="AM824" s="41">
        <f>LN(E824+'Models training data'!$Y$5)</f>
        <v>5.1071288065182214</v>
      </c>
      <c r="AN824" s="41">
        <f>LN(F824+'Models training data'!$Y$6)</f>
        <v>4.5578530172546268</v>
      </c>
      <c r="AO824" s="41">
        <f>LN(G824+'Models training data'!$Y$7)</f>
        <v>5.7031620237137242</v>
      </c>
      <c r="AP824" s="41">
        <f t="shared" si="307"/>
        <v>0</v>
      </c>
      <c r="AQ824" s="41">
        <f t="shared" si="321"/>
        <v>1</v>
      </c>
      <c r="AR824" s="41">
        <f t="shared" si="322"/>
        <v>99556.584913941566</v>
      </c>
      <c r="AS824" s="41">
        <f t="shared" si="323"/>
        <v>83189.910845211096</v>
      </c>
      <c r="AT824" s="41">
        <f t="shared" si="324"/>
        <v>11.308395663776828</v>
      </c>
      <c r="AU824" s="41">
        <f t="shared" si="325"/>
        <v>90095.279046632058</v>
      </c>
      <c r="AV824" s="41">
        <f t="shared" si="326"/>
        <v>11.374124803096583</v>
      </c>
      <c r="AW824" s="41">
        <f t="shared" si="327"/>
        <v>89905.486404147989</v>
      </c>
      <c r="AX824" s="41">
        <f t="shared" si="328"/>
        <v>11.371276929113115</v>
      </c>
      <c r="AY824" s="41">
        <f t="shared" si="329"/>
        <v>11.236170476523384</v>
      </c>
      <c r="AZ824" s="41">
        <f t="shared" si="330"/>
        <v>11.253260122647074</v>
      </c>
    </row>
    <row r="825" spans="2:52" x14ac:dyDescent="0.25">
      <c r="B825" s="41" t="str">
        <f t="shared" si="331"/>
        <v>MD</v>
      </c>
      <c r="C825" s="46">
        <v>44737</v>
      </c>
      <c r="D825" s="45">
        <v>424.96577638985445</v>
      </c>
      <c r="E825" s="45">
        <v>100.09163981554599</v>
      </c>
      <c r="F825" s="45">
        <v>50.000000000963894</v>
      </c>
      <c r="G825" s="48">
        <v>275.23153772035636</v>
      </c>
      <c r="H825" s="44">
        <v>81820.930718228105</v>
      </c>
      <c r="I825" s="62">
        <f t="shared" si="308"/>
        <v>850.28895392672052</v>
      </c>
      <c r="J825" s="41">
        <f t="shared" si="309"/>
        <v>2022</v>
      </c>
      <c r="K825" s="41">
        <f t="shared" si="310"/>
        <v>26</v>
      </c>
      <c r="L825" s="41">
        <f t="shared" si="311"/>
        <v>676</v>
      </c>
      <c r="M825" s="41">
        <f t="shared" si="312"/>
        <v>6.5161930760429643</v>
      </c>
      <c r="N825" s="41">
        <f t="shared" si="313"/>
        <v>1</v>
      </c>
      <c r="O825" s="41">
        <f t="shared" si="314"/>
        <v>6</v>
      </c>
      <c r="P825" s="41">
        <f t="shared" si="315"/>
        <v>0</v>
      </c>
      <c r="Q825" s="41">
        <f t="shared" si="315"/>
        <v>0</v>
      </c>
      <c r="R825" s="41">
        <f t="shared" si="315"/>
        <v>0</v>
      </c>
      <c r="S825" s="41">
        <f t="shared" si="315"/>
        <v>0</v>
      </c>
      <c r="T825" s="41">
        <f t="shared" si="316"/>
        <v>0</v>
      </c>
      <c r="U825" s="41">
        <f t="shared" si="316"/>
        <v>1</v>
      </c>
      <c r="V825" s="41">
        <f t="shared" si="316"/>
        <v>0</v>
      </c>
      <c r="W825" s="41">
        <f t="shared" si="316"/>
        <v>0</v>
      </c>
      <c r="X825" s="41">
        <f t="shared" si="317"/>
        <v>0</v>
      </c>
      <c r="Y825" s="41">
        <f t="shared" si="317"/>
        <v>0</v>
      </c>
      <c r="Z825" s="41">
        <f t="shared" si="317"/>
        <v>0</v>
      </c>
      <c r="AA825" s="41">
        <f t="shared" si="317"/>
        <v>0</v>
      </c>
      <c r="AB825" s="41">
        <f t="shared" si="318"/>
        <v>0</v>
      </c>
      <c r="AC825" s="41">
        <f t="shared" si="318"/>
        <v>1</v>
      </c>
      <c r="AD825" s="41">
        <f t="shared" si="318"/>
        <v>0</v>
      </c>
      <c r="AE825" s="41">
        <f t="shared" si="318"/>
        <v>0</v>
      </c>
      <c r="AF825" s="41">
        <f t="shared" si="319"/>
        <v>0</v>
      </c>
      <c r="AG825" s="48">
        <v>424.96577638985445</v>
      </c>
      <c r="AH825" s="48">
        <v>100.09163981554599</v>
      </c>
      <c r="AI825" s="48">
        <v>50.000000000963894</v>
      </c>
      <c r="AJ825" s="48">
        <v>275.23153772035636</v>
      </c>
      <c r="AK825" s="41">
        <f t="shared" si="320"/>
        <v>11.31228836661092</v>
      </c>
      <c r="AL825" s="41">
        <f>LN(D825+'Models training data'!$Y$4)</f>
        <v>6.5739210701220587</v>
      </c>
      <c r="AM825" s="41">
        <f>LN(E825+'Models training data'!$Y$5)</f>
        <v>5.1065739165995341</v>
      </c>
      <c r="AN825" s="41">
        <f>LN(F825+'Models training data'!$Y$6)</f>
        <v>4.5578530171636729</v>
      </c>
      <c r="AO825" s="41">
        <f>LN(G825+'Models training data'!$Y$7)</f>
        <v>5.7833172728513738</v>
      </c>
      <c r="AP825" s="41">
        <f t="shared" si="307"/>
        <v>0</v>
      </c>
      <c r="AQ825" s="41">
        <f t="shared" si="321"/>
        <v>1</v>
      </c>
      <c r="AR825" s="41">
        <f t="shared" si="322"/>
        <v>99532.194600857823</v>
      </c>
      <c r="AS825" s="41">
        <f t="shared" si="323"/>
        <v>83165.813455169395</v>
      </c>
      <c r="AT825" s="41">
        <f t="shared" si="324"/>
        <v>11.308138046512049</v>
      </c>
      <c r="AU825" s="41">
        <f t="shared" si="325"/>
        <v>90026.458203944683</v>
      </c>
      <c r="AV825" s="41">
        <f t="shared" si="326"/>
        <v>11.373221931998211</v>
      </c>
      <c r="AW825" s="41">
        <f t="shared" si="327"/>
        <v>89848.737713107359</v>
      </c>
      <c r="AX825" s="41">
        <f t="shared" si="328"/>
        <v>11.370623680689999</v>
      </c>
      <c r="AY825" s="41">
        <f t="shared" si="329"/>
        <v>11.239957025073842</v>
      </c>
      <c r="AZ825" s="41">
        <f t="shared" si="330"/>
        <v>11.263288165722722</v>
      </c>
    </row>
    <row r="826" spans="2:52" x14ac:dyDescent="0.25">
      <c r="B826" s="41" t="str">
        <f t="shared" si="331"/>
        <v>MD</v>
      </c>
      <c r="C826" s="46">
        <v>44744</v>
      </c>
      <c r="D826" s="45">
        <v>422.8816936225054</v>
      </c>
      <c r="E826" s="45">
        <v>100.04581990777299</v>
      </c>
      <c r="F826" s="45">
        <v>50.000000000096392</v>
      </c>
      <c r="G826" s="48">
        <v>302.75469149239211</v>
      </c>
      <c r="H826" s="44">
        <v>83707.511209147633</v>
      </c>
      <c r="I826" s="62">
        <f t="shared" si="308"/>
        <v>875.68220502276688</v>
      </c>
      <c r="J826" s="41">
        <f t="shared" si="309"/>
        <v>2022</v>
      </c>
      <c r="K826" s="41">
        <f t="shared" si="310"/>
        <v>27</v>
      </c>
      <c r="L826" s="41">
        <f t="shared" si="311"/>
        <v>729</v>
      </c>
      <c r="M826" s="41">
        <f t="shared" si="312"/>
        <v>6.5916737320086582</v>
      </c>
      <c r="N826" s="41">
        <f t="shared" si="313"/>
        <v>1</v>
      </c>
      <c r="O826" s="41">
        <f t="shared" si="314"/>
        <v>7</v>
      </c>
      <c r="P826" s="41">
        <f t="shared" si="315"/>
        <v>0</v>
      </c>
      <c r="Q826" s="41">
        <f t="shared" si="315"/>
        <v>0</v>
      </c>
      <c r="R826" s="41">
        <f t="shared" si="315"/>
        <v>0</v>
      </c>
      <c r="S826" s="41">
        <f t="shared" si="315"/>
        <v>0</v>
      </c>
      <c r="T826" s="41">
        <f t="shared" si="316"/>
        <v>0</v>
      </c>
      <c r="U826" s="41">
        <f t="shared" si="316"/>
        <v>0</v>
      </c>
      <c r="V826" s="41">
        <f t="shared" si="316"/>
        <v>1</v>
      </c>
      <c r="W826" s="41">
        <f t="shared" si="316"/>
        <v>0</v>
      </c>
      <c r="X826" s="41">
        <f t="shared" si="317"/>
        <v>0</v>
      </c>
      <c r="Y826" s="41">
        <f t="shared" si="317"/>
        <v>0</v>
      </c>
      <c r="Z826" s="41">
        <f t="shared" si="317"/>
        <v>0</v>
      </c>
      <c r="AA826" s="41">
        <f t="shared" si="317"/>
        <v>0</v>
      </c>
      <c r="AB826" s="41">
        <f t="shared" si="318"/>
        <v>0</v>
      </c>
      <c r="AC826" s="41">
        <f t="shared" si="318"/>
        <v>1</v>
      </c>
      <c r="AD826" s="41">
        <f t="shared" si="318"/>
        <v>0</v>
      </c>
      <c r="AE826" s="41">
        <f t="shared" si="318"/>
        <v>0</v>
      </c>
      <c r="AF826" s="41">
        <f t="shared" si="319"/>
        <v>0</v>
      </c>
      <c r="AG826" s="48">
        <v>422.8816936225054</v>
      </c>
      <c r="AH826" s="48">
        <v>100.04581990777299</v>
      </c>
      <c r="AI826" s="48">
        <v>50.000000000096392</v>
      </c>
      <c r="AJ826" s="48">
        <v>302.75469149239211</v>
      </c>
      <c r="AK826" s="41">
        <f t="shared" si="320"/>
        <v>11.335083992106494</v>
      </c>
      <c r="AL826" s="41">
        <f>LN(D826+'Models training data'!$Y$4)</f>
        <v>6.571006798753027</v>
      </c>
      <c r="AM826" s="41">
        <f>LN(E826+'Models training data'!$Y$5)</f>
        <v>5.1062963561339032</v>
      </c>
      <c r="AN826" s="41">
        <f>LN(F826+'Models training data'!$Y$6)</f>
        <v>4.5578530171545779</v>
      </c>
      <c r="AO826" s="41">
        <f>LN(G826+'Models training data'!$Y$7)</f>
        <v>5.864648059262878</v>
      </c>
      <c r="AP826" s="41">
        <f t="shared" si="307"/>
        <v>1</v>
      </c>
      <c r="AQ826" s="41">
        <f t="shared" si="321"/>
        <v>1</v>
      </c>
      <c r="AR826" s="41">
        <f t="shared" si="322"/>
        <v>109563.41133302249</v>
      </c>
      <c r="AS826" s="41">
        <f t="shared" si="323"/>
        <v>94228.115826033172</v>
      </c>
      <c r="AT826" s="41">
        <f t="shared" si="324"/>
        <v>11.410764494519212</v>
      </c>
      <c r="AU826" s="41">
        <f t="shared" si="325"/>
        <v>89958.816059933131</v>
      </c>
      <c r="AV826" s="41">
        <f t="shared" si="326"/>
        <v>11.372336006101529</v>
      </c>
      <c r="AW826" s="41">
        <f t="shared" si="327"/>
        <v>89794.131000473149</v>
      </c>
      <c r="AX826" s="41">
        <f t="shared" si="328"/>
        <v>11.369995089117829</v>
      </c>
      <c r="AY826" s="41">
        <f t="shared" si="329"/>
        <v>11.107420060642973</v>
      </c>
      <c r="AZ826" s="41">
        <f t="shared" si="330"/>
        <v>11.282534176514952</v>
      </c>
    </row>
    <row r="827" spans="2:52" x14ac:dyDescent="0.25">
      <c r="B827" s="41" t="str">
        <f t="shared" si="331"/>
        <v>MD</v>
      </c>
      <c r="C827" s="46">
        <v>44751</v>
      </c>
      <c r="D827" s="45">
        <v>422.67689218685712</v>
      </c>
      <c r="E827" s="45">
        <v>100.0229099538865</v>
      </c>
      <c r="F827" s="45">
        <v>50.000000000009642</v>
      </c>
      <c r="G827" s="48">
        <v>333.03016064163131</v>
      </c>
      <c r="H827" s="44">
        <v>84270.685164856171</v>
      </c>
      <c r="I827" s="62">
        <f t="shared" si="308"/>
        <v>905.72996278238452</v>
      </c>
      <c r="J827" s="41">
        <f t="shared" si="309"/>
        <v>2022</v>
      </c>
      <c r="K827" s="41">
        <f t="shared" si="310"/>
        <v>28</v>
      </c>
      <c r="L827" s="41">
        <f t="shared" si="311"/>
        <v>784</v>
      </c>
      <c r="M827" s="41">
        <f t="shared" si="312"/>
        <v>6.6644090203504076</v>
      </c>
      <c r="N827" s="41">
        <f t="shared" si="313"/>
        <v>1</v>
      </c>
      <c r="O827" s="41">
        <f t="shared" si="314"/>
        <v>7</v>
      </c>
      <c r="P827" s="41">
        <f t="shared" si="315"/>
        <v>0</v>
      </c>
      <c r="Q827" s="41">
        <f t="shared" si="315"/>
        <v>0</v>
      </c>
      <c r="R827" s="41">
        <f t="shared" si="315"/>
        <v>0</v>
      </c>
      <c r="S827" s="41">
        <f t="shared" si="315"/>
        <v>0</v>
      </c>
      <c r="T827" s="41">
        <f t="shared" si="316"/>
        <v>0</v>
      </c>
      <c r="U827" s="41">
        <f t="shared" si="316"/>
        <v>0</v>
      </c>
      <c r="V827" s="41">
        <f t="shared" si="316"/>
        <v>1</v>
      </c>
      <c r="W827" s="41">
        <f t="shared" si="316"/>
        <v>0</v>
      </c>
      <c r="X827" s="41">
        <f t="shared" si="317"/>
        <v>0</v>
      </c>
      <c r="Y827" s="41">
        <f t="shared" si="317"/>
        <v>0</v>
      </c>
      <c r="Z827" s="41">
        <f t="shared" si="317"/>
        <v>0</v>
      </c>
      <c r="AA827" s="41">
        <f t="shared" si="317"/>
        <v>0</v>
      </c>
      <c r="AB827" s="41">
        <f t="shared" si="318"/>
        <v>0</v>
      </c>
      <c r="AC827" s="41">
        <f t="shared" si="318"/>
        <v>1</v>
      </c>
      <c r="AD827" s="41">
        <f t="shared" si="318"/>
        <v>0</v>
      </c>
      <c r="AE827" s="41">
        <f t="shared" si="318"/>
        <v>0</v>
      </c>
      <c r="AF827" s="41">
        <f t="shared" si="319"/>
        <v>0</v>
      </c>
      <c r="AG827" s="48">
        <v>422.67689218685712</v>
      </c>
      <c r="AH827" s="48">
        <v>100.0229099538865</v>
      </c>
      <c r="AI827" s="48">
        <v>50.000000000009642</v>
      </c>
      <c r="AJ827" s="48">
        <v>333.03016064163131</v>
      </c>
      <c r="AK827" s="41">
        <f t="shared" si="320"/>
        <v>11.341789339323784</v>
      </c>
      <c r="AL827" s="41">
        <f>LN(D827+'Models training data'!$Y$4)</f>
        <v>6.5707199563917191</v>
      </c>
      <c r="AM827" s="41">
        <f>LN(E827+'Models training data'!$Y$5)</f>
        <v>5.1061575470058109</v>
      </c>
      <c r="AN827" s="41">
        <f>LN(F827+'Models training data'!$Y$6)</f>
        <v>4.5578530171536684</v>
      </c>
      <c r="AO827" s="41">
        <f>LN(G827+'Models training data'!$Y$7)</f>
        <v>5.9470778583113759</v>
      </c>
      <c r="AP827" s="41">
        <f t="shared" si="307"/>
        <v>1</v>
      </c>
      <c r="AQ827" s="41">
        <f t="shared" si="321"/>
        <v>1</v>
      </c>
      <c r="AR827" s="41">
        <f t="shared" si="322"/>
        <v>109539.02101993875</v>
      </c>
      <c r="AS827" s="41">
        <f t="shared" si="323"/>
        <v>94204.018435991471</v>
      </c>
      <c r="AT827" s="41">
        <f t="shared" si="324"/>
        <v>11.410506877254432</v>
      </c>
      <c r="AU827" s="41">
        <f t="shared" si="325"/>
        <v>89892.352614597388</v>
      </c>
      <c r="AV827" s="41">
        <f t="shared" si="326"/>
        <v>11.371467025406538</v>
      </c>
      <c r="AW827" s="41">
        <f t="shared" si="327"/>
        <v>89741.510432487499</v>
      </c>
      <c r="AX827" s="41">
        <f t="shared" si="328"/>
        <v>11.369389360555111</v>
      </c>
      <c r="AY827" s="41">
        <f t="shared" si="329"/>
        <v>11.112148984920676</v>
      </c>
      <c r="AZ827" s="41">
        <f t="shared" si="330"/>
        <v>11.292928236771871</v>
      </c>
    </row>
    <row r="828" spans="2:52" x14ac:dyDescent="0.25">
      <c r="B828" s="41" t="str">
        <f t="shared" si="331"/>
        <v>MD</v>
      </c>
      <c r="C828" s="46">
        <v>44758</v>
      </c>
      <c r="D828" s="45">
        <v>423.80012824841435</v>
      </c>
      <c r="E828" s="45">
        <v>100.01145497694324</v>
      </c>
      <c r="F828" s="45">
        <v>50.000000000000966</v>
      </c>
      <c r="G828" s="48">
        <v>366.33317670579447</v>
      </c>
      <c r="H828" s="44">
        <v>84841.486622894095</v>
      </c>
      <c r="I828" s="62">
        <f t="shared" si="308"/>
        <v>940.14475993115309</v>
      </c>
      <c r="J828" s="41">
        <f t="shared" si="309"/>
        <v>2022</v>
      </c>
      <c r="K828" s="41">
        <f t="shared" si="310"/>
        <v>29</v>
      </c>
      <c r="L828" s="41">
        <f t="shared" si="311"/>
        <v>841</v>
      </c>
      <c r="M828" s="41">
        <f t="shared" si="312"/>
        <v>6.7345916599729483</v>
      </c>
      <c r="N828" s="41">
        <f t="shared" si="313"/>
        <v>1</v>
      </c>
      <c r="O828" s="41">
        <f t="shared" si="314"/>
        <v>7</v>
      </c>
      <c r="P828" s="41">
        <f t="shared" si="315"/>
        <v>0</v>
      </c>
      <c r="Q828" s="41">
        <f t="shared" si="315"/>
        <v>0</v>
      </c>
      <c r="R828" s="41">
        <f t="shared" si="315"/>
        <v>0</v>
      </c>
      <c r="S828" s="41">
        <f t="shared" si="315"/>
        <v>0</v>
      </c>
      <c r="T828" s="41">
        <f t="shared" si="316"/>
        <v>0</v>
      </c>
      <c r="U828" s="41">
        <f t="shared" si="316"/>
        <v>0</v>
      </c>
      <c r="V828" s="41">
        <f t="shared" si="316"/>
        <v>1</v>
      </c>
      <c r="W828" s="41">
        <f t="shared" si="316"/>
        <v>0</v>
      </c>
      <c r="X828" s="41">
        <f t="shared" si="317"/>
        <v>0</v>
      </c>
      <c r="Y828" s="41">
        <f t="shared" si="317"/>
        <v>0</v>
      </c>
      <c r="Z828" s="41">
        <f t="shared" si="317"/>
        <v>0</v>
      </c>
      <c r="AA828" s="41">
        <f t="shared" si="317"/>
        <v>0</v>
      </c>
      <c r="AB828" s="41">
        <f t="shared" si="318"/>
        <v>0</v>
      </c>
      <c r="AC828" s="41">
        <f t="shared" si="318"/>
        <v>1</v>
      </c>
      <c r="AD828" s="41">
        <f t="shared" si="318"/>
        <v>0</v>
      </c>
      <c r="AE828" s="41">
        <f t="shared" si="318"/>
        <v>0</v>
      </c>
      <c r="AF828" s="41">
        <f t="shared" si="319"/>
        <v>0</v>
      </c>
      <c r="AG828" s="48">
        <v>423.80012824841435</v>
      </c>
      <c r="AH828" s="48">
        <v>100.01145497694324</v>
      </c>
      <c r="AI828" s="48">
        <v>50.000000000000966</v>
      </c>
      <c r="AJ828" s="48">
        <v>366.33317670579447</v>
      </c>
      <c r="AK828" s="41">
        <f t="shared" si="320"/>
        <v>11.348539931190045</v>
      </c>
      <c r="AL828" s="41">
        <f>LN(D828+'Models training data'!$Y$4)</f>
        <v>6.572292136074692</v>
      </c>
      <c r="AM828" s="41">
        <f>LN(E828+'Models training data'!$Y$5)</f>
        <v>5.1060881352156056</v>
      </c>
      <c r="AN828" s="41">
        <f>LN(F828+'Models training data'!$Y$6)</f>
        <v>4.5578530171535769</v>
      </c>
      <c r="AO828" s="41">
        <f>LN(G828+'Models training data'!$Y$7)</f>
        <v>6.0305328696079208</v>
      </c>
      <c r="AP828" s="41">
        <f t="shared" si="307"/>
        <v>1</v>
      </c>
      <c r="AQ828" s="41">
        <f t="shared" si="321"/>
        <v>1</v>
      </c>
      <c r="AR828" s="41">
        <f t="shared" si="322"/>
        <v>109514.63070685501</v>
      </c>
      <c r="AS828" s="41">
        <f t="shared" si="323"/>
        <v>94179.92104594977</v>
      </c>
      <c r="AT828" s="41">
        <f t="shared" si="324"/>
        <v>11.410249259989653</v>
      </c>
      <c r="AU828" s="41">
        <f t="shared" si="325"/>
        <v>89827.067867937469</v>
      </c>
      <c r="AV828" s="41">
        <f t="shared" si="326"/>
        <v>11.370614989913239</v>
      </c>
      <c r="AW828" s="41">
        <f t="shared" si="327"/>
        <v>89690.736586066225</v>
      </c>
      <c r="AX828" s="41">
        <f t="shared" si="328"/>
        <v>11.368804890067739</v>
      </c>
      <c r="AY828" s="41">
        <f t="shared" si="329"/>
        <v>11.117390236226946</v>
      </c>
      <c r="AZ828" s="41">
        <f t="shared" si="330"/>
        <v>11.303471881061732</v>
      </c>
    </row>
    <row r="829" spans="2:52" x14ac:dyDescent="0.25">
      <c r="B829" s="41" t="str">
        <f t="shared" si="331"/>
        <v>MD</v>
      </c>
      <c r="C829" s="46">
        <v>44765</v>
      </c>
      <c r="D829" s="45">
        <v>425.86565652868063</v>
      </c>
      <c r="E829" s="45">
        <v>100.00572748847162</v>
      </c>
      <c r="F829" s="45">
        <v>50.000000000000099</v>
      </c>
      <c r="G829" s="48">
        <v>402.96649437637399</v>
      </c>
      <c r="H829" s="44">
        <v>85417.561545298726</v>
      </c>
      <c r="I829" s="62">
        <f t="shared" si="308"/>
        <v>978.83787839352635</v>
      </c>
      <c r="J829" s="41">
        <f t="shared" si="309"/>
        <v>2022</v>
      </c>
      <c r="K829" s="41">
        <f t="shared" si="310"/>
        <v>30</v>
      </c>
      <c r="L829" s="41">
        <f t="shared" si="311"/>
        <v>900</v>
      </c>
      <c r="M829" s="41">
        <f t="shared" si="312"/>
        <v>6.8023947633243109</v>
      </c>
      <c r="N829" s="41">
        <f t="shared" si="313"/>
        <v>1</v>
      </c>
      <c r="O829" s="41">
        <f t="shared" si="314"/>
        <v>7</v>
      </c>
      <c r="P829" s="41">
        <f t="shared" si="315"/>
        <v>0</v>
      </c>
      <c r="Q829" s="41">
        <f t="shared" si="315"/>
        <v>0</v>
      </c>
      <c r="R829" s="41">
        <f t="shared" si="315"/>
        <v>0</v>
      </c>
      <c r="S829" s="41">
        <f t="shared" si="315"/>
        <v>0</v>
      </c>
      <c r="T829" s="41">
        <f t="shared" si="316"/>
        <v>0</v>
      </c>
      <c r="U829" s="41">
        <f t="shared" si="316"/>
        <v>0</v>
      </c>
      <c r="V829" s="41">
        <f t="shared" si="316"/>
        <v>1</v>
      </c>
      <c r="W829" s="41">
        <f t="shared" si="316"/>
        <v>0</v>
      </c>
      <c r="X829" s="41">
        <f t="shared" si="317"/>
        <v>0</v>
      </c>
      <c r="Y829" s="41">
        <f t="shared" si="317"/>
        <v>0</v>
      </c>
      <c r="Z829" s="41">
        <f t="shared" si="317"/>
        <v>0</v>
      </c>
      <c r="AA829" s="41">
        <f t="shared" si="317"/>
        <v>0</v>
      </c>
      <c r="AB829" s="41">
        <f t="shared" si="318"/>
        <v>0</v>
      </c>
      <c r="AC829" s="41">
        <f t="shared" si="318"/>
        <v>1</v>
      </c>
      <c r="AD829" s="41">
        <f t="shared" si="318"/>
        <v>0</v>
      </c>
      <c r="AE829" s="41">
        <f t="shared" si="318"/>
        <v>0</v>
      </c>
      <c r="AF829" s="41">
        <f t="shared" si="319"/>
        <v>0</v>
      </c>
      <c r="AG829" s="48">
        <v>425.86565652868063</v>
      </c>
      <c r="AH829" s="48">
        <v>100.00572748847162</v>
      </c>
      <c r="AI829" s="48">
        <v>50.000000000000099</v>
      </c>
      <c r="AJ829" s="48">
        <v>402.96649437637399</v>
      </c>
      <c r="AK829" s="41">
        <f t="shared" si="320"/>
        <v>11.355306997339653</v>
      </c>
      <c r="AL829" s="41">
        <f>LN(D829+'Models training data'!$Y$4)</f>
        <v>6.5751767944720276</v>
      </c>
      <c r="AM829" s="41">
        <f>LN(E829+'Models training data'!$Y$5)</f>
        <v>5.1060534275136709</v>
      </c>
      <c r="AN829" s="41">
        <f>LN(F829+'Models training data'!$Y$6)</f>
        <v>4.5578530171535681</v>
      </c>
      <c r="AO829" s="41">
        <f>LN(G829+'Models training data'!$Y$7)</f>
        <v>6.1149422881924345</v>
      </c>
      <c r="AP829" s="41">
        <f t="shared" si="307"/>
        <v>1</v>
      </c>
      <c r="AQ829" s="41">
        <f t="shared" si="321"/>
        <v>1</v>
      </c>
      <c r="AR829" s="41">
        <f t="shared" si="322"/>
        <v>109490.24039377127</v>
      </c>
      <c r="AS829" s="41">
        <f t="shared" si="323"/>
        <v>94155.823655908069</v>
      </c>
      <c r="AT829" s="41">
        <f t="shared" si="324"/>
        <v>11.409991642724872</v>
      </c>
      <c r="AU829" s="41">
        <f t="shared" si="325"/>
        <v>89762.961819953372</v>
      </c>
      <c r="AV829" s="41">
        <f t="shared" si="326"/>
        <v>11.36977989962163</v>
      </c>
      <c r="AW829" s="41">
        <f t="shared" si="327"/>
        <v>89641.684222476557</v>
      </c>
      <c r="AX829" s="41">
        <f t="shared" si="328"/>
        <v>11.368240236001233</v>
      </c>
      <c r="AY829" s="41">
        <f t="shared" si="329"/>
        <v>11.123183277299454</v>
      </c>
      <c r="AZ829" s="41">
        <f t="shared" si="330"/>
        <v>11.314149169389403</v>
      </c>
    </row>
    <row r="830" spans="2:52" x14ac:dyDescent="0.25">
      <c r="B830" s="41" t="str">
        <f t="shared" si="331"/>
        <v>MD</v>
      </c>
      <c r="C830" s="46">
        <v>44772</v>
      </c>
      <c r="D830" s="45">
        <v>428.60358199241489</v>
      </c>
      <c r="E830" s="45">
        <v>100.00286374423581</v>
      </c>
      <c r="F830" s="45">
        <v>50.000000000000014</v>
      </c>
      <c r="G830" s="48">
        <v>443.26314381401141</v>
      </c>
      <c r="H830" s="44">
        <v>85997.284090348126</v>
      </c>
      <c r="I830" s="62">
        <f t="shared" si="308"/>
        <v>1021.8695895506621</v>
      </c>
      <c r="J830" s="41">
        <f t="shared" si="309"/>
        <v>2022</v>
      </c>
      <c r="K830" s="41">
        <f t="shared" si="310"/>
        <v>31</v>
      </c>
      <c r="L830" s="41">
        <f t="shared" si="311"/>
        <v>961</v>
      </c>
      <c r="M830" s="41">
        <f t="shared" si="312"/>
        <v>6.8679744089702925</v>
      </c>
      <c r="N830" s="41">
        <f t="shared" si="313"/>
        <v>1</v>
      </c>
      <c r="O830" s="41">
        <f t="shared" si="314"/>
        <v>7</v>
      </c>
      <c r="P830" s="41">
        <f t="shared" si="315"/>
        <v>0</v>
      </c>
      <c r="Q830" s="41">
        <f t="shared" si="315"/>
        <v>0</v>
      </c>
      <c r="R830" s="41">
        <f t="shared" si="315"/>
        <v>0</v>
      </c>
      <c r="S830" s="41">
        <f t="shared" si="315"/>
        <v>0</v>
      </c>
      <c r="T830" s="41">
        <f t="shared" si="316"/>
        <v>0</v>
      </c>
      <c r="U830" s="41">
        <f t="shared" si="316"/>
        <v>0</v>
      </c>
      <c r="V830" s="41">
        <f t="shared" si="316"/>
        <v>1</v>
      </c>
      <c r="W830" s="41">
        <f t="shared" si="316"/>
        <v>0</v>
      </c>
      <c r="X830" s="41">
        <f t="shared" si="317"/>
        <v>0</v>
      </c>
      <c r="Y830" s="41">
        <f t="shared" si="317"/>
        <v>0</v>
      </c>
      <c r="Z830" s="41">
        <f t="shared" si="317"/>
        <v>0</v>
      </c>
      <c r="AA830" s="41">
        <f t="shared" si="317"/>
        <v>0</v>
      </c>
      <c r="AB830" s="41">
        <f t="shared" si="318"/>
        <v>0</v>
      </c>
      <c r="AC830" s="41">
        <f t="shared" si="318"/>
        <v>1</v>
      </c>
      <c r="AD830" s="41">
        <f t="shared" si="318"/>
        <v>0</v>
      </c>
      <c r="AE830" s="41">
        <f t="shared" si="318"/>
        <v>0</v>
      </c>
      <c r="AF830" s="41">
        <f t="shared" si="319"/>
        <v>0</v>
      </c>
      <c r="AG830" s="48">
        <v>428.60358199241489</v>
      </c>
      <c r="AH830" s="48">
        <v>100.00286374423581</v>
      </c>
      <c r="AI830" s="48">
        <v>50.000000000000014</v>
      </c>
      <c r="AJ830" s="48">
        <v>443.26314381401141</v>
      </c>
      <c r="AK830" s="41">
        <f t="shared" si="320"/>
        <v>11.362070994392186</v>
      </c>
      <c r="AL830" s="41">
        <f>LN(D830+'Models training data'!$Y$4)</f>
        <v>6.5789877231945439</v>
      </c>
      <c r="AM830" s="41">
        <f>LN(E830+'Models training data'!$Y$5)</f>
        <v>5.1060360732109586</v>
      </c>
      <c r="AN830" s="41">
        <f>LN(F830+'Models training data'!$Y$6)</f>
        <v>4.5578530171535672</v>
      </c>
      <c r="AO830" s="41">
        <f>LN(G830+'Models training data'!$Y$7)</f>
        <v>6.2002385033914624</v>
      </c>
      <c r="AP830" s="41">
        <f t="shared" si="307"/>
        <v>1</v>
      </c>
      <c r="AQ830" s="41">
        <f t="shared" si="321"/>
        <v>1</v>
      </c>
      <c r="AR830" s="41">
        <f t="shared" si="322"/>
        <v>109465.85008068752</v>
      </c>
      <c r="AS830" s="41">
        <f t="shared" si="323"/>
        <v>94131.726265866368</v>
      </c>
      <c r="AT830" s="41">
        <f t="shared" si="324"/>
        <v>11.409734025460093</v>
      </c>
      <c r="AU830" s="41">
        <f t="shared" si="325"/>
        <v>89700.0344706451</v>
      </c>
      <c r="AV830" s="41">
        <f t="shared" si="326"/>
        <v>11.368961754531711</v>
      </c>
      <c r="AW830" s="41">
        <f t="shared" si="327"/>
        <v>89594.24042620018</v>
      </c>
      <c r="AX830" s="41">
        <f t="shared" si="328"/>
        <v>11.367694098556722</v>
      </c>
      <c r="AY830" s="41">
        <f t="shared" si="329"/>
        <v>11.12957519205793</v>
      </c>
      <c r="AZ830" s="41">
        <f t="shared" si="330"/>
        <v>11.324946969265053</v>
      </c>
    </row>
    <row r="831" spans="2:52" x14ac:dyDescent="0.25">
      <c r="B831" s="41" t="str">
        <f t="shared" si="331"/>
        <v>MD</v>
      </c>
      <c r="C831" s="46">
        <v>44779</v>
      </c>
      <c r="D831" s="45">
        <v>431.82510604125218</v>
      </c>
      <c r="E831" s="45">
        <v>100.00143187211791</v>
      </c>
      <c r="F831" s="45">
        <v>50</v>
      </c>
      <c r="G831" s="48">
        <v>89.326314381401147</v>
      </c>
      <c r="H831" s="44">
        <v>77116.737331280354</v>
      </c>
      <c r="I831" s="62">
        <f t="shared" si="308"/>
        <v>671.15285229477126</v>
      </c>
      <c r="J831" s="41">
        <f t="shared" si="309"/>
        <v>2022</v>
      </c>
      <c r="K831" s="41">
        <f t="shared" si="310"/>
        <v>32</v>
      </c>
      <c r="L831" s="41">
        <f t="shared" si="311"/>
        <v>1024</v>
      </c>
      <c r="M831" s="41">
        <f t="shared" si="312"/>
        <v>6.9314718055994531</v>
      </c>
      <c r="N831" s="41">
        <f t="shared" si="313"/>
        <v>1</v>
      </c>
      <c r="O831" s="41">
        <f t="shared" si="314"/>
        <v>8</v>
      </c>
      <c r="P831" s="41">
        <f t="shared" si="315"/>
        <v>0</v>
      </c>
      <c r="Q831" s="41">
        <f t="shared" si="315"/>
        <v>0</v>
      </c>
      <c r="R831" s="41">
        <f t="shared" si="315"/>
        <v>0</v>
      </c>
      <c r="S831" s="41">
        <f t="shared" si="315"/>
        <v>0</v>
      </c>
      <c r="T831" s="41">
        <f t="shared" si="316"/>
        <v>0</v>
      </c>
      <c r="U831" s="41">
        <f t="shared" si="316"/>
        <v>0</v>
      </c>
      <c r="V831" s="41">
        <f t="shared" si="316"/>
        <v>0</v>
      </c>
      <c r="W831" s="41">
        <f t="shared" si="316"/>
        <v>1</v>
      </c>
      <c r="X831" s="41">
        <f t="shared" si="317"/>
        <v>0</v>
      </c>
      <c r="Y831" s="41">
        <f t="shared" si="317"/>
        <v>0</v>
      </c>
      <c r="Z831" s="41">
        <f t="shared" si="317"/>
        <v>0</v>
      </c>
      <c r="AA831" s="41">
        <f t="shared" si="317"/>
        <v>0</v>
      </c>
      <c r="AB831" s="41">
        <f t="shared" si="318"/>
        <v>0</v>
      </c>
      <c r="AC831" s="41">
        <f t="shared" si="318"/>
        <v>1</v>
      </c>
      <c r="AD831" s="41">
        <f t="shared" si="318"/>
        <v>0</v>
      </c>
      <c r="AE831" s="41">
        <f t="shared" si="318"/>
        <v>0</v>
      </c>
      <c r="AF831" s="41">
        <f t="shared" si="319"/>
        <v>0</v>
      </c>
      <c r="AG831" s="48">
        <v>431.82510604125218</v>
      </c>
      <c r="AH831" s="48">
        <v>100.00143187211791</v>
      </c>
      <c r="AI831" s="48">
        <v>50</v>
      </c>
      <c r="AJ831" s="48">
        <v>89.326314381401147</v>
      </c>
      <c r="AK831" s="41">
        <f t="shared" si="320"/>
        <v>11.253075622000487</v>
      </c>
      <c r="AL831" s="41">
        <f>LN(D831+'Models training data'!$Y$4)</f>
        <v>6.5834532558959449</v>
      </c>
      <c r="AM831" s="41">
        <f>LN(E831+'Models training data'!$Y$5)</f>
        <v>5.1060273959466622</v>
      </c>
      <c r="AN831" s="41">
        <f>LN(F831+'Models training data'!$Y$6)</f>
        <v>4.5578530171535672</v>
      </c>
      <c r="AO831" s="41">
        <f>LN(G831+'Models training data'!$Y$7)</f>
        <v>4.9339683952523847</v>
      </c>
      <c r="AP831" s="41">
        <f t="shared" si="307"/>
        <v>1</v>
      </c>
      <c r="AQ831" s="41">
        <f t="shared" si="321"/>
        <v>1</v>
      </c>
      <c r="AR831" s="41">
        <f t="shared" si="322"/>
        <v>111765.02737732201</v>
      </c>
      <c r="AS831" s="41">
        <f t="shared" si="323"/>
        <v>94107.628875824681</v>
      </c>
      <c r="AT831" s="41">
        <f t="shared" si="324"/>
        <v>11.409476408195312</v>
      </c>
      <c r="AU831" s="41">
        <f t="shared" si="325"/>
        <v>89638.285820012636</v>
      </c>
      <c r="AV831" s="41">
        <f t="shared" si="326"/>
        <v>11.368160554643483</v>
      </c>
      <c r="AW831" s="41">
        <f t="shared" si="327"/>
        <v>89548.303039377191</v>
      </c>
      <c r="AX831" s="41">
        <f t="shared" si="328"/>
        <v>11.36716530176945</v>
      </c>
      <c r="AY831" s="41">
        <f t="shared" si="329"/>
        <v>11.073091934007286</v>
      </c>
      <c r="AZ831" s="41">
        <f t="shared" si="330"/>
        <v>11.167726578748054</v>
      </c>
    </row>
    <row r="832" spans="2:52" x14ac:dyDescent="0.25">
      <c r="B832" s="41" t="str">
        <f t="shared" si="331"/>
        <v>MD</v>
      </c>
      <c r="C832" s="46">
        <v>44786</v>
      </c>
      <c r="D832" s="45">
        <v>435.39819886190389</v>
      </c>
      <c r="E832" s="45">
        <v>100.00071593605895</v>
      </c>
      <c r="F832" s="45">
        <v>50</v>
      </c>
      <c r="G832" s="48">
        <v>53.932631438140113</v>
      </c>
      <c r="H832" s="44">
        <v>74274.595904829432</v>
      </c>
      <c r="I832" s="62">
        <f t="shared" si="308"/>
        <v>639.33154623610289</v>
      </c>
      <c r="J832" s="41">
        <f t="shared" si="309"/>
        <v>2022</v>
      </c>
      <c r="K832" s="41">
        <f t="shared" si="310"/>
        <v>33</v>
      </c>
      <c r="L832" s="41">
        <f t="shared" si="311"/>
        <v>1089</v>
      </c>
      <c r="M832" s="41">
        <f t="shared" si="312"/>
        <v>6.9930151229329605</v>
      </c>
      <c r="N832" s="41">
        <f t="shared" si="313"/>
        <v>1</v>
      </c>
      <c r="O832" s="41">
        <f t="shared" si="314"/>
        <v>8</v>
      </c>
      <c r="P832" s="41">
        <f t="shared" si="315"/>
        <v>0</v>
      </c>
      <c r="Q832" s="41">
        <f t="shared" si="315"/>
        <v>0</v>
      </c>
      <c r="R832" s="41">
        <f t="shared" si="315"/>
        <v>0</v>
      </c>
      <c r="S832" s="41">
        <f t="shared" si="315"/>
        <v>0</v>
      </c>
      <c r="T832" s="41">
        <f t="shared" si="316"/>
        <v>0</v>
      </c>
      <c r="U832" s="41">
        <f t="shared" si="316"/>
        <v>0</v>
      </c>
      <c r="V832" s="41">
        <f t="shared" si="316"/>
        <v>0</v>
      </c>
      <c r="W832" s="41">
        <f t="shared" si="316"/>
        <v>1</v>
      </c>
      <c r="X832" s="41">
        <f t="shared" si="317"/>
        <v>0</v>
      </c>
      <c r="Y832" s="41">
        <f t="shared" si="317"/>
        <v>0</v>
      </c>
      <c r="Z832" s="41">
        <f t="shared" si="317"/>
        <v>0</v>
      </c>
      <c r="AA832" s="41">
        <f t="shared" si="317"/>
        <v>0</v>
      </c>
      <c r="AB832" s="41">
        <f t="shared" si="318"/>
        <v>0</v>
      </c>
      <c r="AC832" s="41">
        <f t="shared" si="318"/>
        <v>1</v>
      </c>
      <c r="AD832" s="41">
        <f t="shared" si="318"/>
        <v>0</v>
      </c>
      <c r="AE832" s="41">
        <f t="shared" si="318"/>
        <v>0</v>
      </c>
      <c r="AF832" s="41">
        <f t="shared" si="319"/>
        <v>0</v>
      </c>
      <c r="AG832" s="48">
        <v>435.39819886190389</v>
      </c>
      <c r="AH832" s="48">
        <v>100.00071593605895</v>
      </c>
      <c r="AI832" s="48">
        <v>50</v>
      </c>
      <c r="AJ832" s="48">
        <v>53.932631438140113</v>
      </c>
      <c r="AK832" s="41">
        <f t="shared" si="320"/>
        <v>11.215524259788637</v>
      </c>
      <c r="AL832" s="41">
        <f>LN(D832+'Models training data'!$Y$4)</f>
        <v>6.5883829046712972</v>
      </c>
      <c r="AM832" s="41">
        <f>LN(E832+'Models training data'!$Y$5)</f>
        <v>5.1060230572862784</v>
      </c>
      <c r="AN832" s="41">
        <f>LN(F832+'Models training data'!$Y$6)</f>
        <v>4.5578530171535672</v>
      </c>
      <c r="AO832" s="41">
        <f>LN(G832+'Models training data'!$Y$7)</f>
        <v>4.6399200066051192</v>
      </c>
      <c r="AP832" s="41">
        <f t="shared" si="307"/>
        <v>1</v>
      </c>
      <c r="AQ832" s="41">
        <f t="shared" si="321"/>
        <v>1</v>
      </c>
      <c r="AR832" s="41">
        <f t="shared" si="322"/>
        <v>111740.63706423827</v>
      </c>
      <c r="AS832" s="41">
        <f t="shared" si="323"/>
        <v>94083.53148578298</v>
      </c>
      <c r="AT832" s="41">
        <f t="shared" si="324"/>
        <v>11.409218790930533</v>
      </c>
      <c r="AU832" s="41">
        <f t="shared" si="325"/>
        <v>89577.715868055995</v>
      </c>
      <c r="AV832" s="41">
        <f t="shared" si="326"/>
        <v>11.367376299956947</v>
      </c>
      <c r="AW832" s="41">
        <f t="shared" si="327"/>
        <v>89503.779337228727</v>
      </c>
      <c r="AX832" s="41">
        <f t="shared" si="328"/>
        <v>11.366652778261217</v>
      </c>
      <c r="AY832" s="41">
        <f t="shared" si="329"/>
        <v>11.067428089399518</v>
      </c>
      <c r="AZ832" s="41">
        <f t="shared" si="330"/>
        <v>11.131376709165187</v>
      </c>
    </row>
    <row r="833" spans="2:52" x14ac:dyDescent="0.25">
      <c r="B833" s="41" t="str">
        <f t="shared" si="331"/>
        <v>MD</v>
      </c>
      <c r="C833" s="46">
        <v>44793</v>
      </c>
      <c r="D833" s="45">
        <v>439.23057008269046</v>
      </c>
      <c r="E833" s="45">
        <v>100.00035796802948</v>
      </c>
      <c r="F833" s="45">
        <v>50</v>
      </c>
      <c r="G833" s="48">
        <v>50.393263143814011</v>
      </c>
      <c r="H833" s="44">
        <v>73927.755402912546</v>
      </c>
      <c r="I833" s="62">
        <f t="shared" si="308"/>
        <v>639.62419119453398</v>
      </c>
      <c r="J833" s="41">
        <f t="shared" si="309"/>
        <v>2022</v>
      </c>
      <c r="K833" s="41">
        <f t="shared" si="310"/>
        <v>34</v>
      </c>
      <c r="L833" s="41">
        <f t="shared" si="311"/>
        <v>1156</v>
      </c>
      <c r="M833" s="41">
        <f t="shared" si="312"/>
        <v>7.0527210492323231</v>
      </c>
      <c r="N833" s="41">
        <f t="shared" si="313"/>
        <v>1</v>
      </c>
      <c r="O833" s="41">
        <f t="shared" si="314"/>
        <v>8</v>
      </c>
      <c r="P833" s="41">
        <f t="shared" si="315"/>
        <v>0</v>
      </c>
      <c r="Q833" s="41">
        <f t="shared" si="315"/>
        <v>0</v>
      </c>
      <c r="R833" s="41">
        <f t="shared" si="315"/>
        <v>0</v>
      </c>
      <c r="S833" s="41">
        <f t="shared" si="315"/>
        <v>0</v>
      </c>
      <c r="T833" s="41">
        <f t="shared" si="316"/>
        <v>0</v>
      </c>
      <c r="U833" s="41">
        <f t="shared" si="316"/>
        <v>0</v>
      </c>
      <c r="V833" s="41">
        <f t="shared" si="316"/>
        <v>0</v>
      </c>
      <c r="W833" s="41">
        <f t="shared" si="316"/>
        <v>1</v>
      </c>
      <c r="X833" s="41">
        <f t="shared" si="317"/>
        <v>0</v>
      </c>
      <c r="Y833" s="41">
        <f t="shared" si="317"/>
        <v>0</v>
      </c>
      <c r="Z833" s="41">
        <f t="shared" si="317"/>
        <v>0</v>
      </c>
      <c r="AA833" s="41">
        <f t="shared" si="317"/>
        <v>0</v>
      </c>
      <c r="AB833" s="41">
        <f t="shared" si="318"/>
        <v>0</v>
      </c>
      <c r="AC833" s="41">
        <f t="shared" si="318"/>
        <v>1</v>
      </c>
      <c r="AD833" s="41">
        <f t="shared" si="318"/>
        <v>0</v>
      </c>
      <c r="AE833" s="41">
        <f t="shared" si="318"/>
        <v>0</v>
      </c>
      <c r="AF833" s="41">
        <f t="shared" si="319"/>
        <v>0</v>
      </c>
      <c r="AG833" s="48">
        <v>439.23057008269046</v>
      </c>
      <c r="AH833" s="48">
        <v>100.00035796802948</v>
      </c>
      <c r="AI833" s="48">
        <v>50</v>
      </c>
      <c r="AJ833" s="48">
        <v>50.393263143814011</v>
      </c>
      <c r="AK833" s="41">
        <f t="shared" si="320"/>
        <v>11.210843616977192</v>
      </c>
      <c r="AL833" s="41">
        <f>LN(D833+'Models training data'!$Y$4)</f>
        <v>6.5936433974378303</v>
      </c>
      <c r="AM833" s="41">
        <f>LN(E833+'Models training data'!$Y$5)</f>
        <v>5.1060208879490272</v>
      </c>
      <c r="AN833" s="41">
        <f>LN(F833+'Models training data'!$Y$6)</f>
        <v>4.5578530171535672</v>
      </c>
      <c r="AO833" s="41">
        <f>LN(G833+'Models training data'!$Y$7)</f>
        <v>4.6051371530060026</v>
      </c>
      <c r="AP833" s="41">
        <f t="shared" si="307"/>
        <v>1</v>
      </c>
      <c r="AQ833" s="41">
        <f t="shared" si="321"/>
        <v>1</v>
      </c>
      <c r="AR833" s="41">
        <f t="shared" si="322"/>
        <v>111716.24675115453</v>
      </c>
      <c r="AS833" s="41">
        <f t="shared" si="323"/>
        <v>94059.434095741279</v>
      </c>
      <c r="AT833" s="41">
        <f t="shared" si="324"/>
        <v>11.408961173665752</v>
      </c>
      <c r="AU833" s="41">
        <f t="shared" si="325"/>
        <v>89518.324614775178</v>
      </c>
      <c r="AV833" s="41">
        <f t="shared" si="326"/>
        <v>11.3666089904721</v>
      </c>
      <c r="AW833" s="41">
        <f t="shared" si="327"/>
        <v>89460.584901273221</v>
      </c>
      <c r="AX833" s="41">
        <f t="shared" si="328"/>
        <v>11.366155556269698</v>
      </c>
      <c r="AY833" s="41">
        <f t="shared" si="329"/>
        <v>11.066850945268353</v>
      </c>
      <c r="AZ833" s="41">
        <f t="shared" si="330"/>
        <v>11.127261943792487</v>
      </c>
    </row>
    <row r="834" spans="2:52" x14ac:dyDescent="0.25">
      <c r="B834" s="41" t="str">
        <f t="shared" si="331"/>
        <v>MD</v>
      </c>
      <c r="C834" s="46">
        <v>44800</v>
      </c>
      <c r="D834" s="45">
        <v>443.25774824603462</v>
      </c>
      <c r="E834" s="45">
        <v>100.00017898401474</v>
      </c>
      <c r="F834" s="45">
        <v>50</v>
      </c>
      <c r="G834" s="48">
        <v>50.039326314381398</v>
      </c>
      <c r="H834" s="44">
        <v>73929.179885291305</v>
      </c>
      <c r="I834" s="62">
        <f t="shared" si="308"/>
        <v>643.29725354443076</v>
      </c>
      <c r="J834" s="41">
        <f t="shared" si="309"/>
        <v>2022</v>
      </c>
      <c r="K834" s="41">
        <f t="shared" si="310"/>
        <v>35</v>
      </c>
      <c r="L834" s="41">
        <f t="shared" si="311"/>
        <v>1225</v>
      </c>
      <c r="M834" s="41">
        <f t="shared" si="312"/>
        <v>7.110696122978827</v>
      </c>
      <c r="N834" s="41">
        <f t="shared" si="313"/>
        <v>1</v>
      </c>
      <c r="O834" s="41">
        <f t="shared" si="314"/>
        <v>8</v>
      </c>
      <c r="P834" s="41">
        <f t="shared" si="315"/>
        <v>0</v>
      </c>
      <c r="Q834" s="41">
        <f t="shared" si="315"/>
        <v>0</v>
      </c>
      <c r="R834" s="41">
        <f t="shared" si="315"/>
        <v>0</v>
      </c>
      <c r="S834" s="41">
        <f t="shared" si="315"/>
        <v>0</v>
      </c>
      <c r="T834" s="41">
        <f t="shared" si="316"/>
        <v>0</v>
      </c>
      <c r="U834" s="41">
        <f t="shared" si="316"/>
        <v>0</v>
      </c>
      <c r="V834" s="41">
        <f t="shared" si="316"/>
        <v>0</v>
      </c>
      <c r="W834" s="41">
        <f t="shared" si="316"/>
        <v>1</v>
      </c>
      <c r="X834" s="41">
        <f t="shared" si="317"/>
        <v>0</v>
      </c>
      <c r="Y834" s="41">
        <f t="shared" si="317"/>
        <v>0</v>
      </c>
      <c r="Z834" s="41">
        <f t="shared" si="317"/>
        <v>0</v>
      </c>
      <c r="AA834" s="41">
        <f t="shared" si="317"/>
        <v>0</v>
      </c>
      <c r="AB834" s="41">
        <f t="shared" si="318"/>
        <v>0</v>
      </c>
      <c r="AC834" s="41">
        <f t="shared" si="318"/>
        <v>1</v>
      </c>
      <c r="AD834" s="41">
        <f t="shared" si="318"/>
        <v>0</v>
      </c>
      <c r="AE834" s="41">
        <f t="shared" si="318"/>
        <v>0</v>
      </c>
      <c r="AF834" s="41">
        <f t="shared" si="319"/>
        <v>0</v>
      </c>
      <c r="AG834" s="48">
        <v>443.25774824603462</v>
      </c>
      <c r="AH834" s="48">
        <v>100.00017898401474</v>
      </c>
      <c r="AI834" s="48">
        <v>50</v>
      </c>
      <c r="AJ834" s="48">
        <v>50.039326314381398</v>
      </c>
      <c r="AK834" s="41">
        <f t="shared" si="320"/>
        <v>11.210862885364921</v>
      </c>
      <c r="AL834" s="41">
        <f>LN(D834+'Models training data'!$Y$4)</f>
        <v>6.5991416340602038</v>
      </c>
      <c r="AM834" s="41">
        <f>LN(E834+'Models training data'!$Y$5)</f>
        <v>5.1060198032786364</v>
      </c>
      <c r="AN834" s="41">
        <f>LN(F834+'Models training data'!$Y$6)</f>
        <v>4.5578530171535672</v>
      </c>
      <c r="AO834" s="41">
        <f>LN(G834+'Models training data'!$Y$7)</f>
        <v>4.6015913889958862</v>
      </c>
      <c r="AP834" s="41">
        <f t="shared" si="307"/>
        <v>1</v>
      </c>
      <c r="AQ834" s="41">
        <f t="shared" si="321"/>
        <v>1</v>
      </c>
      <c r="AR834" s="41">
        <f t="shared" si="322"/>
        <v>111691.85643807078</v>
      </c>
      <c r="AS834" s="41">
        <f t="shared" si="323"/>
        <v>94035.336705699578</v>
      </c>
      <c r="AT834" s="41">
        <f t="shared" si="324"/>
        <v>11.408703556400972</v>
      </c>
      <c r="AU834" s="41">
        <f t="shared" si="325"/>
        <v>89460.112060170184</v>
      </c>
      <c r="AV834" s="41">
        <f t="shared" si="326"/>
        <v>11.365858626188945</v>
      </c>
      <c r="AW834" s="41">
        <f t="shared" si="327"/>
        <v>89418.642655918855</v>
      </c>
      <c r="AX834" s="41">
        <f t="shared" si="328"/>
        <v>11.365672748558413</v>
      </c>
      <c r="AY834" s="41">
        <f t="shared" si="329"/>
        <v>11.066786048395864</v>
      </c>
      <c r="AZ834" s="41">
        <f t="shared" si="330"/>
        <v>11.127033026254413</v>
      </c>
    </row>
    <row r="835" spans="2:52" x14ac:dyDescent="0.25">
      <c r="B835" s="41" t="str">
        <f t="shared" si="331"/>
        <v>MD</v>
      </c>
      <c r="C835" s="46">
        <v>44807</v>
      </c>
      <c r="D835" s="45">
        <v>447.43473645225708</v>
      </c>
      <c r="E835" s="45">
        <v>100.00008949200736</v>
      </c>
      <c r="F835" s="45">
        <v>50</v>
      </c>
      <c r="G835" s="48">
        <v>50.00393263143814</v>
      </c>
      <c r="H835" s="44">
        <v>70872.45335314078</v>
      </c>
      <c r="I835" s="62">
        <f t="shared" si="308"/>
        <v>647.43875857570265</v>
      </c>
      <c r="J835" s="41">
        <f t="shared" si="309"/>
        <v>2022</v>
      </c>
      <c r="K835" s="41">
        <f t="shared" si="310"/>
        <v>36</v>
      </c>
      <c r="L835" s="41">
        <f t="shared" si="311"/>
        <v>1296</v>
      </c>
      <c r="M835" s="41">
        <f t="shared" si="312"/>
        <v>7.1670378769122198</v>
      </c>
      <c r="N835" s="41">
        <f t="shared" si="313"/>
        <v>1</v>
      </c>
      <c r="O835" s="41">
        <f t="shared" si="314"/>
        <v>9</v>
      </c>
      <c r="P835" s="41">
        <f t="shared" si="315"/>
        <v>0</v>
      </c>
      <c r="Q835" s="41">
        <f t="shared" si="315"/>
        <v>0</v>
      </c>
      <c r="R835" s="41">
        <f t="shared" si="315"/>
        <v>0</v>
      </c>
      <c r="S835" s="41">
        <f t="shared" si="315"/>
        <v>0</v>
      </c>
      <c r="T835" s="41">
        <f t="shared" si="316"/>
        <v>0</v>
      </c>
      <c r="U835" s="41">
        <f t="shared" si="316"/>
        <v>0</v>
      </c>
      <c r="V835" s="41">
        <f t="shared" si="316"/>
        <v>0</v>
      </c>
      <c r="W835" s="41">
        <f t="shared" si="316"/>
        <v>0</v>
      </c>
      <c r="X835" s="41">
        <f t="shared" si="317"/>
        <v>1</v>
      </c>
      <c r="Y835" s="41">
        <f t="shared" si="317"/>
        <v>0</v>
      </c>
      <c r="Z835" s="41">
        <f t="shared" si="317"/>
        <v>0</v>
      </c>
      <c r="AA835" s="41">
        <f t="shared" si="317"/>
        <v>0</v>
      </c>
      <c r="AB835" s="41">
        <f t="shared" si="318"/>
        <v>0</v>
      </c>
      <c r="AC835" s="41">
        <f t="shared" si="318"/>
        <v>1</v>
      </c>
      <c r="AD835" s="41">
        <f t="shared" si="318"/>
        <v>0</v>
      </c>
      <c r="AE835" s="41">
        <f t="shared" si="318"/>
        <v>0</v>
      </c>
      <c r="AF835" s="41">
        <f t="shared" si="319"/>
        <v>0</v>
      </c>
      <c r="AG835" s="48">
        <v>447.43473645225708</v>
      </c>
      <c r="AH835" s="48">
        <v>100.00008949200736</v>
      </c>
      <c r="AI835" s="48">
        <v>50</v>
      </c>
      <c r="AJ835" s="48">
        <v>50.00393263143814</v>
      </c>
      <c r="AK835" s="41">
        <f t="shared" si="320"/>
        <v>11.16863710885915</v>
      </c>
      <c r="AL835" s="41">
        <f>LN(D835+'Models training data'!$Y$4)</f>
        <v>6.6048126442271746</v>
      </c>
      <c r="AM835" s="41">
        <f>LN(E835+'Models training data'!$Y$5)</f>
        <v>5.1060192609430004</v>
      </c>
      <c r="AN835" s="41">
        <f>LN(F835+'Models training data'!$Y$6)</f>
        <v>4.5578530171535672</v>
      </c>
      <c r="AO835" s="41">
        <f>LN(G835+'Models training data'!$Y$7)</f>
        <v>4.6012361201286014</v>
      </c>
      <c r="AP835" s="41">
        <f t="shared" si="307"/>
        <v>1</v>
      </c>
      <c r="AQ835" s="41">
        <f t="shared" si="321"/>
        <v>1</v>
      </c>
      <c r="AR835" s="41">
        <f t="shared" si="322"/>
        <v>102291.61539599948</v>
      </c>
      <c r="AS835" s="41">
        <f t="shared" si="323"/>
        <v>85923.427891551793</v>
      </c>
      <c r="AT835" s="41">
        <f t="shared" si="324"/>
        <v>11.330919223405237</v>
      </c>
      <c r="AU835" s="41">
        <f t="shared" si="325"/>
        <v>89403.078204240999</v>
      </c>
      <c r="AV835" s="41">
        <f t="shared" si="326"/>
        <v>11.36512520710748</v>
      </c>
      <c r="AW835" s="41">
        <f t="shared" si="327"/>
        <v>89377.88204080514</v>
      </c>
      <c r="AX835" s="41">
        <f t="shared" si="328"/>
        <v>11.365203542889349</v>
      </c>
      <c r="AY835" s="41">
        <f t="shared" si="329"/>
        <v>11.066775132142407</v>
      </c>
      <c r="AZ835" s="41">
        <f t="shared" si="330"/>
        <v>11.127202543515791</v>
      </c>
    </row>
    <row r="836" spans="2:52" x14ac:dyDescent="0.25">
      <c r="B836" s="41" t="str">
        <f t="shared" si="331"/>
        <v>MD</v>
      </c>
      <c r="C836" s="46">
        <v>44814</v>
      </c>
      <c r="D836" s="45">
        <v>451.73017132341306</v>
      </c>
      <c r="E836" s="45">
        <v>100.00004474600368</v>
      </c>
      <c r="F836" s="45">
        <v>50</v>
      </c>
      <c r="G836" s="48">
        <v>50.000393263143813</v>
      </c>
      <c r="H836" s="44">
        <v>70914.711307132078</v>
      </c>
      <c r="I836" s="62">
        <f t="shared" si="308"/>
        <v>651.73060933256056</v>
      </c>
      <c r="J836" s="41">
        <f t="shared" si="309"/>
        <v>2022</v>
      </c>
      <c r="K836" s="41">
        <f t="shared" si="310"/>
        <v>37</v>
      </c>
      <c r="L836" s="41">
        <f t="shared" si="311"/>
        <v>1369</v>
      </c>
      <c r="M836" s="41">
        <f t="shared" si="312"/>
        <v>7.2218358252884487</v>
      </c>
      <c r="N836" s="41">
        <f t="shared" si="313"/>
        <v>1</v>
      </c>
      <c r="O836" s="41">
        <f t="shared" si="314"/>
        <v>9</v>
      </c>
      <c r="P836" s="41">
        <f t="shared" si="315"/>
        <v>0</v>
      </c>
      <c r="Q836" s="41">
        <f t="shared" si="315"/>
        <v>0</v>
      </c>
      <c r="R836" s="41">
        <f t="shared" si="315"/>
        <v>0</v>
      </c>
      <c r="S836" s="41">
        <f t="shared" si="315"/>
        <v>0</v>
      </c>
      <c r="T836" s="41">
        <f t="shared" si="316"/>
        <v>0</v>
      </c>
      <c r="U836" s="41">
        <f t="shared" si="316"/>
        <v>0</v>
      </c>
      <c r="V836" s="41">
        <f t="shared" si="316"/>
        <v>0</v>
      </c>
      <c r="W836" s="41">
        <f t="shared" si="316"/>
        <v>0</v>
      </c>
      <c r="X836" s="41">
        <f t="shared" si="317"/>
        <v>1</v>
      </c>
      <c r="Y836" s="41">
        <f t="shared" si="317"/>
        <v>0</v>
      </c>
      <c r="Z836" s="41">
        <f t="shared" si="317"/>
        <v>0</v>
      </c>
      <c r="AA836" s="41">
        <f t="shared" si="317"/>
        <v>0</v>
      </c>
      <c r="AB836" s="41">
        <f t="shared" si="318"/>
        <v>0</v>
      </c>
      <c r="AC836" s="41">
        <f t="shared" si="318"/>
        <v>1</v>
      </c>
      <c r="AD836" s="41">
        <f t="shared" si="318"/>
        <v>0</v>
      </c>
      <c r="AE836" s="41">
        <f t="shared" si="318"/>
        <v>0</v>
      </c>
      <c r="AF836" s="41">
        <f t="shared" si="319"/>
        <v>0</v>
      </c>
      <c r="AG836" s="48">
        <v>451.73017132341306</v>
      </c>
      <c r="AH836" s="48">
        <v>100.00004474600368</v>
      </c>
      <c r="AI836" s="48">
        <v>50</v>
      </c>
      <c r="AJ836" s="48">
        <v>50.000393263143813</v>
      </c>
      <c r="AK836" s="41">
        <f t="shared" si="320"/>
        <v>11.169233184749993</v>
      </c>
      <c r="AL836" s="41">
        <f>LN(D836+'Models training data'!$Y$4)</f>
        <v>6.6106111183324634</v>
      </c>
      <c r="AM836" s="41">
        <f>LN(E836+'Models training data'!$Y$5)</f>
        <v>5.1060189897750714</v>
      </c>
      <c r="AN836" s="41">
        <f>LN(F836+'Models training data'!$Y$6)</f>
        <v>4.5578530171535672</v>
      </c>
      <c r="AO836" s="41">
        <f>LN(G836+'Models training data'!$Y$7)</f>
        <v>4.601200586299008</v>
      </c>
      <c r="AP836" s="41">
        <f t="shared" si="307"/>
        <v>1</v>
      </c>
      <c r="AQ836" s="41">
        <f t="shared" si="321"/>
        <v>1</v>
      </c>
      <c r="AR836" s="41">
        <f t="shared" si="322"/>
        <v>102267.22508291574</v>
      </c>
      <c r="AS836" s="41">
        <f t="shared" si="323"/>
        <v>85899.330501510092</v>
      </c>
      <c r="AT836" s="41">
        <f t="shared" si="324"/>
        <v>11.330661606140458</v>
      </c>
      <c r="AU836" s="41">
        <f t="shared" si="325"/>
        <v>89347.223046987638</v>
      </c>
      <c r="AV836" s="41">
        <f t="shared" si="326"/>
        <v>11.364408733227707</v>
      </c>
      <c r="AW836" s="41">
        <f t="shared" si="327"/>
        <v>89338.238296568394</v>
      </c>
      <c r="AX836" s="41">
        <f t="shared" si="328"/>
        <v>11.364747193801216</v>
      </c>
      <c r="AY836" s="41">
        <f t="shared" si="329"/>
        <v>11.066771799224407</v>
      </c>
      <c r="AZ836" s="41">
        <f t="shared" si="330"/>
        <v>11.127413129083662</v>
      </c>
    </row>
    <row r="837" spans="2:52" x14ac:dyDescent="0.25">
      <c r="B837" s="41" t="str">
        <f t="shared" si="331"/>
        <v>MD</v>
      </c>
      <c r="C837" s="46">
        <v>44821</v>
      </c>
      <c r="D837" s="45">
        <v>456.12223429129062</v>
      </c>
      <c r="E837" s="45">
        <v>100.00002237300184</v>
      </c>
      <c r="F837" s="45">
        <v>50</v>
      </c>
      <c r="G837" s="48">
        <v>50.000039326314379</v>
      </c>
      <c r="H837" s="44">
        <v>70957.611463154943</v>
      </c>
      <c r="I837" s="62">
        <f t="shared" si="308"/>
        <v>656.12229599060674</v>
      </c>
      <c r="J837" s="41">
        <f t="shared" si="309"/>
        <v>2022</v>
      </c>
      <c r="K837" s="41">
        <f t="shared" si="310"/>
        <v>38</v>
      </c>
      <c r="L837" s="41">
        <f t="shared" si="311"/>
        <v>1444</v>
      </c>
      <c r="M837" s="41">
        <f t="shared" si="312"/>
        <v>7.2751723194527713</v>
      </c>
      <c r="N837" s="41">
        <f t="shared" si="313"/>
        <v>1</v>
      </c>
      <c r="O837" s="41">
        <f t="shared" si="314"/>
        <v>9</v>
      </c>
      <c r="P837" s="41">
        <f t="shared" si="315"/>
        <v>0</v>
      </c>
      <c r="Q837" s="41">
        <f t="shared" si="315"/>
        <v>0</v>
      </c>
      <c r="R837" s="41">
        <f t="shared" si="315"/>
        <v>0</v>
      </c>
      <c r="S837" s="41">
        <f t="shared" si="315"/>
        <v>0</v>
      </c>
      <c r="T837" s="41">
        <f t="shared" si="316"/>
        <v>0</v>
      </c>
      <c r="U837" s="41">
        <f t="shared" si="316"/>
        <v>0</v>
      </c>
      <c r="V837" s="41">
        <f t="shared" si="316"/>
        <v>0</v>
      </c>
      <c r="W837" s="41">
        <f t="shared" si="316"/>
        <v>0</v>
      </c>
      <c r="X837" s="41">
        <f t="shared" si="317"/>
        <v>1</v>
      </c>
      <c r="Y837" s="41">
        <f t="shared" si="317"/>
        <v>0</v>
      </c>
      <c r="Z837" s="41">
        <f t="shared" si="317"/>
        <v>0</v>
      </c>
      <c r="AA837" s="41">
        <f t="shared" si="317"/>
        <v>0</v>
      </c>
      <c r="AB837" s="41">
        <f t="shared" si="318"/>
        <v>0</v>
      </c>
      <c r="AC837" s="41">
        <f t="shared" si="318"/>
        <v>1</v>
      </c>
      <c r="AD837" s="41">
        <f t="shared" si="318"/>
        <v>0</v>
      </c>
      <c r="AE837" s="41">
        <f t="shared" si="318"/>
        <v>0</v>
      </c>
      <c r="AF837" s="41">
        <f t="shared" si="319"/>
        <v>0</v>
      </c>
      <c r="AG837" s="48">
        <v>456.12223429129062</v>
      </c>
      <c r="AH837" s="48">
        <v>100.00002237300184</v>
      </c>
      <c r="AI837" s="48">
        <v>50</v>
      </c>
      <c r="AJ837" s="48">
        <v>50.000039326314379</v>
      </c>
      <c r="AK837" s="41">
        <f t="shared" si="320"/>
        <v>11.16983795608936</v>
      </c>
      <c r="AL837" s="41">
        <f>LN(D837+'Models training data'!$Y$4)</f>
        <v>6.6165054701783612</v>
      </c>
      <c r="AM837" s="41">
        <f>LN(E837+'Models training data'!$Y$5)</f>
        <v>5.1060188541910803</v>
      </c>
      <c r="AN837" s="41">
        <f>LN(F837+'Models training data'!$Y$6)</f>
        <v>4.5578530171535672</v>
      </c>
      <c r="AO837" s="41">
        <f>LN(G837+'Models training data'!$Y$7)</f>
        <v>4.6011970328466019</v>
      </c>
      <c r="AP837" s="41">
        <f t="shared" si="307"/>
        <v>1</v>
      </c>
      <c r="AQ837" s="41">
        <f t="shared" si="321"/>
        <v>1</v>
      </c>
      <c r="AR837" s="41">
        <f t="shared" si="322"/>
        <v>102242.834769832</v>
      </c>
      <c r="AS837" s="41">
        <f t="shared" si="323"/>
        <v>85875.233111468391</v>
      </c>
      <c r="AT837" s="41">
        <f t="shared" si="324"/>
        <v>11.330403988875677</v>
      </c>
      <c r="AU837" s="41">
        <f t="shared" si="325"/>
        <v>89292.5465884101</v>
      </c>
      <c r="AV837" s="41">
        <f t="shared" si="326"/>
        <v>11.363709204549624</v>
      </c>
      <c r="AW837" s="41">
        <f t="shared" si="327"/>
        <v>89299.651845874701</v>
      </c>
      <c r="AX837" s="41">
        <f t="shared" si="328"/>
        <v>11.364303015484378</v>
      </c>
      <c r="AY837" s="41">
        <f t="shared" si="329"/>
        <v>11.066771013933487</v>
      </c>
      <c r="AZ837" s="41">
        <f t="shared" si="330"/>
        <v>11.12762867968291</v>
      </c>
    </row>
    <row r="838" spans="2:52" x14ac:dyDescent="0.25">
      <c r="B838" s="41" t="str">
        <f t="shared" si="331"/>
        <v>MD</v>
      </c>
      <c r="C838" s="46">
        <v>44828</v>
      </c>
      <c r="D838" s="45">
        <v>460.59578951245396</v>
      </c>
      <c r="E838" s="45">
        <v>100.00001118650093</v>
      </c>
      <c r="F838" s="45">
        <v>50</v>
      </c>
      <c r="G838" s="48">
        <v>50.000003932631436</v>
      </c>
      <c r="H838" s="44">
        <v>71000.740858444129</v>
      </c>
      <c r="I838" s="62">
        <f t="shared" si="308"/>
        <v>660.59580463158636</v>
      </c>
      <c r="J838" s="41">
        <f t="shared" si="309"/>
        <v>2022</v>
      </c>
      <c r="K838" s="41">
        <f t="shared" si="310"/>
        <v>39</v>
      </c>
      <c r="L838" s="41">
        <f t="shared" si="311"/>
        <v>1521</v>
      </c>
      <c r="M838" s="41">
        <f t="shared" si="312"/>
        <v>7.3271232922592926</v>
      </c>
      <c r="N838" s="41">
        <f t="shared" si="313"/>
        <v>1</v>
      </c>
      <c r="O838" s="41">
        <f t="shared" si="314"/>
        <v>9</v>
      </c>
      <c r="P838" s="41">
        <f t="shared" si="315"/>
        <v>0</v>
      </c>
      <c r="Q838" s="41">
        <f t="shared" si="315"/>
        <v>0</v>
      </c>
      <c r="R838" s="41">
        <f t="shared" si="315"/>
        <v>0</v>
      </c>
      <c r="S838" s="41">
        <f t="shared" si="315"/>
        <v>0</v>
      </c>
      <c r="T838" s="41">
        <f t="shared" si="316"/>
        <v>0</v>
      </c>
      <c r="U838" s="41">
        <f t="shared" si="316"/>
        <v>0</v>
      </c>
      <c r="V838" s="41">
        <f t="shared" si="316"/>
        <v>0</v>
      </c>
      <c r="W838" s="41">
        <f t="shared" si="316"/>
        <v>0</v>
      </c>
      <c r="X838" s="41">
        <f t="shared" si="317"/>
        <v>1</v>
      </c>
      <c r="Y838" s="41">
        <f t="shared" si="317"/>
        <v>0</v>
      </c>
      <c r="Z838" s="41">
        <f t="shared" si="317"/>
        <v>0</v>
      </c>
      <c r="AA838" s="41">
        <f t="shared" si="317"/>
        <v>0</v>
      </c>
      <c r="AB838" s="41">
        <f t="shared" si="318"/>
        <v>0</v>
      </c>
      <c r="AC838" s="41">
        <f t="shared" si="318"/>
        <v>1</v>
      </c>
      <c r="AD838" s="41">
        <f t="shared" si="318"/>
        <v>0</v>
      </c>
      <c r="AE838" s="41">
        <f t="shared" si="318"/>
        <v>0</v>
      </c>
      <c r="AF838" s="41">
        <f t="shared" si="319"/>
        <v>0</v>
      </c>
      <c r="AG838" s="48">
        <v>460.59578951245396</v>
      </c>
      <c r="AH838" s="48">
        <v>100.00001118650093</v>
      </c>
      <c r="AI838" s="48">
        <v>50</v>
      </c>
      <c r="AJ838" s="48">
        <v>50.000003932631436</v>
      </c>
      <c r="AK838" s="41">
        <f t="shared" si="320"/>
        <v>11.170445590594985</v>
      </c>
      <c r="AL838" s="41">
        <f>LN(D838+'Models training data'!$Y$4)</f>
        <v>6.6224736838301386</v>
      </c>
      <c r="AM838" s="41">
        <f>LN(E838+'Models training data'!$Y$5)</f>
        <v>5.1060187863990771</v>
      </c>
      <c r="AN838" s="41">
        <f>LN(F838+'Models training data'!$Y$6)</f>
        <v>4.5578530171535672</v>
      </c>
      <c r="AO838" s="41">
        <f>LN(G838+'Models training data'!$Y$7)</f>
        <v>4.601196677500667</v>
      </c>
      <c r="AP838" s="41">
        <f t="shared" si="307"/>
        <v>1</v>
      </c>
      <c r="AQ838" s="41">
        <f t="shared" si="321"/>
        <v>1</v>
      </c>
      <c r="AR838" s="41">
        <f t="shared" si="322"/>
        <v>102218.44445674826</v>
      </c>
      <c r="AS838" s="41">
        <f t="shared" si="323"/>
        <v>85851.13572142669</v>
      </c>
      <c r="AT838" s="41">
        <f t="shared" si="324"/>
        <v>11.330146371610898</v>
      </c>
      <c r="AU838" s="41">
        <f t="shared" si="325"/>
        <v>89239.04882850837</v>
      </c>
      <c r="AV838" s="41">
        <f t="shared" si="326"/>
        <v>11.363026621073232</v>
      </c>
      <c r="AW838" s="41">
        <f t="shared" si="327"/>
        <v>89262.067754867297</v>
      </c>
      <c r="AX838" s="41">
        <f t="shared" si="328"/>
        <v>11.363870375581419</v>
      </c>
      <c r="AY838" s="41">
        <f t="shared" si="329"/>
        <v>11.066771998554918</v>
      </c>
      <c r="AZ838" s="41">
        <f t="shared" si="330"/>
        <v>11.127845388352906</v>
      </c>
    </row>
    <row r="839" spans="2:52" x14ac:dyDescent="0.25">
      <c r="B839" s="41" t="str">
        <f t="shared" si="331"/>
        <v>MD</v>
      </c>
      <c r="C839" s="46">
        <v>44835</v>
      </c>
      <c r="D839" s="45">
        <v>465.14038042235376</v>
      </c>
      <c r="E839" s="45">
        <v>100.00000559325046</v>
      </c>
      <c r="F839" s="45">
        <v>50</v>
      </c>
      <c r="G839" s="48">
        <v>50.000000393263143</v>
      </c>
      <c r="H839" s="44">
        <v>63345.512523321893</v>
      </c>
      <c r="I839" s="62">
        <f t="shared" si="308"/>
        <v>665.14038640886736</v>
      </c>
      <c r="J839" s="41">
        <f t="shared" si="309"/>
        <v>2022</v>
      </c>
      <c r="K839" s="41">
        <f t="shared" si="310"/>
        <v>40</v>
      </c>
      <c r="L839" s="41">
        <f t="shared" si="311"/>
        <v>1600</v>
      </c>
      <c r="M839" s="41">
        <f t="shared" si="312"/>
        <v>7.3777589082278725</v>
      </c>
      <c r="N839" s="41">
        <f t="shared" si="313"/>
        <v>1</v>
      </c>
      <c r="O839" s="41">
        <f t="shared" si="314"/>
        <v>10</v>
      </c>
      <c r="P839" s="41">
        <f t="shared" si="315"/>
        <v>0</v>
      </c>
      <c r="Q839" s="41">
        <f t="shared" si="315"/>
        <v>0</v>
      </c>
      <c r="R839" s="41">
        <f t="shared" si="315"/>
        <v>0</v>
      </c>
      <c r="S839" s="41">
        <f t="shared" si="315"/>
        <v>0</v>
      </c>
      <c r="T839" s="41">
        <f t="shared" si="316"/>
        <v>0</v>
      </c>
      <c r="U839" s="41">
        <f t="shared" si="316"/>
        <v>0</v>
      </c>
      <c r="V839" s="41">
        <f t="shared" si="316"/>
        <v>0</v>
      </c>
      <c r="W839" s="41">
        <f t="shared" si="316"/>
        <v>0</v>
      </c>
      <c r="X839" s="41">
        <f t="shared" si="317"/>
        <v>0</v>
      </c>
      <c r="Y839" s="41">
        <f t="shared" si="317"/>
        <v>1</v>
      </c>
      <c r="Z839" s="41">
        <f t="shared" si="317"/>
        <v>0</v>
      </c>
      <c r="AA839" s="41">
        <f t="shared" si="317"/>
        <v>0</v>
      </c>
      <c r="AB839" s="41">
        <f t="shared" si="318"/>
        <v>0</v>
      </c>
      <c r="AC839" s="41">
        <f t="shared" si="318"/>
        <v>1</v>
      </c>
      <c r="AD839" s="41">
        <f t="shared" si="318"/>
        <v>0</v>
      </c>
      <c r="AE839" s="41">
        <f t="shared" si="318"/>
        <v>0</v>
      </c>
      <c r="AF839" s="41">
        <f t="shared" si="319"/>
        <v>0</v>
      </c>
      <c r="AG839" s="48">
        <v>465.14038042235376</v>
      </c>
      <c r="AH839" s="48">
        <v>100.00000559325046</v>
      </c>
      <c r="AI839" s="48">
        <v>50</v>
      </c>
      <c r="AJ839" s="48">
        <v>50.000000393263143</v>
      </c>
      <c r="AK839" s="41">
        <f t="shared" si="320"/>
        <v>11.056359346986481</v>
      </c>
      <c r="AL839" s="41">
        <f>LN(D839+'Models training data'!$Y$4)</f>
        <v>6.6285004129674405</v>
      </c>
      <c r="AM839" s="41">
        <f>LN(E839+'Models training data'!$Y$5)</f>
        <v>5.1060187525030738</v>
      </c>
      <c r="AN839" s="41">
        <f>LN(F839+'Models training data'!$Y$6)</f>
        <v>4.5578530171535672</v>
      </c>
      <c r="AO839" s="41">
        <f>LN(G839+'Models training data'!$Y$7)</f>
        <v>4.6011966419660659</v>
      </c>
      <c r="AP839" s="41">
        <f t="shared" si="307"/>
        <v>1</v>
      </c>
      <c r="AQ839" s="41">
        <f t="shared" si="321"/>
        <v>1</v>
      </c>
      <c r="AR839" s="41">
        <f t="shared" si="322"/>
        <v>88741.395299572498</v>
      </c>
      <c r="AS839" s="41">
        <f t="shared" si="323"/>
        <v>72374.770051349042</v>
      </c>
      <c r="AT839" s="41">
        <f t="shared" si="324"/>
        <v>11.184973259636537</v>
      </c>
      <c r="AU839" s="41">
        <f t="shared" si="325"/>
        <v>72294.490348062391</v>
      </c>
      <c r="AV839" s="41">
        <f t="shared" si="326"/>
        <v>11.183877429147177</v>
      </c>
      <c r="AW839" s="41">
        <f t="shared" si="327"/>
        <v>72355.880891721754</v>
      </c>
      <c r="AX839" s="41">
        <f t="shared" si="328"/>
        <v>11.185256759034731</v>
      </c>
      <c r="AY839" s="41">
        <f t="shared" si="329"/>
        <v>11.066774486266004</v>
      </c>
      <c r="AZ839" s="41">
        <f t="shared" si="330"/>
        <v>11.128062738385321</v>
      </c>
    </row>
    <row r="840" spans="2:52" x14ac:dyDescent="0.25">
      <c r="B840" s="41" t="str">
        <f t="shared" si="331"/>
        <v>MD</v>
      </c>
      <c r="C840" s="46">
        <v>44842</v>
      </c>
      <c r="D840" s="45">
        <v>469.74882733691993</v>
      </c>
      <c r="E840" s="45">
        <v>100.00000279662524</v>
      </c>
      <c r="F840" s="45">
        <v>50</v>
      </c>
      <c r="G840" s="48">
        <v>50.000000039326316</v>
      </c>
      <c r="H840" s="44">
        <v>63388.872141830114</v>
      </c>
      <c r="I840" s="62">
        <f t="shared" si="308"/>
        <v>669.74883017287152</v>
      </c>
      <c r="J840" s="41">
        <f t="shared" si="309"/>
        <v>2022</v>
      </c>
      <c r="K840" s="41">
        <f t="shared" si="310"/>
        <v>41</v>
      </c>
      <c r="L840" s="41">
        <f t="shared" si="311"/>
        <v>1681</v>
      </c>
      <c r="M840" s="41">
        <f t="shared" si="312"/>
        <v>7.4271441334086159</v>
      </c>
      <c r="N840" s="41">
        <f t="shared" si="313"/>
        <v>1</v>
      </c>
      <c r="O840" s="41">
        <f t="shared" si="314"/>
        <v>10</v>
      </c>
      <c r="P840" s="41">
        <f t="shared" si="315"/>
        <v>0</v>
      </c>
      <c r="Q840" s="41">
        <f t="shared" si="315"/>
        <v>0</v>
      </c>
      <c r="R840" s="41">
        <f t="shared" si="315"/>
        <v>0</v>
      </c>
      <c r="S840" s="41">
        <f t="shared" si="315"/>
        <v>0</v>
      </c>
      <c r="T840" s="41">
        <f t="shared" si="316"/>
        <v>0</v>
      </c>
      <c r="U840" s="41">
        <f t="shared" si="316"/>
        <v>0</v>
      </c>
      <c r="V840" s="41">
        <f t="shared" si="316"/>
        <v>0</v>
      </c>
      <c r="W840" s="41">
        <f t="shared" si="316"/>
        <v>0</v>
      </c>
      <c r="X840" s="41">
        <f t="shared" si="317"/>
        <v>0</v>
      </c>
      <c r="Y840" s="41">
        <f t="shared" si="317"/>
        <v>1</v>
      </c>
      <c r="Z840" s="41">
        <f t="shared" si="317"/>
        <v>0</v>
      </c>
      <c r="AA840" s="41">
        <f t="shared" si="317"/>
        <v>0</v>
      </c>
      <c r="AB840" s="41">
        <f t="shared" si="318"/>
        <v>0</v>
      </c>
      <c r="AC840" s="41">
        <f t="shared" si="318"/>
        <v>1</v>
      </c>
      <c r="AD840" s="41">
        <f t="shared" si="318"/>
        <v>0</v>
      </c>
      <c r="AE840" s="41">
        <f t="shared" si="318"/>
        <v>0</v>
      </c>
      <c r="AF840" s="41">
        <f t="shared" si="319"/>
        <v>0</v>
      </c>
      <c r="AG840" s="48">
        <v>469.74882733691993</v>
      </c>
      <c r="AH840" s="48">
        <v>100.00000279662524</v>
      </c>
      <c r="AI840" s="48">
        <v>50</v>
      </c>
      <c r="AJ840" s="48">
        <v>50.000000039326316</v>
      </c>
      <c r="AK840" s="41">
        <f t="shared" si="320"/>
        <v>11.05704360675252</v>
      </c>
      <c r="AL840" s="41">
        <f>LN(D840+'Models training data'!$Y$4)</f>
        <v>6.6345749571926635</v>
      </c>
      <c r="AM840" s="41">
        <f>LN(E840+'Models training data'!$Y$5)</f>
        <v>5.1060187355550726</v>
      </c>
      <c r="AN840" s="41">
        <f>LN(F840+'Models training data'!$Y$6)</f>
        <v>4.5578530171535672</v>
      </c>
      <c r="AO840" s="41">
        <f>LN(G840+'Models training data'!$Y$7)</f>
        <v>4.6011966384126062</v>
      </c>
      <c r="AP840" s="41">
        <f t="shared" si="307"/>
        <v>1</v>
      </c>
      <c r="AQ840" s="41">
        <f t="shared" si="321"/>
        <v>1</v>
      </c>
      <c r="AR840" s="41">
        <f t="shared" si="322"/>
        <v>88717.004986488755</v>
      </c>
      <c r="AS840" s="41">
        <f t="shared" si="323"/>
        <v>72350.672661307355</v>
      </c>
      <c r="AT840" s="41">
        <f t="shared" si="324"/>
        <v>11.184715642371758</v>
      </c>
      <c r="AU840" s="41">
        <f t="shared" si="325"/>
        <v>72243.349985512323</v>
      </c>
      <c r="AV840" s="41">
        <f t="shared" si="326"/>
        <v>11.183228736074167</v>
      </c>
      <c r="AW840" s="41">
        <f t="shared" si="327"/>
        <v>72320.152998722959</v>
      </c>
      <c r="AX840" s="41">
        <f t="shared" si="328"/>
        <v>11.184845486292845</v>
      </c>
      <c r="AY840" s="41">
        <f t="shared" si="329"/>
        <v>11.066778320815084</v>
      </c>
      <c r="AZ840" s="41">
        <f t="shared" si="330"/>
        <v>11.128280583510664</v>
      </c>
    </row>
    <row r="841" spans="2:52" x14ac:dyDescent="0.25">
      <c r="B841" s="41" t="str">
        <f t="shared" si="331"/>
        <v>MD</v>
      </c>
      <c r="C841" s="46">
        <v>44849</v>
      </c>
      <c r="D841" s="45">
        <v>474.41624578752908</v>
      </c>
      <c r="E841" s="45">
        <v>100.00000139831262</v>
      </c>
      <c r="F841" s="45">
        <v>50</v>
      </c>
      <c r="G841" s="48">
        <v>50.000000003932634</v>
      </c>
      <c r="H841" s="44">
        <v>63432.295961560441</v>
      </c>
      <c r="I841" s="62">
        <f t="shared" si="308"/>
        <v>674.41624718977437</v>
      </c>
      <c r="J841" s="41">
        <f t="shared" si="309"/>
        <v>2022</v>
      </c>
      <c r="K841" s="41">
        <f t="shared" si="310"/>
        <v>42</v>
      </c>
      <c r="L841" s="41">
        <f t="shared" si="311"/>
        <v>1764</v>
      </c>
      <c r="M841" s="41">
        <f t="shared" si="312"/>
        <v>7.4753392365667368</v>
      </c>
      <c r="N841" s="41">
        <f t="shared" si="313"/>
        <v>1</v>
      </c>
      <c r="O841" s="41">
        <f t="shared" si="314"/>
        <v>10</v>
      </c>
      <c r="P841" s="41">
        <f t="shared" si="315"/>
        <v>0</v>
      </c>
      <c r="Q841" s="41">
        <f t="shared" si="315"/>
        <v>0</v>
      </c>
      <c r="R841" s="41">
        <f t="shared" si="315"/>
        <v>0</v>
      </c>
      <c r="S841" s="41">
        <f t="shared" si="315"/>
        <v>0</v>
      </c>
      <c r="T841" s="41">
        <f t="shared" si="316"/>
        <v>0</v>
      </c>
      <c r="U841" s="41">
        <f t="shared" si="316"/>
        <v>0</v>
      </c>
      <c r="V841" s="41">
        <f t="shared" si="316"/>
        <v>0</v>
      </c>
      <c r="W841" s="41">
        <f t="shared" si="316"/>
        <v>0</v>
      </c>
      <c r="X841" s="41">
        <f t="shared" si="317"/>
        <v>0</v>
      </c>
      <c r="Y841" s="41">
        <f t="shared" si="317"/>
        <v>1</v>
      </c>
      <c r="Z841" s="41">
        <f t="shared" si="317"/>
        <v>0</v>
      </c>
      <c r="AA841" s="41">
        <f t="shared" si="317"/>
        <v>0</v>
      </c>
      <c r="AB841" s="41">
        <f t="shared" si="318"/>
        <v>0</v>
      </c>
      <c r="AC841" s="41">
        <f t="shared" si="318"/>
        <v>1</v>
      </c>
      <c r="AD841" s="41">
        <f t="shared" si="318"/>
        <v>0</v>
      </c>
      <c r="AE841" s="41">
        <f t="shared" si="318"/>
        <v>0</v>
      </c>
      <c r="AF841" s="41">
        <f t="shared" si="319"/>
        <v>0</v>
      </c>
      <c r="AG841" s="48">
        <v>474.41624578752908</v>
      </c>
      <c r="AH841" s="48">
        <v>100.00000139831262</v>
      </c>
      <c r="AI841" s="48">
        <v>50</v>
      </c>
      <c r="AJ841" s="48">
        <v>50.000000003932634</v>
      </c>
      <c r="AK841" s="41">
        <f t="shared" si="320"/>
        <v>11.057728410749782</v>
      </c>
      <c r="AL841" s="41">
        <f>LN(D841+'Models training data'!$Y$4)</f>
        <v>6.6406898512338692</v>
      </c>
      <c r="AM841" s="41">
        <f>LN(E841+'Models training data'!$Y$5)</f>
        <v>5.1060187270810706</v>
      </c>
      <c r="AN841" s="41">
        <f>LN(F841+'Models training data'!$Y$6)</f>
        <v>4.5578530171535672</v>
      </c>
      <c r="AO841" s="41">
        <f>LN(G841+'Models training data'!$Y$7)</f>
        <v>4.6011966380572602</v>
      </c>
      <c r="AP841" s="41">
        <f t="shared" si="307"/>
        <v>1</v>
      </c>
      <c r="AQ841" s="41">
        <f t="shared" si="321"/>
        <v>1</v>
      </c>
      <c r="AR841" s="41">
        <f t="shared" si="322"/>
        <v>88692.614673405013</v>
      </c>
      <c r="AS841" s="41">
        <f t="shared" si="323"/>
        <v>72326.575271265654</v>
      </c>
      <c r="AT841" s="41">
        <f t="shared" si="324"/>
        <v>11.184458025106977</v>
      </c>
      <c r="AU841" s="41">
        <f t="shared" si="325"/>
        <v>72193.388321638049</v>
      </c>
      <c r="AV841" s="41">
        <f t="shared" si="326"/>
        <v>11.182596988202846</v>
      </c>
      <c r="AW841" s="41">
        <f t="shared" si="327"/>
        <v>72285.286103160644</v>
      </c>
      <c r="AX841" s="41">
        <f t="shared" si="328"/>
        <v>11.184444124708509</v>
      </c>
      <c r="AY841" s="41">
        <f t="shared" si="329"/>
        <v>11.066783398616778</v>
      </c>
      <c r="AZ841" s="41">
        <f t="shared" si="330"/>
        <v>11.128498843216114</v>
      </c>
    </row>
    <row r="842" spans="2:52" x14ac:dyDescent="0.25">
      <c r="B842" s="41" t="str">
        <f t="shared" si="331"/>
        <v>MD</v>
      </c>
      <c r="C842" s="46">
        <v>44856</v>
      </c>
      <c r="D842" s="45">
        <v>479.13935936947234</v>
      </c>
      <c r="E842" s="45">
        <v>100.00000069915632</v>
      </c>
      <c r="F842" s="45">
        <v>50</v>
      </c>
      <c r="G842" s="48">
        <v>50.000000000393264</v>
      </c>
      <c r="H842" s="44">
        <v>63475.764250637731</v>
      </c>
      <c r="I842" s="62">
        <f t="shared" si="308"/>
        <v>679.1393600690219</v>
      </c>
      <c r="J842" s="41">
        <f t="shared" si="309"/>
        <v>2022</v>
      </c>
      <c r="K842" s="41">
        <f t="shared" si="310"/>
        <v>43</v>
      </c>
      <c r="L842" s="41">
        <f t="shared" si="311"/>
        <v>1849</v>
      </c>
      <c r="M842" s="41">
        <f t="shared" si="312"/>
        <v>7.5224002313871248</v>
      </c>
      <c r="N842" s="41">
        <f t="shared" si="313"/>
        <v>1</v>
      </c>
      <c r="O842" s="41">
        <f t="shared" si="314"/>
        <v>10</v>
      </c>
      <c r="P842" s="41">
        <f t="shared" si="315"/>
        <v>0</v>
      </c>
      <c r="Q842" s="41">
        <f t="shared" si="315"/>
        <v>0</v>
      </c>
      <c r="R842" s="41">
        <f t="shared" si="315"/>
        <v>0</v>
      </c>
      <c r="S842" s="41">
        <f t="shared" si="315"/>
        <v>0</v>
      </c>
      <c r="T842" s="41">
        <f t="shared" si="316"/>
        <v>0</v>
      </c>
      <c r="U842" s="41">
        <f t="shared" si="316"/>
        <v>0</v>
      </c>
      <c r="V842" s="41">
        <f t="shared" si="316"/>
        <v>0</v>
      </c>
      <c r="W842" s="41">
        <f t="shared" si="316"/>
        <v>0</v>
      </c>
      <c r="X842" s="41">
        <f t="shared" si="317"/>
        <v>0</v>
      </c>
      <c r="Y842" s="41">
        <f t="shared" si="317"/>
        <v>1</v>
      </c>
      <c r="Z842" s="41">
        <f t="shared" si="317"/>
        <v>0</v>
      </c>
      <c r="AA842" s="41">
        <f t="shared" si="317"/>
        <v>0</v>
      </c>
      <c r="AB842" s="41">
        <f t="shared" si="318"/>
        <v>0</v>
      </c>
      <c r="AC842" s="41">
        <f t="shared" si="318"/>
        <v>1</v>
      </c>
      <c r="AD842" s="41">
        <f t="shared" si="318"/>
        <v>0</v>
      </c>
      <c r="AE842" s="41">
        <f t="shared" si="318"/>
        <v>0</v>
      </c>
      <c r="AF842" s="41">
        <f t="shared" si="319"/>
        <v>0</v>
      </c>
      <c r="AG842" s="48">
        <v>479.13935936947234</v>
      </c>
      <c r="AH842" s="48">
        <v>100.00000069915632</v>
      </c>
      <c r="AI842" s="48">
        <v>50</v>
      </c>
      <c r="AJ842" s="48">
        <v>50.000000000393264</v>
      </c>
      <c r="AK842" s="41">
        <f t="shared" si="320"/>
        <v>11.05841344668374</v>
      </c>
      <c r="AL842" s="41">
        <f>LN(D842+'Models training data'!$Y$4)</f>
        <v>6.6468398819466241</v>
      </c>
      <c r="AM842" s="41">
        <f>LN(E842+'Models training data'!$Y$5)</f>
        <v>5.1060187228440705</v>
      </c>
      <c r="AN842" s="41">
        <f>LN(F842+'Models training data'!$Y$6)</f>
        <v>4.5578530171535672</v>
      </c>
      <c r="AO842" s="41">
        <f>LN(G842+'Models training data'!$Y$7)</f>
        <v>4.601196638021726</v>
      </c>
      <c r="AP842" s="41">
        <f t="shared" si="307"/>
        <v>1</v>
      </c>
      <c r="AQ842" s="41">
        <f t="shared" si="321"/>
        <v>1</v>
      </c>
      <c r="AR842" s="41">
        <f t="shared" si="322"/>
        <v>88668.224360321256</v>
      </c>
      <c r="AS842" s="41">
        <f t="shared" si="323"/>
        <v>72302.477881223953</v>
      </c>
      <c r="AT842" s="41">
        <f t="shared" si="324"/>
        <v>11.184200407842198</v>
      </c>
      <c r="AU842" s="41">
        <f t="shared" si="325"/>
        <v>72144.605356439613</v>
      </c>
      <c r="AV842" s="41">
        <f t="shared" si="326"/>
        <v>11.181982185533217</v>
      </c>
      <c r="AW842" s="41">
        <f t="shared" si="327"/>
        <v>72251.239681762221</v>
      </c>
      <c r="AX842" s="41">
        <f t="shared" si="328"/>
        <v>11.184052207808165</v>
      </c>
      <c r="AY842" s="41">
        <f t="shared" si="329"/>
        <v>11.066789650478269</v>
      </c>
      <c r="AZ842" s="41">
        <f t="shared" si="330"/>
        <v>11.128717463493196</v>
      </c>
    </row>
    <row r="843" spans="2:52" x14ac:dyDescent="0.25">
      <c r="B843" s="41" t="str">
        <f t="shared" si="331"/>
        <v>MD</v>
      </c>
      <c r="C843" s="46">
        <v>44863</v>
      </c>
      <c r="D843" s="45">
        <v>483.91601875001459</v>
      </c>
      <c r="E843" s="45">
        <v>100.00000034957816</v>
      </c>
      <c r="F843" s="45">
        <v>50</v>
      </c>
      <c r="G843" s="48">
        <v>50.000000000039329</v>
      </c>
      <c r="H843" s="44">
        <v>63519.263355297735</v>
      </c>
      <c r="I843" s="62">
        <f t="shared" si="308"/>
        <v>683.91601909963208</v>
      </c>
      <c r="J843" s="41">
        <f t="shared" si="309"/>
        <v>2022</v>
      </c>
      <c r="K843" s="41">
        <f t="shared" si="310"/>
        <v>44</v>
      </c>
      <c r="L843" s="41">
        <f t="shared" si="311"/>
        <v>1936</v>
      </c>
      <c r="M843" s="41">
        <f t="shared" si="312"/>
        <v>7.568379267836522</v>
      </c>
      <c r="N843" s="41">
        <f t="shared" si="313"/>
        <v>1</v>
      </c>
      <c r="O843" s="41">
        <f t="shared" si="314"/>
        <v>10</v>
      </c>
      <c r="P843" s="41">
        <f t="shared" si="315"/>
        <v>0</v>
      </c>
      <c r="Q843" s="41">
        <f t="shared" si="315"/>
        <v>0</v>
      </c>
      <c r="R843" s="41">
        <f t="shared" si="315"/>
        <v>0</v>
      </c>
      <c r="S843" s="41">
        <f t="shared" si="315"/>
        <v>0</v>
      </c>
      <c r="T843" s="41">
        <f t="shared" si="316"/>
        <v>0</v>
      </c>
      <c r="U843" s="41">
        <f t="shared" si="316"/>
        <v>0</v>
      </c>
      <c r="V843" s="41">
        <f t="shared" si="316"/>
        <v>0</v>
      </c>
      <c r="W843" s="41">
        <f t="shared" si="316"/>
        <v>0</v>
      </c>
      <c r="X843" s="41">
        <f t="shared" si="317"/>
        <v>0</v>
      </c>
      <c r="Y843" s="41">
        <f t="shared" si="317"/>
        <v>1</v>
      </c>
      <c r="Z843" s="41">
        <f t="shared" si="317"/>
        <v>0</v>
      </c>
      <c r="AA843" s="41">
        <f t="shared" si="317"/>
        <v>0</v>
      </c>
      <c r="AB843" s="41">
        <f t="shared" si="318"/>
        <v>0</v>
      </c>
      <c r="AC843" s="41">
        <f t="shared" si="318"/>
        <v>1</v>
      </c>
      <c r="AD843" s="41">
        <f t="shared" si="318"/>
        <v>0</v>
      </c>
      <c r="AE843" s="41">
        <f t="shared" si="318"/>
        <v>0</v>
      </c>
      <c r="AF843" s="41">
        <f t="shared" si="319"/>
        <v>0</v>
      </c>
      <c r="AG843" s="48">
        <v>483.91601875001459</v>
      </c>
      <c r="AH843" s="48">
        <v>100.00000034957816</v>
      </c>
      <c r="AI843" s="48">
        <v>50</v>
      </c>
      <c r="AJ843" s="48">
        <v>50.000000000039329</v>
      </c>
      <c r="AK843" s="41">
        <f t="shared" si="320"/>
        <v>11.059098498802413</v>
      </c>
      <c r="AL843" s="41">
        <f>LN(D843+'Models training data'!$Y$4)</f>
        <v>6.6530214036523683</v>
      </c>
      <c r="AM843" s="41">
        <f>LN(E843+'Models training data'!$Y$5)</f>
        <v>5.1060187207255705</v>
      </c>
      <c r="AN843" s="41">
        <f>LN(F843+'Models training data'!$Y$6)</f>
        <v>4.5578530171535672</v>
      </c>
      <c r="AO843" s="41">
        <f>LN(G843+'Models training data'!$Y$7)</f>
        <v>4.6011966380181724</v>
      </c>
      <c r="AP843" s="41">
        <f t="shared" si="307"/>
        <v>1</v>
      </c>
      <c r="AQ843" s="41">
        <f t="shared" si="321"/>
        <v>1</v>
      </c>
      <c r="AR843" s="41">
        <f t="shared" si="322"/>
        <v>88643.834047237513</v>
      </c>
      <c r="AS843" s="41">
        <f t="shared" si="323"/>
        <v>72278.380491182252</v>
      </c>
      <c r="AT843" s="41">
        <f t="shared" si="324"/>
        <v>11.183942790577417</v>
      </c>
      <c r="AU843" s="41">
        <f t="shared" si="325"/>
        <v>72097.001089916987</v>
      </c>
      <c r="AV843" s="41">
        <f t="shared" si="326"/>
        <v>11.181384328065279</v>
      </c>
      <c r="AW843" s="41">
        <f t="shared" si="327"/>
        <v>72217.976006473924</v>
      </c>
      <c r="AX843" s="41">
        <f t="shared" si="328"/>
        <v>11.183669301294715</v>
      </c>
      <c r="AY843" s="41">
        <f t="shared" si="329"/>
        <v>11.066797031047582</v>
      </c>
      <c r="AZ843" s="41">
        <f t="shared" si="330"/>
        <v>11.128936406824227</v>
      </c>
    </row>
    <row r="844" spans="2:52" x14ac:dyDescent="0.25">
      <c r="B844" s="41" t="str">
        <f t="shared" si="331"/>
        <v>MD</v>
      </c>
      <c r="C844" s="46">
        <v>44870</v>
      </c>
      <c r="D844" s="45">
        <v>488.744864988308</v>
      </c>
      <c r="E844" s="45">
        <v>100.00000017478908</v>
      </c>
      <c r="F844" s="45">
        <v>50</v>
      </c>
      <c r="G844" s="48">
        <v>50.000000000003936</v>
      </c>
      <c r="H844" s="44">
        <v>62530.128658332258</v>
      </c>
      <c r="I844" s="62">
        <f t="shared" si="308"/>
        <v>688.74486516310105</v>
      </c>
      <c r="J844" s="41">
        <f t="shared" si="309"/>
        <v>2022</v>
      </c>
      <c r="K844" s="41">
        <f t="shared" si="310"/>
        <v>45</v>
      </c>
      <c r="L844" s="41">
        <f t="shared" si="311"/>
        <v>2025</v>
      </c>
      <c r="M844" s="41">
        <f t="shared" si="312"/>
        <v>7.6133249795406392</v>
      </c>
      <c r="N844" s="41">
        <f t="shared" si="313"/>
        <v>1</v>
      </c>
      <c r="O844" s="41">
        <f t="shared" si="314"/>
        <v>11</v>
      </c>
      <c r="P844" s="41">
        <f t="shared" si="315"/>
        <v>0</v>
      </c>
      <c r="Q844" s="41">
        <f t="shared" si="315"/>
        <v>0</v>
      </c>
      <c r="R844" s="41">
        <f t="shared" si="315"/>
        <v>0</v>
      </c>
      <c r="S844" s="41">
        <f t="shared" si="315"/>
        <v>0</v>
      </c>
      <c r="T844" s="41">
        <f t="shared" si="316"/>
        <v>0</v>
      </c>
      <c r="U844" s="41">
        <f t="shared" si="316"/>
        <v>0</v>
      </c>
      <c r="V844" s="41">
        <f t="shared" si="316"/>
        <v>0</v>
      </c>
      <c r="W844" s="41">
        <f t="shared" si="316"/>
        <v>0</v>
      </c>
      <c r="X844" s="41">
        <f t="shared" si="317"/>
        <v>0</v>
      </c>
      <c r="Y844" s="41">
        <f t="shared" si="317"/>
        <v>0</v>
      </c>
      <c r="Z844" s="41">
        <f t="shared" si="317"/>
        <v>1</v>
      </c>
      <c r="AA844" s="41">
        <f t="shared" si="317"/>
        <v>0</v>
      </c>
      <c r="AB844" s="41">
        <f t="shared" si="318"/>
        <v>0</v>
      </c>
      <c r="AC844" s="41">
        <f t="shared" si="318"/>
        <v>1</v>
      </c>
      <c r="AD844" s="41">
        <f t="shared" si="318"/>
        <v>0</v>
      </c>
      <c r="AE844" s="41">
        <f t="shared" si="318"/>
        <v>0</v>
      </c>
      <c r="AF844" s="41">
        <f t="shared" si="319"/>
        <v>0</v>
      </c>
      <c r="AG844" s="48">
        <v>488.744864988308</v>
      </c>
      <c r="AH844" s="48">
        <v>100.00000017478908</v>
      </c>
      <c r="AI844" s="48">
        <v>50</v>
      </c>
      <c r="AJ844" s="48">
        <v>50.000000000003936</v>
      </c>
      <c r="AK844" s="41">
        <f t="shared" si="320"/>
        <v>11.043403778104921</v>
      </c>
      <c r="AL844" s="41">
        <f>LN(D844+'Models training data'!$Y$4)</f>
        <v>6.6592318613990686</v>
      </c>
      <c r="AM844" s="41">
        <f>LN(E844+'Models training data'!$Y$5)</f>
        <v>5.10601871966632</v>
      </c>
      <c r="AN844" s="41">
        <f>LN(F844+'Models training data'!$Y$6)</f>
        <v>4.5578530171535672</v>
      </c>
      <c r="AO844" s="41">
        <f>LN(G844+'Models training data'!$Y$7)</f>
        <v>4.6011966380178171</v>
      </c>
      <c r="AP844" s="41">
        <f t="shared" si="307"/>
        <v>1</v>
      </c>
      <c r="AQ844" s="41">
        <f t="shared" si="321"/>
        <v>1</v>
      </c>
      <c r="AR844" s="41">
        <f t="shared" si="322"/>
        <v>109124.38569751511</v>
      </c>
      <c r="AS844" s="41">
        <f t="shared" si="323"/>
        <v>93794.362805282581</v>
      </c>
      <c r="AT844" s="41">
        <f t="shared" si="324"/>
        <v>11.406127383753171</v>
      </c>
      <c r="AU844" s="41">
        <f t="shared" si="325"/>
        <v>88942.814941290257</v>
      </c>
      <c r="AV844" s="41">
        <f t="shared" si="326"/>
        <v>11.359286969450384</v>
      </c>
      <c r="AW844" s="41">
        <f t="shared" si="327"/>
        <v>89055.014264236495</v>
      </c>
      <c r="AX844" s="41">
        <f t="shared" si="328"/>
        <v>11.361486930892651</v>
      </c>
      <c r="AY844" s="41">
        <f t="shared" si="329"/>
        <v>11.066805511658485</v>
      </c>
      <c r="AZ844" s="41">
        <f t="shared" si="330"/>
        <v>11.129155646956489</v>
      </c>
    </row>
    <row r="845" spans="2:52" x14ac:dyDescent="0.25">
      <c r="B845" s="41" t="str">
        <f t="shared" si="331"/>
        <v>MD</v>
      </c>
      <c r="C845" s="46">
        <v>44877</v>
      </c>
      <c r="D845" s="45">
        <v>493.62509387374638</v>
      </c>
      <c r="E845" s="45">
        <v>100.00000008739454</v>
      </c>
      <c r="F845" s="45">
        <v>50</v>
      </c>
      <c r="G845" s="48">
        <v>50.000000000000398</v>
      </c>
      <c r="H845" s="44">
        <v>62573.663919056664</v>
      </c>
      <c r="I845" s="62">
        <f t="shared" si="308"/>
        <v>693.62509396114137</v>
      </c>
      <c r="J845" s="41">
        <f t="shared" si="309"/>
        <v>2022</v>
      </c>
      <c r="K845" s="41">
        <f t="shared" si="310"/>
        <v>46</v>
      </c>
      <c r="L845" s="41">
        <f t="shared" si="311"/>
        <v>2116</v>
      </c>
      <c r="M845" s="41">
        <f t="shared" si="312"/>
        <v>7.6572827929781901</v>
      </c>
      <c r="N845" s="41">
        <f t="shared" si="313"/>
        <v>1</v>
      </c>
      <c r="O845" s="41">
        <f t="shared" si="314"/>
        <v>11</v>
      </c>
      <c r="P845" s="41">
        <f t="shared" si="315"/>
        <v>0</v>
      </c>
      <c r="Q845" s="41">
        <f t="shared" si="315"/>
        <v>0</v>
      </c>
      <c r="R845" s="41">
        <f t="shared" si="315"/>
        <v>0</v>
      </c>
      <c r="S845" s="41">
        <f t="shared" si="315"/>
        <v>0</v>
      </c>
      <c r="T845" s="41">
        <f t="shared" si="316"/>
        <v>0</v>
      </c>
      <c r="U845" s="41">
        <f t="shared" si="316"/>
        <v>0</v>
      </c>
      <c r="V845" s="41">
        <f t="shared" si="316"/>
        <v>0</v>
      </c>
      <c r="W845" s="41">
        <f t="shared" si="316"/>
        <v>0</v>
      </c>
      <c r="X845" s="41">
        <f t="shared" si="317"/>
        <v>0</v>
      </c>
      <c r="Y845" s="41">
        <f t="shared" si="317"/>
        <v>0</v>
      </c>
      <c r="Z845" s="41">
        <f t="shared" si="317"/>
        <v>1</v>
      </c>
      <c r="AA845" s="41">
        <f t="shared" si="317"/>
        <v>0</v>
      </c>
      <c r="AB845" s="41">
        <f t="shared" si="318"/>
        <v>0</v>
      </c>
      <c r="AC845" s="41">
        <f t="shared" si="318"/>
        <v>1</v>
      </c>
      <c r="AD845" s="41">
        <f t="shared" si="318"/>
        <v>0</v>
      </c>
      <c r="AE845" s="41">
        <f t="shared" si="318"/>
        <v>0</v>
      </c>
      <c r="AF845" s="41">
        <f t="shared" si="319"/>
        <v>0</v>
      </c>
      <c r="AG845" s="48">
        <v>493.62509387374638</v>
      </c>
      <c r="AH845" s="48">
        <v>100.00000008739454</v>
      </c>
      <c r="AI845" s="48">
        <v>50</v>
      </c>
      <c r="AJ845" s="48">
        <v>50.000000000000398</v>
      </c>
      <c r="AK845" s="41">
        <f t="shared" si="320"/>
        <v>11.04409976439894</v>
      </c>
      <c r="AL845" s="41">
        <f>LN(D845+'Models training data'!$Y$4)</f>
        <v>6.6654694590668573</v>
      </c>
      <c r="AM845" s="41">
        <f>LN(E845+'Models training data'!$Y$5)</f>
        <v>5.1060187191366948</v>
      </c>
      <c r="AN845" s="41">
        <f>LN(F845+'Models training data'!$Y$6)</f>
        <v>4.5578530171535672</v>
      </c>
      <c r="AO845" s="41">
        <f>LN(G845+'Models training data'!$Y$7)</f>
        <v>4.6011966380177816</v>
      </c>
      <c r="AP845" s="41">
        <f t="shared" si="307"/>
        <v>1</v>
      </c>
      <c r="AQ845" s="41">
        <f t="shared" si="321"/>
        <v>1</v>
      </c>
      <c r="AR845" s="41">
        <f t="shared" si="322"/>
        <v>109099.99538443137</v>
      </c>
      <c r="AS845" s="41">
        <f t="shared" si="323"/>
        <v>93770.26541524088</v>
      </c>
      <c r="AT845" s="41">
        <f t="shared" si="324"/>
        <v>11.405869766488392</v>
      </c>
      <c r="AU845" s="41">
        <f t="shared" si="325"/>
        <v>88897.568072119277</v>
      </c>
      <c r="AV845" s="41">
        <f t="shared" si="326"/>
        <v>11.358723002385826</v>
      </c>
      <c r="AW845" s="41">
        <f t="shared" si="327"/>
        <v>89023.212848950643</v>
      </c>
      <c r="AX845" s="41">
        <f t="shared" si="328"/>
        <v>11.361120856821032</v>
      </c>
      <c r="AY845" s="41">
        <f t="shared" si="329"/>
        <v>11.066815075348707</v>
      </c>
      <c r="AZ845" s="41">
        <f t="shared" si="330"/>
        <v>11.129375165446092</v>
      </c>
    </row>
    <row r="846" spans="2:52" x14ac:dyDescent="0.25">
      <c r="B846" s="41" t="str">
        <f t="shared" si="331"/>
        <v>MD</v>
      </c>
      <c r="C846" s="46">
        <v>44884</v>
      </c>
      <c r="D846" s="45">
        <v>498.55629097737256</v>
      </c>
      <c r="E846" s="45">
        <v>100.37653511061089</v>
      </c>
      <c r="F846" s="45">
        <v>50.338881560222255</v>
      </c>
      <c r="G846" s="48">
        <v>50.000000000000043</v>
      </c>
      <c r="H846" s="44">
        <v>62678.530577189165</v>
      </c>
      <c r="I846" s="62">
        <f t="shared" si="308"/>
        <v>699.27170764820573</v>
      </c>
      <c r="J846" s="41">
        <f t="shared" si="309"/>
        <v>2022</v>
      </c>
      <c r="K846" s="41">
        <f t="shared" si="310"/>
        <v>47</v>
      </c>
      <c r="L846" s="41">
        <f t="shared" si="311"/>
        <v>2209</v>
      </c>
      <c r="M846" s="41">
        <f t="shared" si="312"/>
        <v>7.7002952034201169</v>
      </c>
      <c r="N846" s="41">
        <f t="shared" si="313"/>
        <v>1</v>
      </c>
      <c r="O846" s="41">
        <f t="shared" si="314"/>
        <v>11</v>
      </c>
      <c r="P846" s="41">
        <f t="shared" si="315"/>
        <v>0</v>
      </c>
      <c r="Q846" s="41">
        <f t="shared" si="315"/>
        <v>0</v>
      </c>
      <c r="R846" s="41">
        <f t="shared" si="315"/>
        <v>0</v>
      </c>
      <c r="S846" s="41">
        <f t="shared" si="315"/>
        <v>0</v>
      </c>
      <c r="T846" s="41">
        <f t="shared" si="316"/>
        <v>0</v>
      </c>
      <c r="U846" s="41">
        <f t="shared" si="316"/>
        <v>0</v>
      </c>
      <c r="V846" s="41">
        <f t="shared" si="316"/>
        <v>0</v>
      </c>
      <c r="W846" s="41">
        <f t="shared" si="316"/>
        <v>0</v>
      </c>
      <c r="X846" s="41">
        <f t="shared" si="317"/>
        <v>0</v>
      </c>
      <c r="Y846" s="41">
        <f t="shared" si="317"/>
        <v>0</v>
      </c>
      <c r="Z846" s="41">
        <f t="shared" si="317"/>
        <v>1</v>
      </c>
      <c r="AA846" s="41">
        <f t="shared" si="317"/>
        <v>0</v>
      </c>
      <c r="AB846" s="41">
        <f t="shared" si="318"/>
        <v>0</v>
      </c>
      <c r="AC846" s="41">
        <f t="shared" si="318"/>
        <v>1</v>
      </c>
      <c r="AD846" s="41">
        <f t="shared" si="318"/>
        <v>0</v>
      </c>
      <c r="AE846" s="41">
        <f t="shared" si="318"/>
        <v>0</v>
      </c>
      <c r="AF846" s="41">
        <f t="shared" si="319"/>
        <v>0</v>
      </c>
      <c r="AG846" s="48">
        <v>498.55629097737256</v>
      </c>
      <c r="AH846" s="48">
        <v>100.37653511061089</v>
      </c>
      <c r="AI846" s="48">
        <v>50.338881560222255</v>
      </c>
      <c r="AJ846" s="48">
        <v>50.000000000000043</v>
      </c>
      <c r="AK846" s="41">
        <f t="shared" si="320"/>
        <v>11.045774252946742</v>
      </c>
      <c r="AL846" s="41">
        <f>LN(D846+'Models training data'!$Y$4)</f>
        <v>6.6717329283453051</v>
      </c>
      <c r="AM846" s="41">
        <f>LN(E846+'Models training data'!$Y$5)</f>
        <v>5.1082979829423412</v>
      </c>
      <c r="AN846" s="41">
        <f>LN(F846+'Models training data'!$Y$6)</f>
        <v>4.5613997390386514</v>
      </c>
      <c r="AO846" s="41">
        <f>LN(G846+'Models training data'!$Y$7)</f>
        <v>4.601196638017778</v>
      </c>
      <c r="AP846" s="41">
        <f t="shared" si="307"/>
        <v>1</v>
      </c>
      <c r="AQ846" s="41">
        <f t="shared" si="321"/>
        <v>1</v>
      </c>
      <c r="AR846" s="41">
        <f t="shared" si="322"/>
        <v>109075.60507134763</v>
      </c>
      <c r="AS846" s="41">
        <f t="shared" si="323"/>
        <v>93746.168025199178</v>
      </c>
      <c r="AT846" s="41">
        <f t="shared" si="324"/>
        <v>11.405612149223611</v>
      </c>
      <c r="AU846" s="41">
        <f t="shared" si="325"/>
        <v>88853.499901624105</v>
      </c>
      <c r="AV846" s="41">
        <f t="shared" si="326"/>
        <v>11.35817598052296</v>
      </c>
      <c r="AW846" s="41">
        <f t="shared" si="327"/>
        <v>88992.095388368762</v>
      </c>
      <c r="AX846" s="41">
        <f t="shared" si="328"/>
        <v>11.36076265592364</v>
      </c>
      <c r="AY846" s="41">
        <f t="shared" si="329"/>
        <v>11.066901634242505</v>
      </c>
      <c r="AZ846" s="41">
        <f t="shared" si="330"/>
        <v>11.130002537607021</v>
      </c>
    </row>
    <row r="847" spans="2:52" x14ac:dyDescent="0.25">
      <c r="B847" s="41" t="str">
        <f t="shared" si="331"/>
        <v>MD</v>
      </c>
      <c r="C847" s="46">
        <v>44891</v>
      </c>
      <c r="D847" s="45">
        <v>503.53831620256847</v>
      </c>
      <c r="E847" s="45">
        <v>101.0685679728882</v>
      </c>
      <c r="F847" s="45">
        <v>50.826158531846716</v>
      </c>
      <c r="G847" s="48">
        <v>50.000000000000007</v>
      </c>
      <c r="H847" s="44">
        <v>62815.57721515977</v>
      </c>
      <c r="I847" s="62">
        <f t="shared" si="308"/>
        <v>705.43304270730346</v>
      </c>
      <c r="J847" s="41">
        <f t="shared" si="309"/>
        <v>2022</v>
      </c>
      <c r="K847" s="41">
        <f t="shared" si="310"/>
        <v>48</v>
      </c>
      <c r="L847" s="41">
        <f t="shared" si="311"/>
        <v>2304</v>
      </c>
      <c r="M847" s="41">
        <f t="shared" si="312"/>
        <v>7.7424020218157823</v>
      </c>
      <c r="N847" s="41">
        <f t="shared" si="313"/>
        <v>1</v>
      </c>
      <c r="O847" s="41">
        <f t="shared" si="314"/>
        <v>11</v>
      </c>
      <c r="P847" s="41">
        <f t="shared" si="315"/>
        <v>0</v>
      </c>
      <c r="Q847" s="41">
        <f t="shared" si="315"/>
        <v>0</v>
      </c>
      <c r="R847" s="41">
        <f t="shared" si="315"/>
        <v>0</v>
      </c>
      <c r="S847" s="41">
        <f t="shared" ref="S847:V910" si="332">IF($O847=S$13,1,0)</f>
        <v>0</v>
      </c>
      <c r="T847" s="41">
        <f t="shared" si="316"/>
        <v>0</v>
      </c>
      <c r="U847" s="41">
        <f t="shared" si="316"/>
        <v>0</v>
      </c>
      <c r="V847" s="41">
        <f t="shared" si="316"/>
        <v>0</v>
      </c>
      <c r="W847" s="41">
        <f t="shared" ref="W847:Z910" si="333">IF($O847=W$13,1,0)</f>
        <v>0</v>
      </c>
      <c r="X847" s="41">
        <f t="shared" si="317"/>
        <v>0</v>
      </c>
      <c r="Y847" s="41">
        <f t="shared" si="317"/>
        <v>0</v>
      </c>
      <c r="Z847" s="41">
        <f t="shared" si="317"/>
        <v>1</v>
      </c>
      <c r="AA847" s="41">
        <f t="shared" ref="AA847:AA910" si="334">IF($O847=AA$13,1,0)</f>
        <v>0</v>
      </c>
      <c r="AB847" s="41">
        <f t="shared" si="318"/>
        <v>0</v>
      </c>
      <c r="AC847" s="41">
        <f t="shared" si="318"/>
        <v>1</v>
      </c>
      <c r="AD847" s="41">
        <f t="shared" si="318"/>
        <v>0</v>
      </c>
      <c r="AE847" s="41">
        <f t="shared" ref="AE847:AF910" si="335">IF($B847=AE$13,1,0)</f>
        <v>0</v>
      </c>
      <c r="AF847" s="41">
        <f t="shared" si="319"/>
        <v>0</v>
      </c>
      <c r="AG847" s="48">
        <v>503.53831620256847</v>
      </c>
      <c r="AH847" s="48">
        <v>101.0685679728882</v>
      </c>
      <c r="AI847" s="48">
        <v>50.826158531846716</v>
      </c>
      <c r="AJ847" s="48">
        <v>50.000000000000007</v>
      </c>
      <c r="AK847" s="41">
        <f t="shared" si="320"/>
        <v>11.047958366525643</v>
      </c>
      <c r="AL847" s="41">
        <f>LN(D847+'Models training data'!$Y$4)</f>
        <v>6.6780213679429261</v>
      </c>
      <c r="AM847" s="41">
        <f>LN(E847+'Models training data'!$Y$5)</f>
        <v>5.1124735365790279</v>
      </c>
      <c r="AN847" s="41">
        <f>LN(F847+'Models training data'!$Y$6)</f>
        <v>4.5664776144122321</v>
      </c>
      <c r="AO847" s="41">
        <f>LN(G847+'Models training data'!$Y$7)</f>
        <v>4.6011966380177771</v>
      </c>
      <c r="AP847" s="41">
        <f t="shared" ref="AP847:AP910" si="336">V847+W847+X847+Y847+Z847</f>
        <v>1</v>
      </c>
      <c r="AQ847" s="41">
        <f t="shared" si="321"/>
        <v>1</v>
      </c>
      <c r="AR847" s="41">
        <f t="shared" si="322"/>
        <v>109051.21475826389</v>
      </c>
      <c r="AS847" s="41">
        <f t="shared" si="323"/>
        <v>93722.070635157477</v>
      </c>
      <c r="AT847" s="41">
        <f t="shared" si="324"/>
        <v>11.405354531958832</v>
      </c>
      <c r="AU847" s="41">
        <f t="shared" si="325"/>
        <v>88810.610429804772</v>
      </c>
      <c r="AV847" s="41">
        <f t="shared" si="326"/>
        <v>11.357645903861785</v>
      </c>
      <c r="AW847" s="41">
        <f t="shared" si="327"/>
        <v>88961.633081137115</v>
      </c>
      <c r="AX847" s="41">
        <f t="shared" si="328"/>
        <v>11.360411996660869</v>
      </c>
      <c r="AY847" s="41">
        <f t="shared" si="329"/>
        <v>11.067040911949565</v>
      </c>
      <c r="AZ847" s="41">
        <f t="shared" si="330"/>
        <v>11.130846425298991</v>
      </c>
    </row>
    <row r="848" spans="2:52" x14ac:dyDescent="0.25">
      <c r="B848" s="41" t="str">
        <f t="shared" si="331"/>
        <v>MD</v>
      </c>
      <c r="C848" s="46">
        <v>44898</v>
      </c>
      <c r="D848" s="45">
        <v>508.57122298538957</v>
      </c>
      <c r="E848" s="45">
        <v>101.92338740820267</v>
      </c>
      <c r="F848" s="45">
        <v>51.332808932767392</v>
      </c>
      <c r="G848" s="48">
        <v>50</v>
      </c>
      <c r="H848" s="44">
        <v>62946.430100412574</v>
      </c>
      <c r="I848" s="62">
        <f t="shared" ref="I848:I911" si="337">SUM(D848:G848)</f>
        <v>711.82741932635963</v>
      </c>
      <c r="J848" s="41">
        <f t="shared" ref="J848:J911" si="338">YEAR(C848)</f>
        <v>2022</v>
      </c>
      <c r="K848" s="41">
        <f t="shared" ref="K848:K911" si="339">IF(B848=B847,K847+1,1)</f>
        <v>49</v>
      </c>
      <c r="L848" s="41">
        <f t="shared" ref="L848:L911" si="340">K848^2</f>
        <v>2401</v>
      </c>
      <c r="M848" s="41">
        <f t="shared" ref="M848:M911" si="341">LN(L848)</f>
        <v>7.7836405962212529</v>
      </c>
      <c r="N848" s="41">
        <f t="shared" ref="N848:N911" si="342">IF(K848&lt;127,1,0)</f>
        <v>1</v>
      </c>
      <c r="O848" s="41">
        <f t="shared" ref="O848:O911" si="343">MONTH(C848)</f>
        <v>12</v>
      </c>
      <c r="P848" s="41">
        <f t="shared" ref="P848:AA911" si="344">IF($O848=P$13,1,0)</f>
        <v>0</v>
      </c>
      <c r="Q848" s="41">
        <f t="shared" si="344"/>
        <v>0</v>
      </c>
      <c r="R848" s="41">
        <f t="shared" si="344"/>
        <v>0</v>
      </c>
      <c r="S848" s="41">
        <f t="shared" si="332"/>
        <v>0</v>
      </c>
      <c r="T848" s="41">
        <f t="shared" si="332"/>
        <v>0</v>
      </c>
      <c r="U848" s="41">
        <f t="shared" si="332"/>
        <v>0</v>
      </c>
      <c r="V848" s="41">
        <f t="shared" si="332"/>
        <v>0</v>
      </c>
      <c r="W848" s="41">
        <f t="shared" si="333"/>
        <v>0</v>
      </c>
      <c r="X848" s="41">
        <f t="shared" si="333"/>
        <v>0</v>
      </c>
      <c r="Y848" s="41">
        <f t="shared" si="333"/>
        <v>0</v>
      </c>
      <c r="Z848" s="41">
        <f t="shared" si="333"/>
        <v>0</v>
      </c>
      <c r="AA848" s="41">
        <f t="shared" si="334"/>
        <v>1</v>
      </c>
      <c r="AB848" s="41">
        <f t="shared" ref="AB848:AF911" si="345">IF($B848=AB$13,1,0)</f>
        <v>0</v>
      </c>
      <c r="AC848" s="41">
        <f t="shared" si="345"/>
        <v>1</v>
      </c>
      <c r="AD848" s="41">
        <f t="shared" si="345"/>
        <v>0</v>
      </c>
      <c r="AE848" s="41">
        <f t="shared" si="335"/>
        <v>0</v>
      </c>
      <c r="AF848" s="41">
        <f t="shared" si="335"/>
        <v>0</v>
      </c>
      <c r="AG848" s="48">
        <v>508.57122298538957</v>
      </c>
      <c r="AH848" s="48">
        <v>101.92338740820267</v>
      </c>
      <c r="AI848" s="48">
        <v>51.332808932767392</v>
      </c>
      <c r="AJ848" s="48">
        <v>50</v>
      </c>
      <c r="AK848" s="41">
        <f t="shared" ref="AK848:AK911" si="346">LN(H848)</f>
        <v>11.050039327783599</v>
      </c>
      <c r="AL848" s="41">
        <f>LN(D848+'Models training data'!$Y$4)</f>
        <v>6.6843341316880611</v>
      </c>
      <c r="AM848" s="41">
        <f>LN(E848+'Models training data'!$Y$5)</f>
        <v>5.1176073498897265</v>
      </c>
      <c r="AN848" s="41">
        <f>LN(F848+'Models training data'!$Y$6)</f>
        <v>4.5717301775577983</v>
      </c>
      <c r="AO848" s="41">
        <f>LN(G848+'Models training data'!$Y$7)</f>
        <v>4.6011966380177771</v>
      </c>
      <c r="AP848" s="41">
        <f t="shared" si="336"/>
        <v>0</v>
      </c>
      <c r="AQ848" s="41">
        <f t="shared" ref="AQ848:AQ911" si="347">AA848+AC848+AD848+AE848+AF848</f>
        <v>2</v>
      </c>
      <c r="AR848" s="41">
        <f t="shared" ref="AR848:AR911" si="348">$C$1+SUMPRODUCT($K$1:$AQ$1,K848:AQ848)</f>
        <v>84090.631627702445</v>
      </c>
      <c r="AS848" s="41">
        <f t="shared" ref="AS848:AS911" si="349">$C$2+SUMPRODUCT($K$2:$AQ$2,K848:AQ848)</f>
        <v>67723.225251366908</v>
      </c>
      <c r="AT848" s="41">
        <f t="shared" ref="AT848:AT911" si="350">$C$3+SUMPRODUCT($K$3:$AQ$3,K848:AQ848)</f>
        <v>11.134822065996312</v>
      </c>
      <c r="AU848" s="41">
        <f t="shared" ref="AU848:AU911" si="351">$C$4+SUMPRODUCT($K$4:$AQ$4,K848:AQ848)</f>
        <v>67338.269464732221</v>
      </c>
      <c r="AV848" s="41">
        <f t="shared" ref="AV848:AV911" si="352">$C$5+SUMPRODUCT($K$5:$AQ$5,K848:AQ848)</f>
        <v>11.129352288188418</v>
      </c>
      <c r="AW848" s="41">
        <f t="shared" ref="AW848:AW911" si="353">$C$6+SUMPRODUCT($K$6:$AQ$6,K848:AQ848)</f>
        <v>67614.55335907414</v>
      </c>
      <c r="AX848" s="41">
        <f t="shared" ref="AX848:AX911" si="354">$C$7+SUMPRODUCT($K$7:$AQ$7,K848:AQ848)</f>
        <v>11.134124784066005</v>
      </c>
      <c r="AY848" s="41">
        <f t="shared" ref="AY848:AY911" si="355">$C$8+SUMPRODUCT($K$8:$AQ$8,K848:AQ848)</f>
        <v>11.119346219343363</v>
      </c>
      <c r="AZ848" s="41">
        <f t="shared" ref="AZ848:AZ911" si="356">$C$9+SUMPRODUCT($K$9:$AQ$9,K848:AQ848)</f>
        <v>11.105831131463361</v>
      </c>
    </row>
    <row r="849" spans="2:52" x14ac:dyDescent="0.25">
      <c r="B849" s="41" t="str">
        <f t="shared" si="331"/>
        <v>MD</v>
      </c>
      <c r="C849" s="46">
        <v>44905</v>
      </c>
      <c r="D849" s="45">
        <v>513.65520174980031</v>
      </c>
      <c r="E849" s="45">
        <v>102.86468816007751</v>
      </c>
      <c r="F849" s="45">
        <v>51.845975903655294</v>
      </c>
      <c r="G849" s="48">
        <v>50</v>
      </c>
      <c r="H849" s="44">
        <v>63094.920583313913</v>
      </c>
      <c r="I849" s="62">
        <f t="shared" si="337"/>
        <v>718.36586581353311</v>
      </c>
      <c r="J849" s="41">
        <f t="shared" si="338"/>
        <v>2022</v>
      </c>
      <c r="K849" s="41">
        <f t="shared" si="339"/>
        <v>50</v>
      </c>
      <c r="L849" s="41">
        <f t="shared" si="340"/>
        <v>2500</v>
      </c>
      <c r="M849" s="41">
        <f t="shared" si="341"/>
        <v>7.8240460108562919</v>
      </c>
      <c r="N849" s="41">
        <f t="shared" si="342"/>
        <v>1</v>
      </c>
      <c r="O849" s="41">
        <f t="shared" si="343"/>
        <v>12</v>
      </c>
      <c r="P849" s="41">
        <f t="shared" si="344"/>
        <v>0</v>
      </c>
      <c r="Q849" s="41">
        <f t="shared" si="344"/>
        <v>0</v>
      </c>
      <c r="R849" s="41">
        <f t="shared" si="344"/>
        <v>0</v>
      </c>
      <c r="S849" s="41">
        <f t="shared" si="332"/>
        <v>0</v>
      </c>
      <c r="T849" s="41">
        <f t="shared" si="332"/>
        <v>0</v>
      </c>
      <c r="U849" s="41">
        <f t="shared" si="332"/>
        <v>0</v>
      </c>
      <c r="V849" s="41">
        <f t="shared" si="332"/>
        <v>0</v>
      </c>
      <c r="W849" s="41">
        <f t="shared" si="333"/>
        <v>0</v>
      </c>
      <c r="X849" s="41">
        <f t="shared" si="333"/>
        <v>0</v>
      </c>
      <c r="Y849" s="41">
        <f t="shared" si="333"/>
        <v>0</v>
      </c>
      <c r="Z849" s="41">
        <f t="shared" si="333"/>
        <v>0</v>
      </c>
      <c r="AA849" s="41">
        <f t="shared" si="334"/>
        <v>1</v>
      </c>
      <c r="AB849" s="41">
        <f t="shared" si="345"/>
        <v>0</v>
      </c>
      <c r="AC849" s="41">
        <f t="shared" si="345"/>
        <v>1</v>
      </c>
      <c r="AD849" s="41">
        <f t="shared" si="345"/>
        <v>0</v>
      </c>
      <c r="AE849" s="41">
        <f t="shared" si="335"/>
        <v>0</v>
      </c>
      <c r="AF849" s="41">
        <f t="shared" si="335"/>
        <v>0</v>
      </c>
      <c r="AG849" s="48">
        <v>513.65520174980031</v>
      </c>
      <c r="AH849" s="48">
        <v>102.86468816007751</v>
      </c>
      <c r="AI849" s="48">
        <v>51.845975903655294</v>
      </c>
      <c r="AJ849" s="48">
        <v>50</v>
      </c>
      <c r="AK849" s="41">
        <f t="shared" si="346"/>
        <v>11.052395547401916</v>
      </c>
      <c r="AL849" s="41">
        <f>LN(D849+'Models training data'!$Y$4)</f>
        <v>6.6906707506608356</v>
      </c>
      <c r="AM849" s="41">
        <f>LN(E849+'Models training data'!$Y$5)</f>
        <v>5.1232302220504362</v>
      </c>
      <c r="AN849" s="41">
        <f>LN(F849+'Models training data'!$Y$6)</f>
        <v>4.5770223236598468</v>
      </c>
      <c r="AO849" s="41">
        <f>LN(G849+'Models training data'!$Y$7)</f>
        <v>4.6011966380177771</v>
      </c>
      <c r="AP849" s="41">
        <f t="shared" si="336"/>
        <v>0</v>
      </c>
      <c r="AQ849" s="41">
        <f t="shared" si="347"/>
        <v>2</v>
      </c>
      <c r="AR849" s="41">
        <f t="shared" si="348"/>
        <v>84066.241314618703</v>
      </c>
      <c r="AS849" s="41">
        <f t="shared" si="349"/>
        <v>67699.127861325207</v>
      </c>
      <c r="AT849" s="41">
        <f t="shared" si="350"/>
        <v>11.134564448731531</v>
      </c>
      <c r="AU849" s="41">
        <f t="shared" si="351"/>
        <v>67297.737390264519</v>
      </c>
      <c r="AV849" s="41">
        <f t="shared" si="352"/>
        <v>11.128856101930623</v>
      </c>
      <c r="AW849" s="41">
        <f t="shared" si="353"/>
        <v>67585.321937624321</v>
      </c>
      <c r="AX849" s="41">
        <f t="shared" si="354"/>
        <v>11.133788293838347</v>
      </c>
      <c r="AY849" s="41">
        <f t="shared" si="355"/>
        <v>11.119520386922288</v>
      </c>
      <c r="AZ849" s="41">
        <f t="shared" si="356"/>
        <v>11.106757987356348</v>
      </c>
    </row>
    <row r="850" spans="2:52" x14ac:dyDescent="0.25">
      <c r="B850" s="41" t="str">
        <f t="shared" ref="B850:B913" si="357">B849</f>
        <v>MD</v>
      </c>
      <c r="C850" s="46">
        <v>44912</v>
      </c>
      <c r="D850" s="45">
        <v>518.79054034148805</v>
      </c>
      <c r="E850" s="45">
        <v>103.85436848057469</v>
      </c>
      <c r="F850" s="45">
        <v>52.36441955084787</v>
      </c>
      <c r="G850" s="48">
        <v>50</v>
      </c>
      <c r="H850" s="44">
        <v>63244.960694597255</v>
      </c>
      <c r="I850" s="62">
        <f t="shared" si="337"/>
        <v>725.00932837291055</v>
      </c>
      <c r="J850" s="41">
        <f t="shared" si="338"/>
        <v>2022</v>
      </c>
      <c r="K850" s="41">
        <f t="shared" si="339"/>
        <v>51</v>
      </c>
      <c r="L850" s="41">
        <f t="shared" si="340"/>
        <v>2601</v>
      </c>
      <c r="M850" s="41">
        <f t="shared" si="341"/>
        <v>7.8636512654486515</v>
      </c>
      <c r="N850" s="41">
        <f t="shared" si="342"/>
        <v>1</v>
      </c>
      <c r="O850" s="41">
        <f t="shared" si="343"/>
        <v>12</v>
      </c>
      <c r="P850" s="41">
        <f t="shared" si="344"/>
        <v>0</v>
      </c>
      <c r="Q850" s="41">
        <f t="shared" si="344"/>
        <v>0</v>
      </c>
      <c r="R850" s="41">
        <f t="shared" si="344"/>
        <v>0</v>
      </c>
      <c r="S850" s="41">
        <f t="shared" si="332"/>
        <v>0</v>
      </c>
      <c r="T850" s="41">
        <f t="shared" si="332"/>
        <v>0</v>
      </c>
      <c r="U850" s="41">
        <f t="shared" si="332"/>
        <v>0</v>
      </c>
      <c r="V850" s="41">
        <f t="shared" si="332"/>
        <v>0</v>
      </c>
      <c r="W850" s="41">
        <f t="shared" si="333"/>
        <v>0</v>
      </c>
      <c r="X850" s="41">
        <f t="shared" si="333"/>
        <v>0</v>
      </c>
      <c r="Y850" s="41">
        <f t="shared" si="333"/>
        <v>0</v>
      </c>
      <c r="Z850" s="41">
        <f t="shared" si="333"/>
        <v>0</v>
      </c>
      <c r="AA850" s="41">
        <f t="shared" si="334"/>
        <v>1</v>
      </c>
      <c r="AB850" s="41">
        <f t="shared" si="345"/>
        <v>0</v>
      </c>
      <c r="AC850" s="41">
        <f t="shared" si="345"/>
        <v>1</v>
      </c>
      <c r="AD850" s="41">
        <f t="shared" si="345"/>
        <v>0</v>
      </c>
      <c r="AE850" s="41">
        <f t="shared" si="335"/>
        <v>0</v>
      </c>
      <c r="AF850" s="41">
        <f t="shared" si="335"/>
        <v>0</v>
      </c>
      <c r="AG850" s="48">
        <v>518.79054034148805</v>
      </c>
      <c r="AH850" s="48">
        <v>103.85436848057469</v>
      </c>
      <c r="AI850" s="48">
        <v>52.36441955084787</v>
      </c>
      <c r="AJ850" s="48">
        <v>50</v>
      </c>
      <c r="AK850" s="41">
        <f t="shared" si="346"/>
        <v>11.054770730603028</v>
      </c>
      <c r="AL850" s="41">
        <f>LN(D850+'Models training data'!$Y$4)</f>
        <v>6.6970308790103967</v>
      </c>
      <c r="AM850" s="41">
        <f>LN(E850+'Models training data'!$Y$5)</f>
        <v>5.1291081912975169</v>
      </c>
      <c r="AN850" s="41">
        <f>LN(F850+'Models training data'!$Y$6)</f>
        <v>4.5823405970428857</v>
      </c>
      <c r="AO850" s="41">
        <f>LN(G850+'Models training data'!$Y$7)</f>
        <v>4.6011966380177771</v>
      </c>
      <c r="AP850" s="41">
        <f t="shared" si="336"/>
        <v>0</v>
      </c>
      <c r="AQ850" s="41">
        <f t="shared" si="347"/>
        <v>2</v>
      </c>
      <c r="AR850" s="41">
        <f t="shared" si="348"/>
        <v>84041.85100153496</v>
      </c>
      <c r="AS850" s="41">
        <f t="shared" si="349"/>
        <v>67675.030471283506</v>
      </c>
      <c r="AT850" s="41">
        <f t="shared" si="350"/>
        <v>11.134306831466752</v>
      </c>
      <c r="AU850" s="41">
        <f t="shared" si="351"/>
        <v>67258.384014472627</v>
      </c>
      <c r="AV850" s="41">
        <f t="shared" si="352"/>
        <v>11.128376860874521</v>
      </c>
      <c r="AW850" s="41">
        <f t="shared" si="353"/>
        <v>67556.669394417579</v>
      </c>
      <c r="AX850" s="41">
        <f t="shared" si="354"/>
        <v>11.133458467223409</v>
      </c>
      <c r="AY850" s="41">
        <f t="shared" si="355"/>
        <v>11.119702013875997</v>
      </c>
      <c r="AZ850" s="41">
        <f t="shared" si="356"/>
        <v>11.107698613670875</v>
      </c>
    </row>
    <row r="851" spans="2:52" x14ac:dyDescent="0.25">
      <c r="B851" s="41" t="str">
        <f t="shared" si="357"/>
        <v>MD</v>
      </c>
      <c r="C851" s="46">
        <v>44919</v>
      </c>
      <c r="D851" s="45">
        <v>523.97759634683587</v>
      </c>
      <c r="E851" s="45">
        <v>104.87342888482864</v>
      </c>
      <c r="F851" s="45">
        <v>52.88806213517195</v>
      </c>
      <c r="G851" s="48">
        <v>50</v>
      </c>
      <c r="H851" s="44">
        <v>63395.761457970206</v>
      </c>
      <c r="I851" s="62">
        <f t="shared" si="337"/>
        <v>731.73908736683643</v>
      </c>
      <c r="J851" s="41">
        <f t="shared" si="338"/>
        <v>2022</v>
      </c>
      <c r="K851" s="41">
        <f t="shared" si="339"/>
        <v>52</v>
      </c>
      <c r="L851" s="41">
        <f t="shared" si="340"/>
        <v>2704</v>
      </c>
      <c r="M851" s="41">
        <f t="shared" si="341"/>
        <v>7.9024874371628551</v>
      </c>
      <c r="N851" s="41">
        <f t="shared" si="342"/>
        <v>1</v>
      </c>
      <c r="O851" s="41">
        <f t="shared" si="343"/>
        <v>12</v>
      </c>
      <c r="P851" s="41">
        <f t="shared" si="344"/>
        <v>0</v>
      </c>
      <c r="Q851" s="41">
        <f t="shared" si="344"/>
        <v>0</v>
      </c>
      <c r="R851" s="41">
        <f t="shared" si="344"/>
        <v>0</v>
      </c>
      <c r="S851" s="41">
        <f t="shared" si="332"/>
        <v>0</v>
      </c>
      <c r="T851" s="41">
        <f t="shared" si="332"/>
        <v>0</v>
      </c>
      <c r="U851" s="41">
        <f t="shared" si="332"/>
        <v>0</v>
      </c>
      <c r="V851" s="41">
        <f t="shared" si="332"/>
        <v>0</v>
      </c>
      <c r="W851" s="41">
        <f t="shared" si="333"/>
        <v>0</v>
      </c>
      <c r="X851" s="41">
        <f t="shared" si="333"/>
        <v>0</v>
      </c>
      <c r="Y851" s="41">
        <f t="shared" si="333"/>
        <v>0</v>
      </c>
      <c r="Z851" s="41">
        <f t="shared" si="333"/>
        <v>0</v>
      </c>
      <c r="AA851" s="41">
        <f t="shared" si="334"/>
        <v>1</v>
      </c>
      <c r="AB851" s="41">
        <f t="shared" si="345"/>
        <v>0</v>
      </c>
      <c r="AC851" s="41">
        <f t="shared" si="345"/>
        <v>1</v>
      </c>
      <c r="AD851" s="41">
        <f t="shared" si="345"/>
        <v>0</v>
      </c>
      <c r="AE851" s="41">
        <f t="shared" si="335"/>
        <v>0</v>
      </c>
      <c r="AF851" s="41">
        <f t="shared" si="335"/>
        <v>0</v>
      </c>
      <c r="AG851" s="48">
        <v>523.97759634683587</v>
      </c>
      <c r="AH851" s="48">
        <v>104.87342888482864</v>
      </c>
      <c r="AI851" s="48">
        <v>52.88806213517195</v>
      </c>
      <c r="AJ851" s="48">
        <v>50</v>
      </c>
      <c r="AK851" s="41">
        <f t="shared" si="346"/>
        <v>11.057152284215258</v>
      </c>
      <c r="AL851" s="41">
        <f>LN(D851+'Models training data'!$Y$4)</f>
        <v>6.7034142562557362</v>
      </c>
      <c r="AM851" s="41">
        <f>LN(E851+'Models training data'!$Y$5)</f>
        <v>5.1351247672681035</v>
      </c>
      <c r="AN851" s="41">
        <f>LN(F851+'Models training data'!$Y$6)</f>
        <v>4.5876836438354065</v>
      </c>
      <c r="AO851" s="41">
        <f>LN(G851+'Models training data'!$Y$7)</f>
        <v>4.6011966380177771</v>
      </c>
      <c r="AP851" s="41">
        <f t="shared" si="336"/>
        <v>0</v>
      </c>
      <c r="AQ851" s="41">
        <f t="shared" si="347"/>
        <v>2</v>
      </c>
      <c r="AR851" s="41">
        <f t="shared" si="348"/>
        <v>84017.460688451218</v>
      </c>
      <c r="AS851" s="41">
        <f t="shared" si="349"/>
        <v>67650.933081241805</v>
      </c>
      <c r="AT851" s="41">
        <f t="shared" si="350"/>
        <v>11.134049214201971</v>
      </c>
      <c r="AU851" s="41">
        <f t="shared" si="351"/>
        <v>67220.209337356559</v>
      </c>
      <c r="AV851" s="41">
        <f t="shared" si="352"/>
        <v>11.127914565020108</v>
      </c>
      <c r="AW851" s="41">
        <f t="shared" si="353"/>
        <v>67528.573246583706</v>
      </c>
      <c r="AX851" s="41">
        <f t="shared" si="354"/>
        <v>11.133135045415232</v>
      </c>
      <c r="AY851" s="41">
        <f t="shared" si="355"/>
        <v>11.119888779541432</v>
      </c>
      <c r="AZ851" s="41">
        <f t="shared" si="356"/>
        <v>11.108647744823662</v>
      </c>
    </row>
    <row r="852" spans="2:52" x14ac:dyDescent="0.25">
      <c r="B852" s="41" t="str">
        <f t="shared" si="357"/>
        <v>MD</v>
      </c>
      <c r="C852" s="46">
        <v>44926</v>
      </c>
      <c r="D852" s="45">
        <v>529.2167777316572</v>
      </c>
      <c r="E852" s="45">
        <v>105.91242153340102</v>
      </c>
      <c r="F852" s="45">
        <v>53.416942595405231</v>
      </c>
      <c r="G852" s="48">
        <v>50</v>
      </c>
      <c r="H852" s="44">
        <v>63546.938511271335</v>
      </c>
      <c r="I852" s="62">
        <f t="shared" si="337"/>
        <v>738.54614186046342</v>
      </c>
      <c r="J852" s="41">
        <f t="shared" si="338"/>
        <v>2022</v>
      </c>
      <c r="K852" s="41">
        <f t="shared" si="339"/>
        <v>53</v>
      </c>
      <c r="L852" s="41">
        <f t="shared" si="340"/>
        <v>2809</v>
      </c>
      <c r="M852" s="41">
        <f t="shared" si="341"/>
        <v>7.9405838271042439</v>
      </c>
      <c r="N852" s="41">
        <f t="shared" si="342"/>
        <v>1</v>
      </c>
      <c r="O852" s="41">
        <f t="shared" si="343"/>
        <v>12</v>
      </c>
      <c r="P852" s="41">
        <f t="shared" si="344"/>
        <v>0</v>
      </c>
      <c r="Q852" s="41">
        <f t="shared" si="344"/>
        <v>0</v>
      </c>
      <c r="R852" s="41">
        <f t="shared" si="344"/>
        <v>0</v>
      </c>
      <c r="S852" s="41">
        <f t="shared" si="332"/>
        <v>0</v>
      </c>
      <c r="T852" s="41">
        <f t="shared" si="332"/>
        <v>0</v>
      </c>
      <c r="U852" s="41">
        <f t="shared" si="332"/>
        <v>0</v>
      </c>
      <c r="V852" s="41">
        <f t="shared" si="332"/>
        <v>0</v>
      </c>
      <c r="W852" s="41">
        <f t="shared" si="333"/>
        <v>0</v>
      </c>
      <c r="X852" s="41">
        <f t="shared" si="333"/>
        <v>0</v>
      </c>
      <c r="Y852" s="41">
        <f t="shared" si="333"/>
        <v>0</v>
      </c>
      <c r="Z852" s="41">
        <f t="shared" si="333"/>
        <v>0</v>
      </c>
      <c r="AA852" s="41">
        <f t="shared" si="334"/>
        <v>1</v>
      </c>
      <c r="AB852" s="41">
        <f t="shared" si="345"/>
        <v>0</v>
      </c>
      <c r="AC852" s="41">
        <f t="shared" si="345"/>
        <v>1</v>
      </c>
      <c r="AD852" s="41">
        <f t="shared" si="345"/>
        <v>0</v>
      </c>
      <c r="AE852" s="41">
        <f t="shared" si="335"/>
        <v>0</v>
      </c>
      <c r="AF852" s="41">
        <f t="shared" si="335"/>
        <v>0</v>
      </c>
      <c r="AG852" s="48">
        <v>529.2167777316572</v>
      </c>
      <c r="AH852" s="48">
        <v>105.91242153340102</v>
      </c>
      <c r="AI852" s="48">
        <v>53.416942595405231</v>
      </c>
      <c r="AJ852" s="48">
        <v>50</v>
      </c>
      <c r="AK852" s="41">
        <f t="shared" si="346"/>
        <v>11.059534100968916</v>
      </c>
      <c r="AL852" s="41">
        <f>LN(D852+'Models training data'!$Y$4)</f>
        <v>6.709820681057459</v>
      </c>
      <c r="AM852" s="41">
        <f>LN(E852+'Models training data'!$Y$5)</f>
        <v>5.1412219815524836</v>
      </c>
      <c r="AN852" s="41">
        <f>LN(F852+'Models training data'!$Y$6)</f>
        <v>4.5930513129335298</v>
      </c>
      <c r="AO852" s="41">
        <f>LN(G852+'Models training data'!$Y$7)</f>
        <v>4.6011966380177771</v>
      </c>
      <c r="AP852" s="41">
        <f t="shared" si="336"/>
        <v>0</v>
      </c>
      <c r="AQ852" s="41">
        <f t="shared" si="347"/>
        <v>2</v>
      </c>
      <c r="AR852" s="41">
        <f t="shared" si="348"/>
        <v>83993.070375367475</v>
      </c>
      <c r="AS852" s="41">
        <f t="shared" si="349"/>
        <v>67626.835691200104</v>
      </c>
      <c r="AT852" s="41">
        <f t="shared" si="350"/>
        <v>11.133791596937192</v>
      </c>
      <c r="AU852" s="41">
        <f t="shared" si="351"/>
        <v>67183.213358916313</v>
      </c>
      <c r="AV852" s="41">
        <f t="shared" si="352"/>
        <v>11.127469214367387</v>
      </c>
      <c r="AW852" s="41">
        <f t="shared" si="353"/>
        <v>67501.012296147936</v>
      </c>
      <c r="AX852" s="41">
        <f t="shared" si="354"/>
        <v>11.132817784398604</v>
      </c>
      <c r="AY852" s="41">
        <f t="shared" si="355"/>
        <v>11.120079541627987</v>
      </c>
      <c r="AZ852" s="41">
        <f t="shared" si="356"/>
        <v>11.109602805021233</v>
      </c>
    </row>
    <row r="853" spans="2:52" x14ac:dyDescent="0.25">
      <c r="B853" s="41" t="str">
        <f t="shared" si="357"/>
        <v>MD</v>
      </c>
      <c r="C853" s="46">
        <v>44933</v>
      </c>
      <c r="D853" s="45">
        <v>534.5085293039208</v>
      </c>
      <c r="E853" s="45">
        <v>106.96667492859707</v>
      </c>
      <c r="F853" s="45">
        <v>53.951112005247431</v>
      </c>
      <c r="G853" s="48">
        <v>50</v>
      </c>
      <c r="H853" s="44">
        <v>64066.646652283067</v>
      </c>
      <c r="I853" s="62">
        <f t="shared" si="337"/>
        <v>745.42631623776526</v>
      </c>
      <c r="J853" s="41">
        <f t="shared" si="338"/>
        <v>2023</v>
      </c>
      <c r="K853" s="41">
        <f t="shared" si="339"/>
        <v>54</v>
      </c>
      <c r="L853" s="41">
        <f t="shared" si="340"/>
        <v>2916</v>
      </c>
      <c r="M853" s="41">
        <f t="shared" si="341"/>
        <v>7.977968093128549</v>
      </c>
      <c r="N853" s="41">
        <f t="shared" si="342"/>
        <v>1</v>
      </c>
      <c r="O853" s="41">
        <f t="shared" si="343"/>
        <v>1</v>
      </c>
      <c r="P853" s="41">
        <f t="shared" si="344"/>
        <v>1</v>
      </c>
      <c r="Q853" s="41">
        <f t="shared" si="344"/>
        <v>0</v>
      </c>
      <c r="R853" s="41">
        <f t="shared" si="344"/>
        <v>0</v>
      </c>
      <c r="S853" s="41">
        <f t="shared" si="332"/>
        <v>0</v>
      </c>
      <c r="T853" s="41">
        <f t="shared" si="332"/>
        <v>0</v>
      </c>
      <c r="U853" s="41">
        <f t="shared" si="332"/>
        <v>0</v>
      </c>
      <c r="V853" s="41">
        <f t="shared" si="332"/>
        <v>0</v>
      </c>
      <c r="W853" s="41">
        <f t="shared" si="333"/>
        <v>0</v>
      </c>
      <c r="X853" s="41">
        <f t="shared" si="333"/>
        <v>0</v>
      </c>
      <c r="Y853" s="41">
        <f t="shared" si="333"/>
        <v>0</v>
      </c>
      <c r="Z853" s="41">
        <f t="shared" si="333"/>
        <v>0</v>
      </c>
      <c r="AA853" s="41">
        <f t="shared" si="334"/>
        <v>0</v>
      </c>
      <c r="AB853" s="41">
        <f t="shared" si="345"/>
        <v>0</v>
      </c>
      <c r="AC853" s="41">
        <f t="shared" si="345"/>
        <v>1</v>
      </c>
      <c r="AD853" s="41">
        <f t="shared" si="345"/>
        <v>0</v>
      </c>
      <c r="AE853" s="41">
        <f t="shared" si="335"/>
        <v>0</v>
      </c>
      <c r="AF853" s="41">
        <f t="shared" si="335"/>
        <v>0</v>
      </c>
      <c r="AG853" s="48">
        <v>534.5085293039208</v>
      </c>
      <c r="AH853" s="48">
        <v>106.96667492859707</v>
      </c>
      <c r="AI853" s="48">
        <v>53.951112005247431</v>
      </c>
      <c r="AJ853" s="48">
        <v>50</v>
      </c>
      <c r="AK853" s="41">
        <f t="shared" si="346"/>
        <v>11.067679174450843</v>
      </c>
      <c r="AL853" s="41">
        <f>LN(D853+'Models training data'!$Y$4)</f>
        <v>6.7162499929718633</v>
      </c>
      <c r="AM853" s="41">
        <f>LN(E853+'Models training data'!$Y$5)</f>
        <v>5.147370985164101</v>
      </c>
      <c r="AN853" s="41">
        <f>LN(F853+'Models training data'!$Y$6)</f>
        <v>4.598443571799141</v>
      </c>
      <c r="AO853" s="41">
        <f>LN(G853+'Models training data'!$Y$7)</f>
        <v>4.6011966380177771</v>
      </c>
      <c r="AP853" s="41">
        <f t="shared" si="336"/>
        <v>0</v>
      </c>
      <c r="AQ853" s="41">
        <f t="shared" si="347"/>
        <v>1</v>
      </c>
      <c r="AR853" s="41">
        <f t="shared" si="348"/>
        <v>85099.412289635671</v>
      </c>
      <c r="AS853" s="41">
        <f t="shared" si="349"/>
        <v>68740.996397436713</v>
      </c>
      <c r="AT853" s="41">
        <f t="shared" si="350"/>
        <v>11.147609234626422</v>
      </c>
      <c r="AU853" s="41">
        <f t="shared" si="351"/>
        <v>67601.103416397003</v>
      </c>
      <c r="AV853" s="41">
        <f t="shared" si="352"/>
        <v>11.13121571678129</v>
      </c>
      <c r="AW853" s="41">
        <f t="shared" si="353"/>
        <v>67437.453186796585</v>
      </c>
      <c r="AX853" s="41">
        <f t="shared" si="354"/>
        <v>11.132550584358047</v>
      </c>
      <c r="AY853" s="41">
        <f t="shared" si="355"/>
        <v>11.204914831315666</v>
      </c>
      <c r="AZ853" s="41">
        <f t="shared" si="356"/>
        <v>11.127457738650179</v>
      </c>
    </row>
    <row r="854" spans="2:52" x14ac:dyDescent="0.25">
      <c r="B854" s="41" t="str">
        <f t="shared" si="357"/>
        <v>MD</v>
      </c>
      <c r="C854" s="46">
        <v>44940</v>
      </c>
      <c r="D854" s="45">
        <v>539.8533232534229</v>
      </c>
      <c r="E854" s="45">
        <v>108.03390626781406</v>
      </c>
      <c r="F854" s="45">
        <v>54.490623123688721</v>
      </c>
      <c r="G854" s="48">
        <v>50</v>
      </c>
      <c r="H854" s="44">
        <v>64218.102647444728</v>
      </c>
      <c r="I854" s="62">
        <f t="shared" si="337"/>
        <v>752.37785264492561</v>
      </c>
      <c r="J854" s="41">
        <f t="shared" si="338"/>
        <v>2023</v>
      </c>
      <c r="K854" s="41">
        <f t="shared" si="339"/>
        <v>55</v>
      </c>
      <c r="L854" s="41">
        <f t="shared" si="340"/>
        <v>3025</v>
      </c>
      <c r="M854" s="41">
        <f t="shared" si="341"/>
        <v>8.0146663704649423</v>
      </c>
      <c r="N854" s="41">
        <f t="shared" si="342"/>
        <v>1</v>
      </c>
      <c r="O854" s="41">
        <f t="shared" si="343"/>
        <v>1</v>
      </c>
      <c r="P854" s="41">
        <f t="shared" si="344"/>
        <v>1</v>
      </c>
      <c r="Q854" s="41">
        <f t="shared" si="344"/>
        <v>0</v>
      </c>
      <c r="R854" s="41">
        <f t="shared" si="344"/>
        <v>0</v>
      </c>
      <c r="S854" s="41">
        <f t="shared" si="332"/>
        <v>0</v>
      </c>
      <c r="T854" s="41">
        <f t="shared" si="332"/>
        <v>0</v>
      </c>
      <c r="U854" s="41">
        <f t="shared" si="332"/>
        <v>0</v>
      </c>
      <c r="V854" s="41">
        <f t="shared" si="332"/>
        <v>0</v>
      </c>
      <c r="W854" s="41">
        <f t="shared" si="333"/>
        <v>0</v>
      </c>
      <c r="X854" s="41">
        <f t="shared" si="333"/>
        <v>0</v>
      </c>
      <c r="Y854" s="41">
        <f t="shared" si="333"/>
        <v>0</v>
      </c>
      <c r="Z854" s="41">
        <f t="shared" si="333"/>
        <v>0</v>
      </c>
      <c r="AA854" s="41">
        <f t="shared" si="334"/>
        <v>0</v>
      </c>
      <c r="AB854" s="41">
        <f t="shared" si="345"/>
        <v>0</v>
      </c>
      <c r="AC854" s="41">
        <f t="shared" si="345"/>
        <v>1</v>
      </c>
      <c r="AD854" s="41">
        <f t="shared" si="345"/>
        <v>0</v>
      </c>
      <c r="AE854" s="41">
        <f t="shared" si="335"/>
        <v>0</v>
      </c>
      <c r="AF854" s="41">
        <f t="shared" si="335"/>
        <v>0</v>
      </c>
      <c r="AG854" s="48">
        <v>539.8533232534229</v>
      </c>
      <c r="AH854" s="48">
        <v>108.03390626781406</v>
      </c>
      <c r="AI854" s="48">
        <v>54.490623123688721</v>
      </c>
      <c r="AJ854" s="48">
        <v>50</v>
      </c>
      <c r="AK854" s="41">
        <f t="shared" si="346"/>
        <v>11.070040422632854</v>
      </c>
      <c r="AL854" s="41">
        <f>LN(D854+'Models training data'!$Y$4)</f>
        <v>6.7227020597594391</v>
      </c>
      <c r="AM854" s="41">
        <f>LN(E854+'Models training data'!$Y$5)</f>
        <v>5.1535574093796903</v>
      </c>
      <c r="AN854" s="41">
        <f>LN(F854+'Models training data'!$Y$6)</f>
        <v>4.6038603986139641</v>
      </c>
      <c r="AO854" s="41">
        <f>LN(G854+'Models training data'!$Y$7)</f>
        <v>4.6011966380177771</v>
      </c>
      <c r="AP854" s="41">
        <f t="shared" si="336"/>
        <v>0</v>
      </c>
      <c r="AQ854" s="41">
        <f t="shared" si="347"/>
        <v>1</v>
      </c>
      <c r="AR854" s="41">
        <f t="shared" si="348"/>
        <v>85075.021976551929</v>
      </c>
      <c r="AS854" s="41">
        <f t="shared" si="349"/>
        <v>68716.899007394997</v>
      </c>
      <c r="AT854" s="41">
        <f t="shared" si="350"/>
        <v>11.147351617361641</v>
      </c>
      <c r="AU854" s="41">
        <f t="shared" si="351"/>
        <v>67566.46483530839</v>
      </c>
      <c r="AV854" s="41">
        <f t="shared" si="352"/>
        <v>11.130804256531951</v>
      </c>
      <c r="AW854" s="41">
        <f t="shared" si="353"/>
        <v>67410.90370522358</v>
      </c>
      <c r="AX854" s="41">
        <f t="shared" si="354"/>
        <v>11.132244966613319</v>
      </c>
      <c r="AY854" s="41">
        <f t="shared" si="355"/>
        <v>11.205112208196139</v>
      </c>
      <c r="AZ854" s="41">
        <f t="shared" si="356"/>
        <v>11.128421461350618</v>
      </c>
    </row>
    <row r="855" spans="2:52" x14ac:dyDescent="0.25">
      <c r="B855" s="41" t="str">
        <f t="shared" si="357"/>
        <v>MD</v>
      </c>
      <c r="C855" s="46">
        <v>44947</v>
      </c>
      <c r="D855" s="45">
        <v>545.25165254548119</v>
      </c>
      <c r="E855" s="45">
        <v>109.1130276254577</v>
      </c>
      <c r="F855" s="45">
        <v>55.035529354764485</v>
      </c>
      <c r="G855" s="48">
        <v>50</v>
      </c>
      <c r="H855" s="44">
        <v>64369.604529830918</v>
      </c>
      <c r="I855" s="62">
        <f t="shared" si="337"/>
        <v>759.4002095257033</v>
      </c>
      <c r="J855" s="41">
        <f t="shared" si="338"/>
        <v>2023</v>
      </c>
      <c r="K855" s="41">
        <f t="shared" si="339"/>
        <v>56</v>
      </c>
      <c r="L855" s="41">
        <f t="shared" si="340"/>
        <v>3136</v>
      </c>
      <c r="M855" s="41">
        <f t="shared" si="341"/>
        <v>8.0507033814702993</v>
      </c>
      <c r="N855" s="41">
        <f t="shared" si="342"/>
        <v>1</v>
      </c>
      <c r="O855" s="41">
        <f t="shared" si="343"/>
        <v>1</v>
      </c>
      <c r="P855" s="41">
        <f t="shared" si="344"/>
        <v>1</v>
      </c>
      <c r="Q855" s="41">
        <f t="shared" si="344"/>
        <v>0</v>
      </c>
      <c r="R855" s="41">
        <f t="shared" si="344"/>
        <v>0</v>
      </c>
      <c r="S855" s="41">
        <f t="shared" si="332"/>
        <v>0</v>
      </c>
      <c r="T855" s="41">
        <f t="shared" si="332"/>
        <v>0</v>
      </c>
      <c r="U855" s="41">
        <f t="shared" si="332"/>
        <v>0</v>
      </c>
      <c r="V855" s="41">
        <f t="shared" si="332"/>
        <v>0</v>
      </c>
      <c r="W855" s="41">
        <f t="shared" si="333"/>
        <v>0</v>
      </c>
      <c r="X855" s="41">
        <f t="shared" si="333"/>
        <v>0</v>
      </c>
      <c r="Y855" s="41">
        <f t="shared" si="333"/>
        <v>0</v>
      </c>
      <c r="Z855" s="41">
        <f t="shared" si="333"/>
        <v>0</v>
      </c>
      <c r="AA855" s="41">
        <f t="shared" si="334"/>
        <v>0</v>
      </c>
      <c r="AB855" s="41">
        <f t="shared" si="345"/>
        <v>0</v>
      </c>
      <c r="AC855" s="41">
        <f t="shared" si="345"/>
        <v>1</v>
      </c>
      <c r="AD855" s="41">
        <f t="shared" si="345"/>
        <v>0</v>
      </c>
      <c r="AE855" s="41">
        <f t="shared" si="335"/>
        <v>0</v>
      </c>
      <c r="AF855" s="41">
        <f t="shared" si="335"/>
        <v>0</v>
      </c>
      <c r="AG855" s="48">
        <v>545.25165254548119</v>
      </c>
      <c r="AH855" s="48">
        <v>109.1130276254577</v>
      </c>
      <c r="AI855" s="48">
        <v>55.035529354764485</v>
      </c>
      <c r="AJ855" s="48">
        <v>50</v>
      </c>
      <c r="AK855" s="41">
        <f t="shared" si="346"/>
        <v>11.072396821324681</v>
      </c>
      <c r="AL855" s="41">
        <f>LN(D855+'Models training data'!$Y$4)</f>
        <v>6.7291767685582622</v>
      </c>
      <c r="AM855" s="41">
        <f>LN(E855+'Models training data'!$Y$5)</f>
        <v>5.1597740836123727</v>
      </c>
      <c r="AN855" s="41">
        <f>LN(F855+'Models training data'!$Y$6)</f>
        <v>4.609301771555665</v>
      </c>
      <c r="AO855" s="41">
        <f>LN(G855+'Models training data'!$Y$7)</f>
        <v>4.6011966380177771</v>
      </c>
      <c r="AP855" s="41">
        <f t="shared" si="336"/>
        <v>0</v>
      </c>
      <c r="AQ855" s="41">
        <f t="shared" si="347"/>
        <v>1</v>
      </c>
      <c r="AR855" s="41">
        <f t="shared" si="348"/>
        <v>85050.631663468186</v>
      </c>
      <c r="AS855" s="41">
        <f t="shared" si="349"/>
        <v>68692.801617353311</v>
      </c>
      <c r="AT855" s="41">
        <f t="shared" si="350"/>
        <v>11.147094000096862</v>
      </c>
      <c r="AU855" s="41">
        <f t="shared" si="351"/>
        <v>67533.004952895601</v>
      </c>
      <c r="AV855" s="41">
        <f t="shared" si="352"/>
        <v>11.1304097414843</v>
      </c>
      <c r="AW855" s="41">
        <f t="shared" si="353"/>
        <v>67384.832618810935</v>
      </c>
      <c r="AX855" s="41">
        <f t="shared" si="354"/>
        <v>11.13194485579533</v>
      </c>
      <c r="AY855" s="41">
        <f t="shared" si="355"/>
        <v>11.205312642507401</v>
      </c>
      <c r="AZ855" s="41">
        <f t="shared" si="356"/>
        <v>11.129388876529829</v>
      </c>
    </row>
    <row r="856" spans="2:52" x14ac:dyDescent="0.25">
      <c r="B856" s="41" t="str">
        <f t="shared" si="357"/>
        <v>MD</v>
      </c>
      <c r="C856" s="46">
        <v>44954</v>
      </c>
      <c r="D856" s="45">
        <v>550.70402631260276</v>
      </c>
      <c r="E856" s="45">
        <v>110.20354904919505</v>
      </c>
      <c r="F856" s="45">
        <v>55.585884648296023</v>
      </c>
      <c r="G856" s="48">
        <v>50</v>
      </c>
      <c r="H856" s="44">
        <v>64521.129204095436</v>
      </c>
      <c r="I856" s="62">
        <f t="shared" si="337"/>
        <v>766.49346001009383</v>
      </c>
      <c r="J856" s="41">
        <f t="shared" si="338"/>
        <v>2023</v>
      </c>
      <c r="K856" s="41">
        <f t="shared" si="339"/>
        <v>57</v>
      </c>
      <c r="L856" s="41">
        <f t="shared" si="340"/>
        <v>3249</v>
      </c>
      <c r="M856" s="41">
        <f t="shared" si="341"/>
        <v>8.0861025356691005</v>
      </c>
      <c r="N856" s="41">
        <f t="shared" si="342"/>
        <v>1</v>
      </c>
      <c r="O856" s="41">
        <f t="shared" si="343"/>
        <v>1</v>
      </c>
      <c r="P856" s="41">
        <f t="shared" si="344"/>
        <v>1</v>
      </c>
      <c r="Q856" s="41">
        <f t="shared" si="344"/>
        <v>0</v>
      </c>
      <c r="R856" s="41">
        <f t="shared" si="344"/>
        <v>0</v>
      </c>
      <c r="S856" s="41">
        <f t="shared" si="332"/>
        <v>0</v>
      </c>
      <c r="T856" s="41">
        <f t="shared" si="332"/>
        <v>0</v>
      </c>
      <c r="U856" s="41">
        <f t="shared" si="332"/>
        <v>0</v>
      </c>
      <c r="V856" s="41">
        <f t="shared" si="332"/>
        <v>0</v>
      </c>
      <c r="W856" s="41">
        <f t="shared" si="333"/>
        <v>0</v>
      </c>
      <c r="X856" s="41">
        <f t="shared" si="333"/>
        <v>0</v>
      </c>
      <c r="Y856" s="41">
        <f t="shared" si="333"/>
        <v>0</v>
      </c>
      <c r="Z856" s="41">
        <f t="shared" si="333"/>
        <v>0</v>
      </c>
      <c r="AA856" s="41">
        <f t="shared" si="334"/>
        <v>0</v>
      </c>
      <c r="AB856" s="41">
        <f t="shared" si="345"/>
        <v>0</v>
      </c>
      <c r="AC856" s="41">
        <f t="shared" si="345"/>
        <v>1</v>
      </c>
      <c r="AD856" s="41">
        <f t="shared" si="345"/>
        <v>0</v>
      </c>
      <c r="AE856" s="41">
        <f t="shared" si="335"/>
        <v>0</v>
      </c>
      <c r="AF856" s="41">
        <f t="shared" si="335"/>
        <v>0</v>
      </c>
      <c r="AG856" s="48">
        <v>550.70402631260276</v>
      </c>
      <c r="AH856" s="48">
        <v>110.20354904919505</v>
      </c>
      <c r="AI856" s="48">
        <v>55.585884648296023</v>
      </c>
      <c r="AJ856" s="48">
        <v>50</v>
      </c>
      <c r="AK856" s="41">
        <f t="shared" si="346"/>
        <v>11.074748033699375</v>
      </c>
      <c r="AL856" s="41">
        <f>LN(D856+'Models training data'!$Y$4)</f>
        <v>6.7356740197465808</v>
      </c>
      <c r="AM856" s="41">
        <f>LN(E856+'Models training data'!$Y$5)</f>
        <v>5.1660174146369044</v>
      </c>
      <c r="AN856" s="41">
        <f>LN(F856+'Models training data'!$Y$6)</f>
        <v>4.6147676677350091</v>
      </c>
      <c r="AO856" s="41">
        <f>LN(G856+'Models training data'!$Y$7)</f>
        <v>4.6011966380177771</v>
      </c>
      <c r="AP856" s="41">
        <f t="shared" si="336"/>
        <v>0</v>
      </c>
      <c r="AQ856" s="41">
        <f t="shared" si="347"/>
        <v>1</v>
      </c>
      <c r="AR856" s="41">
        <f t="shared" si="348"/>
        <v>85026.241350384444</v>
      </c>
      <c r="AS856" s="41">
        <f t="shared" si="349"/>
        <v>68668.704227311609</v>
      </c>
      <c r="AT856" s="41">
        <f t="shared" si="350"/>
        <v>11.146836382832083</v>
      </c>
      <c r="AU856" s="41">
        <f t="shared" si="351"/>
        <v>67500.723769158634</v>
      </c>
      <c r="AV856" s="41">
        <f t="shared" si="352"/>
        <v>11.130032171638343</v>
      </c>
      <c r="AW856" s="41">
        <f t="shared" si="353"/>
        <v>67359.222991866147</v>
      </c>
      <c r="AX856" s="41">
        <f t="shared" si="354"/>
        <v>11.131650056953074</v>
      </c>
      <c r="AY856" s="41">
        <f t="shared" si="355"/>
        <v>11.205516089881964</v>
      </c>
      <c r="AZ856" s="41">
        <f t="shared" si="356"/>
        <v>11.130359822461031</v>
      </c>
    </row>
    <row r="857" spans="2:52" x14ac:dyDescent="0.25">
      <c r="B857" s="41" t="str">
        <f t="shared" si="357"/>
        <v>MD</v>
      </c>
      <c r="C857" s="46">
        <v>44961</v>
      </c>
      <c r="D857" s="45">
        <v>556.21096664489573</v>
      </c>
      <c r="E857" s="45">
        <v>111.30528011342838</v>
      </c>
      <c r="F857" s="45">
        <v>56.141743494777373</v>
      </c>
      <c r="G857" s="48">
        <v>50</v>
      </c>
      <c r="H857" s="44">
        <v>64319.435188650066</v>
      </c>
      <c r="I857" s="62">
        <f t="shared" si="337"/>
        <v>773.6579902531015</v>
      </c>
      <c r="J857" s="41">
        <f t="shared" si="338"/>
        <v>2023</v>
      </c>
      <c r="K857" s="41">
        <f t="shared" si="339"/>
        <v>58</v>
      </c>
      <c r="L857" s="41">
        <f t="shared" si="340"/>
        <v>3364</v>
      </c>
      <c r="M857" s="41">
        <f t="shared" si="341"/>
        <v>8.1208860210928382</v>
      </c>
      <c r="N857" s="41">
        <f t="shared" si="342"/>
        <v>1</v>
      </c>
      <c r="O857" s="41">
        <f t="shared" si="343"/>
        <v>2</v>
      </c>
      <c r="P857" s="41">
        <f t="shared" si="344"/>
        <v>0</v>
      </c>
      <c r="Q857" s="41">
        <f t="shared" si="344"/>
        <v>1</v>
      </c>
      <c r="R857" s="41">
        <f t="shared" si="344"/>
        <v>0</v>
      </c>
      <c r="S857" s="41">
        <f t="shared" si="332"/>
        <v>0</v>
      </c>
      <c r="T857" s="41">
        <f t="shared" si="332"/>
        <v>0</v>
      </c>
      <c r="U857" s="41">
        <f t="shared" si="332"/>
        <v>0</v>
      </c>
      <c r="V857" s="41">
        <f t="shared" si="332"/>
        <v>0</v>
      </c>
      <c r="W857" s="41">
        <f t="shared" si="333"/>
        <v>0</v>
      </c>
      <c r="X857" s="41">
        <f t="shared" si="333"/>
        <v>0</v>
      </c>
      <c r="Y857" s="41">
        <f t="shared" si="333"/>
        <v>0</v>
      </c>
      <c r="Z857" s="41">
        <f t="shared" si="333"/>
        <v>0</v>
      </c>
      <c r="AA857" s="41">
        <f t="shared" si="334"/>
        <v>0</v>
      </c>
      <c r="AB857" s="41">
        <f t="shared" si="345"/>
        <v>0</v>
      </c>
      <c r="AC857" s="41">
        <f t="shared" si="345"/>
        <v>1</v>
      </c>
      <c r="AD857" s="41">
        <f t="shared" si="345"/>
        <v>0</v>
      </c>
      <c r="AE857" s="41">
        <f t="shared" si="335"/>
        <v>0</v>
      </c>
      <c r="AF857" s="41">
        <f t="shared" si="335"/>
        <v>0</v>
      </c>
      <c r="AG857" s="48">
        <v>556.21096664489573</v>
      </c>
      <c r="AH857" s="48">
        <v>111.30528011342838</v>
      </c>
      <c r="AI857" s="48">
        <v>56.141743494777373</v>
      </c>
      <c r="AJ857" s="48">
        <v>50</v>
      </c>
      <c r="AK857" s="41">
        <f t="shared" si="346"/>
        <v>11.071617122543305</v>
      </c>
      <c r="AL857" s="41">
        <f>LN(D857+'Models training data'!$Y$4)</f>
        <v>6.7421937226764923</v>
      </c>
      <c r="AM857" s="41">
        <f>LN(E857+'Models training data'!$Y$5)</f>
        <v>5.172285586722996</v>
      </c>
      <c r="AN857" s="41">
        <f>LN(F857+'Models training data'!$Y$6)</f>
        <v>4.6202580630941918</v>
      </c>
      <c r="AO857" s="41">
        <f>LN(G857+'Models training data'!$Y$7)</f>
        <v>4.6011966380177771</v>
      </c>
      <c r="AP857" s="41">
        <f t="shared" si="336"/>
        <v>0</v>
      </c>
      <c r="AQ857" s="41">
        <f t="shared" si="347"/>
        <v>1</v>
      </c>
      <c r="AR857" s="41">
        <f t="shared" si="348"/>
        <v>83952.140081252015</v>
      </c>
      <c r="AS857" s="41">
        <f t="shared" si="349"/>
        <v>67592.496165530581</v>
      </c>
      <c r="AT857" s="41">
        <f t="shared" si="350"/>
        <v>11.134884573043891</v>
      </c>
      <c r="AU857" s="41">
        <f t="shared" si="351"/>
        <v>66537.656654898048</v>
      </c>
      <c r="AV857" s="41">
        <f t="shared" si="352"/>
        <v>11.119723445984951</v>
      </c>
      <c r="AW857" s="41">
        <f t="shared" si="353"/>
        <v>66891.751812357994</v>
      </c>
      <c r="AX857" s="41">
        <f t="shared" si="354"/>
        <v>11.126847789707853</v>
      </c>
      <c r="AY857" s="41">
        <f t="shared" si="355"/>
        <v>11.205722542869074</v>
      </c>
      <c r="AZ857" s="41">
        <f t="shared" si="356"/>
        <v>11.131334215926094</v>
      </c>
    </row>
    <row r="858" spans="2:52" x14ac:dyDescent="0.25">
      <c r="B858" s="41" t="str">
        <f t="shared" si="357"/>
        <v>MD</v>
      </c>
      <c r="C858" s="46">
        <v>44968</v>
      </c>
      <c r="D858" s="45">
        <v>561.77300635976133</v>
      </c>
      <c r="E858" s="45">
        <v>112.41818070143336</v>
      </c>
      <c r="F858" s="45">
        <v>56.70316092972498</v>
      </c>
      <c r="G858" s="48">
        <v>50</v>
      </c>
      <c r="H858" s="44">
        <v>64470.97684559098</v>
      </c>
      <c r="I858" s="62">
        <f t="shared" si="337"/>
        <v>780.89434799091964</v>
      </c>
      <c r="J858" s="41">
        <f t="shared" si="338"/>
        <v>2023</v>
      </c>
      <c r="K858" s="41">
        <f t="shared" si="339"/>
        <v>59</v>
      </c>
      <c r="L858" s="41">
        <f t="shared" si="340"/>
        <v>3481</v>
      </c>
      <c r="M858" s="41">
        <f t="shared" si="341"/>
        <v>8.1550748878114394</v>
      </c>
      <c r="N858" s="41">
        <f t="shared" si="342"/>
        <v>1</v>
      </c>
      <c r="O858" s="41">
        <f t="shared" si="343"/>
        <v>2</v>
      </c>
      <c r="P858" s="41">
        <f t="shared" si="344"/>
        <v>0</v>
      </c>
      <c r="Q858" s="41">
        <f t="shared" si="344"/>
        <v>1</v>
      </c>
      <c r="R858" s="41">
        <f t="shared" si="344"/>
        <v>0</v>
      </c>
      <c r="S858" s="41">
        <f t="shared" si="332"/>
        <v>0</v>
      </c>
      <c r="T858" s="41">
        <f t="shared" si="332"/>
        <v>0</v>
      </c>
      <c r="U858" s="41">
        <f t="shared" si="332"/>
        <v>0</v>
      </c>
      <c r="V858" s="41">
        <f t="shared" si="332"/>
        <v>0</v>
      </c>
      <c r="W858" s="41">
        <f t="shared" si="333"/>
        <v>0</v>
      </c>
      <c r="X858" s="41">
        <f t="shared" si="333"/>
        <v>0</v>
      </c>
      <c r="Y858" s="41">
        <f t="shared" si="333"/>
        <v>0</v>
      </c>
      <c r="Z858" s="41">
        <f t="shared" si="333"/>
        <v>0</v>
      </c>
      <c r="AA858" s="41">
        <f t="shared" si="334"/>
        <v>0</v>
      </c>
      <c r="AB858" s="41">
        <f t="shared" si="345"/>
        <v>0</v>
      </c>
      <c r="AC858" s="41">
        <f t="shared" si="345"/>
        <v>1</v>
      </c>
      <c r="AD858" s="41">
        <f t="shared" si="345"/>
        <v>0</v>
      </c>
      <c r="AE858" s="41">
        <f t="shared" si="335"/>
        <v>0</v>
      </c>
      <c r="AF858" s="41">
        <f t="shared" si="335"/>
        <v>0</v>
      </c>
      <c r="AG858" s="48">
        <v>561.77300635976133</v>
      </c>
      <c r="AH858" s="48">
        <v>112.41818070143336</v>
      </c>
      <c r="AI858" s="48">
        <v>56.70316092972498</v>
      </c>
      <c r="AJ858" s="48">
        <v>50</v>
      </c>
      <c r="AK858" s="41">
        <f t="shared" si="346"/>
        <v>11.073970430130174</v>
      </c>
      <c r="AL858" s="41">
        <f>LN(D858+'Models training data'!$Y$4)</f>
        <v>6.7487357927094642</v>
      </c>
      <c r="AM858" s="41">
        <f>LN(E858+'Models training data'!$Y$5)</f>
        <v>5.1785776670513064</v>
      </c>
      <c r="AN858" s="41">
        <f>LN(F858+'Models training data'!$Y$6)</f>
        <v>4.6257729324009755</v>
      </c>
      <c r="AO858" s="41">
        <f>LN(G858+'Models training data'!$Y$7)</f>
        <v>4.6011966380177771</v>
      </c>
      <c r="AP858" s="41">
        <f t="shared" si="336"/>
        <v>0</v>
      </c>
      <c r="AQ858" s="41">
        <f t="shared" si="347"/>
        <v>1</v>
      </c>
      <c r="AR858" s="41">
        <f t="shared" si="348"/>
        <v>83927.749768168273</v>
      </c>
      <c r="AS858" s="41">
        <f t="shared" si="349"/>
        <v>67568.39877548888</v>
      </c>
      <c r="AT858" s="41">
        <f t="shared" si="350"/>
        <v>11.13462695577911</v>
      </c>
      <c r="AU858" s="41">
        <f t="shared" si="351"/>
        <v>66507.732868512714</v>
      </c>
      <c r="AV858" s="41">
        <f t="shared" si="352"/>
        <v>11.119379766542373</v>
      </c>
      <c r="AW858" s="41">
        <f t="shared" si="353"/>
        <v>66867.01777161198</v>
      </c>
      <c r="AX858" s="41">
        <f t="shared" si="354"/>
        <v>11.126563069958053</v>
      </c>
      <c r="AY858" s="41">
        <f t="shared" si="355"/>
        <v>11.205932012656788</v>
      </c>
      <c r="AZ858" s="41">
        <f t="shared" si="356"/>
        <v>11.132312012667937</v>
      </c>
    </row>
    <row r="859" spans="2:52" x14ac:dyDescent="0.25">
      <c r="B859" s="41" t="str">
        <f t="shared" si="357"/>
        <v>MD</v>
      </c>
      <c r="C859" s="46">
        <v>44975</v>
      </c>
      <c r="D859" s="45">
        <v>567.39068745725081</v>
      </c>
      <c r="E859" s="45">
        <v>113.54228640188303</v>
      </c>
      <c r="F859" s="45">
        <v>57.270192539022219</v>
      </c>
      <c r="G859" s="48">
        <v>50</v>
      </c>
      <c r="H859" s="44">
        <v>64622.521323279645</v>
      </c>
      <c r="I859" s="62">
        <f t="shared" si="337"/>
        <v>788.2031663981561</v>
      </c>
      <c r="J859" s="41">
        <f t="shared" si="338"/>
        <v>2023</v>
      </c>
      <c r="K859" s="41">
        <f t="shared" si="339"/>
        <v>60</v>
      </c>
      <c r="L859" s="41">
        <f t="shared" si="340"/>
        <v>3600</v>
      </c>
      <c r="M859" s="41">
        <f t="shared" si="341"/>
        <v>8.1886891244442008</v>
      </c>
      <c r="N859" s="41">
        <f t="shared" si="342"/>
        <v>1</v>
      </c>
      <c r="O859" s="41">
        <f t="shared" si="343"/>
        <v>2</v>
      </c>
      <c r="P859" s="41">
        <f t="shared" si="344"/>
        <v>0</v>
      </c>
      <c r="Q859" s="41">
        <f t="shared" si="344"/>
        <v>1</v>
      </c>
      <c r="R859" s="41">
        <f t="shared" si="344"/>
        <v>0</v>
      </c>
      <c r="S859" s="41">
        <f t="shared" si="332"/>
        <v>0</v>
      </c>
      <c r="T859" s="41">
        <f t="shared" si="332"/>
        <v>0</v>
      </c>
      <c r="U859" s="41">
        <f t="shared" si="332"/>
        <v>0</v>
      </c>
      <c r="V859" s="41">
        <f t="shared" si="332"/>
        <v>0</v>
      </c>
      <c r="W859" s="41">
        <f t="shared" si="333"/>
        <v>0</v>
      </c>
      <c r="X859" s="41">
        <f t="shared" si="333"/>
        <v>0</v>
      </c>
      <c r="Y859" s="41">
        <f t="shared" si="333"/>
        <v>0</v>
      </c>
      <c r="Z859" s="41">
        <f t="shared" si="333"/>
        <v>0</v>
      </c>
      <c r="AA859" s="41">
        <f t="shared" si="334"/>
        <v>0</v>
      </c>
      <c r="AB859" s="41">
        <f t="shared" si="345"/>
        <v>0</v>
      </c>
      <c r="AC859" s="41">
        <f t="shared" si="345"/>
        <v>1</v>
      </c>
      <c r="AD859" s="41">
        <f t="shared" si="345"/>
        <v>0</v>
      </c>
      <c r="AE859" s="41">
        <f t="shared" si="335"/>
        <v>0</v>
      </c>
      <c r="AF859" s="41">
        <f t="shared" si="335"/>
        <v>0</v>
      </c>
      <c r="AG859" s="48">
        <v>567.39068745725081</v>
      </c>
      <c r="AH859" s="48">
        <v>113.54228640188303</v>
      </c>
      <c r="AI859" s="48">
        <v>57.270192539022219</v>
      </c>
      <c r="AJ859" s="48">
        <v>50</v>
      </c>
      <c r="AK859" s="41">
        <f t="shared" si="346"/>
        <v>11.076318256309669</v>
      </c>
      <c r="AL859" s="41">
        <f>LN(D859+'Models training data'!$Y$4)</f>
        <v>6.7553001491576241</v>
      </c>
      <c r="AM859" s="41">
        <f>LN(E859+'Models training data'!$Y$5)</f>
        <v>5.1848931611170652</v>
      </c>
      <c r="AN859" s="41">
        <f>LN(F859+'Models training data'!$Y$6)</f>
        <v>4.6313122492525514</v>
      </c>
      <c r="AO859" s="41">
        <f>LN(G859+'Models training data'!$Y$7)</f>
        <v>4.6011966380177771</v>
      </c>
      <c r="AP859" s="41">
        <f t="shared" si="336"/>
        <v>0</v>
      </c>
      <c r="AQ859" s="41">
        <f t="shared" si="347"/>
        <v>1</v>
      </c>
      <c r="AR859" s="41">
        <f t="shared" si="348"/>
        <v>83903.35945508453</v>
      </c>
      <c r="AS859" s="41">
        <f t="shared" si="349"/>
        <v>67544.301385447179</v>
      </c>
      <c r="AT859" s="41">
        <f t="shared" si="350"/>
        <v>11.134369338514331</v>
      </c>
      <c r="AU859" s="41">
        <f t="shared" si="351"/>
        <v>66478.987780803203</v>
      </c>
      <c r="AV859" s="41">
        <f t="shared" si="352"/>
        <v>11.119053032301487</v>
      </c>
      <c r="AW859" s="41">
        <f t="shared" si="353"/>
        <v>66842.699448768326</v>
      </c>
      <c r="AX859" s="41">
        <f t="shared" si="354"/>
        <v>11.126283135641346</v>
      </c>
      <c r="AY859" s="41">
        <f t="shared" si="355"/>
        <v>11.206144519924914</v>
      </c>
      <c r="AZ859" s="41">
        <f t="shared" si="356"/>
        <v>11.133293187730485</v>
      </c>
    </row>
    <row r="860" spans="2:52" x14ac:dyDescent="0.25">
      <c r="B860" s="41" t="str">
        <f t="shared" si="357"/>
        <v>MD</v>
      </c>
      <c r="C860" s="46">
        <v>44982</v>
      </c>
      <c r="D860" s="45">
        <v>573.06456005554742</v>
      </c>
      <c r="E860" s="45">
        <v>114.67767121261954</v>
      </c>
      <c r="F860" s="45">
        <v>57.842894464412439</v>
      </c>
      <c r="G860" s="48">
        <v>50</v>
      </c>
      <c r="H860" s="44">
        <v>64774.067214670067</v>
      </c>
      <c r="I860" s="62">
        <f t="shared" si="337"/>
        <v>795.5851257325794</v>
      </c>
      <c r="J860" s="41">
        <f t="shared" si="338"/>
        <v>2023</v>
      </c>
      <c r="K860" s="41">
        <f t="shared" si="339"/>
        <v>61</v>
      </c>
      <c r="L860" s="41">
        <f t="shared" si="340"/>
        <v>3721</v>
      </c>
      <c r="M860" s="41">
        <f t="shared" si="341"/>
        <v>8.2217477283466227</v>
      </c>
      <c r="N860" s="41">
        <f t="shared" si="342"/>
        <v>1</v>
      </c>
      <c r="O860" s="41">
        <f t="shared" si="343"/>
        <v>2</v>
      </c>
      <c r="P860" s="41">
        <f t="shared" si="344"/>
        <v>0</v>
      </c>
      <c r="Q860" s="41">
        <f t="shared" si="344"/>
        <v>1</v>
      </c>
      <c r="R860" s="41">
        <f t="shared" si="344"/>
        <v>0</v>
      </c>
      <c r="S860" s="41">
        <f t="shared" si="332"/>
        <v>0</v>
      </c>
      <c r="T860" s="41">
        <f t="shared" si="332"/>
        <v>0</v>
      </c>
      <c r="U860" s="41">
        <f t="shared" si="332"/>
        <v>0</v>
      </c>
      <c r="V860" s="41">
        <f t="shared" si="332"/>
        <v>0</v>
      </c>
      <c r="W860" s="41">
        <f t="shared" si="333"/>
        <v>0</v>
      </c>
      <c r="X860" s="41">
        <f t="shared" si="333"/>
        <v>0</v>
      </c>
      <c r="Y860" s="41">
        <f t="shared" si="333"/>
        <v>0</v>
      </c>
      <c r="Z860" s="41">
        <f t="shared" si="333"/>
        <v>0</v>
      </c>
      <c r="AA860" s="41">
        <f t="shared" si="334"/>
        <v>0</v>
      </c>
      <c r="AB860" s="41">
        <f t="shared" si="345"/>
        <v>0</v>
      </c>
      <c r="AC860" s="41">
        <f t="shared" si="345"/>
        <v>1</v>
      </c>
      <c r="AD860" s="41">
        <f t="shared" si="345"/>
        <v>0</v>
      </c>
      <c r="AE860" s="41">
        <f t="shared" si="335"/>
        <v>0</v>
      </c>
      <c r="AF860" s="41">
        <f t="shared" si="335"/>
        <v>0</v>
      </c>
      <c r="AG860" s="48">
        <v>573.06456005554742</v>
      </c>
      <c r="AH860" s="48">
        <v>114.67767121261954</v>
      </c>
      <c r="AI860" s="48">
        <v>57.842894464412439</v>
      </c>
      <c r="AJ860" s="48">
        <v>50</v>
      </c>
      <c r="AK860" s="41">
        <f t="shared" si="346"/>
        <v>11.07866060493558</v>
      </c>
      <c r="AL860" s="41">
        <f>LN(D860+'Models training data'!$Y$4)</f>
        <v>6.7618867138552154</v>
      </c>
      <c r="AM860" s="41">
        <f>LN(E860+'Models training data'!$Y$5)</f>
        <v>5.1912317917853867</v>
      </c>
      <c r="AN860" s="41">
        <f>LN(F860+'Models training data'!$Y$6)</f>
        <v>4.6368759860805771</v>
      </c>
      <c r="AO860" s="41">
        <f>LN(G860+'Models training data'!$Y$7)</f>
        <v>4.6011966380177771</v>
      </c>
      <c r="AP860" s="41">
        <f t="shared" si="336"/>
        <v>0</v>
      </c>
      <c r="AQ860" s="41">
        <f t="shared" si="347"/>
        <v>1</v>
      </c>
      <c r="AR860" s="41">
        <f t="shared" si="348"/>
        <v>83878.969142000788</v>
      </c>
      <c r="AS860" s="41">
        <f t="shared" si="349"/>
        <v>67520.203995405493</v>
      </c>
      <c r="AT860" s="41">
        <f t="shared" si="350"/>
        <v>11.134111721249552</v>
      </c>
      <c r="AU860" s="41">
        <f t="shared" si="351"/>
        <v>66451.421391769516</v>
      </c>
      <c r="AV860" s="41">
        <f t="shared" si="352"/>
        <v>11.118743243262292</v>
      </c>
      <c r="AW860" s="41">
        <f t="shared" si="353"/>
        <v>66818.783100131812</v>
      </c>
      <c r="AX860" s="41">
        <f t="shared" si="354"/>
        <v>11.126007828550609</v>
      </c>
      <c r="AY860" s="41">
        <f t="shared" si="355"/>
        <v>11.206360090266241</v>
      </c>
      <c r="AZ860" s="41">
        <f t="shared" si="356"/>
        <v>11.134277725684608</v>
      </c>
    </row>
    <row r="861" spans="2:52" x14ac:dyDescent="0.25">
      <c r="B861" s="41" t="str">
        <f t="shared" si="357"/>
        <v>MD</v>
      </c>
      <c r="C861" s="46">
        <v>44989</v>
      </c>
      <c r="D861" s="45">
        <v>578.79518166270987</v>
      </c>
      <c r="E861" s="45">
        <v>115.82442889810457</v>
      </c>
      <c r="F861" s="45">
        <v>58.421323409056555</v>
      </c>
      <c r="G861" s="48">
        <v>50</v>
      </c>
      <c r="H861" s="44">
        <v>64925.613817896417</v>
      </c>
      <c r="I861" s="62">
        <f t="shared" si="337"/>
        <v>803.04093396987093</v>
      </c>
      <c r="J861" s="41">
        <f t="shared" si="338"/>
        <v>2023</v>
      </c>
      <c r="K861" s="41">
        <f t="shared" si="339"/>
        <v>62</v>
      </c>
      <c r="L861" s="41">
        <f t="shared" si="340"/>
        <v>3844</v>
      </c>
      <c r="M861" s="41">
        <f t="shared" si="341"/>
        <v>8.2542687700901833</v>
      </c>
      <c r="N861" s="41">
        <f t="shared" si="342"/>
        <v>1</v>
      </c>
      <c r="O861" s="41">
        <f t="shared" si="343"/>
        <v>3</v>
      </c>
      <c r="P861" s="41">
        <f t="shared" si="344"/>
        <v>0</v>
      </c>
      <c r="Q861" s="41">
        <f t="shared" si="344"/>
        <v>0</v>
      </c>
      <c r="R861" s="41">
        <f t="shared" si="344"/>
        <v>1</v>
      </c>
      <c r="S861" s="41">
        <f t="shared" si="332"/>
        <v>0</v>
      </c>
      <c r="T861" s="41">
        <f t="shared" si="332"/>
        <v>0</v>
      </c>
      <c r="U861" s="41">
        <f t="shared" si="332"/>
        <v>0</v>
      </c>
      <c r="V861" s="41">
        <f t="shared" si="332"/>
        <v>0</v>
      </c>
      <c r="W861" s="41">
        <f t="shared" si="333"/>
        <v>0</v>
      </c>
      <c r="X861" s="41">
        <f t="shared" si="333"/>
        <v>0</v>
      </c>
      <c r="Y861" s="41">
        <f t="shared" si="333"/>
        <v>0</v>
      </c>
      <c r="Z861" s="41">
        <f t="shared" si="333"/>
        <v>0</v>
      </c>
      <c r="AA861" s="41">
        <f t="shared" si="334"/>
        <v>0</v>
      </c>
      <c r="AB861" s="41">
        <f t="shared" si="345"/>
        <v>0</v>
      </c>
      <c r="AC861" s="41">
        <f t="shared" si="345"/>
        <v>1</v>
      </c>
      <c r="AD861" s="41">
        <f t="shared" si="345"/>
        <v>0</v>
      </c>
      <c r="AE861" s="41">
        <f t="shared" si="335"/>
        <v>0</v>
      </c>
      <c r="AF861" s="41">
        <f t="shared" si="335"/>
        <v>0</v>
      </c>
      <c r="AG861" s="48">
        <v>578.79518166270987</v>
      </c>
      <c r="AH861" s="48">
        <v>115.82442889810457</v>
      </c>
      <c r="AI861" s="48">
        <v>58.421323409056555</v>
      </c>
      <c r="AJ861" s="48">
        <v>50</v>
      </c>
      <c r="AK861" s="41">
        <f t="shared" si="346"/>
        <v>11.080997490747274</v>
      </c>
      <c r="AL861" s="41">
        <f>LN(D861+'Models training data'!$Y$4)</f>
        <v>6.7684954101684962</v>
      </c>
      <c r="AM861" s="41">
        <f>LN(E861+'Models training data'!$Y$5)</f>
        <v>5.1975933894983743</v>
      </c>
      <c r="AN861" s="41">
        <f>LN(F861+'Models training data'!$Y$6)</f>
        <v>4.6424641141565166</v>
      </c>
      <c r="AO861" s="41">
        <f>LN(G861+'Models training data'!$Y$7)</f>
        <v>4.6011966380177771</v>
      </c>
      <c r="AP861" s="41">
        <f t="shared" si="336"/>
        <v>0</v>
      </c>
      <c r="AQ861" s="41">
        <f t="shared" si="347"/>
        <v>1</v>
      </c>
      <c r="AR861" s="41">
        <f t="shared" si="348"/>
        <v>82939.367957335591</v>
      </c>
      <c r="AS861" s="41">
        <f t="shared" si="349"/>
        <v>66578.496018091842</v>
      </c>
      <c r="AT861" s="41">
        <f t="shared" si="350"/>
        <v>11.123046836195048</v>
      </c>
      <c r="AU861" s="41">
        <f t="shared" si="351"/>
        <v>65463.427810310815</v>
      </c>
      <c r="AV861" s="41">
        <f t="shared" si="352"/>
        <v>11.107029495190824</v>
      </c>
      <c r="AW861" s="41">
        <f t="shared" si="353"/>
        <v>66048.29180714325</v>
      </c>
      <c r="AX861" s="41">
        <f t="shared" si="354"/>
        <v>11.117056081248942</v>
      </c>
      <c r="AY861" s="41">
        <f t="shared" si="355"/>
        <v>11.206578751893955</v>
      </c>
      <c r="AZ861" s="41">
        <f t="shared" si="356"/>
        <v>11.135265615768519</v>
      </c>
    </row>
    <row r="862" spans="2:52" x14ac:dyDescent="0.25">
      <c r="B862" s="41" t="str">
        <f t="shared" si="357"/>
        <v>MD</v>
      </c>
      <c r="C862" s="46">
        <v>44996</v>
      </c>
      <c r="D862" s="45">
        <v>584.58311668396175</v>
      </c>
      <c r="E862" s="45">
        <v>116.98266367376505</v>
      </c>
      <c r="F862" s="45">
        <v>59.005536643147138</v>
      </c>
      <c r="G862" s="48">
        <v>50</v>
      </c>
      <c r="H862" s="44">
        <v>65077.160781822051</v>
      </c>
      <c r="I862" s="62">
        <f t="shared" si="337"/>
        <v>810.57131700087393</v>
      </c>
      <c r="J862" s="41">
        <f t="shared" si="338"/>
        <v>2023</v>
      </c>
      <c r="K862" s="41">
        <f t="shared" si="339"/>
        <v>63</v>
      </c>
      <c r="L862" s="41">
        <f t="shared" si="340"/>
        <v>3969</v>
      </c>
      <c r="M862" s="41">
        <f t="shared" si="341"/>
        <v>8.2862694527830651</v>
      </c>
      <c r="N862" s="41">
        <f t="shared" si="342"/>
        <v>1</v>
      </c>
      <c r="O862" s="41">
        <f t="shared" si="343"/>
        <v>3</v>
      </c>
      <c r="P862" s="41">
        <f t="shared" si="344"/>
        <v>0</v>
      </c>
      <c r="Q862" s="41">
        <f t="shared" si="344"/>
        <v>0</v>
      </c>
      <c r="R862" s="41">
        <f t="shared" si="344"/>
        <v>1</v>
      </c>
      <c r="S862" s="41">
        <f t="shared" si="332"/>
        <v>0</v>
      </c>
      <c r="T862" s="41">
        <f t="shared" si="332"/>
        <v>0</v>
      </c>
      <c r="U862" s="41">
        <f t="shared" si="332"/>
        <v>0</v>
      </c>
      <c r="V862" s="41">
        <f t="shared" si="332"/>
        <v>0</v>
      </c>
      <c r="W862" s="41">
        <f t="shared" si="333"/>
        <v>0</v>
      </c>
      <c r="X862" s="41">
        <f t="shared" si="333"/>
        <v>0</v>
      </c>
      <c r="Y862" s="41">
        <f t="shared" si="333"/>
        <v>0</v>
      </c>
      <c r="Z862" s="41">
        <f t="shared" si="333"/>
        <v>0</v>
      </c>
      <c r="AA862" s="41">
        <f t="shared" si="334"/>
        <v>0</v>
      </c>
      <c r="AB862" s="41">
        <f t="shared" si="345"/>
        <v>0</v>
      </c>
      <c r="AC862" s="41">
        <f t="shared" si="345"/>
        <v>1</v>
      </c>
      <c r="AD862" s="41">
        <f t="shared" si="345"/>
        <v>0</v>
      </c>
      <c r="AE862" s="41">
        <f t="shared" si="335"/>
        <v>0</v>
      </c>
      <c r="AF862" s="41">
        <f t="shared" si="335"/>
        <v>0</v>
      </c>
      <c r="AG862" s="48">
        <v>584.58311668396175</v>
      </c>
      <c r="AH862" s="48">
        <v>116.98266367376505</v>
      </c>
      <c r="AI862" s="48">
        <v>59.005536643147138</v>
      </c>
      <c r="AJ862" s="48">
        <v>50</v>
      </c>
      <c r="AK862" s="41">
        <f t="shared" si="346"/>
        <v>11.083328933795904</v>
      </c>
      <c r="AL862" s="41">
        <f>LN(D862+'Models training data'!$Y$4)</f>
        <v>6.7751261623106593</v>
      </c>
      <c r="AM862" s="41">
        <f>LN(E862+'Models training data'!$Y$5)</f>
        <v>5.2039778377207746</v>
      </c>
      <c r="AN862" s="41">
        <f>LN(F862+'Models training data'!$Y$6)</f>
        <v>4.6480766035972056</v>
      </c>
      <c r="AO862" s="41">
        <f>LN(G862+'Models training data'!$Y$7)</f>
        <v>4.6011966380177771</v>
      </c>
      <c r="AP862" s="41">
        <f t="shared" si="336"/>
        <v>0</v>
      </c>
      <c r="AQ862" s="41">
        <f t="shared" si="347"/>
        <v>1</v>
      </c>
      <c r="AR862" s="41">
        <f t="shared" si="348"/>
        <v>82914.977644251849</v>
      </c>
      <c r="AS862" s="41">
        <f t="shared" si="349"/>
        <v>66554.398628050141</v>
      </c>
      <c r="AT862" s="41">
        <f t="shared" si="350"/>
        <v>11.122789218930267</v>
      </c>
      <c r="AU862" s="41">
        <f t="shared" si="351"/>
        <v>65438.218818628768</v>
      </c>
      <c r="AV862" s="41">
        <f t="shared" si="352"/>
        <v>11.106753596555009</v>
      </c>
      <c r="AW862" s="41">
        <f t="shared" si="353"/>
        <v>66025.140814858518</v>
      </c>
      <c r="AX862" s="41">
        <f t="shared" si="354"/>
        <v>11.116789584367229</v>
      </c>
      <c r="AY862" s="41">
        <f t="shared" si="355"/>
        <v>11.206800534493569</v>
      </c>
      <c r="AZ862" s="41">
        <f t="shared" si="356"/>
        <v>11.136256849471385</v>
      </c>
    </row>
    <row r="863" spans="2:52" x14ac:dyDescent="0.25">
      <c r="B863" s="41" t="str">
        <f t="shared" si="357"/>
        <v>MD</v>
      </c>
      <c r="C863" s="46">
        <v>45003</v>
      </c>
      <c r="D863" s="45">
        <v>590.4289360940387</v>
      </c>
      <c r="E863" s="45">
        <v>118.1524855538424</v>
      </c>
      <c r="F863" s="45">
        <v>59.595592009578603</v>
      </c>
      <c r="G863" s="48">
        <v>50</v>
      </c>
      <c r="H863" s="44">
        <v>65228.707930067743</v>
      </c>
      <c r="I863" s="62">
        <f t="shared" si="337"/>
        <v>818.17701365745972</v>
      </c>
      <c r="J863" s="41">
        <f t="shared" si="338"/>
        <v>2023</v>
      </c>
      <c r="K863" s="41">
        <f t="shared" si="339"/>
        <v>64</v>
      </c>
      <c r="L863" s="41">
        <f t="shared" si="340"/>
        <v>4096</v>
      </c>
      <c r="M863" s="41">
        <f t="shared" si="341"/>
        <v>8.317766166719343</v>
      </c>
      <c r="N863" s="41">
        <f t="shared" si="342"/>
        <v>1</v>
      </c>
      <c r="O863" s="41">
        <f t="shared" si="343"/>
        <v>3</v>
      </c>
      <c r="P863" s="41">
        <f t="shared" si="344"/>
        <v>0</v>
      </c>
      <c r="Q863" s="41">
        <f t="shared" si="344"/>
        <v>0</v>
      </c>
      <c r="R863" s="41">
        <f t="shared" si="344"/>
        <v>1</v>
      </c>
      <c r="S863" s="41">
        <f t="shared" si="332"/>
        <v>0</v>
      </c>
      <c r="T863" s="41">
        <f t="shared" si="332"/>
        <v>0</v>
      </c>
      <c r="U863" s="41">
        <f t="shared" si="332"/>
        <v>0</v>
      </c>
      <c r="V863" s="41">
        <f t="shared" si="332"/>
        <v>0</v>
      </c>
      <c r="W863" s="41">
        <f t="shared" si="333"/>
        <v>0</v>
      </c>
      <c r="X863" s="41">
        <f t="shared" si="333"/>
        <v>0</v>
      </c>
      <c r="Y863" s="41">
        <f t="shared" si="333"/>
        <v>0</v>
      </c>
      <c r="Z863" s="41">
        <f t="shared" si="333"/>
        <v>0</v>
      </c>
      <c r="AA863" s="41">
        <f t="shared" si="334"/>
        <v>0</v>
      </c>
      <c r="AB863" s="41">
        <f t="shared" si="345"/>
        <v>0</v>
      </c>
      <c r="AC863" s="41">
        <f t="shared" si="345"/>
        <v>1</v>
      </c>
      <c r="AD863" s="41">
        <f t="shared" si="345"/>
        <v>0</v>
      </c>
      <c r="AE863" s="41">
        <f t="shared" si="335"/>
        <v>0</v>
      </c>
      <c r="AF863" s="41">
        <f t="shared" si="335"/>
        <v>0</v>
      </c>
      <c r="AG863" s="48">
        <v>590.4289360940387</v>
      </c>
      <c r="AH863" s="48">
        <v>118.1524855538424</v>
      </c>
      <c r="AI863" s="48">
        <v>59.595592009578603</v>
      </c>
      <c r="AJ863" s="48">
        <v>50</v>
      </c>
      <c r="AK863" s="41">
        <f t="shared" si="346"/>
        <v>11.085654956684531</v>
      </c>
      <c r="AL863" s="41">
        <f>LN(D863+'Models training data'!$Y$4)</f>
        <v>6.7817788948689737</v>
      </c>
      <c r="AM863" s="41">
        <f>LN(E863+'Models training data'!$Y$5)</f>
        <v>5.2103850458363548</v>
      </c>
      <c r="AN863" s="41">
        <f>LN(F863+'Models training data'!$Y$6)</f>
        <v>4.6537134233706396</v>
      </c>
      <c r="AO863" s="41">
        <f>LN(G863+'Models training data'!$Y$7)</f>
        <v>4.6011966380177771</v>
      </c>
      <c r="AP863" s="41">
        <f t="shared" si="336"/>
        <v>0</v>
      </c>
      <c r="AQ863" s="41">
        <f t="shared" si="347"/>
        <v>1</v>
      </c>
      <c r="AR863" s="41">
        <f t="shared" si="348"/>
        <v>82890.587331168106</v>
      </c>
      <c r="AS863" s="41">
        <f t="shared" si="349"/>
        <v>66530.301238008455</v>
      </c>
      <c r="AT863" s="41">
        <f t="shared" si="350"/>
        <v>11.122531601665488</v>
      </c>
      <c r="AU863" s="41">
        <f t="shared" si="351"/>
        <v>65414.188525622543</v>
      </c>
      <c r="AV863" s="41">
        <f t="shared" si="352"/>
        <v>11.106494643120886</v>
      </c>
      <c r="AW863" s="41">
        <f t="shared" si="353"/>
        <v>66002.354420320247</v>
      </c>
      <c r="AX863" s="41">
        <f t="shared" si="354"/>
        <v>11.11652728446167</v>
      </c>
      <c r="AY863" s="41">
        <f t="shared" si="355"/>
        <v>11.207025468648117</v>
      </c>
      <c r="AZ863" s="41">
        <f t="shared" si="356"/>
        <v>11.137251419331728</v>
      </c>
    </row>
    <row r="864" spans="2:52" x14ac:dyDescent="0.25">
      <c r="B864" s="41" t="str">
        <f t="shared" si="357"/>
        <v>MD</v>
      </c>
      <c r="C864" s="46">
        <v>45010</v>
      </c>
      <c r="D864" s="45">
        <v>596.33321722524533</v>
      </c>
      <c r="E864" s="45">
        <v>119.33400803105067</v>
      </c>
      <c r="F864" s="45">
        <v>60.191547929674385</v>
      </c>
      <c r="G864" s="48">
        <v>50</v>
      </c>
      <c r="H864" s="44">
        <v>65380.255173550315</v>
      </c>
      <c r="I864" s="62">
        <f t="shared" si="337"/>
        <v>825.85877318597034</v>
      </c>
      <c r="J864" s="41">
        <f t="shared" si="338"/>
        <v>2023</v>
      </c>
      <c r="K864" s="41">
        <f t="shared" si="339"/>
        <v>65</v>
      </c>
      <c r="L864" s="41">
        <f t="shared" si="340"/>
        <v>4225</v>
      </c>
      <c r="M864" s="41">
        <f t="shared" si="341"/>
        <v>8.3487745397912736</v>
      </c>
      <c r="N864" s="41">
        <f t="shared" si="342"/>
        <v>1</v>
      </c>
      <c r="O864" s="41">
        <f t="shared" si="343"/>
        <v>3</v>
      </c>
      <c r="P864" s="41">
        <f t="shared" si="344"/>
        <v>0</v>
      </c>
      <c r="Q864" s="41">
        <f t="shared" si="344"/>
        <v>0</v>
      </c>
      <c r="R864" s="41">
        <f t="shared" si="344"/>
        <v>1</v>
      </c>
      <c r="S864" s="41">
        <f t="shared" si="332"/>
        <v>0</v>
      </c>
      <c r="T864" s="41">
        <f t="shared" si="332"/>
        <v>0</v>
      </c>
      <c r="U864" s="41">
        <f t="shared" si="332"/>
        <v>0</v>
      </c>
      <c r="V864" s="41">
        <f t="shared" si="332"/>
        <v>0</v>
      </c>
      <c r="W864" s="41">
        <f t="shared" si="333"/>
        <v>0</v>
      </c>
      <c r="X864" s="41">
        <f t="shared" si="333"/>
        <v>0</v>
      </c>
      <c r="Y864" s="41">
        <f t="shared" si="333"/>
        <v>0</v>
      </c>
      <c r="Z864" s="41">
        <f t="shared" si="333"/>
        <v>0</v>
      </c>
      <c r="AA864" s="41">
        <f t="shared" si="334"/>
        <v>0</v>
      </c>
      <c r="AB864" s="41">
        <f t="shared" si="345"/>
        <v>0</v>
      </c>
      <c r="AC864" s="41">
        <f t="shared" si="345"/>
        <v>1</v>
      </c>
      <c r="AD864" s="41">
        <f t="shared" si="345"/>
        <v>0</v>
      </c>
      <c r="AE864" s="41">
        <f t="shared" si="335"/>
        <v>0</v>
      </c>
      <c r="AF864" s="41">
        <f t="shared" si="335"/>
        <v>0</v>
      </c>
      <c r="AG864" s="48">
        <v>596.33321722524533</v>
      </c>
      <c r="AH864" s="48">
        <v>119.33400803105067</v>
      </c>
      <c r="AI864" s="48">
        <v>60.191547929674385</v>
      </c>
      <c r="AJ864" s="48">
        <v>50</v>
      </c>
      <c r="AK864" s="41">
        <f t="shared" si="346"/>
        <v>11.087975583200386</v>
      </c>
      <c r="AL864" s="41">
        <f>LN(D864+'Models training data'!$Y$4)</f>
        <v>6.7884535324795658</v>
      </c>
      <c r="AM864" s="41">
        <f>LN(E864+'Models training data'!$Y$5)</f>
        <v>5.2168149356855418</v>
      </c>
      <c r="AN864" s="41">
        <f>LN(F864+'Models training data'!$Y$6)</f>
        <v>4.6593745413019603</v>
      </c>
      <c r="AO864" s="41">
        <f>LN(G864+'Models training data'!$Y$7)</f>
        <v>4.6011966380177771</v>
      </c>
      <c r="AP864" s="41">
        <f t="shared" si="336"/>
        <v>0</v>
      </c>
      <c r="AQ864" s="41">
        <f t="shared" si="347"/>
        <v>1</v>
      </c>
      <c r="AR864" s="41">
        <f t="shared" si="348"/>
        <v>82866.197018084349</v>
      </c>
      <c r="AS864" s="41">
        <f t="shared" si="349"/>
        <v>66506.203847966739</v>
      </c>
      <c r="AT864" s="41">
        <f t="shared" si="350"/>
        <v>11.122273984400707</v>
      </c>
      <c r="AU864" s="41">
        <f t="shared" si="351"/>
        <v>65391.336931292135</v>
      </c>
      <c r="AV864" s="41">
        <f t="shared" si="352"/>
        <v>11.106252634888454</v>
      </c>
      <c r="AW864" s="41">
        <f t="shared" si="353"/>
        <v>65979.921317481785</v>
      </c>
      <c r="AX864" s="41">
        <f t="shared" si="354"/>
        <v>11.116269051385521</v>
      </c>
      <c r="AY864" s="41">
        <f t="shared" si="355"/>
        <v>11.207253585550708</v>
      </c>
      <c r="AZ864" s="41">
        <f t="shared" si="356"/>
        <v>11.138249318339925</v>
      </c>
    </row>
    <row r="865" spans="2:52" x14ac:dyDescent="0.25">
      <c r="B865" s="41" t="str">
        <f t="shared" si="357"/>
        <v>MD</v>
      </c>
      <c r="C865" s="46">
        <v>45017</v>
      </c>
      <c r="D865" s="45">
        <v>602.29654363668419</v>
      </c>
      <c r="E865" s="45">
        <v>120.5273469221961</v>
      </c>
      <c r="F865" s="45">
        <v>60.793463408971135</v>
      </c>
      <c r="G865" s="48">
        <v>50</v>
      </c>
      <c r="H865" s="44">
        <v>65531.802466944726</v>
      </c>
      <c r="I865" s="62">
        <f t="shared" si="337"/>
        <v>833.61735396785139</v>
      </c>
      <c r="J865" s="41">
        <f t="shared" si="338"/>
        <v>2023</v>
      </c>
      <c r="K865" s="41">
        <f t="shared" si="339"/>
        <v>66</v>
      </c>
      <c r="L865" s="41">
        <f t="shared" si="340"/>
        <v>4356</v>
      </c>
      <c r="M865" s="41">
        <f t="shared" si="341"/>
        <v>8.3793094840528504</v>
      </c>
      <c r="N865" s="41">
        <f t="shared" si="342"/>
        <v>1</v>
      </c>
      <c r="O865" s="41">
        <f t="shared" si="343"/>
        <v>4</v>
      </c>
      <c r="P865" s="41">
        <f t="shared" si="344"/>
        <v>0</v>
      </c>
      <c r="Q865" s="41">
        <f t="shared" si="344"/>
        <v>0</v>
      </c>
      <c r="R865" s="41">
        <f t="shared" si="344"/>
        <v>0</v>
      </c>
      <c r="S865" s="41">
        <f t="shared" si="332"/>
        <v>1</v>
      </c>
      <c r="T865" s="41">
        <f t="shared" si="332"/>
        <v>0</v>
      </c>
      <c r="U865" s="41">
        <f t="shared" si="332"/>
        <v>0</v>
      </c>
      <c r="V865" s="41">
        <f t="shared" si="332"/>
        <v>0</v>
      </c>
      <c r="W865" s="41">
        <f t="shared" si="333"/>
        <v>0</v>
      </c>
      <c r="X865" s="41">
        <f t="shared" si="333"/>
        <v>0</v>
      </c>
      <c r="Y865" s="41">
        <f t="shared" si="333"/>
        <v>0</v>
      </c>
      <c r="Z865" s="41">
        <f t="shared" si="333"/>
        <v>0</v>
      </c>
      <c r="AA865" s="41">
        <f t="shared" si="334"/>
        <v>0</v>
      </c>
      <c r="AB865" s="41">
        <f t="shared" si="345"/>
        <v>0</v>
      </c>
      <c r="AC865" s="41">
        <f t="shared" si="345"/>
        <v>1</v>
      </c>
      <c r="AD865" s="41">
        <f t="shared" si="345"/>
        <v>0</v>
      </c>
      <c r="AE865" s="41">
        <f t="shared" si="335"/>
        <v>0</v>
      </c>
      <c r="AF865" s="41">
        <f t="shared" si="335"/>
        <v>0</v>
      </c>
      <c r="AG865" s="48">
        <v>602.29654363668419</v>
      </c>
      <c r="AH865" s="48">
        <v>120.5273469221961</v>
      </c>
      <c r="AI865" s="48">
        <v>60.793463408971135</v>
      </c>
      <c r="AJ865" s="48">
        <v>50</v>
      </c>
      <c r="AK865" s="41">
        <f t="shared" si="346"/>
        <v>11.09029083763641</v>
      </c>
      <c r="AL865" s="41">
        <f>LN(D865+'Models training data'!$Y$4)</f>
        <v>6.7951499996049218</v>
      </c>
      <c r="AM865" s="41">
        <f>LN(E865+'Models training data'!$Y$5)</f>
        <v>5.2232674348817243</v>
      </c>
      <c r="AN865" s="41">
        <f>LN(F865+'Models training data'!$Y$6)</f>
        <v>4.6650599240796646</v>
      </c>
      <c r="AO865" s="41">
        <f>LN(G865+'Models training data'!$Y$7)</f>
        <v>4.6011966380177771</v>
      </c>
      <c r="AP865" s="41">
        <f t="shared" si="336"/>
        <v>0</v>
      </c>
      <c r="AQ865" s="41">
        <f t="shared" si="347"/>
        <v>1</v>
      </c>
      <c r="AR865" s="41">
        <f t="shared" si="348"/>
        <v>82473.489998811245</v>
      </c>
      <c r="AS865" s="41">
        <f t="shared" si="349"/>
        <v>66114.745775290387</v>
      </c>
      <c r="AT865" s="41">
        <f t="shared" si="350"/>
        <v>11.118863648397225</v>
      </c>
      <c r="AU865" s="41">
        <f t="shared" si="351"/>
        <v>65091.235606302063</v>
      </c>
      <c r="AV865" s="41">
        <f t="shared" si="352"/>
        <v>11.10414585140566</v>
      </c>
      <c r="AW865" s="41">
        <f t="shared" si="353"/>
        <v>65682.471810351941</v>
      </c>
      <c r="AX865" s="41">
        <f t="shared" si="354"/>
        <v>11.113856561136178</v>
      </c>
      <c r="AY865" s="41">
        <f t="shared" si="355"/>
        <v>11.207484916861228</v>
      </c>
      <c r="AZ865" s="41">
        <f t="shared" si="356"/>
        <v>11.139250539641232</v>
      </c>
    </row>
    <row r="866" spans="2:52" x14ac:dyDescent="0.25">
      <c r="B866" s="41" t="str">
        <f t="shared" si="357"/>
        <v>MD</v>
      </c>
      <c r="C866" s="46">
        <v>45024</v>
      </c>
      <c r="D866" s="45">
        <v>608.31950504048154</v>
      </c>
      <c r="E866" s="45">
        <v>121.73261979683552</v>
      </c>
      <c r="F866" s="45">
        <v>61.401398043060837</v>
      </c>
      <c r="G866" s="48">
        <v>50</v>
      </c>
      <c r="H866" s="44">
        <v>65683.349786964231</v>
      </c>
      <c r="I866" s="62">
        <f t="shared" si="337"/>
        <v>841.45352288037782</v>
      </c>
      <c r="J866" s="41">
        <f t="shared" si="338"/>
        <v>2023</v>
      </c>
      <c r="K866" s="41">
        <f t="shared" si="339"/>
        <v>67</v>
      </c>
      <c r="L866" s="41">
        <f t="shared" si="340"/>
        <v>4489</v>
      </c>
      <c r="M866" s="41">
        <f t="shared" si="341"/>
        <v>8.4093852387819314</v>
      </c>
      <c r="N866" s="41">
        <f t="shared" si="342"/>
        <v>1</v>
      </c>
      <c r="O866" s="41">
        <f t="shared" si="343"/>
        <v>4</v>
      </c>
      <c r="P866" s="41">
        <f t="shared" si="344"/>
        <v>0</v>
      </c>
      <c r="Q866" s="41">
        <f t="shared" si="344"/>
        <v>0</v>
      </c>
      <c r="R866" s="41">
        <f t="shared" si="344"/>
        <v>0</v>
      </c>
      <c r="S866" s="41">
        <f t="shared" si="332"/>
        <v>1</v>
      </c>
      <c r="T866" s="41">
        <f t="shared" si="332"/>
        <v>0</v>
      </c>
      <c r="U866" s="41">
        <f t="shared" si="332"/>
        <v>0</v>
      </c>
      <c r="V866" s="41">
        <f t="shared" si="332"/>
        <v>0</v>
      </c>
      <c r="W866" s="41">
        <f t="shared" si="333"/>
        <v>0</v>
      </c>
      <c r="X866" s="41">
        <f t="shared" si="333"/>
        <v>0</v>
      </c>
      <c r="Y866" s="41">
        <f t="shared" si="333"/>
        <v>0</v>
      </c>
      <c r="Z866" s="41">
        <f t="shared" si="333"/>
        <v>0</v>
      </c>
      <c r="AA866" s="41">
        <f t="shared" si="334"/>
        <v>0</v>
      </c>
      <c r="AB866" s="41">
        <f t="shared" si="345"/>
        <v>0</v>
      </c>
      <c r="AC866" s="41">
        <f t="shared" si="345"/>
        <v>1</v>
      </c>
      <c r="AD866" s="41">
        <f t="shared" si="345"/>
        <v>0</v>
      </c>
      <c r="AE866" s="41">
        <f t="shared" si="335"/>
        <v>0</v>
      </c>
      <c r="AF866" s="41">
        <f t="shared" si="335"/>
        <v>0</v>
      </c>
      <c r="AG866" s="48">
        <v>608.31950504048154</v>
      </c>
      <c r="AH866" s="48">
        <v>121.73261979683552</v>
      </c>
      <c r="AI866" s="48">
        <v>61.401398043060837</v>
      </c>
      <c r="AJ866" s="48">
        <v>50</v>
      </c>
      <c r="AK866" s="41">
        <f t="shared" si="346"/>
        <v>11.092600744454337</v>
      </c>
      <c r="AL866" s="41">
        <f>LN(D866+'Models training data'!$Y$4)</f>
        <v>6.8018682203828575</v>
      </c>
      <c r="AM866" s="41">
        <f>LN(E866+'Models training data'!$Y$5)</f>
        <v>5.2297424734959916</v>
      </c>
      <c r="AN866" s="41">
        <f>LN(F866+'Models training data'!$Y$6)</f>
        <v>4.6707695372620073</v>
      </c>
      <c r="AO866" s="41">
        <f>LN(G866+'Models training data'!$Y$7)</f>
        <v>4.6011966380177771</v>
      </c>
      <c r="AP866" s="41">
        <f t="shared" si="336"/>
        <v>0</v>
      </c>
      <c r="AQ866" s="41">
        <f t="shared" si="347"/>
        <v>1</v>
      </c>
      <c r="AR866" s="41">
        <f t="shared" si="348"/>
        <v>82449.099685727502</v>
      </c>
      <c r="AS866" s="41">
        <f t="shared" si="349"/>
        <v>66090.648385248671</v>
      </c>
      <c r="AT866" s="41">
        <f t="shared" si="350"/>
        <v>11.118606031132444</v>
      </c>
      <c r="AU866" s="41">
        <f t="shared" si="351"/>
        <v>65070.741409323295</v>
      </c>
      <c r="AV866" s="41">
        <f t="shared" si="352"/>
        <v>11.103937733576609</v>
      </c>
      <c r="AW866" s="41">
        <f t="shared" si="353"/>
        <v>65660.713413121077</v>
      </c>
      <c r="AX866" s="41">
        <f t="shared" si="354"/>
        <v>11.11360609476559</v>
      </c>
      <c r="AY866" s="41">
        <f t="shared" si="355"/>
        <v>11.207719494635496</v>
      </c>
      <c r="AZ866" s="41">
        <f t="shared" si="356"/>
        <v>11.14025507638833</v>
      </c>
    </row>
    <row r="867" spans="2:52" x14ac:dyDescent="0.25">
      <c r="B867" s="41" t="str">
        <f t="shared" si="357"/>
        <v>MD</v>
      </c>
      <c r="C867" s="46">
        <v>45031</v>
      </c>
      <c r="D867" s="45">
        <v>614.40269726808765</v>
      </c>
      <c r="E867" s="45">
        <v>122.94994569751262</v>
      </c>
      <c r="F867" s="45">
        <v>62.01541202349145</v>
      </c>
      <c r="G867" s="48">
        <v>54.500000000000007</v>
      </c>
      <c r="H867" s="44">
        <v>66327.097289037411</v>
      </c>
      <c r="I867" s="62">
        <f t="shared" si="337"/>
        <v>853.86805498909166</v>
      </c>
      <c r="J867" s="41">
        <f t="shared" si="338"/>
        <v>2023</v>
      </c>
      <c r="K867" s="41">
        <f t="shared" si="339"/>
        <v>68</v>
      </c>
      <c r="L867" s="41">
        <f t="shared" si="340"/>
        <v>4624</v>
      </c>
      <c r="M867" s="41">
        <f t="shared" si="341"/>
        <v>8.4390154103522139</v>
      </c>
      <c r="N867" s="41">
        <f t="shared" si="342"/>
        <v>1</v>
      </c>
      <c r="O867" s="41">
        <f t="shared" si="343"/>
        <v>4</v>
      </c>
      <c r="P867" s="41">
        <f t="shared" si="344"/>
        <v>0</v>
      </c>
      <c r="Q867" s="41">
        <f t="shared" si="344"/>
        <v>0</v>
      </c>
      <c r="R867" s="41">
        <f t="shared" si="344"/>
        <v>0</v>
      </c>
      <c r="S867" s="41">
        <f t="shared" si="332"/>
        <v>1</v>
      </c>
      <c r="T867" s="41">
        <f t="shared" si="332"/>
        <v>0</v>
      </c>
      <c r="U867" s="41">
        <f t="shared" si="332"/>
        <v>0</v>
      </c>
      <c r="V867" s="41">
        <f t="shared" si="332"/>
        <v>0</v>
      </c>
      <c r="W867" s="41">
        <f t="shared" si="333"/>
        <v>0</v>
      </c>
      <c r="X867" s="41">
        <f t="shared" si="333"/>
        <v>0</v>
      </c>
      <c r="Y867" s="41">
        <f t="shared" si="333"/>
        <v>0</v>
      </c>
      <c r="Z867" s="41">
        <f t="shared" si="333"/>
        <v>0</v>
      </c>
      <c r="AA867" s="41">
        <f t="shared" si="334"/>
        <v>0</v>
      </c>
      <c r="AB867" s="41">
        <f t="shared" si="345"/>
        <v>0</v>
      </c>
      <c r="AC867" s="41">
        <f t="shared" si="345"/>
        <v>1</v>
      </c>
      <c r="AD867" s="41">
        <f t="shared" si="345"/>
        <v>0</v>
      </c>
      <c r="AE867" s="41">
        <f t="shared" si="335"/>
        <v>0</v>
      </c>
      <c r="AF867" s="41">
        <f t="shared" si="335"/>
        <v>0</v>
      </c>
      <c r="AG867" s="48">
        <v>614.40269726808765</v>
      </c>
      <c r="AH867" s="48">
        <v>122.94994569751262</v>
      </c>
      <c r="AI867" s="48">
        <v>62.01541202349145</v>
      </c>
      <c r="AJ867" s="48">
        <v>54.500000000000007</v>
      </c>
      <c r="AK867" s="41">
        <f t="shared" si="346"/>
        <v>11.102353799901206</v>
      </c>
      <c r="AL867" s="41">
        <f>LN(D867+'Models training data'!$Y$4)</f>
        <v>6.8086081185252052</v>
      </c>
      <c r="AM867" s="41">
        <f>LN(E867+'Models training data'!$Y$5)</f>
        <v>5.2362399824156673</v>
      </c>
      <c r="AN867" s="41">
        <f>LN(F867+'Models training data'!$Y$6)</f>
        <v>4.6765033452836118</v>
      </c>
      <c r="AO867" s="41">
        <f>LN(G867+'Models training data'!$Y$7)</f>
        <v>4.645384958866936</v>
      </c>
      <c r="AP867" s="41">
        <f t="shared" si="336"/>
        <v>0</v>
      </c>
      <c r="AQ867" s="41">
        <f t="shared" si="347"/>
        <v>1</v>
      </c>
      <c r="AR867" s="41">
        <f t="shared" si="348"/>
        <v>82424.70937264376</v>
      </c>
      <c r="AS867" s="41">
        <f t="shared" si="349"/>
        <v>66066.550995206984</v>
      </c>
      <c r="AT867" s="41">
        <f t="shared" si="350"/>
        <v>11.118348413867665</v>
      </c>
      <c r="AU867" s="41">
        <f t="shared" si="351"/>
        <v>65051.425911020342</v>
      </c>
      <c r="AV867" s="41">
        <f t="shared" si="352"/>
        <v>11.103746560949249</v>
      </c>
      <c r="AW867" s="41">
        <f t="shared" si="353"/>
        <v>65639.27737439645</v>
      </c>
      <c r="AX867" s="41">
        <f t="shared" si="354"/>
        <v>11.11335933914466</v>
      </c>
      <c r="AY867" s="41">
        <f t="shared" si="355"/>
        <v>11.208675161804052</v>
      </c>
      <c r="AZ867" s="41">
        <f t="shared" si="356"/>
        <v>11.146756366691346</v>
      </c>
    </row>
    <row r="868" spans="2:52" x14ac:dyDescent="0.25">
      <c r="B868" s="41" t="str">
        <f t="shared" si="357"/>
        <v>MD</v>
      </c>
      <c r="C868" s="46">
        <v>45038</v>
      </c>
      <c r="D868" s="45">
        <v>620.54672226480943</v>
      </c>
      <c r="E868" s="45">
        <v>124.1794450058421</v>
      </c>
      <c r="F868" s="45">
        <v>62.635566143726365</v>
      </c>
      <c r="G868" s="48">
        <v>59.90000000000002</v>
      </c>
      <c r="H868" s="44">
        <v>67018.239077986334</v>
      </c>
      <c r="I868" s="62">
        <f t="shared" si="337"/>
        <v>867.26173341437789</v>
      </c>
      <c r="J868" s="41">
        <f t="shared" si="338"/>
        <v>2023</v>
      </c>
      <c r="K868" s="41">
        <f t="shared" si="339"/>
        <v>69</v>
      </c>
      <c r="L868" s="41">
        <f t="shared" si="340"/>
        <v>4761</v>
      </c>
      <c r="M868" s="41">
        <f t="shared" si="341"/>
        <v>8.4682130091945194</v>
      </c>
      <c r="N868" s="41">
        <f t="shared" si="342"/>
        <v>1</v>
      </c>
      <c r="O868" s="41">
        <f t="shared" si="343"/>
        <v>4</v>
      </c>
      <c r="P868" s="41">
        <f t="shared" si="344"/>
        <v>0</v>
      </c>
      <c r="Q868" s="41">
        <f t="shared" si="344"/>
        <v>0</v>
      </c>
      <c r="R868" s="41">
        <f t="shared" si="344"/>
        <v>0</v>
      </c>
      <c r="S868" s="41">
        <f t="shared" si="332"/>
        <v>1</v>
      </c>
      <c r="T868" s="41">
        <f t="shared" si="332"/>
        <v>0</v>
      </c>
      <c r="U868" s="41">
        <f t="shared" si="332"/>
        <v>0</v>
      </c>
      <c r="V868" s="41">
        <f t="shared" si="332"/>
        <v>0</v>
      </c>
      <c r="W868" s="41">
        <f t="shared" si="333"/>
        <v>0</v>
      </c>
      <c r="X868" s="41">
        <f t="shared" si="333"/>
        <v>0</v>
      </c>
      <c r="Y868" s="41">
        <f t="shared" si="333"/>
        <v>0</v>
      </c>
      <c r="Z868" s="41">
        <f t="shared" si="333"/>
        <v>0</v>
      </c>
      <c r="AA868" s="41">
        <f t="shared" si="334"/>
        <v>0</v>
      </c>
      <c r="AB868" s="41">
        <f t="shared" si="345"/>
        <v>0</v>
      </c>
      <c r="AC868" s="41">
        <f t="shared" si="345"/>
        <v>1</v>
      </c>
      <c r="AD868" s="41">
        <f t="shared" si="345"/>
        <v>0</v>
      </c>
      <c r="AE868" s="41">
        <f t="shared" si="335"/>
        <v>0</v>
      </c>
      <c r="AF868" s="41">
        <f t="shared" si="335"/>
        <v>0</v>
      </c>
      <c r="AG868" s="48">
        <v>620.54672226480943</v>
      </c>
      <c r="AH868" s="48">
        <v>124.1794450058421</v>
      </c>
      <c r="AI868" s="48">
        <v>62.635566143726365</v>
      </c>
      <c r="AJ868" s="48">
        <v>59.90000000000002</v>
      </c>
      <c r="AK868" s="41">
        <f t="shared" si="346"/>
        <v>11.11272008637116</v>
      </c>
      <c r="AL868" s="41">
        <f>LN(D868+'Models training data'!$Y$4)</f>
        <v>6.8153696172511111</v>
      </c>
      <c r="AM868" s="41">
        <f>LN(E868+'Models training data'!$Y$5)</f>
        <v>5.2427598925345844</v>
      </c>
      <c r="AN868" s="41">
        <f>LN(F868+'Models training data'!$Y$6)</f>
        <v>4.6822613114622875</v>
      </c>
      <c r="AO868" s="41">
        <f>LN(G868+'Models training data'!$Y$7)</f>
        <v>4.6959559059570335</v>
      </c>
      <c r="AP868" s="41">
        <f t="shared" si="336"/>
        <v>0</v>
      </c>
      <c r="AQ868" s="41">
        <f t="shared" si="347"/>
        <v>1</v>
      </c>
      <c r="AR868" s="41">
        <f t="shared" si="348"/>
        <v>82400.319059560017</v>
      </c>
      <c r="AS868" s="41">
        <f t="shared" si="349"/>
        <v>66042.453605165269</v>
      </c>
      <c r="AT868" s="41">
        <f t="shared" si="350"/>
        <v>11.118090796602884</v>
      </c>
      <c r="AU868" s="41">
        <f t="shared" si="351"/>
        <v>65033.289111393213</v>
      </c>
      <c r="AV868" s="41">
        <f t="shared" si="352"/>
        <v>11.10357233352358</v>
      </c>
      <c r="AW868" s="41">
        <f t="shared" si="353"/>
        <v>65618.154281741881</v>
      </c>
      <c r="AX868" s="41">
        <f t="shared" si="354"/>
        <v>11.113116185924472</v>
      </c>
      <c r="AY868" s="41">
        <f t="shared" si="355"/>
        <v>11.209777702719371</v>
      </c>
      <c r="AZ868" s="41">
        <f t="shared" si="356"/>
        <v>11.154054439814949</v>
      </c>
    </row>
    <row r="869" spans="2:52" x14ac:dyDescent="0.25">
      <c r="B869" s="41" t="str">
        <f t="shared" si="357"/>
        <v>MD</v>
      </c>
      <c r="C869" s="46">
        <v>45045</v>
      </c>
      <c r="D869" s="45">
        <v>626.75218810428612</v>
      </c>
      <c r="E869" s="45">
        <v>125.42123938157771</v>
      </c>
      <c r="F869" s="45">
        <v>63.261921805163631</v>
      </c>
      <c r="G869" s="48">
        <v>65.885000000000019</v>
      </c>
      <c r="H869" s="44">
        <v>67713.712950970148</v>
      </c>
      <c r="I869" s="62">
        <f t="shared" si="337"/>
        <v>881.32034929102747</v>
      </c>
      <c r="J869" s="41">
        <f t="shared" si="338"/>
        <v>2023</v>
      </c>
      <c r="K869" s="41">
        <f t="shared" si="339"/>
        <v>70</v>
      </c>
      <c r="L869" s="41">
        <f t="shared" si="340"/>
        <v>4900</v>
      </c>
      <c r="M869" s="41">
        <f t="shared" si="341"/>
        <v>8.4969904840987187</v>
      </c>
      <c r="N869" s="41">
        <f t="shared" si="342"/>
        <v>1</v>
      </c>
      <c r="O869" s="41">
        <f t="shared" si="343"/>
        <v>4</v>
      </c>
      <c r="P869" s="41">
        <f t="shared" si="344"/>
        <v>0</v>
      </c>
      <c r="Q869" s="41">
        <f t="shared" si="344"/>
        <v>0</v>
      </c>
      <c r="R869" s="41">
        <f t="shared" si="344"/>
        <v>0</v>
      </c>
      <c r="S869" s="41">
        <f t="shared" si="332"/>
        <v>1</v>
      </c>
      <c r="T869" s="41">
        <f t="shared" si="332"/>
        <v>0</v>
      </c>
      <c r="U869" s="41">
        <f t="shared" si="332"/>
        <v>0</v>
      </c>
      <c r="V869" s="41">
        <f t="shared" si="332"/>
        <v>0</v>
      </c>
      <c r="W869" s="41">
        <f t="shared" si="333"/>
        <v>0</v>
      </c>
      <c r="X869" s="41">
        <f t="shared" si="333"/>
        <v>0</v>
      </c>
      <c r="Y869" s="41">
        <f t="shared" si="333"/>
        <v>0</v>
      </c>
      <c r="Z869" s="41">
        <f t="shared" si="333"/>
        <v>0</v>
      </c>
      <c r="AA869" s="41">
        <f t="shared" si="334"/>
        <v>0</v>
      </c>
      <c r="AB869" s="41">
        <f t="shared" si="345"/>
        <v>0</v>
      </c>
      <c r="AC869" s="41">
        <f t="shared" si="345"/>
        <v>1</v>
      </c>
      <c r="AD869" s="41">
        <f t="shared" si="345"/>
        <v>0</v>
      </c>
      <c r="AE869" s="41">
        <f t="shared" si="335"/>
        <v>0</v>
      </c>
      <c r="AF869" s="41">
        <f t="shared" si="335"/>
        <v>0</v>
      </c>
      <c r="AG869" s="48">
        <v>626.75218810428612</v>
      </c>
      <c r="AH869" s="48">
        <v>125.42123938157771</v>
      </c>
      <c r="AI869" s="48">
        <v>63.261921805163631</v>
      </c>
      <c r="AJ869" s="48">
        <v>65.885000000000019</v>
      </c>
      <c r="AK869" s="41">
        <f t="shared" si="346"/>
        <v>11.12304399305615</v>
      </c>
      <c r="AL869" s="41">
        <f>LN(D869+'Models training data'!$Y$4)</f>
        <v>6.8221526392443943</v>
      </c>
      <c r="AM869" s="41">
        <f>LN(E869+'Models training data'!$Y$5)</f>
        <v>5.2493021343566566</v>
      </c>
      <c r="AN869" s="41">
        <f>LN(F869+'Models training data'!$Y$6)</f>
        <v>4.6880433980060348</v>
      </c>
      <c r="AO869" s="41">
        <f>LN(G869+'Models training data'!$Y$7)</f>
        <v>4.7491703830645049</v>
      </c>
      <c r="AP869" s="41">
        <f t="shared" si="336"/>
        <v>0</v>
      </c>
      <c r="AQ869" s="41">
        <f t="shared" si="347"/>
        <v>1</v>
      </c>
      <c r="AR869" s="41">
        <f t="shared" si="348"/>
        <v>82375.928746476275</v>
      </c>
      <c r="AS869" s="41">
        <f t="shared" si="349"/>
        <v>66018.356215123582</v>
      </c>
      <c r="AT869" s="41">
        <f t="shared" si="350"/>
        <v>11.117833179338104</v>
      </c>
      <c r="AU869" s="41">
        <f t="shared" si="351"/>
        <v>65016.331010441907</v>
      </c>
      <c r="AV869" s="41">
        <f t="shared" si="352"/>
        <v>11.103415051299601</v>
      </c>
      <c r="AW869" s="41">
        <f t="shared" si="353"/>
        <v>65597.335129042069</v>
      </c>
      <c r="AX869" s="41">
        <f t="shared" si="354"/>
        <v>11.112876531433376</v>
      </c>
      <c r="AY869" s="41">
        <f t="shared" si="355"/>
        <v>11.210976903747543</v>
      </c>
      <c r="AZ869" s="41">
        <f t="shared" si="356"/>
        <v>11.161684448162738</v>
      </c>
    </row>
    <row r="870" spans="2:52" x14ac:dyDescent="0.25">
      <c r="B870" s="41" t="str">
        <f t="shared" si="357"/>
        <v>MD</v>
      </c>
      <c r="C870" s="46">
        <v>45052</v>
      </c>
      <c r="D870" s="45">
        <v>633.01970901710911</v>
      </c>
      <c r="E870" s="45">
        <v>126.67545173823208</v>
      </c>
      <c r="F870" s="45">
        <v>63.894541023215268</v>
      </c>
      <c r="G870" s="48">
        <v>72.473000000000042</v>
      </c>
      <c r="H870" s="44">
        <v>74811.488121995862</v>
      </c>
      <c r="I870" s="62">
        <f t="shared" si="337"/>
        <v>896.06270177855663</v>
      </c>
      <c r="J870" s="41">
        <f t="shared" si="338"/>
        <v>2023</v>
      </c>
      <c r="K870" s="41">
        <f t="shared" si="339"/>
        <v>71</v>
      </c>
      <c r="L870" s="41">
        <f t="shared" si="340"/>
        <v>5041</v>
      </c>
      <c r="M870" s="41">
        <f t="shared" si="341"/>
        <v>8.5253597540826309</v>
      </c>
      <c r="N870" s="41">
        <f t="shared" si="342"/>
        <v>1</v>
      </c>
      <c r="O870" s="41">
        <f t="shared" si="343"/>
        <v>5</v>
      </c>
      <c r="P870" s="41">
        <f t="shared" si="344"/>
        <v>0</v>
      </c>
      <c r="Q870" s="41">
        <f t="shared" si="344"/>
        <v>0</v>
      </c>
      <c r="R870" s="41">
        <f t="shared" si="344"/>
        <v>0</v>
      </c>
      <c r="S870" s="41">
        <f t="shared" si="332"/>
        <v>0</v>
      </c>
      <c r="T870" s="41">
        <f t="shared" si="332"/>
        <v>1</v>
      </c>
      <c r="U870" s="41">
        <f t="shared" si="332"/>
        <v>0</v>
      </c>
      <c r="V870" s="41">
        <f t="shared" si="332"/>
        <v>0</v>
      </c>
      <c r="W870" s="41">
        <f t="shared" si="333"/>
        <v>0</v>
      </c>
      <c r="X870" s="41">
        <f t="shared" si="333"/>
        <v>0</v>
      </c>
      <c r="Y870" s="41">
        <f t="shared" si="333"/>
        <v>0</v>
      </c>
      <c r="Z870" s="41">
        <f t="shared" si="333"/>
        <v>0</v>
      </c>
      <c r="AA870" s="41">
        <f t="shared" si="334"/>
        <v>0</v>
      </c>
      <c r="AB870" s="41">
        <f t="shared" si="345"/>
        <v>0</v>
      </c>
      <c r="AC870" s="41">
        <f t="shared" si="345"/>
        <v>1</v>
      </c>
      <c r="AD870" s="41">
        <f t="shared" si="345"/>
        <v>0</v>
      </c>
      <c r="AE870" s="41">
        <f t="shared" si="335"/>
        <v>0</v>
      </c>
      <c r="AF870" s="41">
        <f t="shared" si="335"/>
        <v>0</v>
      </c>
      <c r="AG870" s="48">
        <v>633.01970901710911</v>
      </c>
      <c r="AH870" s="48">
        <v>126.67545173823208</v>
      </c>
      <c r="AI870" s="48">
        <v>63.894541023215268</v>
      </c>
      <c r="AJ870" s="48">
        <v>72.473000000000042</v>
      </c>
      <c r="AK870" s="41">
        <f t="shared" si="346"/>
        <v>11.222726736688335</v>
      </c>
      <c r="AL870" s="41">
        <f>LN(D870+'Models training data'!$Y$4)</f>
        <v>6.8289571066276684</v>
      </c>
      <c r="AM870" s="41">
        <f>LN(E870+'Models training data'!$Y$5)</f>
        <v>5.2558666378048509</v>
      </c>
      <c r="AN870" s="41">
        <f>LN(F870+'Models training data'!$Y$6)</f>
        <v>4.6938495660202513</v>
      </c>
      <c r="AO870" s="41">
        <f>LN(G870+'Models training data'!$Y$7)</f>
        <v>4.8046473535817</v>
      </c>
      <c r="AP870" s="41">
        <f t="shared" si="336"/>
        <v>0</v>
      </c>
      <c r="AQ870" s="41">
        <f t="shared" si="347"/>
        <v>1</v>
      </c>
      <c r="AR870" s="41">
        <f t="shared" si="348"/>
        <v>91196.372939259672</v>
      </c>
      <c r="AS870" s="41">
        <f t="shared" si="349"/>
        <v>74836.729023538282</v>
      </c>
      <c r="AT870" s="41">
        <f t="shared" si="350"/>
        <v>11.219091377509345</v>
      </c>
      <c r="AU870" s="41">
        <f t="shared" si="351"/>
        <v>73758.904888727207</v>
      </c>
      <c r="AV870" s="41">
        <f t="shared" si="352"/>
        <v>11.203599819017434</v>
      </c>
      <c r="AW870" s="41">
        <f t="shared" si="353"/>
        <v>74481.601591700586</v>
      </c>
      <c r="AX870" s="41">
        <f t="shared" si="354"/>
        <v>11.215033077284092</v>
      </c>
      <c r="AY870" s="41">
        <f t="shared" si="355"/>
        <v>11.21227566956979</v>
      </c>
      <c r="AZ870" s="41">
        <f t="shared" si="356"/>
        <v>11.169599014409307</v>
      </c>
    </row>
    <row r="871" spans="2:52" x14ac:dyDescent="0.25">
      <c r="B871" s="41" t="str">
        <f t="shared" si="357"/>
        <v>MD</v>
      </c>
      <c r="C871" s="46">
        <v>45059</v>
      </c>
      <c r="D871" s="45">
        <v>639.34990542952619</v>
      </c>
      <c r="E871" s="45">
        <v>127.9422062370337</v>
      </c>
      <c r="F871" s="45">
        <v>64.533486433447422</v>
      </c>
      <c r="G871" s="48">
        <v>79.720250000000064</v>
      </c>
      <c r="H871" s="44">
        <v>75507.391842097379</v>
      </c>
      <c r="I871" s="62">
        <f t="shared" si="337"/>
        <v>911.54584810000733</v>
      </c>
      <c r="J871" s="41">
        <f t="shared" si="338"/>
        <v>2023</v>
      </c>
      <c r="K871" s="41">
        <f t="shared" si="339"/>
        <v>72</v>
      </c>
      <c r="L871" s="41">
        <f t="shared" si="340"/>
        <v>5184</v>
      </c>
      <c r="M871" s="41">
        <f t="shared" si="341"/>
        <v>8.5533322380321106</v>
      </c>
      <c r="N871" s="41">
        <f t="shared" si="342"/>
        <v>1</v>
      </c>
      <c r="O871" s="41">
        <f t="shared" si="343"/>
        <v>5</v>
      </c>
      <c r="P871" s="41">
        <f t="shared" si="344"/>
        <v>0</v>
      </c>
      <c r="Q871" s="41">
        <f t="shared" si="344"/>
        <v>0</v>
      </c>
      <c r="R871" s="41">
        <f t="shared" si="344"/>
        <v>0</v>
      </c>
      <c r="S871" s="41">
        <f t="shared" si="332"/>
        <v>0</v>
      </c>
      <c r="T871" s="41">
        <f t="shared" si="332"/>
        <v>1</v>
      </c>
      <c r="U871" s="41">
        <f t="shared" si="332"/>
        <v>0</v>
      </c>
      <c r="V871" s="41">
        <f t="shared" si="332"/>
        <v>0</v>
      </c>
      <c r="W871" s="41">
        <f t="shared" si="333"/>
        <v>0</v>
      </c>
      <c r="X871" s="41">
        <f t="shared" si="333"/>
        <v>0</v>
      </c>
      <c r="Y871" s="41">
        <f t="shared" si="333"/>
        <v>0</v>
      </c>
      <c r="Z871" s="41">
        <f t="shared" si="333"/>
        <v>0</v>
      </c>
      <c r="AA871" s="41">
        <f t="shared" si="334"/>
        <v>0</v>
      </c>
      <c r="AB871" s="41">
        <f t="shared" si="345"/>
        <v>0</v>
      </c>
      <c r="AC871" s="41">
        <f t="shared" si="345"/>
        <v>1</v>
      </c>
      <c r="AD871" s="41">
        <f t="shared" si="345"/>
        <v>0</v>
      </c>
      <c r="AE871" s="41">
        <f t="shared" si="335"/>
        <v>0</v>
      </c>
      <c r="AF871" s="41">
        <f t="shared" si="335"/>
        <v>0</v>
      </c>
      <c r="AG871" s="48">
        <v>639.34990542952619</v>
      </c>
      <c r="AH871" s="48">
        <v>127.9422062370337</v>
      </c>
      <c r="AI871" s="48">
        <v>64.533486433447422</v>
      </c>
      <c r="AJ871" s="48">
        <v>79.720250000000064</v>
      </c>
      <c r="AK871" s="41">
        <f t="shared" si="346"/>
        <v>11.231985835638058</v>
      </c>
      <c r="AL871" s="41">
        <f>LN(D871+'Models training data'!$Y$4)</f>
        <v>6.8357829409481141</v>
      </c>
      <c r="AM871" s="41">
        <f>LN(E871+'Models training data'!$Y$5)</f>
        <v>5.2624533321322353</v>
      </c>
      <c r="AN871" s="41">
        <f>LN(F871+'Models training data'!$Y$6)</f>
        <v>4.6996797755151301</v>
      </c>
      <c r="AO871" s="41">
        <f>LN(G871+'Models training data'!$Y$7)</f>
        <v>4.8623184369283239</v>
      </c>
      <c r="AP871" s="41">
        <f t="shared" si="336"/>
        <v>0</v>
      </c>
      <c r="AQ871" s="41">
        <f t="shared" si="347"/>
        <v>1</v>
      </c>
      <c r="AR871" s="41">
        <f t="shared" si="348"/>
        <v>91171.98262617593</v>
      </c>
      <c r="AS871" s="41">
        <f t="shared" si="349"/>
        <v>74812.631633496581</v>
      </c>
      <c r="AT871" s="41">
        <f t="shared" si="350"/>
        <v>11.218833760244564</v>
      </c>
      <c r="AU871" s="41">
        <f t="shared" si="351"/>
        <v>73744.304185127534</v>
      </c>
      <c r="AV871" s="41">
        <f t="shared" si="352"/>
        <v>11.203476427196838</v>
      </c>
      <c r="AW871" s="41">
        <f t="shared" si="353"/>
        <v>74461.36481218203</v>
      </c>
      <c r="AX871" s="41">
        <f t="shared" si="354"/>
        <v>11.214800126636826</v>
      </c>
      <c r="AY871" s="41">
        <f t="shared" si="355"/>
        <v>11.213683006594486</v>
      </c>
      <c r="AZ871" s="41">
        <f t="shared" si="356"/>
        <v>11.177789630163581</v>
      </c>
    </row>
    <row r="872" spans="2:52" x14ac:dyDescent="0.25">
      <c r="B872" s="41" t="str">
        <f t="shared" si="357"/>
        <v>MD</v>
      </c>
      <c r="C872" s="46">
        <v>45066</v>
      </c>
      <c r="D872" s="45">
        <v>645.74340400939366</v>
      </c>
      <c r="E872" s="45">
        <v>129.2216282901137</v>
      </c>
      <c r="F872" s="45">
        <v>65.178821297781894</v>
      </c>
      <c r="G872" s="48">
        <v>87.692270000000065</v>
      </c>
      <c r="H872" s="44">
        <v>76203.298819767719</v>
      </c>
      <c r="I872" s="62">
        <f t="shared" si="337"/>
        <v>927.83612359728932</v>
      </c>
      <c r="J872" s="41">
        <f t="shared" si="338"/>
        <v>2023</v>
      </c>
      <c r="K872" s="41">
        <f t="shared" si="339"/>
        <v>73</v>
      </c>
      <c r="L872" s="41">
        <f t="shared" si="340"/>
        <v>5329</v>
      </c>
      <c r="M872" s="41">
        <f t="shared" si="341"/>
        <v>8.5809188822967819</v>
      </c>
      <c r="N872" s="41">
        <f t="shared" si="342"/>
        <v>1</v>
      </c>
      <c r="O872" s="41">
        <f t="shared" si="343"/>
        <v>5</v>
      </c>
      <c r="P872" s="41">
        <f t="shared" si="344"/>
        <v>0</v>
      </c>
      <c r="Q872" s="41">
        <f t="shared" si="344"/>
        <v>0</v>
      </c>
      <c r="R872" s="41">
        <f t="shared" si="344"/>
        <v>0</v>
      </c>
      <c r="S872" s="41">
        <f t="shared" si="332"/>
        <v>0</v>
      </c>
      <c r="T872" s="41">
        <f t="shared" si="332"/>
        <v>1</v>
      </c>
      <c r="U872" s="41">
        <f t="shared" si="332"/>
        <v>0</v>
      </c>
      <c r="V872" s="41">
        <f t="shared" si="332"/>
        <v>0</v>
      </c>
      <c r="W872" s="41">
        <f t="shared" si="333"/>
        <v>0</v>
      </c>
      <c r="X872" s="41">
        <f t="shared" si="333"/>
        <v>0</v>
      </c>
      <c r="Y872" s="41">
        <f t="shared" si="333"/>
        <v>0</v>
      </c>
      <c r="Z872" s="41">
        <f t="shared" si="333"/>
        <v>0</v>
      </c>
      <c r="AA872" s="41">
        <f t="shared" si="334"/>
        <v>0</v>
      </c>
      <c r="AB872" s="41">
        <f t="shared" si="345"/>
        <v>0</v>
      </c>
      <c r="AC872" s="41">
        <f t="shared" si="345"/>
        <v>1</v>
      </c>
      <c r="AD872" s="41">
        <f t="shared" si="345"/>
        <v>0</v>
      </c>
      <c r="AE872" s="41">
        <f t="shared" si="335"/>
        <v>0</v>
      </c>
      <c r="AF872" s="41">
        <f t="shared" si="335"/>
        <v>0</v>
      </c>
      <c r="AG872" s="48">
        <v>645.74340400939366</v>
      </c>
      <c r="AH872" s="48">
        <v>129.2216282901137</v>
      </c>
      <c r="AI872" s="48">
        <v>65.178821297781894</v>
      </c>
      <c r="AJ872" s="48">
        <v>87.692270000000065</v>
      </c>
      <c r="AK872" s="41">
        <f t="shared" si="346"/>
        <v>11.241160032335685</v>
      </c>
      <c r="AL872" s="41">
        <f>LN(D872+'Models training data'!$Y$4)</f>
        <v>6.8426300631713746</v>
      </c>
      <c r="AM872" s="41">
        <f>LN(E872+'Models training data'!$Y$5)</f>
        <v>5.2690621458837859</v>
      </c>
      <c r="AN872" s="41">
        <f>LN(F872+'Models training data'!$Y$6)</f>
        <v>4.7055339854132479</v>
      </c>
      <c r="AO872" s="41">
        <f>LN(G872+'Models training data'!$Y$7)</f>
        <v>4.9221370203144419</v>
      </c>
      <c r="AP872" s="41">
        <f t="shared" si="336"/>
        <v>0</v>
      </c>
      <c r="AQ872" s="41">
        <f t="shared" si="347"/>
        <v>1</v>
      </c>
      <c r="AR872" s="41">
        <f t="shared" si="348"/>
        <v>91147.592313092187</v>
      </c>
      <c r="AS872" s="41">
        <f t="shared" si="349"/>
        <v>74788.53424345488</v>
      </c>
      <c r="AT872" s="41">
        <f t="shared" si="350"/>
        <v>11.218576142979785</v>
      </c>
      <c r="AU872" s="41">
        <f t="shared" si="351"/>
        <v>73730.882180203684</v>
      </c>
      <c r="AV872" s="41">
        <f t="shared" si="352"/>
        <v>11.203369980577932</v>
      </c>
      <c r="AW872" s="41">
        <f t="shared" si="353"/>
        <v>74441.407169569749</v>
      </c>
      <c r="AX872" s="41">
        <f t="shared" si="354"/>
        <v>11.214570389204534</v>
      </c>
      <c r="AY872" s="41">
        <f t="shared" si="355"/>
        <v>11.215209400259356</v>
      </c>
      <c r="AZ872" s="41">
        <f t="shared" si="356"/>
        <v>11.186250493051658</v>
      </c>
    </row>
    <row r="873" spans="2:52" x14ac:dyDescent="0.25">
      <c r="B873" s="41" t="str">
        <f t="shared" si="357"/>
        <v>MD</v>
      </c>
      <c r="C873" s="46">
        <v>45073</v>
      </c>
      <c r="D873" s="45">
        <v>652.20083771738814</v>
      </c>
      <c r="E873" s="45">
        <v>130.51384456836965</v>
      </c>
      <c r="F873" s="45">
        <v>65.830609510759714</v>
      </c>
      <c r="G873" s="48">
        <v>96.461496500000067</v>
      </c>
      <c r="H873" s="44">
        <v>76899.206094146881</v>
      </c>
      <c r="I873" s="62">
        <f t="shared" si="337"/>
        <v>945.00678829651758</v>
      </c>
      <c r="J873" s="41">
        <f t="shared" si="338"/>
        <v>2023</v>
      </c>
      <c r="K873" s="41">
        <f t="shared" si="339"/>
        <v>74</v>
      </c>
      <c r="L873" s="41">
        <f t="shared" si="340"/>
        <v>5476</v>
      </c>
      <c r="M873" s="41">
        <f t="shared" si="341"/>
        <v>8.6081301864083404</v>
      </c>
      <c r="N873" s="41">
        <f t="shared" si="342"/>
        <v>1</v>
      </c>
      <c r="O873" s="41">
        <f t="shared" si="343"/>
        <v>5</v>
      </c>
      <c r="P873" s="41">
        <f t="shared" si="344"/>
        <v>0</v>
      </c>
      <c r="Q873" s="41">
        <f t="shared" si="344"/>
        <v>0</v>
      </c>
      <c r="R873" s="41">
        <f t="shared" si="344"/>
        <v>0</v>
      </c>
      <c r="S873" s="41">
        <f t="shared" si="332"/>
        <v>0</v>
      </c>
      <c r="T873" s="41">
        <f t="shared" si="332"/>
        <v>1</v>
      </c>
      <c r="U873" s="41">
        <f t="shared" si="332"/>
        <v>0</v>
      </c>
      <c r="V873" s="41">
        <f t="shared" si="332"/>
        <v>0</v>
      </c>
      <c r="W873" s="41">
        <f t="shared" si="333"/>
        <v>0</v>
      </c>
      <c r="X873" s="41">
        <f t="shared" si="333"/>
        <v>0</v>
      </c>
      <c r="Y873" s="41">
        <f t="shared" si="333"/>
        <v>0</v>
      </c>
      <c r="Z873" s="41">
        <f t="shared" si="333"/>
        <v>0</v>
      </c>
      <c r="AA873" s="41">
        <f t="shared" si="334"/>
        <v>0</v>
      </c>
      <c r="AB873" s="41">
        <f t="shared" si="345"/>
        <v>0</v>
      </c>
      <c r="AC873" s="41">
        <f t="shared" si="345"/>
        <v>1</v>
      </c>
      <c r="AD873" s="41">
        <f t="shared" si="345"/>
        <v>0</v>
      </c>
      <c r="AE873" s="41">
        <f t="shared" si="335"/>
        <v>0</v>
      </c>
      <c r="AF873" s="41">
        <f t="shared" si="335"/>
        <v>0</v>
      </c>
      <c r="AG873" s="48">
        <v>652.20083771738814</v>
      </c>
      <c r="AH873" s="48">
        <v>130.51384456836965</v>
      </c>
      <c r="AI873" s="48">
        <v>65.830609510759714</v>
      </c>
      <c r="AJ873" s="48">
        <v>96.461496500000067</v>
      </c>
      <c r="AK873" s="41">
        <f t="shared" si="346"/>
        <v>11.250250831567191</v>
      </c>
      <c r="AL873" s="41">
        <f>LN(D873+'Models training data'!$Y$4)</f>
        <v>6.8494983936810954</v>
      </c>
      <c r="AM873" s="41">
        <f>LN(E873+'Models training data'!$Y$5)</f>
        <v>5.2756930068834427</v>
      </c>
      <c r="AN873" s="41">
        <f>LN(F873+'Models training data'!$Y$6)</f>
        <v>4.7114121535573341</v>
      </c>
      <c r="AO873" s="41">
        <f>LN(G873+'Models training data'!$Y$7)</f>
        <v>4.9840512496448719</v>
      </c>
      <c r="AP873" s="41">
        <f t="shared" si="336"/>
        <v>0</v>
      </c>
      <c r="AQ873" s="41">
        <f t="shared" si="347"/>
        <v>1</v>
      </c>
      <c r="AR873" s="41">
        <f t="shared" si="348"/>
        <v>91123.202000008445</v>
      </c>
      <c r="AS873" s="41">
        <f t="shared" si="349"/>
        <v>74764.436853413179</v>
      </c>
      <c r="AT873" s="41">
        <f t="shared" si="350"/>
        <v>11.218318525715006</v>
      </c>
      <c r="AU873" s="41">
        <f t="shared" si="351"/>
        <v>73718.638873955642</v>
      </c>
      <c r="AV873" s="41">
        <f t="shared" si="352"/>
        <v>11.203280479160716</v>
      </c>
      <c r="AW873" s="41">
        <f t="shared" si="353"/>
        <v>74421.721067945284</v>
      </c>
      <c r="AX873" s="41">
        <f t="shared" si="354"/>
        <v>11.214343777548693</v>
      </c>
      <c r="AY873" s="41">
        <f t="shared" si="355"/>
        <v>11.216866439619162</v>
      </c>
      <c r="AZ873" s="41">
        <f t="shared" si="356"/>
        <v>11.194975148974885</v>
      </c>
    </row>
    <row r="874" spans="2:52" x14ac:dyDescent="0.25">
      <c r="B874" s="41" t="str">
        <f t="shared" si="357"/>
        <v>MD</v>
      </c>
      <c r="C874" s="46">
        <v>45080</v>
      </c>
      <c r="D874" s="45">
        <v>658.72284586209253</v>
      </c>
      <c r="E874" s="45">
        <v>131.81898301173072</v>
      </c>
      <c r="F874" s="45">
        <v>66.488915605867291</v>
      </c>
      <c r="G874" s="48">
        <v>106.1076461000001</v>
      </c>
      <c r="H874" s="44">
        <v>81453.536865172529</v>
      </c>
      <c r="I874" s="62">
        <f t="shared" si="337"/>
        <v>963.13839057969074</v>
      </c>
      <c r="J874" s="41">
        <f t="shared" si="338"/>
        <v>2023</v>
      </c>
      <c r="K874" s="41">
        <f t="shared" si="339"/>
        <v>75</v>
      </c>
      <c r="L874" s="41">
        <f t="shared" si="340"/>
        <v>5625</v>
      </c>
      <c r="M874" s="41">
        <f t="shared" si="341"/>
        <v>8.6349762270726202</v>
      </c>
      <c r="N874" s="41">
        <f t="shared" si="342"/>
        <v>1</v>
      </c>
      <c r="O874" s="41">
        <f t="shared" si="343"/>
        <v>6</v>
      </c>
      <c r="P874" s="41">
        <f t="shared" si="344"/>
        <v>0</v>
      </c>
      <c r="Q874" s="41">
        <f t="shared" si="344"/>
        <v>0</v>
      </c>
      <c r="R874" s="41">
        <f t="shared" si="344"/>
        <v>0</v>
      </c>
      <c r="S874" s="41">
        <f t="shared" si="332"/>
        <v>0</v>
      </c>
      <c r="T874" s="41">
        <f t="shared" si="332"/>
        <v>0</v>
      </c>
      <c r="U874" s="41">
        <f t="shared" si="332"/>
        <v>1</v>
      </c>
      <c r="V874" s="41">
        <f t="shared" si="332"/>
        <v>0</v>
      </c>
      <c r="W874" s="41">
        <f t="shared" si="333"/>
        <v>0</v>
      </c>
      <c r="X874" s="41">
        <f t="shared" si="333"/>
        <v>0</v>
      </c>
      <c r="Y874" s="41">
        <f t="shared" si="333"/>
        <v>0</v>
      </c>
      <c r="Z874" s="41">
        <f t="shared" si="333"/>
        <v>0</v>
      </c>
      <c r="AA874" s="41">
        <f t="shared" si="334"/>
        <v>0</v>
      </c>
      <c r="AB874" s="41">
        <f t="shared" si="345"/>
        <v>0</v>
      </c>
      <c r="AC874" s="41">
        <f t="shared" si="345"/>
        <v>1</v>
      </c>
      <c r="AD874" s="41">
        <f t="shared" si="345"/>
        <v>0</v>
      </c>
      <c r="AE874" s="41">
        <f t="shared" si="335"/>
        <v>0</v>
      </c>
      <c r="AF874" s="41">
        <f t="shared" si="335"/>
        <v>0</v>
      </c>
      <c r="AG874" s="48">
        <v>658.72284586209253</v>
      </c>
      <c r="AH874" s="48">
        <v>131.81898301173072</v>
      </c>
      <c r="AI874" s="48">
        <v>66.488915605867291</v>
      </c>
      <c r="AJ874" s="48">
        <v>106.1076461000001</v>
      </c>
      <c r="AK874" s="41">
        <f t="shared" si="346"/>
        <v>11.307788036846432</v>
      </c>
      <c r="AL874" s="41">
        <f>LN(D874+'Models training data'!$Y$4)</f>
        <v>6.8563878522824018</v>
      </c>
      <c r="AM874" s="41">
        <f>LN(E874+'Models training data'!$Y$5)</f>
        <v>5.2823458422337319</v>
      </c>
      <c r="AN874" s="41">
        <f>LN(F874+'Models training data'!$Y$6)</f>
        <v>4.7173142367182326</v>
      </c>
      <c r="AO874" s="41">
        <f>LN(G874+'Models training data'!$Y$7)</f>
        <v>5.0480022369538542</v>
      </c>
      <c r="AP874" s="41">
        <f t="shared" si="336"/>
        <v>0</v>
      </c>
      <c r="AQ874" s="41">
        <f t="shared" si="347"/>
        <v>1</v>
      </c>
      <c r="AR874" s="41">
        <f t="shared" si="348"/>
        <v>98337.069259754382</v>
      </c>
      <c r="AS874" s="41">
        <f t="shared" si="349"/>
        <v>81985.041343126126</v>
      </c>
      <c r="AT874" s="41">
        <f t="shared" si="350"/>
        <v>11.295514800537825</v>
      </c>
      <c r="AU874" s="41">
        <f t="shared" si="351"/>
        <v>88098.142790142345</v>
      </c>
      <c r="AV874" s="41">
        <f t="shared" si="352"/>
        <v>11.34973912024916</v>
      </c>
      <c r="AW874" s="41">
        <f t="shared" si="353"/>
        <v>88315.897527999827</v>
      </c>
      <c r="AX874" s="41">
        <f t="shared" si="354"/>
        <v>11.352978772667473</v>
      </c>
      <c r="AY874" s="41">
        <f t="shared" si="355"/>
        <v>11.218666875347779</v>
      </c>
      <c r="AZ874" s="41">
        <f t="shared" si="356"/>
        <v>11.203956269260756</v>
      </c>
    </row>
    <row r="875" spans="2:52" x14ac:dyDescent="0.25">
      <c r="B875" s="41" t="str">
        <f t="shared" si="357"/>
        <v>MD</v>
      </c>
      <c r="C875" s="46">
        <v>45087</v>
      </c>
      <c r="D875" s="45">
        <v>665.31007415798467</v>
      </c>
      <c r="E875" s="45">
        <v>133.13717284068673</v>
      </c>
      <c r="F875" s="45">
        <v>67.153804761925983</v>
      </c>
      <c r="G875" s="48">
        <v>116.71841070500011</v>
      </c>
      <c r="H875" s="44">
        <v>82149.444169623806</v>
      </c>
      <c r="I875" s="62">
        <f t="shared" si="337"/>
        <v>982.31946246559744</v>
      </c>
      <c r="J875" s="41">
        <f t="shared" si="338"/>
        <v>2023</v>
      </c>
      <c r="K875" s="41">
        <f t="shared" si="339"/>
        <v>76</v>
      </c>
      <c r="L875" s="41">
        <f t="shared" si="340"/>
        <v>5776</v>
      </c>
      <c r="M875" s="41">
        <f t="shared" si="341"/>
        <v>8.6614666805726621</v>
      </c>
      <c r="N875" s="41">
        <f t="shared" si="342"/>
        <v>1</v>
      </c>
      <c r="O875" s="41">
        <f t="shared" si="343"/>
        <v>6</v>
      </c>
      <c r="P875" s="41">
        <f t="shared" si="344"/>
        <v>0</v>
      </c>
      <c r="Q875" s="41">
        <f t="shared" si="344"/>
        <v>0</v>
      </c>
      <c r="R875" s="41">
        <f t="shared" si="344"/>
        <v>0</v>
      </c>
      <c r="S875" s="41">
        <f t="shared" si="332"/>
        <v>0</v>
      </c>
      <c r="T875" s="41">
        <f t="shared" si="332"/>
        <v>0</v>
      </c>
      <c r="U875" s="41">
        <f t="shared" si="332"/>
        <v>1</v>
      </c>
      <c r="V875" s="41">
        <f t="shared" si="332"/>
        <v>0</v>
      </c>
      <c r="W875" s="41">
        <f t="shared" si="333"/>
        <v>0</v>
      </c>
      <c r="X875" s="41">
        <f t="shared" si="333"/>
        <v>0</v>
      </c>
      <c r="Y875" s="41">
        <f t="shared" si="333"/>
        <v>0</v>
      </c>
      <c r="Z875" s="41">
        <f t="shared" si="333"/>
        <v>0</v>
      </c>
      <c r="AA875" s="41">
        <f t="shared" si="334"/>
        <v>0</v>
      </c>
      <c r="AB875" s="41">
        <f t="shared" si="345"/>
        <v>0</v>
      </c>
      <c r="AC875" s="41">
        <f t="shared" si="345"/>
        <v>1</v>
      </c>
      <c r="AD875" s="41">
        <f t="shared" si="345"/>
        <v>0</v>
      </c>
      <c r="AE875" s="41">
        <f t="shared" si="335"/>
        <v>0</v>
      </c>
      <c r="AF875" s="41">
        <f t="shared" si="335"/>
        <v>0</v>
      </c>
      <c r="AG875" s="48">
        <v>665.31007415798467</v>
      </c>
      <c r="AH875" s="48">
        <v>133.13717284068673</v>
      </c>
      <c r="AI875" s="48">
        <v>67.153804761925983</v>
      </c>
      <c r="AJ875" s="48">
        <v>116.71841070500011</v>
      </c>
      <c r="AK875" s="41">
        <f t="shared" si="346"/>
        <v>11.316295357400209</v>
      </c>
      <c r="AL875" s="41">
        <f>LN(D875+'Models training data'!$Y$4)</f>
        <v>6.8632983582081009</v>
      </c>
      <c r="AM875" s="41">
        <f>LN(E875+'Models training data'!$Y$5)</f>
        <v>5.2890205783216642</v>
      </c>
      <c r="AN875" s="41">
        <f>LN(F875+'Models training data'!$Y$6)</f>
        <v>4.7232401906030335</v>
      </c>
      <c r="AO875" s="41">
        <f>LN(G875+'Models training data'!$Y$7)</f>
        <v>5.1139247324585471</v>
      </c>
      <c r="AP875" s="41">
        <f t="shared" si="336"/>
        <v>0</v>
      </c>
      <c r="AQ875" s="41">
        <f t="shared" si="347"/>
        <v>1</v>
      </c>
      <c r="AR875" s="41">
        <f t="shared" si="348"/>
        <v>98312.67894667064</v>
      </c>
      <c r="AS875" s="41">
        <f t="shared" si="349"/>
        <v>81960.943953084425</v>
      </c>
      <c r="AT875" s="41">
        <f t="shared" si="350"/>
        <v>11.295257183273044</v>
      </c>
      <c r="AU875" s="41">
        <f t="shared" si="351"/>
        <v>88088.256881245965</v>
      </c>
      <c r="AV875" s="41">
        <f t="shared" si="352"/>
        <v>11.349683509235325</v>
      </c>
      <c r="AW875" s="41">
        <f t="shared" si="353"/>
        <v>88296.73292796663</v>
      </c>
      <c r="AX875" s="41">
        <f t="shared" si="354"/>
        <v>11.352758164147316</v>
      </c>
      <c r="AY875" s="41">
        <f t="shared" si="355"/>
        <v>11.220624730635928</v>
      </c>
      <c r="AZ875" s="41">
        <f t="shared" si="356"/>
        <v>11.213185734212903</v>
      </c>
    </row>
    <row r="876" spans="2:52" x14ac:dyDescent="0.25">
      <c r="B876" s="41" t="str">
        <f t="shared" si="357"/>
        <v>MD</v>
      </c>
      <c r="C876" s="46">
        <v>45094</v>
      </c>
      <c r="D876" s="45">
        <v>671.96317478565447</v>
      </c>
      <c r="E876" s="45">
        <v>134.46854456851295</v>
      </c>
      <c r="F876" s="45">
        <v>67.825342809545234</v>
      </c>
      <c r="G876" s="48">
        <v>128.39025177500014</v>
      </c>
      <c r="H876" s="44">
        <v>82845.351474486641</v>
      </c>
      <c r="I876" s="62">
        <f t="shared" si="337"/>
        <v>1002.6473139387127</v>
      </c>
      <c r="J876" s="41">
        <f t="shared" si="338"/>
        <v>2023</v>
      </c>
      <c r="K876" s="41">
        <f t="shared" si="339"/>
        <v>77</v>
      </c>
      <c r="L876" s="41">
        <f t="shared" si="340"/>
        <v>5929</v>
      </c>
      <c r="M876" s="41">
        <f t="shared" si="341"/>
        <v>8.6876108437073682</v>
      </c>
      <c r="N876" s="41">
        <f t="shared" si="342"/>
        <v>1</v>
      </c>
      <c r="O876" s="41">
        <f t="shared" si="343"/>
        <v>6</v>
      </c>
      <c r="P876" s="41">
        <f t="shared" si="344"/>
        <v>0</v>
      </c>
      <c r="Q876" s="41">
        <f t="shared" si="344"/>
        <v>0</v>
      </c>
      <c r="R876" s="41">
        <f t="shared" si="344"/>
        <v>0</v>
      </c>
      <c r="S876" s="41">
        <f t="shared" si="332"/>
        <v>0</v>
      </c>
      <c r="T876" s="41">
        <f t="shared" si="332"/>
        <v>0</v>
      </c>
      <c r="U876" s="41">
        <f t="shared" si="332"/>
        <v>1</v>
      </c>
      <c r="V876" s="41">
        <f t="shared" si="332"/>
        <v>0</v>
      </c>
      <c r="W876" s="41">
        <f t="shared" si="333"/>
        <v>0</v>
      </c>
      <c r="X876" s="41">
        <f t="shared" si="333"/>
        <v>0</v>
      </c>
      <c r="Y876" s="41">
        <f t="shared" si="333"/>
        <v>0</v>
      </c>
      <c r="Z876" s="41">
        <f t="shared" si="333"/>
        <v>0</v>
      </c>
      <c r="AA876" s="41">
        <f t="shared" si="334"/>
        <v>0</v>
      </c>
      <c r="AB876" s="41">
        <f t="shared" si="345"/>
        <v>0</v>
      </c>
      <c r="AC876" s="41">
        <f t="shared" si="345"/>
        <v>1</v>
      </c>
      <c r="AD876" s="41">
        <f t="shared" si="345"/>
        <v>0</v>
      </c>
      <c r="AE876" s="41">
        <f t="shared" si="335"/>
        <v>0</v>
      </c>
      <c r="AF876" s="41">
        <f t="shared" si="335"/>
        <v>0</v>
      </c>
      <c r="AG876" s="48">
        <v>671.96317478565447</v>
      </c>
      <c r="AH876" s="48">
        <v>134.46854456851295</v>
      </c>
      <c r="AI876" s="48">
        <v>67.825342809545234</v>
      </c>
      <c r="AJ876" s="48">
        <v>128.39025177500014</v>
      </c>
      <c r="AK876" s="41">
        <f t="shared" si="346"/>
        <v>11.324730913549612</v>
      </c>
      <c r="AL876" s="41">
        <f>LN(D876+'Models training data'!$Y$4)</f>
        <v>6.8702298301268065</v>
      </c>
      <c r="AM876" s="41">
        <f>LN(E876+'Models training data'!$Y$5)</f>
        <v>5.2957171408277786</v>
      </c>
      <c r="AN876" s="41">
        <f>LN(F876+'Models training data'!$Y$6)</f>
        <v>4.7291899698633921</v>
      </c>
      <c r="AO876" s="41">
        <f>LN(G876+'Models training data'!$Y$7)</f>
        <v>5.181748074311896</v>
      </c>
      <c r="AP876" s="41">
        <f t="shared" si="336"/>
        <v>0</v>
      </c>
      <c r="AQ876" s="41">
        <f t="shared" si="347"/>
        <v>1</v>
      </c>
      <c r="AR876" s="41">
        <f t="shared" si="348"/>
        <v>98288.288633586897</v>
      </c>
      <c r="AS876" s="41">
        <f t="shared" si="349"/>
        <v>81936.846563042724</v>
      </c>
      <c r="AT876" s="41">
        <f t="shared" si="350"/>
        <v>11.294999566008265</v>
      </c>
      <c r="AU876" s="41">
        <f t="shared" si="351"/>
        <v>88079.549671025394</v>
      </c>
      <c r="AV876" s="41">
        <f t="shared" si="352"/>
        <v>11.349644843423182</v>
      </c>
      <c r="AW876" s="41">
        <f t="shared" si="353"/>
        <v>88277.818852762925</v>
      </c>
      <c r="AX876" s="41">
        <f t="shared" si="354"/>
        <v>11.352540439481338</v>
      </c>
      <c r="AY876" s="41">
        <f t="shared" si="355"/>
        <v>11.222755427888067</v>
      </c>
      <c r="AZ876" s="41">
        <f t="shared" si="356"/>
        <v>11.222654751184578</v>
      </c>
    </row>
    <row r="877" spans="2:52" x14ac:dyDescent="0.25">
      <c r="B877" s="41" t="str">
        <f t="shared" si="357"/>
        <v>MD</v>
      </c>
      <c r="C877" s="46">
        <v>45101</v>
      </c>
      <c r="D877" s="45">
        <v>678.68280645377376</v>
      </c>
      <c r="E877" s="45">
        <v>135.81323001390777</v>
      </c>
      <c r="F877" s="45">
        <v>68.503596237640693</v>
      </c>
      <c r="G877" s="48">
        <v>141.22927695245016</v>
      </c>
      <c r="H877" s="44">
        <v>83541.258779497293</v>
      </c>
      <c r="I877" s="62">
        <f t="shared" si="337"/>
        <v>1024.2289096577724</v>
      </c>
      <c r="J877" s="41">
        <f t="shared" si="338"/>
        <v>2023</v>
      </c>
      <c r="K877" s="41">
        <f t="shared" si="339"/>
        <v>78</v>
      </c>
      <c r="L877" s="41">
        <f t="shared" si="340"/>
        <v>6084</v>
      </c>
      <c r="M877" s="41">
        <f t="shared" si="341"/>
        <v>8.7134176533791834</v>
      </c>
      <c r="N877" s="41">
        <f t="shared" si="342"/>
        <v>1</v>
      </c>
      <c r="O877" s="41">
        <f t="shared" si="343"/>
        <v>6</v>
      </c>
      <c r="P877" s="41">
        <f t="shared" si="344"/>
        <v>0</v>
      </c>
      <c r="Q877" s="41">
        <f t="shared" si="344"/>
        <v>0</v>
      </c>
      <c r="R877" s="41">
        <f t="shared" si="344"/>
        <v>0</v>
      </c>
      <c r="S877" s="41">
        <f t="shared" si="332"/>
        <v>0</v>
      </c>
      <c r="T877" s="41">
        <f t="shared" si="332"/>
        <v>0</v>
      </c>
      <c r="U877" s="41">
        <f t="shared" si="332"/>
        <v>1</v>
      </c>
      <c r="V877" s="41">
        <f t="shared" si="332"/>
        <v>0</v>
      </c>
      <c r="W877" s="41">
        <f t="shared" si="333"/>
        <v>0</v>
      </c>
      <c r="X877" s="41">
        <f t="shared" si="333"/>
        <v>0</v>
      </c>
      <c r="Y877" s="41">
        <f t="shared" si="333"/>
        <v>0</v>
      </c>
      <c r="Z877" s="41">
        <f t="shared" si="333"/>
        <v>0</v>
      </c>
      <c r="AA877" s="41">
        <f t="shared" si="334"/>
        <v>0</v>
      </c>
      <c r="AB877" s="41">
        <f t="shared" si="345"/>
        <v>0</v>
      </c>
      <c r="AC877" s="41">
        <f t="shared" si="345"/>
        <v>1</v>
      </c>
      <c r="AD877" s="41">
        <f t="shared" si="345"/>
        <v>0</v>
      </c>
      <c r="AE877" s="41">
        <f t="shared" si="335"/>
        <v>0</v>
      </c>
      <c r="AF877" s="41">
        <f t="shared" si="335"/>
        <v>0</v>
      </c>
      <c r="AG877" s="48">
        <v>678.68280645377376</v>
      </c>
      <c r="AH877" s="48">
        <v>135.81323001390777</v>
      </c>
      <c r="AI877" s="48">
        <v>68.503596237640693</v>
      </c>
      <c r="AJ877" s="48">
        <v>141.22927695245016</v>
      </c>
      <c r="AK877" s="41">
        <f t="shared" si="346"/>
        <v>11.33309590592301</v>
      </c>
      <c r="AL877" s="41">
        <f>LN(D877+'Models training data'!$Y$4)</f>
        <v>6.8771821861523783</v>
      </c>
      <c r="AM877" s="41">
        <f>LN(E877+'Models training data'!$Y$5)</f>
        <v>5.3024354547367638</v>
      </c>
      <c r="AN877" s="41">
        <f>LN(F877+'Models training data'!$Y$6)</f>
        <v>4.7351635281040103</v>
      </c>
      <c r="AO877" s="41">
        <f>LN(G877+'Models training data'!$Y$7)</f>
        <v>5.2513971833400372</v>
      </c>
      <c r="AP877" s="41">
        <f t="shared" si="336"/>
        <v>0</v>
      </c>
      <c r="AQ877" s="41">
        <f t="shared" si="347"/>
        <v>1</v>
      </c>
      <c r="AR877" s="41">
        <f t="shared" si="348"/>
        <v>98263.898320503155</v>
      </c>
      <c r="AS877" s="41">
        <f t="shared" si="349"/>
        <v>81912.749173001022</v>
      </c>
      <c r="AT877" s="41">
        <f t="shared" si="350"/>
        <v>11.294741948743486</v>
      </c>
      <c r="AU877" s="41">
        <f t="shared" si="351"/>
        <v>88072.021159480631</v>
      </c>
      <c r="AV877" s="41">
        <f t="shared" si="352"/>
        <v>11.34962312281273</v>
      </c>
      <c r="AW877" s="41">
        <f t="shared" si="353"/>
        <v>88259.148836959212</v>
      </c>
      <c r="AX877" s="41">
        <f t="shared" si="354"/>
        <v>11.352325524244359</v>
      </c>
      <c r="AY877" s="41">
        <f t="shared" si="355"/>
        <v>11.225075928559683</v>
      </c>
      <c r="AZ877" s="41">
        <f t="shared" si="356"/>
        <v>11.232353978244642</v>
      </c>
    </row>
    <row r="878" spans="2:52" x14ac:dyDescent="0.25">
      <c r="B878" s="41" t="str">
        <f t="shared" si="357"/>
        <v>MD</v>
      </c>
      <c r="C878" s="46">
        <v>45108</v>
      </c>
      <c r="D878" s="45">
        <v>685.46963446249561</v>
      </c>
      <c r="E878" s="45">
        <v>137.17136231390168</v>
      </c>
      <c r="F878" s="45">
        <v>69.188632200017082</v>
      </c>
      <c r="G878" s="48">
        <v>155.35220464769017</v>
      </c>
      <c r="H878" s="44">
        <v>85571.612358275044</v>
      </c>
      <c r="I878" s="62">
        <f t="shared" si="337"/>
        <v>1047.1818336241045</v>
      </c>
      <c r="J878" s="41">
        <f t="shared" si="338"/>
        <v>2023</v>
      </c>
      <c r="K878" s="41">
        <f t="shared" si="339"/>
        <v>79</v>
      </c>
      <c r="L878" s="41">
        <f t="shared" si="340"/>
        <v>6241</v>
      </c>
      <c r="M878" s="41">
        <f t="shared" si="341"/>
        <v>8.738895704934043</v>
      </c>
      <c r="N878" s="41">
        <f t="shared" si="342"/>
        <v>1</v>
      </c>
      <c r="O878" s="41">
        <f t="shared" si="343"/>
        <v>7</v>
      </c>
      <c r="P878" s="41">
        <f t="shared" si="344"/>
        <v>0</v>
      </c>
      <c r="Q878" s="41">
        <f t="shared" si="344"/>
        <v>0</v>
      </c>
      <c r="R878" s="41">
        <f t="shared" si="344"/>
        <v>0</v>
      </c>
      <c r="S878" s="41">
        <f t="shared" si="332"/>
        <v>0</v>
      </c>
      <c r="T878" s="41">
        <f t="shared" si="332"/>
        <v>0</v>
      </c>
      <c r="U878" s="41">
        <f t="shared" si="332"/>
        <v>0</v>
      </c>
      <c r="V878" s="41">
        <f t="shared" si="332"/>
        <v>1</v>
      </c>
      <c r="W878" s="41">
        <f t="shared" si="333"/>
        <v>0</v>
      </c>
      <c r="X878" s="41">
        <f t="shared" si="333"/>
        <v>0</v>
      </c>
      <c r="Y878" s="41">
        <f t="shared" si="333"/>
        <v>0</v>
      </c>
      <c r="Z878" s="41">
        <f t="shared" si="333"/>
        <v>0</v>
      </c>
      <c r="AA878" s="41">
        <f t="shared" si="334"/>
        <v>0</v>
      </c>
      <c r="AB878" s="41">
        <f t="shared" si="345"/>
        <v>0</v>
      </c>
      <c r="AC878" s="41">
        <f t="shared" si="345"/>
        <v>1</v>
      </c>
      <c r="AD878" s="41">
        <f t="shared" si="345"/>
        <v>0</v>
      </c>
      <c r="AE878" s="41">
        <f t="shared" si="335"/>
        <v>0</v>
      </c>
      <c r="AF878" s="41">
        <f t="shared" si="335"/>
        <v>0</v>
      </c>
      <c r="AG878" s="48">
        <v>685.46963446249561</v>
      </c>
      <c r="AH878" s="48">
        <v>137.17136231390168</v>
      </c>
      <c r="AI878" s="48">
        <v>69.188632200017082</v>
      </c>
      <c r="AJ878" s="48">
        <v>155.35220464769017</v>
      </c>
      <c r="AK878" s="41">
        <f t="shared" si="346"/>
        <v>11.357108875799442</v>
      </c>
      <c r="AL878" s="41">
        <f>LN(D878+'Models training data'!$Y$4)</f>
        <v>6.8841553438542817</v>
      </c>
      <c r="AM878" s="41">
        <f>LN(E878+'Models training data'!$Y$5)</f>
        <v>5.3091754443488952</v>
      </c>
      <c r="AN878" s="41">
        <f>LN(F878+'Models training data'!$Y$6)</f>
        <v>4.7411608178912985</v>
      </c>
      <c r="AO878" s="41">
        <f>LN(G878+'Models training data'!$Y$7)</f>
        <v>5.3227935569902174</v>
      </c>
      <c r="AP878" s="41">
        <f t="shared" si="336"/>
        <v>1</v>
      </c>
      <c r="AQ878" s="41">
        <f t="shared" si="347"/>
        <v>1</v>
      </c>
      <c r="AR878" s="41">
        <f t="shared" si="348"/>
        <v>108295.11505266784</v>
      </c>
      <c r="AS878" s="41">
        <f t="shared" si="349"/>
        <v>92975.0515438648</v>
      </c>
      <c r="AT878" s="41">
        <f t="shared" si="350"/>
        <v>11.397368396750649</v>
      </c>
      <c r="AU878" s="41">
        <f t="shared" si="351"/>
        <v>88065.671346611707</v>
      </c>
      <c r="AV878" s="41">
        <f t="shared" si="352"/>
        <v>11.349618347403968</v>
      </c>
      <c r="AW878" s="41">
        <f t="shared" si="353"/>
        <v>88240.716662226012</v>
      </c>
      <c r="AX878" s="41">
        <f t="shared" si="354"/>
        <v>11.352113346855624</v>
      </c>
      <c r="AY878" s="41">
        <f t="shared" si="355"/>
        <v>11.090820441159083</v>
      </c>
      <c r="AZ878" s="41">
        <f t="shared" si="356"/>
        <v>11.251295301102202</v>
      </c>
    </row>
    <row r="879" spans="2:52" x14ac:dyDescent="0.25">
      <c r="B879" s="41" t="str">
        <f t="shared" si="357"/>
        <v>MD</v>
      </c>
      <c r="C879" s="46">
        <v>45115</v>
      </c>
      <c r="D879" s="45">
        <v>692.32433076804932</v>
      </c>
      <c r="E879" s="45">
        <v>138.54307593696811</v>
      </c>
      <c r="F879" s="45">
        <v>69.880518522017255</v>
      </c>
      <c r="G879" s="48">
        <v>170.88742511245871</v>
      </c>
      <c r="H879" s="44">
        <v>86267.519663433646</v>
      </c>
      <c r="I879" s="62">
        <f t="shared" si="337"/>
        <v>1071.6353503394935</v>
      </c>
      <c r="J879" s="41">
        <f t="shared" si="338"/>
        <v>2023</v>
      </c>
      <c r="K879" s="41">
        <f t="shared" si="339"/>
        <v>80</v>
      </c>
      <c r="L879" s="41">
        <f t="shared" si="340"/>
        <v>6400</v>
      </c>
      <c r="M879" s="41">
        <f t="shared" si="341"/>
        <v>8.7640532693477624</v>
      </c>
      <c r="N879" s="41">
        <f t="shared" si="342"/>
        <v>1</v>
      </c>
      <c r="O879" s="41">
        <f t="shared" si="343"/>
        <v>7</v>
      </c>
      <c r="P879" s="41">
        <f t="shared" si="344"/>
        <v>0</v>
      </c>
      <c r="Q879" s="41">
        <f t="shared" si="344"/>
        <v>0</v>
      </c>
      <c r="R879" s="41">
        <f t="shared" si="344"/>
        <v>0</v>
      </c>
      <c r="S879" s="41">
        <f t="shared" si="332"/>
        <v>0</v>
      </c>
      <c r="T879" s="41">
        <f t="shared" si="332"/>
        <v>0</v>
      </c>
      <c r="U879" s="41">
        <f t="shared" si="332"/>
        <v>0</v>
      </c>
      <c r="V879" s="41">
        <f t="shared" si="332"/>
        <v>1</v>
      </c>
      <c r="W879" s="41">
        <f t="shared" si="333"/>
        <v>0</v>
      </c>
      <c r="X879" s="41">
        <f t="shared" si="333"/>
        <v>0</v>
      </c>
      <c r="Y879" s="41">
        <f t="shared" si="333"/>
        <v>0</v>
      </c>
      <c r="Z879" s="41">
        <f t="shared" si="333"/>
        <v>0</v>
      </c>
      <c r="AA879" s="41">
        <f t="shared" si="334"/>
        <v>0</v>
      </c>
      <c r="AB879" s="41">
        <f t="shared" si="345"/>
        <v>0</v>
      </c>
      <c r="AC879" s="41">
        <f t="shared" si="345"/>
        <v>1</v>
      </c>
      <c r="AD879" s="41">
        <f t="shared" si="345"/>
        <v>0</v>
      </c>
      <c r="AE879" s="41">
        <f t="shared" si="335"/>
        <v>0</v>
      </c>
      <c r="AF879" s="41">
        <f t="shared" si="335"/>
        <v>0</v>
      </c>
      <c r="AG879" s="48">
        <v>692.32433076804932</v>
      </c>
      <c r="AH879" s="48">
        <v>138.54307593696811</v>
      </c>
      <c r="AI879" s="48">
        <v>69.880518522017255</v>
      </c>
      <c r="AJ879" s="48">
        <v>170.88742511245871</v>
      </c>
      <c r="AK879" s="41">
        <f t="shared" si="346"/>
        <v>11.365208440798769</v>
      </c>
      <c r="AL879" s="41">
        <f>LN(D879+'Models training data'!$Y$4)</f>
        <v>6.8911492202685896</v>
      </c>
      <c r="AM879" s="41">
        <f>LN(E879+'Models training data'!$Y$5)</f>
        <v>5.3159370332918918</v>
      </c>
      <c r="AN879" s="41">
        <f>LN(F879+'Models training data'!$Y$6)</f>
        <v>4.7471817907622</v>
      </c>
      <c r="AO879" s="41">
        <f>LN(G879+'Models training data'!$Y$7)</f>
        <v>5.3958562369980294</v>
      </c>
      <c r="AP879" s="41">
        <f t="shared" si="336"/>
        <v>1</v>
      </c>
      <c r="AQ879" s="41">
        <f t="shared" si="347"/>
        <v>1</v>
      </c>
      <c r="AR879" s="41">
        <f t="shared" si="348"/>
        <v>108270.7247395841</v>
      </c>
      <c r="AS879" s="41">
        <f t="shared" si="349"/>
        <v>92950.954153823099</v>
      </c>
      <c r="AT879" s="41">
        <f t="shared" si="350"/>
        <v>11.397110779485869</v>
      </c>
      <c r="AU879" s="41">
        <f t="shared" si="351"/>
        <v>88060.500232418592</v>
      </c>
      <c r="AV879" s="41">
        <f t="shared" si="352"/>
        <v>11.349630517196896</v>
      </c>
      <c r="AW879" s="41">
        <f t="shared" si="353"/>
        <v>88222.516344900461</v>
      </c>
      <c r="AX879" s="41">
        <f t="shared" si="354"/>
        <v>11.351903838435693</v>
      </c>
      <c r="AY879" s="41">
        <f t="shared" si="355"/>
        <v>11.093578373970642</v>
      </c>
      <c r="AZ879" s="41">
        <f t="shared" si="356"/>
        <v>11.261425339980452</v>
      </c>
    </row>
    <row r="880" spans="2:52" x14ac:dyDescent="0.25">
      <c r="B880" s="41" t="str">
        <f t="shared" si="357"/>
        <v>MD</v>
      </c>
      <c r="C880" s="46">
        <v>45122</v>
      </c>
      <c r="D880" s="45">
        <v>699.24757404837999</v>
      </c>
      <c r="E880" s="45">
        <v>139.9285066963015</v>
      </c>
      <c r="F880" s="45">
        <v>636.60460487235707</v>
      </c>
      <c r="G880" s="48">
        <v>187.97616762370453</v>
      </c>
      <c r="H880" s="44">
        <v>102037.63890938321</v>
      </c>
      <c r="I880" s="62">
        <f t="shared" si="337"/>
        <v>1663.7568532407431</v>
      </c>
      <c r="J880" s="41">
        <f t="shared" si="338"/>
        <v>2023</v>
      </c>
      <c r="K880" s="41">
        <f t="shared" si="339"/>
        <v>81</v>
      </c>
      <c r="L880" s="41">
        <f t="shared" si="340"/>
        <v>6561</v>
      </c>
      <c r="M880" s="41">
        <f t="shared" si="341"/>
        <v>8.7888983093448783</v>
      </c>
      <c r="N880" s="41">
        <f t="shared" si="342"/>
        <v>1</v>
      </c>
      <c r="O880" s="41">
        <f t="shared" si="343"/>
        <v>7</v>
      </c>
      <c r="P880" s="41">
        <f t="shared" si="344"/>
        <v>0</v>
      </c>
      <c r="Q880" s="41">
        <f t="shared" si="344"/>
        <v>0</v>
      </c>
      <c r="R880" s="41">
        <f t="shared" si="344"/>
        <v>0</v>
      </c>
      <c r="S880" s="41">
        <f t="shared" si="332"/>
        <v>0</v>
      </c>
      <c r="T880" s="41">
        <f t="shared" si="332"/>
        <v>0</v>
      </c>
      <c r="U880" s="41">
        <f t="shared" si="332"/>
        <v>0</v>
      </c>
      <c r="V880" s="41">
        <f t="shared" si="332"/>
        <v>1</v>
      </c>
      <c r="W880" s="41">
        <f t="shared" si="333"/>
        <v>0</v>
      </c>
      <c r="X880" s="41">
        <f t="shared" si="333"/>
        <v>0</v>
      </c>
      <c r="Y880" s="41">
        <f t="shared" si="333"/>
        <v>0</v>
      </c>
      <c r="Z880" s="41">
        <f t="shared" si="333"/>
        <v>0</v>
      </c>
      <c r="AA880" s="41">
        <f t="shared" si="334"/>
        <v>0</v>
      </c>
      <c r="AB880" s="41">
        <f t="shared" si="345"/>
        <v>0</v>
      </c>
      <c r="AC880" s="41">
        <f t="shared" si="345"/>
        <v>1</v>
      </c>
      <c r="AD880" s="41">
        <f t="shared" si="345"/>
        <v>0</v>
      </c>
      <c r="AE880" s="41">
        <f t="shared" si="335"/>
        <v>0</v>
      </c>
      <c r="AF880" s="41">
        <f t="shared" si="335"/>
        <v>0</v>
      </c>
      <c r="AG880" s="48">
        <v>699.24757404837999</v>
      </c>
      <c r="AH880" s="48">
        <v>139.9285066963015</v>
      </c>
      <c r="AI880" s="48">
        <v>636.60460487235707</v>
      </c>
      <c r="AJ880" s="48">
        <v>187.97616762370453</v>
      </c>
      <c r="AK880" s="41">
        <f t="shared" si="346"/>
        <v>11.533097033114885</v>
      </c>
      <c r="AL880" s="41">
        <f>LN(D880+'Models training data'!$Y$4)</f>
        <v>6.8981637319094276</v>
      </c>
      <c r="AM880" s="41">
        <f>LN(E880+'Models training data'!$Y$5)</f>
        <v>5.3227201445329921</v>
      </c>
      <c r="AN880" s="41">
        <f>LN(F880+'Models training data'!$Y$6)</f>
        <v>6.525004860983187</v>
      </c>
      <c r="AO880" s="41">
        <f>LN(G880+'Models training data'!$Y$7)</f>
        <v>5.4705027304200486</v>
      </c>
      <c r="AP880" s="41">
        <f t="shared" si="336"/>
        <v>1</v>
      </c>
      <c r="AQ880" s="41">
        <f t="shared" si="347"/>
        <v>1</v>
      </c>
      <c r="AR880" s="41">
        <f t="shared" si="348"/>
        <v>108246.33442650034</v>
      </c>
      <c r="AS880" s="41">
        <f t="shared" si="349"/>
        <v>92926.856763781398</v>
      </c>
      <c r="AT880" s="41">
        <f t="shared" si="350"/>
        <v>11.396853162221088</v>
      </c>
      <c r="AU880" s="41">
        <f t="shared" si="351"/>
        <v>88056.5078169013</v>
      </c>
      <c r="AV880" s="41">
        <f t="shared" si="352"/>
        <v>11.349659632191518</v>
      </c>
      <c r="AW880" s="41">
        <f t="shared" si="353"/>
        <v>88204.542124325002</v>
      </c>
      <c r="AX880" s="41">
        <f t="shared" si="354"/>
        <v>11.351696932672187</v>
      </c>
      <c r="AY880" s="41">
        <f t="shared" si="355"/>
        <v>11.146556107557952</v>
      </c>
      <c r="AZ880" s="41">
        <f t="shared" si="356"/>
        <v>11.425071460090875</v>
      </c>
    </row>
    <row r="881" spans="2:52" x14ac:dyDescent="0.25">
      <c r="B881" s="41" t="str">
        <f t="shared" si="357"/>
        <v>MD</v>
      </c>
      <c r="C881" s="46">
        <v>45129</v>
      </c>
      <c r="D881" s="45">
        <v>706.24004976971889</v>
      </c>
      <c r="E881" s="45">
        <v>141.32779176324638</v>
      </c>
      <c r="F881" s="45">
        <v>693.27701350739108</v>
      </c>
      <c r="G881" s="48">
        <v>206.77378438607496</v>
      </c>
      <c r="H881" s="44">
        <v>103249.84295422865</v>
      </c>
      <c r="I881" s="62">
        <f t="shared" si="337"/>
        <v>1747.6186394264314</v>
      </c>
      <c r="J881" s="41">
        <f t="shared" si="338"/>
        <v>2023</v>
      </c>
      <c r="K881" s="41">
        <f t="shared" si="339"/>
        <v>82</v>
      </c>
      <c r="L881" s="41">
        <f t="shared" si="340"/>
        <v>6724</v>
      </c>
      <c r="M881" s="41">
        <f t="shared" si="341"/>
        <v>8.8134384945285067</v>
      </c>
      <c r="N881" s="41">
        <f t="shared" si="342"/>
        <v>1</v>
      </c>
      <c r="O881" s="41">
        <f t="shared" si="343"/>
        <v>7</v>
      </c>
      <c r="P881" s="41">
        <f t="shared" si="344"/>
        <v>0</v>
      </c>
      <c r="Q881" s="41">
        <f t="shared" si="344"/>
        <v>0</v>
      </c>
      <c r="R881" s="41">
        <f t="shared" si="344"/>
        <v>0</v>
      </c>
      <c r="S881" s="41">
        <f t="shared" si="332"/>
        <v>0</v>
      </c>
      <c r="T881" s="41">
        <f t="shared" si="332"/>
        <v>0</v>
      </c>
      <c r="U881" s="41">
        <f t="shared" si="332"/>
        <v>0</v>
      </c>
      <c r="V881" s="41">
        <f t="shared" si="332"/>
        <v>1</v>
      </c>
      <c r="W881" s="41">
        <f t="shared" si="333"/>
        <v>0</v>
      </c>
      <c r="X881" s="41">
        <f t="shared" si="333"/>
        <v>0</v>
      </c>
      <c r="Y881" s="41">
        <f t="shared" si="333"/>
        <v>0</v>
      </c>
      <c r="Z881" s="41">
        <f t="shared" si="333"/>
        <v>0</v>
      </c>
      <c r="AA881" s="41">
        <f t="shared" si="334"/>
        <v>0</v>
      </c>
      <c r="AB881" s="41">
        <f t="shared" si="345"/>
        <v>0</v>
      </c>
      <c r="AC881" s="41">
        <f t="shared" si="345"/>
        <v>1</v>
      </c>
      <c r="AD881" s="41">
        <f t="shared" si="345"/>
        <v>0</v>
      </c>
      <c r="AE881" s="41">
        <f t="shared" si="335"/>
        <v>0</v>
      </c>
      <c r="AF881" s="41">
        <f t="shared" si="335"/>
        <v>0</v>
      </c>
      <c r="AG881" s="48">
        <v>706.24004976971889</v>
      </c>
      <c r="AH881" s="48">
        <v>141.32779176324638</v>
      </c>
      <c r="AI881" s="48">
        <v>693.27701350739108</v>
      </c>
      <c r="AJ881" s="48">
        <v>206.77378438607496</v>
      </c>
      <c r="AK881" s="41">
        <f t="shared" si="346"/>
        <v>11.544906989797703</v>
      </c>
      <c r="AL881" s="41">
        <f>LN(D881+'Models training data'!$Y$4)</f>
        <v>6.9051987947807163</v>
      </c>
      <c r="AM881" s="41">
        <f>LN(E881+'Models training data'!$Y$5)</f>
        <v>5.3295247003911719</v>
      </c>
      <c r="AN881" s="41">
        <f>LN(F881+'Models training data'!$Y$6)</f>
        <v>6.6048316382174148</v>
      </c>
      <c r="AO881" s="41">
        <f>LN(G881+'Models training data'!$Y$7)</f>
        <v>5.5466498677392675</v>
      </c>
      <c r="AP881" s="41">
        <f t="shared" si="336"/>
        <v>1</v>
      </c>
      <c r="AQ881" s="41">
        <f t="shared" si="347"/>
        <v>1</v>
      </c>
      <c r="AR881" s="41">
        <f t="shared" si="348"/>
        <v>108221.9441134166</v>
      </c>
      <c r="AS881" s="41">
        <f t="shared" si="349"/>
        <v>92902.759373739696</v>
      </c>
      <c r="AT881" s="41">
        <f t="shared" si="350"/>
        <v>11.396595544956309</v>
      </c>
      <c r="AU881" s="41">
        <f t="shared" si="351"/>
        <v>88053.694100059831</v>
      </c>
      <c r="AV881" s="41">
        <f t="shared" si="352"/>
        <v>11.349705692387827</v>
      </c>
      <c r="AW881" s="41">
        <f t="shared" si="353"/>
        <v>88186.788451901666</v>
      </c>
      <c r="AX881" s="41">
        <f t="shared" si="354"/>
        <v>11.351492565693807</v>
      </c>
      <c r="AY881" s="41">
        <f t="shared" si="355"/>
        <v>11.154782625256567</v>
      </c>
      <c r="AZ881" s="41">
        <f t="shared" si="356"/>
        <v>11.441973858063612</v>
      </c>
    </row>
    <row r="882" spans="2:52" x14ac:dyDescent="0.25">
      <c r="B882" s="41" t="str">
        <f t="shared" si="357"/>
        <v>MD</v>
      </c>
      <c r="C882" s="46">
        <v>45136</v>
      </c>
      <c r="D882" s="45">
        <v>713.30245025401473</v>
      </c>
      <c r="E882" s="45">
        <v>142.74106968086977</v>
      </c>
      <c r="F882" s="45">
        <v>698.94425437089444</v>
      </c>
      <c r="G882" s="48">
        <v>227.45116282468251</v>
      </c>
      <c r="H882" s="44">
        <v>103933.35188064841</v>
      </c>
      <c r="I882" s="62">
        <f t="shared" si="337"/>
        <v>1782.4389371304615</v>
      </c>
      <c r="J882" s="41">
        <f t="shared" si="338"/>
        <v>2023</v>
      </c>
      <c r="K882" s="41">
        <f t="shared" si="339"/>
        <v>83</v>
      </c>
      <c r="L882" s="41">
        <f t="shared" si="340"/>
        <v>6889</v>
      </c>
      <c r="M882" s="41">
        <f t="shared" si="341"/>
        <v>8.8376812155931965</v>
      </c>
      <c r="N882" s="41">
        <f t="shared" si="342"/>
        <v>1</v>
      </c>
      <c r="O882" s="41">
        <f t="shared" si="343"/>
        <v>7</v>
      </c>
      <c r="P882" s="41">
        <f t="shared" si="344"/>
        <v>0</v>
      </c>
      <c r="Q882" s="41">
        <f t="shared" si="344"/>
        <v>0</v>
      </c>
      <c r="R882" s="41">
        <f t="shared" si="344"/>
        <v>0</v>
      </c>
      <c r="S882" s="41">
        <f t="shared" si="332"/>
        <v>0</v>
      </c>
      <c r="T882" s="41">
        <f t="shared" si="332"/>
        <v>0</v>
      </c>
      <c r="U882" s="41">
        <f t="shared" si="332"/>
        <v>0</v>
      </c>
      <c r="V882" s="41">
        <f t="shared" si="332"/>
        <v>1</v>
      </c>
      <c r="W882" s="41">
        <f t="shared" si="333"/>
        <v>0</v>
      </c>
      <c r="X882" s="41">
        <f t="shared" si="333"/>
        <v>0</v>
      </c>
      <c r="Y882" s="41">
        <f t="shared" si="333"/>
        <v>0</v>
      </c>
      <c r="Z882" s="41">
        <f t="shared" si="333"/>
        <v>0</v>
      </c>
      <c r="AA882" s="41">
        <f t="shared" si="334"/>
        <v>0</v>
      </c>
      <c r="AB882" s="41">
        <f t="shared" si="345"/>
        <v>0</v>
      </c>
      <c r="AC882" s="41">
        <f t="shared" si="345"/>
        <v>1</v>
      </c>
      <c r="AD882" s="41">
        <f t="shared" si="345"/>
        <v>0</v>
      </c>
      <c r="AE882" s="41">
        <f t="shared" si="335"/>
        <v>0</v>
      </c>
      <c r="AF882" s="41">
        <f t="shared" si="335"/>
        <v>0</v>
      </c>
      <c r="AG882" s="48">
        <v>713.30245025401473</v>
      </c>
      <c r="AH882" s="48">
        <v>142.74106968086977</v>
      </c>
      <c r="AI882" s="48">
        <v>698.94425437089444</v>
      </c>
      <c r="AJ882" s="48">
        <v>227.45116282468251</v>
      </c>
      <c r="AK882" s="41">
        <f t="shared" si="346"/>
        <v>11.55150512539165</v>
      </c>
      <c r="AL882" s="41">
        <f>LN(D882+'Models training data'!$Y$4)</f>
        <v>6.9122543243881225</v>
      </c>
      <c r="AM882" s="41">
        <f>LN(E882+'Models training data'!$Y$5)</f>
        <v>5.336350622549431</v>
      </c>
      <c r="AN882" s="41">
        <f>LN(F882+'Models training data'!$Y$6)</f>
        <v>6.6124747287440533</v>
      </c>
      <c r="AO882" s="41">
        <f>LN(G882+'Models training data'!$Y$7)</f>
        <v>5.6242145858172004</v>
      </c>
      <c r="AP882" s="41">
        <f t="shared" si="336"/>
        <v>1</v>
      </c>
      <c r="AQ882" s="41">
        <f t="shared" si="347"/>
        <v>1</v>
      </c>
      <c r="AR882" s="41">
        <f t="shared" si="348"/>
        <v>108197.55380033285</v>
      </c>
      <c r="AS882" s="41">
        <f t="shared" si="349"/>
        <v>92878.661983697995</v>
      </c>
      <c r="AT882" s="41">
        <f t="shared" si="350"/>
        <v>11.396337927691528</v>
      </c>
      <c r="AU882" s="41">
        <f t="shared" si="351"/>
        <v>88052.059081894171</v>
      </c>
      <c r="AV882" s="41">
        <f t="shared" si="352"/>
        <v>11.34976869778583</v>
      </c>
      <c r="AW882" s="41">
        <f t="shared" si="353"/>
        <v>88169.249980809778</v>
      </c>
      <c r="AX882" s="41">
        <f t="shared" si="354"/>
        <v>11.351290675951955</v>
      </c>
      <c r="AY882" s="41">
        <f t="shared" si="355"/>
        <v>11.158809478127852</v>
      </c>
      <c r="AZ882" s="41">
        <f t="shared" si="356"/>
        <v>11.452807425105945</v>
      </c>
    </row>
    <row r="883" spans="2:52" x14ac:dyDescent="0.25">
      <c r="B883" s="41" t="str">
        <f t="shared" si="357"/>
        <v>MD</v>
      </c>
      <c r="C883" s="46">
        <v>45143</v>
      </c>
      <c r="D883" s="45">
        <v>720.43547474717388</v>
      </c>
      <c r="E883" s="45">
        <v>144.16848037767394</v>
      </c>
      <c r="F883" s="45">
        <v>699.51097845724485</v>
      </c>
      <c r="G883" s="48">
        <v>250.19627910715079</v>
      </c>
      <c r="H883" s="44">
        <v>104797.18030288031</v>
      </c>
      <c r="I883" s="62">
        <f t="shared" si="337"/>
        <v>1814.3112126892436</v>
      </c>
      <c r="J883" s="41">
        <f t="shared" si="338"/>
        <v>2023</v>
      </c>
      <c r="K883" s="41">
        <f t="shared" si="339"/>
        <v>84</v>
      </c>
      <c r="L883" s="41">
        <f t="shared" si="340"/>
        <v>7056</v>
      </c>
      <c r="M883" s="41">
        <f t="shared" si="341"/>
        <v>8.8616335976866267</v>
      </c>
      <c r="N883" s="41">
        <f t="shared" si="342"/>
        <v>1</v>
      </c>
      <c r="O883" s="41">
        <f t="shared" si="343"/>
        <v>8</v>
      </c>
      <c r="P883" s="41">
        <f t="shared" si="344"/>
        <v>0</v>
      </c>
      <c r="Q883" s="41">
        <f t="shared" si="344"/>
        <v>0</v>
      </c>
      <c r="R883" s="41">
        <f t="shared" si="344"/>
        <v>0</v>
      </c>
      <c r="S883" s="41">
        <f t="shared" si="332"/>
        <v>0</v>
      </c>
      <c r="T883" s="41">
        <f t="shared" si="332"/>
        <v>0</v>
      </c>
      <c r="U883" s="41">
        <f t="shared" si="332"/>
        <v>0</v>
      </c>
      <c r="V883" s="41">
        <f t="shared" si="332"/>
        <v>0</v>
      </c>
      <c r="W883" s="41">
        <f t="shared" si="333"/>
        <v>1</v>
      </c>
      <c r="X883" s="41">
        <f t="shared" si="333"/>
        <v>0</v>
      </c>
      <c r="Y883" s="41">
        <f t="shared" si="333"/>
        <v>0</v>
      </c>
      <c r="Z883" s="41">
        <f t="shared" si="333"/>
        <v>0</v>
      </c>
      <c r="AA883" s="41">
        <f t="shared" si="334"/>
        <v>0</v>
      </c>
      <c r="AB883" s="41">
        <f t="shared" si="345"/>
        <v>0</v>
      </c>
      <c r="AC883" s="41">
        <f t="shared" si="345"/>
        <v>1</v>
      </c>
      <c r="AD883" s="41">
        <f t="shared" si="345"/>
        <v>0</v>
      </c>
      <c r="AE883" s="41">
        <f t="shared" si="335"/>
        <v>0</v>
      </c>
      <c r="AF883" s="41">
        <f t="shared" si="335"/>
        <v>0</v>
      </c>
      <c r="AG883" s="48">
        <v>720.43547474717388</v>
      </c>
      <c r="AH883" s="48">
        <v>144.16848037767394</v>
      </c>
      <c r="AI883" s="48">
        <v>699.51097845724485</v>
      </c>
      <c r="AJ883" s="48">
        <v>250.19627910715079</v>
      </c>
      <c r="AK883" s="41">
        <f t="shared" si="346"/>
        <v>11.559782145000252</v>
      </c>
      <c r="AL883" s="41">
        <f>LN(D883+'Models training data'!$Y$4)</f>
        <v>6.9193302357511515</v>
      </c>
      <c r="AM883" s="41">
        <f>LN(E883+'Models training data'!$Y$5)</f>
        <v>5.3431978320671307</v>
      </c>
      <c r="AN883" s="41">
        <f>LN(F883+'Models training data'!$Y$6)</f>
        <v>6.6132358346676892</v>
      </c>
      <c r="AO883" s="41">
        <f>LN(G883+'Models training data'!$Y$7)</f>
        <v>5.7031146274281657</v>
      </c>
      <c r="AP883" s="41">
        <f t="shared" si="336"/>
        <v>1</v>
      </c>
      <c r="AQ883" s="41">
        <f t="shared" si="347"/>
        <v>1</v>
      </c>
      <c r="AR883" s="41">
        <f t="shared" si="348"/>
        <v>110496.73109696734</v>
      </c>
      <c r="AS883" s="41">
        <f t="shared" si="349"/>
        <v>92854.564593656294</v>
      </c>
      <c r="AT883" s="41">
        <f t="shared" si="350"/>
        <v>11.396080310426749</v>
      </c>
      <c r="AU883" s="41">
        <f t="shared" si="351"/>
        <v>88051.602762404334</v>
      </c>
      <c r="AV883" s="41">
        <f t="shared" si="352"/>
        <v>11.349848648385521</v>
      </c>
      <c r="AW883" s="41">
        <f t="shared" si="353"/>
        <v>88151.921556339337</v>
      </c>
      <c r="AX883" s="41">
        <f t="shared" si="354"/>
        <v>11.351091204109471</v>
      </c>
      <c r="AY883" s="41">
        <f t="shared" si="355"/>
        <v>11.162719108803586</v>
      </c>
      <c r="AZ883" s="41">
        <f t="shared" si="356"/>
        <v>11.463212633898483</v>
      </c>
    </row>
    <row r="884" spans="2:52" x14ac:dyDescent="0.25">
      <c r="B884" s="41" t="str">
        <f t="shared" si="357"/>
        <v>MD</v>
      </c>
      <c r="C884" s="46">
        <v>45150</v>
      </c>
      <c r="D884" s="45">
        <v>727.63982948807893</v>
      </c>
      <c r="E884" s="45">
        <v>145.61016518144839</v>
      </c>
      <c r="F884" s="45">
        <v>699.56765086587984</v>
      </c>
      <c r="G884" s="48">
        <v>479.00285340594945</v>
      </c>
      <c r="H884" s="44">
        <v>108590.45314767103</v>
      </c>
      <c r="I884" s="62">
        <f t="shared" si="337"/>
        <v>2051.8204989413566</v>
      </c>
      <c r="J884" s="41">
        <f t="shared" si="338"/>
        <v>2023</v>
      </c>
      <c r="K884" s="41">
        <f t="shared" si="339"/>
        <v>85</v>
      </c>
      <c r="L884" s="41">
        <f t="shared" si="340"/>
        <v>7225</v>
      </c>
      <c r="M884" s="41">
        <f t="shared" si="341"/>
        <v>8.8853025129806333</v>
      </c>
      <c r="N884" s="41">
        <f t="shared" si="342"/>
        <v>1</v>
      </c>
      <c r="O884" s="41">
        <f t="shared" si="343"/>
        <v>8</v>
      </c>
      <c r="P884" s="41">
        <f t="shared" si="344"/>
        <v>0</v>
      </c>
      <c r="Q884" s="41">
        <f t="shared" si="344"/>
        <v>0</v>
      </c>
      <c r="R884" s="41">
        <f t="shared" si="344"/>
        <v>0</v>
      </c>
      <c r="S884" s="41">
        <f t="shared" si="332"/>
        <v>0</v>
      </c>
      <c r="T884" s="41">
        <f t="shared" si="332"/>
        <v>0</v>
      </c>
      <c r="U884" s="41">
        <f t="shared" si="332"/>
        <v>0</v>
      </c>
      <c r="V884" s="41">
        <f t="shared" si="332"/>
        <v>0</v>
      </c>
      <c r="W884" s="41">
        <f t="shared" si="333"/>
        <v>1</v>
      </c>
      <c r="X884" s="41">
        <f t="shared" si="333"/>
        <v>0</v>
      </c>
      <c r="Y884" s="41">
        <f t="shared" si="333"/>
        <v>0</v>
      </c>
      <c r="Z884" s="41">
        <f t="shared" si="333"/>
        <v>0</v>
      </c>
      <c r="AA884" s="41">
        <f t="shared" si="334"/>
        <v>0</v>
      </c>
      <c r="AB884" s="41">
        <f t="shared" si="345"/>
        <v>0</v>
      </c>
      <c r="AC884" s="41">
        <f t="shared" si="345"/>
        <v>1</v>
      </c>
      <c r="AD884" s="41">
        <f t="shared" si="345"/>
        <v>0</v>
      </c>
      <c r="AE884" s="41">
        <f t="shared" si="335"/>
        <v>0</v>
      </c>
      <c r="AF884" s="41">
        <f t="shared" si="335"/>
        <v>0</v>
      </c>
      <c r="AG884" s="48">
        <v>727.63982948807893</v>
      </c>
      <c r="AH884" s="48">
        <v>145.61016518144839</v>
      </c>
      <c r="AI884" s="48">
        <v>699.56765086587984</v>
      </c>
      <c r="AJ884" s="48">
        <v>479.00285340594945</v>
      </c>
      <c r="AK884" s="41">
        <f t="shared" si="346"/>
        <v>11.595338774216984</v>
      </c>
      <c r="AL884" s="41">
        <f>LN(D884+'Models training data'!$Y$4)</f>
        <v>6.9264264434153215</v>
      </c>
      <c r="AM884" s="41">
        <f>LN(E884+'Models training data'!$Y$5)</f>
        <v>5.3500662493923725</v>
      </c>
      <c r="AN884" s="41">
        <f>LN(F884+'Models training data'!$Y$6)</f>
        <v>6.6133119134092277</v>
      </c>
      <c r="AO884" s="41">
        <f>LN(G884+'Models training data'!$Y$7)</f>
        <v>6.2702438958158515</v>
      </c>
      <c r="AP884" s="41">
        <f t="shared" si="336"/>
        <v>1</v>
      </c>
      <c r="AQ884" s="41">
        <f t="shared" si="347"/>
        <v>1</v>
      </c>
      <c r="AR884" s="41">
        <f t="shared" si="348"/>
        <v>110472.3407838836</v>
      </c>
      <c r="AS884" s="41">
        <f t="shared" si="349"/>
        <v>92830.467203614593</v>
      </c>
      <c r="AT884" s="41">
        <f t="shared" si="350"/>
        <v>11.395822693161968</v>
      </c>
      <c r="AU884" s="41">
        <f t="shared" si="351"/>
        <v>88052.325141590321</v>
      </c>
      <c r="AV884" s="41">
        <f t="shared" si="352"/>
        <v>11.349945544186905</v>
      </c>
      <c r="AW884" s="41">
        <f t="shared" si="353"/>
        <v>88134.798206796506</v>
      </c>
      <c r="AX884" s="41">
        <f t="shared" si="354"/>
        <v>11.35089409293594</v>
      </c>
      <c r="AY884" s="41">
        <f t="shared" si="355"/>
        <v>11.199456533590359</v>
      </c>
      <c r="AZ884" s="41">
        <f t="shared" si="356"/>
        <v>11.534255848616857</v>
      </c>
    </row>
    <row r="885" spans="2:52" x14ac:dyDescent="0.25">
      <c r="B885" s="41" t="str">
        <f t="shared" si="357"/>
        <v>MD</v>
      </c>
      <c r="C885" s="46">
        <v>45157</v>
      </c>
      <c r="D885" s="45">
        <v>734.91622777836301</v>
      </c>
      <c r="E885" s="45">
        <v>147.06626683326175</v>
      </c>
      <c r="F885" s="45">
        <v>699.57331810674339</v>
      </c>
      <c r="G885" s="48">
        <v>496.43076362277537</v>
      </c>
      <c r="H885" s="44">
        <v>108877.97197570573</v>
      </c>
      <c r="I885" s="62">
        <f t="shared" si="337"/>
        <v>2077.9865763411435</v>
      </c>
      <c r="J885" s="41">
        <f t="shared" si="338"/>
        <v>2023</v>
      </c>
      <c r="K885" s="41">
        <f t="shared" si="339"/>
        <v>86</v>
      </c>
      <c r="L885" s="41">
        <f t="shared" si="340"/>
        <v>7396</v>
      </c>
      <c r="M885" s="41">
        <f t="shared" si="341"/>
        <v>8.9086945925070147</v>
      </c>
      <c r="N885" s="41">
        <f t="shared" si="342"/>
        <v>1</v>
      </c>
      <c r="O885" s="41">
        <f t="shared" si="343"/>
        <v>8</v>
      </c>
      <c r="P885" s="41">
        <f t="shared" si="344"/>
        <v>0</v>
      </c>
      <c r="Q885" s="41">
        <f t="shared" si="344"/>
        <v>0</v>
      </c>
      <c r="R885" s="41">
        <f t="shared" si="344"/>
        <v>0</v>
      </c>
      <c r="S885" s="41">
        <f t="shared" si="332"/>
        <v>0</v>
      </c>
      <c r="T885" s="41">
        <f t="shared" si="332"/>
        <v>0</v>
      </c>
      <c r="U885" s="41">
        <f t="shared" si="332"/>
        <v>0</v>
      </c>
      <c r="V885" s="41">
        <f t="shared" si="332"/>
        <v>0</v>
      </c>
      <c r="W885" s="41">
        <f t="shared" si="333"/>
        <v>1</v>
      </c>
      <c r="X885" s="41">
        <f t="shared" si="333"/>
        <v>0</v>
      </c>
      <c r="Y885" s="41">
        <f t="shared" si="333"/>
        <v>0</v>
      </c>
      <c r="Z885" s="41">
        <f t="shared" si="333"/>
        <v>0</v>
      </c>
      <c r="AA885" s="41">
        <f t="shared" si="334"/>
        <v>0</v>
      </c>
      <c r="AB885" s="41">
        <f t="shared" si="345"/>
        <v>0</v>
      </c>
      <c r="AC885" s="41">
        <f t="shared" si="345"/>
        <v>1</v>
      </c>
      <c r="AD885" s="41">
        <f t="shared" si="345"/>
        <v>0</v>
      </c>
      <c r="AE885" s="41">
        <f t="shared" si="335"/>
        <v>0</v>
      </c>
      <c r="AF885" s="41">
        <f t="shared" si="335"/>
        <v>0</v>
      </c>
      <c r="AG885" s="48">
        <v>734.91622777836301</v>
      </c>
      <c r="AH885" s="48">
        <v>147.06626683326175</v>
      </c>
      <c r="AI885" s="48">
        <v>699.57331810674339</v>
      </c>
      <c r="AJ885" s="48">
        <v>496.43076362277537</v>
      </c>
      <c r="AK885" s="41">
        <f t="shared" si="346"/>
        <v>11.597983010918462</v>
      </c>
      <c r="AL885" s="41">
        <f>LN(D885+'Models training data'!$Y$4)</f>
        <v>6.933542861464395</v>
      </c>
      <c r="AM885" s="41">
        <f>LN(E885+'Models training data'!$Y$5)</f>
        <v>5.3569557943743966</v>
      </c>
      <c r="AN885" s="41">
        <f>LN(F885+'Models training data'!$Y$6)</f>
        <v>6.6133195209650522</v>
      </c>
      <c r="AO885" s="41">
        <f>LN(G885+'Models training data'!$Y$7)</f>
        <v>6.3026816060826887</v>
      </c>
      <c r="AP885" s="41">
        <f t="shared" si="336"/>
        <v>1</v>
      </c>
      <c r="AQ885" s="41">
        <f t="shared" si="347"/>
        <v>1</v>
      </c>
      <c r="AR885" s="41">
        <f t="shared" si="348"/>
        <v>110447.95047079986</v>
      </c>
      <c r="AS885" s="41">
        <f t="shared" si="349"/>
        <v>92806.369813572906</v>
      </c>
      <c r="AT885" s="41">
        <f t="shared" si="350"/>
        <v>11.395565075897188</v>
      </c>
      <c r="AU885" s="41">
        <f t="shared" si="351"/>
        <v>88054.226219452132</v>
      </c>
      <c r="AV885" s="41">
        <f t="shared" si="352"/>
        <v>11.350059385189978</v>
      </c>
      <c r="AW885" s="41">
        <f t="shared" si="353"/>
        <v>88117.875134940929</v>
      </c>
      <c r="AX885" s="41">
        <f t="shared" si="354"/>
        <v>11.350699287209126</v>
      </c>
      <c r="AY885" s="41">
        <f t="shared" si="355"/>
        <v>11.202474996279085</v>
      </c>
      <c r="AZ885" s="41">
        <f t="shared" si="356"/>
        <v>11.538821993425206</v>
      </c>
    </row>
    <row r="886" spans="2:52" x14ac:dyDescent="0.25">
      <c r="B886" s="41" t="str">
        <f t="shared" si="357"/>
        <v>MD</v>
      </c>
      <c r="C886" s="46">
        <v>45164</v>
      </c>
      <c r="D886" s="45">
        <v>742.26539005292909</v>
      </c>
      <c r="E886" s="45">
        <v>148.53692950159382</v>
      </c>
      <c r="F886" s="45">
        <v>699.57388483082968</v>
      </c>
      <c r="G886" s="48">
        <v>477.29839678780644</v>
      </c>
      <c r="H886" s="44">
        <v>108736.85524598951</v>
      </c>
      <c r="I886" s="62">
        <f t="shared" si="337"/>
        <v>2067.6746011731589</v>
      </c>
      <c r="J886" s="41">
        <f t="shared" si="338"/>
        <v>2023</v>
      </c>
      <c r="K886" s="41">
        <f t="shared" si="339"/>
        <v>87</v>
      </c>
      <c r="L886" s="41">
        <f t="shared" si="340"/>
        <v>7569</v>
      </c>
      <c r="M886" s="41">
        <f t="shared" si="341"/>
        <v>8.9318162373091674</v>
      </c>
      <c r="N886" s="41">
        <f t="shared" si="342"/>
        <v>1</v>
      </c>
      <c r="O886" s="41">
        <f t="shared" si="343"/>
        <v>8</v>
      </c>
      <c r="P886" s="41">
        <f t="shared" si="344"/>
        <v>0</v>
      </c>
      <c r="Q886" s="41">
        <f t="shared" si="344"/>
        <v>0</v>
      </c>
      <c r="R886" s="41">
        <f t="shared" si="344"/>
        <v>0</v>
      </c>
      <c r="S886" s="41">
        <f t="shared" si="332"/>
        <v>0</v>
      </c>
      <c r="T886" s="41">
        <f t="shared" si="332"/>
        <v>0</v>
      </c>
      <c r="U886" s="41">
        <f t="shared" si="332"/>
        <v>0</v>
      </c>
      <c r="V886" s="41">
        <f t="shared" si="332"/>
        <v>0</v>
      </c>
      <c r="W886" s="41">
        <f t="shared" si="333"/>
        <v>1</v>
      </c>
      <c r="X886" s="41">
        <f t="shared" si="333"/>
        <v>0</v>
      </c>
      <c r="Y886" s="41">
        <f t="shared" si="333"/>
        <v>0</v>
      </c>
      <c r="Z886" s="41">
        <f t="shared" si="333"/>
        <v>0</v>
      </c>
      <c r="AA886" s="41">
        <f t="shared" si="334"/>
        <v>0</v>
      </c>
      <c r="AB886" s="41">
        <f t="shared" si="345"/>
        <v>0</v>
      </c>
      <c r="AC886" s="41">
        <f t="shared" si="345"/>
        <v>1</v>
      </c>
      <c r="AD886" s="41">
        <f t="shared" si="345"/>
        <v>0</v>
      </c>
      <c r="AE886" s="41">
        <f t="shared" si="335"/>
        <v>0</v>
      </c>
      <c r="AF886" s="41">
        <f t="shared" si="335"/>
        <v>0</v>
      </c>
      <c r="AG886" s="48">
        <v>742.26539005292909</v>
      </c>
      <c r="AH886" s="48">
        <v>148.53692950159382</v>
      </c>
      <c r="AI886" s="48">
        <v>699.57388483082968</v>
      </c>
      <c r="AJ886" s="48">
        <v>477.29839678780644</v>
      </c>
      <c r="AK886" s="41">
        <f t="shared" si="346"/>
        <v>11.596686070344161</v>
      </c>
      <c r="AL886" s="41">
        <f>LN(D886+'Models training data'!$Y$4)</f>
        <v>6.9406794035326405</v>
      </c>
      <c r="AM886" s="41">
        <f>LN(E886+'Models training data'!$Y$5)</f>
        <v>5.363866386276003</v>
      </c>
      <c r="AN886" s="41">
        <f>LN(F886+'Models training data'!$Y$6)</f>
        <v>6.6133202817174519</v>
      </c>
      <c r="AO886" s="41">
        <f>LN(G886+'Models training data'!$Y$7)</f>
        <v>6.2670142511138218</v>
      </c>
      <c r="AP886" s="41">
        <f t="shared" si="336"/>
        <v>1</v>
      </c>
      <c r="AQ886" s="41">
        <f t="shared" si="347"/>
        <v>1</v>
      </c>
      <c r="AR886" s="41">
        <f t="shared" si="348"/>
        <v>110423.56015771611</v>
      </c>
      <c r="AS886" s="41">
        <f t="shared" si="349"/>
        <v>92782.272423531205</v>
      </c>
      <c r="AT886" s="41">
        <f t="shared" si="350"/>
        <v>11.395307458632407</v>
      </c>
      <c r="AU886" s="41">
        <f t="shared" si="351"/>
        <v>88057.305995989751</v>
      </c>
      <c r="AV886" s="41">
        <f t="shared" si="352"/>
        <v>11.350190171394743</v>
      </c>
      <c r="AW886" s="41">
        <f t="shared" si="353"/>
        <v>88101.147709918077</v>
      </c>
      <c r="AX886" s="41">
        <f t="shared" si="354"/>
        <v>11.350506733622099</v>
      </c>
      <c r="AY886" s="41">
        <f t="shared" si="355"/>
        <v>11.199664465674134</v>
      </c>
      <c r="AZ886" s="41">
        <f t="shared" si="356"/>
        <v>11.534921932624339</v>
      </c>
    </row>
    <row r="887" spans="2:52" x14ac:dyDescent="0.25">
      <c r="B887" s="41" t="str">
        <f t="shared" si="357"/>
        <v>MD</v>
      </c>
      <c r="C887" s="46">
        <v>45171</v>
      </c>
      <c r="D887" s="45">
        <v>749.68804395120594</v>
      </c>
      <c r="E887" s="45">
        <v>150.02229879660948</v>
      </c>
      <c r="F887" s="45">
        <v>699.5739415032383</v>
      </c>
      <c r="G887" s="48">
        <v>480.17144968044244</v>
      </c>
      <c r="H887" s="44">
        <v>105759.53687907534</v>
      </c>
      <c r="I887" s="62">
        <f t="shared" si="337"/>
        <v>2079.4557339314961</v>
      </c>
      <c r="J887" s="41">
        <f t="shared" si="338"/>
        <v>2023</v>
      </c>
      <c r="K887" s="41">
        <f t="shared" si="339"/>
        <v>88</v>
      </c>
      <c r="L887" s="41">
        <f t="shared" si="340"/>
        <v>7744</v>
      </c>
      <c r="M887" s="41">
        <f t="shared" si="341"/>
        <v>8.9546736289564137</v>
      </c>
      <c r="N887" s="41">
        <f t="shared" si="342"/>
        <v>1</v>
      </c>
      <c r="O887" s="41">
        <f t="shared" si="343"/>
        <v>9</v>
      </c>
      <c r="P887" s="41">
        <f t="shared" si="344"/>
        <v>0</v>
      </c>
      <c r="Q887" s="41">
        <f t="shared" si="344"/>
        <v>0</v>
      </c>
      <c r="R887" s="41">
        <f t="shared" si="344"/>
        <v>0</v>
      </c>
      <c r="S887" s="41">
        <f t="shared" si="332"/>
        <v>0</v>
      </c>
      <c r="T887" s="41">
        <f t="shared" si="332"/>
        <v>0</v>
      </c>
      <c r="U887" s="41">
        <f t="shared" si="332"/>
        <v>0</v>
      </c>
      <c r="V887" s="41">
        <f t="shared" si="332"/>
        <v>0</v>
      </c>
      <c r="W887" s="41">
        <f t="shared" si="333"/>
        <v>0</v>
      </c>
      <c r="X887" s="41">
        <f t="shared" si="333"/>
        <v>1</v>
      </c>
      <c r="Y887" s="41">
        <f t="shared" si="333"/>
        <v>0</v>
      </c>
      <c r="Z887" s="41">
        <f t="shared" si="333"/>
        <v>0</v>
      </c>
      <c r="AA887" s="41">
        <f t="shared" si="334"/>
        <v>0</v>
      </c>
      <c r="AB887" s="41">
        <f t="shared" si="345"/>
        <v>0</v>
      </c>
      <c r="AC887" s="41">
        <f t="shared" si="345"/>
        <v>1</v>
      </c>
      <c r="AD887" s="41">
        <f t="shared" si="345"/>
        <v>0</v>
      </c>
      <c r="AE887" s="41">
        <f t="shared" si="335"/>
        <v>0</v>
      </c>
      <c r="AF887" s="41">
        <f t="shared" si="335"/>
        <v>0</v>
      </c>
      <c r="AG887" s="48">
        <v>749.68804395120594</v>
      </c>
      <c r="AH887" s="48">
        <v>150.02229879660948</v>
      </c>
      <c r="AI887" s="48">
        <v>699.5739415032383</v>
      </c>
      <c r="AJ887" s="48">
        <v>480.17144968044244</v>
      </c>
      <c r="AK887" s="41">
        <f t="shared" si="346"/>
        <v>11.568923276095926</v>
      </c>
      <c r="AL887" s="41">
        <f>LN(D887+'Models training data'!$Y$4)</f>
        <v>6.9478359828170984</v>
      </c>
      <c r="AM887" s="41">
        <f>LN(E887+'Models training data'!$Y$5)</f>
        <v>5.3707979437859885</v>
      </c>
      <c r="AN887" s="41">
        <f>LN(F887+'Models training data'!$Y$6)</f>
        <v>6.6133203577926603</v>
      </c>
      <c r="AO887" s="41">
        <f>LN(G887+'Models training data'!$Y$7)</f>
        <v>6.2724521678111547</v>
      </c>
      <c r="AP887" s="41">
        <f t="shared" si="336"/>
        <v>1</v>
      </c>
      <c r="AQ887" s="41">
        <f t="shared" si="347"/>
        <v>1</v>
      </c>
      <c r="AR887" s="41">
        <f t="shared" si="348"/>
        <v>101023.31911564482</v>
      </c>
      <c r="AS887" s="41">
        <f t="shared" si="349"/>
        <v>84670.363609383407</v>
      </c>
      <c r="AT887" s="41">
        <f t="shared" si="350"/>
        <v>11.317523125636674</v>
      </c>
      <c r="AU887" s="41">
        <f t="shared" si="351"/>
        <v>88061.564471203208</v>
      </c>
      <c r="AV887" s="41">
        <f t="shared" si="352"/>
        <v>11.350337902801199</v>
      </c>
      <c r="AW887" s="41">
        <f t="shared" si="353"/>
        <v>88084.611459652631</v>
      </c>
      <c r="AX887" s="41">
        <f t="shared" si="354"/>
        <v>11.350316380695677</v>
      </c>
      <c r="AY887" s="41">
        <f t="shared" si="355"/>
        <v>11.200367396336871</v>
      </c>
      <c r="AZ887" s="41">
        <f t="shared" si="356"/>
        <v>11.536133107817477</v>
      </c>
    </row>
    <row r="888" spans="2:52" x14ac:dyDescent="0.25">
      <c r="B888" s="41" t="str">
        <f t="shared" si="357"/>
        <v>MD</v>
      </c>
      <c r="C888" s="46">
        <v>45178</v>
      </c>
      <c r="D888" s="45">
        <v>757.18492438914132</v>
      </c>
      <c r="E888" s="45">
        <v>151.52252178457542</v>
      </c>
      <c r="F888" s="45">
        <v>138.81762929796744</v>
      </c>
      <c r="G888" s="48">
        <v>437.21459396953986</v>
      </c>
      <c r="H888" s="44">
        <v>94222.976679121159</v>
      </c>
      <c r="I888" s="62">
        <f t="shared" si="337"/>
        <v>1484.7396694412241</v>
      </c>
      <c r="J888" s="41">
        <f t="shared" si="338"/>
        <v>2023</v>
      </c>
      <c r="K888" s="41">
        <f t="shared" si="339"/>
        <v>89</v>
      </c>
      <c r="L888" s="41">
        <f t="shared" si="340"/>
        <v>7921</v>
      </c>
      <c r="M888" s="41">
        <f t="shared" si="341"/>
        <v>8.9772727394642793</v>
      </c>
      <c r="N888" s="41">
        <f t="shared" si="342"/>
        <v>1</v>
      </c>
      <c r="O888" s="41">
        <f t="shared" si="343"/>
        <v>9</v>
      </c>
      <c r="P888" s="41">
        <f t="shared" si="344"/>
        <v>0</v>
      </c>
      <c r="Q888" s="41">
        <f t="shared" si="344"/>
        <v>0</v>
      </c>
      <c r="R888" s="41">
        <f t="shared" si="344"/>
        <v>0</v>
      </c>
      <c r="S888" s="41">
        <f t="shared" si="332"/>
        <v>0</v>
      </c>
      <c r="T888" s="41">
        <f t="shared" si="332"/>
        <v>0</v>
      </c>
      <c r="U888" s="41">
        <f t="shared" si="332"/>
        <v>0</v>
      </c>
      <c r="V888" s="41">
        <f t="shared" si="332"/>
        <v>0</v>
      </c>
      <c r="W888" s="41">
        <f t="shared" si="333"/>
        <v>0</v>
      </c>
      <c r="X888" s="41">
        <f t="shared" si="333"/>
        <v>1</v>
      </c>
      <c r="Y888" s="41">
        <f t="shared" si="333"/>
        <v>0</v>
      </c>
      <c r="Z888" s="41">
        <f t="shared" si="333"/>
        <v>0</v>
      </c>
      <c r="AA888" s="41">
        <f t="shared" si="334"/>
        <v>0</v>
      </c>
      <c r="AB888" s="41">
        <f t="shared" si="345"/>
        <v>0</v>
      </c>
      <c r="AC888" s="41">
        <f t="shared" si="345"/>
        <v>1</v>
      </c>
      <c r="AD888" s="41">
        <f t="shared" si="345"/>
        <v>0</v>
      </c>
      <c r="AE888" s="41">
        <f t="shared" si="335"/>
        <v>0</v>
      </c>
      <c r="AF888" s="41">
        <f t="shared" si="335"/>
        <v>0</v>
      </c>
      <c r="AG888" s="48">
        <v>757.18492438914132</v>
      </c>
      <c r="AH888" s="48">
        <v>151.52252178457542</v>
      </c>
      <c r="AI888" s="48">
        <v>138.81762929796744</v>
      </c>
      <c r="AJ888" s="48">
        <v>437.21459396953986</v>
      </c>
      <c r="AK888" s="41">
        <f t="shared" si="346"/>
        <v>11.453419344613417</v>
      </c>
      <c r="AL888" s="41">
        <f>LN(D888+'Models training data'!$Y$4)</f>
        <v>6.9550125120898558</v>
      </c>
      <c r="AM888" s="41">
        <f>LN(E888+'Models training data'!$Y$5)</f>
        <v>5.3777503850315869</v>
      </c>
      <c r="AN888" s="41">
        <f>LN(F888+'Models training data'!$Y$6)</f>
        <v>5.216001022494213</v>
      </c>
      <c r="AO888" s="41">
        <f>LN(G888+'Models training data'!$Y$7)</f>
        <v>6.1878903932585594</v>
      </c>
      <c r="AP888" s="41">
        <f t="shared" si="336"/>
        <v>1</v>
      </c>
      <c r="AQ888" s="41">
        <f t="shared" si="347"/>
        <v>1</v>
      </c>
      <c r="AR888" s="41">
        <f t="shared" si="348"/>
        <v>100998.92880256107</v>
      </c>
      <c r="AS888" s="41">
        <f t="shared" si="349"/>
        <v>84646.26621934172</v>
      </c>
      <c r="AT888" s="41">
        <f t="shared" si="350"/>
        <v>11.317265508371893</v>
      </c>
      <c r="AU888" s="41">
        <f t="shared" si="351"/>
        <v>88067.001645092474</v>
      </c>
      <c r="AV888" s="41">
        <f t="shared" si="352"/>
        <v>11.350502579409344</v>
      </c>
      <c r="AW888" s="41">
        <f t="shared" si="353"/>
        <v>88068.262063671587</v>
      </c>
      <c r="AX888" s="41">
        <f t="shared" si="354"/>
        <v>11.350128178695813</v>
      </c>
      <c r="AY888" s="41">
        <f t="shared" si="355"/>
        <v>11.144260093548887</v>
      </c>
      <c r="AZ888" s="41">
        <f t="shared" si="356"/>
        <v>11.405243552535246</v>
      </c>
    </row>
    <row r="889" spans="2:52" x14ac:dyDescent="0.25">
      <c r="B889" s="41" t="str">
        <f t="shared" si="357"/>
        <v>MD</v>
      </c>
      <c r="C889" s="46">
        <v>45185</v>
      </c>
      <c r="D889" s="45">
        <v>764.75677363192904</v>
      </c>
      <c r="E889" s="45">
        <v>153.0377470024211</v>
      </c>
      <c r="F889" s="45">
        <v>83.430600428916804</v>
      </c>
      <c r="G889" s="48">
        <v>393.99916349830005</v>
      </c>
      <c r="H889" s="44">
        <v>90222.347523414515</v>
      </c>
      <c r="I889" s="62">
        <f t="shared" si="337"/>
        <v>1395.2242845615669</v>
      </c>
      <c r="J889" s="41">
        <f t="shared" si="338"/>
        <v>2023</v>
      </c>
      <c r="K889" s="41">
        <f t="shared" si="339"/>
        <v>90</v>
      </c>
      <c r="L889" s="41">
        <f t="shared" si="340"/>
        <v>8100</v>
      </c>
      <c r="M889" s="41">
        <f t="shared" si="341"/>
        <v>8.99961934066053</v>
      </c>
      <c r="N889" s="41">
        <f t="shared" si="342"/>
        <v>1</v>
      </c>
      <c r="O889" s="41">
        <f t="shared" si="343"/>
        <v>9</v>
      </c>
      <c r="P889" s="41">
        <f t="shared" si="344"/>
        <v>0</v>
      </c>
      <c r="Q889" s="41">
        <f t="shared" si="344"/>
        <v>0</v>
      </c>
      <c r="R889" s="41">
        <f t="shared" si="344"/>
        <v>0</v>
      </c>
      <c r="S889" s="41">
        <f t="shared" si="332"/>
        <v>0</v>
      </c>
      <c r="T889" s="41">
        <f t="shared" si="332"/>
        <v>0</v>
      </c>
      <c r="U889" s="41">
        <f t="shared" si="332"/>
        <v>0</v>
      </c>
      <c r="V889" s="41">
        <f t="shared" si="332"/>
        <v>0</v>
      </c>
      <c r="W889" s="41">
        <f t="shared" si="333"/>
        <v>0</v>
      </c>
      <c r="X889" s="41">
        <f t="shared" si="333"/>
        <v>1</v>
      </c>
      <c r="Y889" s="41">
        <f t="shared" si="333"/>
        <v>0</v>
      </c>
      <c r="Z889" s="41">
        <f t="shared" si="333"/>
        <v>0</v>
      </c>
      <c r="AA889" s="41">
        <f t="shared" si="334"/>
        <v>0</v>
      </c>
      <c r="AB889" s="41">
        <f t="shared" si="345"/>
        <v>0</v>
      </c>
      <c r="AC889" s="41">
        <f t="shared" si="345"/>
        <v>1</v>
      </c>
      <c r="AD889" s="41">
        <f t="shared" si="345"/>
        <v>0</v>
      </c>
      <c r="AE889" s="41">
        <f t="shared" si="335"/>
        <v>0</v>
      </c>
      <c r="AF889" s="41">
        <f t="shared" si="335"/>
        <v>0</v>
      </c>
      <c r="AG889" s="48">
        <v>764.75677363192904</v>
      </c>
      <c r="AH889" s="48">
        <v>153.0377470024211</v>
      </c>
      <c r="AI889" s="48">
        <v>83.430600428916804</v>
      </c>
      <c r="AJ889" s="48">
        <v>393.99916349830005</v>
      </c>
      <c r="AK889" s="41">
        <f t="shared" si="346"/>
        <v>11.410032430612949</v>
      </c>
      <c r="AL889" s="41">
        <f>LN(D889+'Models training data'!$Y$4)</f>
        <v>6.962208903710291</v>
      </c>
      <c r="AM889" s="41">
        <f>LN(E889+'Models training data'!$Y$5)</f>
        <v>5.3847236275909243</v>
      </c>
      <c r="AN889" s="41">
        <f>LN(F889+'Models training data'!$Y$6)</f>
        <v>4.8583313415210396</v>
      </c>
      <c r="AO889" s="41">
        <f>LN(G889+'Models training data'!$Y$7)</f>
        <v>6.0949291100822371</v>
      </c>
      <c r="AP889" s="41">
        <f t="shared" si="336"/>
        <v>1</v>
      </c>
      <c r="AQ889" s="41">
        <f t="shared" si="347"/>
        <v>1</v>
      </c>
      <c r="AR889" s="41">
        <f t="shared" si="348"/>
        <v>100974.53848947733</v>
      </c>
      <c r="AS889" s="41">
        <f t="shared" si="349"/>
        <v>84622.168829300019</v>
      </c>
      <c r="AT889" s="41">
        <f t="shared" si="350"/>
        <v>11.317007891107114</v>
      </c>
      <c r="AU889" s="41">
        <f t="shared" si="351"/>
        <v>88073.617517657549</v>
      </c>
      <c r="AV889" s="41">
        <f t="shared" si="352"/>
        <v>11.350684201219181</v>
      </c>
      <c r="AW889" s="41">
        <f t="shared" si="353"/>
        <v>88052.09534632841</v>
      </c>
      <c r="AX889" s="41">
        <f t="shared" si="354"/>
        <v>11.349942079555591</v>
      </c>
      <c r="AY889" s="41">
        <f t="shared" si="355"/>
        <v>11.132728556077343</v>
      </c>
      <c r="AZ889" s="41">
        <f t="shared" si="356"/>
        <v>11.363274124971973</v>
      </c>
    </row>
    <row r="890" spans="2:52" x14ac:dyDescent="0.25">
      <c r="B890" s="41" t="str">
        <f t="shared" si="357"/>
        <v>MD</v>
      </c>
      <c r="C890" s="46">
        <v>45192</v>
      </c>
      <c r="D890" s="45">
        <v>772.40434136747569</v>
      </c>
      <c r="E890" s="45">
        <v>154.56812447244528</v>
      </c>
      <c r="F890" s="45">
        <v>78.587385917002933</v>
      </c>
      <c r="G890" s="48">
        <v>354.64985004104142</v>
      </c>
      <c r="H890" s="44">
        <v>89294.869598826728</v>
      </c>
      <c r="I890" s="62">
        <f t="shared" si="337"/>
        <v>1360.2097017979654</v>
      </c>
      <c r="J890" s="41">
        <f t="shared" si="338"/>
        <v>2023</v>
      </c>
      <c r="K890" s="41">
        <f t="shared" si="339"/>
        <v>91</v>
      </c>
      <c r="L890" s="41">
        <f t="shared" si="340"/>
        <v>8281</v>
      </c>
      <c r="M890" s="41">
        <f t="shared" si="341"/>
        <v>9.0217190130336995</v>
      </c>
      <c r="N890" s="41">
        <f t="shared" si="342"/>
        <v>1</v>
      </c>
      <c r="O890" s="41">
        <f t="shared" si="343"/>
        <v>9</v>
      </c>
      <c r="P890" s="41">
        <f t="shared" si="344"/>
        <v>0</v>
      </c>
      <c r="Q890" s="41">
        <f t="shared" si="344"/>
        <v>0</v>
      </c>
      <c r="R890" s="41">
        <f t="shared" si="344"/>
        <v>0</v>
      </c>
      <c r="S890" s="41">
        <f t="shared" si="332"/>
        <v>0</v>
      </c>
      <c r="T890" s="41">
        <f t="shared" si="332"/>
        <v>0</v>
      </c>
      <c r="U890" s="41">
        <f t="shared" si="332"/>
        <v>0</v>
      </c>
      <c r="V890" s="41">
        <f t="shared" si="332"/>
        <v>0</v>
      </c>
      <c r="W890" s="41">
        <f t="shared" si="333"/>
        <v>0</v>
      </c>
      <c r="X890" s="41">
        <f t="shared" si="333"/>
        <v>1</v>
      </c>
      <c r="Y890" s="41">
        <f t="shared" si="333"/>
        <v>0</v>
      </c>
      <c r="Z890" s="41">
        <f t="shared" si="333"/>
        <v>0</v>
      </c>
      <c r="AA890" s="41">
        <f t="shared" si="334"/>
        <v>0</v>
      </c>
      <c r="AB890" s="41">
        <f t="shared" si="345"/>
        <v>0</v>
      </c>
      <c r="AC890" s="41">
        <f t="shared" si="345"/>
        <v>1</v>
      </c>
      <c r="AD890" s="41">
        <f t="shared" si="345"/>
        <v>0</v>
      </c>
      <c r="AE890" s="41">
        <f t="shared" si="335"/>
        <v>0</v>
      </c>
      <c r="AF890" s="41">
        <f t="shared" si="335"/>
        <v>0</v>
      </c>
      <c r="AG890" s="48">
        <v>772.40434136747569</v>
      </c>
      <c r="AH890" s="48">
        <v>154.56812447244528</v>
      </c>
      <c r="AI890" s="48">
        <v>78.587385917002933</v>
      </c>
      <c r="AJ890" s="48">
        <v>354.64985004104142</v>
      </c>
      <c r="AK890" s="41">
        <f t="shared" si="346"/>
        <v>11.399699313913269</v>
      </c>
      <c r="AL890" s="41">
        <f>LN(D890+'Models training data'!$Y$4)</f>
        <v>6.9694250696373112</v>
      </c>
      <c r="AM890" s="41">
        <f>LN(E890+'Models training data'!$Y$5)</f>
        <v>5.3917175885054709</v>
      </c>
      <c r="AN890" s="41">
        <f>LN(F890+'Models training data'!$Y$6)</f>
        <v>4.8200062841347959</v>
      </c>
      <c r="AO890" s="41">
        <f>LN(G890+'Models training data'!$Y$7)</f>
        <v>6.0020416212531114</v>
      </c>
      <c r="AP890" s="41">
        <f t="shared" si="336"/>
        <v>1</v>
      </c>
      <c r="AQ890" s="41">
        <f t="shared" si="347"/>
        <v>1</v>
      </c>
      <c r="AR890" s="41">
        <f t="shared" si="348"/>
        <v>100950.14817639359</v>
      </c>
      <c r="AS890" s="41">
        <f t="shared" si="349"/>
        <v>84598.071439258318</v>
      </c>
      <c r="AT890" s="41">
        <f t="shared" si="350"/>
        <v>11.316750273842333</v>
      </c>
      <c r="AU890" s="41">
        <f t="shared" si="351"/>
        <v>88081.412088898462</v>
      </c>
      <c r="AV890" s="41">
        <f t="shared" si="352"/>
        <v>11.35088276823071</v>
      </c>
      <c r="AW890" s="41">
        <f t="shared" si="353"/>
        <v>88036.10727040151</v>
      </c>
      <c r="AX890" s="41">
        <f t="shared" si="354"/>
        <v>11.349758036801539</v>
      </c>
      <c r="AY890" s="41">
        <f t="shared" si="355"/>
        <v>11.126279131297695</v>
      </c>
      <c r="AZ890" s="41">
        <f t="shared" si="356"/>
        <v>11.348948598035342</v>
      </c>
    </row>
    <row r="891" spans="2:52" x14ac:dyDescent="0.25">
      <c r="B891" s="41" t="str">
        <f t="shared" si="357"/>
        <v>MD</v>
      </c>
      <c r="C891" s="46">
        <v>45199</v>
      </c>
      <c r="D891" s="45">
        <v>780.12838478060962</v>
      </c>
      <c r="E891" s="45">
        <v>156.11380571716973</v>
      </c>
      <c r="F891" s="45">
        <v>78.805507724552655</v>
      </c>
      <c r="G891" s="48">
        <v>319.18992532619444</v>
      </c>
      <c r="H891" s="44">
        <v>88795.544881452093</v>
      </c>
      <c r="I891" s="62">
        <f t="shared" si="337"/>
        <v>1334.2376235485265</v>
      </c>
      <c r="J891" s="41">
        <f t="shared" si="338"/>
        <v>2023</v>
      </c>
      <c r="K891" s="41">
        <f t="shared" si="339"/>
        <v>92</v>
      </c>
      <c r="L891" s="41">
        <f t="shared" si="340"/>
        <v>8464</v>
      </c>
      <c r="M891" s="41">
        <f t="shared" si="341"/>
        <v>9.0435771540980809</v>
      </c>
      <c r="N891" s="41">
        <f t="shared" si="342"/>
        <v>1</v>
      </c>
      <c r="O891" s="41">
        <f t="shared" si="343"/>
        <v>9</v>
      </c>
      <c r="P891" s="41">
        <f t="shared" si="344"/>
        <v>0</v>
      </c>
      <c r="Q891" s="41">
        <f t="shared" si="344"/>
        <v>0</v>
      </c>
      <c r="R891" s="41">
        <f t="shared" si="344"/>
        <v>0</v>
      </c>
      <c r="S891" s="41">
        <f t="shared" si="332"/>
        <v>0</v>
      </c>
      <c r="T891" s="41">
        <f t="shared" si="332"/>
        <v>0</v>
      </c>
      <c r="U891" s="41">
        <f t="shared" si="332"/>
        <v>0</v>
      </c>
      <c r="V891" s="41">
        <f t="shared" si="332"/>
        <v>0</v>
      </c>
      <c r="W891" s="41">
        <f t="shared" si="333"/>
        <v>0</v>
      </c>
      <c r="X891" s="41">
        <f t="shared" si="333"/>
        <v>1</v>
      </c>
      <c r="Y891" s="41">
        <f t="shared" si="333"/>
        <v>0</v>
      </c>
      <c r="Z891" s="41">
        <f t="shared" si="333"/>
        <v>0</v>
      </c>
      <c r="AA891" s="41">
        <f t="shared" si="334"/>
        <v>0</v>
      </c>
      <c r="AB891" s="41">
        <f t="shared" si="345"/>
        <v>0</v>
      </c>
      <c r="AC891" s="41">
        <f t="shared" si="345"/>
        <v>1</v>
      </c>
      <c r="AD891" s="41">
        <f t="shared" si="345"/>
        <v>0</v>
      </c>
      <c r="AE891" s="41">
        <f t="shared" si="335"/>
        <v>0</v>
      </c>
      <c r="AF891" s="41">
        <f t="shared" si="335"/>
        <v>0</v>
      </c>
      <c r="AG891" s="48">
        <v>780.12838478060962</v>
      </c>
      <c r="AH891" s="48">
        <v>156.11380571716973</v>
      </c>
      <c r="AI891" s="48">
        <v>78.805507724552655</v>
      </c>
      <c r="AJ891" s="48">
        <v>319.18992532619444</v>
      </c>
      <c r="AK891" s="41">
        <f t="shared" si="346"/>
        <v>11.394091757467775</v>
      </c>
      <c r="AL891" s="41">
        <f>LN(D891+'Models training data'!$Y$4)</f>
        <v>6.9766609214415487</v>
      </c>
      <c r="AM891" s="41">
        <f>LN(E891+'Models training data'!$Y$5)</f>
        <v>5.398732184292494</v>
      </c>
      <c r="AN891" s="41">
        <f>LN(F891+'Models training data'!$Y$6)</f>
        <v>4.8217642691080362</v>
      </c>
      <c r="AO891" s="41">
        <f>LN(G891+'Models training data'!$Y$7)</f>
        <v>5.9102364843042814</v>
      </c>
      <c r="AP891" s="41">
        <f t="shared" si="336"/>
        <v>1</v>
      </c>
      <c r="AQ891" s="41">
        <f t="shared" si="347"/>
        <v>1</v>
      </c>
      <c r="AR891" s="41">
        <f t="shared" si="348"/>
        <v>100925.75786330985</v>
      </c>
      <c r="AS891" s="41">
        <f t="shared" si="349"/>
        <v>84573.974049216617</v>
      </c>
      <c r="AT891" s="41">
        <f t="shared" si="350"/>
        <v>11.316492656577553</v>
      </c>
      <c r="AU891" s="41">
        <f t="shared" si="351"/>
        <v>88090.385358815183</v>
      </c>
      <c r="AV891" s="41">
        <f t="shared" si="352"/>
        <v>11.351098280443928</v>
      </c>
      <c r="AW891" s="41">
        <f t="shared" si="353"/>
        <v>88020.293931042572</v>
      </c>
      <c r="AX891" s="41">
        <f t="shared" si="354"/>
        <v>11.349576005483971</v>
      </c>
      <c r="AY891" s="41">
        <f t="shared" si="355"/>
        <v>11.120900408859615</v>
      </c>
      <c r="AZ891" s="41">
        <f t="shared" si="356"/>
        <v>11.33822721714737</v>
      </c>
    </row>
    <row r="892" spans="2:52" x14ac:dyDescent="0.25">
      <c r="B892" s="41" t="str">
        <f t="shared" si="357"/>
        <v>MD</v>
      </c>
      <c r="C892" s="46">
        <v>45206</v>
      </c>
      <c r="D892" s="45">
        <v>787.92966862803712</v>
      </c>
      <c r="E892" s="45">
        <v>157.67494377434141</v>
      </c>
      <c r="F892" s="45">
        <v>79.536787596636159</v>
      </c>
      <c r="G892" s="48">
        <v>287.27143882250067</v>
      </c>
      <c r="H892" s="44">
        <v>80641.954675353409</v>
      </c>
      <c r="I892" s="62">
        <f t="shared" si="337"/>
        <v>1312.4128388215154</v>
      </c>
      <c r="J892" s="41">
        <f t="shared" si="338"/>
        <v>2023</v>
      </c>
      <c r="K892" s="41">
        <f t="shared" si="339"/>
        <v>93</v>
      </c>
      <c r="L892" s="41">
        <f t="shared" si="340"/>
        <v>8649</v>
      </c>
      <c r="M892" s="41">
        <f t="shared" si="341"/>
        <v>9.0651989863065126</v>
      </c>
      <c r="N892" s="41">
        <f t="shared" si="342"/>
        <v>1</v>
      </c>
      <c r="O892" s="41">
        <f t="shared" si="343"/>
        <v>10</v>
      </c>
      <c r="P892" s="41">
        <f t="shared" si="344"/>
        <v>0</v>
      </c>
      <c r="Q892" s="41">
        <f t="shared" si="344"/>
        <v>0</v>
      </c>
      <c r="R892" s="41">
        <f t="shared" si="344"/>
        <v>0</v>
      </c>
      <c r="S892" s="41">
        <f t="shared" si="332"/>
        <v>0</v>
      </c>
      <c r="T892" s="41">
        <f t="shared" si="332"/>
        <v>0</v>
      </c>
      <c r="U892" s="41">
        <f t="shared" si="332"/>
        <v>0</v>
      </c>
      <c r="V892" s="41">
        <f t="shared" si="332"/>
        <v>0</v>
      </c>
      <c r="W892" s="41">
        <f t="shared" si="333"/>
        <v>0</v>
      </c>
      <c r="X892" s="41">
        <f t="shared" si="333"/>
        <v>0</v>
      </c>
      <c r="Y892" s="41">
        <f t="shared" si="333"/>
        <v>1</v>
      </c>
      <c r="Z892" s="41">
        <f t="shared" si="333"/>
        <v>0</v>
      </c>
      <c r="AA892" s="41">
        <f t="shared" si="334"/>
        <v>0</v>
      </c>
      <c r="AB892" s="41">
        <f t="shared" si="345"/>
        <v>0</v>
      </c>
      <c r="AC892" s="41">
        <f t="shared" si="345"/>
        <v>1</v>
      </c>
      <c r="AD892" s="41">
        <f t="shared" si="345"/>
        <v>0</v>
      </c>
      <c r="AE892" s="41">
        <f t="shared" si="335"/>
        <v>0</v>
      </c>
      <c r="AF892" s="41">
        <f t="shared" si="335"/>
        <v>0</v>
      </c>
      <c r="AG892" s="48">
        <v>787.92966862803712</v>
      </c>
      <c r="AH892" s="48">
        <v>157.67494377434141</v>
      </c>
      <c r="AI892" s="48">
        <v>79.536787596636159</v>
      </c>
      <c r="AJ892" s="48">
        <v>287.27143882250067</v>
      </c>
      <c r="AK892" s="41">
        <f t="shared" si="346"/>
        <v>11.297774322537135</v>
      </c>
      <c r="AL892" s="41">
        <f>LN(D892+'Models training data'!$Y$4)</f>
        <v>6.9839163703175329</v>
      </c>
      <c r="AM892" s="41">
        <f>LN(E892+'Models training data'!$Y$5)</f>
        <v>5.4057673309575049</v>
      </c>
      <c r="AN892" s="41">
        <f>LN(F892+'Models training data'!$Y$6)</f>
        <v>4.8276356792748674</v>
      </c>
      <c r="AO892" s="41">
        <f>LN(G892+'Models training data'!$Y$7)</f>
        <v>5.8197115629916834</v>
      </c>
      <c r="AP892" s="41">
        <f t="shared" si="336"/>
        <v>1</v>
      </c>
      <c r="AQ892" s="41">
        <f t="shared" si="347"/>
        <v>1</v>
      </c>
      <c r="AR892" s="41">
        <f t="shared" si="348"/>
        <v>87448.708706134086</v>
      </c>
      <c r="AS892" s="41">
        <f t="shared" si="349"/>
        <v>71097.608379138983</v>
      </c>
      <c r="AT892" s="41">
        <f t="shared" si="350"/>
        <v>11.171319544603193</v>
      </c>
      <c r="AU892" s="41">
        <f t="shared" si="351"/>
        <v>71208.297908187655</v>
      </c>
      <c r="AV892" s="41">
        <f t="shared" si="352"/>
        <v>11.172847184207484</v>
      </c>
      <c r="AW892" s="41">
        <f t="shared" si="353"/>
        <v>71135.097178965239</v>
      </c>
      <c r="AX892" s="41">
        <f t="shared" si="354"/>
        <v>11.17120401137306</v>
      </c>
      <c r="AY892" s="41">
        <f t="shared" si="355"/>
        <v>11.116135411234264</v>
      </c>
      <c r="AZ892" s="41">
        <f t="shared" si="356"/>
        <v>11.3280220440167</v>
      </c>
    </row>
    <row r="893" spans="2:52" x14ac:dyDescent="0.25">
      <c r="B893" s="41" t="str">
        <f t="shared" si="357"/>
        <v>MD</v>
      </c>
      <c r="C893" s="46">
        <v>45213</v>
      </c>
      <c r="D893" s="45">
        <v>795.80896531405244</v>
      </c>
      <c r="E893" s="45">
        <v>159.25169321208483</v>
      </c>
      <c r="F893" s="45">
        <v>80.326477952086321</v>
      </c>
      <c r="G893" s="48">
        <v>258.54434554314321</v>
      </c>
      <c r="H893" s="44">
        <v>80191.256731155328</v>
      </c>
      <c r="I893" s="62">
        <f t="shared" si="337"/>
        <v>1293.9314820213669</v>
      </c>
      <c r="J893" s="41">
        <f t="shared" si="338"/>
        <v>2023</v>
      </c>
      <c r="K893" s="41">
        <f t="shared" si="339"/>
        <v>94</v>
      </c>
      <c r="L893" s="41">
        <f t="shared" si="340"/>
        <v>8836</v>
      </c>
      <c r="M893" s="41">
        <f t="shared" si="341"/>
        <v>9.0865895645400077</v>
      </c>
      <c r="N893" s="41">
        <f t="shared" si="342"/>
        <v>1</v>
      </c>
      <c r="O893" s="41">
        <f t="shared" si="343"/>
        <v>10</v>
      </c>
      <c r="P893" s="41">
        <f t="shared" si="344"/>
        <v>0</v>
      </c>
      <c r="Q893" s="41">
        <f t="shared" si="344"/>
        <v>0</v>
      </c>
      <c r="R893" s="41">
        <f t="shared" si="344"/>
        <v>0</v>
      </c>
      <c r="S893" s="41">
        <f t="shared" si="332"/>
        <v>0</v>
      </c>
      <c r="T893" s="41">
        <f t="shared" si="332"/>
        <v>0</v>
      </c>
      <c r="U893" s="41">
        <f t="shared" si="332"/>
        <v>0</v>
      </c>
      <c r="V893" s="41">
        <f t="shared" si="332"/>
        <v>0</v>
      </c>
      <c r="W893" s="41">
        <f t="shared" si="333"/>
        <v>0</v>
      </c>
      <c r="X893" s="41">
        <f t="shared" si="333"/>
        <v>0</v>
      </c>
      <c r="Y893" s="41">
        <f t="shared" si="333"/>
        <v>1</v>
      </c>
      <c r="Z893" s="41">
        <f t="shared" si="333"/>
        <v>0</v>
      </c>
      <c r="AA893" s="41">
        <f t="shared" si="334"/>
        <v>0</v>
      </c>
      <c r="AB893" s="41">
        <f t="shared" si="345"/>
        <v>0</v>
      </c>
      <c r="AC893" s="41">
        <f t="shared" si="345"/>
        <v>1</v>
      </c>
      <c r="AD893" s="41">
        <f t="shared" si="345"/>
        <v>0</v>
      </c>
      <c r="AE893" s="41">
        <f t="shared" si="335"/>
        <v>0</v>
      </c>
      <c r="AF893" s="41">
        <f t="shared" si="335"/>
        <v>0</v>
      </c>
      <c r="AG893" s="48">
        <v>795.80896531405244</v>
      </c>
      <c r="AH893" s="48">
        <v>159.25169321208483</v>
      </c>
      <c r="AI893" s="48">
        <v>80.326477952086321</v>
      </c>
      <c r="AJ893" s="48">
        <v>258.54434554314321</v>
      </c>
      <c r="AK893" s="41">
        <f t="shared" si="346"/>
        <v>11.292169769596907</v>
      </c>
      <c r="AL893" s="41">
        <f>LN(D893+'Models training data'!$Y$4)</f>
        <v>6.9911913270958204</v>
      </c>
      <c r="AM893" s="41">
        <f>LN(E893+'Models training data'!$Y$5)</f>
        <v>5.4128229440066988</v>
      </c>
      <c r="AN893" s="41">
        <f>LN(F893+'Models training data'!$Y$6)</f>
        <v>4.8339375884105804</v>
      </c>
      <c r="AO893" s="41">
        <f>LN(G893+'Models training data'!$Y$7)</f>
        <v>5.730579470358685</v>
      </c>
      <c r="AP893" s="41">
        <f t="shared" si="336"/>
        <v>1</v>
      </c>
      <c r="AQ893" s="41">
        <f t="shared" si="347"/>
        <v>1</v>
      </c>
      <c r="AR893" s="41">
        <f t="shared" si="348"/>
        <v>87424.318393050344</v>
      </c>
      <c r="AS893" s="41">
        <f t="shared" si="349"/>
        <v>71073.510989097267</v>
      </c>
      <c r="AT893" s="41">
        <f t="shared" si="350"/>
        <v>11.171061927338414</v>
      </c>
      <c r="AU893" s="41">
        <f t="shared" si="351"/>
        <v>71219.628575456009</v>
      </c>
      <c r="AV893" s="41">
        <f t="shared" si="352"/>
        <v>11.173096586824084</v>
      </c>
      <c r="AW893" s="41">
        <f t="shared" si="353"/>
        <v>71119.622099373897</v>
      </c>
      <c r="AX893" s="41">
        <f t="shared" si="354"/>
        <v>11.17102587384856</v>
      </c>
      <c r="AY893" s="41">
        <f t="shared" si="355"/>
        <v>11.111888191950467</v>
      </c>
      <c r="AZ893" s="41">
        <f t="shared" si="356"/>
        <v>11.318028382039754</v>
      </c>
    </row>
    <row r="894" spans="2:52" x14ac:dyDescent="0.25">
      <c r="B894" s="41" t="str">
        <f t="shared" si="357"/>
        <v>MD</v>
      </c>
      <c r="C894" s="46">
        <v>45220</v>
      </c>
      <c r="D894" s="45">
        <v>803.76705496700765</v>
      </c>
      <c r="E894" s="45">
        <v>160.84421014420565</v>
      </c>
      <c r="F894" s="45">
        <v>81.129174979555543</v>
      </c>
      <c r="G894" s="48">
        <v>232.68991604911815</v>
      </c>
      <c r="H894" s="44">
        <v>79740.99423971682</v>
      </c>
      <c r="I894" s="62">
        <f t="shared" si="337"/>
        <v>1278.430356139887</v>
      </c>
      <c r="J894" s="41">
        <f t="shared" si="338"/>
        <v>2023</v>
      </c>
      <c r="K894" s="41">
        <f t="shared" si="339"/>
        <v>95</v>
      </c>
      <c r="L894" s="41">
        <f t="shared" si="340"/>
        <v>9025</v>
      </c>
      <c r="M894" s="41">
        <f t="shared" si="341"/>
        <v>9.1077537832010815</v>
      </c>
      <c r="N894" s="41">
        <f t="shared" si="342"/>
        <v>1</v>
      </c>
      <c r="O894" s="41">
        <f t="shared" si="343"/>
        <v>10</v>
      </c>
      <c r="P894" s="41">
        <f t="shared" si="344"/>
        <v>0</v>
      </c>
      <c r="Q894" s="41">
        <f t="shared" si="344"/>
        <v>0</v>
      </c>
      <c r="R894" s="41">
        <f t="shared" si="344"/>
        <v>0</v>
      </c>
      <c r="S894" s="41">
        <f t="shared" si="332"/>
        <v>0</v>
      </c>
      <c r="T894" s="41">
        <f t="shared" si="332"/>
        <v>0</v>
      </c>
      <c r="U894" s="41">
        <f t="shared" si="332"/>
        <v>0</v>
      </c>
      <c r="V894" s="41">
        <f t="shared" si="332"/>
        <v>0</v>
      </c>
      <c r="W894" s="41">
        <f t="shared" si="333"/>
        <v>0</v>
      </c>
      <c r="X894" s="41">
        <f t="shared" si="333"/>
        <v>0</v>
      </c>
      <c r="Y894" s="41">
        <f t="shared" si="333"/>
        <v>1</v>
      </c>
      <c r="Z894" s="41">
        <f t="shared" si="333"/>
        <v>0</v>
      </c>
      <c r="AA894" s="41">
        <f t="shared" si="334"/>
        <v>0</v>
      </c>
      <c r="AB894" s="41">
        <f t="shared" si="345"/>
        <v>0</v>
      </c>
      <c r="AC894" s="41">
        <f t="shared" si="345"/>
        <v>1</v>
      </c>
      <c r="AD894" s="41">
        <f t="shared" si="345"/>
        <v>0</v>
      </c>
      <c r="AE894" s="41">
        <f t="shared" si="335"/>
        <v>0</v>
      </c>
      <c r="AF894" s="41">
        <f t="shared" si="335"/>
        <v>0</v>
      </c>
      <c r="AG894" s="48">
        <v>803.76705496700765</v>
      </c>
      <c r="AH894" s="48">
        <v>160.84421014420565</v>
      </c>
      <c r="AI894" s="48">
        <v>81.129174979555543</v>
      </c>
      <c r="AJ894" s="48">
        <v>232.68991604911815</v>
      </c>
      <c r="AK894" s="41">
        <f t="shared" si="346"/>
        <v>11.286539089376761</v>
      </c>
      <c r="AL894" s="41">
        <f>LN(D894+'Models training data'!$Y$4)</f>
        <v>6.9984857022550777</v>
      </c>
      <c r="AM894" s="41">
        <f>LN(E894+'Models training data'!$Y$5)</f>
        <v>5.419898938459383</v>
      </c>
      <c r="AN894" s="41">
        <f>LN(F894+'Models training data'!$Y$6)</f>
        <v>4.8403028506681585</v>
      </c>
      <c r="AO894" s="41">
        <f>LN(G894+'Models training data'!$Y$7)</f>
        <v>5.6429467772832442</v>
      </c>
      <c r="AP894" s="41">
        <f t="shared" si="336"/>
        <v>1</v>
      </c>
      <c r="AQ894" s="41">
        <f t="shared" si="347"/>
        <v>1</v>
      </c>
      <c r="AR894" s="41">
        <f t="shared" si="348"/>
        <v>87399.928079966601</v>
      </c>
      <c r="AS894" s="41">
        <f t="shared" si="349"/>
        <v>71049.413599055581</v>
      </c>
      <c r="AT894" s="41">
        <f t="shared" si="350"/>
        <v>11.170804310073633</v>
      </c>
      <c r="AU894" s="41">
        <f t="shared" si="351"/>
        <v>71232.1379414002</v>
      </c>
      <c r="AV894" s="41">
        <f t="shared" si="352"/>
        <v>11.173362934642375</v>
      </c>
      <c r="AW894" s="41">
        <f t="shared" si="353"/>
        <v>71104.310780311193</v>
      </c>
      <c r="AX894" s="41">
        <f t="shared" si="354"/>
        <v>11.170849621412598</v>
      </c>
      <c r="AY894" s="41">
        <f t="shared" si="355"/>
        <v>11.108103936682042</v>
      </c>
      <c r="AZ894" s="41">
        <f t="shared" si="356"/>
        <v>11.308227705366724</v>
      </c>
    </row>
    <row r="895" spans="2:52" x14ac:dyDescent="0.25">
      <c r="B895" s="41" t="str">
        <f t="shared" si="357"/>
        <v>MD</v>
      </c>
      <c r="C895" s="46">
        <v>45227</v>
      </c>
      <c r="D895" s="45">
        <v>811.80472551654793</v>
      </c>
      <c r="E895" s="45">
        <v>162.4526522456477</v>
      </c>
      <c r="F895" s="45">
        <v>81.940409954145949</v>
      </c>
      <c r="G895" s="48">
        <v>209.42092495023525</v>
      </c>
      <c r="H895" s="44">
        <v>79290.774852233168</v>
      </c>
      <c r="I895" s="62">
        <f t="shared" si="337"/>
        <v>1265.6187126665768</v>
      </c>
      <c r="J895" s="41">
        <f t="shared" si="338"/>
        <v>2023</v>
      </c>
      <c r="K895" s="41">
        <f t="shared" si="339"/>
        <v>96</v>
      </c>
      <c r="L895" s="41">
        <f t="shared" si="340"/>
        <v>9216</v>
      </c>
      <c r="M895" s="41">
        <f t="shared" si="341"/>
        <v>9.1286963829356722</v>
      </c>
      <c r="N895" s="41">
        <f t="shared" si="342"/>
        <v>1</v>
      </c>
      <c r="O895" s="41">
        <f t="shared" si="343"/>
        <v>10</v>
      </c>
      <c r="P895" s="41">
        <f t="shared" si="344"/>
        <v>0</v>
      </c>
      <c r="Q895" s="41">
        <f t="shared" si="344"/>
        <v>0</v>
      </c>
      <c r="R895" s="41">
        <f t="shared" si="344"/>
        <v>0</v>
      </c>
      <c r="S895" s="41">
        <f t="shared" si="332"/>
        <v>0</v>
      </c>
      <c r="T895" s="41">
        <f t="shared" si="332"/>
        <v>0</v>
      </c>
      <c r="U895" s="41">
        <f t="shared" si="332"/>
        <v>0</v>
      </c>
      <c r="V895" s="41">
        <f t="shared" si="332"/>
        <v>0</v>
      </c>
      <c r="W895" s="41">
        <f t="shared" si="333"/>
        <v>0</v>
      </c>
      <c r="X895" s="41">
        <f t="shared" si="333"/>
        <v>0</v>
      </c>
      <c r="Y895" s="41">
        <f t="shared" si="333"/>
        <v>1</v>
      </c>
      <c r="Z895" s="41">
        <f t="shared" si="333"/>
        <v>0</v>
      </c>
      <c r="AA895" s="41">
        <f t="shared" si="334"/>
        <v>0</v>
      </c>
      <c r="AB895" s="41">
        <f t="shared" si="345"/>
        <v>0</v>
      </c>
      <c r="AC895" s="41">
        <f t="shared" si="345"/>
        <v>1</v>
      </c>
      <c r="AD895" s="41">
        <f t="shared" si="345"/>
        <v>0</v>
      </c>
      <c r="AE895" s="41">
        <f t="shared" si="335"/>
        <v>0</v>
      </c>
      <c r="AF895" s="41">
        <f t="shared" si="335"/>
        <v>0</v>
      </c>
      <c r="AG895" s="48">
        <v>811.80472551654793</v>
      </c>
      <c r="AH895" s="48">
        <v>162.4526522456477</v>
      </c>
      <c r="AI895" s="48">
        <v>81.940409954145949</v>
      </c>
      <c r="AJ895" s="48">
        <v>209.42092495023525</v>
      </c>
      <c r="AK895" s="41">
        <f t="shared" si="346"/>
        <v>11.280877068601507</v>
      </c>
      <c r="AL895" s="41">
        <f>LN(D895+'Models training data'!$Y$4)</f>
        <v>7.0057994059341251</v>
      </c>
      <c r="AM895" s="41">
        <f>LN(E895+'Models training data'!$Y$5)</f>
        <v>5.4269952288603918</v>
      </c>
      <c r="AN895" s="41">
        <f>LN(F895+'Models training data'!$Y$6)</f>
        <v>4.8466949142890865</v>
      </c>
      <c r="AO895" s="41">
        <f>LN(G895+'Models training data'!$Y$7)</f>
        <v>5.5569221057821601</v>
      </c>
      <c r="AP895" s="41">
        <f t="shared" si="336"/>
        <v>1</v>
      </c>
      <c r="AQ895" s="41">
        <f t="shared" si="347"/>
        <v>1</v>
      </c>
      <c r="AR895" s="41">
        <f t="shared" si="348"/>
        <v>87375.537766882859</v>
      </c>
      <c r="AS895" s="41">
        <f t="shared" si="349"/>
        <v>71025.316209013879</v>
      </c>
      <c r="AT895" s="41">
        <f t="shared" si="350"/>
        <v>11.170546692808854</v>
      </c>
      <c r="AU895" s="41">
        <f t="shared" si="351"/>
        <v>71245.826006020201</v>
      </c>
      <c r="AV895" s="41">
        <f t="shared" si="352"/>
        <v>11.173646227662356</v>
      </c>
      <c r="AW895" s="41">
        <f t="shared" si="353"/>
        <v>71089.159792142251</v>
      </c>
      <c r="AX895" s="41">
        <f t="shared" si="354"/>
        <v>11.170675214585788</v>
      </c>
      <c r="AY895" s="41">
        <f t="shared" si="355"/>
        <v>11.104736470494279</v>
      </c>
      <c r="AZ895" s="41">
        <f t="shared" si="356"/>
        <v>11.298630350168853</v>
      </c>
    </row>
    <row r="896" spans="2:52" x14ac:dyDescent="0.25">
      <c r="B896" s="41" t="str">
        <f t="shared" si="357"/>
        <v>MD</v>
      </c>
      <c r="C896" s="46">
        <v>45234</v>
      </c>
      <c r="D896" s="45">
        <v>819.92277277162248</v>
      </c>
      <c r="E896" s="45">
        <v>164.0771787681042</v>
      </c>
      <c r="F896" s="45">
        <v>82.759808376166902</v>
      </c>
      <c r="G896" s="48">
        <v>188.47883250581464</v>
      </c>
      <c r="H896" s="44">
        <v>77807.904573759937</v>
      </c>
      <c r="I896" s="62">
        <f t="shared" si="337"/>
        <v>1255.2385924217081</v>
      </c>
      <c r="J896" s="41">
        <f t="shared" si="338"/>
        <v>2023</v>
      </c>
      <c r="K896" s="41">
        <f t="shared" si="339"/>
        <v>97</v>
      </c>
      <c r="L896" s="41">
        <f t="shared" si="340"/>
        <v>9409</v>
      </c>
      <c r="M896" s="41">
        <f t="shared" si="341"/>
        <v>9.1494219570067656</v>
      </c>
      <c r="N896" s="41">
        <f t="shared" si="342"/>
        <v>1</v>
      </c>
      <c r="O896" s="41">
        <f t="shared" si="343"/>
        <v>11</v>
      </c>
      <c r="P896" s="41">
        <f t="shared" si="344"/>
        <v>0</v>
      </c>
      <c r="Q896" s="41">
        <f t="shared" si="344"/>
        <v>0</v>
      </c>
      <c r="R896" s="41">
        <f t="shared" si="344"/>
        <v>0</v>
      </c>
      <c r="S896" s="41">
        <f t="shared" si="332"/>
        <v>0</v>
      </c>
      <c r="T896" s="41">
        <f t="shared" si="332"/>
        <v>0</v>
      </c>
      <c r="U896" s="41">
        <f t="shared" si="332"/>
        <v>0</v>
      </c>
      <c r="V896" s="41">
        <f t="shared" si="332"/>
        <v>0</v>
      </c>
      <c r="W896" s="41">
        <f t="shared" si="333"/>
        <v>0</v>
      </c>
      <c r="X896" s="41">
        <f t="shared" si="333"/>
        <v>0</v>
      </c>
      <c r="Y896" s="41">
        <f t="shared" si="333"/>
        <v>0</v>
      </c>
      <c r="Z896" s="41">
        <f t="shared" si="333"/>
        <v>1</v>
      </c>
      <c r="AA896" s="41">
        <f t="shared" si="334"/>
        <v>0</v>
      </c>
      <c r="AB896" s="41">
        <f t="shared" si="345"/>
        <v>0</v>
      </c>
      <c r="AC896" s="41">
        <f t="shared" si="345"/>
        <v>1</v>
      </c>
      <c r="AD896" s="41">
        <f t="shared" si="345"/>
        <v>0</v>
      </c>
      <c r="AE896" s="41">
        <f t="shared" si="335"/>
        <v>0</v>
      </c>
      <c r="AF896" s="41">
        <f t="shared" si="335"/>
        <v>0</v>
      </c>
      <c r="AG896" s="48">
        <v>819.92277277162248</v>
      </c>
      <c r="AH896" s="48">
        <v>164.0771787681042</v>
      </c>
      <c r="AI896" s="48">
        <v>82.759808376166902</v>
      </c>
      <c r="AJ896" s="48">
        <v>188.47883250581464</v>
      </c>
      <c r="AK896" s="41">
        <f t="shared" si="346"/>
        <v>11.26199830621057</v>
      </c>
      <c r="AL896" s="41">
        <f>LN(D896+'Models training data'!$Y$4)</f>
        <v>7.0131323479439258</v>
      </c>
      <c r="AM896" s="41">
        <f>LN(E896+'Models training data'!$Y$5)</f>
        <v>5.4341117292924794</v>
      </c>
      <c r="AN896" s="41">
        <f>LN(F896+'Models training data'!$Y$6)</f>
        <v>4.8531100889391112</v>
      </c>
      <c r="AO896" s="41">
        <f>LN(G896+'Models training data'!$Y$7)</f>
        <v>5.4726162699056697</v>
      </c>
      <c r="AP896" s="41">
        <f t="shared" si="336"/>
        <v>1</v>
      </c>
      <c r="AQ896" s="41">
        <f t="shared" si="347"/>
        <v>1</v>
      </c>
      <c r="AR896" s="41">
        <f t="shared" si="348"/>
        <v>107856.08941716045</v>
      </c>
      <c r="AS896" s="41">
        <f t="shared" si="349"/>
        <v>92541.298523114208</v>
      </c>
      <c r="AT896" s="41">
        <f t="shared" si="350"/>
        <v>11.392731285984608</v>
      </c>
      <c r="AU896" s="41">
        <f t="shared" si="351"/>
        <v>88152.932188536099</v>
      </c>
      <c r="AV896" s="41">
        <f t="shared" si="352"/>
        <v>11.352430019535381</v>
      </c>
      <c r="AW896" s="41">
        <f t="shared" si="353"/>
        <v>87943.720182943624</v>
      </c>
      <c r="AX896" s="41">
        <f t="shared" si="354"/>
        <v>11.348694545854146</v>
      </c>
      <c r="AY896" s="41">
        <f t="shared" si="355"/>
        <v>11.101744555992987</v>
      </c>
      <c r="AZ896" s="41">
        <f t="shared" si="356"/>
        <v>11.289249768677838</v>
      </c>
    </row>
    <row r="897" spans="2:52" x14ac:dyDescent="0.25">
      <c r="B897" s="41" t="str">
        <f t="shared" si="357"/>
        <v>MD</v>
      </c>
      <c r="C897" s="46">
        <v>45241</v>
      </c>
      <c r="D897" s="45">
        <v>828.12200049927515</v>
      </c>
      <c r="E897" s="45">
        <v>165.71795055578525</v>
      </c>
      <c r="F897" s="45">
        <v>83.58740589217652</v>
      </c>
      <c r="G897" s="48">
        <v>169.63094926029348</v>
      </c>
      <c r="H897" s="44">
        <v>77357.689874944394</v>
      </c>
      <c r="I897" s="62">
        <f t="shared" si="337"/>
        <v>1247.0583062075302</v>
      </c>
      <c r="J897" s="41">
        <f t="shared" si="338"/>
        <v>2023</v>
      </c>
      <c r="K897" s="41">
        <f t="shared" si="339"/>
        <v>98</v>
      </c>
      <c r="L897" s="41">
        <f t="shared" si="340"/>
        <v>9604</v>
      </c>
      <c r="M897" s="41">
        <f t="shared" si="341"/>
        <v>9.1699349573411446</v>
      </c>
      <c r="N897" s="41">
        <f t="shared" si="342"/>
        <v>1</v>
      </c>
      <c r="O897" s="41">
        <f t="shared" si="343"/>
        <v>11</v>
      </c>
      <c r="P897" s="41">
        <f t="shared" si="344"/>
        <v>0</v>
      </c>
      <c r="Q897" s="41">
        <f t="shared" si="344"/>
        <v>0</v>
      </c>
      <c r="R897" s="41">
        <f t="shared" si="344"/>
        <v>0</v>
      </c>
      <c r="S897" s="41">
        <f t="shared" si="332"/>
        <v>0</v>
      </c>
      <c r="T897" s="41">
        <f t="shared" si="332"/>
        <v>0</v>
      </c>
      <c r="U897" s="41">
        <f t="shared" si="332"/>
        <v>0</v>
      </c>
      <c r="V897" s="41">
        <f t="shared" si="332"/>
        <v>0</v>
      </c>
      <c r="W897" s="41">
        <f t="shared" si="333"/>
        <v>0</v>
      </c>
      <c r="X897" s="41">
        <f t="shared" si="333"/>
        <v>0</v>
      </c>
      <c r="Y897" s="41">
        <f t="shared" si="333"/>
        <v>0</v>
      </c>
      <c r="Z897" s="41">
        <f t="shared" si="333"/>
        <v>1</v>
      </c>
      <c r="AA897" s="41">
        <f t="shared" si="334"/>
        <v>0</v>
      </c>
      <c r="AB897" s="41">
        <f t="shared" si="345"/>
        <v>0</v>
      </c>
      <c r="AC897" s="41">
        <f t="shared" si="345"/>
        <v>1</v>
      </c>
      <c r="AD897" s="41">
        <f t="shared" si="345"/>
        <v>0</v>
      </c>
      <c r="AE897" s="41">
        <f t="shared" si="335"/>
        <v>0</v>
      </c>
      <c r="AF897" s="41">
        <f t="shared" si="335"/>
        <v>0</v>
      </c>
      <c r="AG897" s="48">
        <v>828.12200049927515</v>
      </c>
      <c r="AH897" s="48">
        <v>165.71795055578525</v>
      </c>
      <c r="AI897" s="48">
        <v>83.58740589217652</v>
      </c>
      <c r="AJ897" s="48">
        <v>169.63094926029348</v>
      </c>
      <c r="AK897" s="41">
        <f t="shared" si="346"/>
        <v>11.256195267671789</v>
      </c>
      <c r="AL897" s="41">
        <f>LN(D897+'Models training data'!$Y$4)</f>
        <v>7.0204844377795244</v>
      </c>
      <c r="AM897" s="41">
        <f>LN(E897+'Models training data'!$Y$5)</f>
        <v>5.4412483533886942</v>
      </c>
      <c r="AN897" s="41">
        <f>LN(F897+'Models training data'!$Y$6)</f>
        <v>4.8595479490149325</v>
      </c>
      <c r="AO897" s="41">
        <f>LN(G897+'Models training data'!$Y$7)</f>
        <v>5.3901413989448823</v>
      </c>
      <c r="AP897" s="41">
        <f t="shared" si="336"/>
        <v>1</v>
      </c>
      <c r="AQ897" s="41">
        <f t="shared" si="347"/>
        <v>1</v>
      </c>
      <c r="AR897" s="41">
        <f t="shared" si="348"/>
        <v>107831.6991040767</v>
      </c>
      <c r="AS897" s="41">
        <f t="shared" si="349"/>
        <v>92517.201133072507</v>
      </c>
      <c r="AT897" s="41">
        <f t="shared" si="350"/>
        <v>11.392473668719827</v>
      </c>
      <c r="AU897" s="41">
        <f t="shared" si="351"/>
        <v>88168.977650507746</v>
      </c>
      <c r="AV897" s="41">
        <f t="shared" si="352"/>
        <v>11.352747202958744</v>
      </c>
      <c r="AW897" s="41">
        <f t="shared" si="353"/>
        <v>87928.879989781635</v>
      </c>
      <c r="AX897" s="41">
        <f t="shared" si="354"/>
        <v>11.348523716666651</v>
      </c>
      <c r="AY897" s="41">
        <f t="shared" si="355"/>
        <v>11.099091115821771</v>
      </c>
      <c r="AZ897" s="41">
        <f t="shared" si="356"/>
        <v>11.280099859116124</v>
      </c>
    </row>
    <row r="898" spans="2:52" x14ac:dyDescent="0.25">
      <c r="B898" s="41" t="str">
        <f t="shared" si="357"/>
        <v>MD</v>
      </c>
      <c r="C898" s="46">
        <v>45248</v>
      </c>
      <c r="D898" s="45">
        <v>836.40322050422344</v>
      </c>
      <c r="E898" s="45">
        <v>167.3751300613431</v>
      </c>
      <c r="F898" s="45">
        <v>84.423279894323073</v>
      </c>
      <c r="G898" s="48">
        <v>152.66785433477017</v>
      </c>
      <c r="H898" s="44">
        <v>76907.475217921106</v>
      </c>
      <c r="I898" s="62">
        <f t="shared" si="337"/>
        <v>1240.8694847946599</v>
      </c>
      <c r="J898" s="41">
        <f t="shared" si="338"/>
        <v>2023</v>
      </c>
      <c r="K898" s="41">
        <f t="shared" si="339"/>
        <v>99</v>
      </c>
      <c r="L898" s="41">
        <f t="shared" si="340"/>
        <v>9801</v>
      </c>
      <c r="M898" s="41">
        <f t="shared" si="341"/>
        <v>9.1902397002691796</v>
      </c>
      <c r="N898" s="41">
        <f t="shared" si="342"/>
        <v>1</v>
      </c>
      <c r="O898" s="41">
        <f t="shared" si="343"/>
        <v>11</v>
      </c>
      <c r="P898" s="41">
        <f t="shared" si="344"/>
        <v>0</v>
      </c>
      <c r="Q898" s="41">
        <f t="shared" si="344"/>
        <v>0</v>
      </c>
      <c r="R898" s="41">
        <f t="shared" si="344"/>
        <v>0</v>
      </c>
      <c r="S898" s="41">
        <f t="shared" si="332"/>
        <v>0</v>
      </c>
      <c r="T898" s="41">
        <f t="shared" si="332"/>
        <v>0</v>
      </c>
      <c r="U898" s="41">
        <f t="shared" si="332"/>
        <v>0</v>
      </c>
      <c r="V898" s="41">
        <f t="shared" si="332"/>
        <v>0</v>
      </c>
      <c r="W898" s="41">
        <f t="shared" si="333"/>
        <v>0</v>
      </c>
      <c r="X898" s="41">
        <f t="shared" si="333"/>
        <v>0</v>
      </c>
      <c r="Y898" s="41">
        <f t="shared" si="333"/>
        <v>0</v>
      </c>
      <c r="Z898" s="41">
        <f t="shared" si="333"/>
        <v>1</v>
      </c>
      <c r="AA898" s="41">
        <f t="shared" si="334"/>
        <v>0</v>
      </c>
      <c r="AB898" s="41">
        <f t="shared" si="345"/>
        <v>0</v>
      </c>
      <c r="AC898" s="41">
        <f t="shared" si="345"/>
        <v>1</v>
      </c>
      <c r="AD898" s="41">
        <f t="shared" si="345"/>
        <v>0</v>
      </c>
      <c r="AE898" s="41">
        <f t="shared" si="335"/>
        <v>0</v>
      </c>
      <c r="AF898" s="41">
        <f t="shared" si="335"/>
        <v>0</v>
      </c>
      <c r="AG898" s="48">
        <v>836.40322050422344</v>
      </c>
      <c r="AH898" s="48">
        <v>167.3751300613431</v>
      </c>
      <c r="AI898" s="48">
        <v>84.423279894323073</v>
      </c>
      <c r="AJ898" s="48">
        <v>152.66785433477017</v>
      </c>
      <c r="AK898" s="41">
        <f t="shared" si="346"/>
        <v>11.250358357764515</v>
      </c>
      <c r="AL898" s="41">
        <f>LN(D898+'Models training data'!$Y$4)</f>
        <v>7.0278555846319293</v>
      </c>
      <c r="AM898" s="41">
        <f>LN(E898+'Models training data'!$Y$5)</f>
        <v>5.4484050143447318</v>
      </c>
      <c r="AN898" s="41">
        <f>LN(F898+'Models training data'!$Y$6)</f>
        <v>4.8660083925669761</v>
      </c>
      <c r="AO898" s="41">
        <f>LN(G898+'Models training data'!$Y$7)</f>
        <v>5.3096098060105232</v>
      </c>
      <c r="AP898" s="41">
        <f t="shared" si="336"/>
        <v>1</v>
      </c>
      <c r="AQ898" s="41">
        <f t="shared" si="347"/>
        <v>1</v>
      </c>
      <c r="AR898" s="41">
        <f t="shared" si="348"/>
        <v>107807.30879099296</v>
      </c>
      <c r="AS898" s="41">
        <f t="shared" si="349"/>
        <v>92493.103743030806</v>
      </c>
      <c r="AT898" s="41">
        <f t="shared" si="350"/>
        <v>11.392216051455048</v>
      </c>
      <c r="AU898" s="41">
        <f t="shared" si="351"/>
        <v>88186.201811155202</v>
      </c>
      <c r="AV898" s="41">
        <f t="shared" si="352"/>
        <v>11.353081331583798</v>
      </c>
      <c r="AW898" s="41">
        <f t="shared" si="353"/>
        <v>87914.19046108058</v>
      </c>
      <c r="AX898" s="41">
        <f t="shared" si="354"/>
        <v>11.348354621815576</v>
      </c>
      <c r="AY898" s="41">
        <f t="shared" si="355"/>
        <v>11.096742788326324</v>
      </c>
      <c r="AZ898" s="41">
        <f t="shared" si="356"/>
        <v>11.27119457054247</v>
      </c>
    </row>
    <row r="899" spans="2:52" x14ac:dyDescent="0.25">
      <c r="B899" s="41" t="str">
        <f t="shared" si="357"/>
        <v>MD</v>
      </c>
      <c r="C899" s="46">
        <v>45255</v>
      </c>
      <c r="D899" s="45">
        <v>844.76725270923453</v>
      </c>
      <c r="E899" s="45">
        <v>169.04888136195655</v>
      </c>
      <c r="F899" s="45">
        <v>85.267512687588805</v>
      </c>
      <c r="G899" s="48">
        <v>137.40106890134376</v>
      </c>
      <c r="H899" s="44">
        <v>76457.260565033852</v>
      </c>
      <c r="I899" s="62">
        <f t="shared" si="337"/>
        <v>1236.4847156601236</v>
      </c>
      <c r="J899" s="41">
        <f t="shared" si="338"/>
        <v>2023</v>
      </c>
      <c r="K899" s="41">
        <f t="shared" si="339"/>
        <v>100</v>
      </c>
      <c r="L899" s="41">
        <f t="shared" si="340"/>
        <v>10000</v>
      </c>
      <c r="M899" s="41">
        <f t="shared" si="341"/>
        <v>9.2103403719761836</v>
      </c>
      <c r="N899" s="41">
        <f t="shared" si="342"/>
        <v>1</v>
      </c>
      <c r="O899" s="41">
        <f t="shared" si="343"/>
        <v>11</v>
      </c>
      <c r="P899" s="41">
        <f t="shared" si="344"/>
        <v>0</v>
      </c>
      <c r="Q899" s="41">
        <f t="shared" si="344"/>
        <v>0</v>
      </c>
      <c r="R899" s="41">
        <f t="shared" si="344"/>
        <v>0</v>
      </c>
      <c r="S899" s="41">
        <f t="shared" si="332"/>
        <v>0</v>
      </c>
      <c r="T899" s="41">
        <f t="shared" si="332"/>
        <v>0</v>
      </c>
      <c r="U899" s="41">
        <f t="shared" si="332"/>
        <v>0</v>
      </c>
      <c r="V899" s="41">
        <f t="shared" si="332"/>
        <v>0</v>
      </c>
      <c r="W899" s="41">
        <f t="shared" si="333"/>
        <v>0</v>
      </c>
      <c r="X899" s="41">
        <f t="shared" si="333"/>
        <v>0</v>
      </c>
      <c r="Y899" s="41">
        <f t="shared" si="333"/>
        <v>0</v>
      </c>
      <c r="Z899" s="41">
        <f t="shared" si="333"/>
        <v>1</v>
      </c>
      <c r="AA899" s="41">
        <f t="shared" si="334"/>
        <v>0</v>
      </c>
      <c r="AB899" s="41">
        <f t="shared" si="345"/>
        <v>0</v>
      </c>
      <c r="AC899" s="41">
        <f t="shared" si="345"/>
        <v>1</v>
      </c>
      <c r="AD899" s="41">
        <f t="shared" si="345"/>
        <v>0</v>
      </c>
      <c r="AE899" s="41">
        <f t="shared" si="335"/>
        <v>0</v>
      </c>
      <c r="AF899" s="41">
        <f t="shared" si="335"/>
        <v>0</v>
      </c>
      <c r="AG899" s="48">
        <v>844.76725270923453</v>
      </c>
      <c r="AH899" s="48">
        <v>169.04888136195655</v>
      </c>
      <c r="AI899" s="48">
        <v>85.267512687588805</v>
      </c>
      <c r="AJ899" s="48">
        <v>137.40106890134376</v>
      </c>
      <c r="AK899" s="41">
        <f t="shared" si="346"/>
        <v>11.244487178267379</v>
      </c>
      <c r="AL899" s="41">
        <f>LN(D899+'Models training data'!$Y$4)</f>
        <v>7.0352456973999349</v>
      </c>
      <c r="AM899" s="41">
        <f>LN(E899+'Models training data'!$Y$5)</f>
        <v>5.4555816249312512</v>
      </c>
      <c r="AN899" s="41">
        <f>LN(F899+'Models training data'!$Y$6)</f>
        <v>4.8724913490646635</v>
      </c>
      <c r="AO899" s="41">
        <f>LN(G899+'Models training data'!$Y$7)</f>
        <v>5.2311326941790526</v>
      </c>
      <c r="AP899" s="41">
        <f t="shared" si="336"/>
        <v>1</v>
      </c>
      <c r="AQ899" s="41">
        <f t="shared" si="347"/>
        <v>1</v>
      </c>
      <c r="AR899" s="41">
        <f t="shared" si="348"/>
        <v>107782.91847790922</v>
      </c>
      <c r="AS899" s="41">
        <f t="shared" si="349"/>
        <v>92469.006352989105</v>
      </c>
      <c r="AT899" s="41">
        <f t="shared" si="350"/>
        <v>11.391958434190267</v>
      </c>
      <c r="AU899" s="41">
        <f t="shared" si="351"/>
        <v>88204.604670478482</v>
      </c>
      <c r="AV899" s="41">
        <f t="shared" si="352"/>
        <v>11.353432405410542</v>
      </c>
      <c r="AW899" s="41">
        <f t="shared" si="353"/>
        <v>87899.648568331817</v>
      </c>
      <c r="AX899" s="41">
        <f t="shared" si="354"/>
        <v>11.348187226438995</v>
      </c>
      <c r="AY899" s="41">
        <f t="shared" si="355"/>
        <v>11.094669553194382</v>
      </c>
      <c r="AZ899" s="41">
        <f t="shared" si="356"/>
        <v>11.262547716714332</v>
      </c>
    </row>
    <row r="900" spans="2:52" x14ac:dyDescent="0.25">
      <c r="B900" s="41" t="str">
        <f t="shared" si="357"/>
        <v>MD</v>
      </c>
      <c r="C900" s="46">
        <v>45262</v>
      </c>
      <c r="D900" s="45">
        <v>853.21492523630513</v>
      </c>
      <c r="E900" s="45">
        <v>170.73937017557611</v>
      </c>
      <c r="F900" s="45">
        <v>86.120187813896948</v>
      </c>
      <c r="G900" s="48">
        <v>58.740106890134378</v>
      </c>
      <c r="H900" s="44">
        <v>71740.959366931056</v>
      </c>
      <c r="I900" s="62">
        <f t="shared" si="337"/>
        <v>1168.8145901159128</v>
      </c>
      <c r="J900" s="41">
        <f t="shared" si="338"/>
        <v>2023</v>
      </c>
      <c r="K900" s="41">
        <f t="shared" si="339"/>
        <v>101</v>
      </c>
      <c r="L900" s="41">
        <f t="shared" si="340"/>
        <v>10201</v>
      </c>
      <c r="M900" s="41">
        <f t="shared" si="341"/>
        <v>9.2302410336825194</v>
      </c>
      <c r="N900" s="41">
        <f t="shared" si="342"/>
        <v>1</v>
      </c>
      <c r="O900" s="41">
        <f t="shared" si="343"/>
        <v>12</v>
      </c>
      <c r="P900" s="41">
        <f t="shared" si="344"/>
        <v>0</v>
      </c>
      <c r="Q900" s="41">
        <f t="shared" si="344"/>
        <v>0</v>
      </c>
      <c r="R900" s="41">
        <f t="shared" si="344"/>
        <v>0</v>
      </c>
      <c r="S900" s="41">
        <f t="shared" si="332"/>
        <v>0</v>
      </c>
      <c r="T900" s="41">
        <f t="shared" si="332"/>
        <v>0</v>
      </c>
      <c r="U900" s="41">
        <f t="shared" si="332"/>
        <v>0</v>
      </c>
      <c r="V900" s="41">
        <f t="shared" si="332"/>
        <v>0</v>
      </c>
      <c r="W900" s="41">
        <f t="shared" si="333"/>
        <v>0</v>
      </c>
      <c r="X900" s="41">
        <f t="shared" si="333"/>
        <v>0</v>
      </c>
      <c r="Y900" s="41">
        <f t="shared" si="333"/>
        <v>0</v>
      </c>
      <c r="Z900" s="41">
        <f t="shared" si="333"/>
        <v>0</v>
      </c>
      <c r="AA900" s="41">
        <f t="shared" si="334"/>
        <v>1</v>
      </c>
      <c r="AB900" s="41">
        <f t="shared" si="345"/>
        <v>0</v>
      </c>
      <c r="AC900" s="41">
        <f t="shared" si="345"/>
        <v>1</v>
      </c>
      <c r="AD900" s="41">
        <f t="shared" si="345"/>
        <v>0</v>
      </c>
      <c r="AE900" s="41">
        <f t="shared" si="335"/>
        <v>0</v>
      </c>
      <c r="AF900" s="41">
        <f t="shared" si="335"/>
        <v>0</v>
      </c>
      <c r="AG900" s="48">
        <v>853.21492523630513</v>
      </c>
      <c r="AH900" s="48">
        <v>170.73937017557611</v>
      </c>
      <c r="AI900" s="48">
        <v>86.120187813896948</v>
      </c>
      <c r="AJ900" s="48">
        <v>58.740106890134378</v>
      </c>
      <c r="AK900" s="41">
        <f t="shared" si="346"/>
        <v>11.180817123828348</v>
      </c>
      <c r="AL900" s="41">
        <f>LN(D900+'Models training data'!$Y$4)</f>
        <v>7.0426546847018869</v>
      </c>
      <c r="AM900" s="41">
        <f>LN(E900+'Models training data'!$Y$5)</f>
        <v>5.4627780975061713</v>
      </c>
      <c r="AN900" s="41">
        <f>LN(F900+'Models training data'!$Y$6)</f>
        <v>4.8789967503691294</v>
      </c>
      <c r="AO900" s="41">
        <f>LN(G900+'Models training data'!$Y$7)</f>
        <v>4.6853071092478444</v>
      </c>
      <c r="AP900" s="41">
        <f t="shared" si="336"/>
        <v>0</v>
      </c>
      <c r="AQ900" s="41">
        <f t="shared" si="347"/>
        <v>2</v>
      </c>
      <c r="AR900" s="41">
        <f t="shared" si="348"/>
        <v>82822.335347347776</v>
      </c>
      <c r="AS900" s="41">
        <f t="shared" si="349"/>
        <v>66470.160969198536</v>
      </c>
      <c r="AT900" s="41">
        <f t="shared" si="350"/>
        <v>11.121425968227747</v>
      </c>
      <c r="AU900" s="41">
        <f t="shared" si="351"/>
        <v>66793.556036548573</v>
      </c>
      <c r="AV900" s="41">
        <f t="shared" si="352"/>
        <v>11.126019940225095</v>
      </c>
      <c r="AW900" s="41">
        <f t="shared" si="353"/>
        <v>66568.005824817432</v>
      </c>
      <c r="AX900" s="41">
        <f t="shared" si="354"/>
        <v>11.122077712777967</v>
      </c>
      <c r="AY900" s="41">
        <f t="shared" si="355"/>
        <v>11.134632005491847</v>
      </c>
      <c r="AZ900" s="41">
        <f t="shared" si="356"/>
        <v>11.169886734638675</v>
      </c>
    </row>
    <row r="901" spans="2:52" x14ac:dyDescent="0.25">
      <c r="B901" s="41" t="str">
        <f t="shared" si="357"/>
        <v>MD</v>
      </c>
      <c r="C901" s="46">
        <v>45269</v>
      </c>
      <c r="D901" s="45">
        <v>861.74707448865274</v>
      </c>
      <c r="E901" s="45">
        <v>172.44676387733188</v>
      </c>
      <c r="F901" s="45">
        <v>86.981389691979132</v>
      </c>
      <c r="G901" s="48">
        <v>64.222482005557723</v>
      </c>
      <c r="H901" s="44">
        <v>72402.143364424555</v>
      </c>
      <c r="I901" s="62">
        <f t="shared" si="337"/>
        <v>1185.3977100635216</v>
      </c>
      <c r="J901" s="41">
        <f t="shared" si="338"/>
        <v>2023</v>
      </c>
      <c r="K901" s="41">
        <f t="shared" si="339"/>
        <v>102</v>
      </c>
      <c r="L901" s="41">
        <f t="shared" si="340"/>
        <v>10404</v>
      </c>
      <c r="M901" s="41">
        <f t="shared" si="341"/>
        <v>9.2499456265685414</v>
      </c>
      <c r="N901" s="41">
        <f t="shared" si="342"/>
        <v>1</v>
      </c>
      <c r="O901" s="41">
        <f t="shared" si="343"/>
        <v>12</v>
      </c>
      <c r="P901" s="41">
        <f t="shared" si="344"/>
        <v>0</v>
      </c>
      <c r="Q901" s="41">
        <f t="shared" si="344"/>
        <v>0</v>
      </c>
      <c r="R901" s="41">
        <f t="shared" si="344"/>
        <v>0</v>
      </c>
      <c r="S901" s="41">
        <f t="shared" si="332"/>
        <v>0</v>
      </c>
      <c r="T901" s="41">
        <f t="shared" si="332"/>
        <v>0</v>
      </c>
      <c r="U901" s="41">
        <f t="shared" si="332"/>
        <v>0</v>
      </c>
      <c r="V901" s="41">
        <f t="shared" si="332"/>
        <v>0</v>
      </c>
      <c r="W901" s="41">
        <f t="shared" si="333"/>
        <v>0</v>
      </c>
      <c r="X901" s="41">
        <f t="shared" si="333"/>
        <v>0</v>
      </c>
      <c r="Y901" s="41">
        <f t="shared" si="333"/>
        <v>0</v>
      </c>
      <c r="Z901" s="41">
        <f t="shared" si="333"/>
        <v>0</v>
      </c>
      <c r="AA901" s="41">
        <f t="shared" si="334"/>
        <v>1</v>
      </c>
      <c r="AB901" s="41">
        <f t="shared" si="345"/>
        <v>0</v>
      </c>
      <c r="AC901" s="41">
        <f t="shared" si="345"/>
        <v>1</v>
      </c>
      <c r="AD901" s="41">
        <f t="shared" si="345"/>
        <v>0</v>
      </c>
      <c r="AE901" s="41">
        <f t="shared" si="335"/>
        <v>0</v>
      </c>
      <c r="AF901" s="41">
        <f t="shared" si="335"/>
        <v>0</v>
      </c>
      <c r="AG901" s="48">
        <v>861.74707448865274</v>
      </c>
      <c r="AH901" s="48">
        <v>172.44676387733188</v>
      </c>
      <c r="AI901" s="48">
        <v>86.981389691979132</v>
      </c>
      <c r="AJ901" s="48">
        <v>64.222482005557723</v>
      </c>
      <c r="AK901" s="41">
        <f t="shared" si="346"/>
        <v>11.189991182416605</v>
      </c>
      <c r="AL901" s="41">
        <f>LN(D901+'Models training data'!$Y$4)</f>
        <v>7.0500824548873799</v>
      </c>
      <c r="AM901" s="41">
        <f>LN(E901+'Models training data'!$Y$5)</f>
        <v>5.469994344026925</v>
      </c>
      <c r="AN901" s="41">
        <f>LN(F901+'Models training data'!$Y$6)</f>
        <v>4.8855245278594541</v>
      </c>
      <c r="AO901" s="41">
        <f>LN(G901+'Models training data'!$Y$7)</f>
        <v>4.7346702252745292</v>
      </c>
      <c r="AP901" s="41">
        <f t="shared" si="336"/>
        <v>0</v>
      </c>
      <c r="AQ901" s="41">
        <f t="shared" si="347"/>
        <v>2</v>
      </c>
      <c r="AR901" s="41">
        <f t="shared" si="348"/>
        <v>82797.945034264034</v>
      </c>
      <c r="AS901" s="41">
        <f t="shared" si="349"/>
        <v>66446.063579156835</v>
      </c>
      <c r="AT901" s="41">
        <f t="shared" si="350"/>
        <v>11.121168350962968</v>
      </c>
      <c r="AU901" s="41">
        <f t="shared" si="351"/>
        <v>66814.316293223485</v>
      </c>
      <c r="AV901" s="41">
        <f t="shared" si="352"/>
        <v>11.126404904455221</v>
      </c>
      <c r="AW901" s="41">
        <f t="shared" si="353"/>
        <v>66553.750476509507</v>
      </c>
      <c r="AX901" s="41">
        <f t="shared" si="354"/>
        <v>11.121913615886349</v>
      </c>
      <c r="AY901" s="41">
        <f t="shared" si="355"/>
        <v>11.135877692554175</v>
      </c>
      <c r="AZ901" s="41">
        <f t="shared" si="356"/>
        <v>11.177138857396709</v>
      </c>
    </row>
    <row r="902" spans="2:52" x14ac:dyDescent="0.25">
      <c r="B902" s="41" t="str">
        <f t="shared" si="357"/>
        <v>MD</v>
      </c>
      <c r="C902" s="46">
        <v>45276</v>
      </c>
      <c r="D902" s="45">
        <v>870.3645452335287</v>
      </c>
      <c r="E902" s="45">
        <v>174.17123151610519</v>
      </c>
      <c r="F902" s="45">
        <v>87.851203588893242</v>
      </c>
      <c r="G902" s="48">
        <v>51.422248200555771</v>
      </c>
      <c r="H902" s="44">
        <v>71284.134374492118</v>
      </c>
      <c r="I902" s="62">
        <f t="shared" si="337"/>
        <v>1183.8092285390828</v>
      </c>
      <c r="J902" s="41">
        <f t="shared" si="338"/>
        <v>2023</v>
      </c>
      <c r="K902" s="41">
        <f t="shared" si="339"/>
        <v>103</v>
      </c>
      <c r="L902" s="41">
        <f t="shared" si="340"/>
        <v>10609</v>
      </c>
      <c r="M902" s="41">
        <f t="shared" si="341"/>
        <v>9.2694579764592717</v>
      </c>
      <c r="N902" s="41">
        <f t="shared" si="342"/>
        <v>1</v>
      </c>
      <c r="O902" s="41">
        <f t="shared" si="343"/>
        <v>12</v>
      </c>
      <c r="P902" s="41">
        <f t="shared" si="344"/>
        <v>0</v>
      </c>
      <c r="Q902" s="41">
        <f t="shared" si="344"/>
        <v>0</v>
      </c>
      <c r="R902" s="41">
        <f t="shared" si="344"/>
        <v>0</v>
      </c>
      <c r="S902" s="41">
        <f t="shared" si="332"/>
        <v>0</v>
      </c>
      <c r="T902" s="41">
        <f t="shared" si="332"/>
        <v>0</v>
      </c>
      <c r="U902" s="41">
        <f t="shared" si="332"/>
        <v>0</v>
      </c>
      <c r="V902" s="41">
        <f t="shared" si="332"/>
        <v>0</v>
      </c>
      <c r="W902" s="41">
        <f t="shared" si="333"/>
        <v>0</v>
      </c>
      <c r="X902" s="41">
        <f t="shared" si="333"/>
        <v>0</v>
      </c>
      <c r="Y902" s="41">
        <f t="shared" si="333"/>
        <v>0</v>
      </c>
      <c r="Z902" s="41">
        <f t="shared" si="333"/>
        <v>0</v>
      </c>
      <c r="AA902" s="41">
        <f t="shared" si="334"/>
        <v>1</v>
      </c>
      <c r="AB902" s="41">
        <f t="shared" si="345"/>
        <v>0</v>
      </c>
      <c r="AC902" s="41">
        <f t="shared" si="345"/>
        <v>1</v>
      </c>
      <c r="AD902" s="41">
        <f t="shared" si="345"/>
        <v>0</v>
      </c>
      <c r="AE902" s="41">
        <f t="shared" si="335"/>
        <v>0</v>
      </c>
      <c r="AF902" s="41">
        <f t="shared" si="335"/>
        <v>0</v>
      </c>
      <c r="AG902" s="48">
        <v>870.3645452335287</v>
      </c>
      <c r="AH902" s="48">
        <v>174.17123151610519</v>
      </c>
      <c r="AI902" s="48">
        <v>87.851203588893242</v>
      </c>
      <c r="AJ902" s="48">
        <v>51.422248200555771</v>
      </c>
      <c r="AK902" s="41">
        <f t="shared" si="346"/>
        <v>11.174429062349461</v>
      </c>
      <c r="AL902" s="41">
        <f>LN(D902+'Models training data'!$Y$4)</f>
        <v>7.0575289160488923</v>
      </c>
      <c r="AM902" s="41">
        <f>LN(E902+'Models training data'!$Y$5)</f>
        <v>5.4772302760626816</v>
      </c>
      <c r="AN902" s="41">
        <f>LN(F902+'Models training data'!$Y$6)</f>
        <v>4.8920746121576331</v>
      </c>
      <c r="AO902" s="41">
        <f>LN(G902+'Models training data'!$Y$7)</f>
        <v>4.6153747598958956</v>
      </c>
      <c r="AP902" s="41">
        <f t="shared" si="336"/>
        <v>0</v>
      </c>
      <c r="AQ902" s="41">
        <f t="shared" si="347"/>
        <v>2</v>
      </c>
      <c r="AR902" s="41">
        <f t="shared" si="348"/>
        <v>82773.554721180291</v>
      </c>
      <c r="AS902" s="41">
        <f t="shared" si="349"/>
        <v>66421.966189115134</v>
      </c>
      <c r="AT902" s="41">
        <f t="shared" si="350"/>
        <v>11.120910733698187</v>
      </c>
      <c r="AU902" s="41">
        <f t="shared" si="351"/>
        <v>66836.25524857422</v>
      </c>
      <c r="AV902" s="41">
        <f t="shared" si="352"/>
        <v>11.126806813887038</v>
      </c>
      <c r="AW902" s="41">
        <f t="shared" si="353"/>
        <v>66539.634206987597</v>
      </c>
      <c r="AX902" s="41">
        <f t="shared" si="354"/>
        <v>11.121751119965538</v>
      </c>
      <c r="AY902" s="41">
        <f t="shared" si="355"/>
        <v>11.134211702427402</v>
      </c>
      <c r="AZ902" s="41">
        <f t="shared" si="356"/>
        <v>11.163426516317148</v>
      </c>
    </row>
    <row r="903" spans="2:52" x14ac:dyDescent="0.25">
      <c r="B903" s="41" t="str">
        <f t="shared" si="357"/>
        <v>MD</v>
      </c>
      <c r="C903" s="46">
        <v>45283</v>
      </c>
      <c r="D903" s="45">
        <v>879.06819068585651</v>
      </c>
      <c r="E903" s="45">
        <v>175.91294383126626</v>
      </c>
      <c r="F903" s="45">
        <v>88.729715624781605</v>
      </c>
      <c r="G903" s="48">
        <v>50.142224820055574</v>
      </c>
      <c r="H903" s="44">
        <v>71291.710420832314</v>
      </c>
      <c r="I903" s="62">
        <f t="shared" si="337"/>
        <v>1193.8530749619601</v>
      </c>
      <c r="J903" s="41">
        <f t="shared" si="338"/>
        <v>2023</v>
      </c>
      <c r="K903" s="41">
        <f t="shared" si="339"/>
        <v>104</v>
      </c>
      <c r="L903" s="41">
        <f t="shared" si="340"/>
        <v>10816</v>
      </c>
      <c r="M903" s="41">
        <f t="shared" si="341"/>
        <v>9.288781798282745</v>
      </c>
      <c r="N903" s="41">
        <f t="shared" si="342"/>
        <v>1</v>
      </c>
      <c r="O903" s="41">
        <f t="shared" si="343"/>
        <v>12</v>
      </c>
      <c r="P903" s="41">
        <f t="shared" si="344"/>
        <v>0</v>
      </c>
      <c r="Q903" s="41">
        <f t="shared" si="344"/>
        <v>0</v>
      </c>
      <c r="R903" s="41">
        <f t="shared" si="344"/>
        <v>0</v>
      </c>
      <c r="S903" s="41">
        <f t="shared" si="332"/>
        <v>0</v>
      </c>
      <c r="T903" s="41">
        <f t="shared" si="332"/>
        <v>0</v>
      </c>
      <c r="U903" s="41">
        <f t="shared" si="332"/>
        <v>0</v>
      </c>
      <c r="V903" s="41">
        <f t="shared" si="332"/>
        <v>0</v>
      </c>
      <c r="W903" s="41">
        <f t="shared" si="333"/>
        <v>0</v>
      </c>
      <c r="X903" s="41">
        <f t="shared" si="333"/>
        <v>0</v>
      </c>
      <c r="Y903" s="41">
        <f t="shared" si="333"/>
        <v>0</v>
      </c>
      <c r="Z903" s="41">
        <f t="shared" si="333"/>
        <v>0</v>
      </c>
      <c r="AA903" s="41">
        <f t="shared" si="334"/>
        <v>1</v>
      </c>
      <c r="AB903" s="41">
        <f t="shared" si="345"/>
        <v>0</v>
      </c>
      <c r="AC903" s="41">
        <f t="shared" si="345"/>
        <v>1</v>
      </c>
      <c r="AD903" s="41">
        <f t="shared" si="345"/>
        <v>0</v>
      </c>
      <c r="AE903" s="41">
        <f t="shared" si="335"/>
        <v>0</v>
      </c>
      <c r="AF903" s="41">
        <f t="shared" si="335"/>
        <v>0</v>
      </c>
      <c r="AG903" s="48">
        <v>879.06819068585651</v>
      </c>
      <c r="AH903" s="48">
        <v>175.91294383126626</v>
      </c>
      <c r="AI903" s="48">
        <v>88.729715624781605</v>
      </c>
      <c r="AJ903" s="48">
        <v>50.142224820055574</v>
      </c>
      <c r="AK903" s="41">
        <f t="shared" si="346"/>
        <v>11.17453533626084</v>
      </c>
      <c r="AL903" s="41">
        <f>LN(D903+'Models training data'!$Y$4)</f>
        <v>7.0649939760333478</v>
      </c>
      <c r="AM903" s="41">
        <f>LN(E903+'Models training data'!$Y$5)</f>
        <v>5.4844858048065257</v>
      </c>
      <c r="AN903" s="41">
        <f>LN(F903+'Models training data'!$Y$6)</f>
        <v>4.8986469331118156</v>
      </c>
      <c r="AO903" s="41">
        <f>LN(G903+'Models training data'!$Y$7)</f>
        <v>4.6026235303374516</v>
      </c>
      <c r="AP903" s="41">
        <f t="shared" si="336"/>
        <v>0</v>
      </c>
      <c r="AQ903" s="41">
        <f t="shared" si="347"/>
        <v>2</v>
      </c>
      <c r="AR903" s="41">
        <f t="shared" si="348"/>
        <v>82749.164408096549</v>
      </c>
      <c r="AS903" s="41">
        <f t="shared" si="349"/>
        <v>66397.868799073432</v>
      </c>
      <c r="AT903" s="41">
        <f t="shared" si="350"/>
        <v>11.120653116433408</v>
      </c>
      <c r="AU903" s="41">
        <f t="shared" si="351"/>
        <v>66859.372902600793</v>
      </c>
      <c r="AV903" s="41">
        <f t="shared" si="352"/>
        <v>11.127225668520545</v>
      </c>
      <c r="AW903" s="41">
        <f t="shared" si="353"/>
        <v>66525.65432867562</v>
      </c>
      <c r="AX903" s="41">
        <f t="shared" si="354"/>
        <v>11.121590194078172</v>
      </c>
      <c r="AY903" s="41">
        <f t="shared" si="355"/>
        <v>11.134388032014348</v>
      </c>
      <c r="AZ903" s="41">
        <f t="shared" si="356"/>
        <v>11.162962621829683</v>
      </c>
    </row>
    <row r="904" spans="2:52" x14ac:dyDescent="0.25">
      <c r="B904" s="41" t="str">
        <f t="shared" si="357"/>
        <v>MD</v>
      </c>
      <c r="C904" s="46">
        <v>45290</v>
      </c>
      <c r="D904" s="45">
        <v>887.85887259270987</v>
      </c>
      <c r="E904" s="45">
        <v>177.67207326957893</v>
      </c>
      <c r="F904" s="45">
        <v>89.617012781029374</v>
      </c>
      <c r="G904" s="48">
        <v>50.014222482005557</v>
      </c>
      <c r="H904" s="44">
        <v>71428.659011098396</v>
      </c>
      <c r="I904" s="62">
        <f t="shared" si="337"/>
        <v>1205.1621811253237</v>
      </c>
      <c r="J904" s="41">
        <f t="shared" si="338"/>
        <v>2023</v>
      </c>
      <c r="K904" s="41">
        <f t="shared" si="339"/>
        <v>105</v>
      </c>
      <c r="L904" s="41">
        <f t="shared" si="340"/>
        <v>11025</v>
      </c>
      <c r="M904" s="41">
        <f t="shared" si="341"/>
        <v>9.3079207003150461</v>
      </c>
      <c r="N904" s="41">
        <f t="shared" si="342"/>
        <v>1</v>
      </c>
      <c r="O904" s="41">
        <f t="shared" si="343"/>
        <v>12</v>
      </c>
      <c r="P904" s="41">
        <f t="shared" si="344"/>
        <v>0</v>
      </c>
      <c r="Q904" s="41">
        <f t="shared" si="344"/>
        <v>0</v>
      </c>
      <c r="R904" s="41">
        <f t="shared" si="344"/>
        <v>0</v>
      </c>
      <c r="S904" s="41">
        <f t="shared" si="332"/>
        <v>0</v>
      </c>
      <c r="T904" s="41">
        <f t="shared" si="332"/>
        <v>0</v>
      </c>
      <c r="U904" s="41">
        <f t="shared" si="332"/>
        <v>0</v>
      </c>
      <c r="V904" s="41">
        <f t="shared" si="332"/>
        <v>0</v>
      </c>
      <c r="W904" s="41">
        <f t="shared" si="333"/>
        <v>0</v>
      </c>
      <c r="X904" s="41">
        <f t="shared" si="333"/>
        <v>0</v>
      </c>
      <c r="Y904" s="41">
        <f t="shared" si="333"/>
        <v>0</v>
      </c>
      <c r="Z904" s="41">
        <f t="shared" si="333"/>
        <v>0</v>
      </c>
      <c r="AA904" s="41">
        <f t="shared" si="334"/>
        <v>1</v>
      </c>
      <c r="AB904" s="41">
        <f t="shared" si="345"/>
        <v>0</v>
      </c>
      <c r="AC904" s="41">
        <f t="shared" si="345"/>
        <v>1</v>
      </c>
      <c r="AD904" s="41">
        <f t="shared" si="345"/>
        <v>0</v>
      </c>
      <c r="AE904" s="41">
        <f t="shared" si="335"/>
        <v>0</v>
      </c>
      <c r="AF904" s="41">
        <f t="shared" si="335"/>
        <v>0</v>
      </c>
      <c r="AG904" s="48">
        <v>887.85887259270987</v>
      </c>
      <c r="AH904" s="48">
        <v>177.67207326957893</v>
      </c>
      <c r="AI904" s="48">
        <v>89.617012781029374</v>
      </c>
      <c r="AJ904" s="48">
        <v>50.014222482005557</v>
      </c>
      <c r="AK904" s="41">
        <f t="shared" si="346"/>
        <v>11.176454454503642</v>
      </c>
      <c r="AL904" s="41">
        <f>LN(D904+'Models training data'!$Y$4)</f>
        <v>7.072477542453611</v>
      </c>
      <c r="AM904" s="41">
        <f>LN(E904+'Models training data'!$Y$5)</f>
        <v>5.4917608410875971</v>
      </c>
      <c r="AN904" s="41">
        <f>LN(F904+'Models training data'!$Y$6)</f>
        <v>4.9052414198052849</v>
      </c>
      <c r="AO904" s="41">
        <f>LN(G904+'Models training data'!$Y$7)</f>
        <v>4.6013394189055905</v>
      </c>
      <c r="AP904" s="41">
        <f t="shared" si="336"/>
        <v>0</v>
      </c>
      <c r="AQ904" s="41">
        <f t="shared" si="347"/>
        <v>2</v>
      </c>
      <c r="AR904" s="41">
        <f t="shared" si="348"/>
        <v>82724.774095012806</v>
      </c>
      <c r="AS904" s="41">
        <f t="shared" si="349"/>
        <v>66373.771409031731</v>
      </c>
      <c r="AT904" s="41">
        <f t="shared" si="350"/>
        <v>11.120395499168627</v>
      </c>
      <c r="AU904" s="41">
        <f t="shared" si="351"/>
        <v>66883.669255303175</v>
      </c>
      <c r="AV904" s="41">
        <f t="shared" si="352"/>
        <v>11.127661468355743</v>
      </c>
      <c r="AW904" s="41">
        <f t="shared" si="353"/>
        <v>66511.808231155126</v>
      </c>
      <c r="AX904" s="41">
        <f t="shared" si="354"/>
        <v>11.121430808175065</v>
      </c>
      <c r="AY904" s="41">
        <f t="shared" si="355"/>
        <v>11.134752862596075</v>
      </c>
      <c r="AZ904" s="41">
        <f t="shared" si="356"/>
        <v>11.163927276820196</v>
      </c>
    </row>
    <row r="905" spans="2:52" x14ac:dyDescent="0.25">
      <c r="B905" s="41" t="str">
        <f t="shared" si="357"/>
        <v>MD</v>
      </c>
      <c r="C905" s="46">
        <v>45297</v>
      </c>
      <c r="D905" s="45">
        <v>896.73746131863345</v>
      </c>
      <c r="E905" s="45">
        <v>179.44879400227472</v>
      </c>
      <c r="F905" s="45">
        <v>90.513182908839653</v>
      </c>
      <c r="G905" s="48">
        <v>50.001422248200555</v>
      </c>
      <c r="H905" s="44">
        <v>71947.089051350282</v>
      </c>
      <c r="I905" s="62">
        <f t="shared" si="337"/>
        <v>1216.7008604779483</v>
      </c>
      <c r="J905" s="41">
        <f t="shared" si="338"/>
        <v>2024</v>
      </c>
      <c r="K905" s="41">
        <f t="shared" si="339"/>
        <v>106</v>
      </c>
      <c r="L905" s="41">
        <f t="shared" si="340"/>
        <v>11236</v>
      </c>
      <c r="M905" s="41">
        <f t="shared" si="341"/>
        <v>9.3268781882241338</v>
      </c>
      <c r="N905" s="41">
        <f t="shared" si="342"/>
        <v>1</v>
      </c>
      <c r="O905" s="41">
        <f t="shared" si="343"/>
        <v>1</v>
      </c>
      <c r="P905" s="41">
        <f t="shared" si="344"/>
        <v>1</v>
      </c>
      <c r="Q905" s="41">
        <f t="shared" si="344"/>
        <v>0</v>
      </c>
      <c r="R905" s="41">
        <f t="shared" si="344"/>
        <v>0</v>
      </c>
      <c r="S905" s="41">
        <f t="shared" si="332"/>
        <v>0</v>
      </c>
      <c r="T905" s="41">
        <f t="shared" si="332"/>
        <v>0</v>
      </c>
      <c r="U905" s="41">
        <f t="shared" si="332"/>
        <v>0</v>
      </c>
      <c r="V905" s="41">
        <f t="shared" si="332"/>
        <v>0</v>
      </c>
      <c r="W905" s="41">
        <f t="shared" si="333"/>
        <v>0</v>
      </c>
      <c r="X905" s="41">
        <f t="shared" si="333"/>
        <v>0</v>
      </c>
      <c r="Y905" s="41">
        <f t="shared" si="333"/>
        <v>0</v>
      </c>
      <c r="Z905" s="41">
        <f t="shared" si="333"/>
        <v>0</v>
      </c>
      <c r="AA905" s="41">
        <f t="shared" si="334"/>
        <v>0</v>
      </c>
      <c r="AB905" s="41">
        <f t="shared" si="345"/>
        <v>0</v>
      </c>
      <c r="AC905" s="41">
        <f t="shared" si="345"/>
        <v>1</v>
      </c>
      <c r="AD905" s="41">
        <f t="shared" si="345"/>
        <v>0</v>
      </c>
      <c r="AE905" s="41">
        <f t="shared" si="335"/>
        <v>0</v>
      </c>
      <c r="AF905" s="41">
        <f t="shared" si="335"/>
        <v>0</v>
      </c>
      <c r="AG905" s="48">
        <v>896.73746131863345</v>
      </c>
      <c r="AH905" s="48">
        <v>179.44879400227472</v>
      </c>
      <c r="AI905" s="48">
        <v>90.513182908839653</v>
      </c>
      <c r="AJ905" s="48">
        <v>50.001422248200555</v>
      </c>
      <c r="AK905" s="41">
        <f t="shared" si="346"/>
        <v>11.183686253558921</v>
      </c>
      <c r="AL905" s="41">
        <f>LN(D905+'Models training data'!$Y$4)</f>
        <v>7.0799795226999107</v>
      </c>
      <c r="AM905" s="41">
        <f>LN(E905+'Models training data'!$Y$5)</f>
        <v>5.4990552953831831</v>
      </c>
      <c r="AN905" s="41">
        <f>LN(F905+'Models training data'!$Y$6)</f>
        <v>4.911858000568043</v>
      </c>
      <c r="AO905" s="41">
        <f>LN(G905+'Models training data'!$Y$7)</f>
        <v>4.6012109170239803</v>
      </c>
      <c r="AP905" s="41">
        <f t="shared" si="336"/>
        <v>0</v>
      </c>
      <c r="AQ905" s="41">
        <f t="shared" si="347"/>
        <v>1</v>
      </c>
      <c r="AR905" s="41">
        <f t="shared" si="348"/>
        <v>83831.116009281017</v>
      </c>
      <c r="AS905" s="41">
        <f t="shared" si="349"/>
        <v>67487.932115268341</v>
      </c>
      <c r="AT905" s="41">
        <f t="shared" si="350"/>
        <v>11.134213136857859</v>
      </c>
      <c r="AU905" s="41">
        <f t="shared" si="351"/>
        <v>67362.851643926464</v>
      </c>
      <c r="AV905" s="41">
        <f t="shared" si="352"/>
        <v>11.132289121257568</v>
      </c>
      <c r="AW905" s="41">
        <f t="shared" si="353"/>
        <v>66461.580031086938</v>
      </c>
      <c r="AX905" s="41">
        <f t="shared" si="354"/>
        <v>11.12131706357653</v>
      </c>
      <c r="AY905" s="41">
        <f t="shared" si="355"/>
        <v>11.219781943045122</v>
      </c>
      <c r="AZ905" s="41">
        <f t="shared" si="356"/>
        <v>11.181933777611119</v>
      </c>
    </row>
    <row r="906" spans="2:52" x14ac:dyDescent="0.25">
      <c r="B906" s="41" t="str">
        <f t="shared" si="357"/>
        <v>MD</v>
      </c>
      <c r="C906" s="46">
        <v>45304</v>
      </c>
      <c r="D906" s="45">
        <v>905.70483593181723</v>
      </c>
      <c r="E906" s="45">
        <v>181.24328194229747</v>
      </c>
      <c r="F906" s="45">
        <v>91.418314737928071</v>
      </c>
      <c r="G906" s="48">
        <v>50.000142224820053</v>
      </c>
      <c r="H906" s="44">
        <v>72098.4901923711</v>
      </c>
      <c r="I906" s="62">
        <f t="shared" si="337"/>
        <v>1228.366574836863</v>
      </c>
      <c r="J906" s="41">
        <f t="shared" si="338"/>
        <v>2024</v>
      </c>
      <c r="K906" s="41">
        <f t="shared" si="339"/>
        <v>107</v>
      </c>
      <c r="L906" s="41">
        <f t="shared" si="340"/>
        <v>11449</v>
      </c>
      <c r="M906" s="41">
        <f t="shared" si="341"/>
        <v>9.3456576689238116</v>
      </c>
      <c r="N906" s="41">
        <f t="shared" si="342"/>
        <v>1</v>
      </c>
      <c r="O906" s="41">
        <f t="shared" si="343"/>
        <v>1</v>
      </c>
      <c r="P906" s="41">
        <f t="shared" si="344"/>
        <v>1</v>
      </c>
      <c r="Q906" s="41">
        <f t="shared" si="344"/>
        <v>0</v>
      </c>
      <c r="R906" s="41">
        <f t="shared" si="344"/>
        <v>0</v>
      </c>
      <c r="S906" s="41">
        <f t="shared" si="332"/>
        <v>0</v>
      </c>
      <c r="T906" s="41">
        <f t="shared" si="332"/>
        <v>0</v>
      </c>
      <c r="U906" s="41">
        <f t="shared" si="332"/>
        <v>0</v>
      </c>
      <c r="V906" s="41">
        <f t="shared" si="332"/>
        <v>0</v>
      </c>
      <c r="W906" s="41">
        <f t="shared" si="333"/>
        <v>0</v>
      </c>
      <c r="X906" s="41">
        <f t="shared" si="333"/>
        <v>0</v>
      </c>
      <c r="Y906" s="41">
        <f t="shared" si="333"/>
        <v>0</v>
      </c>
      <c r="Z906" s="41">
        <f t="shared" si="333"/>
        <v>0</v>
      </c>
      <c r="AA906" s="41">
        <f t="shared" si="334"/>
        <v>0</v>
      </c>
      <c r="AB906" s="41">
        <f t="shared" si="345"/>
        <v>0</v>
      </c>
      <c r="AC906" s="41">
        <f t="shared" si="345"/>
        <v>1</v>
      </c>
      <c r="AD906" s="41">
        <f t="shared" si="345"/>
        <v>0</v>
      </c>
      <c r="AE906" s="41">
        <f t="shared" si="335"/>
        <v>0</v>
      </c>
      <c r="AF906" s="41">
        <f t="shared" si="335"/>
        <v>0</v>
      </c>
      <c r="AG906" s="48">
        <v>905.70483593181723</v>
      </c>
      <c r="AH906" s="48">
        <v>181.24328194229747</v>
      </c>
      <c r="AI906" s="48">
        <v>91.418314737928071</v>
      </c>
      <c r="AJ906" s="48">
        <v>50.000142224820053</v>
      </c>
      <c r="AK906" s="41">
        <f t="shared" si="346"/>
        <v>11.185788382587365</v>
      </c>
      <c r="AL906" s="41">
        <f>LN(D906+'Models training data'!$Y$4)</f>
        <v>7.0874998239511786</v>
      </c>
      <c r="AM906" s="41">
        <f>LN(E906+'Models training data'!$Y$5)</f>
        <v>5.5063690778307626</v>
      </c>
      <c r="AN906" s="41">
        <f>LN(F906+'Models training data'!$Y$6)</f>
        <v>4.9184966029887232</v>
      </c>
      <c r="AO906" s="41">
        <f>LN(G906+'Models training data'!$Y$7)</f>
        <v>4.6011980659275729</v>
      </c>
      <c r="AP906" s="41">
        <f t="shared" si="336"/>
        <v>0</v>
      </c>
      <c r="AQ906" s="41">
        <f t="shared" si="347"/>
        <v>1</v>
      </c>
      <c r="AR906" s="41">
        <f t="shared" si="348"/>
        <v>83806.725696197274</v>
      </c>
      <c r="AS906" s="41">
        <f t="shared" si="349"/>
        <v>67463.834725226625</v>
      </c>
      <c r="AT906" s="41">
        <f t="shared" si="350"/>
        <v>11.133955519593078</v>
      </c>
      <c r="AU906" s="41">
        <f t="shared" si="351"/>
        <v>67389.505393980493</v>
      </c>
      <c r="AV906" s="41">
        <f t="shared" si="352"/>
        <v>11.132758811496148</v>
      </c>
      <c r="AW906" s="41">
        <f t="shared" si="353"/>
        <v>66447.993958034611</v>
      </c>
      <c r="AX906" s="41">
        <f t="shared" si="354"/>
        <v>11.121160670880329</v>
      </c>
      <c r="AY906" s="41">
        <f t="shared" si="355"/>
        <v>11.220176606452064</v>
      </c>
      <c r="AZ906" s="41">
        <f t="shared" si="356"/>
        <v>11.183062380045682</v>
      </c>
    </row>
    <row r="907" spans="2:52" x14ac:dyDescent="0.25">
      <c r="B907" s="41" t="str">
        <f t="shared" si="357"/>
        <v>MD</v>
      </c>
      <c r="C907" s="46">
        <v>45311</v>
      </c>
      <c r="D907" s="45">
        <v>914.76188429113358</v>
      </c>
      <c r="E907" s="45">
        <v>183.05571476172042</v>
      </c>
      <c r="F907" s="45">
        <v>92.332497885307333</v>
      </c>
      <c r="G907" s="48">
        <v>50.543147577107391</v>
      </c>
      <c r="H907" s="44">
        <v>72311.730010776824</v>
      </c>
      <c r="I907" s="62">
        <f t="shared" si="337"/>
        <v>1240.6932445152686</v>
      </c>
      <c r="J907" s="41">
        <f t="shared" si="338"/>
        <v>2024</v>
      </c>
      <c r="K907" s="41">
        <f t="shared" si="339"/>
        <v>108</v>
      </c>
      <c r="L907" s="41">
        <f t="shared" si="340"/>
        <v>11664</v>
      </c>
      <c r="M907" s="41">
        <f t="shared" si="341"/>
        <v>9.3642624542484398</v>
      </c>
      <c r="N907" s="41">
        <f t="shared" si="342"/>
        <v>1</v>
      </c>
      <c r="O907" s="41">
        <f t="shared" si="343"/>
        <v>1</v>
      </c>
      <c r="P907" s="41">
        <f t="shared" si="344"/>
        <v>1</v>
      </c>
      <c r="Q907" s="41">
        <f t="shared" si="344"/>
        <v>0</v>
      </c>
      <c r="R907" s="41">
        <f t="shared" si="344"/>
        <v>0</v>
      </c>
      <c r="S907" s="41">
        <f t="shared" si="332"/>
        <v>0</v>
      </c>
      <c r="T907" s="41">
        <f t="shared" si="332"/>
        <v>0</v>
      </c>
      <c r="U907" s="41">
        <f t="shared" si="332"/>
        <v>0</v>
      </c>
      <c r="V907" s="41">
        <f t="shared" si="332"/>
        <v>0</v>
      </c>
      <c r="W907" s="41">
        <f t="shared" si="333"/>
        <v>0</v>
      </c>
      <c r="X907" s="41">
        <f t="shared" si="333"/>
        <v>0</v>
      </c>
      <c r="Y907" s="41">
        <f t="shared" si="333"/>
        <v>0</v>
      </c>
      <c r="Z907" s="41">
        <f t="shared" si="333"/>
        <v>0</v>
      </c>
      <c r="AA907" s="41">
        <f t="shared" si="334"/>
        <v>0</v>
      </c>
      <c r="AB907" s="41">
        <f t="shared" si="345"/>
        <v>0</v>
      </c>
      <c r="AC907" s="41">
        <f t="shared" si="345"/>
        <v>1</v>
      </c>
      <c r="AD907" s="41">
        <f t="shared" si="345"/>
        <v>0</v>
      </c>
      <c r="AE907" s="41">
        <f t="shared" si="335"/>
        <v>0</v>
      </c>
      <c r="AF907" s="41">
        <f t="shared" si="335"/>
        <v>0</v>
      </c>
      <c r="AG907" s="48">
        <v>914.76188429113358</v>
      </c>
      <c r="AH907" s="48">
        <v>183.05571476172042</v>
      </c>
      <c r="AI907" s="48">
        <v>92.332497885307333</v>
      </c>
      <c r="AJ907" s="48">
        <v>50.543147577107391</v>
      </c>
      <c r="AK907" s="41">
        <f t="shared" si="346"/>
        <v>11.188741635800197</v>
      </c>
      <c r="AL907" s="41">
        <f>LN(D907+'Models training data'!$Y$4)</f>
        <v>7.0950383531863261</v>
      </c>
      <c r="AM907" s="41">
        <f>LN(E907+'Models training data'!$Y$5)</f>
        <v>5.5137020982399996</v>
      </c>
      <c r="AN907" s="41">
        <f>LN(F907+'Models training data'!$Y$6)</f>
        <v>4.9251571539265795</v>
      </c>
      <c r="AO907" s="41">
        <f>LN(G907+'Models training data'!$Y$7)</f>
        <v>4.6066349246309262</v>
      </c>
      <c r="AP907" s="41">
        <f t="shared" si="336"/>
        <v>0</v>
      </c>
      <c r="AQ907" s="41">
        <f t="shared" si="347"/>
        <v>1</v>
      </c>
      <c r="AR907" s="41">
        <f t="shared" si="348"/>
        <v>83782.335383113532</v>
      </c>
      <c r="AS907" s="41">
        <f t="shared" si="349"/>
        <v>67439.737335184938</v>
      </c>
      <c r="AT907" s="41">
        <f t="shared" si="350"/>
        <v>11.133697902328299</v>
      </c>
      <c r="AU907" s="41">
        <f t="shared" si="351"/>
        <v>67417.337842710331</v>
      </c>
      <c r="AV907" s="41">
        <f t="shared" si="352"/>
        <v>11.133245446936417</v>
      </c>
      <c r="AW907" s="41">
        <f t="shared" si="353"/>
        <v>66434.534268888499</v>
      </c>
      <c r="AX907" s="41">
        <f t="shared" si="354"/>
        <v>11.121005733020986</v>
      </c>
      <c r="AY907" s="41">
        <f t="shared" si="355"/>
        <v>11.220662972413077</v>
      </c>
      <c r="AZ907" s="41">
        <f t="shared" si="356"/>
        <v>11.184871420598311</v>
      </c>
    </row>
    <row r="908" spans="2:52" x14ac:dyDescent="0.25">
      <c r="B908" s="41" t="str">
        <f t="shared" si="357"/>
        <v>MD</v>
      </c>
      <c r="C908" s="46">
        <v>45318</v>
      </c>
      <c r="D908" s="45">
        <v>923.90950313404358</v>
      </c>
      <c r="E908" s="45">
        <v>184.88627190933764</v>
      </c>
      <c r="F908" s="45">
        <v>93.255822864160407</v>
      </c>
      <c r="G908" s="48">
        <v>66.52156818567866</v>
      </c>
      <c r="H908" s="44">
        <v>74032.207909759803</v>
      </c>
      <c r="I908" s="62">
        <f t="shared" si="337"/>
        <v>1268.5731660932202</v>
      </c>
      <c r="J908" s="41">
        <f t="shared" si="338"/>
        <v>2024</v>
      </c>
      <c r="K908" s="41">
        <f t="shared" si="339"/>
        <v>109</v>
      </c>
      <c r="L908" s="41">
        <f t="shared" si="340"/>
        <v>11881</v>
      </c>
      <c r="M908" s="41">
        <f t="shared" si="341"/>
        <v>9.3826957644582869</v>
      </c>
      <c r="N908" s="41">
        <f t="shared" si="342"/>
        <v>1</v>
      </c>
      <c r="O908" s="41">
        <f t="shared" si="343"/>
        <v>1</v>
      </c>
      <c r="P908" s="41">
        <f t="shared" si="344"/>
        <v>1</v>
      </c>
      <c r="Q908" s="41">
        <f t="shared" si="344"/>
        <v>0</v>
      </c>
      <c r="R908" s="41">
        <f t="shared" si="344"/>
        <v>0</v>
      </c>
      <c r="S908" s="41">
        <f t="shared" si="332"/>
        <v>0</v>
      </c>
      <c r="T908" s="41">
        <f t="shared" si="332"/>
        <v>0</v>
      </c>
      <c r="U908" s="41">
        <f t="shared" si="332"/>
        <v>0</v>
      </c>
      <c r="V908" s="41">
        <f t="shared" si="332"/>
        <v>0</v>
      </c>
      <c r="W908" s="41">
        <f t="shared" si="333"/>
        <v>0</v>
      </c>
      <c r="X908" s="41">
        <f t="shared" si="333"/>
        <v>0</v>
      </c>
      <c r="Y908" s="41">
        <f t="shared" si="333"/>
        <v>0</v>
      </c>
      <c r="Z908" s="41">
        <f t="shared" si="333"/>
        <v>0</v>
      </c>
      <c r="AA908" s="41">
        <f t="shared" si="334"/>
        <v>0</v>
      </c>
      <c r="AB908" s="41">
        <f t="shared" si="345"/>
        <v>0</v>
      </c>
      <c r="AC908" s="41">
        <f t="shared" si="345"/>
        <v>1</v>
      </c>
      <c r="AD908" s="41">
        <f t="shared" si="345"/>
        <v>0</v>
      </c>
      <c r="AE908" s="41">
        <f t="shared" si="335"/>
        <v>0</v>
      </c>
      <c r="AF908" s="41">
        <f t="shared" si="335"/>
        <v>0</v>
      </c>
      <c r="AG908" s="48">
        <v>923.90950313404358</v>
      </c>
      <c r="AH908" s="48">
        <v>184.88627190933764</v>
      </c>
      <c r="AI908" s="48">
        <v>93.255822864160407</v>
      </c>
      <c r="AJ908" s="48">
        <v>66.52156818567866</v>
      </c>
      <c r="AK908" s="41">
        <f t="shared" si="346"/>
        <v>11.212255519519752</v>
      </c>
      <c r="AL908" s="41">
        <f>LN(D908+'Models training data'!$Y$4)</f>
        <v>7.1025950171954273</v>
      </c>
      <c r="AM908" s="41">
        <f>LN(E908+'Models training data'!$Y$5)</f>
        <v>5.5210542661046835</v>
      </c>
      <c r="AN908" s="41">
        <f>LN(F908+'Models training data'!$Y$6)</f>
        <v>4.9318395795235466</v>
      </c>
      <c r="AO908" s="41">
        <f>LN(G908+'Models training data'!$Y$7)</f>
        <v>4.7546672126191618</v>
      </c>
      <c r="AP908" s="41">
        <f t="shared" si="336"/>
        <v>0</v>
      </c>
      <c r="AQ908" s="41">
        <f t="shared" si="347"/>
        <v>1</v>
      </c>
      <c r="AR908" s="41">
        <f t="shared" si="348"/>
        <v>83757.945070029789</v>
      </c>
      <c r="AS908" s="41">
        <f t="shared" si="349"/>
        <v>67415.639945143223</v>
      </c>
      <c r="AT908" s="41">
        <f t="shared" si="350"/>
        <v>11.133440285063518</v>
      </c>
      <c r="AU908" s="41">
        <f t="shared" si="351"/>
        <v>67446.348990115992</v>
      </c>
      <c r="AV908" s="41">
        <f t="shared" si="352"/>
        <v>11.133749027578379</v>
      </c>
      <c r="AW908" s="41">
        <f t="shared" si="353"/>
        <v>66421.1986339414</v>
      </c>
      <c r="AX908" s="41">
        <f t="shared" si="354"/>
        <v>11.120852223180659</v>
      </c>
      <c r="AY908" s="41">
        <f t="shared" si="355"/>
        <v>11.22361642520778</v>
      </c>
      <c r="AZ908" s="41">
        <f t="shared" si="356"/>
        <v>11.204410697820654</v>
      </c>
    </row>
    <row r="909" spans="2:52" x14ac:dyDescent="0.25">
      <c r="B909" s="41" t="str">
        <f t="shared" si="357"/>
        <v>MD</v>
      </c>
      <c r="C909" s="46">
        <v>45325</v>
      </c>
      <c r="D909" s="45">
        <v>933.14859816538319</v>
      </c>
      <c r="E909" s="45">
        <v>186.73513462843101</v>
      </c>
      <c r="F909" s="45">
        <v>94.188381092802018</v>
      </c>
      <c r="G909" s="48">
        <v>51.652156818567867</v>
      </c>
      <c r="H909" s="44">
        <v>72385.559427093016</v>
      </c>
      <c r="I909" s="62">
        <f t="shared" si="337"/>
        <v>1265.7242707051842</v>
      </c>
      <c r="J909" s="41">
        <f t="shared" si="338"/>
        <v>2024</v>
      </c>
      <c r="K909" s="41">
        <f t="shared" si="339"/>
        <v>110</v>
      </c>
      <c r="L909" s="41">
        <f t="shared" si="340"/>
        <v>12100</v>
      </c>
      <c r="M909" s="41">
        <f t="shared" si="341"/>
        <v>9.4009607315848331</v>
      </c>
      <c r="N909" s="41">
        <f t="shared" si="342"/>
        <v>1</v>
      </c>
      <c r="O909" s="41">
        <f t="shared" si="343"/>
        <v>2</v>
      </c>
      <c r="P909" s="41">
        <f t="shared" si="344"/>
        <v>0</v>
      </c>
      <c r="Q909" s="41">
        <f t="shared" si="344"/>
        <v>1</v>
      </c>
      <c r="R909" s="41">
        <f t="shared" si="344"/>
        <v>0</v>
      </c>
      <c r="S909" s="41">
        <f t="shared" si="332"/>
        <v>0</v>
      </c>
      <c r="T909" s="41">
        <f t="shared" si="332"/>
        <v>0</v>
      </c>
      <c r="U909" s="41">
        <f t="shared" si="332"/>
        <v>0</v>
      </c>
      <c r="V909" s="41">
        <f t="shared" si="332"/>
        <v>0</v>
      </c>
      <c r="W909" s="41">
        <f t="shared" si="333"/>
        <v>0</v>
      </c>
      <c r="X909" s="41">
        <f t="shared" si="333"/>
        <v>0</v>
      </c>
      <c r="Y909" s="41">
        <f t="shared" si="333"/>
        <v>0</v>
      </c>
      <c r="Z909" s="41">
        <f t="shared" si="333"/>
        <v>0</v>
      </c>
      <c r="AA909" s="41">
        <f t="shared" si="334"/>
        <v>0</v>
      </c>
      <c r="AB909" s="41">
        <f t="shared" si="345"/>
        <v>0</v>
      </c>
      <c r="AC909" s="41">
        <f t="shared" si="345"/>
        <v>1</v>
      </c>
      <c r="AD909" s="41">
        <f t="shared" si="345"/>
        <v>0</v>
      </c>
      <c r="AE909" s="41">
        <f t="shared" si="335"/>
        <v>0</v>
      </c>
      <c r="AF909" s="41">
        <f t="shared" si="335"/>
        <v>0</v>
      </c>
      <c r="AG909" s="48">
        <v>933.14859816538319</v>
      </c>
      <c r="AH909" s="48">
        <v>186.73513462843101</v>
      </c>
      <c r="AI909" s="48">
        <v>94.188381092802018</v>
      </c>
      <c r="AJ909" s="48">
        <v>51.652156818567867</v>
      </c>
      <c r="AK909" s="41">
        <f t="shared" si="346"/>
        <v>11.189762103053036</v>
      </c>
      <c r="AL909" s="41">
        <f>LN(D909+'Models training data'!$Y$4)</f>
        <v>7.1101697225908262</v>
      </c>
      <c r="AM909" s="41">
        <f>LN(E909+'Models training data'!$Y$5)</f>
        <v>5.5284254906146115</v>
      </c>
      <c r="AN909" s="41">
        <f>LN(F909+'Models training data'!$Y$6)</f>
        <v>4.93854380521634</v>
      </c>
      <c r="AO909" s="41">
        <f>LN(G909+'Models training data'!$Y$7)</f>
        <v>4.6176479185967576</v>
      </c>
      <c r="AP909" s="41">
        <f t="shared" si="336"/>
        <v>0</v>
      </c>
      <c r="AQ909" s="41">
        <f t="shared" si="347"/>
        <v>1</v>
      </c>
      <c r="AR909" s="41">
        <f t="shared" si="348"/>
        <v>82683.843800897361</v>
      </c>
      <c r="AS909" s="41">
        <f t="shared" si="349"/>
        <v>66339.431883362209</v>
      </c>
      <c r="AT909" s="41">
        <f t="shared" si="350"/>
        <v>11.121488475275328</v>
      </c>
      <c r="AU909" s="41">
        <f t="shared" si="351"/>
        <v>66544.574206998019</v>
      </c>
      <c r="AV909" s="41">
        <f t="shared" si="352"/>
        <v>11.124321452412907</v>
      </c>
      <c r="AW909" s="41">
        <f t="shared" si="353"/>
        <v>65965.677827283827</v>
      </c>
      <c r="AX909" s="41">
        <f t="shared" si="354"/>
        <v>11.116187519676153</v>
      </c>
      <c r="AY909" s="41">
        <f t="shared" si="355"/>
        <v>11.221654213820223</v>
      </c>
      <c r="AZ909" s="41">
        <f t="shared" si="356"/>
        <v>11.188515578946943</v>
      </c>
    </row>
    <row r="910" spans="2:52" x14ac:dyDescent="0.25">
      <c r="B910" s="41" t="str">
        <f t="shared" si="357"/>
        <v>MD</v>
      </c>
      <c r="C910" s="46">
        <v>45332</v>
      </c>
      <c r="D910" s="45">
        <v>765.70401871576814</v>
      </c>
      <c r="E910" s="45">
        <v>143.36756731421551</v>
      </c>
      <c r="F910" s="45">
        <v>54.418838109280202</v>
      </c>
      <c r="G910" s="48">
        <v>50.165215681856786</v>
      </c>
      <c r="H910" s="44">
        <v>66971.276808147129</v>
      </c>
      <c r="I910" s="62">
        <f t="shared" si="337"/>
        <v>1013.6556398211206</v>
      </c>
      <c r="J910" s="41">
        <f t="shared" si="338"/>
        <v>2024</v>
      </c>
      <c r="K910" s="41">
        <f t="shared" si="339"/>
        <v>111</v>
      </c>
      <c r="L910" s="41">
        <f t="shared" si="340"/>
        <v>12321</v>
      </c>
      <c r="M910" s="41">
        <f t="shared" si="341"/>
        <v>9.4190604026246678</v>
      </c>
      <c r="N910" s="41">
        <f t="shared" si="342"/>
        <v>1</v>
      </c>
      <c r="O910" s="41">
        <f t="shared" si="343"/>
        <v>2</v>
      </c>
      <c r="P910" s="41">
        <f t="shared" si="344"/>
        <v>0</v>
      </c>
      <c r="Q910" s="41">
        <f t="shared" si="344"/>
        <v>1</v>
      </c>
      <c r="R910" s="41">
        <f t="shared" si="344"/>
        <v>0</v>
      </c>
      <c r="S910" s="41">
        <f t="shared" si="332"/>
        <v>0</v>
      </c>
      <c r="T910" s="41">
        <f t="shared" si="332"/>
        <v>0</v>
      </c>
      <c r="U910" s="41">
        <f t="shared" si="332"/>
        <v>0</v>
      </c>
      <c r="V910" s="41">
        <f t="shared" si="332"/>
        <v>0</v>
      </c>
      <c r="W910" s="41">
        <f t="shared" si="333"/>
        <v>0</v>
      </c>
      <c r="X910" s="41">
        <f t="shared" si="333"/>
        <v>0</v>
      </c>
      <c r="Y910" s="41">
        <f t="shared" si="333"/>
        <v>0</v>
      </c>
      <c r="Z910" s="41">
        <f t="shared" si="333"/>
        <v>0</v>
      </c>
      <c r="AA910" s="41">
        <f t="shared" si="334"/>
        <v>0</v>
      </c>
      <c r="AB910" s="41">
        <f t="shared" si="345"/>
        <v>0</v>
      </c>
      <c r="AC910" s="41">
        <f t="shared" si="345"/>
        <v>1</v>
      </c>
      <c r="AD910" s="41">
        <f t="shared" si="345"/>
        <v>0</v>
      </c>
      <c r="AE910" s="41">
        <f t="shared" si="335"/>
        <v>0</v>
      </c>
      <c r="AF910" s="41">
        <f t="shared" si="335"/>
        <v>0</v>
      </c>
      <c r="AG910" s="48">
        <v>765.70401871576814</v>
      </c>
      <c r="AH910" s="48">
        <v>143.36756731421551</v>
      </c>
      <c r="AI910" s="48">
        <v>54.418838109280202</v>
      </c>
      <c r="AJ910" s="48">
        <v>50.165215681856786</v>
      </c>
      <c r="AK910" s="41">
        <f t="shared" si="346"/>
        <v>11.112019102097106</v>
      </c>
      <c r="AL910" s="41">
        <f>LN(D910+'Models training data'!$Y$4)</f>
        <v>6.9631055449991006</v>
      </c>
      <c r="AM910" s="41">
        <f>LN(E910+'Models training data'!$Y$5)</f>
        <v>5.3393616713958014</v>
      </c>
      <c r="AN910" s="41">
        <f>LN(F910+'Models training data'!$Y$6)</f>
        <v>4.603141349168701</v>
      </c>
      <c r="AO910" s="41">
        <f>LN(G910+'Models training data'!$Y$7)</f>
        <v>4.6028539986398496</v>
      </c>
      <c r="AP910" s="41">
        <f t="shared" si="336"/>
        <v>0</v>
      </c>
      <c r="AQ910" s="41">
        <f t="shared" si="347"/>
        <v>1</v>
      </c>
      <c r="AR910" s="41">
        <f t="shared" si="348"/>
        <v>82659.453487813618</v>
      </c>
      <c r="AS910" s="41">
        <f t="shared" si="349"/>
        <v>66315.334493320508</v>
      </c>
      <c r="AT910" s="41">
        <f t="shared" si="350"/>
        <v>11.121230858010547</v>
      </c>
      <c r="AU910" s="41">
        <f t="shared" si="351"/>
        <v>66575.942751755327</v>
      </c>
      <c r="AV910" s="41">
        <f t="shared" si="352"/>
        <v>11.12485892345825</v>
      </c>
      <c r="AW910" s="41">
        <f t="shared" si="353"/>
        <v>65952.583564620101</v>
      </c>
      <c r="AX910" s="41">
        <f t="shared" si="354"/>
        <v>11.11603678833275</v>
      </c>
      <c r="AY910" s="41">
        <f t="shared" si="355"/>
        <v>11.208984814812048</v>
      </c>
      <c r="AZ910" s="41">
        <f t="shared" si="356"/>
        <v>11.147949051170396</v>
      </c>
    </row>
    <row r="911" spans="2:52" x14ac:dyDescent="0.25">
      <c r="B911" s="41" t="str">
        <f t="shared" si="357"/>
        <v>MD</v>
      </c>
      <c r="C911" s="46">
        <v>45339</v>
      </c>
      <c r="D911" s="45">
        <v>648.49281310103765</v>
      </c>
      <c r="E911" s="45">
        <v>121.68378365710775</v>
      </c>
      <c r="F911" s="45">
        <v>50.441883810928019</v>
      </c>
      <c r="G911" s="48">
        <v>50.016521568185681</v>
      </c>
      <c r="H911" s="44">
        <v>65419.847252587046</v>
      </c>
      <c r="I911" s="62">
        <f t="shared" si="337"/>
        <v>870.63500213725911</v>
      </c>
      <c r="J911" s="41">
        <f t="shared" si="338"/>
        <v>2024</v>
      </c>
      <c r="K911" s="41">
        <f t="shared" si="339"/>
        <v>112</v>
      </c>
      <c r="L911" s="41">
        <f t="shared" si="340"/>
        <v>12544</v>
      </c>
      <c r="M911" s="41">
        <f t="shared" si="341"/>
        <v>9.4369977425901883</v>
      </c>
      <c r="N911" s="41">
        <f t="shared" si="342"/>
        <v>1</v>
      </c>
      <c r="O911" s="41">
        <f t="shared" si="343"/>
        <v>2</v>
      </c>
      <c r="P911" s="41">
        <f t="shared" si="344"/>
        <v>0</v>
      </c>
      <c r="Q911" s="41">
        <f t="shared" si="344"/>
        <v>1</v>
      </c>
      <c r="R911" s="41">
        <f t="shared" si="344"/>
        <v>0</v>
      </c>
      <c r="S911" s="41">
        <f t="shared" si="344"/>
        <v>0</v>
      </c>
      <c r="T911" s="41">
        <f t="shared" si="344"/>
        <v>0</v>
      </c>
      <c r="U911" s="41">
        <f t="shared" si="344"/>
        <v>0</v>
      </c>
      <c r="V911" s="41">
        <f t="shared" si="344"/>
        <v>0</v>
      </c>
      <c r="W911" s="41">
        <f t="shared" si="344"/>
        <v>0</v>
      </c>
      <c r="X911" s="41">
        <f t="shared" si="344"/>
        <v>0</v>
      </c>
      <c r="Y911" s="41">
        <f t="shared" si="344"/>
        <v>0</v>
      </c>
      <c r="Z911" s="41">
        <f t="shared" si="344"/>
        <v>0</v>
      </c>
      <c r="AA911" s="41">
        <f t="shared" si="344"/>
        <v>0</v>
      </c>
      <c r="AB911" s="41">
        <f t="shared" si="345"/>
        <v>0</v>
      </c>
      <c r="AC911" s="41">
        <f t="shared" si="345"/>
        <v>1</v>
      </c>
      <c r="AD911" s="41">
        <f t="shared" si="345"/>
        <v>0</v>
      </c>
      <c r="AE911" s="41">
        <f t="shared" si="345"/>
        <v>0</v>
      </c>
      <c r="AF911" s="41">
        <f t="shared" si="345"/>
        <v>0</v>
      </c>
      <c r="AG911" s="48">
        <v>648.49281310103765</v>
      </c>
      <c r="AH911" s="48">
        <v>121.68378365710775</v>
      </c>
      <c r="AI911" s="48">
        <v>50.441883810928019</v>
      </c>
      <c r="AJ911" s="48">
        <v>50.016521568185681</v>
      </c>
      <c r="AK911" s="41">
        <f t="shared" si="346"/>
        <v>11.088580966216323</v>
      </c>
      <c r="AL911" s="41">
        <f>LN(D911+'Models training data'!$Y$4)</f>
        <v>6.8455601902901622</v>
      </c>
      <c r="AM911" s="41">
        <f>LN(E911+'Models training data'!$Y$5)</f>
        <v>5.2294809264480087</v>
      </c>
      <c r="AN911" s="41">
        <f>LN(F911+'Models training data'!$Y$6)</f>
        <v>4.5624752687418857</v>
      </c>
      <c r="AO911" s="41">
        <f>LN(G911+'Models training data'!$Y$7)</f>
        <v>4.6013624977426177</v>
      </c>
      <c r="AP911" s="41">
        <f t="shared" ref="AP911:AP956" si="358">V911+W911+X911+Y911+Z911</f>
        <v>0</v>
      </c>
      <c r="AQ911" s="41">
        <f t="shared" si="347"/>
        <v>1</v>
      </c>
      <c r="AR911" s="41">
        <f t="shared" si="348"/>
        <v>82635.063174729876</v>
      </c>
      <c r="AS911" s="41">
        <f t="shared" si="349"/>
        <v>66291.237103278807</v>
      </c>
      <c r="AT911" s="41">
        <f t="shared" si="350"/>
        <v>11.120973240745768</v>
      </c>
      <c r="AU911" s="41">
        <f t="shared" si="351"/>
        <v>66608.489995188429</v>
      </c>
      <c r="AV911" s="41">
        <f t="shared" si="352"/>
        <v>11.125413339705284</v>
      </c>
      <c r="AW911" s="41">
        <f t="shared" si="353"/>
        <v>65939.606740871182</v>
      </c>
      <c r="AX911" s="41">
        <f t="shared" si="354"/>
        <v>11.115887408858164</v>
      </c>
      <c r="AY911" s="41">
        <f t="shared" si="355"/>
        <v>11.203396771724879</v>
      </c>
      <c r="AZ911" s="41">
        <f t="shared" si="356"/>
        <v>11.138340972335159</v>
      </c>
    </row>
    <row r="912" spans="2:52" x14ac:dyDescent="0.25">
      <c r="B912" s="41" t="str">
        <f t="shared" si="357"/>
        <v>MD</v>
      </c>
      <c r="C912" s="46">
        <v>45346</v>
      </c>
      <c r="D912" s="45">
        <v>566.44496917072638</v>
      </c>
      <c r="E912" s="45">
        <v>110.84189182855388</v>
      </c>
      <c r="F912" s="45">
        <v>50.044188381092802</v>
      </c>
      <c r="G912" s="48">
        <v>50.001652156818565</v>
      </c>
      <c r="H912" s="44">
        <v>64702.597944353547</v>
      </c>
      <c r="I912" s="62">
        <f t="shared" ref="I912:I956" si="359">SUM(D912:G912)</f>
        <v>777.33270153719161</v>
      </c>
      <c r="J912" s="41">
        <f t="shared" ref="J912:J956" si="360">YEAR(C912)</f>
        <v>2024</v>
      </c>
      <c r="K912" s="41">
        <f t="shared" ref="K912:K956" si="361">IF(B912=B911,K911+1,1)</f>
        <v>113</v>
      </c>
      <c r="L912" s="41">
        <f t="shared" ref="L912:L956" si="362">K912^2</f>
        <v>12769</v>
      </c>
      <c r="M912" s="41">
        <f t="shared" ref="M912:M956" si="363">LN(L912)</f>
        <v>9.4547756374246816</v>
      </c>
      <c r="N912" s="41">
        <f t="shared" ref="N912:N956" si="364">IF(K912&lt;127,1,0)</f>
        <v>1</v>
      </c>
      <c r="O912" s="41">
        <f t="shared" ref="O912:O956" si="365">MONTH(C912)</f>
        <v>2</v>
      </c>
      <c r="P912" s="41">
        <f t="shared" ref="P912:U956" si="366">IF($O912=P$13,1,0)</f>
        <v>0</v>
      </c>
      <c r="Q912" s="41">
        <f t="shared" si="366"/>
        <v>1</v>
      </c>
      <c r="R912" s="41">
        <f t="shared" si="366"/>
        <v>0</v>
      </c>
      <c r="S912" s="41">
        <f t="shared" si="366"/>
        <v>0</v>
      </c>
      <c r="T912" s="41">
        <f t="shared" si="366"/>
        <v>0</v>
      </c>
      <c r="U912" s="41">
        <f t="shared" si="366"/>
        <v>0</v>
      </c>
      <c r="V912" s="41">
        <f t="shared" ref="V912:AA956" si="367">IF($O912=V$13,1,0)</f>
        <v>0</v>
      </c>
      <c r="W912" s="41">
        <f t="shared" si="367"/>
        <v>0</v>
      </c>
      <c r="X912" s="41">
        <f t="shared" si="367"/>
        <v>0</v>
      </c>
      <c r="Y912" s="41">
        <f t="shared" si="367"/>
        <v>0</v>
      </c>
      <c r="Z912" s="41">
        <f t="shared" si="367"/>
        <v>0</v>
      </c>
      <c r="AA912" s="41">
        <f t="shared" si="367"/>
        <v>0</v>
      </c>
      <c r="AB912" s="41">
        <f t="shared" ref="AB912:AF956" si="368">IF($B912=AB$13,1,0)</f>
        <v>0</v>
      </c>
      <c r="AC912" s="41">
        <f t="shared" si="368"/>
        <v>1</v>
      </c>
      <c r="AD912" s="41">
        <f t="shared" si="368"/>
        <v>0</v>
      </c>
      <c r="AE912" s="41">
        <f t="shared" si="368"/>
        <v>0</v>
      </c>
      <c r="AF912" s="41">
        <f t="shared" si="368"/>
        <v>0</v>
      </c>
      <c r="AG912" s="48">
        <v>566.44496917072638</v>
      </c>
      <c r="AH912" s="48">
        <v>110.84189182855388</v>
      </c>
      <c r="AI912" s="48">
        <v>50.044188381092802</v>
      </c>
      <c r="AJ912" s="48">
        <v>50.001652156818565</v>
      </c>
      <c r="AK912" s="41">
        <f t="shared" ref="AK912:AK956" si="369">LN(H912)</f>
        <v>11.07755663338229</v>
      </c>
      <c r="AL912" s="41">
        <f>LN(D912+'Models training data'!$Y$4)</f>
        <v>6.7541980732737414</v>
      </c>
      <c r="AM912" s="41">
        <f>LN(E912+'Models training data'!$Y$5)</f>
        <v>5.1696539782133932</v>
      </c>
      <c r="AN912" s="41">
        <f>LN(F912+'Models training data'!$Y$6)</f>
        <v>4.5583162049326891</v>
      </c>
      <c r="AO912" s="41">
        <f>LN(G912+'Models training data'!$Y$7)</f>
        <v>4.6012132252282409</v>
      </c>
      <c r="AP912" s="41">
        <f t="shared" si="358"/>
        <v>0</v>
      </c>
      <c r="AQ912" s="41">
        <f t="shared" ref="AQ912:AQ956" si="370">AA912+AC912+AD912+AE912+AF912</f>
        <v>1</v>
      </c>
      <c r="AR912" s="41">
        <f t="shared" ref="AR912:AR956" si="371">$C$1+SUMPRODUCT($K$1:$AQ$1,K912:AQ912)</f>
        <v>82610.672861646133</v>
      </c>
      <c r="AS912" s="41">
        <f t="shared" ref="AS912:AS956" si="372">$C$2+SUMPRODUCT($K$2:$AQ$2,K912:AQ912)</f>
        <v>66267.13971323712</v>
      </c>
      <c r="AT912" s="41">
        <f t="shared" ref="AT912:AT956" si="373">$C$3+SUMPRODUCT($K$3:$AQ$3,K912:AQ912)</f>
        <v>11.120715623480987</v>
      </c>
      <c r="AU912" s="41">
        <f t="shared" ref="AU912:AU956" si="374">$C$4+SUMPRODUCT($K$4:$AQ$4,K912:AQ912)</f>
        <v>66642.215937297384</v>
      </c>
      <c r="AV912" s="41">
        <f t="shared" ref="AV912:AV956" si="375">$C$5+SUMPRODUCT($K$5:$AQ$5,K912:AQ912)</f>
        <v>11.125984701154009</v>
      </c>
      <c r="AW912" s="41">
        <f t="shared" ref="AW912:AW956" si="376">$C$6+SUMPRODUCT($K$6:$AQ$6,K912:AQ912)</f>
        <v>65926.74526819255</v>
      </c>
      <c r="AX912" s="41">
        <f t="shared" ref="AX912:AX956" si="377">$C$7+SUMPRODUCT($K$7:$AQ$7,K912:AQ912)</f>
        <v>11.115739357218695</v>
      </c>
      <c r="AY912" s="41">
        <f t="shared" ref="AY912:AY956" si="378">$C$8+SUMPRODUCT($K$8:$AQ$8,K912:AQ912)</f>
        <v>11.200211891476238</v>
      </c>
      <c r="AZ912" s="41">
        <f t="shared" ref="AZ912:AZ956" si="379">$C$9+SUMPRODUCT($K$9:$AQ$9,K912:AQ912)</f>
        <v>11.134538353859602</v>
      </c>
    </row>
    <row r="913" spans="2:52" x14ac:dyDescent="0.25">
      <c r="B913" s="41" t="str">
        <f t="shared" si="357"/>
        <v>MD</v>
      </c>
      <c r="C913" s="46">
        <v>45353</v>
      </c>
      <c r="D913" s="45">
        <v>509.01147841950842</v>
      </c>
      <c r="E913" s="45">
        <v>105.42094591427694</v>
      </c>
      <c r="F913" s="45">
        <v>50.004418838109281</v>
      </c>
      <c r="G913" s="48">
        <v>50.000165215681861</v>
      </c>
      <c r="H913" s="44">
        <v>64273.097909406169</v>
      </c>
      <c r="I913" s="62">
        <f t="shared" si="359"/>
        <v>714.43700838757638</v>
      </c>
      <c r="J913" s="41">
        <f t="shared" si="360"/>
        <v>2024</v>
      </c>
      <c r="K913" s="41">
        <f t="shared" si="361"/>
        <v>114</v>
      </c>
      <c r="L913" s="41">
        <f t="shared" si="362"/>
        <v>12996</v>
      </c>
      <c r="M913" s="41">
        <f t="shared" si="363"/>
        <v>9.4723968967889913</v>
      </c>
      <c r="N913" s="41">
        <f t="shared" si="364"/>
        <v>1</v>
      </c>
      <c r="O913" s="41">
        <f t="shared" si="365"/>
        <v>3</v>
      </c>
      <c r="P913" s="41">
        <f t="shared" si="366"/>
        <v>0</v>
      </c>
      <c r="Q913" s="41">
        <f t="shared" si="366"/>
        <v>0</v>
      </c>
      <c r="R913" s="41">
        <f t="shared" si="366"/>
        <v>1</v>
      </c>
      <c r="S913" s="41">
        <f t="shared" si="366"/>
        <v>0</v>
      </c>
      <c r="T913" s="41">
        <f t="shared" si="366"/>
        <v>0</v>
      </c>
      <c r="U913" s="41">
        <f t="shared" si="366"/>
        <v>0</v>
      </c>
      <c r="V913" s="41">
        <f t="shared" si="367"/>
        <v>0</v>
      </c>
      <c r="W913" s="41">
        <f t="shared" si="367"/>
        <v>0</v>
      </c>
      <c r="X913" s="41">
        <f t="shared" si="367"/>
        <v>0</v>
      </c>
      <c r="Y913" s="41">
        <f t="shared" si="367"/>
        <v>0</v>
      </c>
      <c r="Z913" s="41">
        <f t="shared" si="367"/>
        <v>0</v>
      </c>
      <c r="AA913" s="41">
        <f t="shared" si="367"/>
        <v>0</v>
      </c>
      <c r="AB913" s="41">
        <f t="shared" si="368"/>
        <v>0</v>
      </c>
      <c r="AC913" s="41">
        <f t="shared" si="368"/>
        <v>1</v>
      </c>
      <c r="AD913" s="41">
        <f t="shared" si="368"/>
        <v>0</v>
      </c>
      <c r="AE913" s="41">
        <f t="shared" si="368"/>
        <v>0</v>
      </c>
      <c r="AF913" s="41">
        <f t="shared" si="368"/>
        <v>0</v>
      </c>
      <c r="AG913" s="48">
        <v>509.01147841950842</v>
      </c>
      <c r="AH913" s="48">
        <v>105.42094591427694</v>
      </c>
      <c r="AI913" s="48">
        <v>50.004418838109281</v>
      </c>
      <c r="AJ913" s="48">
        <v>50.000165215681861</v>
      </c>
      <c r="AK913" s="41">
        <f t="shared" si="369"/>
        <v>11.070896438688136</v>
      </c>
      <c r="AL913" s="41">
        <f>LN(D913+'Models training data'!$Y$4)</f>
        <v>6.6848844523141615</v>
      </c>
      <c r="AM913" s="41">
        <f>LN(E913+'Models training data'!$Y$5)</f>
        <v>5.1383424438100977</v>
      </c>
      <c r="AN913" s="41">
        <f>LN(F913+'Models training data'!$Y$6)</f>
        <v>4.5578993455871029</v>
      </c>
      <c r="AO913" s="41">
        <f>LN(G913+'Models training data'!$Y$7)</f>
        <v>4.6011982967512051</v>
      </c>
      <c r="AP913" s="41">
        <f t="shared" si="358"/>
        <v>0</v>
      </c>
      <c r="AQ913" s="41">
        <f t="shared" si="370"/>
        <v>1</v>
      </c>
      <c r="AR913" s="41">
        <f t="shared" si="371"/>
        <v>81671.071676980922</v>
      </c>
      <c r="AS913" s="41">
        <f t="shared" si="372"/>
        <v>65325.43173592347</v>
      </c>
      <c r="AT913" s="41">
        <f t="shared" si="373"/>
        <v>11.109650738426483</v>
      </c>
      <c r="AU913" s="41">
        <f t="shared" si="374"/>
        <v>65715.514686981303</v>
      </c>
      <c r="AV913" s="41">
        <f t="shared" si="375"/>
        <v>11.115152103570461</v>
      </c>
      <c r="AW913" s="41">
        <f t="shared" si="376"/>
        <v>65167.033268577703</v>
      </c>
      <c r="AX913" s="41">
        <f t="shared" si="377"/>
        <v>11.106911693068016</v>
      </c>
      <c r="AY913" s="41">
        <f t="shared" si="378"/>
        <v>11.198241902377488</v>
      </c>
      <c r="AZ913" s="41">
        <f t="shared" si="379"/>
        <v>11.132561995587121</v>
      </c>
    </row>
    <row r="914" spans="2:52" x14ac:dyDescent="0.25">
      <c r="B914" s="41" t="str">
        <f t="shared" ref="B914:B956" si="380">B913</f>
        <v>MD</v>
      </c>
      <c r="C914" s="46">
        <v>45360</v>
      </c>
      <c r="D914" s="45">
        <v>468.80803489365593</v>
      </c>
      <c r="E914" s="45">
        <v>102.71047295713848</v>
      </c>
      <c r="F914" s="45">
        <v>50.000441883810929</v>
      </c>
      <c r="G914" s="48">
        <v>50.000016521568185</v>
      </c>
      <c r="H914" s="44">
        <v>64001.265656799951</v>
      </c>
      <c r="I914" s="62">
        <f t="shared" si="359"/>
        <v>671.5189662561736</v>
      </c>
      <c r="J914" s="41">
        <f t="shared" si="360"/>
        <v>2024</v>
      </c>
      <c r="K914" s="41">
        <f t="shared" si="361"/>
        <v>115</v>
      </c>
      <c r="L914" s="41">
        <f t="shared" si="362"/>
        <v>13225</v>
      </c>
      <c r="M914" s="41">
        <f t="shared" si="363"/>
        <v>9.4898642567265004</v>
      </c>
      <c r="N914" s="41">
        <f t="shared" si="364"/>
        <v>1</v>
      </c>
      <c r="O914" s="41">
        <f t="shared" si="365"/>
        <v>3</v>
      </c>
      <c r="P914" s="41">
        <f t="shared" si="366"/>
        <v>0</v>
      </c>
      <c r="Q914" s="41">
        <f t="shared" si="366"/>
        <v>0</v>
      </c>
      <c r="R914" s="41">
        <f t="shared" si="366"/>
        <v>1</v>
      </c>
      <c r="S914" s="41">
        <f t="shared" si="366"/>
        <v>0</v>
      </c>
      <c r="T914" s="41">
        <f t="shared" si="366"/>
        <v>0</v>
      </c>
      <c r="U914" s="41">
        <f t="shared" si="366"/>
        <v>0</v>
      </c>
      <c r="V914" s="41">
        <f t="shared" si="367"/>
        <v>0</v>
      </c>
      <c r="W914" s="41">
        <f t="shared" si="367"/>
        <v>0</v>
      </c>
      <c r="X914" s="41">
        <f t="shared" si="367"/>
        <v>0</v>
      </c>
      <c r="Y914" s="41">
        <f t="shared" si="367"/>
        <v>0</v>
      </c>
      <c r="Z914" s="41">
        <f t="shared" si="367"/>
        <v>0</v>
      </c>
      <c r="AA914" s="41">
        <f t="shared" si="367"/>
        <v>0</v>
      </c>
      <c r="AB914" s="41">
        <f t="shared" si="368"/>
        <v>0</v>
      </c>
      <c r="AC914" s="41">
        <f t="shared" si="368"/>
        <v>1</v>
      </c>
      <c r="AD914" s="41">
        <f t="shared" si="368"/>
        <v>0</v>
      </c>
      <c r="AE914" s="41">
        <f t="shared" si="368"/>
        <v>0</v>
      </c>
      <c r="AF914" s="41">
        <f t="shared" si="368"/>
        <v>0</v>
      </c>
      <c r="AG914" s="48">
        <v>468.80803489365593</v>
      </c>
      <c r="AH914" s="48">
        <v>102.71047295713848</v>
      </c>
      <c r="AI914" s="48">
        <v>50.000441883810929</v>
      </c>
      <c r="AJ914" s="48">
        <v>50.000016521568185</v>
      </c>
      <c r="AK914" s="41">
        <f t="shared" si="369"/>
        <v>11.066658138033768</v>
      </c>
      <c r="AL914" s="41">
        <f>LN(D914+'Models training data'!$Y$4)</f>
        <v>6.6333378619670764</v>
      </c>
      <c r="AM914" s="41">
        <f>LN(E914+'Models training data'!$Y$5)</f>
        <v>5.1223111784246491</v>
      </c>
      <c r="AN914" s="41">
        <f>LN(F914+'Models training data'!$Y$6)</f>
        <v>4.5578576500935064</v>
      </c>
      <c r="AO914" s="41">
        <f>LN(G914+'Models training data'!$Y$7)</f>
        <v>4.6011968038912441</v>
      </c>
      <c r="AP914" s="41">
        <f t="shared" si="358"/>
        <v>0</v>
      </c>
      <c r="AQ914" s="41">
        <f t="shared" si="370"/>
        <v>1</v>
      </c>
      <c r="AR914" s="41">
        <f t="shared" si="371"/>
        <v>81646.68136389718</v>
      </c>
      <c r="AS914" s="41">
        <f t="shared" si="372"/>
        <v>65301.334345881769</v>
      </c>
      <c r="AT914" s="41">
        <f t="shared" si="373"/>
        <v>11.109393121161704</v>
      </c>
      <c r="AU914" s="41">
        <f t="shared" si="374"/>
        <v>65751.598026441876</v>
      </c>
      <c r="AV914" s="41">
        <f t="shared" si="375"/>
        <v>11.115757355422566</v>
      </c>
      <c r="AW914" s="41">
        <f t="shared" si="376"/>
        <v>65154.396453325069</v>
      </c>
      <c r="AX914" s="41">
        <f t="shared" si="377"/>
        <v>11.106766227516554</v>
      </c>
      <c r="AY914" s="41">
        <f t="shared" si="378"/>
        <v>11.196969632696728</v>
      </c>
      <c r="AZ914" s="41">
        <f t="shared" si="379"/>
        <v>11.131476960663461</v>
      </c>
    </row>
    <row r="915" spans="2:52" x14ac:dyDescent="0.25">
      <c r="B915" s="41" t="str">
        <f t="shared" si="380"/>
        <v>MD</v>
      </c>
      <c r="C915" s="46">
        <v>45367</v>
      </c>
      <c r="D915" s="45">
        <v>440.66562442555914</v>
      </c>
      <c r="E915" s="45">
        <v>101.35523647856924</v>
      </c>
      <c r="F915" s="45">
        <v>50.000044188381096</v>
      </c>
      <c r="G915" s="48">
        <v>50.000001652156818</v>
      </c>
      <c r="H915" s="44">
        <v>63827.51019747692</v>
      </c>
      <c r="I915" s="62">
        <f t="shared" si="359"/>
        <v>642.02090674466638</v>
      </c>
      <c r="J915" s="41">
        <f t="shared" si="360"/>
        <v>2024</v>
      </c>
      <c r="K915" s="41">
        <f t="shared" si="361"/>
        <v>116</v>
      </c>
      <c r="L915" s="41">
        <f t="shared" si="362"/>
        <v>13456</v>
      </c>
      <c r="M915" s="41">
        <f t="shared" si="363"/>
        <v>9.507180382212729</v>
      </c>
      <c r="N915" s="41">
        <f t="shared" si="364"/>
        <v>1</v>
      </c>
      <c r="O915" s="41">
        <f t="shared" si="365"/>
        <v>3</v>
      </c>
      <c r="P915" s="41">
        <f t="shared" si="366"/>
        <v>0</v>
      </c>
      <c r="Q915" s="41">
        <f t="shared" si="366"/>
        <v>0</v>
      </c>
      <c r="R915" s="41">
        <f t="shared" si="366"/>
        <v>1</v>
      </c>
      <c r="S915" s="41">
        <f t="shared" si="366"/>
        <v>0</v>
      </c>
      <c r="T915" s="41">
        <f t="shared" si="366"/>
        <v>0</v>
      </c>
      <c r="U915" s="41">
        <f t="shared" si="366"/>
        <v>0</v>
      </c>
      <c r="V915" s="41">
        <f t="shared" si="367"/>
        <v>0</v>
      </c>
      <c r="W915" s="41">
        <f t="shared" si="367"/>
        <v>0</v>
      </c>
      <c r="X915" s="41">
        <f t="shared" si="367"/>
        <v>0</v>
      </c>
      <c r="Y915" s="41">
        <f t="shared" si="367"/>
        <v>0</v>
      </c>
      <c r="Z915" s="41">
        <f t="shared" si="367"/>
        <v>0</v>
      </c>
      <c r="AA915" s="41">
        <f t="shared" si="367"/>
        <v>0</v>
      </c>
      <c r="AB915" s="41">
        <f t="shared" si="368"/>
        <v>0</v>
      </c>
      <c r="AC915" s="41">
        <f t="shared" si="368"/>
        <v>1</v>
      </c>
      <c r="AD915" s="41">
        <f t="shared" si="368"/>
        <v>0</v>
      </c>
      <c r="AE915" s="41">
        <f t="shared" si="368"/>
        <v>0</v>
      </c>
      <c r="AF915" s="41">
        <f t="shared" si="368"/>
        <v>0</v>
      </c>
      <c r="AG915" s="48">
        <v>440.66562442555914</v>
      </c>
      <c r="AH915" s="48">
        <v>101.35523647856924</v>
      </c>
      <c r="AI915" s="48">
        <v>50.000044188381096</v>
      </c>
      <c r="AJ915" s="48">
        <v>50.000001652156818</v>
      </c>
      <c r="AK915" s="41">
        <f t="shared" si="369"/>
        <v>11.063939570713147</v>
      </c>
      <c r="AL915" s="41">
        <f>LN(D915+'Models training data'!$Y$4)</f>
        <v>6.5956061209924028</v>
      </c>
      <c r="AM915" s="41">
        <f>LN(E915+'Models training data'!$Y$5)</f>
        <v>5.1141981286797469</v>
      </c>
      <c r="AN915" s="41">
        <f>LN(F915+'Models training data'!$Y$6)</f>
        <v>4.5578534804485269</v>
      </c>
      <c r="AO915" s="41">
        <f>LN(G915+'Models training data'!$Y$7)</f>
        <v>4.6011966546051255</v>
      </c>
      <c r="AP915" s="41">
        <f t="shared" si="358"/>
        <v>0</v>
      </c>
      <c r="AQ915" s="41">
        <f t="shared" si="370"/>
        <v>1</v>
      </c>
      <c r="AR915" s="41">
        <f t="shared" si="371"/>
        <v>81622.291050813437</v>
      </c>
      <c r="AS915" s="41">
        <f t="shared" si="372"/>
        <v>65277.236955840068</v>
      </c>
      <c r="AT915" s="41">
        <f t="shared" si="373"/>
        <v>11.109135503896923</v>
      </c>
      <c r="AU915" s="41">
        <f t="shared" si="374"/>
        <v>65788.860064578272</v>
      </c>
      <c r="AV915" s="41">
        <f t="shared" si="375"/>
        <v>11.116379552476364</v>
      </c>
      <c r="AW915" s="41">
        <f t="shared" si="376"/>
        <v>65141.869049101209</v>
      </c>
      <c r="AX915" s="41">
        <f t="shared" si="377"/>
        <v>11.106622021422899</v>
      </c>
      <c r="AY915" s="41">
        <f t="shared" si="378"/>
        <v>11.196117510118253</v>
      </c>
      <c r="AZ915" s="41">
        <f t="shared" si="379"/>
        <v>11.130886791730802</v>
      </c>
    </row>
    <row r="916" spans="2:52" x14ac:dyDescent="0.25">
      <c r="B916" s="41" t="str">
        <f t="shared" si="380"/>
        <v>MD</v>
      </c>
      <c r="C916" s="46">
        <v>45374</v>
      </c>
      <c r="D916" s="45">
        <v>420.96593709789136</v>
      </c>
      <c r="E916" s="45">
        <v>100.67761823928461</v>
      </c>
      <c r="F916" s="45">
        <v>50.00000441883811</v>
      </c>
      <c r="G916" s="48">
        <v>50.000000165215681</v>
      </c>
      <c r="H916" s="44">
        <v>63717.037964155272</v>
      </c>
      <c r="I916" s="62">
        <f t="shared" si="359"/>
        <v>621.64355992122978</v>
      </c>
      <c r="J916" s="41">
        <f t="shared" si="360"/>
        <v>2024</v>
      </c>
      <c r="K916" s="41">
        <f t="shared" si="361"/>
        <v>117</v>
      </c>
      <c r="L916" s="41">
        <f t="shared" si="362"/>
        <v>13689</v>
      </c>
      <c r="M916" s="41">
        <f t="shared" si="363"/>
        <v>9.5243478695955126</v>
      </c>
      <c r="N916" s="41">
        <f t="shared" si="364"/>
        <v>1</v>
      </c>
      <c r="O916" s="41">
        <f t="shared" si="365"/>
        <v>3</v>
      </c>
      <c r="P916" s="41">
        <f t="shared" si="366"/>
        <v>0</v>
      </c>
      <c r="Q916" s="41">
        <f t="shared" si="366"/>
        <v>0</v>
      </c>
      <c r="R916" s="41">
        <f t="shared" si="366"/>
        <v>1</v>
      </c>
      <c r="S916" s="41">
        <f t="shared" si="366"/>
        <v>0</v>
      </c>
      <c r="T916" s="41">
        <f t="shared" si="366"/>
        <v>0</v>
      </c>
      <c r="U916" s="41">
        <f t="shared" si="366"/>
        <v>0</v>
      </c>
      <c r="V916" s="41">
        <f t="shared" si="367"/>
        <v>0</v>
      </c>
      <c r="W916" s="41">
        <f t="shared" si="367"/>
        <v>0</v>
      </c>
      <c r="X916" s="41">
        <f t="shared" si="367"/>
        <v>0</v>
      </c>
      <c r="Y916" s="41">
        <f t="shared" si="367"/>
        <v>0</v>
      </c>
      <c r="Z916" s="41">
        <f t="shared" si="367"/>
        <v>0</v>
      </c>
      <c r="AA916" s="41">
        <f t="shared" si="367"/>
        <v>0</v>
      </c>
      <c r="AB916" s="41">
        <f t="shared" si="368"/>
        <v>0</v>
      </c>
      <c r="AC916" s="41">
        <f t="shared" si="368"/>
        <v>1</v>
      </c>
      <c r="AD916" s="41">
        <f t="shared" si="368"/>
        <v>0</v>
      </c>
      <c r="AE916" s="41">
        <f t="shared" si="368"/>
        <v>0</v>
      </c>
      <c r="AF916" s="41">
        <f t="shared" si="368"/>
        <v>0</v>
      </c>
      <c r="AG916" s="48">
        <v>420.96593709789136</v>
      </c>
      <c r="AH916" s="48">
        <v>100.67761823928461</v>
      </c>
      <c r="AI916" s="48">
        <v>50.00000441883811</v>
      </c>
      <c r="AJ916" s="48">
        <v>50.000000165215681</v>
      </c>
      <c r="AK916" s="41">
        <f t="shared" si="369"/>
        <v>11.062207277760766</v>
      </c>
      <c r="AL916" s="41">
        <f>LN(D916+'Models training data'!$Y$4)</f>
        <v>6.568320393456851</v>
      </c>
      <c r="AM916" s="41">
        <f>LN(E916+'Models training data'!$Y$5)</f>
        <v>5.1101167864637382</v>
      </c>
      <c r="AN916" s="41">
        <f>LN(F916+'Models training data'!$Y$6)</f>
        <v>4.5578530634830727</v>
      </c>
      <c r="AO916" s="41">
        <f>LN(G916+'Models training data'!$Y$7)</f>
        <v>4.6011966396765125</v>
      </c>
      <c r="AP916" s="41">
        <f t="shared" si="358"/>
        <v>0</v>
      </c>
      <c r="AQ916" s="41">
        <f t="shared" si="370"/>
        <v>1</v>
      </c>
      <c r="AR916" s="41">
        <f t="shared" si="371"/>
        <v>81597.900737729695</v>
      </c>
      <c r="AS916" s="41">
        <f t="shared" si="372"/>
        <v>65253.139565798374</v>
      </c>
      <c r="AT916" s="41">
        <f t="shared" si="373"/>
        <v>11.108877886632143</v>
      </c>
      <c r="AU916" s="41">
        <f t="shared" si="374"/>
        <v>65827.300801390491</v>
      </c>
      <c r="AV916" s="41">
        <f t="shared" si="375"/>
        <v>11.117018694731851</v>
      </c>
      <c r="AW916" s="41">
        <f t="shared" si="376"/>
        <v>65129.449177570292</v>
      </c>
      <c r="AX916" s="41">
        <f t="shared" si="377"/>
        <v>11.106479053165057</v>
      </c>
      <c r="AY916" s="41">
        <f t="shared" si="378"/>
        <v>11.195526171836541</v>
      </c>
      <c r="AZ916" s="41">
        <f t="shared" si="379"/>
        <v>11.130582187130974</v>
      </c>
    </row>
    <row r="917" spans="2:52" x14ac:dyDescent="0.25">
      <c r="B917" s="41" t="str">
        <f t="shared" si="380"/>
        <v>MD</v>
      </c>
      <c r="C917" s="46">
        <v>45381</v>
      </c>
      <c r="D917" s="45">
        <v>407.17615596852391</v>
      </c>
      <c r="E917" s="45">
        <v>100.33880911964231</v>
      </c>
      <c r="F917" s="45">
        <v>50.000000441883813</v>
      </c>
      <c r="G917" s="48">
        <v>50.000000016521568</v>
      </c>
      <c r="H917" s="44">
        <v>63648.306213012875</v>
      </c>
      <c r="I917" s="62">
        <f t="shared" si="359"/>
        <v>607.5149655465716</v>
      </c>
      <c r="J917" s="41">
        <f t="shared" si="360"/>
        <v>2024</v>
      </c>
      <c r="K917" s="41">
        <f t="shared" si="361"/>
        <v>118</v>
      </c>
      <c r="L917" s="41">
        <f t="shared" si="362"/>
        <v>13924</v>
      </c>
      <c r="M917" s="41">
        <f t="shared" si="363"/>
        <v>9.5413692489313302</v>
      </c>
      <c r="N917" s="41">
        <f t="shared" si="364"/>
        <v>1</v>
      </c>
      <c r="O917" s="41">
        <f t="shared" si="365"/>
        <v>3</v>
      </c>
      <c r="P917" s="41">
        <f t="shared" si="366"/>
        <v>0</v>
      </c>
      <c r="Q917" s="41">
        <f t="shared" si="366"/>
        <v>0</v>
      </c>
      <c r="R917" s="41">
        <f t="shared" si="366"/>
        <v>1</v>
      </c>
      <c r="S917" s="41">
        <f t="shared" si="366"/>
        <v>0</v>
      </c>
      <c r="T917" s="41">
        <f t="shared" si="366"/>
        <v>0</v>
      </c>
      <c r="U917" s="41">
        <f t="shared" si="366"/>
        <v>0</v>
      </c>
      <c r="V917" s="41">
        <f t="shared" si="367"/>
        <v>0</v>
      </c>
      <c r="W917" s="41">
        <f t="shared" si="367"/>
        <v>0</v>
      </c>
      <c r="X917" s="41">
        <f t="shared" si="367"/>
        <v>0</v>
      </c>
      <c r="Y917" s="41">
        <f t="shared" si="367"/>
        <v>0</v>
      </c>
      <c r="Z917" s="41">
        <f t="shared" si="367"/>
        <v>0</v>
      </c>
      <c r="AA917" s="41">
        <f t="shared" si="367"/>
        <v>0</v>
      </c>
      <c r="AB917" s="41">
        <f t="shared" si="368"/>
        <v>0</v>
      </c>
      <c r="AC917" s="41">
        <f t="shared" si="368"/>
        <v>1</v>
      </c>
      <c r="AD917" s="41">
        <f t="shared" si="368"/>
        <v>0</v>
      </c>
      <c r="AE917" s="41">
        <f t="shared" si="368"/>
        <v>0</v>
      </c>
      <c r="AF917" s="41">
        <f t="shared" si="368"/>
        <v>0</v>
      </c>
      <c r="AG917" s="48">
        <v>407.17615596852391</v>
      </c>
      <c r="AH917" s="48">
        <v>100.33880911964231</v>
      </c>
      <c r="AI917" s="48">
        <v>50.000000441883813</v>
      </c>
      <c r="AJ917" s="48">
        <v>50.000000016521568</v>
      </c>
      <c r="AK917" s="41">
        <f t="shared" si="369"/>
        <v>11.061127992681167</v>
      </c>
      <c r="AL917" s="41">
        <f>LN(D917+'Models training data'!$Y$4)</f>
        <v>6.5487675011040531</v>
      </c>
      <c r="AM917" s="41">
        <f>LN(E917+'Models training data'!$Y$5)</f>
        <v>5.1080698518039549</v>
      </c>
      <c r="AN917" s="41">
        <f>LN(F917+'Models training data'!$Y$6)</f>
        <v>4.5578530217865181</v>
      </c>
      <c r="AO917" s="41">
        <f>LN(G917+'Models training data'!$Y$7)</f>
        <v>4.6011966381836507</v>
      </c>
      <c r="AP917" s="41">
        <f t="shared" si="358"/>
        <v>0</v>
      </c>
      <c r="AQ917" s="41">
        <f t="shared" si="370"/>
        <v>1</v>
      </c>
      <c r="AR917" s="41">
        <f t="shared" si="371"/>
        <v>81573.510424645952</v>
      </c>
      <c r="AS917" s="41">
        <f t="shared" si="372"/>
        <v>65229.042175756673</v>
      </c>
      <c r="AT917" s="41">
        <f t="shared" si="373"/>
        <v>11.108620269367364</v>
      </c>
      <c r="AU917" s="41">
        <f t="shared" si="374"/>
        <v>65866.920236878534</v>
      </c>
      <c r="AV917" s="41">
        <f t="shared" si="375"/>
        <v>11.117674782189029</v>
      </c>
      <c r="AW917" s="41">
        <f t="shared" si="376"/>
        <v>65117.135008355188</v>
      </c>
      <c r="AX917" s="41">
        <f t="shared" si="377"/>
        <v>11.106337301673097</v>
      </c>
      <c r="AY917" s="41">
        <f t="shared" si="378"/>
        <v>11.195100804182172</v>
      </c>
      <c r="AZ917" s="41">
        <f t="shared" si="379"/>
        <v>11.130446787293483</v>
      </c>
    </row>
    <row r="918" spans="2:52" x14ac:dyDescent="0.25">
      <c r="B918" s="41" t="str">
        <f t="shared" si="380"/>
        <v>MD</v>
      </c>
      <c r="C918" s="46">
        <v>45388</v>
      </c>
      <c r="D918" s="45">
        <v>397.52330917796672</v>
      </c>
      <c r="E918" s="45">
        <v>100.16940455982115</v>
      </c>
      <c r="F918" s="45">
        <v>50.000000044188383</v>
      </c>
      <c r="G918" s="48">
        <v>50.000000001652154</v>
      </c>
      <c r="H918" s="44">
        <v>63607.574346689777</v>
      </c>
      <c r="I918" s="62">
        <f t="shared" si="359"/>
        <v>597.69271378362851</v>
      </c>
      <c r="J918" s="41">
        <f t="shared" si="360"/>
        <v>2024</v>
      </c>
      <c r="K918" s="41">
        <f t="shared" si="361"/>
        <v>119</v>
      </c>
      <c r="L918" s="41">
        <f t="shared" si="362"/>
        <v>14161</v>
      </c>
      <c r="M918" s="41">
        <f t="shared" si="363"/>
        <v>9.5582469862230592</v>
      </c>
      <c r="N918" s="41">
        <f t="shared" si="364"/>
        <v>1</v>
      </c>
      <c r="O918" s="41">
        <f t="shared" si="365"/>
        <v>4</v>
      </c>
      <c r="P918" s="41">
        <f t="shared" si="366"/>
        <v>0</v>
      </c>
      <c r="Q918" s="41">
        <f t="shared" si="366"/>
        <v>0</v>
      </c>
      <c r="R918" s="41">
        <f t="shared" si="366"/>
        <v>0</v>
      </c>
      <c r="S918" s="41">
        <f t="shared" si="366"/>
        <v>1</v>
      </c>
      <c r="T918" s="41">
        <f t="shared" si="366"/>
        <v>0</v>
      </c>
      <c r="U918" s="41">
        <f t="shared" si="366"/>
        <v>0</v>
      </c>
      <c r="V918" s="41">
        <f t="shared" si="367"/>
        <v>0</v>
      </c>
      <c r="W918" s="41">
        <f t="shared" si="367"/>
        <v>0</v>
      </c>
      <c r="X918" s="41">
        <f t="shared" si="367"/>
        <v>0</v>
      </c>
      <c r="Y918" s="41">
        <f t="shared" si="367"/>
        <v>0</v>
      </c>
      <c r="Z918" s="41">
        <f t="shared" si="367"/>
        <v>0</v>
      </c>
      <c r="AA918" s="41">
        <f t="shared" si="367"/>
        <v>0</v>
      </c>
      <c r="AB918" s="41">
        <f t="shared" si="368"/>
        <v>0</v>
      </c>
      <c r="AC918" s="41">
        <f t="shared" si="368"/>
        <v>1</v>
      </c>
      <c r="AD918" s="41">
        <f t="shared" si="368"/>
        <v>0</v>
      </c>
      <c r="AE918" s="41">
        <f t="shared" si="368"/>
        <v>0</v>
      </c>
      <c r="AF918" s="41">
        <f t="shared" si="368"/>
        <v>0</v>
      </c>
      <c r="AG918" s="48">
        <v>397.52330917796672</v>
      </c>
      <c r="AH918" s="48">
        <v>100.16940455982115</v>
      </c>
      <c r="AI918" s="48">
        <v>50.000000044188383</v>
      </c>
      <c r="AJ918" s="48">
        <v>50.000000001652154</v>
      </c>
      <c r="AK918" s="41">
        <f t="shared" si="369"/>
        <v>11.060487835738558</v>
      </c>
      <c r="AL918" s="41">
        <f>LN(D918+'Models training data'!$Y$4)</f>
        <v>6.5348493803443279</v>
      </c>
      <c r="AM918" s="41">
        <f>LN(E918+'Models training data'!$Y$5)</f>
        <v>5.1070448110988442</v>
      </c>
      <c r="AN918" s="41">
        <f>LN(F918+'Models training data'!$Y$6)</f>
        <v>4.5578530176168623</v>
      </c>
      <c r="AO918" s="41">
        <f>LN(G918+'Models training data'!$Y$7)</f>
        <v>4.6011966380343647</v>
      </c>
      <c r="AP918" s="41">
        <f t="shared" si="358"/>
        <v>0</v>
      </c>
      <c r="AQ918" s="41">
        <f t="shared" si="370"/>
        <v>1</v>
      </c>
      <c r="AR918" s="41">
        <f t="shared" si="371"/>
        <v>81180.803405372833</v>
      </c>
      <c r="AS918" s="41">
        <f t="shared" si="372"/>
        <v>64837.584103080299</v>
      </c>
      <c r="AT918" s="41">
        <f t="shared" si="373"/>
        <v>11.105209933363881</v>
      </c>
      <c r="AU918" s="41">
        <f t="shared" si="374"/>
        <v>65629.289941706898</v>
      </c>
      <c r="AV918" s="41">
        <f t="shared" si="375"/>
        <v>11.116466094395847</v>
      </c>
      <c r="AW918" s="41">
        <f t="shared" si="376"/>
        <v>64829.565849598679</v>
      </c>
      <c r="AX918" s="41">
        <f t="shared" si="377"/>
        <v>11.104038546593261</v>
      </c>
      <c r="AY918" s="41">
        <f t="shared" si="378"/>
        <v>11.194783334872456</v>
      </c>
      <c r="AZ918" s="41">
        <f t="shared" si="379"/>
        <v>11.130414318743654</v>
      </c>
    </row>
    <row r="919" spans="2:52" x14ac:dyDescent="0.25">
      <c r="B919" s="41" t="str">
        <f t="shared" si="380"/>
        <v>MD</v>
      </c>
      <c r="C919" s="46">
        <v>45395</v>
      </c>
      <c r="D919" s="45">
        <v>390.76631642457664</v>
      </c>
      <c r="E919" s="45">
        <v>100.08470227991057</v>
      </c>
      <c r="F919" s="45">
        <v>50.000000004418837</v>
      </c>
      <c r="G919" s="48">
        <v>54.500000000165223</v>
      </c>
      <c r="H919" s="44">
        <v>64078.062182932292</v>
      </c>
      <c r="I919" s="62">
        <f t="shared" si="359"/>
        <v>595.35101870907124</v>
      </c>
      <c r="J919" s="41">
        <f t="shared" si="360"/>
        <v>2024</v>
      </c>
      <c r="K919" s="41">
        <f t="shared" si="361"/>
        <v>120</v>
      </c>
      <c r="L919" s="41">
        <f t="shared" si="362"/>
        <v>14400</v>
      </c>
      <c r="M919" s="41">
        <f t="shared" si="363"/>
        <v>9.5749834855640916</v>
      </c>
      <c r="N919" s="41">
        <f t="shared" si="364"/>
        <v>1</v>
      </c>
      <c r="O919" s="41">
        <f t="shared" si="365"/>
        <v>4</v>
      </c>
      <c r="P919" s="41">
        <f t="shared" si="366"/>
        <v>0</v>
      </c>
      <c r="Q919" s="41">
        <f t="shared" si="366"/>
        <v>0</v>
      </c>
      <c r="R919" s="41">
        <f t="shared" si="366"/>
        <v>0</v>
      </c>
      <c r="S919" s="41">
        <f t="shared" si="366"/>
        <v>1</v>
      </c>
      <c r="T919" s="41">
        <f t="shared" si="366"/>
        <v>0</v>
      </c>
      <c r="U919" s="41">
        <f t="shared" si="366"/>
        <v>0</v>
      </c>
      <c r="V919" s="41">
        <f t="shared" si="367"/>
        <v>0</v>
      </c>
      <c r="W919" s="41">
        <f t="shared" si="367"/>
        <v>0</v>
      </c>
      <c r="X919" s="41">
        <f t="shared" si="367"/>
        <v>0</v>
      </c>
      <c r="Y919" s="41">
        <f t="shared" si="367"/>
        <v>0</v>
      </c>
      <c r="Z919" s="41">
        <f t="shared" si="367"/>
        <v>0</v>
      </c>
      <c r="AA919" s="41">
        <f t="shared" si="367"/>
        <v>0</v>
      </c>
      <c r="AB919" s="41">
        <f t="shared" si="368"/>
        <v>0</v>
      </c>
      <c r="AC919" s="41">
        <f t="shared" si="368"/>
        <v>1</v>
      </c>
      <c r="AD919" s="41">
        <f t="shared" si="368"/>
        <v>0</v>
      </c>
      <c r="AE919" s="41">
        <f t="shared" si="368"/>
        <v>0</v>
      </c>
      <c r="AF919" s="41">
        <f t="shared" si="368"/>
        <v>0</v>
      </c>
      <c r="AG919" s="48">
        <v>390.76631642457664</v>
      </c>
      <c r="AH919" s="48">
        <v>100.08470227991057</v>
      </c>
      <c r="AI919" s="48">
        <v>50.000000004418837</v>
      </c>
      <c r="AJ919" s="48">
        <v>54.500000000165223</v>
      </c>
      <c r="AK919" s="41">
        <f t="shared" si="369"/>
        <v>11.06785734069404</v>
      </c>
      <c r="AL919" s="41">
        <f>LN(D919+'Models training data'!$Y$4)</f>
        <v>6.5249901372329928</v>
      </c>
      <c r="AM919" s="41">
        <f>LN(E919+'Models training data'!$Y$5)</f>
        <v>5.1065318964611768</v>
      </c>
      <c r="AN919" s="41">
        <f>LN(F919+'Models training data'!$Y$6)</f>
        <v>4.5578530171998963</v>
      </c>
      <c r="AO919" s="41">
        <f>LN(G919+'Models training data'!$Y$7)</f>
        <v>4.6453849588685232</v>
      </c>
      <c r="AP919" s="41">
        <f t="shared" si="358"/>
        <v>0</v>
      </c>
      <c r="AQ919" s="41">
        <f t="shared" si="370"/>
        <v>1</v>
      </c>
      <c r="AR919" s="41">
        <f t="shared" si="371"/>
        <v>81156.413092289091</v>
      </c>
      <c r="AS919" s="41">
        <f t="shared" si="372"/>
        <v>64813.486713038605</v>
      </c>
      <c r="AT919" s="41">
        <f t="shared" si="373"/>
        <v>11.1049523160991</v>
      </c>
      <c r="AU919" s="41">
        <f t="shared" si="374"/>
        <v>65671.266774546588</v>
      </c>
      <c r="AV919" s="41">
        <f t="shared" si="375"/>
        <v>11.117156072256407</v>
      </c>
      <c r="AW919" s="41">
        <f t="shared" si="376"/>
        <v>64817.457777691699</v>
      </c>
      <c r="AX919" s="41">
        <f t="shared" si="377"/>
        <v>11.103899167539133</v>
      </c>
      <c r="AY919" s="41">
        <f t="shared" si="378"/>
        <v>11.19525506517947</v>
      </c>
      <c r="AZ919" s="41">
        <f t="shared" si="379"/>
        <v>11.135939543719157</v>
      </c>
    </row>
    <row r="920" spans="2:52" x14ac:dyDescent="0.25">
      <c r="B920" s="41" t="str">
        <f t="shared" si="380"/>
        <v>MD</v>
      </c>
      <c r="C920" s="46">
        <v>45402</v>
      </c>
      <c r="D920" s="45">
        <v>386.03642149720366</v>
      </c>
      <c r="E920" s="45">
        <v>100.04235113995529</v>
      </c>
      <c r="F920" s="45">
        <v>50.000000000441887</v>
      </c>
      <c r="G920" s="48">
        <v>59.90000000001654</v>
      </c>
      <c r="H920" s="44">
        <v>64608.979166094054</v>
      </c>
      <c r="I920" s="62">
        <f t="shared" si="359"/>
        <v>595.97877263761745</v>
      </c>
      <c r="J920" s="41">
        <f t="shared" si="360"/>
        <v>2024</v>
      </c>
      <c r="K920" s="41">
        <f t="shared" si="361"/>
        <v>121</v>
      </c>
      <c r="L920" s="41">
        <f t="shared" si="362"/>
        <v>14641</v>
      </c>
      <c r="M920" s="41">
        <f t="shared" si="363"/>
        <v>9.5915810911934827</v>
      </c>
      <c r="N920" s="41">
        <f t="shared" si="364"/>
        <v>1</v>
      </c>
      <c r="O920" s="41">
        <f t="shared" si="365"/>
        <v>4</v>
      </c>
      <c r="P920" s="41">
        <f t="shared" si="366"/>
        <v>0</v>
      </c>
      <c r="Q920" s="41">
        <f t="shared" si="366"/>
        <v>0</v>
      </c>
      <c r="R920" s="41">
        <f t="shared" si="366"/>
        <v>0</v>
      </c>
      <c r="S920" s="41">
        <f t="shared" si="366"/>
        <v>1</v>
      </c>
      <c r="T920" s="41">
        <f t="shared" si="366"/>
        <v>0</v>
      </c>
      <c r="U920" s="41">
        <f t="shared" si="366"/>
        <v>0</v>
      </c>
      <c r="V920" s="41">
        <f t="shared" si="367"/>
        <v>0</v>
      </c>
      <c r="W920" s="41">
        <f t="shared" si="367"/>
        <v>0</v>
      </c>
      <c r="X920" s="41">
        <f t="shared" si="367"/>
        <v>0</v>
      </c>
      <c r="Y920" s="41">
        <f t="shared" si="367"/>
        <v>0</v>
      </c>
      <c r="Z920" s="41">
        <f t="shared" si="367"/>
        <v>0</v>
      </c>
      <c r="AA920" s="41">
        <f t="shared" si="367"/>
        <v>0</v>
      </c>
      <c r="AB920" s="41">
        <f t="shared" si="368"/>
        <v>0</v>
      </c>
      <c r="AC920" s="41">
        <f t="shared" si="368"/>
        <v>1</v>
      </c>
      <c r="AD920" s="41">
        <f t="shared" si="368"/>
        <v>0</v>
      </c>
      <c r="AE920" s="41">
        <f t="shared" si="368"/>
        <v>0</v>
      </c>
      <c r="AF920" s="41">
        <f t="shared" si="368"/>
        <v>0</v>
      </c>
      <c r="AG920" s="48">
        <v>386.03642149720366</v>
      </c>
      <c r="AH920" s="48">
        <v>100.04235113995529</v>
      </c>
      <c r="AI920" s="48">
        <v>50.000000000441887</v>
      </c>
      <c r="AJ920" s="48">
        <v>59.90000000001654</v>
      </c>
      <c r="AK920" s="41">
        <f t="shared" si="369"/>
        <v>11.076108676490756</v>
      </c>
      <c r="AL920" s="41">
        <f>LN(D920+'Models training data'!$Y$4)</f>
        <v>6.5180303702442952</v>
      </c>
      <c r="AM920" s="41">
        <f>LN(E920+'Models training data'!$Y$5)</f>
        <v>5.1062753404530614</v>
      </c>
      <c r="AN920" s="41">
        <f>LN(F920+'Models training data'!$Y$6)</f>
        <v>4.5578530171581999</v>
      </c>
      <c r="AO920" s="41">
        <f>LN(G920+'Models training data'!$Y$7)</f>
        <v>4.6959559059571845</v>
      </c>
      <c r="AP920" s="41">
        <f t="shared" si="358"/>
        <v>0</v>
      </c>
      <c r="AQ920" s="41">
        <f t="shared" si="370"/>
        <v>1</v>
      </c>
      <c r="AR920" s="41">
        <f t="shared" si="371"/>
        <v>81132.022779205348</v>
      </c>
      <c r="AS920" s="41">
        <f t="shared" si="372"/>
        <v>64789.389322996904</v>
      </c>
      <c r="AT920" s="41">
        <f t="shared" si="373"/>
        <v>11.10469469883432</v>
      </c>
      <c r="AU920" s="41">
        <f t="shared" si="374"/>
        <v>65714.422306062072</v>
      </c>
      <c r="AV920" s="41">
        <f t="shared" si="375"/>
        <v>11.117862995318657</v>
      </c>
      <c r="AW920" s="41">
        <f t="shared" si="376"/>
        <v>64805.450188867457</v>
      </c>
      <c r="AX920" s="41">
        <f t="shared" si="377"/>
        <v>11.103760945170986</v>
      </c>
      <c r="AY920" s="41">
        <f t="shared" si="378"/>
        <v>11.195918260173741</v>
      </c>
      <c r="AZ920" s="41">
        <f t="shared" si="379"/>
        <v>11.142299309850378</v>
      </c>
    </row>
    <row r="921" spans="2:52" x14ac:dyDescent="0.25">
      <c r="B921" s="41" t="str">
        <f t="shared" si="380"/>
        <v>MD</v>
      </c>
      <c r="C921" s="46">
        <v>45409</v>
      </c>
      <c r="D921" s="45">
        <v>382.72549504804255</v>
      </c>
      <c r="E921" s="45">
        <v>100.02117556997764</v>
      </c>
      <c r="F921" s="45">
        <v>50.000000000044189</v>
      </c>
      <c r="G921" s="48">
        <v>65.885000000001682</v>
      </c>
      <c r="H921" s="44">
        <v>65153.216945491884</v>
      </c>
      <c r="I921" s="62">
        <f t="shared" si="359"/>
        <v>598.6316706180661</v>
      </c>
      <c r="J921" s="41">
        <f t="shared" si="360"/>
        <v>2024</v>
      </c>
      <c r="K921" s="41">
        <f t="shared" si="361"/>
        <v>122</v>
      </c>
      <c r="L921" s="41">
        <f t="shared" si="362"/>
        <v>14884</v>
      </c>
      <c r="M921" s="41">
        <f t="shared" si="363"/>
        <v>9.6080420894665135</v>
      </c>
      <c r="N921" s="41">
        <f t="shared" si="364"/>
        <v>1</v>
      </c>
      <c r="O921" s="41">
        <f t="shared" si="365"/>
        <v>4</v>
      </c>
      <c r="P921" s="41">
        <f t="shared" si="366"/>
        <v>0</v>
      </c>
      <c r="Q921" s="41">
        <f t="shared" si="366"/>
        <v>0</v>
      </c>
      <c r="R921" s="41">
        <f t="shared" si="366"/>
        <v>0</v>
      </c>
      <c r="S921" s="41">
        <f t="shared" si="366"/>
        <v>1</v>
      </c>
      <c r="T921" s="41">
        <f t="shared" si="366"/>
        <v>0</v>
      </c>
      <c r="U921" s="41">
        <f t="shared" si="366"/>
        <v>0</v>
      </c>
      <c r="V921" s="41">
        <f t="shared" si="367"/>
        <v>0</v>
      </c>
      <c r="W921" s="41">
        <f t="shared" si="367"/>
        <v>0</v>
      </c>
      <c r="X921" s="41">
        <f t="shared" si="367"/>
        <v>0</v>
      </c>
      <c r="Y921" s="41">
        <f t="shared" si="367"/>
        <v>0</v>
      </c>
      <c r="Z921" s="41">
        <f t="shared" si="367"/>
        <v>0</v>
      </c>
      <c r="AA921" s="41">
        <f t="shared" si="367"/>
        <v>0</v>
      </c>
      <c r="AB921" s="41">
        <f t="shared" si="368"/>
        <v>0</v>
      </c>
      <c r="AC921" s="41">
        <f t="shared" si="368"/>
        <v>1</v>
      </c>
      <c r="AD921" s="41">
        <f t="shared" si="368"/>
        <v>0</v>
      </c>
      <c r="AE921" s="41">
        <f t="shared" si="368"/>
        <v>0</v>
      </c>
      <c r="AF921" s="41">
        <f t="shared" si="368"/>
        <v>0</v>
      </c>
      <c r="AG921" s="48">
        <v>382.72549504804255</v>
      </c>
      <c r="AH921" s="48">
        <v>100.02117556997764</v>
      </c>
      <c r="AI921" s="48">
        <v>50.000000000044189</v>
      </c>
      <c r="AJ921" s="48">
        <v>65.885000000001682</v>
      </c>
      <c r="AK921" s="41">
        <f t="shared" si="369"/>
        <v>11.084496958854942</v>
      </c>
      <c r="AL921" s="41">
        <f>LN(D921+'Models training data'!$Y$4)</f>
        <v>6.5131295511081486</v>
      </c>
      <c r="AM921" s="41">
        <f>LN(E921+'Models training data'!$Y$5)</f>
        <v>5.1061470377619118</v>
      </c>
      <c r="AN921" s="41">
        <f>LN(F921+'Models training data'!$Y$6)</f>
        <v>4.5578530171540308</v>
      </c>
      <c r="AO921" s="41">
        <f>LN(G921+'Models training data'!$Y$7)</f>
        <v>4.7491703830645191</v>
      </c>
      <c r="AP921" s="41">
        <f t="shared" si="358"/>
        <v>0</v>
      </c>
      <c r="AQ921" s="41">
        <f t="shared" si="370"/>
        <v>1</v>
      </c>
      <c r="AR921" s="41">
        <f t="shared" si="371"/>
        <v>81107.632466121606</v>
      </c>
      <c r="AS921" s="41">
        <f t="shared" si="372"/>
        <v>64765.291932955202</v>
      </c>
      <c r="AT921" s="41">
        <f t="shared" si="373"/>
        <v>11.104437081569541</v>
      </c>
      <c r="AU921" s="41">
        <f t="shared" si="374"/>
        <v>65758.756536253393</v>
      </c>
      <c r="AV921" s="41">
        <f t="shared" si="375"/>
        <v>11.118586863582598</v>
      </c>
      <c r="AW921" s="41">
        <f t="shared" si="376"/>
        <v>64793.541429055193</v>
      </c>
      <c r="AX921" s="41">
        <f t="shared" si="377"/>
        <v>11.103623860448396</v>
      </c>
      <c r="AY921" s="41">
        <f t="shared" si="378"/>
        <v>11.196707267458114</v>
      </c>
      <c r="AZ921" s="41">
        <f t="shared" si="379"/>
        <v>11.149014497763263</v>
      </c>
    </row>
    <row r="922" spans="2:52" x14ac:dyDescent="0.25">
      <c r="B922" s="41" t="str">
        <f t="shared" si="380"/>
        <v>MD</v>
      </c>
      <c r="C922" s="46">
        <v>45416</v>
      </c>
      <c r="D922" s="45">
        <v>380.40784653362977</v>
      </c>
      <c r="E922" s="45">
        <v>100.01058778498881</v>
      </c>
      <c r="F922" s="45">
        <v>50.00000000000442</v>
      </c>
      <c r="G922" s="48">
        <v>72.473000000000212</v>
      </c>
      <c r="H922" s="44">
        <v>72105.981184686854</v>
      </c>
      <c r="I922" s="62">
        <f t="shared" si="359"/>
        <v>602.89143431862317</v>
      </c>
      <c r="J922" s="41">
        <f t="shared" si="360"/>
        <v>2024</v>
      </c>
      <c r="K922" s="41">
        <f t="shared" si="361"/>
        <v>123</v>
      </c>
      <c r="L922" s="41">
        <f t="shared" si="362"/>
        <v>15129</v>
      </c>
      <c r="M922" s="41">
        <f t="shared" si="363"/>
        <v>9.6243687107448341</v>
      </c>
      <c r="N922" s="41">
        <f t="shared" si="364"/>
        <v>1</v>
      </c>
      <c r="O922" s="41">
        <f t="shared" si="365"/>
        <v>5</v>
      </c>
      <c r="P922" s="41">
        <f t="shared" si="366"/>
        <v>0</v>
      </c>
      <c r="Q922" s="41">
        <f t="shared" si="366"/>
        <v>0</v>
      </c>
      <c r="R922" s="41">
        <f t="shared" si="366"/>
        <v>0</v>
      </c>
      <c r="S922" s="41">
        <f t="shared" si="366"/>
        <v>0</v>
      </c>
      <c r="T922" s="41">
        <f t="shared" si="366"/>
        <v>1</v>
      </c>
      <c r="U922" s="41">
        <f t="shared" si="366"/>
        <v>0</v>
      </c>
      <c r="V922" s="41">
        <f t="shared" si="367"/>
        <v>0</v>
      </c>
      <c r="W922" s="41">
        <f t="shared" si="367"/>
        <v>0</v>
      </c>
      <c r="X922" s="41">
        <f t="shared" si="367"/>
        <v>0</v>
      </c>
      <c r="Y922" s="41">
        <f t="shared" si="367"/>
        <v>0</v>
      </c>
      <c r="Z922" s="41">
        <f t="shared" si="367"/>
        <v>0</v>
      </c>
      <c r="AA922" s="41">
        <f t="shared" si="367"/>
        <v>0</v>
      </c>
      <c r="AB922" s="41">
        <f t="shared" si="368"/>
        <v>0</v>
      </c>
      <c r="AC922" s="41">
        <f t="shared" si="368"/>
        <v>1</v>
      </c>
      <c r="AD922" s="41">
        <f t="shared" si="368"/>
        <v>0</v>
      </c>
      <c r="AE922" s="41">
        <f t="shared" si="368"/>
        <v>0</v>
      </c>
      <c r="AF922" s="41">
        <f t="shared" si="368"/>
        <v>0</v>
      </c>
      <c r="AG922" s="48">
        <v>380.40784653362977</v>
      </c>
      <c r="AH922" s="48">
        <v>100.01058778498881</v>
      </c>
      <c r="AI922" s="48">
        <v>50.00000000000442</v>
      </c>
      <c r="AJ922" s="48">
        <v>72.473000000000212</v>
      </c>
      <c r="AK922" s="41">
        <f t="shared" si="369"/>
        <v>11.18589227662409</v>
      </c>
      <c r="AL922" s="41">
        <f>LN(D922+'Models training data'!$Y$4)</f>
        <v>6.5096846307231893</v>
      </c>
      <c r="AM922" s="41">
        <f>LN(E922+'Models training data'!$Y$5)</f>
        <v>5.1060828802427167</v>
      </c>
      <c r="AN922" s="41">
        <f>LN(F922+'Models training data'!$Y$6)</f>
        <v>4.5578530171536134</v>
      </c>
      <c r="AO922" s="41">
        <f>LN(G922+'Models training data'!$Y$7)</f>
        <v>4.8046473535817009</v>
      </c>
      <c r="AP922" s="41">
        <f t="shared" si="358"/>
        <v>0</v>
      </c>
      <c r="AQ922" s="41">
        <f t="shared" si="370"/>
        <v>1</v>
      </c>
      <c r="AR922" s="41">
        <f t="shared" si="371"/>
        <v>89928.076658905018</v>
      </c>
      <c r="AS922" s="41">
        <f t="shared" si="372"/>
        <v>73583.664741369896</v>
      </c>
      <c r="AT922" s="41">
        <f t="shared" si="373"/>
        <v>11.205695279740782</v>
      </c>
      <c r="AU922" s="41">
        <f t="shared" si="374"/>
        <v>74562.622745681321</v>
      </c>
      <c r="AV922" s="41">
        <f t="shared" si="375"/>
        <v>11.219652781788351</v>
      </c>
      <c r="AW922" s="41">
        <f t="shared" si="376"/>
        <v>73686.52018294658</v>
      </c>
      <c r="AX922" s="41">
        <f t="shared" si="377"/>
        <v>11.205880695669762</v>
      </c>
      <c r="AY922" s="41">
        <f t="shared" si="378"/>
        <v>11.197614691755515</v>
      </c>
      <c r="AZ922" s="41">
        <f t="shared" si="379"/>
        <v>11.156028720943882</v>
      </c>
    </row>
    <row r="923" spans="2:52" x14ac:dyDescent="0.25">
      <c r="B923" s="41" t="str">
        <f t="shared" si="380"/>
        <v>MD</v>
      </c>
      <c r="C923" s="46">
        <v>45423</v>
      </c>
      <c r="D923" s="45">
        <v>378.78549257354086</v>
      </c>
      <c r="E923" s="45">
        <v>100.00529389249441</v>
      </c>
      <c r="F923" s="45">
        <v>50.000000000000441</v>
      </c>
      <c r="G923" s="48">
        <v>79.720250000000078</v>
      </c>
      <c r="H923" s="44">
        <v>72661.198177451603</v>
      </c>
      <c r="I923" s="62">
        <f t="shared" si="359"/>
        <v>608.51103646603576</v>
      </c>
      <c r="J923" s="41">
        <f t="shared" si="360"/>
        <v>2024</v>
      </c>
      <c r="K923" s="41">
        <f t="shared" si="361"/>
        <v>124</v>
      </c>
      <c r="L923" s="41">
        <f t="shared" si="362"/>
        <v>15376</v>
      </c>
      <c r="M923" s="41">
        <f t="shared" si="363"/>
        <v>9.6405631312100741</v>
      </c>
      <c r="N923" s="41">
        <f t="shared" si="364"/>
        <v>1</v>
      </c>
      <c r="O923" s="41">
        <f t="shared" si="365"/>
        <v>5</v>
      </c>
      <c r="P923" s="41">
        <f t="shared" si="366"/>
        <v>0</v>
      </c>
      <c r="Q923" s="41">
        <f t="shared" si="366"/>
        <v>0</v>
      </c>
      <c r="R923" s="41">
        <f t="shared" si="366"/>
        <v>0</v>
      </c>
      <c r="S923" s="41">
        <f t="shared" si="366"/>
        <v>0</v>
      </c>
      <c r="T923" s="41">
        <f t="shared" si="366"/>
        <v>1</v>
      </c>
      <c r="U923" s="41">
        <f t="shared" si="366"/>
        <v>0</v>
      </c>
      <c r="V923" s="41">
        <f t="shared" si="367"/>
        <v>0</v>
      </c>
      <c r="W923" s="41">
        <f t="shared" si="367"/>
        <v>0</v>
      </c>
      <c r="X923" s="41">
        <f t="shared" si="367"/>
        <v>0</v>
      </c>
      <c r="Y923" s="41">
        <f t="shared" si="367"/>
        <v>0</v>
      </c>
      <c r="Z923" s="41">
        <f t="shared" si="367"/>
        <v>0</v>
      </c>
      <c r="AA923" s="41">
        <f t="shared" si="367"/>
        <v>0</v>
      </c>
      <c r="AB923" s="41">
        <f t="shared" si="368"/>
        <v>0</v>
      </c>
      <c r="AC923" s="41">
        <f t="shared" si="368"/>
        <v>1</v>
      </c>
      <c r="AD923" s="41">
        <f t="shared" si="368"/>
        <v>0</v>
      </c>
      <c r="AE923" s="41">
        <f t="shared" si="368"/>
        <v>0</v>
      </c>
      <c r="AF923" s="41">
        <f t="shared" si="368"/>
        <v>0</v>
      </c>
      <c r="AG923" s="48">
        <v>378.78549257354086</v>
      </c>
      <c r="AH923" s="48">
        <v>100.00529389249441</v>
      </c>
      <c r="AI923" s="48">
        <v>50.000000000000441</v>
      </c>
      <c r="AJ923" s="48">
        <v>79.720250000000078</v>
      </c>
      <c r="AK923" s="41">
        <f t="shared" si="369"/>
        <v>11.193562795832619</v>
      </c>
      <c r="AL923" s="41">
        <f>LN(D923+'Models training data'!$Y$4)</f>
        <v>6.5072661057881298</v>
      </c>
      <c r="AM923" s="41">
        <f>LN(E923+'Models training data'!$Y$5)</f>
        <v>5.1060507999394824</v>
      </c>
      <c r="AN923" s="41">
        <f>LN(F923+'Models training data'!$Y$6)</f>
        <v>4.5578530171535716</v>
      </c>
      <c r="AO923" s="41">
        <f>LN(G923+'Models training data'!$Y$7)</f>
        <v>4.8623184369283248</v>
      </c>
      <c r="AP923" s="41">
        <f t="shared" si="358"/>
        <v>0</v>
      </c>
      <c r="AQ923" s="41">
        <f t="shared" si="370"/>
        <v>1</v>
      </c>
      <c r="AR923" s="41">
        <f t="shared" si="371"/>
        <v>89903.686345821276</v>
      </c>
      <c r="AS923" s="41">
        <f t="shared" si="372"/>
        <v>73559.567351328209</v>
      </c>
      <c r="AT923" s="41">
        <f t="shared" si="373"/>
        <v>11.205437662476001</v>
      </c>
      <c r="AU923" s="41">
        <f t="shared" si="374"/>
        <v>74609.314373224275</v>
      </c>
      <c r="AV923" s="41">
        <f t="shared" si="375"/>
        <v>11.220410540455674</v>
      </c>
      <c r="AW923" s="41">
        <f t="shared" si="376"/>
        <v>73674.804279668984</v>
      </c>
      <c r="AX923" s="41">
        <f t="shared" si="377"/>
        <v>11.205745830967139</v>
      </c>
      <c r="AY923" s="41">
        <f t="shared" si="378"/>
        <v>11.198642577855098</v>
      </c>
      <c r="AZ923" s="41">
        <f t="shared" si="379"/>
        <v>11.163327657066866</v>
      </c>
    </row>
    <row r="924" spans="2:52" x14ac:dyDescent="0.25">
      <c r="B924" s="41" t="str">
        <f t="shared" si="380"/>
        <v>MD</v>
      </c>
      <c r="C924" s="46">
        <v>45430</v>
      </c>
      <c r="D924" s="45">
        <v>377.64984480147854</v>
      </c>
      <c r="E924" s="45">
        <v>100.00264694624721</v>
      </c>
      <c r="F924" s="45">
        <v>50.000000000000043</v>
      </c>
      <c r="G924" s="48">
        <v>87.692270000000065</v>
      </c>
      <c r="H924" s="44">
        <v>73219.428544752882</v>
      </c>
      <c r="I924" s="62">
        <f t="shared" si="359"/>
        <v>615.3447617477259</v>
      </c>
      <c r="J924" s="41">
        <f t="shared" si="360"/>
        <v>2024</v>
      </c>
      <c r="K924" s="41">
        <f t="shared" si="361"/>
        <v>125</v>
      </c>
      <c r="L924" s="41">
        <f t="shared" si="362"/>
        <v>15625</v>
      </c>
      <c r="M924" s="41">
        <f t="shared" si="363"/>
        <v>9.656627474604603</v>
      </c>
      <c r="N924" s="41">
        <f t="shared" si="364"/>
        <v>1</v>
      </c>
      <c r="O924" s="41">
        <f t="shared" si="365"/>
        <v>5</v>
      </c>
      <c r="P924" s="41">
        <f t="shared" si="366"/>
        <v>0</v>
      </c>
      <c r="Q924" s="41">
        <f t="shared" si="366"/>
        <v>0</v>
      </c>
      <c r="R924" s="41">
        <f t="shared" si="366"/>
        <v>0</v>
      </c>
      <c r="S924" s="41">
        <f t="shared" si="366"/>
        <v>0</v>
      </c>
      <c r="T924" s="41">
        <f t="shared" si="366"/>
        <v>1</v>
      </c>
      <c r="U924" s="41">
        <f t="shared" si="366"/>
        <v>0</v>
      </c>
      <c r="V924" s="41">
        <f t="shared" si="367"/>
        <v>0</v>
      </c>
      <c r="W924" s="41">
        <f t="shared" si="367"/>
        <v>0</v>
      </c>
      <c r="X924" s="41">
        <f t="shared" si="367"/>
        <v>0</v>
      </c>
      <c r="Y924" s="41">
        <f t="shared" si="367"/>
        <v>0</v>
      </c>
      <c r="Z924" s="41">
        <f t="shared" si="367"/>
        <v>0</v>
      </c>
      <c r="AA924" s="41">
        <f t="shared" si="367"/>
        <v>0</v>
      </c>
      <c r="AB924" s="41">
        <f t="shared" si="368"/>
        <v>0</v>
      </c>
      <c r="AC924" s="41">
        <f t="shared" si="368"/>
        <v>1</v>
      </c>
      <c r="AD924" s="41">
        <f t="shared" si="368"/>
        <v>0</v>
      </c>
      <c r="AE924" s="41">
        <f t="shared" si="368"/>
        <v>0</v>
      </c>
      <c r="AF924" s="41">
        <f t="shared" si="368"/>
        <v>0</v>
      </c>
      <c r="AG924" s="48">
        <v>377.64984480147854</v>
      </c>
      <c r="AH924" s="48">
        <v>100.00264694624721</v>
      </c>
      <c r="AI924" s="48">
        <v>50.000000000000043</v>
      </c>
      <c r="AJ924" s="48">
        <v>87.692270000000065</v>
      </c>
      <c r="AK924" s="41">
        <f t="shared" si="369"/>
        <v>11.201216082010513</v>
      </c>
      <c r="AL924" s="41">
        <f>LN(D924+'Models training data'!$Y$4)</f>
        <v>6.5055696512745698</v>
      </c>
      <c r="AM924" s="41">
        <f>LN(E924+'Models training data'!$Y$5)</f>
        <v>5.1060347594019282</v>
      </c>
      <c r="AN924" s="41">
        <f>LN(F924+'Models training data'!$Y$6)</f>
        <v>4.5578530171535672</v>
      </c>
      <c r="AO924" s="41">
        <f>LN(G924+'Models training data'!$Y$7)</f>
        <v>4.9221370203144419</v>
      </c>
      <c r="AP924" s="41">
        <f t="shared" si="358"/>
        <v>0</v>
      </c>
      <c r="AQ924" s="41">
        <f t="shared" si="370"/>
        <v>1</v>
      </c>
      <c r="AR924" s="41">
        <f t="shared" si="371"/>
        <v>89879.296032737533</v>
      </c>
      <c r="AS924" s="41">
        <f t="shared" si="372"/>
        <v>73535.469961286508</v>
      </c>
      <c r="AT924" s="41">
        <f t="shared" si="373"/>
        <v>11.205180045211222</v>
      </c>
      <c r="AU924" s="41">
        <f t="shared" si="374"/>
        <v>74657.184699443053</v>
      </c>
      <c r="AV924" s="41">
        <f t="shared" si="375"/>
        <v>11.221185244324689</v>
      </c>
      <c r="AW924" s="41">
        <f t="shared" si="376"/>
        <v>73663.182481048148</v>
      </c>
      <c r="AX924" s="41">
        <f t="shared" si="377"/>
        <v>11.205612049526835</v>
      </c>
      <c r="AY924" s="41">
        <f t="shared" si="378"/>
        <v>11.199796656948857</v>
      </c>
      <c r="AZ924" s="41">
        <f t="shared" si="379"/>
        <v>11.170901681843068</v>
      </c>
    </row>
    <row r="925" spans="2:52" x14ac:dyDescent="0.25">
      <c r="B925" s="41" t="str">
        <f t="shared" si="380"/>
        <v>MD</v>
      </c>
      <c r="C925" s="46">
        <v>45437</v>
      </c>
      <c r="D925" s="45">
        <v>377.70810585293407</v>
      </c>
      <c r="E925" s="45">
        <v>100.00132347312361</v>
      </c>
      <c r="F925" s="45">
        <v>50.000000000000007</v>
      </c>
      <c r="G925" s="48">
        <v>96.461496500000067</v>
      </c>
      <c r="H925" s="44">
        <v>73784.924300940402</v>
      </c>
      <c r="I925" s="62">
        <f t="shared" si="359"/>
        <v>624.17092582605778</v>
      </c>
      <c r="J925" s="41">
        <f t="shared" si="360"/>
        <v>2024</v>
      </c>
      <c r="K925" s="41">
        <f t="shared" si="361"/>
        <v>126</v>
      </c>
      <c r="L925" s="41">
        <f t="shared" si="362"/>
        <v>15876</v>
      </c>
      <c r="M925" s="41">
        <f t="shared" si="363"/>
        <v>9.6725638139029559</v>
      </c>
      <c r="N925" s="41">
        <f t="shared" si="364"/>
        <v>1</v>
      </c>
      <c r="O925" s="41">
        <f t="shared" si="365"/>
        <v>5</v>
      </c>
      <c r="P925" s="41">
        <f t="shared" si="366"/>
        <v>0</v>
      </c>
      <c r="Q925" s="41">
        <f t="shared" si="366"/>
        <v>0</v>
      </c>
      <c r="R925" s="41">
        <f t="shared" si="366"/>
        <v>0</v>
      </c>
      <c r="S925" s="41">
        <f t="shared" si="366"/>
        <v>0</v>
      </c>
      <c r="T925" s="41">
        <f t="shared" si="366"/>
        <v>1</v>
      </c>
      <c r="U925" s="41">
        <f t="shared" si="366"/>
        <v>0</v>
      </c>
      <c r="V925" s="41">
        <f t="shared" si="367"/>
        <v>0</v>
      </c>
      <c r="W925" s="41">
        <f t="shared" si="367"/>
        <v>0</v>
      </c>
      <c r="X925" s="41">
        <f t="shared" si="367"/>
        <v>0</v>
      </c>
      <c r="Y925" s="41">
        <f t="shared" si="367"/>
        <v>0</v>
      </c>
      <c r="Z925" s="41">
        <f t="shared" si="367"/>
        <v>0</v>
      </c>
      <c r="AA925" s="41">
        <f t="shared" si="367"/>
        <v>0</v>
      </c>
      <c r="AB925" s="41">
        <f t="shared" si="368"/>
        <v>0</v>
      </c>
      <c r="AC925" s="41">
        <f t="shared" si="368"/>
        <v>1</v>
      </c>
      <c r="AD925" s="41">
        <f t="shared" si="368"/>
        <v>0</v>
      </c>
      <c r="AE925" s="41">
        <f t="shared" si="368"/>
        <v>0</v>
      </c>
      <c r="AF925" s="41">
        <f t="shared" si="368"/>
        <v>0</v>
      </c>
      <c r="AG925" s="48">
        <v>377.70810585293407</v>
      </c>
      <c r="AH925" s="48">
        <v>100.00132347312361</v>
      </c>
      <c r="AI925" s="48">
        <v>50.000000000000007</v>
      </c>
      <c r="AJ925" s="48">
        <v>96.461496500000067</v>
      </c>
      <c r="AK925" s="41">
        <f t="shared" si="369"/>
        <v>11.208909711955984</v>
      </c>
      <c r="AL925" s="41">
        <f>LN(D925+'Models training data'!$Y$4)</f>
        <v>6.5056567529287639</v>
      </c>
      <c r="AM925" s="41">
        <f>LN(E925+'Models training data'!$Y$5)</f>
        <v>5.106026739036662</v>
      </c>
      <c r="AN925" s="41">
        <f>LN(F925+'Models training data'!$Y$6)</f>
        <v>4.5578530171535672</v>
      </c>
      <c r="AO925" s="41">
        <f>LN(G925+'Models training data'!$Y$7)</f>
        <v>4.9840512496448719</v>
      </c>
      <c r="AP925" s="41">
        <f t="shared" si="358"/>
        <v>0</v>
      </c>
      <c r="AQ925" s="41">
        <f t="shared" si="370"/>
        <v>1</v>
      </c>
      <c r="AR925" s="41">
        <f t="shared" si="371"/>
        <v>89854.905719653791</v>
      </c>
      <c r="AS925" s="41">
        <f t="shared" si="372"/>
        <v>73511.372571244807</v>
      </c>
      <c r="AT925" s="41">
        <f t="shared" si="373"/>
        <v>11.204922427946441</v>
      </c>
      <c r="AU925" s="41">
        <f t="shared" si="374"/>
        <v>74706.233724337653</v>
      </c>
      <c r="AV925" s="41">
        <f t="shared" si="375"/>
        <v>11.221976893395393</v>
      </c>
      <c r="AW925" s="41">
        <f t="shared" si="376"/>
        <v>73651.653287384252</v>
      </c>
      <c r="AX925" s="41">
        <f t="shared" si="377"/>
        <v>11.205479334085426</v>
      </c>
      <c r="AY925" s="41">
        <f t="shared" si="378"/>
        <v>11.201103228696017</v>
      </c>
      <c r="AZ925" s="41">
        <f t="shared" si="379"/>
        <v>11.178754880659469</v>
      </c>
    </row>
    <row r="926" spans="2:52" x14ac:dyDescent="0.25">
      <c r="B926" s="41" t="str">
        <f t="shared" si="380"/>
        <v>MD</v>
      </c>
      <c r="C926" s="46">
        <v>45444</v>
      </c>
      <c r="D926" s="45">
        <v>378.88242073387192</v>
      </c>
      <c r="E926" s="45">
        <v>100.0006617365618</v>
      </c>
      <c r="F926" s="45">
        <v>50</v>
      </c>
      <c r="G926" s="48">
        <v>106.1076461000001</v>
      </c>
      <c r="H926" s="44">
        <v>78215.609459258631</v>
      </c>
      <c r="I926" s="62">
        <f t="shared" si="359"/>
        <v>634.99072857043382</v>
      </c>
      <c r="J926" s="41">
        <f t="shared" si="360"/>
        <v>2024</v>
      </c>
      <c r="K926" s="41">
        <f t="shared" si="361"/>
        <v>127</v>
      </c>
      <c r="L926" s="41">
        <f t="shared" si="362"/>
        <v>16129</v>
      </c>
      <c r="M926" s="41">
        <f t="shared" si="363"/>
        <v>9.6883741729171824</v>
      </c>
      <c r="N926" s="41">
        <f t="shared" si="364"/>
        <v>0</v>
      </c>
      <c r="O926" s="41">
        <f t="shared" si="365"/>
        <v>6</v>
      </c>
      <c r="P926" s="41">
        <f t="shared" si="366"/>
        <v>0</v>
      </c>
      <c r="Q926" s="41">
        <f t="shared" si="366"/>
        <v>0</v>
      </c>
      <c r="R926" s="41">
        <f t="shared" si="366"/>
        <v>0</v>
      </c>
      <c r="S926" s="41">
        <f t="shared" si="366"/>
        <v>0</v>
      </c>
      <c r="T926" s="41">
        <f t="shared" si="366"/>
        <v>0</v>
      </c>
      <c r="U926" s="41">
        <f t="shared" si="366"/>
        <v>1</v>
      </c>
      <c r="V926" s="41">
        <f t="shared" si="367"/>
        <v>0</v>
      </c>
      <c r="W926" s="41">
        <f t="shared" si="367"/>
        <v>0</v>
      </c>
      <c r="X926" s="41">
        <f t="shared" si="367"/>
        <v>0</v>
      </c>
      <c r="Y926" s="41">
        <f t="shared" si="367"/>
        <v>0</v>
      </c>
      <c r="Z926" s="41">
        <f t="shared" si="367"/>
        <v>0</v>
      </c>
      <c r="AA926" s="41">
        <f t="shared" si="367"/>
        <v>0</v>
      </c>
      <c r="AB926" s="41">
        <f t="shared" si="368"/>
        <v>0</v>
      </c>
      <c r="AC926" s="41">
        <f t="shared" si="368"/>
        <v>1</v>
      </c>
      <c r="AD926" s="41">
        <f t="shared" si="368"/>
        <v>0</v>
      </c>
      <c r="AE926" s="41">
        <f t="shared" si="368"/>
        <v>0</v>
      </c>
      <c r="AF926" s="41">
        <f t="shared" si="368"/>
        <v>0</v>
      </c>
      <c r="AG926" s="48">
        <v>378.88242073387192</v>
      </c>
      <c r="AH926" s="48">
        <v>100.0006617365618</v>
      </c>
      <c r="AI926" s="48">
        <v>50</v>
      </c>
      <c r="AJ926" s="48">
        <v>106.1076461000001</v>
      </c>
      <c r="AK926" s="41">
        <f t="shared" si="369"/>
        <v>11.267224516067522</v>
      </c>
      <c r="AL926" s="41">
        <f>LN(D926+'Models training data'!$Y$4)</f>
        <v>6.5074107658994915</v>
      </c>
      <c r="AM926" s="41">
        <f>LN(E926+'Models training data'!$Y$5)</f>
        <v>5.1060227288299069</v>
      </c>
      <c r="AN926" s="41">
        <f>LN(F926+'Models training data'!$Y$6)</f>
        <v>4.5578530171535672</v>
      </c>
      <c r="AO926" s="41">
        <f>LN(G926+'Models training data'!$Y$7)</f>
        <v>5.0480022369538542</v>
      </c>
      <c r="AP926" s="41">
        <f t="shared" si="358"/>
        <v>0</v>
      </c>
      <c r="AQ926" s="41">
        <f t="shared" si="370"/>
        <v>1</v>
      </c>
      <c r="AR926" s="41">
        <f t="shared" si="371"/>
        <v>97068.772979399728</v>
      </c>
      <c r="AS926" s="41">
        <f t="shared" si="372"/>
        <v>80731.977060957754</v>
      </c>
      <c r="AT926" s="41">
        <f t="shared" si="373"/>
        <v>11.282118702769262</v>
      </c>
      <c r="AU926" s="41">
        <f t="shared" si="374"/>
        <v>89147.029971666969</v>
      </c>
      <c r="AV926" s="41">
        <f t="shared" si="375"/>
        <v>11.369316684971755</v>
      </c>
      <c r="AW926" s="41">
        <f t="shared" si="376"/>
        <v>87553.813545259269</v>
      </c>
      <c r="AX926" s="41">
        <f t="shared" si="377"/>
        <v>11.344206232704376</v>
      </c>
      <c r="AY926" s="41">
        <f t="shared" si="378"/>
        <v>11.202573287050207</v>
      </c>
      <c r="AZ926" s="41">
        <f t="shared" si="379"/>
        <v>11.186878559238291</v>
      </c>
    </row>
    <row r="927" spans="2:52" x14ac:dyDescent="0.25">
      <c r="B927" s="41" t="str">
        <f t="shared" si="380"/>
        <v>MD</v>
      </c>
      <c r="C927" s="46">
        <v>45451</v>
      </c>
      <c r="D927" s="45">
        <v>380.84930861689656</v>
      </c>
      <c r="E927" s="45">
        <v>100.0003308682809</v>
      </c>
      <c r="F927" s="45">
        <v>50</v>
      </c>
      <c r="G927" s="48">
        <v>116.71841070500011</v>
      </c>
      <c r="H927" s="44">
        <v>78792.621755901608</v>
      </c>
      <c r="I927" s="62">
        <f t="shared" si="359"/>
        <v>647.56805019017759</v>
      </c>
      <c r="J927" s="41">
        <f t="shared" si="360"/>
        <v>2024</v>
      </c>
      <c r="K927" s="41">
        <f t="shared" si="361"/>
        <v>128</v>
      </c>
      <c r="L927" s="41">
        <f t="shared" si="362"/>
        <v>16384</v>
      </c>
      <c r="M927" s="41">
        <f t="shared" si="363"/>
        <v>9.7040605278392338</v>
      </c>
      <c r="N927" s="41">
        <f t="shared" si="364"/>
        <v>0</v>
      </c>
      <c r="O927" s="41">
        <f t="shared" si="365"/>
        <v>6</v>
      </c>
      <c r="P927" s="41">
        <f t="shared" si="366"/>
        <v>0</v>
      </c>
      <c r="Q927" s="41">
        <f t="shared" si="366"/>
        <v>0</v>
      </c>
      <c r="R927" s="41">
        <f t="shared" si="366"/>
        <v>0</v>
      </c>
      <c r="S927" s="41">
        <f t="shared" si="366"/>
        <v>0</v>
      </c>
      <c r="T927" s="41">
        <f t="shared" si="366"/>
        <v>0</v>
      </c>
      <c r="U927" s="41">
        <f t="shared" si="366"/>
        <v>1</v>
      </c>
      <c r="V927" s="41">
        <f t="shared" si="367"/>
        <v>0</v>
      </c>
      <c r="W927" s="41">
        <f t="shared" si="367"/>
        <v>0</v>
      </c>
      <c r="X927" s="41">
        <f t="shared" si="367"/>
        <v>0</v>
      </c>
      <c r="Y927" s="41">
        <f t="shared" si="367"/>
        <v>0</v>
      </c>
      <c r="Z927" s="41">
        <f t="shared" si="367"/>
        <v>0</v>
      </c>
      <c r="AA927" s="41">
        <f t="shared" si="367"/>
        <v>0</v>
      </c>
      <c r="AB927" s="41">
        <f t="shared" si="368"/>
        <v>0</v>
      </c>
      <c r="AC927" s="41">
        <f t="shared" si="368"/>
        <v>1</v>
      </c>
      <c r="AD927" s="41">
        <f t="shared" si="368"/>
        <v>0</v>
      </c>
      <c r="AE927" s="41">
        <f t="shared" si="368"/>
        <v>0</v>
      </c>
      <c r="AF927" s="41">
        <f t="shared" si="368"/>
        <v>0</v>
      </c>
      <c r="AG927" s="48">
        <v>380.84930861689656</v>
      </c>
      <c r="AH927" s="48">
        <v>100.0003308682809</v>
      </c>
      <c r="AI927" s="48">
        <v>50</v>
      </c>
      <c r="AJ927" s="48">
        <v>116.71841070500011</v>
      </c>
      <c r="AK927" s="41">
        <f t="shared" si="369"/>
        <v>11.27457463892285</v>
      </c>
      <c r="AL927" s="41">
        <f>LN(D927+'Models training data'!$Y$4)</f>
        <v>6.5103417294101487</v>
      </c>
      <c r="AM927" s="41">
        <f>LN(E927+'Models training data'!$Y$5)</f>
        <v>5.1060207237204986</v>
      </c>
      <c r="AN927" s="41">
        <f>LN(F927+'Models training data'!$Y$6)</f>
        <v>4.5578530171535672</v>
      </c>
      <c r="AO927" s="41">
        <f>LN(G927+'Models training data'!$Y$7)</f>
        <v>5.1139247324585471</v>
      </c>
      <c r="AP927" s="41">
        <f t="shared" si="358"/>
        <v>0</v>
      </c>
      <c r="AQ927" s="41">
        <f t="shared" si="370"/>
        <v>1</v>
      </c>
      <c r="AR927" s="41">
        <f t="shared" si="371"/>
        <v>97044.382666315985</v>
      </c>
      <c r="AS927" s="41">
        <f t="shared" si="372"/>
        <v>80707.879670916052</v>
      </c>
      <c r="AT927" s="41">
        <f t="shared" si="373"/>
        <v>11.281861085504481</v>
      </c>
      <c r="AU927" s="41">
        <f t="shared" si="374"/>
        <v>89198.436393913202</v>
      </c>
      <c r="AV927" s="41">
        <f t="shared" si="375"/>
        <v>11.370142224445841</v>
      </c>
      <c r="AW927" s="41">
        <f t="shared" si="376"/>
        <v>87542.46520356102</v>
      </c>
      <c r="AX927" s="41">
        <f t="shared" si="377"/>
        <v>11.34407559909533</v>
      </c>
      <c r="AY927" s="41">
        <f t="shared" si="378"/>
        <v>11.204213961136826</v>
      </c>
      <c r="AZ927" s="41">
        <f t="shared" si="379"/>
        <v>11.195259492425135</v>
      </c>
    </row>
    <row r="928" spans="2:52" x14ac:dyDescent="0.25">
      <c r="B928" s="41" t="str">
        <f t="shared" si="380"/>
        <v>MD</v>
      </c>
      <c r="C928" s="46">
        <v>45458</v>
      </c>
      <c r="D928" s="45">
        <v>383.38244627604581</v>
      </c>
      <c r="E928" s="45">
        <v>100.00016543414046</v>
      </c>
      <c r="F928" s="45">
        <v>50</v>
      </c>
      <c r="G928" s="48">
        <v>128.39025177500014</v>
      </c>
      <c r="H928" s="44">
        <v>79372.956518528896</v>
      </c>
      <c r="I928" s="62">
        <f t="shared" si="359"/>
        <v>661.77286348518635</v>
      </c>
      <c r="J928" s="41">
        <f t="shared" si="360"/>
        <v>2024</v>
      </c>
      <c r="K928" s="41">
        <f t="shared" si="361"/>
        <v>129</v>
      </c>
      <c r="L928" s="41">
        <f t="shared" si="362"/>
        <v>16641</v>
      </c>
      <c r="M928" s="41">
        <f t="shared" si="363"/>
        <v>9.7196248087233439</v>
      </c>
      <c r="N928" s="41">
        <f t="shared" si="364"/>
        <v>0</v>
      </c>
      <c r="O928" s="41">
        <f t="shared" si="365"/>
        <v>6</v>
      </c>
      <c r="P928" s="41">
        <f t="shared" si="366"/>
        <v>0</v>
      </c>
      <c r="Q928" s="41">
        <f t="shared" si="366"/>
        <v>0</v>
      </c>
      <c r="R928" s="41">
        <f t="shared" si="366"/>
        <v>0</v>
      </c>
      <c r="S928" s="41">
        <f t="shared" si="366"/>
        <v>0</v>
      </c>
      <c r="T928" s="41">
        <f t="shared" si="366"/>
        <v>0</v>
      </c>
      <c r="U928" s="41">
        <f t="shared" si="366"/>
        <v>1</v>
      </c>
      <c r="V928" s="41">
        <f t="shared" si="367"/>
        <v>0</v>
      </c>
      <c r="W928" s="41">
        <f t="shared" si="367"/>
        <v>0</v>
      </c>
      <c r="X928" s="41">
        <f t="shared" si="367"/>
        <v>0</v>
      </c>
      <c r="Y928" s="41">
        <f t="shared" si="367"/>
        <v>0</v>
      </c>
      <c r="Z928" s="41">
        <f t="shared" si="367"/>
        <v>0</v>
      </c>
      <c r="AA928" s="41">
        <f t="shared" si="367"/>
        <v>0</v>
      </c>
      <c r="AB928" s="41">
        <f t="shared" si="368"/>
        <v>0</v>
      </c>
      <c r="AC928" s="41">
        <f t="shared" si="368"/>
        <v>1</v>
      </c>
      <c r="AD928" s="41">
        <f t="shared" si="368"/>
        <v>0</v>
      </c>
      <c r="AE928" s="41">
        <f t="shared" si="368"/>
        <v>0</v>
      </c>
      <c r="AF928" s="41">
        <f t="shared" si="368"/>
        <v>0</v>
      </c>
      <c r="AG928" s="48">
        <v>383.38244627604581</v>
      </c>
      <c r="AH928" s="48">
        <v>100.00016543414046</v>
      </c>
      <c r="AI928" s="48">
        <v>50</v>
      </c>
      <c r="AJ928" s="48">
        <v>128.39025177500014</v>
      </c>
      <c r="AK928" s="41">
        <f t="shared" si="369"/>
        <v>11.281912991215139</v>
      </c>
      <c r="AL928" s="41">
        <f>LN(D928+'Models training data'!$Y$4)</f>
        <v>6.5141038794032795</v>
      </c>
      <c r="AM928" s="41">
        <f>LN(E928+'Models training data'!$Y$5)</f>
        <v>5.1060197211642873</v>
      </c>
      <c r="AN928" s="41">
        <f>LN(F928+'Models training data'!$Y$6)</f>
        <v>4.5578530171535672</v>
      </c>
      <c r="AO928" s="41">
        <f>LN(G928+'Models training data'!$Y$7)</f>
        <v>5.181748074311896</v>
      </c>
      <c r="AP928" s="41">
        <f t="shared" si="358"/>
        <v>0</v>
      </c>
      <c r="AQ928" s="41">
        <f t="shared" si="370"/>
        <v>1</v>
      </c>
      <c r="AR928" s="41">
        <f t="shared" si="371"/>
        <v>97019.992353232243</v>
      </c>
      <c r="AS928" s="41">
        <f t="shared" si="372"/>
        <v>80683.782280874351</v>
      </c>
      <c r="AT928" s="41">
        <f t="shared" si="373"/>
        <v>11.281603468239702</v>
      </c>
      <c r="AU928" s="41">
        <f t="shared" si="374"/>
        <v>89251.021514835258</v>
      </c>
      <c r="AV928" s="41">
        <f t="shared" si="375"/>
        <v>11.370984709121618</v>
      </c>
      <c r="AW928" s="41">
        <f t="shared" si="376"/>
        <v>87531.205176700852</v>
      </c>
      <c r="AX928" s="41">
        <f t="shared" si="377"/>
        <v>11.343945982100545</v>
      </c>
      <c r="AY928" s="41">
        <f t="shared" si="378"/>
        <v>11.206035847091364</v>
      </c>
      <c r="AZ928" s="41">
        <f t="shared" si="379"/>
        <v>11.203885305339783</v>
      </c>
    </row>
    <row r="929" spans="2:52" x14ac:dyDescent="0.25">
      <c r="B929" s="41" t="str">
        <f t="shared" si="380"/>
        <v>MD</v>
      </c>
      <c r="C929" s="46">
        <v>45465</v>
      </c>
      <c r="D929" s="45">
        <v>386.32352193989232</v>
      </c>
      <c r="E929" s="45">
        <v>100.00008271707023</v>
      </c>
      <c r="F929" s="45">
        <v>50</v>
      </c>
      <c r="G929" s="48">
        <v>141.22927695245016</v>
      </c>
      <c r="H929" s="44">
        <v>79955.608525901014</v>
      </c>
      <c r="I929" s="62">
        <f t="shared" si="359"/>
        <v>677.55288160941268</v>
      </c>
      <c r="J929" s="41">
        <f t="shared" si="360"/>
        <v>2024</v>
      </c>
      <c r="K929" s="41">
        <f t="shared" si="361"/>
        <v>130</v>
      </c>
      <c r="L929" s="41">
        <f t="shared" si="362"/>
        <v>16900</v>
      </c>
      <c r="M929" s="41">
        <f t="shared" si="363"/>
        <v>9.7350689009111644</v>
      </c>
      <c r="N929" s="41">
        <f t="shared" si="364"/>
        <v>0</v>
      </c>
      <c r="O929" s="41">
        <f t="shared" si="365"/>
        <v>6</v>
      </c>
      <c r="P929" s="41">
        <f t="shared" si="366"/>
        <v>0</v>
      </c>
      <c r="Q929" s="41">
        <f t="shared" si="366"/>
        <v>0</v>
      </c>
      <c r="R929" s="41">
        <f t="shared" si="366"/>
        <v>0</v>
      </c>
      <c r="S929" s="41">
        <f t="shared" si="366"/>
        <v>0</v>
      </c>
      <c r="T929" s="41">
        <f t="shared" si="366"/>
        <v>0</v>
      </c>
      <c r="U929" s="41">
        <f t="shared" si="366"/>
        <v>1</v>
      </c>
      <c r="V929" s="41">
        <f t="shared" si="367"/>
        <v>0</v>
      </c>
      <c r="W929" s="41">
        <f t="shared" si="367"/>
        <v>0</v>
      </c>
      <c r="X929" s="41">
        <f t="shared" si="367"/>
        <v>0</v>
      </c>
      <c r="Y929" s="41">
        <f t="shared" si="367"/>
        <v>0</v>
      </c>
      <c r="Z929" s="41">
        <f t="shared" si="367"/>
        <v>0</v>
      </c>
      <c r="AA929" s="41">
        <f t="shared" si="367"/>
        <v>0</v>
      </c>
      <c r="AB929" s="41">
        <f t="shared" si="368"/>
        <v>0</v>
      </c>
      <c r="AC929" s="41">
        <f t="shared" si="368"/>
        <v>1</v>
      </c>
      <c r="AD929" s="41">
        <f t="shared" si="368"/>
        <v>0</v>
      </c>
      <c r="AE929" s="41">
        <f t="shared" si="368"/>
        <v>0</v>
      </c>
      <c r="AF929" s="41">
        <f t="shared" si="368"/>
        <v>0</v>
      </c>
      <c r="AG929" s="48">
        <v>386.32352193989232</v>
      </c>
      <c r="AH929" s="48">
        <v>100.00008271707023</v>
      </c>
      <c r="AI929" s="48">
        <v>50</v>
      </c>
      <c r="AJ929" s="48">
        <v>141.22927695245016</v>
      </c>
      <c r="AK929" s="41">
        <f t="shared" si="369"/>
        <v>11.289226866219449</v>
      </c>
      <c r="AL929" s="41">
        <f>LN(D929+'Models training data'!$Y$4)</f>
        <v>6.5184542056189967</v>
      </c>
      <c r="AM929" s="41">
        <f>LN(E929+'Models training data'!$Y$5)</f>
        <v>5.1060192198858037</v>
      </c>
      <c r="AN929" s="41">
        <f>LN(F929+'Models training data'!$Y$6)</f>
        <v>4.5578530171535672</v>
      </c>
      <c r="AO929" s="41">
        <f>LN(G929+'Models training data'!$Y$7)</f>
        <v>5.2513971833400372</v>
      </c>
      <c r="AP929" s="41">
        <f t="shared" si="358"/>
        <v>0</v>
      </c>
      <c r="AQ929" s="41">
        <f t="shared" si="370"/>
        <v>1</v>
      </c>
      <c r="AR929" s="41">
        <f t="shared" si="371"/>
        <v>96995.6020401485</v>
      </c>
      <c r="AS929" s="41">
        <f t="shared" si="372"/>
        <v>80659.68489083265</v>
      </c>
      <c r="AT929" s="41">
        <f t="shared" si="373"/>
        <v>11.281345850974921</v>
      </c>
      <c r="AU929" s="41">
        <f t="shared" si="374"/>
        <v>89304.785334433138</v>
      </c>
      <c r="AV929" s="41">
        <f t="shared" si="375"/>
        <v>11.371844138999085</v>
      </c>
      <c r="AW929" s="41">
        <f t="shared" si="376"/>
        <v>87520.032100722558</v>
      </c>
      <c r="AX929" s="41">
        <f t="shared" si="377"/>
        <v>11.343817366019181</v>
      </c>
      <c r="AY929" s="41">
        <f t="shared" si="378"/>
        <v>11.208052523430213</v>
      </c>
      <c r="AZ929" s="41">
        <f t="shared" si="379"/>
        <v>11.212744149880576</v>
      </c>
    </row>
    <row r="930" spans="2:52" x14ac:dyDescent="0.25">
      <c r="B930" s="41" t="str">
        <f t="shared" si="380"/>
        <v>MD</v>
      </c>
      <c r="C930" s="46">
        <v>45472</v>
      </c>
      <c r="D930" s="45">
        <v>389.56183300005159</v>
      </c>
      <c r="E930" s="45">
        <v>100.00004135853511</v>
      </c>
      <c r="F930" s="45">
        <v>50</v>
      </c>
      <c r="G930" s="48">
        <v>155.35220464769017</v>
      </c>
      <c r="H930" s="44">
        <v>80539.873574350378</v>
      </c>
      <c r="I930" s="62">
        <f t="shared" si="359"/>
        <v>694.91407900627689</v>
      </c>
      <c r="J930" s="41">
        <f t="shared" si="360"/>
        <v>2024</v>
      </c>
      <c r="K930" s="41">
        <f t="shared" si="361"/>
        <v>131</v>
      </c>
      <c r="L930" s="41">
        <f t="shared" si="362"/>
        <v>17161</v>
      </c>
      <c r="M930" s="41">
        <f t="shared" si="363"/>
        <v>9.7503946464023024</v>
      </c>
      <c r="N930" s="41">
        <f t="shared" si="364"/>
        <v>0</v>
      </c>
      <c r="O930" s="41">
        <f t="shared" si="365"/>
        <v>6</v>
      </c>
      <c r="P930" s="41">
        <f t="shared" si="366"/>
        <v>0</v>
      </c>
      <c r="Q930" s="41">
        <f t="shared" si="366"/>
        <v>0</v>
      </c>
      <c r="R930" s="41">
        <f t="shared" si="366"/>
        <v>0</v>
      </c>
      <c r="S930" s="41">
        <f t="shared" si="366"/>
        <v>0</v>
      </c>
      <c r="T930" s="41">
        <f t="shared" si="366"/>
        <v>0</v>
      </c>
      <c r="U930" s="41">
        <f t="shared" si="366"/>
        <v>1</v>
      </c>
      <c r="V930" s="41">
        <f t="shared" si="367"/>
        <v>0</v>
      </c>
      <c r="W930" s="41">
        <f t="shared" si="367"/>
        <v>0</v>
      </c>
      <c r="X930" s="41">
        <f t="shared" si="367"/>
        <v>0</v>
      </c>
      <c r="Y930" s="41">
        <f t="shared" si="367"/>
        <v>0</v>
      </c>
      <c r="Z930" s="41">
        <f t="shared" si="367"/>
        <v>0</v>
      </c>
      <c r="AA930" s="41">
        <f t="shared" si="367"/>
        <v>0</v>
      </c>
      <c r="AB930" s="41">
        <f t="shared" si="368"/>
        <v>0</v>
      </c>
      <c r="AC930" s="41">
        <f t="shared" si="368"/>
        <v>1</v>
      </c>
      <c r="AD930" s="41">
        <f t="shared" si="368"/>
        <v>0</v>
      </c>
      <c r="AE930" s="41">
        <f t="shared" si="368"/>
        <v>0</v>
      </c>
      <c r="AF930" s="41">
        <f t="shared" si="368"/>
        <v>0</v>
      </c>
      <c r="AG930" s="48">
        <v>389.56183300005159</v>
      </c>
      <c r="AH930" s="48">
        <v>100.00004135853511</v>
      </c>
      <c r="AI930" s="48">
        <v>50</v>
      </c>
      <c r="AJ930" s="48">
        <v>155.35220464769017</v>
      </c>
      <c r="AK930" s="41">
        <f t="shared" si="369"/>
        <v>11.296507664679236</v>
      </c>
      <c r="AL930" s="41">
        <f>LN(D930+'Models training data'!$Y$4)</f>
        <v>6.5232224011809157</v>
      </c>
      <c r="AM930" s="41">
        <f>LN(E930+'Models training data'!$Y$5)</f>
        <v>5.1060189692464686</v>
      </c>
      <c r="AN930" s="41">
        <f>LN(F930+'Models training data'!$Y$6)</f>
        <v>4.5578530171535672</v>
      </c>
      <c r="AO930" s="41">
        <f>LN(G930+'Models training data'!$Y$7)</f>
        <v>5.3227935569902174</v>
      </c>
      <c r="AP930" s="41">
        <f t="shared" si="358"/>
        <v>0</v>
      </c>
      <c r="AQ930" s="41">
        <f t="shared" si="370"/>
        <v>1</v>
      </c>
      <c r="AR930" s="41">
        <f t="shared" si="371"/>
        <v>96971.211727064743</v>
      </c>
      <c r="AS930" s="41">
        <f t="shared" si="372"/>
        <v>80635.587500790949</v>
      </c>
      <c r="AT930" s="41">
        <f t="shared" si="373"/>
        <v>11.281088233710141</v>
      </c>
      <c r="AU930" s="41">
        <f t="shared" si="374"/>
        <v>89359.727852706827</v>
      </c>
      <c r="AV930" s="41">
        <f t="shared" si="375"/>
        <v>11.372720514078244</v>
      </c>
      <c r="AW930" s="41">
        <f t="shared" si="376"/>
        <v>87508.944643025839</v>
      </c>
      <c r="AX930" s="41">
        <f t="shared" si="377"/>
        <v>11.343689735511342</v>
      </c>
      <c r="AY930" s="41">
        <f t="shared" si="378"/>
        <v>11.210280269812362</v>
      </c>
      <c r="AZ930" s="41">
        <f t="shared" si="379"/>
        <v>11.221824509037216</v>
      </c>
    </row>
    <row r="931" spans="2:52" x14ac:dyDescent="0.25">
      <c r="B931" s="41" t="str">
        <f t="shared" si="380"/>
        <v>MD</v>
      </c>
      <c r="C931" s="46">
        <v>45479</v>
      </c>
      <c r="D931" s="45">
        <v>393.02000441858434</v>
      </c>
      <c r="E931" s="45">
        <v>100.00002067926755</v>
      </c>
      <c r="F931" s="45">
        <v>50</v>
      </c>
      <c r="G931" s="48">
        <v>170.88742511245871</v>
      </c>
      <c r="H931" s="44">
        <v>82459.706232843455</v>
      </c>
      <c r="I931" s="62">
        <f t="shared" si="359"/>
        <v>713.90745021031057</v>
      </c>
      <c r="J931" s="41">
        <f t="shared" si="360"/>
        <v>2024</v>
      </c>
      <c r="K931" s="41">
        <f t="shared" si="361"/>
        <v>132</v>
      </c>
      <c r="L931" s="41">
        <f t="shared" si="362"/>
        <v>17424</v>
      </c>
      <c r="M931" s="41">
        <f t="shared" si="363"/>
        <v>9.7656038451727412</v>
      </c>
      <c r="N931" s="41">
        <f t="shared" si="364"/>
        <v>0</v>
      </c>
      <c r="O931" s="41">
        <f t="shared" si="365"/>
        <v>7</v>
      </c>
      <c r="P931" s="41">
        <f t="shared" si="366"/>
        <v>0</v>
      </c>
      <c r="Q931" s="41">
        <f t="shared" si="366"/>
        <v>0</v>
      </c>
      <c r="R931" s="41">
        <f t="shared" si="366"/>
        <v>0</v>
      </c>
      <c r="S931" s="41">
        <f t="shared" si="366"/>
        <v>0</v>
      </c>
      <c r="T931" s="41">
        <f t="shared" si="366"/>
        <v>0</v>
      </c>
      <c r="U931" s="41">
        <f t="shared" si="366"/>
        <v>0</v>
      </c>
      <c r="V931" s="41">
        <f t="shared" si="367"/>
        <v>1</v>
      </c>
      <c r="W931" s="41">
        <f t="shared" si="367"/>
        <v>0</v>
      </c>
      <c r="X931" s="41">
        <f t="shared" si="367"/>
        <v>0</v>
      </c>
      <c r="Y931" s="41">
        <f t="shared" si="367"/>
        <v>0</v>
      </c>
      <c r="Z931" s="41">
        <f t="shared" si="367"/>
        <v>0</v>
      </c>
      <c r="AA931" s="41">
        <f t="shared" si="367"/>
        <v>0</v>
      </c>
      <c r="AB931" s="41">
        <f t="shared" si="368"/>
        <v>0</v>
      </c>
      <c r="AC931" s="41">
        <f t="shared" si="368"/>
        <v>1</v>
      </c>
      <c r="AD931" s="41">
        <f t="shared" si="368"/>
        <v>0</v>
      </c>
      <c r="AE931" s="41">
        <f t="shared" si="368"/>
        <v>0</v>
      </c>
      <c r="AF931" s="41">
        <f t="shared" si="368"/>
        <v>0</v>
      </c>
      <c r="AG931" s="48">
        <v>393.02000441858434</v>
      </c>
      <c r="AH931" s="48">
        <v>100.00002067926755</v>
      </c>
      <c r="AI931" s="48">
        <v>50</v>
      </c>
      <c r="AJ931" s="48">
        <v>170.88742511245871</v>
      </c>
      <c r="AK931" s="41">
        <f t="shared" si="369"/>
        <v>11.320065043713234</v>
      </c>
      <c r="AL931" s="41">
        <f>LN(D931+'Models training data'!$Y$4)</f>
        <v>6.528289347299312</v>
      </c>
      <c r="AM931" s="41">
        <f>LN(E931+'Models training data'!$Y$5)</f>
        <v>5.1060188439267771</v>
      </c>
      <c r="AN931" s="41">
        <f>LN(F931+'Models training data'!$Y$6)</f>
        <v>4.5578530171535672</v>
      </c>
      <c r="AO931" s="41">
        <f>LN(G931+'Models training data'!$Y$7)</f>
        <v>5.3958562369980294</v>
      </c>
      <c r="AP931" s="41">
        <f t="shared" si="358"/>
        <v>1</v>
      </c>
      <c r="AQ931" s="41">
        <f t="shared" si="370"/>
        <v>1</v>
      </c>
      <c r="AR931" s="41">
        <f t="shared" si="371"/>
        <v>107002.42845922943</v>
      </c>
      <c r="AS931" s="41">
        <f t="shared" si="372"/>
        <v>91697.889871654726</v>
      </c>
      <c r="AT931" s="41">
        <f t="shared" si="373"/>
        <v>11.383714681717304</v>
      </c>
      <c r="AU931" s="41">
        <f t="shared" si="374"/>
        <v>89415.849069656339</v>
      </c>
      <c r="AV931" s="41">
        <f t="shared" si="375"/>
        <v>11.373613834359093</v>
      </c>
      <c r="AW931" s="41">
        <f t="shared" si="376"/>
        <v>87497.941501412555</v>
      </c>
      <c r="AX931" s="41">
        <f t="shared" si="377"/>
        <v>11.343563075587097</v>
      </c>
      <c r="AY931" s="41">
        <f t="shared" si="378"/>
        <v>11.075953486867855</v>
      </c>
      <c r="AZ931" s="41">
        <f t="shared" si="379"/>
        <v>11.24013674436069</v>
      </c>
    </row>
    <row r="932" spans="2:52" x14ac:dyDescent="0.25">
      <c r="B932" s="41" t="str">
        <f t="shared" si="380"/>
        <v>MD</v>
      </c>
      <c r="C932" s="46">
        <v>45486</v>
      </c>
      <c r="D932" s="45">
        <v>396.64399162474263</v>
      </c>
      <c r="E932" s="45">
        <v>100.00001033963377</v>
      </c>
      <c r="F932" s="45">
        <v>50</v>
      </c>
      <c r="G932" s="48">
        <v>187.97616762370453</v>
      </c>
      <c r="H932" s="44">
        <v>83045.871409853877</v>
      </c>
      <c r="I932" s="62">
        <f t="shared" si="359"/>
        <v>734.62016958808101</v>
      </c>
      <c r="J932" s="41">
        <f t="shared" si="360"/>
        <v>2024</v>
      </c>
      <c r="K932" s="41">
        <f t="shared" si="361"/>
        <v>133</v>
      </c>
      <c r="L932" s="41">
        <f t="shared" si="362"/>
        <v>17689</v>
      </c>
      <c r="M932" s="41">
        <f t="shared" si="363"/>
        <v>9.7806982564435074</v>
      </c>
      <c r="N932" s="41">
        <f t="shared" si="364"/>
        <v>0</v>
      </c>
      <c r="O932" s="41">
        <f t="shared" si="365"/>
        <v>7</v>
      </c>
      <c r="P932" s="41">
        <f t="shared" si="366"/>
        <v>0</v>
      </c>
      <c r="Q932" s="41">
        <f t="shared" si="366"/>
        <v>0</v>
      </c>
      <c r="R932" s="41">
        <f t="shared" si="366"/>
        <v>0</v>
      </c>
      <c r="S932" s="41">
        <f t="shared" si="366"/>
        <v>0</v>
      </c>
      <c r="T932" s="41">
        <f t="shared" si="366"/>
        <v>0</v>
      </c>
      <c r="U932" s="41">
        <f t="shared" si="366"/>
        <v>0</v>
      </c>
      <c r="V932" s="41">
        <f t="shared" si="367"/>
        <v>1</v>
      </c>
      <c r="W932" s="41">
        <f t="shared" si="367"/>
        <v>0</v>
      </c>
      <c r="X932" s="41">
        <f t="shared" si="367"/>
        <v>0</v>
      </c>
      <c r="Y932" s="41">
        <f t="shared" si="367"/>
        <v>0</v>
      </c>
      <c r="Z932" s="41">
        <f t="shared" si="367"/>
        <v>0</v>
      </c>
      <c r="AA932" s="41">
        <f t="shared" si="367"/>
        <v>0</v>
      </c>
      <c r="AB932" s="41">
        <f t="shared" si="368"/>
        <v>0</v>
      </c>
      <c r="AC932" s="41">
        <f t="shared" si="368"/>
        <v>1</v>
      </c>
      <c r="AD932" s="41">
        <f t="shared" si="368"/>
        <v>0</v>
      </c>
      <c r="AE932" s="41">
        <f t="shared" si="368"/>
        <v>0</v>
      </c>
      <c r="AF932" s="41">
        <f t="shared" si="368"/>
        <v>0</v>
      </c>
      <c r="AG932" s="48">
        <v>396.64399162474263</v>
      </c>
      <c r="AH932" s="48">
        <v>100.00001033963377</v>
      </c>
      <c r="AI932" s="48">
        <v>50</v>
      </c>
      <c r="AJ932" s="48">
        <v>187.97616762370453</v>
      </c>
      <c r="AK932" s="41">
        <f t="shared" si="369"/>
        <v>11.32714840170285</v>
      </c>
      <c r="AL932" s="41">
        <f>LN(D932+'Models training data'!$Y$4)</f>
        <v>6.5335718415372872</v>
      </c>
      <c r="AM932" s="41">
        <f>LN(E932+'Models training data'!$Y$5)</f>
        <v>5.1060187812669255</v>
      </c>
      <c r="AN932" s="41">
        <f>LN(F932+'Models training data'!$Y$6)</f>
        <v>4.5578530171535672</v>
      </c>
      <c r="AO932" s="41">
        <f>LN(G932+'Models training data'!$Y$7)</f>
        <v>5.4705027304200486</v>
      </c>
      <c r="AP932" s="41">
        <f t="shared" si="358"/>
        <v>1</v>
      </c>
      <c r="AQ932" s="41">
        <f t="shared" si="370"/>
        <v>1</v>
      </c>
      <c r="AR932" s="41">
        <f t="shared" si="371"/>
        <v>106978.03814614569</v>
      </c>
      <c r="AS932" s="41">
        <f t="shared" si="372"/>
        <v>91673.792481613025</v>
      </c>
      <c r="AT932" s="41">
        <f t="shared" si="373"/>
        <v>11.383457064452525</v>
      </c>
      <c r="AU932" s="41">
        <f t="shared" si="374"/>
        <v>89473.148985281674</v>
      </c>
      <c r="AV932" s="41">
        <f t="shared" si="375"/>
        <v>11.374524099841633</v>
      </c>
      <c r="AW932" s="41">
        <f t="shared" si="376"/>
        <v>87487.021403168852</v>
      </c>
      <c r="AX932" s="41">
        <f t="shared" si="377"/>
        <v>11.343437371595918</v>
      </c>
      <c r="AY932" s="41">
        <f t="shared" si="378"/>
        <v>11.078662453856371</v>
      </c>
      <c r="AZ932" s="41">
        <f t="shared" si="379"/>
        <v>11.249626437650759</v>
      </c>
    </row>
    <row r="933" spans="2:52" x14ac:dyDescent="0.25">
      <c r="B933" s="41" t="str">
        <f t="shared" si="380"/>
        <v>MD</v>
      </c>
      <c r="C933" s="46">
        <v>45493</v>
      </c>
      <c r="D933" s="45">
        <v>390.15079413731985</v>
      </c>
      <c r="E933" s="45">
        <v>100.00000516981689</v>
      </c>
      <c r="F933" s="45">
        <v>50</v>
      </c>
      <c r="G933" s="48">
        <v>206.77378438607496</v>
      </c>
      <c r="H933" s="44">
        <v>83573.358579225896</v>
      </c>
      <c r="I933" s="62">
        <f t="shared" si="359"/>
        <v>746.92458369321162</v>
      </c>
      <c r="J933" s="41">
        <f t="shared" si="360"/>
        <v>2024</v>
      </c>
      <c r="K933" s="41">
        <f t="shared" si="361"/>
        <v>134</v>
      </c>
      <c r="L933" s="41">
        <f t="shared" si="362"/>
        <v>17956</v>
      </c>
      <c r="M933" s="41">
        <f t="shared" si="363"/>
        <v>9.7956795999018222</v>
      </c>
      <c r="N933" s="41">
        <f t="shared" si="364"/>
        <v>0</v>
      </c>
      <c r="O933" s="41">
        <f t="shared" si="365"/>
        <v>7</v>
      </c>
      <c r="P933" s="41">
        <f t="shared" si="366"/>
        <v>0</v>
      </c>
      <c r="Q933" s="41">
        <f t="shared" si="366"/>
        <v>0</v>
      </c>
      <c r="R933" s="41">
        <f t="shared" si="366"/>
        <v>0</v>
      </c>
      <c r="S933" s="41">
        <f t="shared" si="366"/>
        <v>0</v>
      </c>
      <c r="T933" s="41">
        <f t="shared" si="366"/>
        <v>0</v>
      </c>
      <c r="U933" s="41">
        <f t="shared" si="366"/>
        <v>0</v>
      </c>
      <c r="V933" s="41">
        <f t="shared" si="367"/>
        <v>1</v>
      </c>
      <c r="W933" s="41">
        <f t="shared" si="367"/>
        <v>0</v>
      </c>
      <c r="X933" s="41">
        <f t="shared" si="367"/>
        <v>0</v>
      </c>
      <c r="Y933" s="41">
        <f t="shared" si="367"/>
        <v>0</v>
      </c>
      <c r="Z933" s="41">
        <f t="shared" si="367"/>
        <v>0</v>
      </c>
      <c r="AA933" s="41">
        <f t="shared" si="367"/>
        <v>0</v>
      </c>
      <c r="AB933" s="41">
        <f t="shared" si="368"/>
        <v>0</v>
      </c>
      <c r="AC933" s="41">
        <f t="shared" si="368"/>
        <v>1</v>
      </c>
      <c r="AD933" s="41">
        <f t="shared" si="368"/>
        <v>0</v>
      </c>
      <c r="AE933" s="41">
        <f t="shared" si="368"/>
        <v>0</v>
      </c>
      <c r="AF933" s="41">
        <f t="shared" si="368"/>
        <v>0</v>
      </c>
      <c r="AG933" s="48">
        <v>390.15079413731985</v>
      </c>
      <c r="AH933" s="48">
        <v>100.00000516981689</v>
      </c>
      <c r="AI933" s="48">
        <v>50</v>
      </c>
      <c r="AJ933" s="48">
        <v>206.77378438607496</v>
      </c>
      <c r="AK933" s="41">
        <f t="shared" si="369"/>
        <v>11.333480071002411</v>
      </c>
      <c r="AL933" s="41">
        <f>LN(D933+'Models training data'!$Y$4)</f>
        <v>6.5240871686626107</v>
      </c>
      <c r="AM933" s="41">
        <f>LN(E933+'Models training data'!$Y$5)</f>
        <v>5.1060187499369984</v>
      </c>
      <c r="AN933" s="41">
        <f>LN(F933+'Models training data'!$Y$6)</f>
        <v>4.5578530171535672</v>
      </c>
      <c r="AO933" s="41">
        <f>LN(G933+'Models training data'!$Y$7)</f>
        <v>5.5466498677392675</v>
      </c>
      <c r="AP933" s="41">
        <f t="shared" si="358"/>
        <v>1</v>
      </c>
      <c r="AQ933" s="41">
        <f t="shared" si="370"/>
        <v>1</v>
      </c>
      <c r="AR933" s="41">
        <f t="shared" si="371"/>
        <v>106953.64783306194</v>
      </c>
      <c r="AS933" s="41">
        <f t="shared" si="372"/>
        <v>91649.695091571324</v>
      </c>
      <c r="AT933" s="41">
        <f t="shared" si="373"/>
        <v>11.383199447187744</v>
      </c>
      <c r="AU933" s="41">
        <f t="shared" si="374"/>
        <v>89531.627599582833</v>
      </c>
      <c r="AV933" s="41">
        <f t="shared" si="375"/>
        <v>11.375451310525865</v>
      </c>
      <c r="AW933" s="41">
        <f t="shared" si="376"/>
        <v>87476.183104181691</v>
      </c>
      <c r="AX933" s="41">
        <f t="shared" si="377"/>
        <v>11.343312609216508</v>
      </c>
      <c r="AY933" s="41">
        <f t="shared" si="378"/>
        <v>11.08143075491858</v>
      </c>
      <c r="AZ933" s="41">
        <f t="shared" si="379"/>
        <v>11.25915124585309</v>
      </c>
    </row>
    <row r="934" spans="2:52" x14ac:dyDescent="0.25">
      <c r="B934" s="41" t="str">
        <f t="shared" si="380"/>
        <v>MD</v>
      </c>
      <c r="C934" s="46">
        <v>45500</v>
      </c>
      <c r="D934" s="45">
        <v>397.07829719734536</v>
      </c>
      <c r="E934" s="45">
        <v>100.00000258490844</v>
      </c>
      <c r="F934" s="45">
        <v>50</v>
      </c>
      <c r="G934" s="48">
        <v>227.45116282468251</v>
      </c>
      <c r="H934" s="44">
        <v>84178.763788332668</v>
      </c>
      <c r="I934" s="62">
        <f t="shared" si="359"/>
        <v>774.52946260693625</v>
      </c>
      <c r="J934" s="41">
        <f t="shared" si="360"/>
        <v>2024</v>
      </c>
      <c r="K934" s="41">
        <f t="shared" si="361"/>
        <v>135</v>
      </c>
      <c r="L934" s="41">
        <f t="shared" si="362"/>
        <v>18225</v>
      </c>
      <c r="M934" s="41">
        <f t="shared" si="363"/>
        <v>9.8105495568768593</v>
      </c>
      <c r="N934" s="41">
        <f t="shared" si="364"/>
        <v>0</v>
      </c>
      <c r="O934" s="41">
        <f t="shared" si="365"/>
        <v>7</v>
      </c>
      <c r="P934" s="41">
        <f t="shared" si="366"/>
        <v>0</v>
      </c>
      <c r="Q934" s="41">
        <f t="shared" si="366"/>
        <v>0</v>
      </c>
      <c r="R934" s="41">
        <f t="shared" si="366"/>
        <v>0</v>
      </c>
      <c r="S934" s="41">
        <f t="shared" si="366"/>
        <v>0</v>
      </c>
      <c r="T934" s="41">
        <f t="shared" si="366"/>
        <v>0</v>
      </c>
      <c r="U934" s="41">
        <f t="shared" si="366"/>
        <v>0</v>
      </c>
      <c r="V934" s="41">
        <f t="shared" si="367"/>
        <v>1</v>
      </c>
      <c r="W934" s="41">
        <f t="shared" si="367"/>
        <v>0</v>
      </c>
      <c r="X934" s="41">
        <f t="shared" si="367"/>
        <v>0</v>
      </c>
      <c r="Y934" s="41">
        <f t="shared" si="367"/>
        <v>0</v>
      </c>
      <c r="Z934" s="41">
        <f t="shared" si="367"/>
        <v>0</v>
      </c>
      <c r="AA934" s="41">
        <f t="shared" si="367"/>
        <v>0</v>
      </c>
      <c r="AB934" s="41">
        <f t="shared" si="368"/>
        <v>0</v>
      </c>
      <c r="AC934" s="41">
        <f t="shared" si="368"/>
        <v>1</v>
      </c>
      <c r="AD934" s="41">
        <f t="shared" si="368"/>
        <v>0</v>
      </c>
      <c r="AE934" s="41">
        <f t="shared" si="368"/>
        <v>0</v>
      </c>
      <c r="AF934" s="41">
        <f t="shared" si="368"/>
        <v>0</v>
      </c>
      <c r="AG934" s="48">
        <v>397.07829719734536</v>
      </c>
      <c r="AH934" s="48">
        <v>100.00000258490844</v>
      </c>
      <c r="AI934" s="48">
        <v>50</v>
      </c>
      <c r="AJ934" s="48">
        <v>227.45116282468251</v>
      </c>
      <c r="AK934" s="41">
        <f t="shared" si="369"/>
        <v>11.340697956879747</v>
      </c>
      <c r="AL934" s="41">
        <f>LN(D934+'Models training data'!$Y$4)</f>
        <v>6.5342030373865772</v>
      </c>
      <c r="AM934" s="41">
        <f>LN(E934+'Models training data'!$Y$5)</f>
        <v>5.106018734272034</v>
      </c>
      <c r="AN934" s="41">
        <f>LN(F934+'Models training data'!$Y$6)</f>
        <v>4.5578530171535672</v>
      </c>
      <c r="AO934" s="41">
        <f>LN(G934+'Models training data'!$Y$7)</f>
        <v>5.6242145858172004</v>
      </c>
      <c r="AP934" s="41">
        <f t="shared" si="358"/>
        <v>1</v>
      </c>
      <c r="AQ934" s="41">
        <f t="shared" si="370"/>
        <v>1</v>
      </c>
      <c r="AR934" s="41">
        <f t="shared" si="371"/>
        <v>106929.2575199782</v>
      </c>
      <c r="AS934" s="41">
        <f t="shared" si="372"/>
        <v>91625.597701529623</v>
      </c>
      <c r="AT934" s="41">
        <f t="shared" si="373"/>
        <v>11.382941829922965</v>
      </c>
      <c r="AU934" s="41">
        <f t="shared" si="374"/>
        <v>89591.2849125598</v>
      </c>
      <c r="AV934" s="41">
        <f t="shared" si="375"/>
        <v>11.376395466411786</v>
      </c>
      <c r="AW934" s="41">
        <f t="shared" si="376"/>
        <v>87465.425388088333</v>
      </c>
      <c r="AX934" s="41">
        <f t="shared" si="377"/>
        <v>11.343188774447011</v>
      </c>
      <c r="AY934" s="41">
        <f t="shared" si="378"/>
        <v>11.084781791670029</v>
      </c>
      <c r="AZ934" s="41">
        <f t="shared" si="379"/>
        <v>11.269053300553884</v>
      </c>
    </row>
    <row r="935" spans="2:52" x14ac:dyDescent="0.25">
      <c r="B935" s="41" t="str">
        <f t="shared" si="380"/>
        <v>MD</v>
      </c>
      <c r="C935" s="46">
        <v>45507</v>
      </c>
      <c r="D935" s="45">
        <v>403.16727675237553</v>
      </c>
      <c r="E935" s="45">
        <v>100.00000129245421</v>
      </c>
      <c r="F935" s="45">
        <v>50</v>
      </c>
      <c r="G935" s="48">
        <v>250.19627910715079</v>
      </c>
      <c r="H935" s="44">
        <v>85009.290165420593</v>
      </c>
      <c r="I935" s="62">
        <f t="shared" si="359"/>
        <v>803.36355715198056</v>
      </c>
      <c r="J935" s="41">
        <f t="shared" si="360"/>
        <v>2024</v>
      </c>
      <c r="K935" s="41">
        <f t="shared" si="361"/>
        <v>136</v>
      </c>
      <c r="L935" s="41">
        <f t="shared" si="362"/>
        <v>18496</v>
      </c>
      <c r="M935" s="41">
        <f t="shared" si="363"/>
        <v>9.8253097714721047</v>
      </c>
      <c r="N935" s="41">
        <f t="shared" si="364"/>
        <v>0</v>
      </c>
      <c r="O935" s="41">
        <f t="shared" si="365"/>
        <v>8</v>
      </c>
      <c r="P935" s="41">
        <f t="shared" si="366"/>
        <v>0</v>
      </c>
      <c r="Q935" s="41">
        <f t="shared" si="366"/>
        <v>0</v>
      </c>
      <c r="R935" s="41">
        <f t="shared" si="366"/>
        <v>0</v>
      </c>
      <c r="S935" s="41">
        <f t="shared" si="366"/>
        <v>0</v>
      </c>
      <c r="T935" s="41">
        <f t="shared" si="366"/>
        <v>0</v>
      </c>
      <c r="U935" s="41">
        <f t="shared" si="366"/>
        <v>0</v>
      </c>
      <c r="V935" s="41">
        <f t="shared" si="367"/>
        <v>0</v>
      </c>
      <c r="W935" s="41">
        <f t="shared" si="367"/>
        <v>1</v>
      </c>
      <c r="X935" s="41">
        <f t="shared" si="367"/>
        <v>0</v>
      </c>
      <c r="Y935" s="41">
        <f t="shared" si="367"/>
        <v>0</v>
      </c>
      <c r="Z935" s="41">
        <f t="shared" si="367"/>
        <v>0</v>
      </c>
      <c r="AA935" s="41">
        <f t="shared" si="367"/>
        <v>0</v>
      </c>
      <c r="AB935" s="41">
        <f t="shared" si="368"/>
        <v>0</v>
      </c>
      <c r="AC935" s="41">
        <f t="shared" si="368"/>
        <v>1</v>
      </c>
      <c r="AD935" s="41">
        <f t="shared" si="368"/>
        <v>0</v>
      </c>
      <c r="AE935" s="41">
        <f t="shared" si="368"/>
        <v>0</v>
      </c>
      <c r="AF935" s="41">
        <f t="shared" si="368"/>
        <v>0</v>
      </c>
      <c r="AG935" s="48">
        <v>403.16727675237553</v>
      </c>
      <c r="AH935" s="48">
        <v>100.00000129245421</v>
      </c>
      <c r="AI935" s="48">
        <v>50</v>
      </c>
      <c r="AJ935" s="48">
        <v>250.19627910715079</v>
      </c>
      <c r="AK935" s="41">
        <f t="shared" si="369"/>
        <v>11.350515825563846</v>
      </c>
      <c r="AL935" s="41">
        <f>LN(D935+'Models training data'!$Y$4)</f>
        <v>6.5430107314878185</v>
      </c>
      <c r="AM935" s="41">
        <f>LN(E935+'Models training data'!$Y$5)</f>
        <v>5.1060187264395518</v>
      </c>
      <c r="AN935" s="41">
        <f>LN(F935+'Models training data'!$Y$6)</f>
        <v>4.5578530171535672</v>
      </c>
      <c r="AO935" s="41">
        <f>LN(G935+'Models training data'!$Y$7)</f>
        <v>5.7031146274281657</v>
      </c>
      <c r="AP935" s="41">
        <f t="shared" si="358"/>
        <v>1</v>
      </c>
      <c r="AQ935" s="41">
        <f t="shared" si="370"/>
        <v>1</v>
      </c>
      <c r="AR935" s="41">
        <f t="shared" si="371"/>
        <v>109228.43481661269</v>
      </c>
      <c r="AS935" s="41">
        <f t="shared" si="372"/>
        <v>91601.500311487922</v>
      </c>
      <c r="AT935" s="41">
        <f t="shared" si="373"/>
        <v>11.382684212658184</v>
      </c>
      <c r="AU935" s="41">
        <f t="shared" si="374"/>
        <v>89652.120924212591</v>
      </c>
      <c r="AV935" s="41">
        <f t="shared" si="375"/>
        <v>11.377356567499397</v>
      </c>
      <c r="AW935" s="41">
        <f t="shared" si="376"/>
        <v>87454.747065457064</v>
      </c>
      <c r="AX935" s="41">
        <f t="shared" si="377"/>
        <v>11.343065853595578</v>
      </c>
      <c r="AY935" s="41">
        <f t="shared" si="378"/>
        <v>11.088444985761425</v>
      </c>
      <c r="AZ935" s="41">
        <f t="shared" si="379"/>
        <v>11.279107945594992</v>
      </c>
    </row>
    <row r="936" spans="2:52" x14ac:dyDescent="0.25">
      <c r="B936" s="41" t="str">
        <f t="shared" si="380"/>
        <v>MD</v>
      </c>
      <c r="C936" s="46">
        <v>45514</v>
      </c>
      <c r="D936" s="45">
        <v>408.6816871280389</v>
      </c>
      <c r="E936" s="45">
        <v>100.00000064622711</v>
      </c>
      <c r="F936" s="45">
        <v>50</v>
      </c>
      <c r="G936" s="48">
        <v>70.019627910715087</v>
      </c>
      <c r="H936" s="44">
        <v>77787.793298598321</v>
      </c>
      <c r="I936" s="62">
        <f t="shared" si="359"/>
        <v>628.70131568498118</v>
      </c>
      <c r="J936" s="41">
        <f t="shared" si="360"/>
        <v>2024</v>
      </c>
      <c r="K936" s="41">
        <f t="shared" si="361"/>
        <v>137</v>
      </c>
      <c r="L936" s="41">
        <f t="shared" si="362"/>
        <v>18769</v>
      </c>
      <c r="M936" s="41">
        <f t="shared" si="363"/>
        <v>9.8399618516562501</v>
      </c>
      <c r="N936" s="41">
        <f t="shared" si="364"/>
        <v>0</v>
      </c>
      <c r="O936" s="41">
        <f t="shared" si="365"/>
        <v>8</v>
      </c>
      <c r="P936" s="41">
        <f t="shared" si="366"/>
        <v>0</v>
      </c>
      <c r="Q936" s="41">
        <f t="shared" si="366"/>
        <v>0</v>
      </c>
      <c r="R936" s="41">
        <f t="shared" si="366"/>
        <v>0</v>
      </c>
      <c r="S936" s="41">
        <f t="shared" si="366"/>
        <v>0</v>
      </c>
      <c r="T936" s="41">
        <f t="shared" si="366"/>
        <v>0</v>
      </c>
      <c r="U936" s="41">
        <f t="shared" si="366"/>
        <v>0</v>
      </c>
      <c r="V936" s="41">
        <f t="shared" si="367"/>
        <v>0</v>
      </c>
      <c r="W936" s="41">
        <f t="shared" si="367"/>
        <v>1</v>
      </c>
      <c r="X936" s="41">
        <f t="shared" si="367"/>
        <v>0</v>
      </c>
      <c r="Y936" s="41">
        <f t="shared" si="367"/>
        <v>0</v>
      </c>
      <c r="Z936" s="41">
        <f t="shared" si="367"/>
        <v>0</v>
      </c>
      <c r="AA936" s="41">
        <f t="shared" si="367"/>
        <v>0</v>
      </c>
      <c r="AB936" s="41">
        <f t="shared" si="368"/>
        <v>0</v>
      </c>
      <c r="AC936" s="41">
        <f t="shared" si="368"/>
        <v>1</v>
      </c>
      <c r="AD936" s="41">
        <f t="shared" si="368"/>
        <v>0</v>
      </c>
      <c r="AE936" s="41">
        <f t="shared" si="368"/>
        <v>0</v>
      </c>
      <c r="AF936" s="41">
        <f t="shared" si="368"/>
        <v>0</v>
      </c>
      <c r="AG936" s="48">
        <v>408.6816871280389</v>
      </c>
      <c r="AH936" s="48">
        <v>100.00000064622711</v>
      </c>
      <c r="AI936" s="48">
        <v>50</v>
      </c>
      <c r="AJ936" s="48">
        <v>70.019627910715087</v>
      </c>
      <c r="AK936" s="41">
        <f t="shared" si="369"/>
        <v>11.261739799381029</v>
      </c>
      <c r="AL936" s="41">
        <f>LN(D936+'Models training data'!$Y$4)</f>
        <v>6.5509209197370541</v>
      </c>
      <c r="AM936" s="41">
        <f>LN(E936+'Models training data'!$Y$5)</f>
        <v>5.1060187225233111</v>
      </c>
      <c r="AN936" s="41">
        <f>LN(F936+'Models training data'!$Y$6)</f>
        <v>4.5578530171535672</v>
      </c>
      <c r="AO936" s="41">
        <f>LN(G936+'Models training data'!$Y$7)</f>
        <v>4.7843456450294966</v>
      </c>
      <c r="AP936" s="41">
        <f t="shared" si="358"/>
        <v>1</v>
      </c>
      <c r="AQ936" s="41">
        <f t="shared" si="370"/>
        <v>1</v>
      </c>
      <c r="AR936" s="41">
        <f t="shared" si="371"/>
        <v>109204.04450352894</v>
      </c>
      <c r="AS936" s="41">
        <f t="shared" si="372"/>
        <v>91577.402921446221</v>
      </c>
      <c r="AT936" s="41">
        <f t="shared" si="373"/>
        <v>11.382426595393405</v>
      </c>
      <c r="AU936" s="41">
        <f t="shared" si="374"/>
        <v>89714.135634541206</v>
      </c>
      <c r="AV936" s="41">
        <f t="shared" si="375"/>
        <v>11.3783346137887</v>
      </c>
      <c r="AW936" s="41">
        <f t="shared" si="376"/>
        <v>87444.146972997973</v>
      </c>
      <c r="AX936" s="41">
        <f t="shared" si="377"/>
        <v>11.342943833271288</v>
      </c>
      <c r="AY936" s="41">
        <f t="shared" si="378"/>
        <v>11.059727318204525</v>
      </c>
      <c r="AZ936" s="41">
        <f t="shared" si="379"/>
        <v>11.16512423507249</v>
      </c>
    </row>
    <row r="937" spans="2:52" x14ac:dyDescent="0.25">
      <c r="B937" s="41" t="str">
        <f t="shared" si="380"/>
        <v>MD</v>
      </c>
      <c r="C937" s="46">
        <v>45521</v>
      </c>
      <c r="D937" s="45">
        <v>413.80642032501703</v>
      </c>
      <c r="E937" s="45">
        <v>100.00000032311355</v>
      </c>
      <c r="F937" s="45">
        <v>50</v>
      </c>
      <c r="G937" s="48">
        <v>52.001962791071506</v>
      </c>
      <c r="H937" s="44">
        <v>76137.974550972795</v>
      </c>
      <c r="I937" s="62">
        <f t="shared" si="359"/>
        <v>615.80838343920209</v>
      </c>
      <c r="J937" s="41">
        <f t="shared" si="360"/>
        <v>2024</v>
      </c>
      <c r="K937" s="41">
        <f t="shared" si="361"/>
        <v>138</v>
      </c>
      <c r="L937" s="41">
        <f t="shared" si="362"/>
        <v>19044</v>
      </c>
      <c r="M937" s="41">
        <f t="shared" si="363"/>
        <v>9.8545073703144102</v>
      </c>
      <c r="N937" s="41">
        <f t="shared" si="364"/>
        <v>0</v>
      </c>
      <c r="O937" s="41">
        <f t="shared" si="365"/>
        <v>8</v>
      </c>
      <c r="P937" s="41">
        <f t="shared" si="366"/>
        <v>0</v>
      </c>
      <c r="Q937" s="41">
        <f t="shared" si="366"/>
        <v>0</v>
      </c>
      <c r="R937" s="41">
        <f t="shared" si="366"/>
        <v>0</v>
      </c>
      <c r="S937" s="41">
        <f t="shared" si="366"/>
        <v>0</v>
      </c>
      <c r="T937" s="41">
        <f t="shared" si="366"/>
        <v>0</v>
      </c>
      <c r="U937" s="41">
        <f t="shared" si="366"/>
        <v>0</v>
      </c>
      <c r="V937" s="41">
        <f t="shared" si="367"/>
        <v>0</v>
      </c>
      <c r="W937" s="41">
        <f t="shared" si="367"/>
        <v>1</v>
      </c>
      <c r="X937" s="41">
        <f t="shared" si="367"/>
        <v>0</v>
      </c>
      <c r="Y937" s="41">
        <f t="shared" si="367"/>
        <v>0</v>
      </c>
      <c r="Z937" s="41">
        <f t="shared" si="367"/>
        <v>0</v>
      </c>
      <c r="AA937" s="41">
        <f t="shared" si="367"/>
        <v>0</v>
      </c>
      <c r="AB937" s="41">
        <f t="shared" si="368"/>
        <v>0</v>
      </c>
      <c r="AC937" s="41">
        <f t="shared" si="368"/>
        <v>1</v>
      </c>
      <c r="AD937" s="41">
        <f t="shared" si="368"/>
        <v>0</v>
      </c>
      <c r="AE937" s="41">
        <f t="shared" si="368"/>
        <v>0</v>
      </c>
      <c r="AF937" s="41">
        <f t="shared" si="368"/>
        <v>0</v>
      </c>
      <c r="AG937" s="48">
        <v>413.80642032501703</v>
      </c>
      <c r="AH937" s="48">
        <v>100.00000032311355</v>
      </c>
      <c r="AI937" s="48">
        <v>50</v>
      </c>
      <c r="AJ937" s="48">
        <v>52.001962791071506</v>
      </c>
      <c r="AK937" s="41">
        <f t="shared" si="369"/>
        <v>11.240302427940588</v>
      </c>
      <c r="AL937" s="41">
        <f>LN(D937+'Models training data'!$Y$4)</f>
        <v>6.5582164570733035</v>
      </c>
      <c r="AM937" s="41">
        <f>LN(E937+'Models training data'!$Y$5)</f>
        <v>5.1060187205651903</v>
      </c>
      <c r="AN937" s="41">
        <f>LN(F937+'Models training data'!$Y$6)</f>
        <v>4.5578530171535672</v>
      </c>
      <c r="AO937" s="41">
        <f>LN(G937+'Models training data'!$Y$7)</f>
        <v>4.6210966479426014</v>
      </c>
      <c r="AP937" s="41">
        <f t="shared" si="358"/>
        <v>1</v>
      </c>
      <c r="AQ937" s="41">
        <f t="shared" si="370"/>
        <v>1</v>
      </c>
      <c r="AR937" s="41">
        <f t="shared" si="371"/>
        <v>109179.6541904452</v>
      </c>
      <c r="AS937" s="41">
        <f t="shared" si="372"/>
        <v>91553.30553140452</v>
      </c>
      <c r="AT937" s="41">
        <f t="shared" si="373"/>
        <v>11.382168978128623</v>
      </c>
      <c r="AU937" s="41">
        <f t="shared" si="374"/>
        <v>89777.329043545644</v>
      </c>
      <c r="AV937" s="41">
        <f t="shared" si="375"/>
        <v>11.379329605279695</v>
      </c>
      <c r="AW937" s="41">
        <f t="shared" si="376"/>
        <v>87433.623972802496</v>
      </c>
      <c r="AX937" s="41">
        <f t="shared" si="377"/>
        <v>11.34282270037539</v>
      </c>
      <c r="AY937" s="41">
        <f t="shared" si="378"/>
        <v>11.056867975771009</v>
      </c>
      <c r="AZ937" s="41">
        <f t="shared" si="379"/>
        <v>11.145059661627476</v>
      </c>
    </row>
    <row r="938" spans="2:52" x14ac:dyDescent="0.25">
      <c r="B938" s="41" t="str">
        <f t="shared" si="380"/>
        <v>MD</v>
      </c>
      <c r="C938" s="46">
        <v>45528</v>
      </c>
      <c r="D938" s="45">
        <v>418.67102595625568</v>
      </c>
      <c r="E938" s="45">
        <v>100.00000016155678</v>
      </c>
      <c r="F938" s="45">
        <v>50</v>
      </c>
      <c r="G938" s="48">
        <v>50.200196279107153</v>
      </c>
      <c r="H938" s="44">
        <v>75984.110828804522</v>
      </c>
      <c r="I938" s="62">
        <f t="shared" si="359"/>
        <v>618.87122239691962</v>
      </c>
      <c r="J938" s="41">
        <f t="shared" si="360"/>
        <v>2024</v>
      </c>
      <c r="K938" s="41">
        <f t="shared" si="361"/>
        <v>139</v>
      </c>
      <c r="L938" s="41">
        <f t="shared" si="362"/>
        <v>19321</v>
      </c>
      <c r="M938" s="41">
        <f t="shared" si="363"/>
        <v>9.868947866261383</v>
      </c>
      <c r="N938" s="41">
        <f t="shared" si="364"/>
        <v>0</v>
      </c>
      <c r="O938" s="41">
        <f t="shared" si="365"/>
        <v>8</v>
      </c>
      <c r="P938" s="41">
        <f t="shared" si="366"/>
        <v>0</v>
      </c>
      <c r="Q938" s="41">
        <f t="shared" si="366"/>
        <v>0</v>
      </c>
      <c r="R938" s="41">
        <f t="shared" si="366"/>
        <v>0</v>
      </c>
      <c r="S938" s="41">
        <f t="shared" si="366"/>
        <v>0</v>
      </c>
      <c r="T938" s="41">
        <f t="shared" si="366"/>
        <v>0</v>
      </c>
      <c r="U938" s="41">
        <f t="shared" si="366"/>
        <v>0</v>
      </c>
      <c r="V938" s="41">
        <f t="shared" si="367"/>
        <v>0</v>
      </c>
      <c r="W938" s="41">
        <f t="shared" si="367"/>
        <v>1</v>
      </c>
      <c r="X938" s="41">
        <f t="shared" si="367"/>
        <v>0</v>
      </c>
      <c r="Y938" s="41">
        <f t="shared" si="367"/>
        <v>0</v>
      </c>
      <c r="Z938" s="41">
        <f t="shared" si="367"/>
        <v>0</v>
      </c>
      <c r="AA938" s="41">
        <f t="shared" si="367"/>
        <v>0</v>
      </c>
      <c r="AB938" s="41">
        <f t="shared" si="368"/>
        <v>0</v>
      </c>
      <c r="AC938" s="41">
        <f t="shared" si="368"/>
        <v>1</v>
      </c>
      <c r="AD938" s="41">
        <f t="shared" si="368"/>
        <v>0</v>
      </c>
      <c r="AE938" s="41">
        <f t="shared" si="368"/>
        <v>0</v>
      </c>
      <c r="AF938" s="41">
        <f t="shared" si="368"/>
        <v>0</v>
      </c>
      <c r="AG938" s="48">
        <v>418.67102595625568</v>
      </c>
      <c r="AH938" s="48">
        <v>100.00000016155678</v>
      </c>
      <c r="AI938" s="48">
        <v>50</v>
      </c>
      <c r="AJ938" s="48">
        <v>50.200196279107153</v>
      </c>
      <c r="AK938" s="41">
        <f t="shared" si="369"/>
        <v>11.238279529368652</v>
      </c>
      <c r="AL938" s="41">
        <f>LN(D938+'Models training data'!$Y$4)</f>
        <v>6.5650927819835854</v>
      </c>
      <c r="AM938" s="41">
        <f>LN(E938+'Models training data'!$Y$5)</f>
        <v>5.10601871958613</v>
      </c>
      <c r="AN938" s="41">
        <f>LN(F938+'Models training data'!$Y$6)</f>
        <v>4.5578530171535672</v>
      </c>
      <c r="AO938" s="41">
        <f>LN(G938+'Models training data'!$Y$7)</f>
        <v>4.6032045543157309</v>
      </c>
      <c r="AP938" s="41">
        <f t="shared" si="358"/>
        <v>1</v>
      </c>
      <c r="AQ938" s="41">
        <f t="shared" si="370"/>
        <v>1</v>
      </c>
      <c r="AR938" s="41">
        <f t="shared" si="371"/>
        <v>109155.26387736146</v>
      </c>
      <c r="AS938" s="41">
        <f t="shared" si="372"/>
        <v>91529.208141362818</v>
      </c>
      <c r="AT938" s="41">
        <f t="shared" si="373"/>
        <v>11.381911360863844</v>
      </c>
      <c r="AU938" s="41">
        <f t="shared" si="374"/>
        <v>89841.70115122589</v>
      </c>
      <c r="AV938" s="41">
        <f t="shared" si="375"/>
        <v>11.380341541972379</v>
      </c>
      <c r="AW938" s="41">
        <f t="shared" si="376"/>
        <v>87423.176951610338</v>
      </c>
      <c r="AX938" s="41">
        <f t="shared" si="377"/>
        <v>11.342702442092866</v>
      </c>
      <c r="AY938" s="41">
        <f t="shared" si="378"/>
        <v>11.056589804149883</v>
      </c>
      <c r="AZ938" s="41">
        <f t="shared" si="379"/>
        <v>11.143061404535899</v>
      </c>
    </row>
    <row r="939" spans="2:52" x14ac:dyDescent="0.25">
      <c r="B939" s="41" t="str">
        <f t="shared" si="380"/>
        <v>MD</v>
      </c>
      <c r="C939" s="46">
        <v>45535</v>
      </c>
      <c r="D939" s="45">
        <v>423.36631521541017</v>
      </c>
      <c r="E939" s="45">
        <v>100.00000008077839</v>
      </c>
      <c r="F939" s="45">
        <v>50</v>
      </c>
      <c r="G939" s="48">
        <v>50.020019627910713</v>
      </c>
      <c r="H939" s="44">
        <v>72914.943607519119</v>
      </c>
      <c r="I939" s="62">
        <f t="shared" si="359"/>
        <v>623.38633492409929</v>
      </c>
      <c r="J939" s="41">
        <f t="shared" si="360"/>
        <v>2024</v>
      </c>
      <c r="K939" s="41">
        <f t="shared" si="361"/>
        <v>140</v>
      </c>
      <c r="L939" s="41">
        <f t="shared" si="362"/>
        <v>19600</v>
      </c>
      <c r="M939" s="41">
        <f t="shared" si="363"/>
        <v>9.8832848452186077</v>
      </c>
      <c r="N939" s="41">
        <f t="shared" si="364"/>
        <v>0</v>
      </c>
      <c r="O939" s="41">
        <f t="shared" si="365"/>
        <v>8</v>
      </c>
      <c r="P939" s="41">
        <f t="shared" si="366"/>
        <v>0</v>
      </c>
      <c r="Q939" s="41">
        <f t="shared" si="366"/>
        <v>0</v>
      </c>
      <c r="R939" s="41">
        <f t="shared" si="366"/>
        <v>0</v>
      </c>
      <c r="S939" s="41">
        <f t="shared" si="366"/>
        <v>0</v>
      </c>
      <c r="T939" s="41">
        <f t="shared" si="366"/>
        <v>0</v>
      </c>
      <c r="U939" s="41">
        <f t="shared" si="366"/>
        <v>0</v>
      </c>
      <c r="V939" s="41">
        <f t="shared" si="367"/>
        <v>0</v>
      </c>
      <c r="W939" s="41">
        <f t="shared" si="367"/>
        <v>1</v>
      </c>
      <c r="X939" s="41">
        <f t="shared" si="367"/>
        <v>0</v>
      </c>
      <c r="Y939" s="41">
        <f t="shared" si="367"/>
        <v>0</v>
      </c>
      <c r="Z939" s="41">
        <f t="shared" si="367"/>
        <v>0</v>
      </c>
      <c r="AA939" s="41">
        <f t="shared" si="367"/>
        <v>0</v>
      </c>
      <c r="AB939" s="41">
        <f t="shared" si="368"/>
        <v>0</v>
      </c>
      <c r="AC939" s="41">
        <f t="shared" si="368"/>
        <v>1</v>
      </c>
      <c r="AD939" s="41">
        <f t="shared" si="368"/>
        <v>0</v>
      </c>
      <c r="AE939" s="41">
        <f t="shared" si="368"/>
        <v>0</v>
      </c>
      <c r="AF939" s="41">
        <f t="shared" si="368"/>
        <v>0</v>
      </c>
      <c r="AG939" s="48">
        <v>423.36631521541017</v>
      </c>
      <c r="AH939" s="48">
        <v>100.00000008077839</v>
      </c>
      <c r="AI939" s="48">
        <v>50</v>
      </c>
      <c r="AJ939" s="48">
        <v>50.020019627910713</v>
      </c>
      <c r="AK939" s="41">
        <f t="shared" si="369"/>
        <v>11.197048884747094</v>
      </c>
      <c r="AL939" s="41">
        <f>LN(D939+'Models training data'!$Y$4)</f>
        <v>6.5716852262480634</v>
      </c>
      <c r="AM939" s="41">
        <f>LN(E939+'Models training data'!$Y$5)</f>
        <v>5.1060187190965998</v>
      </c>
      <c r="AN939" s="41">
        <f>LN(F939+'Models training data'!$Y$6)</f>
        <v>4.5578530171535672</v>
      </c>
      <c r="AO939" s="41">
        <f>LN(G939+'Models training data'!$Y$7)</f>
        <v>4.6013976111724988</v>
      </c>
      <c r="AP939" s="41">
        <f t="shared" si="358"/>
        <v>1</v>
      </c>
      <c r="AQ939" s="41">
        <f t="shared" si="370"/>
        <v>1</v>
      </c>
      <c r="AR939" s="41">
        <f t="shared" si="371"/>
        <v>109130.87356427772</v>
      </c>
      <c r="AS939" s="41">
        <f t="shared" si="372"/>
        <v>91505.110751321132</v>
      </c>
      <c r="AT939" s="41">
        <f t="shared" si="373"/>
        <v>11.381653743599063</v>
      </c>
      <c r="AU939" s="41">
        <f t="shared" si="374"/>
        <v>89907.251957581961</v>
      </c>
      <c r="AV939" s="41">
        <f t="shared" si="375"/>
        <v>11.381370423866754</v>
      </c>
      <c r="AW939" s="41">
        <f t="shared" si="376"/>
        <v>87412.804820102683</v>
      </c>
      <c r="AX939" s="41">
        <f t="shared" si="377"/>
        <v>11.342583045884293</v>
      </c>
      <c r="AY939" s="41">
        <f t="shared" si="378"/>
        <v>11.056566728994003</v>
      </c>
      <c r="AZ939" s="41">
        <f t="shared" si="379"/>
        <v>11.143059924913729</v>
      </c>
    </row>
    <row r="940" spans="2:52" x14ac:dyDescent="0.25">
      <c r="B940" s="41" t="str">
        <f t="shared" si="380"/>
        <v>MD</v>
      </c>
      <c r="C940" s="46">
        <v>45542</v>
      </c>
      <c r="D940" s="45">
        <v>427.95598366727859</v>
      </c>
      <c r="E940" s="45">
        <v>100.0000000403892</v>
      </c>
      <c r="F940" s="45">
        <v>50</v>
      </c>
      <c r="G940" s="48">
        <v>50.00200196279107</v>
      </c>
      <c r="H940" s="44">
        <v>72958.355870054613</v>
      </c>
      <c r="I940" s="62">
        <f t="shared" si="359"/>
        <v>627.95798567045881</v>
      </c>
      <c r="J940" s="41">
        <f t="shared" si="360"/>
        <v>2024</v>
      </c>
      <c r="K940" s="41">
        <f t="shared" si="361"/>
        <v>141</v>
      </c>
      <c r="L940" s="41">
        <f t="shared" si="362"/>
        <v>19881</v>
      </c>
      <c r="M940" s="41">
        <f t="shared" si="363"/>
        <v>9.8975197807563369</v>
      </c>
      <c r="N940" s="41">
        <f t="shared" si="364"/>
        <v>0</v>
      </c>
      <c r="O940" s="41">
        <f t="shared" si="365"/>
        <v>9</v>
      </c>
      <c r="P940" s="41">
        <f t="shared" si="366"/>
        <v>0</v>
      </c>
      <c r="Q940" s="41">
        <f t="shared" si="366"/>
        <v>0</v>
      </c>
      <c r="R940" s="41">
        <f t="shared" si="366"/>
        <v>0</v>
      </c>
      <c r="S940" s="41">
        <f t="shared" si="366"/>
        <v>0</v>
      </c>
      <c r="T940" s="41">
        <f t="shared" si="366"/>
        <v>0</v>
      </c>
      <c r="U940" s="41">
        <f t="shared" si="366"/>
        <v>0</v>
      </c>
      <c r="V940" s="41">
        <f t="shared" si="367"/>
        <v>0</v>
      </c>
      <c r="W940" s="41">
        <f t="shared" si="367"/>
        <v>0</v>
      </c>
      <c r="X940" s="41">
        <f t="shared" si="367"/>
        <v>1</v>
      </c>
      <c r="Y940" s="41">
        <f t="shared" si="367"/>
        <v>0</v>
      </c>
      <c r="Z940" s="41">
        <f t="shared" si="367"/>
        <v>0</v>
      </c>
      <c r="AA940" s="41">
        <f t="shared" si="367"/>
        <v>0</v>
      </c>
      <c r="AB940" s="41">
        <f t="shared" si="368"/>
        <v>0</v>
      </c>
      <c r="AC940" s="41">
        <f t="shared" si="368"/>
        <v>1</v>
      </c>
      <c r="AD940" s="41">
        <f t="shared" si="368"/>
        <v>0</v>
      </c>
      <c r="AE940" s="41">
        <f t="shared" si="368"/>
        <v>0</v>
      </c>
      <c r="AF940" s="41">
        <f t="shared" si="368"/>
        <v>0</v>
      </c>
      <c r="AG940" s="48">
        <v>427.95598366727859</v>
      </c>
      <c r="AH940" s="48">
        <v>100.0000000403892</v>
      </c>
      <c r="AI940" s="48">
        <v>50</v>
      </c>
      <c r="AJ940" s="48">
        <v>50.00200196279107</v>
      </c>
      <c r="AK940" s="41">
        <f t="shared" si="369"/>
        <v>11.197644089818517</v>
      </c>
      <c r="AL940" s="41">
        <f>LN(D940+'Models training data'!$Y$4)</f>
        <v>6.5780876390979515</v>
      </c>
      <c r="AM940" s="41">
        <f>LN(E940+'Models training data'!$Y$5)</f>
        <v>5.1060187188518347</v>
      </c>
      <c r="AN940" s="41">
        <f>LN(F940+'Models training data'!$Y$6)</f>
        <v>4.5578530171535672</v>
      </c>
      <c r="AO940" s="41">
        <f>LN(G940+'Models training data'!$Y$7)</f>
        <v>4.6012167371509065</v>
      </c>
      <c r="AP940" s="41">
        <f t="shared" si="358"/>
        <v>1</v>
      </c>
      <c r="AQ940" s="41">
        <f t="shared" si="370"/>
        <v>1</v>
      </c>
      <c r="AR940" s="41">
        <f t="shared" si="371"/>
        <v>99730.632522206419</v>
      </c>
      <c r="AS940" s="41">
        <f t="shared" si="372"/>
        <v>83393.201937173348</v>
      </c>
      <c r="AT940" s="41">
        <f t="shared" si="373"/>
        <v>11.30386941060333</v>
      </c>
      <c r="AU940" s="41">
        <f t="shared" si="374"/>
        <v>89973.981462613854</v>
      </c>
      <c r="AV940" s="41">
        <f t="shared" si="375"/>
        <v>11.38241625096282</v>
      </c>
      <c r="AW940" s="41">
        <f t="shared" si="376"/>
        <v>87402.506512220614</v>
      </c>
      <c r="AX940" s="41">
        <f t="shared" si="377"/>
        <v>11.342464499478</v>
      </c>
      <c r="AY940" s="41">
        <f t="shared" si="378"/>
        <v>11.056567294054769</v>
      </c>
      <c r="AZ940" s="41">
        <f t="shared" si="379"/>
        <v>11.143258647614836</v>
      </c>
    </row>
    <row r="941" spans="2:52" x14ac:dyDescent="0.25">
      <c r="B941" s="41" t="str">
        <f t="shared" si="380"/>
        <v>MD</v>
      </c>
      <c r="C941" s="46">
        <v>45549</v>
      </c>
      <c r="D941" s="45">
        <v>432.48474721375146</v>
      </c>
      <c r="E941" s="45">
        <v>100.00000002019459</v>
      </c>
      <c r="F941" s="45">
        <v>50</v>
      </c>
      <c r="G941" s="48">
        <v>50.00020019627911</v>
      </c>
      <c r="H941" s="44">
        <v>73003.035525458166</v>
      </c>
      <c r="I941" s="62">
        <f t="shared" si="359"/>
        <v>632.48494743022525</v>
      </c>
      <c r="J941" s="41">
        <f t="shared" si="360"/>
        <v>2024</v>
      </c>
      <c r="K941" s="41">
        <f t="shared" si="361"/>
        <v>142</v>
      </c>
      <c r="L941" s="41">
        <f t="shared" si="362"/>
        <v>20164</v>
      </c>
      <c r="M941" s="41">
        <f t="shared" si="363"/>
        <v>9.9116541152025217</v>
      </c>
      <c r="N941" s="41">
        <f t="shared" si="364"/>
        <v>0</v>
      </c>
      <c r="O941" s="41">
        <f t="shared" si="365"/>
        <v>9</v>
      </c>
      <c r="P941" s="41">
        <f t="shared" si="366"/>
        <v>0</v>
      </c>
      <c r="Q941" s="41">
        <f t="shared" si="366"/>
        <v>0</v>
      </c>
      <c r="R941" s="41">
        <f t="shared" si="366"/>
        <v>0</v>
      </c>
      <c r="S941" s="41">
        <f t="shared" si="366"/>
        <v>0</v>
      </c>
      <c r="T941" s="41">
        <f t="shared" si="366"/>
        <v>0</v>
      </c>
      <c r="U941" s="41">
        <f t="shared" si="366"/>
        <v>0</v>
      </c>
      <c r="V941" s="41">
        <f t="shared" si="367"/>
        <v>0</v>
      </c>
      <c r="W941" s="41">
        <f t="shared" si="367"/>
        <v>0</v>
      </c>
      <c r="X941" s="41">
        <f t="shared" si="367"/>
        <v>1</v>
      </c>
      <c r="Y941" s="41">
        <f t="shared" si="367"/>
        <v>0</v>
      </c>
      <c r="Z941" s="41">
        <f t="shared" si="367"/>
        <v>0</v>
      </c>
      <c r="AA941" s="41">
        <f t="shared" si="367"/>
        <v>0</v>
      </c>
      <c r="AB941" s="41">
        <f t="shared" si="368"/>
        <v>0</v>
      </c>
      <c r="AC941" s="41">
        <f t="shared" si="368"/>
        <v>1</v>
      </c>
      <c r="AD941" s="41">
        <f t="shared" si="368"/>
        <v>0</v>
      </c>
      <c r="AE941" s="41">
        <f t="shared" si="368"/>
        <v>0</v>
      </c>
      <c r="AF941" s="41">
        <f t="shared" si="368"/>
        <v>0</v>
      </c>
      <c r="AG941" s="48">
        <v>432.48474721375146</v>
      </c>
      <c r="AH941" s="48">
        <v>100.00000002019459</v>
      </c>
      <c r="AI941" s="48">
        <v>50</v>
      </c>
      <c r="AJ941" s="48">
        <v>50.00020019627911</v>
      </c>
      <c r="AK941" s="41">
        <f t="shared" si="369"/>
        <v>11.198256301806522</v>
      </c>
      <c r="AL941" s="41">
        <f>LN(D941+'Models training data'!$Y$4)</f>
        <v>6.5843651665718959</v>
      </c>
      <c r="AM941" s="41">
        <f>LN(E941+'Models training data'!$Y$5)</f>
        <v>5.1060187187294526</v>
      </c>
      <c r="AN941" s="41">
        <f>LN(F941+'Models training data'!$Y$6)</f>
        <v>4.5578530171535672</v>
      </c>
      <c r="AO941" s="41">
        <f>LN(G941+'Models training data'!$Y$7)</f>
        <v>4.6011986479492695</v>
      </c>
      <c r="AP941" s="41">
        <f t="shared" si="358"/>
        <v>1</v>
      </c>
      <c r="AQ941" s="41">
        <f t="shared" si="370"/>
        <v>1</v>
      </c>
      <c r="AR941" s="41">
        <f t="shared" si="371"/>
        <v>99706.242209122676</v>
      </c>
      <c r="AS941" s="41">
        <f t="shared" si="372"/>
        <v>83369.104547131632</v>
      </c>
      <c r="AT941" s="41">
        <f t="shared" si="373"/>
        <v>11.303611793338549</v>
      </c>
      <c r="AU941" s="41">
        <f t="shared" si="374"/>
        <v>90041.889666321571</v>
      </c>
      <c r="AV941" s="41">
        <f t="shared" si="375"/>
        <v>11.383479023260577</v>
      </c>
      <c r="AW941" s="41">
        <f t="shared" si="376"/>
        <v>87392.280984507524</v>
      </c>
      <c r="AX941" s="41">
        <f t="shared" si="377"/>
        <v>11.342346790862495</v>
      </c>
      <c r="AY941" s="41">
        <f t="shared" si="378"/>
        <v>11.056569161988428</v>
      </c>
      <c r="AZ941" s="41">
        <f t="shared" si="379"/>
        <v>11.143476326792916</v>
      </c>
    </row>
    <row r="942" spans="2:52" x14ac:dyDescent="0.25">
      <c r="B942" s="41" t="str">
        <f t="shared" si="380"/>
        <v>MD</v>
      </c>
      <c r="C942" s="46">
        <v>45556</v>
      </c>
      <c r="D942" s="45">
        <v>436.984037282749</v>
      </c>
      <c r="E942" s="45">
        <v>100.0000000100973</v>
      </c>
      <c r="F942" s="45">
        <v>50</v>
      </c>
      <c r="G942" s="48">
        <v>50.000020019627911</v>
      </c>
      <c r="H942" s="44">
        <v>73047.495801958081</v>
      </c>
      <c r="I942" s="62">
        <f t="shared" si="359"/>
        <v>636.98405731247419</v>
      </c>
      <c r="J942" s="41">
        <f t="shared" si="360"/>
        <v>2024</v>
      </c>
      <c r="K942" s="41">
        <f t="shared" si="361"/>
        <v>143</v>
      </c>
      <c r="L942" s="41">
        <f t="shared" si="362"/>
        <v>20449</v>
      </c>
      <c r="M942" s="41">
        <f t="shared" si="363"/>
        <v>9.9256892605198139</v>
      </c>
      <c r="N942" s="41">
        <f t="shared" si="364"/>
        <v>0</v>
      </c>
      <c r="O942" s="41">
        <f t="shared" si="365"/>
        <v>9</v>
      </c>
      <c r="P942" s="41">
        <f t="shared" si="366"/>
        <v>0</v>
      </c>
      <c r="Q942" s="41">
        <f t="shared" si="366"/>
        <v>0</v>
      </c>
      <c r="R942" s="41">
        <f t="shared" si="366"/>
        <v>0</v>
      </c>
      <c r="S942" s="41">
        <f t="shared" si="366"/>
        <v>0</v>
      </c>
      <c r="T942" s="41">
        <f t="shared" si="366"/>
        <v>0</v>
      </c>
      <c r="U942" s="41">
        <f t="shared" ref="U942:U956" si="381">IF($O942=U$13,1,0)</f>
        <v>0</v>
      </c>
      <c r="V942" s="41">
        <f t="shared" si="367"/>
        <v>0</v>
      </c>
      <c r="W942" s="41">
        <f t="shared" si="367"/>
        <v>0</v>
      </c>
      <c r="X942" s="41">
        <f t="shared" si="367"/>
        <v>1</v>
      </c>
      <c r="Y942" s="41">
        <f t="shared" si="367"/>
        <v>0</v>
      </c>
      <c r="Z942" s="41">
        <f t="shared" si="367"/>
        <v>0</v>
      </c>
      <c r="AA942" s="41">
        <f t="shared" ref="AA942:AA956" si="382">IF($O942=AA$13,1,0)</f>
        <v>0</v>
      </c>
      <c r="AB942" s="41">
        <f t="shared" si="368"/>
        <v>0</v>
      </c>
      <c r="AC942" s="41">
        <f t="shared" si="368"/>
        <v>1</v>
      </c>
      <c r="AD942" s="41">
        <f t="shared" si="368"/>
        <v>0</v>
      </c>
      <c r="AE942" s="41">
        <f t="shared" si="368"/>
        <v>0</v>
      </c>
      <c r="AF942" s="41">
        <f t="shared" si="368"/>
        <v>0</v>
      </c>
      <c r="AG942" s="48">
        <v>436.984037282749</v>
      </c>
      <c r="AH942" s="48">
        <v>100.0000000100973</v>
      </c>
      <c r="AI942" s="48">
        <v>50</v>
      </c>
      <c r="AJ942" s="48">
        <v>50.000020019627911</v>
      </c>
      <c r="AK942" s="41">
        <f t="shared" si="369"/>
        <v>11.198865135988351</v>
      </c>
      <c r="AL942" s="41">
        <f>LN(D942+'Models training data'!$Y$4)</f>
        <v>6.5905630582844648</v>
      </c>
      <c r="AM942" s="41">
        <f>LN(E942+'Models training data'!$Y$5)</f>
        <v>5.1060187186682615</v>
      </c>
      <c r="AN942" s="41">
        <f>LN(F942+'Models training data'!$Y$6)</f>
        <v>4.5578530171535672</v>
      </c>
      <c r="AO942" s="41">
        <f>LN(G942+'Models training data'!$Y$7)</f>
        <v>4.6011968390111084</v>
      </c>
      <c r="AP942" s="41">
        <f t="shared" si="358"/>
        <v>1</v>
      </c>
      <c r="AQ942" s="41">
        <f t="shared" si="370"/>
        <v>1</v>
      </c>
      <c r="AR942" s="41">
        <f t="shared" si="371"/>
        <v>99681.851896038934</v>
      </c>
      <c r="AS942" s="41">
        <f t="shared" si="372"/>
        <v>83345.007157089945</v>
      </c>
      <c r="AT942" s="41">
        <f t="shared" si="373"/>
        <v>11.303354176073769</v>
      </c>
      <c r="AU942" s="41">
        <f t="shared" si="374"/>
        <v>90110.976568705097</v>
      </c>
      <c r="AV942" s="41">
        <f t="shared" si="375"/>
        <v>11.384558740760024</v>
      </c>
      <c r="AW942" s="41">
        <f t="shared" si="376"/>
        <v>87382.127215474728</v>
      </c>
      <c r="AX942" s="41">
        <f t="shared" si="377"/>
        <v>11.342229908279165</v>
      </c>
      <c r="AY942" s="41">
        <f t="shared" si="378"/>
        <v>11.056570667332295</v>
      </c>
      <c r="AZ942" s="41">
        <f t="shared" si="379"/>
        <v>11.143695213212872</v>
      </c>
    </row>
    <row r="943" spans="2:52" x14ac:dyDescent="0.25">
      <c r="B943" s="41" t="str">
        <f t="shared" si="380"/>
        <v>MD</v>
      </c>
      <c r="C943" s="46">
        <v>45563</v>
      </c>
      <c r="D943" s="45">
        <v>441.4759874733785</v>
      </c>
      <c r="E943" s="45">
        <v>100.00000000504865</v>
      </c>
      <c r="F943" s="45">
        <v>50</v>
      </c>
      <c r="G943" s="48">
        <v>50.000002001962791</v>
      </c>
      <c r="H943" s="44">
        <v>73091.694412242723</v>
      </c>
      <c r="I943" s="62">
        <f t="shared" si="359"/>
        <v>641.4759894803899</v>
      </c>
      <c r="J943" s="41">
        <f t="shared" si="360"/>
        <v>2024</v>
      </c>
      <c r="K943" s="41">
        <f t="shared" si="361"/>
        <v>144</v>
      </c>
      <c r="L943" s="41">
        <f t="shared" si="362"/>
        <v>20736</v>
      </c>
      <c r="M943" s="41">
        <f t="shared" si="363"/>
        <v>9.9396265991520014</v>
      </c>
      <c r="N943" s="41">
        <f t="shared" si="364"/>
        <v>0</v>
      </c>
      <c r="O943" s="41">
        <f t="shared" si="365"/>
        <v>9</v>
      </c>
      <c r="P943" s="41">
        <f t="shared" si="366"/>
        <v>0</v>
      </c>
      <c r="Q943" s="41">
        <f t="shared" si="366"/>
        <v>0</v>
      </c>
      <c r="R943" s="41">
        <f t="shared" si="366"/>
        <v>0</v>
      </c>
      <c r="S943" s="41">
        <f t="shared" si="366"/>
        <v>0</v>
      </c>
      <c r="T943" s="41">
        <f t="shared" si="366"/>
        <v>0</v>
      </c>
      <c r="U943" s="41">
        <f t="shared" si="381"/>
        <v>0</v>
      </c>
      <c r="V943" s="41">
        <f t="shared" si="367"/>
        <v>0</v>
      </c>
      <c r="W943" s="41">
        <f t="shared" si="367"/>
        <v>0</v>
      </c>
      <c r="X943" s="41">
        <f t="shared" si="367"/>
        <v>1</v>
      </c>
      <c r="Y943" s="41">
        <f t="shared" si="367"/>
        <v>0</v>
      </c>
      <c r="Z943" s="41">
        <f t="shared" si="367"/>
        <v>0</v>
      </c>
      <c r="AA943" s="41">
        <f t="shared" si="382"/>
        <v>0</v>
      </c>
      <c r="AB943" s="41">
        <f t="shared" si="368"/>
        <v>0</v>
      </c>
      <c r="AC943" s="41">
        <f t="shared" si="368"/>
        <v>1</v>
      </c>
      <c r="AD943" s="41">
        <f t="shared" si="368"/>
        <v>0</v>
      </c>
      <c r="AE943" s="41">
        <f t="shared" si="368"/>
        <v>0</v>
      </c>
      <c r="AF943" s="41">
        <f t="shared" si="368"/>
        <v>0</v>
      </c>
      <c r="AG943" s="48">
        <v>441.4759874733785</v>
      </c>
      <c r="AH943" s="48">
        <v>100.00000000504865</v>
      </c>
      <c r="AI943" s="48">
        <v>50</v>
      </c>
      <c r="AJ943" s="48">
        <v>50.000002001962791</v>
      </c>
      <c r="AK943" s="41">
        <f t="shared" si="369"/>
        <v>11.199470019751118</v>
      </c>
      <c r="AL943" s="41">
        <f>LN(D943+'Models training data'!$Y$4)</f>
        <v>6.5967127548703699</v>
      </c>
      <c r="AM943" s="41">
        <f>LN(E943+'Models training data'!$Y$5)</f>
        <v>5.1060187186376655</v>
      </c>
      <c r="AN943" s="41">
        <f>LN(F943+'Models training data'!$Y$6)</f>
        <v>4.5578530171535672</v>
      </c>
      <c r="AO943" s="41">
        <f>LN(G943+'Models training data'!$Y$7)</f>
        <v>4.6011966581171118</v>
      </c>
      <c r="AP943" s="41">
        <f t="shared" si="358"/>
        <v>1</v>
      </c>
      <c r="AQ943" s="41">
        <f t="shared" si="370"/>
        <v>1</v>
      </c>
      <c r="AR943" s="41">
        <f t="shared" si="371"/>
        <v>99657.461582955191</v>
      </c>
      <c r="AS943" s="41">
        <f t="shared" si="372"/>
        <v>83320.909767048244</v>
      </c>
      <c r="AT943" s="41">
        <f t="shared" si="373"/>
        <v>11.303096558808988</v>
      </c>
      <c r="AU943" s="41">
        <f t="shared" si="374"/>
        <v>90181.242169764446</v>
      </c>
      <c r="AV943" s="41">
        <f t="shared" si="375"/>
        <v>11.385655403461163</v>
      </c>
      <c r="AW943" s="41">
        <f t="shared" si="376"/>
        <v>87372.044204988968</v>
      </c>
      <c r="AX943" s="41">
        <f t="shared" si="377"/>
        <v>11.342113840215228</v>
      </c>
      <c r="AY943" s="41">
        <f t="shared" si="378"/>
        <v>11.056572043829762</v>
      </c>
      <c r="AZ943" s="41">
        <f t="shared" si="379"/>
        <v>11.14391380776499</v>
      </c>
    </row>
    <row r="944" spans="2:52" x14ac:dyDescent="0.25">
      <c r="B944" s="41" t="str">
        <f t="shared" si="380"/>
        <v>MD</v>
      </c>
      <c r="C944" s="46">
        <v>45570</v>
      </c>
      <c r="D944" s="45">
        <v>445.97622422057373</v>
      </c>
      <c r="E944" s="45">
        <v>100.00000000252433</v>
      </c>
      <c r="F944" s="45">
        <v>50</v>
      </c>
      <c r="G944" s="48">
        <v>50.000000200196283</v>
      </c>
      <c r="H944" s="44">
        <v>65437.205799761345</v>
      </c>
      <c r="I944" s="62">
        <f t="shared" si="359"/>
        <v>645.9762244232943</v>
      </c>
      <c r="J944" s="41">
        <f t="shared" si="360"/>
        <v>2024</v>
      </c>
      <c r="K944" s="41">
        <f t="shared" si="361"/>
        <v>145</v>
      </c>
      <c r="L944" s="41">
        <f t="shared" si="362"/>
        <v>21025</v>
      </c>
      <c r="M944" s="41">
        <f t="shared" si="363"/>
        <v>9.9534674848411484</v>
      </c>
      <c r="N944" s="41">
        <f t="shared" si="364"/>
        <v>0</v>
      </c>
      <c r="O944" s="41">
        <f t="shared" si="365"/>
        <v>10</v>
      </c>
      <c r="P944" s="41">
        <f t="shared" si="366"/>
        <v>0</v>
      </c>
      <c r="Q944" s="41">
        <f t="shared" si="366"/>
        <v>0</v>
      </c>
      <c r="R944" s="41">
        <f t="shared" si="366"/>
        <v>0</v>
      </c>
      <c r="S944" s="41">
        <f t="shared" si="366"/>
        <v>0</v>
      </c>
      <c r="T944" s="41">
        <f t="shared" si="366"/>
        <v>0</v>
      </c>
      <c r="U944" s="41">
        <f t="shared" si="381"/>
        <v>0</v>
      </c>
      <c r="V944" s="41">
        <f t="shared" si="367"/>
        <v>0</v>
      </c>
      <c r="W944" s="41">
        <f t="shared" si="367"/>
        <v>0</v>
      </c>
      <c r="X944" s="41">
        <f t="shared" si="367"/>
        <v>0</v>
      </c>
      <c r="Y944" s="41">
        <f t="shared" si="367"/>
        <v>1</v>
      </c>
      <c r="Z944" s="41">
        <f t="shared" si="367"/>
        <v>0</v>
      </c>
      <c r="AA944" s="41">
        <f t="shared" si="382"/>
        <v>0</v>
      </c>
      <c r="AB944" s="41">
        <f t="shared" si="368"/>
        <v>0</v>
      </c>
      <c r="AC944" s="41">
        <f t="shared" si="368"/>
        <v>1</v>
      </c>
      <c r="AD944" s="41">
        <f t="shared" si="368"/>
        <v>0</v>
      </c>
      <c r="AE944" s="41">
        <f t="shared" si="368"/>
        <v>0</v>
      </c>
      <c r="AF944" s="41">
        <f t="shared" si="368"/>
        <v>0</v>
      </c>
      <c r="AG944" s="48">
        <v>445.97622422057373</v>
      </c>
      <c r="AH944" s="48">
        <v>100.00000000252433</v>
      </c>
      <c r="AI944" s="48">
        <v>50</v>
      </c>
      <c r="AJ944" s="48">
        <v>50.000000200196283</v>
      </c>
      <c r="AK944" s="41">
        <f t="shared" si="369"/>
        <v>11.088846271706112</v>
      </c>
      <c r="AL944" s="41">
        <f>LN(D944+'Models training data'!$Y$4)</f>
        <v>6.6028361046280111</v>
      </c>
      <c r="AM944" s="41">
        <f>LN(E944+'Models training data'!$Y$5)</f>
        <v>5.1060187186223676</v>
      </c>
      <c r="AN944" s="41">
        <f>LN(F944+'Models training data'!$Y$6)</f>
        <v>4.5578530171535672</v>
      </c>
      <c r="AO944" s="41">
        <f>LN(G944+'Models training data'!$Y$7)</f>
        <v>4.6011966400277107</v>
      </c>
      <c r="AP944" s="41">
        <f t="shared" si="358"/>
        <v>1</v>
      </c>
      <c r="AQ944" s="41">
        <f t="shared" si="370"/>
        <v>1</v>
      </c>
      <c r="AR944" s="41">
        <f t="shared" si="371"/>
        <v>86180.412425779417</v>
      </c>
      <c r="AS944" s="41">
        <f t="shared" si="372"/>
        <v>69844.544096970596</v>
      </c>
      <c r="AT944" s="41">
        <f t="shared" si="373"/>
        <v>11.15792344683463</v>
      </c>
      <c r="AU944" s="41">
        <f t="shared" si="374"/>
        <v>73360.447050279545</v>
      </c>
      <c r="AV944" s="41">
        <f t="shared" si="375"/>
        <v>11.208285457712639</v>
      </c>
      <c r="AW944" s="41">
        <f t="shared" si="376"/>
        <v>70492.47660259463</v>
      </c>
      <c r="AX944" s="41">
        <f t="shared" si="377"/>
        <v>11.1638066446589</v>
      </c>
      <c r="AY944" s="41">
        <f t="shared" si="378"/>
        <v>11.056573597582293</v>
      </c>
      <c r="AZ944" s="41">
        <f t="shared" si="379"/>
        <v>11.144132152357148</v>
      </c>
    </row>
    <row r="945" spans="2:52" x14ac:dyDescent="0.25">
      <c r="B945" s="41" t="str">
        <f t="shared" si="380"/>
        <v>MD</v>
      </c>
      <c r="C945" s="46">
        <v>45577</v>
      </c>
      <c r="D945" s="45">
        <v>450.49582027350243</v>
      </c>
      <c r="E945" s="45">
        <v>100.00000000126217</v>
      </c>
      <c r="F945" s="45">
        <v>50</v>
      </c>
      <c r="G945" s="48">
        <v>50.000000020019627</v>
      </c>
      <c r="H945" s="44">
        <v>65481.077910547938</v>
      </c>
      <c r="I945" s="62">
        <f t="shared" si="359"/>
        <v>650.49582029478415</v>
      </c>
      <c r="J945" s="41">
        <f t="shared" si="360"/>
        <v>2024</v>
      </c>
      <c r="K945" s="41">
        <f t="shared" si="361"/>
        <v>146</v>
      </c>
      <c r="L945" s="41">
        <f t="shared" si="362"/>
        <v>21316</v>
      </c>
      <c r="M945" s="41">
        <f t="shared" si="363"/>
        <v>9.9672132434166727</v>
      </c>
      <c r="N945" s="41">
        <f t="shared" si="364"/>
        <v>0</v>
      </c>
      <c r="O945" s="41">
        <f t="shared" si="365"/>
        <v>10</v>
      </c>
      <c r="P945" s="41">
        <f t="shared" si="366"/>
        <v>0</v>
      </c>
      <c r="Q945" s="41">
        <f t="shared" si="366"/>
        <v>0</v>
      </c>
      <c r="R945" s="41">
        <f t="shared" si="366"/>
        <v>0</v>
      </c>
      <c r="S945" s="41">
        <f t="shared" si="366"/>
        <v>0</v>
      </c>
      <c r="T945" s="41">
        <f t="shared" si="366"/>
        <v>0</v>
      </c>
      <c r="U945" s="41">
        <f t="shared" si="381"/>
        <v>0</v>
      </c>
      <c r="V945" s="41">
        <f t="shared" si="367"/>
        <v>0</v>
      </c>
      <c r="W945" s="41">
        <f t="shared" si="367"/>
        <v>0</v>
      </c>
      <c r="X945" s="41">
        <f t="shared" si="367"/>
        <v>0</v>
      </c>
      <c r="Y945" s="41">
        <f t="shared" si="367"/>
        <v>1</v>
      </c>
      <c r="Z945" s="41">
        <f t="shared" si="367"/>
        <v>0</v>
      </c>
      <c r="AA945" s="41">
        <f t="shared" si="382"/>
        <v>0</v>
      </c>
      <c r="AB945" s="41">
        <f t="shared" si="368"/>
        <v>0</v>
      </c>
      <c r="AC945" s="41">
        <f t="shared" si="368"/>
        <v>1</v>
      </c>
      <c r="AD945" s="41">
        <f t="shared" si="368"/>
        <v>0</v>
      </c>
      <c r="AE945" s="41">
        <f t="shared" si="368"/>
        <v>0</v>
      </c>
      <c r="AF945" s="41">
        <f t="shared" si="368"/>
        <v>0</v>
      </c>
      <c r="AG945" s="48">
        <v>450.49582027350243</v>
      </c>
      <c r="AH945" s="48">
        <v>100.00000000126217</v>
      </c>
      <c r="AI945" s="48">
        <v>50</v>
      </c>
      <c r="AJ945" s="48">
        <v>50.000000020019627</v>
      </c>
      <c r="AK945" s="41">
        <f t="shared" si="369"/>
        <v>11.089516493025632</v>
      </c>
      <c r="AL945" s="41">
        <f>LN(D945+'Models training data'!$Y$4)</f>
        <v>6.6089482885710025</v>
      </c>
      <c r="AM945" s="41">
        <f>LN(E945+'Models training data'!$Y$5)</f>
        <v>5.1060187186147186</v>
      </c>
      <c r="AN945" s="41">
        <f>LN(F945+'Models training data'!$Y$6)</f>
        <v>4.5578530171535672</v>
      </c>
      <c r="AO945" s="41">
        <f>LN(G945+'Models training data'!$Y$7)</f>
        <v>4.601196638218771</v>
      </c>
      <c r="AP945" s="41">
        <f t="shared" si="358"/>
        <v>1</v>
      </c>
      <c r="AQ945" s="41">
        <f t="shared" si="370"/>
        <v>1</v>
      </c>
      <c r="AR945" s="41">
        <f t="shared" si="371"/>
        <v>86156.022112695675</v>
      </c>
      <c r="AS945" s="41">
        <f t="shared" si="372"/>
        <v>69820.446706928895</v>
      </c>
      <c r="AT945" s="41">
        <f t="shared" si="373"/>
        <v>11.157665829569849</v>
      </c>
      <c r="AU945" s="41">
        <f t="shared" si="374"/>
        <v>73433.070048690541</v>
      </c>
      <c r="AV945" s="41">
        <f t="shared" si="375"/>
        <v>11.20941601081716</v>
      </c>
      <c r="AW945" s="41">
        <f t="shared" si="376"/>
        <v>70482.532191289909</v>
      </c>
      <c r="AX945" s="41">
        <f t="shared" si="377"/>
        <v>11.163692172044916</v>
      </c>
      <c r="AY945" s="41">
        <f t="shared" si="378"/>
        <v>11.056575559658587</v>
      </c>
      <c r="AZ945" s="41">
        <f t="shared" si="379"/>
        <v>11.14435038446242</v>
      </c>
    </row>
    <row r="946" spans="2:52" x14ac:dyDescent="0.25">
      <c r="B946" s="41" t="str">
        <f t="shared" si="380"/>
        <v>MD</v>
      </c>
      <c r="C946" s="46">
        <v>45584</v>
      </c>
      <c r="D946" s="45">
        <v>455.04266214374354</v>
      </c>
      <c r="E946" s="45">
        <v>100.00000000063108</v>
      </c>
      <c r="F946" s="45">
        <v>50</v>
      </c>
      <c r="G946" s="48">
        <v>50.000000002001961</v>
      </c>
      <c r="H946" s="44">
        <v>65524.856877160644</v>
      </c>
      <c r="I946" s="62">
        <f t="shared" si="359"/>
        <v>655.04266214637653</v>
      </c>
      <c r="J946" s="41">
        <f t="shared" si="360"/>
        <v>2024</v>
      </c>
      <c r="K946" s="41">
        <f t="shared" si="361"/>
        <v>147</v>
      </c>
      <c r="L946" s="41">
        <f t="shared" si="362"/>
        <v>21609</v>
      </c>
      <c r="M946" s="41">
        <f t="shared" si="363"/>
        <v>9.980865173557472</v>
      </c>
      <c r="N946" s="41">
        <f t="shared" si="364"/>
        <v>0</v>
      </c>
      <c r="O946" s="41">
        <f t="shared" si="365"/>
        <v>10</v>
      </c>
      <c r="P946" s="41">
        <f t="shared" si="366"/>
        <v>0</v>
      </c>
      <c r="Q946" s="41">
        <f t="shared" si="366"/>
        <v>0</v>
      </c>
      <c r="R946" s="41">
        <f t="shared" si="366"/>
        <v>0</v>
      </c>
      <c r="S946" s="41">
        <f t="shared" si="366"/>
        <v>0</v>
      </c>
      <c r="T946" s="41">
        <f t="shared" si="366"/>
        <v>0</v>
      </c>
      <c r="U946" s="41">
        <f t="shared" si="381"/>
        <v>0</v>
      </c>
      <c r="V946" s="41">
        <f t="shared" si="367"/>
        <v>0</v>
      </c>
      <c r="W946" s="41">
        <f t="shared" si="367"/>
        <v>0</v>
      </c>
      <c r="X946" s="41">
        <f t="shared" si="367"/>
        <v>0</v>
      </c>
      <c r="Y946" s="41">
        <f t="shared" si="367"/>
        <v>1</v>
      </c>
      <c r="Z946" s="41">
        <f t="shared" si="367"/>
        <v>0</v>
      </c>
      <c r="AA946" s="41">
        <f t="shared" si="382"/>
        <v>0</v>
      </c>
      <c r="AB946" s="41">
        <f t="shared" si="368"/>
        <v>0</v>
      </c>
      <c r="AC946" s="41">
        <f t="shared" si="368"/>
        <v>1</v>
      </c>
      <c r="AD946" s="41">
        <f t="shared" si="368"/>
        <v>0</v>
      </c>
      <c r="AE946" s="41">
        <f t="shared" si="368"/>
        <v>0</v>
      </c>
      <c r="AF946" s="41">
        <f t="shared" si="368"/>
        <v>0</v>
      </c>
      <c r="AG946" s="48">
        <v>455.04266214374354</v>
      </c>
      <c r="AH946" s="48">
        <v>100.00000000063108</v>
      </c>
      <c r="AI946" s="48">
        <v>50</v>
      </c>
      <c r="AJ946" s="48">
        <v>50.000000002001961</v>
      </c>
      <c r="AK946" s="41">
        <f t="shared" si="369"/>
        <v>11.090184843941387</v>
      </c>
      <c r="AL946" s="41">
        <f>LN(D946+'Models training data'!$Y$4)</f>
        <v>6.6150598515680166</v>
      </c>
      <c r="AM946" s="41">
        <f>LN(E946+'Models training data'!$Y$5)</f>
        <v>5.1060187186108941</v>
      </c>
      <c r="AN946" s="41">
        <f>LN(F946+'Models training data'!$Y$6)</f>
        <v>4.5578530171535672</v>
      </c>
      <c r="AO946" s="41">
        <f>LN(G946+'Models training data'!$Y$7)</f>
        <v>4.6011966380378766</v>
      </c>
      <c r="AP946" s="41">
        <f t="shared" si="358"/>
        <v>1</v>
      </c>
      <c r="AQ946" s="41">
        <f t="shared" si="370"/>
        <v>1</v>
      </c>
      <c r="AR946" s="41">
        <f t="shared" si="371"/>
        <v>86131.631799611932</v>
      </c>
      <c r="AS946" s="41">
        <f t="shared" si="372"/>
        <v>69796.349316887208</v>
      </c>
      <c r="AT946" s="41">
        <f t="shared" si="373"/>
        <v>11.15740821230507</v>
      </c>
      <c r="AU946" s="41">
        <f t="shared" si="374"/>
        <v>73506.871745777345</v>
      </c>
      <c r="AV946" s="41">
        <f t="shared" si="375"/>
        <v>11.210563509123372</v>
      </c>
      <c r="AW946" s="41">
        <f t="shared" si="376"/>
        <v>70472.65566045478</v>
      </c>
      <c r="AX946" s="41">
        <f t="shared" si="377"/>
        <v>11.16357848082005</v>
      </c>
      <c r="AY946" s="41">
        <f t="shared" si="378"/>
        <v>11.056578096061523</v>
      </c>
      <c r="AZ946" s="41">
        <f t="shared" si="379"/>
        <v>11.144568610402136</v>
      </c>
    </row>
    <row r="947" spans="2:52" x14ac:dyDescent="0.25">
      <c r="B947" s="41" t="str">
        <f t="shared" si="380"/>
        <v>MD</v>
      </c>
      <c r="C947" s="46">
        <v>45591</v>
      </c>
      <c r="D947" s="45">
        <v>459.62240733243527</v>
      </c>
      <c r="E947" s="45">
        <v>100.00000000031554</v>
      </c>
      <c r="F947" s="45">
        <v>50</v>
      </c>
      <c r="G947" s="48">
        <v>50.000000000200195</v>
      </c>
      <c r="H947" s="44">
        <v>65568.571289704632</v>
      </c>
      <c r="I947" s="62">
        <f t="shared" si="359"/>
        <v>659.62240733295096</v>
      </c>
      <c r="J947" s="41">
        <f t="shared" si="360"/>
        <v>2024</v>
      </c>
      <c r="K947" s="41">
        <f t="shared" si="361"/>
        <v>148</v>
      </c>
      <c r="L947" s="41">
        <f t="shared" si="362"/>
        <v>21904</v>
      </c>
      <c r="M947" s="41">
        <f t="shared" si="363"/>
        <v>9.9944245475282294</v>
      </c>
      <c r="N947" s="41">
        <f t="shared" si="364"/>
        <v>0</v>
      </c>
      <c r="O947" s="41">
        <f t="shared" si="365"/>
        <v>10</v>
      </c>
      <c r="P947" s="41">
        <f t="shared" si="366"/>
        <v>0</v>
      </c>
      <c r="Q947" s="41">
        <f t="shared" si="366"/>
        <v>0</v>
      </c>
      <c r="R947" s="41">
        <f t="shared" si="366"/>
        <v>0</v>
      </c>
      <c r="S947" s="41">
        <f t="shared" si="366"/>
        <v>0</v>
      </c>
      <c r="T947" s="41">
        <f t="shared" si="366"/>
        <v>0</v>
      </c>
      <c r="U947" s="41">
        <f t="shared" si="381"/>
        <v>0</v>
      </c>
      <c r="V947" s="41">
        <f t="shared" si="367"/>
        <v>0</v>
      </c>
      <c r="W947" s="41">
        <f t="shared" si="367"/>
        <v>0</v>
      </c>
      <c r="X947" s="41">
        <f t="shared" si="367"/>
        <v>0</v>
      </c>
      <c r="Y947" s="41">
        <f t="shared" si="367"/>
        <v>1</v>
      </c>
      <c r="Z947" s="41">
        <f t="shared" si="367"/>
        <v>0</v>
      </c>
      <c r="AA947" s="41">
        <f t="shared" si="382"/>
        <v>0</v>
      </c>
      <c r="AB947" s="41">
        <f t="shared" si="368"/>
        <v>0</v>
      </c>
      <c r="AC947" s="41">
        <f t="shared" si="368"/>
        <v>1</v>
      </c>
      <c r="AD947" s="41">
        <f t="shared" si="368"/>
        <v>0</v>
      </c>
      <c r="AE947" s="41">
        <f t="shared" si="368"/>
        <v>0</v>
      </c>
      <c r="AF947" s="41">
        <f t="shared" si="368"/>
        <v>0</v>
      </c>
      <c r="AG947" s="48">
        <v>459.62240733243527</v>
      </c>
      <c r="AH947" s="48">
        <v>100.00000000031554</v>
      </c>
      <c r="AI947" s="48">
        <v>50</v>
      </c>
      <c r="AJ947" s="48">
        <v>50.000000000200195</v>
      </c>
      <c r="AK947" s="41">
        <f t="shared" si="369"/>
        <v>11.090851763935403</v>
      </c>
      <c r="AL947" s="41">
        <f>LN(D947+'Models training data'!$Y$4)</f>
        <v>6.6211781137409895</v>
      </c>
      <c r="AM947" s="41">
        <f>LN(E947+'Models training data'!$Y$5)</f>
        <v>5.1060187186089818</v>
      </c>
      <c r="AN947" s="41">
        <f>LN(F947+'Models training data'!$Y$6)</f>
        <v>4.5578530171535672</v>
      </c>
      <c r="AO947" s="41">
        <f>LN(G947+'Models training data'!$Y$7)</f>
        <v>4.6011966380197871</v>
      </c>
      <c r="AP947" s="41">
        <f t="shared" si="358"/>
        <v>1</v>
      </c>
      <c r="AQ947" s="41">
        <f t="shared" si="370"/>
        <v>1</v>
      </c>
      <c r="AR947" s="41">
        <f t="shared" si="371"/>
        <v>86107.24148652819</v>
      </c>
      <c r="AS947" s="41">
        <f t="shared" si="372"/>
        <v>69772.251926845493</v>
      </c>
      <c r="AT947" s="41">
        <f t="shared" si="373"/>
        <v>11.157150595040289</v>
      </c>
      <c r="AU947" s="41">
        <f t="shared" si="374"/>
        <v>73581.852141539974</v>
      </c>
      <c r="AV947" s="41">
        <f t="shared" si="375"/>
        <v>11.211727952631271</v>
      </c>
      <c r="AW947" s="41">
        <f t="shared" si="376"/>
        <v>70462.846089665443</v>
      </c>
      <c r="AX947" s="41">
        <f t="shared" si="377"/>
        <v>11.163465560389076</v>
      </c>
      <c r="AY947" s="41">
        <f t="shared" si="378"/>
        <v>11.056581326019367</v>
      </c>
      <c r="AZ947" s="41">
        <f t="shared" si="379"/>
        <v>11.144786905065683</v>
      </c>
    </row>
    <row r="948" spans="2:52" x14ac:dyDescent="0.25">
      <c r="B948" s="41" t="str">
        <f t="shared" si="380"/>
        <v>MD</v>
      </c>
      <c r="C948" s="46">
        <v>45598</v>
      </c>
      <c r="D948" s="45">
        <v>464.23915440283758</v>
      </c>
      <c r="E948" s="45">
        <v>100.00000000015777</v>
      </c>
      <c r="F948" s="45">
        <v>50</v>
      </c>
      <c r="G948" s="48">
        <v>50.000000000020023</v>
      </c>
      <c r="H948" s="44">
        <v>64579.585809215823</v>
      </c>
      <c r="I948" s="62">
        <f t="shared" si="359"/>
        <v>664.23915440301539</v>
      </c>
      <c r="J948" s="41">
        <f t="shared" si="360"/>
        <v>2024</v>
      </c>
      <c r="K948" s="41">
        <f t="shared" si="361"/>
        <v>149</v>
      </c>
      <c r="L948" s="41">
        <f t="shared" si="362"/>
        <v>22201</v>
      </c>
      <c r="M948" s="41">
        <f t="shared" si="363"/>
        <v>10.007892611890918</v>
      </c>
      <c r="N948" s="41">
        <f t="shared" si="364"/>
        <v>0</v>
      </c>
      <c r="O948" s="41">
        <f t="shared" si="365"/>
        <v>11</v>
      </c>
      <c r="P948" s="41">
        <f t="shared" si="366"/>
        <v>0</v>
      </c>
      <c r="Q948" s="41">
        <f t="shared" si="366"/>
        <v>0</v>
      </c>
      <c r="R948" s="41">
        <f t="shared" si="366"/>
        <v>0</v>
      </c>
      <c r="S948" s="41">
        <f t="shared" si="366"/>
        <v>0</v>
      </c>
      <c r="T948" s="41">
        <f t="shared" si="366"/>
        <v>0</v>
      </c>
      <c r="U948" s="41">
        <f t="shared" si="381"/>
        <v>0</v>
      </c>
      <c r="V948" s="41">
        <f t="shared" si="367"/>
        <v>0</v>
      </c>
      <c r="W948" s="41">
        <f t="shared" si="367"/>
        <v>0</v>
      </c>
      <c r="X948" s="41">
        <f t="shared" si="367"/>
        <v>0</v>
      </c>
      <c r="Y948" s="41">
        <f t="shared" si="367"/>
        <v>0</v>
      </c>
      <c r="Z948" s="41">
        <f t="shared" si="367"/>
        <v>1</v>
      </c>
      <c r="AA948" s="41">
        <f t="shared" si="382"/>
        <v>0</v>
      </c>
      <c r="AB948" s="41">
        <f t="shared" si="368"/>
        <v>0</v>
      </c>
      <c r="AC948" s="41">
        <f t="shared" si="368"/>
        <v>1</v>
      </c>
      <c r="AD948" s="41">
        <f t="shared" si="368"/>
        <v>0</v>
      </c>
      <c r="AE948" s="41">
        <f t="shared" si="368"/>
        <v>0</v>
      </c>
      <c r="AF948" s="41">
        <f t="shared" si="368"/>
        <v>0</v>
      </c>
      <c r="AG948" s="48">
        <v>464.23915440283758</v>
      </c>
      <c r="AH948" s="48">
        <v>100.00000000015777</v>
      </c>
      <c r="AI948" s="48">
        <v>50</v>
      </c>
      <c r="AJ948" s="48">
        <v>50.000000000020023</v>
      </c>
      <c r="AK948" s="41">
        <f t="shared" si="369"/>
        <v>11.075653630684016</v>
      </c>
      <c r="AL948" s="41">
        <f>LN(D948+'Models training data'!$Y$4)</f>
        <v>6.6273081516881458</v>
      </c>
      <c r="AM948" s="41">
        <f>LN(E948+'Models training data'!$Y$5)</f>
        <v>5.1060187186080261</v>
      </c>
      <c r="AN948" s="41">
        <f>LN(F948+'Models training data'!$Y$6)</f>
        <v>4.5578530171535672</v>
      </c>
      <c r="AO948" s="41">
        <f>LN(G948+'Models training data'!$Y$7)</f>
        <v>4.6011966380179778</v>
      </c>
      <c r="AP948" s="41">
        <f t="shared" si="358"/>
        <v>1</v>
      </c>
      <c r="AQ948" s="41">
        <f t="shared" si="370"/>
        <v>1</v>
      </c>
      <c r="AR948" s="41">
        <f t="shared" si="371"/>
        <v>106587.79313680579</v>
      </c>
      <c r="AS948" s="41">
        <f t="shared" si="372"/>
        <v>91288.234240945836</v>
      </c>
      <c r="AT948" s="41">
        <f t="shared" si="373"/>
        <v>11.379335188216043</v>
      </c>
      <c r="AU948" s="41">
        <f t="shared" si="374"/>
        <v>90550.250655198499</v>
      </c>
      <c r="AV948" s="41">
        <f t="shared" si="375"/>
        <v>11.391392894992217</v>
      </c>
      <c r="AW948" s="41">
        <f t="shared" si="376"/>
        <v>87322.656948179589</v>
      </c>
      <c r="AX948" s="41">
        <f t="shared" si="377"/>
        <v>11.341545331108831</v>
      </c>
      <c r="AY948" s="41">
        <f t="shared" si="378"/>
        <v>11.0565853359213</v>
      </c>
      <c r="AZ948" s="41">
        <f t="shared" si="379"/>
        <v>11.145005320497942</v>
      </c>
    </row>
    <row r="949" spans="2:52" x14ac:dyDescent="0.25">
      <c r="B949" s="41" t="str">
        <f t="shared" si="380"/>
        <v>MD</v>
      </c>
      <c r="C949" s="46">
        <v>45605</v>
      </c>
      <c r="D949" s="45">
        <v>468.89591204482059</v>
      </c>
      <c r="E949" s="45">
        <v>100.00000000007888</v>
      </c>
      <c r="F949" s="45">
        <v>50</v>
      </c>
      <c r="G949" s="48">
        <v>50.000000000002004</v>
      </c>
      <c r="H949" s="44">
        <v>64623.22448393947</v>
      </c>
      <c r="I949" s="62">
        <f t="shared" si="359"/>
        <v>668.89591204490148</v>
      </c>
      <c r="J949" s="41">
        <f t="shared" si="360"/>
        <v>2024</v>
      </c>
      <c r="K949" s="41">
        <f t="shared" si="361"/>
        <v>150</v>
      </c>
      <c r="L949" s="41">
        <f t="shared" si="362"/>
        <v>22500</v>
      </c>
      <c r="M949" s="41">
        <f t="shared" si="363"/>
        <v>10.021270588192511</v>
      </c>
      <c r="N949" s="41">
        <f t="shared" si="364"/>
        <v>0</v>
      </c>
      <c r="O949" s="41">
        <f t="shared" si="365"/>
        <v>11</v>
      </c>
      <c r="P949" s="41">
        <f t="shared" si="366"/>
        <v>0</v>
      </c>
      <c r="Q949" s="41">
        <f t="shared" si="366"/>
        <v>0</v>
      </c>
      <c r="R949" s="41">
        <f t="shared" si="366"/>
        <v>0</v>
      </c>
      <c r="S949" s="41">
        <f t="shared" si="366"/>
        <v>0</v>
      </c>
      <c r="T949" s="41">
        <f t="shared" si="366"/>
        <v>0</v>
      </c>
      <c r="U949" s="41">
        <f t="shared" si="381"/>
        <v>0</v>
      </c>
      <c r="V949" s="41">
        <f t="shared" si="367"/>
        <v>0</v>
      </c>
      <c r="W949" s="41">
        <f t="shared" si="367"/>
        <v>0</v>
      </c>
      <c r="X949" s="41">
        <f t="shared" si="367"/>
        <v>0</v>
      </c>
      <c r="Y949" s="41">
        <f t="shared" si="367"/>
        <v>0</v>
      </c>
      <c r="Z949" s="41">
        <f t="shared" si="367"/>
        <v>1</v>
      </c>
      <c r="AA949" s="41">
        <f t="shared" si="382"/>
        <v>0</v>
      </c>
      <c r="AB949" s="41">
        <f t="shared" si="368"/>
        <v>0</v>
      </c>
      <c r="AC949" s="41">
        <f t="shared" si="368"/>
        <v>1</v>
      </c>
      <c r="AD949" s="41">
        <f t="shared" si="368"/>
        <v>0</v>
      </c>
      <c r="AE949" s="41">
        <f t="shared" si="368"/>
        <v>0</v>
      </c>
      <c r="AF949" s="41">
        <f t="shared" si="368"/>
        <v>0</v>
      </c>
      <c r="AG949" s="48">
        <v>468.89591204482059</v>
      </c>
      <c r="AH949" s="48">
        <v>100.00000000007888</v>
      </c>
      <c r="AI949" s="48">
        <v>50</v>
      </c>
      <c r="AJ949" s="48">
        <v>50.000000000002004</v>
      </c>
      <c r="AK949" s="41">
        <f t="shared" si="369"/>
        <v>11.076329137296977</v>
      </c>
      <c r="AL949" s="41">
        <f>LN(D949+'Models training data'!$Y$4)</f>
        <v>6.633453480866959</v>
      </c>
      <c r="AM949" s="41">
        <f>LN(E949+'Models training data'!$Y$5)</f>
        <v>5.1060187186075474</v>
      </c>
      <c r="AN949" s="41">
        <f>LN(F949+'Models training data'!$Y$6)</f>
        <v>4.5578530171535672</v>
      </c>
      <c r="AO949" s="41">
        <f>LN(G949+'Models training data'!$Y$7)</f>
        <v>4.6011966380177975</v>
      </c>
      <c r="AP949" s="41">
        <f t="shared" si="358"/>
        <v>1</v>
      </c>
      <c r="AQ949" s="41">
        <f t="shared" si="370"/>
        <v>1</v>
      </c>
      <c r="AR949" s="41">
        <f t="shared" si="371"/>
        <v>106563.40282372205</v>
      </c>
      <c r="AS949" s="41">
        <f t="shared" si="372"/>
        <v>91264.136850904135</v>
      </c>
      <c r="AT949" s="41">
        <f t="shared" si="373"/>
        <v>11.379077570951264</v>
      </c>
      <c r="AU949" s="41">
        <f t="shared" si="374"/>
        <v>90627.588448312774</v>
      </c>
      <c r="AV949" s="41">
        <f t="shared" si="375"/>
        <v>11.3925912289035</v>
      </c>
      <c r="AW949" s="41">
        <f t="shared" si="376"/>
        <v>87312.978610091755</v>
      </c>
      <c r="AX949" s="41">
        <f t="shared" si="377"/>
        <v>11.341433921330413</v>
      </c>
      <c r="AY949" s="41">
        <f t="shared" si="378"/>
        <v>11.056590189185719</v>
      </c>
      <c r="AZ949" s="41">
        <f t="shared" si="379"/>
        <v>11.1452238927499</v>
      </c>
    </row>
    <row r="950" spans="2:52" x14ac:dyDescent="0.25">
      <c r="B950" s="41" t="str">
        <f t="shared" si="380"/>
        <v>MD</v>
      </c>
      <c r="C950" s="46">
        <v>45612</v>
      </c>
      <c r="D950" s="45">
        <v>473.59492743383703</v>
      </c>
      <c r="E950" s="45">
        <v>100.00000000003945</v>
      </c>
      <c r="F950" s="45">
        <v>50</v>
      </c>
      <c r="G950" s="48">
        <v>50.000000000000199</v>
      </c>
      <c r="H950" s="44">
        <v>64666.841673355179</v>
      </c>
      <c r="I950" s="62">
        <f t="shared" si="359"/>
        <v>673.59492743387671</v>
      </c>
      <c r="J950" s="41">
        <f t="shared" si="360"/>
        <v>2024</v>
      </c>
      <c r="K950" s="41">
        <f t="shared" si="361"/>
        <v>151</v>
      </c>
      <c r="L950" s="41">
        <f t="shared" si="362"/>
        <v>22801</v>
      </c>
      <c r="M950" s="41">
        <f t="shared" si="363"/>
        <v>10.034559673629849</v>
      </c>
      <c r="N950" s="41">
        <f t="shared" si="364"/>
        <v>0</v>
      </c>
      <c r="O950" s="41">
        <f t="shared" si="365"/>
        <v>11</v>
      </c>
      <c r="P950" s="41">
        <f t="shared" si="366"/>
        <v>0</v>
      </c>
      <c r="Q950" s="41">
        <f t="shared" si="366"/>
        <v>0</v>
      </c>
      <c r="R950" s="41">
        <f t="shared" si="366"/>
        <v>0</v>
      </c>
      <c r="S950" s="41">
        <f t="shared" si="366"/>
        <v>0</v>
      </c>
      <c r="T950" s="41">
        <f t="shared" si="366"/>
        <v>0</v>
      </c>
      <c r="U950" s="41">
        <f t="shared" si="381"/>
        <v>0</v>
      </c>
      <c r="V950" s="41">
        <f t="shared" si="367"/>
        <v>0</v>
      </c>
      <c r="W950" s="41">
        <f t="shared" si="367"/>
        <v>0</v>
      </c>
      <c r="X950" s="41">
        <f t="shared" si="367"/>
        <v>0</v>
      </c>
      <c r="Y950" s="41">
        <f t="shared" si="367"/>
        <v>0</v>
      </c>
      <c r="Z950" s="41">
        <f t="shared" si="367"/>
        <v>1</v>
      </c>
      <c r="AA950" s="41">
        <f t="shared" si="382"/>
        <v>0</v>
      </c>
      <c r="AB950" s="41">
        <f t="shared" si="368"/>
        <v>0</v>
      </c>
      <c r="AC950" s="41">
        <f t="shared" si="368"/>
        <v>1</v>
      </c>
      <c r="AD950" s="41">
        <f t="shared" si="368"/>
        <v>0</v>
      </c>
      <c r="AE950" s="41">
        <f t="shared" si="368"/>
        <v>0</v>
      </c>
      <c r="AF950" s="41">
        <f t="shared" si="368"/>
        <v>0</v>
      </c>
      <c r="AG950" s="48">
        <v>473.59492743383703</v>
      </c>
      <c r="AH950" s="48">
        <v>100.00000000003945</v>
      </c>
      <c r="AI950" s="48">
        <v>50</v>
      </c>
      <c r="AJ950" s="48">
        <v>50.000000000000199</v>
      </c>
      <c r="AK950" s="41">
        <f t="shared" si="369"/>
        <v>11.07700385566269</v>
      </c>
      <c r="AL950" s="41">
        <f>LN(D950+'Models training data'!$Y$4)</f>
        <v>6.6396165302566938</v>
      </c>
      <c r="AM950" s="41">
        <f>LN(E950+'Models training data'!$Y$5)</f>
        <v>5.1060187186073085</v>
      </c>
      <c r="AN950" s="41">
        <f>LN(F950+'Models training data'!$Y$6)</f>
        <v>4.5578530171535672</v>
      </c>
      <c r="AO950" s="41">
        <f>LN(G950+'Models training data'!$Y$7)</f>
        <v>4.6011966380177789</v>
      </c>
      <c r="AP950" s="41">
        <f t="shared" si="358"/>
        <v>1</v>
      </c>
      <c r="AQ950" s="41">
        <f t="shared" si="370"/>
        <v>1</v>
      </c>
      <c r="AR950" s="41">
        <f t="shared" si="371"/>
        <v>106539.01251063831</v>
      </c>
      <c r="AS950" s="41">
        <f t="shared" si="372"/>
        <v>91240.039460862434</v>
      </c>
      <c r="AT950" s="41">
        <f t="shared" si="373"/>
        <v>11.378819953686483</v>
      </c>
      <c r="AU950" s="41">
        <f t="shared" si="374"/>
        <v>90706.104940102858</v>
      </c>
      <c r="AV950" s="41">
        <f t="shared" si="375"/>
        <v>11.393806508016473</v>
      </c>
      <c r="AW950" s="41">
        <f t="shared" si="376"/>
        <v>87303.36458037296</v>
      </c>
      <c r="AX950" s="41">
        <f t="shared" si="377"/>
        <v>11.341323251821771</v>
      </c>
      <c r="AY950" s="41">
        <f t="shared" si="378"/>
        <v>11.056595933179663</v>
      </c>
      <c r="AZ950" s="41">
        <f t="shared" si="379"/>
        <v>11.145442646731803</v>
      </c>
    </row>
    <row r="951" spans="2:52" x14ac:dyDescent="0.25">
      <c r="B951" s="41" t="str">
        <f t="shared" si="380"/>
        <v>MD</v>
      </c>
      <c r="C951" s="46">
        <v>45619</v>
      </c>
      <c r="D951" s="45">
        <v>478.3379160961731</v>
      </c>
      <c r="E951" s="45">
        <v>100.00000000001972</v>
      </c>
      <c r="F951" s="45">
        <v>50</v>
      </c>
      <c r="G951" s="48">
        <v>50.000000000000021</v>
      </c>
      <c r="H951" s="44">
        <v>64710.443972615831</v>
      </c>
      <c r="I951" s="62">
        <f t="shared" si="359"/>
        <v>678.33791609619288</v>
      </c>
      <c r="J951" s="41">
        <f t="shared" si="360"/>
        <v>2024</v>
      </c>
      <c r="K951" s="41">
        <f t="shared" si="361"/>
        <v>152</v>
      </c>
      <c r="L951" s="41">
        <f t="shared" si="362"/>
        <v>23104</v>
      </c>
      <c r="M951" s="41">
        <f t="shared" si="363"/>
        <v>10.047761041692553</v>
      </c>
      <c r="N951" s="41">
        <f t="shared" si="364"/>
        <v>0</v>
      </c>
      <c r="O951" s="41">
        <f t="shared" si="365"/>
        <v>11</v>
      </c>
      <c r="P951" s="41">
        <f t="shared" si="366"/>
        <v>0</v>
      </c>
      <c r="Q951" s="41">
        <f t="shared" si="366"/>
        <v>0</v>
      </c>
      <c r="R951" s="41">
        <f t="shared" si="366"/>
        <v>0</v>
      </c>
      <c r="S951" s="41">
        <f t="shared" si="366"/>
        <v>0</v>
      </c>
      <c r="T951" s="41">
        <f t="shared" si="366"/>
        <v>0</v>
      </c>
      <c r="U951" s="41">
        <f t="shared" si="381"/>
        <v>0</v>
      </c>
      <c r="V951" s="41">
        <f t="shared" si="367"/>
        <v>0</v>
      </c>
      <c r="W951" s="41">
        <f t="shared" si="367"/>
        <v>0</v>
      </c>
      <c r="X951" s="41">
        <f t="shared" si="367"/>
        <v>0</v>
      </c>
      <c r="Y951" s="41">
        <f t="shared" si="367"/>
        <v>0</v>
      </c>
      <c r="Z951" s="41">
        <f t="shared" si="367"/>
        <v>1</v>
      </c>
      <c r="AA951" s="41">
        <f t="shared" si="382"/>
        <v>0</v>
      </c>
      <c r="AB951" s="41">
        <f t="shared" si="368"/>
        <v>0</v>
      </c>
      <c r="AC951" s="41">
        <f t="shared" si="368"/>
        <v>1</v>
      </c>
      <c r="AD951" s="41">
        <f t="shared" si="368"/>
        <v>0</v>
      </c>
      <c r="AE951" s="41">
        <f t="shared" si="368"/>
        <v>0</v>
      </c>
      <c r="AF951" s="41">
        <f t="shared" si="368"/>
        <v>0</v>
      </c>
      <c r="AG951" s="48">
        <v>478.3379160961731</v>
      </c>
      <c r="AH951" s="48">
        <v>100.00000000001972</v>
      </c>
      <c r="AI951" s="48">
        <v>50</v>
      </c>
      <c r="AJ951" s="48">
        <v>50.000000000000021</v>
      </c>
      <c r="AK951" s="41">
        <f t="shared" si="369"/>
        <v>11.077677888986141</v>
      </c>
      <c r="AL951" s="41">
        <f>LN(D951+'Models training data'!$Y$4)</f>
        <v>6.6457989725806419</v>
      </c>
      <c r="AM951" s="41">
        <f>LN(E951+'Models training data'!$Y$5)</f>
        <v>5.1060187186071895</v>
      </c>
      <c r="AN951" s="41">
        <f>LN(F951+'Models training data'!$Y$6)</f>
        <v>4.5578530171535672</v>
      </c>
      <c r="AO951" s="41">
        <f>LN(G951+'Models training data'!$Y$7)</f>
        <v>4.6011966380177771</v>
      </c>
      <c r="AP951" s="41">
        <f t="shared" si="358"/>
        <v>1</v>
      </c>
      <c r="AQ951" s="41">
        <f t="shared" si="370"/>
        <v>1</v>
      </c>
      <c r="AR951" s="41">
        <f t="shared" si="371"/>
        <v>106514.62219755456</v>
      </c>
      <c r="AS951" s="41">
        <f t="shared" si="372"/>
        <v>91215.942070820733</v>
      </c>
      <c r="AT951" s="41">
        <f t="shared" si="373"/>
        <v>11.378562336421703</v>
      </c>
      <c r="AU951" s="41">
        <f t="shared" si="374"/>
        <v>90785.800130568765</v>
      </c>
      <c r="AV951" s="41">
        <f t="shared" si="375"/>
        <v>11.395038732331138</v>
      </c>
      <c r="AW951" s="41">
        <f t="shared" si="376"/>
        <v>87293.814010058544</v>
      </c>
      <c r="AX951" s="41">
        <f t="shared" si="377"/>
        <v>11.341213312810256</v>
      </c>
      <c r="AY951" s="41">
        <f t="shared" si="378"/>
        <v>11.05660260406383</v>
      </c>
      <c r="AZ951" s="41">
        <f t="shared" si="379"/>
        <v>11.145661599598268</v>
      </c>
    </row>
    <row r="952" spans="2:52" x14ac:dyDescent="0.25">
      <c r="B952" s="41" t="str">
        <f t="shared" si="380"/>
        <v>MD</v>
      </c>
      <c r="C952" s="46">
        <v>45626</v>
      </c>
      <c r="D952" s="45">
        <v>483.12622282873326</v>
      </c>
      <c r="E952" s="45">
        <v>100.00000000000986</v>
      </c>
      <c r="F952" s="45">
        <v>50</v>
      </c>
      <c r="G952" s="48">
        <v>50</v>
      </c>
      <c r="H952" s="44">
        <v>64739.67702007755</v>
      </c>
      <c r="I952" s="62">
        <f t="shared" si="359"/>
        <v>683.12622282874315</v>
      </c>
      <c r="J952" s="41">
        <f t="shared" si="360"/>
        <v>2024</v>
      </c>
      <c r="K952" s="41">
        <f t="shared" si="361"/>
        <v>153</v>
      </c>
      <c r="L952" s="41">
        <f t="shared" si="362"/>
        <v>23409</v>
      </c>
      <c r="M952" s="41">
        <f t="shared" si="363"/>
        <v>10.060875842784871</v>
      </c>
      <c r="N952" s="41">
        <f t="shared" si="364"/>
        <v>0</v>
      </c>
      <c r="O952" s="41">
        <f t="shared" si="365"/>
        <v>11</v>
      </c>
      <c r="P952" s="41">
        <f t="shared" si="366"/>
        <v>0</v>
      </c>
      <c r="Q952" s="41">
        <f t="shared" si="366"/>
        <v>0</v>
      </c>
      <c r="R952" s="41">
        <f t="shared" si="366"/>
        <v>0</v>
      </c>
      <c r="S952" s="41">
        <f t="shared" si="366"/>
        <v>0</v>
      </c>
      <c r="T952" s="41">
        <f t="shared" si="366"/>
        <v>0</v>
      </c>
      <c r="U952" s="41">
        <f t="shared" si="381"/>
        <v>0</v>
      </c>
      <c r="V952" s="41">
        <f t="shared" si="367"/>
        <v>0</v>
      </c>
      <c r="W952" s="41">
        <f t="shared" si="367"/>
        <v>0</v>
      </c>
      <c r="X952" s="41">
        <f t="shared" si="367"/>
        <v>0</v>
      </c>
      <c r="Y952" s="41">
        <f t="shared" si="367"/>
        <v>0</v>
      </c>
      <c r="Z952" s="41">
        <f t="shared" si="367"/>
        <v>1</v>
      </c>
      <c r="AA952" s="41">
        <f t="shared" si="382"/>
        <v>0</v>
      </c>
      <c r="AB952" s="41">
        <f t="shared" si="368"/>
        <v>0</v>
      </c>
      <c r="AC952" s="41">
        <f t="shared" si="368"/>
        <v>1</v>
      </c>
      <c r="AD952" s="41">
        <f t="shared" si="368"/>
        <v>0</v>
      </c>
      <c r="AE952" s="41">
        <f t="shared" si="368"/>
        <v>0</v>
      </c>
      <c r="AF952" s="41">
        <f t="shared" si="368"/>
        <v>0</v>
      </c>
      <c r="AG952" s="48">
        <v>483.12622282873326</v>
      </c>
      <c r="AH952" s="48">
        <v>100.00000000000986</v>
      </c>
      <c r="AI952" s="48">
        <v>50</v>
      </c>
      <c r="AJ952" s="48">
        <v>50</v>
      </c>
      <c r="AK952" s="41">
        <f t="shared" si="369"/>
        <v>11.078129538590398</v>
      </c>
      <c r="AL952" s="41">
        <f>LN(D952+'Models training data'!$Y$4)</f>
        <v>6.6520019540639659</v>
      </c>
      <c r="AM952" s="41">
        <f>LN(E952+'Models training data'!$Y$5)</f>
        <v>5.10601871860713</v>
      </c>
      <c r="AN952" s="41">
        <f>LN(F952+'Models training data'!$Y$6)</f>
        <v>4.5578530171535672</v>
      </c>
      <c r="AO952" s="41">
        <f>LN(G952+'Models training data'!$Y$7)</f>
        <v>4.6011966380177771</v>
      </c>
      <c r="AP952" s="41">
        <f t="shared" si="358"/>
        <v>1</v>
      </c>
      <c r="AQ952" s="41">
        <f t="shared" si="370"/>
        <v>1</v>
      </c>
      <c r="AR952" s="41">
        <f t="shared" si="371"/>
        <v>106490.23188447082</v>
      </c>
      <c r="AS952" s="41">
        <f t="shared" si="372"/>
        <v>91191.844680779031</v>
      </c>
      <c r="AT952" s="41">
        <f t="shared" si="373"/>
        <v>11.378304719156922</v>
      </c>
      <c r="AU952" s="41">
        <f t="shared" si="374"/>
        <v>90866.674019710495</v>
      </c>
      <c r="AV952" s="41">
        <f t="shared" si="375"/>
        <v>11.396287901847494</v>
      </c>
      <c r="AW952" s="41">
        <f t="shared" si="376"/>
        <v>87284.326066885013</v>
      </c>
      <c r="AX952" s="41">
        <f t="shared" si="377"/>
        <v>11.341104094715476</v>
      </c>
      <c r="AY952" s="41">
        <f t="shared" si="378"/>
        <v>11.056610230184509</v>
      </c>
      <c r="AZ952" s="41">
        <f t="shared" si="379"/>
        <v>11.145880763104421</v>
      </c>
    </row>
    <row r="953" spans="2:52" x14ac:dyDescent="0.25">
      <c r="B953" s="41" t="str">
        <f t="shared" si="380"/>
        <v>MD</v>
      </c>
      <c r="C953" s="46">
        <v>45633</v>
      </c>
      <c r="D953" s="45">
        <v>487.96093435713954</v>
      </c>
      <c r="E953" s="45">
        <v>100.00000000000493</v>
      </c>
      <c r="F953" s="45">
        <v>50</v>
      </c>
      <c r="G953" s="48">
        <v>50</v>
      </c>
      <c r="H953" s="44">
        <v>64783.261847698363</v>
      </c>
      <c r="I953" s="62">
        <f t="shared" si="359"/>
        <v>687.96093435714442</v>
      </c>
      <c r="J953" s="41">
        <f t="shared" si="360"/>
        <v>2024</v>
      </c>
      <c r="K953" s="41">
        <f t="shared" si="361"/>
        <v>154</v>
      </c>
      <c r="L953" s="41">
        <f t="shared" si="362"/>
        <v>23716</v>
      </c>
      <c r="M953" s="41">
        <f t="shared" si="363"/>
        <v>10.073905204827259</v>
      </c>
      <c r="N953" s="41">
        <f t="shared" si="364"/>
        <v>0</v>
      </c>
      <c r="O953" s="41">
        <f t="shared" si="365"/>
        <v>12</v>
      </c>
      <c r="P953" s="41">
        <f t="shared" si="366"/>
        <v>0</v>
      </c>
      <c r="Q953" s="41">
        <f t="shared" si="366"/>
        <v>0</v>
      </c>
      <c r="R953" s="41">
        <f t="shared" si="366"/>
        <v>0</v>
      </c>
      <c r="S953" s="41">
        <f t="shared" si="366"/>
        <v>0</v>
      </c>
      <c r="T953" s="41">
        <f t="shared" si="366"/>
        <v>0</v>
      </c>
      <c r="U953" s="41">
        <f t="shared" si="381"/>
        <v>0</v>
      </c>
      <c r="V953" s="41">
        <f t="shared" si="367"/>
        <v>0</v>
      </c>
      <c r="W953" s="41">
        <f t="shared" si="367"/>
        <v>0</v>
      </c>
      <c r="X953" s="41">
        <f t="shared" si="367"/>
        <v>0</v>
      </c>
      <c r="Y953" s="41">
        <f t="shared" si="367"/>
        <v>0</v>
      </c>
      <c r="Z953" s="41">
        <f t="shared" si="367"/>
        <v>0</v>
      </c>
      <c r="AA953" s="41">
        <f t="shared" si="382"/>
        <v>1</v>
      </c>
      <c r="AB953" s="41">
        <f t="shared" si="368"/>
        <v>0</v>
      </c>
      <c r="AC953" s="41">
        <f t="shared" si="368"/>
        <v>1</v>
      </c>
      <c r="AD953" s="41">
        <f t="shared" si="368"/>
        <v>0</v>
      </c>
      <c r="AE953" s="41">
        <f t="shared" si="368"/>
        <v>0</v>
      </c>
      <c r="AF953" s="41">
        <f t="shared" si="368"/>
        <v>0</v>
      </c>
      <c r="AG953" s="48">
        <v>487.96093435713954</v>
      </c>
      <c r="AH953" s="48">
        <v>100.00000000000493</v>
      </c>
      <c r="AI953" s="48">
        <v>50</v>
      </c>
      <c r="AJ953" s="48">
        <v>50</v>
      </c>
      <c r="AK953" s="41">
        <f t="shared" si="369"/>
        <v>11.07880254415446</v>
      </c>
      <c r="AL953" s="41">
        <f>LN(D953+'Models training data'!$Y$4)</f>
        <v>6.6582262543020176</v>
      </c>
      <c r="AM953" s="41">
        <f>LN(E953+'Models training data'!$Y$5)</f>
        <v>5.1060187186070998</v>
      </c>
      <c r="AN953" s="41">
        <f>LN(F953+'Models training data'!$Y$6)</f>
        <v>4.5578530171535672</v>
      </c>
      <c r="AO953" s="41">
        <f>LN(G953+'Models training data'!$Y$7)</f>
        <v>4.6011966380177771</v>
      </c>
      <c r="AP953" s="41">
        <f t="shared" si="358"/>
        <v>0</v>
      </c>
      <c r="AQ953" s="41">
        <f t="shared" si="370"/>
        <v>2</v>
      </c>
      <c r="AR953" s="41">
        <f t="shared" si="371"/>
        <v>81529.64875390938</v>
      </c>
      <c r="AS953" s="41">
        <f t="shared" si="372"/>
        <v>65192.999296988455</v>
      </c>
      <c r="AT953" s="41">
        <f t="shared" si="373"/>
        <v>11.107772253194403</v>
      </c>
      <c r="AU953" s="41">
        <f t="shared" si="374"/>
        <v>69518.096415599022</v>
      </c>
      <c r="AV953" s="41">
        <f t="shared" si="375"/>
        <v>11.169773532351657</v>
      </c>
      <c r="AW953" s="41">
        <f t="shared" si="376"/>
        <v>65957.654386239272</v>
      </c>
      <c r="AX953" s="41">
        <f t="shared" si="377"/>
        <v>11.115051804206571</v>
      </c>
      <c r="AY953" s="41">
        <f t="shared" si="378"/>
        <v>11.108762192260084</v>
      </c>
      <c r="AZ953" s="41">
        <f t="shared" si="379"/>
        <v>11.120183268687455</v>
      </c>
    </row>
    <row r="954" spans="2:52" x14ac:dyDescent="0.25">
      <c r="B954" s="41" t="str">
        <f t="shared" si="380"/>
        <v>MD</v>
      </c>
      <c r="C954" s="46">
        <v>45640</v>
      </c>
      <c r="D954" s="45">
        <v>492.84295821079411</v>
      </c>
      <c r="E954" s="45">
        <v>100.00000000000247</v>
      </c>
      <c r="F954" s="45">
        <v>50</v>
      </c>
      <c r="G954" s="48">
        <v>50</v>
      </c>
      <c r="H954" s="44">
        <v>64826.841718529271</v>
      </c>
      <c r="I954" s="62">
        <f t="shared" si="359"/>
        <v>692.84295821079661</v>
      </c>
      <c r="J954" s="41">
        <f t="shared" si="360"/>
        <v>2024</v>
      </c>
      <c r="K954" s="41">
        <f t="shared" si="361"/>
        <v>155</v>
      </c>
      <c r="L954" s="41">
        <f t="shared" si="362"/>
        <v>24025</v>
      </c>
      <c r="M954" s="41">
        <f t="shared" si="363"/>
        <v>10.086850233838494</v>
      </c>
      <c r="N954" s="41">
        <f t="shared" si="364"/>
        <v>0</v>
      </c>
      <c r="O954" s="41">
        <f t="shared" si="365"/>
        <v>12</v>
      </c>
      <c r="P954" s="41">
        <f t="shared" si="366"/>
        <v>0</v>
      </c>
      <c r="Q954" s="41">
        <f t="shared" si="366"/>
        <v>0</v>
      </c>
      <c r="R954" s="41">
        <f t="shared" si="366"/>
        <v>0</v>
      </c>
      <c r="S954" s="41">
        <f t="shared" si="366"/>
        <v>0</v>
      </c>
      <c r="T954" s="41">
        <f t="shared" si="366"/>
        <v>0</v>
      </c>
      <c r="U954" s="41">
        <f t="shared" si="381"/>
        <v>0</v>
      </c>
      <c r="V954" s="41">
        <f t="shared" si="367"/>
        <v>0</v>
      </c>
      <c r="W954" s="41">
        <f t="shared" si="367"/>
        <v>0</v>
      </c>
      <c r="X954" s="41">
        <f t="shared" si="367"/>
        <v>0</v>
      </c>
      <c r="Y954" s="41">
        <f t="shared" si="367"/>
        <v>0</v>
      </c>
      <c r="Z954" s="41">
        <f t="shared" si="367"/>
        <v>0</v>
      </c>
      <c r="AA954" s="41">
        <f t="shared" si="382"/>
        <v>1</v>
      </c>
      <c r="AB954" s="41">
        <f t="shared" si="368"/>
        <v>0</v>
      </c>
      <c r="AC954" s="41">
        <f t="shared" si="368"/>
        <v>1</v>
      </c>
      <c r="AD954" s="41">
        <f t="shared" si="368"/>
        <v>0</v>
      </c>
      <c r="AE954" s="41">
        <f t="shared" si="368"/>
        <v>0</v>
      </c>
      <c r="AF954" s="41">
        <f t="shared" si="368"/>
        <v>0</v>
      </c>
      <c r="AG954" s="48">
        <v>492.84295821079411</v>
      </c>
      <c r="AH954" s="48">
        <v>100.00000000000247</v>
      </c>
      <c r="AI954" s="48">
        <v>50</v>
      </c>
      <c r="AJ954" s="48">
        <v>50</v>
      </c>
      <c r="AK954" s="41">
        <f t="shared" si="369"/>
        <v>11.079475020624646</v>
      </c>
      <c r="AL954" s="41">
        <f>LN(D954+'Models training data'!$Y$4)</f>
        <v>6.6644723975033484</v>
      </c>
      <c r="AM954" s="41">
        <f>LN(E954+'Models training data'!$Y$5)</f>
        <v>5.1060187186070847</v>
      </c>
      <c r="AN954" s="41">
        <f>LN(F954+'Models training data'!$Y$6)</f>
        <v>4.5578530171535672</v>
      </c>
      <c r="AO954" s="41">
        <f>LN(G954+'Models training data'!$Y$7)</f>
        <v>4.6011966380177771</v>
      </c>
      <c r="AP954" s="41">
        <f t="shared" si="358"/>
        <v>0</v>
      </c>
      <c r="AQ954" s="41">
        <f t="shared" si="370"/>
        <v>2</v>
      </c>
      <c r="AR954" s="41">
        <f t="shared" si="371"/>
        <v>81505.258440825637</v>
      </c>
      <c r="AS954" s="41">
        <f t="shared" si="372"/>
        <v>65168.901906946761</v>
      </c>
      <c r="AT954" s="41">
        <f t="shared" si="373"/>
        <v>11.107514635929624</v>
      </c>
      <c r="AU954" s="41">
        <f t="shared" si="374"/>
        <v>69601.327702092385</v>
      </c>
      <c r="AV954" s="41">
        <f t="shared" si="375"/>
        <v>11.171056592271393</v>
      </c>
      <c r="AW954" s="41">
        <f t="shared" si="376"/>
        <v>65948.289265199797</v>
      </c>
      <c r="AX954" s="41">
        <f t="shared" si="377"/>
        <v>11.114943999948197</v>
      </c>
      <c r="AY954" s="41">
        <f t="shared" si="378"/>
        <v>11.108771793796205</v>
      </c>
      <c r="AZ954" s="41">
        <f t="shared" si="379"/>
        <v>11.120402874839314</v>
      </c>
    </row>
    <row r="955" spans="2:52" x14ac:dyDescent="0.25">
      <c r="B955" s="41" t="str">
        <f t="shared" si="380"/>
        <v>MD</v>
      </c>
      <c r="C955" s="46">
        <v>45647</v>
      </c>
      <c r="D955" s="45">
        <v>497.77307794996022</v>
      </c>
      <c r="E955" s="45">
        <v>100.29893241231545</v>
      </c>
      <c r="F955" s="45">
        <v>50.269039171082795</v>
      </c>
      <c r="G955" s="48">
        <v>50</v>
      </c>
      <c r="H955" s="44">
        <v>64919.131372270422</v>
      </c>
      <c r="I955" s="62">
        <f t="shared" si="359"/>
        <v>698.3410495333585</v>
      </c>
      <c r="J955" s="41">
        <f t="shared" si="360"/>
        <v>2024</v>
      </c>
      <c r="K955" s="41">
        <f t="shared" si="361"/>
        <v>156</v>
      </c>
      <c r="L955" s="41">
        <f t="shared" si="362"/>
        <v>24336</v>
      </c>
      <c r="M955" s="41">
        <f t="shared" si="363"/>
        <v>10.099712014499074</v>
      </c>
      <c r="N955" s="41">
        <f t="shared" si="364"/>
        <v>0</v>
      </c>
      <c r="O955" s="41">
        <f t="shared" si="365"/>
        <v>12</v>
      </c>
      <c r="P955" s="41">
        <f t="shared" si="366"/>
        <v>0</v>
      </c>
      <c r="Q955" s="41">
        <f t="shared" si="366"/>
        <v>0</v>
      </c>
      <c r="R955" s="41">
        <f t="shared" si="366"/>
        <v>0</v>
      </c>
      <c r="S955" s="41">
        <f t="shared" si="366"/>
        <v>0</v>
      </c>
      <c r="T955" s="41">
        <f t="shared" si="366"/>
        <v>0</v>
      </c>
      <c r="U955" s="41">
        <f t="shared" si="381"/>
        <v>0</v>
      </c>
      <c r="V955" s="41">
        <f t="shared" si="367"/>
        <v>0</v>
      </c>
      <c r="W955" s="41">
        <f t="shared" si="367"/>
        <v>0</v>
      </c>
      <c r="X955" s="41">
        <f t="shared" si="367"/>
        <v>0</v>
      </c>
      <c r="Y955" s="41">
        <f t="shared" si="367"/>
        <v>0</v>
      </c>
      <c r="Z955" s="41">
        <f t="shared" si="367"/>
        <v>0</v>
      </c>
      <c r="AA955" s="41">
        <f t="shared" si="382"/>
        <v>1</v>
      </c>
      <c r="AB955" s="41">
        <f t="shared" si="368"/>
        <v>0</v>
      </c>
      <c r="AC955" s="41">
        <f t="shared" si="368"/>
        <v>1</v>
      </c>
      <c r="AD955" s="41">
        <f t="shared" si="368"/>
        <v>0</v>
      </c>
      <c r="AE955" s="41">
        <f t="shared" si="368"/>
        <v>0</v>
      </c>
      <c r="AF955" s="41">
        <f t="shared" si="368"/>
        <v>0</v>
      </c>
      <c r="AG955" s="48">
        <v>497.77307794996022</v>
      </c>
      <c r="AH955" s="48">
        <v>100.29893241231545</v>
      </c>
      <c r="AI955" s="48">
        <v>50.269039171082795</v>
      </c>
      <c r="AJ955" s="48">
        <v>50</v>
      </c>
      <c r="AK955" s="41">
        <f t="shared" si="369"/>
        <v>11.080897641567827</v>
      </c>
      <c r="AL955" s="41">
        <f>LN(D955+'Models training data'!$Y$4)</f>
        <v>6.6707407298994648</v>
      </c>
      <c r="AM955" s="41">
        <f>LN(E955+'Models training data'!$Y$5)</f>
        <v>5.1078286585734567</v>
      </c>
      <c r="AN955" s="41">
        <f>LN(F955+'Models training data'!$Y$6)</f>
        <v>4.5606697995728256</v>
      </c>
      <c r="AO955" s="41">
        <f>LN(G955+'Models training data'!$Y$7)</f>
        <v>4.6011966380177771</v>
      </c>
      <c r="AP955" s="41">
        <f t="shared" si="358"/>
        <v>0</v>
      </c>
      <c r="AQ955" s="41">
        <f t="shared" si="370"/>
        <v>2</v>
      </c>
      <c r="AR955" s="41">
        <f t="shared" si="371"/>
        <v>81480.86812774188</v>
      </c>
      <c r="AS955" s="41">
        <f t="shared" si="372"/>
        <v>65144.80451690506</v>
      </c>
      <c r="AT955" s="41">
        <f t="shared" si="373"/>
        <v>11.107257018664843</v>
      </c>
      <c r="AU955" s="41">
        <f t="shared" si="374"/>
        <v>69685.737687261571</v>
      </c>
      <c r="AV955" s="41">
        <f t="shared" si="375"/>
        <v>11.17235659739282</v>
      </c>
      <c r="AW955" s="41">
        <f t="shared" si="376"/>
        <v>65938.984370435559</v>
      </c>
      <c r="AX955" s="41">
        <f t="shared" si="377"/>
        <v>11.11483688896959</v>
      </c>
      <c r="AY955" s="41">
        <f t="shared" si="378"/>
        <v>11.108842682942351</v>
      </c>
      <c r="AZ955" s="41">
        <f t="shared" si="379"/>
        <v>11.120946402009073</v>
      </c>
    </row>
    <row r="956" spans="2:52" x14ac:dyDescent="0.25">
      <c r="B956" s="41" t="str">
        <f t="shared" si="380"/>
        <v>MD</v>
      </c>
      <c r="C956" s="46">
        <v>45654</v>
      </c>
      <c r="D956" s="45">
        <v>502.7519918394006</v>
      </c>
      <c r="E956" s="45">
        <v>100.95138794259509</v>
      </c>
      <c r="F956" s="45">
        <v>50.748633479901905</v>
      </c>
      <c r="G956" s="48">
        <v>50</v>
      </c>
      <c r="H956" s="44">
        <v>65053.707332149686</v>
      </c>
      <c r="I956" s="62">
        <f t="shared" si="359"/>
        <v>704.45201326189749</v>
      </c>
      <c r="J956" s="41">
        <f t="shared" si="360"/>
        <v>2024</v>
      </c>
      <c r="K956" s="41">
        <f t="shared" si="361"/>
        <v>157</v>
      </c>
      <c r="L956" s="41">
        <f t="shared" si="362"/>
        <v>24649</v>
      </c>
      <c r="M956" s="41">
        <f t="shared" si="363"/>
        <v>10.112491610696615</v>
      </c>
      <c r="N956" s="41">
        <f t="shared" si="364"/>
        <v>0</v>
      </c>
      <c r="O956" s="41">
        <f t="shared" si="365"/>
        <v>12</v>
      </c>
      <c r="P956" s="41">
        <f t="shared" si="366"/>
        <v>0</v>
      </c>
      <c r="Q956" s="41">
        <f t="shared" si="366"/>
        <v>0</v>
      </c>
      <c r="R956" s="41">
        <f t="shared" si="366"/>
        <v>0</v>
      </c>
      <c r="S956" s="41">
        <f t="shared" si="366"/>
        <v>0</v>
      </c>
      <c r="T956" s="41">
        <f t="shared" si="366"/>
        <v>0</v>
      </c>
      <c r="U956" s="41">
        <f t="shared" si="381"/>
        <v>0</v>
      </c>
      <c r="V956" s="41">
        <f t="shared" si="367"/>
        <v>0</v>
      </c>
      <c r="W956" s="41">
        <f t="shared" si="367"/>
        <v>0</v>
      </c>
      <c r="X956" s="41">
        <f t="shared" si="367"/>
        <v>0</v>
      </c>
      <c r="Y956" s="41">
        <f t="shared" si="367"/>
        <v>0</v>
      </c>
      <c r="Z956" s="41">
        <f t="shared" si="367"/>
        <v>0</v>
      </c>
      <c r="AA956" s="41">
        <f t="shared" si="382"/>
        <v>1</v>
      </c>
      <c r="AB956" s="41">
        <f t="shared" si="368"/>
        <v>0</v>
      </c>
      <c r="AC956" s="41">
        <f t="shared" si="368"/>
        <v>1</v>
      </c>
      <c r="AD956" s="41">
        <f t="shared" si="368"/>
        <v>0</v>
      </c>
      <c r="AE956" s="41">
        <f t="shared" si="368"/>
        <v>0</v>
      </c>
      <c r="AF956" s="41">
        <f t="shared" si="368"/>
        <v>0</v>
      </c>
      <c r="AG956" s="48">
        <v>502.7519918394006</v>
      </c>
      <c r="AH956" s="48">
        <v>100.95138794259509</v>
      </c>
      <c r="AI956" s="48">
        <v>50.748633479901905</v>
      </c>
      <c r="AJ956" s="48">
        <v>50</v>
      </c>
      <c r="AK956" s="41">
        <f t="shared" si="369"/>
        <v>11.082968474355862</v>
      </c>
      <c r="AL956" s="41">
        <f>LN(D956+'Models training data'!$Y$4)</f>
        <v>6.6770314736125247</v>
      </c>
      <c r="AM956" s="41">
        <f>LN(E956+'Models training data'!$Y$5)</f>
        <v>5.1117677265650334</v>
      </c>
      <c r="AN956" s="41">
        <f>LN(F956+'Models training data'!$Y$6)</f>
        <v>4.5656714547198698</v>
      </c>
      <c r="AO956" s="41">
        <f>LN(G956+'Models training data'!$Y$7)</f>
        <v>4.6011966380177771</v>
      </c>
      <c r="AP956" s="41">
        <f t="shared" si="358"/>
        <v>0</v>
      </c>
      <c r="AQ956" s="41">
        <f t="shared" si="370"/>
        <v>2</v>
      </c>
      <c r="AR956" s="41">
        <f t="shared" si="371"/>
        <v>81456.477814658138</v>
      </c>
      <c r="AS956" s="41">
        <f t="shared" si="372"/>
        <v>65120.707126863359</v>
      </c>
      <c r="AT956" s="41">
        <f t="shared" si="373"/>
        <v>11.106999401400063</v>
      </c>
      <c r="AU956" s="41">
        <f t="shared" si="374"/>
        <v>69771.326371106581</v>
      </c>
      <c r="AV956" s="41">
        <f t="shared" si="375"/>
        <v>11.173673547715939</v>
      </c>
      <c r="AW956" s="41">
        <f t="shared" si="376"/>
        <v>65929.738932273787</v>
      </c>
      <c r="AX956" s="41">
        <f t="shared" si="377"/>
        <v>11.114730462410854</v>
      </c>
      <c r="AY956" s="41">
        <f t="shared" si="378"/>
        <v>11.108976381329716</v>
      </c>
      <c r="AZ956" s="41">
        <f t="shared" si="379"/>
        <v>11.121773271482859</v>
      </c>
    </row>
  </sheetData>
  <autoFilter ref="B14:H956" xr:uid="{FC19B5A6-0E06-6848-913C-983E1250CAF5}"/>
  <phoneticPr fontId="17" type="noConversion"/>
  <conditionalFormatting sqref="H15:H171">
    <cfRule type="colorScale" priority="1">
      <colorScale>
        <cfvo type="min"/>
        <cfvo type="max"/>
        <color rgb="FFFFEF9C"/>
        <color rgb="FF63BE7B"/>
      </colorScale>
    </cfRule>
    <cfRule type="colorScale" priority="2">
      <colorScale>
        <cfvo type="min"/>
        <cfvo type="percentile" val="50"/>
        <cfvo type="max"/>
        <color rgb="FF63BE7B"/>
        <color rgb="FFFFEB84"/>
        <color rgb="FFF8696B"/>
      </colorScale>
    </cfRule>
  </conditionalFormatting>
  <conditionalFormatting sqref="H225:H276">
    <cfRule type="cellIs" dxfId="8" priority="15" operator="greaterThan">
      <formula>148000</formula>
    </cfRule>
  </conditionalFormatting>
  <conditionalFormatting sqref="H250:H381">
    <cfRule type="cellIs" dxfId="7" priority="14" operator="greaterThan">
      <formula>25000</formula>
    </cfRule>
  </conditionalFormatting>
  <conditionalFormatting sqref="H539:H590">
    <cfRule type="cellIs" dxfId="6" priority="18" operator="greaterThan">
      <formula>12000</formula>
    </cfRule>
  </conditionalFormatting>
  <conditionalFormatting sqref="H696:H747">
    <cfRule type="cellIs" dxfId="5" priority="17" operator="greaterThan">
      <formula>9000</formula>
    </cfRule>
  </conditionalFormatting>
  <conditionalFormatting sqref="H853:H904">
    <cfRule type="cellIs" dxfId="4" priority="16" operator="greaterThan">
      <formula>3500</formula>
    </cfRule>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6E91-B81E-1641-85C6-600337954CDA}">
  <dimension ref="A1:BC266"/>
  <sheetViews>
    <sheetView topLeftCell="AN1" zoomScale="90" zoomScaleNormal="60" workbookViewId="0">
      <selection activeCell="AI27" sqref="AI27"/>
    </sheetView>
  </sheetViews>
  <sheetFormatPr baseColWidth="10" defaultRowHeight="16" x14ac:dyDescent="0.2"/>
  <cols>
    <col min="1" max="1" width="13.5" bestFit="1" customWidth="1"/>
    <col min="2" max="2" width="17.33203125" bestFit="1" customWidth="1"/>
    <col min="3" max="3" width="15.83203125" bestFit="1" customWidth="1"/>
    <col min="4" max="4" width="18.6640625" bestFit="1" customWidth="1"/>
    <col min="5" max="5" width="21.33203125" bestFit="1" customWidth="1"/>
    <col min="6" max="6" width="22.83203125" bestFit="1" customWidth="1"/>
    <col min="7" max="7" width="17.83203125" customWidth="1"/>
    <col min="8" max="8" width="21.33203125" customWidth="1"/>
    <col min="9" max="9" width="12.33203125" bestFit="1" customWidth="1"/>
    <col min="10" max="10" width="20.5" bestFit="1" customWidth="1"/>
    <col min="11" max="11" width="15.33203125" bestFit="1" customWidth="1"/>
    <col min="12" max="12" width="22.5" bestFit="1" customWidth="1"/>
    <col min="13" max="13" width="9.5" bestFit="1" customWidth="1"/>
    <col min="14" max="14" width="22.83203125" bestFit="1" customWidth="1"/>
    <col min="15" max="15" width="21.33203125" bestFit="1" customWidth="1"/>
    <col min="16" max="16" width="18.6640625" bestFit="1" customWidth="1"/>
    <col min="17" max="17" width="15.83203125" bestFit="1" customWidth="1"/>
    <col min="18" max="19" width="17.33203125" bestFit="1" customWidth="1"/>
    <col min="20" max="20" width="13.5" bestFit="1" customWidth="1"/>
    <col min="21" max="21" width="17.33203125" bestFit="1" customWidth="1"/>
    <col min="22" max="22" width="20.5" bestFit="1" customWidth="1"/>
    <col min="23" max="23" width="13.5" bestFit="1" customWidth="1"/>
    <col min="24" max="24" width="22.83203125" bestFit="1" customWidth="1"/>
    <col min="25" max="25" width="21.33203125" bestFit="1" customWidth="1"/>
    <col min="26" max="26" width="18.6640625" bestFit="1" customWidth="1"/>
    <col min="27" max="27" width="15.83203125" bestFit="1" customWidth="1"/>
    <col min="28" max="29" width="9.6640625" bestFit="1" customWidth="1"/>
    <col min="30" max="30" width="15.6640625" bestFit="1" customWidth="1"/>
    <col min="31" max="31" width="10.6640625" bestFit="1" customWidth="1"/>
    <col min="32" max="32" width="19.5" customWidth="1"/>
    <col min="33" max="33" width="17.6640625" customWidth="1"/>
    <col min="34" max="34" width="23.1640625" bestFit="1" customWidth="1"/>
    <col min="35" max="35" width="20.5" bestFit="1" customWidth="1"/>
    <col min="36" max="36" width="22.5" bestFit="1" customWidth="1"/>
    <col min="37" max="37" width="20.5" bestFit="1" customWidth="1"/>
    <col min="38" max="38" width="22.83203125" bestFit="1" customWidth="1"/>
    <col min="39" max="39" width="21.33203125" bestFit="1" customWidth="1"/>
    <col min="40" max="40" width="18.6640625" bestFit="1" customWidth="1"/>
    <col min="41" max="41" width="15.83203125" bestFit="1" customWidth="1"/>
    <col min="42" max="42" width="26.1640625" bestFit="1" customWidth="1"/>
    <col min="43" max="43" width="23.33203125" bestFit="1" customWidth="1"/>
    <col min="44" max="44" width="15.6640625" bestFit="1" customWidth="1"/>
    <col min="45" max="45" width="12.33203125" bestFit="1" customWidth="1"/>
    <col min="46" max="46" width="23.1640625" bestFit="1" customWidth="1"/>
    <col min="47" max="47" width="32.1640625" customWidth="1"/>
    <col min="48" max="48" width="12.33203125" bestFit="1" customWidth="1"/>
    <col min="49" max="49" width="22.5" bestFit="1" customWidth="1"/>
    <col min="50" max="50" width="13.5" bestFit="1" customWidth="1"/>
    <col min="51" max="51" width="22.6640625" customWidth="1"/>
    <col min="52" max="77" width="22.5" bestFit="1" customWidth="1"/>
    <col min="78" max="78" width="22" bestFit="1" customWidth="1"/>
    <col min="79" max="79" width="20.33203125" bestFit="1" customWidth="1"/>
    <col min="80" max="80" width="23" bestFit="1" customWidth="1"/>
    <col min="81" max="81" width="25.1640625" bestFit="1" customWidth="1"/>
    <col min="82" max="82" width="27.1640625" bestFit="1" customWidth="1"/>
    <col min="83" max="112" width="22.5" bestFit="1" customWidth="1"/>
    <col min="113" max="113" width="22" bestFit="1" customWidth="1"/>
    <col min="114" max="114" width="20.33203125" bestFit="1" customWidth="1"/>
    <col min="115" max="115" width="23" bestFit="1" customWidth="1"/>
    <col min="116" max="116" width="25.1640625" bestFit="1" customWidth="1"/>
    <col min="117" max="117" width="27.1640625" bestFit="1" customWidth="1"/>
    <col min="118" max="118" width="22.1640625" bestFit="1" customWidth="1"/>
    <col min="119" max="119" width="20.5" bestFit="1" customWidth="1"/>
    <col min="120" max="120" width="23.1640625" bestFit="1" customWidth="1"/>
    <col min="121" max="121" width="25.33203125" bestFit="1" customWidth="1"/>
    <col min="122" max="122" width="27.33203125" bestFit="1" customWidth="1"/>
  </cols>
  <sheetData>
    <row r="1" spans="1:55" ht="24" x14ac:dyDescent="0.3">
      <c r="A1" s="268" t="s">
        <v>49</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J1" s="270" t="s">
        <v>91</v>
      </c>
      <c r="AK1" s="270"/>
      <c r="AL1" s="270"/>
      <c r="AM1" s="270"/>
      <c r="AN1" s="270"/>
      <c r="AO1" s="270"/>
      <c r="AP1" s="270"/>
      <c r="AR1" s="267" t="s">
        <v>95</v>
      </c>
      <c r="AS1" s="267"/>
      <c r="AT1" s="267"/>
      <c r="AU1" s="267"/>
      <c r="AV1" s="267"/>
      <c r="AW1" s="267"/>
      <c r="AX1" s="267"/>
      <c r="AY1" s="267"/>
      <c r="AZ1" s="267"/>
      <c r="BA1" s="267"/>
      <c r="BB1" s="267"/>
      <c r="BC1" s="267"/>
    </row>
    <row r="25" spans="11:40" ht="19" x14ac:dyDescent="0.25">
      <c r="AJ25" s="68"/>
      <c r="AK25" s="68"/>
      <c r="AL25" s="68"/>
    </row>
    <row r="26" spans="11:40" ht="19" x14ac:dyDescent="0.25">
      <c r="AL26" s="269" t="s">
        <v>102</v>
      </c>
      <c r="AM26" s="269"/>
    </row>
    <row r="27" spans="11:40" ht="19" x14ac:dyDescent="0.25">
      <c r="AL27" s="90" t="s">
        <v>103</v>
      </c>
      <c r="AM27" s="91">
        <f>GETPIVOTDATA("Sum of Facebook_spend_",$AL$59)</f>
        <v>40517.031641755566</v>
      </c>
    </row>
    <row r="28" spans="11:40" ht="19" x14ac:dyDescent="0.25">
      <c r="AL28" s="92" t="s">
        <v>5</v>
      </c>
      <c r="AM28" s="93">
        <v>4802.1834854983608</v>
      </c>
      <c r="AN28" s="3"/>
    </row>
    <row r="29" spans="11:40" ht="19" x14ac:dyDescent="0.25">
      <c r="AL29" s="94" t="s">
        <v>6</v>
      </c>
      <c r="AM29" s="95">
        <v>3979.9587244956679</v>
      </c>
      <c r="AN29" s="3"/>
    </row>
    <row r="30" spans="11:40" ht="19" x14ac:dyDescent="0.25">
      <c r="AL30" s="94" t="s">
        <v>7</v>
      </c>
      <c r="AM30" s="95">
        <v>3998.8606667803338</v>
      </c>
      <c r="AN30" s="3"/>
    </row>
    <row r="31" spans="11:40" ht="19" x14ac:dyDescent="0.25">
      <c r="K31" s="262" t="s">
        <v>105</v>
      </c>
      <c r="L31" s="263"/>
      <c r="M31" s="263"/>
      <c r="N31" s="263"/>
      <c r="O31" s="263"/>
      <c r="P31" s="263"/>
      <c r="Q31" s="263"/>
      <c r="R31" s="264"/>
      <c r="T31" s="262" t="s">
        <v>106</v>
      </c>
      <c r="U31" s="264"/>
      <c r="W31" s="262" t="s">
        <v>107</v>
      </c>
      <c r="X31" s="263"/>
      <c r="Y31" s="263"/>
      <c r="Z31" s="263"/>
      <c r="AA31" s="264"/>
      <c r="AL31" s="94" t="s">
        <v>2</v>
      </c>
      <c r="AM31" s="95">
        <v>5662.4037363917296</v>
      </c>
      <c r="AN31" s="3"/>
    </row>
    <row r="32" spans="11:40" ht="19" x14ac:dyDescent="0.25">
      <c r="K32" s="66" t="s">
        <v>64</v>
      </c>
      <c r="L32" s="66" t="s">
        <v>86</v>
      </c>
      <c r="M32" s="66" t="s">
        <v>1</v>
      </c>
      <c r="N32" t="s">
        <v>55</v>
      </c>
      <c r="O32" t="s">
        <v>54</v>
      </c>
      <c r="P32" t="s">
        <v>53</v>
      </c>
      <c r="Q32" t="s">
        <v>52</v>
      </c>
      <c r="R32" t="s">
        <v>56</v>
      </c>
      <c r="T32" s="66" t="s">
        <v>50</v>
      </c>
      <c r="U32" t="s">
        <v>56</v>
      </c>
      <c r="W32" s="66" t="s">
        <v>50</v>
      </c>
      <c r="X32" t="s">
        <v>55</v>
      </c>
      <c r="Y32" t="s">
        <v>54</v>
      </c>
      <c r="Z32" t="s">
        <v>53</v>
      </c>
      <c r="AA32" t="s">
        <v>52</v>
      </c>
      <c r="AL32" s="94" t="s">
        <v>3</v>
      </c>
      <c r="AM32" s="95">
        <v>11979.424308027357</v>
      </c>
      <c r="AN32" s="3"/>
    </row>
    <row r="33" spans="1:51" ht="19" x14ac:dyDescent="0.25">
      <c r="A33" s="262" t="s">
        <v>57</v>
      </c>
      <c r="B33" s="264"/>
      <c r="C33" s="68"/>
      <c r="D33" s="262" t="s">
        <v>61</v>
      </c>
      <c r="E33" s="264"/>
      <c r="G33" s="262" t="s">
        <v>62</v>
      </c>
      <c r="H33" s="264"/>
      <c r="K33">
        <v>2022</v>
      </c>
      <c r="L33" t="s">
        <v>74</v>
      </c>
      <c r="M33" s="81">
        <v>44562</v>
      </c>
      <c r="N33" s="3">
        <v>691.11267314122028</v>
      </c>
      <c r="O33" s="3">
        <v>1040</v>
      </c>
      <c r="P33" s="3">
        <v>2080</v>
      </c>
      <c r="Q33" s="3">
        <v>10530</v>
      </c>
      <c r="R33" s="6">
        <v>14341.112673141222</v>
      </c>
      <c r="T33" s="82">
        <v>44562</v>
      </c>
      <c r="U33" s="6">
        <v>14341.112673141222</v>
      </c>
      <c r="W33" s="2">
        <v>2022</v>
      </c>
      <c r="X33" s="3">
        <v>87576.028265062007</v>
      </c>
      <c r="Y33" s="3">
        <v>61941.870744911423</v>
      </c>
      <c r="Z33" s="3">
        <v>123026.79002487025</v>
      </c>
      <c r="AA33" s="3">
        <v>463736.3114375546</v>
      </c>
      <c r="AL33" s="96" t="s">
        <v>4</v>
      </c>
      <c r="AM33" s="97">
        <v>10094.200720562098</v>
      </c>
      <c r="AN33" s="3"/>
    </row>
    <row r="34" spans="1:51" ht="19" x14ac:dyDescent="0.25">
      <c r="A34" s="76" t="s">
        <v>5</v>
      </c>
      <c r="B34" s="77">
        <f>GETPIVOTDATA("Sum of Total Spend",$A$57,"State","CT")</f>
        <v>220183.98188318146</v>
      </c>
      <c r="C34" s="68"/>
      <c r="D34" s="76" t="s">
        <v>5</v>
      </c>
      <c r="E34" s="77">
        <f>GETPIVOTDATA("sales",$H$57,"State","CT")</f>
        <v>12670346.603770066</v>
      </c>
      <c r="G34" s="76" t="s">
        <v>87</v>
      </c>
      <c r="H34" s="77">
        <f>GETPIVOTDATA("Sum of Facebook_spend_",$A$67)</f>
        <v>217712.02730712568</v>
      </c>
      <c r="M34" s="81">
        <v>44569</v>
      </c>
      <c r="N34" s="3">
        <v>740.30073912805699</v>
      </c>
      <c r="O34" s="3">
        <v>1086.8</v>
      </c>
      <c r="P34" s="3">
        <v>2132</v>
      </c>
      <c r="Q34" s="3">
        <v>10687.949999999999</v>
      </c>
      <c r="R34" s="6">
        <v>14647.050739128057</v>
      </c>
      <c r="T34" s="82">
        <v>44569</v>
      </c>
      <c r="U34" s="6">
        <v>14647.050739128057</v>
      </c>
      <c r="W34" s="75" t="s">
        <v>70</v>
      </c>
      <c r="X34" s="3">
        <v>10494.321191381821</v>
      </c>
      <c r="Y34" s="3">
        <v>15932.856314259177</v>
      </c>
      <c r="Z34" s="3">
        <v>31166.327191452136</v>
      </c>
      <c r="AA34" s="3">
        <v>154001.44331313617</v>
      </c>
      <c r="AL34" s="98" t="s">
        <v>104</v>
      </c>
      <c r="AM34" s="99">
        <f>GETPIVOTDATA("Sum of YouTube_spend",$AL$59)</f>
        <v>51779.110565852119</v>
      </c>
    </row>
    <row r="35" spans="1:51" ht="19" x14ac:dyDescent="0.25">
      <c r="A35" s="76" t="s">
        <v>6</v>
      </c>
      <c r="B35" s="77">
        <f>GETPIVOTDATA("Sum of Total Spend",$A$57,"State","DL")</f>
        <v>122619.36643619896</v>
      </c>
      <c r="C35" s="68"/>
      <c r="D35" s="76" t="s">
        <v>6</v>
      </c>
      <c r="E35" s="77">
        <f>GETPIVOTDATA("sales",$H$57,"State","DL")</f>
        <v>11459149.557026612</v>
      </c>
      <c r="G35" s="76" t="s">
        <v>88</v>
      </c>
      <c r="H35" s="77">
        <f>GETPIVOTDATA("Sum of YouTube_spend",$A$67)</f>
        <v>209563.45759434314</v>
      </c>
      <c r="M35" s="81">
        <v>44576</v>
      </c>
      <c r="N35" s="3">
        <v>785.35746417932523</v>
      </c>
      <c r="O35" s="3">
        <v>1140.6200000000001</v>
      </c>
      <c r="P35" s="3">
        <v>2212.6</v>
      </c>
      <c r="Q35" s="3">
        <v>10964.362500000001</v>
      </c>
      <c r="R35" s="6">
        <v>15102.939964179324</v>
      </c>
      <c r="T35" s="82">
        <v>44576</v>
      </c>
      <c r="U35" s="6">
        <v>15102.939964179324</v>
      </c>
      <c r="W35" s="75" t="s">
        <v>71</v>
      </c>
      <c r="X35" s="3">
        <v>24064.878665583281</v>
      </c>
      <c r="Y35" s="3">
        <v>14800.092833039438</v>
      </c>
      <c r="Z35" s="3">
        <v>35842.680539104862</v>
      </c>
      <c r="AA35" s="3">
        <v>116251.16369287053</v>
      </c>
      <c r="AL35" s="92" t="s">
        <v>5</v>
      </c>
      <c r="AM35" s="93">
        <v>3985.4995663391169</v>
      </c>
    </row>
    <row r="36" spans="1:51" ht="19" x14ac:dyDescent="0.25">
      <c r="A36" s="76" t="s">
        <v>7</v>
      </c>
      <c r="B36" s="77">
        <f>GETPIVOTDATA("Sum of Total Spend",$A$57,"State","MD")</f>
        <v>150296.67904114904</v>
      </c>
      <c r="C36" s="68"/>
      <c r="D36" s="76" t="s">
        <v>7</v>
      </c>
      <c r="E36" s="77">
        <f>GETPIVOTDATA("sales",$H$57,"State","MD")</f>
        <v>11624135.690437395</v>
      </c>
      <c r="G36" s="76" t="s">
        <v>89</v>
      </c>
      <c r="H36" s="77">
        <f>GETPIVOTDATA("Sum of Radio_Spend",$A$67)</f>
        <v>301546.63215568295</v>
      </c>
      <c r="M36" s="81">
        <v>44583</v>
      </c>
      <c r="N36" s="3">
        <v>792.62121636977474</v>
      </c>
      <c r="O36" s="3">
        <v>1197.5989999999999</v>
      </c>
      <c r="P36" s="3">
        <v>2310.2299999999996</v>
      </c>
      <c r="Q36" s="3">
        <v>11331.991124999997</v>
      </c>
      <c r="R36" s="6">
        <v>15632.441341369775</v>
      </c>
      <c r="T36" s="82">
        <v>44583</v>
      </c>
      <c r="U36" s="6">
        <v>15632.441341369775</v>
      </c>
      <c r="W36" s="75" t="s">
        <v>72</v>
      </c>
      <c r="X36" s="3">
        <v>43285.411895026838</v>
      </c>
      <c r="Y36" s="3">
        <v>18454.162315848236</v>
      </c>
      <c r="Z36" s="3">
        <v>33051.465986674448</v>
      </c>
      <c r="AA36" s="3">
        <v>88508.651592285387</v>
      </c>
      <c r="AL36" s="94" t="s">
        <v>6</v>
      </c>
      <c r="AM36" s="95">
        <v>2698.5746258189561</v>
      </c>
    </row>
    <row r="37" spans="1:51" ht="19" x14ac:dyDescent="0.25">
      <c r="A37" s="76" t="s">
        <v>2</v>
      </c>
      <c r="B37" s="77">
        <f>GETPIVOTDATA("Sum of Total Spend",$A$57,"State","NJ")</f>
        <v>405770.07851932733</v>
      </c>
      <c r="C37" s="68"/>
      <c r="D37" s="76" t="s">
        <v>2</v>
      </c>
      <c r="E37" s="77">
        <f>GETPIVOTDATA("sales",$H$57,"State","NJ")</f>
        <v>15572136.443102272</v>
      </c>
      <c r="G37" s="76" t="s">
        <v>90</v>
      </c>
      <c r="H37" s="77">
        <f>GETPIVOTDATA("Sum of TV_Spend",$A$67)</f>
        <v>1305423.2484404258</v>
      </c>
      <c r="M37" s="81">
        <v>44590</v>
      </c>
      <c r="N37" s="3">
        <v>812.95570479860896</v>
      </c>
      <c r="O37" s="3">
        <v>1257.4737500000001</v>
      </c>
      <c r="P37" s="3">
        <v>2419.2415000000001</v>
      </c>
      <c r="Q37" s="3">
        <v>11772.178031249998</v>
      </c>
      <c r="R37" s="6">
        <v>16261.848986048608</v>
      </c>
      <c r="T37" s="82">
        <v>44590</v>
      </c>
      <c r="U37" s="6">
        <v>16261.848986048608</v>
      </c>
      <c r="W37" s="75" t="s">
        <v>73</v>
      </c>
      <c r="X37" s="3">
        <v>9731.4165130700658</v>
      </c>
      <c r="Y37" s="3">
        <v>12754.759281764571</v>
      </c>
      <c r="Z37" s="3">
        <v>22966.316307638805</v>
      </c>
      <c r="AA37" s="3">
        <v>104975.05283926253</v>
      </c>
      <c r="AL37" s="94" t="s">
        <v>7</v>
      </c>
      <c r="AM37" s="95">
        <v>2817.635692261445</v>
      </c>
    </row>
    <row r="38" spans="1:51" ht="19" x14ac:dyDescent="0.25">
      <c r="A38" s="76" t="s">
        <v>3</v>
      </c>
      <c r="B38" s="77">
        <f>GETPIVOTDATA("Sum of Total Spend",$A$57,"State","NY")</f>
        <v>785244.3356800247</v>
      </c>
      <c r="C38" s="68"/>
      <c r="D38" s="76" t="s">
        <v>3</v>
      </c>
      <c r="E38" s="77">
        <f>GETPIVOTDATA("sales",$H$57,"State","NY")</f>
        <v>18071603.232699145</v>
      </c>
      <c r="L38" t="s">
        <v>75</v>
      </c>
      <c r="M38" s="81">
        <v>44597</v>
      </c>
      <c r="N38" s="3">
        <v>703.6089300490604</v>
      </c>
      <c r="O38" s="3">
        <v>1090.6162362499999</v>
      </c>
      <c r="P38" s="3">
        <v>2281.6972624999999</v>
      </c>
      <c r="Q38" s="3">
        <v>11496.957028593746</v>
      </c>
      <c r="R38" s="6">
        <v>15572.879457392806</v>
      </c>
      <c r="T38" s="82">
        <v>44597</v>
      </c>
      <c r="U38" s="6">
        <v>15572.879457392806</v>
      </c>
      <c r="W38" s="2">
        <v>2023</v>
      </c>
      <c r="X38" s="3">
        <v>89618.967400307447</v>
      </c>
      <c r="Y38" s="3">
        <v>95842.476283579701</v>
      </c>
      <c r="Z38" s="3">
        <v>86572.820016299287</v>
      </c>
      <c r="AA38" s="3">
        <v>517819.76551317546</v>
      </c>
      <c r="AL38" s="94" t="s">
        <v>2</v>
      </c>
      <c r="AM38" s="95">
        <v>7071.841666186835</v>
      </c>
    </row>
    <row r="39" spans="1:51" ht="19" x14ac:dyDescent="0.25">
      <c r="A39" s="76" t="s">
        <v>4</v>
      </c>
      <c r="B39" s="77">
        <f>GETPIVOTDATA("Sum of Total Spend",$A$57,"State","PA")</f>
        <v>350130.92393769632</v>
      </c>
      <c r="C39" s="68"/>
      <c r="D39" s="76" t="s">
        <v>4</v>
      </c>
      <c r="E39" s="77">
        <f>GETPIVOTDATA("sales",$H$57,"State","PA")</f>
        <v>16224596.99682196</v>
      </c>
      <c r="M39" s="81">
        <v>44604</v>
      </c>
      <c r="N39" s="3">
        <v>714.52554487761165</v>
      </c>
      <c r="O39" s="3">
        <v>1122.1739279375001</v>
      </c>
      <c r="P39" s="3">
        <v>2266.5289693750005</v>
      </c>
      <c r="Q39" s="3">
        <v>11467.123947070309</v>
      </c>
      <c r="R39" s="6">
        <v>15570.352389260421</v>
      </c>
      <c r="T39" s="82">
        <v>44604</v>
      </c>
      <c r="U39" s="6">
        <v>15570.352389260421</v>
      </c>
      <c r="W39" s="75" t="s">
        <v>70</v>
      </c>
      <c r="X39" s="3">
        <v>7270.359673564737</v>
      </c>
      <c r="Y39" s="3">
        <v>10383.417325699149</v>
      </c>
      <c r="Z39" s="3">
        <v>20913.635536194121</v>
      </c>
      <c r="AA39" s="3">
        <v>102654.60015795736</v>
      </c>
      <c r="AL39" s="94" t="s">
        <v>3</v>
      </c>
      <c r="AM39" s="95">
        <v>15215.952099172175</v>
      </c>
    </row>
    <row r="40" spans="1:51" ht="19" x14ac:dyDescent="0.25">
      <c r="M40" s="81">
        <v>44611</v>
      </c>
      <c r="N40" s="3">
        <v>767.84990882319971</v>
      </c>
      <c r="O40" s="3">
        <v>1175.9853123218754</v>
      </c>
      <c r="P40" s="3">
        <v>2315.2288397187504</v>
      </c>
      <c r="Q40" s="3">
        <v>11617.203491356637</v>
      </c>
      <c r="R40" s="6">
        <v>15876.267552220463</v>
      </c>
      <c r="T40" s="82">
        <v>44611</v>
      </c>
      <c r="U40" s="6">
        <v>15876.267552220463</v>
      </c>
      <c r="W40" s="75" t="s">
        <v>71</v>
      </c>
      <c r="X40" s="3">
        <v>12034.817829754902</v>
      </c>
      <c r="Y40" s="3">
        <v>8237.186830175966</v>
      </c>
      <c r="Z40" s="3">
        <v>19213.95592992067</v>
      </c>
      <c r="AA40" s="3">
        <v>127677.24207051932</v>
      </c>
      <c r="AL40" s="96" t="s">
        <v>4</v>
      </c>
      <c r="AM40" s="97">
        <v>19989.606916073648</v>
      </c>
    </row>
    <row r="41" spans="1:51" ht="19" x14ac:dyDescent="0.25">
      <c r="M41" s="81">
        <v>44618</v>
      </c>
      <c r="N41" s="3">
        <v>813.24901895749429</v>
      </c>
      <c r="O41" s="3">
        <v>1234.5548467367189</v>
      </c>
      <c r="P41" s="3">
        <v>2398.676992642188</v>
      </c>
      <c r="Q41" s="3">
        <v>11901.770008777439</v>
      </c>
      <c r="R41" s="6">
        <v>16348.250867113842</v>
      </c>
      <c r="T41" s="82">
        <v>44618</v>
      </c>
      <c r="U41" s="6">
        <v>16348.250867113842</v>
      </c>
      <c r="W41" s="75" t="s">
        <v>72</v>
      </c>
      <c r="X41" s="3">
        <v>51727.881531452978</v>
      </c>
      <c r="Y41" s="3">
        <v>64886.870476487493</v>
      </c>
      <c r="Z41" s="3">
        <v>20405.770013015663</v>
      </c>
      <c r="AA41" s="3">
        <v>156391.72264482328</v>
      </c>
      <c r="AL41" s="100" t="s">
        <v>24</v>
      </c>
      <c r="AM41" s="99">
        <v>91947.022114513326</v>
      </c>
    </row>
    <row r="42" spans="1:51" ht="19" x14ac:dyDescent="0.25">
      <c r="C42" s="262" t="s">
        <v>66</v>
      </c>
      <c r="D42" s="263"/>
      <c r="E42" s="263"/>
      <c r="F42" s="263"/>
      <c r="G42" s="263"/>
      <c r="H42" s="264"/>
      <c r="L42" t="s">
        <v>76</v>
      </c>
      <c r="M42" s="81">
        <v>44625</v>
      </c>
      <c r="N42" s="3">
        <v>855.50454704838467</v>
      </c>
      <c r="O42" s="3">
        <v>1296.2596159534298</v>
      </c>
      <c r="P42" s="3">
        <v>2502.4541977430467</v>
      </c>
      <c r="Q42" s="3">
        <v>12289.452949213388</v>
      </c>
      <c r="R42" s="6">
        <v>16943.671309958252</v>
      </c>
      <c r="T42" s="82">
        <v>44625</v>
      </c>
      <c r="U42" s="6">
        <v>16943.671309958252</v>
      </c>
      <c r="W42" s="75" t="s">
        <v>73</v>
      </c>
      <c r="X42" s="3">
        <v>18585.908365534826</v>
      </c>
      <c r="Y42" s="3">
        <v>12335.001651217099</v>
      </c>
      <c r="Z42" s="3">
        <v>26039.458537168826</v>
      </c>
      <c r="AA42" s="3">
        <v>131096.20063987549</v>
      </c>
      <c r="AL42" s="101" t="s">
        <v>5</v>
      </c>
      <c r="AM42" s="93">
        <v>7584.0067995231602</v>
      </c>
    </row>
    <row r="43" spans="1:51" ht="19" x14ac:dyDescent="0.25">
      <c r="C43" s="78">
        <v>2022</v>
      </c>
      <c r="D43" s="79">
        <v>736281.00047239824</v>
      </c>
      <c r="E43" s="78">
        <v>2023</v>
      </c>
      <c r="F43" s="79">
        <v>789854.02921336202</v>
      </c>
      <c r="G43" s="78">
        <v>2024</v>
      </c>
      <c r="H43" s="79">
        <v>508110.3358118179</v>
      </c>
      <c r="M43" s="81">
        <v>44632</v>
      </c>
      <c r="N43" s="3">
        <v>867.81811366669262</v>
      </c>
      <c r="O43" s="3">
        <v>1361.070299439089</v>
      </c>
      <c r="P43" s="3">
        <v>2619.4985853645744</v>
      </c>
      <c r="Q43" s="3">
        <v>12758.741704672017</v>
      </c>
      <c r="R43" s="6">
        <v>17607.128703142371</v>
      </c>
      <c r="T43" s="82">
        <v>44632</v>
      </c>
      <c r="U43" s="6">
        <v>17607.128703142371</v>
      </c>
      <c r="W43" s="2">
        <v>2024</v>
      </c>
      <c r="X43" s="3">
        <v>40517.031641755551</v>
      </c>
      <c r="Y43" s="3">
        <v>51779.110565852163</v>
      </c>
      <c r="Z43" s="3">
        <v>91947.022114513311</v>
      </c>
      <c r="AA43" s="3">
        <v>323867.17148969672</v>
      </c>
      <c r="AL43" s="102" t="s">
        <v>6</v>
      </c>
      <c r="AM43" s="95">
        <v>5426.5782489054263</v>
      </c>
    </row>
    <row r="44" spans="1:51" ht="19" x14ac:dyDescent="0.25">
      <c r="C44" s="80" t="s">
        <v>5</v>
      </c>
      <c r="D44" s="73">
        <v>77533.751510161906</v>
      </c>
      <c r="E44" s="80" t="s">
        <v>5</v>
      </c>
      <c r="F44" s="73">
        <v>90732.231554032434</v>
      </c>
      <c r="G44" s="80" t="s">
        <v>5</v>
      </c>
      <c r="H44" s="73">
        <v>51917.998818987246</v>
      </c>
      <c r="M44" s="81">
        <v>44639</v>
      </c>
      <c r="N44" s="3">
        <v>937.59238318741166</v>
      </c>
      <c r="O44" s="3">
        <v>1429.1235846798422</v>
      </c>
      <c r="P44" s="3">
        <v>2746.4343534999907</v>
      </c>
      <c r="Q44" s="3">
        <v>13295.050065504183</v>
      </c>
      <c r="R44" s="6">
        <v>18408.200386871431</v>
      </c>
      <c r="T44" s="82">
        <v>44639</v>
      </c>
      <c r="U44" s="6">
        <v>18408.200386871431</v>
      </c>
      <c r="W44" s="75" t="s">
        <v>70</v>
      </c>
      <c r="X44" s="3">
        <v>6301.3488095304565</v>
      </c>
      <c r="Y44" s="3">
        <v>8705.6583159172606</v>
      </c>
      <c r="Z44" s="3">
        <v>22397.344954295637</v>
      </c>
      <c r="AA44" s="3">
        <v>91964.764024667427</v>
      </c>
      <c r="AL44" s="102" t="s">
        <v>7</v>
      </c>
      <c r="AM44" s="95">
        <v>5703.3546522274</v>
      </c>
    </row>
    <row r="45" spans="1:51" ht="19" x14ac:dyDescent="0.25">
      <c r="C45" s="80" t="s">
        <v>6</v>
      </c>
      <c r="D45" s="73">
        <v>41734.981804005882</v>
      </c>
      <c r="E45" s="80" t="s">
        <v>6</v>
      </c>
      <c r="F45" s="73">
        <v>46956.698377064844</v>
      </c>
      <c r="G45" s="80" t="s">
        <v>6</v>
      </c>
      <c r="H45" s="73">
        <v>33927.686255128225</v>
      </c>
      <c r="M45" s="81">
        <v>44646</v>
      </c>
      <c r="N45" s="3">
        <v>1011.8249471549806</v>
      </c>
      <c r="O45" s="3">
        <v>1500.5797409407144</v>
      </c>
      <c r="P45" s="3">
        <v>2881.7364906085841</v>
      </c>
      <c r="Q45" s="3">
        <v>13888.66246169839</v>
      </c>
      <c r="R45" s="6">
        <v>19282.803640402668</v>
      </c>
      <c r="T45" s="82">
        <v>44646</v>
      </c>
      <c r="U45" s="6">
        <v>19282.803640402668</v>
      </c>
      <c r="W45" s="75" t="s">
        <v>71</v>
      </c>
      <c r="X45" s="3">
        <v>8581.9766747438243</v>
      </c>
      <c r="Y45" s="3">
        <v>15321.624950702892</v>
      </c>
      <c r="Z45" s="3">
        <v>29227.156739106693</v>
      </c>
      <c r="AA45" s="3">
        <v>55679.957970127805</v>
      </c>
      <c r="AL45" s="102" t="s">
        <v>2</v>
      </c>
      <c r="AM45" s="95">
        <v>34517.117122062067</v>
      </c>
    </row>
    <row r="46" spans="1:51" ht="19" x14ac:dyDescent="0.25">
      <c r="C46" s="80" t="s">
        <v>7</v>
      </c>
      <c r="D46" s="73">
        <v>52045.181725953436</v>
      </c>
      <c r="E46" s="80" t="s">
        <v>7</v>
      </c>
      <c r="F46" s="73">
        <v>60395.365849290378</v>
      </c>
      <c r="G46" s="80" t="s">
        <v>7</v>
      </c>
      <c r="H46" s="73">
        <v>37856.1314659052</v>
      </c>
      <c r="L46" t="s">
        <v>77</v>
      </c>
      <c r="M46" s="81">
        <v>44653</v>
      </c>
      <c r="N46" s="3">
        <v>1016.977053978361</v>
      </c>
      <c r="O46" s="3">
        <v>1521.3020303915287</v>
      </c>
      <c r="P46" s="3">
        <v>2964.4727523014667</v>
      </c>
      <c r="Q46" s="3">
        <v>14350.012413192793</v>
      </c>
      <c r="R46" s="6">
        <v>19852.764249864151</v>
      </c>
      <c r="T46" s="82">
        <v>44653</v>
      </c>
      <c r="U46" s="6">
        <v>19852.764249864151</v>
      </c>
      <c r="W46" s="75" t="s">
        <v>72</v>
      </c>
      <c r="X46" s="3">
        <v>17006.895871847795</v>
      </c>
      <c r="Y46" s="3">
        <v>17899.075012889178</v>
      </c>
      <c r="Z46" s="3">
        <v>20767.951188300631</v>
      </c>
      <c r="AA46" s="3">
        <v>80540.00159546225</v>
      </c>
      <c r="AL46" s="102" t="s">
        <v>3</v>
      </c>
      <c r="AM46" s="95">
        <v>27694.463484971053</v>
      </c>
    </row>
    <row r="47" spans="1:51" ht="19" x14ac:dyDescent="0.25">
      <c r="C47" s="80" t="s">
        <v>2</v>
      </c>
      <c r="D47" s="73">
        <v>174514.26534380313</v>
      </c>
      <c r="E47" s="80" t="s">
        <v>2</v>
      </c>
      <c r="F47" s="73">
        <v>127938.03363523044</v>
      </c>
      <c r="G47" s="80" t="s">
        <v>2</v>
      </c>
      <c r="H47" s="73">
        <v>103317.77954029386</v>
      </c>
      <c r="M47" s="81">
        <v>44660</v>
      </c>
      <c r="N47" s="3">
        <v>1081.3361388826395</v>
      </c>
      <c r="O47" s="3">
        <v>1517.4974990953356</v>
      </c>
      <c r="P47" s="3">
        <v>2999.3111495464918</v>
      </c>
      <c r="Q47" s="3">
        <v>14719.236866138916</v>
      </c>
      <c r="R47" s="6">
        <v>20317.381653663382</v>
      </c>
      <c r="T47" s="82">
        <v>44660</v>
      </c>
      <c r="U47" s="6">
        <v>20317.381653663382</v>
      </c>
      <c r="W47" s="75" t="s">
        <v>73</v>
      </c>
      <c r="X47" s="3">
        <v>8626.8102856334717</v>
      </c>
      <c r="Y47" s="3">
        <v>9852.7522863428385</v>
      </c>
      <c r="Z47" s="3">
        <v>19554.569232810351</v>
      </c>
      <c r="AA47" s="3">
        <v>95682.447899439241</v>
      </c>
      <c r="AL47" s="103" t="s">
        <v>4</v>
      </c>
      <c r="AM47" s="97">
        <v>11021.501806824219</v>
      </c>
      <c r="AT47" s="262" t="s">
        <v>96</v>
      </c>
      <c r="AU47" s="264"/>
      <c r="AW47" s="269" t="s">
        <v>92</v>
      </c>
      <c r="AX47" s="269"/>
      <c r="AY47" s="269"/>
    </row>
    <row r="48" spans="1:51" ht="19" x14ac:dyDescent="0.25">
      <c r="C48" s="80" t="s">
        <v>3</v>
      </c>
      <c r="D48" s="73">
        <v>264244.9771862381</v>
      </c>
      <c r="E48" s="80" t="s">
        <v>3</v>
      </c>
      <c r="F48" s="73">
        <v>331923.69601062284</v>
      </c>
      <c r="G48" s="80" t="s">
        <v>3</v>
      </c>
      <c r="H48" s="73">
        <v>189075.66248316382</v>
      </c>
      <c r="M48" s="81">
        <v>44667</v>
      </c>
      <c r="N48" s="3">
        <v>1185.7358907215478</v>
      </c>
      <c r="O48" s="3">
        <v>911.08417380622905</v>
      </c>
      <c r="P48" s="3">
        <v>2343.3604902140191</v>
      </c>
      <c r="Q48" s="3">
        <v>12074.021611219945</v>
      </c>
      <c r="R48" s="6">
        <v>16514.202165961742</v>
      </c>
      <c r="T48" s="82">
        <v>44667</v>
      </c>
      <c r="U48" s="6">
        <v>16514.202165961742</v>
      </c>
      <c r="W48" s="2" t="s">
        <v>51</v>
      </c>
      <c r="X48" s="3">
        <v>217712.02730712501</v>
      </c>
      <c r="Y48" s="3">
        <v>209563.45759434332</v>
      </c>
      <c r="Z48" s="3">
        <v>301546.63215568283</v>
      </c>
      <c r="AA48" s="3">
        <v>1305423.2484404265</v>
      </c>
      <c r="AL48" s="104" t="s">
        <v>23</v>
      </c>
      <c r="AM48" s="99">
        <v>323867.17148969678</v>
      </c>
      <c r="AT48" s="87" t="s">
        <v>74</v>
      </c>
      <c r="AU48" s="77">
        <v>6642876.1243391708</v>
      </c>
      <c r="AW48" s="88">
        <v>2022</v>
      </c>
      <c r="AX48" s="88" t="s">
        <v>97</v>
      </c>
      <c r="AY48" s="73">
        <v>6939377.8869038224</v>
      </c>
    </row>
    <row r="49" spans="1:51" ht="19" x14ac:dyDescent="0.25">
      <c r="C49" s="80" t="s">
        <v>4</v>
      </c>
      <c r="D49" s="73">
        <v>126207.84290223573</v>
      </c>
      <c r="E49" s="80" t="s">
        <v>4</v>
      </c>
      <c r="F49" s="73">
        <v>131908.00378712112</v>
      </c>
      <c r="G49" s="80" t="s">
        <v>4</v>
      </c>
      <c r="H49" s="73">
        <v>92015.077248339541</v>
      </c>
      <c r="M49" s="81">
        <v>44674</v>
      </c>
      <c r="N49" s="3">
        <v>1303.9360935887671</v>
      </c>
      <c r="O49" s="3">
        <v>857.13618551628542</v>
      </c>
      <c r="P49" s="3">
        <v>2003.1785944512621</v>
      </c>
      <c r="Q49" s="3">
        <v>10238.854589951128</v>
      </c>
      <c r="R49" s="6">
        <v>14403.105463507443</v>
      </c>
      <c r="T49" s="82">
        <v>44674</v>
      </c>
      <c r="U49" s="6">
        <v>14403.105463507443</v>
      </c>
      <c r="AL49" s="101" t="s">
        <v>5</v>
      </c>
      <c r="AM49" s="93">
        <v>35546.308967626617</v>
      </c>
      <c r="AT49" s="87" t="s">
        <v>75</v>
      </c>
      <c r="AU49" s="77">
        <v>6041919.9320371039</v>
      </c>
      <c r="AW49" s="88"/>
      <c r="AX49" s="88" t="s">
        <v>98</v>
      </c>
      <c r="AY49" s="73">
        <v>7426306.3756694123</v>
      </c>
    </row>
    <row r="50" spans="1:51" ht="19" x14ac:dyDescent="0.25">
      <c r="M50" s="81">
        <v>44681</v>
      </c>
      <c r="N50" s="3">
        <v>1434.2923643271506</v>
      </c>
      <c r="O50" s="3">
        <v>858.50166436864788</v>
      </c>
      <c r="P50" s="3">
        <v>1821.7411955749451</v>
      </c>
      <c r="Q50" s="3">
        <v>8970.9830696839272</v>
      </c>
      <c r="R50" s="6">
        <v>13085.51829395467</v>
      </c>
      <c r="T50" s="82">
        <v>44681</v>
      </c>
      <c r="U50" s="6">
        <v>13085.51829395467</v>
      </c>
      <c r="AL50" s="102" t="s">
        <v>6</v>
      </c>
      <c r="AM50" s="95">
        <v>21822.574655908164</v>
      </c>
      <c r="AT50" s="87" t="s">
        <v>76</v>
      </c>
      <c r="AU50" s="77">
        <v>6458441.4016629951</v>
      </c>
      <c r="AW50" s="88"/>
      <c r="AX50" s="88" t="s">
        <v>99</v>
      </c>
      <c r="AY50" s="73">
        <v>7890941.6765717464</v>
      </c>
    </row>
    <row r="51" spans="1:51" ht="19" x14ac:dyDescent="0.25">
      <c r="L51" t="s">
        <v>78</v>
      </c>
      <c r="M51" s="81">
        <v>44688</v>
      </c>
      <c r="N51" s="3">
        <v>1577.7178668978161</v>
      </c>
      <c r="O51" s="3">
        <v>865.46609271205432</v>
      </c>
      <c r="P51" s="3">
        <v>2015.9683650890236</v>
      </c>
      <c r="Q51" s="3">
        <v>8100.3858540640704</v>
      </c>
      <c r="R51" s="6">
        <v>12559.538178762961</v>
      </c>
      <c r="T51" s="82">
        <v>44688</v>
      </c>
      <c r="U51" s="6">
        <v>12559.538178762961</v>
      </c>
      <c r="AL51" s="102" t="s">
        <v>7</v>
      </c>
      <c r="AM51" s="95">
        <v>25336.280454636013</v>
      </c>
      <c r="AP51" s="3"/>
      <c r="AT51" s="87" t="s">
        <v>77</v>
      </c>
      <c r="AU51" s="77">
        <v>6930992.6812271941</v>
      </c>
      <c r="AW51" s="88"/>
      <c r="AX51" s="88" t="s">
        <v>100</v>
      </c>
      <c r="AY51" s="73">
        <v>6851919.6085871328</v>
      </c>
    </row>
    <row r="52" spans="1:51" ht="19" x14ac:dyDescent="0.25">
      <c r="M52" s="81">
        <v>44695</v>
      </c>
      <c r="N52" s="3">
        <v>1735.4892802013928</v>
      </c>
      <c r="O52" s="3">
        <v>1190.9013464115151</v>
      </c>
      <c r="P52" s="3">
        <v>2664.7344099581301</v>
      </c>
      <c r="Q52" s="3">
        <v>7508.0497801830206</v>
      </c>
      <c r="R52" s="6">
        <v>13099.174816754057</v>
      </c>
      <c r="T52" s="82">
        <v>44695</v>
      </c>
      <c r="U52" s="6">
        <v>13099.174816754057</v>
      </c>
      <c r="AL52" s="102" t="s">
        <v>2</v>
      </c>
      <c r="AM52" s="95">
        <v>56066.417015653235</v>
      </c>
      <c r="AP52" s="3"/>
      <c r="AT52" s="87" t="s">
        <v>78</v>
      </c>
      <c r="AU52" s="77">
        <v>6563504.6978136478</v>
      </c>
      <c r="AW52" s="88">
        <v>2023</v>
      </c>
      <c r="AX52" s="88" t="s">
        <v>97</v>
      </c>
      <c r="AY52" s="73">
        <v>5896539.7274448639</v>
      </c>
    </row>
    <row r="53" spans="1:51" ht="19" x14ac:dyDescent="0.25">
      <c r="M53" s="81">
        <v>44702</v>
      </c>
      <c r="N53" s="3">
        <v>1909.0381708829116</v>
      </c>
      <c r="O53" s="3">
        <v>1249.421274925141</v>
      </c>
      <c r="P53" s="3">
        <v>2965.3612100110045</v>
      </c>
      <c r="Q53" s="3">
        <v>7110.667325289669</v>
      </c>
      <c r="R53" s="6">
        <v>13234.487981108728</v>
      </c>
      <c r="T53" s="82">
        <v>44702</v>
      </c>
      <c r="U53" s="6">
        <v>13234.487981108728</v>
      </c>
      <c r="AL53" s="102" t="s">
        <v>3</v>
      </c>
      <c r="AM53" s="95">
        <v>134185.82259099316</v>
      </c>
      <c r="AT53" s="87" t="s">
        <v>79</v>
      </c>
      <c r="AU53" s="77">
        <v>7724624.5534858266</v>
      </c>
      <c r="AW53" s="88"/>
      <c r="AX53" s="88" t="s">
        <v>98</v>
      </c>
      <c r="AY53" s="73">
        <v>6901525.5654492956</v>
      </c>
    </row>
    <row r="54" spans="1:51" ht="19" x14ac:dyDescent="0.25">
      <c r="M54" s="81">
        <v>44709</v>
      </c>
      <c r="N54" s="3">
        <v>2099.9419842373413</v>
      </c>
      <c r="O54" s="3">
        <v>1282.3010777402342</v>
      </c>
      <c r="P54" s="3">
        <v>3092.6639185483427</v>
      </c>
      <c r="Q54" s="3">
        <v>6849.9249316559381</v>
      </c>
      <c r="R54" s="6">
        <v>13324.831912181855</v>
      </c>
      <c r="T54" s="82">
        <v>44709</v>
      </c>
      <c r="U54" s="6">
        <v>13324.831912181855</v>
      </c>
      <c r="AL54" s="103" t="s">
        <v>4</v>
      </c>
      <c r="AM54" s="97">
        <v>50909.767804879557</v>
      </c>
      <c r="AT54" s="87" t="s">
        <v>80</v>
      </c>
      <c r="AU54" s="77">
        <v>8964088.1434664056</v>
      </c>
      <c r="AW54" s="88"/>
      <c r="AX54" s="88" t="s">
        <v>99</v>
      </c>
      <c r="AY54" s="73">
        <v>9457770.2511871178</v>
      </c>
    </row>
    <row r="55" spans="1:51" ht="19" x14ac:dyDescent="0.25">
      <c r="L55" t="s">
        <v>79</v>
      </c>
      <c r="M55" s="81">
        <v>44716</v>
      </c>
      <c r="N55" s="3">
        <v>2309.936182287689</v>
      </c>
      <c r="O55" s="3">
        <v>1296.2626475242207</v>
      </c>
      <c r="P55" s="3">
        <v>3171.4151059524402</v>
      </c>
      <c r="Q55" s="3">
        <v>6685.0048341518586</v>
      </c>
      <c r="R55" s="6">
        <v>13462.618769916211</v>
      </c>
      <c r="T55" s="82">
        <v>44716</v>
      </c>
      <c r="U55" s="6">
        <v>13462.618769916211</v>
      </c>
      <c r="AK55" s="3"/>
      <c r="AT55" s="87" t="s">
        <v>81</v>
      </c>
      <c r="AU55" s="77">
        <v>8296491.5896827243</v>
      </c>
      <c r="AW55" s="88"/>
      <c r="AX55" s="88" t="s">
        <v>100</v>
      </c>
      <c r="AY55" s="73">
        <v>6995243.1160257906</v>
      </c>
    </row>
    <row r="56" spans="1:51" ht="19" x14ac:dyDescent="0.25">
      <c r="A56" t="s">
        <v>58</v>
      </c>
      <c r="H56" t="s">
        <v>59</v>
      </c>
      <c r="M56" s="81">
        <v>44723</v>
      </c>
      <c r="N56" s="3">
        <v>2540.9298004791194</v>
      </c>
      <c r="O56" s="3">
        <v>1308.4391299001211</v>
      </c>
      <c r="P56" s="3">
        <v>3226.0415311212723</v>
      </c>
      <c r="Q56" s="3">
        <v>6587.3363397189296</v>
      </c>
      <c r="R56" s="6">
        <v>13662.746801219442</v>
      </c>
      <c r="T56" s="82">
        <v>44723</v>
      </c>
      <c r="U56" s="6">
        <v>13662.746801219442</v>
      </c>
      <c r="AT56" s="87" t="s">
        <v>82</v>
      </c>
      <c r="AU56" s="77">
        <v>7718502.3967720317</v>
      </c>
      <c r="AW56" s="88">
        <v>2024</v>
      </c>
      <c r="AX56" s="88" t="s">
        <v>97</v>
      </c>
      <c r="AY56" s="73">
        <v>6307319.8436905816</v>
      </c>
    </row>
    <row r="57" spans="1:51" ht="19" x14ac:dyDescent="0.25">
      <c r="A57" s="67" t="s">
        <v>50</v>
      </c>
      <c r="B57" s="68" t="s">
        <v>56</v>
      </c>
      <c r="C57" s="68" t="s">
        <v>55</v>
      </c>
      <c r="D57" s="68" t="s">
        <v>54</v>
      </c>
      <c r="E57" s="68" t="s">
        <v>53</v>
      </c>
      <c r="F57" s="68" t="s">
        <v>52</v>
      </c>
      <c r="H57" s="66" t="s">
        <v>50</v>
      </c>
      <c r="I57" t="s">
        <v>60</v>
      </c>
      <c r="M57" s="81">
        <v>44730</v>
      </c>
      <c r="N57" s="3">
        <v>2795.022780523298</v>
      </c>
      <c r="O57" s="3">
        <v>983.33273116968837</v>
      </c>
      <c r="P57" s="3">
        <v>3268.7580834871378</v>
      </c>
      <c r="Q57" s="3">
        <v>6536.9217231740049</v>
      </c>
      <c r="R57" s="6">
        <v>13584.03531835413</v>
      </c>
      <c r="T57" s="82">
        <v>44730</v>
      </c>
      <c r="U57" s="6">
        <v>13584.03531835413</v>
      </c>
      <c r="AL57" s="66" t="s">
        <v>64</v>
      </c>
      <c r="AM57" s="2">
        <v>2024</v>
      </c>
      <c r="AN57" s="81"/>
      <c r="AO57" s="3"/>
      <c r="AP57" s="3"/>
      <c r="AT57" s="87" t="s">
        <v>83</v>
      </c>
      <c r="AU57" s="77">
        <v>6751586.8783529745</v>
      </c>
      <c r="AW57" s="88"/>
      <c r="AX57" s="88" t="s">
        <v>98</v>
      </c>
      <c r="AY57" s="73">
        <v>6891289.9914079625</v>
      </c>
    </row>
    <row r="58" spans="1:51" ht="19" x14ac:dyDescent="0.25">
      <c r="A58" s="69" t="s">
        <v>5</v>
      </c>
      <c r="B58" s="70">
        <v>220183.98188318146</v>
      </c>
      <c r="C58" s="71">
        <v>26672.640575065914</v>
      </c>
      <c r="D58" s="71">
        <v>22104.769548032367</v>
      </c>
      <c r="E58" s="71">
        <v>28765.790674264132</v>
      </c>
      <c r="F58" s="71">
        <v>142640.78108581904</v>
      </c>
      <c r="H58" s="2" t="s">
        <v>5</v>
      </c>
      <c r="I58" s="74">
        <v>12670346.603770066</v>
      </c>
      <c r="M58" s="81">
        <v>44737</v>
      </c>
      <c r="N58" s="3">
        <v>3074.5250585752547</v>
      </c>
      <c r="O58" s="3">
        <v>958.44697947844179</v>
      </c>
      <c r="P58" s="3">
        <v>3305.6737328493359</v>
      </c>
      <c r="Q58" s="3">
        <v>6519.7643544462662</v>
      </c>
      <c r="R58" s="6">
        <v>13858.410125349299</v>
      </c>
      <c r="T58" s="82">
        <v>44737</v>
      </c>
      <c r="U58" s="6">
        <v>13858.410125349299</v>
      </c>
      <c r="AL58" s="1"/>
      <c r="AM58" s="1"/>
      <c r="AN58" s="81"/>
      <c r="AO58" s="3"/>
      <c r="AP58" s="3"/>
      <c r="AT58" s="87" t="s">
        <v>84</v>
      </c>
      <c r="AU58" s="77">
        <v>6550558.8695334429</v>
      </c>
      <c r="AW58" s="88"/>
      <c r="AX58" s="88" t="s">
        <v>99</v>
      </c>
      <c r="AY58" s="73">
        <v>7630370.2021622928</v>
      </c>
    </row>
    <row r="59" spans="1:51" ht="19" x14ac:dyDescent="0.25">
      <c r="A59" s="69" t="s">
        <v>6</v>
      </c>
      <c r="B59" s="70">
        <v>122619.36643619896</v>
      </c>
      <c r="C59" s="71">
        <v>15798.775990958849</v>
      </c>
      <c r="D59" s="71">
        <v>12491.542369389368</v>
      </c>
      <c r="E59" s="71">
        <v>17484.135691722429</v>
      </c>
      <c r="F59" s="71">
        <v>76844.9123841283</v>
      </c>
      <c r="H59" s="2" t="s">
        <v>6</v>
      </c>
      <c r="I59" s="74">
        <v>11459149.557026612</v>
      </c>
      <c r="L59" t="s">
        <v>80</v>
      </c>
      <c r="M59" s="81">
        <v>44744</v>
      </c>
      <c r="N59" s="3">
        <v>3381.9775644327437</v>
      </c>
      <c r="O59" s="3">
        <v>963.65954137293215</v>
      </c>
      <c r="P59" s="3">
        <v>3339.8445044414934</v>
      </c>
      <c r="Q59" s="3">
        <v>6526.0683878190948</v>
      </c>
      <c r="R59" s="6">
        <v>14211.549998066264</v>
      </c>
      <c r="T59" s="82">
        <v>44744</v>
      </c>
      <c r="U59" s="6">
        <v>14211.549998066264</v>
      </c>
      <c r="AL59" t="s">
        <v>55</v>
      </c>
      <c r="AM59" t="s">
        <v>54</v>
      </c>
      <c r="AN59" t="s">
        <v>53</v>
      </c>
      <c r="AO59" t="s">
        <v>52</v>
      </c>
      <c r="AT59" s="87" t="s">
        <v>85</v>
      </c>
      <c r="AU59" s="77">
        <v>6978381.2554839514</v>
      </c>
      <c r="AW59" s="88"/>
      <c r="AX59" s="88" t="s">
        <v>100</v>
      </c>
      <c r="AY59" s="73">
        <v>6433364.2787574455</v>
      </c>
    </row>
    <row r="60" spans="1:51" ht="19" x14ac:dyDescent="0.25">
      <c r="A60" s="69" t="s">
        <v>7</v>
      </c>
      <c r="B60" s="70">
        <v>150296.67904114904</v>
      </c>
      <c r="C60" s="71">
        <v>18203.396229471618</v>
      </c>
      <c r="D60" s="71">
        <v>15110.040643812772</v>
      </c>
      <c r="E60" s="71">
        <v>20250.327162899703</v>
      </c>
      <c r="F60" s="71">
        <v>96732.915004964918</v>
      </c>
      <c r="H60" s="2" t="s">
        <v>7</v>
      </c>
      <c r="I60" s="74">
        <v>11624135.690437395</v>
      </c>
      <c r="M60" s="81">
        <v>44751</v>
      </c>
      <c r="N60" s="3">
        <v>3720.1753208760142</v>
      </c>
      <c r="O60" s="3">
        <v>971.95894599663177</v>
      </c>
      <c r="P60" s="3">
        <v>3372.7999666177402</v>
      </c>
      <c r="Q60" s="3">
        <v>6548.9785445771404</v>
      </c>
      <c r="R60" s="6">
        <v>14613.912778067528</v>
      </c>
      <c r="T60" s="82">
        <v>44751</v>
      </c>
      <c r="U60" s="6">
        <v>14613.912778067528</v>
      </c>
      <c r="AL60" s="3">
        <v>40517.031641755566</v>
      </c>
      <c r="AM60" s="3">
        <v>51779.110565852119</v>
      </c>
      <c r="AN60" s="3">
        <v>91947.022114513326</v>
      </c>
      <c r="AO60" s="3">
        <v>323867.17148969683</v>
      </c>
      <c r="AY60" s="72"/>
    </row>
    <row r="61" spans="1:51" ht="19" x14ac:dyDescent="0.25">
      <c r="A61" s="69" t="s">
        <v>2</v>
      </c>
      <c r="B61" s="70">
        <v>405770.07851932733</v>
      </c>
      <c r="C61" s="71">
        <v>40667.24485695496</v>
      </c>
      <c r="D61" s="71">
        <v>29992.740590280013</v>
      </c>
      <c r="E61" s="71">
        <v>100552.88919278498</v>
      </c>
      <c r="F61" s="71">
        <v>234557.20387930737</v>
      </c>
      <c r="H61" s="2" t="s">
        <v>2</v>
      </c>
      <c r="I61" s="74">
        <v>15572136.443102272</v>
      </c>
      <c r="M61" s="81">
        <v>44758</v>
      </c>
      <c r="N61" s="3">
        <v>4092.1928529636152</v>
      </c>
      <c r="O61" s="3">
        <v>1457.4087937811473</v>
      </c>
      <c r="P61" s="3">
        <v>3223.9036444877092</v>
      </c>
      <c r="Q61" s="3">
        <v>6583.6979610388107</v>
      </c>
      <c r="R61" s="6">
        <v>15357.203252271282</v>
      </c>
      <c r="T61" s="82">
        <v>44758</v>
      </c>
      <c r="U61" s="6">
        <v>15357.203252271282</v>
      </c>
    </row>
    <row r="62" spans="1:51" ht="19" x14ac:dyDescent="0.25">
      <c r="A62" s="69" t="s">
        <v>3</v>
      </c>
      <c r="B62" s="70">
        <v>785244.3356800247</v>
      </c>
      <c r="C62" s="71">
        <v>75831.972668235001</v>
      </c>
      <c r="D62" s="71">
        <v>74617.091092675168</v>
      </c>
      <c r="E62" s="71">
        <v>91699.31181507594</v>
      </c>
      <c r="F62" s="71">
        <v>543095.96010403871</v>
      </c>
      <c r="H62" s="2" t="s">
        <v>3</v>
      </c>
      <c r="I62" s="74">
        <v>18071603.232699145</v>
      </c>
      <c r="M62" s="81">
        <v>44765</v>
      </c>
      <c r="N62" s="3">
        <v>4501.4121382599769</v>
      </c>
      <c r="O62" s="3">
        <v>1542.4051912098289</v>
      </c>
      <c r="P62" s="3">
        <v>3009.6381142266755</v>
      </c>
      <c r="Q62" s="3">
        <v>6626.8706823603279</v>
      </c>
      <c r="R62" s="6">
        <v>15680.326126056811</v>
      </c>
      <c r="T62" s="82">
        <v>44765</v>
      </c>
      <c r="U62" s="6">
        <v>15680.326126056811</v>
      </c>
    </row>
    <row r="63" spans="1:51" ht="19" x14ac:dyDescent="0.25">
      <c r="A63" s="69" t="s">
        <v>4</v>
      </c>
      <c r="B63" s="70">
        <v>350130.92393769632</v>
      </c>
      <c r="C63" s="71">
        <v>40537.996986438695</v>
      </c>
      <c r="D63" s="71">
        <v>55247.273350153562</v>
      </c>
      <c r="E63" s="71">
        <v>42794.177618935661</v>
      </c>
      <c r="F63" s="71">
        <v>211551.47598216843</v>
      </c>
      <c r="H63" s="2" t="s">
        <v>4</v>
      </c>
      <c r="I63" s="74">
        <v>16224596.99682196</v>
      </c>
      <c r="M63" s="81">
        <v>44772</v>
      </c>
      <c r="N63" s="3">
        <v>4951.5533520859753</v>
      </c>
      <c r="O63" s="3">
        <v>1588.9082219123502</v>
      </c>
      <c r="P63" s="3">
        <v>2784.4186670793524</v>
      </c>
      <c r="Q63" s="3">
        <v>6676.1494083817215</v>
      </c>
      <c r="R63" s="6">
        <v>16001.029649459402</v>
      </c>
      <c r="T63" s="82">
        <v>44772</v>
      </c>
      <c r="U63" s="6">
        <v>16001.029649459402</v>
      </c>
      <c r="AP63" s="3"/>
    </row>
    <row r="64" spans="1:51" ht="19" x14ac:dyDescent="0.25">
      <c r="A64" s="69" t="s">
        <v>51</v>
      </c>
      <c r="B64" s="70">
        <v>2034245.3654975777</v>
      </c>
      <c r="C64" s="71">
        <v>217712.02730712504</v>
      </c>
      <c r="D64" s="71">
        <v>209563.45759434326</v>
      </c>
      <c r="E64" s="71">
        <v>301546.63215568283</v>
      </c>
      <c r="F64" s="71">
        <v>1305423.2484404268</v>
      </c>
      <c r="H64" s="2" t="s">
        <v>51</v>
      </c>
      <c r="I64" s="74">
        <v>85621968.523857445</v>
      </c>
      <c r="L64" t="s">
        <v>81</v>
      </c>
      <c r="M64" s="81">
        <v>44779</v>
      </c>
      <c r="N64" s="3">
        <v>3462.8248149243277</v>
      </c>
      <c r="O64" s="3">
        <v>1607.0052020105161</v>
      </c>
      <c r="P64" s="3">
        <v>2572.2009264092117</v>
      </c>
      <c r="Q64" s="3">
        <v>6729.8929159039926</v>
      </c>
      <c r="R64" s="6">
        <v>14371.923859248049</v>
      </c>
      <c r="T64" s="82">
        <v>44779</v>
      </c>
      <c r="U64" s="6">
        <v>14371.923859248049</v>
      </c>
      <c r="AP64" s="3"/>
    </row>
    <row r="65" spans="1:51" x14ac:dyDescent="0.2">
      <c r="M65" s="81">
        <v>44786</v>
      </c>
      <c r="N65" s="3">
        <v>3321.3790737486465</v>
      </c>
      <c r="O65" s="3">
        <v>1622.3960438185252</v>
      </c>
      <c r="P65" s="3">
        <v>2382.1985607861175</v>
      </c>
      <c r="Q65" s="3">
        <v>6786.9542544699489</v>
      </c>
      <c r="R65" s="6">
        <v>14112.927932823239</v>
      </c>
      <c r="T65" s="82">
        <v>44786</v>
      </c>
      <c r="U65" s="6">
        <v>14112.927932823239</v>
      </c>
      <c r="AP65" s="3"/>
    </row>
    <row r="66" spans="1:51" ht="19" x14ac:dyDescent="0.25">
      <c r="A66" s="69" t="s">
        <v>63</v>
      </c>
      <c r="M66" s="81">
        <v>44793</v>
      </c>
      <c r="N66" s="3">
        <v>3548.6313983946102</v>
      </c>
      <c r="O66" s="3">
        <v>1131.8338198062513</v>
      </c>
      <c r="P66" s="3">
        <v>2216.6689594161753</v>
      </c>
      <c r="Q66" s="3">
        <v>6846.5324835994898</v>
      </c>
      <c r="R66" s="6">
        <v>13743.666661216528</v>
      </c>
      <c r="T66" s="82">
        <v>44793</v>
      </c>
      <c r="U66" s="6">
        <v>13743.666661216528</v>
      </c>
      <c r="AP66" s="3"/>
    </row>
    <row r="67" spans="1:51" x14ac:dyDescent="0.2">
      <c r="A67" t="s">
        <v>56</v>
      </c>
      <c r="B67" t="s">
        <v>55</v>
      </c>
      <c r="C67" t="s">
        <v>54</v>
      </c>
      <c r="D67" t="s">
        <v>53</v>
      </c>
      <c r="E67" t="s">
        <v>52</v>
      </c>
      <c r="M67" s="81">
        <v>44800</v>
      </c>
      <c r="N67" s="3">
        <v>3895.1160642998266</v>
      </c>
      <c r="O67" s="3">
        <v>1179.6975882194604</v>
      </c>
      <c r="P67" s="3">
        <v>2172.6594755397919</v>
      </c>
      <c r="Q67" s="3">
        <v>6908.0688890448764</v>
      </c>
      <c r="R67" s="6">
        <v>14155.542017103955</v>
      </c>
      <c r="T67" s="82">
        <v>44800</v>
      </c>
      <c r="U67" s="6">
        <v>14155.542017103955</v>
      </c>
      <c r="AP67" s="3"/>
    </row>
    <row r="68" spans="1:51" ht="19" x14ac:dyDescent="0.25">
      <c r="A68" s="6">
        <v>2034245.3654975775</v>
      </c>
      <c r="B68" s="3">
        <v>217712.02730712568</v>
      </c>
      <c r="C68" s="3">
        <v>209563.45759434314</v>
      </c>
      <c r="D68" s="3">
        <v>301546.63215568295</v>
      </c>
      <c r="E68" s="3">
        <v>1305423.2484404258</v>
      </c>
      <c r="L68" t="s">
        <v>82</v>
      </c>
      <c r="M68" s="81">
        <v>44807</v>
      </c>
      <c r="N68" s="3">
        <v>4226.3894238075018</v>
      </c>
      <c r="O68" s="3">
        <v>1194.2491071231698</v>
      </c>
      <c r="P68" s="3">
        <v>2102.1443923964498</v>
      </c>
      <c r="Q68" s="3">
        <v>6971.1743343618973</v>
      </c>
      <c r="R68" s="6">
        <v>14493.957257689019</v>
      </c>
      <c r="T68" s="82">
        <v>44807</v>
      </c>
      <c r="U68" s="6">
        <v>14493.957257689019</v>
      </c>
      <c r="AP68" s="3"/>
      <c r="AR68" s="266" t="s">
        <v>110</v>
      </c>
      <c r="AS68" s="266"/>
      <c r="AU68" s="265" t="s">
        <v>109</v>
      </c>
      <c r="AV68" s="265"/>
      <c r="AX68" s="265" t="s">
        <v>108</v>
      </c>
      <c r="AY68" s="265"/>
    </row>
    <row r="69" spans="1:51" x14ac:dyDescent="0.2">
      <c r="M69" s="81">
        <v>44814</v>
      </c>
      <c r="N69" s="3">
        <v>1219.7721352643237</v>
      </c>
      <c r="O69" s="3">
        <v>1205.5670524965528</v>
      </c>
      <c r="P69" s="3">
        <v>2026.6144448820971</v>
      </c>
      <c r="Q69" s="3">
        <v>7035.578407204117</v>
      </c>
      <c r="R69" s="6">
        <v>11487.532039847092</v>
      </c>
      <c r="T69" s="82">
        <v>44814</v>
      </c>
      <c r="U69" s="6">
        <v>11487.532039847092</v>
      </c>
      <c r="AP69" s="3"/>
      <c r="AR69" s="66" t="s">
        <v>50</v>
      </c>
      <c r="AS69" t="s">
        <v>60</v>
      </c>
      <c r="AU69" s="66" t="s">
        <v>50</v>
      </c>
      <c r="AV69" t="s">
        <v>60</v>
      </c>
      <c r="AX69" s="66" t="s">
        <v>50</v>
      </c>
      <c r="AY69" t="s">
        <v>60</v>
      </c>
    </row>
    <row r="70" spans="1:51" x14ac:dyDescent="0.2">
      <c r="M70" s="81">
        <v>44821</v>
      </c>
      <c r="N70" s="3">
        <v>1454.0723636757496</v>
      </c>
      <c r="O70" s="3">
        <v>1931.806234557062</v>
      </c>
      <c r="P70" s="3">
        <v>1955.5889239961548</v>
      </c>
      <c r="Q70" s="3">
        <v>7101.0938219251784</v>
      </c>
      <c r="R70" s="6">
        <v>12442.561344154145</v>
      </c>
      <c r="T70" s="82">
        <v>44821</v>
      </c>
      <c r="U70" s="6">
        <v>12442.561344154145</v>
      </c>
      <c r="AP70" s="3"/>
      <c r="AR70" s="2" t="s">
        <v>67</v>
      </c>
      <c r="AS70" s="74"/>
      <c r="AU70" s="2" t="s">
        <v>74</v>
      </c>
      <c r="AV70" s="74">
        <v>6642876.1243391708</v>
      </c>
      <c r="AX70" s="2" t="s">
        <v>67</v>
      </c>
      <c r="AY70" s="74">
        <v>29108545.547732115</v>
      </c>
    </row>
    <row r="71" spans="1:51" x14ac:dyDescent="0.2">
      <c r="A71" t="s">
        <v>65</v>
      </c>
      <c r="M71" s="81">
        <v>44828</v>
      </c>
      <c r="N71" s="3">
        <v>1509.9153922935477</v>
      </c>
      <c r="O71" s="3">
        <v>2057.2665735438095</v>
      </c>
      <c r="P71" s="3">
        <v>1892.7854063954699</v>
      </c>
      <c r="Q71" s="3">
        <v>7167.5915015987439</v>
      </c>
      <c r="R71" s="6">
        <v>12627.558873831573</v>
      </c>
      <c r="T71" s="82">
        <v>44828</v>
      </c>
      <c r="U71" s="6">
        <v>12627.558873831573</v>
      </c>
      <c r="AP71" s="3"/>
      <c r="AR71" s="75" t="s">
        <v>74</v>
      </c>
      <c r="AS71" s="74"/>
      <c r="AU71" s="2" t="s">
        <v>75</v>
      </c>
      <c r="AV71" s="74">
        <v>6041919.9320371039</v>
      </c>
      <c r="AX71" s="75" t="s">
        <v>70</v>
      </c>
      <c r="AY71" s="74">
        <v>6939377.8869038224</v>
      </c>
    </row>
    <row r="72" spans="1:51" x14ac:dyDescent="0.2">
      <c r="A72" s="66" t="s">
        <v>50</v>
      </c>
      <c r="B72" t="s">
        <v>55</v>
      </c>
      <c r="C72" t="s">
        <v>54</v>
      </c>
      <c r="D72" t="s">
        <v>53</v>
      </c>
      <c r="E72" t="s">
        <v>52</v>
      </c>
      <c r="L72" t="s">
        <v>83</v>
      </c>
      <c r="M72" s="81">
        <v>44835</v>
      </c>
      <c r="N72" s="3">
        <v>1543.9901600552905</v>
      </c>
      <c r="O72" s="3">
        <v>2124.958588705369</v>
      </c>
      <c r="P72" s="3">
        <v>1839.177018991827</v>
      </c>
      <c r="Q72" s="3">
        <v>6363.2756820268814</v>
      </c>
      <c r="R72" s="6">
        <v>11871.401449779369</v>
      </c>
      <c r="T72" s="82">
        <v>44835</v>
      </c>
      <c r="U72" s="6">
        <v>11871.401449779369</v>
      </c>
      <c r="AJ72" s="72"/>
      <c r="AK72" s="72"/>
      <c r="AL72" s="72"/>
      <c r="AM72" s="72"/>
      <c r="AN72" s="72"/>
      <c r="AO72" s="6"/>
      <c r="AP72" s="3"/>
      <c r="AR72" s="86">
        <v>44562</v>
      </c>
      <c r="AS72" s="74">
        <v>512388.90508525912</v>
      </c>
      <c r="AU72" s="2" t="s">
        <v>76</v>
      </c>
      <c r="AV72" s="74">
        <v>6458441.4016629951</v>
      </c>
      <c r="AX72" s="75" t="s">
        <v>71</v>
      </c>
      <c r="AY72" s="74">
        <v>7426306.3756694123</v>
      </c>
    </row>
    <row r="73" spans="1:51" x14ac:dyDescent="0.2">
      <c r="A73" s="2">
        <v>2024</v>
      </c>
      <c r="B73" s="3">
        <v>40517.031641755566</v>
      </c>
      <c r="C73" s="3">
        <v>51779.110565852119</v>
      </c>
      <c r="D73" s="3">
        <v>91947.022114513326</v>
      </c>
      <c r="E73" s="3">
        <v>323867.17148969683</v>
      </c>
      <c r="M73" s="81">
        <v>44842</v>
      </c>
      <c r="N73" s="3">
        <v>814.52629735013124</v>
      </c>
      <c r="O73" s="3">
        <v>900.45374170840762</v>
      </c>
      <c r="P73" s="3">
        <v>1683.9861570935477</v>
      </c>
      <c r="Q73" s="3">
        <v>6693.0137527775842</v>
      </c>
      <c r="R73" s="6">
        <v>10091.979948929671</v>
      </c>
      <c r="T73" s="82">
        <v>44842</v>
      </c>
      <c r="U73" s="6">
        <v>10091.979948929671</v>
      </c>
      <c r="AM73" s="3"/>
      <c r="AN73" s="3"/>
      <c r="AO73" s="3"/>
      <c r="AP73" s="3"/>
      <c r="AR73" s="86">
        <v>44569</v>
      </c>
      <c r="AS73" s="74">
        <v>516931.52685040358</v>
      </c>
      <c r="AU73" s="2" t="s">
        <v>77</v>
      </c>
      <c r="AV73" s="74">
        <v>6930992.6812271941</v>
      </c>
      <c r="AX73" s="75" t="s">
        <v>72</v>
      </c>
      <c r="AY73" s="74">
        <v>7890941.6765717464</v>
      </c>
    </row>
    <row r="74" spans="1:51" x14ac:dyDescent="0.2">
      <c r="A74" s="2" t="s">
        <v>51</v>
      </c>
      <c r="B74" s="3">
        <v>40517.031641755566</v>
      </c>
      <c r="C74" s="3">
        <v>51779.110565852119</v>
      </c>
      <c r="D74" s="3">
        <v>91947.022114513326</v>
      </c>
      <c r="E74" s="3">
        <v>323867.17148969683</v>
      </c>
      <c r="M74" s="81">
        <v>44849</v>
      </c>
      <c r="N74" s="3">
        <v>690.23996421157051</v>
      </c>
      <c r="O74" s="3">
        <v>783.98283583709019</v>
      </c>
      <c r="P74" s="3">
        <v>1613.0347026203842</v>
      </c>
      <c r="Q74" s="3">
        <v>6945.0926100566649</v>
      </c>
      <c r="R74" s="6">
        <v>10032.350112725708</v>
      </c>
      <c r="T74" s="82">
        <v>44849</v>
      </c>
      <c r="U74" s="6">
        <v>10032.350112725708</v>
      </c>
      <c r="AJ74" s="1"/>
      <c r="AK74" s="1"/>
      <c r="AL74" s="81"/>
      <c r="AM74" s="3"/>
      <c r="AN74" s="3"/>
      <c r="AO74" s="3"/>
      <c r="AP74" s="3"/>
      <c r="AR74" s="86">
        <v>44576</v>
      </c>
      <c r="AS74" s="74">
        <v>521864.7024713651</v>
      </c>
      <c r="AU74" s="2" t="s">
        <v>78</v>
      </c>
      <c r="AV74" s="74">
        <v>6563504.6978136478</v>
      </c>
      <c r="AX74" s="75" t="s">
        <v>73</v>
      </c>
      <c r="AY74" s="74">
        <v>6851919.6085871328</v>
      </c>
    </row>
    <row r="75" spans="1:51" x14ac:dyDescent="0.2">
      <c r="A75" s="66" t="s">
        <v>50</v>
      </c>
      <c r="B75" t="s">
        <v>56</v>
      </c>
      <c r="C75" t="s">
        <v>52</v>
      </c>
      <c r="D75" t="s">
        <v>53</v>
      </c>
      <c r="E75" t="s">
        <v>54</v>
      </c>
      <c r="F75" t="s">
        <v>55</v>
      </c>
      <c r="M75" s="81">
        <v>44856</v>
      </c>
      <c r="N75" s="3">
        <v>665.27150848430279</v>
      </c>
      <c r="O75" s="3">
        <v>778.37511986662082</v>
      </c>
      <c r="P75" s="3">
        <v>1584.2693916245385</v>
      </c>
      <c r="Q75" s="3">
        <v>7143.0226399831436</v>
      </c>
      <c r="R75" s="6">
        <v>10170.938659958607</v>
      </c>
      <c r="T75" s="82">
        <v>44856</v>
      </c>
      <c r="U75" s="6">
        <v>10170.938659958607</v>
      </c>
      <c r="AJ75" s="1"/>
      <c r="AK75" s="1"/>
      <c r="AL75" s="81"/>
      <c r="AM75" s="3"/>
      <c r="AN75" s="3"/>
      <c r="AO75" s="3"/>
      <c r="AP75" s="3"/>
      <c r="AR75" s="86">
        <v>44583</v>
      </c>
      <c r="AS75" s="74">
        <v>526819.10608671175</v>
      </c>
      <c r="AU75" s="2" t="s">
        <v>79</v>
      </c>
      <c r="AV75" s="74">
        <v>7724624.5534858266</v>
      </c>
      <c r="AX75" s="2" t="s">
        <v>68</v>
      </c>
      <c r="AY75" s="74">
        <v>29251078.660107069</v>
      </c>
    </row>
    <row r="76" spans="1:51" x14ac:dyDescent="0.2">
      <c r="A76" s="2">
        <v>2022</v>
      </c>
      <c r="B76" s="6">
        <v>736281.00047239824</v>
      </c>
      <c r="C76" s="3">
        <v>463736.31143755442</v>
      </c>
      <c r="D76" s="3">
        <v>123026.79002487025</v>
      </c>
      <c r="E76" s="3">
        <v>61941.870744911415</v>
      </c>
      <c r="F76" s="3">
        <v>87576.028265062036</v>
      </c>
      <c r="M76" s="81">
        <v>44863</v>
      </c>
      <c r="N76" s="3">
        <v>653.02490588679871</v>
      </c>
      <c r="O76" s="3">
        <v>783.91411663240308</v>
      </c>
      <c r="P76" s="3">
        <v>1576.6642565297595</v>
      </c>
      <c r="Q76" s="3">
        <v>7303.2632390611134</v>
      </c>
      <c r="R76" s="6">
        <v>10316.866518110075</v>
      </c>
      <c r="T76" s="82">
        <v>44863</v>
      </c>
      <c r="U76" s="6">
        <v>10316.866518110075</v>
      </c>
      <c r="AJ76" s="1"/>
      <c r="AK76" s="1"/>
      <c r="AL76" s="81"/>
      <c r="AM76" s="3"/>
      <c r="AN76" s="3"/>
      <c r="AO76" s="3"/>
      <c r="AP76" s="3"/>
      <c r="AR76" s="86">
        <v>44590</v>
      </c>
      <c r="AS76" s="74">
        <v>530025.29021845083</v>
      </c>
      <c r="AU76" s="2" t="s">
        <v>80</v>
      </c>
      <c r="AV76" s="74">
        <v>8964088.1434664056</v>
      </c>
      <c r="AX76" s="75" t="s">
        <v>70</v>
      </c>
      <c r="AY76" s="74">
        <v>5896539.7274448639</v>
      </c>
    </row>
    <row r="77" spans="1:51" x14ac:dyDescent="0.2">
      <c r="A77" s="75" t="s">
        <v>5</v>
      </c>
      <c r="B77" s="6">
        <v>77533.751510161906</v>
      </c>
      <c r="C77" s="3">
        <v>52759.986644841745</v>
      </c>
      <c r="D77" s="3">
        <v>10308.749716609047</v>
      </c>
      <c r="E77" s="3">
        <v>5118.232521054756</v>
      </c>
      <c r="F77" s="3">
        <v>9346.7826276563537</v>
      </c>
      <c r="L77" t="s">
        <v>84</v>
      </c>
      <c r="M77" s="81">
        <v>44870</v>
      </c>
      <c r="N77" s="3">
        <v>650.0715741087779</v>
      </c>
      <c r="O77" s="3">
        <v>790.62878235543872</v>
      </c>
      <c r="P77" s="3">
        <v>1579.7069845895448</v>
      </c>
      <c r="Q77" s="3">
        <v>7437.3408712238961</v>
      </c>
      <c r="R77" s="6">
        <v>10457.748212277656</v>
      </c>
      <c r="T77" s="82">
        <v>44870</v>
      </c>
      <c r="U77" s="6">
        <v>10457.748212277656</v>
      </c>
      <c r="AJ77" s="1"/>
      <c r="AK77" s="1"/>
      <c r="AL77" s="81"/>
      <c r="AM77" s="3"/>
      <c r="AN77" s="3"/>
      <c r="AO77" s="3"/>
      <c r="AP77" s="3"/>
      <c r="AR77" s="75" t="s">
        <v>75</v>
      </c>
      <c r="AS77" s="74"/>
      <c r="AU77" s="2" t="s">
        <v>81</v>
      </c>
      <c r="AV77" s="74">
        <v>8296491.5896827243</v>
      </c>
      <c r="AX77" s="75" t="s">
        <v>71</v>
      </c>
      <c r="AY77" s="74">
        <v>6901525.5654492956</v>
      </c>
    </row>
    <row r="78" spans="1:51" x14ac:dyDescent="0.2">
      <c r="A78" s="75" t="s">
        <v>6</v>
      </c>
      <c r="B78" s="6">
        <v>41734.981804005882</v>
      </c>
      <c r="C78" s="3">
        <v>27853.957122800475</v>
      </c>
      <c r="D78" s="3">
        <v>6383.0500928702468</v>
      </c>
      <c r="E78" s="3">
        <v>3182.6361575464462</v>
      </c>
      <c r="F78" s="3">
        <v>4315.3384307887145</v>
      </c>
      <c r="M78" s="81">
        <v>44877</v>
      </c>
      <c r="N78" s="3">
        <v>644.78180196213043</v>
      </c>
      <c r="O78" s="3">
        <v>797.52262263466434</v>
      </c>
      <c r="P78" s="3">
        <v>1588.1420971826838</v>
      </c>
      <c r="Q78" s="3">
        <v>7554.4457797766536</v>
      </c>
      <c r="R78" s="6">
        <v>10584.892301556134</v>
      </c>
      <c r="T78" s="82">
        <v>44877</v>
      </c>
      <c r="U78" s="6">
        <v>10584.892301556134</v>
      </c>
      <c r="AJ78" s="1"/>
      <c r="AK78" s="1"/>
      <c r="AL78" s="81"/>
      <c r="AM78" s="3"/>
      <c r="AN78" s="3"/>
      <c r="AO78" s="3"/>
      <c r="AP78" s="3"/>
      <c r="AR78" s="86">
        <v>44597</v>
      </c>
      <c r="AS78" s="74">
        <v>524581.85915735166</v>
      </c>
      <c r="AU78" s="2" t="s">
        <v>82</v>
      </c>
      <c r="AV78" s="74">
        <v>7718502.3967720317</v>
      </c>
      <c r="AX78" s="75" t="s">
        <v>72</v>
      </c>
      <c r="AY78" s="74">
        <v>9457770.2511871178</v>
      </c>
    </row>
    <row r="79" spans="1:51" x14ac:dyDescent="0.2">
      <c r="A79" s="75" t="s">
        <v>7</v>
      </c>
      <c r="B79" s="6">
        <v>52045.181725953436</v>
      </c>
      <c r="C79" s="3">
        <v>35173.644234346197</v>
      </c>
      <c r="D79" s="3">
        <v>7298.2735212907482</v>
      </c>
      <c r="E79" s="3">
        <v>3625.0466444570288</v>
      </c>
      <c r="F79" s="3">
        <v>5948.2173258594994</v>
      </c>
      <c r="M79" s="81">
        <v>44884</v>
      </c>
      <c r="N79" s="3">
        <v>588.21373673550897</v>
      </c>
      <c r="O79" s="3">
        <v>804.83548566680031</v>
      </c>
      <c r="P79" s="3">
        <v>1599.7190745950461</v>
      </c>
      <c r="Q79" s="3">
        <v>7659.9022874627835</v>
      </c>
      <c r="R79" s="6">
        <v>10652.670584460137</v>
      </c>
      <c r="T79" s="82">
        <v>44884</v>
      </c>
      <c r="U79" s="6">
        <v>10652.670584460137</v>
      </c>
      <c r="AJ79" s="1"/>
      <c r="AK79" s="1"/>
      <c r="AL79" s="81"/>
      <c r="AM79" s="3"/>
      <c r="AN79" s="3"/>
      <c r="AO79" s="3"/>
      <c r="AP79" s="3"/>
      <c r="AR79" s="86">
        <v>44604</v>
      </c>
      <c r="AS79" s="74">
        <v>528055.06678001885</v>
      </c>
      <c r="AU79" s="2" t="s">
        <v>83</v>
      </c>
      <c r="AV79" s="74">
        <v>6751586.8783529745</v>
      </c>
      <c r="AX79" s="75" t="s">
        <v>73</v>
      </c>
      <c r="AY79" s="74">
        <v>6995243.1160257906</v>
      </c>
    </row>
    <row r="80" spans="1:51" x14ac:dyDescent="0.2">
      <c r="A80" s="75" t="s">
        <v>2</v>
      </c>
      <c r="B80" s="6">
        <v>174514.26534380313</v>
      </c>
      <c r="C80" s="3">
        <v>87933.311074736252</v>
      </c>
      <c r="D80" s="3">
        <v>46101.859557310272</v>
      </c>
      <c r="E80" s="3">
        <v>15304.736729264951</v>
      </c>
      <c r="F80" s="3">
        <v>25174.357982491612</v>
      </c>
      <c r="M80" s="81">
        <v>44891</v>
      </c>
      <c r="N80" s="3">
        <v>619.23395593416058</v>
      </c>
      <c r="O80" s="3">
        <v>812.36760420404744</v>
      </c>
      <c r="P80" s="3">
        <v>1613.0640435612645</v>
      </c>
      <c r="Q80" s="3">
        <v>7757.4397452592657</v>
      </c>
      <c r="R80" s="6">
        <v>10802.105348958739</v>
      </c>
      <c r="T80" s="82">
        <v>44891</v>
      </c>
      <c r="U80" s="6">
        <v>10802.105348958739</v>
      </c>
      <c r="AJ80" s="1"/>
      <c r="AK80" s="1"/>
      <c r="AL80" s="81"/>
      <c r="AM80" s="3"/>
      <c r="AN80" s="3"/>
      <c r="AO80" s="3"/>
      <c r="AP80" s="3"/>
      <c r="AR80" s="86">
        <v>44611</v>
      </c>
      <c r="AS80" s="74">
        <v>531836.30788233783</v>
      </c>
      <c r="AU80" s="2" t="s">
        <v>84</v>
      </c>
      <c r="AV80" s="74">
        <v>6550558.8695334429</v>
      </c>
      <c r="AX80" s="2" t="s">
        <v>69</v>
      </c>
      <c r="AY80" s="74">
        <v>27262344.316018283</v>
      </c>
    </row>
    <row r="81" spans="1:51" x14ac:dyDescent="0.2">
      <c r="A81" s="75" t="s">
        <v>3</v>
      </c>
      <c r="B81" s="6">
        <v>264244.9771862381</v>
      </c>
      <c r="C81" s="3">
        <v>180875.43239356711</v>
      </c>
      <c r="D81" s="3">
        <v>37471.732561876372</v>
      </c>
      <c r="E81" s="3">
        <v>18732.944628498746</v>
      </c>
      <c r="F81" s="3">
        <v>27164.867602295835</v>
      </c>
      <c r="L81" t="s">
        <v>85</v>
      </c>
      <c r="M81" s="81">
        <v>44898</v>
      </c>
      <c r="N81" s="3">
        <v>602.62240973831376</v>
      </c>
      <c r="O81" s="3">
        <v>819.98965661414559</v>
      </c>
      <c r="P81" s="3">
        <v>1627.3685731070109</v>
      </c>
      <c r="Q81" s="3">
        <v>7849.6710471571578</v>
      </c>
      <c r="R81" s="6">
        <v>10899.651686616628</v>
      </c>
      <c r="T81" s="82">
        <v>44898</v>
      </c>
      <c r="U81" s="6">
        <v>10899.651686616628</v>
      </c>
      <c r="AJ81" s="1"/>
      <c r="AK81" s="1"/>
      <c r="AL81" s="81"/>
      <c r="AM81" s="3"/>
      <c r="AN81" s="3"/>
      <c r="AO81" s="3"/>
      <c r="AP81" s="3"/>
      <c r="AR81" s="86">
        <v>44618</v>
      </c>
      <c r="AS81" s="74">
        <v>537411.27168491355</v>
      </c>
      <c r="AU81" s="2" t="s">
        <v>85</v>
      </c>
      <c r="AV81" s="74">
        <v>6978381.2554839514</v>
      </c>
      <c r="AX81" s="75" t="s">
        <v>70</v>
      </c>
      <c r="AY81" s="74">
        <v>6307319.8436905816</v>
      </c>
    </row>
    <row r="82" spans="1:51" x14ac:dyDescent="0.2">
      <c r="A82" s="75" t="s">
        <v>4</v>
      </c>
      <c r="B82" s="6">
        <v>126207.84290223573</v>
      </c>
      <c r="C82" s="3">
        <v>79139.979967262654</v>
      </c>
      <c r="D82" s="3">
        <v>15463.124574913574</v>
      </c>
      <c r="E82" s="3">
        <v>15978.27406408949</v>
      </c>
      <c r="F82" s="3">
        <v>15626.464295970012</v>
      </c>
      <c r="M82" s="81">
        <v>44905</v>
      </c>
      <c r="N82" s="3">
        <v>578.1384091443399</v>
      </c>
      <c r="O82" s="3">
        <v>827.68939081709277</v>
      </c>
      <c r="P82" s="3">
        <v>1642.2292033931478</v>
      </c>
      <c r="Q82" s="3">
        <v>7938.4275907404381</v>
      </c>
      <c r="R82" s="6">
        <v>10986.484594095018</v>
      </c>
      <c r="T82" s="82">
        <v>44905</v>
      </c>
      <c r="U82" s="6">
        <v>10986.484594095018</v>
      </c>
      <c r="AJ82" s="1"/>
      <c r="AK82" s="1"/>
      <c r="AL82" s="81"/>
      <c r="AM82" s="3"/>
      <c r="AN82" s="3"/>
      <c r="AO82" s="3"/>
      <c r="AP82" s="3"/>
      <c r="AR82" s="75" t="s">
        <v>76</v>
      </c>
      <c r="AS82" s="74"/>
      <c r="AU82" s="2" t="s">
        <v>51</v>
      </c>
      <c r="AV82" s="74">
        <v>85621968.523857489</v>
      </c>
      <c r="AX82" s="75" t="s">
        <v>71</v>
      </c>
      <c r="AY82" s="74">
        <v>6891289.9914079625</v>
      </c>
    </row>
    <row r="83" spans="1:51" x14ac:dyDescent="0.2">
      <c r="A83" s="2">
        <v>2023</v>
      </c>
      <c r="B83" s="6">
        <v>789854.02921336202</v>
      </c>
      <c r="C83" s="3">
        <v>517819.76551317552</v>
      </c>
      <c r="D83" s="3">
        <v>86572.820016299316</v>
      </c>
      <c r="E83" s="3">
        <v>95842.476283579716</v>
      </c>
      <c r="F83" s="3">
        <v>89618.967400307462</v>
      </c>
      <c r="M83" s="81">
        <v>44912</v>
      </c>
      <c r="N83" s="3">
        <v>567.27177739521198</v>
      </c>
      <c r="O83" s="3">
        <v>835.46626848894437</v>
      </c>
      <c r="P83" s="3">
        <v>1657.4449677046132</v>
      </c>
      <c r="Q83" s="3">
        <v>8024.9937498260379</v>
      </c>
      <c r="R83" s="6">
        <v>11085.176763414809</v>
      </c>
      <c r="T83" s="82">
        <v>44912</v>
      </c>
      <c r="U83" s="6">
        <v>11085.176763414809</v>
      </c>
      <c r="AJ83" s="1"/>
      <c r="AK83" s="1"/>
      <c r="AL83" s="81"/>
      <c r="AM83" s="3"/>
      <c r="AN83" s="3"/>
      <c r="AO83" s="3"/>
      <c r="AP83" s="3"/>
      <c r="AR83" s="86">
        <v>44625</v>
      </c>
      <c r="AS83" s="74">
        <v>544881.73392490402</v>
      </c>
      <c r="AX83" s="75" t="s">
        <v>72</v>
      </c>
      <c r="AY83" s="74">
        <v>7630370.2021622928</v>
      </c>
    </row>
    <row r="84" spans="1:51" x14ac:dyDescent="0.2">
      <c r="A84" s="75" t="s">
        <v>5</v>
      </c>
      <c r="B84" s="6">
        <v>90732.231554032434</v>
      </c>
      <c r="C84" s="3">
        <v>54334.485473350782</v>
      </c>
      <c r="D84" s="3">
        <v>10873.034158131928</v>
      </c>
      <c r="E84" s="3">
        <v>13001.037460638498</v>
      </c>
      <c r="F84" s="3">
        <v>12523.674461911201</v>
      </c>
      <c r="M84" s="81">
        <v>44919</v>
      </c>
      <c r="N84" s="3">
        <v>567.34559203474237</v>
      </c>
      <c r="O84" s="3">
        <v>843.32092955020187</v>
      </c>
      <c r="P84" s="3">
        <v>1672.9161535204257</v>
      </c>
      <c r="Q84" s="3">
        <v>8110.2710055490343</v>
      </c>
      <c r="R84" s="6">
        <v>11193.853680654407</v>
      </c>
      <c r="T84" s="82">
        <v>44919</v>
      </c>
      <c r="U84" s="6">
        <v>11193.853680654407</v>
      </c>
      <c r="AJ84" s="1"/>
      <c r="AK84" s="1"/>
      <c r="AL84" s="81"/>
      <c r="AM84" s="3"/>
      <c r="AN84" s="3"/>
      <c r="AO84" s="3"/>
      <c r="AP84" s="3"/>
      <c r="AR84" s="86">
        <v>44632</v>
      </c>
      <c r="AS84" s="74">
        <v>548316.79943142517</v>
      </c>
      <c r="AX84" s="75" t="s">
        <v>73</v>
      </c>
      <c r="AY84" s="74">
        <v>6433364.2787574455</v>
      </c>
    </row>
    <row r="85" spans="1:51" x14ac:dyDescent="0.2">
      <c r="A85" s="75" t="s">
        <v>6</v>
      </c>
      <c r="B85" s="6">
        <v>46956.698377064844</v>
      </c>
      <c r="C85" s="3">
        <v>27168.380605419647</v>
      </c>
      <c r="D85" s="3">
        <v>5674.5073499467571</v>
      </c>
      <c r="E85" s="3">
        <v>6610.3315860239682</v>
      </c>
      <c r="F85" s="3">
        <v>7503.4788356744702</v>
      </c>
      <c r="M85" s="81">
        <v>44926</v>
      </c>
      <c r="N85" s="3">
        <v>546.68442002878692</v>
      </c>
      <c r="O85" s="3">
        <v>851.25413868334067</v>
      </c>
      <c r="P85" s="3">
        <v>1688.5936831250133</v>
      </c>
      <c r="Q85" s="3">
        <v>8194.8928383618404</v>
      </c>
      <c r="R85" s="6">
        <v>11281.425080198982</v>
      </c>
      <c r="T85" s="82">
        <v>44926</v>
      </c>
      <c r="U85" s="6">
        <v>11281.425080198982</v>
      </c>
      <c r="AJ85" s="1"/>
      <c r="AK85" s="1"/>
      <c r="AL85" s="81"/>
      <c r="AM85" s="3"/>
      <c r="AN85" s="3"/>
      <c r="AO85" s="3"/>
      <c r="AP85" s="3"/>
      <c r="AR85" s="86">
        <v>44639</v>
      </c>
      <c r="AS85" s="74">
        <v>554439.00600322313</v>
      </c>
      <c r="AX85" s="2" t="s">
        <v>51</v>
      </c>
      <c r="AY85" s="74">
        <v>85621968.523857474</v>
      </c>
    </row>
    <row r="86" spans="1:51" x14ac:dyDescent="0.2">
      <c r="A86" s="75" t="s">
        <v>7</v>
      </c>
      <c r="B86" s="6">
        <v>60395.365849290378</v>
      </c>
      <c r="C86" s="3">
        <v>36222.990315982723</v>
      </c>
      <c r="D86" s="3">
        <v>7248.698989381558</v>
      </c>
      <c r="E86" s="3">
        <v>8667.3583070942987</v>
      </c>
      <c r="F86" s="3">
        <v>8256.3182368317903</v>
      </c>
      <c r="K86">
        <v>2023</v>
      </c>
      <c r="L86" t="s">
        <v>74</v>
      </c>
      <c r="M86" s="81">
        <v>44933</v>
      </c>
      <c r="N86" s="3">
        <v>583.14967239605744</v>
      </c>
      <c r="O86" s="3">
        <v>859.26668005393776</v>
      </c>
      <c r="P86" s="3">
        <v>1704.4538039909553</v>
      </c>
      <c r="Q86" s="3">
        <v>8279.3051526755826</v>
      </c>
      <c r="R86" s="6">
        <v>11426.175309116532</v>
      </c>
      <c r="T86" s="82">
        <v>44933</v>
      </c>
      <c r="U86" s="6">
        <v>11426.175309116532</v>
      </c>
      <c r="AJ86" s="1"/>
      <c r="AK86" s="1"/>
      <c r="AL86" s="81"/>
      <c r="AM86" s="3"/>
      <c r="AN86" s="3"/>
      <c r="AO86" s="3"/>
      <c r="AP86" s="3"/>
      <c r="AR86" s="86">
        <v>44646</v>
      </c>
      <c r="AS86" s="74">
        <v>561826.31132745696</v>
      </c>
    </row>
    <row r="87" spans="1:51" x14ac:dyDescent="0.2">
      <c r="A87" s="75" t="s">
        <v>2</v>
      </c>
      <c r="B87" s="6">
        <v>127938.03363523044</v>
      </c>
      <c r="C87" s="3">
        <v>90557.475788917989</v>
      </c>
      <c r="D87" s="3">
        <v>19933.912513412659</v>
      </c>
      <c r="E87" s="3">
        <v>7616.1621948282373</v>
      </c>
      <c r="F87" s="3">
        <v>9830.4831380715823</v>
      </c>
      <c r="M87" s="81">
        <v>44940</v>
      </c>
      <c r="N87" s="3">
        <v>565.99608401984631</v>
      </c>
      <c r="O87" s="3">
        <v>867.35934685285338</v>
      </c>
      <c r="P87" s="3">
        <v>1720.4854340482104</v>
      </c>
      <c r="Q87" s="3">
        <v>8363.8225743534222</v>
      </c>
      <c r="R87" s="6">
        <v>11517.663439274331</v>
      </c>
      <c r="T87" s="82">
        <v>44940</v>
      </c>
      <c r="U87" s="6">
        <v>11517.663439274331</v>
      </c>
      <c r="AJ87" s="1"/>
      <c r="AK87" s="1"/>
      <c r="AL87" s="81"/>
      <c r="AM87" s="3"/>
      <c r="AN87" s="3"/>
      <c r="AO87" s="3"/>
      <c r="AP87" s="3"/>
      <c r="AR87" s="75" t="s">
        <v>77</v>
      </c>
      <c r="AS87" s="74"/>
    </row>
    <row r="88" spans="1:51" x14ac:dyDescent="0.2">
      <c r="A88" s="75" t="s">
        <v>3</v>
      </c>
      <c r="B88" s="6">
        <v>331923.69601062284</v>
      </c>
      <c r="C88" s="3">
        <v>228034.7051194782</v>
      </c>
      <c r="D88" s="3">
        <v>26533.115768228519</v>
      </c>
      <c r="E88" s="3">
        <v>40668.194365004259</v>
      </c>
      <c r="F88" s="3">
        <v>36687.68075791181</v>
      </c>
      <c r="M88" s="81">
        <v>44947</v>
      </c>
      <c r="N88" s="3">
        <v>597.27975404860058</v>
      </c>
      <c r="O88" s="3">
        <v>875.5329403212196</v>
      </c>
      <c r="P88" s="3">
        <v>1736.6838343973657</v>
      </c>
      <c r="Q88" s="3">
        <v>8448.6678592027147</v>
      </c>
      <c r="R88" s="6">
        <v>11658.164387969902</v>
      </c>
      <c r="T88" s="82">
        <v>44947</v>
      </c>
      <c r="U88" s="6">
        <v>11658.164387969902</v>
      </c>
      <c r="AJ88" s="1"/>
      <c r="AK88" s="1"/>
      <c r="AL88" s="81"/>
      <c r="AM88" s="3"/>
      <c r="AN88" s="3"/>
      <c r="AO88" s="3"/>
      <c r="AP88" s="3"/>
      <c r="AR88" s="86">
        <v>44653</v>
      </c>
      <c r="AS88" s="74">
        <v>564305.8926539782</v>
      </c>
    </row>
    <row r="89" spans="1:51" x14ac:dyDescent="0.2">
      <c r="A89" s="75" t="s">
        <v>4</v>
      </c>
      <c r="B89" s="6">
        <v>131908.00378712112</v>
      </c>
      <c r="C89" s="3">
        <v>81501.72821002618</v>
      </c>
      <c r="D89" s="3">
        <v>16309.551237197886</v>
      </c>
      <c r="E89" s="3">
        <v>19279.392369990459</v>
      </c>
      <c r="F89" s="3">
        <v>14817.3319699066</v>
      </c>
      <c r="M89" s="81">
        <v>44954</v>
      </c>
      <c r="N89" s="3">
        <v>625.32619674092859</v>
      </c>
      <c r="O89" s="3">
        <v>883.78826972441573</v>
      </c>
      <c r="P89" s="3">
        <v>1753.047445745676</v>
      </c>
      <c r="Q89" s="3">
        <v>8533.999479168775</v>
      </c>
      <c r="R89" s="6">
        <v>11796.161391379794</v>
      </c>
      <c r="T89" s="82">
        <v>44954</v>
      </c>
      <c r="U89" s="6">
        <v>11796.161391379794</v>
      </c>
      <c r="AJ89" s="1"/>
      <c r="AK89" s="1"/>
      <c r="AL89" s="81"/>
      <c r="AM89" s="3"/>
      <c r="AN89" s="3"/>
      <c r="AO89" s="3"/>
      <c r="AP89" s="3"/>
      <c r="AR89" s="86">
        <v>44660</v>
      </c>
      <c r="AS89" s="74">
        <v>565917.9899000962</v>
      </c>
    </row>
    <row r="90" spans="1:51" x14ac:dyDescent="0.2">
      <c r="A90" s="2">
        <v>2024</v>
      </c>
      <c r="B90" s="6">
        <v>508110.3358118179</v>
      </c>
      <c r="C90" s="3">
        <v>323867.17148969672</v>
      </c>
      <c r="D90" s="3">
        <v>91947.022114513326</v>
      </c>
      <c r="E90" s="3">
        <v>51779.110565852163</v>
      </c>
      <c r="F90" s="3">
        <v>40517.031641755544</v>
      </c>
      <c r="L90" t="s">
        <v>75</v>
      </c>
      <c r="M90" s="81">
        <v>44961</v>
      </c>
      <c r="N90" s="3">
        <v>603.18975991917523</v>
      </c>
      <c r="O90" s="3">
        <v>892.12615242165805</v>
      </c>
      <c r="P90" s="3">
        <v>1769.5763067053006</v>
      </c>
      <c r="Q90" s="3">
        <v>8619.9309329222833</v>
      </c>
      <c r="R90" s="6">
        <v>11884.823151968418</v>
      </c>
      <c r="T90" s="82">
        <v>44961</v>
      </c>
      <c r="U90" s="6">
        <v>11884.823151968418</v>
      </c>
      <c r="AJ90" s="1"/>
      <c r="AK90" s="1"/>
      <c r="AL90" s="81"/>
      <c r="AM90" s="3"/>
      <c r="AN90" s="3"/>
      <c r="AO90" s="3"/>
      <c r="AP90" s="3"/>
      <c r="AR90" s="86">
        <v>44667</v>
      </c>
      <c r="AS90" s="74">
        <v>530877.45451227995</v>
      </c>
    </row>
    <row r="91" spans="1:51" x14ac:dyDescent="0.2">
      <c r="A91" s="75" t="s">
        <v>5</v>
      </c>
      <c r="B91" s="6">
        <v>51917.998818987246</v>
      </c>
      <c r="C91" s="3">
        <v>35546.308967626617</v>
      </c>
      <c r="D91" s="3">
        <v>7584.006799523162</v>
      </c>
      <c r="E91" s="3">
        <v>3985.4995663391173</v>
      </c>
      <c r="F91" s="3">
        <v>4802.183485498359</v>
      </c>
      <c r="M91" s="81">
        <v>44968</v>
      </c>
      <c r="N91" s="3">
        <v>605.78661893853689</v>
      </c>
      <c r="O91" s="3">
        <v>900.54741394587461</v>
      </c>
      <c r="P91" s="3">
        <v>1786.271263023438</v>
      </c>
      <c r="Q91" s="3">
        <v>8706.5442635247819</v>
      </c>
      <c r="R91" s="6">
        <v>11999.14955943263</v>
      </c>
      <c r="T91" s="82">
        <v>44968</v>
      </c>
      <c r="U91" s="6">
        <v>11999.14955943263</v>
      </c>
      <c r="AJ91" s="1"/>
      <c r="AK91" s="1"/>
      <c r="AL91" s="81"/>
      <c r="AM91" s="3"/>
      <c r="AN91" s="3"/>
      <c r="AO91" s="3"/>
      <c r="AP91" s="3"/>
      <c r="AR91" s="86">
        <v>44674</v>
      </c>
      <c r="AS91" s="74">
        <v>521717.79621437239</v>
      </c>
    </row>
    <row r="92" spans="1:51" x14ac:dyDescent="0.2">
      <c r="A92" s="75" t="s">
        <v>6</v>
      </c>
      <c r="B92" s="6">
        <v>33927.686255128225</v>
      </c>
      <c r="C92" s="3">
        <v>21822.574655908174</v>
      </c>
      <c r="D92" s="3">
        <v>5426.5782489054254</v>
      </c>
      <c r="E92" s="3">
        <v>2698.5746258189561</v>
      </c>
      <c r="F92" s="3">
        <v>3979.958724495667</v>
      </c>
      <c r="M92" s="81">
        <v>44975</v>
      </c>
      <c r="N92" s="3">
        <v>627.02671476142223</v>
      </c>
      <c r="O92" s="3">
        <v>909.05288808533339</v>
      </c>
      <c r="P92" s="3">
        <v>1803.1335722792144</v>
      </c>
      <c r="Q92" s="3">
        <v>8793.8995210513222</v>
      </c>
      <c r="R92" s="6">
        <v>12133.112696177292</v>
      </c>
      <c r="T92" s="82">
        <v>44975</v>
      </c>
      <c r="U92" s="6">
        <v>12133.112696177292</v>
      </c>
      <c r="AJ92" s="1"/>
      <c r="AK92" s="1"/>
      <c r="AL92" s="81"/>
      <c r="AM92" s="3"/>
      <c r="AN92" s="3"/>
      <c r="AO92" s="3"/>
      <c r="AP92" s="3"/>
      <c r="AR92" s="86">
        <v>44681</v>
      </c>
      <c r="AS92" s="74">
        <v>519403.16779197223</v>
      </c>
    </row>
    <row r="93" spans="1:51" x14ac:dyDescent="0.2">
      <c r="A93" s="75" t="s">
        <v>7</v>
      </c>
      <c r="B93" s="6">
        <v>37856.1314659052</v>
      </c>
      <c r="C93" s="3">
        <v>25336.280454636009</v>
      </c>
      <c r="D93" s="3">
        <v>5703.3546522274</v>
      </c>
      <c r="E93" s="3">
        <v>2817.6356922614445</v>
      </c>
      <c r="F93" s="3">
        <v>3998.8606667803324</v>
      </c>
      <c r="M93" s="81">
        <v>44982</v>
      </c>
      <c r="N93" s="3">
        <v>627.1299923400951</v>
      </c>
      <c r="O93" s="3">
        <v>917.64341696618658</v>
      </c>
      <c r="P93" s="3">
        <v>1820.1647063147773</v>
      </c>
      <c r="Q93" s="3">
        <v>8882.0413866857398</v>
      </c>
      <c r="R93" s="6">
        <v>12246.979502306798</v>
      </c>
      <c r="T93" s="82">
        <v>44982</v>
      </c>
      <c r="U93" s="6">
        <v>12246.979502306798</v>
      </c>
      <c r="AJ93" s="1"/>
      <c r="AK93" s="1"/>
      <c r="AL93" s="81"/>
      <c r="AM93" s="3"/>
      <c r="AN93" s="3"/>
      <c r="AO93" s="3"/>
      <c r="AP93" s="3"/>
      <c r="AR93" s="75" t="s">
        <v>78</v>
      </c>
      <c r="AS93" s="74"/>
    </row>
    <row r="94" spans="1:51" x14ac:dyDescent="0.2">
      <c r="A94" s="75" t="s">
        <v>2</v>
      </c>
      <c r="B94" s="6">
        <v>103317.77954029386</v>
      </c>
      <c r="C94" s="3">
        <v>56066.417015653235</v>
      </c>
      <c r="D94" s="3">
        <v>34517.117122062067</v>
      </c>
      <c r="E94" s="3">
        <v>7071.841666186835</v>
      </c>
      <c r="F94" s="3">
        <v>5662.4037363917296</v>
      </c>
      <c r="L94" t="s">
        <v>76</v>
      </c>
      <c r="M94" s="81">
        <v>44989</v>
      </c>
      <c r="N94" s="3">
        <v>651.93905909098532</v>
      </c>
      <c r="O94" s="3">
        <v>926.31985113584847</v>
      </c>
      <c r="P94" s="3">
        <v>1837.3662525343107</v>
      </c>
      <c r="Q94" s="3">
        <v>8971.0038098493314</v>
      </c>
      <c r="R94" s="6">
        <v>12386.628972610477</v>
      </c>
      <c r="T94" s="82">
        <v>44989</v>
      </c>
      <c r="U94" s="6">
        <v>12386.628972610477</v>
      </c>
      <c r="AJ94" s="1"/>
      <c r="AK94" s="1"/>
      <c r="AL94" s="81"/>
      <c r="AM94" s="3"/>
      <c r="AN94" s="3"/>
      <c r="AO94" s="3"/>
      <c r="AP94" s="3"/>
      <c r="AR94" s="86">
        <v>44688</v>
      </c>
      <c r="AS94" s="74">
        <v>559376.64604963118</v>
      </c>
    </row>
    <row r="95" spans="1:51" x14ac:dyDescent="0.2">
      <c r="A95" s="75" t="s">
        <v>3</v>
      </c>
      <c r="B95" s="6">
        <v>189075.66248316382</v>
      </c>
      <c r="C95" s="3">
        <v>134185.82259099314</v>
      </c>
      <c r="D95" s="3">
        <v>27694.463484971053</v>
      </c>
      <c r="E95" s="3">
        <v>15215.952099172175</v>
      </c>
      <c r="F95" s="3">
        <v>11979.424308027355</v>
      </c>
      <c r="M95" s="81">
        <v>44996</v>
      </c>
      <c r="N95" s="3">
        <v>604.40836781863095</v>
      </c>
      <c r="O95" s="3">
        <v>935.08304964720696</v>
      </c>
      <c r="P95" s="3">
        <v>1854.7398646378467</v>
      </c>
      <c r="Q95" s="3">
        <v>7964.9348809635576</v>
      </c>
      <c r="R95" s="6">
        <v>11359.166163067242</v>
      </c>
      <c r="T95" s="82">
        <v>44996</v>
      </c>
      <c r="U95" s="6">
        <v>11359.166163067242</v>
      </c>
      <c r="AJ95" s="1"/>
      <c r="AK95" s="1"/>
      <c r="AL95" s="81"/>
      <c r="AM95" s="3"/>
      <c r="AN95" s="3"/>
      <c r="AO95" s="3"/>
      <c r="AP95" s="3"/>
      <c r="AR95" s="86">
        <v>44695</v>
      </c>
      <c r="AS95" s="74">
        <v>573636.60843318794</v>
      </c>
    </row>
    <row r="96" spans="1:51" x14ac:dyDescent="0.2">
      <c r="A96" s="75" t="s">
        <v>4</v>
      </c>
      <c r="B96" s="6">
        <v>92015.077248339541</v>
      </c>
      <c r="C96" s="3">
        <v>50909.767804879557</v>
      </c>
      <c r="D96" s="3">
        <v>11021.501806824219</v>
      </c>
      <c r="E96" s="3">
        <v>19989.606916073637</v>
      </c>
      <c r="F96" s="3">
        <v>10094.200720562099</v>
      </c>
      <c r="M96" s="81">
        <v>45003</v>
      </c>
      <c r="N96" s="3">
        <v>606.84212666631834</v>
      </c>
      <c r="O96" s="3">
        <v>716.39369884311952</v>
      </c>
      <c r="P96" s="3">
        <v>1619.4648144060332</v>
      </c>
      <c r="Q96" s="3">
        <v>8384.3761101111068</v>
      </c>
      <c r="R96" s="6">
        <v>11327.076750026577</v>
      </c>
      <c r="T96" s="82">
        <v>45003</v>
      </c>
      <c r="U96" s="6">
        <v>11327.076750026577</v>
      </c>
      <c r="AJ96" s="1"/>
      <c r="AK96" s="1"/>
      <c r="AL96" s="81"/>
      <c r="AM96" s="3"/>
      <c r="AN96" s="3"/>
      <c r="AO96" s="3"/>
      <c r="AP96" s="3"/>
      <c r="AR96" s="86">
        <v>44702</v>
      </c>
      <c r="AS96" s="74">
        <v>577358.97422516008</v>
      </c>
    </row>
    <row r="97" spans="1:45" x14ac:dyDescent="0.2">
      <c r="A97" s="2" t="s">
        <v>51</v>
      </c>
      <c r="B97" s="6">
        <v>2034245.3654975782</v>
      </c>
      <c r="C97" s="3">
        <v>1305423.2484404265</v>
      </c>
      <c r="D97" s="3">
        <v>301546.63215568283</v>
      </c>
      <c r="E97" s="3">
        <v>209563.45759434334</v>
      </c>
      <c r="F97" s="3">
        <v>217712.02730712501</v>
      </c>
      <c r="M97" s="81">
        <v>45010</v>
      </c>
      <c r="N97" s="3">
        <v>572.28532682414243</v>
      </c>
      <c r="O97" s="3">
        <v>700.30361770149466</v>
      </c>
      <c r="P97" s="3">
        <v>1508.2482381109971</v>
      </c>
      <c r="Q97" s="3">
        <v>8706.0741874487558</v>
      </c>
      <c r="R97" s="6">
        <v>11486.91137008539</v>
      </c>
      <c r="T97" s="82">
        <v>45010</v>
      </c>
      <c r="U97" s="6">
        <v>11486.91137008539</v>
      </c>
      <c r="AJ97" s="1"/>
      <c r="AK97" s="1"/>
      <c r="AL97" s="81"/>
      <c r="AM97" s="3"/>
      <c r="AN97" s="3"/>
      <c r="AO97" s="3"/>
      <c r="AP97" s="3"/>
      <c r="AR97" s="86">
        <v>44709</v>
      </c>
      <c r="AS97" s="74">
        <v>580713.63868202525</v>
      </c>
    </row>
    <row r="98" spans="1:45" x14ac:dyDescent="0.2">
      <c r="L98" t="s">
        <v>77</v>
      </c>
      <c r="M98" s="81">
        <v>45017</v>
      </c>
      <c r="N98" s="3">
        <v>506.77588999310404</v>
      </c>
      <c r="O98" s="3">
        <v>704.53125206550408</v>
      </c>
      <c r="P98" s="3">
        <v>1459.1251082725591</v>
      </c>
      <c r="Q98" s="3">
        <v>8959.6329506888214</v>
      </c>
      <c r="R98" s="6">
        <v>11630.06520101999</v>
      </c>
      <c r="T98" s="82">
        <v>45017</v>
      </c>
      <c r="U98" s="6">
        <v>11630.06520101999</v>
      </c>
      <c r="AJ98" s="1"/>
      <c r="AK98" s="1"/>
      <c r="AL98" s="81"/>
      <c r="AM98" s="3"/>
      <c r="AN98" s="3"/>
      <c r="AO98" s="3"/>
      <c r="AP98" s="3"/>
      <c r="AR98" s="75" t="s">
        <v>79</v>
      </c>
      <c r="AS98" s="74"/>
    </row>
    <row r="99" spans="1:45" x14ac:dyDescent="0.2">
      <c r="M99" s="81">
        <v>45024</v>
      </c>
      <c r="N99" s="3">
        <v>540.67968204106933</v>
      </c>
      <c r="O99" s="3">
        <v>603.71338222390818</v>
      </c>
      <c r="P99" s="3">
        <v>1441.1135532455107</v>
      </c>
      <c r="Q99" s="3">
        <v>9165.7778951516138</v>
      </c>
      <c r="R99" s="6">
        <v>11751.284512662101</v>
      </c>
      <c r="T99" s="82">
        <v>45024</v>
      </c>
      <c r="U99" s="6">
        <v>11751.284512662101</v>
      </c>
      <c r="AJ99" s="1"/>
      <c r="AK99" s="1"/>
      <c r="AL99" s="81"/>
      <c r="AM99" s="3"/>
      <c r="AN99" s="3"/>
      <c r="AO99" s="3"/>
      <c r="AP99" s="3"/>
      <c r="AR99" s="86">
        <v>44716</v>
      </c>
      <c r="AS99" s="74">
        <v>607176.2242500037</v>
      </c>
    </row>
    <row r="100" spans="1:45" x14ac:dyDescent="0.2">
      <c r="M100" s="81">
        <v>45031</v>
      </c>
      <c r="N100" s="3">
        <v>593.07027055004164</v>
      </c>
      <c r="O100" s="3">
        <v>598.06419780992223</v>
      </c>
      <c r="P100" s="3">
        <v>1438.723285723079</v>
      </c>
      <c r="Q100" s="3">
        <v>9339.0197045722634</v>
      </c>
      <c r="R100" s="6">
        <v>11968.877458655308</v>
      </c>
      <c r="T100" s="82">
        <v>45031</v>
      </c>
      <c r="U100" s="6">
        <v>11968.877458655308</v>
      </c>
      <c r="AJ100" s="1"/>
      <c r="AK100" s="1"/>
      <c r="AL100" s="81"/>
      <c r="AM100" s="3"/>
      <c r="AN100" s="3"/>
      <c r="AO100" s="3"/>
      <c r="AP100" s="3"/>
      <c r="AR100" s="86">
        <v>44723</v>
      </c>
      <c r="AS100" s="74">
        <v>610645.58477926138</v>
      </c>
    </row>
    <row r="101" spans="1:45" x14ac:dyDescent="0.2">
      <c r="M101" s="81">
        <v>45038</v>
      </c>
      <c r="N101" s="3">
        <v>652.2095596355324</v>
      </c>
      <c r="O101" s="3">
        <v>601.9762079643989</v>
      </c>
      <c r="P101" s="3">
        <v>1444.2098170528664</v>
      </c>
      <c r="Q101" s="3">
        <v>9489.5187229463791</v>
      </c>
      <c r="R101" s="6">
        <v>12187.914307599178</v>
      </c>
      <c r="T101" s="82">
        <v>45038</v>
      </c>
      <c r="U101" s="6">
        <v>12187.914307599178</v>
      </c>
      <c r="AJ101" s="1"/>
      <c r="AK101" s="1"/>
      <c r="AL101" s="81"/>
      <c r="AM101" s="3"/>
      <c r="AN101" s="3"/>
      <c r="AO101" s="3"/>
      <c r="AP101" s="3"/>
      <c r="AR101" s="86">
        <v>44730</v>
      </c>
      <c r="AS101" s="74">
        <v>606529.57435303135</v>
      </c>
    </row>
    <row r="102" spans="1:45" x14ac:dyDescent="0.2">
      <c r="M102" s="81">
        <v>45045</v>
      </c>
      <c r="N102" s="3">
        <v>717.41374180213438</v>
      </c>
      <c r="O102" s="3">
        <v>606.8891068616806</v>
      </c>
      <c r="P102" s="3">
        <v>1453.7015644596729</v>
      </c>
      <c r="Q102" s="3">
        <v>9624.3900851057169</v>
      </c>
      <c r="R102" s="6">
        <v>12402.394498229207</v>
      </c>
      <c r="T102" s="82">
        <v>45045</v>
      </c>
      <c r="U102" s="6">
        <v>12402.394498229207</v>
      </c>
      <c r="AJ102" s="84"/>
      <c r="AK102" s="1"/>
      <c r="AL102" s="81"/>
      <c r="AM102" s="3"/>
      <c r="AN102" s="3"/>
      <c r="AO102" s="3"/>
      <c r="AP102" s="3"/>
      <c r="AR102" s="86">
        <v>44737</v>
      </c>
      <c r="AS102" s="74">
        <v>608646.823824413</v>
      </c>
    </row>
    <row r="103" spans="1:45" x14ac:dyDescent="0.2">
      <c r="L103" t="s">
        <v>78</v>
      </c>
      <c r="M103" s="81">
        <v>45052</v>
      </c>
      <c r="N103" s="3">
        <v>789.15343860265284</v>
      </c>
      <c r="O103" s="3">
        <v>611.9473116120613</v>
      </c>
      <c r="P103" s="3">
        <v>1465.2634047224092</v>
      </c>
      <c r="Q103" s="3">
        <v>9748.6173084076891</v>
      </c>
      <c r="R103" s="6">
        <v>12614.981463344813</v>
      </c>
      <c r="T103" s="82">
        <v>45052</v>
      </c>
      <c r="U103" s="6">
        <v>12614.981463344813</v>
      </c>
      <c r="AR103" s="75" t="s">
        <v>80</v>
      </c>
      <c r="AS103" s="74"/>
    </row>
    <row r="104" spans="1:45" x14ac:dyDescent="0.2">
      <c r="M104" s="81">
        <v>45059</v>
      </c>
      <c r="N104" s="3">
        <v>868.0686147249487</v>
      </c>
      <c r="O104" s="3">
        <v>617.0657160963583</v>
      </c>
      <c r="P104" s="3">
        <v>1477.9284510787029</v>
      </c>
      <c r="Q104" s="3">
        <v>9865.6918072074041</v>
      </c>
      <c r="R104" s="6">
        <v>12828.754589107415</v>
      </c>
      <c r="T104" s="82">
        <v>45059</v>
      </c>
      <c r="U104" s="6">
        <v>12828.754589107415</v>
      </c>
      <c r="AR104" s="86">
        <v>44744</v>
      </c>
      <c r="AS104" s="74">
        <v>620246.04748705716</v>
      </c>
    </row>
    <row r="105" spans="1:45" x14ac:dyDescent="0.2">
      <c r="M105" s="81">
        <v>45066</v>
      </c>
      <c r="N105" s="3">
        <v>954.87545942364659</v>
      </c>
      <c r="O105" s="3">
        <v>622.23626639413942</v>
      </c>
      <c r="P105" s="3">
        <v>1491.2139417440249</v>
      </c>
      <c r="Q105" s="3">
        <v>9978.0605532804238</v>
      </c>
      <c r="R105" s="6">
        <v>13046.386220842236</v>
      </c>
      <c r="T105" s="82">
        <v>45066</v>
      </c>
      <c r="U105" s="6">
        <v>13046.386220842236</v>
      </c>
      <c r="AR105" s="86">
        <v>44751</v>
      </c>
      <c r="AS105" s="74">
        <v>624049.0742867596</v>
      </c>
    </row>
    <row r="106" spans="1:45" x14ac:dyDescent="0.2">
      <c r="M106" s="81">
        <v>45073</v>
      </c>
      <c r="N106" s="3">
        <v>1050.3630036886316</v>
      </c>
      <c r="O106" s="3">
        <v>627.45861837176255</v>
      </c>
      <c r="P106" s="3">
        <v>1504.8791842387323</v>
      </c>
      <c r="Q106" s="3">
        <v>10087.43943841389</v>
      </c>
      <c r="R106" s="6">
        <v>13270.14024471302</v>
      </c>
      <c r="T106" s="82">
        <v>45073</v>
      </c>
      <c r="U106" s="6">
        <v>13270.14024471302</v>
      </c>
      <c r="AR106" s="86">
        <v>44758</v>
      </c>
      <c r="AS106" s="74">
        <v>638135.95003726473</v>
      </c>
    </row>
    <row r="107" spans="1:45" x14ac:dyDescent="0.2">
      <c r="L107" t="s">
        <v>79</v>
      </c>
      <c r="M107" s="81">
        <v>45080</v>
      </c>
      <c r="N107" s="3">
        <v>1155.3993038897568</v>
      </c>
      <c r="O107" s="3">
        <v>632.73320348684842</v>
      </c>
      <c r="P107" s="3">
        <v>1518.8045276197533</v>
      </c>
      <c r="Q107" s="3">
        <v>10195.032628518495</v>
      </c>
      <c r="R107" s="6">
        <v>13501.969663514854</v>
      </c>
      <c r="T107" s="82">
        <v>45080</v>
      </c>
      <c r="U107" s="6">
        <v>13501.969663514854</v>
      </c>
      <c r="AR107" s="86">
        <v>44765</v>
      </c>
      <c r="AS107" s="74">
        <v>642278.19688443933</v>
      </c>
    </row>
    <row r="108" spans="1:45" x14ac:dyDescent="0.2">
      <c r="M108" s="81">
        <v>45087</v>
      </c>
      <c r="N108" s="3">
        <v>1270.939234261959</v>
      </c>
      <c r="O108" s="3">
        <v>638.43922031585817</v>
      </c>
      <c r="P108" s="3">
        <v>1533.3516096663839</v>
      </c>
      <c r="Q108" s="3">
        <v>10301.686111808005</v>
      </c>
      <c r="R108" s="6">
        <v>13744.416176052207</v>
      </c>
      <c r="T108" s="82">
        <v>45087</v>
      </c>
      <c r="U108" s="6">
        <v>13744.416176052207</v>
      </c>
      <c r="AR108" s="86">
        <v>44772</v>
      </c>
      <c r="AS108" s="74">
        <v>645908.05137493694</v>
      </c>
    </row>
    <row r="109" spans="1:45" x14ac:dyDescent="0.2">
      <c r="M109" s="81">
        <v>45094</v>
      </c>
      <c r="N109" s="3">
        <v>1398.0331576864774</v>
      </c>
      <c r="O109" s="3">
        <v>644.31148099843085</v>
      </c>
      <c r="P109" s="3">
        <v>1548.3646441482638</v>
      </c>
      <c r="Q109" s="3">
        <v>10407.995182829114</v>
      </c>
      <c r="R109" s="6">
        <v>13998.704465662286</v>
      </c>
      <c r="T109" s="82">
        <v>45094</v>
      </c>
      <c r="U109" s="6">
        <v>13998.704465662286</v>
      </c>
      <c r="AR109" s="75" t="s">
        <v>81</v>
      </c>
      <c r="AS109" s="74"/>
    </row>
    <row r="110" spans="1:45" x14ac:dyDescent="0.2">
      <c r="M110" s="81">
        <v>45101</v>
      </c>
      <c r="N110" s="3">
        <v>1537.8364734549575</v>
      </c>
      <c r="O110" s="3">
        <v>727.82086597509215</v>
      </c>
      <c r="P110" s="3">
        <v>1437.2768379487104</v>
      </c>
      <c r="Q110" s="3">
        <v>10514.379681589524</v>
      </c>
      <c r="R110" s="6">
        <v>14217.313858968282</v>
      </c>
      <c r="T110" s="82">
        <v>45101</v>
      </c>
      <c r="U110" s="6">
        <v>14217.313858968282</v>
      </c>
      <c r="AR110" s="86">
        <v>44779</v>
      </c>
      <c r="AS110" s="74">
        <v>622466.52336706931</v>
      </c>
    </row>
    <row r="111" spans="1:45" x14ac:dyDescent="0.2">
      <c r="L111" t="s">
        <v>80</v>
      </c>
      <c r="M111" s="81">
        <v>45108</v>
      </c>
      <c r="N111" s="3">
        <v>1691.6201208004366</v>
      </c>
      <c r="O111" s="3">
        <v>4498.3441376305245</v>
      </c>
      <c r="P111" s="3">
        <v>1388.3638800076797</v>
      </c>
      <c r="Q111" s="3">
        <v>10621.136661257902</v>
      </c>
      <c r="R111" s="6">
        <v>18199.464799696543</v>
      </c>
      <c r="T111" s="82">
        <v>45108</v>
      </c>
      <c r="U111" s="6">
        <v>18199.464799696543</v>
      </c>
      <c r="AR111" s="86">
        <v>44786</v>
      </c>
      <c r="AS111" s="74">
        <v>606167.33658545406</v>
      </c>
    </row>
    <row r="112" spans="1:45" x14ac:dyDescent="0.2">
      <c r="M112" s="81">
        <v>45115</v>
      </c>
      <c r="N112" s="3">
        <v>1860.7821328804787</v>
      </c>
      <c r="O112" s="3">
        <v>4877.4224586547944</v>
      </c>
      <c r="P112" s="3">
        <v>1370.6046556474973</v>
      </c>
      <c r="Q112" s="3">
        <v>10728.477255867219</v>
      </c>
      <c r="R112" s="6">
        <v>18837.286503049989</v>
      </c>
      <c r="T112" s="82">
        <v>45115</v>
      </c>
      <c r="U112" s="6">
        <v>18837.286503049989</v>
      </c>
      <c r="AR112" s="86">
        <v>44793</v>
      </c>
      <c r="AS112" s="74">
        <v>594160.38105729804</v>
      </c>
    </row>
    <row r="113" spans="8:45" x14ac:dyDescent="0.2">
      <c r="M113" s="81">
        <v>45122</v>
      </c>
      <c r="N113" s="3">
        <v>2046.860346168527</v>
      </c>
      <c r="O113" s="3">
        <v>7149.148702344547</v>
      </c>
      <c r="P113" s="3">
        <v>1368.4892706238429</v>
      </c>
      <c r="Q113" s="3">
        <v>10836.552488023608</v>
      </c>
      <c r="R113" s="6">
        <v>21401.050807160525</v>
      </c>
      <c r="T113" s="82">
        <v>45122</v>
      </c>
      <c r="U113" s="6">
        <v>21401.050807160525</v>
      </c>
      <c r="AR113" s="86">
        <v>44800</v>
      </c>
      <c r="AS113" s="74">
        <v>597797.33738361869</v>
      </c>
    </row>
    <row r="114" spans="8:45" x14ac:dyDescent="0.2">
      <c r="M114" s="81">
        <v>45129</v>
      </c>
      <c r="N114" s="3">
        <v>2251.5463807853798</v>
      </c>
      <c r="O114" s="3">
        <v>7376.3213267135216</v>
      </c>
      <c r="P114" s="3">
        <v>1374.2634475400166</v>
      </c>
      <c r="Q114" s="3">
        <v>10945.471334622245</v>
      </c>
      <c r="R114" s="6">
        <v>21947.602489661163</v>
      </c>
      <c r="T114" s="82">
        <v>45129</v>
      </c>
      <c r="U114" s="6">
        <v>21947.602489661163</v>
      </c>
      <c r="AR114" s="75" t="s">
        <v>82</v>
      </c>
      <c r="AS114" s="74"/>
    </row>
    <row r="115" spans="8:45" x14ac:dyDescent="0.2">
      <c r="M115" s="81">
        <v>45136</v>
      </c>
      <c r="N115" s="3">
        <v>2476.7010188639179</v>
      </c>
      <c r="O115" s="3">
        <v>7399.0385891504193</v>
      </c>
      <c r="P115" s="3">
        <v>1384.0507241203845</v>
      </c>
      <c r="Q115" s="3">
        <v>11055.313373171346</v>
      </c>
      <c r="R115" s="6">
        <v>22315.103705306068</v>
      </c>
      <c r="T115" s="82">
        <v>45136</v>
      </c>
      <c r="U115" s="6">
        <v>22315.103705306068</v>
      </c>
      <c r="AR115" s="86">
        <v>44807</v>
      </c>
      <c r="AS115" s="74">
        <v>578633.5552161705</v>
      </c>
    </row>
    <row r="116" spans="8:45" x14ac:dyDescent="0.2">
      <c r="L116" t="s">
        <v>81</v>
      </c>
      <c r="M116" s="81">
        <v>45143</v>
      </c>
      <c r="N116" s="3">
        <v>4946.1524789462983</v>
      </c>
      <c r="O116" s="3">
        <v>7401.3103153941092</v>
      </c>
      <c r="P116" s="3">
        <v>1395.913552414072</v>
      </c>
      <c r="Q116" s="3">
        <v>11166.137634545079</v>
      </c>
      <c r="R116" s="6">
        <v>24909.513981299562</v>
      </c>
      <c r="T116" s="82">
        <v>45143</v>
      </c>
      <c r="U116" s="6">
        <v>24909.513981299562</v>
      </c>
      <c r="AR116" s="86">
        <v>44814</v>
      </c>
      <c r="AS116" s="74">
        <v>561286.45779419295</v>
      </c>
    </row>
    <row r="117" spans="8:45" x14ac:dyDescent="0.2">
      <c r="M117" s="81">
        <v>45150</v>
      </c>
      <c r="N117" s="3">
        <v>5514.8124026037722</v>
      </c>
      <c r="O117" s="3">
        <v>7401.5374880184781</v>
      </c>
      <c r="P117" s="3">
        <v>1408.8838484644548</v>
      </c>
      <c r="Q117" s="3">
        <v>11277.98880023994</v>
      </c>
      <c r="R117" s="6">
        <v>25603.222539326645</v>
      </c>
      <c r="T117" s="82">
        <v>45150</v>
      </c>
      <c r="U117" s="6">
        <v>25603.222539326645</v>
      </c>
      <c r="AR117" s="86">
        <v>44821</v>
      </c>
      <c r="AS117" s="74">
        <v>579972.47587147146</v>
      </c>
    </row>
    <row r="118" spans="8:45" x14ac:dyDescent="0.2">
      <c r="M118" s="81">
        <v>45157</v>
      </c>
      <c r="N118" s="3">
        <v>5614.1491725019405</v>
      </c>
      <c r="O118" s="3">
        <v>7401.5602052809145</v>
      </c>
      <c r="P118" s="3">
        <v>1422.4782672122203</v>
      </c>
      <c r="Q118" s="3">
        <v>11390.90154078693</v>
      </c>
      <c r="R118" s="6">
        <v>25829.089185782006</v>
      </c>
      <c r="T118" s="82">
        <v>45157</v>
      </c>
      <c r="U118" s="6">
        <v>25829.089185782006</v>
      </c>
      <c r="AR118" s="86">
        <v>44828</v>
      </c>
      <c r="AS118" s="74">
        <v>579840.28922601556</v>
      </c>
    </row>
    <row r="119" spans="8:45" x14ac:dyDescent="0.2">
      <c r="M119" s="81">
        <v>45164</v>
      </c>
      <c r="N119" s="3">
        <v>5348.9746956823747</v>
      </c>
      <c r="O119" s="3">
        <v>3798.0521727459322</v>
      </c>
      <c r="P119" s="3">
        <v>1436.455840015903</v>
      </c>
      <c r="Q119" s="3">
        <v>11504.903552976013</v>
      </c>
      <c r="R119" s="6">
        <v>22088.386261420219</v>
      </c>
      <c r="T119" s="82">
        <v>45164</v>
      </c>
      <c r="U119" s="6">
        <v>22088.386261420219</v>
      </c>
      <c r="AR119" s="75" t="s">
        <v>83</v>
      </c>
      <c r="AS119" s="74"/>
    </row>
    <row r="120" spans="8:45" x14ac:dyDescent="0.2">
      <c r="L120" t="s">
        <v>82</v>
      </c>
      <c r="M120" s="81">
        <v>45171</v>
      </c>
      <c r="N120" s="3">
        <v>5079.5575133978009</v>
      </c>
      <c r="O120" s="3">
        <v>3443.4458931014233</v>
      </c>
      <c r="P120" s="3">
        <v>1450.6967934818422</v>
      </c>
      <c r="Q120" s="3">
        <v>11620.017686252619</v>
      </c>
      <c r="R120" s="6">
        <v>21593.717886233688</v>
      </c>
      <c r="T120" s="82">
        <v>45171</v>
      </c>
      <c r="U120" s="6">
        <v>21593.717886233688</v>
      </c>
      <c r="AR120" s="86">
        <v>44835</v>
      </c>
      <c r="AS120" s="74">
        <v>532332.69386857341</v>
      </c>
    </row>
    <row r="121" spans="8:45" x14ac:dyDescent="0.2">
      <c r="M121" s="81">
        <v>45178</v>
      </c>
      <c r="N121" s="3">
        <v>4350.4186009600362</v>
      </c>
      <c r="O121" s="3">
        <v>1201.4806185570233</v>
      </c>
      <c r="P121" s="3">
        <v>1465.1419589495508</v>
      </c>
      <c r="Q121" s="3">
        <v>11736.263431537942</v>
      </c>
      <c r="R121" s="6">
        <v>18753.30461000455</v>
      </c>
      <c r="T121" s="82">
        <v>45178</v>
      </c>
      <c r="U121" s="6">
        <v>18753.30461000455</v>
      </c>
      <c r="AR121" s="86">
        <v>44842</v>
      </c>
      <c r="AS121" s="74">
        <v>500032.13211772178</v>
      </c>
    </row>
    <row r="122" spans="8:45" x14ac:dyDescent="0.2">
      <c r="H122" s="6"/>
      <c r="M122" s="81">
        <v>45185</v>
      </c>
      <c r="N122" s="3">
        <v>3893.2584247542336</v>
      </c>
      <c r="O122" s="3">
        <v>985.85545139505211</v>
      </c>
      <c r="P122" s="3">
        <v>1479.7624773054913</v>
      </c>
      <c r="Q122" s="3">
        <v>11853.657963749276</v>
      </c>
      <c r="R122" s="6">
        <v>18212.534317204052</v>
      </c>
      <c r="T122" s="82">
        <v>45185</v>
      </c>
      <c r="U122" s="6">
        <v>18212.534317204052</v>
      </c>
      <c r="AR122" s="86">
        <v>44849</v>
      </c>
      <c r="AS122" s="74">
        <v>489406.71671459323</v>
      </c>
    </row>
    <row r="123" spans="8:45" x14ac:dyDescent="0.2">
      <c r="H123" s="6"/>
      <c r="M123" s="81">
        <v>45192</v>
      </c>
      <c r="N123" s="3">
        <v>3501.7207506678305</v>
      </c>
      <c r="O123" s="3">
        <v>972.95000857424861</v>
      </c>
      <c r="P123" s="3">
        <v>1676.4722503075625</v>
      </c>
      <c r="Q123" s="3">
        <v>11083.187122569718</v>
      </c>
      <c r="R123" s="6">
        <v>17234.330132119358</v>
      </c>
      <c r="T123" s="82">
        <v>45192</v>
      </c>
      <c r="U123" s="6">
        <v>17234.330132119358</v>
      </c>
      <c r="AR123" s="86">
        <v>44856</v>
      </c>
      <c r="AS123" s="74">
        <v>488719.34667071019</v>
      </c>
    </row>
    <row r="124" spans="8:45" x14ac:dyDescent="0.2">
      <c r="M124" s="81">
        <v>45199</v>
      </c>
      <c r="N124" s="3">
        <v>3151.3274924399498</v>
      </c>
      <c r="O124" s="3">
        <v>980.40310892651564</v>
      </c>
      <c r="P124" s="3">
        <v>1784.1930469251463</v>
      </c>
      <c r="Q124" s="3">
        <v>10571.713799223478</v>
      </c>
      <c r="R124" s="6">
        <v>16487.637447515091</v>
      </c>
      <c r="T124" s="82">
        <v>45199</v>
      </c>
      <c r="U124" s="6">
        <v>16487.637447515091</v>
      </c>
      <c r="AR124" s="86">
        <v>44863</v>
      </c>
      <c r="AS124" s="74">
        <v>489294.28450202872</v>
      </c>
    </row>
    <row r="125" spans="8:45" x14ac:dyDescent="0.2">
      <c r="L125" t="s">
        <v>83</v>
      </c>
      <c r="M125" s="81">
        <v>45206</v>
      </c>
      <c r="N125" s="3">
        <v>2836.1726248798454</v>
      </c>
      <c r="O125" s="3">
        <v>989.97950004243319</v>
      </c>
      <c r="P125" s="3">
        <v>1847.5130144516518</v>
      </c>
      <c r="Q125" s="3">
        <v>10241.817301015357</v>
      </c>
      <c r="R125" s="6">
        <v>15915.482440389287</v>
      </c>
      <c r="T125" s="82">
        <v>45206</v>
      </c>
      <c r="U125" s="6">
        <v>15915.482440389287</v>
      </c>
      <c r="AR125" s="75" t="s">
        <v>84</v>
      </c>
      <c r="AS125" s="74"/>
    </row>
    <row r="126" spans="8:45" x14ac:dyDescent="0.2">
      <c r="M126" s="81">
        <v>45213</v>
      </c>
      <c r="N126" s="3">
        <v>2552.5531505602498</v>
      </c>
      <c r="O126" s="3">
        <v>1174.3833685126783</v>
      </c>
      <c r="P126" s="3">
        <v>1888.7271631247952</v>
      </c>
      <c r="Q126" s="3">
        <v>10039.305928685262</v>
      </c>
      <c r="R126" s="6">
        <v>15654.969610882987</v>
      </c>
      <c r="T126" s="82">
        <v>45213</v>
      </c>
      <c r="U126" s="6">
        <v>15654.969610882987</v>
      </c>
      <c r="AR126" s="86">
        <v>44870</v>
      </c>
      <c r="AS126" s="74">
        <v>482389.03698664933</v>
      </c>
    </row>
    <row r="127" spans="8:45" x14ac:dyDescent="0.2">
      <c r="M127" s="81">
        <v>45220</v>
      </c>
      <c r="N127" s="3">
        <v>2297.2976143210635</v>
      </c>
      <c r="O127" s="3">
        <v>1203.5776095447873</v>
      </c>
      <c r="P127" s="3">
        <v>1918.9839440203566</v>
      </c>
      <c r="Q127" s="3">
        <v>9926.2483062339415</v>
      </c>
      <c r="R127" s="6">
        <v>15346.107474120148</v>
      </c>
      <c r="T127" s="82">
        <v>45220</v>
      </c>
      <c r="U127" s="6">
        <v>15346.107474120148</v>
      </c>
      <c r="AR127" s="86">
        <v>44877</v>
      </c>
      <c r="AS127" s="74">
        <v>483803.55343424028</v>
      </c>
    </row>
    <row r="128" spans="8:45" x14ac:dyDescent="0.2">
      <c r="M128" s="81">
        <v>45227</v>
      </c>
      <c r="N128" s="3">
        <v>2067.5678307706412</v>
      </c>
      <c r="O128" s="3">
        <v>1217.3584263749333</v>
      </c>
      <c r="P128" s="3">
        <v>1943.858538092717</v>
      </c>
      <c r="Q128" s="3">
        <v>9876.0953120795566</v>
      </c>
      <c r="R128" s="6">
        <v>15104.880107317851</v>
      </c>
      <c r="T128" s="82">
        <v>45227</v>
      </c>
      <c r="U128" s="6">
        <v>15104.880107317851</v>
      </c>
      <c r="AR128" s="86">
        <v>44884</v>
      </c>
      <c r="AS128" s="74">
        <v>481787.06261798547</v>
      </c>
    </row>
    <row r="129" spans="11:45" x14ac:dyDescent="0.2">
      <c r="L129" t="s">
        <v>84</v>
      </c>
      <c r="M129" s="81">
        <v>45234</v>
      </c>
      <c r="N129" s="3">
        <v>1860.8110454817454</v>
      </c>
      <c r="O129" s="3">
        <v>862.73315598371948</v>
      </c>
      <c r="P129" s="3">
        <v>1966.1395007897231</v>
      </c>
      <c r="Q129" s="3">
        <v>9870.2654311486494</v>
      </c>
      <c r="R129" s="6">
        <v>14559.949133403838</v>
      </c>
      <c r="T129" s="82">
        <v>45234</v>
      </c>
      <c r="U129" s="6">
        <v>14559.949133403838</v>
      </c>
      <c r="AR129" s="86">
        <v>44891</v>
      </c>
      <c r="AS129" s="74">
        <v>483969.17228752846</v>
      </c>
    </row>
    <row r="130" spans="11:45" x14ac:dyDescent="0.2">
      <c r="M130" s="81">
        <v>45241</v>
      </c>
      <c r="N130" s="3">
        <v>1674.7299407123878</v>
      </c>
      <c r="O130" s="3">
        <v>834.68060207806013</v>
      </c>
      <c r="P130" s="3">
        <v>1987.2220844556596</v>
      </c>
      <c r="Q130" s="3">
        <v>9895.7545016239419</v>
      </c>
      <c r="R130" s="6">
        <v>14392.387128870047</v>
      </c>
      <c r="T130" s="82">
        <v>45241</v>
      </c>
      <c r="U130" s="6">
        <v>14392.387128870047</v>
      </c>
      <c r="AR130" s="75" t="s">
        <v>85</v>
      </c>
      <c r="AS130" s="74"/>
    </row>
    <row r="131" spans="11:45" x14ac:dyDescent="0.2">
      <c r="M131" s="81">
        <v>45248</v>
      </c>
      <c r="N131" s="3">
        <v>1017.8059983941016</v>
      </c>
      <c r="O131" s="3">
        <v>839.35941955229123</v>
      </c>
      <c r="P131" s="3">
        <v>2007.8048996292355</v>
      </c>
      <c r="Q131" s="3">
        <v>9943.4625379548452</v>
      </c>
      <c r="R131" s="6">
        <v>13808.432855530475</v>
      </c>
      <c r="T131" s="82">
        <v>45248</v>
      </c>
      <c r="U131" s="6">
        <v>13808.432855530475</v>
      </c>
      <c r="AR131" s="86">
        <v>44898</v>
      </c>
      <c r="AS131" s="74">
        <v>483620.35753391968</v>
      </c>
    </row>
    <row r="132" spans="11:45" x14ac:dyDescent="0.2">
      <c r="M132" s="81">
        <v>45255</v>
      </c>
      <c r="N132" s="3">
        <v>895.9626206914561</v>
      </c>
      <c r="O132" s="3">
        <v>847.38621489315926</v>
      </c>
      <c r="P132" s="3">
        <v>2028.2382457900376</v>
      </c>
      <c r="Q132" s="3">
        <v>10007.022507254658</v>
      </c>
      <c r="R132" s="6">
        <v>13778.609588629311</v>
      </c>
      <c r="T132" s="82">
        <v>45255</v>
      </c>
      <c r="U132" s="6">
        <v>13778.609588629311</v>
      </c>
      <c r="AR132" s="86">
        <v>44905</v>
      </c>
      <c r="AS132" s="74">
        <v>484401.57126426592</v>
      </c>
    </row>
    <row r="133" spans="11:45" x14ac:dyDescent="0.2">
      <c r="L133" t="s">
        <v>85</v>
      </c>
      <c r="M133" s="81">
        <v>45262</v>
      </c>
      <c r="N133" s="3">
        <v>719.08026783976891</v>
      </c>
      <c r="O133" s="3">
        <v>855.82339715662533</v>
      </c>
      <c r="P133" s="3">
        <v>2048.6982768301928</v>
      </c>
      <c r="Q133" s="3">
        <v>10081.980473071391</v>
      </c>
      <c r="R133" s="6">
        <v>13705.582414897977</v>
      </c>
      <c r="T133" s="82">
        <v>45262</v>
      </c>
      <c r="U133" s="6">
        <v>13705.582414897977</v>
      </c>
      <c r="AR133" s="86">
        <v>44912</v>
      </c>
      <c r="AS133" s="74">
        <v>484252.13230975001</v>
      </c>
    </row>
    <row r="134" spans="11:45" x14ac:dyDescent="0.2">
      <c r="M134" s="81">
        <v>45269</v>
      </c>
      <c r="N134" s="3">
        <v>708.50824975554667</v>
      </c>
      <c r="O134" s="3">
        <v>864.37796313964509</v>
      </c>
      <c r="P134" s="3">
        <v>2069.2740838896225</v>
      </c>
      <c r="Q134" s="3">
        <v>10165.221696323035</v>
      </c>
      <c r="R134" s="6">
        <v>13807.381993107851</v>
      </c>
      <c r="T134" s="82">
        <v>45269</v>
      </c>
      <c r="U134" s="6">
        <v>13807.381993107851</v>
      </c>
      <c r="AR134" s="86">
        <v>44919</v>
      </c>
      <c r="AS134" s="74">
        <v>483543.94398598018</v>
      </c>
    </row>
    <row r="135" spans="11:45" x14ac:dyDescent="0.2">
      <c r="M135" s="81">
        <v>45276</v>
      </c>
      <c r="N135" s="3">
        <v>661.92411002269159</v>
      </c>
      <c r="O135" s="3">
        <v>873.021375972187</v>
      </c>
      <c r="P135" s="3">
        <v>2090.0112368740824</v>
      </c>
      <c r="Q135" s="3">
        <v>10254.568906250919</v>
      </c>
      <c r="R135" s="6">
        <v>13879.525629119878</v>
      </c>
      <c r="T135" s="82">
        <v>45276</v>
      </c>
      <c r="U135" s="6">
        <v>13879.525629119878</v>
      </c>
      <c r="AR135" s="86">
        <v>44926</v>
      </c>
      <c r="AS135" s="74">
        <v>484367.60429318703</v>
      </c>
    </row>
    <row r="136" spans="11:45" x14ac:dyDescent="0.2">
      <c r="M136" s="81">
        <v>45283</v>
      </c>
      <c r="N136" s="3">
        <v>672.5827388632016</v>
      </c>
      <c r="O136" s="3">
        <v>881.7515530520235</v>
      </c>
      <c r="P136" s="3">
        <v>2110.9335553156052</v>
      </c>
      <c r="Q136" s="3">
        <v>10348.501090388683</v>
      </c>
      <c r="R136" s="6">
        <v>14013.768937619514</v>
      </c>
      <c r="T136" s="82">
        <v>45283</v>
      </c>
      <c r="U136" s="6">
        <v>14013.768937619514</v>
      </c>
      <c r="AR136" s="2" t="s">
        <v>68</v>
      </c>
      <c r="AS136" s="74"/>
    </row>
    <row r="137" spans="11:45" x14ac:dyDescent="0.2">
      <c r="M137" s="81">
        <v>45290</v>
      </c>
      <c r="N137" s="3">
        <v>620.91217324213255</v>
      </c>
      <c r="O137" s="3">
        <v>890.56906491455504</v>
      </c>
      <c r="P137" s="3">
        <v>2132.0539939051519</v>
      </c>
      <c r="Q137" s="3">
        <v>10445.956647845247</v>
      </c>
      <c r="R137" s="6">
        <v>14089.491879907089</v>
      </c>
      <c r="T137" s="82">
        <v>45290</v>
      </c>
      <c r="U137" s="6">
        <v>14089.491879907089</v>
      </c>
      <c r="AR137" s="75" t="s">
        <v>74</v>
      </c>
      <c r="AS137" s="74"/>
    </row>
    <row r="138" spans="11:45" x14ac:dyDescent="0.2">
      <c r="K138">
        <v>2024</v>
      </c>
      <c r="L138" t="s">
        <v>74</v>
      </c>
      <c r="M138" s="81">
        <v>45297</v>
      </c>
      <c r="N138" s="3">
        <v>602.14469877550187</v>
      </c>
      <c r="O138" s="3">
        <v>899.4747551969017</v>
      </c>
      <c r="P138" s="3">
        <v>2153.3800853623989</v>
      </c>
      <c r="Q138" s="3">
        <v>10546.195596910577</v>
      </c>
      <c r="R138" s="6">
        <v>14201.195136245378</v>
      </c>
      <c r="T138" s="82">
        <v>45297</v>
      </c>
      <c r="U138" s="6">
        <v>14201.195136245378</v>
      </c>
      <c r="AR138" s="86">
        <v>44933</v>
      </c>
      <c r="AS138" s="74">
        <v>487501.56029557256</v>
      </c>
    </row>
    <row r="139" spans="11:45" x14ac:dyDescent="0.2">
      <c r="M139" s="81">
        <v>45304</v>
      </c>
      <c r="N139" s="3">
        <v>593.80066266398762</v>
      </c>
      <c r="O139" s="3">
        <v>908.46950271219089</v>
      </c>
      <c r="P139" s="3">
        <v>2174.9166619751213</v>
      </c>
      <c r="Q139" s="3">
        <v>10648.703120690496</v>
      </c>
      <c r="R139" s="6">
        <v>14325.889948041793</v>
      </c>
      <c r="T139" s="82">
        <v>45304</v>
      </c>
      <c r="U139" s="6">
        <v>14325.889948041793</v>
      </c>
      <c r="AR139" s="86">
        <v>44940</v>
      </c>
      <c r="AS139" s="74">
        <v>487418.419826339</v>
      </c>
    </row>
    <row r="140" spans="11:45" x14ac:dyDescent="0.2">
      <c r="M140" s="81">
        <v>45311</v>
      </c>
      <c r="N140" s="3">
        <v>577.13763040230788</v>
      </c>
      <c r="O140" s="3">
        <v>917.55419773564472</v>
      </c>
      <c r="P140" s="3">
        <v>2196.6672164744209</v>
      </c>
      <c r="Q140" s="3">
        <v>10753.122049364969</v>
      </c>
      <c r="R140" s="6">
        <v>14444.481093977342</v>
      </c>
      <c r="T140" s="82">
        <v>45311</v>
      </c>
      <c r="U140" s="6">
        <v>14444.481093977342</v>
      </c>
      <c r="AR140" s="86">
        <v>44947</v>
      </c>
      <c r="AS140" s="74">
        <v>491759.4036068946</v>
      </c>
    </row>
    <row r="141" spans="11:45" x14ac:dyDescent="0.2">
      <c r="M141" s="81">
        <v>45318</v>
      </c>
      <c r="N141" s="3">
        <v>602.30617252442369</v>
      </c>
      <c r="O141" s="3">
        <v>926.72973971263445</v>
      </c>
      <c r="P141" s="3">
        <v>2218.6345825789399</v>
      </c>
      <c r="Q141" s="3">
        <v>10859.205598085919</v>
      </c>
      <c r="R141" s="6">
        <v>14606.876092901912</v>
      </c>
      <c r="T141" s="82">
        <v>45318</v>
      </c>
      <c r="U141" s="6">
        <v>14606.876092901912</v>
      </c>
      <c r="AR141" s="86">
        <v>44954</v>
      </c>
      <c r="AS141" s="74">
        <v>493463.10318360926</v>
      </c>
    </row>
    <row r="142" spans="11:45" x14ac:dyDescent="0.2">
      <c r="L142" t="s">
        <v>75</v>
      </c>
      <c r="M142" s="81">
        <v>45325</v>
      </c>
      <c r="N142" s="3">
        <v>558.20362608743983</v>
      </c>
      <c r="O142" s="3">
        <v>836.80115662993467</v>
      </c>
      <c r="P142" s="3">
        <v>2240.8212753746161</v>
      </c>
      <c r="Q142" s="3">
        <v>10966.784283825884</v>
      </c>
      <c r="R142" s="6">
        <v>14602.610341917874</v>
      </c>
      <c r="T142" s="82">
        <v>45325</v>
      </c>
      <c r="U142" s="6">
        <v>14602.610341917874</v>
      </c>
      <c r="AR142" s="75" t="s">
        <v>75</v>
      </c>
      <c r="AS142" s="74"/>
    </row>
    <row r="143" spans="11:45" x14ac:dyDescent="0.2">
      <c r="M143" s="81">
        <v>45332</v>
      </c>
      <c r="N143" s="3">
        <v>505.57141383783824</v>
      </c>
      <c r="O143" s="3">
        <v>597.78830350590999</v>
      </c>
      <c r="P143" s="3">
        <v>1817.6894359273304</v>
      </c>
      <c r="Q143" s="3">
        <v>8470.718037570281</v>
      </c>
      <c r="R143" s="6">
        <v>11391.767190841359</v>
      </c>
      <c r="T143" s="82">
        <v>45332</v>
      </c>
      <c r="U143" s="6">
        <v>11391.767190841359</v>
      </c>
      <c r="AR143" s="86">
        <v>44961</v>
      </c>
      <c r="AS143" s="74">
        <v>489954.88690940244</v>
      </c>
    </row>
    <row r="144" spans="11:45" x14ac:dyDescent="0.2">
      <c r="M144" s="81">
        <v>45339</v>
      </c>
      <c r="N144" s="3">
        <v>477.6843567448102</v>
      </c>
      <c r="O144" s="3">
        <v>573.47566488092752</v>
      </c>
      <c r="P144" s="3">
        <v>1612.0963041860878</v>
      </c>
      <c r="Q144" s="3">
        <v>6643.0401759326332</v>
      </c>
      <c r="R144" s="6">
        <v>9306.2965017444585</v>
      </c>
      <c r="T144" s="82">
        <v>45339</v>
      </c>
      <c r="U144" s="6">
        <v>9306.2965017444585</v>
      </c>
      <c r="AR144" s="86">
        <v>44968</v>
      </c>
      <c r="AS144" s="74">
        <v>490899.69622595416</v>
      </c>
    </row>
    <row r="145" spans="12:45" x14ac:dyDescent="0.2">
      <c r="M145" s="81">
        <v>45346</v>
      </c>
      <c r="N145" s="3">
        <v>439.24072905371503</v>
      </c>
      <c r="O145" s="3">
        <v>575.28136936373267</v>
      </c>
      <c r="P145" s="3">
        <v>1515.3322541776904</v>
      </c>
      <c r="Q145" s="3">
        <v>5439.1844476029964</v>
      </c>
      <c r="R145" s="6">
        <v>7969.0388001981346</v>
      </c>
      <c r="T145" s="82">
        <v>45346</v>
      </c>
      <c r="U145" s="6">
        <v>7969.0388001981346</v>
      </c>
      <c r="AR145" s="86">
        <v>44975</v>
      </c>
      <c r="AS145" s="74">
        <v>493400.47849247011</v>
      </c>
    </row>
    <row r="146" spans="12:45" x14ac:dyDescent="0.2">
      <c r="L146" t="s">
        <v>76</v>
      </c>
      <c r="M146" s="81">
        <v>45353</v>
      </c>
      <c r="N146" s="3">
        <v>418.74913694668209</v>
      </c>
      <c r="O146" s="3">
        <v>524.23530545337007</v>
      </c>
      <c r="P146" s="3">
        <v>1381.1345418845622</v>
      </c>
      <c r="Q146" s="3">
        <v>4539.8463566597129</v>
      </c>
      <c r="R146" s="6">
        <v>6863.9653409443272</v>
      </c>
      <c r="T146" s="82">
        <v>45353</v>
      </c>
      <c r="U146" s="6">
        <v>6863.9653409443272</v>
      </c>
      <c r="AR146" s="86">
        <v>44982</v>
      </c>
      <c r="AS146" s="74">
        <v>494016.41511818377</v>
      </c>
    </row>
    <row r="147" spans="12:45" x14ac:dyDescent="0.2">
      <c r="M147" s="81">
        <v>45360</v>
      </c>
      <c r="N147" s="3">
        <v>406.0375553933165</v>
      </c>
      <c r="O147" s="3">
        <v>522.89777074750384</v>
      </c>
      <c r="P147" s="3">
        <v>1319.2703698859555</v>
      </c>
      <c r="Q147" s="3">
        <v>3867.8303821650102</v>
      </c>
      <c r="R147" s="6">
        <v>6116.0360781917852</v>
      </c>
      <c r="T147" s="82">
        <v>45360</v>
      </c>
      <c r="U147" s="6">
        <v>6116.0360781917852</v>
      </c>
      <c r="AR147" s="75" t="s">
        <v>76</v>
      </c>
      <c r="AS147" s="74"/>
    </row>
    <row r="148" spans="12:45" x14ac:dyDescent="0.2">
      <c r="M148" s="81">
        <v>45367</v>
      </c>
      <c r="N148" s="3">
        <v>386.96205741279323</v>
      </c>
      <c r="O148" s="3">
        <v>526.56875967893893</v>
      </c>
      <c r="P148" s="3">
        <v>1293.6253148760884</v>
      </c>
      <c r="Q148" s="3">
        <v>3382.4812675155072</v>
      </c>
      <c r="R148" s="6">
        <v>5589.6373994833284</v>
      </c>
      <c r="T148" s="82">
        <v>45367</v>
      </c>
      <c r="U148" s="6">
        <v>5589.6373994833284</v>
      </c>
      <c r="AR148" s="86">
        <v>44989</v>
      </c>
      <c r="AS148" s="74">
        <v>495992.69923538557</v>
      </c>
    </row>
    <row r="149" spans="12:45" x14ac:dyDescent="0.2">
      <c r="M149" s="81">
        <v>45374</v>
      </c>
      <c r="N149" s="3">
        <v>372.91867742739475</v>
      </c>
      <c r="O149" s="3">
        <v>451.75381959987448</v>
      </c>
      <c r="P149" s="3">
        <v>1246.8599524262677</v>
      </c>
      <c r="Q149" s="3">
        <v>3042.7368872608549</v>
      </c>
      <c r="R149" s="6">
        <v>5114.269336714392</v>
      </c>
      <c r="T149" s="82">
        <v>45374</v>
      </c>
      <c r="U149" s="6">
        <v>5114.269336714392</v>
      </c>
      <c r="AR149" s="86">
        <v>44996</v>
      </c>
      <c r="AS149" s="74">
        <v>493424.8434120242</v>
      </c>
    </row>
    <row r="150" spans="12:45" x14ac:dyDescent="0.2">
      <c r="M150" s="81">
        <v>45381</v>
      </c>
      <c r="N150" s="3">
        <v>360.59209226024336</v>
      </c>
      <c r="O150" s="3">
        <v>444.62797069969577</v>
      </c>
      <c r="P150" s="3">
        <v>1226.9169591661596</v>
      </c>
      <c r="Q150" s="3">
        <v>2804.9158210825981</v>
      </c>
      <c r="R150" s="6">
        <v>4837.0528432086976</v>
      </c>
      <c r="T150" s="82">
        <v>45381</v>
      </c>
      <c r="U150" s="6">
        <v>4837.0528432086976</v>
      </c>
      <c r="AR150" s="86">
        <v>45003</v>
      </c>
      <c r="AS150" s="74">
        <v>490241.80653293506</v>
      </c>
    </row>
    <row r="151" spans="12:45" x14ac:dyDescent="0.2">
      <c r="L151" t="s">
        <v>77</v>
      </c>
      <c r="M151" s="81">
        <v>45388</v>
      </c>
      <c r="N151" s="3">
        <v>354.02941129177788</v>
      </c>
      <c r="O151" s="3">
        <v>446.55991169707494</v>
      </c>
      <c r="P151" s="3">
        <v>1164.3410488725735</v>
      </c>
      <c r="Q151" s="3">
        <v>2638.441074757819</v>
      </c>
      <c r="R151" s="6">
        <v>4603.3714466192459</v>
      </c>
      <c r="T151" s="82">
        <v>45388</v>
      </c>
      <c r="U151" s="6">
        <v>4603.3714466192459</v>
      </c>
      <c r="AR151" s="86">
        <v>45010</v>
      </c>
      <c r="AS151" s="74">
        <v>488466.41460609407</v>
      </c>
    </row>
    <row r="152" spans="12:45" x14ac:dyDescent="0.2">
      <c r="M152" s="81">
        <v>45395</v>
      </c>
      <c r="N152" s="3">
        <v>385.17016340150673</v>
      </c>
      <c r="O152" s="3">
        <v>445.73155685089358</v>
      </c>
      <c r="P152" s="3">
        <v>1137.0269451802701</v>
      </c>
      <c r="Q152" s="3">
        <v>2521.9087523304734</v>
      </c>
      <c r="R152" s="6">
        <v>4489.8374177631431</v>
      </c>
      <c r="T152" s="82">
        <v>45395</v>
      </c>
      <c r="U152" s="6">
        <v>4489.8374177631431</v>
      </c>
      <c r="AR152" s="75" t="s">
        <v>77</v>
      </c>
      <c r="AS152" s="74"/>
    </row>
    <row r="153" spans="12:45" x14ac:dyDescent="0.2">
      <c r="M153" s="81">
        <v>45402</v>
      </c>
      <c r="N153" s="3">
        <v>423.26096083971254</v>
      </c>
      <c r="O153" s="3">
        <v>462.32352971448012</v>
      </c>
      <c r="P153" s="3">
        <v>1127.4184575415584</v>
      </c>
      <c r="Q153" s="3">
        <v>2440.3361266313314</v>
      </c>
      <c r="R153" s="6">
        <v>4453.3390747270814</v>
      </c>
      <c r="T153" s="82">
        <v>45402</v>
      </c>
      <c r="U153" s="6">
        <v>4453.3390747270814</v>
      </c>
      <c r="AR153" s="86">
        <v>45017</v>
      </c>
      <c r="AS153" s="74">
        <v>485161.3141454382</v>
      </c>
    </row>
    <row r="154" spans="12:45" x14ac:dyDescent="0.2">
      <c r="M154" s="81">
        <v>45409</v>
      </c>
      <c r="N154" s="3">
        <v>465.54443503348932</v>
      </c>
      <c r="O154" s="3">
        <v>482.57604001894958</v>
      </c>
      <c r="P154" s="3">
        <v>1126.7032635717164</v>
      </c>
      <c r="Q154" s="3">
        <v>2383.2352886419317</v>
      </c>
      <c r="R154" s="6">
        <v>4458.0590272660875</v>
      </c>
      <c r="T154" s="82">
        <v>45409</v>
      </c>
      <c r="U154" s="6">
        <v>4458.0590272660875</v>
      </c>
      <c r="AR154" s="86">
        <v>45024</v>
      </c>
      <c r="AS154" s="74">
        <v>480853.63748216908</v>
      </c>
    </row>
    <row r="155" spans="12:45" x14ac:dyDescent="0.2">
      <c r="L155" t="s">
        <v>78</v>
      </c>
      <c r="M155" s="81">
        <v>45416</v>
      </c>
      <c r="N155" s="3">
        <v>512.09461634781883</v>
      </c>
      <c r="O155" s="3">
        <v>543.04294708598513</v>
      </c>
      <c r="P155" s="3">
        <v>1365.9423081303848</v>
      </c>
      <c r="Q155" s="3">
        <v>3406.0330088486389</v>
      </c>
      <c r="R155" s="6">
        <v>5827.1128804128284</v>
      </c>
      <c r="T155" s="82">
        <v>45416</v>
      </c>
      <c r="U155" s="6">
        <v>5827.1128804128284</v>
      </c>
      <c r="AR155" s="86">
        <v>45031</v>
      </c>
      <c r="AS155" s="74">
        <v>483343.95226432767</v>
      </c>
    </row>
    <row r="156" spans="12:45" x14ac:dyDescent="0.2">
      <c r="M156" s="81">
        <v>45423</v>
      </c>
      <c r="N156" s="3">
        <v>563.30365176369889</v>
      </c>
      <c r="O156" s="3">
        <v>776.91097040032014</v>
      </c>
      <c r="P156" s="3">
        <v>2261.8838701081295</v>
      </c>
      <c r="Q156" s="3">
        <v>4137.1190960613276</v>
      </c>
      <c r="R156" s="6">
        <v>7739.2175883334758</v>
      </c>
      <c r="T156" s="82">
        <v>45423</v>
      </c>
      <c r="U156" s="6">
        <v>7739.2175883334758</v>
      </c>
      <c r="AR156" s="86">
        <v>45038</v>
      </c>
      <c r="AS156" s="74">
        <v>487142.92001732416</v>
      </c>
    </row>
    <row r="157" spans="12:45" x14ac:dyDescent="0.2">
      <c r="M157" s="81">
        <v>45430</v>
      </c>
      <c r="N157" s="3">
        <v>619.63397431817862</v>
      </c>
      <c r="O157" s="3">
        <v>819.66727680926692</v>
      </c>
      <c r="P157" s="3">
        <v>2687.2862398344078</v>
      </c>
      <c r="Q157" s="3">
        <v>4664.1583170088816</v>
      </c>
      <c r="R157" s="6">
        <v>8790.7458079707358</v>
      </c>
      <c r="T157" s="82">
        <v>45430</v>
      </c>
      <c r="U157" s="6">
        <v>8790.7458079707358</v>
      </c>
      <c r="AR157" s="86">
        <v>45045</v>
      </c>
      <c r="AS157" s="74">
        <v>491108.60578885395</v>
      </c>
    </row>
    <row r="158" spans="12:45" x14ac:dyDescent="0.2">
      <c r="M158" s="81">
        <v>45437</v>
      </c>
      <c r="N158" s="3">
        <v>681.59736748780756</v>
      </c>
      <c r="O158" s="3">
        <v>1063.8514841570327</v>
      </c>
      <c r="P158" s="3">
        <v>2878.1272677829024</v>
      </c>
      <c r="Q158" s="3">
        <v>5049.3707356617288</v>
      </c>
      <c r="R158" s="6">
        <v>9672.9468550894708</v>
      </c>
      <c r="T158" s="82">
        <v>45437</v>
      </c>
      <c r="U158" s="6">
        <v>9672.9468550894708</v>
      </c>
      <c r="AR158" s="75" t="s">
        <v>78</v>
      </c>
      <c r="AS158" s="74"/>
    </row>
    <row r="159" spans="12:45" x14ac:dyDescent="0.2">
      <c r="L159" t="s">
        <v>79</v>
      </c>
      <c r="M159" s="81">
        <v>45444</v>
      </c>
      <c r="N159" s="3">
        <v>749.75710381036947</v>
      </c>
      <c r="O159" s="3">
        <v>2264.1328270024633</v>
      </c>
      <c r="P159" s="3">
        <v>2987.8926232358053</v>
      </c>
      <c r="Q159" s="3">
        <v>5335.7390278562771</v>
      </c>
      <c r="R159" s="6">
        <v>11337.521581904917</v>
      </c>
      <c r="T159" s="82">
        <v>45444</v>
      </c>
      <c r="U159" s="6">
        <v>11337.521581904917</v>
      </c>
      <c r="AR159" s="86">
        <v>45052</v>
      </c>
      <c r="AS159" s="74">
        <v>533512.49511245813</v>
      </c>
    </row>
    <row r="160" spans="12:45" x14ac:dyDescent="0.2">
      <c r="M160" s="81">
        <v>45451</v>
      </c>
      <c r="N160" s="3">
        <v>824.73281414878454</v>
      </c>
      <c r="O160" s="3">
        <v>1951.5142988382538</v>
      </c>
      <c r="P160" s="3">
        <v>3057.2635908557013</v>
      </c>
      <c r="Q160" s="3">
        <v>5553.0836275213906</v>
      </c>
      <c r="R160" s="6">
        <v>11386.594331364129</v>
      </c>
      <c r="T160" s="82">
        <v>45451</v>
      </c>
      <c r="U160" s="6">
        <v>11386.594331364129</v>
      </c>
      <c r="AR160" s="86">
        <v>45059</v>
      </c>
      <c r="AS160" s="74">
        <v>537511.62182006729</v>
      </c>
    </row>
    <row r="161" spans="12:45" x14ac:dyDescent="0.2">
      <c r="M161" s="81">
        <v>45458</v>
      </c>
      <c r="N161" s="3">
        <v>907.20609555940086</v>
      </c>
      <c r="O161" s="3">
        <v>2028.7306199631521</v>
      </c>
      <c r="P161" s="3">
        <v>3106.5822474580277</v>
      </c>
      <c r="Q161" s="3">
        <v>5722.2805103671908</v>
      </c>
      <c r="R161" s="6">
        <v>11764.799473347774</v>
      </c>
      <c r="T161" s="82">
        <v>45458</v>
      </c>
      <c r="U161" s="6">
        <v>11764.799473347774</v>
      </c>
      <c r="AR161" s="86">
        <v>45066</v>
      </c>
      <c r="AS161" s="74">
        <v>541512.7181710474</v>
      </c>
    </row>
    <row r="162" spans="12:45" x14ac:dyDescent="0.2">
      <c r="M162" s="81">
        <v>45465</v>
      </c>
      <c r="N162" s="3">
        <v>997.92670511491485</v>
      </c>
      <c r="O162" s="3">
        <v>2042.6280572922203</v>
      </c>
      <c r="P162" s="3">
        <v>3146.0210802794927</v>
      </c>
      <c r="Q162" s="3">
        <v>5857.9445480702725</v>
      </c>
      <c r="R162" s="6">
        <v>12044.520390756899</v>
      </c>
      <c r="T162" s="82">
        <v>45465</v>
      </c>
      <c r="U162" s="6">
        <v>12044.520390756899</v>
      </c>
      <c r="AR162" s="86">
        <v>45073</v>
      </c>
      <c r="AS162" s="74">
        <v>545514.17519962764</v>
      </c>
    </row>
    <row r="163" spans="12:45" x14ac:dyDescent="0.2">
      <c r="M163" s="81">
        <v>45472</v>
      </c>
      <c r="N163" s="3">
        <v>1097.7193756263637</v>
      </c>
      <c r="O163" s="3">
        <v>1993.9554308727975</v>
      </c>
      <c r="P163" s="3">
        <v>3180.6677962557296</v>
      </c>
      <c r="Q163" s="3">
        <v>5970.3078563705631</v>
      </c>
      <c r="R163" s="6">
        <v>12242.650459125454</v>
      </c>
      <c r="T163" s="82">
        <v>45472</v>
      </c>
      <c r="U163" s="6">
        <v>12242.650459125454</v>
      </c>
      <c r="AR163" s="75" t="s">
        <v>79</v>
      </c>
      <c r="AS163" s="74"/>
    </row>
    <row r="164" spans="12:45" x14ac:dyDescent="0.2">
      <c r="L164" t="s">
        <v>80</v>
      </c>
      <c r="M164" s="81">
        <v>45479</v>
      </c>
      <c r="N164" s="3">
        <v>1207.4913131889959</v>
      </c>
      <c r="O164" s="3">
        <v>1941.903170382267</v>
      </c>
      <c r="P164" s="3">
        <v>3213.0677268050085</v>
      </c>
      <c r="Q164" s="3">
        <v>6066.5346389079796</v>
      </c>
      <c r="R164" s="6">
        <v>12428.996849284253</v>
      </c>
      <c r="T164" s="82">
        <v>45479</v>
      </c>
      <c r="U164" s="6">
        <v>12428.996849284253</v>
      </c>
      <c r="AR164" s="86">
        <v>45080</v>
      </c>
      <c r="AS164" s="74">
        <v>572665.95506353874</v>
      </c>
    </row>
    <row r="165" spans="12:45" x14ac:dyDescent="0.2">
      <c r="M165" s="81">
        <v>45486</v>
      </c>
      <c r="N165" s="3">
        <v>1328.2404445078951</v>
      </c>
      <c r="O165" s="3">
        <v>1663.6956085212562</v>
      </c>
      <c r="P165" s="3">
        <v>2256.669613957677</v>
      </c>
      <c r="Q165" s="3">
        <v>6151.6415780786574</v>
      </c>
      <c r="R165" s="6">
        <v>11400.247245065484</v>
      </c>
      <c r="T165" s="82">
        <v>45486</v>
      </c>
      <c r="U165" s="6">
        <v>11400.247245065484</v>
      </c>
      <c r="AR165" s="86">
        <v>45087</v>
      </c>
      <c r="AS165" s="74">
        <v>576735.31325599074</v>
      </c>
    </row>
    <row r="166" spans="12:45" x14ac:dyDescent="0.2">
      <c r="M166" s="81">
        <v>45493</v>
      </c>
      <c r="N166" s="3">
        <v>1461.0644889586849</v>
      </c>
      <c r="O166" s="3">
        <v>1571.5489708523783</v>
      </c>
      <c r="P166" s="3">
        <v>1485.6236192966585</v>
      </c>
      <c r="Q166" s="3">
        <v>5039.550651027811</v>
      </c>
      <c r="R166" s="6">
        <v>9557.7877301355329</v>
      </c>
      <c r="T166" s="82">
        <v>45493</v>
      </c>
      <c r="U166" s="6">
        <v>9557.7877301355329</v>
      </c>
      <c r="AR166" s="86">
        <v>45094</v>
      </c>
      <c r="AS166" s="74">
        <v>580830.70674626366</v>
      </c>
    </row>
    <row r="167" spans="12:45" x14ac:dyDescent="0.2">
      <c r="M167" s="81">
        <v>45500</v>
      </c>
      <c r="N167" s="3">
        <v>1607.1709378545534</v>
      </c>
      <c r="O167" s="3">
        <v>1540.8568393865435</v>
      </c>
      <c r="P167" s="3">
        <v>1404.0052887896616</v>
      </c>
      <c r="Q167" s="3">
        <v>5468.7833899124853</v>
      </c>
      <c r="R167" s="6">
        <v>10020.816455943241</v>
      </c>
      <c r="T167" s="82">
        <v>45500</v>
      </c>
      <c r="U167" s="6">
        <v>10020.816455943241</v>
      </c>
      <c r="AR167" s="86">
        <v>45101</v>
      </c>
      <c r="AS167" s="74">
        <v>585632.15038219036</v>
      </c>
    </row>
    <row r="168" spans="12:45" x14ac:dyDescent="0.2">
      <c r="L168" t="s">
        <v>81</v>
      </c>
      <c r="M168" s="81">
        <v>45507</v>
      </c>
      <c r="N168" s="3">
        <v>1697.2854369367712</v>
      </c>
      <c r="O168" s="3">
        <v>1498.4480673464777</v>
      </c>
      <c r="P168" s="3">
        <v>1368.808058327576</v>
      </c>
      <c r="Q168" s="3">
        <v>5787.5322864736881</v>
      </c>
      <c r="R168" s="6">
        <v>10352.073849084512</v>
      </c>
      <c r="T168" s="82">
        <v>45507</v>
      </c>
      <c r="U168" s="6">
        <v>10352.073849084512</v>
      </c>
      <c r="AR168" s="75" t="s">
        <v>80</v>
      </c>
      <c r="AS168" s="74"/>
    </row>
    <row r="169" spans="12:45" x14ac:dyDescent="0.2">
      <c r="M169" s="81">
        <v>45514</v>
      </c>
      <c r="N169" s="3">
        <v>1443.2454368674451</v>
      </c>
      <c r="O169" s="3">
        <v>1457.0880645758789</v>
      </c>
      <c r="P169" s="3">
        <v>1356.8774972358608</v>
      </c>
      <c r="Q169" s="3">
        <v>6029.1253532018773</v>
      </c>
      <c r="R169" s="6">
        <v>10286.336351881062</v>
      </c>
      <c r="T169" s="82">
        <v>45514</v>
      </c>
      <c r="U169" s="6">
        <v>10286.336351881062</v>
      </c>
      <c r="AR169" s="86">
        <v>45108</v>
      </c>
      <c r="AS169" s="74">
        <v>627201.32655904535</v>
      </c>
    </row>
    <row r="170" spans="12:45" x14ac:dyDescent="0.2">
      <c r="M170" s="81">
        <v>45521</v>
      </c>
      <c r="N170" s="3">
        <v>1443.6760852401278</v>
      </c>
      <c r="O170" s="3">
        <v>1417.9448849465944</v>
      </c>
      <c r="P170" s="3">
        <v>1356.6369513707239</v>
      </c>
      <c r="Q170" s="3">
        <v>6216.894027438314</v>
      </c>
      <c r="R170" s="6">
        <v>10435.151948995759</v>
      </c>
      <c r="T170" s="82">
        <v>45521</v>
      </c>
      <c r="U170" s="6">
        <v>10435.151948995759</v>
      </c>
      <c r="AR170" s="86">
        <v>45115</v>
      </c>
      <c r="AS170" s="74">
        <v>631822.24134483107</v>
      </c>
    </row>
    <row r="171" spans="12:45" x14ac:dyDescent="0.2">
      <c r="M171" s="81">
        <v>45528</v>
      </c>
      <c r="N171" s="3">
        <v>1386.7390360742984</v>
      </c>
      <c r="O171" s="3">
        <v>1381.0322964344507</v>
      </c>
      <c r="P171" s="3">
        <v>1362.2986604656837</v>
      </c>
      <c r="Q171" s="3">
        <v>6367.1721622057903</v>
      </c>
      <c r="R171" s="6">
        <v>10497.242155180222</v>
      </c>
      <c r="T171" s="82">
        <v>45528</v>
      </c>
      <c r="U171" s="6">
        <v>10497.242155180222</v>
      </c>
      <c r="AR171" s="86">
        <v>45122</v>
      </c>
      <c r="AS171" s="74">
        <v>695781.61014604475</v>
      </c>
    </row>
    <row r="172" spans="12:45" x14ac:dyDescent="0.2">
      <c r="M172" s="81">
        <v>45535</v>
      </c>
      <c r="N172" s="3">
        <v>1274.6688487231381</v>
      </c>
      <c r="O172" s="3">
        <v>1346.2538158952345</v>
      </c>
      <c r="P172" s="3">
        <v>1370.9693168609663</v>
      </c>
      <c r="Q172" s="3">
        <v>6491.3953199730131</v>
      </c>
      <c r="R172" s="6">
        <v>10483.28730145235</v>
      </c>
      <c r="T172" s="82">
        <v>45535</v>
      </c>
      <c r="U172" s="6">
        <v>10483.28730145235</v>
      </c>
      <c r="AR172" s="86">
        <v>45129</v>
      </c>
      <c r="AS172" s="74">
        <v>701745.93701132759</v>
      </c>
    </row>
    <row r="173" spans="12:45" x14ac:dyDescent="0.2">
      <c r="L173" t="s">
        <v>82</v>
      </c>
      <c r="M173" s="81">
        <v>45542</v>
      </c>
      <c r="N173" s="3">
        <v>1305.7587790856173</v>
      </c>
      <c r="O173" s="3">
        <v>1313.5068539248007</v>
      </c>
      <c r="P173" s="3">
        <v>1381.2028449248894</v>
      </c>
      <c r="Q173" s="3">
        <v>6597.570278474358</v>
      </c>
      <c r="R173" s="6">
        <v>10598.038756409664</v>
      </c>
      <c r="T173" s="82">
        <v>45542</v>
      </c>
      <c r="U173" s="6">
        <v>10598.038756409664</v>
      </c>
      <c r="AR173" s="86">
        <v>45136</v>
      </c>
      <c r="AS173" s="74">
        <v>705660.5188689545</v>
      </c>
    </row>
    <row r="174" spans="12:45" x14ac:dyDescent="0.2">
      <c r="M174" s="81">
        <v>45549</v>
      </c>
      <c r="N174" s="3">
        <v>1014.363679208057</v>
      </c>
      <c r="O174" s="3">
        <v>1282.6928836610318</v>
      </c>
      <c r="P174" s="3">
        <v>1392.276790821795</v>
      </c>
      <c r="Q174" s="3">
        <v>6691.303684970233</v>
      </c>
      <c r="R174" s="6">
        <v>10380.637038661114</v>
      </c>
      <c r="T174" s="82">
        <v>45549</v>
      </c>
      <c r="U174" s="6">
        <v>10380.637038661114</v>
      </c>
      <c r="AR174" s="75" t="s">
        <v>81</v>
      </c>
      <c r="AS174" s="74"/>
    </row>
    <row r="175" spans="12:45" x14ac:dyDescent="0.2">
      <c r="M175" s="81">
        <v>45556</v>
      </c>
      <c r="N175" s="3">
        <v>940.66785885925947</v>
      </c>
      <c r="O175" s="3">
        <v>765.19219820475257</v>
      </c>
      <c r="P175" s="3">
        <v>1403.8305174538409</v>
      </c>
      <c r="Q175" s="3">
        <v>6776.5221144177276</v>
      </c>
      <c r="R175" s="6">
        <v>9886.2126889355823</v>
      </c>
      <c r="T175" s="82">
        <v>45556</v>
      </c>
      <c r="U175" s="6">
        <v>9886.2126889355823</v>
      </c>
      <c r="AR175" s="86">
        <v>45143</v>
      </c>
      <c r="AS175" s="74">
        <v>727962.35366320785</v>
      </c>
    </row>
    <row r="176" spans="12:45" x14ac:dyDescent="0.2">
      <c r="M176" s="81">
        <v>45563</v>
      </c>
      <c r="N176" s="3">
        <v>896.52352634295289</v>
      </c>
      <c r="O176" s="3">
        <v>718.91135875751104</v>
      </c>
      <c r="P176" s="3">
        <v>1415.6843019902933</v>
      </c>
      <c r="Q176" s="3">
        <v>6855.9761103803576</v>
      </c>
      <c r="R176" s="6">
        <v>9887.0952974711145</v>
      </c>
      <c r="T176" s="82">
        <v>45563</v>
      </c>
      <c r="U176" s="6">
        <v>9887.0952974711145</v>
      </c>
      <c r="AR176" s="86">
        <v>45150</v>
      </c>
      <c r="AS176" s="74">
        <v>734075.01716150471</v>
      </c>
    </row>
    <row r="177" spans="11:45" x14ac:dyDescent="0.2">
      <c r="L177" t="s">
        <v>83</v>
      </c>
      <c r="M177" s="81">
        <v>45570</v>
      </c>
      <c r="N177" s="3">
        <v>813.96481499029699</v>
      </c>
      <c r="O177" s="3">
        <v>719.80719620215723</v>
      </c>
      <c r="P177" s="3">
        <v>1427.7488846911535</v>
      </c>
      <c r="Q177" s="3">
        <v>6931.5930138570793</v>
      </c>
      <c r="R177" s="6">
        <v>9893.1139097406885</v>
      </c>
      <c r="T177" s="82">
        <v>45570</v>
      </c>
      <c r="U177" s="6">
        <v>9893.1139097406885</v>
      </c>
      <c r="AR177" s="86">
        <v>45157</v>
      </c>
      <c r="AS177" s="74">
        <v>735447.4298980569</v>
      </c>
    </row>
    <row r="178" spans="11:45" x14ac:dyDescent="0.2">
      <c r="M178" s="81">
        <v>45577</v>
      </c>
      <c r="N178" s="3">
        <v>750.51294462049418</v>
      </c>
      <c r="O178" s="3">
        <v>725.47594054988599</v>
      </c>
      <c r="P178" s="3">
        <v>1439.9802433785435</v>
      </c>
      <c r="Q178" s="3">
        <v>7004.7239436566915</v>
      </c>
      <c r="R178" s="6">
        <v>9920.693072205615</v>
      </c>
      <c r="T178" s="82">
        <v>45577</v>
      </c>
      <c r="U178" s="6">
        <v>9920.693072205615</v>
      </c>
      <c r="AR178" s="86">
        <v>45164</v>
      </c>
      <c r="AS178" s="74">
        <v>714449.72172470472</v>
      </c>
    </row>
    <row r="179" spans="11:45" x14ac:dyDescent="0.2">
      <c r="M179" s="81">
        <v>45584</v>
      </c>
      <c r="N179" s="3">
        <v>754.33794057349178</v>
      </c>
      <c r="O179" s="3">
        <v>731.67776719395545</v>
      </c>
      <c r="P179" s="3">
        <v>1452.3569807325684</v>
      </c>
      <c r="Q179" s="3">
        <v>7076.3166828559888</v>
      </c>
      <c r="R179" s="6">
        <v>10014.689371356004</v>
      </c>
      <c r="T179" s="82">
        <v>45584</v>
      </c>
      <c r="U179" s="6">
        <v>10014.689371356004</v>
      </c>
      <c r="AR179" s="75" t="s">
        <v>82</v>
      </c>
      <c r="AS179" s="74"/>
    </row>
    <row r="180" spans="11:45" x14ac:dyDescent="0.2">
      <c r="M180" s="81">
        <v>45591</v>
      </c>
      <c r="N180" s="3">
        <v>707.98729039184593</v>
      </c>
      <c r="O180" s="3">
        <v>737.98925158975214</v>
      </c>
      <c r="P180" s="3">
        <v>1464.8690180000137</v>
      </c>
      <c r="Q180" s="3">
        <v>7147.0366995184604</v>
      </c>
      <c r="R180" s="6">
        <v>10057.882259500071</v>
      </c>
      <c r="T180" s="82">
        <v>45591</v>
      </c>
      <c r="U180" s="6">
        <v>10057.882259500071</v>
      </c>
      <c r="AR180" s="86">
        <v>45171</v>
      </c>
      <c r="AS180" s="74">
        <v>689568.27771318506</v>
      </c>
    </row>
    <row r="181" spans="11:45" x14ac:dyDescent="0.2">
      <c r="L181" t="s">
        <v>84</v>
      </c>
      <c r="M181" s="81">
        <v>45598</v>
      </c>
      <c r="N181" s="3">
        <v>681.040938446989</v>
      </c>
      <c r="O181" s="3">
        <v>744.36861477803541</v>
      </c>
      <c r="P181" s="3">
        <v>1477.5119419100733</v>
      </c>
      <c r="Q181" s="3">
        <v>7217.3518613973838</v>
      </c>
      <c r="R181" s="6">
        <v>10120.273356532483</v>
      </c>
      <c r="T181" s="82">
        <v>45598</v>
      </c>
      <c r="U181" s="6">
        <v>10120.273356532483</v>
      </c>
      <c r="AR181" s="86">
        <v>45178</v>
      </c>
      <c r="AS181" s="74">
        <v>638553.60817359423</v>
      </c>
    </row>
    <row r="182" spans="11:45" x14ac:dyDescent="0.2">
      <c r="M182" s="81">
        <v>45605</v>
      </c>
      <c r="N182" s="3">
        <v>669.27653051289406</v>
      </c>
      <c r="O182" s="3">
        <v>750.81224799305437</v>
      </c>
      <c r="P182" s="3">
        <v>1490.2841781942041</v>
      </c>
      <c r="Q182" s="3">
        <v>7287.5917364299739</v>
      </c>
      <c r="R182" s="6">
        <v>10197.964693130125</v>
      </c>
      <c r="T182" s="82">
        <v>45605</v>
      </c>
      <c r="U182" s="6">
        <v>10197.964693130125</v>
      </c>
      <c r="AR182" s="86">
        <v>45185</v>
      </c>
      <c r="AS182" s="74">
        <v>621064.88312813535</v>
      </c>
    </row>
    <row r="183" spans="11:45" x14ac:dyDescent="0.2">
      <c r="M183" s="81">
        <v>45612</v>
      </c>
      <c r="N183" s="3">
        <v>644.50313753689284</v>
      </c>
      <c r="O183" s="3">
        <v>757.32036517970869</v>
      </c>
      <c r="P183" s="3">
        <v>1503.1855784086611</v>
      </c>
      <c r="Q183" s="3">
        <v>7357.9891032873029</v>
      </c>
      <c r="R183" s="6">
        <v>10262.998184412567</v>
      </c>
      <c r="T183" s="82">
        <v>45612</v>
      </c>
      <c r="U183" s="6">
        <v>10262.998184412567</v>
      </c>
      <c r="AR183" s="86">
        <v>45192</v>
      </c>
      <c r="AS183" s="74">
        <v>618419.92277952912</v>
      </c>
    </row>
    <row r="184" spans="11:45" x14ac:dyDescent="0.2">
      <c r="M184" s="81">
        <v>45619</v>
      </c>
      <c r="N184" s="3">
        <v>667.34680727576324</v>
      </c>
      <c r="O184" s="3">
        <v>763.8935683021781</v>
      </c>
      <c r="P184" s="3">
        <v>1516.2167134090053</v>
      </c>
      <c r="Q184" s="3">
        <v>7428.7090089652993</v>
      </c>
      <c r="R184" s="6">
        <v>10376.166097952246</v>
      </c>
      <c r="T184" s="82">
        <v>45619</v>
      </c>
      <c r="U184" s="6">
        <v>10376.166097952246</v>
      </c>
      <c r="AR184" s="86">
        <v>45199</v>
      </c>
      <c r="AS184" s="74">
        <v>616017.40301499795</v>
      </c>
    </row>
    <row r="185" spans="11:45" x14ac:dyDescent="0.2">
      <c r="M185" s="81">
        <v>45626</v>
      </c>
      <c r="N185" s="3">
        <v>620.42171715792415</v>
      </c>
      <c r="O185" s="3">
        <v>770.5325039322671</v>
      </c>
      <c r="P185" s="3">
        <v>1529.3785201512239</v>
      </c>
      <c r="Q185" s="3">
        <v>7499.8691093065372</v>
      </c>
      <c r="R185" s="6">
        <v>10420.201850547952</v>
      </c>
      <c r="T185" s="82">
        <v>45626</v>
      </c>
      <c r="U185" s="6">
        <v>10420.201850547952</v>
      </c>
      <c r="AR185" s="75" t="s">
        <v>83</v>
      </c>
      <c r="AS185" s="74"/>
    </row>
    <row r="186" spans="11:45" x14ac:dyDescent="0.2">
      <c r="L186" t="s">
        <v>85</v>
      </c>
      <c r="M186" s="81">
        <v>45633</v>
      </c>
      <c r="N186" s="3">
        <v>624.2270179674141</v>
      </c>
      <c r="O186" s="3">
        <v>777.23782896629655</v>
      </c>
      <c r="P186" s="3">
        <v>1542.6721251568006</v>
      </c>
      <c r="Q186" s="3">
        <v>7571.5539075757124</v>
      </c>
      <c r="R186" s="6">
        <v>10515.690879666225</v>
      </c>
      <c r="T186" s="82">
        <v>45633</v>
      </c>
      <c r="U186" s="6">
        <v>10515.690879666225</v>
      </c>
      <c r="AR186" s="86">
        <v>45206</v>
      </c>
      <c r="AS186" s="74">
        <v>567212.37138880102</v>
      </c>
    </row>
    <row r="187" spans="11:45" x14ac:dyDescent="0.2">
      <c r="M187" s="81">
        <v>45640</v>
      </c>
      <c r="N187" s="3">
        <v>567.58524698155406</v>
      </c>
      <c r="O187" s="3">
        <v>784.01020725543015</v>
      </c>
      <c r="P187" s="3">
        <v>1556.0987563104006</v>
      </c>
      <c r="Q187" s="3">
        <v>7644.7774497953433</v>
      </c>
      <c r="R187" s="6">
        <v>10552.471660342728</v>
      </c>
      <c r="T187" s="82">
        <v>45640</v>
      </c>
      <c r="U187" s="6">
        <v>10552.471660342728</v>
      </c>
      <c r="AR187" s="86">
        <v>45213</v>
      </c>
      <c r="AS187" s="74">
        <v>566530.21693272493</v>
      </c>
    </row>
    <row r="188" spans="11:45" x14ac:dyDescent="0.2">
      <c r="M188" s="81">
        <v>45647</v>
      </c>
      <c r="N188" s="3">
        <v>538.18554359384393</v>
      </c>
      <c r="O188" s="3">
        <v>791.11934849901434</v>
      </c>
      <c r="P188" s="3">
        <v>1569.9586312368351</v>
      </c>
      <c r="Q188" s="3">
        <v>7719.4808264940093</v>
      </c>
      <c r="R188" s="6">
        <v>10618.744349823703</v>
      </c>
      <c r="T188" s="82">
        <v>45647</v>
      </c>
      <c r="U188" s="6">
        <v>10618.744349823703</v>
      </c>
      <c r="AR188" s="86">
        <v>45220</v>
      </c>
      <c r="AS188" s="74">
        <v>563943.51453444571</v>
      </c>
    </row>
    <row r="189" spans="11:45" x14ac:dyDescent="0.2">
      <c r="M189" s="81">
        <v>45654</v>
      </c>
      <c r="N189" s="3">
        <v>587.42035558406906</v>
      </c>
      <c r="O189" s="3">
        <v>798.50744590110742</v>
      </c>
      <c r="P189" s="3">
        <v>1584.3076612308687</v>
      </c>
      <c r="Q189" s="3">
        <v>7795.4545562994463</v>
      </c>
      <c r="R189" s="6">
        <v>10765.690019015494</v>
      </c>
      <c r="T189" s="82">
        <v>45654</v>
      </c>
      <c r="U189" s="6">
        <v>10765.690019015494</v>
      </c>
      <c r="AR189" s="86">
        <v>45227</v>
      </c>
      <c r="AS189" s="74">
        <v>561198.12114875379</v>
      </c>
    </row>
    <row r="190" spans="11:45" x14ac:dyDescent="0.2">
      <c r="K190" t="s">
        <v>51</v>
      </c>
      <c r="N190" s="3">
        <v>217712.02730712513</v>
      </c>
      <c r="O190" s="3">
        <v>209563.4575943434</v>
      </c>
      <c r="P190" s="3">
        <v>301546.63215568301</v>
      </c>
      <c r="Q190" s="3">
        <v>1305423.2484404268</v>
      </c>
      <c r="R190" s="6">
        <v>2034245.3654975782</v>
      </c>
      <c r="T190" s="82" t="s">
        <v>51</v>
      </c>
      <c r="U190" s="6">
        <v>2034245.3654975782</v>
      </c>
      <c r="AR190" s="75" t="s">
        <v>84</v>
      </c>
      <c r="AS190" s="74"/>
    </row>
    <row r="191" spans="11:45" x14ac:dyDescent="0.2">
      <c r="AR191" s="86">
        <v>45234</v>
      </c>
      <c r="AS191" s="74">
        <v>547341.8239586649</v>
      </c>
    </row>
    <row r="192" spans="11:45" x14ac:dyDescent="0.2">
      <c r="AR192" s="86">
        <v>45241</v>
      </c>
      <c r="AS192" s="74">
        <v>543849.79829506832</v>
      </c>
    </row>
    <row r="193" spans="44:45" x14ac:dyDescent="0.2">
      <c r="AR193" s="86">
        <v>45248</v>
      </c>
      <c r="AS193" s="74">
        <v>531963.39941502246</v>
      </c>
    </row>
    <row r="194" spans="44:45" x14ac:dyDescent="0.2">
      <c r="AR194" s="86">
        <v>45255</v>
      </c>
      <c r="AS194" s="74">
        <v>528927.30805795605</v>
      </c>
    </row>
    <row r="195" spans="44:45" x14ac:dyDescent="0.2">
      <c r="AR195" s="75" t="s">
        <v>85</v>
      </c>
      <c r="AS195" s="74"/>
    </row>
    <row r="196" spans="44:45" x14ac:dyDescent="0.2">
      <c r="AR196" s="86">
        <v>45262</v>
      </c>
      <c r="AS196" s="74">
        <v>517842.97332701023</v>
      </c>
    </row>
    <row r="197" spans="44:45" x14ac:dyDescent="0.2">
      <c r="AR197" s="86">
        <v>45269</v>
      </c>
      <c r="AS197" s="74">
        <v>517630.39427362068</v>
      </c>
    </row>
    <row r="198" spans="44:45" x14ac:dyDescent="0.2">
      <c r="AR198" s="86">
        <v>45276</v>
      </c>
      <c r="AS198" s="74">
        <v>516002.30374580785</v>
      </c>
    </row>
    <row r="199" spans="44:45" x14ac:dyDescent="0.2">
      <c r="AR199" s="86">
        <v>45283</v>
      </c>
      <c r="AS199" s="74">
        <v>517435.98945278733</v>
      </c>
    </row>
    <row r="200" spans="44:45" x14ac:dyDescent="0.2">
      <c r="AR200" s="86">
        <v>45290</v>
      </c>
      <c r="AS200" s="74">
        <v>515364.90149512893</v>
      </c>
    </row>
    <row r="201" spans="44:45" x14ac:dyDescent="0.2">
      <c r="AR201" s="2" t="s">
        <v>69</v>
      </c>
      <c r="AS201" s="74"/>
    </row>
    <row r="202" spans="44:45" x14ac:dyDescent="0.2">
      <c r="AR202" s="75" t="s">
        <v>74</v>
      </c>
      <c r="AS202" s="74"/>
    </row>
    <row r="203" spans="44:45" x14ac:dyDescent="0.2">
      <c r="AR203" s="86">
        <v>45297</v>
      </c>
      <c r="AS203" s="74">
        <v>518363.31096402265</v>
      </c>
    </row>
    <row r="204" spans="44:45" x14ac:dyDescent="0.2">
      <c r="AR204" s="86">
        <v>45304</v>
      </c>
      <c r="AS204" s="74">
        <v>518321.42138584587</v>
      </c>
    </row>
    <row r="205" spans="44:45" x14ac:dyDescent="0.2">
      <c r="AR205" s="86">
        <v>45311</v>
      </c>
      <c r="AS205" s="74">
        <v>517617.3253860281</v>
      </c>
    </row>
    <row r="206" spans="44:45" x14ac:dyDescent="0.2">
      <c r="AR206" s="86">
        <v>45318</v>
      </c>
      <c r="AS206" s="74">
        <v>520402.04897866759</v>
      </c>
    </row>
    <row r="207" spans="44:45" x14ac:dyDescent="0.2">
      <c r="AR207" s="75" t="s">
        <v>75</v>
      </c>
      <c r="AS207" s="74"/>
    </row>
    <row r="208" spans="44:45" x14ac:dyDescent="0.2">
      <c r="AR208" s="86">
        <v>45325</v>
      </c>
      <c r="AS208" s="74">
        <v>511765.12334025902</v>
      </c>
    </row>
    <row r="209" spans="44:45" x14ac:dyDescent="0.2">
      <c r="AR209" s="86">
        <v>45332</v>
      </c>
      <c r="AS209" s="74">
        <v>488138.72555502865</v>
      </c>
    </row>
    <row r="210" spans="44:45" x14ac:dyDescent="0.2">
      <c r="AR210" s="86">
        <v>45339</v>
      </c>
      <c r="AS210" s="74">
        <v>479149.66270683706</v>
      </c>
    </row>
    <row r="211" spans="44:45" x14ac:dyDescent="0.2">
      <c r="AR211" s="86">
        <v>45346</v>
      </c>
      <c r="AS211" s="74">
        <v>472710.43818434264</v>
      </c>
    </row>
    <row r="212" spans="44:45" x14ac:dyDescent="0.2">
      <c r="AR212" s="75" t="s">
        <v>76</v>
      </c>
      <c r="AS212" s="74"/>
    </row>
    <row r="213" spans="44:45" x14ac:dyDescent="0.2">
      <c r="AR213" s="86">
        <v>45353</v>
      </c>
      <c r="AS213" s="74">
        <v>463524.68959381728</v>
      </c>
    </row>
    <row r="214" spans="44:45" x14ac:dyDescent="0.2">
      <c r="AR214" s="86">
        <v>45360</v>
      </c>
      <c r="AS214" s="74">
        <v>460031.75248517602</v>
      </c>
    </row>
    <row r="215" spans="44:45" x14ac:dyDescent="0.2">
      <c r="AR215" s="86">
        <v>45367</v>
      </c>
      <c r="AS215" s="74">
        <v>457129.45629968448</v>
      </c>
    </row>
    <row r="216" spans="44:45" x14ac:dyDescent="0.2">
      <c r="AR216" s="86">
        <v>45374</v>
      </c>
      <c r="AS216" s="74">
        <v>451418.00854973734</v>
      </c>
    </row>
    <row r="217" spans="44:45" x14ac:dyDescent="0.2">
      <c r="AR217" s="86">
        <v>45381</v>
      </c>
      <c r="AS217" s="74">
        <v>448747.88026113441</v>
      </c>
    </row>
    <row r="218" spans="44:45" x14ac:dyDescent="0.2">
      <c r="AR218" s="75" t="s">
        <v>77</v>
      </c>
      <c r="AS218" s="74"/>
    </row>
    <row r="219" spans="44:45" x14ac:dyDescent="0.2">
      <c r="AR219" s="86">
        <v>45388</v>
      </c>
      <c r="AS219" s="74">
        <v>446524.17971730785</v>
      </c>
    </row>
    <row r="220" spans="44:45" x14ac:dyDescent="0.2">
      <c r="AR220" s="86">
        <v>45395</v>
      </c>
      <c r="AS220" s="74">
        <v>448075.21356768906</v>
      </c>
    </row>
    <row r="221" spans="44:45" x14ac:dyDescent="0.2">
      <c r="AR221" s="86">
        <v>45402</v>
      </c>
      <c r="AS221" s="74">
        <v>451376.91702514788</v>
      </c>
    </row>
    <row r="222" spans="44:45" x14ac:dyDescent="0.2">
      <c r="AR222" s="86">
        <v>45409</v>
      </c>
      <c r="AS222" s="74">
        <v>455183.64014623914</v>
      </c>
    </row>
    <row r="223" spans="44:45" x14ac:dyDescent="0.2">
      <c r="AR223" s="75" t="s">
        <v>78</v>
      </c>
      <c r="AS223" s="74"/>
    </row>
    <row r="224" spans="44:45" x14ac:dyDescent="0.2">
      <c r="AR224" s="86">
        <v>45416</v>
      </c>
      <c r="AS224" s="74">
        <v>505906.53309798287</v>
      </c>
    </row>
    <row r="225" spans="44:45" x14ac:dyDescent="0.2">
      <c r="AR225" s="86">
        <v>45423</v>
      </c>
      <c r="AS225" s="74">
        <v>525387.17835077364</v>
      </c>
    </row>
    <row r="226" spans="44:45" x14ac:dyDescent="0.2">
      <c r="AR226" s="86">
        <v>45430</v>
      </c>
      <c r="AS226" s="74">
        <v>533715.02714839729</v>
      </c>
    </row>
    <row r="227" spans="44:45" x14ac:dyDescent="0.2">
      <c r="AR227" s="86">
        <v>45437</v>
      </c>
      <c r="AS227" s="74">
        <v>549359.08152329375</v>
      </c>
    </row>
    <row r="228" spans="44:45" x14ac:dyDescent="0.2">
      <c r="AR228" s="75" t="s">
        <v>79</v>
      </c>
      <c r="AS228" s="74"/>
    </row>
    <row r="229" spans="44:45" x14ac:dyDescent="0.2">
      <c r="AR229" s="86">
        <v>45444</v>
      </c>
      <c r="AS229" s="74">
        <v>588032.51088859979</v>
      </c>
    </row>
    <row r="230" spans="44:45" x14ac:dyDescent="0.2">
      <c r="AR230" s="86">
        <v>45451</v>
      </c>
      <c r="AS230" s="74">
        <v>590622.39064806257</v>
      </c>
    </row>
    <row r="231" spans="44:45" x14ac:dyDescent="0.2">
      <c r="AR231" s="86">
        <v>45458</v>
      </c>
      <c r="AS231" s="74">
        <v>595118.50759646692</v>
      </c>
    </row>
    <row r="232" spans="44:45" x14ac:dyDescent="0.2">
      <c r="AR232" s="86">
        <v>45465</v>
      </c>
      <c r="AS232" s="74">
        <v>599169.58228113165</v>
      </c>
    </row>
    <row r="233" spans="44:45" x14ac:dyDescent="0.2">
      <c r="AR233" s="86">
        <v>45472</v>
      </c>
      <c r="AS233" s="74">
        <v>602819.22941687214</v>
      </c>
    </row>
    <row r="234" spans="44:45" x14ac:dyDescent="0.2">
      <c r="AR234" s="75" t="s">
        <v>80</v>
      </c>
      <c r="AS234" s="74"/>
    </row>
    <row r="235" spans="44:45" x14ac:dyDescent="0.2">
      <c r="AR235" s="86">
        <v>45479</v>
      </c>
      <c r="AS235" s="74">
        <v>614408.08453264297</v>
      </c>
    </row>
    <row r="236" spans="44:45" x14ac:dyDescent="0.2">
      <c r="AR236" s="86">
        <v>45486</v>
      </c>
      <c r="AS236" s="74">
        <v>608386.99659391877</v>
      </c>
    </row>
    <row r="237" spans="44:45" x14ac:dyDescent="0.2">
      <c r="AR237" s="86">
        <v>45493</v>
      </c>
      <c r="AS237" s="74">
        <v>601473.66585096088</v>
      </c>
    </row>
    <row r="238" spans="44:45" x14ac:dyDescent="0.2">
      <c r="AR238" s="86">
        <v>45500</v>
      </c>
      <c r="AS238" s="74">
        <v>606990.44248821831</v>
      </c>
    </row>
    <row r="239" spans="44:45" x14ac:dyDescent="0.2">
      <c r="AR239" s="75" t="s">
        <v>81</v>
      </c>
      <c r="AS239" s="74"/>
    </row>
    <row r="240" spans="44:45" x14ac:dyDescent="0.2">
      <c r="AR240" s="86">
        <v>45507</v>
      </c>
      <c r="AS240" s="74">
        <v>610279.2834428706</v>
      </c>
    </row>
    <row r="241" spans="44:45" x14ac:dyDescent="0.2">
      <c r="AR241" s="86">
        <v>45514</v>
      </c>
      <c r="AS241" s="74">
        <v>596635.22646053333</v>
      </c>
    </row>
    <row r="242" spans="44:45" x14ac:dyDescent="0.2">
      <c r="AR242" s="86">
        <v>45521</v>
      </c>
      <c r="AS242" s="74">
        <v>593941.51777949289</v>
      </c>
    </row>
    <row r="243" spans="44:45" x14ac:dyDescent="0.2">
      <c r="AR243" s="86">
        <v>45528</v>
      </c>
      <c r="AS243" s="74">
        <v>593018.62451510224</v>
      </c>
    </row>
    <row r="244" spans="44:45" x14ac:dyDescent="0.2">
      <c r="AR244" s="86">
        <v>45535</v>
      </c>
      <c r="AS244" s="74">
        <v>570090.83664380887</v>
      </c>
    </row>
    <row r="245" spans="44:45" x14ac:dyDescent="0.2">
      <c r="AR245" s="75" t="s">
        <v>82</v>
      </c>
      <c r="AS245" s="74"/>
    </row>
    <row r="246" spans="44:45" x14ac:dyDescent="0.2">
      <c r="AR246" s="86">
        <v>45542</v>
      </c>
      <c r="AS246" s="74">
        <v>571528.19830302312</v>
      </c>
    </row>
    <row r="247" spans="44:45" x14ac:dyDescent="0.2">
      <c r="AR247" s="86">
        <v>45549</v>
      </c>
      <c r="AS247" s="74">
        <v>564150.70814378466</v>
      </c>
    </row>
    <row r="248" spans="44:45" x14ac:dyDescent="0.2">
      <c r="AR248" s="86">
        <v>45556</v>
      </c>
      <c r="AS248" s="74">
        <v>551300.657295855</v>
      </c>
    </row>
    <row r="249" spans="44:45" x14ac:dyDescent="0.2">
      <c r="AR249" s="86">
        <v>45563</v>
      </c>
      <c r="AS249" s="74">
        <v>548165.96011207928</v>
      </c>
    </row>
    <row r="250" spans="44:45" x14ac:dyDescent="0.2">
      <c r="AR250" s="75" t="s">
        <v>83</v>
      </c>
      <c r="AS250" s="74"/>
    </row>
    <row r="251" spans="44:45" x14ac:dyDescent="0.2">
      <c r="AR251" s="86">
        <v>45570</v>
      </c>
      <c r="AS251" s="74">
        <v>498532.07830323384</v>
      </c>
    </row>
    <row r="252" spans="44:45" x14ac:dyDescent="0.2">
      <c r="AR252" s="86">
        <v>45577</v>
      </c>
      <c r="AS252" s="74">
        <v>497594.5836387233</v>
      </c>
    </row>
    <row r="253" spans="44:45" x14ac:dyDescent="0.2">
      <c r="AR253" s="86">
        <v>45584</v>
      </c>
      <c r="AS253" s="74">
        <v>498549.56062197644</v>
      </c>
    </row>
    <row r="254" spans="44:45" x14ac:dyDescent="0.2">
      <c r="AR254" s="86">
        <v>45591</v>
      </c>
      <c r="AS254" s="74">
        <v>498241.25791068911</v>
      </c>
    </row>
    <row r="255" spans="44:45" x14ac:dyDescent="0.2">
      <c r="AR255" s="75" t="s">
        <v>84</v>
      </c>
      <c r="AS255" s="74"/>
    </row>
    <row r="256" spans="44:45" x14ac:dyDescent="0.2">
      <c r="AR256" s="86">
        <v>45598</v>
      </c>
      <c r="AS256" s="74">
        <v>492122.46779079485</v>
      </c>
    </row>
    <row r="257" spans="44:45" x14ac:dyDescent="0.2">
      <c r="AR257" s="86">
        <v>45605</v>
      </c>
      <c r="AS257" s="74">
        <v>492492.13572220667</v>
      </c>
    </row>
    <row r="258" spans="44:45" x14ac:dyDescent="0.2">
      <c r="AR258" s="86">
        <v>45612</v>
      </c>
      <c r="AS258" s="74">
        <v>493337.07722102129</v>
      </c>
    </row>
    <row r="259" spans="44:45" x14ac:dyDescent="0.2">
      <c r="AR259" s="86">
        <v>45619</v>
      </c>
      <c r="AS259" s="74">
        <v>495159.86683006171</v>
      </c>
    </row>
    <row r="260" spans="44:45" x14ac:dyDescent="0.2">
      <c r="AR260" s="86">
        <v>45626</v>
      </c>
      <c r="AS260" s="74">
        <v>493416.16691624396</v>
      </c>
    </row>
    <row r="261" spans="44:45" x14ac:dyDescent="0.2">
      <c r="AR261" s="75" t="s">
        <v>85</v>
      </c>
      <c r="AS261" s="74"/>
    </row>
    <row r="262" spans="44:45" x14ac:dyDescent="0.2">
      <c r="AR262" s="86">
        <v>45633</v>
      </c>
      <c r="AS262" s="74">
        <v>493920.37886660802</v>
      </c>
    </row>
    <row r="263" spans="44:45" x14ac:dyDescent="0.2">
      <c r="AR263" s="86">
        <v>45640</v>
      </c>
      <c r="AS263" s="74">
        <v>493489.21295160783</v>
      </c>
    </row>
    <row r="264" spans="44:45" x14ac:dyDescent="0.2">
      <c r="AR264" s="86">
        <v>45647</v>
      </c>
      <c r="AS264" s="74">
        <v>491582.71380875882</v>
      </c>
    </row>
    <row r="265" spans="44:45" x14ac:dyDescent="0.2">
      <c r="AR265" s="86">
        <v>45654</v>
      </c>
      <c r="AS265" s="74">
        <v>494926.77817552083</v>
      </c>
    </row>
    <row r="266" spans="44:45" x14ac:dyDescent="0.2">
      <c r="AR266" s="2" t="s">
        <v>51</v>
      </c>
      <c r="AS266" s="74">
        <v>85621968.523857519</v>
      </c>
    </row>
  </sheetData>
  <mergeCells count="16">
    <mergeCell ref="W31:AA31"/>
    <mergeCell ref="AU68:AV68"/>
    <mergeCell ref="AX68:AY68"/>
    <mergeCell ref="AR68:AS68"/>
    <mergeCell ref="AR1:BC1"/>
    <mergeCell ref="A1:AG1"/>
    <mergeCell ref="AW47:AY47"/>
    <mergeCell ref="AT47:AU47"/>
    <mergeCell ref="AJ1:AP1"/>
    <mergeCell ref="AL26:AM26"/>
    <mergeCell ref="G33:H33"/>
    <mergeCell ref="C42:H42"/>
    <mergeCell ref="D33:E33"/>
    <mergeCell ref="A33:B33"/>
    <mergeCell ref="K31:R31"/>
    <mergeCell ref="T31:U31"/>
  </mergeCells>
  <phoneticPr fontId="17" type="noConversion"/>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C295E-FA49-E147-A571-CA9BAC219E38}">
  <dimension ref="A1:FN925"/>
  <sheetViews>
    <sheetView tabSelected="1" topLeftCell="FJ14" zoomScale="90" zoomScaleNormal="90" workbookViewId="0">
      <selection activeCell="FR36" sqref="FR36"/>
    </sheetView>
  </sheetViews>
  <sheetFormatPr baseColWidth="10" defaultRowHeight="16" x14ac:dyDescent="0.2"/>
  <cols>
    <col min="1" max="1" width="13.5" bestFit="1" customWidth="1"/>
    <col min="2" max="2" width="9.5" bestFit="1" customWidth="1"/>
    <col min="3" max="3" width="31.83203125" bestFit="1" customWidth="1"/>
    <col min="4" max="4" width="31.33203125" bestFit="1" customWidth="1"/>
    <col min="5" max="5" width="28.33203125" bestFit="1" customWidth="1"/>
    <col min="6" max="6" width="25.5" bestFit="1" customWidth="1"/>
    <col min="7" max="8" width="14.1640625" bestFit="1" customWidth="1"/>
    <col min="9" max="9" width="13.83203125" bestFit="1" customWidth="1"/>
    <col min="10" max="10" width="15" bestFit="1" customWidth="1"/>
    <col min="11" max="11" width="13.83203125" bestFit="1" customWidth="1"/>
    <col min="12" max="12" width="27" bestFit="1" customWidth="1"/>
    <col min="13" max="13" width="24.1640625" bestFit="1" customWidth="1"/>
    <col min="14" max="14" width="12.33203125" bestFit="1" customWidth="1"/>
    <col min="15" max="15" width="14.1640625" bestFit="1" customWidth="1"/>
    <col min="16" max="16" width="11.6640625" bestFit="1" customWidth="1"/>
    <col min="17" max="17" width="26.5" customWidth="1"/>
    <col min="18" max="18" width="37.33203125" customWidth="1"/>
    <col min="19" max="19" width="38.1640625" customWidth="1"/>
    <col min="20" max="20" width="31.83203125" customWidth="1"/>
    <col min="21" max="21" width="13.5" bestFit="1" customWidth="1"/>
    <col min="22" max="22" width="9.5" bestFit="1" customWidth="1"/>
    <col min="23" max="23" width="22.83203125" bestFit="1" customWidth="1"/>
    <col min="24" max="24" width="21.33203125" bestFit="1" customWidth="1"/>
    <col min="25" max="25" width="18.6640625" bestFit="1" customWidth="1"/>
    <col min="26" max="26" width="15.83203125" bestFit="1" customWidth="1"/>
    <col min="27" max="27" width="27" bestFit="1" customWidth="1"/>
    <col min="28" max="28" width="28" bestFit="1" customWidth="1"/>
    <col min="29" max="29" width="19" bestFit="1" customWidth="1"/>
    <col min="30" max="30" width="24.5" customWidth="1"/>
    <col min="31" max="31" width="26.5" customWidth="1"/>
    <col min="32" max="32" width="11.5" customWidth="1"/>
    <col min="33" max="33" width="27" customWidth="1"/>
    <col min="34" max="34" width="21.6640625" customWidth="1"/>
    <col min="35" max="35" width="20.5" customWidth="1"/>
    <col min="36" max="36" width="20.83203125" customWidth="1"/>
    <col min="38" max="38" width="12.1640625" bestFit="1" customWidth="1"/>
    <col min="49" max="49" width="18.5" customWidth="1"/>
    <col min="50" max="50" width="23" customWidth="1"/>
    <col min="52" max="52" width="20.5" customWidth="1"/>
    <col min="57" max="57" width="13.6640625" customWidth="1"/>
    <col min="66" max="66" width="17.83203125" customWidth="1"/>
    <col min="67" max="67" width="20.6640625" customWidth="1"/>
    <col min="69" max="69" width="21.83203125" customWidth="1"/>
    <col min="71" max="71" width="12.1640625" bestFit="1" customWidth="1"/>
    <col min="82" max="82" width="16" customWidth="1"/>
    <col min="83" max="83" width="20.83203125" customWidth="1"/>
    <col min="85" max="85" width="17" customWidth="1"/>
    <col min="89" max="89" width="12.33203125" bestFit="1" customWidth="1"/>
    <col min="98" max="98" width="15.83203125" customWidth="1"/>
    <col min="99" max="99" width="19.5" customWidth="1"/>
    <col min="100" max="100" width="14.5" customWidth="1"/>
    <col min="101" max="101" width="18.83203125" customWidth="1"/>
    <col min="105" max="105" width="13.6640625" customWidth="1"/>
    <col min="114" max="114" width="17.6640625" customWidth="1"/>
    <col min="115" max="115" width="19.33203125" customWidth="1"/>
    <col min="116" max="116" width="18.6640625" customWidth="1"/>
    <col min="117" max="117" width="21.1640625" customWidth="1"/>
    <col min="130" max="130" width="18.6640625" customWidth="1"/>
    <col min="131" max="131" width="17.83203125" customWidth="1"/>
    <col min="133" max="133" width="16.6640625" customWidth="1"/>
    <col min="142" max="142" width="10.1640625" customWidth="1"/>
    <col min="143" max="143" width="13.5" customWidth="1"/>
    <col min="144" max="144" width="12.5" customWidth="1"/>
    <col min="146" max="146" width="27.83203125" customWidth="1"/>
    <col min="147" max="147" width="20.33203125" customWidth="1"/>
    <col min="149" max="149" width="18.1640625" customWidth="1"/>
    <col min="162" max="162" width="32.83203125" customWidth="1"/>
    <col min="163" max="163" width="23" customWidth="1"/>
    <col min="164" max="164" width="13.1640625" customWidth="1"/>
    <col min="165" max="165" width="16.83203125" customWidth="1"/>
  </cols>
  <sheetData>
    <row r="1" spans="1:170" x14ac:dyDescent="0.2">
      <c r="A1" s="66" t="s">
        <v>113</v>
      </c>
      <c r="B1" s="2">
        <v>1</v>
      </c>
    </row>
    <row r="2" spans="1:170" ht="20" x14ac:dyDescent="0.25">
      <c r="W2" s="271" t="s">
        <v>232</v>
      </c>
      <c r="X2" s="271"/>
      <c r="Y2" s="271"/>
    </row>
    <row r="3" spans="1:170" ht="20" x14ac:dyDescent="0.25">
      <c r="A3" s="66" t="s">
        <v>0</v>
      </c>
      <c r="B3" s="66" t="s">
        <v>1</v>
      </c>
      <c r="C3" t="s">
        <v>246</v>
      </c>
      <c r="D3" t="s">
        <v>245</v>
      </c>
      <c r="E3" t="s">
        <v>244</v>
      </c>
      <c r="F3" t="s">
        <v>243</v>
      </c>
      <c r="G3" t="s">
        <v>189</v>
      </c>
      <c r="H3" t="s">
        <v>190</v>
      </c>
      <c r="I3" t="s">
        <v>191</v>
      </c>
      <c r="J3" t="s">
        <v>192</v>
      </c>
      <c r="K3" t="s">
        <v>193</v>
      </c>
      <c r="L3" t="s">
        <v>221</v>
      </c>
      <c r="M3" t="s">
        <v>222</v>
      </c>
      <c r="N3" t="s">
        <v>133</v>
      </c>
      <c r="O3" t="s">
        <v>198</v>
      </c>
      <c r="P3" t="s">
        <v>60</v>
      </c>
      <c r="W3" s="134"/>
      <c r="X3" s="134" t="s">
        <v>237</v>
      </c>
      <c r="Y3" s="134" t="s">
        <v>238</v>
      </c>
    </row>
    <row r="4" spans="1:170" ht="21" x14ac:dyDescent="0.25">
      <c r="A4" t="s">
        <v>5</v>
      </c>
      <c r="B4" s="81">
        <v>44562</v>
      </c>
      <c r="C4">
        <v>4.9097427824356501</v>
      </c>
      <c r="D4">
        <v>5.1082366887505426</v>
      </c>
      <c r="E4">
        <v>5.7203514014589807</v>
      </c>
      <c r="F4">
        <v>7.3173496705536119</v>
      </c>
      <c r="G4">
        <v>0</v>
      </c>
      <c r="H4">
        <v>0</v>
      </c>
      <c r="I4">
        <v>0</v>
      </c>
      <c r="J4">
        <v>0</v>
      </c>
      <c r="K4">
        <v>0</v>
      </c>
      <c r="L4">
        <v>0</v>
      </c>
      <c r="M4">
        <v>0</v>
      </c>
      <c r="N4">
        <v>1</v>
      </c>
      <c r="O4">
        <v>11.252592717419983</v>
      </c>
      <c r="P4" s="74">
        <v>77079.506295831859</v>
      </c>
      <c r="R4" s="257" t="s">
        <v>404</v>
      </c>
      <c r="W4" s="134" t="s">
        <v>234</v>
      </c>
      <c r="X4" s="135">
        <f>AVERAGE(Z13:Z768)</f>
        <v>1456.0336552583844</v>
      </c>
      <c r="Y4" s="136">
        <f>X4*0.2</f>
        <v>291.20673105167691</v>
      </c>
      <c r="AM4" s="5"/>
    </row>
    <row r="5" spans="1:170" ht="22" thickBot="1" x14ac:dyDescent="0.3">
      <c r="B5" s="81">
        <v>44569</v>
      </c>
      <c r="C5">
        <v>4.82640384220222</v>
      </c>
      <c r="D5">
        <v>5.1403673008115796</v>
      </c>
      <c r="E5">
        <v>5.7398317725790671</v>
      </c>
      <c r="F5">
        <v>7.3293769842197483</v>
      </c>
      <c r="G5">
        <v>0</v>
      </c>
      <c r="H5">
        <v>0</v>
      </c>
      <c r="I5">
        <v>0</v>
      </c>
      <c r="J5">
        <v>0</v>
      </c>
      <c r="K5">
        <v>0</v>
      </c>
      <c r="L5">
        <v>0</v>
      </c>
      <c r="M5">
        <v>0</v>
      </c>
      <c r="N5">
        <v>2</v>
      </c>
      <c r="O5">
        <v>11.248504669866742</v>
      </c>
      <c r="P5" s="74">
        <v>76765.044813404485</v>
      </c>
      <c r="W5" s="134" t="s">
        <v>235</v>
      </c>
      <c r="X5" s="135">
        <f>AVERAGE(Y13:Y768)</f>
        <v>325.06042909588228</v>
      </c>
      <c r="Y5" s="136">
        <f t="shared" ref="Y5:Y7" si="0">X5*0.2</f>
        <v>65.012085819176463</v>
      </c>
      <c r="AM5" s="5"/>
      <c r="BO5" s="274" t="s">
        <v>218</v>
      </c>
      <c r="BP5" s="274"/>
      <c r="BQ5" s="274"/>
      <c r="BR5" s="274"/>
      <c r="BS5" s="274"/>
      <c r="CW5" s="139"/>
      <c r="CX5" s="139"/>
    </row>
    <row r="6" spans="1:170" ht="20" x14ac:dyDescent="0.25">
      <c r="B6" s="81">
        <v>44576</v>
      </c>
      <c r="C6">
        <v>4.9064200435563086</v>
      </c>
      <c r="D6">
        <v>5.1760846676244343</v>
      </c>
      <c r="E6">
        <v>5.7692957887136647</v>
      </c>
      <c r="F6">
        <v>7.3500828609174356</v>
      </c>
      <c r="G6">
        <v>0</v>
      </c>
      <c r="H6">
        <v>0</v>
      </c>
      <c r="I6">
        <v>0</v>
      </c>
      <c r="J6">
        <v>0</v>
      </c>
      <c r="K6">
        <v>0</v>
      </c>
      <c r="L6">
        <v>0</v>
      </c>
      <c r="M6">
        <v>0</v>
      </c>
      <c r="N6">
        <v>3</v>
      </c>
      <c r="O6">
        <v>11.265279226133591</v>
      </c>
      <c r="P6" s="74">
        <v>78063.605315500681</v>
      </c>
      <c r="R6" s="245" t="s">
        <v>384</v>
      </c>
      <c r="S6" s="246"/>
      <c r="W6" s="134" t="s">
        <v>236</v>
      </c>
      <c r="X6" s="135">
        <f>AVERAGE(X13:X768)</f>
        <v>226.89241939304549</v>
      </c>
      <c r="Y6" s="136">
        <f t="shared" si="0"/>
        <v>45.378483878609103</v>
      </c>
      <c r="AM6" s="5"/>
    </row>
    <row r="7" spans="1:170" ht="21" x14ac:dyDescent="0.25">
      <c r="B7" s="81">
        <v>44583</v>
      </c>
      <c r="C7">
        <v>4.8639955755025799</v>
      </c>
      <c r="D7">
        <v>5.2125578449981793</v>
      </c>
      <c r="E7">
        <v>5.8038603190012896</v>
      </c>
      <c r="F7">
        <v>7.3769737053815856</v>
      </c>
      <c r="G7">
        <v>0</v>
      </c>
      <c r="H7">
        <v>0</v>
      </c>
      <c r="I7">
        <v>0</v>
      </c>
      <c r="J7">
        <v>0</v>
      </c>
      <c r="K7">
        <v>0</v>
      </c>
      <c r="L7">
        <v>0</v>
      </c>
      <c r="M7">
        <v>0</v>
      </c>
      <c r="N7">
        <v>4</v>
      </c>
      <c r="O7">
        <v>11.268032866240015</v>
      </c>
      <c r="P7" s="74">
        <v>78278.860621756554</v>
      </c>
      <c r="R7" s="247" t="s">
        <v>385</v>
      </c>
      <c r="S7" s="248"/>
      <c r="W7" s="134" t="s">
        <v>233</v>
      </c>
      <c r="X7" s="135">
        <f>AVERAGE(W13:W768)</f>
        <v>248.01716806267714</v>
      </c>
      <c r="Y7" s="136">
        <f t="shared" si="0"/>
        <v>49.603433612535433</v>
      </c>
      <c r="AG7" s="272" t="s">
        <v>186</v>
      </c>
      <c r="AH7" s="272"/>
      <c r="AI7" s="272"/>
      <c r="AJ7" s="272"/>
      <c r="AK7" s="272"/>
      <c r="AL7" s="272"/>
      <c r="AM7" s="272"/>
      <c r="AN7" s="272"/>
      <c r="AO7" s="272"/>
      <c r="AW7" s="273" t="s">
        <v>194</v>
      </c>
      <c r="AX7" s="273"/>
      <c r="AY7" s="273"/>
      <c r="AZ7" s="273"/>
      <c r="BA7" s="273"/>
      <c r="BB7" s="273"/>
      <c r="BC7" s="273"/>
      <c r="BD7" s="273"/>
      <c r="BE7" s="273"/>
      <c r="BN7" s="274" t="s">
        <v>199</v>
      </c>
      <c r="BO7" s="274"/>
      <c r="BP7" s="274"/>
      <c r="BQ7" s="274"/>
      <c r="BR7" s="274"/>
      <c r="BS7" s="274"/>
      <c r="BT7" s="274"/>
      <c r="BU7" s="274"/>
      <c r="BV7" s="140"/>
      <c r="CD7" s="275" t="s">
        <v>203</v>
      </c>
      <c r="CE7" s="275"/>
      <c r="CF7" s="275"/>
      <c r="CG7" s="275"/>
      <c r="CH7" s="275"/>
      <c r="CI7" s="275"/>
      <c r="CJ7" s="275"/>
      <c r="CK7" s="275"/>
      <c r="CL7" s="275"/>
      <c r="CT7" s="276" t="s">
        <v>211</v>
      </c>
      <c r="CU7" s="276"/>
      <c r="CV7" s="276"/>
      <c r="CW7" s="276"/>
      <c r="CX7" s="276"/>
      <c r="CY7" s="276"/>
      <c r="CZ7" s="276"/>
      <c r="DA7" s="276"/>
      <c r="DB7" s="276"/>
      <c r="DJ7" s="277" t="s">
        <v>216</v>
      </c>
      <c r="DK7" s="277"/>
      <c r="DL7" s="277"/>
      <c r="DM7" s="277"/>
      <c r="DN7" s="277"/>
      <c r="DO7" s="277"/>
      <c r="DP7" s="277"/>
      <c r="DQ7" s="277"/>
      <c r="DR7" s="277"/>
      <c r="DZ7" s="278" t="s">
        <v>217</v>
      </c>
      <c r="EA7" s="278"/>
      <c r="EB7" s="278"/>
      <c r="EC7" s="278"/>
      <c r="ED7" s="278"/>
      <c r="EE7" s="278"/>
      <c r="EF7" s="278"/>
      <c r="EG7" s="278"/>
      <c r="EH7" s="278"/>
      <c r="EP7" s="279" t="s">
        <v>223</v>
      </c>
      <c r="EQ7" s="279"/>
      <c r="ER7" s="279"/>
      <c r="ES7" s="279"/>
      <c r="ET7" s="279"/>
      <c r="EU7" s="279"/>
      <c r="EV7" s="279"/>
      <c r="EW7" s="279"/>
      <c r="EX7" s="279"/>
      <c r="FF7" s="138" t="s">
        <v>248</v>
      </c>
      <c r="FG7" s="138"/>
      <c r="FH7" s="138"/>
      <c r="FI7" s="138"/>
      <c r="FJ7" s="138"/>
      <c r="FK7" s="138"/>
      <c r="FL7" s="138"/>
      <c r="FM7" s="138"/>
      <c r="FN7" s="138"/>
    </row>
    <row r="8" spans="1:170" ht="19" x14ac:dyDescent="0.25">
      <c r="B8" s="81">
        <v>44590</v>
      </c>
      <c r="C8">
        <v>4.8541941662457466</v>
      </c>
      <c r="D8">
        <v>5.249503148702015</v>
      </c>
      <c r="E8">
        <v>5.841093113065825</v>
      </c>
      <c r="F8">
        <v>7.4082486880351652</v>
      </c>
      <c r="G8">
        <v>0</v>
      </c>
      <c r="H8">
        <v>0</v>
      </c>
      <c r="I8">
        <v>0</v>
      </c>
      <c r="J8">
        <v>0</v>
      </c>
      <c r="K8">
        <v>0</v>
      </c>
      <c r="L8">
        <v>0</v>
      </c>
      <c r="M8">
        <v>0</v>
      </c>
      <c r="N8">
        <v>5</v>
      </c>
      <c r="O8">
        <v>11.274851869867152</v>
      </c>
      <c r="P8" s="74">
        <v>78814.468536996981</v>
      </c>
      <c r="R8" s="247" t="s">
        <v>386</v>
      </c>
      <c r="S8" s="248"/>
      <c r="AG8" t="s">
        <v>134</v>
      </c>
      <c r="AW8" t="s">
        <v>134</v>
      </c>
      <c r="BN8" t="s">
        <v>134</v>
      </c>
      <c r="CD8" t="s">
        <v>134</v>
      </c>
      <c r="CT8" t="s">
        <v>134</v>
      </c>
      <c r="DJ8" t="s">
        <v>134</v>
      </c>
      <c r="DZ8" t="s">
        <v>134</v>
      </c>
      <c r="EP8" t="s">
        <v>134</v>
      </c>
      <c r="FF8" t="s">
        <v>134</v>
      </c>
    </row>
    <row r="9" spans="1:170" ht="20" thickBot="1" x14ac:dyDescent="0.3">
      <c r="B9" s="81">
        <v>44597</v>
      </c>
      <c r="C9">
        <v>5.0372730626366584</v>
      </c>
      <c r="D9">
        <v>5.2868832713602743</v>
      </c>
      <c r="E9">
        <v>5.8797994725266616</v>
      </c>
      <c r="F9">
        <v>7.4426339692014896</v>
      </c>
      <c r="G9">
        <v>0</v>
      </c>
      <c r="H9">
        <v>0</v>
      </c>
      <c r="I9">
        <v>0</v>
      </c>
      <c r="J9">
        <v>0</v>
      </c>
      <c r="K9">
        <v>0</v>
      </c>
      <c r="L9">
        <v>0</v>
      </c>
      <c r="M9">
        <v>0</v>
      </c>
      <c r="N9">
        <v>6</v>
      </c>
      <c r="O9">
        <v>11.298739865088361</v>
      </c>
      <c r="P9" s="74">
        <v>80719.855516242795</v>
      </c>
      <c r="R9" s="247" t="s">
        <v>387</v>
      </c>
      <c r="S9" s="248"/>
      <c r="AK9" s="110" t="s">
        <v>187</v>
      </c>
      <c r="AL9" s="111"/>
      <c r="AM9" s="111"/>
      <c r="AN9" s="111"/>
      <c r="AO9" s="112"/>
      <c r="BB9" s="110" t="s">
        <v>187</v>
      </c>
      <c r="BC9" s="111"/>
      <c r="BD9" s="111"/>
      <c r="BE9" s="120"/>
      <c r="BS9" s="110" t="s">
        <v>205</v>
      </c>
      <c r="BT9" s="111"/>
      <c r="BU9" s="120"/>
      <c r="CJ9" s="110" t="s">
        <v>205</v>
      </c>
      <c r="CK9" s="111"/>
      <c r="CL9" s="112"/>
      <c r="CY9" s="110" t="s">
        <v>205</v>
      </c>
      <c r="CZ9" s="111"/>
      <c r="DA9" s="120"/>
      <c r="ET9" s="110" t="s">
        <v>205</v>
      </c>
      <c r="EU9" s="111"/>
      <c r="EV9" s="111"/>
      <c r="EW9" s="111"/>
      <c r="EX9" s="112"/>
      <c r="FI9" s="110" t="s">
        <v>205</v>
      </c>
      <c r="FJ9" s="111"/>
      <c r="FK9" s="111"/>
      <c r="FL9" s="111"/>
      <c r="FM9" s="112"/>
    </row>
    <row r="10" spans="1:170" ht="19" x14ac:dyDescent="0.25">
      <c r="B10" s="81">
        <v>44604</v>
      </c>
      <c r="C10">
        <v>5.1023222444720879</v>
      </c>
      <c r="D10">
        <v>5.3246846014978333</v>
      </c>
      <c r="E10">
        <v>5.9193944519214492</v>
      </c>
      <c r="F10">
        <v>7.4792407244580446</v>
      </c>
      <c r="G10">
        <v>0</v>
      </c>
      <c r="H10">
        <v>0</v>
      </c>
      <c r="I10">
        <v>0</v>
      </c>
      <c r="J10">
        <v>0</v>
      </c>
      <c r="K10">
        <v>0</v>
      </c>
      <c r="L10">
        <v>0</v>
      </c>
      <c r="M10">
        <v>0</v>
      </c>
      <c r="N10">
        <v>7</v>
      </c>
      <c r="O10">
        <v>11.313352157094732</v>
      </c>
      <c r="P10" s="74">
        <v>81908.017358459736</v>
      </c>
      <c r="R10" s="247" t="s">
        <v>388</v>
      </c>
      <c r="S10" s="248"/>
      <c r="U10" s="66" t="s">
        <v>113</v>
      </c>
      <c r="V10" s="2">
        <v>1</v>
      </c>
      <c r="AG10" s="105" t="s">
        <v>135</v>
      </c>
      <c r="AH10" s="105"/>
      <c r="AK10" s="113" t="s">
        <v>195</v>
      </c>
      <c r="AL10" s="114"/>
      <c r="AM10" s="114"/>
      <c r="AN10" s="114"/>
      <c r="AO10" s="115"/>
      <c r="AW10" s="105" t="s">
        <v>135</v>
      </c>
      <c r="AX10" s="105"/>
      <c r="BB10" s="113" t="s">
        <v>204</v>
      </c>
      <c r="BC10" s="121"/>
      <c r="BD10" s="121"/>
      <c r="BE10" s="122"/>
      <c r="BN10" s="105" t="s">
        <v>135</v>
      </c>
      <c r="BO10" s="105"/>
      <c r="BS10" s="113" t="s">
        <v>206</v>
      </c>
      <c r="BT10" s="121"/>
      <c r="BU10" s="122"/>
      <c r="CD10" s="105" t="s">
        <v>135</v>
      </c>
      <c r="CE10" s="105"/>
      <c r="CJ10" s="113" t="s">
        <v>208</v>
      </c>
      <c r="CK10" s="121"/>
      <c r="CL10" s="131"/>
      <c r="CT10" s="105" t="s">
        <v>135</v>
      </c>
      <c r="CU10" s="105"/>
      <c r="CY10" s="113" t="s">
        <v>212</v>
      </c>
      <c r="CZ10" s="121"/>
      <c r="DA10" s="122"/>
      <c r="DJ10" s="105" t="s">
        <v>135</v>
      </c>
      <c r="DK10" s="105"/>
      <c r="DZ10" s="105" t="s">
        <v>135</v>
      </c>
      <c r="EA10" s="105"/>
      <c r="EP10" s="105" t="s">
        <v>135</v>
      </c>
      <c r="EQ10" s="105"/>
      <c r="ET10" s="113" t="s">
        <v>224</v>
      </c>
      <c r="EU10" s="121"/>
      <c r="EV10" s="121"/>
      <c r="EW10" s="121"/>
      <c r="EX10" s="131"/>
      <c r="FF10" s="106" t="s">
        <v>135</v>
      </c>
      <c r="FG10" s="106"/>
      <c r="FI10" s="113" t="s">
        <v>224</v>
      </c>
      <c r="FJ10" s="121"/>
      <c r="FK10" s="121"/>
      <c r="FL10" s="121"/>
      <c r="FM10" s="131"/>
    </row>
    <row r="11" spans="1:170" ht="20" thickBot="1" x14ac:dyDescent="0.3">
      <c r="B11" s="81">
        <v>44611</v>
      </c>
      <c r="C11">
        <v>4.9623807313367863</v>
      </c>
      <c r="D11">
        <v>5.3628957602816261</v>
      </c>
      <c r="E11">
        <v>5.9595899779053525</v>
      </c>
      <c r="F11">
        <v>7.5174540498264122</v>
      </c>
      <c r="G11">
        <v>0</v>
      </c>
      <c r="H11">
        <v>0</v>
      </c>
      <c r="I11">
        <v>0</v>
      </c>
      <c r="J11">
        <v>0</v>
      </c>
      <c r="K11">
        <v>0</v>
      </c>
      <c r="L11">
        <v>0</v>
      </c>
      <c r="M11">
        <v>0</v>
      </c>
      <c r="N11">
        <v>8</v>
      </c>
      <c r="O11">
        <v>11.306869034693502</v>
      </c>
      <c r="P11" s="74">
        <v>81378.715275296752</v>
      </c>
      <c r="R11" s="249" t="s">
        <v>389</v>
      </c>
      <c r="S11" s="250"/>
      <c r="AG11" t="s">
        <v>136</v>
      </c>
      <c r="AH11">
        <v>0.49073957954145253</v>
      </c>
      <c r="AK11" s="116" t="s">
        <v>188</v>
      </c>
      <c r="AL11" s="117"/>
      <c r="AM11" s="117"/>
      <c r="AN11" s="118"/>
      <c r="AO11" s="119"/>
      <c r="AW11" t="s">
        <v>136</v>
      </c>
      <c r="AX11">
        <v>0.92546094850502492</v>
      </c>
      <c r="BB11" s="116" t="s">
        <v>196</v>
      </c>
      <c r="BC11" s="117"/>
      <c r="BD11" s="117"/>
      <c r="BE11" s="124"/>
      <c r="BN11" t="s">
        <v>136</v>
      </c>
      <c r="BO11">
        <v>0.92691021320152023</v>
      </c>
      <c r="BS11" s="116" t="s">
        <v>207</v>
      </c>
      <c r="BT11" s="117"/>
      <c r="BU11" s="124"/>
      <c r="CD11" t="s">
        <v>136</v>
      </c>
      <c r="CE11">
        <v>0.91687958480071197</v>
      </c>
      <c r="CJ11" s="113" t="s">
        <v>209</v>
      </c>
      <c r="CK11" s="121"/>
      <c r="CL11" s="131"/>
      <c r="CT11" t="s">
        <v>136</v>
      </c>
      <c r="CU11">
        <v>0.92108119077096506</v>
      </c>
      <c r="CY11" s="113" t="s">
        <v>213</v>
      </c>
      <c r="CZ11" s="121"/>
      <c r="DA11" s="122"/>
      <c r="DJ11" t="s">
        <v>136</v>
      </c>
      <c r="DK11">
        <v>0.91758421121434175</v>
      </c>
      <c r="DZ11" t="s">
        <v>136</v>
      </c>
      <c r="EA11">
        <v>0.9216822939504945</v>
      </c>
      <c r="EP11" t="s">
        <v>136</v>
      </c>
      <c r="EQ11">
        <v>0.93135760861660122</v>
      </c>
      <c r="ET11" s="113" t="s">
        <v>225</v>
      </c>
      <c r="EU11" s="121"/>
      <c r="EV11" s="121"/>
      <c r="EW11" s="121"/>
      <c r="EX11" s="131"/>
      <c r="FF11" t="s">
        <v>136</v>
      </c>
      <c r="FG11">
        <v>0.97774493357166214</v>
      </c>
      <c r="FI11" s="113" t="s">
        <v>225</v>
      </c>
      <c r="FJ11" s="121"/>
      <c r="FK11" s="121"/>
      <c r="FL11" s="121"/>
      <c r="FM11" s="131"/>
    </row>
    <row r="12" spans="1:170" ht="19" x14ac:dyDescent="0.25">
      <c r="B12" s="81">
        <v>44618</v>
      </c>
      <c r="C12">
        <v>5.1650989297735848</v>
      </c>
      <c r="D12">
        <v>5.4015055576518645</v>
      </c>
      <c r="E12">
        <v>6.0002416905767877</v>
      </c>
      <c r="F12">
        <v>7.5568505106067239</v>
      </c>
      <c r="G12">
        <v>0</v>
      </c>
      <c r="H12">
        <v>0</v>
      </c>
      <c r="I12">
        <v>0</v>
      </c>
      <c r="J12">
        <v>0</v>
      </c>
      <c r="K12">
        <v>0</v>
      </c>
      <c r="L12">
        <v>0</v>
      </c>
      <c r="M12">
        <v>0</v>
      </c>
      <c r="N12">
        <v>9</v>
      </c>
      <c r="O12">
        <v>11.335284489996862</v>
      </c>
      <c r="P12" s="74">
        <v>83724.296071161545</v>
      </c>
      <c r="U12" s="66" t="s">
        <v>0</v>
      </c>
      <c r="V12" s="66" t="s">
        <v>1</v>
      </c>
      <c r="W12" t="s">
        <v>55</v>
      </c>
      <c r="X12" t="s">
        <v>54</v>
      </c>
      <c r="Y12" t="s">
        <v>53</v>
      </c>
      <c r="Z12" t="s">
        <v>52</v>
      </c>
      <c r="AG12" t="s">
        <v>137</v>
      </c>
      <c r="AH12">
        <v>0.24082533492852159</v>
      </c>
      <c r="AW12" t="s">
        <v>137</v>
      </c>
      <c r="AX12">
        <v>0.85647796720782043</v>
      </c>
      <c r="BB12" s="109"/>
      <c r="BN12" t="s">
        <v>137</v>
      </c>
      <c r="BO12">
        <v>0.85916254333728759</v>
      </c>
      <c r="CD12" t="s">
        <v>137</v>
      </c>
      <c r="CE12">
        <v>0.84066817302432595</v>
      </c>
      <c r="CJ12" s="116" t="s">
        <v>210</v>
      </c>
      <c r="CK12" s="117"/>
      <c r="CL12" s="132"/>
      <c r="CT12" t="s">
        <v>137</v>
      </c>
      <c r="CU12">
        <v>0.84839055999205892</v>
      </c>
      <c r="CY12" s="116" t="s">
        <v>214</v>
      </c>
      <c r="CZ12" s="117"/>
      <c r="DA12" s="124"/>
      <c r="DJ12" t="s">
        <v>137</v>
      </c>
      <c r="DK12">
        <v>0.84196078466984581</v>
      </c>
      <c r="DZ12" t="s">
        <v>137</v>
      </c>
      <c r="EA12">
        <v>0.84949825098184584</v>
      </c>
      <c r="EP12" t="s">
        <v>137</v>
      </c>
      <c r="EQ12">
        <v>0.86742699512803412</v>
      </c>
      <c r="ET12" s="113" t="s">
        <v>226</v>
      </c>
      <c r="EU12" s="121"/>
      <c r="EV12" s="121"/>
      <c r="EW12" s="121"/>
      <c r="EX12" s="131"/>
      <c r="FF12" t="s">
        <v>137</v>
      </c>
      <c r="FG12">
        <v>0.95598515512505411</v>
      </c>
      <c r="FI12" s="113" t="s">
        <v>375</v>
      </c>
      <c r="FJ12" s="121"/>
      <c r="FK12" s="121"/>
      <c r="FL12" s="121"/>
      <c r="FM12" s="131"/>
    </row>
    <row r="13" spans="1:170" ht="20" thickBot="1" x14ac:dyDescent="0.3">
      <c r="B13" s="81">
        <v>44625</v>
      </c>
      <c r="C13">
        <v>5.0885346518415311</v>
      </c>
      <c r="D13">
        <v>5.4405028200852987</v>
      </c>
      <c r="E13">
        <v>6.0412746289232429</v>
      </c>
      <c r="F13">
        <v>7.5971389355993333</v>
      </c>
      <c r="G13">
        <v>0</v>
      </c>
      <c r="H13">
        <v>0</v>
      </c>
      <c r="I13">
        <v>0</v>
      </c>
      <c r="J13">
        <v>0</v>
      </c>
      <c r="K13">
        <v>0</v>
      </c>
      <c r="L13">
        <v>0</v>
      </c>
      <c r="M13">
        <v>0</v>
      </c>
      <c r="N13">
        <v>10</v>
      </c>
      <c r="O13">
        <v>11.335742190219058</v>
      </c>
      <c r="P13" s="74">
        <v>83762.625471094914</v>
      </c>
      <c r="U13" t="s">
        <v>5</v>
      </c>
      <c r="V13" s="81">
        <v>44562</v>
      </c>
      <c r="W13" s="3">
        <v>86.001096442752271</v>
      </c>
      <c r="X13" s="3">
        <v>120</v>
      </c>
      <c r="Y13" s="3">
        <v>240</v>
      </c>
      <c r="Z13" s="3">
        <v>1215</v>
      </c>
      <c r="AG13" t="s">
        <v>138</v>
      </c>
      <c r="AH13" s="49">
        <v>0.22856410211444655</v>
      </c>
      <c r="AW13" t="s">
        <v>138</v>
      </c>
      <c r="AX13" s="49">
        <v>0.85337058896062845</v>
      </c>
      <c r="BN13" t="s">
        <v>138</v>
      </c>
      <c r="BO13" s="49">
        <v>0.85611328852456303</v>
      </c>
      <c r="CD13" t="s">
        <v>138</v>
      </c>
      <c r="CE13" s="49">
        <v>0.83743847382887315</v>
      </c>
      <c r="CT13" t="s">
        <v>138</v>
      </c>
      <c r="CU13" s="49">
        <v>0.84531739566757369</v>
      </c>
      <c r="DJ13" t="s">
        <v>138</v>
      </c>
      <c r="DK13" s="49">
        <v>0.83897488856374303</v>
      </c>
      <c r="DZ13" t="s">
        <v>138</v>
      </c>
      <c r="EA13" s="49">
        <v>0.84665476314614518</v>
      </c>
      <c r="EM13" s="133" t="s">
        <v>229</v>
      </c>
      <c r="EN13" s="133"/>
      <c r="EO13" s="109" t="s">
        <v>231</v>
      </c>
      <c r="EP13" t="s">
        <v>138</v>
      </c>
      <c r="EQ13" s="49">
        <v>0.86528584296321098</v>
      </c>
      <c r="ET13" s="113" t="s">
        <v>227</v>
      </c>
      <c r="EU13" s="121"/>
      <c r="EV13" s="121"/>
      <c r="EW13" s="121"/>
      <c r="EX13" s="131"/>
      <c r="FF13" t="s">
        <v>138</v>
      </c>
      <c r="FG13">
        <v>0.95527428279867543</v>
      </c>
      <c r="FI13" s="113" t="s">
        <v>227</v>
      </c>
      <c r="FJ13" s="121"/>
      <c r="FK13" s="121"/>
      <c r="FL13" s="121"/>
      <c r="FM13" s="131"/>
    </row>
    <row r="14" spans="1:170" ht="19" x14ac:dyDescent="0.25">
      <c r="B14" s="81">
        <v>44632</v>
      </c>
      <c r="C14">
        <v>5.1405757617562999</v>
      </c>
      <c r="D14">
        <v>5.4798763974355396</v>
      </c>
      <c r="E14">
        <v>6.0826473347768397</v>
      </c>
      <c r="F14">
        <v>7.6381187997564268</v>
      </c>
      <c r="G14">
        <v>0</v>
      </c>
      <c r="H14">
        <v>0</v>
      </c>
      <c r="I14">
        <v>0</v>
      </c>
      <c r="J14">
        <v>0</v>
      </c>
      <c r="K14">
        <v>0</v>
      </c>
      <c r="L14">
        <v>0</v>
      </c>
      <c r="M14">
        <v>0</v>
      </c>
      <c r="N14">
        <v>11</v>
      </c>
      <c r="O14">
        <v>11.348587682533241</v>
      </c>
      <c r="P14" s="74">
        <v>84845.538014567952</v>
      </c>
      <c r="R14" s="245" t="s">
        <v>390</v>
      </c>
      <c r="S14" s="246"/>
      <c r="V14" s="81">
        <v>44569</v>
      </c>
      <c r="W14" s="3">
        <v>75.158057336089499</v>
      </c>
      <c r="X14" s="3">
        <v>125.4</v>
      </c>
      <c r="Y14" s="3">
        <v>246</v>
      </c>
      <c r="Z14" s="3">
        <v>1233.2249999999999</v>
      </c>
      <c r="AG14" t="s">
        <v>139</v>
      </c>
      <c r="AH14">
        <v>17386.422005610038</v>
      </c>
      <c r="AW14" t="s">
        <v>139</v>
      </c>
      <c r="AX14">
        <v>7580.0285178808026</v>
      </c>
      <c r="BN14" t="s">
        <v>139</v>
      </c>
      <c r="BO14">
        <v>8.1711650117110957E-2</v>
      </c>
      <c r="CD14" t="s">
        <v>139</v>
      </c>
      <c r="CE14">
        <v>7981.2180932992314</v>
      </c>
      <c r="CT14" t="s">
        <v>139</v>
      </c>
      <c r="CU14">
        <v>8.4721644127072185E-2</v>
      </c>
      <c r="DJ14" t="s">
        <v>139</v>
      </c>
      <c r="DK14">
        <v>7943.4121834451926</v>
      </c>
      <c r="DZ14" t="s">
        <v>139</v>
      </c>
      <c r="EA14">
        <v>8.4354602404072901E-2</v>
      </c>
      <c r="EM14" s="133" t="s">
        <v>230</v>
      </c>
      <c r="EN14" s="133"/>
      <c r="EO14" s="68"/>
      <c r="EP14" t="s">
        <v>139</v>
      </c>
      <c r="EQ14">
        <v>7.90642683494992E-2</v>
      </c>
      <c r="ET14" s="116" t="s">
        <v>228</v>
      </c>
      <c r="EU14" s="117"/>
      <c r="EV14" s="117"/>
      <c r="EW14" s="117"/>
      <c r="EX14" s="132"/>
      <c r="FF14" t="s">
        <v>139</v>
      </c>
      <c r="FG14">
        <v>4.5556703849087943E-2</v>
      </c>
      <c r="FI14" s="116" t="s">
        <v>228</v>
      </c>
      <c r="FJ14" s="117"/>
      <c r="FK14" s="117"/>
      <c r="FL14" s="117"/>
      <c r="FM14" s="132"/>
    </row>
    <row r="15" spans="1:170" ht="20" thickBot="1" x14ac:dyDescent="0.3">
      <c r="B15" s="81">
        <v>44639</v>
      </c>
      <c r="C15">
        <v>5.2291112293588569</v>
      </c>
      <c r="D15">
        <v>5.5196151856305367</v>
      </c>
      <c r="E15">
        <v>6.1243345574736718</v>
      </c>
      <c r="F15">
        <v>7.6796513788528706</v>
      </c>
      <c r="G15">
        <v>0</v>
      </c>
      <c r="H15">
        <v>0</v>
      </c>
      <c r="I15">
        <v>0</v>
      </c>
      <c r="J15">
        <v>0</v>
      </c>
      <c r="K15">
        <v>0</v>
      </c>
      <c r="L15">
        <v>0</v>
      </c>
      <c r="M15">
        <v>0</v>
      </c>
      <c r="N15">
        <v>12</v>
      </c>
      <c r="O15">
        <v>11.364496499480667</v>
      </c>
      <c r="P15" s="74">
        <v>86206.124109384138</v>
      </c>
      <c r="R15" s="247" t="s">
        <v>391</v>
      </c>
      <c r="S15" s="248"/>
      <c r="V15" s="81">
        <v>44576</v>
      </c>
      <c r="W15" s="3">
        <v>85.551265747359452</v>
      </c>
      <c r="X15" s="3">
        <v>131.61000000000001</v>
      </c>
      <c r="Y15" s="3">
        <v>255.3</v>
      </c>
      <c r="Z15" s="3">
        <v>1265.1187499999999</v>
      </c>
      <c r="AG15" s="52" t="s">
        <v>140</v>
      </c>
      <c r="AH15" s="52">
        <v>756</v>
      </c>
      <c r="AW15" s="52" t="s">
        <v>140</v>
      </c>
      <c r="AX15" s="52">
        <v>756</v>
      </c>
      <c r="BN15" s="52" t="s">
        <v>140</v>
      </c>
      <c r="BO15" s="52">
        <v>756</v>
      </c>
      <c r="CD15" s="52" t="s">
        <v>140</v>
      </c>
      <c r="CE15" s="52">
        <v>756</v>
      </c>
      <c r="CT15" s="52" t="s">
        <v>140</v>
      </c>
      <c r="CU15" s="52">
        <v>756</v>
      </c>
      <c r="DJ15" s="52" t="s">
        <v>140</v>
      </c>
      <c r="DK15" s="52">
        <v>756</v>
      </c>
      <c r="DZ15" s="52" t="s">
        <v>140</v>
      </c>
      <c r="EA15" s="52">
        <v>756</v>
      </c>
      <c r="EM15" s="68"/>
      <c r="EN15" s="68"/>
      <c r="EO15" s="68"/>
      <c r="EP15" s="52" t="s">
        <v>140</v>
      </c>
      <c r="EQ15" s="52">
        <v>756</v>
      </c>
      <c r="FF15" s="52" t="s">
        <v>140</v>
      </c>
      <c r="FG15" s="52">
        <v>756</v>
      </c>
    </row>
    <row r="16" spans="1:170" ht="19" x14ac:dyDescent="0.25">
      <c r="B16" s="81">
        <v>44646</v>
      </c>
      <c r="C16">
        <v>5.2628489403388263</v>
      </c>
      <c r="D16">
        <v>5.5597081494639706</v>
      </c>
      <c r="E16">
        <v>6.1663189344738774</v>
      </c>
      <c r="F16">
        <v>7.7216399442688708</v>
      </c>
      <c r="G16">
        <v>0</v>
      </c>
      <c r="H16">
        <v>0</v>
      </c>
      <c r="I16">
        <v>0</v>
      </c>
      <c r="J16">
        <v>0</v>
      </c>
      <c r="K16">
        <v>0</v>
      </c>
      <c r="L16">
        <v>0</v>
      </c>
      <c r="M16">
        <v>0</v>
      </c>
      <c r="N16">
        <v>13</v>
      </c>
      <c r="O16">
        <v>11.375130761860158</v>
      </c>
      <c r="P16" s="74">
        <v>87127.754395630865</v>
      </c>
      <c r="R16" s="247" t="s">
        <v>392</v>
      </c>
      <c r="S16" s="248"/>
      <c r="V16" s="81">
        <v>44583</v>
      </c>
      <c r="W16" s="3">
        <v>79.937325720501278</v>
      </c>
      <c r="X16" s="3">
        <v>138.18450000000001</v>
      </c>
      <c r="Y16" s="3">
        <v>266.56500000000005</v>
      </c>
      <c r="Z16" s="3">
        <v>1307.5374374999999</v>
      </c>
    </row>
    <row r="17" spans="2:170" ht="20" thickBot="1" x14ac:dyDescent="0.3">
      <c r="B17" s="81">
        <v>44653</v>
      </c>
      <c r="C17">
        <v>5.2783041785465876</v>
      </c>
      <c r="D17">
        <v>5.5710406572011175</v>
      </c>
      <c r="E17">
        <v>6.1910904811663992</v>
      </c>
      <c r="F17">
        <v>7.7528325404171063</v>
      </c>
      <c r="G17">
        <v>0</v>
      </c>
      <c r="H17">
        <v>0</v>
      </c>
      <c r="I17">
        <v>0</v>
      </c>
      <c r="J17">
        <v>0</v>
      </c>
      <c r="K17">
        <v>0</v>
      </c>
      <c r="L17">
        <v>0</v>
      </c>
      <c r="M17">
        <v>0</v>
      </c>
      <c r="N17">
        <v>14</v>
      </c>
      <c r="O17">
        <v>11.380047281238825</v>
      </c>
      <c r="P17" s="74">
        <v>87557.174449544516</v>
      </c>
      <c r="R17" s="247" t="s">
        <v>393</v>
      </c>
      <c r="S17" s="248"/>
      <c r="V17" s="81">
        <v>44590</v>
      </c>
      <c r="W17" s="3">
        <v>78.673845779774041</v>
      </c>
      <c r="X17" s="3">
        <v>145.09312500000001</v>
      </c>
      <c r="Y17" s="3">
        <v>279.14325000000002</v>
      </c>
      <c r="Z17" s="3">
        <v>1358.3282343749997</v>
      </c>
      <c r="AG17" t="s">
        <v>141</v>
      </c>
      <c r="AW17" t="s">
        <v>141</v>
      </c>
      <c r="BN17" t="s">
        <v>141</v>
      </c>
      <c r="CD17" t="s">
        <v>141</v>
      </c>
      <c r="CT17" t="s">
        <v>141</v>
      </c>
      <c r="DJ17" t="s">
        <v>141</v>
      </c>
      <c r="DZ17" t="s">
        <v>141</v>
      </c>
      <c r="EP17" t="s">
        <v>141</v>
      </c>
      <c r="FF17" t="s">
        <v>141</v>
      </c>
    </row>
    <row r="18" spans="2:170" ht="19" x14ac:dyDescent="0.25">
      <c r="B18" s="81">
        <v>44660</v>
      </c>
      <c r="C18">
        <v>5.3449475786601388</v>
      </c>
      <c r="D18">
        <v>5.5795875447195291</v>
      </c>
      <c r="E18">
        <v>6.2076430973708705</v>
      </c>
      <c r="F18">
        <v>7.77687862721376</v>
      </c>
      <c r="G18">
        <v>0</v>
      </c>
      <c r="H18">
        <v>0</v>
      </c>
      <c r="I18">
        <v>0</v>
      </c>
      <c r="J18">
        <v>0</v>
      </c>
      <c r="K18">
        <v>0</v>
      </c>
      <c r="L18">
        <v>0</v>
      </c>
      <c r="M18">
        <v>0</v>
      </c>
      <c r="N18">
        <v>15</v>
      </c>
      <c r="O18">
        <v>11.388401440543694</v>
      </c>
      <c r="P18" s="74">
        <v>88291.704953579552</v>
      </c>
      <c r="R18" s="247" t="s">
        <v>394</v>
      </c>
      <c r="S18" s="248"/>
      <c r="V18" s="81">
        <v>44597</v>
      </c>
      <c r="W18" s="3">
        <v>104.44592517015187</v>
      </c>
      <c r="X18" s="3">
        <v>152.34772124999998</v>
      </c>
      <c r="Y18" s="3">
        <v>292.7254125</v>
      </c>
      <c r="Z18" s="3">
        <v>1416.0343935937497</v>
      </c>
      <c r="AG18" s="105"/>
      <c r="AH18" s="105" t="s">
        <v>146</v>
      </c>
      <c r="AI18" s="105" t="s">
        <v>147</v>
      </c>
      <c r="AJ18" s="105" t="s">
        <v>148</v>
      </c>
      <c r="AK18" s="105" t="s">
        <v>149</v>
      </c>
      <c r="AL18" s="105" t="s">
        <v>150</v>
      </c>
      <c r="AW18" s="105"/>
      <c r="AX18" s="105" t="s">
        <v>146</v>
      </c>
      <c r="AY18" s="105" t="s">
        <v>147</v>
      </c>
      <c r="AZ18" s="105" t="s">
        <v>148</v>
      </c>
      <c r="BA18" s="105" t="s">
        <v>149</v>
      </c>
      <c r="BB18" s="105" t="s">
        <v>150</v>
      </c>
      <c r="BN18" s="105"/>
      <c r="BO18" s="105" t="s">
        <v>146</v>
      </c>
      <c r="BP18" s="105" t="s">
        <v>147</v>
      </c>
      <c r="BQ18" s="105" t="s">
        <v>148</v>
      </c>
      <c r="BR18" s="105" t="s">
        <v>149</v>
      </c>
      <c r="BS18" s="105" t="s">
        <v>150</v>
      </c>
      <c r="CD18" s="105"/>
      <c r="CE18" s="105" t="s">
        <v>146</v>
      </c>
      <c r="CF18" s="105" t="s">
        <v>147</v>
      </c>
      <c r="CG18" s="105" t="s">
        <v>148</v>
      </c>
      <c r="CH18" s="105" t="s">
        <v>149</v>
      </c>
      <c r="CI18" s="105" t="s">
        <v>150</v>
      </c>
      <c r="CT18" s="105"/>
      <c r="CU18" s="105" t="s">
        <v>146</v>
      </c>
      <c r="CV18" s="105" t="s">
        <v>147</v>
      </c>
      <c r="CW18" s="105" t="s">
        <v>148</v>
      </c>
      <c r="CX18" s="105" t="s">
        <v>149</v>
      </c>
      <c r="CY18" s="105" t="s">
        <v>150</v>
      </c>
      <c r="DJ18" s="105"/>
      <c r="DK18" s="105" t="s">
        <v>146</v>
      </c>
      <c r="DL18" s="105" t="s">
        <v>147</v>
      </c>
      <c r="DM18" s="105" t="s">
        <v>148</v>
      </c>
      <c r="DN18" s="105" t="s">
        <v>149</v>
      </c>
      <c r="DO18" s="105" t="s">
        <v>150</v>
      </c>
      <c r="DZ18" s="105"/>
      <c r="EA18" s="105" t="s">
        <v>146</v>
      </c>
      <c r="EB18" s="105" t="s">
        <v>147</v>
      </c>
      <c r="EC18" s="105" t="s">
        <v>148</v>
      </c>
      <c r="ED18" s="105" t="s">
        <v>149</v>
      </c>
      <c r="EE18" s="105" t="s">
        <v>150</v>
      </c>
      <c r="EP18" s="105"/>
      <c r="EQ18" s="105" t="s">
        <v>146</v>
      </c>
      <c r="ER18" s="105" t="s">
        <v>147</v>
      </c>
      <c r="ES18" s="105" t="s">
        <v>148</v>
      </c>
      <c r="ET18" s="105" t="s">
        <v>149</v>
      </c>
      <c r="EU18" s="105" t="s">
        <v>150</v>
      </c>
      <c r="FF18" s="105"/>
      <c r="FG18" s="105" t="s">
        <v>146</v>
      </c>
      <c r="FH18" s="105" t="s">
        <v>147</v>
      </c>
      <c r="FI18" s="105" t="s">
        <v>148</v>
      </c>
      <c r="FJ18" s="105" t="s">
        <v>149</v>
      </c>
      <c r="FK18" s="105" t="s">
        <v>150</v>
      </c>
    </row>
    <row r="19" spans="2:170" ht="19" x14ac:dyDescent="0.25">
      <c r="B19" s="81">
        <v>44667</v>
      </c>
      <c r="C19">
        <v>5.4180003031346802</v>
      </c>
      <c r="D19">
        <v>4.7646855187818211</v>
      </c>
      <c r="E19">
        <v>5.8179412307000202</v>
      </c>
      <c r="F19">
        <v>7.5628586874483927</v>
      </c>
      <c r="G19">
        <v>0</v>
      </c>
      <c r="H19">
        <v>0</v>
      </c>
      <c r="I19">
        <v>0</v>
      </c>
      <c r="J19">
        <v>0</v>
      </c>
      <c r="K19">
        <v>0</v>
      </c>
      <c r="L19">
        <v>0</v>
      </c>
      <c r="M19">
        <v>0</v>
      </c>
      <c r="N19">
        <v>16</v>
      </c>
      <c r="O19">
        <v>11.274425003462047</v>
      </c>
      <c r="P19" s="74">
        <v>78780.832467707049</v>
      </c>
      <c r="R19" s="247" t="s">
        <v>395</v>
      </c>
      <c r="S19" s="248"/>
      <c r="V19" s="81">
        <v>44604</v>
      </c>
      <c r="W19" s="3">
        <v>114.79981526770777</v>
      </c>
      <c r="X19" s="3">
        <v>159.9651013125</v>
      </c>
      <c r="Y19" s="3">
        <v>307.17418312500001</v>
      </c>
      <c r="Z19" s="3">
        <v>1479.6889365234372</v>
      </c>
      <c r="AG19" t="s">
        <v>142</v>
      </c>
      <c r="AH19">
        <v>12</v>
      </c>
      <c r="AI19">
        <v>71247513702.008728</v>
      </c>
      <c r="AJ19">
        <v>5937292808.5007277</v>
      </c>
      <c r="AK19">
        <v>19.641200732447661</v>
      </c>
      <c r="AL19">
        <v>1.82862998162785E-37</v>
      </c>
      <c r="AW19" t="s">
        <v>142</v>
      </c>
      <c r="AX19">
        <v>16</v>
      </c>
      <c r="AY19">
        <v>253386653535.51544</v>
      </c>
      <c r="AZ19">
        <v>15836665845.969715</v>
      </c>
      <c r="BA19">
        <v>275.62720051277523</v>
      </c>
      <c r="BB19">
        <v>0</v>
      </c>
      <c r="BN19" t="s">
        <v>142</v>
      </c>
      <c r="BO19">
        <v>16</v>
      </c>
      <c r="BP19">
        <v>30.100212489522573</v>
      </c>
      <c r="BQ19">
        <v>1.8812632805951608</v>
      </c>
      <c r="BR19">
        <v>281.76147816575264</v>
      </c>
      <c r="BS19">
        <v>0</v>
      </c>
      <c r="CD19" t="s">
        <v>142</v>
      </c>
      <c r="CE19">
        <v>15</v>
      </c>
      <c r="CF19">
        <v>248709369361.70215</v>
      </c>
      <c r="CG19">
        <v>16580624624.113476</v>
      </c>
      <c r="CH19">
        <v>260.29302487609891</v>
      </c>
      <c r="CI19">
        <v>6.5020796737152421E-283</v>
      </c>
      <c r="CT19" t="s">
        <v>142</v>
      </c>
      <c r="CU19">
        <v>15</v>
      </c>
      <c r="CV19">
        <v>29.722822913895214</v>
      </c>
      <c r="CW19">
        <v>1.9815215275930143</v>
      </c>
      <c r="CX19">
        <v>276.06417048139832</v>
      </c>
      <c r="CY19">
        <v>7.1705831795416107E-291</v>
      </c>
      <c r="DJ19" t="s">
        <v>142</v>
      </c>
      <c r="DK19">
        <v>14</v>
      </c>
      <c r="DL19">
        <v>249091784965.74518</v>
      </c>
      <c r="DM19">
        <v>17792270354.696083</v>
      </c>
      <c r="DN19">
        <v>281.97926342748121</v>
      </c>
      <c r="DO19">
        <v>1.8850437124400495E-285</v>
      </c>
      <c r="DZ19" t="s">
        <v>142</v>
      </c>
      <c r="EA19">
        <v>14</v>
      </c>
      <c r="EB19">
        <v>29.761630162213795</v>
      </c>
      <c r="EC19">
        <v>2.1258307258724138</v>
      </c>
      <c r="ED19">
        <v>298.75220154495025</v>
      </c>
      <c r="EE19">
        <v>2.724155507547953E-293</v>
      </c>
      <c r="EP19" t="s">
        <v>142</v>
      </c>
      <c r="EQ19">
        <v>12</v>
      </c>
      <c r="ER19">
        <v>30.389752294231243</v>
      </c>
      <c r="ES19">
        <v>2.5324793578526035</v>
      </c>
      <c r="ET19">
        <v>405.121601994917</v>
      </c>
      <c r="EU19">
        <v>0</v>
      </c>
      <c r="FF19" t="s">
        <v>142</v>
      </c>
      <c r="FG19">
        <v>12</v>
      </c>
      <c r="FH19">
        <v>33.492331025418991</v>
      </c>
      <c r="FI19">
        <v>2.7910275854515825</v>
      </c>
      <c r="FJ19">
        <v>1344.8056980851159</v>
      </c>
      <c r="FK19">
        <v>0</v>
      </c>
    </row>
    <row r="20" spans="2:170" ht="20" thickBot="1" x14ac:dyDescent="0.3">
      <c r="B20" s="81">
        <v>44674</v>
      </c>
      <c r="C20">
        <v>5.4930572988051534</v>
      </c>
      <c r="D20">
        <v>4.6349910014831002</v>
      </c>
      <c r="E20">
        <v>5.5479424134045603</v>
      </c>
      <c r="F20">
        <v>7.3811240464167467</v>
      </c>
      <c r="G20">
        <v>0</v>
      </c>
      <c r="H20">
        <v>0</v>
      </c>
      <c r="I20">
        <v>0</v>
      </c>
      <c r="J20">
        <v>0</v>
      </c>
      <c r="K20">
        <v>0</v>
      </c>
      <c r="L20">
        <v>0</v>
      </c>
      <c r="M20">
        <v>0</v>
      </c>
      <c r="N20">
        <v>17</v>
      </c>
      <c r="O20">
        <v>11.237754810933163</v>
      </c>
      <c r="P20" s="74">
        <v>75944.251023550256</v>
      </c>
      <c r="R20" s="249" t="s">
        <v>396</v>
      </c>
      <c r="S20" s="250"/>
      <c r="V20" s="81">
        <v>44611</v>
      </c>
      <c r="W20" s="3">
        <v>93.330244226037308</v>
      </c>
      <c r="X20" s="3">
        <v>167.96335577812499</v>
      </c>
      <c r="Y20" s="3">
        <v>322.43914228125004</v>
      </c>
      <c r="Z20" s="3">
        <v>1548.6703596246089</v>
      </c>
      <c r="AG20" t="s">
        <v>143</v>
      </c>
      <c r="AH20">
        <v>743</v>
      </c>
      <c r="AI20">
        <v>224599738926.77063</v>
      </c>
      <c r="AJ20">
        <v>302287670.157161</v>
      </c>
      <c r="AW20" t="s">
        <v>143</v>
      </c>
      <c r="AX20">
        <v>739</v>
      </c>
      <c r="AY20">
        <v>42460599093.263931</v>
      </c>
      <c r="AZ20">
        <v>57456832.331886239</v>
      </c>
      <c r="BN20" t="s">
        <v>143</v>
      </c>
      <c r="BO20">
        <v>739</v>
      </c>
      <c r="BP20">
        <v>4.9341505922323963</v>
      </c>
      <c r="BQ20">
        <v>6.6767937648611591E-3</v>
      </c>
      <c r="CD20" t="s">
        <v>143</v>
      </c>
      <c r="CE20">
        <v>740</v>
      </c>
      <c r="CF20">
        <v>47137883267.077194</v>
      </c>
      <c r="CG20">
        <v>63699842.252807021</v>
      </c>
      <c r="CT20" t="s">
        <v>143</v>
      </c>
      <c r="CU20">
        <v>740</v>
      </c>
      <c r="CV20">
        <v>5.3115401678597554</v>
      </c>
      <c r="CW20">
        <v>7.1777569835942637E-3</v>
      </c>
      <c r="DJ20" t="s">
        <v>143</v>
      </c>
      <c r="DK20">
        <v>741</v>
      </c>
      <c r="DL20">
        <v>46755467663.034187</v>
      </c>
      <c r="DM20">
        <v>63097797.116105519</v>
      </c>
      <c r="DZ20" t="s">
        <v>143</v>
      </c>
      <c r="EA20">
        <v>741</v>
      </c>
      <c r="EB20">
        <v>5.2727329195411734</v>
      </c>
      <c r="EC20">
        <v>7.1156989467492217E-3</v>
      </c>
      <c r="EP20" t="s">
        <v>143</v>
      </c>
      <c r="EQ20">
        <v>743</v>
      </c>
      <c r="ER20">
        <v>4.6446107875237246</v>
      </c>
      <c r="ES20">
        <v>6.2511585296416211E-3</v>
      </c>
      <c r="FF20" t="s">
        <v>143</v>
      </c>
      <c r="FG20">
        <v>743</v>
      </c>
      <c r="FH20">
        <v>1.5420320563359735</v>
      </c>
      <c r="FI20">
        <v>2.0754132655935041E-3</v>
      </c>
    </row>
    <row r="21" spans="2:170" ht="17" thickBot="1" x14ac:dyDescent="0.25">
      <c r="B21" s="81">
        <v>44681</v>
      </c>
      <c r="C21">
        <v>5.5696315194202519</v>
      </c>
      <c r="D21">
        <v>4.6260000977491584</v>
      </c>
      <c r="E21">
        <v>5.3821268483145754</v>
      </c>
      <c r="F21">
        <v>7.2321060558668142</v>
      </c>
      <c r="G21">
        <v>0</v>
      </c>
      <c r="H21">
        <v>0</v>
      </c>
      <c r="I21">
        <v>0</v>
      </c>
      <c r="J21">
        <v>0</v>
      </c>
      <c r="K21">
        <v>0</v>
      </c>
      <c r="L21">
        <v>0</v>
      </c>
      <c r="M21">
        <v>0</v>
      </c>
      <c r="N21">
        <v>18</v>
      </c>
      <c r="O21">
        <v>11.226047687571393</v>
      </c>
      <c r="P21" s="74">
        <v>75060.346393870772</v>
      </c>
      <c r="V21" s="81">
        <v>44618</v>
      </c>
      <c r="W21" s="3">
        <v>125.45134223199031</v>
      </c>
      <c r="X21" s="3">
        <v>176.36152350703125</v>
      </c>
      <c r="Y21" s="3">
        <v>338.51422439531251</v>
      </c>
      <c r="Z21" s="3">
        <v>1622.6017609983394</v>
      </c>
      <c r="AG21" s="52" t="s">
        <v>144</v>
      </c>
      <c r="AH21" s="52">
        <v>755</v>
      </c>
      <c r="AI21" s="52">
        <v>295847252628.77936</v>
      </c>
      <c r="AJ21" s="52"/>
      <c r="AK21" s="52"/>
      <c r="AL21" s="52"/>
      <c r="AW21" s="52" t="s">
        <v>144</v>
      </c>
      <c r="AX21" s="52">
        <v>755</v>
      </c>
      <c r="AY21" s="52">
        <v>295847252628.77936</v>
      </c>
      <c r="AZ21" s="52"/>
      <c r="BA21" s="52"/>
      <c r="BB21" s="52"/>
      <c r="BN21" s="52" t="s">
        <v>144</v>
      </c>
      <c r="BO21" s="52">
        <v>755</v>
      </c>
      <c r="BP21" s="52">
        <v>35.034363081754968</v>
      </c>
      <c r="BQ21" s="52"/>
      <c r="BR21" s="52"/>
      <c r="BS21" s="52"/>
      <c r="CD21" s="52" t="s">
        <v>144</v>
      </c>
      <c r="CE21" s="52">
        <v>755</v>
      </c>
      <c r="CF21" s="52">
        <v>295847252628.77936</v>
      </c>
      <c r="CG21" s="52"/>
      <c r="CH21" s="52"/>
      <c r="CI21" s="52"/>
      <c r="CT21" s="52" t="s">
        <v>144</v>
      </c>
      <c r="CU21" s="52">
        <v>755</v>
      </c>
      <c r="CV21" s="52">
        <v>35.034363081754968</v>
      </c>
      <c r="CW21" s="52"/>
      <c r="CX21" s="52"/>
      <c r="CY21" s="52"/>
      <c r="DJ21" s="52" t="s">
        <v>144</v>
      </c>
      <c r="DK21" s="52">
        <v>755</v>
      </c>
      <c r="DL21" s="52">
        <v>295847252628.77936</v>
      </c>
      <c r="DM21" s="52"/>
      <c r="DN21" s="52"/>
      <c r="DO21" s="52"/>
      <c r="DZ21" s="52" t="s">
        <v>144</v>
      </c>
      <c r="EA21" s="52">
        <v>755</v>
      </c>
      <c r="EB21" s="52">
        <v>35.034363081754968</v>
      </c>
      <c r="EC21" s="52"/>
      <c r="ED21" s="52"/>
      <c r="EE21" s="52"/>
      <c r="EP21" s="52" t="s">
        <v>144</v>
      </c>
      <c r="EQ21" s="52">
        <v>755</v>
      </c>
      <c r="ER21" s="52">
        <v>35.034363081754968</v>
      </c>
      <c r="ES21" s="52"/>
      <c r="ET21" s="52"/>
      <c r="EU21" s="52"/>
      <c r="FF21" s="52" t="s">
        <v>144</v>
      </c>
      <c r="FG21" s="52">
        <v>755</v>
      </c>
      <c r="FH21" s="52">
        <v>35.034363081754968</v>
      </c>
      <c r="FI21" s="52"/>
      <c r="FJ21" s="52"/>
      <c r="FK21" s="52"/>
    </row>
    <row r="22" spans="2:170" ht="17" thickBot="1" x14ac:dyDescent="0.25">
      <c r="B22" s="81">
        <v>44688</v>
      </c>
      <c r="C22">
        <v>5.6476025230738855</v>
      </c>
      <c r="D22">
        <v>4.6300797162497771</v>
      </c>
      <c r="E22">
        <v>5.2904784386799548</v>
      </c>
      <c r="F22">
        <v>7.1141755445832331</v>
      </c>
      <c r="G22">
        <v>0</v>
      </c>
      <c r="H22">
        <v>0</v>
      </c>
      <c r="I22">
        <v>0</v>
      </c>
      <c r="J22">
        <v>0</v>
      </c>
      <c r="K22">
        <v>0</v>
      </c>
      <c r="L22">
        <v>0</v>
      </c>
      <c r="M22">
        <v>0</v>
      </c>
      <c r="N22">
        <v>19</v>
      </c>
      <c r="O22">
        <v>11.304636512058279</v>
      </c>
      <c r="P22" s="74">
        <v>81197.238102742995</v>
      </c>
      <c r="V22" s="81">
        <v>44625</v>
      </c>
      <c r="W22" s="3">
        <v>112.54864501593987</v>
      </c>
      <c r="X22" s="3">
        <v>185.17959967638285</v>
      </c>
      <c r="Y22" s="3">
        <v>355.41649811507818</v>
      </c>
      <c r="Z22" s="3">
        <v>1701.2803674230063</v>
      </c>
    </row>
    <row r="23" spans="2:170" ht="19" x14ac:dyDescent="0.25">
      <c r="B23" s="81">
        <v>44695</v>
      </c>
      <c r="C23">
        <v>5.7268849302222717</v>
      </c>
      <c r="D23">
        <v>4.6354926539194974</v>
      </c>
      <c r="E23">
        <v>5.2443217197920502</v>
      </c>
      <c r="F23">
        <v>7.024028723387695</v>
      </c>
      <c r="G23">
        <v>0</v>
      </c>
      <c r="H23">
        <v>0</v>
      </c>
      <c r="I23">
        <v>0</v>
      </c>
      <c r="J23">
        <v>0</v>
      </c>
      <c r="K23">
        <v>0</v>
      </c>
      <c r="L23">
        <v>0</v>
      </c>
      <c r="M23">
        <v>0</v>
      </c>
      <c r="N23">
        <v>20</v>
      </c>
      <c r="O23">
        <v>11.305622870755627</v>
      </c>
      <c r="P23" s="74">
        <v>81277.367216273749</v>
      </c>
      <c r="R23" s="245" t="s">
        <v>405</v>
      </c>
      <c r="S23" s="242"/>
      <c r="V23" s="81">
        <v>44632</v>
      </c>
      <c r="W23" s="3">
        <v>121.2106546210908</v>
      </c>
      <c r="X23" s="3">
        <v>194.43857965960203</v>
      </c>
      <c r="Y23" s="3">
        <v>373.17560427083208</v>
      </c>
      <c r="Z23" s="3">
        <v>1784.6283486564819</v>
      </c>
      <c r="AG23" s="105"/>
      <c r="AH23" s="105" t="s">
        <v>151</v>
      </c>
      <c r="AI23" s="105" t="s">
        <v>139</v>
      </c>
      <c r="AJ23" s="105" t="s">
        <v>152</v>
      </c>
      <c r="AK23" s="105" t="s">
        <v>153</v>
      </c>
      <c r="AL23" s="105" t="s">
        <v>154</v>
      </c>
      <c r="AM23" s="105" t="s">
        <v>155</v>
      </c>
      <c r="AN23" s="105" t="s">
        <v>156</v>
      </c>
      <c r="AO23" s="105" t="s">
        <v>157</v>
      </c>
      <c r="AW23" s="105"/>
      <c r="AX23" s="105" t="s">
        <v>151</v>
      </c>
      <c r="AY23" s="105" t="s">
        <v>139</v>
      </c>
      <c r="AZ23" s="105" t="s">
        <v>152</v>
      </c>
      <c r="BA23" s="105" t="s">
        <v>153</v>
      </c>
      <c r="BB23" s="105" t="s">
        <v>154</v>
      </c>
      <c r="BC23" s="105" t="s">
        <v>155</v>
      </c>
      <c r="BD23" s="105" t="s">
        <v>156</v>
      </c>
      <c r="BE23" s="105" t="s">
        <v>157</v>
      </c>
      <c r="BN23" s="105"/>
      <c r="BO23" s="105" t="s">
        <v>151</v>
      </c>
      <c r="BP23" s="105" t="s">
        <v>139</v>
      </c>
      <c r="BQ23" s="105" t="s">
        <v>152</v>
      </c>
      <c r="BR23" s="105" t="s">
        <v>153</v>
      </c>
      <c r="BS23" s="105" t="s">
        <v>154</v>
      </c>
      <c r="BT23" s="105" t="s">
        <v>155</v>
      </c>
      <c r="BU23" s="105" t="s">
        <v>156</v>
      </c>
      <c r="BV23" s="105" t="s">
        <v>157</v>
      </c>
      <c r="CD23" s="105"/>
      <c r="CE23" s="105" t="s">
        <v>151</v>
      </c>
      <c r="CF23" s="105" t="s">
        <v>139</v>
      </c>
      <c r="CG23" s="105" t="s">
        <v>152</v>
      </c>
      <c r="CH23" s="105" t="s">
        <v>153</v>
      </c>
      <c r="CI23" s="105" t="s">
        <v>154</v>
      </c>
      <c r="CJ23" s="105" t="s">
        <v>155</v>
      </c>
      <c r="CK23" s="105" t="s">
        <v>156</v>
      </c>
      <c r="CL23" s="105" t="s">
        <v>157</v>
      </c>
      <c r="CT23" s="105"/>
      <c r="CU23" s="105" t="s">
        <v>151</v>
      </c>
      <c r="CV23" s="105" t="s">
        <v>139</v>
      </c>
      <c r="CW23" s="105" t="s">
        <v>152</v>
      </c>
      <c r="CX23" s="105" t="s">
        <v>153</v>
      </c>
      <c r="CY23" s="105" t="s">
        <v>154</v>
      </c>
      <c r="CZ23" s="105" t="s">
        <v>155</v>
      </c>
      <c r="DA23" s="105" t="s">
        <v>156</v>
      </c>
      <c r="DB23" s="105" t="s">
        <v>157</v>
      </c>
      <c r="DJ23" s="105"/>
      <c r="DK23" s="105" t="s">
        <v>151</v>
      </c>
      <c r="DL23" s="105" t="s">
        <v>139</v>
      </c>
      <c r="DM23" s="105" t="s">
        <v>152</v>
      </c>
      <c r="DN23" s="105" t="s">
        <v>153</v>
      </c>
      <c r="DO23" s="105" t="s">
        <v>154</v>
      </c>
      <c r="DP23" s="105" t="s">
        <v>155</v>
      </c>
      <c r="DQ23" s="105" t="s">
        <v>156</v>
      </c>
      <c r="DR23" s="105" t="s">
        <v>157</v>
      </c>
      <c r="DZ23" s="105"/>
      <c r="EA23" s="105" t="s">
        <v>151</v>
      </c>
      <c r="EB23" s="105" t="s">
        <v>139</v>
      </c>
      <c r="EC23" s="105" t="s">
        <v>152</v>
      </c>
      <c r="ED23" s="105" t="s">
        <v>153</v>
      </c>
      <c r="EE23" s="105" t="s">
        <v>154</v>
      </c>
      <c r="EF23" s="105" t="s">
        <v>155</v>
      </c>
      <c r="EG23" s="105" t="s">
        <v>156</v>
      </c>
      <c r="EH23" s="105" t="s">
        <v>157</v>
      </c>
      <c r="EP23" s="105"/>
      <c r="EQ23" s="105" t="s">
        <v>151</v>
      </c>
      <c r="ER23" s="105" t="s">
        <v>139</v>
      </c>
      <c r="ES23" s="105" t="s">
        <v>152</v>
      </c>
      <c r="ET23" s="105" t="s">
        <v>153</v>
      </c>
      <c r="EU23" s="105" t="s">
        <v>154</v>
      </c>
      <c r="EV23" s="105" t="s">
        <v>155</v>
      </c>
      <c r="EW23" s="105" t="s">
        <v>156</v>
      </c>
      <c r="EX23" s="105" t="s">
        <v>157</v>
      </c>
      <c r="FF23" s="105"/>
      <c r="FG23" s="105" t="s">
        <v>151</v>
      </c>
      <c r="FH23" s="105" t="s">
        <v>139</v>
      </c>
      <c r="FI23" s="105" t="s">
        <v>152</v>
      </c>
      <c r="FJ23" s="105" t="s">
        <v>153</v>
      </c>
      <c r="FK23" s="105" t="s">
        <v>154</v>
      </c>
      <c r="FL23" s="105" t="s">
        <v>155</v>
      </c>
      <c r="FM23" s="105" t="s">
        <v>156</v>
      </c>
      <c r="FN23" s="105" t="s">
        <v>157</v>
      </c>
    </row>
    <row r="24" spans="2:170" ht="19" x14ac:dyDescent="0.25">
      <c r="B24" s="81">
        <v>44702</v>
      </c>
      <c r="C24">
        <v>5.8073981058314388</v>
      </c>
      <c r="D24">
        <v>4.6410602722748617</v>
      </c>
      <c r="E24">
        <v>5.2235362645487626</v>
      </c>
      <c r="F24">
        <v>6.9573839542206022</v>
      </c>
      <c r="G24">
        <v>0</v>
      </c>
      <c r="H24">
        <v>0</v>
      </c>
      <c r="I24">
        <v>0</v>
      </c>
      <c r="J24">
        <v>0</v>
      </c>
      <c r="K24">
        <v>0</v>
      </c>
      <c r="L24">
        <v>0</v>
      </c>
      <c r="M24">
        <v>0</v>
      </c>
      <c r="N24">
        <v>21</v>
      </c>
      <c r="O24">
        <v>11.309282454774863</v>
      </c>
      <c r="P24" s="74">
        <v>81575.353490801659</v>
      </c>
      <c r="R24" s="247" t="s">
        <v>401</v>
      </c>
      <c r="S24" s="243"/>
      <c r="V24" s="81">
        <v>44639</v>
      </c>
      <c r="W24" s="3">
        <v>137.02342770109104</v>
      </c>
      <c r="X24" s="3">
        <v>204.1605086425221</v>
      </c>
      <c r="Y24" s="3">
        <v>391.82852510937369</v>
      </c>
      <c r="Z24" s="3">
        <v>1872.6585400929334</v>
      </c>
      <c r="AG24" t="s">
        <v>145</v>
      </c>
      <c r="AH24">
        <v>110221.94978628357</v>
      </c>
      <c r="AI24">
        <v>2449.3504873871925</v>
      </c>
      <c r="AJ24">
        <v>45.000480884163359</v>
      </c>
      <c r="AK24" s="49">
        <v>2.1831117482981561E-214</v>
      </c>
      <c r="AL24">
        <v>105413.47815234785</v>
      </c>
      <c r="AM24">
        <v>115030.4214202193</v>
      </c>
      <c r="AN24">
        <v>105413.47815234785</v>
      </c>
      <c r="AO24">
        <v>115030.4214202193</v>
      </c>
      <c r="AW24" t="s">
        <v>145</v>
      </c>
      <c r="AX24">
        <v>101870.91126335229</v>
      </c>
      <c r="AY24">
        <v>1052.6761643910399</v>
      </c>
      <c r="AZ24">
        <v>96.77326675510254</v>
      </c>
      <c r="BA24" s="49">
        <v>0</v>
      </c>
      <c r="BB24">
        <v>99804.319240382494</v>
      </c>
      <c r="BC24">
        <v>103937.50328632208</v>
      </c>
      <c r="BD24">
        <v>99804.319240382494</v>
      </c>
      <c r="BE24">
        <v>103937.50328632208</v>
      </c>
      <c r="BN24" t="s">
        <v>145</v>
      </c>
      <c r="BO24">
        <v>11.507982052534462</v>
      </c>
      <c r="BP24">
        <v>1.1347702218855376E-2</v>
      </c>
      <c r="BQ24">
        <v>1014.1244307074577</v>
      </c>
      <c r="BR24" s="125">
        <v>0</v>
      </c>
      <c r="BS24">
        <v>11.4857044787869</v>
      </c>
      <c r="BT24">
        <v>11.530259626282024</v>
      </c>
      <c r="BU24">
        <v>11.4857044787869</v>
      </c>
      <c r="BV24">
        <v>11.530259626282024</v>
      </c>
      <c r="CD24" t="s">
        <v>145</v>
      </c>
      <c r="CE24">
        <v>99191.043089651139</v>
      </c>
      <c r="CF24">
        <v>1340.4581526545487</v>
      </c>
      <c r="CG24">
        <v>73.997866246865073</v>
      </c>
      <c r="CH24" s="129">
        <v>0</v>
      </c>
      <c r="CI24">
        <v>96559.489266947392</v>
      </c>
      <c r="CJ24">
        <v>101822.59691235489</v>
      </c>
      <c r="CK24">
        <v>96559.489266947392</v>
      </c>
      <c r="CL24">
        <v>101822.59691235489</v>
      </c>
      <c r="CT24" t="s">
        <v>145</v>
      </c>
      <c r="CU24">
        <v>11.492465662971579</v>
      </c>
      <c r="CV24">
        <v>1.4229133604528028E-2</v>
      </c>
      <c r="CW24">
        <v>807.67149865782551</v>
      </c>
      <c r="CX24">
        <v>0</v>
      </c>
      <c r="CY24">
        <v>11.464531384787209</v>
      </c>
      <c r="CZ24">
        <v>11.520399941155949</v>
      </c>
      <c r="DA24">
        <v>11.464531384787209</v>
      </c>
      <c r="DB24">
        <v>11.520399941155949</v>
      </c>
      <c r="DJ24" t="s">
        <v>145</v>
      </c>
      <c r="DK24">
        <v>101555.06353511082</v>
      </c>
      <c r="DL24">
        <v>1550.6072783778179</v>
      </c>
      <c r="DM24">
        <v>65.493735874472094</v>
      </c>
      <c r="DN24">
        <v>0</v>
      </c>
      <c r="DO24">
        <v>98510.956949892949</v>
      </c>
      <c r="DP24">
        <v>104599.17012032869</v>
      </c>
      <c r="DQ24">
        <v>98510.956949892949</v>
      </c>
      <c r="DR24">
        <v>104599.17012032869</v>
      </c>
      <c r="DZ24" t="s">
        <v>145</v>
      </c>
      <c r="EA24">
        <v>11.515151450320939</v>
      </c>
      <c r="EB24">
        <v>1.6466583557759169E-2</v>
      </c>
      <c r="EC24">
        <v>699.30422482172503</v>
      </c>
      <c r="ED24">
        <v>0</v>
      </c>
      <c r="EE24">
        <v>11.482824737978499</v>
      </c>
      <c r="EF24">
        <v>11.54747816266338</v>
      </c>
      <c r="EG24">
        <v>11.482824737978499</v>
      </c>
      <c r="EH24">
        <v>11.54747816266338</v>
      </c>
      <c r="EP24" t="s">
        <v>145</v>
      </c>
      <c r="EQ24">
        <v>11.319305449893619</v>
      </c>
      <c r="ER24">
        <v>1.5143157812435656E-2</v>
      </c>
      <c r="ES24">
        <v>747.48646154886762</v>
      </c>
      <c r="ET24" s="129">
        <v>0</v>
      </c>
      <c r="EU24">
        <v>11.289576978952336</v>
      </c>
      <c r="EV24">
        <v>11.349033920834902</v>
      </c>
      <c r="EW24">
        <v>11.289576978952336</v>
      </c>
      <c r="EX24">
        <v>11.349033920834902</v>
      </c>
      <c r="FF24" t="s">
        <v>145</v>
      </c>
      <c r="FG24">
        <v>9.8805996251806949</v>
      </c>
      <c r="FH24">
        <v>4.4014716046811599E-2</v>
      </c>
      <c r="FI24">
        <v>224.48400245663836</v>
      </c>
      <c r="FJ24">
        <v>0</v>
      </c>
      <c r="FK24">
        <v>9.7941916102082853</v>
      </c>
      <c r="FL24">
        <v>9.9670076401531045</v>
      </c>
      <c r="FM24">
        <v>9.7941916102082853</v>
      </c>
      <c r="FN24">
        <v>9.9670076401531045</v>
      </c>
    </row>
    <row r="25" spans="2:170" ht="19" customHeight="1" x14ac:dyDescent="0.25">
      <c r="B25" s="81">
        <v>44709</v>
      </c>
      <c r="C25">
        <v>5.8890637861385775</v>
      </c>
      <c r="D25">
        <v>4.6466652168160909</v>
      </c>
      <c r="E25">
        <v>5.2161510533681046</v>
      </c>
      <c r="F25">
        <v>6.9097107090191257</v>
      </c>
      <c r="G25">
        <v>0</v>
      </c>
      <c r="H25">
        <v>0</v>
      </c>
      <c r="I25">
        <v>0</v>
      </c>
      <c r="J25">
        <v>0</v>
      </c>
      <c r="K25">
        <v>0</v>
      </c>
      <c r="L25">
        <v>0</v>
      </c>
      <c r="M25">
        <v>0</v>
      </c>
      <c r="N25">
        <v>22</v>
      </c>
      <c r="O25">
        <v>11.314610036822764</v>
      </c>
      <c r="P25" s="74">
        <v>82011.112620184373</v>
      </c>
      <c r="R25" s="247" t="s">
        <v>402</v>
      </c>
      <c r="S25" s="243"/>
      <c r="V25" s="81">
        <v>44646</v>
      </c>
      <c r="W25" s="3">
        <v>143.42720784633852</v>
      </c>
      <c r="X25" s="3">
        <v>214.36853407464221</v>
      </c>
      <c r="Y25" s="3">
        <v>411.4170216773424</v>
      </c>
      <c r="Z25" s="3">
        <v>1965.4506089001195</v>
      </c>
      <c r="AG25" t="s">
        <v>133</v>
      </c>
      <c r="AH25">
        <v>-24.390313083743504</v>
      </c>
      <c r="AI25">
        <v>17.825508457609249</v>
      </c>
      <c r="AJ25">
        <v>-1.3682814794173184</v>
      </c>
      <c r="AK25" s="49">
        <v>0.17163759729622347</v>
      </c>
      <c r="AL25">
        <v>-59.384672698781316</v>
      </c>
      <c r="AM25">
        <v>10.604046531294307</v>
      </c>
      <c r="AN25">
        <v>-59.384672698781316</v>
      </c>
      <c r="AO25">
        <v>10.604046531294307</v>
      </c>
      <c r="AW25" t="s">
        <v>133</v>
      </c>
      <c r="AX25">
        <v>-24.097390041699516</v>
      </c>
      <c r="AY25">
        <v>7.7692541324924829</v>
      </c>
      <c r="AZ25">
        <v>-3.1016349357037627</v>
      </c>
      <c r="BA25" s="49">
        <v>1.9977484701136266E-3</v>
      </c>
      <c r="BB25">
        <v>-39.349828690694835</v>
      </c>
      <c r="BC25">
        <v>-8.8449513927041963</v>
      </c>
      <c r="BD25">
        <v>-39.349828690694835</v>
      </c>
      <c r="BE25">
        <v>-8.8449513927041963</v>
      </c>
      <c r="BN25" t="s">
        <v>133</v>
      </c>
      <c r="BO25">
        <v>-2.5761726478007576E-4</v>
      </c>
      <c r="BP25">
        <v>8.3751475848356058E-5</v>
      </c>
      <c r="BQ25">
        <v>-3.075972837141741</v>
      </c>
      <c r="BR25" s="125">
        <v>2.17554369445082E-3</v>
      </c>
      <c r="BS25">
        <v>-4.2203642591904242E-4</v>
      </c>
      <c r="BT25">
        <v>-9.3198103641109134E-5</v>
      </c>
      <c r="BU25">
        <v>-4.2203642591904242E-4</v>
      </c>
      <c r="BV25">
        <v>-9.3198103641109134E-5</v>
      </c>
      <c r="CD25" t="s">
        <v>133</v>
      </c>
      <c r="CE25">
        <v>-98.877658920780988</v>
      </c>
      <c r="CF25">
        <v>36.420491207548856</v>
      </c>
      <c r="CG25">
        <v>-2.7148908661695006</v>
      </c>
      <c r="CH25" s="129">
        <v>6.7842575679802992E-3</v>
      </c>
      <c r="CI25">
        <v>-170.37745372763396</v>
      </c>
      <c r="CJ25">
        <v>-27.377864113928005</v>
      </c>
      <c r="CK25">
        <v>-170.37745372763396</v>
      </c>
      <c r="CL25">
        <v>-27.377864113928005</v>
      </c>
      <c r="CT25" t="s">
        <v>133</v>
      </c>
      <c r="CU25">
        <v>-1.3349737414869156E-3</v>
      </c>
      <c r="CV25">
        <v>3.8660814163312828E-4</v>
      </c>
      <c r="CW25">
        <v>-3.453040941785801</v>
      </c>
      <c r="CX25">
        <v>5.8583011080252641E-4</v>
      </c>
      <c r="CY25">
        <v>-2.0939531478848723E-3</v>
      </c>
      <c r="CZ25">
        <v>-5.759943350889591E-4</v>
      </c>
      <c r="DA25">
        <v>-2.0939531478848723E-3</v>
      </c>
      <c r="DB25">
        <v>-5.759943350889591E-4</v>
      </c>
      <c r="DJ25" t="s">
        <v>215</v>
      </c>
      <c r="DK25">
        <v>-723.4530746398583</v>
      </c>
      <c r="DL25">
        <v>164.96074714994333</v>
      </c>
      <c r="DM25">
        <v>-4.3856074074535183</v>
      </c>
      <c r="DN25">
        <v>1.3241514341859111E-5</v>
      </c>
      <c r="DO25">
        <v>-1047.299159785892</v>
      </c>
      <c r="DP25">
        <v>-399.60698949382464</v>
      </c>
      <c r="DQ25">
        <v>-1047.299159785892</v>
      </c>
      <c r="DR25">
        <v>-399.60698949382464</v>
      </c>
      <c r="DZ25" t="s">
        <v>215</v>
      </c>
      <c r="EA25">
        <v>-8.3278498858886021E-3</v>
      </c>
      <c r="EB25">
        <v>1.7517910334695758E-3</v>
      </c>
      <c r="EC25">
        <v>-4.7539059892289579</v>
      </c>
      <c r="ED25">
        <v>2.3975012567639566E-6</v>
      </c>
      <c r="EE25">
        <v>-1.1766914499650212E-2</v>
      </c>
      <c r="EF25">
        <v>-4.8887852721269916E-3</v>
      </c>
      <c r="EG25">
        <v>-1.1766914499650212E-2</v>
      </c>
      <c r="EH25">
        <v>-4.8887852721269916E-3</v>
      </c>
      <c r="EP25" t="s">
        <v>133</v>
      </c>
      <c r="EQ25">
        <v>-9.3304157014497961E-5</v>
      </c>
      <c r="ER25">
        <v>8.356798413166007E-5</v>
      </c>
      <c r="ES25">
        <v>-1.116506015838538</v>
      </c>
      <c r="ET25" s="129">
        <v>0.2645665304094334</v>
      </c>
      <c r="EU25">
        <v>-2.5736164216066395E-4</v>
      </c>
      <c r="EV25">
        <v>7.0753328131668042E-5</v>
      </c>
      <c r="EW25">
        <v>-2.5736164216066395E-4</v>
      </c>
      <c r="EX25">
        <v>7.0753328131668042E-5</v>
      </c>
      <c r="FF25" t="s">
        <v>246</v>
      </c>
      <c r="FG25">
        <v>0.12431893580516166</v>
      </c>
      <c r="FH25">
        <v>3.57349068330935E-3</v>
      </c>
      <c r="FI25">
        <v>34.789215034424544</v>
      </c>
      <c r="FJ25">
        <v>4.1920759569918744E-158</v>
      </c>
      <c r="FK25">
        <v>0.11730359493283254</v>
      </c>
      <c r="FL25">
        <v>0.13133427667749079</v>
      </c>
      <c r="FM25">
        <v>0.11730359493283254</v>
      </c>
      <c r="FN25">
        <v>0.13133427667749079</v>
      </c>
    </row>
    <row r="26" spans="2:170" ht="18" customHeight="1" thickBot="1" x14ac:dyDescent="0.3">
      <c r="B26" s="81">
        <v>44716</v>
      </c>
      <c r="C26">
        <v>5.9718062214496115</v>
      </c>
      <c r="D26">
        <v>4.6522957881161782</v>
      </c>
      <c r="E26">
        <v>5.2156430999914294</v>
      </c>
      <c r="F26">
        <v>6.8767812037518059</v>
      </c>
      <c r="G26">
        <v>0</v>
      </c>
      <c r="H26">
        <v>0</v>
      </c>
      <c r="I26">
        <v>0</v>
      </c>
      <c r="J26">
        <v>0</v>
      </c>
      <c r="K26">
        <v>0</v>
      </c>
      <c r="L26">
        <v>0</v>
      </c>
      <c r="M26">
        <v>0</v>
      </c>
      <c r="N26">
        <v>23</v>
      </c>
      <c r="O26">
        <v>11.366661998692701</v>
      </c>
      <c r="P26" s="74">
        <v>86393.005676128203</v>
      </c>
      <c r="R26" s="249" t="s">
        <v>403</v>
      </c>
      <c r="S26" s="244"/>
      <c r="V26" s="81">
        <v>44653</v>
      </c>
      <c r="W26" s="3">
        <v>146.4337156935587</v>
      </c>
      <c r="X26" s="3">
        <v>217.32886144995811</v>
      </c>
      <c r="Y26" s="3">
        <v>423.36629755255331</v>
      </c>
      <c r="Z26" s="3">
        <v>2036.9509533735002</v>
      </c>
      <c r="AE26">
        <f>AH25-AH28</f>
        <v>25745.992104672143</v>
      </c>
      <c r="AF26" s="109">
        <f t="shared" ref="AF26:AF36" si="1">RANK(AH25,AH$25:AH$35)</f>
        <v>2</v>
      </c>
      <c r="AG26" t="s">
        <v>185</v>
      </c>
      <c r="AH26">
        <v>-23805.460590125746</v>
      </c>
      <c r="AI26">
        <v>2986.2924670337234</v>
      </c>
      <c r="AJ26">
        <v>-7.9715770819231411</v>
      </c>
      <c r="AK26" s="49">
        <v>5.9035313538919128E-15</v>
      </c>
      <c r="AL26">
        <v>-29668.036277970808</v>
      </c>
      <c r="AM26">
        <v>-17942.884902280683</v>
      </c>
      <c r="AN26">
        <v>-29668.036277970808</v>
      </c>
      <c r="AO26">
        <v>-17942.884902280683</v>
      </c>
      <c r="AV26" s="109">
        <f t="shared" ref="AV26:AV34" si="2">RANK(AX26,AX$26:AX$34)</f>
        <v>6</v>
      </c>
      <c r="AW26" t="s">
        <v>185</v>
      </c>
      <c r="AX26">
        <v>-24836.489897470579</v>
      </c>
      <c r="AY26">
        <v>1127.2043344564695</v>
      </c>
      <c r="AZ26">
        <v>-22.033706878395364</v>
      </c>
      <c r="BA26" s="49">
        <v>4.2942284483376624E-83</v>
      </c>
      <c r="BB26">
        <v>-27049.394078874062</v>
      </c>
      <c r="BC26">
        <v>-22623.585716067097</v>
      </c>
      <c r="BD26">
        <v>-27049.394078874062</v>
      </c>
      <c r="BE26">
        <v>-22623.585716067097</v>
      </c>
      <c r="BM26" s="109">
        <f t="shared" ref="BM26:BM34" si="3">RANK(BO26,BO$26:BO$34)</f>
        <v>6</v>
      </c>
      <c r="BN26" t="s">
        <v>185</v>
      </c>
      <c r="BO26">
        <v>-0.25619959374372819</v>
      </c>
      <c r="BP26">
        <v>1.2151105496546145E-2</v>
      </c>
      <c r="BQ26">
        <v>-21.084467896073399</v>
      </c>
      <c r="BR26" s="125">
        <v>1.2593668925834419E-77</v>
      </c>
      <c r="BS26">
        <v>-0.28005439215075134</v>
      </c>
      <c r="BT26">
        <v>-0.23234479533670502</v>
      </c>
      <c r="BU26">
        <v>-0.28005439215075134</v>
      </c>
      <c r="BV26">
        <v>-0.23234479533670502</v>
      </c>
      <c r="CD26" t="s">
        <v>185</v>
      </c>
      <c r="CE26">
        <v>-20976.922854683926</v>
      </c>
      <c r="CF26">
        <v>1118.4313926607897</v>
      </c>
      <c r="CG26">
        <v>-18.755663505455662</v>
      </c>
      <c r="CH26" s="129">
        <v>1.6533856408265552E-64</v>
      </c>
      <c r="CI26">
        <v>-23172.599311244579</v>
      </c>
      <c r="CJ26">
        <v>-18781.246398123272</v>
      </c>
      <c r="CK26">
        <v>-23172.599311244579</v>
      </c>
      <c r="CL26">
        <v>-18781.246398123272</v>
      </c>
      <c r="CT26" t="s">
        <v>185</v>
      </c>
      <c r="CU26">
        <v>-0.22360557634894815</v>
      </c>
      <c r="CV26">
        <v>1.187229133722165E-2</v>
      </c>
      <c r="CW26">
        <v>-18.834239322270225</v>
      </c>
      <c r="CX26">
        <v>6.0676268279070934E-65</v>
      </c>
      <c r="CY26">
        <v>-0.24691296091059795</v>
      </c>
      <c r="CZ26">
        <v>-0.20029819178729835</v>
      </c>
      <c r="DA26">
        <v>-0.24691296091059795</v>
      </c>
      <c r="DB26">
        <v>-0.20029819178729835</v>
      </c>
      <c r="DJ26" t="s">
        <v>185</v>
      </c>
      <c r="DK26">
        <v>-21353.758895768478</v>
      </c>
      <c r="DL26">
        <v>1093.7277523244641</v>
      </c>
      <c r="DM26">
        <v>-19.523833833772645</v>
      </c>
      <c r="DN26">
        <v>8.3117011289236907E-69</v>
      </c>
      <c r="DO26">
        <v>-23500.933038256411</v>
      </c>
      <c r="DP26">
        <v>-19206.584753280546</v>
      </c>
      <c r="DQ26">
        <v>-23500.933038256411</v>
      </c>
      <c r="DR26">
        <v>-19206.584753280546</v>
      </c>
      <c r="DZ26" t="s">
        <v>185</v>
      </c>
      <c r="EA26">
        <v>-0.22589965342272153</v>
      </c>
      <c r="EB26">
        <v>1.1614778077097761E-2</v>
      </c>
      <c r="EC26">
        <v>-19.449330148473067</v>
      </c>
      <c r="ED26">
        <v>2.1760244683503816E-68</v>
      </c>
      <c r="EE26">
        <v>-0.24870144400074984</v>
      </c>
      <c r="EF26">
        <v>-0.20309786284469322</v>
      </c>
      <c r="EG26">
        <v>-0.24870144400074984</v>
      </c>
      <c r="EH26">
        <v>-0.20309786284469322</v>
      </c>
      <c r="EP26" t="s">
        <v>132</v>
      </c>
      <c r="EQ26">
        <v>2.1078490441717491E-5</v>
      </c>
      <c r="ER26">
        <v>5.1703073352359981E-6</v>
      </c>
      <c r="ES26">
        <v>4.0768351037985955</v>
      </c>
      <c r="ET26" s="129">
        <v>5.0576551906788925E-5</v>
      </c>
      <c r="EU26">
        <v>1.0928339906612764E-5</v>
      </c>
      <c r="EV26">
        <v>3.1228640976822217E-5</v>
      </c>
      <c r="EW26">
        <v>1.0928339906612764E-5</v>
      </c>
      <c r="EX26">
        <v>3.1228640976822217E-5</v>
      </c>
      <c r="FF26" t="s">
        <v>245</v>
      </c>
      <c r="FG26">
        <v>8.6532249357006652E-2</v>
      </c>
      <c r="FH26">
        <v>3.6864707484701507E-3</v>
      </c>
      <c r="FI26">
        <v>23.47292444756728</v>
      </c>
      <c r="FJ26">
        <v>1.3880151753364518E-91</v>
      </c>
      <c r="FK26">
        <v>7.9295110321726411E-2</v>
      </c>
      <c r="FL26">
        <v>9.3769388392286893E-2</v>
      </c>
      <c r="FM26">
        <v>7.9295110321726411E-2</v>
      </c>
      <c r="FN26">
        <v>9.3769388392286893E-2</v>
      </c>
    </row>
    <row r="27" spans="2:170" ht="21" customHeight="1" x14ac:dyDescent="0.25">
      <c r="B27" s="81">
        <v>44723</v>
      </c>
      <c r="C27">
        <v>6.0555524774807026</v>
      </c>
      <c r="D27">
        <v>4.6579507938932228</v>
      </c>
      <c r="E27">
        <v>5.2186167092200675</v>
      </c>
      <c r="F27">
        <v>6.8549753505151498</v>
      </c>
      <c r="G27">
        <v>0</v>
      </c>
      <c r="H27">
        <v>0</v>
      </c>
      <c r="I27">
        <v>0</v>
      </c>
      <c r="J27">
        <v>0</v>
      </c>
      <c r="K27">
        <v>0</v>
      </c>
      <c r="L27">
        <v>0</v>
      </c>
      <c r="M27">
        <v>0</v>
      </c>
      <c r="N27">
        <v>24</v>
      </c>
      <c r="O27">
        <v>11.373355513600364</v>
      </c>
      <c r="P27" s="74">
        <v>86973.218211891086</v>
      </c>
      <c r="V27" s="81">
        <v>44660</v>
      </c>
      <c r="W27" s="3">
        <v>159.94346596917322</v>
      </c>
      <c r="X27" s="3">
        <v>219.58381426791468</v>
      </c>
      <c r="Y27" s="3">
        <v>431.51751335729762</v>
      </c>
      <c r="Z27" s="3">
        <v>2093.6125497763014</v>
      </c>
      <c r="AE27">
        <f>AH26-AH25</f>
        <v>-23781.070277042003</v>
      </c>
      <c r="AF27" s="109">
        <f t="shared" si="1"/>
        <v>8</v>
      </c>
      <c r="AG27" t="s">
        <v>184</v>
      </c>
      <c r="AH27">
        <v>-24855.171546174428</v>
      </c>
      <c r="AI27">
        <v>3040.230601692901</v>
      </c>
      <c r="AJ27">
        <v>-8.1754231183431436</v>
      </c>
      <c r="AK27" s="49">
        <v>1.2713204067046719E-15</v>
      </c>
      <c r="AL27">
        <v>-30823.636526642833</v>
      </c>
      <c r="AM27">
        <v>-18886.706565706023</v>
      </c>
      <c r="AN27">
        <v>-30823.636526642833</v>
      </c>
      <c r="AO27">
        <v>-18886.706565706023</v>
      </c>
      <c r="AV27" s="109">
        <f t="shared" si="2"/>
        <v>7</v>
      </c>
      <c r="AW27" t="s">
        <v>184</v>
      </c>
      <c r="AX27">
        <v>-25888.600569209902</v>
      </c>
      <c r="AY27">
        <v>1153.4281621010937</v>
      </c>
      <c r="AZ27">
        <v>-22.444918045048446</v>
      </c>
      <c r="BA27" s="49">
        <v>1.7736425580843766E-85</v>
      </c>
      <c r="BB27">
        <v>-28152.986825400807</v>
      </c>
      <c r="BC27">
        <v>-23624.214313018998</v>
      </c>
      <c r="BD27">
        <v>-28152.986825400807</v>
      </c>
      <c r="BE27">
        <v>-23624.214313018998</v>
      </c>
      <c r="BM27" s="109">
        <f t="shared" si="3"/>
        <v>7</v>
      </c>
      <c r="BN27" t="s">
        <v>184</v>
      </c>
      <c r="BO27">
        <v>-0.26789378626713928</v>
      </c>
      <c r="BP27">
        <v>1.2433794700706029E-2</v>
      </c>
      <c r="BQ27">
        <v>-21.545617626445726</v>
      </c>
      <c r="BR27" s="125">
        <v>2.8237779461052435E-80</v>
      </c>
      <c r="BS27">
        <v>-0.29230355425935722</v>
      </c>
      <c r="BT27">
        <v>-0.24348401827492136</v>
      </c>
      <c r="BU27">
        <v>-0.29230355425935722</v>
      </c>
      <c r="BV27">
        <v>-0.24348401827492136</v>
      </c>
      <c r="CD27" t="s">
        <v>184</v>
      </c>
      <c r="CE27">
        <v>-21908.887483883376</v>
      </c>
      <c r="CF27">
        <v>1130.5634481544521</v>
      </c>
      <c r="CG27">
        <v>-19.378733249909818</v>
      </c>
      <c r="CH27" s="129">
        <v>5.6150854174361155E-68</v>
      </c>
      <c r="CI27">
        <v>-24128.381287481963</v>
      </c>
      <c r="CJ27">
        <v>-19689.393680284789</v>
      </c>
      <c r="CK27">
        <v>-24128.381287481963</v>
      </c>
      <c r="CL27">
        <v>-19689.393680284789</v>
      </c>
      <c r="CT27" t="s">
        <v>184</v>
      </c>
      <c r="CU27">
        <v>-0.23355367735807231</v>
      </c>
      <c r="CV27">
        <v>1.2001074647745E-2</v>
      </c>
      <c r="CW27">
        <v>-19.461063630827176</v>
      </c>
      <c r="CX27">
        <v>1.9417282986208712E-68</v>
      </c>
      <c r="CY27">
        <v>-0.25711388608468172</v>
      </c>
      <c r="CZ27">
        <v>-0.20999346863146293</v>
      </c>
      <c r="DA27">
        <v>-0.25711388608468172</v>
      </c>
      <c r="DB27">
        <v>-0.20999346863146293</v>
      </c>
      <c r="DJ27" t="s">
        <v>184</v>
      </c>
      <c r="DK27">
        <v>-21796.065855800145</v>
      </c>
      <c r="DL27">
        <v>1090.4392581710736</v>
      </c>
      <c r="DM27">
        <v>-19.988335611061309</v>
      </c>
      <c r="DN27">
        <v>2.0076633974666363E-71</v>
      </c>
      <c r="DO27">
        <v>-23936.78412332388</v>
      </c>
      <c r="DP27">
        <v>-19655.347588276411</v>
      </c>
      <c r="DQ27">
        <v>-23936.78412332388</v>
      </c>
      <c r="DR27">
        <v>-19655.347588276411</v>
      </c>
      <c r="DZ27" t="s">
        <v>184</v>
      </c>
      <c r="EA27">
        <v>-0.23041224902282631</v>
      </c>
      <c r="EB27">
        <v>1.1579856105228355E-2</v>
      </c>
      <c r="EC27">
        <v>-19.897678082441299</v>
      </c>
      <c r="ED27">
        <v>6.5300381483467754E-71</v>
      </c>
      <c r="EE27">
        <v>-0.25314548181319374</v>
      </c>
      <c r="EF27">
        <v>-0.20767901623245891</v>
      </c>
      <c r="EG27">
        <v>-0.25314548181319374</v>
      </c>
      <c r="EH27">
        <v>-0.20767901623245891</v>
      </c>
      <c r="EP27" t="s">
        <v>131</v>
      </c>
      <c r="EQ27">
        <v>1.2217898050486683E-4</v>
      </c>
      <c r="ER27">
        <v>1.2793869481317444E-5</v>
      </c>
      <c r="ES27">
        <v>9.5498067010361183</v>
      </c>
      <c r="ET27" s="129">
        <v>1.832374978699002E-20</v>
      </c>
      <c r="EU27">
        <v>9.7062542981539817E-5</v>
      </c>
      <c r="EV27">
        <v>1.4729541802819383E-4</v>
      </c>
      <c r="EW27">
        <v>9.7062542981539817E-5</v>
      </c>
      <c r="EX27">
        <v>1.4729541802819383E-4</v>
      </c>
      <c r="FF27" t="s">
        <v>244</v>
      </c>
      <c r="FG27">
        <v>4.4173253834804575E-2</v>
      </c>
      <c r="FH27">
        <v>5.6534099479636892E-3</v>
      </c>
      <c r="FI27">
        <v>7.8135592927796456</v>
      </c>
      <c r="FJ27">
        <v>1.8993813440968593E-14</v>
      </c>
      <c r="FK27">
        <v>3.3074694641345957E-2</v>
      </c>
      <c r="FL27">
        <v>5.5271813028263193E-2</v>
      </c>
      <c r="FM27">
        <v>3.3074694641345957E-2</v>
      </c>
      <c r="FN27">
        <v>5.5271813028263193E-2</v>
      </c>
    </row>
    <row r="28" spans="2:170" ht="19" customHeight="1" x14ac:dyDescent="0.25">
      <c r="B28" s="81">
        <v>44730</v>
      </c>
      <c r="C28">
        <v>6.1402326820186541</v>
      </c>
      <c r="D28">
        <v>4.6636300857288857</v>
      </c>
      <c r="E28">
        <v>5.2233448144408152</v>
      </c>
      <c r="F28">
        <v>6.841376278281178</v>
      </c>
      <c r="G28">
        <v>0</v>
      </c>
      <c r="H28">
        <v>0</v>
      </c>
      <c r="I28">
        <v>0</v>
      </c>
      <c r="J28">
        <v>0</v>
      </c>
      <c r="K28">
        <v>0</v>
      </c>
      <c r="L28">
        <v>0</v>
      </c>
      <c r="M28">
        <v>0</v>
      </c>
      <c r="N28">
        <v>25</v>
      </c>
      <c r="O28">
        <v>11.380431018747938</v>
      </c>
      <c r="P28" s="74">
        <v>87590.77986899027</v>
      </c>
      <c r="V28" s="81">
        <v>44667</v>
      </c>
      <c r="W28" s="3">
        <v>175.8244504367164</v>
      </c>
      <c r="X28" s="3">
        <v>71.915740777828489</v>
      </c>
      <c r="Y28" s="3">
        <v>271.26693373535659</v>
      </c>
      <c r="Z28" s="3">
        <v>1634.1348726531605</v>
      </c>
      <c r="AE28">
        <f>AH27--AH29</f>
        <v>-50993.870670119686</v>
      </c>
      <c r="AF28" s="109">
        <f t="shared" si="1"/>
        <v>9</v>
      </c>
      <c r="AG28" t="s">
        <v>183</v>
      </c>
      <c r="AH28">
        <v>-25770.382417755885</v>
      </c>
      <c r="AI28">
        <v>2994.1273216820541</v>
      </c>
      <c r="AJ28">
        <v>-8.6069761399720583</v>
      </c>
      <c r="AK28" s="49">
        <v>4.4459437778029473E-17</v>
      </c>
      <c r="AL28">
        <v>-31648.339193986016</v>
      </c>
      <c r="AM28">
        <v>-19892.425641525755</v>
      </c>
      <c r="AN28">
        <v>-31648.339193986016</v>
      </c>
      <c r="AO28">
        <v>-19892.425641525755</v>
      </c>
      <c r="AV28" s="109">
        <f t="shared" si="2"/>
        <v>8</v>
      </c>
      <c r="AW28" t="s">
        <v>183</v>
      </c>
      <c r="AX28">
        <v>-26806.211156481844</v>
      </c>
      <c r="AY28">
        <v>1129.3956772722945</v>
      </c>
      <c r="AZ28">
        <v>-23.735004211477012</v>
      </c>
      <c r="BA28" s="49">
        <v>5.2584437986700245E-93</v>
      </c>
      <c r="BB28">
        <v>-29023.417336672766</v>
      </c>
      <c r="BC28">
        <v>-24589.004976290922</v>
      </c>
      <c r="BD28">
        <v>-29023.417336672766</v>
      </c>
      <c r="BE28">
        <v>-24589.004976290922</v>
      </c>
      <c r="BM28" s="109">
        <f t="shared" si="3"/>
        <v>8</v>
      </c>
      <c r="BN28" t="s">
        <v>183</v>
      </c>
      <c r="BO28">
        <v>-0.27870105405686235</v>
      </c>
      <c r="BP28">
        <v>1.2174727866439736E-2</v>
      </c>
      <c r="BQ28">
        <v>-22.891768679702167</v>
      </c>
      <c r="BR28" s="125">
        <v>4.4571387333186987E-88</v>
      </c>
      <c r="BS28">
        <v>-0.30260222741074677</v>
      </c>
      <c r="BT28">
        <v>-0.25479988070297793</v>
      </c>
      <c r="BU28">
        <v>-0.30260222741074677</v>
      </c>
      <c r="BV28">
        <v>-0.25479988070297793</v>
      </c>
      <c r="CD28" t="s">
        <v>183</v>
      </c>
      <c r="CE28">
        <v>-22870.493374984213</v>
      </c>
      <c r="CF28">
        <v>1108.4234077279723</v>
      </c>
      <c r="CG28">
        <v>-20.633354741094621</v>
      </c>
      <c r="CH28" s="129">
        <v>4.556673897105396E-75</v>
      </c>
      <c r="CI28">
        <v>-25046.522406554119</v>
      </c>
      <c r="CJ28">
        <v>-20694.464343414307</v>
      </c>
      <c r="CK28">
        <v>-25046.522406554119</v>
      </c>
      <c r="CL28">
        <v>-20694.464343414307</v>
      </c>
      <c r="CT28" t="s">
        <v>183</v>
      </c>
      <c r="CU28">
        <v>-0.24497458159203619</v>
      </c>
      <c r="CV28">
        <v>1.1766055305578922E-2</v>
      </c>
      <c r="CW28">
        <v>-20.820451309274443</v>
      </c>
      <c r="CX28">
        <v>3.8961109189412323E-76</v>
      </c>
      <c r="CY28">
        <v>-0.26807340624107351</v>
      </c>
      <c r="CZ28">
        <v>-0.22187575694299885</v>
      </c>
      <c r="DA28">
        <v>-0.26807340624107351</v>
      </c>
      <c r="DB28">
        <v>-0.22187575694299885</v>
      </c>
      <c r="DJ28" t="s">
        <v>183</v>
      </c>
      <c r="DK28">
        <v>-22543.029701148847</v>
      </c>
      <c r="DL28">
        <v>1053.6240989544488</v>
      </c>
      <c r="DM28">
        <v>-21.395704334704522</v>
      </c>
      <c r="DN28">
        <v>1.8627998795879589E-79</v>
      </c>
      <c r="DO28">
        <v>-24611.4735313151</v>
      </c>
      <c r="DP28">
        <v>-20474.585870982595</v>
      </c>
      <c r="DQ28">
        <v>-24611.4735313151</v>
      </c>
      <c r="DR28">
        <v>-20474.585870982595</v>
      </c>
      <c r="DZ28" t="s">
        <v>183</v>
      </c>
      <c r="EA28">
        <v>-0.23909316597072083</v>
      </c>
      <c r="EB28">
        <v>1.118889966907196E-2</v>
      </c>
      <c r="EC28">
        <v>-21.368782725938228</v>
      </c>
      <c r="ED28">
        <v>2.6613889593094877E-79</v>
      </c>
      <c r="EE28">
        <v>-0.26105888458878146</v>
      </c>
      <c r="EF28">
        <v>-0.21712744735266018</v>
      </c>
      <c r="EG28">
        <v>-0.26105888458878146</v>
      </c>
      <c r="EH28">
        <v>-0.21712744735266018</v>
      </c>
      <c r="EP28" t="s">
        <v>130</v>
      </c>
      <c r="EQ28">
        <v>8.8279204440274469E-5</v>
      </c>
      <c r="ER28">
        <v>1.0538151427801509E-5</v>
      </c>
      <c r="ES28">
        <v>8.3771053248844289</v>
      </c>
      <c r="ET28" s="129">
        <v>2.69857602310233E-16</v>
      </c>
      <c r="EU28">
        <v>6.7591106727987935E-5</v>
      </c>
      <c r="EV28">
        <v>1.08967302152561E-4</v>
      </c>
      <c r="EW28">
        <v>6.7591106727987935E-5</v>
      </c>
      <c r="EX28">
        <v>1.08967302152561E-4</v>
      </c>
      <c r="FF28" t="s">
        <v>243</v>
      </c>
      <c r="FG28">
        <v>1.0255516366076004E-2</v>
      </c>
      <c r="FH28">
        <v>6.1962883458659187E-3</v>
      </c>
      <c r="FI28">
        <v>1.655106378791805</v>
      </c>
      <c r="FJ28">
        <v>9.8325218882105658E-2</v>
      </c>
      <c r="FK28">
        <v>-1.9088010316214749E-3</v>
      </c>
      <c r="FL28">
        <v>2.2419833763773482E-2</v>
      </c>
      <c r="FM28">
        <v>-1.9088010316214749E-3</v>
      </c>
      <c r="FN28">
        <v>2.2419833763773482E-2</v>
      </c>
    </row>
    <row r="29" spans="2:170" ht="19" x14ac:dyDescent="0.25">
      <c r="B29" s="81">
        <v>44737</v>
      </c>
      <c r="C29">
        <v>6.2257802034313263</v>
      </c>
      <c r="D29">
        <v>4.6693336179901364</v>
      </c>
      <c r="E29">
        <v>5.2289592420563658</v>
      </c>
      <c r="F29">
        <v>6.8337333513284761</v>
      </c>
      <c r="G29">
        <v>0</v>
      </c>
      <c r="H29">
        <v>0</v>
      </c>
      <c r="I29">
        <v>0</v>
      </c>
      <c r="J29">
        <v>0</v>
      </c>
      <c r="K29">
        <v>0</v>
      </c>
      <c r="L29">
        <v>0</v>
      </c>
      <c r="M29">
        <v>0</v>
      </c>
      <c r="N29">
        <v>26</v>
      </c>
      <c r="O29">
        <v>11.387739499815504</v>
      </c>
      <c r="P29" s="74">
        <v>88233.280417032947</v>
      </c>
      <c r="V29" s="81">
        <v>44674</v>
      </c>
      <c r="W29" s="3">
        <v>193.39555926745064</v>
      </c>
      <c r="X29" s="3">
        <v>57.648507022330236</v>
      </c>
      <c r="Y29" s="3">
        <v>191.69672569495316</v>
      </c>
      <c r="Z29" s="3">
        <v>1314.1865595450599</v>
      </c>
      <c r="AE29">
        <f>AH29-AH33</f>
        <v>-19086.416004675939</v>
      </c>
      <c r="AF29" s="109">
        <f t="shared" si="1"/>
        <v>10</v>
      </c>
      <c r="AG29" t="s">
        <v>182</v>
      </c>
      <c r="AH29">
        <v>-26138.699123945258</v>
      </c>
      <c r="AI29">
        <v>2943.6436250817792</v>
      </c>
      <c r="AJ29">
        <v>-8.8797091132997057</v>
      </c>
      <c r="AK29" s="49">
        <v>4.9776671917041424E-18</v>
      </c>
      <c r="AL29">
        <v>-31917.548228844291</v>
      </c>
      <c r="AM29">
        <v>-20359.850019046225</v>
      </c>
      <c r="AN29">
        <v>-31917.548228844291</v>
      </c>
      <c r="AO29">
        <v>-20359.850019046225</v>
      </c>
      <c r="AV29" s="109">
        <f t="shared" si="2"/>
        <v>9</v>
      </c>
      <c r="AW29" t="s">
        <v>182</v>
      </c>
      <c r="AX29">
        <v>-27173.571839116514</v>
      </c>
      <c r="AY29">
        <v>1104.241175784746</v>
      </c>
      <c r="AZ29">
        <v>-24.608366754486578</v>
      </c>
      <c r="BA29" s="49">
        <v>3.9112050177307603E-98</v>
      </c>
      <c r="BB29">
        <v>-29341.395223463453</v>
      </c>
      <c r="BC29">
        <v>-25005.748454769575</v>
      </c>
      <c r="BD29">
        <v>-29341.395223463453</v>
      </c>
      <c r="BE29">
        <v>-25005.748454769575</v>
      </c>
      <c r="BM29" s="109">
        <f t="shared" si="3"/>
        <v>9</v>
      </c>
      <c r="BN29" t="s">
        <v>182</v>
      </c>
      <c r="BO29">
        <v>-0.28185377279556489</v>
      </c>
      <c r="BP29">
        <v>1.1903565849097408E-2</v>
      </c>
      <c r="BQ29">
        <v>-23.678095821760547</v>
      </c>
      <c r="BR29" s="125">
        <v>1.1330663392144542E-92</v>
      </c>
      <c r="BS29">
        <v>-0.3052226064984454</v>
      </c>
      <c r="BT29">
        <v>-0.25848493909268438</v>
      </c>
      <c r="BU29">
        <v>-0.3052226064984454</v>
      </c>
      <c r="BV29">
        <v>-0.25848493909268438</v>
      </c>
      <c r="CD29" t="s">
        <v>182</v>
      </c>
      <c r="CE29">
        <v>-23148.921804319696</v>
      </c>
      <c r="CF29">
        <v>1068.5480684244721</v>
      </c>
      <c r="CG29">
        <v>-21.663903092775019</v>
      </c>
      <c r="CH29" s="129">
        <v>5.5801936555827397E-81</v>
      </c>
      <c r="CI29">
        <v>-25246.668569958412</v>
      </c>
      <c r="CJ29">
        <v>-21051.17503868098</v>
      </c>
      <c r="CK29">
        <v>-25246.668569958412</v>
      </c>
      <c r="CL29">
        <v>-21051.17503868098</v>
      </c>
      <c r="CT29" t="s">
        <v>182</v>
      </c>
      <c r="CU29">
        <v>-0.24685630204408818</v>
      </c>
      <c r="CV29">
        <v>1.1342773512445902E-2</v>
      </c>
      <c r="CW29">
        <v>-21.763310514242761</v>
      </c>
      <c r="CX29">
        <v>1.4888298152769448E-81</v>
      </c>
      <c r="CY29">
        <v>-0.26912415049398475</v>
      </c>
      <c r="CZ29">
        <v>-0.22458845359419158</v>
      </c>
      <c r="DA29">
        <v>-0.26912415049398475</v>
      </c>
      <c r="DB29">
        <v>-0.22458845359419158</v>
      </c>
      <c r="DJ29" t="s">
        <v>182</v>
      </c>
      <c r="DK29">
        <v>-22818.388608968693</v>
      </c>
      <c r="DL29">
        <v>1025.7624748348533</v>
      </c>
      <c r="DM29">
        <v>-22.245294762457</v>
      </c>
      <c r="DN29">
        <v>2.2839224825790907E-84</v>
      </c>
      <c r="DO29">
        <v>-24832.135318439075</v>
      </c>
      <c r="DP29">
        <v>-20804.641899498311</v>
      </c>
      <c r="DQ29">
        <v>-24832.135318439075</v>
      </c>
      <c r="DR29">
        <v>-20804.641899498311</v>
      </c>
      <c r="DZ29" t="s">
        <v>182</v>
      </c>
      <c r="EA29">
        <v>-0.24125136578797865</v>
      </c>
      <c r="EB29">
        <v>1.0893024776687759E-2</v>
      </c>
      <c r="EC29">
        <v>-22.147325534803009</v>
      </c>
      <c r="ED29">
        <v>8.4541704324560936E-84</v>
      </c>
      <c r="EE29">
        <v>-0.26263623152287108</v>
      </c>
      <c r="EF29">
        <v>-0.21986650005308622</v>
      </c>
      <c r="EG29">
        <v>-0.26263623152287108</v>
      </c>
      <c r="EH29">
        <v>-0.21986650005308622</v>
      </c>
      <c r="EP29" t="s">
        <v>55</v>
      </c>
      <c r="EQ29">
        <v>1.5951344736667025E-4</v>
      </c>
      <c r="ER29">
        <v>1.2143186001646392E-5</v>
      </c>
      <c r="ES29">
        <v>13.136045791034014</v>
      </c>
      <c r="ET29" s="129">
        <v>1.3572332351689018E-35</v>
      </c>
      <c r="EU29">
        <v>1.3567440688014155E-4</v>
      </c>
      <c r="EV29">
        <v>1.8335248785319896E-4</v>
      </c>
      <c r="EW29">
        <v>1.3567440688014155E-4</v>
      </c>
      <c r="EX29">
        <v>1.8335248785319896E-4</v>
      </c>
      <c r="FF29" t="s">
        <v>189</v>
      </c>
      <c r="FG29">
        <v>0.16303140051861684</v>
      </c>
      <c r="FH29">
        <v>8.7107529309142003E-3</v>
      </c>
      <c r="FI29">
        <v>18.71610890719025</v>
      </c>
      <c r="FJ29">
        <v>2.4772698930721656E-64</v>
      </c>
      <c r="FK29">
        <v>0.14593078196924619</v>
      </c>
      <c r="FL29">
        <v>0.18013201906798748</v>
      </c>
      <c r="FM29">
        <v>0.14593078196924619</v>
      </c>
      <c r="FN29">
        <v>0.18013201906798748</v>
      </c>
    </row>
    <row r="30" spans="2:170" ht="19" x14ac:dyDescent="0.25">
      <c r="B30" s="81">
        <v>44744</v>
      </c>
      <c r="C30">
        <v>6.3121317665756269</v>
      </c>
      <c r="D30">
        <v>4.6750613542521169</v>
      </c>
      <c r="E30">
        <v>5.2350261115746646</v>
      </c>
      <c r="F30">
        <v>6.8303626846812433</v>
      </c>
      <c r="G30">
        <v>0</v>
      </c>
      <c r="H30">
        <v>0</v>
      </c>
      <c r="I30">
        <v>0</v>
      </c>
      <c r="J30">
        <v>0</v>
      </c>
      <c r="K30">
        <v>0</v>
      </c>
      <c r="L30">
        <v>0</v>
      </c>
      <c r="M30">
        <v>1</v>
      </c>
      <c r="N30">
        <v>27</v>
      </c>
      <c r="O30">
        <v>11.410084634653495</v>
      </c>
      <c r="P30" s="74">
        <v>90227.057617444574</v>
      </c>
      <c r="V30" s="81">
        <v>44681</v>
      </c>
      <c r="W30" s="3">
        <v>212.733981572902</v>
      </c>
      <c r="X30" s="3">
        <v>56.726352976225897</v>
      </c>
      <c r="Y30" s="3">
        <v>152.47225426302421</v>
      </c>
      <c r="Z30" s="3">
        <v>1091.9256618562679</v>
      </c>
      <c r="AE30">
        <f>AH29-AH26</f>
        <v>-2333.2385338195127</v>
      </c>
      <c r="AF30" s="109">
        <f t="shared" si="1"/>
        <v>11</v>
      </c>
      <c r="AG30" t="s">
        <v>181</v>
      </c>
      <c r="AH30">
        <v>-17293.864618078107</v>
      </c>
      <c r="AI30">
        <v>3055.1396456589118</v>
      </c>
      <c r="AJ30">
        <v>-5.6605807340594687</v>
      </c>
      <c r="AK30" s="49">
        <v>2.1551729754445115E-8</v>
      </c>
      <c r="AL30">
        <v>-23291.598466096839</v>
      </c>
      <c r="AM30">
        <v>-11296.130770059377</v>
      </c>
      <c r="AN30">
        <v>-23291.598466096839</v>
      </c>
      <c r="AO30">
        <v>-11296.130770059377</v>
      </c>
      <c r="AV30" s="109">
        <f t="shared" si="2"/>
        <v>3</v>
      </c>
      <c r="AW30" t="s">
        <v>181</v>
      </c>
      <c r="AX30">
        <v>-18331.101640660116</v>
      </c>
      <c r="AY30">
        <v>1159.5348514017658</v>
      </c>
      <c r="AZ30">
        <v>-15.809013087014661</v>
      </c>
      <c r="BA30" s="49">
        <v>1.0368328230578124E-48</v>
      </c>
      <c r="BB30">
        <v>-20607.476422688709</v>
      </c>
      <c r="BC30">
        <v>-16054.72685863152</v>
      </c>
      <c r="BD30">
        <v>-20607.476422688709</v>
      </c>
      <c r="BE30">
        <v>-16054.72685863152</v>
      </c>
      <c r="BM30" s="109">
        <f t="shared" si="3"/>
        <v>3</v>
      </c>
      <c r="BN30" t="s">
        <v>181</v>
      </c>
      <c r="BO30">
        <v>-0.18033795735954397</v>
      </c>
      <c r="BP30">
        <v>1.2499623959571394E-2</v>
      </c>
      <c r="BQ30">
        <v>-14.42747061374218</v>
      </c>
      <c r="BR30" s="125">
        <v>9.3647792109530454E-42</v>
      </c>
      <c r="BS30">
        <v>-0.20487695998806418</v>
      </c>
      <c r="BT30">
        <v>-0.15579895473102376</v>
      </c>
      <c r="BU30">
        <v>-0.20487695998806418</v>
      </c>
      <c r="BV30">
        <v>-0.15579895473102376</v>
      </c>
      <c r="CD30" t="s">
        <v>181</v>
      </c>
      <c r="CE30">
        <v>-14390.56852375891</v>
      </c>
      <c r="CF30">
        <v>1141.3246137754088</v>
      </c>
      <c r="CG30">
        <v>-12.608655197714594</v>
      </c>
      <c r="CH30" s="129">
        <v>3.7089390858542742E-33</v>
      </c>
      <c r="CI30">
        <v>-16631.188377783237</v>
      </c>
      <c r="CJ30">
        <v>-12149.94866973458</v>
      </c>
      <c r="CK30">
        <v>-16631.188377783237</v>
      </c>
      <c r="CL30">
        <v>-12149.94866973458</v>
      </c>
      <c r="CT30" t="s">
        <v>181</v>
      </c>
      <c r="CU30">
        <v>-0.14653119730396752</v>
      </c>
      <c r="CV30">
        <v>1.2115305788088932E-2</v>
      </c>
      <c r="CW30">
        <v>-12.094717200454694</v>
      </c>
      <c r="CX30">
        <v>7.4053356620879975E-31</v>
      </c>
      <c r="CY30">
        <v>-0.170315661740051</v>
      </c>
      <c r="CZ30">
        <v>-0.12274673286788404</v>
      </c>
      <c r="DA30">
        <v>-0.170315661740051</v>
      </c>
      <c r="DB30">
        <v>-0.12274673286788404</v>
      </c>
      <c r="DJ30" t="s">
        <v>181</v>
      </c>
      <c r="DK30">
        <v>-13913.59831071503</v>
      </c>
      <c r="DL30">
        <v>1085.3771721247483</v>
      </c>
      <c r="DM30">
        <v>-12.819136672533466</v>
      </c>
      <c r="DN30">
        <v>4.0315337953252639E-34</v>
      </c>
      <c r="DO30">
        <v>-16044.378839854948</v>
      </c>
      <c r="DP30">
        <v>-11782.817781575111</v>
      </c>
      <c r="DQ30">
        <v>-16044.378839854948</v>
      </c>
      <c r="DR30">
        <v>-11782.817781575111</v>
      </c>
      <c r="DZ30" t="s">
        <v>181</v>
      </c>
      <c r="EA30">
        <v>-0.13885856491546306</v>
      </c>
      <c r="EB30">
        <v>1.1526099577691877E-2</v>
      </c>
      <c r="EC30">
        <v>-12.047316091578461</v>
      </c>
      <c r="ED30">
        <v>1.1891419135207386E-30</v>
      </c>
      <c r="EE30">
        <v>-0.16148626447265524</v>
      </c>
      <c r="EF30">
        <v>-0.11623086535827086</v>
      </c>
      <c r="EG30">
        <v>-0.16148626447265524</v>
      </c>
      <c r="EH30">
        <v>-0.11623086535827086</v>
      </c>
      <c r="EP30" t="s">
        <v>222</v>
      </c>
      <c r="EQ30">
        <v>-0.13678444586604988</v>
      </c>
      <c r="ER30">
        <v>1.2307424451946485E-2</v>
      </c>
      <c r="ES30">
        <v>-11.113978103226682</v>
      </c>
      <c r="ET30" s="129">
        <v>1.1840872482627231E-26</v>
      </c>
      <c r="EU30">
        <v>-0.16094591302590944</v>
      </c>
      <c r="EV30">
        <v>-0.1126229787061903</v>
      </c>
      <c r="EW30">
        <v>-0.16094591302590944</v>
      </c>
      <c r="EX30">
        <v>-0.1126229787061903</v>
      </c>
      <c r="FF30" t="s">
        <v>190</v>
      </c>
      <c r="FG30">
        <v>0.12323026898126734</v>
      </c>
      <c r="FH30">
        <v>1.0490989248807743E-2</v>
      </c>
      <c r="FI30">
        <v>11.74629637479344</v>
      </c>
      <c r="FJ30">
        <v>2.4214808801234179E-29</v>
      </c>
      <c r="FK30">
        <v>0.10263475826339173</v>
      </c>
      <c r="FL30">
        <v>0.14382577969914295</v>
      </c>
      <c r="FM30">
        <v>0.10263475826339173</v>
      </c>
      <c r="FN30">
        <v>0.14382577969914295</v>
      </c>
    </row>
    <row r="31" spans="2:170" ht="19" x14ac:dyDescent="0.25">
      <c r="B31" s="81">
        <v>44751</v>
      </c>
      <c r="C31">
        <v>6.399227513603118</v>
      </c>
      <c r="D31">
        <v>4.6808132579989561</v>
      </c>
      <c r="E31">
        <v>5.2413292047704063</v>
      </c>
      <c r="F31">
        <v>6.8300316307292714</v>
      </c>
      <c r="G31">
        <v>0</v>
      </c>
      <c r="H31">
        <v>0</v>
      </c>
      <c r="I31">
        <v>0</v>
      </c>
      <c r="J31">
        <v>0</v>
      </c>
      <c r="K31">
        <v>0</v>
      </c>
      <c r="L31">
        <v>0</v>
      </c>
      <c r="M31">
        <v>1</v>
      </c>
      <c r="N31">
        <v>28</v>
      </c>
      <c r="O31">
        <v>11.417491438432698</v>
      </c>
      <c r="P31" s="74">
        <v>90897.832812316774</v>
      </c>
      <c r="V31" s="81">
        <v>44688</v>
      </c>
      <c r="W31" s="3">
        <v>234.00726636806286</v>
      </c>
      <c r="X31" s="3">
        <v>57.143752594355391</v>
      </c>
      <c r="Y31" s="3">
        <v>133.42625746121522</v>
      </c>
      <c r="Z31" s="3">
        <v>938.06298417586072</v>
      </c>
      <c r="AE31">
        <f>AH30-AH27</f>
        <v>7561.3069280963209</v>
      </c>
      <c r="AF31" s="109">
        <f t="shared" si="1"/>
        <v>5</v>
      </c>
      <c r="AG31" t="s">
        <v>180</v>
      </c>
      <c r="AH31">
        <v>-10055.60704524842</v>
      </c>
      <c r="AI31">
        <v>3367.821557493347</v>
      </c>
      <c r="AJ31">
        <v>-2.9857897378425116</v>
      </c>
      <c r="AK31" s="49">
        <v>2.921389662890113E-3</v>
      </c>
      <c r="AL31">
        <v>-16667.186119274204</v>
      </c>
      <c r="AM31">
        <v>-3444.027971222637</v>
      </c>
      <c r="AN31">
        <v>-16667.186119274204</v>
      </c>
      <c r="AO31">
        <v>-3444.027971222637</v>
      </c>
      <c r="AV31" s="109">
        <f t="shared" si="2"/>
        <v>2</v>
      </c>
      <c r="AW31" t="s">
        <v>180</v>
      </c>
      <c r="AX31">
        <v>-11086.399760905473</v>
      </c>
      <c r="AY31">
        <v>1315.8933514393786</v>
      </c>
      <c r="AZ31">
        <v>-8.4249986891253084</v>
      </c>
      <c r="BA31" s="49">
        <v>1.8749298175326426E-16</v>
      </c>
      <c r="BB31">
        <v>-13669.734308749777</v>
      </c>
      <c r="BC31">
        <v>-8503.0652130611688</v>
      </c>
      <c r="BD31">
        <v>-13669.734308749777</v>
      </c>
      <c r="BE31">
        <v>-8503.0652130611688</v>
      </c>
      <c r="BM31" s="109">
        <f t="shared" si="3"/>
        <v>2</v>
      </c>
      <c r="BN31" s="114" t="s">
        <v>180</v>
      </c>
      <c r="BO31" s="114">
        <v>-0.1028840652719438</v>
      </c>
      <c r="BP31" s="114">
        <v>1.418514678020079E-2</v>
      </c>
      <c r="BQ31" s="114">
        <v>-7.252943298094479</v>
      </c>
      <c r="BR31" s="127">
        <v>1.0316094512371273E-12</v>
      </c>
      <c r="BS31" s="114">
        <v>-0.13073205135945712</v>
      </c>
      <c r="BT31" s="114">
        <v>-7.5036079184430476E-2</v>
      </c>
      <c r="BU31" s="114">
        <v>-0.13073205135945712</v>
      </c>
      <c r="BV31" s="114">
        <v>-7.5036079184430476E-2</v>
      </c>
      <c r="CD31" t="s">
        <v>177</v>
      </c>
      <c r="CE31">
        <v>-16892.239419220074</v>
      </c>
      <c r="CF31">
        <v>1219.3511376166871</v>
      </c>
      <c r="CG31">
        <v>-13.853465911580825</v>
      </c>
      <c r="CH31" s="129">
        <v>5.6751539809981427E-39</v>
      </c>
      <c r="CI31">
        <v>-19286.038987717529</v>
      </c>
      <c r="CJ31">
        <v>-14498.439850722616</v>
      </c>
      <c r="CK31">
        <v>-19286.038987717529</v>
      </c>
      <c r="CL31">
        <v>-14498.439850722616</v>
      </c>
      <c r="CT31" t="s">
        <v>177</v>
      </c>
      <c r="CU31">
        <v>-0.17848355365135213</v>
      </c>
      <c r="CV31">
        <v>1.2943567252451531E-2</v>
      </c>
      <c r="CW31">
        <v>-13.789363486139964</v>
      </c>
      <c r="CX31">
        <v>1.1518258033504675E-38</v>
      </c>
      <c r="CY31">
        <v>-0.20389404021906668</v>
      </c>
      <c r="CZ31">
        <v>-0.15307306708363758</v>
      </c>
      <c r="DA31">
        <v>-0.20389404021906668</v>
      </c>
      <c r="DB31">
        <v>-0.15307306708363758</v>
      </c>
      <c r="DJ31" t="s">
        <v>177</v>
      </c>
      <c r="DK31">
        <v>-16869.55437108679</v>
      </c>
      <c r="DL31">
        <v>1213.1684727757097</v>
      </c>
      <c r="DM31">
        <v>-13.905368256471027</v>
      </c>
      <c r="DN31">
        <v>3.1549624383883507E-39</v>
      </c>
      <c r="DO31">
        <v>-19251.21102164677</v>
      </c>
      <c r="DP31">
        <v>-14487.897720526807</v>
      </c>
      <c r="DQ31">
        <v>-19251.21102164677</v>
      </c>
      <c r="DR31">
        <v>-14487.897720526807</v>
      </c>
      <c r="DZ31" t="s">
        <v>177</v>
      </c>
      <c r="EA31">
        <v>-0.17819193073802131</v>
      </c>
      <c r="EB31">
        <v>1.2883171841872912E-2</v>
      </c>
      <c r="EC31">
        <v>-13.831371103726298</v>
      </c>
      <c r="ED31">
        <v>7.1556671786078539E-39</v>
      </c>
      <c r="EE31">
        <v>-0.20348379463496288</v>
      </c>
      <c r="EF31">
        <v>-0.15290006684107973</v>
      </c>
      <c r="EG31">
        <v>-0.20348379463496288</v>
      </c>
      <c r="EH31">
        <v>-0.15290006684107973</v>
      </c>
      <c r="EP31" t="s">
        <v>221</v>
      </c>
      <c r="EQ31">
        <v>-8.4641088054199703E-2</v>
      </c>
      <c r="ER31">
        <v>1.1864392102295559E-2</v>
      </c>
      <c r="ES31">
        <v>-7.1340433900379177</v>
      </c>
      <c r="ET31" s="129">
        <v>2.3182839362601414E-12</v>
      </c>
      <c r="EU31">
        <v>-0.10793281097076608</v>
      </c>
      <c r="EV31">
        <v>-6.1349365137633317E-2</v>
      </c>
      <c r="EW31">
        <v>-0.10793281097076608</v>
      </c>
      <c r="EX31">
        <v>-6.1349365137633317E-2</v>
      </c>
      <c r="FF31" t="s">
        <v>191</v>
      </c>
      <c r="FG31">
        <v>0.11906674650522298</v>
      </c>
      <c r="FH31">
        <v>9.5521345767997524E-3</v>
      </c>
      <c r="FI31">
        <v>12.464936035806339</v>
      </c>
      <c r="FJ31">
        <v>1.6124438996440475E-32</v>
      </c>
      <c r="FK31">
        <v>0.10031435953871959</v>
      </c>
      <c r="FL31">
        <v>0.13781913347172636</v>
      </c>
      <c r="FM31">
        <v>0.10031435953871959</v>
      </c>
      <c r="FN31">
        <v>0.13781913347172636</v>
      </c>
    </row>
    <row r="32" spans="2:170" ht="19" x14ac:dyDescent="0.25">
      <c r="B32" s="81">
        <v>44758</v>
      </c>
      <c r="C32">
        <v>6.4870110172757149</v>
      </c>
      <c r="D32">
        <v>4.686589291705368</v>
      </c>
      <c r="E32">
        <v>5.2477609132667276</v>
      </c>
      <c r="F32">
        <v>6.8318516499878799</v>
      </c>
      <c r="G32">
        <v>0</v>
      </c>
      <c r="H32">
        <v>0</v>
      </c>
      <c r="I32">
        <v>0</v>
      </c>
      <c r="J32">
        <v>0</v>
      </c>
      <c r="K32">
        <v>0</v>
      </c>
      <c r="L32">
        <v>0</v>
      </c>
      <c r="M32">
        <v>1</v>
      </c>
      <c r="N32">
        <v>29</v>
      </c>
      <c r="O32">
        <v>11.424929216231423</v>
      </c>
      <c r="P32" s="74">
        <v>91576.431198800943</v>
      </c>
      <c r="V32" s="81">
        <v>44695</v>
      </c>
      <c r="W32" s="3">
        <v>257.40798166865625</v>
      </c>
      <c r="X32" s="3">
        <v>57.700203729135673</v>
      </c>
      <c r="Y32" s="3">
        <v>124.47516036360776</v>
      </c>
      <c r="Z32" s="3">
        <v>832.09626000834032</v>
      </c>
      <c r="AE32">
        <f>AH31-AH32</f>
        <v>-12379.174654966651</v>
      </c>
      <c r="AF32" s="109">
        <f t="shared" si="1"/>
        <v>4</v>
      </c>
      <c r="AG32" s="107" t="s">
        <v>179</v>
      </c>
      <c r="AH32">
        <v>2323.5676097182309</v>
      </c>
      <c r="AI32">
        <v>3367.821557493352</v>
      </c>
      <c r="AJ32">
        <v>0.68993192485163835</v>
      </c>
      <c r="AK32" s="108">
        <v>0.49045243147092055</v>
      </c>
      <c r="AL32">
        <v>-4288.0114643075622</v>
      </c>
      <c r="AM32">
        <v>8935.1466837440239</v>
      </c>
      <c r="AN32">
        <v>-4288.0114643075622</v>
      </c>
      <c r="AO32">
        <v>8935.1466837440239</v>
      </c>
      <c r="AV32" s="109">
        <f t="shared" si="2"/>
        <v>1</v>
      </c>
      <c r="AW32" t="s">
        <v>178</v>
      </c>
      <c r="AX32">
        <v>-8087.8114241060866</v>
      </c>
      <c r="AY32">
        <v>1265.5684688660895</v>
      </c>
      <c r="AZ32">
        <v>-6.3906549689504493</v>
      </c>
      <c r="BA32" s="49">
        <v>2.9234141879501003E-10</v>
      </c>
      <c r="BB32">
        <v>-10572.349205764453</v>
      </c>
      <c r="BC32">
        <v>-5603.2736424477198</v>
      </c>
      <c r="BD32">
        <v>-10572.349205764453</v>
      </c>
      <c r="BE32">
        <v>-5603.2736424477198</v>
      </c>
      <c r="BM32" s="109">
        <f t="shared" si="3"/>
        <v>1</v>
      </c>
      <c r="BN32" s="114" t="s">
        <v>178</v>
      </c>
      <c r="BO32" s="114">
        <v>-7.7526715730954543E-2</v>
      </c>
      <c r="BP32" s="114">
        <v>1.3642651565662606E-2</v>
      </c>
      <c r="BQ32" s="114">
        <v>-5.6826721226306693</v>
      </c>
      <c r="BR32" s="127">
        <v>1.9081973041152454E-8</v>
      </c>
      <c r="BS32" s="114">
        <v>-0.10430968645972033</v>
      </c>
      <c r="BT32" s="114">
        <v>-5.0743745002188749E-2</v>
      </c>
      <c r="BU32" s="114">
        <v>-0.10430968645972033</v>
      </c>
      <c r="BV32" s="114">
        <v>-5.0743745002188749E-2</v>
      </c>
      <c r="CD32" t="s">
        <v>176</v>
      </c>
      <c r="CE32">
        <v>-19802.373342407926</v>
      </c>
      <c r="CF32">
        <v>1282.3377740186256</v>
      </c>
      <c r="CG32">
        <v>-15.442400390616818</v>
      </c>
      <c r="CH32" s="129">
        <v>7.6818688115117195E-47</v>
      </c>
      <c r="CI32">
        <v>-22319.826695601703</v>
      </c>
      <c r="CJ32">
        <v>-17284.919989214148</v>
      </c>
      <c r="CK32">
        <v>-22319.826695601703</v>
      </c>
      <c r="CL32">
        <v>-17284.919989214148</v>
      </c>
      <c r="CT32" t="s">
        <v>176</v>
      </c>
      <c r="CU32">
        <v>-0.20811589906392267</v>
      </c>
      <c r="CV32">
        <v>1.3612178400728073E-2</v>
      </c>
      <c r="CW32">
        <v>-15.28894883223035</v>
      </c>
      <c r="CX32">
        <v>4.6242329843869232E-46</v>
      </c>
      <c r="CY32">
        <v>-0.23483898626722224</v>
      </c>
      <c r="CZ32">
        <v>-0.18139281186062309</v>
      </c>
      <c r="DA32">
        <v>-0.23483898626722224</v>
      </c>
      <c r="DB32">
        <v>-0.18139281186062309</v>
      </c>
      <c r="DJ32" t="s">
        <v>176</v>
      </c>
      <c r="DK32">
        <v>-19740.021482322234</v>
      </c>
      <c r="DL32">
        <v>1274.1381125422577</v>
      </c>
      <c r="DM32">
        <v>-15.49284279938494</v>
      </c>
      <c r="DN32">
        <v>4.1731592461401895E-47</v>
      </c>
      <c r="DO32">
        <v>-22241.371935755291</v>
      </c>
      <c r="DP32">
        <v>-17238.671028889177</v>
      </c>
      <c r="DQ32">
        <v>-22241.371935755291</v>
      </c>
      <c r="DR32">
        <v>-17238.671028889177</v>
      </c>
      <c r="DZ32" t="s">
        <v>176</v>
      </c>
      <c r="EA32">
        <v>-0.2071183659844428</v>
      </c>
      <c r="EB32">
        <v>1.3530635375484493E-2</v>
      </c>
      <c r="EC32">
        <v>-15.307364379924877</v>
      </c>
      <c r="ED32">
        <v>3.6653874142180682E-46</v>
      </c>
      <c r="EE32">
        <v>-0.2336813112401778</v>
      </c>
      <c r="EF32">
        <v>-0.18055542072870781</v>
      </c>
      <c r="EG32">
        <v>-0.2336813112401778</v>
      </c>
      <c r="EH32">
        <v>-0.18055542072870781</v>
      </c>
      <c r="EP32" t="s">
        <v>193</v>
      </c>
      <c r="EQ32">
        <v>-7.0726866977310024E-2</v>
      </c>
      <c r="ER32">
        <v>1.0256778920332697E-2</v>
      </c>
      <c r="ES32">
        <v>-6.8956216690118417</v>
      </c>
      <c r="ET32" s="129">
        <v>1.1473352502665173E-11</v>
      </c>
      <c r="EU32">
        <v>-9.0862584894340542E-2</v>
      </c>
      <c r="EV32">
        <v>-5.0591149060279506E-2</v>
      </c>
      <c r="EW32">
        <v>-9.0862584894340542E-2</v>
      </c>
      <c r="EX32">
        <v>-5.0591149060279506E-2</v>
      </c>
      <c r="FF32" t="s">
        <v>192</v>
      </c>
      <c r="FG32">
        <v>-1.0830566751999515E-2</v>
      </c>
      <c r="FH32">
        <v>8.8463674365253445E-3</v>
      </c>
      <c r="FI32">
        <v>-1.2242953765725018</v>
      </c>
      <c r="FJ32">
        <v>0.22122887003934591</v>
      </c>
      <c r="FK32">
        <v>-2.8197418536156021E-2</v>
      </c>
      <c r="FL32">
        <v>6.5362850321569917E-3</v>
      </c>
      <c r="FM32">
        <v>-2.8197418536156021E-2</v>
      </c>
      <c r="FN32">
        <v>6.5362850321569917E-3</v>
      </c>
    </row>
    <row r="33" spans="2:170" ht="19" x14ac:dyDescent="0.25">
      <c r="B33" s="81">
        <v>44765</v>
      </c>
      <c r="C33">
        <v>6.5754292541456714</v>
      </c>
      <c r="D33">
        <v>4.6923894167517961</v>
      </c>
      <c r="E33">
        <v>5.254267703919977</v>
      </c>
      <c r="F33">
        <v>6.8351891450605864</v>
      </c>
      <c r="G33">
        <v>0</v>
      </c>
      <c r="H33">
        <v>0</v>
      </c>
      <c r="I33">
        <v>0</v>
      </c>
      <c r="J33">
        <v>0</v>
      </c>
      <c r="K33">
        <v>0</v>
      </c>
      <c r="L33">
        <v>0</v>
      </c>
      <c r="M33">
        <v>1</v>
      </c>
      <c r="N33">
        <v>30</v>
      </c>
      <c r="O33">
        <v>11.432370265789363</v>
      </c>
      <c r="P33" s="74">
        <v>92260.397519447317</v>
      </c>
      <c r="V33" s="81">
        <v>44702</v>
      </c>
      <c r="W33" s="3">
        <v>283.14877870190054</v>
      </c>
      <c r="X33" s="3">
        <v>58.275707127310696</v>
      </c>
      <c r="Y33" s="3">
        <v>120.57723213113402</v>
      </c>
      <c r="Z33" s="3">
        <v>759.67407480192855</v>
      </c>
      <c r="AE33">
        <f>AI32-AI30</f>
        <v>312.68191183444014</v>
      </c>
      <c r="AF33" s="109">
        <f t="shared" si="1"/>
        <v>1</v>
      </c>
      <c r="AG33" t="s">
        <v>178</v>
      </c>
      <c r="AH33">
        <v>-7052.2831192693193</v>
      </c>
      <c r="AI33">
        <v>3267.9193364181706</v>
      </c>
      <c r="AJ33">
        <v>-2.1580346371091985</v>
      </c>
      <c r="AK33" s="49">
        <v>3.124488153259395E-2</v>
      </c>
      <c r="AL33">
        <v>-13467.737956000015</v>
      </c>
      <c r="AM33">
        <v>-636.82828253862317</v>
      </c>
      <c r="AN33">
        <v>-13467.737956000015</v>
      </c>
      <c r="AO33">
        <v>-636.82828253862317</v>
      </c>
      <c r="AV33" s="109">
        <f t="shared" si="2"/>
        <v>4</v>
      </c>
      <c r="AW33" t="s">
        <v>177</v>
      </c>
      <c r="AX33">
        <v>-21540.07970414203</v>
      </c>
      <c r="AY33">
        <v>1264.9959991847611</v>
      </c>
      <c r="AZ33">
        <v>-17.02778484518824</v>
      </c>
      <c r="BA33" s="49">
        <v>4.2283697112718027E-55</v>
      </c>
      <c r="BB33">
        <v>-24023.493625189847</v>
      </c>
      <c r="BC33">
        <v>-19056.665783094213</v>
      </c>
      <c r="BD33">
        <v>-24023.493625189847</v>
      </c>
      <c r="BE33">
        <v>-19056.665783094213</v>
      </c>
      <c r="BM33" s="109">
        <f t="shared" si="3"/>
        <v>4</v>
      </c>
      <c r="BN33" t="s">
        <v>177</v>
      </c>
      <c r="BO33">
        <v>-0.22244221044053403</v>
      </c>
      <c r="BP33">
        <v>1.3636480422349224E-2</v>
      </c>
      <c r="BQ33">
        <v>-16.312289062210439</v>
      </c>
      <c r="BR33" s="125">
        <v>2.5334504642120819E-51</v>
      </c>
      <c r="BS33">
        <v>-0.24921306610868058</v>
      </c>
      <c r="BT33">
        <v>-0.19567135477238748</v>
      </c>
      <c r="BU33">
        <v>-0.24921306610868058</v>
      </c>
      <c r="BV33">
        <v>-0.19567135477238748</v>
      </c>
      <c r="CD33" t="s">
        <v>175</v>
      </c>
      <c r="CE33">
        <v>-21430.630191929024</v>
      </c>
      <c r="CF33">
        <v>1178.9591030288821</v>
      </c>
      <c r="CG33">
        <v>-18.177585750745095</v>
      </c>
      <c r="CH33" s="129">
        <v>2.5182618767591578E-61</v>
      </c>
      <c r="CI33">
        <v>-23745.133131273364</v>
      </c>
      <c r="CJ33">
        <v>-19116.127252584683</v>
      </c>
      <c r="CK33">
        <v>-23745.133131273364</v>
      </c>
      <c r="CL33">
        <v>-19116.127252584683</v>
      </c>
      <c r="CT33" t="s">
        <v>175</v>
      </c>
      <c r="CU33">
        <v>-0.22778048421388233</v>
      </c>
      <c r="CV33">
        <v>1.2514800673226053E-2</v>
      </c>
      <c r="CW33">
        <v>-18.200887905565445</v>
      </c>
      <c r="CX33">
        <v>1.8772251168188611E-61</v>
      </c>
      <c r="CY33">
        <v>-0.2523492269879738</v>
      </c>
      <c r="CZ33">
        <v>-0.20321174143979084</v>
      </c>
      <c r="DA33">
        <v>-0.2523492269879738</v>
      </c>
      <c r="DB33">
        <v>-0.20321174143979084</v>
      </c>
      <c r="DJ33" t="s">
        <v>175</v>
      </c>
      <c r="DK33">
        <v>-21317.245548615574</v>
      </c>
      <c r="DL33">
        <v>1168.4078344042796</v>
      </c>
      <c r="DM33">
        <v>-18.244695833868928</v>
      </c>
      <c r="DN33">
        <v>1.047442680421239E-61</v>
      </c>
      <c r="DO33">
        <v>-23611.029430922092</v>
      </c>
      <c r="DP33">
        <v>-19023.461666309056</v>
      </c>
      <c r="DQ33">
        <v>-23611.029430922092</v>
      </c>
      <c r="DR33">
        <v>-19023.461666309056</v>
      </c>
      <c r="DZ33" t="s">
        <v>175</v>
      </c>
      <c r="EA33">
        <v>-0.22594378393770784</v>
      </c>
      <c r="EB33">
        <v>1.2407838853230636E-2</v>
      </c>
      <c r="EC33">
        <v>-18.209761313822892</v>
      </c>
      <c r="ED33">
        <v>1.6279254091320026E-61</v>
      </c>
      <c r="EE33">
        <v>-0.25030248809712324</v>
      </c>
      <c r="EF33">
        <v>-0.20158507977829246</v>
      </c>
      <c r="EG33">
        <v>-0.25030248809712324</v>
      </c>
      <c r="EH33">
        <v>-0.20158507977829246</v>
      </c>
      <c r="EP33" t="s">
        <v>192</v>
      </c>
      <c r="EQ33">
        <v>-6.1785251876516789E-2</v>
      </c>
      <c r="ER33">
        <v>1.010620227932243E-2</v>
      </c>
      <c r="ES33">
        <v>-6.1135973898851335</v>
      </c>
      <c r="ET33" s="129">
        <v>1.5728241207568807E-9</v>
      </c>
      <c r="EU33">
        <v>-8.1625363464130754E-2</v>
      </c>
      <c r="EV33">
        <v>-4.1945140288902831E-2</v>
      </c>
      <c r="EW33">
        <v>-8.1625363464130754E-2</v>
      </c>
      <c r="EX33">
        <v>-4.1945140288902831E-2</v>
      </c>
      <c r="FF33" t="s">
        <v>193</v>
      </c>
      <c r="FG33">
        <v>-2.3518021137124295E-2</v>
      </c>
      <c r="FH33">
        <v>6.3021243513193088E-3</v>
      </c>
      <c r="FI33">
        <v>-3.7317608834870022</v>
      </c>
      <c r="FJ33">
        <v>2.0465304984403746E-4</v>
      </c>
      <c r="FK33">
        <v>-3.5890111751718377E-2</v>
      </c>
      <c r="FL33">
        <v>-1.1145930522530215E-2</v>
      </c>
      <c r="FM33">
        <v>-3.5890111751718377E-2</v>
      </c>
      <c r="FN33">
        <v>-1.1145930522530215E-2</v>
      </c>
    </row>
    <row r="34" spans="2:170" ht="19" x14ac:dyDescent="0.25">
      <c r="B34" s="81">
        <v>44772</v>
      </c>
      <c r="C34">
        <v>6.6644325445164192</v>
      </c>
      <c r="D34">
        <v>4.698213593422615</v>
      </c>
      <c r="E34">
        <v>5.2608229369443213</v>
      </c>
      <c r="F34">
        <v>6.8395957253411801</v>
      </c>
      <c r="G34">
        <v>0</v>
      </c>
      <c r="H34">
        <v>0</v>
      </c>
      <c r="I34">
        <v>0</v>
      </c>
      <c r="J34">
        <v>0</v>
      </c>
      <c r="K34">
        <v>0</v>
      </c>
      <c r="L34">
        <v>0</v>
      </c>
      <c r="M34">
        <v>1</v>
      </c>
      <c r="N34">
        <v>31</v>
      </c>
      <c r="O34">
        <v>11.439796088930445</v>
      </c>
      <c r="P34" s="74">
        <v>92948.056973139159</v>
      </c>
      <c r="V34" s="81">
        <v>44709</v>
      </c>
      <c r="W34" s="3">
        <v>311.46365645872851</v>
      </c>
      <c r="X34" s="3">
        <v>58.858314334672173</v>
      </c>
      <c r="Y34" s="3">
        <v>119.21166453439045</v>
      </c>
      <c r="Z34" s="3">
        <v>710.75061208540114</v>
      </c>
      <c r="AE34">
        <f>AH33-AH35</f>
        <v>16317.386571502917</v>
      </c>
      <c r="AF34" s="109">
        <f t="shared" si="1"/>
        <v>3</v>
      </c>
      <c r="AG34" t="s">
        <v>177</v>
      </c>
      <c r="AH34">
        <v>-20504.94196336134</v>
      </c>
      <c r="AI34">
        <v>3266.4929449309689</v>
      </c>
      <c r="AJ34">
        <v>-6.2773568806206841</v>
      </c>
      <c r="AK34" s="49">
        <v>5.852239592730674E-10</v>
      </c>
      <c r="AL34">
        <v>-26917.596562624833</v>
      </c>
      <c r="AM34">
        <v>-14092.287364097849</v>
      </c>
      <c r="AN34">
        <v>-26917.596562624833</v>
      </c>
      <c r="AO34">
        <v>-14092.287364097849</v>
      </c>
      <c r="AV34" s="109">
        <f t="shared" si="2"/>
        <v>5</v>
      </c>
      <c r="AW34" t="s">
        <v>176</v>
      </c>
      <c r="AX34">
        <v>-24406.90671335431</v>
      </c>
      <c r="AY34">
        <v>1320.4267687751037</v>
      </c>
      <c r="AZ34">
        <v>-18.484104753492254</v>
      </c>
      <c r="BA34" s="49">
        <v>5.3944723593716426E-63</v>
      </c>
      <c r="BB34">
        <v>-26999.141172130123</v>
      </c>
      <c r="BC34">
        <v>-21814.672254578498</v>
      </c>
      <c r="BD34">
        <v>-26999.141172130123</v>
      </c>
      <c r="BE34">
        <v>-21814.672254578498</v>
      </c>
      <c r="BM34" s="109">
        <f t="shared" si="3"/>
        <v>5</v>
      </c>
      <c r="BN34" t="s">
        <v>176</v>
      </c>
      <c r="BO34">
        <v>-0.25146845607196627</v>
      </c>
      <c r="BP34">
        <v>1.4234016386732978E-2</v>
      </c>
      <c r="BQ34">
        <v>-17.666725205287182</v>
      </c>
      <c r="BR34" s="125">
        <v>1.5645856049030048E-58</v>
      </c>
      <c r="BS34">
        <v>-0.27941238195791085</v>
      </c>
      <c r="BT34">
        <v>-0.22352453018602167</v>
      </c>
      <c r="BU34">
        <v>-0.27941238195791085</v>
      </c>
      <c r="BV34">
        <v>-0.22352453018602167</v>
      </c>
      <c r="CD34" t="s">
        <v>193</v>
      </c>
      <c r="CE34">
        <v>-8514.9615734309482</v>
      </c>
      <c r="CF34">
        <v>1005.538963535185</v>
      </c>
      <c r="CG34">
        <v>-8.4680573127617045</v>
      </c>
      <c r="CH34" s="129">
        <v>1.3367538369530164E-16</v>
      </c>
      <c r="CI34">
        <v>-10489.010444802556</v>
      </c>
      <c r="CJ34">
        <v>-6540.9127020593414</v>
      </c>
      <c r="CK34">
        <v>-10489.010444802556</v>
      </c>
      <c r="CL34">
        <v>-6540.9127020593414</v>
      </c>
      <c r="CT34" t="s">
        <v>193</v>
      </c>
      <c r="CU34">
        <v>-0.10978413964312878</v>
      </c>
      <c r="CV34">
        <v>1.0673923858321381E-2</v>
      </c>
      <c r="CW34">
        <v>-10.28526539071582</v>
      </c>
      <c r="CX34">
        <v>2.7785251046344563E-23</v>
      </c>
      <c r="CY34">
        <v>-0.13073891922874201</v>
      </c>
      <c r="CZ34">
        <v>-8.882936005751553E-2</v>
      </c>
      <c r="DA34">
        <v>-0.13073891922874201</v>
      </c>
      <c r="DB34">
        <v>-8.882936005751553E-2</v>
      </c>
      <c r="DJ34" t="s">
        <v>193</v>
      </c>
      <c r="DK34">
        <v>-8514.9615734309718</v>
      </c>
      <c r="DL34">
        <v>1000.7758666036452</v>
      </c>
      <c r="DM34">
        <v>-8.5083602208838052</v>
      </c>
      <c r="DN34">
        <v>9.7251049077733704E-17</v>
      </c>
      <c r="DO34">
        <v>-10479.655308805648</v>
      </c>
      <c r="DP34">
        <v>-6550.2678380562947</v>
      </c>
      <c r="DQ34">
        <v>-10479.655308805648</v>
      </c>
      <c r="DR34">
        <v>-6550.2678380562947</v>
      </c>
      <c r="DZ34" t="s">
        <v>193</v>
      </c>
      <c r="EA34">
        <v>-0.10978413964312819</v>
      </c>
      <c r="EB34">
        <v>1.0627680947852765E-2</v>
      </c>
      <c r="EC34">
        <v>-10.330018390823932</v>
      </c>
      <c r="ED34">
        <v>1.8411707851886233E-23</v>
      </c>
      <c r="EE34">
        <v>-0.13064809018049328</v>
      </c>
      <c r="EF34">
        <v>-8.8920189105763103E-2</v>
      </c>
      <c r="EG34">
        <v>-0.13064809018049328</v>
      </c>
      <c r="EH34">
        <v>-8.8920189105763103E-2</v>
      </c>
      <c r="EP34" t="s">
        <v>191</v>
      </c>
      <c r="EQ34">
        <v>0.11135821346120364</v>
      </c>
      <c r="ER34">
        <v>1.1833040281037646E-2</v>
      </c>
      <c r="ES34">
        <v>9.410786308202999</v>
      </c>
      <c r="ET34" s="129">
        <v>6.0141423921832337E-20</v>
      </c>
      <c r="EU34">
        <v>8.8128039246616496E-2</v>
      </c>
      <c r="EV34">
        <v>0.13458838767579079</v>
      </c>
      <c r="EW34">
        <v>8.8128039246616496E-2</v>
      </c>
      <c r="EX34">
        <v>0.13458838767579079</v>
      </c>
      <c r="FF34" t="s">
        <v>221</v>
      </c>
      <c r="FG34">
        <v>-1.6895223201227008E-2</v>
      </c>
      <c r="FH34">
        <v>6.3790184860881742E-3</v>
      </c>
      <c r="FI34">
        <v>-2.6485615675943461</v>
      </c>
      <c r="FJ34">
        <v>8.2551103059726409E-3</v>
      </c>
      <c r="FK34">
        <v>-2.9418269453961116E-2</v>
      </c>
      <c r="FL34">
        <v>-4.3721769484929016E-3</v>
      </c>
      <c r="FM34">
        <v>-2.9418269453961116E-2</v>
      </c>
      <c r="FN34">
        <v>-4.3721769484929016E-3</v>
      </c>
    </row>
    <row r="35" spans="2:170" ht="19" x14ac:dyDescent="0.25">
      <c r="B35" s="81">
        <v>44779</v>
      </c>
      <c r="C35">
        <v>5.3249812783362298</v>
      </c>
      <c r="D35">
        <v>4.7040617809127596</v>
      </c>
      <c r="E35">
        <v>5.2674133398158345</v>
      </c>
      <c r="F35">
        <v>6.8447557456363599</v>
      </c>
      <c r="G35">
        <v>0</v>
      </c>
      <c r="H35">
        <v>0</v>
      </c>
      <c r="I35">
        <v>0</v>
      </c>
      <c r="J35">
        <v>0</v>
      </c>
      <c r="K35">
        <v>0</v>
      </c>
      <c r="L35">
        <v>0</v>
      </c>
      <c r="M35">
        <v>1</v>
      </c>
      <c r="N35">
        <v>32</v>
      </c>
      <c r="O35">
        <v>11.344138523388866</v>
      </c>
      <c r="P35" s="74">
        <v>84468.885228664745</v>
      </c>
      <c r="V35" s="81">
        <v>44716</v>
      </c>
      <c r="W35" s="3">
        <v>342.61002209326517</v>
      </c>
      <c r="X35" s="3">
        <v>59.446882491627733</v>
      </c>
      <c r="Y35" s="3">
        <v>119.11811122070691</v>
      </c>
      <c r="Z35" s="3">
        <v>678.2939757810725</v>
      </c>
      <c r="AF35" s="109">
        <f t="shared" si="1"/>
        <v>6</v>
      </c>
      <c r="AG35" t="s">
        <v>176</v>
      </c>
      <c r="AH35">
        <v>-23369.669690772236</v>
      </c>
      <c r="AI35">
        <v>3381.2864691007462</v>
      </c>
      <c r="AJ35">
        <v>-6.9114728681913205</v>
      </c>
      <c r="AK35" s="49">
        <v>1.0330735629357846E-11</v>
      </c>
      <c r="AL35">
        <v>-30007.682566677755</v>
      </c>
      <c r="AM35">
        <v>-16731.656814866717</v>
      </c>
      <c r="AN35">
        <v>-30007.682566677755</v>
      </c>
      <c r="AO35">
        <v>-16731.656814866717</v>
      </c>
      <c r="AW35" t="s">
        <v>175</v>
      </c>
      <c r="AX35">
        <v>-25974.747993748875</v>
      </c>
      <c r="AY35">
        <v>1230.3520239691275</v>
      </c>
      <c r="AZ35">
        <v>-21.111639179455395</v>
      </c>
      <c r="BA35" s="49">
        <v>8.798935821452312E-78</v>
      </c>
      <c r="BB35">
        <v>-28390.14958085541</v>
      </c>
      <c r="BC35">
        <v>-23559.34640664234</v>
      </c>
      <c r="BD35">
        <v>-28390.14958085541</v>
      </c>
      <c r="BE35">
        <v>-23559.34640664234</v>
      </c>
      <c r="BM35" s="109" t="e">
        <f>RANK(BO$35,BP35:BP$39)</f>
        <v>#N/A</v>
      </c>
      <c r="BN35" t="s">
        <v>175</v>
      </c>
      <c r="BO35">
        <v>-0.27027484869773927</v>
      </c>
      <c r="BP35">
        <v>1.3263023201864102E-2</v>
      </c>
      <c r="BQ35">
        <v>-20.378072524200398</v>
      </c>
      <c r="BR35" s="125">
        <v>1.3506253681459464E-73</v>
      </c>
      <c r="BS35">
        <v>-0.29631254089274733</v>
      </c>
      <c r="BT35">
        <v>-0.2442371565027312</v>
      </c>
      <c r="BU35">
        <v>-0.29631254089274733</v>
      </c>
      <c r="BV35">
        <v>-0.2442371565027312</v>
      </c>
      <c r="CD35" t="s">
        <v>192</v>
      </c>
      <c r="CE35">
        <v>-6992.1659061932141</v>
      </c>
      <c r="CF35">
        <v>1005.5389635351845</v>
      </c>
      <c r="CG35">
        <v>-6.9536498929994508</v>
      </c>
      <c r="CH35" s="129">
        <v>7.8307806210451164E-12</v>
      </c>
      <c r="CI35">
        <v>-8966.2147775648209</v>
      </c>
      <c r="CJ35">
        <v>-5018.1170348216083</v>
      </c>
      <c r="CK35">
        <v>-8966.2147775648209</v>
      </c>
      <c r="CL35">
        <v>-5018.1170348216083</v>
      </c>
      <c r="CT35" t="s">
        <v>192</v>
      </c>
      <c r="CU35">
        <v>-9.0261891866187827E-2</v>
      </c>
      <c r="CV35">
        <v>1.0673923858321378E-2</v>
      </c>
      <c r="CW35">
        <v>-8.4562990203288528</v>
      </c>
      <c r="CX35">
        <v>1.4655001710750438E-16</v>
      </c>
      <c r="CY35">
        <v>-0.11121667145180106</v>
      </c>
      <c r="CZ35">
        <v>-6.9307112280574595E-2</v>
      </c>
      <c r="DA35">
        <v>-0.11121667145180106</v>
      </c>
      <c r="DB35">
        <v>-6.9307112280574595E-2</v>
      </c>
      <c r="DJ35" t="s">
        <v>192</v>
      </c>
      <c r="DK35">
        <v>-6992.1659061932196</v>
      </c>
      <c r="DL35">
        <v>1000.7758666036447</v>
      </c>
      <c r="DM35">
        <v>-6.9867451239833436</v>
      </c>
      <c r="DN35">
        <v>6.2731394795614246E-12</v>
      </c>
      <c r="DO35">
        <v>-8956.8596415678949</v>
      </c>
      <c r="DP35">
        <v>-5027.4721708185443</v>
      </c>
      <c r="DQ35">
        <v>-8956.8596415678949</v>
      </c>
      <c r="DR35">
        <v>-5027.4721708185443</v>
      </c>
      <c r="DZ35" t="s">
        <v>192</v>
      </c>
      <c r="EA35">
        <v>-9.0261891866187438E-2</v>
      </c>
      <c r="EB35">
        <v>1.0627680947852759E-2</v>
      </c>
      <c r="EC35">
        <v>-8.4930938658281949</v>
      </c>
      <c r="ED35">
        <v>1.0963202921248388E-16</v>
      </c>
      <c r="EE35">
        <v>-0.11112584240355251</v>
      </c>
      <c r="EF35">
        <v>-6.9397941328822363E-2</v>
      </c>
      <c r="EG35">
        <v>-0.11112584240355251</v>
      </c>
      <c r="EH35">
        <v>-6.9397941328822363E-2</v>
      </c>
      <c r="EP35" t="s">
        <v>190</v>
      </c>
      <c r="EQ35">
        <v>0.16097977566396907</v>
      </c>
      <c r="ER35">
        <v>1.6584661433910231E-2</v>
      </c>
      <c r="ES35">
        <v>9.7065457926574155</v>
      </c>
      <c r="ET35" s="129">
        <v>4.722578529230402E-21</v>
      </c>
      <c r="EU35">
        <v>0.12842139968877164</v>
      </c>
      <c r="EV35">
        <v>0.19353815163916649</v>
      </c>
      <c r="EW35">
        <v>0.12842139968877164</v>
      </c>
      <c r="EX35">
        <v>0.19353815163916649</v>
      </c>
      <c r="FF35" t="s">
        <v>222</v>
      </c>
      <c r="FG35">
        <v>9.021653356731385E-3</v>
      </c>
      <c r="FH35">
        <v>4.279041863508218E-3</v>
      </c>
      <c r="FI35">
        <v>2.1083349133992551</v>
      </c>
      <c r="FJ35">
        <v>3.5336258732933702E-2</v>
      </c>
      <c r="FK35">
        <v>6.2120126665442656E-4</v>
      </c>
      <c r="FL35">
        <v>1.7422105446808344E-2</v>
      </c>
      <c r="FM35">
        <v>6.2120126665442656E-4</v>
      </c>
      <c r="FN35">
        <v>1.7422105446808344E-2</v>
      </c>
    </row>
    <row r="36" spans="2:170" ht="20" thickBot="1" x14ac:dyDescent="0.3">
      <c r="B36" s="81">
        <v>44786</v>
      </c>
      <c r="C36">
        <v>4.8438187273071911</v>
      </c>
      <c r="D36">
        <v>4.7099339373353573</v>
      </c>
      <c r="E36">
        <v>5.2740322820610297</v>
      </c>
      <c r="F36">
        <v>6.8504478247477243</v>
      </c>
      <c r="G36">
        <v>0</v>
      </c>
      <c r="H36">
        <v>0</v>
      </c>
      <c r="I36">
        <v>0</v>
      </c>
      <c r="J36">
        <v>0</v>
      </c>
      <c r="K36">
        <v>0</v>
      </c>
      <c r="L36">
        <v>0</v>
      </c>
      <c r="M36">
        <v>1</v>
      </c>
      <c r="N36">
        <v>33</v>
      </c>
      <c r="O36">
        <v>11.29746588173497</v>
      </c>
      <c r="P36" s="74">
        <v>80617.085241736408</v>
      </c>
      <c r="V36" s="81">
        <v>44723</v>
      </c>
      <c r="W36" s="3">
        <v>376.87102430145814</v>
      </c>
      <c r="X36" s="3">
        <v>60.041349817904887</v>
      </c>
      <c r="Y36" s="3">
        <v>119.66645735340025</v>
      </c>
      <c r="Z36" s="3">
        <v>657.38201584125534</v>
      </c>
      <c r="AE36">
        <f>AH35-AH34</f>
        <v>-2864.7277274108965</v>
      </c>
      <c r="AF36" s="109">
        <f t="shared" si="1"/>
        <v>7</v>
      </c>
      <c r="AG36" s="52" t="s">
        <v>175</v>
      </c>
      <c r="AH36" s="52">
        <v>-24936.192817477695</v>
      </c>
      <c r="AI36" s="52">
        <v>3198.4443199410512</v>
      </c>
      <c r="AJ36" s="52">
        <v>-7.7963504513773376</v>
      </c>
      <c r="AK36" s="50">
        <v>2.1546656703303475E-14</v>
      </c>
      <c r="AL36" s="52">
        <v>-31215.256946664609</v>
      </c>
      <c r="AM36" s="52">
        <v>-18657.128688290781</v>
      </c>
      <c r="AN36" s="52">
        <v>-31215.256946664609</v>
      </c>
      <c r="AO36" s="52">
        <v>-18657.128688290781</v>
      </c>
      <c r="AW36" t="s">
        <v>193</v>
      </c>
      <c r="AX36">
        <v>-8514.9615734309773</v>
      </c>
      <c r="AY36">
        <v>954.9938280519101</v>
      </c>
      <c r="AZ36">
        <v>-8.9162477529311683</v>
      </c>
      <c r="BA36" s="49">
        <v>3.7353390079409758E-18</v>
      </c>
      <c r="BB36">
        <v>-10389.785658746099</v>
      </c>
      <c r="BC36">
        <v>-6640.1374881158563</v>
      </c>
      <c r="BD36">
        <v>-10389.785658746099</v>
      </c>
      <c r="BE36">
        <v>-6640.1374881158563</v>
      </c>
      <c r="BM36" s="109" t="e">
        <f>RANK(BO36,BO$26:BO$34)</f>
        <v>#N/A</v>
      </c>
      <c r="BN36" t="s">
        <v>193</v>
      </c>
      <c r="BO36">
        <v>-0.10978413964312848</v>
      </c>
      <c r="BP36">
        <v>1.0294700258409397E-2</v>
      </c>
      <c r="BQ36">
        <v>-10.664141440490168</v>
      </c>
      <c r="BR36" s="125">
        <v>8.5432133447638545E-25</v>
      </c>
      <c r="BS36">
        <v>-0.12999448177166067</v>
      </c>
      <c r="BT36">
        <v>-8.9573797514596307E-2</v>
      </c>
      <c r="BU36">
        <v>-0.12999448177166067</v>
      </c>
      <c r="BV36">
        <v>-8.9573797514596307E-2</v>
      </c>
      <c r="CD36" t="s">
        <v>191</v>
      </c>
      <c r="CE36">
        <v>17925.371911472899</v>
      </c>
      <c r="CF36">
        <v>1005.538963535185</v>
      </c>
      <c r="CG36">
        <v>17.826630853221701</v>
      </c>
      <c r="CH36" s="129">
        <v>2.0657590858567656E-59</v>
      </c>
      <c r="CI36">
        <v>15951.323040101292</v>
      </c>
      <c r="CJ36">
        <v>19899.420782844507</v>
      </c>
      <c r="CK36">
        <v>15951.323040101292</v>
      </c>
      <c r="CL36">
        <v>19899.420782844507</v>
      </c>
      <c r="CT36" t="s">
        <v>191</v>
      </c>
      <c r="CU36">
        <v>0.19869275598929192</v>
      </c>
      <c r="CV36">
        <v>1.0673923858321381E-2</v>
      </c>
      <c r="CW36">
        <v>18.614781089560729</v>
      </c>
      <c r="CX36">
        <v>9.938966287723154E-64</v>
      </c>
      <c r="CY36">
        <v>0.17773797640367869</v>
      </c>
      <c r="CZ36">
        <v>0.21964753557490516</v>
      </c>
      <c r="DA36">
        <v>0.17773797640367869</v>
      </c>
      <c r="DB36">
        <v>0.21964753557490516</v>
      </c>
      <c r="DJ36" t="s">
        <v>191</v>
      </c>
      <c r="DK36">
        <v>17925.371911472863</v>
      </c>
      <c r="DL36">
        <v>1000.7758666036459</v>
      </c>
      <c r="DM36">
        <v>17.911474996201271</v>
      </c>
      <c r="DN36">
        <v>6.9356023911879566E-60</v>
      </c>
      <c r="DO36">
        <v>15960.678176098185</v>
      </c>
      <c r="DP36">
        <v>19890.065646847543</v>
      </c>
      <c r="DQ36">
        <v>15960.678176098185</v>
      </c>
      <c r="DR36">
        <v>19890.065646847543</v>
      </c>
      <c r="DZ36" t="s">
        <v>191</v>
      </c>
      <c r="EA36">
        <v>0.19869275598929173</v>
      </c>
      <c r="EB36">
        <v>1.0627680947852771E-2</v>
      </c>
      <c r="EC36">
        <v>18.695777278620305</v>
      </c>
      <c r="ED36">
        <v>3.4302866435599263E-64</v>
      </c>
      <c r="EE36">
        <v>0.17782880545192664</v>
      </c>
      <c r="EF36">
        <v>0.21955670652665682</v>
      </c>
      <c r="EG36">
        <v>0.17782880545192664</v>
      </c>
      <c r="EH36">
        <v>0.21955670652665682</v>
      </c>
      <c r="EP36" s="52" t="s">
        <v>189</v>
      </c>
      <c r="EQ36" s="52">
        <v>0.1794900355401878</v>
      </c>
      <c r="ER36" s="52">
        <v>1.0298877386802824E-2</v>
      </c>
      <c r="ES36" s="52">
        <v>17.428116560567052</v>
      </c>
      <c r="ET36" s="130">
        <v>2.7283016184951896E-57</v>
      </c>
      <c r="EU36" s="52">
        <v>0.15927167151640523</v>
      </c>
      <c r="EV36" s="52">
        <v>0.19970839956397038</v>
      </c>
      <c r="EW36" s="52">
        <v>0.15927167151640523</v>
      </c>
      <c r="EX36" s="52">
        <v>0.19970839956397038</v>
      </c>
      <c r="FF36" s="52" t="s">
        <v>133</v>
      </c>
      <c r="FG36" s="52">
        <v>1.5554872803449053E-4</v>
      </c>
      <c r="FH36" s="52">
        <v>4.8469603882175107E-5</v>
      </c>
      <c r="FI36" s="52">
        <v>3.2092015526393483</v>
      </c>
      <c r="FJ36" s="52">
        <v>1.3882225944231636E-3</v>
      </c>
      <c r="FK36" s="52">
        <v>6.0395046854236718E-5</v>
      </c>
      <c r="FL36" s="52">
        <v>2.5070240921474434E-4</v>
      </c>
      <c r="FM36" s="52">
        <v>6.0395046854236718E-5</v>
      </c>
      <c r="FN36" s="52">
        <v>2.5070240921474434E-4</v>
      </c>
    </row>
    <row r="37" spans="2:170" ht="19" x14ac:dyDescent="0.25">
      <c r="B37" s="81">
        <v>44793</v>
      </c>
      <c r="C37">
        <v>4.6282850956504387</v>
      </c>
      <c r="D37">
        <v>4.7158300197296388</v>
      </c>
      <c r="E37">
        <v>5.2806764328783125</v>
      </c>
      <c r="F37">
        <v>6.8565170902627095</v>
      </c>
      <c r="G37">
        <v>0</v>
      </c>
      <c r="H37">
        <v>0</v>
      </c>
      <c r="I37">
        <v>0</v>
      </c>
      <c r="J37">
        <v>0</v>
      </c>
      <c r="K37">
        <v>0</v>
      </c>
      <c r="L37">
        <v>0</v>
      </c>
      <c r="M37">
        <v>1</v>
      </c>
      <c r="N37">
        <v>34</v>
      </c>
      <c r="O37">
        <v>11.271848033621662</v>
      </c>
      <c r="P37" s="74">
        <v>78578.077996719498</v>
      </c>
      <c r="V37" s="81">
        <v>44730</v>
      </c>
      <c r="W37" s="3">
        <v>414.55812673149057</v>
      </c>
      <c r="X37" s="3">
        <v>60.641763166220031</v>
      </c>
      <c r="Y37" s="3">
        <v>120.5417044371774</v>
      </c>
      <c r="Z37" s="3">
        <v>644.56940621132844</v>
      </c>
      <c r="AW37" t="s">
        <v>192</v>
      </c>
      <c r="AX37">
        <v>-6992.1659061932305</v>
      </c>
      <c r="AY37">
        <v>954.9938280519101</v>
      </c>
      <c r="AZ37">
        <v>-7.321687010749101</v>
      </c>
      <c r="BA37" s="49">
        <v>6.4099948586354695E-13</v>
      </c>
      <c r="BB37">
        <v>-8866.9899915083515</v>
      </c>
      <c r="BC37">
        <v>-5117.3418208781095</v>
      </c>
      <c r="BD37">
        <v>-8866.9899915083515</v>
      </c>
      <c r="BE37">
        <v>-5117.3418208781095</v>
      </c>
      <c r="BM37" s="109" t="e">
        <f>RANK(BO37,BO$26:BO$34)</f>
        <v>#N/A</v>
      </c>
      <c r="BN37" t="s">
        <v>192</v>
      </c>
      <c r="BO37">
        <v>-9.0261891866187702E-2</v>
      </c>
      <c r="BP37">
        <v>1.0294700258409397E-2</v>
      </c>
      <c r="BQ37">
        <v>-8.7678018398307209</v>
      </c>
      <c r="BR37" s="125">
        <v>1.2423601107881664E-17</v>
      </c>
      <c r="BS37">
        <v>-0.11047223399471988</v>
      </c>
      <c r="BT37">
        <v>-7.0051549737655525E-2</v>
      </c>
      <c r="BU37">
        <v>-0.11047223399471988</v>
      </c>
      <c r="BV37">
        <v>-7.0051549737655525E-2</v>
      </c>
      <c r="CD37" t="s">
        <v>190</v>
      </c>
      <c r="CE37">
        <v>33375.304383473514</v>
      </c>
      <c r="CF37">
        <v>1005.5389635351848</v>
      </c>
      <c r="CG37">
        <v>33.191458107337354</v>
      </c>
      <c r="CH37" s="129">
        <v>1.1627279004951391E-148</v>
      </c>
      <c r="CI37">
        <v>31401.255512101907</v>
      </c>
      <c r="CJ37">
        <v>35349.353254845118</v>
      </c>
      <c r="CK37">
        <v>31401.255512101907</v>
      </c>
      <c r="CL37">
        <v>35349.353254845118</v>
      </c>
      <c r="CT37" t="s">
        <v>190</v>
      </c>
      <c r="CU37">
        <v>0.34786968641588756</v>
      </c>
      <c r="CV37">
        <v>1.0673923858321379E-2</v>
      </c>
      <c r="CW37">
        <v>32.590609698296539</v>
      </c>
      <c r="CX37">
        <v>3.5880281217197698E-145</v>
      </c>
      <c r="CY37">
        <v>0.3269149068302743</v>
      </c>
      <c r="CZ37">
        <v>0.36882446600150082</v>
      </c>
      <c r="DA37">
        <v>0.3269149068302743</v>
      </c>
      <c r="DB37">
        <v>0.36882446600150082</v>
      </c>
      <c r="DJ37" t="s">
        <v>190</v>
      </c>
      <c r="DK37">
        <v>33375.304383473471</v>
      </c>
      <c r="DL37">
        <v>1000.7758666036456</v>
      </c>
      <c r="DM37">
        <v>33.349429674738218</v>
      </c>
      <c r="DN37">
        <v>1.2054609240861629E-149</v>
      </c>
      <c r="DO37">
        <v>31410.610648098795</v>
      </c>
      <c r="DP37">
        <v>35339.998118848147</v>
      </c>
      <c r="DQ37">
        <v>31410.610648098795</v>
      </c>
      <c r="DR37">
        <v>35339.998118848147</v>
      </c>
      <c r="DZ37" t="s">
        <v>190</v>
      </c>
      <c r="EA37">
        <v>0.34786968641588817</v>
      </c>
      <c r="EB37">
        <v>1.0627680947852767E-2</v>
      </c>
      <c r="EC37">
        <v>32.732417177631994</v>
      </c>
      <c r="ED37">
        <v>4.6148981332653568E-146</v>
      </c>
      <c r="EE37">
        <v>0.32700573587852305</v>
      </c>
      <c r="EF37">
        <v>0.36873363695325329</v>
      </c>
      <c r="EG37">
        <v>0.32700573587852305</v>
      </c>
      <c r="EH37">
        <v>0.36873363695325329</v>
      </c>
    </row>
    <row r="38" spans="2:170" ht="20" thickBot="1" x14ac:dyDescent="0.3">
      <c r="B38" s="81">
        <v>44800</v>
      </c>
      <c r="C38">
        <v>4.9217058015594866</v>
      </c>
      <c r="D38">
        <v>4.7217499840690191</v>
      </c>
      <c r="E38">
        <v>5.2873441003717332</v>
      </c>
      <c r="F38">
        <v>6.8628553867282314</v>
      </c>
      <c r="G38">
        <v>0</v>
      </c>
      <c r="H38">
        <v>0</v>
      </c>
      <c r="I38">
        <v>0</v>
      </c>
      <c r="J38">
        <v>0</v>
      </c>
      <c r="K38">
        <v>0</v>
      </c>
      <c r="L38">
        <v>0</v>
      </c>
      <c r="M38">
        <v>1</v>
      </c>
      <c r="N38">
        <v>35</v>
      </c>
      <c r="O38">
        <v>11.309933340763454</v>
      </c>
      <c r="P38" s="74">
        <v>81628.467028957035</v>
      </c>
      <c r="V38" s="81">
        <v>44737</v>
      </c>
      <c r="W38" s="3">
        <v>456.01393940462833</v>
      </c>
      <c r="X38" s="3">
        <v>61.248180782895844</v>
      </c>
      <c r="Y38" s="3">
        <v>121.58641273667075</v>
      </c>
      <c r="Z38" s="3">
        <v>637.44459942160415</v>
      </c>
      <c r="AW38" t="s">
        <v>191</v>
      </c>
      <c r="AX38">
        <v>17925.371911472866</v>
      </c>
      <c r="AY38">
        <v>954.9938280519093</v>
      </c>
      <c r="AZ38">
        <v>18.770144251129675</v>
      </c>
      <c r="BA38" s="49">
        <v>1.4217384666586065E-64</v>
      </c>
      <c r="BB38">
        <v>16050.547826157746</v>
      </c>
      <c r="BC38">
        <v>19800.195996787985</v>
      </c>
      <c r="BD38">
        <v>16050.547826157746</v>
      </c>
      <c r="BE38">
        <v>19800.195996787985</v>
      </c>
      <c r="BM38" s="109" t="e">
        <f>RANK(BO38,BO$26:BO$34)</f>
        <v>#N/A</v>
      </c>
      <c r="BN38" t="s">
        <v>191</v>
      </c>
      <c r="BO38">
        <v>0.19869275598929134</v>
      </c>
      <c r="BP38">
        <v>1.0294700258409388E-2</v>
      </c>
      <c r="BQ38">
        <v>19.300489669622586</v>
      </c>
      <c r="BR38" s="125">
        <v>1.5958452914188185E-67</v>
      </c>
      <c r="BS38">
        <v>0.17848241386075916</v>
      </c>
      <c r="BT38">
        <v>0.21890309811782352</v>
      </c>
      <c r="BU38">
        <v>0.17848241386075916</v>
      </c>
      <c r="BV38">
        <v>0.21890309811782352</v>
      </c>
      <c r="CD38" t="s">
        <v>189</v>
      </c>
      <c r="CE38">
        <v>20408.682934468612</v>
      </c>
      <c r="CF38">
        <v>1005.5389635351844</v>
      </c>
      <c r="CG38">
        <v>20.296262675607895</v>
      </c>
      <c r="CH38" s="129">
        <v>3.7701571179038651E-73</v>
      </c>
      <c r="CI38">
        <v>18434.634063097008</v>
      </c>
      <c r="CJ38">
        <v>22382.731805840216</v>
      </c>
      <c r="CK38">
        <v>18434.634063097008</v>
      </c>
      <c r="CL38">
        <v>22382.731805840216</v>
      </c>
      <c r="CT38" t="s">
        <v>189</v>
      </c>
      <c r="CU38">
        <v>0.22429559820838421</v>
      </c>
      <c r="CV38">
        <v>1.0673923858321376E-2</v>
      </c>
      <c r="CW38">
        <v>21.013415608499368</v>
      </c>
      <c r="CX38">
        <v>3.0657531821630716E-77</v>
      </c>
      <c r="CY38">
        <v>0.20334081862277098</v>
      </c>
      <c r="CZ38">
        <v>0.24525037779399744</v>
      </c>
      <c r="DA38">
        <v>0.20334081862277098</v>
      </c>
      <c r="DB38">
        <v>0.24525037779399744</v>
      </c>
      <c r="DJ38" s="52" t="s">
        <v>189</v>
      </c>
      <c r="DK38" s="52">
        <v>20408.68293446855</v>
      </c>
      <c r="DL38" s="52">
        <v>1000.7758666036447</v>
      </c>
      <c r="DM38" s="52">
        <v>20.392860794825072</v>
      </c>
      <c r="DN38" s="52">
        <v>1.0207062797904614E-73</v>
      </c>
      <c r="DO38" s="52">
        <v>18443.989199093874</v>
      </c>
      <c r="DP38" s="52">
        <v>22373.376669843226</v>
      </c>
      <c r="DQ38" s="52">
        <v>18443.989199093874</v>
      </c>
      <c r="DR38" s="52">
        <v>22373.376669843226</v>
      </c>
      <c r="DZ38" s="52" t="s">
        <v>189</v>
      </c>
      <c r="EA38" s="52">
        <v>0.22429559820838457</v>
      </c>
      <c r="EB38" s="52">
        <v>1.0627680947852759E-2</v>
      </c>
      <c r="EC38" s="52">
        <v>21.10484867855407</v>
      </c>
      <c r="ED38" s="52">
        <v>8.7433442452455529E-78</v>
      </c>
      <c r="EE38" s="52">
        <v>0.20343164767101951</v>
      </c>
      <c r="EF38" s="52">
        <v>0.24515954874574963</v>
      </c>
      <c r="EG38" s="52">
        <v>0.20343164767101951</v>
      </c>
      <c r="EH38" s="52">
        <v>0.24515954874574963</v>
      </c>
    </row>
    <row r="39" spans="2:170" ht="20" thickBot="1" x14ac:dyDescent="0.3">
      <c r="B39" s="81">
        <v>44807</v>
      </c>
      <c r="C39">
        <v>4.7886279861864214</v>
      </c>
      <c r="D39">
        <v>4.7276937852693752</v>
      </c>
      <c r="E39">
        <v>5.2940344064499048</v>
      </c>
      <c r="F39">
        <v>6.8693872719069065</v>
      </c>
      <c r="G39">
        <v>0</v>
      </c>
      <c r="H39">
        <v>0</v>
      </c>
      <c r="I39">
        <v>0</v>
      </c>
      <c r="J39">
        <v>0</v>
      </c>
      <c r="K39">
        <v>0</v>
      </c>
      <c r="L39">
        <v>0</v>
      </c>
      <c r="M39">
        <v>1</v>
      </c>
      <c r="N39">
        <v>36</v>
      </c>
      <c r="O39">
        <v>11.257309446851389</v>
      </c>
      <c r="P39" s="74">
        <v>77443.928235956831</v>
      </c>
      <c r="V39" s="81">
        <v>44744</v>
      </c>
      <c r="W39" s="3">
        <v>501.61533334509005</v>
      </c>
      <c r="X39" s="3">
        <v>61.860662589226173</v>
      </c>
      <c r="Y39" s="3">
        <v>122.72192249159825</v>
      </c>
      <c r="Z39" s="3">
        <v>634.31969481953377</v>
      </c>
      <c r="AW39" t="s">
        <v>190</v>
      </c>
      <c r="AX39">
        <v>33375.304383473485</v>
      </c>
      <c r="AY39">
        <v>954.99382805190999</v>
      </c>
      <c r="AZ39">
        <v>34.948188567412735</v>
      </c>
      <c r="BA39" s="49">
        <v>1.0341694324720557E-158</v>
      </c>
      <c r="BB39">
        <v>31500.480298158363</v>
      </c>
      <c r="BC39">
        <v>35250.128468788607</v>
      </c>
      <c r="BD39">
        <v>31500.480298158363</v>
      </c>
      <c r="BE39">
        <v>35250.128468788607</v>
      </c>
      <c r="BM39" s="109" t="e">
        <f>RANK(BO39,BO$26:BO$34)</f>
        <v>#N/A</v>
      </c>
      <c r="BN39" t="s">
        <v>190</v>
      </c>
      <c r="BO39">
        <v>0.34786968641588761</v>
      </c>
      <c r="BP39">
        <v>1.0294700258409395E-2</v>
      </c>
      <c r="BQ39">
        <v>33.791142790361917</v>
      </c>
      <c r="BR39" s="125">
        <v>4.639408200363366E-152</v>
      </c>
      <c r="BS39">
        <v>0.32765934428735544</v>
      </c>
      <c r="BT39">
        <v>0.36808002854441979</v>
      </c>
      <c r="BU39">
        <v>0.32765934428735544</v>
      </c>
      <c r="BV39">
        <v>0.36808002854441979</v>
      </c>
      <c r="CD39" s="52" t="s">
        <v>202</v>
      </c>
      <c r="CE39" s="52">
        <v>0.58934933790986621</v>
      </c>
      <c r="CF39" s="52">
        <v>0.27895034598740387</v>
      </c>
      <c r="CG39" s="52">
        <v>2.1127392254121045</v>
      </c>
      <c r="CH39" s="130">
        <v>3.4957412120809918E-2</v>
      </c>
      <c r="CI39" s="52">
        <v>4.1721015553081123E-2</v>
      </c>
      <c r="CJ39" s="52">
        <v>1.1369776602666513</v>
      </c>
      <c r="CK39" s="52">
        <v>4.1721015553081123E-2</v>
      </c>
      <c r="CL39" s="52">
        <v>1.1369776602666513</v>
      </c>
      <c r="CT39" s="52" t="s">
        <v>202</v>
      </c>
      <c r="CU39" s="52">
        <v>8.4726008453842391E-6</v>
      </c>
      <c r="CV39" s="52">
        <v>2.9610933651481205E-6</v>
      </c>
      <c r="CW39" s="52">
        <v>2.8613082400934089</v>
      </c>
      <c r="CX39" s="52">
        <v>4.3379780697034047E-3</v>
      </c>
      <c r="CY39" s="52">
        <v>2.6594566237560087E-6</v>
      </c>
      <c r="CZ39" s="52">
        <v>1.428574506701247E-5</v>
      </c>
      <c r="DA39" s="52">
        <v>2.6594566237560087E-6</v>
      </c>
      <c r="DB39" s="52">
        <v>1.428574506701247E-5</v>
      </c>
    </row>
    <row r="40" spans="2:170" ht="20" thickBot="1" x14ac:dyDescent="0.3">
      <c r="B40" s="81">
        <v>44814</v>
      </c>
      <c r="C40">
        <v>4.6216017741952751</v>
      </c>
      <c r="D40">
        <v>4.7336613771974827</v>
      </c>
      <c r="E40">
        <v>5.3007468769320729</v>
      </c>
      <c r="F40">
        <v>6.8760601613278167</v>
      </c>
      <c r="G40">
        <v>0</v>
      </c>
      <c r="H40">
        <v>0</v>
      </c>
      <c r="I40">
        <v>0</v>
      </c>
      <c r="J40">
        <v>0</v>
      </c>
      <c r="K40">
        <v>0</v>
      </c>
      <c r="L40">
        <v>0</v>
      </c>
      <c r="M40">
        <v>1</v>
      </c>
      <c r="N40">
        <v>37</v>
      </c>
      <c r="O40">
        <v>11.236636344062296</v>
      </c>
      <c r="P40" s="74">
        <v>75859.357378962057</v>
      </c>
      <c r="V40" s="81">
        <v>44751</v>
      </c>
      <c r="W40" s="3">
        <v>551.77686667959904</v>
      </c>
      <c r="X40" s="3">
        <v>62.479269214968561</v>
      </c>
      <c r="Y40" s="3">
        <v>123.90896453029461</v>
      </c>
      <c r="Z40" s="3">
        <v>634.01334635032867</v>
      </c>
      <c r="AG40" t="s">
        <v>158</v>
      </c>
      <c r="AW40" s="52" t="s">
        <v>189</v>
      </c>
      <c r="AX40" s="52">
        <v>20408.682934468594</v>
      </c>
      <c r="AY40" s="52">
        <v>954.99382805190976</v>
      </c>
      <c r="AZ40" s="52">
        <v>21.370486735082078</v>
      </c>
      <c r="BA40" s="50">
        <v>2.8743420638213309E-79</v>
      </c>
      <c r="BB40" s="52">
        <v>18533.858849153472</v>
      </c>
      <c r="BC40" s="52">
        <v>22283.507019783716</v>
      </c>
      <c r="BD40" s="52">
        <v>18533.858849153472</v>
      </c>
      <c r="BE40" s="52">
        <v>22283.507019783716</v>
      </c>
      <c r="BM40" s="109" t="e">
        <f>RANK(BO40,BO$26:BO$34)</f>
        <v>#N/A</v>
      </c>
      <c r="BN40" s="52" t="s">
        <v>189</v>
      </c>
      <c r="BO40" s="52">
        <v>0.22429559820838435</v>
      </c>
      <c r="BP40" s="52">
        <v>1.0294700258409393E-2</v>
      </c>
      <c r="BQ40" s="52">
        <v>21.787482158615045</v>
      </c>
      <c r="BR40" s="126">
        <v>1.1379666032413746E-81</v>
      </c>
      <c r="BS40" s="52">
        <v>0.20408525607985217</v>
      </c>
      <c r="BT40" s="52">
        <v>0.24450594033691653</v>
      </c>
      <c r="BU40" s="52">
        <v>0.20408525607985217</v>
      </c>
      <c r="BV40" s="52">
        <v>0.24450594033691653</v>
      </c>
      <c r="EP40" t="s">
        <v>158</v>
      </c>
      <c r="FF40" t="s">
        <v>158</v>
      </c>
    </row>
    <row r="41" spans="2:170" ht="17" thickBot="1" x14ac:dyDescent="0.25">
      <c r="B41" s="81">
        <v>44821</v>
      </c>
      <c r="C41">
        <v>4.9212089590074202</v>
      </c>
      <c r="D41">
        <v>4.7396527126796375</v>
      </c>
      <c r="E41">
        <v>5.3074812379335237</v>
      </c>
      <c r="F41">
        <v>6.8828374179022891</v>
      </c>
      <c r="G41">
        <v>0</v>
      </c>
      <c r="H41">
        <v>0</v>
      </c>
      <c r="I41">
        <v>0</v>
      </c>
      <c r="J41">
        <v>0</v>
      </c>
      <c r="K41">
        <v>0</v>
      </c>
      <c r="L41">
        <v>0</v>
      </c>
      <c r="M41">
        <v>1</v>
      </c>
      <c r="N41">
        <v>38</v>
      </c>
      <c r="O41">
        <v>11.276961007584875</v>
      </c>
      <c r="P41" s="74">
        <v>78980.874530181391</v>
      </c>
      <c r="V41" s="81">
        <v>44758</v>
      </c>
      <c r="W41" s="3">
        <v>606.95455334755889</v>
      </c>
      <c r="X41" s="3">
        <v>63.104061907103258</v>
      </c>
      <c r="Y41" s="3">
        <v>125.12796558248775</v>
      </c>
      <c r="Z41" s="3">
        <v>635.69879802165156</v>
      </c>
    </row>
    <row r="42" spans="2:170" x14ac:dyDescent="0.2">
      <c r="B42" s="81">
        <v>44828</v>
      </c>
      <c r="C42">
        <v>4.7885712424168867</v>
      </c>
      <c r="D42">
        <v>4.7456677435104364</v>
      </c>
      <c r="E42">
        <v>5.3142373147267419</v>
      </c>
      <c r="F42">
        <v>6.8896935189489055</v>
      </c>
      <c r="G42">
        <v>0</v>
      </c>
      <c r="H42">
        <v>0</v>
      </c>
      <c r="I42">
        <v>0</v>
      </c>
      <c r="J42">
        <v>0</v>
      </c>
      <c r="K42">
        <v>0</v>
      </c>
      <c r="L42">
        <v>0</v>
      </c>
      <c r="M42">
        <v>1</v>
      </c>
      <c r="N42">
        <v>39</v>
      </c>
      <c r="O42">
        <v>11.263130497125495</v>
      </c>
      <c r="P42" s="74">
        <v>77896.047864528533</v>
      </c>
      <c r="V42" s="81">
        <v>44765</v>
      </c>
      <c r="W42" s="3">
        <v>667.65000868231493</v>
      </c>
      <c r="X42" s="3">
        <v>63.735102526172803</v>
      </c>
      <c r="Y42" s="3">
        <v>126.36920094175773</v>
      </c>
      <c r="Z42" s="3">
        <v>638.79750874734202</v>
      </c>
      <c r="AG42" s="105" t="s">
        <v>159</v>
      </c>
      <c r="AH42" s="105" t="s">
        <v>160</v>
      </c>
      <c r="AI42" s="105" t="s">
        <v>161</v>
      </c>
      <c r="AJ42" s="105" t="s">
        <v>162</v>
      </c>
      <c r="AK42" s="141" t="s">
        <v>249</v>
      </c>
      <c r="AL42" s="141" t="s">
        <v>250</v>
      </c>
      <c r="AM42" s="143" t="s">
        <v>9</v>
      </c>
      <c r="DJ42" t="s">
        <v>158</v>
      </c>
      <c r="DZ42" t="s">
        <v>158</v>
      </c>
      <c r="EP42" s="105" t="s">
        <v>159</v>
      </c>
      <c r="EQ42" s="105" t="s">
        <v>201</v>
      </c>
      <c r="ER42" s="105" t="s">
        <v>161</v>
      </c>
      <c r="ES42" s="105" t="s">
        <v>162</v>
      </c>
      <c r="ET42" s="141" t="s">
        <v>249</v>
      </c>
      <c r="EU42" s="141" t="s">
        <v>250</v>
      </c>
      <c r="EV42" s="143" t="s">
        <v>9</v>
      </c>
      <c r="FF42" s="105" t="s">
        <v>159</v>
      </c>
      <c r="FG42" s="105" t="s">
        <v>247</v>
      </c>
      <c r="FH42" s="105" t="s">
        <v>161</v>
      </c>
      <c r="FI42" s="105" t="s">
        <v>162</v>
      </c>
      <c r="FJ42" s="141" t="s">
        <v>249</v>
      </c>
      <c r="FK42" s="141" t="s">
        <v>250</v>
      </c>
      <c r="FL42" s="143" t="s">
        <v>9</v>
      </c>
    </row>
    <row r="43" spans="2:170" ht="17" thickBot="1" x14ac:dyDescent="0.25">
      <c r="B43" s="81">
        <v>44835</v>
      </c>
      <c r="C43">
        <v>4.6215950684681069</v>
      </c>
      <c r="D43">
        <v>4.7517064204617219</v>
      </c>
      <c r="E43">
        <v>5.3210149815085703</v>
      </c>
      <c r="F43">
        <v>6.896610682132617</v>
      </c>
      <c r="G43">
        <v>0</v>
      </c>
      <c r="H43">
        <v>0</v>
      </c>
      <c r="I43">
        <v>0</v>
      </c>
      <c r="J43">
        <v>0</v>
      </c>
      <c r="K43">
        <v>0</v>
      </c>
      <c r="L43">
        <v>0</v>
      </c>
      <c r="M43">
        <v>1</v>
      </c>
      <c r="N43">
        <v>40</v>
      </c>
      <c r="O43">
        <v>11.136252813922466</v>
      </c>
      <c r="P43" s="74">
        <v>68614.064455861342</v>
      </c>
      <c r="V43" s="81">
        <v>44772</v>
      </c>
      <c r="W43" s="3">
        <v>734.41500955054642</v>
      </c>
      <c r="X43" s="3">
        <v>64.372453551434376</v>
      </c>
      <c r="Y43" s="3">
        <v>127.62787080289786</v>
      </c>
      <c r="Z43" s="3">
        <v>642.90468975664714</v>
      </c>
      <c r="AG43">
        <v>1</v>
      </c>
      <c r="AH43">
        <v>86392.098883074083</v>
      </c>
      <c r="AI43">
        <v>-9312.5925872422231</v>
      </c>
      <c r="AJ43">
        <v>-0.53993248289763873</v>
      </c>
      <c r="AK43">
        <f>AH43+AI43</f>
        <v>77079.506295831859</v>
      </c>
      <c r="AL43" s="4">
        <f>ABS((AK43-AH43)/AK43)</f>
        <v>0.12081801032171127</v>
      </c>
      <c r="AM43" s="144">
        <f>AVERAGE(AL43:AL798)</f>
        <v>0.16980594490491616</v>
      </c>
      <c r="CD43" t="s">
        <v>158</v>
      </c>
      <c r="CT43" t="s">
        <v>158</v>
      </c>
      <c r="EP43">
        <v>1</v>
      </c>
      <c r="EQ43">
        <v>11.261672856982141</v>
      </c>
      <c r="ER43">
        <v>-9.0801395621582515E-3</v>
      </c>
      <c r="ES43">
        <v>-0.11576874791478568</v>
      </c>
      <c r="ET43">
        <f>EQ43+ER43</f>
        <v>11.252592717419983</v>
      </c>
      <c r="EU43" s="4">
        <f>ABS((ET43-EQ43)/ET43)</f>
        <v>8.0693754676656993E-4</v>
      </c>
      <c r="EV43" s="144">
        <f>AVERAGE(EU43:EU798)</f>
        <v>5.2956259585255801E-3</v>
      </c>
      <c r="FF43">
        <v>1</v>
      </c>
      <c r="FG43">
        <v>11.260886116407367</v>
      </c>
      <c r="FH43">
        <v>-8.2933989873836822E-3</v>
      </c>
      <c r="FI43">
        <v>-0.18350983052749945</v>
      </c>
      <c r="FJ43">
        <f>FG43+FH43</f>
        <v>11.252592717419983</v>
      </c>
      <c r="FK43">
        <f>ABS((FJ43-FG43)/FJ43)</f>
        <v>7.3702116442415856E-4</v>
      </c>
      <c r="FL43" s="191">
        <f>AVERAGE(FK43:FK800)</f>
        <v>3.1415461584315321E-3</v>
      </c>
    </row>
    <row r="44" spans="2:170" ht="17" thickBot="1" x14ac:dyDescent="0.25">
      <c r="B44" s="81">
        <v>44842</v>
      </c>
      <c r="C44">
        <v>4.6032553075321667</v>
      </c>
      <c r="D44">
        <v>4.7577686932916974</v>
      </c>
      <c r="E44">
        <v>5.3278141364547125</v>
      </c>
      <c r="F44">
        <v>6.903576512845337</v>
      </c>
      <c r="G44">
        <v>0</v>
      </c>
      <c r="H44">
        <v>0</v>
      </c>
      <c r="I44">
        <v>0</v>
      </c>
      <c r="J44">
        <v>0</v>
      </c>
      <c r="K44">
        <v>0</v>
      </c>
      <c r="L44">
        <v>0</v>
      </c>
      <c r="M44">
        <v>1</v>
      </c>
      <c r="N44">
        <v>41</v>
      </c>
      <c r="O44">
        <v>11.1354502284467</v>
      </c>
      <c r="P44" s="74">
        <v>68559.017897034864</v>
      </c>
      <c r="V44" s="81">
        <v>44779</v>
      </c>
      <c r="W44" s="3">
        <v>155.80108130198516</v>
      </c>
      <c r="X44" s="3">
        <v>65.016178086948713</v>
      </c>
      <c r="Y44" s="3">
        <v>128.90163843678812</v>
      </c>
      <c r="Z44" s="3">
        <v>647.73718079949572</v>
      </c>
      <c r="AG44">
        <v>2</v>
      </c>
      <c r="AH44">
        <v>86367.70856999034</v>
      </c>
      <c r="AI44">
        <v>-9602.6637565858546</v>
      </c>
      <c r="AJ44">
        <v>-0.55675044687635811</v>
      </c>
      <c r="AK44">
        <f t="shared" ref="AK44:AK107" si="4">AH44+AI44</f>
        <v>76765.044813404485</v>
      </c>
      <c r="AL44" s="4">
        <f t="shared" ref="AL44:AL107" si="5">ABS((AK44-AH44)/AK44)</f>
        <v>0.12509161923799289</v>
      </c>
      <c r="AW44" t="s">
        <v>158</v>
      </c>
      <c r="BN44" t="s">
        <v>158</v>
      </c>
      <c r="DJ44" s="105" t="s">
        <v>159</v>
      </c>
      <c r="DK44" s="105" t="s">
        <v>160</v>
      </c>
      <c r="DL44" s="105" t="s">
        <v>161</v>
      </c>
      <c r="DM44" s="105" t="s">
        <v>162</v>
      </c>
      <c r="DN44" s="141" t="s">
        <v>249</v>
      </c>
      <c r="DO44" s="141" t="s">
        <v>250</v>
      </c>
      <c r="DP44" s="143" t="s">
        <v>9</v>
      </c>
      <c r="DZ44" s="105" t="s">
        <v>159</v>
      </c>
      <c r="EA44" s="105" t="s">
        <v>201</v>
      </c>
      <c r="EB44" s="105" t="s">
        <v>161</v>
      </c>
      <c r="EC44" s="105" t="s">
        <v>162</v>
      </c>
      <c r="ED44" s="141" t="s">
        <v>249</v>
      </c>
      <c r="EE44" s="141" t="s">
        <v>250</v>
      </c>
      <c r="EF44" s="143" t="s">
        <v>9</v>
      </c>
      <c r="EP44">
        <v>2</v>
      </c>
      <c r="EQ44">
        <v>11.261443879352594</v>
      </c>
      <c r="ER44">
        <v>-1.2939209485852032E-2</v>
      </c>
      <c r="ES44">
        <v>-0.16497060104967809</v>
      </c>
      <c r="ET44">
        <f t="shared" ref="ET44:ET107" si="6">EQ44+ER44</f>
        <v>11.248504669866742</v>
      </c>
      <c r="EU44" s="4">
        <f t="shared" ref="EU44:EU107" si="7">ABS((ET44-EQ44)/ET44)</f>
        <v>1.1503048507873642E-3</v>
      </c>
      <c r="FF44">
        <v>2</v>
      </c>
      <c r="FG44">
        <v>11.254445248599737</v>
      </c>
      <c r="FH44">
        <v>-5.9405787329946946E-3</v>
      </c>
      <c r="FI44">
        <v>-0.13144846861769455</v>
      </c>
      <c r="FJ44">
        <f t="shared" ref="FJ44:FJ107" si="8">FG44+FH44</f>
        <v>11.248504669866742</v>
      </c>
      <c r="FK44">
        <f t="shared" ref="FK44:FK107" si="9">ABS((FJ44-FG44)/FJ44)</f>
        <v>5.2812163992861378E-4</v>
      </c>
    </row>
    <row r="45" spans="2:170" ht="20" thickBot="1" x14ac:dyDescent="0.25">
      <c r="B45" s="81">
        <v>44849</v>
      </c>
      <c r="C45">
        <v>4.6015095688416263</v>
      </c>
      <c r="D45">
        <v>4.7638545107541876</v>
      </c>
      <c r="E45">
        <v>5.3346346893353056</v>
      </c>
      <c r="F45">
        <v>6.9105823652285183</v>
      </c>
      <c r="G45">
        <v>0</v>
      </c>
      <c r="H45">
        <v>0</v>
      </c>
      <c r="I45">
        <v>0</v>
      </c>
      <c r="J45">
        <v>0</v>
      </c>
      <c r="K45">
        <v>0</v>
      </c>
      <c r="L45">
        <v>0</v>
      </c>
      <c r="M45">
        <v>1</v>
      </c>
      <c r="N45">
        <v>42</v>
      </c>
      <c r="O45">
        <v>11.137367371000007</v>
      </c>
      <c r="P45" s="74">
        <v>68690.581380338263</v>
      </c>
      <c r="V45" s="81">
        <v>44786</v>
      </c>
      <c r="W45" s="3">
        <v>77.3497933903964</v>
      </c>
      <c r="X45" s="3">
        <v>65.666339867818195</v>
      </c>
      <c r="Y45" s="3">
        <v>130.18939928408662</v>
      </c>
      <c r="Z45" s="3">
        <v>653.09696350918807</v>
      </c>
      <c r="AG45">
        <v>3</v>
      </c>
      <c r="AH45">
        <v>86343.318256906598</v>
      </c>
      <c r="AI45">
        <v>-8279.7129414059164</v>
      </c>
      <c r="AJ45">
        <v>-0.48004741152934638</v>
      </c>
      <c r="AK45">
        <f t="shared" si="4"/>
        <v>78063.605315500681</v>
      </c>
      <c r="AL45" s="4">
        <f t="shared" si="5"/>
        <v>0.1060636759978322</v>
      </c>
      <c r="CD45" s="105" t="s">
        <v>159</v>
      </c>
      <c r="CE45" s="105" t="s">
        <v>160</v>
      </c>
      <c r="CF45" s="105" t="s">
        <v>161</v>
      </c>
      <c r="CG45" s="105" t="s">
        <v>162</v>
      </c>
      <c r="CH45" s="141" t="s">
        <v>249</v>
      </c>
      <c r="CI45" s="141" t="s">
        <v>250</v>
      </c>
      <c r="CJ45" s="143" t="s">
        <v>9</v>
      </c>
      <c r="CT45" s="105" t="s">
        <v>159</v>
      </c>
      <c r="CU45" s="105" t="s">
        <v>201</v>
      </c>
      <c r="CV45" s="105" t="s">
        <v>161</v>
      </c>
      <c r="CW45" s="105" t="s">
        <v>162</v>
      </c>
      <c r="CX45" s="141" t="s">
        <v>249</v>
      </c>
      <c r="CY45" s="141" t="s">
        <v>250</v>
      </c>
      <c r="CZ45" s="143" t="s">
        <v>9</v>
      </c>
      <c r="DB45" s="152" t="s">
        <v>254</v>
      </c>
      <c r="DC45" s="153"/>
      <c r="DD45" s="153"/>
      <c r="DE45" s="147"/>
      <c r="DJ45">
        <v>1</v>
      </c>
      <c r="DK45">
        <v>80201.304639342343</v>
      </c>
      <c r="DL45">
        <v>-3121.7983435104834</v>
      </c>
      <c r="DM45">
        <v>-0.3966999255750589</v>
      </c>
      <c r="DN45">
        <f>DK45-DL45</f>
        <v>83323.102982852826</v>
      </c>
      <c r="DO45" s="4">
        <f>ABS((DN45-DK45)/DN45)</f>
        <v>3.7466179627910913E-2</v>
      </c>
      <c r="DP45" s="144">
        <f>AVERAGE(DO45:DO800)</f>
        <v>6.9261780842004142E-2</v>
      </c>
      <c r="DZ45">
        <v>1</v>
      </c>
      <c r="EA45">
        <v>11.289251796898217</v>
      </c>
      <c r="EB45">
        <v>-3.6659079478233991E-2</v>
      </c>
      <c r="EC45">
        <v>-0.43866920192681447</v>
      </c>
      <c r="ED45">
        <f>EA45+EB45</f>
        <v>11.252592717419983</v>
      </c>
      <c r="EE45" s="4">
        <f>ABS((ED45-EA45)/ED45)</f>
        <v>3.2578340297949805E-3</v>
      </c>
      <c r="EF45" s="144">
        <f>AVERAGE(EE45:EE800)</f>
        <v>5.7830419601766743E-3</v>
      </c>
      <c r="EP45">
        <v>3</v>
      </c>
      <c r="EQ45">
        <v>11.265365182181258</v>
      </c>
      <c r="ER45">
        <v>-8.5956047666257973E-5</v>
      </c>
      <c r="ES45">
        <v>-1.095910910389253E-3</v>
      </c>
      <c r="ET45">
        <f t="shared" si="6"/>
        <v>11.265279226133591</v>
      </c>
      <c r="EU45" s="4">
        <f t="shared" si="7"/>
        <v>7.630174622467778E-6</v>
      </c>
      <c r="FF45">
        <v>3</v>
      </c>
      <c r="FG45">
        <v>11.269152901339762</v>
      </c>
      <c r="FH45">
        <v>-3.8736752061705459E-3</v>
      </c>
      <c r="FI45">
        <v>-8.5713647888438022E-2</v>
      </c>
      <c r="FJ45">
        <f t="shared" si="8"/>
        <v>11.265279226133591</v>
      </c>
      <c r="FK45">
        <f t="shared" si="9"/>
        <v>3.4385967080019264E-4</v>
      </c>
    </row>
    <row r="46" spans="2:170" ht="19" x14ac:dyDescent="0.2">
      <c r="B46" s="81">
        <v>44856</v>
      </c>
      <c r="C46">
        <v>4.6012279355071861</v>
      </c>
      <c r="D46">
        <v>4.7699638206080621</v>
      </c>
      <c r="E46">
        <v>5.3414765553698302</v>
      </c>
      <c r="F46">
        <v>6.9176222010589443</v>
      </c>
      <c r="G46">
        <v>0</v>
      </c>
      <c r="H46">
        <v>0</v>
      </c>
      <c r="I46">
        <v>0</v>
      </c>
      <c r="J46">
        <v>0</v>
      </c>
      <c r="K46">
        <v>0</v>
      </c>
      <c r="L46">
        <v>0</v>
      </c>
      <c r="M46">
        <v>1</v>
      </c>
      <c r="N46">
        <v>43</v>
      </c>
      <c r="O46">
        <v>11.139523175587577</v>
      </c>
      <c r="P46" s="74">
        <v>68838.824585078051</v>
      </c>
      <c r="V46" s="81">
        <v>44793</v>
      </c>
      <c r="W46" s="3">
        <v>52.73497933903964</v>
      </c>
      <c r="X46" s="3">
        <v>66.323003266496372</v>
      </c>
      <c r="Y46" s="3">
        <v>131.49066550839279</v>
      </c>
      <c r="Z46" s="3">
        <v>658.84562077546821</v>
      </c>
      <c r="AG46">
        <v>4</v>
      </c>
      <c r="AH46">
        <v>86318.927943822855</v>
      </c>
      <c r="AI46">
        <v>-8040.0673220663011</v>
      </c>
      <c r="AJ46">
        <v>-0.46615305793732498</v>
      </c>
      <c r="AK46">
        <f t="shared" si="4"/>
        <v>78278.860621756554</v>
      </c>
      <c r="AL46" s="4">
        <f t="shared" si="5"/>
        <v>0.10271058186342166</v>
      </c>
      <c r="AW46" s="105" t="s">
        <v>159</v>
      </c>
      <c r="AX46" s="105" t="s">
        <v>160</v>
      </c>
      <c r="AY46" s="105" t="s">
        <v>161</v>
      </c>
      <c r="AZ46" s="105" t="s">
        <v>162</v>
      </c>
      <c r="BA46" s="141" t="s">
        <v>249</v>
      </c>
      <c r="BB46" s="141" t="s">
        <v>250</v>
      </c>
      <c r="BC46" s="143" t="s">
        <v>9</v>
      </c>
      <c r="BN46" s="105" t="s">
        <v>159</v>
      </c>
      <c r="BO46" s="105" t="s">
        <v>201</v>
      </c>
      <c r="BP46" s="105" t="s">
        <v>161</v>
      </c>
      <c r="BQ46" s="105" t="s">
        <v>162</v>
      </c>
      <c r="BR46" s="141" t="s">
        <v>249</v>
      </c>
      <c r="BS46" s="141" t="s">
        <v>250</v>
      </c>
      <c r="BT46" s="143" t="s">
        <v>9</v>
      </c>
      <c r="BV46" s="155"/>
      <c r="BW46" s="155" t="s">
        <v>251</v>
      </c>
      <c r="CD46">
        <v>1</v>
      </c>
      <c r="CE46">
        <v>78115.831925384337</v>
      </c>
      <c r="CF46">
        <v>-1036.325629552477</v>
      </c>
      <c r="CG46">
        <v>-0.13115494704532227</v>
      </c>
      <c r="CH46">
        <f>CE46+CF46</f>
        <v>77079.506295831859</v>
      </c>
      <c r="CI46" s="4">
        <f>ABS((CH46-CE46)/CH46)</f>
        <v>1.3444891896103352E-2</v>
      </c>
      <c r="CJ46" s="144">
        <f>AVERAGE(CI46:CI801)</f>
        <v>6.7392969227785829E-2</v>
      </c>
      <c r="CT46">
        <v>1</v>
      </c>
      <c r="CU46">
        <v>11.267533585481988</v>
      </c>
      <c r="CV46">
        <v>-1.4940868062005563E-2</v>
      </c>
      <c r="CW46">
        <v>-0.17813082175641512</v>
      </c>
      <c r="CX46">
        <f>CU46-CV46</f>
        <v>11.282474453543994</v>
      </c>
      <c r="CY46" s="4">
        <f>ABS((CX46-CU46)/CX46)</f>
        <v>1.3242545439411488E-3</v>
      </c>
      <c r="CZ46" s="144">
        <f>AVERAGE(CY46:CY801)</f>
        <v>5.801421047824263E-3</v>
      </c>
      <c r="DB46" s="148" t="s">
        <v>252</v>
      </c>
      <c r="DC46" s="146"/>
      <c r="DD46" s="146"/>
      <c r="DE46" s="149"/>
      <c r="DJ46">
        <v>2</v>
      </c>
      <c r="DK46">
        <v>79198.385721434257</v>
      </c>
      <c r="DL46">
        <v>-2433.3409080297715</v>
      </c>
      <c r="DM46">
        <v>-0.30921477010864939</v>
      </c>
      <c r="DN46">
        <f t="shared" ref="DN46:DN109" si="10">DK46-DL46</f>
        <v>81631.726629464029</v>
      </c>
      <c r="DO46" s="4">
        <f t="shared" ref="DO46:DO109" si="11">ABS((DN46-DK46)/DN46)</f>
        <v>2.9808764416744373E-2</v>
      </c>
      <c r="DZ46">
        <v>2</v>
      </c>
      <c r="EA46">
        <v>11.277706945561157</v>
      </c>
      <c r="EB46">
        <v>-2.9202275694414581E-2</v>
      </c>
      <c r="EC46">
        <v>-0.34943973377513654</v>
      </c>
      <c r="ED46">
        <f t="shared" ref="ED46:ED109" si="12">EA46+EB46</f>
        <v>11.248504669866742</v>
      </c>
      <c r="EE46" s="4">
        <f t="shared" ref="EE46:EE109" si="13">ABS((ED46-EA46)/ED46)</f>
        <v>2.596102908917629E-3</v>
      </c>
      <c r="EP46">
        <v>4</v>
      </c>
      <c r="EQ46">
        <v>11.267227238841249</v>
      </c>
      <c r="ER46">
        <v>8.0562739876555156E-4</v>
      </c>
      <c r="ES46">
        <v>1.0271480366846391E-2</v>
      </c>
      <c r="ET46">
        <f t="shared" si="6"/>
        <v>11.268032866240015</v>
      </c>
      <c r="EU46" s="4">
        <f t="shared" si="7"/>
        <v>7.1496720707948922E-5</v>
      </c>
      <c r="FF46">
        <v>4</v>
      </c>
      <c r="FG46">
        <v>11.268992998692179</v>
      </c>
      <c r="FH46">
        <v>-9.6013245216397536E-4</v>
      </c>
      <c r="FI46">
        <v>-2.1245058129796719E-2</v>
      </c>
      <c r="FJ46">
        <f t="shared" si="8"/>
        <v>11.268032866240015</v>
      </c>
      <c r="FK46">
        <f t="shared" si="9"/>
        <v>8.5208524288264538E-5</v>
      </c>
    </row>
    <row r="47" spans="2:170" ht="19" x14ac:dyDescent="0.2">
      <c r="B47" s="81">
        <v>44863</v>
      </c>
      <c r="C47">
        <v>4.6011997678107974</v>
      </c>
      <c r="D47">
        <v>4.7760965696268052</v>
      </c>
      <c r="E47">
        <v>5.3483396521811741</v>
      </c>
      <c r="F47">
        <v>6.9246917956071785</v>
      </c>
      <c r="G47">
        <v>0</v>
      </c>
      <c r="H47">
        <v>0</v>
      </c>
      <c r="I47">
        <v>0</v>
      </c>
      <c r="J47">
        <v>0</v>
      </c>
      <c r="K47">
        <v>0</v>
      </c>
      <c r="L47">
        <v>0</v>
      </c>
      <c r="M47">
        <v>1</v>
      </c>
      <c r="N47">
        <v>44</v>
      </c>
      <c r="O47">
        <v>11.141716583136951</v>
      </c>
      <c r="P47" s="74">
        <v>68989.981896805402</v>
      </c>
      <c r="V47" s="81">
        <v>44800</v>
      </c>
      <c r="W47" s="3">
        <v>87.633078280834482</v>
      </c>
      <c r="X47" s="3">
        <v>66.986233299161341</v>
      </c>
      <c r="Y47" s="3">
        <v>132.8052582792094</v>
      </c>
      <c r="Z47" s="3">
        <v>664.88645832505472</v>
      </c>
      <c r="AG47">
        <v>5</v>
      </c>
      <c r="AH47">
        <v>86294.537630739113</v>
      </c>
      <c r="AI47">
        <v>-7480.0690937421314</v>
      </c>
      <c r="AJ47">
        <v>-0.43368506033034632</v>
      </c>
      <c r="AK47">
        <f t="shared" si="4"/>
        <v>78814.468536996981</v>
      </c>
      <c r="AL47" s="4">
        <f t="shared" si="5"/>
        <v>9.4907308678112159E-2</v>
      </c>
      <c r="AW47">
        <v>1</v>
      </c>
      <c r="AX47">
        <v>77010.323975840001</v>
      </c>
      <c r="AY47">
        <v>69.182319991858094</v>
      </c>
      <c r="AZ47">
        <v>9.2251946574521647E-3</v>
      </c>
      <c r="BA47">
        <f>AX47+AY47</f>
        <v>77079.506295831859</v>
      </c>
      <c r="BB47" s="4">
        <f>ABS((BA47-AX47)/BA47)</f>
        <v>8.9754492882110207E-4</v>
      </c>
      <c r="BC47" s="144">
        <f>AVERAGE(BB47:BB802)</f>
        <v>6.5723378401350938E-2</v>
      </c>
      <c r="BN47">
        <v>1</v>
      </c>
      <c r="BO47">
        <v>11.251524841525955</v>
      </c>
      <c r="BP47">
        <v>1.0678758940283473E-3</v>
      </c>
      <c r="BQ47">
        <v>1.3209551082925219E-2</v>
      </c>
      <c r="BR47">
        <f>BO47+BP47</f>
        <v>11.252592717419983</v>
      </c>
      <c r="BS47" s="4">
        <f>ABS((BR47-BO47)/BR47)</f>
        <v>9.4900430580339358E-5</v>
      </c>
      <c r="BT47" s="144">
        <f>AVERAGE(BS47:BS802)</f>
        <v>5.6513952507894552E-3</v>
      </c>
      <c r="CD47">
        <v>2</v>
      </c>
      <c r="CE47">
        <v>78018.722314477272</v>
      </c>
      <c r="CF47">
        <v>-1253.677501072787</v>
      </c>
      <c r="CG47">
        <v>-0.15866249137939245</v>
      </c>
      <c r="CH47">
        <f t="shared" ref="CH47:CH110" si="14">CE47+CF47</f>
        <v>76765.044813404485</v>
      </c>
      <c r="CI47" s="4">
        <f t="shared" ref="CI47:CI110" si="15">ABS((CH47-CE47)/CH47)</f>
        <v>1.6331358942343423E-2</v>
      </c>
      <c r="CT47">
        <v>2</v>
      </c>
      <c r="CU47">
        <v>11.266224029543039</v>
      </c>
      <c r="CV47">
        <v>-1.7719359676297231E-2</v>
      </c>
      <c r="CW47">
        <v>-0.21125707603046875</v>
      </c>
      <c r="CX47">
        <f t="shared" ref="CX47:CX110" si="16">CU47-CV47</f>
        <v>11.283943389219337</v>
      </c>
      <c r="CY47" s="4">
        <f t="shared" ref="CY47:CY110" si="17">ABS((CX47-CU47)/CX47)</f>
        <v>1.570316250720141E-3</v>
      </c>
      <c r="DB47" s="150" t="s">
        <v>253</v>
      </c>
      <c r="DC47" s="154"/>
      <c r="DD47" s="154"/>
      <c r="DE47" s="151"/>
      <c r="DJ47">
        <v>3</v>
      </c>
      <c r="DK47">
        <v>78611.715763194195</v>
      </c>
      <c r="DL47">
        <v>-548.11044769351429</v>
      </c>
      <c r="DM47">
        <v>-6.9650678833541119E-2</v>
      </c>
      <c r="DN47">
        <f t="shared" si="10"/>
        <v>79159.82621088771</v>
      </c>
      <c r="DO47" s="4">
        <f t="shared" si="11"/>
        <v>6.9240986739069763E-3</v>
      </c>
      <c r="DZ47">
        <v>3</v>
      </c>
      <c r="EA47">
        <v>11.270953640452575</v>
      </c>
      <c r="EB47">
        <v>-5.6744143189835228E-3</v>
      </c>
      <c r="EC47">
        <v>-6.7901072152903502E-2</v>
      </c>
      <c r="ED47">
        <f t="shared" si="12"/>
        <v>11.265279226133591</v>
      </c>
      <c r="EE47" s="4">
        <f t="shared" si="13"/>
        <v>5.0370827079188735E-4</v>
      </c>
      <c r="EP47">
        <v>5</v>
      </c>
      <c r="EQ47">
        <v>11.270149671649976</v>
      </c>
      <c r="ER47">
        <v>4.7021982171759902E-3</v>
      </c>
      <c r="ES47">
        <v>5.9951457389297171E-2</v>
      </c>
      <c r="ET47">
        <f t="shared" si="6"/>
        <v>11.274851869867152</v>
      </c>
      <c r="EU47" s="4">
        <f t="shared" si="7"/>
        <v>4.1705188426847104E-4</v>
      </c>
      <c r="FF47">
        <v>5</v>
      </c>
      <c r="FG47">
        <v>11.273092441644328</v>
      </c>
      <c r="FH47">
        <v>1.7594282228241553E-3</v>
      </c>
      <c r="FI47">
        <v>3.8931248271900254E-2</v>
      </c>
      <c r="FJ47">
        <f t="shared" si="8"/>
        <v>11.274851869867152</v>
      </c>
      <c r="FK47">
        <f t="shared" si="9"/>
        <v>1.5604889919009518E-4</v>
      </c>
    </row>
    <row r="48" spans="2:170" x14ac:dyDescent="0.2">
      <c r="B48" s="81">
        <v>44870</v>
      </c>
      <c r="C48">
        <v>4.6199180697133535</v>
      </c>
      <c r="D48">
        <v>4.7822527036082345</v>
      </c>
      <c r="E48">
        <v>5.355223898289041</v>
      </c>
      <c r="F48">
        <v>6.9317881851363081</v>
      </c>
      <c r="G48">
        <v>0</v>
      </c>
      <c r="H48">
        <v>0</v>
      </c>
      <c r="I48">
        <v>0</v>
      </c>
      <c r="J48">
        <v>0</v>
      </c>
      <c r="K48">
        <v>0</v>
      </c>
      <c r="L48">
        <v>0</v>
      </c>
      <c r="M48">
        <v>1</v>
      </c>
      <c r="N48">
        <v>45</v>
      </c>
      <c r="O48">
        <v>11.131955684590453</v>
      </c>
      <c r="P48" s="74">
        <v>68319.853530822103</v>
      </c>
      <c r="V48" s="81">
        <v>44807</v>
      </c>
      <c r="W48" s="3">
        <v>70.53299308828133</v>
      </c>
      <c r="X48" s="3">
        <v>67.656095632152955</v>
      </c>
      <c r="Y48" s="3">
        <v>134.13315391986782</v>
      </c>
      <c r="Z48" s="3">
        <v>671.15198984758763</v>
      </c>
      <c r="AG48">
        <v>6</v>
      </c>
      <c r="AH48">
        <v>85220.436361606684</v>
      </c>
      <c r="AI48">
        <v>-4500.5808453638892</v>
      </c>
      <c r="AJ48">
        <v>-0.26093805431237999</v>
      </c>
      <c r="AK48">
        <f t="shared" si="4"/>
        <v>80719.855516242795</v>
      </c>
      <c r="AL48" s="4">
        <f t="shared" si="5"/>
        <v>5.5755561213291109E-2</v>
      </c>
      <c r="AW48">
        <v>2</v>
      </c>
      <c r="AX48">
        <v>76986.226585798315</v>
      </c>
      <c r="AY48">
        <v>-221.18177239382931</v>
      </c>
      <c r="AZ48">
        <v>-2.949373344596553E-2</v>
      </c>
      <c r="BA48">
        <f t="shared" ref="BA48:BA111" si="18">AX48+AY48</f>
        <v>76765.044813404485</v>
      </c>
      <c r="BB48" s="4">
        <f t="shared" ref="BB48:BB111" si="19">ABS((BA48-AX48)/BA48)</f>
        <v>2.8812823978864818E-3</v>
      </c>
      <c r="BN48">
        <v>2</v>
      </c>
      <c r="BO48">
        <v>11.251267224261174</v>
      </c>
      <c r="BP48">
        <v>-2.7625543944314046E-3</v>
      </c>
      <c r="BQ48">
        <v>-3.417260713222213E-2</v>
      </c>
      <c r="BR48">
        <f t="shared" ref="BR48:BR111" si="20">BO48+BP48</f>
        <v>11.248504669866742</v>
      </c>
      <c r="BS48" s="4">
        <f t="shared" ref="BS48:BS111" si="21">ABS((BR48-BO48)/BR48)</f>
        <v>2.4559303440855766E-4</v>
      </c>
      <c r="CD48">
        <v>3</v>
      </c>
      <c r="CE48">
        <v>77922.791402246061</v>
      </c>
      <c r="CF48">
        <v>140.81391325462027</v>
      </c>
      <c r="CG48">
        <v>1.7821079407376685E-2</v>
      </c>
      <c r="CH48">
        <f t="shared" si="14"/>
        <v>78063.605315500681</v>
      </c>
      <c r="CI48" s="4">
        <f t="shared" si="15"/>
        <v>1.8038356374332047E-3</v>
      </c>
      <c r="CT48">
        <v>3</v>
      </c>
      <c r="CU48">
        <v>11.264931418805778</v>
      </c>
      <c r="CV48">
        <v>3.4780732781314327E-4</v>
      </c>
      <c r="CW48">
        <v>4.1466938105028427E-3</v>
      </c>
      <c r="CX48">
        <f t="shared" si="16"/>
        <v>11.264583611477965</v>
      </c>
      <c r="CY48" s="4">
        <f t="shared" si="17"/>
        <v>3.0876181473654077E-5</v>
      </c>
      <c r="DA48" s="145"/>
      <c r="DB48" s="145"/>
      <c r="DC48" s="145"/>
      <c r="DD48" s="145"/>
      <c r="DE48" s="145"/>
      <c r="DJ48">
        <v>4</v>
      </c>
      <c r="DK48">
        <v>78195.466803526171</v>
      </c>
      <c r="DL48">
        <v>83.393818230382749</v>
      </c>
      <c r="DM48">
        <v>1.0597200025486442E-2</v>
      </c>
      <c r="DN48">
        <f t="shared" si="10"/>
        <v>78112.072985295788</v>
      </c>
      <c r="DO48" s="4">
        <f t="shared" si="11"/>
        <v>1.067617527524602E-3</v>
      </c>
      <c r="DZ48">
        <v>4</v>
      </c>
      <c r="EA48">
        <v>11.266162094224097</v>
      </c>
      <c r="EB48">
        <v>1.8707720159181207E-3</v>
      </c>
      <c r="EC48">
        <v>2.238599765433482E-2</v>
      </c>
      <c r="ED48">
        <f t="shared" si="12"/>
        <v>11.268032866240015</v>
      </c>
      <c r="EE48" s="4">
        <f t="shared" si="13"/>
        <v>1.6602472127349866E-4</v>
      </c>
      <c r="EP48">
        <v>6</v>
      </c>
      <c r="EQ48">
        <v>11.277683604200641</v>
      </c>
      <c r="ER48">
        <v>2.1056260887720057E-2</v>
      </c>
      <c r="ES48">
        <v>0.26846029645815489</v>
      </c>
      <c r="ET48">
        <f t="shared" si="6"/>
        <v>11.298739865088361</v>
      </c>
      <c r="EU48" s="4">
        <f t="shared" si="7"/>
        <v>1.863593740464914E-3</v>
      </c>
      <c r="FF48">
        <v>6</v>
      </c>
      <c r="FG48">
        <v>11.301305174690162</v>
      </c>
      <c r="FH48">
        <v>-2.5653096018007915E-3</v>
      </c>
      <c r="FI48">
        <v>-5.6763159591522415E-2</v>
      </c>
      <c r="FJ48">
        <f t="shared" si="8"/>
        <v>11.298739865088361</v>
      </c>
      <c r="FK48">
        <f t="shared" si="9"/>
        <v>2.2704386793851808E-4</v>
      </c>
    </row>
    <row r="49" spans="2:167" x14ac:dyDescent="0.2">
      <c r="B49" s="81">
        <v>44877</v>
      </c>
      <c r="C49">
        <v>4.6030846322798862</v>
      </c>
      <c r="D49">
        <v>4.7884321673843591</v>
      </c>
      <c r="E49">
        <v>5.3621292123679378</v>
      </c>
      <c r="F49">
        <v>6.9389092826001537</v>
      </c>
      <c r="G49">
        <v>0</v>
      </c>
      <c r="H49">
        <v>0</v>
      </c>
      <c r="I49">
        <v>0</v>
      </c>
      <c r="J49">
        <v>0</v>
      </c>
      <c r="K49">
        <v>0</v>
      </c>
      <c r="L49">
        <v>0</v>
      </c>
      <c r="M49">
        <v>1</v>
      </c>
      <c r="N49">
        <v>46</v>
      </c>
      <c r="O49">
        <v>11.131398026056182</v>
      </c>
      <c r="P49" s="74">
        <v>68281.765002623884</v>
      </c>
      <c r="V49" s="81">
        <v>44814</v>
      </c>
      <c r="W49" s="3">
        <v>52.05329930882813</v>
      </c>
      <c r="X49" s="3">
        <v>68.332656588474492</v>
      </c>
      <c r="Y49" s="3">
        <v>135.47440698799969</v>
      </c>
      <c r="Z49" s="3">
        <v>677.59517660356107</v>
      </c>
      <c r="AG49">
        <v>7</v>
      </c>
      <c r="AH49">
        <v>85196.046048522941</v>
      </c>
      <c r="AI49">
        <v>-3288.0286900632054</v>
      </c>
      <c r="AJ49">
        <v>-0.19063579533121486</v>
      </c>
      <c r="AK49">
        <f t="shared" si="4"/>
        <v>81908.017358459736</v>
      </c>
      <c r="AL49" s="4">
        <f t="shared" si="5"/>
        <v>4.0142940777989751E-2</v>
      </c>
      <c r="AW49">
        <v>3</v>
      </c>
      <c r="AX49">
        <v>76962.129195756599</v>
      </c>
      <c r="AY49">
        <v>1101.4761197440821</v>
      </c>
      <c r="AZ49">
        <v>0.14687757820741065</v>
      </c>
      <c r="BA49">
        <f t="shared" si="18"/>
        <v>78063.605315500681</v>
      </c>
      <c r="BB49" s="4">
        <f t="shared" si="19"/>
        <v>1.4109982690299441E-2</v>
      </c>
      <c r="BN49">
        <v>3</v>
      </c>
      <c r="BO49">
        <v>11.251009606996394</v>
      </c>
      <c r="BP49">
        <v>1.4269619137197154E-2</v>
      </c>
      <c r="BQ49">
        <v>0.17651420355190581</v>
      </c>
      <c r="BR49">
        <f t="shared" si="20"/>
        <v>11.265279226133591</v>
      </c>
      <c r="BS49" s="4">
        <f t="shared" si="21"/>
        <v>1.266690230286879E-3</v>
      </c>
      <c r="CD49">
        <v>4</v>
      </c>
      <c r="CE49">
        <v>77828.039188690644</v>
      </c>
      <c r="CF49">
        <v>450.82143306591024</v>
      </c>
      <c r="CG49">
        <v>5.7054905808118568E-2</v>
      </c>
      <c r="CH49">
        <f t="shared" si="14"/>
        <v>78278.860621756554</v>
      </c>
      <c r="CI49" s="4">
        <f t="shared" si="15"/>
        <v>5.7591721377279539E-3</v>
      </c>
      <c r="CT49">
        <v>4</v>
      </c>
      <c r="CU49">
        <v>11.263655753270209</v>
      </c>
      <c r="CV49">
        <v>4.3771129698058076E-3</v>
      </c>
      <c r="CW49">
        <v>5.2185637875682409E-2</v>
      </c>
      <c r="CX49">
        <f t="shared" si="16"/>
        <v>11.259278640300403</v>
      </c>
      <c r="CY49" s="4">
        <f t="shared" si="17"/>
        <v>3.8875607484646315E-4</v>
      </c>
      <c r="DA49" s="145"/>
      <c r="DJ49">
        <v>5</v>
      </c>
      <c r="DK49">
        <v>77872.599026957527</v>
      </c>
      <c r="DL49">
        <v>941.86951003945433</v>
      </c>
      <c r="DM49">
        <v>0.1196872838730219</v>
      </c>
      <c r="DN49">
        <f t="shared" si="10"/>
        <v>76930.729516918072</v>
      </c>
      <c r="DO49" s="4">
        <f t="shared" si="11"/>
        <v>1.2243085642809678E-2</v>
      </c>
      <c r="DZ49">
        <v>5</v>
      </c>
      <c r="EA49">
        <v>11.262445482227399</v>
      </c>
      <c r="EB49">
        <v>1.2406387639753547E-2</v>
      </c>
      <c r="EC49">
        <v>0.14845708736240096</v>
      </c>
      <c r="ED49">
        <f t="shared" si="12"/>
        <v>11.274851869867152</v>
      </c>
      <c r="EE49" s="4">
        <f t="shared" si="13"/>
        <v>1.1003592581921634E-3</v>
      </c>
      <c r="EP49">
        <v>7</v>
      </c>
      <c r="EQ49">
        <v>11.283021418737803</v>
      </c>
      <c r="ER49">
        <v>3.0330738356928677E-2</v>
      </c>
      <c r="ES49">
        <v>0.38670678780602208</v>
      </c>
      <c r="ET49">
        <f t="shared" si="6"/>
        <v>11.313352157094732</v>
      </c>
      <c r="EU49" s="4">
        <f t="shared" si="7"/>
        <v>2.6809682873619317E-3</v>
      </c>
      <c r="FF49">
        <v>7</v>
      </c>
      <c r="FG49">
        <v>11.314943062857493</v>
      </c>
      <c r="FH49">
        <v>-1.5909057627609968E-3</v>
      </c>
      <c r="FI49">
        <v>-3.5202315402118767E-2</v>
      </c>
      <c r="FJ49">
        <f t="shared" si="8"/>
        <v>11.313352157094732</v>
      </c>
      <c r="FK49">
        <f t="shared" si="9"/>
        <v>1.4062196073012028E-4</v>
      </c>
    </row>
    <row r="50" spans="2:167" x14ac:dyDescent="0.2">
      <c r="B50" s="81">
        <v>44884</v>
      </c>
      <c r="C50">
        <v>4.6013855979282727</v>
      </c>
      <c r="D50">
        <v>4.7946349048313843</v>
      </c>
      <c r="E50">
        <v>5.3690555128849216</v>
      </c>
      <c r="F50">
        <v>6.9460536103790087</v>
      </c>
      <c r="G50">
        <v>0</v>
      </c>
      <c r="H50">
        <v>0</v>
      </c>
      <c r="I50">
        <v>0</v>
      </c>
      <c r="J50">
        <v>0</v>
      </c>
      <c r="K50">
        <v>0</v>
      </c>
      <c r="L50">
        <v>0</v>
      </c>
      <c r="M50">
        <v>1</v>
      </c>
      <c r="N50">
        <v>47</v>
      </c>
      <c r="O50">
        <v>11.13333244122933</v>
      </c>
      <c r="P50" s="74">
        <v>68413.978121197608</v>
      </c>
      <c r="V50" s="81">
        <v>44821</v>
      </c>
      <c r="W50" s="3">
        <v>87.564910277813325</v>
      </c>
      <c r="X50" s="3">
        <v>69.015983154359233</v>
      </c>
      <c r="Y50" s="3">
        <v>136.82911182234625</v>
      </c>
      <c r="Z50" s="3">
        <v>684.183295169845</v>
      </c>
      <c r="AG50">
        <v>8</v>
      </c>
      <c r="AH50">
        <v>85171.655735439184</v>
      </c>
      <c r="AI50">
        <v>-3792.9404601424321</v>
      </c>
      <c r="AJ50">
        <v>-0.21990994891510424</v>
      </c>
      <c r="AK50">
        <f t="shared" si="4"/>
        <v>81378.715275296752</v>
      </c>
      <c r="AL50" s="4">
        <f t="shared" si="5"/>
        <v>4.6608507486401836E-2</v>
      </c>
      <c r="AW50">
        <v>4</v>
      </c>
      <c r="AX50">
        <v>76938.031805714912</v>
      </c>
      <c r="AY50">
        <v>1340.8288160416414</v>
      </c>
      <c r="AZ50">
        <v>0.17879433404027198</v>
      </c>
      <c r="BA50">
        <f t="shared" si="18"/>
        <v>78278.860621756554</v>
      </c>
      <c r="BB50" s="4">
        <f t="shared" si="19"/>
        <v>1.7128874965624832E-2</v>
      </c>
      <c r="BN50">
        <v>4</v>
      </c>
      <c r="BO50">
        <v>11.250751989731613</v>
      </c>
      <c r="BP50">
        <v>1.7280876508401377E-2</v>
      </c>
      <c r="BQ50">
        <v>0.21376324933634169</v>
      </c>
      <c r="BR50">
        <f t="shared" si="20"/>
        <v>11.268032866240015</v>
      </c>
      <c r="BS50" s="4">
        <f t="shared" si="21"/>
        <v>1.5336196400506032E-3</v>
      </c>
      <c r="CD50">
        <v>5</v>
      </c>
      <c r="CE50">
        <v>77734.46567381105</v>
      </c>
      <c r="CF50">
        <v>1080.0028631859313</v>
      </c>
      <c r="CG50">
        <v>0.13668263554488744</v>
      </c>
      <c r="CH50">
        <f t="shared" si="14"/>
        <v>78814.468536996981</v>
      </c>
      <c r="CI50" s="4">
        <f t="shared" si="15"/>
        <v>1.3703104052258601E-2</v>
      </c>
      <c r="CT50">
        <v>5</v>
      </c>
      <c r="CU50">
        <v>11.262397032936331</v>
      </c>
      <c r="CV50">
        <v>1.24548369308215E-2</v>
      </c>
      <c r="CW50">
        <v>0.14849139475177001</v>
      </c>
      <c r="CX50">
        <f t="shared" si="16"/>
        <v>11.249942196005509</v>
      </c>
      <c r="CY50" s="4">
        <f t="shared" si="17"/>
        <v>1.1071023045117342E-3</v>
      </c>
      <c r="DA50" s="145"/>
      <c r="DJ50">
        <v>6</v>
      </c>
      <c r="DK50">
        <v>77166.489885254443</v>
      </c>
      <c r="DL50">
        <v>3553.3656309883518</v>
      </c>
      <c r="DM50">
        <v>0.45154097934747583</v>
      </c>
      <c r="DN50">
        <f t="shared" si="10"/>
        <v>73613.124254266091</v>
      </c>
      <c r="DO50" s="4">
        <f t="shared" si="11"/>
        <v>4.8270816746137819E-2</v>
      </c>
      <c r="DZ50">
        <v>6</v>
      </c>
      <c r="EA50">
        <v>11.25489619351541</v>
      </c>
      <c r="EB50">
        <v>4.3843671572950882E-2</v>
      </c>
      <c r="EC50">
        <v>0.52464133557600845</v>
      </c>
      <c r="ED50">
        <f t="shared" si="12"/>
        <v>11.298739865088361</v>
      </c>
      <c r="EE50" s="4">
        <f t="shared" si="13"/>
        <v>3.8804036641663141E-3</v>
      </c>
      <c r="EP50">
        <v>8</v>
      </c>
      <c r="EQ50">
        <v>11.283528590246238</v>
      </c>
      <c r="ER50">
        <v>2.3340444447264019E-2</v>
      </c>
      <c r="ES50">
        <v>0.29758287424297131</v>
      </c>
      <c r="ET50">
        <f t="shared" si="6"/>
        <v>11.306869034693502</v>
      </c>
      <c r="EU50" s="4">
        <f t="shared" si="7"/>
        <v>2.0642712297849405E-3</v>
      </c>
      <c r="FF50">
        <v>8</v>
      </c>
      <c r="FG50">
        <v>11.303175193673713</v>
      </c>
      <c r="FH50">
        <v>3.6938410197890903E-3</v>
      </c>
      <c r="FI50">
        <v>8.1734418007406745E-2</v>
      </c>
      <c r="FJ50">
        <f t="shared" si="8"/>
        <v>11.306869034693502</v>
      </c>
      <c r="FK50">
        <f t="shared" si="9"/>
        <v>3.2668999777525241E-4</v>
      </c>
    </row>
    <row r="51" spans="2:167" x14ac:dyDescent="0.2">
      <c r="B51" s="81">
        <v>44891</v>
      </c>
      <c r="C51">
        <v>4.6012155356156708</v>
      </c>
      <c r="D51">
        <v>4.8008608588798438</v>
      </c>
      <c r="E51">
        <v>5.3760027179259495</v>
      </c>
      <c r="F51">
        <v>6.9532201144323835</v>
      </c>
      <c r="G51">
        <v>0</v>
      </c>
      <c r="H51">
        <v>0</v>
      </c>
      <c r="I51">
        <v>0</v>
      </c>
      <c r="J51">
        <v>0</v>
      </c>
      <c r="K51">
        <v>0</v>
      </c>
      <c r="L51">
        <v>0</v>
      </c>
      <c r="M51">
        <v>1</v>
      </c>
      <c r="N51">
        <v>48</v>
      </c>
      <c r="O51">
        <v>11.135516691972922</v>
      </c>
      <c r="P51" s="74">
        <v>68563.574722548379</v>
      </c>
      <c r="V51" s="81">
        <v>44828</v>
      </c>
      <c r="W51" s="3">
        <v>70.526176287979226</v>
      </c>
      <c r="X51" s="3">
        <v>69.706142985902815</v>
      </c>
      <c r="Y51" s="3">
        <v>138.19738332280301</v>
      </c>
      <c r="Z51" s="3">
        <v>690.89364488171714</v>
      </c>
      <c r="AG51">
        <v>9</v>
      </c>
      <c r="AH51">
        <v>85147.265422355442</v>
      </c>
      <c r="AI51">
        <v>-1422.9693511938967</v>
      </c>
      <c r="AJ51">
        <v>-8.2501985100250669E-2</v>
      </c>
      <c r="AK51">
        <f t="shared" si="4"/>
        <v>83724.296071161545</v>
      </c>
      <c r="AL51" s="4">
        <f t="shared" si="5"/>
        <v>1.6995895074285755E-2</v>
      </c>
      <c r="AW51">
        <v>5</v>
      </c>
      <c r="AX51">
        <v>76913.934415673226</v>
      </c>
      <c r="AY51">
        <v>1900.5341213237552</v>
      </c>
      <c r="AZ51">
        <v>0.25342887061903741</v>
      </c>
      <c r="BA51">
        <f t="shared" si="18"/>
        <v>78814.468536996981</v>
      </c>
      <c r="BB51" s="4">
        <f t="shared" si="19"/>
        <v>2.4114025718914911E-2</v>
      </c>
      <c r="BN51">
        <v>5</v>
      </c>
      <c r="BO51">
        <v>11.250494372466834</v>
      </c>
      <c r="BP51">
        <v>2.4357497400318451E-2</v>
      </c>
      <c r="BQ51">
        <v>0.30130056119909354</v>
      </c>
      <c r="BR51">
        <f t="shared" si="20"/>
        <v>11.274851869867152</v>
      </c>
      <c r="BS51" s="4">
        <f t="shared" si="21"/>
        <v>2.1603385730872087E-3</v>
      </c>
      <c r="CD51">
        <v>6</v>
      </c>
      <c r="CE51">
        <v>76710.106228407822</v>
      </c>
      <c r="CF51">
        <v>4009.7492878349731</v>
      </c>
      <c r="CG51">
        <v>0.50746448849105141</v>
      </c>
      <c r="CH51">
        <f t="shared" si="14"/>
        <v>80719.855516242795</v>
      </c>
      <c r="CI51" s="4">
        <f t="shared" si="15"/>
        <v>4.9674881876220829E-2</v>
      </c>
      <c r="CT51">
        <v>6</v>
      </c>
      <c r="CU51">
        <v>11.25120715679502</v>
      </c>
      <c r="CV51">
        <v>4.7532708293340775E-2</v>
      </c>
      <c r="CW51">
        <v>0.56670337717072383</v>
      </c>
      <c r="CX51">
        <f t="shared" si="16"/>
        <v>11.20367444850168</v>
      </c>
      <c r="CY51" s="4">
        <f t="shared" si="17"/>
        <v>4.2425999177169551E-3</v>
      </c>
      <c r="DA51" s="145"/>
      <c r="DJ51">
        <v>7</v>
      </c>
      <c r="DK51">
        <v>76943.448318696726</v>
      </c>
      <c r="DL51">
        <v>4964.5690397630096</v>
      </c>
      <c r="DM51">
        <v>0.63086847767738075</v>
      </c>
      <c r="DN51">
        <f t="shared" si="10"/>
        <v>71978.879278933717</v>
      </c>
      <c r="DO51" s="4">
        <f t="shared" si="11"/>
        <v>6.8972580422157329E-2</v>
      </c>
      <c r="DZ51">
        <v>7</v>
      </c>
      <c r="EA51">
        <v>11.252328706072593</v>
      </c>
      <c r="EB51">
        <v>6.1023451022139241E-2</v>
      </c>
      <c r="EC51">
        <v>0.7302176961261615</v>
      </c>
      <c r="ED51">
        <f t="shared" si="12"/>
        <v>11.313352157094732</v>
      </c>
      <c r="EE51" s="4">
        <f t="shared" si="13"/>
        <v>5.3939318934636661E-3</v>
      </c>
      <c r="EP51">
        <v>9</v>
      </c>
      <c r="EQ51">
        <v>11.292822816212647</v>
      </c>
      <c r="ER51">
        <v>4.2461673784215392E-2</v>
      </c>
      <c r="ES51">
        <v>0.54137216446002279</v>
      </c>
      <c r="ET51">
        <f t="shared" si="6"/>
        <v>11.335284489996862</v>
      </c>
      <c r="EU51" s="4">
        <f t="shared" si="7"/>
        <v>3.7459733649990771E-3</v>
      </c>
      <c r="FF51">
        <v>9</v>
      </c>
      <c r="FG51">
        <v>11.334073195184368</v>
      </c>
      <c r="FH51">
        <v>1.2112948124940459E-3</v>
      </c>
      <c r="FI51">
        <v>2.6802581920605952E-2</v>
      </c>
      <c r="FJ51">
        <f t="shared" si="8"/>
        <v>11.335284489996862</v>
      </c>
      <c r="FK51">
        <f t="shared" si="9"/>
        <v>1.0686055683586828E-4</v>
      </c>
    </row>
    <row r="52" spans="2:167" x14ac:dyDescent="0.2">
      <c r="B52" s="81">
        <v>44898</v>
      </c>
      <c r="C52">
        <v>4.6011985277936374</v>
      </c>
      <c r="D52">
        <v>4.8071099715248709</v>
      </c>
      <c r="E52">
        <v>5.3829707451159168</v>
      </c>
      <c r="F52">
        <v>6.9604080350790483</v>
      </c>
      <c r="G52">
        <v>0</v>
      </c>
      <c r="H52">
        <v>0</v>
      </c>
      <c r="I52">
        <v>0</v>
      </c>
      <c r="J52">
        <v>0</v>
      </c>
      <c r="K52">
        <v>0</v>
      </c>
      <c r="L52">
        <v>1</v>
      </c>
      <c r="M52">
        <v>0</v>
      </c>
      <c r="N52">
        <v>49</v>
      </c>
      <c r="O52">
        <v>11.137512607949102</v>
      </c>
      <c r="P52" s="74">
        <v>68700.558515316327</v>
      </c>
      <c r="V52" s="81">
        <v>44835</v>
      </c>
      <c r="W52" s="3">
        <v>52.052617628797925</v>
      </c>
      <c r="X52" s="3">
        <v>70.403204415761849</v>
      </c>
      <c r="Y52" s="3">
        <v>139.57934734714769</v>
      </c>
      <c r="Z52" s="3">
        <v>697.71054306265603</v>
      </c>
      <c r="AG52">
        <v>10</v>
      </c>
      <c r="AH52">
        <v>84207.664237690245</v>
      </c>
      <c r="AI52">
        <v>-445.03876659533125</v>
      </c>
      <c r="AJ52">
        <v>-2.5802791648236192E-2</v>
      </c>
      <c r="AK52">
        <f t="shared" si="4"/>
        <v>83762.625471094914</v>
      </c>
      <c r="AL52" s="4">
        <f t="shared" si="5"/>
        <v>5.3130947614447293E-3</v>
      </c>
      <c r="AW52">
        <v>6</v>
      </c>
      <c r="AX52">
        <v>75837.726353892198</v>
      </c>
      <c r="AY52">
        <v>4882.1291623505967</v>
      </c>
      <c r="AZ52">
        <v>0.65101303152031653</v>
      </c>
      <c r="BA52">
        <f t="shared" si="18"/>
        <v>80719.855516242795</v>
      </c>
      <c r="BB52" s="4">
        <f t="shared" si="19"/>
        <v>6.0482382322502963E-2</v>
      </c>
      <c r="BN52">
        <v>6</v>
      </c>
      <c r="BO52">
        <v>11.238542562678642</v>
      </c>
      <c r="BP52">
        <v>6.01973024097191E-2</v>
      </c>
      <c r="BQ52">
        <v>0.74463647478343908</v>
      </c>
      <c r="BR52">
        <f t="shared" si="20"/>
        <v>11.298739865088361</v>
      </c>
      <c r="BS52" s="4">
        <f t="shared" si="21"/>
        <v>5.3277890391760369E-3</v>
      </c>
      <c r="CD52">
        <v>7</v>
      </c>
      <c r="CE52">
        <v>76618.890110879889</v>
      </c>
      <c r="CF52">
        <v>5289.1272475798469</v>
      </c>
      <c r="CG52">
        <v>0.66937956979011382</v>
      </c>
      <c r="CH52">
        <f t="shared" si="14"/>
        <v>81908.017358459736</v>
      </c>
      <c r="CI52" s="4">
        <f t="shared" si="15"/>
        <v>6.4573986993637908E-2</v>
      </c>
      <c r="CT52">
        <v>7</v>
      </c>
      <c r="CU52">
        <v>11.249982326864522</v>
      </c>
      <c r="CV52">
        <v>6.3369830230209701E-2</v>
      </c>
      <c r="CW52">
        <v>0.75551968510968359</v>
      </c>
      <c r="CX52">
        <f t="shared" si="16"/>
        <v>11.186612496634313</v>
      </c>
      <c r="CY52" s="4">
        <f t="shared" si="17"/>
        <v>5.664791754364927E-3</v>
      </c>
      <c r="DJ52">
        <v>8</v>
      </c>
      <c r="DK52">
        <v>76750.240925586433</v>
      </c>
      <c r="DL52">
        <v>4628.4743497103191</v>
      </c>
      <c r="DM52">
        <v>0.58815952474093136</v>
      </c>
      <c r="DN52">
        <f t="shared" si="10"/>
        <v>72121.766575876114</v>
      </c>
      <c r="DO52" s="4">
        <f t="shared" si="11"/>
        <v>6.417583164495709E-2</v>
      </c>
      <c r="DZ52">
        <v>8</v>
      </c>
      <c r="EA52">
        <v>11.250104647286932</v>
      </c>
      <c r="EB52">
        <v>5.6764387406570194E-2</v>
      </c>
      <c r="EC52">
        <v>0.67925296750261532</v>
      </c>
      <c r="ED52">
        <f t="shared" si="12"/>
        <v>11.306869034693502</v>
      </c>
      <c r="EE52" s="4">
        <f t="shared" si="13"/>
        <v>5.0203453522276445E-3</v>
      </c>
      <c r="EP52">
        <v>10</v>
      </c>
      <c r="EQ52">
        <v>11.295173339916081</v>
      </c>
      <c r="ER52">
        <v>4.0568850302976855E-2</v>
      </c>
      <c r="ES52">
        <v>0.51723929701380844</v>
      </c>
      <c r="ET52">
        <f t="shared" si="6"/>
        <v>11.335742190219058</v>
      </c>
      <c r="EU52" s="4">
        <f t="shared" si="7"/>
        <v>3.5788437688695249E-3</v>
      </c>
      <c r="FF52">
        <v>10</v>
      </c>
      <c r="FG52">
        <v>11.330310612199371</v>
      </c>
      <c r="FH52">
        <v>5.4315780196869667E-3</v>
      </c>
      <c r="FI52">
        <v>0.12018569990494214</v>
      </c>
      <c r="FJ52">
        <f t="shared" si="8"/>
        <v>11.335742190219058</v>
      </c>
      <c r="FK52">
        <f t="shared" si="9"/>
        <v>4.7915504150875579E-4</v>
      </c>
    </row>
    <row r="53" spans="2:167" x14ac:dyDescent="0.2">
      <c r="B53" s="81">
        <v>44905</v>
      </c>
      <c r="C53">
        <v>4.6011968269955243</v>
      </c>
      <c r="D53">
        <v>4.8133821838365929</v>
      </c>
      <c r="E53">
        <v>5.3899595115852117</v>
      </c>
      <c r="F53">
        <v>6.9676168171572987</v>
      </c>
      <c r="G53">
        <v>0</v>
      </c>
      <c r="H53">
        <v>0</v>
      </c>
      <c r="I53">
        <v>0</v>
      </c>
      <c r="J53">
        <v>0</v>
      </c>
      <c r="K53">
        <v>0</v>
      </c>
      <c r="L53">
        <v>1</v>
      </c>
      <c r="M53">
        <v>0</v>
      </c>
      <c r="N53">
        <v>50</v>
      </c>
      <c r="O53">
        <v>11.139715697017806</v>
      </c>
      <c r="P53" s="74">
        <v>68852.07880986268</v>
      </c>
      <c r="V53" s="81">
        <v>44842</v>
      </c>
      <c r="W53" s="3">
        <v>50.205261762879793</v>
      </c>
      <c r="X53" s="3">
        <v>71.107236459919477</v>
      </c>
      <c r="Y53" s="3">
        <v>140.97513591617749</v>
      </c>
      <c r="Z53" s="3">
        <v>704.62322170576772</v>
      </c>
      <c r="AG53">
        <v>11</v>
      </c>
      <c r="AH53">
        <v>84183.273924606503</v>
      </c>
      <c r="AI53">
        <v>662.26408996144892</v>
      </c>
      <c r="AJ53">
        <v>3.8397244492011144E-2</v>
      </c>
      <c r="AK53">
        <f t="shared" si="4"/>
        <v>84845.538014567952</v>
      </c>
      <c r="AL53" s="4">
        <f t="shared" si="5"/>
        <v>7.8055264361425632E-3</v>
      </c>
      <c r="AW53">
        <v>7</v>
      </c>
      <c r="AX53">
        <v>75813.628963850497</v>
      </c>
      <c r="AY53">
        <v>6094.3883946092392</v>
      </c>
      <c r="AZ53">
        <v>0.81266310908631367</v>
      </c>
      <c r="BA53">
        <f t="shared" si="18"/>
        <v>81908.017358459736</v>
      </c>
      <c r="BB53" s="4">
        <f t="shared" si="19"/>
        <v>7.4405273026423593E-2</v>
      </c>
      <c r="BN53">
        <v>7</v>
      </c>
      <c r="BO53">
        <v>11.238284945413863</v>
      </c>
      <c r="BP53">
        <v>7.506721168086905E-2</v>
      </c>
      <c r="BQ53">
        <v>0.92857622584827992</v>
      </c>
      <c r="BR53">
        <f t="shared" si="20"/>
        <v>11.313352157094732</v>
      </c>
      <c r="BS53" s="4">
        <f t="shared" si="21"/>
        <v>6.6352757908091408E-3</v>
      </c>
      <c r="CD53">
        <v>8</v>
      </c>
      <c r="CE53">
        <v>76528.852692027751</v>
      </c>
      <c r="CF53">
        <v>4849.8625832690013</v>
      </c>
      <c r="CG53">
        <v>0.61378726159693608</v>
      </c>
      <c r="CH53">
        <f t="shared" si="14"/>
        <v>81378.715275296752</v>
      </c>
      <c r="CI53" s="4">
        <f t="shared" si="15"/>
        <v>5.9596204816730759E-2</v>
      </c>
      <c r="CT53">
        <v>8</v>
      </c>
      <c r="CU53">
        <v>11.248774442135716</v>
      </c>
      <c r="CV53">
        <v>5.8094592557786484E-2</v>
      </c>
      <c r="CW53">
        <v>0.69262625631763453</v>
      </c>
      <c r="CX53">
        <f t="shared" si="16"/>
        <v>11.190679849577929</v>
      </c>
      <c r="CY53" s="4">
        <f t="shared" si="17"/>
        <v>5.1913371965491084E-3</v>
      </c>
      <c r="DJ53">
        <v>9</v>
      </c>
      <c r="DK53">
        <v>76579.819927014367</v>
      </c>
      <c r="DL53">
        <v>7144.4761441471783</v>
      </c>
      <c r="DM53">
        <v>0.9078783581737947</v>
      </c>
      <c r="DN53">
        <f t="shared" si="10"/>
        <v>69435.343782867189</v>
      </c>
      <c r="DO53" s="4">
        <f t="shared" si="11"/>
        <v>0.1028939406779468</v>
      </c>
      <c r="DZ53">
        <v>9</v>
      </c>
      <c r="EA53">
        <v>11.24814288840683</v>
      </c>
      <c r="EB53">
        <v>8.7141601590031925E-2</v>
      </c>
      <c r="EC53">
        <v>1.0427522285937454</v>
      </c>
      <c r="ED53">
        <f t="shared" si="12"/>
        <v>11.335284489996862</v>
      </c>
      <c r="EE53" s="4">
        <f t="shared" si="13"/>
        <v>7.6876413350659579E-3</v>
      </c>
      <c r="EP53">
        <v>11</v>
      </c>
      <c r="EQ53">
        <v>11.301205757269708</v>
      </c>
      <c r="ER53">
        <v>4.738192526353302E-2</v>
      </c>
      <c r="ES53">
        <v>0.60410372814218749</v>
      </c>
      <c r="ET53">
        <f t="shared" si="6"/>
        <v>11.348587682533241</v>
      </c>
      <c r="EU53" s="4">
        <f t="shared" si="7"/>
        <v>4.1751384920309647E-3</v>
      </c>
      <c r="FF53">
        <v>11</v>
      </c>
      <c r="FG53">
        <v>11.342590777248523</v>
      </c>
      <c r="FH53">
        <v>5.9969052847179682E-3</v>
      </c>
      <c r="FI53">
        <v>0.13269481839257705</v>
      </c>
      <c r="FJ53">
        <f t="shared" si="8"/>
        <v>11.348587682533241</v>
      </c>
      <c r="FK53">
        <f t="shared" si="9"/>
        <v>5.2842745304315566E-4</v>
      </c>
    </row>
    <row r="54" spans="2:167" x14ac:dyDescent="0.2">
      <c r="B54" s="81">
        <v>44912</v>
      </c>
      <c r="C54">
        <v>4.6011966569155538</v>
      </c>
      <c r="D54">
        <v>4.8196774359706529</v>
      </c>
      <c r="E54">
        <v>5.3969689339593785</v>
      </c>
      <c r="F54">
        <v>6.9748460475686143</v>
      </c>
      <c r="G54">
        <v>0</v>
      </c>
      <c r="H54">
        <v>0</v>
      </c>
      <c r="I54">
        <v>0</v>
      </c>
      <c r="J54">
        <v>0</v>
      </c>
      <c r="K54">
        <v>0</v>
      </c>
      <c r="L54">
        <v>1</v>
      </c>
      <c r="M54">
        <v>0</v>
      </c>
      <c r="N54">
        <v>51</v>
      </c>
      <c r="O54">
        <v>11.14191422983472</v>
      </c>
      <c r="P54" s="74">
        <v>69003.618886514989</v>
      </c>
      <c r="V54" s="81">
        <v>44849</v>
      </c>
      <c r="W54" s="3">
        <v>50.031173861915327</v>
      </c>
      <c r="X54" s="3">
        <v>71.818308824518681</v>
      </c>
      <c r="Y54" s="3">
        <v>142.38488482311845</v>
      </c>
      <c r="Z54" s="3">
        <v>711.62435517156507</v>
      </c>
      <c r="AG54">
        <v>12</v>
      </c>
      <c r="AH54">
        <v>84158.88361152276</v>
      </c>
      <c r="AI54">
        <v>2047.2404978613777</v>
      </c>
      <c r="AJ54">
        <v>0.11869644620910341</v>
      </c>
      <c r="AK54">
        <f t="shared" si="4"/>
        <v>86206.124109384138</v>
      </c>
      <c r="AL54" s="4">
        <f t="shared" si="5"/>
        <v>2.3748202566951055E-2</v>
      </c>
      <c r="AW54">
        <v>8</v>
      </c>
      <c r="AX54">
        <v>75789.531573808796</v>
      </c>
      <c r="AY54">
        <v>5589.1837014879566</v>
      </c>
      <c r="AZ54">
        <v>0.74529601823924874</v>
      </c>
      <c r="BA54">
        <f t="shared" si="18"/>
        <v>81378.715275296752</v>
      </c>
      <c r="BB54" s="4">
        <f t="shared" si="19"/>
        <v>6.8681149396132138E-2</v>
      </c>
      <c r="BN54">
        <v>8</v>
      </c>
      <c r="BO54">
        <v>11.238027328149082</v>
      </c>
      <c r="BP54">
        <v>6.8841706544420234E-2</v>
      </c>
      <c r="BQ54">
        <v>0.85156715711959585</v>
      </c>
      <c r="BR54">
        <f t="shared" si="20"/>
        <v>11.306869034693502</v>
      </c>
      <c r="BS54" s="4">
        <f t="shared" si="21"/>
        <v>6.0884853563961299E-3</v>
      </c>
      <c r="CD54">
        <v>9</v>
      </c>
      <c r="CE54">
        <v>76439.993971851436</v>
      </c>
      <c r="CF54">
        <v>7284.302099310109</v>
      </c>
      <c r="CG54">
        <v>0.92188423103046446</v>
      </c>
      <c r="CH54">
        <f t="shared" si="14"/>
        <v>83724.296071161545</v>
      </c>
      <c r="CI54" s="4">
        <f t="shared" si="15"/>
        <v>8.7003443936020788E-2</v>
      </c>
      <c r="CT54">
        <v>9</v>
      </c>
      <c r="CU54">
        <v>11.247583502608601</v>
      </c>
      <c r="CV54">
        <v>8.7700987388261709E-2</v>
      </c>
      <c r="CW54">
        <v>1.0456051741764079</v>
      </c>
      <c r="CX54">
        <f t="shared" si="16"/>
        <v>11.159882515220339</v>
      </c>
      <c r="CY54" s="4">
        <f t="shared" si="17"/>
        <v>7.8585941445755581E-3</v>
      </c>
      <c r="DJ54">
        <v>10</v>
      </c>
      <c r="DK54">
        <v>75680.40930366909</v>
      </c>
      <c r="DL54">
        <v>8082.2161674258241</v>
      </c>
      <c r="DM54">
        <v>1.0270408909545234</v>
      </c>
      <c r="DN54">
        <f t="shared" si="10"/>
        <v>67598.193136243266</v>
      </c>
      <c r="DO54" s="4">
        <f t="shared" si="11"/>
        <v>0.11956260652021015</v>
      </c>
      <c r="DZ54">
        <v>10</v>
      </c>
      <c r="EA54">
        <v>11.237707118342341</v>
      </c>
      <c r="EB54">
        <v>9.8035071876717339E-2</v>
      </c>
      <c r="EC54">
        <v>1.1731054721799905</v>
      </c>
      <c r="ED54">
        <f t="shared" si="12"/>
        <v>11.335742190219058</v>
      </c>
      <c r="EE54" s="4">
        <f t="shared" si="13"/>
        <v>8.6483152343836828E-3</v>
      </c>
      <c r="EP54">
        <v>12</v>
      </c>
      <c r="EQ54">
        <v>11.308627585615616</v>
      </c>
      <c r="ER54">
        <v>5.5868913865051439E-2</v>
      </c>
      <c r="ES54">
        <v>0.71230999933867434</v>
      </c>
      <c r="ET54">
        <f t="shared" si="6"/>
        <v>11.364496499480667</v>
      </c>
      <c r="EU54" s="4">
        <f t="shared" si="7"/>
        <v>4.9160923114899566E-3</v>
      </c>
      <c r="FF54">
        <v>12</v>
      </c>
      <c r="FG54">
        <v>11.359459046133658</v>
      </c>
      <c r="FH54">
        <v>5.0374533470094462E-3</v>
      </c>
      <c r="FI54">
        <v>0.11146481815310753</v>
      </c>
      <c r="FJ54">
        <f t="shared" si="8"/>
        <v>11.364496499480667</v>
      </c>
      <c r="FK54">
        <f t="shared" si="9"/>
        <v>4.4326234314381169E-4</v>
      </c>
    </row>
    <row r="55" spans="2:167" x14ac:dyDescent="0.2">
      <c r="B55" s="81">
        <v>44919</v>
      </c>
      <c r="C55">
        <v>4.6011966399075552</v>
      </c>
      <c r="D55">
        <v>4.8259956671788524</v>
      </c>
      <c r="E55">
        <v>5.4039989283602434</v>
      </c>
      <c r="F55">
        <v>6.9820954118611924</v>
      </c>
      <c r="G55">
        <v>0</v>
      </c>
      <c r="H55">
        <v>0</v>
      </c>
      <c r="I55">
        <v>0</v>
      </c>
      <c r="J55">
        <v>0</v>
      </c>
      <c r="K55">
        <v>0</v>
      </c>
      <c r="L55">
        <v>1</v>
      </c>
      <c r="M55">
        <v>0</v>
      </c>
      <c r="N55">
        <v>52</v>
      </c>
      <c r="O55">
        <v>11.144107988604151</v>
      </c>
      <c r="P55" s="74">
        <v>69155.162344688753</v>
      </c>
      <c r="V55" s="81">
        <v>44856</v>
      </c>
      <c r="W55" s="3">
        <v>50.003117386191533</v>
      </c>
      <c r="X55" s="3">
        <v>72.536491912763836</v>
      </c>
      <c r="Y55" s="3">
        <v>143.8087324452392</v>
      </c>
      <c r="Z55" s="3">
        <v>718.7090295973984</v>
      </c>
      <c r="AG55">
        <v>13</v>
      </c>
      <c r="AH55">
        <v>84134.493298439018</v>
      </c>
      <c r="AI55">
        <v>2993.2610971918475</v>
      </c>
      <c r="AJ55">
        <v>0.17354553858414892</v>
      </c>
      <c r="AK55">
        <f t="shared" si="4"/>
        <v>87127.754395630865</v>
      </c>
      <c r="AL55" s="4">
        <f t="shared" si="5"/>
        <v>3.4354851883362077E-2</v>
      </c>
      <c r="AW55">
        <v>9</v>
      </c>
      <c r="AX55">
        <v>75765.434183767095</v>
      </c>
      <c r="AY55">
        <v>7958.8618873944506</v>
      </c>
      <c r="AZ55">
        <v>1.0612834344328408</v>
      </c>
      <c r="BA55">
        <f t="shared" si="18"/>
        <v>83724.296071161545</v>
      </c>
      <c r="BB55" s="4">
        <f t="shared" si="19"/>
        <v>9.5060361936394291E-2</v>
      </c>
      <c r="BN55">
        <v>9</v>
      </c>
      <c r="BO55">
        <v>11.237769710884303</v>
      </c>
      <c r="BP55">
        <v>9.751477911255968E-2</v>
      </c>
      <c r="BQ55">
        <v>1.2062510851971084</v>
      </c>
      <c r="BR55">
        <f t="shared" si="20"/>
        <v>11.335284489996862</v>
      </c>
      <c r="BS55" s="4">
        <f t="shared" si="21"/>
        <v>8.6027641563486395E-3</v>
      </c>
      <c r="CD55">
        <v>10</v>
      </c>
      <c r="CE55">
        <v>75390.708059250086</v>
      </c>
      <c r="CF55">
        <v>8371.9174118448282</v>
      </c>
      <c r="CG55">
        <v>1.0595302803545292</v>
      </c>
      <c r="CH55">
        <f t="shared" si="14"/>
        <v>83762.625471094914</v>
      </c>
      <c r="CI55" s="4">
        <f t="shared" si="15"/>
        <v>9.9948125608047445E-2</v>
      </c>
      <c r="CT55">
        <v>10</v>
      </c>
      <c r="CU55">
        <v>11.234988604049214</v>
      </c>
      <c r="CV55">
        <v>0.10075358616984431</v>
      </c>
      <c r="CW55">
        <v>1.201223317471088</v>
      </c>
      <c r="CX55">
        <f t="shared" si="16"/>
        <v>11.134235017879369</v>
      </c>
      <c r="CY55" s="4">
        <f t="shared" si="17"/>
        <v>9.0489904342825594E-3</v>
      </c>
      <c r="DJ55">
        <v>11</v>
      </c>
      <c r="DK55">
        <v>75542.504418421246</v>
      </c>
      <c r="DL55">
        <v>9303.0335961467063</v>
      </c>
      <c r="DM55">
        <v>1.1821752493672171</v>
      </c>
      <c r="DN55">
        <f t="shared" si="10"/>
        <v>66239.470822274539</v>
      </c>
      <c r="DO55" s="4">
        <f t="shared" si="11"/>
        <v>0.14044546975786448</v>
      </c>
      <c r="DZ55">
        <v>11</v>
      </c>
      <c r="EA55">
        <v>11.236119660602325</v>
      </c>
      <c r="EB55">
        <v>0.11246802193091554</v>
      </c>
      <c r="EC55">
        <v>1.3458127733953376</v>
      </c>
      <c r="ED55">
        <f t="shared" si="12"/>
        <v>11.348587682533241</v>
      </c>
      <c r="EE55" s="4">
        <f t="shared" si="13"/>
        <v>9.9103099942573943E-3</v>
      </c>
      <c r="EP55">
        <v>13</v>
      </c>
      <c r="EQ55">
        <v>11.314806146145518</v>
      </c>
      <c r="ER55">
        <v>6.0324615714639762E-2</v>
      </c>
      <c r="ES55">
        <v>0.7691187103367052</v>
      </c>
      <c r="ET55">
        <f t="shared" si="6"/>
        <v>11.375130761860158</v>
      </c>
      <c r="EU55" s="4">
        <f t="shared" si="7"/>
        <v>5.3032019567549101E-3</v>
      </c>
      <c r="FF55">
        <v>13</v>
      </c>
      <c r="FG55">
        <v>11.36956336649326</v>
      </c>
      <c r="FH55">
        <v>5.5673953668975429E-3</v>
      </c>
      <c r="FI55">
        <v>0.12319095967927866</v>
      </c>
      <c r="FJ55">
        <f t="shared" si="8"/>
        <v>11.375130761860158</v>
      </c>
      <c r="FK55">
        <f t="shared" si="9"/>
        <v>4.8943572460411128E-4</v>
      </c>
    </row>
    <row r="56" spans="2:167" x14ac:dyDescent="0.2">
      <c r="B56" s="81">
        <v>44926</v>
      </c>
      <c r="C56">
        <v>4.6388297746291398</v>
      </c>
      <c r="D56">
        <v>4.8323368158199074</v>
      </c>
      <c r="E56">
        <v>5.4110494104127387</v>
      </c>
      <c r="F56">
        <v>6.9893646640512168</v>
      </c>
      <c r="G56">
        <v>0</v>
      </c>
      <c r="H56">
        <v>0</v>
      </c>
      <c r="I56">
        <v>0</v>
      </c>
      <c r="J56">
        <v>0</v>
      </c>
      <c r="K56">
        <v>0</v>
      </c>
      <c r="L56">
        <v>1</v>
      </c>
      <c r="M56">
        <v>0</v>
      </c>
      <c r="N56">
        <v>53</v>
      </c>
      <c r="O56">
        <v>11.152345435979257</v>
      </c>
      <c r="P56" s="74">
        <v>69727.177091379766</v>
      </c>
      <c r="V56" s="81">
        <v>44863</v>
      </c>
      <c r="W56" s="3">
        <v>50.000311738619153</v>
      </c>
      <c r="X56" s="3">
        <v>73.261856831891492</v>
      </c>
      <c r="Y56" s="3">
        <v>145.24681915663638</v>
      </c>
      <c r="Z56" s="3">
        <v>725.87402150525486</v>
      </c>
      <c r="AG56">
        <v>14</v>
      </c>
      <c r="AH56">
        <v>83741.786279165899</v>
      </c>
      <c r="AI56">
        <v>3815.3881703786174</v>
      </c>
      <c r="AJ56">
        <v>0.22121143910804947</v>
      </c>
      <c r="AK56">
        <f t="shared" si="4"/>
        <v>87557.174449544516</v>
      </c>
      <c r="AL56" s="4">
        <f t="shared" si="5"/>
        <v>4.3575962727957419E-2</v>
      </c>
      <c r="AW56">
        <v>10</v>
      </c>
      <c r="AX56">
        <v>74823.726206453444</v>
      </c>
      <c r="AY56">
        <v>8938.8992646414699</v>
      </c>
      <c r="AZ56">
        <v>1.19196762625738</v>
      </c>
      <c r="BA56">
        <f t="shared" si="18"/>
        <v>83762.625471094914</v>
      </c>
      <c r="BB56" s="4">
        <f t="shared" si="19"/>
        <v>0.10671703775242976</v>
      </c>
      <c r="BN56">
        <v>10</v>
      </c>
      <c r="BO56">
        <v>11.226704825829799</v>
      </c>
      <c r="BP56">
        <v>0.10903736438925904</v>
      </c>
      <c r="BQ56">
        <v>1.3487846695500125</v>
      </c>
      <c r="BR56">
        <f t="shared" si="20"/>
        <v>11.335742190219058</v>
      </c>
      <c r="BS56" s="4">
        <f t="shared" si="21"/>
        <v>9.6188994562121342E-3</v>
      </c>
      <c r="CD56">
        <v>11</v>
      </c>
      <c r="CE56">
        <v>75304.206736425433</v>
      </c>
      <c r="CF56">
        <v>9541.3312781425193</v>
      </c>
      <c r="CG56">
        <v>1.207528563263514</v>
      </c>
      <c r="CH56">
        <f t="shared" si="14"/>
        <v>84845.538014567952</v>
      </c>
      <c r="CI56" s="4">
        <f t="shared" si="15"/>
        <v>0.11245530998346991</v>
      </c>
      <c r="CT56">
        <v>11</v>
      </c>
      <c r="CU56">
        <v>11.233831554925478</v>
      </c>
      <c r="CV56">
        <v>0.11475612760776244</v>
      </c>
      <c r="CW56">
        <v>1.3681670454166914</v>
      </c>
      <c r="CX56">
        <f t="shared" si="16"/>
        <v>11.119075427317716</v>
      </c>
      <c r="CY56" s="4">
        <f t="shared" si="17"/>
        <v>1.0320653759198876E-2</v>
      </c>
      <c r="DJ56">
        <v>12</v>
      </c>
      <c r="DK56">
        <v>75416.607121997658</v>
      </c>
      <c r="DL56">
        <v>10789.51698738648</v>
      </c>
      <c r="DM56">
        <v>1.3710688887975819</v>
      </c>
      <c r="DN56">
        <f t="shared" si="10"/>
        <v>64627.090134611179</v>
      </c>
      <c r="DO56" s="4">
        <f t="shared" si="11"/>
        <v>0.16695037583949845</v>
      </c>
      <c r="DZ56">
        <v>12</v>
      </c>
      <c r="EA56">
        <v>11.234670425230457</v>
      </c>
      <c r="EB56">
        <v>0.12982607425021087</v>
      </c>
      <c r="EC56">
        <v>1.5535223794816053</v>
      </c>
      <c r="ED56">
        <f t="shared" si="12"/>
        <v>11.364496499480667</v>
      </c>
      <c r="EE56" s="4">
        <f t="shared" si="13"/>
        <v>1.1423829842012238E-2</v>
      </c>
      <c r="EP56">
        <v>14</v>
      </c>
      <c r="EQ56">
        <v>11.318420825437091</v>
      </c>
      <c r="ER56">
        <v>6.1626455801734537E-2</v>
      </c>
      <c r="ES56">
        <v>0.78571673681378007</v>
      </c>
      <c r="ET56">
        <f t="shared" si="6"/>
        <v>11.380047281238825</v>
      </c>
      <c r="EU56" s="4">
        <f t="shared" si="7"/>
        <v>5.4153075359653444E-3</v>
      </c>
      <c r="FF56">
        <v>14</v>
      </c>
      <c r="FG56">
        <v>11.374035057373478</v>
      </c>
      <c r="FH56">
        <v>6.0122238653477211E-3</v>
      </c>
      <c r="FI56">
        <v>0.13303377593454074</v>
      </c>
      <c r="FJ56">
        <f t="shared" si="8"/>
        <v>11.380047281238825</v>
      </c>
      <c r="FK56">
        <f t="shared" si="9"/>
        <v>5.2831273164035872E-4</v>
      </c>
    </row>
    <row r="57" spans="2:167" x14ac:dyDescent="0.2">
      <c r="B57" s="81">
        <v>44933</v>
      </c>
      <c r="C57">
        <v>4.6050243260951902</v>
      </c>
      <c r="D57">
        <v>4.8387008193703203</v>
      </c>
      <c r="E57">
        <v>5.4181202952545444</v>
      </c>
      <c r="F57">
        <v>6.9966536056474453</v>
      </c>
      <c r="G57">
        <v>0</v>
      </c>
      <c r="H57">
        <v>0</v>
      </c>
      <c r="I57">
        <v>0</v>
      </c>
      <c r="J57">
        <v>0</v>
      </c>
      <c r="K57">
        <v>0</v>
      </c>
      <c r="L57">
        <v>0</v>
      </c>
      <c r="M57">
        <v>0</v>
      </c>
      <c r="N57">
        <v>54</v>
      </c>
      <c r="O57">
        <v>11.154392580225066</v>
      </c>
      <c r="P57" s="74">
        <v>69870.06488680176</v>
      </c>
      <c r="V57" s="81">
        <v>44870</v>
      </c>
      <c r="W57" s="3">
        <v>51.882283422498624</v>
      </c>
      <c r="X57" s="3">
        <v>73.994475400210405</v>
      </c>
      <c r="Y57" s="3">
        <v>146.69928704167512</v>
      </c>
      <c r="Z57" s="3">
        <v>733.11729284862508</v>
      </c>
      <c r="AG57">
        <v>15</v>
      </c>
      <c r="AH57">
        <v>83717.395966082157</v>
      </c>
      <c r="AI57">
        <v>4574.3089874973957</v>
      </c>
      <c r="AJ57">
        <v>0.26521271987609307</v>
      </c>
      <c r="AK57">
        <f t="shared" si="4"/>
        <v>88291.704953579552</v>
      </c>
      <c r="AL57" s="4">
        <f t="shared" si="5"/>
        <v>5.1809045820356454E-2</v>
      </c>
      <c r="AW57">
        <v>11</v>
      </c>
      <c r="AX57">
        <v>74799.628816411743</v>
      </c>
      <c r="AY57">
        <v>10045.909198156209</v>
      </c>
      <c r="AZ57">
        <v>1.3395831171170174</v>
      </c>
      <c r="BA57">
        <f t="shared" si="18"/>
        <v>84845.538014567952</v>
      </c>
      <c r="BB57" s="4">
        <f t="shared" si="19"/>
        <v>0.11840232772678429</v>
      </c>
      <c r="BN57">
        <v>11</v>
      </c>
      <c r="BO57">
        <v>11.22644720856502</v>
      </c>
      <c r="BP57">
        <v>0.12214047396822103</v>
      </c>
      <c r="BQ57">
        <v>1.5108692304024278</v>
      </c>
      <c r="BR57">
        <f t="shared" si="20"/>
        <v>11.348587682533241</v>
      </c>
      <c r="BS57" s="4">
        <f t="shared" si="21"/>
        <v>1.076261446666258E-2</v>
      </c>
      <c r="CD57">
        <v>12</v>
      </c>
      <c r="CE57">
        <v>75218.884112276573</v>
      </c>
      <c r="CF57">
        <v>10987.239997107565</v>
      </c>
      <c r="CG57">
        <v>1.3905193878271436</v>
      </c>
      <c r="CH57">
        <f t="shared" si="14"/>
        <v>86206.124109384138</v>
      </c>
      <c r="CI57" s="4">
        <f t="shared" si="15"/>
        <v>0.12745312598866196</v>
      </c>
      <c r="CT57">
        <v>12</v>
      </c>
      <c r="CU57">
        <v>11.232691451003435</v>
      </c>
      <c r="CV57">
        <v>0.13180504847723284</v>
      </c>
      <c r="CW57">
        <v>1.5714308900564653</v>
      </c>
      <c r="CX57">
        <f t="shared" si="16"/>
        <v>11.100886402526202</v>
      </c>
      <c r="CY57" s="4">
        <f t="shared" si="17"/>
        <v>1.1873380529976264E-2</v>
      </c>
      <c r="DJ57">
        <v>13</v>
      </c>
      <c r="DK57">
        <v>75300.792836059816</v>
      </c>
      <c r="DL57">
        <v>11826.961559571049</v>
      </c>
      <c r="DM57">
        <v>1.5029012941255546</v>
      </c>
      <c r="DN57">
        <f t="shared" si="10"/>
        <v>63473.831276488767</v>
      </c>
      <c r="DO57" s="4">
        <f t="shared" si="11"/>
        <v>0.18632815006948941</v>
      </c>
      <c r="DZ57">
        <v>13</v>
      </c>
      <c r="EA57">
        <v>11.233337257922527</v>
      </c>
      <c r="EB57">
        <v>0.14179350393763102</v>
      </c>
      <c r="EC57">
        <v>1.6967268162763933</v>
      </c>
      <c r="ED57">
        <f t="shared" si="12"/>
        <v>11.375130761860158</v>
      </c>
      <c r="EE57" s="4">
        <f t="shared" si="13"/>
        <v>1.246521968899492E-2</v>
      </c>
      <c r="EP57">
        <v>15</v>
      </c>
      <c r="EQ57">
        <v>11.322871821715509</v>
      </c>
      <c r="ER57">
        <v>6.5529618828184866E-2</v>
      </c>
      <c r="ES57">
        <v>0.83548076228785961</v>
      </c>
      <c r="ET57">
        <f t="shared" si="6"/>
        <v>11.388401440543694</v>
      </c>
      <c r="EU57" s="4">
        <f t="shared" si="7"/>
        <v>5.7540664658073748E-3</v>
      </c>
      <c r="FF57">
        <v>15</v>
      </c>
      <c r="FG57">
        <v>11.384193012037947</v>
      </c>
      <c r="FH57">
        <v>4.2084285057466531E-3</v>
      </c>
      <c r="FI57">
        <v>9.3120806445162921E-2</v>
      </c>
      <c r="FJ57">
        <f t="shared" si="8"/>
        <v>11.388401440543694</v>
      </c>
      <c r="FK57">
        <f t="shared" si="9"/>
        <v>3.6953636800721509E-4</v>
      </c>
    </row>
    <row r="58" spans="2:167" x14ac:dyDescent="0.2">
      <c r="B58" s="81">
        <v>44940</v>
      </c>
      <c r="C58">
        <v>4.6015800668026721</v>
      </c>
      <c r="D58">
        <v>4.8450876144353625</v>
      </c>
      <c r="E58">
        <v>5.4252114975471164</v>
      </c>
      <c r="F58">
        <v>7.0039620710739747</v>
      </c>
      <c r="G58">
        <v>0</v>
      </c>
      <c r="H58">
        <v>0</v>
      </c>
      <c r="I58">
        <v>0</v>
      </c>
      <c r="J58">
        <v>0</v>
      </c>
      <c r="K58">
        <v>0</v>
      </c>
      <c r="L58">
        <v>0</v>
      </c>
      <c r="M58">
        <v>0</v>
      </c>
      <c r="N58">
        <v>55</v>
      </c>
      <c r="O58">
        <v>11.156000562665433</v>
      </c>
      <c r="P58" s="74">
        <v>69982.505100964889</v>
      </c>
      <c r="V58" s="81">
        <v>44877</v>
      </c>
      <c r="W58" s="3">
        <v>50.188228342249865</v>
      </c>
      <c r="X58" s="3">
        <v>74.734420154212515</v>
      </c>
      <c r="Y58" s="3">
        <v>148.16627975882807</v>
      </c>
      <c r="Z58" s="3">
        <v>740.43763756693374</v>
      </c>
      <c r="AG58">
        <v>16</v>
      </c>
      <c r="AH58">
        <v>83693.005652998414</v>
      </c>
      <c r="AI58">
        <v>-4912.1731852913654</v>
      </c>
      <c r="AJ58">
        <v>-0.28480166393094503</v>
      </c>
      <c r="AK58">
        <f t="shared" si="4"/>
        <v>78780.832467707049</v>
      </c>
      <c r="AL58" s="4">
        <f t="shared" si="5"/>
        <v>6.2352389933235448E-2</v>
      </c>
      <c r="AW58">
        <v>12</v>
      </c>
      <c r="AX58">
        <v>74775.531426370042</v>
      </c>
      <c r="AY58">
        <v>11430.592683014096</v>
      </c>
      <c r="AZ58">
        <v>1.524225301540387</v>
      </c>
      <c r="BA58">
        <f t="shared" si="18"/>
        <v>86206.124109384138</v>
      </c>
      <c r="BB58" s="4">
        <f t="shared" si="19"/>
        <v>0.13259606322759843</v>
      </c>
      <c r="BN58">
        <v>12</v>
      </c>
      <c r="BO58">
        <v>11.226189591300239</v>
      </c>
      <c r="BP58">
        <v>0.13830690818042868</v>
      </c>
      <c r="BQ58">
        <v>1.7108469054760054</v>
      </c>
      <c r="BR58">
        <f t="shared" si="20"/>
        <v>11.364496499480667</v>
      </c>
      <c r="BS58" s="4">
        <f t="shared" si="21"/>
        <v>1.217008674222822E-2</v>
      </c>
      <c r="CD58">
        <v>13</v>
      </c>
      <c r="CE58">
        <v>75134.740186803538</v>
      </c>
      <c r="CF58">
        <v>11993.014208827328</v>
      </c>
      <c r="CG58">
        <v>1.5178078189109341</v>
      </c>
      <c r="CH58">
        <f t="shared" si="14"/>
        <v>87127.754395630865</v>
      </c>
      <c r="CI58" s="4">
        <f t="shared" si="15"/>
        <v>0.13764860912596563</v>
      </c>
      <c r="CT58">
        <v>13</v>
      </c>
      <c r="CU58">
        <v>11.231568292283082</v>
      </c>
      <c r="CV58">
        <v>0.14356246957707519</v>
      </c>
      <c r="CW58">
        <v>1.7116074228763394</v>
      </c>
      <c r="CX58">
        <f t="shared" si="16"/>
        <v>11.088005822706007</v>
      </c>
      <c r="CY58" s="4">
        <f t="shared" si="17"/>
        <v>1.2947546373315218E-2</v>
      </c>
      <c r="DJ58">
        <v>14</v>
      </c>
      <c r="DK58">
        <v>74918.2066476201</v>
      </c>
      <c r="DL58">
        <v>12638.967801924417</v>
      </c>
      <c r="DM58">
        <v>1.606086311369761</v>
      </c>
      <c r="DN58">
        <f t="shared" si="10"/>
        <v>62279.238845695683</v>
      </c>
      <c r="DO58" s="4">
        <f t="shared" si="11"/>
        <v>0.20294030621085435</v>
      </c>
      <c r="DZ58">
        <v>14</v>
      </c>
      <c r="EA58">
        <v>11.229944737970381</v>
      </c>
      <c r="EB58">
        <v>0.15010254326844397</v>
      </c>
      <c r="EC58">
        <v>1.7961542897401055</v>
      </c>
      <c r="ED58">
        <f t="shared" si="12"/>
        <v>11.380047281238825</v>
      </c>
      <c r="EE58" s="4">
        <f t="shared" si="13"/>
        <v>1.3189975362923439E-2</v>
      </c>
      <c r="EP58">
        <v>16</v>
      </c>
      <c r="EQ58">
        <v>11.283011379820612</v>
      </c>
      <c r="ER58">
        <v>-8.5863763585649622E-3</v>
      </c>
      <c r="ES58">
        <v>-0.10947343191715342</v>
      </c>
      <c r="ET58">
        <f t="shared" si="6"/>
        <v>11.274425003462047</v>
      </c>
      <c r="EU58" s="4">
        <f t="shared" si="7"/>
        <v>7.6157997910566045E-4</v>
      </c>
      <c r="FF58">
        <v>16</v>
      </c>
      <c r="FG58">
        <v>11.303505807949076</v>
      </c>
      <c r="FH58">
        <v>-2.9080804487028544E-2</v>
      </c>
      <c r="FI58">
        <v>-0.6434772414948644</v>
      </c>
      <c r="FJ58">
        <f t="shared" si="8"/>
        <v>11.274425003462047</v>
      </c>
      <c r="FK58">
        <f t="shared" si="9"/>
        <v>2.579360320202465E-3</v>
      </c>
    </row>
    <row r="59" spans="2:167" x14ac:dyDescent="0.2">
      <c r="B59" s="81">
        <v>44947</v>
      </c>
      <c r="C59">
        <v>4.6780689771233774</v>
      </c>
      <c r="D59">
        <v>4.8514971367601571</v>
      </c>
      <c r="E59">
        <v>5.4323229314873984</v>
      </c>
      <c r="F59">
        <v>7.011289917540882</v>
      </c>
      <c r="G59">
        <v>0</v>
      </c>
      <c r="H59">
        <v>0</v>
      </c>
      <c r="I59">
        <v>0</v>
      </c>
      <c r="J59">
        <v>0</v>
      </c>
      <c r="K59">
        <v>0</v>
      </c>
      <c r="L59">
        <v>0</v>
      </c>
      <c r="M59">
        <v>0</v>
      </c>
      <c r="N59">
        <v>56</v>
      </c>
      <c r="O59">
        <v>11.170059299715232</v>
      </c>
      <c r="P59" s="74">
        <v>70973.319216500822</v>
      </c>
      <c r="V59" s="81">
        <v>44884</v>
      </c>
      <c r="W59" s="3">
        <v>50.018822834224984</v>
      </c>
      <c r="X59" s="3">
        <v>75.481764355754649</v>
      </c>
      <c r="Y59" s="3">
        <v>149.64794247978446</v>
      </c>
      <c r="Z59" s="3">
        <v>747.83443419547871</v>
      </c>
      <c r="AG59">
        <v>17</v>
      </c>
      <c r="AH59">
        <v>83668.615339914671</v>
      </c>
      <c r="AI59">
        <v>-7724.3643163644156</v>
      </c>
      <c r="AJ59">
        <v>-0.44784899211140389</v>
      </c>
      <c r="AK59">
        <f t="shared" si="4"/>
        <v>75944.251023550256</v>
      </c>
      <c r="AL59" s="4">
        <f t="shared" si="5"/>
        <v>0.10171098157211526</v>
      </c>
      <c r="AW59">
        <v>13</v>
      </c>
      <c r="AX59">
        <v>74751.434036328341</v>
      </c>
      <c r="AY59">
        <v>12376.320359302525</v>
      </c>
      <c r="AZ59">
        <v>1.6503344275096727</v>
      </c>
      <c r="BA59">
        <f t="shared" si="18"/>
        <v>87127.754395630865</v>
      </c>
      <c r="BB59" s="4">
        <f t="shared" si="19"/>
        <v>0.14204796674896455</v>
      </c>
      <c r="BN59">
        <v>13</v>
      </c>
      <c r="BO59">
        <v>11.22593197403546</v>
      </c>
      <c r="BP59">
        <v>0.14919878782469809</v>
      </c>
      <c r="BQ59">
        <v>1.8455787046996994</v>
      </c>
      <c r="BR59">
        <f t="shared" si="20"/>
        <v>11.375130761860158</v>
      </c>
      <c r="BS59" s="4">
        <f t="shared" si="21"/>
        <v>1.3116226173412343E-2</v>
      </c>
      <c r="CD59">
        <v>14</v>
      </c>
      <c r="CE59">
        <v>74773.346530670839</v>
      </c>
      <c r="CF59">
        <v>12783.827918873678</v>
      </c>
      <c r="CG59">
        <v>1.6178913518335285</v>
      </c>
      <c r="CH59">
        <f t="shared" si="14"/>
        <v>87557.174449544516</v>
      </c>
      <c r="CI59" s="4">
        <f t="shared" si="15"/>
        <v>0.14600548726295931</v>
      </c>
      <c r="CT59">
        <v>14</v>
      </c>
      <c r="CU59">
        <v>11.228580358312369</v>
      </c>
      <c r="CV59">
        <v>0.15146692292645625</v>
      </c>
      <c r="CW59">
        <v>1.8058473803418023</v>
      </c>
      <c r="CX59">
        <f t="shared" si="16"/>
        <v>11.077113435385913</v>
      </c>
      <c r="CY59" s="4">
        <f t="shared" si="17"/>
        <v>1.3673862221415388E-2</v>
      </c>
      <c r="DJ59">
        <v>15</v>
      </c>
      <c r="DK59">
        <v>74818.380437609158</v>
      </c>
      <c r="DL59">
        <v>13473.324515970395</v>
      </c>
      <c r="DM59">
        <v>1.7121114961973276</v>
      </c>
      <c r="DN59">
        <f t="shared" si="10"/>
        <v>61345.055921638763</v>
      </c>
      <c r="DO59" s="4">
        <f t="shared" si="11"/>
        <v>0.21963179124298157</v>
      </c>
      <c r="DZ59">
        <v>15</v>
      </c>
      <c r="EA59">
        <v>11.228795613416501</v>
      </c>
      <c r="EB59">
        <v>0.15960582712719251</v>
      </c>
      <c r="EC59">
        <v>1.9098723100869173</v>
      </c>
      <c r="ED59">
        <f t="shared" si="12"/>
        <v>11.388401440543694</v>
      </c>
      <c r="EE59" s="4">
        <f t="shared" si="13"/>
        <v>1.4014770023735022E-2</v>
      </c>
      <c r="EP59">
        <v>17</v>
      </c>
      <c r="EQ59">
        <v>11.267995569405112</v>
      </c>
      <c r="ER59">
        <v>-3.0240758471949292E-2</v>
      </c>
      <c r="ES59">
        <v>-0.38555957431329202</v>
      </c>
      <c r="ET59">
        <f t="shared" si="6"/>
        <v>11.237754810933163</v>
      </c>
      <c r="EU59" s="4">
        <f t="shared" si="7"/>
        <v>2.6909964651060181E-3</v>
      </c>
      <c r="FF59">
        <v>17</v>
      </c>
      <c r="FG59">
        <v>11.287979095315594</v>
      </c>
      <c r="FH59">
        <v>-5.022428438243054E-2</v>
      </c>
      <c r="FI59">
        <v>-1.1113235875188903</v>
      </c>
      <c r="FJ59">
        <f t="shared" si="8"/>
        <v>11.237754810933163</v>
      </c>
      <c r="FK59">
        <f t="shared" si="9"/>
        <v>4.4692454344677059E-3</v>
      </c>
    </row>
    <row r="60" spans="2:167" x14ac:dyDescent="0.2">
      <c r="B60" s="81">
        <v>44954</v>
      </c>
      <c r="C60">
        <v>4.6091553042543021</v>
      </c>
      <c r="D60">
        <v>4.8579293212408645</v>
      </c>
      <c r="E60">
        <v>5.4394545108198651</v>
      </c>
      <c r="F60">
        <v>7.0186370180068556</v>
      </c>
      <c r="G60">
        <v>0</v>
      </c>
      <c r="H60">
        <v>0</v>
      </c>
      <c r="I60">
        <v>0</v>
      </c>
      <c r="J60">
        <v>0</v>
      </c>
      <c r="K60">
        <v>0</v>
      </c>
      <c r="L60">
        <v>0</v>
      </c>
      <c r="M60">
        <v>0</v>
      </c>
      <c r="N60">
        <v>57</v>
      </c>
      <c r="O60">
        <v>11.16154267358599</v>
      </c>
      <c r="P60" s="74">
        <v>70371.432651052353</v>
      </c>
      <c r="V60" s="81">
        <v>44891</v>
      </c>
      <c r="W60" s="3">
        <v>50.001882283422496</v>
      </c>
      <c r="X60" s="3">
        <v>76.236581999312179</v>
      </c>
      <c r="Y60" s="3">
        <v>151.14442186626636</v>
      </c>
      <c r="Z60" s="3">
        <v>755.30747271444648</v>
      </c>
      <c r="AG60">
        <v>18</v>
      </c>
      <c r="AH60">
        <v>83644.225026830929</v>
      </c>
      <c r="AI60">
        <v>-8583.8786329601571</v>
      </c>
      <c r="AJ60">
        <v>-0.49768255829590241</v>
      </c>
      <c r="AK60">
        <f t="shared" si="4"/>
        <v>75060.346393870772</v>
      </c>
      <c r="AL60" s="4">
        <f t="shared" si="5"/>
        <v>0.11435969916681725</v>
      </c>
      <c r="AW60">
        <v>14</v>
      </c>
      <c r="AX60">
        <v>74359.975963651988</v>
      </c>
      <c r="AY60">
        <v>13197.198485892528</v>
      </c>
      <c r="AZ60">
        <v>1.7597953491545186</v>
      </c>
      <c r="BA60">
        <f t="shared" si="18"/>
        <v>87557.174449544516</v>
      </c>
      <c r="BB60" s="4">
        <f t="shared" si="19"/>
        <v>0.15072663740990766</v>
      </c>
      <c r="BN60">
        <v>14</v>
      </c>
      <c r="BO60">
        <v>11.222521638031976</v>
      </c>
      <c r="BP60">
        <v>0.15752564320684925</v>
      </c>
      <c r="BQ60">
        <v>1.948581330890395</v>
      </c>
      <c r="BR60">
        <f t="shared" si="20"/>
        <v>11.380047281238825</v>
      </c>
      <c r="BS60" s="4">
        <f t="shared" si="21"/>
        <v>1.3842266144759032E-2</v>
      </c>
      <c r="CD60">
        <v>15</v>
      </c>
      <c r="CE60">
        <v>74691.560002549464</v>
      </c>
      <c r="CF60">
        <v>13600.144951030088</v>
      </c>
      <c r="CG60">
        <v>1.721202525533732</v>
      </c>
      <c r="CH60">
        <f t="shared" si="14"/>
        <v>88291.704953579552</v>
      </c>
      <c r="CI60" s="4">
        <f t="shared" si="15"/>
        <v>0.15403649706595349</v>
      </c>
      <c r="CT60">
        <v>15</v>
      </c>
      <c r="CU60">
        <v>11.227491089995398</v>
      </c>
      <c r="CV60">
        <v>0.16091035054829561</v>
      </c>
      <c r="CW60">
        <v>1.9184355857589426</v>
      </c>
      <c r="CX60">
        <f t="shared" si="16"/>
        <v>11.066580739447103</v>
      </c>
      <c r="CY60" s="4">
        <f t="shared" si="17"/>
        <v>1.4540204814548242E-2</v>
      </c>
      <c r="DJ60">
        <v>16</v>
      </c>
      <c r="DK60">
        <v>74724.999254509807</v>
      </c>
      <c r="DL60">
        <v>4055.833213197242</v>
      </c>
      <c r="DM60">
        <v>0.51539162904767388</v>
      </c>
      <c r="DN60">
        <f t="shared" si="10"/>
        <v>70669.166041312565</v>
      </c>
      <c r="DO60" s="4">
        <f t="shared" si="11"/>
        <v>5.7391836360800384E-2</v>
      </c>
      <c r="DZ60">
        <v>16</v>
      </c>
      <c r="EA60">
        <v>11.227720679184721</v>
      </c>
      <c r="EB60">
        <v>4.6704324277326847E-2</v>
      </c>
      <c r="EC60">
        <v>0.5588724253000007</v>
      </c>
      <c r="ED60">
        <f t="shared" si="12"/>
        <v>11.274425003462047</v>
      </c>
      <c r="EE60" s="4">
        <f t="shared" si="13"/>
        <v>4.1425016586642167E-3</v>
      </c>
      <c r="EP60">
        <v>18</v>
      </c>
      <c r="EQ60">
        <v>11.261428266493215</v>
      </c>
      <c r="ER60">
        <v>-3.5380578921822448E-2</v>
      </c>
      <c r="ES60">
        <v>-0.45109056906456579</v>
      </c>
      <c r="ET60">
        <f t="shared" si="6"/>
        <v>11.226047687571393</v>
      </c>
      <c r="EU60" s="4">
        <f t="shared" si="7"/>
        <v>3.1516505101784908E-3</v>
      </c>
      <c r="FF60">
        <v>18</v>
      </c>
      <c r="FG60">
        <v>11.288023397049352</v>
      </c>
      <c r="FH60">
        <v>-6.1975709477959384E-2</v>
      </c>
      <c r="FI60">
        <v>-1.3713499085746694</v>
      </c>
      <c r="FJ60">
        <f t="shared" si="8"/>
        <v>11.226047687571393</v>
      </c>
      <c r="FK60">
        <f t="shared" si="9"/>
        <v>5.520706058159193E-3</v>
      </c>
    </row>
    <row r="61" spans="2:167" x14ac:dyDescent="0.2">
      <c r="B61" s="81">
        <v>44961</v>
      </c>
      <c r="C61">
        <v>4.6019953610141791</v>
      </c>
      <c r="D61">
        <v>4.8643841019359702</v>
      </c>
      <c r="E61">
        <v>5.4466061488487023</v>
      </c>
      <c r="F61">
        <v>7.0260032562911734</v>
      </c>
      <c r="G61">
        <v>0</v>
      </c>
      <c r="H61">
        <v>0</v>
      </c>
      <c r="I61">
        <v>0</v>
      </c>
      <c r="J61">
        <v>0</v>
      </c>
      <c r="K61">
        <v>0</v>
      </c>
      <c r="L61">
        <v>0</v>
      </c>
      <c r="M61">
        <v>0</v>
      </c>
      <c r="N61">
        <v>58</v>
      </c>
      <c r="O61">
        <v>11.15751597104218</v>
      </c>
      <c r="P61" s="74">
        <v>70088.637572127729</v>
      </c>
      <c r="V61" s="81">
        <v>44898</v>
      </c>
      <c r="W61" s="3">
        <v>50.000188228342253</v>
      </c>
      <c r="X61" s="3">
        <v>76.998947819305286</v>
      </c>
      <c r="Y61" s="3">
        <v>152.65586606577102</v>
      </c>
      <c r="Z61" s="3">
        <v>762.85683336549994</v>
      </c>
      <c r="AG61">
        <v>19</v>
      </c>
      <c r="AH61">
        <v>92464.669219614341</v>
      </c>
      <c r="AI61">
        <v>-11267.431116871347</v>
      </c>
      <c r="AJ61">
        <v>-0.65327157843721773</v>
      </c>
      <c r="AK61">
        <f t="shared" si="4"/>
        <v>81197.238102742995</v>
      </c>
      <c r="AL61" s="4">
        <f t="shared" si="5"/>
        <v>0.13876618688204756</v>
      </c>
      <c r="AW61">
        <v>15</v>
      </c>
      <c r="AX61">
        <v>74335.878573610287</v>
      </c>
      <c r="AY61">
        <v>13955.826379969265</v>
      </c>
      <c r="AZ61">
        <v>1.8609554431822202</v>
      </c>
      <c r="BA61">
        <f t="shared" si="18"/>
        <v>88291.704953579552</v>
      </c>
      <c r="BB61" s="4">
        <f t="shared" si="19"/>
        <v>0.15806497776101064</v>
      </c>
      <c r="BN61">
        <v>15</v>
      </c>
      <c r="BO61">
        <v>11.222264020767197</v>
      </c>
      <c r="BP61">
        <v>0.1661374197764971</v>
      </c>
      <c r="BQ61">
        <v>2.0551084124994512</v>
      </c>
      <c r="BR61">
        <f t="shared" si="20"/>
        <v>11.388401440543694</v>
      </c>
      <c r="BS61" s="4">
        <f t="shared" si="21"/>
        <v>1.4588300267062374E-2</v>
      </c>
      <c r="CD61">
        <v>16</v>
      </c>
      <c r="CE61">
        <v>74610.952173103869</v>
      </c>
      <c r="CF61">
        <v>4169.8802946031792</v>
      </c>
      <c r="CG61">
        <v>0.52773029405842664</v>
      </c>
      <c r="CH61">
        <f t="shared" si="14"/>
        <v>78780.832467707049</v>
      </c>
      <c r="CI61" s="4">
        <f t="shared" si="15"/>
        <v>5.2930137496483676E-2</v>
      </c>
      <c r="CT61">
        <v>16</v>
      </c>
      <c r="CU61">
        <v>11.226418766880117</v>
      </c>
      <c r="CV61">
        <v>4.800623658193004E-2</v>
      </c>
      <c r="CW61">
        <v>0.57234896501885002</v>
      </c>
      <c r="CX61">
        <f t="shared" si="16"/>
        <v>11.178412530298187</v>
      </c>
      <c r="CY61" s="4">
        <f t="shared" si="17"/>
        <v>4.2945486625952474E-3</v>
      </c>
      <c r="DJ61">
        <v>17</v>
      </c>
      <c r="DK61">
        <v>74637.281116405851</v>
      </c>
      <c r="DL61">
        <v>1306.9699071444047</v>
      </c>
      <c r="DM61">
        <v>0.16608211288561275</v>
      </c>
      <c r="DN61">
        <f t="shared" si="10"/>
        <v>73330.311209261446</v>
      </c>
      <c r="DO61" s="4">
        <f t="shared" si="11"/>
        <v>1.7823051417506293E-2</v>
      </c>
      <c r="DZ61">
        <v>17</v>
      </c>
      <c r="EA61">
        <v>11.226710933684968</v>
      </c>
      <c r="EB61">
        <v>1.1043877248194889E-2</v>
      </c>
      <c r="EC61">
        <v>0.13215304059993652</v>
      </c>
      <c r="ED61">
        <f t="shared" si="12"/>
        <v>11.237754810933163</v>
      </c>
      <c r="EE61" s="4">
        <f t="shared" si="13"/>
        <v>9.8274766036453732E-4</v>
      </c>
      <c r="EP61">
        <v>19</v>
      </c>
      <c r="EQ61">
        <v>11.259194971584147</v>
      </c>
      <c r="ER61">
        <v>4.5441540474131514E-2</v>
      </c>
      <c r="ES61">
        <v>0.57936446989575208</v>
      </c>
      <c r="ET61">
        <f t="shared" si="6"/>
        <v>11.304636512058279</v>
      </c>
      <c r="EU61" s="4">
        <f t="shared" si="7"/>
        <v>4.0197259262304049E-3</v>
      </c>
      <c r="FF61">
        <v>19</v>
      </c>
      <c r="FG61">
        <v>11.292967389789768</v>
      </c>
      <c r="FH61">
        <v>1.1669122268511245E-2</v>
      </c>
      <c r="FI61">
        <v>0.25820518862733688</v>
      </c>
      <c r="FJ61">
        <f t="shared" si="8"/>
        <v>11.304636512058279</v>
      </c>
      <c r="FK61">
        <f t="shared" si="9"/>
        <v>1.0322421473759179E-3</v>
      </c>
    </row>
    <row r="62" spans="2:167" x14ac:dyDescent="0.2">
      <c r="B62" s="81">
        <v>44968</v>
      </c>
      <c r="C62">
        <v>4.6012765390316614</v>
      </c>
      <c r="D62">
        <v>4.8708614120776597</v>
      </c>
      <c r="E62">
        <v>5.4537777584500535</v>
      </c>
      <c r="F62">
        <v>7.0333885236797284</v>
      </c>
      <c r="G62">
        <v>0</v>
      </c>
      <c r="H62">
        <v>0</v>
      </c>
      <c r="I62">
        <v>0</v>
      </c>
      <c r="J62">
        <v>0</v>
      </c>
      <c r="K62">
        <v>0</v>
      </c>
      <c r="L62">
        <v>0</v>
      </c>
      <c r="M62">
        <v>0</v>
      </c>
      <c r="N62">
        <v>59</v>
      </c>
      <c r="O62">
        <v>11.15955946507745</v>
      </c>
      <c r="P62" s="74">
        <v>70232.009725124401</v>
      </c>
      <c r="V62" s="81">
        <v>44905</v>
      </c>
      <c r="W62" s="3">
        <v>50.000018822834228</v>
      </c>
      <c r="X62" s="3">
        <v>77.76893729749834</v>
      </c>
      <c r="Y62" s="3">
        <v>154.18242471684977</v>
      </c>
      <c r="Z62" s="3">
        <v>770.48280184589134</v>
      </c>
      <c r="AG62">
        <v>20</v>
      </c>
      <c r="AH62">
        <v>92440.278906530599</v>
      </c>
      <c r="AI62">
        <v>-11162.911690256849</v>
      </c>
      <c r="AJ62">
        <v>-0.64721167267044843</v>
      </c>
      <c r="AK62">
        <f t="shared" si="4"/>
        <v>81277.367216273749</v>
      </c>
      <c r="AL62" s="4">
        <f t="shared" si="5"/>
        <v>0.13734342133097241</v>
      </c>
      <c r="AW62">
        <v>16</v>
      </c>
      <c r="AX62">
        <v>74311.781183568586</v>
      </c>
      <c r="AY62">
        <v>4469.0512841384625</v>
      </c>
      <c r="AZ62">
        <v>0.59593069494006412</v>
      </c>
      <c r="BA62">
        <f t="shared" si="18"/>
        <v>78780.832467707049</v>
      </c>
      <c r="BB62" s="4">
        <f t="shared" si="19"/>
        <v>5.6727647375018099E-2</v>
      </c>
      <c r="BN62">
        <v>16</v>
      </c>
      <c r="BO62">
        <v>11.222006403502416</v>
      </c>
      <c r="BP62">
        <v>5.2418599959631607E-2</v>
      </c>
      <c r="BQ62">
        <v>0.64841446251786516</v>
      </c>
      <c r="BR62">
        <f t="shared" si="20"/>
        <v>11.274425003462047</v>
      </c>
      <c r="BS62" s="4">
        <f t="shared" si="21"/>
        <v>4.6493368791344462E-3</v>
      </c>
      <c r="CD62">
        <v>17</v>
      </c>
      <c r="CE62">
        <v>74531.523042334127</v>
      </c>
      <c r="CF62">
        <v>1412.7279812161287</v>
      </c>
      <c r="CG62">
        <v>0.17879154802517017</v>
      </c>
      <c r="CH62">
        <f t="shared" si="14"/>
        <v>75944.251023550256</v>
      </c>
      <c r="CI62" s="4">
        <f t="shared" si="15"/>
        <v>1.8602171489953107E-2</v>
      </c>
      <c r="CT62">
        <v>17</v>
      </c>
      <c r="CU62">
        <v>11.22536338896653</v>
      </c>
      <c r="CV62">
        <v>1.2391421966633231E-2</v>
      </c>
      <c r="CW62">
        <v>0.14773533696211347</v>
      </c>
      <c r="CX62">
        <f t="shared" si="16"/>
        <v>11.212971966999897</v>
      </c>
      <c r="CY62" s="4">
        <f t="shared" si="17"/>
        <v>1.1050970254007186E-3</v>
      </c>
      <c r="DJ62">
        <v>18</v>
      </c>
      <c r="DK62">
        <v>74554.578255937755</v>
      </c>
      <c r="DL62">
        <v>505.76813793301699</v>
      </c>
      <c r="DM62">
        <v>6.4270065071097768E-2</v>
      </c>
      <c r="DN62">
        <f t="shared" si="10"/>
        <v>74048.810118004738</v>
      </c>
      <c r="DO62" s="4">
        <f t="shared" si="11"/>
        <v>6.8301993931708166E-3</v>
      </c>
      <c r="DZ62">
        <v>18</v>
      </c>
      <c r="EA62">
        <v>11.225758920304619</v>
      </c>
      <c r="EB62">
        <v>2.8876726677395936E-4</v>
      </c>
      <c r="EC62">
        <v>3.4554415512132938E-3</v>
      </c>
      <c r="ED62">
        <f t="shared" si="12"/>
        <v>11.226047687571393</v>
      </c>
      <c r="EE62" s="4">
        <f t="shared" si="13"/>
        <v>2.572296811937295E-5</v>
      </c>
      <c r="EP62">
        <v>20</v>
      </c>
      <c r="EQ62">
        <v>11.259556264758771</v>
      </c>
      <c r="ER62">
        <v>4.6066605996855969E-2</v>
      </c>
      <c r="ES62">
        <v>0.58733384662560839</v>
      </c>
      <c r="ET62">
        <f t="shared" si="6"/>
        <v>11.305622870755627</v>
      </c>
      <c r="EU62" s="4">
        <f t="shared" si="7"/>
        <v>4.074663247083621E-3</v>
      </c>
      <c r="FF62">
        <v>20</v>
      </c>
      <c r="FG62">
        <v>11.300484242015013</v>
      </c>
      <c r="FH62">
        <v>5.138628740613882E-3</v>
      </c>
      <c r="FI62">
        <v>0.11370354793834367</v>
      </c>
      <c r="FJ62">
        <f t="shared" si="8"/>
        <v>11.305622870755627</v>
      </c>
      <c r="FK62">
        <f t="shared" si="9"/>
        <v>4.5451973759942291E-4</v>
      </c>
    </row>
    <row r="63" spans="2:167" x14ac:dyDescent="0.2">
      <c r="B63" s="81">
        <v>44975</v>
      </c>
      <c r="C63">
        <v>4.6632659950356494</v>
      </c>
      <c r="D63">
        <v>4.8773611840832842</v>
      </c>
      <c r="E63">
        <v>5.4609692520842801</v>
      </c>
      <c r="F63">
        <v>7.0407927165695643</v>
      </c>
      <c r="G63">
        <v>0</v>
      </c>
      <c r="H63">
        <v>0</v>
      </c>
      <c r="I63">
        <v>0</v>
      </c>
      <c r="J63">
        <v>0</v>
      </c>
      <c r="K63">
        <v>0</v>
      </c>
      <c r="L63">
        <v>0</v>
      </c>
      <c r="M63">
        <v>0</v>
      </c>
      <c r="N63">
        <v>60</v>
      </c>
      <c r="O63">
        <v>11.171397576295853</v>
      </c>
      <c r="P63" s="74">
        <v>71068.364731865368</v>
      </c>
      <c r="V63" s="81">
        <v>44912</v>
      </c>
      <c r="W63" s="3">
        <v>50.000001882283421</v>
      </c>
      <c r="X63" s="3">
        <v>78.54662667047333</v>
      </c>
      <c r="Y63" s="3">
        <v>155.72424895922876</v>
      </c>
      <c r="Z63" s="3">
        <v>778.18580996706578</v>
      </c>
      <c r="AG63">
        <v>21</v>
      </c>
      <c r="AH63">
        <v>92415.888593446856</v>
      </c>
      <c r="AI63">
        <v>-10840.535102645197</v>
      </c>
      <c r="AJ63">
        <v>-0.62852068090348512</v>
      </c>
      <c r="AK63">
        <f t="shared" si="4"/>
        <v>81575.353490801659</v>
      </c>
      <c r="AL63" s="4">
        <f t="shared" si="5"/>
        <v>0.13288983300412621</v>
      </c>
      <c r="AW63">
        <v>17</v>
      </c>
      <c r="AX63">
        <v>74287.683793526885</v>
      </c>
      <c r="AY63">
        <v>1656.5672300233709</v>
      </c>
      <c r="AZ63">
        <v>0.220896829738009</v>
      </c>
      <c r="BA63">
        <f t="shared" si="18"/>
        <v>75944.251023550256</v>
      </c>
      <c r="BB63" s="4">
        <f t="shared" si="19"/>
        <v>2.1812937881363407E-2</v>
      </c>
      <c r="BN63">
        <v>17</v>
      </c>
      <c r="BO63">
        <v>11.221748786237637</v>
      </c>
      <c r="BP63">
        <v>1.6006024695526477E-2</v>
      </c>
      <c r="BQ63">
        <v>0.19799342042691245</v>
      </c>
      <c r="BR63">
        <f t="shared" si="20"/>
        <v>11.237754810933163</v>
      </c>
      <c r="BS63" s="4">
        <f t="shared" si="21"/>
        <v>1.4243080548397697E-3</v>
      </c>
      <c r="CD63">
        <v>18</v>
      </c>
      <c r="CE63">
        <v>74453.272610240165</v>
      </c>
      <c r="CF63">
        <v>607.07378363060707</v>
      </c>
      <c r="CG63">
        <v>7.6829837721044125E-2</v>
      </c>
      <c r="CH63">
        <f t="shared" si="14"/>
        <v>75060.346393870772</v>
      </c>
      <c r="CI63" s="4">
        <f t="shared" si="15"/>
        <v>8.0878095132289329E-3</v>
      </c>
      <c r="CT63">
        <v>18</v>
      </c>
      <c r="CU63">
        <v>11.22432495625463</v>
      </c>
      <c r="CV63">
        <v>1.7227313167627045E-3</v>
      </c>
      <c r="CW63">
        <v>2.053907067828422E-2</v>
      </c>
      <c r="CX63">
        <f t="shared" si="16"/>
        <v>11.222602224937868</v>
      </c>
      <c r="CY63" s="4">
        <f t="shared" si="17"/>
        <v>1.5350551344808466E-4</v>
      </c>
      <c r="DJ63">
        <v>19</v>
      </c>
      <c r="DK63">
        <v>83381.138359260978</v>
      </c>
      <c r="DL63">
        <v>-2183.9002565179835</v>
      </c>
      <c r="DM63">
        <v>-0.27751730697948168</v>
      </c>
      <c r="DN63">
        <f t="shared" si="10"/>
        <v>85565.038615778962</v>
      </c>
      <c r="DO63" s="4">
        <f t="shared" si="11"/>
        <v>2.5523277869651455E-2</v>
      </c>
      <c r="DZ63">
        <v>19</v>
      </c>
      <c r="EA63">
        <v>11.327251193772161</v>
      </c>
      <c r="EB63">
        <v>-2.261468171388259E-2</v>
      </c>
      <c r="EC63">
        <v>-0.27061138796864581</v>
      </c>
      <c r="ED63">
        <f t="shared" si="12"/>
        <v>11.304636512058279</v>
      </c>
      <c r="EE63" s="4">
        <f t="shared" si="13"/>
        <v>2.000478448799328E-3</v>
      </c>
      <c r="EP63">
        <v>21</v>
      </c>
      <c r="EQ63">
        <v>11.261616973620473</v>
      </c>
      <c r="ER63">
        <v>4.7665481154389511E-2</v>
      </c>
      <c r="ES63">
        <v>0.60771897108240891</v>
      </c>
      <c r="ET63">
        <f t="shared" si="6"/>
        <v>11.309282454774863</v>
      </c>
      <c r="EU63" s="4">
        <f t="shared" si="7"/>
        <v>4.2147219635729222E-3</v>
      </c>
      <c r="FF63">
        <v>21</v>
      </c>
      <c r="FG63">
        <v>11.309529243881483</v>
      </c>
      <c r="FH63">
        <v>-2.4678910662068176E-4</v>
      </c>
      <c r="FI63">
        <v>-5.460755861485614E-3</v>
      </c>
      <c r="FJ63">
        <f t="shared" si="8"/>
        <v>11.309282454774863</v>
      </c>
      <c r="FK63">
        <f t="shared" si="9"/>
        <v>2.1821818281361039E-5</v>
      </c>
    </row>
    <row r="64" spans="2:167" x14ac:dyDescent="0.2">
      <c r="B64" s="81">
        <v>44982</v>
      </c>
      <c r="C64">
        <v>4.6183778296329807</v>
      </c>
      <c r="D64">
        <v>4.8838833495669149</v>
      </c>
      <c r="E64">
        <v>5.4681805418082021</v>
      </c>
      <c r="F64">
        <v>7.0482157348352459</v>
      </c>
      <c r="G64">
        <v>0</v>
      </c>
      <c r="H64">
        <v>0</v>
      </c>
      <c r="I64">
        <v>0</v>
      </c>
      <c r="J64">
        <v>0</v>
      </c>
      <c r="K64">
        <v>0</v>
      </c>
      <c r="L64">
        <v>0</v>
      </c>
      <c r="M64">
        <v>0</v>
      </c>
      <c r="N64">
        <v>61</v>
      </c>
      <c r="O64">
        <v>11.166597350226699</v>
      </c>
      <c r="P64" s="74">
        <v>70728.037990922996</v>
      </c>
      <c r="V64" s="81">
        <v>44919</v>
      </c>
      <c r="W64" s="3">
        <v>50.000000188228341</v>
      </c>
      <c r="X64" s="3">
        <v>79.332092937178061</v>
      </c>
      <c r="Y64" s="3">
        <v>157.28149144642629</v>
      </c>
      <c r="Z64" s="3">
        <v>785.96639413863704</v>
      </c>
      <c r="AG64">
        <v>22</v>
      </c>
      <c r="AH64">
        <v>92391.498280363114</v>
      </c>
      <c r="AI64">
        <v>-10380.385660178741</v>
      </c>
      <c r="AJ64">
        <v>-0.60184179114777503</v>
      </c>
      <c r="AK64">
        <f t="shared" si="4"/>
        <v>82011.112620184373</v>
      </c>
      <c r="AL64" s="4">
        <f t="shared" si="5"/>
        <v>0.12657291589559469</v>
      </c>
      <c r="AW64">
        <v>18</v>
      </c>
      <c r="AX64">
        <v>74263.586403485184</v>
      </c>
      <c r="AY64">
        <v>796.75999038558803</v>
      </c>
      <c r="AZ64">
        <v>0.10624486151146421</v>
      </c>
      <c r="BA64">
        <f t="shared" si="18"/>
        <v>75060.346393870772</v>
      </c>
      <c r="BB64" s="4">
        <f t="shared" si="19"/>
        <v>1.0614925572081418E-2</v>
      </c>
      <c r="BN64">
        <v>18</v>
      </c>
      <c r="BO64">
        <v>11.221491168972857</v>
      </c>
      <c r="BP64">
        <v>4.5565185985356749E-3</v>
      </c>
      <c r="BQ64">
        <v>5.6363820481613071E-2</v>
      </c>
      <c r="BR64">
        <f t="shared" si="20"/>
        <v>11.226047687571393</v>
      </c>
      <c r="BS64" s="4">
        <f t="shared" si="21"/>
        <v>4.0588804941389103E-4</v>
      </c>
      <c r="CD64">
        <v>19</v>
      </c>
      <c r="CE64">
        <v>83134.554157382867</v>
      </c>
      <c r="CF64">
        <v>-1937.3160546398722</v>
      </c>
      <c r="CG64">
        <v>-0.24518218724945534</v>
      </c>
      <c r="CH64">
        <f t="shared" si="14"/>
        <v>81197.238102742995</v>
      </c>
      <c r="CI64" s="4">
        <f t="shared" si="15"/>
        <v>2.3859383642932382E-2</v>
      </c>
      <c r="CT64">
        <v>19</v>
      </c>
      <c r="CU64">
        <v>11.323628573484543</v>
      </c>
      <c r="CV64">
        <v>-1.8992061426263973E-2</v>
      </c>
      <c r="CW64">
        <v>-0.22643071973253165</v>
      </c>
      <c r="CX64">
        <f t="shared" si="16"/>
        <v>11.342620634910807</v>
      </c>
      <c r="CY64" s="4">
        <f t="shared" si="17"/>
        <v>1.6743980106157645E-3</v>
      </c>
      <c r="DJ64">
        <v>20</v>
      </c>
      <c r="DK64">
        <v>83306.921776194824</v>
      </c>
      <c r="DL64">
        <v>-2029.5545599210745</v>
      </c>
      <c r="DM64">
        <v>-0.25790395607867617</v>
      </c>
      <c r="DN64">
        <f t="shared" si="10"/>
        <v>85336.476336115898</v>
      </c>
      <c r="DO64" s="4">
        <f t="shared" si="11"/>
        <v>2.3782966523333369E-2</v>
      </c>
      <c r="DZ64">
        <v>20</v>
      </c>
      <c r="EA64">
        <v>11.326396868060538</v>
      </c>
      <c r="EB64">
        <v>-2.0773997304910807E-2</v>
      </c>
      <c r="EC64">
        <v>-0.24858542408261317</v>
      </c>
      <c r="ED64">
        <f t="shared" si="12"/>
        <v>11.305622870755627</v>
      </c>
      <c r="EE64" s="4">
        <f t="shared" si="13"/>
        <v>1.8374925063746044E-3</v>
      </c>
      <c r="EP64">
        <v>22</v>
      </c>
      <c r="EQ64">
        <v>11.264893628928956</v>
      </c>
      <c r="ER64">
        <v>4.9716407893807713E-2</v>
      </c>
      <c r="ES64">
        <v>0.63386760228593231</v>
      </c>
      <c r="ET64">
        <f t="shared" si="6"/>
        <v>11.314610036822764</v>
      </c>
      <c r="EU64" s="4">
        <f t="shared" si="7"/>
        <v>4.3940010068405765E-3</v>
      </c>
      <c r="FF64">
        <v>22</v>
      </c>
      <c r="FG64">
        <v>11.319507248981287</v>
      </c>
      <c r="FH64">
        <v>-4.8972121585233452E-3</v>
      </c>
      <c r="FI64">
        <v>-0.10836167108744607</v>
      </c>
      <c r="FJ64">
        <f t="shared" si="8"/>
        <v>11.314610036822764</v>
      </c>
      <c r="FK64">
        <f t="shared" si="9"/>
        <v>4.328220011635967E-4</v>
      </c>
    </row>
    <row r="65" spans="2:167" x14ac:dyDescent="0.2">
      <c r="B65" s="81">
        <v>44989</v>
      </c>
      <c r="C65">
        <v>4.6060676295056293</v>
      </c>
      <c r="D65">
        <v>4.8904278393509735</v>
      </c>
      <c r="E65">
        <v>5.4754115392873235</v>
      </c>
      <c r="F65">
        <v>7.0556574806969516</v>
      </c>
      <c r="G65">
        <v>0</v>
      </c>
      <c r="H65">
        <v>0</v>
      </c>
      <c r="I65">
        <v>0</v>
      </c>
      <c r="J65">
        <v>0</v>
      </c>
      <c r="K65">
        <v>0</v>
      </c>
      <c r="L65">
        <v>0</v>
      </c>
      <c r="M65">
        <v>0</v>
      </c>
      <c r="N65">
        <v>62</v>
      </c>
      <c r="O65">
        <v>11.166781013308976</v>
      </c>
      <c r="P65" s="74">
        <v>70741.029313360443</v>
      </c>
      <c r="V65" s="81">
        <v>44926</v>
      </c>
      <c r="W65" s="3">
        <v>53.819814618781223</v>
      </c>
      <c r="X65" s="3">
        <v>80.125413866549835</v>
      </c>
      <c r="Y65" s="3">
        <v>158.85430635969317</v>
      </c>
      <c r="Z65" s="3">
        <v>793.82516633035391</v>
      </c>
      <c r="AG65">
        <v>23</v>
      </c>
      <c r="AH65">
        <v>99605.365540109051</v>
      </c>
      <c r="AI65">
        <v>-13212.359863980848</v>
      </c>
      <c r="AJ65">
        <v>-0.76603611716775899</v>
      </c>
      <c r="AK65">
        <f t="shared" si="4"/>
        <v>86393.005676128203</v>
      </c>
      <c r="AL65" s="4">
        <f t="shared" si="5"/>
        <v>0.15293321213422764</v>
      </c>
      <c r="AW65">
        <v>19</v>
      </c>
      <c r="AX65">
        <v>83081.959211899884</v>
      </c>
      <c r="AY65">
        <v>-1884.7211091568897</v>
      </c>
      <c r="AZ65">
        <v>-0.25132026663788787</v>
      </c>
      <c r="BA65">
        <f t="shared" si="18"/>
        <v>81197.238102742995</v>
      </c>
      <c r="BB65" s="4">
        <f t="shared" si="19"/>
        <v>2.3211640607431208E-2</v>
      </c>
      <c r="BN65">
        <v>19</v>
      </c>
      <c r="BO65">
        <v>11.322749367144096</v>
      </c>
      <c r="BP65">
        <v>-1.8112855085817614E-2</v>
      </c>
      <c r="BQ65">
        <v>-0.2240547668991377</v>
      </c>
      <c r="BR65">
        <f t="shared" si="20"/>
        <v>11.304636512058279</v>
      </c>
      <c r="BS65" s="4">
        <f t="shared" si="21"/>
        <v>1.6022501091916786E-3</v>
      </c>
      <c r="CD65">
        <v>20</v>
      </c>
      <c r="CE65">
        <v>83058.661122640566</v>
      </c>
      <c r="CF65">
        <v>-1781.2939063668164</v>
      </c>
      <c r="CG65">
        <v>-0.22543638919996895</v>
      </c>
      <c r="CH65">
        <f t="shared" si="14"/>
        <v>81277.367216273749</v>
      </c>
      <c r="CI65" s="4">
        <f t="shared" si="15"/>
        <v>2.1916235323259304E-2</v>
      </c>
      <c r="CT65">
        <v>20</v>
      </c>
      <c r="CU65">
        <v>11.322624031176026</v>
      </c>
      <c r="CV65">
        <v>-1.7001160420399231E-2</v>
      </c>
      <c r="CW65">
        <v>-0.20269442604875251</v>
      </c>
      <c r="CX65">
        <f t="shared" si="16"/>
        <v>11.339625191596426</v>
      </c>
      <c r="CY65" s="4">
        <f t="shared" si="17"/>
        <v>1.4992700493309478E-3</v>
      </c>
      <c r="DJ65">
        <v>21</v>
      </c>
      <c r="DK65">
        <v>83236.3269876337</v>
      </c>
      <c r="DL65">
        <v>-1660.9734968320408</v>
      </c>
      <c r="DM65">
        <v>-0.21106682433384516</v>
      </c>
      <c r="DN65">
        <f t="shared" si="10"/>
        <v>84897.300484465741</v>
      </c>
      <c r="DO65" s="4">
        <f t="shared" si="11"/>
        <v>1.9564503080235877E-2</v>
      </c>
      <c r="DZ65">
        <v>21</v>
      </c>
      <c r="EA65">
        <v>11.325584233734316</v>
      </c>
      <c r="EB65">
        <v>-1.6301778959453728E-2</v>
      </c>
      <c r="EC65">
        <v>-0.1950700472546453</v>
      </c>
      <c r="ED65">
        <f t="shared" si="12"/>
        <v>11.309282454774863</v>
      </c>
      <c r="EE65" s="4">
        <f t="shared" si="13"/>
        <v>1.4414512171434003E-3</v>
      </c>
      <c r="EP65">
        <v>23</v>
      </c>
      <c r="EQ65">
        <v>11.321268337921156</v>
      </c>
      <c r="ER65">
        <v>4.539366077154483E-2</v>
      </c>
      <c r="ES65">
        <v>0.57875401967292806</v>
      </c>
      <c r="ET65">
        <f t="shared" si="6"/>
        <v>11.366661998692701</v>
      </c>
      <c r="EU65" s="4">
        <f t="shared" si="7"/>
        <v>3.9935788340293423E-3</v>
      </c>
      <c r="FF65">
        <v>23</v>
      </c>
      <c r="FG65">
        <v>11.330076328179235</v>
      </c>
      <c r="FH65">
        <v>3.6585670513465729E-2</v>
      </c>
      <c r="FI65">
        <v>0.80953903289524975</v>
      </c>
      <c r="FJ65">
        <f t="shared" si="8"/>
        <v>11.366661998692701</v>
      </c>
      <c r="FK65">
        <f t="shared" si="9"/>
        <v>3.21868201215744E-3</v>
      </c>
    </row>
    <row r="66" spans="2:167" x14ac:dyDescent="0.2">
      <c r="B66" s="81">
        <v>44996</v>
      </c>
      <c r="C66">
        <v>4.6016848062495095</v>
      </c>
      <c r="D66">
        <v>4.8969945834779471</v>
      </c>
      <c r="E66">
        <v>5.4826621558080131</v>
      </c>
      <c r="F66">
        <v>7.0631178579372538</v>
      </c>
      <c r="G66">
        <v>0</v>
      </c>
      <c r="H66">
        <v>0</v>
      </c>
      <c r="I66">
        <v>0</v>
      </c>
      <c r="J66">
        <v>0</v>
      </c>
      <c r="K66">
        <v>0</v>
      </c>
      <c r="L66">
        <v>0</v>
      </c>
      <c r="M66">
        <v>0</v>
      </c>
      <c r="N66">
        <v>63</v>
      </c>
      <c r="O66">
        <v>11.168219215996173</v>
      </c>
      <c r="P66" s="74">
        <v>70842.8424482267</v>
      </c>
      <c r="V66" s="81">
        <v>44933</v>
      </c>
      <c r="W66" s="3">
        <v>50.381981461878127</v>
      </c>
      <c r="X66" s="3">
        <v>80.926668005215333</v>
      </c>
      <c r="Y66" s="3">
        <v>160.44284942269144</v>
      </c>
      <c r="Z66" s="3">
        <v>801.76279376888897</v>
      </c>
      <c r="AG66">
        <v>24</v>
      </c>
      <c r="AH66">
        <v>99580.975227025308</v>
      </c>
      <c r="AI66">
        <v>-12607.757015134222</v>
      </c>
      <c r="AJ66">
        <v>-0.73098199939265551</v>
      </c>
      <c r="AK66">
        <f t="shared" si="4"/>
        <v>86973.218211891086</v>
      </c>
      <c r="AL66" s="4">
        <f t="shared" si="5"/>
        <v>0.14496137172270893</v>
      </c>
      <c r="AW66">
        <v>20</v>
      </c>
      <c r="AX66">
        <v>83057.861821858183</v>
      </c>
      <c r="AY66">
        <v>-1780.4946055844339</v>
      </c>
      <c r="AZ66">
        <v>-0.23742206570975052</v>
      </c>
      <c r="BA66">
        <f t="shared" si="18"/>
        <v>81277.367216273749</v>
      </c>
      <c r="BB66" s="4">
        <f t="shared" si="19"/>
        <v>2.1906401087607261E-2</v>
      </c>
      <c r="BN66">
        <v>20</v>
      </c>
      <c r="BO66">
        <v>11.322491749879317</v>
      </c>
      <c r="BP66">
        <v>-1.686887912368995E-2</v>
      </c>
      <c r="BQ66">
        <v>-0.20866687013178151</v>
      </c>
      <c r="BR66">
        <f t="shared" si="20"/>
        <v>11.305622870755627</v>
      </c>
      <c r="BS66" s="4">
        <f t="shared" si="21"/>
        <v>1.4920787042459072E-3</v>
      </c>
      <c r="CD66">
        <v>21</v>
      </c>
      <c r="CE66">
        <v>82983.946786574073</v>
      </c>
      <c r="CF66">
        <v>-1408.5932957724144</v>
      </c>
      <c r="CG66">
        <v>-0.17826827190909689</v>
      </c>
      <c r="CH66">
        <f t="shared" si="14"/>
        <v>81575.353490801659</v>
      </c>
      <c r="CI66" s="4">
        <f t="shared" si="15"/>
        <v>1.7267388193803485E-2</v>
      </c>
      <c r="CT66">
        <v>21</v>
      </c>
      <c r="CU66">
        <v>11.3216364340692</v>
      </c>
      <c r="CV66">
        <v>-1.2353979294337236E-2</v>
      </c>
      <c r="CW66">
        <v>-0.14728893090610909</v>
      </c>
      <c r="CX66">
        <f t="shared" si="16"/>
        <v>11.333990413363537</v>
      </c>
      <c r="CY66" s="4">
        <f t="shared" si="17"/>
        <v>1.0899938012803561E-3</v>
      </c>
      <c r="DJ66">
        <v>22</v>
      </c>
      <c r="DK66">
        <v>83169.016890946994</v>
      </c>
      <c r="DL66">
        <v>-1157.9042707626213</v>
      </c>
      <c r="DM66">
        <v>-0.14713972124094449</v>
      </c>
      <c r="DN66">
        <f t="shared" si="10"/>
        <v>84326.921161709615</v>
      </c>
      <c r="DO66" s="4">
        <f t="shared" si="11"/>
        <v>1.373113419547436E-2</v>
      </c>
      <c r="DZ66">
        <v>22</v>
      </c>
      <c r="EA66">
        <v>11.324809410320523</v>
      </c>
      <c r="EB66">
        <v>-1.0199373497759012E-2</v>
      </c>
      <c r="EC66">
        <v>-0.12204755536952139</v>
      </c>
      <c r="ED66">
        <f t="shared" si="12"/>
        <v>11.314610036822764</v>
      </c>
      <c r="EE66" s="4">
        <f t="shared" si="13"/>
        <v>9.0143393935502181E-4</v>
      </c>
      <c r="EP66">
        <v>24</v>
      </c>
      <c r="EQ66">
        <v>11.326318807262986</v>
      </c>
      <c r="ER66">
        <v>4.703670633737822E-2</v>
      </c>
      <c r="ES66">
        <v>0.59970230208878339</v>
      </c>
      <c r="ET66">
        <f t="shared" si="6"/>
        <v>11.373355513600364</v>
      </c>
      <c r="EU66" s="4">
        <f t="shared" si="7"/>
        <v>4.1356929607213357E-3</v>
      </c>
      <c r="FF66">
        <v>24</v>
      </c>
      <c r="FG66">
        <v>11.341040186415254</v>
      </c>
      <c r="FH66">
        <v>3.2315327185109766E-2</v>
      </c>
      <c r="FI66">
        <v>0.71504822379840449</v>
      </c>
      <c r="FJ66">
        <f t="shared" si="8"/>
        <v>11.373355513600364</v>
      </c>
      <c r="FK66">
        <f t="shared" si="9"/>
        <v>2.8413186545049787E-3</v>
      </c>
    </row>
    <row r="67" spans="2:167" x14ac:dyDescent="0.2">
      <c r="B67" s="81">
        <v>45003</v>
      </c>
      <c r="C67">
        <v>4.6012454655662163</v>
      </c>
      <c r="D67">
        <v>4.9035835112221697</v>
      </c>
      <c r="E67">
        <v>5.4899323022896516</v>
      </c>
      <c r="F67">
        <v>7.0705967713602469</v>
      </c>
      <c r="G67">
        <v>0</v>
      </c>
      <c r="H67">
        <v>0</v>
      </c>
      <c r="I67">
        <v>0</v>
      </c>
      <c r="J67">
        <v>0</v>
      </c>
      <c r="K67">
        <v>0</v>
      </c>
      <c r="L67">
        <v>0</v>
      </c>
      <c r="M67">
        <v>0</v>
      </c>
      <c r="N67">
        <v>64</v>
      </c>
      <c r="O67">
        <v>11.170285742604102</v>
      </c>
      <c r="P67" s="74">
        <v>70989.392439701784</v>
      </c>
      <c r="V67" s="81">
        <v>44940</v>
      </c>
      <c r="W67" s="3">
        <v>50.03819814618781</v>
      </c>
      <c r="X67" s="3">
        <v>81.735934685267495</v>
      </c>
      <c r="Y67" s="3">
        <v>162.04727791661901</v>
      </c>
      <c r="Z67" s="3">
        <v>809.7799847492397</v>
      </c>
      <c r="AG67">
        <v>25</v>
      </c>
      <c r="AH67">
        <v>99556.584913941566</v>
      </c>
      <c r="AI67">
        <v>-11965.805044951296</v>
      </c>
      <c r="AJ67">
        <v>-0.69376242622709716</v>
      </c>
      <c r="AK67">
        <f t="shared" si="4"/>
        <v>87590.77986899027</v>
      </c>
      <c r="AL67" s="4">
        <f t="shared" si="5"/>
        <v>0.13661032659885639</v>
      </c>
      <c r="AW67">
        <v>21</v>
      </c>
      <c r="AX67">
        <v>83033.764431816482</v>
      </c>
      <c r="AY67">
        <v>-1458.410941014823</v>
      </c>
      <c r="AZ67">
        <v>-0.19447345540021085</v>
      </c>
      <c r="BA67">
        <f t="shared" si="18"/>
        <v>81575.353490801659</v>
      </c>
      <c r="BB67" s="4">
        <f t="shared" si="19"/>
        <v>1.7878083006765907E-2</v>
      </c>
      <c r="BN67">
        <v>21</v>
      </c>
      <c r="BO67">
        <v>11.322234132614536</v>
      </c>
      <c r="BP67">
        <v>-1.2951677839673437E-2</v>
      </c>
      <c r="BQ67">
        <v>-0.1602113606922709</v>
      </c>
      <c r="BR67">
        <f t="shared" si="20"/>
        <v>11.309282454774863</v>
      </c>
      <c r="BS67" s="4">
        <f t="shared" si="21"/>
        <v>1.1452254280027415E-3</v>
      </c>
      <c r="CD67">
        <v>22</v>
      </c>
      <c r="CE67">
        <v>82910.411149183419</v>
      </c>
      <c r="CF67">
        <v>-899.29852899904654</v>
      </c>
      <c r="CG67">
        <v>-0.1138131177936226</v>
      </c>
      <c r="CH67">
        <f t="shared" si="14"/>
        <v>82011.112620184373</v>
      </c>
      <c r="CI67" s="4">
        <f t="shared" si="15"/>
        <v>1.0965569180410233E-2</v>
      </c>
      <c r="CT67">
        <v>22</v>
      </c>
      <c r="CU67">
        <v>11.320665782164065</v>
      </c>
      <c r="CV67">
        <v>-6.0557453413014883E-3</v>
      </c>
      <c r="CW67">
        <v>-7.2198943830899281E-2</v>
      </c>
      <c r="CX67">
        <f t="shared" si="16"/>
        <v>11.326721527505367</v>
      </c>
      <c r="CY67" s="4">
        <f t="shared" si="17"/>
        <v>5.3464237878506624E-4</v>
      </c>
      <c r="DJ67">
        <v>23</v>
      </c>
      <c r="DK67">
        <v>97018.297673051944</v>
      </c>
      <c r="DL67">
        <v>-10625.291996923741</v>
      </c>
      <c r="DM67">
        <v>-1.3502001348533814</v>
      </c>
      <c r="DN67">
        <f t="shared" si="10"/>
        <v>107643.58966997568</v>
      </c>
      <c r="DO67" s="4">
        <f t="shared" si="11"/>
        <v>9.8708079408163618E-2</v>
      </c>
      <c r="DZ67">
        <v>23</v>
      </c>
      <c r="EA67">
        <v>11.46292760002428</v>
      </c>
      <c r="EB67">
        <v>-9.626560133157902E-2</v>
      </c>
      <c r="EC67">
        <v>-1.1519316663202526</v>
      </c>
      <c r="ED67">
        <f t="shared" si="12"/>
        <v>11.366661998692701</v>
      </c>
      <c r="EE67" s="4">
        <f t="shared" si="13"/>
        <v>8.469117964680457E-3</v>
      </c>
      <c r="EP67">
        <v>25</v>
      </c>
      <c r="EQ67">
        <v>11.332126973075336</v>
      </c>
      <c r="ER67">
        <v>4.8304045672601603E-2</v>
      </c>
      <c r="ES67">
        <v>0.61586045549794699</v>
      </c>
      <c r="ET67">
        <f t="shared" si="6"/>
        <v>11.380431018747938</v>
      </c>
      <c r="EU67" s="4">
        <f t="shared" si="7"/>
        <v>4.2444829719565369E-3</v>
      </c>
      <c r="FF67">
        <v>25</v>
      </c>
      <c r="FG67">
        <v>11.352283920236719</v>
      </c>
      <c r="FH67">
        <v>2.8147098511219326E-2</v>
      </c>
      <c r="FI67">
        <v>0.62281692771472186</v>
      </c>
      <c r="FJ67">
        <f t="shared" si="8"/>
        <v>11.380431018747938</v>
      </c>
      <c r="FK67">
        <f t="shared" si="9"/>
        <v>2.4732893213666733E-3</v>
      </c>
    </row>
    <row r="68" spans="2:167" x14ac:dyDescent="0.2">
      <c r="B68" s="81">
        <v>45010</v>
      </c>
      <c r="C68">
        <v>4.6012015208799086</v>
      </c>
      <c r="D68">
        <v>4.9101945511016787</v>
      </c>
      <c r="E68">
        <v>5.4972218892967408</v>
      </c>
      <c r="F68">
        <v>7.0780941264190878</v>
      </c>
      <c r="G68">
        <v>0</v>
      </c>
      <c r="H68">
        <v>0</v>
      </c>
      <c r="I68">
        <v>0</v>
      </c>
      <c r="J68">
        <v>0</v>
      </c>
      <c r="K68">
        <v>0</v>
      </c>
      <c r="L68">
        <v>0</v>
      </c>
      <c r="M68">
        <v>0</v>
      </c>
      <c r="N68">
        <v>65</v>
      </c>
      <c r="O68">
        <v>11.172411227526153</v>
      </c>
      <c r="P68" s="74">
        <v>71140.439790525867</v>
      </c>
      <c r="V68" s="81">
        <v>44947</v>
      </c>
      <c r="W68" s="3">
        <v>57.958733283226415</v>
      </c>
      <c r="X68" s="3">
        <v>82.553294032120178</v>
      </c>
      <c r="Y68" s="3">
        <v>163.66775069563553</v>
      </c>
      <c r="Z68" s="3">
        <v>817.87747872659554</v>
      </c>
      <c r="AG68">
        <v>26</v>
      </c>
      <c r="AH68">
        <v>99532.194600857823</v>
      </c>
      <c r="AI68">
        <v>-11298.914183824876</v>
      </c>
      <c r="AJ68">
        <v>-0.65509692732370717</v>
      </c>
      <c r="AK68">
        <f t="shared" si="4"/>
        <v>88233.280417032947</v>
      </c>
      <c r="AL68" s="4">
        <f t="shared" si="5"/>
        <v>0.12805728326568808</v>
      </c>
      <c r="AW68">
        <v>22</v>
      </c>
      <c r="AX68">
        <v>83009.667041774781</v>
      </c>
      <c r="AY68">
        <v>-998.55442159040831</v>
      </c>
      <c r="AZ68">
        <v>-0.13315336803268804</v>
      </c>
      <c r="BA68">
        <f t="shared" si="18"/>
        <v>82011.112620184373</v>
      </c>
      <c r="BB68" s="4">
        <f t="shared" si="19"/>
        <v>1.2175842878939878E-2</v>
      </c>
      <c r="BN68">
        <v>22</v>
      </c>
      <c r="BO68">
        <v>11.321976515349757</v>
      </c>
      <c r="BP68">
        <v>-7.3664785269933475E-3</v>
      </c>
      <c r="BQ68">
        <v>-9.1122830796859677E-2</v>
      </c>
      <c r="BR68">
        <f t="shared" si="20"/>
        <v>11.314610036822764</v>
      </c>
      <c r="BS68" s="4">
        <f t="shared" si="21"/>
        <v>6.5105898506617169E-4</v>
      </c>
      <c r="CD68">
        <v>23</v>
      </c>
      <c r="CE68">
        <v>97228.622734227494</v>
      </c>
      <c r="CF68">
        <v>-10835.617058099291</v>
      </c>
      <c r="CG68">
        <v>-1.3713303434096338</v>
      </c>
      <c r="CH68">
        <f t="shared" si="14"/>
        <v>86393.005676128203</v>
      </c>
      <c r="CI68" s="4">
        <f t="shared" si="15"/>
        <v>0.12542238776504738</v>
      </c>
      <c r="CT68">
        <v>23</v>
      </c>
      <c r="CU68">
        <v>11.466243272764588</v>
      </c>
      <c r="CV68">
        <v>-9.9581274071887549E-2</v>
      </c>
      <c r="CW68">
        <v>-1.1872465581223415</v>
      </c>
      <c r="CX68">
        <f t="shared" si="16"/>
        <v>11.565824546836476</v>
      </c>
      <c r="CY68" s="4">
        <f t="shared" si="17"/>
        <v>8.6099589068317113E-3</v>
      </c>
      <c r="DJ68">
        <v>24</v>
      </c>
      <c r="DK68">
        <v>96956.717905238416</v>
      </c>
      <c r="DL68">
        <v>-9983.4996933473303</v>
      </c>
      <c r="DM68">
        <v>-1.2686449121745489</v>
      </c>
      <c r="DN68">
        <f t="shared" si="10"/>
        <v>106940.21759858575</v>
      </c>
      <c r="DO68" s="4">
        <f t="shared" si="11"/>
        <v>9.3355894700174608E-2</v>
      </c>
      <c r="DZ68">
        <v>24</v>
      </c>
      <c r="EA68">
        <v>11.462218739864117</v>
      </c>
      <c r="EB68">
        <v>-8.8863226263752537E-2</v>
      </c>
      <c r="EC68">
        <v>-1.0633535020678091</v>
      </c>
      <c r="ED68">
        <f t="shared" si="12"/>
        <v>11.373355513600364</v>
      </c>
      <c r="EE68" s="4">
        <f t="shared" si="13"/>
        <v>7.8132813273522547E-3</v>
      </c>
      <c r="EP68">
        <v>26</v>
      </c>
      <c r="EQ68">
        <v>11.338677423799103</v>
      </c>
      <c r="ER68">
        <v>4.9062076016401335E-2</v>
      </c>
      <c r="ES68">
        <v>0.62552508930477035</v>
      </c>
      <c r="ET68">
        <f t="shared" si="6"/>
        <v>11.387739499815504</v>
      </c>
      <c r="EU68" s="4">
        <f t="shared" si="7"/>
        <v>4.3083244060154518E-3</v>
      </c>
      <c r="FF68">
        <v>26</v>
      </c>
      <c r="FG68">
        <v>11.363737810637147</v>
      </c>
      <c r="FH68">
        <v>2.4001689178357211E-2</v>
      </c>
      <c r="FI68">
        <v>0.53109056011828881</v>
      </c>
      <c r="FJ68">
        <f t="shared" si="8"/>
        <v>11.387739499815504</v>
      </c>
      <c r="FK68">
        <f t="shared" si="9"/>
        <v>2.1076781022911586E-3</v>
      </c>
    </row>
    <row r="69" spans="2:167" x14ac:dyDescent="0.2">
      <c r="B69" s="81">
        <v>45017</v>
      </c>
      <c r="C69">
        <v>4.6384107283143532</v>
      </c>
      <c r="D69">
        <v>4.9168276308901344</v>
      </c>
      <c r="E69">
        <v>5.5045308270509503</v>
      </c>
      <c r="F69">
        <v>7.0856098289605542</v>
      </c>
      <c r="G69">
        <v>0</v>
      </c>
      <c r="H69">
        <v>0</v>
      </c>
      <c r="I69">
        <v>0</v>
      </c>
      <c r="J69">
        <v>0</v>
      </c>
      <c r="K69">
        <v>0</v>
      </c>
      <c r="L69">
        <v>0</v>
      </c>
      <c r="M69">
        <v>0</v>
      </c>
      <c r="N69">
        <v>66</v>
      </c>
      <c r="O69">
        <v>11.180354827255274</v>
      </c>
      <c r="P69" s="74">
        <v>71707.801432256994</v>
      </c>
      <c r="V69" s="81">
        <v>44954</v>
      </c>
      <c r="W69" s="3">
        <v>50.795873328322642</v>
      </c>
      <c r="X69" s="3">
        <v>83.37882697244136</v>
      </c>
      <c r="Y69" s="3">
        <v>165.30442820251704</v>
      </c>
      <c r="Z69" s="3">
        <v>826.0560394047659</v>
      </c>
      <c r="AG69">
        <v>27</v>
      </c>
      <c r="AH69">
        <v>109563.41133302249</v>
      </c>
      <c r="AI69">
        <v>-19336.35371557792</v>
      </c>
      <c r="AJ69">
        <v>-1.1210976292618751</v>
      </c>
      <c r="AK69">
        <f t="shared" si="4"/>
        <v>90227.057617444574</v>
      </c>
      <c r="AL69" s="4">
        <f t="shared" si="5"/>
        <v>0.21430770576119743</v>
      </c>
      <c r="AW69">
        <v>23</v>
      </c>
      <c r="AX69">
        <v>90230.271531487728</v>
      </c>
      <c r="AY69">
        <v>-3837.2658553595247</v>
      </c>
      <c r="AZ69">
        <v>-0.51168455282003245</v>
      </c>
      <c r="BA69">
        <f t="shared" si="18"/>
        <v>86393.005676128203</v>
      </c>
      <c r="BB69" s="4">
        <f t="shared" si="19"/>
        <v>4.4416394884381524E-2</v>
      </c>
      <c r="BN69">
        <v>23</v>
      </c>
      <c r="BO69">
        <v>11.399172790172576</v>
      </c>
      <c r="BP69">
        <v>-3.2510791479875678E-2</v>
      </c>
      <c r="BQ69">
        <v>-0.4021562460593831</v>
      </c>
      <c r="BR69">
        <f t="shared" si="20"/>
        <v>11.366661998692701</v>
      </c>
      <c r="BS69" s="4">
        <f t="shared" si="21"/>
        <v>2.8601881083131354E-3</v>
      </c>
      <c r="CD69">
        <v>24</v>
      </c>
      <c r="CE69">
        <v>97157.444494188472</v>
      </c>
      <c r="CF69">
        <v>-10184.226282297386</v>
      </c>
      <c r="CG69">
        <v>-1.2888918508452809</v>
      </c>
      <c r="CH69">
        <f t="shared" si="14"/>
        <v>86973.218211891086</v>
      </c>
      <c r="CI69" s="4">
        <f t="shared" si="15"/>
        <v>0.1170961186866256</v>
      </c>
      <c r="CT69">
        <v>24</v>
      </c>
      <c r="CU69">
        <v>11.465306511262833</v>
      </c>
      <c r="CV69">
        <v>-9.1950997662468836E-2</v>
      </c>
      <c r="CW69">
        <v>-1.0962754444362004</v>
      </c>
      <c r="CX69">
        <f t="shared" si="16"/>
        <v>11.557257508925302</v>
      </c>
      <c r="CY69" s="4">
        <f t="shared" si="17"/>
        <v>7.9561260611748074E-3</v>
      </c>
      <c r="DJ69">
        <v>25</v>
      </c>
      <c r="DK69">
        <v>96897.652310341204</v>
      </c>
      <c r="DL69">
        <v>-9306.8724413509335</v>
      </c>
      <c r="DM69">
        <v>-1.1826630674256695</v>
      </c>
      <c r="DN69">
        <f t="shared" si="10"/>
        <v>106204.52475169214</v>
      </c>
      <c r="DO69" s="4">
        <f t="shared" si="11"/>
        <v>8.7631600095293014E-2</v>
      </c>
      <c r="DZ69">
        <v>25</v>
      </c>
      <c r="EA69">
        <v>11.461538820979303</v>
      </c>
      <c r="EB69">
        <v>-8.1107802231365156E-2</v>
      </c>
      <c r="EC69">
        <v>-0.97055068979557624</v>
      </c>
      <c r="ED69">
        <f t="shared" si="12"/>
        <v>11.380431018747938</v>
      </c>
      <c r="EE69" s="4">
        <f t="shared" si="13"/>
        <v>7.1269534605279423E-3</v>
      </c>
      <c r="EP69">
        <v>27</v>
      </c>
      <c r="EQ69">
        <v>11.430626179807476</v>
      </c>
      <c r="ER69">
        <v>-2.0541545153980323E-2</v>
      </c>
      <c r="ES69">
        <v>-0.26189784269638405</v>
      </c>
      <c r="ET69">
        <f t="shared" si="6"/>
        <v>11.410084634653495</v>
      </c>
      <c r="EU69" s="4">
        <f t="shared" si="7"/>
        <v>1.8002973520103195E-3</v>
      </c>
      <c r="FF69">
        <v>27</v>
      </c>
      <c r="FG69">
        <v>11.384379206499846</v>
      </c>
      <c r="FH69">
        <v>2.5705428153649734E-2</v>
      </c>
      <c r="FI69">
        <v>0.56878956038279427</v>
      </c>
      <c r="FJ69">
        <f t="shared" si="8"/>
        <v>11.410084634653495</v>
      </c>
      <c r="FK69">
        <f t="shared" si="9"/>
        <v>2.2528691921863526E-3</v>
      </c>
    </row>
    <row r="70" spans="2:167" x14ac:dyDescent="0.2">
      <c r="B70" s="81">
        <v>45024</v>
      </c>
      <c r="C70">
        <v>4.6879951266842257</v>
      </c>
      <c r="D70">
        <v>4.9234826776288028</v>
      </c>
      <c r="E70">
        <v>5.5118590254431323</v>
      </c>
      <c r="F70">
        <v>7.0931437850509198</v>
      </c>
      <c r="G70">
        <v>0</v>
      </c>
      <c r="H70">
        <v>0</v>
      </c>
      <c r="I70">
        <v>0</v>
      </c>
      <c r="J70">
        <v>0</v>
      </c>
      <c r="K70">
        <v>0</v>
      </c>
      <c r="L70">
        <v>0</v>
      </c>
      <c r="M70">
        <v>0</v>
      </c>
      <c r="N70">
        <v>67</v>
      </c>
      <c r="O70">
        <v>11.189849389930789</v>
      </c>
      <c r="P70" s="74">
        <v>72391.87801233049</v>
      </c>
      <c r="V70" s="81">
        <v>44961</v>
      </c>
      <c r="W70" s="3">
        <v>50.079587332832261</v>
      </c>
      <c r="X70" s="3">
        <v>84.212615242165782</v>
      </c>
      <c r="Y70" s="3">
        <v>166.95747248450479</v>
      </c>
      <c r="Z70" s="3">
        <v>834.31644992244651</v>
      </c>
      <c r="AG70">
        <v>28</v>
      </c>
      <c r="AH70">
        <v>109539.02101993875</v>
      </c>
      <c r="AI70">
        <v>-18641.188207621977</v>
      </c>
      <c r="AJ70">
        <v>-1.0807928016621313</v>
      </c>
      <c r="AK70">
        <f t="shared" si="4"/>
        <v>90897.832812316774</v>
      </c>
      <c r="AL70" s="4">
        <f t="shared" si="5"/>
        <v>0.20507846700934845</v>
      </c>
      <c r="AW70">
        <v>24</v>
      </c>
      <c r="AX70">
        <v>90206.174141446027</v>
      </c>
      <c r="AY70">
        <v>-3232.9559295549407</v>
      </c>
      <c r="AZ70">
        <v>-0.43110216270021778</v>
      </c>
      <c r="BA70">
        <f t="shared" si="18"/>
        <v>86973.218211891086</v>
      </c>
      <c r="BB70" s="4">
        <f t="shared" si="19"/>
        <v>3.7171855842778587E-2</v>
      </c>
      <c r="BN70">
        <v>24</v>
      </c>
      <c r="BO70">
        <v>11.398915172907797</v>
      </c>
      <c r="BP70">
        <v>-2.555965930743298E-2</v>
      </c>
      <c r="BQ70">
        <v>-0.31617122099278178</v>
      </c>
      <c r="BR70">
        <f t="shared" si="20"/>
        <v>11.373355513600364</v>
      </c>
      <c r="BS70" s="4">
        <f t="shared" si="21"/>
        <v>2.2473279127578931E-3</v>
      </c>
      <c r="CD70">
        <v>25</v>
      </c>
      <c r="CE70">
        <v>97087.444952825274</v>
      </c>
      <c r="CF70">
        <v>-9496.6650838350033</v>
      </c>
      <c r="CG70">
        <v>-1.2018757142148533</v>
      </c>
      <c r="CH70">
        <f t="shared" si="14"/>
        <v>87590.77986899027</v>
      </c>
      <c r="CI70" s="4">
        <f t="shared" si="15"/>
        <v>0.10842083034354971</v>
      </c>
      <c r="CT70">
        <v>25</v>
      </c>
      <c r="CU70">
        <v>11.464386694962773</v>
      </c>
      <c r="CV70">
        <v>-8.3955676214834796E-2</v>
      </c>
      <c r="CW70">
        <v>-1.0009521222729121</v>
      </c>
      <c r="CX70">
        <f t="shared" si="16"/>
        <v>11.548342371177608</v>
      </c>
      <c r="CY70" s="4">
        <f t="shared" si="17"/>
        <v>7.269933079259207E-3</v>
      </c>
      <c r="DJ70">
        <v>26</v>
      </c>
      <c r="DK70">
        <v>96840.903619300589</v>
      </c>
      <c r="DL70">
        <v>-8607.6232022676413</v>
      </c>
      <c r="DM70">
        <v>-1.0938065525007403</v>
      </c>
      <c r="DN70">
        <f t="shared" si="10"/>
        <v>105448.52682156823</v>
      </c>
      <c r="DO70" s="4">
        <f t="shared" si="11"/>
        <v>8.1628671938042241E-2</v>
      </c>
      <c r="DZ70">
        <v>26</v>
      </c>
      <c r="EA70">
        <v>11.460885572556187</v>
      </c>
      <c r="EB70">
        <v>-7.31460727406823E-2</v>
      </c>
      <c r="EC70">
        <v>-0.87527918894655166</v>
      </c>
      <c r="ED70">
        <f t="shared" si="12"/>
        <v>11.387739499815504</v>
      </c>
      <c r="EE70" s="4">
        <f t="shared" si="13"/>
        <v>6.4232302417760222E-3</v>
      </c>
      <c r="EP70">
        <v>28</v>
      </c>
      <c r="EQ70">
        <v>11.438727499081457</v>
      </c>
      <c r="ER70">
        <v>-2.1236060648758937E-2</v>
      </c>
      <c r="ES70">
        <v>-0.27075268338330705</v>
      </c>
      <c r="ET70">
        <f t="shared" si="6"/>
        <v>11.417491438432698</v>
      </c>
      <c r="EU70" s="4">
        <f t="shared" si="7"/>
        <v>1.859958534961166E-3</v>
      </c>
      <c r="FF70">
        <v>28</v>
      </c>
      <c r="FG70">
        <v>11.396135163987248</v>
      </c>
      <c r="FH70">
        <v>2.1356274445450296E-2</v>
      </c>
      <c r="FI70">
        <v>0.4725548969903961</v>
      </c>
      <c r="FJ70">
        <f t="shared" si="8"/>
        <v>11.417491438432698</v>
      </c>
      <c r="FK70">
        <f t="shared" si="9"/>
        <v>1.8704874499456525E-3</v>
      </c>
    </row>
    <row r="71" spans="2:167" x14ac:dyDescent="0.2">
      <c r="B71" s="81">
        <v>45031</v>
      </c>
      <c r="C71">
        <v>4.7408026912517522</v>
      </c>
      <c r="D71">
        <v>4.9301596176385951</v>
      </c>
      <c r="E71">
        <v>5.5192063940452707</v>
      </c>
      <c r="F71">
        <v>7.100695900858307</v>
      </c>
      <c r="G71">
        <v>0</v>
      </c>
      <c r="H71">
        <v>0</v>
      </c>
      <c r="I71">
        <v>0</v>
      </c>
      <c r="J71">
        <v>0</v>
      </c>
      <c r="K71">
        <v>0</v>
      </c>
      <c r="L71">
        <v>0</v>
      </c>
      <c r="M71">
        <v>0</v>
      </c>
      <c r="N71">
        <v>68</v>
      </c>
      <c r="O71">
        <v>11.199401803923232</v>
      </c>
      <c r="P71" s="74">
        <v>73086.708571855328</v>
      </c>
      <c r="V71" s="81">
        <v>44968</v>
      </c>
      <c r="W71" s="3">
        <v>50.007958733283225</v>
      </c>
      <c r="X71" s="3">
        <v>85.054741394587438</v>
      </c>
      <c r="Y71" s="3">
        <v>168.62704720933112</v>
      </c>
      <c r="Z71" s="3">
        <v>842.65950950821411</v>
      </c>
      <c r="AG71">
        <v>29</v>
      </c>
      <c r="AH71">
        <v>109514.63070685501</v>
      </c>
      <c r="AI71">
        <v>-17938.199508054066</v>
      </c>
      <c r="AJ71">
        <v>-1.0400343951871533</v>
      </c>
      <c r="AK71">
        <f t="shared" si="4"/>
        <v>91576.431198800943</v>
      </c>
      <c r="AL71" s="4">
        <f t="shared" si="5"/>
        <v>0.19588227312672279</v>
      </c>
      <c r="AW71">
        <v>25</v>
      </c>
      <c r="AX71">
        <v>90182.076751404325</v>
      </c>
      <c r="AY71">
        <v>-2591.2968824140553</v>
      </c>
      <c r="AZ71">
        <v>-0.34553941177936709</v>
      </c>
      <c r="BA71">
        <f t="shared" si="18"/>
        <v>87590.77986899027</v>
      </c>
      <c r="BB71" s="4">
        <f t="shared" si="19"/>
        <v>2.9584128446965126E-2</v>
      </c>
      <c r="BN71">
        <v>25</v>
      </c>
      <c r="BO71">
        <v>11.398657555643016</v>
      </c>
      <c r="BP71">
        <v>-1.8226536895078027E-2</v>
      </c>
      <c r="BQ71">
        <v>-0.22546100303109118</v>
      </c>
      <c r="BR71">
        <f t="shared" si="20"/>
        <v>11.380431018747938</v>
      </c>
      <c r="BS71" s="4">
        <f t="shared" si="21"/>
        <v>1.6015682415764327E-3</v>
      </c>
      <c r="CD71">
        <v>26</v>
      </c>
      <c r="CE71">
        <v>97018.624110137898</v>
      </c>
      <c r="CF71">
        <v>-8785.3436931049509</v>
      </c>
      <c r="CG71">
        <v>-1.1118525432413704</v>
      </c>
      <c r="CH71">
        <f t="shared" si="14"/>
        <v>88233.280417032947</v>
      </c>
      <c r="CI71" s="4">
        <f t="shared" si="15"/>
        <v>9.9569500891060481E-2</v>
      </c>
      <c r="CT71">
        <v>26</v>
      </c>
      <c r="CU71">
        <v>11.463483823864399</v>
      </c>
      <c r="CV71">
        <v>-7.574432404889464E-2</v>
      </c>
      <c r="CW71">
        <v>-0.9030531981287484</v>
      </c>
      <c r="CX71">
        <f t="shared" si="16"/>
        <v>11.539228147913294</v>
      </c>
      <c r="CY71" s="4">
        <f t="shared" si="17"/>
        <v>6.5640719706709268E-3</v>
      </c>
      <c r="DJ71">
        <v>27</v>
      </c>
      <c r="DK71">
        <v>96786.296906666365</v>
      </c>
      <c r="DL71">
        <v>-6559.2392892217904</v>
      </c>
      <c r="DM71">
        <v>-0.83350987204934712</v>
      </c>
      <c r="DN71">
        <f t="shared" si="10"/>
        <v>103345.53619588815</v>
      </c>
      <c r="DO71" s="4">
        <f t="shared" si="11"/>
        <v>6.3469014053872272E-2</v>
      </c>
      <c r="DZ71">
        <v>27</v>
      </c>
      <c r="EA71">
        <v>11.460256980984015</v>
      </c>
      <c r="EB71">
        <v>-5.0172346330519701E-2</v>
      </c>
      <c r="EC71">
        <v>-0.60037140694360602</v>
      </c>
      <c r="ED71">
        <f t="shared" si="12"/>
        <v>11.410084634653495</v>
      </c>
      <c r="EE71" s="4">
        <f t="shared" si="13"/>
        <v>4.3971931792812112E-3</v>
      </c>
      <c r="EP71">
        <v>29</v>
      </c>
      <c r="EQ71">
        <v>11.447675397227101</v>
      </c>
      <c r="ER71">
        <v>-2.27461809956786E-2</v>
      </c>
      <c r="ES71">
        <v>-0.29000621363653339</v>
      </c>
      <c r="ET71">
        <f t="shared" si="6"/>
        <v>11.424929216231423</v>
      </c>
      <c r="EU71" s="4">
        <f t="shared" si="7"/>
        <v>1.9909253322430262E-3</v>
      </c>
      <c r="FF71">
        <v>29</v>
      </c>
      <c r="FG71">
        <v>11.40800645239138</v>
      </c>
      <c r="FH71">
        <v>1.6922763840042876E-2</v>
      </c>
      <c r="FI71">
        <v>0.37445365031483352</v>
      </c>
      <c r="FJ71">
        <f t="shared" si="8"/>
        <v>11.424929216231423</v>
      </c>
      <c r="FK71">
        <f t="shared" si="9"/>
        <v>1.481213889360528E-3</v>
      </c>
    </row>
    <row r="72" spans="2:167" x14ac:dyDescent="0.2">
      <c r="B72" s="81">
        <v>45038</v>
      </c>
      <c r="C72">
        <v>4.7959321542930038</v>
      </c>
      <c r="D72">
        <v>4.9368583765321628</v>
      </c>
      <c r="E72">
        <v>5.5265728421223788</v>
      </c>
      <c r="F72">
        <v>7.108266082574267</v>
      </c>
      <c r="G72">
        <v>0</v>
      </c>
      <c r="H72">
        <v>0</v>
      </c>
      <c r="I72">
        <v>0</v>
      </c>
      <c r="J72">
        <v>0</v>
      </c>
      <c r="K72">
        <v>0</v>
      </c>
      <c r="L72">
        <v>0</v>
      </c>
      <c r="M72">
        <v>0</v>
      </c>
      <c r="N72">
        <v>69</v>
      </c>
      <c r="O72">
        <v>11.2088770987166</v>
      </c>
      <c r="P72" s="74">
        <v>73782.51797478048</v>
      </c>
      <c r="V72" s="81">
        <v>44975</v>
      </c>
      <c r="W72" s="3">
        <v>56.37821947332705</v>
      </c>
      <c r="X72" s="3">
        <v>85.9052888085333</v>
      </c>
      <c r="Y72" s="3">
        <v>170.31331768141507</v>
      </c>
      <c r="Z72" s="3">
        <v>851.08603116387644</v>
      </c>
      <c r="AG72">
        <v>30</v>
      </c>
      <c r="AH72">
        <v>109490.24039377127</v>
      </c>
      <c r="AI72">
        <v>-17229.842874323949</v>
      </c>
      <c r="AJ72">
        <v>-0.99896476259623856</v>
      </c>
      <c r="AK72">
        <f t="shared" si="4"/>
        <v>92260.397519447317</v>
      </c>
      <c r="AL72" s="4">
        <f t="shared" si="5"/>
        <v>0.1867523155933955</v>
      </c>
      <c r="AW72">
        <v>26</v>
      </c>
      <c r="AX72">
        <v>90157.979361362624</v>
      </c>
      <c r="AY72">
        <v>-1924.698944329677</v>
      </c>
      <c r="AZ72">
        <v>-0.25665115625673712</v>
      </c>
      <c r="BA72">
        <f t="shared" si="18"/>
        <v>88233.280417032947</v>
      </c>
      <c r="BB72" s="4">
        <f t="shared" si="19"/>
        <v>2.1813752534560922E-2</v>
      </c>
      <c r="BN72">
        <v>26</v>
      </c>
      <c r="BO72">
        <v>11.398399938378237</v>
      </c>
      <c r="BP72">
        <v>-1.0660438562732466E-2</v>
      </c>
      <c r="BQ72">
        <v>-0.13186888902378602</v>
      </c>
      <c r="BR72">
        <f t="shared" si="20"/>
        <v>11.387739499815504</v>
      </c>
      <c r="BS72" s="4">
        <f t="shared" si="21"/>
        <v>9.3613298432978543E-4</v>
      </c>
      <c r="CD72">
        <v>27</v>
      </c>
      <c r="CE72">
        <v>96950.981966126346</v>
      </c>
      <c r="CF72">
        <v>-6723.9243486817722</v>
      </c>
      <c r="CG72">
        <v>-0.85096413399419335</v>
      </c>
      <c r="CH72">
        <f t="shared" si="14"/>
        <v>90227.057617444574</v>
      </c>
      <c r="CI72" s="4">
        <f t="shared" si="15"/>
        <v>7.4522261129146727E-2</v>
      </c>
      <c r="CT72">
        <v>27</v>
      </c>
      <c r="CU72">
        <v>11.462597897967717</v>
      </c>
      <c r="CV72">
        <v>-5.2513263314221348E-2</v>
      </c>
      <c r="CW72">
        <v>-0.62608348513972534</v>
      </c>
      <c r="CX72">
        <f t="shared" si="16"/>
        <v>11.515111161281938</v>
      </c>
      <c r="CY72" s="4">
        <f t="shared" si="17"/>
        <v>4.5603783219036872E-3</v>
      </c>
      <c r="DJ72">
        <v>28</v>
      </c>
      <c r="DK72">
        <v>96733.676338680714</v>
      </c>
      <c r="DL72">
        <v>-5835.8435263639403</v>
      </c>
      <c r="DM72">
        <v>-0.7415849577179745</v>
      </c>
      <c r="DN72">
        <f t="shared" si="10"/>
        <v>102569.51986504465</v>
      </c>
      <c r="DO72" s="4">
        <f t="shared" si="11"/>
        <v>5.6896469185411254E-2</v>
      </c>
      <c r="DZ72">
        <v>28</v>
      </c>
      <c r="EA72">
        <v>11.459651252421299</v>
      </c>
      <c r="EB72">
        <v>-4.2159813988600803E-2</v>
      </c>
      <c r="EC72">
        <v>-0.50449198995144551</v>
      </c>
      <c r="ED72">
        <f t="shared" si="12"/>
        <v>11.417491438432698</v>
      </c>
      <c r="EE72" s="4">
        <f t="shared" si="13"/>
        <v>3.6925636612860175E-3</v>
      </c>
      <c r="EP72">
        <v>30</v>
      </c>
      <c r="EQ72">
        <v>11.457536511169019</v>
      </c>
      <c r="ER72">
        <v>-2.5166245379656615E-2</v>
      </c>
      <c r="ES72">
        <v>-0.32086122656760219</v>
      </c>
      <c r="ET72">
        <f t="shared" si="6"/>
        <v>11.432370265789363</v>
      </c>
      <c r="EU72" s="4">
        <f t="shared" si="7"/>
        <v>2.2013147575323899E-3</v>
      </c>
      <c r="FF72">
        <v>30</v>
      </c>
      <c r="FG72">
        <v>11.419977613950191</v>
      </c>
      <c r="FH72">
        <v>1.2392651839171265E-2</v>
      </c>
      <c r="FI72">
        <v>0.27421488369873503</v>
      </c>
      <c r="FJ72">
        <f t="shared" si="8"/>
        <v>11.432370265789363</v>
      </c>
      <c r="FK72">
        <f t="shared" si="9"/>
        <v>1.0839967173085256E-3</v>
      </c>
    </row>
    <row r="73" spans="2:167" x14ac:dyDescent="0.2">
      <c r="B73" s="81">
        <v>45045</v>
      </c>
      <c r="C73">
        <v>4.8532668715502023</v>
      </c>
      <c r="D73">
        <v>4.9435788792260373</v>
      </c>
      <c r="E73">
        <v>5.5339582786443389</v>
      </c>
      <c r="F73">
        <v>7.1158542363626012</v>
      </c>
      <c r="G73">
        <v>0</v>
      </c>
      <c r="H73">
        <v>0</v>
      </c>
      <c r="I73">
        <v>0</v>
      </c>
      <c r="J73">
        <v>0</v>
      </c>
      <c r="K73">
        <v>0</v>
      </c>
      <c r="L73">
        <v>0</v>
      </c>
      <c r="M73">
        <v>0</v>
      </c>
      <c r="N73">
        <v>70</v>
      </c>
      <c r="O73">
        <v>11.218264649310722</v>
      </c>
      <c r="P73" s="74">
        <v>74478.416375392029</v>
      </c>
      <c r="V73" s="81">
        <v>44982</v>
      </c>
      <c r="W73" s="3">
        <v>51.726091371043211</v>
      </c>
      <c r="X73" s="3">
        <v>86.764341696618644</v>
      </c>
      <c r="Y73" s="3">
        <v>172.01645085822454</v>
      </c>
      <c r="Z73" s="3">
        <v>859.59684006792145</v>
      </c>
      <c r="AG73">
        <v>31</v>
      </c>
      <c r="AH73">
        <v>109465.85008068752</v>
      </c>
      <c r="AI73">
        <v>-16517.793107548365</v>
      </c>
      <c r="AJ73">
        <v>-0.9576810067656103</v>
      </c>
      <c r="AK73">
        <f t="shared" si="4"/>
        <v>92948.056973139159</v>
      </c>
      <c r="AL73" s="4">
        <f t="shared" si="5"/>
        <v>0.17770993440262881</v>
      </c>
      <c r="AW73">
        <v>27</v>
      </c>
      <c r="AX73">
        <v>101220.2817322264</v>
      </c>
      <c r="AY73">
        <v>-10993.224114781828</v>
      </c>
      <c r="AZ73">
        <v>-1.4659038954431547</v>
      </c>
      <c r="BA73">
        <f t="shared" si="18"/>
        <v>90227.057617444574</v>
      </c>
      <c r="BB73" s="4">
        <f t="shared" si="19"/>
        <v>0.12183955018673233</v>
      </c>
      <c r="BN73">
        <v>27</v>
      </c>
      <c r="BO73">
        <v>11.5010263863854</v>
      </c>
      <c r="BP73">
        <v>-9.0941751731904219E-2</v>
      </c>
      <c r="BQ73">
        <v>-1.1249431903005414</v>
      </c>
      <c r="BR73">
        <f t="shared" si="20"/>
        <v>11.410084634653495</v>
      </c>
      <c r="BS73" s="4">
        <f t="shared" si="21"/>
        <v>7.9702959832309746E-3</v>
      </c>
      <c r="CD73">
        <v>28</v>
      </c>
      <c r="CE73">
        <v>96884.518520790603</v>
      </c>
      <c r="CF73">
        <v>-5986.6857084738294</v>
      </c>
      <c r="CG73">
        <v>-0.75766093656387079</v>
      </c>
      <c r="CH73">
        <f t="shared" si="14"/>
        <v>90897.832812316774</v>
      </c>
      <c r="CI73" s="4">
        <f t="shared" si="15"/>
        <v>6.586169904440918E-2</v>
      </c>
      <c r="CT73">
        <v>28</v>
      </c>
      <c r="CU73">
        <v>11.461728917272726</v>
      </c>
      <c r="CV73">
        <v>-4.4237478840027933E-2</v>
      </c>
      <c r="CW73">
        <v>-0.5274163740355281</v>
      </c>
      <c r="CX73">
        <f t="shared" si="16"/>
        <v>11.505966396112754</v>
      </c>
      <c r="CY73" s="4">
        <f t="shared" si="17"/>
        <v>3.8447425724251545E-3</v>
      </c>
      <c r="DJ73">
        <v>29</v>
      </c>
      <c r="DK73">
        <v>96682.90249225944</v>
      </c>
      <c r="DL73">
        <v>-5106.4712934584968</v>
      </c>
      <c r="DM73">
        <v>-0.64890058843077159</v>
      </c>
      <c r="DN73">
        <f t="shared" si="10"/>
        <v>101789.37378571794</v>
      </c>
      <c r="DO73" s="4">
        <f t="shared" si="11"/>
        <v>5.0167037123230493E-2</v>
      </c>
      <c r="DZ73">
        <v>29</v>
      </c>
      <c r="EA73">
        <v>11.459066781933927</v>
      </c>
      <c r="EB73">
        <v>-3.4137565702504702E-2</v>
      </c>
      <c r="EC73">
        <v>-0.40849631020695065</v>
      </c>
      <c r="ED73">
        <f t="shared" si="12"/>
        <v>11.424929216231423</v>
      </c>
      <c r="EE73" s="4">
        <f t="shared" si="13"/>
        <v>2.9879892519601246E-3</v>
      </c>
      <c r="EP73">
        <v>31</v>
      </c>
      <c r="EQ73">
        <v>11.468389743481469</v>
      </c>
      <c r="ER73">
        <v>-2.8593654551023917E-2</v>
      </c>
      <c r="ES73">
        <v>-0.36455954922493961</v>
      </c>
      <c r="ET73">
        <f t="shared" si="6"/>
        <v>11.439796088930445</v>
      </c>
      <c r="EU73" s="4">
        <f t="shared" si="7"/>
        <v>2.4994898797796017E-3</v>
      </c>
      <c r="FF73">
        <v>31</v>
      </c>
      <c r="FG73">
        <v>11.432036693856771</v>
      </c>
      <c r="FH73">
        <v>7.759395073673403E-3</v>
      </c>
      <c r="FI73">
        <v>0.17169381059947361</v>
      </c>
      <c r="FJ73">
        <f t="shared" si="8"/>
        <v>11.439796088930445</v>
      </c>
      <c r="FK73">
        <f t="shared" si="9"/>
        <v>6.7828089009223437E-4</v>
      </c>
    </row>
    <row r="74" spans="2:167" x14ac:dyDescent="0.2">
      <c r="B74" s="81">
        <v>45052</v>
      </c>
      <c r="C74">
        <v>4.91275683974877</v>
      </c>
      <c r="D74">
        <v>4.9503210499528301</v>
      </c>
      <c r="E74">
        <v>5.5413626122976858</v>
      </c>
      <c r="F74">
        <v>7.1234602683270785</v>
      </c>
      <c r="G74">
        <v>0</v>
      </c>
      <c r="H74">
        <v>0</v>
      </c>
      <c r="I74">
        <v>0</v>
      </c>
      <c r="J74">
        <v>0</v>
      </c>
      <c r="K74">
        <v>0</v>
      </c>
      <c r="L74">
        <v>0</v>
      </c>
      <c r="M74">
        <v>0</v>
      </c>
      <c r="N74">
        <v>71</v>
      </c>
      <c r="O74">
        <v>11.309293201242724</v>
      </c>
      <c r="P74" s="74">
        <v>81576.230142426662</v>
      </c>
      <c r="V74" s="81">
        <v>44989</v>
      </c>
      <c r="W74" s="3">
        <v>50.486351021511148</v>
      </c>
      <c r="X74" s="3">
        <v>87.631985113584832</v>
      </c>
      <c r="Y74" s="3">
        <v>173.73661536680447</v>
      </c>
      <c r="Z74" s="3">
        <v>868.19277248328513</v>
      </c>
      <c r="AG74">
        <v>32</v>
      </c>
      <c r="AH74">
        <v>111765.02737732201</v>
      </c>
      <c r="AI74">
        <v>-27296.142148657265</v>
      </c>
      <c r="AJ74">
        <v>-1.5825962175175379</v>
      </c>
      <c r="AK74">
        <f t="shared" si="4"/>
        <v>84468.885228664745</v>
      </c>
      <c r="AL74" s="4">
        <f t="shared" si="5"/>
        <v>0.3231502591133314</v>
      </c>
      <c r="AW74">
        <v>28</v>
      </c>
      <c r="AX74">
        <v>101196.1843421847</v>
      </c>
      <c r="AY74">
        <v>-10298.351529867927</v>
      </c>
      <c r="AZ74">
        <v>-1.3732453251796524</v>
      </c>
      <c r="BA74">
        <f t="shared" si="18"/>
        <v>90897.832812316774</v>
      </c>
      <c r="BB74" s="4">
        <f t="shared" si="19"/>
        <v>0.1132958972864806</v>
      </c>
      <c r="BN74">
        <v>28</v>
      </c>
      <c r="BO74">
        <v>11.50076876912062</v>
      </c>
      <c r="BP74">
        <v>-8.3277330687922202E-2</v>
      </c>
      <c r="BQ74">
        <v>-1.0301348311384981</v>
      </c>
      <c r="BR74">
        <f t="shared" si="20"/>
        <v>11.417491438432698</v>
      </c>
      <c r="BS74" s="4">
        <f t="shared" si="21"/>
        <v>7.2938378046512329E-3</v>
      </c>
      <c r="CD74">
        <v>29</v>
      </c>
      <c r="CE74">
        <v>96819.233774130684</v>
      </c>
      <c r="CF74">
        <v>-5242.8025753297406</v>
      </c>
      <c r="CG74">
        <v>-0.66351682765328346</v>
      </c>
      <c r="CH74">
        <f t="shared" si="14"/>
        <v>91576.431198800943</v>
      </c>
      <c r="CI74" s="4">
        <f t="shared" si="15"/>
        <v>5.7250566621757447E-2</v>
      </c>
      <c r="CT74">
        <v>29</v>
      </c>
      <c r="CU74">
        <v>11.460876881779427</v>
      </c>
      <c r="CV74">
        <v>-3.5947665548004437E-2</v>
      </c>
      <c r="CW74">
        <v>-0.42858200592605028</v>
      </c>
      <c r="CX74">
        <f t="shared" si="16"/>
        <v>11.496824547327432</v>
      </c>
      <c r="CY74" s="4">
        <f t="shared" si="17"/>
        <v>3.12674733793001E-3</v>
      </c>
      <c r="DJ74">
        <v>30</v>
      </c>
      <c r="DK74">
        <v>96633.850128669772</v>
      </c>
      <c r="DL74">
        <v>-4373.4526092224551</v>
      </c>
      <c r="DM74">
        <v>-0.55575284937643799</v>
      </c>
      <c r="DN74">
        <f t="shared" si="10"/>
        <v>101007.30273789223</v>
      </c>
      <c r="DO74" s="4">
        <f t="shared" si="11"/>
        <v>4.3298380321780267E-2</v>
      </c>
      <c r="DZ74">
        <v>30</v>
      </c>
      <c r="EA74">
        <v>11.458502127867419</v>
      </c>
      <c r="EB74">
        <v>-2.61318620780564E-2</v>
      </c>
      <c r="EC74">
        <v>-0.31269860688806411</v>
      </c>
      <c r="ED74">
        <f t="shared" si="12"/>
        <v>11.432370265789363</v>
      </c>
      <c r="EE74" s="4">
        <f t="shared" si="13"/>
        <v>2.2857781431602445E-3</v>
      </c>
      <c r="EP74">
        <v>32</v>
      </c>
      <c r="EQ74">
        <v>11.291672965617993</v>
      </c>
      <c r="ER74">
        <v>5.2465557770872806E-2</v>
      </c>
      <c r="ES74">
        <v>0.66891834538511274</v>
      </c>
      <c r="ET74">
        <f t="shared" si="6"/>
        <v>11.344138523388866</v>
      </c>
      <c r="EU74" s="4">
        <f t="shared" si="7"/>
        <v>4.6249045410280852E-3</v>
      </c>
      <c r="FF74">
        <v>32</v>
      </c>
      <c r="FG74">
        <v>11.266523181640094</v>
      </c>
      <c r="FH74">
        <v>7.7615341748771272E-2</v>
      </c>
      <c r="FI74">
        <v>1.7174114295379226</v>
      </c>
      <c r="FJ74">
        <f t="shared" si="8"/>
        <v>11.344138523388866</v>
      </c>
      <c r="FK74">
        <f t="shared" si="9"/>
        <v>6.8418894558407621E-3</v>
      </c>
    </row>
    <row r="75" spans="2:167" x14ac:dyDescent="0.2">
      <c r="B75" s="81">
        <v>45059</v>
      </c>
      <c r="C75">
        <v>4.9743509645660264</v>
      </c>
      <c r="D75">
        <v>4.9570848122734574</v>
      </c>
      <c r="E75">
        <v>5.5487857514973138</v>
      </c>
      <c r="F75">
        <v>7.1310840844922581</v>
      </c>
      <c r="G75">
        <v>0</v>
      </c>
      <c r="H75">
        <v>0</v>
      </c>
      <c r="I75">
        <v>0</v>
      </c>
      <c r="J75">
        <v>0</v>
      </c>
      <c r="K75">
        <v>0</v>
      </c>
      <c r="L75">
        <v>0</v>
      </c>
      <c r="M75">
        <v>0</v>
      </c>
      <c r="N75">
        <v>72</v>
      </c>
      <c r="O75">
        <v>11.317787779790788</v>
      </c>
      <c r="P75" s="74">
        <v>82272.137371744</v>
      </c>
      <c r="V75" s="81">
        <v>44996</v>
      </c>
      <c r="W75" s="3">
        <v>50.048635102151117</v>
      </c>
      <c r="X75" s="3">
        <v>88.508304964720679</v>
      </c>
      <c r="Y75" s="3">
        <v>175.47398152047134</v>
      </c>
      <c r="Z75" s="3">
        <v>876.87467501839683</v>
      </c>
      <c r="AG75">
        <v>33</v>
      </c>
      <c r="AH75">
        <v>111740.63706423827</v>
      </c>
      <c r="AI75">
        <v>-31123.55182250186</v>
      </c>
      <c r="AJ75">
        <v>-1.8045046483766751</v>
      </c>
      <c r="AK75">
        <f t="shared" si="4"/>
        <v>80617.085241736408</v>
      </c>
      <c r="AL75" s="4">
        <f t="shared" si="5"/>
        <v>0.3860664489317065</v>
      </c>
      <c r="AW75">
        <v>29</v>
      </c>
      <c r="AX75">
        <v>101172.086952143</v>
      </c>
      <c r="AY75">
        <v>-9595.6557533420564</v>
      </c>
      <c r="AZ75">
        <v>-1.2795435625879443</v>
      </c>
      <c r="BA75">
        <f t="shared" si="18"/>
        <v>91576.431198800943</v>
      </c>
      <c r="BB75" s="4">
        <f t="shared" si="19"/>
        <v>0.1047830279879666</v>
      </c>
      <c r="BN75">
        <v>29</v>
      </c>
      <c r="BO75">
        <v>11.500511151855839</v>
      </c>
      <c r="BP75">
        <v>-7.558193562441673E-2</v>
      </c>
      <c r="BQ75">
        <v>-0.93494332549339776</v>
      </c>
      <c r="BR75">
        <f t="shared" si="20"/>
        <v>11.424929216231423</v>
      </c>
      <c r="BS75" s="4">
        <f t="shared" si="21"/>
        <v>6.6155276933389925E-3</v>
      </c>
      <c r="CD75">
        <v>30</v>
      </c>
      <c r="CE75">
        <v>96755.127726146588</v>
      </c>
      <c r="CF75">
        <v>-4494.7302066992706</v>
      </c>
      <c r="CG75">
        <v>-0.56884253890085046</v>
      </c>
      <c r="CH75">
        <f t="shared" si="14"/>
        <v>92260.397519447317</v>
      </c>
      <c r="CI75" s="4">
        <f t="shared" si="15"/>
        <v>4.8717871671340229E-2</v>
      </c>
      <c r="CT75">
        <v>30</v>
      </c>
      <c r="CU75">
        <v>11.460041791487818</v>
      </c>
      <c r="CV75">
        <v>-2.7671525698455213E-2</v>
      </c>
      <c r="CW75">
        <v>-0.32991065789907859</v>
      </c>
      <c r="CX75">
        <f t="shared" si="16"/>
        <v>11.487713317186273</v>
      </c>
      <c r="CY75" s="4">
        <f t="shared" si="17"/>
        <v>2.4087931979515048E-3</v>
      </c>
      <c r="DJ75">
        <v>31</v>
      </c>
      <c r="DK75">
        <v>96586.406332393395</v>
      </c>
      <c r="DL75">
        <v>-3638.3493592542363</v>
      </c>
      <c r="DM75">
        <v>-0.46234021586710861</v>
      </c>
      <c r="DN75">
        <f t="shared" si="10"/>
        <v>100224.75569164763</v>
      </c>
      <c r="DO75" s="4">
        <f t="shared" si="11"/>
        <v>3.6301902999374865E-2</v>
      </c>
      <c r="DZ75">
        <v>31</v>
      </c>
      <c r="EA75">
        <v>11.45795599042291</v>
      </c>
      <c r="EB75">
        <v>-1.815990149246538E-2</v>
      </c>
      <c r="EC75">
        <v>-0.21730467889951277</v>
      </c>
      <c r="ED75">
        <f t="shared" si="12"/>
        <v>11.439796088930445</v>
      </c>
      <c r="EE75" s="4">
        <f t="shared" si="13"/>
        <v>1.5874322716326692E-3</v>
      </c>
      <c r="EP75">
        <v>33</v>
      </c>
      <c r="EQ75">
        <v>11.279393335276691</v>
      </c>
      <c r="ER75">
        <v>1.8072546458279604E-2</v>
      </c>
      <c r="ES75">
        <v>0.23041893362809968</v>
      </c>
      <c r="ET75">
        <f t="shared" si="6"/>
        <v>11.29746588173497</v>
      </c>
      <c r="EU75" s="4">
        <f t="shared" si="7"/>
        <v>1.5996991402734092E-3</v>
      </c>
      <c r="FF75">
        <v>33</v>
      </c>
      <c r="FG75">
        <v>11.207720000405123</v>
      </c>
      <c r="FH75">
        <v>8.9745881329847066E-2</v>
      </c>
      <c r="FI75">
        <v>1.9858264986931329</v>
      </c>
      <c r="FJ75">
        <f t="shared" si="8"/>
        <v>11.29746588173497</v>
      </c>
      <c r="FK75">
        <f t="shared" si="9"/>
        <v>7.9438948760130832E-3</v>
      </c>
    </row>
    <row r="76" spans="2:167" x14ac:dyDescent="0.2">
      <c r="B76" s="81">
        <v>45066</v>
      </c>
      <c r="C76">
        <v>5.0379913865874828</v>
      </c>
      <c r="D76">
        <v>4.9638700890894141</v>
      </c>
      <c r="E76">
        <v>5.5562276043981358</v>
      </c>
      <c r="F76">
        <v>7.1387255907933982</v>
      </c>
      <c r="G76">
        <v>0</v>
      </c>
      <c r="H76">
        <v>0</v>
      </c>
      <c r="I76">
        <v>0</v>
      </c>
      <c r="J76">
        <v>0</v>
      </c>
      <c r="K76">
        <v>0</v>
      </c>
      <c r="L76">
        <v>0</v>
      </c>
      <c r="M76">
        <v>0</v>
      </c>
      <c r="N76">
        <v>73</v>
      </c>
      <c r="O76">
        <v>11.326210808653729</v>
      </c>
      <c r="P76" s="74">
        <v>82968.044668668939</v>
      </c>
      <c r="V76" s="81">
        <v>45003</v>
      </c>
      <c r="W76" s="3">
        <v>50.00486351021511</v>
      </c>
      <c r="X76" s="3">
        <v>89.393388014367886</v>
      </c>
      <c r="Y76" s="3">
        <v>177.22872133567546</v>
      </c>
      <c r="Z76" s="3">
        <v>885.64340413577611</v>
      </c>
      <c r="AG76">
        <v>34</v>
      </c>
      <c r="AH76">
        <v>111716.24675115453</v>
      </c>
      <c r="AI76">
        <v>-33138.168754435028</v>
      </c>
      <c r="AJ76">
        <v>-1.9213096209936957</v>
      </c>
      <c r="AK76">
        <f t="shared" si="4"/>
        <v>78578.077996719498</v>
      </c>
      <c r="AL76" s="4">
        <f t="shared" si="5"/>
        <v>0.4217228214186976</v>
      </c>
      <c r="AW76">
        <v>30</v>
      </c>
      <c r="AX76">
        <v>101147.9895621013</v>
      </c>
      <c r="AY76">
        <v>-8887.5920426539815</v>
      </c>
      <c r="AZ76">
        <v>-1.1851260067478955</v>
      </c>
      <c r="BA76">
        <f t="shared" si="18"/>
        <v>92260.397519447317</v>
      </c>
      <c r="BB76" s="4">
        <f t="shared" si="19"/>
        <v>9.6331603609019684E-2</v>
      </c>
      <c r="BN76">
        <v>30</v>
      </c>
      <c r="BO76">
        <v>11.50025353459106</v>
      </c>
      <c r="BP76">
        <v>-6.7883268801697483E-2</v>
      </c>
      <c r="BQ76">
        <v>-0.83971134841270534</v>
      </c>
      <c r="BR76">
        <f t="shared" si="20"/>
        <v>11.432370265789363</v>
      </c>
      <c r="BS76" s="4">
        <f t="shared" si="21"/>
        <v>5.9378123016916124E-3</v>
      </c>
      <c r="CD76">
        <v>31</v>
      </c>
      <c r="CE76">
        <v>96692.200376838315</v>
      </c>
      <c r="CF76">
        <v>-3744.1434036991559</v>
      </c>
      <c r="CG76">
        <v>-0.47385002921747121</v>
      </c>
      <c r="CH76">
        <f t="shared" si="14"/>
        <v>92948.056973139159</v>
      </c>
      <c r="CI76" s="4">
        <f t="shared" si="15"/>
        <v>4.028210514159717E-2</v>
      </c>
      <c r="CT76">
        <v>31</v>
      </c>
      <c r="CU76">
        <v>11.459223646397898</v>
      </c>
      <c r="CV76">
        <v>-1.9427557467453838E-2</v>
      </c>
      <c r="CW76">
        <v>-0.23162287238168658</v>
      </c>
      <c r="CX76">
        <f t="shared" si="16"/>
        <v>11.478651203865352</v>
      </c>
      <c r="CY76" s="4">
        <f t="shared" si="17"/>
        <v>1.6924947994684035E-3</v>
      </c>
      <c r="DJ76">
        <v>32</v>
      </c>
      <c r="DK76">
        <v>96540.468945570407</v>
      </c>
      <c r="DL76">
        <v>-12071.583716905661</v>
      </c>
      <c r="DM76">
        <v>-1.5339864511185994</v>
      </c>
      <c r="DN76">
        <f t="shared" si="10"/>
        <v>108612.05266247607</v>
      </c>
      <c r="DO76" s="4">
        <f t="shared" si="11"/>
        <v>0.11114405280986116</v>
      </c>
      <c r="DZ76">
        <v>32</v>
      </c>
      <c r="EA76">
        <v>11.457427193635638</v>
      </c>
      <c r="EB76">
        <v>-0.11328867024677258</v>
      </c>
      <c r="EC76">
        <v>-1.3556328001636946</v>
      </c>
      <c r="ED76">
        <f t="shared" si="12"/>
        <v>11.344138523388866</v>
      </c>
      <c r="EE76" s="4">
        <f t="shared" si="13"/>
        <v>9.9865379828709584E-3</v>
      </c>
      <c r="EP76">
        <v>34</v>
      </c>
      <c r="EQ76">
        <v>11.275711767394368</v>
      </c>
      <c r="ER76">
        <v>-3.8637337727056575E-3</v>
      </c>
      <c r="ES76">
        <v>-4.9261315652717436E-2</v>
      </c>
      <c r="ET76">
        <f t="shared" si="6"/>
        <v>11.271848033621662</v>
      </c>
      <c r="EU76" s="4">
        <f t="shared" si="7"/>
        <v>3.427773122189826E-4</v>
      </c>
      <c r="FF76">
        <v>34</v>
      </c>
      <c r="FG76">
        <v>11.181946575899728</v>
      </c>
      <c r="FH76">
        <v>8.9901457721934364E-2</v>
      </c>
      <c r="FI76">
        <v>1.9892689711208373</v>
      </c>
      <c r="FJ76">
        <f t="shared" si="8"/>
        <v>11.271848033621662</v>
      </c>
      <c r="FK76">
        <f t="shared" si="9"/>
        <v>7.9757513988634645E-3</v>
      </c>
    </row>
    <row r="77" spans="2:167" x14ac:dyDescent="0.2">
      <c r="B77" s="81">
        <v>45073</v>
      </c>
      <c r="C77">
        <v>5.1036137763609801</v>
      </c>
      <c r="D77">
        <v>4.9706768026550829</v>
      </c>
      <c r="E77">
        <v>5.563688078906659</v>
      </c>
      <c r="F77">
        <v>7.1463846930726431</v>
      </c>
      <c r="G77">
        <v>0</v>
      </c>
      <c r="H77">
        <v>0</v>
      </c>
      <c r="I77">
        <v>0</v>
      </c>
      <c r="J77">
        <v>0</v>
      </c>
      <c r="K77">
        <v>0</v>
      </c>
      <c r="L77">
        <v>0</v>
      </c>
      <c r="M77">
        <v>0</v>
      </c>
      <c r="N77">
        <v>74</v>
      </c>
      <c r="O77">
        <v>11.334563482371852</v>
      </c>
      <c r="P77" s="74">
        <v>83663.951972187526</v>
      </c>
      <c r="V77" s="81">
        <v>45010</v>
      </c>
      <c r="W77" s="3">
        <v>50.000486351021507</v>
      </c>
      <c r="X77" s="3">
        <v>90.287321894511564</v>
      </c>
      <c r="Y77" s="3">
        <v>179.00100854903192</v>
      </c>
      <c r="Z77" s="3">
        <v>894.49982583417057</v>
      </c>
      <c r="AG77">
        <v>35</v>
      </c>
      <c r="AH77">
        <v>111691.85643807078</v>
      </c>
      <c r="AI77">
        <v>-30063.389409113748</v>
      </c>
      <c r="AJ77">
        <v>-1.7430377562332802</v>
      </c>
      <c r="AK77">
        <f t="shared" si="4"/>
        <v>81628.467028957035</v>
      </c>
      <c r="AL77" s="4">
        <f t="shared" si="5"/>
        <v>0.36829540604320066</v>
      </c>
      <c r="AW77">
        <v>31</v>
      </c>
      <c r="AX77">
        <v>101123.8921720596</v>
      </c>
      <c r="AY77">
        <v>-8175.8351989204384</v>
      </c>
      <c r="AZ77">
        <v>-1.0902159859074778</v>
      </c>
      <c r="BA77">
        <f t="shared" si="18"/>
        <v>92948.056973139159</v>
      </c>
      <c r="BB77" s="4">
        <f t="shared" si="19"/>
        <v>8.7961335235691412E-2</v>
      </c>
      <c r="BN77">
        <v>31</v>
      </c>
      <c r="BO77">
        <v>11.499995917326279</v>
      </c>
      <c r="BP77">
        <v>-6.0199828395834487E-2</v>
      </c>
      <c r="BQ77">
        <v>-0.74466772105729218</v>
      </c>
      <c r="BR77">
        <f t="shared" si="20"/>
        <v>11.439796088930445</v>
      </c>
      <c r="BS77" s="4">
        <f t="shared" si="21"/>
        <v>5.2623165594783625E-3</v>
      </c>
      <c r="CD77">
        <v>32</v>
      </c>
      <c r="CE77">
        <v>96630.451726205851</v>
      </c>
      <c r="CF77">
        <v>-12161.566497541105</v>
      </c>
      <c r="CG77">
        <v>-1.5391394022185569</v>
      </c>
      <c r="CH77">
        <f t="shared" si="14"/>
        <v>84468.885228664745</v>
      </c>
      <c r="CI77" s="4">
        <f t="shared" si="15"/>
        <v>0.14397687935171241</v>
      </c>
      <c r="CT77">
        <v>32</v>
      </c>
      <c r="CU77">
        <v>11.458422446509672</v>
      </c>
      <c r="CV77">
        <v>-0.11428392312080682</v>
      </c>
      <c r="CW77">
        <v>-1.3625372404448926</v>
      </c>
      <c r="CX77">
        <f t="shared" si="16"/>
        <v>11.572706369630479</v>
      </c>
      <c r="CY77" s="4">
        <f t="shared" si="17"/>
        <v>9.8752979182738856E-3</v>
      </c>
      <c r="DJ77">
        <v>33</v>
      </c>
      <c r="DK77">
        <v>96495.945243421942</v>
      </c>
      <c r="DL77">
        <v>-15878.860001685534</v>
      </c>
      <c r="DM77">
        <v>-2.0177929154136214</v>
      </c>
      <c r="DN77">
        <f t="shared" si="10"/>
        <v>112374.80524510748</v>
      </c>
      <c r="DO77" s="4">
        <f t="shared" si="11"/>
        <v>0.14130266982043879</v>
      </c>
      <c r="DZ77">
        <v>33</v>
      </c>
      <c r="EA77">
        <v>11.456914670127405</v>
      </c>
      <c r="EB77">
        <v>-0.15944878839243515</v>
      </c>
      <c r="EC77">
        <v>-1.9079931560702839</v>
      </c>
      <c r="ED77">
        <f t="shared" si="12"/>
        <v>11.29746588173497</v>
      </c>
      <c r="EE77" s="4">
        <f t="shared" si="13"/>
        <v>1.4113677355753017E-2</v>
      </c>
      <c r="EP77">
        <v>35</v>
      </c>
      <c r="EQ77">
        <v>11.281531676066814</v>
      </c>
      <c r="ER77">
        <v>2.8401664696639628E-2</v>
      </c>
      <c r="ES77">
        <v>0.36211174267942781</v>
      </c>
      <c r="ET77">
        <f t="shared" si="6"/>
        <v>11.309933340763454</v>
      </c>
      <c r="EU77" s="4">
        <f t="shared" si="7"/>
        <v>2.5112141549299733E-3</v>
      </c>
      <c r="FF77">
        <v>35</v>
      </c>
      <c r="FG77">
        <v>11.219451677431783</v>
      </c>
      <c r="FH77">
        <v>9.0481663331670958E-2</v>
      </c>
      <c r="FI77">
        <v>2.002107305955064</v>
      </c>
      <c r="FJ77">
        <f t="shared" si="8"/>
        <v>11.309933340763454</v>
      </c>
      <c r="FK77">
        <f t="shared" si="9"/>
        <v>8.0001942191432213E-3</v>
      </c>
    </row>
    <row r="78" spans="2:167" x14ac:dyDescent="0.2">
      <c r="B78" s="81">
        <v>45080</v>
      </c>
      <c r="C78">
        <v>5.1711482433630049</v>
      </c>
      <c r="D78">
        <v>4.9775048745900685</v>
      </c>
      <c r="E78">
        <v>5.5711670826924982</v>
      </c>
      <c r="F78">
        <v>7.1540612970795374</v>
      </c>
      <c r="G78">
        <v>0</v>
      </c>
      <c r="H78">
        <v>0</v>
      </c>
      <c r="I78">
        <v>0</v>
      </c>
      <c r="J78">
        <v>0</v>
      </c>
      <c r="K78">
        <v>0</v>
      </c>
      <c r="L78">
        <v>0</v>
      </c>
      <c r="M78">
        <v>0</v>
      </c>
      <c r="N78">
        <v>75</v>
      </c>
      <c r="O78">
        <v>11.38756950788253</v>
      </c>
      <c r="P78" s="74">
        <v>88218.282745919831</v>
      </c>
      <c r="V78" s="81">
        <v>45017</v>
      </c>
      <c r="W78" s="3">
        <v>53.776484567029982</v>
      </c>
      <c r="X78" s="3">
        <v>91.190195113456696</v>
      </c>
      <c r="Y78" s="3">
        <v>180.79101863452212</v>
      </c>
      <c r="Z78" s="3">
        <v>903.44481545243798</v>
      </c>
      <c r="AG78">
        <v>36</v>
      </c>
      <c r="AH78">
        <v>102291.61539599948</v>
      </c>
      <c r="AI78">
        <v>-24847.687160042653</v>
      </c>
      <c r="AJ78">
        <v>-1.4406378564187317</v>
      </c>
      <c r="AK78">
        <f t="shared" si="4"/>
        <v>77443.928235956831</v>
      </c>
      <c r="AL78" s="4">
        <f t="shared" si="5"/>
        <v>0.3208474534547951</v>
      </c>
      <c r="AW78">
        <v>32</v>
      </c>
      <c r="AX78">
        <v>101099.79478201791</v>
      </c>
      <c r="AY78">
        <v>-16630.909553353165</v>
      </c>
      <c r="AZ78">
        <v>-2.2176674326362549</v>
      </c>
      <c r="BA78">
        <f t="shared" si="18"/>
        <v>84468.885228664745</v>
      </c>
      <c r="BB78" s="4">
        <f t="shared" si="19"/>
        <v>0.19688799619329439</v>
      </c>
      <c r="BN78">
        <v>32</v>
      </c>
      <c r="BO78">
        <v>11.4997383000615</v>
      </c>
      <c r="BP78">
        <v>-0.15559977667263425</v>
      </c>
      <c r="BQ78">
        <v>-1.9247584948240777</v>
      </c>
      <c r="BR78">
        <f t="shared" si="20"/>
        <v>11.344138523388866</v>
      </c>
      <c r="BS78" s="4">
        <f t="shared" si="21"/>
        <v>1.371631493672483E-2</v>
      </c>
      <c r="CD78">
        <v>33</v>
      </c>
      <c r="CE78">
        <v>96569.88177424921</v>
      </c>
      <c r="CF78">
        <v>-15952.796532512803</v>
      </c>
      <c r="CG78">
        <v>-2.0189486053240264</v>
      </c>
      <c r="CH78">
        <f t="shared" si="14"/>
        <v>80617.085241736408</v>
      </c>
      <c r="CI78" s="4">
        <f t="shared" si="15"/>
        <v>0.19788356878293403</v>
      </c>
      <c r="CT78">
        <v>33</v>
      </c>
      <c r="CU78">
        <v>11.457638191823134</v>
      </c>
      <c r="CV78">
        <v>-0.16017231008816424</v>
      </c>
      <c r="CW78">
        <v>-1.9096363812477266</v>
      </c>
      <c r="CX78">
        <f t="shared" si="16"/>
        <v>11.617810501911299</v>
      </c>
      <c r="CY78" s="4">
        <f t="shared" si="17"/>
        <v>1.3786789693446417E-2</v>
      </c>
      <c r="DJ78">
        <v>34</v>
      </c>
      <c r="DK78">
        <v>96452.750807466451</v>
      </c>
      <c r="DL78">
        <v>-17874.672810746953</v>
      </c>
      <c r="DM78">
        <v>-2.2714091665921323</v>
      </c>
      <c r="DN78">
        <f t="shared" si="10"/>
        <v>114327.4236182134</v>
      </c>
      <c r="DO78" s="4">
        <f t="shared" si="11"/>
        <v>0.15634632746066146</v>
      </c>
      <c r="DZ78">
        <v>34</v>
      </c>
      <c r="EA78">
        <v>11.456417448135886</v>
      </c>
      <c r="EB78">
        <v>-0.1845694145142236</v>
      </c>
      <c r="EC78">
        <v>-2.2085911298761904</v>
      </c>
      <c r="ED78">
        <f t="shared" si="12"/>
        <v>11.271848033621662</v>
      </c>
      <c r="EE78" s="4">
        <f t="shared" si="13"/>
        <v>1.6374370375087568E-2</v>
      </c>
      <c r="EP78">
        <v>36</v>
      </c>
      <c r="EQ78">
        <v>11.279064122166213</v>
      </c>
      <c r="ER78">
        <v>-2.1754675314824112E-2</v>
      </c>
      <c r="ES78">
        <v>-0.27736484723052657</v>
      </c>
      <c r="ET78">
        <f t="shared" si="6"/>
        <v>11.257309446851389</v>
      </c>
      <c r="EU78" s="4">
        <f t="shared" si="7"/>
        <v>1.9324933206760859E-3</v>
      </c>
      <c r="FF78">
        <v>36</v>
      </c>
      <c r="FG78">
        <v>11.203939984704935</v>
      </c>
      <c r="FH78">
        <v>5.3369462146454438E-2</v>
      </c>
      <c r="FI78">
        <v>1.1809176151706293</v>
      </c>
      <c r="FJ78">
        <f t="shared" si="8"/>
        <v>11.257309446851389</v>
      </c>
      <c r="FK78">
        <f t="shared" si="9"/>
        <v>4.7408719106839152E-3</v>
      </c>
    </row>
    <row r="79" spans="2:167" x14ac:dyDescent="0.2">
      <c r="B79" s="81">
        <v>45087</v>
      </c>
      <c r="C79">
        <v>5.2405203255997383</v>
      </c>
      <c r="D79">
        <v>4.9843542258915665</v>
      </c>
      <c r="E79">
        <v>5.5786645231998175</v>
      </c>
      <c r="F79">
        <v>7.1617553084745413</v>
      </c>
      <c r="G79">
        <v>0</v>
      </c>
      <c r="H79">
        <v>0</v>
      </c>
      <c r="I79">
        <v>0</v>
      </c>
      <c r="J79">
        <v>0</v>
      </c>
      <c r="K79">
        <v>0</v>
      </c>
      <c r="L79">
        <v>0</v>
      </c>
      <c r="M79">
        <v>0</v>
      </c>
      <c r="N79">
        <v>76</v>
      </c>
      <c r="O79">
        <v>11.39542702688188</v>
      </c>
      <c r="P79" s="74">
        <v>88914.190050645688</v>
      </c>
      <c r="V79" s="81">
        <v>45024</v>
      </c>
      <c r="W79" s="3">
        <v>59.031727981823614</v>
      </c>
      <c r="X79" s="3">
        <v>92.102097064591248</v>
      </c>
      <c r="Y79" s="3">
        <v>182.59892882086726</v>
      </c>
      <c r="Z79" s="3">
        <v>912.47925755891038</v>
      </c>
      <c r="AG79">
        <v>37</v>
      </c>
      <c r="AH79">
        <v>102267.22508291574</v>
      </c>
      <c r="AI79">
        <v>-26407.867703953685</v>
      </c>
      <c r="AJ79">
        <v>-1.5310951750387374</v>
      </c>
      <c r="AK79">
        <f t="shared" si="4"/>
        <v>75859.357378962057</v>
      </c>
      <c r="AL79" s="4">
        <f t="shared" si="5"/>
        <v>0.34811615358183001</v>
      </c>
      <c r="AW79">
        <v>33</v>
      </c>
      <c r="AX79">
        <v>101075.69739197621</v>
      </c>
      <c r="AY79">
        <v>-20458.612150239802</v>
      </c>
      <c r="AZ79">
        <v>-2.7280767619456809</v>
      </c>
      <c r="BA79">
        <f t="shared" si="18"/>
        <v>80617.085241736408</v>
      </c>
      <c r="BB79" s="4">
        <f t="shared" si="19"/>
        <v>0.25377514070240959</v>
      </c>
      <c r="BN79">
        <v>33</v>
      </c>
      <c r="BO79">
        <v>11.499480682796721</v>
      </c>
      <c r="BP79">
        <v>-0.2020148010617504</v>
      </c>
      <c r="BQ79">
        <v>-2.4989091420218261</v>
      </c>
      <c r="BR79">
        <f t="shared" si="20"/>
        <v>11.29746588173497</v>
      </c>
      <c r="BS79" s="4">
        <f t="shared" si="21"/>
        <v>1.7881426080547425E-2</v>
      </c>
      <c r="CD79">
        <v>34</v>
      </c>
      <c r="CE79">
        <v>96510.490520968378</v>
      </c>
      <c r="CF79">
        <v>-17932.412524248881</v>
      </c>
      <c r="CG79">
        <v>-2.2694841736456737</v>
      </c>
      <c r="CH79">
        <f t="shared" si="14"/>
        <v>78578.077996719498</v>
      </c>
      <c r="CI79" s="4">
        <f t="shared" si="15"/>
        <v>0.2282113915410037</v>
      </c>
      <c r="CT79">
        <v>34</v>
      </c>
      <c r="CU79">
        <v>11.456870882338288</v>
      </c>
      <c r="CV79">
        <v>-0.18502284871662589</v>
      </c>
      <c r="CW79">
        <v>-2.2059141375739681</v>
      </c>
      <c r="CX79">
        <f t="shared" si="16"/>
        <v>11.641893731054914</v>
      </c>
      <c r="CY79" s="4">
        <f t="shared" si="17"/>
        <v>1.589284810452056E-2</v>
      </c>
      <c r="DJ79">
        <v>35</v>
      </c>
      <c r="DK79">
        <v>96410.80856211207</v>
      </c>
      <c r="DL79">
        <v>-14782.341533155035</v>
      </c>
      <c r="DM79">
        <v>-1.8784537438870648</v>
      </c>
      <c r="DN79">
        <f t="shared" si="10"/>
        <v>111193.1500952671</v>
      </c>
      <c r="DO79" s="4">
        <f t="shared" si="11"/>
        <v>0.13294291528291038</v>
      </c>
      <c r="DZ79">
        <v>35</v>
      </c>
      <c r="EA79">
        <v>11.455934640424601</v>
      </c>
      <c r="EB79">
        <v>-0.1460012996611475</v>
      </c>
      <c r="EC79">
        <v>-1.7470780639939467</v>
      </c>
      <c r="ED79">
        <f t="shared" si="12"/>
        <v>11.309933340763454</v>
      </c>
      <c r="EE79" s="4">
        <f t="shared" si="13"/>
        <v>1.290912114706522E-2</v>
      </c>
      <c r="EP79">
        <v>37</v>
      </c>
      <c r="EQ79">
        <v>11.276382470194049</v>
      </c>
      <c r="ER79">
        <v>-3.9746126131753101E-2</v>
      </c>
      <c r="ES79">
        <v>-0.50674983850606226</v>
      </c>
      <c r="ET79">
        <f t="shared" si="6"/>
        <v>11.236636344062296</v>
      </c>
      <c r="EU79" s="4">
        <f t="shared" si="7"/>
        <v>3.5371907495035998E-3</v>
      </c>
      <c r="FF79">
        <v>37</v>
      </c>
      <c r="FG79">
        <v>11.184212347248581</v>
      </c>
      <c r="FH79">
        <v>5.2423996813715235E-2</v>
      </c>
      <c r="FI79">
        <v>1.1599970995600171</v>
      </c>
      <c r="FJ79">
        <f t="shared" si="8"/>
        <v>11.236636344062296</v>
      </c>
      <c r="FK79">
        <f t="shared" si="9"/>
        <v>4.6654528284540697E-3</v>
      </c>
    </row>
    <row r="80" spans="2:167" x14ac:dyDescent="0.2">
      <c r="B80" s="81">
        <v>45094</v>
      </c>
      <c r="C80">
        <v>5.3116519853054971</v>
      </c>
      <c r="D80">
        <v>4.9912247769467468</v>
      </c>
      <c r="E80">
        <v>5.5861803076586902</v>
      </c>
      <c r="F80">
        <v>7.1694666328345713</v>
      </c>
      <c r="G80">
        <v>0</v>
      </c>
      <c r="H80">
        <v>0</v>
      </c>
      <c r="I80">
        <v>0</v>
      </c>
      <c r="J80">
        <v>0</v>
      </c>
      <c r="K80">
        <v>0</v>
      </c>
      <c r="L80">
        <v>0</v>
      </c>
      <c r="M80">
        <v>0</v>
      </c>
      <c r="N80">
        <v>77</v>
      </c>
      <c r="O80">
        <v>11.403223286313873</v>
      </c>
      <c r="P80" s="74">
        <v>89610.097355547623</v>
      </c>
      <c r="V80" s="81">
        <v>45031</v>
      </c>
      <c r="W80" s="3">
        <v>64.922660275815034</v>
      </c>
      <c r="X80" s="3">
        <v>93.023118035237161</v>
      </c>
      <c r="Y80" s="3">
        <v>184.42491810907589</v>
      </c>
      <c r="Z80" s="3">
        <v>921.60404590086307</v>
      </c>
      <c r="AG80">
        <v>38</v>
      </c>
      <c r="AH80">
        <v>102242.834769832</v>
      </c>
      <c r="AI80">
        <v>-23261.960239650609</v>
      </c>
      <c r="AJ80">
        <v>-1.3486993908084319</v>
      </c>
      <c r="AK80">
        <f t="shared" si="4"/>
        <v>78980.874530181391</v>
      </c>
      <c r="AL80" s="4">
        <f t="shared" si="5"/>
        <v>0.29452649616789683</v>
      </c>
      <c r="AW80">
        <v>34</v>
      </c>
      <c r="AX80">
        <v>101051.60000193451</v>
      </c>
      <c r="AY80">
        <v>-22473.522005215011</v>
      </c>
      <c r="AZ80">
        <v>-2.9967571940496143</v>
      </c>
      <c r="BA80">
        <f t="shared" si="18"/>
        <v>78578.077996719498</v>
      </c>
      <c r="BB80" s="4">
        <f t="shared" si="19"/>
        <v>0.28600243958821747</v>
      </c>
      <c r="BN80">
        <v>34</v>
      </c>
      <c r="BO80">
        <v>11.49922306553194</v>
      </c>
      <c r="BP80">
        <v>-0.22737503191027741</v>
      </c>
      <c r="BQ80">
        <v>-2.8126134467464921</v>
      </c>
      <c r="BR80">
        <f t="shared" si="20"/>
        <v>11.271848033621662</v>
      </c>
      <c r="BS80" s="4">
        <f t="shared" si="21"/>
        <v>2.0171939085060701E-2</v>
      </c>
      <c r="CD80">
        <v>35</v>
      </c>
      <c r="CE80">
        <v>96452.277966363399</v>
      </c>
      <c r="CF80">
        <v>-14823.810937406364</v>
      </c>
      <c r="CG80">
        <v>-1.8760668298293306</v>
      </c>
      <c r="CH80">
        <f t="shared" si="14"/>
        <v>81628.467028957035</v>
      </c>
      <c r="CI80" s="4">
        <f t="shared" si="15"/>
        <v>0.18160099628169837</v>
      </c>
      <c r="CT80">
        <v>35</v>
      </c>
      <c r="CU80">
        <v>11.456120518055132</v>
      </c>
      <c r="CV80">
        <v>-0.14618717729167763</v>
      </c>
      <c r="CW80">
        <v>-1.7429002058747709</v>
      </c>
      <c r="CX80">
        <f t="shared" si="16"/>
        <v>11.602307695346809</v>
      </c>
      <c r="CY80" s="4">
        <f t="shared" si="17"/>
        <v>1.2599836267944097E-2</v>
      </c>
      <c r="DJ80">
        <v>36</v>
      </c>
      <c r="DK80">
        <v>96370.047946998355</v>
      </c>
      <c r="DL80">
        <v>-18926.119711041523</v>
      </c>
      <c r="DM80">
        <v>-2.4050209061076129</v>
      </c>
      <c r="DN80">
        <f t="shared" si="10"/>
        <v>115296.16765803988</v>
      </c>
      <c r="DO80" s="4">
        <f t="shared" si="11"/>
        <v>0.16415220120043392</v>
      </c>
      <c r="DZ80">
        <v>36</v>
      </c>
      <c r="EA80">
        <v>11.455465434755537</v>
      </c>
      <c r="EB80">
        <v>-0.19815598790414768</v>
      </c>
      <c r="EC80">
        <v>-2.3711705342340328</v>
      </c>
      <c r="ED80">
        <f t="shared" si="12"/>
        <v>11.257309446851389</v>
      </c>
      <c r="EE80" s="4">
        <f t="shared" si="13"/>
        <v>1.760242878990689E-2</v>
      </c>
      <c r="EP80">
        <v>38</v>
      </c>
      <c r="EQ80">
        <v>11.282318453099627</v>
      </c>
      <c r="ER80">
        <v>-5.3574455147522571E-3</v>
      </c>
      <c r="ES80">
        <v>-6.8305641672002287E-2</v>
      </c>
      <c r="ET80">
        <f t="shared" si="6"/>
        <v>11.276961007584875</v>
      </c>
      <c r="EU80" s="4">
        <f t="shared" si="7"/>
        <v>4.7507883650114985E-4</v>
      </c>
      <c r="FF80">
        <v>38</v>
      </c>
      <c r="FG80">
        <v>11.222500168991612</v>
      </c>
      <c r="FH80">
        <v>5.4460838593263006E-2</v>
      </c>
      <c r="FI80">
        <v>1.2050667375148236</v>
      </c>
      <c r="FJ80">
        <f t="shared" si="8"/>
        <v>11.276961007584875</v>
      </c>
      <c r="FK80">
        <f t="shared" si="9"/>
        <v>4.8293896340186587E-3</v>
      </c>
    </row>
    <row r="81" spans="2:167" x14ac:dyDescent="0.2">
      <c r="B81" s="81">
        <v>45101</v>
      </c>
      <c r="C81">
        <v>5.3844625820827865</v>
      </c>
      <c r="D81">
        <v>4.9981164475451685</v>
      </c>
      <c r="E81">
        <v>5.5937143430963925</v>
      </c>
      <c r="F81">
        <v>7.1771951756599401</v>
      </c>
      <c r="G81">
        <v>0</v>
      </c>
      <c r="H81">
        <v>0</v>
      </c>
      <c r="I81">
        <v>0</v>
      </c>
      <c r="J81">
        <v>0</v>
      </c>
      <c r="K81">
        <v>0</v>
      </c>
      <c r="L81">
        <v>0</v>
      </c>
      <c r="M81">
        <v>0</v>
      </c>
      <c r="N81">
        <v>78</v>
      </c>
      <c r="O81">
        <v>11.410959233989045</v>
      </c>
      <c r="P81" s="74">
        <v>90306.004660568826</v>
      </c>
      <c r="V81" s="81">
        <v>45038</v>
      </c>
      <c r="W81" s="3">
        <v>71.413702252977458</v>
      </c>
      <c r="X81" s="3">
        <v>93.95334921558954</v>
      </c>
      <c r="Y81" s="3">
        <v>186.26916729016665</v>
      </c>
      <c r="Z81" s="3">
        <v>930.82008339632625</v>
      </c>
      <c r="AG81">
        <v>39</v>
      </c>
      <c r="AH81">
        <v>102218.44445674826</v>
      </c>
      <c r="AI81">
        <v>-24322.396592219724</v>
      </c>
      <c r="AJ81">
        <v>-1.4101821656032769</v>
      </c>
      <c r="AK81">
        <f t="shared" si="4"/>
        <v>77896.047864528533</v>
      </c>
      <c r="AL81" s="4">
        <f t="shared" si="5"/>
        <v>0.31224172803374528</v>
      </c>
      <c r="AW81">
        <v>35</v>
      </c>
      <c r="AX81">
        <v>101027.50261189281</v>
      </c>
      <c r="AY81">
        <v>-19399.035582935772</v>
      </c>
      <c r="AZ81">
        <v>-2.5867863269182778</v>
      </c>
      <c r="BA81">
        <f t="shared" si="18"/>
        <v>81628.467028957035</v>
      </c>
      <c r="BB81" s="4">
        <f t="shared" si="19"/>
        <v>0.2376503723395188</v>
      </c>
      <c r="BN81">
        <v>35</v>
      </c>
      <c r="BO81">
        <v>11.49896544826716</v>
      </c>
      <c r="BP81">
        <v>-0.18903210750370647</v>
      </c>
      <c r="BQ81">
        <v>-2.338314119034639</v>
      </c>
      <c r="BR81">
        <f t="shared" si="20"/>
        <v>11.309933340763454</v>
      </c>
      <c r="BS81" s="4">
        <f t="shared" si="21"/>
        <v>1.6713812699708293E-2</v>
      </c>
      <c r="CD81">
        <v>36</v>
      </c>
      <c r="CE81">
        <v>96395.244110434214</v>
      </c>
      <c r="CF81">
        <v>-18951.315874477383</v>
      </c>
      <c r="CG81">
        <v>-2.3984341977816479</v>
      </c>
      <c r="CH81">
        <f t="shared" si="14"/>
        <v>77443.928235956831</v>
      </c>
      <c r="CI81" s="4">
        <f t="shared" si="15"/>
        <v>0.24471015747982655</v>
      </c>
      <c r="CT81">
        <v>36</v>
      </c>
      <c r="CU81">
        <v>11.455387098973668</v>
      </c>
      <c r="CV81">
        <v>-0.19807765212227935</v>
      </c>
      <c r="CW81">
        <v>-2.3615585652515754</v>
      </c>
      <c r="CX81">
        <f t="shared" si="16"/>
        <v>11.653464751095948</v>
      </c>
      <c r="CY81" s="4">
        <f t="shared" si="17"/>
        <v>1.6997318510244018E-2</v>
      </c>
      <c r="DJ81">
        <v>37</v>
      </c>
      <c r="DK81">
        <v>96330.404202761609</v>
      </c>
      <c r="DL81">
        <v>-20471.046823799552</v>
      </c>
      <c r="DM81">
        <v>-2.6013412327949612</v>
      </c>
      <c r="DN81">
        <f t="shared" si="10"/>
        <v>116801.45102656116</v>
      </c>
      <c r="DO81" s="4">
        <f t="shared" si="11"/>
        <v>0.17526363451721458</v>
      </c>
      <c r="DZ81">
        <v>37</v>
      </c>
      <c r="EA81">
        <v>11.455009085667404</v>
      </c>
      <c r="EB81">
        <v>-0.21837274160510844</v>
      </c>
      <c r="EC81">
        <v>-2.6130878801624</v>
      </c>
      <c r="ED81">
        <f t="shared" si="12"/>
        <v>11.236636344062296</v>
      </c>
      <c r="EE81" s="4">
        <f t="shared" si="13"/>
        <v>1.9433995629884539E-2</v>
      </c>
      <c r="EP81">
        <v>39</v>
      </c>
      <c r="EQ81">
        <v>11.279876786565238</v>
      </c>
      <c r="ER81">
        <v>-1.6746289439742768E-2</v>
      </c>
      <c r="ES81">
        <v>-0.21350959942699502</v>
      </c>
      <c r="ET81">
        <f t="shared" si="6"/>
        <v>11.263130497125495</v>
      </c>
      <c r="EU81" s="4">
        <f t="shared" si="7"/>
        <v>1.4868237071404482E-3</v>
      </c>
      <c r="FF81">
        <v>39</v>
      </c>
      <c r="FG81">
        <v>11.207055582844831</v>
      </c>
      <c r="FH81">
        <v>5.6074914280664245E-2</v>
      </c>
      <c r="FI81">
        <v>1.2407817388434887</v>
      </c>
      <c r="FJ81">
        <f t="shared" si="8"/>
        <v>11.263130497125495</v>
      </c>
      <c r="FK81">
        <f t="shared" si="9"/>
        <v>4.978625995230663E-3</v>
      </c>
    </row>
    <row r="82" spans="2:167" x14ac:dyDescent="0.2">
      <c r="B82" s="81">
        <v>45108</v>
      </c>
      <c r="C82">
        <v>5.4588698023042461</v>
      </c>
      <c r="D82">
        <v>5.0050291568911991</v>
      </c>
      <c r="E82">
        <v>5.6012665363486045</v>
      </c>
      <c r="F82">
        <v>7.1849408423822254</v>
      </c>
      <c r="G82">
        <v>0</v>
      </c>
      <c r="H82">
        <v>0</v>
      </c>
      <c r="I82">
        <v>0</v>
      </c>
      <c r="J82">
        <v>0</v>
      </c>
      <c r="K82">
        <v>0</v>
      </c>
      <c r="L82">
        <v>0</v>
      </c>
      <c r="M82">
        <v>1</v>
      </c>
      <c r="N82">
        <v>79</v>
      </c>
      <c r="O82">
        <v>11.433193256679738</v>
      </c>
      <c r="P82" s="74">
        <v>92336.358239351044</v>
      </c>
      <c r="V82" s="81">
        <v>45045</v>
      </c>
      <c r="W82" s="3">
        <v>78.5549500732333</v>
      </c>
      <c r="X82" s="3">
        <v>94.892882707745414</v>
      </c>
      <c r="Y82" s="3">
        <v>188.13185896306828</v>
      </c>
      <c r="Z82" s="3">
        <v>940.1282821558076</v>
      </c>
      <c r="AG82">
        <v>40</v>
      </c>
      <c r="AH82">
        <v>88741.395299572483</v>
      </c>
      <c r="AI82">
        <v>-20127.330843711141</v>
      </c>
      <c r="AJ82">
        <v>-1.166957494890839</v>
      </c>
      <c r="AK82">
        <f t="shared" si="4"/>
        <v>68614.064455861342</v>
      </c>
      <c r="AL82" s="4">
        <f t="shared" si="5"/>
        <v>0.29334118308439266</v>
      </c>
      <c r="AW82">
        <v>36</v>
      </c>
      <c r="AX82">
        <v>92915.593797745023</v>
      </c>
      <c r="AY82">
        <v>-15471.665561788192</v>
      </c>
      <c r="AZ82">
        <v>-2.0630867322647251</v>
      </c>
      <c r="BA82">
        <f t="shared" si="18"/>
        <v>77443.928235956831</v>
      </c>
      <c r="BB82" s="4">
        <f t="shared" si="19"/>
        <v>0.19977893573075203</v>
      </c>
      <c r="BN82">
        <v>36</v>
      </c>
      <c r="BO82">
        <v>11.421181115271425</v>
      </c>
      <c r="BP82">
        <v>-0.16387166842003609</v>
      </c>
      <c r="BQ82">
        <v>-2.027081224647616</v>
      </c>
      <c r="BR82">
        <f t="shared" si="20"/>
        <v>11.257309446851389</v>
      </c>
      <c r="BS82" s="4">
        <f t="shared" si="21"/>
        <v>1.4556912483725865E-2</v>
      </c>
      <c r="CD82">
        <v>37</v>
      </c>
      <c r="CE82">
        <v>96339.388953180853</v>
      </c>
      <c r="CF82">
        <v>-20480.031574218796</v>
      </c>
      <c r="CG82">
        <v>-2.5919048800936548</v>
      </c>
      <c r="CH82">
        <f t="shared" si="14"/>
        <v>75859.357378962057</v>
      </c>
      <c r="CI82" s="4">
        <f t="shared" si="15"/>
        <v>0.26997370241233398</v>
      </c>
      <c r="CT82">
        <v>37</v>
      </c>
      <c r="CU82">
        <v>11.454670625093895</v>
      </c>
      <c r="CV82">
        <v>-0.21803428103159916</v>
      </c>
      <c r="CW82">
        <v>-2.599489232489379</v>
      </c>
      <c r="CX82">
        <f t="shared" si="16"/>
        <v>11.672704906125494</v>
      </c>
      <c r="CY82" s="4">
        <f t="shared" si="17"/>
        <v>1.8678985101146621E-2</v>
      </c>
      <c r="DJ82">
        <v>38</v>
      </c>
      <c r="DK82">
        <v>96291.817752067931</v>
      </c>
      <c r="DL82">
        <v>-17310.94322188654</v>
      </c>
      <c r="DM82">
        <v>-2.1997736983978897</v>
      </c>
      <c r="DN82">
        <f t="shared" si="10"/>
        <v>113602.76097395447</v>
      </c>
      <c r="DO82" s="4">
        <f t="shared" si="11"/>
        <v>0.15238136004331262</v>
      </c>
      <c r="DZ82">
        <v>38</v>
      </c>
      <c r="EA82">
        <v>11.454564907350564</v>
      </c>
      <c r="EB82">
        <v>-0.17760389976568902</v>
      </c>
      <c r="EC82">
        <v>-2.1252405155334779</v>
      </c>
      <c r="ED82">
        <f t="shared" si="12"/>
        <v>11.276961007584875</v>
      </c>
      <c r="EE82" s="4">
        <f t="shared" si="13"/>
        <v>1.5749269652190229E-2</v>
      </c>
      <c r="EP82">
        <v>40</v>
      </c>
      <c r="EQ82">
        <v>11.277210774288578</v>
      </c>
      <c r="ER82">
        <v>-0.14095796036611219</v>
      </c>
      <c r="ES82">
        <v>-1.7971669343293724</v>
      </c>
      <c r="ET82">
        <f t="shared" si="6"/>
        <v>11.136252813922466</v>
      </c>
      <c r="EU82" s="4">
        <f t="shared" si="7"/>
        <v>1.2657575462896057E-2</v>
      </c>
      <c r="FF82">
        <v>40</v>
      </c>
      <c r="FG82">
        <v>11.187345702297868</v>
      </c>
      <c r="FH82">
        <v>-5.1092888375402268E-2</v>
      </c>
      <c r="FI82">
        <v>-1.1305433756646475</v>
      </c>
      <c r="FJ82">
        <f t="shared" si="8"/>
        <v>11.136252813922466</v>
      </c>
      <c r="FK82">
        <f t="shared" si="9"/>
        <v>4.5879784905319583E-3</v>
      </c>
    </row>
    <row r="83" spans="2:167" x14ac:dyDescent="0.2">
      <c r="B83" s="81">
        <v>45115</v>
      </c>
      <c r="C83">
        <v>5.53479052784059</v>
      </c>
      <c r="D83">
        <v>5.0119628236164537</v>
      </c>
      <c r="E83">
        <v>5.6088367940705446</v>
      </c>
      <c r="F83">
        <v>7.1927035383727631</v>
      </c>
      <c r="G83">
        <v>0</v>
      </c>
      <c r="H83">
        <v>0</v>
      </c>
      <c r="I83">
        <v>0</v>
      </c>
      <c r="J83">
        <v>0</v>
      </c>
      <c r="K83">
        <v>0</v>
      </c>
      <c r="L83">
        <v>0</v>
      </c>
      <c r="M83">
        <v>1</v>
      </c>
      <c r="N83">
        <v>80</v>
      </c>
      <c r="O83">
        <v>11.440701653303998</v>
      </c>
      <c r="P83" s="74">
        <v>93032.265544511727</v>
      </c>
      <c r="V83" s="81">
        <v>45052</v>
      </c>
      <c r="W83" s="3">
        <v>86.410432840052451</v>
      </c>
      <c r="X83" s="3">
        <v>95.841811534822895</v>
      </c>
      <c r="Y83" s="3">
        <v>190.01317755269898</v>
      </c>
      <c r="Z83" s="3">
        <v>949.52956352522847</v>
      </c>
      <c r="AG83">
        <v>41</v>
      </c>
      <c r="AH83">
        <v>88717.004986488741</v>
      </c>
      <c r="AI83">
        <v>-20157.987089453876</v>
      </c>
      <c r="AJ83">
        <v>-1.168734905716571</v>
      </c>
      <c r="AK83">
        <f t="shared" si="4"/>
        <v>68559.017897034864</v>
      </c>
      <c r="AL83" s="4">
        <f t="shared" si="5"/>
        <v>0.2940238601394215</v>
      </c>
      <c r="AW83">
        <v>37</v>
      </c>
      <c r="AX83">
        <v>92891.496407703322</v>
      </c>
      <c r="AY83">
        <v>-17032.139028741265</v>
      </c>
      <c r="AZ83">
        <v>-2.2711698305494536</v>
      </c>
      <c r="BA83">
        <f t="shared" si="18"/>
        <v>75859.357378962057</v>
      </c>
      <c r="BB83" s="4">
        <f t="shared" si="19"/>
        <v>0.22452258517898754</v>
      </c>
      <c r="BN83">
        <v>37</v>
      </c>
      <c r="BO83">
        <v>11.420923498006646</v>
      </c>
      <c r="BP83">
        <v>-0.18428715394435002</v>
      </c>
      <c r="BQ83">
        <v>-2.2796193710972319</v>
      </c>
      <c r="BR83">
        <f t="shared" si="20"/>
        <v>11.236636344062296</v>
      </c>
      <c r="BS83" s="4">
        <f t="shared" si="21"/>
        <v>1.6400562259161453E-2</v>
      </c>
      <c r="CD83">
        <v>38</v>
      </c>
      <c r="CE83">
        <v>96284.7124946033</v>
      </c>
      <c r="CF83">
        <v>-17303.837964421909</v>
      </c>
      <c r="CG83">
        <v>-2.1899332479933342</v>
      </c>
      <c r="CH83">
        <f t="shared" si="14"/>
        <v>78980.874530181391</v>
      </c>
      <c r="CI83" s="4">
        <f t="shared" si="15"/>
        <v>0.21908896384541171</v>
      </c>
      <c r="CT83">
        <v>38</v>
      </c>
      <c r="CU83">
        <v>11.453971096415811</v>
      </c>
      <c r="CV83">
        <v>-0.1770100888309365</v>
      </c>
      <c r="CW83">
        <v>-2.1103829075911302</v>
      </c>
      <c r="CX83">
        <f t="shared" si="16"/>
        <v>11.630981185246748</v>
      </c>
      <c r="CY83" s="4">
        <f t="shared" si="17"/>
        <v>1.5218844052079109E-2</v>
      </c>
      <c r="DJ83">
        <v>39</v>
      </c>
      <c r="DK83">
        <v>96254.233661060513</v>
      </c>
      <c r="DL83">
        <v>-18358.18579653198</v>
      </c>
      <c r="DM83">
        <v>-2.3328511767316478</v>
      </c>
      <c r="DN83">
        <f t="shared" si="10"/>
        <v>114612.41945759249</v>
      </c>
      <c r="DO83" s="4">
        <f t="shared" si="11"/>
        <v>0.16017623468218167</v>
      </c>
      <c r="DZ83">
        <v>39</v>
      </c>
      <c r="EA83">
        <v>11.454132267447607</v>
      </c>
      <c r="EB83">
        <v>-0.19100177032211185</v>
      </c>
      <c r="EC83">
        <v>-2.2855618675192617</v>
      </c>
      <c r="ED83">
        <f t="shared" si="12"/>
        <v>11.263130497125495</v>
      </c>
      <c r="EE83" s="4">
        <f t="shared" si="13"/>
        <v>1.6958142354015885E-2</v>
      </c>
      <c r="EP83">
        <v>41</v>
      </c>
      <c r="EQ83">
        <v>11.277201188272707</v>
      </c>
      <c r="ER83">
        <v>-0.14175095982600716</v>
      </c>
      <c r="ES83">
        <v>-1.8072774126915927</v>
      </c>
      <c r="ET83">
        <f t="shared" si="6"/>
        <v>11.1354502284467</v>
      </c>
      <c r="EU83" s="4">
        <f t="shared" si="7"/>
        <v>1.2729701711017409E-2</v>
      </c>
      <c r="FF83">
        <v>41</v>
      </c>
      <c r="FG83">
        <v>11.186117632555794</v>
      </c>
      <c r="FH83">
        <v>-5.0667404109093539E-2</v>
      </c>
      <c r="FI83">
        <v>-1.1211285934117723</v>
      </c>
      <c r="FJ83">
        <f t="shared" si="8"/>
        <v>11.1354502284467</v>
      </c>
      <c r="FK83">
        <f t="shared" si="9"/>
        <v>4.5500992837863193E-3</v>
      </c>
    </row>
    <row r="84" spans="2:167" x14ac:dyDescent="0.2">
      <c r="B84" s="81">
        <v>45122</v>
      </c>
      <c r="C84">
        <v>5.6121416312607346</v>
      </c>
      <c r="D84">
        <v>6.9080406294529633</v>
      </c>
      <c r="E84">
        <v>5.6164250227480101</v>
      </c>
      <c r="F84">
        <v>7.2004831689515303</v>
      </c>
      <c r="G84">
        <v>0</v>
      </c>
      <c r="H84">
        <v>0</v>
      </c>
      <c r="I84">
        <v>0</v>
      </c>
      <c r="J84">
        <v>0</v>
      </c>
      <c r="K84">
        <v>0</v>
      </c>
      <c r="L84">
        <v>0</v>
      </c>
      <c r="M84">
        <v>1</v>
      </c>
      <c r="N84">
        <v>81</v>
      </c>
      <c r="O84">
        <v>11.597288532193746</v>
      </c>
      <c r="P84" s="74">
        <v>108802.38479046238</v>
      </c>
      <c r="V84" s="81">
        <v>45059</v>
      </c>
      <c r="W84" s="3">
        <v>95.051474900007278</v>
      </c>
      <c r="X84" s="3">
        <v>96.800229650171119</v>
      </c>
      <c r="Y84" s="3">
        <v>191.91330932822598</v>
      </c>
      <c r="Z84" s="3">
        <v>959.02485814398472</v>
      </c>
      <c r="AG84">
        <v>42</v>
      </c>
      <c r="AH84">
        <v>88692.614673404998</v>
      </c>
      <c r="AI84">
        <v>-20002.033293066735</v>
      </c>
      <c r="AJ84">
        <v>-1.1596928994533551</v>
      </c>
      <c r="AK84">
        <f t="shared" si="4"/>
        <v>68690.581380338263</v>
      </c>
      <c r="AL84" s="4">
        <f t="shared" si="5"/>
        <v>0.29119033339252015</v>
      </c>
      <c r="AW84">
        <v>38</v>
      </c>
      <c r="AX84">
        <v>92867.399017661621</v>
      </c>
      <c r="AY84">
        <v>-13886.52448748023</v>
      </c>
      <c r="AZ84">
        <v>-1.8517143039949768</v>
      </c>
      <c r="BA84">
        <f t="shared" si="18"/>
        <v>78980.874530181391</v>
      </c>
      <c r="BB84" s="4">
        <f t="shared" si="19"/>
        <v>0.17582135637373447</v>
      </c>
      <c r="BN84">
        <v>38</v>
      </c>
      <c r="BO84">
        <v>11.420665880741865</v>
      </c>
      <c r="BP84">
        <v>-0.14370487315698988</v>
      </c>
      <c r="BQ84">
        <v>-1.7776193595602938</v>
      </c>
      <c r="BR84">
        <f t="shared" si="20"/>
        <v>11.276961007584875</v>
      </c>
      <c r="BS84" s="4">
        <f t="shared" si="21"/>
        <v>1.2743226926149173E-2</v>
      </c>
      <c r="CD84">
        <v>39</v>
      </c>
      <c r="CE84">
        <v>96231.214734701585</v>
      </c>
      <c r="CF84">
        <v>-18335.166870173052</v>
      </c>
      <c r="CG84">
        <v>-2.3204558213649036</v>
      </c>
      <c r="CH84">
        <f t="shared" si="14"/>
        <v>77896.047864528533</v>
      </c>
      <c r="CI84" s="4">
        <f t="shared" si="15"/>
        <v>0.23537993740144966</v>
      </c>
      <c r="CT84">
        <v>39</v>
      </c>
      <c r="CU84">
        <v>11.453288512939418</v>
      </c>
      <c r="CV84">
        <v>-0.19015801581392289</v>
      </c>
      <c r="CW84">
        <v>-2.2671375906626259</v>
      </c>
      <c r="CX84">
        <f t="shared" si="16"/>
        <v>11.643446528753341</v>
      </c>
      <c r="CY84" s="4">
        <f t="shared" si="17"/>
        <v>1.6331763567113064E-2</v>
      </c>
      <c r="DJ84">
        <v>40</v>
      </c>
      <c r="DK84">
        <v>79348.046797914969</v>
      </c>
      <c r="DL84">
        <v>-10733.982342053627</v>
      </c>
      <c r="DM84">
        <v>-1.3640118699750252</v>
      </c>
      <c r="DN84">
        <f t="shared" si="10"/>
        <v>90082.029139968596</v>
      </c>
      <c r="DO84" s="4">
        <f t="shared" si="11"/>
        <v>0.11915786583110009</v>
      </c>
      <c r="DZ84">
        <v>40</v>
      </c>
      <c r="EA84">
        <v>11.275518650900919</v>
      </c>
      <c r="EB84">
        <v>-0.13926583697845274</v>
      </c>
      <c r="EC84">
        <v>-1.6664802944460277</v>
      </c>
      <c r="ED84">
        <f t="shared" si="12"/>
        <v>11.136252813922466</v>
      </c>
      <c r="EE84" s="4">
        <f t="shared" si="13"/>
        <v>1.2505628177221655E-2</v>
      </c>
      <c r="EP84">
        <v>42</v>
      </c>
      <c r="EQ84">
        <v>11.277462702666169</v>
      </c>
      <c r="ER84">
        <v>-0.14009533166616173</v>
      </c>
      <c r="ES84">
        <v>-1.7861687064029188</v>
      </c>
      <c r="ET84">
        <f t="shared" si="6"/>
        <v>11.137367371000007</v>
      </c>
      <c r="EU84" s="4">
        <f t="shared" si="7"/>
        <v>1.2578855217701487E-2</v>
      </c>
      <c r="FF84">
        <v>42</v>
      </c>
      <c r="FG84">
        <v>11.186955907029297</v>
      </c>
      <c r="FH84">
        <v>-4.9588536029290253E-2</v>
      </c>
      <c r="FI84">
        <v>-1.0972562464057485</v>
      </c>
      <c r="FJ84">
        <f t="shared" si="8"/>
        <v>11.137367371000007</v>
      </c>
      <c r="FK84">
        <f t="shared" si="9"/>
        <v>4.4524468285396766E-3</v>
      </c>
    </row>
    <row r="85" spans="2:167" x14ac:dyDescent="0.2">
      <c r="B85" s="81">
        <v>45129</v>
      </c>
      <c r="C85">
        <v>5.6908406886417318</v>
      </c>
      <c r="D85">
        <v>6.9896062008257216</v>
      </c>
      <c r="E85">
        <v>5.6240311287083395</v>
      </c>
      <c r="F85">
        <v>7.2082796393962756</v>
      </c>
      <c r="G85">
        <v>0</v>
      </c>
      <c r="H85">
        <v>0</v>
      </c>
      <c r="I85">
        <v>0</v>
      </c>
      <c r="J85">
        <v>0</v>
      </c>
      <c r="K85">
        <v>0</v>
      </c>
      <c r="L85">
        <v>0</v>
      </c>
      <c r="M85">
        <v>1</v>
      </c>
      <c r="N85">
        <v>82</v>
      </c>
      <c r="O85">
        <v>11.608368261756063</v>
      </c>
      <c r="P85" s="74">
        <v>110014.58883530833</v>
      </c>
      <c r="V85" s="81">
        <v>45066</v>
      </c>
      <c r="W85" s="3">
        <v>104.55662226760296</v>
      </c>
      <c r="X85" s="3">
        <v>97.768231946672842</v>
      </c>
      <c r="Y85" s="3">
        <v>193.83244242150823</v>
      </c>
      <c r="Z85" s="3">
        <v>968.61510601387727</v>
      </c>
      <c r="AG85">
        <v>43</v>
      </c>
      <c r="AH85">
        <v>88668.224360321256</v>
      </c>
      <c r="AI85">
        <v>-19829.399775243204</v>
      </c>
      <c r="AJ85">
        <v>-1.1496838237811833</v>
      </c>
      <c r="AK85">
        <f t="shared" si="4"/>
        <v>68838.824585078051</v>
      </c>
      <c r="AL85" s="4">
        <f t="shared" si="5"/>
        <v>0.28805546716934433</v>
      </c>
      <c r="AW85">
        <v>39</v>
      </c>
      <c r="AX85">
        <v>92843.30162761992</v>
      </c>
      <c r="AY85">
        <v>-14947.253763091387</v>
      </c>
      <c r="AZ85">
        <v>-1.9931584482145226</v>
      </c>
      <c r="BA85">
        <f t="shared" si="18"/>
        <v>77896.047864528533</v>
      </c>
      <c r="BB85" s="4">
        <f t="shared" si="19"/>
        <v>0.19188719033713528</v>
      </c>
      <c r="BN85">
        <v>39</v>
      </c>
      <c r="BO85">
        <v>11.420408263477086</v>
      </c>
      <c r="BP85">
        <v>-0.15727776635159074</v>
      </c>
      <c r="BQ85">
        <v>-1.9455151113042777</v>
      </c>
      <c r="BR85">
        <f t="shared" si="20"/>
        <v>11.263130497125495</v>
      </c>
      <c r="BS85" s="4">
        <f t="shared" si="21"/>
        <v>1.3963947802232264E-2</v>
      </c>
      <c r="CD85">
        <v>40</v>
      </c>
      <c r="CE85">
        <v>79286.656254255606</v>
      </c>
      <c r="CF85">
        <v>-10672.591798394264</v>
      </c>
      <c r="CG85">
        <v>-1.3506982479620897</v>
      </c>
      <c r="CH85">
        <f t="shared" si="14"/>
        <v>68614.064455861342</v>
      </c>
      <c r="CI85" s="4">
        <f t="shared" si="15"/>
        <v>0.15554524984101215</v>
      </c>
      <c r="CT85">
        <v>40</v>
      </c>
      <c r="CU85">
        <v>11.274139321013365</v>
      </c>
      <c r="CV85">
        <v>-0.137886507090899</v>
      </c>
      <c r="CW85">
        <v>-1.6439363974897843</v>
      </c>
      <c r="CX85">
        <f t="shared" si="16"/>
        <v>11.412025828104264</v>
      </c>
      <c r="CY85" s="4">
        <f t="shared" si="17"/>
        <v>1.2082561778937399E-2</v>
      </c>
      <c r="DJ85">
        <v>41</v>
      </c>
      <c r="DK85">
        <v>79312.318904916174</v>
      </c>
      <c r="DL85">
        <v>-10753.301007881309</v>
      </c>
      <c r="DM85">
        <v>-1.3664667733521065</v>
      </c>
      <c r="DN85">
        <f t="shared" si="10"/>
        <v>90065.619912797483</v>
      </c>
      <c r="DO85" s="4">
        <f t="shared" si="11"/>
        <v>0.11939407088179455</v>
      </c>
      <c r="DZ85">
        <v>41</v>
      </c>
      <c r="EA85">
        <v>11.275107378159031</v>
      </c>
      <c r="EB85">
        <v>-0.13965714971233112</v>
      </c>
      <c r="EC85">
        <v>-1.6711628136777543</v>
      </c>
      <c r="ED85">
        <f t="shared" si="12"/>
        <v>11.1354502284467</v>
      </c>
      <c r="EE85" s="4">
        <f t="shared" si="13"/>
        <v>1.2541670686611483E-2</v>
      </c>
      <c r="EP85">
        <v>43</v>
      </c>
      <c r="EQ85">
        <v>11.277751622248696</v>
      </c>
      <c r="ER85">
        <v>-0.13822844666111855</v>
      </c>
      <c r="ES85">
        <v>-1.7623665458683548</v>
      </c>
      <c r="ET85">
        <f t="shared" si="6"/>
        <v>11.139523175587577</v>
      </c>
      <c r="EU85" s="4">
        <f t="shared" si="7"/>
        <v>1.2408829757098415E-2</v>
      </c>
      <c r="FF85">
        <v>43</v>
      </c>
      <c r="FG85">
        <v>11.1879795203612</v>
      </c>
      <c r="FH85">
        <v>-4.8456344773622817E-2</v>
      </c>
      <c r="FI85">
        <v>-1.0722040059711191</v>
      </c>
      <c r="FJ85">
        <f t="shared" si="8"/>
        <v>11.139523175587577</v>
      </c>
      <c r="FK85">
        <f t="shared" si="9"/>
        <v>4.3499478397617218E-3</v>
      </c>
    </row>
    <row r="86" spans="2:167" x14ac:dyDescent="0.2">
      <c r="B86" s="81">
        <v>45136</v>
      </c>
      <c r="C86">
        <v>5.7708066048593452</v>
      </c>
      <c r="D86">
        <v>6.9974084566567747</v>
      </c>
      <c r="E86">
        <v>5.6316550181312861</v>
      </c>
      <c r="F86">
        <v>7.2160928549517935</v>
      </c>
      <c r="G86">
        <v>0</v>
      </c>
      <c r="H86">
        <v>0</v>
      </c>
      <c r="I86">
        <v>0</v>
      </c>
      <c r="J86">
        <v>0</v>
      </c>
      <c r="K86">
        <v>0</v>
      </c>
      <c r="L86">
        <v>0</v>
      </c>
      <c r="M86">
        <v>1</v>
      </c>
      <c r="N86">
        <v>83</v>
      </c>
      <c r="O86">
        <v>11.614561934824861</v>
      </c>
      <c r="P86" s="74">
        <v>110698.09776172834</v>
      </c>
      <c r="V86" s="81">
        <v>45073</v>
      </c>
      <c r="W86" s="3">
        <v>115.01228448212277</v>
      </c>
      <c r="X86" s="3">
        <v>98.745914266139565</v>
      </c>
      <c r="Y86" s="3">
        <v>195.7707668457233</v>
      </c>
      <c r="Z86" s="3">
        <v>978.30125657593294</v>
      </c>
      <c r="AG86">
        <v>44</v>
      </c>
      <c r="AH86">
        <v>88643.834047237513</v>
      </c>
      <c r="AI86">
        <v>-19653.852150432111</v>
      </c>
      <c r="AJ86">
        <v>-1.1395057918268072</v>
      </c>
      <c r="AK86">
        <f t="shared" si="4"/>
        <v>68989.981896805402</v>
      </c>
      <c r="AL86" s="4">
        <f t="shared" si="5"/>
        <v>0.28487979863265028</v>
      </c>
      <c r="AW86">
        <v>40</v>
      </c>
      <c r="AX86">
        <v>79366.935957542271</v>
      </c>
      <c r="AY86">
        <v>-10752.871501680929</v>
      </c>
      <c r="AZ86">
        <v>-1.4338538045739266</v>
      </c>
      <c r="BA86">
        <f t="shared" si="18"/>
        <v>68614.064455861342</v>
      </c>
      <c r="BB86" s="4">
        <f t="shared" si="19"/>
        <v>0.15671526802785646</v>
      </c>
      <c r="BN86">
        <v>40</v>
      </c>
      <c r="BO86">
        <v>11.275235151502725</v>
      </c>
      <c r="BP86">
        <v>-0.13898233758025924</v>
      </c>
      <c r="BQ86">
        <v>-1.7192019205202296</v>
      </c>
      <c r="BR86">
        <f t="shared" si="20"/>
        <v>11.136252813922466</v>
      </c>
      <c r="BS86" s="4">
        <f t="shared" si="21"/>
        <v>1.2480170835068012E-2</v>
      </c>
      <c r="CD86">
        <v>41</v>
      </c>
      <c r="CE86">
        <v>79235.515891705523</v>
      </c>
      <c r="CF86">
        <v>-10676.497994670659</v>
      </c>
      <c r="CG86">
        <v>-1.3511926070237301</v>
      </c>
      <c r="CH86">
        <f t="shared" si="14"/>
        <v>68559.017897034864</v>
      </c>
      <c r="CI86" s="4">
        <f t="shared" si="15"/>
        <v>0.15572711398382519</v>
      </c>
      <c r="CT86">
        <v>41</v>
      </c>
      <c r="CU86">
        <v>11.273490627940355</v>
      </c>
      <c r="CV86">
        <v>-0.13804039949365432</v>
      </c>
      <c r="CW86">
        <v>-1.6457711623810281</v>
      </c>
      <c r="CX86">
        <f t="shared" si="16"/>
        <v>11.411531027434009</v>
      </c>
      <c r="CY86" s="4">
        <f t="shared" si="17"/>
        <v>1.2096571368188622E-2</v>
      </c>
      <c r="DJ86">
        <v>42</v>
      </c>
      <c r="DK86">
        <v>79277.452009353845</v>
      </c>
      <c r="DL86">
        <v>-10586.870629015582</v>
      </c>
      <c r="DM86">
        <v>-1.345317771512603</v>
      </c>
      <c r="DN86">
        <f t="shared" si="10"/>
        <v>89864.322638369427</v>
      </c>
      <c r="DO86" s="4">
        <f t="shared" si="11"/>
        <v>0.1178094967857166</v>
      </c>
      <c r="DZ86">
        <v>42</v>
      </c>
      <c r="EA86">
        <v>11.274706016574697</v>
      </c>
      <c r="EB86">
        <v>-0.13733864557469033</v>
      </c>
      <c r="EC86">
        <v>-1.6434191721516007</v>
      </c>
      <c r="ED86">
        <f t="shared" si="12"/>
        <v>11.137367371000007</v>
      </c>
      <c r="EE86" s="4">
        <f t="shared" si="13"/>
        <v>1.2331338367476236E-2</v>
      </c>
      <c r="EP86">
        <v>44</v>
      </c>
      <c r="EQ86">
        <v>11.278048636372876</v>
      </c>
      <c r="ER86">
        <v>-0.13633205323592534</v>
      </c>
      <c r="ES86">
        <v>-1.7381881628285829</v>
      </c>
      <c r="ET86">
        <f t="shared" si="6"/>
        <v>11.141716583136951</v>
      </c>
      <c r="EU86" s="4">
        <f t="shared" si="7"/>
        <v>1.2236180324517018E-2</v>
      </c>
      <c r="FF86">
        <v>44</v>
      </c>
      <c r="FG86">
        <v>11.189037915538661</v>
      </c>
      <c r="FH86">
        <v>-4.7321332401709881E-2</v>
      </c>
      <c r="FI86">
        <v>-1.0470893420880463</v>
      </c>
      <c r="FJ86">
        <f t="shared" si="8"/>
        <v>11.141716583136951</v>
      </c>
      <c r="FK86">
        <f t="shared" si="9"/>
        <v>4.24722097789949E-3</v>
      </c>
    </row>
    <row r="87" spans="2:167" x14ac:dyDescent="0.2">
      <c r="B87" s="81">
        <v>45143</v>
      </c>
      <c r="C87">
        <v>6.6087028716351606</v>
      </c>
      <c r="D87">
        <v>6.9981853445251812</v>
      </c>
      <c r="E87">
        <v>5.6392965970597988</v>
      </c>
      <c r="F87">
        <v>7.2239227208392487</v>
      </c>
      <c r="G87">
        <v>0</v>
      </c>
      <c r="H87">
        <v>0</v>
      </c>
      <c r="I87">
        <v>0</v>
      </c>
      <c r="J87">
        <v>0</v>
      </c>
      <c r="K87">
        <v>0</v>
      </c>
      <c r="L87">
        <v>0</v>
      </c>
      <c r="M87">
        <v>1</v>
      </c>
      <c r="N87">
        <v>84</v>
      </c>
      <c r="O87">
        <v>11.664505298522515</v>
      </c>
      <c r="P87" s="74">
        <v>116367.11981069451</v>
      </c>
      <c r="V87" s="81">
        <v>45080</v>
      </c>
      <c r="W87" s="3">
        <v>126.513512929111</v>
      </c>
      <c r="X87" s="3">
        <v>99.733373408800958</v>
      </c>
      <c r="Y87" s="3">
        <v>197.72847451418053</v>
      </c>
      <c r="Z87" s="3">
        <v>988.08426879303408</v>
      </c>
      <c r="AG87">
        <v>45</v>
      </c>
      <c r="AH87">
        <v>85754.716006742878</v>
      </c>
      <c r="AI87">
        <v>-17434.862475920774</v>
      </c>
      <c r="AJ87">
        <v>-1.0108515429418652</v>
      </c>
      <c r="AK87">
        <f t="shared" si="4"/>
        <v>68319.853530822103</v>
      </c>
      <c r="AL87" s="4">
        <f t="shared" si="5"/>
        <v>0.2551946699952326</v>
      </c>
      <c r="AW87">
        <v>41</v>
      </c>
      <c r="AX87">
        <v>79342.838567500585</v>
      </c>
      <c r="AY87">
        <v>-10783.82067046572</v>
      </c>
      <c r="AZ87">
        <v>-1.4379807564679892</v>
      </c>
      <c r="BA87">
        <f t="shared" si="18"/>
        <v>68559.017897034864</v>
      </c>
      <c r="BB87" s="4">
        <f t="shared" si="19"/>
        <v>0.1572925196603803</v>
      </c>
      <c r="BN87">
        <v>41</v>
      </c>
      <c r="BO87">
        <v>11.274977534237946</v>
      </c>
      <c r="BP87">
        <v>-0.13952730579124584</v>
      </c>
      <c r="BQ87">
        <v>-1.7259431396655012</v>
      </c>
      <c r="BR87">
        <f t="shared" si="20"/>
        <v>11.1354502284467</v>
      </c>
      <c r="BS87" s="4">
        <f t="shared" si="21"/>
        <v>1.2530010276082811E-2</v>
      </c>
      <c r="CD87">
        <v>42</v>
      </c>
      <c r="CE87">
        <v>79185.554227831264</v>
      </c>
      <c r="CF87">
        <v>-10494.972847493002</v>
      </c>
      <c r="CG87">
        <v>-1.3282192091007614</v>
      </c>
      <c r="CH87">
        <f t="shared" si="14"/>
        <v>68690.581380338263</v>
      </c>
      <c r="CI87" s="4">
        <f t="shared" si="15"/>
        <v>0.152786199164374</v>
      </c>
      <c r="CT87">
        <v>42</v>
      </c>
      <c r="CU87">
        <v>11.272858880069034</v>
      </c>
      <c r="CV87">
        <v>-0.13549150906902696</v>
      </c>
      <c r="CW87">
        <v>-1.615382302508787</v>
      </c>
      <c r="CX87">
        <f t="shared" si="16"/>
        <v>11.408350389138061</v>
      </c>
      <c r="CY87" s="4">
        <f t="shared" si="17"/>
        <v>1.1876520657888367E-2</v>
      </c>
      <c r="DJ87">
        <v>43</v>
      </c>
      <c r="DK87">
        <v>79243.405587955436</v>
      </c>
      <c r="DL87">
        <v>-10404.581002877385</v>
      </c>
      <c r="DM87">
        <v>-1.3221534690289229</v>
      </c>
      <c r="DN87">
        <f t="shared" si="10"/>
        <v>89647.986590832821</v>
      </c>
      <c r="DO87" s="4">
        <f t="shared" si="11"/>
        <v>0.11606039799159674</v>
      </c>
      <c r="DZ87">
        <v>43</v>
      </c>
      <c r="EA87">
        <v>11.274314099674351</v>
      </c>
      <c r="EB87">
        <v>-0.13479092408677396</v>
      </c>
      <c r="EC87">
        <v>-1.6129326741886705</v>
      </c>
      <c r="ED87">
        <f t="shared" si="12"/>
        <v>11.139523175587577</v>
      </c>
      <c r="EE87" s="4">
        <f t="shared" si="13"/>
        <v>1.2100241811262638E-2</v>
      </c>
      <c r="EP87">
        <v>45</v>
      </c>
      <c r="EQ87">
        <v>11.278650345262559</v>
      </c>
      <c r="ER87">
        <v>-0.14669466067210557</v>
      </c>
      <c r="ES87">
        <v>-1.8703079479713878</v>
      </c>
      <c r="ET87">
        <f t="shared" si="6"/>
        <v>11.131955684590453</v>
      </c>
      <c r="EU87" s="4">
        <f t="shared" si="7"/>
        <v>1.3177797758858262E-2</v>
      </c>
      <c r="FF87">
        <v>45</v>
      </c>
      <c r="FG87">
        <v>11.192430084449796</v>
      </c>
      <c r="FH87">
        <v>-6.0474399859343109E-2</v>
      </c>
      <c r="FI87">
        <v>-1.3381301064042095</v>
      </c>
      <c r="FJ87">
        <f t="shared" si="8"/>
        <v>11.131955684590453</v>
      </c>
      <c r="FK87">
        <f t="shared" si="9"/>
        <v>5.4325045457246602E-3</v>
      </c>
    </row>
    <row r="88" spans="2:167" x14ac:dyDescent="0.2">
      <c r="B88" s="81">
        <v>45150</v>
      </c>
      <c r="C88">
        <v>6.7112589890158345</v>
      </c>
      <c r="D88">
        <v>6.9982630001268227</v>
      </c>
      <c r="E88">
        <v>5.6469557714107239</v>
      </c>
      <c r="F88">
        <v>7.2317691422655264</v>
      </c>
      <c r="G88">
        <v>0</v>
      </c>
      <c r="H88">
        <v>0</v>
      </c>
      <c r="I88">
        <v>0</v>
      </c>
      <c r="J88">
        <v>0</v>
      </c>
      <c r="K88">
        <v>0</v>
      </c>
      <c r="L88">
        <v>0</v>
      </c>
      <c r="M88">
        <v>1</v>
      </c>
      <c r="N88">
        <v>85</v>
      </c>
      <c r="O88">
        <v>11.670583203462614</v>
      </c>
      <c r="P88" s="74">
        <v>117076.54181893021</v>
      </c>
      <c r="V88" s="81">
        <v>45087</v>
      </c>
      <c r="W88" s="3">
        <v>139.16486422189971</v>
      </c>
      <c r="X88" s="3">
        <v>100.73070714288896</v>
      </c>
      <c r="Y88" s="3">
        <v>199.70575925932235</v>
      </c>
      <c r="Z88" s="3">
        <v>997.96511123690368</v>
      </c>
      <c r="AG88">
        <v>46</v>
      </c>
      <c r="AH88">
        <v>85730.325693659135</v>
      </c>
      <c r="AI88">
        <v>-17448.560691035251</v>
      </c>
      <c r="AJ88">
        <v>-1.0116457483394208</v>
      </c>
      <c r="AK88">
        <f t="shared" si="4"/>
        <v>68281.765002623884</v>
      </c>
      <c r="AL88" s="4">
        <f t="shared" si="5"/>
        <v>0.25553763424780757</v>
      </c>
      <c r="AW88">
        <v>42</v>
      </c>
      <c r="AX88">
        <v>79318.741177458884</v>
      </c>
      <c r="AY88">
        <v>-10628.159797120621</v>
      </c>
      <c r="AZ88">
        <v>-1.4172239813652381</v>
      </c>
      <c r="BA88">
        <f t="shared" si="18"/>
        <v>68690.581380338263</v>
      </c>
      <c r="BB88" s="4">
        <f t="shared" si="19"/>
        <v>0.15472513965594104</v>
      </c>
      <c r="BN88">
        <v>42</v>
      </c>
      <c r="BO88">
        <v>11.274719916973165</v>
      </c>
      <c r="BP88">
        <v>-0.13735254597315816</v>
      </c>
      <c r="BQ88">
        <v>-1.6990415108612837</v>
      </c>
      <c r="BR88">
        <f t="shared" si="20"/>
        <v>11.137367371000007</v>
      </c>
      <c r="BS88" s="4">
        <f t="shared" si="21"/>
        <v>1.2332586454030696E-2</v>
      </c>
      <c r="CD88">
        <v>43</v>
      </c>
      <c r="CE88">
        <v>79136.771262632828</v>
      </c>
      <c r="CF88">
        <v>-10297.946677554777</v>
      </c>
      <c r="CG88">
        <v>-1.3032840380040573</v>
      </c>
      <c r="CH88">
        <f t="shared" si="14"/>
        <v>68838.824585078051</v>
      </c>
      <c r="CI88" s="4">
        <f t="shared" si="15"/>
        <v>0.14959503942179492</v>
      </c>
      <c r="CT88">
        <v>43</v>
      </c>
      <c r="CU88">
        <v>11.272244077399405</v>
      </c>
      <c r="CV88">
        <v>-0.13272090181182783</v>
      </c>
      <c r="CW88">
        <v>-1.5823500485968334</v>
      </c>
      <c r="CX88">
        <f t="shared" si="16"/>
        <v>11.404964979211233</v>
      </c>
      <c r="CY88" s="4">
        <f t="shared" si="17"/>
        <v>1.1637116120369429E-2</v>
      </c>
      <c r="DJ88">
        <v>44</v>
      </c>
      <c r="DK88">
        <v>79210.141912667139</v>
      </c>
      <c r="DL88">
        <v>-10220.160015861737</v>
      </c>
      <c r="DM88">
        <v>-1.2987183256361188</v>
      </c>
      <c r="DN88">
        <f t="shared" si="10"/>
        <v>89430.301928528876</v>
      </c>
      <c r="DO88" s="4">
        <f t="shared" si="11"/>
        <v>0.11428072806943566</v>
      </c>
      <c r="DZ88">
        <v>44</v>
      </c>
      <c r="EA88">
        <v>11.273931193160903</v>
      </c>
      <c r="EB88">
        <v>-0.13221461002395252</v>
      </c>
      <c r="EC88">
        <v>-1.5821040322823257</v>
      </c>
      <c r="ED88">
        <f t="shared" si="12"/>
        <v>11.141716583136951</v>
      </c>
      <c r="EE88" s="4">
        <f t="shared" si="13"/>
        <v>1.186662836353781E-2</v>
      </c>
      <c r="EP88">
        <v>46</v>
      </c>
      <c r="EQ88">
        <v>11.278685675764644</v>
      </c>
      <c r="ER88">
        <v>-0.14728764970846164</v>
      </c>
      <c r="ES88">
        <v>-1.8778683602091288</v>
      </c>
      <c r="ET88">
        <f t="shared" si="6"/>
        <v>11.131398026056182</v>
      </c>
      <c r="EU88" s="4">
        <f t="shared" si="7"/>
        <v>1.3231729686037036E-2</v>
      </c>
      <c r="FF88">
        <v>46</v>
      </c>
      <c r="FG88">
        <v>11.191405701773729</v>
      </c>
      <c r="FH88">
        <v>-6.0007675717546505E-2</v>
      </c>
      <c r="FI88">
        <v>-1.327802800519797</v>
      </c>
      <c r="FJ88">
        <f t="shared" si="8"/>
        <v>11.131398026056182</v>
      </c>
      <c r="FK88">
        <f t="shared" si="9"/>
        <v>5.3908480836891816E-3</v>
      </c>
    </row>
    <row r="89" spans="2:167" x14ac:dyDescent="0.2">
      <c r="B89" s="81">
        <v>45157</v>
      </c>
      <c r="C89">
        <v>6.7255244749535805</v>
      </c>
      <c r="D89">
        <v>6.9982707653553256</v>
      </c>
      <c r="E89">
        <v>5.6546324469854019</v>
      </c>
      <c r="F89">
        <v>7.2396320244325434</v>
      </c>
      <c r="G89">
        <v>0</v>
      </c>
      <c r="H89">
        <v>0</v>
      </c>
      <c r="I89">
        <v>0</v>
      </c>
      <c r="J89">
        <v>0</v>
      </c>
      <c r="K89">
        <v>0</v>
      </c>
      <c r="L89">
        <v>0</v>
      </c>
      <c r="M89">
        <v>1</v>
      </c>
      <c r="N89">
        <v>86</v>
      </c>
      <c r="O89">
        <v>11.672034858098902</v>
      </c>
      <c r="P89" s="74">
        <v>117246.61994114234</v>
      </c>
      <c r="V89" s="81">
        <v>45094</v>
      </c>
      <c r="W89" s="3">
        <v>153.08135064407745</v>
      </c>
      <c r="X89" s="3">
        <v>101.73801421431784</v>
      </c>
      <c r="Y89" s="3">
        <v>201.70281685191557</v>
      </c>
      <c r="Z89" s="3">
        <v>1007.9447621784302</v>
      </c>
      <c r="AG89">
        <v>47</v>
      </c>
      <c r="AH89">
        <v>85705.935380575393</v>
      </c>
      <c r="AI89">
        <v>-17291.957259377785</v>
      </c>
      <c r="AJ89">
        <v>-1.0025660770348968</v>
      </c>
      <c r="AK89">
        <f t="shared" si="4"/>
        <v>68413.978121197608</v>
      </c>
      <c r="AL89" s="4">
        <f t="shared" si="5"/>
        <v>0.25275474010215448</v>
      </c>
      <c r="AW89">
        <v>43</v>
      </c>
      <c r="AX89">
        <v>79294.643787417182</v>
      </c>
      <c r="AY89">
        <v>-10455.819202339131</v>
      </c>
      <c r="AZ89">
        <v>-1.3942430299541344</v>
      </c>
      <c r="BA89">
        <f t="shared" si="18"/>
        <v>68838.824585078051</v>
      </c>
      <c r="BB89" s="4">
        <f t="shared" si="19"/>
        <v>0.15188840404177387</v>
      </c>
      <c r="BN89">
        <v>43</v>
      </c>
      <c r="BO89">
        <v>11.274462299708386</v>
      </c>
      <c r="BP89">
        <v>-0.13493912412080888</v>
      </c>
      <c r="BQ89">
        <v>-1.6691876491704893</v>
      </c>
      <c r="BR89">
        <f t="shared" si="20"/>
        <v>11.139523175587577</v>
      </c>
      <c r="BS89" s="4">
        <f t="shared" si="21"/>
        <v>1.2113545794898106E-2</v>
      </c>
      <c r="CD89">
        <v>44</v>
      </c>
      <c r="CE89">
        <v>79089.166996110202</v>
      </c>
      <c r="CF89">
        <v>-10099.185099304799</v>
      </c>
      <c r="CG89">
        <v>-1.278129237691652</v>
      </c>
      <c r="CH89">
        <f t="shared" si="14"/>
        <v>68989.981896805402</v>
      </c>
      <c r="CI89" s="4">
        <f t="shared" si="15"/>
        <v>0.14638625524516111</v>
      </c>
      <c r="CT89">
        <v>44</v>
      </c>
      <c r="CU89">
        <v>11.271646219931467</v>
      </c>
      <c r="CV89">
        <v>-0.12992963679451641</v>
      </c>
      <c r="CW89">
        <v>-1.5490715048596044</v>
      </c>
      <c r="CX89">
        <f t="shared" si="16"/>
        <v>11.401575856725984</v>
      </c>
      <c r="CY89" s="4">
        <f t="shared" si="17"/>
        <v>1.1395761290126287E-2</v>
      </c>
      <c r="DJ89">
        <v>45</v>
      </c>
      <c r="DK89">
        <v>76307.158688107476</v>
      </c>
      <c r="DL89">
        <v>-7987.3051572853728</v>
      </c>
      <c r="DM89">
        <v>-1.0149801533552358</v>
      </c>
      <c r="DN89">
        <f t="shared" si="10"/>
        <v>84294.463845392849</v>
      </c>
      <c r="DO89" s="4">
        <f t="shared" si="11"/>
        <v>9.4754801121164287E-2</v>
      </c>
      <c r="DZ89">
        <v>45</v>
      </c>
      <c r="EA89">
        <v>11.244630456774397</v>
      </c>
      <c r="EB89">
        <v>-0.11267477218394362</v>
      </c>
      <c r="EC89">
        <v>-1.3482867844666695</v>
      </c>
      <c r="ED89">
        <f t="shared" si="12"/>
        <v>11.131955684590453</v>
      </c>
      <c r="EE89" s="4">
        <f t="shared" si="13"/>
        <v>1.0121740992907028E-2</v>
      </c>
      <c r="EP89">
        <v>47</v>
      </c>
      <c r="EQ89">
        <v>11.278968265450333</v>
      </c>
      <c r="ER89">
        <v>-0.14563582422100296</v>
      </c>
      <c r="ES89">
        <v>-1.8568081367238229</v>
      </c>
      <c r="ET89">
        <f t="shared" si="6"/>
        <v>11.13333244122933</v>
      </c>
      <c r="EU89" s="4">
        <f t="shared" si="7"/>
        <v>1.308106310395255E-2</v>
      </c>
      <c r="FF89">
        <v>47</v>
      </c>
      <c r="FG89">
        <v>11.192265991184069</v>
      </c>
      <c r="FH89">
        <v>-5.8933549954739206E-2</v>
      </c>
      <c r="FI89">
        <v>-1.3040353877861464</v>
      </c>
      <c r="FJ89">
        <f t="shared" si="8"/>
        <v>11.13333244122933</v>
      </c>
      <c r="FK89">
        <f t="shared" si="9"/>
        <v>5.2934330548232364E-3</v>
      </c>
    </row>
    <row r="90" spans="2:167" x14ac:dyDescent="0.2">
      <c r="B90" s="81">
        <v>45164</v>
      </c>
      <c r="C90">
        <v>6.7136257291578758</v>
      </c>
      <c r="D90">
        <v>6.9982715418748596</v>
      </c>
      <c r="E90">
        <v>5.6623265294801799</v>
      </c>
      <c r="F90">
        <v>7.2475112725465145</v>
      </c>
      <c r="G90">
        <v>0</v>
      </c>
      <c r="H90">
        <v>0</v>
      </c>
      <c r="I90">
        <v>0</v>
      </c>
      <c r="J90">
        <v>0</v>
      </c>
      <c r="K90">
        <v>0</v>
      </c>
      <c r="L90">
        <v>0</v>
      </c>
      <c r="M90">
        <v>1</v>
      </c>
      <c r="N90">
        <v>87</v>
      </c>
      <c r="O90">
        <v>11.672129257455484</v>
      </c>
      <c r="P90" s="74">
        <v>117257.68846904911</v>
      </c>
      <c r="V90" s="81">
        <v>45101</v>
      </c>
      <c r="W90" s="3">
        <v>168.38948570848399</v>
      </c>
      <c r="X90" s="3">
        <v>102.75539435646104</v>
      </c>
      <c r="Y90" s="3">
        <v>203.71984502043472</v>
      </c>
      <c r="Z90" s="3">
        <v>1018.0242096806248</v>
      </c>
      <c r="AG90">
        <v>48</v>
      </c>
      <c r="AH90">
        <v>85681.54506749165</v>
      </c>
      <c r="AI90">
        <v>-17117.970344943271</v>
      </c>
      <c r="AJ90">
        <v>-0.99247853311817691</v>
      </c>
      <c r="AK90">
        <f t="shared" si="4"/>
        <v>68563.574722548379</v>
      </c>
      <c r="AL90" s="4">
        <f t="shared" si="5"/>
        <v>0.24966566306108476</v>
      </c>
      <c r="AW90">
        <v>44</v>
      </c>
      <c r="AX90">
        <v>79270.546397375481</v>
      </c>
      <c r="AY90">
        <v>-10280.564500570079</v>
      </c>
      <c r="AZ90">
        <v>-1.3708734936529015</v>
      </c>
      <c r="BA90">
        <f t="shared" si="18"/>
        <v>68989.981896805402</v>
      </c>
      <c r="BB90" s="4">
        <f t="shared" si="19"/>
        <v>0.14901532393424388</v>
      </c>
      <c r="BN90">
        <v>44</v>
      </c>
      <c r="BO90">
        <v>11.274204682443605</v>
      </c>
      <c r="BP90">
        <v>-0.13248809930665395</v>
      </c>
      <c r="BQ90">
        <v>-1.6388686414382692</v>
      </c>
      <c r="BR90">
        <f t="shared" si="20"/>
        <v>11.141716583136951</v>
      </c>
      <c r="BS90" s="4">
        <f t="shared" si="21"/>
        <v>1.1891174786044676E-2</v>
      </c>
      <c r="CD90">
        <v>45</v>
      </c>
      <c r="CE90">
        <v>76132.607505075546</v>
      </c>
      <c r="CF90">
        <v>-7812.7539742534427</v>
      </c>
      <c r="CG90">
        <v>-0.98876386393515714</v>
      </c>
      <c r="CH90">
        <f t="shared" si="14"/>
        <v>68319.853530822103</v>
      </c>
      <c r="CI90" s="4">
        <f t="shared" si="15"/>
        <v>0.11435554338137982</v>
      </c>
      <c r="CT90">
        <v>45</v>
      </c>
      <c r="CU90">
        <v>11.241432962252649</v>
      </c>
      <c r="CV90">
        <v>-0.1094772776621955</v>
      </c>
      <c r="CW90">
        <v>-1.3052305497037093</v>
      </c>
      <c r="CX90">
        <f t="shared" si="16"/>
        <v>11.350910239914844</v>
      </c>
      <c r="CY90" s="4">
        <f t="shared" si="17"/>
        <v>9.6448016368964624E-3</v>
      </c>
      <c r="DJ90">
        <v>46</v>
      </c>
      <c r="DK90">
        <v>76275.357272821639</v>
      </c>
      <c r="DL90">
        <v>-7993.5922701977543</v>
      </c>
      <c r="DM90">
        <v>-1.0157790829944959</v>
      </c>
      <c r="DN90">
        <f t="shared" si="10"/>
        <v>84268.949543019393</v>
      </c>
      <c r="DO90" s="4">
        <f t="shared" si="11"/>
        <v>9.4858097953588669E-2</v>
      </c>
      <c r="DZ90">
        <v>46</v>
      </c>
      <c r="EA90">
        <v>11.244264382702777</v>
      </c>
      <c r="EB90">
        <v>-0.11286635664659528</v>
      </c>
      <c r="EC90">
        <v>-1.3505793189364148</v>
      </c>
      <c r="ED90">
        <f t="shared" si="12"/>
        <v>11.131398026056182</v>
      </c>
      <c r="EE90" s="4">
        <f t="shared" si="13"/>
        <v>1.0139459246933736E-2</v>
      </c>
      <c r="EP90">
        <v>48</v>
      </c>
      <c r="EQ90">
        <v>11.279279252445507</v>
      </c>
      <c r="ER90">
        <v>-0.14376256047258451</v>
      </c>
      <c r="ES90">
        <v>-1.8329246493408364</v>
      </c>
      <c r="ET90">
        <f t="shared" si="6"/>
        <v>11.135516691972922</v>
      </c>
      <c r="EU90" s="4">
        <f t="shared" si="7"/>
        <v>1.2910272998487468E-2</v>
      </c>
      <c r="FF90">
        <v>48</v>
      </c>
      <c r="FG90">
        <v>11.193319520605916</v>
      </c>
      <c r="FH90">
        <v>-5.7802828632993908E-2</v>
      </c>
      <c r="FI90">
        <v>-1.2790156728968753</v>
      </c>
      <c r="FJ90">
        <f t="shared" si="8"/>
        <v>11.135516691972922</v>
      </c>
      <c r="FK90">
        <f t="shared" si="9"/>
        <v>5.1908528568468931E-3</v>
      </c>
    </row>
    <row r="91" spans="2:167" x14ac:dyDescent="0.2">
      <c r="B91" s="81">
        <v>45171</v>
      </c>
      <c r="C91">
        <v>6.6800444256171518</v>
      </c>
      <c r="D91">
        <v>6.9982716195267791</v>
      </c>
      <c r="E91">
        <v>5.6700379244968273</v>
      </c>
      <c r="F91">
        <v>7.2554067918271539</v>
      </c>
      <c r="G91">
        <v>0</v>
      </c>
      <c r="H91">
        <v>0</v>
      </c>
      <c r="I91">
        <v>0</v>
      </c>
      <c r="J91">
        <v>0</v>
      </c>
      <c r="K91">
        <v>0</v>
      </c>
      <c r="L91">
        <v>0</v>
      </c>
      <c r="M91">
        <v>1</v>
      </c>
      <c r="N91">
        <v>88</v>
      </c>
      <c r="O91">
        <v>11.644320154745227</v>
      </c>
      <c r="P91" s="74">
        <v>114041.78037428852</v>
      </c>
      <c r="V91" s="81">
        <v>45108</v>
      </c>
      <c r="W91" s="3">
        <v>185.22843427933228</v>
      </c>
      <c r="X91" s="3">
        <v>103.78294830002564</v>
      </c>
      <c r="Y91" s="3">
        <v>205.75704347063905</v>
      </c>
      <c r="Z91" s="3">
        <v>1028.2044516937181</v>
      </c>
      <c r="AG91">
        <v>49</v>
      </c>
      <c r="AH91">
        <v>84090.631627702445</v>
      </c>
      <c r="AI91">
        <v>-15390.073112386119</v>
      </c>
      <c r="AJ91">
        <v>-0.89229721043853638</v>
      </c>
      <c r="AK91">
        <f t="shared" si="4"/>
        <v>68700.558515316327</v>
      </c>
      <c r="AL91" s="4">
        <f t="shared" si="5"/>
        <v>0.22401671027106723</v>
      </c>
      <c r="AW91">
        <v>45</v>
      </c>
      <c r="AX91">
        <v>76379.621998121496</v>
      </c>
      <c r="AY91">
        <v>-8059.7684672993928</v>
      </c>
      <c r="AZ91">
        <v>-1.0747389363869584</v>
      </c>
      <c r="BA91">
        <f t="shared" si="18"/>
        <v>68319.853530822103</v>
      </c>
      <c r="BB91" s="4">
        <f t="shared" si="19"/>
        <v>0.11797110284587005</v>
      </c>
      <c r="BN91">
        <v>45</v>
      </c>
      <c r="BO91">
        <v>11.244920819547392</v>
      </c>
      <c r="BP91">
        <v>-0.11296513495693894</v>
      </c>
      <c r="BQ91">
        <v>-1.3973709202987352</v>
      </c>
      <c r="BR91">
        <f t="shared" si="20"/>
        <v>11.131955684590453</v>
      </c>
      <c r="BS91" s="4">
        <f t="shared" si="21"/>
        <v>1.0147824709122075E-2</v>
      </c>
      <c r="CD91">
        <v>46</v>
      </c>
      <c r="CE91">
        <v>76087.360635904552</v>
      </c>
      <c r="CF91">
        <v>-7805.5956332806672</v>
      </c>
      <c r="CG91">
        <v>-0.98785792104959691</v>
      </c>
      <c r="CH91">
        <f t="shared" si="14"/>
        <v>68281.765002623884</v>
      </c>
      <c r="CI91" s="4">
        <f t="shared" si="15"/>
        <v>0.11431449718648484</v>
      </c>
      <c r="CT91">
        <v>46</v>
      </c>
      <c r="CU91">
        <v>11.240868995188091</v>
      </c>
      <c r="CV91">
        <v>-0.1094709691319089</v>
      </c>
      <c r="CW91">
        <v>-1.3051553369597533</v>
      </c>
      <c r="CX91">
        <f t="shared" si="16"/>
        <v>11.35033996432</v>
      </c>
      <c r="CY91" s="4">
        <f t="shared" si="17"/>
        <v>9.6447304200607993E-3</v>
      </c>
      <c r="DJ91">
        <v>47</v>
      </c>
      <c r="DK91">
        <v>76244.239812239757</v>
      </c>
      <c r="DL91">
        <v>-7830.2616910421493</v>
      </c>
      <c r="DM91">
        <v>-0.99502398562254357</v>
      </c>
      <c r="DN91">
        <f t="shared" si="10"/>
        <v>84074.501503281906</v>
      </c>
      <c r="DO91" s="4">
        <f t="shared" si="11"/>
        <v>9.3134797721476703E-2</v>
      </c>
      <c r="DZ91">
        <v>47</v>
      </c>
      <c r="EA91">
        <v>11.243906181805386</v>
      </c>
      <c r="EB91">
        <v>-0.11057374057605607</v>
      </c>
      <c r="EC91">
        <v>-1.32314545872219</v>
      </c>
      <c r="ED91">
        <f t="shared" si="12"/>
        <v>11.13333244122933</v>
      </c>
      <c r="EE91" s="4">
        <f t="shared" si="13"/>
        <v>9.9317739014579045E-3</v>
      </c>
      <c r="EP91">
        <v>49</v>
      </c>
      <c r="EQ91">
        <v>11.279596774949717</v>
      </c>
      <c r="ER91">
        <v>-0.14208416700061477</v>
      </c>
      <c r="ES91">
        <v>-1.8115256929230232</v>
      </c>
      <c r="ET91">
        <f t="shared" si="6"/>
        <v>11.137512607949102</v>
      </c>
      <c r="EU91" s="4">
        <f t="shared" si="7"/>
        <v>1.2757262056808447E-2</v>
      </c>
      <c r="FF91">
        <v>49</v>
      </c>
      <c r="FG91">
        <v>11.168478344426935</v>
      </c>
      <c r="FH91">
        <v>-3.0965736477833516E-2</v>
      </c>
      <c r="FI91">
        <v>-0.68518553874605026</v>
      </c>
      <c r="FJ91">
        <f t="shared" si="8"/>
        <v>11.137512607949102</v>
      </c>
      <c r="FK91">
        <f t="shared" si="9"/>
        <v>2.780309892150654E-3</v>
      </c>
    </row>
    <row r="92" spans="2:167" x14ac:dyDescent="0.2">
      <c r="B92" s="81">
        <v>45178</v>
      </c>
      <c r="C92">
        <v>6.5885126232900166</v>
      </c>
      <c r="D92">
        <v>5.5357776538630841</v>
      </c>
      <c r="E92">
        <v>5.6777665375528512</v>
      </c>
      <c r="F92">
        <v>7.2633184875167824</v>
      </c>
      <c r="G92">
        <v>0</v>
      </c>
      <c r="H92">
        <v>0</v>
      </c>
      <c r="I92">
        <v>0</v>
      </c>
      <c r="J92">
        <v>0</v>
      </c>
      <c r="K92">
        <v>0</v>
      </c>
      <c r="L92">
        <v>0</v>
      </c>
      <c r="M92">
        <v>1</v>
      </c>
      <c r="N92">
        <v>89</v>
      </c>
      <c r="O92">
        <v>11.537434954714303</v>
      </c>
      <c r="P92" s="74">
        <v>102481.23162676602</v>
      </c>
      <c r="V92" s="81">
        <v>45115</v>
      </c>
      <c r="W92" s="3">
        <v>203.7512777072655</v>
      </c>
      <c r="X92" s="3">
        <v>104.82077778302586</v>
      </c>
      <c r="Y92" s="3">
        <v>207.81461390534542</v>
      </c>
      <c r="Z92" s="3">
        <v>1038.4864961520561</v>
      </c>
      <c r="AG92">
        <v>50</v>
      </c>
      <c r="AH92">
        <v>84066.241314618703</v>
      </c>
      <c r="AI92">
        <v>-15214.162504756023</v>
      </c>
      <c r="AJ92">
        <v>-0.88209813319383146</v>
      </c>
      <c r="AK92">
        <f t="shared" si="4"/>
        <v>68852.07880986268</v>
      </c>
      <c r="AL92" s="4">
        <f t="shared" si="5"/>
        <v>0.22096881848361385</v>
      </c>
      <c r="AW92">
        <v>46</v>
      </c>
      <c r="AX92">
        <v>76355.524608079795</v>
      </c>
      <c r="AY92">
        <v>-8073.7596054559108</v>
      </c>
      <c r="AZ92">
        <v>-1.0766046005188983</v>
      </c>
      <c r="BA92">
        <f t="shared" si="18"/>
        <v>68281.765002623884</v>
      </c>
      <c r="BB92" s="4">
        <f t="shared" si="19"/>
        <v>0.11824181178013864</v>
      </c>
      <c r="BN92">
        <v>46</v>
      </c>
      <c r="BO92">
        <v>11.244663202282611</v>
      </c>
      <c r="BP92">
        <v>-0.11326517622642918</v>
      </c>
      <c r="BQ92">
        <v>-1.4010824100874653</v>
      </c>
      <c r="BR92">
        <f t="shared" si="20"/>
        <v>11.131398026056182</v>
      </c>
      <c r="BS92" s="4">
        <f t="shared" si="21"/>
        <v>1.017528759292409E-2</v>
      </c>
      <c r="CD92">
        <v>47</v>
      </c>
      <c r="CE92">
        <v>76043.292465409409</v>
      </c>
      <c r="CF92">
        <v>-7629.3143442118017</v>
      </c>
      <c r="CG92">
        <v>-0.96554817354012701</v>
      </c>
      <c r="CH92">
        <f t="shared" si="14"/>
        <v>68413.978121197608</v>
      </c>
      <c r="CI92" s="4">
        <f t="shared" si="15"/>
        <v>0.11151689397006297</v>
      </c>
      <c r="CT92">
        <v>47</v>
      </c>
      <c r="CU92">
        <v>11.240321973325226</v>
      </c>
      <c r="CV92">
        <v>-0.10698953209589668</v>
      </c>
      <c r="CW92">
        <v>-1.2755706825389226</v>
      </c>
      <c r="CX92">
        <f t="shared" si="16"/>
        <v>11.347311505421123</v>
      </c>
      <c r="CY92" s="4">
        <f t="shared" si="17"/>
        <v>9.4286238678459606E-3</v>
      </c>
      <c r="DJ92">
        <v>48</v>
      </c>
      <c r="DK92">
        <v>76213.777505008111</v>
      </c>
      <c r="DL92">
        <v>-7650.2027824597317</v>
      </c>
      <c r="DM92">
        <v>-0.97214314971517091</v>
      </c>
      <c r="DN92">
        <f t="shared" si="10"/>
        <v>83863.980287467843</v>
      </c>
      <c r="DO92" s="4">
        <f t="shared" si="11"/>
        <v>9.1221556098774081E-2</v>
      </c>
      <c r="DZ92">
        <v>48</v>
      </c>
      <c r="EA92">
        <v>11.243555522542614</v>
      </c>
      <c r="EB92">
        <v>-0.10803883056969177</v>
      </c>
      <c r="EC92">
        <v>-1.2928122652739378</v>
      </c>
      <c r="ED92">
        <f t="shared" si="12"/>
        <v>11.135516691972922</v>
      </c>
      <c r="EE92" s="4">
        <f t="shared" si="13"/>
        <v>9.7021838822775007E-3</v>
      </c>
      <c r="EP92">
        <v>50</v>
      </c>
      <c r="EQ92">
        <v>11.279918675112203</v>
      </c>
      <c r="ER92">
        <v>-0.14020297809439697</v>
      </c>
      <c r="ES92">
        <v>-1.7875411624239945</v>
      </c>
      <c r="ET92">
        <f t="shared" si="6"/>
        <v>11.139715697017806</v>
      </c>
      <c r="EU92" s="4">
        <f t="shared" si="7"/>
        <v>1.2585866812734769E-2</v>
      </c>
      <c r="FF92">
        <v>50</v>
      </c>
      <c r="FG92">
        <v>11.169559076691161</v>
      </c>
      <c r="FH92">
        <v>-2.9843379673355486E-2</v>
      </c>
      <c r="FI92">
        <v>-0.66035090733684509</v>
      </c>
      <c r="FJ92">
        <f t="shared" si="8"/>
        <v>11.139715697017806</v>
      </c>
      <c r="FK92">
        <f t="shared" si="9"/>
        <v>2.6790073001005587E-3</v>
      </c>
    </row>
    <row r="93" spans="2:167" x14ac:dyDescent="0.2">
      <c r="B93" s="81">
        <v>45185</v>
      </c>
      <c r="C93">
        <v>6.4914692278166024</v>
      </c>
      <c r="D93">
        <v>5.1388783042217598</v>
      </c>
      <c r="E93">
        <v>5.6855122740917201</v>
      </c>
      <c r="F93">
        <v>7.2712462648893554</v>
      </c>
      <c r="G93">
        <v>0</v>
      </c>
      <c r="H93">
        <v>0</v>
      </c>
      <c r="I93">
        <v>0</v>
      </c>
      <c r="J93">
        <v>0</v>
      </c>
      <c r="K93">
        <v>0</v>
      </c>
      <c r="L93">
        <v>0</v>
      </c>
      <c r="M93">
        <v>1</v>
      </c>
      <c r="N93">
        <v>90</v>
      </c>
      <c r="O93">
        <v>11.497588098251756</v>
      </c>
      <c r="P93" s="74">
        <v>98477.965167526607</v>
      </c>
      <c r="V93" s="81">
        <v>45122</v>
      </c>
      <c r="W93" s="3">
        <v>224.12640547799208</v>
      </c>
      <c r="X93" s="3">
        <v>954.90690730853555</v>
      </c>
      <c r="Y93" s="3">
        <v>209.8927600443989</v>
      </c>
      <c r="Z93" s="3">
        <v>1048.8713610725576</v>
      </c>
      <c r="AG93">
        <v>51</v>
      </c>
      <c r="AH93">
        <v>84041.85100153496</v>
      </c>
      <c r="AI93">
        <v>-15038.232115019971</v>
      </c>
      <c r="AJ93">
        <v>-0.87189790900733932</v>
      </c>
      <c r="AK93">
        <f t="shared" si="4"/>
        <v>69003.618886514989</v>
      </c>
      <c r="AL93" s="4">
        <f t="shared" si="5"/>
        <v>0.21793396285131378</v>
      </c>
      <c r="AW93">
        <v>47</v>
      </c>
      <c r="AX93">
        <v>76331.427218038094</v>
      </c>
      <c r="AY93">
        <v>-7917.4490968404862</v>
      </c>
      <c r="AZ93">
        <v>-1.0557611990667302</v>
      </c>
      <c r="BA93">
        <f t="shared" si="18"/>
        <v>68413.978121197608</v>
      </c>
      <c r="BB93" s="4">
        <f t="shared" si="19"/>
        <v>0.11572852966998155</v>
      </c>
      <c r="BN93">
        <v>47</v>
      </c>
      <c r="BO93">
        <v>11.244405585017832</v>
      </c>
      <c r="BP93">
        <v>-0.11107314378850219</v>
      </c>
      <c r="BQ93">
        <v>-1.3739671201683381</v>
      </c>
      <c r="BR93">
        <f t="shared" si="20"/>
        <v>11.13333244122933</v>
      </c>
      <c r="BS93" s="4">
        <f t="shared" si="21"/>
        <v>9.9766304810204355E-3</v>
      </c>
      <c r="CD93">
        <v>48</v>
      </c>
      <c r="CE93">
        <v>76000.402993590062</v>
      </c>
      <c r="CF93">
        <v>-7436.8282710416825</v>
      </c>
      <c r="CG93">
        <v>-0.94118758646819389</v>
      </c>
      <c r="CH93">
        <f t="shared" si="14"/>
        <v>68563.574722548379</v>
      </c>
      <c r="CI93" s="4">
        <f t="shared" si="15"/>
        <v>0.1084661688241285</v>
      </c>
      <c r="CT93">
        <v>48</v>
      </c>
      <c r="CU93">
        <v>11.23979189666405</v>
      </c>
      <c r="CV93">
        <v>-0.1042752046911275</v>
      </c>
      <c r="CW93">
        <v>-1.2432094188478899</v>
      </c>
      <c r="CX93">
        <f t="shared" si="16"/>
        <v>11.344067101355177</v>
      </c>
      <c r="CY93" s="4">
        <f t="shared" si="17"/>
        <v>9.1920475927606809E-3</v>
      </c>
      <c r="DJ93">
        <v>49</v>
      </c>
      <c r="DK93">
        <v>74606.719265267369</v>
      </c>
      <c r="DL93">
        <v>-5906.1607499510428</v>
      </c>
      <c r="DM93">
        <v>-0.75052046036555431</v>
      </c>
      <c r="DN93">
        <f t="shared" si="10"/>
        <v>80512.880015218412</v>
      </c>
      <c r="DO93" s="4">
        <f t="shared" si="11"/>
        <v>7.3356719432153841E-2</v>
      </c>
      <c r="DZ93">
        <v>49</v>
      </c>
      <c r="EA93">
        <v>11.224386675932191</v>
      </c>
      <c r="EB93">
        <v>-8.6874067983089276E-2</v>
      </c>
      <c r="EC93">
        <v>-1.0395508728718754</v>
      </c>
      <c r="ED93">
        <f t="shared" si="12"/>
        <v>11.137512607949102</v>
      </c>
      <c r="EE93" s="4">
        <f t="shared" si="13"/>
        <v>7.8001319541569124E-3</v>
      </c>
      <c r="EP93">
        <v>51</v>
      </c>
      <c r="EQ93">
        <v>11.280244768349192</v>
      </c>
      <c r="ER93">
        <v>-0.13833053851447197</v>
      </c>
      <c r="ES93">
        <v>-1.7636681829141421</v>
      </c>
      <c r="ET93">
        <f t="shared" si="6"/>
        <v>11.14191422983472</v>
      </c>
      <c r="EU93" s="4">
        <f t="shared" si="7"/>
        <v>1.2415329687610058E-2</v>
      </c>
      <c r="FF93">
        <v>51</v>
      </c>
      <c r="FG93">
        <v>11.17064311508703</v>
      </c>
      <c r="FH93">
        <v>-2.8728885252309766E-2</v>
      </c>
      <c r="FI93">
        <v>-0.63569024858389345</v>
      </c>
      <c r="FJ93">
        <f t="shared" si="8"/>
        <v>11.14191422983472</v>
      </c>
      <c r="FK93">
        <f t="shared" si="9"/>
        <v>2.5784514814682731E-3</v>
      </c>
    </row>
    <row r="94" spans="2:167" x14ac:dyDescent="0.2">
      <c r="B94" s="81">
        <v>45192</v>
      </c>
      <c r="C94">
        <v>6.3945150374826909</v>
      </c>
      <c r="D94">
        <v>5.0953413438015263</v>
      </c>
      <c r="E94">
        <v>5.693275039492983</v>
      </c>
      <c r="F94">
        <v>7.2791900292593876</v>
      </c>
      <c r="G94">
        <v>0</v>
      </c>
      <c r="H94">
        <v>0</v>
      </c>
      <c r="I94">
        <v>0</v>
      </c>
      <c r="J94">
        <v>0</v>
      </c>
      <c r="K94">
        <v>0</v>
      </c>
      <c r="L94">
        <v>0</v>
      </c>
      <c r="M94">
        <v>1</v>
      </c>
      <c r="N94">
        <v>91</v>
      </c>
      <c r="O94">
        <v>11.48812234043427</v>
      </c>
      <c r="P94" s="74">
        <v>97550.194552256944</v>
      </c>
      <c r="V94" s="81">
        <v>45129</v>
      </c>
      <c r="W94" s="3">
        <v>246.53904602579132</v>
      </c>
      <c r="X94" s="3">
        <v>1039.9155202610866</v>
      </c>
      <c r="Y94" s="3">
        <v>211.9916876448429</v>
      </c>
      <c r="Z94" s="3">
        <v>1059.3600746545696</v>
      </c>
      <c r="AG94">
        <v>52</v>
      </c>
      <c r="AH94">
        <v>84017.460688451203</v>
      </c>
      <c r="AI94">
        <v>-14862.29834376245</v>
      </c>
      <c r="AJ94">
        <v>-0.86169748876445729</v>
      </c>
      <c r="AK94">
        <f t="shared" si="4"/>
        <v>69155.162344688753</v>
      </c>
      <c r="AL94" s="4">
        <f t="shared" si="5"/>
        <v>0.2149123484040798</v>
      </c>
      <c r="AW94">
        <v>48</v>
      </c>
      <c r="AX94">
        <v>76307.329827996393</v>
      </c>
      <c r="AY94">
        <v>-7743.7551054480136</v>
      </c>
      <c r="AZ94">
        <v>-1.0325997774547642</v>
      </c>
      <c r="BA94">
        <f t="shared" si="18"/>
        <v>68563.574722548379</v>
      </c>
      <c r="BB94" s="4">
        <f t="shared" si="19"/>
        <v>0.11294269787980205</v>
      </c>
      <c r="BN94">
        <v>48</v>
      </c>
      <c r="BO94">
        <v>11.244147967753051</v>
      </c>
      <c r="BP94">
        <v>-0.10863127578012843</v>
      </c>
      <c r="BQ94">
        <v>-1.3437613814914449</v>
      </c>
      <c r="BR94">
        <f t="shared" si="20"/>
        <v>11.135516691972922</v>
      </c>
      <c r="BS94" s="4">
        <f t="shared" si="21"/>
        <v>9.7553870902493175E-3</v>
      </c>
      <c r="CD94">
        <v>49</v>
      </c>
      <c r="CE94">
        <v>74330.435370925436</v>
      </c>
      <c r="CF94">
        <v>-5629.876855609109</v>
      </c>
      <c r="CG94">
        <v>-0.71250404295024539</v>
      </c>
      <c r="CH94">
        <f t="shared" si="14"/>
        <v>68700.558515316327</v>
      </c>
      <c r="CI94" s="4">
        <f t="shared" si="15"/>
        <v>8.1948050747709222E-2</v>
      </c>
      <c r="CT94">
        <v>49</v>
      </c>
      <c r="CU94">
        <v>11.219614180054606</v>
      </c>
      <c r="CV94">
        <v>-8.2101572105504061E-2</v>
      </c>
      <c r="CW94">
        <v>-0.97884677422711075</v>
      </c>
      <c r="CX94">
        <f t="shared" si="16"/>
        <v>11.30171575216011</v>
      </c>
      <c r="CY94" s="4">
        <f t="shared" si="17"/>
        <v>7.2645228305102168E-3</v>
      </c>
      <c r="DJ94">
        <v>50</v>
      </c>
      <c r="DK94">
        <v>74577.487843817536</v>
      </c>
      <c r="DL94">
        <v>-5725.4090339548566</v>
      </c>
      <c r="DM94">
        <v>-0.72755158653284568</v>
      </c>
      <c r="DN94">
        <f t="shared" si="10"/>
        <v>80302.896877772393</v>
      </c>
      <c r="DO94" s="4">
        <f t="shared" si="11"/>
        <v>7.1297664923214404E-2</v>
      </c>
      <c r="DZ94">
        <v>50</v>
      </c>
      <c r="EA94">
        <v>11.224050185704534</v>
      </c>
      <c r="EB94">
        <v>-8.4334488686728548E-2</v>
      </c>
      <c r="EC94">
        <v>-1.0091618058516336</v>
      </c>
      <c r="ED94">
        <f t="shared" si="12"/>
        <v>11.139715697017806</v>
      </c>
      <c r="EE94" s="4">
        <f t="shared" si="13"/>
        <v>7.5706140964895167E-3</v>
      </c>
      <c r="EP94">
        <v>52</v>
      </c>
      <c r="EQ94">
        <v>11.280575069527671</v>
      </c>
      <c r="ER94">
        <v>-0.13646708092352</v>
      </c>
      <c r="ES94">
        <v>-1.7399097207649619</v>
      </c>
      <c r="ET94">
        <f t="shared" si="6"/>
        <v>11.144107988604151</v>
      </c>
      <c r="EU94" s="4">
        <f t="shared" si="7"/>
        <v>1.2245671081352568E-2</v>
      </c>
      <c r="FF94">
        <v>52</v>
      </c>
      <c r="FG94">
        <v>11.171730276160327</v>
      </c>
      <c r="FH94">
        <v>-2.7622287556175351E-2</v>
      </c>
      <c r="FI94">
        <v>-0.61120432236851785</v>
      </c>
      <c r="FJ94">
        <f t="shared" si="8"/>
        <v>11.144107988604151</v>
      </c>
      <c r="FK94">
        <f t="shared" si="9"/>
        <v>2.4786450009656774E-3</v>
      </c>
    </row>
    <row r="95" spans="2:167" x14ac:dyDescent="0.2">
      <c r="B95" s="81">
        <v>45199</v>
      </c>
      <c r="C95">
        <v>6.2983296478250876</v>
      </c>
      <c r="D95">
        <v>5.0973434029490958</v>
      </c>
      <c r="E95">
        <v>5.7010547390822897</v>
      </c>
      <c r="F95">
        <v>7.2871496859907747</v>
      </c>
      <c r="G95">
        <v>0</v>
      </c>
      <c r="H95">
        <v>0</v>
      </c>
      <c r="I95">
        <v>0</v>
      </c>
      <c r="J95">
        <v>0</v>
      </c>
      <c r="K95">
        <v>0</v>
      </c>
      <c r="L95">
        <v>0</v>
      </c>
      <c r="M95">
        <v>1</v>
      </c>
      <c r="N95">
        <v>92</v>
      </c>
      <c r="O95">
        <v>11.482990216256233</v>
      </c>
      <c r="P95" s="74">
        <v>97050.837317925456</v>
      </c>
      <c r="V95" s="81">
        <v>45136</v>
      </c>
      <c r="W95" s="3">
        <v>271.19295062837045</v>
      </c>
      <c r="X95" s="3">
        <v>1048.4163815563415</v>
      </c>
      <c r="Y95" s="3">
        <v>214.11160452129133</v>
      </c>
      <c r="Z95" s="3">
        <v>1069.953675381016</v>
      </c>
      <c r="AG95">
        <v>53</v>
      </c>
      <c r="AH95">
        <v>83993.070375367461</v>
      </c>
      <c r="AI95">
        <v>-14265.893283987694</v>
      </c>
      <c r="AJ95">
        <v>-0.82711866855728455</v>
      </c>
      <c r="AK95">
        <f t="shared" si="4"/>
        <v>69727.177091379766</v>
      </c>
      <c r="AL95" s="4">
        <f t="shared" si="5"/>
        <v>0.20459588182225949</v>
      </c>
      <c r="AW95">
        <v>49</v>
      </c>
      <c r="AX95">
        <v>74715.391157560138</v>
      </c>
      <c r="AY95">
        <v>-6014.8326422438113</v>
      </c>
      <c r="AZ95">
        <v>-0.80205465736371306</v>
      </c>
      <c r="BA95">
        <f t="shared" si="18"/>
        <v>68700.558515316327</v>
      </c>
      <c r="BB95" s="4">
        <f t="shared" si="19"/>
        <v>8.755143731332031E-2</v>
      </c>
      <c r="BN95">
        <v>49</v>
      </c>
      <c r="BO95">
        <v>11.2250839578625</v>
      </c>
      <c r="BP95">
        <v>-8.7571349913398322E-2</v>
      </c>
      <c r="BQ95">
        <v>-1.0832515524983346</v>
      </c>
      <c r="BR95">
        <f t="shared" si="20"/>
        <v>11.137512607949102</v>
      </c>
      <c r="BS95" s="4">
        <f t="shared" si="21"/>
        <v>7.8627385661405765E-3</v>
      </c>
      <c r="CD95">
        <v>50</v>
      </c>
      <c r="CE95">
        <v>74289.90329645772</v>
      </c>
      <c r="CF95">
        <v>-5437.8244865950401</v>
      </c>
      <c r="CG95">
        <v>-0.68819834446158956</v>
      </c>
      <c r="CH95">
        <f t="shared" si="14"/>
        <v>68852.07880986268</v>
      </c>
      <c r="CI95" s="4">
        <f t="shared" si="15"/>
        <v>7.897836318946555E-2</v>
      </c>
      <c r="CT95">
        <v>50</v>
      </c>
      <c r="CU95">
        <v>11.219117993796811</v>
      </c>
      <c r="CV95">
        <v>-7.9402296779004899E-2</v>
      </c>
      <c r="CW95">
        <v>-0.94666496724905158</v>
      </c>
      <c r="CX95">
        <f t="shared" si="16"/>
        <v>11.298520290575816</v>
      </c>
      <c r="CY95" s="4">
        <f t="shared" si="17"/>
        <v>7.0276721851121491E-3</v>
      </c>
      <c r="DJ95">
        <v>51</v>
      </c>
      <c r="DK95">
        <v>74548.835300610808</v>
      </c>
      <c r="DL95">
        <v>-5545.2164140958193</v>
      </c>
      <c r="DM95">
        <v>-0.70465375937631236</v>
      </c>
      <c r="DN95">
        <f t="shared" si="10"/>
        <v>80094.051714706628</v>
      </c>
      <c r="DO95" s="4">
        <f t="shared" si="11"/>
        <v>6.9233810693555206E-2</v>
      </c>
      <c r="DZ95">
        <v>51</v>
      </c>
      <c r="EA95">
        <v>11.223720359089596</v>
      </c>
      <c r="EB95">
        <v>-8.1806129254875515E-2</v>
      </c>
      <c r="EC95">
        <v>-0.97890699776749635</v>
      </c>
      <c r="ED95">
        <f t="shared" si="12"/>
        <v>11.14191422983472</v>
      </c>
      <c r="EE95" s="4">
        <f t="shared" si="13"/>
        <v>7.34219700200376E-3</v>
      </c>
      <c r="EP95">
        <v>53</v>
      </c>
      <c r="EQ95">
        <v>11.281518926856439</v>
      </c>
      <c r="ER95">
        <v>-0.12917349087718222</v>
      </c>
      <c r="ES95">
        <v>-1.6469188827180219</v>
      </c>
      <c r="ET95">
        <f t="shared" si="6"/>
        <v>11.152345435979257</v>
      </c>
      <c r="EU95" s="4">
        <f t="shared" si="7"/>
        <v>1.1582630005384141E-2</v>
      </c>
      <c r="FF95">
        <v>53</v>
      </c>
      <c r="FG95">
        <v>11.177499042671544</v>
      </c>
      <c r="FH95">
        <v>-2.5153606692287056E-2</v>
      </c>
      <c r="FI95">
        <v>-0.55657928772979026</v>
      </c>
      <c r="FJ95">
        <f t="shared" si="8"/>
        <v>11.152345435979257</v>
      </c>
      <c r="FK95">
        <f t="shared" si="9"/>
        <v>2.2554544097188275E-3</v>
      </c>
    </row>
    <row r="96" spans="2:167" x14ac:dyDescent="0.2">
      <c r="B96" s="81">
        <v>45206</v>
      </c>
      <c r="C96">
        <v>6.2030568056181741</v>
      </c>
      <c r="D96">
        <v>5.1040264535981761</v>
      </c>
      <c r="E96">
        <v>5.7088512781413119</v>
      </c>
      <c r="F96">
        <v>7.2951251405055135</v>
      </c>
      <c r="G96">
        <v>0</v>
      </c>
      <c r="H96">
        <v>0</v>
      </c>
      <c r="I96">
        <v>0</v>
      </c>
      <c r="J96">
        <v>0</v>
      </c>
      <c r="K96">
        <v>0</v>
      </c>
      <c r="L96">
        <v>0</v>
      </c>
      <c r="M96">
        <v>1</v>
      </c>
      <c r="N96">
        <v>93</v>
      </c>
      <c r="O96">
        <v>11.395236414259564</v>
      </c>
      <c r="P96" s="74">
        <v>88897.243498883778</v>
      </c>
      <c r="V96" s="81">
        <v>45143</v>
      </c>
      <c r="W96" s="3">
        <v>691.91711367954065</v>
      </c>
      <c r="X96" s="3">
        <v>1049.2664676858672</v>
      </c>
      <c r="Y96" s="3">
        <v>216.25272056650425</v>
      </c>
      <c r="Z96" s="3">
        <v>1080.6532121207565</v>
      </c>
      <c r="AG96">
        <v>54</v>
      </c>
      <c r="AH96">
        <v>85099.412289635671</v>
      </c>
      <c r="AI96">
        <v>-15229.347402833911</v>
      </c>
      <c r="AJ96">
        <v>-0.88297853461211895</v>
      </c>
      <c r="AK96">
        <f t="shared" si="4"/>
        <v>69870.06488680176</v>
      </c>
      <c r="AL96" s="4">
        <f t="shared" si="5"/>
        <v>0.21796669900775617</v>
      </c>
      <c r="AW96">
        <v>50</v>
      </c>
      <c r="AX96">
        <v>74691.293767518451</v>
      </c>
      <c r="AY96">
        <v>-5839.2149576557713</v>
      </c>
      <c r="AZ96">
        <v>-0.77863671870819562</v>
      </c>
      <c r="BA96">
        <f t="shared" si="18"/>
        <v>68852.07880986268</v>
      </c>
      <c r="BB96" s="4">
        <f t="shared" si="19"/>
        <v>8.4808114127983836E-2</v>
      </c>
      <c r="BN96">
        <v>50</v>
      </c>
      <c r="BO96">
        <v>11.224826340597721</v>
      </c>
      <c r="BP96">
        <v>-8.5110643579914935E-2</v>
      </c>
      <c r="BQ96">
        <v>-1.0528127850404341</v>
      </c>
      <c r="BR96">
        <f t="shared" si="20"/>
        <v>11.139715697017806</v>
      </c>
      <c r="BS96" s="4">
        <f t="shared" si="21"/>
        <v>7.6402886657780467E-3</v>
      </c>
      <c r="CD96">
        <v>51</v>
      </c>
      <c r="CE96">
        <v>74250.549920665842</v>
      </c>
      <c r="CF96">
        <v>-5246.9310341508535</v>
      </c>
      <c r="CG96">
        <v>-0.66403931574256836</v>
      </c>
      <c r="CH96">
        <f t="shared" si="14"/>
        <v>69003.618886514989</v>
      </c>
      <c r="CI96" s="4">
        <f t="shared" si="15"/>
        <v>7.6038490717133006E-2</v>
      </c>
      <c r="CT96">
        <v>51</v>
      </c>
      <c r="CU96">
        <v>11.218638752740709</v>
      </c>
      <c r="CV96">
        <v>-7.672452290598919E-2</v>
      </c>
      <c r="CW96">
        <v>-0.91473950893574674</v>
      </c>
      <c r="CX96">
        <f t="shared" si="16"/>
        <v>11.295363275646698</v>
      </c>
      <c r="CY96" s="4">
        <f t="shared" si="17"/>
        <v>6.7925679797665867E-3</v>
      </c>
      <c r="DJ96">
        <v>52</v>
      </c>
      <c r="DK96">
        <v>74520.739152776921</v>
      </c>
      <c r="DL96">
        <v>-5365.576808088168</v>
      </c>
      <c r="DM96">
        <v>-0.68182620599455468</v>
      </c>
      <c r="DN96">
        <f t="shared" si="10"/>
        <v>79886.315960865089</v>
      </c>
      <c r="DO96" s="4">
        <f t="shared" si="11"/>
        <v>6.7165155177723687E-2</v>
      </c>
      <c r="DZ96">
        <v>52</v>
      </c>
      <c r="EA96">
        <v>11.223396937281418</v>
      </c>
      <c r="EB96">
        <v>-7.9288948677266546E-2</v>
      </c>
      <c r="EC96">
        <v>-0.94878595788320197</v>
      </c>
      <c r="ED96">
        <f t="shared" si="12"/>
        <v>11.144107988604151</v>
      </c>
      <c r="EE96" s="4">
        <f t="shared" si="13"/>
        <v>7.114876198108148E-3</v>
      </c>
      <c r="EP96">
        <v>54</v>
      </c>
      <c r="EQ96">
        <v>11.229166018123177</v>
      </c>
      <c r="ER96">
        <v>-7.4773437898111084E-2</v>
      </c>
      <c r="ES96">
        <v>-0.95333636928051413</v>
      </c>
      <c r="ET96">
        <f t="shared" si="6"/>
        <v>11.154392580225066</v>
      </c>
      <c r="EU96" s="4">
        <f t="shared" si="7"/>
        <v>6.7034970627331426E-3</v>
      </c>
      <c r="FF96">
        <v>54</v>
      </c>
      <c r="FG96">
        <v>11.191284944607565</v>
      </c>
      <c r="FH96">
        <v>-3.689236438249921E-2</v>
      </c>
      <c r="FI96">
        <v>-0.81632531437233469</v>
      </c>
      <c r="FJ96">
        <f t="shared" si="8"/>
        <v>11.154392580225066</v>
      </c>
      <c r="FK96">
        <f t="shared" si="9"/>
        <v>3.3074292586674245E-3</v>
      </c>
    </row>
    <row r="97" spans="2:167" x14ac:dyDescent="0.2">
      <c r="B97" s="81">
        <v>45213</v>
      </c>
      <c r="C97">
        <v>6.1087857401627446</v>
      </c>
      <c r="D97">
        <v>5.1111935019508543</v>
      </c>
      <c r="E97">
        <v>5.7166645619175567</v>
      </c>
      <c r="F97">
        <v>7.3031162982923084</v>
      </c>
      <c r="G97">
        <v>0</v>
      </c>
      <c r="H97">
        <v>0</v>
      </c>
      <c r="I97">
        <v>0</v>
      </c>
      <c r="J97">
        <v>0</v>
      </c>
      <c r="K97">
        <v>0</v>
      </c>
      <c r="L97">
        <v>0</v>
      </c>
      <c r="M97">
        <v>1</v>
      </c>
      <c r="N97">
        <v>94</v>
      </c>
      <c r="O97">
        <v>11.390153638940939</v>
      </c>
      <c r="P97" s="74">
        <v>88446.54515324824</v>
      </c>
      <c r="V97" s="81">
        <v>45150</v>
      </c>
      <c r="W97" s="3">
        <v>772.0009458569973</v>
      </c>
      <c r="X97" s="3">
        <v>1049.3514762988198</v>
      </c>
      <c r="Y97" s="3">
        <v>218.41524777216927</v>
      </c>
      <c r="Z97" s="3">
        <v>1091.4597442321153</v>
      </c>
      <c r="AG97">
        <v>55</v>
      </c>
      <c r="AH97">
        <v>85075.021976551929</v>
      </c>
      <c r="AI97">
        <v>-15092.51687558704</v>
      </c>
      <c r="AJ97">
        <v>-0.8750452716007201</v>
      </c>
      <c r="AK97">
        <f t="shared" si="4"/>
        <v>69982.505100964889</v>
      </c>
      <c r="AL97" s="4">
        <f t="shared" si="5"/>
        <v>0.21566128354240566</v>
      </c>
      <c r="AW97">
        <v>51</v>
      </c>
      <c r="AX97">
        <v>74667.196377476736</v>
      </c>
      <c r="AY97">
        <v>-5663.5774909617467</v>
      </c>
      <c r="AZ97">
        <v>-0.75521614218539568</v>
      </c>
      <c r="BA97">
        <f t="shared" si="18"/>
        <v>69003.618886514989</v>
      </c>
      <c r="BB97" s="4">
        <f t="shared" si="19"/>
        <v>8.2076528482893082E-2</v>
      </c>
      <c r="BN97">
        <v>51</v>
      </c>
      <c r="BO97">
        <v>11.22456872333294</v>
      </c>
      <c r="BP97">
        <v>-8.265449349821985E-2</v>
      </c>
      <c r="BQ97">
        <v>-1.022430378102591</v>
      </c>
      <c r="BR97">
        <f t="shared" si="20"/>
        <v>11.14191422983472</v>
      </c>
      <c r="BS97" s="4">
        <f t="shared" si="21"/>
        <v>7.4183386977522943E-3</v>
      </c>
      <c r="CD97">
        <v>52</v>
      </c>
      <c r="CE97">
        <v>74212.375243549774</v>
      </c>
      <c r="CF97">
        <v>-5057.2128988610202</v>
      </c>
      <c r="CG97">
        <v>-0.64002903241278086</v>
      </c>
      <c r="CH97">
        <f t="shared" si="14"/>
        <v>69155.162344688753</v>
      </c>
      <c r="CI97" s="4">
        <f t="shared" si="15"/>
        <v>7.3128494350927137E-2</v>
      </c>
      <c r="CT97">
        <v>52</v>
      </c>
      <c r="CU97">
        <v>11.218176456886296</v>
      </c>
      <c r="CV97">
        <v>-7.4068468282144195E-2</v>
      </c>
      <c r="CW97">
        <v>-0.8830729959318212</v>
      </c>
      <c r="CX97">
        <f t="shared" si="16"/>
        <v>11.29224492516844</v>
      </c>
      <c r="CY97" s="4">
        <f t="shared" si="17"/>
        <v>6.5592332413069191E-3</v>
      </c>
      <c r="DJ97">
        <v>53</v>
      </c>
      <c r="DK97">
        <v>74493.178202341136</v>
      </c>
      <c r="DL97">
        <v>-4766.0011109613697</v>
      </c>
      <c r="DM97">
        <v>-0.6056356234345841</v>
      </c>
      <c r="DN97">
        <f t="shared" si="10"/>
        <v>79259.179313302506</v>
      </c>
      <c r="DO97" s="4">
        <f t="shared" si="11"/>
        <v>6.0131850370566044E-2</v>
      </c>
      <c r="DZ97">
        <v>53</v>
      </c>
      <c r="EA97">
        <v>11.223079676264792</v>
      </c>
      <c r="EB97">
        <v>-7.0734240285535321E-2</v>
      </c>
      <c r="EC97">
        <v>-0.84641876382571113</v>
      </c>
      <c r="ED97">
        <f t="shared" si="12"/>
        <v>11.152345435979257</v>
      </c>
      <c r="EE97" s="4">
        <f t="shared" si="13"/>
        <v>6.3425438793650799E-3</v>
      </c>
      <c r="EP97">
        <v>55</v>
      </c>
      <c r="EQ97">
        <v>11.229454335044155</v>
      </c>
      <c r="ER97">
        <v>-7.3453772378721638E-2</v>
      </c>
      <c r="ES97">
        <v>-0.93651107449289539</v>
      </c>
      <c r="ET97">
        <f t="shared" si="6"/>
        <v>11.156000562665433</v>
      </c>
      <c r="EU97" s="4">
        <f t="shared" si="7"/>
        <v>6.584238855682864E-3</v>
      </c>
      <c r="FF97">
        <v>55</v>
      </c>
      <c r="FG97">
        <v>11.191953163994535</v>
      </c>
      <c r="FH97">
        <v>-3.5952601329102052E-2</v>
      </c>
      <c r="FI97">
        <v>-0.79553097432825071</v>
      </c>
      <c r="FJ97">
        <f t="shared" si="8"/>
        <v>11.156000562665433</v>
      </c>
      <c r="FK97">
        <f t="shared" si="9"/>
        <v>3.2227141910892952E-3</v>
      </c>
    </row>
    <row r="98" spans="2:167" x14ac:dyDescent="0.2">
      <c r="B98" s="81">
        <v>45220</v>
      </c>
      <c r="C98">
        <v>6.0156041905310769</v>
      </c>
      <c r="D98">
        <v>5.1184263317287213</v>
      </c>
      <c r="E98">
        <v>5.7244944956340804</v>
      </c>
      <c r="F98">
        <v>7.3111230649150709</v>
      </c>
      <c r="G98">
        <v>0</v>
      </c>
      <c r="H98">
        <v>0</v>
      </c>
      <c r="I98">
        <v>0</v>
      </c>
      <c r="J98">
        <v>0</v>
      </c>
      <c r="K98">
        <v>0</v>
      </c>
      <c r="L98">
        <v>0</v>
      </c>
      <c r="M98">
        <v>1</v>
      </c>
      <c r="N98">
        <v>95</v>
      </c>
      <c r="O98">
        <v>11.385049849581783</v>
      </c>
      <c r="P98" s="74">
        <v>87996.282617205579</v>
      </c>
      <c r="V98" s="81">
        <v>45157</v>
      </c>
      <c r="W98" s="3">
        <v>783.80553045709371</v>
      </c>
      <c r="X98" s="3">
        <v>1049.359977160115</v>
      </c>
      <c r="Y98" s="3">
        <v>220.59940024989095</v>
      </c>
      <c r="Z98" s="3">
        <v>1102.3743416675422</v>
      </c>
      <c r="AG98">
        <v>56</v>
      </c>
      <c r="AH98">
        <v>85050.631663468186</v>
      </c>
      <c r="AI98">
        <v>-14077.312446967364</v>
      </c>
      <c r="AJ98">
        <v>-0.81618498724293265</v>
      </c>
      <c r="AK98">
        <f t="shared" si="4"/>
        <v>70973.319216500822</v>
      </c>
      <c r="AL98" s="4">
        <f t="shared" si="5"/>
        <v>0.19834654208612076</v>
      </c>
      <c r="AW98">
        <v>52</v>
      </c>
      <c r="AX98">
        <v>74643.098987435049</v>
      </c>
      <c r="AY98">
        <v>-5487.9366427462955</v>
      </c>
      <c r="AZ98">
        <v>-0.73179511474979886</v>
      </c>
      <c r="BA98">
        <f t="shared" si="18"/>
        <v>69155.162344688753</v>
      </c>
      <c r="BB98" s="4">
        <f t="shared" si="19"/>
        <v>7.9356861536856463E-2</v>
      </c>
      <c r="BN98">
        <v>52</v>
      </c>
      <c r="BO98">
        <v>11.224311106068161</v>
      </c>
      <c r="BP98">
        <v>-8.020311746400921E-2</v>
      </c>
      <c r="BQ98">
        <v>-0.99210702580253007</v>
      </c>
      <c r="BR98">
        <f t="shared" si="20"/>
        <v>11.144107988604151</v>
      </c>
      <c r="BS98" s="4">
        <f t="shared" si="21"/>
        <v>7.1969077781751647E-3</v>
      </c>
      <c r="CD98">
        <v>53</v>
      </c>
      <c r="CE98">
        <v>74175.379265109528</v>
      </c>
      <c r="CF98">
        <v>-4448.2021737297619</v>
      </c>
      <c r="CG98">
        <v>-0.56295405990716374</v>
      </c>
      <c r="CH98">
        <f t="shared" si="14"/>
        <v>69727.177091379766</v>
      </c>
      <c r="CI98" s="4">
        <f t="shared" si="15"/>
        <v>6.3794382037010419E-2</v>
      </c>
      <c r="CT98">
        <v>53</v>
      </c>
      <c r="CU98">
        <v>11.217731106233574</v>
      </c>
      <c r="CV98">
        <v>-6.5385670254316963E-2</v>
      </c>
      <c r="CW98">
        <v>-0.77955331143805218</v>
      </c>
      <c r="CX98">
        <f t="shared" si="16"/>
        <v>11.283116776487891</v>
      </c>
      <c r="CY98" s="4">
        <f t="shared" si="17"/>
        <v>5.7950007564017822E-3</v>
      </c>
      <c r="DJ98">
        <v>54</v>
      </c>
      <c r="DK98">
        <v>74429.6190929898</v>
      </c>
      <c r="DL98">
        <v>-4559.5542061880406</v>
      </c>
      <c r="DM98">
        <v>-0.57940155487950673</v>
      </c>
      <c r="DN98">
        <f t="shared" si="10"/>
        <v>78989.173299177841</v>
      </c>
      <c r="DO98" s="4">
        <f t="shared" si="11"/>
        <v>5.7723786890620597E-2</v>
      </c>
      <c r="DZ98">
        <v>54</v>
      </c>
      <c r="EA98">
        <v>11.222812476224233</v>
      </c>
      <c r="EB98">
        <v>-6.8419895999166869E-2</v>
      </c>
      <c r="EC98">
        <v>-0.81872489983526586</v>
      </c>
      <c r="ED98">
        <f t="shared" si="12"/>
        <v>11.154392580225066</v>
      </c>
      <c r="EE98" s="4">
        <f t="shared" si="13"/>
        <v>6.1338970730207467E-3</v>
      </c>
      <c r="EP98">
        <v>56</v>
      </c>
      <c r="EQ98">
        <v>11.231065289246201</v>
      </c>
      <c r="ER98">
        <v>-6.1005989530968918E-2</v>
      </c>
      <c r="ES98">
        <v>-0.77780599901088909</v>
      </c>
      <c r="ET98">
        <f t="shared" si="6"/>
        <v>11.170059299715232</v>
      </c>
      <c r="EU98" s="4">
        <f t="shared" si="7"/>
        <v>5.4615636223635982E-3</v>
      </c>
      <c r="FF98">
        <v>56</v>
      </c>
      <c r="FG98">
        <v>11.202561649064547</v>
      </c>
      <c r="FH98">
        <v>-3.2502349349314841E-2</v>
      </c>
      <c r="FI98">
        <v>-0.71918650361713377</v>
      </c>
      <c r="FJ98">
        <f t="shared" si="8"/>
        <v>11.170059299715232</v>
      </c>
      <c r="FK98">
        <f t="shared" si="9"/>
        <v>2.9097741092693617E-3</v>
      </c>
    </row>
    <row r="99" spans="2:167" x14ac:dyDescent="0.2">
      <c r="B99" s="81">
        <v>45227</v>
      </c>
      <c r="C99">
        <v>5.9236041269565609</v>
      </c>
      <c r="D99">
        <v>5.1256833267271515</v>
      </c>
      <c r="E99">
        <v>5.7323409844990918</v>
      </c>
      <c r="F99">
        <v>7.3191453460213065</v>
      </c>
      <c r="G99">
        <v>0</v>
      </c>
      <c r="H99">
        <v>0</v>
      </c>
      <c r="I99">
        <v>0</v>
      </c>
      <c r="J99">
        <v>0</v>
      </c>
      <c r="K99">
        <v>0</v>
      </c>
      <c r="L99">
        <v>0</v>
      </c>
      <c r="M99">
        <v>1</v>
      </c>
      <c r="N99">
        <v>96</v>
      </c>
      <c r="O99">
        <v>11.379920370680905</v>
      </c>
      <c r="P99" s="74">
        <v>87546.063224765909</v>
      </c>
      <c r="V99" s="81">
        <v>45164</v>
      </c>
      <c r="W99" s="3">
        <v>773.94777283078315</v>
      </c>
      <c r="X99" s="3">
        <v>1049.3608272462445</v>
      </c>
      <c r="Y99" s="3">
        <v>222.80539425238987</v>
      </c>
      <c r="Z99" s="3">
        <v>1113.3980850793919</v>
      </c>
      <c r="AG99">
        <v>57</v>
      </c>
      <c r="AH99">
        <v>85026.241350384444</v>
      </c>
      <c r="AI99">
        <v>-14654.80869933209</v>
      </c>
      <c r="AJ99">
        <v>-0.84966749842145561</v>
      </c>
      <c r="AK99">
        <f t="shared" si="4"/>
        <v>70371.432651052353</v>
      </c>
      <c r="AL99" s="4">
        <f t="shared" si="5"/>
        <v>0.20824940103181114</v>
      </c>
      <c r="AW99">
        <v>53</v>
      </c>
      <c r="AX99">
        <v>74619.001597393333</v>
      </c>
      <c r="AY99">
        <v>-4891.8245060135669</v>
      </c>
      <c r="AZ99">
        <v>-0.65230586807989299</v>
      </c>
      <c r="BA99">
        <f t="shared" si="18"/>
        <v>69727.177091379766</v>
      </c>
      <c r="BB99" s="4">
        <f t="shared" si="19"/>
        <v>7.015664063959838E-2</v>
      </c>
      <c r="BN99">
        <v>53</v>
      </c>
      <c r="BO99">
        <v>11.22405348880338</v>
      </c>
      <c r="BP99">
        <v>-7.1708052824122959E-2</v>
      </c>
      <c r="BQ99">
        <v>-0.8870236627068272</v>
      </c>
      <c r="BR99">
        <f t="shared" si="20"/>
        <v>11.152345435979257</v>
      </c>
      <c r="BS99" s="4">
        <f t="shared" si="21"/>
        <v>6.4298629589414676E-3</v>
      </c>
      <c r="CD99">
        <v>54</v>
      </c>
      <c r="CE99">
        <v>74593.269322590204</v>
      </c>
      <c r="CF99">
        <v>-4723.2044357884442</v>
      </c>
      <c r="CG99">
        <v>-0.59775770278650253</v>
      </c>
      <c r="CH99">
        <f t="shared" si="14"/>
        <v>69870.06488680176</v>
      </c>
      <c r="CI99" s="4">
        <f t="shared" si="15"/>
        <v>6.759982896023678E-2</v>
      </c>
      <c r="CT99">
        <v>54</v>
      </c>
      <c r="CU99">
        <v>11.221477608647477</v>
      </c>
      <c r="CV99">
        <v>-6.7085028422411597E-2</v>
      </c>
      <c r="CW99">
        <v>-0.79981371837591653</v>
      </c>
      <c r="CX99">
        <f t="shared" si="16"/>
        <v>11.288562637069889</v>
      </c>
      <c r="CY99" s="4">
        <f t="shared" si="17"/>
        <v>5.9427431621909745E-3</v>
      </c>
      <c r="DJ99">
        <v>55</v>
      </c>
      <c r="DK99">
        <v>74403.069611416809</v>
      </c>
      <c r="DL99">
        <v>-4420.5645104519208</v>
      </c>
      <c r="DM99">
        <v>-0.56173955500407058</v>
      </c>
      <c r="DN99">
        <f t="shared" si="10"/>
        <v>78823.63412186873</v>
      </c>
      <c r="DO99" s="4">
        <f t="shared" si="11"/>
        <v>5.6081714065825912E-2</v>
      </c>
      <c r="DZ99">
        <v>55</v>
      </c>
      <c r="EA99">
        <v>11.222506858479505</v>
      </c>
      <c r="EB99">
        <v>-6.6506295814072303E-2</v>
      </c>
      <c r="EC99">
        <v>-0.79582641253143582</v>
      </c>
      <c r="ED99">
        <f t="shared" si="12"/>
        <v>11.156000562665433</v>
      </c>
      <c r="EE99" s="4">
        <f t="shared" si="13"/>
        <v>5.9614819343628981E-3</v>
      </c>
      <c r="EP99">
        <v>57</v>
      </c>
      <c r="EQ99">
        <v>11.230274649298275</v>
      </c>
      <c r="ER99">
        <v>-6.8731975712285731E-2</v>
      </c>
      <c r="ES99">
        <v>-0.87630974341868839</v>
      </c>
      <c r="ET99">
        <f t="shared" si="6"/>
        <v>11.16154267358599</v>
      </c>
      <c r="EU99" s="4">
        <f t="shared" si="7"/>
        <v>6.1579279605265772E-3</v>
      </c>
      <c r="FF99">
        <v>57</v>
      </c>
      <c r="FG99">
        <v>11.195096888083635</v>
      </c>
      <c r="FH99">
        <v>-3.3554214497645063E-2</v>
      </c>
      <c r="FI99">
        <v>-0.74246135092660304</v>
      </c>
      <c r="FJ99">
        <f t="shared" si="8"/>
        <v>11.16154267358599</v>
      </c>
      <c r="FK99">
        <f t="shared" si="9"/>
        <v>3.0062344855834107E-3</v>
      </c>
    </row>
    <row r="100" spans="2:167" x14ac:dyDescent="0.2">
      <c r="B100" s="81">
        <v>45234</v>
      </c>
      <c r="C100">
        <v>5.8328821609888548</v>
      </c>
      <c r="D100">
        <v>5.1329602747037031</v>
      </c>
      <c r="E100">
        <v>5.7402039337154553</v>
      </c>
      <c r="F100">
        <v>7.3271830473503918</v>
      </c>
      <c r="G100">
        <v>0</v>
      </c>
      <c r="H100">
        <v>0</v>
      </c>
      <c r="I100">
        <v>0</v>
      </c>
      <c r="J100">
        <v>0</v>
      </c>
      <c r="K100">
        <v>0</v>
      </c>
      <c r="L100">
        <v>0</v>
      </c>
      <c r="M100">
        <v>1</v>
      </c>
      <c r="N100">
        <v>97</v>
      </c>
      <c r="O100">
        <v>11.362837107095729</v>
      </c>
      <c r="P100" s="74">
        <v>86063.192945742005</v>
      </c>
      <c r="V100" s="81">
        <v>45171</v>
      </c>
      <c r="W100" s="3">
        <v>746.75105615720486</v>
      </c>
      <c r="X100" s="3">
        <v>1049.3609122548573</v>
      </c>
      <c r="Y100" s="3">
        <v>225.03344819491377</v>
      </c>
      <c r="Z100" s="3">
        <v>1124.5320659268075</v>
      </c>
      <c r="AG100">
        <v>58</v>
      </c>
      <c r="AH100">
        <v>83952.140081252015</v>
      </c>
      <c r="AI100">
        <v>-13863.502509124286</v>
      </c>
      <c r="AJ100">
        <v>-0.80378855418454309</v>
      </c>
      <c r="AK100">
        <f t="shared" si="4"/>
        <v>70088.637572127729</v>
      </c>
      <c r="AL100" s="4">
        <f t="shared" si="5"/>
        <v>0.19779957193286077</v>
      </c>
      <c r="AW100">
        <v>54</v>
      </c>
      <c r="AX100">
        <v>75733.162303629942</v>
      </c>
      <c r="AY100">
        <v>-5863.0974168281828</v>
      </c>
      <c r="AZ100">
        <v>-0.78182135222135452</v>
      </c>
      <c r="BA100">
        <f t="shared" si="18"/>
        <v>69870.06488680176</v>
      </c>
      <c r="BB100" s="4">
        <f t="shared" si="19"/>
        <v>8.391429757975942E-2</v>
      </c>
      <c r="BN100">
        <v>54</v>
      </c>
      <c r="BO100">
        <v>11.23787112649261</v>
      </c>
      <c r="BP100">
        <v>-8.3478546267544473E-2</v>
      </c>
      <c r="BQ100">
        <v>-1.032623853966492</v>
      </c>
      <c r="BR100">
        <f t="shared" si="20"/>
        <v>11.154392580225066</v>
      </c>
      <c r="BS100" s="4">
        <f t="shared" si="21"/>
        <v>7.4839168217495262E-3</v>
      </c>
      <c r="CD100">
        <v>55</v>
      </c>
      <c r="CE100">
        <v>74558.630741501605</v>
      </c>
      <c r="CF100">
        <v>-4576.1256405367167</v>
      </c>
      <c r="CG100">
        <v>-0.57914375457115219</v>
      </c>
      <c r="CH100">
        <f t="shared" si="14"/>
        <v>69982.505100964889</v>
      </c>
      <c r="CI100" s="4">
        <f t="shared" si="15"/>
        <v>6.5389566062756199E-2</v>
      </c>
      <c r="CT100">
        <v>55</v>
      </c>
      <c r="CU100">
        <v>11.221066148398139</v>
      </c>
      <c r="CV100">
        <v>-6.50655857327056E-2</v>
      </c>
      <c r="CW100">
        <v>-0.77573713967149105</v>
      </c>
      <c r="CX100">
        <f t="shared" si="16"/>
        <v>11.286131734130844</v>
      </c>
      <c r="CY100" s="4">
        <f t="shared" si="17"/>
        <v>5.7650918193643047E-3</v>
      </c>
      <c r="DJ100">
        <v>56</v>
      </c>
      <c r="DK100">
        <v>74376.99852500415</v>
      </c>
      <c r="DL100">
        <v>-3403.6793085033278</v>
      </c>
      <c r="DM100">
        <v>-0.43251971453296528</v>
      </c>
      <c r="DN100">
        <f t="shared" si="10"/>
        <v>77780.677833507478</v>
      </c>
      <c r="DO100" s="4">
        <f t="shared" si="11"/>
        <v>4.3759959456627952E-2</v>
      </c>
      <c r="DZ100">
        <v>56</v>
      </c>
      <c r="EA100">
        <v>11.222206747661517</v>
      </c>
      <c r="EB100">
        <v>-5.2147447946284231E-2</v>
      </c>
      <c r="EC100">
        <v>-0.62400583153482403</v>
      </c>
      <c r="ED100">
        <f t="shared" si="12"/>
        <v>11.170059299715232</v>
      </c>
      <c r="EE100" s="4">
        <f t="shared" si="13"/>
        <v>4.6685023371016189E-3</v>
      </c>
      <c r="EP100">
        <v>58</v>
      </c>
      <c r="EQ100">
        <v>11.230516778307186</v>
      </c>
      <c r="ER100">
        <v>-7.3000807265005463E-2</v>
      </c>
      <c r="ES100">
        <v>-0.93073592052031306</v>
      </c>
      <c r="ET100">
        <f t="shared" si="6"/>
        <v>11.15751597104218</v>
      </c>
      <c r="EU100" s="4">
        <f t="shared" si="7"/>
        <v>6.5427472794544195E-3</v>
      </c>
      <c r="FF100">
        <v>58</v>
      </c>
      <c r="FG100">
        <v>11.195312322679548</v>
      </c>
      <c r="FH100">
        <v>-3.7796351637368275E-2</v>
      </c>
      <c r="FI100">
        <v>-0.83632803559585267</v>
      </c>
      <c r="FJ100">
        <f t="shared" si="8"/>
        <v>11.15751597104218</v>
      </c>
      <c r="FK100">
        <f t="shared" si="9"/>
        <v>3.3875238660167352E-3</v>
      </c>
    </row>
    <row r="101" spans="2:167" x14ac:dyDescent="0.2">
      <c r="B101" s="81">
        <v>45241</v>
      </c>
      <c r="C101">
        <v>5.7435392610821046</v>
      </c>
      <c r="D101">
        <v>5.1402566767667119</v>
      </c>
      <c r="E101">
        <v>5.7480832484900839</v>
      </c>
      <c r="F101">
        <v>7.3352360747417302</v>
      </c>
      <c r="G101">
        <v>0</v>
      </c>
      <c r="H101">
        <v>0</v>
      </c>
      <c r="I101">
        <v>0</v>
      </c>
      <c r="J101">
        <v>0</v>
      </c>
      <c r="K101">
        <v>0</v>
      </c>
      <c r="L101">
        <v>0</v>
      </c>
      <c r="M101">
        <v>1</v>
      </c>
      <c r="N101">
        <v>98</v>
      </c>
      <c r="O101">
        <v>11.357592165670908</v>
      </c>
      <c r="P101" s="74">
        <v>85612.978246865285</v>
      </c>
      <c r="V101" s="81">
        <v>45178</v>
      </c>
      <c r="W101" s="3">
        <v>677.09575660243434</v>
      </c>
      <c r="X101" s="3">
        <v>208.22644394695115</v>
      </c>
      <c r="Y101" s="3">
        <v>227.2837826768629</v>
      </c>
      <c r="Z101" s="3">
        <v>1135.7773865837109</v>
      </c>
      <c r="AG101">
        <v>59</v>
      </c>
      <c r="AH101">
        <v>83927.749768168273</v>
      </c>
      <c r="AI101">
        <v>-13695.740043043872</v>
      </c>
      <c r="AJ101">
        <v>-0.79406189600646293</v>
      </c>
      <c r="AK101">
        <f t="shared" si="4"/>
        <v>70232.009725124401</v>
      </c>
      <c r="AL101" s="4">
        <f t="shared" si="5"/>
        <v>0.19500709287184809</v>
      </c>
      <c r="AW101">
        <v>55</v>
      </c>
      <c r="AX101">
        <v>75709.064913588227</v>
      </c>
      <c r="AY101">
        <v>-5726.5598126233381</v>
      </c>
      <c r="AZ101">
        <v>-0.76361459105751828</v>
      </c>
      <c r="BA101">
        <f t="shared" si="18"/>
        <v>69982.505100964889</v>
      </c>
      <c r="BB101" s="4">
        <f t="shared" si="19"/>
        <v>8.1828448472393747E-2</v>
      </c>
      <c r="BN101">
        <v>55</v>
      </c>
      <c r="BO101">
        <v>11.237613509227829</v>
      </c>
      <c r="BP101">
        <v>-8.161294656239626E-2</v>
      </c>
      <c r="BQ101">
        <v>-1.0095465144149061</v>
      </c>
      <c r="BR101">
        <f t="shared" si="20"/>
        <v>11.156000562665433</v>
      </c>
      <c r="BS101" s="4">
        <f t="shared" si="21"/>
        <v>7.3156097567367807E-3</v>
      </c>
      <c r="CD101">
        <v>56</v>
      </c>
      <c r="CE101">
        <v>74525.170859088816</v>
      </c>
      <c r="CF101">
        <v>-3551.8516425879934</v>
      </c>
      <c r="CG101">
        <v>-0.44951403382509902</v>
      </c>
      <c r="CH101">
        <f t="shared" si="14"/>
        <v>70973.319216500822</v>
      </c>
      <c r="CI101" s="4">
        <f t="shared" si="15"/>
        <v>5.0044885624599779E-2</v>
      </c>
      <c r="CT101">
        <v>56</v>
      </c>
      <c r="CU101">
        <v>11.22067163335049</v>
      </c>
      <c r="CV101">
        <v>-5.0612333635257301E-2</v>
      </c>
      <c r="CW101">
        <v>-0.60341986449802276</v>
      </c>
      <c r="CX101">
        <f t="shared" si="16"/>
        <v>11.271283966985747</v>
      </c>
      <c r="CY101" s="4">
        <f t="shared" si="17"/>
        <v>4.4903787167020013E-3</v>
      </c>
      <c r="DJ101">
        <v>57</v>
      </c>
      <c r="DK101">
        <v>74351.388898059377</v>
      </c>
      <c r="DL101">
        <v>-3979.9562470070232</v>
      </c>
      <c r="DM101">
        <v>-0.50574962673734114</v>
      </c>
      <c r="DN101">
        <f t="shared" si="10"/>
        <v>78331.3451450664</v>
      </c>
      <c r="DO101" s="4">
        <f t="shared" si="11"/>
        <v>5.0809241685257793E-2</v>
      </c>
      <c r="DZ101">
        <v>57</v>
      </c>
      <c r="EA101">
        <v>11.221911948819262</v>
      </c>
      <c r="EB101">
        <v>-6.036927523327229E-2</v>
      </c>
      <c r="EC101">
        <v>-0.72238970984536865</v>
      </c>
      <c r="ED101">
        <f t="shared" si="12"/>
        <v>11.16154267358599</v>
      </c>
      <c r="EE101" s="4">
        <f t="shared" si="13"/>
        <v>5.4086856090365867E-3</v>
      </c>
      <c r="EP101">
        <v>59</v>
      </c>
      <c r="EQ101">
        <v>11.23086623669159</v>
      </c>
      <c r="ER101">
        <v>-7.1306771614139564E-2</v>
      </c>
      <c r="ES101">
        <v>-0.90913753154388421</v>
      </c>
      <c r="ET101">
        <f t="shared" si="6"/>
        <v>11.15955946507745</v>
      </c>
      <c r="EU101" s="4">
        <f t="shared" si="7"/>
        <v>6.3897478961679318E-3</v>
      </c>
      <c r="FF101">
        <v>59</v>
      </c>
      <c r="FG101">
        <v>11.196331537501925</v>
      </c>
      <c r="FH101">
        <v>-3.6772072424474445E-2</v>
      </c>
      <c r="FI101">
        <v>-0.81366358823754648</v>
      </c>
      <c r="FJ101">
        <f t="shared" si="8"/>
        <v>11.15955946507745</v>
      </c>
      <c r="FK101">
        <f t="shared" si="9"/>
        <v>3.2951186415152308E-3</v>
      </c>
    </row>
    <row r="102" spans="2:167" x14ac:dyDescent="0.2">
      <c r="B102" s="81">
        <v>45248</v>
      </c>
      <c r="C102">
        <v>5.6556802696081867</v>
      </c>
      <c r="D102">
        <v>5.147572402382373</v>
      </c>
      <c r="E102">
        <v>5.7559788340432201</v>
      </c>
      <c r="F102">
        <v>7.3433043341428013</v>
      </c>
      <c r="G102">
        <v>0</v>
      </c>
      <c r="H102">
        <v>0</v>
      </c>
      <c r="I102">
        <v>0</v>
      </c>
      <c r="J102">
        <v>0</v>
      </c>
      <c r="K102">
        <v>0</v>
      </c>
      <c r="L102">
        <v>0</v>
      </c>
      <c r="M102">
        <v>1</v>
      </c>
      <c r="N102">
        <v>99</v>
      </c>
      <c r="O102">
        <v>11.352319570216839</v>
      </c>
      <c r="P102" s="74">
        <v>85162.763589835202</v>
      </c>
      <c r="V102" s="81">
        <v>45185</v>
      </c>
      <c r="W102" s="3">
        <v>609.88816154828601</v>
      </c>
      <c r="X102" s="3">
        <v>125.14590064337521</v>
      </c>
      <c r="Y102" s="3">
        <v>229.55662050363156</v>
      </c>
      <c r="Z102" s="3">
        <v>1147.1351604478928</v>
      </c>
      <c r="AG102">
        <v>60</v>
      </c>
      <c r="AH102">
        <v>83903.35945508453</v>
      </c>
      <c r="AI102">
        <v>-12834.994723219163</v>
      </c>
      <c r="AJ102">
        <v>-0.74415695779278501</v>
      </c>
      <c r="AK102">
        <f t="shared" si="4"/>
        <v>71068.364731865368</v>
      </c>
      <c r="AL102" s="4">
        <f t="shared" si="5"/>
        <v>0.18060067614675612</v>
      </c>
      <c r="AW102">
        <v>56</v>
      </c>
      <c r="AX102">
        <v>75684.96752354654</v>
      </c>
      <c r="AY102">
        <v>-4711.648307045718</v>
      </c>
      <c r="AZ102">
        <v>-0.62828006917182155</v>
      </c>
      <c r="BA102">
        <f t="shared" si="18"/>
        <v>70973.319216500822</v>
      </c>
      <c r="BB102" s="4">
        <f t="shared" si="19"/>
        <v>6.6386190741242537E-2</v>
      </c>
      <c r="BN102">
        <v>56</v>
      </c>
      <c r="BO102">
        <v>11.23735589196305</v>
      </c>
      <c r="BP102">
        <v>-6.7296592247817699E-2</v>
      </c>
      <c r="BQ102">
        <v>-0.83245419994539127</v>
      </c>
      <c r="BR102">
        <f t="shared" si="20"/>
        <v>11.170059299715232</v>
      </c>
      <c r="BS102" s="4">
        <f t="shared" si="21"/>
        <v>6.0247300790545804E-3</v>
      </c>
      <c r="CD102">
        <v>57</v>
      </c>
      <c r="CE102">
        <v>74492.889675351849</v>
      </c>
      <c r="CF102">
        <v>-4121.457024299496</v>
      </c>
      <c r="CG102">
        <v>-0.52160195826190336</v>
      </c>
      <c r="CH102">
        <f t="shared" si="14"/>
        <v>70371.432651052353</v>
      </c>
      <c r="CI102" s="4">
        <f t="shared" si="15"/>
        <v>5.8567189398237476E-2</v>
      </c>
      <c r="CT102">
        <v>57</v>
      </c>
      <c r="CU102">
        <v>11.220294063504531</v>
      </c>
      <c r="CV102">
        <v>-5.8751389918541008E-2</v>
      </c>
      <c r="CW102">
        <v>-0.70045684909933292</v>
      </c>
      <c r="CX102">
        <f t="shared" si="16"/>
        <v>11.279045453423072</v>
      </c>
      <c r="CY102" s="4">
        <f t="shared" si="17"/>
        <v>5.2088973451836374E-3</v>
      </c>
      <c r="DJ102">
        <v>58</v>
      </c>
      <c r="DK102">
        <v>73883.917718551224</v>
      </c>
      <c r="DL102">
        <v>-3795.2801464234944</v>
      </c>
      <c r="DM102">
        <v>-0.48228206500028309</v>
      </c>
      <c r="DN102">
        <f t="shared" si="10"/>
        <v>77679.197864974718</v>
      </c>
      <c r="DO102" s="4">
        <f t="shared" si="11"/>
        <v>4.8858384879573703E-2</v>
      </c>
      <c r="DZ102">
        <v>58</v>
      </c>
      <c r="EA102">
        <v>11.217109681574041</v>
      </c>
      <c r="EB102">
        <v>-5.9593710531860467E-2</v>
      </c>
      <c r="EC102">
        <v>-0.71310916179415718</v>
      </c>
      <c r="ED102">
        <f t="shared" si="12"/>
        <v>11.15751597104218</v>
      </c>
      <c r="EE102" s="4">
        <f t="shared" si="13"/>
        <v>5.3411270650678758E-3</v>
      </c>
      <c r="EP102">
        <v>60</v>
      </c>
      <c r="EQ102">
        <v>11.232247805598195</v>
      </c>
      <c r="ER102">
        <v>-6.085022930234274E-2</v>
      </c>
      <c r="ES102">
        <v>-0.77582010809814106</v>
      </c>
      <c r="ET102">
        <f t="shared" si="6"/>
        <v>11.171397576295853</v>
      </c>
      <c r="EU102" s="4">
        <f t="shared" si="7"/>
        <v>5.4469665846875268E-3</v>
      </c>
      <c r="FF102">
        <v>60</v>
      </c>
      <c r="FG102">
        <v>11.205149594818584</v>
      </c>
      <c r="FH102">
        <v>-3.3752018522731575E-2</v>
      </c>
      <c r="FI102">
        <v>-0.74683820330962514</v>
      </c>
      <c r="FJ102">
        <f t="shared" si="8"/>
        <v>11.171397576295853</v>
      </c>
      <c r="FK102">
        <f t="shared" si="9"/>
        <v>3.0212888129904757E-3</v>
      </c>
    </row>
    <row r="103" spans="2:167" x14ac:dyDescent="0.2">
      <c r="B103" s="81">
        <v>45255</v>
      </c>
      <c r="C103">
        <v>5.5694132650409394</v>
      </c>
      <c r="D103">
        <v>5.1549073572936326</v>
      </c>
      <c r="E103">
        <v>5.7638905956176156</v>
      </c>
      <c r="F103">
        <v>7.351387731617093</v>
      </c>
      <c r="G103">
        <v>0</v>
      </c>
      <c r="H103">
        <v>0</v>
      </c>
      <c r="I103">
        <v>0</v>
      </c>
      <c r="J103">
        <v>0</v>
      </c>
      <c r="K103">
        <v>0</v>
      </c>
      <c r="L103">
        <v>0</v>
      </c>
      <c r="M103">
        <v>1</v>
      </c>
      <c r="N103">
        <v>100</v>
      </c>
      <c r="O103">
        <v>11.347019027126919</v>
      </c>
      <c r="P103" s="74">
        <v>84712.548936947191</v>
      </c>
      <c r="V103" s="81">
        <v>45192</v>
      </c>
      <c r="W103" s="3">
        <v>548.94954345406688</v>
      </c>
      <c r="X103" s="3">
        <v>117.8810788755044</v>
      </c>
      <c r="Y103" s="3">
        <v>231.85218670866786</v>
      </c>
      <c r="Z103" s="3">
        <v>1158.6065120512133</v>
      </c>
      <c r="AG103">
        <v>61</v>
      </c>
      <c r="AH103">
        <v>83878.969142000788</v>
      </c>
      <c r="AI103">
        <v>-13150.931151077792</v>
      </c>
      <c r="AJ103">
        <v>-0.76247455714371248</v>
      </c>
      <c r="AK103">
        <f t="shared" si="4"/>
        <v>70728.037990922996</v>
      </c>
      <c r="AL103" s="4">
        <f t="shared" si="5"/>
        <v>0.18593660342685511</v>
      </c>
      <c r="AW103">
        <v>57</v>
      </c>
      <c r="AX103">
        <v>75660.870133504824</v>
      </c>
      <c r="AY103">
        <v>-5289.4374824524712</v>
      </c>
      <c r="AZ103">
        <v>-0.70532601985291132</v>
      </c>
      <c r="BA103">
        <f t="shared" si="18"/>
        <v>70371.432651052353</v>
      </c>
      <c r="BB103" s="4">
        <f t="shared" si="19"/>
        <v>7.5164555888480575E-2</v>
      </c>
      <c r="BN103">
        <v>57</v>
      </c>
      <c r="BO103">
        <v>11.237098274698269</v>
      </c>
      <c r="BP103">
        <v>-7.5555601112279547E-2</v>
      </c>
      <c r="BQ103">
        <v>-0.93461756939639684</v>
      </c>
      <c r="BR103">
        <f t="shared" si="20"/>
        <v>11.16154267358599</v>
      </c>
      <c r="BS103" s="4">
        <f t="shared" si="21"/>
        <v>6.769279419688406E-3</v>
      </c>
      <c r="CD103">
        <v>58</v>
      </c>
      <c r="CE103">
        <v>73529.822561091249</v>
      </c>
      <c r="CF103">
        <v>-3441.1849889635196</v>
      </c>
      <c r="CG103">
        <v>-0.43550832106272264</v>
      </c>
      <c r="CH103">
        <f t="shared" si="14"/>
        <v>70088.637572127729</v>
      </c>
      <c r="CI103" s="4">
        <f t="shared" si="15"/>
        <v>4.9097615650214629E-2</v>
      </c>
      <c r="CT103">
        <v>58</v>
      </c>
      <c r="CU103">
        <v>11.209985337851137</v>
      </c>
      <c r="CV103">
        <v>-5.2469366808956863E-2</v>
      </c>
      <c r="CW103">
        <v>-0.62556013398485621</v>
      </c>
      <c r="CX103">
        <f t="shared" si="16"/>
        <v>11.262454704660094</v>
      </c>
      <c r="CY103" s="4">
        <f t="shared" si="17"/>
        <v>4.6587860448616481E-3</v>
      </c>
      <c r="DJ103">
        <v>59</v>
      </c>
      <c r="DK103">
        <v>73859.183677805195</v>
      </c>
      <c r="DL103">
        <v>-3627.1739526807942</v>
      </c>
      <c r="DM103">
        <v>-0.46092011038041969</v>
      </c>
      <c r="DN103">
        <f t="shared" si="10"/>
        <v>77486.357630485989</v>
      </c>
      <c r="DO103" s="4">
        <f t="shared" si="11"/>
        <v>4.6810484627215591E-2</v>
      </c>
      <c r="DZ103">
        <v>59</v>
      </c>
      <c r="EA103">
        <v>11.216824961824239</v>
      </c>
      <c r="EB103">
        <v>-5.7265496746788713E-2</v>
      </c>
      <c r="EC103">
        <v>-0.68524933286367806</v>
      </c>
      <c r="ED103">
        <f t="shared" si="12"/>
        <v>11.15955946507745</v>
      </c>
      <c r="EE103" s="4">
        <f t="shared" si="13"/>
        <v>5.1315194767315372E-3</v>
      </c>
      <c r="EP103">
        <v>61</v>
      </c>
      <c r="EQ103">
        <v>11.23187574303487</v>
      </c>
      <c r="ER103">
        <v>-6.5278392808171049E-2</v>
      </c>
      <c r="ES103">
        <v>-0.83227771440720544</v>
      </c>
      <c r="ET103">
        <f t="shared" si="6"/>
        <v>11.166597350226699</v>
      </c>
      <c r="EU103" s="4">
        <f t="shared" si="7"/>
        <v>5.8458625094819777E-3</v>
      </c>
      <c r="FF103">
        <v>61</v>
      </c>
      <c r="FG103">
        <v>11.20068374526025</v>
      </c>
      <c r="FH103">
        <v>-3.4086395033551042E-2</v>
      </c>
      <c r="FI103">
        <v>-0.7542370245801564</v>
      </c>
      <c r="FJ103">
        <f t="shared" si="8"/>
        <v>11.166597350226699</v>
      </c>
      <c r="FK103">
        <f t="shared" si="9"/>
        <v>3.0525319364953225E-3</v>
      </c>
    </row>
    <row r="104" spans="2:167" x14ac:dyDescent="0.2">
      <c r="B104" s="81">
        <v>45262</v>
      </c>
      <c r="C104">
        <v>5.5233183564328492</v>
      </c>
      <c r="D104">
        <v>5.1622614505625899</v>
      </c>
      <c r="E104">
        <v>5.7718184384875935</v>
      </c>
      <c r="F104">
        <v>7.3594861733519128</v>
      </c>
      <c r="G104">
        <v>0</v>
      </c>
      <c r="H104">
        <v>0</v>
      </c>
      <c r="I104">
        <v>0</v>
      </c>
      <c r="J104">
        <v>0</v>
      </c>
      <c r="K104">
        <v>0</v>
      </c>
      <c r="L104">
        <v>1</v>
      </c>
      <c r="M104">
        <v>0</v>
      </c>
      <c r="N104">
        <v>101</v>
      </c>
      <c r="O104">
        <v>11.344782273182046</v>
      </c>
      <c r="P104" s="74">
        <v>84523.279562352996</v>
      </c>
      <c r="V104" s="81">
        <v>45199</v>
      </c>
      <c r="W104" s="3">
        <v>494.0596089147212</v>
      </c>
      <c r="X104" s="3">
        <v>118.20826158682898</v>
      </c>
      <c r="Y104" s="3">
        <v>234.17070857575453</v>
      </c>
      <c r="Z104" s="3">
        <v>1170.1925771709143</v>
      </c>
      <c r="AG104">
        <v>62</v>
      </c>
      <c r="AH104">
        <v>82939.367957335591</v>
      </c>
      <c r="AI104">
        <v>-12198.338643975148</v>
      </c>
      <c r="AJ104">
        <v>-0.70724443376708912</v>
      </c>
      <c r="AK104">
        <f t="shared" si="4"/>
        <v>70741.029313360443</v>
      </c>
      <c r="AL104" s="4">
        <f t="shared" si="5"/>
        <v>0.17243654442657819</v>
      </c>
      <c r="AW104">
        <v>58</v>
      </c>
      <c r="AX104">
        <v>74584.662071723811</v>
      </c>
      <c r="AY104">
        <v>-4496.024499596082</v>
      </c>
      <c r="AZ104">
        <v>-0.59952746884361663</v>
      </c>
      <c r="BA104">
        <f t="shared" si="18"/>
        <v>70088.637572127729</v>
      </c>
      <c r="BB104" s="4">
        <f t="shared" si="19"/>
        <v>6.4147694338747202E-2</v>
      </c>
      <c r="BN104">
        <v>58</v>
      </c>
      <c r="BO104">
        <v>11.225146464910079</v>
      </c>
      <c r="BP104">
        <v>-6.7630493867898878E-2</v>
      </c>
      <c r="BQ104">
        <v>-0.8365845399332108</v>
      </c>
      <c r="BR104">
        <f t="shared" si="20"/>
        <v>11.15751597104218</v>
      </c>
      <c r="BS104" s="4">
        <f t="shared" si="21"/>
        <v>6.0614292682551075E-3</v>
      </c>
      <c r="CD104">
        <v>59</v>
      </c>
      <c r="CE104">
        <v>73499.898774705944</v>
      </c>
      <c r="CF104">
        <v>-3267.8890495815431</v>
      </c>
      <c r="CG104">
        <v>-0.41357639242497624</v>
      </c>
      <c r="CH104">
        <f t="shared" si="14"/>
        <v>70232.009725124401</v>
      </c>
      <c r="CI104" s="4">
        <f t="shared" si="15"/>
        <v>4.6529909401304047E-2</v>
      </c>
      <c r="CT104">
        <v>59</v>
      </c>
      <c r="CU104">
        <v>11.209641658408561</v>
      </c>
      <c r="CV104">
        <v>-5.0082193331110858E-2</v>
      </c>
      <c r="CW104">
        <v>-0.59709932625138984</v>
      </c>
      <c r="CX104">
        <f t="shared" si="16"/>
        <v>11.259723851739672</v>
      </c>
      <c r="CY104" s="4">
        <f t="shared" si="17"/>
        <v>4.4479060046728374E-3</v>
      </c>
      <c r="DJ104">
        <v>60</v>
      </c>
      <c r="DK104">
        <v>73834.865354961556</v>
      </c>
      <c r="DL104">
        <v>-2766.5006230961881</v>
      </c>
      <c r="DM104">
        <v>-0.35155076354211234</v>
      </c>
      <c r="DN104">
        <f t="shared" si="10"/>
        <v>76601.365978057744</v>
      </c>
      <c r="DO104" s="4">
        <f t="shared" si="11"/>
        <v>3.6115552089353666E-2</v>
      </c>
      <c r="DZ104">
        <v>60</v>
      </c>
      <c r="EA104">
        <v>11.216545027507532</v>
      </c>
      <c r="EB104">
        <v>-4.5147451211679623E-2</v>
      </c>
      <c r="EC104">
        <v>-0.540242599485244</v>
      </c>
      <c r="ED104">
        <f t="shared" si="12"/>
        <v>11.171397576295853</v>
      </c>
      <c r="EE104" s="4">
        <f t="shared" si="13"/>
        <v>4.0413431626027006E-3</v>
      </c>
      <c r="EP104">
        <v>62</v>
      </c>
      <c r="EQ104">
        <v>11.232052635716665</v>
      </c>
      <c r="ER104">
        <v>-6.5271622407689023E-2</v>
      </c>
      <c r="ES104">
        <v>-0.83219139406143106</v>
      </c>
      <c r="ET104">
        <f t="shared" si="6"/>
        <v>11.166781013308976</v>
      </c>
      <c r="EU104" s="4">
        <f t="shared" si="7"/>
        <v>5.8451600626801877E-3</v>
      </c>
      <c r="FF104">
        <v>62</v>
      </c>
      <c r="FG104">
        <v>11.200270948064412</v>
      </c>
      <c r="FH104">
        <v>-3.3489934755436934E-2</v>
      </c>
      <c r="FI104">
        <v>-0.7410390191882037</v>
      </c>
      <c r="FJ104">
        <f t="shared" si="8"/>
        <v>11.166781013308976</v>
      </c>
      <c r="FK104">
        <f t="shared" si="9"/>
        <v>2.9990679243662444E-3</v>
      </c>
    </row>
    <row r="105" spans="2:167" x14ac:dyDescent="0.2">
      <c r="B105" s="81">
        <v>45269</v>
      </c>
      <c r="C105">
        <v>5.4819029971970297</v>
      </c>
      <c r="D105">
        <v>5.1696345913092951</v>
      </c>
      <c r="E105">
        <v>5.7797622679680059</v>
      </c>
      <c r="F105">
        <v>7.3675995656660929</v>
      </c>
      <c r="G105">
        <v>0</v>
      </c>
      <c r="H105">
        <v>0</v>
      </c>
      <c r="I105">
        <v>0</v>
      </c>
      <c r="J105">
        <v>0</v>
      </c>
      <c r="K105">
        <v>0</v>
      </c>
      <c r="L105">
        <v>1</v>
      </c>
      <c r="M105">
        <v>0</v>
      </c>
      <c r="N105">
        <v>102</v>
      </c>
      <c r="O105">
        <v>11.343065892805981</v>
      </c>
      <c r="P105" s="74">
        <v>84378.32989395941</v>
      </c>
      <c r="V105" s="81">
        <v>45206</v>
      </c>
      <c r="W105" s="3">
        <v>444.65415000385519</v>
      </c>
      <c r="X105" s="3">
        <v>119.30518139495422</v>
      </c>
      <c r="Y105" s="3">
        <v>236.51241566151208</v>
      </c>
      <c r="Z105" s="3">
        <v>1181.8945029420556</v>
      </c>
      <c r="AG105">
        <v>63</v>
      </c>
      <c r="AH105">
        <v>82914.977644251849</v>
      </c>
      <c r="AI105">
        <v>-12072.135196025149</v>
      </c>
      <c r="AJ105">
        <v>-0.69992731553567022</v>
      </c>
      <c r="AK105">
        <f t="shared" si="4"/>
        <v>70842.8424482267</v>
      </c>
      <c r="AL105" s="4">
        <f t="shared" si="5"/>
        <v>0.17040726739398826</v>
      </c>
      <c r="AW105">
        <v>59</v>
      </c>
      <c r="AX105">
        <v>74560.564681682125</v>
      </c>
      <c r="AY105">
        <v>-4328.5549565577239</v>
      </c>
      <c r="AZ105">
        <v>-0.57719605333304635</v>
      </c>
      <c r="BA105">
        <f t="shared" si="18"/>
        <v>70232.009725124401</v>
      </c>
      <c r="BB105" s="4">
        <f t="shared" si="19"/>
        <v>6.1632224017209795E-2</v>
      </c>
      <c r="BN105">
        <v>59</v>
      </c>
      <c r="BO105">
        <v>11.224888847645298</v>
      </c>
      <c r="BP105">
        <v>-6.5329382567847816E-2</v>
      </c>
      <c r="BQ105">
        <v>-0.80811995202041897</v>
      </c>
      <c r="BR105">
        <f t="shared" si="20"/>
        <v>11.15955946507745</v>
      </c>
      <c r="BS105" s="4">
        <f t="shared" si="21"/>
        <v>5.8541184150045136E-3</v>
      </c>
      <c r="CD105">
        <v>60</v>
      </c>
      <c r="CE105">
        <v>73471.153686996433</v>
      </c>
      <c r="CF105">
        <v>-2402.7889551310654</v>
      </c>
      <c r="CG105">
        <v>-0.304091348495731</v>
      </c>
      <c r="CH105">
        <f t="shared" si="14"/>
        <v>71068.364731865368</v>
      </c>
      <c r="CI105" s="4">
        <f t="shared" si="15"/>
        <v>3.3809543306597453E-2</v>
      </c>
      <c r="CT105">
        <v>60</v>
      </c>
      <c r="CU105">
        <v>11.209314924167675</v>
      </c>
      <c r="CV105">
        <v>-3.7917347871822216E-2</v>
      </c>
      <c r="CW105">
        <v>-0.45206532225577423</v>
      </c>
      <c r="CX105">
        <f t="shared" si="16"/>
        <v>11.247232272039497</v>
      </c>
      <c r="CY105" s="4">
        <f t="shared" si="17"/>
        <v>3.3712603202909171E-3</v>
      </c>
      <c r="DJ105">
        <v>61</v>
      </c>
      <c r="DK105">
        <v>73810.949006325041</v>
      </c>
      <c r="DL105">
        <v>-3082.9110154020455</v>
      </c>
      <c r="DM105">
        <v>-0.39175835072974624</v>
      </c>
      <c r="DN105">
        <f t="shared" si="10"/>
        <v>76893.860021727087</v>
      </c>
      <c r="DO105" s="4">
        <f t="shared" si="11"/>
        <v>4.0093071339258296E-2</v>
      </c>
      <c r="DZ105">
        <v>61</v>
      </c>
      <c r="EA105">
        <v>11.216269720416797</v>
      </c>
      <c r="EB105">
        <v>-4.9672370190098292E-2</v>
      </c>
      <c r="EC105">
        <v>-0.59438860165709217</v>
      </c>
      <c r="ED105">
        <f t="shared" si="12"/>
        <v>11.166597350226699</v>
      </c>
      <c r="EE105" s="4">
        <f t="shared" si="13"/>
        <v>4.448299569885527E-3</v>
      </c>
      <c r="EP105">
        <v>63</v>
      </c>
      <c r="EQ105">
        <v>11.232362141828698</v>
      </c>
      <c r="ER105">
        <v>-6.4142925832525677E-2</v>
      </c>
      <c r="ES105">
        <v>-0.81780088955564911</v>
      </c>
      <c r="ET105">
        <f t="shared" si="6"/>
        <v>11.168219215996173</v>
      </c>
      <c r="EU105" s="4">
        <f t="shared" si="7"/>
        <v>5.7433440902247114E-3</v>
      </c>
      <c r="FF105">
        <v>63</v>
      </c>
      <c r="FG105">
        <v>11.200846657354596</v>
      </c>
      <c r="FH105">
        <v>-3.2627441358423326E-2</v>
      </c>
      <c r="FI105">
        <v>-0.72195444151892341</v>
      </c>
      <c r="FJ105">
        <f t="shared" si="8"/>
        <v>11.168219215996173</v>
      </c>
      <c r="FK105">
        <f t="shared" si="9"/>
        <v>2.9214542379049327E-3</v>
      </c>
    </row>
    <row r="106" spans="2:167" x14ac:dyDescent="0.2">
      <c r="B106" s="81">
        <v>45276</v>
      </c>
      <c r="C106">
        <v>5.4413641140432452</v>
      </c>
      <c r="D106">
        <v>5.1770266883986293</v>
      </c>
      <c r="E106">
        <v>5.7877219894230745</v>
      </c>
      <c r="F106">
        <v>7.375727815017572</v>
      </c>
      <c r="G106">
        <v>0</v>
      </c>
      <c r="H106">
        <v>0</v>
      </c>
      <c r="I106">
        <v>0</v>
      </c>
      <c r="J106">
        <v>0</v>
      </c>
      <c r="K106">
        <v>0</v>
      </c>
      <c r="L106">
        <v>1</v>
      </c>
      <c r="M106">
        <v>0</v>
      </c>
      <c r="N106">
        <v>103</v>
      </c>
      <c r="O106">
        <v>11.341384135995137</v>
      </c>
      <c r="P106" s="74">
        <v>84236.545319976576</v>
      </c>
      <c r="V106" s="81">
        <v>45213</v>
      </c>
      <c r="W106" s="3">
        <v>400.18878520153027</v>
      </c>
      <c r="X106" s="3">
        <v>120.48971692812945</v>
      </c>
      <c r="Y106" s="3">
        <v>238.87753981812719</v>
      </c>
      <c r="Z106" s="3">
        <v>1193.7134479710789</v>
      </c>
      <c r="AG106">
        <v>64</v>
      </c>
      <c r="AH106">
        <v>82890.587331168106</v>
      </c>
      <c r="AI106">
        <v>-11901.194891466323</v>
      </c>
      <c r="AJ106">
        <v>-0.69001641025305682</v>
      </c>
      <c r="AK106">
        <f t="shared" si="4"/>
        <v>70989.392439701784</v>
      </c>
      <c r="AL106" s="4">
        <f t="shared" si="5"/>
        <v>0.16764751017661081</v>
      </c>
      <c r="AW106">
        <v>60</v>
      </c>
      <c r="AX106">
        <v>74536.467291640423</v>
      </c>
      <c r="AY106">
        <v>-3468.1025597750559</v>
      </c>
      <c r="AZ106">
        <v>-0.46245805589778305</v>
      </c>
      <c r="BA106">
        <f t="shared" si="18"/>
        <v>71068.364731865368</v>
      </c>
      <c r="BB106" s="4">
        <f t="shared" si="19"/>
        <v>4.8799526665062563E-2</v>
      </c>
      <c r="BN106">
        <v>60</v>
      </c>
      <c r="BO106">
        <v>11.224631230380519</v>
      </c>
      <c r="BP106">
        <v>-5.3233654084666071E-2</v>
      </c>
      <c r="BQ106">
        <v>-0.6584966257731637</v>
      </c>
      <c r="BR106">
        <f t="shared" si="20"/>
        <v>11.171397576295853</v>
      </c>
      <c r="BS106" s="4">
        <f t="shared" si="21"/>
        <v>4.7651740725458075E-3</v>
      </c>
      <c r="CD106">
        <v>61</v>
      </c>
      <c r="CE106">
        <v>73443.587297962731</v>
      </c>
      <c r="CF106">
        <v>-2715.5493070397351</v>
      </c>
      <c r="CG106">
        <v>-0.34367356688607603</v>
      </c>
      <c r="CH106">
        <f t="shared" si="14"/>
        <v>70728.037990922996</v>
      </c>
      <c r="CI106" s="4">
        <f t="shared" si="15"/>
        <v>3.8394240589400198E-2</v>
      </c>
      <c r="CT106">
        <v>61</v>
      </c>
      <c r="CU106">
        <v>11.209005135128479</v>
      </c>
      <c r="CV106">
        <v>-4.2407784901779877E-2</v>
      </c>
      <c r="CW106">
        <v>-0.50560205351343734</v>
      </c>
      <c r="CX106">
        <f t="shared" si="16"/>
        <v>11.251412920030258</v>
      </c>
      <c r="CY106" s="4">
        <f t="shared" si="17"/>
        <v>3.7691075070477309E-3</v>
      </c>
      <c r="DJ106">
        <v>62</v>
      </c>
      <c r="DK106">
        <v>73040.457713336466</v>
      </c>
      <c r="DL106">
        <v>-2299.4283999760228</v>
      </c>
      <c r="DM106">
        <v>-0.29219794963114404</v>
      </c>
      <c r="DN106">
        <f t="shared" si="10"/>
        <v>75339.886113312488</v>
      </c>
      <c r="DO106" s="4">
        <f t="shared" si="11"/>
        <v>3.052073103107221E-2</v>
      </c>
      <c r="DZ106">
        <v>62</v>
      </c>
      <c r="EA106">
        <v>11.20731797311513</v>
      </c>
      <c r="EB106">
        <v>-4.0536959806154016E-2</v>
      </c>
      <c r="EC106">
        <v>-0.48507262211161173</v>
      </c>
      <c r="ED106">
        <f t="shared" si="12"/>
        <v>11.166781013308976</v>
      </c>
      <c r="EE106" s="4">
        <f t="shared" si="13"/>
        <v>3.6301383324201125E-3</v>
      </c>
      <c r="EP106">
        <v>64</v>
      </c>
      <c r="EQ106">
        <v>11.232739213836204</v>
      </c>
      <c r="ER106">
        <v>-6.2453471232101876E-2</v>
      </c>
      <c r="ES106">
        <v>-0.79626090744292377</v>
      </c>
      <c r="ET106">
        <f t="shared" si="6"/>
        <v>11.170285742604102</v>
      </c>
      <c r="EU106" s="4">
        <f t="shared" si="7"/>
        <v>5.5910361356201303E-3</v>
      </c>
      <c r="FF106">
        <v>64</v>
      </c>
      <c r="FG106">
        <v>11.201915588599947</v>
      </c>
      <c r="FH106">
        <v>-3.1629845995844619E-2</v>
      </c>
      <c r="FI106">
        <v>-0.6998804334794777</v>
      </c>
      <c r="FJ106">
        <f t="shared" si="8"/>
        <v>11.170285742604102</v>
      </c>
      <c r="FK106">
        <f t="shared" si="9"/>
        <v>2.8316058089012525E-3</v>
      </c>
    </row>
    <row r="107" spans="2:167" x14ac:dyDescent="0.2">
      <c r="B107" s="81">
        <v>45283</v>
      </c>
      <c r="C107">
        <v>5.4013156450175899</v>
      </c>
      <c r="D107">
        <v>5.1844376504198086</v>
      </c>
      <c r="E107">
        <v>5.7956975082751256</v>
      </c>
      <c r="F107">
        <v>7.3838708280108625</v>
      </c>
      <c r="G107">
        <v>0</v>
      </c>
      <c r="H107">
        <v>0</v>
      </c>
      <c r="I107">
        <v>0</v>
      </c>
      <c r="J107">
        <v>0</v>
      </c>
      <c r="K107">
        <v>0</v>
      </c>
      <c r="L107">
        <v>1</v>
      </c>
      <c r="M107">
        <v>0</v>
      </c>
      <c r="N107">
        <v>104</v>
      </c>
      <c r="O107">
        <v>11.339703509418921</v>
      </c>
      <c r="P107" s="74">
        <v>84095.094039907592</v>
      </c>
      <c r="V107" s="81">
        <v>45220</v>
      </c>
      <c r="W107" s="3">
        <v>360.16991170118331</v>
      </c>
      <c r="X107" s="3">
        <v>121.69376246933334</v>
      </c>
      <c r="Y107" s="3">
        <v>241.26631521630847</v>
      </c>
      <c r="Z107" s="3">
        <v>1205.6505824505116</v>
      </c>
      <c r="AG107">
        <v>65</v>
      </c>
      <c r="AH107">
        <v>82866.197018084364</v>
      </c>
      <c r="AI107">
        <v>-11725.757227558497</v>
      </c>
      <c r="AJ107">
        <v>-0.67984475369446529</v>
      </c>
      <c r="AK107">
        <f t="shared" si="4"/>
        <v>71140.439790525867</v>
      </c>
      <c r="AL107" s="4">
        <f t="shared" si="5"/>
        <v>0.16482548128863375</v>
      </c>
      <c r="AW107">
        <v>61</v>
      </c>
      <c r="AX107">
        <v>74512.369901598722</v>
      </c>
      <c r="AY107">
        <v>-3784.3319106757262</v>
      </c>
      <c r="AZ107">
        <v>-0.50462601613389191</v>
      </c>
      <c r="BA107">
        <f t="shared" si="18"/>
        <v>70728.037990922996</v>
      </c>
      <c r="BB107" s="4">
        <f t="shared" si="19"/>
        <v>5.3505399247203704E-2</v>
      </c>
      <c r="BN107">
        <v>61</v>
      </c>
      <c r="BO107">
        <v>11.224373613115738</v>
      </c>
      <c r="BP107">
        <v>-5.7776262889039032E-2</v>
      </c>
      <c r="BQ107">
        <v>-0.71468838306131688</v>
      </c>
      <c r="BR107">
        <f t="shared" si="20"/>
        <v>11.166597350226699</v>
      </c>
      <c r="BS107" s="4">
        <f t="shared" si="21"/>
        <v>5.1740258090228431E-3</v>
      </c>
      <c r="CD107">
        <v>62</v>
      </c>
      <c r="CE107">
        <v>72455.593716504023</v>
      </c>
      <c r="CF107">
        <v>-1714.5644031435804</v>
      </c>
      <c r="CG107">
        <v>-0.21699125939517624</v>
      </c>
      <c r="CH107">
        <f t="shared" si="14"/>
        <v>70741.029313360443</v>
      </c>
      <c r="CI107" s="4">
        <f t="shared" si="15"/>
        <v>2.423719897470817E-2</v>
      </c>
      <c r="CT107">
        <v>62</v>
      </c>
      <c r="CU107">
        <v>11.197291387057012</v>
      </c>
      <c r="CV107">
        <v>-3.0510373748036557E-2</v>
      </c>
      <c r="CW107">
        <v>-0.36375650499543805</v>
      </c>
      <c r="CX107">
        <f t="shared" si="16"/>
        <v>11.227801760805049</v>
      </c>
      <c r="CY107" s="4">
        <f t="shared" si="17"/>
        <v>2.717395123108134E-3</v>
      </c>
      <c r="DJ107">
        <v>63</v>
      </c>
      <c r="DK107">
        <v>73017.306721051733</v>
      </c>
      <c r="DL107">
        <v>-2174.4642728250328</v>
      </c>
      <c r="DM107">
        <v>-0.2763182372072453</v>
      </c>
      <c r="DN107">
        <f t="shared" si="10"/>
        <v>75191.770993876766</v>
      </c>
      <c r="DO107" s="4">
        <f t="shared" si="11"/>
        <v>2.8918912855531893E-2</v>
      </c>
      <c r="DZ107">
        <v>63</v>
      </c>
      <c r="EA107">
        <v>11.207051476233417</v>
      </c>
      <c r="EB107">
        <v>-3.8832260237244398E-2</v>
      </c>
      <c r="EC107">
        <v>-0.46467387751513145</v>
      </c>
      <c r="ED107">
        <f t="shared" si="12"/>
        <v>11.168219215996173</v>
      </c>
      <c r="EE107" s="4">
        <f t="shared" si="13"/>
        <v>3.4770324154834989E-3</v>
      </c>
      <c r="EP107">
        <v>65</v>
      </c>
      <c r="EQ107">
        <v>11.233127343480207</v>
      </c>
      <c r="ER107">
        <v>-6.0716115954054573E-2</v>
      </c>
      <c r="ES107">
        <v>-0.77411020768265781</v>
      </c>
      <c r="ET107">
        <f t="shared" si="6"/>
        <v>11.172411227526153</v>
      </c>
      <c r="EU107" s="4">
        <f t="shared" si="7"/>
        <v>5.4344684166712882E-3</v>
      </c>
      <c r="FF107">
        <v>65</v>
      </c>
      <c r="FG107">
        <v>11.203036636347429</v>
      </c>
      <c r="FH107">
        <v>-3.0625408821276068E-2</v>
      </c>
      <c r="FI107">
        <v>-0.67765503518849979</v>
      </c>
      <c r="FJ107">
        <f t="shared" si="8"/>
        <v>11.172411227526153</v>
      </c>
      <c r="FK107">
        <f t="shared" si="9"/>
        <v>2.7411637647048273E-3</v>
      </c>
    </row>
    <row r="108" spans="2:167" x14ac:dyDescent="0.2">
      <c r="B108" s="81">
        <v>45290</v>
      </c>
      <c r="C108">
        <v>4.890176269830258</v>
      </c>
      <c r="D108">
        <v>5.1918673856948727</v>
      </c>
      <c r="E108">
        <v>5.8036887300132038</v>
      </c>
      <c r="F108">
        <v>7.3920285114044013</v>
      </c>
      <c r="G108">
        <v>0</v>
      </c>
      <c r="H108">
        <v>0</v>
      </c>
      <c r="I108">
        <v>0</v>
      </c>
      <c r="J108">
        <v>0</v>
      </c>
      <c r="K108">
        <v>0</v>
      </c>
      <c r="L108">
        <v>1</v>
      </c>
      <c r="M108">
        <v>0</v>
      </c>
      <c r="N108">
        <v>105</v>
      </c>
      <c r="O108">
        <v>11.291124508606805</v>
      </c>
      <c r="P108" s="74">
        <v>80107.479730789972</v>
      </c>
      <c r="V108" s="81">
        <v>45227</v>
      </c>
      <c r="W108" s="3">
        <v>324.15292103304563</v>
      </c>
      <c r="X108" s="3">
        <v>122.91061493121893</v>
      </c>
      <c r="Y108" s="3">
        <v>243.67897836847155</v>
      </c>
      <c r="Z108" s="3">
        <v>1217.7070882748219</v>
      </c>
      <c r="AG108">
        <v>66</v>
      </c>
      <c r="AH108">
        <v>82473.489998811245</v>
      </c>
      <c r="AI108">
        <v>-10765.68856655425</v>
      </c>
      <c r="AJ108">
        <v>-0.62418117225545999</v>
      </c>
      <c r="AK108">
        <f t="shared" ref="AK108:AK171" si="22">AH108+AI108</f>
        <v>71707.801432256994</v>
      </c>
      <c r="AL108" s="4">
        <f t="shared" ref="AL108:AL171" si="23">ABS((AK108-AH108)/AK108)</f>
        <v>0.15013273802188307</v>
      </c>
      <c r="AW108">
        <v>62</v>
      </c>
      <c r="AX108">
        <v>73570.661924285072</v>
      </c>
      <c r="AY108">
        <v>-2829.6326109246293</v>
      </c>
      <c r="AZ108">
        <v>-0.37732055889317412</v>
      </c>
      <c r="BA108">
        <f t="shared" si="18"/>
        <v>70741.029313360443</v>
      </c>
      <c r="BB108" s="4">
        <f t="shared" si="19"/>
        <v>3.9999878972501936E-2</v>
      </c>
      <c r="BN108">
        <v>62</v>
      </c>
      <c r="BO108">
        <v>11.213308728061236</v>
      </c>
      <c r="BP108">
        <v>-4.6527714752260252E-2</v>
      </c>
      <c r="BQ108">
        <v>-0.57554461920969258</v>
      </c>
      <c r="BR108">
        <f t="shared" si="20"/>
        <v>11.166781013308976</v>
      </c>
      <c r="BS108" s="4">
        <f t="shared" si="21"/>
        <v>4.1666183564275892E-3</v>
      </c>
      <c r="CD108">
        <v>63</v>
      </c>
      <c r="CE108">
        <v>72430.384724821983</v>
      </c>
      <c r="CF108">
        <v>-1587.5422765952826</v>
      </c>
      <c r="CG108">
        <v>-0.20091563624551004</v>
      </c>
      <c r="CH108">
        <f t="shared" si="14"/>
        <v>70842.8424482267</v>
      </c>
      <c r="CI108" s="4">
        <f t="shared" si="15"/>
        <v>2.2409353178558425E-2</v>
      </c>
      <c r="CT108">
        <v>63</v>
      </c>
      <c r="CU108">
        <v>11.197015488421197</v>
      </c>
      <c r="CV108">
        <v>-2.8796272425024583E-2</v>
      </c>
      <c r="CW108">
        <v>-0.34332032444858329</v>
      </c>
      <c r="CX108">
        <f t="shared" si="16"/>
        <v>11.225811760846222</v>
      </c>
      <c r="CY108" s="4">
        <f t="shared" si="17"/>
        <v>2.5651839740856181E-3</v>
      </c>
      <c r="DJ108">
        <v>64</v>
      </c>
      <c r="DK108">
        <v>72994.520326513477</v>
      </c>
      <c r="DL108">
        <v>-2005.1278868116933</v>
      </c>
      <c r="DM108">
        <v>-0.25479995692873708</v>
      </c>
      <c r="DN108">
        <f t="shared" si="10"/>
        <v>74999.64821332517</v>
      </c>
      <c r="DO108" s="4">
        <f t="shared" si="11"/>
        <v>2.6735163891814663E-2</v>
      </c>
      <c r="DZ108">
        <v>64</v>
      </c>
      <c r="EA108">
        <v>11.206789176327858</v>
      </c>
      <c r="EB108">
        <v>-3.6503433723755307E-2</v>
      </c>
      <c r="EC108">
        <v>-0.43680671656514575</v>
      </c>
      <c r="ED108">
        <f t="shared" si="12"/>
        <v>11.170285742604102</v>
      </c>
      <c r="EE108" s="4">
        <f t="shared" si="13"/>
        <v>3.2679050979447324E-3</v>
      </c>
      <c r="EP108">
        <v>66</v>
      </c>
      <c r="EQ108">
        <v>11.234123315230864</v>
      </c>
      <c r="ER108">
        <v>-5.3768487975590418E-2</v>
      </c>
      <c r="ES108">
        <v>-0.68553027049793114</v>
      </c>
      <c r="ET108">
        <f t="shared" ref="ET108:ET171" si="24">EQ108+ER108</f>
        <v>11.180354827255274</v>
      </c>
      <c r="EU108" s="4">
        <f t="shared" ref="EU108:EU171" si="25">ABS((ET108-EQ108)/ET108)</f>
        <v>4.8091933401357293E-3</v>
      </c>
      <c r="FF108">
        <v>66</v>
      </c>
      <c r="FG108">
        <v>11.208791906433225</v>
      </c>
      <c r="FH108">
        <v>-2.8437079177951574E-2</v>
      </c>
      <c r="FI108">
        <v>-0.6292333925549205</v>
      </c>
      <c r="FJ108">
        <f t="shared" ref="FJ108:FJ171" si="26">FG108+FH108</f>
        <v>11.180354827255274</v>
      </c>
      <c r="FK108">
        <f t="shared" ref="FK108:FK171" si="27">ABS((FJ108-FG108)/FJ108)</f>
        <v>2.543486286198016E-3</v>
      </c>
    </row>
    <row r="109" spans="2:167" x14ac:dyDescent="0.2">
      <c r="B109" s="81">
        <v>45297</v>
      </c>
      <c r="C109">
        <v>4.9361400071538233</v>
      </c>
      <c r="D109">
        <v>5.1993158022899966</v>
      </c>
      <c r="E109">
        <v>5.8116955602015814</v>
      </c>
      <c r="F109">
        <v>7.4002007721177909</v>
      </c>
      <c r="G109">
        <v>0</v>
      </c>
      <c r="H109">
        <v>0</v>
      </c>
      <c r="I109">
        <v>0</v>
      </c>
      <c r="J109">
        <v>0</v>
      </c>
      <c r="K109">
        <v>0</v>
      </c>
      <c r="L109">
        <v>0</v>
      </c>
      <c r="M109">
        <v>0</v>
      </c>
      <c r="N109">
        <v>106</v>
      </c>
      <c r="O109">
        <v>11.302704794290285</v>
      </c>
      <c r="P109" s="74">
        <v>81040.539352794862</v>
      </c>
      <c r="V109" s="81">
        <v>45234</v>
      </c>
      <c r="W109" s="3">
        <v>291.73762897993913</v>
      </c>
      <c r="X109" s="3">
        <v>124.13971256425035</v>
      </c>
      <c r="Y109" s="3">
        <v>246.11576815215628</v>
      </c>
      <c r="Z109" s="3">
        <v>1229.8841591574337</v>
      </c>
      <c r="AG109">
        <v>67</v>
      </c>
      <c r="AH109">
        <v>82449.099685727488</v>
      </c>
      <c r="AI109">
        <v>-10057.221673396998</v>
      </c>
      <c r="AJ109">
        <v>-0.5831051469607198</v>
      </c>
      <c r="AK109">
        <f t="shared" si="22"/>
        <v>72391.87801233049</v>
      </c>
      <c r="AL109" s="4">
        <f t="shared" si="23"/>
        <v>0.1389274867504329</v>
      </c>
      <c r="AW109">
        <v>63</v>
      </c>
      <c r="AX109">
        <v>73546.564534243371</v>
      </c>
      <c r="AY109">
        <v>-2703.7220860166708</v>
      </c>
      <c r="AZ109">
        <v>-0.3605308776301781</v>
      </c>
      <c r="BA109">
        <f t="shared" si="18"/>
        <v>70842.8424482267</v>
      </c>
      <c r="BB109" s="4">
        <f t="shared" si="19"/>
        <v>3.8165070634942441E-2</v>
      </c>
      <c r="BN109">
        <v>63</v>
      </c>
      <c r="BO109">
        <v>11.213051110796455</v>
      </c>
      <c r="BP109">
        <v>-4.4831894800282157E-2</v>
      </c>
      <c r="BQ109">
        <v>-0.55456744348321829</v>
      </c>
      <c r="BR109">
        <f t="shared" si="20"/>
        <v>11.168219215996173</v>
      </c>
      <c r="BS109" s="4">
        <f t="shared" si="21"/>
        <v>4.0142384325756878E-3</v>
      </c>
      <c r="CD109">
        <v>64</v>
      </c>
      <c r="CE109">
        <v>72406.354431815751</v>
      </c>
      <c r="CF109">
        <v>-1416.9619921139674</v>
      </c>
      <c r="CG109">
        <v>-0.17932739453833144</v>
      </c>
      <c r="CH109">
        <f t="shared" si="14"/>
        <v>70989.392439701784</v>
      </c>
      <c r="CI109" s="4">
        <f t="shared" si="15"/>
        <v>1.9960193254471525E-2</v>
      </c>
      <c r="CT109">
        <v>64</v>
      </c>
      <c r="CU109">
        <v>11.196756534987074</v>
      </c>
      <c r="CV109">
        <v>-2.6470792382971453E-2</v>
      </c>
      <c r="CW109">
        <v>-0.31559504977579017</v>
      </c>
      <c r="CX109">
        <f t="shared" si="16"/>
        <v>11.223227327370045</v>
      </c>
      <c r="CY109" s="4">
        <f t="shared" si="17"/>
        <v>2.3585722369195198E-3</v>
      </c>
      <c r="DJ109">
        <v>65</v>
      </c>
      <c r="DK109">
        <v>72972.087223675015</v>
      </c>
      <c r="DL109">
        <v>-1831.6474331491481</v>
      </c>
      <c r="DM109">
        <v>-0.23275507270368143</v>
      </c>
      <c r="DN109">
        <f t="shared" si="10"/>
        <v>74803.734656824163</v>
      </c>
      <c r="DO109" s="4">
        <f t="shared" si="11"/>
        <v>2.448604259603035E-2</v>
      </c>
      <c r="DZ109">
        <v>65</v>
      </c>
      <c r="EA109">
        <v>11.206530943251709</v>
      </c>
      <c r="EB109">
        <v>-3.4119715725555722E-2</v>
      </c>
      <c r="EC109">
        <v>-0.40828271414141742</v>
      </c>
      <c r="ED109">
        <f t="shared" si="12"/>
        <v>11.172411227526153</v>
      </c>
      <c r="EE109" s="4">
        <f t="shared" si="13"/>
        <v>3.0539258742546902E-3</v>
      </c>
      <c r="EP109">
        <v>67</v>
      </c>
      <c r="EQ109">
        <v>11.235360116071469</v>
      </c>
      <c r="ER109">
        <v>-4.5510726140680191E-2</v>
      </c>
      <c r="ES109">
        <v>-0.58024656404586517</v>
      </c>
      <c r="ET109">
        <f t="shared" si="24"/>
        <v>11.189849389930789</v>
      </c>
      <c r="EU109" s="4">
        <f t="shared" si="25"/>
        <v>4.0671437617054189E-3</v>
      </c>
      <c r="FF109">
        <v>67</v>
      </c>
      <c r="FG109">
        <v>11.216088585940728</v>
      </c>
      <c r="FH109">
        <v>-2.6239196009939292E-2</v>
      </c>
      <c r="FI109">
        <v>-0.58060035701729018</v>
      </c>
      <c r="FJ109">
        <f t="shared" si="26"/>
        <v>11.189849389930789</v>
      </c>
      <c r="FK109">
        <f t="shared" si="27"/>
        <v>2.3449105609545285E-3</v>
      </c>
    </row>
    <row r="110" spans="2:167" x14ac:dyDescent="0.2">
      <c r="B110" s="81">
        <v>45304</v>
      </c>
      <c r="C110">
        <v>4.8892671603815083</v>
      </c>
      <c r="D110">
        <v>5.2067828080270111</v>
      </c>
      <c r="E110">
        <v>5.8197179044881482</v>
      </c>
      <c r="F110">
        <v>7.4083875172389071</v>
      </c>
      <c r="G110">
        <v>0</v>
      </c>
      <c r="H110">
        <v>0</v>
      </c>
      <c r="I110">
        <v>0</v>
      </c>
      <c r="J110">
        <v>0</v>
      </c>
      <c r="K110">
        <v>0</v>
      </c>
      <c r="L110">
        <v>0</v>
      </c>
      <c r="M110">
        <v>0</v>
      </c>
      <c r="N110">
        <v>107</v>
      </c>
      <c r="O110">
        <v>11.299368753628487</v>
      </c>
      <c r="P110" s="74">
        <v>80770.635274067812</v>
      </c>
      <c r="V110" s="81">
        <v>45241</v>
      </c>
      <c r="W110" s="3">
        <v>262.56386608696499</v>
      </c>
      <c r="X110" s="3">
        <v>125.38110883826477</v>
      </c>
      <c r="Y110" s="3">
        <v>248.57692583367782</v>
      </c>
      <c r="Z110" s="3">
        <v>1242.1830007489125</v>
      </c>
      <c r="AG110">
        <v>68</v>
      </c>
      <c r="AH110">
        <v>82424.709372643745</v>
      </c>
      <c r="AI110">
        <v>-9338.0008007884171</v>
      </c>
      <c r="AJ110">
        <v>-0.54140561937359533</v>
      </c>
      <c r="AK110">
        <f t="shared" si="22"/>
        <v>73086.708571855328</v>
      </c>
      <c r="AL110" s="4">
        <f t="shared" si="23"/>
        <v>0.12776606011211664</v>
      </c>
      <c r="AW110">
        <v>64</v>
      </c>
      <c r="AX110">
        <v>73522.46714420167</v>
      </c>
      <c r="AY110">
        <v>-2533.0747044998861</v>
      </c>
      <c r="AZ110">
        <v>-0.33777570965572867</v>
      </c>
      <c r="BA110">
        <f t="shared" si="18"/>
        <v>70989.392439701784</v>
      </c>
      <c r="BB110" s="4">
        <f t="shared" si="19"/>
        <v>3.5682439551112846E-2</v>
      </c>
      <c r="BN110">
        <v>64</v>
      </c>
      <c r="BO110">
        <v>11.212793493531676</v>
      </c>
      <c r="BP110">
        <v>-4.2507750927573085E-2</v>
      </c>
      <c r="BQ110">
        <v>-0.52581794423681694</v>
      </c>
      <c r="BR110">
        <f t="shared" si="20"/>
        <v>11.170285742604102</v>
      </c>
      <c r="BS110" s="4">
        <f t="shared" si="21"/>
        <v>3.8054309358843091E-3</v>
      </c>
      <c r="CD110">
        <v>65</v>
      </c>
      <c r="CE110">
        <v>72383.502837485343</v>
      </c>
      <c r="CF110">
        <v>-1243.0630469594762</v>
      </c>
      <c r="CG110">
        <v>-0.15731915090083315</v>
      </c>
      <c r="CH110">
        <f t="shared" si="14"/>
        <v>71140.439790525867</v>
      </c>
      <c r="CI110" s="4">
        <f t="shared" si="15"/>
        <v>1.7473367477340521E-2</v>
      </c>
      <c r="CT110">
        <v>65</v>
      </c>
      <c r="CU110">
        <v>11.196514526754642</v>
      </c>
      <c r="CV110">
        <v>-2.4103299228489306E-2</v>
      </c>
      <c r="CW110">
        <v>-0.28736887848772225</v>
      </c>
      <c r="CX110">
        <f t="shared" si="16"/>
        <v>11.220617825983132</v>
      </c>
      <c r="CY110" s="4">
        <f t="shared" si="17"/>
        <v>2.14812585209651E-3</v>
      </c>
      <c r="DJ110">
        <v>66</v>
      </c>
      <c r="DK110">
        <v>72674.63771654517</v>
      </c>
      <c r="DL110">
        <v>-966.8362842881761</v>
      </c>
      <c r="DM110">
        <v>-0.1228599159256034</v>
      </c>
      <c r="DN110">
        <f t="shared" ref="DN110:DN173" si="28">DK110-DL110</f>
        <v>73641.474000833347</v>
      </c>
      <c r="DO110" s="4">
        <f t="shared" ref="DO110:DO173" si="29">ABS((DN110-DK110)/DN110)</f>
        <v>1.3128964315369829E-2</v>
      </c>
      <c r="DZ110">
        <v>66</v>
      </c>
      <c r="EA110">
        <v>11.204118453002366</v>
      </c>
      <c r="EB110">
        <v>-2.3763625747092121E-2</v>
      </c>
      <c r="EC110">
        <v>-0.28435986090577586</v>
      </c>
      <c r="ED110">
        <f t="shared" ref="ED110:ED173" si="30">EA110+EB110</f>
        <v>11.180354827255274</v>
      </c>
      <c r="EE110" s="4">
        <f t="shared" ref="EE110:EE173" si="31">ABS((ED110-EA110)/ED110)</f>
        <v>2.125480462316059E-3</v>
      </c>
      <c r="EP110">
        <v>68</v>
      </c>
      <c r="EQ110">
        <v>11.236703236104926</v>
      </c>
      <c r="ER110">
        <v>-3.7301432181694238E-2</v>
      </c>
      <c r="ES110">
        <v>-0.47558080683030951</v>
      </c>
      <c r="ET110">
        <f t="shared" si="24"/>
        <v>11.199401803923232</v>
      </c>
      <c r="EU110" s="4">
        <f t="shared" si="25"/>
        <v>3.3306629081409755E-3</v>
      </c>
      <c r="FF110">
        <v>68</v>
      </c>
      <c r="FG110">
        <v>11.223788893561672</v>
      </c>
      <c r="FH110">
        <v>-2.4387089638439718E-2</v>
      </c>
      <c r="FI110">
        <v>-0.53961839933385669</v>
      </c>
      <c r="FJ110">
        <f t="shared" si="26"/>
        <v>11.199401803923232</v>
      </c>
      <c r="FK110">
        <f t="shared" si="27"/>
        <v>2.1775350206559019E-3</v>
      </c>
    </row>
    <row r="111" spans="2:167" x14ac:dyDescent="0.2">
      <c r="B111" s="81">
        <v>45311</v>
      </c>
      <c r="C111">
        <v>4.7472716195862832</v>
      </c>
      <c r="D111">
        <v>5.2142683104948935</v>
      </c>
      <c r="E111">
        <v>5.8277556686126895</v>
      </c>
      <c r="F111">
        <v>7.4165886540309129</v>
      </c>
      <c r="G111">
        <v>0</v>
      </c>
      <c r="H111">
        <v>0</v>
      </c>
      <c r="I111">
        <v>0</v>
      </c>
      <c r="J111">
        <v>0</v>
      </c>
      <c r="K111">
        <v>0</v>
      </c>
      <c r="L111">
        <v>0</v>
      </c>
      <c r="M111">
        <v>0</v>
      </c>
      <c r="N111">
        <v>108</v>
      </c>
      <c r="O111">
        <v>11.284352809145563</v>
      </c>
      <c r="P111" s="74">
        <v>79566.848515437043</v>
      </c>
      <c r="V111" s="81">
        <v>45248</v>
      </c>
      <c r="W111" s="3">
        <v>236.30747947877052</v>
      </c>
      <c r="X111" s="3">
        <v>126.63491984148462</v>
      </c>
      <c r="Y111" s="3">
        <v>251.06269509201462</v>
      </c>
      <c r="Z111" s="3">
        <v>1254.6048307563351</v>
      </c>
      <c r="AG111">
        <v>69</v>
      </c>
      <c r="AH111">
        <v>82400.319059560003</v>
      </c>
      <c r="AI111">
        <v>-8617.8010847795231</v>
      </c>
      <c r="AJ111">
        <v>-0.4996493396691043</v>
      </c>
      <c r="AK111">
        <f t="shared" si="22"/>
        <v>73782.51797478048</v>
      </c>
      <c r="AL111" s="4">
        <f t="shared" si="23"/>
        <v>0.11680004046114506</v>
      </c>
      <c r="AW111">
        <v>65</v>
      </c>
      <c r="AX111">
        <v>73498.369754159969</v>
      </c>
      <c r="AY111">
        <v>-2357.929963634102</v>
      </c>
      <c r="AZ111">
        <v>-0.3144208362154331</v>
      </c>
      <c r="BA111">
        <f t="shared" si="18"/>
        <v>71140.439790525867</v>
      </c>
      <c r="BB111" s="4">
        <f t="shared" si="19"/>
        <v>3.314472008574959E-2</v>
      </c>
      <c r="BN111">
        <v>65</v>
      </c>
      <c r="BO111">
        <v>11.212535876266895</v>
      </c>
      <c r="BP111">
        <v>-4.012464874074162E-2</v>
      </c>
      <c r="BQ111">
        <v>-0.49633913471520658</v>
      </c>
      <c r="BR111">
        <f t="shared" si="20"/>
        <v>11.172411227526153</v>
      </c>
      <c r="BS111" s="4">
        <f t="shared" si="21"/>
        <v>3.5914045700254989E-3</v>
      </c>
      <c r="CD111">
        <v>66</v>
      </c>
      <c r="CE111">
        <v>72083.401512495257</v>
      </c>
      <c r="CF111">
        <v>-375.60008023826231</v>
      </c>
      <c r="CG111">
        <v>-4.7535067385278434E-2</v>
      </c>
      <c r="CH111">
        <f t="shared" ref="CH111:CH174" si="32">CE111+CF111</f>
        <v>71707.801432256994</v>
      </c>
      <c r="CI111" s="4">
        <f t="shared" ref="CI111:CI174" si="33">ABS((CH111-CE111)/CH111)</f>
        <v>5.2379249222010392E-3</v>
      </c>
      <c r="CT111">
        <v>66</v>
      </c>
      <c r="CU111">
        <v>11.194407743271849</v>
      </c>
      <c r="CV111">
        <v>-1.4052916016575878E-2</v>
      </c>
      <c r="CW111">
        <v>-0.16754431320307961</v>
      </c>
      <c r="CX111">
        <f t="shared" ref="CX111:CX174" si="34">CU111-CV111</f>
        <v>11.208460659288425</v>
      </c>
      <c r="CY111" s="4">
        <f t="shared" ref="CY111:CY174" si="35">ABS((CX111-CU111)/CX111)</f>
        <v>1.2537775207276352E-3</v>
      </c>
      <c r="DJ111">
        <v>67</v>
      </c>
      <c r="DK111">
        <v>72652.879319314292</v>
      </c>
      <c r="DL111">
        <v>-261.00130698380235</v>
      </c>
      <c r="DM111">
        <v>-3.3166523798919365E-2</v>
      </c>
      <c r="DN111">
        <f t="shared" si="28"/>
        <v>72913.880626298094</v>
      </c>
      <c r="DO111" s="4">
        <f t="shared" si="29"/>
        <v>3.5795832664770573E-3</v>
      </c>
      <c r="DZ111">
        <v>67</v>
      </c>
      <c r="EA111">
        <v>11.203867986631778</v>
      </c>
      <c r="EB111">
        <v>-1.401859670098915E-2</v>
      </c>
      <c r="EC111">
        <v>-0.16774907374878337</v>
      </c>
      <c r="ED111">
        <f t="shared" si="30"/>
        <v>11.189849389930789</v>
      </c>
      <c r="EE111" s="4">
        <f t="shared" si="31"/>
        <v>1.2527958341962864E-3</v>
      </c>
      <c r="EP111">
        <v>69</v>
      </c>
      <c r="EQ111">
        <v>11.23814704914224</v>
      </c>
      <c r="ER111">
        <v>-2.9269950425639735E-2</v>
      </c>
      <c r="ES111">
        <v>-0.37318209583760403</v>
      </c>
      <c r="ET111">
        <f t="shared" si="24"/>
        <v>11.2088770987166</v>
      </c>
      <c r="EU111" s="4">
        <f t="shared" si="25"/>
        <v>2.6113187046177089E-3</v>
      </c>
      <c r="FF111">
        <v>69</v>
      </c>
      <c r="FG111">
        <v>11.231780773244717</v>
      </c>
      <c r="FH111">
        <v>-2.2903674528116369E-2</v>
      </c>
      <c r="FI111">
        <v>-0.50679455281308927</v>
      </c>
      <c r="FJ111">
        <f t="shared" si="26"/>
        <v>11.2088770987166</v>
      </c>
      <c r="FK111">
        <f t="shared" si="27"/>
        <v>2.0433513835867471E-3</v>
      </c>
    </row>
    <row r="112" spans="2:167" x14ac:dyDescent="0.2">
      <c r="B112" s="81">
        <v>45318</v>
      </c>
      <c r="C112">
        <v>4.7590988689129361</v>
      </c>
      <c r="D112">
        <v>5.2217722170611749</v>
      </c>
      <c r="E112">
        <v>5.8358087584150447</v>
      </c>
      <c r="F112">
        <v>7.4248040899391334</v>
      </c>
      <c r="G112">
        <v>0</v>
      </c>
      <c r="H112">
        <v>0</v>
      </c>
      <c r="I112">
        <v>0</v>
      </c>
      <c r="J112">
        <v>0</v>
      </c>
      <c r="K112">
        <v>0</v>
      </c>
      <c r="L112">
        <v>0</v>
      </c>
      <c r="M112">
        <v>0</v>
      </c>
      <c r="N112">
        <v>109</v>
      </c>
      <c r="O112">
        <v>11.287735439148149</v>
      </c>
      <c r="P112" s="74">
        <v>79836.44944746852</v>
      </c>
      <c r="V112" s="81">
        <v>45255</v>
      </c>
      <c r="W112" s="3">
        <v>212.67673153094364</v>
      </c>
      <c r="X112" s="3">
        <v>127.90126903138319</v>
      </c>
      <c r="Y112" s="3">
        <v>253.57332204293479</v>
      </c>
      <c r="Z112" s="3">
        <v>1267.1508790638513</v>
      </c>
      <c r="AG112">
        <v>70</v>
      </c>
      <c r="AH112">
        <v>82375.92874647626</v>
      </c>
      <c r="AI112">
        <v>-7897.5123710842308</v>
      </c>
      <c r="AJ112">
        <v>-0.45788789998995105</v>
      </c>
      <c r="AK112">
        <f t="shared" si="22"/>
        <v>74478.416375392029</v>
      </c>
      <c r="AL112" s="4">
        <f t="shared" si="23"/>
        <v>0.10603759794352449</v>
      </c>
      <c r="AW112">
        <v>66</v>
      </c>
      <c r="AX112">
        <v>73106.911681483602</v>
      </c>
      <c r="AY112">
        <v>-1399.1102492266073</v>
      </c>
      <c r="AZ112">
        <v>-0.1865659376249722</v>
      </c>
      <c r="BA112">
        <f t="shared" ref="BA112:BA175" si="36">AX112+AY112</f>
        <v>71707.801432256994</v>
      </c>
      <c r="BB112" s="4">
        <f t="shared" ref="BB112:BB175" si="37">ABS((BA112-AX112)/BA112)</f>
        <v>1.9511269642653307E-2</v>
      </c>
      <c r="BN112">
        <v>66</v>
      </c>
      <c r="BO112">
        <v>11.209125540263413</v>
      </c>
      <c r="BP112">
        <v>-2.8770713008139381E-2</v>
      </c>
      <c r="BQ112">
        <v>-0.35589173357921094</v>
      </c>
      <c r="BR112">
        <f t="shared" ref="BR112:BR175" si="38">BO112+BP112</f>
        <v>11.180354827255274</v>
      </c>
      <c r="BS112" s="4">
        <f t="shared" ref="BS112:BS175" si="39">ABS((BR112-BO112)/BR112)</f>
        <v>2.5733273632785464E-3</v>
      </c>
      <c r="CD112">
        <v>67</v>
      </c>
      <c r="CE112">
        <v>72062.90731551651</v>
      </c>
      <c r="CF112">
        <v>328.97069681397988</v>
      </c>
      <c r="CG112">
        <v>4.1633761715159319E-2</v>
      </c>
      <c r="CH112">
        <f t="shared" si="32"/>
        <v>72391.87801233049</v>
      </c>
      <c r="CI112" s="4">
        <f t="shared" si="33"/>
        <v>4.5443039446765891E-3</v>
      </c>
      <c r="CT112">
        <v>67</v>
      </c>
      <c r="CU112">
        <v>11.194199625442797</v>
      </c>
      <c r="CV112">
        <v>-4.3502355120086378E-3</v>
      </c>
      <c r="CW112">
        <v>-5.1865194403170375E-2</v>
      </c>
      <c r="CX112">
        <f t="shared" si="34"/>
        <v>11.198549860954806</v>
      </c>
      <c r="CY112" s="4">
        <f t="shared" si="35"/>
        <v>3.884641820613129E-4</v>
      </c>
      <c r="DJ112">
        <v>68</v>
      </c>
      <c r="DK112">
        <v>72631.443280589679</v>
      </c>
      <c r="DL112">
        <v>455.26529126564856</v>
      </c>
      <c r="DM112">
        <v>5.7852457874937625E-2</v>
      </c>
      <c r="DN112">
        <f t="shared" si="28"/>
        <v>72176.177989324031</v>
      </c>
      <c r="DO112" s="4">
        <f t="shared" si="29"/>
        <v>6.3076946431409727E-3</v>
      </c>
      <c r="DZ112">
        <v>68</v>
      </c>
      <c r="EA112">
        <v>11.203621231010848</v>
      </c>
      <c r="EB112">
        <v>-4.2194270876159123E-3</v>
      </c>
      <c r="EC112">
        <v>-5.0490430732496448E-2</v>
      </c>
      <c r="ED112">
        <f t="shared" si="30"/>
        <v>11.199401803923232</v>
      </c>
      <c r="EE112" s="4">
        <f t="shared" si="31"/>
        <v>3.7675468399908792E-4</v>
      </c>
      <c r="EP112">
        <v>70</v>
      </c>
      <c r="EQ112">
        <v>11.239699595860937</v>
      </c>
      <c r="ER112">
        <v>-2.1434946550215273E-2</v>
      </c>
      <c r="ES112">
        <v>-0.27328841222666755</v>
      </c>
      <c r="ET112">
        <f t="shared" si="24"/>
        <v>11.218264649310722</v>
      </c>
      <c r="EU112" s="4">
        <f t="shared" si="25"/>
        <v>1.9107185665772548E-3</v>
      </c>
      <c r="FF112">
        <v>70</v>
      </c>
      <c r="FG112">
        <v>11.240049712419298</v>
      </c>
      <c r="FH112">
        <v>-2.1785063108575642E-2</v>
      </c>
      <c r="FI112">
        <v>-0.48204279634528635</v>
      </c>
      <c r="FJ112">
        <f t="shared" si="26"/>
        <v>11.218264649310722</v>
      </c>
      <c r="FK112">
        <f t="shared" si="27"/>
        <v>1.9419280779682951E-3</v>
      </c>
    </row>
    <row r="113" spans="2:167" x14ac:dyDescent="0.2">
      <c r="B113" s="81">
        <v>45325</v>
      </c>
      <c r="C113">
        <v>4.9375859675784266</v>
      </c>
      <c r="D113">
        <v>5.2292944348832764</v>
      </c>
      <c r="E113">
        <v>5.8438770798431623</v>
      </c>
      <c r="F113">
        <v>7.4330337325978331</v>
      </c>
      <c r="G113">
        <v>0</v>
      </c>
      <c r="H113">
        <v>0</v>
      </c>
      <c r="I113">
        <v>0</v>
      </c>
      <c r="J113">
        <v>0</v>
      </c>
      <c r="K113">
        <v>0</v>
      </c>
      <c r="L113">
        <v>0</v>
      </c>
      <c r="M113">
        <v>0</v>
      </c>
      <c r="N113">
        <v>110</v>
      </c>
      <c r="O113">
        <v>11.305979062761862</v>
      </c>
      <c r="P113" s="74">
        <v>81306.322721317672</v>
      </c>
      <c r="V113" s="81">
        <v>45262</v>
      </c>
      <c r="W113" s="3">
        <v>200.86135755700764</v>
      </c>
      <c r="X113" s="3">
        <v>129.18028172084539</v>
      </c>
      <c r="Y113" s="3">
        <v>256.10905526336416</v>
      </c>
      <c r="Z113" s="3">
        <v>1279.8223878544572</v>
      </c>
      <c r="AG113">
        <v>71</v>
      </c>
      <c r="AH113">
        <v>91196.372939259672</v>
      </c>
      <c r="AI113">
        <v>-9620.1427968330099</v>
      </c>
      <c r="AJ113">
        <v>-0.55776385979127963</v>
      </c>
      <c r="AK113">
        <f t="shared" si="22"/>
        <v>81576.230142426662</v>
      </c>
      <c r="AL113" s="4">
        <f t="shared" si="23"/>
        <v>0.11792825900433106</v>
      </c>
      <c r="AW113">
        <v>67</v>
      </c>
      <c r="AX113">
        <v>73082.814291441915</v>
      </c>
      <c r="AY113">
        <v>-690.93627911142539</v>
      </c>
      <c r="AZ113">
        <v>-9.2133679116987444E-2</v>
      </c>
      <c r="BA113">
        <f t="shared" si="36"/>
        <v>72391.87801233049</v>
      </c>
      <c r="BB113" s="4">
        <f t="shared" si="37"/>
        <v>9.5443894823910823E-3</v>
      </c>
      <c r="BN113">
        <v>67</v>
      </c>
      <c r="BO113">
        <v>11.208867922998634</v>
      </c>
      <c r="BP113">
        <v>-1.9018533067844956E-2</v>
      </c>
      <c r="BQ113">
        <v>-0.23525794100876249</v>
      </c>
      <c r="BR113">
        <f t="shared" si="38"/>
        <v>11.189849389930789</v>
      </c>
      <c r="BS113" s="4">
        <f t="shared" si="39"/>
        <v>1.6996236861739021E-3</v>
      </c>
      <c r="CD113">
        <v>68</v>
      </c>
      <c r="CE113">
        <v>72043.591817213572</v>
      </c>
      <c r="CF113">
        <v>1043.1167546417564</v>
      </c>
      <c r="CG113">
        <v>0.13201441594782085</v>
      </c>
      <c r="CH113">
        <f t="shared" si="32"/>
        <v>73086.708571855328</v>
      </c>
      <c r="CI113" s="4">
        <f t="shared" si="33"/>
        <v>1.427231811398668E-2</v>
      </c>
      <c r="CT113">
        <v>68</v>
      </c>
      <c r="CU113">
        <v>11.194008452815437</v>
      </c>
      <c r="CV113">
        <v>5.3933511077950413E-3</v>
      </c>
      <c r="CW113">
        <v>6.4301622962290028E-2</v>
      </c>
      <c r="CX113">
        <f t="shared" si="34"/>
        <v>11.188615101707642</v>
      </c>
      <c r="CY113" s="4">
        <f t="shared" si="35"/>
        <v>4.8203920313353985E-4</v>
      </c>
      <c r="DJ113">
        <v>69</v>
      </c>
      <c r="DK113">
        <v>72610.320187935111</v>
      </c>
      <c r="DL113">
        <v>1172.1977868453687</v>
      </c>
      <c r="DM113">
        <v>0.14895605789767277</v>
      </c>
      <c r="DN113">
        <f t="shared" si="28"/>
        <v>71438.122401089742</v>
      </c>
      <c r="DO113" s="4">
        <f t="shared" si="29"/>
        <v>1.6408574965955259E-2</v>
      </c>
      <c r="DZ113">
        <v>69</v>
      </c>
      <c r="EA113">
        <v>11.20337807779066</v>
      </c>
      <c r="EB113">
        <v>5.4990209259404566E-3</v>
      </c>
      <c r="EC113">
        <v>6.5802282962216921E-2</v>
      </c>
      <c r="ED113">
        <f t="shared" si="30"/>
        <v>11.2088770987166</v>
      </c>
      <c r="EE113" s="4">
        <f t="shared" si="31"/>
        <v>4.9059516644803659E-4</v>
      </c>
      <c r="EP113">
        <v>71</v>
      </c>
      <c r="EQ113">
        <v>11.241371139929486</v>
      </c>
      <c r="ER113">
        <v>6.7922061313238302E-2</v>
      </c>
      <c r="ES113">
        <v>0.86598360522950946</v>
      </c>
      <c r="ET113">
        <f t="shared" si="24"/>
        <v>11.309293201242724</v>
      </c>
      <c r="EU113" s="4">
        <f t="shared" si="25"/>
        <v>6.0058626215274595E-3</v>
      </c>
      <c r="FF113">
        <v>71</v>
      </c>
      <c r="FG113">
        <v>11.248589483178639</v>
      </c>
      <c r="FH113">
        <v>6.0703718064084811E-2</v>
      </c>
      <c r="FI113">
        <v>1.3432042798466108</v>
      </c>
      <c r="FJ113">
        <f t="shared" si="26"/>
        <v>11.309293201242724</v>
      </c>
      <c r="FK113">
        <f t="shared" si="27"/>
        <v>5.3675960985266847E-3</v>
      </c>
    </row>
    <row r="114" spans="2:167" x14ac:dyDescent="0.2">
      <c r="B114" s="81">
        <v>45332</v>
      </c>
      <c r="C114">
        <v>4.6404061910055709</v>
      </c>
      <c r="D114">
        <v>4.9203263228093101</v>
      </c>
      <c r="E114">
        <v>5.5880033408758534</v>
      </c>
      <c r="F114">
        <v>7.2323810215374218</v>
      </c>
      <c r="G114">
        <v>0</v>
      </c>
      <c r="H114">
        <v>0</v>
      </c>
      <c r="I114">
        <v>0</v>
      </c>
      <c r="J114">
        <v>0</v>
      </c>
      <c r="K114">
        <v>0</v>
      </c>
      <c r="L114">
        <v>0</v>
      </c>
      <c r="M114">
        <v>0</v>
      </c>
      <c r="N114">
        <v>111</v>
      </c>
      <c r="O114">
        <v>11.206184577355451</v>
      </c>
      <c r="P114" s="74">
        <v>73584.124178678423</v>
      </c>
      <c r="V114" s="81">
        <v>45269</v>
      </c>
      <c r="W114" s="3">
        <v>190.70013593941837</v>
      </c>
      <c r="X114" s="3">
        <v>130.47208453796867</v>
      </c>
      <c r="Y114" s="3">
        <v>258.67014581599778</v>
      </c>
      <c r="Z114" s="3">
        <v>1292.6206117329791</v>
      </c>
      <c r="AG114">
        <v>72</v>
      </c>
      <c r="AH114">
        <v>91171.98262617593</v>
      </c>
      <c r="AI114">
        <v>-8899.8452544319298</v>
      </c>
      <c r="AJ114">
        <v>-0.51600190823479553</v>
      </c>
      <c r="AK114">
        <f t="shared" si="22"/>
        <v>82272.137371744</v>
      </c>
      <c r="AL114" s="4">
        <f t="shared" si="23"/>
        <v>0.10817569032172175</v>
      </c>
      <c r="AW114">
        <v>68</v>
      </c>
      <c r="AX114">
        <v>73058.716901400214</v>
      </c>
      <c r="AY114">
        <v>27.991670455114217</v>
      </c>
      <c r="AZ114">
        <v>3.7325809363732182E-3</v>
      </c>
      <c r="BA114">
        <f t="shared" si="36"/>
        <v>73086.708571855328</v>
      </c>
      <c r="BB114" s="4">
        <f t="shared" si="37"/>
        <v>3.8299262618447452E-4</v>
      </c>
      <c r="BN114">
        <v>68</v>
      </c>
      <c r="BO114">
        <v>11.208610305733853</v>
      </c>
      <c r="BP114">
        <v>-9.2085018106207173E-3</v>
      </c>
      <c r="BQ114">
        <v>-0.1139085316419501</v>
      </c>
      <c r="BR114">
        <f t="shared" si="38"/>
        <v>11.199401803923232</v>
      </c>
      <c r="BS114" s="4">
        <f t="shared" si="39"/>
        <v>8.2223157735040033E-4</v>
      </c>
      <c r="CD114">
        <v>69</v>
      </c>
      <c r="CE114">
        <v>72025.455017586413</v>
      </c>
      <c r="CF114">
        <v>1757.0629571940663</v>
      </c>
      <c r="CG114">
        <v>0.22236977696440904</v>
      </c>
      <c r="CH114">
        <f t="shared" si="32"/>
        <v>73782.51797478048</v>
      </c>
      <c r="CI114" s="4">
        <f t="shared" si="33"/>
        <v>2.3814082324957329E-2</v>
      </c>
      <c r="CT114">
        <v>69</v>
      </c>
      <c r="CU114">
        <v>11.193834225389766</v>
      </c>
      <c r="CV114">
        <v>1.5042873326834183E-2</v>
      </c>
      <c r="CW114">
        <v>0.17934696807214423</v>
      </c>
      <c r="CX114">
        <f t="shared" si="34"/>
        <v>11.178791352062932</v>
      </c>
      <c r="CY114" s="4">
        <f t="shared" si="35"/>
        <v>1.345661874622803E-3</v>
      </c>
      <c r="DJ114">
        <v>70</v>
      </c>
      <c r="DK114">
        <v>72589.501035235298</v>
      </c>
      <c r="DL114">
        <v>1888.915340156731</v>
      </c>
      <c r="DM114">
        <v>0.24003234431059783</v>
      </c>
      <c r="DN114">
        <f t="shared" si="28"/>
        <v>70700.585695078567</v>
      </c>
      <c r="DO114" s="4">
        <f t="shared" si="29"/>
        <v>2.6717110213249864E-2</v>
      </c>
      <c r="DZ114">
        <v>70</v>
      </c>
      <c r="EA114">
        <v>11.203138423299563</v>
      </c>
      <c r="EB114">
        <v>1.512622601115865E-2</v>
      </c>
      <c r="EC114">
        <v>0.1810031672077119</v>
      </c>
      <c r="ED114">
        <f t="shared" si="30"/>
        <v>11.218264649310722</v>
      </c>
      <c r="EE114" s="4">
        <f t="shared" si="31"/>
        <v>1.3483570306115076E-3</v>
      </c>
      <c r="EP114">
        <v>72</v>
      </c>
      <c r="EQ114">
        <v>11.243173109209058</v>
      </c>
      <c r="ER114">
        <v>7.4614670581729214E-2</v>
      </c>
      <c r="ES114">
        <v>0.95131213900282985</v>
      </c>
      <c r="ET114">
        <f t="shared" si="24"/>
        <v>11.317787779790788</v>
      </c>
      <c r="EU114" s="4">
        <f t="shared" si="25"/>
        <v>6.592690376732659E-3</v>
      </c>
      <c r="FF114">
        <v>72</v>
      </c>
      <c r="FG114">
        <v>11.257393721907095</v>
      </c>
      <c r="FH114">
        <v>6.0394057883693009E-2</v>
      </c>
      <c r="FI114">
        <v>1.3363523621574631</v>
      </c>
      <c r="FJ114">
        <f t="shared" si="26"/>
        <v>11.317787779790788</v>
      </c>
      <c r="FK114">
        <f t="shared" si="27"/>
        <v>5.3362069565868293E-3</v>
      </c>
    </row>
    <row r="115" spans="2:167" x14ac:dyDescent="0.2">
      <c r="B115" s="81">
        <v>45339</v>
      </c>
      <c r="C115">
        <v>4.6051875032600185</v>
      </c>
      <c r="D115">
        <v>4.8536611632617435</v>
      </c>
      <c r="E115">
        <v>5.4331382171387688</v>
      </c>
      <c r="F115">
        <v>7.0633229122022474</v>
      </c>
      <c r="G115">
        <v>0</v>
      </c>
      <c r="H115">
        <v>0</v>
      </c>
      <c r="I115">
        <v>0</v>
      </c>
      <c r="J115">
        <v>0</v>
      </c>
      <c r="K115">
        <v>0</v>
      </c>
      <c r="L115">
        <v>0</v>
      </c>
      <c r="M115">
        <v>0</v>
      </c>
      <c r="N115">
        <v>112</v>
      </c>
      <c r="O115">
        <v>11.172909334865274</v>
      </c>
      <c r="P115" s="74">
        <v>71175.884192519443</v>
      </c>
      <c r="V115" s="81">
        <v>45276</v>
      </c>
      <c r="W115" s="3">
        <v>181.15331376847354</v>
      </c>
      <c r="X115" s="3">
        <v>131.77680538333988</v>
      </c>
      <c r="Y115" s="3">
        <v>261.25684727415779</v>
      </c>
      <c r="Z115" s="3">
        <v>1305.5468178502929</v>
      </c>
      <c r="AG115">
        <v>73</v>
      </c>
      <c r="AH115">
        <v>91147.592313092187</v>
      </c>
      <c r="AI115">
        <v>-8179.5476444232481</v>
      </c>
      <c r="AJ115">
        <v>-0.47423995275850722</v>
      </c>
      <c r="AK115">
        <f t="shared" si="22"/>
        <v>82968.044668668939</v>
      </c>
      <c r="AL115" s="4">
        <f t="shared" si="23"/>
        <v>9.858672308221908E-2</v>
      </c>
      <c r="AW115">
        <v>69</v>
      </c>
      <c r="AX115">
        <v>73034.619511358513</v>
      </c>
      <c r="AY115">
        <v>747.89846342196688</v>
      </c>
      <c r="AZ115">
        <v>9.9729365969354597E-2</v>
      </c>
      <c r="BA115">
        <f t="shared" si="36"/>
        <v>73782.51797478048</v>
      </c>
      <c r="BB115" s="4">
        <f t="shared" si="37"/>
        <v>1.013652669969335E-2</v>
      </c>
      <c r="BN115">
        <v>69</v>
      </c>
      <c r="BO115">
        <v>11.208352688469073</v>
      </c>
      <c r="BP115">
        <v>5.2441024752702958E-4</v>
      </c>
      <c r="BQ115">
        <v>6.48691855659949E-3</v>
      </c>
      <c r="BR115">
        <f t="shared" si="38"/>
        <v>11.2088770987166</v>
      </c>
      <c r="BS115" s="4">
        <f t="shared" si="39"/>
        <v>4.678526161974546E-5</v>
      </c>
      <c r="CD115">
        <v>70</v>
      </c>
      <c r="CE115">
        <v>72008.496916635122</v>
      </c>
      <c r="CF115">
        <v>2469.9194587569073</v>
      </c>
      <c r="CG115">
        <v>0.31258722797328015</v>
      </c>
      <c r="CH115">
        <f t="shared" si="32"/>
        <v>74478.416375392029</v>
      </c>
      <c r="CI115" s="4">
        <f t="shared" si="33"/>
        <v>3.3162889048389849E-2</v>
      </c>
      <c r="CT115">
        <v>70</v>
      </c>
      <c r="CU115">
        <v>11.193676943165789</v>
      </c>
      <c r="CV115">
        <v>2.4587706144933108E-2</v>
      </c>
      <c r="CW115">
        <v>0.29314416555488099</v>
      </c>
      <c r="CX115">
        <f t="shared" si="34"/>
        <v>11.169089237020856</v>
      </c>
      <c r="CY115" s="4">
        <f t="shared" si="35"/>
        <v>2.2014065447194344E-3</v>
      </c>
      <c r="DJ115">
        <v>71</v>
      </c>
      <c r="DK115">
        <v>81473.767497893816</v>
      </c>
      <c r="DL115">
        <v>102.46264453284675</v>
      </c>
      <c r="DM115">
        <v>1.3020355252894486E-2</v>
      </c>
      <c r="DN115">
        <f t="shared" si="28"/>
        <v>81371.304853360969</v>
      </c>
      <c r="DO115" s="4">
        <f t="shared" si="29"/>
        <v>1.2591987398689801E-3</v>
      </c>
      <c r="DZ115">
        <v>71</v>
      </c>
      <c r="EA115">
        <v>11.30529496915028</v>
      </c>
      <c r="EB115">
        <v>3.9982320924440984E-3</v>
      </c>
      <c r="EC115">
        <v>4.7843571253664285E-2</v>
      </c>
      <c r="ED115">
        <f t="shared" si="30"/>
        <v>11.309293201242724</v>
      </c>
      <c r="EE115" s="4">
        <f t="shared" si="31"/>
        <v>3.5353509908158997E-4</v>
      </c>
      <c r="EP115">
        <v>73</v>
      </c>
      <c r="EQ115">
        <v>11.245118084021861</v>
      </c>
      <c r="ER115">
        <v>8.1092724631867341E-2</v>
      </c>
      <c r="ES115">
        <v>1.0339051653737308</v>
      </c>
      <c r="ET115">
        <f t="shared" si="24"/>
        <v>11.326210808653729</v>
      </c>
      <c r="EU115" s="4">
        <f t="shared" si="25"/>
        <v>7.1597400050075789E-3</v>
      </c>
      <c r="FF115">
        <v>73</v>
      </c>
      <c r="FG115">
        <v>11.266455223890544</v>
      </c>
      <c r="FH115">
        <v>5.9755584763184544E-2</v>
      </c>
      <c r="FI115">
        <v>1.322224729528295</v>
      </c>
      <c r="FJ115">
        <f t="shared" si="26"/>
        <v>11.326210808653729</v>
      </c>
      <c r="FK115">
        <f t="shared" si="27"/>
        <v>5.2758672580532073E-3</v>
      </c>
    </row>
    <row r="116" spans="2:167" x14ac:dyDescent="0.2">
      <c r="B116" s="81">
        <v>45346</v>
      </c>
      <c r="C116">
        <v>4.6015964420204316</v>
      </c>
      <c r="D116">
        <v>4.8525123414312956</v>
      </c>
      <c r="E116">
        <v>5.348660300546106</v>
      </c>
      <c r="F116">
        <v>6.925287374499999</v>
      </c>
      <c r="G116">
        <v>0</v>
      </c>
      <c r="H116">
        <v>0</v>
      </c>
      <c r="I116">
        <v>0</v>
      </c>
      <c r="J116">
        <v>0</v>
      </c>
      <c r="K116">
        <v>0</v>
      </c>
      <c r="L116">
        <v>0</v>
      </c>
      <c r="M116">
        <v>0</v>
      </c>
      <c r="N116">
        <v>113</v>
      </c>
      <c r="O116">
        <v>11.159576518379875</v>
      </c>
      <c r="P116" s="74">
        <v>70233.207423038548</v>
      </c>
      <c r="V116" s="81">
        <v>45283</v>
      </c>
      <c r="W116" s="3">
        <v>172.09446654265247</v>
      </c>
      <c r="X116" s="3">
        <v>133.09457343717241</v>
      </c>
      <c r="Y116" s="3">
        <v>263.86941574689934</v>
      </c>
      <c r="Z116" s="3">
        <v>1318.6022860287849</v>
      </c>
      <c r="AG116">
        <v>74</v>
      </c>
      <c r="AH116">
        <v>91123.202000008445</v>
      </c>
      <c r="AI116">
        <v>-7459.2500278209191</v>
      </c>
      <c r="AJ116">
        <v>-0.43247799689992744</v>
      </c>
      <c r="AK116">
        <f t="shared" si="22"/>
        <v>83663.951972187526</v>
      </c>
      <c r="AL116" s="4">
        <f t="shared" si="23"/>
        <v>8.9157275648425058E-2</v>
      </c>
      <c r="AW116">
        <v>70</v>
      </c>
      <c r="AX116">
        <v>73010.522121316812</v>
      </c>
      <c r="AY116">
        <v>1467.8942540752178</v>
      </c>
      <c r="AZ116">
        <v>0.19573801849942457</v>
      </c>
      <c r="BA116">
        <f t="shared" si="36"/>
        <v>74478.416375392029</v>
      </c>
      <c r="BB116" s="4">
        <f t="shared" si="37"/>
        <v>1.97089885300007E-2</v>
      </c>
      <c r="BN116">
        <v>70</v>
      </c>
      <c r="BO116">
        <v>11.208095071204292</v>
      </c>
      <c r="BP116">
        <v>1.0169578106429711E-2</v>
      </c>
      <c r="BQ116">
        <v>0.12579697906835155</v>
      </c>
      <c r="BR116">
        <f t="shared" si="38"/>
        <v>11.218264649310722</v>
      </c>
      <c r="BS116" s="4">
        <f t="shared" si="39"/>
        <v>9.0651971800777178E-4</v>
      </c>
      <c r="CD116">
        <v>71</v>
      </c>
      <c r="CE116">
        <v>80751.070794920422</v>
      </c>
      <c r="CF116">
        <v>825.15934750624001</v>
      </c>
      <c r="CG116">
        <v>0.10443023644302661</v>
      </c>
      <c r="CH116">
        <f t="shared" si="32"/>
        <v>81576.230142426662</v>
      </c>
      <c r="CI116" s="4">
        <f t="shared" si="33"/>
        <v>1.0115193433988881E-2</v>
      </c>
      <c r="CT116">
        <v>71</v>
      </c>
      <c r="CU116">
        <v>11.293861710883622</v>
      </c>
      <c r="CV116">
        <v>1.5431490359102185E-2</v>
      </c>
      <c r="CW116">
        <v>0.18398021100148085</v>
      </c>
      <c r="CX116">
        <f t="shared" si="34"/>
        <v>11.27843022052452</v>
      </c>
      <c r="CY116" s="4">
        <f t="shared" si="35"/>
        <v>1.368230335017715E-3</v>
      </c>
      <c r="DJ116">
        <v>72</v>
      </c>
      <c r="DK116">
        <v>81453.530718375245</v>
      </c>
      <c r="DL116">
        <v>818.60665336875536</v>
      </c>
      <c r="DM116">
        <v>0.10402375897908243</v>
      </c>
      <c r="DN116">
        <f t="shared" si="28"/>
        <v>80634.924065006489</v>
      </c>
      <c r="DO116" s="4">
        <f t="shared" si="29"/>
        <v>1.0152011214257593E-2</v>
      </c>
      <c r="DZ116">
        <v>72</v>
      </c>
      <c r="EA116">
        <v>11.305062018503014</v>
      </c>
      <c r="EB116">
        <v>1.2725761287773807E-2</v>
      </c>
      <c r="EC116">
        <v>0.15227877042939356</v>
      </c>
      <c r="ED116">
        <f t="shared" si="30"/>
        <v>11.317787779790788</v>
      </c>
      <c r="EE116" s="4">
        <f t="shared" si="31"/>
        <v>1.1244035968316279E-3</v>
      </c>
      <c r="EP116">
        <v>74</v>
      </c>
      <c r="EQ116">
        <v>11.247219899540619</v>
      </c>
      <c r="ER116">
        <v>8.734358283123278E-2</v>
      </c>
      <c r="ES116">
        <v>1.1136015204990704</v>
      </c>
      <c r="ET116">
        <f t="shared" si="24"/>
        <v>11.334563482371852</v>
      </c>
      <c r="EU116" s="4">
        <f t="shared" si="25"/>
        <v>7.7059502968133192E-3</v>
      </c>
      <c r="FF116">
        <v>74</v>
      </c>
      <c r="FG116">
        <v>11.275765979998745</v>
      </c>
      <c r="FH116">
        <v>5.879750237310688E-2</v>
      </c>
      <c r="FI116">
        <v>1.301025033565036</v>
      </c>
      <c r="FJ116">
        <f t="shared" si="26"/>
        <v>11.334563482371852</v>
      </c>
      <c r="FK116">
        <f t="shared" si="27"/>
        <v>5.1874518559582861E-3</v>
      </c>
    </row>
    <row r="117" spans="2:167" x14ac:dyDescent="0.2">
      <c r="B117" s="81">
        <v>45353</v>
      </c>
      <c r="C117">
        <v>4.6012366256117554</v>
      </c>
      <c r="D117">
        <v>4.8581909530080569</v>
      </c>
      <c r="E117">
        <v>5.3067328450585585</v>
      </c>
      <c r="F117">
        <v>6.8159060716462045</v>
      </c>
      <c r="G117">
        <v>0</v>
      </c>
      <c r="H117">
        <v>0</v>
      </c>
      <c r="I117">
        <v>0</v>
      </c>
      <c r="J117">
        <v>0</v>
      </c>
      <c r="K117">
        <v>0</v>
      </c>
      <c r="L117">
        <v>0</v>
      </c>
      <c r="M117">
        <v>0</v>
      </c>
      <c r="N117">
        <v>114</v>
      </c>
      <c r="O117">
        <v>11.152054670311419</v>
      </c>
      <c r="P117" s="74">
        <v>69706.905769411387</v>
      </c>
      <c r="V117" s="81">
        <v>45290</v>
      </c>
      <c r="W117" s="3">
        <v>83.37357820830276</v>
      </c>
      <c r="X117" s="3">
        <v>134.42551917154404</v>
      </c>
      <c r="Y117" s="3">
        <v>266.50810990436833</v>
      </c>
      <c r="Z117" s="3">
        <v>1331.7883088890646</v>
      </c>
      <c r="AG117">
        <v>75</v>
      </c>
      <c r="AH117">
        <v>98337.069259754382</v>
      </c>
      <c r="AI117">
        <v>-10118.786513834551</v>
      </c>
      <c r="AJ117">
        <v>-0.58667459948913636</v>
      </c>
      <c r="AK117">
        <f t="shared" si="22"/>
        <v>88218.282745919831</v>
      </c>
      <c r="AL117" s="4">
        <f t="shared" si="23"/>
        <v>0.11470169446596436</v>
      </c>
      <c r="AW117">
        <v>71</v>
      </c>
      <c r="AX117">
        <v>81828.894929731512</v>
      </c>
      <c r="AY117">
        <v>-252.6647873048496</v>
      </c>
      <c r="AZ117">
        <v>-3.3691871655146893E-2</v>
      </c>
      <c r="BA117">
        <f t="shared" si="36"/>
        <v>81576.230142426662</v>
      </c>
      <c r="BB117" s="4">
        <f t="shared" si="37"/>
        <v>3.0972844278745622E-3</v>
      </c>
      <c r="BN117">
        <v>71</v>
      </c>
      <c r="BO117">
        <v>11.309353269375533</v>
      </c>
      <c r="BP117">
        <v>-6.0068132809121266E-5</v>
      </c>
      <c r="BQ117">
        <v>-7.4303865574191954E-4</v>
      </c>
      <c r="BR117">
        <f t="shared" si="38"/>
        <v>11.309293201242724</v>
      </c>
      <c r="BS117" s="4">
        <f t="shared" si="39"/>
        <v>5.3113958352870949E-6</v>
      </c>
      <c r="CD117">
        <v>72</v>
      </c>
      <c r="CE117">
        <v>80736.470091320749</v>
      </c>
      <c r="CF117">
        <v>1535.6672804232512</v>
      </c>
      <c r="CG117">
        <v>0.19435045809889107</v>
      </c>
      <c r="CH117">
        <f t="shared" si="32"/>
        <v>82272.137371744</v>
      </c>
      <c r="CI117" s="4">
        <f t="shared" si="33"/>
        <v>1.8665702988660524E-2</v>
      </c>
      <c r="CT117">
        <v>72</v>
      </c>
      <c r="CU117">
        <v>11.293738319063024</v>
      </c>
      <c r="CV117">
        <v>2.4049460727763261E-2</v>
      </c>
      <c r="CW117">
        <v>0.28672699500835119</v>
      </c>
      <c r="CX117">
        <f t="shared" si="34"/>
        <v>11.269688858335261</v>
      </c>
      <c r="CY117" s="4">
        <f t="shared" si="35"/>
        <v>2.1339950933938921E-3</v>
      </c>
      <c r="DJ117">
        <v>73</v>
      </c>
      <c r="DK117">
        <v>81433.573075762979</v>
      </c>
      <c r="DL117">
        <v>1534.4715929059603</v>
      </c>
      <c r="DM117">
        <v>0.19499170020646542</v>
      </c>
      <c r="DN117">
        <f t="shared" si="28"/>
        <v>79899.101482857019</v>
      </c>
      <c r="DO117" s="4">
        <f t="shared" si="29"/>
        <v>1.9205117009171789E-2</v>
      </c>
      <c r="DZ117">
        <v>73</v>
      </c>
      <c r="EA117">
        <v>11.304832281070722</v>
      </c>
      <c r="EB117">
        <v>2.1378527583006957E-2</v>
      </c>
      <c r="EC117">
        <v>0.25581934316643762</v>
      </c>
      <c r="ED117">
        <f t="shared" si="30"/>
        <v>11.326210808653729</v>
      </c>
      <c r="EE117" s="4">
        <f t="shared" si="31"/>
        <v>1.8875269005829214E-3</v>
      </c>
      <c r="EP117">
        <v>75</v>
      </c>
      <c r="EQ117">
        <v>11.301637127758086</v>
      </c>
      <c r="ER117">
        <v>8.5932380124443597E-2</v>
      </c>
      <c r="ES117">
        <v>1.0956091571327842</v>
      </c>
      <c r="ET117">
        <f t="shared" si="24"/>
        <v>11.38756950788253</v>
      </c>
      <c r="EU117" s="4">
        <f t="shared" si="25"/>
        <v>7.5461563650576005E-3</v>
      </c>
      <c r="FF117">
        <v>75</v>
      </c>
      <c r="FG117">
        <v>11.285317289688638</v>
      </c>
      <c r="FH117">
        <v>0.10225221819389141</v>
      </c>
      <c r="FI117">
        <v>2.262556915489903</v>
      </c>
      <c r="FJ117">
        <f t="shared" si="26"/>
        <v>11.38756950788253</v>
      </c>
      <c r="FK117">
        <f t="shared" si="27"/>
        <v>8.9792837815928974E-3</v>
      </c>
    </row>
    <row r="118" spans="2:167" x14ac:dyDescent="0.2">
      <c r="B118" s="81">
        <v>45360</v>
      </c>
      <c r="C118">
        <v>4.6436590542171725</v>
      </c>
      <c r="D118">
        <v>4.864571390728802</v>
      </c>
      <c r="E118">
        <v>5.2883293461748995</v>
      </c>
      <c r="F118">
        <v>6.7315333715164209</v>
      </c>
      <c r="G118">
        <v>0</v>
      </c>
      <c r="H118">
        <v>0</v>
      </c>
      <c r="I118">
        <v>0</v>
      </c>
      <c r="J118">
        <v>0</v>
      </c>
      <c r="K118">
        <v>0</v>
      </c>
      <c r="L118">
        <v>0</v>
      </c>
      <c r="M118">
        <v>0</v>
      </c>
      <c r="N118">
        <v>115</v>
      </c>
      <c r="O118">
        <v>11.154390582192654</v>
      </c>
      <c r="P118" s="74">
        <v>69869.925284286946</v>
      </c>
      <c r="V118" s="81">
        <v>45297</v>
      </c>
      <c r="W118" s="3">
        <v>89.628343702147447</v>
      </c>
      <c r="X118" s="3">
        <v>135.7697743632595</v>
      </c>
      <c r="Y118" s="3">
        <v>269.17319100341206</v>
      </c>
      <c r="Z118" s="3">
        <v>1345.1061919779499</v>
      </c>
      <c r="AG118">
        <v>76</v>
      </c>
      <c r="AH118">
        <v>98312.67894667064</v>
      </c>
      <c r="AI118">
        <v>-9398.4888960249518</v>
      </c>
      <c r="AJ118">
        <v>-0.54491264356056057</v>
      </c>
      <c r="AK118">
        <f t="shared" si="22"/>
        <v>88914.190050645688</v>
      </c>
      <c r="AL118" s="4">
        <f t="shared" si="23"/>
        <v>0.10570291300715393</v>
      </c>
      <c r="AW118">
        <v>72</v>
      </c>
      <c r="AX118">
        <v>81804.797539689811</v>
      </c>
      <c r="AY118">
        <v>467.33983205418917</v>
      </c>
      <c r="AZ118">
        <v>6.2317958148675627E-2</v>
      </c>
      <c r="BA118">
        <f t="shared" si="36"/>
        <v>82272.137371744</v>
      </c>
      <c r="BB118" s="4">
        <f t="shared" si="37"/>
        <v>5.6804143782302535E-3</v>
      </c>
      <c r="BN118">
        <v>72</v>
      </c>
      <c r="BO118">
        <v>11.309095652110752</v>
      </c>
      <c r="BP118">
        <v>8.6921276800353553E-3</v>
      </c>
      <c r="BQ118">
        <v>0.10752101929710511</v>
      </c>
      <c r="BR118">
        <f t="shared" si="38"/>
        <v>11.317787779790788</v>
      </c>
      <c r="BS118" s="4">
        <f t="shared" si="39"/>
        <v>7.6800589029917573E-4</v>
      </c>
      <c r="CD118">
        <v>73</v>
      </c>
      <c r="CE118">
        <v>80723.048086396899</v>
      </c>
      <c r="CF118">
        <v>2244.9965822720405</v>
      </c>
      <c r="CG118">
        <v>0.28412151496433591</v>
      </c>
      <c r="CH118">
        <f t="shared" si="32"/>
        <v>82968.044668668939</v>
      </c>
      <c r="CI118" s="4">
        <f t="shared" si="33"/>
        <v>2.7058569250816806E-2</v>
      </c>
      <c r="CT118">
        <v>73</v>
      </c>
      <c r="CU118">
        <v>11.293631872444118</v>
      </c>
      <c r="CV118">
        <v>3.2578936209610276E-2</v>
      </c>
      <c r="CW118">
        <v>0.38841870866428818</v>
      </c>
      <c r="CX118">
        <f t="shared" si="34"/>
        <v>11.261052936234508</v>
      </c>
      <c r="CY118" s="4">
        <f t="shared" si="35"/>
        <v>2.8930630549459154E-3</v>
      </c>
      <c r="DJ118">
        <v>74</v>
      </c>
      <c r="DK118">
        <v>81413.886974138513</v>
      </c>
      <c r="DL118">
        <v>2250.0649980490125</v>
      </c>
      <c r="DM118">
        <v>0.28592513642676642</v>
      </c>
      <c r="DN118">
        <f t="shared" si="28"/>
        <v>79163.821976089501</v>
      </c>
      <c r="DO118" s="4">
        <f t="shared" si="29"/>
        <v>2.8422894977564603E-2</v>
      </c>
      <c r="DZ118">
        <v>74</v>
      </c>
      <c r="EA118">
        <v>11.304605669414881</v>
      </c>
      <c r="EB118">
        <v>2.9957812956970642E-2</v>
      </c>
      <c r="EC118">
        <v>0.3584806298562348</v>
      </c>
      <c r="ED118">
        <f t="shared" si="30"/>
        <v>11.334563482371852</v>
      </c>
      <c r="EE118" s="4">
        <f t="shared" si="31"/>
        <v>2.6430495540090901E-3</v>
      </c>
      <c r="EP118">
        <v>76</v>
      </c>
      <c r="EQ118">
        <v>11.304099783965576</v>
      </c>
      <c r="ER118">
        <v>9.1327242916303675E-2</v>
      </c>
      <c r="ES118">
        <v>1.164391856595749</v>
      </c>
      <c r="ET118">
        <f t="shared" si="24"/>
        <v>11.39542702688188</v>
      </c>
      <c r="EU118" s="4">
        <f t="shared" si="25"/>
        <v>8.0143765302399077E-3</v>
      </c>
      <c r="FF118">
        <v>76</v>
      </c>
      <c r="FG118">
        <v>11.29509988403211</v>
      </c>
      <c r="FH118">
        <v>0.1003271428497694</v>
      </c>
      <c r="FI118">
        <v>2.2199603575900708</v>
      </c>
      <c r="FJ118">
        <f t="shared" si="26"/>
        <v>11.39542702688188</v>
      </c>
      <c r="FK118">
        <f t="shared" si="27"/>
        <v>8.8041582481373521E-3</v>
      </c>
    </row>
    <row r="119" spans="2:167" x14ac:dyDescent="0.2">
      <c r="B119" s="81">
        <v>45367</v>
      </c>
      <c r="C119">
        <v>4.6055249415398514</v>
      </c>
      <c r="D119">
        <v>4.8710418747834145</v>
      </c>
      <c r="E119">
        <v>5.2822897143343921</v>
      </c>
      <c r="F119">
        <v>6.6679287819680981</v>
      </c>
      <c r="G119">
        <v>0</v>
      </c>
      <c r="H119">
        <v>0</v>
      </c>
      <c r="I119">
        <v>0</v>
      </c>
      <c r="J119">
        <v>0</v>
      </c>
      <c r="K119">
        <v>0</v>
      </c>
      <c r="L119">
        <v>0</v>
      </c>
      <c r="M119">
        <v>0</v>
      </c>
      <c r="N119">
        <v>116</v>
      </c>
      <c r="O119">
        <v>11.1457972760139</v>
      </c>
      <c r="P119" s="74">
        <v>69272.084019108181</v>
      </c>
      <c r="V119" s="81">
        <v>45304</v>
      </c>
      <c r="W119" s="3">
        <v>83.252742485161022</v>
      </c>
      <c r="X119" s="3">
        <v>137.12747210689207</v>
      </c>
      <c r="Y119" s="3">
        <v>271.86492291344615</v>
      </c>
      <c r="Z119" s="3">
        <v>1358.5572538977253</v>
      </c>
      <c r="AG119">
        <v>77</v>
      </c>
      <c r="AH119">
        <v>98288.288633586897</v>
      </c>
      <c r="AI119">
        <v>-8678.191278039274</v>
      </c>
      <c r="AJ119">
        <v>-0.50315068762177595</v>
      </c>
      <c r="AK119">
        <f t="shared" si="22"/>
        <v>89610.097355547623</v>
      </c>
      <c r="AL119" s="4">
        <f t="shared" si="23"/>
        <v>9.6843899673567546E-2</v>
      </c>
      <c r="AW119">
        <v>73</v>
      </c>
      <c r="AX119">
        <v>81780.70014964811</v>
      </c>
      <c r="AY119">
        <v>1187.3445190208295</v>
      </c>
      <c r="AZ119">
        <v>0.15832779696771021</v>
      </c>
      <c r="BA119">
        <f t="shared" si="36"/>
        <v>82968.044668668939</v>
      </c>
      <c r="BB119" s="4">
        <f t="shared" si="37"/>
        <v>1.4310865391157085E-2</v>
      </c>
      <c r="BN119">
        <v>73</v>
      </c>
      <c r="BO119">
        <v>11.308838034845973</v>
      </c>
      <c r="BP119">
        <v>1.7372773807755593E-2</v>
      </c>
      <c r="BQ119">
        <v>0.21490001258475916</v>
      </c>
      <c r="BR119">
        <f t="shared" si="38"/>
        <v>11.326210808653729</v>
      </c>
      <c r="BS119" s="4">
        <f t="shared" si="39"/>
        <v>1.5338557705885203E-3</v>
      </c>
      <c r="CD119">
        <v>74</v>
      </c>
      <c r="CE119">
        <v>80710.804780148857</v>
      </c>
      <c r="CF119">
        <v>2953.1471920386684</v>
      </c>
      <c r="CG119">
        <v>0.37374339931757983</v>
      </c>
      <c r="CH119">
        <f t="shared" si="32"/>
        <v>83663.951972187526</v>
      </c>
      <c r="CI119" s="4">
        <f t="shared" si="33"/>
        <v>3.5297725273847759E-2</v>
      </c>
      <c r="CT119">
        <v>74</v>
      </c>
      <c r="CU119">
        <v>11.293542371026904</v>
      </c>
      <c r="CV119">
        <v>4.1021111344948125E-2</v>
      </c>
      <c r="CW119">
        <v>0.4890695937419417</v>
      </c>
      <c r="CX119">
        <f t="shared" si="34"/>
        <v>11.252521259681956</v>
      </c>
      <c r="CY119" s="4">
        <f t="shared" si="35"/>
        <v>3.645504007348799E-3</v>
      </c>
      <c r="DJ119">
        <v>75</v>
      </c>
      <c r="DK119">
        <v>95308.063434193056</v>
      </c>
      <c r="DL119">
        <v>-7089.7806882732257</v>
      </c>
      <c r="DM119">
        <v>-0.90092797865309449</v>
      </c>
      <c r="DN119">
        <f t="shared" si="28"/>
        <v>102397.84412246628</v>
      </c>
      <c r="DO119" s="4">
        <f t="shared" si="29"/>
        <v>6.9237597227085709E-2</v>
      </c>
      <c r="DZ119">
        <v>75</v>
      </c>
      <c r="EA119">
        <v>11.443240664533661</v>
      </c>
      <c r="EB119">
        <v>-5.5671156651131426E-2</v>
      </c>
      <c r="EC119">
        <v>-0.66617116976421575</v>
      </c>
      <c r="ED119">
        <f t="shared" si="30"/>
        <v>11.38756950788253</v>
      </c>
      <c r="EE119" s="4">
        <f t="shared" si="31"/>
        <v>4.8887654747218519E-3</v>
      </c>
      <c r="EP119">
        <v>77</v>
      </c>
      <c r="EQ119">
        <v>11.306769625237544</v>
      </c>
      <c r="ER119">
        <v>9.6453661076328245E-2</v>
      </c>
      <c r="ES119">
        <v>1.2297519766259526</v>
      </c>
      <c r="ET119">
        <f t="shared" si="24"/>
        <v>11.403223286313873</v>
      </c>
      <c r="EU119" s="4">
        <f t="shared" si="25"/>
        <v>8.4584558816884481E-3</v>
      </c>
      <c r="FF119">
        <v>77</v>
      </c>
      <c r="FG119">
        <v>11.305104049501795</v>
      </c>
      <c r="FH119">
        <v>9.8119236812078015E-2</v>
      </c>
      <c r="FI119">
        <v>2.1711055438504019</v>
      </c>
      <c r="FJ119">
        <f t="shared" si="26"/>
        <v>11.403223286313873</v>
      </c>
      <c r="FK119">
        <f t="shared" si="27"/>
        <v>8.6045177182350312E-3</v>
      </c>
    </row>
    <row r="120" spans="2:167" x14ac:dyDescent="0.2">
      <c r="B120" s="81">
        <v>45374</v>
      </c>
      <c r="C120">
        <v>4.6016303123831506</v>
      </c>
      <c r="D120">
        <v>4.8775415275857865</v>
      </c>
      <c r="E120">
        <v>5.282578867593176</v>
      </c>
      <c r="F120">
        <v>6.620868980416331</v>
      </c>
      <c r="G120">
        <v>0</v>
      </c>
      <c r="H120">
        <v>0</v>
      </c>
      <c r="I120">
        <v>0</v>
      </c>
      <c r="J120">
        <v>0</v>
      </c>
      <c r="K120">
        <v>0</v>
      </c>
      <c r="L120">
        <v>0</v>
      </c>
      <c r="M120">
        <v>0</v>
      </c>
      <c r="N120">
        <v>117</v>
      </c>
      <c r="O120">
        <v>11.143968186178464</v>
      </c>
      <c r="P120" s="74">
        <v>69145.494961021745</v>
      </c>
      <c r="V120" s="81">
        <v>45311</v>
      </c>
      <c r="W120" s="3">
        <v>65.665922833780456</v>
      </c>
      <c r="X120" s="3">
        <v>138.49874682796099</v>
      </c>
      <c r="Y120" s="3">
        <v>274.58357214258058</v>
      </c>
      <c r="Z120" s="3">
        <v>1372.1428264367</v>
      </c>
      <c r="AG120">
        <v>78</v>
      </c>
      <c r="AH120">
        <v>98263.898320503155</v>
      </c>
      <c r="AI120">
        <v>-7957.8936599343288</v>
      </c>
      <c r="AJ120">
        <v>-0.46138873167607636</v>
      </c>
      <c r="AK120">
        <f t="shared" si="22"/>
        <v>90306.004660568826</v>
      </c>
      <c r="AL120" s="4">
        <f t="shared" si="23"/>
        <v>8.812142326355249E-2</v>
      </c>
      <c r="AW120">
        <v>74</v>
      </c>
      <c r="AX120">
        <v>81756.602759606409</v>
      </c>
      <c r="AY120">
        <v>1907.3492125811172</v>
      </c>
      <c r="AZ120">
        <v>0.25433763666598214</v>
      </c>
      <c r="BA120">
        <f t="shared" si="36"/>
        <v>83663.951972187526</v>
      </c>
      <c r="BB120" s="4">
        <f t="shared" si="37"/>
        <v>2.279774224883829E-2</v>
      </c>
      <c r="BN120">
        <v>74</v>
      </c>
      <c r="BO120">
        <v>11.308580417581192</v>
      </c>
      <c r="BP120">
        <v>2.5983064790660038E-2</v>
      </c>
      <c r="BQ120">
        <v>0.32140871758836459</v>
      </c>
      <c r="BR120">
        <f t="shared" si="38"/>
        <v>11.334563482371852</v>
      </c>
      <c r="BS120" s="4">
        <f t="shared" si="39"/>
        <v>2.2923745436752244E-3</v>
      </c>
      <c r="CD120">
        <v>75</v>
      </c>
      <c r="CE120">
        <v>95090.308696335574</v>
      </c>
      <c r="CF120">
        <v>-6872.0259504157439</v>
      </c>
      <c r="CG120">
        <v>-0.86970752620493563</v>
      </c>
      <c r="CH120">
        <f t="shared" si="32"/>
        <v>88218.282745919831</v>
      </c>
      <c r="CI120" s="4">
        <f t="shared" si="33"/>
        <v>7.7897979154820732E-2</v>
      </c>
      <c r="CT120">
        <v>75</v>
      </c>
      <c r="CU120">
        <v>11.440001012115347</v>
      </c>
      <c r="CV120">
        <v>-5.2431504232817616E-2</v>
      </c>
      <c r="CW120">
        <v>-0.6251087216724317</v>
      </c>
      <c r="CX120">
        <f t="shared" si="34"/>
        <v>11.492432516348165</v>
      </c>
      <c r="CY120" s="4">
        <f t="shared" si="35"/>
        <v>4.5622633988264003E-3</v>
      </c>
      <c r="DJ120">
        <v>76</v>
      </c>
      <c r="DK120">
        <v>95288.898834159845</v>
      </c>
      <c r="DL120">
        <v>-6374.7087835141574</v>
      </c>
      <c r="DM120">
        <v>-0.81006081165993438</v>
      </c>
      <c r="DN120">
        <f t="shared" si="28"/>
        <v>101663.607617674</v>
      </c>
      <c r="DO120" s="4">
        <f t="shared" si="29"/>
        <v>6.270394030760254E-2</v>
      </c>
      <c r="DZ120">
        <v>76</v>
      </c>
      <c r="EA120">
        <v>11.443020056013504</v>
      </c>
      <c r="EB120">
        <v>-4.759302913162422E-2</v>
      </c>
      <c r="EC120">
        <v>-0.5695068289656624</v>
      </c>
      <c r="ED120">
        <f t="shared" si="30"/>
        <v>11.39542702688188</v>
      </c>
      <c r="EE120" s="4">
        <f t="shared" si="31"/>
        <v>4.1765024706272068E-3</v>
      </c>
      <c r="EP120">
        <v>78</v>
      </c>
      <c r="EQ120">
        <v>11.309666885970083</v>
      </c>
      <c r="ER120">
        <v>0.10129234801896203</v>
      </c>
      <c r="ES120">
        <v>1.2914436196966004</v>
      </c>
      <c r="ET120">
        <f t="shared" si="24"/>
        <v>11.410959233989045</v>
      </c>
      <c r="EU120" s="4">
        <f t="shared" si="25"/>
        <v>8.8767601339990263E-3</v>
      </c>
      <c r="FF120">
        <v>78</v>
      </c>
      <c r="FG120">
        <v>11.315319748952451</v>
      </c>
      <c r="FH120">
        <v>9.5639485036594252E-2</v>
      </c>
      <c r="FI120">
        <v>2.1162355407598055</v>
      </c>
      <c r="FJ120">
        <f t="shared" si="26"/>
        <v>11.410959233989045</v>
      </c>
      <c r="FK120">
        <f t="shared" si="27"/>
        <v>8.3813711954836764E-3</v>
      </c>
    </row>
    <row r="121" spans="2:167" x14ac:dyDescent="0.2">
      <c r="B121" s="81">
        <v>45381</v>
      </c>
      <c r="C121">
        <v>4.6012400139185985</v>
      </c>
      <c r="D121">
        <v>4.8840642385127042</v>
      </c>
      <c r="E121">
        <v>5.2860676915337095</v>
      </c>
      <c r="F121">
        <v>6.5865577415266747</v>
      </c>
      <c r="G121">
        <v>0</v>
      </c>
      <c r="H121">
        <v>0</v>
      </c>
      <c r="I121">
        <v>0</v>
      </c>
      <c r="J121">
        <v>0</v>
      </c>
      <c r="K121">
        <v>0</v>
      </c>
      <c r="L121">
        <v>0</v>
      </c>
      <c r="M121">
        <v>0</v>
      </c>
      <c r="N121">
        <v>118</v>
      </c>
      <c r="O121">
        <v>11.143619501757659</v>
      </c>
      <c r="P121" s="74">
        <v>69121.389207054614</v>
      </c>
      <c r="V121" s="81">
        <v>45318</v>
      </c>
      <c r="W121" s="3">
        <v>67.037336290123349</v>
      </c>
      <c r="X121" s="3">
        <v>139.88373429624062</v>
      </c>
      <c r="Y121" s="3">
        <v>277.32940786400638</v>
      </c>
      <c r="Z121" s="3">
        <v>1385.8642547010652</v>
      </c>
      <c r="AG121">
        <v>79</v>
      </c>
      <c r="AH121">
        <v>108295.11505266784</v>
      </c>
      <c r="AI121">
        <v>-15958.756813316795</v>
      </c>
      <c r="AJ121">
        <v>-0.92526878089546394</v>
      </c>
      <c r="AK121">
        <f t="shared" si="22"/>
        <v>92336.358239351044</v>
      </c>
      <c r="AL121" s="4">
        <f t="shared" si="23"/>
        <v>0.17283285931581868</v>
      </c>
      <c r="AW121">
        <v>75</v>
      </c>
      <c r="AX121">
        <v>88977.207249319341</v>
      </c>
      <c r="AY121">
        <v>-758.92450339951029</v>
      </c>
      <c r="AZ121">
        <v>-0.10119964573311011</v>
      </c>
      <c r="BA121">
        <f t="shared" si="36"/>
        <v>88218.282745919831</v>
      </c>
      <c r="BB121" s="4">
        <f t="shared" si="37"/>
        <v>8.6028029539558359E-3</v>
      </c>
      <c r="BN121">
        <v>75</v>
      </c>
      <c r="BO121">
        <v>11.385776692404013</v>
      </c>
      <c r="BP121">
        <v>1.7928154785167294E-3</v>
      </c>
      <c r="BQ121">
        <v>2.2177003693181131E-2</v>
      </c>
      <c r="BR121">
        <f t="shared" si="38"/>
        <v>11.38756950788253</v>
      </c>
      <c r="BS121" s="4">
        <f t="shared" si="39"/>
        <v>1.5743618313598297E-4</v>
      </c>
      <c r="CD121">
        <v>76</v>
      </c>
      <c r="CE121">
        <v>95080.42278743918</v>
      </c>
      <c r="CF121">
        <v>-6166.2327367934922</v>
      </c>
      <c r="CG121">
        <v>-0.78038398839226131</v>
      </c>
      <c r="CH121">
        <f t="shared" si="32"/>
        <v>88914.190050645688</v>
      </c>
      <c r="CI121" s="4">
        <f t="shared" si="33"/>
        <v>6.935037853104431E-2</v>
      </c>
      <c r="CT121">
        <v>76</v>
      </c>
      <c r="CU121">
        <v>11.439945401101513</v>
      </c>
      <c r="CV121">
        <v>-4.4518374219633117E-2</v>
      </c>
      <c r="CW121">
        <v>-0.53076531765707657</v>
      </c>
      <c r="CX121">
        <f t="shared" si="34"/>
        <v>11.484463775321146</v>
      </c>
      <c r="CY121" s="4">
        <f t="shared" si="35"/>
        <v>3.8763998990791562E-3</v>
      </c>
      <c r="DJ121">
        <v>77</v>
      </c>
      <c r="DK121">
        <v>95269.984758956154</v>
      </c>
      <c r="DL121">
        <v>-5659.8874034085311</v>
      </c>
      <c r="DM121">
        <v>-0.71922547987854613</v>
      </c>
      <c r="DN121">
        <f t="shared" si="28"/>
        <v>100929.87216236469</v>
      </c>
      <c r="DO121" s="4">
        <f t="shared" si="29"/>
        <v>5.6077425663469953E-2</v>
      </c>
      <c r="DZ121">
        <v>77</v>
      </c>
      <c r="EA121">
        <v>11.442802331347526</v>
      </c>
      <c r="EB121">
        <v>-3.957904503365306E-2</v>
      </c>
      <c r="EC121">
        <v>-0.47361003999695733</v>
      </c>
      <c r="ED121">
        <f t="shared" si="30"/>
        <v>11.403223286313873</v>
      </c>
      <c r="EE121" s="4">
        <f t="shared" si="31"/>
        <v>3.4708646879830682E-3</v>
      </c>
      <c r="EP121">
        <v>79</v>
      </c>
      <c r="EQ121">
        <v>11.397454907212188</v>
      </c>
      <c r="ER121">
        <v>3.5738349467550279E-2</v>
      </c>
      <c r="ES121">
        <v>0.45565202407703215</v>
      </c>
      <c r="ET121">
        <f t="shared" si="24"/>
        <v>11.433193256679738</v>
      </c>
      <c r="EU121" s="4">
        <f t="shared" si="25"/>
        <v>3.1258414569936949E-3</v>
      </c>
      <c r="FF121">
        <v>79</v>
      </c>
      <c r="FG121">
        <v>11.334758390521607</v>
      </c>
      <c r="FH121">
        <v>9.8434866158131129E-2</v>
      </c>
      <c r="FI121">
        <v>2.1780895425573044</v>
      </c>
      <c r="FJ121">
        <f t="shared" si="26"/>
        <v>11.433193256679738</v>
      </c>
      <c r="FK121">
        <f t="shared" si="27"/>
        <v>8.6095689933887425E-3</v>
      </c>
    </row>
    <row r="122" spans="2:167" x14ac:dyDescent="0.2">
      <c r="B122" s="81">
        <v>45388</v>
      </c>
      <c r="C122">
        <v>4.6453891090407042</v>
      </c>
      <c r="D122">
        <v>4.8906093380373399</v>
      </c>
      <c r="E122">
        <v>5.2911681144825531</v>
      </c>
      <c r="F122">
        <v>6.5618195994879782</v>
      </c>
      <c r="G122">
        <v>0</v>
      </c>
      <c r="H122">
        <v>0</v>
      </c>
      <c r="I122">
        <v>0</v>
      </c>
      <c r="J122">
        <v>0</v>
      </c>
      <c r="K122">
        <v>0</v>
      </c>
      <c r="L122">
        <v>0</v>
      </c>
      <c r="M122">
        <v>0</v>
      </c>
      <c r="N122">
        <v>119</v>
      </c>
      <c r="O122">
        <v>11.151055607411291</v>
      </c>
      <c r="P122" s="74">
        <v>69637.298962553308</v>
      </c>
      <c r="V122" s="81">
        <v>45325</v>
      </c>
      <c r="W122" s="3">
        <v>89.829812965179457</v>
      </c>
      <c r="X122" s="3">
        <v>141.28257163920301</v>
      </c>
      <c r="Y122" s="3">
        <v>280.10270194264649</v>
      </c>
      <c r="Z122" s="3">
        <v>1399.7228972480746</v>
      </c>
      <c r="AG122">
        <v>80</v>
      </c>
      <c r="AH122">
        <v>108270.7247395841</v>
      </c>
      <c r="AI122">
        <v>-15238.45919507237</v>
      </c>
      <c r="AJ122">
        <v>-0.88350682494167743</v>
      </c>
      <c r="AK122">
        <f t="shared" si="22"/>
        <v>93032.265544511727</v>
      </c>
      <c r="AL122" s="4">
        <f t="shared" si="23"/>
        <v>0.16379757179815702</v>
      </c>
      <c r="AW122">
        <v>76</v>
      </c>
      <c r="AX122">
        <v>88953.109859277654</v>
      </c>
      <c r="AY122">
        <v>-38.919808631966589</v>
      </c>
      <c r="AZ122">
        <v>-5.1898058738552534E-3</v>
      </c>
      <c r="BA122">
        <f t="shared" si="36"/>
        <v>88914.190050645688</v>
      </c>
      <c r="BB122" s="4">
        <f t="shared" si="37"/>
        <v>4.3772325440739879E-4</v>
      </c>
      <c r="BN122">
        <v>76</v>
      </c>
      <c r="BO122">
        <v>11.385519075139232</v>
      </c>
      <c r="BP122">
        <v>9.9079517426474695E-3</v>
      </c>
      <c r="BQ122">
        <v>0.12256067901106253</v>
      </c>
      <c r="BR122">
        <f t="shared" si="38"/>
        <v>11.39542702688188</v>
      </c>
      <c r="BS122" s="4">
        <f t="shared" si="39"/>
        <v>8.6946735030416617E-4</v>
      </c>
      <c r="CD122">
        <v>77</v>
      </c>
      <c r="CE122">
        <v>95071.715577218594</v>
      </c>
      <c r="CF122">
        <v>-5461.6182216709713</v>
      </c>
      <c r="CG122">
        <v>-0.69120962390398044</v>
      </c>
      <c r="CH122">
        <f t="shared" si="32"/>
        <v>89610.097355547623</v>
      </c>
      <c r="CI122" s="4">
        <f t="shared" si="33"/>
        <v>6.0948691976092928E-2</v>
      </c>
      <c r="CT122">
        <v>77</v>
      </c>
      <c r="CU122">
        <v>11.439906735289371</v>
      </c>
      <c r="CV122">
        <v>-3.6683448975498578E-2</v>
      </c>
      <c r="CW122">
        <v>-0.43735430121909158</v>
      </c>
      <c r="CX122">
        <f t="shared" si="34"/>
        <v>11.47659018426487</v>
      </c>
      <c r="CY122" s="4">
        <f t="shared" si="35"/>
        <v>3.1963717782476806E-3</v>
      </c>
      <c r="DJ122">
        <v>78</v>
      </c>
      <c r="DK122">
        <v>95251.314743152427</v>
      </c>
      <c r="DL122">
        <v>-4945.3100825836009</v>
      </c>
      <c r="DM122">
        <v>-0.62842116172707074</v>
      </c>
      <c r="DN122">
        <f t="shared" si="28"/>
        <v>100196.62482573603</v>
      </c>
      <c r="DO122" s="4">
        <f t="shared" si="29"/>
        <v>4.9356054569548453E-2</v>
      </c>
      <c r="DZ122">
        <v>78</v>
      </c>
      <c r="EA122">
        <v>11.442587416110545</v>
      </c>
      <c r="EB122">
        <v>-3.1628182121499648E-2</v>
      </c>
      <c r="EC122">
        <v>-0.37846857059986855</v>
      </c>
      <c r="ED122">
        <f t="shared" si="30"/>
        <v>11.410959233989045</v>
      </c>
      <c r="EE122" s="4">
        <f t="shared" si="31"/>
        <v>2.7717373686947317E-3</v>
      </c>
      <c r="EP122">
        <v>80</v>
      </c>
      <c r="EQ122">
        <v>11.400875986260367</v>
      </c>
      <c r="ER122">
        <v>3.9825667043631441E-2</v>
      </c>
      <c r="ES122">
        <v>0.50776395857691792</v>
      </c>
      <c r="ET122">
        <f t="shared" si="24"/>
        <v>11.440701653303998</v>
      </c>
      <c r="EU122" s="4">
        <f t="shared" si="25"/>
        <v>3.4810510972576631E-3</v>
      </c>
      <c r="FF122">
        <v>80</v>
      </c>
      <c r="FG122">
        <v>11.345366322203628</v>
      </c>
      <c r="FH122">
        <v>9.5335331100370624E-2</v>
      </c>
      <c r="FI122">
        <v>2.1095054609245558</v>
      </c>
      <c r="FJ122">
        <f t="shared" si="26"/>
        <v>11.440701653303998</v>
      </c>
      <c r="FK122">
        <f t="shared" si="27"/>
        <v>8.3329968728656102E-3</v>
      </c>
    </row>
    <row r="123" spans="2:167" x14ac:dyDescent="0.2">
      <c r="B123" s="81">
        <v>45395</v>
      </c>
      <c r="C123">
        <v>4.6959563005091827</v>
      </c>
      <c r="D123">
        <v>4.8971766965365049</v>
      </c>
      <c r="E123">
        <v>5.2970827809587364</v>
      </c>
      <c r="F123">
        <v>6.5441314136986533</v>
      </c>
      <c r="G123">
        <v>0</v>
      </c>
      <c r="H123">
        <v>0</v>
      </c>
      <c r="I123">
        <v>0</v>
      </c>
      <c r="J123">
        <v>0</v>
      </c>
      <c r="K123">
        <v>0</v>
      </c>
      <c r="L123">
        <v>0</v>
      </c>
      <c r="M123">
        <v>0</v>
      </c>
      <c r="N123">
        <v>120</v>
      </c>
      <c r="O123">
        <v>11.159557724239312</v>
      </c>
      <c r="P123" s="74">
        <v>70231.887462669794</v>
      </c>
      <c r="V123" s="81">
        <v>45332</v>
      </c>
      <c r="W123" s="3">
        <v>53.982981296517949</v>
      </c>
      <c r="X123" s="3">
        <v>91.668843680740821</v>
      </c>
      <c r="Y123" s="3">
        <v>202.1894904552835</v>
      </c>
      <c r="Z123" s="3">
        <v>1092.3060280736522</v>
      </c>
      <c r="AG123">
        <v>81</v>
      </c>
      <c r="AH123">
        <v>108246.33442650034</v>
      </c>
      <c r="AI123">
        <v>556.05036396204378</v>
      </c>
      <c r="AJ123">
        <v>3.2239105363791098E-2</v>
      </c>
      <c r="AK123">
        <f t="shared" si="22"/>
        <v>108802.38479046238</v>
      </c>
      <c r="AL123" s="4">
        <f t="shared" si="23"/>
        <v>5.110645001328934E-3</v>
      </c>
      <c r="AW123">
        <v>77</v>
      </c>
      <c r="AX123">
        <v>88929.012469235953</v>
      </c>
      <c r="AY123">
        <v>681.08488631166983</v>
      </c>
      <c r="AZ123">
        <v>9.0820034008880876E-2</v>
      </c>
      <c r="BA123">
        <f t="shared" si="36"/>
        <v>89610.097355547623</v>
      </c>
      <c r="BB123" s="4">
        <f t="shared" si="37"/>
        <v>7.6005372877714535E-3</v>
      </c>
      <c r="BN123">
        <v>77</v>
      </c>
      <c r="BO123">
        <v>11.385261457874453</v>
      </c>
      <c r="BP123">
        <v>1.7961828439419847E-2</v>
      </c>
      <c r="BQ123">
        <v>0.2221865777100846</v>
      </c>
      <c r="BR123">
        <f t="shared" si="38"/>
        <v>11.403223286313873</v>
      </c>
      <c r="BS123" s="4">
        <f t="shared" si="39"/>
        <v>1.5751536200275583E-3</v>
      </c>
      <c r="CD123">
        <v>78</v>
      </c>
      <c r="CE123">
        <v>95064.187065673847</v>
      </c>
      <c r="CF123">
        <v>-4758.1824051050207</v>
      </c>
      <c r="CG123">
        <v>-0.60218443274728672</v>
      </c>
      <c r="CH123">
        <f t="shared" si="32"/>
        <v>90306.004660568826</v>
      </c>
      <c r="CI123" s="4">
        <f t="shared" si="33"/>
        <v>5.268954620447993E-2</v>
      </c>
      <c r="CT123">
        <v>78</v>
      </c>
      <c r="CU123">
        <v>11.439885014678918</v>
      </c>
      <c r="CV123">
        <v>-2.8925780689872838E-2</v>
      </c>
      <c r="CW123">
        <v>-0.34486437219372956</v>
      </c>
      <c r="CX123">
        <f t="shared" si="34"/>
        <v>11.468810795368791</v>
      </c>
      <c r="CY123" s="4">
        <f t="shared" si="35"/>
        <v>2.5221255460551612E-3</v>
      </c>
      <c r="DJ123">
        <v>79</v>
      </c>
      <c r="DK123">
        <v>95232.882568419242</v>
      </c>
      <c r="DL123">
        <v>-2896.5243290681974</v>
      </c>
      <c r="DM123">
        <v>-0.36807341773254509</v>
      </c>
      <c r="DN123">
        <f t="shared" si="28"/>
        <v>98129.406897487439</v>
      </c>
      <c r="DO123" s="4">
        <f t="shared" si="29"/>
        <v>2.9517393619774967E-2</v>
      </c>
      <c r="DZ123">
        <v>79</v>
      </c>
      <c r="EA123">
        <v>11.442375238721812</v>
      </c>
      <c r="EB123">
        <v>-9.1819820420742104E-3</v>
      </c>
      <c r="EC123">
        <v>-0.10987326446357003</v>
      </c>
      <c r="ED123">
        <f t="shared" si="30"/>
        <v>11.433193256679738</v>
      </c>
      <c r="EE123" s="4">
        <f t="shared" si="31"/>
        <v>8.030986475899654E-4</v>
      </c>
      <c r="EP123">
        <v>81</v>
      </c>
      <c r="EQ123">
        <v>11.479550519247397</v>
      </c>
      <c r="ER123">
        <v>0.117738012946349</v>
      </c>
      <c r="ES123">
        <v>1.5011203569578015</v>
      </c>
      <c r="ET123">
        <f t="shared" si="24"/>
        <v>11.597288532193746</v>
      </c>
      <c r="EU123" s="4">
        <f t="shared" si="25"/>
        <v>1.0152201751255183E-2</v>
      </c>
      <c r="FF123">
        <v>81</v>
      </c>
      <c r="FG123">
        <v>11.519624936167389</v>
      </c>
      <c r="FH123">
        <v>7.7663596026356529E-2</v>
      </c>
      <c r="FI123">
        <v>1.7184791623595761</v>
      </c>
      <c r="FJ123">
        <f t="shared" si="26"/>
        <v>11.597288532193746</v>
      </c>
      <c r="FK123">
        <f t="shared" si="27"/>
        <v>6.6967029242020306E-3</v>
      </c>
    </row>
    <row r="124" spans="2:167" x14ac:dyDescent="0.2">
      <c r="B124" s="81">
        <v>45402</v>
      </c>
      <c r="C124">
        <v>4.7491704204750249</v>
      </c>
      <c r="D124">
        <v>4.9037662373377442</v>
      </c>
      <c r="E124">
        <v>5.303413480449727</v>
      </c>
      <c r="F124">
        <v>6.5315608504577147</v>
      </c>
      <c r="G124">
        <v>0</v>
      </c>
      <c r="H124">
        <v>0</v>
      </c>
      <c r="I124">
        <v>0</v>
      </c>
      <c r="J124">
        <v>0</v>
      </c>
      <c r="K124">
        <v>0</v>
      </c>
      <c r="L124">
        <v>0</v>
      </c>
      <c r="M124">
        <v>0</v>
      </c>
      <c r="N124">
        <v>121</v>
      </c>
      <c r="O124">
        <v>11.168357800757788</v>
      </c>
      <c r="P124" s="74">
        <v>70852.660866985374</v>
      </c>
      <c r="V124" s="81">
        <v>45339</v>
      </c>
      <c r="W124" s="3">
        <v>50.398298129651792</v>
      </c>
      <c r="X124" s="3">
        <v>82.830441559053568</v>
      </c>
      <c r="Y124" s="3">
        <v>163.8542661064416</v>
      </c>
      <c r="Z124" s="3">
        <v>877.11421965155648</v>
      </c>
      <c r="AG124">
        <v>82</v>
      </c>
      <c r="AH124">
        <v>108221.9441134166</v>
      </c>
      <c r="AI124">
        <v>1792.644721891731</v>
      </c>
      <c r="AJ124">
        <v>0.1039353012146513</v>
      </c>
      <c r="AK124">
        <f t="shared" si="22"/>
        <v>110014.58883530833</v>
      </c>
      <c r="AL124" s="4">
        <f t="shared" si="23"/>
        <v>1.629460911384505E-2</v>
      </c>
      <c r="AW124">
        <v>78</v>
      </c>
      <c r="AX124">
        <v>88904.915079194252</v>
      </c>
      <c r="AY124">
        <v>1401.0895813745738</v>
      </c>
      <c r="AZ124">
        <v>0.18682987390752087</v>
      </c>
      <c r="BA124">
        <f t="shared" si="36"/>
        <v>90306.004660568826</v>
      </c>
      <c r="BB124" s="4">
        <f t="shared" si="37"/>
        <v>1.5514910516092679E-2</v>
      </c>
      <c r="BN124">
        <v>78</v>
      </c>
      <c r="BO124">
        <v>11.385003840609672</v>
      </c>
      <c r="BP124">
        <v>2.5955393379373248E-2</v>
      </c>
      <c r="BQ124">
        <v>0.32106642414118264</v>
      </c>
      <c r="BR124">
        <f t="shared" si="38"/>
        <v>11.410959233989045</v>
      </c>
      <c r="BS124" s="4">
        <f t="shared" si="39"/>
        <v>2.2746022351969931E-3</v>
      </c>
      <c r="CD124">
        <v>79</v>
      </c>
      <c r="CE124">
        <v>95057.837252804922</v>
      </c>
      <c r="CF124">
        <v>-2721.479013453878</v>
      </c>
      <c r="CG124">
        <v>-0.3444240166564605</v>
      </c>
      <c r="CH124">
        <f t="shared" si="32"/>
        <v>92336.358239351044</v>
      </c>
      <c r="CI124" s="4">
        <f t="shared" si="33"/>
        <v>2.9473536376638944E-2</v>
      </c>
      <c r="CT124">
        <v>79</v>
      </c>
      <c r="CU124">
        <v>11.439880239270156</v>
      </c>
      <c r="CV124">
        <v>-6.6869825904181113E-3</v>
      </c>
      <c r="CW124">
        <v>-7.9724799051744427E-2</v>
      </c>
      <c r="CX124">
        <f t="shared" si="34"/>
        <v>11.446567221860574</v>
      </c>
      <c r="CY124" s="4">
        <f t="shared" si="35"/>
        <v>5.841910907269525E-4</v>
      </c>
      <c r="DJ124">
        <v>80</v>
      </c>
      <c r="DK124">
        <v>95214.682251093676</v>
      </c>
      <c r="DL124">
        <v>-2182.4167065819493</v>
      </c>
      <c r="DM124">
        <v>-0.27732878610642941</v>
      </c>
      <c r="DN124">
        <f t="shared" si="28"/>
        <v>97397.098957675626</v>
      </c>
      <c r="DO124" s="4">
        <f t="shared" si="29"/>
        <v>2.2407409768234771E-2</v>
      </c>
      <c r="DZ124">
        <v>80</v>
      </c>
      <c r="EA124">
        <v>11.44216573030188</v>
      </c>
      <c r="EB124">
        <v>-1.4640769978822021E-3</v>
      </c>
      <c r="EC124">
        <v>-1.7519411217123432E-2</v>
      </c>
      <c r="ED124">
        <f t="shared" si="30"/>
        <v>11.440701653303998</v>
      </c>
      <c r="EE124" s="4">
        <f t="shared" si="31"/>
        <v>1.279709096740047E-4</v>
      </c>
      <c r="EP124">
        <v>82</v>
      </c>
      <c r="EQ124">
        <v>11.491014356454134</v>
      </c>
      <c r="ER124">
        <v>0.11735390530192902</v>
      </c>
      <c r="ES124">
        <v>1.4962231127299355</v>
      </c>
      <c r="ET124">
        <f t="shared" si="24"/>
        <v>11.608368261756063</v>
      </c>
      <c r="EU124" s="4">
        <f t="shared" si="25"/>
        <v>1.0109423017578893E-2</v>
      </c>
      <c r="FF124">
        <v>82</v>
      </c>
      <c r="FG124">
        <v>11.537038263598395</v>
      </c>
      <c r="FH124">
        <v>7.1329998157667163E-2</v>
      </c>
      <c r="FI124">
        <v>1.5783342744456303</v>
      </c>
      <c r="FJ124">
        <f t="shared" si="26"/>
        <v>11.608368261756063</v>
      </c>
      <c r="FK124">
        <f t="shared" si="27"/>
        <v>6.1447049705224185E-3</v>
      </c>
    </row>
    <row r="125" spans="2:167" x14ac:dyDescent="0.2">
      <c r="B125" s="81">
        <v>45409</v>
      </c>
      <c r="C125">
        <v>4.804647357120861</v>
      </c>
      <c r="D125">
        <v>4.910377888349621</v>
      </c>
      <c r="E125">
        <v>5.3099618573932013</v>
      </c>
      <c r="F125">
        <v>6.5226664791336511</v>
      </c>
      <c r="G125">
        <v>0</v>
      </c>
      <c r="H125">
        <v>0</v>
      </c>
      <c r="I125">
        <v>0</v>
      </c>
      <c r="J125">
        <v>0</v>
      </c>
      <c r="K125">
        <v>0</v>
      </c>
      <c r="L125">
        <v>0</v>
      </c>
      <c r="M125">
        <v>0</v>
      </c>
      <c r="N125">
        <v>122</v>
      </c>
      <c r="O125">
        <v>11.177302254497715</v>
      </c>
      <c r="P125" s="74">
        <v>71489.241905244562</v>
      </c>
      <c r="V125" s="81">
        <v>45346</v>
      </c>
      <c r="W125" s="3">
        <v>50.039829812965181</v>
      </c>
      <c r="X125" s="3">
        <v>82.683236918794634</v>
      </c>
      <c r="Y125" s="3">
        <v>145.31424914080867</v>
      </c>
      <c r="Z125" s="3">
        <v>726.47995375608946</v>
      </c>
      <c r="AG125">
        <v>83</v>
      </c>
      <c r="AH125">
        <v>108197.55380033285</v>
      </c>
      <c r="AI125">
        <v>2500.5439613954804</v>
      </c>
      <c r="AJ125">
        <v>0.14497841465979747</v>
      </c>
      <c r="AK125">
        <f t="shared" si="22"/>
        <v>110698.09776172834</v>
      </c>
      <c r="AL125" s="4">
        <f t="shared" si="23"/>
        <v>2.258886116342998E-2</v>
      </c>
      <c r="AW125">
        <v>79</v>
      </c>
      <c r="AX125">
        <v>99967.217450058029</v>
      </c>
      <c r="AY125">
        <v>-7630.8592107069853</v>
      </c>
      <c r="AZ125">
        <v>-1.01754554676207</v>
      </c>
      <c r="BA125">
        <f t="shared" si="36"/>
        <v>92336.358239351044</v>
      </c>
      <c r="BB125" s="4">
        <f t="shared" si="37"/>
        <v>8.2641977182233484E-2</v>
      </c>
      <c r="BN125">
        <v>79</v>
      </c>
      <c r="BO125">
        <v>11.487630288616836</v>
      </c>
      <c r="BP125">
        <v>-5.4437031937098368E-2</v>
      </c>
      <c r="BQ125">
        <v>-0.67338232672648379</v>
      </c>
      <c r="BR125">
        <f t="shared" si="38"/>
        <v>11.433193256679738</v>
      </c>
      <c r="BS125" s="4">
        <f t="shared" si="39"/>
        <v>4.7613147713823547E-3</v>
      </c>
      <c r="CD125">
        <v>80</v>
      </c>
      <c r="CE125">
        <v>95052.666138611807</v>
      </c>
      <c r="CF125">
        <v>-2020.4005941000796</v>
      </c>
      <c r="CG125">
        <v>-0.2556971721754715</v>
      </c>
      <c r="CH125">
        <f t="shared" si="32"/>
        <v>93032.265544511727</v>
      </c>
      <c r="CI125" s="4">
        <f t="shared" si="33"/>
        <v>2.1717202975492511E-2</v>
      </c>
      <c r="CT125">
        <v>80</v>
      </c>
      <c r="CU125">
        <v>11.439892409063084</v>
      </c>
      <c r="CV125">
        <v>8.0924424091399771E-4</v>
      </c>
      <c r="CW125">
        <v>9.6481235921112123E-3</v>
      </c>
      <c r="CX125">
        <f t="shared" si="34"/>
        <v>11.43908316482217</v>
      </c>
      <c r="CY125" s="4">
        <f t="shared" si="35"/>
        <v>7.074380256300707E-5</v>
      </c>
      <c r="DJ125">
        <v>81</v>
      </c>
      <c r="DK125">
        <v>95196.708030518217</v>
      </c>
      <c r="DL125">
        <v>13605.676759944166</v>
      </c>
      <c r="DM125">
        <v>1.7289300474158045</v>
      </c>
      <c r="DN125">
        <f t="shared" si="28"/>
        <v>81591.031270574051</v>
      </c>
      <c r="DO125" s="4">
        <f t="shared" si="29"/>
        <v>0.16675456294730126</v>
      </c>
      <c r="DZ125">
        <v>81</v>
      </c>
      <c r="EA125">
        <v>11.441958824538375</v>
      </c>
      <c r="EB125">
        <v>0.1553297076553708</v>
      </c>
      <c r="EC125">
        <v>1.8587034879902935</v>
      </c>
      <c r="ED125">
        <f t="shared" si="30"/>
        <v>11.597288532193746</v>
      </c>
      <c r="EE125" s="4">
        <f t="shared" si="31"/>
        <v>1.3393622761404954E-2</v>
      </c>
      <c r="EP125">
        <v>83</v>
      </c>
      <c r="EQ125">
        <v>11.496086437277905</v>
      </c>
      <c r="ER125">
        <v>0.11847549754695663</v>
      </c>
      <c r="ES125">
        <v>1.5105230393983442</v>
      </c>
      <c r="ET125">
        <f t="shared" si="24"/>
        <v>11.614561934824861</v>
      </c>
      <c r="EU125" s="4">
        <f t="shared" si="25"/>
        <v>1.0200599748124995E-2</v>
      </c>
      <c r="FF125">
        <v>83</v>
      </c>
      <c r="FG125">
        <v>11.548227137241097</v>
      </c>
      <c r="FH125">
        <v>6.6334797583763816E-2</v>
      </c>
      <c r="FI125">
        <v>1.467804392528415</v>
      </c>
      <c r="FJ125">
        <f t="shared" si="26"/>
        <v>11.614561934824861</v>
      </c>
      <c r="FK125">
        <f t="shared" si="27"/>
        <v>5.7113473548121461E-3</v>
      </c>
    </row>
    <row r="126" spans="2:167" x14ac:dyDescent="0.2">
      <c r="B126" s="81">
        <v>45416</v>
      </c>
      <c r="C126">
        <v>4.8623184372624069</v>
      </c>
      <c r="D126">
        <v>4.6377077026702525</v>
      </c>
      <c r="E126">
        <v>5.2364840997500393</v>
      </c>
      <c r="F126">
        <v>6.5912133237460946</v>
      </c>
      <c r="G126">
        <v>0</v>
      </c>
      <c r="H126">
        <v>0</v>
      </c>
      <c r="I126">
        <v>0</v>
      </c>
      <c r="J126">
        <v>0</v>
      </c>
      <c r="K126">
        <v>0</v>
      </c>
      <c r="L126">
        <v>0</v>
      </c>
      <c r="M126">
        <v>0</v>
      </c>
      <c r="N126">
        <v>123</v>
      </c>
      <c r="O126">
        <v>11.228428635728125</v>
      </c>
      <c r="P126" s="74">
        <v>75239.274111543695</v>
      </c>
      <c r="V126" s="81">
        <v>45353</v>
      </c>
      <c r="W126" s="3">
        <v>50.003982981296517</v>
      </c>
      <c r="X126" s="3">
        <v>83.412518382397636</v>
      </c>
      <c r="Y126" s="3">
        <v>136.67811181886808</v>
      </c>
      <c r="Z126" s="3">
        <v>621.03596762926259</v>
      </c>
      <c r="AG126">
        <v>84</v>
      </c>
      <c r="AH126">
        <v>110496.73109696734</v>
      </c>
      <c r="AI126">
        <v>5870.3887137271668</v>
      </c>
      <c r="AJ126">
        <v>0.34035780305896701</v>
      </c>
      <c r="AK126">
        <f t="shared" si="22"/>
        <v>116367.11981069451</v>
      </c>
      <c r="AL126" s="4">
        <f t="shared" si="23"/>
        <v>5.044714282932402E-2</v>
      </c>
      <c r="AW126">
        <v>80</v>
      </c>
      <c r="AX126">
        <v>99943.120060016328</v>
      </c>
      <c r="AY126">
        <v>-6910.8545155046013</v>
      </c>
      <c r="AZ126">
        <v>-0.92153570684483077</v>
      </c>
      <c r="BA126">
        <f t="shared" si="36"/>
        <v>93032.265544511727</v>
      </c>
      <c r="BB126" s="4">
        <f t="shared" si="37"/>
        <v>7.4284491246728479E-2</v>
      </c>
      <c r="BN126">
        <v>80</v>
      </c>
      <c r="BO126">
        <v>11.487372671352055</v>
      </c>
      <c r="BP126">
        <v>-4.6671018048057178E-2</v>
      </c>
      <c r="BQ126">
        <v>-0.57731727108503372</v>
      </c>
      <c r="BR126">
        <f t="shared" si="38"/>
        <v>11.440701653303998</v>
      </c>
      <c r="BS126" s="4">
        <f t="shared" si="39"/>
        <v>4.0793842425371615E-3</v>
      </c>
      <c r="CD126">
        <v>81</v>
      </c>
      <c r="CE126">
        <v>95048.673723094515</v>
      </c>
      <c r="CF126">
        <v>13753.711067367869</v>
      </c>
      <c r="CG126">
        <v>1.7406374939277252</v>
      </c>
      <c r="CH126">
        <f t="shared" si="32"/>
        <v>108802.38479046238</v>
      </c>
      <c r="CI126" s="4">
        <f t="shared" si="33"/>
        <v>0.12641001476075658</v>
      </c>
      <c r="CT126">
        <v>81</v>
      </c>
      <c r="CU126">
        <v>11.439921524057706</v>
      </c>
      <c r="CV126">
        <v>0.1573670081360401</v>
      </c>
      <c r="CW126">
        <v>1.8761904837314032</v>
      </c>
      <c r="CX126">
        <f t="shared" si="34"/>
        <v>11.282554515921666</v>
      </c>
      <c r="CY126" s="4">
        <f t="shared" si="35"/>
        <v>1.3947817217631664E-2</v>
      </c>
      <c r="DJ126">
        <v>82</v>
      </c>
      <c r="DK126">
        <v>95178.954358094896</v>
      </c>
      <c r="DL126">
        <v>14835.634477213433</v>
      </c>
      <c r="DM126">
        <v>1.8852259003864076</v>
      </c>
      <c r="DN126">
        <f t="shared" si="28"/>
        <v>80343.319880881463</v>
      </c>
      <c r="DO126" s="4">
        <f t="shared" si="29"/>
        <v>0.18465299292099241</v>
      </c>
      <c r="DZ126">
        <v>82</v>
      </c>
      <c r="EA126">
        <v>11.441754457559993</v>
      </c>
      <c r="EB126">
        <v>0.16661380419606964</v>
      </c>
      <c r="EC126">
        <v>1.9937310362655443</v>
      </c>
      <c r="ED126">
        <f t="shared" si="30"/>
        <v>11.608368261756063</v>
      </c>
      <c r="EE126" s="4">
        <f t="shared" si="31"/>
        <v>1.435290476999952E-2</v>
      </c>
      <c r="EP126">
        <v>84</v>
      </c>
      <c r="EQ126">
        <v>11.479025381091105</v>
      </c>
      <c r="ER126">
        <v>0.1854799174314099</v>
      </c>
      <c r="ES126">
        <v>2.3648070227753535</v>
      </c>
      <c r="ET126">
        <f t="shared" si="24"/>
        <v>11.664505298522515</v>
      </c>
      <c r="EU126" s="4">
        <f t="shared" si="25"/>
        <v>1.5901224499842589E-2</v>
      </c>
      <c r="FF126">
        <v>84</v>
      </c>
      <c r="FG126">
        <v>11.653034136748031</v>
      </c>
      <c r="FH126">
        <v>1.1471161774483818E-2</v>
      </c>
      <c r="FI126">
        <v>0.25382487402226644</v>
      </c>
      <c r="FJ126">
        <f t="shared" si="26"/>
        <v>11.664505298522515</v>
      </c>
      <c r="FK126">
        <f t="shared" si="27"/>
        <v>9.8342462718387308E-4</v>
      </c>
    </row>
    <row r="127" spans="2:167" x14ac:dyDescent="0.2">
      <c r="B127" s="81">
        <v>45423</v>
      </c>
      <c r="C127">
        <v>4.9221370203459101</v>
      </c>
      <c r="D127">
        <v>4.6107336714196983</v>
      </c>
      <c r="E127">
        <v>5.2006159665860618</v>
      </c>
      <c r="F127">
        <v>6.6387074254737382</v>
      </c>
      <c r="G127">
        <v>0</v>
      </c>
      <c r="H127">
        <v>0</v>
      </c>
      <c r="I127">
        <v>0</v>
      </c>
      <c r="J127">
        <v>0</v>
      </c>
      <c r="K127">
        <v>0</v>
      </c>
      <c r="L127">
        <v>0</v>
      </c>
      <c r="M127">
        <v>0</v>
      </c>
      <c r="N127">
        <v>124</v>
      </c>
      <c r="O127">
        <v>11.23093196613042</v>
      </c>
      <c r="P127" s="74">
        <v>75427.858820308073</v>
      </c>
      <c r="V127" s="81">
        <v>45360</v>
      </c>
      <c r="W127" s="3">
        <v>54.320482359598437</v>
      </c>
      <c r="X127" s="3">
        <v>84.236888475663136</v>
      </c>
      <c r="Y127" s="3">
        <v>133.0002530303824</v>
      </c>
      <c r="Z127" s="3">
        <v>547.22517734048381</v>
      </c>
      <c r="AG127">
        <v>85</v>
      </c>
      <c r="AH127">
        <v>110472.3407838836</v>
      </c>
      <c r="AI127">
        <v>6604.2010350466153</v>
      </c>
      <c r="AJ127">
        <v>0.38290332461154475</v>
      </c>
      <c r="AK127">
        <f t="shared" si="22"/>
        <v>117076.54181893021</v>
      </c>
      <c r="AL127" s="4">
        <f t="shared" si="23"/>
        <v>5.6409259553127457E-2</v>
      </c>
      <c r="AW127">
        <v>81</v>
      </c>
      <c r="AX127">
        <v>99919.022669974627</v>
      </c>
      <c r="AY127">
        <v>8883.3621204877563</v>
      </c>
      <c r="AZ127">
        <v>1.184561962995476</v>
      </c>
      <c r="BA127">
        <f t="shared" si="36"/>
        <v>108802.38479046238</v>
      </c>
      <c r="BB127" s="4">
        <f t="shared" si="37"/>
        <v>8.1646759283776946E-2</v>
      </c>
      <c r="BN127">
        <v>81</v>
      </c>
      <c r="BO127">
        <v>11.487115054087276</v>
      </c>
      <c r="BP127">
        <v>0.1101734781064696</v>
      </c>
      <c r="BQ127">
        <v>1.3628383177945589</v>
      </c>
      <c r="BR127">
        <f t="shared" si="38"/>
        <v>11.597288532193746</v>
      </c>
      <c r="BS127" s="4">
        <f t="shared" si="39"/>
        <v>9.4999342131250018E-3</v>
      </c>
      <c r="CD127">
        <v>82</v>
      </c>
      <c r="CE127">
        <v>95045.860006253031</v>
      </c>
      <c r="CF127">
        <v>14968.728829055297</v>
      </c>
      <c r="CG127">
        <v>1.8944072991404517</v>
      </c>
      <c r="CH127">
        <f t="shared" si="32"/>
        <v>110014.58883530833</v>
      </c>
      <c r="CI127" s="4">
        <f t="shared" si="33"/>
        <v>0.13606130775495112</v>
      </c>
      <c r="CT127">
        <v>82</v>
      </c>
      <c r="CU127">
        <v>11.439967584254015</v>
      </c>
      <c r="CV127">
        <v>0.16840067750204746</v>
      </c>
      <c r="CW127">
        <v>2.0077381677748458</v>
      </c>
      <c r="CX127">
        <f t="shared" si="34"/>
        <v>11.271566906751968</v>
      </c>
      <c r="CY127" s="4">
        <f t="shared" si="35"/>
        <v>1.4940307669306473E-2</v>
      </c>
      <c r="DJ127">
        <v>83</v>
      </c>
      <c r="DK127">
        <v>95161.415887003008</v>
      </c>
      <c r="DL127">
        <v>15536.681874725327</v>
      </c>
      <c r="DM127">
        <v>1.9743109147966678</v>
      </c>
      <c r="DN127">
        <f t="shared" si="28"/>
        <v>79624.73401227768</v>
      </c>
      <c r="DO127" s="4">
        <f t="shared" si="29"/>
        <v>0.19512381507396506</v>
      </c>
      <c r="DZ127">
        <v>83</v>
      </c>
      <c r="EA127">
        <v>11.441552567818141</v>
      </c>
      <c r="EB127">
        <v>0.17300936700672054</v>
      </c>
      <c r="EC127">
        <v>2.0702615022224653</v>
      </c>
      <c r="ED127">
        <f t="shared" si="30"/>
        <v>11.614561934824861</v>
      </c>
      <c r="EE127" s="4">
        <f t="shared" si="31"/>
        <v>1.4895901195203311E-2</v>
      </c>
      <c r="EP127">
        <v>85</v>
      </c>
      <c r="EQ127">
        <v>11.492206030328891</v>
      </c>
      <c r="ER127">
        <v>0.17837717313372359</v>
      </c>
      <c r="ES127">
        <v>2.2742494043078039</v>
      </c>
      <c r="ET127">
        <f t="shared" si="24"/>
        <v>11.670583203462614</v>
      </c>
      <c r="EU127" s="4">
        <f t="shared" si="25"/>
        <v>1.5284340981417262E-2</v>
      </c>
      <c r="FF127">
        <v>85</v>
      </c>
      <c r="FG127">
        <v>11.666364872319148</v>
      </c>
      <c r="FH127">
        <v>4.2183311434662585E-3</v>
      </c>
      <c r="FI127">
        <v>9.3339924248667189E-2</v>
      </c>
      <c r="FJ127">
        <f t="shared" si="26"/>
        <v>11.670583203462614</v>
      </c>
      <c r="FK127">
        <f t="shared" si="27"/>
        <v>3.614499009967811E-4</v>
      </c>
    </row>
    <row r="128" spans="2:167" x14ac:dyDescent="0.2">
      <c r="B128" s="81">
        <v>45430</v>
      </c>
      <c r="C128">
        <v>4.9840512496478304</v>
      </c>
      <c r="D128">
        <v>4.6129084463827503</v>
      </c>
      <c r="E128">
        <v>5.1852644468399927</v>
      </c>
      <c r="F128">
        <v>6.6727707240999905</v>
      </c>
      <c r="G128">
        <v>0</v>
      </c>
      <c r="H128">
        <v>0</v>
      </c>
      <c r="I128">
        <v>0</v>
      </c>
      <c r="J128">
        <v>0</v>
      </c>
      <c r="K128">
        <v>0</v>
      </c>
      <c r="L128">
        <v>0</v>
      </c>
      <c r="M128">
        <v>0</v>
      </c>
      <c r="N128">
        <v>125</v>
      </c>
      <c r="O128">
        <v>11.239127505066056</v>
      </c>
      <c r="P128" s="74">
        <v>76048.570834572776</v>
      </c>
      <c r="V128" s="81">
        <v>45367</v>
      </c>
      <c r="W128" s="3">
        <v>50.43204823595984</v>
      </c>
      <c r="X128" s="3">
        <v>85.078281851363911</v>
      </c>
      <c r="Y128" s="3">
        <v>131.80793560734907</v>
      </c>
      <c r="Z128" s="3">
        <v>495.55762413833861</v>
      </c>
      <c r="AG128">
        <v>86</v>
      </c>
      <c r="AH128">
        <v>110447.95047079986</v>
      </c>
      <c r="AI128">
        <v>6798.6694703424873</v>
      </c>
      <c r="AJ128">
        <v>0.39417836151784769</v>
      </c>
      <c r="AK128">
        <f t="shared" si="22"/>
        <v>117246.61994114234</v>
      </c>
      <c r="AL128" s="4">
        <f t="shared" si="23"/>
        <v>5.7986059416940211E-2</v>
      </c>
      <c r="AW128">
        <v>82</v>
      </c>
      <c r="AX128">
        <v>99894.925279932926</v>
      </c>
      <c r="AY128">
        <v>10119.663555375402</v>
      </c>
      <c r="AZ128">
        <v>1.3494179752464124</v>
      </c>
      <c r="BA128">
        <f t="shared" si="36"/>
        <v>110014.58883530833</v>
      </c>
      <c r="BB128" s="4">
        <f t="shared" si="37"/>
        <v>9.1984741864776884E-2</v>
      </c>
      <c r="BN128">
        <v>82</v>
      </c>
      <c r="BO128">
        <v>11.486857436822497</v>
      </c>
      <c r="BP128">
        <v>0.12151082493356569</v>
      </c>
      <c r="BQ128">
        <v>1.5030805153147424</v>
      </c>
      <c r="BR128">
        <f t="shared" si="38"/>
        <v>11.608368261756063</v>
      </c>
      <c r="BS128" s="4">
        <f t="shared" si="39"/>
        <v>1.0467519826527633E-2</v>
      </c>
      <c r="CD128">
        <v>83</v>
      </c>
      <c r="CE128">
        <v>95044.224988087386</v>
      </c>
      <c r="CF128">
        <v>15653.872773640949</v>
      </c>
      <c r="CG128">
        <v>1.9811175137757486</v>
      </c>
      <c r="CH128">
        <f t="shared" si="32"/>
        <v>110698.09776172834</v>
      </c>
      <c r="CI128" s="4">
        <f t="shared" si="33"/>
        <v>0.14141049476148237</v>
      </c>
      <c r="CT128">
        <v>83</v>
      </c>
      <c r="CU128">
        <v>11.440030589652016</v>
      </c>
      <c r="CV128">
        <v>0.17453134517284496</v>
      </c>
      <c r="CW128">
        <v>2.0808303646661193</v>
      </c>
      <c r="CX128">
        <f t="shared" si="34"/>
        <v>11.265499244479171</v>
      </c>
      <c r="CY128" s="4">
        <f t="shared" si="35"/>
        <v>1.5492553093763394E-2</v>
      </c>
      <c r="DJ128">
        <v>84</v>
      </c>
      <c r="DK128">
        <v>95144.087462532567</v>
      </c>
      <c r="DL128">
        <v>21223.032348161942</v>
      </c>
      <c r="DM128">
        <v>2.6968991672682772</v>
      </c>
      <c r="DN128">
        <f t="shared" si="28"/>
        <v>73921.055114370625</v>
      </c>
      <c r="DO128" s="4">
        <f t="shared" si="29"/>
        <v>0.28710402354681863</v>
      </c>
      <c r="DZ128">
        <v>84</v>
      </c>
      <c r="EA128">
        <v>11.441353095975657</v>
      </c>
      <c r="EB128">
        <v>0.22315220254685819</v>
      </c>
      <c r="EC128">
        <v>2.6702797776895211</v>
      </c>
      <c r="ED128">
        <f t="shared" si="30"/>
        <v>11.664505298522515</v>
      </c>
      <c r="EE128" s="4">
        <f t="shared" si="31"/>
        <v>1.913087583535358E-2</v>
      </c>
      <c r="EP128">
        <v>86</v>
      </c>
      <c r="EQ128">
        <v>11.494493387366155</v>
      </c>
      <c r="ER128">
        <v>0.17754147073274673</v>
      </c>
      <c r="ES128">
        <v>2.2635944777036281</v>
      </c>
      <c r="ET128">
        <f t="shared" si="24"/>
        <v>11.672034858098902</v>
      </c>
      <c r="EU128" s="4">
        <f t="shared" si="25"/>
        <v>1.5210841373520712E-2</v>
      </c>
      <c r="FF128">
        <v>86</v>
      </c>
      <c r="FG128">
        <v>11.668714304675909</v>
      </c>
      <c r="FH128">
        <v>3.3205534229931999E-3</v>
      </c>
      <c r="FI128">
        <v>7.3474602733809055E-2</v>
      </c>
      <c r="FJ128">
        <f t="shared" si="26"/>
        <v>11.672034858098902</v>
      </c>
      <c r="FK128">
        <f t="shared" si="27"/>
        <v>2.8448796318399956E-4</v>
      </c>
    </row>
    <row r="129" spans="1:167" x14ac:dyDescent="0.2">
      <c r="B129" s="81">
        <v>45437</v>
      </c>
      <c r="C129">
        <v>5.0480022369541313</v>
      </c>
      <c r="D129">
        <v>4.6180619757408108</v>
      </c>
      <c r="E129">
        <v>5.1806215190154967</v>
      </c>
      <c r="F129">
        <v>6.6980213938346713</v>
      </c>
      <c r="G129">
        <v>0</v>
      </c>
      <c r="H129">
        <v>0</v>
      </c>
      <c r="I129">
        <v>0</v>
      </c>
      <c r="J129">
        <v>0</v>
      </c>
      <c r="K129">
        <v>0</v>
      </c>
      <c r="L129">
        <v>0</v>
      </c>
      <c r="M129">
        <v>0</v>
      </c>
      <c r="N129">
        <v>126</v>
      </c>
      <c r="O129">
        <v>11.248169613813959</v>
      </c>
      <c r="P129" s="74">
        <v>76739.328528936472</v>
      </c>
      <c r="V129" s="81">
        <v>45374</v>
      </c>
      <c r="W129" s="3">
        <v>50.043204823595985</v>
      </c>
      <c r="X129" s="3">
        <v>85.928967118971968</v>
      </c>
      <c r="Y129" s="3">
        <v>131.86485498675398</v>
      </c>
      <c r="Z129" s="3">
        <v>459.39033689683703</v>
      </c>
      <c r="AG129">
        <v>87</v>
      </c>
      <c r="AH129">
        <v>110423.56015771611</v>
      </c>
      <c r="AI129">
        <v>6834.1283113329991</v>
      </c>
      <c r="AJ129">
        <v>0.396234220815602</v>
      </c>
      <c r="AK129">
        <f t="shared" si="22"/>
        <v>117257.68846904911</v>
      </c>
      <c r="AL129" s="4">
        <f t="shared" si="23"/>
        <v>5.82829868178487E-2</v>
      </c>
      <c r="AW129">
        <v>83</v>
      </c>
      <c r="AX129">
        <v>99870.827889891225</v>
      </c>
      <c r="AY129">
        <v>10827.26987183711</v>
      </c>
      <c r="AZ129">
        <v>1.4437745393363446</v>
      </c>
      <c r="BA129">
        <f t="shared" si="36"/>
        <v>110698.09776172834</v>
      </c>
      <c r="BB129" s="4">
        <f t="shared" si="37"/>
        <v>9.7808996638245965E-2</v>
      </c>
      <c r="BN129">
        <v>83</v>
      </c>
      <c r="BO129">
        <v>11.486599819557716</v>
      </c>
      <c r="BP129">
        <v>0.12796211526714529</v>
      </c>
      <c r="BQ129">
        <v>1.5828825313437129</v>
      </c>
      <c r="BR129">
        <f t="shared" si="38"/>
        <v>11.614561934824861</v>
      </c>
      <c r="BS129" s="4">
        <f t="shared" si="39"/>
        <v>1.1017386276400691E-2</v>
      </c>
      <c r="CD129">
        <v>84</v>
      </c>
      <c r="CE129">
        <v>95043.76866859755</v>
      </c>
      <c r="CF129">
        <v>21323.351142096959</v>
      </c>
      <c r="CG129">
        <v>2.6986334315385401</v>
      </c>
      <c r="CH129">
        <f t="shared" si="32"/>
        <v>116367.11981069451</v>
      </c>
      <c r="CI129" s="4">
        <f t="shared" si="33"/>
        <v>0.18324206336622997</v>
      </c>
      <c r="CT129">
        <v>84</v>
      </c>
      <c r="CU129">
        <v>11.440110540251709</v>
      </c>
      <c r="CV129">
        <v>0.22439475827080635</v>
      </c>
      <c r="CW129">
        <v>2.6753213081546576</v>
      </c>
      <c r="CX129">
        <f t="shared" si="34"/>
        <v>11.215715781980903</v>
      </c>
      <c r="CY129" s="4">
        <f t="shared" si="35"/>
        <v>2.0007172313631336E-2</v>
      </c>
      <c r="DJ129">
        <v>85</v>
      </c>
      <c r="DK129">
        <v>95126.964112989721</v>
      </c>
      <c r="DL129">
        <v>21949.577705940494</v>
      </c>
      <c r="DM129">
        <v>2.7892243137521309</v>
      </c>
      <c r="DN129">
        <f t="shared" si="28"/>
        <v>73177.386407049227</v>
      </c>
      <c r="DO129" s="4">
        <f t="shared" si="29"/>
        <v>0.29995028223399456</v>
      </c>
      <c r="DZ129">
        <v>85</v>
      </c>
      <c r="EA129">
        <v>11.441155984802128</v>
      </c>
      <c r="EB129">
        <v>0.22942721866048643</v>
      </c>
      <c r="EC129">
        <v>2.7453677599798989</v>
      </c>
      <c r="ED129">
        <f t="shared" si="30"/>
        <v>11.670583203462614</v>
      </c>
      <c r="EE129" s="4">
        <f t="shared" si="31"/>
        <v>1.9658590719992153E-2</v>
      </c>
      <c r="EP129">
        <v>87</v>
      </c>
      <c r="EQ129">
        <v>11.493329603320154</v>
      </c>
      <c r="ER129">
        <v>0.1787996541353305</v>
      </c>
      <c r="ES129">
        <v>2.2796358960284437</v>
      </c>
      <c r="ET129">
        <f t="shared" si="24"/>
        <v>11.672129257455484</v>
      </c>
      <c r="EU129" s="4">
        <f t="shared" si="25"/>
        <v>1.531851217472798E-2</v>
      </c>
      <c r="FF129">
        <v>87</v>
      </c>
      <c r="FG129">
        <v>11.667811359600242</v>
      </c>
      <c r="FH129">
        <v>4.317897855242947E-3</v>
      </c>
      <c r="FI129">
        <v>9.5543058383672136E-2</v>
      </c>
      <c r="FJ129">
        <f t="shared" si="26"/>
        <v>11.672129257455484</v>
      </c>
      <c r="FK129">
        <f t="shared" si="27"/>
        <v>3.6993231997366053E-4</v>
      </c>
    </row>
    <row r="130" spans="1:167" x14ac:dyDescent="0.2">
      <c r="A130" t="s">
        <v>6</v>
      </c>
      <c r="B130" s="81">
        <v>44562</v>
      </c>
      <c r="C130">
        <v>4.6011966380177771</v>
      </c>
      <c r="D130">
        <v>4.6575584774942032</v>
      </c>
      <c r="E130">
        <v>5.2204211516968</v>
      </c>
      <c r="F130">
        <v>6.8009567644011364</v>
      </c>
      <c r="G130">
        <v>0</v>
      </c>
      <c r="H130">
        <v>0</v>
      </c>
      <c r="I130">
        <v>0</v>
      </c>
      <c r="J130">
        <v>0</v>
      </c>
      <c r="K130">
        <v>1</v>
      </c>
      <c r="L130">
        <v>0</v>
      </c>
      <c r="M130">
        <v>0</v>
      </c>
      <c r="N130">
        <v>1</v>
      </c>
      <c r="O130">
        <v>11.091944631365537</v>
      </c>
      <c r="P130" s="74">
        <v>65640.268216189535</v>
      </c>
      <c r="V130" s="81">
        <v>45381</v>
      </c>
      <c r="W130" s="3">
        <v>50.004320482359603</v>
      </c>
      <c r="X130" s="3">
        <v>86.788247035071137</v>
      </c>
      <c r="Y130" s="3">
        <v>132.55292354828723</v>
      </c>
      <c r="Z130" s="3">
        <v>434.07323582778594</v>
      </c>
      <c r="AG130">
        <v>88</v>
      </c>
      <c r="AH130">
        <v>101023.31911564482</v>
      </c>
      <c r="AI130">
        <v>13018.4612586437</v>
      </c>
      <c r="AJ130">
        <v>0.75479411829050769</v>
      </c>
      <c r="AK130">
        <f t="shared" si="22"/>
        <v>114041.78037428852</v>
      </c>
      <c r="AL130" s="4">
        <f t="shared" si="23"/>
        <v>0.1141551913335334</v>
      </c>
      <c r="AW130">
        <v>84</v>
      </c>
      <c r="AX130">
        <v>99846.730499849524</v>
      </c>
      <c r="AY130">
        <v>16520.389310844985</v>
      </c>
      <c r="AZ130">
        <v>2.2029299859757963</v>
      </c>
      <c r="BA130">
        <f t="shared" si="36"/>
        <v>116367.11981069451</v>
      </c>
      <c r="BB130" s="4">
        <f t="shared" si="37"/>
        <v>0.14196784570865273</v>
      </c>
      <c r="BN130">
        <v>84</v>
      </c>
      <c r="BO130">
        <v>11.486342202292937</v>
      </c>
      <c r="BP130">
        <v>0.1781630962295786</v>
      </c>
      <c r="BQ130">
        <v>2.2038651999707621</v>
      </c>
      <c r="BR130">
        <f t="shared" si="38"/>
        <v>11.664505298522515</v>
      </c>
      <c r="BS130" s="4">
        <f t="shared" si="39"/>
        <v>1.5273952188280598E-2</v>
      </c>
      <c r="CD130">
        <v>85</v>
      </c>
      <c r="CE130">
        <v>95044.491047783536</v>
      </c>
      <c r="CF130">
        <v>22032.050771146678</v>
      </c>
      <c r="CG130">
        <v>2.7883247984877433</v>
      </c>
      <c r="CH130">
        <f t="shared" si="32"/>
        <v>117076.54181893021</v>
      </c>
      <c r="CI130" s="4">
        <f t="shared" si="33"/>
        <v>0.18818501493852882</v>
      </c>
      <c r="CT130">
        <v>85</v>
      </c>
      <c r="CU130">
        <v>11.440207436053093</v>
      </c>
      <c r="CV130">
        <v>0.23037576740952126</v>
      </c>
      <c r="CW130">
        <v>2.7466292180023602</v>
      </c>
      <c r="CX130">
        <f t="shared" si="34"/>
        <v>11.209831668643572</v>
      </c>
      <c r="CY130" s="4">
        <f t="shared" si="35"/>
        <v>2.0551224516058904E-2</v>
      </c>
      <c r="DJ130">
        <v>86</v>
      </c>
      <c r="DK130">
        <v>95110.041041134144</v>
      </c>
      <c r="DL130">
        <v>22136.5789000082</v>
      </c>
      <c r="DM130">
        <v>2.8129873348080285</v>
      </c>
      <c r="DN130">
        <f t="shared" si="28"/>
        <v>72973.462141125943</v>
      </c>
      <c r="DO130" s="4">
        <f t="shared" si="29"/>
        <v>0.3033510847710294</v>
      </c>
      <c r="DZ130">
        <v>86</v>
      </c>
      <c r="EA130">
        <v>11.440961179075313</v>
      </c>
      <c r="EB130">
        <v>0.23107367902358966</v>
      </c>
      <c r="EC130">
        <v>2.7650696036640934</v>
      </c>
      <c r="ED130">
        <f t="shared" si="30"/>
        <v>11.672034858098902</v>
      </c>
      <c r="EE130" s="4">
        <f t="shared" si="31"/>
        <v>1.9797206042719624E-2</v>
      </c>
      <c r="EP130">
        <v>88</v>
      </c>
      <c r="EQ130">
        <v>11.489404973502053</v>
      </c>
      <c r="ER130">
        <v>0.15491518124317416</v>
      </c>
      <c r="ES130">
        <v>1.9751168407428714</v>
      </c>
      <c r="ET130">
        <f t="shared" si="24"/>
        <v>11.644320154745227</v>
      </c>
      <c r="EU130" s="4">
        <f t="shared" si="25"/>
        <v>1.3303926651316265E-2</v>
      </c>
      <c r="FF130">
        <v>88</v>
      </c>
      <c r="FG130">
        <v>11.66421373316523</v>
      </c>
      <c r="FH130">
        <v>-1.9893578420003166E-2</v>
      </c>
      <c r="FI130">
        <v>-0.44018950613540625</v>
      </c>
      <c r="FJ130">
        <f t="shared" si="26"/>
        <v>11.644320154745227</v>
      </c>
      <c r="FK130">
        <f t="shared" si="27"/>
        <v>1.7084362294776177E-3</v>
      </c>
    </row>
    <row r="131" spans="1:167" x14ac:dyDescent="0.2">
      <c r="B131" s="81">
        <v>44569</v>
      </c>
      <c r="C131">
        <v>4.6011966380177771</v>
      </c>
      <c r="D131">
        <v>4.6828576657834677</v>
      </c>
      <c r="E131">
        <v>5.2365062470358907</v>
      </c>
      <c r="F131">
        <v>6.811045274036446</v>
      </c>
      <c r="G131">
        <v>0</v>
      </c>
      <c r="H131">
        <v>0</v>
      </c>
      <c r="I131">
        <v>0</v>
      </c>
      <c r="J131">
        <v>0</v>
      </c>
      <c r="K131">
        <v>1</v>
      </c>
      <c r="L131">
        <v>0</v>
      </c>
      <c r="M131">
        <v>0</v>
      </c>
      <c r="N131">
        <v>2</v>
      </c>
      <c r="O131">
        <v>11.098856262420892</v>
      </c>
      <c r="P131" s="74">
        <v>66095.520989769866</v>
      </c>
      <c r="V131" s="81">
        <v>45388</v>
      </c>
      <c r="W131" s="3">
        <v>54.500432048235965</v>
      </c>
      <c r="X131" s="3">
        <v>87.656128529912792</v>
      </c>
      <c r="Y131" s="3">
        <v>133.56316278960293</v>
      </c>
      <c r="Z131" s="3">
        <v>416.35126507945017</v>
      </c>
      <c r="AG131">
        <v>89</v>
      </c>
      <c r="AH131">
        <v>100998.92880256107</v>
      </c>
      <c r="AI131">
        <v>1482.3028242049477</v>
      </c>
      <c r="AJ131">
        <v>8.5942065733186829E-2</v>
      </c>
      <c r="AK131">
        <f t="shared" si="22"/>
        <v>102481.23162676602</v>
      </c>
      <c r="AL131" s="4">
        <f t="shared" si="23"/>
        <v>1.4464139439731325E-2</v>
      </c>
      <c r="AW131">
        <v>85</v>
      </c>
      <c r="AX131">
        <v>99822.633109807837</v>
      </c>
      <c r="AY131">
        <v>17253.908709122377</v>
      </c>
      <c r="AZ131">
        <v>2.3007419592505074</v>
      </c>
      <c r="BA131">
        <f t="shared" si="36"/>
        <v>117076.54181893021</v>
      </c>
      <c r="BB131" s="4">
        <f t="shared" si="37"/>
        <v>0.14737289333167319</v>
      </c>
      <c r="BN131">
        <v>85</v>
      </c>
      <c r="BO131">
        <v>11.486084585028156</v>
      </c>
      <c r="BP131">
        <v>0.18449861843445881</v>
      </c>
      <c r="BQ131">
        <v>2.2822351722403589</v>
      </c>
      <c r="BR131">
        <f t="shared" si="38"/>
        <v>11.670583203462614</v>
      </c>
      <c r="BS131" s="4">
        <f t="shared" si="39"/>
        <v>1.5808860210149465E-2</v>
      </c>
      <c r="CD131">
        <v>86</v>
      </c>
      <c r="CE131">
        <v>95046.392125645347</v>
      </c>
      <c r="CF131">
        <v>22200.227815496997</v>
      </c>
      <c r="CG131">
        <v>2.8096088917466644</v>
      </c>
      <c r="CH131">
        <f t="shared" si="32"/>
        <v>117246.61994114234</v>
      </c>
      <c r="CI131" s="4">
        <f t="shared" si="33"/>
        <v>0.18934642061870513</v>
      </c>
      <c r="CT131">
        <v>86</v>
      </c>
      <c r="CU131">
        <v>11.440321277056166</v>
      </c>
      <c r="CV131">
        <v>0.23171358104273665</v>
      </c>
      <c r="CW131">
        <v>2.76257915082103</v>
      </c>
      <c r="CX131">
        <f t="shared" si="34"/>
        <v>11.208607696013429</v>
      </c>
      <c r="CY131" s="4">
        <f t="shared" si="35"/>
        <v>2.0672824611851687E-2</v>
      </c>
      <c r="DJ131">
        <v>87</v>
      </c>
      <c r="DK131">
        <v>95093.313616111293</v>
      </c>
      <c r="DL131">
        <v>22164.374852937821</v>
      </c>
      <c r="DM131">
        <v>2.8165194823861675</v>
      </c>
      <c r="DN131">
        <f t="shared" si="28"/>
        <v>72928.938763173472</v>
      </c>
      <c r="DO131" s="4">
        <f t="shared" si="29"/>
        <v>0.30391741918682691</v>
      </c>
      <c r="DZ131">
        <v>87</v>
      </c>
      <c r="EA131">
        <v>11.440768625488285</v>
      </c>
      <c r="EB131">
        <v>0.23136063196719903</v>
      </c>
      <c r="EC131">
        <v>2.768503334694858</v>
      </c>
      <c r="ED131">
        <f t="shared" si="30"/>
        <v>11.672129257455484</v>
      </c>
      <c r="EE131" s="4">
        <f t="shared" si="31"/>
        <v>1.9821630386711076E-2</v>
      </c>
      <c r="EP131">
        <v>89</v>
      </c>
      <c r="EQ131">
        <v>11.404458008652963</v>
      </c>
      <c r="ER131">
        <v>0.13297694606134058</v>
      </c>
      <c r="ES131">
        <v>1.6954116664914198</v>
      </c>
      <c r="ET131">
        <f t="shared" si="24"/>
        <v>11.537434954714303</v>
      </c>
      <c r="EU131" s="4">
        <f t="shared" si="25"/>
        <v>1.1525694106470778E-2</v>
      </c>
      <c r="FF131">
        <v>89</v>
      </c>
      <c r="FG131">
        <v>11.526859789626645</v>
      </c>
      <c r="FH131">
        <v>1.0575165087658434E-2</v>
      </c>
      <c r="FI131">
        <v>0.23399896182358201</v>
      </c>
      <c r="FJ131">
        <f t="shared" si="26"/>
        <v>11.537434954714303</v>
      </c>
      <c r="FK131">
        <f t="shared" si="27"/>
        <v>9.1659585767262094E-4</v>
      </c>
    </row>
    <row r="132" spans="1:167" x14ac:dyDescent="0.2">
      <c r="B132" s="81">
        <v>44576</v>
      </c>
      <c r="C132">
        <v>4.6011966380177771</v>
      </c>
      <c r="D132">
        <v>4.7111818445138622</v>
      </c>
      <c r="E132">
        <v>5.2609378036965779</v>
      </c>
      <c r="F132">
        <v>6.8284589076196722</v>
      </c>
      <c r="G132">
        <v>0</v>
      </c>
      <c r="H132">
        <v>0</v>
      </c>
      <c r="I132">
        <v>0</v>
      </c>
      <c r="J132">
        <v>0</v>
      </c>
      <c r="K132">
        <v>1</v>
      </c>
      <c r="L132">
        <v>0</v>
      </c>
      <c r="M132">
        <v>0</v>
      </c>
      <c r="N132">
        <v>3</v>
      </c>
      <c r="O132">
        <v>11.107275132825748</v>
      </c>
      <c r="P132" s="74">
        <v>66654.319541106452</v>
      </c>
      <c r="V132" s="81">
        <v>45395</v>
      </c>
      <c r="W132" s="3">
        <v>59.900043204823618</v>
      </c>
      <c r="X132" s="3">
        <v>88.532689717661015</v>
      </c>
      <c r="Y132" s="3">
        <v>134.74114942041541</v>
      </c>
      <c r="Z132" s="3">
        <v>403.94588555561512</v>
      </c>
      <c r="AG132">
        <v>90</v>
      </c>
      <c r="AH132">
        <v>100974.53848947733</v>
      </c>
      <c r="AI132">
        <v>-2496.5733219507238</v>
      </c>
      <c r="AJ132">
        <v>-0.14474820194577454</v>
      </c>
      <c r="AK132">
        <f t="shared" si="22"/>
        <v>98477.965167526607</v>
      </c>
      <c r="AL132" s="4">
        <f t="shared" si="23"/>
        <v>2.5351593300122086E-2</v>
      </c>
      <c r="AW132">
        <v>86</v>
      </c>
      <c r="AX132">
        <v>99798.535719766136</v>
      </c>
      <c r="AY132">
        <v>17448.084221376208</v>
      </c>
      <c r="AZ132">
        <v>2.3266345124123973</v>
      </c>
      <c r="BA132">
        <f t="shared" si="36"/>
        <v>117246.61994114234</v>
      </c>
      <c r="BB132" s="4">
        <f t="shared" si="37"/>
        <v>0.14881524286273776</v>
      </c>
      <c r="BN132">
        <v>86</v>
      </c>
      <c r="BO132">
        <v>11.485826967763376</v>
      </c>
      <c r="BP132">
        <v>0.18620789033552576</v>
      </c>
      <c r="BQ132">
        <v>2.3033787476483387</v>
      </c>
      <c r="BR132">
        <f t="shared" si="38"/>
        <v>11.672034858098902</v>
      </c>
      <c r="BS132" s="4">
        <f t="shared" si="39"/>
        <v>1.5953335695045603E-2</v>
      </c>
      <c r="CD132">
        <v>87</v>
      </c>
      <c r="CE132">
        <v>95049.471902182981</v>
      </c>
      <c r="CF132">
        <v>22208.216566866133</v>
      </c>
      <c r="CG132">
        <v>2.8106199294291248</v>
      </c>
      <c r="CH132">
        <f t="shared" si="32"/>
        <v>117257.68846904911</v>
      </c>
      <c r="CI132" s="4">
        <f t="shared" si="33"/>
        <v>0.18939667715459127</v>
      </c>
      <c r="CT132">
        <v>87</v>
      </c>
      <c r="CU132">
        <v>11.440452063260931</v>
      </c>
      <c r="CV132">
        <v>0.23167719419455324</v>
      </c>
      <c r="CW132">
        <v>2.7621453327094492</v>
      </c>
      <c r="CX132">
        <f t="shared" si="34"/>
        <v>11.208774869066378</v>
      </c>
      <c r="CY132" s="4">
        <f t="shared" si="35"/>
        <v>2.0669270005050117E-2</v>
      </c>
      <c r="DJ132">
        <v>88</v>
      </c>
      <c r="DK132">
        <v>95076.777365845846</v>
      </c>
      <c r="DL132">
        <v>18965.003008442669</v>
      </c>
      <c r="DM132">
        <v>2.409961968754152</v>
      </c>
      <c r="DN132">
        <f t="shared" si="28"/>
        <v>76111.774357403177</v>
      </c>
      <c r="DO132" s="4">
        <f t="shared" si="29"/>
        <v>0.24917305066871032</v>
      </c>
      <c r="DZ132">
        <v>88</v>
      </c>
      <c r="EA132">
        <v>11.440578272561865</v>
      </c>
      <c r="EB132">
        <v>0.20374188218336187</v>
      </c>
      <c r="EC132">
        <v>2.4380123595167795</v>
      </c>
      <c r="ED132">
        <f t="shared" si="30"/>
        <v>11.644320154745227</v>
      </c>
      <c r="EE132" s="4">
        <f t="shared" si="31"/>
        <v>1.7497104122505096E-2</v>
      </c>
      <c r="EP132">
        <v>90</v>
      </c>
      <c r="EQ132">
        <v>11.386827002788698</v>
      </c>
      <c r="ER132">
        <v>0.11076109546305801</v>
      </c>
      <c r="ES132">
        <v>1.4121669883651506</v>
      </c>
      <c r="ET132">
        <f t="shared" si="24"/>
        <v>11.497588098251756</v>
      </c>
      <c r="EU132" s="4">
        <f t="shared" si="25"/>
        <v>9.6334200283187729E-3</v>
      </c>
      <c r="FF132">
        <v>90</v>
      </c>
      <c r="FG132">
        <v>11.481029871046566</v>
      </c>
      <c r="FH132">
        <v>1.6558227205189624E-2</v>
      </c>
      <c r="FI132">
        <v>0.36638746946609457</v>
      </c>
      <c r="FJ132">
        <f t="shared" si="26"/>
        <v>11.497588098251756</v>
      </c>
      <c r="FK132">
        <f t="shared" si="27"/>
        <v>1.4401478869909554E-3</v>
      </c>
    </row>
    <row r="133" spans="1:167" x14ac:dyDescent="0.2">
      <c r="B133" s="81">
        <v>44583</v>
      </c>
      <c r="C133">
        <v>4.6011966380177771</v>
      </c>
      <c r="D133">
        <v>4.7403191910097648</v>
      </c>
      <c r="E133">
        <v>5.2897537321735744</v>
      </c>
      <c r="F133">
        <v>6.8511589481104371</v>
      </c>
      <c r="G133">
        <v>0</v>
      </c>
      <c r="H133">
        <v>0</v>
      </c>
      <c r="I133">
        <v>0</v>
      </c>
      <c r="J133">
        <v>0</v>
      </c>
      <c r="K133">
        <v>1</v>
      </c>
      <c r="L133">
        <v>0</v>
      </c>
      <c r="M133">
        <v>0</v>
      </c>
      <c r="N133">
        <v>4</v>
      </c>
      <c r="O133">
        <v>11.116279770447782</v>
      </c>
      <c r="P133" s="74">
        <v>67257.227946551138</v>
      </c>
      <c r="V133" s="81">
        <v>45402</v>
      </c>
      <c r="W133" s="3">
        <v>65.885004320482381</v>
      </c>
      <c r="X133" s="3">
        <v>89.418016605082514</v>
      </c>
      <c r="Y133" s="3">
        <v>136.00973841607777</v>
      </c>
      <c r="Z133" s="3">
        <v>395.26211988893056</v>
      </c>
      <c r="AG133">
        <v>91</v>
      </c>
      <c r="AH133">
        <v>100950.14817639359</v>
      </c>
      <c r="AI133">
        <v>-3399.9536241366441</v>
      </c>
      <c r="AJ133">
        <v>-0.19712506316788742</v>
      </c>
      <c r="AK133">
        <f t="shared" si="22"/>
        <v>97550.194552256944</v>
      </c>
      <c r="AL133" s="4">
        <f t="shared" si="23"/>
        <v>3.4853376148986696E-2</v>
      </c>
      <c r="AW133">
        <v>87</v>
      </c>
      <c r="AX133">
        <v>99774.438329724435</v>
      </c>
      <c r="AY133">
        <v>17483.250139324678</v>
      </c>
      <c r="AZ133">
        <v>2.3313237514899652</v>
      </c>
      <c r="BA133">
        <f t="shared" si="36"/>
        <v>117257.68846904911</v>
      </c>
      <c r="BB133" s="4">
        <f t="shared" si="37"/>
        <v>0.14910109833812296</v>
      </c>
      <c r="BN133">
        <v>87</v>
      </c>
      <c r="BO133">
        <v>11.485569350498595</v>
      </c>
      <c r="BP133">
        <v>0.18655990695688907</v>
      </c>
      <c r="BQ133">
        <v>2.3077331689513576</v>
      </c>
      <c r="BR133">
        <f t="shared" si="38"/>
        <v>11.672129257455484</v>
      </c>
      <c r="BS133" s="4">
        <f t="shared" si="39"/>
        <v>1.5983365403336783E-2</v>
      </c>
      <c r="CD133">
        <v>88</v>
      </c>
      <c r="CE133">
        <v>95053.730377396423</v>
      </c>
      <c r="CF133">
        <v>18988.049996892092</v>
      </c>
      <c r="CG133">
        <v>2.4030831823697625</v>
      </c>
      <c r="CH133">
        <f t="shared" si="32"/>
        <v>114041.78037428852</v>
      </c>
      <c r="CI133" s="4">
        <f t="shared" si="33"/>
        <v>0.1665008204411817</v>
      </c>
      <c r="CT133">
        <v>88</v>
      </c>
      <c r="CU133">
        <v>11.440599794667385</v>
      </c>
      <c r="CV133">
        <v>0.20372036007784189</v>
      </c>
      <c r="CW133">
        <v>2.4288331172310471</v>
      </c>
      <c r="CX133">
        <f t="shared" si="34"/>
        <v>11.236879434589543</v>
      </c>
      <c r="CY133" s="4">
        <f t="shared" si="35"/>
        <v>1.8129620528876247E-2</v>
      </c>
      <c r="DJ133">
        <v>89</v>
      </c>
      <c r="DK133">
        <v>95060.427969864802</v>
      </c>
      <c r="DL133">
        <v>7420.8036569012183</v>
      </c>
      <c r="DM133">
        <v>0.94299244681175631</v>
      </c>
      <c r="DN133">
        <f t="shared" si="28"/>
        <v>87639.624312963584</v>
      </c>
      <c r="DO133" s="4">
        <f t="shared" si="29"/>
        <v>8.4674069692509388E-2</v>
      </c>
      <c r="DZ133">
        <v>89</v>
      </c>
      <c r="EA133">
        <v>11.440390070562001</v>
      </c>
      <c r="EB133">
        <v>9.7044884152301947E-2</v>
      </c>
      <c r="EC133">
        <v>1.1612567060623109</v>
      </c>
      <c r="ED133">
        <f t="shared" si="30"/>
        <v>11.537434954714303</v>
      </c>
      <c r="EE133" s="4">
        <f t="shared" si="31"/>
        <v>8.4113049853120521E-3</v>
      </c>
      <c r="EP133">
        <v>91</v>
      </c>
      <c r="EQ133">
        <v>11.376894105609379</v>
      </c>
      <c r="ER133">
        <v>0.11122823482489075</v>
      </c>
      <c r="ES133">
        <v>1.4181228592689932</v>
      </c>
      <c r="ET133">
        <f t="shared" si="24"/>
        <v>11.48812234043427</v>
      </c>
      <c r="EU133" s="4">
        <f t="shared" si="25"/>
        <v>9.6820203971370779E-3</v>
      </c>
      <c r="FF133">
        <v>91</v>
      </c>
      <c r="FG133">
        <v>11.465789200907142</v>
      </c>
      <c r="FH133">
        <v>2.2333139527127344E-2</v>
      </c>
      <c r="FI133">
        <v>0.49417020162719127</v>
      </c>
      <c r="FJ133">
        <f t="shared" si="26"/>
        <v>11.48812234043427</v>
      </c>
      <c r="FK133">
        <f t="shared" si="27"/>
        <v>1.9440199943312158E-3</v>
      </c>
    </row>
    <row r="134" spans="1:167" x14ac:dyDescent="0.2">
      <c r="B134" s="81">
        <v>44590</v>
      </c>
      <c r="C134">
        <v>4.6011966380177771</v>
      </c>
      <c r="D134">
        <v>4.7700492224592805</v>
      </c>
      <c r="E134">
        <v>5.3209772355835687</v>
      </c>
      <c r="F134">
        <v>6.8776783162049586</v>
      </c>
      <c r="G134">
        <v>0</v>
      </c>
      <c r="H134">
        <v>0</v>
      </c>
      <c r="I134">
        <v>0</v>
      </c>
      <c r="J134">
        <v>0</v>
      </c>
      <c r="K134">
        <v>1</v>
      </c>
      <c r="L134">
        <v>0</v>
      </c>
      <c r="M134">
        <v>0</v>
      </c>
      <c r="N134">
        <v>5</v>
      </c>
      <c r="O134">
        <v>11.12555316314517</v>
      </c>
      <c r="P134" s="74">
        <v>67883.83151307248</v>
      </c>
      <c r="V134" s="81">
        <v>45409</v>
      </c>
      <c r="W134" s="3">
        <v>72.473000432048281</v>
      </c>
      <c r="X134" s="3">
        <v>90.31219677015784</v>
      </c>
      <c r="Y134" s="3">
        <v>137.33042455096765</v>
      </c>
      <c r="Z134" s="3">
        <v>389.18348392225141</v>
      </c>
      <c r="AG134">
        <v>92</v>
      </c>
      <c r="AH134">
        <v>100925.75786330985</v>
      </c>
      <c r="AI134">
        <v>-3874.9205453843897</v>
      </c>
      <c r="AJ134">
        <v>-0.22466305183012805</v>
      </c>
      <c r="AK134">
        <f t="shared" si="22"/>
        <v>97050.837317925456</v>
      </c>
      <c r="AL134" s="4">
        <f t="shared" si="23"/>
        <v>3.9926709057549629E-2</v>
      </c>
      <c r="AW134">
        <v>88</v>
      </c>
      <c r="AX134">
        <v>91662.529515576651</v>
      </c>
      <c r="AY134">
        <v>22379.250858711865</v>
      </c>
      <c r="AZ134">
        <v>2.9841865014626197</v>
      </c>
      <c r="BA134">
        <f t="shared" si="36"/>
        <v>114041.78037428852</v>
      </c>
      <c r="BB134" s="4">
        <f t="shared" si="37"/>
        <v>0.19623729816618521</v>
      </c>
      <c r="BN134">
        <v>88</v>
      </c>
      <c r="BO134">
        <v>11.407785017502862</v>
      </c>
      <c r="BP134">
        <v>0.23653513724236497</v>
      </c>
      <c r="BQ134">
        <v>2.9259233172902821</v>
      </c>
      <c r="BR134">
        <f t="shared" si="38"/>
        <v>11.644320154745227</v>
      </c>
      <c r="BS134" s="4">
        <f t="shared" si="39"/>
        <v>2.031334883436484E-2</v>
      </c>
      <c r="CD134">
        <v>89</v>
      </c>
      <c r="CE134">
        <v>95059.167551285675</v>
      </c>
      <c r="CF134">
        <v>7422.0640754803462</v>
      </c>
      <c r="CG134">
        <v>0.93931906442088142</v>
      </c>
      <c r="CH134">
        <f t="shared" si="32"/>
        <v>102481.23162676602</v>
      </c>
      <c r="CI134" s="4">
        <f t="shared" si="33"/>
        <v>7.2423642433487825E-2</v>
      </c>
      <c r="CT134">
        <v>89</v>
      </c>
      <c r="CU134">
        <v>11.440764471275532</v>
      </c>
      <c r="CV134">
        <v>9.6670483438771271E-2</v>
      </c>
      <c r="CW134">
        <v>1.152542983652233</v>
      </c>
      <c r="CX134">
        <f t="shared" si="34"/>
        <v>11.344093987836761</v>
      </c>
      <c r="CY134" s="4">
        <f t="shared" si="35"/>
        <v>8.5216574847160314E-3</v>
      </c>
      <c r="DJ134">
        <v>90</v>
      </c>
      <c r="DK134">
        <v>95044.261252521625</v>
      </c>
      <c r="DL134">
        <v>3433.7039150049823</v>
      </c>
      <c r="DM134">
        <v>0.4363350664083952</v>
      </c>
      <c r="DN134">
        <f t="shared" si="28"/>
        <v>91610.557337516642</v>
      </c>
      <c r="DO134" s="4">
        <f t="shared" si="29"/>
        <v>3.7481530675054643E-2</v>
      </c>
      <c r="DZ134">
        <v>90</v>
      </c>
      <c r="EA134">
        <v>11.440203971421779</v>
      </c>
      <c r="EB134">
        <v>5.7384126829976623E-2</v>
      </c>
      <c r="EC134">
        <v>0.68666888198103793</v>
      </c>
      <c r="ED134">
        <f t="shared" si="30"/>
        <v>11.497588098251756</v>
      </c>
      <c r="EE134" s="4">
        <f t="shared" si="31"/>
        <v>4.9909708314130738E-3</v>
      </c>
      <c r="EP134">
        <v>92</v>
      </c>
      <c r="EQ134">
        <v>11.368601493598609</v>
      </c>
      <c r="ER134">
        <v>0.11438872265762434</v>
      </c>
      <c r="ES134">
        <v>1.4584180239733247</v>
      </c>
      <c r="ET134">
        <f t="shared" si="24"/>
        <v>11.482990216256233</v>
      </c>
      <c r="EU134" s="4">
        <f t="shared" si="25"/>
        <v>9.9615797369300707E-3</v>
      </c>
      <c r="FF134">
        <v>92</v>
      </c>
      <c r="FG134">
        <v>11.454585612068918</v>
      </c>
      <c r="FH134">
        <v>2.8404604187315385E-2</v>
      </c>
      <c r="FI134">
        <v>0.62851481142345744</v>
      </c>
      <c r="FJ134">
        <f t="shared" si="26"/>
        <v>11.482990216256233</v>
      </c>
      <c r="FK134">
        <f t="shared" si="27"/>
        <v>2.4736243480468676E-3</v>
      </c>
    </row>
    <row r="135" spans="1:167" x14ac:dyDescent="0.2">
      <c r="B135" s="81">
        <v>44597</v>
      </c>
      <c r="C135">
        <v>4.6011966380177771</v>
      </c>
      <c r="D135">
        <v>4.8003449889645058</v>
      </c>
      <c r="E135">
        <v>5.3536328235124131</v>
      </c>
      <c r="F135">
        <v>6.9069789055307993</v>
      </c>
      <c r="G135">
        <v>0</v>
      </c>
      <c r="H135">
        <v>0</v>
      </c>
      <c r="I135">
        <v>0</v>
      </c>
      <c r="J135">
        <v>0</v>
      </c>
      <c r="K135">
        <v>1</v>
      </c>
      <c r="L135">
        <v>0</v>
      </c>
      <c r="M135">
        <v>0</v>
      </c>
      <c r="N135">
        <v>6</v>
      </c>
      <c r="O135">
        <v>11.129772004126465</v>
      </c>
      <c r="P135" s="74">
        <v>68170.827573119226</v>
      </c>
      <c r="V135" s="81">
        <v>45416</v>
      </c>
      <c r="W135" s="3">
        <v>79.720250043204885</v>
      </c>
      <c r="X135" s="3">
        <v>57.928781108911942</v>
      </c>
      <c r="Y135" s="3">
        <v>122.99583608870176</v>
      </c>
      <c r="Z135" s="3">
        <v>437.45770857822544</v>
      </c>
      <c r="AG135">
        <v>93</v>
      </c>
      <c r="AH135">
        <v>87448.708706134086</v>
      </c>
      <c r="AI135">
        <v>1448.5347927496914</v>
      </c>
      <c r="AJ135">
        <v>8.3984237459760622E-2</v>
      </c>
      <c r="AK135">
        <f t="shared" si="22"/>
        <v>88897.243498883778</v>
      </c>
      <c r="AL135" s="4">
        <f t="shared" si="23"/>
        <v>1.6294484910185991E-2</v>
      </c>
      <c r="AW135">
        <v>89</v>
      </c>
      <c r="AX135">
        <v>91638.43212553495</v>
      </c>
      <c r="AY135">
        <v>10842.799501231071</v>
      </c>
      <c r="AZ135">
        <v>1.445845355321328</v>
      </c>
      <c r="BA135">
        <f t="shared" si="36"/>
        <v>102481.23162676602</v>
      </c>
      <c r="BB135" s="4">
        <f t="shared" si="37"/>
        <v>0.10580278290097317</v>
      </c>
      <c r="BN135">
        <v>89</v>
      </c>
      <c r="BO135">
        <v>11.407527400238081</v>
      </c>
      <c r="BP135">
        <v>0.12990755447622249</v>
      </c>
      <c r="BQ135">
        <v>1.6069474800467769</v>
      </c>
      <c r="BR135">
        <f t="shared" si="38"/>
        <v>11.537434954714303</v>
      </c>
      <c r="BS135" s="4">
        <f t="shared" si="39"/>
        <v>1.1259656499570647E-2</v>
      </c>
      <c r="CD135">
        <v>90</v>
      </c>
      <c r="CE135">
        <v>95065.783423850764</v>
      </c>
      <c r="CF135">
        <v>3412.1817436758429</v>
      </c>
      <c r="CG135">
        <v>0.43183773819632143</v>
      </c>
      <c r="CH135">
        <f t="shared" si="32"/>
        <v>98477.965167526607</v>
      </c>
      <c r="CI135" s="4">
        <f t="shared" si="33"/>
        <v>3.4649190180475214E-2</v>
      </c>
      <c r="CT135">
        <v>90</v>
      </c>
      <c r="CU135">
        <v>11.440946093085369</v>
      </c>
      <c r="CV135">
        <v>5.6642005166386511E-2</v>
      </c>
      <c r="CW135">
        <v>0.67530794625497603</v>
      </c>
      <c r="CX135">
        <f t="shared" si="34"/>
        <v>11.384304087918983</v>
      </c>
      <c r="CY135" s="4">
        <f t="shared" si="35"/>
        <v>4.9754473113991201E-3</v>
      </c>
      <c r="DJ135">
        <v>91</v>
      </c>
      <c r="DK135">
        <v>95028.273176594725</v>
      </c>
      <c r="DL135">
        <v>2521.9213756622194</v>
      </c>
      <c r="DM135">
        <v>0.3204710592889688</v>
      </c>
      <c r="DN135">
        <f t="shared" si="28"/>
        <v>92506.351800932505</v>
      </c>
      <c r="DO135" s="4">
        <f t="shared" si="29"/>
        <v>2.7262142831977913E-2</v>
      </c>
      <c r="DZ135">
        <v>91</v>
      </c>
      <c r="EA135">
        <v>11.440019928667727</v>
      </c>
      <c r="EB135">
        <v>4.810241176654273E-2</v>
      </c>
      <c r="EC135">
        <v>0.57560219407344559</v>
      </c>
      <c r="ED135">
        <f t="shared" si="30"/>
        <v>11.48812234043427</v>
      </c>
      <c r="EE135" s="4">
        <f t="shared" si="31"/>
        <v>4.1871430631652187E-3</v>
      </c>
      <c r="EP135">
        <v>93</v>
      </c>
      <c r="EQ135">
        <v>11.361256955894882</v>
      </c>
      <c r="ER135">
        <v>3.3979458364681747E-2</v>
      </c>
      <c r="ES135">
        <v>0.43322674974026332</v>
      </c>
      <c r="ET135">
        <f t="shared" si="24"/>
        <v>11.395236414259564</v>
      </c>
      <c r="EU135" s="4">
        <f t="shared" si="25"/>
        <v>2.9819002545801638E-3</v>
      </c>
      <c r="FF135">
        <v>93</v>
      </c>
      <c r="FG135">
        <v>11.443901432751078</v>
      </c>
      <c r="FH135">
        <v>-4.8665018491513834E-2</v>
      </c>
      <c r="FI135">
        <v>-1.0768213743943649</v>
      </c>
      <c r="FJ135">
        <f t="shared" si="26"/>
        <v>11.395236414259564</v>
      </c>
      <c r="FK135">
        <f t="shared" si="27"/>
        <v>4.2706457963975443E-3</v>
      </c>
    </row>
    <row r="136" spans="1:167" x14ac:dyDescent="0.2">
      <c r="B136" s="81">
        <v>44604</v>
      </c>
      <c r="C136">
        <v>4.6011966380177771</v>
      </c>
      <c r="D136">
        <v>4.8311978505253528</v>
      </c>
      <c r="E136">
        <v>5.3872398126140242</v>
      </c>
      <c r="F136">
        <v>6.9383341426417537</v>
      </c>
      <c r="G136">
        <v>0</v>
      </c>
      <c r="H136">
        <v>0</v>
      </c>
      <c r="I136">
        <v>0</v>
      </c>
      <c r="J136">
        <v>0</v>
      </c>
      <c r="K136">
        <v>1</v>
      </c>
      <c r="L136">
        <v>0</v>
      </c>
      <c r="M136">
        <v>0</v>
      </c>
      <c r="N136">
        <v>7</v>
      </c>
      <c r="O136">
        <v>11.139237186674174</v>
      </c>
      <c r="P136" s="74">
        <v>68819.140259318636</v>
      </c>
      <c r="V136" s="81">
        <v>45423</v>
      </c>
      <c r="W136" s="3">
        <v>87.692270004320548</v>
      </c>
      <c r="X136" s="3">
        <v>55.179415157106305</v>
      </c>
      <c r="Y136" s="3">
        <v>116.37184809570101</v>
      </c>
      <c r="Z136" s="3">
        <v>472.89995853573373</v>
      </c>
      <c r="AG136">
        <v>94</v>
      </c>
      <c r="AH136">
        <v>87424.318393050344</v>
      </c>
      <c r="AI136">
        <v>1022.2267601978965</v>
      </c>
      <c r="AJ136">
        <v>5.9267430368872796E-2</v>
      </c>
      <c r="AK136">
        <f t="shared" si="22"/>
        <v>88446.54515324824</v>
      </c>
      <c r="AL136" s="4">
        <f t="shared" si="23"/>
        <v>1.1557565741281584E-2</v>
      </c>
      <c r="AW136">
        <v>90</v>
      </c>
      <c r="AX136">
        <v>91614.334735493248</v>
      </c>
      <c r="AY136">
        <v>6863.6304320333584</v>
      </c>
      <c r="AZ136">
        <v>0.91523855805604692</v>
      </c>
      <c r="BA136">
        <f t="shared" si="36"/>
        <v>98477.965167526607</v>
      </c>
      <c r="BB136" s="4">
        <f t="shared" si="37"/>
        <v>6.9697118744860703E-2</v>
      </c>
      <c r="BN136">
        <v>90</v>
      </c>
      <c r="BO136">
        <v>11.407269782973302</v>
      </c>
      <c r="BP136">
        <v>9.0318315278453909E-2</v>
      </c>
      <c r="BQ136">
        <v>1.1172313244134451</v>
      </c>
      <c r="BR136">
        <f t="shared" si="38"/>
        <v>11.497588098251756</v>
      </c>
      <c r="BS136" s="4">
        <f t="shared" si="39"/>
        <v>7.8554140665542792E-3</v>
      </c>
      <c r="CD136">
        <v>91</v>
      </c>
      <c r="CE136">
        <v>95073.577995091677</v>
      </c>
      <c r="CF136">
        <v>2476.6165571652673</v>
      </c>
      <c r="CG136">
        <v>0.31343479707903033</v>
      </c>
      <c r="CH136">
        <f t="shared" si="32"/>
        <v>97550.194552256944</v>
      </c>
      <c r="CI136" s="4">
        <f t="shared" si="33"/>
        <v>2.5388125247034352E-2</v>
      </c>
      <c r="CT136">
        <v>91</v>
      </c>
      <c r="CU136">
        <v>11.441144660096896</v>
      </c>
      <c r="CV136">
        <v>4.6977680337374039E-2</v>
      </c>
      <c r="CW136">
        <v>0.56008611868990255</v>
      </c>
      <c r="CX136">
        <f t="shared" si="34"/>
        <v>11.394166979759522</v>
      </c>
      <c r="CY136" s="4">
        <f t="shared" si="35"/>
        <v>4.1229587402769061E-3</v>
      </c>
      <c r="DJ136">
        <v>92</v>
      </c>
      <c r="DK136">
        <v>95012.459837235787</v>
      </c>
      <c r="DL136">
        <v>2038.377480689669</v>
      </c>
      <c r="DM136">
        <v>0.25902512139018063</v>
      </c>
      <c r="DN136">
        <f t="shared" si="28"/>
        <v>92974.082356546118</v>
      </c>
      <c r="DO136" s="4">
        <f t="shared" si="29"/>
        <v>2.1924147343263894E-2</v>
      </c>
      <c r="DZ136">
        <v>92</v>
      </c>
      <c r="EA136">
        <v>11.439837897350159</v>
      </c>
      <c r="EB136">
        <v>4.3152318906074072E-2</v>
      </c>
      <c r="EC136">
        <v>0.51636848402203284</v>
      </c>
      <c r="ED136">
        <f t="shared" si="30"/>
        <v>11.482990216256233</v>
      </c>
      <c r="EE136" s="4">
        <f t="shared" si="31"/>
        <v>3.7579339608758196E-3</v>
      </c>
      <c r="EP136">
        <v>94</v>
      </c>
      <c r="EQ136">
        <v>11.35471349194238</v>
      </c>
      <c r="ER136">
        <v>3.5440146998558575E-2</v>
      </c>
      <c r="ES136">
        <v>0.45185004215550517</v>
      </c>
      <c r="ET136">
        <f t="shared" si="24"/>
        <v>11.390153638940939</v>
      </c>
      <c r="EU136" s="4">
        <f t="shared" si="25"/>
        <v>3.1114722524369577E-3</v>
      </c>
      <c r="FF136">
        <v>94</v>
      </c>
      <c r="FG136">
        <v>11.433384575376682</v>
      </c>
      <c r="FH136">
        <v>-4.3230936435742606E-2</v>
      </c>
      <c r="FI136">
        <v>-0.95658026714218714</v>
      </c>
      <c r="FJ136">
        <f t="shared" si="26"/>
        <v>11.390153638940939</v>
      </c>
      <c r="FK136">
        <f t="shared" si="27"/>
        <v>3.7954656105729434E-3</v>
      </c>
    </row>
    <row r="137" spans="1:167" x14ac:dyDescent="0.2">
      <c r="B137" s="81">
        <v>44611</v>
      </c>
      <c r="C137">
        <v>4.6011966380177771</v>
      </c>
      <c r="D137">
        <v>4.8626004657911954</v>
      </c>
      <c r="E137">
        <v>5.4215595050825218</v>
      </c>
      <c r="F137">
        <v>6.9712387852221376</v>
      </c>
      <c r="G137">
        <v>0</v>
      </c>
      <c r="H137">
        <v>0</v>
      </c>
      <c r="I137">
        <v>0</v>
      </c>
      <c r="J137">
        <v>0</v>
      </c>
      <c r="K137">
        <v>1</v>
      </c>
      <c r="L137">
        <v>0</v>
      </c>
      <c r="M137">
        <v>0</v>
      </c>
      <c r="N137">
        <v>8</v>
      </c>
      <c r="O137">
        <v>11.148684405133997</v>
      </c>
      <c r="P137" s="74">
        <v>69472.370457369412</v>
      </c>
      <c r="V137" s="81">
        <v>45430</v>
      </c>
      <c r="W137" s="3">
        <v>96.461496500432119</v>
      </c>
      <c r="X137" s="3">
        <v>55.398343932387903</v>
      </c>
      <c r="Y137" s="3">
        <v>113.60859339971414</v>
      </c>
      <c r="Z137" s="3">
        <v>499.37632913129943</v>
      </c>
      <c r="AG137">
        <v>95</v>
      </c>
      <c r="AH137">
        <v>87399.928079966601</v>
      </c>
      <c r="AI137">
        <v>596.35453723897808</v>
      </c>
      <c r="AJ137">
        <v>3.4575890973672065E-2</v>
      </c>
      <c r="AK137">
        <f t="shared" si="22"/>
        <v>87996.282617205579</v>
      </c>
      <c r="AL137" s="4">
        <f t="shared" si="23"/>
        <v>6.7770423874971182E-3</v>
      </c>
      <c r="AW137">
        <v>91</v>
      </c>
      <c r="AX137">
        <v>91590.237345451547</v>
      </c>
      <c r="AY137">
        <v>5959.9572068053967</v>
      </c>
      <c r="AZ137">
        <v>0.79473723039839295</v>
      </c>
      <c r="BA137">
        <f t="shared" si="36"/>
        <v>97550.194552256944</v>
      </c>
      <c r="BB137" s="4">
        <f t="shared" si="37"/>
        <v>6.1096312869091104E-2</v>
      </c>
      <c r="BN137">
        <v>91</v>
      </c>
      <c r="BO137">
        <v>11.407012165708521</v>
      </c>
      <c r="BP137">
        <v>8.1110174725749218E-2</v>
      </c>
      <c r="BQ137">
        <v>1.003327261506975</v>
      </c>
      <c r="BR137">
        <f t="shared" si="38"/>
        <v>11.48812234043427</v>
      </c>
      <c r="BS137" s="4">
        <f t="shared" si="39"/>
        <v>7.0603508843450494E-3</v>
      </c>
      <c r="CD137">
        <v>92</v>
      </c>
      <c r="CE137">
        <v>95082.551265008398</v>
      </c>
      <c r="CF137">
        <v>1968.2860529170575</v>
      </c>
      <c r="CG137">
        <v>0.24910167777271106</v>
      </c>
      <c r="CH137">
        <f t="shared" si="32"/>
        <v>97050.837317925456</v>
      </c>
      <c r="CI137" s="4">
        <f t="shared" si="33"/>
        <v>2.0280979611430015E-2</v>
      </c>
      <c r="CT137">
        <v>92</v>
      </c>
      <c r="CU137">
        <v>11.441360172310114</v>
      </c>
      <c r="CV137">
        <v>4.1630043946119244E-2</v>
      </c>
      <c r="CW137">
        <v>0.49632952430224964</v>
      </c>
      <c r="CX137">
        <f t="shared" si="34"/>
        <v>11.399730128363995</v>
      </c>
      <c r="CY137" s="4">
        <f t="shared" si="35"/>
        <v>3.6518446908263501E-3</v>
      </c>
      <c r="DJ137">
        <v>93</v>
      </c>
      <c r="DK137">
        <v>78127.263085158454</v>
      </c>
      <c r="DL137">
        <v>10769.980413725323</v>
      </c>
      <c r="DM137">
        <v>1.3685862949639722</v>
      </c>
      <c r="DN137">
        <f t="shared" si="28"/>
        <v>67357.282671433131</v>
      </c>
      <c r="DO137" s="4">
        <f t="shared" si="29"/>
        <v>0.15989333278572082</v>
      </c>
      <c r="DZ137">
        <v>93</v>
      </c>
      <c r="EA137">
        <v>11.261465903239246</v>
      </c>
      <c r="EB137">
        <v>0.13377051102031778</v>
      </c>
      <c r="EC137">
        <v>1.6007222261395373</v>
      </c>
      <c r="ED137">
        <f t="shared" si="30"/>
        <v>11.395236414259564</v>
      </c>
      <c r="EE137" s="4">
        <f t="shared" si="31"/>
        <v>1.1739160659529842E-2</v>
      </c>
      <c r="EP137">
        <v>95</v>
      </c>
      <c r="EQ137">
        <v>11.348886406413913</v>
      </c>
      <c r="ER137">
        <v>3.6163443167870568E-2</v>
      </c>
      <c r="ES137">
        <v>0.46107182683398951</v>
      </c>
      <c r="ET137">
        <f t="shared" si="24"/>
        <v>11.385049849581783</v>
      </c>
      <c r="EU137" s="4">
        <f t="shared" si="25"/>
        <v>3.1763974374867574E-3</v>
      </c>
      <c r="FF137">
        <v>95</v>
      </c>
      <c r="FG137">
        <v>11.423009753223432</v>
      </c>
      <c r="FH137">
        <v>-3.7959903641649362E-2</v>
      </c>
      <c r="FI137">
        <v>-0.83994698611706997</v>
      </c>
      <c r="FJ137">
        <f t="shared" si="26"/>
        <v>11.385049849581783</v>
      </c>
      <c r="FK137">
        <f t="shared" si="27"/>
        <v>3.334188619564435E-3</v>
      </c>
    </row>
    <row r="138" spans="1:167" x14ac:dyDescent="0.2">
      <c r="B138" s="81">
        <v>44618</v>
      </c>
      <c r="C138">
        <v>4.6011966380177771</v>
      </c>
      <c r="D138">
        <v>4.8945451669023052</v>
      </c>
      <c r="E138">
        <v>5.4564708730083353</v>
      </c>
      <c r="F138">
        <v>7.0053425111981635</v>
      </c>
      <c r="G138">
        <v>0</v>
      </c>
      <c r="H138">
        <v>0</v>
      </c>
      <c r="I138">
        <v>0</v>
      </c>
      <c r="J138">
        <v>0</v>
      </c>
      <c r="K138">
        <v>1</v>
      </c>
      <c r="L138">
        <v>0</v>
      </c>
      <c r="M138">
        <v>0</v>
      </c>
      <c r="N138">
        <v>9</v>
      </c>
      <c r="O138">
        <v>11.158086724166976</v>
      </c>
      <c r="P138" s="74">
        <v>70128.652299213732</v>
      </c>
      <c r="V138" s="81">
        <v>45437</v>
      </c>
      <c r="W138" s="3">
        <v>106.1076461000433</v>
      </c>
      <c r="X138" s="3">
        <v>55.919040834082843</v>
      </c>
      <c r="Y138" s="3">
        <v>112.78119274523934</v>
      </c>
      <c r="Z138" s="3">
        <v>519.59325212975818</v>
      </c>
      <c r="AG138">
        <v>96</v>
      </c>
      <c r="AH138">
        <v>87375.537766882844</v>
      </c>
      <c r="AI138">
        <v>170.52545788306452</v>
      </c>
      <c r="AJ138">
        <v>9.8868529906692166E-3</v>
      </c>
      <c r="AK138">
        <f t="shared" si="22"/>
        <v>87546.063224765909</v>
      </c>
      <c r="AL138" s="4">
        <f t="shared" si="23"/>
        <v>1.9478369626428223E-3</v>
      </c>
      <c r="AW138">
        <v>92</v>
      </c>
      <c r="AX138">
        <v>91566.139955409846</v>
      </c>
      <c r="AY138">
        <v>5484.6973625156097</v>
      </c>
      <c r="AZ138">
        <v>0.73136316926601586</v>
      </c>
      <c r="BA138">
        <f t="shared" si="36"/>
        <v>97050.837317925456</v>
      </c>
      <c r="BB138" s="4">
        <f t="shared" si="37"/>
        <v>5.6513653195474044E-2</v>
      </c>
      <c r="BN138">
        <v>92</v>
      </c>
      <c r="BO138">
        <v>11.406754548443741</v>
      </c>
      <c r="BP138">
        <v>7.6235667812492025E-2</v>
      </c>
      <c r="BQ138">
        <v>0.94302994752618607</v>
      </c>
      <c r="BR138">
        <f t="shared" si="38"/>
        <v>11.482990216256233</v>
      </c>
      <c r="BS138" s="4">
        <f t="shared" si="39"/>
        <v>6.6390083398805613E-3</v>
      </c>
      <c r="CD138">
        <v>93</v>
      </c>
      <c r="CE138">
        <v>78200.46381438087</v>
      </c>
      <c r="CF138">
        <v>10696.779684502908</v>
      </c>
      <c r="CG138">
        <v>1.3537594102370085</v>
      </c>
      <c r="CH138">
        <f t="shared" si="32"/>
        <v>88897.243498883778</v>
      </c>
      <c r="CI138" s="4">
        <f t="shared" si="33"/>
        <v>0.12032746194922478</v>
      </c>
      <c r="CT138">
        <v>93</v>
      </c>
      <c r="CU138">
        <v>11.263109076073672</v>
      </c>
      <c r="CV138">
        <v>0.13212733818589228</v>
      </c>
      <c r="CW138">
        <v>1.5752733529179863</v>
      </c>
      <c r="CX138">
        <f t="shared" si="34"/>
        <v>11.13098173788778</v>
      </c>
      <c r="CY138" s="4">
        <f t="shared" si="35"/>
        <v>1.1870232230833291E-2</v>
      </c>
      <c r="DJ138">
        <v>94</v>
      </c>
      <c r="DK138">
        <v>78111.788005567112</v>
      </c>
      <c r="DL138">
        <v>10334.757147681128</v>
      </c>
      <c r="DM138">
        <v>1.3132806607588758</v>
      </c>
      <c r="DN138">
        <f t="shared" si="28"/>
        <v>67777.030857885984</v>
      </c>
      <c r="DO138" s="4">
        <f t="shared" si="29"/>
        <v>0.15248170385850798</v>
      </c>
      <c r="DZ138">
        <v>94</v>
      </c>
      <c r="EA138">
        <v>11.261287765714746</v>
      </c>
      <c r="EB138">
        <v>0.12886587322619292</v>
      </c>
      <c r="EC138">
        <v>1.5420324396661402</v>
      </c>
      <c r="ED138">
        <f t="shared" si="30"/>
        <v>11.390153638940939</v>
      </c>
      <c r="EE138" s="4">
        <f t="shared" si="31"/>
        <v>1.1313795872394828E-2</v>
      </c>
      <c r="EP138">
        <v>96</v>
      </c>
      <c r="EQ138">
        <v>11.343704240345918</v>
      </c>
      <c r="ER138">
        <v>3.6216130334986829E-2</v>
      </c>
      <c r="ES138">
        <v>0.46174357062454163</v>
      </c>
      <c r="ET138">
        <f t="shared" si="24"/>
        <v>11.379920370680905</v>
      </c>
      <c r="EU138" s="4">
        <f t="shared" si="25"/>
        <v>3.182459029176834E-3</v>
      </c>
      <c r="FF138">
        <v>96</v>
      </c>
      <c r="FG138">
        <v>11.412784793634188</v>
      </c>
      <c r="FH138">
        <v>-3.2864422953283068E-2</v>
      </c>
      <c r="FI138">
        <v>-0.72719818444953654</v>
      </c>
      <c r="FJ138">
        <f t="shared" si="26"/>
        <v>11.379920370680905</v>
      </c>
      <c r="FK138">
        <f t="shared" si="27"/>
        <v>2.8879308363136342E-3</v>
      </c>
    </row>
    <row r="139" spans="1:167" x14ac:dyDescent="0.2">
      <c r="B139" s="81">
        <v>44625</v>
      </c>
      <c r="C139">
        <v>4.6972035392820075</v>
      </c>
      <c r="D139">
        <v>4.9270238306035443</v>
      </c>
      <c r="E139">
        <v>5.4919098952825083</v>
      </c>
      <c r="F139">
        <v>7.0404023311106281</v>
      </c>
      <c r="G139">
        <v>0</v>
      </c>
      <c r="H139">
        <v>0</v>
      </c>
      <c r="I139">
        <v>0</v>
      </c>
      <c r="J139">
        <v>0</v>
      </c>
      <c r="K139">
        <v>1</v>
      </c>
      <c r="L139">
        <v>0</v>
      </c>
      <c r="M139">
        <v>0</v>
      </c>
      <c r="N139">
        <v>10</v>
      </c>
      <c r="O139">
        <v>11.182080808706578</v>
      </c>
      <c r="P139" s="74">
        <v>71831.674638119133</v>
      </c>
      <c r="U139" t="s">
        <v>6</v>
      </c>
      <c r="V139" s="81">
        <v>44562</v>
      </c>
      <c r="W139" s="3">
        <v>50</v>
      </c>
      <c r="X139" s="3">
        <v>60</v>
      </c>
      <c r="Y139" s="3">
        <v>120</v>
      </c>
      <c r="Z139" s="3">
        <v>607.5</v>
      </c>
      <c r="AG139">
        <v>97</v>
      </c>
      <c r="AH139">
        <v>84486.419726388209</v>
      </c>
      <c r="AI139">
        <v>1576.7732193537959</v>
      </c>
      <c r="AJ139">
        <v>9.141934121100774E-2</v>
      </c>
      <c r="AK139">
        <f t="shared" si="22"/>
        <v>86063.192945742005</v>
      </c>
      <c r="AL139" s="4">
        <f t="shared" si="23"/>
        <v>1.8321109935438517E-2</v>
      </c>
      <c r="AW139">
        <v>93</v>
      </c>
      <c r="AX139">
        <v>78089.774285332198</v>
      </c>
      <c r="AY139">
        <v>10807.46921355158</v>
      </c>
      <c r="AZ139">
        <v>1.4411341981761867</v>
      </c>
      <c r="BA139">
        <f t="shared" si="36"/>
        <v>88897.243498883778</v>
      </c>
      <c r="BB139" s="4">
        <f t="shared" si="37"/>
        <v>0.12157260212109143</v>
      </c>
      <c r="BN139">
        <v>93</v>
      </c>
      <c r="BO139">
        <v>11.261581436469381</v>
      </c>
      <c r="BP139">
        <v>0.13365497779018298</v>
      </c>
      <c r="BQ139">
        <v>1.6533028477181742</v>
      </c>
      <c r="BR139">
        <f t="shared" si="38"/>
        <v>11.395236414259564</v>
      </c>
      <c r="BS139" s="4">
        <f t="shared" si="39"/>
        <v>1.1729021929104713E-2</v>
      </c>
      <c r="CD139">
        <v>94</v>
      </c>
      <c r="CE139">
        <v>78211.794481649224</v>
      </c>
      <c r="CF139">
        <v>10234.750671599017</v>
      </c>
      <c r="CG139">
        <v>1.2952860993463182</v>
      </c>
      <c r="CH139">
        <f t="shared" si="32"/>
        <v>88446.54515324824</v>
      </c>
      <c r="CI139" s="4">
        <f t="shared" si="33"/>
        <v>0.1157167942949679</v>
      </c>
      <c r="CT139">
        <v>94</v>
      </c>
      <c r="CU139">
        <v>11.263358478690272</v>
      </c>
      <c r="CV139">
        <v>0.12679516025066739</v>
      </c>
      <c r="CW139">
        <v>1.5117010602365171</v>
      </c>
      <c r="CX139">
        <f t="shared" si="34"/>
        <v>11.136563318439604</v>
      </c>
      <c r="CY139" s="4">
        <f t="shared" si="35"/>
        <v>1.138548371028642E-2</v>
      </c>
      <c r="DJ139">
        <v>95</v>
      </c>
      <c r="DK139">
        <v>78096.476686504408</v>
      </c>
      <c r="DL139">
        <v>9899.8059307011717</v>
      </c>
      <c r="DM139">
        <v>1.2580095969621343</v>
      </c>
      <c r="DN139">
        <f t="shared" si="28"/>
        <v>68196.670755803236</v>
      </c>
      <c r="DO139" s="4">
        <f t="shared" si="29"/>
        <v>0.14516553111734917</v>
      </c>
      <c r="DZ139">
        <v>95</v>
      </c>
      <c r="EA139">
        <v>11.261111513278784</v>
      </c>
      <c r="EB139">
        <v>0.12393833630299866</v>
      </c>
      <c r="EC139">
        <v>1.483068638056066</v>
      </c>
      <c r="ED139">
        <f t="shared" si="30"/>
        <v>11.385049849581783</v>
      </c>
      <c r="EE139" s="4">
        <f t="shared" si="31"/>
        <v>1.0886060047207559E-2</v>
      </c>
      <c r="EP139">
        <v>97</v>
      </c>
      <c r="EQ139">
        <v>11.339103163731018</v>
      </c>
      <c r="ER139">
        <v>2.3733943364710797E-2</v>
      </c>
      <c r="ES139">
        <v>0.30259985406655115</v>
      </c>
      <c r="ET139">
        <f t="shared" si="24"/>
        <v>11.362837107095729</v>
      </c>
      <c r="EU139" s="4">
        <f t="shared" si="25"/>
        <v>2.0887339263087482E-3</v>
      </c>
      <c r="FF139">
        <v>97</v>
      </c>
      <c r="FG139">
        <v>11.40272133760498</v>
      </c>
      <c r="FH139">
        <v>-3.9884230509251495E-2</v>
      </c>
      <c r="FI139">
        <v>-0.88252698231529747</v>
      </c>
      <c r="FJ139">
        <f t="shared" si="26"/>
        <v>11.362837107095729</v>
      </c>
      <c r="FK139">
        <f t="shared" si="27"/>
        <v>3.5100591633356309E-3</v>
      </c>
    </row>
    <row r="140" spans="1:167" x14ac:dyDescent="0.2">
      <c r="B140" s="81">
        <v>44632</v>
      </c>
      <c r="C140">
        <v>4.6112228729851399</v>
      </c>
      <c r="D140">
        <v>4.9600278957153385</v>
      </c>
      <c r="E140">
        <v>5.5278400794946778</v>
      </c>
      <c r="F140">
        <v>7.0762490928283803</v>
      </c>
      <c r="G140">
        <v>0</v>
      </c>
      <c r="H140">
        <v>0</v>
      </c>
      <c r="I140">
        <v>0</v>
      </c>
      <c r="J140">
        <v>0</v>
      </c>
      <c r="K140">
        <v>1</v>
      </c>
      <c r="L140">
        <v>0</v>
      </c>
      <c r="M140">
        <v>0</v>
      </c>
      <c r="N140">
        <v>11</v>
      </c>
      <c r="O140">
        <v>11.178288919700961</v>
      </c>
      <c r="P140" s="74">
        <v>71559.812661768796</v>
      </c>
      <c r="V140" s="81">
        <v>44569</v>
      </c>
      <c r="W140" s="3">
        <v>50</v>
      </c>
      <c r="X140" s="3">
        <v>62.7</v>
      </c>
      <c r="Y140" s="3">
        <v>123</v>
      </c>
      <c r="Z140" s="3">
        <v>616.61249999999995</v>
      </c>
      <c r="AG140">
        <v>98</v>
      </c>
      <c r="AH140">
        <v>84462.029413304466</v>
      </c>
      <c r="AI140">
        <v>1150.9488335608185</v>
      </c>
      <c r="AJ140">
        <v>6.6730575354919705E-2</v>
      </c>
      <c r="AK140">
        <f t="shared" si="22"/>
        <v>85612.978246865285</v>
      </c>
      <c r="AL140" s="4">
        <f t="shared" si="23"/>
        <v>1.3443625687708866E-2</v>
      </c>
      <c r="AW140">
        <v>94</v>
      </c>
      <c r="AX140">
        <v>78065.676895290511</v>
      </c>
      <c r="AY140">
        <v>10380.868257957729</v>
      </c>
      <c r="AZ140">
        <v>1.3842486115570687</v>
      </c>
      <c r="BA140">
        <f t="shared" si="36"/>
        <v>88446.54515324824</v>
      </c>
      <c r="BB140" s="4">
        <f t="shared" si="37"/>
        <v>0.11736883831890958</v>
      </c>
      <c r="BN140">
        <v>94</v>
      </c>
      <c r="BO140">
        <v>11.261323819204602</v>
      </c>
      <c r="BP140">
        <v>0.12882981973633711</v>
      </c>
      <c r="BQ140">
        <v>1.5936159757212556</v>
      </c>
      <c r="BR140">
        <f t="shared" si="38"/>
        <v>11.390153638940939</v>
      </c>
      <c r="BS140" s="4">
        <f t="shared" si="39"/>
        <v>1.1310630551627551E-2</v>
      </c>
      <c r="CD140">
        <v>95</v>
      </c>
      <c r="CE140">
        <v>78224.303847593415</v>
      </c>
      <c r="CF140">
        <v>9771.9787696121639</v>
      </c>
      <c r="CG140">
        <v>1.2367187701513827</v>
      </c>
      <c r="CH140">
        <f t="shared" si="32"/>
        <v>87996.282617205579</v>
      </c>
      <c r="CI140" s="4">
        <f t="shared" si="33"/>
        <v>0.11104990437063629</v>
      </c>
      <c r="CT140">
        <v>95</v>
      </c>
      <c r="CU140">
        <v>11.263624826508561</v>
      </c>
      <c r="CV140">
        <v>0.12142502307322189</v>
      </c>
      <c r="CW140">
        <v>1.4476762027521228</v>
      </c>
      <c r="CX140">
        <f t="shared" si="34"/>
        <v>11.142199803435339</v>
      </c>
      <c r="CY140" s="4">
        <f t="shared" si="35"/>
        <v>1.0897760335960264E-2</v>
      </c>
      <c r="DJ140">
        <v>96</v>
      </c>
      <c r="DK140">
        <v>78081.325698335466</v>
      </c>
      <c r="DL140">
        <v>9464.7375264304428</v>
      </c>
      <c r="DM140">
        <v>1.2027236416879774</v>
      </c>
      <c r="DN140">
        <f t="shared" si="28"/>
        <v>68616.588171905023</v>
      </c>
      <c r="DO140" s="4">
        <f t="shared" si="29"/>
        <v>0.13793658033125245</v>
      </c>
      <c r="DZ140">
        <v>96</v>
      </c>
      <c r="EA140">
        <v>11.260937106451975</v>
      </c>
      <c r="EB140">
        <v>0.11898326422893035</v>
      </c>
      <c r="EC140">
        <v>1.4237753458305487</v>
      </c>
      <c r="ED140">
        <f t="shared" si="30"/>
        <v>11.379920370680905</v>
      </c>
      <c r="EE140" s="4">
        <f t="shared" si="31"/>
        <v>1.0455544533991419E-2</v>
      </c>
      <c r="EP140">
        <v>98</v>
      </c>
      <c r="EQ140">
        <v>11.335025784309076</v>
      </c>
      <c r="ER140">
        <v>2.25663813618322E-2</v>
      </c>
      <c r="ES140">
        <v>0.28771382833304288</v>
      </c>
      <c r="ET140">
        <f t="shared" si="24"/>
        <v>11.357592165670908</v>
      </c>
      <c r="EU140" s="4">
        <f t="shared" si="25"/>
        <v>1.9868983700647939E-3</v>
      </c>
      <c r="FF140">
        <v>98</v>
      </c>
      <c r="FG140">
        <v>11.39283188910338</v>
      </c>
      <c r="FH140">
        <v>-3.5239723432471948E-2</v>
      </c>
      <c r="FI140">
        <v>-0.77975697114856524</v>
      </c>
      <c r="FJ140">
        <f t="shared" si="26"/>
        <v>11.357592165670908</v>
      </c>
      <c r="FK140">
        <f t="shared" si="27"/>
        <v>3.102745979820124E-3</v>
      </c>
    </row>
    <row r="141" spans="1:167" x14ac:dyDescent="0.2">
      <c r="B141" s="81">
        <v>44639</v>
      </c>
      <c r="C141">
        <v>4.6022037972690768</v>
      </c>
      <c r="D141">
        <v>4.9935483956272275</v>
      </c>
      <c r="E141">
        <v>5.5642381773611094</v>
      </c>
      <c r="F141">
        <v>7.1127641880354533</v>
      </c>
      <c r="G141">
        <v>0</v>
      </c>
      <c r="H141">
        <v>0</v>
      </c>
      <c r="I141">
        <v>0</v>
      </c>
      <c r="J141">
        <v>0</v>
      </c>
      <c r="K141">
        <v>1</v>
      </c>
      <c r="L141">
        <v>0</v>
      </c>
      <c r="M141">
        <v>0</v>
      </c>
      <c r="N141">
        <v>12</v>
      </c>
      <c r="O141">
        <v>11.186058797680678</v>
      </c>
      <c r="P141" s="74">
        <v>72117.989348638366</v>
      </c>
      <c r="V141" s="81">
        <v>44576</v>
      </c>
      <c r="W141" s="3">
        <v>50</v>
      </c>
      <c r="X141" s="3">
        <v>65.805000000000007</v>
      </c>
      <c r="Y141" s="3">
        <v>127.65</v>
      </c>
      <c r="Z141" s="3">
        <v>632.55937499999993</v>
      </c>
      <c r="AG141">
        <v>99</v>
      </c>
      <c r="AH141">
        <v>84437.639100220724</v>
      </c>
      <c r="AI141">
        <v>725.12448961447808</v>
      </c>
      <c r="AJ141">
        <v>4.2041811925047405E-2</v>
      </c>
      <c r="AK141">
        <f t="shared" si="22"/>
        <v>85162.763589835202</v>
      </c>
      <c r="AL141" s="4">
        <f t="shared" si="23"/>
        <v>8.5145720858338485E-3</v>
      </c>
      <c r="AW141">
        <v>95</v>
      </c>
      <c r="AX141">
        <v>78041.57950524881</v>
      </c>
      <c r="AY141">
        <v>9954.7031119567691</v>
      </c>
      <c r="AZ141">
        <v>1.3274211384607189</v>
      </c>
      <c r="BA141">
        <f t="shared" si="36"/>
        <v>87996.282617205579</v>
      </c>
      <c r="BB141" s="4">
        <f t="shared" si="37"/>
        <v>0.11312640506941556</v>
      </c>
      <c r="BN141">
        <v>95</v>
      </c>
      <c r="BO141">
        <v>11.261066201939821</v>
      </c>
      <c r="BP141">
        <v>0.12398364764196224</v>
      </c>
      <c r="BQ141">
        <v>1.5336691614938034</v>
      </c>
      <c r="BR141">
        <f t="shared" si="38"/>
        <v>11.385049849581783</v>
      </c>
      <c r="BS141" s="4">
        <f t="shared" si="39"/>
        <v>1.0890039945368938E-2</v>
      </c>
      <c r="CD141">
        <v>96</v>
      </c>
      <c r="CE141">
        <v>78237.991912213416</v>
      </c>
      <c r="CF141">
        <v>9308.0713125524926</v>
      </c>
      <c r="CG141">
        <v>1.1780077277632235</v>
      </c>
      <c r="CH141">
        <f t="shared" si="32"/>
        <v>87546.063224765909</v>
      </c>
      <c r="CI141" s="4">
        <f t="shared" si="33"/>
        <v>0.10632198604584805</v>
      </c>
      <c r="CT141">
        <v>96</v>
      </c>
      <c r="CU141">
        <v>11.263908119528544</v>
      </c>
      <c r="CV141">
        <v>0.11601225115236069</v>
      </c>
      <c r="CW141">
        <v>1.3831430373268183</v>
      </c>
      <c r="CX141">
        <f t="shared" si="34"/>
        <v>11.147895868376184</v>
      </c>
      <c r="CY141" s="4">
        <f t="shared" si="35"/>
        <v>1.0406650055052872E-2</v>
      </c>
      <c r="DJ141">
        <v>97</v>
      </c>
      <c r="DK141">
        <v>75195.864606814619</v>
      </c>
      <c r="DL141">
        <v>10867.328338927386</v>
      </c>
      <c r="DM141">
        <v>1.3809567015159592</v>
      </c>
      <c r="DN141">
        <f t="shared" si="28"/>
        <v>64328.536267887233</v>
      </c>
      <c r="DO141" s="4">
        <f t="shared" si="29"/>
        <v>0.16893479891524205</v>
      </c>
      <c r="DZ141">
        <v>97</v>
      </c>
      <c r="EA141">
        <v>11.231838071735892</v>
      </c>
      <c r="EB141">
        <v>0.13099903535983692</v>
      </c>
      <c r="EC141">
        <v>1.5675582451163756</v>
      </c>
      <c r="ED141">
        <f t="shared" si="30"/>
        <v>11.362837107095729</v>
      </c>
      <c r="EE141" s="4">
        <f t="shared" si="31"/>
        <v>1.1528725979714364E-2</v>
      </c>
      <c r="EP141">
        <v>99</v>
      </c>
      <c r="EQ141">
        <v>11.331420461025512</v>
      </c>
      <c r="ER141">
        <v>2.0899109191326204E-2</v>
      </c>
      <c r="ES141">
        <v>0.26645666479592561</v>
      </c>
      <c r="ET141">
        <f t="shared" si="24"/>
        <v>11.352319570216839</v>
      </c>
      <c r="EU141" s="4">
        <f t="shared" si="25"/>
        <v>1.8409549750656828E-3</v>
      </c>
      <c r="FF141">
        <v>99</v>
      </c>
      <c r="FG141">
        <v>11.383129465574809</v>
      </c>
      <c r="FH141">
        <v>-3.0809895357970518E-2</v>
      </c>
      <c r="FI141">
        <v>-0.68173720862967946</v>
      </c>
      <c r="FJ141">
        <f t="shared" si="26"/>
        <v>11.352319570216839</v>
      </c>
      <c r="FK141">
        <f t="shared" si="27"/>
        <v>2.7139735775938896E-3</v>
      </c>
    </row>
    <row r="142" spans="1:167" x14ac:dyDescent="0.2">
      <c r="B142" s="81">
        <v>44646</v>
      </c>
      <c r="C142">
        <v>4.8268540263207278</v>
      </c>
      <c r="D142">
        <v>5.0275759928281412</v>
      </c>
      <c r="E142">
        <v>5.6010872803820657</v>
      </c>
      <c r="F142">
        <v>7.1498634873792124</v>
      </c>
      <c r="G142">
        <v>0</v>
      </c>
      <c r="H142">
        <v>0</v>
      </c>
      <c r="I142">
        <v>0</v>
      </c>
      <c r="J142">
        <v>0</v>
      </c>
      <c r="K142">
        <v>1</v>
      </c>
      <c r="L142">
        <v>0</v>
      </c>
      <c r="M142">
        <v>0</v>
      </c>
      <c r="N142">
        <v>13</v>
      </c>
      <c r="O142">
        <v>11.226567569718766</v>
      </c>
      <c r="P142" s="74">
        <v>75099.379073254109</v>
      </c>
      <c r="V142" s="81">
        <v>44583</v>
      </c>
      <c r="W142" s="3">
        <v>50</v>
      </c>
      <c r="X142" s="3">
        <v>69.092250000000007</v>
      </c>
      <c r="Y142" s="3">
        <v>133.28250000000003</v>
      </c>
      <c r="Z142" s="3">
        <v>653.76871874999995</v>
      </c>
      <c r="AG142">
        <v>100</v>
      </c>
      <c r="AH142">
        <v>84413.248787136981</v>
      </c>
      <c r="AI142">
        <v>299.3001498102094</v>
      </c>
      <c r="AJ142">
        <v>1.735304873532725E-2</v>
      </c>
      <c r="AK142">
        <f t="shared" si="22"/>
        <v>84712.548936947191</v>
      </c>
      <c r="AL142" s="4">
        <f t="shared" si="23"/>
        <v>3.5331264796787422E-3</v>
      </c>
      <c r="AW142">
        <v>96</v>
      </c>
      <c r="AX142">
        <v>78017.482115207109</v>
      </c>
      <c r="AY142">
        <v>9528.5811095587997</v>
      </c>
      <c r="AZ142">
        <v>1.2705994183968761</v>
      </c>
      <c r="BA142">
        <f t="shared" si="36"/>
        <v>87546.063224765909</v>
      </c>
      <c r="BB142" s="4">
        <f t="shared" si="37"/>
        <v>0.10884077202986392</v>
      </c>
      <c r="BN142">
        <v>96</v>
      </c>
      <c r="BO142">
        <v>11.260808584675042</v>
      </c>
      <c r="BP142">
        <v>0.11911178600586325</v>
      </c>
      <c r="BQ142">
        <v>1.4734045694088314</v>
      </c>
      <c r="BR142">
        <f t="shared" si="38"/>
        <v>11.379920370680905</v>
      </c>
      <c r="BS142" s="4">
        <f t="shared" si="39"/>
        <v>1.0466838266526142E-2</v>
      </c>
      <c r="CD142">
        <v>97</v>
      </c>
      <c r="CE142">
        <v>75342.724752321388</v>
      </c>
      <c r="CF142">
        <v>10720.468193420616</v>
      </c>
      <c r="CG142">
        <v>1.3567573725030064</v>
      </c>
      <c r="CH142">
        <f t="shared" si="32"/>
        <v>86063.192945742005</v>
      </c>
      <c r="CI142" s="4">
        <f t="shared" si="33"/>
        <v>0.12456507627109847</v>
      </c>
      <c r="CT142">
        <v>97</v>
      </c>
      <c r="CU142">
        <v>11.234576012337646</v>
      </c>
      <c r="CV142">
        <v>0.12826109475808245</v>
      </c>
      <c r="CW142">
        <v>1.5291784997911153</v>
      </c>
      <c r="CX142">
        <f t="shared" si="34"/>
        <v>11.106314917579564</v>
      </c>
      <c r="CY142" s="4">
        <f t="shared" si="35"/>
        <v>1.1548483516802243E-2</v>
      </c>
      <c r="DJ142">
        <v>98</v>
      </c>
      <c r="DK142">
        <v>75181.024413652616</v>
      </c>
      <c r="DL142">
        <v>10431.953833212669</v>
      </c>
      <c r="DM142">
        <v>1.3256318486556398</v>
      </c>
      <c r="DN142">
        <f t="shared" si="28"/>
        <v>64749.070580439948</v>
      </c>
      <c r="DO142" s="4">
        <f t="shared" si="29"/>
        <v>0.16111356873073107</v>
      </c>
      <c r="DZ142">
        <v>98</v>
      </c>
      <c r="EA142">
        <v>11.231667242548397</v>
      </c>
      <c r="EB142">
        <v>0.12592492312251125</v>
      </c>
      <c r="EC142">
        <v>1.5068404966809212</v>
      </c>
      <c r="ED142">
        <f t="shared" si="30"/>
        <v>11.357592165670908</v>
      </c>
      <c r="EE142" s="4">
        <f t="shared" si="31"/>
        <v>1.1087290447277008E-2</v>
      </c>
      <c r="EP142">
        <v>100</v>
      </c>
      <c r="EQ142">
        <v>11.328240724699137</v>
      </c>
      <c r="ER142">
        <v>1.8778302427781668E-2</v>
      </c>
      <c r="ES142">
        <v>0.2394170866149927</v>
      </c>
      <c r="ET142">
        <f t="shared" si="24"/>
        <v>11.347019027126919</v>
      </c>
      <c r="EU142" s="4">
        <f t="shared" si="25"/>
        <v>1.6549106318486857E-3</v>
      </c>
      <c r="FF142">
        <v>100</v>
      </c>
      <c r="FG142">
        <v>11.373627489914746</v>
      </c>
      <c r="FH142">
        <v>-2.6608462787827136E-2</v>
      </c>
      <c r="FI142">
        <v>-0.58877120276252937</v>
      </c>
      <c r="FJ142">
        <f t="shared" si="26"/>
        <v>11.347019027126919</v>
      </c>
      <c r="FK142">
        <f t="shared" si="27"/>
        <v>2.3449738406373711E-3</v>
      </c>
    </row>
    <row r="143" spans="1:167" x14ac:dyDescent="0.2">
      <c r="B143" s="81">
        <v>44653</v>
      </c>
      <c r="C143">
        <v>4.8454997930573356</v>
      </c>
      <c r="D143">
        <v>5.0372312298504651</v>
      </c>
      <c r="E143">
        <v>5.6229166643657642</v>
      </c>
      <c r="F143">
        <v>7.1775397972529502</v>
      </c>
      <c r="G143">
        <v>0</v>
      </c>
      <c r="H143">
        <v>0</v>
      </c>
      <c r="I143">
        <v>0</v>
      </c>
      <c r="J143">
        <v>0</v>
      </c>
      <c r="K143">
        <v>1</v>
      </c>
      <c r="L143">
        <v>0</v>
      </c>
      <c r="M143">
        <v>0</v>
      </c>
      <c r="N143">
        <v>14</v>
      </c>
      <c r="O143">
        <v>11.233025957475789</v>
      </c>
      <c r="P143" s="74">
        <v>75585.969587392785</v>
      </c>
      <c r="V143" s="81">
        <v>44590</v>
      </c>
      <c r="W143" s="3">
        <v>50</v>
      </c>
      <c r="X143" s="3">
        <v>72.546562500000007</v>
      </c>
      <c r="Y143" s="3">
        <v>139.57162500000001</v>
      </c>
      <c r="Z143" s="3">
        <v>679.16411718749987</v>
      </c>
      <c r="AG143">
        <v>101</v>
      </c>
      <c r="AH143">
        <v>82822.335347347776</v>
      </c>
      <c r="AI143">
        <v>1700.94421500522</v>
      </c>
      <c r="AJ143">
        <v>9.8618620397535467E-2</v>
      </c>
      <c r="AK143">
        <f t="shared" si="22"/>
        <v>84523.279562352996</v>
      </c>
      <c r="AL143" s="4">
        <f t="shared" si="23"/>
        <v>2.0123973227404529E-2</v>
      </c>
      <c r="AW143">
        <v>97</v>
      </c>
      <c r="AX143">
        <v>75126.557715953124</v>
      </c>
      <c r="AY143">
        <v>10936.635229788881</v>
      </c>
      <c r="AZ143">
        <v>1.4583579866102399</v>
      </c>
      <c r="BA143">
        <f t="shared" si="36"/>
        <v>86063.192945742005</v>
      </c>
      <c r="BB143" s="4">
        <f t="shared" si="37"/>
        <v>0.12707680084195591</v>
      </c>
      <c r="BN143">
        <v>97</v>
      </c>
      <c r="BO143">
        <v>11.231524721778827</v>
      </c>
      <c r="BP143">
        <v>0.13131238531690137</v>
      </c>
      <c r="BQ143">
        <v>1.6243251405563828</v>
      </c>
      <c r="BR143">
        <f t="shared" si="38"/>
        <v>11.362837107095729</v>
      </c>
      <c r="BS143" s="4">
        <f t="shared" si="39"/>
        <v>1.1556302715534044E-2</v>
      </c>
      <c r="CD143">
        <v>98</v>
      </c>
      <c r="CE143">
        <v>75358.770214293021</v>
      </c>
      <c r="CF143">
        <v>10254.208032572264</v>
      </c>
      <c r="CG143">
        <v>1.2977485774278359</v>
      </c>
      <c r="CH143">
        <f t="shared" si="32"/>
        <v>85612.978246865285</v>
      </c>
      <c r="CI143" s="4">
        <f t="shared" si="33"/>
        <v>0.11977399037566738</v>
      </c>
      <c r="CT143">
        <v>98</v>
      </c>
      <c r="CU143">
        <v>11.234893195761009</v>
      </c>
      <c r="CV143">
        <v>0.1226989699098997</v>
      </c>
      <c r="CW143">
        <v>1.4628646908606875</v>
      </c>
      <c r="CX143">
        <f t="shared" si="34"/>
        <v>11.112194225851109</v>
      </c>
      <c r="CY143" s="4">
        <f t="shared" si="35"/>
        <v>1.1041830930605599E-2</v>
      </c>
      <c r="DJ143">
        <v>99</v>
      </c>
      <c r="DK143">
        <v>75166.334884951561</v>
      </c>
      <c r="DL143">
        <v>9996.4287048836413</v>
      </c>
      <c r="DM143">
        <v>1.2702878555520016</v>
      </c>
      <c r="DN143">
        <f t="shared" si="28"/>
        <v>65169.906180067919</v>
      </c>
      <c r="DO143" s="4">
        <f t="shared" si="29"/>
        <v>0.15339025772513737</v>
      </c>
      <c r="DZ143">
        <v>99</v>
      </c>
      <c r="EA143">
        <v>11.231498147697321</v>
      </c>
      <c r="EB143">
        <v>0.12082142251951744</v>
      </c>
      <c r="EC143">
        <v>1.4457710817252745</v>
      </c>
      <c r="ED143">
        <f t="shared" si="30"/>
        <v>11.352319570216839</v>
      </c>
      <c r="EE143" s="4">
        <f t="shared" si="31"/>
        <v>1.0642884194036977E-2</v>
      </c>
      <c r="EP143">
        <v>101</v>
      </c>
      <c r="EQ143">
        <v>11.326952529306936</v>
      </c>
      <c r="ER143">
        <v>1.7829743875109827E-2</v>
      </c>
      <c r="ES143">
        <v>0.22732328175495167</v>
      </c>
      <c r="ET143">
        <f t="shared" si="24"/>
        <v>11.344782273182046</v>
      </c>
      <c r="EU143" s="4">
        <f t="shared" si="25"/>
        <v>1.5716250383453895E-3</v>
      </c>
      <c r="FF143">
        <v>101</v>
      </c>
      <c r="FG143">
        <v>11.343205310650383</v>
      </c>
      <c r="FH143">
        <v>1.576962531663284E-3</v>
      </c>
      <c r="FI143">
        <v>3.4893790516286133E-2</v>
      </c>
      <c r="FJ143">
        <f t="shared" si="26"/>
        <v>11.344782273182046</v>
      </c>
      <c r="FK143">
        <f t="shared" si="27"/>
        <v>1.3900333154837787E-4</v>
      </c>
    </row>
    <row r="144" spans="1:167" x14ac:dyDescent="0.2">
      <c r="B144" s="81">
        <v>44660</v>
      </c>
      <c r="C144">
        <v>4.6697432706429343</v>
      </c>
      <c r="D144">
        <v>5.0445238099901779</v>
      </c>
      <c r="E144">
        <v>5.6375388295017377</v>
      </c>
      <c r="F144">
        <v>7.1989409610742845</v>
      </c>
      <c r="G144">
        <v>0</v>
      </c>
      <c r="H144">
        <v>0</v>
      </c>
      <c r="I144">
        <v>0</v>
      </c>
      <c r="J144">
        <v>0</v>
      </c>
      <c r="K144">
        <v>1</v>
      </c>
      <c r="L144">
        <v>0</v>
      </c>
      <c r="M144">
        <v>0</v>
      </c>
      <c r="N144">
        <v>15</v>
      </c>
      <c r="O144">
        <v>11.212682138147791</v>
      </c>
      <c r="P144" s="74">
        <v>74063.798166745852</v>
      </c>
      <c r="V144" s="81">
        <v>44597</v>
      </c>
      <c r="W144" s="3">
        <v>50</v>
      </c>
      <c r="X144" s="3">
        <v>76.173860624999989</v>
      </c>
      <c r="Y144" s="3">
        <v>146.36270625</v>
      </c>
      <c r="Z144" s="3">
        <v>708.01719679687483</v>
      </c>
      <c r="AG144">
        <v>102</v>
      </c>
      <c r="AH144">
        <v>82797.945034264034</v>
      </c>
      <c r="AI144">
        <v>1580.3848596953758</v>
      </c>
      <c r="AJ144">
        <v>9.1628739605568027E-2</v>
      </c>
      <c r="AK144">
        <f t="shared" si="22"/>
        <v>84378.32989395941</v>
      </c>
      <c r="AL144" s="4">
        <f t="shared" si="23"/>
        <v>1.8729748048835398E-2</v>
      </c>
      <c r="AW144">
        <v>98</v>
      </c>
      <c r="AX144">
        <v>75102.460325911423</v>
      </c>
      <c r="AY144">
        <v>10510.517920953862</v>
      </c>
      <c r="AZ144">
        <v>1.4015368924148537</v>
      </c>
      <c r="BA144">
        <f t="shared" si="36"/>
        <v>85612.978246865285</v>
      </c>
      <c r="BB144" s="4">
        <f t="shared" si="37"/>
        <v>0.12276781086445505</v>
      </c>
      <c r="BN144">
        <v>98</v>
      </c>
      <c r="BO144">
        <v>11.231267104514048</v>
      </c>
      <c r="BP144">
        <v>0.12632506115686049</v>
      </c>
      <c r="BQ144">
        <v>1.562632285021788</v>
      </c>
      <c r="BR144">
        <f t="shared" si="38"/>
        <v>11.357592165670908</v>
      </c>
      <c r="BS144" s="4">
        <f t="shared" si="39"/>
        <v>1.1122521333235273E-2</v>
      </c>
      <c r="CD144">
        <v>99</v>
      </c>
      <c r="CE144">
        <v>75375.994374940507</v>
      </c>
      <c r="CF144">
        <v>9786.7692148946953</v>
      </c>
      <c r="CG144">
        <v>1.2385906143019947</v>
      </c>
      <c r="CH144">
        <f t="shared" si="32"/>
        <v>85162.763589835202</v>
      </c>
      <c r="CI144" s="4">
        <f t="shared" si="33"/>
        <v>0.11491840802666035</v>
      </c>
      <c r="CT144">
        <v>99</v>
      </c>
      <c r="CU144">
        <v>11.235227324386061</v>
      </c>
      <c r="CV144">
        <v>0.11709224583077749</v>
      </c>
      <c r="CW144">
        <v>1.3960191526074397</v>
      </c>
      <c r="CX144">
        <f t="shared" si="34"/>
        <v>11.118135078555284</v>
      </c>
      <c r="CY144" s="4">
        <f t="shared" si="35"/>
        <v>1.0531644471258999E-2</v>
      </c>
      <c r="DJ144">
        <v>100</v>
      </c>
      <c r="DK144">
        <v>75151.792992202798</v>
      </c>
      <c r="DL144">
        <v>9560.7559447443928</v>
      </c>
      <c r="DM144">
        <v>1.2149251022589846</v>
      </c>
      <c r="DN144">
        <f t="shared" si="28"/>
        <v>65591.037047458405</v>
      </c>
      <c r="DO144" s="4">
        <f t="shared" si="29"/>
        <v>0.1457631465382489</v>
      </c>
      <c r="DZ144">
        <v>100</v>
      </c>
      <c r="EA144">
        <v>11.231330752320741</v>
      </c>
      <c r="EB144">
        <v>0.11568827480617827</v>
      </c>
      <c r="EC144">
        <v>1.384346904063642</v>
      </c>
      <c r="ED144">
        <f t="shared" si="30"/>
        <v>11.347019027126919</v>
      </c>
      <c r="EE144" s="4">
        <f t="shared" si="31"/>
        <v>1.0195477290520654E-2</v>
      </c>
      <c r="EP144">
        <v>102</v>
      </c>
      <c r="EQ144">
        <v>11.32593509165763</v>
      </c>
      <c r="ER144">
        <v>1.7130801148351082E-2</v>
      </c>
      <c r="ES144">
        <v>0.21841199533836125</v>
      </c>
      <c r="ET144">
        <f t="shared" si="24"/>
        <v>11.343065892805981</v>
      </c>
      <c r="EU144" s="4">
        <f t="shared" si="25"/>
        <v>1.5102443475370983E-3</v>
      </c>
      <c r="FF144">
        <v>102</v>
      </c>
      <c r="FG144">
        <v>11.339284272269593</v>
      </c>
      <c r="FH144">
        <v>3.7816205363885302E-3</v>
      </c>
      <c r="FI144">
        <v>8.3676734329032401E-2</v>
      </c>
      <c r="FJ144">
        <f t="shared" si="26"/>
        <v>11.343065892805981</v>
      </c>
      <c r="FK144">
        <f t="shared" si="27"/>
        <v>3.3338610320397734E-4</v>
      </c>
    </row>
    <row r="145" spans="2:167" x14ac:dyDescent="0.2">
      <c r="B145" s="81">
        <v>44667</v>
      </c>
      <c r="C145">
        <v>4.6963971738856811</v>
      </c>
      <c r="D145">
        <v>4.6186555936818809</v>
      </c>
      <c r="E145">
        <v>5.4066849451700145</v>
      </c>
      <c r="F145">
        <v>7.035683234675373</v>
      </c>
      <c r="G145">
        <v>0</v>
      </c>
      <c r="H145">
        <v>0</v>
      </c>
      <c r="I145">
        <v>0</v>
      </c>
      <c r="J145">
        <v>0</v>
      </c>
      <c r="K145">
        <v>1</v>
      </c>
      <c r="L145">
        <v>0</v>
      </c>
      <c r="M145">
        <v>0</v>
      </c>
      <c r="N145">
        <v>16</v>
      </c>
      <c r="O145">
        <v>11.127439197778342</v>
      </c>
      <c r="P145" s="74">
        <v>68011.983581970839</v>
      </c>
      <c r="V145" s="81">
        <v>44604</v>
      </c>
      <c r="W145" s="3">
        <v>50</v>
      </c>
      <c r="X145" s="3">
        <v>79.982550656249998</v>
      </c>
      <c r="Y145" s="3">
        <v>153.58709156250001</v>
      </c>
      <c r="Z145" s="3">
        <v>739.84446826171859</v>
      </c>
      <c r="AG145">
        <v>103</v>
      </c>
      <c r="AH145">
        <v>82773.554721180291</v>
      </c>
      <c r="AI145">
        <v>1462.9905987962848</v>
      </c>
      <c r="AJ145">
        <v>8.482236703301356E-2</v>
      </c>
      <c r="AK145">
        <f t="shared" si="22"/>
        <v>84236.545319976576</v>
      </c>
      <c r="AL145" s="4">
        <f t="shared" si="23"/>
        <v>1.7367647180200049E-2</v>
      </c>
      <c r="AW145">
        <v>99</v>
      </c>
      <c r="AX145">
        <v>75078.362935869722</v>
      </c>
      <c r="AY145">
        <v>10084.40065396548</v>
      </c>
      <c r="AZ145">
        <v>1.3447158037995548</v>
      </c>
      <c r="BA145">
        <f t="shared" si="36"/>
        <v>85162.763589835202</v>
      </c>
      <c r="BB145" s="4">
        <f t="shared" si="37"/>
        <v>0.11841326219208236</v>
      </c>
      <c r="BN145">
        <v>99</v>
      </c>
      <c r="BO145">
        <v>11.231009487249269</v>
      </c>
      <c r="BP145">
        <v>0.12131008296756995</v>
      </c>
      <c r="BQ145">
        <v>1.5005973510546105</v>
      </c>
      <c r="BR145">
        <f t="shared" si="38"/>
        <v>11.352319570216839</v>
      </c>
      <c r="BS145" s="4">
        <f t="shared" si="39"/>
        <v>1.068592918101343E-2</v>
      </c>
      <c r="CD145">
        <v>100</v>
      </c>
      <c r="CE145">
        <v>75394.397234263786</v>
      </c>
      <c r="CF145">
        <v>9318.1517026834044</v>
      </c>
      <c r="CG145">
        <v>1.1792834783536887</v>
      </c>
      <c r="CH145">
        <f t="shared" si="32"/>
        <v>84712.548936947191</v>
      </c>
      <c r="CI145" s="4">
        <f t="shared" si="33"/>
        <v>0.10999730051351711</v>
      </c>
      <c r="CT145">
        <v>100</v>
      </c>
      <c r="CU145">
        <v>11.235578398212807</v>
      </c>
      <c r="CV145">
        <v>0.11144062891411188</v>
      </c>
      <c r="CW145">
        <v>1.3286383845396061</v>
      </c>
      <c r="CX145">
        <f t="shared" si="34"/>
        <v>11.124137769298695</v>
      </c>
      <c r="CY145" s="4">
        <f t="shared" si="35"/>
        <v>1.0017911610342947E-2</v>
      </c>
      <c r="DJ145">
        <v>101</v>
      </c>
      <c r="DK145">
        <v>73560.171731010632</v>
      </c>
      <c r="DL145">
        <v>10963.107831342364</v>
      </c>
      <c r="DM145">
        <v>1.3931278007772627</v>
      </c>
      <c r="DN145">
        <f t="shared" si="28"/>
        <v>62597.063899668268</v>
      </c>
      <c r="DO145" s="4">
        <f t="shared" si="29"/>
        <v>0.17513773248077955</v>
      </c>
      <c r="DZ145">
        <v>101</v>
      </c>
      <c r="EA145">
        <v>11.212339604644153</v>
      </c>
      <c r="EB145">
        <v>0.13244266853789277</v>
      </c>
      <c r="EC145">
        <v>1.5848330218730815</v>
      </c>
      <c r="ED145">
        <f t="shared" si="30"/>
        <v>11.344782273182046</v>
      </c>
      <c r="EE145" s="4">
        <f t="shared" si="31"/>
        <v>1.1674324402943744E-2</v>
      </c>
      <c r="EP145">
        <v>103</v>
      </c>
      <c r="EQ145">
        <v>11.325022626162095</v>
      </c>
      <c r="ER145">
        <v>1.636150983304141E-2</v>
      </c>
      <c r="ES145">
        <v>0.20860378790438314</v>
      </c>
      <c r="ET145">
        <f t="shared" si="24"/>
        <v>11.341384135995137</v>
      </c>
      <c r="EU145" s="4">
        <f t="shared" si="25"/>
        <v>1.4426378329884324E-3</v>
      </c>
      <c r="FF145">
        <v>103</v>
      </c>
      <c r="FG145">
        <v>11.335474691164363</v>
      </c>
      <c r="FH145">
        <v>5.9094448307739356E-3</v>
      </c>
      <c r="FI145">
        <v>0.13075956203923586</v>
      </c>
      <c r="FJ145">
        <f t="shared" si="26"/>
        <v>11.341384135995137</v>
      </c>
      <c r="FK145">
        <f t="shared" si="27"/>
        <v>5.2105146602156056E-4</v>
      </c>
    </row>
    <row r="146" spans="2:167" x14ac:dyDescent="0.2">
      <c r="B146" s="81">
        <v>44674</v>
      </c>
      <c r="C146">
        <v>4.7472257537620326</v>
      </c>
      <c r="D146">
        <v>4.5641023586487233</v>
      </c>
      <c r="E146">
        <v>5.26760954562981</v>
      </c>
      <c r="F146">
        <v>6.9031364342696842</v>
      </c>
      <c r="G146">
        <v>0</v>
      </c>
      <c r="H146">
        <v>0</v>
      </c>
      <c r="I146">
        <v>0</v>
      </c>
      <c r="J146">
        <v>0</v>
      </c>
      <c r="K146">
        <v>1</v>
      </c>
      <c r="L146">
        <v>0</v>
      </c>
      <c r="M146">
        <v>0</v>
      </c>
      <c r="N146">
        <v>17</v>
      </c>
      <c r="O146">
        <v>11.106958573057</v>
      </c>
      <c r="P146" s="74">
        <v>66633.22280449167</v>
      </c>
      <c r="V146" s="81">
        <v>44611</v>
      </c>
      <c r="W146" s="3">
        <v>50</v>
      </c>
      <c r="X146" s="3">
        <v>83.981677889062496</v>
      </c>
      <c r="Y146" s="3">
        <v>161.21957114062502</v>
      </c>
      <c r="Z146" s="3">
        <v>774.33517981230443</v>
      </c>
      <c r="AG146">
        <v>104</v>
      </c>
      <c r="AH146">
        <v>82749.164408096549</v>
      </c>
      <c r="AI146">
        <v>1345.9296318110428</v>
      </c>
      <c r="AJ146">
        <v>7.8035318425161024E-2</v>
      </c>
      <c r="AK146">
        <f t="shared" si="22"/>
        <v>84095.094039907592</v>
      </c>
      <c r="AL146" s="4">
        <f t="shared" si="23"/>
        <v>1.600485316268661E-2</v>
      </c>
      <c r="AW146">
        <v>100</v>
      </c>
      <c r="AX146">
        <v>75054.265545828021</v>
      </c>
      <c r="AY146">
        <v>9658.2833911191701</v>
      </c>
      <c r="AZ146">
        <v>1.287894715736585</v>
      </c>
      <c r="BA146">
        <f t="shared" si="36"/>
        <v>84712.548936947191</v>
      </c>
      <c r="BB146" s="4">
        <f t="shared" si="37"/>
        <v>0.1140124280560602</v>
      </c>
      <c r="BN146">
        <v>100</v>
      </c>
      <c r="BO146">
        <v>11.230751869984488</v>
      </c>
      <c r="BP146">
        <v>0.11626715714243119</v>
      </c>
      <c r="BQ146">
        <v>1.4382167067614966</v>
      </c>
      <c r="BR146">
        <f t="shared" si="38"/>
        <v>11.347019027126919</v>
      </c>
      <c r="BS146" s="4">
        <f t="shared" si="39"/>
        <v>1.0246493538476968E-2</v>
      </c>
      <c r="CD146">
        <v>101</v>
      </c>
      <c r="CE146">
        <v>73785.721942741773</v>
      </c>
      <c r="CF146">
        <v>10737.557619611223</v>
      </c>
      <c r="CG146">
        <v>1.3589201702985525</v>
      </c>
      <c r="CH146">
        <f t="shared" si="32"/>
        <v>84523.279562352996</v>
      </c>
      <c r="CI146" s="4">
        <f t="shared" si="33"/>
        <v>0.12703668948020533</v>
      </c>
      <c r="CT146">
        <v>101</v>
      </c>
      <c r="CU146">
        <v>11.216281832091283</v>
      </c>
      <c r="CV146">
        <v>0.12850044109076286</v>
      </c>
      <c r="CW146">
        <v>1.5320320795662534</v>
      </c>
      <c r="CX146">
        <f t="shared" si="34"/>
        <v>11.087781391000521</v>
      </c>
      <c r="CY146" s="4">
        <f t="shared" si="35"/>
        <v>1.1589373614009128E-2</v>
      </c>
      <c r="DJ146">
        <v>102</v>
      </c>
      <c r="DK146">
        <v>73545.916382702737</v>
      </c>
      <c r="DL146">
        <v>10832.413511256673</v>
      </c>
      <c r="DM146">
        <v>1.3765199288566263</v>
      </c>
      <c r="DN146">
        <f t="shared" si="28"/>
        <v>62713.502871446064</v>
      </c>
      <c r="DO146" s="4">
        <f t="shared" si="29"/>
        <v>0.17272856745797807</v>
      </c>
      <c r="DZ146">
        <v>102</v>
      </c>
      <c r="EA146">
        <v>11.212175507752535</v>
      </c>
      <c r="EB146">
        <v>0.13089038505344597</v>
      </c>
      <c r="EC146">
        <v>1.566258115820387</v>
      </c>
      <c r="ED146">
        <f t="shared" si="30"/>
        <v>11.343065892805981</v>
      </c>
      <c r="EE146" s="4">
        <f t="shared" si="31"/>
        <v>1.1539242237538222E-2</v>
      </c>
      <c r="EP146">
        <v>104</v>
      </c>
      <c r="EQ146">
        <v>11.324195036084065</v>
      </c>
      <c r="ER146">
        <v>1.5508473334856276E-2</v>
      </c>
      <c r="ES146">
        <v>0.19772785734797732</v>
      </c>
      <c r="ET146">
        <f t="shared" si="24"/>
        <v>11.339703509418921</v>
      </c>
      <c r="EU146" s="4">
        <f t="shared" si="25"/>
        <v>1.367625998508225E-3</v>
      </c>
      <c r="FF146">
        <v>104</v>
      </c>
      <c r="FG146">
        <v>11.331728559477831</v>
      </c>
      <c r="FH146">
        <v>7.9749499410901592E-3</v>
      </c>
      <c r="FI146">
        <v>0.17646343970440415</v>
      </c>
      <c r="FJ146">
        <f t="shared" si="26"/>
        <v>11.339703509418921</v>
      </c>
      <c r="FK146">
        <f t="shared" si="27"/>
        <v>7.0327675979059336E-4</v>
      </c>
    </row>
    <row r="147" spans="2:167" x14ac:dyDescent="0.2">
      <c r="B147" s="81">
        <v>44681</v>
      </c>
      <c r="C147">
        <v>4.8023957938918356</v>
      </c>
      <c r="D147">
        <v>4.5584797116765854</v>
      </c>
      <c r="E147">
        <v>5.1900745365882059</v>
      </c>
      <c r="F147">
        <v>6.7986502986008626</v>
      </c>
      <c r="G147">
        <v>0</v>
      </c>
      <c r="H147">
        <v>0</v>
      </c>
      <c r="I147">
        <v>0</v>
      </c>
      <c r="J147">
        <v>0</v>
      </c>
      <c r="K147">
        <v>1</v>
      </c>
      <c r="L147">
        <v>0</v>
      </c>
      <c r="M147">
        <v>0</v>
      </c>
      <c r="N147">
        <v>18</v>
      </c>
      <c r="O147">
        <v>11.101972281136469</v>
      </c>
      <c r="P147" s="74">
        <v>66301.797083369558</v>
      </c>
      <c r="V147" s="81">
        <v>44618</v>
      </c>
      <c r="W147" s="3">
        <v>50</v>
      </c>
      <c r="X147" s="3">
        <v>88.180761753515625</v>
      </c>
      <c r="Y147" s="3">
        <v>169.25711219765626</v>
      </c>
      <c r="Z147" s="3">
        <v>811.30088049916969</v>
      </c>
      <c r="AG147">
        <v>105</v>
      </c>
      <c r="AH147">
        <v>82724.774095012806</v>
      </c>
      <c r="AI147">
        <v>-2617.2943642228347</v>
      </c>
      <c r="AJ147">
        <v>-0.15174745714579976</v>
      </c>
      <c r="AK147">
        <f t="shared" si="22"/>
        <v>80107.479730789972</v>
      </c>
      <c r="AL147" s="4">
        <f t="shared" si="23"/>
        <v>3.2672284448575103E-2</v>
      </c>
      <c r="AW147">
        <v>101</v>
      </c>
      <c r="AX147">
        <v>73462.326875391765</v>
      </c>
      <c r="AY147">
        <v>11060.952686961231</v>
      </c>
      <c r="AZ147">
        <v>1.4749352384553553</v>
      </c>
      <c r="BA147">
        <f t="shared" si="36"/>
        <v>84523.279562352996</v>
      </c>
      <c r="BB147" s="4">
        <f t="shared" si="37"/>
        <v>0.13086279595672271</v>
      </c>
      <c r="BN147">
        <v>101</v>
      </c>
      <c r="BO147">
        <v>11.211687860093937</v>
      </c>
      <c r="BP147">
        <v>0.13309441308810932</v>
      </c>
      <c r="BQ147">
        <v>1.6463687010549382</v>
      </c>
      <c r="BR147">
        <f t="shared" si="38"/>
        <v>11.344782273182046</v>
      </c>
      <c r="BS147" s="4">
        <f t="shared" si="39"/>
        <v>1.173177324017328E-2</v>
      </c>
      <c r="CD147">
        <v>102</v>
      </c>
      <c r="CE147">
        <v>73806.4821994167</v>
      </c>
      <c r="CF147">
        <v>10571.84769454271</v>
      </c>
      <c r="CG147">
        <v>1.3379483098837612</v>
      </c>
      <c r="CH147">
        <f t="shared" si="32"/>
        <v>84378.32989395941</v>
      </c>
      <c r="CI147" s="4">
        <f t="shared" si="33"/>
        <v>0.12529102801428571</v>
      </c>
      <c r="CT147">
        <v>102</v>
      </c>
      <c r="CU147">
        <v>11.216666796321409</v>
      </c>
      <c r="CV147">
        <v>0.12639909648457248</v>
      </c>
      <c r="CW147">
        <v>1.5069790344593244</v>
      </c>
      <c r="CX147">
        <f t="shared" si="34"/>
        <v>11.090267699836836</v>
      </c>
      <c r="CY147" s="4">
        <f t="shared" si="35"/>
        <v>1.1397298956672805E-2</v>
      </c>
      <c r="DJ147">
        <v>103</v>
      </c>
      <c r="DK147">
        <v>73531.800113180827</v>
      </c>
      <c r="DL147">
        <v>10704.745206795749</v>
      </c>
      <c r="DM147">
        <v>1.360296585352321</v>
      </c>
      <c r="DN147">
        <f t="shared" si="28"/>
        <v>62827.054906385078</v>
      </c>
      <c r="DO147" s="4">
        <f t="shared" si="29"/>
        <v>0.17038432284859228</v>
      </c>
      <c r="DZ147">
        <v>103</v>
      </c>
      <c r="EA147">
        <v>11.212013011831726</v>
      </c>
      <c r="EB147">
        <v>0.12937112416341101</v>
      </c>
      <c r="EC147">
        <v>1.5480783641289688</v>
      </c>
      <c r="ED147">
        <f t="shared" si="30"/>
        <v>11.341384135995137</v>
      </c>
      <c r="EE147" s="4">
        <f t="shared" si="31"/>
        <v>1.1406996060808366E-2</v>
      </c>
      <c r="EP147">
        <v>105</v>
      </c>
      <c r="EQ147">
        <v>11.310667386424837</v>
      </c>
      <c r="ER147">
        <v>-1.9542877818032878E-2</v>
      </c>
      <c r="ES147">
        <v>-0.24916516757893797</v>
      </c>
      <c r="ET147">
        <f t="shared" si="24"/>
        <v>11.291124508606805</v>
      </c>
      <c r="EU147" s="4">
        <f t="shared" si="25"/>
        <v>1.730817670386689E-3</v>
      </c>
      <c r="FF147">
        <v>105</v>
      </c>
      <c r="FG147">
        <v>11.269419376261776</v>
      </c>
      <c r="FH147">
        <v>2.1705132345028133E-2</v>
      </c>
      <c r="FI147">
        <v>0.48027415107754379</v>
      </c>
      <c r="FJ147">
        <f t="shared" si="26"/>
        <v>11.291124508606805</v>
      </c>
      <c r="FK147">
        <f t="shared" si="27"/>
        <v>1.9223180409075392E-3</v>
      </c>
    </row>
    <row r="148" spans="2:167" x14ac:dyDescent="0.2">
      <c r="B148" s="81">
        <v>44688</v>
      </c>
      <c r="C148">
        <v>4.8599589040147579</v>
      </c>
      <c r="D148">
        <v>4.5579157042823937</v>
      </c>
      <c r="E148">
        <v>5.1489295402891697</v>
      </c>
      <c r="F148">
        <v>6.7184180711413406</v>
      </c>
      <c r="G148">
        <v>0</v>
      </c>
      <c r="H148">
        <v>0</v>
      </c>
      <c r="I148">
        <v>0</v>
      </c>
      <c r="J148">
        <v>0</v>
      </c>
      <c r="K148">
        <v>1</v>
      </c>
      <c r="L148">
        <v>0</v>
      </c>
      <c r="M148">
        <v>0</v>
      </c>
      <c r="N148">
        <v>19</v>
      </c>
      <c r="O148">
        <v>11.194417206659693</v>
      </c>
      <c r="P148" s="74">
        <v>72723.307221424024</v>
      </c>
      <c r="V148" s="81">
        <v>44625</v>
      </c>
      <c r="W148" s="3">
        <v>60.036705394344125</v>
      </c>
      <c r="X148" s="3">
        <v>92.589799838191425</v>
      </c>
      <c r="Y148" s="3">
        <v>177.70824905753909</v>
      </c>
      <c r="Z148" s="3">
        <v>850.64018371150314</v>
      </c>
      <c r="AG148">
        <v>106</v>
      </c>
      <c r="AH148">
        <v>83831.116009281017</v>
      </c>
      <c r="AI148">
        <v>-2790.5766564861551</v>
      </c>
      <c r="AJ148">
        <v>-0.16179414794940072</v>
      </c>
      <c r="AK148">
        <f t="shared" si="22"/>
        <v>81040.539352794862</v>
      </c>
      <c r="AL148" s="4">
        <f t="shared" si="23"/>
        <v>3.4434329765969357E-2</v>
      </c>
      <c r="AW148">
        <v>102</v>
      </c>
      <c r="AX148">
        <v>73438.22948535005</v>
      </c>
      <c r="AY148">
        <v>10940.10040860936</v>
      </c>
      <c r="AZ148">
        <v>1.4588200547968164</v>
      </c>
      <c r="BA148">
        <f t="shared" si="36"/>
        <v>84378.32989395941</v>
      </c>
      <c r="BB148" s="4">
        <f t="shared" si="37"/>
        <v>0.12965533238638507</v>
      </c>
      <c r="BN148">
        <v>102</v>
      </c>
      <c r="BO148">
        <v>11.211430242829156</v>
      </c>
      <c r="BP148">
        <v>0.13163564997682542</v>
      </c>
      <c r="BQ148">
        <v>1.6283239020814348</v>
      </c>
      <c r="BR148">
        <f t="shared" si="38"/>
        <v>11.343065892805981</v>
      </c>
      <c r="BS148" s="4">
        <f t="shared" si="39"/>
        <v>1.1604944485098303E-2</v>
      </c>
      <c r="CD148">
        <v>103</v>
      </c>
      <c r="CE148">
        <v>73828.421154767449</v>
      </c>
      <c r="CF148">
        <v>10408.124165209127</v>
      </c>
      <c r="CG148">
        <v>1.317227843065728</v>
      </c>
      <c r="CH148">
        <f t="shared" si="32"/>
        <v>84236.545319976576</v>
      </c>
      <c r="CI148" s="4">
        <f t="shared" si="33"/>
        <v>0.12355829795338075</v>
      </c>
      <c r="CT148">
        <v>103</v>
      </c>
      <c r="CU148">
        <v>11.217068705753226</v>
      </c>
      <c r="CV148">
        <v>0.12431543024191072</v>
      </c>
      <c r="CW148">
        <v>1.4821367576564584</v>
      </c>
      <c r="CX148">
        <f t="shared" si="34"/>
        <v>11.092753275511315</v>
      </c>
      <c r="CY148" s="4">
        <f t="shared" si="35"/>
        <v>1.1206904828249726E-2</v>
      </c>
      <c r="DJ148">
        <v>104</v>
      </c>
      <c r="DK148">
        <v>73517.82023486885</v>
      </c>
      <c r="DL148">
        <v>10577.273805038742</v>
      </c>
      <c r="DM148">
        <v>1.3440982630951923</v>
      </c>
      <c r="DN148">
        <f t="shared" si="28"/>
        <v>62940.546429830109</v>
      </c>
      <c r="DO148" s="4">
        <f t="shared" si="29"/>
        <v>0.168051826763705</v>
      </c>
      <c r="DZ148">
        <v>104</v>
      </c>
      <c r="EA148">
        <v>11.211852085944358</v>
      </c>
      <c r="EB148">
        <v>0.12785142347456357</v>
      </c>
      <c r="EC148">
        <v>1.5298933497250979</v>
      </c>
      <c r="ED148">
        <f t="shared" si="30"/>
        <v>11.339703509418921</v>
      </c>
      <c r="EE148" s="4">
        <f t="shared" si="31"/>
        <v>1.1274670750286226E-2</v>
      </c>
      <c r="EP148">
        <v>106</v>
      </c>
      <c r="EQ148">
        <v>11.260153451204291</v>
      </c>
      <c r="ER148">
        <v>4.2551343085994731E-2</v>
      </c>
      <c r="ES148">
        <v>0.54251541812064374</v>
      </c>
      <c r="ET148">
        <f t="shared" si="24"/>
        <v>11.302704794290285</v>
      </c>
      <c r="EU148" s="4">
        <f t="shared" si="25"/>
        <v>3.7647044544143202E-3</v>
      </c>
      <c r="FF148">
        <v>106</v>
      </c>
      <c r="FG148">
        <v>11.293266337838675</v>
      </c>
      <c r="FH148">
        <v>9.4384564516101221E-3</v>
      </c>
      <c r="FI148">
        <v>0.20884676433764182</v>
      </c>
      <c r="FJ148">
        <f t="shared" si="26"/>
        <v>11.302704794290285</v>
      </c>
      <c r="FK148">
        <f t="shared" si="27"/>
        <v>8.3506175056240401E-4</v>
      </c>
    </row>
    <row r="149" spans="2:167" x14ac:dyDescent="0.2">
      <c r="B149" s="81">
        <v>44695</v>
      </c>
      <c r="C149">
        <v>4.9196901093425298</v>
      </c>
      <c r="D149">
        <v>4.5578592860432883</v>
      </c>
      <c r="E149">
        <v>5.1277042791184666</v>
      </c>
      <c r="F149">
        <v>6.6581614988295774</v>
      </c>
      <c r="G149">
        <v>0</v>
      </c>
      <c r="H149">
        <v>0</v>
      </c>
      <c r="I149">
        <v>0</v>
      </c>
      <c r="J149">
        <v>0</v>
      </c>
      <c r="K149">
        <v>1</v>
      </c>
      <c r="L149">
        <v>0</v>
      </c>
      <c r="M149">
        <v>0</v>
      </c>
      <c r="N149">
        <v>20</v>
      </c>
      <c r="O149">
        <v>11.197317247759628</v>
      </c>
      <c r="P149" s="74">
        <v>72934.513907299246</v>
      </c>
      <c r="V149" s="81">
        <v>44632</v>
      </c>
      <c r="W149" s="3">
        <v>51.00367053943441</v>
      </c>
      <c r="X149" s="3">
        <v>97.219289829801014</v>
      </c>
      <c r="Y149" s="3">
        <v>186.58780213541604</v>
      </c>
      <c r="Z149" s="3">
        <v>892.31417432824094</v>
      </c>
      <c r="AG149">
        <v>107</v>
      </c>
      <c r="AH149">
        <v>83806.725696197274</v>
      </c>
      <c r="AI149">
        <v>-3036.0904221294622</v>
      </c>
      <c r="AJ149">
        <v>-0.17602872933234895</v>
      </c>
      <c r="AK149">
        <f t="shared" si="22"/>
        <v>80770.635274067812</v>
      </c>
      <c r="AL149" s="4">
        <f t="shared" si="23"/>
        <v>3.7589037300839803E-2</v>
      </c>
      <c r="AW149">
        <v>103</v>
      </c>
      <c r="AX149">
        <v>73414.132095308363</v>
      </c>
      <c r="AY149">
        <v>10822.413224668213</v>
      </c>
      <c r="AZ149">
        <v>1.443126924230044</v>
      </c>
      <c r="BA149">
        <f t="shared" si="36"/>
        <v>84236.545319976576</v>
      </c>
      <c r="BB149" s="4">
        <f t="shared" si="37"/>
        <v>0.12847646094172968</v>
      </c>
      <c r="BN149">
        <v>103</v>
      </c>
      <c r="BO149">
        <v>11.211172625564377</v>
      </c>
      <c r="BP149">
        <v>0.13021151043075996</v>
      </c>
      <c r="BQ149">
        <v>1.6107073942192711</v>
      </c>
      <c r="BR149">
        <f t="shared" si="38"/>
        <v>11.341384135995137</v>
      </c>
      <c r="BS149" s="4">
        <f t="shared" si="39"/>
        <v>1.148109515288318E-2</v>
      </c>
      <c r="CD149">
        <v>104</v>
      </c>
      <c r="CE149">
        <v>73851.538808794008</v>
      </c>
      <c r="CF149">
        <v>10243.555231113583</v>
      </c>
      <c r="CG149">
        <v>1.2964003837989657</v>
      </c>
      <c r="CH149">
        <f t="shared" si="32"/>
        <v>84095.094039907592</v>
      </c>
      <c r="CI149" s="4">
        <f t="shared" si="33"/>
        <v>0.12180918932384417</v>
      </c>
      <c r="CT149">
        <v>104</v>
      </c>
      <c r="CU149">
        <v>11.217487560386735</v>
      </c>
      <c r="CV149">
        <v>0.1222159490321868</v>
      </c>
      <c r="CW149">
        <v>1.4571059286846593</v>
      </c>
      <c r="CX149">
        <f t="shared" si="34"/>
        <v>11.095271611354548</v>
      </c>
      <c r="CY149" s="4">
        <f t="shared" si="35"/>
        <v>1.1015138097846554E-2</v>
      </c>
      <c r="DJ149">
        <v>105</v>
      </c>
      <c r="DK149">
        <v>73503.974137348356</v>
      </c>
      <c r="DL149">
        <v>6603.5055934416159</v>
      </c>
      <c r="DM149">
        <v>0.83913497580596608</v>
      </c>
      <c r="DN149">
        <f t="shared" si="28"/>
        <v>66900.46854390674</v>
      </c>
      <c r="DO149" s="4">
        <f t="shared" si="29"/>
        <v>9.8706417715262174E-2</v>
      </c>
      <c r="DZ149">
        <v>105</v>
      </c>
      <c r="EA149">
        <v>11.211692700041251</v>
      </c>
      <c r="EB149">
        <v>7.9431808565553652E-2</v>
      </c>
      <c r="EC149">
        <v>0.95049544524824792</v>
      </c>
      <c r="ED149">
        <f t="shared" si="30"/>
        <v>11.291124508606805</v>
      </c>
      <c r="EE149" s="4">
        <f t="shared" si="31"/>
        <v>7.0348890852284674E-3</v>
      </c>
      <c r="EP149">
        <v>107</v>
      </c>
      <c r="EQ149">
        <v>11.259775410535465</v>
      </c>
      <c r="ER149">
        <v>3.9593343093022426E-2</v>
      </c>
      <c r="ES149">
        <v>0.50480190577051487</v>
      </c>
      <c r="ET149">
        <f t="shared" si="24"/>
        <v>11.299368753628487</v>
      </c>
      <c r="EU149" s="4">
        <f t="shared" si="25"/>
        <v>3.5040314159415402E-3</v>
      </c>
      <c r="FF149">
        <v>107</v>
      </c>
      <c r="FG149">
        <v>11.288679173289294</v>
      </c>
      <c r="FH149">
        <v>1.0689580339192872E-2</v>
      </c>
      <c r="FI149">
        <v>0.23653065280466065</v>
      </c>
      <c r="FJ149">
        <f t="shared" si="26"/>
        <v>11.299368753628487</v>
      </c>
      <c r="FK149">
        <f t="shared" si="27"/>
        <v>9.4603340879199135E-4</v>
      </c>
    </row>
    <row r="150" spans="2:167" x14ac:dyDescent="0.2">
      <c r="B150" s="81">
        <v>44702</v>
      </c>
      <c r="C150">
        <v>4.9815209462370094</v>
      </c>
      <c r="D150">
        <v>4.5578536440443074</v>
      </c>
      <c r="E150">
        <v>5.1169202806528293</v>
      </c>
      <c r="F150">
        <v>6.6137117720917331</v>
      </c>
      <c r="G150">
        <v>0</v>
      </c>
      <c r="H150">
        <v>0</v>
      </c>
      <c r="I150">
        <v>0</v>
      </c>
      <c r="J150">
        <v>0</v>
      </c>
      <c r="K150">
        <v>1</v>
      </c>
      <c r="L150">
        <v>0</v>
      </c>
      <c r="M150">
        <v>0</v>
      </c>
      <c r="N150">
        <v>21</v>
      </c>
      <c r="O150">
        <v>11.20183621165255</v>
      </c>
      <c r="P150" s="74">
        <v>73264.848164337149</v>
      </c>
      <c r="V150" s="81">
        <v>44639</v>
      </c>
      <c r="W150" s="3">
        <v>50.100367053943444</v>
      </c>
      <c r="X150" s="3">
        <v>102.08025432126105</v>
      </c>
      <c r="Y150" s="3">
        <v>195.91426255468684</v>
      </c>
      <c r="Z150" s="3">
        <v>936.32927004646672</v>
      </c>
      <c r="AG150">
        <v>108</v>
      </c>
      <c r="AH150">
        <v>83782.335383113532</v>
      </c>
      <c r="AI150">
        <v>-4215.4868676764891</v>
      </c>
      <c r="AJ150">
        <v>-0.24440866168730152</v>
      </c>
      <c r="AK150">
        <f t="shared" si="22"/>
        <v>79566.848515437043</v>
      </c>
      <c r="AL150" s="4">
        <f t="shared" si="23"/>
        <v>5.2980442814178165E-2</v>
      </c>
      <c r="AW150">
        <v>104</v>
      </c>
      <c r="AX150">
        <v>73390.034705266677</v>
      </c>
      <c r="AY150">
        <v>10705.059334640915</v>
      </c>
      <c r="AZ150">
        <v>1.4274782371169425</v>
      </c>
      <c r="BA150">
        <f t="shared" si="36"/>
        <v>84095.094039907592</v>
      </c>
      <c r="BB150" s="4">
        <f t="shared" si="37"/>
        <v>0.12729707311535671</v>
      </c>
      <c r="BN150">
        <v>104</v>
      </c>
      <c r="BO150">
        <v>11.210915008299596</v>
      </c>
      <c r="BP150">
        <v>0.12878850111932572</v>
      </c>
      <c r="BQ150">
        <v>1.5931048672814638</v>
      </c>
      <c r="BR150">
        <f t="shared" si="38"/>
        <v>11.339703509418921</v>
      </c>
      <c r="BS150" s="4">
        <f t="shared" si="39"/>
        <v>1.1357307623815044E-2</v>
      </c>
      <c r="CD150">
        <v>105</v>
      </c>
      <c r="CE150">
        <v>73875.835161496376</v>
      </c>
      <c r="CF150">
        <v>6231.6445692935959</v>
      </c>
      <c r="CG150">
        <v>0.78866235687321196</v>
      </c>
      <c r="CH150">
        <f t="shared" si="32"/>
        <v>80107.479730789972</v>
      </c>
      <c r="CI150" s="4">
        <f t="shared" si="33"/>
        <v>7.7791045108842841E-2</v>
      </c>
      <c r="CT150">
        <v>105</v>
      </c>
      <c r="CU150">
        <v>11.217923360221931</v>
      </c>
      <c r="CV150">
        <v>7.3201148384873349E-2</v>
      </c>
      <c r="CW150">
        <v>0.87273247184812164</v>
      </c>
      <c r="CX150">
        <f t="shared" si="34"/>
        <v>11.144722211837058</v>
      </c>
      <c r="CY150" s="4">
        <f t="shared" si="35"/>
        <v>6.5682344515617247E-3</v>
      </c>
      <c r="DJ150">
        <v>106</v>
      </c>
      <c r="DK150">
        <v>73453.745937280168</v>
      </c>
      <c r="DL150">
        <v>7586.7934155146941</v>
      </c>
      <c r="DM150">
        <v>0.96408545719952565</v>
      </c>
      <c r="DN150">
        <f t="shared" si="28"/>
        <v>65866.952521765474</v>
      </c>
      <c r="DO150" s="4">
        <f t="shared" si="29"/>
        <v>0.11518361067346584</v>
      </c>
      <c r="DZ150">
        <v>106</v>
      </c>
      <c r="EA150">
        <v>11.211578955442718</v>
      </c>
      <c r="EB150">
        <v>9.1125838847567309E-2</v>
      </c>
      <c r="EC150">
        <v>1.0904283351115822</v>
      </c>
      <c r="ED150">
        <f t="shared" si="30"/>
        <v>11.302704794290285</v>
      </c>
      <c r="EE150" s="4">
        <f t="shared" si="31"/>
        <v>8.062303714558728E-3</v>
      </c>
      <c r="EP150">
        <v>108</v>
      </c>
      <c r="EQ150">
        <v>11.257616352341165</v>
      </c>
      <c r="ER150">
        <v>2.6736456804398401E-2</v>
      </c>
      <c r="ES150">
        <v>0.34088089800100474</v>
      </c>
      <c r="ET150">
        <f t="shared" si="24"/>
        <v>11.284352809145563</v>
      </c>
      <c r="EU150" s="4">
        <f t="shared" si="25"/>
        <v>2.3693389649009789E-3</v>
      </c>
      <c r="FF150">
        <v>108</v>
      </c>
      <c r="FG150">
        <v>11.272268885950231</v>
      </c>
      <c r="FH150">
        <v>1.2083923195332247E-2</v>
      </c>
      <c r="FI150">
        <v>0.26738357832007559</v>
      </c>
      <c r="FJ150">
        <f t="shared" si="26"/>
        <v>11.284352809145563</v>
      </c>
      <c r="FK150">
        <f t="shared" si="27"/>
        <v>1.0708565568367076E-3</v>
      </c>
    </row>
    <row r="151" spans="2:167" x14ac:dyDescent="0.2">
      <c r="B151" s="81">
        <v>44709</v>
      </c>
      <c r="C151">
        <v>5.0453912048265321</v>
      </c>
      <c r="D151">
        <v>4.5578530798426584</v>
      </c>
      <c r="E151">
        <v>5.1114843550632685</v>
      </c>
      <c r="F151">
        <v>6.5813779302681654</v>
      </c>
      <c r="G151">
        <v>0</v>
      </c>
      <c r="H151">
        <v>0</v>
      </c>
      <c r="I151">
        <v>0</v>
      </c>
      <c r="J151">
        <v>0</v>
      </c>
      <c r="K151">
        <v>1</v>
      </c>
      <c r="L151">
        <v>0</v>
      </c>
      <c r="M151">
        <v>0</v>
      </c>
      <c r="N151">
        <v>22</v>
      </c>
      <c r="O151">
        <v>11.207375751187762</v>
      </c>
      <c r="P151" s="74">
        <v>73671.827886684419</v>
      </c>
      <c r="V151" s="81">
        <v>44646</v>
      </c>
      <c r="W151" s="3">
        <v>75.214235622253241</v>
      </c>
      <c r="X151" s="3">
        <v>107.18426703732111</v>
      </c>
      <c r="Y151" s="3">
        <v>205.7085108386712</v>
      </c>
      <c r="Z151" s="3">
        <v>982.72530445005975</v>
      </c>
      <c r="AG151">
        <v>109</v>
      </c>
      <c r="AH151">
        <v>83757.945070029789</v>
      </c>
      <c r="AI151">
        <v>-3921.4956225612696</v>
      </c>
      <c r="AJ151">
        <v>-0.22736341661315448</v>
      </c>
      <c r="AK151">
        <f t="shared" si="22"/>
        <v>79836.44944746852</v>
      </c>
      <c r="AL151" s="4">
        <f t="shared" si="23"/>
        <v>4.9119113508943921E-2</v>
      </c>
      <c r="AW151">
        <v>105</v>
      </c>
      <c r="AX151">
        <v>73365.937315224961</v>
      </c>
      <c r="AY151">
        <v>6741.5424155650107</v>
      </c>
      <c r="AZ151">
        <v>0.89895859350158736</v>
      </c>
      <c r="BA151">
        <f t="shared" si="36"/>
        <v>80107.479730789972</v>
      </c>
      <c r="BB151" s="4">
        <f t="shared" si="37"/>
        <v>8.4156216600755743E-2</v>
      </c>
      <c r="BN151">
        <v>105</v>
      </c>
      <c r="BO151">
        <v>11.210657391034816</v>
      </c>
      <c r="BP151">
        <v>8.0467117571988211E-2</v>
      </c>
      <c r="BQ151">
        <v>0.99537268891164965</v>
      </c>
      <c r="BR151">
        <f t="shared" si="38"/>
        <v>11.291124508606805</v>
      </c>
      <c r="BS151" s="4">
        <f t="shared" si="39"/>
        <v>7.1265813702303185E-3</v>
      </c>
      <c r="CD151">
        <v>106</v>
      </c>
      <c r="CE151">
        <v>74355.017550119679</v>
      </c>
      <c r="CF151">
        <v>6685.5218026751827</v>
      </c>
      <c r="CG151">
        <v>0.84610399761980415</v>
      </c>
      <c r="CH151">
        <f t="shared" si="32"/>
        <v>81040.539352794862</v>
      </c>
      <c r="CI151" s="4">
        <f t="shared" si="33"/>
        <v>8.249601811719208E-2</v>
      </c>
      <c r="CT151">
        <v>106</v>
      </c>
      <c r="CU151">
        <v>11.222551013123756</v>
      </c>
      <c r="CV151">
        <v>8.0153781166529825E-2</v>
      </c>
      <c r="CW151">
        <v>0.95562445547499619</v>
      </c>
      <c r="CX151">
        <f t="shared" si="34"/>
        <v>11.142397231957226</v>
      </c>
      <c r="CY151" s="4">
        <f t="shared" si="35"/>
        <v>7.1935849618287532E-3</v>
      </c>
      <c r="DJ151">
        <v>107</v>
      </c>
      <c r="DK151">
        <v>73440.15986422784</v>
      </c>
      <c r="DL151">
        <v>7330.4754098399717</v>
      </c>
      <c r="DM151">
        <v>0.93151406001556514</v>
      </c>
      <c r="DN151">
        <f t="shared" si="28"/>
        <v>66109.684454387869</v>
      </c>
      <c r="DO151" s="4">
        <f t="shared" si="29"/>
        <v>0.11088353348438089</v>
      </c>
      <c r="DZ151">
        <v>107</v>
      </c>
      <c r="EA151">
        <v>11.211422562746515</v>
      </c>
      <c r="EB151">
        <v>8.7946190881972086E-2</v>
      </c>
      <c r="EC151">
        <v>1.0523800901657692</v>
      </c>
      <c r="ED151">
        <f t="shared" si="30"/>
        <v>11.299368753628487</v>
      </c>
      <c r="EE151" s="4">
        <f t="shared" si="31"/>
        <v>7.7832835443776933E-3</v>
      </c>
      <c r="EP151">
        <v>109</v>
      </c>
      <c r="EQ151">
        <v>11.258488783067788</v>
      </c>
      <c r="ER151">
        <v>2.9246656080360367E-2</v>
      </c>
      <c r="ES151">
        <v>0.37288510071236103</v>
      </c>
      <c r="ET151">
        <f t="shared" si="24"/>
        <v>11.287735439148149</v>
      </c>
      <c r="EU151" s="4">
        <f t="shared" si="25"/>
        <v>2.5910118320922946E-3</v>
      </c>
      <c r="FF151">
        <v>109</v>
      </c>
      <c r="FG151">
        <v>11.27498410035961</v>
      </c>
      <c r="FH151">
        <v>1.2751338788538291E-2</v>
      </c>
      <c r="FI151">
        <v>0.28215162729335785</v>
      </c>
      <c r="FJ151">
        <f t="shared" si="26"/>
        <v>11.287735439148149</v>
      </c>
      <c r="FK151">
        <f t="shared" si="27"/>
        <v>1.1296631514160112E-3</v>
      </c>
    </row>
    <row r="152" spans="2:167" x14ac:dyDescent="0.2">
      <c r="B152" s="81">
        <v>44716</v>
      </c>
      <c r="C152">
        <v>5.1112357230630536</v>
      </c>
      <c r="D152">
        <v>4.5578530234224761</v>
      </c>
      <c r="E152">
        <v>5.1087552709782544</v>
      </c>
      <c r="F152">
        <v>6.5581056367275048</v>
      </c>
      <c r="G152">
        <v>0</v>
      </c>
      <c r="H152">
        <v>0</v>
      </c>
      <c r="I152">
        <v>0</v>
      </c>
      <c r="J152">
        <v>0</v>
      </c>
      <c r="K152">
        <v>1</v>
      </c>
      <c r="L152">
        <v>0</v>
      </c>
      <c r="M152">
        <v>0</v>
      </c>
      <c r="N152">
        <v>23</v>
      </c>
      <c r="O152">
        <v>11.264305487026407</v>
      </c>
      <c r="P152" s="74">
        <v>77987.628726848081</v>
      </c>
      <c r="V152" s="81">
        <v>44653</v>
      </c>
      <c r="W152" s="3">
        <v>77.563389596512948</v>
      </c>
      <c r="X152" s="3">
        <v>108.66443072497906</v>
      </c>
      <c r="Y152" s="3">
        <v>211.68314877627665</v>
      </c>
      <c r="Z152" s="3">
        <v>1018.4754766867501</v>
      </c>
      <c r="AG152">
        <v>110</v>
      </c>
      <c r="AH152">
        <v>82683.843800897361</v>
      </c>
      <c r="AI152">
        <v>-1377.5210795796884</v>
      </c>
      <c r="AJ152">
        <v>-7.9866951095898003E-2</v>
      </c>
      <c r="AK152">
        <f t="shared" si="22"/>
        <v>81306.322721317672</v>
      </c>
      <c r="AL152" s="4">
        <f t="shared" si="23"/>
        <v>1.6942361103960205E-2</v>
      </c>
      <c r="AW152">
        <v>106</v>
      </c>
      <c r="AX152">
        <v>74480.09802146157</v>
      </c>
      <c r="AY152">
        <v>6560.4413313332916</v>
      </c>
      <c r="AZ152">
        <v>0.87480946472258903</v>
      </c>
      <c r="BA152">
        <f t="shared" si="36"/>
        <v>81040.539352794862</v>
      </c>
      <c r="BB152" s="4">
        <f t="shared" si="37"/>
        <v>8.0952587232590287E-2</v>
      </c>
      <c r="BN152">
        <v>106</v>
      </c>
      <c r="BO152">
        <v>11.224475028724045</v>
      </c>
      <c r="BP152">
        <v>7.8229765566240062E-2</v>
      </c>
      <c r="BQ152">
        <v>0.96769679906743999</v>
      </c>
      <c r="BR152">
        <f t="shared" si="38"/>
        <v>11.302704794290285</v>
      </c>
      <c r="BS152" s="4">
        <f t="shared" si="39"/>
        <v>6.9213313972208571E-3</v>
      </c>
      <c r="CD152">
        <v>107</v>
      </c>
      <c r="CE152">
        <v>74381.671300173708</v>
      </c>
      <c r="CF152">
        <v>6388.9639738941041</v>
      </c>
      <c r="CG152">
        <v>0.80857233264838546</v>
      </c>
      <c r="CH152">
        <f t="shared" si="32"/>
        <v>80770.635274067812</v>
      </c>
      <c r="CI152" s="4">
        <f t="shared" si="33"/>
        <v>7.9100083244551908E-2</v>
      </c>
      <c r="CT152">
        <v>107</v>
      </c>
      <c r="CU152">
        <v>11.223020703362334</v>
      </c>
      <c r="CV152">
        <v>7.6348050266153322E-2</v>
      </c>
      <c r="CW152">
        <v>0.91025105616148616</v>
      </c>
      <c r="CX152">
        <f t="shared" si="34"/>
        <v>11.14667265309618</v>
      </c>
      <c r="CY152" s="4">
        <f t="shared" si="35"/>
        <v>6.8494027448582455E-3</v>
      </c>
      <c r="DJ152">
        <v>108</v>
      </c>
      <c r="DK152">
        <v>73426.700175081729</v>
      </c>
      <c r="DL152">
        <v>6140.1483403553138</v>
      </c>
      <c r="DM152">
        <v>0.78025423861930332</v>
      </c>
      <c r="DN152">
        <f t="shared" si="28"/>
        <v>67286.551834726415</v>
      </c>
      <c r="DO152" s="4">
        <f t="shared" si="29"/>
        <v>9.125372266715559E-2</v>
      </c>
      <c r="DZ152">
        <v>108</v>
      </c>
      <c r="EA152">
        <v>11.211267624887173</v>
      </c>
      <c r="EB152">
        <v>7.3085184258390612E-2</v>
      </c>
      <c r="EC152">
        <v>0.87455058631076288</v>
      </c>
      <c r="ED152">
        <f t="shared" si="30"/>
        <v>11.284352809145563</v>
      </c>
      <c r="EE152" s="4">
        <f t="shared" si="31"/>
        <v>6.4766837314017417E-3</v>
      </c>
      <c r="EP152">
        <v>110</v>
      </c>
      <c r="EQ152">
        <v>11.262785631194646</v>
      </c>
      <c r="ER152">
        <v>4.3193431567216223E-2</v>
      </c>
      <c r="ES152">
        <v>0.55070183188803856</v>
      </c>
      <c r="ET152">
        <f t="shared" si="24"/>
        <v>11.305979062761862</v>
      </c>
      <c r="EU152" s="4">
        <f t="shared" si="25"/>
        <v>3.8204061167494137E-3</v>
      </c>
      <c r="FF152">
        <v>110</v>
      </c>
      <c r="FG152">
        <v>11.298420692922425</v>
      </c>
      <c r="FH152">
        <v>7.5583698394368071E-3</v>
      </c>
      <c r="FI152">
        <v>0.16724568182589988</v>
      </c>
      <c r="FJ152">
        <f t="shared" si="26"/>
        <v>11.305979062761862</v>
      </c>
      <c r="FK152">
        <f t="shared" si="27"/>
        <v>6.6852855444705049E-4</v>
      </c>
    </row>
    <row r="153" spans="2:167" x14ac:dyDescent="0.2">
      <c r="B153" s="81">
        <v>44723</v>
      </c>
      <c r="C153">
        <v>5.1789840235547375</v>
      </c>
      <c r="D153">
        <v>4.5578530177804577</v>
      </c>
      <c r="E153">
        <v>5.1073879308822301</v>
      </c>
      <c r="F153">
        <v>6.5414866589001459</v>
      </c>
      <c r="G153">
        <v>0</v>
      </c>
      <c r="H153">
        <v>0</v>
      </c>
      <c r="I153">
        <v>0</v>
      </c>
      <c r="J153">
        <v>0</v>
      </c>
      <c r="K153">
        <v>1</v>
      </c>
      <c r="L153">
        <v>0</v>
      </c>
      <c r="M153">
        <v>0</v>
      </c>
      <c r="N153">
        <v>24</v>
      </c>
      <c r="O153">
        <v>11.270583060030134</v>
      </c>
      <c r="P153" s="74">
        <v>78478.741645357368</v>
      </c>
      <c r="V153" s="81">
        <v>44660</v>
      </c>
      <c r="W153" s="3">
        <v>57.06691989302157</v>
      </c>
      <c r="X153" s="3">
        <v>109.79190713395734</v>
      </c>
      <c r="Y153" s="3">
        <v>215.75875667864881</v>
      </c>
      <c r="Z153" s="3">
        <v>1046.8062748881507</v>
      </c>
      <c r="AG153">
        <v>111</v>
      </c>
      <c r="AH153">
        <v>82659.453487813604</v>
      </c>
      <c r="AI153">
        <v>-9075.3293091351807</v>
      </c>
      <c r="AJ153">
        <v>-0.5261762544737445</v>
      </c>
      <c r="AK153">
        <f t="shared" si="22"/>
        <v>73584.124178678423</v>
      </c>
      <c r="AL153" s="4">
        <f t="shared" si="23"/>
        <v>0.12333270811375409</v>
      </c>
      <c r="AW153">
        <v>107</v>
      </c>
      <c r="AX153">
        <v>74456.000631419854</v>
      </c>
      <c r="AY153">
        <v>6314.6346426479577</v>
      </c>
      <c r="AZ153">
        <v>0.84203209397970535</v>
      </c>
      <c r="BA153">
        <f t="shared" si="36"/>
        <v>80770.635274067812</v>
      </c>
      <c r="BB153" s="4">
        <f t="shared" si="37"/>
        <v>7.817983133624469E-2</v>
      </c>
      <c r="BN153">
        <v>107</v>
      </c>
      <c r="BO153">
        <v>11.224217411459266</v>
      </c>
      <c r="BP153">
        <v>7.5151342169220925E-2</v>
      </c>
      <c r="BQ153">
        <v>0.92961691418081949</v>
      </c>
      <c r="BR153">
        <f t="shared" si="38"/>
        <v>11.299368753628487</v>
      </c>
      <c r="BS153" s="4">
        <f t="shared" si="39"/>
        <v>6.6509327917179534E-3</v>
      </c>
      <c r="CD153">
        <v>108</v>
      </c>
      <c r="CE153">
        <v>74409.503748903546</v>
      </c>
      <c r="CF153">
        <v>5157.344766533497</v>
      </c>
      <c r="CG153">
        <v>0.65270148731269884</v>
      </c>
      <c r="CH153">
        <f t="shared" si="32"/>
        <v>79566.848515437043</v>
      </c>
      <c r="CI153" s="4">
        <f t="shared" si="33"/>
        <v>6.4817758435322503E-2</v>
      </c>
      <c r="CT153">
        <v>108</v>
      </c>
      <c r="CU153">
        <v>11.223507338802607</v>
      </c>
      <c r="CV153">
        <v>6.0845470342956176E-2</v>
      </c>
      <c r="CW153">
        <v>0.72542328781474341</v>
      </c>
      <c r="CX153">
        <f t="shared" si="34"/>
        <v>11.162661868459651</v>
      </c>
      <c r="CY153" s="4">
        <f t="shared" si="35"/>
        <v>5.4508029590035695E-3</v>
      </c>
      <c r="DJ153">
        <v>109</v>
      </c>
      <c r="DK153">
        <v>73413.364540134615</v>
      </c>
      <c r="DL153">
        <v>6423.084907333905</v>
      </c>
      <c r="DM153">
        <v>0.81620816732074986</v>
      </c>
      <c r="DN153">
        <f t="shared" si="28"/>
        <v>66990.27963280071</v>
      </c>
      <c r="DO153" s="4">
        <f t="shared" si="29"/>
        <v>9.588084931935327E-2</v>
      </c>
      <c r="DZ153">
        <v>109</v>
      </c>
      <c r="EA153">
        <v>11.211114115046845</v>
      </c>
      <c r="EB153">
        <v>7.6621324101303401E-2</v>
      </c>
      <c r="EC153">
        <v>0.91686467779560699</v>
      </c>
      <c r="ED153">
        <f t="shared" si="30"/>
        <v>11.287735439148149</v>
      </c>
      <c r="EE153" s="4">
        <f t="shared" si="31"/>
        <v>6.788015586861219E-3</v>
      </c>
      <c r="EP153">
        <v>111</v>
      </c>
      <c r="EQ153">
        <v>11.2365951746216</v>
      </c>
      <c r="ER153">
        <v>-3.0410597266149253E-2</v>
      </c>
      <c r="ES153">
        <v>-0.38772496223682446</v>
      </c>
      <c r="ET153">
        <f t="shared" si="24"/>
        <v>11.206184577355451</v>
      </c>
      <c r="EU153" s="4">
        <f t="shared" si="25"/>
        <v>2.7137333903637928E-3</v>
      </c>
      <c r="FF153">
        <v>111</v>
      </c>
      <c r="FG153">
        <v>11.221534889583518</v>
      </c>
      <c r="FH153">
        <v>-1.5350312228067153E-2</v>
      </c>
      <c r="FI153">
        <v>-0.33965967389270191</v>
      </c>
      <c r="FJ153">
        <f t="shared" si="26"/>
        <v>11.206184577355451</v>
      </c>
      <c r="FK153">
        <f t="shared" si="27"/>
        <v>1.369807191922023E-3</v>
      </c>
    </row>
    <row r="154" spans="2:167" x14ac:dyDescent="0.2">
      <c r="B154" s="81">
        <v>44730</v>
      </c>
      <c r="C154">
        <v>5.2485611842077438</v>
      </c>
      <c r="D154">
        <v>4.5578530172162557</v>
      </c>
      <c r="E154">
        <v>5.1067035590874132</v>
      </c>
      <c r="F154">
        <v>6.529686825021451</v>
      </c>
      <c r="G154">
        <v>0</v>
      </c>
      <c r="H154">
        <v>0</v>
      </c>
      <c r="I154">
        <v>0</v>
      </c>
      <c r="J154">
        <v>0</v>
      </c>
      <c r="K154">
        <v>1</v>
      </c>
      <c r="L154">
        <v>0</v>
      </c>
      <c r="M154">
        <v>0</v>
      </c>
      <c r="N154">
        <v>25</v>
      </c>
      <c r="O154">
        <v>11.277111292660189</v>
      </c>
      <c r="P154" s="74">
        <v>78992.74506881852</v>
      </c>
      <c r="V154" s="81">
        <v>44667</v>
      </c>
      <c r="W154" s="3">
        <v>59.948331016009469</v>
      </c>
      <c r="X154" s="3">
        <v>55.979190713395738</v>
      </c>
      <c r="Y154" s="3">
        <v>157.8793783393244</v>
      </c>
      <c r="Z154" s="3">
        <v>845.26439242170545</v>
      </c>
      <c r="AG154">
        <v>112</v>
      </c>
      <c r="AH154">
        <v>82635.063174729861</v>
      </c>
      <c r="AI154">
        <v>-11459.178982210418</v>
      </c>
      <c r="AJ154">
        <v>-0.6643888800965515</v>
      </c>
      <c r="AK154">
        <f t="shared" si="22"/>
        <v>71175.884192519443</v>
      </c>
      <c r="AL154" s="4">
        <f t="shared" si="23"/>
        <v>0.16099805590352995</v>
      </c>
      <c r="AW154">
        <v>108</v>
      </c>
      <c r="AX154">
        <v>74431.903241378168</v>
      </c>
      <c r="AY154">
        <v>5134.9452740588749</v>
      </c>
      <c r="AZ154">
        <v>0.68472508169908353</v>
      </c>
      <c r="BA154">
        <f t="shared" si="36"/>
        <v>79566.848515437043</v>
      </c>
      <c r="BB154" s="4">
        <f t="shared" si="37"/>
        <v>6.4536240530660538E-2</v>
      </c>
      <c r="BN154">
        <v>108</v>
      </c>
      <c r="BO154">
        <v>11.223959794194485</v>
      </c>
      <c r="BP154">
        <v>6.0393014951078072E-2</v>
      </c>
      <c r="BQ154">
        <v>0.74705742540804587</v>
      </c>
      <c r="BR154">
        <f t="shared" si="38"/>
        <v>11.284352809145563</v>
      </c>
      <c r="BS154" s="4">
        <f t="shared" si="39"/>
        <v>5.3519254469012794E-3</v>
      </c>
      <c r="CD154">
        <v>109</v>
      </c>
      <c r="CE154">
        <v>74438.514896309207</v>
      </c>
      <c r="CF154">
        <v>5397.9345511593128</v>
      </c>
      <c r="CG154">
        <v>0.68314996756100732</v>
      </c>
      <c r="CH154">
        <f t="shared" si="32"/>
        <v>79836.44944746852</v>
      </c>
      <c r="CI154" s="4">
        <f t="shared" si="33"/>
        <v>6.7612407471991764E-2</v>
      </c>
      <c r="CT154">
        <v>109</v>
      </c>
      <c r="CU154">
        <v>11.224010919444567</v>
      </c>
      <c r="CV154">
        <v>6.3724519703582061E-2</v>
      </c>
      <c r="CW154">
        <v>0.75974843052781882</v>
      </c>
      <c r="CX154">
        <f t="shared" si="34"/>
        <v>11.160286399740984</v>
      </c>
      <c r="CY154" s="4">
        <f t="shared" si="35"/>
        <v>5.7099358762926567E-3</v>
      </c>
      <c r="DJ154">
        <v>110</v>
      </c>
      <c r="DK154">
        <v>72957.843733477057</v>
      </c>
      <c r="DL154">
        <v>8348.4789878406154</v>
      </c>
      <c r="DM154">
        <v>1.0608760171924263</v>
      </c>
      <c r="DN154">
        <f t="shared" si="28"/>
        <v>64609.364745636442</v>
      </c>
      <c r="DO154" s="4">
        <f t="shared" si="29"/>
        <v>0.12921468924370522</v>
      </c>
      <c r="DZ154">
        <v>110</v>
      </c>
      <c r="EA154">
        <v>11.206449411542341</v>
      </c>
      <c r="EB154">
        <v>9.9529651219521398E-2</v>
      </c>
      <c r="EC154">
        <v>1.1909898799953431</v>
      </c>
      <c r="ED154">
        <f t="shared" si="30"/>
        <v>11.305979062761862</v>
      </c>
      <c r="EE154" s="4">
        <f t="shared" si="31"/>
        <v>8.8032757417125414E-3</v>
      </c>
      <c r="EP154">
        <v>112</v>
      </c>
      <c r="EQ154">
        <v>11.225930141081767</v>
      </c>
      <c r="ER154">
        <v>-5.3020806216492744E-2</v>
      </c>
      <c r="ES154">
        <v>-0.67599757769107216</v>
      </c>
      <c r="ET154">
        <f t="shared" si="24"/>
        <v>11.172909334865274</v>
      </c>
      <c r="EU154" s="4">
        <f t="shared" si="25"/>
        <v>4.7454789641083297E-3</v>
      </c>
      <c r="FF154">
        <v>112</v>
      </c>
      <c r="FG154">
        <v>11.202968727693076</v>
      </c>
      <c r="FH154">
        <v>-3.0059392827801901E-2</v>
      </c>
      <c r="FI154">
        <v>-0.66513067705785756</v>
      </c>
      <c r="FJ154">
        <f t="shared" si="26"/>
        <v>11.172909334865274</v>
      </c>
      <c r="FK154">
        <f t="shared" si="27"/>
        <v>2.6903818805725918E-3</v>
      </c>
    </row>
    <row r="155" spans="2:167" x14ac:dyDescent="0.2">
      <c r="B155" s="81">
        <v>44737</v>
      </c>
      <c r="C155">
        <v>5.3198888211271003</v>
      </c>
      <c r="D155">
        <v>4.5578530171598359</v>
      </c>
      <c r="E155">
        <v>5.106361197473051</v>
      </c>
      <c r="F155">
        <v>6.5213433058800687</v>
      </c>
      <c r="G155">
        <v>0</v>
      </c>
      <c r="H155">
        <v>0</v>
      </c>
      <c r="I155">
        <v>0</v>
      </c>
      <c r="J155">
        <v>0</v>
      </c>
      <c r="K155">
        <v>1</v>
      </c>
      <c r="L155">
        <v>0</v>
      </c>
      <c r="M155">
        <v>0</v>
      </c>
      <c r="N155">
        <v>26</v>
      </c>
      <c r="O155">
        <v>11.283794397433629</v>
      </c>
      <c r="P155" s="74">
        <v>79522.429858447635</v>
      </c>
      <c r="V155" s="81">
        <v>44674</v>
      </c>
      <c r="W155" s="3">
        <v>65.660636030978992</v>
      </c>
      <c r="X155" s="3">
        <v>50.597919071339575</v>
      </c>
      <c r="Y155" s="3">
        <v>128.93968916966219</v>
      </c>
      <c r="Z155" s="3">
        <v>704.18507469519375</v>
      </c>
      <c r="AG155">
        <v>113</v>
      </c>
      <c r="AH155">
        <v>82610.672861646119</v>
      </c>
      <c r="AI155">
        <v>-12377.465438607571</v>
      </c>
      <c r="AJ155">
        <v>-0.71762998151583046</v>
      </c>
      <c r="AK155">
        <f t="shared" si="22"/>
        <v>70233.207423038548</v>
      </c>
      <c r="AL155" s="4">
        <f t="shared" si="23"/>
        <v>0.17623380581288103</v>
      </c>
      <c r="AW155">
        <v>109</v>
      </c>
      <c r="AX155">
        <v>74407.805851336452</v>
      </c>
      <c r="AY155">
        <v>5428.6435961320676</v>
      </c>
      <c r="AZ155">
        <v>0.7238886164289271</v>
      </c>
      <c r="BA155">
        <f t="shared" si="36"/>
        <v>79836.44944746852</v>
      </c>
      <c r="BB155" s="4">
        <f t="shared" si="37"/>
        <v>6.7997056904491399E-2</v>
      </c>
      <c r="BN155">
        <v>109</v>
      </c>
      <c r="BO155">
        <v>11.223702176929706</v>
      </c>
      <c r="BP155">
        <v>6.4033262218442744E-2</v>
      </c>
      <c r="BQ155">
        <v>0.79208703278249237</v>
      </c>
      <c r="BR155">
        <f t="shared" si="38"/>
        <v>11.287735439148149</v>
      </c>
      <c r="BS155" s="4">
        <f t="shared" si="39"/>
        <v>5.6728174188387199E-3</v>
      </c>
      <c r="CD155">
        <v>110</v>
      </c>
      <c r="CE155">
        <v>73536.740113191234</v>
      </c>
      <c r="CF155">
        <v>7769.5826081264386</v>
      </c>
      <c r="CG155">
        <v>0.98330019684365944</v>
      </c>
      <c r="CH155">
        <f t="shared" si="32"/>
        <v>81306.322721317672</v>
      </c>
      <c r="CI155" s="4">
        <f t="shared" si="33"/>
        <v>9.5559390070525663E-2</v>
      </c>
      <c r="CT155">
        <v>110</v>
      </c>
      <c r="CU155">
        <v>11.214583344279095</v>
      </c>
      <c r="CV155">
        <v>9.1395718482766952E-2</v>
      </c>
      <c r="CW155">
        <v>1.0896551907686067</v>
      </c>
      <c r="CX155">
        <f t="shared" si="34"/>
        <v>11.123187625796328</v>
      </c>
      <c r="CY155" s="4">
        <f t="shared" si="35"/>
        <v>8.216684061932631E-3</v>
      </c>
      <c r="DJ155">
        <v>111</v>
      </c>
      <c r="DK155">
        <v>72944.749470813316</v>
      </c>
      <c r="DL155">
        <v>639.37470786510676</v>
      </c>
      <c r="DM155">
        <v>8.1248008716489711E-2</v>
      </c>
      <c r="DN155">
        <f t="shared" si="28"/>
        <v>72305.37476294821</v>
      </c>
      <c r="DO155" s="4">
        <f t="shared" si="29"/>
        <v>8.8426995912998796E-3</v>
      </c>
      <c r="DZ155">
        <v>111</v>
      </c>
      <c r="EA155">
        <v>11.206298680198937</v>
      </c>
      <c r="EB155">
        <v>-1.1410284348656319E-4</v>
      </c>
      <c r="EC155">
        <v>-1.3653753449960374E-3</v>
      </c>
      <c r="ED155">
        <f t="shared" si="30"/>
        <v>11.206184577355451</v>
      </c>
      <c r="EE155" s="4">
        <f t="shared" si="31"/>
        <v>1.0182131366739484E-5</v>
      </c>
      <c r="EP155">
        <v>113</v>
      </c>
      <c r="EQ155">
        <v>11.220326317993976</v>
      </c>
      <c r="ER155">
        <v>-6.0749799614100652E-2</v>
      </c>
      <c r="ES155">
        <v>-0.77453966310259137</v>
      </c>
      <c r="ET155">
        <f t="shared" si="24"/>
        <v>11.159576518379875</v>
      </c>
      <c r="EU155" s="4">
        <f t="shared" si="25"/>
        <v>5.4437370014933312E-3</v>
      </c>
      <c r="FF155">
        <v>113</v>
      </c>
      <c r="FG155">
        <v>11.197431139203205</v>
      </c>
      <c r="FH155">
        <v>-3.785462082332991E-2</v>
      </c>
      <c r="FI155">
        <v>-0.83761737045808005</v>
      </c>
      <c r="FJ155">
        <f t="shared" si="26"/>
        <v>11.159576518379875</v>
      </c>
      <c r="FK155">
        <f t="shared" si="27"/>
        <v>3.3921198318756247E-3</v>
      </c>
    </row>
    <row r="156" spans="2:167" x14ac:dyDescent="0.2">
      <c r="B156" s="81">
        <v>44744</v>
      </c>
      <c r="C156">
        <v>5.3928860566705206</v>
      </c>
      <c r="D156">
        <v>4.5578530171541942</v>
      </c>
      <c r="E156">
        <v>5.1061899727015323</v>
      </c>
      <c r="F156">
        <v>6.5154611435206036</v>
      </c>
      <c r="G156">
        <v>0</v>
      </c>
      <c r="H156">
        <v>0</v>
      </c>
      <c r="I156">
        <v>0</v>
      </c>
      <c r="J156">
        <v>0</v>
      </c>
      <c r="K156">
        <v>1</v>
      </c>
      <c r="L156">
        <v>0</v>
      </c>
      <c r="M156">
        <v>1</v>
      </c>
      <c r="N156">
        <v>27</v>
      </c>
      <c r="O156">
        <v>11.307098291929538</v>
      </c>
      <c r="P156" s="74">
        <v>81397.374073383515</v>
      </c>
      <c r="V156" s="81">
        <v>44681</v>
      </c>
      <c r="W156" s="3">
        <v>72.198446825413768</v>
      </c>
      <c r="X156" s="3">
        <v>50.059791907133956</v>
      </c>
      <c r="Y156" s="3">
        <v>114.46984458483109</v>
      </c>
      <c r="Z156" s="3">
        <v>605.4295522866355</v>
      </c>
      <c r="AG156">
        <v>114</v>
      </c>
      <c r="AH156">
        <v>81671.071676980922</v>
      </c>
      <c r="AI156">
        <v>-11964.165907569535</v>
      </c>
      <c r="AJ156">
        <v>-0.69366739108966868</v>
      </c>
      <c r="AK156">
        <f t="shared" si="22"/>
        <v>69706.905769411387</v>
      </c>
      <c r="AL156" s="4">
        <f t="shared" si="23"/>
        <v>0.17163530321008197</v>
      </c>
      <c r="AW156">
        <v>110</v>
      </c>
      <c r="AX156">
        <v>73331.597789555439</v>
      </c>
      <c r="AY156">
        <v>7974.7249317622336</v>
      </c>
      <c r="AZ156">
        <v>1.063398710014374</v>
      </c>
      <c r="BA156">
        <f t="shared" si="36"/>
        <v>81306.322721317672</v>
      </c>
      <c r="BB156" s="4">
        <f t="shared" si="37"/>
        <v>9.8082469663473587E-2</v>
      </c>
      <c r="BN156">
        <v>110</v>
      </c>
      <c r="BO156">
        <v>11.211750367141514</v>
      </c>
      <c r="BP156">
        <v>9.4228695620348191E-2</v>
      </c>
      <c r="BQ156">
        <v>1.165602459269822</v>
      </c>
      <c r="BR156">
        <f t="shared" si="38"/>
        <v>11.305979062761862</v>
      </c>
      <c r="BS156" s="4">
        <f t="shared" si="39"/>
        <v>8.3344127118283994E-3</v>
      </c>
      <c r="CD156">
        <v>111</v>
      </c>
      <c r="CE156">
        <v>73568.108657948542</v>
      </c>
      <c r="CF156">
        <v>16.015520729881246</v>
      </c>
      <c r="CG156">
        <v>2.0268868329908181E-3</v>
      </c>
      <c r="CH156">
        <f t="shared" si="32"/>
        <v>73584.124178678423</v>
      </c>
      <c r="CI156" s="4">
        <f t="shared" si="33"/>
        <v>2.1764913163866762E-4</v>
      </c>
      <c r="CT156">
        <v>111</v>
      </c>
      <c r="CU156">
        <v>11.21512081532444</v>
      </c>
      <c r="CV156">
        <v>-8.9362379689887916E-3</v>
      </c>
      <c r="CW156">
        <v>-0.10654129373344967</v>
      </c>
      <c r="CX156">
        <f t="shared" si="34"/>
        <v>11.224057053293429</v>
      </c>
      <c r="CY156" s="4">
        <f t="shared" si="35"/>
        <v>7.9616825953024428E-4</v>
      </c>
      <c r="DJ156">
        <v>112</v>
      </c>
      <c r="DK156">
        <v>72931.772647064397</v>
      </c>
      <c r="DL156">
        <v>-1755.8884545449546</v>
      </c>
      <c r="DM156">
        <v>-0.22312806356761705</v>
      </c>
      <c r="DN156">
        <f t="shared" si="28"/>
        <v>74687.661101609352</v>
      </c>
      <c r="DO156" s="4">
        <f t="shared" si="29"/>
        <v>2.3509752864748889E-2</v>
      </c>
      <c r="DZ156">
        <v>112</v>
      </c>
      <c r="EA156">
        <v>11.206149300724352</v>
      </c>
      <c r="EB156">
        <v>-3.3239965859078069E-2</v>
      </c>
      <c r="EC156">
        <v>-0.39775546748613494</v>
      </c>
      <c r="ED156">
        <f t="shared" si="30"/>
        <v>11.172909334865274</v>
      </c>
      <c r="EE156" s="4">
        <f t="shared" si="31"/>
        <v>2.9750501738479277E-3</v>
      </c>
      <c r="EP156">
        <v>114</v>
      </c>
      <c r="EQ156">
        <v>11.21701392166548</v>
      </c>
      <c r="ER156">
        <v>-6.4959251354061109E-2</v>
      </c>
      <c r="ES156">
        <v>-0.82820876741612759</v>
      </c>
      <c r="ET156">
        <f t="shared" si="24"/>
        <v>11.152054670311419</v>
      </c>
      <c r="EU156" s="4">
        <f t="shared" si="25"/>
        <v>5.8248684457217724E-3</v>
      </c>
      <c r="FF156">
        <v>114</v>
      </c>
      <c r="FG156">
        <v>11.195059505095729</v>
      </c>
      <c r="FH156">
        <v>-4.300483478431083E-2</v>
      </c>
      <c r="FI156">
        <v>-0.9515772670695567</v>
      </c>
      <c r="FJ156">
        <f t="shared" si="26"/>
        <v>11.152054670311419</v>
      </c>
      <c r="FK156">
        <f t="shared" si="27"/>
        <v>3.8562252477829656E-3</v>
      </c>
    </row>
    <row r="157" spans="2:167" x14ac:dyDescent="0.2">
      <c r="B157" s="81">
        <v>44751</v>
      </c>
      <c r="C157">
        <v>5.4674704425964409</v>
      </c>
      <c r="D157">
        <v>4.5578530171536293</v>
      </c>
      <c r="E157">
        <v>5.1061043493202964</v>
      </c>
      <c r="F157">
        <v>6.5113229456055839</v>
      </c>
      <c r="G157">
        <v>0</v>
      </c>
      <c r="H157">
        <v>0</v>
      </c>
      <c r="I157">
        <v>0</v>
      </c>
      <c r="J157">
        <v>0</v>
      </c>
      <c r="K157">
        <v>1</v>
      </c>
      <c r="L157">
        <v>0</v>
      </c>
      <c r="M157">
        <v>1</v>
      </c>
      <c r="N157">
        <v>28</v>
      </c>
      <c r="O157">
        <v>11.313807979774131</v>
      </c>
      <c r="P157" s="74">
        <v>81945.361400880342</v>
      </c>
      <c r="V157" s="81">
        <v>44688</v>
      </c>
      <c r="W157" s="3">
        <v>79.415466227088828</v>
      </c>
      <c r="X157" s="3">
        <v>50.005979190713397</v>
      </c>
      <c r="Y157" s="3">
        <v>107.23492229241555</v>
      </c>
      <c r="Z157" s="3">
        <v>536.30068660064489</v>
      </c>
      <c r="AG157">
        <v>115</v>
      </c>
      <c r="AH157">
        <v>81646.68136389718</v>
      </c>
      <c r="AI157">
        <v>-11776.756079610233</v>
      </c>
      <c r="AJ157">
        <v>-0.68280160341759666</v>
      </c>
      <c r="AK157">
        <f t="shared" si="22"/>
        <v>69869.925284286946</v>
      </c>
      <c r="AL157" s="4">
        <f t="shared" si="23"/>
        <v>0.16855257869094514</v>
      </c>
      <c r="AW157">
        <v>111</v>
      </c>
      <c r="AX157">
        <v>73307.500399513738</v>
      </c>
      <c r="AY157">
        <v>276.6237791646854</v>
      </c>
      <c r="AZ157">
        <v>3.6886710506016732E-2</v>
      </c>
      <c r="BA157">
        <f t="shared" si="36"/>
        <v>73584.124178678423</v>
      </c>
      <c r="BB157" s="4">
        <f t="shared" si="37"/>
        <v>3.7592861538038027E-3</v>
      </c>
      <c r="BN157">
        <v>111</v>
      </c>
      <c r="BO157">
        <v>11.211492749876735</v>
      </c>
      <c r="BP157">
        <v>-5.3081725212837938E-3</v>
      </c>
      <c r="BQ157">
        <v>-6.5661727611782669E-2</v>
      </c>
      <c r="BR157">
        <f t="shared" si="38"/>
        <v>11.206184577355451</v>
      </c>
      <c r="BS157" s="4">
        <f t="shared" si="39"/>
        <v>4.7368241033706674E-4</v>
      </c>
      <c r="CD157">
        <v>112</v>
      </c>
      <c r="CE157">
        <v>73600.655901381659</v>
      </c>
      <c r="CF157">
        <v>-2424.7717088622157</v>
      </c>
      <c r="CG157">
        <v>-0.3068734343761742</v>
      </c>
      <c r="CH157">
        <f t="shared" si="32"/>
        <v>71175.884192519443</v>
      </c>
      <c r="CI157" s="4">
        <f t="shared" si="33"/>
        <v>3.4067321205362114E-2</v>
      </c>
      <c r="CT157">
        <v>112</v>
      </c>
      <c r="CU157">
        <v>11.215675231571472</v>
      </c>
      <c r="CV157">
        <v>-4.2765896706198347E-2</v>
      </c>
      <c r="CW157">
        <v>-0.50987160128917564</v>
      </c>
      <c r="CX157">
        <f t="shared" si="34"/>
        <v>11.258441128277671</v>
      </c>
      <c r="CY157" s="4">
        <f t="shared" si="35"/>
        <v>3.7985628932929124E-3</v>
      </c>
      <c r="DJ157">
        <v>113</v>
      </c>
      <c r="DK157">
        <v>72918.911174385765</v>
      </c>
      <c r="DL157">
        <v>-2685.7037513472169</v>
      </c>
      <c r="DM157">
        <v>-0.34128356832876888</v>
      </c>
      <c r="DN157">
        <f t="shared" si="28"/>
        <v>75604.614925732982</v>
      </c>
      <c r="DO157" s="4">
        <f t="shared" si="29"/>
        <v>3.5523013429608827E-2</v>
      </c>
      <c r="DZ157">
        <v>113</v>
      </c>
      <c r="EA157">
        <v>11.206001249084883</v>
      </c>
      <c r="EB157">
        <v>-4.6424730705007633E-2</v>
      </c>
      <c r="EC157">
        <v>-0.55552675784247607</v>
      </c>
      <c r="ED157">
        <f t="shared" si="30"/>
        <v>11.159576518379875</v>
      </c>
      <c r="EE157" s="4">
        <f t="shared" si="31"/>
        <v>4.16007996616591E-3</v>
      </c>
      <c r="EP157">
        <v>115</v>
      </c>
      <c r="EQ157">
        <v>11.215676754866038</v>
      </c>
      <c r="ER157">
        <v>-6.1286172673383987E-2</v>
      </c>
      <c r="ES157">
        <v>-0.78137824053451088</v>
      </c>
      <c r="ET157">
        <f t="shared" si="24"/>
        <v>11.154390582192654</v>
      </c>
      <c r="EU157" s="4">
        <f t="shared" si="25"/>
        <v>5.4943541936951579E-3</v>
      </c>
      <c r="FF157">
        <v>115</v>
      </c>
      <c r="FG157">
        <v>11.199362850595451</v>
      </c>
      <c r="FH157">
        <v>-4.4972268402796445E-2</v>
      </c>
      <c r="FI157">
        <v>-0.99511109565439115</v>
      </c>
      <c r="FJ157">
        <f t="shared" si="26"/>
        <v>11.154390582192654</v>
      </c>
      <c r="FK157">
        <f t="shared" si="27"/>
        <v>4.0317996820545352E-3</v>
      </c>
    </row>
    <row r="158" spans="2:167" x14ac:dyDescent="0.2">
      <c r="B158" s="81">
        <v>44758</v>
      </c>
      <c r="C158">
        <v>5.5435588209543729</v>
      </c>
      <c r="D158">
        <v>4.5578530171535734</v>
      </c>
      <c r="E158">
        <v>5.1060615348802605</v>
      </c>
      <c r="F158">
        <v>6.5084159840285922</v>
      </c>
      <c r="G158">
        <v>0</v>
      </c>
      <c r="H158">
        <v>0</v>
      </c>
      <c r="I158">
        <v>0</v>
      </c>
      <c r="J158">
        <v>0</v>
      </c>
      <c r="K158">
        <v>1</v>
      </c>
      <c r="L158">
        <v>0</v>
      </c>
      <c r="M158">
        <v>1</v>
      </c>
      <c r="N158">
        <v>29</v>
      </c>
      <c r="O158">
        <v>11.320536017943001</v>
      </c>
      <c r="P158" s="74">
        <v>82498.551776380162</v>
      </c>
      <c r="V158" s="81">
        <v>44695</v>
      </c>
      <c r="W158" s="3">
        <v>87.356730321711083</v>
      </c>
      <c r="X158" s="3">
        <v>50.000597919071339</v>
      </c>
      <c r="Y158" s="3">
        <v>103.61746114620777</v>
      </c>
      <c r="Z158" s="3">
        <v>487.91048062045138</v>
      </c>
      <c r="AG158">
        <v>116</v>
      </c>
      <c r="AH158">
        <v>81622.291050813437</v>
      </c>
      <c r="AI158">
        <v>-12350.207031705257</v>
      </c>
      <c r="AJ158">
        <v>-0.71604957314074891</v>
      </c>
      <c r="AK158">
        <f t="shared" si="22"/>
        <v>69272.084019108181</v>
      </c>
      <c r="AL158" s="4">
        <f t="shared" si="23"/>
        <v>0.17828548406741374</v>
      </c>
      <c r="AW158">
        <v>112</v>
      </c>
      <c r="AX158">
        <v>73283.403009472051</v>
      </c>
      <c r="AY158">
        <v>-2107.5188169526082</v>
      </c>
      <c r="AZ158">
        <v>-0.28102947881654189</v>
      </c>
      <c r="BA158">
        <f t="shared" si="36"/>
        <v>71175.884192519443</v>
      </c>
      <c r="BB158" s="4">
        <f t="shared" si="37"/>
        <v>2.9610012448206546E-2</v>
      </c>
      <c r="BN158">
        <v>112</v>
      </c>
      <c r="BO158">
        <v>11.211235132611954</v>
      </c>
      <c r="BP158">
        <v>-3.8325797746679768E-2</v>
      </c>
      <c r="BQ158">
        <v>-0.47408747211142455</v>
      </c>
      <c r="BR158">
        <f t="shared" si="38"/>
        <v>11.172909334865274</v>
      </c>
      <c r="BS158" s="4">
        <f t="shared" si="39"/>
        <v>3.4302433321537298E-3</v>
      </c>
      <c r="CD158">
        <v>113</v>
      </c>
      <c r="CE158">
        <v>73634.381843490599</v>
      </c>
      <c r="CF158">
        <v>-3401.174420452051</v>
      </c>
      <c r="CG158">
        <v>-0.43044467712231271</v>
      </c>
      <c r="CH158">
        <f t="shared" si="32"/>
        <v>70233.207423038548</v>
      </c>
      <c r="CI158" s="4">
        <f t="shared" si="33"/>
        <v>4.8426870212058208E-2</v>
      </c>
      <c r="CT158">
        <v>113</v>
      </c>
      <c r="CU158">
        <v>11.216246593020196</v>
      </c>
      <c r="CV158">
        <v>-5.6670074640321033E-2</v>
      </c>
      <c r="CW158">
        <v>-0.67564260140603394</v>
      </c>
      <c r="CX158">
        <f t="shared" si="34"/>
        <v>11.272916667660517</v>
      </c>
      <c r="CY158" s="4">
        <f t="shared" si="35"/>
        <v>5.0270995795520098E-3</v>
      </c>
      <c r="DJ158">
        <v>114</v>
      </c>
      <c r="DK158">
        <v>72159.199174770925</v>
      </c>
      <c r="DL158">
        <v>-2452.2934053595382</v>
      </c>
      <c r="DM158">
        <v>-0.31162314292869692</v>
      </c>
      <c r="DN158">
        <f t="shared" si="28"/>
        <v>74611.492580130463</v>
      </c>
      <c r="DO158" s="4">
        <f t="shared" si="29"/>
        <v>3.2867502318437741E-2</v>
      </c>
      <c r="DZ158">
        <v>114</v>
      </c>
      <c r="EA158">
        <v>11.197173584934204</v>
      </c>
      <c r="EB158">
        <v>-4.5118914622785056E-2</v>
      </c>
      <c r="EC158">
        <v>-0.53990112548059732</v>
      </c>
      <c r="ED158">
        <f t="shared" si="30"/>
        <v>11.152054670311419</v>
      </c>
      <c r="EE158" s="4">
        <f t="shared" si="31"/>
        <v>4.0457938879100847E-3</v>
      </c>
      <c r="EP158">
        <v>116</v>
      </c>
      <c r="EQ158">
        <v>11.213802720561427</v>
      </c>
      <c r="ER158">
        <v>-6.8005444547527105E-2</v>
      </c>
      <c r="ES158">
        <v>-0.86704671362829777</v>
      </c>
      <c r="ET158">
        <f t="shared" si="24"/>
        <v>11.1457972760139</v>
      </c>
      <c r="EU158" s="4">
        <f t="shared" si="25"/>
        <v>6.1014428006758142E-3</v>
      </c>
      <c r="FF158">
        <v>116</v>
      </c>
      <c r="FG158">
        <v>11.194418424457812</v>
      </c>
      <c r="FH158">
        <v>-4.8621148443912077E-2</v>
      </c>
      <c r="FI158">
        <v>-1.0758506523764229</v>
      </c>
      <c r="FJ158">
        <f t="shared" si="26"/>
        <v>11.1457972760139</v>
      </c>
      <c r="FK158">
        <f t="shared" si="27"/>
        <v>4.3622853744654314E-3</v>
      </c>
    </row>
    <row r="159" spans="2:167" x14ac:dyDescent="0.2">
      <c r="B159" s="81">
        <v>44765</v>
      </c>
      <c r="C159">
        <v>5.6210681102446145</v>
      </c>
      <c r="D159">
        <v>4.5578530171535672</v>
      </c>
      <c r="E159">
        <v>5.1060401269728191</v>
      </c>
      <c r="F159">
        <v>6.5063760711995933</v>
      </c>
      <c r="G159">
        <v>0</v>
      </c>
      <c r="H159">
        <v>0</v>
      </c>
      <c r="I159">
        <v>0</v>
      </c>
      <c r="J159">
        <v>0</v>
      </c>
      <c r="K159">
        <v>1</v>
      </c>
      <c r="L159">
        <v>0</v>
      </c>
      <c r="M159">
        <v>1</v>
      </c>
      <c r="N159">
        <v>30</v>
      </c>
      <c r="O159">
        <v>11.327262706102728</v>
      </c>
      <c r="P159" s="74">
        <v>83055.364460886092</v>
      </c>
      <c r="V159" s="81">
        <v>44702</v>
      </c>
      <c r="W159" s="3">
        <v>96.092375101073543</v>
      </c>
      <c r="X159" s="3">
        <v>50.000059791907134</v>
      </c>
      <c r="Y159" s="3">
        <v>101.80873057310389</v>
      </c>
      <c r="Z159" s="3">
        <v>454.03733643431588</v>
      </c>
      <c r="AG159">
        <v>117</v>
      </c>
      <c r="AH159">
        <v>81597.900737729695</v>
      </c>
      <c r="AI159">
        <v>-12452.40577670795</v>
      </c>
      <c r="AJ159">
        <v>-0.72197492868716473</v>
      </c>
      <c r="AK159">
        <f t="shared" si="22"/>
        <v>69145.494961021745</v>
      </c>
      <c r="AL159" s="4">
        <f t="shared" si="23"/>
        <v>0.18008990728503052</v>
      </c>
      <c r="AW159">
        <v>113</v>
      </c>
      <c r="AX159">
        <v>73259.30561943035</v>
      </c>
      <c r="AY159">
        <v>-3026.098196391802</v>
      </c>
      <c r="AZ159">
        <v>-0.40351848445621213</v>
      </c>
      <c r="BA159">
        <f t="shared" si="36"/>
        <v>70233.207423038548</v>
      </c>
      <c r="BB159" s="4">
        <f t="shared" si="37"/>
        <v>4.3086430300193768E-2</v>
      </c>
      <c r="BN159">
        <v>113</v>
      </c>
      <c r="BO159">
        <v>11.210977515347174</v>
      </c>
      <c r="BP159">
        <v>-5.1400996967299051E-2</v>
      </c>
      <c r="BQ159">
        <v>-0.63582678375807322</v>
      </c>
      <c r="BR159">
        <f t="shared" si="38"/>
        <v>11.159576518379875</v>
      </c>
      <c r="BS159" s="4">
        <f t="shared" si="39"/>
        <v>4.6059988820042917E-3</v>
      </c>
      <c r="CD159">
        <v>114</v>
      </c>
      <c r="CE159">
        <v>72707.680593174504</v>
      </c>
      <c r="CF159">
        <v>-3000.7748237631167</v>
      </c>
      <c r="CG159">
        <v>-0.37977104095702441</v>
      </c>
      <c r="CH159">
        <f t="shared" si="32"/>
        <v>69706.905769411387</v>
      </c>
      <c r="CI159" s="4">
        <f t="shared" si="33"/>
        <v>4.3048458264516878E-2</v>
      </c>
      <c r="CT159">
        <v>114</v>
      </c>
      <c r="CU159">
        <v>11.205413995436647</v>
      </c>
      <c r="CV159">
        <v>-5.3359325125228452E-2</v>
      </c>
      <c r="CW159">
        <v>-0.63617056207701983</v>
      </c>
      <c r="CX159">
        <f t="shared" si="34"/>
        <v>11.258773320561875</v>
      </c>
      <c r="CY159" s="4">
        <f t="shared" si="35"/>
        <v>4.7393551327459824E-3</v>
      </c>
      <c r="DJ159">
        <v>115</v>
      </c>
      <c r="DK159">
        <v>72146.562359518299</v>
      </c>
      <c r="DL159">
        <v>-2276.6370752313524</v>
      </c>
      <c r="DM159">
        <v>-0.28930176101320765</v>
      </c>
      <c r="DN159">
        <f t="shared" si="28"/>
        <v>74423.199434749651</v>
      </c>
      <c r="DO159" s="4">
        <f t="shared" si="29"/>
        <v>3.0590421972215641E-2</v>
      </c>
      <c r="DZ159">
        <v>115</v>
      </c>
      <c r="EA159">
        <v>11.197028119382741</v>
      </c>
      <c r="EB159">
        <v>-4.2637537190087116E-2</v>
      </c>
      <c r="EC159">
        <v>-0.51020851252977018</v>
      </c>
      <c r="ED159">
        <f t="shared" si="30"/>
        <v>11.154390582192654</v>
      </c>
      <c r="EE159" s="4">
        <f t="shared" si="31"/>
        <v>3.8224891692564093E-3</v>
      </c>
      <c r="EP159">
        <v>117</v>
      </c>
      <c r="EQ159">
        <v>11.212967091003199</v>
      </c>
      <c r="ER159">
        <v>-6.8998904824734808E-2</v>
      </c>
      <c r="ES159">
        <v>-0.87971300048524492</v>
      </c>
      <c r="ET159">
        <f t="shared" si="24"/>
        <v>11.143968186178464</v>
      </c>
      <c r="EU159" s="4">
        <f t="shared" si="25"/>
        <v>6.1915920497971379E-3</v>
      </c>
      <c r="FF159">
        <v>117</v>
      </c>
      <c r="FG159">
        <v>11.194182376886058</v>
      </c>
      <c r="FH159">
        <v>-5.0214190707594142E-2</v>
      </c>
      <c r="FI159">
        <v>-1.1111002425958443</v>
      </c>
      <c r="FJ159">
        <f t="shared" si="26"/>
        <v>11.143968186178464</v>
      </c>
      <c r="FK159">
        <f t="shared" si="27"/>
        <v>4.5059524460840912E-3</v>
      </c>
    </row>
    <row r="160" spans="2:167" x14ac:dyDescent="0.2">
      <c r="B160" s="81">
        <v>44772</v>
      </c>
      <c r="C160">
        <v>5.6999160084199643</v>
      </c>
      <c r="D160">
        <v>4.5578530171535672</v>
      </c>
      <c r="E160">
        <v>5.106029422847234</v>
      </c>
      <c r="F160">
        <v>6.504945652231342</v>
      </c>
      <c r="G160">
        <v>0</v>
      </c>
      <c r="H160">
        <v>0</v>
      </c>
      <c r="I160">
        <v>0</v>
      </c>
      <c r="J160">
        <v>0</v>
      </c>
      <c r="K160">
        <v>1</v>
      </c>
      <c r="L160">
        <v>0</v>
      </c>
      <c r="M160">
        <v>1</v>
      </c>
      <c r="N160">
        <v>31</v>
      </c>
      <c r="O160">
        <v>11.333974653491966</v>
      </c>
      <c r="P160" s="74">
        <v>83614.702722174232</v>
      </c>
      <c r="V160" s="81">
        <v>44709</v>
      </c>
      <c r="W160" s="3">
        <v>105.70160978590005</v>
      </c>
      <c r="X160" s="3">
        <v>50.000005979190718</v>
      </c>
      <c r="Y160" s="3">
        <v>100.90436528655195</v>
      </c>
      <c r="Z160" s="3">
        <v>430.32613550402112</v>
      </c>
      <c r="AG160">
        <v>118</v>
      </c>
      <c r="AH160">
        <v>81573.510424645952</v>
      </c>
      <c r="AI160">
        <v>-12452.121217591339</v>
      </c>
      <c r="AJ160">
        <v>-0.72195843030511653</v>
      </c>
      <c r="AK160">
        <f t="shared" si="22"/>
        <v>69121.389207054614</v>
      </c>
      <c r="AL160" s="4">
        <f t="shared" si="23"/>
        <v>0.18014859597643126</v>
      </c>
      <c r="AW160">
        <v>114</v>
      </c>
      <c r="AX160">
        <v>72317.5976421167</v>
      </c>
      <c r="AY160">
        <v>-2610.6918727053126</v>
      </c>
      <c r="AZ160">
        <v>-0.348125658682294</v>
      </c>
      <c r="BA160">
        <f t="shared" si="36"/>
        <v>69706.905769411387</v>
      </c>
      <c r="BB160" s="4">
        <f t="shared" si="37"/>
        <v>3.7452413701182102E-2</v>
      </c>
      <c r="BN160">
        <v>114</v>
      </c>
      <c r="BO160">
        <v>11.199912630292671</v>
      </c>
      <c r="BP160">
        <v>-4.7857959981252307E-2</v>
      </c>
      <c r="BQ160">
        <v>-0.59199966085212674</v>
      </c>
      <c r="BR160">
        <f t="shared" si="38"/>
        <v>11.152054670311419</v>
      </c>
      <c r="BS160" s="4">
        <f t="shared" si="39"/>
        <v>4.2914029204553644E-3</v>
      </c>
      <c r="CD160">
        <v>115</v>
      </c>
      <c r="CE160">
        <v>72743.763932635091</v>
      </c>
      <c r="CF160">
        <v>-2873.8386483481445</v>
      </c>
      <c r="CG160">
        <v>-0.36370629558169698</v>
      </c>
      <c r="CH160">
        <f t="shared" si="32"/>
        <v>69869.925284286946</v>
      </c>
      <c r="CI160" s="4">
        <f t="shared" si="33"/>
        <v>4.113126837698855E-2</v>
      </c>
      <c r="CT160">
        <v>115</v>
      </c>
      <c r="CU160">
        <v>11.206019247288754</v>
      </c>
      <c r="CV160">
        <v>-5.1628665096099979E-2</v>
      </c>
      <c r="CW160">
        <v>-0.61553696221587129</v>
      </c>
      <c r="CX160">
        <f t="shared" si="34"/>
        <v>11.257647912384854</v>
      </c>
      <c r="CY160" s="4">
        <f t="shared" si="35"/>
        <v>4.5860969802850055E-3</v>
      </c>
      <c r="DJ160">
        <v>116</v>
      </c>
      <c r="DK160">
        <v>72134.034955294439</v>
      </c>
      <c r="DL160">
        <v>-2861.9509361862583</v>
      </c>
      <c r="DM160">
        <v>-0.36368003261474802</v>
      </c>
      <c r="DN160">
        <f t="shared" si="28"/>
        <v>74995.985891480697</v>
      </c>
      <c r="DO160" s="4">
        <f t="shared" si="29"/>
        <v>3.816138826853354E-2</v>
      </c>
      <c r="DZ160">
        <v>116</v>
      </c>
      <c r="EA160">
        <v>11.196883913289087</v>
      </c>
      <c r="EB160">
        <v>-5.108663727518703E-2</v>
      </c>
      <c r="EC160">
        <v>-0.61131197841279039</v>
      </c>
      <c r="ED160">
        <f t="shared" si="30"/>
        <v>11.1457972760139</v>
      </c>
      <c r="EE160" s="4">
        <f t="shared" si="31"/>
        <v>4.5834888263334064E-3</v>
      </c>
      <c r="EP160">
        <v>118</v>
      </c>
      <c r="EQ160">
        <v>11.21249386206072</v>
      </c>
      <c r="ER160">
        <v>-6.8874360303061266E-2</v>
      </c>
      <c r="ES160">
        <v>-0.87812509941444195</v>
      </c>
      <c r="ET160">
        <f t="shared" si="24"/>
        <v>11.143619501757659</v>
      </c>
      <c r="EU160" s="4">
        <f t="shared" si="25"/>
        <v>6.1806094772167931E-3</v>
      </c>
      <c r="FF160">
        <v>118</v>
      </c>
      <c r="FG160">
        <v>11.194656062206283</v>
      </c>
      <c r="FH160">
        <v>-5.1036560448624257E-2</v>
      </c>
      <c r="FI160">
        <v>-1.1292969954636318</v>
      </c>
      <c r="FJ160">
        <f t="shared" si="26"/>
        <v>11.143619501757659</v>
      </c>
      <c r="FK160">
        <f t="shared" si="27"/>
        <v>4.5798908012405102E-3</v>
      </c>
    </row>
    <row r="161" spans="2:167" x14ac:dyDescent="0.2">
      <c r="B161" s="81">
        <v>44779</v>
      </c>
      <c r="C161">
        <v>5.780021608002869</v>
      </c>
      <c r="D161">
        <v>4.5578530171535672</v>
      </c>
      <c r="E161">
        <v>5.1060240707414746</v>
      </c>
      <c r="F161">
        <v>6.5039431401301648</v>
      </c>
      <c r="G161">
        <v>0</v>
      </c>
      <c r="H161">
        <v>0</v>
      </c>
      <c r="I161">
        <v>0</v>
      </c>
      <c r="J161">
        <v>0</v>
      </c>
      <c r="K161">
        <v>1</v>
      </c>
      <c r="L161">
        <v>0</v>
      </c>
      <c r="M161">
        <v>1</v>
      </c>
      <c r="N161">
        <v>32</v>
      </c>
      <c r="O161">
        <v>11.343398115909263</v>
      </c>
      <c r="P161" s="74">
        <v>84406.366981592728</v>
      </c>
      <c r="V161" s="81">
        <v>44716</v>
      </c>
      <c r="W161" s="3">
        <v>116.27177048196197</v>
      </c>
      <c r="X161" s="3">
        <v>50.000000597919069</v>
      </c>
      <c r="Y161" s="3">
        <v>100.45218264327598</v>
      </c>
      <c r="Z161" s="3">
        <v>413.72829485281477</v>
      </c>
      <c r="AG161">
        <v>119</v>
      </c>
      <c r="AH161">
        <v>81180.803405372833</v>
      </c>
      <c r="AI161">
        <v>-11543.504442819525</v>
      </c>
      <c r="AJ161">
        <v>-0.66927796494501102</v>
      </c>
      <c r="AK161">
        <f t="shared" si="22"/>
        <v>69637.298962553308</v>
      </c>
      <c r="AL161" s="4">
        <f t="shared" si="23"/>
        <v>0.16576611406233488</v>
      </c>
      <c r="AW161">
        <v>115</v>
      </c>
      <c r="AX161">
        <v>72293.500252074999</v>
      </c>
      <c r="AY161">
        <v>-2423.5749677880522</v>
      </c>
      <c r="AZ161">
        <v>-0.32317434349418173</v>
      </c>
      <c r="BA161">
        <f t="shared" si="36"/>
        <v>69869.925284286946</v>
      </c>
      <c r="BB161" s="4">
        <f t="shared" si="37"/>
        <v>3.4686955194627785E-2</v>
      </c>
      <c r="BN161">
        <v>115</v>
      </c>
      <c r="BO161">
        <v>11.199655013027892</v>
      </c>
      <c r="BP161">
        <v>-4.5264430835237235E-2</v>
      </c>
      <c r="BQ161">
        <v>-0.55991788437330303</v>
      </c>
      <c r="BR161">
        <f t="shared" si="38"/>
        <v>11.154390582192654</v>
      </c>
      <c r="BS161" s="4">
        <f t="shared" si="39"/>
        <v>4.0579922768258902E-3</v>
      </c>
      <c r="CD161">
        <v>116</v>
      </c>
      <c r="CE161">
        <v>72781.025970771487</v>
      </c>
      <c r="CF161">
        <v>-3508.9419516633061</v>
      </c>
      <c r="CG161">
        <v>-0.44408348373498036</v>
      </c>
      <c r="CH161">
        <f t="shared" si="32"/>
        <v>69272.084019108181</v>
      </c>
      <c r="CI161" s="4">
        <f t="shared" si="33"/>
        <v>5.0654488043053406E-2</v>
      </c>
      <c r="CT161">
        <v>116</v>
      </c>
      <c r="CU161">
        <v>11.206641444342551</v>
      </c>
      <c r="CV161">
        <v>-6.0844168328651804E-2</v>
      </c>
      <c r="CW161">
        <v>-0.72540776469540302</v>
      </c>
      <c r="CX161">
        <f t="shared" si="34"/>
        <v>11.267485612671203</v>
      </c>
      <c r="CY161" s="4">
        <f t="shared" si="35"/>
        <v>5.3999774590550702E-3</v>
      </c>
      <c r="DJ161">
        <v>117</v>
      </c>
      <c r="DK161">
        <v>72121.615083763521</v>
      </c>
      <c r="DL161">
        <v>-2976.1201227417769</v>
      </c>
      <c r="DM161">
        <v>-0.37818798694936695</v>
      </c>
      <c r="DN161">
        <f t="shared" si="28"/>
        <v>75097.735206505298</v>
      </c>
      <c r="DO161" s="4">
        <f t="shared" si="29"/>
        <v>3.962995840764013E-2</v>
      </c>
      <c r="DZ161">
        <v>117</v>
      </c>
      <c r="EA161">
        <v>11.196740945031245</v>
      </c>
      <c r="EB161">
        <v>-5.2772758852780655E-2</v>
      </c>
      <c r="EC161">
        <v>-0.63148841539162226</v>
      </c>
      <c r="ED161">
        <f t="shared" si="30"/>
        <v>11.143968186178464</v>
      </c>
      <c r="EE161" s="4">
        <f t="shared" si="31"/>
        <v>4.7355446436246253E-3</v>
      </c>
      <c r="EP161">
        <v>119</v>
      </c>
      <c r="EQ161">
        <v>11.212944241656778</v>
      </c>
      <c r="ER161">
        <v>-6.188863424548785E-2</v>
      </c>
      <c r="ES161">
        <v>-0.78905942444052779</v>
      </c>
      <c r="ET161">
        <f t="shared" si="24"/>
        <v>11.151055607411291</v>
      </c>
      <c r="EU161" s="4">
        <f t="shared" si="25"/>
        <v>5.5500247173330391E-3</v>
      </c>
      <c r="FF161">
        <v>119</v>
      </c>
      <c r="FG161">
        <v>11.20083814149783</v>
      </c>
      <c r="FH161">
        <v>-4.9782534086538988E-2</v>
      </c>
      <c r="FI161">
        <v>-1.1015488833164453</v>
      </c>
      <c r="FJ161">
        <f t="shared" si="26"/>
        <v>11.151055607411291</v>
      </c>
      <c r="FK161">
        <f t="shared" si="27"/>
        <v>4.4643786058650966E-3</v>
      </c>
    </row>
    <row r="162" spans="2:167" x14ac:dyDescent="0.2">
      <c r="B162" s="81">
        <v>44786</v>
      </c>
      <c r="C162">
        <v>4.8041825798785069</v>
      </c>
      <c r="D162">
        <v>4.5578530171535672</v>
      </c>
      <c r="E162">
        <v>5.1060213946778532</v>
      </c>
      <c r="F162">
        <v>6.5032407831861816</v>
      </c>
      <c r="G162">
        <v>0</v>
      </c>
      <c r="H162">
        <v>0</v>
      </c>
      <c r="I162">
        <v>0</v>
      </c>
      <c r="J162">
        <v>0</v>
      </c>
      <c r="K162">
        <v>1</v>
      </c>
      <c r="L162">
        <v>0</v>
      </c>
      <c r="M162">
        <v>1</v>
      </c>
      <c r="N162">
        <v>33</v>
      </c>
      <c r="O162">
        <v>11.24922979914793</v>
      </c>
      <c r="P162" s="74">
        <v>76820.729582058499</v>
      </c>
      <c r="V162" s="81">
        <v>44723</v>
      </c>
      <c r="W162" s="3">
        <v>127.89894750190535</v>
      </c>
      <c r="X162" s="3">
        <v>50.000000059791908</v>
      </c>
      <c r="Y162" s="3">
        <v>100.22609132163799</v>
      </c>
      <c r="Z162" s="3">
        <v>402.10980639697027</v>
      </c>
      <c r="AG162">
        <v>120</v>
      </c>
      <c r="AH162">
        <v>81156.413092289091</v>
      </c>
      <c r="AI162">
        <v>-10924.525629619297</v>
      </c>
      <c r="AJ162">
        <v>-0.63339034671825867</v>
      </c>
      <c r="AK162">
        <f t="shared" si="22"/>
        <v>70231.887462669794</v>
      </c>
      <c r="AL162" s="4">
        <f t="shared" si="23"/>
        <v>0.15554936688019366</v>
      </c>
      <c r="AW162">
        <v>116</v>
      </c>
      <c r="AX162">
        <v>72269.402862033297</v>
      </c>
      <c r="AY162">
        <v>-2997.3188429251168</v>
      </c>
      <c r="AZ162">
        <v>-0.39968086903832739</v>
      </c>
      <c r="BA162">
        <f t="shared" si="36"/>
        <v>69272.084019108181</v>
      </c>
      <c r="BB162" s="4">
        <f t="shared" si="37"/>
        <v>4.3268784032805034E-2</v>
      </c>
      <c r="BN162">
        <v>116</v>
      </c>
      <c r="BO162">
        <v>11.199397395763112</v>
      </c>
      <c r="BP162">
        <v>-5.3600119749212638E-2</v>
      </c>
      <c r="BQ162">
        <v>-0.66302978074279684</v>
      </c>
      <c r="BR162">
        <f t="shared" si="38"/>
        <v>11.1457972760139</v>
      </c>
      <c r="BS162" s="4">
        <f t="shared" si="39"/>
        <v>4.8089982638174975E-3</v>
      </c>
      <c r="CD162">
        <v>117</v>
      </c>
      <c r="CE162">
        <v>72819.466707583706</v>
      </c>
      <c r="CF162">
        <v>-3673.9717465619615</v>
      </c>
      <c r="CG162">
        <v>-0.46496926846673536</v>
      </c>
      <c r="CH162">
        <f t="shared" si="32"/>
        <v>69145.494961021745</v>
      </c>
      <c r="CI162" s="4">
        <f t="shared" si="33"/>
        <v>5.3133927938950026E-2</v>
      </c>
      <c r="CT162">
        <v>117</v>
      </c>
      <c r="CU162">
        <v>11.207280586598038</v>
      </c>
      <c r="CV162">
        <v>-6.3312400419574644E-2</v>
      </c>
      <c r="CW162">
        <v>-0.75483498464119125</v>
      </c>
      <c r="CX162">
        <f t="shared" si="34"/>
        <v>11.270592987017613</v>
      </c>
      <c r="CY162" s="4">
        <f t="shared" si="35"/>
        <v>5.6174861866188424E-3</v>
      </c>
      <c r="DJ162">
        <v>118</v>
      </c>
      <c r="DK162">
        <v>72109.30091454841</v>
      </c>
      <c r="DL162">
        <v>-2987.9117074937967</v>
      </c>
      <c r="DM162">
        <v>-0.3796863927651245</v>
      </c>
      <c r="DN162">
        <f t="shared" si="28"/>
        <v>75097.212622042207</v>
      </c>
      <c r="DO162" s="4">
        <f t="shared" si="29"/>
        <v>3.9787251792309505E-2</v>
      </c>
      <c r="DZ162">
        <v>118</v>
      </c>
      <c r="EA162">
        <v>11.196599193539285</v>
      </c>
      <c r="EB162">
        <v>-5.2979691781626315E-2</v>
      </c>
      <c r="EC162">
        <v>-0.63396461239495949</v>
      </c>
      <c r="ED162">
        <f t="shared" si="30"/>
        <v>11.143619501757659</v>
      </c>
      <c r="EE162" s="4">
        <f t="shared" si="31"/>
        <v>4.7542624524527189E-3</v>
      </c>
      <c r="EP162">
        <v>120</v>
      </c>
      <c r="EQ162">
        <v>11.213672068745971</v>
      </c>
      <c r="ER162">
        <v>-5.4114344506659862E-2</v>
      </c>
      <c r="ES162">
        <v>-0.68993982580112567</v>
      </c>
      <c r="ET162">
        <f t="shared" si="24"/>
        <v>11.159557724239312</v>
      </c>
      <c r="EU162" s="4">
        <f t="shared" si="25"/>
        <v>4.8491477748369774E-3</v>
      </c>
      <c r="FF162">
        <v>120</v>
      </c>
      <c r="FG162">
        <v>11.207928306543897</v>
      </c>
      <c r="FH162">
        <v>-4.8370582304585241E-2</v>
      </c>
      <c r="FI162">
        <v>-1.0703063212965185</v>
      </c>
      <c r="FJ162">
        <f t="shared" si="26"/>
        <v>11.159557724239312</v>
      </c>
      <c r="FK162">
        <f t="shared" si="27"/>
        <v>4.3344533448239691E-3</v>
      </c>
    </row>
    <row r="163" spans="2:167" x14ac:dyDescent="0.2">
      <c r="B163" s="81">
        <v>44793</v>
      </c>
      <c r="C163">
        <v>4.6234526499824193</v>
      </c>
      <c r="D163">
        <v>4.5578530171535672</v>
      </c>
      <c r="E163">
        <v>5.1060200566433567</v>
      </c>
      <c r="F163">
        <v>6.5027488396437327</v>
      </c>
      <c r="G163">
        <v>0</v>
      </c>
      <c r="H163">
        <v>0</v>
      </c>
      <c r="I163">
        <v>0</v>
      </c>
      <c r="J163">
        <v>0</v>
      </c>
      <c r="K163">
        <v>1</v>
      </c>
      <c r="L163">
        <v>0</v>
      </c>
      <c r="M163">
        <v>1</v>
      </c>
      <c r="N163">
        <v>34</v>
      </c>
      <c r="O163">
        <v>11.224903045103668</v>
      </c>
      <c r="P163" s="74">
        <v>74974.478287262362</v>
      </c>
      <c r="V163" s="81">
        <v>44730</v>
      </c>
      <c r="W163" s="3">
        <v>140.68884224927061</v>
      </c>
      <c r="X163" s="3">
        <v>50.000000005979189</v>
      </c>
      <c r="Y163" s="3">
        <v>100.113045660819</v>
      </c>
      <c r="Z163" s="3">
        <v>393.97686447787919</v>
      </c>
      <c r="AG163">
        <v>121</v>
      </c>
      <c r="AH163">
        <v>81132.022779205348</v>
      </c>
      <c r="AI163">
        <v>-10279.361912219974</v>
      </c>
      <c r="AJ163">
        <v>-0.59598456046190496</v>
      </c>
      <c r="AK163">
        <f t="shared" si="22"/>
        <v>70852.660866985374</v>
      </c>
      <c r="AL163" s="4">
        <f t="shared" si="23"/>
        <v>0.14508081681671553</v>
      </c>
      <c r="AW163">
        <v>117</v>
      </c>
      <c r="AX163">
        <v>72245.305471991596</v>
      </c>
      <c r="AY163">
        <v>-3099.8105109698517</v>
      </c>
      <c r="AZ163">
        <v>-0.41334773636210204</v>
      </c>
      <c r="BA163">
        <f t="shared" si="36"/>
        <v>69145.494961021745</v>
      </c>
      <c r="BB163" s="4">
        <f t="shared" si="37"/>
        <v>4.4830259913784073E-2</v>
      </c>
      <c r="BN163">
        <v>117</v>
      </c>
      <c r="BO163">
        <v>11.199139778498331</v>
      </c>
      <c r="BP163">
        <v>-5.5171592319867457E-2</v>
      </c>
      <c r="BQ163">
        <v>-0.68246878794725163</v>
      </c>
      <c r="BR163">
        <f t="shared" si="38"/>
        <v>11.143968186178464</v>
      </c>
      <c r="BS163" s="4">
        <f t="shared" si="39"/>
        <v>4.9508031069484893E-3</v>
      </c>
      <c r="CD163">
        <v>118</v>
      </c>
      <c r="CE163">
        <v>72859.086143071734</v>
      </c>
      <c r="CF163">
        <v>-3737.6969360171206</v>
      </c>
      <c r="CG163">
        <v>-0.47303417935005854</v>
      </c>
      <c r="CH163">
        <f t="shared" si="32"/>
        <v>69121.389207054614</v>
      </c>
      <c r="CI163" s="4">
        <f t="shared" si="33"/>
        <v>5.407438969174605E-2</v>
      </c>
      <c r="CT163">
        <v>118</v>
      </c>
      <c r="CU163">
        <v>11.207936674055217</v>
      </c>
      <c r="CV163">
        <v>-6.43171722975584E-2</v>
      </c>
      <c r="CW163">
        <v>-0.766814264530432</v>
      </c>
      <c r="CX163">
        <f t="shared" si="34"/>
        <v>11.272253846352775</v>
      </c>
      <c r="CY163" s="4">
        <f t="shared" si="35"/>
        <v>5.7057952361823996E-3</v>
      </c>
      <c r="DJ163">
        <v>119</v>
      </c>
      <c r="DK163">
        <v>71821.731755791901</v>
      </c>
      <c r="DL163">
        <v>-2184.4327932385931</v>
      </c>
      <c r="DM163">
        <v>-0.27758497863991127</v>
      </c>
      <c r="DN163">
        <f t="shared" si="28"/>
        <v>74006.164549030495</v>
      </c>
      <c r="DO163" s="4">
        <f t="shared" si="29"/>
        <v>2.9516903173537182E-2</v>
      </c>
      <c r="DZ163">
        <v>119</v>
      </c>
      <c r="EA163">
        <v>11.194300438459448</v>
      </c>
      <c r="EB163">
        <v>-4.3244831048157906E-2</v>
      </c>
      <c r="EC163">
        <v>-0.51747550111340723</v>
      </c>
      <c r="ED163">
        <f t="shared" si="30"/>
        <v>11.151055607411291</v>
      </c>
      <c r="EE163" s="4">
        <f t="shared" si="31"/>
        <v>3.8780930317858188E-3</v>
      </c>
      <c r="EP163">
        <v>121</v>
      </c>
      <c r="EQ163">
        <v>11.214583556560729</v>
      </c>
      <c r="ER163">
        <v>-4.6225755802941748E-2</v>
      </c>
      <c r="ES163">
        <v>-0.58936295351931922</v>
      </c>
      <c r="ET163">
        <f t="shared" si="24"/>
        <v>11.168357800757788</v>
      </c>
      <c r="EU163" s="4">
        <f t="shared" si="25"/>
        <v>4.1389930934882186E-3</v>
      </c>
      <c r="FF163">
        <v>121</v>
      </c>
      <c r="FG163">
        <v>11.215420315802175</v>
      </c>
      <c r="FH163">
        <v>-4.7062515044387965E-2</v>
      </c>
      <c r="FI163">
        <v>-1.041362434525541</v>
      </c>
      <c r="FJ163">
        <f t="shared" si="26"/>
        <v>11.168357800757788</v>
      </c>
      <c r="FK163">
        <f t="shared" si="27"/>
        <v>4.2139154103027314E-3</v>
      </c>
    </row>
    <row r="164" spans="2:167" x14ac:dyDescent="0.2">
      <c r="B164" s="81">
        <v>44800</v>
      </c>
      <c r="C164">
        <v>4.6034446617791493</v>
      </c>
      <c r="D164">
        <v>4.5578530171535672</v>
      </c>
      <c r="E164">
        <v>5.1060193876254374</v>
      </c>
      <c r="F164">
        <v>6.5024043351122973</v>
      </c>
      <c r="G164">
        <v>0</v>
      </c>
      <c r="H164">
        <v>0</v>
      </c>
      <c r="I164">
        <v>0</v>
      </c>
      <c r="J164">
        <v>0</v>
      </c>
      <c r="K164">
        <v>1</v>
      </c>
      <c r="L164">
        <v>0</v>
      </c>
      <c r="M164">
        <v>1</v>
      </c>
      <c r="N164">
        <v>35</v>
      </c>
      <c r="O164">
        <v>11.222158324650978</v>
      </c>
      <c r="P164" s="74">
        <v>74768.976454831005</v>
      </c>
      <c r="V164" s="81">
        <v>44737</v>
      </c>
      <c r="W164" s="3">
        <v>154.75772647391517</v>
      </c>
      <c r="X164" s="3">
        <v>50.000000000597922</v>
      </c>
      <c r="Y164" s="3">
        <v>100.05652283040951</v>
      </c>
      <c r="Z164" s="3">
        <v>388.28380513451543</v>
      </c>
      <c r="AG164">
        <v>122</v>
      </c>
      <c r="AH164">
        <v>81107.632466121606</v>
      </c>
      <c r="AI164">
        <v>-9618.3905608770438</v>
      </c>
      <c r="AJ164">
        <v>-0.55766226733982593</v>
      </c>
      <c r="AK164">
        <f t="shared" si="22"/>
        <v>71489.241905244562</v>
      </c>
      <c r="AL164" s="4">
        <f t="shared" si="23"/>
        <v>0.13454318866083015</v>
      </c>
      <c r="AW164">
        <v>118</v>
      </c>
      <c r="AX164">
        <v>72221.208081949895</v>
      </c>
      <c r="AY164">
        <v>-3099.8188748952816</v>
      </c>
      <c r="AZ164">
        <v>-0.41334885165919244</v>
      </c>
      <c r="BA164">
        <f t="shared" si="36"/>
        <v>69121.389207054614</v>
      </c>
      <c r="BB164" s="4">
        <f t="shared" si="37"/>
        <v>4.484601525599706E-2</v>
      </c>
      <c r="BN164">
        <v>118</v>
      </c>
      <c r="BO164">
        <v>11.198882161233552</v>
      </c>
      <c r="BP164">
        <v>-5.5262659475893372E-2</v>
      </c>
      <c r="BQ164">
        <v>-0.6835952823800111</v>
      </c>
      <c r="BR164">
        <f t="shared" si="38"/>
        <v>11.143619501757659</v>
      </c>
      <c r="BS164" s="4">
        <f t="shared" si="39"/>
        <v>4.9591301522074506E-3</v>
      </c>
      <c r="CD164">
        <v>119</v>
      </c>
      <c r="CE164">
        <v>72621.455847900128</v>
      </c>
      <c r="CF164">
        <v>-2984.1568853468198</v>
      </c>
      <c r="CG164">
        <v>-0.37766791355108242</v>
      </c>
      <c r="CH164">
        <f t="shared" si="32"/>
        <v>69637.298962553308</v>
      </c>
      <c r="CI164" s="4">
        <f t="shared" si="33"/>
        <v>4.2852852276070004E-2</v>
      </c>
      <c r="CT164">
        <v>119</v>
      </c>
      <c r="CU164">
        <v>11.206727986262035</v>
      </c>
      <c r="CV164">
        <v>-5.5672378850744053E-2</v>
      </c>
      <c r="CW164">
        <v>-0.66374768538624762</v>
      </c>
      <c r="CX164">
        <f t="shared" si="34"/>
        <v>11.262400365112779</v>
      </c>
      <c r="CY164" s="4">
        <f t="shared" si="35"/>
        <v>4.9432072245627866E-3</v>
      </c>
      <c r="DJ164">
        <v>120</v>
      </c>
      <c r="DK164">
        <v>71809.623683884914</v>
      </c>
      <c r="DL164">
        <v>-1577.7362212151202</v>
      </c>
      <c r="DM164">
        <v>-0.2004895168306412</v>
      </c>
      <c r="DN164">
        <f t="shared" si="28"/>
        <v>73387.359905100035</v>
      </c>
      <c r="DO164" s="4">
        <f t="shared" si="29"/>
        <v>2.149874614995485E-2</v>
      </c>
      <c r="DZ164">
        <v>120</v>
      </c>
      <c r="EA164">
        <v>11.194161059405321</v>
      </c>
      <c r="EB164">
        <v>-3.460333516600933E-2</v>
      </c>
      <c r="EC164">
        <v>-0.41406979218591766</v>
      </c>
      <c r="ED164">
        <f t="shared" si="30"/>
        <v>11.159557724239312</v>
      </c>
      <c r="EE164" s="4">
        <f t="shared" si="31"/>
        <v>3.100780158235891E-3</v>
      </c>
      <c r="EP164">
        <v>122</v>
      </c>
      <c r="EQ164">
        <v>11.215653295503712</v>
      </c>
      <c r="ER164">
        <v>-3.8351041005997288E-2</v>
      </c>
      <c r="ES164">
        <v>-0.48896296891692309</v>
      </c>
      <c r="ET164">
        <f t="shared" si="24"/>
        <v>11.177302254497715</v>
      </c>
      <c r="EU164" s="4">
        <f t="shared" si="25"/>
        <v>3.4311536122739223E-3</v>
      </c>
      <c r="FF164">
        <v>122</v>
      </c>
      <c r="FG164">
        <v>11.223242866036021</v>
      </c>
      <c r="FH164">
        <v>-4.5940611538306086E-2</v>
      </c>
      <c r="FI164">
        <v>-1.016537833347847</v>
      </c>
      <c r="FJ164">
        <f t="shared" si="26"/>
        <v>11.177302254497715</v>
      </c>
      <c r="FK164">
        <f t="shared" si="27"/>
        <v>4.1101699222475365E-3</v>
      </c>
    </row>
    <row r="165" spans="2:167" x14ac:dyDescent="0.2">
      <c r="B165" s="81">
        <v>44807</v>
      </c>
      <c r="C165">
        <v>4.6014216679427733</v>
      </c>
      <c r="D165">
        <v>4.5578530171535672</v>
      </c>
      <c r="E165">
        <v>5.1060190531163094</v>
      </c>
      <c r="F165">
        <v>6.5021631113042186</v>
      </c>
      <c r="G165">
        <v>0</v>
      </c>
      <c r="H165">
        <v>0</v>
      </c>
      <c r="I165">
        <v>0</v>
      </c>
      <c r="J165">
        <v>0</v>
      </c>
      <c r="K165">
        <v>1</v>
      </c>
      <c r="L165">
        <v>0</v>
      </c>
      <c r="M165">
        <v>1</v>
      </c>
      <c r="N165">
        <v>36</v>
      </c>
      <c r="O165">
        <v>11.179840053489286</v>
      </c>
      <c r="P165" s="74">
        <v>71670.897636630936</v>
      </c>
      <c r="V165" s="81">
        <v>44744</v>
      </c>
      <c r="W165" s="3">
        <v>170.23349912127844</v>
      </c>
      <c r="X165" s="3">
        <v>50.000000000059792</v>
      </c>
      <c r="Y165" s="3">
        <v>100.02826141520475</v>
      </c>
      <c r="Z165" s="3">
        <v>384.29866359416076</v>
      </c>
      <c r="AG165">
        <v>123</v>
      </c>
      <c r="AH165">
        <v>89928.076658905018</v>
      </c>
      <c r="AI165">
        <v>-14688.802547361323</v>
      </c>
      <c r="AJ165">
        <v>-0.85163841925770201</v>
      </c>
      <c r="AK165">
        <f t="shared" si="22"/>
        <v>75239.274111543695</v>
      </c>
      <c r="AL165" s="4">
        <f t="shared" si="23"/>
        <v>0.19522786099165293</v>
      </c>
      <c r="AW165">
        <v>119</v>
      </c>
      <c r="AX165">
        <v>71829.750009273528</v>
      </c>
      <c r="AY165">
        <v>-2192.4510467202199</v>
      </c>
      <c r="AZ165">
        <v>-0.29235486299547492</v>
      </c>
      <c r="BA165">
        <f t="shared" si="36"/>
        <v>69637.298962553308</v>
      </c>
      <c r="BB165" s="4">
        <f t="shared" si="37"/>
        <v>3.1483861082825547E-2</v>
      </c>
      <c r="BN165">
        <v>119</v>
      </c>
      <c r="BO165">
        <v>11.195471825230069</v>
      </c>
      <c r="BP165">
        <v>-4.4416217818778136E-2</v>
      </c>
      <c r="BQ165">
        <v>-0.54942554792037324</v>
      </c>
      <c r="BR165">
        <f t="shared" si="38"/>
        <v>11.151055607411291</v>
      </c>
      <c r="BS165" s="4">
        <f t="shared" si="39"/>
        <v>3.9831401960956888E-3</v>
      </c>
      <c r="CD165">
        <v>120</v>
      </c>
      <c r="CE165">
        <v>72663.432680739803</v>
      </c>
      <c r="CF165">
        <v>-2431.5452180700086</v>
      </c>
      <c r="CG165">
        <v>-0.30773067385392672</v>
      </c>
      <c r="CH165">
        <f t="shared" si="32"/>
        <v>70231.887462669794</v>
      </c>
      <c r="CI165" s="4">
        <f t="shared" si="33"/>
        <v>3.4621669812910018E-2</v>
      </c>
      <c r="CT165">
        <v>120</v>
      </c>
      <c r="CU165">
        <v>11.207417964122595</v>
      </c>
      <c r="CV165">
        <v>-4.7860239883283029E-2</v>
      </c>
      <c r="CW165">
        <v>-0.57060833577322745</v>
      </c>
      <c r="CX165">
        <f t="shared" si="34"/>
        <v>11.255278204005878</v>
      </c>
      <c r="CY165" s="4">
        <f t="shared" si="35"/>
        <v>4.2522485020627067E-3</v>
      </c>
      <c r="DJ165">
        <v>121</v>
      </c>
      <c r="DK165">
        <v>71797.616095060686</v>
      </c>
      <c r="DL165">
        <v>-944.95522807531233</v>
      </c>
      <c r="DM165">
        <v>-0.12007939892353921</v>
      </c>
      <c r="DN165">
        <f t="shared" si="28"/>
        <v>72742.571323135999</v>
      </c>
      <c r="DO165" s="4">
        <f t="shared" si="29"/>
        <v>1.2990401781064982E-2</v>
      </c>
      <c r="DZ165">
        <v>121</v>
      </c>
      <c r="EA165">
        <v>11.194022837037174</v>
      </c>
      <c r="EB165">
        <v>-2.5665036279386655E-2</v>
      </c>
      <c r="EC165">
        <v>-0.30711248461069235</v>
      </c>
      <c r="ED165">
        <f t="shared" si="30"/>
        <v>11.168357800757788</v>
      </c>
      <c r="EE165" s="4">
        <f t="shared" si="31"/>
        <v>2.2980134355693052E-3</v>
      </c>
      <c r="EP165">
        <v>123</v>
      </c>
      <c r="EQ165">
        <v>11.213123405323184</v>
      </c>
      <c r="ER165">
        <v>1.5305230404941028E-2</v>
      </c>
      <c r="ES165">
        <v>0.19513657784640673</v>
      </c>
      <c r="ET165">
        <f t="shared" si="24"/>
        <v>11.228428635728125</v>
      </c>
      <c r="EU165" s="4">
        <f t="shared" si="25"/>
        <v>1.3630785661531291E-3</v>
      </c>
      <c r="FF165">
        <v>123</v>
      </c>
      <c r="FG165">
        <v>11.204430489221743</v>
      </c>
      <c r="FH165">
        <v>2.3998146506382767E-2</v>
      </c>
      <c r="FI165">
        <v>0.53101217065039596</v>
      </c>
      <c r="FJ165">
        <f t="shared" si="26"/>
        <v>11.228428635728125</v>
      </c>
      <c r="FK165">
        <f t="shared" si="27"/>
        <v>2.1372666901958333E-3</v>
      </c>
    </row>
    <row r="166" spans="2:167" x14ac:dyDescent="0.2">
      <c r="B166" s="81">
        <v>44814</v>
      </c>
      <c r="C166">
        <v>4.6012191432891445</v>
      </c>
      <c r="D166">
        <v>4.5578530171535672</v>
      </c>
      <c r="E166">
        <v>5.1060188858617037</v>
      </c>
      <c r="F166">
        <v>6.50199422000947</v>
      </c>
      <c r="G166">
        <v>0</v>
      </c>
      <c r="H166">
        <v>0</v>
      </c>
      <c r="I166">
        <v>0</v>
      </c>
      <c r="J166">
        <v>0</v>
      </c>
      <c r="K166">
        <v>1</v>
      </c>
      <c r="L166">
        <v>0</v>
      </c>
      <c r="M166">
        <v>1</v>
      </c>
      <c r="N166">
        <v>37</v>
      </c>
      <c r="O166">
        <v>11.18008902226037</v>
      </c>
      <c r="P166" s="74">
        <v>71688.743673398742</v>
      </c>
      <c r="V166" s="81">
        <v>44751</v>
      </c>
      <c r="W166" s="3">
        <v>187.25684903340348</v>
      </c>
      <c r="X166" s="3">
        <v>50.000000000005983</v>
      </c>
      <c r="Y166" s="3">
        <v>100.01413070760238</v>
      </c>
      <c r="Z166" s="3">
        <v>381.50906451591254</v>
      </c>
      <c r="AG166">
        <v>124</v>
      </c>
      <c r="AH166">
        <v>89903.686345821276</v>
      </c>
      <c r="AI166">
        <v>-14475.827525513203</v>
      </c>
      <c r="AJ166">
        <v>-0.83929039358554192</v>
      </c>
      <c r="AK166">
        <f t="shared" si="22"/>
        <v>75427.858820308073</v>
      </c>
      <c r="AL166" s="4">
        <f t="shared" si="23"/>
        <v>0.19191619319327349</v>
      </c>
      <c r="AW166">
        <v>120</v>
      </c>
      <c r="AX166">
        <v>71805.652619231827</v>
      </c>
      <c r="AY166">
        <v>-1573.7651565620326</v>
      </c>
      <c r="AZ166">
        <v>-0.2098554936594936</v>
      </c>
      <c r="BA166">
        <f t="shared" si="36"/>
        <v>70231.887462669794</v>
      </c>
      <c r="BB166" s="4">
        <f t="shared" si="37"/>
        <v>2.2408128464417715E-2</v>
      </c>
      <c r="BN166">
        <v>120</v>
      </c>
      <c r="BO166">
        <v>11.195214207965289</v>
      </c>
      <c r="BP166">
        <v>-3.565648372597785E-2</v>
      </c>
      <c r="BQ166">
        <v>-0.44106824196491606</v>
      </c>
      <c r="BR166">
        <f t="shared" si="38"/>
        <v>11.159557724239312</v>
      </c>
      <c r="BS166" s="4">
        <f t="shared" si="39"/>
        <v>3.1951520487706751E-3</v>
      </c>
      <c r="CD166">
        <v>121</v>
      </c>
      <c r="CE166">
        <v>72706.588212255301</v>
      </c>
      <c r="CF166">
        <v>-1853.9273452699272</v>
      </c>
      <c r="CG166">
        <v>-0.23462870729131144</v>
      </c>
      <c r="CH166">
        <f t="shared" si="32"/>
        <v>70852.660866985374</v>
      </c>
      <c r="CI166" s="4">
        <f t="shared" si="33"/>
        <v>2.6165952309827593E-2</v>
      </c>
      <c r="CT166">
        <v>121</v>
      </c>
      <c r="CU166">
        <v>11.208124887184844</v>
      </c>
      <c r="CV166">
        <v>-3.9767086427056952E-2</v>
      </c>
      <c r="CW166">
        <v>-0.47411862247307485</v>
      </c>
      <c r="CX166">
        <f t="shared" si="34"/>
        <v>11.247891973611901</v>
      </c>
      <c r="CY166" s="4">
        <f t="shared" si="35"/>
        <v>3.5355146120137409E-3</v>
      </c>
      <c r="DJ166">
        <v>122</v>
      </c>
      <c r="DK166">
        <v>71785.707335248415</v>
      </c>
      <c r="DL166">
        <v>-296.46543000385282</v>
      </c>
      <c r="DM166">
        <v>-3.7673097707475706E-2</v>
      </c>
      <c r="DN166">
        <f t="shared" si="28"/>
        <v>72082.172765252268</v>
      </c>
      <c r="DO166" s="4">
        <f t="shared" si="29"/>
        <v>4.1128814328244851E-3</v>
      </c>
      <c r="DZ166">
        <v>122</v>
      </c>
      <c r="EA166">
        <v>11.193885752314586</v>
      </c>
      <c r="EB166">
        <v>-1.6583497816871073E-2</v>
      </c>
      <c r="EC166">
        <v>-0.19844114625958287</v>
      </c>
      <c r="ED166">
        <f t="shared" si="30"/>
        <v>11.177302254497715</v>
      </c>
      <c r="EE166" s="4">
        <f t="shared" si="31"/>
        <v>1.483676243093267E-3</v>
      </c>
      <c r="EP166">
        <v>124</v>
      </c>
      <c r="EQ166">
        <v>11.213996790740804</v>
      </c>
      <c r="ER166">
        <v>1.6935175389615864E-2</v>
      </c>
      <c r="ES166">
        <v>0.21591783222626112</v>
      </c>
      <c r="ET166">
        <f t="shared" si="24"/>
        <v>11.23093196613042</v>
      </c>
      <c r="EU166" s="4">
        <f t="shared" si="25"/>
        <v>1.5079047260448165E-3</v>
      </c>
      <c r="FF166">
        <v>124</v>
      </c>
      <c r="FG166">
        <v>11.20859116132848</v>
      </c>
      <c r="FH166">
        <v>2.234080480194045E-2</v>
      </c>
      <c r="FI166">
        <v>0.4943398128184579</v>
      </c>
      <c r="FJ166">
        <f t="shared" si="26"/>
        <v>11.23093196613042</v>
      </c>
      <c r="FK166">
        <f t="shared" si="27"/>
        <v>1.9892209185590768E-3</v>
      </c>
    </row>
    <row r="167" spans="2:167" x14ac:dyDescent="0.2">
      <c r="B167" s="81">
        <v>44821</v>
      </c>
      <c r="C167">
        <v>4.6011988885677058</v>
      </c>
      <c r="D167">
        <v>4.5578530171535672</v>
      </c>
      <c r="E167">
        <v>5.1060188022343906</v>
      </c>
      <c r="F167">
        <v>6.5018759791289122</v>
      </c>
      <c r="G167">
        <v>0</v>
      </c>
      <c r="H167">
        <v>0</v>
      </c>
      <c r="I167">
        <v>0</v>
      </c>
      <c r="J167">
        <v>0</v>
      </c>
      <c r="K167">
        <v>1</v>
      </c>
      <c r="L167">
        <v>0</v>
      </c>
      <c r="M167">
        <v>1</v>
      </c>
      <c r="N167">
        <v>38</v>
      </c>
      <c r="O167">
        <v>11.180369717998033</v>
      </c>
      <c r="P167" s="74">
        <v>71708.869222632071</v>
      </c>
      <c r="V167" s="81">
        <v>44758</v>
      </c>
      <c r="W167" s="3">
        <v>205.98253393674355</v>
      </c>
      <c r="X167" s="3">
        <v>50.000000000000597</v>
      </c>
      <c r="Y167" s="3">
        <v>100.00706535380118</v>
      </c>
      <c r="Z167" s="3">
        <v>379.55634516113878</v>
      </c>
      <c r="AG167">
        <v>125</v>
      </c>
      <c r="AH167">
        <v>89879.296032737519</v>
      </c>
      <c r="AI167">
        <v>-13830.725198164742</v>
      </c>
      <c r="AJ167">
        <v>-0.8018881666476354</v>
      </c>
      <c r="AK167">
        <f t="shared" si="22"/>
        <v>76048.570834572776</v>
      </c>
      <c r="AL167" s="4">
        <f t="shared" si="23"/>
        <v>0.18186699692556346</v>
      </c>
      <c r="AW167">
        <v>121</v>
      </c>
      <c r="AX167">
        <v>71781.55522919014</v>
      </c>
      <c r="AY167">
        <v>-928.89436220476637</v>
      </c>
      <c r="AZ167">
        <v>-0.12386446867577351</v>
      </c>
      <c r="BA167">
        <f t="shared" si="36"/>
        <v>70852.660866985374</v>
      </c>
      <c r="BB167" s="4">
        <f t="shared" si="37"/>
        <v>1.3110225513599525E-2</v>
      </c>
      <c r="BN167">
        <v>121</v>
      </c>
      <c r="BO167">
        <v>11.194956590700508</v>
      </c>
      <c r="BP167">
        <v>-2.6598789942720913E-2</v>
      </c>
      <c r="BQ167">
        <v>-0.32902519520966217</v>
      </c>
      <c r="BR167">
        <f t="shared" si="38"/>
        <v>11.168357800757788</v>
      </c>
      <c r="BS167" s="4">
        <f t="shared" si="39"/>
        <v>2.3816205047546158E-3</v>
      </c>
      <c r="CD167">
        <v>122</v>
      </c>
      <c r="CE167">
        <v>72750.922442446608</v>
      </c>
      <c r="CF167">
        <v>-1261.6805372020463</v>
      </c>
      <c r="CG167">
        <v>-0.15967533690767305</v>
      </c>
      <c r="CH167">
        <f t="shared" si="32"/>
        <v>71489.241905244562</v>
      </c>
      <c r="CI167" s="4">
        <f t="shared" si="33"/>
        <v>1.7648537088620148E-2</v>
      </c>
      <c r="CT167">
        <v>122</v>
      </c>
      <c r="CU167">
        <v>11.208848755448784</v>
      </c>
      <c r="CV167">
        <v>-3.1546500951069589E-2</v>
      </c>
      <c r="CW167">
        <v>-0.37610961522668357</v>
      </c>
      <c r="CX167">
        <f t="shared" si="34"/>
        <v>11.240395256399854</v>
      </c>
      <c r="CY167" s="4">
        <f t="shared" si="35"/>
        <v>2.8065295064342343E-3</v>
      </c>
      <c r="DJ167">
        <v>123</v>
      </c>
      <c r="DK167">
        <v>80678.686089139796</v>
      </c>
      <c r="DL167">
        <v>-5439.4119775961008</v>
      </c>
      <c r="DM167">
        <v>-0.69120874869130089</v>
      </c>
      <c r="DN167">
        <f t="shared" si="28"/>
        <v>86118.098066735896</v>
      </c>
      <c r="DO167" s="4">
        <f t="shared" si="29"/>
        <v>6.3162239990262117E-2</v>
      </c>
      <c r="DZ167">
        <v>123</v>
      </c>
      <c r="EA167">
        <v>11.29614258753595</v>
      </c>
      <c r="EB167">
        <v>-6.7713951807824913E-2</v>
      </c>
      <c r="EC167">
        <v>-0.81027744344987818</v>
      </c>
      <c r="ED167">
        <f t="shared" si="30"/>
        <v>11.228428635728125</v>
      </c>
      <c r="EE167" s="4">
        <f t="shared" si="31"/>
        <v>6.0305813043477468E-3</v>
      </c>
      <c r="EP167">
        <v>125</v>
      </c>
      <c r="EQ167">
        <v>11.215542093273932</v>
      </c>
      <c r="ER167">
        <v>2.3585411792124589E-2</v>
      </c>
      <c r="ES167">
        <v>0.30070612610494785</v>
      </c>
      <c r="ET167">
        <f t="shared" si="24"/>
        <v>11.239127505066056</v>
      </c>
      <c r="EU167" s="4">
        <f t="shared" si="25"/>
        <v>2.098509139743581E-3</v>
      </c>
      <c r="FF167">
        <v>125</v>
      </c>
      <c r="FG167">
        <v>11.216303219461976</v>
      </c>
      <c r="FH167">
        <v>2.2824285604080785E-2</v>
      </c>
      <c r="FI167">
        <v>0.5050378969452487</v>
      </c>
      <c r="FJ167">
        <f t="shared" si="26"/>
        <v>11.239127505066056</v>
      </c>
      <c r="FK167">
        <f t="shared" si="27"/>
        <v>2.0307880299242709E-3</v>
      </c>
    </row>
    <row r="168" spans="2:167" x14ac:dyDescent="0.2">
      <c r="B168" s="81">
        <v>44828</v>
      </c>
      <c r="C168">
        <v>4.6011968630729978</v>
      </c>
      <c r="D168">
        <v>4.5578530171535672</v>
      </c>
      <c r="E168">
        <v>5.1060187604207306</v>
      </c>
      <c r="F168">
        <v>6.5017932021930953</v>
      </c>
      <c r="G168">
        <v>0</v>
      </c>
      <c r="H168">
        <v>0</v>
      </c>
      <c r="I168">
        <v>0</v>
      </c>
      <c r="J168">
        <v>0</v>
      </c>
      <c r="K168">
        <v>1</v>
      </c>
      <c r="L168">
        <v>0</v>
      </c>
      <c r="M168">
        <v>1</v>
      </c>
      <c r="N168">
        <v>39</v>
      </c>
      <c r="O168">
        <v>11.180655236059531</v>
      </c>
      <c r="P168" s="74">
        <v>71729.346323116552</v>
      </c>
      <c r="V168" s="81">
        <v>44765</v>
      </c>
      <c r="W168" s="3">
        <v>226.58078733041791</v>
      </c>
      <c r="X168" s="3">
        <v>50.000000000000057</v>
      </c>
      <c r="Y168" s="3">
        <v>100.00353267690059</v>
      </c>
      <c r="Z168" s="3">
        <v>378.18944161279711</v>
      </c>
      <c r="AG168">
        <v>126</v>
      </c>
      <c r="AH168">
        <v>89854.905719653776</v>
      </c>
      <c r="AI168">
        <v>-13115.577190717304</v>
      </c>
      <c r="AJ168">
        <v>-0.76042477869384739</v>
      </c>
      <c r="AK168">
        <f t="shared" si="22"/>
        <v>76739.328528936472</v>
      </c>
      <c r="AL168" s="4">
        <f t="shared" si="23"/>
        <v>0.17091076299646993</v>
      </c>
      <c r="AW168">
        <v>122</v>
      </c>
      <c r="AX168">
        <v>71757.457839148439</v>
      </c>
      <c r="AY168">
        <v>-268.21593390387716</v>
      </c>
      <c r="AZ168">
        <v>-3.5765556876161286E-2</v>
      </c>
      <c r="BA168">
        <f t="shared" si="36"/>
        <v>71489.241905244562</v>
      </c>
      <c r="BB168" s="4">
        <f t="shared" si="37"/>
        <v>3.7518363148875472E-3</v>
      </c>
      <c r="BN168">
        <v>122</v>
      </c>
      <c r="BO168">
        <v>11.194698973435729</v>
      </c>
      <c r="BP168">
        <v>-1.7396718938014644E-2</v>
      </c>
      <c r="BQ168">
        <v>-0.21519621219289062</v>
      </c>
      <c r="BR168">
        <f t="shared" si="38"/>
        <v>11.177302254497715</v>
      </c>
      <c r="BS168" s="4">
        <f t="shared" si="39"/>
        <v>1.5564327189071276E-3</v>
      </c>
      <c r="CD168">
        <v>123</v>
      </c>
      <c r="CE168">
        <v>81554.788651874551</v>
      </c>
      <c r="CF168">
        <v>-6315.5145403308561</v>
      </c>
      <c r="CG168">
        <v>-0.79927674418199135</v>
      </c>
      <c r="CH168">
        <f t="shared" si="32"/>
        <v>75239.274111543695</v>
      </c>
      <c r="CI168" s="4">
        <f t="shared" si="33"/>
        <v>8.3939067925721644E-2</v>
      </c>
      <c r="CT168">
        <v>123</v>
      </c>
      <c r="CU168">
        <v>11.309914673654539</v>
      </c>
      <c r="CV168">
        <v>-8.1486037926413957E-2</v>
      </c>
      <c r="CW168">
        <v>-0.97150813709535611</v>
      </c>
      <c r="CX168">
        <f t="shared" si="34"/>
        <v>11.391400711580953</v>
      </c>
      <c r="CY168" s="4">
        <f t="shared" si="35"/>
        <v>7.1532939617839969E-3</v>
      </c>
      <c r="DJ168">
        <v>124</v>
      </c>
      <c r="DK168">
        <v>80666.970185862214</v>
      </c>
      <c r="DL168">
        <v>-5239.1113655541412</v>
      </c>
      <c r="DM168">
        <v>-0.66575571516821574</v>
      </c>
      <c r="DN168">
        <f t="shared" si="28"/>
        <v>85906.081551416355</v>
      </c>
      <c r="DO168" s="4">
        <f t="shared" si="29"/>
        <v>6.0986501432013722E-2</v>
      </c>
      <c r="DZ168">
        <v>124</v>
      </c>
      <c r="EA168">
        <v>11.296007722833327</v>
      </c>
      <c r="EB168">
        <v>-6.5075756702906773E-2</v>
      </c>
      <c r="EC168">
        <v>-0.77870832175687976</v>
      </c>
      <c r="ED168">
        <f t="shared" si="30"/>
        <v>11.23093196613042</v>
      </c>
      <c r="EE168" s="4">
        <f t="shared" si="31"/>
        <v>5.7943327320616302E-3</v>
      </c>
      <c r="EP168">
        <v>126</v>
      </c>
      <c r="EQ168">
        <v>11.217358497651352</v>
      </c>
      <c r="ER168">
        <v>3.0811116162606567E-2</v>
      </c>
      <c r="ES168">
        <v>0.39283144444909274</v>
      </c>
      <c r="ET168">
        <f t="shared" si="24"/>
        <v>11.248169613813959</v>
      </c>
      <c r="EU168" s="4">
        <f t="shared" si="25"/>
        <v>2.7392115535639873E-3</v>
      </c>
      <c r="FF168">
        <v>126</v>
      </c>
      <c r="FG168">
        <v>11.22490889879049</v>
      </c>
      <c r="FH168">
        <v>2.3260715023468492E-2</v>
      </c>
      <c r="FI168">
        <v>0.51469486496413808</v>
      </c>
      <c r="FJ168">
        <f t="shared" si="26"/>
        <v>11.248169613813959</v>
      </c>
      <c r="FK168">
        <f t="shared" si="27"/>
        <v>2.0679555716249013E-3</v>
      </c>
    </row>
    <row r="169" spans="2:167" x14ac:dyDescent="0.2">
      <c r="B169" s="81">
        <v>44835</v>
      </c>
      <c r="C169">
        <v>4.6011966605233017</v>
      </c>
      <c r="D169">
        <v>4.5578530171535672</v>
      </c>
      <c r="E169">
        <v>5.1060187395139005</v>
      </c>
      <c r="F169">
        <v>6.5017352542608018</v>
      </c>
      <c r="G169">
        <v>0</v>
      </c>
      <c r="H169">
        <v>0</v>
      </c>
      <c r="I169">
        <v>0</v>
      </c>
      <c r="J169">
        <v>0</v>
      </c>
      <c r="K169">
        <v>1</v>
      </c>
      <c r="L169">
        <v>0</v>
      </c>
      <c r="M169">
        <v>1</v>
      </c>
      <c r="N169">
        <v>40</v>
      </c>
      <c r="O169">
        <v>11.067441946390881</v>
      </c>
      <c r="P169" s="74">
        <v>64051.450048591127</v>
      </c>
      <c r="V169" s="81">
        <v>44772</v>
      </c>
      <c r="W169" s="3">
        <v>249.23886606345968</v>
      </c>
      <c r="X169" s="3">
        <v>50.000000000000007</v>
      </c>
      <c r="Y169" s="3">
        <v>100.0017663384503</v>
      </c>
      <c r="Z169" s="3">
        <v>377.23260912895796</v>
      </c>
      <c r="AG169">
        <v>127</v>
      </c>
      <c r="AH169">
        <v>86392.098883074083</v>
      </c>
      <c r="AI169">
        <v>-20751.830666884547</v>
      </c>
      <c r="AJ169">
        <v>-1.2031652143777931</v>
      </c>
      <c r="AK169">
        <f t="shared" si="22"/>
        <v>65640.268216189535</v>
      </c>
      <c r="AL169" s="4">
        <f t="shared" si="23"/>
        <v>0.31614481827736207</v>
      </c>
      <c r="AW169">
        <v>123</v>
      </c>
      <c r="AX169">
        <v>80575.83064756314</v>
      </c>
      <c r="AY169">
        <v>-5336.556536019445</v>
      </c>
      <c r="AZ169">
        <v>-0.71160916331039303</v>
      </c>
      <c r="BA169">
        <f t="shared" si="36"/>
        <v>75239.274111543695</v>
      </c>
      <c r="BB169" s="4">
        <f t="shared" si="37"/>
        <v>7.0927804647714907E-2</v>
      </c>
      <c r="BN169">
        <v>123</v>
      </c>
      <c r="BO169">
        <v>11.295957171606968</v>
      </c>
      <c r="BP169">
        <v>-6.7528535878842888E-2</v>
      </c>
      <c r="BQ169">
        <v>-0.83532332664777287</v>
      </c>
      <c r="BR169">
        <f t="shared" si="38"/>
        <v>11.228428635728125</v>
      </c>
      <c r="BS169" s="4">
        <f t="shared" si="39"/>
        <v>6.0140682253589347E-3</v>
      </c>
      <c r="CD169">
        <v>124</v>
      </c>
      <c r="CE169">
        <v>81601.48027941749</v>
      </c>
      <c r="CF169">
        <v>-6173.6214591094176</v>
      </c>
      <c r="CG169">
        <v>-0.78131908780160064</v>
      </c>
      <c r="CH169">
        <f t="shared" si="32"/>
        <v>75427.858820308073</v>
      </c>
      <c r="CI169" s="4">
        <f t="shared" si="33"/>
        <v>8.184802744854322E-2</v>
      </c>
      <c r="CT169">
        <v>124</v>
      </c>
      <c r="CU169">
        <v>11.310672432321862</v>
      </c>
      <c r="CV169">
        <v>-7.9740466191442039E-2</v>
      </c>
      <c r="CW169">
        <v>-0.95069675409572729</v>
      </c>
      <c r="CX169">
        <f t="shared" si="34"/>
        <v>11.390412898513304</v>
      </c>
      <c r="CY169" s="4">
        <f t="shared" si="35"/>
        <v>7.0006651121356537E-3</v>
      </c>
      <c r="DJ169">
        <v>125</v>
      </c>
      <c r="DK169">
        <v>80655.348387241364</v>
      </c>
      <c r="DL169">
        <v>-4606.7775526685873</v>
      </c>
      <c r="DM169">
        <v>-0.58540242231964135</v>
      </c>
      <c r="DN169">
        <f t="shared" si="28"/>
        <v>85262.125939909951</v>
      </c>
      <c r="DO169" s="4">
        <f t="shared" si="29"/>
        <v>5.40307610428961E-2</v>
      </c>
      <c r="DZ169">
        <v>125</v>
      </c>
      <c r="EA169">
        <v>11.295873941393022</v>
      </c>
      <c r="EB169">
        <v>-5.6746436326966077E-2</v>
      </c>
      <c r="EC169">
        <v>-0.6790381616243516</v>
      </c>
      <c r="ED169">
        <f t="shared" si="30"/>
        <v>11.239127505066056</v>
      </c>
      <c r="EE169" s="4">
        <f t="shared" si="31"/>
        <v>5.0490072562472061E-3</v>
      </c>
      <c r="EP169">
        <v>127</v>
      </c>
      <c r="EQ169">
        <v>11.152439918131922</v>
      </c>
      <c r="ER169">
        <v>-6.0495286766384382E-2</v>
      </c>
      <c r="ES169">
        <v>-0.77129470926607391</v>
      </c>
      <c r="ET169">
        <f t="shared" si="24"/>
        <v>11.091944631365537</v>
      </c>
      <c r="EU169" s="4">
        <f t="shared" si="25"/>
        <v>5.4539838393456502E-3</v>
      </c>
      <c r="FF169">
        <v>127</v>
      </c>
      <c r="FG169">
        <v>11.132632345870407</v>
      </c>
      <c r="FH169">
        <v>-4.0687714504869632E-2</v>
      </c>
      <c r="FI169">
        <v>-0.90030584621558085</v>
      </c>
      <c r="FJ169">
        <f t="shared" si="26"/>
        <v>11.091944631365537</v>
      </c>
      <c r="FK169">
        <f t="shared" si="27"/>
        <v>3.6682219265514434E-3</v>
      </c>
    </row>
    <row r="170" spans="2:167" x14ac:dyDescent="0.2">
      <c r="B170" s="81">
        <v>44842</v>
      </c>
      <c r="C170">
        <v>4.6011966402683298</v>
      </c>
      <c r="D170">
        <v>4.5578530171535672</v>
      </c>
      <c r="E170">
        <v>5.1060187290604855</v>
      </c>
      <c r="F170">
        <v>6.5016946887101152</v>
      </c>
      <c r="G170">
        <v>0</v>
      </c>
      <c r="H170">
        <v>0</v>
      </c>
      <c r="I170">
        <v>0</v>
      </c>
      <c r="J170">
        <v>0</v>
      </c>
      <c r="K170">
        <v>1</v>
      </c>
      <c r="L170">
        <v>0</v>
      </c>
      <c r="M170">
        <v>1</v>
      </c>
      <c r="N170">
        <v>41</v>
      </c>
      <c r="O170">
        <v>11.067764625474393</v>
      </c>
      <c r="P170" s="74">
        <v>64072.121446724952</v>
      </c>
      <c r="V170" s="81">
        <v>44779</v>
      </c>
      <c r="W170" s="3">
        <v>274.16275266980568</v>
      </c>
      <c r="X170" s="3">
        <v>50</v>
      </c>
      <c r="Y170" s="3">
        <v>100.00088316922515</v>
      </c>
      <c r="Z170" s="3">
        <v>376.56282639027057</v>
      </c>
      <c r="AG170">
        <v>128</v>
      </c>
      <c r="AH170">
        <v>86367.70856999034</v>
      </c>
      <c r="AI170">
        <v>-20272.187580220474</v>
      </c>
      <c r="AJ170">
        <v>-1.1753561074871939</v>
      </c>
      <c r="AK170">
        <f t="shared" si="22"/>
        <v>66095.520989769866</v>
      </c>
      <c r="AL170" s="4">
        <f t="shared" si="23"/>
        <v>0.30671045899400906</v>
      </c>
      <c r="AW170">
        <v>124</v>
      </c>
      <c r="AX170">
        <v>80551.733257521439</v>
      </c>
      <c r="AY170">
        <v>-5123.874437213366</v>
      </c>
      <c r="AZ170">
        <v>-0.68324882844633439</v>
      </c>
      <c r="BA170">
        <f t="shared" si="36"/>
        <v>75427.858820308073</v>
      </c>
      <c r="BB170" s="4">
        <f t="shared" si="37"/>
        <v>6.7930795297000038E-2</v>
      </c>
      <c r="BN170">
        <v>124</v>
      </c>
      <c r="BO170">
        <v>11.295699554342189</v>
      </c>
      <c r="BP170">
        <v>-6.4767588211768867E-2</v>
      </c>
      <c r="BQ170">
        <v>-0.80117059462203299</v>
      </c>
      <c r="BR170">
        <f t="shared" si="38"/>
        <v>11.23093196613042</v>
      </c>
      <c r="BS170" s="4">
        <f t="shared" si="39"/>
        <v>5.766893469490433E-3</v>
      </c>
      <c r="CD170">
        <v>125</v>
      </c>
      <c r="CE170">
        <v>81649.350605636268</v>
      </c>
      <c r="CF170">
        <v>-5600.7797710634914</v>
      </c>
      <c r="CG170">
        <v>-0.70882158400690942</v>
      </c>
      <c r="CH170">
        <f t="shared" si="32"/>
        <v>76048.570834572776</v>
      </c>
      <c r="CI170" s="4">
        <f t="shared" si="33"/>
        <v>7.3647403358135119E-2</v>
      </c>
      <c r="CT170">
        <v>125</v>
      </c>
      <c r="CU170">
        <v>11.311447136190875</v>
      </c>
      <c r="CV170">
        <v>-7.2319631124818429E-2</v>
      </c>
      <c r="CW170">
        <v>-0.86222268130085356</v>
      </c>
      <c r="CX170">
        <f t="shared" si="34"/>
        <v>11.383766767315693</v>
      </c>
      <c r="CY170" s="4">
        <f t="shared" si="35"/>
        <v>6.3528735789332661E-3</v>
      </c>
      <c r="DJ170">
        <v>126</v>
      </c>
      <c r="DK170">
        <v>80643.819193577467</v>
      </c>
      <c r="DL170">
        <v>-3904.4906646409945</v>
      </c>
      <c r="DM170">
        <v>-0.49615990068398647</v>
      </c>
      <c r="DN170">
        <f t="shared" si="28"/>
        <v>84548.309858218461</v>
      </c>
      <c r="DO170" s="4">
        <f t="shared" si="29"/>
        <v>4.6180588011617847E-2</v>
      </c>
      <c r="DZ170">
        <v>126</v>
      </c>
      <c r="EA170">
        <v>11.295741225951614</v>
      </c>
      <c r="EB170">
        <v>-4.7571612137655706E-2</v>
      </c>
      <c r="EC170">
        <v>-0.56925054932674191</v>
      </c>
      <c r="ED170">
        <f t="shared" si="30"/>
        <v>11.248169613813959</v>
      </c>
      <c r="EE170" s="4">
        <f t="shared" si="31"/>
        <v>4.2292758529559032E-3</v>
      </c>
      <c r="EP170">
        <v>128</v>
      </c>
      <c r="EQ170">
        <v>11.153143582512559</v>
      </c>
      <c r="ER170">
        <v>-5.4287320091667368E-2</v>
      </c>
      <c r="ES170">
        <v>-0.69214520676020275</v>
      </c>
      <c r="ET170">
        <f t="shared" si="24"/>
        <v>11.098856262420892</v>
      </c>
      <c r="EU170" s="4">
        <f t="shared" si="25"/>
        <v>4.8912535497442483E-3</v>
      </c>
      <c r="FF170">
        <v>128</v>
      </c>
      <c r="FG170">
        <v>11.135791084143065</v>
      </c>
      <c r="FH170">
        <v>-3.6934821722173439E-2</v>
      </c>
      <c r="FI170">
        <v>-0.81726477709686041</v>
      </c>
      <c r="FJ170">
        <f t="shared" si="26"/>
        <v>11.098856262420892</v>
      </c>
      <c r="FK170">
        <f t="shared" si="27"/>
        <v>3.3278043114432754E-3</v>
      </c>
    </row>
    <row r="171" spans="2:167" x14ac:dyDescent="0.2">
      <c r="B171" s="81">
        <v>44849</v>
      </c>
      <c r="C171">
        <v>4.6011966382428326</v>
      </c>
      <c r="D171">
        <v>4.5578530171535672</v>
      </c>
      <c r="E171">
        <v>5.1060187238337775</v>
      </c>
      <c r="F171">
        <v>6.5016662918454928</v>
      </c>
      <c r="G171">
        <v>0</v>
      </c>
      <c r="H171">
        <v>0</v>
      </c>
      <c r="I171">
        <v>0</v>
      </c>
      <c r="J171">
        <v>0</v>
      </c>
      <c r="K171">
        <v>1</v>
      </c>
      <c r="L171">
        <v>0</v>
      </c>
      <c r="M171">
        <v>1</v>
      </c>
      <c r="N171">
        <v>42</v>
      </c>
      <c r="O171">
        <v>11.068087974708984</v>
      </c>
      <c r="P171" s="74">
        <v>64092.842468036019</v>
      </c>
      <c r="V171" s="81">
        <v>44786</v>
      </c>
      <c r="W171" s="3">
        <v>72.416275266980563</v>
      </c>
      <c r="X171" s="3">
        <v>50</v>
      </c>
      <c r="Y171" s="3">
        <v>100.00044158461257</v>
      </c>
      <c r="Z171" s="3">
        <v>376.0939784731894</v>
      </c>
      <c r="AG171">
        <v>129</v>
      </c>
      <c r="AH171">
        <v>86343.318256906598</v>
      </c>
      <c r="AI171">
        <v>-19688.998715800146</v>
      </c>
      <c r="AJ171">
        <v>-1.1415435457741328</v>
      </c>
      <c r="AK171">
        <f t="shared" si="22"/>
        <v>66654.319541106452</v>
      </c>
      <c r="AL171" s="4">
        <f t="shared" si="23"/>
        <v>0.29538968894068035</v>
      </c>
      <c r="AW171">
        <v>125</v>
      </c>
      <c r="AX171">
        <v>80527.635867479737</v>
      </c>
      <c r="AY171">
        <v>-4479.0650329069613</v>
      </c>
      <c r="AZ171">
        <v>-0.59726598958833688</v>
      </c>
      <c r="BA171">
        <f t="shared" si="36"/>
        <v>76048.570834572776</v>
      </c>
      <c r="BB171" s="4">
        <f t="shared" si="37"/>
        <v>5.8897425471021655E-2</v>
      </c>
      <c r="BN171">
        <v>125</v>
      </c>
      <c r="BO171">
        <v>11.295441937077408</v>
      </c>
      <c r="BP171">
        <v>-5.6314432011351556E-2</v>
      </c>
      <c r="BQ171">
        <v>-0.69660563602920011</v>
      </c>
      <c r="BR171">
        <f t="shared" si="38"/>
        <v>11.239127505066056</v>
      </c>
      <c r="BS171" s="4">
        <f t="shared" si="39"/>
        <v>5.0105697249157224E-3</v>
      </c>
      <c r="CD171">
        <v>126</v>
      </c>
      <c r="CE171">
        <v>81698.399630530854</v>
      </c>
      <c r="CF171">
        <v>-4959.0711015943816</v>
      </c>
      <c r="CG171">
        <v>-0.62760843616737361</v>
      </c>
      <c r="CH171">
        <f t="shared" si="32"/>
        <v>76739.328528936472</v>
      </c>
      <c r="CI171" s="4">
        <f t="shared" si="33"/>
        <v>6.4622289465621791E-2</v>
      </c>
      <c r="CT171">
        <v>126</v>
      </c>
      <c r="CU171">
        <v>11.312238785261581</v>
      </c>
      <c r="CV171">
        <v>-6.4069171447622253E-2</v>
      </c>
      <c r="CW171">
        <v>-0.76385750224512972</v>
      </c>
      <c r="CX171">
        <f t="shared" si="34"/>
        <v>11.376307956709203</v>
      </c>
      <c r="CY171" s="4">
        <f t="shared" si="35"/>
        <v>5.6318070582677326E-3</v>
      </c>
      <c r="DJ171">
        <v>127</v>
      </c>
      <c r="DK171">
        <v>71686.343065911366</v>
      </c>
      <c r="DL171">
        <v>-6046.0748497218301</v>
      </c>
      <c r="DM171">
        <v>-0.76829992811412073</v>
      </c>
      <c r="DN171">
        <f t="shared" si="28"/>
        <v>77732.417915633196</v>
      </c>
      <c r="DO171" s="4">
        <f t="shared" si="29"/>
        <v>7.7780609581499599E-2</v>
      </c>
      <c r="DZ171">
        <v>127</v>
      </c>
      <c r="EA171">
        <v>11.179467657255088</v>
      </c>
      <c r="EB171">
        <v>-8.7523025889550965E-2</v>
      </c>
      <c r="EC171">
        <v>-1.047316421024296</v>
      </c>
      <c r="ED171">
        <f t="shared" si="30"/>
        <v>11.091944631365537</v>
      </c>
      <c r="EE171" s="4">
        <f t="shared" si="31"/>
        <v>7.890683626571254E-3</v>
      </c>
      <c r="EP171">
        <v>129</v>
      </c>
      <c r="EQ171">
        <v>11.154228653596943</v>
      </c>
      <c r="ER171">
        <v>-4.6953520771195301E-2</v>
      </c>
      <c r="ES171">
        <v>-0.59864171389235155</v>
      </c>
      <c r="ET171">
        <f t="shared" si="24"/>
        <v>11.107275132825748</v>
      </c>
      <c r="EU171" s="4">
        <f t="shared" si="25"/>
        <v>4.2272762860111205E-3</v>
      </c>
      <c r="FF171">
        <v>129</v>
      </c>
      <c r="FG171">
        <v>11.139655394925985</v>
      </c>
      <c r="FH171">
        <v>-3.2380262100236479E-2</v>
      </c>
      <c r="FI171">
        <v>-0.71648505268947182</v>
      </c>
      <c r="FJ171">
        <f t="shared" si="26"/>
        <v>11.107275132825748</v>
      </c>
      <c r="FK171">
        <f t="shared" si="27"/>
        <v>2.9152300373420903E-3</v>
      </c>
    </row>
    <row r="172" spans="2:167" x14ac:dyDescent="0.2">
      <c r="B172" s="81">
        <v>44856</v>
      </c>
      <c r="C172">
        <v>4.6011966380402827</v>
      </c>
      <c r="D172">
        <v>4.5578530171535672</v>
      </c>
      <c r="E172">
        <v>5.1060187212204236</v>
      </c>
      <c r="F172">
        <v>6.5016464135604481</v>
      </c>
      <c r="G172">
        <v>0</v>
      </c>
      <c r="H172">
        <v>0</v>
      </c>
      <c r="I172">
        <v>0</v>
      </c>
      <c r="J172">
        <v>0</v>
      </c>
      <c r="K172">
        <v>1</v>
      </c>
      <c r="L172">
        <v>0</v>
      </c>
      <c r="M172">
        <v>1</v>
      </c>
      <c r="N172">
        <v>43</v>
      </c>
      <c r="O172">
        <v>11.068411759222203</v>
      </c>
      <c r="P172" s="74">
        <v>64113.598097829788</v>
      </c>
      <c r="V172" s="81">
        <v>44793</v>
      </c>
      <c r="W172" s="3">
        <v>52.241627526698053</v>
      </c>
      <c r="X172" s="3">
        <v>50</v>
      </c>
      <c r="Y172" s="3">
        <v>100.00022079230629</v>
      </c>
      <c r="Z172" s="3">
        <v>375.76578493123253</v>
      </c>
      <c r="AG172">
        <v>130</v>
      </c>
      <c r="AH172">
        <v>86318.927943822855</v>
      </c>
      <c r="AI172">
        <v>-19061.699997271717</v>
      </c>
      <c r="AJ172">
        <v>-1.1051735498314819</v>
      </c>
      <c r="AK172">
        <f t="shared" ref="AK172:AK235" si="40">AH172+AI172</f>
        <v>67257.227946551138</v>
      </c>
      <c r="AL172" s="4">
        <f t="shared" ref="AL172:AL235" si="41">ABS((AK172-AH172)/AK172)</f>
        <v>0.28341489203836828</v>
      </c>
      <c r="AW172">
        <v>126</v>
      </c>
      <c r="AX172">
        <v>80503.538477438036</v>
      </c>
      <c r="AY172">
        <v>-3764.2099485015642</v>
      </c>
      <c r="AZ172">
        <v>-0.50194283034352838</v>
      </c>
      <c r="BA172">
        <f t="shared" si="36"/>
        <v>76739.328528936472</v>
      </c>
      <c r="BB172" s="4">
        <f t="shared" si="37"/>
        <v>4.9051901035101909E-2</v>
      </c>
      <c r="BN172">
        <v>126</v>
      </c>
      <c r="BO172">
        <v>11.295184319812629</v>
      </c>
      <c r="BP172">
        <v>-4.7014705998670081E-2</v>
      </c>
      <c r="BQ172">
        <v>-0.58156866730588197</v>
      </c>
      <c r="BR172">
        <f t="shared" si="38"/>
        <v>11.248169613813959</v>
      </c>
      <c r="BS172" s="4">
        <f t="shared" si="39"/>
        <v>4.1797650295858782E-3</v>
      </c>
      <c r="CD172">
        <v>127</v>
      </c>
      <c r="CE172">
        <v>69600.870351953388</v>
      </c>
      <c r="CF172">
        <v>-3960.6021357638529</v>
      </c>
      <c r="CG172">
        <v>-0.50124453991166551</v>
      </c>
      <c r="CH172">
        <f t="shared" si="32"/>
        <v>65640.268216189535</v>
      </c>
      <c r="CI172" s="4">
        <f t="shared" si="33"/>
        <v>6.0337994395748197E-2</v>
      </c>
      <c r="CT172">
        <v>127</v>
      </c>
      <c r="CU172">
        <v>11.15774944583886</v>
      </c>
      <c r="CV172">
        <v>-6.5804814473322537E-2</v>
      </c>
      <c r="CW172">
        <v>-0.78455051132336406</v>
      </c>
      <c r="CX172">
        <f t="shared" si="34"/>
        <v>11.223554260312183</v>
      </c>
      <c r="CY172" s="4">
        <f t="shared" si="35"/>
        <v>5.8630994199418765E-3</v>
      </c>
      <c r="DJ172">
        <v>128</v>
      </c>
      <c r="DK172">
        <v>70683.42414800328</v>
      </c>
      <c r="DL172">
        <v>-4587.9031582334137</v>
      </c>
      <c r="DM172">
        <v>-0.58300397435990281</v>
      </c>
      <c r="DN172">
        <f t="shared" si="28"/>
        <v>75271.327306236693</v>
      </c>
      <c r="DO172" s="4">
        <f t="shared" si="29"/>
        <v>6.0951537888628116E-2</v>
      </c>
      <c r="DZ172">
        <v>128</v>
      </c>
      <c r="EA172">
        <v>11.167922805918028</v>
      </c>
      <c r="EB172">
        <v>-6.9066543497136479E-2</v>
      </c>
      <c r="EC172">
        <v>-0.82646280122012539</v>
      </c>
      <c r="ED172">
        <f t="shared" si="30"/>
        <v>11.098856262420892</v>
      </c>
      <c r="EE172" s="4">
        <f t="shared" si="31"/>
        <v>6.2228523249720528E-3</v>
      </c>
      <c r="EP172">
        <v>130</v>
      </c>
      <c r="EQ172">
        <v>11.15556077931193</v>
      </c>
      <c r="ER172">
        <v>-3.9281008864147537E-2</v>
      </c>
      <c r="ES172">
        <v>-0.50081974862851819</v>
      </c>
      <c r="ET172">
        <f t="shared" ref="ET172:ET235" si="42">EQ172+ER172</f>
        <v>11.116279770447782</v>
      </c>
      <c r="EU172" s="4">
        <f t="shared" ref="EU172:EU235" si="43">ABS((ET172-EQ172)/ET172)</f>
        <v>3.5336470181845047E-3</v>
      </c>
      <c r="FF172">
        <v>130</v>
      </c>
      <c r="FG172">
        <v>11.143837957746468</v>
      </c>
      <c r="FH172">
        <v>-2.7558187298685866E-2</v>
      </c>
      <c r="FI172">
        <v>-0.60978596212725134</v>
      </c>
      <c r="FJ172">
        <f t="shared" ref="FJ172:FJ235" si="44">FG172+FH172</f>
        <v>11.116279770447782</v>
      </c>
      <c r="FK172">
        <f t="shared" ref="FK172:FK235" si="45">ABS((FJ172-FG172)/FJ172)</f>
        <v>2.479083638390272E-3</v>
      </c>
    </row>
    <row r="173" spans="2:167" x14ac:dyDescent="0.2">
      <c r="B173" s="81">
        <v>44863</v>
      </c>
      <c r="C173">
        <v>4.6011966380200278</v>
      </c>
      <c r="D173">
        <v>4.5578530171535672</v>
      </c>
      <c r="E173">
        <v>5.106018719913747</v>
      </c>
      <c r="F173">
        <v>6.5016324985258018</v>
      </c>
      <c r="G173">
        <v>0</v>
      </c>
      <c r="H173">
        <v>0</v>
      </c>
      <c r="I173">
        <v>0</v>
      </c>
      <c r="J173">
        <v>0</v>
      </c>
      <c r="K173">
        <v>1</v>
      </c>
      <c r="L173">
        <v>0</v>
      </c>
      <c r="M173">
        <v>1</v>
      </c>
      <c r="N173">
        <v>44</v>
      </c>
      <c r="O173">
        <v>11.06873581644988</v>
      </c>
      <c r="P173" s="74">
        <v>64134.37793943291</v>
      </c>
      <c r="V173" s="81">
        <v>44800</v>
      </c>
      <c r="W173" s="3">
        <v>50.224162752669805</v>
      </c>
      <c r="X173" s="3">
        <v>50</v>
      </c>
      <c r="Y173" s="3">
        <v>100.00011039615315</v>
      </c>
      <c r="Z173" s="3">
        <v>375.53604945186271</v>
      </c>
      <c r="AG173">
        <v>131</v>
      </c>
      <c r="AH173">
        <v>86294.537630739113</v>
      </c>
      <c r="AI173">
        <v>-18410.706117666632</v>
      </c>
      <c r="AJ173">
        <v>-1.0674297380547413</v>
      </c>
      <c r="AK173">
        <f t="shared" si="40"/>
        <v>67883.83151307248</v>
      </c>
      <c r="AL173" s="4">
        <f t="shared" si="41"/>
        <v>0.27120900083727978</v>
      </c>
      <c r="AW173">
        <v>127</v>
      </c>
      <c r="AX173">
        <v>68495.362402409024</v>
      </c>
      <c r="AY173">
        <v>-2855.0941862194886</v>
      </c>
      <c r="AZ173">
        <v>-0.38071576143058683</v>
      </c>
      <c r="BA173">
        <f t="shared" si="36"/>
        <v>65640.268216189535</v>
      </c>
      <c r="BB173" s="4">
        <f t="shared" si="37"/>
        <v>4.3496077389813398E-2</v>
      </c>
      <c r="BN173">
        <v>127</v>
      </c>
      <c r="BO173">
        <v>11.141740701882826</v>
      </c>
      <c r="BP173">
        <v>-4.9796070517288626E-2</v>
      </c>
      <c r="BQ173">
        <v>-0.61597395437564717</v>
      </c>
      <c r="BR173">
        <f t="shared" si="38"/>
        <v>11.091944631365537</v>
      </c>
      <c r="BS173" s="4">
        <f t="shared" si="39"/>
        <v>4.4893904695914623E-3</v>
      </c>
      <c r="CD173">
        <v>128</v>
      </c>
      <c r="CE173">
        <v>69503.760741046324</v>
      </c>
      <c r="CF173">
        <v>-3408.2397512764583</v>
      </c>
      <c r="CG173">
        <v>-0.43133884886110585</v>
      </c>
      <c r="CH173">
        <f t="shared" si="32"/>
        <v>66095.520989769866</v>
      </c>
      <c r="CI173" s="4">
        <f t="shared" si="33"/>
        <v>5.1565366309828754E-2</v>
      </c>
      <c r="CT173">
        <v>128</v>
      </c>
      <c r="CU173">
        <v>11.156439889899911</v>
      </c>
      <c r="CV173">
        <v>-5.7583627479019128E-2</v>
      </c>
      <c r="CW173">
        <v>-0.68653433254239427</v>
      </c>
      <c r="CX173">
        <f t="shared" si="34"/>
        <v>11.21402351737893</v>
      </c>
      <c r="CY173" s="4">
        <f t="shared" si="35"/>
        <v>5.1349658211237844E-3</v>
      </c>
      <c r="DJ173">
        <v>129</v>
      </c>
      <c r="DK173">
        <v>70096.754189763218</v>
      </c>
      <c r="DL173">
        <v>-3442.4346486567665</v>
      </c>
      <c r="DM173">
        <v>-0.43744451711877769</v>
      </c>
      <c r="DN173">
        <f t="shared" si="28"/>
        <v>73539.188838419985</v>
      </c>
      <c r="DO173" s="4">
        <f t="shared" si="29"/>
        <v>4.681088686224797E-2</v>
      </c>
      <c r="DZ173">
        <v>129</v>
      </c>
      <c r="EA173">
        <v>11.161169500809446</v>
      </c>
      <c r="EB173">
        <v>-5.3894367983698288E-2</v>
      </c>
      <c r="EC173">
        <v>-0.64490979392420644</v>
      </c>
      <c r="ED173">
        <f t="shared" si="30"/>
        <v>11.107275132825748</v>
      </c>
      <c r="EE173" s="4">
        <f t="shared" si="31"/>
        <v>4.8521682716242652E-3</v>
      </c>
      <c r="EP173">
        <v>131</v>
      </c>
      <c r="EQ173">
        <v>11.157076114658299</v>
      </c>
      <c r="ER173">
        <v>-3.1522951513128561E-2</v>
      </c>
      <c r="ES173">
        <v>-0.40190710751432279</v>
      </c>
      <c r="ET173">
        <f t="shared" si="42"/>
        <v>11.12555316314517</v>
      </c>
      <c r="EU173" s="4">
        <f t="shared" si="43"/>
        <v>2.8333828485537604E-3</v>
      </c>
      <c r="FF173">
        <v>131</v>
      </c>
      <c r="FG173">
        <v>11.148217326524538</v>
      </c>
      <c r="FH173">
        <v>-2.2664163379367608E-2</v>
      </c>
      <c r="FI173">
        <v>-0.50149483789726346</v>
      </c>
      <c r="FJ173">
        <f t="shared" si="44"/>
        <v>11.12555316314517</v>
      </c>
      <c r="FK173">
        <f t="shared" si="45"/>
        <v>2.0371268778298208E-3</v>
      </c>
    </row>
    <row r="174" spans="2:167" x14ac:dyDescent="0.2">
      <c r="B174" s="81">
        <v>44870</v>
      </c>
      <c r="C174">
        <v>4.6011966380180027</v>
      </c>
      <c r="D174">
        <v>4.5578530171535672</v>
      </c>
      <c r="E174">
        <v>5.1060187192604083</v>
      </c>
      <c r="F174">
        <v>6.5016268689669774</v>
      </c>
      <c r="G174">
        <v>0</v>
      </c>
      <c r="H174">
        <v>0</v>
      </c>
      <c r="I174">
        <v>0</v>
      </c>
      <c r="J174">
        <v>0</v>
      </c>
      <c r="K174">
        <v>1</v>
      </c>
      <c r="L174">
        <v>0</v>
      </c>
      <c r="M174">
        <v>1</v>
      </c>
      <c r="N174">
        <v>45</v>
      </c>
      <c r="O174">
        <v>11.052833136192866</v>
      </c>
      <c r="P174" s="74">
        <v>63122.536255040672</v>
      </c>
      <c r="V174" s="81">
        <v>44807</v>
      </c>
      <c r="W174" s="3">
        <v>50.022416275266977</v>
      </c>
      <c r="X174" s="3">
        <v>50</v>
      </c>
      <c r="Y174" s="3">
        <v>100.00005519807658</v>
      </c>
      <c r="Z174" s="3">
        <v>375.37523461630389</v>
      </c>
      <c r="AG174">
        <v>132</v>
      </c>
      <c r="AH174">
        <v>85220.436361606684</v>
      </c>
      <c r="AI174">
        <v>-17049.608788487458</v>
      </c>
      <c r="AJ174">
        <v>-0.98851501548695353</v>
      </c>
      <c r="AK174">
        <f t="shared" si="40"/>
        <v>68170.827573119226</v>
      </c>
      <c r="AL174" s="4">
        <f t="shared" si="41"/>
        <v>0.25010124411648443</v>
      </c>
      <c r="AW174">
        <v>128</v>
      </c>
      <c r="AX174">
        <v>68471.265012367337</v>
      </c>
      <c r="AY174">
        <v>-2375.7440225974715</v>
      </c>
      <c r="AZ174">
        <v>-0.31679627204348504</v>
      </c>
      <c r="BA174">
        <f t="shared" si="36"/>
        <v>66095.520989769866</v>
      </c>
      <c r="BB174" s="4">
        <f t="shared" si="37"/>
        <v>3.5944100099690332E-2</v>
      </c>
      <c r="BN174">
        <v>128</v>
      </c>
      <c r="BO174">
        <v>11.141483084618045</v>
      </c>
      <c r="BP174">
        <v>-4.2626822197153302E-2</v>
      </c>
      <c r="BQ174">
        <v>-0.52729084762083778</v>
      </c>
      <c r="BR174">
        <f t="shared" si="38"/>
        <v>11.098856262420892</v>
      </c>
      <c r="BS174" s="4">
        <f t="shared" si="39"/>
        <v>3.840649990349141E-3</v>
      </c>
      <c r="CD174">
        <v>129</v>
      </c>
      <c r="CE174">
        <v>69407.829828815113</v>
      </c>
      <c r="CF174">
        <v>-2753.5102877086611</v>
      </c>
      <c r="CG174">
        <v>-0.34847781978443526</v>
      </c>
      <c r="CH174">
        <f t="shared" si="32"/>
        <v>66654.319541106452</v>
      </c>
      <c r="CI174" s="4">
        <f t="shared" si="33"/>
        <v>4.1310305268521134E-2</v>
      </c>
      <c r="CT174">
        <v>129</v>
      </c>
      <c r="CU174">
        <v>11.15514727916265</v>
      </c>
      <c r="CV174">
        <v>-4.7872146336901622E-2</v>
      </c>
      <c r="CW174">
        <v>-0.5707502891295172</v>
      </c>
      <c r="CX174">
        <f t="shared" si="34"/>
        <v>11.203019425499551</v>
      </c>
      <c r="CY174" s="4">
        <f t="shared" si="35"/>
        <v>4.273146775764603E-3</v>
      </c>
      <c r="DJ174">
        <v>130</v>
      </c>
      <c r="DK174">
        <v>69680.505230095194</v>
      </c>
      <c r="DL174">
        <v>-2423.2772835440555</v>
      </c>
      <c r="DM174">
        <v>-0.30793594340518926</v>
      </c>
      <c r="DN174">
        <f t="shared" ref="DN174:DN237" si="46">DK174-DL174</f>
        <v>72103.782513639249</v>
      </c>
      <c r="DO174" s="4">
        <f t="shared" ref="DO174:DO237" si="47">ABS((DN174-DK174)/DN174)</f>
        <v>3.3608185299927436E-2</v>
      </c>
      <c r="DZ174">
        <v>130</v>
      </c>
      <c r="EA174">
        <v>11.156377954580968</v>
      </c>
      <c r="EB174">
        <v>-4.0098184133185555E-2</v>
      </c>
      <c r="EC174">
        <v>-0.47982215273197942</v>
      </c>
      <c r="ED174">
        <f t="shared" ref="ED174:ED237" si="48">EA174+EB174</f>
        <v>11.116279770447782</v>
      </c>
      <c r="EE174" s="4">
        <f t="shared" ref="EE174:EE237" si="49">ABS((ED174-EA174)/ED174)</f>
        <v>3.6071585963304998E-3</v>
      </c>
      <c r="EP174">
        <v>132</v>
      </c>
      <c r="EQ174">
        <v>11.158740932240438</v>
      </c>
      <c r="ER174">
        <v>-2.8968928113972225E-2</v>
      </c>
      <c r="ES174">
        <v>-0.36934416186339553</v>
      </c>
      <c r="ET174">
        <f t="shared" si="42"/>
        <v>11.129772004126465</v>
      </c>
      <c r="EU174" s="4">
        <f t="shared" si="43"/>
        <v>2.6028321247939068E-3</v>
      </c>
      <c r="FF174">
        <v>132</v>
      </c>
      <c r="FG174">
        <v>11.152737432322338</v>
      </c>
      <c r="FH174">
        <v>-2.2965428195872661E-2</v>
      </c>
      <c r="FI174">
        <v>-0.5081609895565341</v>
      </c>
      <c r="FJ174">
        <f t="shared" si="44"/>
        <v>11.129772004126465</v>
      </c>
      <c r="FK174">
        <f t="shared" si="45"/>
        <v>2.0634230591029196E-3</v>
      </c>
    </row>
    <row r="175" spans="2:167" x14ac:dyDescent="0.2">
      <c r="B175" s="81">
        <v>44877</v>
      </c>
      <c r="C175">
        <v>4.6011966380178002</v>
      </c>
      <c r="D175">
        <v>4.5578530171535672</v>
      </c>
      <c r="E175">
        <v>5.1060187189337389</v>
      </c>
      <c r="F175">
        <v>6.5033101715196864</v>
      </c>
      <c r="G175">
        <v>0</v>
      </c>
      <c r="H175">
        <v>0</v>
      </c>
      <c r="I175">
        <v>0</v>
      </c>
      <c r="J175">
        <v>0</v>
      </c>
      <c r="K175">
        <v>1</v>
      </c>
      <c r="L175">
        <v>0</v>
      </c>
      <c r="M175">
        <v>1</v>
      </c>
      <c r="N175">
        <v>46</v>
      </c>
      <c r="O175">
        <v>11.053271294212589</v>
      </c>
      <c r="P175" s="74">
        <v>63150.199960620608</v>
      </c>
      <c r="V175" s="81">
        <v>44814</v>
      </c>
      <c r="W175" s="3">
        <v>50.002241627526701</v>
      </c>
      <c r="X175" s="3">
        <v>50</v>
      </c>
      <c r="Y175" s="3">
        <v>100.00002759903829</v>
      </c>
      <c r="Z175" s="3">
        <v>375.26266423141271</v>
      </c>
      <c r="AG175">
        <v>133</v>
      </c>
      <c r="AH175">
        <v>85196.046048522941</v>
      </c>
      <c r="AI175">
        <v>-16376.905789204306</v>
      </c>
      <c r="AJ175">
        <v>-0.94951253607501995</v>
      </c>
      <c r="AK175">
        <f t="shared" si="40"/>
        <v>68819.140259318636</v>
      </c>
      <c r="AL175" s="4">
        <f t="shared" si="41"/>
        <v>0.23797021769662036</v>
      </c>
      <c r="AW175">
        <v>129</v>
      </c>
      <c r="AX175">
        <v>68447.167622325622</v>
      </c>
      <c r="AY175">
        <v>-1792.8480812191701</v>
      </c>
      <c r="AZ175">
        <v>-0.23906935388164105</v>
      </c>
      <c r="BA175">
        <f t="shared" si="36"/>
        <v>66654.319541106452</v>
      </c>
      <c r="BB175" s="4">
        <f t="shared" si="37"/>
        <v>2.689770285800459E-2</v>
      </c>
      <c r="BN175">
        <v>129</v>
      </c>
      <c r="BO175">
        <v>11.141225467353266</v>
      </c>
      <c r="BP175">
        <v>-3.3950334527517612E-2</v>
      </c>
      <c r="BQ175">
        <v>-0.41996329417258943</v>
      </c>
      <c r="BR175">
        <f t="shared" si="38"/>
        <v>11.107275132825748</v>
      </c>
      <c r="BS175" s="4">
        <f t="shared" si="39"/>
        <v>3.056585357031709E-3</v>
      </c>
      <c r="CD175">
        <v>130</v>
      </c>
      <c r="CE175">
        <v>69313.077615259695</v>
      </c>
      <c r="CF175">
        <v>-2055.8496687085571</v>
      </c>
      <c r="CG175">
        <v>-0.26018352411978102</v>
      </c>
      <c r="CH175">
        <f t="shared" ref="CH175:CH238" si="50">CE175+CF175</f>
        <v>67257.227946551138</v>
      </c>
      <c r="CI175" s="4">
        <f t="shared" ref="CI175:CI238" si="51">ABS((CH175-CE175)/CH175)</f>
        <v>3.0566969996776064E-2</v>
      </c>
      <c r="CT175">
        <v>130</v>
      </c>
      <c r="CU175">
        <v>11.15387161362708</v>
      </c>
      <c r="CV175">
        <v>-3.7591843179297868E-2</v>
      </c>
      <c r="CW175">
        <v>-0.44818452911013501</v>
      </c>
      <c r="CX175">
        <f t="shared" ref="CX175:CX238" si="52">CU175-CV175</f>
        <v>11.191463456806378</v>
      </c>
      <c r="CY175" s="4">
        <f t="shared" ref="CY175:CY238" si="53">ABS((CX175-CU175)/CX175)</f>
        <v>3.3589747511024053E-3</v>
      </c>
      <c r="DJ175">
        <v>131</v>
      </c>
      <c r="DK175">
        <v>69357.63745352655</v>
      </c>
      <c r="DL175">
        <v>-1473.8059404540691</v>
      </c>
      <c r="DM175">
        <v>-0.18728266292586862</v>
      </c>
      <c r="DN175">
        <f t="shared" si="46"/>
        <v>70831.443393980619</v>
      </c>
      <c r="DO175" s="4">
        <f t="shared" si="47"/>
        <v>2.0807227268494655E-2</v>
      </c>
      <c r="DZ175">
        <v>131</v>
      </c>
      <c r="EA175">
        <v>11.15266134258427</v>
      </c>
      <c r="EB175">
        <v>-2.7108179439100155E-2</v>
      </c>
      <c r="EC175">
        <v>-0.32438139771893165</v>
      </c>
      <c r="ED175">
        <f t="shared" si="48"/>
        <v>11.12555316314517</v>
      </c>
      <c r="EE175" s="4">
        <f t="shared" si="49"/>
        <v>2.4365691342790484E-3</v>
      </c>
      <c r="EP175">
        <v>133</v>
      </c>
      <c r="EQ175">
        <v>11.160537395078956</v>
      </c>
      <c r="ER175">
        <v>-2.1300208404781529E-2</v>
      </c>
      <c r="ES175">
        <v>-0.27157054585617346</v>
      </c>
      <c r="ET175">
        <f t="shared" si="42"/>
        <v>11.139237186674174</v>
      </c>
      <c r="EU175" s="4">
        <f t="shared" si="43"/>
        <v>1.9121783698315433E-3</v>
      </c>
      <c r="FF175">
        <v>133</v>
      </c>
      <c r="FG175">
        <v>11.157368842767895</v>
      </c>
      <c r="FH175">
        <v>-1.8131656093720139E-2</v>
      </c>
      <c r="FI175">
        <v>-0.40120307029761748</v>
      </c>
      <c r="FJ175">
        <f t="shared" si="44"/>
        <v>11.139237186674174</v>
      </c>
      <c r="FK175">
        <f t="shared" si="45"/>
        <v>1.6277287025911404E-3</v>
      </c>
    </row>
    <row r="176" spans="2:167" x14ac:dyDescent="0.2">
      <c r="B176" s="81">
        <v>44884</v>
      </c>
      <c r="C176">
        <v>4.6011966380177798</v>
      </c>
      <c r="D176">
        <v>4.5578530171535672</v>
      </c>
      <c r="E176">
        <v>5.1060187187704047</v>
      </c>
      <c r="F176">
        <v>6.5061860317568252</v>
      </c>
      <c r="G176">
        <v>0</v>
      </c>
      <c r="H176">
        <v>0</v>
      </c>
      <c r="I176">
        <v>0</v>
      </c>
      <c r="J176">
        <v>0</v>
      </c>
      <c r="K176">
        <v>1</v>
      </c>
      <c r="L176">
        <v>0</v>
      </c>
      <c r="M176">
        <v>1</v>
      </c>
      <c r="N176">
        <v>47</v>
      </c>
      <c r="O176">
        <v>11.053785492955226</v>
      </c>
      <c r="P176" s="74">
        <v>63182.680063936212</v>
      </c>
      <c r="V176" s="81">
        <v>44821</v>
      </c>
      <c r="W176" s="3">
        <v>50.000224162752673</v>
      </c>
      <c r="X176" s="3">
        <v>50</v>
      </c>
      <c r="Y176" s="3">
        <v>100.00001379951914</v>
      </c>
      <c r="Z176" s="3">
        <v>375.18386496198889</v>
      </c>
      <c r="AG176">
        <v>134</v>
      </c>
      <c r="AH176">
        <v>85171.655735439184</v>
      </c>
      <c r="AI176">
        <v>-15699.285278069772</v>
      </c>
      <c r="AJ176">
        <v>-0.91022494546996568</v>
      </c>
      <c r="AK176">
        <f t="shared" si="40"/>
        <v>69472.370457369412</v>
      </c>
      <c r="AL176" s="4">
        <f t="shared" si="41"/>
        <v>0.22597883409928243</v>
      </c>
      <c r="AW176">
        <v>130</v>
      </c>
      <c r="AX176">
        <v>68423.070232283935</v>
      </c>
      <c r="AY176">
        <v>-1165.8422857327969</v>
      </c>
      <c r="AZ176">
        <v>-0.15546055736552003</v>
      </c>
      <c r="BA176">
        <f t="shared" ref="BA176:BA239" si="54">AX176+AY176</f>
        <v>67257.227946551138</v>
      </c>
      <c r="BB176" s="4">
        <f t="shared" ref="BB176:BB239" si="55">ABS((BA176-AX176)/BA176)</f>
        <v>1.7334081723666694E-2</v>
      </c>
      <c r="BN176">
        <v>130</v>
      </c>
      <c r="BO176">
        <v>11.140967850088485</v>
      </c>
      <c r="BP176">
        <v>-2.4688079640702298E-2</v>
      </c>
      <c r="BQ176">
        <v>-0.30538984068922725</v>
      </c>
      <c r="BR176">
        <f t="shared" ref="BR176:BR239" si="56">BO176+BP176</f>
        <v>11.116279770447782</v>
      </c>
      <c r="BS176" s="4">
        <f t="shared" ref="BS176:BS239" si="57">ABS((BR176-BO176)/BR176)</f>
        <v>2.2208940536324611E-3</v>
      </c>
      <c r="CD176">
        <v>131</v>
      </c>
      <c r="CE176">
        <v>69219.504100380102</v>
      </c>
      <c r="CF176">
        <v>-1335.6725873076211</v>
      </c>
      <c r="CG176">
        <v>-0.16903959765413573</v>
      </c>
      <c r="CH176">
        <f t="shared" si="50"/>
        <v>67883.83151307248</v>
      </c>
      <c r="CI176" s="4">
        <f t="shared" si="51"/>
        <v>1.967585738071383E-2</v>
      </c>
      <c r="CT176">
        <v>131</v>
      </c>
      <c r="CU176">
        <v>11.152612893293202</v>
      </c>
      <c r="CV176">
        <v>-2.7059730148032202E-2</v>
      </c>
      <c r="CW176">
        <v>-0.32261659414779603</v>
      </c>
      <c r="CX176">
        <f t="shared" si="52"/>
        <v>11.179672623441235</v>
      </c>
      <c r="CY176" s="4">
        <f t="shared" si="53"/>
        <v>2.420440299056172E-3</v>
      </c>
      <c r="DJ176">
        <v>132</v>
      </c>
      <c r="DK176">
        <v>68651.528311823466</v>
      </c>
      <c r="DL176">
        <v>-480.70073870423948</v>
      </c>
      <c r="DM176">
        <v>-6.1084646182946914E-2</v>
      </c>
      <c r="DN176">
        <f t="shared" si="46"/>
        <v>69132.229050527705</v>
      </c>
      <c r="DO176" s="4">
        <f t="shared" si="47"/>
        <v>6.9533522252392954E-3</v>
      </c>
      <c r="DZ176">
        <v>132</v>
      </c>
      <c r="EA176">
        <v>11.145112053872282</v>
      </c>
      <c r="EB176">
        <v>-1.5340049745816486E-2</v>
      </c>
      <c r="EC176">
        <v>-0.18356182084469305</v>
      </c>
      <c r="ED176">
        <f t="shared" si="48"/>
        <v>11.129772004126465</v>
      </c>
      <c r="EE176" s="4">
        <f t="shared" si="49"/>
        <v>1.3782896666822125E-3</v>
      </c>
      <c r="EP176">
        <v>134</v>
      </c>
      <c r="EQ176">
        <v>11.162456671399834</v>
      </c>
      <c r="ER176">
        <v>-1.3772266265837274E-2</v>
      </c>
      <c r="ES176">
        <v>-0.17559179686948015</v>
      </c>
      <c r="ET176">
        <f t="shared" si="42"/>
        <v>11.148684405133997</v>
      </c>
      <c r="EU176" s="4">
        <f t="shared" si="43"/>
        <v>1.2353265879062028E-3</v>
      </c>
      <c r="FF176">
        <v>134</v>
      </c>
      <c r="FG176">
        <v>11.162095197018022</v>
      </c>
      <c r="FH176">
        <v>-1.3410791884025386E-2</v>
      </c>
      <c r="FI176">
        <v>-0.2967434883599443</v>
      </c>
      <c r="FJ176">
        <f t="shared" si="44"/>
        <v>11.148684405133997</v>
      </c>
      <c r="FK176">
        <f t="shared" si="45"/>
        <v>1.2029035352233743E-3</v>
      </c>
    </row>
    <row r="177" spans="2:167" x14ac:dyDescent="0.2">
      <c r="B177" s="81">
        <v>44891</v>
      </c>
      <c r="C177">
        <v>4.6011966380177771</v>
      </c>
      <c r="D177">
        <v>4.5578530171535672</v>
      </c>
      <c r="E177">
        <v>5.1060187186887376</v>
      </c>
      <c r="F177">
        <v>6.5099040885828732</v>
      </c>
      <c r="G177">
        <v>0</v>
      </c>
      <c r="H177">
        <v>0</v>
      </c>
      <c r="I177">
        <v>0</v>
      </c>
      <c r="J177">
        <v>0</v>
      </c>
      <c r="K177">
        <v>1</v>
      </c>
      <c r="L177">
        <v>0</v>
      </c>
      <c r="M177">
        <v>1</v>
      </c>
      <c r="N177">
        <v>48</v>
      </c>
      <c r="O177">
        <v>11.054352763298469</v>
      </c>
      <c r="P177" s="74">
        <v>63218.531892421241</v>
      </c>
      <c r="V177" s="81">
        <v>44828</v>
      </c>
      <c r="W177" s="3">
        <v>50.000022416275272</v>
      </c>
      <c r="X177" s="3">
        <v>50</v>
      </c>
      <c r="Y177" s="3">
        <v>100.00000689975957</v>
      </c>
      <c r="Z177" s="3">
        <v>375.12870547339219</v>
      </c>
      <c r="AG177">
        <v>135</v>
      </c>
      <c r="AH177">
        <v>85147.265422355442</v>
      </c>
      <c r="AI177">
        <v>-15018.613123141709</v>
      </c>
      <c r="AJ177">
        <v>-0.87076042437053791</v>
      </c>
      <c r="AK177">
        <f t="shared" si="40"/>
        <v>70128.652299213732</v>
      </c>
      <c r="AL177" s="4">
        <f t="shared" si="41"/>
        <v>0.21415801716911212</v>
      </c>
      <c r="AW177">
        <v>131</v>
      </c>
      <c r="AX177">
        <v>68398.972842242249</v>
      </c>
      <c r="AY177">
        <v>-515.14132916976814</v>
      </c>
      <c r="AZ177">
        <v>-6.8692102812525468E-2</v>
      </c>
      <c r="BA177">
        <f t="shared" si="54"/>
        <v>67883.83151307248</v>
      </c>
      <c r="BB177" s="4">
        <f t="shared" si="55"/>
        <v>7.5885717951934793E-3</v>
      </c>
      <c r="BN177">
        <v>131</v>
      </c>
      <c r="BO177">
        <v>11.140710232823706</v>
      </c>
      <c r="BP177">
        <v>-1.5157069678535251E-2</v>
      </c>
      <c r="BQ177">
        <v>-0.18749190547862807</v>
      </c>
      <c r="BR177">
        <f t="shared" si="56"/>
        <v>11.12555316314517</v>
      </c>
      <c r="BS177" s="4">
        <f t="shared" si="57"/>
        <v>1.3623654892724794E-3</v>
      </c>
      <c r="CD177">
        <v>132</v>
      </c>
      <c r="CE177">
        <v>68195.144654976873</v>
      </c>
      <c r="CF177">
        <v>-24.317081857647281</v>
      </c>
      <c r="CG177">
        <v>-3.0775129866408438E-3</v>
      </c>
      <c r="CH177">
        <f t="shared" si="50"/>
        <v>68170.827573119226</v>
      </c>
      <c r="CI177" s="4">
        <f t="shared" si="51"/>
        <v>3.5670803367562269E-4</v>
      </c>
      <c r="CT177">
        <v>132</v>
      </c>
      <c r="CU177">
        <v>11.141423017151892</v>
      </c>
      <c r="CV177">
        <v>-1.1651013025426593E-2</v>
      </c>
      <c r="CW177">
        <v>-0.13890789450123467</v>
      </c>
      <c r="CX177">
        <f t="shared" si="52"/>
        <v>11.153074030177319</v>
      </c>
      <c r="CY177" s="4">
        <f t="shared" si="53"/>
        <v>1.0446458970775215E-3</v>
      </c>
      <c r="DJ177">
        <v>133</v>
      </c>
      <c r="DK177">
        <v>68428.486745265749</v>
      </c>
      <c r="DL177">
        <v>390.65351405288675</v>
      </c>
      <c r="DM177">
        <v>4.9641970075539249E-2</v>
      </c>
      <c r="DN177">
        <f t="shared" si="46"/>
        <v>68037.833231212862</v>
      </c>
      <c r="DO177" s="4">
        <f t="shared" si="47"/>
        <v>5.7417100971650509E-3</v>
      </c>
      <c r="DZ177">
        <v>133</v>
      </c>
      <c r="EA177">
        <v>11.142544566429464</v>
      </c>
      <c r="EB177">
        <v>-3.3073797552898299E-3</v>
      </c>
      <c r="EC177">
        <v>-3.9576706736003005E-2</v>
      </c>
      <c r="ED177">
        <f t="shared" si="48"/>
        <v>11.139237186674174</v>
      </c>
      <c r="EE177" s="4">
        <f t="shared" si="49"/>
        <v>2.9691258924322353E-4</v>
      </c>
      <c r="EP177">
        <v>135</v>
      </c>
      <c r="EQ177">
        <v>11.164495258766467</v>
      </c>
      <c r="ER177">
        <v>-6.408534599490423E-3</v>
      </c>
      <c r="ES177">
        <v>-8.1706676584962681E-2</v>
      </c>
      <c r="ET177">
        <f t="shared" si="42"/>
        <v>11.158086724166976</v>
      </c>
      <c r="EU177" s="4">
        <f t="shared" si="43"/>
        <v>5.7433991668216419E-4</v>
      </c>
      <c r="FF177">
        <v>135</v>
      </c>
      <c r="FG177">
        <v>11.166906892625235</v>
      </c>
      <c r="FH177">
        <v>-8.8201684582589479E-3</v>
      </c>
      <c r="FI177">
        <v>-0.19516577237648508</v>
      </c>
      <c r="FJ177">
        <f t="shared" si="44"/>
        <v>11.158086724166976</v>
      </c>
      <c r="FK177">
        <f t="shared" si="45"/>
        <v>7.9047319458053688E-4</v>
      </c>
    </row>
    <row r="178" spans="2:167" x14ac:dyDescent="0.2">
      <c r="B178" s="81">
        <v>44898</v>
      </c>
      <c r="C178">
        <v>4.6011966380177771</v>
      </c>
      <c r="D178">
        <v>4.5578530171535672</v>
      </c>
      <c r="E178">
        <v>5.1060187186479036</v>
      </c>
      <c r="F178">
        <v>6.5142180647849122</v>
      </c>
      <c r="G178">
        <v>0</v>
      </c>
      <c r="H178">
        <v>0</v>
      </c>
      <c r="I178">
        <v>0</v>
      </c>
      <c r="J178">
        <v>0</v>
      </c>
      <c r="K178">
        <v>1</v>
      </c>
      <c r="L178">
        <v>1</v>
      </c>
      <c r="M178">
        <v>0</v>
      </c>
      <c r="N178">
        <v>49</v>
      </c>
      <c r="O178">
        <v>11.054729893282445</v>
      </c>
      <c r="P178" s="74">
        <v>63242.377992597809</v>
      </c>
      <c r="V178" s="81">
        <v>44835</v>
      </c>
      <c r="W178" s="3">
        <v>50.000002241627527</v>
      </c>
      <c r="X178" s="3">
        <v>50</v>
      </c>
      <c r="Y178" s="3">
        <v>100.00000344987978</v>
      </c>
      <c r="Z178" s="3">
        <v>375.09009383137453</v>
      </c>
      <c r="AG178">
        <v>136</v>
      </c>
      <c r="AH178">
        <v>84207.664237690245</v>
      </c>
      <c r="AI178">
        <v>-12375.989599571112</v>
      </c>
      <c r="AJ178">
        <v>-0.71754441421243487</v>
      </c>
      <c r="AK178">
        <f t="shared" si="40"/>
        <v>71831.674638119133</v>
      </c>
      <c r="AL178" s="4">
        <f t="shared" si="41"/>
        <v>0.17229153659468643</v>
      </c>
      <c r="AW178">
        <v>132</v>
      </c>
      <c r="AX178">
        <v>67322.764780461221</v>
      </c>
      <c r="AY178">
        <v>848.06279265800549</v>
      </c>
      <c r="AZ178">
        <v>0.1130858916690468</v>
      </c>
      <c r="BA178">
        <f t="shared" si="54"/>
        <v>68170.827573119226</v>
      </c>
      <c r="BB178" s="4">
        <f t="shared" si="55"/>
        <v>1.2440259607357463E-2</v>
      </c>
      <c r="BN178">
        <v>132</v>
      </c>
      <c r="BO178">
        <v>11.128758423035514</v>
      </c>
      <c r="BP178">
        <v>1.0135810909517318E-3</v>
      </c>
      <c r="BQ178">
        <v>1.2537928117383421E-2</v>
      </c>
      <c r="BR178">
        <f t="shared" si="56"/>
        <v>11.129772004126465</v>
      </c>
      <c r="BS178" s="4">
        <f t="shared" si="57"/>
        <v>9.1069349001573184E-5</v>
      </c>
      <c r="CD178">
        <v>133</v>
      </c>
      <c r="CE178">
        <v>68103.928537448941</v>
      </c>
      <c r="CF178">
        <v>715.21172186969488</v>
      </c>
      <c r="CG178">
        <v>9.0515522180534477E-2</v>
      </c>
      <c r="CH178">
        <f t="shared" si="50"/>
        <v>68819.140259318636</v>
      </c>
      <c r="CI178" s="4">
        <f t="shared" si="51"/>
        <v>1.039262796911866E-2</v>
      </c>
      <c r="CT178">
        <v>133</v>
      </c>
      <c r="CU178">
        <v>11.140198187221394</v>
      </c>
      <c r="CV178">
        <v>-9.6100054721937056E-4</v>
      </c>
      <c r="CW178">
        <v>-1.1457421113293233E-2</v>
      </c>
      <c r="CX178">
        <f t="shared" si="52"/>
        <v>11.141159187768613</v>
      </c>
      <c r="CY178" s="4">
        <f t="shared" si="53"/>
        <v>8.6256782712018933E-5</v>
      </c>
      <c r="DJ178">
        <v>134</v>
      </c>
      <c r="DK178">
        <v>68235.279352155456</v>
      </c>
      <c r="DL178">
        <v>1237.0911052139563</v>
      </c>
      <c r="DM178">
        <v>0.15720232230506206</v>
      </c>
      <c r="DN178">
        <f t="shared" si="46"/>
        <v>66998.1882469415</v>
      </c>
      <c r="DO178" s="4">
        <f t="shared" si="47"/>
        <v>1.846454564792549E-2</v>
      </c>
      <c r="DZ178">
        <v>134</v>
      </c>
      <c r="EA178">
        <v>11.140320507643803</v>
      </c>
      <c r="EB178">
        <v>8.3638974901933949E-3</v>
      </c>
      <c r="EC178">
        <v>0.10008391616050399</v>
      </c>
      <c r="ED178">
        <f t="shared" si="48"/>
        <v>11.148684405133997</v>
      </c>
      <c r="EE178" s="4">
        <f t="shared" si="49"/>
        <v>7.502138536042692E-4</v>
      </c>
      <c r="EP178">
        <v>136</v>
      </c>
      <c r="EQ178">
        <v>11.168253934873961</v>
      </c>
      <c r="ER178">
        <v>1.3826873832616826E-2</v>
      </c>
      <c r="ES178">
        <v>0.17628802511459307</v>
      </c>
      <c r="ET178">
        <f t="shared" si="42"/>
        <v>11.182080808706578</v>
      </c>
      <c r="EU178" s="4">
        <f t="shared" si="43"/>
        <v>1.2365206502398876E-3</v>
      </c>
      <c r="FF178">
        <v>136</v>
      </c>
      <c r="FG178">
        <v>11.183733382458048</v>
      </c>
      <c r="FH178">
        <v>-1.6525737514694328E-3</v>
      </c>
      <c r="FI178">
        <v>-3.6566856306767426E-2</v>
      </c>
      <c r="FJ178">
        <f t="shared" si="44"/>
        <v>11.182080808706578</v>
      </c>
      <c r="FK178">
        <f t="shared" si="45"/>
        <v>1.4778767742249795E-4</v>
      </c>
    </row>
    <row r="179" spans="2:167" x14ac:dyDescent="0.2">
      <c r="B179" s="81">
        <v>44905</v>
      </c>
      <c r="C179">
        <v>4.6011966380177771</v>
      </c>
      <c r="D179">
        <v>4.5578530171535672</v>
      </c>
      <c r="E179">
        <v>5.106018718627487</v>
      </c>
      <c r="F179">
        <v>6.5189553455152165</v>
      </c>
      <c r="G179">
        <v>0</v>
      </c>
      <c r="H179">
        <v>0</v>
      </c>
      <c r="I179">
        <v>0</v>
      </c>
      <c r="J179">
        <v>0</v>
      </c>
      <c r="K179">
        <v>1</v>
      </c>
      <c r="L179">
        <v>1</v>
      </c>
      <c r="M179">
        <v>0</v>
      </c>
      <c r="N179">
        <v>50</v>
      </c>
      <c r="O179">
        <v>11.055359713876831</v>
      </c>
      <c r="P179" s="74">
        <v>63282.221890632136</v>
      </c>
      <c r="V179" s="81">
        <v>44842</v>
      </c>
      <c r="W179" s="3">
        <v>50.000000224162754</v>
      </c>
      <c r="X179" s="3">
        <v>50</v>
      </c>
      <c r="Y179" s="3">
        <v>100.00000172493989</v>
      </c>
      <c r="Z179" s="3">
        <v>375.0630656819622</v>
      </c>
      <c r="AG179">
        <v>137</v>
      </c>
      <c r="AH179">
        <v>84183.273924606503</v>
      </c>
      <c r="AI179">
        <v>-12623.461262837707</v>
      </c>
      <c r="AJ179">
        <v>-0.73189251205335093</v>
      </c>
      <c r="AK179">
        <f t="shared" si="40"/>
        <v>71559.812661768796</v>
      </c>
      <c r="AL179" s="4">
        <f t="shared" si="41"/>
        <v>0.17640433636268946</v>
      </c>
      <c r="AW179">
        <v>133</v>
      </c>
      <c r="AX179">
        <v>67298.66739041952</v>
      </c>
      <c r="AY179">
        <v>1520.4728688991163</v>
      </c>
      <c r="AZ179">
        <v>0.20274917332376044</v>
      </c>
      <c r="BA179">
        <f t="shared" si="54"/>
        <v>68819.140259318636</v>
      </c>
      <c r="BB179" s="4">
        <f t="shared" si="55"/>
        <v>2.2093749837178947E-2</v>
      </c>
      <c r="BN179">
        <v>133</v>
      </c>
      <c r="BO179">
        <v>11.128500805770734</v>
      </c>
      <c r="BP179">
        <v>1.0736380903439979E-2</v>
      </c>
      <c r="BQ179">
        <v>0.13280829053527496</v>
      </c>
      <c r="BR179">
        <f t="shared" si="56"/>
        <v>11.139237186674174</v>
      </c>
      <c r="BS179" s="4">
        <f t="shared" si="57"/>
        <v>9.6383448197726409E-4</v>
      </c>
      <c r="CD179">
        <v>134</v>
      </c>
      <c r="CE179">
        <v>68013.891118596803</v>
      </c>
      <c r="CF179">
        <v>1458.4793387726095</v>
      </c>
      <c r="CG179">
        <v>0.18458173279572637</v>
      </c>
      <c r="CH179">
        <f t="shared" si="50"/>
        <v>69472.370457369412</v>
      </c>
      <c r="CI179" s="4">
        <f t="shared" si="51"/>
        <v>2.0993660201469325E-2</v>
      </c>
      <c r="CT179">
        <v>134</v>
      </c>
      <c r="CU179">
        <v>11.138990302492587</v>
      </c>
      <c r="CV179">
        <v>9.6941026414096854E-3</v>
      </c>
      <c r="CW179">
        <v>0.11557685018962313</v>
      </c>
      <c r="CX179">
        <f t="shared" si="52"/>
        <v>11.129296199851177</v>
      </c>
      <c r="CY179" s="4">
        <f t="shared" si="53"/>
        <v>8.7104363720136378E-4</v>
      </c>
      <c r="DJ179">
        <v>135</v>
      </c>
      <c r="DK179">
        <v>68064.85835358339</v>
      </c>
      <c r="DL179">
        <v>2063.7939456303429</v>
      </c>
      <c r="DM179">
        <v>0.26225489751307024</v>
      </c>
      <c r="DN179">
        <f t="shared" si="46"/>
        <v>66001.064407953047</v>
      </c>
      <c r="DO179" s="4">
        <f t="shared" si="47"/>
        <v>3.1269100947736508E-2</v>
      </c>
      <c r="DZ179">
        <v>135</v>
      </c>
      <c r="EA179">
        <v>11.138358748763702</v>
      </c>
      <c r="EB179">
        <v>1.9727975403274201E-2</v>
      </c>
      <c r="EC179">
        <v>0.23606853606142481</v>
      </c>
      <c r="ED179">
        <f t="shared" si="48"/>
        <v>11.158086724166976</v>
      </c>
      <c r="EE179" s="4">
        <f t="shared" si="49"/>
        <v>1.7680428456023694E-3</v>
      </c>
      <c r="EP179">
        <v>137</v>
      </c>
      <c r="EQ179">
        <v>11.169091747435756</v>
      </c>
      <c r="ER179">
        <v>9.1971722652051113E-3</v>
      </c>
      <c r="ES179">
        <v>0.11726087580600034</v>
      </c>
      <c r="ET179">
        <f t="shared" si="42"/>
        <v>11.178288919700961</v>
      </c>
      <c r="EU179" s="4">
        <f t="shared" si="43"/>
        <v>8.227710279518479E-4</v>
      </c>
      <c r="FF179">
        <v>137</v>
      </c>
      <c r="FG179">
        <v>11.178010602443289</v>
      </c>
      <c r="FH179">
        <v>2.7831725767235582E-4</v>
      </c>
      <c r="FI179">
        <v>6.1583860689722715E-3</v>
      </c>
      <c r="FJ179">
        <f t="shared" si="44"/>
        <v>11.178288919700961</v>
      </c>
      <c r="FK179">
        <f t="shared" si="45"/>
        <v>2.4898019694395347E-5</v>
      </c>
    </row>
    <row r="180" spans="2:167" x14ac:dyDescent="0.2">
      <c r="B180" s="81">
        <v>44912</v>
      </c>
      <c r="C180">
        <v>4.6011966380177771</v>
      </c>
      <c r="D180">
        <v>4.5578530171535672</v>
      </c>
      <c r="E180">
        <v>5.1060187186172783</v>
      </c>
      <c r="F180">
        <v>6.5239951882428411</v>
      </c>
      <c r="G180">
        <v>0</v>
      </c>
      <c r="H180">
        <v>0</v>
      </c>
      <c r="I180">
        <v>0</v>
      </c>
      <c r="J180">
        <v>0</v>
      </c>
      <c r="K180">
        <v>1</v>
      </c>
      <c r="L180">
        <v>1</v>
      </c>
      <c r="M180">
        <v>0</v>
      </c>
      <c r="N180">
        <v>51</v>
      </c>
      <c r="O180">
        <v>11.056007136062547</v>
      </c>
      <c r="P180" s="74">
        <v>63323.205470453417</v>
      </c>
      <c r="V180" s="81">
        <v>44849</v>
      </c>
      <c r="W180" s="3">
        <v>50.000000022416273</v>
      </c>
      <c r="X180" s="3">
        <v>50</v>
      </c>
      <c r="Y180" s="3">
        <v>100.00000086246995</v>
      </c>
      <c r="Z180" s="3">
        <v>375.04414597737355</v>
      </c>
      <c r="AG180">
        <v>138</v>
      </c>
      <c r="AH180">
        <v>84158.88361152276</v>
      </c>
      <c r="AI180">
        <v>-12040.894262884394</v>
      </c>
      <c r="AJ180">
        <v>-0.69811600526511952</v>
      </c>
      <c r="AK180">
        <f t="shared" si="40"/>
        <v>72117.989348638366</v>
      </c>
      <c r="AL180" s="4">
        <f t="shared" si="41"/>
        <v>0.16696103665169271</v>
      </c>
      <c r="AW180">
        <v>134</v>
      </c>
      <c r="AX180">
        <v>67274.570000377818</v>
      </c>
      <c r="AY180">
        <v>2197.8004569915938</v>
      </c>
      <c r="AZ180">
        <v>0.29306818615465502</v>
      </c>
      <c r="BA180">
        <f t="shared" si="54"/>
        <v>69472.370457369412</v>
      </c>
      <c r="BB180" s="4">
        <f t="shared" si="55"/>
        <v>3.1635604809832109E-2</v>
      </c>
      <c r="BN180">
        <v>134</v>
      </c>
      <c r="BO180">
        <v>11.128243188505953</v>
      </c>
      <c r="BP180">
        <v>2.0441216628043435E-2</v>
      </c>
      <c r="BQ180">
        <v>0.25285643842627314</v>
      </c>
      <c r="BR180">
        <f t="shared" si="56"/>
        <v>11.148684405133997</v>
      </c>
      <c r="BS180" s="4">
        <f t="shared" si="57"/>
        <v>1.8335093079350424E-3</v>
      </c>
      <c r="CD180">
        <v>135</v>
      </c>
      <c r="CE180">
        <v>67925.032398420488</v>
      </c>
      <c r="CF180">
        <v>2203.6199007932446</v>
      </c>
      <c r="CG180">
        <v>0.27888497896299619</v>
      </c>
      <c r="CH180">
        <f t="shared" si="50"/>
        <v>70128.652299213732</v>
      </c>
      <c r="CI180" s="4">
        <f t="shared" si="51"/>
        <v>3.142253313797036E-2</v>
      </c>
      <c r="CT180">
        <v>135</v>
      </c>
      <c r="CU180">
        <v>11.137799362965472</v>
      </c>
      <c r="CV180">
        <v>2.0287361201503984E-2</v>
      </c>
      <c r="CW180">
        <v>0.24187378585337865</v>
      </c>
      <c r="CX180">
        <f t="shared" si="52"/>
        <v>11.117512001763968</v>
      </c>
      <c r="CY180" s="4">
        <f t="shared" si="53"/>
        <v>1.8248112705689073E-3</v>
      </c>
      <c r="DJ180">
        <v>136</v>
      </c>
      <c r="DK180">
        <v>67165.447730238113</v>
      </c>
      <c r="DL180">
        <v>4666.2269078810205</v>
      </c>
      <c r="DM180">
        <v>0.59295689964111287</v>
      </c>
      <c r="DN180">
        <f t="shared" si="46"/>
        <v>62499.220822357092</v>
      </c>
      <c r="DO180" s="4">
        <f t="shared" si="47"/>
        <v>7.4660561307539175E-2</v>
      </c>
      <c r="DZ180">
        <v>136</v>
      </c>
      <c r="EA180">
        <v>11.127922978699212</v>
      </c>
      <c r="EB180">
        <v>5.4157830007365959E-2</v>
      </c>
      <c r="EC180">
        <v>0.64806242834125294</v>
      </c>
      <c r="ED180">
        <f t="shared" si="48"/>
        <v>11.182080808706578</v>
      </c>
      <c r="EE180" s="4">
        <f t="shared" si="49"/>
        <v>4.8432694177274818E-3</v>
      </c>
      <c r="EP180">
        <v>138</v>
      </c>
      <c r="EQ180">
        <v>11.171350745504006</v>
      </c>
      <c r="ER180">
        <v>1.4708052176672481E-2</v>
      </c>
      <c r="ES180">
        <v>0.18752275481038863</v>
      </c>
      <c r="ET180">
        <f t="shared" si="42"/>
        <v>11.186058797680678</v>
      </c>
      <c r="EU180" s="4">
        <f t="shared" si="43"/>
        <v>1.3148556111400071E-3</v>
      </c>
      <c r="FF180">
        <v>138</v>
      </c>
      <c r="FG180">
        <v>11.181927817105963</v>
      </c>
      <c r="FH180">
        <v>4.1309805747147266E-3</v>
      </c>
      <c r="FI180">
        <v>9.1407099348712481E-2</v>
      </c>
      <c r="FJ180">
        <f t="shared" si="44"/>
        <v>11.186058797680678</v>
      </c>
      <c r="FK180">
        <f t="shared" si="45"/>
        <v>3.6929723412246375E-4</v>
      </c>
    </row>
    <row r="181" spans="2:167" x14ac:dyDescent="0.2">
      <c r="B181" s="81">
        <v>44919</v>
      </c>
      <c r="C181">
        <v>4.6011966380177771</v>
      </c>
      <c r="D181">
        <v>4.5578530171535672</v>
      </c>
      <c r="E181">
        <v>5.1060187186121739</v>
      </c>
      <c r="F181">
        <v>6.5292532515029151</v>
      </c>
      <c r="G181">
        <v>0</v>
      </c>
      <c r="H181">
        <v>0</v>
      </c>
      <c r="I181">
        <v>0</v>
      </c>
      <c r="J181">
        <v>0</v>
      </c>
      <c r="K181">
        <v>1</v>
      </c>
      <c r="L181">
        <v>1</v>
      </c>
      <c r="M181">
        <v>0</v>
      </c>
      <c r="N181">
        <v>52</v>
      </c>
      <c r="O181">
        <v>11.056666634172087</v>
      </c>
      <c r="P181" s="74">
        <v>63364.980778605423</v>
      </c>
      <c r="V181" s="81">
        <v>44856</v>
      </c>
      <c r="W181" s="3">
        <v>50.000000002241627</v>
      </c>
      <c r="X181" s="3">
        <v>50</v>
      </c>
      <c r="Y181" s="3">
        <v>100.00000043123498</v>
      </c>
      <c r="Z181" s="3">
        <v>375.03090218416145</v>
      </c>
      <c r="AG181">
        <v>139</v>
      </c>
      <c r="AH181">
        <v>84134.493298439018</v>
      </c>
      <c r="AI181">
        <v>-9035.1142251849087</v>
      </c>
      <c r="AJ181">
        <v>-0.52384463415171367</v>
      </c>
      <c r="AK181">
        <f t="shared" si="40"/>
        <v>75099.379073254109</v>
      </c>
      <c r="AL181" s="4">
        <f t="shared" si="41"/>
        <v>0.12030877400959329</v>
      </c>
      <c r="AW181">
        <v>135</v>
      </c>
      <c r="AX181">
        <v>67250.472610336117</v>
      </c>
      <c r="AY181">
        <v>2878.1796888776153</v>
      </c>
      <c r="AZ181">
        <v>0.38379412387653272</v>
      </c>
      <c r="BA181">
        <f t="shared" si="54"/>
        <v>70128.652299213732</v>
      </c>
      <c r="BB181" s="4">
        <f t="shared" si="55"/>
        <v>4.1041423077652454E-2</v>
      </c>
      <c r="BN181">
        <v>135</v>
      </c>
      <c r="BO181">
        <v>11.127985571241174</v>
      </c>
      <c r="BP181">
        <v>3.0101152925801955E-2</v>
      </c>
      <c r="BQ181">
        <v>0.37234918350705815</v>
      </c>
      <c r="BR181">
        <f t="shared" si="56"/>
        <v>11.158086724166976</v>
      </c>
      <c r="BS181" s="4">
        <f t="shared" si="57"/>
        <v>2.6976984199815137E-3</v>
      </c>
      <c r="CD181">
        <v>136</v>
      </c>
      <c r="CE181">
        <v>66875.746485819138</v>
      </c>
      <c r="CF181">
        <v>4955.9281522999954</v>
      </c>
      <c r="CG181">
        <v>0.6272106718580519</v>
      </c>
      <c r="CH181">
        <f t="shared" si="50"/>
        <v>71831.674638119133</v>
      </c>
      <c r="CI181" s="4">
        <f t="shared" si="51"/>
        <v>6.8993632367162133E-2</v>
      </c>
      <c r="CT181">
        <v>136</v>
      </c>
      <c r="CU181">
        <v>11.125204464406085</v>
      </c>
      <c r="CV181">
        <v>5.6876344300492931E-2</v>
      </c>
      <c r="CW181">
        <v>0.67810182826737497</v>
      </c>
      <c r="CX181">
        <f t="shared" si="52"/>
        <v>11.068328120105592</v>
      </c>
      <c r="CY181" s="4">
        <f t="shared" si="53"/>
        <v>5.138657228382775E-3</v>
      </c>
      <c r="DJ181">
        <v>137</v>
      </c>
      <c r="DK181">
        <v>67027.542844990268</v>
      </c>
      <c r="DL181">
        <v>4532.2698167785275</v>
      </c>
      <c r="DM181">
        <v>0.57593441380980415</v>
      </c>
      <c r="DN181">
        <f t="shared" si="46"/>
        <v>62495.273028211741</v>
      </c>
      <c r="DO181" s="4">
        <f t="shared" si="47"/>
        <v>7.2521802004650193E-2</v>
      </c>
      <c r="DZ181">
        <v>137</v>
      </c>
      <c r="EA181">
        <v>11.126335520959197</v>
      </c>
      <c r="EB181">
        <v>5.195339874176419E-2</v>
      </c>
      <c r="EC181">
        <v>0.62168380351631136</v>
      </c>
      <c r="ED181">
        <f t="shared" si="48"/>
        <v>11.178288919700961</v>
      </c>
      <c r="EE181" s="4">
        <f t="shared" si="49"/>
        <v>4.6477058443354351E-3</v>
      </c>
      <c r="EP181">
        <v>139</v>
      </c>
      <c r="EQ181">
        <v>11.177888628918923</v>
      </c>
      <c r="ER181">
        <v>4.8678940799842252E-2</v>
      </c>
      <c r="ES181">
        <v>0.62064024320747513</v>
      </c>
      <c r="ET181">
        <f t="shared" si="42"/>
        <v>11.226567569718766</v>
      </c>
      <c r="EU181" s="4">
        <f t="shared" si="43"/>
        <v>4.3360484402323604E-3</v>
      </c>
      <c r="FF181">
        <v>139</v>
      </c>
      <c r="FG181">
        <v>11.214964345017014</v>
      </c>
      <c r="FH181">
        <v>1.1603224701751458E-2</v>
      </c>
      <c r="FI181">
        <v>0.25674705893567978</v>
      </c>
      <c r="FJ181">
        <f t="shared" si="44"/>
        <v>11.226567569718766</v>
      </c>
      <c r="FK181">
        <f t="shared" si="45"/>
        <v>1.0335505157470074E-3</v>
      </c>
    </row>
    <row r="182" spans="2:167" x14ac:dyDescent="0.2">
      <c r="B182" s="81">
        <v>44926</v>
      </c>
      <c r="C182">
        <v>4.6011966380177771</v>
      </c>
      <c r="D182">
        <v>4.5578530171535672</v>
      </c>
      <c r="E182">
        <v>5.1060187186096222</v>
      </c>
      <c r="F182">
        <v>6.5346706761136977</v>
      </c>
      <c r="G182">
        <v>0</v>
      </c>
      <c r="H182">
        <v>0</v>
      </c>
      <c r="I182">
        <v>0</v>
      </c>
      <c r="J182">
        <v>0</v>
      </c>
      <c r="K182">
        <v>1</v>
      </c>
      <c r="L182">
        <v>1</v>
      </c>
      <c r="M182">
        <v>0</v>
      </c>
      <c r="N182">
        <v>53</v>
      </c>
      <c r="O182">
        <v>11.057334365657903</v>
      </c>
      <c r="P182" s="74">
        <v>63407.305700638404</v>
      </c>
      <c r="V182" s="81">
        <v>44863</v>
      </c>
      <c r="W182" s="3">
        <v>50.000000000224162</v>
      </c>
      <c r="X182" s="3">
        <v>50</v>
      </c>
      <c r="Y182" s="3">
        <v>100.00000021561749</v>
      </c>
      <c r="Z182" s="3">
        <v>375.02163152891302</v>
      </c>
      <c r="AG182">
        <v>140</v>
      </c>
      <c r="AH182">
        <v>83741.786279165899</v>
      </c>
      <c r="AI182">
        <v>-8155.8166917731141</v>
      </c>
      <c r="AJ182">
        <v>-0.47286406177370605</v>
      </c>
      <c r="AK182">
        <f t="shared" si="40"/>
        <v>75585.969587392785</v>
      </c>
      <c r="AL182" s="4">
        <f t="shared" si="41"/>
        <v>0.10790119828182303</v>
      </c>
      <c r="AW182">
        <v>136</v>
      </c>
      <c r="AX182">
        <v>66308.764633022467</v>
      </c>
      <c r="AY182">
        <v>5522.9100050966663</v>
      </c>
      <c r="AZ182">
        <v>0.73645867728348879</v>
      </c>
      <c r="BA182">
        <f t="shared" si="54"/>
        <v>71831.674638119133</v>
      </c>
      <c r="BB182" s="4">
        <f t="shared" si="55"/>
        <v>7.688683346059437E-2</v>
      </c>
      <c r="BN182">
        <v>136</v>
      </c>
      <c r="BO182">
        <v>11.116920686186671</v>
      </c>
      <c r="BP182">
        <v>6.5160122519907659E-2</v>
      </c>
      <c r="BQ182">
        <v>0.80602621691312148</v>
      </c>
      <c r="BR182">
        <f t="shared" si="56"/>
        <v>11.182080808706578</v>
      </c>
      <c r="BS182" s="4">
        <f t="shared" si="57"/>
        <v>5.8271911672443614E-3</v>
      </c>
      <c r="CD182">
        <v>137</v>
      </c>
      <c r="CE182">
        <v>66789.245162994484</v>
      </c>
      <c r="CF182">
        <v>4770.5674987743114</v>
      </c>
      <c r="CG182">
        <v>0.60375186122538838</v>
      </c>
      <c r="CH182">
        <f t="shared" si="50"/>
        <v>71559.812661768796</v>
      </c>
      <c r="CI182" s="4">
        <f t="shared" si="51"/>
        <v>6.6665455390760298E-2</v>
      </c>
      <c r="CT182">
        <v>137</v>
      </c>
      <c r="CU182">
        <v>11.12404741528235</v>
      </c>
      <c r="CV182">
        <v>5.4241504418611086E-2</v>
      </c>
      <c r="CW182">
        <v>0.64668824564229777</v>
      </c>
      <c r="CX182">
        <f t="shared" si="52"/>
        <v>11.069805910863739</v>
      </c>
      <c r="CY182" s="4">
        <f t="shared" si="53"/>
        <v>4.8999508081148287E-3</v>
      </c>
      <c r="DJ182">
        <v>138</v>
      </c>
      <c r="DK182">
        <v>66901.645548566681</v>
      </c>
      <c r="DL182">
        <v>5216.3438000716851</v>
      </c>
      <c r="DM182">
        <v>0.66286254573874548</v>
      </c>
      <c r="DN182">
        <f t="shared" si="46"/>
        <v>61685.301748494996</v>
      </c>
      <c r="DO182" s="4">
        <f t="shared" si="47"/>
        <v>8.4563804540340987E-2</v>
      </c>
      <c r="DZ182">
        <v>138</v>
      </c>
      <c r="EA182">
        <v>11.124886285587328</v>
      </c>
      <c r="EB182">
        <v>6.1172512093349951E-2</v>
      </c>
      <c r="EC182">
        <v>0.73200138797213876</v>
      </c>
      <c r="ED182">
        <f t="shared" si="48"/>
        <v>11.186058797680678</v>
      </c>
      <c r="EE182" s="4">
        <f t="shared" si="49"/>
        <v>5.4686385258437484E-3</v>
      </c>
      <c r="EP182">
        <v>140</v>
      </c>
      <c r="EQ182">
        <v>11.179784248919404</v>
      </c>
      <c r="ER182">
        <v>5.3241708556384992E-2</v>
      </c>
      <c r="ES182">
        <v>0.67881400877406461</v>
      </c>
      <c r="ET182">
        <f t="shared" si="42"/>
        <v>11.233025957475789</v>
      </c>
      <c r="EU182" s="4">
        <f t="shared" si="43"/>
        <v>4.7397476653164537E-3</v>
      </c>
      <c r="FF182">
        <v>140</v>
      </c>
      <c r="FG182">
        <v>11.219521514769266</v>
      </c>
      <c r="FH182">
        <v>1.3504442706523179E-2</v>
      </c>
      <c r="FI182">
        <v>0.29881572033521464</v>
      </c>
      <c r="FJ182">
        <f t="shared" si="44"/>
        <v>11.233025957475789</v>
      </c>
      <c r="FK182">
        <f t="shared" si="45"/>
        <v>1.202208804434901E-3</v>
      </c>
    </row>
    <row r="183" spans="2:167" x14ac:dyDescent="0.2">
      <c r="B183" s="81">
        <v>44933</v>
      </c>
      <c r="C183">
        <v>4.6011966380177771</v>
      </c>
      <c r="D183">
        <v>4.5578530171535672</v>
      </c>
      <c r="E183">
        <v>5.1060187186083459</v>
      </c>
      <c r="F183">
        <v>6.5402064113067935</v>
      </c>
      <c r="G183">
        <v>0</v>
      </c>
      <c r="H183">
        <v>0</v>
      </c>
      <c r="I183">
        <v>0</v>
      </c>
      <c r="J183">
        <v>0</v>
      </c>
      <c r="K183">
        <v>1</v>
      </c>
      <c r="L183">
        <v>0</v>
      </c>
      <c r="M183">
        <v>0</v>
      </c>
      <c r="N183">
        <v>54</v>
      </c>
      <c r="O183">
        <v>11.063796148774296</v>
      </c>
      <c r="P183" s="74">
        <v>63818.356588642266</v>
      </c>
      <c r="V183" s="81">
        <v>44870</v>
      </c>
      <c r="W183" s="3">
        <v>50.000000000022418</v>
      </c>
      <c r="X183" s="3">
        <v>50</v>
      </c>
      <c r="Y183" s="3">
        <v>100.00000010780875</v>
      </c>
      <c r="Z183" s="3">
        <v>375.01788096771247</v>
      </c>
      <c r="AG183">
        <v>141</v>
      </c>
      <c r="AH183">
        <v>83717.395966082157</v>
      </c>
      <c r="AI183">
        <v>-9653.5977993363049</v>
      </c>
      <c r="AJ183">
        <v>-0.55970353903717485</v>
      </c>
      <c r="AK183">
        <f t="shared" si="40"/>
        <v>74063.798166745852</v>
      </c>
      <c r="AL183" s="4">
        <f t="shared" si="41"/>
        <v>0.13034165190397576</v>
      </c>
      <c r="AW183">
        <v>137</v>
      </c>
      <c r="AX183">
        <v>66284.667242980766</v>
      </c>
      <c r="AY183">
        <v>5275.1454187880299</v>
      </c>
      <c r="AZ183">
        <v>0.70342022846897556</v>
      </c>
      <c r="BA183">
        <f t="shared" si="54"/>
        <v>71559.812661768796</v>
      </c>
      <c r="BB183" s="4">
        <f t="shared" si="55"/>
        <v>7.3716590675289795E-2</v>
      </c>
      <c r="BN183">
        <v>137</v>
      </c>
      <c r="BO183">
        <v>11.116663068921891</v>
      </c>
      <c r="BP183">
        <v>6.162585077906968E-2</v>
      </c>
      <c r="BQ183">
        <v>0.76230751948525444</v>
      </c>
      <c r="BR183">
        <f t="shared" si="56"/>
        <v>11.178288919700961</v>
      </c>
      <c r="BS183" s="4">
        <f t="shared" si="57"/>
        <v>5.5129949871360346E-3</v>
      </c>
      <c r="CD183">
        <v>138</v>
      </c>
      <c r="CE183">
        <v>66703.922538845625</v>
      </c>
      <c r="CF183">
        <v>5414.066809792741</v>
      </c>
      <c r="CG183">
        <v>0.68519162846994608</v>
      </c>
      <c r="CH183">
        <f t="shared" si="50"/>
        <v>72117.989348638366</v>
      </c>
      <c r="CI183" s="4">
        <f t="shared" si="51"/>
        <v>7.5072348226732172E-2</v>
      </c>
      <c r="CT183">
        <v>138</v>
      </c>
      <c r="CU183">
        <v>11.122907311360306</v>
      </c>
      <c r="CV183">
        <v>6.315148632037193E-2</v>
      </c>
      <c r="CW183">
        <v>0.75291650436252089</v>
      </c>
      <c r="CX183">
        <f t="shared" si="52"/>
        <v>11.059755825039934</v>
      </c>
      <c r="CY183" s="4">
        <f t="shared" si="53"/>
        <v>5.7100253675938552E-3</v>
      </c>
      <c r="DJ183">
        <v>139</v>
      </c>
      <c r="DK183">
        <v>66785.831262628839</v>
      </c>
      <c r="DL183">
        <v>8313.5478106252704</v>
      </c>
      <c r="DM183">
        <v>1.0564371669283203</v>
      </c>
      <c r="DN183">
        <f t="shared" si="46"/>
        <v>58472.283452003569</v>
      </c>
      <c r="DO183" s="4">
        <f t="shared" si="47"/>
        <v>0.14217929110720243</v>
      </c>
      <c r="DZ183">
        <v>139</v>
      </c>
      <c r="EA183">
        <v>11.123553118279398</v>
      </c>
      <c r="EB183">
        <v>0.1030144514393676</v>
      </c>
      <c r="EC183">
        <v>1.2326896322278551</v>
      </c>
      <c r="ED183">
        <f t="shared" si="48"/>
        <v>11.226567569718766</v>
      </c>
      <c r="EE183" s="4">
        <f t="shared" si="49"/>
        <v>9.1759525607120352E-3</v>
      </c>
      <c r="EP183">
        <v>141</v>
      </c>
      <c r="EQ183">
        <v>11.177616139019095</v>
      </c>
      <c r="ER183">
        <v>3.506599912869568E-2</v>
      </c>
      <c r="ES183">
        <v>0.44707978172806345</v>
      </c>
      <c r="ET183">
        <f t="shared" si="42"/>
        <v>11.212682138147791</v>
      </c>
      <c r="EU183" s="4">
        <f t="shared" si="43"/>
        <v>3.1273515735716901E-3</v>
      </c>
      <c r="FF183">
        <v>141</v>
      </c>
      <c r="FG183">
        <v>11.199323631631017</v>
      </c>
      <c r="FH183">
        <v>1.3358506516773616E-2</v>
      </c>
      <c r="FI183">
        <v>0.29558655874664141</v>
      </c>
      <c r="FJ183">
        <f t="shared" si="44"/>
        <v>11.212682138147791</v>
      </c>
      <c r="FK183">
        <f t="shared" si="45"/>
        <v>1.1913747622725611E-3</v>
      </c>
    </row>
    <row r="184" spans="2:167" x14ac:dyDescent="0.2">
      <c r="B184" s="81">
        <v>44940</v>
      </c>
      <c r="C184">
        <v>4.6011966380177771</v>
      </c>
      <c r="D184">
        <v>4.5578530171535672</v>
      </c>
      <c r="E184">
        <v>5.1060187186077082</v>
      </c>
      <c r="F184">
        <v>6.5458318369776221</v>
      </c>
      <c r="G184">
        <v>0</v>
      </c>
      <c r="H184">
        <v>0</v>
      </c>
      <c r="I184">
        <v>0</v>
      </c>
      <c r="J184">
        <v>0</v>
      </c>
      <c r="K184">
        <v>1</v>
      </c>
      <c r="L184">
        <v>0</v>
      </c>
      <c r="M184">
        <v>0</v>
      </c>
      <c r="N184">
        <v>55</v>
      </c>
      <c r="O184">
        <v>11.064469251650104</v>
      </c>
      <c r="P184" s="74">
        <v>63861.327368246697</v>
      </c>
      <c r="V184" s="81">
        <v>44877</v>
      </c>
      <c r="W184" s="3">
        <v>50.000000000002245</v>
      </c>
      <c r="X184" s="3">
        <v>50</v>
      </c>
      <c r="Y184" s="3">
        <v>100.00000005390437</v>
      </c>
      <c r="Z184" s="3">
        <v>376.14028296384674</v>
      </c>
      <c r="AG184">
        <v>142</v>
      </c>
      <c r="AH184">
        <v>83693.005652998414</v>
      </c>
      <c r="AI184">
        <v>-15681.022071027575</v>
      </c>
      <c r="AJ184">
        <v>-0.90916606754401874</v>
      </c>
      <c r="AK184">
        <f t="shared" si="40"/>
        <v>68011.983581970839</v>
      </c>
      <c r="AL184" s="4">
        <f t="shared" si="41"/>
        <v>0.23056263389418957</v>
      </c>
      <c r="AW184">
        <v>138</v>
      </c>
      <c r="AX184">
        <v>66260.569852939065</v>
      </c>
      <c r="AY184">
        <v>5857.4194956993015</v>
      </c>
      <c r="AZ184">
        <v>0.78106422341055781</v>
      </c>
      <c r="BA184">
        <f t="shared" si="54"/>
        <v>72117.989348638366</v>
      </c>
      <c r="BB184" s="4">
        <f t="shared" si="55"/>
        <v>8.1219950092936047E-2</v>
      </c>
      <c r="BN184">
        <v>138</v>
      </c>
      <c r="BO184">
        <v>11.11640545165711</v>
      </c>
      <c r="BP184">
        <v>6.9653346023567764E-2</v>
      </c>
      <c r="BQ184">
        <v>0.86160708144102027</v>
      </c>
      <c r="BR184">
        <f t="shared" si="56"/>
        <v>11.186058797680678</v>
      </c>
      <c r="BS184" s="4">
        <f t="shared" si="57"/>
        <v>6.2267995621487094E-3</v>
      </c>
      <c r="CD184">
        <v>139</v>
      </c>
      <c r="CE184">
        <v>66619.778613372589</v>
      </c>
      <c r="CF184">
        <v>8479.6004598815198</v>
      </c>
      <c r="CG184">
        <v>1.0731583949742844</v>
      </c>
      <c r="CH184">
        <f t="shared" si="50"/>
        <v>75099.379073254109</v>
      </c>
      <c r="CI184" s="4">
        <f t="shared" si="51"/>
        <v>0.11291172529682665</v>
      </c>
      <c r="CT184">
        <v>139</v>
      </c>
      <c r="CU184">
        <v>11.121784152639954</v>
      </c>
      <c r="CV184">
        <v>0.10478341707881178</v>
      </c>
      <c r="CW184">
        <v>1.2492685239727925</v>
      </c>
      <c r="CX184">
        <f t="shared" si="52"/>
        <v>11.017000735561142</v>
      </c>
      <c r="CY184" s="4">
        <f t="shared" si="53"/>
        <v>9.5110656333703796E-3</v>
      </c>
      <c r="DJ184">
        <v>140</v>
      </c>
      <c r="DK184">
        <v>66403.245074189123</v>
      </c>
      <c r="DL184">
        <v>9182.7245132036624</v>
      </c>
      <c r="DM184">
        <v>1.1668870728106751</v>
      </c>
      <c r="DN184">
        <f t="shared" si="46"/>
        <v>57220.52056098546</v>
      </c>
      <c r="DO184" s="4">
        <f t="shared" si="47"/>
        <v>0.16047956962252277</v>
      </c>
      <c r="DZ184">
        <v>140</v>
      </c>
      <c r="EA184">
        <v>11.120160598327253</v>
      </c>
      <c r="EB184">
        <v>0.11286535914853602</v>
      </c>
      <c r="EC184">
        <v>1.3505673826935027</v>
      </c>
      <c r="ED184">
        <f t="shared" si="48"/>
        <v>11.233025957475789</v>
      </c>
      <c r="EE184" s="4">
        <f t="shared" si="49"/>
        <v>1.0047636280357921E-2</v>
      </c>
      <c r="EP184">
        <v>142</v>
      </c>
      <c r="EQ184">
        <v>11.161912072808283</v>
      </c>
      <c r="ER184">
        <v>-3.4472875029941008E-2</v>
      </c>
      <c r="ES184">
        <v>-0.4395176474898323</v>
      </c>
      <c r="ET184">
        <f t="shared" si="42"/>
        <v>11.127439197778342</v>
      </c>
      <c r="EU184" s="4">
        <f t="shared" si="43"/>
        <v>3.0980061465376253E-3</v>
      </c>
      <c r="FF184">
        <v>142</v>
      </c>
      <c r="FG184">
        <v>11.154069571042124</v>
      </c>
      <c r="FH184">
        <v>-2.6630373263781593E-2</v>
      </c>
      <c r="FI184">
        <v>-0.58925602059600091</v>
      </c>
      <c r="FJ184">
        <f t="shared" si="44"/>
        <v>11.127439197778342</v>
      </c>
      <c r="FK184">
        <f t="shared" si="45"/>
        <v>2.3932166952750911E-3</v>
      </c>
    </row>
    <row r="185" spans="2:167" x14ac:dyDescent="0.2">
      <c r="B185" s="81">
        <v>44947</v>
      </c>
      <c r="C185">
        <v>4.6011966380177771</v>
      </c>
      <c r="D185">
        <v>4.5578530171535672</v>
      </c>
      <c r="E185">
        <v>5.1060187186073884</v>
      </c>
      <c r="F185">
        <v>6.5515270025895367</v>
      </c>
      <c r="G185">
        <v>0</v>
      </c>
      <c r="H185">
        <v>0</v>
      </c>
      <c r="I185">
        <v>0</v>
      </c>
      <c r="J185">
        <v>0</v>
      </c>
      <c r="K185">
        <v>1</v>
      </c>
      <c r="L185">
        <v>0</v>
      </c>
      <c r="M185">
        <v>0</v>
      </c>
      <c r="N185">
        <v>56</v>
      </c>
      <c r="O185">
        <v>11.065144772014127</v>
      </c>
      <c r="P185" s="74">
        <v>63904.481569487369</v>
      </c>
      <c r="V185" s="81">
        <v>44884</v>
      </c>
      <c r="W185" s="3">
        <v>50.000000000000227</v>
      </c>
      <c r="X185" s="3">
        <v>50</v>
      </c>
      <c r="Y185" s="3">
        <v>100.00000002695219</v>
      </c>
      <c r="Z185" s="3">
        <v>378.06224202400529</v>
      </c>
      <c r="AG185">
        <v>143</v>
      </c>
      <c r="AH185">
        <v>83668.615339914671</v>
      </c>
      <c r="AI185">
        <v>-17035.392535423001</v>
      </c>
      <c r="AJ185">
        <v>-0.98769077489630341</v>
      </c>
      <c r="AK185">
        <f t="shared" si="40"/>
        <v>66633.22280449167</v>
      </c>
      <c r="AL185" s="4">
        <f t="shared" si="41"/>
        <v>0.2556591414677104</v>
      </c>
      <c r="AW185">
        <v>139</v>
      </c>
      <c r="AX185">
        <v>66236.472462897364</v>
      </c>
      <c r="AY185">
        <v>8862.9066103567457</v>
      </c>
      <c r="AZ185">
        <v>1.1818342998757907</v>
      </c>
      <c r="BA185">
        <f t="shared" si="54"/>
        <v>75099.379073254109</v>
      </c>
      <c r="BB185" s="4">
        <f t="shared" si="55"/>
        <v>0.11801571091169222</v>
      </c>
      <c r="BN185">
        <v>139</v>
      </c>
      <c r="BO185">
        <v>11.116147834392331</v>
      </c>
      <c r="BP185">
        <v>0.11041973532643468</v>
      </c>
      <c r="BQ185">
        <v>1.3658845026039161</v>
      </c>
      <c r="BR185">
        <f t="shared" si="56"/>
        <v>11.226567569718766</v>
      </c>
      <c r="BS185" s="4">
        <f t="shared" si="57"/>
        <v>9.8355739312760201E-3</v>
      </c>
      <c r="CD185">
        <v>140</v>
      </c>
      <c r="CE185">
        <v>66258.38495723989</v>
      </c>
      <c r="CF185">
        <v>9327.5846301528945</v>
      </c>
      <c r="CG185">
        <v>1.1804772875845553</v>
      </c>
      <c r="CH185">
        <f t="shared" si="50"/>
        <v>75585.969587392785</v>
      </c>
      <c r="CI185" s="4">
        <f t="shared" si="51"/>
        <v>0.12340365124731655</v>
      </c>
      <c r="CT185">
        <v>140</v>
      </c>
      <c r="CU185">
        <v>11.118796218669241</v>
      </c>
      <c r="CV185">
        <v>0.1142297388065483</v>
      </c>
      <c r="CW185">
        <v>1.361891234042512</v>
      </c>
      <c r="CX185">
        <f t="shared" si="52"/>
        <v>11.004566479862692</v>
      </c>
      <c r="CY185" s="4">
        <f t="shared" si="53"/>
        <v>1.0380212525007489E-2</v>
      </c>
      <c r="DJ185">
        <v>141</v>
      </c>
      <c r="DK185">
        <v>66303.41886417818</v>
      </c>
      <c r="DL185">
        <v>7760.3793025676714</v>
      </c>
      <c r="DM185">
        <v>0.98614373928489618</v>
      </c>
      <c r="DN185">
        <f t="shared" si="46"/>
        <v>58543.039561610509</v>
      </c>
      <c r="DO185" s="4">
        <f t="shared" si="47"/>
        <v>0.13255853062430545</v>
      </c>
      <c r="DZ185">
        <v>141</v>
      </c>
      <c r="EA185">
        <v>11.119011473773373</v>
      </c>
      <c r="EB185">
        <v>9.3670664374418067E-2</v>
      </c>
      <c r="EC185">
        <v>1.1208801794785259</v>
      </c>
      <c r="ED185">
        <f t="shared" si="48"/>
        <v>11.212682138147791</v>
      </c>
      <c r="EE185" s="4">
        <f t="shared" si="49"/>
        <v>8.3539926683314867E-3</v>
      </c>
      <c r="EP185">
        <v>143</v>
      </c>
      <c r="EQ185">
        <v>11.155745342968078</v>
      </c>
      <c r="ER185">
        <v>-4.8786769911078665E-2</v>
      </c>
      <c r="ES185">
        <v>-0.62201502837582512</v>
      </c>
      <c r="ET185">
        <f t="shared" si="42"/>
        <v>11.106958573057</v>
      </c>
      <c r="EU185" s="4">
        <f t="shared" si="43"/>
        <v>4.3924508757441907E-3</v>
      </c>
      <c r="FF185">
        <v>143</v>
      </c>
      <c r="FG185">
        <v>11.148320711784855</v>
      </c>
      <c r="FH185">
        <v>-4.1362138727855324E-2</v>
      </c>
      <c r="FI185">
        <v>-0.9152289766536581</v>
      </c>
      <c r="FJ185">
        <f t="shared" si="44"/>
        <v>11.106958573057</v>
      </c>
      <c r="FK185">
        <f t="shared" si="45"/>
        <v>3.7239842442728321E-3</v>
      </c>
    </row>
    <row r="186" spans="2:167" x14ac:dyDescent="0.2">
      <c r="B186" s="81">
        <v>44954</v>
      </c>
      <c r="C186">
        <v>4.6011966380177771</v>
      </c>
      <c r="D186">
        <v>4.5578530171535672</v>
      </c>
      <c r="E186">
        <v>5.1060187186072294</v>
      </c>
      <c r="F186">
        <v>6.5572780004185738</v>
      </c>
      <c r="G186">
        <v>0</v>
      </c>
      <c r="H186">
        <v>0</v>
      </c>
      <c r="I186">
        <v>0</v>
      </c>
      <c r="J186">
        <v>0</v>
      </c>
      <c r="K186">
        <v>1</v>
      </c>
      <c r="L186">
        <v>0</v>
      </c>
      <c r="M186">
        <v>0</v>
      </c>
      <c r="N186">
        <v>57</v>
      </c>
      <c r="O186">
        <v>11.065821825039919</v>
      </c>
      <c r="P186" s="74">
        <v>63947.762942334455</v>
      </c>
      <c r="V186" s="81">
        <v>44891</v>
      </c>
      <c r="W186" s="3">
        <v>50.000000000000021</v>
      </c>
      <c r="X186" s="3">
        <v>50</v>
      </c>
      <c r="Y186" s="3">
        <v>100.0000000134761</v>
      </c>
      <c r="Z186" s="3">
        <v>380.55525380560937</v>
      </c>
      <c r="AG186">
        <v>144</v>
      </c>
      <c r="AH186">
        <v>83644.225026830929</v>
      </c>
      <c r="AI186">
        <v>-17342.427943461371</v>
      </c>
      <c r="AJ186">
        <v>-1.0054923042391368</v>
      </c>
      <c r="AK186">
        <f t="shared" si="40"/>
        <v>66301.797083369558</v>
      </c>
      <c r="AL186" s="4">
        <f t="shared" si="41"/>
        <v>0.26156799221678051</v>
      </c>
      <c r="AW186">
        <v>140</v>
      </c>
      <c r="AX186">
        <v>65845.014390221011</v>
      </c>
      <c r="AY186">
        <v>9740.9551971717738</v>
      </c>
      <c r="AZ186">
        <v>1.2989186811602389</v>
      </c>
      <c r="BA186">
        <f t="shared" si="54"/>
        <v>75585.969587392785</v>
      </c>
      <c r="BB186" s="4">
        <f t="shared" si="55"/>
        <v>0.12887253084594283</v>
      </c>
      <c r="BN186">
        <v>140</v>
      </c>
      <c r="BO186">
        <v>11.112737498388848</v>
      </c>
      <c r="BP186">
        <v>0.1202884590869413</v>
      </c>
      <c r="BQ186">
        <v>1.4879599341841983</v>
      </c>
      <c r="BR186">
        <f t="shared" si="56"/>
        <v>11.233025957475789</v>
      </c>
      <c r="BS186" s="4">
        <f t="shared" si="57"/>
        <v>1.0708464446028194E-2</v>
      </c>
      <c r="CD186">
        <v>141</v>
      </c>
      <c r="CE186">
        <v>66176.598429118516</v>
      </c>
      <c r="CF186">
        <v>7887.1997376273357</v>
      </c>
      <c r="CG186">
        <v>0.99818554557133155</v>
      </c>
      <c r="CH186">
        <f t="shared" si="50"/>
        <v>74063.798166745852</v>
      </c>
      <c r="CI186" s="4">
        <f t="shared" si="51"/>
        <v>0.1064919695297052</v>
      </c>
      <c r="CT186">
        <v>141</v>
      </c>
      <c r="CU186">
        <v>11.11770695035227</v>
      </c>
      <c r="CV186">
        <v>9.4975187795521165E-2</v>
      </c>
      <c r="CW186">
        <v>1.1323310117106458</v>
      </c>
      <c r="CX186">
        <f t="shared" si="52"/>
        <v>11.022731762556749</v>
      </c>
      <c r="CY186" s="4">
        <f t="shared" si="53"/>
        <v>8.6163021872802462E-3</v>
      </c>
      <c r="DJ186">
        <v>142</v>
      </c>
      <c r="DK186">
        <v>66210.037681078829</v>
      </c>
      <c r="DL186">
        <v>1801.9459008920094</v>
      </c>
      <c r="DM186">
        <v>0.22898077521891097</v>
      </c>
      <c r="DN186">
        <f t="shared" si="46"/>
        <v>64408.09178018682</v>
      </c>
      <c r="DO186" s="4">
        <f t="shared" si="47"/>
        <v>2.7977011134590436E-2</v>
      </c>
      <c r="DZ186">
        <v>142</v>
      </c>
      <c r="EA186">
        <v>11.117936539541592</v>
      </c>
      <c r="EB186">
        <v>9.5026582367498946E-3</v>
      </c>
      <c r="EC186">
        <v>0.11371053404036975</v>
      </c>
      <c r="ED186">
        <f t="shared" si="48"/>
        <v>11.127439197778342</v>
      </c>
      <c r="EE186" s="4">
        <f t="shared" si="49"/>
        <v>8.5398428765597349E-4</v>
      </c>
      <c r="EP186">
        <v>144</v>
      </c>
      <c r="EQ186">
        <v>11.15279787391658</v>
      </c>
      <c r="ER186">
        <v>-5.0825592780110895E-2</v>
      </c>
      <c r="ES186">
        <v>-0.64800933927293547</v>
      </c>
      <c r="ET186">
        <f t="shared" si="42"/>
        <v>11.101972281136469</v>
      </c>
      <c r="EU186" s="4">
        <f t="shared" si="43"/>
        <v>4.5780687875134982E-3</v>
      </c>
      <c r="FF186">
        <v>144</v>
      </c>
      <c r="FG186">
        <v>11.150351867990457</v>
      </c>
      <c r="FH186">
        <v>-4.8379586853988243E-2</v>
      </c>
      <c r="FI186">
        <v>-1.0705055669058803</v>
      </c>
      <c r="FJ186">
        <f t="shared" si="44"/>
        <v>11.101972281136469</v>
      </c>
      <c r="FK186">
        <f t="shared" si="45"/>
        <v>4.3577470406939078E-3</v>
      </c>
    </row>
    <row r="187" spans="2:167" x14ac:dyDescent="0.2">
      <c r="B187" s="81">
        <v>44961</v>
      </c>
      <c r="C187">
        <v>4.6011966380177771</v>
      </c>
      <c r="D187">
        <v>4.5578530171535672</v>
      </c>
      <c r="E187">
        <v>5.1060187186071495</v>
      </c>
      <c r="F187">
        <v>6.5630751328224477</v>
      </c>
      <c r="G187">
        <v>0</v>
      </c>
      <c r="H187">
        <v>0</v>
      </c>
      <c r="I187">
        <v>0</v>
      </c>
      <c r="J187">
        <v>0</v>
      </c>
      <c r="K187">
        <v>1</v>
      </c>
      <c r="L187">
        <v>0</v>
      </c>
      <c r="M187">
        <v>0</v>
      </c>
      <c r="N187">
        <v>58</v>
      </c>
      <c r="O187">
        <v>11.060964522322704</v>
      </c>
      <c r="P187" s="74">
        <v>63637.90245195711</v>
      </c>
      <c r="V187" s="81">
        <v>44898</v>
      </c>
      <c r="W187" s="3">
        <v>50</v>
      </c>
      <c r="X187" s="3">
        <v>50</v>
      </c>
      <c r="Y187" s="3">
        <v>100.00000000673805</v>
      </c>
      <c r="Z187" s="3">
        <v>383.45947889662034</v>
      </c>
      <c r="AG187">
        <v>145</v>
      </c>
      <c r="AH187">
        <v>92464.669219614341</v>
      </c>
      <c r="AI187">
        <v>-19741.361998190318</v>
      </c>
      <c r="AJ187">
        <v>-1.1445795034635444</v>
      </c>
      <c r="AK187">
        <f t="shared" si="40"/>
        <v>72723.307221424024</v>
      </c>
      <c r="AL187" s="4">
        <f t="shared" si="41"/>
        <v>0.27145852894289968</v>
      </c>
      <c r="AW187">
        <v>141</v>
      </c>
      <c r="AX187">
        <v>65820.91700017931</v>
      </c>
      <c r="AY187">
        <v>8242.8811665665417</v>
      </c>
      <c r="AZ187">
        <v>1.0991563062466243</v>
      </c>
      <c r="BA187">
        <f t="shared" si="54"/>
        <v>74063.798166745852</v>
      </c>
      <c r="BB187" s="4">
        <f t="shared" si="55"/>
        <v>0.11129433502733242</v>
      </c>
      <c r="BN187">
        <v>141</v>
      </c>
      <c r="BO187">
        <v>11.112479881124068</v>
      </c>
      <c r="BP187">
        <v>0.10020225702372265</v>
      </c>
      <c r="BQ187">
        <v>1.2394950014145842</v>
      </c>
      <c r="BR187">
        <f t="shared" si="56"/>
        <v>11.212682138147791</v>
      </c>
      <c r="BS187" s="4">
        <f t="shared" si="57"/>
        <v>8.9365109782979131E-3</v>
      </c>
      <c r="CD187">
        <v>142</v>
      </c>
      <c r="CE187">
        <v>66095.990599672921</v>
      </c>
      <c r="CF187">
        <v>1915.9929822979175</v>
      </c>
      <c r="CG187">
        <v>0.24248358910221052</v>
      </c>
      <c r="CH187">
        <f t="shared" si="50"/>
        <v>68011.983581970839</v>
      </c>
      <c r="CI187" s="4">
        <f t="shared" si="51"/>
        <v>2.8171402764465531E-2</v>
      </c>
      <c r="CT187">
        <v>142</v>
      </c>
      <c r="CU187">
        <v>11.116634627236989</v>
      </c>
      <c r="CV187">
        <v>1.0804570541353087E-2</v>
      </c>
      <c r="CW187">
        <v>0.12881627903205187</v>
      </c>
      <c r="CX187">
        <f t="shared" si="52"/>
        <v>11.105830056695636</v>
      </c>
      <c r="CY187" s="4">
        <f t="shared" si="53"/>
        <v>9.7287375065126973E-4</v>
      </c>
      <c r="DJ187">
        <v>143</v>
      </c>
      <c r="DK187">
        <v>66122.319542974874</v>
      </c>
      <c r="DL187">
        <v>510.90326151679619</v>
      </c>
      <c r="DM187">
        <v>6.4922606625467741E-2</v>
      </c>
      <c r="DN187">
        <f t="shared" si="46"/>
        <v>65611.416281458078</v>
      </c>
      <c r="DO187" s="4">
        <f t="shared" si="47"/>
        <v>7.7868043470535253E-3</v>
      </c>
      <c r="DZ187">
        <v>143</v>
      </c>
      <c r="EA187">
        <v>11.11692679404184</v>
      </c>
      <c r="EB187">
        <v>-9.9682209848399594E-3</v>
      </c>
      <c r="EC187">
        <v>-0.1192815424251488</v>
      </c>
      <c r="ED187">
        <f t="shared" si="48"/>
        <v>11.106958573057</v>
      </c>
      <c r="EE187" s="4">
        <f t="shared" si="49"/>
        <v>8.9747530066607408E-4</v>
      </c>
      <c r="EP187">
        <v>145</v>
      </c>
      <c r="EQ187">
        <v>11.151509943295917</v>
      </c>
      <c r="ER187">
        <v>4.2907263363776593E-2</v>
      </c>
      <c r="ES187">
        <v>0.54705328283453092</v>
      </c>
      <c r="ET187">
        <f t="shared" si="42"/>
        <v>11.194417206659693</v>
      </c>
      <c r="EU187" s="4">
        <f t="shared" si="43"/>
        <v>3.832916227050261E-3</v>
      </c>
      <c r="FF187">
        <v>145</v>
      </c>
      <c r="FG187">
        <v>11.154974465194787</v>
      </c>
      <c r="FH187">
        <v>3.9442741464906561E-2</v>
      </c>
      <c r="FI187">
        <v>0.87275805888224733</v>
      </c>
      <c r="FJ187">
        <f t="shared" si="44"/>
        <v>11.194417206659693</v>
      </c>
      <c r="FK187">
        <f t="shared" si="45"/>
        <v>3.523429646828028E-3</v>
      </c>
    </row>
    <row r="188" spans="2:167" x14ac:dyDescent="0.2">
      <c r="B188" s="81">
        <v>44968</v>
      </c>
      <c r="C188">
        <v>4.6011966380177771</v>
      </c>
      <c r="D188">
        <v>4.5578530171535672</v>
      </c>
      <c r="E188">
        <v>5.1060187186071095</v>
      </c>
      <c r="F188">
        <v>6.5689116343951106</v>
      </c>
      <c r="G188">
        <v>0</v>
      </c>
      <c r="H188">
        <v>0</v>
      </c>
      <c r="I188">
        <v>0</v>
      </c>
      <c r="J188">
        <v>0</v>
      </c>
      <c r="K188">
        <v>1</v>
      </c>
      <c r="L188">
        <v>0</v>
      </c>
      <c r="M188">
        <v>0</v>
      </c>
      <c r="N188">
        <v>59</v>
      </c>
      <c r="O188">
        <v>11.061646754652489</v>
      </c>
      <c r="P188" s="74">
        <v>63681.333099621072</v>
      </c>
      <c r="V188" s="81">
        <v>44905</v>
      </c>
      <c r="W188" s="3">
        <v>50</v>
      </c>
      <c r="X188" s="3">
        <v>50</v>
      </c>
      <c r="Y188" s="3">
        <v>100.00000000336902</v>
      </c>
      <c r="Z188" s="3">
        <v>386.66314447265484</v>
      </c>
      <c r="AG188">
        <v>146</v>
      </c>
      <c r="AH188">
        <v>92440.278906530599</v>
      </c>
      <c r="AI188">
        <v>-19505.764999231353</v>
      </c>
      <c r="AJ188">
        <v>-1.1309198838227783</v>
      </c>
      <c r="AK188">
        <f t="shared" si="40"/>
        <v>72934.513907299246</v>
      </c>
      <c r="AL188" s="4">
        <f t="shared" si="41"/>
        <v>0.26744217455159081</v>
      </c>
      <c r="AW188">
        <v>142</v>
      </c>
      <c r="AX188">
        <v>65796.819610137609</v>
      </c>
      <c r="AY188">
        <v>2215.1639718332299</v>
      </c>
      <c r="AZ188">
        <v>0.2953835436675355</v>
      </c>
      <c r="BA188">
        <f t="shared" si="54"/>
        <v>68011.983581970839</v>
      </c>
      <c r="BB188" s="4">
        <f t="shared" si="55"/>
        <v>3.2570200943535535E-2</v>
      </c>
      <c r="BN188">
        <v>142</v>
      </c>
      <c r="BO188">
        <v>11.112222263859287</v>
      </c>
      <c r="BP188">
        <v>1.5216933919054654E-2</v>
      </c>
      <c r="BQ188">
        <v>0.18823242200082291</v>
      </c>
      <c r="BR188">
        <f t="shared" si="56"/>
        <v>11.127439197778342</v>
      </c>
      <c r="BS188" s="4">
        <f t="shared" si="57"/>
        <v>1.3675144522104245E-3</v>
      </c>
      <c r="CD188">
        <v>143</v>
      </c>
      <c r="CE188">
        <v>66016.561468903179</v>
      </c>
      <c r="CF188">
        <v>616.66133558849106</v>
      </c>
      <c r="CG188">
        <v>7.8043215865395879E-2</v>
      </c>
      <c r="CH188">
        <f t="shared" si="50"/>
        <v>66633.22280449167</v>
      </c>
      <c r="CI188" s="4">
        <f t="shared" si="51"/>
        <v>9.254562658598026E-3</v>
      </c>
      <c r="CT188">
        <v>143</v>
      </c>
      <c r="CU188">
        <v>11.115579249323401</v>
      </c>
      <c r="CV188">
        <v>-8.6206762664016168E-3</v>
      </c>
      <c r="CW188">
        <v>-0.1027790447688362</v>
      </c>
      <c r="CX188">
        <f t="shared" si="52"/>
        <v>11.124199925589803</v>
      </c>
      <c r="CY188" s="4">
        <f t="shared" si="53"/>
        <v>7.749479804449442E-4</v>
      </c>
      <c r="DJ188">
        <v>144</v>
      </c>
      <c r="DK188">
        <v>66039.616682506778</v>
      </c>
      <c r="DL188">
        <v>262.18040086278052</v>
      </c>
      <c r="DM188">
        <v>3.3316356171983752E-2</v>
      </c>
      <c r="DN188">
        <f t="shared" si="46"/>
        <v>65777.436281643997</v>
      </c>
      <c r="DO188" s="4">
        <f t="shared" si="47"/>
        <v>3.9858713820980158E-3</v>
      </c>
      <c r="DZ188">
        <v>144</v>
      </c>
      <c r="EA188">
        <v>11.115974780661491</v>
      </c>
      <c r="EB188">
        <v>-1.4002499525021861E-2</v>
      </c>
      <c r="EC188">
        <v>-0.16755645201808664</v>
      </c>
      <c r="ED188">
        <f t="shared" si="48"/>
        <v>11.101972281136469</v>
      </c>
      <c r="EE188" s="4">
        <f t="shared" si="49"/>
        <v>1.261262338838093E-3</v>
      </c>
      <c r="EP188">
        <v>146</v>
      </c>
      <c r="EQ188">
        <v>11.151220932287616</v>
      </c>
      <c r="ER188">
        <v>4.609631547201154E-2</v>
      </c>
      <c r="ES188">
        <v>0.58771263251501249</v>
      </c>
      <c r="ET188">
        <f t="shared" si="42"/>
        <v>11.197317247759628</v>
      </c>
      <c r="EU188" s="4">
        <f t="shared" si="43"/>
        <v>4.1167285388144688E-3</v>
      </c>
      <c r="FF188">
        <v>146</v>
      </c>
      <c r="FG188">
        <v>11.160995300693486</v>
      </c>
      <c r="FH188">
        <v>3.6321947066142002E-2</v>
      </c>
      <c r="FI188">
        <v>0.80370356721970138</v>
      </c>
      <c r="FJ188">
        <f t="shared" si="44"/>
        <v>11.197317247759628</v>
      </c>
      <c r="FK188">
        <f t="shared" si="45"/>
        <v>3.2438079820779693E-3</v>
      </c>
    </row>
    <row r="189" spans="2:167" x14ac:dyDescent="0.2">
      <c r="B189" s="81">
        <v>44975</v>
      </c>
      <c r="C189">
        <v>4.6011966380177771</v>
      </c>
      <c r="D189">
        <v>4.5578530171535672</v>
      </c>
      <c r="E189">
        <v>5.10601871860709</v>
      </c>
      <c r="F189">
        <v>6.5747827814415292</v>
      </c>
      <c r="G189">
        <v>0</v>
      </c>
      <c r="H189">
        <v>0</v>
      </c>
      <c r="I189">
        <v>0</v>
      </c>
      <c r="J189">
        <v>0</v>
      </c>
      <c r="K189">
        <v>1</v>
      </c>
      <c r="L189">
        <v>0</v>
      </c>
      <c r="M189">
        <v>0</v>
      </c>
      <c r="N189">
        <v>60</v>
      </c>
      <c r="O189">
        <v>11.062329186606968</v>
      </c>
      <c r="P189" s="74">
        <v>63724.806108229983</v>
      </c>
      <c r="V189" s="81">
        <v>44912</v>
      </c>
      <c r="W189" s="3">
        <v>50</v>
      </c>
      <c r="X189" s="3">
        <v>50</v>
      </c>
      <c r="Y189" s="3">
        <v>100.00000000168451</v>
      </c>
      <c r="Z189" s="3">
        <v>390.08812546832928</v>
      </c>
      <c r="AG189">
        <v>147</v>
      </c>
      <c r="AH189">
        <v>92415.888593446856</v>
      </c>
      <c r="AI189">
        <v>-19151.040429109707</v>
      </c>
      <c r="AJ189">
        <v>-1.1103533964460022</v>
      </c>
      <c r="AK189">
        <f t="shared" si="40"/>
        <v>73264.848164337149</v>
      </c>
      <c r="AL189" s="4">
        <f t="shared" si="41"/>
        <v>0.26139466482142776</v>
      </c>
      <c r="AW189">
        <v>143</v>
      </c>
      <c r="AX189">
        <v>65772.722220095908</v>
      </c>
      <c r="AY189">
        <v>860.50058439576242</v>
      </c>
      <c r="AZ189">
        <v>0.11474442306699879</v>
      </c>
      <c r="BA189">
        <f t="shared" si="54"/>
        <v>66633.22280449167</v>
      </c>
      <c r="BB189" s="4">
        <f t="shared" si="55"/>
        <v>1.2913987170042105E-2</v>
      </c>
      <c r="BN189">
        <v>143</v>
      </c>
      <c r="BO189">
        <v>11.111964646594508</v>
      </c>
      <c r="BP189">
        <v>-5.0060735375083709E-3</v>
      </c>
      <c r="BQ189">
        <v>-6.1924784039409722E-2</v>
      </c>
      <c r="BR189">
        <f t="shared" si="56"/>
        <v>11.106958573057</v>
      </c>
      <c r="BS189" s="4">
        <f t="shared" si="57"/>
        <v>4.5071506340646549E-4</v>
      </c>
      <c r="CD189">
        <v>144</v>
      </c>
      <c r="CE189">
        <v>65938.311036809217</v>
      </c>
      <c r="CF189">
        <v>363.48604656034149</v>
      </c>
      <c r="CG189">
        <v>4.6001943625501245E-2</v>
      </c>
      <c r="CH189">
        <f t="shared" si="50"/>
        <v>66301.797083369558</v>
      </c>
      <c r="CI189" s="4">
        <f t="shared" si="51"/>
        <v>5.4822955417525854E-3</v>
      </c>
      <c r="CT189">
        <v>144</v>
      </c>
      <c r="CU189">
        <v>11.114540816611502</v>
      </c>
      <c r="CV189">
        <v>-1.2568535475033116E-2</v>
      </c>
      <c r="CW189">
        <v>-0.1498469528779024</v>
      </c>
      <c r="CX189">
        <f t="shared" si="52"/>
        <v>11.127109352086535</v>
      </c>
      <c r="CY189" s="4">
        <f t="shared" si="53"/>
        <v>1.1295418313361221E-3</v>
      </c>
      <c r="DJ189">
        <v>145</v>
      </c>
      <c r="DK189">
        <v>74866.176785830001</v>
      </c>
      <c r="DL189">
        <v>-2142.8695644059771</v>
      </c>
      <c r="DM189">
        <v>-0.27230336593778626</v>
      </c>
      <c r="DN189">
        <f t="shared" si="46"/>
        <v>77009.046350235978</v>
      </c>
      <c r="DO189" s="4">
        <f t="shared" si="47"/>
        <v>2.7826205698746595E-2</v>
      </c>
      <c r="DZ189">
        <v>145</v>
      </c>
      <c r="EA189">
        <v>11.217467054129033</v>
      </c>
      <c r="EB189">
        <v>-2.3049847469339468E-2</v>
      </c>
      <c r="EC189">
        <v>-0.27581866041981279</v>
      </c>
      <c r="ED189">
        <f t="shared" si="48"/>
        <v>11.194417206659693</v>
      </c>
      <c r="EE189" s="4">
        <f t="shared" si="49"/>
        <v>2.0590484563704518E-3</v>
      </c>
      <c r="EP189">
        <v>147</v>
      </c>
      <c r="EQ189">
        <v>11.151586049835505</v>
      </c>
      <c r="ER189">
        <v>5.0250161817045225E-2</v>
      </c>
      <c r="ES189">
        <v>0.64067278660769444</v>
      </c>
      <c r="ET189">
        <f t="shared" si="42"/>
        <v>11.20183621165255</v>
      </c>
      <c r="EU189" s="4">
        <f t="shared" si="43"/>
        <v>4.4858861411286493E-3</v>
      </c>
      <c r="FF189">
        <v>147</v>
      </c>
      <c r="FG189">
        <v>11.167904885847719</v>
      </c>
      <c r="FH189">
        <v>3.3931325804831047E-2</v>
      </c>
      <c r="FI189">
        <v>0.75080577426581296</v>
      </c>
      <c r="FJ189">
        <f t="shared" si="44"/>
        <v>11.20183621165255</v>
      </c>
      <c r="FK189">
        <f t="shared" si="45"/>
        <v>3.0290860501543909E-3</v>
      </c>
    </row>
    <row r="190" spans="2:167" x14ac:dyDescent="0.2">
      <c r="B190" s="81">
        <v>44982</v>
      </c>
      <c r="C190">
        <v>4.6011966380177771</v>
      </c>
      <c r="D190">
        <v>4.5578530171535672</v>
      </c>
      <c r="E190">
        <v>5.1060187186070802</v>
      </c>
      <c r="F190">
        <v>6.5806852715897648</v>
      </c>
      <c r="G190">
        <v>0</v>
      </c>
      <c r="H190">
        <v>0</v>
      </c>
      <c r="I190">
        <v>0</v>
      </c>
      <c r="J190">
        <v>0</v>
      </c>
      <c r="K190">
        <v>1</v>
      </c>
      <c r="L190">
        <v>0</v>
      </c>
      <c r="M190">
        <v>0</v>
      </c>
      <c r="N190">
        <v>61</v>
      </c>
      <c r="O190">
        <v>11.063011613607854</v>
      </c>
      <c r="P190" s="74">
        <v>63768.308478452178</v>
      </c>
      <c r="V190" s="81">
        <v>44919</v>
      </c>
      <c r="W190" s="3">
        <v>50</v>
      </c>
      <c r="X190" s="3">
        <v>50</v>
      </c>
      <c r="Y190" s="3">
        <v>100.00000000084225</v>
      </c>
      <c r="Z190" s="3">
        <v>393.67985140867603</v>
      </c>
      <c r="AG190">
        <v>148</v>
      </c>
      <c r="AH190">
        <v>92391.498280363114</v>
      </c>
      <c r="AI190">
        <v>-18719.670393678694</v>
      </c>
      <c r="AJ190">
        <v>-1.0853431007527292</v>
      </c>
      <c r="AK190">
        <f t="shared" si="40"/>
        <v>73671.827886684419</v>
      </c>
      <c r="AL190" s="4">
        <f t="shared" si="41"/>
        <v>0.25409537038325775</v>
      </c>
      <c r="AW190">
        <v>144</v>
      </c>
      <c r="AX190">
        <v>65748.624830054207</v>
      </c>
      <c r="AY190">
        <v>553.17225331535155</v>
      </c>
      <c r="AZ190">
        <v>7.3763379379820332E-2</v>
      </c>
      <c r="BA190">
        <f t="shared" si="54"/>
        <v>66301.797083369558</v>
      </c>
      <c r="BB190" s="4">
        <f t="shared" si="55"/>
        <v>8.3432467542286781E-3</v>
      </c>
      <c r="BN190">
        <v>144</v>
      </c>
      <c r="BO190">
        <v>11.111707029329729</v>
      </c>
      <c r="BP190">
        <v>-9.7347481932601454E-3</v>
      </c>
      <c r="BQ190">
        <v>-0.12041816306312308</v>
      </c>
      <c r="BR190">
        <f t="shared" si="56"/>
        <v>11.101972281136469</v>
      </c>
      <c r="BS190" s="4">
        <f t="shared" si="57"/>
        <v>8.7684854066881479E-4</v>
      </c>
      <c r="CD190">
        <v>145</v>
      </c>
      <c r="CE190">
        <v>74619.592583951919</v>
      </c>
      <c r="CF190">
        <v>-1896.2853625278949</v>
      </c>
      <c r="CG190">
        <v>-0.23998943885288893</v>
      </c>
      <c r="CH190">
        <f t="shared" si="50"/>
        <v>72723.307221424024</v>
      </c>
      <c r="CI190" s="4">
        <f t="shared" si="51"/>
        <v>2.6075345511366622E-2</v>
      </c>
      <c r="CT190">
        <v>145</v>
      </c>
      <c r="CU190">
        <v>11.213844433841414</v>
      </c>
      <c r="CV190">
        <v>-1.9427227181720852E-2</v>
      </c>
      <c r="CW190">
        <v>-0.2316189345871229</v>
      </c>
      <c r="CX190">
        <f t="shared" si="52"/>
        <v>11.233271661023135</v>
      </c>
      <c r="CY190" s="4">
        <f t="shared" si="53"/>
        <v>1.7294362468886829E-3</v>
      </c>
      <c r="DJ190">
        <v>146</v>
      </c>
      <c r="DK190">
        <v>74791.960202763847</v>
      </c>
      <c r="DL190">
        <v>-1857.4462954646006</v>
      </c>
      <c r="DM190">
        <v>-0.23603344165462156</v>
      </c>
      <c r="DN190">
        <f t="shared" si="46"/>
        <v>76649.406498228447</v>
      </c>
      <c r="DO190" s="4">
        <f t="shared" si="47"/>
        <v>2.4233016018297946E-2</v>
      </c>
      <c r="DZ190">
        <v>146</v>
      </c>
      <c r="EA190">
        <v>11.21661272841741</v>
      </c>
      <c r="EB190">
        <v>-1.9295480657781638E-2</v>
      </c>
      <c r="EC190">
        <v>-0.23089322540051724</v>
      </c>
      <c r="ED190">
        <f t="shared" si="48"/>
        <v>11.197317247759628</v>
      </c>
      <c r="EE190" s="4">
        <f t="shared" si="49"/>
        <v>1.7232235392493054E-3</v>
      </c>
      <c r="EP190">
        <v>148</v>
      </c>
      <c r="EQ190">
        <v>11.152415252328193</v>
      </c>
      <c r="ER190">
        <v>5.4960498859568219E-2</v>
      </c>
      <c r="ES190">
        <v>0.70072801130293116</v>
      </c>
      <c r="ET190">
        <f t="shared" si="42"/>
        <v>11.207375751187762</v>
      </c>
      <c r="EU190" s="4">
        <f t="shared" si="43"/>
        <v>4.9039579005587895E-3</v>
      </c>
      <c r="FF190">
        <v>148</v>
      </c>
      <c r="FG190">
        <v>11.175428945566669</v>
      </c>
      <c r="FH190">
        <v>3.1946805621092977E-2</v>
      </c>
      <c r="FI190">
        <v>0.70689386756143491</v>
      </c>
      <c r="FJ190">
        <f t="shared" si="44"/>
        <v>11.207375751187762</v>
      </c>
      <c r="FK190">
        <f t="shared" si="45"/>
        <v>2.850516153855843E-3</v>
      </c>
    </row>
    <row r="191" spans="2:167" x14ac:dyDescent="0.2">
      <c r="B191" s="81">
        <v>44989</v>
      </c>
      <c r="C191">
        <v>4.6011966380177771</v>
      </c>
      <c r="D191">
        <v>4.5578530171535672</v>
      </c>
      <c r="E191">
        <v>5.1060187186070749</v>
      </c>
      <c r="F191">
        <v>6.5866167917032792</v>
      </c>
      <c r="G191">
        <v>0</v>
      </c>
      <c r="H191">
        <v>0</v>
      </c>
      <c r="I191">
        <v>0</v>
      </c>
      <c r="J191">
        <v>0</v>
      </c>
      <c r="K191">
        <v>1</v>
      </c>
      <c r="L191">
        <v>0</v>
      </c>
      <c r="M191">
        <v>0</v>
      </c>
      <c r="N191">
        <v>62</v>
      </c>
      <c r="O191">
        <v>11.063693894139522</v>
      </c>
      <c r="P191" s="74">
        <v>63811.831199528744</v>
      </c>
      <c r="V191" s="81">
        <v>44926</v>
      </c>
      <c r="W191" s="3">
        <v>50</v>
      </c>
      <c r="X191" s="3">
        <v>50</v>
      </c>
      <c r="Y191" s="3">
        <v>100.00000000042112</v>
      </c>
      <c r="Z191" s="3">
        <v>397.40024120272722</v>
      </c>
      <c r="AG191">
        <v>149</v>
      </c>
      <c r="AH191">
        <v>99605.365540109051</v>
      </c>
      <c r="AI191">
        <v>-21617.73681326097</v>
      </c>
      <c r="AJ191">
        <v>-1.2533693708669154</v>
      </c>
      <c r="AK191">
        <f t="shared" si="40"/>
        <v>77987.628726848081</v>
      </c>
      <c r="AL191" s="4">
        <f t="shared" si="41"/>
        <v>0.27719443668401772</v>
      </c>
      <c r="AW191">
        <v>145</v>
      </c>
      <c r="AX191">
        <v>74566.997638468907</v>
      </c>
      <c r="AY191">
        <v>-1843.6904170448834</v>
      </c>
      <c r="AZ191">
        <v>-0.24584898262041358</v>
      </c>
      <c r="BA191">
        <f t="shared" si="54"/>
        <v>72723.307221424024</v>
      </c>
      <c r="BB191" s="4">
        <f t="shared" si="55"/>
        <v>2.5352125576898116E-2</v>
      </c>
      <c r="BN191">
        <v>145</v>
      </c>
      <c r="BO191">
        <v>11.212965227500968</v>
      </c>
      <c r="BP191">
        <v>-1.8548020841274493E-2</v>
      </c>
      <c r="BQ191">
        <v>-0.22943773725027367</v>
      </c>
      <c r="BR191">
        <f t="shared" si="56"/>
        <v>11.194417206659693</v>
      </c>
      <c r="BS191" s="4">
        <f t="shared" si="57"/>
        <v>1.6568991934872725E-3</v>
      </c>
      <c r="CD191">
        <v>146</v>
      </c>
      <c r="CE191">
        <v>74543.699549209618</v>
      </c>
      <c r="CF191">
        <v>-1609.1856419103715</v>
      </c>
      <c r="CG191">
        <v>-0.20365476992206386</v>
      </c>
      <c r="CH191">
        <f t="shared" si="50"/>
        <v>72934.513907299246</v>
      </c>
      <c r="CI191" s="4">
        <f t="shared" si="51"/>
        <v>2.2063431367427336E-2</v>
      </c>
      <c r="CT191">
        <v>146</v>
      </c>
      <c r="CU191">
        <v>11.212839891532898</v>
      </c>
      <c r="CV191">
        <v>-1.5522643773270062E-2</v>
      </c>
      <c r="CW191">
        <v>-0.18506697734626357</v>
      </c>
      <c r="CX191">
        <f t="shared" si="52"/>
        <v>11.228362535306168</v>
      </c>
      <c r="CY191" s="4">
        <f t="shared" si="53"/>
        <v>1.382449464422E-3</v>
      </c>
      <c r="DJ191">
        <v>147</v>
      </c>
      <c r="DK191">
        <v>74721.365414202723</v>
      </c>
      <c r="DL191">
        <v>-1456.5172498655738</v>
      </c>
      <c r="DM191">
        <v>-0.18508571696233342</v>
      </c>
      <c r="DN191">
        <f t="shared" si="46"/>
        <v>76177.882664068296</v>
      </c>
      <c r="DO191" s="4">
        <f t="shared" si="47"/>
        <v>1.9119949241547852E-2</v>
      </c>
      <c r="DZ191">
        <v>147</v>
      </c>
      <c r="EA191">
        <v>11.215800094091188</v>
      </c>
      <c r="EB191">
        <v>-1.3963882438638109E-2</v>
      </c>
      <c r="EC191">
        <v>-0.16709435294997563</v>
      </c>
      <c r="ED191">
        <f t="shared" si="48"/>
        <v>11.20183621165255</v>
      </c>
      <c r="EE191" s="4">
        <f t="shared" si="49"/>
        <v>1.2465708456005078E-3</v>
      </c>
      <c r="EP191">
        <v>149</v>
      </c>
      <c r="EQ191">
        <v>11.205746283639943</v>
      </c>
      <c r="ER191">
        <v>5.8559203386463921E-2</v>
      </c>
      <c r="ES191">
        <v>0.74661029255444977</v>
      </c>
      <c r="ET191">
        <f t="shared" si="42"/>
        <v>11.264305487026407</v>
      </c>
      <c r="EU191" s="4">
        <f t="shared" si="43"/>
        <v>5.1986519234505065E-3</v>
      </c>
      <c r="FF191">
        <v>149</v>
      </c>
      <c r="FG191">
        <v>11.183410987937</v>
      </c>
      <c r="FH191">
        <v>8.0894499089406935E-2</v>
      </c>
      <c r="FI191">
        <v>1.7899700522170532</v>
      </c>
      <c r="FJ191">
        <f t="shared" si="44"/>
        <v>11.264305487026407</v>
      </c>
      <c r="FK191">
        <f t="shared" si="45"/>
        <v>7.1814901666664372E-3</v>
      </c>
    </row>
    <row r="192" spans="2:167" x14ac:dyDescent="0.2">
      <c r="B192" s="81">
        <v>44996</v>
      </c>
      <c r="C192">
        <v>4.6011966380177771</v>
      </c>
      <c r="D192">
        <v>4.5578530171535672</v>
      </c>
      <c r="E192">
        <v>5.1060187186070722</v>
      </c>
      <c r="F192">
        <v>6.5925757169955812</v>
      </c>
      <c r="G192">
        <v>0</v>
      </c>
      <c r="H192">
        <v>0</v>
      </c>
      <c r="I192">
        <v>0</v>
      </c>
      <c r="J192">
        <v>0</v>
      </c>
      <c r="K192">
        <v>1</v>
      </c>
      <c r="L192">
        <v>0</v>
      </c>
      <c r="M192">
        <v>0</v>
      </c>
      <c r="N192">
        <v>63</v>
      </c>
      <c r="O192">
        <v>11.064375930373853</v>
      </c>
      <c r="P192" s="74">
        <v>63855.368025744618</v>
      </c>
      <c r="V192" s="81">
        <v>44933</v>
      </c>
      <c r="W192" s="3">
        <v>50</v>
      </c>
      <c r="X192" s="3">
        <v>50</v>
      </c>
      <c r="Y192" s="3">
        <v>100.00000000021056</v>
      </c>
      <c r="Z192" s="3">
        <v>401.22275751072965</v>
      </c>
      <c r="AG192">
        <v>150</v>
      </c>
      <c r="AH192">
        <v>99580.975227025308</v>
      </c>
      <c r="AI192">
        <v>-21102.233581667941</v>
      </c>
      <c r="AJ192">
        <v>-1.2234811375776067</v>
      </c>
      <c r="AK192">
        <f t="shared" si="40"/>
        <v>78478.741645357368</v>
      </c>
      <c r="AL192" s="4">
        <f t="shared" si="41"/>
        <v>0.26889107979111315</v>
      </c>
      <c r="AW192">
        <v>146</v>
      </c>
      <c r="AX192">
        <v>74542.900248427206</v>
      </c>
      <c r="AY192">
        <v>-1608.3863411279599</v>
      </c>
      <c r="AZ192">
        <v>-0.21447209464844347</v>
      </c>
      <c r="BA192">
        <f t="shared" si="54"/>
        <v>72934.513907299246</v>
      </c>
      <c r="BB192" s="4">
        <f t="shared" si="55"/>
        <v>2.205247221051258E-2</v>
      </c>
      <c r="BN192">
        <v>146</v>
      </c>
      <c r="BO192">
        <v>11.212707610236189</v>
      </c>
      <c r="BP192">
        <v>-1.5390362476560782E-2</v>
      </c>
      <c r="BQ192">
        <v>-0.19037772128365738</v>
      </c>
      <c r="BR192">
        <f t="shared" si="56"/>
        <v>11.197317247759628</v>
      </c>
      <c r="BS192" s="4">
        <f t="shared" si="57"/>
        <v>1.3744687353249819E-3</v>
      </c>
      <c r="CD192">
        <v>147</v>
      </c>
      <c r="CE192">
        <v>74468.985213143125</v>
      </c>
      <c r="CF192">
        <v>-1204.1370488059765</v>
      </c>
      <c r="CG192">
        <v>-0.15239276764742155</v>
      </c>
      <c r="CH192">
        <f t="shared" si="50"/>
        <v>73264.848164337149</v>
      </c>
      <c r="CI192" s="4">
        <f t="shared" si="51"/>
        <v>1.6435399498884236E-2</v>
      </c>
      <c r="CT192">
        <v>147</v>
      </c>
      <c r="CU192">
        <v>11.211852294426071</v>
      </c>
      <c r="CV192">
        <v>-1.0016082773521617E-2</v>
      </c>
      <c r="CW192">
        <v>-0.11941562215951887</v>
      </c>
      <c r="CX192">
        <f t="shared" si="52"/>
        <v>11.221868377199593</v>
      </c>
      <c r="CY192" s="4">
        <f t="shared" si="53"/>
        <v>8.9255037012126511E-4</v>
      </c>
      <c r="DJ192">
        <v>148</v>
      </c>
      <c r="DK192">
        <v>74654.055317516017</v>
      </c>
      <c r="DL192">
        <v>-982.2274308315973</v>
      </c>
      <c r="DM192">
        <v>-0.12481573305933413</v>
      </c>
      <c r="DN192">
        <f t="shared" si="46"/>
        <v>75636.282748347614</v>
      </c>
      <c r="DO192" s="4">
        <f t="shared" si="47"/>
        <v>1.29861938628E-2</v>
      </c>
      <c r="DZ192">
        <v>148</v>
      </c>
      <c r="EA192">
        <v>11.215025270677394</v>
      </c>
      <c r="EB192">
        <v>-7.6495194896324392E-3</v>
      </c>
      <c r="EC192">
        <v>-9.1535539282513595E-2</v>
      </c>
      <c r="ED192">
        <f t="shared" si="48"/>
        <v>11.207375751187762</v>
      </c>
      <c r="EE192" s="4">
        <f t="shared" si="49"/>
        <v>6.8254332320585756E-4</v>
      </c>
      <c r="EP192">
        <v>150</v>
      </c>
      <c r="EQ192">
        <v>11.207235146719976</v>
      </c>
      <c r="ER192">
        <v>6.3347913310158432E-2</v>
      </c>
      <c r="ES192">
        <v>0.80766474531898991</v>
      </c>
      <c r="ET192">
        <f t="shared" si="42"/>
        <v>11.270583060030134</v>
      </c>
      <c r="EU192" s="4">
        <f t="shared" si="43"/>
        <v>5.6206420708450073E-3</v>
      </c>
      <c r="FF192">
        <v>150</v>
      </c>
      <c r="FG192">
        <v>11.191758096736315</v>
      </c>
      <c r="FH192">
        <v>7.8824963293818939E-2</v>
      </c>
      <c r="FI192">
        <v>1.7441769867083652</v>
      </c>
      <c r="FJ192">
        <f t="shared" si="44"/>
        <v>11.270583060030134</v>
      </c>
      <c r="FK192">
        <f t="shared" si="45"/>
        <v>6.9938673868047592E-3</v>
      </c>
    </row>
    <row r="193" spans="2:167" x14ac:dyDescent="0.2">
      <c r="B193" s="81">
        <v>45003</v>
      </c>
      <c r="C193">
        <v>4.6011966380177771</v>
      </c>
      <c r="D193">
        <v>4.5578530171535672</v>
      </c>
      <c r="E193">
        <v>5.1060187186070713</v>
      </c>
      <c r="F193">
        <v>6.5985609015366071</v>
      </c>
      <c r="G193">
        <v>0</v>
      </c>
      <c r="H193">
        <v>0</v>
      </c>
      <c r="I193">
        <v>0</v>
      </c>
      <c r="J193">
        <v>0</v>
      </c>
      <c r="K193">
        <v>1</v>
      </c>
      <c r="L193">
        <v>0</v>
      </c>
      <c r="M193">
        <v>0</v>
      </c>
      <c r="N193">
        <v>64</v>
      </c>
      <c r="O193">
        <v>11.065057654745338</v>
      </c>
      <c r="P193" s="74">
        <v>63898.914628081446</v>
      </c>
      <c r="V193" s="81">
        <v>44940</v>
      </c>
      <c r="W193" s="3">
        <v>50</v>
      </c>
      <c r="X193" s="3">
        <v>50</v>
      </c>
      <c r="Y193" s="3">
        <v>100.00000000010527</v>
      </c>
      <c r="Z193" s="3">
        <v>405.12894481301953</v>
      </c>
      <c r="AG193">
        <v>151</v>
      </c>
      <c r="AH193">
        <v>99556.584913941566</v>
      </c>
      <c r="AI193">
        <v>-20563.839845123046</v>
      </c>
      <c r="AJ193">
        <v>-1.192265741410973</v>
      </c>
      <c r="AK193">
        <f t="shared" si="40"/>
        <v>78992.74506881852</v>
      </c>
      <c r="AL193" s="4">
        <f t="shared" si="41"/>
        <v>0.26032567708854554</v>
      </c>
      <c r="AW193">
        <v>147</v>
      </c>
      <c r="AX193">
        <v>74518.802858385505</v>
      </c>
      <c r="AY193">
        <v>-1253.954694048356</v>
      </c>
      <c r="AZ193">
        <v>-0.16721000604754749</v>
      </c>
      <c r="BA193">
        <f t="shared" si="54"/>
        <v>73264.848164337149</v>
      </c>
      <c r="BB193" s="4">
        <f t="shared" si="55"/>
        <v>1.7115366037962237E-2</v>
      </c>
      <c r="BN193">
        <v>147</v>
      </c>
      <c r="BO193">
        <v>11.212449992971408</v>
      </c>
      <c r="BP193">
        <v>-1.0613781318857818E-2</v>
      </c>
      <c r="BQ193">
        <v>-0.1312917421382751</v>
      </c>
      <c r="BR193">
        <f t="shared" si="56"/>
        <v>11.20183621165255</v>
      </c>
      <c r="BS193" s="4">
        <f t="shared" si="57"/>
        <v>9.4750370549222848E-4</v>
      </c>
      <c r="CD193">
        <v>148</v>
      </c>
      <c r="CE193">
        <v>74395.449575752471</v>
      </c>
      <c r="CF193">
        <v>-723.62168906805164</v>
      </c>
      <c r="CG193">
        <v>-9.1579867952847088E-2</v>
      </c>
      <c r="CH193">
        <f t="shared" si="50"/>
        <v>73671.827886684419</v>
      </c>
      <c r="CI193" s="4">
        <f t="shared" si="51"/>
        <v>9.8222306928648952E-3</v>
      </c>
      <c r="CT193">
        <v>148</v>
      </c>
      <c r="CU193">
        <v>11.210881642520937</v>
      </c>
      <c r="CV193">
        <v>-3.5058913331749153E-3</v>
      </c>
      <c r="CW193">
        <v>-4.1798595742589789E-2</v>
      </c>
      <c r="CX193">
        <f t="shared" si="52"/>
        <v>11.214387533854111</v>
      </c>
      <c r="CY193" s="4">
        <f t="shared" si="53"/>
        <v>3.1262441418145162E-4</v>
      </c>
      <c r="DJ193">
        <v>149</v>
      </c>
      <c r="DK193">
        <v>88503.336099620967</v>
      </c>
      <c r="DL193">
        <v>-10515.707372772886</v>
      </c>
      <c r="DM193">
        <v>-1.3362747599696436</v>
      </c>
      <c r="DN193">
        <f t="shared" si="46"/>
        <v>99019.043472393852</v>
      </c>
      <c r="DO193" s="4">
        <f t="shared" si="47"/>
        <v>0.10619883816293001</v>
      </c>
      <c r="DZ193">
        <v>149</v>
      </c>
      <c r="EA193">
        <v>11.353143460381151</v>
      </c>
      <c r="EB193">
        <v>-8.8837973354744193E-2</v>
      </c>
      <c r="EC193">
        <v>-1.0630513211729615</v>
      </c>
      <c r="ED193">
        <f t="shared" si="48"/>
        <v>11.264305487026407</v>
      </c>
      <c r="EE193" s="4">
        <f t="shared" si="49"/>
        <v>7.8866800493881117E-3</v>
      </c>
      <c r="EP193">
        <v>151</v>
      </c>
      <c r="EQ193">
        <v>11.208996760818726</v>
      </c>
      <c r="ER193">
        <v>6.8114531841462878E-2</v>
      </c>
      <c r="ES193">
        <v>0.86843754020600672</v>
      </c>
      <c r="ET193">
        <f t="shared" si="42"/>
        <v>11.277111292660189</v>
      </c>
      <c r="EU193" s="4">
        <f t="shared" si="43"/>
        <v>6.0400691341758635E-3</v>
      </c>
      <c r="FF193">
        <v>151</v>
      </c>
      <c r="FG193">
        <v>11.200412159665785</v>
      </c>
      <c r="FH193">
        <v>7.6699132994404451E-2</v>
      </c>
      <c r="FI193">
        <v>1.6971382805555284</v>
      </c>
      <c r="FJ193">
        <f t="shared" si="44"/>
        <v>11.277111292660189</v>
      </c>
      <c r="FK193">
        <f t="shared" si="45"/>
        <v>6.8013102827427785E-3</v>
      </c>
    </row>
    <row r="194" spans="2:167" x14ac:dyDescent="0.2">
      <c r="B194" s="81">
        <v>45010</v>
      </c>
      <c r="C194">
        <v>4.6011966380177771</v>
      </c>
      <c r="D194">
        <v>4.5578530171535672</v>
      </c>
      <c r="E194">
        <v>5.1060187186070705</v>
      </c>
      <c r="F194">
        <v>6.6045715324066832</v>
      </c>
      <c r="G194">
        <v>0</v>
      </c>
      <c r="H194">
        <v>0</v>
      </c>
      <c r="I194">
        <v>0</v>
      </c>
      <c r="J194">
        <v>0</v>
      </c>
      <c r="K194">
        <v>1</v>
      </c>
      <c r="L194">
        <v>0</v>
      </c>
      <c r="M194">
        <v>0</v>
      </c>
      <c r="N194">
        <v>65</v>
      </c>
      <c r="O194">
        <v>11.065739020650325</v>
      </c>
      <c r="P194" s="74">
        <v>63942.468006083058</v>
      </c>
      <c r="V194" s="81">
        <v>44947</v>
      </c>
      <c r="W194" s="3">
        <v>50</v>
      </c>
      <c r="X194" s="3">
        <v>50</v>
      </c>
      <c r="Y194" s="3">
        <v>100.00000000005264</v>
      </c>
      <c r="Z194" s="3">
        <v>409.10600607017761</v>
      </c>
      <c r="AG194">
        <v>152</v>
      </c>
      <c r="AH194">
        <v>99532.194600857823</v>
      </c>
      <c r="AI194">
        <v>-20009.764742410189</v>
      </c>
      <c r="AJ194">
        <v>-1.160141159226485</v>
      </c>
      <c r="AK194">
        <f t="shared" si="40"/>
        <v>79522.429858447635</v>
      </c>
      <c r="AL194" s="4">
        <f t="shared" si="41"/>
        <v>0.25162416161111001</v>
      </c>
      <c r="AW194">
        <v>148</v>
      </c>
      <c r="AX194">
        <v>74494.705468343804</v>
      </c>
      <c r="AY194">
        <v>-822.8775816593843</v>
      </c>
      <c r="AZ194">
        <v>-0.109727541241096</v>
      </c>
      <c r="BA194">
        <f t="shared" si="54"/>
        <v>73671.827886684419</v>
      </c>
      <c r="BB194" s="4">
        <f t="shared" si="55"/>
        <v>1.1169501358444137E-2</v>
      </c>
      <c r="BN194">
        <v>148</v>
      </c>
      <c r="BO194">
        <v>11.212192375706628</v>
      </c>
      <c r="BP194">
        <v>-4.8166245188667745E-3</v>
      </c>
      <c r="BQ194">
        <v>-5.9581312758382951E-2</v>
      </c>
      <c r="BR194">
        <f t="shared" si="56"/>
        <v>11.207375751187762</v>
      </c>
      <c r="BS194" s="4">
        <f t="shared" si="57"/>
        <v>4.2977273411720017E-4</v>
      </c>
      <c r="CD194">
        <v>149</v>
      </c>
      <c r="CE194">
        <v>88713.661160796546</v>
      </c>
      <c r="CF194">
        <v>-10726.032433948465</v>
      </c>
      <c r="CG194">
        <v>-1.3574615697658807</v>
      </c>
      <c r="CH194">
        <f t="shared" si="50"/>
        <v>77987.628726848081</v>
      </c>
      <c r="CI194" s="4">
        <f t="shared" si="51"/>
        <v>0.13753505022593299</v>
      </c>
      <c r="CT194">
        <v>149</v>
      </c>
      <c r="CU194">
        <v>11.35645913312146</v>
      </c>
      <c r="CV194">
        <v>-9.2153646095052721E-2</v>
      </c>
      <c r="CW194">
        <v>-1.0986914976182516</v>
      </c>
      <c r="CX194">
        <f t="shared" si="52"/>
        <v>11.448612779216512</v>
      </c>
      <c r="CY194" s="4">
        <f t="shared" si="53"/>
        <v>8.0493285843631496E-3</v>
      </c>
      <c r="DJ194">
        <v>150</v>
      </c>
      <c r="DK194">
        <v>88441.756331807439</v>
      </c>
      <c r="DL194">
        <v>-9963.0146864500712</v>
      </c>
      <c r="DM194">
        <v>-1.266041796977041</v>
      </c>
      <c r="DN194">
        <f t="shared" si="46"/>
        <v>98404.77101825751</v>
      </c>
      <c r="DO194" s="4">
        <f t="shared" si="47"/>
        <v>0.10124524028008343</v>
      </c>
      <c r="DZ194">
        <v>150</v>
      </c>
      <c r="EA194">
        <v>11.352434600220988</v>
      </c>
      <c r="EB194">
        <v>-8.1851540190854166E-2</v>
      </c>
      <c r="EC194">
        <v>-0.9794503932735491</v>
      </c>
      <c r="ED194">
        <f t="shared" si="48"/>
        <v>11.270583060030134</v>
      </c>
      <c r="EE194" s="4">
        <f t="shared" si="49"/>
        <v>7.2624051262380135E-3</v>
      </c>
      <c r="EP194">
        <v>152</v>
      </c>
      <c r="EQ194">
        <v>11.211020725885763</v>
      </c>
      <c r="ER194">
        <v>7.2773671547865959E-2</v>
      </c>
      <c r="ES194">
        <v>0.92784001595849852</v>
      </c>
      <c r="ET194">
        <f t="shared" si="42"/>
        <v>11.283794397433629</v>
      </c>
      <c r="EU194" s="4">
        <f t="shared" si="43"/>
        <v>6.4493971606233366E-3</v>
      </c>
      <c r="FF194">
        <v>152</v>
      </c>
      <c r="FG194">
        <v>11.209334393980651</v>
      </c>
      <c r="FH194">
        <v>7.446000345297854E-2</v>
      </c>
      <c r="FI194">
        <v>1.6475925776053542</v>
      </c>
      <c r="FJ194">
        <f t="shared" si="44"/>
        <v>11.283794397433629</v>
      </c>
      <c r="FK194">
        <f t="shared" si="45"/>
        <v>6.5988443984688009E-3</v>
      </c>
    </row>
    <row r="195" spans="2:167" x14ac:dyDescent="0.2">
      <c r="B195" s="81">
        <v>45017</v>
      </c>
      <c r="C195">
        <v>4.6011966380177771</v>
      </c>
      <c r="D195">
        <v>4.5578530171535672</v>
      </c>
      <c r="E195">
        <v>5.1060187186070705</v>
      </c>
      <c r="F195">
        <v>6.610607028169583</v>
      </c>
      <c r="G195">
        <v>0</v>
      </c>
      <c r="H195">
        <v>0</v>
      </c>
      <c r="I195">
        <v>0</v>
      </c>
      <c r="J195">
        <v>0</v>
      </c>
      <c r="K195">
        <v>1</v>
      </c>
      <c r="L195">
        <v>0</v>
      </c>
      <c r="M195">
        <v>0</v>
      </c>
      <c r="N195">
        <v>66</v>
      </c>
      <c r="O195">
        <v>11.066419996004036</v>
      </c>
      <c r="P195" s="74">
        <v>63986.026080154981</v>
      </c>
      <c r="V195" s="81">
        <v>44954</v>
      </c>
      <c r="W195" s="3">
        <v>50</v>
      </c>
      <c r="X195" s="3">
        <v>50</v>
      </c>
      <c r="Y195" s="3">
        <v>100.00000000002632</v>
      </c>
      <c r="Z195" s="3">
        <v>413.14510639719879</v>
      </c>
      <c r="AG195">
        <v>153</v>
      </c>
      <c r="AH195">
        <v>109563.41133302249</v>
      </c>
      <c r="AI195">
        <v>-28166.037259638979</v>
      </c>
      <c r="AJ195">
        <v>-1.633031649190595</v>
      </c>
      <c r="AK195">
        <f t="shared" si="40"/>
        <v>81397.374073383515</v>
      </c>
      <c r="AL195" s="4">
        <f t="shared" si="41"/>
        <v>0.34603127656484334</v>
      </c>
      <c r="AW195">
        <v>149</v>
      </c>
      <c r="AX195">
        <v>81715.30995805675</v>
      </c>
      <c r="AY195">
        <v>-3727.6812312086695</v>
      </c>
      <c r="AZ195">
        <v>-0.49707186724697927</v>
      </c>
      <c r="BA195">
        <f t="shared" si="54"/>
        <v>77987.628726848081</v>
      </c>
      <c r="BB195" s="4">
        <f t="shared" si="55"/>
        <v>4.7798366126310686E-2</v>
      </c>
      <c r="BN195">
        <v>149</v>
      </c>
      <c r="BO195">
        <v>11.289388650529448</v>
      </c>
      <c r="BP195">
        <v>-2.5083163503040851E-2</v>
      </c>
      <c r="BQ195">
        <v>-0.31027700078974541</v>
      </c>
      <c r="BR195">
        <f t="shared" si="56"/>
        <v>11.264305487026407</v>
      </c>
      <c r="BS195" s="4">
        <f t="shared" si="57"/>
        <v>2.2267829589609611E-3</v>
      </c>
      <c r="CD195">
        <v>150</v>
      </c>
      <c r="CE195">
        <v>88642.482920757524</v>
      </c>
      <c r="CF195">
        <v>-10163.741275400156</v>
      </c>
      <c r="CG195">
        <v>-1.2862993162999474</v>
      </c>
      <c r="CH195">
        <f t="shared" si="50"/>
        <v>78478.741645357368</v>
      </c>
      <c r="CI195" s="4">
        <f t="shared" si="51"/>
        <v>0.12950948323470501</v>
      </c>
      <c r="CT195">
        <v>150</v>
      </c>
      <c r="CU195">
        <v>11.355522371619704</v>
      </c>
      <c r="CV195">
        <v>-8.4939311589570465E-2</v>
      </c>
      <c r="CW195">
        <v>-1.0126794045755994</v>
      </c>
      <c r="CX195">
        <f t="shared" si="52"/>
        <v>11.440461683209275</v>
      </c>
      <c r="CY195" s="4">
        <f t="shared" si="53"/>
        <v>7.4244653705044629E-3</v>
      </c>
      <c r="DJ195">
        <v>151</v>
      </c>
      <c r="DK195">
        <v>88382.690736910226</v>
      </c>
      <c r="DL195">
        <v>-9389.9456680917065</v>
      </c>
      <c r="DM195">
        <v>-1.1932195285545093</v>
      </c>
      <c r="DN195">
        <f t="shared" si="46"/>
        <v>97772.636405001933</v>
      </c>
      <c r="DO195" s="4">
        <f t="shared" si="47"/>
        <v>9.6038585164011467E-2</v>
      </c>
      <c r="DZ195">
        <v>151</v>
      </c>
      <c r="EA195">
        <v>11.351754681336175</v>
      </c>
      <c r="EB195">
        <v>-7.4643388675985634E-2</v>
      </c>
      <c r="EC195">
        <v>-0.893196343324686</v>
      </c>
      <c r="ED195">
        <f t="shared" si="48"/>
        <v>11.277111292660189</v>
      </c>
      <c r="EE195" s="4">
        <f t="shared" si="49"/>
        <v>6.6190167622596722E-3</v>
      </c>
      <c r="EP195">
        <v>153</v>
      </c>
      <c r="EQ195">
        <v>11.29794964990978</v>
      </c>
      <c r="ER195">
        <v>9.1486420197579577E-3</v>
      </c>
      <c r="ES195">
        <v>0.11664213137889609</v>
      </c>
      <c r="ET195">
        <f t="shared" si="42"/>
        <v>11.307098291929538</v>
      </c>
      <c r="EU195" s="4">
        <f t="shared" si="43"/>
        <v>8.0910608394443851E-4</v>
      </c>
      <c r="FF195">
        <v>153</v>
      </c>
      <c r="FG195">
        <v>11.227518646536767</v>
      </c>
      <c r="FH195">
        <v>7.957964539277107E-2</v>
      </c>
      <c r="FI195">
        <v>1.7608760005013255</v>
      </c>
      <c r="FJ195">
        <f t="shared" si="44"/>
        <v>11.307098291929538</v>
      </c>
      <c r="FK195">
        <f t="shared" si="45"/>
        <v>7.0380254366030574E-3</v>
      </c>
    </row>
    <row r="196" spans="2:167" x14ac:dyDescent="0.2">
      <c r="B196" s="81">
        <v>45024</v>
      </c>
      <c r="C196">
        <v>4.645384958866936</v>
      </c>
      <c r="D196">
        <v>4.5578530171535672</v>
      </c>
      <c r="E196">
        <v>5.1060187186070705</v>
      </c>
      <c r="F196">
        <v>6.61666696820238</v>
      </c>
      <c r="G196">
        <v>0</v>
      </c>
      <c r="H196">
        <v>0</v>
      </c>
      <c r="I196">
        <v>0</v>
      </c>
      <c r="J196">
        <v>0</v>
      </c>
      <c r="K196">
        <v>1</v>
      </c>
      <c r="L196">
        <v>0</v>
      </c>
      <c r="M196">
        <v>0</v>
      </c>
      <c r="N196">
        <v>67</v>
      </c>
      <c r="O196">
        <v>11.074758237628831</v>
      </c>
      <c r="P196" s="74">
        <v>64521.78757650523</v>
      </c>
      <c r="V196" s="81">
        <v>44961</v>
      </c>
      <c r="W196" s="3">
        <v>50</v>
      </c>
      <c r="X196" s="3">
        <v>50</v>
      </c>
      <c r="Y196" s="3">
        <v>100.00000000001316</v>
      </c>
      <c r="Z196" s="3">
        <v>417.24018564759444</v>
      </c>
      <c r="AG196">
        <v>154</v>
      </c>
      <c r="AH196">
        <v>109539.02101993875</v>
      </c>
      <c r="AI196">
        <v>-27593.65961905841</v>
      </c>
      <c r="AJ196">
        <v>-1.5998459087280374</v>
      </c>
      <c r="AK196">
        <f t="shared" si="40"/>
        <v>81945.361400880342</v>
      </c>
      <c r="AL196" s="4">
        <f t="shared" si="41"/>
        <v>0.33673241715377888</v>
      </c>
      <c r="AW196">
        <v>150</v>
      </c>
      <c r="AX196">
        <v>81691.212568015049</v>
      </c>
      <c r="AY196">
        <v>-3212.4709226576815</v>
      </c>
      <c r="AZ196">
        <v>-0.42837056630089632</v>
      </c>
      <c r="BA196">
        <f t="shared" si="54"/>
        <v>78478.741645357368</v>
      </c>
      <c r="BB196" s="4">
        <f t="shared" si="55"/>
        <v>4.0934281759698987E-2</v>
      </c>
      <c r="BN196">
        <v>150</v>
      </c>
      <c r="BO196">
        <v>11.289131033264669</v>
      </c>
      <c r="BP196">
        <v>-1.8547973234534609E-2</v>
      </c>
      <c r="BQ196">
        <v>-0.22943714835818807</v>
      </c>
      <c r="BR196">
        <f t="shared" si="56"/>
        <v>11.270583060030134</v>
      </c>
      <c r="BS196" s="4">
        <f t="shared" si="57"/>
        <v>1.6456977545654162E-3</v>
      </c>
      <c r="CD196">
        <v>151</v>
      </c>
      <c r="CE196">
        <v>88572.483379394325</v>
      </c>
      <c r="CF196">
        <v>-9579.7383105758054</v>
      </c>
      <c r="CG196">
        <v>-1.2123892674295693</v>
      </c>
      <c r="CH196">
        <f t="shared" si="50"/>
        <v>78992.74506881852</v>
      </c>
      <c r="CI196" s="4">
        <f t="shared" si="51"/>
        <v>0.12127364737394469</v>
      </c>
      <c r="CT196">
        <v>151</v>
      </c>
      <c r="CU196">
        <v>11.354602555319644</v>
      </c>
      <c r="CV196">
        <v>-7.7491262659455273E-2</v>
      </c>
      <c r="CW196">
        <v>-0.92388087754909698</v>
      </c>
      <c r="CX196">
        <f t="shared" si="52"/>
        <v>11.4320938179791</v>
      </c>
      <c r="CY196" s="4">
        <f t="shared" si="53"/>
        <v>6.7783963194551298E-3</v>
      </c>
      <c r="DJ196">
        <v>152</v>
      </c>
      <c r="DK196">
        <v>88325.942045869611</v>
      </c>
      <c r="DL196">
        <v>-8803.5121874219767</v>
      </c>
      <c r="DM196">
        <v>-1.1186989822098017</v>
      </c>
      <c r="DN196">
        <f t="shared" si="46"/>
        <v>97129.454233291588</v>
      </c>
      <c r="DO196" s="4">
        <f t="shared" si="47"/>
        <v>9.063689543932936E-2</v>
      </c>
      <c r="DZ196">
        <v>152</v>
      </c>
      <c r="EA196">
        <v>11.351101432913058</v>
      </c>
      <c r="EB196">
        <v>-6.7307035479428734E-2</v>
      </c>
      <c r="EC196">
        <v>-0.80540820877270836</v>
      </c>
      <c r="ED196">
        <f t="shared" si="48"/>
        <v>11.283794397433629</v>
      </c>
      <c r="EE196" s="4">
        <f t="shared" si="49"/>
        <v>5.9649292701342517E-3</v>
      </c>
      <c r="EP196">
        <v>154</v>
      </c>
      <c r="EQ196">
        <v>11.300511271970016</v>
      </c>
      <c r="ER196">
        <v>1.3296707804114405E-2</v>
      </c>
      <c r="ES196">
        <v>0.16952858525284592</v>
      </c>
      <c r="ET196">
        <f t="shared" si="42"/>
        <v>11.313807979774131</v>
      </c>
      <c r="EU196" s="4">
        <f t="shared" si="43"/>
        <v>1.1752636979419427E-3</v>
      </c>
      <c r="FF196">
        <v>154</v>
      </c>
      <c r="FG196">
        <v>11.236900225130945</v>
      </c>
      <c r="FH196">
        <v>7.6907754643185555E-2</v>
      </c>
      <c r="FI196">
        <v>1.7017544968343337</v>
      </c>
      <c r="FJ196">
        <f t="shared" si="44"/>
        <v>11.313807979774131</v>
      </c>
      <c r="FK196">
        <f t="shared" si="45"/>
        <v>6.7976895825591823E-3</v>
      </c>
    </row>
    <row r="197" spans="2:167" x14ac:dyDescent="0.2">
      <c r="B197" s="81">
        <v>45031</v>
      </c>
      <c r="C197">
        <v>4.6959559059570335</v>
      </c>
      <c r="D197">
        <v>4.5578530171535672</v>
      </c>
      <c r="E197">
        <v>5.1060187186070705</v>
      </c>
      <c r="F197">
        <v>6.6227510435072476</v>
      </c>
      <c r="G197">
        <v>0</v>
      </c>
      <c r="H197">
        <v>0</v>
      </c>
      <c r="I197">
        <v>0</v>
      </c>
      <c r="J197">
        <v>0</v>
      </c>
      <c r="K197">
        <v>1</v>
      </c>
      <c r="L197">
        <v>0</v>
      </c>
      <c r="M197">
        <v>0</v>
      </c>
      <c r="N197">
        <v>68</v>
      </c>
      <c r="O197">
        <v>11.083755794702823</v>
      </c>
      <c r="P197" s="74">
        <v>65104.945607398986</v>
      </c>
      <c r="V197" s="81">
        <v>44968</v>
      </c>
      <c r="W197" s="3">
        <v>50</v>
      </c>
      <c r="X197" s="3">
        <v>50</v>
      </c>
      <c r="Y197" s="3">
        <v>100.00000000000658</v>
      </c>
      <c r="Z197" s="3">
        <v>421.38712723456695</v>
      </c>
      <c r="AG197">
        <v>155</v>
      </c>
      <c r="AH197">
        <v>109514.63070685501</v>
      </c>
      <c r="AI197">
        <v>-27016.078930474847</v>
      </c>
      <c r="AJ197">
        <v>-1.5663585020430424</v>
      </c>
      <c r="AK197">
        <f t="shared" si="40"/>
        <v>82498.551776380162</v>
      </c>
      <c r="AL197" s="4">
        <f t="shared" si="41"/>
        <v>0.32747337194117526</v>
      </c>
      <c r="AW197">
        <v>151</v>
      </c>
      <c r="AX197">
        <v>81667.115177973348</v>
      </c>
      <c r="AY197">
        <v>-2674.3701091548282</v>
      </c>
      <c r="AZ197">
        <v>-0.35661690509841859</v>
      </c>
      <c r="BA197">
        <f t="shared" si="54"/>
        <v>78992.74506881852</v>
      </c>
      <c r="BB197" s="4">
        <f t="shared" si="55"/>
        <v>3.3855895333488102E-2</v>
      </c>
      <c r="BN197">
        <v>151</v>
      </c>
      <c r="BO197">
        <v>11.288873415999888</v>
      </c>
      <c r="BP197">
        <v>-1.1762123339698505E-2</v>
      </c>
      <c r="BQ197">
        <v>-0.1454966536544835</v>
      </c>
      <c r="BR197">
        <f t="shared" si="56"/>
        <v>11.277111292660189</v>
      </c>
      <c r="BS197" s="4">
        <f t="shared" si="57"/>
        <v>1.0430085360028317E-3</v>
      </c>
      <c r="CD197">
        <v>152</v>
      </c>
      <c r="CE197">
        <v>88503.66253670695</v>
      </c>
      <c r="CF197">
        <v>-8981.2326782593154</v>
      </c>
      <c r="CG197">
        <v>-1.1366437948924342</v>
      </c>
      <c r="CH197">
        <f t="shared" si="50"/>
        <v>79522.429858447635</v>
      </c>
      <c r="CI197" s="4">
        <f t="shared" si="51"/>
        <v>0.11293961583223985</v>
      </c>
      <c r="CT197">
        <v>152</v>
      </c>
      <c r="CU197">
        <v>11.353699684221271</v>
      </c>
      <c r="CV197">
        <v>-6.9905286787641074E-2</v>
      </c>
      <c r="CW197">
        <v>-0.83343793204802996</v>
      </c>
      <c r="CX197">
        <f t="shared" si="52"/>
        <v>11.423604971008912</v>
      </c>
      <c r="CY197" s="4">
        <f t="shared" si="53"/>
        <v>6.1193718589751941E-3</v>
      </c>
      <c r="DJ197">
        <v>153</v>
      </c>
      <c r="DK197">
        <v>88271.335333235387</v>
      </c>
      <c r="DL197">
        <v>-6873.9612598518725</v>
      </c>
      <c r="DM197">
        <v>-0.87350290445815881</v>
      </c>
      <c r="DN197">
        <f t="shared" si="46"/>
        <v>95145.29659308726</v>
      </c>
      <c r="DO197" s="4">
        <f t="shared" si="47"/>
        <v>7.2246989667288472E-2</v>
      </c>
      <c r="DZ197">
        <v>153</v>
      </c>
      <c r="EA197">
        <v>11.350472841340887</v>
      </c>
      <c r="EB197">
        <v>-4.337454941134844E-2</v>
      </c>
      <c r="EC197">
        <v>-0.5190277346027895</v>
      </c>
      <c r="ED197">
        <f t="shared" si="48"/>
        <v>11.307098291929538</v>
      </c>
      <c r="EE197" s="4">
        <f t="shared" si="49"/>
        <v>3.8360460209589851E-3</v>
      </c>
      <c r="EP197">
        <v>155</v>
      </c>
      <c r="EQ197">
        <v>11.30336294275226</v>
      </c>
      <c r="ER197">
        <v>1.7173075190740406E-2</v>
      </c>
      <c r="ES197">
        <v>0.21895097526517918</v>
      </c>
      <c r="ET197">
        <f t="shared" si="42"/>
        <v>11.320536017943001</v>
      </c>
      <c r="EU197" s="4">
        <f t="shared" si="43"/>
        <v>1.5169842809140094E-3</v>
      </c>
      <c r="FF197">
        <v>155</v>
      </c>
      <c r="FG197">
        <v>11.246483296438416</v>
      </c>
      <c r="FH197">
        <v>7.4052721504584085E-2</v>
      </c>
      <c r="FI197">
        <v>1.638580561972141</v>
      </c>
      <c r="FJ197">
        <f t="shared" si="44"/>
        <v>11.320536017943001</v>
      </c>
      <c r="FK197">
        <f t="shared" si="45"/>
        <v>6.5414501033529545E-3</v>
      </c>
    </row>
    <row r="198" spans="2:167" x14ac:dyDescent="0.2">
      <c r="B198" s="81">
        <v>45038</v>
      </c>
      <c r="C198">
        <v>4.7491703830645049</v>
      </c>
      <c r="D198">
        <v>4.5578530171535672</v>
      </c>
      <c r="E198">
        <v>5.1060187186070696</v>
      </c>
      <c r="F198">
        <v>6.6288590224775925</v>
      </c>
      <c r="G198">
        <v>0</v>
      </c>
      <c r="H198">
        <v>0</v>
      </c>
      <c r="I198">
        <v>0</v>
      </c>
      <c r="J198">
        <v>0</v>
      </c>
      <c r="K198">
        <v>1</v>
      </c>
      <c r="L198">
        <v>0</v>
      </c>
      <c r="M198">
        <v>0</v>
      </c>
      <c r="N198">
        <v>69</v>
      </c>
      <c r="O198">
        <v>11.092739087970203</v>
      </c>
      <c r="P198" s="74">
        <v>65692.437281091057</v>
      </c>
      <c r="V198" s="81">
        <v>44975</v>
      </c>
      <c r="W198" s="3">
        <v>50</v>
      </c>
      <c r="X198" s="3">
        <v>50</v>
      </c>
      <c r="Y198" s="3">
        <v>100.0000000000033</v>
      </c>
      <c r="Z198" s="3">
        <v>425.58317631826014</v>
      </c>
      <c r="AG198">
        <v>156</v>
      </c>
      <c r="AH198">
        <v>109490.24039377127</v>
      </c>
      <c r="AI198">
        <v>-26434.875932885174</v>
      </c>
      <c r="AJ198">
        <v>-1.5326610784076471</v>
      </c>
      <c r="AK198">
        <f t="shared" si="40"/>
        <v>83055.364460886092</v>
      </c>
      <c r="AL198" s="4">
        <f t="shared" si="41"/>
        <v>0.31828017497092986</v>
      </c>
      <c r="AW198">
        <v>152</v>
      </c>
      <c r="AX198">
        <v>81643.017787931647</v>
      </c>
      <c r="AY198">
        <v>-2120.5879294840124</v>
      </c>
      <c r="AZ198">
        <v>-0.28277219439931711</v>
      </c>
      <c r="BA198">
        <f t="shared" si="54"/>
        <v>79522.429858447635</v>
      </c>
      <c r="BB198" s="4">
        <f t="shared" si="55"/>
        <v>2.6666538400030332E-2</v>
      </c>
      <c r="BN198">
        <v>152</v>
      </c>
      <c r="BO198">
        <v>11.288615798735108</v>
      </c>
      <c r="BP198">
        <v>-4.8214013014789003E-3</v>
      </c>
      <c r="BQ198">
        <v>-5.9640401229505632E-2</v>
      </c>
      <c r="BR198">
        <f t="shared" si="56"/>
        <v>11.283794397433629</v>
      </c>
      <c r="BS198" s="4">
        <f t="shared" si="57"/>
        <v>4.2728546193428278E-4</v>
      </c>
      <c r="CD198">
        <v>153</v>
      </c>
      <c r="CE198">
        <v>88436.020392695398</v>
      </c>
      <c r="CF198">
        <v>-7038.6463193118834</v>
      </c>
      <c r="CG198">
        <v>-0.89079461026043871</v>
      </c>
      <c r="CH198">
        <f t="shared" si="50"/>
        <v>81397.374073383515</v>
      </c>
      <c r="CI198" s="4">
        <f t="shared" si="51"/>
        <v>8.6472646070452061E-2</v>
      </c>
      <c r="CT198">
        <v>153</v>
      </c>
      <c r="CU198">
        <v>11.352813758324588</v>
      </c>
      <c r="CV198">
        <v>-4.5715466395050086E-2</v>
      </c>
      <c r="CW198">
        <v>-0.54503751469678297</v>
      </c>
      <c r="CX198">
        <f t="shared" si="52"/>
        <v>11.398529224719638</v>
      </c>
      <c r="CY198" s="4">
        <f t="shared" si="53"/>
        <v>4.0106460661528476E-3</v>
      </c>
      <c r="DJ198">
        <v>154</v>
      </c>
      <c r="DK198">
        <v>88218.714765249737</v>
      </c>
      <c r="DL198">
        <v>-6273.3533643693954</v>
      </c>
      <c r="DM198">
        <v>-0.79718115615145513</v>
      </c>
      <c r="DN198">
        <f t="shared" si="46"/>
        <v>94492.068129619132</v>
      </c>
      <c r="DO198" s="4">
        <f t="shared" si="47"/>
        <v>6.6390264162320453E-2</v>
      </c>
      <c r="DZ198">
        <v>154</v>
      </c>
      <c r="EA198">
        <v>11.349867112778171</v>
      </c>
      <c r="EB198">
        <v>-3.6059133004039623E-2</v>
      </c>
      <c r="EC198">
        <v>-0.4314901334728477</v>
      </c>
      <c r="ED198">
        <f t="shared" si="48"/>
        <v>11.313807979774131</v>
      </c>
      <c r="EE198" s="4">
        <f t="shared" si="49"/>
        <v>3.1871791591746202E-3</v>
      </c>
      <c r="EP198">
        <v>156</v>
      </c>
      <c r="EQ198">
        <v>11.306526093121558</v>
      </c>
      <c r="ER198">
        <v>2.0736612981169245E-2</v>
      </c>
      <c r="ES198">
        <v>0.26438489236754042</v>
      </c>
      <c r="ET198">
        <f t="shared" si="42"/>
        <v>11.327262706102728</v>
      </c>
      <c r="EU198" s="4">
        <f t="shared" si="43"/>
        <v>1.830681738315921E-3</v>
      </c>
      <c r="FF198">
        <v>156</v>
      </c>
      <c r="FG198">
        <v>11.256252851509696</v>
      </c>
      <c r="FH198">
        <v>7.1009854593031108E-2</v>
      </c>
      <c r="FI198">
        <v>1.5712503886492029</v>
      </c>
      <c r="FJ198">
        <f t="shared" si="44"/>
        <v>11.327262706102728</v>
      </c>
      <c r="FK198">
        <f t="shared" si="45"/>
        <v>6.2689333191481037E-3</v>
      </c>
    </row>
    <row r="199" spans="2:167" x14ac:dyDescent="0.2">
      <c r="B199" s="81">
        <v>45045</v>
      </c>
      <c r="C199">
        <v>4.8046473535817</v>
      </c>
      <c r="D199">
        <v>4.5578530171535672</v>
      </c>
      <c r="E199">
        <v>5.1060187186070696</v>
      </c>
      <c r="F199">
        <v>6.634990727073891</v>
      </c>
      <c r="G199">
        <v>0</v>
      </c>
      <c r="H199">
        <v>0</v>
      </c>
      <c r="I199">
        <v>0</v>
      </c>
      <c r="J199">
        <v>0</v>
      </c>
      <c r="K199">
        <v>1</v>
      </c>
      <c r="L199">
        <v>0</v>
      </c>
      <c r="M199">
        <v>0</v>
      </c>
      <c r="N199">
        <v>70</v>
      </c>
      <c r="O199">
        <v>11.101648360776293</v>
      </c>
      <c r="P199" s="74">
        <v>66280.324059340623</v>
      </c>
      <c r="V199" s="81">
        <v>44982</v>
      </c>
      <c r="W199" s="3">
        <v>50</v>
      </c>
      <c r="X199" s="3">
        <v>50</v>
      </c>
      <c r="Y199" s="3">
        <v>100.00000000000165</v>
      </c>
      <c r="Z199" s="3">
        <v>429.82653254938606</v>
      </c>
      <c r="AG199">
        <v>157</v>
      </c>
      <c r="AH199">
        <v>109465.85008068752</v>
      </c>
      <c r="AI199">
        <v>-25851.147358513292</v>
      </c>
      <c r="AJ199">
        <v>-1.4988172249859177</v>
      </c>
      <c r="AK199">
        <f t="shared" si="40"/>
        <v>83614.702722174232</v>
      </c>
      <c r="AL199" s="4">
        <f t="shared" si="41"/>
        <v>0.30916987702998416</v>
      </c>
      <c r="AW199">
        <v>153</v>
      </c>
      <c r="AX199">
        <v>92705.320158795425</v>
      </c>
      <c r="AY199">
        <v>-11307.94608541191</v>
      </c>
      <c r="AZ199">
        <v>-1.5078708523532605</v>
      </c>
      <c r="BA199">
        <f t="shared" si="54"/>
        <v>81397.374073383515</v>
      </c>
      <c r="BB199" s="4">
        <f t="shared" si="55"/>
        <v>0.13892273816127373</v>
      </c>
      <c r="BN199">
        <v>153</v>
      </c>
      <c r="BO199">
        <v>11.391242246742271</v>
      </c>
      <c r="BP199">
        <v>-8.4143954812732957E-2</v>
      </c>
      <c r="BQ199">
        <v>-1.040854911730634</v>
      </c>
      <c r="BR199">
        <f t="shared" si="56"/>
        <v>11.307098291929538</v>
      </c>
      <c r="BS199" s="4">
        <f t="shared" si="57"/>
        <v>7.4416930533619625E-3</v>
      </c>
      <c r="CD199">
        <v>154</v>
      </c>
      <c r="CE199">
        <v>88369.556947359655</v>
      </c>
      <c r="CF199">
        <v>-6424.1955464793136</v>
      </c>
      <c r="CG199">
        <v>-0.81303115804550707</v>
      </c>
      <c r="CH199">
        <f t="shared" si="50"/>
        <v>81945.361400880342</v>
      </c>
      <c r="CI199" s="4">
        <f t="shared" si="51"/>
        <v>7.839608535072369E-2</v>
      </c>
      <c r="CT199">
        <v>154</v>
      </c>
      <c r="CU199">
        <v>11.351944777629598</v>
      </c>
      <c r="CV199">
        <v>-3.8136797855466753E-2</v>
      </c>
      <c r="CW199">
        <v>-0.45468169004369685</v>
      </c>
      <c r="CX199">
        <f t="shared" si="52"/>
        <v>11.390081575485064</v>
      </c>
      <c r="CY199" s="4">
        <f t="shared" si="53"/>
        <v>3.3482462441312795E-3</v>
      </c>
      <c r="DJ199">
        <v>155</v>
      </c>
      <c r="DK199">
        <v>88167.940918828463</v>
      </c>
      <c r="DL199">
        <v>-5669.3891424483008</v>
      </c>
      <c r="DM199">
        <v>-0.72043290545673755</v>
      </c>
      <c r="DN199">
        <f t="shared" si="46"/>
        <v>93837.330061276763</v>
      </c>
      <c r="DO199" s="4">
        <f t="shared" si="47"/>
        <v>6.0417204312464244E-2</v>
      </c>
      <c r="DZ199">
        <v>155</v>
      </c>
      <c r="EA199">
        <v>11.349282642290799</v>
      </c>
      <c r="EB199">
        <v>-2.8746624347798289E-2</v>
      </c>
      <c r="EC199">
        <v>-0.34398732702019535</v>
      </c>
      <c r="ED199">
        <f t="shared" si="48"/>
        <v>11.320536017943001</v>
      </c>
      <c r="EE199" s="4">
        <f t="shared" si="49"/>
        <v>2.5393342066342985E-3</v>
      </c>
      <c r="EP199">
        <v>157</v>
      </c>
      <c r="EQ199">
        <v>11.310026672820163</v>
      </c>
      <c r="ER199">
        <v>2.3947980671803037E-2</v>
      </c>
      <c r="ES199">
        <v>0.30532875827330891</v>
      </c>
      <c r="ET199">
        <f t="shared" si="42"/>
        <v>11.333974653491966</v>
      </c>
      <c r="EU199" s="4">
        <f t="shared" si="43"/>
        <v>2.1129375531490826E-3</v>
      </c>
      <c r="FF199">
        <v>157</v>
      </c>
      <c r="FG199">
        <v>11.266195544508168</v>
      </c>
      <c r="FH199">
        <v>6.7779108983797798E-2</v>
      </c>
      <c r="FI199">
        <v>1.4997629828063421</v>
      </c>
      <c r="FJ199">
        <f t="shared" si="44"/>
        <v>11.333974653491966</v>
      </c>
      <c r="FK199">
        <f t="shared" si="45"/>
        <v>5.9801712158333836E-3</v>
      </c>
    </row>
    <row r="200" spans="2:167" x14ac:dyDescent="0.2">
      <c r="B200" s="81">
        <v>45052</v>
      </c>
      <c r="C200">
        <v>4.8623184369283239</v>
      </c>
      <c r="D200">
        <v>4.5578530171535672</v>
      </c>
      <c r="E200">
        <v>5.1060187186070696</v>
      </c>
      <c r="F200">
        <v>6.6411460162453784</v>
      </c>
      <c r="G200">
        <v>0</v>
      </c>
      <c r="H200">
        <v>0</v>
      </c>
      <c r="I200">
        <v>0</v>
      </c>
      <c r="J200">
        <v>0</v>
      </c>
      <c r="K200">
        <v>1</v>
      </c>
      <c r="L200">
        <v>0</v>
      </c>
      <c r="M200">
        <v>0</v>
      </c>
      <c r="N200">
        <v>71</v>
      </c>
      <c r="O200">
        <v>11.201908638310206</v>
      </c>
      <c r="P200" s="74">
        <v>73270.154684577821</v>
      </c>
      <c r="V200" s="81">
        <v>44989</v>
      </c>
      <c r="W200" s="3">
        <v>50</v>
      </c>
      <c r="X200" s="3">
        <v>50</v>
      </c>
      <c r="Y200" s="3">
        <v>100.00000000000082</v>
      </c>
      <c r="Z200" s="3">
        <v>434.11606500244028</v>
      </c>
      <c r="AG200">
        <v>158</v>
      </c>
      <c r="AH200">
        <v>111765.02737732201</v>
      </c>
      <c r="AI200">
        <v>-27358.660395729283</v>
      </c>
      <c r="AJ200">
        <v>-1.5862209473714184</v>
      </c>
      <c r="AK200">
        <f t="shared" si="40"/>
        <v>84406.366981592728</v>
      </c>
      <c r="AL200" s="4">
        <f t="shared" si="41"/>
        <v>0.32413029222896939</v>
      </c>
      <c r="AW200">
        <v>154</v>
      </c>
      <c r="AX200">
        <v>92681.222768753723</v>
      </c>
      <c r="AY200">
        <v>-10735.861367873382</v>
      </c>
      <c r="AZ200">
        <v>-1.4315855690544701</v>
      </c>
      <c r="BA200">
        <f t="shared" si="54"/>
        <v>81945.361400880342</v>
      </c>
      <c r="BB200" s="4">
        <f t="shared" si="55"/>
        <v>0.13101243541233618</v>
      </c>
      <c r="BN200">
        <v>154</v>
      </c>
      <c r="BO200">
        <v>11.390984629477492</v>
      </c>
      <c r="BP200">
        <v>-7.7176649703361022E-2</v>
      </c>
      <c r="BQ200">
        <v>-0.9546698285507984</v>
      </c>
      <c r="BR200">
        <f t="shared" si="56"/>
        <v>11.313807979774131</v>
      </c>
      <c r="BS200" s="4">
        <f t="shared" si="57"/>
        <v>6.8214565636371865E-3</v>
      </c>
      <c r="CD200">
        <v>155</v>
      </c>
      <c r="CE200">
        <v>88304.272200699736</v>
      </c>
      <c r="CF200">
        <v>-5805.7204243195738</v>
      </c>
      <c r="CG200">
        <v>-0.73475839359526496</v>
      </c>
      <c r="CH200">
        <f t="shared" si="50"/>
        <v>82498.551776380162</v>
      </c>
      <c r="CI200" s="4">
        <f t="shared" si="51"/>
        <v>7.0373604133761133E-2</v>
      </c>
      <c r="CT200">
        <v>155</v>
      </c>
      <c r="CU200">
        <v>11.351092742136299</v>
      </c>
      <c r="CV200">
        <v>-3.0556724193298024E-2</v>
      </c>
      <c r="CW200">
        <v>-0.3643091129743678</v>
      </c>
      <c r="CX200">
        <f t="shared" si="52"/>
        <v>11.381649466329597</v>
      </c>
      <c r="CY200" s="4">
        <f t="shared" si="53"/>
        <v>2.6847360115679337E-3</v>
      </c>
      <c r="DJ200">
        <v>156</v>
      </c>
      <c r="DK200">
        <v>88118.888555238795</v>
      </c>
      <c r="DL200">
        <v>-5063.5240943527024</v>
      </c>
      <c r="DM200">
        <v>-0.64344310885835065</v>
      </c>
      <c r="DN200">
        <f t="shared" si="46"/>
        <v>93182.412649591497</v>
      </c>
      <c r="DO200" s="4">
        <f t="shared" si="47"/>
        <v>5.4339911903696567E-2</v>
      </c>
      <c r="DZ200">
        <v>156</v>
      </c>
      <c r="EA200">
        <v>11.348717988224291</v>
      </c>
      <c r="EB200">
        <v>-2.1455282121563002E-2</v>
      </c>
      <c r="EC200">
        <v>-0.25673780191258894</v>
      </c>
      <c r="ED200">
        <f t="shared" si="48"/>
        <v>11.327262706102728</v>
      </c>
      <c r="EE200" s="4">
        <f t="shared" si="49"/>
        <v>1.8941277057169033E-3</v>
      </c>
      <c r="EP200">
        <v>158</v>
      </c>
      <c r="EQ200">
        <v>11.229253749769532</v>
      </c>
      <c r="ER200">
        <v>0.11414436613973145</v>
      </c>
      <c r="ES200">
        <v>1.4553025599512548</v>
      </c>
      <c r="ET200">
        <f t="shared" si="42"/>
        <v>11.343398115909263</v>
      </c>
      <c r="EU200" s="4">
        <f t="shared" si="43"/>
        <v>1.0062625412013221E-2</v>
      </c>
      <c r="FF200">
        <v>158</v>
      </c>
      <c r="FG200">
        <v>11.276299218429195</v>
      </c>
      <c r="FH200">
        <v>6.7098897480068587E-2</v>
      </c>
      <c r="FI200">
        <v>1.4847117959573684</v>
      </c>
      <c r="FJ200">
        <f t="shared" si="44"/>
        <v>11.343398115909263</v>
      </c>
      <c r="FK200">
        <f t="shared" si="45"/>
        <v>5.9152378144924234E-3</v>
      </c>
    </row>
    <row r="201" spans="2:167" x14ac:dyDescent="0.2">
      <c r="B201" s="81">
        <v>45059</v>
      </c>
      <c r="C201">
        <v>4.9221370203144419</v>
      </c>
      <c r="D201">
        <v>4.5578530171535672</v>
      </c>
      <c r="E201">
        <v>5.1060187186070696</v>
      </c>
      <c r="F201">
        <v>6.647324774395174</v>
      </c>
      <c r="G201">
        <v>0</v>
      </c>
      <c r="H201">
        <v>0</v>
      </c>
      <c r="I201">
        <v>0</v>
      </c>
      <c r="J201">
        <v>0</v>
      </c>
      <c r="K201">
        <v>1</v>
      </c>
      <c r="L201">
        <v>0</v>
      </c>
      <c r="M201">
        <v>0</v>
      </c>
      <c r="N201">
        <v>72</v>
      </c>
      <c r="O201">
        <v>11.209900717483515</v>
      </c>
      <c r="P201" s="74">
        <v>73858.081812533012</v>
      </c>
      <c r="V201" s="81">
        <v>44996</v>
      </c>
      <c r="W201" s="3">
        <v>50</v>
      </c>
      <c r="X201" s="3">
        <v>50</v>
      </c>
      <c r="Y201" s="3">
        <v>100.00000000000041</v>
      </c>
      <c r="Z201" s="3">
        <v>438.45111264175688</v>
      </c>
      <c r="AG201">
        <v>159</v>
      </c>
      <c r="AH201">
        <v>111740.63706423827</v>
      </c>
      <c r="AI201">
        <v>-34919.907482179769</v>
      </c>
      <c r="AJ201">
        <v>-2.0246126062938381</v>
      </c>
      <c r="AK201">
        <f t="shared" si="40"/>
        <v>76820.729582058499</v>
      </c>
      <c r="AL201" s="4">
        <f t="shared" si="41"/>
        <v>0.45456360115506272</v>
      </c>
      <c r="AW201">
        <v>155</v>
      </c>
      <c r="AX201">
        <v>92657.125378712022</v>
      </c>
      <c r="AY201">
        <v>-10158.57360233186</v>
      </c>
      <c r="AZ201">
        <v>-1.354606479438613</v>
      </c>
      <c r="BA201">
        <f t="shared" si="54"/>
        <v>82498.551776380162</v>
      </c>
      <c r="BB201" s="4">
        <f t="shared" si="55"/>
        <v>0.12313638704673992</v>
      </c>
      <c r="BN201">
        <v>155</v>
      </c>
      <c r="BO201">
        <v>11.390727012212711</v>
      </c>
      <c r="BP201">
        <v>-7.0190994269710316E-2</v>
      </c>
      <c r="BQ201">
        <v>-0.86825775312654174</v>
      </c>
      <c r="BR201">
        <f t="shared" si="56"/>
        <v>11.320536017943001</v>
      </c>
      <c r="BS201" s="4">
        <f t="shared" si="57"/>
        <v>6.2003242742620923E-3</v>
      </c>
      <c r="CD201">
        <v>156</v>
      </c>
      <c r="CE201">
        <v>88240.166152715639</v>
      </c>
      <c r="CF201">
        <v>-5184.8016918295471</v>
      </c>
      <c r="CG201">
        <v>-0.65617637153879482</v>
      </c>
      <c r="CH201">
        <f t="shared" si="50"/>
        <v>83055.364460886092</v>
      </c>
      <c r="CI201" s="4">
        <f t="shared" si="51"/>
        <v>6.2425849618314128E-2</v>
      </c>
      <c r="CT201">
        <v>156</v>
      </c>
      <c r="CU201">
        <v>11.350257651844689</v>
      </c>
      <c r="CV201">
        <v>-2.2994945741961814E-2</v>
      </c>
      <c r="CW201">
        <v>-0.27415465850181681</v>
      </c>
      <c r="CX201">
        <f t="shared" si="52"/>
        <v>11.373252597586651</v>
      </c>
      <c r="CY201" s="4">
        <f t="shared" si="53"/>
        <v>2.0218442828607562E-3</v>
      </c>
      <c r="DJ201">
        <v>157</v>
      </c>
      <c r="DK201">
        <v>88071.444758962418</v>
      </c>
      <c r="DL201">
        <v>-4456.7420367881859</v>
      </c>
      <c r="DM201">
        <v>-0.56633678404512</v>
      </c>
      <c r="DN201">
        <f t="shared" si="46"/>
        <v>92528.186795750604</v>
      </c>
      <c r="DO201" s="4">
        <f t="shared" si="47"/>
        <v>4.8166317650059728E-2</v>
      </c>
      <c r="DZ201">
        <v>157</v>
      </c>
      <c r="EA201">
        <v>11.348171850779782</v>
      </c>
      <c r="EB201">
        <v>-1.4197197287815655E-2</v>
      </c>
      <c r="EC201">
        <v>-0.16988624080267412</v>
      </c>
      <c r="ED201">
        <f t="shared" si="48"/>
        <v>11.333974653491966</v>
      </c>
      <c r="EE201" s="4">
        <f t="shared" si="49"/>
        <v>1.2526229960679804E-3</v>
      </c>
      <c r="EP201">
        <v>159</v>
      </c>
      <c r="EQ201">
        <v>11.196969232949213</v>
      </c>
      <c r="ER201">
        <v>5.2260566198716774E-2</v>
      </c>
      <c r="ES201">
        <v>0.66630477127877519</v>
      </c>
      <c r="ET201">
        <f t="shared" si="42"/>
        <v>11.24922979914793</v>
      </c>
      <c r="EU201" s="4">
        <f t="shared" si="43"/>
        <v>4.6457017175233848E-3</v>
      </c>
      <c r="FF201">
        <v>159</v>
      </c>
      <c r="FG201">
        <v>11.155132176420095</v>
      </c>
      <c r="FH201">
        <v>9.4097622727835173E-2</v>
      </c>
      <c r="FI201">
        <v>2.082118420456351</v>
      </c>
      <c r="FJ201">
        <f t="shared" si="44"/>
        <v>11.24922979914793</v>
      </c>
      <c r="FK201">
        <f t="shared" si="45"/>
        <v>8.3648058051905543E-3</v>
      </c>
    </row>
    <row r="202" spans="2:167" x14ac:dyDescent="0.2">
      <c r="B202" s="81">
        <v>45066</v>
      </c>
      <c r="C202">
        <v>4.9840512496448719</v>
      </c>
      <c r="D202">
        <v>4.5578530171535672</v>
      </c>
      <c r="E202">
        <v>5.1060187186070696</v>
      </c>
      <c r="F202">
        <v>6.6535269033557327</v>
      </c>
      <c r="G202">
        <v>0</v>
      </c>
      <c r="H202">
        <v>0</v>
      </c>
      <c r="I202">
        <v>0</v>
      </c>
      <c r="J202">
        <v>0</v>
      </c>
      <c r="K202">
        <v>1</v>
      </c>
      <c r="L202">
        <v>0</v>
      </c>
      <c r="M202">
        <v>0</v>
      </c>
      <c r="N202">
        <v>73</v>
      </c>
      <c r="O202">
        <v>11.217829438250831</v>
      </c>
      <c r="P202" s="74">
        <v>74446.00959726797</v>
      </c>
      <c r="V202" s="81">
        <v>45003</v>
      </c>
      <c r="W202" s="3">
        <v>50</v>
      </c>
      <c r="X202" s="3">
        <v>50</v>
      </c>
      <c r="Y202" s="3">
        <v>100.0000000000002</v>
      </c>
      <c r="Z202" s="3">
        <v>442.83134466067895</v>
      </c>
      <c r="AG202">
        <v>160</v>
      </c>
      <c r="AH202">
        <v>111716.24675115453</v>
      </c>
      <c r="AI202">
        <v>-36741.768463892164</v>
      </c>
      <c r="AJ202">
        <v>-2.1302418297496026</v>
      </c>
      <c r="AK202">
        <f t="shared" si="40"/>
        <v>74974.478287262362</v>
      </c>
      <c r="AL202" s="4">
        <f t="shared" si="41"/>
        <v>0.49005700744081515</v>
      </c>
      <c r="AW202">
        <v>156</v>
      </c>
      <c r="AX202">
        <v>92633.027988670321</v>
      </c>
      <c r="AY202">
        <v>-9577.6635277842288</v>
      </c>
      <c r="AZ202">
        <v>-1.2771443689339692</v>
      </c>
      <c r="BA202">
        <f t="shared" si="54"/>
        <v>83055.364460886092</v>
      </c>
      <c r="BB202" s="4">
        <f t="shared" si="55"/>
        <v>0.11531661548839163</v>
      </c>
      <c r="BN202">
        <v>156</v>
      </c>
      <c r="BO202">
        <v>11.390469394947932</v>
      </c>
      <c r="BP202">
        <v>-6.3206688845204084E-2</v>
      </c>
      <c r="BQ202">
        <v>-0.78186237722219742</v>
      </c>
      <c r="BR202">
        <f t="shared" si="56"/>
        <v>11.327262706102728</v>
      </c>
      <c r="BS202" s="4">
        <f t="shared" si="57"/>
        <v>5.5800496982515079E-3</v>
      </c>
      <c r="CD202">
        <v>157</v>
      </c>
      <c r="CE202">
        <v>88177.238803407367</v>
      </c>
      <c r="CF202">
        <v>-4562.5360812331346</v>
      </c>
      <c r="CG202">
        <v>-0.57742389174039288</v>
      </c>
      <c r="CH202">
        <f t="shared" si="50"/>
        <v>83614.702722174232</v>
      </c>
      <c r="CI202" s="4">
        <f t="shared" si="51"/>
        <v>5.4566193895265395E-2</v>
      </c>
      <c r="CT202">
        <v>157</v>
      </c>
      <c r="CU202">
        <v>11.34943950675477</v>
      </c>
      <c r="CV202">
        <v>-1.5464853262804112E-2</v>
      </c>
      <c r="CW202">
        <v>-0.18437797647454043</v>
      </c>
      <c r="CX202">
        <f t="shared" si="52"/>
        <v>11.364904360017574</v>
      </c>
      <c r="CY202" s="4">
        <f t="shared" si="53"/>
        <v>1.3607552490463896E-3</v>
      </c>
      <c r="DJ202">
        <v>158</v>
      </c>
      <c r="DK202">
        <v>88025.507372139429</v>
      </c>
      <c r="DL202">
        <v>-3619.1403905467014</v>
      </c>
      <c r="DM202">
        <v>-0.45989925216024602</v>
      </c>
      <c r="DN202">
        <f t="shared" si="46"/>
        <v>91644.647762686131</v>
      </c>
      <c r="DO202" s="4">
        <f t="shared" si="47"/>
        <v>3.9491017521486552E-2</v>
      </c>
      <c r="DZ202">
        <v>158</v>
      </c>
      <c r="EA202">
        <v>11.34764305399251</v>
      </c>
      <c r="EB202">
        <v>-4.2449380832465522E-3</v>
      </c>
      <c r="EC202">
        <v>-5.0795699938732126E-2</v>
      </c>
      <c r="ED202">
        <f t="shared" si="48"/>
        <v>11.343398115909263</v>
      </c>
      <c r="EE202" s="4">
        <f t="shared" si="49"/>
        <v>3.7422102617494941E-4</v>
      </c>
      <c r="EP202">
        <v>160</v>
      </c>
      <c r="EQ202">
        <v>11.193650856381121</v>
      </c>
      <c r="ER202">
        <v>3.1252188722547203E-2</v>
      </c>
      <c r="ES202">
        <v>0.39845497233149457</v>
      </c>
      <c r="ET202">
        <f t="shared" si="42"/>
        <v>11.224903045103668</v>
      </c>
      <c r="EU202" s="4">
        <f t="shared" si="43"/>
        <v>2.7841833998004544E-3</v>
      </c>
      <c r="FF202">
        <v>160</v>
      </c>
      <c r="FG202">
        <v>11.132814468354917</v>
      </c>
      <c r="FH202">
        <v>9.2088576748750484E-2</v>
      </c>
      <c r="FI202">
        <v>2.0376638261814777</v>
      </c>
      <c r="FJ202">
        <f t="shared" si="44"/>
        <v>11.224903045103668</v>
      </c>
      <c r="FK202">
        <f t="shared" si="45"/>
        <v>8.2039529765844856E-3</v>
      </c>
    </row>
    <row r="203" spans="2:167" x14ac:dyDescent="0.2">
      <c r="B203" s="81">
        <v>45073</v>
      </c>
      <c r="C203">
        <v>5.0480022369538542</v>
      </c>
      <c r="D203">
        <v>4.5578530171535672</v>
      </c>
      <c r="E203">
        <v>5.1060187186070696</v>
      </c>
      <c r="F203">
        <v>6.6597523168074968</v>
      </c>
      <c r="G203">
        <v>0</v>
      </c>
      <c r="H203">
        <v>0</v>
      </c>
      <c r="I203">
        <v>0</v>
      </c>
      <c r="J203">
        <v>0</v>
      </c>
      <c r="K203">
        <v>1</v>
      </c>
      <c r="L203">
        <v>0</v>
      </c>
      <c r="M203">
        <v>0</v>
      </c>
      <c r="N203">
        <v>74</v>
      </c>
      <c r="O203">
        <v>11.225695792289283</v>
      </c>
      <c r="P203" s="74">
        <v>75033.937658928407</v>
      </c>
      <c r="V203" s="81">
        <v>45010</v>
      </c>
      <c r="W203" s="3">
        <v>50</v>
      </c>
      <c r="X203" s="3">
        <v>50</v>
      </c>
      <c r="Y203" s="3">
        <v>100.0000000000001</v>
      </c>
      <c r="Z203" s="3">
        <v>447.25666273203888</v>
      </c>
      <c r="AG203">
        <v>161</v>
      </c>
      <c r="AH203">
        <v>111691.85643807078</v>
      </c>
      <c r="AI203">
        <v>-36922.879983239778</v>
      </c>
      <c r="AJ203">
        <v>-2.1407424493575822</v>
      </c>
      <c r="AK203">
        <f t="shared" si="40"/>
        <v>74768.976454831005</v>
      </c>
      <c r="AL203" s="4">
        <f t="shared" si="41"/>
        <v>0.49382620618787543</v>
      </c>
      <c r="AW203">
        <v>157</v>
      </c>
      <c r="AX203">
        <v>92608.93059862862</v>
      </c>
      <c r="AY203">
        <v>-8994.227876454388</v>
      </c>
      <c r="AZ203">
        <v>-1.1993454825385923</v>
      </c>
      <c r="BA203">
        <f t="shared" si="54"/>
        <v>83614.702722174232</v>
      </c>
      <c r="BB203" s="4">
        <f t="shared" si="55"/>
        <v>0.10756753996171489</v>
      </c>
      <c r="BN203">
        <v>157</v>
      </c>
      <c r="BO203">
        <v>11.390211777683151</v>
      </c>
      <c r="BP203">
        <v>-5.6237124191184762E-2</v>
      </c>
      <c r="BQ203">
        <v>-0.69564934363107267</v>
      </c>
      <c r="BR203">
        <f t="shared" si="56"/>
        <v>11.333974653491966</v>
      </c>
      <c r="BS203" s="4">
        <f t="shared" si="57"/>
        <v>4.9618184185596589E-3</v>
      </c>
      <c r="CD203">
        <v>158</v>
      </c>
      <c r="CE203">
        <v>88115.490152774903</v>
      </c>
      <c r="CF203">
        <v>-3709.1231711821747</v>
      </c>
      <c r="CG203">
        <v>-0.46941795052492452</v>
      </c>
      <c r="CH203">
        <f t="shared" si="50"/>
        <v>84406.366981592728</v>
      </c>
      <c r="CI203" s="4">
        <f t="shared" si="51"/>
        <v>4.3943641976571003E-2</v>
      </c>
      <c r="CT203">
        <v>158</v>
      </c>
      <c r="CU203">
        <v>11.348638306866544</v>
      </c>
      <c r="CV203">
        <v>-5.2401909572807881E-3</v>
      </c>
      <c r="CW203">
        <v>-6.2475588266165553E-2</v>
      </c>
      <c r="CX203">
        <f t="shared" si="52"/>
        <v>11.353878497823825</v>
      </c>
      <c r="CY203" s="4">
        <f t="shared" si="53"/>
        <v>4.6153311912622324E-4</v>
      </c>
      <c r="DJ203">
        <v>159</v>
      </c>
      <c r="DK203">
        <v>87980.983669990965</v>
      </c>
      <c r="DL203">
        <v>-11160.254087932466</v>
      </c>
      <c r="DM203">
        <v>-1.4181799972073337</v>
      </c>
      <c r="DN203">
        <f t="shared" si="46"/>
        <v>99141.237757923431</v>
      </c>
      <c r="DO203" s="4">
        <f t="shared" si="47"/>
        <v>0.11256924303469805</v>
      </c>
      <c r="DZ203">
        <v>159</v>
      </c>
      <c r="EA203">
        <v>11.347130530484277</v>
      </c>
      <c r="EB203">
        <v>-9.7900731336347135E-2</v>
      </c>
      <c r="EC203">
        <v>-1.1714979288791392</v>
      </c>
      <c r="ED203">
        <f t="shared" si="48"/>
        <v>11.24922979914793</v>
      </c>
      <c r="EE203" s="4">
        <f t="shared" si="49"/>
        <v>8.7028830492699681E-3</v>
      </c>
      <c r="EP203">
        <v>161</v>
      </c>
      <c r="EQ203">
        <v>11.193230883497867</v>
      </c>
      <c r="ER203">
        <v>2.8927441153111744E-2</v>
      </c>
      <c r="ES203">
        <v>0.36881521696329467</v>
      </c>
      <c r="ET203">
        <f t="shared" si="42"/>
        <v>11.222158324650978</v>
      </c>
      <c r="EU203" s="4">
        <f t="shared" si="43"/>
        <v>2.57770745308135E-3</v>
      </c>
      <c r="FF203">
        <v>161</v>
      </c>
      <c r="FG203">
        <v>11.130479082657363</v>
      </c>
      <c r="FH203">
        <v>9.1679241993615435E-2</v>
      </c>
      <c r="FI203">
        <v>2.0286063876501688</v>
      </c>
      <c r="FJ203">
        <f t="shared" si="44"/>
        <v>11.222158324650978</v>
      </c>
      <c r="FK203">
        <f t="shared" si="45"/>
        <v>8.1694839211303646E-3</v>
      </c>
    </row>
    <row r="204" spans="2:167" x14ac:dyDescent="0.2">
      <c r="B204" s="81">
        <v>45080</v>
      </c>
      <c r="C204">
        <v>5.1139247324585471</v>
      </c>
      <c r="D204">
        <v>4.5578530171535672</v>
      </c>
      <c r="E204">
        <v>5.1060187186070696</v>
      </c>
      <c r="F204">
        <v>6.6660009363979889</v>
      </c>
      <c r="G204">
        <v>0</v>
      </c>
      <c r="H204">
        <v>0</v>
      </c>
      <c r="I204">
        <v>0</v>
      </c>
      <c r="J204">
        <v>0</v>
      </c>
      <c r="K204">
        <v>1</v>
      </c>
      <c r="L204">
        <v>0</v>
      </c>
      <c r="M204">
        <v>0</v>
      </c>
      <c r="N204">
        <v>75</v>
      </c>
      <c r="O204">
        <v>11.283264337394094</v>
      </c>
      <c r="P204" s="74">
        <v>79480.289365615259</v>
      </c>
      <c r="V204" s="81">
        <v>45017</v>
      </c>
      <c r="W204" s="3">
        <v>50</v>
      </c>
      <c r="X204" s="3">
        <v>50</v>
      </c>
      <c r="Y204" s="3">
        <v>100.00000000000006</v>
      </c>
      <c r="Z204" s="3">
        <v>451.72713259668649</v>
      </c>
      <c r="AG204">
        <v>162</v>
      </c>
      <c r="AH204">
        <v>102291.61539599948</v>
      </c>
      <c r="AI204">
        <v>-30620.717759368548</v>
      </c>
      <c r="AJ204">
        <v>-1.7753509576455877</v>
      </c>
      <c r="AK204">
        <f t="shared" si="40"/>
        <v>71670.897636630936</v>
      </c>
      <c r="AL204" s="4">
        <f t="shared" si="41"/>
        <v>0.42724060628645349</v>
      </c>
      <c r="AW204">
        <v>158</v>
      </c>
      <c r="AX204">
        <v>92584.833208586933</v>
      </c>
      <c r="AY204">
        <v>-8178.4662269942055</v>
      </c>
      <c r="AZ204">
        <v>-1.0905668233198771</v>
      </c>
      <c r="BA204">
        <f t="shared" si="54"/>
        <v>84406.366981592728</v>
      </c>
      <c r="BB204" s="4">
        <f t="shared" si="55"/>
        <v>9.6893949111419034E-2</v>
      </c>
      <c r="BN204">
        <v>158</v>
      </c>
      <c r="BO204">
        <v>11.389954160418371</v>
      </c>
      <c r="BP204">
        <v>-4.6556044509108219E-2</v>
      </c>
      <c r="BQ204">
        <v>-0.57589505634601401</v>
      </c>
      <c r="BR204">
        <f t="shared" si="56"/>
        <v>11.343398115909263</v>
      </c>
      <c r="BS204" s="4">
        <f t="shared" si="57"/>
        <v>4.1042414304239896E-3</v>
      </c>
      <c r="CD204">
        <v>159</v>
      </c>
      <c r="CE204">
        <v>88054.920200818262</v>
      </c>
      <c r="CF204">
        <v>-11234.190618759763</v>
      </c>
      <c r="CG204">
        <v>-1.4217728807274304</v>
      </c>
      <c r="CH204">
        <f t="shared" si="50"/>
        <v>76820.729582058499</v>
      </c>
      <c r="CI204" s="4">
        <f t="shared" si="51"/>
        <v>0.14623905135865192</v>
      </c>
      <c r="CT204">
        <v>159</v>
      </c>
      <c r="CU204">
        <v>11.347854052180006</v>
      </c>
      <c r="CV204">
        <v>-9.8624253032076226E-2</v>
      </c>
      <c r="CW204">
        <v>-1.1758365822392611</v>
      </c>
      <c r="CX204">
        <f t="shared" si="52"/>
        <v>11.446478305212082</v>
      </c>
      <c r="CY204" s="4">
        <f t="shared" si="53"/>
        <v>8.6161219549220035E-3</v>
      </c>
      <c r="DJ204">
        <v>160</v>
      </c>
      <c r="DK204">
        <v>87937.789234035474</v>
      </c>
      <c r="DL204">
        <v>-12963.310946773112</v>
      </c>
      <c r="DM204">
        <v>-1.6473019464826848</v>
      </c>
      <c r="DN204">
        <f t="shared" si="46"/>
        <v>100901.10018080859</v>
      </c>
      <c r="DO204" s="4">
        <f t="shared" si="47"/>
        <v>0.12847541725059144</v>
      </c>
      <c r="DZ204">
        <v>160</v>
      </c>
      <c r="EA204">
        <v>11.346633308492757</v>
      </c>
      <c r="EB204">
        <v>-0.12173026338908954</v>
      </c>
      <c r="EC204">
        <v>-1.4566464366061949</v>
      </c>
      <c r="ED204">
        <f t="shared" si="48"/>
        <v>11.224903045103668</v>
      </c>
      <c r="EE204" s="4">
        <f t="shared" si="49"/>
        <v>1.0844660564100694E-2</v>
      </c>
      <c r="EP204">
        <v>162</v>
      </c>
      <c r="EQ204">
        <v>11.193102001586727</v>
      </c>
      <c r="ER204">
        <v>-1.3261948097440523E-2</v>
      </c>
      <c r="ES204">
        <v>-0.16908541059765769</v>
      </c>
      <c r="ET204">
        <f t="shared" si="42"/>
        <v>11.179840053489286</v>
      </c>
      <c r="EU204" s="4">
        <f t="shared" si="43"/>
        <v>1.1862377309504889E-3</v>
      </c>
      <c r="FF204">
        <v>162</v>
      </c>
      <c r="FG204">
        <v>11.130380646293448</v>
      </c>
      <c r="FH204">
        <v>4.9459407195838523E-2</v>
      </c>
      <c r="FI204">
        <v>1.094398984819879</v>
      </c>
      <c r="FJ204">
        <f t="shared" si="44"/>
        <v>11.179840053489286</v>
      </c>
      <c r="FK204">
        <f t="shared" si="45"/>
        <v>4.4239816454620905E-3</v>
      </c>
    </row>
    <row r="205" spans="2:167" x14ac:dyDescent="0.2">
      <c r="B205" s="81">
        <v>45087</v>
      </c>
      <c r="C205">
        <v>5.181748074311896</v>
      </c>
      <c r="D205">
        <v>4.5618154950191316</v>
      </c>
      <c r="E205">
        <v>5.1085653530804969</v>
      </c>
      <c r="F205">
        <v>6.6722726890443598</v>
      </c>
      <c r="G205">
        <v>0</v>
      </c>
      <c r="H205">
        <v>0</v>
      </c>
      <c r="I205">
        <v>0</v>
      </c>
      <c r="J205">
        <v>0</v>
      </c>
      <c r="K205">
        <v>1</v>
      </c>
      <c r="L205">
        <v>0</v>
      </c>
      <c r="M205">
        <v>0</v>
      </c>
      <c r="N205">
        <v>76</v>
      </c>
      <c r="O205">
        <v>11.291489419712098</v>
      </c>
      <c r="P205" s="74">
        <v>80136.717173970217</v>
      </c>
      <c r="V205" s="81">
        <v>45024</v>
      </c>
      <c r="W205" s="3">
        <v>54.500000000000007</v>
      </c>
      <c r="X205" s="3">
        <v>50</v>
      </c>
      <c r="Y205" s="3">
        <v>100.00000000000003</v>
      </c>
      <c r="Z205" s="3">
        <v>456.24293618878249</v>
      </c>
      <c r="AG205">
        <v>163</v>
      </c>
      <c r="AH205">
        <v>102267.22508291574</v>
      </c>
      <c r="AI205">
        <v>-30578.481409517</v>
      </c>
      <c r="AJ205">
        <v>-1.7729021468520045</v>
      </c>
      <c r="AK205">
        <f t="shared" si="40"/>
        <v>71688.743673398742</v>
      </c>
      <c r="AL205" s="4">
        <f t="shared" si="41"/>
        <v>0.4265450870338468</v>
      </c>
      <c r="AW205">
        <v>159</v>
      </c>
      <c r="AX205">
        <v>92560.735818545232</v>
      </c>
      <c r="AY205">
        <v>-15740.006236486734</v>
      </c>
      <c r="AZ205">
        <v>-2.0988689228431481</v>
      </c>
      <c r="BA205">
        <f t="shared" si="54"/>
        <v>76820.729582058499</v>
      </c>
      <c r="BB205" s="4">
        <f t="shared" si="55"/>
        <v>0.20489269396580706</v>
      </c>
      <c r="BN205">
        <v>159</v>
      </c>
      <c r="BO205">
        <v>11.389696543153592</v>
      </c>
      <c r="BP205">
        <v>-0.14046674400566239</v>
      </c>
      <c r="BQ205">
        <v>-1.7375639255189723</v>
      </c>
      <c r="BR205">
        <f t="shared" si="56"/>
        <v>11.24922979914793</v>
      </c>
      <c r="BS205" s="4">
        <f t="shared" si="57"/>
        <v>1.2486787674681693E-2</v>
      </c>
      <c r="CD205">
        <v>160</v>
      </c>
      <c r="CE205">
        <v>87995.52894753743</v>
      </c>
      <c r="CF205">
        <v>-13021.050660275068</v>
      </c>
      <c r="CG205">
        <v>-1.6479137069690291</v>
      </c>
      <c r="CH205">
        <f t="shared" si="50"/>
        <v>74974.478287262362</v>
      </c>
      <c r="CI205" s="4">
        <f t="shared" si="51"/>
        <v>0.17367310793928198</v>
      </c>
      <c r="CT205">
        <v>160</v>
      </c>
      <c r="CU205">
        <v>11.34708674269516</v>
      </c>
      <c r="CV205">
        <v>-0.12218369759149184</v>
      </c>
      <c r="CW205">
        <v>-1.456721414504494</v>
      </c>
      <c r="CX205">
        <f t="shared" si="52"/>
        <v>11.469270440286651</v>
      </c>
      <c r="CY205" s="4">
        <f t="shared" si="53"/>
        <v>1.0653135979975907E-2</v>
      </c>
      <c r="DJ205">
        <v>161</v>
      </c>
      <c r="DK205">
        <v>87895.846988681093</v>
      </c>
      <c r="DL205">
        <v>-13126.870533850088</v>
      </c>
      <c r="DM205">
        <v>-1.6680861448455941</v>
      </c>
      <c r="DN205">
        <f t="shared" si="46"/>
        <v>101022.71752253118</v>
      </c>
      <c r="DO205" s="4">
        <f t="shared" si="47"/>
        <v>0.1299397883542619</v>
      </c>
      <c r="DZ205">
        <v>161</v>
      </c>
      <c r="EA205">
        <v>11.346150500781473</v>
      </c>
      <c r="EB205">
        <v>-0.12399217613049451</v>
      </c>
      <c r="EC205">
        <v>-1.4837128952086085</v>
      </c>
      <c r="ED205">
        <f t="shared" si="48"/>
        <v>11.222158324650978</v>
      </c>
      <c r="EE205" s="4">
        <f t="shared" si="49"/>
        <v>1.104887068453927E-2</v>
      </c>
      <c r="EP205">
        <v>163</v>
      </c>
      <c r="EQ205">
        <v>11.193003103116299</v>
      </c>
      <c r="ER205">
        <v>-1.2914080855928489E-2</v>
      </c>
      <c r="ES205">
        <v>-0.16465021940761762</v>
      </c>
      <c r="ET205">
        <f t="shared" si="42"/>
        <v>11.18008902226037</v>
      </c>
      <c r="EU205" s="4">
        <f t="shared" si="43"/>
        <v>1.1550964245647432E-3</v>
      </c>
      <c r="FF205">
        <v>163</v>
      </c>
      <c r="FG205">
        <v>11.130509277916453</v>
      </c>
      <c r="FH205">
        <v>4.9579744343917653E-2</v>
      </c>
      <c r="FI205">
        <v>1.09706171088476</v>
      </c>
      <c r="FJ205">
        <f t="shared" si="44"/>
        <v>11.18008902226037</v>
      </c>
      <c r="FK205">
        <f t="shared" si="45"/>
        <v>4.4346466513102692E-3</v>
      </c>
    </row>
    <row r="206" spans="2:167" x14ac:dyDescent="0.2">
      <c r="B206" s="81">
        <v>45094</v>
      </c>
      <c r="C206">
        <v>5.2513971833400372</v>
      </c>
      <c r="D206">
        <v>4.5669367561449441</v>
      </c>
      <c r="E206">
        <v>5.1128755564079542</v>
      </c>
      <c r="F206">
        <v>6.6785675050595774</v>
      </c>
      <c r="G206">
        <v>0</v>
      </c>
      <c r="H206">
        <v>0</v>
      </c>
      <c r="I206">
        <v>0</v>
      </c>
      <c r="J206">
        <v>0</v>
      </c>
      <c r="K206">
        <v>1</v>
      </c>
      <c r="L206">
        <v>0</v>
      </c>
      <c r="M206">
        <v>0</v>
      </c>
      <c r="N206">
        <v>77</v>
      </c>
      <c r="O206">
        <v>11.2999742612039</v>
      </c>
      <c r="P206" s="74">
        <v>80819.557315435843</v>
      </c>
      <c r="V206" s="81">
        <v>45031</v>
      </c>
      <c r="W206" s="3">
        <v>59.90000000000002</v>
      </c>
      <c r="X206" s="3">
        <v>50</v>
      </c>
      <c r="Y206" s="3">
        <v>100.00000000000001</v>
      </c>
      <c r="Z206" s="3">
        <v>460.80433813696061</v>
      </c>
      <c r="AG206">
        <v>164</v>
      </c>
      <c r="AH206">
        <v>102242.834769832</v>
      </c>
      <c r="AI206">
        <v>-30533.965547199929</v>
      </c>
      <c r="AJ206">
        <v>-1.770321172773732</v>
      </c>
      <c r="AK206">
        <f t="shared" si="40"/>
        <v>71708.869222632071</v>
      </c>
      <c r="AL206" s="4">
        <f t="shared" si="41"/>
        <v>0.42580458844501051</v>
      </c>
      <c r="AW206">
        <v>160</v>
      </c>
      <c r="AX206">
        <v>92536.638428503531</v>
      </c>
      <c r="AY206">
        <v>-17562.160141241169</v>
      </c>
      <c r="AZ206">
        <v>-2.341846094889048</v>
      </c>
      <c r="BA206">
        <f t="shared" si="54"/>
        <v>74974.478287262362</v>
      </c>
      <c r="BB206" s="4">
        <f t="shared" si="55"/>
        <v>0.23424184525769293</v>
      </c>
      <c r="BN206">
        <v>160</v>
      </c>
      <c r="BO206">
        <v>11.389438925888811</v>
      </c>
      <c r="BP206">
        <v>-0.16453588078514336</v>
      </c>
      <c r="BQ206">
        <v>-2.0352974857467379</v>
      </c>
      <c r="BR206">
        <f t="shared" si="56"/>
        <v>11.224903045103668</v>
      </c>
      <c r="BS206" s="4">
        <f t="shared" si="57"/>
        <v>1.4658111533258574E-2</v>
      </c>
      <c r="CD206">
        <v>161</v>
      </c>
      <c r="CE206">
        <v>87937.316392932451</v>
      </c>
      <c r="CF206">
        <v>-13168.339938101446</v>
      </c>
      <c r="CG206">
        <v>-1.6665542933665733</v>
      </c>
      <c r="CH206">
        <f t="shared" si="50"/>
        <v>74768.976454831005</v>
      </c>
      <c r="CI206" s="4">
        <f t="shared" si="51"/>
        <v>0.1761203718771866</v>
      </c>
      <c r="CT206">
        <v>161</v>
      </c>
      <c r="CU206">
        <v>11.346336378412003</v>
      </c>
      <c r="CV206">
        <v>-0.12417805376102464</v>
      </c>
      <c r="CW206">
        <v>-1.4804989019891246</v>
      </c>
      <c r="CX206">
        <f t="shared" si="52"/>
        <v>11.470514432173028</v>
      </c>
      <c r="CY206" s="4">
        <f t="shared" si="53"/>
        <v>1.0825848700623602E-2</v>
      </c>
      <c r="DJ206">
        <v>162</v>
      </c>
      <c r="DK206">
        <v>87855.086373567377</v>
      </c>
      <c r="DL206">
        <v>-16184.188736936441</v>
      </c>
      <c r="DM206">
        <v>-2.0565923102565811</v>
      </c>
      <c r="DN206">
        <f t="shared" si="46"/>
        <v>104039.27511050382</v>
      </c>
      <c r="DO206" s="4">
        <f t="shared" si="47"/>
        <v>0.15555845347583053</v>
      </c>
      <c r="DZ206">
        <v>162</v>
      </c>
      <c r="EA206">
        <v>11.345681295112408</v>
      </c>
      <c r="EB206">
        <v>-0.16584124162312186</v>
      </c>
      <c r="EC206">
        <v>-1.9844864122286874</v>
      </c>
      <c r="ED206">
        <f t="shared" si="48"/>
        <v>11.179840053489286</v>
      </c>
      <c r="EE206" s="4">
        <f t="shared" si="49"/>
        <v>1.4833954764081078E-2</v>
      </c>
      <c r="EP206">
        <v>164</v>
      </c>
      <c r="EQ206">
        <v>11.192907814490866</v>
      </c>
      <c r="ER206">
        <v>-1.2538096492832551E-2</v>
      </c>
      <c r="ES206">
        <v>-0.15985654430458771</v>
      </c>
      <c r="ET206">
        <f t="shared" si="42"/>
        <v>11.180369717998033</v>
      </c>
      <c r="EU206" s="4">
        <f t="shared" si="43"/>
        <v>1.1214384505235874E-3</v>
      </c>
      <c r="FF206">
        <v>164</v>
      </c>
      <c r="FG206">
        <v>11.130661092283697</v>
      </c>
      <c r="FH206">
        <v>4.9708625714336208E-2</v>
      </c>
      <c r="FI206">
        <v>1.0999134968026496</v>
      </c>
      <c r="FJ206">
        <f t="shared" si="44"/>
        <v>11.180369717998033</v>
      </c>
      <c r="FK206">
        <f t="shared" si="45"/>
        <v>4.4460627839807317E-3</v>
      </c>
    </row>
    <row r="207" spans="2:167" x14ac:dyDescent="0.2">
      <c r="B207" s="81">
        <v>45101</v>
      </c>
      <c r="C207">
        <v>5.3227935569902174</v>
      </c>
      <c r="D207">
        <v>4.5721955945878356</v>
      </c>
      <c r="E207">
        <v>5.1180775135380152</v>
      </c>
      <c r="F207">
        <v>6.6848853168518412</v>
      </c>
      <c r="G207">
        <v>0</v>
      </c>
      <c r="H207">
        <v>0</v>
      </c>
      <c r="I207">
        <v>0</v>
      </c>
      <c r="J207">
        <v>0</v>
      </c>
      <c r="K207">
        <v>1</v>
      </c>
      <c r="L207">
        <v>0</v>
      </c>
      <c r="M207">
        <v>0</v>
      </c>
      <c r="N207">
        <v>78</v>
      </c>
      <c r="O207">
        <v>11.308476461421856</v>
      </c>
      <c r="P207" s="74">
        <v>81509.630787707734</v>
      </c>
      <c r="V207" s="81">
        <v>45038</v>
      </c>
      <c r="W207" s="3">
        <v>65.885000000000019</v>
      </c>
      <c r="X207" s="3">
        <v>50</v>
      </c>
      <c r="Y207" s="3">
        <v>100</v>
      </c>
      <c r="Z207" s="3">
        <v>465.41166232873343</v>
      </c>
      <c r="AG207">
        <v>165</v>
      </c>
      <c r="AH207">
        <v>102218.44445674826</v>
      </c>
      <c r="AI207">
        <v>-30489.098133631705</v>
      </c>
      <c r="AJ207">
        <v>-1.7677198161931518</v>
      </c>
      <c r="AK207">
        <f t="shared" si="40"/>
        <v>71729.346323116552</v>
      </c>
      <c r="AL207" s="4">
        <f t="shared" si="41"/>
        <v>0.42505752103593114</v>
      </c>
      <c r="AW207">
        <v>161</v>
      </c>
      <c r="AX207">
        <v>92512.54103846183</v>
      </c>
      <c r="AY207">
        <v>-17743.564583630825</v>
      </c>
      <c r="AZ207">
        <v>-2.366035675304508</v>
      </c>
      <c r="BA207">
        <f t="shared" si="54"/>
        <v>74768.976454831005</v>
      </c>
      <c r="BB207" s="4">
        <f t="shared" si="55"/>
        <v>0.23731185613260283</v>
      </c>
      <c r="BN207">
        <v>161</v>
      </c>
      <c r="BO207">
        <v>11.389181308624032</v>
      </c>
      <c r="BP207">
        <v>-0.16702298397305348</v>
      </c>
      <c r="BQ207">
        <v>-2.0660627804714569</v>
      </c>
      <c r="BR207">
        <f t="shared" si="56"/>
        <v>11.222158324650978</v>
      </c>
      <c r="BS207" s="4">
        <f t="shared" si="57"/>
        <v>1.4883320938911105E-2</v>
      </c>
      <c r="CD207">
        <v>162</v>
      </c>
      <c r="CE207">
        <v>87880.282537003266</v>
      </c>
      <c r="CF207">
        <v>-16209.38490037233</v>
      </c>
      <c r="CG207">
        <v>-2.0514218288354384</v>
      </c>
      <c r="CH207">
        <f t="shared" si="50"/>
        <v>71670.897636630936</v>
      </c>
      <c r="CI207" s="4">
        <f t="shared" si="51"/>
        <v>0.22616411172291118</v>
      </c>
      <c r="CT207">
        <v>162</v>
      </c>
      <c r="CU207">
        <v>11.34560295933054</v>
      </c>
      <c r="CV207">
        <v>-0.16576290584125353</v>
      </c>
      <c r="CW207">
        <v>-1.9762896313448994</v>
      </c>
      <c r="CX207">
        <f t="shared" si="52"/>
        <v>11.511365865171793</v>
      </c>
      <c r="CY207" s="4">
        <f t="shared" si="53"/>
        <v>1.4399933750935446E-2</v>
      </c>
      <c r="DJ207">
        <v>163</v>
      </c>
      <c r="DK207">
        <v>87815.442629330631</v>
      </c>
      <c r="DL207">
        <v>-16126.69895593189</v>
      </c>
      <c r="DM207">
        <v>-2.049286844196212</v>
      </c>
      <c r="DN207">
        <f t="shared" si="46"/>
        <v>103942.14158526252</v>
      </c>
      <c r="DO207" s="4">
        <f t="shared" si="47"/>
        <v>0.1551507281837497</v>
      </c>
      <c r="DZ207">
        <v>163</v>
      </c>
      <c r="EA207">
        <v>11.345224946024276</v>
      </c>
      <c r="EB207">
        <v>-0.16513592376390562</v>
      </c>
      <c r="EC207">
        <v>-1.976046450647251</v>
      </c>
      <c r="ED207">
        <f t="shared" si="48"/>
        <v>11.18008902226037</v>
      </c>
      <c r="EE207" s="4">
        <f t="shared" si="49"/>
        <v>1.4770537464872417E-2</v>
      </c>
      <c r="EP207">
        <v>165</v>
      </c>
      <c r="EQ207">
        <v>11.192813314630817</v>
      </c>
      <c r="ER207">
        <v>-1.2158078571285813E-2</v>
      </c>
      <c r="ES207">
        <v>-0.15501144267795719</v>
      </c>
      <c r="ET207">
        <f t="shared" si="42"/>
        <v>11.180655236059531</v>
      </c>
      <c r="EU207" s="4">
        <f t="shared" si="43"/>
        <v>1.0874209350516348E-3</v>
      </c>
      <c r="FF207">
        <v>165</v>
      </c>
      <c r="FG207">
        <v>11.130815538437119</v>
      </c>
      <c r="FH207">
        <v>4.9839697622411805E-2</v>
      </c>
      <c r="FI207">
        <v>1.1028137532203692</v>
      </c>
      <c r="FJ207">
        <f t="shared" si="44"/>
        <v>11.180655236059531</v>
      </c>
      <c r="FK207">
        <f t="shared" si="45"/>
        <v>4.4576723430009924E-3</v>
      </c>
    </row>
    <row r="208" spans="2:167" x14ac:dyDescent="0.2">
      <c r="B208" s="81">
        <v>45108</v>
      </c>
      <c r="C208">
        <v>5.3958562369980294</v>
      </c>
      <c r="D208">
        <v>4.5774903224426451</v>
      </c>
      <c r="E208">
        <v>5.1237353385403086</v>
      </c>
      <c r="F208">
        <v>6.6912260580229281</v>
      </c>
      <c r="G208">
        <v>0</v>
      </c>
      <c r="H208">
        <v>0</v>
      </c>
      <c r="I208">
        <v>0</v>
      </c>
      <c r="J208">
        <v>0</v>
      </c>
      <c r="K208">
        <v>1</v>
      </c>
      <c r="L208">
        <v>0</v>
      </c>
      <c r="M208">
        <v>1</v>
      </c>
      <c r="N208">
        <v>79</v>
      </c>
      <c r="O208">
        <v>11.333046810844937</v>
      </c>
      <c r="P208" s="74">
        <v>83537.157415554509</v>
      </c>
      <c r="V208" s="81">
        <v>45045</v>
      </c>
      <c r="W208" s="3">
        <v>72.473000000000042</v>
      </c>
      <c r="X208" s="3">
        <v>50</v>
      </c>
      <c r="Y208" s="3">
        <v>100</v>
      </c>
      <c r="Z208" s="3">
        <v>470.0652755193031</v>
      </c>
      <c r="AG208">
        <v>166</v>
      </c>
      <c r="AH208">
        <v>88741.395299572483</v>
      </c>
      <c r="AI208">
        <v>-24689.945250981356</v>
      </c>
      <c r="AJ208">
        <v>-1.4314921776167666</v>
      </c>
      <c r="AK208">
        <f t="shared" si="40"/>
        <v>64051.450048591127</v>
      </c>
      <c r="AL208" s="4">
        <f t="shared" si="41"/>
        <v>0.38547051210005251</v>
      </c>
      <c r="AW208">
        <v>162</v>
      </c>
      <c r="AX208">
        <v>84400.632224314046</v>
      </c>
      <c r="AY208">
        <v>-12729.73458768311</v>
      </c>
      <c r="AZ208">
        <v>-1.6974608472641395</v>
      </c>
      <c r="BA208">
        <f t="shared" si="54"/>
        <v>71670.897636630936</v>
      </c>
      <c r="BB208" s="4">
        <f t="shared" si="55"/>
        <v>0.1776137178052721</v>
      </c>
      <c r="BN208">
        <v>162</v>
      </c>
      <c r="BO208">
        <v>11.311396975628297</v>
      </c>
      <c r="BP208">
        <v>-0.13155692213901027</v>
      </c>
      <c r="BQ208">
        <v>-1.6273500441630353</v>
      </c>
      <c r="BR208">
        <f t="shared" si="56"/>
        <v>11.179840053489286</v>
      </c>
      <c r="BS208" s="4">
        <f t="shared" si="57"/>
        <v>1.1767334909049139E-2</v>
      </c>
      <c r="CD208">
        <v>163</v>
      </c>
      <c r="CE208">
        <v>87824.427379749905</v>
      </c>
      <c r="CF208">
        <v>-16135.683706351163</v>
      </c>
      <c r="CG208">
        <v>-2.0420943781545193</v>
      </c>
      <c r="CH208">
        <f t="shared" si="50"/>
        <v>71688.743673398742</v>
      </c>
      <c r="CI208" s="4">
        <f t="shared" si="51"/>
        <v>0.2250797388759174</v>
      </c>
      <c r="CT208">
        <v>163</v>
      </c>
      <c r="CU208">
        <v>11.344886485450767</v>
      </c>
      <c r="CV208">
        <v>-0.16479746319039634</v>
      </c>
      <c r="CW208">
        <v>-1.9647792497497889</v>
      </c>
      <c r="CX208">
        <f t="shared" si="52"/>
        <v>11.509683948641163</v>
      </c>
      <c r="CY208" s="4">
        <f t="shared" si="53"/>
        <v>1.4318157121060861E-2</v>
      </c>
      <c r="DJ208">
        <v>164</v>
      </c>
      <c r="DK208">
        <v>87776.856178636954</v>
      </c>
      <c r="DL208">
        <v>-16067.986956004883</v>
      </c>
      <c r="DM208">
        <v>-2.041826065683781</v>
      </c>
      <c r="DN208">
        <f t="shared" si="46"/>
        <v>103844.84313464184</v>
      </c>
      <c r="DO208" s="4">
        <f t="shared" si="47"/>
        <v>0.15473071623953108</v>
      </c>
      <c r="DZ208">
        <v>164</v>
      </c>
      <c r="EA208">
        <v>11.344780767707435</v>
      </c>
      <c r="EB208">
        <v>-0.16441104970940223</v>
      </c>
      <c r="EC208">
        <v>-1.9673724760818161</v>
      </c>
      <c r="ED208">
        <f t="shared" si="48"/>
        <v>11.180369717998033</v>
      </c>
      <c r="EE208" s="4">
        <f t="shared" si="49"/>
        <v>1.4705332100488159E-2</v>
      </c>
      <c r="EP208">
        <v>166</v>
      </c>
      <c r="EQ208">
        <v>11.192719192959045</v>
      </c>
      <c r="ER208">
        <v>-0.12527724656816375</v>
      </c>
      <c r="ES208">
        <v>-1.5972430685813102</v>
      </c>
      <c r="ET208">
        <f t="shared" si="42"/>
        <v>11.067441946390881</v>
      </c>
      <c r="EU208" s="4">
        <f t="shared" si="43"/>
        <v>1.1319440135759371E-2</v>
      </c>
      <c r="FF208">
        <v>166</v>
      </c>
      <c r="FG208">
        <v>11.130970466774899</v>
      </c>
      <c r="FH208">
        <v>-6.352852038401835E-2</v>
      </c>
      <c r="FI208">
        <v>-1.4057092908551581</v>
      </c>
      <c r="FJ208">
        <f t="shared" si="44"/>
        <v>11.067441946390881</v>
      </c>
      <c r="FK208">
        <f t="shared" si="45"/>
        <v>5.7401268235009947E-3</v>
      </c>
    </row>
    <row r="209" spans="2:167" x14ac:dyDescent="0.2">
      <c r="B209" s="81">
        <v>45115</v>
      </c>
      <c r="C209">
        <v>5.4705027304200486</v>
      </c>
      <c r="D209">
        <v>4.5828108088440063</v>
      </c>
      <c r="E209">
        <v>5.1296317287384818</v>
      </c>
      <c r="F209">
        <v>6.6975896627441882</v>
      </c>
      <c r="G209">
        <v>0</v>
      </c>
      <c r="H209">
        <v>0</v>
      </c>
      <c r="I209">
        <v>0</v>
      </c>
      <c r="J209">
        <v>0</v>
      </c>
      <c r="K209">
        <v>1</v>
      </c>
      <c r="L209">
        <v>0</v>
      </c>
      <c r="M209">
        <v>1</v>
      </c>
      <c r="N209">
        <v>80</v>
      </c>
      <c r="O209">
        <v>11.341326267707009</v>
      </c>
      <c r="P209" s="74">
        <v>84231.670836341407</v>
      </c>
      <c r="V209" s="81">
        <v>45052</v>
      </c>
      <c r="W209" s="3">
        <v>79.720250000000064</v>
      </c>
      <c r="X209" s="3">
        <v>50</v>
      </c>
      <c r="Y209" s="3">
        <v>100</v>
      </c>
      <c r="Z209" s="3">
        <v>474.76557587159368</v>
      </c>
      <c r="AG209">
        <v>167</v>
      </c>
      <c r="AH209">
        <v>88717.004986488741</v>
      </c>
      <c r="AI209">
        <v>-24644.883539763789</v>
      </c>
      <c r="AJ209">
        <v>-1.4288795559012359</v>
      </c>
      <c r="AK209">
        <f t="shared" si="40"/>
        <v>64072.121446724952</v>
      </c>
      <c r="AL209" s="4">
        <f t="shared" si="41"/>
        <v>0.38464285219985506</v>
      </c>
      <c r="AW209">
        <v>163</v>
      </c>
      <c r="AX209">
        <v>84376.534834272345</v>
      </c>
      <c r="AY209">
        <v>-12687.791160873603</v>
      </c>
      <c r="AZ209">
        <v>-1.6918678536067451</v>
      </c>
      <c r="BA209">
        <f t="shared" si="54"/>
        <v>71688.743673398742</v>
      </c>
      <c r="BB209" s="4">
        <f t="shared" si="55"/>
        <v>0.1769844261558961</v>
      </c>
      <c r="BN209">
        <v>163</v>
      </c>
      <c r="BO209">
        <v>11.311139358363517</v>
      </c>
      <c r="BP209">
        <v>-0.1310503361031472</v>
      </c>
      <c r="BQ209">
        <v>-1.6210836098741346</v>
      </c>
      <c r="BR209">
        <f t="shared" si="56"/>
        <v>11.18008902226037</v>
      </c>
      <c r="BS209" s="4">
        <f t="shared" si="57"/>
        <v>1.1721761413725459E-2</v>
      </c>
      <c r="CD209">
        <v>164</v>
      </c>
      <c r="CE209">
        <v>87769.750921172352</v>
      </c>
      <c r="CF209">
        <v>-16060.881698540281</v>
      </c>
      <c r="CG209">
        <v>-2.0326276110558839</v>
      </c>
      <c r="CH209">
        <f t="shared" si="50"/>
        <v>71708.869222632071</v>
      </c>
      <c r="CI209" s="4">
        <f t="shared" si="51"/>
        <v>0.22397343414629245</v>
      </c>
      <c r="CT209">
        <v>164</v>
      </c>
      <c r="CU209">
        <v>11.344186956772683</v>
      </c>
      <c r="CV209">
        <v>-0.16381723877464971</v>
      </c>
      <c r="CW209">
        <v>-1.9530926342226314</v>
      </c>
      <c r="CX209">
        <f t="shared" si="52"/>
        <v>11.508004195547333</v>
      </c>
      <c r="CY209" s="4">
        <f t="shared" si="53"/>
        <v>1.4235069434371056E-2</v>
      </c>
      <c r="DJ209">
        <v>165</v>
      </c>
      <c r="DK209">
        <v>87739.272087629535</v>
      </c>
      <c r="DL209">
        <v>-16009.925764512984</v>
      </c>
      <c r="DM209">
        <v>-2.0344479881114368</v>
      </c>
      <c r="DN209">
        <f t="shared" si="46"/>
        <v>103749.19785214252</v>
      </c>
      <c r="DO209" s="4">
        <f t="shared" si="47"/>
        <v>0.1543137305729286</v>
      </c>
      <c r="DZ209">
        <v>165</v>
      </c>
      <c r="EA209">
        <v>11.344348127804478</v>
      </c>
      <c r="EB209">
        <v>-0.16369289174494739</v>
      </c>
      <c r="EC209">
        <v>-1.9587788674694711</v>
      </c>
      <c r="ED209">
        <f t="shared" si="48"/>
        <v>11.180655236059531</v>
      </c>
      <c r="EE209" s="4">
        <f t="shared" si="49"/>
        <v>1.4640724384113887E-2</v>
      </c>
      <c r="EP209">
        <v>167</v>
      </c>
      <c r="EQ209">
        <v>11.192625318556875</v>
      </c>
      <c r="ER209">
        <v>-0.12486069308248204</v>
      </c>
      <c r="ES209">
        <v>-1.5919321507097517</v>
      </c>
      <c r="ET209">
        <f t="shared" si="42"/>
        <v>11.067764625474393</v>
      </c>
      <c r="EU209" s="4">
        <f t="shared" si="43"/>
        <v>1.1281473477949952E-2</v>
      </c>
      <c r="FF209">
        <v>167</v>
      </c>
      <c r="FG209">
        <v>11.131125596502429</v>
      </c>
      <c r="FH209">
        <v>-6.3360971028036062E-2</v>
      </c>
      <c r="FI209">
        <v>-1.4020018900695361</v>
      </c>
      <c r="FJ209">
        <f t="shared" si="44"/>
        <v>11.067764625474393</v>
      </c>
      <c r="FK209">
        <f t="shared" si="45"/>
        <v>5.724820970821852E-3</v>
      </c>
    </row>
    <row r="210" spans="2:167" x14ac:dyDescent="0.2">
      <c r="B210" s="81">
        <v>45122</v>
      </c>
      <c r="C210">
        <v>5.5466498677392675</v>
      </c>
      <c r="D210">
        <v>6.2592600695287572</v>
      </c>
      <c r="E210">
        <v>5.1356584986371852</v>
      </c>
      <c r="F210">
        <v>6.7039760653257652</v>
      </c>
      <c r="G210">
        <v>0</v>
      </c>
      <c r="H210">
        <v>0</v>
      </c>
      <c r="I210">
        <v>0</v>
      </c>
      <c r="J210">
        <v>0</v>
      </c>
      <c r="K210">
        <v>1</v>
      </c>
      <c r="L210">
        <v>0</v>
      </c>
      <c r="M210">
        <v>1</v>
      </c>
      <c r="N210">
        <v>81</v>
      </c>
      <c r="O210">
        <v>11.512936469526201</v>
      </c>
      <c r="P210" s="74">
        <v>100001.1004616523</v>
      </c>
      <c r="V210" s="81">
        <v>45059</v>
      </c>
      <c r="W210" s="3">
        <v>87.692270000000065</v>
      </c>
      <c r="X210" s="3">
        <v>50</v>
      </c>
      <c r="Y210" s="3">
        <v>100</v>
      </c>
      <c r="Z210" s="3">
        <v>479.51298494827802</v>
      </c>
      <c r="AG210">
        <v>168</v>
      </c>
      <c r="AH210">
        <v>88692.614673404998</v>
      </c>
      <c r="AI210">
        <v>-24599.772205368979</v>
      </c>
      <c r="AJ210">
        <v>-1.4262640570958891</v>
      </c>
      <c r="AK210">
        <f t="shared" si="40"/>
        <v>64092.842468036019</v>
      </c>
      <c r="AL210" s="4">
        <f t="shared" si="41"/>
        <v>0.38381465477423982</v>
      </c>
      <c r="AW210">
        <v>164</v>
      </c>
      <c r="AX210">
        <v>84352.437444230643</v>
      </c>
      <c r="AY210">
        <v>-12643.568221598573</v>
      </c>
      <c r="AZ210">
        <v>-1.6859708957830575</v>
      </c>
      <c r="BA210">
        <f t="shared" si="54"/>
        <v>71708.869222632071</v>
      </c>
      <c r="BB210" s="4">
        <f t="shared" si="55"/>
        <v>0.17631805324310051</v>
      </c>
      <c r="BN210">
        <v>164</v>
      </c>
      <c r="BO210">
        <v>11.310881741098736</v>
      </c>
      <c r="BP210">
        <v>-0.13051202310070309</v>
      </c>
      <c r="BQ210">
        <v>-1.6144247151990578</v>
      </c>
      <c r="BR210">
        <f t="shared" si="56"/>
        <v>11.180369717998033</v>
      </c>
      <c r="BS210" s="4">
        <f t="shared" si="57"/>
        <v>1.1673319075540615E-2</v>
      </c>
      <c r="CD210">
        <v>165</v>
      </c>
      <c r="CE210">
        <v>87716.253161270637</v>
      </c>
      <c r="CF210">
        <v>-15986.906838154086</v>
      </c>
      <c r="CG210">
        <v>-2.0232655258000878</v>
      </c>
      <c r="CH210">
        <f t="shared" si="50"/>
        <v>71729.346323116552</v>
      </c>
      <c r="CI210" s="4">
        <f t="shared" si="51"/>
        <v>0.2228781894392074</v>
      </c>
      <c r="CT210">
        <v>165</v>
      </c>
      <c r="CU210">
        <v>11.343504373296289</v>
      </c>
      <c r="CV210">
        <v>-0.16284913723675842</v>
      </c>
      <c r="CW210">
        <v>-1.9415505523454237</v>
      </c>
      <c r="CX210">
        <f t="shared" si="52"/>
        <v>11.506353510533048</v>
      </c>
      <c r="CY210" s="4">
        <f t="shared" si="53"/>
        <v>1.4152975318173951E-2</v>
      </c>
      <c r="DJ210">
        <v>166</v>
      </c>
      <c r="DK210">
        <v>70833.085224483992</v>
      </c>
      <c r="DL210">
        <v>-6781.6351758928649</v>
      </c>
      <c r="DM210">
        <v>-0.8617706442014027</v>
      </c>
      <c r="DN210">
        <f t="shared" si="46"/>
        <v>77614.720400376857</v>
      </c>
      <c r="DO210" s="4">
        <f t="shared" si="47"/>
        <v>8.7375631077580188E-2</v>
      </c>
      <c r="DZ210">
        <v>166</v>
      </c>
      <c r="EA210">
        <v>11.16573451125779</v>
      </c>
      <c r="EB210">
        <v>-9.8292564866909515E-2</v>
      </c>
      <c r="EC210">
        <v>-1.1761866800585576</v>
      </c>
      <c r="ED210">
        <f t="shared" si="48"/>
        <v>11.067441946390881</v>
      </c>
      <c r="EE210" s="4">
        <f t="shared" si="49"/>
        <v>8.8812360925880404E-3</v>
      </c>
      <c r="EP210">
        <v>168</v>
      </c>
      <c r="EQ210">
        <v>11.192531615463491</v>
      </c>
      <c r="ER210">
        <v>-0.12444364075450665</v>
      </c>
      <c r="ES210">
        <v>-1.5866148727654927</v>
      </c>
      <c r="ET210">
        <f t="shared" si="42"/>
        <v>11.068087974708984</v>
      </c>
      <c r="EU210" s="4">
        <f t="shared" si="43"/>
        <v>1.124346328280596E-2</v>
      </c>
      <c r="FF210">
        <v>168</v>
      </c>
      <c r="FG210">
        <v>11.131280853523265</v>
      </c>
      <c r="FH210">
        <v>-6.3192878814280817E-2</v>
      </c>
      <c r="FI210">
        <v>-1.3982824773527307</v>
      </c>
      <c r="FJ210">
        <f t="shared" si="44"/>
        <v>11.068087974708984</v>
      </c>
      <c r="FK210">
        <f t="shared" si="45"/>
        <v>5.709466617782496E-3</v>
      </c>
    </row>
    <row r="211" spans="2:167" x14ac:dyDescent="0.2">
      <c r="B211" s="81">
        <v>45129</v>
      </c>
      <c r="C211">
        <v>5.6242145858172004</v>
      </c>
      <c r="D211">
        <v>6.337420676295161</v>
      </c>
      <c r="E211">
        <v>5.1417618135935594</v>
      </c>
      <c r="F211">
        <v>6.7103851999203146</v>
      </c>
      <c r="G211">
        <v>0</v>
      </c>
      <c r="H211">
        <v>0</v>
      </c>
      <c r="I211">
        <v>0</v>
      </c>
      <c r="J211">
        <v>0</v>
      </c>
      <c r="K211">
        <v>1</v>
      </c>
      <c r="L211">
        <v>0</v>
      </c>
      <c r="M211">
        <v>1</v>
      </c>
      <c r="N211">
        <v>82</v>
      </c>
      <c r="O211">
        <v>11.524982121912705</v>
      </c>
      <c r="P211" s="74">
        <v>101212.96314119418</v>
      </c>
      <c r="V211" s="81">
        <v>45066</v>
      </c>
      <c r="W211" s="3">
        <v>96.461496500000067</v>
      </c>
      <c r="X211" s="3">
        <v>50</v>
      </c>
      <c r="Y211" s="3">
        <v>100</v>
      </c>
      <c r="Z211" s="3">
        <v>484.30794212033857</v>
      </c>
      <c r="AG211">
        <v>169</v>
      </c>
      <c r="AH211">
        <v>88668.224360321256</v>
      </c>
      <c r="AI211">
        <v>-24554.626262491467</v>
      </c>
      <c r="AJ211">
        <v>-1.4236465517339554</v>
      </c>
      <c r="AK211">
        <f t="shared" si="40"/>
        <v>64113.598097829788</v>
      </c>
      <c r="AL211" s="4">
        <f t="shared" si="41"/>
        <v>0.38298624614740862</v>
      </c>
      <c r="AW211">
        <v>165</v>
      </c>
      <c r="AX211">
        <v>84328.340054188942</v>
      </c>
      <c r="AY211">
        <v>-12598.993731072391</v>
      </c>
      <c r="AZ211">
        <v>-1.6800270599604199</v>
      </c>
      <c r="BA211">
        <f t="shared" si="54"/>
        <v>71729.346323116552</v>
      </c>
      <c r="BB211" s="4">
        <f t="shared" si="55"/>
        <v>0.17564629230438217</v>
      </c>
      <c r="BN211">
        <v>165</v>
      </c>
      <c r="BO211">
        <v>11.310624123833957</v>
      </c>
      <c r="BP211">
        <v>-0.12996888777442628</v>
      </c>
      <c r="BQ211">
        <v>-1.6077061687111038</v>
      </c>
      <c r="BR211">
        <f t="shared" si="56"/>
        <v>11.180655236059531</v>
      </c>
      <c r="BS211" s="4">
        <f t="shared" si="57"/>
        <v>1.1624442846180815E-2</v>
      </c>
      <c r="CD211">
        <v>166</v>
      </c>
      <c r="CE211">
        <v>70771.694680824658</v>
      </c>
      <c r="CF211">
        <v>-6720.2446322335309</v>
      </c>
      <c r="CG211">
        <v>-0.85049843768972266</v>
      </c>
      <c r="CH211">
        <f t="shared" si="50"/>
        <v>64051.450048591127</v>
      </c>
      <c r="CI211" s="4">
        <f t="shared" si="51"/>
        <v>0.10491947687578307</v>
      </c>
      <c r="CT211">
        <v>166</v>
      </c>
      <c r="CU211">
        <v>11.164355181370237</v>
      </c>
      <c r="CV211">
        <v>-9.6913234979355778E-2</v>
      </c>
      <c r="CW211">
        <v>-1.1554371616362362</v>
      </c>
      <c r="CX211">
        <f t="shared" si="52"/>
        <v>11.261268416349592</v>
      </c>
      <c r="CY211" s="4">
        <f t="shared" si="53"/>
        <v>8.6058897982267245E-3</v>
      </c>
      <c r="DJ211">
        <v>167</v>
      </c>
      <c r="DK211">
        <v>70797.357331485196</v>
      </c>
      <c r="DL211">
        <v>-6725.2358847602445</v>
      </c>
      <c r="DM211">
        <v>-0.85460375123366628</v>
      </c>
      <c r="DN211">
        <f t="shared" si="46"/>
        <v>77522.593216245441</v>
      </c>
      <c r="DO211" s="4">
        <f t="shared" si="47"/>
        <v>8.675194682923637E-2</v>
      </c>
      <c r="DZ211">
        <v>167</v>
      </c>
      <c r="EA211">
        <v>11.165323238515903</v>
      </c>
      <c r="EB211">
        <v>-9.7558613041510256E-2</v>
      </c>
      <c r="EC211">
        <v>-1.1674040792381584</v>
      </c>
      <c r="ED211">
        <f t="shared" si="48"/>
        <v>11.067764625474393</v>
      </c>
      <c r="EE211" s="4">
        <f t="shared" si="49"/>
        <v>8.8146627926078292E-3</v>
      </c>
      <c r="EP211">
        <v>169</v>
      </c>
      <c r="EQ211">
        <v>11.192438032091401</v>
      </c>
      <c r="ER211">
        <v>-0.1240262728691981</v>
      </c>
      <c r="ES211">
        <v>-1.581293571570588</v>
      </c>
      <c r="ET211">
        <f t="shared" si="42"/>
        <v>11.068411759222203</v>
      </c>
      <c r="EU211" s="4">
        <f t="shared" si="43"/>
        <v>1.1205426358109543E-2</v>
      </c>
      <c r="FF211">
        <v>169</v>
      </c>
      <c r="FG211">
        <v>11.131436198248599</v>
      </c>
      <c r="FH211">
        <v>-6.3024439026396095E-2</v>
      </c>
      <c r="FI211">
        <v>-1.3945553737880962</v>
      </c>
      <c r="FJ211">
        <f t="shared" si="44"/>
        <v>11.068411759222203</v>
      </c>
      <c r="FK211">
        <f t="shared" si="45"/>
        <v>5.6940815355811213E-3</v>
      </c>
    </row>
    <row r="212" spans="2:167" x14ac:dyDescent="0.2">
      <c r="B212" s="81">
        <v>45136</v>
      </c>
      <c r="C212">
        <v>5.7031146274281657</v>
      </c>
      <c r="D212">
        <v>6.3449109656143436</v>
      </c>
      <c r="E212">
        <v>5.1479148806002133</v>
      </c>
      <c r="F212">
        <v>6.7168170003203276</v>
      </c>
      <c r="G212">
        <v>0</v>
      </c>
      <c r="H212">
        <v>0</v>
      </c>
      <c r="I212">
        <v>0</v>
      </c>
      <c r="J212">
        <v>0</v>
      </c>
      <c r="K212">
        <v>1</v>
      </c>
      <c r="L212">
        <v>0</v>
      </c>
      <c r="M212">
        <v>1</v>
      </c>
      <c r="N212">
        <v>83</v>
      </c>
      <c r="O212">
        <v>11.531710938463055</v>
      </c>
      <c r="P212" s="74">
        <v>101896.30305886753</v>
      </c>
      <c r="V212" s="81">
        <v>45073</v>
      </c>
      <c r="W212" s="3">
        <v>106.1076461000001</v>
      </c>
      <c r="X212" s="3">
        <v>50</v>
      </c>
      <c r="Y212" s="3">
        <v>100</v>
      </c>
      <c r="Z212" s="3">
        <v>489.15090066734643</v>
      </c>
      <c r="AG212">
        <v>170</v>
      </c>
      <c r="AH212">
        <v>88643.834047237513</v>
      </c>
      <c r="AI212">
        <v>-24509.456107804603</v>
      </c>
      <c r="AJ212">
        <v>-1.421027642601566</v>
      </c>
      <c r="AK212">
        <f t="shared" si="40"/>
        <v>64134.37793943291</v>
      </c>
      <c r="AL212" s="4">
        <f t="shared" si="41"/>
        <v>0.38215785192382767</v>
      </c>
      <c r="AW212">
        <v>166</v>
      </c>
      <c r="AX212">
        <v>70851.974384111294</v>
      </c>
      <c r="AY212">
        <v>-6800.5243355201674</v>
      </c>
      <c r="AZ212">
        <v>-0.90682360428643261</v>
      </c>
      <c r="BA212">
        <f t="shared" si="54"/>
        <v>64051.450048591127</v>
      </c>
      <c r="BB212" s="4">
        <f t="shared" si="55"/>
        <v>0.10617283965251544</v>
      </c>
      <c r="BN212">
        <v>166</v>
      </c>
      <c r="BO212">
        <v>11.165451011859597</v>
      </c>
      <c r="BP212">
        <v>-9.8009065468716017E-2</v>
      </c>
      <c r="BQ212">
        <v>-1.2123653732972075</v>
      </c>
      <c r="BR212">
        <f t="shared" si="56"/>
        <v>11.067441946390881</v>
      </c>
      <c r="BS212" s="4">
        <f t="shared" si="57"/>
        <v>8.8556204716011191E-3</v>
      </c>
      <c r="CD212">
        <v>167</v>
      </c>
      <c r="CE212">
        <v>70720.554318274575</v>
      </c>
      <c r="CF212">
        <v>-6648.4328715496231</v>
      </c>
      <c r="CG212">
        <v>-0.84141010927136972</v>
      </c>
      <c r="CH212">
        <f t="shared" si="50"/>
        <v>64072.121446724952</v>
      </c>
      <c r="CI212" s="4">
        <f t="shared" si="51"/>
        <v>0.10376483127810431</v>
      </c>
      <c r="CT212">
        <v>167</v>
      </c>
      <c r="CU212">
        <v>11.163706488297226</v>
      </c>
      <c r="CV212">
        <v>-9.5941862822833457E-2</v>
      </c>
      <c r="CW212">
        <v>-1.1438560861756584</v>
      </c>
      <c r="CX212">
        <f t="shared" si="52"/>
        <v>11.25964835112006</v>
      </c>
      <c r="CY212" s="4">
        <f t="shared" si="53"/>
        <v>8.5208578306346112E-3</v>
      </c>
      <c r="DJ212">
        <v>168</v>
      </c>
      <c r="DK212">
        <v>70762.490435922868</v>
      </c>
      <c r="DL212">
        <v>-6669.6479678868491</v>
      </c>
      <c r="DM212">
        <v>-0.84753996297444412</v>
      </c>
      <c r="DN212">
        <f t="shared" si="46"/>
        <v>77432.138403809717</v>
      </c>
      <c r="DO212" s="4">
        <f t="shared" si="47"/>
        <v>8.6135396818108514E-2</v>
      </c>
      <c r="DZ212">
        <v>168</v>
      </c>
      <c r="EA212">
        <v>11.164921876931569</v>
      </c>
      <c r="EB212">
        <v>-9.6833902222584811E-2</v>
      </c>
      <c r="EC212">
        <v>-1.158732057979291</v>
      </c>
      <c r="ED212">
        <f t="shared" si="48"/>
        <v>11.068087974708984</v>
      </c>
      <c r="EE212" s="4">
        <f t="shared" si="49"/>
        <v>8.7489277681794802E-3</v>
      </c>
      <c r="EP212">
        <v>170</v>
      </c>
      <c r="EQ212">
        <v>11.192344532496305</v>
      </c>
      <c r="ER212">
        <v>-0.12360871604642476</v>
      </c>
      <c r="ES212">
        <v>-1.5759698614860864</v>
      </c>
      <c r="ET212">
        <f t="shared" si="42"/>
        <v>11.06873581644988</v>
      </c>
      <c r="EU212" s="4">
        <f t="shared" si="43"/>
        <v>1.1167374314122014E-2</v>
      </c>
      <c r="FF212">
        <v>170</v>
      </c>
      <c r="FG212">
        <v>11.131591604210531</v>
      </c>
      <c r="FH212">
        <v>-6.2855787760650372E-2</v>
      </c>
      <c r="FI212">
        <v>-1.3908235908071584</v>
      </c>
      <c r="FJ212">
        <f t="shared" si="44"/>
        <v>11.06873581644988</v>
      </c>
      <c r="FK212">
        <f t="shared" si="45"/>
        <v>5.6786781076874921E-3</v>
      </c>
    </row>
    <row r="213" spans="2:167" x14ac:dyDescent="0.2">
      <c r="B213" s="81">
        <v>45143</v>
      </c>
      <c r="C213">
        <v>6.0188086689203883</v>
      </c>
      <c r="D213">
        <v>6.3456569180237441</v>
      </c>
      <c r="E213">
        <v>5.1541043530739916</v>
      </c>
      <c r="F213">
        <v>6.7232713998206188</v>
      </c>
      <c r="G213">
        <v>0</v>
      </c>
      <c r="H213">
        <v>0</v>
      </c>
      <c r="I213">
        <v>0</v>
      </c>
      <c r="J213">
        <v>0</v>
      </c>
      <c r="K213">
        <v>1</v>
      </c>
      <c r="L213">
        <v>0</v>
      </c>
      <c r="M213">
        <v>1</v>
      </c>
      <c r="N213">
        <v>84</v>
      </c>
      <c r="O213">
        <v>11.555193089965869</v>
      </c>
      <c r="P213" s="74">
        <v>104317.36207321116</v>
      </c>
      <c r="V213" s="81">
        <v>45080</v>
      </c>
      <c r="W213" s="3">
        <v>116.71841070500011</v>
      </c>
      <c r="X213" s="3">
        <v>50</v>
      </c>
      <c r="Y213" s="3">
        <v>100</v>
      </c>
      <c r="Z213" s="3">
        <v>494.04232506208302</v>
      </c>
      <c r="AG213">
        <v>171</v>
      </c>
      <c r="AH213">
        <v>85754.716006742878</v>
      </c>
      <c r="AI213">
        <v>-22632.179751702206</v>
      </c>
      <c r="AJ213">
        <v>-1.3121855049755755</v>
      </c>
      <c r="AK213">
        <f t="shared" si="40"/>
        <v>63122.536255040672</v>
      </c>
      <c r="AL213" s="4">
        <f t="shared" si="41"/>
        <v>0.35854357404555187</v>
      </c>
      <c r="AW213">
        <v>167</v>
      </c>
      <c r="AX213">
        <v>70827.876994069607</v>
      </c>
      <c r="AY213">
        <v>-6755.7555473446555</v>
      </c>
      <c r="AZ213">
        <v>-0.90085385962412667</v>
      </c>
      <c r="BA213">
        <f t="shared" si="54"/>
        <v>64072.121446724952</v>
      </c>
      <c r="BB213" s="4">
        <f t="shared" si="55"/>
        <v>0.10543986050098199</v>
      </c>
      <c r="BN213">
        <v>167</v>
      </c>
      <c r="BO213">
        <v>11.165193394594818</v>
      </c>
      <c r="BP213">
        <v>-9.7428769120424974E-2</v>
      </c>
      <c r="BQ213">
        <v>-1.2051871475325364</v>
      </c>
      <c r="BR213">
        <f t="shared" si="56"/>
        <v>11.067764625474393</v>
      </c>
      <c r="BS213" s="4">
        <f t="shared" si="57"/>
        <v>8.8029310721133014E-3</v>
      </c>
      <c r="CD213">
        <v>168</v>
      </c>
      <c r="CE213">
        <v>70670.592654400316</v>
      </c>
      <c r="CF213">
        <v>-6577.7501863642974</v>
      </c>
      <c r="CG213">
        <v>-0.83246467400648505</v>
      </c>
      <c r="CH213">
        <f t="shared" si="50"/>
        <v>64092.842468036019</v>
      </c>
      <c r="CI213" s="4">
        <f t="shared" si="51"/>
        <v>0.10262846728392039</v>
      </c>
      <c r="CT213">
        <v>168</v>
      </c>
      <c r="CU213">
        <v>11.163074740425905</v>
      </c>
      <c r="CV213">
        <v>-9.498676571692144E-2</v>
      </c>
      <c r="CW213">
        <v>-1.1324690481784536</v>
      </c>
      <c r="CX213">
        <f t="shared" si="52"/>
        <v>11.258061506142827</v>
      </c>
      <c r="CY213" s="4">
        <f t="shared" si="53"/>
        <v>8.4372221332325321E-3</v>
      </c>
      <c r="DJ213">
        <v>169</v>
      </c>
      <c r="DK213">
        <v>70728.444014524459</v>
      </c>
      <c r="DL213">
        <v>-6614.8459166946704</v>
      </c>
      <c r="DM213">
        <v>-0.84057603794242197</v>
      </c>
      <c r="DN213">
        <f t="shared" si="46"/>
        <v>77343.289931219129</v>
      </c>
      <c r="DO213" s="4">
        <f t="shared" si="47"/>
        <v>8.5525789277611661E-2</v>
      </c>
      <c r="DZ213">
        <v>169</v>
      </c>
      <c r="EA213">
        <v>11.164529960031222</v>
      </c>
      <c r="EB213">
        <v>-9.6118200809019783E-2</v>
      </c>
      <c r="EC213">
        <v>-1.1501678449009765</v>
      </c>
      <c r="ED213">
        <f t="shared" si="48"/>
        <v>11.068411759222203</v>
      </c>
      <c r="EE213" s="4">
        <f t="shared" si="49"/>
        <v>8.6840102175394836E-3</v>
      </c>
      <c r="EP213">
        <v>171</v>
      </c>
      <c r="EQ213">
        <v>11.192251149269916</v>
      </c>
      <c r="ER213">
        <v>-0.13941801307704971</v>
      </c>
      <c r="ES213">
        <v>-1.7775331205218721</v>
      </c>
      <c r="ET213">
        <f t="shared" si="42"/>
        <v>11.052833136192866</v>
      </c>
      <c r="EU213" s="4">
        <f t="shared" si="43"/>
        <v>1.2613780680404993E-2</v>
      </c>
      <c r="FF213">
        <v>171</v>
      </c>
      <c r="FG213">
        <v>11.13174709517542</v>
      </c>
      <c r="FH213">
        <v>-7.8913958982553822E-2</v>
      </c>
      <c r="FI213">
        <v>-1.7461462135334898</v>
      </c>
      <c r="FJ213">
        <f t="shared" si="44"/>
        <v>11.052833136192866</v>
      </c>
      <c r="FK213">
        <f t="shared" si="45"/>
        <v>7.139704183549778E-3</v>
      </c>
    </row>
    <row r="214" spans="2:167" x14ac:dyDescent="0.2">
      <c r="B214" s="81">
        <v>45150</v>
      </c>
      <c r="C214">
        <v>6.0225341788552678</v>
      </c>
      <c r="D214">
        <v>6.345731482669339</v>
      </c>
      <c r="E214">
        <v>5.1603235684633004</v>
      </c>
      <c r="F214">
        <v>6.7297483311261788</v>
      </c>
      <c r="G214">
        <v>0</v>
      </c>
      <c r="H214">
        <v>0</v>
      </c>
      <c r="I214">
        <v>0</v>
      </c>
      <c r="J214">
        <v>0</v>
      </c>
      <c r="K214">
        <v>1</v>
      </c>
      <c r="L214">
        <v>0</v>
      </c>
      <c r="M214">
        <v>1</v>
      </c>
      <c r="N214">
        <v>85</v>
      </c>
      <c r="O214">
        <v>11.556228391364376</v>
      </c>
      <c r="P214" s="74">
        <v>104425.41790958187</v>
      </c>
      <c r="V214" s="81">
        <v>45087</v>
      </c>
      <c r="W214" s="3">
        <v>128.39025177500014</v>
      </c>
      <c r="X214" s="3">
        <v>50.378684901004434</v>
      </c>
      <c r="Y214" s="3">
        <v>100.42076100111603</v>
      </c>
      <c r="Z214" s="3">
        <v>498.98268908434801</v>
      </c>
      <c r="AG214">
        <v>172</v>
      </c>
      <c r="AH214">
        <v>85730.325693659135</v>
      </c>
      <c r="AI214">
        <v>-22580.125733038527</v>
      </c>
      <c r="AJ214">
        <v>-1.3091674780106266</v>
      </c>
      <c r="AK214">
        <f t="shared" si="40"/>
        <v>63150.199960620608</v>
      </c>
      <c r="AL214" s="4">
        <f t="shared" si="41"/>
        <v>0.35756222065993631</v>
      </c>
      <c r="AW214">
        <v>168</v>
      </c>
      <c r="AX214">
        <v>70803.779604027906</v>
      </c>
      <c r="AY214">
        <v>-6710.9371359918878</v>
      </c>
      <c r="AZ214">
        <v>-0.8948774979031594</v>
      </c>
      <c r="BA214">
        <f t="shared" si="54"/>
        <v>64092.842468036019</v>
      </c>
      <c r="BB214" s="4">
        <f t="shared" si="55"/>
        <v>0.10470649884717977</v>
      </c>
      <c r="BN214">
        <v>168</v>
      </c>
      <c r="BO214">
        <v>11.164935777330037</v>
      </c>
      <c r="BP214">
        <v>-9.6847802621052637E-2</v>
      </c>
      <c r="BQ214">
        <v>-1.1980006320452568</v>
      </c>
      <c r="BR214">
        <f t="shared" si="56"/>
        <v>11.068087974708984</v>
      </c>
      <c r="BS214" s="4">
        <f t="shared" si="57"/>
        <v>8.7501836669850903E-3</v>
      </c>
      <c r="CD214">
        <v>169</v>
      </c>
      <c r="CE214">
        <v>70621.80968920188</v>
      </c>
      <c r="CF214">
        <v>-6508.2115913720918</v>
      </c>
      <c r="CG214">
        <v>-0.8236640321196802</v>
      </c>
      <c r="CH214">
        <f t="shared" si="50"/>
        <v>64113.598097829788</v>
      </c>
      <c r="CI214" s="4">
        <f t="shared" si="51"/>
        <v>0.10151062776793979</v>
      </c>
      <c r="CT214">
        <v>169</v>
      </c>
      <c r="CU214">
        <v>11.162459937756276</v>
      </c>
      <c r="CV214">
        <v>-9.4048178534073656E-2</v>
      </c>
      <c r="CW214">
        <v>-1.1212788478850797</v>
      </c>
      <c r="CX214">
        <f t="shared" si="52"/>
        <v>11.25650811629035</v>
      </c>
      <c r="CY214" s="4">
        <f t="shared" si="53"/>
        <v>8.3550047281507941E-3</v>
      </c>
      <c r="DJ214">
        <v>170</v>
      </c>
      <c r="DK214">
        <v>70695.180339236162</v>
      </c>
      <c r="DL214">
        <v>-6560.8023998032513</v>
      </c>
      <c r="DM214">
        <v>-0.83370850302518196</v>
      </c>
      <c r="DN214">
        <f t="shared" si="46"/>
        <v>77255.982739039406</v>
      </c>
      <c r="DO214" s="4">
        <f t="shared" si="47"/>
        <v>8.4922903925315082E-2</v>
      </c>
      <c r="DZ214">
        <v>170</v>
      </c>
      <c r="EA214">
        <v>11.164147053517775</v>
      </c>
      <c r="EB214">
        <v>-9.5411237067894561E-2</v>
      </c>
      <c r="EC214">
        <v>-1.1417081883977429</v>
      </c>
      <c r="ED214">
        <f t="shared" si="48"/>
        <v>11.06873581644988</v>
      </c>
      <c r="EE214" s="4">
        <f t="shared" si="49"/>
        <v>8.6198856536171438E-3</v>
      </c>
      <c r="EP214">
        <v>172</v>
      </c>
      <c r="EQ214">
        <v>11.19218150364606</v>
      </c>
      <c r="ER214">
        <v>-0.13891020943347065</v>
      </c>
      <c r="ES214">
        <v>-1.7710587936019739</v>
      </c>
      <c r="ET214">
        <f t="shared" si="42"/>
        <v>11.053271294212589</v>
      </c>
      <c r="EU214" s="4">
        <f t="shared" si="43"/>
        <v>1.2567339182763298E-2</v>
      </c>
      <c r="FF214">
        <v>172</v>
      </c>
      <c r="FG214">
        <v>11.131919907025878</v>
      </c>
      <c r="FH214">
        <v>-7.8648612813289276E-2</v>
      </c>
      <c r="FI214">
        <v>-1.7402748415390961</v>
      </c>
      <c r="FJ214">
        <f t="shared" si="44"/>
        <v>11.053271294212589</v>
      </c>
      <c r="FK214">
        <f t="shared" si="45"/>
        <v>7.1154150404748595E-3</v>
      </c>
    </row>
    <row r="215" spans="2:167" x14ac:dyDescent="0.2">
      <c r="B215" s="81">
        <v>45157</v>
      </c>
      <c r="C215">
        <v>6.0163157332612736</v>
      </c>
      <c r="D215">
        <v>6.3457389388281138</v>
      </c>
      <c r="E215">
        <v>5.166569186002655</v>
      </c>
      <c r="F215">
        <v>6.7362477262916132</v>
      </c>
      <c r="G215">
        <v>0</v>
      </c>
      <c r="H215">
        <v>0</v>
      </c>
      <c r="I215">
        <v>0</v>
      </c>
      <c r="J215">
        <v>0</v>
      </c>
      <c r="K215">
        <v>1</v>
      </c>
      <c r="L215">
        <v>0</v>
      </c>
      <c r="M215">
        <v>1</v>
      </c>
      <c r="N215">
        <v>86</v>
      </c>
      <c r="O215">
        <v>11.556640071568543</v>
      </c>
      <c r="P215" s="74">
        <v>104468.41663720232</v>
      </c>
      <c r="V215" s="81">
        <v>45094</v>
      </c>
      <c r="W215" s="3">
        <v>141.22927695245016</v>
      </c>
      <c r="X215" s="3">
        <v>50.870340240114921</v>
      </c>
      <c r="Y215" s="3">
        <v>101.13534911168522</v>
      </c>
      <c r="Z215" s="3">
        <v>503.97247451534247</v>
      </c>
      <c r="AG215">
        <v>173</v>
      </c>
      <c r="AH215">
        <v>85705.935380575393</v>
      </c>
      <c r="AI215">
        <v>-22523.255316639181</v>
      </c>
      <c r="AJ215">
        <v>-1.3058702023226525</v>
      </c>
      <c r="AK215">
        <f t="shared" si="40"/>
        <v>63182.680063936212</v>
      </c>
      <c r="AL215" s="4">
        <f t="shared" si="41"/>
        <v>0.35647831484589304</v>
      </c>
      <c r="AW215">
        <v>169</v>
      </c>
      <c r="AX215">
        <v>70779.682213986205</v>
      </c>
      <c r="AY215">
        <v>-6666.0841161564167</v>
      </c>
      <c r="AZ215">
        <v>-0.88889652127494745</v>
      </c>
      <c r="BA215">
        <f t="shared" si="54"/>
        <v>64113.598097829788</v>
      </c>
      <c r="BB215" s="4">
        <f t="shared" si="55"/>
        <v>0.10397301530300575</v>
      </c>
      <c r="BN215">
        <v>169</v>
      </c>
      <c r="BO215">
        <v>11.164678160065257</v>
      </c>
      <c r="BP215">
        <v>-9.6266400843054711E-2</v>
      </c>
      <c r="BQ215">
        <v>-1.1908087321914305</v>
      </c>
      <c r="BR215">
        <f t="shared" si="56"/>
        <v>11.068411759222203</v>
      </c>
      <c r="BS215" s="4">
        <f t="shared" si="57"/>
        <v>8.697399675508595E-3</v>
      </c>
      <c r="CD215">
        <v>170</v>
      </c>
      <c r="CE215">
        <v>70574.205422679253</v>
      </c>
      <c r="CF215">
        <v>-6439.827483246343</v>
      </c>
      <c r="CG215">
        <v>-0.81500949938960843</v>
      </c>
      <c r="CH215">
        <f t="shared" si="50"/>
        <v>64134.37793943291</v>
      </c>
      <c r="CI215" s="4">
        <f t="shared" si="51"/>
        <v>0.10041147493982047</v>
      </c>
      <c r="CT215">
        <v>170</v>
      </c>
      <c r="CU215">
        <v>11.161862080288339</v>
      </c>
      <c r="CV215">
        <v>-9.3126263838458456E-2</v>
      </c>
      <c r="CW215">
        <v>-1.1102874234485798</v>
      </c>
      <c r="CX215">
        <f t="shared" si="52"/>
        <v>11.254988344126797</v>
      </c>
      <c r="CY215" s="4">
        <f t="shared" si="53"/>
        <v>8.2742212600384109E-3</v>
      </c>
      <c r="DJ215">
        <v>171</v>
      </c>
      <c r="DK215">
        <v>67792.197114676499</v>
      </c>
      <c r="DL215">
        <v>-4669.6608596358274</v>
      </c>
      <c r="DM215">
        <v>-0.59339326620155775</v>
      </c>
      <c r="DN215">
        <f t="shared" si="46"/>
        <v>72461.857974312326</v>
      </c>
      <c r="DO215" s="4">
        <f t="shared" si="47"/>
        <v>6.4443018578011324E-2</v>
      </c>
      <c r="DZ215">
        <v>171</v>
      </c>
      <c r="EA215">
        <v>11.134846317131268</v>
      </c>
      <c r="EB215">
        <v>-8.2013180938401931E-2</v>
      </c>
      <c r="EC215">
        <v>-0.98138461581090808</v>
      </c>
      <c r="ED215">
        <f t="shared" si="48"/>
        <v>11.052833136192866</v>
      </c>
      <c r="EE215" s="4">
        <f t="shared" si="49"/>
        <v>7.4201048661312972E-3</v>
      </c>
      <c r="EP215">
        <v>173</v>
      </c>
      <c r="EQ215">
        <v>11.192128711481432</v>
      </c>
      <c r="ER215">
        <v>-0.1383432185262059</v>
      </c>
      <c r="ES215">
        <v>-1.763829848830391</v>
      </c>
      <c r="ET215">
        <f t="shared" si="42"/>
        <v>11.053785492955226</v>
      </c>
      <c r="EU215" s="4">
        <f t="shared" si="43"/>
        <v>1.2515460754541916E-2</v>
      </c>
      <c r="FF215">
        <v>173</v>
      </c>
      <c r="FG215">
        <v>11.132104949178423</v>
      </c>
      <c r="FH215">
        <v>-7.8319456223196582E-2</v>
      </c>
      <c r="FI215">
        <v>-1.7329915225818375</v>
      </c>
      <c r="FJ215">
        <f t="shared" si="44"/>
        <v>11.053785492955226</v>
      </c>
      <c r="FK215">
        <f t="shared" si="45"/>
        <v>7.0853063209079786E-3</v>
      </c>
    </row>
    <row r="216" spans="2:167" x14ac:dyDescent="0.2">
      <c r="B216" s="81">
        <v>45164</v>
      </c>
      <c r="C216">
        <v>6.0624384479259419</v>
      </c>
      <c r="D216">
        <v>6.3457396844409333</v>
      </c>
      <c r="E216">
        <v>5.1728395153887163</v>
      </c>
      <c r="F216">
        <v>6.7427695166825892</v>
      </c>
      <c r="G216">
        <v>0</v>
      </c>
      <c r="H216">
        <v>0</v>
      </c>
      <c r="I216">
        <v>0</v>
      </c>
      <c r="J216">
        <v>0</v>
      </c>
      <c r="K216">
        <v>1</v>
      </c>
      <c r="L216">
        <v>0</v>
      </c>
      <c r="M216">
        <v>1</v>
      </c>
      <c r="N216">
        <v>87</v>
      </c>
      <c r="O216">
        <v>11.560290881794803</v>
      </c>
      <c r="P216" s="74">
        <v>104850.50804820849</v>
      </c>
      <c r="V216" s="81">
        <v>45101</v>
      </c>
      <c r="W216" s="3">
        <v>155.35220464769017</v>
      </c>
      <c r="X216" s="3">
        <v>51.377830491526119</v>
      </c>
      <c r="Y216" s="3">
        <v>102.00189285308107</v>
      </c>
      <c r="Z216" s="3">
        <v>509.01217023860153</v>
      </c>
      <c r="AG216">
        <v>174</v>
      </c>
      <c r="AH216">
        <v>85681.54506749165</v>
      </c>
      <c r="AI216">
        <v>-22463.013175070409</v>
      </c>
      <c r="AJ216">
        <v>-1.3023774382220454</v>
      </c>
      <c r="AK216">
        <f t="shared" si="40"/>
        <v>63218.531892421241</v>
      </c>
      <c r="AL216" s="4">
        <f t="shared" si="41"/>
        <v>0.35532323359383988</v>
      </c>
      <c r="AW216">
        <v>170</v>
      </c>
      <c r="AX216">
        <v>70755.584823944504</v>
      </c>
      <c r="AY216">
        <v>-6621.2068845115937</v>
      </c>
      <c r="AZ216">
        <v>-0.88291231609565046</v>
      </c>
      <c r="BA216">
        <f t="shared" si="54"/>
        <v>64134.37793943291</v>
      </c>
      <c r="BB216" s="4">
        <f t="shared" si="55"/>
        <v>0.10323959001776731</v>
      </c>
      <c r="BN216">
        <v>170</v>
      </c>
      <c r="BO216">
        <v>11.164420542800476</v>
      </c>
      <c r="BP216">
        <v>-9.5684726350595994E-2</v>
      </c>
      <c r="BQ216">
        <v>-1.1836134588785523</v>
      </c>
      <c r="BR216">
        <f t="shared" si="56"/>
        <v>11.06873581644988</v>
      </c>
      <c r="BS216" s="4">
        <f t="shared" si="57"/>
        <v>8.6445939208697579E-3</v>
      </c>
      <c r="CD216">
        <v>171</v>
      </c>
      <c r="CE216">
        <v>67617.645931644598</v>
      </c>
      <c r="CF216">
        <v>-4495.1096766039263</v>
      </c>
      <c r="CG216">
        <v>-0.56889056372416003</v>
      </c>
      <c r="CH216">
        <f t="shared" si="50"/>
        <v>63122.536255040672</v>
      </c>
      <c r="CI216" s="4">
        <f t="shared" si="51"/>
        <v>7.1212437637832846E-2</v>
      </c>
      <c r="CT216">
        <v>171</v>
      </c>
      <c r="CU216">
        <v>11.13164882260952</v>
      </c>
      <c r="CV216">
        <v>-7.8815686416653818E-2</v>
      </c>
      <c r="CW216">
        <v>-0.93967117107450726</v>
      </c>
      <c r="CX216">
        <f t="shared" si="52"/>
        <v>11.210464509026174</v>
      </c>
      <c r="CY216" s="4">
        <f t="shared" si="53"/>
        <v>7.0305460004083586E-3</v>
      </c>
      <c r="DJ216">
        <v>172</v>
      </c>
      <c r="DK216">
        <v>67760.395699390661</v>
      </c>
      <c r="DL216">
        <v>-4610.1957387700531</v>
      </c>
      <c r="DM216">
        <v>-0.58583678547281293</v>
      </c>
      <c r="DN216">
        <f t="shared" si="46"/>
        <v>72370.591438160714</v>
      </c>
      <c r="DO216" s="4">
        <f t="shared" si="47"/>
        <v>6.3702612444578088E-2</v>
      </c>
      <c r="DZ216">
        <v>172</v>
      </c>
      <c r="EA216">
        <v>11.134480243059649</v>
      </c>
      <c r="EB216">
        <v>-8.1208948847059759E-2</v>
      </c>
      <c r="EC216">
        <v>-0.97176102856610358</v>
      </c>
      <c r="ED216">
        <f t="shared" si="48"/>
        <v>11.053271294212589</v>
      </c>
      <c r="EE216" s="4">
        <f t="shared" si="49"/>
        <v>7.347051084286709E-3</v>
      </c>
      <c r="EP216">
        <v>174</v>
      </c>
      <c r="EQ216">
        <v>11.19208795624778</v>
      </c>
      <c r="ER216">
        <v>-0.13773519294931091</v>
      </c>
      <c r="ES216">
        <v>-1.7560777257208902</v>
      </c>
      <c r="ET216">
        <f t="shared" si="42"/>
        <v>11.054352763298469</v>
      </c>
      <c r="EU216" s="4">
        <f t="shared" si="43"/>
        <v>1.2459815232837982E-2</v>
      </c>
      <c r="FF216">
        <v>174</v>
      </c>
      <c r="FG216">
        <v>11.13229862849548</v>
      </c>
      <c r="FH216">
        <v>-7.7945865197010633E-2</v>
      </c>
      <c r="FI216">
        <v>-1.7247249932605939</v>
      </c>
      <c r="FJ216">
        <f t="shared" si="44"/>
        <v>11.054352763298469</v>
      </c>
      <c r="FK216">
        <f t="shared" si="45"/>
        <v>7.0511468980615959E-3</v>
      </c>
    </row>
    <row r="217" spans="2:167" x14ac:dyDescent="0.2">
      <c r="B217" s="81">
        <v>45171</v>
      </c>
      <c r="C217">
        <v>6.079601183939034</v>
      </c>
      <c r="D217">
        <v>6.3457397590021847</v>
      </c>
      <c r="E217">
        <v>5.1791336860939818</v>
      </c>
      <c r="F217">
        <v>6.7493136329526058</v>
      </c>
      <c r="G217">
        <v>0</v>
      </c>
      <c r="H217">
        <v>0</v>
      </c>
      <c r="I217">
        <v>0</v>
      </c>
      <c r="J217">
        <v>0</v>
      </c>
      <c r="K217">
        <v>1</v>
      </c>
      <c r="L217">
        <v>0</v>
      </c>
      <c r="M217">
        <v>1</v>
      </c>
      <c r="N217">
        <v>88</v>
      </c>
      <c r="O217">
        <v>11.532233958495411</v>
      </c>
      <c r="P217" s="74">
        <v>101949.61080588473</v>
      </c>
      <c r="V217" s="81">
        <v>45108</v>
      </c>
      <c r="W217" s="3">
        <v>170.88742511245871</v>
      </c>
      <c r="X217" s="3">
        <v>51.891487481342374</v>
      </c>
      <c r="Y217" s="3">
        <v>102.94950690675138</v>
      </c>
      <c r="Z217" s="3">
        <v>514.1022716256615</v>
      </c>
      <c r="AG217">
        <v>175</v>
      </c>
      <c r="AH217">
        <v>84090.631627702445</v>
      </c>
      <c r="AI217">
        <v>-20848.253635104636</v>
      </c>
      <c r="AJ217">
        <v>-1.2087556976027067</v>
      </c>
      <c r="AK217">
        <f t="shared" si="40"/>
        <v>63242.377992597809</v>
      </c>
      <c r="AL217" s="4">
        <f t="shared" si="41"/>
        <v>0.32965638384984219</v>
      </c>
      <c r="AW217">
        <v>171</v>
      </c>
      <c r="AX217">
        <v>67864.660424690519</v>
      </c>
      <c r="AY217">
        <v>-4742.1241696498473</v>
      </c>
      <c r="AZ217">
        <v>-0.63234390751823644</v>
      </c>
      <c r="BA217">
        <f t="shared" si="54"/>
        <v>63122.536255040672</v>
      </c>
      <c r="BB217" s="4">
        <f t="shared" si="55"/>
        <v>7.5125691250581897E-2</v>
      </c>
      <c r="BN217">
        <v>171</v>
      </c>
      <c r="BO217">
        <v>11.135136679904264</v>
      </c>
      <c r="BP217">
        <v>-8.2303543711397253E-2</v>
      </c>
      <c r="BQ217">
        <v>-1.0180891534691865</v>
      </c>
      <c r="BR217">
        <f t="shared" si="56"/>
        <v>11.052833136192866</v>
      </c>
      <c r="BS217" s="4">
        <f t="shared" si="57"/>
        <v>7.4463753046168394E-3</v>
      </c>
      <c r="CD217">
        <v>172</v>
      </c>
      <c r="CE217">
        <v>67572.399062473603</v>
      </c>
      <c r="CF217">
        <v>-4422.1991018529952</v>
      </c>
      <c r="CG217">
        <v>-0.55966317196831605</v>
      </c>
      <c r="CH217">
        <f t="shared" si="50"/>
        <v>63150.199960620608</v>
      </c>
      <c r="CI217" s="4">
        <f t="shared" si="51"/>
        <v>7.00266840740109E-2</v>
      </c>
      <c r="CT217">
        <v>172</v>
      </c>
      <c r="CU217">
        <v>11.131084855544962</v>
      </c>
      <c r="CV217">
        <v>-7.7813561332373382E-2</v>
      </c>
      <c r="CW217">
        <v>-0.92772344728598533</v>
      </c>
      <c r="CX217">
        <f t="shared" si="52"/>
        <v>11.208898416877336</v>
      </c>
      <c r="CY217" s="4">
        <f t="shared" si="53"/>
        <v>6.9421238767949601E-3</v>
      </c>
      <c r="DJ217">
        <v>173</v>
      </c>
      <c r="DK217">
        <v>67729.27823880878</v>
      </c>
      <c r="DL217">
        <v>-4546.5981748725681</v>
      </c>
      <c r="DM217">
        <v>-0.5777551779861112</v>
      </c>
      <c r="DN217">
        <f t="shared" si="46"/>
        <v>72275.876413681341</v>
      </c>
      <c r="DO217" s="4">
        <f t="shared" si="47"/>
        <v>6.2906164552740312E-2</v>
      </c>
      <c r="DZ217">
        <v>173</v>
      </c>
      <c r="EA217">
        <v>11.134122042162257</v>
      </c>
      <c r="EB217">
        <v>-8.0336549207030927E-2</v>
      </c>
      <c r="EC217">
        <v>-0.96132173605522897</v>
      </c>
      <c r="ED217">
        <f t="shared" si="48"/>
        <v>11.053785492955226</v>
      </c>
      <c r="EE217" s="4">
        <f t="shared" si="49"/>
        <v>7.2677861587083295E-3</v>
      </c>
      <c r="EP217">
        <v>175</v>
      </c>
      <c r="EQ217">
        <v>11.192055868770764</v>
      </c>
      <c r="ER217">
        <v>-0.13732597548831826</v>
      </c>
      <c r="ES217">
        <v>-1.7508603397149061</v>
      </c>
      <c r="ET217">
        <f t="shared" si="42"/>
        <v>11.054729893282445</v>
      </c>
      <c r="EU217" s="4">
        <f t="shared" si="43"/>
        <v>1.24223727593531E-2</v>
      </c>
      <c r="FF217">
        <v>175</v>
      </c>
      <c r="FG217">
        <v>11.106581542717295</v>
      </c>
      <c r="FH217">
        <v>-5.1851649434849989E-2</v>
      </c>
      <c r="FI217">
        <v>-1.1473326454974309</v>
      </c>
      <c r="FJ217">
        <f t="shared" si="44"/>
        <v>11.054729893282445</v>
      </c>
      <c r="FK217">
        <f t="shared" si="45"/>
        <v>4.6904492407687263E-3</v>
      </c>
    </row>
    <row r="218" spans="2:167" x14ac:dyDescent="0.2">
      <c r="B218" s="81">
        <v>45178</v>
      </c>
      <c r="C218">
        <v>5.998120667889161</v>
      </c>
      <c r="D218">
        <v>5.007240912041441</v>
      </c>
      <c r="E218">
        <v>5.1854512345295252</v>
      </c>
      <c r="F218">
        <v>6.7558800050304519</v>
      </c>
      <c r="G218">
        <v>0</v>
      </c>
      <c r="H218">
        <v>0</v>
      </c>
      <c r="I218">
        <v>0</v>
      </c>
      <c r="J218">
        <v>0</v>
      </c>
      <c r="K218">
        <v>1</v>
      </c>
      <c r="L218">
        <v>0</v>
      </c>
      <c r="M218">
        <v>1</v>
      </c>
      <c r="N218">
        <v>89</v>
      </c>
      <c r="O218">
        <v>11.412226314851814</v>
      </c>
      <c r="P218" s="74">
        <v>90420.502194365632</v>
      </c>
      <c r="V218" s="81">
        <v>45115</v>
      </c>
      <c r="W218" s="3">
        <v>187.97616762370453</v>
      </c>
      <c r="X218" s="3">
        <v>52.410390224645887</v>
      </c>
      <c r="Y218" s="3">
        <v>103.94279953838864</v>
      </c>
      <c r="Z218" s="3">
        <v>519.24328012118985</v>
      </c>
      <c r="AG218">
        <v>176</v>
      </c>
      <c r="AH218">
        <v>84066.241314618703</v>
      </c>
      <c r="AI218">
        <v>-20784.019423986567</v>
      </c>
      <c r="AJ218">
        <v>-1.2050314782973905</v>
      </c>
      <c r="AK218">
        <f t="shared" si="40"/>
        <v>63282.221890632136</v>
      </c>
      <c r="AL218" s="4">
        <f t="shared" si="41"/>
        <v>0.32843378129021239</v>
      </c>
      <c r="AW218">
        <v>172</v>
      </c>
      <c r="AX218">
        <v>67840.563034648818</v>
      </c>
      <c r="AY218">
        <v>-4690.3630740282097</v>
      </c>
      <c r="AZ218">
        <v>-0.62544176571598409</v>
      </c>
      <c r="BA218">
        <f t="shared" si="54"/>
        <v>63150.199960620608</v>
      </c>
      <c r="BB218" s="4">
        <f t="shared" si="55"/>
        <v>7.4273130994882683E-2</v>
      </c>
      <c r="BN218">
        <v>172</v>
      </c>
      <c r="BO218">
        <v>11.134879062639483</v>
      </c>
      <c r="BP218">
        <v>-8.1607768426893657E-2</v>
      </c>
      <c r="BQ218">
        <v>-1.0094824612362376</v>
      </c>
      <c r="BR218">
        <f t="shared" si="56"/>
        <v>11.053271294212589</v>
      </c>
      <c r="BS218" s="4">
        <f t="shared" si="57"/>
        <v>7.3831326721911618E-3</v>
      </c>
      <c r="CD218">
        <v>173</v>
      </c>
      <c r="CE218">
        <v>67528.330891978461</v>
      </c>
      <c r="CF218">
        <v>-4345.6508280422495</v>
      </c>
      <c r="CG218">
        <v>-0.54997540153037494</v>
      </c>
      <c r="CH218">
        <f t="shared" si="50"/>
        <v>63182.680063936212</v>
      </c>
      <c r="CI218" s="4">
        <f t="shared" si="51"/>
        <v>6.8779146811195277E-2</v>
      </c>
      <c r="CT218">
        <v>173</v>
      </c>
      <c r="CU218">
        <v>11.130537833682098</v>
      </c>
      <c r="CV218">
        <v>-7.6752340726871537E-2</v>
      </c>
      <c r="CW218">
        <v>-0.91507116378154818</v>
      </c>
      <c r="CX218">
        <f t="shared" si="52"/>
        <v>11.207290174408969</v>
      </c>
      <c r="CY218" s="4">
        <f t="shared" si="53"/>
        <v>6.8484298641726896E-3</v>
      </c>
      <c r="DJ218">
        <v>174</v>
      </c>
      <c r="DK218">
        <v>67698.815931577134</v>
      </c>
      <c r="DL218">
        <v>-4480.284039155893</v>
      </c>
      <c r="DM218">
        <v>-0.56932836439705758</v>
      </c>
      <c r="DN218">
        <f t="shared" si="46"/>
        <v>72179.099970733019</v>
      </c>
      <c r="DO218" s="4">
        <f t="shared" si="47"/>
        <v>6.207176372346758E-2</v>
      </c>
      <c r="DZ218">
        <v>174</v>
      </c>
      <c r="EA218">
        <v>11.133771382899486</v>
      </c>
      <c r="EB218">
        <v>-7.941861960101626E-2</v>
      </c>
      <c r="EC218">
        <v>-0.95033762370362096</v>
      </c>
      <c r="ED218">
        <f t="shared" si="48"/>
        <v>11.054352763298469</v>
      </c>
      <c r="EE218" s="4">
        <f t="shared" si="49"/>
        <v>7.1843753588806967E-3</v>
      </c>
      <c r="EP218">
        <v>176</v>
      </c>
      <c r="EQ218">
        <v>11.192030093047562</v>
      </c>
      <c r="ER218">
        <v>-0.13667037917073088</v>
      </c>
      <c r="ES218">
        <v>-1.7425017055435834</v>
      </c>
      <c r="ET218">
        <f t="shared" si="42"/>
        <v>11.055359713876831</v>
      </c>
      <c r="EU218" s="4">
        <f t="shared" si="43"/>
        <v>1.2362363840516239E-2</v>
      </c>
      <c r="FF218">
        <v>176</v>
      </c>
      <c r="FG218">
        <v>11.106785674704488</v>
      </c>
      <c r="FH218">
        <v>-5.1425960827657491E-2</v>
      </c>
      <c r="FI218">
        <v>-1.1379133417496889</v>
      </c>
      <c r="FJ218">
        <f t="shared" si="44"/>
        <v>11.055359713876831</v>
      </c>
      <c r="FK218">
        <f t="shared" si="45"/>
        <v>4.6516768480275644E-3</v>
      </c>
    </row>
    <row r="219" spans="2:167" x14ac:dyDescent="0.2">
      <c r="B219" s="81">
        <v>45185</v>
      </c>
      <c r="C219">
        <v>5.9075901364630603</v>
      </c>
      <c r="D219">
        <v>4.6816814426557638</v>
      </c>
      <c r="E219">
        <v>5.191791898884377</v>
      </c>
      <c r="F219">
        <v>6.7624685621151235</v>
      </c>
      <c r="G219">
        <v>0</v>
      </c>
      <c r="H219">
        <v>0</v>
      </c>
      <c r="I219">
        <v>0</v>
      </c>
      <c r="J219">
        <v>0</v>
      </c>
      <c r="K219">
        <v>1</v>
      </c>
      <c r="L219">
        <v>0</v>
      </c>
      <c r="M219">
        <v>1</v>
      </c>
      <c r="N219">
        <v>90</v>
      </c>
      <c r="O219">
        <v>11.366982379918008</v>
      </c>
      <c r="P219" s="74">
        <v>86420.688807485814</v>
      </c>
      <c r="V219" s="81">
        <v>45122</v>
      </c>
      <c r="W219" s="3">
        <v>206.77378438607496</v>
      </c>
      <c r="X219" s="3">
        <v>477.45345378758105</v>
      </c>
      <c r="Y219" s="3">
        <v>104.96412631505741</v>
      </c>
      <c r="Z219" s="3">
        <v>524.43570296789198</v>
      </c>
      <c r="AG219">
        <v>177</v>
      </c>
      <c r="AH219">
        <v>84041.85100153496</v>
      </c>
      <c r="AI219">
        <v>-20718.645531081544</v>
      </c>
      <c r="AJ219">
        <v>-1.2012411816660047</v>
      </c>
      <c r="AK219">
        <f t="shared" si="40"/>
        <v>63323.205470453417</v>
      </c>
      <c r="AL219" s="4">
        <f t="shared" si="41"/>
        <v>0.32718883033722695</v>
      </c>
      <c r="AW219">
        <v>173</v>
      </c>
      <c r="AX219">
        <v>67816.465644607117</v>
      </c>
      <c r="AY219">
        <v>-4633.7855806709049</v>
      </c>
      <c r="AZ219">
        <v>-0.61789737591360006</v>
      </c>
      <c r="BA219">
        <f t="shared" si="54"/>
        <v>63182.680063936212</v>
      </c>
      <c r="BB219" s="4">
        <f t="shared" si="55"/>
        <v>7.3339490758889236E-2</v>
      </c>
      <c r="BN219">
        <v>173</v>
      </c>
      <c r="BO219">
        <v>11.134621445374703</v>
      </c>
      <c r="BP219">
        <v>-8.0835952419477053E-2</v>
      </c>
      <c r="BQ219">
        <v>-0.99993515051071014</v>
      </c>
      <c r="BR219">
        <f t="shared" si="56"/>
        <v>11.053785492955226</v>
      </c>
      <c r="BS219" s="4">
        <f t="shared" si="57"/>
        <v>7.3129655420756303E-3</v>
      </c>
      <c r="CD219">
        <v>174</v>
      </c>
      <c r="CE219">
        <v>67485.441420159113</v>
      </c>
      <c r="CF219">
        <v>-4266.9095277378728</v>
      </c>
      <c r="CG219">
        <v>-0.5400100867902965</v>
      </c>
      <c r="CH219">
        <f t="shared" si="50"/>
        <v>63218.531892421241</v>
      </c>
      <c r="CI219" s="4">
        <f t="shared" si="51"/>
        <v>6.7494600080224232E-2</v>
      </c>
      <c r="CT219">
        <v>174</v>
      </c>
      <c r="CU219">
        <v>11.130007757020921</v>
      </c>
      <c r="CV219">
        <v>-7.5654993722451991E-2</v>
      </c>
      <c r="CW219">
        <v>-0.90198816734265486</v>
      </c>
      <c r="CX219">
        <f t="shared" si="52"/>
        <v>11.205662750743373</v>
      </c>
      <c r="CY219" s="4">
        <f t="shared" si="53"/>
        <v>6.751496578587742E-3</v>
      </c>
      <c r="DJ219">
        <v>175</v>
      </c>
      <c r="DK219">
        <v>66091.757691836392</v>
      </c>
      <c r="DL219">
        <v>-2849.3796992385833</v>
      </c>
      <c r="DM219">
        <v>-0.36208255314529542</v>
      </c>
      <c r="DN219">
        <f t="shared" si="46"/>
        <v>68941.137391074968</v>
      </c>
      <c r="DO219" s="4">
        <f t="shared" si="47"/>
        <v>4.1330616335428387E-2</v>
      </c>
      <c r="DZ219">
        <v>175</v>
      </c>
      <c r="EA219">
        <v>11.114602536289063</v>
      </c>
      <c r="EB219">
        <v>-5.987264300661721E-2</v>
      </c>
      <c r="EC219">
        <v>-0.71644691843820119</v>
      </c>
      <c r="ED219">
        <f t="shared" si="48"/>
        <v>11.054729893282445</v>
      </c>
      <c r="EE219" s="4">
        <f t="shared" si="49"/>
        <v>5.4160204351080187E-3</v>
      </c>
      <c r="EP219">
        <v>177</v>
      </c>
      <c r="EQ219">
        <v>11.192008982319521</v>
      </c>
      <c r="ER219">
        <v>-0.13600184625697409</v>
      </c>
      <c r="ES219">
        <v>-1.7339781340901232</v>
      </c>
      <c r="ET219">
        <f t="shared" si="42"/>
        <v>11.056007136062547</v>
      </c>
      <c r="EU219" s="4">
        <f t="shared" si="43"/>
        <v>1.2301172076251877E-2</v>
      </c>
      <c r="FF219">
        <v>177</v>
      </c>
      <c r="FG219">
        <v>11.106992909621647</v>
      </c>
      <c r="FH219">
        <v>-5.0985773559100167E-2</v>
      </c>
      <c r="FI219">
        <v>-1.1281732229906369</v>
      </c>
      <c r="FJ219">
        <f t="shared" si="44"/>
        <v>11.056007136062547</v>
      </c>
      <c r="FK219">
        <f t="shared" si="45"/>
        <v>4.6115901456679131E-3</v>
      </c>
    </row>
    <row r="220" spans="2:167" x14ac:dyDescent="0.2">
      <c r="B220" s="81">
        <v>45192</v>
      </c>
      <c r="C220">
        <v>5.8172378873009976</v>
      </c>
      <c r="D220">
        <v>4.6474537357530092</v>
      </c>
      <c r="E220">
        <v>5.1981555171768283</v>
      </c>
      <c r="F220">
        <v>6.7690792326759341</v>
      </c>
      <c r="G220">
        <v>0</v>
      </c>
      <c r="H220">
        <v>0</v>
      </c>
      <c r="I220">
        <v>0</v>
      </c>
      <c r="J220">
        <v>0</v>
      </c>
      <c r="K220">
        <v>1</v>
      </c>
      <c r="L220">
        <v>0</v>
      </c>
      <c r="M220">
        <v>1</v>
      </c>
      <c r="N220">
        <v>91</v>
      </c>
      <c r="O220">
        <v>11.356193299965286</v>
      </c>
      <c r="P220" s="74">
        <v>85493.300913413841</v>
      </c>
      <c r="V220" s="81">
        <v>45129</v>
      </c>
      <c r="W220" s="3">
        <v>227.45116282468251</v>
      </c>
      <c r="X220" s="3">
        <v>519.95776014387457</v>
      </c>
      <c r="Y220" s="3">
        <v>106.00471696885043</v>
      </c>
      <c r="Z220" s="3">
        <v>529.68005302941413</v>
      </c>
      <c r="AG220">
        <v>178</v>
      </c>
      <c r="AH220">
        <v>84017.460688451203</v>
      </c>
      <c r="AI220">
        <v>-20652.479909845781</v>
      </c>
      <c r="AJ220">
        <v>-1.1974049816152013</v>
      </c>
      <c r="AK220">
        <f t="shared" si="40"/>
        <v>63364.980778605423</v>
      </c>
      <c r="AL220" s="4">
        <f t="shared" si="41"/>
        <v>0.32592892250697081</v>
      </c>
      <c r="AW220">
        <v>174</v>
      </c>
      <c r="AX220">
        <v>67792.368254565416</v>
      </c>
      <c r="AY220">
        <v>-4573.8363621441749</v>
      </c>
      <c r="AZ220">
        <v>-0.60990337960737173</v>
      </c>
      <c r="BA220">
        <f t="shared" si="54"/>
        <v>63218.531892421241</v>
      </c>
      <c r="BB220" s="4">
        <f t="shared" si="55"/>
        <v>7.2349613716551603E-2</v>
      </c>
      <c r="BN220">
        <v>174</v>
      </c>
      <c r="BO220">
        <v>11.134363828109922</v>
      </c>
      <c r="BP220">
        <v>-8.0011064811452925E-2</v>
      </c>
      <c r="BQ220">
        <v>-0.9897313477497337</v>
      </c>
      <c r="BR220">
        <f t="shared" si="56"/>
        <v>11.054352763298469</v>
      </c>
      <c r="BS220" s="4">
        <f t="shared" si="57"/>
        <v>7.2379691986216932E-3</v>
      </c>
      <c r="CD220">
        <v>175</v>
      </c>
      <c r="CE220">
        <v>65815.473797494487</v>
      </c>
      <c r="CF220">
        <v>-2573.0958048966786</v>
      </c>
      <c r="CG220">
        <v>-0.32564498494502964</v>
      </c>
      <c r="CH220">
        <f t="shared" si="50"/>
        <v>63242.377992597809</v>
      </c>
      <c r="CI220" s="4">
        <f t="shared" si="51"/>
        <v>4.0686259539415896E-2</v>
      </c>
      <c r="CT220">
        <v>175</v>
      </c>
      <c r="CU220">
        <v>11.109830040411477</v>
      </c>
      <c r="CV220">
        <v>-5.5100147129031996E-2</v>
      </c>
      <c r="CW220">
        <v>-0.65692531694014189</v>
      </c>
      <c r="CX220">
        <f t="shared" si="52"/>
        <v>11.164930187540509</v>
      </c>
      <c r="CY220" s="4">
        <f t="shared" si="53"/>
        <v>4.9351089709921284E-3</v>
      </c>
      <c r="DJ220">
        <v>176</v>
      </c>
      <c r="DK220">
        <v>66062.526270386559</v>
      </c>
      <c r="DL220">
        <v>-2780.3043797544233</v>
      </c>
      <c r="DM220">
        <v>-0.35330486442770009</v>
      </c>
      <c r="DN220">
        <f t="shared" si="46"/>
        <v>68842.830650140982</v>
      </c>
      <c r="DO220" s="4">
        <f t="shared" si="47"/>
        <v>4.0386258866720925E-2</v>
      </c>
      <c r="DZ220">
        <v>176</v>
      </c>
      <c r="EA220">
        <v>11.114266046061406</v>
      </c>
      <c r="EB220">
        <v>-5.8906332184575305E-2</v>
      </c>
      <c r="EC220">
        <v>-0.70488386767010835</v>
      </c>
      <c r="ED220">
        <f t="shared" si="48"/>
        <v>11.055359713876831</v>
      </c>
      <c r="EE220" s="4">
        <f t="shared" si="49"/>
        <v>5.3283053386888272E-3</v>
      </c>
      <c r="EP220">
        <v>178</v>
      </c>
      <c r="EQ220">
        <v>11.191991386323307</v>
      </c>
      <c r="ER220">
        <v>-0.1353247521512202</v>
      </c>
      <c r="ES220">
        <v>-1.7253454102969463</v>
      </c>
      <c r="ET220">
        <f t="shared" si="42"/>
        <v>11.056666634172087</v>
      </c>
      <c r="EU220" s="4">
        <f t="shared" si="43"/>
        <v>1.2239199808464985E-2</v>
      </c>
      <c r="FF220">
        <v>178</v>
      </c>
      <c r="FG220">
        <v>11.107202382503274</v>
      </c>
      <c r="FH220">
        <v>-5.0535748331187236E-2</v>
      </c>
      <c r="FI220">
        <v>-1.1182154175802097</v>
      </c>
      <c r="FJ220">
        <f t="shared" si="44"/>
        <v>11.056666634172087</v>
      </c>
      <c r="FK220">
        <f t="shared" si="45"/>
        <v>4.5706133686801986E-3</v>
      </c>
    </row>
    <row r="221" spans="2:167" x14ac:dyDescent="0.2">
      <c r="B221" s="81">
        <v>45199</v>
      </c>
      <c r="C221">
        <v>5.7281602724302534</v>
      </c>
      <c r="D221">
        <v>4.6490206907894853</v>
      </c>
      <c r="E221">
        <v>5.204541976598275</v>
      </c>
      <c r="F221">
        <v>6.775711944456277</v>
      </c>
      <c r="G221">
        <v>0</v>
      </c>
      <c r="H221">
        <v>0</v>
      </c>
      <c r="I221">
        <v>0</v>
      </c>
      <c r="J221">
        <v>0</v>
      </c>
      <c r="K221">
        <v>1</v>
      </c>
      <c r="L221">
        <v>0</v>
      </c>
      <c r="M221">
        <v>1</v>
      </c>
      <c r="N221">
        <v>92</v>
      </c>
      <c r="O221">
        <v>11.350335779593284</v>
      </c>
      <c r="P221" s="74">
        <v>84993.985963037238</v>
      </c>
      <c r="V221" s="81">
        <v>45136</v>
      </c>
      <c r="W221" s="3">
        <v>250.19627910715079</v>
      </c>
      <c r="X221" s="3">
        <v>524.20819077950398</v>
      </c>
      <c r="Y221" s="3">
        <v>107.06023883386015</v>
      </c>
      <c r="Z221" s="3">
        <v>534.97684868199849</v>
      </c>
      <c r="AG221">
        <v>179</v>
      </c>
      <c r="AH221">
        <v>83993.070375367461</v>
      </c>
      <c r="AI221">
        <v>-20585.764674729056</v>
      </c>
      <c r="AJ221">
        <v>-1.1935369156382767</v>
      </c>
      <c r="AK221">
        <f t="shared" si="40"/>
        <v>63407.305700638404</v>
      </c>
      <c r="AL221" s="4">
        <f t="shared" si="41"/>
        <v>0.32465919261606146</v>
      </c>
      <c r="AW221">
        <v>175</v>
      </c>
      <c r="AX221">
        <v>66200.429584129161</v>
      </c>
      <c r="AY221">
        <v>-2958.0515915313517</v>
      </c>
      <c r="AZ221">
        <v>-0.39444473301667871</v>
      </c>
      <c r="BA221">
        <f t="shared" si="54"/>
        <v>63242.377992597809</v>
      </c>
      <c r="BB221" s="4">
        <f t="shared" si="55"/>
        <v>4.6773250554834868E-2</v>
      </c>
      <c r="BN221">
        <v>175</v>
      </c>
      <c r="BO221">
        <v>11.115299818219372</v>
      </c>
      <c r="BP221">
        <v>-6.0569924936926256E-2</v>
      </c>
      <c r="BQ221">
        <v>-0.7492457897191136</v>
      </c>
      <c r="BR221">
        <f t="shared" si="56"/>
        <v>11.054729893282445</v>
      </c>
      <c r="BS221" s="4">
        <f t="shared" si="57"/>
        <v>5.4790958731368352E-3</v>
      </c>
      <c r="CD221">
        <v>176</v>
      </c>
      <c r="CE221">
        <v>65774.941723026772</v>
      </c>
      <c r="CF221">
        <v>-2492.7198323946359</v>
      </c>
      <c r="CG221">
        <v>-0.31547278991616218</v>
      </c>
      <c r="CH221">
        <f t="shared" si="50"/>
        <v>63282.221890632136</v>
      </c>
      <c r="CI221" s="4">
        <f t="shared" si="51"/>
        <v>3.9390523245259837E-2</v>
      </c>
      <c r="CT221">
        <v>176</v>
      </c>
      <c r="CU221">
        <v>11.109333854153682</v>
      </c>
      <c r="CV221">
        <v>-5.3974140276851656E-2</v>
      </c>
      <c r="CW221">
        <v>-0.64350062668454</v>
      </c>
      <c r="CX221">
        <f t="shared" si="52"/>
        <v>11.163307994430534</v>
      </c>
      <c r="CY221" s="4">
        <f t="shared" si="53"/>
        <v>4.8349593421394268E-3</v>
      </c>
      <c r="DJ221">
        <v>177</v>
      </c>
      <c r="DK221">
        <v>66033.873727179831</v>
      </c>
      <c r="DL221">
        <v>-2710.6682567264143</v>
      </c>
      <c r="DM221">
        <v>-0.34445591206664439</v>
      </c>
      <c r="DN221">
        <f t="shared" si="46"/>
        <v>68744.541983906238</v>
      </c>
      <c r="DO221" s="4">
        <f t="shared" si="47"/>
        <v>3.9431032319060338E-2</v>
      </c>
      <c r="DZ221">
        <v>177</v>
      </c>
      <c r="EA221">
        <v>11.113936219446467</v>
      </c>
      <c r="EB221">
        <v>-5.7929083383919888E-2</v>
      </c>
      <c r="EC221">
        <v>-0.69318993106370841</v>
      </c>
      <c r="ED221">
        <f t="shared" si="48"/>
        <v>11.056007136062547</v>
      </c>
      <c r="EE221" s="4">
        <f t="shared" si="49"/>
        <v>5.23960256817911E-3</v>
      </c>
      <c r="EP221">
        <v>179</v>
      </c>
      <c r="EQ221">
        <v>11.191976502366956</v>
      </c>
      <c r="ER221">
        <v>-0.13464213670905245</v>
      </c>
      <c r="ES221">
        <v>-1.7166422913078507</v>
      </c>
      <c r="ET221">
        <f t="shared" si="42"/>
        <v>11.057334365657903</v>
      </c>
      <c r="EU221" s="4">
        <f t="shared" si="43"/>
        <v>1.2176726528884463E-2</v>
      </c>
      <c r="FF221">
        <v>179</v>
      </c>
      <c r="FG221">
        <v>11.107413489717954</v>
      </c>
      <c r="FH221">
        <v>-5.0079124060051328E-2</v>
      </c>
      <c r="FI221">
        <v>-1.1081115937151857</v>
      </c>
      <c r="FJ221">
        <f t="shared" si="44"/>
        <v>11.057334365657903</v>
      </c>
      <c r="FK221">
        <f t="shared" si="45"/>
        <v>4.529041304528884E-3</v>
      </c>
    </row>
    <row r="222" spans="2:167" x14ac:dyDescent="0.2">
      <c r="B222" s="81">
        <v>45206</v>
      </c>
      <c r="C222">
        <v>5.6405717337717745</v>
      </c>
      <c r="D222">
        <v>4.6542562547171284</v>
      </c>
      <c r="E222">
        <v>5.2109511883467556</v>
      </c>
      <c r="F222">
        <v>6.7823666244799252</v>
      </c>
      <c r="G222">
        <v>0</v>
      </c>
      <c r="H222">
        <v>0</v>
      </c>
      <c r="I222">
        <v>0</v>
      </c>
      <c r="J222">
        <v>0</v>
      </c>
      <c r="K222">
        <v>1</v>
      </c>
      <c r="L222">
        <v>0</v>
      </c>
      <c r="M222">
        <v>1</v>
      </c>
      <c r="N222">
        <v>93</v>
      </c>
      <c r="O222">
        <v>11.249485779880885</v>
      </c>
      <c r="P222" s="74">
        <v>76840.396725820538</v>
      </c>
      <c r="V222" s="81">
        <v>45143</v>
      </c>
      <c r="W222" s="3">
        <v>361.48512769591196</v>
      </c>
      <c r="X222" s="3">
        <v>524.63323384306682</v>
      </c>
      <c r="Y222" s="3">
        <v>108.12857856985937</v>
      </c>
      <c r="Z222" s="3">
        <v>540.32661375442171</v>
      </c>
      <c r="AG222">
        <v>180</v>
      </c>
      <c r="AH222">
        <v>85099.412289635671</v>
      </c>
      <c r="AI222">
        <v>-21281.055700993405</v>
      </c>
      <c r="AJ222">
        <v>-1.2338490206327173</v>
      </c>
      <c r="AK222">
        <f t="shared" si="40"/>
        <v>63818.356588642266</v>
      </c>
      <c r="AL222" s="4">
        <f t="shared" si="41"/>
        <v>0.33346292255950677</v>
      </c>
      <c r="AW222">
        <v>176</v>
      </c>
      <c r="AX222">
        <v>66176.332194087474</v>
      </c>
      <c r="AY222">
        <v>-2894.110303455338</v>
      </c>
      <c r="AZ222">
        <v>-0.38591840968408636</v>
      </c>
      <c r="BA222">
        <f t="shared" si="54"/>
        <v>63282.221890632136</v>
      </c>
      <c r="BB222" s="4">
        <f t="shared" si="55"/>
        <v>4.5733386360186604E-2</v>
      </c>
      <c r="BN222">
        <v>176</v>
      </c>
      <c r="BO222">
        <v>11.115042200954592</v>
      </c>
      <c r="BP222">
        <v>-5.9682487077761692E-2</v>
      </c>
      <c r="BQ222">
        <v>-0.73826824467000229</v>
      </c>
      <c r="BR222">
        <f t="shared" si="56"/>
        <v>11.055359713876831</v>
      </c>
      <c r="BS222" s="4">
        <f t="shared" si="57"/>
        <v>5.3985115475571055E-3</v>
      </c>
      <c r="CD222">
        <v>177</v>
      </c>
      <c r="CE222">
        <v>65735.588347234894</v>
      </c>
      <c r="CF222">
        <v>-2412.3828767814775</v>
      </c>
      <c r="CG222">
        <v>-0.30530553277346634</v>
      </c>
      <c r="CH222">
        <f t="shared" si="50"/>
        <v>63323.205470453417</v>
      </c>
      <c r="CI222" s="4">
        <f t="shared" si="51"/>
        <v>3.8096348074278939E-2</v>
      </c>
      <c r="CT222">
        <v>177</v>
      </c>
      <c r="CU222">
        <v>11.108854613097581</v>
      </c>
      <c r="CV222">
        <v>-5.2847477035033563E-2</v>
      </c>
      <c r="CW222">
        <v>-0.63006811069718827</v>
      </c>
      <c r="CX222">
        <f t="shared" si="52"/>
        <v>11.161702090132614</v>
      </c>
      <c r="CY222" s="4">
        <f t="shared" si="53"/>
        <v>4.7347148856224019E-3</v>
      </c>
      <c r="DJ222">
        <v>178</v>
      </c>
      <c r="DK222">
        <v>66005.777579345944</v>
      </c>
      <c r="DL222">
        <v>-2640.7968007405216</v>
      </c>
      <c r="DM222">
        <v>-0.33557705496588258</v>
      </c>
      <c r="DN222">
        <f t="shared" si="46"/>
        <v>68646.574380086473</v>
      </c>
      <c r="DO222" s="4">
        <f t="shared" si="47"/>
        <v>3.8469462235927558E-2</v>
      </c>
      <c r="DZ222">
        <v>178</v>
      </c>
      <c r="EA222">
        <v>11.113612797638289</v>
      </c>
      <c r="EB222">
        <v>-5.6946163466202293E-2</v>
      </c>
      <c r="EC222">
        <v>-0.68142813284072912</v>
      </c>
      <c r="ED222">
        <f t="shared" si="48"/>
        <v>11.056666634172087</v>
      </c>
      <c r="EE222" s="4">
        <f t="shared" si="49"/>
        <v>5.1503916460864125E-3</v>
      </c>
      <c r="EP222">
        <v>180</v>
      </c>
      <c r="EQ222">
        <v>11.139820413271524</v>
      </c>
      <c r="ER222">
        <v>-7.6024264497227989E-2</v>
      </c>
      <c r="ES222">
        <v>-0.96928399081727545</v>
      </c>
      <c r="ET222">
        <f t="shared" si="42"/>
        <v>11.063796148774296</v>
      </c>
      <c r="EU222" s="4">
        <f t="shared" si="43"/>
        <v>6.8714447984158083E-3</v>
      </c>
      <c r="FF222">
        <v>180</v>
      </c>
      <c r="FG222">
        <v>11.12452103347003</v>
      </c>
      <c r="FH222">
        <v>-6.0724884695734005E-2</v>
      </c>
      <c r="FI222">
        <v>-1.3436726384764912</v>
      </c>
      <c r="FJ222">
        <f t="shared" si="44"/>
        <v>11.063796148774296</v>
      </c>
      <c r="FK222">
        <f t="shared" si="45"/>
        <v>5.48861203507093E-3</v>
      </c>
    </row>
    <row r="223" spans="2:167" x14ac:dyDescent="0.2">
      <c r="B223" s="81">
        <v>45213</v>
      </c>
      <c r="C223">
        <v>5.5545927714059129</v>
      </c>
      <c r="D223">
        <v>4.659879391757018</v>
      </c>
      <c r="E223">
        <v>5.2173830751272092</v>
      </c>
      <c r="F223">
        <v>6.789043199059118</v>
      </c>
      <c r="G223">
        <v>0</v>
      </c>
      <c r="H223">
        <v>0</v>
      </c>
      <c r="I223">
        <v>0</v>
      </c>
      <c r="J223">
        <v>0</v>
      </c>
      <c r="K223">
        <v>1</v>
      </c>
      <c r="L223">
        <v>0</v>
      </c>
      <c r="M223">
        <v>1</v>
      </c>
      <c r="N223">
        <v>94</v>
      </c>
      <c r="O223">
        <v>11.243603134016881</v>
      </c>
      <c r="P223" s="74">
        <v>76389.698831603615</v>
      </c>
      <c r="V223" s="81">
        <v>45150</v>
      </c>
      <c r="W223" s="3">
        <v>363.01949859751915</v>
      </c>
      <c r="X223" s="3">
        <v>524.67573814942318</v>
      </c>
      <c r="Y223" s="3">
        <v>109.20873302938827</v>
      </c>
      <c r="Z223" s="3">
        <v>545.72987750188804</v>
      </c>
      <c r="AG223">
        <v>181</v>
      </c>
      <c r="AH223">
        <v>85075.021976551929</v>
      </c>
      <c r="AI223">
        <v>-21213.694608305232</v>
      </c>
      <c r="AJ223">
        <v>-1.2299435086407453</v>
      </c>
      <c r="AK223">
        <f t="shared" si="40"/>
        <v>63861.327368246697</v>
      </c>
      <c r="AL223" s="4">
        <f t="shared" si="41"/>
        <v>0.33218374065386502</v>
      </c>
      <c r="AW223">
        <v>177</v>
      </c>
      <c r="AX223">
        <v>66152.234804045758</v>
      </c>
      <c r="AY223">
        <v>-2829.0293335923416</v>
      </c>
      <c r="AZ223">
        <v>-0.37724011419540399</v>
      </c>
      <c r="BA223">
        <f t="shared" si="54"/>
        <v>63323.205470453417</v>
      </c>
      <c r="BB223" s="4">
        <f t="shared" si="55"/>
        <v>4.4676028520261271E-2</v>
      </c>
      <c r="BN223">
        <v>177</v>
      </c>
      <c r="BO223">
        <v>11.114784583689811</v>
      </c>
      <c r="BP223">
        <v>-5.8777447627264223E-2</v>
      </c>
      <c r="BQ223">
        <v>-0.72707296915131781</v>
      </c>
      <c r="BR223">
        <f t="shared" si="56"/>
        <v>11.056007136062547</v>
      </c>
      <c r="BS223" s="4">
        <f t="shared" si="57"/>
        <v>5.3163358981149359E-3</v>
      </c>
      <c r="CD223">
        <v>178</v>
      </c>
      <c r="CE223">
        <v>65697.413670118825</v>
      </c>
      <c r="CF223">
        <v>-2332.4328915134029</v>
      </c>
      <c r="CG223">
        <v>-0.29518724969227222</v>
      </c>
      <c r="CH223">
        <f t="shared" si="50"/>
        <v>63364.980778605423</v>
      </c>
      <c r="CI223" s="4">
        <f t="shared" si="51"/>
        <v>3.6809494185168705E-2</v>
      </c>
      <c r="CT223">
        <v>178</v>
      </c>
      <c r="CU223">
        <v>11.108392317243167</v>
      </c>
      <c r="CV223">
        <v>-5.1725683071079942E-2</v>
      </c>
      <c r="CW223">
        <v>-0.61669364812840355</v>
      </c>
      <c r="CX223">
        <f t="shared" si="52"/>
        <v>11.160118000314247</v>
      </c>
      <c r="CY223" s="4">
        <f t="shared" si="53"/>
        <v>4.6348688311022741E-3</v>
      </c>
      <c r="DJ223">
        <v>179</v>
      </c>
      <c r="DK223">
        <v>65978.216628910159</v>
      </c>
      <c r="DL223">
        <v>-2570.9109282717545</v>
      </c>
      <c r="DM223">
        <v>-0.32669636590256129</v>
      </c>
      <c r="DN223">
        <f t="shared" si="46"/>
        <v>68549.127557181913</v>
      </c>
      <c r="DO223" s="4">
        <f t="shared" si="47"/>
        <v>3.7504648416235013E-2</v>
      </c>
      <c r="DZ223">
        <v>179</v>
      </c>
      <c r="EA223">
        <v>11.113295536621663</v>
      </c>
      <c r="EB223">
        <v>-5.5961170963760409E-2</v>
      </c>
      <c r="EC223">
        <v>-0.66964153369258017</v>
      </c>
      <c r="ED223">
        <f t="shared" si="48"/>
        <v>11.057334365657903</v>
      </c>
      <c r="EE223" s="4">
        <f t="shared" si="49"/>
        <v>5.0610001572861689E-3</v>
      </c>
      <c r="EP223">
        <v>181</v>
      </c>
      <c r="EQ223">
        <v>11.139809445646213</v>
      </c>
      <c r="ER223">
        <v>-7.5340193996108695E-2</v>
      </c>
      <c r="ES223">
        <v>-0.96056232031233479</v>
      </c>
      <c r="ET223">
        <f t="shared" si="42"/>
        <v>11.064469251650104</v>
      </c>
      <c r="EU223" s="4">
        <f t="shared" si="43"/>
        <v>6.8092009008812425E-3</v>
      </c>
      <c r="FF223">
        <v>181</v>
      </c>
      <c r="FG223">
        <v>11.124734273843069</v>
      </c>
      <c r="FH223">
        <v>-6.0265022192965034E-2</v>
      </c>
      <c r="FI223">
        <v>-1.3334971615607583</v>
      </c>
      <c r="FJ223">
        <f t="shared" si="44"/>
        <v>11.064469251650104</v>
      </c>
      <c r="FK223">
        <f t="shared" si="45"/>
        <v>5.4467160441498252E-3</v>
      </c>
    </row>
    <row r="224" spans="2:167" x14ac:dyDescent="0.2">
      <c r="B224" s="81">
        <v>45220</v>
      </c>
      <c r="C224">
        <v>5.4703355405186302</v>
      </c>
      <c r="D224">
        <v>4.6655629231639564</v>
      </c>
      <c r="E224">
        <v>5.2238375649461197</v>
      </c>
      <c r="F224">
        <v>6.7957415938039087</v>
      </c>
      <c r="G224">
        <v>0</v>
      </c>
      <c r="H224">
        <v>0</v>
      </c>
      <c r="I224">
        <v>0</v>
      </c>
      <c r="J224">
        <v>0</v>
      </c>
      <c r="K224">
        <v>1</v>
      </c>
      <c r="L224">
        <v>0</v>
      </c>
      <c r="M224">
        <v>1</v>
      </c>
      <c r="N224">
        <v>95</v>
      </c>
      <c r="O224">
        <v>11.237691411018012</v>
      </c>
      <c r="P224" s="74">
        <v>75939.436317106738</v>
      </c>
      <c r="V224" s="81">
        <v>45157</v>
      </c>
      <c r="W224" s="3">
        <v>360.46158670337729</v>
      </c>
      <c r="X224" s="3">
        <v>524.67998858005876</v>
      </c>
      <c r="Y224" s="3">
        <v>110.30025469659729</v>
      </c>
      <c r="Z224" s="3">
        <v>551.18717460385244</v>
      </c>
      <c r="AG224">
        <v>182</v>
      </c>
      <c r="AH224">
        <v>85050.631663468186</v>
      </c>
      <c r="AI224">
        <v>-21146.150093980817</v>
      </c>
      <c r="AJ224">
        <v>-1.2260273620914741</v>
      </c>
      <c r="AK224">
        <f t="shared" si="40"/>
        <v>63904.481569487369</v>
      </c>
      <c r="AL224" s="4">
        <f t="shared" si="41"/>
        <v>0.33090245902374277</v>
      </c>
      <c r="AW224">
        <v>178</v>
      </c>
      <c r="AX224">
        <v>66128.137414004072</v>
      </c>
      <c r="AY224">
        <v>-2763.1566353986491</v>
      </c>
      <c r="AZ224">
        <v>-0.3684562447975589</v>
      </c>
      <c r="BA224">
        <f t="shared" si="54"/>
        <v>63364.980778605423</v>
      </c>
      <c r="BB224" s="4">
        <f t="shared" si="55"/>
        <v>4.3606998715157858E-2</v>
      </c>
      <c r="BN224">
        <v>178</v>
      </c>
      <c r="BO224">
        <v>11.114526966425032</v>
      </c>
      <c r="BP224">
        <v>-5.7860332252944957E-2</v>
      </c>
      <c r="BQ224">
        <v>-0.71572831528868008</v>
      </c>
      <c r="BR224">
        <f t="shared" si="56"/>
        <v>11.056666634172087</v>
      </c>
      <c r="BS224" s="4">
        <f t="shared" si="57"/>
        <v>5.2330719707257851E-3</v>
      </c>
      <c r="CD224">
        <v>179</v>
      </c>
      <c r="CE224">
        <v>65660.41769167858</v>
      </c>
      <c r="CF224">
        <v>-2253.1119910401758</v>
      </c>
      <c r="CG224">
        <v>-0.28514858211088095</v>
      </c>
      <c r="CH224">
        <f t="shared" si="50"/>
        <v>63407.305700638404</v>
      </c>
      <c r="CI224" s="4">
        <f t="shared" si="51"/>
        <v>3.5533949379235187E-2</v>
      </c>
      <c r="CT224">
        <v>179</v>
      </c>
      <c r="CU224">
        <v>11.107946966590445</v>
      </c>
      <c r="CV224">
        <v>-5.0612600932542051E-2</v>
      </c>
      <c r="CW224">
        <v>-0.60342305131988527</v>
      </c>
      <c r="CX224">
        <f t="shared" si="52"/>
        <v>11.158559567522987</v>
      </c>
      <c r="CY224" s="4">
        <f t="shared" si="53"/>
        <v>4.5357647307677721E-3</v>
      </c>
      <c r="DJ224">
        <v>180</v>
      </c>
      <c r="DK224">
        <v>65914.657519558823</v>
      </c>
      <c r="DL224">
        <v>-2096.3009309165573</v>
      </c>
      <c r="DM224">
        <v>-0.26638569560594438</v>
      </c>
      <c r="DN224">
        <f t="shared" si="46"/>
        <v>68010.958450475388</v>
      </c>
      <c r="DO224" s="4">
        <f t="shared" si="47"/>
        <v>3.0822987628428455E-2</v>
      </c>
      <c r="DZ224">
        <v>180</v>
      </c>
      <c r="EA224">
        <v>11.113028336581104</v>
      </c>
      <c r="EB224">
        <v>-4.923218780680827E-2</v>
      </c>
      <c r="EC224">
        <v>-0.58912129932630874</v>
      </c>
      <c r="ED224">
        <f t="shared" si="48"/>
        <v>11.063796148774296</v>
      </c>
      <c r="EE224" s="4">
        <f t="shared" si="49"/>
        <v>4.4498458887696031E-3</v>
      </c>
      <c r="EP224">
        <v>182</v>
      </c>
      <c r="EQ224">
        <v>11.139799971936887</v>
      </c>
      <c r="ER224">
        <v>-7.4655199922759152E-2</v>
      </c>
      <c r="ES224">
        <v>-0.95182887456980303</v>
      </c>
      <c r="ET224">
        <f t="shared" si="42"/>
        <v>11.065144772014127</v>
      </c>
      <c r="EU224" s="4">
        <f t="shared" si="43"/>
        <v>6.7468796351925252E-3</v>
      </c>
      <c r="FF224">
        <v>182</v>
      </c>
      <c r="FG224">
        <v>11.12494822943523</v>
      </c>
      <c r="FH224">
        <v>-5.9803457421102379E-2</v>
      </c>
      <c r="FI224">
        <v>-1.3232840181691485</v>
      </c>
      <c r="FJ224">
        <f t="shared" si="44"/>
        <v>11.065144772014127</v>
      </c>
      <c r="FK224">
        <f t="shared" si="45"/>
        <v>5.4046701288858676E-3</v>
      </c>
    </row>
    <row r="225" spans="2:167" x14ac:dyDescent="0.2">
      <c r="B225" s="81">
        <v>45227</v>
      </c>
      <c r="C225">
        <v>5.3879123323913189</v>
      </c>
      <c r="D225">
        <v>4.6712742748367972</v>
      </c>
      <c r="E225">
        <v>5.2303145880339468</v>
      </c>
      <c r="F225">
        <v>6.8024617336323976</v>
      </c>
      <c r="G225">
        <v>0</v>
      </c>
      <c r="H225">
        <v>0</v>
      </c>
      <c r="I225">
        <v>0</v>
      </c>
      <c r="J225">
        <v>0</v>
      </c>
      <c r="K225">
        <v>1</v>
      </c>
      <c r="L225">
        <v>0</v>
      </c>
      <c r="M225">
        <v>1</v>
      </c>
      <c r="N225">
        <v>96</v>
      </c>
      <c r="O225">
        <v>11.231745102690732</v>
      </c>
      <c r="P225" s="74">
        <v>75489.216912854303</v>
      </c>
      <c r="V225" s="81">
        <v>45164</v>
      </c>
      <c r="W225" s="3">
        <v>379.81784904432453</v>
      </c>
      <c r="X225" s="3">
        <v>524.68041362312238</v>
      </c>
      <c r="Y225" s="3">
        <v>111.40297441202085</v>
      </c>
      <c r="Z225" s="3">
        <v>556.69904517875284</v>
      </c>
      <c r="AG225">
        <v>183</v>
      </c>
      <c r="AH225">
        <v>85026.241350384444</v>
      </c>
      <c r="AI225">
        <v>-21078.478408049989</v>
      </c>
      <c r="AJ225">
        <v>-1.2221038422913535</v>
      </c>
      <c r="AK225">
        <f t="shared" si="40"/>
        <v>63947.762942334455</v>
      </c>
      <c r="AL225" s="4">
        <f t="shared" si="41"/>
        <v>0.32962026251110177</v>
      </c>
      <c r="AW225">
        <v>179</v>
      </c>
      <c r="AX225">
        <v>66104.040023962356</v>
      </c>
      <c r="AY225">
        <v>-2696.7343233239517</v>
      </c>
      <c r="AZ225">
        <v>-0.35959908651551176</v>
      </c>
      <c r="BA225">
        <f t="shared" si="54"/>
        <v>63407.305700638404</v>
      </c>
      <c r="BB225" s="4">
        <f t="shared" si="55"/>
        <v>4.2530340842045905E-2</v>
      </c>
      <c r="BN225">
        <v>179</v>
      </c>
      <c r="BO225">
        <v>11.114269349160251</v>
      </c>
      <c r="BP225">
        <v>-5.6934983502348047E-2</v>
      </c>
      <c r="BQ225">
        <v>-0.70428181512992061</v>
      </c>
      <c r="BR225">
        <f t="shared" si="56"/>
        <v>11.057334365657903</v>
      </c>
      <c r="BS225" s="4">
        <f t="shared" si="57"/>
        <v>5.1490695333567815E-3</v>
      </c>
      <c r="CD225">
        <v>180</v>
      </c>
      <c r="CE225">
        <v>66078.307749159256</v>
      </c>
      <c r="CF225">
        <v>-2259.9511605169901</v>
      </c>
      <c r="CG225">
        <v>-0.28601413139865928</v>
      </c>
      <c r="CH225">
        <f t="shared" si="50"/>
        <v>63818.356588642266</v>
      </c>
      <c r="CI225" s="4">
        <f t="shared" si="51"/>
        <v>3.5412243143208628E-2</v>
      </c>
      <c r="CT225">
        <v>180</v>
      </c>
      <c r="CU225">
        <v>11.111693469004349</v>
      </c>
      <c r="CV225">
        <v>-4.7897320230052998E-2</v>
      </c>
      <c r="CW225">
        <v>-0.57105042204383338</v>
      </c>
      <c r="CX225">
        <f t="shared" si="52"/>
        <v>11.159590789234402</v>
      </c>
      <c r="CY225" s="4">
        <f t="shared" si="53"/>
        <v>4.2920319512306212E-3</v>
      </c>
      <c r="DJ225">
        <v>181</v>
      </c>
      <c r="DK225">
        <v>65888.108037985832</v>
      </c>
      <c r="DL225">
        <v>-2026.7806697391352</v>
      </c>
      <c r="DM225">
        <v>-0.25755146629309594</v>
      </c>
      <c r="DN225">
        <f t="shared" si="46"/>
        <v>67914.888707724967</v>
      </c>
      <c r="DO225" s="4">
        <f t="shared" si="47"/>
        <v>2.9842950615166057E-2</v>
      </c>
      <c r="DZ225">
        <v>181</v>
      </c>
      <c r="EA225">
        <v>11.112722718836377</v>
      </c>
      <c r="EB225">
        <v>-4.8253467186272658E-2</v>
      </c>
      <c r="EC225">
        <v>-0.5774097506559559</v>
      </c>
      <c r="ED225">
        <f t="shared" si="48"/>
        <v>11.064469251650104</v>
      </c>
      <c r="EE225" s="4">
        <f t="shared" si="49"/>
        <v>4.3611190097596732E-3</v>
      </c>
      <c r="EP225">
        <v>183</v>
      </c>
      <c r="EQ225">
        <v>11.139791805917506</v>
      </c>
      <c r="ER225">
        <v>-7.3969980877587105E-2</v>
      </c>
      <c r="ES225">
        <v>-0.94309256051164359</v>
      </c>
      <c r="ET225">
        <f t="shared" si="42"/>
        <v>11.065821825039919</v>
      </c>
      <c r="EU225" s="4">
        <f t="shared" si="43"/>
        <v>6.6845447222190629E-3</v>
      </c>
      <c r="FF225">
        <v>183</v>
      </c>
      <c r="FG225">
        <v>11.125162757615612</v>
      </c>
      <c r="FH225">
        <v>-5.9340932575693728E-2</v>
      </c>
      <c r="FI225">
        <v>-1.3130496310228386</v>
      </c>
      <c r="FJ225">
        <f t="shared" si="44"/>
        <v>11.065821825039919</v>
      </c>
      <c r="FK225">
        <f t="shared" si="45"/>
        <v>5.3625418440604311E-3</v>
      </c>
    </row>
    <row r="226" spans="2:167" x14ac:dyDescent="0.2">
      <c r="B226" s="81">
        <v>45234</v>
      </c>
      <c r="C226">
        <v>5.3074354630423715</v>
      </c>
      <c r="D226">
        <v>4.677010175419035</v>
      </c>
      <c r="E226">
        <v>5.2368140753217709</v>
      </c>
      <c r="F226">
        <v>6.8092035427815913</v>
      </c>
      <c r="G226">
        <v>0</v>
      </c>
      <c r="H226">
        <v>0</v>
      </c>
      <c r="I226">
        <v>0</v>
      </c>
      <c r="J226">
        <v>0</v>
      </c>
      <c r="K226">
        <v>1</v>
      </c>
      <c r="L226">
        <v>0</v>
      </c>
      <c r="M226">
        <v>1</v>
      </c>
      <c r="N226">
        <v>97</v>
      </c>
      <c r="O226">
        <v>11.211906133717539</v>
      </c>
      <c r="P226" s="74">
        <v>74006.346625455422</v>
      </c>
      <c r="V226" s="81">
        <v>45171</v>
      </c>
      <c r="W226" s="3">
        <v>387.25150159494706</v>
      </c>
      <c r="X226" s="3">
        <v>524.68045612742867</v>
      </c>
      <c r="Y226" s="3">
        <v>112.51686274036985</v>
      </c>
      <c r="Z226" s="3">
        <v>562.26603481074358</v>
      </c>
      <c r="AG226">
        <v>184</v>
      </c>
      <c r="AH226">
        <v>83952.140081252015</v>
      </c>
      <c r="AI226">
        <v>-20314.237629294905</v>
      </c>
      <c r="AJ226">
        <v>-1.177794116794487</v>
      </c>
      <c r="AK226">
        <f t="shared" si="40"/>
        <v>63637.90245195711</v>
      </c>
      <c r="AL226" s="4">
        <f t="shared" si="41"/>
        <v>0.31921601508835029</v>
      </c>
      <c r="AW226">
        <v>180</v>
      </c>
      <c r="AX226">
        <v>67218.200730198965</v>
      </c>
      <c r="AY226">
        <v>-3399.8441415566995</v>
      </c>
      <c r="AZ226">
        <v>-0.45335605996662282</v>
      </c>
      <c r="BA226">
        <f t="shared" si="54"/>
        <v>63818.356588642266</v>
      </c>
      <c r="BB226" s="4">
        <f t="shared" si="55"/>
        <v>5.3273765156180292E-2</v>
      </c>
      <c r="BN226">
        <v>180</v>
      </c>
      <c r="BO226">
        <v>11.128086986849482</v>
      </c>
      <c r="BP226">
        <v>-6.4290838075185874E-2</v>
      </c>
      <c r="BQ226">
        <v>-0.79527322834735481</v>
      </c>
      <c r="BR226">
        <f t="shared" si="56"/>
        <v>11.063796148774296</v>
      </c>
      <c r="BS226" s="4">
        <f t="shared" si="57"/>
        <v>5.8109203396980828E-3</v>
      </c>
      <c r="CD226">
        <v>181</v>
      </c>
      <c r="CE226">
        <v>66043.669168070657</v>
      </c>
      <c r="CF226">
        <v>-2182.3417998239602</v>
      </c>
      <c r="CG226">
        <v>-0.27619207228745957</v>
      </c>
      <c r="CH226">
        <f t="shared" si="50"/>
        <v>63861.327368246697</v>
      </c>
      <c r="CI226" s="4">
        <f t="shared" si="51"/>
        <v>3.4173135601141137E-2</v>
      </c>
      <c r="CT226">
        <v>181</v>
      </c>
      <c r="CU226">
        <v>11.11128200875501</v>
      </c>
      <c r="CV226">
        <v>-4.6812757104905955E-2</v>
      </c>
      <c r="CW226">
        <v>-0.5581198399700622</v>
      </c>
      <c r="CX226">
        <f t="shared" si="52"/>
        <v>11.158094765859916</v>
      </c>
      <c r="CY226" s="4">
        <f t="shared" si="53"/>
        <v>4.1954077364656844E-3</v>
      </c>
      <c r="DJ226">
        <v>182</v>
      </c>
      <c r="DK226">
        <v>65862.036951573173</v>
      </c>
      <c r="DL226">
        <v>-1957.555382085804</v>
      </c>
      <c r="DM226">
        <v>-0.24875472049525313</v>
      </c>
      <c r="DN226">
        <f t="shared" si="46"/>
        <v>67819.592333658977</v>
      </c>
      <c r="DO226" s="4">
        <f t="shared" si="47"/>
        <v>2.8864157313936933E-2</v>
      </c>
      <c r="DZ226">
        <v>182</v>
      </c>
      <c r="EA226">
        <v>11.112422608018388</v>
      </c>
      <c r="EB226">
        <v>-4.727783600426072E-2</v>
      </c>
      <c r="EC226">
        <v>-0.56573517076798563</v>
      </c>
      <c r="ED226">
        <f t="shared" si="48"/>
        <v>11.065144772014127</v>
      </c>
      <c r="EE226" s="4">
        <f t="shared" si="49"/>
        <v>4.2726811965294329E-3</v>
      </c>
      <c r="EP226">
        <v>184</v>
      </c>
      <c r="EQ226">
        <v>11.139784819849327</v>
      </c>
      <c r="ER226">
        <v>-7.882029752662234E-2</v>
      </c>
      <c r="ES226">
        <v>-1.0049324784562068</v>
      </c>
      <c r="ET226">
        <f t="shared" si="42"/>
        <v>11.060964522322704</v>
      </c>
      <c r="EU226" s="4">
        <f t="shared" si="43"/>
        <v>7.1259877352965939E-3</v>
      </c>
      <c r="FF226">
        <v>184</v>
      </c>
      <c r="FG226">
        <v>11.125377758929888</v>
      </c>
      <c r="FH226">
        <v>-6.4413236607183677E-2</v>
      </c>
      <c r="FI226">
        <v>-1.4252855977981833</v>
      </c>
      <c r="FJ226">
        <f t="shared" si="44"/>
        <v>11.060964522322704</v>
      </c>
      <c r="FK226">
        <f t="shared" si="45"/>
        <v>5.8234737555832488E-3</v>
      </c>
    </row>
    <row r="227" spans="2:167" x14ac:dyDescent="0.2">
      <c r="B227" s="81">
        <v>45241</v>
      </c>
      <c r="C227">
        <v>5.2290160873324849</v>
      </c>
      <c r="D227">
        <v>4.6827702663927315</v>
      </c>
      <c r="E227">
        <v>5.2433359576902543</v>
      </c>
      <c r="F227">
        <v>6.8159669448187108</v>
      </c>
      <c r="G227">
        <v>0</v>
      </c>
      <c r="H227">
        <v>0</v>
      </c>
      <c r="I227">
        <v>0</v>
      </c>
      <c r="J227">
        <v>0</v>
      </c>
      <c r="K227">
        <v>1</v>
      </c>
      <c r="L227">
        <v>0</v>
      </c>
      <c r="M227">
        <v>1</v>
      </c>
      <c r="N227">
        <v>98</v>
      </c>
      <c r="O227">
        <v>11.205804093351597</v>
      </c>
      <c r="P227" s="74">
        <v>73556.131922131506</v>
      </c>
      <c r="V227" s="81">
        <v>45178</v>
      </c>
      <c r="W227" s="3">
        <v>353.06789518095786</v>
      </c>
      <c r="X227" s="3">
        <v>104.11322197347558</v>
      </c>
      <c r="Y227" s="3">
        <v>113.64196065988793</v>
      </c>
      <c r="Z227" s="3">
        <v>567.88869458499335</v>
      </c>
      <c r="AG227">
        <v>185</v>
      </c>
      <c r="AH227">
        <v>83927.749768168273</v>
      </c>
      <c r="AI227">
        <v>-20246.416668547201</v>
      </c>
      <c r="AJ227">
        <v>-1.1738619422269903</v>
      </c>
      <c r="AK227">
        <f t="shared" si="40"/>
        <v>63681.333099621072</v>
      </c>
      <c r="AL227" s="4">
        <f t="shared" si="41"/>
        <v>0.3179333045191492</v>
      </c>
      <c r="AW227">
        <v>181</v>
      </c>
      <c r="AX227">
        <v>67194.103340157249</v>
      </c>
      <c r="AY227">
        <v>-3332.7759719105525</v>
      </c>
      <c r="AZ227">
        <v>-0.44441277907668525</v>
      </c>
      <c r="BA227">
        <f t="shared" si="54"/>
        <v>63861.327368246697</v>
      </c>
      <c r="BB227" s="4">
        <f t="shared" si="55"/>
        <v>5.2187702781256069E-2</v>
      </c>
      <c r="BN227">
        <v>181</v>
      </c>
      <c r="BO227">
        <v>11.127829369584701</v>
      </c>
      <c r="BP227">
        <v>-6.3360117934596616E-2</v>
      </c>
      <c r="BQ227">
        <v>-0.78376028446523105</v>
      </c>
      <c r="BR227">
        <f t="shared" si="56"/>
        <v>11.064469251650104</v>
      </c>
      <c r="BS227" s="4">
        <f t="shared" si="57"/>
        <v>5.7264489144065699E-3</v>
      </c>
      <c r="CD227">
        <v>182</v>
      </c>
      <c r="CE227">
        <v>66010.209285657867</v>
      </c>
      <c r="CF227">
        <v>-2105.7277161704988</v>
      </c>
      <c r="CG227">
        <v>-0.26649597310979584</v>
      </c>
      <c r="CH227">
        <f t="shared" si="50"/>
        <v>63904.481569487369</v>
      </c>
      <c r="CI227" s="4">
        <f t="shared" si="51"/>
        <v>3.295117438486389E-2</v>
      </c>
      <c r="CT227">
        <v>182</v>
      </c>
      <c r="CU227">
        <v>11.110887493707361</v>
      </c>
      <c r="CV227">
        <v>-4.574272169323379E-2</v>
      </c>
      <c r="CW227">
        <v>-0.54536246292887569</v>
      </c>
      <c r="CX227">
        <f t="shared" si="52"/>
        <v>11.156630215400595</v>
      </c>
      <c r="CY227" s="4">
        <f t="shared" si="53"/>
        <v>4.1000482054241259E-3</v>
      </c>
      <c r="DJ227">
        <v>183</v>
      </c>
      <c r="DK227">
        <v>65836.427324628399</v>
      </c>
      <c r="DL227">
        <v>-1888.6643822939441</v>
      </c>
      <c r="DM227">
        <v>-0.24000045404910897</v>
      </c>
      <c r="DN227">
        <f t="shared" si="46"/>
        <v>67725.091706922336</v>
      </c>
      <c r="DO227" s="4">
        <f t="shared" si="47"/>
        <v>2.7887217790225481E-2</v>
      </c>
      <c r="DZ227">
        <v>183</v>
      </c>
      <c r="EA227">
        <v>11.112127809176133</v>
      </c>
      <c r="EB227">
        <v>-4.6305984136214562E-2</v>
      </c>
      <c r="EC227">
        <v>-0.55410581483721233</v>
      </c>
      <c r="ED227">
        <f t="shared" si="48"/>
        <v>11.065821825039919</v>
      </c>
      <c r="EE227" s="4">
        <f t="shared" si="49"/>
        <v>4.1845951315999542E-3</v>
      </c>
      <c r="EP227">
        <v>185</v>
      </c>
      <c r="EQ227">
        <v>11.139778926960915</v>
      </c>
      <c r="ER227">
        <v>-7.8132172308425396E-2</v>
      </c>
      <c r="ES227">
        <v>-0.99615911166223714</v>
      </c>
      <c r="ET227">
        <f t="shared" si="42"/>
        <v>11.061646754652489</v>
      </c>
      <c r="EU227" s="4">
        <f t="shared" si="43"/>
        <v>7.0633400289665986E-3</v>
      </c>
      <c r="FF227">
        <v>185</v>
      </c>
      <c r="FG227">
        <v>11.125593163995321</v>
      </c>
      <c r="FH227">
        <v>-6.3946409342831245E-2</v>
      </c>
      <c r="FI227">
        <v>-1.4149560100987066</v>
      </c>
      <c r="FJ227">
        <f t="shared" si="44"/>
        <v>11.061646754652489</v>
      </c>
      <c r="FK227">
        <f t="shared" si="45"/>
        <v>5.7809122602776675E-3</v>
      </c>
    </row>
    <row r="228" spans="2:167" x14ac:dyDescent="0.2">
      <c r="B228" s="81">
        <v>45248</v>
      </c>
      <c r="C228">
        <v>5.1527627775436446</v>
      </c>
      <c r="D228">
        <v>4.6885544778775765</v>
      </c>
      <c r="E228">
        <v>5.249880165602379</v>
      </c>
      <c r="F228">
        <v>6.8227518626528205</v>
      </c>
      <c r="G228">
        <v>0</v>
      </c>
      <c r="H228">
        <v>0</v>
      </c>
      <c r="I228">
        <v>0</v>
      </c>
      <c r="J228">
        <v>0</v>
      </c>
      <c r="K228">
        <v>1</v>
      </c>
      <c r="L228">
        <v>0</v>
      </c>
      <c r="M228">
        <v>1</v>
      </c>
      <c r="N228">
        <v>99</v>
      </c>
      <c r="O228">
        <v>11.199664589970036</v>
      </c>
      <c r="P228" s="74">
        <v>73105.917262852192</v>
      </c>
      <c r="V228" s="81">
        <v>45185</v>
      </c>
      <c r="W228" s="3">
        <v>318.21526003741263</v>
      </c>
      <c r="X228" s="3">
        <v>62.572950321687607</v>
      </c>
      <c r="Y228" s="3">
        <v>114.77834491254401</v>
      </c>
      <c r="Z228" s="3">
        <v>573.56758112914304</v>
      </c>
      <c r="AG228">
        <v>186</v>
      </c>
      <c r="AH228">
        <v>83903.35945508453</v>
      </c>
      <c r="AI228">
        <v>-20178.553346854547</v>
      </c>
      <c r="AJ228">
        <v>-1.1699273116248321</v>
      </c>
      <c r="AK228">
        <f t="shared" si="40"/>
        <v>63724.806108229983</v>
      </c>
      <c r="AL228" s="4">
        <f t="shared" si="41"/>
        <v>0.31665146713170639</v>
      </c>
      <c r="AW228">
        <v>182</v>
      </c>
      <c r="AX228">
        <v>67170.005950115563</v>
      </c>
      <c r="AY228">
        <v>-3265.5243806281942</v>
      </c>
      <c r="AZ228">
        <v>-0.43544503962134196</v>
      </c>
      <c r="BA228">
        <f t="shared" si="54"/>
        <v>63904.481569487369</v>
      </c>
      <c r="BB228" s="4">
        <f t="shared" si="55"/>
        <v>5.1100084069649852E-2</v>
      </c>
      <c r="BN228">
        <v>182</v>
      </c>
      <c r="BO228">
        <v>11.127571752319922</v>
      </c>
      <c r="BP228">
        <v>-6.2426980305794189E-2</v>
      </c>
      <c r="BQ228">
        <v>-0.77221743642081386</v>
      </c>
      <c r="BR228">
        <f t="shared" si="56"/>
        <v>11.065144772014127</v>
      </c>
      <c r="BS228" s="4">
        <f t="shared" si="57"/>
        <v>5.6417680556411689E-3</v>
      </c>
      <c r="CD228">
        <v>183</v>
      </c>
      <c r="CE228">
        <v>65977.928101920901</v>
      </c>
      <c r="CF228">
        <v>-2030.165159586446</v>
      </c>
      <c r="CG228">
        <v>-0.25693295273783973</v>
      </c>
      <c r="CH228">
        <f t="shared" si="50"/>
        <v>63947.762942334455</v>
      </c>
      <c r="CI228" s="4">
        <f t="shared" si="51"/>
        <v>3.1747242845964259E-2</v>
      </c>
      <c r="CT228">
        <v>183</v>
      </c>
      <c r="CU228">
        <v>11.110509923861402</v>
      </c>
      <c r="CV228">
        <v>-4.468809882148328E-2</v>
      </c>
      <c r="CW228">
        <v>-0.53278884016422812</v>
      </c>
      <c r="CX228">
        <f t="shared" si="52"/>
        <v>11.155198022682885</v>
      </c>
      <c r="CY228" s="4">
        <f t="shared" si="53"/>
        <v>4.0060336652576562E-3</v>
      </c>
      <c r="DJ228">
        <v>184</v>
      </c>
      <c r="DK228">
        <v>65368.956145120253</v>
      </c>
      <c r="DL228">
        <v>-1731.0536931631432</v>
      </c>
      <c r="DM228">
        <v>-0.2199722069401962</v>
      </c>
      <c r="DN228">
        <f t="shared" si="46"/>
        <v>67100.009838283397</v>
      </c>
      <c r="DO228" s="4">
        <f t="shared" si="47"/>
        <v>2.579811385028298E-2</v>
      </c>
      <c r="DZ228">
        <v>184</v>
      </c>
      <c r="EA228">
        <v>11.107325541930912</v>
      </c>
      <c r="EB228">
        <v>-4.6361019608207599E-2</v>
      </c>
      <c r="EC228">
        <v>-0.5547643792889243</v>
      </c>
      <c r="ED228">
        <f t="shared" si="48"/>
        <v>11.060964522322704</v>
      </c>
      <c r="EE228" s="4">
        <f t="shared" si="49"/>
        <v>4.191408399750675E-3</v>
      </c>
      <c r="EP228">
        <v>186</v>
      </c>
      <c r="EQ228">
        <v>11.139774069184403</v>
      </c>
      <c r="ER228">
        <v>-7.7444882577434981E-2</v>
      </c>
      <c r="ES228">
        <v>-0.98739639705121429</v>
      </c>
      <c r="ET228">
        <f t="shared" si="42"/>
        <v>11.062329186606968</v>
      </c>
      <c r="EU228" s="4">
        <f t="shared" si="43"/>
        <v>7.0007754489169053E-3</v>
      </c>
      <c r="FF228">
        <v>186</v>
      </c>
      <c r="FG228">
        <v>11.125808924367979</v>
      </c>
      <c r="FH228">
        <v>-6.3479737761010568E-2</v>
      </c>
      <c r="FI228">
        <v>-1.4046298672202331</v>
      </c>
      <c r="FJ228">
        <f t="shared" si="44"/>
        <v>11.062329186606968</v>
      </c>
      <c r="FK228">
        <f t="shared" si="45"/>
        <v>5.7383699843125933E-3</v>
      </c>
    </row>
    <row r="229" spans="2:167" x14ac:dyDescent="0.2">
      <c r="B229" s="81">
        <v>45255</v>
      </c>
      <c r="C229">
        <v>5.0787799822420681</v>
      </c>
      <c r="D229">
        <v>4.6943627677012749</v>
      </c>
      <c r="E229">
        <v>5.2564466289269109</v>
      </c>
      <c r="F229">
        <v>6.8295582185466834</v>
      </c>
      <c r="G229">
        <v>0</v>
      </c>
      <c r="H229">
        <v>0</v>
      </c>
      <c r="I229">
        <v>0</v>
      </c>
      <c r="J229">
        <v>0</v>
      </c>
      <c r="K229">
        <v>1</v>
      </c>
      <c r="L229">
        <v>0</v>
      </c>
      <c r="M229">
        <v>1</v>
      </c>
      <c r="N229">
        <v>100</v>
      </c>
      <c r="O229">
        <v>11.193487160189569</v>
      </c>
      <c r="P229" s="74">
        <v>72655.702608835651</v>
      </c>
      <c r="V229" s="81">
        <v>45192</v>
      </c>
      <c r="W229" s="3">
        <v>286.43914947112643</v>
      </c>
      <c r="X229" s="3">
        <v>58.9405394377522</v>
      </c>
      <c r="Y229" s="3">
        <v>115.92611068469805</v>
      </c>
      <c r="Z229" s="3">
        <v>579.3032566592442</v>
      </c>
      <c r="AG229">
        <v>187</v>
      </c>
      <c r="AH229">
        <v>83878.969142000788</v>
      </c>
      <c r="AI229">
        <v>-20110.66066354861</v>
      </c>
      <c r="AJ229">
        <v>-1.1659909786730205</v>
      </c>
      <c r="AK229">
        <f t="shared" si="40"/>
        <v>63768.308478452178</v>
      </c>
      <c r="AL229" s="4">
        <f t="shared" si="41"/>
        <v>0.31537077183636075</v>
      </c>
      <c r="AW229">
        <v>183</v>
      </c>
      <c r="AX229">
        <v>67145.908560073847</v>
      </c>
      <c r="AY229">
        <v>-3198.145617739392</v>
      </c>
      <c r="AZ229">
        <v>-0.42646034232439289</v>
      </c>
      <c r="BA229">
        <f t="shared" si="54"/>
        <v>63947.762942334455</v>
      </c>
      <c r="BB229" s="4">
        <f t="shared" si="55"/>
        <v>5.0011845146535498E-2</v>
      </c>
      <c r="BN229">
        <v>183</v>
      </c>
      <c r="BO229">
        <v>11.127314135055141</v>
      </c>
      <c r="BP229">
        <v>-6.1492310015221818E-2</v>
      </c>
      <c r="BQ229">
        <v>-0.76065562945611742</v>
      </c>
      <c r="BR229">
        <f t="shared" si="56"/>
        <v>11.065821825039919</v>
      </c>
      <c r="BS229" s="4">
        <f t="shared" si="57"/>
        <v>5.5569582618867075E-3</v>
      </c>
      <c r="CD229">
        <v>184</v>
      </c>
      <c r="CE229">
        <v>65014.860987660308</v>
      </c>
      <c r="CF229">
        <v>-1376.9585357031974</v>
      </c>
      <c r="CG229">
        <v>-0.17426465068874614</v>
      </c>
      <c r="CH229">
        <f t="shared" si="50"/>
        <v>63637.90245195711</v>
      </c>
      <c r="CI229" s="4">
        <f t="shared" si="51"/>
        <v>2.1637396624483662E-2</v>
      </c>
      <c r="CT229">
        <v>184</v>
      </c>
      <c r="CU229">
        <v>11.100201198208008</v>
      </c>
      <c r="CV229">
        <v>-3.9236675885303995E-2</v>
      </c>
      <c r="CW229">
        <v>-0.46779486234892337</v>
      </c>
      <c r="CX229">
        <f t="shared" si="52"/>
        <v>11.139437874093312</v>
      </c>
      <c r="CY229" s="4">
        <f t="shared" si="53"/>
        <v>3.5223209940023694E-3</v>
      </c>
      <c r="DJ229">
        <v>185</v>
      </c>
      <c r="DK229">
        <v>65344.222104374225</v>
      </c>
      <c r="DL229">
        <v>-1662.8890047531531</v>
      </c>
      <c r="DM229">
        <v>-0.21131023590824211</v>
      </c>
      <c r="DN229">
        <f t="shared" si="46"/>
        <v>67007.111109127378</v>
      </c>
      <c r="DO229" s="4">
        <f t="shared" si="47"/>
        <v>2.4816604942794536E-2</v>
      </c>
      <c r="DZ229">
        <v>185</v>
      </c>
      <c r="EA229">
        <v>11.10704082218111</v>
      </c>
      <c r="EB229">
        <v>-4.5394067528620852E-2</v>
      </c>
      <c r="EC229">
        <v>-0.54319365511660467</v>
      </c>
      <c r="ED229">
        <f t="shared" si="48"/>
        <v>11.061646754652489</v>
      </c>
      <c r="EE229" s="4">
        <f t="shared" si="49"/>
        <v>4.1037350527875311E-3</v>
      </c>
      <c r="EP229">
        <v>187</v>
      </c>
      <c r="EQ229">
        <v>11.139770208571147</v>
      </c>
      <c r="ER229">
        <v>-7.6758594963292737E-2</v>
      </c>
      <c r="ES229">
        <v>-0.97864645909543813</v>
      </c>
      <c r="ET229">
        <f t="shared" si="42"/>
        <v>11.063011613607854</v>
      </c>
      <c r="EU229" s="4">
        <f t="shared" si="43"/>
        <v>6.9383091733246707E-3</v>
      </c>
      <c r="FF229">
        <v>187</v>
      </c>
      <c r="FG229">
        <v>11.126025006180328</v>
      </c>
      <c r="FH229">
        <v>-6.3013392572473848E-2</v>
      </c>
      <c r="FI229">
        <v>-1.3943109465164449</v>
      </c>
      <c r="FJ229">
        <f t="shared" si="44"/>
        <v>11.063011613607854</v>
      </c>
      <c r="FK229">
        <f t="shared" si="45"/>
        <v>5.6958624625292253E-3</v>
      </c>
    </row>
    <row r="230" spans="2:167" x14ac:dyDescent="0.2">
      <c r="B230" s="81">
        <v>45262</v>
      </c>
      <c r="C230">
        <v>4.6606133420751901</v>
      </c>
      <c r="D230">
        <v>4.700195095461539</v>
      </c>
      <c r="E230">
        <v>5.2630352768566535</v>
      </c>
      <c r="F230">
        <v>6.8363859341287938</v>
      </c>
      <c r="G230">
        <v>0</v>
      </c>
      <c r="H230">
        <v>0</v>
      </c>
      <c r="I230">
        <v>0</v>
      </c>
      <c r="J230">
        <v>0</v>
      </c>
      <c r="K230">
        <v>1</v>
      </c>
      <c r="L230">
        <v>1</v>
      </c>
      <c r="M230">
        <v>0</v>
      </c>
      <c r="N230">
        <v>101</v>
      </c>
      <c r="O230">
        <v>11.140360277815789</v>
      </c>
      <c r="P230" s="74">
        <v>68896.473844320935</v>
      </c>
      <c r="V230" s="81">
        <v>45199</v>
      </c>
      <c r="W230" s="3">
        <v>257.7997760677593</v>
      </c>
      <c r="X230" s="3">
        <v>59.104130793414491</v>
      </c>
      <c r="Y230" s="3">
        <v>117.08536295305933</v>
      </c>
      <c r="Z230" s="3">
        <v>585.0962890290034</v>
      </c>
      <c r="AG230">
        <v>188</v>
      </c>
      <c r="AH230">
        <v>82939.367957335591</v>
      </c>
      <c r="AI230">
        <v>-19127.536757806847</v>
      </c>
      <c r="AJ230">
        <v>-1.1089906829497467</v>
      </c>
      <c r="AK230">
        <f t="shared" si="40"/>
        <v>63811.831199528744</v>
      </c>
      <c r="AL230" s="4">
        <f t="shared" si="41"/>
        <v>0.29974906531044837</v>
      </c>
      <c r="AW230">
        <v>184</v>
      </c>
      <c r="AX230">
        <v>66069.700498292834</v>
      </c>
      <c r="AY230">
        <v>-2431.7980463357235</v>
      </c>
      <c r="AZ230">
        <v>-0.32427085919782844</v>
      </c>
      <c r="BA230">
        <f t="shared" si="54"/>
        <v>63637.90245195711</v>
      </c>
      <c r="BB230" s="4">
        <f t="shared" si="55"/>
        <v>3.821304525509131E-2</v>
      </c>
      <c r="BN230">
        <v>184</v>
      </c>
      <c r="BO230">
        <v>11.11536232526695</v>
      </c>
      <c r="BP230">
        <v>-5.439780294424601E-2</v>
      </c>
      <c r="BQ230">
        <v>-0.67289706679327177</v>
      </c>
      <c r="BR230">
        <f t="shared" si="56"/>
        <v>11.060964522322704</v>
      </c>
      <c r="BS230" s="4">
        <f t="shared" si="57"/>
        <v>4.9179981397158437E-3</v>
      </c>
      <c r="CD230">
        <v>185</v>
      </c>
      <c r="CE230">
        <v>64984.937201274988</v>
      </c>
      <c r="CF230">
        <v>-1303.6041016539166</v>
      </c>
      <c r="CG230">
        <v>-0.16498108513857479</v>
      </c>
      <c r="CH230">
        <f t="shared" si="50"/>
        <v>63681.333099621072</v>
      </c>
      <c r="CI230" s="4">
        <f t="shared" si="51"/>
        <v>2.0470741396298966E-2</v>
      </c>
      <c r="CT230">
        <v>185</v>
      </c>
      <c r="CU230">
        <v>11.099857518765432</v>
      </c>
      <c r="CV230">
        <v>-3.8210764112942996E-2</v>
      </c>
      <c r="CW230">
        <v>-0.45556354444277258</v>
      </c>
      <c r="CX230">
        <f t="shared" si="52"/>
        <v>11.138068282878375</v>
      </c>
      <c r="CY230" s="4">
        <f t="shared" si="53"/>
        <v>3.4306455251025192E-3</v>
      </c>
      <c r="DJ230">
        <v>186</v>
      </c>
      <c r="DK230">
        <v>65319.903781530586</v>
      </c>
      <c r="DL230">
        <v>-1595.0976733006028</v>
      </c>
      <c r="DM230">
        <v>-0.20269570890083144</v>
      </c>
      <c r="DN230">
        <f t="shared" si="46"/>
        <v>66915.001454831188</v>
      </c>
      <c r="DO230" s="4">
        <f t="shared" si="47"/>
        <v>2.3837669261313876E-2</v>
      </c>
      <c r="DZ230">
        <v>186</v>
      </c>
      <c r="EA230">
        <v>11.106760887864404</v>
      </c>
      <c r="EB230">
        <v>-4.4431701257435563E-2</v>
      </c>
      <c r="EC230">
        <v>-0.53167780556034971</v>
      </c>
      <c r="ED230">
        <f t="shared" si="48"/>
        <v>11.062329186606968</v>
      </c>
      <c r="EE230" s="4">
        <f t="shared" si="49"/>
        <v>4.016486990029957E-3</v>
      </c>
      <c r="EP230">
        <v>188</v>
      </c>
      <c r="EQ230">
        <v>11.139767321282944</v>
      </c>
      <c r="ER230">
        <v>-7.6073427143422023E-2</v>
      </c>
      <c r="ES230">
        <v>-0.96991079814276859</v>
      </c>
      <c r="ET230">
        <f t="shared" si="42"/>
        <v>11.063693894139522</v>
      </c>
      <c r="EU230" s="4">
        <f t="shared" si="43"/>
        <v>6.8759519082246473E-3</v>
      </c>
      <c r="FF230">
        <v>188</v>
      </c>
      <c r="FG230">
        <v>11.12624138570996</v>
      </c>
      <c r="FH230">
        <v>-6.2547491570438041E-2</v>
      </c>
      <c r="FI230">
        <v>-1.3840018544232939</v>
      </c>
      <c r="FJ230">
        <f t="shared" si="44"/>
        <v>11.063693894139522</v>
      </c>
      <c r="FK230">
        <f t="shared" si="45"/>
        <v>5.6534004075772257E-3</v>
      </c>
    </row>
    <row r="231" spans="2:167" x14ac:dyDescent="0.2">
      <c r="B231" s="81">
        <v>45269</v>
      </c>
      <c r="C231">
        <v>4.6072997125329813</v>
      </c>
      <c r="D231">
        <v>4.7060514199539538</v>
      </c>
      <c r="E231">
        <v>5.2696460378738363</v>
      </c>
      <c r="F231">
        <v>6.8432349304055196</v>
      </c>
      <c r="G231">
        <v>0</v>
      </c>
      <c r="H231">
        <v>0</v>
      </c>
      <c r="I231">
        <v>0</v>
      </c>
      <c r="J231">
        <v>0</v>
      </c>
      <c r="K231">
        <v>1</v>
      </c>
      <c r="L231">
        <v>1</v>
      </c>
      <c r="M231">
        <v>0</v>
      </c>
      <c r="N231">
        <v>102</v>
      </c>
      <c r="O231">
        <v>11.134005606423589</v>
      </c>
      <c r="P231" s="74">
        <v>68460.047534492667</v>
      </c>
      <c r="V231" s="81">
        <v>45206</v>
      </c>
      <c r="W231" s="3">
        <v>232.02025261535792</v>
      </c>
      <c r="X231" s="3">
        <v>59.652590697477109</v>
      </c>
      <c r="Y231" s="3">
        <v>118.25621216334707</v>
      </c>
      <c r="Z231" s="3">
        <v>590.9472517815102</v>
      </c>
      <c r="AG231">
        <v>189</v>
      </c>
      <c r="AH231">
        <v>82914.977644251849</v>
      </c>
      <c r="AI231">
        <v>-19059.609618507231</v>
      </c>
      <c r="AJ231">
        <v>-1.1050523522824716</v>
      </c>
      <c r="AK231">
        <f t="shared" si="40"/>
        <v>63855.368025744618</v>
      </c>
      <c r="AL231" s="4">
        <f t="shared" si="41"/>
        <v>0.29848092976025059</v>
      </c>
      <c r="AW231">
        <v>185</v>
      </c>
      <c r="AX231">
        <v>66045.603108251147</v>
      </c>
      <c r="AY231">
        <v>-2364.2700086300756</v>
      </c>
      <c r="AZ231">
        <v>-0.31526625668169883</v>
      </c>
      <c r="BA231">
        <f t="shared" si="54"/>
        <v>63681.333099621072</v>
      </c>
      <c r="BB231" s="4">
        <f t="shared" si="55"/>
        <v>3.7126578442249099E-2</v>
      </c>
      <c r="BN231">
        <v>185</v>
      </c>
      <c r="BO231">
        <v>11.115104708002169</v>
      </c>
      <c r="BP231">
        <v>-5.3457953349679954E-2</v>
      </c>
      <c r="BQ231">
        <v>-0.66127119219575292</v>
      </c>
      <c r="BR231">
        <f t="shared" si="56"/>
        <v>11.061646754652489</v>
      </c>
      <c r="BS231" s="4">
        <f t="shared" si="57"/>
        <v>4.8327301111107824E-3</v>
      </c>
      <c r="CD231">
        <v>186</v>
      </c>
      <c r="CE231">
        <v>64956.192113565477</v>
      </c>
      <c r="CF231">
        <v>-1231.3860053354947</v>
      </c>
      <c r="CG231">
        <v>-0.15584133183299761</v>
      </c>
      <c r="CH231">
        <f t="shared" si="50"/>
        <v>63724.806108229983</v>
      </c>
      <c r="CI231" s="4">
        <f t="shared" si="51"/>
        <v>1.9323495519846905E-2</v>
      </c>
      <c r="CT231">
        <v>186</v>
      </c>
      <c r="CU231">
        <v>11.099530784524546</v>
      </c>
      <c r="CV231">
        <v>-3.7201597917578155E-2</v>
      </c>
      <c r="CW231">
        <v>-0.44353187379799452</v>
      </c>
      <c r="CX231">
        <f t="shared" si="52"/>
        <v>11.136732382442124</v>
      </c>
      <c r="CY231" s="4">
        <f t="shared" si="53"/>
        <v>3.34044104141617E-3</v>
      </c>
      <c r="DJ231">
        <v>187</v>
      </c>
      <c r="DK231">
        <v>65295.987432894071</v>
      </c>
      <c r="DL231">
        <v>-1527.6789544418934</v>
      </c>
      <c r="DM231">
        <v>-0.19412853132857966</v>
      </c>
      <c r="DN231">
        <f t="shared" si="46"/>
        <v>66823.666387335965</v>
      </c>
      <c r="DO231" s="4">
        <f t="shared" si="47"/>
        <v>2.286134594272143E-2</v>
      </c>
      <c r="DZ231">
        <v>187</v>
      </c>
      <c r="EA231">
        <v>11.106485580773668</v>
      </c>
      <c r="EB231">
        <v>-4.3473967165814642E-2</v>
      </c>
      <c r="EC231">
        <v>-0.52021738550591545</v>
      </c>
      <c r="ED231">
        <f t="shared" si="48"/>
        <v>11.063011613607854</v>
      </c>
      <c r="EE231" s="4">
        <f t="shared" si="49"/>
        <v>3.9296684017162461E-3</v>
      </c>
      <c r="EP231">
        <v>189</v>
      </c>
      <c r="EQ231">
        <v>11.139765393386158</v>
      </c>
      <c r="ER231">
        <v>-7.5389463012305313E-2</v>
      </c>
      <c r="ES231">
        <v>-0.96119048381984806</v>
      </c>
      <c r="ET231">
        <f t="shared" si="42"/>
        <v>11.064375930373853</v>
      </c>
      <c r="EU231" s="4">
        <f t="shared" si="43"/>
        <v>6.8137112736152295E-3</v>
      </c>
      <c r="FF231">
        <v>189</v>
      </c>
      <c r="FG231">
        <v>11.126458046293854</v>
      </c>
      <c r="FH231">
        <v>-6.2082115920000902E-2</v>
      </c>
      <c r="FI231">
        <v>-1.3737043868984276</v>
      </c>
      <c r="FJ231">
        <f t="shared" si="44"/>
        <v>11.064375930373853</v>
      </c>
      <c r="FK231">
        <f t="shared" si="45"/>
        <v>5.6109911946839661E-3</v>
      </c>
    </row>
    <row r="232" spans="2:167" x14ac:dyDescent="0.2">
      <c r="B232" s="81">
        <v>45276</v>
      </c>
      <c r="C232">
        <v>4.6018086243379175</v>
      </c>
      <c r="D232">
        <v>4.7119316989232711</v>
      </c>
      <c r="E232">
        <v>5.27627883973895</v>
      </c>
      <c r="F232">
        <v>6.8501051277733414</v>
      </c>
      <c r="G232">
        <v>0</v>
      </c>
      <c r="H232">
        <v>0</v>
      </c>
      <c r="I232">
        <v>0</v>
      </c>
      <c r="J232">
        <v>0</v>
      </c>
      <c r="K232">
        <v>1</v>
      </c>
      <c r="L232">
        <v>1</v>
      </c>
      <c r="M232">
        <v>0</v>
      </c>
      <c r="N232">
        <v>103</v>
      </c>
      <c r="O232">
        <v>11.135308856233751</v>
      </c>
      <c r="P232" s="74">
        <v>68549.326242038602</v>
      </c>
      <c r="V232" s="81">
        <v>45213</v>
      </c>
      <c r="W232" s="3">
        <v>208.81827276925958</v>
      </c>
      <c r="X232" s="3">
        <v>60.244858464064727</v>
      </c>
      <c r="Y232" s="3">
        <v>119.43877207535911</v>
      </c>
      <c r="Z232" s="3">
        <v>596.85672420287699</v>
      </c>
      <c r="AG232">
        <v>190</v>
      </c>
      <c r="AH232">
        <v>82890.587331168106</v>
      </c>
      <c r="AI232">
        <v>-18991.67270308666</v>
      </c>
      <c r="AJ232">
        <v>-1.1011134548079178</v>
      </c>
      <c r="AK232">
        <f t="shared" si="40"/>
        <v>63898.914628081446</v>
      </c>
      <c r="AL232" s="4">
        <f t="shared" si="41"/>
        <v>0.29721432380543833</v>
      </c>
      <c r="AW232">
        <v>186</v>
      </c>
      <c r="AX232">
        <v>66021.505718209446</v>
      </c>
      <c r="AY232">
        <v>-2296.6996099794633</v>
      </c>
      <c r="AZ232">
        <v>-0.3062560054974815</v>
      </c>
      <c r="BA232">
        <f t="shared" si="54"/>
        <v>63724.806108229983</v>
      </c>
      <c r="BB232" s="4">
        <f t="shared" si="55"/>
        <v>3.6040903852712504E-2</v>
      </c>
      <c r="BN232">
        <v>186</v>
      </c>
      <c r="BO232">
        <v>11.11484709073739</v>
      </c>
      <c r="BP232">
        <v>-5.2517904130422011E-2</v>
      </c>
      <c r="BQ232">
        <v>-0.64964284825457752</v>
      </c>
      <c r="BR232">
        <f t="shared" si="56"/>
        <v>11.062329186606968</v>
      </c>
      <c r="BS232" s="4">
        <f t="shared" si="57"/>
        <v>4.7474544686307851E-3</v>
      </c>
      <c r="CD232">
        <v>187</v>
      </c>
      <c r="CE232">
        <v>64928.62572453179</v>
      </c>
      <c r="CF232">
        <v>-1160.3172460796122</v>
      </c>
      <c r="CG232">
        <v>-0.14684703593701831</v>
      </c>
      <c r="CH232">
        <f t="shared" si="50"/>
        <v>63768.308478452178</v>
      </c>
      <c r="CI232" s="4">
        <f t="shared" si="51"/>
        <v>1.8195829147196099E-2</v>
      </c>
      <c r="CT232">
        <v>187</v>
      </c>
      <c r="CU232">
        <v>11.09922099548535</v>
      </c>
      <c r="CV232">
        <v>-3.6209381877496227E-2</v>
      </c>
      <c r="CW232">
        <v>-0.43170228947624095</v>
      </c>
      <c r="CX232">
        <f t="shared" si="52"/>
        <v>11.135430377362846</v>
      </c>
      <c r="CY232" s="4">
        <f t="shared" si="53"/>
        <v>3.251727203207707E-3</v>
      </c>
      <c r="DJ232">
        <v>188</v>
      </c>
      <c r="DK232">
        <v>64525.496139905496</v>
      </c>
      <c r="DL232">
        <v>-713.66494037675147</v>
      </c>
      <c r="DM232">
        <v>-9.0688378165588404E-2</v>
      </c>
      <c r="DN232">
        <f t="shared" si="46"/>
        <v>65239.161080282247</v>
      </c>
      <c r="DO232" s="4">
        <f t="shared" si="47"/>
        <v>1.0939210875175525E-2</v>
      </c>
      <c r="DZ232">
        <v>188</v>
      </c>
      <c r="EA232">
        <v>11.097533833472001</v>
      </c>
      <c r="EB232">
        <v>-3.3839939332478863E-2</v>
      </c>
      <c r="EC232">
        <v>-0.40493485901750853</v>
      </c>
      <c r="ED232">
        <f t="shared" si="48"/>
        <v>11.063693894139522</v>
      </c>
      <c r="EE232" s="4">
        <f t="shared" si="49"/>
        <v>3.0586474694861178E-3</v>
      </c>
      <c r="EP232">
        <v>190</v>
      </c>
      <c r="EQ232">
        <v>11.139764417907887</v>
      </c>
      <c r="ER232">
        <v>-7.4706763162549095E-2</v>
      </c>
      <c r="ES232">
        <v>-0.95248628866217988</v>
      </c>
      <c r="ET232">
        <f t="shared" si="42"/>
        <v>11.065057654745338</v>
      </c>
      <c r="EU232" s="4">
        <f t="shared" si="43"/>
        <v>6.7515927610653252E-3</v>
      </c>
      <c r="FF232">
        <v>190</v>
      </c>
      <c r="FG232">
        <v>11.126674976179904</v>
      </c>
      <c r="FH232">
        <v>-6.1617321434566108E-2</v>
      </c>
      <c r="FI232">
        <v>-1.3634197789370828</v>
      </c>
      <c r="FJ232">
        <f t="shared" si="44"/>
        <v>11.065057654745338</v>
      </c>
      <c r="FK232">
        <f t="shared" si="45"/>
        <v>5.5686398893855767E-3</v>
      </c>
    </row>
    <row r="233" spans="2:167" x14ac:dyDescent="0.2">
      <c r="B233" s="81">
        <v>45283</v>
      </c>
      <c r="C233">
        <v>4.6012578535062687</v>
      </c>
      <c r="D233">
        <v>4.7178358890458814</v>
      </c>
      <c r="E233">
        <v>5.2829336094912609</v>
      </c>
      <c r="F233">
        <v>6.8569964460311601</v>
      </c>
      <c r="G233">
        <v>0</v>
      </c>
      <c r="H233">
        <v>0</v>
      </c>
      <c r="I233">
        <v>0</v>
      </c>
      <c r="J233">
        <v>0</v>
      </c>
      <c r="K233">
        <v>1</v>
      </c>
      <c r="L233">
        <v>1</v>
      </c>
      <c r="M233">
        <v>0</v>
      </c>
      <c r="N233">
        <v>104</v>
      </c>
      <c r="O233">
        <v>11.137426006866683</v>
      </c>
      <c r="P233" s="74">
        <v>68694.609230197078</v>
      </c>
      <c r="V233" s="81">
        <v>45220</v>
      </c>
      <c r="W233" s="3">
        <v>187.93645003387735</v>
      </c>
      <c r="X233" s="3">
        <v>60.846881234666668</v>
      </c>
      <c r="Y233" s="3">
        <v>120.63315869130199</v>
      </c>
      <c r="Z233" s="3">
        <v>602.82529137739198</v>
      </c>
      <c r="AG233">
        <v>191</v>
      </c>
      <c r="AH233">
        <v>82866.197018084364</v>
      </c>
      <c r="AI233">
        <v>-18923.729012001306</v>
      </c>
      <c r="AJ233">
        <v>-1.0971741644887856</v>
      </c>
      <c r="AK233">
        <f t="shared" si="40"/>
        <v>63942.468006083058</v>
      </c>
      <c r="AL233" s="4">
        <f t="shared" si="41"/>
        <v>0.29594930571339584</v>
      </c>
      <c r="AW233">
        <v>187</v>
      </c>
      <c r="AX233">
        <v>65997.408328167745</v>
      </c>
      <c r="AY233">
        <v>-2229.099849715567</v>
      </c>
      <c r="AZ233">
        <v>-0.2972418390557528</v>
      </c>
      <c r="BA233">
        <f t="shared" si="54"/>
        <v>63768.308478452178</v>
      </c>
      <c r="BB233" s="4">
        <f t="shared" si="55"/>
        <v>3.4956233008262991E-2</v>
      </c>
      <c r="BN233">
        <v>187</v>
      </c>
      <c r="BO233">
        <v>11.114589473472609</v>
      </c>
      <c r="BP233">
        <v>-5.1577859864755382E-2</v>
      </c>
      <c r="BQ233">
        <v>-0.63801456558898473</v>
      </c>
      <c r="BR233">
        <f t="shared" si="56"/>
        <v>11.063011613607854</v>
      </c>
      <c r="BS233" s="4">
        <f t="shared" si="57"/>
        <v>4.6621897966113478E-3</v>
      </c>
      <c r="CD233">
        <v>188</v>
      </c>
      <c r="CE233">
        <v>63940.632143073075</v>
      </c>
      <c r="CF233">
        <v>-128.80094354433095</v>
      </c>
      <c r="CG233">
        <v>-1.6300746066889447E-2</v>
      </c>
      <c r="CH233">
        <f t="shared" si="50"/>
        <v>63811.831199528744</v>
      </c>
      <c r="CI233" s="4">
        <f t="shared" si="51"/>
        <v>2.0184492612599111E-3</v>
      </c>
      <c r="CT233">
        <v>188</v>
      </c>
      <c r="CU233">
        <v>11.087507247413884</v>
      </c>
      <c r="CV233">
        <v>-2.3813353274361404E-2</v>
      </c>
      <c r="CW233">
        <v>-0.28391203040771729</v>
      </c>
      <c r="CX233">
        <f t="shared" si="52"/>
        <v>11.111320600688245</v>
      </c>
      <c r="CY233" s="4">
        <f t="shared" si="53"/>
        <v>2.1431613873949765E-3</v>
      </c>
      <c r="DJ233">
        <v>189</v>
      </c>
      <c r="DK233">
        <v>64502.345147620763</v>
      </c>
      <c r="DL233">
        <v>-646.97712187614525</v>
      </c>
      <c r="DM233">
        <v>-8.2214079147861135E-2</v>
      </c>
      <c r="DN233">
        <f t="shared" si="46"/>
        <v>65149.322269496908</v>
      </c>
      <c r="DO233" s="4">
        <f t="shared" si="47"/>
        <v>9.9306807705513422E-3</v>
      </c>
      <c r="DZ233">
        <v>189</v>
      </c>
      <c r="EA233">
        <v>11.097267336590289</v>
      </c>
      <c r="EB233">
        <v>-3.2891406216435826E-2</v>
      </c>
      <c r="EC233">
        <v>-0.39358453950763639</v>
      </c>
      <c r="ED233">
        <f t="shared" si="48"/>
        <v>11.064375930373853</v>
      </c>
      <c r="EE233" s="4">
        <f t="shared" si="49"/>
        <v>2.9727303576284453E-3</v>
      </c>
      <c r="EP233">
        <v>191</v>
      </c>
      <c r="EQ233">
        <v>11.139764392775543</v>
      </c>
      <c r="ER233">
        <v>-7.4025372125218425E-2</v>
      </c>
      <c r="ES233">
        <v>-0.9437987804259762</v>
      </c>
      <c r="ET233">
        <f t="shared" si="42"/>
        <v>11.065739020650325</v>
      </c>
      <c r="EU233" s="4">
        <f t="shared" si="43"/>
        <v>6.6896003951544495E-3</v>
      </c>
      <c r="FF233">
        <v>191</v>
      </c>
      <c r="FG233">
        <v>11.126892167031196</v>
      </c>
      <c r="FH233">
        <v>-6.1153146380870993E-2</v>
      </c>
      <c r="FI233">
        <v>-1.3531488772756211</v>
      </c>
      <c r="FJ233">
        <f t="shared" si="44"/>
        <v>11.065739020650325</v>
      </c>
      <c r="FK233">
        <f t="shared" si="45"/>
        <v>5.5263499588007695E-3</v>
      </c>
    </row>
    <row r="234" spans="2:167" x14ac:dyDescent="0.2">
      <c r="B234" s="81">
        <v>45290</v>
      </c>
      <c r="C234">
        <v>4.6012027597352594</v>
      </c>
      <c r="D234">
        <v>4.7237639459354286</v>
      </c>
      <c r="E234">
        <v>5.2896102734551516</v>
      </c>
      <c r="F234">
        <v>6.8639088043926426</v>
      </c>
      <c r="G234">
        <v>0</v>
      </c>
      <c r="H234">
        <v>0</v>
      </c>
      <c r="I234">
        <v>0</v>
      </c>
      <c r="J234">
        <v>0</v>
      </c>
      <c r="K234">
        <v>1</v>
      </c>
      <c r="L234">
        <v>1</v>
      </c>
      <c r="M234">
        <v>0</v>
      </c>
      <c r="N234">
        <v>105</v>
      </c>
      <c r="O234">
        <v>11.139620574963168</v>
      </c>
      <c r="P234" s="74">
        <v>68845.529770144072</v>
      </c>
      <c r="V234" s="81">
        <v>45227</v>
      </c>
      <c r="W234" s="3">
        <v>169.14280548464399</v>
      </c>
      <c r="X234" s="3">
        <v>61.455307465609465</v>
      </c>
      <c r="Y234" s="3">
        <v>121.83948972580964</v>
      </c>
      <c r="Z234" s="3">
        <v>608.8535442439063</v>
      </c>
      <c r="AG234">
        <v>192</v>
      </c>
      <c r="AH234">
        <v>82473.489998811245</v>
      </c>
      <c r="AI234">
        <v>-18487.463918656264</v>
      </c>
      <c r="AJ234">
        <v>-1.0718800594536255</v>
      </c>
      <c r="AK234">
        <f t="shared" si="40"/>
        <v>63986.026080154981</v>
      </c>
      <c r="AL234" s="4">
        <f t="shared" si="41"/>
        <v>0.28892970936337115</v>
      </c>
      <c r="AW234">
        <v>188</v>
      </c>
      <c r="AX234">
        <v>65055.700350854095</v>
      </c>
      <c r="AY234">
        <v>-1243.8691513253507</v>
      </c>
      <c r="AZ234">
        <v>-0.16586513795326091</v>
      </c>
      <c r="BA234">
        <f t="shared" si="54"/>
        <v>63811.831199528744</v>
      </c>
      <c r="BB234" s="4">
        <f t="shared" si="55"/>
        <v>1.9492766904556983E-2</v>
      </c>
      <c r="BN234">
        <v>188</v>
      </c>
      <c r="BO234">
        <v>11.103524588418107</v>
      </c>
      <c r="BP234">
        <v>-3.9830694278585099E-2</v>
      </c>
      <c r="BQ234">
        <v>-0.49270293831296125</v>
      </c>
      <c r="BR234">
        <f t="shared" si="56"/>
        <v>11.063693894139522</v>
      </c>
      <c r="BS234" s="4">
        <f t="shared" si="57"/>
        <v>3.6001262019445023E-3</v>
      </c>
      <c r="CD234">
        <v>189</v>
      </c>
      <c r="CE234">
        <v>63915.423151391034</v>
      </c>
      <c r="CF234">
        <v>-60.055125646416855</v>
      </c>
      <c r="CG234">
        <v>-7.6004361943237354E-3</v>
      </c>
      <c r="CH234">
        <f t="shared" si="50"/>
        <v>63855.368025744618</v>
      </c>
      <c r="CI234" s="4">
        <f t="shared" si="51"/>
        <v>9.4048672027392257E-4</v>
      </c>
      <c r="CT234">
        <v>189</v>
      </c>
      <c r="CU234">
        <v>11.087231348778069</v>
      </c>
      <c r="CV234">
        <v>-2.285541840421601E-2</v>
      </c>
      <c r="CW234">
        <v>-0.27249115948509312</v>
      </c>
      <c r="CX234">
        <f t="shared" si="52"/>
        <v>11.110086767182285</v>
      </c>
      <c r="CY234" s="4">
        <f t="shared" si="53"/>
        <v>2.0571773095173179E-3</v>
      </c>
      <c r="DJ234">
        <v>190</v>
      </c>
      <c r="DK234">
        <v>64479.558753082507</v>
      </c>
      <c r="DL234">
        <v>-580.64412500106118</v>
      </c>
      <c r="DM234">
        <v>-7.3784868792804742E-2</v>
      </c>
      <c r="DN234">
        <f t="shared" si="46"/>
        <v>65060.202878083568</v>
      </c>
      <c r="DO234" s="4">
        <f t="shared" si="47"/>
        <v>8.9247204791096518E-3</v>
      </c>
      <c r="DZ234">
        <v>190</v>
      </c>
      <c r="EA234">
        <v>11.097005036684729</v>
      </c>
      <c r="EB234">
        <v>-3.1947381939390951E-2</v>
      </c>
      <c r="EC234">
        <v>-0.38228817358397238</v>
      </c>
      <c r="ED234">
        <f t="shared" si="48"/>
        <v>11.065057654745338</v>
      </c>
      <c r="EE234" s="4">
        <f t="shared" si="49"/>
        <v>2.8872314032353965E-3</v>
      </c>
      <c r="EP234">
        <v>192</v>
      </c>
      <c r="EQ234">
        <v>11.139765319374838</v>
      </c>
      <c r="ER234">
        <v>-7.3345323370801907E-2</v>
      </c>
      <c r="ES234">
        <v>-0.93512838584879232</v>
      </c>
      <c r="ET234">
        <f t="shared" si="42"/>
        <v>11.066419996004036</v>
      </c>
      <c r="EU234" s="4">
        <f t="shared" si="43"/>
        <v>6.627737190282504E-3</v>
      </c>
      <c r="FF234">
        <v>192</v>
      </c>
      <c r="FG234">
        <v>11.127109612884803</v>
      </c>
      <c r="FH234">
        <v>-6.0689616880766906E-2</v>
      </c>
      <c r="FI234">
        <v>-1.342892259917889</v>
      </c>
      <c r="FJ234">
        <f t="shared" si="44"/>
        <v>11.066419996004036</v>
      </c>
      <c r="FK234">
        <f t="shared" si="45"/>
        <v>5.4841237638442479E-3</v>
      </c>
    </row>
    <row r="235" spans="2:167" x14ac:dyDescent="0.2">
      <c r="B235" s="81">
        <v>45297</v>
      </c>
      <c r="C235">
        <v>4.6011972501912117</v>
      </c>
      <c r="D235">
        <v>4.7297158241508885</v>
      </c>
      <c r="E235">
        <v>5.2963087572493848</v>
      </c>
      <c r="F235">
        <v>6.8708421214986117</v>
      </c>
      <c r="G235">
        <v>0</v>
      </c>
      <c r="H235">
        <v>0</v>
      </c>
      <c r="I235">
        <v>0</v>
      </c>
      <c r="J235">
        <v>0</v>
      </c>
      <c r="K235">
        <v>1</v>
      </c>
      <c r="L235">
        <v>0</v>
      </c>
      <c r="M235">
        <v>0</v>
      </c>
      <c r="N235">
        <v>106</v>
      </c>
      <c r="O235">
        <v>11.147142872829516</v>
      </c>
      <c r="P235" s="74">
        <v>69365.359055997804</v>
      </c>
      <c r="V235" s="81">
        <v>45234</v>
      </c>
      <c r="W235" s="3">
        <v>152.22852498159506</v>
      </c>
      <c r="X235" s="3">
        <v>62.069856282125173</v>
      </c>
      <c r="Y235" s="3">
        <v>123.05788434686508</v>
      </c>
      <c r="Z235" s="3">
        <v>614.94207965326359</v>
      </c>
      <c r="AG235">
        <v>193</v>
      </c>
      <c r="AH235">
        <v>82449.099685727488</v>
      </c>
      <c r="AI235">
        <v>-17927.312109222257</v>
      </c>
      <c r="AJ235">
        <v>-1.0394031574057854</v>
      </c>
      <c r="AK235">
        <f t="shared" si="40"/>
        <v>64521.78757650523</v>
      </c>
      <c r="AL235" s="4">
        <f t="shared" si="41"/>
        <v>0.27784896827238953</v>
      </c>
      <c r="AW235">
        <v>189</v>
      </c>
      <c r="AX235">
        <v>65031.602960812394</v>
      </c>
      <c r="AY235">
        <v>-1176.234935067776</v>
      </c>
      <c r="AZ235">
        <v>-0.15684637693810888</v>
      </c>
      <c r="BA235">
        <f t="shared" si="54"/>
        <v>63855.368025744618</v>
      </c>
      <c r="BB235" s="4">
        <f t="shared" si="55"/>
        <v>1.8420298424927289E-2</v>
      </c>
      <c r="BN235">
        <v>189</v>
      </c>
      <c r="BO235">
        <v>11.103266971153326</v>
      </c>
      <c r="BP235">
        <v>-3.8891040779473585E-2</v>
      </c>
      <c r="BQ235">
        <v>-0.48107948940267664</v>
      </c>
      <c r="BR235">
        <f t="shared" si="56"/>
        <v>11.064375930373853</v>
      </c>
      <c r="BS235" s="4">
        <f t="shared" si="57"/>
        <v>3.5149782531078101E-3</v>
      </c>
      <c r="CD235">
        <v>190</v>
      </c>
      <c r="CE235">
        <v>63891.392858384803</v>
      </c>
      <c r="CF235">
        <v>7.5217696966428775</v>
      </c>
      <c r="CG235">
        <v>9.5193757455976492E-4</v>
      </c>
      <c r="CH235">
        <f t="shared" si="50"/>
        <v>63898.914628081446</v>
      </c>
      <c r="CI235" s="4">
        <f t="shared" si="51"/>
        <v>1.1771357526841795E-4</v>
      </c>
      <c r="CT235">
        <v>190</v>
      </c>
      <c r="CU235">
        <v>11.086972395343945</v>
      </c>
      <c r="CV235">
        <v>-2.1914740598607096E-2</v>
      </c>
      <c r="CW235">
        <v>-0.26127603397660615</v>
      </c>
      <c r="CX235">
        <f t="shared" si="52"/>
        <v>11.108887135942553</v>
      </c>
      <c r="CY235" s="4">
        <f t="shared" si="53"/>
        <v>1.9727215094032641E-3</v>
      </c>
      <c r="DJ235">
        <v>191</v>
      </c>
      <c r="DK235">
        <v>64457.125650244045</v>
      </c>
      <c r="DL235">
        <v>-514.65764416098682</v>
      </c>
      <c r="DM235">
        <v>-6.5399691674419336E-2</v>
      </c>
      <c r="DN235">
        <f t="shared" si="46"/>
        <v>64971.783294405031</v>
      </c>
      <c r="DO235" s="4">
        <f t="shared" si="47"/>
        <v>7.9212485492191499E-3</v>
      </c>
      <c r="DZ235">
        <v>191</v>
      </c>
      <c r="EA235">
        <v>11.09674680360858</v>
      </c>
      <c r="EB235">
        <v>-3.1007782958255348E-2</v>
      </c>
      <c r="EC235">
        <v>-0.37104476155474431</v>
      </c>
      <c r="ED235">
        <f t="shared" si="48"/>
        <v>11.065739020650325</v>
      </c>
      <c r="EE235" s="4">
        <f t="shared" si="49"/>
        <v>2.8021429838883949E-3</v>
      </c>
      <c r="EP235">
        <v>193</v>
      </c>
      <c r="EQ235">
        <v>11.140485012053828</v>
      </c>
      <c r="ER235">
        <v>-6.5726774424996748E-2</v>
      </c>
      <c r="ES235">
        <v>-0.83799443032468424</v>
      </c>
      <c r="ET235">
        <f t="shared" si="42"/>
        <v>11.074758237628831</v>
      </c>
      <c r="EU235" s="4">
        <f t="shared" si="43"/>
        <v>5.9348270196703835E-3</v>
      </c>
      <c r="FF235">
        <v>193</v>
      </c>
      <c r="FG235">
        <v>11.132820754450007</v>
      </c>
      <c r="FH235">
        <v>-5.8062516821175691E-2</v>
      </c>
      <c r="FI235">
        <v>-1.2847618495218909</v>
      </c>
      <c r="FJ235">
        <f t="shared" si="44"/>
        <v>11.074758237628831</v>
      </c>
      <c r="FK235">
        <f t="shared" si="45"/>
        <v>5.2427796232965181E-3</v>
      </c>
    </row>
    <row r="236" spans="2:167" x14ac:dyDescent="0.2">
      <c r="B236" s="81">
        <v>45304</v>
      </c>
      <c r="C236">
        <v>4.6011966992351381</v>
      </c>
      <c r="D236">
        <v>4.7356914772050454</v>
      </c>
      <c r="E236">
        <v>5.3030289857978401</v>
      </c>
      <c r="F236">
        <v>6.8777963154294586</v>
      </c>
      <c r="G236">
        <v>0</v>
      </c>
      <c r="H236">
        <v>0</v>
      </c>
      <c r="I236">
        <v>0</v>
      </c>
      <c r="J236">
        <v>0</v>
      </c>
      <c r="K236">
        <v>1</v>
      </c>
      <c r="L236">
        <v>0</v>
      </c>
      <c r="M236">
        <v>0</v>
      </c>
      <c r="N236">
        <v>107</v>
      </c>
      <c r="O236">
        <v>11.149325169504905</v>
      </c>
      <c r="P236" s="74">
        <v>69516.900142115206</v>
      </c>
      <c r="V236" s="81">
        <v>45241</v>
      </c>
      <c r="W236" s="3">
        <v>137.00567248797711</v>
      </c>
      <c r="X236" s="3">
        <v>62.690554419132383</v>
      </c>
      <c r="Y236" s="3">
        <v>124.28846305223239</v>
      </c>
      <c r="Z236" s="3">
        <v>621.09150042663907</v>
      </c>
      <c r="AG236">
        <v>194</v>
      </c>
      <c r="AH236">
        <v>82424.709372643745</v>
      </c>
      <c r="AI236">
        <v>-17319.763765244759</v>
      </c>
      <c r="AJ236">
        <v>-1.0041782635031453</v>
      </c>
      <c r="AK236">
        <f t="shared" ref="AK236:AK299" si="58">AH236+AI236</f>
        <v>65104.945607398986</v>
      </c>
      <c r="AL236" s="4">
        <f t="shared" ref="AL236:AL299" si="59">ABS((AK236-AH236)/AK236)</f>
        <v>0.26602838852961763</v>
      </c>
      <c r="AW236">
        <v>190</v>
      </c>
      <c r="AX236">
        <v>65007.505570770692</v>
      </c>
      <c r="AY236">
        <v>-1108.5909426892467</v>
      </c>
      <c r="AZ236">
        <v>-0.14782631231505805</v>
      </c>
      <c r="BA236">
        <f t="shared" si="54"/>
        <v>63898.914628081446</v>
      </c>
      <c r="BB236" s="4">
        <f t="shared" si="55"/>
        <v>1.734913572697928E-2</v>
      </c>
      <c r="BN236">
        <v>190</v>
      </c>
      <c r="BO236">
        <v>11.103009353888547</v>
      </c>
      <c r="BP236">
        <v>-3.7951699143208728E-2</v>
      </c>
      <c r="BQ236">
        <v>-0.4694598982142742</v>
      </c>
      <c r="BR236">
        <f t="shared" si="56"/>
        <v>11.065057654745338</v>
      </c>
      <c r="BS236" s="4">
        <f t="shared" si="57"/>
        <v>3.4298690822395163E-3</v>
      </c>
      <c r="CD236">
        <v>191</v>
      </c>
      <c r="CE236">
        <v>63868.541264054395</v>
      </c>
      <c r="CF236">
        <v>73.926742028663284</v>
      </c>
      <c r="CG236">
        <v>9.3559955090462797E-3</v>
      </c>
      <c r="CH236">
        <f t="shared" si="50"/>
        <v>63942.468006083058</v>
      </c>
      <c r="CI236" s="4">
        <f t="shared" si="51"/>
        <v>1.1561446458655676E-3</v>
      </c>
      <c r="CT236">
        <v>191</v>
      </c>
      <c r="CU236">
        <v>11.086730387111514</v>
      </c>
      <c r="CV236">
        <v>-2.0991366461188932E-2</v>
      </c>
      <c r="CW236">
        <v>-0.25026720950909126</v>
      </c>
      <c r="CX236">
        <f t="shared" si="52"/>
        <v>11.107721753572703</v>
      </c>
      <c r="CY236" s="4">
        <f t="shared" si="53"/>
        <v>1.8897994500480929E-3</v>
      </c>
      <c r="DJ236">
        <v>192</v>
      </c>
      <c r="DK236">
        <v>64159.6761431142</v>
      </c>
      <c r="DL236">
        <v>-173.65006295921921</v>
      </c>
      <c r="DM236">
        <v>-2.206643718522917E-2</v>
      </c>
      <c r="DN236">
        <f t="shared" si="46"/>
        <v>64333.32620607342</v>
      </c>
      <c r="DO236" s="4">
        <f t="shared" si="47"/>
        <v>2.6992240756055557E-3</v>
      </c>
      <c r="DZ236">
        <v>192</v>
      </c>
      <c r="EA236">
        <v>11.094334313359237</v>
      </c>
      <c r="EB236">
        <v>-2.791431735520078E-2</v>
      </c>
      <c r="EC236">
        <v>-0.33402779040887276</v>
      </c>
      <c r="ED236">
        <f t="shared" si="48"/>
        <v>11.066419996004036</v>
      </c>
      <c r="EE236" s="4">
        <f t="shared" si="49"/>
        <v>2.5224342981090843E-3</v>
      </c>
      <c r="EP236">
        <v>194</v>
      </c>
      <c r="EQ236">
        <v>11.14134922797996</v>
      </c>
      <c r="ER236">
        <v>-5.7593433277137507E-2</v>
      </c>
      <c r="ES236">
        <v>-0.73429704609332724</v>
      </c>
      <c r="ET236">
        <f t="shared" ref="ET236:ET299" si="60">EQ236+ER236</f>
        <v>11.083755794702823</v>
      </c>
      <c r="EU236" s="4">
        <f t="shared" ref="EU236:EU299" si="61">ABS((ET236-EQ236)/ET236)</f>
        <v>5.196201932260427E-3</v>
      </c>
      <c r="FF236">
        <v>194</v>
      </c>
      <c r="FG236">
        <v>11.139325624836804</v>
      </c>
      <c r="FH236">
        <v>-5.5569830133981313E-2</v>
      </c>
      <c r="FI236">
        <v>-1.2296056328463081</v>
      </c>
      <c r="FJ236">
        <f t="shared" ref="FJ236:FJ299" si="62">FG236+FH236</f>
        <v>11.083755794702823</v>
      </c>
      <c r="FK236">
        <f t="shared" ref="FK236:FK299" si="63">ABS((FJ236-FG236)/FJ236)</f>
        <v>5.0136281566704483E-3</v>
      </c>
    </row>
    <row r="237" spans="2:167" x14ac:dyDescent="0.2">
      <c r="B237" s="81">
        <v>45311</v>
      </c>
      <c r="C237">
        <v>4.6011966441395131</v>
      </c>
      <c r="D237">
        <v>4.7416908575731647</v>
      </c>
      <c r="E237">
        <v>5.3097708833410096</v>
      </c>
      <c r="F237">
        <v>6.8847713037175655</v>
      </c>
      <c r="G237">
        <v>0</v>
      </c>
      <c r="H237">
        <v>0</v>
      </c>
      <c r="I237">
        <v>0</v>
      </c>
      <c r="J237">
        <v>0</v>
      </c>
      <c r="K237">
        <v>1</v>
      </c>
      <c r="L237">
        <v>0</v>
      </c>
      <c r="M237">
        <v>0</v>
      </c>
      <c r="N237">
        <v>108</v>
      </c>
      <c r="O237">
        <v>11.151502795109455</v>
      </c>
      <c r="P237" s="74">
        <v>69668.44686994412</v>
      </c>
      <c r="V237" s="81">
        <v>45248</v>
      </c>
      <c r="W237" s="3">
        <v>123.30510523963355</v>
      </c>
      <c r="X237" s="3">
        <v>63.317459920742309</v>
      </c>
      <c r="Y237" s="3">
        <v>125.53134761370404</v>
      </c>
      <c r="Z237" s="3">
        <v>627.30241541469536</v>
      </c>
      <c r="AG237">
        <v>195</v>
      </c>
      <c r="AH237">
        <v>82400.319059560003</v>
      </c>
      <c r="AI237">
        <v>-16707.881778468945</v>
      </c>
      <c r="AJ237">
        <v>-0.96870211040558551</v>
      </c>
      <c r="AK237">
        <f t="shared" si="58"/>
        <v>65692.437281091057</v>
      </c>
      <c r="AL237" s="4">
        <f t="shared" si="59"/>
        <v>0.25433493519166706</v>
      </c>
      <c r="AW237">
        <v>191</v>
      </c>
      <c r="AX237">
        <v>64983.408180728991</v>
      </c>
      <c r="AY237">
        <v>-1040.9401746459334</v>
      </c>
      <c r="AZ237">
        <v>-0.13880534418332788</v>
      </c>
      <c r="BA237">
        <f t="shared" si="54"/>
        <v>63942.468006083058</v>
      </c>
      <c r="BB237" s="4">
        <f t="shared" si="55"/>
        <v>1.6279324322403466E-2</v>
      </c>
      <c r="BN237">
        <v>191</v>
      </c>
      <c r="BO237">
        <v>11.102751736623766</v>
      </c>
      <c r="BP237">
        <v>-3.7012715973441246E-2</v>
      </c>
      <c r="BQ237">
        <v>-0.45784474123169572</v>
      </c>
      <c r="BR237">
        <f t="shared" si="56"/>
        <v>11.065739020650325</v>
      </c>
      <c r="BS237" s="4">
        <f t="shared" si="57"/>
        <v>3.3448029005898276E-3</v>
      </c>
      <c r="CD237">
        <v>192</v>
      </c>
      <c r="CE237">
        <v>63568.439939064316</v>
      </c>
      <c r="CF237">
        <v>417.58614109066548</v>
      </c>
      <c r="CG237">
        <v>5.2848725014412436E-2</v>
      </c>
      <c r="CH237">
        <f t="shared" si="50"/>
        <v>63986.026080154981</v>
      </c>
      <c r="CI237" s="4">
        <f t="shared" si="51"/>
        <v>6.5262084031841167E-3</v>
      </c>
      <c r="CT237">
        <v>192</v>
      </c>
      <c r="CU237">
        <v>11.084623603628721</v>
      </c>
      <c r="CV237">
        <v>-1.8203607624684537E-2</v>
      </c>
      <c r="CW237">
        <v>-0.21703046781882446</v>
      </c>
      <c r="CX237">
        <f t="shared" si="52"/>
        <v>11.102827211253405</v>
      </c>
      <c r="CY237" s="4">
        <f t="shared" si="53"/>
        <v>1.6395470521448851E-3</v>
      </c>
      <c r="DJ237">
        <v>193</v>
      </c>
      <c r="DK237">
        <v>64137.917745883322</v>
      </c>
      <c r="DL237">
        <v>383.86983062190848</v>
      </c>
      <c r="DM237">
        <v>4.8779939151028059E-2</v>
      </c>
      <c r="DN237">
        <f t="shared" si="46"/>
        <v>63754.047915261413</v>
      </c>
      <c r="DO237" s="4">
        <f t="shared" si="47"/>
        <v>6.0211052187953374E-3</v>
      </c>
      <c r="DZ237">
        <v>193</v>
      </c>
      <c r="EA237">
        <v>11.094083846988649</v>
      </c>
      <c r="EB237">
        <v>-1.9325609359817975E-2</v>
      </c>
      <c r="EC237">
        <v>-0.23125375092012876</v>
      </c>
      <c r="ED237">
        <f t="shared" si="48"/>
        <v>11.074758237628831</v>
      </c>
      <c r="EE237" s="4">
        <f t="shared" si="49"/>
        <v>1.7450141073197547E-3</v>
      </c>
      <c r="EP237">
        <v>195</v>
      </c>
      <c r="EQ237">
        <v>11.14230772724437</v>
      </c>
      <c r="ER237">
        <v>-4.956863927416677E-2</v>
      </c>
      <c r="ES237">
        <v>-0.63198360171966106</v>
      </c>
      <c r="ET237">
        <f t="shared" si="60"/>
        <v>11.092739087970203</v>
      </c>
      <c r="EU237" s="4">
        <f t="shared" si="61"/>
        <v>4.468566228869722E-3</v>
      </c>
      <c r="FF237">
        <v>195</v>
      </c>
      <c r="FG237">
        <v>11.146159381206559</v>
      </c>
      <c r="FH237">
        <v>-5.3420293236355221E-2</v>
      </c>
      <c r="FI237">
        <v>-1.1820423656749053</v>
      </c>
      <c r="FJ237">
        <f t="shared" si="62"/>
        <v>11.092739087970203</v>
      </c>
      <c r="FK237">
        <f t="shared" si="63"/>
        <v>4.8157892124487253E-3</v>
      </c>
    </row>
    <row r="238" spans="2:167" x14ac:dyDescent="0.2">
      <c r="B238" s="81">
        <v>45318</v>
      </c>
      <c r="C238">
        <v>4.6011966386299505</v>
      </c>
      <c r="D238">
        <v>4.7477139167018283</v>
      </c>
      <c r="E238">
        <v>5.3165343734478769</v>
      </c>
      <c r="F238">
        <v>6.8917670033597469</v>
      </c>
      <c r="G238">
        <v>0</v>
      </c>
      <c r="H238">
        <v>0</v>
      </c>
      <c r="I238">
        <v>0</v>
      </c>
      <c r="J238">
        <v>0</v>
      </c>
      <c r="K238">
        <v>1</v>
      </c>
      <c r="L238">
        <v>0</v>
      </c>
      <c r="M238">
        <v>0</v>
      </c>
      <c r="N238">
        <v>109</v>
      </c>
      <c r="O238">
        <v>11.153675697043251</v>
      </c>
      <c r="P238" s="74">
        <v>69819.994161946743</v>
      </c>
      <c r="V238" s="81">
        <v>45255</v>
      </c>
      <c r="W238" s="3">
        <v>110.97459471571561</v>
      </c>
      <c r="X238" s="3">
        <v>63.950634515691597</v>
      </c>
      <c r="Y238" s="3">
        <v>126.78666105531576</v>
      </c>
      <c r="Z238" s="3">
        <v>633.57543955749543</v>
      </c>
      <c r="AG238">
        <v>196</v>
      </c>
      <c r="AH238">
        <v>82375.92874647626</v>
      </c>
      <c r="AI238">
        <v>-16095.604687135638</v>
      </c>
      <c r="AJ238">
        <v>-0.93320304963943257</v>
      </c>
      <c r="AK238">
        <f t="shared" si="58"/>
        <v>66280.324059340623</v>
      </c>
      <c r="AL238" s="4">
        <f t="shared" si="59"/>
        <v>0.24284136982681737</v>
      </c>
      <c r="AW238">
        <v>192</v>
      </c>
      <c r="AX238">
        <v>64591.950108052624</v>
      </c>
      <c r="AY238">
        <v>-605.9240278976431</v>
      </c>
      <c r="AZ238">
        <v>-8.0797624387865002E-2</v>
      </c>
      <c r="BA238">
        <f t="shared" si="54"/>
        <v>63986.026080154981</v>
      </c>
      <c r="BB238" s="4">
        <f t="shared" si="55"/>
        <v>9.4696305586880018E-3</v>
      </c>
      <c r="BN238">
        <v>192</v>
      </c>
      <c r="BO238">
        <v>11.099341400620284</v>
      </c>
      <c r="BP238">
        <v>-3.292140461624804E-2</v>
      </c>
      <c r="BQ238">
        <v>-0.40723550220755766</v>
      </c>
      <c r="BR238">
        <f t="shared" si="56"/>
        <v>11.066419996004036</v>
      </c>
      <c r="BS238" s="4">
        <f t="shared" si="57"/>
        <v>2.9748920272441855E-3</v>
      </c>
      <c r="CD238">
        <v>193</v>
      </c>
      <c r="CE238">
        <v>63547.945742085554</v>
      </c>
      <c r="CF238">
        <v>973.84183441967616</v>
      </c>
      <c r="CG238">
        <v>0.12324714412301861</v>
      </c>
      <c r="CH238">
        <f t="shared" si="50"/>
        <v>64521.78757650523</v>
      </c>
      <c r="CI238" s="4">
        <f t="shared" si="51"/>
        <v>1.5093224645472903E-2</v>
      </c>
      <c r="CT238">
        <v>193</v>
      </c>
      <c r="CU238">
        <v>11.084415485799669</v>
      </c>
      <c r="CV238">
        <v>-9.6572481708374625E-3</v>
      </c>
      <c r="CW238">
        <v>-0.11513745690262113</v>
      </c>
      <c r="CX238">
        <f t="shared" si="52"/>
        <v>11.094072733970506</v>
      </c>
      <c r="CY238" s="4">
        <f t="shared" si="53"/>
        <v>8.7048718738489718E-4</v>
      </c>
      <c r="DJ238">
        <v>194</v>
      </c>
      <c r="DK238">
        <v>64116.481707158709</v>
      </c>
      <c r="DL238">
        <v>988.46390024027642</v>
      </c>
      <c r="DM238">
        <v>0.12560822721752249</v>
      </c>
      <c r="DN238">
        <f t="shared" ref="DN238:DN301" si="64">DK238-DL238</f>
        <v>63128.017806918433</v>
      </c>
      <c r="DO238" s="4">
        <f t="shared" ref="DO238:DO301" si="65">ABS((DN238-DK238)/DN238)</f>
        <v>1.5658085499588536E-2</v>
      </c>
      <c r="DZ238">
        <v>194</v>
      </c>
      <c r="EA238">
        <v>11.093837091367719</v>
      </c>
      <c r="EB238">
        <v>-1.0081296664896655E-2</v>
      </c>
      <c r="EC238">
        <v>-0.12063462654602133</v>
      </c>
      <c r="ED238">
        <f t="shared" ref="ED238:ED301" si="66">EA238+EB238</f>
        <v>11.083755794702823</v>
      </c>
      <c r="EE238" s="4">
        <f t="shared" ref="EE238:EE301" si="67">ABS((ED238-EA238)/ED238)</f>
        <v>9.095560071537064E-4</v>
      </c>
      <c r="EP238">
        <v>196</v>
      </c>
      <c r="EQ238">
        <v>11.143363388819767</v>
      </c>
      <c r="ER238">
        <v>-4.1715028043473268E-2</v>
      </c>
      <c r="ES238">
        <v>-0.53185268054131107</v>
      </c>
      <c r="ET238">
        <f t="shared" si="60"/>
        <v>11.101648360776293</v>
      </c>
      <c r="EU238" s="4">
        <f t="shared" si="61"/>
        <v>3.7575526343329706E-3</v>
      </c>
      <c r="FF238">
        <v>196</v>
      </c>
      <c r="FG238">
        <v>11.153274651667827</v>
      </c>
      <c r="FH238">
        <v>-5.1626290891533699E-2</v>
      </c>
      <c r="FI238">
        <v>-1.1423460883385617</v>
      </c>
      <c r="FJ238">
        <f t="shared" si="62"/>
        <v>11.101648360776293</v>
      </c>
      <c r="FK238">
        <f t="shared" si="63"/>
        <v>4.6503266194177746E-3</v>
      </c>
    </row>
    <row r="239" spans="2:167" x14ac:dyDescent="0.2">
      <c r="B239" s="81">
        <v>45325</v>
      </c>
      <c r="C239">
        <v>4.6011966380789948</v>
      </c>
      <c r="D239">
        <v>4.7537606050179395</v>
      </c>
      <c r="E239">
        <v>5.323319379028022</v>
      </c>
      <c r="F239">
        <v>6.8987833308296871</v>
      </c>
      <c r="G239">
        <v>0</v>
      </c>
      <c r="H239">
        <v>0</v>
      </c>
      <c r="I239">
        <v>0</v>
      </c>
      <c r="J239">
        <v>0</v>
      </c>
      <c r="K239">
        <v>1</v>
      </c>
      <c r="L239">
        <v>0</v>
      </c>
      <c r="M239">
        <v>0</v>
      </c>
      <c r="N239">
        <v>110</v>
      </c>
      <c r="O239">
        <v>11.150782907774598</v>
      </c>
      <c r="P239" s="74">
        <v>69618.311485482685</v>
      </c>
      <c r="V239" s="81">
        <v>45262</v>
      </c>
      <c r="W239" s="3">
        <v>56.097459471571561</v>
      </c>
      <c r="X239" s="3">
        <v>64.590140860422693</v>
      </c>
      <c r="Y239" s="3">
        <v>128.05452764860627</v>
      </c>
      <c r="Z239" s="3">
        <v>639.91119394512737</v>
      </c>
      <c r="AG239">
        <v>197</v>
      </c>
      <c r="AH239">
        <v>91196.372939259672</v>
      </c>
      <c r="AI239">
        <v>-17926.218254681851</v>
      </c>
      <c r="AJ239">
        <v>-1.039339737086213</v>
      </c>
      <c r="AK239">
        <f t="shared" si="58"/>
        <v>73270.154684577821</v>
      </c>
      <c r="AL239" s="4">
        <f t="shared" si="59"/>
        <v>0.24465921126893744</v>
      </c>
      <c r="AW239">
        <v>193</v>
      </c>
      <c r="AX239">
        <v>64567.852718010938</v>
      </c>
      <c r="AY239">
        <v>-46.065141505707288</v>
      </c>
      <c r="AZ239">
        <v>-6.1426083624145792E-3</v>
      </c>
      <c r="BA239">
        <f t="shared" si="54"/>
        <v>64521.78757650523</v>
      </c>
      <c r="BB239" s="4">
        <f t="shared" si="55"/>
        <v>7.1394707487120693E-4</v>
      </c>
      <c r="BN239">
        <v>193</v>
      </c>
      <c r="BO239">
        <v>11.099083783355505</v>
      </c>
      <c r="BP239">
        <v>-2.4325545726673781E-2</v>
      </c>
      <c r="BQ239">
        <v>-0.30090532120205415</v>
      </c>
      <c r="BR239">
        <f t="shared" si="56"/>
        <v>11.074758237628831</v>
      </c>
      <c r="BS239" s="4">
        <f t="shared" si="57"/>
        <v>2.1964854857077238E-3</v>
      </c>
      <c r="CD239">
        <v>194</v>
      </c>
      <c r="CE239">
        <v>63528.630243782616</v>
      </c>
      <c r="CF239">
        <v>1576.3153636163697</v>
      </c>
      <c r="CG239">
        <v>0.19949478440585455</v>
      </c>
      <c r="CH239">
        <f t="shared" ref="CH239:CH302" si="68">CE239+CF239</f>
        <v>65104.945607398986</v>
      </c>
      <c r="CI239" s="4">
        <f t="shared" ref="CI239:CI302" si="69">ABS((CH239-CE239)/CH239)</f>
        <v>2.4211914300980939E-2</v>
      </c>
      <c r="CT239">
        <v>194</v>
      </c>
      <c r="CU239">
        <v>11.084224313172308</v>
      </c>
      <c r="CV239">
        <v>-4.6851846948570142E-4</v>
      </c>
      <c r="CW239">
        <v>-5.5858588424174266E-3</v>
      </c>
      <c r="CX239">
        <f t="shared" ref="CX239:CX302" si="70">CU239-CV239</f>
        <v>11.084692831641794</v>
      </c>
      <c r="CY239" s="4">
        <f t="shared" ref="CY239:CY302" si="71">ABS((CX239-CU239)/CX239)</f>
        <v>4.2267158558358304E-5</v>
      </c>
      <c r="DJ239">
        <v>195</v>
      </c>
      <c r="DK239">
        <v>64095.358614504141</v>
      </c>
      <c r="DL239">
        <v>1597.0786665869164</v>
      </c>
      <c r="DM239">
        <v>0.20294744197349418</v>
      </c>
      <c r="DN239">
        <f t="shared" si="64"/>
        <v>62498.279947917224</v>
      </c>
      <c r="DO239" s="4">
        <f t="shared" si="65"/>
        <v>2.5553961931717762E-2</v>
      </c>
      <c r="DZ239">
        <v>195</v>
      </c>
      <c r="EA239">
        <v>11.093593938147531</v>
      </c>
      <c r="EB239">
        <v>-8.5485017732800372E-4</v>
      </c>
      <c r="EC239">
        <v>-1.022929245340495E-2</v>
      </c>
      <c r="ED239">
        <f t="shared" si="66"/>
        <v>11.092739087970203</v>
      </c>
      <c r="EE239" s="4">
        <f t="shared" si="67"/>
        <v>7.7063939803205802E-5</v>
      </c>
      <c r="EP239">
        <v>197</v>
      </c>
      <c r="EQ239">
        <v>11.14452519373023</v>
      </c>
      <c r="ER239">
        <v>5.7383444579976128E-2</v>
      </c>
      <c r="ES239">
        <v>0.73161976031151577</v>
      </c>
      <c r="ET239">
        <f t="shared" si="60"/>
        <v>11.201908638310206</v>
      </c>
      <c r="EU239" s="4">
        <f t="shared" si="61"/>
        <v>5.1226488657233286E-3</v>
      </c>
      <c r="FF239">
        <v>197</v>
      </c>
      <c r="FG239">
        <v>11.16066293377308</v>
      </c>
      <c r="FH239">
        <v>4.1245704537125505E-2</v>
      </c>
      <c r="FI239">
        <v>0.91265261216897098</v>
      </c>
      <c r="FJ239">
        <f t="shared" si="62"/>
        <v>11.201908638310206</v>
      </c>
      <c r="FK239">
        <f t="shared" si="63"/>
        <v>3.6820247217573599E-3</v>
      </c>
    </row>
    <row r="240" spans="2:167" x14ac:dyDescent="0.2">
      <c r="B240" s="81">
        <v>45332</v>
      </c>
      <c r="C240">
        <v>4.6011966380238984</v>
      </c>
      <c r="D240">
        <v>4.579263614568613</v>
      </c>
      <c r="E240">
        <v>5.2205599194110359</v>
      </c>
      <c r="F240">
        <v>6.7952691531219021</v>
      </c>
      <c r="G240">
        <v>0</v>
      </c>
      <c r="H240">
        <v>0</v>
      </c>
      <c r="I240">
        <v>0</v>
      </c>
      <c r="J240">
        <v>0</v>
      </c>
      <c r="K240">
        <v>1</v>
      </c>
      <c r="L240">
        <v>0</v>
      </c>
      <c r="M240">
        <v>0</v>
      </c>
      <c r="N240">
        <v>111</v>
      </c>
      <c r="O240">
        <v>11.106284324570849</v>
      </c>
      <c r="P240" s="74">
        <v>66588.310597583637</v>
      </c>
      <c r="V240" s="81">
        <v>45269</v>
      </c>
      <c r="W240" s="3">
        <v>50.609745947157158</v>
      </c>
      <c r="X240" s="3">
        <v>65.236042268984335</v>
      </c>
      <c r="Y240" s="3">
        <v>129.335072916461</v>
      </c>
      <c r="Z240" s="3">
        <v>646.31030587901864</v>
      </c>
      <c r="AG240">
        <v>198</v>
      </c>
      <c r="AH240">
        <v>91171.98262617593</v>
      </c>
      <c r="AI240">
        <v>-17313.900813642918</v>
      </c>
      <c r="AJ240">
        <v>-1.0038383368945414</v>
      </c>
      <c r="AK240">
        <f t="shared" si="58"/>
        <v>73858.081812533012</v>
      </c>
      <c r="AL240" s="4">
        <f t="shared" si="59"/>
        <v>0.23442120873906741</v>
      </c>
      <c r="AW240">
        <v>194</v>
      </c>
      <c r="AX240">
        <v>64543.755327969237</v>
      </c>
      <c r="AY240">
        <v>561.19027942974935</v>
      </c>
      <c r="AZ240">
        <v>7.4832552134977415E-2</v>
      </c>
      <c r="BA240">
        <f t="shared" ref="BA240:BA303" si="72">AX240+AY240</f>
        <v>65104.945607398986</v>
      </c>
      <c r="BB240" s="4">
        <f t="shared" ref="BB240:BB303" si="73">ABS((BA240-AX240)/BA240)</f>
        <v>8.6197795604328366E-3</v>
      </c>
      <c r="BN240">
        <v>194</v>
      </c>
      <c r="BO240">
        <v>11.098826166090724</v>
      </c>
      <c r="BP240">
        <v>-1.507037138790146E-2</v>
      </c>
      <c r="BQ240">
        <v>-0.18641945360914242</v>
      </c>
      <c r="BR240">
        <f t="shared" ref="BR240:BR303" si="74">BO240+BP240</f>
        <v>11.083755794702823</v>
      </c>
      <c r="BS240" s="4">
        <f t="shared" ref="BS240:BS303" si="75">ABS((BR240-BO240)/BR240)</f>
        <v>1.3596809300962704E-3</v>
      </c>
      <c r="CD240">
        <v>195</v>
      </c>
      <c r="CE240">
        <v>63510.493444155472</v>
      </c>
      <c r="CF240">
        <v>2181.9438369355848</v>
      </c>
      <c r="CG240">
        <v>0.27614170703539742</v>
      </c>
      <c r="CH240">
        <f t="shared" si="68"/>
        <v>65692.437281091057</v>
      </c>
      <c r="CI240" s="4">
        <f t="shared" si="69"/>
        <v>3.3214536212125542E-2</v>
      </c>
      <c r="CT240">
        <v>195</v>
      </c>
      <c r="CU240">
        <v>11.084050085746638</v>
      </c>
      <c r="CV240">
        <v>8.6890022235657227E-3</v>
      </c>
      <c r="CW240">
        <v>0.10359365332079085</v>
      </c>
      <c r="CX240">
        <f t="shared" si="70"/>
        <v>11.075361083523072</v>
      </c>
      <c r="CY240" s="4">
        <f t="shared" si="71"/>
        <v>7.8453444163481404E-4</v>
      </c>
      <c r="DJ240">
        <v>196</v>
      </c>
      <c r="DK240">
        <v>64074.539461804328</v>
      </c>
      <c r="DL240">
        <v>2205.7845975362943</v>
      </c>
      <c r="DM240">
        <v>0.28029824139546339</v>
      </c>
      <c r="DN240">
        <f t="shared" si="64"/>
        <v>61868.754864268034</v>
      </c>
      <c r="DO240" s="4">
        <f t="shared" si="65"/>
        <v>3.5652642474791961E-2</v>
      </c>
      <c r="DZ240">
        <v>196</v>
      </c>
      <c r="EA240">
        <v>11.093354283656435</v>
      </c>
      <c r="EB240">
        <v>8.2940771198583008E-3</v>
      </c>
      <c r="EC240">
        <v>9.92484329304541E-2</v>
      </c>
      <c r="ED240">
        <f t="shared" si="66"/>
        <v>11.101648360776293</v>
      </c>
      <c r="EE240" s="4">
        <f t="shared" si="67"/>
        <v>7.4710320939027914E-4</v>
      </c>
      <c r="EP240">
        <v>198</v>
      </c>
      <c r="EQ240">
        <v>11.145803602182735</v>
      </c>
      <c r="ER240">
        <v>6.4097115300780771E-2</v>
      </c>
      <c r="ES240">
        <v>0.8172168205702427</v>
      </c>
      <c r="ET240">
        <f t="shared" si="60"/>
        <v>11.209900717483515</v>
      </c>
      <c r="EU240" s="4">
        <f t="shared" si="61"/>
        <v>5.7179021399191999E-3</v>
      </c>
      <c r="FF240">
        <v>198</v>
      </c>
      <c r="FG240">
        <v>11.168318431484376</v>
      </c>
      <c r="FH240">
        <v>4.1582285999139046E-2</v>
      </c>
      <c r="FI240">
        <v>0.92010022287077908</v>
      </c>
      <c r="FJ240">
        <f t="shared" si="62"/>
        <v>11.209900717483515</v>
      </c>
      <c r="FK240">
        <f t="shared" si="63"/>
        <v>3.7094250026929549E-3</v>
      </c>
    </row>
    <row r="241" spans="1:167" x14ac:dyDescent="0.2">
      <c r="B241" s="81">
        <v>45339</v>
      </c>
      <c r="C241">
        <v>4.6011966380183891</v>
      </c>
      <c r="D241">
        <v>4.5600148236519482</v>
      </c>
      <c r="E241">
        <v>5.164928384137073</v>
      </c>
      <c r="F241">
        <v>6.7158545975733572</v>
      </c>
      <c r="G241">
        <v>0</v>
      </c>
      <c r="H241">
        <v>0</v>
      </c>
      <c r="I241">
        <v>0</v>
      </c>
      <c r="J241">
        <v>0</v>
      </c>
      <c r="K241">
        <v>1</v>
      </c>
      <c r="L241">
        <v>0</v>
      </c>
      <c r="M241">
        <v>0</v>
      </c>
      <c r="N241">
        <v>112</v>
      </c>
      <c r="O241">
        <v>11.093421487557833</v>
      </c>
      <c r="P241" s="74">
        <v>65737.281072154219</v>
      </c>
      <c r="V241" s="81">
        <v>45276</v>
      </c>
      <c r="W241" s="3">
        <v>50.060974594715717</v>
      </c>
      <c r="X241" s="3">
        <v>65.888402691669938</v>
      </c>
      <c r="Y241" s="3">
        <v>130.62842364130995</v>
      </c>
      <c r="Z241" s="3">
        <v>652.77340893391681</v>
      </c>
      <c r="AG241">
        <v>199</v>
      </c>
      <c r="AH241">
        <v>91147.592313092187</v>
      </c>
      <c r="AI241">
        <v>-16701.582715824217</v>
      </c>
      <c r="AJ241">
        <v>-0.96833689862359962</v>
      </c>
      <c r="AK241">
        <f t="shared" si="58"/>
        <v>74446.00959726797</v>
      </c>
      <c r="AL241" s="4">
        <f t="shared" si="59"/>
        <v>0.22434490184464009</v>
      </c>
      <c r="AW241">
        <v>195</v>
      </c>
      <c r="AX241">
        <v>64519.657937927535</v>
      </c>
      <c r="AY241">
        <v>1172.7793431635218</v>
      </c>
      <c r="AZ241">
        <v>0.15638558712971259</v>
      </c>
      <c r="BA241">
        <f t="shared" si="72"/>
        <v>65692.437281091057</v>
      </c>
      <c r="BB241" s="4">
        <f t="shared" si="73"/>
        <v>1.7852577735018749E-2</v>
      </c>
      <c r="BN241">
        <v>195</v>
      </c>
      <c r="BO241">
        <v>11.098568548825945</v>
      </c>
      <c r="BP241">
        <v>-5.8294608557414307E-3</v>
      </c>
      <c r="BQ241">
        <v>-7.2110028319250799E-2</v>
      </c>
      <c r="BR241">
        <f t="shared" si="74"/>
        <v>11.092739087970203</v>
      </c>
      <c r="BS241" s="4">
        <f t="shared" si="75"/>
        <v>5.2552041560802003E-4</v>
      </c>
      <c r="CD241">
        <v>196</v>
      </c>
      <c r="CE241">
        <v>63493.535343204174</v>
      </c>
      <c r="CF241">
        <v>2786.7887161364488</v>
      </c>
      <c r="CG241">
        <v>0.3526894598266514</v>
      </c>
      <c r="CH241">
        <f t="shared" si="68"/>
        <v>66280.324059340623</v>
      </c>
      <c r="CI241" s="4">
        <f t="shared" si="69"/>
        <v>4.2045490206738326E-2</v>
      </c>
      <c r="CT241">
        <v>196</v>
      </c>
      <c r="CU241">
        <v>11.08389280352266</v>
      </c>
      <c r="CV241">
        <v>1.7755557253632759E-2</v>
      </c>
      <c r="CW241">
        <v>0.21168863758161893</v>
      </c>
      <c r="CX241">
        <f t="shared" si="70"/>
        <v>11.066137246269028</v>
      </c>
      <c r="CY241" s="4">
        <f t="shared" si="71"/>
        <v>1.6044945818487009E-3</v>
      </c>
      <c r="DJ241">
        <v>197</v>
      </c>
      <c r="DK241">
        <v>72958.805924462838</v>
      </c>
      <c r="DL241">
        <v>311.34876011498272</v>
      </c>
      <c r="DM241">
        <v>3.9564384490834985E-2</v>
      </c>
      <c r="DN241">
        <f t="shared" si="64"/>
        <v>72647.457164347856</v>
      </c>
      <c r="DO241" s="4">
        <f t="shared" si="65"/>
        <v>4.2857489066772027E-3</v>
      </c>
      <c r="DZ241">
        <v>197</v>
      </c>
      <c r="EA241">
        <v>11.195510829507151</v>
      </c>
      <c r="EB241">
        <v>6.3978088030545166E-3</v>
      </c>
      <c r="EC241">
        <v>7.6557341909870402E-2</v>
      </c>
      <c r="ED241">
        <f t="shared" si="66"/>
        <v>11.201908638310206</v>
      </c>
      <c r="EE241" s="4">
        <f t="shared" si="67"/>
        <v>5.7113559926512826E-4</v>
      </c>
      <c r="EP241">
        <v>199</v>
      </c>
      <c r="EQ241">
        <v>11.147210178034396</v>
      </c>
      <c r="ER241">
        <v>7.061926021643572E-2</v>
      </c>
      <c r="ES241">
        <v>0.90037199075627106</v>
      </c>
      <c r="ET241">
        <f t="shared" si="60"/>
        <v>11.217829438250831</v>
      </c>
      <c r="EU241" s="4">
        <f t="shared" si="61"/>
        <v>6.2952695621878883E-3</v>
      </c>
      <c r="FF241">
        <v>199</v>
      </c>
      <c r="FG241">
        <v>11.176234697349027</v>
      </c>
      <c r="FH241">
        <v>4.1594740901803817E-2</v>
      </c>
      <c r="FI241">
        <v>0.92037581519194023</v>
      </c>
      <c r="FJ241">
        <f t="shared" si="62"/>
        <v>11.217829438250831</v>
      </c>
      <c r="FK241">
        <f t="shared" si="63"/>
        <v>3.7079134720994283E-3</v>
      </c>
    </row>
    <row r="242" spans="1:167" x14ac:dyDescent="0.2">
      <c r="B242" s="81">
        <v>45346</v>
      </c>
      <c r="C242">
        <v>4.6011966380178384</v>
      </c>
      <c r="D242">
        <v>4.5580694082280093</v>
      </c>
      <c r="E242">
        <v>5.1359072822475609</v>
      </c>
      <c r="F242">
        <v>6.6562562438581114</v>
      </c>
      <c r="G242">
        <v>0</v>
      </c>
      <c r="H242">
        <v>0</v>
      </c>
      <c r="I242">
        <v>0</v>
      </c>
      <c r="J242">
        <v>0</v>
      </c>
      <c r="K242">
        <v>1</v>
      </c>
      <c r="L242">
        <v>0</v>
      </c>
      <c r="M242">
        <v>0</v>
      </c>
      <c r="N242">
        <v>113</v>
      </c>
      <c r="O242">
        <v>11.087245682113839</v>
      </c>
      <c r="P242" s="74">
        <v>65332.551465872384</v>
      </c>
      <c r="V242" s="81">
        <v>45283</v>
      </c>
      <c r="W242" s="3">
        <v>50.006097459471576</v>
      </c>
      <c r="X242" s="3">
        <v>66.547286718586207</v>
      </c>
      <c r="Y242" s="3">
        <v>131.93470787556521</v>
      </c>
      <c r="Z242" s="3">
        <v>659.30114302053164</v>
      </c>
      <c r="AG242">
        <v>200</v>
      </c>
      <c r="AH242">
        <v>91123.202000008445</v>
      </c>
      <c r="AI242">
        <v>-16089.264341080037</v>
      </c>
      <c r="AJ242">
        <v>-0.93283544429686449</v>
      </c>
      <c r="AK242">
        <f t="shared" si="58"/>
        <v>75033.937658928407</v>
      </c>
      <c r="AL242" s="4">
        <f t="shared" si="59"/>
        <v>0.21442649610386735</v>
      </c>
      <c r="AW242">
        <v>196</v>
      </c>
      <c r="AX242">
        <v>64495.560547885834</v>
      </c>
      <c r="AY242">
        <v>1784.7635114547884</v>
      </c>
      <c r="AZ242">
        <v>0.23799130778826125</v>
      </c>
      <c r="BA242">
        <f t="shared" si="72"/>
        <v>66280.324059340623</v>
      </c>
      <c r="BB242" s="4">
        <f t="shared" si="73"/>
        <v>2.692750128766561E-2</v>
      </c>
      <c r="BN242">
        <v>196</v>
      </c>
      <c r="BO242">
        <v>11.098310931561164</v>
      </c>
      <c r="BP242">
        <v>3.3374292151293616E-3</v>
      </c>
      <c r="BQ242">
        <v>4.1283768974869323E-2</v>
      </c>
      <c r="BR242">
        <f t="shared" si="74"/>
        <v>11.101648360776293</v>
      </c>
      <c r="BS242" s="4">
        <f t="shared" si="75"/>
        <v>3.0062465560708759E-4</v>
      </c>
      <c r="CD242">
        <v>197</v>
      </c>
      <c r="CE242">
        <v>72236.109221489474</v>
      </c>
      <c r="CF242">
        <v>1034.0454630883469</v>
      </c>
      <c r="CG242">
        <v>0.13086637451239491</v>
      </c>
      <c r="CH242">
        <f t="shared" si="68"/>
        <v>73270.154684577821</v>
      </c>
      <c r="CI242" s="4">
        <f t="shared" si="69"/>
        <v>1.4112778491322015E-2</v>
      </c>
      <c r="CT242">
        <v>197</v>
      </c>
      <c r="CU242">
        <v>11.184077571240493</v>
      </c>
      <c r="CV242">
        <v>1.7831067069712603E-2</v>
      </c>
      <c r="CW242">
        <v>0.21258889488481961</v>
      </c>
      <c r="CX242">
        <f t="shared" si="70"/>
        <v>11.166246504170781</v>
      </c>
      <c r="CY242" s="4">
        <f t="shared" si="71"/>
        <v>1.5968720610862745E-3</v>
      </c>
      <c r="DJ242">
        <v>198</v>
      </c>
      <c r="DK242">
        <v>72938.569144944267</v>
      </c>
      <c r="DL242">
        <v>919.51266758874408</v>
      </c>
      <c r="DM242">
        <v>0.11684630673087988</v>
      </c>
      <c r="DN242">
        <f t="shared" si="64"/>
        <v>72019.056477355523</v>
      </c>
      <c r="DO242" s="4">
        <f t="shared" si="65"/>
        <v>1.2767630021338315E-2</v>
      </c>
      <c r="DZ242">
        <v>198</v>
      </c>
      <c r="EA242">
        <v>11.195277878859885</v>
      </c>
      <c r="EB242">
        <v>1.462283862363023E-2</v>
      </c>
      <c r="EC242">
        <v>0.17497954231887022</v>
      </c>
      <c r="ED242">
        <f t="shared" si="66"/>
        <v>11.209900717483515</v>
      </c>
      <c r="EE242" s="4">
        <f t="shared" si="67"/>
        <v>1.3044574606110228E-3</v>
      </c>
      <c r="EP242">
        <v>200</v>
      </c>
      <c r="EQ242">
        <v>11.148757646709335</v>
      </c>
      <c r="ER242">
        <v>7.6938145579948269E-2</v>
      </c>
      <c r="ES242">
        <v>0.98093566951288225</v>
      </c>
      <c r="ET242">
        <f t="shared" si="60"/>
        <v>11.225695792289283</v>
      </c>
      <c r="EU242" s="4">
        <f t="shared" si="61"/>
        <v>6.8537529435632504E-3</v>
      </c>
      <c r="FF242">
        <v>200</v>
      </c>
      <c r="FG242">
        <v>11.184404409592544</v>
      </c>
      <c r="FH242">
        <v>4.1291382696739376E-2</v>
      </c>
      <c r="FI242">
        <v>0.91366334267190485</v>
      </c>
      <c r="FJ242">
        <f t="shared" si="62"/>
        <v>11.225695792289283</v>
      </c>
      <c r="FK242">
        <f t="shared" si="63"/>
        <v>3.6782916142357644E-3</v>
      </c>
    </row>
    <row r="243" spans="1:167" x14ac:dyDescent="0.2">
      <c r="B243" s="81">
        <v>45353</v>
      </c>
      <c r="C243">
        <v>4.6011966380177833</v>
      </c>
      <c r="D243">
        <v>4.5578746583682621</v>
      </c>
      <c r="E243">
        <v>5.1210746620507095</v>
      </c>
      <c r="F243">
        <v>6.6123178310194515</v>
      </c>
      <c r="G243">
        <v>0</v>
      </c>
      <c r="H243">
        <v>0</v>
      </c>
      <c r="I243">
        <v>0</v>
      </c>
      <c r="J243">
        <v>0</v>
      </c>
      <c r="K243">
        <v>1</v>
      </c>
      <c r="L243">
        <v>0</v>
      </c>
      <c r="M243">
        <v>0</v>
      </c>
      <c r="N243">
        <v>114</v>
      </c>
      <c r="O243">
        <v>11.083552691031535</v>
      </c>
      <c r="P243" s="74">
        <v>65091.723896661599</v>
      </c>
      <c r="V243" s="81">
        <v>45290</v>
      </c>
      <c r="W243" s="3">
        <v>50.000609745947159</v>
      </c>
      <c r="X243" s="3">
        <v>67.212759585772019</v>
      </c>
      <c r="Y243" s="3">
        <v>133.25405495324193</v>
      </c>
      <c r="Z243" s="3">
        <v>665.8941544488298</v>
      </c>
      <c r="AG243">
        <v>201</v>
      </c>
      <c r="AH243">
        <v>98337.069259754382</v>
      </c>
      <c r="AI243">
        <v>-18856.779894139123</v>
      </c>
      <c r="AJ243">
        <v>-1.0932925382824963</v>
      </c>
      <c r="AK243">
        <f t="shared" si="58"/>
        <v>79480.289365615259</v>
      </c>
      <c r="AL243" s="4">
        <f t="shared" si="59"/>
        <v>0.23725102216722599</v>
      </c>
      <c r="AW243">
        <v>197</v>
      </c>
      <c r="AX243">
        <v>73313.933356300535</v>
      </c>
      <c r="AY243">
        <v>-43.778671722713625</v>
      </c>
      <c r="AZ243">
        <v>-5.8377164647594936E-3</v>
      </c>
      <c r="BA243">
        <f t="shared" si="72"/>
        <v>73270.154684577821</v>
      </c>
      <c r="BB243" s="4">
        <f t="shared" si="73"/>
        <v>5.9749664663842075E-4</v>
      </c>
      <c r="BN243">
        <v>197</v>
      </c>
      <c r="BO243">
        <v>11.199569129732405</v>
      </c>
      <c r="BP243">
        <v>2.339508577801297E-3</v>
      </c>
      <c r="BQ243">
        <v>2.8939559587612157E-2</v>
      </c>
      <c r="BR243">
        <f t="shared" si="74"/>
        <v>11.201908638310206</v>
      </c>
      <c r="BS243" s="4">
        <f t="shared" si="75"/>
        <v>2.0884910360724108E-4</v>
      </c>
      <c r="CD243">
        <v>198</v>
      </c>
      <c r="CE243">
        <v>72221.508517889801</v>
      </c>
      <c r="CF243">
        <v>1636.5732946432108</v>
      </c>
      <c r="CG243">
        <v>0.20712088717463281</v>
      </c>
      <c r="CH243">
        <f t="shared" si="68"/>
        <v>73858.081812533012</v>
      </c>
      <c r="CI243" s="4">
        <f t="shared" si="69"/>
        <v>2.2158350914083719E-2</v>
      </c>
      <c r="CT243">
        <v>198</v>
      </c>
      <c r="CU243">
        <v>11.183954179419896</v>
      </c>
      <c r="CV243">
        <v>2.5946538063619684E-2</v>
      </c>
      <c r="CW243">
        <v>0.30934468652193348</v>
      </c>
      <c r="CX243">
        <f t="shared" si="70"/>
        <v>11.158007641356276</v>
      </c>
      <c r="CY243" s="4">
        <f t="shared" si="71"/>
        <v>2.3253737492929189E-3</v>
      </c>
      <c r="DJ243">
        <v>199</v>
      </c>
      <c r="DK243">
        <v>72918.611502332002</v>
      </c>
      <c r="DL243">
        <v>1527.3980949359684</v>
      </c>
      <c r="DM243">
        <v>0.19409284134068241</v>
      </c>
      <c r="DN243">
        <f t="shared" si="64"/>
        <v>71391.213407396033</v>
      </c>
      <c r="DO243" s="4">
        <f t="shared" si="65"/>
        <v>2.1394763053260164E-2</v>
      </c>
      <c r="DZ243">
        <v>199</v>
      </c>
      <c r="EA243">
        <v>11.195048141427593</v>
      </c>
      <c r="EB243">
        <v>2.2781296823238151E-2</v>
      </c>
      <c r="EC243">
        <v>0.27260513462268682</v>
      </c>
      <c r="ED243">
        <f t="shared" si="66"/>
        <v>11.217829438250831</v>
      </c>
      <c r="EE243" s="4">
        <f t="shared" si="67"/>
        <v>2.0308114817255041E-3</v>
      </c>
      <c r="EP243">
        <v>201</v>
      </c>
      <c r="EQ243">
        <v>11.202603363847862</v>
      </c>
      <c r="ER243">
        <v>8.0660973546232029E-2</v>
      </c>
      <c r="ES243">
        <v>1.0284004831766469</v>
      </c>
      <c r="ET243">
        <f t="shared" si="60"/>
        <v>11.283264337394094</v>
      </c>
      <c r="EU243" s="4">
        <f t="shared" si="61"/>
        <v>7.1487267455847747E-3</v>
      </c>
      <c r="FF243">
        <v>201</v>
      </c>
      <c r="FG243">
        <v>11.192819455627818</v>
      </c>
      <c r="FH243">
        <v>9.0444881766275742E-2</v>
      </c>
      <c r="FI243">
        <v>2.0012934323138123</v>
      </c>
      <c r="FJ243">
        <f t="shared" si="62"/>
        <v>11.283264337394094</v>
      </c>
      <c r="FK243">
        <f t="shared" si="63"/>
        <v>8.0158435592553243E-3</v>
      </c>
    </row>
    <row r="244" spans="1:167" x14ac:dyDescent="0.2">
      <c r="B244" s="81">
        <v>45360</v>
      </c>
      <c r="C244">
        <v>4.601196638017778</v>
      </c>
      <c r="D244">
        <v>4.5578551812961123</v>
      </c>
      <c r="E244">
        <v>5.1135750252403884</v>
      </c>
      <c r="F244">
        <v>6.5803703004886636</v>
      </c>
      <c r="G244">
        <v>0</v>
      </c>
      <c r="H244">
        <v>0</v>
      </c>
      <c r="I244">
        <v>0</v>
      </c>
      <c r="J244">
        <v>0</v>
      </c>
      <c r="K244">
        <v>1</v>
      </c>
      <c r="L244">
        <v>0</v>
      </c>
      <c r="M244">
        <v>0</v>
      </c>
      <c r="N244">
        <v>115</v>
      </c>
      <c r="O244">
        <v>11.0812501502903</v>
      </c>
      <c r="P244" s="74">
        <v>64942.019966312102</v>
      </c>
      <c r="V244" s="81">
        <v>45297</v>
      </c>
      <c r="W244" s="3">
        <v>50.000060974594717</v>
      </c>
      <c r="X244" s="3">
        <v>67.88488718162975</v>
      </c>
      <c r="Y244" s="3">
        <v>134.5865955022349</v>
      </c>
      <c r="Z244" s="3">
        <v>672.55309599198313</v>
      </c>
      <c r="AG244">
        <v>202</v>
      </c>
      <c r="AH244">
        <v>98312.67894667064</v>
      </c>
      <c r="AI244">
        <v>-18175.961772700422</v>
      </c>
      <c r="AJ244">
        <v>-1.0538195542271549</v>
      </c>
      <c r="AK244">
        <f t="shared" si="58"/>
        <v>80136.717173970217</v>
      </c>
      <c r="AL244" s="4">
        <f t="shared" si="59"/>
        <v>0.22681190861914027</v>
      </c>
      <c r="AW244">
        <v>198</v>
      </c>
      <c r="AX244">
        <v>73289.835966258834</v>
      </c>
      <c r="AY244">
        <v>568.24584627417789</v>
      </c>
      <c r="AZ244">
        <v>7.5773384670893812E-2</v>
      </c>
      <c r="BA244">
        <f t="shared" si="72"/>
        <v>73858.081812533012</v>
      </c>
      <c r="BB244" s="4">
        <f t="shared" si="73"/>
        <v>7.6937531049953694E-3</v>
      </c>
      <c r="BN244">
        <v>198</v>
      </c>
      <c r="BO244">
        <v>11.199311512467624</v>
      </c>
      <c r="BP244">
        <v>1.0589205015891778E-2</v>
      </c>
      <c r="BQ244">
        <v>0.13098773496733437</v>
      </c>
      <c r="BR244">
        <f t="shared" si="74"/>
        <v>11.209900717483515</v>
      </c>
      <c r="BS244" s="4">
        <f t="shared" si="75"/>
        <v>9.4462968787728248E-4</v>
      </c>
      <c r="CD244">
        <v>199</v>
      </c>
      <c r="CE244">
        <v>72208.086512965951</v>
      </c>
      <c r="CF244">
        <v>2237.9230843020196</v>
      </c>
      <c r="CG244">
        <v>0.28322630961070211</v>
      </c>
      <c r="CH244">
        <f t="shared" si="68"/>
        <v>74446.00959726797</v>
      </c>
      <c r="CI244" s="4">
        <f t="shared" si="69"/>
        <v>3.0061021355053893E-2</v>
      </c>
      <c r="CT244">
        <v>199</v>
      </c>
      <c r="CU244">
        <v>11.18384773280099</v>
      </c>
      <c r="CV244">
        <v>3.3981705449841471E-2</v>
      </c>
      <c r="CW244">
        <v>0.40514306741372641</v>
      </c>
      <c r="CX244">
        <f t="shared" si="70"/>
        <v>11.149866027351148</v>
      </c>
      <c r="CY244" s="4">
        <f t="shared" si="71"/>
        <v>3.0477232072997776E-3</v>
      </c>
      <c r="DJ244">
        <v>200</v>
      </c>
      <c r="DK244">
        <v>72898.925400707536</v>
      </c>
      <c r="DL244">
        <v>2135.0122582208714</v>
      </c>
      <c r="DM244">
        <v>0.27130490529559537</v>
      </c>
      <c r="DN244">
        <f t="shared" si="64"/>
        <v>70763.913142486665</v>
      </c>
      <c r="DO244" s="4">
        <f t="shared" si="65"/>
        <v>3.017091852908018E-2</v>
      </c>
      <c r="DZ244">
        <v>200</v>
      </c>
      <c r="EA244">
        <v>11.194821529771753</v>
      </c>
      <c r="EB244">
        <v>3.0874262517530227E-2</v>
      </c>
      <c r="EC244">
        <v>0.36944703171516713</v>
      </c>
      <c r="ED244">
        <f t="shared" si="66"/>
        <v>11.225695792289283</v>
      </c>
      <c r="EE244" s="4">
        <f t="shared" si="67"/>
        <v>2.7503206116396965E-3</v>
      </c>
      <c r="EP244">
        <v>202</v>
      </c>
      <c r="EQ244">
        <v>11.204560848864807</v>
      </c>
      <c r="ER244">
        <v>8.6928570847291553E-2</v>
      </c>
      <c r="ES244">
        <v>1.108310256260056</v>
      </c>
      <c r="ET244">
        <f t="shared" si="60"/>
        <v>11.291489419712098</v>
      </c>
      <c r="EU244" s="4">
        <f t="shared" si="61"/>
        <v>7.6985920648817282E-3</v>
      </c>
      <c r="FF244">
        <v>202</v>
      </c>
      <c r="FG244">
        <v>11.201926425353474</v>
      </c>
      <c r="FH244">
        <v>8.9562994358624692E-2</v>
      </c>
      <c r="FI244">
        <v>1.9817797191826136</v>
      </c>
      <c r="FJ244">
        <f t="shared" si="62"/>
        <v>11.291489419712098</v>
      </c>
      <c r="FK244">
        <f t="shared" si="63"/>
        <v>7.9319026064241134E-3</v>
      </c>
    </row>
    <row r="245" spans="1:167" x14ac:dyDescent="0.2">
      <c r="B245" s="81">
        <v>45367</v>
      </c>
      <c r="C245">
        <v>4.6011966380177771</v>
      </c>
      <c r="D245">
        <v>4.5578532335680322</v>
      </c>
      <c r="E245">
        <v>5.1098040091279913</v>
      </c>
      <c r="F245">
        <v>6.5573837916247291</v>
      </c>
      <c r="G245">
        <v>0</v>
      </c>
      <c r="H245">
        <v>0</v>
      </c>
      <c r="I245">
        <v>0</v>
      </c>
      <c r="J245">
        <v>0</v>
      </c>
      <c r="K245">
        <v>1</v>
      </c>
      <c r="L245">
        <v>0</v>
      </c>
      <c r="M245">
        <v>0</v>
      </c>
      <c r="N245">
        <v>116</v>
      </c>
      <c r="O245">
        <v>11.079820357930133</v>
      </c>
      <c r="P245" s="74">
        <v>64849.232711371733</v>
      </c>
      <c r="V245" s="81">
        <v>45304</v>
      </c>
      <c r="W245" s="3">
        <v>50.000006097459476</v>
      </c>
      <c r="X245" s="3">
        <v>68.563736053446036</v>
      </c>
      <c r="Y245" s="3">
        <v>135.93246145698751</v>
      </c>
      <c r="Z245" s="3">
        <v>679.2786269509686</v>
      </c>
      <c r="AG245">
        <v>203</v>
      </c>
      <c r="AH245">
        <v>98288.288633586897</v>
      </c>
      <c r="AI245">
        <v>-17468.731318151054</v>
      </c>
      <c r="AJ245">
        <v>-1.0128152160980726</v>
      </c>
      <c r="AK245">
        <f t="shared" si="58"/>
        <v>80819.557315435843</v>
      </c>
      <c r="AL245" s="4">
        <f t="shared" si="59"/>
        <v>0.21614485278570905</v>
      </c>
      <c r="AW245">
        <v>199</v>
      </c>
      <c r="AX245">
        <v>73265.738576217133</v>
      </c>
      <c r="AY245">
        <v>1180.2710210508376</v>
      </c>
      <c r="AZ245">
        <v>0.15738457338558767</v>
      </c>
      <c r="BA245">
        <f t="shared" si="72"/>
        <v>74446.00959726797</v>
      </c>
      <c r="BB245" s="4">
        <f t="shared" si="73"/>
        <v>1.5854053527325006E-2</v>
      </c>
      <c r="BN245">
        <v>199</v>
      </c>
      <c r="BO245">
        <v>11.199053895202844</v>
      </c>
      <c r="BP245">
        <v>1.8775543047986787E-2</v>
      </c>
      <c r="BQ245">
        <v>0.23225217123916014</v>
      </c>
      <c r="BR245">
        <f t="shared" si="74"/>
        <v>11.217829438250831</v>
      </c>
      <c r="BS245" s="4">
        <f t="shared" si="75"/>
        <v>1.6737233482945887E-3</v>
      </c>
      <c r="CD245">
        <v>200</v>
      </c>
      <c r="CE245">
        <v>72195.843206717909</v>
      </c>
      <c r="CF245">
        <v>2838.0944522104983</v>
      </c>
      <c r="CG245">
        <v>0.35918259374713457</v>
      </c>
      <c r="CH245">
        <f t="shared" si="68"/>
        <v>75033.937658928407</v>
      </c>
      <c r="CI245" s="4">
        <f t="shared" si="69"/>
        <v>3.7824143857560021E-2</v>
      </c>
      <c r="CT245">
        <v>200</v>
      </c>
      <c r="CU245">
        <v>11.183758231383775</v>
      </c>
      <c r="CV245">
        <v>4.1937560905507709E-2</v>
      </c>
      <c r="CW245">
        <v>0.4999958607194222</v>
      </c>
      <c r="CX245">
        <f t="shared" si="70"/>
        <v>11.141820670478268</v>
      </c>
      <c r="CY245" s="4">
        <f t="shared" si="71"/>
        <v>3.7639773737004082E-3</v>
      </c>
      <c r="DJ245">
        <v>201</v>
      </c>
      <c r="DK245">
        <v>86793.101860762079</v>
      </c>
      <c r="DL245">
        <v>-7312.8124951468199</v>
      </c>
      <c r="DM245">
        <v>-0.92926955983547577</v>
      </c>
      <c r="DN245">
        <f t="shared" si="64"/>
        <v>94105.914355908899</v>
      </c>
      <c r="DO245" s="4">
        <f t="shared" si="65"/>
        <v>7.7708319877640611E-2</v>
      </c>
      <c r="DZ245">
        <v>201</v>
      </c>
      <c r="EA245">
        <v>11.333456524890533</v>
      </c>
      <c r="EB245">
        <v>-5.0192187496438834E-2</v>
      </c>
      <c r="EC245">
        <v>-0.60060882993793441</v>
      </c>
      <c r="ED245">
        <f t="shared" si="66"/>
        <v>11.283264337394094</v>
      </c>
      <c r="EE245" s="4">
        <f t="shared" si="67"/>
        <v>4.4483746897691556E-3</v>
      </c>
      <c r="EP245">
        <v>203</v>
      </c>
      <c r="EQ245">
        <v>11.206751429608213</v>
      </c>
      <c r="ER245">
        <v>9.3222831595687339E-2</v>
      </c>
      <c r="ES245">
        <v>1.1885599793951223</v>
      </c>
      <c r="ET245">
        <f t="shared" si="60"/>
        <v>11.2999742612039</v>
      </c>
      <c r="EU245" s="4">
        <f t="shared" si="61"/>
        <v>8.249826897017672E-3</v>
      </c>
      <c r="FF245">
        <v>203</v>
      </c>
      <c r="FG245">
        <v>11.211438783734755</v>
      </c>
      <c r="FH245">
        <v>8.8535477469145363E-2</v>
      </c>
      <c r="FI245">
        <v>1.9590436310552559</v>
      </c>
      <c r="FJ245">
        <f t="shared" si="62"/>
        <v>11.2999742612039</v>
      </c>
      <c r="FK245">
        <f t="shared" si="63"/>
        <v>7.8350158524797195E-3</v>
      </c>
    </row>
    <row r="246" spans="1:167" x14ac:dyDescent="0.2">
      <c r="B246" s="81">
        <v>45374</v>
      </c>
      <c r="C246">
        <v>4.6011966380177771</v>
      </c>
      <c r="D246">
        <v>4.5578530387950158</v>
      </c>
      <c r="E246">
        <v>5.107913154919502</v>
      </c>
      <c r="F246">
        <v>6.5409729531907406</v>
      </c>
      <c r="G246">
        <v>0</v>
      </c>
      <c r="H246">
        <v>0</v>
      </c>
      <c r="I246">
        <v>0</v>
      </c>
      <c r="J246">
        <v>0</v>
      </c>
      <c r="K246">
        <v>1</v>
      </c>
      <c r="L246">
        <v>0</v>
      </c>
      <c r="M246">
        <v>0</v>
      </c>
      <c r="N246">
        <v>117</v>
      </c>
      <c r="O246">
        <v>11.078957900045106</v>
      </c>
      <c r="P246" s="74">
        <v>64793.327090868777</v>
      </c>
      <c r="V246" s="81">
        <v>45311</v>
      </c>
      <c r="W246" s="3">
        <v>50.000000609745946</v>
      </c>
      <c r="X246" s="3">
        <v>69.249373413980493</v>
      </c>
      <c r="Y246" s="3">
        <v>137.29178607142251</v>
      </c>
      <c r="Z246" s="3">
        <v>686.07141321982408</v>
      </c>
      <c r="AG246">
        <v>204</v>
      </c>
      <c r="AH246">
        <v>98263.898320503155</v>
      </c>
      <c r="AI246">
        <v>-16754.26753279542</v>
      </c>
      <c r="AJ246">
        <v>-0.9713914984862887</v>
      </c>
      <c r="AK246">
        <f t="shared" si="58"/>
        <v>81509.630787707734</v>
      </c>
      <c r="AL246" s="4">
        <f t="shared" si="59"/>
        <v>0.20554954513819354</v>
      </c>
      <c r="AW246">
        <v>200</v>
      </c>
      <c r="AX246">
        <v>73241.641186175431</v>
      </c>
      <c r="AY246">
        <v>1792.2964727529761</v>
      </c>
      <c r="AZ246">
        <v>0.23899579902722251</v>
      </c>
      <c r="BA246">
        <f t="shared" si="72"/>
        <v>75033.937658928407</v>
      </c>
      <c r="BB246" s="4">
        <f t="shared" si="73"/>
        <v>2.3886477621632696E-2</v>
      </c>
      <c r="BN246">
        <v>200</v>
      </c>
      <c r="BO246">
        <v>11.198796277938063</v>
      </c>
      <c r="BP246">
        <v>2.6899514351219622E-2</v>
      </c>
      <c r="BQ246">
        <v>0.33274513538076289</v>
      </c>
      <c r="BR246">
        <f t="shared" si="74"/>
        <v>11.225695792289283</v>
      </c>
      <c r="BS246" s="4">
        <f t="shared" si="75"/>
        <v>2.3962447271817563E-3</v>
      </c>
      <c r="CD246">
        <v>201</v>
      </c>
      <c r="CE246">
        <v>86575.347122904626</v>
      </c>
      <c r="CF246">
        <v>-7095.0577572893671</v>
      </c>
      <c r="CG246">
        <v>-0.89793390986830657</v>
      </c>
      <c r="CH246">
        <f t="shared" si="68"/>
        <v>79480.289365615259</v>
      </c>
      <c r="CI246" s="4">
        <f t="shared" si="69"/>
        <v>8.9268141999981565E-2</v>
      </c>
      <c r="CT246">
        <v>201</v>
      </c>
      <c r="CU246">
        <v>11.330216872472219</v>
      </c>
      <c r="CV246">
        <v>-4.6952535078125024E-2</v>
      </c>
      <c r="CW246">
        <v>-0.55978632716007204</v>
      </c>
      <c r="CX246">
        <f t="shared" si="70"/>
        <v>11.377169407550344</v>
      </c>
      <c r="CY246" s="4">
        <f t="shared" si="71"/>
        <v>4.1269083193017633E-3</v>
      </c>
      <c r="DJ246">
        <v>202</v>
      </c>
      <c r="DK246">
        <v>86773.937260728868</v>
      </c>
      <c r="DL246">
        <v>-6637.2200867586507</v>
      </c>
      <c r="DM246">
        <v>-0.84341921697659483</v>
      </c>
      <c r="DN246">
        <f t="shared" si="64"/>
        <v>93411.157347487519</v>
      </c>
      <c r="DO246" s="4">
        <f t="shared" si="65"/>
        <v>7.1053825637427154E-2</v>
      </c>
      <c r="DZ246">
        <v>202</v>
      </c>
      <c r="EA246">
        <v>11.333235916370375</v>
      </c>
      <c r="EB246">
        <v>-4.174649665827701E-2</v>
      </c>
      <c r="EC246">
        <v>-0.49954615972285749</v>
      </c>
      <c r="ED246">
        <f t="shared" si="66"/>
        <v>11.291489419712098</v>
      </c>
      <c r="EE246" s="4">
        <f t="shared" si="67"/>
        <v>3.6971647500637192E-3</v>
      </c>
      <c r="EP246">
        <v>204</v>
      </c>
      <c r="EQ246">
        <v>11.209167825779451</v>
      </c>
      <c r="ER246">
        <v>9.9308635642405108E-2</v>
      </c>
      <c r="ES246">
        <v>1.2661519491793167</v>
      </c>
      <c r="ET246">
        <f t="shared" si="60"/>
        <v>11.308476461421856</v>
      </c>
      <c r="EU246" s="4">
        <f t="shared" si="61"/>
        <v>8.7817873593485536E-3</v>
      </c>
      <c r="FF246">
        <v>204</v>
      </c>
      <c r="FG246">
        <v>11.221219892569772</v>
      </c>
      <c r="FH246">
        <v>8.725656885208366E-2</v>
      </c>
      <c r="FI246">
        <v>1.9307449438783606</v>
      </c>
      <c r="FJ246">
        <f t="shared" si="62"/>
        <v>11.308476461421856</v>
      </c>
      <c r="FK246">
        <f t="shared" si="63"/>
        <v>7.7160322303144778E-3</v>
      </c>
    </row>
    <row r="247" spans="1:167" x14ac:dyDescent="0.2">
      <c r="B247" s="81">
        <v>45381</v>
      </c>
      <c r="C247">
        <v>4.6011966380177771</v>
      </c>
      <c r="D247">
        <v>4.5578530193177116</v>
      </c>
      <c r="E247">
        <v>5.1069663853743368</v>
      </c>
      <c r="F247">
        <v>6.5293229900055874</v>
      </c>
      <c r="G247">
        <v>0</v>
      </c>
      <c r="H247">
        <v>0</v>
      </c>
      <c r="I247">
        <v>0</v>
      </c>
      <c r="J247">
        <v>0</v>
      </c>
      <c r="K247">
        <v>1</v>
      </c>
      <c r="L247">
        <v>0</v>
      </c>
      <c r="M247">
        <v>0</v>
      </c>
      <c r="N247">
        <v>118</v>
      </c>
      <c r="O247">
        <v>11.078471512381324</v>
      </c>
      <c r="P247" s="74">
        <v>64761.820078808538</v>
      </c>
      <c r="V247" s="81">
        <v>45318</v>
      </c>
      <c r="W247" s="3">
        <v>50.000000060974592</v>
      </c>
      <c r="X247" s="3">
        <v>69.941867148120309</v>
      </c>
      <c r="Y247" s="3">
        <v>138.6647039320693</v>
      </c>
      <c r="Z247" s="3">
        <v>692.93212735156442</v>
      </c>
      <c r="AG247">
        <v>205</v>
      </c>
      <c r="AH247">
        <v>108295.11505266784</v>
      </c>
      <c r="AI247">
        <v>-24757.95763711333</v>
      </c>
      <c r="AJ247">
        <v>-1.4354354507888729</v>
      </c>
      <c r="AK247">
        <f t="shared" si="58"/>
        <v>83537.157415554509</v>
      </c>
      <c r="AL247" s="4">
        <f t="shared" si="59"/>
        <v>0.29637060205382842</v>
      </c>
      <c r="AW247">
        <v>201</v>
      </c>
      <c r="AX247">
        <v>80462.245675888364</v>
      </c>
      <c r="AY247">
        <v>-981.95631027310446</v>
      </c>
      <c r="AZ247">
        <v>-0.13094007411791025</v>
      </c>
      <c r="BA247">
        <f t="shared" si="72"/>
        <v>79480.289365615259</v>
      </c>
      <c r="BB247" s="4">
        <f t="shared" si="73"/>
        <v>1.2354714836983447E-2</v>
      </c>
      <c r="BN247">
        <v>201</v>
      </c>
      <c r="BO247">
        <v>11.275992552760885</v>
      </c>
      <c r="BP247">
        <v>7.2717846332093217E-3</v>
      </c>
      <c r="BQ247">
        <v>8.9951473868422477E-2</v>
      </c>
      <c r="BR247">
        <f t="shared" si="74"/>
        <v>11.283264337394094</v>
      </c>
      <c r="BS247" s="4">
        <f t="shared" si="75"/>
        <v>6.444752525304006E-4</v>
      </c>
      <c r="CD247">
        <v>202</v>
      </c>
      <c r="CE247">
        <v>86565.461214008232</v>
      </c>
      <c r="CF247">
        <v>-6428.7440400380146</v>
      </c>
      <c r="CG247">
        <v>-0.81360680474845026</v>
      </c>
      <c r="CH247">
        <f t="shared" si="68"/>
        <v>80136.717173970217</v>
      </c>
      <c r="CI247" s="4">
        <f t="shared" si="69"/>
        <v>8.0222203588421775E-2</v>
      </c>
      <c r="CT247">
        <v>202</v>
      </c>
      <c r="CU247">
        <v>11.330161261458384</v>
      </c>
      <c r="CV247">
        <v>-3.8671841746285907E-2</v>
      </c>
      <c r="CW247">
        <v>-0.46106069075181044</v>
      </c>
      <c r="CX247">
        <f t="shared" si="70"/>
        <v>11.36883310320467</v>
      </c>
      <c r="CY247" s="4">
        <f t="shared" si="71"/>
        <v>3.4015664928166646E-3</v>
      </c>
      <c r="DJ247">
        <v>203</v>
      </c>
      <c r="DK247">
        <v>86755.023185525177</v>
      </c>
      <c r="DL247">
        <v>-5935.4658700893342</v>
      </c>
      <c r="DM247">
        <v>-0.75424438411033901</v>
      </c>
      <c r="DN247">
        <f t="shared" si="64"/>
        <v>92690.489055614511</v>
      </c>
      <c r="DO247" s="4">
        <f t="shared" si="65"/>
        <v>6.4035328010061968E-2</v>
      </c>
      <c r="DZ247">
        <v>203</v>
      </c>
      <c r="EA247">
        <v>11.333018191704397</v>
      </c>
      <c r="EB247">
        <v>-3.3043930500497254E-2</v>
      </c>
      <c r="EC247">
        <v>-0.39540967278746714</v>
      </c>
      <c r="ED247">
        <f t="shared" si="66"/>
        <v>11.2999742612039</v>
      </c>
      <c r="EE247" s="4">
        <f t="shared" si="67"/>
        <v>2.9242482979759238E-3</v>
      </c>
      <c r="EP247">
        <v>205</v>
      </c>
      <c r="EQ247">
        <v>11.296462101651414</v>
      </c>
      <c r="ER247">
        <v>3.6584709193522968E-2</v>
      </c>
      <c r="ES247">
        <v>0.46644282801684184</v>
      </c>
      <c r="ET247">
        <f t="shared" si="60"/>
        <v>11.333046810844937</v>
      </c>
      <c r="EU247" s="4">
        <f t="shared" si="61"/>
        <v>3.2281441878907573E-3</v>
      </c>
      <c r="FF247">
        <v>205</v>
      </c>
      <c r="FG247">
        <v>11.240253286106025</v>
      </c>
      <c r="FH247">
        <v>9.2793524738912225E-2</v>
      </c>
      <c r="FI247">
        <v>2.0532623626081081</v>
      </c>
      <c r="FJ247">
        <f t="shared" si="62"/>
        <v>11.333046810844937</v>
      </c>
      <c r="FK247">
        <f t="shared" si="63"/>
        <v>8.187870948359207E-3</v>
      </c>
    </row>
    <row r="248" spans="1:167" x14ac:dyDescent="0.2">
      <c r="B248" s="81">
        <v>45388</v>
      </c>
      <c r="C248">
        <v>4.6011966380177771</v>
      </c>
      <c r="D248">
        <v>4.5578530173699816</v>
      </c>
      <c r="E248">
        <v>5.1064926642497364</v>
      </c>
      <c r="F248">
        <v>6.5210865012569279</v>
      </c>
      <c r="G248">
        <v>0</v>
      </c>
      <c r="H248">
        <v>0</v>
      </c>
      <c r="I248">
        <v>0</v>
      </c>
      <c r="J248">
        <v>0</v>
      </c>
      <c r="K248">
        <v>1</v>
      </c>
      <c r="L248">
        <v>0</v>
      </c>
      <c r="M248">
        <v>0</v>
      </c>
      <c r="N248">
        <v>119</v>
      </c>
      <c r="O248">
        <v>11.078237981634476</v>
      </c>
      <c r="P248" s="74">
        <v>64746.697968405933</v>
      </c>
      <c r="V248" s="81">
        <v>45325</v>
      </c>
      <c r="W248" s="3">
        <v>50.000000006097459</v>
      </c>
      <c r="X248" s="3">
        <v>70.641285819601507</v>
      </c>
      <c r="Y248" s="3">
        <v>140.0513509713563</v>
      </c>
      <c r="Z248" s="3">
        <v>699.86144862475953</v>
      </c>
      <c r="AG248">
        <v>206</v>
      </c>
      <c r="AH248">
        <v>108270.7247395841</v>
      </c>
      <c r="AI248">
        <v>-24039.05390324269</v>
      </c>
      <c r="AJ248">
        <v>-1.3937543105095358</v>
      </c>
      <c r="AK248">
        <f t="shared" si="58"/>
        <v>84231.670836341407</v>
      </c>
      <c r="AL248" s="4">
        <f t="shared" si="59"/>
        <v>0.28539210565999051</v>
      </c>
      <c r="AW248">
        <v>202</v>
      </c>
      <c r="AX248">
        <v>80438.148285846677</v>
      </c>
      <c r="AY248">
        <v>-301.43111187645991</v>
      </c>
      <c r="AZ248">
        <v>-4.0194672326684694E-2</v>
      </c>
      <c r="BA248">
        <f t="shared" si="72"/>
        <v>80136.717173970217</v>
      </c>
      <c r="BB248" s="4">
        <f t="shared" si="73"/>
        <v>3.7614606950029882E-3</v>
      </c>
      <c r="BN248">
        <v>202</v>
      </c>
      <c r="BO248">
        <v>11.275734935496104</v>
      </c>
      <c r="BP248">
        <v>1.575448421599468E-2</v>
      </c>
      <c r="BQ248">
        <v>0.19488188206147147</v>
      </c>
      <c r="BR248">
        <f t="shared" si="74"/>
        <v>11.291489419712098</v>
      </c>
      <c r="BS248" s="4">
        <f t="shared" si="75"/>
        <v>1.3952529759706737E-3</v>
      </c>
      <c r="CD248">
        <v>203</v>
      </c>
      <c r="CE248">
        <v>86556.754003787646</v>
      </c>
      <c r="CF248">
        <v>-5737.1966883518035</v>
      </c>
      <c r="CG248">
        <v>-0.7260861898921861</v>
      </c>
      <c r="CH248">
        <f t="shared" si="68"/>
        <v>80819.557315435843</v>
      </c>
      <c r="CI248" s="4">
        <f t="shared" si="69"/>
        <v>7.0987727215081495E-2</v>
      </c>
      <c r="CT248">
        <v>203</v>
      </c>
      <c r="CU248">
        <v>11.330122595646243</v>
      </c>
      <c r="CV248">
        <v>-3.0148334442342772E-2</v>
      </c>
      <c r="CW248">
        <v>-0.35944013202676467</v>
      </c>
      <c r="CX248">
        <f t="shared" si="70"/>
        <v>11.360270930088586</v>
      </c>
      <c r="CY248" s="4">
        <f t="shared" si="71"/>
        <v>2.6538393870952936E-3</v>
      </c>
      <c r="DJ248">
        <v>204</v>
      </c>
      <c r="DK248">
        <v>86736.353169721449</v>
      </c>
      <c r="DL248">
        <v>-5226.7223820137151</v>
      </c>
      <c r="DM248">
        <v>-0.66418139539876164</v>
      </c>
      <c r="DN248">
        <f t="shared" si="64"/>
        <v>91963.075551735164</v>
      </c>
      <c r="DO248" s="4">
        <f t="shared" si="65"/>
        <v>5.6835010689408126E-2</v>
      </c>
      <c r="DZ248">
        <v>204</v>
      </c>
      <c r="EA248">
        <v>11.332803276467416</v>
      </c>
      <c r="EB248">
        <v>-2.4326815045560224E-2</v>
      </c>
      <c r="EC248">
        <v>-0.29109908632029868</v>
      </c>
      <c r="ED248">
        <f t="shared" si="66"/>
        <v>11.308476461421856</v>
      </c>
      <c r="EE248" s="4">
        <f t="shared" si="67"/>
        <v>2.1512018111855824E-3</v>
      </c>
      <c r="EP248">
        <v>206</v>
      </c>
      <c r="EQ248">
        <v>11.299370214224401</v>
      </c>
      <c r="ER248">
        <v>4.1956053482607558E-2</v>
      </c>
      <c r="ES248">
        <v>0.53492567442132533</v>
      </c>
      <c r="ET248">
        <f t="shared" si="60"/>
        <v>11.341326267707009</v>
      </c>
      <c r="EU248" s="4">
        <f t="shared" si="61"/>
        <v>3.6993956872638529E-3</v>
      </c>
      <c r="FF248">
        <v>206</v>
      </c>
      <c r="FG248">
        <v>11.250474925907152</v>
      </c>
      <c r="FH248">
        <v>9.0851341799856655E-2</v>
      </c>
      <c r="FI248">
        <v>2.0102872612604368</v>
      </c>
      <c r="FJ248">
        <f t="shared" si="62"/>
        <v>11.341326267707009</v>
      </c>
      <c r="FK248">
        <f t="shared" si="63"/>
        <v>8.0106452856880013E-3</v>
      </c>
    </row>
    <row r="249" spans="1:167" x14ac:dyDescent="0.2">
      <c r="B249" s="81">
        <v>45395</v>
      </c>
      <c r="C249">
        <v>4.645384958866936</v>
      </c>
      <c r="D249">
        <v>4.5578530171752085</v>
      </c>
      <c r="E249">
        <v>5.1062557195064624</v>
      </c>
      <c r="F249">
        <v>6.5152803266416814</v>
      </c>
      <c r="G249">
        <v>0</v>
      </c>
      <c r="H249">
        <v>0</v>
      </c>
      <c r="I249">
        <v>0</v>
      </c>
      <c r="J249">
        <v>0</v>
      </c>
      <c r="K249">
        <v>1</v>
      </c>
      <c r="L249">
        <v>0</v>
      </c>
      <c r="M249">
        <v>0</v>
      </c>
      <c r="N249">
        <v>120</v>
      </c>
      <c r="O249">
        <v>11.085749932316233</v>
      </c>
      <c r="P249" s="74">
        <v>65234.903362011391</v>
      </c>
      <c r="V249" s="81">
        <v>45332</v>
      </c>
      <c r="W249" s="3">
        <v>50.000000000609745</v>
      </c>
      <c r="X249" s="3">
        <v>52.064128581960148</v>
      </c>
      <c r="Y249" s="3">
        <v>120.02567548567815</v>
      </c>
      <c r="Z249" s="3">
        <v>602.40301403733167</v>
      </c>
      <c r="AG249">
        <v>207</v>
      </c>
      <c r="AH249">
        <v>108246.33442650034</v>
      </c>
      <c r="AI249">
        <v>-8245.2339648480411</v>
      </c>
      <c r="AJ249">
        <v>-0.47804836354713715</v>
      </c>
      <c r="AK249">
        <f t="shared" si="58"/>
        <v>100001.1004616523</v>
      </c>
      <c r="AL249" s="4">
        <f t="shared" si="59"/>
        <v>8.2451432302086153E-2</v>
      </c>
      <c r="AW249">
        <v>203</v>
      </c>
      <c r="AX249">
        <v>80414.050895804976</v>
      </c>
      <c r="AY249">
        <v>405.50641963086673</v>
      </c>
      <c r="AZ249">
        <v>5.4072711877564711E-2</v>
      </c>
      <c r="BA249">
        <f t="shared" si="72"/>
        <v>80819.557315435843</v>
      </c>
      <c r="BB249" s="4">
        <f t="shared" si="73"/>
        <v>5.0174293586908629E-3</v>
      </c>
      <c r="BN249">
        <v>203</v>
      </c>
      <c r="BO249">
        <v>11.275477318231324</v>
      </c>
      <c r="BP249">
        <v>2.4496942972575653E-2</v>
      </c>
      <c r="BQ249">
        <v>0.30302549330058581</v>
      </c>
      <c r="BR249">
        <f t="shared" si="74"/>
        <v>11.2999742612039</v>
      </c>
      <c r="BS249" s="4">
        <f t="shared" si="75"/>
        <v>2.1678759974419399E-3</v>
      </c>
      <c r="CD249">
        <v>204</v>
      </c>
      <c r="CE249">
        <v>86549.225492242898</v>
      </c>
      <c r="CF249">
        <v>-5039.5947045351641</v>
      </c>
      <c r="CG249">
        <v>-0.63779931495916575</v>
      </c>
      <c r="CH249">
        <f t="shared" si="68"/>
        <v>81509.630787707734</v>
      </c>
      <c r="CI249" s="4">
        <f t="shared" si="69"/>
        <v>6.182821165833538E-2</v>
      </c>
      <c r="CT249">
        <v>204</v>
      </c>
      <c r="CU249">
        <v>11.330100875035789</v>
      </c>
      <c r="CV249">
        <v>-2.1624413613933413E-2</v>
      </c>
      <c r="CW249">
        <v>-0.25781464310270513</v>
      </c>
      <c r="CX249">
        <f t="shared" si="70"/>
        <v>11.351725288649723</v>
      </c>
      <c r="CY249" s="4">
        <f t="shared" si="71"/>
        <v>1.9049451131058525E-3</v>
      </c>
      <c r="DJ249">
        <v>205</v>
      </c>
      <c r="DK249">
        <v>86717.920994988264</v>
      </c>
      <c r="DL249">
        <v>-3180.7635794337548</v>
      </c>
      <c r="DM249">
        <v>-0.40419288384089413</v>
      </c>
      <c r="DN249">
        <f t="shared" si="64"/>
        <v>89898.684574422019</v>
      </c>
      <c r="DO249" s="4">
        <f t="shared" si="65"/>
        <v>3.5381647623559845E-2</v>
      </c>
      <c r="DZ249">
        <v>205</v>
      </c>
      <c r="EA249">
        <v>11.332591099078684</v>
      </c>
      <c r="EB249">
        <v>4.5571176625358589E-4</v>
      </c>
      <c r="EC249">
        <v>5.4531297472925474E-3</v>
      </c>
      <c r="ED249">
        <f t="shared" si="66"/>
        <v>11.333046810844937</v>
      </c>
      <c r="EE249" s="4">
        <f t="shared" si="67"/>
        <v>4.0210878315397181E-5</v>
      </c>
      <c r="EP249">
        <v>207</v>
      </c>
      <c r="EQ249">
        <v>11.340032079323301</v>
      </c>
      <c r="ER249">
        <v>0.17290439020290016</v>
      </c>
      <c r="ES249">
        <v>2.2044732490875374</v>
      </c>
      <c r="ET249">
        <f t="shared" si="60"/>
        <v>11.512936469526201</v>
      </c>
      <c r="EU249" s="4">
        <f t="shared" si="61"/>
        <v>1.5018270157276028E-2</v>
      </c>
      <c r="FF249">
        <v>207</v>
      </c>
      <c r="FG249">
        <v>11.405495649063999</v>
      </c>
      <c r="FH249">
        <v>0.10744082046220171</v>
      </c>
      <c r="FI249">
        <v>2.3773662384684178</v>
      </c>
      <c r="FJ249">
        <f t="shared" si="62"/>
        <v>11.512936469526201</v>
      </c>
      <c r="FK249">
        <f t="shared" si="63"/>
        <v>9.3321821714719578E-3</v>
      </c>
    </row>
    <row r="250" spans="1:167" x14ac:dyDescent="0.2">
      <c r="B250" s="81">
        <v>45402</v>
      </c>
      <c r="C250">
        <v>4.6959559059570335</v>
      </c>
      <c r="D250">
        <v>4.5578530171557308</v>
      </c>
      <c r="E250">
        <v>5.1061372260779443</v>
      </c>
      <c r="F250">
        <v>6.5111958523397817</v>
      </c>
      <c r="G250">
        <v>0</v>
      </c>
      <c r="H250">
        <v>0</v>
      </c>
      <c r="I250">
        <v>0</v>
      </c>
      <c r="J250">
        <v>0</v>
      </c>
      <c r="K250">
        <v>1</v>
      </c>
      <c r="L250">
        <v>0</v>
      </c>
      <c r="M250">
        <v>0</v>
      </c>
      <c r="N250">
        <v>121</v>
      </c>
      <c r="O250">
        <v>11.094042577744855</v>
      </c>
      <c r="P250" s="74">
        <v>65778.122534152266</v>
      </c>
      <c r="V250" s="81">
        <v>45339</v>
      </c>
      <c r="W250" s="3">
        <v>50.000000000060979</v>
      </c>
      <c r="X250" s="3">
        <v>50.206412858196018</v>
      </c>
      <c r="Y250" s="3">
        <v>110.01283774283908</v>
      </c>
      <c r="Z250" s="3">
        <v>534.18210982613209</v>
      </c>
      <c r="AG250">
        <v>208</v>
      </c>
      <c r="AH250">
        <v>108221.9441134166</v>
      </c>
      <c r="AI250">
        <v>-7008.9809722224163</v>
      </c>
      <c r="AJ250">
        <v>-0.40637195963009892</v>
      </c>
      <c r="AK250">
        <f t="shared" si="58"/>
        <v>101212.96314119418</v>
      </c>
      <c r="AL250" s="4">
        <f t="shared" si="59"/>
        <v>6.9249834751352379E-2</v>
      </c>
      <c r="AW250">
        <v>204</v>
      </c>
      <c r="AX250">
        <v>80389.953505763275</v>
      </c>
      <c r="AY250">
        <v>1119.6772819444595</v>
      </c>
      <c r="AZ250">
        <v>0.14930463275415184</v>
      </c>
      <c r="BA250">
        <f t="shared" si="72"/>
        <v>81509.630787707734</v>
      </c>
      <c r="BB250" s="4">
        <f t="shared" si="73"/>
        <v>1.3736748297396476E-2</v>
      </c>
      <c r="BN250">
        <v>204</v>
      </c>
      <c r="BO250">
        <v>11.275219700966543</v>
      </c>
      <c r="BP250">
        <v>3.3256760455312673E-2</v>
      </c>
      <c r="BQ250">
        <v>0.41138383078380314</v>
      </c>
      <c r="BR250">
        <f t="shared" si="74"/>
        <v>11.308476461421856</v>
      </c>
      <c r="BS250" s="4">
        <f t="shared" si="75"/>
        <v>2.9408701135618031E-3</v>
      </c>
      <c r="CD250">
        <v>205</v>
      </c>
      <c r="CE250">
        <v>86542.875679373974</v>
      </c>
      <c r="CF250">
        <v>-3005.7182638194645</v>
      </c>
      <c r="CG250">
        <v>-0.3803966711646764</v>
      </c>
      <c r="CH250">
        <f t="shared" si="68"/>
        <v>83537.157415554509</v>
      </c>
      <c r="CI250" s="4">
        <f t="shared" si="69"/>
        <v>3.5980614576906871E-2</v>
      </c>
      <c r="CT250">
        <v>205</v>
      </c>
      <c r="CU250">
        <v>11.330096099627028</v>
      </c>
      <c r="CV250">
        <v>2.950711217909685E-3</v>
      </c>
      <c r="CW250">
        <v>3.5179523159618205E-2</v>
      </c>
      <c r="CX250">
        <f t="shared" si="70"/>
        <v>11.327145388409118</v>
      </c>
      <c r="CY250" s="4">
        <f t="shared" si="71"/>
        <v>2.6049910341303641E-4</v>
      </c>
      <c r="DJ250">
        <v>206</v>
      </c>
      <c r="DK250">
        <v>86699.720677662699</v>
      </c>
      <c r="DL250">
        <v>-2468.0498413212918</v>
      </c>
      <c r="DM250">
        <v>-0.31362537891115533</v>
      </c>
      <c r="DN250">
        <f t="shared" si="64"/>
        <v>89167.770518983991</v>
      </c>
      <c r="DO250" s="4">
        <f t="shared" si="65"/>
        <v>2.767872098804847E-2</v>
      </c>
      <c r="DZ250">
        <v>206</v>
      </c>
      <c r="EA250">
        <v>11.332381590658752</v>
      </c>
      <c r="EB250">
        <v>8.944677048257077E-3</v>
      </c>
      <c r="EC250">
        <v>0.10703362981554737</v>
      </c>
      <c r="ED250">
        <f t="shared" si="66"/>
        <v>11.341326267707009</v>
      </c>
      <c r="EE250" s="4">
        <f t="shared" si="67"/>
        <v>7.8867998654847911E-4</v>
      </c>
      <c r="EP250">
        <v>208</v>
      </c>
      <c r="EQ250">
        <v>11.347227022721802</v>
      </c>
      <c r="ER250">
        <v>0.17775509919090382</v>
      </c>
      <c r="ES250">
        <v>2.2663181692229615</v>
      </c>
      <c r="ET250">
        <f t="shared" si="60"/>
        <v>11.524982121912705</v>
      </c>
      <c r="EU250" s="4">
        <f t="shared" si="61"/>
        <v>1.542345986402305E-2</v>
      </c>
      <c r="FF250">
        <v>208</v>
      </c>
      <c r="FG250">
        <v>11.422392706379643</v>
      </c>
      <c r="FH250">
        <v>0.10258941553306222</v>
      </c>
      <c r="FI250">
        <v>2.2700181538385817</v>
      </c>
      <c r="FJ250">
        <f t="shared" si="62"/>
        <v>11.524982121912705</v>
      </c>
      <c r="FK250">
        <f t="shared" si="63"/>
        <v>8.9014815335814439E-3</v>
      </c>
    </row>
    <row r="251" spans="1:167" x14ac:dyDescent="0.2">
      <c r="B251" s="81">
        <v>45409</v>
      </c>
      <c r="C251">
        <v>4.7491703830645049</v>
      </c>
      <c r="D251">
        <v>4.557853017153783</v>
      </c>
      <c r="E251">
        <v>5.1060779740980093</v>
      </c>
      <c r="F251">
        <v>6.5083267614370461</v>
      </c>
      <c r="G251">
        <v>0</v>
      </c>
      <c r="H251">
        <v>0</v>
      </c>
      <c r="I251">
        <v>0</v>
      </c>
      <c r="J251">
        <v>0</v>
      </c>
      <c r="K251">
        <v>1</v>
      </c>
      <c r="L251">
        <v>0</v>
      </c>
      <c r="M251">
        <v>0</v>
      </c>
      <c r="N251">
        <v>122</v>
      </c>
      <c r="O251">
        <v>11.102411475044043</v>
      </c>
      <c r="P251" s="74">
        <v>66330.922824165566</v>
      </c>
      <c r="V251" s="81">
        <v>45346</v>
      </c>
      <c r="W251" s="3">
        <v>50.000000000006096</v>
      </c>
      <c r="X251" s="3">
        <v>50.0206412858196</v>
      </c>
      <c r="Y251" s="3">
        <v>105.00641887141954</v>
      </c>
      <c r="Z251" s="3">
        <v>486.4274768782924</v>
      </c>
      <c r="AG251">
        <v>209</v>
      </c>
      <c r="AH251">
        <v>108197.55380033285</v>
      </c>
      <c r="AI251">
        <v>-6301.2507414653228</v>
      </c>
      <c r="AJ251">
        <v>-0.36533864510092146</v>
      </c>
      <c r="AK251">
        <f t="shared" si="58"/>
        <v>101896.30305886753</v>
      </c>
      <c r="AL251" s="4">
        <f t="shared" si="59"/>
        <v>6.1839836699717793E-2</v>
      </c>
      <c r="AW251">
        <v>205</v>
      </c>
      <c r="AX251">
        <v>91452.255876627052</v>
      </c>
      <c r="AY251">
        <v>-7915.0984610725427</v>
      </c>
      <c r="AZ251">
        <v>-1.055447750883284</v>
      </c>
      <c r="BA251">
        <f t="shared" si="72"/>
        <v>83537.157415554509</v>
      </c>
      <c r="BB251" s="4">
        <f t="shared" si="73"/>
        <v>9.4749434933475027E-2</v>
      </c>
      <c r="BN251">
        <v>205</v>
      </c>
      <c r="BO251">
        <v>11.377846148973708</v>
      </c>
      <c r="BP251">
        <v>-4.4799338128770572E-2</v>
      </c>
      <c r="BQ251">
        <v>-0.55416471970433423</v>
      </c>
      <c r="BR251">
        <f t="shared" si="74"/>
        <v>11.333046810844937</v>
      </c>
      <c r="BS251" s="4">
        <f t="shared" si="75"/>
        <v>3.9529827129894781E-3</v>
      </c>
      <c r="CD251">
        <v>206</v>
      </c>
      <c r="CE251">
        <v>86537.704565180858</v>
      </c>
      <c r="CF251">
        <v>-2306.0337288394512</v>
      </c>
      <c r="CG251">
        <v>-0.29184623342884336</v>
      </c>
      <c r="CH251">
        <f t="shared" si="68"/>
        <v>84231.670836341407</v>
      </c>
      <c r="CI251" s="4">
        <f t="shared" si="69"/>
        <v>2.7377276337305214E-2</v>
      </c>
      <c r="CT251">
        <v>206</v>
      </c>
      <c r="CU251">
        <v>11.330108269419956</v>
      </c>
      <c r="CV251">
        <v>1.1217998287053277E-2</v>
      </c>
      <c r="CW251">
        <v>0.1337453249062841</v>
      </c>
      <c r="CX251">
        <f t="shared" si="70"/>
        <v>11.318890271132902</v>
      </c>
      <c r="CY251" s="4">
        <f t="shared" si="71"/>
        <v>9.9108640673574379E-4</v>
      </c>
      <c r="DJ251">
        <v>207</v>
      </c>
      <c r="DK251">
        <v>86681.74645708724</v>
      </c>
      <c r="DL251">
        <v>13319.354004565059</v>
      </c>
      <c r="DM251">
        <v>1.6925458216423961</v>
      </c>
      <c r="DN251">
        <f t="shared" si="64"/>
        <v>73362.392452522181</v>
      </c>
      <c r="DO251" s="4">
        <f t="shared" si="65"/>
        <v>0.18155561125115874</v>
      </c>
      <c r="DZ251">
        <v>207</v>
      </c>
      <c r="EA251">
        <v>11.332174684895246</v>
      </c>
      <c r="EB251">
        <v>0.18076178463095438</v>
      </c>
      <c r="EC251">
        <v>2.1630283392688017</v>
      </c>
      <c r="ED251">
        <f t="shared" si="66"/>
        <v>11.512936469526201</v>
      </c>
      <c r="EE251" s="4">
        <f t="shared" si="67"/>
        <v>1.5700754113376375E-2</v>
      </c>
      <c r="EP251">
        <v>209</v>
      </c>
      <c r="EQ251">
        <v>11.351377706150704</v>
      </c>
      <c r="ER251">
        <v>0.18033323231235165</v>
      </c>
      <c r="ES251">
        <v>2.299188505783814</v>
      </c>
      <c r="ET251">
        <f t="shared" si="60"/>
        <v>11.531710938463055</v>
      </c>
      <c r="EU251" s="4">
        <f t="shared" si="61"/>
        <v>1.5638029193991092E-2</v>
      </c>
      <c r="FF251">
        <v>209</v>
      </c>
      <c r="FG251">
        <v>11.433342938323875</v>
      </c>
      <c r="FH251">
        <v>9.8368000139180012E-2</v>
      </c>
      <c r="FI251">
        <v>2.1766099837148518</v>
      </c>
      <c r="FJ251">
        <f t="shared" si="62"/>
        <v>11.531710938463055</v>
      </c>
      <c r="FK251">
        <f t="shared" si="63"/>
        <v>8.5302172994192738E-3</v>
      </c>
    </row>
    <row r="252" spans="1:167" x14ac:dyDescent="0.2">
      <c r="B252" s="81">
        <v>45416</v>
      </c>
      <c r="C252">
        <v>4.8046473535817</v>
      </c>
      <c r="D252">
        <v>4.5578530171535885</v>
      </c>
      <c r="E252">
        <v>5.1060483467914413</v>
      </c>
      <c r="F252">
        <v>6.5063134886846559</v>
      </c>
      <c r="G252">
        <v>0</v>
      </c>
      <c r="H252">
        <v>0</v>
      </c>
      <c r="I252">
        <v>0</v>
      </c>
      <c r="J252">
        <v>0</v>
      </c>
      <c r="K252">
        <v>1</v>
      </c>
      <c r="L252">
        <v>0</v>
      </c>
      <c r="M252">
        <v>0</v>
      </c>
      <c r="N252">
        <v>123</v>
      </c>
      <c r="O252">
        <v>11.202174763626989</v>
      </c>
      <c r="P252" s="74">
        <v>73289.656322528637</v>
      </c>
      <c r="V252" s="81">
        <v>45353</v>
      </c>
      <c r="W252" s="3">
        <v>50.000000000000611</v>
      </c>
      <c r="X252" s="3">
        <v>50.002064128581964</v>
      </c>
      <c r="Y252" s="3">
        <v>102.50320943570978</v>
      </c>
      <c r="Z252" s="3">
        <v>452.99923381480471</v>
      </c>
      <c r="AG252">
        <v>210</v>
      </c>
      <c r="AH252">
        <v>110496.73109696734</v>
      </c>
      <c r="AI252">
        <v>-6179.3690237561823</v>
      </c>
      <c r="AJ252">
        <v>-0.35827209538922478</v>
      </c>
      <c r="AK252">
        <f t="shared" si="58"/>
        <v>104317.36207321116</v>
      </c>
      <c r="AL252" s="4">
        <f t="shared" si="59"/>
        <v>5.9236246976983833E-2</v>
      </c>
      <c r="AW252">
        <v>206</v>
      </c>
      <c r="AX252">
        <v>91428.158486585351</v>
      </c>
      <c r="AY252">
        <v>-7196.4876502439438</v>
      </c>
      <c r="AZ252">
        <v>-0.9596237800534021</v>
      </c>
      <c r="BA252">
        <f t="shared" si="72"/>
        <v>84231.670836341407</v>
      </c>
      <c r="BB252" s="4">
        <f t="shared" si="73"/>
        <v>8.543683840994222E-2</v>
      </c>
      <c r="BN252">
        <v>206</v>
      </c>
      <c r="BO252">
        <v>11.377588531708927</v>
      </c>
      <c r="BP252">
        <v>-3.6262264001917899E-2</v>
      </c>
      <c r="BQ252">
        <v>-0.44856170215519375</v>
      </c>
      <c r="BR252">
        <f t="shared" si="74"/>
        <v>11.341326267707009</v>
      </c>
      <c r="BS252" s="4">
        <f t="shared" si="75"/>
        <v>3.1973565653578015E-3</v>
      </c>
      <c r="CD252">
        <v>207</v>
      </c>
      <c r="CE252">
        <v>86533.712149663566</v>
      </c>
      <c r="CF252">
        <v>13467.388311988732</v>
      </c>
      <c r="CG252">
        <v>1.7044011558996499</v>
      </c>
      <c r="CH252">
        <f t="shared" si="68"/>
        <v>100001.1004616523</v>
      </c>
      <c r="CI252" s="4">
        <f t="shared" si="69"/>
        <v>0.13467240110175696</v>
      </c>
      <c r="CT252">
        <v>207</v>
      </c>
      <c r="CU252">
        <v>11.330137384414577</v>
      </c>
      <c r="CV252">
        <v>0.18279908511162368</v>
      </c>
      <c r="CW252">
        <v>2.1794015657001573</v>
      </c>
      <c r="CX252">
        <f t="shared" si="70"/>
        <v>11.147338299302954</v>
      </c>
      <c r="CY252" s="4">
        <f t="shared" si="71"/>
        <v>1.6398451379470037E-2</v>
      </c>
      <c r="DJ252">
        <v>208</v>
      </c>
      <c r="DK252">
        <v>86663.992784663918</v>
      </c>
      <c r="DL252">
        <v>14548.970356530263</v>
      </c>
      <c r="DM252">
        <v>1.8487982959011753</v>
      </c>
      <c r="DN252">
        <f t="shared" si="64"/>
        <v>72115.022428133656</v>
      </c>
      <c r="DO252" s="4">
        <f t="shared" si="65"/>
        <v>0.2017467355158776</v>
      </c>
      <c r="DZ252">
        <v>208</v>
      </c>
      <c r="EA252">
        <v>11.331970317916864</v>
      </c>
      <c r="EB252">
        <v>0.19301180399584084</v>
      </c>
      <c r="EC252">
        <v>2.3096142954593644</v>
      </c>
      <c r="ED252">
        <f t="shared" si="66"/>
        <v>11.524982121912705</v>
      </c>
      <c r="EE252" s="4">
        <f t="shared" si="67"/>
        <v>1.674725409151509E-2</v>
      </c>
      <c r="EP252">
        <v>210</v>
      </c>
      <c r="EQ252">
        <v>11.284676197926576</v>
      </c>
      <c r="ER252">
        <v>0.27051689203929286</v>
      </c>
      <c r="ES252">
        <v>3.4490000585127989</v>
      </c>
      <c r="ET252">
        <f t="shared" si="60"/>
        <v>11.555193089965869</v>
      </c>
      <c r="EU252" s="4">
        <f t="shared" si="61"/>
        <v>2.341084999039959E-2</v>
      </c>
      <c r="FF252">
        <v>210</v>
      </c>
      <c r="FG252">
        <v>11.473149385608547</v>
      </c>
      <c r="FH252">
        <v>8.2043704357321445E-2</v>
      </c>
      <c r="FI252">
        <v>1.8153987653752068</v>
      </c>
      <c r="FJ252">
        <f t="shared" si="62"/>
        <v>11.555193089965869</v>
      </c>
      <c r="FK252">
        <f t="shared" si="63"/>
        <v>7.1001586661987824E-3</v>
      </c>
    </row>
    <row r="253" spans="1:167" x14ac:dyDescent="0.2">
      <c r="B253" s="81">
        <v>45423</v>
      </c>
      <c r="C253">
        <v>4.8623184369283239</v>
      </c>
      <c r="D253">
        <v>4.5578530171535689</v>
      </c>
      <c r="E253">
        <v>5.1060335328089845</v>
      </c>
      <c r="F253">
        <v>6.5049017821730519</v>
      </c>
      <c r="G253">
        <v>0</v>
      </c>
      <c r="H253">
        <v>0</v>
      </c>
      <c r="I253">
        <v>0</v>
      </c>
      <c r="J253">
        <v>0</v>
      </c>
      <c r="K253">
        <v>1</v>
      </c>
      <c r="L253">
        <v>0</v>
      </c>
      <c r="M253">
        <v>0</v>
      </c>
      <c r="N253">
        <v>124</v>
      </c>
      <c r="O253">
        <v>11.209778279938655</v>
      </c>
      <c r="P253" s="74">
        <v>73849.039363906704</v>
      </c>
      <c r="V253" s="81">
        <v>45360</v>
      </c>
      <c r="W253" s="3">
        <v>50.000000000000064</v>
      </c>
      <c r="X253" s="3">
        <v>50.000206412858198</v>
      </c>
      <c r="Y253" s="3">
        <v>101.25160471785489</v>
      </c>
      <c r="Z253" s="3">
        <v>429.59946367036326</v>
      </c>
      <c r="AG253">
        <v>211</v>
      </c>
      <c r="AH253">
        <v>110472.3407838836</v>
      </c>
      <c r="AI253">
        <v>-6046.9228743017302</v>
      </c>
      <c r="AJ253">
        <v>-0.35059303312431461</v>
      </c>
      <c r="AK253">
        <f t="shared" si="58"/>
        <v>104425.41790958187</v>
      </c>
      <c r="AL253" s="4">
        <f t="shared" si="59"/>
        <v>5.7906618861104667E-2</v>
      </c>
      <c r="AW253">
        <v>207</v>
      </c>
      <c r="AX253">
        <v>91404.06109654365</v>
      </c>
      <c r="AY253">
        <v>8597.0393651086488</v>
      </c>
      <c r="AZ253">
        <v>1.1463819315432033</v>
      </c>
      <c r="BA253">
        <f t="shared" si="72"/>
        <v>100001.1004616523</v>
      </c>
      <c r="BB253" s="4">
        <f t="shared" si="73"/>
        <v>8.5969447590283063E-2</v>
      </c>
      <c r="BN253">
        <v>207</v>
      </c>
      <c r="BO253">
        <v>11.377330914444148</v>
      </c>
      <c r="BP253">
        <v>0.13560555508205319</v>
      </c>
      <c r="BQ253">
        <v>1.6774313541506543</v>
      </c>
      <c r="BR253">
        <f t="shared" si="74"/>
        <v>11.512936469526201</v>
      </c>
      <c r="BS253" s="4">
        <f t="shared" si="75"/>
        <v>1.1778537599073005E-2</v>
      </c>
      <c r="CD253">
        <v>208</v>
      </c>
      <c r="CE253">
        <v>86530.898432822083</v>
      </c>
      <c r="CF253">
        <v>14682.064708372098</v>
      </c>
      <c r="CG253">
        <v>1.8581277587181668</v>
      </c>
      <c r="CH253">
        <f t="shared" si="68"/>
        <v>101212.96314119418</v>
      </c>
      <c r="CI253" s="4">
        <f t="shared" si="69"/>
        <v>0.14506110929575605</v>
      </c>
      <c r="CT253">
        <v>208</v>
      </c>
      <c r="CU253">
        <v>11.330183444610887</v>
      </c>
      <c r="CV253">
        <v>0.19479867730181866</v>
      </c>
      <c r="CW253">
        <v>2.3224653561513238</v>
      </c>
      <c r="CX253">
        <f t="shared" si="70"/>
        <v>11.135384767309068</v>
      </c>
      <c r="CY253" s="4">
        <f t="shared" si="71"/>
        <v>1.7493663790918372E-2</v>
      </c>
      <c r="DJ253">
        <v>209</v>
      </c>
      <c r="DK253">
        <v>86646.454313572031</v>
      </c>
      <c r="DL253">
        <v>15249.848745295501</v>
      </c>
      <c r="DM253">
        <v>1.9378618336656555</v>
      </c>
      <c r="DN253">
        <f t="shared" si="64"/>
        <v>71396.605568276529</v>
      </c>
      <c r="DO253" s="4">
        <f t="shared" si="65"/>
        <v>0.21359347022054265</v>
      </c>
      <c r="DZ253">
        <v>209</v>
      </c>
      <c r="EA253">
        <v>11.331768428175012</v>
      </c>
      <c r="EB253">
        <v>0.199942510288043</v>
      </c>
      <c r="EC253">
        <v>2.3925483854927658</v>
      </c>
      <c r="ED253">
        <f t="shared" si="66"/>
        <v>11.531710938463055</v>
      </c>
      <c r="EE253" s="4">
        <f t="shared" si="67"/>
        <v>1.7338494812695272E-2</v>
      </c>
      <c r="EP253">
        <v>211</v>
      </c>
      <c r="EQ253">
        <v>11.285077263621874</v>
      </c>
      <c r="ER253">
        <v>0.2711511277425025</v>
      </c>
      <c r="ES253">
        <v>3.4570863519822774</v>
      </c>
      <c r="ET253">
        <f t="shared" si="60"/>
        <v>11.556228391364376</v>
      </c>
      <c r="EU253" s="4">
        <f t="shared" si="61"/>
        <v>2.3463635241505406E-2</v>
      </c>
      <c r="FF253">
        <v>211</v>
      </c>
      <c r="FG253">
        <v>11.474115685268576</v>
      </c>
      <c r="FH253">
        <v>8.2112706095800903E-2</v>
      </c>
      <c r="FI253">
        <v>1.8169255817449161</v>
      </c>
      <c r="FJ253">
        <f t="shared" si="62"/>
        <v>11.556228391364376</v>
      </c>
      <c r="FK253">
        <f t="shared" si="63"/>
        <v>7.1054935325751498E-3</v>
      </c>
    </row>
    <row r="254" spans="1:167" x14ac:dyDescent="0.2">
      <c r="B254" s="81">
        <v>45430</v>
      </c>
      <c r="C254">
        <v>4.9221370203144419</v>
      </c>
      <c r="D254">
        <v>4.5578530171535672</v>
      </c>
      <c r="E254">
        <v>5.1060261257354593</v>
      </c>
      <c r="F254">
        <v>6.5039124004895514</v>
      </c>
      <c r="G254">
        <v>0</v>
      </c>
      <c r="H254">
        <v>0</v>
      </c>
      <c r="I254">
        <v>0</v>
      </c>
      <c r="J254">
        <v>0</v>
      </c>
      <c r="K254">
        <v>1</v>
      </c>
      <c r="L254">
        <v>0</v>
      </c>
      <c r="M254">
        <v>0</v>
      </c>
      <c r="N254">
        <v>125</v>
      </c>
      <c r="O254">
        <v>11.217348033886008</v>
      </c>
      <c r="P254" s="74">
        <v>74410.17958835738</v>
      </c>
      <c r="V254" s="81">
        <v>45367</v>
      </c>
      <c r="W254" s="3">
        <v>50.000000000000007</v>
      </c>
      <c r="X254" s="3">
        <v>50.000020641285822</v>
      </c>
      <c r="Y254" s="3">
        <v>100.62580235892744</v>
      </c>
      <c r="Z254" s="3">
        <v>413.21962456925428</v>
      </c>
      <c r="AG254">
        <v>212</v>
      </c>
      <c r="AH254">
        <v>110447.95047079986</v>
      </c>
      <c r="AI254">
        <v>-5979.5338335975393</v>
      </c>
      <c r="AJ254">
        <v>-0.34668590074129269</v>
      </c>
      <c r="AK254">
        <f t="shared" si="58"/>
        <v>104468.41663720232</v>
      </c>
      <c r="AL254" s="4">
        <f t="shared" si="59"/>
        <v>5.7237718595499067E-2</v>
      </c>
      <c r="AW254">
        <v>208</v>
      </c>
      <c r="AX254">
        <v>91379.963706501949</v>
      </c>
      <c r="AY254">
        <v>9832.9994346922322</v>
      </c>
      <c r="AZ254">
        <v>1.3111924240518176</v>
      </c>
      <c r="BA254">
        <f t="shared" si="72"/>
        <v>101212.96314119418</v>
      </c>
      <c r="BB254" s="4">
        <f t="shared" si="73"/>
        <v>9.7151581472572773E-2</v>
      </c>
      <c r="BN254">
        <v>208</v>
      </c>
      <c r="BO254">
        <v>11.377073297179368</v>
      </c>
      <c r="BP254">
        <v>0.14790882473333689</v>
      </c>
      <c r="BQ254">
        <v>1.8296219503186781</v>
      </c>
      <c r="BR254">
        <f t="shared" si="74"/>
        <v>11.524982121912705</v>
      </c>
      <c r="BS254" s="4">
        <f t="shared" si="75"/>
        <v>1.2833757412266569E-2</v>
      </c>
      <c r="CD254">
        <v>209</v>
      </c>
      <c r="CE254">
        <v>86529.263414656438</v>
      </c>
      <c r="CF254">
        <v>15367.039644211094</v>
      </c>
      <c r="CG254">
        <v>1.9448165840019069</v>
      </c>
      <c r="CH254">
        <f t="shared" si="68"/>
        <v>101896.30305886753</v>
      </c>
      <c r="CI254" s="4">
        <f t="shared" si="69"/>
        <v>0.15081057097167941</v>
      </c>
      <c r="CT254">
        <v>209</v>
      </c>
      <c r="CU254">
        <v>11.330246450008888</v>
      </c>
      <c r="CV254">
        <v>0.20146448845416742</v>
      </c>
      <c r="CW254">
        <v>2.4019377411100313</v>
      </c>
      <c r="CX254">
        <f t="shared" si="70"/>
        <v>11.12878196155472</v>
      </c>
      <c r="CY254" s="4">
        <f t="shared" si="71"/>
        <v>1.8103013353136296E-2</v>
      </c>
      <c r="DJ254">
        <v>210</v>
      </c>
      <c r="DK254">
        <v>86629.12588910159</v>
      </c>
      <c r="DL254">
        <v>17688.23618410957</v>
      </c>
      <c r="DM254">
        <v>2.2477178874724348</v>
      </c>
      <c r="DN254">
        <f t="shared" si="64"/>
        <v>68940.88970499202</v>
      </c>
      <c r="DO254" s="4">
        <f t="shared" si="65"/>
        <v>0.25657104600477415</v>
      </c>
      <c r="DZ254">
        <v>210</v>
      </c>
      <c r="EA254">
        <v>11.331568956332529</v>
      </c>
      <c r="EB254">
        <v>0.22362413363333999</v>
      </c>
      <c r="EC254">
        <v>2.6759269907679166</v>
      </c>
      <c r="ED254">
        <f t="shared" si="66"/>
        <v>11.555193089965869</v>
      </c>
      <c r="EE254" s="4">
        <f t="shared" si="67"/>
        <v>1.9352695527652192E-2</v>
      </c>
      <c r="EP254">
        <v>212</v>
      </c>
      <c r="EQ254">
        <v>11.284824705934499</v>
      </c>
      <c r="ER254">
        <v>0.27181536563404407</v>
      </c>
      <c r="ES254">
        <v>3.4655551633364334</v>
      </c>
      <c r="ET254">
        <f t="shared" si="60"/>
        <v>11.556640071568543</v>
      </c>
      <c r="EU254" s="4">
        <f t="shared" si="61"/>
        <v>2.3520276131361033E-2</v>
      </c>
      <c r="FF254">
        <v>212</v>
      </c>
      <c r="FG254">
        <v>11.473841352558599</v>
      </c>
      <c r="FH254">
        <v>8.2798719009943511E-2</v>
      </c>
      <c r="FI254">
        <v>1.8321051376550437</v>
      </c>
      <c r="FJ254">
        <f t="shared" si="62"/>
        <v>11.556640071568543</v>
      </c>
      <c r="FK254">
        <f t="shared" si="63"/>
        <v>7.1646013458222663E-3</v>
      </c>
    </row>
    <row r="255" spans="1:167" x14ac:dyDescent="0.2">
      <c r="B255" s="81">
        <v>45437</v>
      </c>
      <c r="C255">
        <v>4.9840512496448719</v>
      </c>
      <c r="D255">
        <v>4.5578530171535672</v>
      </c>
      <c r="E255">
        <v>5.106022422178123</v>
      </c>
      <c r="F255">
        <v>6.5032192504184279</v>
      </c>
      <c r="G255">
        <v>0</v>
      </c>
      <c r="H255">
        <v>0</v>
      </c>
      <c r="I255">
        <v>0</v>
      </c>
      <c r="J255">
        <v>0</v>
      </c>
      <c r="K255">
        <v>1</v>
      </c>
      <c r="L255">
        <v>0</v>
      </c>
      <c r="M255">
        <v>0</v>
      </c>
      <c r="N255">
        <v>126</v>
      </c>
      <c r="O255">
        <v>11.224877224317583</v>
      </c>
      <c r="P255" s="74">
        <v>74972.542412289622</v>
      </c>
      <c r="V255" s="81">
        <v>45374</v>
      </c>
      <c r="W255" s="3">
        <v>50</v>
      </c>
      <c r="X255" s="3">
        <v>50.00000206412858</v>
      </c>
      <c r="Y255" s="3">
        <v>100.31290117946372</v>
      </c>
      <c r="Z255" s="3">
        <v>401.75373719847795</v>
      </c>
      <c r="AG255">
        <v>213</v>
      </c>
      <c r="AH255">
        <v>110423.56015771611</v>
      </c>
      <c r="AI255">
        <v>-5573.0521095076256</v>
      </c>
      <c r="AJ255">
        <v>-0.32311859824369965</v>
      </c>
      <c r="AK255">
        <f t="shared" si="58"/>
        <v>104850.50804820849</v>
      </c>
      <c r="AL255" s="4">
        <f t="shared" si="59"/>
        <v>5.3152361521655485E-2</v>
      </c>
      <c r="AW255">
        <v>209</v>
      </c>
      <c r="AX255">
        <v>91355.866316460248</v>
      </c>
      <c r="AY255">
        <v>10540.436742407284</v>
      </c>
      <c r="AZ255">
        <v>1.405526451479393</v>
      </c>
      <c r="BA255">
        <f t="shared" si="72"/>
        <v>101896.30305886753</v>
      </c>
      <c r="BB255" s="4">
        <f t="shared" si="73"/>
        <v>0.10344277884466391</v>
      </c>
      <c r="BN255">
        <v>209</v>
      </c>
      <c r="BO255">
        <v>11.376815679914587</v>
      </c>
      <c r="BP255">
        <v>0.15489525854846775</v>
      </c>
      <c r="BQ255">
        <v>1.916043654268105</v>
      </c>
      <c r="BR255">
        <f t="shared" si="74"/>
        <v>11.531710938463055</v>
      </c>
      <c r="BS255" s="4">
        <f t="shared" si="75"/>
        <v>1.3432114226157681E-2</v>
      </c>
      <c r="CD255">
        <v>210</v>
      </c>
      <c r="CE255">
        <v>86528.807095166601</v>
      </c>
      <c r="CF255">
        <v>17788.554978044558</v>
      </c>
      <c r="CG255">
        <v>2.2512778991731937</v>
      </c>
      <c r="CH255">
        <f t="shared" si="68"/>
        <v>104317.36207321116</v>
      </c>
      <c r="CI255" s="4">
        <f t="shared" si="69"/>
        <v>0.17052343564401426</v>
      </c>
      <c r="CT255">
        <v>210</v>
      </c>
      <c r="CU255">
        <v>11.33032640060858</v>
      </c>
      <c r="CV255">
        <v>0.22486668935728815</v>
      </c>
      <c r="CW255">
        <v>2.6809478535400078</v>
      </c>
      <c r="CX255">
        <f t="shared" si="70"/>
        <v>11.105459711251292</v>
      </c>
      <c r="CY255" s="4">
        <f t="shared" si="71"/>
        <v>2.0248300854170728E-2</v>
      </c>
      <c r="DJ255">
        <v>211</v>
      </c>
      <c r="DK255">
        <v>86612.002539558744</v>
      </c>
      <c r="DL255">
        <v>17813.415370023125</v>
      </c>
      <c r="DM255">
        <v>2.2636249283095484</v>
      </c>
      <c r="DN255">
        <f t="shared" si="64"/>
        <v>68798.587169535618</v>
      </c>
      <c r="DO255" s="4">
        <f t="shared" si="65"/>
        <v>0.25892123810808432</v>
      </c>
      <c r="DZ255">
        <v>211</v>
      </c>
      <c r="EA255">
        <v>11.331371845159</v>
      </c>
      <c r="EB255">
        <v>0.22485654620537687</v>
      </c>
      <c r="EC255">
        <v>2.6906742633976339</v>
      </c>
      <c r="ED255">
        <f t="shared" si="66"/>
        <v>11.556228391364376</v>
      </c>
      <c r="EE255" s="4">
        <f t="shared" si="67"/>
        <v>1.9457606633441534E-2</v>
      </c>
      <c r="EP255">
        <v>213</v>
      </c>
      <c r="EQ255">
        <v>11.288069934515931</v>
      </c>
      <c r="ER255">
        <v>0.27222094727887125</v>
      </c>
      <c r="ES255">
        <v>3.4707261939001639</v>
      </c>
      <c r="ET255">
        <f t="shared" si="60"/>
        <v>11.560290881794803</v>
      </c>
      <c r="EU255" s="4">
        <f t="shared" si="61"/>
        <v>2.3547932319554866E-2</v>
      </c>
      <c r="FF255">
        <v>213</v>
      </c>
      <c r="FG255">
        <v>11.480074757789435</v>
      </c>
      <c r="FH255">
        <v>8.0216124005367817E-2</v>
      </c>
      <c r="FI255">
        <v>1.7749595002231753</v>
      </c>
      <c r="FJ255">
        <f t="shared" si="62"/>
        <v>11.560290881794803</v>
      </c>
      <c r="FK255">
        <f t="shared" si="63"/>
        <v>6.9389364701620548E-3</v>
      </c>
    </row>
    <row r="256" spans="1:167" x14ac:dyDescent="0.2">
      <c r="A256" t="s">
        <v>7</v>
      </c>
      <c r="B256" s="81">
        <v>44562</v>
      </c>
      <c r="C256">
        <v>4.6011966380177771</v>
      </c>
      <c r="D256">
        <v>4.8313370335619048</v>
      </c>
      <c r="E256">
        <v>5.4161541155137298</v>
      </c>
      <c r="F256">
        <v>7.00416188571951</v>
      </c>
      <c r="G256">
        <v>0</v>
      </c>
      <c r="H256">
        <v>0</v>
      </c>
      <c r="I256">
        <v>0</v>
      </c>
      <c r="J256">
        <v>1</v>
      </c>
      <c r="K256">
        <v>0</v>
      </c>
      <c r="L256">
        <v>1</v>
      </c>
      <c r="M256">
        <v>0</v>
      </c>
      <c r="N256">
        <v>1</v>
      </c>
      <c r="O256">
        <v>11.130520066994134</v>
      </c>
      <c r="P256" s="74">
        <v>68221.842716773259</v>
      </c>
      <c r="V256" s="81">
        <v>45381</v>
      </c>
      <c r="W256" s="3">
        <v>50</v>
      </c>
      <c r="X256" s="3">
        <v>50.000000206412857</v>
      </c>
      <c r="Y256" s="3">
        <v>100.15645058973186</v>
      </c>
      <c r="Z256" s="3">
        <v>393.72761603893451</v>
      </c>
      <c r="AG256">
        <v>214</v>
      </c>
      <c r="AH256">
        <v>101023.31911564482</v>
      </c>
      <c r="AI256">
        <v>926.29169023991562</v>
      </c>
      <c r="AJ256">
        <v>5.3705234875607841E-2</v>
      </c>
      <c r="AK256">
        <f t="shared" si="58"/>
        <v>101949.61080588473</v>
      </c>
      <c r="AL256" s="4">
        <f t="shared" si="59"/>
        <v>9.0857795622545749E-3</v>
      </c>
      <c r="AW256">
        <v>210</v>
      </c>
      <c r="AX256">
        <v>91331.768926418546</v>
      </c>
      <c r="AY256">
        <v>12985.593146792613</v>
      </c>
      <c r="AZ256">
        <v>1.7315785960305612</v>
      </c>
      <c r="BA256">
        <f t="shared" si="72"/>
        <v>104317.36207321116</v>
      </c>
      <c r="BB256" s="4">
        <f t="shared" si="73"/>
        <v>0.1244816096641628</v>
      </c>
      <c r="BN256">
        <v>210</v>
      </c>
      <c r="BO256">
        <v>11.376558062649808</v>
      </c>
      <c r="BP256">
        <v>0.1786350273160604</v>
      </c>
      <c r="BQ256">
        <v>2.209702954928396</v>
      </c>
      <c r="BR256">
        <f t="shared" si="74"/>
        <v>11.555193089965869</v>
      </c>
      <c r="BS256" s="4">
        <f t="shared" si="75"/>
        <v>1.5459285355532561E-2</v>
      </c>
      <c r="CD256">
        <v>211</v>
      </c>
      <c r="CE256">
        <v>86529.529474352588</v>
      </c>
      <c r="CF256">
        <v>17895.888435229281</v>
      </c>
      <c r="CG256">
        <v>2.264861770392641</v>
      </c>
      <c r="CH256">
        <f t="shared" si="68"/>
        <v>104425.41790958187</v>
      </c>
      <c r="CI256" s="4">
        <f t="shared" si="69"/>
        <v>0.17137483185104102</v>
      </c>
      <c r="CT256">
        <v>211</v>
      </c>
      <c r="CU256">
        <v>11.330423296409965</v>
      </c>
      <c r="CV256">
        <v>0.2258050949544117</v>
      </c>
      <c r="CW256">
        <v>2.6921358888979743</v>
      </c>
      <c r="CX256">
        <f t="shared" si="70"/>
        <v>11.104618201455553</v>
      </c>
      <c r="CY256" s="4">
        <f t="shared" si="71"/>
        <v>2.0334341159501907E-2</v>
      </c>
      <c r="DJ256">
        <v>212</v>
      </c>
      <c r="DK256">
        <v>86595.079467703166</v>
      </c>
      <c r="DL256">
        <v>17873.337169499151</v>
      </c>
      <c r="DM256">
        <v>2.2712394410925016</v>
      </c>
      <c r="DN256">
        <f t="shared" si="64"/>
        <v>68721.742298204015</v>
      </c>
      <c r="DO256" s="4">
        <f t="shared" si="65"/>
        <v>0.26008271286169438</v>
      </c>
      <c r="DZ256">
        <v>212</v>
      </c>
      <c r="EA256">
        <v>11.331177039432184</v>
      </c>
      <c r="EB256">
        <v>0.22546303213635888</v>
      </c>
      <c r="EC256">
        <v>2.6979315841790155</v>
      </c>
      <c r="ED256">
        <f t="shared" si="66"/>
        <v>11.556640071568543</v>
      </c>
      <c r="EE256" s="4">
        <f t="shared" si="67"/>
        <v>1.9509392932556525E-2</v>
      </c>
      <c r="EP256">
        <v>214</v>
      </c>
      <c r="EQ256">
        <v>11.289415839134136</v>
      </c>
      <c r="ER256">
        <v>0.2428181193612744</v>
      </c>
      <c r="ES256">
        <v>3.0958499544026936</v>
      </c>
      <c r="ET256">
        <f t="shared" si="60"/>
        <v>11.532233958495411</v>
      </c>
      <c r="EU256" s="4">
        <f t="shared" si="61"/>
        <v>2.1055601216137174E-2</v>
      </c>
      <c r="FF256">
        <v>214</v>
      </c>
      <c r="FG256">
        <v>11.48270911333783</v>
      </c>
      <c r="FH256">
        <v>4.9524845157581154E-2</v>
      </c>
      <c r="FI256">
        <v>1.09584694473206</v>
      </c>
      <c r="FJ256">
        <f t="shared" si="62"/>
        <v>11.532233958495411</v>
      </c>
      <c r="FK256">
        <f t="shared" si="63"/>
        <v>4.2944710743661125E-3</v>
      </c>
    </row>
    <row r="257" spans="2:167" x14ac:dyDescent="0.2">
      <c r="B257" s="81">
        <v>44569</v>
      </c>
      <c r="C257">
        <v>4.6011966380177771</v>
      </c>
      <c r="D257">
        <v>4.8596455988117109</v>
      </c>
      <c r="E257">
        <v>5.4337747786645627</v>
      </c>
      <c r="F257">
        <v>7.015134812996485</v>
      </c>
      <c r="G257">
        <v>0</v>
      </c>
      <c r="H257">
        <v>0</v>
      </c>
      <c r="I257">
        <v>0</v>
      </c>
      <c r="J257">
        <v>1</v>
      </c>
      <c r="K257">
        <v>0</v>
      </c>
      <c r="L257">
        <v>1</v>
      </c>
      <c r="M257">
        <v>0</v>
      </c>
      <c r="N257">
        <v>2</v>
      </c>
      <c r="O257">
        <v>11.137171023644715</v>
      </c>
      <c r="P257" s="74">
        <v>68677.095490353575</v>
      </c>
      <c r="V257" s="81">
        <v>45388</v>
      </c>
      <c r="W257" s="3">
        <v>50</v>
      </c>
      <c r="X257" s="3">
        <v>50.000000020641288</v>
      </c>
      <c r="Y257" s="3">
        <v>100.07822529486593</v>
      </c>
      <c r="Z257" s="3">
        <v>388.10933122725419</v>
      </c>
      <c r="AG257">
        <v>215</v>
      </c>
      <c r="AH257">
        <v>100998.92880256107</v>
      </c>
      <c r="AI257">
        <v>-10578.426608195441</v>
      </c>
      <c r="AJ257">
        <v>-0.61332395787807381</v>
      </c>
      <c r="AK257">
        <f t="shared" si="58"/>
        <v>90420.502194365632</v>
      </c>
      <c r="AL257" s="4">
        <f t="shared" si="59"/>
        <v>0.11699146047050614</v>
      </c>
      <c r="AW257">
        <v>211</v>
      </c>
      <c r="AX257">
        <v>91307.67153637686</v>
      </c>
      <c r="AY257">
        <v>13117.746373205009</v>
      </c>
      <c r="AZ257">
        <v>1.7492007173819148</v>
      </c>
      <c r="BA257">
        <f t="shared" si="72"/>
        <v>104425.41790958187</v>
      </c>
      <c r="BB257" s="4">
        <f t="shared" si="73"/>
        <v>0.12561832775774173</v>
      </c>
      <c r="BN257">
        <v>211</v>
      </c>
      <c r="BO257">
        <v>11.376300445385027</v>
      </c>
      <c r="BP257">
        <v>0.17992794597934925</v>
      </c>
      <c r="BQ257">
        <v>2.2256962695301095</v>
      </c>
      <c r="BR257">
        <f t="shared" si="74"/>
        <v>11.556228391364376</v>
      </c>
      <c r="BS257" s="4">
        <f t="shared" si="75"/>
        <v>1.556978106401947E-2</v>
      </c>
      <c r="CD257">
        <v>212</v>
      </c>
      <c r="CE257">
        <v>86531.430552214399</v>
      </c>
      <c r="CF257">
        <v>17936.986084987919</v>
      </c>
      <c r="CG257">
        <v>2.2700629927923122</v>
      </c>
      <c r="CH257">
        <f t="shared" si="68"/>
        <v>104468.41663720232</v>
      </c>
      <c r="CI257" s="4">
        <f t="shared" si="69"/>
        <v>0.17169769258855949</v>
      </c>
      <c r="CT257">
        <v>212</v>
      </c>
      <c r="CU257">
        <v>11.330537137413037</v>
      </c>
      <c r="CV257">
        <v>0.22610293415550586</v>
      </c>
      <c r="CW257">
        <v>2.6956868433286005</v>
      </c>
      <c r="CX257">
        <f t="shared" si="70"/>
        <v>11.104434203257531</v>
      </c>
      <c r="CY257" s="4">
        <f t="shared" si="71"/>
        <v>2.0361499741173454E-2</v>
      </c>
      <c r="DJ257">
        <v>213</v>
      </c>
      <c r="DK257">
        <v>86578.352042680315</v>
      </c>
      <c r="DL257">
        <v>18272.156005528173</v>
      </c>
      <c r="DM257">
        <v>2.3219190126604508</v>
      </c>
      <c r="DN257">
        <f t="shared" si="64"/>
        <v>68306.196037152142</v>
      </c>
      <c r="DO257" s="4">
        <f t="shared" si="65"/>
        <v>0.26750363899037566</v>
      </c>
      <c r="DZ257">
        <v>213</v>
      </c>
      <c r="EA257">
        <v>11.330984485845157</v>
      </c>
      <c r="EB257">
        <v>0.22930639594964575</v>
      </c>
      <c r="EC257">
        <v>2.7439219734818887</v>
      </c>
      <c r="ED257">
        <f t="shared" si="66"/>
        <v>11.560290881794803</v>
      </c>
      <c r="EE257" s="4">
        <f t="shared" si="67"/>
        <v>1.983569429993829E-2</v>
      </c>
      <c r="EP257">
        <v>215</v>
      </c>
      <c r="EQ257">
        <v>11.246998429726929</v>
      </c>
      <c r="ER257">
        <v>0.16522788512488518</v>
      </c>
      <c r="ES257">
        <v>2.1066003722270352</v>
      </c>
      <c r="ET257">
        <f t="shared" si="60"/>
        <v>11.412226314851814</v>
      </c>
      <c r="EU257" s="4">
        <f t="shared" si="61"/>
        <v>1.4478146556720351E-2</v>
      </c>
      <c r="FF257">
        <v>215</v>
      </c>
      <c r="FG257">
        <v>11.357258183239381</v>
      </c>
      <c r="FH257">
        <v>5.4968131612433524E-2</v>
      </c>
      <c r="FI257">
        <v>1.2162917197105896</v>
      </c>
      <c r="FJ257">
        <f t="shared" si="62"/>
        <v>11.412226314851814</v>
      </c>
      <c r="FK257">
        <f t="shared" si="63"/>
        <v>4.8166002054216422E-3</v>
      </c>
    </row>
    <row r="258" spans="2:167" x14ac:dyDescent="0.2">
      <c r="B258" s="81">
        <v>44576</v>
      </c>
      <c r="C258">
        <v>4.6011966380177771</v>
      </c>
      <c r="D258">
        <v>4.8912395878749972</v>
      </c>
      <c r="E258">
        <v>5.4604875999899072</v>
      </c>
      <c r="F258">
        <v>7.0340523943801267</v>
      </c>
      <c r="G258">
        <v>0</v>
      </c>
      <c r="H258">
        <v>0</v>
      </c>
      <c r="I258">
        <v>0</v>
      </c>
      <c r="J258">
        <v>1</v>
      </c>
      <c r="K258">
        <v>0</v>
      </c>
      <c r="L258">
        <v>1</v>
      </c>
      <c r="M258">
        <v>0</v>
      </c>
      <c r="N258">
        <v>3</v>
      </c>
      <c r="O258">
        <v>11.145274707151827</v>
      </c>
      <c r="P258" s="74">
        <v>69235.894041690161</v>
      </c>
      <c r="V258" s="81">
        <v>45395</v>
      </c>
      <c r="W258" s="3">
        <v>54.500000000000007</v>
      </c>
      <c r="X258" s="3">
        <v>50.000000002064127</v>
      </c>
      <c r="Y258" s="3">
        <v>100.03911264743297</v>
      </c>
      <c r="Z258" s="3">
        <v>384.17653185907795</v>
      </c>
      <c r="AG258">
        <v>216</v>
      </c>
      <c r="AH258">
        <v>100974.53848947733</v>
      </c>
      <c r="AI258">
        <v>-14553.849681991516</v>
      </c>
      <c r="AJ258">
        <v>-0.8438140207359528</v>
      </c>
      <c r="AK258">
        <f t="shared" si="58"/>
        <v>86420.688807485814</v>
      </c>
      <c r="AL258" s="4">
        <f t="shared" si="59"/>
        <v>0.16840700858578267</v>
      </c>
      <c r="AW258">
        <v>212</v>
      </c>
      <c r="AX258">
        <v>91283.574146335159</v>
      </c>
      <c r="AY258">
        <v>13184.842490867159</v>
      </c>
      <c r="AZ258">
        <v>1.7581477250316364</v>
      </c>
      <c r="BA258">
        <f t="shared" si="72"/>
        <v>104468.41663720232</v>
      </c>
      <c r="BB258" s="4">
        <f t="shared" si="73"/>
        <v>0.12620888604692315</v>
      </c>
      <c r="BN258">
        <v>212</v>
      </c>
      <c r="BO258">
        <v>11.376042828120248</v>
      </c>
      <c r="BP258">
        <v>0.18059724344829498</v>
      </c>
      <c r="BQ258">
        <v>2.2339754330126373</v>
      </c>
      <c r="BR258">
        <f t="shared" si="74"/>
        <v>11.556640071568543</v>
      </c>
      <c r="BS258" s="4">
        <f t="shared" si="75"/>
        <v>1.5627140962241902E-2</v>
      </c>
      <c r="CD258">
        <v>213</v>
      </c>
      <c r="CE258">
        <v>86534.510328752032</v>
      </c>
      <c r="CF258">
        <v>18315.997719456456</v>
      </c>
      <c r="CG258">
        <v>2.3180298184991588</v>
      </c>
      <c r="CH258">
        <f t="shared" si="68"/>
        <v>104850.50804820849</v>
      </c>
      <c r="CI258" s="4">
        <f t="shared" si="69"/>
        <v>0.1746867808311913</v>
      </c>
      <c r="CT258">
        <v>213</v>
      </c>
      <c r="CU258">
        <v>11.330667923617803</v>
      </c>
      <c r="CV258">
        <v>0.22962295817699996</v>
      </c>
      <c r="CW258">
        <v>2.7376539344607136</v>
      </c>
      <c r="CX258">
        <f t="shared" si="70"/>
        <v>11.101044965440803</v>
      </c>
      <c r="CY258" s="4">
        <f t="shared" si="71"/>
        <v>2.0684805699990427E-2</v>
      </c>
      <c r="DJ258">
        <v>214</v>
      </c>
      <c r="DK258">
        <v>86561.815792414869</v>
      </c>
      <c r="DL258">
        <v>15387.795013469862</v>
      </c>
      <c r="DM258">
        <v>1.9553912408523444</v>
      </c>
      <c r="DN258">
        <f t="shared" si="64"/>
        <v>71174.020778945007</v>
      </c>
      <c r="DO258" s="4">
        <f t="shared" si="65"/>
        <v>0.21619960267893062</v>
      </c>
      <c r="DZ258">
        <v>214</v>
      </c>
      <c r="EA258">
        <v>11.330794132918736</v>
      </c>
      <c r="EB258">
        <v>0.20143982557667428</v>
      </c>
      <c r="EC258">
        <v>2.4104655321327049</v>
      </c>
      <c r="ED258">
        <f t="shared" si="66"/>
        <v>11.532233958495411</v>
      </c>
      <c r="EE258" s="4">
        <f t="shared" si="67"/>
        <v>1.7467545863330349E-2</v>
      </c>
      <c r="EP258">
        <v>216</v>
      </c>
      <c r="EQ258">
        <v>11.237937064079894</v>
      </c>
      <c r="ER258">
        <v>0.1290453158381144</v>
      </c>
      <c r="ES258">
        <v>1.6452846937625294</v>
      </c>
      <c r="ET258">
        <f t="shared" si="60"/>
        <v>11.366982379918008</v>
      </c>
      <c r="EU258" s="4">
        <f t="shared" si="61"/>
        <v>1.1352645013869128E-2</v>
      </c>
      <c r="FF258">
        <v>216</v>
      </c>
      <c r="FG258">
        <v>11.318335336288268</v>
      </c>
      <c r="FH258">
        <v>4.8647043629740594E-2</v>
      </c>
      <c r="FI258">
        <v>1.0764236407458596</v>
      </c>
      <c r="FJ258">
        <f t="shared" si="62"/>
        <v>11.366982379918008</v>
      </c>
      <c r="FK258">
        <f t="shared" si="63"/>
        <v>4.2796796901599047E-3</v>
      </c>
    </row>
    <row r="259" spans="2:167" x14ac:dyDescent="0.2">
      <c r="B259" s="81">
        <v>44583</v>
      </c>
      <c r="C259">
        <v>4.7569031646877793</v>
      </c>
      <c r="D259">
        <v>4.9236347088928243</v>
      </c>
      <c r="E259">
        <v>5.4919171090833068</v>
      </c>
      <c r="F259">
        <v>7.0586707506353248</v>
      </c>
      <c r="G259">
        <v>0</v>
      </c>
      <c r="H259">
        <v>0</v>
      </c>
      <c r="I259">
        <v>0</v>
      </c>
      <c r="J259">
        <v>1</v>
      </c>
      <c r="K259">
        <v>0</v>
      </c>
      <c r="L259">
        <v>1</v>
      </c>
      <c r="M259">
        <v>0</v>
      </c>
      <c r="N259">
        <v>4</v>
      </c>
      <c r="O259">
        <v>11.177336866891658</v>
      </c>
      <c r="P259" s="74">
        <v>71491.716361871295</v>
      </c>
      <c r="V259" s="81">
        <v>45402</v>
      </c>
      <c r="W259" s="3">
        <v>59.90000000000002</v>
      </c>
      <c r="X259" s="3">
        <v>50.000000000206413</v>
      </c>
      <c r="Y259" s="3">
        <v>100.01955632371649</v>
      </c>
      <c r="Z259" s="3">
        <v>381.42357230135457</v>
      </c>
      <c r="AG259">
        <v>217</v>
      </c>
      <c r="AH259">
        <v>100950.14817639359</v>
      </c>
      <c r="AI259">
        <v>-15456.847262979747</v>
      </c>
      <c r="AJ259">
        <v>-0.89616869226120188</v>
      </c>
      <c r="AK259">
        <f t="shared" si="58"/>
        <v>85493.300913413841</v>
      </c>
      <c r="AL259" s="4">
        <f t="shared" si="59"/>
        <v>0.18079600504177723</v>
      </c>
      <c r="AW259">
        <v>213</v>
      </c>
      <c r="AX259">
        <v>91259.476756293458</v>
      </c>
      <c r="AY259">
        <v>13591.031291915031</v>
      </c>
      <c r="AZ259">
        <v>1.8123114298305609</v>
      </c>
      <c r="BA259">
        <f t="shared" si="72"/>
        <v>104850.50804820849</v>
      </c>
      <c r="BB259" s="4">
        <f t="shared" si="73"/>
        <v>0.12962294169968261</v>
      </c>
      <c r="BN259">
        <v>213</v>
      </c>
      <c r="BO259">
        <v>11.375785210855467</v>
      </c>
      <c r="BP259">
        <v>0.18450567093933579</v>
      </c>
      <c r="BQ259">
        <v>2.2823224112387814</v>
      </c>
      <c r="BR259">
        <f t="shared" si="74"/>
        <v>11.560290881794803</v>
      </c>
      <c r="BS259" s="4">
        <f t="shared" si="75"/>
        <v>1.596029657263176E-2</v>
      </c>
      <c r="CD259">
        <v>214</v>
      </c>
      <c r="CE259">
        <v>86538.768803965475</v>
      </c>
      <c r="CF259">
        <v>15410.842001919256</v>
      </c>
      <c r="CG259">
        <v>1.9503601079116217</v>
      </c>
      <c r="CH259">
        <f t="shared" si="68"/>
        <v>101949.61080588473</v>
      </c>
      <c r="CI259" s="4">
        <f t="shared" si="69"/>
        <v>0.15116136177569117</v>
      </c>
      <c r="CT259">
        <v>214</v>
      </c>
      <c r="CU259">
        <v>11.330815655024256</v>
      </c>
      <c r="CV259">
        <v>0.2014183034711543</v>
      </c>
      <c r="CW259">
        <v>2.4013871058361778</v>
      </c>
      <c r="CX259">
        <f t="shared" si="70"/>
        <v>11.129397351553102</v>
      </c>
      <c r="CY259" s="4">
        <f t="shared" si="71"/>
        <v>1.8097862544466208E-2</v>
      </c>
      <c r="DJ259">
        <v>215</v>
      </c>
      <c r="DK259">
        <v>86545.466396433825</v>
      </c>
      <c r="DL259">
        <v>3875.0357979318069</v>
      </c>
      <c r="DM259">
        <v>0.49241694801837049</v>
      </c>
      <c r="DN259">
        <f t="shared" si="64"/>
        <v>82670.430598502018</v>
      </c>
      <c r="DO259" s="4">
        <f t="shared" si="65"/>
        <v>4.687329883100938E-2</v>
      </c>
      <c r="DZ259">
        <v>215</v>
      </c>
      <c r="EA259">
        <v>11.330605930918873</v>
      </c>
      <c r="EB259">
        <v>8.1620383932941465E-2</v>
      </c>
      <c r="EC259">
        <v>0.9766843355159025</v>
      </c>
      <c r="ED259">
        <f t="shared" si="66"/>
        <v>11.412226314851814</v>
      </c>
      <c r="EE259" s="4">
        <f t="shared" si="67"/>
        <v>7.1520123840096922E-3</v>
      </c>
      <c r="EP259">
        <v>217</v>
      </c>
      <c r="EQ259">
        <v>11.232715508873248</v>
      </c>
      <c r="ER259">
        <v>0.12347779109203749</v>
      </c>
      <c r="ES259">
        <v>1.5743006120283598</v>
      </c>
      <c r="ET259">
        <f t="shared" si="60"/>
        <v>11.356193299965286</v>
      </c>
      <c r="EU259" s="4">
        <f t="shared" si="61"/>
        <v>1.0873167427716728E-2</v>
      </c>
      <c r="FF259">
        <v>217</v>
      </c>
      <c r="FG259">
        <v>11.304645486650514</v>
      </c>
      <c r="FH259">
        <v>5.1547813314771318E-2</v>
      </c>
      <c r="FI259">
        <v>1.1406095980486599</v>
      </c>
      <c r="FJ259">
        <f t="shared" si="62"/>
        <v>11.356193299965286</v>
      </c>
      <c r="FK259">
        <f t="shared" si="63"/>
        <v>4.53918068785681E-3</v>
      </c>
    </row>
    <row r="260" spans="2:167" x14ac:dyDescent="0.2">
      <c r="B260" s="81">
        <v>44590</v>
      </c>
      <c r="C260">
        <v>4.6179046027718167</v>
      </c>
      <c r="D260">
        <v>4.9565819407644769</v>
      </c>
      <c r="E260">
        <v>5.5258814760583768</v>
      </c>
      <c r="F260">
        <v>7.0873722544423927</v>
      </c>
      <c r="G260">
        <v>0</v>
      </c>
      <c r="H260">
        <v>0</v>
      </c>
      <c r="I260">
        <v>0</v>
      </c>
      <c r="J260">
        <v>1</v>
      </c>
      <c r="K260">
        <v>0</v>
      </c>
      <c r="L260">
        <v>1</v>
      </c>
      <c r="M260">
        <v>0</v>
      </c>
      <c r="N260">
        <v>5</v>
      </c>
      <c r="O260">
        <v>11.165549338896644</v>
      </c>
      <c r="P260" s="74">
        <v>70653.95303347423</v>
      </c>
      <c r="V260" s="81">
        <v>45409</v>
      </c>
      <c r="W260" s="3">
        <v>65.885000000000019</v>
      </c>
      <c r="X260" s="3">
        <v>50.000000000020641</v>
      </c>
      <c r="Y260" s="3">
        <v>100.00977816185824</v>
      </c>
      <c r="Z260" s="3">
        <v>379.4965006109482</v>
      </c>
      <c r="AG260">
        <v>218</v>
      </c>
      <c r="AH260">
        <v>100925.75786330985</v>
      </c>
      <c r="AI260">
        <v>-15931.771900272608</v>
      </c>
      <c r="AJ260">
        <v>-0.92370422935256868</v>
      </c>
      <c r="AK260">
        <f t="shared" si="58"/>
        <v>84993.985963037238</v>
      </c>
      <c r="AL260" s="4">
        <f t="shared" si="59"/>
        <v>0.18744587301978197</v>
      </c>
      <c r="AW260">
        <v>214</v>
      </c>
      <c r="AX260">
        <v>83147.567942145673</v>
      </c>
      <c r="AY260">
        <v>18802.042863739058</v>
      </c>
      <c r="AZ260">
        <v>2.5071796579843721</v>
      </c>
      <c r="BA260">
        <f t="shared" si="72"/>
        <v>101949.61080588473</v>
      </c>
      <c r="BB260" s="4">
        <f t="shared" si="73"/>
        <v>0.18442486160676708</v>
      </c>
      <c r="BN260">
        <v>214</v>
      </c>
      <c r="BO260">
        <v>11.298000877859733</v>
      </c>
      <c r="BP260">
        <v>0.23423308063567738</v>
      </c>
      <c r="BQ260">
        <v>2.8974470359996607</v>
      </c>
      <c r="BR260">
        <f t="shared" si="74"/>
        <v>11.532233958495411</v>
      </c>
      <c r="BS260" s="4">
        <f t="shared" si="75"/>
        <v>2.031116273557091E-2</v>
      </c>
      <c r="CD260">
        <v>215</v>
      </c>
      <c r="CE260">
        <v>86544.205977854726</v>
      </c>
      <c r="CF260">
        <v>3876.2962165109057</v>
      </c>
      <c r="CG260">
        <v>0.49057498001667149</v>
      </c>
      <c r="CH260">
        <f t="shared" si="68"/>
        <v>90420.502194365632</v>
      </c>
      <c r="CI260" s="4">
        <f t="shared" si="69"/>
        <v>4.2869660336308651E-2</v>
      </c>
      <c r="CT260">
        <v>215</v>
      </c>
      <c r="CU260">
        <v>11.330980331632404</v>
      </c>
      <c r="CV260">
        <v>8.1245983219410789E-2</v>
      </c>
      <c r="CW260">
        <v>0.96864611180689841</v>
      </c>
      <c r="CX260">
        <f t="shared" si="70"/>
        <v>11.249734348412993</v>
      </c>
      <c r="CY260" s="4">
        <f t="shared" si="71"/>
        <v>7.2220357124141528E-3</v>
      </c>
      <c r="DJ260">
        <v>216</v>
      </c>
      <c r="DK260">
        <v>86529.299679090647</v>
      </c>
      <c r="DL260">
        <v>-108.61087160483294</v>
      </c>
      <c r="DM260">
        <v>-1.380163608961016E-2</v>
      </c>
      <c r="DN260">
        <f t="shared" si="64"/>
        <v>86637.91055069548</v>
      </c>
      <c r="DO260" s="4">
        <f t="shared" si="65"/>
        <v>1.2536183169062018E-3</v>
      </c>
      <c r="DZ260">
        <v>216</v>
      </c>
      <c r="EA260">
        <v>11.33041983177865</v>
      </c>
      <c r="EB260">
        <v>3.6562548139357887E-2</v>
      </c>
      <c r="EC260">
        <v>0.43751409039678135</v>
      </c>
      <c r="ED260">
        <f t="shared" si="66"/>
        <v>11.366982379918008</v>
      </c>
      <c r="EE260" s="4">
        <f t="shared" si="67"/>
        <v>3.2165571228431533E-3</v>
      </c>
      <c r="EP260">
        <v>218</v>
      </c>
      <c r="EQ260">
        <v>11.228332025886704</v>
      </c>
      <c r="ER260">
        <v>0.12200375370657923</v>
      </c>
      <c r="ES260">
        <v>1.5555071274870798</v>
      </c>
      <c r="ET260">
        <f t="shared" si="60"/>
        <v>11.350335779593284</v>
      </c>
      <c r="EU260" s="4">
        <f t="shared" si="61"/>
        <v>1.0748911404535646E-2</v>
      </c>
      <c r="FF260">
        <v>218</v>
      </c>
      <c r="FG260">
        <v>11.294212725815045</v>
      </c>
      <c r="FH260">
        <v>5.612305377823823E-2</v>
      </c>
      <c r="FI260">
        <v>1.2418469319030436</v>
      </c>
      <c r="FJ260">
        <f t="shared" si="62"/>
        <v>11.350335779593284</v>
      </c>
      <c r="FK260">
        <f t="shared" si="63"/>
        <v>4.9446161653773808E-3</v>
      </c>
    </row>
    <row r="261" spans="2:167" x14ac:dyDescent="0.2">
      <c r="B261" s="81">
        <v>44597</v>
      </c>
      <c r="C261">
        <v>4.602880052620983</v>
      </c>
      <c r="D261">
        <v>4.9900490532296855</v>
      </c>
      <c r="E261">
        <v>5.561305900807727</v>
      </c>
      <c r="F261">
        <v>7.1190121913803539</v>
      </c>
      <c r="G261">
        <v>0</v>
      </c>
      <c r="H261">
        <v>0</v>
      </c>
      <c r="I261">
        <v>0</v>
      </c>
      <c r="J261">
        <v>1</v>
      </c>
      <c r="K261">
        <v>0</v>
      </c>
      <c r="L261">
        <v>1</v>
      </c>
      <c r="M261">
        <v>0</v>
      </c>
      <c r="N261">
        <v>6</v>
      </c>
      <c r="O261">
        <v>11.167212212251503</v>
      </c>
      <c r="P261" s="74">
        <v>70771.539347868209</v>
      </c>
      <c r="V261" s="81">
        <v>45416</v>
      </c>
      <c r="W261" s="3">
        <v>72.473000000000042</v>
      </c>
      <c r="X261" s="3">
        <v>50.000000000002061</v>
      </c>
      <c r="Y261" s="3">
        <v>100.00488908092912</v>
      </c>
      <c r="Z261" s="3">
        <v>378.1475504276637</v>
      </c>
      <c r="AG261">
        <v>219</v>
      </c>
      <c r="AH261">
        <v>87448.708706134086</v>
      </c>
      <c r="AI261">
        <v>-10608.311980313549</v>
      </c>
      <c r="AJ261">
        <v>-0.61505667441419232</v>
      </c>
      <c r="AK261">
        <f t="shared" si="58"/>
        <v>76840.396725820538</v>
      </c>
      <c r="AL261" s="4">
        <f t="shared" si="59"/>
        <v>0.13805644468710632</v>
      </c>
      <c r="AW261">
        <v>215</v>
      </c>
      <c r="AX261">
        <v>83123.470552103972</v>
      </c>
      <c r="AY261">
        <v>7297.0316422616597</v>
      </c>
      <c r="AZ261">
        <v>0.97303093231585736</v>
      </c>
      <c r="BA261">
        <f t="shared" si="72"/>
        <v>90420.502194365632</v>
      </c>
      <c r="BB261" s="4">
        <f t="shared" si="73"/>
        <v>8.0701074039338391E-2</v>
      </c>
      <c r="BN261">
        <v>215</v>
      </c>
      <c r="BO261">
        <v>11.297743260594952</v>
      </c>
      <c r="BP261">
        <v>0.114483054256862</v>
      </c>
      <c r="BQ261">
        <v>1.4161474772415588</v>
      </c>
      <c r="BR261">
        <f t="shared" si="74"/>
        <v>11.412226314851814</v>
      </c>
      <c r="BS261" s="4">
        <f t="shared" si="75"/>
        <v>1.0031614436867092E-2</v>
      </c>
      <c r="CD261">
        <v>216</v>
      </c>
      <c r="CE261">
        <v>86550.821850419816</v>
      </c>
      <c r="CF261">
        <v>-130.13304293400142</v>
      </c>
      <c r="CG261">
        <v>-1.6469333449010626E-2</v>
      </c>
      <c r="CH261">
        <f t="shared" si="68"/>
        <v>86420.688807485814</v>
      </c>
      <c r="CI261" s="4">
        <f t="shared" si="69"/>
        <v>1.505808906752537E-3</v>
      </c>
      <c r="CT261">
        <v>216</v>
      </c>
      <c r="CU261">
        <v>11.331161953442241</v>
      </c>
      <c r="CV261">
        <v>3.5820426475767775E-2</v>
      </c>
      <c r="CW261">
        <v>0.42706501237500766</v>
      </c>
      <c r="CX261">
        <f t="shared" si="70"/>
        <v>11.295341526966473</v>
      </c>
      <c r="CY261" s="4">
        <f t="shared" si="71"/>
        <v>3.1712566096607324E-3</v>
      </c>
      <c r="DJ261">
        <v>217</v>
      </c>
      <c r="DK261">
        <v>86513.311603163747</v>
      </c>
      <c r="DL261">
        <v>-1020.0106897499063</v>
      </c>
      <c r="DM261">
        <v>-0.12961700923145919</v>
      </c>
      <c r="DN261">
        <f t="shared" si="64"/>
        <v>87533.322292913654</v>
      </c>
      <c r="DO261" s="4">
        <f t="shared" si="65"/>
        <v>1.1652827323709182E-2</v>
      </c>
      <c r="DZ261">
        <v>217</v>
      </c>
      <c r="EA261">
        <v>11.330235789024599</v>
      </c>
      <c r="EB261">
        <v>2.5957510940687101E-2</v>
      </c>
      <c r="EC261">
        <v>0.3106122895180321</v>
      </c>
      <c r="ED261">
        <f t="shared" si="66"/>
        <v>11.356193299965286</v>
      </c>
      <c r="EE261" s="4">
        <f t="shared" si="67"/>
        <v>2.2857581105779918E-3</v>
      </c>
      <c r="EP261">
        <v>219</v>
      </c>
      <c r="EQ261">
        <v>11.224441341301619</v>
      </c>
      <c r="ER261">
        <v>2.5044438579266526E-2</v>
      </c>
      <c r="ES261">
        <v>0.31930823052914536</v>
      </c>
      <c r="ET261">
        <f t="shared" si="60"/>
        <v>11.249485779880885</v>
      </c>
      <c r="EU261" s="4">
        <f t="shared" si="61"/>
        <v>2.2262740777055953E-3</v>
      </c>
      <c r="FF261">
        <v>219</v>
      </c>
      <c r="FG261">
        <v>11.284283768668981</v>
      </c>
      <c r="FH261">
        <v>-3.4797988788096035E-2</v>
      </c>
      <c r="FI261">
        <v>-0.76998261327058715</v>
      </c>
      <c r="FJ261">
        <f t="shared" si="62"/>
        <v>11.249485779880885</v>
      </c>
      <c r="FK261">
        <f t="shared" si="63"/>
        <v>3.093295948720644E-3</v>
      </c>
    </row>
    <row r="262" spans="2:167" x14ac:dyDescent="0.2">
      <c r="B262" s="81">
        <v>44604</v>
      </c>
      <c r="C262">
        <v>4.6871507236404195</v>
      </c>
      <c r="D262">
        <v>5.0240244891245114</v>
      </c>
      <c r="E262">
        <v>5.5976619464441209</v>
      </c>
      <c r="F262">
        <v>7.1527902721993799</v>
      </c>
      <c r="G262">
        <v>0</v>
      </c>
      <c r="H262">
        <v>0</v>
      </c>
      <c r="I262">
        <v>0</v>
      </c>
      <c r="J262">
        <v>1</v>
      </c>
      <c r="K262">
        <v>0</v>
      </c>
      <c r="L262">
        <v>1</v>
      </c>
      <c r="M262">
        <v>0</v>
      </c>
      <c r="N262">
        <v>7</v>
      </c>
      <c r="O262">
        <v>11.189135760175974</v>
      </c>
      <c r="P262" s="74">
        <v>72340.235443202662</v>
      </c>
      <c r="V262" s="81">
        <v>45423</v>
      </c>
      <c r="W262" s="3">
        <v>79.720250000000064</v>
      </c>
      <c r="X262" s="3">
        <v>50.000000000000206</v>
      </c>
      <c r="Y262" s="3">
        <v>100.00244454046455</v>
      </c>
      <c r="Z262" s="3">
        <v>377.20328529936455</v>
      </c>
      <c r="AG262">
        <v>220</v>
      </c>
      <c r="AH262">
        <v>87424.318393050344</v>
      </c>
      <c r="AI262">
        <v>-11034.619561446729</v>
      </c>
      <c r="AJ262">
        <v>-0.63977345533239294</v>
      </c>
      <c r="AK262">
        <f t="shared" si="58"/>
        <v>76389.698831603615</v>
      </c>
      <c r="AL262" s="4">
        <f t="shared" si="59"/>
        <v>0.14445166992701292</v>
      </c>
      <c r="AW262">
        <v>216</v>
      </c>
      <c r="AX262">
        <v>83099.373162062271</v>
      </c>
      <c r="AY262">
        <v>3321.3156454235432</v>
      </c>
      <c r="AZ262">
        <v>0.44288458888744242</v>
      </c>
      <c r="BA262">
        <f t="shared" si="72"/>
        <v>86420.688807485814</v>
      </c>
      <c r="BB262" s="4">
        <f t="shared" si="73"/>
        <v>3.8431950627265177E-2</v>
      </c>
      <c r="BN262">
        <v>216</v>
      </c>
      <c r="BO262">
        <v>11.297485643330173</v>
      </c>
      <c r="BP262">
        <v>6.9496736587835173E-2</v>
      </c>
      <c r="BQ262">
        <v>0.85966983353333148</v>
      </c>
      <c r="BR262">
        <f t="shared" si="74"/>
        <v>11.366982379918008</v>
      </c>
      <c r="BS262" s="4">
        <f t="shared" si="75"/>
        <v>6.1139125816377362E-3</v>
      </c>
      <c r="CD262">
        <v>217</v>
      </c>
      <c r="CE262">
        <v>86558.616421660729</v>
      </c>
      <c r="CF262">
        <v>-1065.3155082468875</v>
      </c>
      <c r="CG262">
        <v>-0.13482383826695271</v>
      </c>
      <c r="CH262">
        <f t="shared" si="68"/>
        <v>85493.300913413841</v>
      </c>
      <c r="CI262" s="4">
        <f t="shared" si="69"/>
        <v>1.2460806833576596E-2</v>
      </c>
      <c r="CT262">
        <v>217</v>
      </c>
      <c r="CU262">
        <v>11.331360520453767</v>
      </c>
      <c r="CV262">
        <v>2.483277951151841E-2</v>
      </c>
      <c r="CW262">
        <v>0.29606602524866044</v>
      </c>
      <c r="CX262">
        <f t="shared" si="70"/>
        <v>11.306527740942249</v>
      </c>
      <c r="CY262" s="4">
        <f t="shared" si="71"/>
        <v>2.1963223440911958E-3</v>
      </c>
      <c r="DJ262">
        <v>218</v>
      </c>
      <c r="DK262">
        <v>86497.49826380481</v>
      </c>
      <c r="DL262">
        <v>-1503.512300767572</v>
      </c>
      <c r="DM262">
        <v>-0.19105757393188216</v>
      </c>
      <c r="DN262">
        <f t="shared" si="64"/>
        <v>88001.010564572382</v>
      </c>
      <c r="DO262" s="4">
        <f t="shared" si="65"/>
        <v>1.7085170853399938E-2</v>
      </c>
      <c r="DZ262">
        <v>218</v>
      </c>
      <c r="EA262">
        <v>11.330053757707031</v>
      </c>
      <c r="EB262">
        <v>2.0282021886252721E-2</v>
      </c>
      <c r="EC262">
        <v>0.24269835688556338</v>
      </c>
      <c r="ED262">
        <f t="shared" si="66"/>
        <v>11.350335779593284</v>
      </c>
      <c r="EE262" s="4">
        <f t="shared" si="67"/>
        <v>1.7869094166110642E-3</v>
      </c>
      <c r="EP262">
        <v>220</v>
      </c>
      <c r="EQ262">
        <v>11.220968341003255</v>
      </c>
      <c r="ER262">
        <v>2.2634793013626364E-2</v>
      </c>
      <c r="ES262">
        <v>0.28858605405344911</v>
      </c>
      <c r="ET262">
        <f t="shared" si="60"/>
        <v>11.243603134016881</v>
      </c>
      <c r="EU262" s="4">
        <f t="shared" si="61"/>
        <v>2.0131262855717564E-3</v>
      </c>
      <c r="FF262">
        <v>220</v>
      </c>
      <c r="FG262">
        <v>11.27458967607782</v>
      </c>
      <c r="FH262">
        <v>-3.098654206093876E-2</v>
      </c>
      <c r="FI262">
        <v>-0.6856459083768226</v>
      </c>
      <c r="FJ262">
        <f t="shared" si="62"/>
        <v>11.243603134016881</v>
      </c>
      <c r="FK262">
        <f t="shared" si="63"/>
        <v>2.7559263424365042E-3</v>
      </c>
    </row>
    <row r="263" spans="2:167" x14ac:dyDescent="0.2">
      <c r="B263" s="81">
        <v>44611</v>
      </c>
      <c r="C263">
        <v>4.6101322256460966</v>
      </c>
      <c r="D263">
        <v>5.0584983899236713</v>
      </c>
      <c r="E263">
        <v>5.634687862303382</v>
      </c>
      <c r="F263">
        <v>7.1881510991521047</v>
      </c>
      <c r="G263">
        <v>0</v>
      </c>
      <c r="H263">
        <v>0</v>
      </c>
      <c r="I263">
        <v>0</v>
      </c>
      <c r="J263">
        <v>1</v>
      </c>
      <c r="K263">
        <v>0</v>
      </c>
      <c r="L263">
        <v>1</v>
      </c>
      <c r="M263">
        <v>0</v>
      </c>
      <c r="N263">
        <v>8</v>
      </c>
      <c r="O263">
        <v>11.186574134340603</v>
      </c>
      <c r="P263" s="74">
        <v>72155.163970289766</v>
      </c>
      <c r="V263" s="81">
        <v>45430</v>
      </c>
      <c r="W263" s="3">
        <v>87.692270000000065</v>
      </c>
      <c r="X263" s="3">
        <v>50.000000000000021</v>
      </c>
      <c r="Y263" s="3">
        <v>100.00122227023228</v>
      </c>
      <c r="Z263" s="3">
        <v>376.54229970955515</v>
      </c>
      <c r="AG263">
        <v>221</v>
      </c>
      <c r="AH263">
        <v>87399.928079966601</v>
      </c>
      <c r="AI263">
        <v>-11460.491762859863</v>
      </c>
      <c r="AJ263">
        <v>-0.66446499347839594</v>
      </c>
      <c r="AK263">
        <f t="shared" si="58"/>
        <v>75939.436317106738</v>
      </c>
      <c r="AL263" s="4">
        <f t="shared" si="59"/>
        <v>0.15091620795028446</v>
      </c>
      <c r="AW263">
        <v>217</v>
      </c>
      <c r="AX263">
        <v>83075.27577202057</v>
      </c>
      <c r="AY263">
        <v>2418.025141393271</v>
      </c>
      <c r="AZ263">
        <v>0.32243429562049164</v>
      </c>
      <c r="BA263">
        <f t="shared" si="72"/>
        <v>85493.300913413841</v>
      </c>
      <c r="BB263" s="4">
        <f t="shared" si="73"/>
        <v>2.8283211848869956E-2</v>
      </c>
      <c r="BN263">
        <v>217</v>
      </c>
      <c r="BO263">
        <v>11.297228026065392</v>
      </c>
      <c r="BP263">
        <v>5.8965273899893589E-2</v>
      </c>
      <c r="BQ263">
        <v>0.72939636717620782</v>
      </c>
      <c r="BR263">
        <f t="shared" si="74"/>
        <v>11.356193299965286</v>
      </c>
      <c r="BS263" s="4">
        <f t="shared" si="75"/>
        <v>5.1923450352041678E-3</v>
      </c>
      <c r="CD263">
        <v>218</v>
      </c>
      <c r="CE263">
        <v>86567.58969157745</v>
      </c>
      <c r="CF263">
        <v>-1573.6037285402126</v>
      </c>
      <c r="CG263">
        <v>-0.19915160621487107</v>
      </c>
      <c r="CH263">
        <f t="shared" si="68"/>
        <v>84993.985963037238</v>
      </c>
      <c r="CI263" s="4">
        <f t="shared" si="69"/>
        <v>1.8514294990525003E-2</v>
      </c>
      <c r="CT263">
        <v>218</v>
      </c>
      <c r="CU263">
        <v>11.331576032666986</v>
      </c>
      <c r="CV263">
        <v>1.8759746926297893E-2</v>
      </c>
      <c r="CW263">
        <v>0.22366097619332437</v>
      </c>
      <c r="CX263">
        <f t="shared" si="70"/>
        <v>11.312816285740688</v>
      </c>
      <c r="CY263" s="4">
        <f t="shared" si="71"/>
        <v>1.6582738066686132E-3</v>
      </c>
      <c r="DJ263">
        <v>219</v>
      </c>
      <c r="DK263">
        <v>69612.301511727477</v>
      </c>
      <c r="DL263">
        <v>7228.0952140930603</v>
      </c>
      <c r="DM263">
        <v>0.91850418187350402</v>
      </c>
      <c r="DN263">
        <f t="shared" si="64"/>
        <v>62384.206297634417</v>
      </c>
      <c r="DO263" s="4">
        <f t="shared" si="65"/>
        <v>0.11586418491257051</v>
      </c>
      <c r="DZ263">
        <v>219</v>
      </c>
      <c r="EA263">
        <v>11.151681763596118</v>
      </c>
      <c r="EB263">
        <v>9.7804016284767314E-2</v>
      </c>
      <c r="EC263">
        <v>1.1703406190095331</v>
      </c>
      <c r="ED263">
        <f t="shared" si="66"/>
        <v>11.249485779880885</v>
      </c>
      <c r="EE263" s="4">
        <f t="shared" si="67"/>
        <v>8.6940877297418048E-3</v>
      </c>
      <c r="EP263">
        <v>221</v>
      </c>
      <c r="EQ263">
        <v>11.217868988730867</v>
      </c>
      <c r="ER263">
        <v>1.9822422287145258E-2</v>
      </c>
      <c r="ES263">
        <v>0.25272926623117847</v>
      </c>
      <c r="ET263">
        <f t="shared" si="60"/>
        <v>11.237691411018012</v>
      </c>
      <c r="EU263" s="4">
        <f t="shared" si="61"/>
        <v>1.7639229946918042E-3</v>
      </c>
      <c r="FF263">
        <v>221</v>
      </c>
      <c r="FG263">
        <v>11.265116075599067</v>
      </c>
      <c r="FH263">
        <v>-2.7424664581054969E-2</v>
      </c>
      <c r="FI263">
        <v>-0.6068314761171979</v>
      </c>
      <c r="FJ263">
        <f t="shared" si="62"/>
        <v>11.237691411018012</v>
      </c>
      <c r="FK263">
        <f t="shared" si="63"/>
        <v>2.4404180162988292E-3</v>
      </c>
    </row>
    <row r="264" spans="2:167" x14ac:dyDescent="0.2">
      <c r="B264" s="81">
        <v>44618</v>
      </c>
      <c r="C264">
        <v>4.6020937983658001</v>
      </c>
      <c r="D264">
        <v>5.0934607901173976</v>
      </c>
      <c r="E264">
        <v>5.6722513369008798</v>
      </c>
      <c r="F264">
        <v>7.224710606879718</v>
      </c>
      <c r="G264">
        <v>0</v>
      </c>
      <c r="H264">
        <v>0</v>
      </c>
      <c r="I264">
        <v>0</v>
      </c>
      <c r="J264">
        <v>1</v>
      </c>
      <c r="K264">
        <v>0</v>
      </c>
      <c r="L264">
        <v>1</v>
      </c>
      <c r="M264">
        <v>0</v>
      </c>
      <c r="N264">
        <v>9</v>
      </c>
      <c r="O264">
        <v>11.194377639245012</v>
      </c>
      <c r="P264" s="74">
        <v>72720.429805096443</v>
      </c>
      <c r="V264" s="81">
        <v>45437</v>
      </c>
      <c r="W264" s="3">
        <v>96.461496500000067</v>
      </c>
      <c r="X264" s="3">
        <v>50</v>
      </c>
      <c r="Y264" s="3">
        <v>100.00061113511615</v>
      </c>
      <c r="Z264" s="3">
        <v>376.0796097966886</v>
      </c>
      <c r="AG264">
        <v>222</v>
      </c>
      <c r="AH264">
        <v>87375.537766882844</v>
      </c>
      <c r="AI264">
        <v>-11886.320854028541</v>
      </c>
      <c r="AJ264">
        <v>-0.68915403214628812</v>
      </c>
      <c r="AK264">
        <f t="shared" si="58"/>
        <v>75489.216912854303</v>
      </c>
      <c r="AL264" s="4">
        <f t="shared" si="59"/>
        <v>0.15745720170538077</v>
      </c>
      <c r="AW264">
        <v>218</v>
      </c>
      <c r="AX264">
        <v>83051.178381978869</v>
      </c>
      <c r="AY264">
        <v>1942.8075810583687</v>
      </c>
      <c r="AZ264">
        <v>0.25906587288987298</v>
      </c>
      <c r="BA264">
        <f t="shared" si="72"/>
        <v>84993.985963037238</v>
      </c>
      <c r="BB264" s="4">
        <f t="shared" si="73"/>
        <v>2.2858177070354955E-2</v>
      </c>
      <c r="BN264">
        <v>218</v>
      </c>
      <c r="BO264">
        <v>11.296970408800613</v>
      </c>
      <c r="BP264">
        <v>5.3365370792670674E-2</v>
      </c>
      <c r="BQ264">
        <v>0.66012595235745253</v>
      </c>
      <c r="BR264">
        <f t="shared" si="74"/>
        <v>11.350335779593284</v>
      </c>
      <c r="BS264" s="4">
        <f t="shared" si="75"/>
        <v>4.7016556892189943E-3</v>
      </c>
      <c r="CD264">
        <v>219</v>
      </c>
      <c r="CE264">
        <v>69685.502240949922</v>
      </c>
      <c r="CF264">
        <v>7154.894484870616</v>
      </c>
      <c r="CG264">
        <v>0.90550670611447592</v>
      </c>
      <c r="CH264">
        <f t="shared" si="68"/>
        <v>76840.396725820538</v>
      </c>
      <c r="CI264" s="4">
        <f t="shared" si="69"/>
        <v>9.3113710883098166E-2</v>
      </c>
      <c r="CT264">
        <v>219</v>
      </c>
      <c r="CU264">
        <v>11.153324936430543</v>
      </c>
      <c r="CV264">
        <v>9.6160843450341815E-2</v>
      </c>
      <c r="CW264">
        <v>1.1464668581177515</v>
      </c>
      <c r="CX264">
        <f t="shared" si="70"/>
        <v>11.057164092980202</v>
      </c>
      <c r="CY264" s="4">
        <f t="shared" si="71"/>
        <v>8.6967004054313429E-3</v>
      </c>
      <c r="DJ264">
        <v>220</v>
      </c>
      <c r="DK264">
        <v>69596.826432136135</v>
      </c>
      <c r="DL264">
        <v>6792.8723994674801</v>
      </c>
      <c r="DM264">
        <v>0.86319860503205248</v>
      </c>
      <c r="DN264">
        <f t="shared" si="64"/>
        <v>62803.954032668655</v>
      </c>
      <c r="DO264" s="4">
        <f t="shared" si="65"/>
        <v>0.10815994795381896</v>
      </c>
      <c r="DZ264">
        <v>220</v>
      </c>
      <c r="EA264">
        <v>11.151503626071618</v>
      </c>
      <c r="EB264">
        <v>9.2099507945263781E-2</v>
      </c>
      <c r="EC264">
        <v>1.1020794363423403</v>
      </c>
      <c r="ED264">
        <f t="shared" si="66"/>
        <v>11.243603134016881</v>
      </c>
      <c r="EE264" s="4">
        <f t="shared" si="67"/>
        <v>8.1912805750517792E-3</v>
      </c>
      <c r="EP264">
        <v>222</v>
      </c>
      <c r="EQ264">
        <v>11.215106011693225</v>
      </c>
      <c r="ER264">
        <v>1.6639090997507822E-2</v>
      </c>
      <c r="ES264">
        <v>0.21214285507785799</v>
      </c>
      <c r="ET264">
        <f t="shared" si="60"/>
        <v>11.231745102690732</v>
      </c>
      <c r="EU264" s="4">
        <f t="shared" si="61"/>
        <v>1.4814341712154489E-3</v>
      </c>
      <c r="FF264">
        <v>222</v>
      </c>
      <c r="FG264">
        <v>11.255874104603134</v>
      </c>
      <c r="FH264">
        <v>-2.4129001912401193E-2</v>
      </c>
      <c r="FI264">
        <v>-0.53390763648033834</v>
      </c>
      <c r="FJ264">
        <f t="shared" si="62"/>
        <v>11.231745102690732</v>
      </c>
      <c r="FK264">
        <f t="shared" si="63"/>
        <v>2.1482861026307239E-3</v>
      </c>
    </row>
    <row r="265" spans="2:167" x14ac:dyDescent="0.2">
      <c r="B265" s="81">
        <v>44625</v>
      </c>
      <c r="C265">
        <v>4.9034865029652845</v>
      </c>
      <c r="D265">
        <v>5.1289014742315819</v>
      </c>
      <c r="E265">
        <v>5.7102826953579529</v>
      </c>
      <c r="F265">
        <v>7.2622032950234585</v>
      </c>
      <c r="G265">
        <v>0</v>
      </c>
      <c r="H265">
        <v>0</v>
      </c>
      <c r="I265">
        <v>0</v>
      </c>
      <c r="J265">
        <v>1</v>
      </c>
      <c r="K265">
        <v>0</v>
      </c>
      <c r="L265">
        <v>1</v>
      </c>
      <c r="M265">
        <v>0</v>
      </c>
      <c r="N265">
        <v>10</v>
      </c>
      <c r="O265">
        <v>11.243862636711711</v>
      </c>
      <c r="P265" s="74">
        <v>76409.524736634281</v>
      </c>
      <c r="U265" t="s">
        <v>7</v>
      </c>
      <c r="V265" s="81">
        <v>44562</v>
      </c>
      <c r="W265" s="3">
        <v>50</v>
      </c>
      <c r="X265" s="3">
        <v>80</v>
      </c>
      <c r="Y265" s="3">
        <v>160</v>
      </c>
      <c r="Z265" s="3">
        <v>810</v>
      </c>
      <c r="AG265">
        <v>223</v>
      </c>
      <c r="AH265">
        <v>84486.419726388209</v>
      </c>
      <c r="AI265">
        <v>-10480.073100932786</v>
      </c>
      <c r="AJ265">
        <v>-0.60762154441152028</v>
      </c>
      <c r="AK265">
        <f t="shared" si="58"/>
        <v>74006.346625455422</v>
      </c>
      <c r="AL265" s="4">
        <f t="shared" si="59"/>
        <v>0.14161046422102441</v>
      </c>
      <c r="AW265">
        <v>219</v>
      </c>
      <c r="AX265">
        <v>69574.812711901221</v>
      </c>
      <c r="AY265">
        <v>7265.5840139193169</v>
      </c>
      <c r="AZ265">
        <v>0.96883751276867447</v>
      </c>
      <c r="BA265">
        <f t="shared" si="72"/>
        <v>76840.396725820538</v>
      </c>
      <c r="BB265" s="4">
        <f t="shared" si="73"/>
        <v>9.4554223084559838E-2</v>
      </c>
      <c r="BN265">
        <v>219</v>
      </c>
      <c r="BO265">
        <v>11.151797296826253</v>
      </c>
      <c r="BP265">
        <v>9.7688483054632513E-2</v>
      </c>
      <c r="BQ265">
        <v>1.2083997909680204</v>
      </c>
      <c r="BR265">
        <f t="shared" si="74"/>
        <v>11.249485779880885</v>
      </c>
      <c r="BS265" s="4">
        <f t="shared" si="75"/>
        <v>8.6838176398554359E-3</v>
      </c>
      <c r="CD265">
        <v>220</v>
      </c>
      <c r="CE265">
        <v>69696.832908218275</v>
      </c>
      <c r="CF265">
        <v>6692.8659233853396</v>
      </c>
      <c r="CG265">
        <v>0.8470334523542693</v>
      </c>
      <c r="CH265">
        <f t="shared" si="68"/>
        <v>76389.698831603615</v>
      </c>
      <c r="CI265" s="4">
        <f t="shared" si="69"/>
        <v>8.7614770391219246E-2</v>
      </c>
      <c r="CT265">
        <v>220</v>
      </c>
      <c r="CU265">
        <v>11.153574339047143</v>
      </c>
      <c r="CV265">
        <v>9.0028794969738257E-2</v>
      </c>
      <c r="CW265">
        <v>1.073358198676617</v>
      </c>
      <c r="CX265">
        <f t="shared" si="70"/>
        <v>11.063545544077405</v>
      </c>
      <c r="CY265" s="4">
        <f t="shared" si="71"/>
        <v>8.1374270672147173E-3</v>
      </c>
      <c r="DJ265">
        <v>221</v>
      </c>
      <c r="DK265">
        <v>69581.51511307343</v>
      </c>
      <c r="DL265">
        <v>6357.9212040333077</v>
      </c>
      <c r="DM265">
        <v>0.80792754397322342</v>
      </c>
      <c r="DN265">
        <f t="shared" si="64"/>
        <v>63223.593909040123</v>
      </c>
      <c r="DO265" s="4">
        <f t="shared" si="65"/>
        <v>0.10056247693195769</v>
      </c>
      <c r="DZ265">
        <v>221</v>
      </c>
      <c r="EA265">
        <v>11.151327373635656</v>
      </c>
      <c r="EB265">
        <v>8.6364037382356429E-2</v>
      </c>
      <c r="EC265">
        <v>1.0334477540874942</v>
      </c>
      <c r="ED265">
        <f t="shared" si="66"/>
        <v>11.237691411018012</v>
      </c>
      <c r="EE265" s="4">
        <f t="shared" si="67"/>
        <v>7.6852116883794003E-3</v>
      </c>
      <c r="EP265">
        <v>223</v>
      </c>
      <c r="EQ265">
        <v>11.212646103572135</v>
      </c>
      <c r="ER265">
        <v>-7.3996985459601206E-4</v>
      </c>
      <c r="ES265">
        <v>-9.4343685991655178E-3</v>
      </c>
      <c r="ET265">
        <f t="shared" si="60"/>
        <v>11.211906133717539</v>
      </c>
      <c r="EU265" s="4">
        <f t="shared" si="61"/>
        <v>6.5998577384687737E-5</v>
      </c>
      <c r="FF265">
        <v>223</v>
      </c>
      <c r="FG265">
        <v>11.246877439192073</v>
      </c>
      <c r="FH265">
        <v>-3.497130547453331E-2</v>
      </c>
      <c r="FI265">
        <v>-0.77381762902276263</v>
      </c>
      <c r="FJ265">
        <f t="shared" si="62"/>
        <v>11.211906133717539</v>
      </c>
      <c r="FK265">
        <f t="shared" si="63"/>
        <v>3.1191222132483059E-3</v>
      </c>
    </row>
    <row r="266" spans="2:167" x14ac:dyDescent="0.2">
      <c r="B266" s="81">
        <v>44632</v>
      </c>
      <c r="C266">
        <v>4.8598033498591082</v>
      </c>
      <c r="D266">
        <v>5.1648099945017441</v>
      </c>
      <c r="E266">
        <v>5.7487425259965663</v>
      </c>
      <c r="F266">
        <v>7.3004451052338952</v>
      </c>
      <c r="G266">
        <v>0</v>
      </c>
      <c r="H266">
        <v>0</v>
      </c>
      <c r="I266">
        <v>0</v>
      </c>
      <c r="J266">
        <v>1</v>
      </c>
      <c r="K266">
        <v>0</v>
      </c>
      <c r="L266">
        <v>1</v>
      </c>
      <c r="M266">
        <v>0</v>
      </c>
      <c r="N266">
        <v>11</v>
      </c>
      <c r="O266">
        <v>11.247252096952899</v>
      </c>
      <c r="P266" s="74">
        <v>76668.951192238441</v>
      </c>
      <c r="V266" s="81">
        <v>44569</v>
      </c>
      <c r="W266" s="3">
        <v>50</v>
      </c>
      <c r="X266" s="3">
        <v>83.600000000000009</v>
      </c>
      <c r="Y266" s="3">
        <v>164</v>
      </c>
      <c r="Z266" s="3">
        <v>822.15000000000009</v>
      </c>
      <c r="AG266">
        <v>224</v>
      </c>
      <c r="AH266">
        <v>84462.029413304466</v>
      </c>
      <c r="AI266">
        <v>-10905.89749117296</v>
      </c>
      <c r="AJ266">
        <v>-0.63231031052545128</v>
      </c>
      <c r="AK266">
        <f t="shared" si="58"/>
        <v>73556.131922131506</v>
      </c>
      <c r="AL266" s="4">
        <f t="shared" si="59"/>
        <v>0.14826632676549978</v>
      </c>
      <c r="AW266">
        <v>220</v>
      </c>
      <c r="AX266">
        <v>69550.715321859534</v>
      </c>
      <c r="AY266">
        <v>6838.9835097440809</v>
      </c>
      <c r="AZ266">
        <v>0.91195198634448194</v>
      </c>
      <c r="BA266">
        <f t="shared" si="72"/>
        <v>76389.698831603615</v>
      </c>
      <c r="BB266" s="4">
        <f t="shared" si="73"/>
        <v>8.9527562149710777E-2</v>
      </c>
      <c r="BN266">
        <v>220</v>
      </c>
      <c r="BO266">
        <v>11.151539679561473</v>
      </c>
      <c r="BP266">
        <v>9.2063454455407978E-2</v>
      </c>
      <c r="BQ266">
        <v>1.1388185755478704</v>
      </c>
      <c r="BR266">
        <f t="shared" si="74"/>
        <v>11.243603134016881</v>
      </c>
      <c r="BS266" s="4">
        <f t="shared" si="75"/>
        <v>8.1880739971046494E-3</v>
      </c>
      <c r="CD266">
        <v>221</v>
      </c>
      <c r="CE266">
        <v>69709.342274162467</v>
      </c>
      <c r="CF266">
        <v>6230.0940429442708</v>
      </c>
      <c r="CG266">
        <v>0.78846612588611775</v>
      </c>
      <c r="CH266">
        <f t="shared" si="68"/>
        <v>75939.436317106738</v>
      </c>
      <c r="CI266" s="4">
        <f t="shared" si="69"/>
        <v>8.2040298757667093E-2</v>
      </c>
      <c r="CT266">
        <v>221</v>
      </c>
      <c r="CU266">
        <v>11.153840686865433</v>
      </c>
      <c r="CV266">
        <v>8.3850724152579659E-2</v>
      </c>
      <c r="CW266">
        <v>0.99970084309576168</v>
      </c>
      <c r="CX266">
        <f t="shared" si="70"/>
        <v>11.069989962712853</v>
      </c>
      <c r="CY266" s="4">
        <f t="shared" si="71"/>
        <v>7.5745980289968476E-3</v>
      </c>
      <c r="DJ266">
        <v>222</v>
      </c>
      <c r="DK266">
        <v>69566.364124904489</v>
      </c>
      <c r="DL266">
        <v>5922.8527879498142</v>
      </c>
      <c r="DM266">
        <v>0.75264158719796925</v>
      </c>
      <c r="DN266">
        <f t="shared" si="64"/>
        <v>63643.511336954674</v>
      </c>
      <c r="DO266" s="4">
        <f t="shared" si="65"/>
        <v>9.3062948029247139E-2</v>
      </c>
      <c r="DZ266">
        <v>222</v>
      </c>
      <c r="EA266">
        <v>11.151152966808846</v>
      </c>
      <c r="EB266">
        <v>8.0592135881886406E-2</v>
      </c>
      <c r="EC266">
        <v>0.96438013261831101</v>
      </c>
      <c r="ED266">
        <f t="shared" si="66"/>
        <v>11.231745102690732</v>
      </c>
      <c r="EE266" s="4">
        <f t="shared" si="67"/>
        <v>7.175388610143882E-3</v>
      </c>
      <c r="EP266">
        <v>224</v>
      </c>
      <c r="EQ266">
        <v>11.210459315831487</v>
      </c>
      <c r="ER266">
        <v>-4.655222479890142E-3</v>
      </c>
      <c r="ES266">
        <v>-5.9352532422260219E-2</v>
      </c>
      <c r="ET266">
        <f t="shared" si="60"/>
        <v>11.205804093351597</v>
      </c>
      <c r="EU266" s="4">
        <f t="shared" si="61"/>
        <v>4.1542957927062863E-4</v>
      </c>
      <c r="FF266">
        <v>224</v>
      </c>
      <c r="FG266">
        <v>11.238139863159429</v>
      </c>
      <c r="FH266">
        <v>-3.2335769807831483E-2</v>
      </c>
      <c r="FI266">
        <v>-0.71550056212638158</v>
      </c>
      <c r="FJ266">
        <f t="shared" si="62"/>
        <v>11.205804093351597</v>
      </c>
      <c r="FK266">
        <f t="shared" si="63"/>
        <v>2.885626907132554E-3</v>
      </c>
    </row>
    <row r="267" spans="2:167" x14ac:dyDescent="0.2">
      <c r="B267" s="81">
        <v>44639</v>
      </c>
      <c r="C267">
        <v>4.8923270810352504</v>
      </c>
      <c r="D267">
        <v>5.2011757036235311</v>
      </c>
      <c r="E267">
        <v>5.7876060337677471</v>
      </c>
      <c r="F267">
        <v>7.3393076415319207</v>
      </c>
      <c r="G267">
        <v>0</v>
      </c>
      <c r="H267">
        <v>0</v>
      </c>
      <c r="I267">
        <v>0</v>
      </c>
      <c r="J267">
        <v>1</v>
      </c>
      <c r="K267">
        <v>0</v>
      </c>
      <c r="L267">
        <v>1</v>
      </c>
      <c r="M267">
        <v>0</v>
      </c>
      <c r="N267">
        <v>12</v>
      </c>
      <c r="O267">
        <v>11.259683553293181</v>
      </c>
      <c r="P267" s="74">
        <v>77628.006789437917</v>
      </c>
      <c r="V267" s="81">
        <v>44576</v>
      </c>
      <c r="W267" s="3">
        <v>50</v>
      </c>
      <c r="X267" s="3">
        <v>87.740000000000009</v>
      </c>
      <c r="Y267" s="3">
        <v>170.2</v>
      </c>
      <c r="Z267" s="3">
        <v>843.41249999999991</v>
      </c>
      <c r="AG267">
        <v>225</v>
      </c>
      <c r="AH267">
        <v>84437.639100220724</v>
      </c>
      <c r="AI267">
        <v>-11331.721837368532</v>
      </c>
      <c r="AJ267">
        <v>-0.65699907408573111</v>
      </c>
      <c r="AK267">
        <f t="shared" si="58"/>
        <v>73105.917262852192</v>
      </c>
      <c r="AL267" s="4">
        <f t="shared" si="59"/>
        <v>0.15500416740036715</v>
      </c>
      <c r="AW267">
        <v>221</v>
      </c>
      <c r="AX267">
        <v>69526.617931817833</v>
      </c>
      <c r="AY267">
        <v>6412.8183852889051</v>
      </c>
      <c r="AZ267">
        <v>0.85512451612117912</v>
      </c>
      <c r="BA267">
        <f t="shared" si="72"/>
        <v>75939.436317106738</v>
      </c>
      <c r="BB267" s="4">
        <f t="shared" si="73"/>
        <v>8.4446483886321672E-2</v>
      </c>
      <c r="BN267">
        <v>221</v>
      </c>
      <c r="BO267">
        <v>11.151282062296692</v>
      </c>
      <c r="BP267">
        <v>8.6409348721320001E-2</v>
      </c>
      <c r="BQ267">
        <v>1.0688776779769464</v>
      </c>
      <c r="BR267">
        <f t="shared" si="74"/>
        <v>11.237691411018012</v>
      </c>
      <c r="BS267" s="4">
        <f t="shared" si="75"/>
        <v>7.6892437744463969E-3</v>
      </c>
      <c r="CD267">
        <v>222</v>
      </c>
      <c r="CE267">
        <v>69723.030338782468</v>
      </c>
      <c r="CF267">
        <v>5766.1865740718349</v>
      </c>
      <c r="CG267">
        <v>0.72975508200296269</v>
      </c>
      <c r="CH267">
        <f t="shared" si="68"/>
        <v>75489.216912854303</v>
      </c>
      <c r="CI267" s="4">
        <f t="shared" si="69"/>
        <v>7.6384241483500787E-2</v>
      </c>
      <c r="CT267">
        <v>222</v>
      </c>
      <c r="CU267">
        <v>11.154123979885416</v>
      </c>
      <c r="CV267">
        <v>7.7621122805316745E-2</v>
      </c>
      <c r="CW267">
        <v>0.92542912055611048</v>
      </c>
      <c r="CX267">
        <f t="shared" si="70"/>
        <v>11.076502857080099</v>
      </c>
      <c r="CY267" s="4">
        <f t="shared" si="71"/>
        <v>7.0077283242608772E-3</v>
      </c>
      <c r="DJ267">
        <v>223</v>
      </c>
      <c r="DK267">
        <v>66680.903033383642</v>
      </c>
      <c r="DL267">
        <v>7325.4435920717806</v>
      </c>
      <c r="DM267">
        <v>0.93087464596170799</v>
      </c>
      <c r="DN267">
        <f t="shared" si="64"/>
        <v>59355.459441311861</v>
      </c>
      <c r="DO267" s="4">
        <f t="shared" si="65"/>
        <v>0.12341650896182289</v>
      </c>
      <c r="DZ267">
        <v>223</v>
      </c>
      <c r="EA267">
        <v>11.122053932092763</v>
      </c>
      <c r="EB267">
        <v>8.9852201624776029E-2</v>
      </c>
      <c r="EC267">
        <v>1.0751877608249893</v>
      </c>
      <c r="ED267">
        <f t="shared" si="66"/>
        <v>11.211906133717539</v>
      </c>
      <c r="EE267" s="4">
        <f t="shared" si="67"/>
        <v>8.013998739657989E-3</v>
      </c>
      <c r="EP267">
        <v>225</v>
      </c>
      <c r="EQ267">
        <v>11.208518700761571</v>
      </c>
      <c r="ER267">
        <v>-8.8541107915354189E-3</v>
      </c>
      <c r="ES267">
        <v>-0.11288695655149258</v>
      </c>
      <c r="ET267">
        <f t="shared" si="60"/>
        <v>11.199664589970036</v>
      </c>
      <c r="EU267" s="4">
        <f t="shared" si="61"/>
        <v>7.9056928182160032E-4</v>
      </c>
      <c r="FF267">
        <v>225</v>
      </c>
      <c r="FG267">
        <v>11.229674864186572</v>
      </c>
      <c r="FH267">
        <v>-3.0010274216536459E-2</v>
      </c>
      <c r="FI267">
        <v>-0.66404381893819164</v>
      </c>
      <c r="FJ267">
        <f t="shared" si="62"/>
        <v>11.199664589970036</v>
      </c>
      <c r="FK267">
        <f t="shared" si="63"/>
        <v>2.6795690152553713E-3</v>
      </c>
    </row>
    <row r="268" spans="2:167" x14ac:dyDescent="0.2">
      <c r="B268" s="81">
        <v>44646</v>
      </c>
      <c r="C268">
        <v>4.8561615732682135</v>
      </c>
      <c r="D268">
        <v>5.2379877883214299</v>
      </c>
      <c r="E268">
        <v>5.8268554944436284</v>
      </c>
      <c r="F268">
        <v>7.3787004254770538</v>
      </c>
      <c r="G268">
        <v>0</v>
      </c>
      <c r="H268">
        <v>0</v>
      </c>
      <c r="I268">
        <v>0</v>
      </c>
      <c r="J268">
        <v>1</v>
      </c>
      <c r="K268">
        <v>0</v>
      </c>
      <c r="L268">
        <v>1</v>
      </c>
      <c r="M268">
        <v>0</v>
      </c>
      <c r="N268">
        <v>13</v>
      </c>
      <c r="O268">
        <v>11.263901246833582</v>
      </c>
      <c r="P268" s="74">
        <v>77956.109363899464</v>
      </c>
      <c r="V268" s="81">
        <v>44583</v>
      </c>
      <c r="W268" s="3">
        <v>66.781508622549126</v>
      </c>
      <c r="X268" s="3">
        <v>92.12299999999999</v>
      </c>
      <c r="Y268" s="3">
        <v>177.70999999999998</v>
      </c>
      <c r="Z268" s="3">
        <v>871.69162499999993</v>
      </c>
      <c r="AG268">
        <v>226</v>
      </c>
      <c r="AH268">
        <v>84413.248787136981</v>
      </c>
      <c r="AI268">
        <v>-11757.546178301331</v>
      </c>
      <c r="AJ268">
        <v>-0.68168783734088212</v>
      </c>
      <c r="AK268">
        <f t="shared" si="58"/>
        <v>72655.702608835651</v>
      </c>
      <c r="AL268" s="4">
        <f t="shared" si="59"/>
        <v>0.16182551067741649</v>
      </c>
      <c r="AW268">
        <v>222</v>
      </c>
      <c r="AX268">
        <v>69502.520541776132</v>
      </c>
      <c r="AY268">
        <v>5986.6963710781711</v>
      </c>
      <c r="AZ268">
        <v>0.79830279448214969</v>
      </c>
      <c r="BA268">
        <f t="shared" si="72"/>
        <v>75489.216912854303</v>
      </c>
      <c r="BB268" s="4">
        <f t="shared" si="73"/>
        <v>7.9305318241534931E-2</v>
      </c>
      <c r="BN268">
        <v>222</v>
      </c>
      <c r="BO268">
        <v>11.151024445031913</v>
      </c>
      <c r="BP268">
        <v>8.0720657658819306E-2</v>
      </c>
      <c r="BQ268">
        <v>0.9985089622813299</v>
      </c>
      <c r="BR268">
        <f t="shared" si="74"/>
        <v>11.231745102690732</v>
      </c>
      <c r="BS268" s="4">
        <f t="shared" si="75"/>
        <v>7.1868313357183883E-3</v>
      </c>
      <c r="CD268">
        <v>223</v>
      </c>
      <c r="CE268">
        <v>66827.76317889044</v>
      </c>
      <c r="CF268">
        <v>7178.5834465649823</v>
      </c>
      <c r="CG268">
        <v>0.90850472568282814</v>
      </c>
      <c r="CH268">
        <f t="shared" si="68"/>
        <v>74006.346625455422</v>
      </c>
      <c r="CI268" s="4">
        <f t="shared" si="69"/>
        <v>9.6999565225069723E-2</v>
      </c>
      <c r="CT268">
        <v>223</v>
      </c>
      <c r="CU268">
        <v>11.124791872694518</v>
      </c>
      <c r="CV268">
        <v>8.7114261023021555E-2</v>
      </c>
      <c r="CW268">
        <v>1.0386099949704446</v>
      </c>
      <c r="CX268">
        <f t="shared" si="70"/>
        <v>11.037677611671496</v>
      </c>
      <c r="CY268" s="4">
        <f t="shared" si="71"/>
        <v>7.8924447775956894E-3</v>
      </c>
      <c r="DJ268">
        <v>224</v>
      </c>
      <c r="DK268">
        <v>66666.062840221639</v>
      </c>
      <c r="DL268">
        <v>6890.0690819098672</v>
      </c>
      <c r="DM268">
        <v>0.87554979253626486</v>
      </c>
      <c r="DN268">
        <f t="shared" si="64"/>
        <v>59775.993758311772</v>
      </c>
      <c r="DO268" s="4">
        <f t="shared" si="65"/>
        <v>0.11526481867901715</v>
      </c>
      <c r="DZ268">
        <v>224</v>
      </c>
      <c r="EA268">
        <v>11.121883102905269</v>
      </c>
      <c r="EB268">
        <v>8.3920990446328503E-2</v>
      </c>
      <c r="EC268">
        <v>1.0042138108202219</v>
      </c>
      <c r="ED268">
        <f t="shared" si="66"/>
        <v>11.205804093351597</v>
      </c>
      <c r="EE268" s="4">
        <f t="shared" si="67"/>
        <v>7.4890645728956495E-3</v>
      </c>
      <c r="EP268">
        <v>226</v>
      </c>
      <c r="EQ268">
        <v>11.206800009308552</v>
      </c>
      <c r="ER268">
        <v>-1.3312849118982228E-2</v>
      </c>
      <c r="ES268">
        <v>-0.16973438162845825</v>
      </c>
      <c r="ET268">
        <f t="shared" si="60"/>
        <v>11.193487160189569</v>
      </c>
      <c r="EU268" s="4">
        <f t="shared" si="61"/>
        <v>1.1893388475336193E-3</v>
      </c>
      <c r="FF268">
        <v>226</v>
      </c>
      <c r="FG268">
        <v>11.221495419663681</v>
      </c>
      <c r="FH268">
        <v>-2.8008259474111341E-2</v>
      </c>
      <c r="FI268">
        <v>-0.61974480635542806</v>
      </c>
      <c r="FJ268">
        <f t="shared" si="62"/>
        <v>11.193487160189569</v>
      </c>
      <c r="FK268">
        <f t="shared" si="63"/>
        <v>2.5021924868708209E-3</v>
      </c>
    </row>
    <row r="269" spans="2:167" x14ac:dyDescent="0.2">
      <c r="B269" s="81">
        <v>44653</v>
      </c>
      <c r="C269">
        <v>4.9215916939221502</v>
      </c>
      <c r="D269">
        <v>5.2484146391471418</v>
      </c>
      <c r="E269">
        <v>5.8500630784830738</v>
      </c>
      <c r="F269">
        <v>7.4080298556813089</v>
      </c>
      <c r="G269">
        <v>0</v>
      </c>
      <c r="H269">
        <v>0</v>
      </c>
      <c r="I269">
        <v>0</v>
      </c>
      <c r="J269">
        <v>1</v>
      </c>
      <c r="K269">
        <v>0</v>
      </c>
      <c r="L269">
        <v>1</v>
      </c>
      <c r="M269">
        <v>0</v>
      </c>
      <c r="N269">
        <v>14</v>
      </c>
      <c r="O269">
        <v>11.275476083485154</v>
      </c>
      <c r="P269" s="74">
        <v>78863.680959487465</v>
      </c>
      <c r="V269" s="81">
        <v>44590</v>
      </c>
      <c r="W269" s="3">
        <v>51.67815086225491</v>
      </c>
      <c r="X269" s="3">
        <v>96.728750000000019</v>
      </c>
      <c r="Y269" s="3">
        <v>186.09550000000002</v>
      </c>
      <c r="Z269" s="3">
        <v>905.55215625000005</v>
      </c>
      <c r="AG269">
        <v>227</v>
      </c>
      <c r="AH269">
        <v>82822.335347347776</v>
      </c>
      <c r="AI269">
        <v>-13925.861503026841</v>
      </c>
      <c r="AJ269">
        <v>-0.80740405073863175</v>
      </c>
      <c r="AK269">
        <f t="shared" si="58"/>
        <v>68896.473844320935</v>
      </c>
      <c r="AL269" s="4">
        <f t="shared" si="59"/>
        <v>0.20212734739507623</v>
      </c>
      <c r="AW269">
        <v>223</v>
      </c>
      <c r="AX269">
        <v>66611.596142522147</v>
      </c>
      <c r="AY269">
        <v>7394.7504829332756</v>
      </c>
      <c r="AZ269">
        <v>0.9860613615787428</v>
      </c>
      <c r="BA269">
        <f t="shared" si="72"/>
        <v>74006.346625455422</v>
      </c>
      <c r="BB269" s="4">
        <f t="shared" si="73"/>
        <v>9.9920490878410109E-2</v>
      </c>
      <c r="BN269">
        <v>223</v>
      </c>
      <c r="BO269">
        <v>11.121740582135699</v>
      </c>
      <c r="BP269">
        <v>9.0165551581840475E-2</v>
      </c>
      <c r="BQ269">
        <v>1.1153416480331502</v>
      </c>
      <c r="BR269">
        <f t="shared" si="74"/>
        <v>11.211906133717539</v>
      </c>
      <c r="BS269" s="4">
        <f t="shared" si="75"/>
        <v>8.0419467043775748E-3</v>
      </c>
      <c r="CD269">
        <v>224</v>
      </c>
      <c r="CE269">
        <v>66843.808640862073</v>
      </c>
      <c r="CF269">
        <v>6712.3232812694332</v>
      </c>
      <c r="CG269">
        <v>0.84949593004483093</v>
      </c>
      <c r="CH269">
        <f t="shared" si="68"/>
        <v>73556.131922131506</v>
      </c>
      <c r="CI269" s="4">
        <f t="shared" si="69"/>
        <v>9.1254435298137732E-2</v>
      </c>
      <c r="CT269">
        <v>224</v>
      </c>
      <c r="CU269">
        <v>11.12510905611788</v>
      </c>
      <c r="CV269">
        <v>8.069503723371696E-2</v>
      </c>
      <c r="CW269">
        <v>0.96207752015829062</v>
      </c>
      <c r="CX269">
        <f t="shared" si="70"/>
        <v>11.044414018884163</v>
      </c>
      <c r="CY269" s="4">
        <f t="shared" si="71"/>
        <v>7.3064118291601065E-3</v>
      </c>
      <c r="DJ269">
        <v>225</v>
      </c>
      <c r="DK269">
        <v>66651.373311520583</v>
      </c>
      <c r="DL269">
        <v>6454.5439513316087</v>
      </c>
      <c r="DM269">
        <v>0.82020579914680747</v>
      </c>
      <c r="DN269">
        <f t="shared" si="64"/>
        <v>60196.829360188975</v>
      </c>
      <c r="DO269" s="4">
        <f t="shared" si="65"/>
        <v>0.10722398538153416</v>
      </c>
      <c r="DZ269">
        <v>225</v>
      </c>
      <c r="EA269">
        <v>11.121714008054193</v>
      </c>
      <c r="EB269">
        <v>7.7950581915843031E-2</v>
      </c>
      <c r="EC269">
        <v>0.93277081818315533</v>
      </c>
      <c r="ED269">
        <f t="shared" si="66"/>
        <v>11.199664589970036</v>
      </c>
      <c r="EE269" s="4">
        <f t="shared" si="67"/>
        <v>6.9600818211692167E-3</v>
      </c>
      <c r="EP269">
        <v>227</v>
      </c>
      <c r="EQ269">
        <v>11.19829797402457</v>
      </c>
      <c r="ER269">
        <v>-5.7937696208780309E-2</v>
      </c>
      <c r="ES269">
        <v>-0.7386862835358724</v>
      </c>
      <c r="ET269">
        <f t="shared" si="60"/>
        <v>11.140360277815789</v>
      </c>
      <c r="EU269" s="4">
        <f t="shared" si="61"/>
        <v>5.200702200282856E-3</v>
      </c>
      <c r="FF269">
        <v>227</v>
      </c>
      <c r="FG269">
        <v>11.144613808345401</v>
      </c>
      <c r="FH269">
        <v>-4.2535305296116377E-3</v>
      </c>
      <c r="FI269">
        <v>-9.4118788667952563E-2</v>
      </c>
      <c r="FJ269">
        <f t="shared" si="62"/>
        <v>11.140360277815789</v>
      </c>
      <c r="FK269">
        <f t="shared" si="63"/>
        <v>3.8181265448675389E-4</v>
      </c>
    </row>
    <row r="270" spans="2:167" x14ac:dyDescent="0.2">
      <c r="B270" s="81">
        <v>44660</v>
      </c>
      <c r="C270">
        <v>4.9840341021068264</v>
      </c>
      <c r="D270">
        <v>5.2562847092136726</v>
      </c>
      <c r="E270">
        <v>5.8655906978246142</v>
      </c>
      <c r="F270">
        <v>7.4306765135562429</v>
      </c>
      <c r="G270">
        <v>0</v>
      </c>
      <c r="H270">
        <v>0</v>
      </c>
      <c r="I270">
        <v>0</v>
      </c>
      <c r="J270">
        <v>1</v>
      </c>
      <c r="K270">
        <v>0</v>
      </c>
      <c r="L270">
        <v>1</v>
      </c>
      <c r="M270">
        <v>0</v>
      </c>
      <c r="N270">
        <v>15</v>
      </c>
      <c r="O270">
        <v>11.285312920484555</v>
      </c>
      <c r="P270" s="74">
        <v>79643.278233552875</v>
      </c>
      <c r="V270" s="81">
        <v>44597</v>
      </c>
      <c r="W270" s="3">
        <v>50.167815086225488</v>
      </c>
      <c r="X270" s="3">
        <v>101.56514750000004</v>
      </c>
      <c r="Y270" s="3">
        <v>195.15027500000002</v>
      </c>
      <c r="Z270" s="3">
        <v>944.0229290625</v>
      </c>
      <c r="AG270">
        <v>228</v>
      </c>
      <c r="AH270">
        <v>82797.945034264034</v>
      </c>
      <c r="AI270">
        <v>-14337.897499771367</v>
      </c>
      <c r="AJ270">
        <v>-0.831293383025137</v>
      </c>
      <c r="AK270">
        <f t="shared" si="58"/>
        <v>68460.047534492667</v>
      </c>
      <c r="AL270" s="4">
        <f t="shared" si="59"/>
        <v>0.20943452445818725</v>
      </c>
      <c r="AW270">
        <v>224</v>
      </c>
      <c r="AX270">
        <v>66587.498752480446</v>
      </c>
      <c r="AY270">
        <v>6968.6331696510606</v>
      </c>
      <c r="AZ270">
        <v>0.92924026679034033</v>
      </c>
      <c r="BA270">
        <f t="shared" si="72"/>
        <v>73556.131922131506</v>
      </c>
      <c r="BB270" s="4">
        <f t="shared" si="73"/>
        <v>9.4738983515721603E-2</v>
      </c>
      <c r="BN270">
        <v>224</v>
      </c>
      <c r="BO270">
        <v>11.121482964870919</v>
      </c>
      <c r="BP270">
        <v>8.4321128480677743E-2</v>
      </c>
      <c r="BQ270">
        <v>1.0430465377710321</v>
      </c>
      <c r="BR270">
        <f t="shared" si="74"/>
        <v>11.205804093351597</v>
      </c>
      <c r="BS270" s="4">
        <f t="shared" si="75"/>
        <v>7.5247726783574118E-3</v>
      </c>
      <c r="CD270">
        <v>225</v>
      </c>
      <c r="CE270">
        <v>66861.032801509558</v>
      </c>
      <c r="CF270">
        <v>6244.8844613426336</v>
      </c>
      <c r="CG270">
        <v>0.79033796663433231</v>
      </c>
      <c r="CH270">
        <f t="shared" si="68"/>
        <v>73105.917262852192</v>
      </c>
      <c r="CI270" s="4">
        <f t="shared" si="69"/>
        <v>8.5422421264330264E-2</v>
      </c>
      <c r="CT270">
        <v>225</v>
      </c>
      <c r="CU270">
        <v>11.125443184742933</v>
      </c>
      <c r="CV270">
        <v>7.4221405227103077E-2</v>
      </c>
      <c r="CW270">
        <v>0.88489636948477546</v>
      </c>
      <c r="CX270">
        <f t="shared" si="70"/>
        <v>11.05122177951583</v>
      </c>
      <c r="CY270" s="4">
        <f t="shared" si="71"/>
        <v>6.7161266607351378E-3</v>
      </c>
      <c r="DJ270">
        <v>226</v>
      </c>
      <c r="DK270">
        <v>66636.831418771821</v>
      </c>
      <c r="DL270">
        <v>6018.87119006383</v>
      </c>
      <c r="DM270">
        <v>0.76484304571038331</v>
      </c>
      <c r="DN270">
        <f t="shared" si="64"/>
        <v>60617.960228707991</v>
      </c>
      <c r="DO270" s="4">
        <f t="shared" si="65"/>
        <v>9.9291879293776697E-2</v>
      </c>
      <c r="DZ270">
        <v>226</v>
      </c>
      <c r="EA270">
        <v>11.121546612677612</v>
      </c>
      <c r="EB270">
        <v>7.194054751195722E-2</v>
      </c>
      <c r="EC270">
        <v>0.86085365514935253</v>
      </c>
      <c r="ED270">
        <f t="shared" si="66"/>
        <v>11.193487160189569</v>
      </c>
      <c r="EE270" s="4">
        <f t="shared" si="67"/>
        <v>6.4270004943427174E-3</v>
      </c>
      <c r="EP270">
        <v>228</v>
      </c>
      <c r="EQ270">
        <v>11.197677664762661</v>
      </c>
      <c r="ER270">
        <v>-6.3672058339072635E-2</v>
      </c>
      <c r="ES270">
        <v>-0.8117974862183247</v>
      </c>
      <c r="ET270">
        <f t="shared" si="60"/>
        <v>11.134005606423589</v>
      </c>
      <c r="EU270" s="4">
        <f t="shared" si="61"/>
        <v>5.7187018391959537E-3</v>
      </c>
      <c r="FF270">
        <v>228</v>
      </c>
      <c r="FG270">
        <v>11.13901048313399</v>
      </c>
      <c r="FH270">
        <v>-5.0048767104016179E-3</v>
      </c>
      <c r="FI270">
        <v>-0.11074398787927739</v>
      </c>
      <c r="FJ270">
        <f t="shared" si="62"/>
        <v>11.134005606423589</v>
      </c>
      <c r="FK270">
        <f t="shared" si="63"/>
        <v>4.495126809990228E-4</v>
      </c>
    </row>
    <row r="271" spans="2:167" x14ac:dyDescent="0.2">
      <c r="B271" s="81">
        <v>44667</v>
      </c>
      <c r="C271">
        <v>5.0480358114102559</v>
      </c>
      <c r="D271">
        <v>4.6541260967046476</v>
      </c>
      <c r="E271">
        <v>5.556253599191928</v>
      </c>
      <c r="F271">
        <v>7.230364669518087</v>
      </c>
      <c r="G271">
        <v>0</v>
      </c>
      <c r="H271">
        <v>0</v>
      </c>
      <c r="I271">
        <v>0</v>
      </c>
      <c r="J271">
        <v>1</v>
      </c>
      <c r="K271">
        <v>0</v>
      </c>
      <c r="L271">
        <v>1</v>
      </c>
      <c r="M271">
        <v>0</v>
      </c>
      <c r="N271">
        <v>16</v>
      </c>
      <c r="O271">
        <v>11.183172944910835</v>
      </c>
      <c r="P271" s="74">
        <v>71910.167465230901</v>
      </c>
      <c r="V271" s="81">
        <v>44604</v>
      </c>
      <c r="W271" s="3">
        <v>58.940034839141617</v>
      </c>
      <c r="X271" s="3">
        <v>106.64340087500003</v>
      </c>
      <c r="Y271" s="3">
        <v>204.78278875000004</v>
      </c>
      <c r="Z271" s="3">
        <v>986.45929101562501</v>
      </c>
      <c r="AG271">
        <v>229</v>
      </c>
      <c r="AH271">
        <v>82773.554721180291</v>
      </c>
      <c r="AI271">
        <v>-14224.22847914169</v>
      </c>
      <c r="AJ271">
        <v>-0.8247029952290249</v>
      </c>
      <c r="AK271">
        <f t="shared" si="58"/>
        <v>68549.326242038602</v>
      </c>
      <c r="AL271" s="4">
        <f t="shared" si="59"/>
        <v>0.20750354903442553</v>
      </c>
      <c r="AW271">
        <v>225</v>
      </c>
      <c r="AX271">
        <v>66563.401362438744</v>
      </c>
      <c r="AY271">
        <v>6542.5159004134475</v>
      </c>
      <c r="AZ271">
        <v>0.87241917787511514</v>
      </c>
      <c r="BA271">
        <f t="shared" si="72"/>
        <v>73105.917262852192</v>
      </c>
      <c r="BB271" s="4">
        <f t="shared" si="73"/>
        <v>8.9493657221888664E-2</v>
      </c>
      <c r="BN271">
        <v>225</v>
      </c>
      <c r="BO271">
        <v>11.12122534760614</v>
      </c>
      <c r="BP271">
        <v>7.8439242363895545E-2</v>
      </c>
      <c r="BQ271">
        <v>0.9702880125921497</v>
      </c>
      <c r="BR271">
        <f t="shared" si="74"/>
        <v>11.199664589970036</v>
      </c>
      <c r="BS271" s="4">
        <f t="shared" si="75"/>
        <v>7.0037135249695374E-3</v>
      </c>
      <c r="CD271">
        <v>226</v>
      </c>
      <c r="CE271">
        <v>66879.435660832838</v>
      </c>
      <c r="CF271">
        <v>5776.2669480028126</v>
      </c>
      <c r="CG271">
        <v>0.73103083054320217</v>
      </c>
      <c r="CH271">
        <f t="shared" si="68"/>
        <v>72655.702608835651</v>
      </c>
      <c r="CI271" s="4">
        <f t="shared" si="69"/>
        <v>7.9501907497903146E-2</v>
      </c>
      <c r="CT271">
        <v>226</v>
      </c>
      <c r="CU271">
        <v>11.125794258569679</v>
      </c>
      <c r="CV271">
        <v>6.7692901619890833E-2</v>
      </c>
      <c r="CW271">
        <v>0.80706101831466859</v>
      </c>
      <c r="CX271">
        <f t="shared" si="70"/>
        <v>11.058101356949788</v>
      </c>
      <c r="CY271" s="4">
        <f t="shared" si="71"/>
        <v>6.1215663914445176E-3</v>
      </c>
      <c r="DJ271">
        <v>227</v>
      </c>
      <c r="DK271">
        <v>65045.210157579662</v>
      </c>
      <c r="DL271">
        <v>3851.263686741273</v>
      </c>
      <c r="DM271">
        <v>0.48939612677933997</v>
      </c>
      <c r="DN271">
        <f t="shared" si="64"/>
        <v>61193.946470838389</v>
      </c>
      <c r="DO271" s="4">
        <f t="shared" si="65"/>
        <v>6.293537038956247E-2</v>
      </c>
      <c r="DZ271">
        <v>227</v>
      </c>
      <c r="EA271">
        <v>11.102555465001025</v>
      </c>
      <c r="EB271">
        <v>3.7804812814764333E-2</v>
      </c>
      <c r="EC271">
        <v>0.45237925508445376</v>
      </c>
      <c r="ED271">
        <f t="shared" si="66"/>
        <v>11.140360277815789</v>
      </c>
      <c r="EE271" s="4">
        <f t="shared" si="67"/>
        <v>3.3935000190295867E-3</v>
      </c>
      <c r="EP271">
        <v>229</v>
      </c>
      <c r="EQ271">
        <v>11.197848666783491</v>
      </c>
      <c r="ER271">
        <v>-6.2539810549740338E-2</v>
      </c>
      <c r="ES271">
        <v>-0.7973617049174998</v>
      </c>
      <c r="ET271">
        <f t="shared" si="60"/>
        <v>11.135308856233751</v>
      </c>
      <c r="EU271" s="4">
        <f t="shared" si="61"/>
        <v>5.6163516753043987E-3</v>
      </c>
      <c r="FF271">
        <v>229</v>
      </c>
      <c r="FG271">
        <v>11.13935566924923</v>
      </c>
      <c r="FH271">
        <v>-4.0468130154796E-3</v>
      </c>
      <c r="FI271">
        <v>-8.9544705587765019E-2</v>
      </c>
      <c r="FJ271">
        <f t="shared" si="62"/>
        <v>11.135308856233751</v>
      </c>
      <c r="FK271">
        <f t="shared" si="63"/>
        <v>3.6342171265542578E-4</v>
      </c>
    </row>
    <row r="272" spans="2:167" x14ac:dyDescent="0.2">
      <c r="B272" s="81">
        <v>44674</v>
      </c>
      <c r="C272">
        <v>5.113964107826269</v>
      </c>
      <c r="D272">
        <v>4.5679082632783716</v>
      </c>
      <c r="E272">
        <v>5.3562639179033216</v>
      </c>
      <c r="F272">
        <v>7.0625328449356504</v>
      </c>
      <c r="G272">
        <v>0</v>
      </c>
      <c r="H272">
        <v>0</v>
      </c>
      <c r="I272">
        <v>0</v>
      </c>
      <c r="J272">
        <v>1</v>
      </c>
      <c r="K272">
        <v>0</v>
      </c>
      <c r="L272">
        <v>1</v>
      </c>
      <c r="M272">
        <v>0</v>
      </c>
      <c r="N272">
        <v>17</v>
      </c>
      <c r="O272">
        <v>11.153277589339071</v>
      </c>
      <c r="P272" s="74">
        <v>69792.203816507463</v>
      </c>
      <c r="V272" s="81">
        <v>44611</v>
      </c>
      <c r="W272" s="3">
        <v>50.894003483914162</v>
      </c>
      <c r="X272" s="3">
        <v>111.97557051875003</v>
      </c>
      <c r="Y272" s="3">
        <v>214.95942818750004</v>
      </c>
      <c r="Z272" s="3">
        <v>1032.4469064164064</v>
      </c>
      <c r="AG272">
        <v>230</v>
      </c>
      <c r="AH272">
        <v>82749.164408096549</v>
      </c>
      <c r="AI272">
        <v>-14054.55517789947</v>
      </c>
      <c r="AJ272">
        <v>-0.81486554921569299</v>
      </c>
      <c r="AK272">
        <f t="shared" si="58"/>
        <v>68694.609230197078</v>
      </c>
      <c r="AL272" s="4">
        <f t="shared" si="59"/>
        <v>0.20459473218345797</v>
      </c>
      <c r="AW272">
        <v>226</v>
      </c>
      <c r="AX272">
        <v>66539.303972397043</v>
      </c>
      <c r="AY272">
        <v>6116.3986364386074</v>
      </c>
      <c r="AZ272">
        <v>0.81559808966166025</v>
      </c>
      <c r="BA272">
        <f t="shared" si="72"/>
        <v>72655.702608835651</v>
      </c>
      <c r="BB272" s="4">
        <f t="shared" si="73"/>
        <v>8.4183325146108948E-2</v>
      </c>
      <c r="BN272">
        <v>226</v>
      </c>
      <c r="BO272">
        <v>11.120967730341359</v>
      </c>
      <c r="BP272">
        <v>7.2519429848210137E-2</v>
      </c>
      <c r="BQ272">
        <v>0.89706034047727501</v>
      </c>
      <c r="BR272">
        <f t="shared" si="74"/>
        <v>11.193487160189569</v>
      </c>
      <c r="BS272" s="4">
        <f t="shared" si="75"/>
        <v>6.4787164902578914E-3</v>
      </c>
      <c r="CD272">
        <v>227</v>
      </c>
      <c r="CE272">
        <v>65270.760369310825</v>
      </c>
      <c r="CF272">
        <v>3625.7134750101104</v>
      </c>
      <c r="CG272">
        <v>0.45886181452620606</v>
      </c>
      <c r="CH272">
        <f t="shared" si="68"/>
        <v>68896.473844320935</v>
      </c>
      <c r="CI272" s="4">
        <f t="shared" si="69"/>
        <v>5.2625530345759113E-2</v>
      </c>
      <c r="CT272">
        <v>227</v>
      </c>
      <c r="CU272">
        <v>11.106497692448155</v>
      </c>
      <c r="CV272">
        <v>3.3862585367634424E-2</v>
      </c>
      <c r="CW272">
        <v>0.403722871609629</v>
      </c>
      <c r="CX272">
        <f t="shared" si="70"/>
        <v>11.07263510708052</v>
      </c>
      <c r="CY272" s="4">
        <f t="shared" si="71"/>
        <v>3.058222820508247E-3</v>
      </c>
      <c r="DJ272">
        <v>228</v>
      </c>
      <c r="DK272">
        <v>65030.954809271767</v>
      </c>
      <c r="DL272">
        <v>3429.0927252209003</v>
      </c>
      <c r="DM272">
        <v>0.43574910330544192</v>
      </c>
      <c r="DN272">
        <f t="shared" si="64"/>
        <v>61601.862084050867</v>
      </c>
      <c r="DO272" s="4">
        <f t="shared" si="65"/>
        <v>5.5665407005752107E-2</v>
      </c>
      <c r="DZ272">
        <v>228</v>
      </c>
      <c r="EA272">
        <v>11.102391368109407</v>
      </c>
      <c r="EB272">
        <v>3.1614238314181975E-2</v>
      </c>
      <c r="EC272">
        <v>0.37830171646946142</v>
      </c>
      <c r="ED272">
        <f t="shared" si="66"/>
        <v>11.134005606423589</v>
      </c>
      <c r="EE272" s="4">
        <f t="shared" si="67"/>
        <v>2.8394307881381559E-3</v>
      </c>
      <c r="EP272">
        <v>230</v>
      </c>
      <c r="EQ272">
        <v>11.198101969999708</v>
      </c>
      <c r="ER272">
        <v>-6.067596313302559E-2</v>
      </c>
      <c r="ES272">
        <v>-0.77359827261999148</v>
      </c>
      <c r="ET272">
        <f t="shared" si="60"/>
        <v>11.137426006866683</v>
      </c>
      <c r="EU272" s="4">
        <f t="shared" si="61"/>
        <v>5.4479341183156999E-3</v>
      </c>
      <c r="FF272">
        <v>230</v>
      </c>
      <c r="FG272">
        <v>11.140318286446202</v>
      </c>
      <c r="FH272">
        <v>-2.8922795795196521E-3</v>
      </c>
      <c r="FI272">
        <v>-6.3998094904540226E-2</v>
      </c>
      <c r="FJ272">
        <f t="shared" si="62"/>
        <v>11.137426006866683</v>
      </c>
      <c r="FK272">
        <f t="shared" si="63"/>
        <v>2.596901274797644E-4</v>
      </c>
    </row>
    <row r="273" spans="2:167" x14ac:dyDescent="0.2">
      <c r="B273" s="81">
        <v>44681</v>
      </c>
      <c r="C273">
        <v>5.1817889954598835</v>
      </c>
      <c r="D273">
        <v>4.5588631038425218</v>
      </c>
      <c r="E273">
        <v>5.2389488106074014</v>
      </c>
      <c r="F273">
        <v>6.9267773896021261</v>
      </c>
      <c r="G273">
        <v>0</v>
      </c>
      <c r="H273">
        <v>0</v>
      </c>
      <c r="I273">
        <v>0</v>
      </c>
      <c r="J273">
        <v>1</v>
      </c>
      <c r="K273">
        <v>0</v>
      </c>
      <c r="L273">
        <v>1</v>
      </c>
      <c r="M273">
        <v>0</v>
      </c>
      <c r="N273">
        <v>18</v>
      </c>
      <c r="O273">
        <v>11.14361237608745</v>
      </c>
      <c r="P273" s="74">
        <v>69120.896672585615</v>
      </c>
      <c r="V273" s="81">
        <v>44618</v>
      </c>
      <c r="W273" s="3">
        <v>50.089400348391415</v>
      </c>
      <c r="X273" s="3">
        <v>117.57434900468753</v>
      </c>
      <c r="Y273" s="3">
        <v>225.67614959687506</v>
      </c>
      <c r="Z273" s="3">
        <v>1081.7345073322265</v>
      </c>
      <c r="AG273">
        <v>231</v>
      </c>
      <c r="AH273">
        <v>82724.774095012806</v>
      </c>
      <c r="AI273">
        <v>-13879.244324868734</v>
      </c>
      <c r="AJ273">
        <v>-0.80470124499331541</v>
      </c>
      <c r="AK273">
        <f t="shared" si="58"/>
        <v>68845.529770144072</v>
      </c>
      <c r="AL273" s="4">
        <f t="shared" si="59"/>
        <v>0.20159978972066364</v>
      </c>
      <c r="AW273">
        <v>227</v>
      </c>
      <c r="AX273">
        <v>64947.365301960788</v>
      </c>
      <c r="AY273">
        <v>3949.1085423601471</v>
      </c>
      <c r="AZ273">
        <v>0.52659834233612068</v>
      </c>
      <c r="BA273">
        <f t="shared" si="72"/>
        <v>68896.473844320935</v>
      </c>
      <c r="BB273" s="4">
        <f t="shared" si="73"/>
        <v>5.731945805069192E-2</v>
      </c>
      <c r="BN273">
        <v>227</v>
      </c>
      <c r="BO273">
        <v>11.101903720450808</v>
      </c>
      <c r="BP273">
        <v>3.8456557364980881E-2</v>
      </c>
      <c r="BQ273">
        <v>0.47570495956215869</v>
      </c>
      <c r="BR273">
        <f t="shared" si="74"/>
        <v>11.140360277815789</v>
      </c>
      <c r="BS273" s="4">
        <f t="shared" si="75"/>
        <v>3.4520030237766047E-3</v>
      </c>
      <c r="CD273">
        <v>228</v>
      </c>
      <c r="CE273">
        <v>65291.520625985744</v>
      </c>
      <c r="CF273">
        <v>3168.5269085069231</v>
      </c>
      <c r="CG273">
        <v>0.40100135232239842</v>
      </c>
      <c r="CH273">
        <f t="shared" si="68"/>
        <v>68460.047534492667</v>
      </c>
      <c r="CI273" s="4">
        <f t="shared" si="69"/>
        <v>4.6282861648766806E-2</v>
      </c>
      <c r="CT273">
        <v>228</v>
      </c>
      <c r="CU273">
        <v>11.10688265667828</v>
      </c>
      <c r="CV273">
        <v>2.7122949745308489E-2</v>
      </c>
      <c r="CW273">
        <v>0.32337032269738231</v>
      </c>
      <c r="CX273">
        <f t="shared" si="70"/>
        <v>11.079759706932972</v>
      </c>
      <c r="CY273" s="4">
        <f t="shared" si="71"/>
        <v>2.4479727415330824E-3</v>
      </c>
      <c r="DJ273">
        <v>229</v>
      </c>
      <c r="DK273">
        <v>65016.838539749857</v>
      </c>
      <c r="DL273">
        <v>3532.4877022887449</v>
      </c>
      <c r="DM273">
        <v>0.44888793393904564</v>
      </c>
      <c r="DN273">
        <f t="shared" si="64"/>
        <v>61484.350837461112</v>
      </c>
      <c r="DO273" s="4">
        <f t="shared" si="65"/>
        <v>5.7453443911722572E-2</v>
      </c>
      <c r="DZ273">
        <v>229</v>
      </c>
      <c r="EA273">
        <v>11.102228872188597</v>
      </c>
      <c r="EB273">
        <v>3.3079984045153665E-2</v>
      </c>
      <c r="EC273">
        <v>0.39584109604975748</v>
      </c>
      <c r="ED273">
        <f t="shared" si="66"/>
        <v>11.135308856233751</v>
      </c>
      <c r="EE273" s="4">
        <f t="shared" si="67"/>
        <v>2.9707289193541212E-3</v>
      </c>
      <c r="EP273">
        <v>231</v>
      </c>
      <c r="EQ273">
        <v>11.198366705103139</v>
      </c>
      <c r="ER273">
        <v>-5.8746130139970987E-2</v>
      </c>
      <c r="ES273">
        <v>-0.74899354625414793</v>
      </c>
      <c r="ET273">
        <f t="shared" si="60"/>
        <v>11.139620574963168</v>
      </c>
      <c r="EU273" s="4">
        <f t="shared" si="61"/>
        <v>5.2736203845224075E-3</v>
      </c>
      <c r="FF273">
        <v>231</v>
      </c>
      <c r="FG273">
        <v>11.141345773848574</v>
      </c>
      <c r="FH273">
        <v>-1.7251988854063427E-3</v>
      </c>
      <c r="FI273">
        <v>-3.8173848330312128E-2</v>
      </c>
      <c r="FJ273">
        <f t="shared" si="62"/>
        <v>11.139620574963168</v>
      </c>
      <c r="FK273">
        <f t="shared" si="63"/>
        <v>1.5487052487979798E-4</v>
      </c>
    </row>
    <row r="274" spans="2:167" x14ac:dyDescent="0.2">
      <c r="B274" s="81">
        <v>44688</v>
      </c>
      <c r="C274">
        <v>5.2514392099664624</v>
      </c>
      <c r="D274">
        <v>4.5579540717472113</v>
      </c>
      <c r="E274">
        <v>5.1746909414228242</v>
      </c>
      <c r="F274">
        <v>6.8206874950450338</v>
      </c>
      <c r="G274">
        <v>0</v>
      </c>
      <c r="H274">
        <v>0</v>
      </c>
      <c r="I274">
        <v>0</v>
      </c>
      <c r="J274">
        <v>1</v>
      </c>
      <c r="K274">
        <v>0</v>
      </c>
      <c r="L274">
        <v>1</v>
      </c>
      <c r="M274">
        <v>0</v>
      </c>
      <c r="N274">
        <v>19</v>
      </c>
      <c r="O274">
        <v>11.229633511126993</v>
      </c>
      <c r="P274" s="74">
        <v>75329.982697247338</v>
      </c>
      <c r="V274" s="81">
        <v>44625</v>
      </c>
      <c r="W274" s="3">
        <v>85.155364930193855</v>
      </c>
      <c r="X274" s="3">
        <v>123.45306645092191</v>
      </c>
      <c r="Y274" s="3">
        <v>236.94433207671881</v>
      </c>
      <c r="Z274" s="3">
        <v>1134.186911615338</v>
      </c>
      <c r="AG274">
        <v>232</v>
      </c>
      <c r="AH274">
        <v>83831.116009281017</v>
      </c>
      <c r="AI274">
        <v>-14465.756953283213</v>
      </c>
      <c r="AJ274">
        <v>-0.83870651438999033</v>
      </c>
      <c r="AK274">
        <f t="shared" si="58"/>
        <v>69365.359055997804</v>
      </c>
      <c r="AL274" s="4">
        <f t="shared" si="59"/>
        <v>0.20854439665777819</v>
      </c>
      <c r="AW274">
        <v>228</v>
      </c>
      <c r="AX274">
        <v>64923.267911919073</v>
      </c>
      <c r="AY274">
        <v>3536.7796225735947</v>
      </c>
      <c r="AZ274">
        <v>0.47161587646368991</v>
      </c>
      <c r="BA274">
        <f t="shared" si="72"/>
        <v>68460.047534492667</v>
      </c>
      <c r="BB274" s="4">
        <f t="shared" si="73"/>
        <v>5.1661951020288678E-2</v>
      </c>
      <c r="BN274">
        <v>228</v>
      </c>
      <c r="BO274">
        <v>11.101646103186027</v>
      </c>
      <c r="BP274">
        <v>3.2359503237561427E-2</v>
      </c>
      <c r="BQ274">
        <v>0.40028482094690371</v>
      </c>
      <c r="BR274">
        <f t="shared" si="74"/>
        <v>11.134005606423589</v>
      </c>
      <c r="BS274" s="4">
        <f t="shared" si="75"/>
        <v>2.9063667094699611E-3</v>
      </c>
      <c r="CD274">
        <v>229</v>
      </c>
      <c r="CE274">
        <v>65313.459581336501</v>
      </c>
      <c r="CF274">
        <v>3235.8666607021005</v>
      </c>
      <c r="CG274">
        <v>0.40952371380931596</v>
      </c>
      <c r="CH274">
        <f t="shared" si="68"/>
        <v>68549.326242038602</v>
      </c>
      <c r="CI274" s="4">
        <f t="shared" si="69"/>
        <v>4.7204937496784193E-2</v>
      </c>
      <c r="CT274">
        <v>229</v>
      </c>
      <c r="CU274">
        <v>11.107284566110097</v>
      </c>
      <c r="CV274">
        <v>2.8024290123653373E-2</v>
      </c>
      <c r="CW274">
        <v>0.33411645214652086</v>
      </c>
      <c r="CX274">
        <f t="shared" si="70"/>
        <v>11.079260275986444</v>
      </c>
      <c r="CY274" s="4">
        <f t="shared" si="71"/>
        <v>2.5294369322105509E-3</v>
      </c>
      <c r="DJ274">
        <v>230</v>
      </c>
      <c r="DK274">
        <v>65002.85866143788</v>
      </c>
      <c r="DL274">
        <v>3691.7505687591984</v>
      </c>
      <c r="DM274">
        <v>0.46912613010794157</v>
      </c>
      <c r="DN274">
        <f t="shared" si="64"/>
        <v>61311.108092678682</v>
      </c>
      <c r="DO274" s="4">
        <f t="shared" si="65"/>
        <v>6.021340477452633E-2</v>
      </c>
      <c r="DZ274">
        <v>230</v>
      </c>
      <c r="EA274">
        <v>11.102067946301229</v>
      </c>
      <c r="EB274">
        <v>3.5358060565453542E-2</v>
      </c>
      <c r="EC274">
        <v>0.42310097336559405</v>
      </c>
      <c r="ED274">
        <f t="shared" si="66"/>
        <v>11.137426006866683</v>
      </c>
      <c r="EE274" s="4">
        <f t="shared" si="67"/>
        <v>3.1747066641478775E-3</v>
      </c>
      <c r="EP274">
        <v>232</v>
      </c>
      <c r="EQ274">
        <v>11.146492459368734</v>
      </c>
      <c r="ER274">
        <v>6.5041346078231754E-4</v>
      </c>
      <c r="ES274">
        <v>8.2925544774109239E-3</v>
      </c>
      <c r="ET274">
        <f t="shared" si="60"/>
        <v>11.147142872829516</v>
      </c>
      <c r="EU274" s="4">
        <f t="shared" si="61"/>
        <v>5.8347997168643178E-5</v>
      </c>
      <c r="FF274">
        <v>232</v>
      </c>
      <c r="FG274">
        <v>11.159277888819069</v>
      </c>
      <c r="FH274">
        <v>-1.2135015989553466E-2</v>
      </c>
      <c r="FI274">
        <v>-0.26851411961237026</v>
      </c>
      <c r="FJ274">
        <f t="shared" si="62"/>
        <v>11.147142872829516</v>
      </c>
      <c r="FK274">
        <f t="shared" si="63"/>
        <v>1.0886211945064265E-3</v>
      </c>
    </row>
    <row r="275" spans="2:167" x14ac:dyDescent="0.2">
      <c r="B275" s="81">
        <v>44695</v>
      </c>
      <c r="C275">
        <v>5.3228366046194706</v>
      </c>
      <c r="D275">
        <v>4.5578631230724849</v>
      </c>
      <c r="E275">
        <v>5.140944198494088</v>
      </c>
      <c r="F275">
        <v>6.7404727942216276</v>
      </c>
      <c r="G275">
        <v>0</v>
      </c>
      <c r="H275">
        <v>0</v>
      </c>
      <c r="I275">
        <v>0</v>
      </c>
      <c r="J275">
        <v>1</v>
      </c>
      <c r="K275">
        <v>0</v>
      </c>
      <c r="L275">
        <v>1</v>
      </c>
      <c r="M275">
        <v>0</v>
      </c>
      <c r="N275">
        <v>20</v>
      </c>
      <c r="O275">
        <v>11.230622770260577</v>
      </c>
      <c r="P275" s="74">
        <v>75404.54044304842</v>
      </c>
      <c r="V275" s="81">
        <v>44632</v>
      </c>
      <c r="W275" s="3">
        <v>79.395398361921835</v>
      </c>
      <c r="X275" s="3">
        <v>129.625719773068</v>
      </c>
      <c r="Y275" s="3">
        <v>248.78373618055474</v>
      </c>
      <c r="Z275" s="3">
        <v>1189.752232437655</v>
      </c>
      <c r="AG275">
        <v>233</v>
      </c>
      <c r="AH275">
        <v>83806.725696197274</v>
      </c>
      <c r="AI275">
        <v>-14289.825554082068</v>
      </c>
      <c r="AJ275">
        <v>-0.82850623167597337</v>
      </c>
      <c r="AK275">
        <f t="shared" si="58"/>
        <v>69516.900142115206</v>
      </c>
      <c r="AL275" s="4">
        <f t="shared" si="59"/>
        <v>0.20555901550369776</v>
      </c>
      <c r="AW275">
        <v>229</v>
      </c>
      <c r="AX275">
        <v>64899.170521877386</v>
      </c>
      <c r="AY275">
        <v>3650.1557201612159</v>
      </c>
      <c r="AZ275">
        <v>0.48673414034774565</v>
      </c>
      <c r="BA275">
        <f t="shared" si="72"/>
        <v>68549.326242038602</v>
      </c>
      <c r="BB275" s="4">
        <f t="shared" si="73"/>
        <v>5.3248600974909646E-2</v>
      </c>
      <c r="BN275">
        <v>229</v>
      </c>
      <c r="BO275">
        <v>11.101388485921248</v>
      </c>
      <c r="BP275">
        <v>3.3920370312502612E-2</v>
      </c>
      <c r="BQ275">
        <v>0.41959263890158477</v>
      </c>
      <c r="BR275">
        <f t="shared" si="74"/>
        <v>11.135308856233751</v>
      </c>
      <c r="BS275" s="4">
        <f t="shared" si="75"/>
        <v>3.0461993241896802E-3</v>
      </c>
      <c r="CD275">
        <v>230</v>
      </c>
      <c r="CE275">
        <v>65336.57723536306</v>
      </c>
      <c r="CF275">
        <v>3358.0319948340184</v>
      </c>
      <c r="CG275">
        <v>0.42498467267392009</v>
      </c>
      <c r="CH275">
        <f t="shared" si="68"/>
        <v>68694.609230197078</v>
      </c>
      <c r="CI275" s="4">
        <f t="shared" si="69"/>
        <v>4.888348638218732E-2</v>
      </c>
      <c r="CT275">
        <v>230</v>
      </c>
      <c r="CU275">
        <v>11.107703420743606</v>
      </c>
      <c r="CV275">
        <v>2.9722586123076766E-2</v>
      </c>
      <c r="CW275">
        <v>0.35436419549767351</v>
      </c>
      <c r="CX275">
        <f t="shared" si="70"/>
        <v>11.077980834620529</v>
      </c>
      <c r="CY275" s="4">
        <f t="shared" si="71"/>
        <v>2.6830328167917342E-3</v>
      </c>
      <c r="DJ275">
        <v>231</v>
      </c>
      <c r="DK275">
        <v>64989.012563917386</v>
      </c>
      <c r="DL275">
        <v>3856.5172062266865</v>
      </c>
      <c r="DM275">
        <v>0.4900637133943444</v>
      </c>
      <c r="DN275">
        <f t="shared" si="64"/>
        <v>61132.495357690699</v>
      </c>
      <c r="DO275" s="4">
        <f t="shared" si="65"/>
        <v>6.30845703853887E-2</v>
      </c>
      <c r="DZ275">
        <v>231</v>
      </c>
      <c r="EA275">
        <v>11.101908560398122</v>
      </c>
      <c r="EB275">
        <v>3.7712014565045138E-2</v>
      </c>
      <c r="EC275">
        <v>0.45126881437716065</v>
      </c>
      <c r="ED275">
        <f t="shared" si="66"/>
        <v>11.139620574963168</v>
      </c>
      <c r="EE275" s="4">
        <f t="shared" si="67"/>
        <v>3.3853948894637131E-3</v>
      </c>
      <c r="EP275">
        <v>233</v>
      </c>
      <c r="EQ275">
        <v>11.1467652752667</v>
      </c>
      <c r="ER275">
        <v>2.5598942382050183E-3</v>
      </c>
      <c r="ES275">
        <v>3.2637796888754927E-2</v>
      </c>
      <c r="ET275">
        <f t="shared" si="60"/>
        <v>11.149325169504905</v>
      </c>
      <c r="EU275" s="4">
        <f t="shared" si="61"/>
        <v>2.2960082330424062E-4</v>
      </c>
      <c r="FF275">
        <v>233</v>
      </c>
      <c r="FG275">
        <v>11.16031862896415</v>
      </c>
      <c r="FH275">
        <v>-1.0993459459244903E-2</v>
      </c>
      <c r="FI275">
        <v>-0.24325465172312893</v>
      </c>
      <c r="FJ275">
        <f t="shared" si="62"/>
        <v>11.149325169504905</v>
      </c>
      <c r="FK275">
        <f t="shared" si="63"/>
        <v>9.8602016643246546E-4</v>
      </c>
    </row>
    <row r="276" spans="2:167" x14ac:dyDescent="0.2">
      <c r="B276" s="81">
        <v>44702</v>
      </c>
      <c r="C276">
        <v>5.3959002534028198</v>
      </c>
      <c r="D276">
        <v>4.5578540277500545</v>
      </c>
      <c r="E276">
        <v>5.123633924444972</v>
      </c>
      <c r="F276">
        <v>6.6816977851759614</v>
      </c>
      <c r="G276">
        <v>0</v>
      </c>
      <c r="H276">
        <v>0</v>
      </c>
      <c r="I276">
        <v>0</v>
      </c>
      <c r="J276">
        <v>1</v>
      </c>
      <c r="K276">
        <v>0</v>
      </c>
      <c r="L276">
        <v>1</v>
      </c>
      <c r="M276">
        <v>0</v>
      </c>
      <c r="N276">
        <v>21</v>
      </c>
      <c r="O276">
        <v>11.233862887369339</v>
      </c>
      <c r="P276" s="74">
        <v>75649.256224418437</v>
      </c>
      <c r="V276" s="81">
        <v>44639</v>
      </c>
      <c r="W276" s="3">
        <v>83.659894451050235</v>
      </c>
      <c r="X276" s="3">
        <v>136.10700576168142</v>
      </c>
      <c r="Y276" s="3">
        <v>261.21901673958246</v>
      </c>
      <c r="Z276" s="3">
        <v>1248.4390267286226</v>
      </c>
      <c r="AG276">
        <v>234</v>
      </c>
      <c r="AH276">
        <v>83782.335383113532</v>
      </c>
      <c r="AI276">
        <v>-14113.888513169411</v>
      </c>
      <c r="AJ276">
        <v>-0.81830562186257172</v>
      </c>
      <c r="AK276">
        <f t="shared" si="58"/>
        <v>69668.44686994412</v>
      </c>
      <c r="AL276" s="4">
        <f t="shared" si="59"/>
        <v>0.20258652442068903</v>
      </c>
      <c r="AW276">
        <v>230</v>
      </c>
      <c r="AX276">
        <v>64875.073131835699</v>
      </c>
      <c r="AY276">
        <v>3819.5360983613791</v>
      </c>
      <c r="AZ276">
        <v>0.50932035833282141</v>
      </c>
      <c r="BA276">
        <f t="shared" si="72"/>
        <v>68694.609230197078</v>
      </c>
      <c r="BB276" s="4">
        <f t="shared" si="73"/>
        <v>5.560168608808929E-2</v>
      </c>
      <c r="BN276">
        <v>230</v>
      </c>
      <c r="BO276">
        <v>11.101130868656467</v>
      </c>
      <c r="BP276">
        <v>3.6295138210215683E-2</v>
      </c>
      <c r="BQ276">
        <v>0.44896835384220035</v>
      </c>
      <c r="BR276">
        <f t="shared" si="74"/>
        <v>11.137426006866683</v>
      </c>
      <c r="BS276" s="4">
        <f t="shared" si="75"/>
        <v>3.2588443853937376E-3</v>
      </c>
      <c r="CD276">
        <v>231</v>
      </c>
      <c r="CE276">
        <v>65360.873588065435</v>
      </c>
      <c r="CF276">
        <v>3484.6561820786374</v>
      </c>
      <c r="CG276">
        <v>0.44100993355634815</v>
      </c>
      <c r="CH276">
        <f t="shared" si="68"/>
        <v>68845.529770144072</v>
      </c>
      <c r="CI276" s="4">
        <f t="shared" si="69"/>
        <v>5.061557654814957E-2</v>
      </c>
      <c r="CT276">
        <v>231</v>
      </c>
      <c r="CU276">
        <v>11.108139220578803</v>
      </c>
      <c r="CV276">
        <v>3.1481354384364835E-2</v>
      </c>
      <c r="CW276">
        <v>0.37533291260046614</v>
      </c>
      <c r="CX276">
        <f t="shared" si="70"/>
        <v>11.076657866194438</v>
      </c>
      <c r="CY276" s="4">
        <f t="shared" si="71"/>
        <v>2.8421347634510585E-3</v>
      </c>
      <c r="DJ276">
        <v>232</v>
      </c>
      <c r="DK276">
        <v>64938.784363849198</v>
      </c>
      <c r="DL276">
        <v>4426.5746921486061</v>
      </c>
      <c r="DM276">
        <v>0.56250329383964404</v>
      </c>
      <c r="DN276">
        <f t="shared" si="64"/>
        <v>60512.209671700592</v>
      </c>
      <c r="DO276" s="4">
        <f t="shared" si="65"/>
        <v>7.3151760878743088E-2</v>
      </c>
      <c r="DZ276">
        <v>232</v>
      </c>
      <c r="EA276">
        <v>11.10179481579959</v>
      </c>
      <c r="EB276">
        <v>4.5348057029926281E-2</v>
      </c>
      <c r="EC276">
        <v>0.54264308513421911</v>
      </c>
      <c r="ED276">
        <f t="shared" si="66"/>
        <v>11.147142872829516</v>
      </c>
      <c r="EE276" s="4">
        <f t="shared" si="67"/>
        <v>4.0681327535919019E-3</v>
      </c>
      <c r="EP276">
        <v>234</v>
      </c>
      <c r="EQ276">
        <v>11.147041760331051</v>
      </c>
      <c r="ER276">
        <v>4.4610347784033166E-3</v>
      </c>
      <c r="ES276">
        <v>5.6876704059966143E-2</v>
      </c>
      <c r="ET276">
        <f t="shared" si="60"/>
        <v>11.151502795109455</v>
      </c>
      <c r="EU276" s="4">
        <f t="shared" si="61"/>
        <v>4.0003888806446113E-4</v>
      </c>
      <c r="FF276">
        <v>234</v>
      </c>
      <c r="FG276">
        <v>11.161362654378802</v>
      </c>
      <c r="FH276">
        <v>-9.8598592693477372E-3</v>
      </c>
      <c r="FI276">
        <v>-0.21817123549650938</v>
      </c>
      <c r="FJ276">
        <f t="shared" si="62"/>
        <v>11.151502795109455</v>
      </c>
      <c r="FK276">
        <f t="shared" si="63"/>
        <v>8.8417314244604111E-4</v>
      </c>
    </row>
    <row r="277" spans="2:167" x14ac:dyDescent="0.2">
      <c r="B277" s="81">
        <v>44709</v>
      </c>
      <c r="C277">
        <v>5.4705476658412762</v>
      </c>
      <c r="D277">
        <v>4.557853118213262</v>
      </c>
      <c r="E277">
        <v>5.1148651079591447</v>
      </c>
      <c r="F277">
        <v>6.6399434914838373</v>
      </c>
      <c r="G277">
        <v>0</v>
      </c>
      <c r="H277">
        <v>0</v>
      </c>
      <c r="I277">
        <v>0</v>
      </c>
      <c r="J277">
        <v>1</v>
      </c>
      <c r="K277">
        <v>0</v>
      </c>
      <c r="L277">
        <v>1</v>
      </c>
      <c r="M277">
        <v>0</v>
      </c>
      <c r="N277">
        <v>22</v>
      </c>
      <c r="O277">
        <v>11.238554177226906</v>
      </c>
      <c r="P277" s="74">
        <v>76004.982568162945</v>
      </c>
      <c r="V277" s="81">
        <v>44646</v>
      </c>
      <c r="W277" s="3">
        <v>78.926467823780044</v>
      </c>
      <c r="X277" s="3">
        <v>142.91235604976151</v>
      </c>
      <c r="Y277" s="3">
        <v>274.2780144515616</v>
      </c>
      <c r="Z277" s="3">
        <v>1310.3004059334135</v>
      </c>
      <c r="AG277">
        <v>235</v>
      </c>
      <c r="AH277">
        <v>83757.945070029789</v>
      </c>
      <c r="AI277">
        <v>-13937.950908083047</v>
      </c>
      <c r="AJ277">
        <v>-0.80810497933908343</v>
      </c>
      <c r="AK277">
        <f t="shared" si="58"/>
        <v>69819.994161946743</v>
      </c>
      <c r="AL277" s="4">
        <f t="shared" si="59"/>
        <v>0.199626927435057</v>
      </c>
      <c r="AW277">
        <v>231</v>
      </c>
      <c r="AX277">
        <v>64850.975741793984</v>
      </c>
      <c r="AY277">
        <v>3994.5540283500886</v>
      </c>
      <c r="AZ277">
        <v>0.53265832203337671</v>
      </c>
      <c r="BA277">
        <f t="shared" si="72"/>
        <v>68845.529770144072</v>
      </c>
      <c r="BB277" s="4">
        <f t="shared" si="73"/>
        <v>5.8021981117536391E-2</v>
      </c>
      <c r="BN277">
        <v>231</v>
      </c>
      <c r="BO277">
        <v>11.100873251391688</v>
      </c>
      <c r="BP277">
        <v>3.8747323571479697E-2</v>
      </c>
      <c r="BQ277">
        <v>0.47930171746203554</v>
      </c>
      <c r="BR277">
        <f t="shared" si="74"/>
        <v>11.139620574963168</v>
      </c>
      <c r="BS277" s="4">
        <f t="shared" si="75"/>
        <v>3.4783342314698013E-3</v>
      </c>
      <c r="CD277">
        <v>232</v>
      </c>
      <c r="CE277">
        <v>65840.055976688731</v>
      </c>
      <c r="CF277">
        <v>3525.3030793090729</v>
      </c>
      <c r="CG277">
        <v>0.44615410977064923</v>
      </c>
      <c r="CH277">
        <f t="shared" si="68"/>
        <v>69365.359055997804</v>
      </c>
      <c r="CI277" s="4">
        <f t="shared" si="69"/>
        <v>5.0822242215500378E-2</v>
      </c>
      <c r="CT277">
        <v>232</v>
      </c>
      <c r="CU277">
        <v>11.112766873480627</v>
      </c>
      <c r="CV277">
        <v>3.4375999348888797E-2</v>
      </c>
      <c r="CW277">
        <v>0.40984399214978307</v>
      </c>
      <c r="CX277">
        <f t="shared" si="70"/>
        <v>11.078390874131738</v>
      </c>
      <c r="CY277" s="4">
        <f t="shared" si="71"/>
        <v>3.1029776561826714E-3</v>
      </c>
      <c r="DJ277">
        <v>233</v>
      </c>
      <c r="DK277">
        <v>64925.19829079687</v>
      </c>
      <c r="DL277">
        <v>4591.7018513183357</v>
      </c>
      <c r="DM277">
        <v>0.58348669012122156</v>
      </c>
      <c r="DN277">
        <f t="shared" si="64"/>
        <v>60333.496439478535</v>
      </c>
      <c r="DO277" s="4">
        <f t="shared" si="65"/>
        <v>7.6105349802233699E-2</v>
      </c>
      <c r="DZ277">
        <v>233</v>
      </c>
      <c r="EA277">
        <v>11.101638423103386</v>
      </c>
      <c r="EB277">
        <v>4.7686746401518931E-2</v>
      </c>
      <c r="EC277">
        <v>0.5706282668352598</v>
      </c>
      <c r="ED277">
        <f t="shared" si="66"/>
        <v>11.149325169504905</v>
      </c>
      <c r="EE277" s="4">
        <f t="shared" si="67"/>
        <v>4.2770971046704612E-3</v>
      </c>
      <c r="EP277">
        <v>235</v>
      </c>
      <c r="EQ277">
        <v>11.147321944084208</v>
      </c>
      <c r="ER277">
        <v>6.3537529590433905E-3</v>
      </c>
      <c r="ES277">
        <v>8.1008228958705755E-2</v>
      </c>
      <c r="ET277">
        <f t="shared" si="60"/>
        <v>11.153675697043251</v>
      </c>
      <c r="EU277" s="4">
        <f t="shared" si="61"/>
        <v>5.6965552268367625E-4</v>
      </c>
      <c r="FF277">
        <v>235</v>
      </c>
      <c r="FG277">
        <v>11.162409901153779</v>
      </c>
      <c r="FH277">
        <v>-8.7342041105280543E-3</v>
      </c>
      <c r="FI277">
        <v>-0.19326362068843758</v>
      </c>
      <c r="FJ277">
        <f t="shared" si="62"/>
        <v>11.153675697043251</v>
      </c>
      <c r="FK277">
        <f t="shared" si="63"/>
        <v>7.8307854269453264E-4</v>
      </c>
    </row>
    <row r="278" spans="2:167" x14ac:dyDescent="0.2">
      <c r="B278" s="81">
        <v>44716</v>
      </c>
      <c r="C278">
        <v>5.5466956725466812</v>
      </c>
      <c r="D278">
        <v>4.5578530272595366</v>
      </c>
      <c r="E278">
        <v>5.1104516955767805</v>
      </c>
      <c r="F278">
        <v>6.6112485382259685</v>
      </c>
      <c r="G278">
        <v>0</v>
      </c>
      <c r="H278">
        <v>0</v>
      </c>
      <c r="I278">
        <v>0</v>
      </c>
      <c r="J278">
        <v>1</v>
      </c>
      <c r="K278">
        <v>0</v>
      </c>
      <c r="L278">
        <v>1</v>
      </c>
      <c r="M278">
        <v>0</v>
      </c>
      <c r="N278">
        <v>23</v>
      </c>
      <c r="O278">
        <v>11.293435379203213</v>
      </c>
      <c r="P278" s="74">
        <v>80292.811807000297</v>
      </c>
      <c r="V278" s="81">
        <v>44653</v>
      </c>
      <c r="W278" s="3">
        <v>87.617419440119804</v>
      </c>
      <c r="X278" s="3">
        <v>144.88590763330544</v>
      </c>
      <c r="Y278" s="3">
        <v>282.24419836836887</v>
      </c>
      <c r="Z278" s="3">
        <v>1357.9673022490006</v>
      </c>
      <c r="AG278">
        <v>236</v>
      </c>
      <c r="AH278">
        <v>82683.843800897361</v>
      </c>
      <c r="AI278">
        <v>-13065.532315414675</v>
      </c>
      <c r="AJ278">
        <v>-0.75752323935071453</v>
      </c>
      <c r="AK278">
        <f t="shared" si="58"/>
        <v>69618.311485482685</v>
      </c>
      <c r="AL278" s="4">
        <f t="shared" si="59"/>
        <v>0.18767378921764274</v>
      </c>
      <c r="AW278">
        <v>232</v>
      </c>
      <c r="AX278">
        <v>65965.136448030593</v>
      </c>
      <c r="AY278">
        <v>3400.2226079672109</v>
      </c>
      <c r="AZ278">
        <v>0.4534065269979205</v>
      </c>
      <c r="BA278">
        <f t="shared" si="72"/>
        <v>69365.359055997804</v>
      </c>
      <c r="BB278" s="4">
        <f t="shared" si="73"/>
        <v>4.9019029876602428E-2</v>
      </c>
      <c r="BN278">
        <v>232</v>
      </c>
      <c r="BO278">
        <v>11.114690889080917</v>
      </c>
      <c r="BP278">
        <v>3.2451983748599034E-2</v>
      </c>
      <c r="BQ278">
        <v>0.40142879848357976</v>
      </c>
      <c r="BR278">
        <f t="shared" si="74"/>
        <v>11.147142872829516</v>
      </c>
      <c r="BS278" s="4">
        <f t="shared" si="75"/>
        <v>2.9112378049534803E-3</v>
      </c>
      <c r="CD278">
        <v>233</v>
      </c>
      <c r="CE278">
        <v>65866.70972674276</v>
      </c>
      <c r="CF278">
        <v>3650.1904153724463</v>
      </c>
      <c r="CG278">
        <v>0.46195955883118861</v>
      </c>
      <c r="CH278">
        <f t="shared" si="68"/>
        <v>69516.900142115206</v>
      </c>
      <c r="CI278" s="4">
        <f t="shared" si="69"/>
        <v>5.2507957171713165E-2</v>
      </c>
      <c r="CT278">
        <v>233</v>
      </c>
      <c r="CU278">
        <v>11.113236563719205</v>
      </c>
      <c r="CV278">
        <v>3.6088605785700167E-2</v>
      </c>
      <c r="CW278">
        <v>0.43026235008377217</v>
      </c>
      <c r="CX278">
        <f t="shared" si="70"/>
        <v>11.077147957933505</v>
      </c>
      <c r="CY278" s="4">
        <f t="shared" si="71"/>
        <v>3.25793299166446E-3</v>
      </c>
      <c r="DJ278">
        <v>234</v>
      </c>
      <c r="DK278">
        <v>64911.738601650759</v>
      </c>
      <c r="DL278">
        <v>4756.7082682933615</v>
      </c>
      <c r="DM278">
        <v>0.604454743188926</v>
      </c>
      <c r="DN278">
        <f t="shared" si="64"/>
        <v>60155.030333357397</v>
      </c>
      <c r="DO278" s="4">
        <f t="shared" si="65"/>
        <v>7.9074156258145109E-2</v>
      </c>
      <c r="DZ278">
        <v>234</v>
      </c>
      <c r="EA278">
        <v>11.101483485244044</v>
      </c>
      <c r="EB278">
        <v>5.0019309865410477E-2</v>
      </c>
      <c r="EC278">
        <v>0.59854014481235085</v>
      </c>
      <c r="ED278">
        <f t="shared" si="66"/>
        <v>11.151502795109455</v>
      </c>
      <c r="EE278" s="4">
        <f t="shared" si="67"/>
        <v>4.4854322134364423E-3</v>
      </c>
      <c r="EP278">
        <v>236</v>
      </c>
      <c r="EQ278">
        <v>11.147605862796137</v>
      </c>
      <c r="ER278">
        <v>3.1770449784609411E-3</v>
      </c>
      <c r="ES278">
        <v>4.0506262784573074E-2</v>
      </c>
      <c r="ET278">
        <f t="shared" si="60"/>
        <v>11.150782907774598</v>
      </c>
      <c r="EU278" s="4">
        <f t="shared" si="61"/>
        <v>2.849167636691974E-4</v>
      </c>
      <c r="FF278">
        <v>236</v>
      </c>
      <c r="FG278">
        <v>11.163460355189434</v>
      </c>
      <c r="FH278">
        <v>-1.2677447414835896E-2</v>
      </c>
      <c r="FI278">
        <v>-0.28051661690905116</v>
      </c>
      <c r="FJ278">
        <f t="shared" si="62"/>
        <v>11.150782907774598</v>
      </c>
      <c r="FK278">
        <f t="shared" si="63"/>
        <v>1.136910970259933E-3</v>
      </c>
    </row>
    <row r="279" spans="2:167" x14ac:dyDescent="0.2">
      <c r="B279" s="81">
        <v>44723</v>
      </c>
      <c r="C279">
        <v>5.6242612106880907</v>
      </c>
      <c r="D279">
        <v>4.5578530181641641</v>
      </c>
      <c r="E279">
        <v>5.1082376635005158</v>
      </c>
      <c r="F279">
        <v>6.5923140470091113</v>
      </c>
      <c r="G279">
        <v>0</v>
      </c>
      <c r="H279">
        <v>0</v>
      </c>
      <c r="I279">
        <v>0</v>
      </c>
      <c r="J279">
        <v>1</v>
      </c>
      <c r="K279">
        <v>0</v>
      </c>
      <c r="L279">
        <v>1</v>
      </c>
      <c r="M279">
        <v>0</v>
      </c>
      <c r="N279">
        <v>24</v>
      </c>
      <c r="O279">
        <v>11.299384152779858</v>
      </c>
      <c r="P279" s="74">
        <v>80771.879082883504</v>
      </c>
      <c r="V279" s="81">
        <v>44660</v>
      </c>
      <c r="W279" s="3">
        <v>96.45899186752797</v>
      </c>
      <c r="X279" s="3">
        <v>146.38920951194314</v>
      </c>
      <c r="Y279" s="3">
        <v>287.67834223819841</v>
      </c>
      <c r="Z279" s="3">
        <v>1395.7416998508679</v>
      </c>
      <c r="AG279">
        <v>237</v>
      </c>
      <c r="AH279">
        <v>82659.453487813604</v>
      </c>
      <c r="AI279">
        <v>-16071.142890229967</v>
      </c>
      <c r="AJ279">
        <v>-0.93178478521782448</v>
      </c>
      <c r="AK279">
        <f t="shared" si="58"/>
        <v>66588.310597583637</v>
      </c>
      <c r="AL279" s="4">
        <f t="shared" si="59"/>
        <v>0.24135081286794438</v>
      </c>
      <c r="AW279">
        <v>233</v>
      </c>
      <c r="AX279">
        <v>65941.039057988877</v>
      </c>
      <c r="AY279">
        <v>3575.8610841263289</v>
      </c>
      <c r="AZ279">
        <v>0.47682723812898437</v>
      </c>
      <c r="BA279">
        <f t="shared" si="72"/>
        <v>69516.900142115206</v>
      </c>
      <c r="BB279" s="4">
        <f t="shared" si="73"/>
        <v>5.1438730392409662E-2</v>
      </c>
      <c r="BN279">
        <v>233</v>
      </c>
      <c r="BO279">
        <v>11.114433271816138</v>
      </c>
      <c r="BP279">
        <v>3.489189768876777E-2</v>
      </c>
      <c r="BQ279">
        <v>0.43161036547168585</v>
      </c>
      <c r="BR279">
        <f t="shared" si="74"/>
        <v>11.149325169504905</v>
      </c>
      <c r="BS279" s="4">
        <f t="shared" si="75"/>
        <v>3.1295075852843901E-3</v>
      </c>
      <c r="CD279">
        <v>234</v>
      </c>
      <c r="CE279">
        <v>65894.542175472598</v>
      </c>
      <c r="CF279">
        <v>3773.9046944715228</v>
      </c>
      <c r="CG279">
        <v>0.47761654854685981</v>
      </c>
      <c r="CH279">
        <f t="shared" si="68"/>
        <v>69668.44686994412</v>
      </c>
      <c r="CI279" s="4">
        <f t="shared" si="69"/>
        <v>5.4169496580232145E-2</v>
      </c>
      <c r="CT279">
        <v>234</v>
      </c>
      <c r="CU279">
        <v>11.113723199159478</v>
      </c>
      <c r="CV279">
        <v>3.7779595949976041E-2</v>
      </c>
      <c r="CW279">
        <v>0.45042299043575207</v>
      </c>
      <c r="CX279">
        <f t="shared" si="70"/>
        <v>11.075943603209502</v>
      </c>
      <c r="CY279" s="4">
        <f t="shared" si="71"/>
        <v>3.4109595808187901E-3</v>
      </c>
      <c r="DJ279">
        <v>235</v>
      </c>
      <c r="DK279">
        <v>64898.402966703645</v>
      </c>
      <c r="DL279">
        <v>4921.5911952430979</v>
      </c>
      <c r="DM279">
        <v>0.62540710386447351</v>
      </c>
      <c r="DN279">
        <f t="shared" si="64"/>
        <v>59976.811771460547</v>
      </c>
      <c r="DO279" s="4">
        <f t="shared" si="65"/>
        <v>8.2058233005059378E-2</v>
      </c>
      <c r="DZ279">
        <v>235</v>
      </c>
      <c r="EA279">
        <v>11.101329975403717</v>
      </c>
      <c r="EB279">
        <v>5.2345721639534659E-2</v>
      </c>
      <c r="EC279">
        <v>0.62637841055260568</v>
      </c>
      <c r="ED279">
        <f t="shared" si="66"/>
        <v>11.153675697043251</v>
      </c>
      <c r="EE279" s="4">
        <f t="shared" si="67"/>
        <v>4.6931364207954407E-3</v>
      </c>
      <c r="EP279">
        <v>237</v>
      </c>
      <c r="EQ279">
        <v>11.141371588679869</v>
      </c>
      <c r="ER279">
        <v>-3.5087264109019856E-2</v>
      </c>
      <c r="ES279">
        <v>-0.44735090312765319</v>
      </c>
      <c r="ET279">
        <f t="shared" si="60"/>
        <v>11.106284324570849</v>
      </c>
      <c r="EU279" s="4">
        <f t="shared" si="61"/>
        <v>3.1592261717444947E-3</v>
      </c>
      <c r="FF279">
        <v>237</v>
      </c>
      <c r="FG279">
        <v>11.14291547578382</v>
      </c>
      <c r="FH279">
        <v>-3.6631151212970892E-2</v>
      </c>
      <c r="FI279">
        <v>-0.81054539415571258</v>
      </c>
      <c r="FJ279">
        <f t="shared" si="62"/>
        <v>11.106284324570849</v>
      </c>
      <c r="FK279">
        <f t="shared" si="63"/>
        <v>3.2982363986423817E-3</v>
      </c>
    </row>
    <row r="280" spans="2:167" x14ac:dyDescent="0.2">
      <c r="B280" s="81">
        <v>44730</v>
      </c>
      <c r="C280">
        <v>5.7031620237137242</v>
      </c>
      <c r="D280">
        <v>4.5578530172546268</v>
      </c>
      <c r="E280">
        <v>5.1071288065182214</v>
      </c>
      <c r="F280">
        <v>6.5805330846572332</v>
      </c>
      <c r="G280">
        <v>0</v>
      </c>
      <c r="H280">
        <v>0</v>
      </c>
      <c r="I280">
        <v>0</v>
      </c>
      <c r="J280">
        <v>1</v>
      </c>
      <c r="K280">
        <v>0</v>
      </c>
      <c r="L280">
        <v>1</v>
      </c>
      <c r="M280">
        <v>0</v>
      </c>
      <c r="N280">
        <v>25</v>
      </c>
      <c r="O280">
        <v>11.305714225801813</v>
      </c>
      <c r="P280" s="74">
        <v>81284.792653080018</v>
      </c>
      <c r="V280" s="81">
        <v>44667</v>
      </c>
      <c r="W280" s="3">
        <v>106.1128741026204</v>
      </c>
      <c r="X280" s="3">
        <v>59.638920951194315</v>
      </c>
      <c r="Y280" s="3">
        <v>193.83917111909921</v>
      </c>
      <c r="Z280" s="3">
        <v>1089.5191898956075</v>
      </c>
      <c r="AG280">
        <v>238</v>
      </c>
      <c r="AH280">
        <v>82635.063174729861</v>
      </c>
      <c r="AI280">
        <v>-16897.782102575642</v>
      </c>
      <c r="AJ280">
        <v>-0.97971229393261539</v>
      </c>
      <c r="AK280">
        <f t="shared" si="58"/>
        <v>65737.281072154219</v>
      </c>
      <c r="AL280" s="4">
        <f t="shared" si="59"/>
        <v>0.25705021301426179</v>
      </c>
      <c r="AW280">
        <v>234</v>
      </c>
      <c r="AX280">
        <v>65916.941667947191</v>
      </c>
      <c r="AY280">
        <v>3751.5052019969298</v>
      </c>
      <c r="AZ280">
        <v>0.50024870156044288</v>
      </c>
      <c r="BA280">
        <f t="shared" si="72"/>
        <v>69668.44686994412</v>
      </c>
      <c r="BB280" s="4">
        <f t="shared" si="73"/>
        <v>5.3847980980545988E-2</v>
      </c>
      <c r="BN280">
        <v>234</v>
      </c>
      <c r="BO280">
        <v>11.114175654551357</v>
      </c>
      <c r="BP280">
        <v>3.7327140558097938E-2</v>
      </c>
      <c r="BQ280">
        <v>0.46173415163600984</v>
      </c>
      <c r="BR280">
        <f t="shared" si="74"/>
        <v>11.151502795109455</v>
      </c>
      <c r="BS280" s="4">
        <f t="shared" si="75"/>
        <v>3.3472744655068318E-3</v>
      </c>
      <c r="CD280">
        <v>235</v>
      </c>
      <c r="CE280">
        <v>65923.553322878259</v>
      </c>
      <c r="CF280">
        <v>3896.4408390684839</v>
      </c>
      <c r="CG280">
        <v>0.49312443631635611</v>
      </c>
      <c r="CH280">
        <f t="shared" si="68"/>
        <v>69819.994161946743</v>
      </c>
      <c r="CI280" s="4">
        <f t="shared" si="69"/>
        <v>5.5806948795079102E-2</v>
      </c>
      <c r="CT280">
        <v>235</v>
      </c>
      <c r="CU280">
        <v>11.114226779801438</v>
      </c>
      <c r="CV280">
        <v>3.9448917241813319E-2</v>
      </c>
      <c r="CW280">
        <v>0.47032528608928448</v>
      </c>
      <c r="CX280">
        <f t="shared" si="70"/>
        <v>11.074777862559625</v>
      </c>
      <c r="CY280" s="4">
        <f t="shared" si="71"/>
        <v>3.5620504294878747E-3</v>
      </c>
      <c r="DJ280">
        <v>236</v>
      </c>
      <c r="DK280">
        <v>64442.882160046087</v>
      </c>
      <c r="DL280">
        <v>5175.4293254365984</v>
      </c>
      <c r="DM280">
        <v>0.65766337293617749</v>
      </c>
      <c r="DN280">
        <f t="shared" si="64"/>
        <v>59267.452834609488</v>
      </c>
      <c r="DO280" s="4">
        <f t="shared" si="65"/>
        <v>8.7323295972901741E-2</v>
      </c>
      <c r="DZ280">
        <v>236</v>
      </c>
      <c r="EA280">
        <v>11.096665271899212</v>
      </c>
      <c r="EB280">
        <v>5.4117635875385872E-2</v>
      </c>
      <c r="EC280">
        <v>0.64758145805916179</v>
      </c>
      <c r="ED280">
        <f t="shared" si="66"/>
        <v>11.150782907774598</v>
      </c>
      <c r="EE280" s="4">
        <f t="shared" si="67"/>
        <v>4.8532588539279813E-3</v>
      </c>
      <c r="EP280">
        <v>238</v>
      </c>
      <c r="EQ280">
        <v>11.138452934871871</v>
      </c>
      <c r="ER280">
        <v>-4.5031447314038076E-2</v>
      </c>
      <c r="ES280">
        <v>-0.57413591901859462</v>
      </c>
      <c r="ET280">
        <f t="shared" si="60"/>
        <v>11.093421487557833</v>
      </c>
      <c r="EU280" s="4">
        <f t="shared" si="61"/>
        <v>4.0592929209932642E-3</v>
      </c>
      <c r="FF280">
        <v>238</v>
      </c>
      <c r="FG280">
        <v>11.138133520132738</v>
      </c>
      <c r="FH280">
        <v>-4.4712032574905081E-2</v>
      </c>
      <c r="FI280">
        <v>-0.98935280128724734</v>
      </c>
      <c r="FJ280">
        <f t="shared" si="62"/>
        <v>11.093421487557833</v>
      </c>
      <c r="FK280">
        <f t="shared" si="63"/>
        <v>4.0304997538453966E-3</v>
      </c>
    </row>
    <row r="281" spans="2:167" x14ac:dyDescent="0.2">
      <c r="B281" s="81">
        <v>44737</v>
      </c>
      <c r="C281">
        <v>5.7833172728513738</v>
      </c>
      <c r="D281">
        <v>4.5578530171636729</v>
      </c>
      <c r="E281">
        <v>5.1065739165995341</v>
      </c>
      <c r="F281">
        <v>6.5739210701220587</v>
      </c>
      <c r="G281">
        <v>0</v>
      </c>
      <c r="H281">
        <v>0</v>
      </c>
      <c r="I281">
        <v>0</v>
      </c>
      <c r="J281">
        <v>1</v>
      </c>
      <c r="K281">
        <v>0</v>
      </c>
      <c r="L281">
        <v>1</v>
      </c>
      <c r="M281">
        <v>0</v>
      </c>
      <c r="N281">
        <v>26</v>
      </c>
      <c r="O281">
        <v>11.31228836661092</v>
      </c>
      <c r="P281" s="74">
        <v>81820.930718228105</v>
      </c>
      <c r="V281" s="81">
        <v>44674</v>
      </c>
      <c r="W281" s="3">
        <v>116.72495981771641</v>
      </c>
      <c r="X281" s="3">
        <v>50.963892095119434</v>
      </c>
      <c r="Y281" s="3">
        <v>146.9195855595496</v>
      </c>
      <c r="Z281" s="3">
        <v>876.19153205215684</v>
      </c>
      <c r="AG281">
        <v>239</v>
      </c>
      <c r="AH281">
        <v>82610.672861646119</v>
      </c>
      <c r="AI281">
        <v>-17278.121395773735</v>
      </c>
      <c r="AJ281">
        <v>-1.001763890949896</v>
      </c>
      <c r="AK281">
        <f t="shared" si="58"/>
        <v>65332.551465872384</v>
      </c>
      <c r="AL281" s="4">
        <f t="shared" si="59"/>
        <v>0.26446420671017673</v>
      </c>
      <c r="AW281">
        <v>235</v>
      </c>
      <c r="AX281">
        <v>65892.844277905475</v>
      </c>
      <c r="AY281">
        <v>3927.1498840412678</v>
      </c>
      <c r="AZ281">
        <v>0.52367024022228603</v>
      </c>
      <c r="BA281">
        <f t="shared" si="72"/>
        <v>69819.994161946743</v>
      </c>
      <c r="BB281" s="4">
        <f t="shared" si="73"/>
        <v>5.6246780469965167E-2</v>
      </c>
      <c r="BN281">
        <v>235</v>
      </c>
      <c r="BO281">
        <v>11.113918037286577</v>
      </c>
      <c r="BP281">
        <v>3.9757659756674002E-2</v>
      </c>
      <c r="BQ281">
        <v>0.49179950631922803</v>
      </c>
      <c r="BR281">
        <f t="shared" si="74"/>
        <v>11.153675697043251</v>
      </c>
      <c r="BS281" s="4">
        <f t="shared" si="75"/>
        <v>3.5645343146576722E-3</v>
      </c>
      <c r="CD281">
        <v>236</v>
      </c>
      <c r="CE281">
        <v>65021.778539760286</v>
      </c>
      <c r="CF281">
        <v>4596.5329457223997</v>
      </c>
      <c r="CG281">
        <v>0.5817264553696665</v>
      </c>
      <c r="CH281">
        <f t="shared" si="68"/>
        <v>69618.311485482685</v>
      </c>
      <c r="CI281" s="4">
        <f t="shared" si="69"/>
        <v>6.6024769168394754E-2</v>
      </c>
      <c r="CT281">
        <v>236</v>
      </c>
      <c r="CU281">
        <v>11.104799204635967</v>
      </c>
      <c r="CV281">
        <v>4.5983703138631427E-2</v>
      </c>
      <c r="CW281">
        <v>0.54823553715177786</v>
      </c>
      <c r="CX281">
        <f t="shared" si="70"/>
        <v>11.058815501497335</v>
      </c>
      <c r="CY281" s="4">
        <f t="shared" si="71"/>
        <v>4.1581038342131081E-3</v>
      </c>
      <c r="DJ281">
        <v>237</v>
      </c>
      <c r="DK281">
        <v>64429.787897382346</v>
      </c>
      <c r="DL281">
        <v>2158.5227002012907</v>
      </c>
      <c r="DM281">
        <v>0.2742924751375927</v>
      </c>
      <c r="DN281">
        <f t="shared" si="64"/>
        <v>62271.265197181056</v>
      </c>
      <c r="DO281" s="4">
        <f t="shared" si="65"/>
        <v>3.4663222167822673E-2</v>
      </c>
      <c r="DZ281">
        <v>237</v>
      </c>
      <c r="EA281">
        <v>11.096514540555809</v>
      </c>
      <c r="EB281">
        <v>9.7697840150399173E-3</v>
      </c>
      <c r="EC281">
        <v>0.11690700961052523</v>
      </c>
      <c r="ED281">
        <f t="shared" si="66"/>
        <v>11.106284324570849</v>
      </c>
      <c r="EE281" s="4">
        <f t="shared" si="67"/>
        <v>8.7966269631922333E-4</v>
      </c>
      <c r="EP281">
        <v>239</v>
      </c>
      <c r="EQ281">
        <v>11.136724956220405</v>
      </c>
      <c r="ER281">
        <v>-4.9479274106566606E-2</v>
      </c>
      <c r="ES281">
        <v>-0.63084422566828602</v>
      </c>
      <c r="ET281">
        <f t="shared" si="60"/>
        <v>11.087245682113839</v>
      </c>
      <c r="EU281" s="4">
        <f t="shared" si="61"/>
        <v>4.462720095252109E-3</v>
      </c>
      <c r="FF281">
        <v>239</v>
      </c>
      <c r="FG281">
        <v>11.136227559295888</v>
      </c>
      <c r="FH281">
        <v>-4.8981877182049161E-2</v>
      </c>
      <c r="FI281">
        <v>-1.0838325750721278</v>
      </c>
      <c r="FJ281">
        <f t="shared" si="62"/>
        <v>11.087245682113839</v>
      </c>
      <c r="FK281">
        <f t="shared" si="63"/>
        <v>4.4178580132906839E-3</v>
      </c>
    </row>
    <row r="282" spans="2:167" x14ac:dyDescent="0.2">
      <c r="B282" s="81">
        <v>44744</v>
      </c>
      <c r="C282">
        <v>5.864648059262878</v>
      </c>
      <c r="D282">
        <v>4.5578530171545779</v>
      </c>
      <c r="E282">
        <v>5.1062963561339032</v>
      </c>
      <c r="F282">
        <v>6.571006798753027</v>
      </c>
      <c r="G282">
        <v>0</v>
      </c>
      <c r="H282">
        <v>0</v>
      </c>
      <c r="I282">
        <v>0</v>
      </c>
      <c r="J282">
        <v>1</v>
      </c>
      <c r="K282">
        <v>0</v>
      </c>
      <c r="L282">
        <v>1</v>
      </c>
      <c r="M282">
        <v>1</v>
      </c>
      <c r="N282">
        <v>27</v>
      </c>
      <c r="O282">
        <v>11.335083992106494</v>
      </c>
      <c r="P282" s="74">
        <v>83707.511209147633</v>
      </c>
      <c r="V282" s="81">
        <v>44681</v>
      </c>
      <c r="W282" s="3">
        <v>128.39753562997146</v>
      </c>
      <c r="X282" s="3">
        <v>50.096389209511941</v>
      </c>
      <c r="Y282" s="3">
        <v>123.4597927797748</v>
      </c>
      <c r="Z282" s="3">
        <v>727.99745255299376</v>
      </c>
      <c r="AG282">
        <v>240</v>
      </c>
      <c r="AH282">
        <v>81671.071676980922</v>
      </c>
      <c r="AI282">
        <v>-16579.347780319324</v>
      </c>
      <c r="AJ282">
        <v>-0.96124986978542137</v>
      </c>
      <c r="AK282">
        <f t="shared" si="58"/>
        <v>65091.723896661599</v>
      </c>
      <c r="AL282" s="4">
        <f t="shared" si="59"/>
        <v>0.25470746183708987</v>
      </c>
      <c r="AW282">
        <v>236</v>
      </c>
      <c r="AX282">
        <v>64816.636216124461</v>
      </c>
      <c r="AY282">
        <v>4801.6752693582239</v>
      </c>
      <c r="AZ282">
        <v>0.64028481622062994</v>
      </c>
      <c r="BA282">
        <f t="shared" si="72"/>
        <v>69618.311485482685</v>
      </c>
      <c r="BB282" s="4">
        <f t="shared" si="73"/>
        <v>6.8971441089310304E-2</v>
      </c>
      <c r="BN282">
        <v>236</v>
      </c>
      <c r="BO282">
        <v>11.101966227498385</v>
      </c>
      <c r="BP282">
        <v>4.8816680276212665E-2</v>
      </c>
      <c r="BQ282">
        <v>0.60385896471068901</v>
      </c>
      <c r="BR282">
        <f t="shared" si="74"/>
        <v>11.150782907774598</v>
      </c>
      <c r="BS282" s="4">
        <f t="shared" si="75"/>
        <v>4.3778702069588752E-3</v>
      </c>
      <c r="CD282">
        <v>237</v>
      </c>
      <c r="CE282">
        <v>65053.147084517594</v>
      </c>
      <c r="CF282">
        <v>1535.1635130660434</v>
      </c>
      <c r="CG282">
        <v>0.19428670248079805</v>
      </c>
      <c r="CH282">
        <f t="shared" si="68"/>
        <v>66588.310597583637</v>
      </c>
      <c r="CI282" s="4">
        <f t="shared" si="69"/>
        <v>2.3054549654271474E-2</v>
      </c>
      <c r="CT282">
        <v>237</v>
      </c>
      <c r="CU282">
        <v>11.105336675681311</v>
      </c>
      <c r="CV282">
        <v>9.4764888953768889E-4</v>
      </c>
      <c r="CW282">
        <v>1.1298237473843502E-2</v>
      </c>
      <c r="CX282">
        <f t="shared" si="70"/>
        <v>11.104389026791774</v>
      </c>
      <c r="CY282" s="4">
        <f t="shared" si="71"/>
        <v>8.5340029717193637E-5</v>
      </c>
      <c r="DJ282">
        <v>238</v>
      </c>
      <c r="DK282">
        <v>64416.811073633427</v>
      </c>
      <c r="DL282">
        <v>1320.4699985207917</v>
      </c>
      <c r="DM282">
        <v>0.16779762575831386</v>
      </c>
      <c r="DN282">
        <f t="shared" si="64"/>
        <v>63096.341075112636</v>
      </c>
      <c r="DO282" s="4">
        <f t="shared" si="65"/>
        <v>2.0927837906620395E-2</v>
      </c>
      <c r="DZ282">
        <v>238</v>
      </c>
      <c r="EA282">
        <v>11.096365161081224</v>
      </c>
      <c r="EB282">
        <v>-2.943673523390089E-3</v>
      </c>
      <c r="EC282">
        <v>-3.5224531919993293E-2</v>
      </c>
      <c r="ED282">
        <f t="shared" si="66"/>
        <v>11.093421487557833</v>
      </c>
      <c r="EE282" s="4">
        <f t="shared" si="67"/>
        <v>2.6535307674838246E-4</v>
      </c>
      <c r="EP282">
        <v>240</v>
      </c>
      <c r="EQ282">
        <v>11.135619555607985</v>
      </c>
      <c r="ER282">
        <v>-5.206686457644949E-2</v>
      </c>
      <c r="ES282">
        <v>-0.6638351402642475</v>
      </c>
      <c r="ET282">
        <f t="shared" si="60"/>
        <v>11.083552691031535</v>
      </c>
      <c r="EU282" s="4">
        <f t="shared" si="61"/>
        <v>4.6976692426951129E-3</v>
      </c>
      <c r="FF282">
        <v>240</v>
      </c>
      <c r="FG282">
        <v>11.135260439671534</v>
      </c>
      <c r="FH282">
        <v>-5.1707748639998385E-2</v>
      </c>
      <c r="FI282">
        <v>-1.1441485215313509</v>
      </c>
      <c r="FJ282">
        <f t="shared" si="62"/>
        <v>11.083552691031535</v>
      </c>
      <c r="FK282">
        <f t="shared" si="63"/>
        <v>4.6652684460857649E-3</v>
      </c>
    </row>
    <row r="283" spans="2:167" x14ac:dyDescent="0.2">
      <c r="B283" s="81">
        <v>44751</v>
      </c>
      <c r="C283">
        <v>5.9470778583113759</v>
      </c>
      <c r="D283">
        <v>4.5578530171536684</v>
      </c>
      <c r="E283">
        <v>5.1061575470058109</v>
      </c>
      <c r="F283">
        <v>6.5707199563917191</v>
      </c>
      <c r="G283">
        <v>0</v>
      </c>
      <c r="H283">
        <v>0</v>
      </c>
      <c r="I283">
        <v>0</v>
      </c>
      <c r="J283">
        <v>1</v>
      </c>
      <c r="K283">
        <v>0</v>
      </c>
      <c r="L283">
        <v>1</v>
      </c>
      <c r="M283">
        <v>1</v>
      </c>
      <c r="N283">
        <v>28</v>
      </c>
      <c r="O283">
        <v>11.341789339323784</v>
      </c>
      <c r="P283" s="74">
        <v>84270.685164856171</v>
      </c>
      <c r="V283" s="81">
        <v>44688</v>
      </c>
      <c r="W283" s="3">
        <v>141.23729717601697</v>
      </c>
      <c r="X283" s="3">
        <v>50.009638920951197</v>
      </c>
      <c r="Y283" s="3">
        <v>111.7298963898874</v>
      </c>
      <c r="Z283" s="3">
        <v>625.40823070474448</v>
      </c>
      <c r="AG283">
        <v>241</v>
      </c>
      <c r="AH283">
        <v>81646.68136389718</v>
      </c>
      <c r="AI283">
        <v>-16704.661397585078</v>
      </c>
      <c r="AJ283">
        <v>-0.96851539674553722</v>
      </c>
      <c r="AK283">
        <f t="shared" si="58"/>
        <v>64942.019966312102</v>
      </c>
      <c r="AL283" s="4">
        <f t="shared" si="59"/>
        <v>0.25722423488290663</v>
      </c>
      <c r="AW283">
        <v>237</v>
      </c>
      <c r="AX283">
        <v>64792.53882608276</v>
      </c>
      <c r="AY283">
        <v>1795.7717715008766</v>
      </c>
      <c r="AZ283">
        <v>0.23945921666695988</v>
      </c>
      <c r="BA283">
        <f t="shared" si="72"/>
        <v>66588.310597583637</v>
      </c>
      <c r="BB283" s="4">
        <f t="shared" si="73"/>
        <v>2.6968273491023841E-2</v>
      </c>
      <c r="BN283">
        <v>237</v>
      </c>
      <c r="BO283">
        <v>11.101708610233606</v>
      </c>
      <c r="BP283">
        <v>4.5757143372426867E-3</v>
      </c>
      <c r="BQ283">
        <v>5.6601270444144036E-2</v>
      </c>
      <c r="BR283">
        <f t="shared" si="74"/>
        <v>11.106284324570849</v>
      </c>
      <c r="BS283" s="4">
        <f t="shared" si="75"/>
        <v>4.1199326467085509E-4</v>
      </c>
      <c r="CD283">
        <v>238</v>
      </c>
      <c r="CE283">
        <v>65085.69432795071</v>
      </c>
      <c r="CF283">
        <v>651.58674420350872</v>
      </c>
      <c r="CG283">
        <v>8.2463293866764015E-2</v>
      </c>
      <c r="CH283">
        <f t="shared" si="68"/>
        <v>65737.281072154219</v>
      </c>
      <c r="CI283" s="4">
        <f t="shared" si="69"/>
        <v>9.9119819617777827E-3</v>
      </c>
      <c r="CT283">
        <v>238</v>
      </c>
      <c r="CU283">
        <v>11.105891091928344</v>
      </c>
      <c r="CV283">
        <v>-1.2469604370510368E-2</v>
      </c>
      <c r="CW283">
        <v>-0.148667457893222</v>
      </c>
      <c r="CX283">
        <f t="shared" si="70"/>
        <v>11.118360696298854</v>
      </c>
      <c r="CY283" s="4">
        <f t="shared" si="71"/>
        <v>1.1215326351717771E-3</v>
      </c>
      <c r="DJ283">
        <v>239</v>
      </c>
      <c r="DK283">
        <v>64403.949600954795</v>
      </c>
      <c r="DL283">
        <v>928.60186491758941</v>
      </c>
      <c r="DM283">
        <v>0.11800130891460049</v>
      </c>
      <c r="DN283">
        <f t="shared" si="64"/>
        <v>63475.347736037205</v>
      </c>
      <c r="DO283" s="4">
        <f t="shared" si="65"/>
        <v>1.4629330882584345E-2</v>
      </c>
      <c r="DZ283">
        <v>239</v>
      </c>
      <c r="EA283">
        <v>11.096217109441755</v>
      </c>
      <c r="EB283">
        <v>-8.9714273279160039E-3</v>
      </c>
      <c r="EC283">
        <v>-0.10735372851950604</v>
      </c>
      <c r="ED283">
        <f t="shared" si="66"/>
        <v>11.087245682113839</v>
      </c>
      <c r="EE283" s="4">
        <f t="shared" si="67"/>
        <v>8.0916645893297794E-4</v>
      </c>
      <c r="EP283">
        <v>241</v>
      </c>
      <c r="EQ283">
        <v>11.134879935833553</v>
      </c>
      <c r="ER283">
        <v>-5.3629785543252595E-2</v>
      </c>
      <c r="ES283">
        <v>-0.68376186079293011</v>
      </c>
      <c r="ET283">
        <f t="shared" si="60"/>
        <v>11.0812501502903</v>
      </c>
      <c r="EU283" s="4">
        <f t="shared" si="61"/>
        <v>4.8396872930305283E-3</v>
      </c>
      <c r="FF283">
        <v>241</v>
      </c>
      <c r="FG283">
        <v>11.134755381221996</v>
      </c>
      <c r="FH283">
        <v>-5.3505230931696346E-2</v>
      </c>
      <c r="FI283">
        <v>-1.1839218004037972</v>
      </c>
      <c r="FJ283">
        <f t="shared" si="62"/>
        <v>11.0812501502903</v>
      </c>
      <c r="FK283">
        <f t="shared" si="63"/>
        <v>4.8284471703126967E-3</v>
      </c>
    </row>
    <row r="284" spans="2:167" x14ac:dyDescent="0.2">
      <c r="B284" s="81">
        <v>44758</v>
      </c>
      <c r="C284">
        <v>6.0305328696079208</v>
      </c>
      <c r="D284">
        <v>4.5578530171535769</v>
      </c>
      <c r="E284">
        <v>5.1060881352156056</v>
      </c>
      <c r="F284">
        <v>6.572292136074692</v>
      </c>
      <c r="G284">
        <v>0</v>
      </c>
      <c r="H284">
        <v>0</v>
      </c>
      <c r="I284">
        <v>0</v>
      </c>
      <c r="J284">
        <v>1</v>
      </c>
      <c r="K284">
        <v>0</v>
      </c>
      <c r="L284">
        <v>1</v>
      </c>
      <c r="M284">
        <v>1</v>
      </c>
      <c r="N284">
        <v>29</v>
      </c>
      <c r="O284">
        <v>11.348539931190045</v>
      </c>
      <c r="P284" s="74">
        <v>84841.486622894095</v>
      </c>
      <c r="V284" s="81">
        <v>44695</v>
      </c>
      <c r="W284" s="3">
        <v>155.36102769192351</v>
      </c>
      <c r="X284" s="3">
        <v>50.000963892095122</v>
      </c>
      <c r="Y284" s="3">
        <v>105.86494819494371</v>
      </c>
      <c r="Z284" s="3">
        <v>554.7538755501464</v>
      </c>
      <c r="AG284">
        <v>242</v>
      </c>
      <c r="AH284">
        <v>81622.291050813437</v>
      </c>
      <c r="AI284">
        <v>-16773.058339441704</v>
      </c>
      <c r="AJ284">
        <v>-0.97248096597808864</v>
      </c>
      <c r="AK284">
        <f t="shared" si="58"/>
        <v>64849.232711371733</v>
      </c>
      <c r="AL284" s="4">
        <f t="shared" si="59"/>
        <v>0.25864698221017562</v>
      </c>
      <c r="AW284">
        <v>238</v>
      </c>
      <c r="AX284">
        <v>64768.441436041074</v>
      </c>
      <c r="AY284">
        <v>968.83963611314539</v>
      </c>
      <c r="AZ284">
        <v>0.12919101637601557</v>
      </c>
      <c r="BA284">
        <f t="shared" si="72"/>
        <v>65737.281072154219</v>
      </c>
      <c r="BB284" s="4">
        <f t="shared" si="73"/>
        <v>1.4738054575906974E-2</v>
      </c>
      <c r="BN284">
        <v>238</v>
      </c>
      <c r="BO284">
        <v>11.101450992968825</v>
      </c>
      <c r="BP284">
        <v>-8.0295054109917885E-3</v>
      </c>
      <c r="BQ284">
        <v>-9.9324427576510971E-2</v>
      </c>
      <c r="BR284">
        <f t="shared" si="74"/>
        <v>11.093421487557833</v>
      </c>
      <c r="BS284" s="4">
        <f t="shared" si="75"/>
        <v>7.2380783692366929E-4</v>
      </c>
      <c r="CD284">
        <v>239</v>
      </c>
      <c r="CE284">
        <v>65119.420270059651</v>
      </c>
      <c r="CF284">
        <v>213.13119581273349</v>
      </c>
      <c r="CG284">
        <v>2.6973385491388922E-2</v>
      </c>
      <c r="CH284">
        <f t="shared" si="68"/>
        <v>65332.551465872384</v>
      </c>
      <c r="CI284" s="4">
        <f t="shared" si="69"/>
        <v>3.2622512213389731E-3</v>
      </c>
      <c r="CT284">
        <v>239</v>
      </c>
      <c r="CU284">
        <v>11.106462453377068</v>
      </c>
      <c r="CV284">
        <v>-1.9216771263229404E-2</v>
      </c>
      <c r="CW284">
        <v>-0.22910979753104274</v>
      </c>
      <c r="CX284">
        <f t="shared" si="70"/>
        <v>11.125679224640297</v>
      </c>
      <c r="CY284" s="4">
        <f t="shared" si="71"/>
        <v>1.7272447708783099E-3</v>
      </c>
      <c r="DJ284">
        <v>240</v>
      </c>
      <c r="DK284">
        <v>63644.237601339955</v>
      </c>
      <c r="DL284">
        <v>1447.4862953216434</v>
      </c>
      <c r="DM284">
        <v>0.1839381159320182</v>
      </c>
      <c r="DN284">
        <f t="shared" si="64"/>
        <v>62196.751306018312</v>
      </c>
      <c r="DO284" s="4">
        <f t="shared" si="65"/>
        <v>2.3272699376206504E-2</v>
      </c>
      <c r="DZ284">
        <v>240</v>
      </c>
      <c r="EA284">
        <v>11.087389445291075</v>
      </c>
      <c r="EB284">
        <v>-3.8367542595398874E-3</v>
      </c>
      <c r="EC284">
        <v>-4.5911298182513667E-2</v>
      </c>
      <c r="ED284">
        <f t="shared" si="66"/>
        <v>11.083552691031535</v>
      </c>
      <c r="EE284" s="4">
        <f t="shared" si="67"/>
        <v>3.4616646543706776E-4</v>
      </c>
      <c r="EP284">
        <v>242</v>
      </c>
      <c r="EQ284">
        <v>11.134364893100631</v>
      </c>
      <c r="ER284">
        <v>-5.4544535170498065E-2</v>
      </c>
      <c r="ES284">
        <v>-0.69542461314126003</v>
      </c>
      <c r="ET284">
        <f t="shared" si="60"/>
        <v>11.079820357930133</v>
      </c>
      <c r="EU284" s="4">
        <f t="shared" si="61"/>
        <v>4.9228717983192784E-3</v>
      </c>
      <c r="FF284">
        <v>242</v>
      </c>
      <c r="FG284">
        <v>11.134508444838938</v>
      </c>
      <c r="FH284">
        <v>-5.4688086908804223E-2</v>
      </c>
      <c r="FI284">
        <v>-1.2100951100718498</v>
      </c>
      <c r="FJ284">
        <f t="shared" si="62"/>
        <v>11.079820357930133</v>
      </c>
      <c r="FK284">
        <f t="shared" si="63"/>
        <v>4.9358279414397225E-3</v>
      </c>
    </row>
    <row r="285" spans="2:167" x14ac:dyDescent="0.2">
      <c r="B285" s="81">
        <v>44765</v>
      </c>
      <c r="C285">
        <v>6.1149422881924345</v>
      </c>
      <c r="D285">
        <v>4.5578530171535681</v>
      </c>
      <c r="E285">
        <v>5.1060534275136709</v>
      </c>
      <c r="F285">
        <v>6.5751767944720276</v>
      </c>
      <c r="G285">
        <v>0</v>
      </c>
      <c r="H285">
        <v>0</v>
      </c>
      <c r="I285">
        <v>0</v>
      </c>
      <c r="J285">
        <v>1</v>
      </c>
      <c r="K285">
        <v>0</v>
      </c>
      <c r="L285">
        <v>1</v>
      </c>
      <c r="M285">
        <v>1</v>
      </c>
      <c r="N285">
        <v>30</v>
      </c>
      <c r="O285">
        <v>11.355306997339653</v>
      </c>
      <c r="P285" s="74">
        <v>85417.561545298726</v>
      </c>
      <c r="V285" s="81">
        <v>44702</v>
      </c>
      <c r="W285" s="3">
        <v>170.89713054094636</v>
      </c>
      <c r="X285" s="3">
        <v>50.00009638920951</v>
      </c>
      <c r="Y285" s="3">
        <v>102.93247409747185</v>
      </c>
      <c r="Z285" s="3">
        <v>506.46550808249606</v>
      </c>
      <c r="AG285">
        <v>243</v>
      </c>
      <c r="AH285">
        <v>81597.900737729695</v>
      </c>
      <c r="AI285">
        <v>-16804.573646860918</v>
      </c>
      <c r="AJ285">
        <v>-0.97430818412649656</v>
      </c>
      <c r="AK285">
        <f t="shared" si="58"/>
        <v>64793.327090868777</v>
      </c>
      <c r="AL285" s="4">
        <f t="shared" si="59"/>
        <v>0.25935654798670094</v>
      </c>
      <c r="AW285">
        <v>239</v>
      </c>
      <c r="AX285">
        <v>64744.344045999373</v>
      </c>
      <c r="AY285">
        <v>588.20741987301153</v>
      </c>
      <c r="AZ285">
        <v>7.8435183265389771E-2</v>
      </c>
      <c r="BA285">
        <f t="shared" si="72"/>
        <v>65332.551465872384</v>
      </c>
      <c r="BB285" s="4">
        <f t="shared" si="73"/>
        <v>9.0032825394898604E-3</v>
      </c>
      <c r="BN285">
        <v>239</v>
      </c>
      <c r="BO285">
        <v>11.101193375704046</v>
      </c>
      <c r="BP285">
        <v>-1.3947693590207422E-2</v>
      </c>
      <c r="BQ285">
        <v>-0.17253200676139879</v>
      </c>
      <c r="BR285">
        <f t="shared" si="74"/>
        <v>11.087245682113839</v>
      </c>
      <c r="BS285" s="4">
        <f t="shared" si="75"/>
        <v>1.2579944550798684E-3</v>
      </c>
      <c r="CD285">
        <v>240</v>
      </c>
      <c r="CE285">
        <v>64192.719019743556</v>
      </c>
      <c r="CF285">
        <v>899.00487691804301</v>
      </c>
      <c r="CG285">
        <v>0.11377595387329149</v>
      </c>
      <c r="CH285">
        <f t="shared" si="68"/>
        <v>65091.723896661599</v>
      </c>
      <c r="CI285" s="4">
        <f t="shared" si="69"/>
        <v>1.3811354548625664E-2</v>
      </c>
      <c r="CT285">
        <v>240</v>
      </c>
      <c r="CU285">
        <v>11.095629855793518</v>
      </c>
      <c r="CV285">
        <v>-1.2077164761983283E-2</v>
      </c>
      <c r="CW285">
        <v>-0.14398864072767428</v>
      </c>
      <c r="CX285">
        <f t="shared" si="70"/>
        <v>11.107707020555502</v>
      </c>
      <c r="CY285" s="4">
        <f t="shared" si="71"/>
        <v>1.0872779359082608E-3</v>
      </c>
      <c r="DJ285">
        <v>241</v>
      </c>
      <c r="DK285">
        <v>63631.600786087329</v>
      </c>
      <c r="DL285">
        <v>1310.4191802247733</v>
      </c>
      <c r="DM285">
        <v>0.16652042639074827</v>
      </c>
      <c r="DN285">
        <f t="shared" si="64"/>
        <v>62321.181605862555</v>
      </c>
      <c r="DO285" s="4">
        <f t="shared" si="65"/>
        <v>2.102686673228131E-2</v>
      </c>
      <c r="DZ285">
        <v>241</v>
      </c>
      <c r="EA285">
        <v>11.087243979739613</v>
      </c>
      <c r="EB285">
        <v>-5.9938294493129263E-3</v>
      </c>
      <c r="EC285">
        <v>-7.1723251604740051E-2</v>
      </c>
      <c r="ED285">
        <f t="shared" si="66"/>
        <v>11.0812501502903</v>
      </c>
      <c r="EE285" s="4">
        <f t="shared" si="67"/>
        <v>5.4089830732283433E-4</v>
      </c>
      <c r="EP285">
        <v>243</v>
      </c>
      <c r="EQ285">
        <v>11.133991673759185</v>
      </c>
      <c r="ER285">
        <v>-5.5033773714079359E-2</v>
      </c>
      <c r="ES285">
        <v>-0.70166224123434606</v>
      </c>
      <c r="ET285">
        <f t="shared" si="60"/>
        <v>11.078957900045106</v>
      </c>
      <c r="EU285" s="4">
        <f t="shared" si="61"/>
        <v>4.9674142830577325E-3</v>
      </c>
      <c r="FF285">
        <v>243</v>
      </c>
      <c r="FG285">
        <v>11.134412149907769</v>
      </c>
      <c r="FH285">
        <v>-5.5454249862663119E-2</v>
      </c>
      <c r="FI285">
        <v>-1.2270481632208636</v>
      </c>
      <c r="FJ285">
        <f t="shared" si="62"/>
        <v>11.078957900045106</v>
      </c>
      <c r="FK285">
        <f t="shared" si="63"/>
        <v>5.0053669634792406E-3</v>
      </c>
    </row>
    <row r="286" spans="2:167" x14ac:dyDescent="0.2">
      <c r="B286" s="81">
        <v>44772</v>
      </c>
      <c r="C286">
        <v>6.2002385033914624</v>
      </c>
      <c r="D286">
        <v>4.5578530171535672</v>
      </c>
      <c r="E286">
        <v>5.1060360732109586</v>
      </c>
      <c r="F286">
        <v>6.5789877231945439</v>
      </c>
      <c r="G286">
        <v>0</v>
      </c>
      <c r="H286">
        <v>0</v>
      </c>
      <c r="I286">
        <v>0</v>
      </c>
      <c r="J286">
        <v>1</v>
      </c>
      <c r="K286">
        <v>0</v>
      </c>
      <c r="L286">
        <v>1</v>
      </c>
      <c r="M286">
        <v>1</v>
      </c>
      <c r="N286">
        <v>31</v>
      </c>
      <c r="O286">
        <v>11.362070994392186</v>
      </c>
      <c r="P286" s="74">
        <v>85997.284090348126</v>
      </c>
      <c r="V286" s="81">
        <v>44709</v>
      </c>
      <c r="W286" s="3">
        <v>187.98684360302406</v>
      </c>
      <c r="X286" s="3">
        <v>50.00000963892095</v>
      </c>
      <c r="Y286" s="3">
        <v>101.46623704873593</v>
      </c>
      <c r="Z286" s="3">
        <v>473.84502880711466</v>
      </c>
      <c r="AG286">
        <v>244</v>
      </c>
      <c r="AH286">
        <v>81573.510424645952</v>
      </c>
      <c r="AI286">
        <v>-16811.690345837414</v>
      </c>
      <c r="AJ286">
        <v>-0.97472080144142981</v>
      </c>
      <c r="AK286">
        <f t="shared" si="58"/>
        <v>64761.820078808538</v>
      </c>
      <c r="AL286" s="4">
        <f t="shared" si="59"/>
        <v>0.25959261684398771</v>
      </c>
      <c r="AW286">
        <v>240</v>
      </c>
      <c r="AX286">
        <v>63802.636068685722</v>
      </c>
      <c r="AY286">
        <v>1289.0878279758763</v>
      </c>
      <c r="AZ286">
        <v>0.1718948735027854</v>
      </c>
      <c r="BA286">
        <f t="shared" si="72"/>
        <v>65091.723896661599</v>
      </c>
      <c r="BB286" s="4">
        <f t="shared" si="73"/>
        <v>1.9804174030210168E-2</v>
      </c>
      <c r="BN286">
        <v>240</v>
      </c>
      <c r="BO286">
        <v>11.090128490649542</v>
      </c>
      <c r="BP286">
        <v>-6.5757996180071387E-3</v>
      </c>
      <c r="BQ286">
        <v>-8.1342187281211925E-2</v>
      </c>
      <c r="BR286">
        <f t="shared" si="74"/>
        <v>11.083552691031535</v>
      </c>
      <c r="BS286" s="4">
        <f t="shared" si="75"/>
        <v>5.9329348642227957E-4</v>
      </c>
      <c r="CD286">
        <v>241</v>
      </c>
      <c r="CE286">
        <v>64228.80235920415</v>
      </c>
      <c r="CF286">
        <v>713.21760710795206</v>
      </c>
      <c r="CG286">
        <v>9.0263151681802711E-2</v>
      </c>
      <c r="CH286">
        <f t="shared" si="68"/>
        <v>64942.019966312102</v>
      </c>
      <c r="CI286" s="4">
        <f t="shared" si="69"/>
        <v>1.0982374854954083E-2</v>
      </c>
      <c r="CT286">
        <v>241</v>
      </c>
      <c r="CU286">
        <v>11.096235107645626</v>
      </c>
      <c r="CV286">
        <v>-1.498495735532579E-2</v>
      </c>
      <c r="CW286">
        <v>-0.17865647140523061</v>
      </c>
      <c r="CX286">
        <f t="shared" si="70"/>
        <v>11.111220065000952</v>
      </c>
      <c r="CY286" s="4">
        <f t="shared" si="71"/>
        <v>1.3486329374869156E-3</v>
      </c>
      <c r="DJ286">
        <v>242</v>
      </c>
      <c r="DK286">
        <v>63619.073381863469</v>
      </c>
      <c r="DL286">
        <v>1230.1593295082639</v>
      </c>
      <c r="DM286">
        <v>0.15632147267802979</v>
      </c>
      <c r="DN286">
        <f t="shared" si="64"/>
        <v>62388.914052355205</v>
      </c>
      <c r="DO286" s="4">
        <f t="shared" si="65"/>
        <v>1.9717594835453382E-2</v>
      </c>
      <c r="DZ286">
        <v>242</v>
      </c>
      <c r="EA286">
        <v>11.087099773645958</v>
      </c>
      <c r="EB286">
        <v>-7.2794157158249106E-3</v>
      </c>
      <c r="EC286">
        <v>-8.7106810318311245E-2</v>
      </c>
      <c r="ED286">
        <f t="shared" si="66"/>
        <v>11.079820357930133</v>
      </c>
      <c r="EE286" s="4">
        <f t="shared" si="67"/>
        <v>6.5699762998547458E-4</v>
      </c>
      <c r="EP286">
        <v>244</v>
      </c>
      <c r="EQ286">
        <v>11.133710075946473</v>
      </c>
      <c r="ER286">
        <v>-5.5238563565149335E-2</v>
      </c>
      <c r="ES286">
        <v>-0.70427324346418307</v>
      </c>
      <c r="ET286">
        <f t="shared" si="60"/>
        <v>11.078471512381324</v>
      </c>
      <c r="EU286" s="4">
        <f t="shared" si="61"/>
        <v>4.9861177603259255E-3</v>
      </c>
      <c r="FF286">
        <v>244</v>
      </c>
      <c r="FG286">
        <v>11.134406398670837</v>
      </c>
      <c r="FH286">
        <v>-5.5934886289513486E-2</v>
      </c>
      <c r="FI286">
        <v>-1.2376833092413109</v>
      </c>
      <c r="FJ286">
        <f t="shared" si="62"/>
        <v>11.078471512381324</v>
      </c>
      <c r="FK286">
        <f t="shared" si="63"/>
        <v>5.0489714422247275E-3</v>
      </c>
    </row>
    <row r="287" spans="2:167" x14ac:dyDescent="0.2">
      <c r="B287" s="81">
        <v>44779</v>
      </c>
      <c r="C287">
        <v>4.9339683952523847</v>
      </c>
      <c r="D287">
        <v>4.5578530171535672</v>
      </c>
      <c r="E287">
        <v>5.1060273959466622</v>
      </c>
      <c r="F287">
        <v>6.5834532558959449</v>
      </c>
      <c r="G287">
        <v>0</v>
      </c>
      <c r="H287">
        <v>0</v>
      </c>
      <c r="I287">
        <v>0</v>
      </c>
      <c r="J287">
        <v>1</v>
      </c>
      <c r="K287">
        <v>0</v>
      </c>
      <c r="L287">
        <v>1</v>
      </c>
      <c r="M287">
        <v>1</v>
      </c>
      <c r="N287">
        <v>32</v>
      </c>
      <c r="O287">
        <v>11.253075622000487</v>
      </c>
      <c r="P287" s="74">
        <v>77116.737331280354</v>
      </c>
      <c r="V287" s="81">
        <v>44716</v>
      </c>
      <c r="W287" s="3">
        <v>206.78552796412478</v>
      </c>
      <c r="X287" s="3">
        <v>50.000000963892091</v>
      </c>
      <c r="Y287" s="3">
        <v>100.73311852436797</v>
      </c>
      <c r="Z287" s="3">
        <v>452.20388504584139</v>
      </c>
      <c r="AG287">
        <v>245</v>
      </c>
      <c r="AH287">
        <v>81180.803405372833</v>
      </c>
      <c r="AI287">
        <v>-16434.1054369669</v>
      </c>
      <c r="AJ287">
        <v>-0.9528289001860879</v>
      </c>
      <c r="AK287">
        <f t="shared" si="58"/>
        <v>64746.697968405933</v>
      </c>
      <c r="AL287" s="4">
        <f t="shared" si="59"/>
        <v>0.25382152221857174</v>
      </c>
      <c r="AW287">
        <v>241</v>
      </c>
      <c r="AX287">
        <v>63778.538678644021</v>
      </c>
      <c r="AY287">
        <v>1163.4812876680808</v>
      </c>
      <c r="AZ287">
        <v>0.15514572740989788</v>
      </c>
      <c r="BA287">
        <f t="shared" si="72"/>
        <v>64942.019966312102</v>
      </c>
      <c r="BB287" s="4">
        <f t="shared" si="73"/>
        <v>1.7915692925345145E-2</v>
      </c>
      <c r="BN287">
        <v>241</v>
      </c>
      <c r="BO287">
        <v>11.089870873384763</v>
      </c>
      <c r="BP287">
        <v>-8.6207230944630453E-3</v>
      </c>
      <c r="BQ287">
        <v>-0.10663774950335182</v>
      </c>
      <c r="BR287">
        <f t="shared" si="74"/>
        <v>11.0812501502903</v>
      </c>
      <c r="BS287" s="4">
        <f t="shared" si="75"/>
        <v>7.7795582425663451E-4</v>
      </c>
      <c r="CD287">
        <v>242</v>
      </c>
      <c r="CE287">
        <v>64266.064397340546</v>
      </c>
      <c r="CF287">
        <v>583.16831403118704</v>
      </c>
      <c r="CG287">
        <v>7.3804417418779245E-2</v>
      </c>
      <c r="CH287">
        <f t="shared" si="68"/>
        <v>64849.232711371733</v>
      </c>
      <c r="CI287" s="4">
        <f t="shared" si="69"/>
        <v>8.9926787048773323E-3</v>
      </c>
      <c r="CT287">
        <v>242</v>
      </c>
      <c r="CU287">
        <v>11.096857304699423</v>
      </c>
      <c r="CV287">
        <v>-1.7036946769289685E-2</v>
      </c>
      <c r="CW287">
        <v>-0.2031210847749432</v>
      </c>
      <c r="CX287">
        <f t="shared" si="70"/>
        <v>11.113894251468713</v>
      </c>
      <c r="CY287" s="4">
        <f t="shared" si="71"/>
        <v>1.5329412340807755E-3</v>
      </c>
      <c r="DJ287">
        <v>243</v>
      </c>
      <c r="DK287">
        <v>63606.653510332551</v>
      </c>
      <c r="DL287">
        <v>1186.6735805362259</v>
      </c>
      <c r="DM287">
        <v>0.15079555732970382</v>
      </c>
      <c r="DN287">
        <f t="shared" si="64"/>
        <v>62419.979929796325</v>
      </c>
      <c r="DO287" s="4">
        <f t="shared" si="65"/>
        <v>1.9011117624050444E-2</v>
      </c>
      <c r="DZ287">
        <v>243</v>
      </c>
      <c r="EA287">
        <v>11.086956805388116</v>
      </c>
      <c r="EB287">
        <v>-7.9989053430100654E-3</v>
      </c>
      <c r="EC287">
        <v>-9.5716353848702626E-2</v>
      </c>
      <c r="ED287">
        <f t="shared" si="66"/>
        <v>11.078957900045106</v>
      </c>
      <c r="EE287" s="4">
        <f t="shared" si="67"/>
        <v>7.2199076981576934E-4</v>
      </c>
      <c r="EP287">
        <v>245</v>
      </c>
      <c r="EQ287">
        <v>11.133488789323581</v>
      </c>
      <c r="ER287">
        <v>-5.5250807689104064E-2</v>
      </c>
      <c r="ES287">
        <v>-0.7044293519567727</v>
      </c>
      <c r="ET287">
        <f t="shared" si="60"/>
        <v>11.078237981634476</v>
      </c>
      <c r="EU287" s="4">
        <f t="shared" si="61"/>
        <v>4.987328109460995E-3</v>
      </c>
      <c r="FF287">
        <v>245</v>
      </c>
      <c r="FG287">
        <v>11.134456551981685</v>
      </c>
      <c r="FH287">
        <v>-5.6218570347208896E-2</v>
      </c>
      <c r="FI287">
        <v>-1.2439604476534665</v>
      </c>
      <c r="FJ287">
        <f t="shared" si="62"/>
        <v>11.078237981634476</v>
      </c>
      <c r="FK287">
        <f t="shared" si="63"/>
        <v>5.0746852017810188E-3</v>
      </c>
    </row>
    <row r="288" spans="2:167" x14ac:dyDescent="0.2">
      <c r="B288" s="81">
        <v>44786</v>
      </c>
      <c r="C288">
        <v>4.6399200066051192</v>
      </c>
      <c r="D288">
        <v>4.5578530171535672</v>
      </c>
      <c r="E288">
        <v>5.1060230572862784</v>
      </c>
      <c r="F288">
        <v>6.5883829046712972</v>
      </c>
      <c r="G288">
        <v>0</v>
      </c>
      <c r="H288">
        <v>0</v>
      </c>
      <c r="I288">
        <v>0</v>
      </c>
      <c r="J288">
        <v>1</v>
      </c>
      <c r="K288">
        <v>0</v>
      </c>
      <c r="L288">
        <v>1</v>
      </c>
      <c r="M288">
        <v>1</v>
      </c>
      <c r="N288">
        <v>33</v>
      </c>
      <c r="O288">
        <v>11.215524259788637</v>
      </c>
      <c r="P288" s="74">
        <v>74274.595904829432</v>
      </c>
      <c r="V288" s="81">
        <v>44723</v>
      </c>
      <c r="W288" s="3">
        <v>227.46408076061709</v>
      </c>
      <c r="X288" s="3">
        <v>50.000000096389208</v>
      </c>
      <c r="Y288" s="3">
        <v>100.36655926218398</v>
      </c>
      <c r="Z288" s="3">
        <v>438.26020806175865</v>
      </c>
      <c r="AG288">
        <v>246</v>
      </c>
      <c r="AH288">
        <v>81156.413092289091</v>
      </c>
      <c r="AI288">
        <v>-15921.509730277699</v>
      </c>
      <c r="AJ288">
        <v>-0.92310924155799257</v>
      </c>
      <c r="AK288">
        <f t="shared" si="58"/>
        <v>65234.903362011391</v>
      </c>
      <c r="AL288" s="4">
        <f t="shared" si="59"/>
        <v>0.24406428015879245</v>
      </c>
      <c r="AW288">
        <v>242</v>
      </c>
      <c r="AX288">
        <v>63754.44128860232</v>
      </c>
      <c r="AY288">
        <v>1094.7914227694127</v>
      </c>
      <c r="AZ288">
        <v>0.14598619973347882</v>
      </c>
      <c r="BA288">
        <f t="shared" si="72"/>
        <v>64849.232711371733</v>
      </c>
      <c r="BB288" s="4">
        <f t="shared" si="73"/>
        <v>1.6882102948574038E-2</v>
      </c>
      <c r="BN288">
        <v>242</v>
      </c>
      <c r="BO288">
        <v>11.089613256119984</v>
      </c>
      <c r="BP288">
        <v>-9.7928981898505185E-3</v>
      </c>
      <c r="BQ288">
        <v>-0.12113747450626731</v>
      </c>
      <c r="BR288">
        <f t="shared" si="74"/>
        <v>11.079820357930133</v>
      </c>
      <c r="BS288" s="4">
        <f t="shared" si="75"/>
        <v>8.8384990672177018E-4</v>
      </c>
      <c r="CD288">
        <v>243</v>
      </c>
      <c r="CE288">
        <v>64304.505134152758</v>
      </c>
      <c r="CF288">
        <v>488.82195671601949</v>
      </c>
      <c r="CG288">
        <v>6.1864163173659989E-2</v>
      </c>
      <c r="CH288">
        <f t="shared" si="68"/>
        <v>64793.327090868777</v>
      </c>
      <c r="CI288" s="4">
        <f t="shared" si="69"/>
        <v>7.5443256067168124E-3</v>
      </c>
      <c r="CT288">
        <v>243</v>
      </c>
      <c r="CU288">
        <v>11.09749644695491</v>
      </c>
      <c r="CV288">
        <v>-1.8538546909804055E-2</v>
      </c>
      <c r="CW288">
        <v>-0.22102374383526746</v>
      </c>
      <c r="CX288">
        <f t="shared" si="70"/>
        <v>11.116034993864714</v>
      </c>
      <c r="CY288" s="4">
        <f t="shared" si="71"/>
        <v>1.6677301681792165E-3</v>
      </c>
      <c r="DJ288">
        <v>244</v>
      </c>
      <c r="DK288">
        <v>63594.33934111744</v>
      </c>
      <c r="DL288">
        <v>1167.4807376910976</v>
      </c>
      <c r="DM288">
        <v>0.14835664280338165</v>
      </c>
      <c r="DN288">
        <f t="shared" si="64"/>
        <v>62426.858603426343</v>
      </c>
      <c r="DO288" s="4">
        <f t="shared" si="65"/>
        <v>1.8701577555065692E-2</v>
      </c>
      <c r="DZ288">
        <v>244</v>
      </c>
      <c r="EA288">
        <v>11.086815053896157</v>
      </c>
      <c r="EB288">
        <v>-8.3435415148329639E-3</v>
      </c>
      <c r="EC288">
        <v>-9.9840332862917269E-2</v>
      </c>
      <c r="ED288">
        <f t="shared" si="66"/>
        <v>11.078471512381324</v>
      </c>
      <c r="EE288" s="4">
        <f t="shared" si="67"/>
        <v>7.5313110707629692E-4</v>
      </c>
      <c r="EP288">
        <v>246</v>
      </c>
      <c r="EQ288">
        <v>11.134025619460798</v>
      </c>
      <c r="ER288">
        <v>-4.8275687144565538E-2</v>
      </c>
      <c r="ES288">
        <v>-0.61549889373328825</v>
      </c>
      <c r="ET288">
        <f t="shared" si="60"/>
        <v>11.085749932316233</v>
      </c>
      <c r="EU288" s="4">
        <f t="shared" si="61"/>
        <v>4.3547515900423089E-3</v>
      </c>
      <c r="FF288">
        <v>246</v>
      </c>
      <c r="FG288">
        <v>11.140035533776768</v>
      </c>
      <c r="FH288">
        <v>-5.4285601460534849E-2</v>
      </c>
      <c r="FI288">
        <v>-1.2011892276328091</v>
      </c>
      <c r="FJ288">
        <f t="shared" si="62"/>
        <v>11.085749932316233</v>
      </c>
      <c r="FK288">
        <f t="shared" si="63"/>
        <v>4.8968812928285614E-3</v>
      </c>
    </row>
    <row r="289" spans="2:167" x14ac:dyDescent="0.2">
      <c r="B289" s="81">
        <v>44793</v>
      </c>
      <c r="C289">
        <v>4.6051371530060026</v>
      </c>
      <c r="D289">
        <v>4.5578530171535672</v>
      </c>
      <c r="E289">
        <v>5.1060208879490272</v>
      </c>
      <c r="F289">
        <v>6.5936433974378303</v>
      </c>
      <c r="G289">
        <v>0</v>
      </c>
      <c r="H289">
        <v>0</v>
      </c>
      <c r="I289">
        <v>0</v>
      </c>
      <c r="J289">
        <v>1</v>
      </c>
      <c r="K289">
        <v>0</v>
      </c>
      <c r="L289">
        <v>1</v>
      </c>
      <c r="M289">
        <v>1</v>
      </c>
      <c r="N289">
        <v>34</v>
      </c>
      <c r="O289">
        <v>11.210843616977192</v>
      </c>
      <c r="P289" s="74">
        <v>73927.755402912546</v>
      </c>
      <c r="V289" s="81">
        <v>44730</v>
      </c>
      <c r="W289" s="3">
        <v>250.21048883668681</v>
      </c>
      <c r="X289" s="3">
        <v>50.000000009638924</v>
      </c>
      <c r="Y289" s="3">
        <v>100.18327963109199</v>
      </c>
      <c r="Z289" s="3">
        <v>429.71680905819755</v>
      </c>
      <c r="AG289">
        <v>247</v>
      </c>
      <c r="AH289">
        <v>81132.022779205348</v>
      </c>
      <c r="AI289">
        <v>-15353.900245053082</v>
      </c>
      <c r="AJ289">
        <v>-0.89019995278555908</v>
      </c>
      <c r="AK289">
        <f t="shared" si="58"/>
        <v>65778.122534152266</v>
      </c>
      <c r="AL289" s="4">
        <f t="shared" si="59"/>
        <v>0.23341955734722097</v>
      </c>
      <c r="AW289">
        <v>243</v>
      </c>
      <c r="AX289">
        <v>63730.343898560619</v>
      </c>
      <c r="AY289">
        <v>1062.9831923081583</v>
      </c>
      <c r="AZ289">
        <v>0.14174469528915395</v>
      </c>
      <c r="BA289">
        <f t="shared" si="72"/>
        <v>64793.327090868777</v>
      </c>
      <c r="BB289" s="4">
        <f t="shared" si="73"/>
        <v>1.6405751024598379E-2</v>
      </c>
      <c r="BN289">
        <v>243</v>
      </c>
      <c r="BO289">
        <v>11.089355638855203</v>
      </c>
      <c r="BP289">
        <v>-1.0397738810096868E-2</v>
      </c>
      <c r="BQ289">
        <v>-0.12861931122048781</v>
      </c>
      <c r="BR289">
        <f t="shared" si="74"/>
        <v>11.078957900045106</v>
      </c>
      <c r="BS289" s="4">
        <f t="shared" si="75"/>
        <v>9.3851234961859868E-4</v>
      </c>
      <c r="CD289">
        <v>244</v>
      </c>
      <c r="CE289">
        <v>64344.124569640793</v>
      </c>
      <c r="CF289">
        <v>417.6955091677446</v>
      </c>
      <c r="CG289">
        <v>5.2862566382365438E-2</v>
      </c>
      <c r="CH289">
        <f t="shared" si="68"/>
        <v>64761.820078808538</v>
      </c>
      <c r="CI289" s="4">
        <f t="shared" si="69"/>
        <v>6.4497185017260436E-3</v>
      </c>
      <c r="CT289">
        <v>244</v>
      </c>
      <c r="CU289">
        <v>11.098152534412089</v>
      </c>
      <c r="CV289">
        <v>-1.968102203076505E-2</v>
      </c>
      <c r="CW289">
        <v>-0.23464477517618165</v>
      </c>
      <c r="CX289">
        <f t="shared" si="70"/>
        <v>11.117833556442854</v>
      </c>
      <c r="CY289" s="4">
        <f t="shared" si="71"/>
        <v>1.7702209635401293E-3</v>
      </c>
      <c r="DJ289">
        <v>245</v>
      </c>
      <c r="DK289">
        <v>63306.770182360931</v>
      </c>
      <c r="DL289">
        <v>1439.927786045002</v>
      </c>
      <c r="DM289">
        <v>0.18297762465821921</v>
      </c>
      <c r="DN289">
        <f t="shared" si="64"/>
        <v>61866.842396315929</v>
      </c>
      <c r="DO289" s="4">
        <f t="shared" si="65"/>
        <v>2.3274628706939589E-2</v>
      </c>
      <c r="DZ289">
        <v>245</v>
      </c>
      <c r="EA289">
        <v>11.08451629881632</v>
      </c>
      <c r="EB289">
        <v>-6.2783171818434624E-3</v>
      </c>
      <c r="EC289">
        <v>-7.5127483472079648E-2</v>
      </c>
      <c r="ED289">
        <f t="shared" si="66"/>
        <v>11.078237981634476</v>
      </c>
      <c r="EE289" s="4">
        <f t="shared" si="67"/>
        <v>5.6672524929069661E-4</v>
      </c>
      <c r="EP289">
        <v>247</v>
      </c>
      <c r="EQ289">
        <v>11.134733270315982</v>
      </c>
      <c r="ER289">
        <v>-4.0690692571127229E-2</v>
      </c>
      <c r="ES289">
        <v>-0.51879274525436758</v>
      </c>
      <c r="ET289">
        <f t="shared" si="60"/>
        <v>11.094042577744855</v>
      </c>
      <c r="EU289" s="4">
        <f t="shared" si="61"/>
        <v>3.6677966833077221E-3</v>
      </c>
      <c r="FF289">
        <v>247</v>
      </c>
      <c r="FG289">
        <v>11.146430886194672</v>
      </c>
      <c r="FH289">
        <v>-5.2388308449817345E-2</v>
      </c>
      <c r="FI289">
        <v>-1.1592074154243968</v>
      </c>
      <c r="FJ289">
        <f t="shared" si="62"/>
        <v>11.094042577744855</v>
      </c>
      <c r="FK289">
        <f t="shared" si="63"/>
        <v>4.7222018558780937E-3</v>
      </c>
    </row>
    <row r="290" spans="2:167" x14ac:dyDescent="0.2">
      <c r="B290" s="81">
        <v>44800</v>
      </c>
      <c r="C290">
        <v>4.6015913889958862</v>
      </c>
      <c r="D290">
        <v>4.5578530171535672</v>
      </c>
      <c r="E290">
        <v>5.1060198032786364</v>
      </c>
      <c r="F290">
        <v>6.5991416340602038</v>
      </c>
      <c r="G290">
        <v>0</v>
      </c>
      <c r="H290">
        <v>0</v>
      </c>
      <c r="I290">
        <v>0</v>
      </c>
      <c r="J290">
        <v>1</v>
      </c>
      <c r="K290">
        <v>0</v>
      </c>
      <c r="L290">
        <v>1</v>
      </c>
      <c r="M290">
        <v>1</v>
      </c>
      <c r="N290">
        <v>35</v>
      </c>
      <c r="O290">
        <v>11.210862885364921</v>
      </c>
      <c r="P290" s="74">
        <v>73929.179885291305</v>
      </c>
      <c r="V290" s="81">
        <v>44737</v>
      </c>
      <c r="W290" s="3">
        <v>275.23153772035636</v>
      </c>
      <c r="X290" s="3">
        <v>50.000000000963894</v>
      </c>
      <c r="Y290" s="3">
        <v>100.09163981554599</v>
      </c>
      <c r="Z290" s="3">
        <v>424.96577638985445</v>
      </c>
      <c r="AG290">
        <v>248</v>
      </c>
      <c r="AH290">
        <v>81107.632466121606</v>
      </c>
      <c r="AI290">
        <v>-14776.70964195604</v>
      </c>
      <c r="AJ290">
        <v>-0.85673516276969308</v>
      </c>
      <c r="AK290">
        <f t="shared" si="58"/>
        <v>66330.922824165566</v>
      </c>
      <c r="AL290" s="4">
        <f t="shared" si="59"/>
        <v>0.22277256237075319</v>
      </c>
      <c r="AW290">
        <v>244</v>
      </c>
      <c r="AX290">
        <v>63706.246508518918</v>
      </c>
      <c r="AY290">
        <v>1055.57357028962</v>
      </c>
      <c r="AZ290">
        <v>0.14075665086585037</v>
      </c>
      <c r="BA290">
        <f t="shared" si="72"/>
        <v>64761.820078808538</v>
      </c>
      <c r="BB290" s="4">
        <f t="shared" si="73"/>
        <v>1.6299319089628648E-2</v>
      </c>
      <c r="BN290">
        <v>244</v>
      </c>
      <c r="BO290">
        <v>11.089098021590424</v>
      </c>
      <c r="BP290">
        <v>-1.0626509209100021E-2</v>
      </c>
      <c r="BQ290">
        <v>-0.13144918526183696</v>
      </c>
      <c r="BR290">
        <f t="shared" si="74"/>
        <v>11.078471512381324</v>
      </c>
      <c r="BS290" s="4">
        <f t="shared" si="75"/>
        <v>9.5920355052804996E-4</v>
      </c>
      <c r="CD290">
        <v>245</v>
      </c>
      <c r="CE290">
        <v>64106.49427446918</v>
      </c>
      <c r="CF290">
        <v>640.20369393675355</v>
      </c>
      <c r="CG290">
        <v>8.1022681657264548E-2</v>
      </c>
      <c r="CH290">
        <f t="shared" si="68"/>
        <v>64746.697968405933</v>
      </c>
      <c r="CI290" s="4">
        <f t="shared" si="69"/>
        <v>9.8878199819417822E-3</v>
      </c>
      <c r="CT290">
        <v>245</v>
      </c>
      <c r="CU290">
        <v>11.096943846618906</v>
      </c>
      <c r="CV290">
        <v>-1.870586498442961E-2</v>
      </c>
      <c r="CW290">
        <v>-0.223018574791813</v>
      </c>
      <c r="CX290">
        <f t="shared" si="70"/>
        <v>11.115649711603336</v>
      </c>
      <c r="CY290" s="4">
        <f t="shared" si="71"/>
        <v>1.6828404519533436E-3</v>
      </c>
      <c r="DJ290">
        <v>246</v>
      </c>
      <c r="DK290">
        <v>63294.662110453944</v>
      </c>
      <c r="DL290">
        <v>1940.241251557447</v>
      </c>
      <c r="DM290">
        <v>0.24655454177253897</v>
      </c>
      <c r="DN290">
        <f t="shared" si="64"/>
        <v>61354.420858896498</v>
      </c>
      <c r="DO290" s="4">
        <f t="shared" si="65"/>
        <v>3.162349549382322E-2</v>
      </c>
      <c r="DZ290">
        <v>246</v>
      </c>
      <c r="EA290">
        <v>11.084376919762192</v>
      </c>
      <c r="EB290">
        <v>1.3730125540405425E-3</v>
      </c>
      <c r="EC290">
        <v>1.6429717545801206E-2</v>
      </c>
      <c r="ED290">
        <f t="shared" si="66"/>
        <v>11.085749932316233</v>
      </c>
      <c r="EE290" s="4">
        <f t="shared" si="67"/>
        <v>1.2385382697818696E-4</v>
      </c>
      <c r="EP290">
        <v>248</v>
      </c>
      <c r="EQ290">
        <v>11.135552839693386</v>
      </c>
      <c r="ER290">
        <v>-3.3141364649342364E-2</v>
      </c>
      <c r="ES290">
        <v>-0.42254133467633126</v>
      </c>
      <c r="ET290">
        <f t="shared" si="60"/>
        <v>11.102411475044043</v>
      </c>
      <c r="EU290" s="4">
        <f t="shared" si="61"/>
        <v>2.9850600226660122E-3</v>
      </c>
      <c r="FF290">
        <v>248</v>
      </c>
      <c r="FG290">
        <v>11.15316996072451</v>
      </c>
      <c r="FH290">
        <v>-5.0758485680466592E-2</v>
      </c>
      <c r="FI290">
        <v>-1.1231439750125218</v>
      </c>
      <c r="FJ290">
        <f t="shared" si="62"/>
        <v>11.102411475044043</v>
      </c>
      <c r="FK290">
        <f t="shared" si="63"/>
        <v>4.5718433148114997E-3</v>
      </c>
    </row>
    <row r="291" spans="2:167" x14ac:dyDescent="0.2">
      <c r="B291" s="81">
        <v>44807</v>
      </c>
      <c r="C291">
        <v>4.6012361201286014</v>
      </c>
      <c r="D291">
        <v>4.5578530171535672</v>
      </c>
      <c r="E291">
        <v>5.1060192609430004</v>
      </c>
      <c r="F291">
        <v>6.6048126442271746</v>
      </c>
      <c r="G291">
        <v>0</v>
      </c>
      <c r="H291">
        <v>0</v>
      </c>
      <c r="I291">
        <v>0</v>
      </c>
      <c r="J291">
        <v>1</v>
      </c>
      <c r="K291">
        <v>0</v>
      </c>
      <c r="L291">
        <v>1</v>
      </c>
      <c r="M291">
        <v>1</v>
      </c>
      <c r="N291">
        <v>36</v>
      </c>
      <c r="O291">
        <v>11.16863710885915</v>
      </c>
      <c r="P291" s="74">
        <v>70872.45335314078</v>
      </c>
      <c r="V291" s="81">
        <v>44744</v>
      </c>
      <c r="W291" s="3">
        <v>302.75469149239211</v>
      </c>
      <c r="X291" s="3">
        <v>50.000000000096392</v>
      </c>
      <c r="Y291" s="3">
        <v>100.04581990777299</v>
      </c>
      <c r="Z291" s="3">
        <v>422.8816936225054</v>
      </c>
      <c r="AG291">
        <v>249</v>
      </c>
      <c r="AH291">
        <v>89928.076658905018</v>
      </c>
      <c r="AI291">
        <v>-16638.420336376381</v>
      </c>
      <c r="AJ291">
        <v>-0.96467482277935912</v>
      </c>
      <c r="AK291">
        <f t="shared" si="58"/>
        <v>73289.656322528637</v>
      </c>
      <c r="AL291" s="4">
        <f t="shared" si="59"/>
        <v>0.2270227638011432</v>
      </c>
      <c r="AW291">
        <v>245</v>
      </c>
      <c r="AX291">
        <v>63314.788435842551</v>
      </c>
      <c r="AY291">
        <v>1431.9095325633825</v>
      </c>
      <c r="AZ291">
        <v>0.19093959513518996</v>
      </c>
      <c r="BA291">
        <f t="shared" si="72"/>
        <v>64746.697968405933</v>
      </c>
      <c r="BB291" s="4">
        <f t="shared" si="73"/>
        <v>2.211556075434307E-2</v>
      </c>
      <c r="BN291">
        <v>245</v>
      </c>
      <c r="BO291">
        <v>11.08568768558694</v>
      </c>
      <c r="BP291">
        <v>-7.4497039524636932E-3</v>
      </c>
      <c r="BQ291">
        <v>-9.2152323564040295E-2</v>
      </c>
      <c r="BR291">
        <f t="shared" si="74"/>
        <v>11.078237981634476</v>
      </c>
      <c r="BS291" s="4">
        <f t="shared" si="75"/>
        <v>6.7246289209654331E-4</v>
      </c>
      <c r="CD291">
        <v>246</v>
      </c>
      <c r="CE291">
        <v>64148.471107308855</v>
      </c>
      <c r="CF291">
        <v>1086.4322547025367</v>
      </c>
      <c r="CG291">
        <v>0.13749632429275541</v>
      </c>
      <c r="CH291">
        <f t="shared" si="68"/>
        <v>65234.903362011391</v>
      </c>
      <c r="CI291" s="4">
        <f t="shared" si="69"/>
        <v>1.6654155961166105E-2</v>
      </c>
      <c r="CT291">
        <v>246</v>
      </c>
      <c r="CU291">
        <v>11.097633824479466</v>
      </c>
      <c r="CV291">
        <v>-1.1883892163233156E-2</v>
      </c>
      <c r="CW291">
        <v>-0.14168436987169183</v>
      </c>
      <c r="CX291">
        <f t="shared" si="70"/>
        <v>11.109517716642699</v>
      </c>
      <c r="CY291" s="4">
        <f t="shared" si="71"/>
        <v>1.0697036960866807E-3</v>
      </c>
      <c r="DJ291">
        <v>247</v>
      </c>
      <c r="DK291">
        <v>63282.654521629716</v>
      </c>
      <c r="DL291">
        <v>2495.4680125225495</v>
      </c>
      <c r="DM291">
        <v>0.31710952019066929</v>
      </c>
      <c r="DN291">
        <f t="shared" si="64"/>
        <v>60787.186509107167</v>
      </c>
      <c r="DO291" s="4">
        <f t="shared" si="65"/>
        <v>4.1052533532682539E-2</v>
      </c>
      <c r="DZ291">
        <v>247</v>
      </c>
      <c r="EA291">
        <v>11.084238697394046</v>
      </c>
      <c r="EB291">
        <v>9.8038803508089245E-3</v>
      </c>
      <c r="EC291">
        <v>0.11731501255586105</v>
      </c>
      <c r="ED291">
        <f t="shared" si="66"/>
        <v>11.094042577744855</v>
      </c>
      <c r="EE291" s="4">
        <f t="shared" si="67"/>
        <v>8.8370675361170391E-4</v>
      </c>
      <c r="EP291">
        <v>249</v>
      </c>
      <c r="EQ291">
        <v>11.136481378951153</v>
      </c>
      <c r="ER291">
        <v>6.5693384675835631E-2</v>
      </c>
      <c r="ES291">
        <v>0.83756872217040856</v>
      </c>
      <c r="ET291">
        <f t="shared" si="60"/>
        <v>11.202174763626989</v>
      </c>
      <c r="EU291" s="4">
        <f t="shared" si="61"/>
        <v>5.8643420641087849E-3</v>
      </c>
      <c r="FF291">
        <v>249</v>
      </c>
      <c r="FG291">
        <v>11.160200391502727</v>
      </c>
      <c r="FH291">
        <v>4.1974372124261805E-2</v>
      </c>
      <c r="FI291">
        <v>0.92877599724060234</v>
      </c>
      <c r="FJ291">
        <f t="shared" si="62"/>
        <v>11.202174763626989</v>
      </c>
      <c r="FK291">
        <f t="shared" si="63"/>
        <v>3.7469842249337965E-3</v>
      </c>
    </row>
    <row r="292" spans="2:167" x14ac:dyDescent="0.2">
      <c r="B292" s="81">
        <v>44814</v>
      </c>
      <c r="C292">
        <v>4.601200586299008</v>
      </c>
      <c r="D292">
        <v>4.5578530171535672</v>
      </c>
      <c r="E292">
        <v>5.1060189897750714</v>
      </c>
      <c r="F292">
        <v>6.6106111183324634</v>
      </c>
      <c r="G292">
        <v>0</v>
      </c>
      <c r="H292">
        <v>0</v>
      </c>
      <c r="I292">
        <v>0</v>
      </c>
      <c r="J292">
        <v>1</v>
      </c>
      <c r="K292">
        <v>0</v>
      </c>
      <c r="L292">
        <v>1</v>
      </c>
      <c r="M292">
        <v>1</v>
      </c>
      <c r="N292">
        <v>37</v>
      </c>
      <c r="O292">
        <v>11.169233184749993</v>
      </c>
      <c r="P292" s="74">
        <v>70914.711307132078</v>
      </c>
      <c r="V292" s="81">
        <v>44751</v>
      </c>
      <c r="W292" s="3">
        <v>333.03016064163131</v>
      </c>
      <c r="X292" s="3">
        <v>50.000000000009642</v>
      </c>
      <c r="Y292" s="3">
        <v>100.0229099538865</v>
      </c>
      <c r="Z292" s="3">
        <v>422.67689218685712</v>
      </c>
      <c r="AG292">
        <v>250</v>
      </c>
      <c r="AH292">
        <v>89903.686345821276</v>
      </c>
      <c r="AI292">
        <v>-16054.646981914571</v>
      </c>
      <c r="AJ292">
        <v>-0.93082837306396471</v>
      </c>
      <c r="AK292">
        <f t="shared" si="58"/>
        <v>73849.039363906704</v>
      </c>
      <c r="AL292" s="4">
        <f t="shared" si="59"/>
        <v>0.21739818310705322</v>
      </c>
      <c r="AW292">
        <v>246</v>
      </c>
      <c r="AX292">
        <v>63290.69104580085</v>
      </c>
      <c r="AY292">
        <v>1944.2123162105418</v>
      </c>
      <c r="AZ292">
        <v>0.25925318888653925</v>
      </c>
      <c r="BA292">
        <f t="shared" si="72"/>
        <v>65234.903362011391</v>
      </c>
      <c r="BB292" s="4">
        <f t="shared" si="73"/>
        <v>2.9803252798910804E-2</v>
      </c>
      <c r="BN292">
        <v>246</v>
      </c>
      <c r="BO292">
        <v>11.085430068322161</v>
      </c>
      <c r="BP292">
        <v>3.1986399407202271E-4</v>
      </c>
      <c r="BQ292">
        <v>3.9566955232446816E-3</v>
      </c>
      <c r="BR292">
        <f t="shared" si="74"/>
        <v>11.085749932316233</v>
      </c>
      <c r="BS292" s="4">
        <f t="shared" si="75"/>
        <v>2.8853618025387932E-5</v>
      </c>
      <c r="CD292">
        <v>247</v>
      </c>
      <c r="CE292">
        <v>64191.626638824346</v>
      </c>
      <c r="CF292">
        <v>1586.4958953279202</v>
      </c>
      <c r="CG292">
        <v>0.20078320868047006</v>
      </c>
      <c r="CH292">
        <f t="shared" si="68"/>
        <v>65778.122534152266</v>
      </c>
      <c r="CI292" s="4">
        <f t="shared" si="69"/>
        <v>2.4118899023063557E-2</v>
      </c>
      <c r="CT292">
        <v>247</v>
      </c>
      <c r="CU292">
        <v>11.098340747541716</v>
      </c>
      <c r="CV292">
        <v>-4.298169796861373E-3</v>
      </c>
      <c r="CW292">
        <v>-5.1244446760795925E-2</v>
      </c>
      <c r="CX292">
        <f t="shared" si="70"/>
        <v>11.102638917338577</v>
      </c>
      <c r="CY292" s="4">
        <f t="shared" si="71"/>
        <v>3.8713046770791413E-4</v>
      </c>
      <c r="DJ292">
        <v>248</v>
      </c>
      <c r="DK292">
        <v>63270.745761817445</v>
      </c>
      <c r="DL292">
        <v>3060.1770623481207</v>
      </c>
      <c r="DM292">
        <v>0.38886945257164884</v>
      </c>
      <c r="DN292">
        <f t="shared" si="64"/>
        <v>60210.568699469324</v>
      </c>
      <c r="DO292" s="4">
        <f t="shared" si="65"/>
        <v>5.0824583265812802E-2</v>
      </c>
      <c r="DZ292">
        <v>248</v>
      </c>
      <c r="EA292">
        <v>11.084101612671457</v>
      </c>
      <c r="EB292">
        <v>1.8309862372586139E-2</v>
      </c>
      <c r="EC292">
        <v>0.21909913802230319</v>
      </c>
      <c r="ED292">
        <f t="shared" si="66"/>
        <v>11.102411475044043</v>
      </c>
      <c r="EE292" s="4">
        <f t="shared" si="67"/>
        <v>1.6491788665681302E-3</v>
      </c>
      <c r="EP292">
        <v>250</v>
      </c>
      <c r="EQ292">
        <v>11.137523906270623</v>
      </c>
      <c r="ER292">
        <v>7.2254373668032557E-2</v>
      </c>
      <c r="ES292">
        <v>0.92121914136383243</v>
      </c>
      <c r="ET292">
        <f t="shared" si="60"/>
        <v>11.209778279938655</v>
      </c>
      <c r="EU292" s="4">
        <f t="shared" si="61"/>
        <v>6.4456559142959217E-3</v>
      </c>
      <c r="FF292">
        <v>250</v>
      </c>
      <c r="FG292">
        <v>11.167510415778098</v>
      </c>
      <c r="FH292">
        <v>4.2267864160557167E-2</v>
      </c>
      <c r="FI292">
        <v>0.93527015891347798</v>
      </c>
      <c r="FJ292">
        <f t="shared" si="62"/>
        <v>11.209778279938655</v>
      </c>
      <c r="FK292">
        <f t="shared" si="63"/>
        <v>3.7706244588442007E-3</v>
      </c>
    </row>
    <row r="293" spans="2:167" x14ac:dyDescent="0.2">
      <c r="B293" s="81">
        <v>44821</v>
      </c>
      <c r="C293">
        <v>4.6011970328466019</v>
      </c>
      <c r="D293">
        <v>4.5578530171535672</v>
      </c>
      <c r="E293">
        <v>5.1060188541910803</v>
      </c>
      <c r="F293">
        <v>6.6165054701783612</v>
      </c>
      <c r="G293">
        <v>0</v>
      </c>
      <c r="H293">
        <v>0</v>
      </c>
      <c r="I293">
        <v>0</v>
      </c>
      <c r="J293">
        <v>1</v>
      </c>
      <c r="K293">
        <v>0</v>
      </c>
      <c r="L293">
        <v>1</v>
      </c>
      <c r="M293">
        <v>1</v>
      </c>
      <c r="N293">
        <v>38</v>
      </c>
      <c r="O293">
        <v>11.16983795608936</v>
      </c>
      <c r="P293" s="74">
        <v>70957.611463154943</v>
      </c>
      <c r="V293" s="81">
        <v>44758</v>
      </c>
      <c r="W293" s="3">
        <v>366.33317670579447</v>
      </c>
      <c r="X293" s="3">
        <v>50.000000000000966</v>
      </c>
      <c r="Y293" s="3">
        <v>100.01145497694324</v>
      </c>
      <c r="Z293" s="3">
        <v>423.80012824841435</v>
      </c>
      <c r="AG293">
        <v>251</v>
      </c>
      <c r="AH293">
        <v>89879.296032737519</v>
      </c>
      <c r="AI293">
        <v>-15469.116444380139</v>
      </c>
      <c r="AJ293">
        <v>-0.89688004406947397</v>
      </c>
      <c r="AK293">
        <f t="shared" si="58"/>
        <v>74410.17958835738</v>
      </c>
      <c r="AL293" s="4">
        <f t="shared" si="59"/>
        <v>0.20788978779457912</v>
      </c>
      <c r="AW293">
        <v>247</v>
      </c>
      <c r="AX293">
        <v>63266.593655759163</v>
      </c>
      <c r="AY293">
        <v>2511.5288783931028</v>
      </c>
      <c r="AZ293">
        <v>0.33490265711984835</v>
      </c>
      <c r="BA293">
        <f t="shared" si="72"/>
        <v>65778.122534152266</v>
      </c>
      <c r="BB293" s="4">
        <f t="shared" si="73"/>
        <v>3.8181826747777835E-2</v>
      </c>
      <c r="BN293">
        <v>247</v>
      </c>
      <c r="BO293">
        <v>11.08517245105738</v>
      </c>
      <c r="BP293">
        <v>8.8701266874746665E-3</v>
      </c>
      <c r="BQ293">
        <v>0.10972285473006897</v>
      </c>
      <c r="BR293">
        <f t="shared" si="74"/>
        <v>11.094042577744855</v>
      </c>
      <c r="BS293" s="4">
        <f t="shared" si="75"/>
        <v>7.9953962906799522E-4</v>
      </c>
      <c r="CD293">
        <v>248</v>
      </c>
      <c r="CE293">
        <v>64235.96086901566</v>
      </c>
      <c r="CF293">
        <v>2094.9619551499054</v>
      </c>
      <c r="CG293">
        <v>0.26513348358305483</v>
      </c>
      <c r="CH293">
        <f t="shared" si="68"/>
        <v>66330.922824165566</v>
      </c>
      <c r="CI293" s="4">
        <f t="shared" si="69"/>
        <v>3.158348875536332E-2</v>
      </c>
      <c r="CT293">
        <v>248</v>
      </c>
      <c r="CU293">
        <v>11.099064615805656</v>
      </c>
      <c r="CV293">
        <v>3.3468592383876228E-3</v>
      </c>
      <c r="CW293">
        <v>3.9902553450231713E-2</v>
      </c>
      <c r="CX293">
        <f t="shared" si="70"/>
        <v>11.095717756567268</v>
      </c>
      <c r="CY293" s="4">
        <f t="shared" si="71"/>
        <v>3.0163521746096175E-4</v>
      </c>
      <c r="DJ293">
        <v>249</v>
      </c>
      <c r="DK293">
        <v>72163.724515708818</v>
      </c>
      <c r="DL293">
        <v>1125.931806819819</v>
      </c>
      <c r="DM293">
        <v>0.14307684700279036</v>
      </c>
      <c r="DN293">
        <f t="shared" si="64"/>
        <v>71037.792708888999</v>
      </c>
      <c r="DO293" s="4">
        <f t="shared" si="65"/>
        <v>1.5849757768148256E-2</v>
      </c>
      <c r="DZ293">
        <v>249</v>
      </c>
      <c r="EA293">
        <v>11.186358447892822</v>
      </c>
      <c r="EB293">
        <v>1.5816315734166864E-2</v>
      </c>
      <c r="EC293">
        <v>0.18926090614601906</v>
      </c>
      <c r="ED293">
        <f t="shared" si="66"/>
        <v>11.202174763626989</v>
      </c>
      <c r="EE293" s="4">
        <f t="shared" si="67"/>
        <v>1.4118968921572092E-3</v>
      </c>
      <c r="EP293">
        <v>251</v>
      </c>
      <c r="EQ293">
        <v>11.138688164592116</v>
      </c>
      <c r="ER293">
        <v>7.8659869293892015E-2</v>
      </c>
      <c r="ES293">
        <v>1.0028870720495946</v>
      </c>
      <c r="ET293">
        <f t="shared" si="60"/>
        <v>11.217348033886008</v>
      </c>
      <c r="EU293" s="4">
        <f t="shared" si="61"/>
        <v>7.0123409790149843E-3</v>
      </c>
      <c r="FF293">
        <v>251</v>
      </c>
      <c r="FG293">
        <v>11.17509207331948</v>
      </c>
      <c r="FH293">
        <v>4.2255960566528472E-2</v>
      </c>
      <c r="FI293">
        <v>0.93500676551757389</v>
      </c>
      <c r="FJ293">
        <f t="shared" si="62"/>
        <v>11.217348033886008</v>
      </c>
      <c r="FK293">
        <f t="shared" si="63"/>
        <v>3.76701876761595E-3</v>
      </c>
    </row>
    <row r="294" spans="2:167" x14ac:dyDescent="0.2">
      <c r="B294" s="81">
        <v>44828</v>
      </c>
      <c r="C294">
        <v>4.601196677500667</v>
      </c>
      <c r="D294">
        <v>4.5578530171535672</v>
      </c>
      <c r="E294">
        <v>5.1060187863990771</v>
      </c>
      <c r="F294">
        <v>6.6224736838301386</v>
      </c>
      <c r="G294">
        <v>0</v>
      </c>
      <c r="H294">
        <v>0</v>
      </c>
      <c r="I294">
        <v>0</v>
      </c>
      <c r="J294">
        <v>1</v>
      </c>
      <c r="K294">
        <v>0</v>
      </c>
      <c r="L294">
        <v>1</v>
      </c>
      <c r="M294">
        <v>1</v>
      </c>
      <c r="N294">
        <v>39</v>
      </c>
      <c r="O294">
        <v>11.170445590594985</v>
      </c>
      <c r="P294" s="74">
        <v>71000.740858444129</v>
      </c>
      <c r="V294" s="81">
        <v>44765</v>
      </c>
      <c r="W294" s="3">
        <v>402.96649437637399</v>
      </c>
      <c r="X294" s="3">
        <v>50.000000000000099</v>
      </c>
      <c r="Y294" s="3">
        <v>100.00572748847162</v>
      </c>
      <c r="Z294" s="3">
        <v>425.86565652868063</v>
      </c>
      <c r="AG294">
        <v>252</v>
      </c>
      <c r="AH294">
        <v>89854.905719653776</v>
      </c>
      <c r="AI294">
        <v>-14882.363307364154</v>
      </c>
      <c r="AJ294">
        <v>-0.86286083028457916</v>
      </c>
      <c r="AK294">
        <f t="shared" si="58"/>
        <v>74972.542412289622</v>
      </c>
      <c r="AL294" s="4">
        <f t="shared" si="59"/>
        <v>0.19850418337853529</v>
      </c>
      <c r="AW294">
        <v>248</v>
      </c>
      <c r="AX294">
        <v>63242.496265717462</v>
      </c>
      <c r="AY294">
        <v>3088.4265584481036</v>
      </c>
      <c r="AZ294">
        <v>0.41182973034558396</v>
      </c>
      <c r="BA294">
        <f t="shared" si="72"/>
        <v>66330.922824165566</v>
      </c>
      <c r="BB294" s="4">
        <f t="shared" si="73"/>
        <v>4.6560886340072646E-2</v>
      </c>
      <c r="BN294">
        <v>248</v>
      </c>
      <c r="BO294">
        <v>11.084914833792601</v>
      </c>
      <c r="BP294">
        <v>1.7496641251442568E-2</v>
      </c>
      <c r="BQ294">
        <v>0.21643224431135252</v>
      </c>
      <c r="BR294">
        <f t="shared" si="74"/>
        <v>11.102411475044043</v>
      </c>
      <c r="BS294" s="4">
        <f t="shared" si="75"/>
        <v>1.5759316154667345E-3</v>
      </c>
      <c r="CD294">
        <v>249</v>
      </c>
      <c r="CE294">
        <v>73039.827078443603</v>
      </c>
      <c r="CF294">
        <v>249.82924408503459</v>
      </c>
      <c r="CG294">
        <v>3.1617804620440872E-2</v>
      </c>
      <c r="CH294">
        <f t="shared" si="68"/>
        <v>73289.656322528637</v>
      </c>
      <c r="CI294" s="4">
        <f t="shared" si="69"/>
        <v>3.4087926812700737E-3</v>
      </c>
      <c r="CT294">
        <v>249</v>
      </c>
      <c r="CU294">
        <v>11.200130534011411</v>
      </c>
      <c r="CV294">
        <v>2.0442296155778195E-3</v>
      </c>
      <c r="CW294">
        <v>2.4372098044803819E-2</v>
      </c>
      <c r="CX294">
        <f t="shared" si="70"/>
        <v>11.198086304395833</v>
      </c>
      <c r="CY294" s="4">
        <f t="shared" si="71"/>
        <v>1.8255169320987932E-4</v>
      </c>
      <c r="DJ294">
        <v>250</v>
      </c>
      <c r="DK294">
        <v>72152.008612431237</v>
      </c>
      <c r="DL294">
        <v>1697.0307514754677</v>
      </c>
      <c r="DM294">
        <v>0.21564876994965437</v>
      </c>
      <c r="DN294">
        <f t="shared" si="64"/>
        <v>70454.977860955769</v>
      </c>
      <c r="DO294" s="4">
        <f t="shared" si="65"/>
        <v>2.4086740255948841E-2</v>
      </c>
      <c r="DZ294">
        <v>250</v>
      </c>
      <c r="EA294">
        <v>11.186223583190198</v>
      </c>
      <c r="EB294">
        <v>2.3554696748457005E-2</v>
      </c>
      <c r="EC294">
        <v>0.28185977856887345</v>
      </c>
      <c r="ED294">
        <f t="shared" si="66"/>
        <v>11.209778279938655</v>
      </c>
      <c r="EE294" s="4">
        <f t="shared" si="67"/>
        <v>2.1012633934616863E-3</v>
      </c>
      <c r="EP294">
        <v>252</v>
      </c>
      <c r="EQ294">
        <v>11.139983842512086</v>
      </c>
      <c r="ER294">
        <v>8.4893381805496659E-2</v>
      </c>
      <c r="ES294">
        <v>1.0823622754470292</v>
      </c>
      <c r="ET294">
        <f t="shared" si="60"/>
        <v>11.224877224317583</v>
      </c>
      <c r="EU294" s="4">
        <f t="shared" si="61"/>
        <v>7.5629675148324626E-3</v>
      </c>
      <c r="FF294">
        <v>252</v>
      </c>
      <c r="FG294">
        <v>11.182937460938994</v>
      </c>
      <c r="FH294">
        <v>4.1939763378588069E-2</v>
      </c>
      <c r="FI294">
        <v>0.92801020205059415</v>
      </c>
      <c r="FJ294">
        <f t="shared" si="62"/>
        <v>11.224877224317583</v>
      </c>
      <c r="FK294">
        <f t="shared" si="63"/>
        <v>3.7363226822409901E-3</v>
      </c>
    </row>
    <row r="295" spans="2:167" x14ac:dyDescent="0.2">
      <c r="B295" s="81">
        <v>44835</v>
      </c>
      <c r="C295">
        <v>4.6011966419660659</v>
      </c>
      <c r="D295">
        <v>4.5578530171535672</v>
      </c>
      <c r="E295">
        <v>5.1060187525030738</v>
      </c>
      <c r="F295">
        <v>6.6285004129674405</v>
      </c>
      <c r="G295">
        <v>0</v>
      </c>
      <c r="H295">
        <v>0</v>
      </c>
      <c r="I295">
        <v>0</v>
      </c>
      <c r="J295">
        <v>1</v>
      </c>
      <c r="K295">
        <v>0</v>
      </c>
      <c r="L295">
        <v>1</v>
      </c>
      <c r="M295">
        <v>1</v>
      </c>
      <c r="N295">
        <v>40</v>
      </c>
      <c r="O295">
        <v>11.056359346986481</v>
      </c>
      <c r="P295" s="74">
        <v>63345.512523321893</v>
      </c>
      <c r="V295" s="81">
        <v>44772</v>
      </c>
      <c r="W295" s="3">
        <v>443.26314381401141</v>
      </c>
      <c r="X295" s="3">
        <v>50.000000000000014</v>
      </c>
      <c r="Y295" s="3">
        <v>100.00286374423581</v>
      </c>
      <c r="Z295" s="3">
        <v>428.60358199241489</v>
      </c>
      <c r="AG295">
        <v>253</v>
      </c>
      <c r="AH295">
        <v>86392.098883074083</v>
      </c>
      <c r="AI295">
        <v>-18170.256166300824</v>
      </c>
      <c r="AJ295">
        <v>-1.0534887502967871</v>
      </c>
      <c r="AK295">
        <f t="shared" si="58"/>
        <v>68221.842716773259</v>
      </c>
      <c r="AL295" s="4">
        <f t="shared" si="59"/>
        <v>0.26634074136249358</v>
      </c>
      <c r="AW295">
        <v>249</v>
      </c>
      <c r="AX295">
        <v>72060.869074132162</v>
      </c>
      <c r="AY295">
        <v>1228.7872483964748</v>
      </c>
      <c r="AZ295">
        <v>0.16385402455983825</v>
      </c>
      <c r="BA295">
        <f t="shared" si="72"/>
        <v>73289.656322528637</v>
      </c>
      <c r="BB295" s="4">
        <f t="shared" si="73"/>
        <v>1.6766175611315503E-2</v>
      </c>
      <c r="BN295">
        <v>249</v>
      </c>
      <c r="BO295">
        <v>11.18617303196384</v>
      </c>
      <c r="BP295">
        <v>1.6001731663148888E-2</v>
      </c>
      <c r="BQ295">
        <v>0.19794031591279285</v>
      </c>
      <c r="BR295">
        <f t="shared" si="74"/>
        <v>11.202174763626989</v>
      </c>
      <c r="BS295" s="4">
        <f t="shared" si="75"/>
        <v>1.4284486718691327E-3</v>
      </c>
      <c r="CD295">
        <v>250</v>
      </c>
      <c r="CE295">
        <v>73086.518705986542</v>
      </c>
      <c r="CF295">
        <v>762.52065792016219</v>
      </c>
      <c r="CG295">
        <v>9.6502830441113768E-2</v>
      </c>
      <c r="CH295">
        <f t="shared" si="68"/>
        <v>73849.039363906704</v>
      </c>
      <c r="CI295" s="4">
        <f t="shared" si="69"/>
        <v>1.0325397114005519E-2</v>
      </c>
      <c r="CT295">
        <v>250</v>
      </c>
      <c r="CU295">
        <v>11.200888292678734</v>
      </c>
      <c r="CV295">
        <v>8.8899872599217389E-3</v>
      </c>
      <c r="CW295">
        <v>0.10598987484809844</v>
      </c>
      <c r="CX295">
        <f t="shared" si="70"/>
        <v>11.191998305418812</v>
      </c>
      <c r="CY295" s="4">
        <f t="shared" si="71"/>
        <v>7.9431635149707698E-4</v>
      </c>
      <c r="DJ295">
        <v>251</v>
      </c>
      <c r="DK295">
        <v>72140.386813810386</v>
      </c>
      <c r="DL295">
        <v>2269.7927745469933</v>
      </c>
      <c r="DM295">
        <v>0.28843202720168754</v>
      </c>
      <c r="DN295">
        <f t="shared" si="64"/>
        <v>69870.594039263393</v>
      </c>
      <c r="DO295" s="4">
        <f t="shared" si="65"/>
        <v>3.2485665905051496E-2</v>
      </c>
      <c r="DZ295">
        <v>251</v>
      </c>
      <c r="EA295">
        <v>11.186089801749894</v>
      </c>
      <c r="EB295">
        <v>3.1258232136114117E-2</v>
      </c>
      <c r="EC295">
        <v>0.37404168189585008</v>
      </c>
      <c r="ED295">
        <f t="shared" si="66"/>
        <v>11.217348033886008</v>
      </c>
      <c r="EE295" s="4">
        <f t="shared" si="67"/>
        <v>2.7865973349215393E-3</v>
      </c>
      <c r="EP295">
        <v>253</v>
      </c>
      <c r="EQ295">
        <v>11.172302670856165</v>
      </c>
      <c r="ER295">
        <v>-4.178260386203192E-2</v>
      </c>
      <c r="ES295">
        <v>-0.53271424966701642</v>
      </c>
      <c r="ET295">
        <f t="shared" si="60"/>
        <v>11.130520066994134</v>
      </c>
      <c r="EU295" s="4">
        <f t="shared" si="61"/>
        <v>3.7538770525136454E-3</v>
      </c>
      <c r="FF295">
        <v>253</v>
      </c>
      <c r="FG295">
        <v>11.154192161742733</v>
      </c>
      <c r="FH295">
        <v>-2.3672094748599548E-2</v>
      </c>
      <c r="FI295">
        <v>-0.52379755298820296</v>
      </c>
      <c r="FJ295">
        <f t="shared" si="62"/>
        <v>11.130520066994134</v>
      </c>
      <c r="FK295">
        <f t="shared" si="63"/>
        <v>2.1267734666590783E-3</v>
      </c>
    </row>
    <row r="296" spans="2:167" x14ac:dyDescent="0.2">
      <c r="B296" s="81">
        <v>44842</v>
      </c>
      <c r="C296">
        <v>4.6011966384126062</v>
      </c>
      <c r="D296">
        <v>4.5578530171535672</v>
      </c>
      <c r="E296">
        <v>5.1060187355550726</v>
      </c>
      <c r="F296">
        <v>6.6345749571926635</v>
      </c>
      <c r="G296">
        <v>0</v>
      </c>
      <c r="H296">
        <v>0</v>
      </c>
      <c r="I296">
        <v>0</v>
      </c>
      <c r="J296">
        <v>1</v>
      </c>
      <c r="K296">
        <v>0</v>
      </c>
      <c r="L296">
        <v>1</v>
      </c>
      <c r="M296">
        <v>1</v>
      </c>
      <c r="N296">
        <v>41</v>
      </c>
      <c r="O296">
        <v>11.05704360675252</v>
      </c>
      <c r="P296" s="74">
        <v>63388.872141830114</v>
      </c>
      <c r="V296" s="81">
        <v>44779</v>
      </c>
      <c r="W296" s="3">
        <v>89.326314381401147</v>
      </c>
      <c r="X296" s="3">
        <v>50</v>
      </c>
      <c r="Y296" s="3">
        <v>100.00143187211791</v>
      </c>
      <c r="Z296" s="3">
        <v>431.82510604125218</v>
      </c>
      <c r="AG296">
        <v>254</v>
      </c>
      <c r="AH296">
        <v>86367.70856999034</v>
      </c>
      <c r="AI296">
        <v>-17690.613079636765</v>
      </c>
      <c r="AJ296">
        <v>-1.025679643406189</v>
      </c>
      <c r="AK296">
        <f t="shared" si="58"/>
        <v>68677.095490353575</v>
      </c>
      <c r="AL296" s="4">
        <f t="shared" si="59"/>
        <v>0.25759116563282147</v>
      </c>
      <c r="AW296">
        <v>250</v>
      </c>
      <c r="AX296">
        <v>72036.771684090461</v>
      </c>
      <c r="AY296">
        <v>1812.2676798162429</v>
      </c>
      <c r="AZ296">
        <v>0.24165888220692222</v>
      </c>
      <c r="BA296">
        <f t="shared" si="72"/>
        <v>73849.039363906704</v>
      </c>
      <c r="BB296" s="4">
        <f t="shared" si="73"/>
        <v>2.4540165930743013E-2</v>
      </c>
      <c r="BN296">
        <v>250</v>
      </c>
      <c r="BO296">
        <v>11.18591541469906</v>
      </c>
      <c r="BP296">
        <v>2.386286523959491E-2</v>
      </c>
      <c r="BQ296">
        <v>0.29518199552037261</v>
      </c>
      <c r="BR296">
        <f t="shared" si="74"/>
        <v>11.209778279938655</v>
      </c>
      <c r="BS296" s="4">
        <f t="shared" si="75"/>
        <v>2.1287544359642318E-3</v>
      </c>
      <c r="CD296">
        <v>251</v>
      </c>
      <c r="CE296">
        <v>73134.389032205319</v>
      </c>
      <c r="CF296">
        <v>1275.7905561520602</v>
      </c>
      <c r="CG296">
        <v>0.1614610678935956</v>
      </c>
      <c r="CH296">
        <f t="shared" si="68"/>
        <v>74410.17958835738</v>
      </c>
      <c r="CI296" s="4">
        <f t="shared" si="69"/>
        <v>1.7145376656928231E-2</v>
      </c>
      <c r="CT296">
        <v>251</v>
      </c>
      <c r="CU296">
        <v>11.201662996547746</v>
      </c>
      <c r="CV296">
        <v>1.5685037338261765E-2</v>
      </c>
      <c r="CW296">
        <v>0.18700309638967363</v>
      </c>
      <c r="CX296">
        <f t="shared" si="70"/>
        <v>11.185977959209485</v>
      </c>
      <c r="CY296" s="4">
        <f t="shared" si="71"/>
        <v>1.40220527838142E-3</v>
      </c>
      <c r="DJ296">
        <v>252</v>
      </c>
      <c r="DK296">
        <v>72128.857620146489</v>
      </c>
      <c r="DL296">
        <v>2843.6847921431327</v>
      </c>
      <c r="DM296">
        <v>0.36135887756720486</v>
      </c>
      <c r="DN296">
        <f t="shared" si="64"/>
        <v>69285.172828003357</v>
      </c>
      <c r="DO296" s="4">
        <f t="shared" si="65"/>
        <v>4.1043194035214781E-2</v>
      </c>
      <c r="DZ296">
        <v>252</v>
      </c>
      <c r="EA296">
        <v>11.185957086308486</v>
      </c>
      <c r="EB296">
        <v>3.8920138009096661E-2</v>
      </c>
      <c r="EC296">
        <v>0.46572543889076357</v>
      </c>
      <c r="ED296">
        <f t="shared" si="66"/>
        <v>11.224877224317583</v>
      </c>
      <c r="EE296" s="4">
        <f t="shared" si="67"/>
        <v>3.4673107982669108E-3</v>
      </c>
      <c r="EP296">
        <v>254</v>
      </c>
      <c r="EQ296">
        <v>11.173271991416021</v>
      </c>
      <c r="ER296">
        <v>-3.6100967771306003E-2</v>
      </c>
      <c r="ES296">
        <v>-0.46027528638587767</v>
      </c>
      <c r="ET296">
        <f t="shared" si="60"/>
        <v>11.137171023644715</v>
      </c>
      <c r="EU296" s="4">
        <f t="shared" si="61"/>
        <v>3.2414845470777115E-3</v>
      </c>
      <c r="FF296">
        <v>254</v>
      </c>
      <c r="FG296">
        <v>11.157688209359275</v>
      </c>
      <c r="FH296">
        <v>-2.0517185714560071E-2</v>
      </c>
      <c r="FI296">
        <v>-0.45398819942315699</v>
      </c>
      <c r="FJ296">
        <f t="shared" si="62"/>
        <v>11.137171023644715</v>
      </c>
      <c r="FK296">
        <f t="shared" si="63"/>
        <v>1.8422259720175943E-3</v>
      </c>
    </row>
    <row r="297" spans="2:167" x14ac:dyDescent="0.2">
      <c r="B297" s="81">
        <v>44849</v>
      </c>
      <c r="C297">
        <v>4.6011966380572602</v>
      </c>
      <c r="D297">
        <v>4.5578530171535672</v>
      </c>
      <c r="E297">
        <v>5.1060187270810706</v>
      </c>
      <c r="F297">
        <v>6.6406898512338692</v>
      </c>
      <c r="G297">
        <v>0</v>
      </c>
      <c r="H297">
        <v>0</v>
      </c>
      <c r="I297">
        <v>0</v>
      </c>
      <c r="J297">
        <v>1</v>
      </c>
      <c r="K297">
        <v>0</v>
      </c>
      <c r="L297">
        <v>1</v>
      </c>
      <c r="M297">
        <v>1</v>
      </c>
      <c r="N297">
        <v>42</v>
      </c>
      <c r="O297">
        <v>11.057728410749782</v>
      </c>
      <c r="P297" s="74">
        <v>63432.295961560441</v>
      </c>
      <c r="V297" s="81">
        <v>44786</v>
      </c>
      <c r="W297" s="3">
        <v>53.932631438140113</v>
      </c>
      <c r="X297" s="3">
        <v>50</v>
      </c>
      <c r="Y297" s="3">
        <v>100.00071593605895</v>
      </c>
      <c r="Z297" s="3">
        <v>435.39819886190389</v>
      </c>
      <c r="AG297">
        <v>255</v>
      </c>
      <c r="AH297">
        <v>86343.318256906598</v>
      </c>
      <c r="AI297">
        <v>-17107.424215216437</v>
      </c>
      <c r="AJ297">
        <v>-0.99186708169312787</v>
      </c>
      <c r="AK297">
        <f t="shared" si="58"/>
        <v>69235.894041690161</v>
      </c>
      <c r="AL297" s="4">
        <f t="shared" si="59"/>
        <v>0.24708894789334646</v>
      </c>
      <c r="AW297">
        <v>251</v>
      </c>
      <c r="AX297">
        <v>72012.67429404876</v>
      </c>
      <c r="AY297">
        <v>2397.5052943086193</v>
      </c>
      <c r="AZ297">
        <v>0.31969805341700175</v>
      </c>
      <c r="BA297">
        <f t="shared" si="72"/>
        <v>74410.17958835738</v>
      </c>
      <c r="BB297" s="4">
        <f t="shared" si="73"/>
        <v>3.2220125090031984E-2</v>
      </c>
      <c r="BN297">
        <v>251</v>
      </c>
      <c r="BO297">
        <v>11.185657797434279</v>
      </c>
      <c r="BP297">
        <v>3.1690236451728637E-2</v>
      </c>
      <c r="BQ297">
        <v>0.39200603701236464</v>
      </c>
      <c r="BR297">
        <f t="shared" si="74"/>
        <v>11.217348033886008</v>
      </c>
      <c r="BS297" s="4">
        <f t="shared" si="75"/>
        <v>2.8251094961123571E-3</v>
      </c>
      <c r="CD297">
        <v>252</v>
      </c>
      <c r="CE297">
        <v>73183.438057099906</v>
      </c>
      <c r="CF297">
        <v>1789.1043551897164</v>
      </c>
      <c r="CG297">
        <v>0.22642486132934206</v>
      </c>
      <c r="CH297">
        <f t="shared" si="68"/>
        <v>74972.542412289622</v>
      </c>
      <c r="CI297" s="4">
        <f t="shared" si="69"/>
        <v>2.3863461176907394E-2</v>
      </c>
      <c r="CT297">
        <v>252</v>
      </c>
      <c r="CU297">
        <v>11.202454645618452</v>
      </c>
      <c r="CV297">
        <v>2.2422578699130113E-2</v>
      </c>
      <c r="CW297">
        <v>0.26733067670485727</v>
      </c>
      <c r="CX297">
        <f t="shared" si="70"/>
        <v>11.180032066919322</v>
      </c>
      <c r="CY297" s="4">
        <f t="shared" si="71"/>
        <v>2.0055916266534194E-3</v>
      </c>
      <c r="DJ297">
        <v>253</v>
      </c>
      <c r="DK297">
        <v>73209.138733149128</v>
      </c>
      <c r="DL297">
        <v>-4987.2960163758689</v>
      </c>
      <c r="DM297">
        <v>-0.6337564893100377</v>
      </c>
      <c r="DN297">
        <f t="shared" si="64"/>
        <v>78196.434749524997</v>
      </c>
      <c r="DO297" s="4">
        <f t="shared" si="65"/>
        <v>6.3779071671885457E-2</v>
      </c>
      <c r="DZ297">
        <v>253</v>
      </c>
      <c r="EA297">
        <v>11.198989905032029</v>
      </c>
      <c r="EB297">
        <v>-6.8469838037895414E-2</v>
      </c>
      <c r="EC297">
        <v>-0.81932251533962297</v>
      </c>
      <c r="ED297">
        <f t="shared" si="66"/>
        <v>11.130520066994134</v>
      </c>
      <c r="EE297" s="4">
        <f t="shared" si="67"/>
        <v>6.1515398764638426E-3</v>
      </c>
      <c r="EP297">
        <v>255</v>
      </c>
      <c r="EQ297">
        <v>11.174749854247535</v>
      </c>
      <c r="ER297">
        <v>-2.9475147095707754E-2</v>
      </c>
      <c r="ES297">
        <v>-0.3757982848738452</v>
      </c>
      <c r="ET297">
        <f t="shared" si="60"/>
        <v>11.145274707151827</v>
      </c>
      <c r="EU297" s="4">
        <f t="shared" si="61"/>
        <v>2.6446317269141696E-3</v>
      </c>
      <c r="FF297">
        <v>255</v>
      </c>
      <c r="FG297">
        <v>11.161951658829649</v>
      </c>
      <c r="FH297">
        <v>-1.667695167782135E-2</v>
      </c>
      <c r="FI297">
        <v>-0.3690145115130597</v>
      </c>
      <c r="FJ297">
        <f t="shared" si="62"/>
        <v>11.145274707151827</v>
      </c>
      <c r="FK297">
        <f t="shared" si="63"/>
        <v>1.4963248655611775E-3</v>
      </c>
    </row>
    <row r="298" spans="2:167" x14ac:dyDescent="0.2">
      <c r="B298" s="81">
        <v>44856</v>
      </c>
      <c r="C298">
        <v>4.601196638021726</v>
      </c>
      <c r="D298">
        <v>4.5578530171535672</v>
      </c>
      <c r="E298">
        <v>5.1060187228440705</v>
      </c>
      <c r="F298">
        <v>6.6468398819466241</v>
      </c>
      <c r="G298">
        <v>0</v>
      </c>
      <c r="H298">
        <v>0</v>
      </c>
      <c r="I298">
        <v>0</v>
      </c>
      <c r="J298">
        <v>1</v>
      </c>
      <c r="K298">
        <v>0</v>
      </c>
      <c r="L298">
        <v>1</v>
      </c>
      <c r="M298">
        <v>1</v>
      </c>
      <c r="N298">
        <v>43</v>
      </c>
      <c r="O298">
        <v>11.05841344668374</v>
      </c>
      <c r="P298" s="74">
        <v>63475.764250637731</v>
      </c>
      <c r="V298" s="81">
        <v>44793</v>
      </c>
      <c r="W298" s="3">
        <v>50.393263143814011</v>
      </c>
      <c r="X298" s="3">
        <v>50</v>
      </c>
      <c r="Y298" s="3">
        <v>100.00035796802948</v>
      </c>
      <c r="Z298" s="3">
        <v>439.23057008269046</v>
      </c>
      <c r="AG298">
        <v>256</v>
      </c>
      <c r="AH298">
        <v>86318.927943822855</v>
      </c>
      <c r="AI298">
        <v>-14827.21158195156</v>
      </c>
      <c r="AJ298">
        <v>-0.85966320215265546</v>
      </c>
      <c r="AK298">
        <f t="shared" si="58"/>
        <v>71491.716361871295</v>
      </c>
      <c r="AL298" s="4">
        <f t="shared" si="59"/>
        <v>0.20739761662596429</v>
      </c>
      <c r="AW298">
        <v>252</v>
      </c>
      <c r="AX298">
        <v>71988.576904007059</v>
      </c>
      <c r="AY298">
        <v>2983.965508282563</v>
      </c>
      <c r="AZ298">
        <v>0.39790025353687908</v>
      </c>
      <c r="BA298">
        <f t="shared" si="72"/>
        <v>74972.542412289622</v>
      </c>
      <c r="BB298" s="4">
        <f t="shared" si="73"/>
        <v>3.9800777888431678E-2</v>
      </c>
      <c r="BN298">
        <v>252</v>
      </c>
      <c r="BO298">
        <v>11.1854001801695</v>
      </c>
      <c r="BP298">
        <v>3.9477044148082285E-2</v>
      </c>
      <c r="BQ298">
        <v>0.48832831061466425</v>
      </c>
      <c r="BR298">
        <f t="shared" si="74"/>
        <v>11.224877224317583</v>
      </c>
      <c r="BS298" s="4">
        <f t="shared" si="75"/>
        <v>3.5169243599884716E-3</v>
      </c>
      <c r="CD298">
        <v>253</v>
      </c>
      <c r="CE298">
        <v>71123.666019191121</v>
      </c>
      <c r="CF298">
        <v>-2901.8233024178626</v>
      </c>
      <c r="CG298">
        <v>-0.36724796792669201</v>
      </c>
      <c r="CH298">
        <f t="shared" si="68"/>
        <v>68221.842716773259</v>
      </c>
      <c r="CI298" s="4">
        <f t="shared" si="69"/>
        <v>4.2535105867265152E-2</v>
      </c>
      <c r="CT298">
        <v>253</v>
      </c>
      <c r="CU298">
        <v>11.177271693615801</v>
      </c>
      <c r="CV298">
        <v>-4.6751626621666986E-2</v>
      </c>
      <c r="CW298">
        <v>-0.55739101864799889</v>
      </c>
      <c r="CX298">
        <f t="shared" si="70"/>
        <v>11.224023320237468</v>
      </c>
      <c r="CY298" s="4">
        <f t="shared" si="71"/>
        <v>4.1653180225821075E-3</v>
      </c>
      <c r="DJ298">
        <v>254</v>
      </c>
      <c r="DK298">
        <v>72206.219815241042</v>
      </c>
      <c r="DL298">
        <v>-3529.1243248874671</v>
      </c>
      <c r="DM298">
        <v>-0.44846053555582166</v>
      </c>
      <c r="DN298">
        <f t="shared" si="64"/>
        <v>75735.344140128509</v>
      </c>
      <c r="DO298" s="4">
        <f t="shared" si="65"/>
        <v>4.6598115648061787E-2</v>
      </c>
      <c r="DZ298">
        <v>254</v>
      </c>
      <c r="EA298">
        <v>11.187445053694969</v>
      </c>
      <c r="EB298">
        <v>-5.0274030050253771E-2</v>
      </c>
      <c r="EC298">
        <v>-0.60158817279860188</v>
      </c>
      <c r="ED298">
        <f t="shared" si="66"/>
        <v>11.137171023644715</v>
      </c>
      <c r="EE298" s="4">
        <f t="shared" si="67"/>
        <v>4.5140754275497562E-3</v>
      </c>
      <c r="EP298">
        <v>256</v>
      </c>
      <c r="EQ298">
        <v>11.179233999545584</v>
      </c>
      <c r="ER298">
        <v>-1.8971326539265476E-3</v>
      </c>
      <c r="ES298">
        <v>-2.418780795932254E-2</v>
      </c>
      <c r="ET298">
        <f t="shared" si="60"/>
        <v>11.177336866891658</v>
      </c>
      <c r="EU298" s="4">
        <f t="shared" si="61"/>
        <v>1.697302923334123E-4</v>
      </c>
      <c r="FF298">
        <v>256</v>
      </c>
      <c r="FG298">
        <v>11.18590851757965</v>
      </c>
      <c r="FH298">
        <v>-8.5716506879922605E-3</v>
      </c>
      <c r="FI298">
        <v>-0.18966676600116308</v>
      </c>
      <c r="FJ298">
        <f t="shared" si="62"/>
        <v>11.177336866891658</v>
      </c>
      <c r="FK298">
        <f t="shared" si="63"/>
        <v>7.66877726785019E-4</v>
      </c>
    </row>
    <row r="299" spans="2:167" x14ac:dyDescent="0.2">
      <c r="B299" s="81">
        <v>44863</v>
      </c>
      <c r="C299">
        <v>4.6011966380181724</v>
      </c>
      <c r="D299">
        <v>4.5578530171535672</v>
      </c>
      <c r="E299">
        <v>5.1060187207255705</v>
      </c>
      <c r="F299">
        <v>6.6530214036523683</v>
      </c>
      <c r="G299">
        <v>0</v>
      </c>
      <c r="H299">
        <v>0</v>
      </c>
      <c r="I299">
        <v>0</v>
      </c>
      <c r="J299">
        <v>1</v>
      </c>
      <c r="K299">
        <v>0</v>
      </c>
      <c r="L299">
        <v>1</v>
      </c>
      <c r="M299">
        <v>1</v>
      </c>
      <c r="N299">
        <v>44</v>
      </c>
      <c r="O299">
        <v>11.059098498802413</v>
      </c>
      <c r="P299" s="74">
        <v>63519.263355297735</v>
      </c>
      <c r="V299" s="81">
        <v>44800</v>
      </c>
      <c r="W299" s="3">
        <v>50.039326314381398</v>
      </c>
      <c r="X299" s="3">
        <v>50</v>
      </c>
      <c r="Y299" s="3">
        <v>100.00017898401474</v>
      </c>
      <c r="Z299" s="3">
        <v>443.25774824603462</v>
      </c>
      <c r="AG299">
        <v>257</v>
      </c>
      <c r="AH299">
        <v>86294.537630739113</v>
      </c>
      <c r="AI299">
        <v>-15640.584597264882</v>
      </c>
      <c r="AJ299">
        <v>-0.90682155333852144</v>
      </c>
      <c r="AK299">
        <f t="shared" si="58"/>
        <v>70653.95303347423</v>
      </c>
      <c r="AL299" s="4">
        <f t="shared" si="59"/>
        <v>0.22136885376894241</v>
      </c>
      <c r="AW299">
        <v>253</v>
      </c>
      <c r="AX299">
        <v>70018.158069646772</v>
      </c>
      <c r="AY299">
        <v>-1796.3153528735129</v>
      </c>
      <c r="AZ299">
        <v>-0.23953170113951477</v>
      </c>
      <c r="BA299">
        <f t="shared" si="72"/>
        <v>68221.842716773259</v>
      </c>
      <c r="BB299" s="4">
        <f t="shared" si="73"/>
        <v>2.6330501806159284E-2</v>
      </c>
      <c r="BN299">
        <v>253</v>
      </c>
      <c r="BO299">
        <v>11.161262949659767</v>
      </c>
      <c r="BP299">
        <v>-3.0742882665633076E-2</v>
      </c>
      <c r="BQ299">
        <v>-0.38028733608371557</v>
      </c>
      <c r="BR299">
        <f t="shared" si="74"/>
        <v>11.130520066994134</v>
      </c>
      <c r="BS299" s="4">
        <f t="shared" si="75"/>
        <v>2.7620347010375934E-3</v>
      </c>
      <c r="CD299">
        <v>254</v>
      </c>
      <c r="CE299">
        <v>71026.556408284057</v>
      </c>
      <c r="CF299">
        <v>-2349.4609179304825</v>
      </c>
      <c r="CG299">
        <v>-0.29734227687613418</v>
      </c>
      <c r="CH299">
        <f t="shared" si="68"/>
        <v>68677.095490353575</v>
      </c>
      <c r="CI299" s="4">
        <f t="shared" si="69"/>
        <v>3.421025454200359E-2</v>
      </c>
      <c r="CT299">
        <v>254</v>
      </c>
      <c r="CU299">
        <v>11.175962137676851</v>
      </c>
      <c r="CV299">
        <v>-3.879111403213642E-2</v>
      </c>
      <c r="CW299">
        <v>-0.46248270118675611</v>
      </c>
      <c r="CX299">
        <f t="shared" si="70"/>
        <v>11.214753251708988</v>
      </c>
      <c r="CY299" s="4">
        <f t="shared" si="71"/>
        <v>3.4589360248496897E-3</v>
      </c>
      <c r="DJ299">
        <v>255</v>
      </c>
      <c r="DK299">
        <v>71619.54985700098</v>
      </c>
      <c r="DL299">
        <v>-2383.6558153108199</v>
      </c>
      <c r="DM299">
        <v>-0.30290107831469648</v>
      </c>
      <c r="DN299">
        <f t="shared" si="64"/>
        <v>74003.2056723118</v>
      </c>
      <c r="DO299" s="4">
        <f t="shared" si="65"/>
        <v>3.2210169730561573E-2</v>
      </c>
      <c r="DZ299">
        <v>255</v>
      </c>
      <c r="EA299">
        <v>11.180691748586387</v>
      </c>
      <c r="EB299">
        <v>-3.5417041434559593E-2</v>
      </c>
      <c r="EC299">
        <v>-0.42380674915560163</v>
      </c>
      <c r="ED299">
        <f t="shared" si="66"/>
        <v>11.145274707151827</v>
      </c>
      <c r="EE299" s="4">
        <f t="shared" si="67"/>
        <v>3.1777629861229691E-3</v>
      </c>
      <c r="EP299">
        <v>257</v>
      </c>
      <c r="EQ299">
        <v>11.17887635939659</v>
      </c>
      <c r="ER299">
        <v>-1.3327020499945164E-2</v>
      </c>
      <c r="ES299">
        <v>-0.16991506200446696</v>
      </c>
      <c r="ET299">
        <f t="shared" si="60"/>
        <v>11.165549338896644</v>
      </c>
      <c r="EU299" s="4">
        <f t="shared" si="61"/>
        <v>1.1935839514423847E-3</v>
      </c>
      <c r="FF299">
        <v>257</v>
      </c>
      <c r="FG299">
        <v>11.173429576441539</v>
      </c>
      <c r="FH299">
        <v>-7.8802375448940865E-3</v>
      </c>
      <c r="FI299">
        <v>-0.17436771805864287</v>
      </c>
      <c r="FJ299">
        <f t="shared" si="62"/>
        <v>11.165549338896644</v>
      </c>
      <c r="FK299">
        <f t="shared" si="63"/>
        <v>7.0576353260490764E-4</v>
      </c>
    </row>
    <row r="300" spans="2:167" x14ac:dyDescent="0.2">
      <c r="B300" s="81">
        <v>44870</v>
      </c>
      <c r="C300">
        <v>4.6011966380178171</v>
      </c>
      <c r="D300">
        <v>4.5578530171535672</v>
      </c>
      <c r="E300">
        <v>5.10601871966632</v>
      </c>
      <c r="F300">
        <v>6.6592318613990686</v>
      </c>
      <c r="G300">
        <v>0</v>
      </c>
      <c r="H300">
        <v>0</v>
      </c>
      <c r="I300">
        <v>0</v>
      </c>
      <c r="J300">
        <v>1</v>
      </c>
      <c r="K300">
        <v>0</v>
      </c>
      <c r="L300">
        <v>1</v>
      </c>
      <c r="M300">
        <v>1</v>
      </c>
      <c r="N300">
        <v>45</v>
      </c>
      <c r="O300">
        <v>11.043403778104921</v>
      </c>
      <c r="P300" s="74">
        <v>62530.128658332258</v>
      </c>
      <c r="V300" s="81">
        <v>44807</v>
      </c>
      <c r="W300" s="3">
        <v>50.00393263143814</v>
      </c>
      <c r="X300" s="3">
        <v>50</v>
      </c>
      <c r="Y300" s="3">
        <v>100.00008949200736</v>
      </c>
      <c r="Z300" s="3">
        <v>447.43473645225708</v>
      </c>
      <c r="AG300">
        <v>258</v>
      </c>
      <c r="AH300">
        <v>85220.436361606684</v>
      </c>
      <c r="AI300">
        <v>-14448.897013738475</v>
      </c>
      <c r="AJ300">
        <v>-0.83772899616027996</v>
      </c>
      <c r="AK300">
        <f t="shared" ref="AK300:AK363" si="76">AH300+AI300</f>
        <v>70771.539347868209</v>
      </c>
      <c r="AL300" s="4">
        <f t="shared" ref="AL300:AL363" si="77">ABS((AK300-AH300)/AK300)</f>
        <v>0.20416253690225414</v>
      </c>
      <c r="AW300">
        <v>254</v>
      </c>
      <c r="AX300">
        <v>69994.060679605085</v>
      </c>
      <c r="AY300">
        <v>-1316.9651892515103</v>
      </c>
      <c r="AZ300">
        <v>-0.17561221175241493</v>
      </c>
      <c r="BA300">
        <f t="shared" si="72"/>
        <v>68677.095490353575</v>
      </c>
      <c r="BB300" s="4">
        <f t="shared" si="73"/>
        <v>1.9176192293054853E-2</v>
      </c>
      <c r="BN300">
        <v>254</v>
      </c>
      <c r="BO300">
        <v>11.161005332394986</v>
      </c>
      <c r="BP300">
        <v>-2.3834308750270594E-2</v>
      </c>
      <c r="BQ300">
        <v>-0.29482875371897233</v>
      </c>
      <c r="BR300">
        <f t="shared" si="74"/>
        <v>11.137171023644715</v>
      </c>
      <c r="BS300" s="4">
        <f t="shared" si="75"/>
        <v>2.1400684877397758E-3</v>
      </c>
      <c r="CD300">
        <v>255</v>
      </c>
      <c r="CE300">
        <v>70930.625496052846</v>
      </c>
      <c r="CF300">
        <v>-1694.7314543626853</v>
      </c>
      <c r="CG300">
        <v>-0.21448124779946365</v>
      </c>
      <c r="CH300">
        <f t="shared" si="68"/>
        <v>69235.894041690161</v>
      </c>
      <c r="CI300" s="4">
        <f t="shared" si="69"/>
        <v>2.4477642382175473E-2</v>
      </c>
      <c r="CT300">
        <v>255</v>
      </c>
      <c r="CU300">
        <v>11.17466952693959</v>
      </c>
      <c r="CV300">
        <v>-2.9394819787762927E-2</v>
      </c>
      <c r="CW300">
        <v>-0.35045643816983685</v>
      </c>
      <c r="CX300">
        <f t="shared" si="70"/>
        <v>11.204064346727353</v>
      </c>
      <c r="CY300" s="4">
        <f t="shared" si="71"/>
        <v>2.6235854131227828E-3</v>
      </c>
      <c r="DJ300">
        <v>256</v>
      </c>
      <c r="DK300">
        <v>71203.300897332956</v>
      </c>
      <c r="DL300">
        <v>288.41546453833871</v>
      </c>
      <c r="DM300">
        <v>3.6650155047617601E-2</v>
      </c>
      <c r="DN300">
        <f t="shared" si="64"/>
        <v>70914.885432794617</v>
      </c>
      <c r="DO300" s="4">
        <f t="shared" si="65"/>
        <v>4.0670652258427099E-3</v>
      </c>
      <c r="DZ300">
        <v>256</v>
      </c>
      <c r="EA300">
        <v>11.175900202357909</v>
      </c>
      <c r="EB300">
        <v>1.4366645337489103E-3</v>
      </c>
      <c r="EC300">
        <v>1.7191388693499014E-2</v>
      </c>
      <c r="ED300">
        <f t="shared" si="66"/>
        <v>11.177336866891658</v>
      </c>
      <c r="EE300" s="4">
        <f t="shared" si="67"/>
        <v>1.2853370627170129E-4</v>
      </c>
      <c r="EP300">
        <v>258</v>
      </c>
      <c r="EQ300">
        <v>11.180886298692132</v>
      </c>
      <c r="ER300">
        <v>-1.3674086440628841E-2</v>
      </c>
      <c r="ES300">
        <v>-0.17434003687646843</v>
      </c>
      <c r="ET300">
        <f t="shared" ref="ET300:ET363" si="78">EQ300+ER300</f>
        <v>11.167212212251503</v>
      </c>
      <c r="EU300" s="4">
        <f t="shared" ref="EU300:EU363" si="79">ABS((ET300-EQ300)/ET300)</f>
        <v>1.2244852323686529E-3</v>
      </c>
      <c r="FF300">
        <v>258</v>
      </c>
      <c r="FG300">
        <v>11.17650256960246</v>
      </c>
      <c r="FH300">
        <v>-9.2903573509577342E-3</v>
      </c>
      <c r="FI300">
        <v>-0.20556974355239579</v>
      </c>
      <c r="FJ300">
        <f t="shared" ref="FJ300:FJ363" si="80">FG300+FH300</f>
        <v>11.167212212251503</v>
      </c>
      <c r="FK300">
        <f t="shared" ref="FK300:FK363" si="81">ABS((FJ300-FG300)/FJ300)</f>
        <v>8.3193165620738547E-4</v>
      </c>
    </row>
    <row r="301" spans="2:167" x14ac:dyDescent="0.2">
      <c r="B301" s="81">
        <v>44877</v>
      </c>
      <c r="C301">
        <v>4.6011966380177816</v>
      </c>
      <c r="D301">
        <v>4.5578530171535672</v>
      </c>
      <c r="E301">
        <v>5.1060187191366948</v>
      </c>
      <c r="F301">
        <v>6.6654694590668573</v>
      </c>
      <c r="G301">
        <v>0</v>
      </c>
      <c r="H301">
        <v>0</v>
      </c>
      <c r="I301">
        <v>0</v>
      </c>
      <c r="J301">
        <v>1</v>
      </c>
      <c r="K301">
        <v>0</v>
      </c>
      <c r="L301">
        <v>1</v>
      </c>
      <c r="M301">
        <v>1</v>
      </c>
      <c r="N301">
        <v>46</v>
      </c>
      <c r="O301">
        <v>11.04409976439894</v>
      </c>
      <c r="P301" s="74">
        <v>62573.663919056664</v>
      </c>
      <c r="V301" s="81">
        <v>44814</v>
      </c>
      <c r="W301" s="3">
        <v>50.000393263143813</v>
      </c>
      <c r="X301" s="3">
        <v>50</v>
      </c>
      <c r="Y301" s="3">
        <v>100.00004474600368</v>
      </c>
      <c r="Z301" s="3">
        <v>451.73017132341306</v>
      </c>
      <c r="AG301">
        <v>259</v>
      </c>
      <c r="AH301">
        <v>85196.046048522941</v>
      </c>
      <c r="AI301">
        <v>-12855.810605320279</v>
      </c>
      <c r="AJ301">
        <v>-0.74536383662929262</v>
      </c>
      <c r="AK301">
        <f t="shared" si="76"/>
        <v>72340.235443202662</v>
      </c>
      <c r="AL301" s="4">
        <f t="shared" si="77"/>
        <v>0.17771314299099722</v>
      </c>
      <c r="AW301">
        <v>255</v>
      </c>
      <c r="AX301">
        <v>69969.963289563369</v>
      </c>
      <c r="AY301">
        <v>-734.06924787320895</v>
      </c>
      <c r="AZ301">
        <v>-9.7885293590570965E-2</v>
      </c>
      <c r="BA301">
        <f t="shared" si="72"/>
        <v>69235.894041690161</v>
      </c>
      <c r="BB301" s="4">
        <f t="shared" si="73"/>
        <v>1.0602437623340165E-2</v>
      </c>
      <c r="BN301">
        <v>255</v>
      </c>
      <c r="BO301">
        <v>11.160747715130206</v>
      </c>
      <c r="BP301">
        <v>-1.5473007978378917E-2</v>
      </c>
      <c r="BQ301">
        <v>-0.1914000404352981</v>
      </c>
      <c r="BR301">
        <f t="shared" si="74"/>
        <v>11.145274707151827</v>
      </c>
      <c r="BS301" s="4">
        <f t="shared" si="75"/>
        <v>1.3883020728461739E-3</v>
      </c>
      <c r="CD301">
        <v>256</v>
      </c>
      <c r="CE301">
        <v>70835.873282497429</v>
      </c>
      <c r="CF301">
        <v>655.8430793738662</v>
      </c>
      <c r="CG301">
        <v>8.3001965687624454E-2</v>
      </c>
      <c r="CH301">
        <f t="shared" si="68"/>
        <v>71491.716361871295</v>
      </c>
      <c r="CI301" s="4">
        <f t="shared" si="69"/>
        <v>9.1736932997127929E-3</v>
      </c>
      <c r="CT301">
        <v>256</v>
      </c>
      <c r="CU301">
        <v>11.173393861404021</v>
      </c>
      <c r="CV301">
        <v>3.9430054876365972E-3</v>
      </c>
      <c r="CW301">
        <v>4.7010040165529697E-2</v>
      </c>
      <c r="CX301">
        <f t="shared" si="70"/>
        <v>11.169450855916384</v>
      </c>
      <c r="CY301" s="4">
        <f t="shared" si="71"/>
        <v>3.5301695119129451E-4</v>
      </c>
      <c r="DJ301">
        <v>257</v>
      </c>
      <c r="DK301">
        <v>70880.433120764312</v>
      </c>
      <c r="DL301">
        <v>-226.48008729008143</v>
      </c>
      <c r="DM301">
        <v>-2.8779768545580446E-2</v>
      </c>
      <c r="DN301">
        <f t="shared" si="64"/>
        <v>71106.913208054393</v>
      </c>
      <c r="DO301" s="4">
        <f t="shared" si="65"/>
        <v>3.1850642514521031E-3</v>
      </c>
      <c r="DZ301">
        <v>257</v>
      </c>
      <c r="EA301">
        <v>11.172183590361211</v>
      </c>
      <c r="EB301">
        <v>-6.6342514645665318E-3</v>
      </c>
      <c r="EC301">
        <v>-7.9386657732939833E-2</v>
      </c>
      <c r="ED301">
        <f t="shared" si="66"/>
        <v>11.165549338896644</v>
      </c>
      <c r="EE301" s="4">
        <f t="shared" si="67"/>
        <v>5.9417152378300395E-4</v>
      </c>
      <c r="EP301">
        <v>259</v>
      </c>
      <c r="EQ301">
        <v>11.184711970876341</v>
      </c>
      <c r="ER301">
        <v>4.4237892996328299E-3</v>
      </c>
      <c r="ES301">
        <v>5.6401836640448073E-2</v>
      </c>
      <c r="ET301">
        <f t="shared" si="78"/>
        <v>11.189135760175974</v>
      </c>
      <c r="EU301" s="4">
        <f t="shared" si="79"/>
        <v>3.9536469969180676E-4</v>
      </c>
      <c r="FF301">
        <v>259</v>
      </c>
      <c r="FG301">
        <v>11.192026905855062</v>
      </c>
      <c r="FH301">
        <v>-2.891145679088325E-3</v>
      </c>
      <c r="FI301">
        <v>-6.3973004844806641E-2</v>
      </c>
      <c r="FJ301">
        <f t="shared" si="80"/>
        <v>11.189135760175974</v>
      </c>
      <c r="FK301">
        <f t="shared" si="81"/>
        <v>2.5838864958439427E-4</v>
      </c>
    </row>
    <row r="302" spans="2:167" x14ac:dyDescent="0.2">
      <c r="B302" s="81">
        <v>44884</v>
      </c>
      <c r="C302">
        <v>4.601196638017778</v>
      </c>
      <c r="D302">
        <v>4.5613997390386514</v>
      </c>
      <c r="E302">
        <v>5.1082979829423412</v>
      </c>
      <c r="F302">
        <v>6.6717329283453051</v>
      </c>
      <c r="G302">
        <v>0</v>
      </c>
      <c r="H302">
        <v>0</v>
      </c>
      <c r="I302">
        <v>0</v>
      </c>
      <c r="J302">
        <v>1</v>
      </c>
      <c r="K302">
        <v>0</v>
      </c>
      <c r="L302">
        <v>1</v>
      </c>
      <c r="M302">
        <v>1</v>
      </c>
      <c r="N302">
        <v>47</v>
      </c>
      <c r="O302">
        <v>11.045774252946742</v>
      </c>
      <c r="P302" s="74">
        <v>62678.530577189165</v>
      </c>
      <c r="V302" s="81">
        <v>44821</v>
      </c>
      <c r="W302" s="3">
        <v>50.000039326314379</v>
      </c>
      <c r="X302" s="3">
        <v>50</v>
      </c>
      <c r="Y302" s="3">
        <v>100.00002237300184</v>
      </c>
      <c r="Z302" s="3">
        <v>456.12223429129062</v>
      </c>
      <c r="AG302">
        <v>260</v>
      </c>
      <c r="AH302">
        <v>85171.655735439184</v>
      </c>
      <c r="AI302">
        <v>-13016.491765149418</v>
      </c>
      <c r="AJ302">
        <v>-0.75467992951842777</v>
      </c>
      <c r="AK302">
        <f t="shared" si="76"/>
        <v>72155.163970289766</v>
      </c>
      <c r="AL302" s="4">
        <f t="shared" si="77"/>
        <v>0.18039584485608015</v>
      </c>
      <c r="AW302">
        <v>256</v>
      </c>
      <c r="AX302">
        <v>69945.865899521683</v>
      </c>
      <c r="AY302">
        <v>1545.8504623496119</v>
      </c>
      <c r="AZ302">
        <v>0.20613317720721011</v>
      </c>
      <c r="BA302">
        <f t="shared" si="72"/>
        <v>71491.716361871295</v>
      </c>
      <c r="BB302" s="4">
        <f t="shared" si="73"/>
        <v>2.1622791296895774E-2</v>
      </c>
      <c r="BN302">
        <v>256</v>
      </c>
      <c r="BO302">
        <v>11.160490097865425</v>
      </c>
      <c r="BP302">
        <v>1.6846769026232167E-2</v>
      </c>
      <c r="BQ302">
        <v>0.20839336975271097</v>
      </c>
      <c r="BR302">
        <f t="shared" si="74"/>
        <v>11.177336866891658</v>
      </c>
      <c r="BS302" s="4">
        <f t="shared" si="75"/>
        <v>1.5072256680510284E-3</v>
      </c>
      <c r="CD302">
        <v>257</v>
      </c>
      <c r="CE302">
        <v>70742.299767617835</v>
      </c>
      <c r="CF302">
        <v>-88.346734143604408</v>
      </c>
      <c r="CG302">
        <v>-1.1180955973495837E-2</v>
      </c>
      <c r="CH302">
        <f t="shared" si="68"/>
        <v>70653.95303347423</v>
      </c>
      <c r="CI302" s="4">
        <f t="shared" si="69"/>
        <v>1.250414596077133E-3</v>
      </c>
      <c r="CT302">
        <v>257</v>
      </c>
      <c r="CU302">
        <v>11.172135141070143</v>
      </c>
      <c r="CV302">
        <v>-6.5858021734985783E-3</v>
      </c>
      <c r="CW302">
        <v>-7.8518486892589084E-2</v>
      </c>
      <c r="CX302">
        <f t="shared" si="70"/>
        <v>11.178720943243642</v>
      </c>
      <c r="CY302" s="4">
        <f t="shared" si="71"/>
        <v>5.8913736257805069E-4</v>
      </c>
      <c r="DJ302">
        <v>258</v>
      </c>
      <c r="DK302">
        <v>70174.323979061228</v>
      </c>
      <c r="DL302">
        <v>597.21536880698113</v>
      </c>
      <c r="DM302">
        <v>7.5890645803725398E-2</v>
      </c>
      <c r="DN302">
        <f t="shared" ref="DN302:DN365" si="82">DK302-DL302</f>
        <v>69577.108610254247</v>
      </c>
      <c r="DO302" s="4">
        <f t="shared" ref="DO302:DO365" si="83">ABS((DN302-DK302)/DN302)</f>
        <v>8.5835036944746472E-3</v>
      </c>
      <c r="DZ302">
        <v>258</v>
      </c>
      <c r="EA302">
        <v>11.164634301649222</v>
      </c>
      <c r="EB302">
        <v>2.5779106022802978E-3</v>
      </c>
      <c r="EC302">
        <v>3.0847746387423727E-2</v>
      </c>
      <c r="ED302">
        <f t="shared" ref="ED302:ED365" si="84">EA302+EB302</f>
        <v>11.167212212251503</v>
      </c>
      <c r="EE302" s="4">
        <f t="shared" ref="EE302:EE365" si="85">ABS((ED302-EA302)/ED302)</f>
        <v>2.3084638791515778E-4</v>
      </c>
      <c r="EP302">
        <v>260</v>
      </c>
      <c r="EQ302">
        <v>11.186018657157424</v>
      </c>
      <c r="ER302">
        <v>5.5547718317860983E-4</v>
      </c>
      <c r="ES302">
        <v>7.0821486334660096E-3</v>
      </c>
      <c r="ET302">
        <f t="shared" si="78"/>
        <v>11.186574134340603</v>
      </c>
      <c r="EU302" s="4">
        <f t="shared" si="79"/>
        <v>4.9655701245782042E-5</v>
      </c>
      <c r="FF302">
        <v>260</v>
      </c>
      <c r="FG302">
        <v>11.18758889977464</v>
      </c>
      <c r="FH302">
        <v>-1.0147654340375567E-3</v>
      </c>
      <c r="FI302">
        <v>-2.2453933918853104E-2</v>
      </c>
      <c r="FJ302">
        <f t="shared" si="80"/>
        <v>11.186574134340603</v>
      </c>
      <c r="FK302">
        <f t="shared" si="81"/>
        <v>9.071279748841288E-5</v>
      </c>
    </row>
    <row r="303" spans="2:167" x14ac:dyDescent="0.2">
      <c r="B303" s="81">
        <v>44891</v>
      </c>
      <c r="C303">
        <v>4.6011966380177771</v>
      </c>
      <c r="D303">
        <v>4.5664776144122321</v>
      </c>
      <c r="E303">
        <v>5.1124735365790279</v>
      </c>
      <c r="F303">
        <v>6.6780213679429261</v>
      </c>
      <c r="G303">
        <v>0</v>
      </c>
      <c r="H303">
        <v>0</v>
      </c>
      <c r="I303">
        <v>0</v>
      </c>
      <c r="J303">
        <v>1</v>
      </c>
      <c r="K303">
        <v>0</v>
      </c>
      <c r="L303">
        <v>1</v>
      </c>
      <c r="M303">
        <v>1</v>
      </c>
      <c r="N303">
        <v>48</v>
      </c>
      <c r="O303">
        <v>11.047958366525643</v>
      </c>
      <c r="P303" s="74">
        <v>62815.57721515977</v>
      </c>
      <c r="V303" s="81">
        <v>44828</v>
      </c>
      <c r="W303" s="3">
        <v>50.000003932631436</v>
      </c>
      <c r="X303" s="3">
        <v>50</v>
      </c>
      <c r="Y303" s="3">
        <v>100.00001118650093</v>
      </c>
      <c r="Z303" s="3">
        <v>460.59578951245396</v>
      </c>
      <c r="AG303">
        <v>261</v>
      </c>
      <c r="AH303">
        <v>85147.265422355442</v>
      </c>
      <c r="AI303">
        <v>-12426.835617258999</v>
      </c>
      <c r="AJ303">
        <v>-0.72049240279010418</v>
      </c>
      <c r="AK303">
        <f t="shared" si="76"/>
        <v>72720.429805096443</v>
      </c>
      <c r="AL303" s="4">
        <f t="shared" si="77"/>
        <v>0.17088506834413805</v>
      </c>
      <c r="AW303">
        <v>257</v>
      </c>
      <c r="AX303">
        <v>69921.768509479996</v>
      </c>
      <c r="AY303">
        <v>732.18452399423404</v>
      </c>
      <c r="AZ303">
        <v>9.763397295458856E-2</v>
      </c>
      <c r="BA303">
        <f t="shared" si="72"/>
        <v>70653.95303347423</v>
      </c>
      <c r="BB303" s="4">
        <f t="shared" si="73"/>
        <v>1.0362966154878011E-2</v>
      </c>
      <c r="BN303">
        <v>257</v>
      </c>
      <c r="BO303">
        <v>11.160232480600646</v>
      </c>
      <c r="BP303">
        <v>5.3168582959983723E-3</v>
      </c>
      <c r="BQ303">
        <v>6.5769170045335681E-2</v>
      </c>
      <c r="BR303">
        <f t="shared" si="74"/>
        <v>11.165549338896644</v>
      </c>
      <c r="BS303" s="4">
        <f t="shared" si="75"/>
        <v>4.7618421043346291E-4</v>
      </c>
      <c r="CD303">
        <v>258</v>
      </c>
      <c r="CE303">
        <v>69717.940322214607</v>
      </c>
      <c r="CF303">
        <v>1053.5990256536024</v>
      </c>
      <c r="CG303">
        <v>0.13334102764231986</v>
      </c>
      <c r="CH303">
        <f t="shared" ref="CH303:CH366" si="86">CE303+CF303</f>
        <v>70771.539347868209</v>
      </c>
      <c r="CI303" s="4">
        <f t="shared" ref="CI303:CI366" si="87">ABS((CH303-CE303)/CH303)</f>
        <v>1.4887326676261411E-2</v>
      </c>
      <c r="CT303">
        <v>258</v>
      </c>
      <c r="CU303">
        <v>11.160945264928833</v>
      </c>
      <c r="CV303">
        <v>6.2669473226701911E-3</v>
      </c>
      <c r="CW303">
        <v>7.4716975737857974E-2</v>
      </c>
      <c r="CX303">
        <f t="shared" ref="CX303:CX366" si="88">CU303-CV303</f>
        <v>11.154678317606162</v>
      </c>
      <c r="CY303" s="4">
        <f t="shared" ref="CY303:CY366" si="89">ABS((CX303-CU303)/CX303)</f>
        <v>5.6182232640260505E-4</v>
      </c>
      <c r="DJ303">
        <v>259</v>
      </c>
      <c r="DK303">
        <v>69951.282412503511</v>
      </c>
      <c r="DL303">
        <v>2388.953030699151</v>
      </c>
      <c r="DM303">
        <v>0.30357421755018693</v>
      </c>
      <c r="DN303">
        <f t="shared" si="82"/>
        <v>67562.32938180436</v>
      </c>
      <c r="DO303" s="4">
        <f t="shared" si="83"/>
        <v>3.5359246085179166E-2</v>
      </c>
      <c r="DZ303">
        <v>259</v>
      </c>
      <c r="EA303">
        <v>11.162066814206405</v>
      </c>
      <c r="EB303">
        <v>2.7068945969569214E-2</v>
      </c>
      <c r="EC303">
        <v>0.3239119228981529</v>
      </c>
      <c r="ED303">
        <f t="shared" si="84"/>
        <v>11.189135760175974</v>
      </c>
      <c r="EE303" s="4">
        <f t="shared" si="85"/>
        <v>2.4192168680187229E-3</v>
      </c>
      <c r="EP303">
        <v>261</v>
      </c>
      <c r="EQ303">
        <v>11.188639530012029</v>
      </c>
      <c r="ER303">
        <v>5.7381092329826799E-3</v>
      </c>
      <c r="ES303">
        <v>7.3158976990743599E-2</v>
      </c>
      <c r="ET303">
        <f t="shared" si="78"/>
        <v>11.194377639245012</v>
      </c>
      <c r="EU303" s="4">
        <f t="shared" si="79"/>
        <v>5.1258849914676257E-4</v>
      </c>
      <c r="FF303">
        <v>261</v>
      </c>
      <c r="FG303">
        <v>11.191804732437472</v>
      </c>
      <c r="FH303">
        <v>2.5729068075399653E-3</v>
      </c>
      <c r="FI303">
        <v>5.6931264603689219E-2</v>
      </c>
      <c r="FJ303">
        <f t="shared" si="80"/>
        <v>11.194377639245012</v>
      </c>
      <c r="FK303">
        <f t="shared" si="81"/>
        <v>2.2983920057511041E-4</v>
      </c>
    </row>
    <row r="304" spans="2:167" x14ac:dyDescent="0.2">
      <c r="B304" s="81">
        <v>44898</v>
      </c>
      <c r="C304">
        <v>4.6011966380177771</v>
      </c>
      <c r="D304">
        <v>4.5717301775577983</v>
      </c>
      <c r="E304">
        <v>5.1176073498897265</v>
      </c>
      <c r="F304">
        <v>6.6843341316880611</v>
      </c>
      <c r="G304">
        <v>0</v>
      </c>
      <c r="H304">
        <v>0</v>
      </c>
      <c r="I304">
        <v>0</v>
      </c>
      <c r="J304">
        <v>1</v>
      </c>
      <c r="K304">
        <v>0</v>
      </c>
      <c r="L304">
        <v>2</v>
      </c>
      <c r="M304">
        <v>0</v>
      </c>
      <c r="N304">
        <v>49</v>
      </c>
      <c r="O304">
        <v>11.050039327783599</v>
      </c>
      <c r="P304" s="74">
        <v>62946.430100412574</v>
      </c>
      <c r="V304" s="81">
        <v>44835</v>
      </c>
      <c r="W304" s="3">
        <v>50.000000393263143</v>
      </c>
      <c r="X304" s="3">
        <v>50</v>
      </c>
      <c r="Y304" s="3">
        <v>100.00000559325046</v>
      </c>
      <c r="Z304" s="3">
        <v>465.14038042235376</v>
      </c>
      <c r="AG304">
        <v>262</v>
      </c>
      <c r="AH304">
        <v>84207.664237690245</v>
      </c>
      <c r="AI304">
        <v>-7798.1395010559645</v>
      </c>
      <c r="AJ304">
        <v>-0.4521263851438565</v>
      </c>
      <c r="AK304">
        <f t="shared" si="76"/>
        <v>76409.524736634281</v>
      </c>
      <c r="AL304" s="4">
        <f t="shared" si="77"/>
        <v>0.1020571653590874</v>
      </c>
      <c r="AW304">
        <v>258</v>
      </c>
      <c r="AX304">
        <v>68845.560447698968</v>
      </c>
      <c r="AY304">
        <v>1925.9789001692407</v>
      </c>
      <c r="AZ304">
        <v>0.25682183341492298</v>
      </c>
      <c r="BA304">
        <f t="shared" ref="BA304:BA367" si="90">AX304+AY304</f>
        <v>70771.539347868209</v>
      </c>
      <c r="BB304" s="4">
        <f t="shared" ref="BB304:BB367" si="91">ABS((BA304-AX304)/BA304)</f>
        <v>2.7214031486617017E-2</v>
      </c>
      <c r="BN304">
        <v>258</v>
      </c>
      <c r="BO304">
        <v>11.148280670812454</v>
      </c>
      <c r="BP304">
        <v>1.8931541439048516E-2</v>
      </c>
      <c r="BQ304">
        <v>0.23418186056645696</v>
      </c>
      <c r="BR304">
        <f t="shared" ref="BR304:BR367" si="92">BO304+BP304</f>
        <v>11.167212212251503</v>
      </c>
      <c r="BS304" s="4">
        <f t="shared" ref="BS304:BS367" si="93">ABS((BR304-BO304)/BR304)</f>
        <v>1.6952790973452443E-3</v>
      </c>
      <c r="CD304">
        <v>259</v>
      </c>
      <c r="CE304">
        <v>69626.724204686674</v>
      </c>
      <c r="CF304">
        <v>2713.5112385159882</v>
      </c>
      <c r="CG304">
        <v>0.34341563370206107</v>
      </c>
      <c r="CH304">
        <f t="shared" si="86"/>
        <v>72340.235443202662</v>
      </c>
      <c r="CI304" s="4">
        <f t="shared" si="87"/>
        <v>3.7510400980744374E-2</v>
      </c>
      <c r="CT304">
        <v>259</v>
      </c>
      <c r="CU304">
        <v>11.159720434998334</v>
      </c>
      <c r="CV304">
        <v>2.9415325177639673E-2</v>
      </c>
      <c r="CW304">
        <v>0.35070091137808829</v>
      </c>
      <c r="CX304">
        <f t="shared" si="88"/>
        <v>11.130305109820695</v>
      </c>
      <c r="CY304" s="4">
        <f t="shared" si="89"/>
        <v>2.6428139109758459E-3</v>
      </c>
      <c r="DJ304">
        <v>260</v>
      </c>
      <c r="DK304">
        <v>69758.075019393218</v>
      </c>
      <c r="DL304">
        <v>2397.0889508965483</v>
      </c>
      <c r="DM304">
        <v>0.30460808283604096</v>
      </c>
      <c r="DN304">
        <f t="shared" si="82"/>
        <v>67360.98606849667</v>
      </c>
      <c r="DO304" s="4">
        <f t="shared" si="83"/>
        <v>3.5585716462924771E-2</v>
      </c>
      <c r="DZ304">
        <v>260</v>
      </c>
      <c r="EA304">
        <v>11.159842755420744</v>
      </c>
      <c r="EB304">
        <v>2.6731378919858884E-2</v>
      </c>
      <c r="EC304">
        <v>0.31987253428281298</v>
      </c>
      <c r="ED304">
        <f t="shared" si="84"/>
        <v>11.186574134340603</v>
      </c>
      <c r="EE304" s="4">
        <f t="shared" si="85"/>
        <v>2.389594758756281E-3</v>
      </c>
      <c r="EP304">
        <v>262</v>
      </c>
      <c r="EQ304">
        <v>11.197141039799835</v>
      </c>
      <c r="ER304">
        <v>4.6721596911876162E-2</v>
      </c>
      <c r="ES304">
        <v>0.5956847621163196</v>
      </c>
      <c r="ET304">
        <f t="shared" si="78"/>
        <v>11.243862636711711</v>
      </c>
      <c r="EU304" s="4">
        <f t="shared" si="79"/>
        <v>4.1552977318780179E-3</v>
      </c>
      <c r="FF304">
        <v>262</v>
      </c>
      <c r="FG304">
        <v>11.234560339303581</v>
      </c>
      <c r="FH304">
        <v>9.3022974081300447E-3</v>
      </c>
      <c r="FI304">
        <v>0.20583394377615358</v>
      </c>
      <c r="FJ304">
        <f t="shared" si="80"/>
        <v>11.243862636711711</v>
      </c>
      <c r="FK304">
        <f t="shared" si="81"/>
        <v>8.2732222090277331E-4</v>
      </c>
    </row>
    <row r="305" spans="2:167" x14ac:dyDescent="0.2">
      <c r="B305" s="81">
        <v>44905</v>
      </c>
      <c r="C305">
        <v>4.6011966380177771</v>
      </c>
      <c r="D305">
        <v>4.5770223236598468</v>
      </c>
      <c r="E305">
        <v>5.1232302220504362</v>
      </c>
      <c r="F305">
        <v>6.6906707506608356</v>
      </c>
      <c r="G305">
        <v>0</v>
      </c>
      <c r="H305">
        <v>0</v>
      </c>
      <c r="I305">
        <v>0</v>
      </c>
      <c r="J305">
        <v>1</v>
      </c>
      <c r="K305">
        <v>0</v>
      </c>
      <c r="L305">
        <v>2</v>
      </c>
      <c r="M305">
        <v>0</v>
      </c>
      <c r="N305">
        <v>50</v>
      </c>
      <c r="O305">
        <v>11.052395547401916</v>
      </c>
      <c r="P305" s="74">
        <v>63094.920583313913</v>
      </c>
      <c r="V305" s="81">
        <v>44842</v>
      </c>
      <c r="W305" s="3">
        <v>50.000000039326316</v>
      </c>
      <c r="X305" s="3">
        <v>50</v>
      </c>
      <c r="Y305" s="3">
        <v>100.00000279662524</v>
      </c>
      <c r="Z305" s="3">
        <v>469.74882733691993</v>
      </c>
      <c r="AG305">
        <v>263</v>
      </c>
      <c r="AH305">
        <v>84183.273924606503</v>
      </c>
      <c r="AI305">
        <v>-7514.3227323680621</v>
      </c>
      <c r="AJ305">
        <v>-0.43567104350080238</v>
      </c>
      <c r="AK305">
        <f t="shared" si="76"/>
        <v>76668.951192238441</v>
      </c>
      <c r="AL305" s="4">
        <f t="shared" si="77"/>
        <v>9.8009984687631571E-2</v>
      </c>
      <c r="AW305">
        <v>259</v>
      </c>
      <c r="AX305">
        <v>68821.463057657267</v>
      </c>
      <c r="AY305">
        <v>3518.7723855453951</v>
      </c>
      <c r="AZ305">
        <v>0.46921468108823022</v>
      </c>
      <c r="BA305">
        <f t="shared" si="90"/>
        <v>72340.235443202662</v>
      </c>
      <c r="BB305" s="4">
        <f t="shared" si="91"/>
        <v>4.8641981381276123E-2</v>
      </c>
      <c r="BN305">
        <v>259</v>
      </c>
      <c r="BO305">
        <v>11.148023053547675</v>
      </c>
      <c r="BP305">
        <v>4.1112706628299023E-2</v>
      </c>
      <c r="BQ305">
        <v>0.50856134256872543</v>
      </c>
      <c r="BR305">
        <f t="shared" si="92"/>
        <v>11.189135760175974</v>
      </c>
      <c r="BS305" s="4">
        <f t="shared" si="93"/>
        <v>3.6743415675253577E-3</v>
      </c>
      <c r="CD305">
        <v>260</v>
      </c>
      <c r="CE305">
        <v>69536.686785834536</v>
      </c>
      <c r="CF305">
        <v>2618.4771844552306</v>
      </c>
      <c r="CG305">
        <v>0.33138834616578405</v>
      </c>
      <c r="CH305">
        <f t="shared" si="86"/>
        <v>72155.163970289766</v>
      </c>
      <c r="CI305" s="4">
        <f t="shared" si="87"/>
        <v>3.6289532728848085E-2</v>
      </c>
      <c r="CT305">
        <v>260</v>
      </c>
      <c r="CU305">
        <v>11.158512550269528</v>
      </c>
      <c r="CV305">
        <v>2.8061584071075174E-2</v>
      </c>
      <c r="CW305">
        <v>0.33456108504691301</v>
      </c>
      <c r="CX305">
        <f t="shared" si="88"/>
        <v>11.130450966198453</v>
      </c>
      <c r="CY305" s="4">
        <f t="shared" si="89"/>
        <v>2.521154278141478E-3</v>
      </c>
      <c r="DJ305">
        <v>261</v>
      </c>
      <c r="DK305">
        <v>69587.654020821152</v>
      </c>
      <c r="DL305">
        <v>3132.7757842752908</v>
      </c>
      <c r="DM305">
        <v>0.39809487472142396</v>
      </c>
      <c r="DN305">
        <f t="shared" si="82"/>
        <v>66454.878236545861</v>
      </c>
      <c r="DO305" s="4">
        <f t="shared" si="83"/>
        <v>4.7141396800460436E-2</v>
      </c>
      <c r="DZ305">
        <v>261</v>
      </c>
      <c r="EA305">
        <v>11.157880996540642</v>
      </c>
      <c r="EB305">
        <v>3.6496642704369364E-2</v>
      </c>
      <c r="EC305">
        <v>0.43672545399399826</v>
      </c>
      <c r="ED305">
        <f t="shared" si="84"/>
        <v>11.194377639245012</v>
      </c>
      <c r="EE305" s="4">
        <f t="shared" si="85"/>
        <v>3.2602654547243615E-3</v>
      </c>
      <c r="EP305">
        <v>263</v>
      </c>
      <c r="EQ305">
        <v>11.199291619850397</v>
      </c>
      <c r="ER305">
        <v>4.7960477102501287E-2</v>
      </c>
      <c r="ES305">
        <v>0.61148007093324841</v>
      </c>
      <c r="ET305">
        <f t="shared" si="78"/>
        <v>11.247252096952899</v>
      </c>
      <c r="EU305" s="4">
        <f t="shared" si="79"/>
        <v>4.2641950841925845E-3</v>
      </c>
      <c r="FF305">
        <v>263</v>
      </c>
      <c r="FG305">
        <v>11.234483575326623</v>
      </c>
      <c r="FH305">
        <v>1.2768521626275842E-2</v>
      </c>
      <c r="FI305">
        <v>0.28253183565497125</v>
      </c>
      <c r="FJ305">
        <f t="shared" si="80"/>
        <v>11.247252096952899</v>
      </c>
      <c r="FK305">
        <f t="shared" si="81"/>
        <v>1.1352569957718904E-3</v>
      </c>
    </row>
    <row r="306" spans="2:167" x14ac:dyDescent="0.2">
      <c r="B306" s="81">
        <v>44912</v>
      </c>
      <c r="C306">
        <v>4.6011966380177771</v>
      </c>
      <c r="D306">
        <v>4.5823405970428857</v>
      </c>
      <c r="E306">
        <v>5.1291081912975169</v>
      </c>
      <c r="F306">
        <v>6.6970308790103967</v>
      </c>
      <c r="G306">
        <v>0</v>
      </c>
      <c r="H306">
        <v>0</v>
      </c>
      <c r="I306">
        <v>0</v>
      </c>
      <c r="J306">
        <v>1</v>
      </c>
      <c r="K306">
        <v>0</v>
      </c>
      <c r="L306">
        <v>2</v>
      </c>
      <c r="M306">
        <v>0</v>
      </c>
      <c r="N306">
        <v>51</v>
      </c>
      <c r="O306">
        <v>11.054770730603028</v>
      </c>
      <c r="P306" s="74">
        <v>63244.960694597255</v>
      </c>
      <c r="V306" s="81">
        <v>44849</v>
      </c>
      <c r="W306" s="3">
        <v>50.000000003932634</v>
      </c>
      <c r="X306" s="3">
        <v>50</v>
      </c>
      <c r="Y306" s="3">
        <v>100.00000139831262</v>
      </c>
      <c r="Z306" s="3">
        <v>474.41624578752908</v>
      </c>
      <c r="AG306">
        <v>264</v>
      </c>
      <c r="AH306">
        <v>84158.88361152276</v>
      </c>
      <c r="AI306">
        <v>-6530.8768220848433</v>
      </c>
      <c r="AJ306">
        <v>-0.37865207835653292</v>
      </c>
      <c r="AK306">
        <f t="shared" si="76"/>
        <v>77628.006789437917</v>
      </c>
      <c r="AL306" s="4">
        <f t="shared" si="77"/>
        <v>8.4130420091804228E-2</v>
      </c>
      <c r="AW306">
        <v>260</v>
      </c>
      <c r="AX306">
        <v>68797.365667615566</v>
      </c>
      <c r="AY306">
        <v>3357.7983026742004</v>
      </c>
      <c r="AZ306">
        <v>0.44774941005559676</v>
      </c>
      <c r="BA306">
        <f t="shared" si="90"/>
        <v>72155.163970289766</v>
      </c>
      <c r="BB306" s="4">
        <f t="shared" si="91"/>
        <v>4.6535800321329597E-2</v>
      </c>
      <c r="BN306">
        <v>260</v>
      </c>
      <c r="BO306">
        <v>11.147765436282894</v>
      </c>
      <c r="BP306">
        <v>3.8808698057708924E-2</v>
      </c>
      <c r="BQ306">
        <v>0.48006091561939346</v>
      </c>
      <c r="BR306">
        <f t="shared" si="92"/>
        <v>11.186574134340603</v>
      </c>
      <c r="BS306" s="4">
        <f t="shared" si="93"/>
        <v>3.4692210136590238E-3</v>
      </c>
      <c r="CD306">
        <v>261</v>
      </c>
      <c r="CE306">
        <v>69447.828065658221</v>
      </c>
      <c r="CF306">
        <v>3272.6017394382216</v>
      </c>
      <c r="CG306">
        <v>0.41417281942723094</v>
      </c>
      <c r="CH306">
        <f t="shared" si="86"/>
        <v>72720.429805096443</v>
      </c>
      <c r="CI306" s="4">
        <f t="shared" si="87"/>
        <v>4.5002508211370182E-2</v>
      </c>
      <c r="CT306">
        <v>261</v>
      </c>
      <c r="CU306">
        <v>11.157321610742413</v>
      </c>
      <c r="CV306">
        <v>3.7056028502599148E-2</v>
      </c>
      <c r="CW306">
        <v>0.44179633879392394</v>
      </c>
      <c r="CX306">
        <f t="shared" si="88"/>
        <v>11.120265582239814</v>
      </c>
      <c r="CY306" s="4">
        <f t="shared" si="89"/>
        <v>3.3322970776688433E-3</v>
      </c>
      <c r="DJ306">
        <v>262</v>
      </c>
      <c r="DK306">
        <v>68688.243397475875</v>
      </c>
      <c r="DL306">
        <v>7721.2813391584059</v>
      </c>
      <c r="DM306">
        <v>0.98117539813408672</v>
      </c>
      <c r="DN306">
        <f t="shared" si="82"/>
        <v>60966.962058317469</v>
      </c>
      <c r="DO306" s="4">
        <f t="shared" si="83"/>
        <v>0.12664697532038213</v>
      </c>
      <c r="DZ306">
        <v>262</v>
      </c>
      <c r="EA306">
        <v>11.147445226476153</v>
      </c>
      <c r="EB306">
        <v>9.6417410235558165E-2</v>
      </c>
      <c r="EC306">
        <v>1.1537482392321134</v>
      </c>
      <c r="ED306">
        <f t="shared" si="84"/>
        <v>11.243862636711711</v>
      </c>
      <c r="EE306" s="4">
        <f t="shared" si="85"/>
        <v>8.5751145625659851E-3</v>
      </c>
      <c r="EP306">
        <v>264</v>
      </c>
      <c r="EQ306">
        <v>11.203207081870179</v>
      </c>
      <c r="ER306">
        <v>5.6476471423001939E-2</v>
      </c>
      <c r="ES306">
        <v>0.72005615536288592</v>
      </c>
      <c r="ET306">
        <f t="shared" si="78"/>
        <v>11.259683553293181</v>
      </c>
      <c r="EU306" s="4">
        <f t="shared" si="79"/>
        <v>5.0158133801623548E-3</v>
      </c>
      <c r="FF306">
        <v>264</v>
      </c>
      <c r="FG306">
        <v>11.243944529283381</v>
      </c>
      <c r="FH306">
        <v>1.5739024009800318E-2</v>
      </c>
      <c r="FI306">
        <v>0.34826078343758327</v>
      </c>
      <c r="FJ306">
        <f t="shared" si="80"/>
        <v>11.259683553293181</v>
      </c>
      <c r="FK306">
        <f t="shared" si="81"/>
        <v>1.3978211674694036E-3</v>
      </c>
    </row>
    <row r="307" spans="2:167" x14ac:dyDescent="0.2">
      <c r="B307" s="81">
        <v>44919</v>
      </c>
      <c r="C307">
        <v>4.6011966380177771</v>
      </c>
      <c r="D307">
        <v>4.5876836438354065</v>
      </c>
      <c r="E307">
        <v>5.1351247672681035</v>
      </c>
      <c r="F307">
        <v>6.7034142562557362</v>
      </c>
      <c r="G307">
        <v>0</v>
      </c>
      <c r="H307">
        <v>0</v>
      </c>
      <c r="I307">
        <v>0</v>
      </c>
      <c r="J307">
        <v>1</v>
      </c>
      <c r="K307">
        <v>0</v>
      </c>
      <c r="L307">
        <v>2</v>
      </c>
      <c r="M307">
        <v>0</v>
      </c>
      <c r="N307">
        <v>52</v>
      </c>
      <c r="O307">
        <v>11.057152284215258</v>
      </c>
      <c r="P307" s="74">
        <v>63395.761457970206</v>
      </c>
      <c r="V307" s="81">
        <v>44856</v>
      </c>
      <c r="W307" s="3">
        <v>50.000000000393264</v>
      </c>
      <c r="X307" s="3">
        <v>50</v>
      </c>
      <c r="Y307" s="3">
        <v>100.00000069915632</v>
      </c>
      <c r="Z307" s="3">
        <v>479.13935936947234</v>
      </c>
      <c r="AG307">
        <v>265</v>
      </c>
      <c r="AH307">
        <v>84134.493298439018</v>
      </c>
      <c r="AI307">
        <v>-6178.3839345395536</v>
      </c>
      <c r="AJ307">
        <v>-0.35821498114723177</v>
      </c>
      <c r="AK307">
        <f t="shared" si="76"/>
        <v>77956.109363899464</v>
      </c>
      <c r="AL307" s="4">
        <f t="shared" si="77"/>
        <v>7.9254647069401968E-2</v>
      </c>
      <c r="AW307">
        <v>261</v>
      </c>
      <c r="AX307">
        <v>68773.268277573865</v>
      </c>
      <c r="AY307">
        <v>3947.1615275225777</v>
      </c>
      <c r="AZ307">
        <v>0.52633871544185584</v>
      </c>
      <c r="BA307">
        <f t="shared" si="90"/>
        <v>72720.429805096443</v>
      </c>
      <c r="BB307" s="4">
        <f t="shared" si="91"/>
        <v>5.4278578084613435E-2</v>
      </c>
      <c r="BN307">
        <v>261</v>
      </c>
      <c r="BO307">
        <v>11.147507819018115</v>
      </c>
      <c r="BP307">
        <v>4.6869820226897119E-2</v>
      </c>
      <c r="BQ307">
        <v>0.5797764403119714</v>
      </c>
      <c r="BR307">
        <f t="shared" si="92"/>
        <v>11.194377639245012</v>
      </c>
      <c r="BS307" s="4">
        <f t="shared" si="93"/>
        <v>4.1869071901399768E-3</v>
      </c>
      <c r="CD307">
        <v>262</v>
      </c>
      <c r="CE307">
        <v>68398.542153056871</v>
      </c>
      <c r="CF307">
        <v>8010.98258357741</v>
      </c>
      <c r="CG307">
        <v>1.0138512129472432</v>
      </c>
      <c r="CH307">
        <f t="shared" si="86"/>
        <v>76409.524736634281</v>
      </c>
      <c r="CI307" s="4">
        <f t="shared" si="87"/>
        <v>0.10484272230706039</v>
      </c>
      <c r="CT307">
        <v>262</v>
      </c>
      <c r="CU307">
        <v>11.144726712183026</v>
      </c>
      <c r="CV307">
        <v>9.9135924528685138E-2</v>
      </c>
      <c r="CW307">
        <v>1.1819369282018937</v>
      </c>
      <c r="CX307">
        <f t="shared" si="88"/>
        <v>11.045590787654341</v>
      </c>
      <c r="CY307" s="4">
        <f t="shared" si="89"/>
        <v>8.9751581816238726E-3</v>
      </c>
      <c r="DJ307">
        <v>263</v>
      </c>
      <c r="DK307">
        <v>68550.338512228031</v>
      </c>
      <c r="DL307">
        <v>8118.6126800104103</v>
      </c>
      <c r="DM307">
        <v>1.0316659474907701</v>
      </c>
      <c r="DN307">
        <f t="shared" si="82"/>
        <v>60431.72583221762</v>
      </c>
      <c r="DO307" s="4">
        <f t="shared" si="83"/>
        <v>0.13434355163959558</v>
      </c>
      <c r="DZ307">
        <v>263</v>
      </c>
      <c r="EA307">
        <v>11.145857768736137</v>
      </c>
      <c r="EB307">
        <v>0.10139432821676131</v>
      </c>
      <c r="EC307">
        <v>1.2133029435493854</v>
      </c>
      <c r="ED307">
        <f t="shared" si="84"/>
        <v>11.247252096952899</v>
      </c>
      <c r="EE307" s="4">
        <f t="shared" si="85"/>
        <v>9.0150311687448546E-3</v>
      </c>
      <c r="EP307">
        <v>265</v>
      </c>
      <c r="EQ307">
        <v>11.205858982940503</v>
      </c>
      <c r="ER307">
        <v>5.8042263893078427E-2</v>
      </c>
      <c r="ES307">
        <v>0.7400194865996218</v>
      </c>
      <c r="ET307">
        <f t="shared" si="78"/>
        <v>11.263901246833582</v>
      </c>
      <c r="EU307" s="4">
        <f t="shared" si="79"/>
        <v>5.1529450250990799E-3</v>
      </c>
      <c r="FF307">
        <v>265</v>
      </c>
      <c r="FG307">
        <v>11.244927222795164</v>
      </c>
      <c r="FH307">
        <v>1.8974024038417525E-2</v>
      </c>
      <c r="FI307">
        <v>0.41984232773698277</v>
      </c>
      <c r="FJ307">
        <f t="shared" si="80"/>
        <v>11.263901246833582</v>
      </c>
      <c r="FK307">
        <f t="shared" si="81"/>
        <v>1.6844984364321688E-3</v>
      </c>
    </row>
    <row r="308" spans="2:167" x14ac:dyDescent="0.2">
      <c r="B308" s="81">
        <v>44926</v>
      </c>
      <c r="C308">
        <v>4.6011966380177771</v>
      </c>
      <c r="D308">
        <v>4.5930513129335298</v>
      </c>
      <c r="E308">
        <v>5.1412219815524836</v>
      </c>
      <c r="F308">
        <v>6.709820681057459</v>
      </c>
      <c r="G308">
        <v>0</v>
      </c>
      <c r="H308">
        <v>0</v>
      </c>
      <c r="I308">
        <v>0</v>
      </c>
      <c r="J308">
        <v>1</v>
      </c>
      <c r="K308">
        <v>0</v>
      </c>
      <c r="L308">
        <v>2</v>
      </c>
      <c r="M308">
        <v>0</v>
      </c>
      <c r="N308">
        <v>53</v>
      </c>
      <c r="O308">
        <v>11.059534100968916</v>
      </c>
      <c r="P308" s="74">
        <v>63546.938511271335</v>
      </c>
      <c r="V308" s="81">
        <v>44863</v>
      </c>
      <c r="W308" s="3">
        <v>50.000000000039329</v>
      </c>
      <c r="X308" s="3">
        <v>50</v>
      </c>
      <c r="Y308" s="3">
        <v>100.00000034957816</v>
      </c>
      <c r="Z308" s="3">
        <v>483.91601875001459</v>
      </c>
      <c r="AG308">
        <v>266</v>
      </c>
      <c r="AH308">
        <v>83741.786279165899</v>
      </c>
      <c r="AI308">
        <v>-4878.1053196784342</v>
      </c>
      <c r="AJ308">
        <v>-0.28282645164767473</v>
      </c>
      <c r="AK308">
        <f t="shared" si="76"/>
        <v>78863.680959487465</v>
      </c>
      <c r="AL308" s="4">
        <f t="shared" si="77"/>
        <v>6.1854902793395262E-2</v>
      </c>
      <c r="AW308">
        <v>262</v>
      </c>
      <c r="AX308">
        <v>67831.560300260215</v>
      </c>
      <c r="AY308">
        <v>8577.9644363740663</v>
      </c>
      <c r="AZ308">
        <v>1.1438383636103231</v>
      </c>
      <c r="BA308">
        <f t="shared" si="90"/>
        <v>76409.524736634281</v>
      </c>
      <c r="BB308" s="4">
        <f t="shared" si="91"/>
        <v>0.11226302566257673</v>
      </c>
      <c r="BN308">
        <v>262</v>
      </c>
      <c r="BO308">
        <v>11.136442933963611</v>
      </c>
      <c r="BP308">
        <v>0.10741970274809987</v>
      </c>
      <c r="BQ308">
        <v>1.3287743067323146</v>
      </c>
      <c r="BR308">
        <f t="shared" si="92"/>
        <v>11.243862636711711</v>
      </c>
      <c r="BS308" s="4">
        <f t="shared" si="93"/>
        <v>9.5536299418466537E-3</v>
      </c>
      <c r="CD308">
        <v>263</v>
      </c>
      <c r="CE308">
        <v>68312.040830232218</v>
      </c>
      <c r="CF308">
        <v>8356.9103620062233</v>
      </c>
      <c r="CG308">
        <v>1.0576310232380777</v>
      </c>
      <c r="CH308">
        <f t="shared" si="86"/>
        <v>76668.951192238441</v>
      </c>
      <c r="CI308" s="4">
        <f t="shared" si="87"/>
        <v>0.10899993063753079</v>
      </c>
      <c r="CT308">
        <v>263</v>
      </c>
      <c r="CU308">
        <v>11.14356966305929</v>
      </c>
      <c r="CV308">
        <v>0.10368243389360821</v>
      </c>
      <c r="CW308">
        <v>1.2361421755768089</v>
      </c>
      <c r="CX308">
        <f t="shared" si="88"/>
        <v>11.039887229165682</v>
      </c>
      <c r="CY308" s="4">
        <f t="shared" si="89"/>
        <v>9.3916207422567854E-3</v>
      </c>
      <c r="DJ308">
        <v>264</v>
      </c>
      <c r="DK308">
        <v>68424.441215804443</v>
      </c>
      <c r="DL308">
        <v>9203.5655736334738</v>
      </c>
      <c r="DM308">
        <v>1.1695354332144141</v>
      </c>
      <c r="DN308">
        <f t="shared" si="82"/>
        <v>59220.87564217097</v>
      </c>
      <c r="DO308" s="4">
        <f t="shared" si="83"/>
        <v>0.15541083230926847</v>
      </c>
      <c r="DZ308">
        <v>264</v>
      </c>
      <c r="EA308">
        <v>11.144408533364269</v>
      </c>
      <c r="EB308">
        <v>0.11527501992891231</v>
      </c>
      <c r="EC308">
        <v>1.3794018211596848</v>
      </c>
      <c r="ED308">
        <f t="shared" si="84"/>
        <v>11.259683553293181</v>
      </c>
      <c r="EE308" s="4">
        <f t="shared" si="85"/>
        <v>1.0237856098113628E-2</v>
      </c>
      <c r="EP308">
        <v>266</v>
      </c>
      <c r="EQ308">
        <v>11.209304272448271</v>
      </c>
      <c r="ER308">
        <v>6.6171811036882744E-2</v>
      </c>
      <c r="ES308">
        <v>0.84366849854594783</v>
      </c>
      <c r="ET308">
        <f t="shared" si="78"/>
        <v>11.275476083485154</v>
      </c>
      <c r="EU308" s="4">
        <f t="shared" si="79"/>
        <v>5.8686489640825523E-3</v>
      </c>
      <c r="FF308">
        <v>266</v>
      </c>
      <c r="FG308">
        <v>11.255445176300292</v>
      </c>
      <c r="FH308">
        <v>2.0030907184862556E-2</v>
      </c>
      <c r="FI308">
        <v>0.44322820937448043</v>
      </c>
      <c r="FJ308">
        <f t="shared" si="80"/>
        <v>11.275476083485154</v>
      </c>
      <c r="FK308">
        <f t="shared" si="81"/>
        <v>1.7765021216444435E-3</v>
      </c>
    </row>
    <row r="309" spans="2:167" x14ac:dyDescent="0.2">
      <c r="B309" s="81">
        <v>44933</v>
      </c>
      <c r="C309">
        <v>4.6011966380177771</v>
      </c>
      <c r="D309">
        <v>4.598443571799141</v>
      </c>
      <c r="E309">
        <v>5.147370985164101</v>
      </c>
      <c r="F309">
        <v>6.7162499929718633</v>
      </c>
      <c r="G309">
        <v>0</v>
      </c>
      <c r="H309">
        <v>0</v>
      </c>
      <c r="I309">
        <v>0</v>
      </c>
      <c r="J309">
        <v>1</v>
      </c>
      <c r="K309">
        <v>0</v>
      </c>
      <c r="L309">
        <v>1</v>
      </c>
      <c r="M309">
        <v>0</v>
      </c>
      <c r="N309">
        <v>54</v>
      </c>
      <c r="O309">
        <v>11.067679174450843</v>
      </c>
      <c r="P309" s="74">
        <v>64066.646652283067</v>
      </c>
      <c r="V309" s="81">
        <v>44870</v>
      </c>
      <c r="W309" s="3">
        <v>50.000000000003936</v>
      </c>
      <c r="X309" s="3">
        <v>50</v>
      </c>
      <c r="Y309" s="3">
        <v>100.00000017478908</v>
      </c>
      <c r="Z309" s="3">
        <v>488.744864988308</v>
      </c>
      <c r="AG309">
        <v>267</v>
      </c>
      <c r="AH309">
        <v>83717.395966082157</v>
      </c>
      <c r="AI309">
        <v>-4074.1177325292811</v>
      </c>
      <c r="AJ309">
        <v>-0.23621225586045458</v>
      </c>
      <c r="AK309">
        <f t="shared" si="76"/>
        <v>79643.278233552875</v>
      </c>
      <c r="AL309" s="4">
        <f t="shared" si="77"/>
        <v>5.1154571018309718E-2</v>
      </c>
      <c r="AW309">
        <v>263</v>
      </c>
      <c r="AX309">
        <v>67807.462910218514</v>
      </c>
      <c r="AY309">
        <v>8861.4882820199273</v>
      </c>
      <c r="AZ309">
        <v>1.1816451712805531</v>
      </c>
      <c r="BA309">
        <f t="shared" si="90"/>
        <v>76668.951192238441</v>
      </c>
      <c r="BB309" s="4">
        <f t="shared" si="91"/>
        <v>0.11558118565885661</v>
      </c>
      <c r="BN309">
        <v>263</v>
      </c>
      <c r="BO309">
        <v>11.136185316698832</v>
      </c>
      <c r="BP309">
        <v>0.1110667802540668</v>
      </c>
      <c r="BQ309">
        <v>1.3738884036867112</v>
      </c>
      <c r="BR309">
        <f t="shared" si="92"/>
        <v>11.247252096952899</v>
      </c>
      <c r="BS309" s="4">
        <f t="shared" si="93"/>
        <v>9.8750147410812429E-3</v>
      </c>
      <c r="CD309">
        <v>264</v>
      </c>
      <c r="CE309">
        <v>68226.718206083358</v>
      </c>
      <c r="CF309">
        <v>9401.2885833545588</v>
      </c>
      <c r="CG309">
        <v>1.1898050874609027</v>
      </c>
      <c r="CH309">
        <f t="shared" si="86"/>
        <v>77628.006789437917</v>
      </c>
      <c r="CI309" s="4">
        <f t="shared" si="87"/>
        <v>0.121106917106027</v>
      </c>
      <c r="CT309">
        <v>264</v>
      </c>
      <c r="CU309">
        <v>11.142429559137247</v>
      </c>
      <c r="CV309">
        <v>0.11725399415593429</v>
      </c>
      <c r="CW309">
        <v>1.3979475788513724</v>
      </c>
      <c r="CX309">
        <f t="shared" si="88"/>
        <v>11.025175564981312</v>
      </c>
      <c r="CY309" s="4">
        <f t="shared" si="89"/>
        <v>1.0635113560310279E-2</v>
      </c>
      <c r="DJ309">
        <v>265</v>
      </c>
      <c r="DK309">
        <v>68308.626929866601</v>
      </c>
      <c r="DL309">
        <v>9647.4824340328632</v>
      </c>
      <c r="DM309">
        <v>1.2259457986846976</v>
      </c>
      <c r="DN309">
        <f t="shared" si="82"/>
        <v>58661.144495833738</v>
      </c>
      <c r="DO309" s="4">
        <f t="shared" si="83"/>
        <v>0.16446120369707501</v>
      </c>
      <c r="DZ309">
        <v>265</v>
      </c>
      <c r="EA309">
        <v>11.143075366056339</v>
      </c>
      <c r="EB309">
        <v>0.1208258807772431</v>
      </c>
      <c r="EC309">
        <v>1.4458244300467908</v>
      </c>
      <c r="ED309">
        <f t="shared" si="84"/>
        <v>11.263901246833582</v>
      </c>
      <c r="EE309" s="4">
        <f t="shared" si="85"/>
        <v>1.0726823516071637E-2</v>
      </c>
      <c r="EP309">
        <v>267</v>
      </c>
      <c r="EQ309">
        <v>11.2122141937199</v>
      </c>
      <c r="ER309">
        <v>7.3098726764655453E-2</v>
      </c>
      <c r="ES309">
        <v>0.93198436144936725</v>
      </c>
      <c r="ET309">
        <f t="shared" si="78"/>
        <v>11.285312920484555</v>
      </c>
      <c r="EU309" s="4">
        <f t="shared" si="79"/>
        <v>6.4773327314628709E-3</v>
      </c>
      <c r="FF309">
        <v>267</v>
      </c>
      <c r="FG309">
        <v>11.264962672269506</v>
      </c>
      <c r="FH309">
        <v>2.0350248215049049E-2</v>
      </c>
      <c r="FI309">
        <v>0.45029433731781815</v>
      </c>
      <c r="FJ309">
        <f t="shared" si="80"/>
        <v>11.285312920484555</v>
      </c>
      <c r="FK309">
        <f t="shared" si="81"/>
        <v>1.803250681521667E-3</v>
      </c>
    </row>
    <row r="310" spans="2:167" x14ac:dyDescent="0.2">
      <c r="B310" s="81">
        <v>44940</v>
      </c>
      <c r="C310">
        <v>4.6011966380177771</v>
      </c>
      <c r="D310">
        <v>4.6038603986139641</v>
      </c>
      <c r="E310">
        <v>5.1535574093796903</v>
      </c>
      <c r="F310">
        <v>6.7227020597594391</v>
      </c>
      <c r="G310">
        <v>0</v>
      </c>
      <c r="H310">
        <v>0</v>
      </c>
      <c r="I310">
        <v>0</v>
      </c>
      <c r="J310">
        <v>1</v>
      </c>
      <c r="K310">
        <v>0</v>
      </c>
      <c r="L310">
        <v>1</v>
      </c>
      <c r="M310">
        <v>0</v>
      </c>
      <c r="N310">
        <v>55</v>
      </c>
      <c r="O310">
        <v>11.070040422632854</v>
      </c>
      <c r="P310" s="74">
        <v>64218.102647444728</v>
      </c>
      <c r="V310" s="81">
        <v>44877</v>
      </c>
      <c r="W310" s="3">
        <v>50.000000000000398</v>
      </c>
      <c r="X310" s="3">
        <v>50</v>
      </c>
      <c r="Y310" s="3">
        <v>100.00000008739454</v>
      </c>
      <c r="Z310" s="3">
        <v>493.62509387374638</v>
      </c>
      <c r="AG310">
        <v>268</v>
      </c>
      <c r="AH310">
        <v>83693.005652998414</v>
      </c>
      <c r="AI310">
        <v>-11782.838187767513</v>
      </c>
      <c r="AJ310">
        <v>-0.68315423644946693</v>
      </c>
      <c r="AK310">
        <f t="shared" si="76"/>
        <v>71910.167465230901</v>
      </c>
      <c r="AL310" s="4">
        <f t="shared" si="77"/>
        <v>0.16385496798438973</v>
      </c>
      <c r="AW310">
        <v>264</v>
      </c>
      <c r="AX310">
        <v>67783.365520176812</v>
      </c>
      <c r="AY310">
        <v>9844.6412692611048</v>
      </c>
      <c r="AZ310">
        <v>1.3127448176413987</v>
      </c>
      <c r="BA310">
        <f t="shared" si="90"/>
        <v>77628.006789437917</v>
      </c>
      <c r="BB310" s="4">
        <f t="shared" si="91"/>
        <v>0.12681816365534415</v>
      </c>
      <c r="BN310">
        <v>264</v>
      </c>
      <c r="BO310">
        <v>11.135927699434051</v>
      </c>
      <c r="BP310">
        <v>0.12375585385913013</v>
      </c>
      <c r="BQ310">
        <v>1.5308513681270646</v>
      </c>
      <c r="BR310">
        <f t="shared" si="92"/>
        <v>11.259683553293181</v>
      </c>
      <c r="BS310" s="4">
        <f t="shared" si="93"/>
        <v>1.0991059675290304E-2</v>
      </c>
      <c r="CD310">
        <v>265</v>
      </c>
      <c r="CE310">
        <v>68142.574280610323</v>
      </c>
      <c r="CF310">
        <v>9813.5350832891418</v>
      </c>
      <c r="CG310">
        <v>1.2419780399834495</v>
      </c>
      <c r="CH310">
        <f t="shared" si="86"/>
        <v>77956.109363899464</v>
      </c>
      <c r="CI310" s="4">
        <f t="shared" si="87"/>
        <v>0.12588538811601688</v>
      </c>
      <c r="CT310">
        <v>265</v>
      </c>
      <c r="CU310">
        <v>11.141306400416894</v>
      </c>
      <c r="CV310">
        <v>0.12259484641668728</v>
      </c>
      <c r="CW310">
        <v>1.4616232902049087</v>
      </c>
      <c r="CX310">
        <f t="shared" si="88"/>
        <v>11.018711554000207</v>
      </c>
      <c r="CY310" s="4">
        <f t="shared" si="89"/>
        <v>1.1126060049387602E-2</v>
      </c>
      <c r="DJ310">
        <v>266</v>
      </c>
      <c r="DK310">
        <v>67926.040741426885</v>
      </c>
      <c r="DL310">
        <v>10937.64021806058</v>
      </c>
      <c r="DM310">
        <v>1.389891525021508</v>
      </c>
      <c r="DN310">
        <f t="shared" si="82"/>
        <v>56988.400523366305</v>
      </c>
      <c r="DO310" s="4">
        <f t="shared" si="83"/>
        <v>0.19192748204217355</v>
      </c>
      <c r="DZ310">
        <v>266</v>
      </c>
      <c r="EA310">
        <v>11.139682846104193</v>
      </c>
      <c r="EB310">
        <v>0.13579323738096072</v>
      </c>
      <c r="EC310">
        <v>1.6249265370761061</v>
      </c>
      <c r="ED310">
        <f t="shared" si="84"/>
        <v>11.275476083485154</v>
      </c>
      <c r="EE310" s="4">
        <f t="shared" si="85"/>
        <v>1.204323758708982E-2</v>
      </c>
      <c r="EP310">
        <v>268</v>
      </c>
      <c r="EQ310">
        <v>11.188082684631684</v>
      </c>
      <c r="ER310">
        <v>-4.9097397208495153E-3</v>
      </c>
      <c r="ES310">
        <v>-6.2597542271160489E-2</v>
      </c>
      <c r="ET310">
        <f t="shared" si="78"/>
        <v>11.183172944910835</v>
      </c>
      <c r="EU310" s="4">
        <f t="shared" si="79"/>
        <v>4.3902922229990262E-4</v>
      </c>
      <c r="FF310">
        <v>268</v>
      </c>
      <c r="FG310">
        <v>11.205249978604479</v>
      </c>
      <c r="FH310">
        <v>-2.2077033693644665E-2</v>
      </c>
      <c r="FI310">
        <v>-0.48850329253828745</v>
      </c>
      <c r="FJ310">
        <f t="shared" si="80"/>
        <v>11.183172944910835</v>
      </c>
      <c r="FK310">
        <f t="shared" si="81"/>
        <v>1.974129685948507E-3</v>
      </c>
    </row>
    <row r="311" spans="2:167" x14ac:dyDescent="0.2">
      <c r="B311" s="81">
        <v>44947</v>
      </c>
      <c r="C311">
        <v>4.6011966380177771</v>
      </c>
      <c r="D311">
        <v>4.609301771555665</v>
      </c>
      <c r="E311">
        <v>5.1597740836123727</v>
      </c>
      <c r="F311">
        <v>6.7291767685582622</v>
      </c>
      <c r="G311">
        <v>0</v>
      </c>
      <c r="H311">
        <v>0</v>
      </c>
      <c r="I311">
        <v>0</v>
      </c>
      <c r="J311">
        <v>1</v>
      </c>
      <c r="K311">
        <v>0</v>
      </c>
      <c r="L311">
        <v>1</v>
      </c>
      <c r="M311">
        <v>0</v>
      </c>
      <c r="N311">
        <v>56</v>
      </c>
      <c r="O311">
        <v>11.072396821324681</v>
      </c>
      <c r="P311" s="74">
        <v>64369.604529830918</v>
      </c>
      <c r="V311" s="81">
        <v>44884</v>
      </c>
      <c r="W311" s="3">
        <v>50.000000000000043</v>
      </c>
      <c r="X311" s="3">
        <v>50.338881560222255</v>
      </c>
      <c r="Y311" s="3">
        <v>100.37653511061089</v>
      </c>
      <c r="Z311" s="3">
        <v>498.55629097737256</v>
      </c>
      <c r="AG311">
        <v>269</v>
      </c>
      <c r="AH311">
        <v>83668.615339914671</v>
      </c>
      <c r="AI311">
        <v>-13876.411523407209</v>
      </c>
      <c r="AJ311">
        <v>-0.80453700270392625</v>
      </c>
      <c r="AK311">
        <f t="shared" si="76"/>
        <v>69792.203816507463</v>
      </c>
      <c r="AL311" s="4">
        <f t="shared" si="77"/>
        <v>0.19882466471312543</v>
      </c>
      <c r="AW311">
        <v>265</v>
      </c>
      <c r="AX311">
        <v>67759.268130135111</v>
      </c>
      <c r="AY311">
        <v>10196.841233764353</v>
      </c>
      <c r="AZ311">
        <v>1.3597093200066357</v>
      </c>
      <c r="BA311">
        <f t="shared" si="90"/>
        <v>77956.109363899464</v>
      </c>
      <c r="BB311" s="4">
        <f t="shared" si="91"/>
        <v>0.13080233630138535</v>
      </c>
      <c r="BN311">
        <v>265</v>
      </c>
      <c r="BO311">
        <v>11.135670082169272</v>
      </c>
      <c r="BP311">
        <v>0.12823116466431017</v>
      </c>
      <c r="BQ311">
        <v>1.5862106538114586</v>
      </c>
      <c r="BR311">
        <f t="shared" si="92"/>
        <v>11.263901246833582</v>
      </c>
      <c r="BS311" s="4">
        <f t="shared" si="93"/>
        <v>1.1384258602263359E-2</v>
      </c>
      <c r="CD311">
        <v>266</v>
      </c>
      <c r="CE311">
        <v>67781.180624477623</v>
      </c>
      <c r="CF311">
        <v>11082.500335009841</v>
      </c>
      <c r="CG311">
        <v>1.40257531331698</v>
      </c>
      <c r="CH311">
        <f t="shared" si="86"/>
        <v>78863.680959487465</v>
      </c>
      <c r="CI311" s="4">
        <f t="shared" si="87"/>
        <v>0.14052730230412347</v>
      </c>
      <c r="CT311">
        <v>266</v>
      </c>
      <c r="CU311">
        <v>11.138318466446181</v>
      </c>
      <c r="CV311">
        <v>0.137157617038973</v>
      </c>
      <c r="CW311">
        <v>1.6352462876928957</v>
      </c>
      <c r="CX311">
        <f t="shared" si="88"/>
        <v>11.001160849407208</v>
      </c>
      <c r="CY311" s="4">
        <f t="shared" si="89"/>
        <v>1.2467558552819785E-2</v>
      </c>
      <c r="DJ311">
        <v>267</v>
      </c>
      <c r="DK311">
        <v>67826.214531415942</v>
      </c>
      <c r="DL311">
        <v>11817.063702136933</v>
      </c>
      <c r="DM311">
        <v>1.5016435321321737</v>
      </c>
      <c r="DN311">
        <f t="shared" si="82"/>
        <v>56009.150829279009</v>
      </c>
      <c r="DO311" s="4">
        <f t="shared" si="83"/>
        <v>0.21098451819340056</v>
      </c>
      <c r="DZ311">
        <v>267</v>
      </c>
      <c r="EA311">
        <v>11.138533721550314</v>
      </c>
      <c r="EB311">
        <v>0.14677919893424196</v>
      </c>
      <c r="EC311">
        <v>1.7563865479538454</v>
      </c>
      <c r="ED311">
        <f t="shared" si="84"/>
        <v>11.285312920484555</v>
      </c>
      <c r="EE311" s="4">
        <f t="shared" si="85"/>
        <v>1.3006214357407444E-2</v>
      </c>
      <c r="EP311">
        <v>269</v>
      </c>
      <c r="EQ311">
        <v>11.178687114078741</v>
      </c>
      <c r="ER311">
        <v>-2.5409524739670175E-2</v>
      </c>
      <c r="ES311">
        <v>-0.32396295718633134</v>
      </c>
      <c r="ET311">
        <f t="shared" si="78"/>
        <v>11.153277589339071</v>
      </c>
      <c r="EU311" s="4">
        <f t="shared" si="79"/>
        <v>2.2782114527444405E-3</v>
      </c>
      <c r="FF311">
        <v>269</v>
      </c>
      <c r="FG311">
        <v>11.195585642941682</v>
      </c>
      <c r="FH311">
        <v>-4.2308053602610585E-2</v>
      </c>
      <c r="FI311">
        <v>-0.93615943937754786</v>
      </c>
      <c r="FJ311">
        <f t="shared" si="80"/>
        <v>11.153277589339071</v>
      </c>
      <c r="FK311">
        <f t="shared" si="81"/>
        <v>3.7933292042377749E-3</v>
      </c>
    </row>
    <row r="312" spans="2:167" x14ac:dyDescent="0.2">
      <c r="B312" s="81">
        <v>44954</v>
      </c>
      <c r="C312">
        <v>4.6011966380177771</v>
      </c>
      <c r="D312">
        <v>4.6147676677350091</v>
      </c>
      <c r="E312">
        <v>5.1660174146369044</v>
      </c>
      <c r="F312">
        <v>6.7356740197465808</v>
      </c>
      <c r="G312">
        <v>0</v>
      </c>
      <c r="H312">
        <v>0</v>
      </c>
      <c r="I312">
        <v>0</v>
      </c>
      <c r="J312">
        <v>1</v>
      </c>
      <c r="K312">
        <v>0</v>
      </c>
      <c r="L312">
        <v>1</v>
      </c>
      <c r="M312">
        <v>0</v>
      </c>
      <c r="N312">
        <v>57</v>
      </c>
      <c r="O312">
        <v>11.074748033699375</v>
      </c>
      <c r="P312" s="74">
        <v>64521.129204095436</v>
      </c>
      <c r="V312" s="81">
        <v>44891</v>
      </c>
      <c r="W312" s="3">
        <v>50.000000000000007</v>
      </c>
      <c r="X312" s="3">
        <v>50.826158531846716</v>
      </c>
      <c r="Y312" s="3">
        <v>101.0685679728882</v>
      </c>
      <c r="Z312" s="3">
        <v>503.53831620256847</v>
      </c>
      <c r="AG312">
        <v>270</v>
      </c>
      <c r="AH312">
        <v>83644.225026830929</v>
      </c>
      <c r="AI312">
        <v>-14523.328354245314</v>
      </c>
      <c r="AJ312">
        <v>-0.84204443228709092</v>
      </c>
      <c r="AK312">
        <f t="shared" si="76"/>
        <v>69120.896672585615</v>
      </c>
      <c r="AL312" s="4">
        <f t="shared" si="77"/>
        <v>0.21011487196180259</v>
      </c>
      <c r="AW312">
        <v>266</v>
      </c>
      <c r="AX312">
        <v>67367.810057458759</v>
      </c>
      <c r="AY312">
        <v>11495.870902028706</v>
      </c>
      <c r="AZ312">
        <v>1.5329298994401459</v>
      </c>
      <c r="BA312">
        <f t="shared" si="90"/>
        <v>78863.680959487465</v>
      </c>
      <c r="BB312" s="4">
        <f t="shared" si="91"/>
        <v>0.14576888578069508</v>
      </c>
      <c r="BN312">
        <v>266</v>
      </c>
      <c r="BO312">
        <v>11.132259746165788</v>
      </c>
      <c r="BP312">
        <v>0.143216337319366</v>
      </c>
      <c r="BQ312">
        <v>1.7715762049774253</v>
      </c>
      <c r="BR312">
        <f t="shared" si="92"/>
        <v>11.275476083485154</v>
      </c>
      <c r="BS312" s="4">
        <f t="shared" si="93"/>
        <v>1.2701577854360456E-2</v>
      </c>
      <c r="CD312">
        <v>267</v>
      </c>
      <c r="CE312">
        <v>67699.394096356249</v>
      </c>
      <c r="CF312">
        <v>11943.884137196626</v>
      </c>
      <c r="CG312">
        <v>1.5115900319921254</v>
      </c>
      <c r="CH312">
        <f t="shared" si="86"/>
        <v>79643.278233552875</v>
      </c>
      <c r="CI312" s="4">
        <f t="shared" si="87"/>
        <v>0.14996725903435745</v>
      </c>
      <c r="CT312">
        <v>267</v>
      </c>
      <c r="CU312">
        <v>11.13722919812921</v>
      </c>
      <c r="CV312">
        <v>0.14808372235534506</v>
      </c>
      <c r="CW312">
        <v>1.7655115514329489</v>
      </c>
      <c r="CX312">
        <f t="shared" si="88"/>
        <v>10.989145475773865</v>
      </c>
      <c r="CY312" s="4">
        <f t="shared" si="89"/>
        <v>1.3475453817751637E-2</v>
      </c>
      <c r="DJ312">
        <v>268</v>
      </c>
      <c r="DK312">
        <v>67732.833348316592</v>
      </c>
      <c r="DL312">
        <v>4177.3341169143096</v>
      </c>
      <c r="DM312">
        <v>0.53083125523687313</v>
      </c>
      <c r="DN312">
        <f t="shared" si="82"/>
        <v>63555.499231402282</v>
      </c>
      <c r="DO312" s="4">
        <f t="shared" si="83"/>
        <v>6.5727343305177294E-2</v>
      </c>
      <c r="DZ312">
        <v>268</v>
      </c>
      <c r="EA312">
        <v>11.137458787318533</v>
      </c>
      <c r="EB312">
        <v>4.5714157592302129E-2</v>
      </c>
      <c r="EC312">
        <v>0.54702391094349023</v>
      </c>
      <c r="ED312">
        <f t="shared" si="84"/>
        <v>11.183172944910835</v>
      </c>
      <c r="EE312" s="4">
        <f t="shared" si="85"/>
        <v>4.0877627322311446E-3</v>
      </c>
      <c r="EP312">
        <v>270</v>
      </c>
      <c r="EQ312">
        <v>11.174389159211668</v>
      </c>
      <c r="ER312">
        <v>-3.0776783124217388E-2</v>
      </c>
      <c r="ES312">
        <v>-0.3923937096720867</v>
      </c>
      <c r="ET312">
        <f t="shared" si="78"/>
        <v>11.14361237608745</v>
      </c>
      <c r="EU312" s="4">
        <f t="shared" si="79"/>
        <v>2.761831808710417E-3</v>
      </c>
      <c r="FF312">
        <v>270</v>
      </c>
      <c r="FG312">
        <v>11.196815979222455</v>
      </c>
      <c r="FH312">
        <v>-5.320360313500494E-2</v>
      </c>
      <c r="FI312">
        <v>-1.17724761700355</v>
      </c>
      <c r="FJ312">
        <f t="shared" si="80"/>
        <v>11.14361237608745</v>
      </c>
      <c r="FK312">
        <f t="shared" si="81"/>
        <v>4.7743587392874536E-3</v>
      </c>
    </row>
    <row r="313" spans="2:167" x14ac:dyDescent="0.2">
      <c r="B313" s="81">
        <v>44961</v>
      </c>
      <c r="C313">
        <v>4.6011966380177771</v>
      </c>
      <c r="D313">
        <v>4.6202580630941918</v>
      </c>
      <c r="E313">
        <v>5.172285586722996</v>
      </c>
      <c r="F313">
        <v>6.7421937226764923</v>
      </c>
      <c r="G313">
        <v>0</v>
      </c>
      <c r="H313">
        <v>0</v>
      </c>
      <c r="I313">
        <v>0</v>
      </c>
      <c r="J313">
        <v>1</v>
      </c>
      <c r="K313">
        <v>0</v>
      </c>
      <c r="L313">
        <v>1</v>
      </c>
      <c r="M313">
        <v>0</v>
      </c>
      <c r="N313">
        <v>58</v>
      </c>
      <c r="O313">
        <v>11.071617122543305</v>
      </c>
      <c r="P313" s="74">
        <v>64319.435188650066</v>
      </c>
      <c r="V313" s="81">
        <v>44898</v>
      </c>
      <c r="W313" s="3">
        <v>50</v>
      </c>
      <c r="X313" s="3">
        <v>51.332808932767392</v>
      </c>
      <c r="Y313" s="3">
        <v>101.92338740820267</v>
      </c>
      <c r="Z313" s="3">
        <v>508.57122298538957</v>
      </c>
      <c r="AG313">
        <v>271</v>
      </c>
      <c r="AH313">
        <v>92464.669219614341</v>
      </c>
      <c r="AI313">
        <v>-17134.686522367003</v>
      </c>
      <c r="AJ313">
        <v>-0.99344771619973016</v>
      </c>
      <c r="AK313">
        <f t="shared" si="76"/>
        <v>75329.982697247338</v>
      </c>
      <c r="AL313" s="4">
        <f t="shared" si="77"/>
        <v>0.22746170792620038</v>
      </c>
      <c r="AW313">
        <v>267</v>
      </c>
      <c r="AX313">
        <v>67343.712667417058</v>
      </c>
      <c r="AY313">
        <v>12299.565566135818</v>
      </c>
      <c r="AZ313">
        <v>1.6400994728574048</v>
      </c>
      <c r="BA313">
        <f t="shared" si="90"/>
        <v>79643.278233552875</v>
      </c>
      <c r="BB313" s="4">
        <f t="shared" si="91"/>
        <v>0.15443319058348531</v>
      </c>
      <c r="BN313">
        <v>267</v>
      </c>
      <c r="BO313">
        <v>11.132002128901009</v>
      </c>
      <c r="BP313">
        <v>0.15331079158354655</v>
      </c>
      <c r="BQ313">
        <v>1.8964439073037085</v>
      </c>
      <c r="BR313">
        <f t="shared" si="92"/>
        <v>11.285312920484555</v>
      </c>
      <c r="BS313" s="4">
        <f t="shared" si="93"/>
        <v>1.3584983656524418E-2</v>
      </c>
      <c r="CD313">
        <v>268</v>
      </c>
      <c r="CE313">
        <v>67618.786266910654</v>
      </c>
      <c r="CF313">
        <v>4291.3811983202468</v>
      </c>
      <c r="CG313">
        <v>0.54310716416425653</v>
      </c>
      <c r="CH313">
        <f t="shared" si="86"/>
        <v>71910.167465230901</v>
      </c>
      <c r="CI313" s="4">
        <f t="shared" si="87"/>
        <v>5.9676974057877995E-2</v>
      </c>
      <c r="CT313">
        <v>268</v>
      </c>
      <c r="CU313">
        <v>11.136156875013929</v>
      </c>
      <c r="CV313">
        <v>4.7016069896905321E-2</v>
      </c>
      <c r="CW313">
        <v>0.56054381390264352</v>
      </c>
      <c r="CX313">
        <f t="shared" si="88"/>
        <v>11.089140805117024</v>
      </c>
      <c r="CY313" s="4">
        <f t="shared" si="89"/>
        <v>4.2398298229931403E-3</v>
      </c>
      <c r="DJ313">
        <v>269</v>
      </c>
      <c r="DK313">
        <v>67645.115210212636</v>
      </c>
      <c r="DL313">
        <v>2147.0886062948266</v>
      </c>
      <c r="DM313">
        <v>0.27283949717341965</v>
      </c>
      <c r="DN313">
        <f t="shared" si="82"/>
        <v>65498.02660391781</v>
      </c>
      <c r="DO313" s="4">
        <f t="shared" si="83"/>
        <v>3.2780966353059514E-2</v>
      </c>
      <c r="DZ313">
        <v>269</v>
      </c>
      <c r="EA313">
        <v>11.13644904181878</v>
      </c>
      <c r="EB313">
        <v>1.6828547520290726E-2</v>
      </c>
      <c r="EC313">
        <v>0.20137345550906433</v>
      </c>
      <c r="ED313">
        <f t="shared" si="84"/>
        <v>11.153277589339071</v>
      </c>
      <c r="EE313" s="4">
        <f t="shared" si="85"/>
        <v>1.5088432423107981E-3</v>
      </c>
      <c r="EP313">
        <v>271</v>
      </c>
      <c r="EQ313">
        <v>11.172740738721274</v>
      </c>
      <c r="ER313">
        <v>5.6892772405719327E-2</v>
      </c>
      <c r="ES313">
        <v>0.72536385390595015</v>
      </c>
      <c r="ET313">
        <f t="shared" si="78"/>
        <v>11.229633511126993</v>
      </c>
      <c r="EU313" s="4">
        <f t="shared" si="79"/>
        <v>5.0663071372139224E-3</v>
      </c>
      <c r="FF313">
        <v>271</v>
      </c>
      <c r="FG313">
        <v>11.201625222088325</v>
      </c>
      <c r="FH313">
        <v>2.8008289038668366E-2</v>
      </c>
      <c r="FI313">
        <v>0.61974546053676638</v>
      </c>
      <c r="FJ313">
        <f t="shared" si="80"/>
        <v>11.229633511126993</v>
      </c>
      <c r="FK313">
        <f t="shared" si="81"/>
        <v>2.4941409718238871E-3</v>
      </c>
    </row>
    <row r="314" spans="2:167" x14ac:dyDescent="0.2">
      <c r="B314" s="81">
        <v>44968</v>
      </c>
      <c r="C314">
        <v>4.6011966380177771</v>
      </c>
      <c r="D314">
        <v>4.6257729324009755</v>
      </c>
      <c r="E314">
        <v>5.1785776670513064</v>
      </c>
      <c r="F314">
        <v>6.7487357927094642</v>
      </c>
      <c r="G314">
        <v>0</v>
      </c>
      <c r="H314">
        <v>0</v>
      </c>
      <c r="I314">
        <v>0</v>
      </c>
      <c r="J314">
        <v>1</v>
      </c>
      <c r="K314">
        <v>0</v>
      </c>
      <c r="L314">
        <v>1</v>
      </c>
      <c r="M314">
        <v>0</v>
      </c>
      <c r="N314">
        <v>59</v>
      </c>
      <c r="O314">
        <v>11.073970430130174</v>
      </c>
      <c r="P314" s="74">
        <v>64470.97684559098</v>
      </c>
      <c r="V314" s="81">
        <v>44905</v>
      </c>
      <c r="W314" s="3">
        <v>50</v>
      </c>
      <c r="X314" s="3">
        <v>51.845975903655294</v>
      </c>
      <c r="Y314" s="3">
        <v>102.86468816007751</v>
      </c>
      <c r="Z314" s="3">
        <v>513.65520174980031</v>
      </c>
      <c r="AG314">
        <v>272</v>
      </c>
      <c r="AH314">
        <v>92440.278906530599</v>
      </c>
      <c r="AI314">
        <v>-17035.738463482179</v>
      </c>
      <c r="AJ314">
        <v>-0.98771083137296611</v>
      </c>
      <c r="AK314">
        <f t="shared" si="76"/>
        <v>75404.54044304842</v>
      </c>
      <c r="AL314" s="4">
        <f t="shared" si="77"/>
        <v>0.22592457116490142</v>
      </c>
      <c r="AW314">
        <v>268</v>
      </c>
      <c r="AX314">
        <v>67319.615277375357</v>
      </c>
      <c r="AY314">
        <v>4590.5521878555446</v>
      </c>
      <c r="AZ314">
        <v>0.61213237028108114</v>
      </c>
      <c r="BA314">
        <f t="shared" si="90"/>
        <v>71910.167465230901</v>
      </c>
      <c r="BB314" s="4">
        <f t="shared" si="91"/>
        <v>6.3837317442976479E-2</v>
      </c>
      <c r="BN314">
        <v>268</v>
      </c>
      <c r="BO314">
        <v>11.131744511636228</v>
      </c>
      <c r="BP314">
        <v>5.1428433274606888E-2</v>
      </c>
      <c r="BQ314">
        <v>0.63616616898526712</v>
      </c>
      <c r="BR314">
        <f t="shared" si="92"/>
        <v>11.183172944910835</v>
      </c>
      <c r="BS314" s="4">
        <f t="shared" si="93"/>
        <v>4.5987336087841332E-3</v>
      </c>
      <c r="CD314">
        <v>269</v>
      </c>
      <c r="CE314">
        <v>67539.357136140912</v>
      </c>
      <c r="CF314">
        <v>2252.8466803665506</v>
      </c>
      <c r="CG314">
        <v>0.28511500501275888</v>
      </c>
      <c r="CH314">
        <f t="shared" si="86"/>
        <v>69792.203816507463</v>
      </c>
      <c r="CI314" s="4">
        <f t="shared" si="87"/>
        <v>3.2279345788959031E-2</v>
      </c>
      <c r="CT314">
        <v>269</v>
      </c>
      <c r="CU314">
        <v>11.135101497100342</v>
      </c>
      <c r="CV314">
        <v>1.8176092238729069E-2</v>
      </c>
      <c r="CW314">
        <v>0.21670241871947821</v>
      </c>
      <c r="CX314">
        <f t="shared" si="88"/>
        <v>11.116925404861613</v>
      </c>
      <c r="CY314" s="4">
        <f t="shared" si="89"/>
        <v>1.6349927319634948E-3</v>
      </c>
      <c r="DJ314">
        <v>270</v>
      </c>
      <c r="DK314">
        <v>67562.41234974454</v>
      </c>
      <c r="DL314">
        <v>1558.4843228410755</v>
      </c>
      <c r="DM314">
        <v>0.19804309787214627</v>
      </c>
      <c r="DN314">
        <f t="shared" si="82"/>
        <v>66003.928026903464</v>
      </c>
      <c r="DO314" s="4">
        <f t="shared" si="83"/>
        <v>2.3611993549926772E-2</v>
      </c>
      <c r="DZ314">
        <v>270</v>
      </c>
      <c r="EA314">
        <v>11.135497028438431</v>
      </c>
      <c r="EB314">
        <v>8.1153476490190002E-3</v>
      </c>
      <c r="EC314">
        <v>9.7109723627062328E-2</v>
      </c>
      <c r="ED314">
        <f t="shared" si="84"/>
        <v>11.14361237608745</v>
      </c>
      <c r="EE314" s="4">
        <f t="shared" si="85"/>
        <v>7.2825107111885372E-4</v>
      </c>
      <c r="EP314">
        <v>272</v>
      </c>
      <c r="EQ314">
        <v>11.172693733142919</v>
      </c>
      <c r="ER314">
        <v>5.7929037117657955E-2</v>
      </c>
      <c r="ES314">
        <v>0.73857588301499355</v>
      </c>
      <c r="ET314">
        <f t="shared" si="78"/>
        <v>11.230622770260577</v>
      </c>
      <c r="EU314" s="4">
        <f t="shared" si="79"/>
        <v>5.1581322160564264E-3</v>
      </c>
      <c r="FF314">
        <v>272</v>
      </c>
      <c r="FG314">
        <v>11.208335602326899</v>
      </c>
      <c r="FH314">
        <v>2.228716793367802E-2</v>
      </c>
      <c r="FI314">
        <v>0.4931529782504071</v>
      </c>
      <c r="FJ314">
        <f t="shared" si="80"/>
        <v>11.230622770260577</v>
      </c>
      <c r="FK314">
        <f t="shared" si="81"/>
        <v>1.9844997369777122E-3</v>
      </c>
    </row>
    <row r="315" spans="2:167" x14ac:dyDescent="0.2">
      <c r="B315" s="81">
        <v>44975</v>
      </c>
      <c r="C315">
        <v>4.6011966380177771</v>
      </c>
      <c r="D315">
        <v>4.6313122492525514</v>
      </c>
      <c r="E315">
        <v>5.1848931611170652</v>
      </c>
      <c r="F315">
        <v>6.7553001491576241</v>
      </c>
      <c r="G315">
        <v>0</v>
      </c>
      <c r="H315">
        <v>0</v>
      </c>
      <c r="I315">
        <v>0</v>
      </c>
      <c r="J315">
        <v>1</v>
      </c>
      <c r="K315">
        <v>0</v>
      </c>
      <c r="L315">
        <v>1</v>
      </c>
      <c r="M315">
        <v>0</v>
      </c>
      <c r="N315">
        <v>60</v>
      </c>
      <c r="O315">
        <v>11.076318256309669</v>
      </c>
      <c r="P315" s="74">
        <v>64622.521323279645</v>
      </c>
      <c r="V315" s="81">
        <v>44912</v>
      </c>
      <c r="W315" s="3">
        <v>50</v>
      </c>
      <c r="X315" s="3">
        <v>52.36441955084787</v>
      </c>
      <c r="Y315" s="3">
        <v>103.85436848057469</v>
      </c>
      <c r="Z315" s="3">
        <v>518.79054034148805</v>
      </c>
      <c r="AG315">
        <v>273</v>
      </c>
      <c r="AH315">
        <v>92415.888593446856</v>
      </c>
      <c r="AI315">
        <v>-16766.632369028419</v>
      </c>
      <c r="AJ315">
        <v>-0.97210839624224243</v>
      </c>
      <c r="AK315">
        <f t="shared" si="76"/>
        <v>75649.256224418437</v>
      </c>
      <c r="AL315" s="4">
        <f t="shared" si="77"/>
        <v>0.22163644701659874</v>
      </c>
      <c r="AW315">
        <v>269</v>
      </c>
      <c r="AX315">
        <v>67295.517887333655</v>
      </c>
      <c r="AY315">
        <v>2496.6859291738074</v>
      </c>
      <c r="AZ315">
        <v>0.33292340727892378</v>
      </c>
      <c r="BA315">
        <f t="shared" si="90"/>
        <v>69792.203816507463</v>
      </c>
      <c r="BB315" s="4">
        <f t="shared" si="91"/>
        <v>3.5773135001409481E-2</v>
      </c>
      <c r="BN315">
        <v>269</v>
      </c>
      <c r="BO315">
        <v>11.131486894371449</v>
      </c>
      <c r="BP315">
        <v>2.1790694967622315E-2</v>
      </c>
      <c r="BQ315">
        <v>0.26954939231881142</v>
      </c>
      <c r="BR315">
        <f t="shared" si="92"/>
        <v>11.153277589339071</v>
      </c>
      <c r="BS315" s="4">
        <f t="shared" si="93"/>
        <v>1.9537481061576989E-3</v>
      </c>
      <c r="CD315">
        <v>270</v>
      </c>
      <c r="CE315">
        <v>67461.10670404695</v>
      </c>
      <c r="CF315">
        <v>1659.7899685386656</v>
      </c>
      <c r="CG315">
        <v>0.21005913510413912</v>
      </c>
      <c r="CH315">
        <f t="shared" si="86"/>
        <v>69120.896672585615</v>
      </c>
      <c r="CI315" s="4">
        <f t="shared" si="87"/>
        <v>2.4012853542696635E-2</v>
      </c>
      <c r="CT315">
        <v>270</v>
      </c>
      <c r="CU315">
        <v>11.134063064388442</v>
      </c>
      <c r="CV315">
        <v>9.5493116990077453E-3</v>
      </c>
      <c r="CW315">
        <v>0.11385059643743778</v>
      </c>
      <c r="CX315">
        <f t="shared" si="88"/>
        <v>11.124513752689435</v>
      </c>
      <c r="CY315" s="4">
        <f t="shared" si="89"/>
        <v>8.5840261527827481E-4</v>
      </c>
      <c r="DJ315">
        <v>271</v>
      </c>
      <c r="DK315">
        <v>76388.972453067763</v>
      </c>
      <c r="DL315">
        <v>-1058.9897558204248</v>
      </c>
      <c r="DM315">
        <v>-0.13457024160193054</v>
      </c>
      <c r="DN315">
        <f t="shared" si="82"/>
        <v>77447.962208888188</v>
      </c>
      <c r="DO315" s="4">
        <f t="shared" si="83"/>
        <v>1.3673565134795652E-2</v>
      </c>
      <c r="DZ315">
        <v>271</v>
      </c>
      <c r="EA315">
        <v>11.236989301905973</v>
      </c>
      <c r="EB315">
        <v>-7.3557907789805199E-3</v>
      </c>
      <c r="EC315">
        <v>-8.8020728192912359E-2</v>
      </c>
      <c r="ED315">
        <f t="shared" si="84"/>
        <v>11.229633511126993</v>
      </c>
      <c r="EE315" s="4">
        <f t="shared" si="85"/>
        <v>6.5503391287809729E-4</v>
      </c>
      <c r="EP315">
        <v>273</v>
      </c>
      <c r="EQ315">
        <v>11.173702437139831</v>
      </c>
      <c r="ER315">
        <v>6.0160450229508555E-2</v>
      </c>
      <c r="ES315">
        <v>0.76702565520970389</v>
      </c>
      <c r="ET315">
        <f t="shared" si="78"/>
        <v>11.233862887369339</v>
      </c>
      <c r="EU315" s="4">
        <f t="shared" si="79"/>
        <v>5.3552772392432566E-3</v>
      </c>
      <c r="FF315">
        <v>273</v>
      </c>
      <c r="FG315">
        <v>11.216206139882308</v>
      </c>
      <c r="FH315">
        <v>1.7656747487031055E-2</v>
      </c>
      <c r="FI315">
        <v>0.39069466499092215</v>
      </c>
      <c r="FJ315">
        <f t="shared" si="80"/>
        <v>11.233862887369339</v>
      </c>
      <c r="FK315">
        <f t="shared" si="81"/>
        <v>1.5717431896808364E-3</v>
      </c>
    </row>
    <row r="316" spans="2:167" x14ac:dyDescent="0.2">
      <c r="B316" s="81">
        <v>44982</v>
      </c>
      <c r="C316">
        <v>4.6011966380177771</v>
      </c>
      <c r="D316">
        <v>4.6368759860805771</v>
      </c>
      <c r="E316">
        <v>5.1912317917853867</v>
      </c>
      <c r="F316">
        <v>6.7618867138552154</v>
      </c>
      <c r="G316">
        <v>0</v>
      </c>
      <c r="H316">
        <v>0</v>
      </c>
      <c r="I316">
        <v>0</v>
      </c>
      <c r="J316">
        <v>1</v>
      </c>
      <c r="K316">
        <v>0</v>
      </c>
      <c r="L316">
        <v>1</v>
      </c>
      <c r="M316">
        <v>0</v>
      </c>
      <c r="N316">
        <v>61</v>
      </c>
      <c r="O316">
        <v>11.07866060493558</v>
      </c>
      <c r="P316" s="74">
        <v>64774.067214670067</v>
      </c>
      <c r="V316" s="81">
        <v>44919</v>
      </c>
      <c r="W316" s="3">
        <v>50</v>
      </c>
      <c r="X316" s="3">
        <v>52.88806213517195</v>
      </c>
      <c r="Y316" s="3">
        <v>104.87342888482864</v>
      </c>
      <c r="Z316" s="3">
        <v>523.97759634683587</v>
      </c>
      <c r="AG316">
        <v>274</v>
      </c>
      <c r="AH316">
        <v>92391.498280363114</v>
      </c>
      <c r="AI316">
        <v>-16386.515712200169</v>
      </c>
      <c r="AJ316">
        <v>-0.95006970740351981</v>
      </c>
      <c r="AK316">
        <f t="shared" si="76"/>
        <v>76004.982568162945</v>
      </c>
      <c r="AL316" s="4">
        <f t="shared" si="77"/>
        <v>0.21559791422232588</v>
      </c>
      <c r="AW316">
        <v>270</v>
      </c>
      <c r="AX316">
        <v>67271.420497291954</v>
      </c>
      <c r="AY316">
        <v>1849.4761752936611</v>
      </c>
      <c r="AZ316">
        <v>0.24662049109385326</v>
      </c>
      <c r="BA316">
        <f t="shared" si="90"/>
        <v>69120.896672585615</v>
      </c>
      <c r="BB316" s="4">
        <f t="shared" si="91"/>
        <v>2.6757120701925024E-2</v>
      </c>
      <c r="BN316">
        <v>270</v>
      </c>
      <c r="BO316">
        <v>11.131229277106669</v>
      </c>
      <c r="BP316">
        <v>1.2383098980780716E-2</v>
      </c>
      <c r="BQ316">
        <v>0.15317807946248096</v>
      </c>
      <c r="BR316">
        <f t="shared" si="92"/>
        <v>11.14361237608745</v>
      </c>
      <c r="BS316" s="4">
        <f t="shared" si="93"/>
        <v>1.111228438576437E-3</v>
      </c>
      <c r="CD316">
        <v>271</v>
      </c>
      <c r="CE316">
        <v>76142.388251189652</v>
      </c>
      <c r="CF316">
        <v>-812.40555394231342</v>
      </c>
      <c r="CG316">
        <v>-0.10281614616888556</v>
      </c>
      <c r="CH316">
        <f t="shared" si="86"/>
        <v>75329.982697247338</v>
      </c>
      <c r="CI316" s="4">
        <f t="shared" si="87"/>
        <v>1.0784624194159013E-2</v>
      </c>
      <c r="CT316">
        <v>271</v>
      </c>
      <c r="CU316">
        <v>11.233366681618355</v>
      </c>
      <c r="CV316">
        <v>-3.7331704913619035E-3</v>
      </c>
      <c r="CW316">
        <v>-4.450830598485532E-2</v>
      </c>
      <c r="CX316">
        <f t="shared" si="88"/>
        <v>11.237099852109717</v>
      </c>
      <c r="CY316" s="4">
        <f t="shared" si="89"/>
        <v>3.3221832505662187E-4</v>
      </c>
      <c r="DJ316">
        <v>272</v>
      </c>
      <c r="DK316">
        <v>76314.755870001609</v>
      </c>
      <c r="DL316">
        <v>-910.21542695318931</v>
      </c>
      <c r="DM316">
        <v>-0.11566486761715719</v>
      </c>
      <c r="DN316">
        <f t="shared" si="82"/>
        <v>77224.971296954798</v>
      </c>
      <c r="DO316" s="4">
        <f t="shared" si="83"/>
        <v>1.1786542768052563E-2</v>
      </c>
      <c r="DZ316">
        <v>272</v>
      </c>
      <c r="EA316">
        <v>11.23613497619435</v>
      </c>
      <c r="EB316">
        <v>-5.5122059337726625E-3</v>
      </c>
      <c r="EC316">
        <v>-6.5960057160191168E-2</v>
      </c>
      <c r="ED316">
        <f t="shared" si="84"/>
        <v>11.230622770260577</v>
      </c>
      <c r="EE316" s="4">
        <f t="shared" si="85"/>
        <v>4.9081925789274522E-4</v>
      </c>
      <c r="EP316">
        <v>274</v>
      </c>
      <c r="EQ316">
        <v>11.175468430561207</v>
      </c>
      <c r="ER316">
        <v>6.3085746665699105E-2</v>
      </c>
      <c r="ES316">
        <v>0.80432220812930122</v>
      </c>
      <c r="ET316">
        <f t="shared" si="78"/>
        <v>11.238554177226906</v>
      </c>
      <c r="EU316" s="4">
        <f t="shared" si="79"/>
        <v>5.6133329671117366E-3</v>
      </c>
      <c r="FF316">
        <v>274</v>
      </c>
      <c r="FG316">
        <v>11.224826137782262</v>
      </c>
      <c r="FH316">
        <v>1.3728039444643514E-2</v>
      </c>
      <c r="FI316">
        <v>0.30376329365001409</v>
      </c>
      <c r="FJ316">
        <f t="shared" si="80"/>
        <v>11.238554177226906</v>
      </c>
      <c r="FK316">
        <f t="shared" si="81"/>
        <v>1.2215129480321538E-3</v>
      </c>
    </row>
    <row r="317" spans="2:167" x14ac:dyDescent="0.2">
      <c r="B317" s="81">
        <v>44989</v>
      </c>
      <c r="C317">
        <v>4.6011966380177771</v>
      </c>
      <c r="D317">
        <v>4.6424641141565166</v>
      </c>
      <c r="E317">
        <v>5.1975933894983743</v>
      </c>
      <c r="F317">
        <v>6.7684954101684962</v>
      </c>
      <c r="G317">
        <v>0</v>
      </c>
      <c r="H317">
        <v>0</v>
      </c>
      <c r="I317">
        <v>0</v>
      </c>
      <c r="J317">
        <v>1</v>
      </c>
      <c r="K317">
        <v>0</v>
      </c>
      <c r="L317">
        <v>1</v>
      </c>
      <c r="M317">
        <v>0</v>
      </c>
      <c r="N317">
        <v>62</v>
      </c>
      <c r="O317">
        <v>11.080997490747274</v>
      </c>
      <c r="P317" s="74">
        <v>64925.613817896417</v>
      </c>
      <c r="V317" s="81">
        <v>44926</v>
      </c>
      <c r="W317" s="3">
        <v>50</v>
      </c>
      <c r="X317" s="3">
        <v>53.416942595405231</v>
      </c>
      <c r="Y317" s="3">
        <v>105.91242153340102</v>
      </c>
      <c r="Z317" s="3">
        <v>529.2167777316572</v>
      </c>
      <c r="AG317">
        <v>275</v>
      </c>
      <c r="AH317">
        <v>99605.365540109051</v>
      </c>
      <c r="AI317">
        <v>-19312.553733108754</v>
      </c>
      <c r="AJ317">
        <v>-1.1197177360144135</v>
      </c>
      <c r="AK317">
        <f t="shared" si="76"/>
        <v>80292.811807000297</v>
      </c>
      <c r="AL317" s="4">
        <f t="shared" si="77"/>
        <v>0.24052655895935379</v>
      </c>
      <c r="AW317">
        <v>271</v>
      </c>
      <c r="AX317">
        <v>76089.793305706655</v>
      </c>
      <c r="AY317">
        <v>-759.81060845931643</v>
      </c>
      <c r="AZ317">
        <v>-0.10131780441389195</v>
      </c>
      <c r="BA317">
        <f t="shared" si="90"/>
        <v>75329.982697247338</v>
      </c>
      <c r="BB317" s="4">
        <f t="shared" si="91"/>
        <v>1.0086430147116986E-2</v>
      </c>
      <c r="BN317">
        <v>271</v>
      </c>
      <c r="BO317">
        <v>11.232487475277908</v>
      </c>
      <c r="BP317">
        <v>-2.8539641509155445E-3</v>
      </c>
      <c r="BQ317">
        <v>-3.5303339508996757E-2</v>
      </c>
      <c r="BR317">
        <f t="shared" si="92"/>
        <v>11.229633511126993</v>
      </c>
      <c r="BS317" s="4">
        <f t="shared" si="93"/>
        <v>2.5414579630650153E-4</v>
      </c>
      <c r="CD317">
        <v>272</v>
      </c>
      <c r="CE317">
        <v>76066.495216447351</v>
      </c>
      <c r="CF317">
        <v>-661.95477339893114</v>
      </c>
      <c r="CG317">
        <v>-8.3775447384261403E-2</v>
      </c>
      <c r="CH317">
        <f t="shared" si="86"/>
        <v>75404.54044304842</v>
      </c>
      <c r="CI317" s="4">
        <f t="shared" si="87"/>
        <v>8.7787123893274394E-3</v>
      </c>
      <c r="CT317">
        <v>272</v>
      </c>
      <c r="CU317">
        <v>11.232362139309839</v>
      </c>
      <c r="CV317">
        <v>-1.7393690492610858E-3</v>
      </c>
      <c r="CW317">
        <v>-2.0737432175742105E-2</v>
      </c>
      <c r="CX317">
        <f t="shared" si="88"/>
        <v>11.2341015083591</v>
      </c>
      <c r="CY317" s="4">
        <f t="shared" si="89"/>
        <v>1.5482938693110897E-4</v>
      </c>
      <c r="DJ317">
        <v>273</v>
      </c>
      <c r="DK317">
        <v>76244.161081440485</v>
      </c>
      <c r="DL317">
        <v>-594.90485702204751</v>
      </c>
      <c r="DM317">
        <v>-7.5597039442177799E-2</v>
      </c>
      <c r="DN317">
        <f t="shared" si="82"/>
        <v>76839.065938462532</v>
      </c>
      <c r="DO317" s="4">
        <f t="shared" si="83"/>
        <v>7.7422187497500818E-3</v>
      </c>
      <c r="DZ317">
        <v>273</v>
      </c>
      <c r="EA317">
        <v>11.235322341868129</v>
      </c>
      <c r="EB317">
        <v>-1.4594544987893698E-3</v>
      </c>
      <c r="EC317">
        <v>-1.7464097553583025E-2</v>
      </c>
      <c r="ED317">
        <f t="shared" si="84"/>
        <v>11.233862887369339</v>
      </c>
      <c r="EE317" s="4">
        <f t="shared" si="85"/>
        <v>1.2991564107750418E-4</v>
      </c>
      <c r="EP317">
        <v>275</v>
      </c>
      <c r="EQ317">
        <v>11.229971392082797</v>
      </c>
      <c r="ER317">
        <v>6.3463987120416121E-2</v>
      </c>
      <c r="ES317">
        <v>0.80914464764727934</v>
      </c>
      <c r="ET317">
        <f t="shared" si="78"/>
        <v>11.293435379203213</v>
      </c>
      <c r="EU317" s="4">
        <f t="shared" si="79"/>
        <v>5.6195466648956641E-3</v>
      </c>
      <c r="FF317">
        <v>275</v>
      </c>
      <c r="FG317">
        <v>11.233959081448962</v>
      </c>
      <c r="FH317">
        <v>5.9476297754251561E-2</v>
      </c>
      <c r="FI317">
        <v>1.3160448855637406</v>
      </c>
      <c r="FJ317">
        <f t="shared" si="80"/>
        <v>11.293435379203213</v>
      </c>
      <c r="FK317">
        <f t="shared" si="81"/>
        <v>5.2664486719228741E-3</v>
      </c>
    </row>
    <row r="318" spans="2:167" x14ac:dyDescent="0.2">
      <c r="B318" s="81">
        <v>44996</v>
      </c>
      <c r="C318">
        <v>4.6011966380177771</v>
      </c>
      <c r="D318">
        <v>4.6480766035972056</v>
      </c>
      <c r="E318">
        <v>5.2039778377207746</v>
      </c>
      <c r="F318">
        <v>6.7751261623106593</v>
      </c>
      <c r="G318">
        <v>0</v>
      </c>
      <c r="H318">
        <v>0</v>
      </c>
      <c r="I318">
        <v>0</v>
      </c>
      <c r="J318">
        <v>1</v>
      </c>
      <c r="K318">
        <v>0</v>
      </c>
      <c r="L318">
        <v>1</v>
      </c>
      <c r="M318">
        <v>0</v>
      </c>
      <c r="N318">
        <v>63</v>
      </c>
      <c r="O318">
        <v>11.083328933795904</v>
      </c>
      <c r="P318" s="74">
        <v>65077.160781822051</v>
      </c>
      <c r="V318" s="81">
        <v>44933</v>
      </c>
      <c r="W318" s="3">
        <v>50</v>
      </c>
      <c r="X318" s="3">
        <v>53.951112005247431</v>
      </c>
      <c r="Y318" s="3">
        <v>106.96667492859707</v>
      </c>
      <c r="Z318" s="3">
        <v>534.5085293039208</v>
      </c>
      <c r="AG318">
        <v>276</v>
      </c>
      <c r="AH318">
        <v>99580.975227025308</v>
      </c>
      <c r="AI318">
        <v>-18809.096144141804</v>
      </c>
      <c r="AJ318">
        <v>-1.0905278940345353</v>
      </c>
      <c r="AK318">
        <f t="shared" si="76"/>
        <v>80771.879082883504</v>
      </c>
      <c r="AL318" s="4">
        <f t="shared" si="77"/>
        <v>0.23286688829958976</v>
      </c>
      <c r="AW318">
        <v>272</v>
      </c>
      <c r="AX318">
        <v>76065.695915664954</v>
      </c>
      <c r="AY318">
        <v>-661.1554726165341</v>
      </c>
      <c r="AZ318">
        <v>-8.8162523813094487E-2</v>
      </c>
      <c r="BA318">
        <f t="shared" si="90"/>
        <v>75404.54044304842</v>
      </c>
      <c r="BB318" s="4">
        <f t="shared" si="91"/>
        <v>8.7681122215165809E-3</v>
      </c>
      <c r="BN318">
        <v>272</v>
      </c>
      <c r="BO318">
        <v>11.232229858013129</v>
      </c>
      <c r="BP318">
        <v>-1.6070877525518057E-3</v>
      </c>
      <c r="BQ318">
        <v>-1.9879564545646565E-2</v>
      </c>
      <c r="BR318">
        <f t="shared" si="92"/>
        <v>11.230622770260577</v>
      </c>
      <c r="BS318" s="4">
        <f t="shared" si="93"/>
        <v>1.4309872083028904E-4</v>
      </c>
      <c r="CD318">
        <v>273</v>
      </c>
      <c r="CE318">
        <v>75991.780880380858</v>
      </c>
      <c r="CF318">
        <v>-342.52465596242109</v>
      </c>
      <c r="CG318">
        <v>-4.3349119073575644E-2</v>
      </c>
      <c r="CH318">
        <f t="shared" si="86"/>
        <v>75649.256224418437</v>
      </c>
      <c r="CI318" s="4">
        <f t="shared" si="87"/>
        <v>4.5277993870329594E-3</v>
      </c>
      <c r="CT318">
        <v>273</v>
      </c>
      <c r="CU318">
        <v>11.231374542203012</v>
      </c>
      <c r="CV318">
        <v>2.4883451663271217E-3</v>
      </c>
      <c r="CW318">
        <v>2.9667015828794795E-2</v>
      </c>
      <c r="CX318">
        <f t="shared" si="88"/>
        <v>11.228886197036685</v>
      </c>
      <c r="CY318" s="4">
        <f t="shared" si="89"/>
        <v>2.2160213601450505E-4</v>
      </c>
      <c r="DJ318">
        <v>274</v>
      </c>
      <c r="DK318">
        <v>76176.850984753779</v>
      </c>
      <c r="DL318">
        <v>-171.86841659083439</v>
      </c>
      <c r="DM318">
        <v>-2.1840035956204058E-2</v>
      </c>
      <c r="DN318">
        <f t="shared" si="82"/>
        <v>76348.719401344613</v>
      </c>
      <c r="DO318" s="4">
        <f t="shared" si="83"/>
        <v>2.2510975683477873E-3</v>
      </c>
      <c r="DZ318">
        <v>274</v>
      </c>
      <c r="EA318">
        <v>11.234547518454335</v>
      </c>
      <c r="EB318">
        <v>4.0066587725711145E-3</v>
      </c>
      <c r="EC318">
        <v>4.7944406438257654E-2</v>
      </c>
      <c r="ED318">
        <f t="shared" si="84"/>
        <v>11.238554177226906</v>
      </c>
      <c r="EE318" s="4">
        <f t="shared" si="85"/>
        <v>3.5651016219594812E-4</v>
      </c>
      <c r="EP318">
        <v>276</v>
      </c>
      <c r="EQ318">
        <v>11.232837897593344</v>
      </c>
      <c r="ER318">
        <v>6.6546255186514358E-2</v>
      </c>
      <c r="ES318">
        <v>0.84844253644152445</v>
      </c>
      <c r="ET318">
        <f t="shared" si="78"/>
        <v>11.299384152779858</v>
      </c>
      <c r="EU318" s="4">
        <f t="shared" si="79"/>
        <v>5.8893701007716199E-3</v>
      </c>
      <c r="FF318">
        <v>276</v>
      </c>
      <c r="FG318">
        <v>11.243465510561389</v>
      </c>
      <c r="FH318">
        <v>5.5918642218468761E-2</v>
      </c>
      <c r="FI318">
        <v>1.237323873173056</v>
      </c>
      <c r="FJ318">
        <f t="shared" si="80"/>
        <v>11.299384152779858</v>
      </c>
      <c r="FK318">
        <f t="shared" si="81"/>
        <v>4.9488221183020611E-3</v>
      </c>
    </row>
    <row r="319" spans="2:167" x14ac:dyDescent="0.2">
      <c r="B319" s="81">
        <v>45003</v>
      </c>
      <c r="C319">
        <v>4.6011966380177771</v>
      </c>
      <c r="D319">
        <v>4.6537134233706396</v>
      </c>
      <c r="E319">
        <v>5.2103850458363548</v>
      </c>
      <c r="F319">
        <v>6.7817788948689737</v>
      </c>
      <c r="G319">
        <v>0</v>
      </c>
      <c r="H319">
        <v>0</v>
      </c>
      <c r="I319">
        <v>0</v>
      </c>
      <c r="J319">
        <v>1</v>
      </c>
      <c r="K319">
        <v>0</v>
      </c>
      <c r="L319">
        <v>1</v>
      </c>
      <c r="M319">
        <v>0</v>
      </c>
      <c r="N319">
        <v>64</v>
      </c>
      <c r="O319">
        <v>11.085654956684531</v>
      </c>
      <c r="P319" s="74">
        <v>65228.707930067743</v>
      </c>
      <c r="V319" s="81">
        <v>44940</v>
      </c>
      <c r="W319" s="3">
        <v>50</v>
      </c>
      <c r="X319" s="3">
        <v>54.490623123688721</v>
      </c>
      <c r="Y319" s="3">
        <v>108.03390626781406</v>
      </c>
      <c r="Z319" s="3">
        <v>539.8533232534229</v>
      </c>
      <c r="AG319">
        <v>277</v>
      </c>
      <c r="AH319">
        <v>99556.584913941566</v>
      </c>
      <c r="AI319">
        <v>-18271.792260861548</v>
      </c>
      <c r="AJ319">
        <v>-1.0593756861985044</v>
      </c>
      <c r="AK319">
        <f t="shared" si="76"/>
        <v>81284.792653080018</v>
      </c>
      <c r="AL319" s="4">
        <f t="shared" si="77"/>
        <v>0.22478733923631652</v>
      </c>
      <c r="AW319">
        <v>273</v>
      </c>
      <c r="AX319">
        <v>76041.598525623252</v>
      </c>
      <c r="AY319">
        <v>-392.34230120481516</v>
      </c>
      <c r="AZ319">
        <v>-5.2317327626380722E-2</v>
      </c>
      <c r="BA319">
        <f t="shared" si="90"/>
        <v>75649.256224418437</v>
      </c>
      <c r="BB319" s="4">
        <f t="shared" si="91"/>
        <v>5.1863338886096412E-3</v>
      </c>
      <c r="BN319">
        <v>273</v>
      </c>
      <c r="BO319">
        <v>11.231972240748348</v>
      </c>
      <c r="BP319">
        <v>1.8906466209909212E-3</v>
      </c>
      <c r="BQ319">
        <v>2.3387168171319885E-2</v>
      </c>
      <c r="BR319">
        <f t="shared" si="92"/>
        <v>11.233862887369339</v>
      </c>
      <c r="BS319" s="4">
        <f t="shared" si="93"/>
        <v>1.6829888702991447E-4</v>
      </c>
      <c r="CD319">
        <v>274</v>
      </c>
      <c r="CE319">
        <v>75918.245242990204</v>
      </c>
      <c r="CF319">
        <v>86.737325172740384</v>
      </c>
      <c r="CG319">
        <v>1.0977272939583909E-2</v>
      </c>
      <c r="CH319">
        <f t="shared" si="86"/>
        <v>76004.982568162945</v>
      </c>
      <c r="CI319" s="4">
        <f t="shared" si="87"/>
        <v>1.1412057768048619E-3</v>
      </c>
      <c r="CT319">
        <v>274</v>
      </c>
      <c r="CU319">
        <v>11.230403890297877</v>
      </c>
      <c r="CV319">
        <v>8.1502869290286384E-3</v>
      </c>
      <c r="CW319">
        <v>9.7170880714112812E-2</v>
      </c>
      <c r="CX319">
        <f t="shared" si="88"/>
        <v>11.222253603368848</v>
      </c>
      <c r="CY319" s="4">
        <f t="shared" si="89"/>
        <v>7.2626116082263317E-4</v>
      </c>
      <c r="DJ319">
        <v>275</v>
      </c>
      <c r="DK319">
        <v>90026.131766858729</v>
      </c>
      <c r="DL319">
        <v>-9733.3199598584324</v>
      </c>
      <c r="DM319">
        <v>-1.2368535308184327</v>
      </c>
      <c r="DN319">
        <f t="shared" si="82"/>
        <v>99759.451726717161</v>
      </c>
      <c r="DO319" s="4">
        <f t="shared" si="83"/>
        <v>9.7567897491277963E-2</v>
      </c>
      <c r="DZ319">
        <v>275</v>
      </c>
      <c r="EA319">
        <v>11.372665708158092</v>
      </c>
      <c r="EB319">
        <v>-7.923032895487836E-2</v>
      </c>
      <c r="EC319">
        <v>-0.94808450364040064</v>
      </c>
      <c r="ED319">
        <f t="shared" si="84"/>
        <v>11.293435379203213</v>
      </c>
      <c r="EE319" s="4">
        <f t="shared" si="85"/>
        <v>7.0156091830817476E-3</v>
      </c>
      <c r="EP319">
        <v>277</v>
      </c>
      <c r="EQ319">
        <v>11.236170476523384</v>
      </c>
      <c r="ER319">
        <v>6.954374927842899E-2</v>
      </c>
      <c r="ES319">
        <v>0.88665958536763623</v>
      </c>
      <c r="ET319">
        <f t="shared" si="78"/>
        <v>11.305714225801813</v>
      </c>
      <c r="EU319" s="4">
        <f t="shared" si="79"/>
        <v>6.1512035320790961E-3</v>
      </c>
      <c r="FF319">
        <v>277</v>
      </c>
      <c r="FG319">
        <v>11.253260122647074</v>
      </c>
      <c r="FH319">
        <v>5.2454103154738974E-2</v>
      </c>
      <c r="FI319">
        <v>1.1606632690699459</v>
      </c>
      <c r="FJ319">
        <f t="shared" si="80"/>
        <v>11.305714225801813</v>
      </c>
      <c r="FK319">
        <f t="shared" si="81"/>
        <v>4.639609856317492E-3</v>
      </c>
    </row>
    <row r="320" spans="2:167" x14ac:dyDescent="0.2">
      <c r="B320" s="81">
        <v>45010</v>
      </c>
      <c r="C320">
        <v>4.6011966380177771</v>
      </c>
      <c r="D320">
        <v>4.6593745413019603</v>
      </c>
      <c r="E320">
        <v>5.2168149356855418</v>
      </c>
      <c r="F320">
        <v>6.7884535324795658</v>
      </c>
      <c r="G320">
        <v>0</v>
      </c>
      <c r="H320">
        <v>0</v>
      </c>
      <c r="I320">
        <v>0</v>
      </c>
      <c r="J320">
        <v>1</v>
      </c>
      <c r="K320">
        <v>0</v>
      </c>
      <c r="L320">
        <v>1</v>
      </c>
      <c r="M320">
        <v>0</v>
      </c>
      <c r="N320">
        <v>65</v>
      </c>
      <c r="O320">
        <v>11.087975583200386</v>
      </c>
      <c r="P320" s="74">
        <v>65380.255173550315</v>
      </c>
      <c r="V320" s="81">
        <v>44947</v>
      </c>
      <c r="W320" s="3">
        <v>50</v>
      </c>
      <c r="X320" s="3">
        <v>55.035529354764485</v>
      </c>
      <c r="Y320" s="3">
        <v>109.1130276254577</v>
      </c>
      <c r="Z320" s="3">
        <v>545.25165254548119</v>
      </c>
      <c r="AG320">
        <v>278</v>
      </c>
      <c r="AH320">
        <v>99532.194600857823</v>
      </c>
      <c r="AI320">
        <v>-17711.263882629719</v>
      </c>
      <c r="AJ320">
        <v>-1.026876951162258</v>
      </c>
      <c r="AK320">
        <f t="shared" si="76"/>
        <v>81820.930718228105</v>
      </c>
      <c r="AL320" s="4">
        <f t="shared" si="77"/>
        <v>0.21646373033353916</v>
      </c>
      <c r="AW320">
        <v>274</v>
      </c>
      <c r="AX320">
        <v>76017.501135581551</v>
      </c>
      <c r="AY320">
        <v>-12.518567418606835</v>
      </c>
      <c r="AZ320">
        <v>-1.6693025224172567E-3</v>
      </c>
      <c r="BA320">
        <f t="shared" si="90"/>
        <v>76004.982568162945</v>
      </c>
      <c r="BB320" s="4">
        <f t="shared" si="91"/>
        <v>1.6470719412875213E-4</v>
      </c>
      <c r="BN320">
        <v>274</v>
      </c>
      <c r="BO320">
        <v>11.231714623483569</v>
      </c>
      <c r="BP320">
        <v>6.8395537433367792E-3</v>
      </c>
      <c r="BQ320">
        <v>8.4604807601941501E-2</v>
      </c>
      <c r="BR320">
        <f t="shared" si="92"/>
        <v>11.238554177226906</v>
      </c>
      <c r="BS320" s="4">
        <f t="shared" si="93"/>
        <v>6.0857950546663886E-4</v>
      </c>
      <c r="CD320">
        <v>275</v>
      </c>
      <c r="CE320">
        <v>90236.456828034279</v>
      </c>
      <c r="CF320">
        <v>-9943.6450210339826</v>
      </c>
      <c r="CG320">
        <v>-1.2584444492937776</v>
      </c>
      <c r="CH320">
        <f t="shared" si="86"/>
        <v>80292.811807000297</v>
      </c>
      <c r="CI320" s="4">
        <f t="shared" si="87"/>
        <v>0.12384228173420438</v>
      </c>
      <c r="CT320">
        <v>275</v>
      </c>
      <c r="CU320">
        <v>11.3759813808984</v>
      </c>
      <c r="CV320">
        <v>-8.2546001695186888E-2</v>
      </c>
      <c r="CW320">
        <v>-0.98414543610502314</v>
      </c>
      <c r="CX320">
        <f t="shared" si="88"/>
        <v>11.458527382593587</v>
      </c>
      <c r="CY320" s="4">
        <f t="shared" si="89"/>
        <v>7.2038926939757388E-3</v>
      </c>
      <c r="DJ320">
        <v>276</v>
      </c>
      <c r="DK320">
        <v>89964.551999045201</v>
      </c>
      <c r="DL320">
        <v>-9192.6729161616968</v>
      </c>
      <c r="DM320">
        <v>-1.168151257834428</v>
      </c>
      <c r="DN320">
        <f t="shared" si="82"/>
        <v>99157.224915206898</v>
      </c>
      <c r="DO320" s="4">
        <f t="shared" si="83"/>
        <v>9.270804950443802E-2</v>
      </c>
      <c r="DZ320">
        <v>276</v>
      </c>
      <c r="EA320">
        <v>11.371956847997929</v>
      </c>
      <c r="EB320">
        <v>-7.2572695218070749E-2</v>
      </c>
      <c r="EC320">
        <v>-0.86841804939185763</v>
      </c>
      <c r="ED320">
        <f t="shared" si="84"/>
        <v>11.299384152779858</v>
      </c>
      <c r="EE320" s="4">
        <f t="shared" si="85"/>
        <v>6.4227124449270558E-3</v>
      </c>
      <c r="EP320">
        <v>278</v>
      </c>
      <c r="EQ320">
        <v>11.239957025073844</v>
      </c>
      <c r="ER320">
        <v>7.2331341537076099E-2</v>
      </c>
      <c r="ES320">
        <v>0.92220045599758271</v>
      </c>
      <c r="ET320">
        <f t="shared" si="78"/>
        <v>11.31228836661092</v>
      </c>
      <c r="EU320" s="4">
        <f t="shared" si="79"/>
        <v>6.3940503630165188E-3</v>
      </c>
      <c r="FF320">
        <v>278</v>
      </c>
      <c r="FG320">
        <v>11.26328816572272</v>
      </c>
      <c r="FH320">
        <v>4.9000200888199785E-2</v>
      </c>
      <c r="FI320">
        <v>1.0842380276755119</v>
      </c>
      <c r="FJ320">
        <f t="shared" si="80"/>
        <v>11.31228836661092</v>
      </c>
      <c r="FK320">
        <f t="shared" si="81"/>
        <v>4.3315905058456264E-3</v>
      </c>
    </row>
    <row r="321" spans="2:167" x14ac:dyDescent="0.2">
      <c r="B321" s="81">
        <v>45017</v>
      </c>
      <c r="C321">
        <v>4.6011966380177771</v>
      </c>
      <c r="D321">
        <v>4.6650599240796646</v>
      </c>
      <c r="E321">
        <v>5.2232674348817243</v>
      </c>
      <c r="F321">
        <v>6.7951499996049218</v>
      </c>
      <c r="G321">
        <v>0</v>
      </c>
      <c r="H321">
        <v>0</v>
      </c>
      <c r="I321">
        <v>0</v>
      </c>
      <c r="J321">
        <v>1</v>
      </c>
      <c r="K321">
        <v>0</v>
      </c>
      <c r="L321">
        <v>1</v>
      </c>
      <c r="M321">
        <v>0</v>
      </c>
      <c r="N321">
        <v>66</v>
      </c>
      <c r="O321">
        <v>11.09029083763641</v>
      </c>
      <c r="P321" s="74">
        <v>65531.802466944726</v>
      </c>
      <c r="V321" s="81">
        <v>44954</v>
      </c>
      <c r="W321" s="3">
        <v>50</v>
      </c>
      <c r="X321" s="3">
        <v>55.585884648296023</v>
      </c>
      <c r="Y321" s="3">
        <v>110.20354904919505</v>
      </c>
      <c r="Z321" s="3">
        <v>550.70402631260276</v>
      </c>
      <c r="AG321">
        <v>279</v>
      </c>
      <c r="AH321">
        <v>109563.41133302249</v>
      </c>
      <c r="AI321">
        <v>-25855.900123874861</v>
      </c>
      <c r="AJ321">
        <v>-1.4990927843833961</v>
      </c>
      <c r="AK321">
        <f t="shared" si="76"/>
        <v>83707.511209147633</v>
      </c>
      <c r="AL321" s="4">
        <f t="shared" si="77"/>
        <v>0.30888387135620998</v>
      </c>
      <c r="AW321">
        <v>275</v>
      </c>
      <c r="AX321">
        <v>83238.105625294498</v>
      </c>
      <c r="AY321">
        <v>-2945.2938182942016</v>
      </c>
      <c r="AZ321">
        <v>-0.39274353332400874</v>
      </c>
      <c r="BA321">
        <f t="shared" si="90"/>
        <v>80292.811807000297</v>
      </c>
      <c r="BB321" s="4">
        <f t="shared" si="91"/>
        <v>3.6681911518727225E-2</v>
      </c>
      <c r="BN321">
        <v>275</v>
      </c>
      <c r="BO321">
        <v>11.308910898306388</v>
      </c>
      <c r="BP321">
        <v>-1.5475519103175017E-2</v>
      </c>
      <c r="BQ321">
        <v>-0.19143110287565768</v>
      </c>
      <c r="BR321">
        <f t="shared" si="92"/>
        <v>11.293435379203213</v>
      </c>
      <c r="BS321" s="4">
        <f t="shared" si="93"/>
        <v>1.3703110332284791E-3</v>
      </c>
      <c r="CD321">
        <v>276</v>
      </c>
      <c r="CE321">
        <v>90165.278587995257</v>
      </c>
      <c r="CF321">
        <v>-9393.3995051117527</v>
      </c>
      <c r="CG321">
        <v>-1.188806664176111</v>
      </c>
      <c r="CH321">
        <f t="shared" si="86"/>
        <v>80771.879082883504</v>
      </c>
      <c r="CI321" s="4">
        <f t="shared" si="87"/>
        <v>0.11629541879882206</v>
      </c>
      <c r="CT321">
        <v>276</v>
      </c>
      <c r="CU321">
        <v>11.375044619396645</v>
      </c>
      <c r="CV321">
        <v>-7.5660466616787048E-2</v>
      </c>
      <c r="CW321">
        <v>-0.90205341731081223</v>
      </c>
      <c r="CX321">
        <f t="shared" si="88"/>
        <v>11.450705086013432</v>
      </c>
      <c r="CY321" s="4">
        <f t="shared" si="89"/>
        <v>6.6074941279557721E-3</v>
      </c>
      <c r="DJ321">
        <v>277</v>
      </c>
      <c r="DK321">
        <v>89905.486404147989</v>
      </c>
      <c r="DL321">
        <v>-8620.6937510679709</v>
      </c>
      <c r="DM321">
        <v>-1.0954674816081871</v>
      </c>
      <c r="DN321">
        <f t="shared" si="82"/>
        <v>98526.18015521596</v>
      </c>
      <c r="DO321" s="4">
        <f t="shared" si="83"/>
        <v>8.7496477966436143E-2</v>
      </c>
      <c r="DZ321">
        <v>277</v>
      </c>
      <c r="EA321">
        <v>11.371276929113115</v>
      </c>
      <c r="EB321">
        <v>-6.5562703311302428E-2</v>
      </c>
      <c r="EC321">
        <v>-0.78453521329715203</v>
      </c>
      <c r="ED321">
        <f t="shared" si="84"/>
        <v>11.305714225801813</v>
      </c>
      <c r="EE321" s="4">
        <f t="shared" si="85"/>
        <v>5.7990766440633836E-3</v>
      </c>
      <c r="EP321">
        <v>279</v>
      </c>
      <c r="EQ321">
        <v>11.328845594563223</v>
      </c>
      <c r="ER321">
        <v>6.2383975432709349E-3</v>
      </c>
      <c r="ES321">
        <v>7.9537485920259277E-2</v>
      </c>
      <c r="ET321">
        <f t="shared" si="78"/>
        <v>11.335083992106494</v>
      </c>
      <c r="EU321" s="4">
        <f t="shared" si="79"/>
        <v>5.5036182772136668E-4</v>
      </c>
      <c r="FF321">
        <v>279</v>
      </c>
      <c r="FG321">
        <v>11.282534176514952</v>
      </c>
      <c r="FH321">
        <v>5.2549815591541815E-2</v>
      </c>
      <c r="FI321">
        <v>1.1627811188301929</v>
      </c>
      <c r="FJ321">
        <f t="shared" si="80"/>
        <v>11.335083992106494</v>
      </c>
      <c r="FK321">
        <f t="shared" si="81"/>
        <v>4.6360323071391761E-3</v>
      </c>
    </row>
    <row r="322" spans="2:167" x14ac:dyDescent="0.2">
      <c r="B322" s="81">
        <v>45024</v>
      </c>
      <c r="C322">
        <v>4.6011966380177771</v>
      </c>
      <c r="D322">
        <v>4.6707695372620073</v>
      </c>
      <c r="E322">
        <v>5.2297424734959916</v>
      </c>
      <c r="F322">
        <v>6.8018682203828575</v>
      </c>
      <c r="G322">
        <v>0</v>
      </c>
      <c r="H322">
        <v>0</v>
      </c>
      <c r="I322">
        <v>0</v>
      </c>
      <c r="J322">
        <v>1</v>
      </c>
      <c r="K322">
        <v>0</v>
      </c>
      <c r="L322">
        <v>1</v>
      </c>
      <c r="M322">
        <v>0</v>
      </c>
      <c r="N322">
        <v>67</v>
      </c>
      <c r="O322">
        <v>11.092600744454337</v>
      </c>
      <c r="P322" s="74">
        <v>65683.349786964231</v>
      </c>
      <c r="V322" s="81">
        <v>44961</v>
      </c>
      <c r="W322" s="3">
        <v>50</v>
      </c>
      <c r="X322" s="3">
        <v>56.141743494777373</v>
      </c>
      <c r="Y322" s="3">
        <v>111.30528011342838</v>
      </c>
      <c r="Z322" s="3">
        <v>556.21096664489573</v>
      </c>
      <c r="AG322">
        <v>280</v>
      </c>
      <c r="AH322">
        <v>109539.02101993875</v>
      </c>
      <c r="AI322">
        <v>-25268.33585508258</v>
      </c>
      <c r="AJ322">
        <v>-1.4650265421915534</v>
      </c>
      <c r="AK322">
        <f t="shared" si="76"/>
        <v>84270.685164856171</v>
      </c>
      <c r="AL322" s="4">
        <f t="shared" si="77"/>
        <v>0.29984728147932943</v>
      </c>
      <c r="AW322">
        <v>276</v>
      </c>
      <c r="AX322">
        <v>83214.008235252797</v>
      </c>
      <c r="AY322">
        <v>-2442.1291523692926</v>
      </c>
      <c r="AZ322">
        <v>-0.32564847220932719</v>
      </c>
      <c r="BA322">
        <f t="shared" si="90"/>
        <v>80771.879082883504</v>
      </c>
      <c r="BB322" s="4">
        <f t="shared" si="91"/>
        <v>3.02348933824273E-2</v>
      </c>
      <c r="BN322">
        <v>276</v>
      </c>
      <c r="BO322">
        <v>11.308653281041609</v>
      </c>
      <c r="BP322">
        <v>-9.2691282617511916E-3</v>
      </c>
      <c r="BQ322">
        <v>-0.11465847665678082</v>
      </c>
      <c r="BR322">
        <f t="shared" si="92"/>
        <v>11.299384152779858</v>
      </c>
      <c r="BS322" s="4">
        <f t="shared" si="93"/>
        <v>8.2032154464549423E-4</v>
      </c>
      <c r="CD322">
        <v>277</v>
      </c>
      <c r="CE322">
        <v>90095.279046632058</v>
      </c>
      <c r="CF322">
        <v>-8810.4863935520407</v>
      </c>
      <c r="CG322">
        <v>-1.1150345445850391</v>
      </c>
      <c r="CH322">
        <f t="shared" si="86"/>
        <v>81284.792653080018</v>
      </c>
      <c r="CI322" s="4">
        <f t="shared" si="87"/>
        <v>0.1083903409971754</v>
      </c>
      <c r="CT322">
        <v>277</v>
      </c>
      <c r="CU322">
        <v>11.374124803096585</v>
      </c>
      <c r="CV322">
        <v>-6.8410577294772068E-2</v>
      </c>
      <c r="CW322">
        <v>-0.81561742596050546</v>
      </c>
      <c r="CX322">
        <f t="shared" si="88"/>
        <v>11.442535380391357</v>
      </c>
      <c r="CY322" s="4">
        <f t="shared" si="89"/>
        <v>5.9786205609645487E-3</v>
      </c>
      <c r="DJ322">
        <v>278</v>
      </c>
      <c r="DK322">
        <v>89848.737713107374</v>
      </c>
      <c r="DL322">
        <v>-8027.806994879269</v>
      </c>
      <c r="DM322">
        <v>-1.0201268906493188</v>
      </c>
      <c r="DN322">
        <f t="shared" si="82"/>
        <v>97876.544707986643</v>
      </c>
      <c r="DO322" s="4">
        <f t="shared" si="83"/>
        <v>8.2019722077747256E-2</v>
      </c>
      <c r="DZ322">
        <v>278</v>
      </c>
      <c r="EA322">
        <v>11.370623680689999</v>
      </c>
      <c r="EB322">
        <v>-5.8335314079078771E-2</v>
      </c>
      <c r="EC322">
        <v>-0.6980509613290572</v>
      </c>
      <c r="ED322">
        <f t="shared" si="84"/>
        <v>11.31228836661092</v>
      </c>
      <c r="EE322" s="4">
        <f t="shared" si="85"/>
        <v>5.1568093199657015E-3</v>
      </c>
      <c r="EP322">
        <v>280</v>
      </c>
      <c r="EQ322">
        <v>11.333574518840926</v>
      </c>
      <c r="ER322">
        <v>8.2148204828573768E-3</v>
      </c>
      <c r="ES322">
        <v>0.10473621854982662</v>
      </c>
      <c r="ET322">
        <f t="shared" si="78"/>
        <v>11.341789339323784</v>
      </c>
      <c r="EU322" s="4">
        <f t="shared" si="79"/>
        <v>7.242966905032604E-4</v>
      </c>
      <c r="FF322">
        <v>280</v>
      </c>
      <c r="FG322">
        <v>11.29292823677187</v>
      </c>
      <c r="FH322">
        <v>4.8861102551914115E-2</v>
      </c>
      <c r="FI322">
        <v>1.0811601687473122</v>
      </c>
      <c r="FJ322">
        <f t="shared" si="80"/>
        <v>11.341789339323784</v>
      </c>
      <c r="FK322">
        <f t="shared" si="81"/>
        <v>4.3080594331359086E-3</v>
      </c>
    </row>
    <row r="323" spans="2:167" x14ac:dyDescent="0.2">
      <c r="B323" s="81">
        <v>45031</v>
      </c>
      <c r="C323">
        <v>4.645384958866936</v>
      </c>
      <c r="D323">
        <v>4.6765033452836118</v>
      </c>
      <c r="E323">
        <v>5.2362399824156673</v>
      </c>
      <c r="F323">
        <v>6.8086081185252052</v>
      </c>
      <c r="G323">
        <v>0</v>
      </c>
      <c r="H323">
        <v>0</v>
      </c>
      <c r="I323">
        <v>0</v>
      </c>
      <c r="J323">
        <v>1</v>
      </c>
      <c r="K323">
        <v>0</v>
      </c>
      <c r="L323">
        <v>1</v>
      </c>
      <c r="M323">
        <v>0</v>
      </c>
      <c r="N323">
        <v>68</v>
      </c>
      <c r="O323">
        <v>11.102353799901206</v>
      </c>
      <c r="P323" s="74">
        <v>66327.097289037411</v>
      </c>
      <c r="V323" s="81">
        <v>44968</v>
      </c>
      <c r="W323" s="3">
        <v>50</v>
      </c>
      <c r="X323" s="3">
        <v>56.70316092972498</v>
      </c>
      <c r="Y323" s="3">
        <v>112.41818070143336</v>
      </c>
      <c r="Z323" s="3">
        <v>561.77300635976133</v>
      </c>
      <c r="AG323">
        <v>281</v>
      </c>
      <c r="AH323">
        <v>109514.63070685501</v>
      </c>
      <c r="AI323">
        <v>-24673.144083960913</v>
      </c>
      <c r="AJ323">
        <v>-1.4305180669445834</v>
      </c>
      <c r="AK323">
        <f t="shared" si="76"/>
        <v>84841.486622894095</v>
      </c>
      <c r="AL323" s="4">
        <f t="shared" si="77"/>
        <v>0.29081461282767029</v>
      </c>
      <c r="AW323">
        <v>277</v>
      </c>
      <c r="AX323">
        <v>83189.910845211096</v>
      </c>
      <c r="AY323">
        <v>-1905.1181921310781</v>
      </c>
      <c r="AZ323">
        <v>-0.25404013872230535</v>
      </c>
      <c r="BA323">
        <f t="shared" si="90"/>
        <v>81284.792653080018</v>
      </c>
      <c r="BB323" s="4">
        <f t="shared" si="91"/>
        <v>2.3437572145407815E-2</v>
      </c>
      <c r="BN323">
        <v>277</v>
      </c>
      <c r="BO323">
        <v>11.308395663776828</v>
      </c>
      <c r="BP323">
        <v>-2.6814379750152995E-3</v>
      </c>
      <c r="BQ323">
        <v>-3.3169202624326585E-2</v>
      </c>
      <c r="BR323">
        <f t="shared" si="92"/>
        <v>11.305714225801813</v>
      </c>
      <c r="BS323" s="4">
        <f t="shared" si="93"/>
        <v>2.3717546025493397E-4</v>
      </c>
      <c r="CD323">
        <v>278</v>
      </c>
      <c r="CE323">
        <v>90026.458203944683</v>
      </c>
      <c r="CF323">
        <v>-8205.5274857165787</v>
      </c>
      <c r="CG323">
        <v>-1.0384723605965767</v>
      </c>
      <c r="CH323">
        <f t="shared" si="86"/>
        <v>81820.930718228105</v>
      </c>
      <c r="CI323" s="4">
        <f t="shared" si="87"/>
        <v>0.10028641099151599</v>
      </c>
      <c r="CT323">
        <v>278</v>
      </c>
      <c r="CU323">
        <v>11.373221931998211</v>
      </c>
      <c r="CV323">
        <v>-6.0933565387291111E-2</v>
      </c>
      <c r="CW323">
        <v>-0.72647359108861786</v>
      </c>
      <c r="CX323">
        <f t="shared" si="88"/>
        <v>11.434155497385502</v>
      </c>
      <c r="CY323" s="4">
        <f t="shared" si="89"/>
        <v>5.3290831492735944E-3</v>
      </c>
      <c r="DJ323">
        <v>279</v>
      </c>
      <c r="DK323">
        <v>89794.131000473149</v>
      </c>
      <c r="DL323">
        <v>-6086.6197913255164</v>
      </c>
      <c r="DM323">
        <v>-0.77345214281436325</v>
      </c>
      <c r="DN323">
        <f t="shared" si="82"/>
        <v>95880.750791798666</v>
      </c>
      <c r="DO323" s="4">
        <f t="shared" si="83"/>
        <v>6.3481144453513674E-2</v>
      </c>
      <c r="DZ323">
        <v>279</v>
      </c>
      <c r="EA323">
        <v>11.369995089117827</v>
      </c>
      <c r="EB323">
        <v>-3.4911097011333325E-2</v>
      </c>
      <c r="EC323">
        <v>-0.41775252631326965</v>
      </c>
      <c r="ED323">
        <f t="shared" si="84"/>
        <v>11.335083992106494</v>
      </c>
      <c r="EE323" s="4">
        <f t="shared" si="85"/>
        <v>3.0799151586035581E-3</v>
      </c>
      <c r="EP323">
        <v>281</v>
      </c>
      <c r="EQ323">
        <v>11.338815770147196</v>
      </c>
      <c r="ER323">
        <v>9.724161042848678E-3</v>
      </c>
      <c r="ES323">
        <v>0.12397980678005664</v>
      </c>
      <c r="ET323">
        <f t="shared" si="78"/>
        <v>11.348539931190045</v>
      </c>
      <c r="EU323" s="4">
        <f t="shared" si="79"/>
        <v>8.5686450431592836E-4</v>
      </c>
      <c r="FF323">
        <v>281</v>
      </c>
      <c r="FG323">
        <v>11.303471881061734</v>
      </c>
      <c r="FH323">
        <v>4.5068050128310944E-2</v>
      </c>
      <c r="FI323">
        <v>0.99723047858092528</v>
      </c>
      <c r="FJ323">
        <f t="shared" si="80"/>
        <v>11.348539931190045</v>
      </c>
      <c r="FK323">
        <f t="shared" si="81"/>
        <v>3.9712641803768111E-3</v>
      </c>
    </row>
    <row r="324" spans="2:167" x14ac:dyDescent="0.2">
      <c r="B324" s="81">
        <v>45038</v>
      </c>
      <c r="C324">
        <v>4.6959559059570335</v>
      </c>
      <c r="D324">
        <v>4.6822613114622875</v>
      </c>
      <c r="E324">
        <v>5.2427598925345844</v>
      </c>
      <c r="F324">
        <v>6.8153696172511111</v>
      </c>
      <c r="G324">
        <v>0</v>
      </c>
      <c r="H324">
        <v>0</v>
      </c>
      <c r="I324">
        <v>0</v>
      </c>
      <c r="J324">
        <v>1</v>
      </c>
      <c r="K324">
        <v>0</v>
      </c>
      <c r="L324">
        <v>1</v>
      </c>
      <c r="M324">
        <v>0</v>
      </c>
      <c r="N324">
        <v>69</v>
      </c>
      <c r="O324">
        <v>11.11272008637116</v>
      </c>
      <c r="P324" s="74">
        <v>67018.239077986334</v>
      </c>
      <c r="V324" s="81">
        <v>44975</v>
      </c>
      <c r="W324" s="3">
        <v>50</v>
      </c>
      <c r="X324" s="3">
        <v>57.270192539022219</v>
      </c>
      <c r="Y324" s="3">
        <v>113.54228640188303</v>
      </c>
      <c r="Z324" s="3">
        <v>567.39068745725081</v>
      </c>
      <c r="AG324">
        <v>282</v>
      </c>
      <c r="AH324">
        <v>109490.24039377127</v>
      </c>
      <c r="AI324">
        <v>-24072.67884847254</v>
      </c>
      <c r="AJ324">
        <v>-1.3957038428223874</v>
      </c>
      <c r="AK324">
        <f t="shared" si="76"/>
        <v>85417.561545298726</v>
      </c>
      <c r="AL324" s="4">
        <f t="shared" si="77"/>
        <v>0.28182353151940887</v>
      </c>
      <c r="AW324">
        <v>278</v>
      </c>
      <c r="AX324">
        <v>83165.813455169395</v>
      </c>
      <c r="AY324">
        <v>-1344.8827369412902</v>
      </c>
      <c r="AZ324">
        <v>-0.17933490870486221</v>
      </c>
      <c r="BA324">
        <f t="shared" si="90"/>
        <v>81820.930718228105</v>
      </c>
      <c r="BB324" s="4">
        <f t="shared" si="91"/>
        <v>1.6436903432115037E-2</v>
      </c>
      <c r="BN324">
        <v>278</v>
      </c>
      <c r="BO324">
        <v>11.308138046512049</v>
      </c>
      <c r="BP324">
        <v>4.1503200988710631E-3</v>
      </c>
      <c r="BQ324">
        <v>5.1339173084726672E-2</v>
      </c>
      <c r="BR324">
        <f t="shared" si="92"/>
        <v>11.31228836661092</v>
      </c>
      <c r="BS324" s="4">
        <f t="shared" si="93"/>
        <v>3.6688598843723333E-4</v>
      </c>
      <c r="CD324">
        <v>279</v>
      </c>
      <c r="CE324">
        <v>89958.816059933131</v>
      </c>
      <c r="CF324">
        <v>-6251.3048507854983</v>
      </c>
      <c r="CG324">
        <v>-0.79115051610080922</v>
      </c>
      <c r="CH324">
        <f t="shared" si="86"/>
        <v>83707.511209147633</v>
      </c>
      <c r="CI324" s="4">
        <f t="shared" si="87"/>
        <v>7.4680333466924889E-2</v>
      </c>
      <c r="CT324">
        <v>279</v>
      </c>
      <c r="CU324">
        <v>11.372336006101529</v>
      </c>
      <c r="CV324">
        <v>-3.7252013995034972E-2</v>
      </c>
      <c r="CW324">
        <v>-0.44413295382024276</v>
      </c>
      <c r="CX324">
        <f t="shared" si="88"/>
        <v>11.409588020096564</v>
      </c>
      <c r="CY324" s="4">
        <f t="shared" si="89"/>
        <v>3.2649745047253417E-3</v>
      </c>
      <c r="DJ324">
        <v>280</v>
      </c>
      <c r="DK324">
        <v>89741.510432487499</v>
      </c>
      <c r="DL324">
        <v>-5470.8252676313277</v>
      </c>
      <c r="DM324">
        <v>-0.69520056637066741</v>
      </c>
      <c r="DN324">
        <f t="shared" si="82"/>
        <v>95212.335700118827</v>
      </c>
      <c r="DO324" s="4">
        <f t="shared" si="83"/>
        <v>5.7459206597580609E-2</v>
      </c>
      <c r="DZ324">
        <v>280</v>
      </c>
      <c r="EA324">
        <v>11.369389360555111</v>
      </c>
      <c r="EB324">
        <v>-2.7600021231327432E-2</v>
      </c>
      <c r="EC324">
        <v>-0.33026686591784532</v>
      </c>
      <c r="ED324">
        <f t="shared" si="84"/>
        <v>11.341789339323784</v>
      </c>
      <c r="EE324" s="4">
        <f t="shared" si="85"/>
        <v>2.4334803270973987E-3</v>
      </c>
      <c r="EP324">
        <v>282</v>
      </c>
      <c r="EQ324">
        <v>11.344608811219702</v>
      </c>
      <c r="ER324">
        <v>1.0698186119951103E-2</v>
      </c>
      <c r="ES324">
        <v>0.13639830132431319</v>
      </c>
      <c r="ET324">
        <f t="shared" si="78"/>
        <v>11.355306997339653</v>
      </c>
      <c r="EU324" s="4">
        <f t="shared" si="79"/>
        <v>9.4213094568535208E-4</v>
      </c>
      <c r="FF324">
        <v>282</v>
      </c>
      <c r="FG324">
        <v>11.314149169389403</v>
      </c>
      <c r="FH324">
        <v>4.1157827950250692E-2</v>
      </c>
      <c r="FI324">
        <v>0.91070814795239774</v>
      </c>
      <c r="FJ324">
        <f t="shared" si="80"/>
        <v>11.355306997339653</v>
      </c>
      <c r="FK324">
        <f t="shared" si="81"/>
        <v>3.6245455943985697E-3</v>
      </c>
    </row>
    <row r="325" spans="2:167" x14ac:dyDescent="0.2">
      <c r="B325" s="81">
        <v>45045</v>
      </c>
      <c r="C325">
        <v>4.7491703830645049</v>
      </c>
      <c r="D325">
        <v>4.6880433980060348</v>
      </c>
      <c r="E325">
        <v>5.2493021343566566</v>
      </c>
      <c r="F325">
        <v>6.8221526392443943</v>
      </c>
      <c r="G325">
        <v>0</v>
      </c>
      <c r="H325">
        <v>0</v>
      </c>
      <c r="I325">
        <v>0</v>
      </c>
      <c r="J325">
        <v>1</v>
      </c>
      <c r="K325">
        <v>0</v>
      </c>
      <c r="L325">
        <v>1</v>
      </c>
      <c r="M325">
        <v>0</v>
      </c>
      <c r="N325">
        <v>70</v>
      </c>
      <c r="O325">
        <v>11.12304399305615</v>
      </c>
      <c r="P325" s="74">
        <v>67713.712950970148</v>
      </c>
      <c r="V325" s="81">
        <v>44982</v>
      </c>
      <c r="W325" s="3">
        <v>50</v>
      </c>
      <c r="X325" s="3">
        <v>57.842894464412439</v>
      </c>
      <c r="Y325" s="3">
        <v>114.67767121261954</v>
      </c>
      <c r="Z325" s="3">
        <v>573.06456005554742</v>
      </c>
      <c r="AG325">
        <v>283</v>
      </c>
      <c r="AH325">
        <v>109465.85008068752</v>
      </c>
      <c r="AI325">
        <v>-23468.565990339397</v>
      </c>
      <c r="AJ325">
        <v>-1.360678134096649</v>
      </c>
      <c r="AK325">
        <f t="shared" si="76"/>
        <v>85997.284090348126</v>
      </c>
      <c r="AL325" s="4">
        <f t="shared" si="77"/>
        <v>0.27289892045524938</v>
      </c>
      <c r="AW325">
        <v>279</v>
      </c>
      <c r="AX325">
        <v>94228.115826033172</v>
      </c>
      <c r="AY325">
        <v>-10520.604616885539</v>
      </c>
      <c r="AZ325">
        <v>-1.4028819142850542</v>
      </c>
      <c r="BA325">
        <f t="shared" si="90"/>
        <v>83707.511209147633</v>
      </c>
      <c r="BB325" s="4">
        <f t="shared" si="91"/>
        <v>0.12568292217647295</v>
      </c>
      <c r="BN325">
        <v>279</v>
      </c>
      <c r="BO325">
        <v>11.410764494519212</v>
      </c>
      <c r="BP325">
        <v>-7.5680502412717843E-2</v>
      </c>
      <c r="BQ325">
        <v>-0.93616258985962653</v>
      </c>
      <c r="BR325">
        <f t="shared" si="92"/>
        <v>11.335083992106494</v>
      </c>
      <c r="BS325" s="4">
        <f t="shared" si="93"/>
        <v>6.6766600464028408E-3</v>
      </c>
      <c r="CD325">
        <v>280</v>
      </c>
      <c r="CE325">
        <v>89892.352614597388</v>
      </c>
      <c r="CF325">
        <v>-5621.6674497412168</v>
      </c>
      <c r="CG325">
        <v>-0.71146507975067463</v>
      </c>
      <c r="CH325">
        <f t="shared" si="86"/>
        <v>84270.685164856171</v>
      </c>
      <c r="CI325" s="4">
        <f t="shared" si="87"/>
        <v>6.67096445073838E-2</v>
      </c>
      <c r="CT325">
        <v>280</v>
      </c>
      <c r="CU325">
        <v>11.371467025406538</v>
      </c>
      <c r="CV325">
        <v>-2.9677686082754562E-2</v>
      </c>
      <c r="CW325">
        <v>-0.35382887980876587</v>
      </c>
      <c r="CX325">
        <f t="shared" si="88"/>
        <v>11.401144711489293</v>
      </c>
      <c r="CY325" s="4">
        <f t="shared" si="89"/>
        <v>2.6030444164827958E-3</v>
      </c>
      <c r="DJ325">
        <v>281</v>
      </c>
      <c r="DK325">
        <v>89690.736586066225</v>
      </c>
      <c r="DL325">
        <v>-4849.2499631721294</v>
      </c>
      <c r="DM325">
        <v>-0.6162144020238125</v>
      </c>
      <c r="DN325">
        <f t="shared" si="82"/>
        <v>94539.986549238354</v>
      </c>
      <c r="DO325" s="4">
        <f t="shared" si="83"/>
        <v>5.1293110356500221E-2</v>
      </c>
      <c r="DZ325">
        <v>281</v>
      </c>
      <c r="EA325">
        <v>11.368804890067739</v>
      </c>
      <c r="EB325">
        <v>-2.0264958877694639E-2</v>
      </c>
      <c r="EC325">
        <v>-0.24249417782670052</v>
      </c>
      <c r="ED325">
        <f t="shared" si="84"/>
        <v>11.348539931190045</v>
      </c>
      <c r="EE325" s="4">
        <f t="shared" si="85"/>
        <v>1.7856886436993476E-3</v>
      </c>
      <c r="EP325">
        <v>283</v>
      </c>
      <c r="EQ325">
        <v>11.351000725978178</v>
      </c>
      <c r="ER325">
        <v>1.10702684140076E-2</v>
      </c>
      <c r="ES325">
        <v>0.14114222634983814</v>
      </c>
      <c r="ET325">
        <f t="shared" si="78"/>
        <v>11.362070994392186</v>
      </c>
      <c r="EU325" s="4">
        <f t="shared" si="79"/>
        <v>9.7431783514390937E-4</v>
      </c>
      <c r="FF325">
        <v>283</v>
      </c>
      <c r="FG325">
        <v>11.324946969265055</v>
      </c>
      <c r="FH325">
        <v>3.7124025127130977E-2</v>
      </c>
      <c r="FI325">
        <v>0.82145132170080415</v>
      </c>
      <c r="FJ325">
        <f t="shared" si="80"/>
        <v>11.362070994392186</v>
      </c>
      <c r="FK325">
        <f t="shared" si="81"/>
        <v>3.2673642987668138E-3</v>
      </c>
    </row>
    <row r="326" spans="2:167" x14ac:dyDescent="0.2">
      <c r="B326" s="81">
        <v>45052</v>
      </c>
      <c r="C326">
        <v>4.8046473535817</v>
      </c>
      <c r="D326">
        <v>4.6938495660202513</v>
      </c>
      <c r="E326">
        <v>5.2558666378048509</v>
      </c>
      <c r="F326">
        <v>6.8289571066276684</v>
      </c>
      <c r="G326">
        <v>0</v>
      </c>
      <c r="H326">
        <v>0</v>
      </c>
      <c r="I326">
        <v>0</v>
      </c>
      <c r="J326">
        <v>1</v>
      </c>
      <c r="K326">
        <v>0</v>
      </c>
      <c r="L326">
        <v>1</v>
      </c>
      <c r="M326">
        <v>0</v>
      </c>
      <c r="N326">
        <v>71</v>
      </c>
      <c r="O326">
        <v>11.222726736688335</v>
      </c>
      <c r="P326" s="74">
        <v>74811.488121995862</v>
      </c>
      <c r="V326" s="81">
        <v>44989</v>
      </c>
      <c r="W326" s="3">
        <v>50</v>
      </c>
      <c r="X326" s="3">
        <v>58.421323409056555</v>
      </c>
      <c r="Y326" s="3">
        <v>115.82442889810457</v>
      </c>
      <c r="Z326" s="3">
        <v>578.79518166270987</v>
      </c>
      <c r="AG326">
        <v>284</v>
      </c>
      <c r="AH326">
        <v>111765.02737732201</v>
      </c>
      <c r="AI326">
        <v>-34648.290046041657</v>
      </c>
      <c r="AJ326">
        <v>-2.0088645667099683</v>
      </c>
      <c r="AK326">
        <f t="shared" si="76"/>
        <v>77116.737331280354</v>
      </c>
      <c r="AL326" s="4">
        <f t="shared" si="77"/>
        <v>0.44929662800953973</v>
      </c>
      <c r="AW326">
        <v>280</v>
      </c>
      <c r="AX326">
        <v>94204.018435991471</v>
      </c>
      <c r="AY326">
        <v>-9933.3332711352996</v>
      </c>
      <c r="AZ326">
        <v>-1.3245715528816284</v>
      </c>
      <c r="BA326">
        <f t="shared" si="90"/>
        <v>84270.685164856171</v>
      </c>
      <c r="BB326" s="4">
        <f t="shared" si="91"/>
        <v>0.11787412493090596</v>
      </c>
      <c r="BN326">
        <v>280</v>
      </c>
      <c r="BO326">
        <v>11.410506877254432</v>
      </c>
      <c r="BP326">
        <v>-6.8717537930648831E-2</v>
      </c>
      <c r="BQ326">
        <v>-0.85003119993985088</v>
      </c>
      <c r="BR326">
        <f t="shared" si="92"/>
        <v>11.341789339323784</v>
      </c>
      <c r="BS326" s="4">
        <f t="shared" si="93"/>
        <v>6.0587915958193843E-3</v>
      </c>
      <c r="CD326">
        <v>281</v>
      </c>
      <c r="CE326">
        <v>89827.067867937469</v>
      </c>
      <c r="CF326">
        <v>-4985.5812450433732</v>
      </c>
      <c r="CG326">
        <v>-0.6309634978980363</v>
      </c>
      <c r="CH326">
        <f t="shared" si="86"/>
        <v>84841.486622894095</v>
      </c>
      <c r="CI326" s="4">
        <f t="shared" si="87"/>
        <v>5.8763482860730971E-2</v>
      </c>
      <c r="CT326">
        <v>281</v>
      </c>
      <c r="CU326">
        <v>11.370614989913239</v>
      </c>
      <c r="CV326">
        <v>-2.2075058723194374E-2</v>
      </c>
      <c r="CW326">
        <v>-0.26318740881484598</v>
      </c>
      <c r="CX326">
        <f t="shared" si="88"/>
        <v>11.392690048636434</v>
      </c>
      <c r="CY326" s="4">
        <f t="shared" si="89"/>
        <v>1.9376511279560783E-3</v>
      </c>
      <c r="DJ326">
        <v>282</v>
      </c>
      <c r="DK326">
        <v>89641.684222476557</v>
      </c>
      <c r="DL326">
        <v>-4224.1226771778311</v>
      </c>
      <c r="DM326">
        <v>-0.53677687258044282</v>
      </c>
      <c r="DN326">
        <f t="shared" si="82"/>
        <v>93865.806899654388</v>
      </c>
      <c r="DO326" s="4">
        <f t="shared" si="83"/>
        <v>4.5001719121144465E-2</v>
      </c>
      <c r="DZ326">
        <v>282</v>
      </c>
      <c r="EA326">
        <v>11.368240236001231</v>
      </c>
      <c r="EB326">
        <v>-1.2933238661577917E-2</v>
      </c>
      <c r="EC326">
        <v>-0.15476148235996889</v>
      </c>
      <c r="ED326">
        <f t="shared" si="84"/>
        <v>11.355306997339653</v>
      </c>
      <c r="EE326" s="4">
        <f t="shared" si="85"/>
        <v>1.1389598418262003E-3</v>
      </c>
      <c r="EP326">
        <v>284</v>
      </c>
      <c r="EQ326">
        <v>11.209876379873338</v>
      </c>
      <c r="ER326">
        <v>4.3199242127149873E-2</v>
      </c>
      <c r="ES326">
        <v>0.55077591458727437</v>
      </c>
      <c r="ET326">
        <f t="shared" si="78"/>
        <v>11.253075622000487</v>
      </c>
      <c r="EU326" s="4">
        <f t="shared" si="79"/>
        <v>3.8388831265554258E-3</v>
      </c>
      <c r="FF326">
        <v>284</v>
      </c>
      <c r="FG326">
        <v>11.167726578748054</v>
      </c>
      <c r="FH326">
        <v>8.5349043252433532E-2</v>
      </c>
      <c r="FI326">
        <v>1.8885367129646935</v>
      </c>
      <c r="FJ326">
        <f t="shared" si="80"/>
        <v>11.253075622000487</v>
      </c>
      <c r="FK326">
        <f t="shared" si="81"/>
        <v>7.5845081042173624E-3</v>
      </c>
    </row>
    <row r="327" spans="2:167" x14ac:dyDescent="0.2">
      <c r="B327" s="81">
        <v>45059</v>
      </c>
      <c r="C327">
        <v>4.8623184369283239</v>
      </c>
      <c r="D327">
        <v>4.6996797755151301</v>
      </c>
      <c r="E327">
        <v>5.2624533321322353</v>
      </c>
      <c r="F327">
        <v>6.8357829409481141</v>
      </c>
      <c r="G327">
        <v>0</v>
      </c>
      <c r="H327">
        <v>0</v>
      </c>
      <c r="I327">
        <v>0</v>
      </c>
      <c r="J327">
        <v>1</v>
      </c>
      <c r="K327">
        <v>0</v>
      </c>
      <c r="L327">
        <v>1</v>
      </c>
      <c r="M327">
        <v>0</v>
      </c>
      <c r="N327">
        <v>72</v>
      </c>
      <c r="O327">
        <v>11.231985835638058</v>
      </c>
      <c r="P327" s="74">
        <v>75507.391842097379</v>
      </c>
      <c r="V327" s="81">
        <v>44996</v>
      </c>
      <c r="W327" s="3">
        <v>50</v>
      </c>
      <c r="X327" s="3">
        <v>59.005536643147138</v>
      </c>
      <c r="Y327" s="3">
        <v>116.98266367376505</v>
      </c>
      <c r="Z327" s="3">
        <v>584.58311668396175</v>
      </c>
      <c r="AG327">
        <v>285</v>
      </c>
      <c r="AH327">
        <v>111740.63706423827</v>
      </c>
      <c r="AI327">
        <v>-37466.041159408836</v>
      </c>
      <c r="AJ327">
        <v>-2.1722342557171048</v>
      </c>
      <c r="AK327">
        <f t="shared" si="76"/>
        <v>74274.595904829432</v>
      </c>
      <c r="AL327" s="4">
        <f t="shared" si="77"/>
        <v>0.50442605177435562</v>
      </c>
      <c r="AW327">
        <v>281</v>
      </c>
      <c r="AX327">
        <v>94179.92104594977</v>
      </c>
      <c r="AY327">
        <v>-9338.4344230556744</v>
      </c>
      <c r="AZ327">
        <v>-1.2452440935585747</v>
      </c>
      <c r="BA327">
        <f t="shared" si="90"/>
        <v>84841.486622894095</v>
      </c>
      <c r="BB327" s="4">
        <f t="shared" si="91"/>
        <v>0.11006919839303876</v>
      </c>
      <c r="BN327">
        <v>281</v>
      </c>
      <c r="BO327">
        <v>11.410249259989651</v>
      </c>
      <c r="BP327">
        <v>-6.1709328799606666E-2</v>
      </c>
      <c r="BQ327">
        <v>-0.76334013683597024</v>
      </c>
      <c r="BR327">
        <f t="shared" si="92"/>
        <v>11.348539931190045</v>
      </c>
      <c r="BS327" s="4">
        <f t="shared" si="93"/>
        <v>5.4376447696153655E-3</v>
      </c>
      <c r="CD327">
        <v>282</v>
      </c>
      <c r="CE327">
        <v>89762.961819953372</v>
      </c>
      <c r="CF327">
        <v>-4345.4002746546466</v>
      </c>
      <c r="CG327">
        <v>-0.54994369207984506</v>
      </c>
      <c r="CH327">
        <f t="shared" si="86"/>
        <v>85417.561545298726</v>
      </c>
      <c r="CI327" s="4">
        <f t="shared" si="87"/>
        <v>5.0872445853540199E-2</v>
      </c>
      <c r="CT327">
        <v>282</v>
      </c>
      <c r="CU327">
        <v>11.36977989962163</v>
      </c>
      <c r="CV327">
        <v>-1.4472902281976729E-2</v>
      </c>
      <c r="CW327">
        <v>-0.1725515522919856</v>
      </c>
      <c r="CX327">
        <f t="shared" si="88"/>
        <v>11.384252801903607</v>
      </c>
      <c r="CY327" s="4">
        <f t="shared" si="89"/>
        <v>1.2713089329461004E-3</v>
      </c>
      <c r="DJ327">
        <v>283</v>
      </c>
      <c r="DK327">
        <v>89594.24042620018</v>
      </c>
      <c r="DL327">
        <v>-3596.9563358520536</v>
      </c>
      <c r="DM327">
        <v>-0.45708023187835822</v>
      </c>
      <c r="DN327">
        <f t="shared" si="82"/>
        <v>93191.196762052234</v>
      </c>
      <c r="DO327" s="4">
        <f t="shared" si="83"/>
        <v>3.8597597850752639E-2</v>
      </c>
      <c r="DZ327">
        <v>283</v>
      </c>
      <c r="EA327">
        <v>11.367694098556722</v>
      </c>
      <c r="EB327">
        <v>-5.6231041645364854E-3</v>
      </c>
      <c r="EC327">
        <v>-6.7287085527424059E-2</v>
      </c>
      <c r="ED327">
        <f t="shared" si="84"/>
        <v>11.362070994392186</v>
      </c>
      <c r="EE327" s="4">
        <f t="shared" si="85"/>
        <v>4.9490134037287752E-4</v>
      </c>
      <c r="EP327">
        <v>285</v>
      </c>
      <c r="EQ327">
        <v>11.204212535265567</v>
      </c>
      <c r="ER327">
        <v>1.1311724523070055E-2</v>
      </c>
      <c r="ES327">
        <v>0.14422071112765275</v>
      </c>
      <c r="ET327">
        <f t="shared" si="78"/>
        <v>11.215524259788637</v>
      </c>
      <c r="EU327" s="4">
        <f t="shared" si="79"/>
        <v>1.0085774201056591E-3</v>
      </c>
      <c r="FF327">
        <v>285</v>
      </c>
      <c r="FG327">
        <v>11.131376709165185</v>
      </c>
      <c r="FH327">
        <v>8.4147550623452361E-2</v>
      </c>
      <c r="FI327">
        <v>1.8619510260756644</v>
      </c>
      <c r="FJ327">
        <f t="shared" si="80"/>
        <v>11.215524259788637</v>
      </c>
      <c r="FK327">
        <f t="shared" si="81"/>
        <v>7.5027746072601487E-3</v>
      </c>
    </row>
    <row r="328" spans="2:167" x14ac:dyDescent="0.2">
      <c r="B328" s="81">
        <v>45066</v>
      </c>
      <c r="C328">
        <v>4.9221370203144419</v>
      </c>
      <c r="D328">
        <v>4.7055339854132479</v>
      </c>
      <c r="E328">
        <v>5.2690621458837859</v>
      </c>
      <c r="F328">
        <v>6.8426300631713746</v>
      </c>
      <c r="G328">
        <v>0</v>
      </c>
      <c r="H328">
        <v>0</v>
      </c>
      <c r="I328">
        <v>0</v>
      </c>
      <c r="J328">
        <v>1</v>
      </c>
      <c r="K328">
        <v>0</v>
      </c>
      <c r="L328">
        <v>1</v>
      </c>
      <c r="M328">
        <v>0</v>
      </c>
      <c r="N328">
        <v>73</v>
      </c>
      <c r="O328">
        <v>11.241160032335685</v>
      </c>
      <c r="P328" s="74">
        <v>76203.298819767719</v>
      </c>
      <c r="V328" s="81">
        <v>45003</v>
      </c>
      <c r="W328" s="3">
        <v>50</v>
      </c>
      <c r="X328" s="3">
        <v>59.595592009578603</v>
      </c>
      <c r="Y328" s="3">
        <v>118.1524855538424</v>
      </c>
      <c r="Z328" s="3">
        <v>590.4289360940387</v>
      </c>
      <c r="AG328">
        <v>286</v>
      </c>
      <c r="AH328">
        <v>111716.24675115453</v>
      </c>
      <c r="AI328">
        <v>-37788.49134824198</v>
      </c>
      <c r="AJ328">
        <v>-2.1909295147909318</v>
      </c>
      <c r="AK328">
        <f t="shared" si="76"/>
        <v>73927.755402912546</v>
      </c>
      <c r="AL328" s="4">
        <f t="shared" si="77"/>
        <v>0.51115431737770867</v>
      </c>
      <c r="AW328">
        <v>282</v>
      </c>
      <c r="AX328">
        <v>94155.823655908069</v>
      </c>
      <c r="AY328">
        <v>-8738.2621106093429</v>
      </c>
      <c r="AZ328">
        <v>-1.1652134381688422</v>
      </c>
      <c r="BA328">
        <f t="shared" si="90"/>
        <v>85417.561545298726</v>
      </c>
      <c r="BB328" s="4">
        <f t="shared" si="91"/>
        <v>0.1023005334327562</v>
      </c>
      <c r="BN328">
        <v>282</v>
      </c>
      <c r="BO328">
        <v>11.409991642724872</v>
      </c>
      <c r="BP328">
        <v>-5.4684645385219E-2</v>
      </c>
      <c r="BQ328">
        <v>-0.67644528798449111</v>
      </c>
      <c r="BR328">
        <f t="shared" si="92"/>
        <v>11.355306997339653</v>
      </c>
      <c r="BS328" s="4">
        <f t="shared" si="93"/>
        <v>4.8157786837494257E-3</v>
      </c>
      <c r="CD328">
        <v>283</v>
      </c>
      <c r="CE328">
        <v>89700.0344706451</v>
      </c>
      <c r="CF328">
        <v>-3702.7503802969732</v>
      </c>
      <c r="CG328">
        <v>-0.46861142502054187</v>
      </c>
      <c r="CH328">
        <f t="shared" si="86"/>
        <v>85997.284090348126</v>
      </c>
      <c r="CI328" s="4">
        <f t="shared" si="87"/>
        <v>4.3056596722367307E-2</v>
      </c>
      <c r="CT328">
        <v>283</v>
      </c>
      <c r="CU328">
        <v>11.368961754531711</v>
      </c>
      <c r="CV328">
        <v>-6.8907601395249429E-3</v>
      </c>
      <c r="CW328">
        <v>-8.2154313998751838E-2</v>
      </c>
      <c r="CX328">
        <f t="shared" si="88"/>
        <v>11.375852514671235</v>
      </c>
      <c r="CY328" s="4">
        <f t="shared" si="89"/>
        <v>6.0573571348943316E-4</v>
      </c>
      <c r="DJ328">
        <v>284</v>
      </c>
      <c r="DK328">
        <v>89548.303039377191</v>
      </c>
      <c r="DL328">
        <v>-12431.565708096838</v>
      </c>
      <c r="DM328">
        <v>-1.5797308629608187</v>
      </c>
      <c r="DN328">
        <f t="shared" si="82"/>
        <v>101979.86874747403</v>
      </c>
      <c r="DO328" s="4">
        <f t="shared" si="83"/>
        <v>0.1219021544230489</v>
      </c>
      <c r="DZ328">
        <v>284</v>
      </c>
      <c r="EA328">
        <v>11.36716530176945</v>
      </c>
      <c r="EB328">
        <v>-0.11408967976896278</v>
      </c>
      <c r="EC328">
        <v>-1.3652178255608431</v>
      </c>
      <c r="ED328">
        <f t="shared" si="84"/>
        <v>11.253075622000487</v>
      </c>
      <c r="EE328" s="4">
        <f t="shared" si="85"/>
        <v>1.0138533108753851E-2</v>
      </c>
      <c r="EP328">
        <v>286</v>
      </c>
      <c r="EQ328">
        <v>11.203635391134403</v>
      </c>
      <c r="ER328">
        <v>7.2082258427883517E-3</v>
      </c>
      <c r="ES328">
        <v>9.1902472951446532E-2</v>
      </c>
      <c r="ET328">
        <f t="shared" si="78"/>
        <v>11.210843616977192</v>
      </c>
      <c r="EU328" s="4">
        <f t="shared" si="79"/>
        <v>6.4296908324299005E-4</v>
      </c>
      <c r="FF328">
        <v>286</v>
      </c>
      <c r="FG328">
        <v>11.127261943792487</v>
      </c>
      <c r="FH328">
        <v>8.3581673184704997E-2</v>
      </c>
      <c r="FI328">
        <v>1.849429733775386</v>
      </c>
      <c r="FJ328">
        <f t="shared" si="80"/>
        <v>11.210843616977192</v>
      </c>
      <c r="FK328">
        <f t="shared" si="81"/>
        <v>7.4554311914700796E-3</v>
      </c>
    </row>
    <row r="329" spans="2:167" x14ac:dyDescent="0.2">
      <c r="B329" s="81">
        <v>45073</v>
      </c>
      <c r="C329">
        <v>4.9840512496448719</v>
      </c>
      <c r="D329">
        <v>4.7114121535573341</v>
      </c>
      <c r="E329">
        <v>5.2756930068834427</v>
      </c>
      <c r="F329">
        <v>6.8494983936810954</v>
      </c>
      <c r="G329">
        <v>0</v>
      </c>
      <c r="H329">
        <v>0</v>
      </c>
      <c r="I329">
        <v>0</v>
      </c>
      <c r="J329">
        <v>1</v>
      </c>
      <c r="K329">
        <v>0</v>
      </c>
      <c r="L329">
        <v>1</v>
      </c>
      <c r="M329">
        <v>0</v>
      </c>
      <c r="N329">
        <v>74</v>
      </c>
      <c r="O329">
        <v>11.250250831567191</v>
      </c>
      <c r="P329" s="74">
        <v>76899.206094146881</v>
      </c>
      <c r="V329" s="81">
        <v>45010</v>
      </c>
      <c r="W329" s="3">
        <v>50</v>
      </c>
      <c r="X329" s="3">
        <v>60.191547929674385</v>
      </c>
      <c r="Y329" s="3">
        <v>119.33400803105067</v>
      </c>
      <c r="Z329" s="3">
        <v>596.33321722524533</v>
      </c>
      <c r="AG329">
        <v>287</v>
      </c>
      <c r="AH329">
        <v>111691.85643807078</v>
      </c>
      <c r="AI329">
        <v>-37762.676552779478</v>
      </c>
      <c r="AJ329">
        <v>-2.1894328052034577</v>
      </c>
      <c r="AK329">
        <f t="shared" si="76"/>
        <v>73929.179885291305</v>
      </c>
      <c r="AL329" s="4">
        <f t="shared" si="77"/>
        <v>0.51079528558780363</v>
      </c>
      <c r="AW329">
        <v>283</v>
      </c>
      <c r="AX329">
        <v>94131.726265866368</v>
      </c>
      <c r="AY329">
        <v>-8134.4421755182411</v>
      </c>
      <c r="AZ329">
        <v>-1.0846963864145629</v>
      </c>
      <c r="BA329">
        <f t="shared" si="90"/>
        <v>85997.284090348126</v>
      </c>
      <c r="BB329" s="4">
        <f t="shared" si="91"/>
        <v>9.4589524094415067E-2</v>
      </c>
      <c r="BN329">
        <v>283</v>
      </c>
      <c r="BO329">
        <v>11.409734025460091</v>
      </c>
      <c r="BP329">
        <v>-4.7663031067905592E-2</v>
      </c>
      <c r="BQ329">
        <v>-0.58958840365192988</v>
      </c>
      <c r="BR329">
        <f t="shared" si="92"/>
        <v>11.362070994392186</v>
      </c>
      <c r="BS329" s="4">
        <f t="shared" si="93"/>
        <v>4.1949245952986871E-3</v>
      </c>
      <c r="CD329">
        <v>284</v>
      </c>
      <c r="CE329">
        <v>89638.285820012636</v>
      </c>
      <c r="CF329">
        <v>-12521.548488732282</v>
      </c>
      <c r="CG329">
        <v>-1.5846978807947714</v>
      </c>
      <c r="CH329">
        <f t="shared" si="86"/>
        <v>77116.737331280354</v>
      </c>
      <c r="CI329" s="4">
        <f t="shared" si="87"/>
        <v>0.16237134663700625</v>
      </c>
      <c r="CT329">
        <v>284</v>
      </c>
      <c r="CU329">
        <v>11.368160554643485</v>
      </c>
      <c r="CV329">
        <v>-0.11508493264299702</v>
      </c>
      <c r="CW329">
        <v>-1.3720871865276973</v>
      </c>
      <c r="CX329">
        <f t="shared" si="88"/>
        <v>11.483245487286482</v>
      </c>
      <c r="CY329" s="4">
        <f t="shared" si="89"/>
        <v>1.0021986621326848E-2</v>
      </c>
      <c r="DJ329">
        <v>285</v>
      </c>
      <c r="DK329">
        <v>89503.779337228727</v>
      </c>
      <c r="DL329">
        <v>-15229.183432399295</v>
      </c>
      <c r="DM329">
        <v>-1.9352358062334378</v>
      </c>
      <c r="DN329">
        <f t="shared" si="82"/>
        <v>104732.96276962802</v>
      </c>
      <c r="DO329" s="4">
        <f t="shared" si="83"/>
        <v>0.14540964973842671</v>
      </c>
      <c r="DZ329">
        <v>285</v>
      </c>
      <c r="EA329">
        <v>11.366652778261217</v>
      </c>
      <c r="EB329">
        <v>-0.15112851847258035</v>
      </c>
      <c r="EC329">
        <v>-1.808431295338744</v>
      </c>
      <c r="ED329">
        <f t="shared" si="84"/>
        <v>11.215524259788637</v>
      </c>
      <c r="EE329" s="4">
        <f t="shared" si="85"/>
        <v>1.3474940178625983E-2</v>
      </c>
      <c r="EP329">
        <v>287</v>
      </c>
      <c r="EQ329">
        <v>11.203570494261914</v>
      </c>
      <c r="ER329">
        <v>7.2923911030073896E-3</v>
      </c>
      <c r="ES329">
        <v>9.2975551919757482E-2</v>
      </c>
      <c r="ET329">
        <f t="shared" si="78"/>
        <v>11.210862885364921</v>
      </c>
      <c r="EU329" s="4">
        <f t="shared" si="79"/>
        <v>6.504754520302937E-4</v>
      </c>
      <c r="FF329">
        <v>287</v>
      </c>
      <c r="FG329">
        <v>11.127033026254411</v>
      </c>
      <c r="FH329">
        <v>8.3829859110510441E-2</v>
      </c>
      <c r="FI329">
        <v>1.8549213973566452</v>
      </c>
      <c r="FJ329">
        <f t="shared" si="80"/>
        <v>11.210862885364921</v>
      </c>
      <c r="FK329">
        <f t="shared" si="81"/>
        <v>7.4775563636537796E-3</v>
      </c>
    </row>
    <row r="330" spans="2:167" x14ac:dyDescent="0.2">
      <c r="B330" s="81">
        <v>45080</v>
      </c>
      <c r="C330">
        <v>5.0480022369538542</v>
      </c>
      <c r="D330">
        <v>4.7173142367182326</v>
      </c>
      <c r="E330">
        <v>5.2823458422337319</v>
      </c>
      <c r="F330">
        <v>6.8563878522824018</v>
      </c>
      <c r="G330">
        <v>0</v>
      </c>
      <c r="H330">
        <v>0</v>
      </c>
      <c r="I330">
        <v>0</v>
      </c>
      <c r="J330">
        <v>1</v>
      </c>
      <c r="K330">
        <v>0</v>
      </c>
      <c r="L330">
        <v>1</v>
      </c>
      <c r="M330">
        <v>0</v>
      </c>
      <c r="N330">
        <v>75</v>
      </c>
      <c r="O330">
        <v>11.307788036846432</v>
      </c>
      <c r="P330" s="74">
        <v>81453.536865172529</v>
      </c>
      <c r="V330" s="81">
        <v>45017</v>
      </c>
      <c r="W330" s="3">
        <v>50</v>
      </c>
      <c r="X330" s="3">
        <v>60.793463408971135</v>
      </c>
      <c r="Y330" s="3">
        <v>120.5273469221961</v>
      </c>
      <c r="Z330" s="3">
        <v>602.29654363668419</v>
      </c>
      <c r="AG330">
        <v>288</v>
      </c>
      <c r="AH330">
        <v>102291.61539599948</v>
      </c>
      <c r="AI330">
        <v>-31419.162042858705</v>
      </c>
      <c r="AJ330">
        <v>-1.8216437596125565</v>
      </c>
      <c r="AK330">
        <f t="shared" si="76"/>
        <v>70872.45335314078</v>
      </c>
      <c r="AL330" s="4">
        <f t="shared" si="77"/>
        <v>0.44331980277731325</v>
      </c>
      <c r="AW330">
        <v>284</v>
      </c>
      <c r="AX330">
        <v>94107.628875824681</v>
      </c>
      <c r="AY330">
        <v>-16990.891544544327</v>
      </c>
      <c r="AZ330">
        <v>-2.2656696381463699</v>
      </c>
      <c r="BA330">
        <f t="shared" si="90"/>
        <v>77116.737331280354</v>
      </c>
      <c r="BB330" s="4">
        <f t="shared" si="91"/>
        <v>0.22032689831721425</v>
      </c>
      <c r="BN330">
        <v>284</v>
      </c>
      <c r="BO330">
        <v>11.409476408195312</v>
      </c>
      <c r="BP330">
        <v>-0.15640078619482445</v>
      </c>
      <c r="BQ330">
        <v>-1.9346669273118329</v>
      </c>
      <c r="BR330">
        <f t="shared" si="92"/>
        <v>11.253075622000487</v>
      </c>
      <c r="BS330" s="4">
        <f t="shared" si="93"/>
        <v>1.3898492416513298E-2</v>
      </c>
      <c r="CD330">
        <v>285</v>
      </c>
      <c r="CE330">
        <v>89577.715868055995</v>
      </c>
      <c r="CF330">
        <v>-15303.119963226563</v>
      </c>
      <c r="CG330">
        <v>-1.9367270587256671</v>
      </c>
      <c r="CH330">
        <f t="shared" si="86"/>
        <v>74274.595904829432</v>
      </c>
      <c r="CI330" s="4">
        <f t="shared" si="87"/>
        <v>0.2060343752369245</v>
      </c>
      <c r="CT330">
        <v>285</v>
      </c>
      <c r="CU330">
        <v>11.367376299956947</v>
      </c>
      <c r="CV330">
        <v>-0.15185204016830944</v>
      </c>
      <c r="CW330">
        <v>-1.8104388974129104</v>
      </c>
      <c r="CX330">
        <f t="shared" si="88"/>
        <v>11.519228340125256</v>
      </c>
      <c r="CY330" s="4">
        <f t="shared" si="89"/>
        <v>1.3182483729344866E-2</v>
      </c>
      <c r="DJ330">
        <v>286</v>
      </c>
      <c r="DK330">
        <v>89460.584901273236</v>
      </c>
      <c r="DL330">
        <v>-15532.82949836069</v>
      </c>
      <c r="DM330">
        <v>-1.973821377277271</v>
      </c>
      <c r="DN330">
        <f t="shared" si="82"/>
        <v>104993.41439963393</v>
      </c>
      <c r="DO330" s="4">
        <f t="shared" si="83"/>
        <v>0.14794098836750325</v>
      </c>
      <c r="DZ330">
        <v>286</v>
      </c>
      <c r="EA330">
        <v>11.366155556269698</v>
      </c>
      <c r="EB330">
        <v>-0.1553119392925062</v>
      </c>
      <c r="EC330">
        <v>-1.8584908685337143</v>
      </c>
      <c r="ED330">
        <f t="shared" si="84"/>
        <v>11.210843616977192</v>
      </c>
      <c r="EE330" s="4">
        <f t="shared" si="85"/>
        <v>1.3853724536600337E-2</v>
      </c>
      <c r="EP330">
        <v>288</v>
      </c>
      <c r="EQ330">
        <v>11.203559578008456</v>
      </c>
      <c r="ER330">
        <v>-3.4922469149305968E-2</v>
      </c>
      <c r="ES330">
        <v>-0.44524982240987954</v>
      </c>
      <c r="ET330">
        <f t="shared" si="78"/>
        <v>11.16863710885915</v>
      </c>
      <c r="EU330" s="4">
        <f t="shared" si="79"/>
        <v>3.1268335436921736E-3</v>
      </c>
      <c r="FF330">
        <v>288</v>
      </c>
      <c r="FG330">
        <v>11.127202543515789</v>
      </c>
      <c r="FH330">
        <v>4.1434565343360319E-2</v>
      </c>
      <c r="FI330">
        <v>0.91683157601698562</v>
      </c>
      <c r="FJ330">
        <f t="shared" si="80"/>
        <v>11.16863710885915</v>
      </c>
      <c r="FK330">
        <f t="shared" si="81"/>
        <v>3.7099034501258646E-3</v>
      </c>
    </row>
    <row r="331" spans="2:167" x14ac:dyDescent="0.2">
      <c r="B331" s="81">
        <v>45087</v>
      </c>
      <c r="C331">
        <v>5.1139247324585471</v>
      </c>
      <c r="D331">
        <v>4.7232401906030335</v>
      </c>
      <c r="E331">
        <v>5.2890205783216642</v>
      </c>
      <c r="F331">
        <v>6.8632983582081009</v>
      </c>
      <c r="G331">
        <v>0</v>
      </c>
      <c r="H331">
        <v>0</v>
      </c>
      <c r="I331">
        <v>0</v>
      </c>
      <c r="J331">
        <v>1</v>
      </c>
      <c r="K331">
        <v>0</v>
      </c>
      <c r="L331">
        <v>1</v>
      </c>
      <c r="M331">
        <v>0</v>
      </c>
      <c r="N331">
        <v>76</v>
      </c>
      <c r="O331">
        <v>11.316295357400209</v>
      </c>
      <c r="P331" s="74">
        <v>82149.444169623806</v>
      </c>
      <c r="V331" s="81">
        <v>45024</v>
      </c>
      <c r="W331" s="3">
        <v>50</v>
      </c>
      <c r="X331" s="3">
        <v>61.401398043060837</v>
      </c>
      <c r="Y331" s="3">
        <v>121.73261979683552</v>
      </c>
      <c r="Z331" s="3">
        <v>608.31950504048154</v>
      </c>
      <c r="AG331">
        <v>289</v>
      </c>
      <c r="AH331">
        <v>102267.22508291574</v>
      </c>
      <c r="AI331">
        <v>-31352.513775783664</v>
      </c>
      <c r="AJ331">
        <v>-1.8177795763590177</v>
      </c>
      <c r="AK331">
        <f t="shared" si="76"/>
        <v>70914.711307132078</v>
      </c>
      <c r="AL331" s="4">
        <f t="shared" si="77"/>
        <v>0.442115792307124</v>
      </c>
      <c r="AW331">
        <v>285</v>
      </c>
      <c r="AX331">
        <v>94083.53148578298</v>
      </c>
      <c r="AY331">
        <v>-19808.935580953548</v>
      </c>
      <c r="AZ331">
        <v>-2.6414449054719928</v>
      </c>
      <c r="BA331">
        <f t="shared" si="90"/>
        <v>74274.595904829432</v>
      </c>
      <c r="BB331" s="4">
        <f t="shared" si="91"/>
        <v>0.2666986651308802</v>
      </c>
      <c r="BN331">
        <v>285</v>
      </c>
      <c r="BO331">
        <v>11.409218790930533</v>
      </c>
      <c r="BP331">
        <v>-0.19369453114189561</v>
      </c>
      <c r="BQ331">
        <v>-2.3959879775450759</v>
      </c>
      <c r="BR331">
        <f t="shared" si="92"/>
        <v>11.215524259788637</v>
      </c>
      <c r="BS331" s="4">
        <f t="shared" si="93"/>
        <v>1.727021641211678E-2</v>
      </c>
      <c r="CD331">
        <v>286</v>
      </c>
      <c r="CE331">
        <v>89518.324614775163</v>
      </c>
      <c r="CF331">
        <v>-15590.569211862618</v>
      </c>
      <c r="CG331">
        <v>-1.973105963104747</v>
      </c>
      <c r="CH331">
        <f t="shared" si="86"/>
        <v>73927.755402912546</v>
      </c>
      <c r="CI331" s="4">
        <f t="shared" si="87"/>
        <v>0.2108892543388162</v>
      </c>
      <c r="CT331">
        <v>286</v>
      </c>
      <c r="CU331">
        <v>11.3666089904721</v>
      </c>
      <c r="CV331">
        <v>-0.15576537349490849</v>
      </c>
      <c r="CW331">
        <v>-1.8570951745703623</v>
      </c>
      <c r="CX331">
        <f t="shared" si="88"/>
        <v>11.522374363967009</v>
      </c>
      <c r="CY331" s="4">
        <f t="shared" si="89"/>
        <v>1.3518513508988301E-2</v>
      </c>
      <c r="DJ331">
        <v>287</v>
      </c>
      <c r="DK331">
        <v>89418.642655918855</v>
      </c>
      <c r="DL331">
        <v>-15489.46277062755</v>
      </c>
      <c r="DM331">
        <v>-1.9683105864537918</v>
      </c>
      <c r="DN331">
        <f t="shared" si="82"/>
        <v>104908.1054265464</v>
      </c>
      <c r="DO331" s="4">
        <f t="shared" si="83"/>
        <v>0.14764791250064868</v>
      </c>
      <c r="DZ331">
        <v>287</v>
      </c>
      <c r="EA331">
        <v>11.365672748558413</v>
      </c>
      <c r="EB331">
        <v>-0.15480986319349199</v>
      </c>
      <c r="EC331">
        <v>-1.8524829347613494</v>
      </c>
      <c r="ED331">
        <f t="shared" si="84"/>
        <v>11.210862885364921</v>
      </c>
      <c r="EE331" s="4">
        <f t="shared" si="85"/>
        <v>1.3808915939520281E-2</v>
      </c>
      <c r="EP331">
        <v>289</v>
      </c>
      <c r="EQ331">
        <v>11.203556245090457</v>
      </c>
      <c r="ER331">
        <v>-3.432306034046384E-2</v>
      </c>
      <c r="ES331">
        <v>-0.43760756021625169</v>
      </c>
      <c r="ET331">
        <f t="shared" si="78"/>
        <v>11.169233184749993</v>
      </c>
      <c r="EU331" s="4">
        <f t="shared" si="79"/>
        <v>3.0730006055677233E-3</v>
      </c>
      <c r="FF331">
        <v>289</v>
      </c>
      <c r="FG331">
        <v>11.127413129083662</v>
      </c>
      <c r="FH331">
        <v>4.1820055666331513E-2</v>
      </c>
      <c r="FI331">
        <v>0.92536140364809927</v>
      </c>
      <c r="FJ331">
        <f t="shared" si="80"/>
        <v>11.169233184749993</v>
      </c>
      <c r="FK331">
        <f t="shared" si="81"/>
        <v>3.7442190501878747E-3</v>
      </c>
    </row>
    <row r="332" spans="2:167" x14ac:dyDescent="0.2">
      <c r="B332" s="81">
        <v>45094</v>
      </c>
      <c r="C332">
        <v>5.181748074311896</v>
      </c>
      <c r="D332">
        <v>4.7291899698633921</v>
      </c>
      <c r="E332">
        <v>5.2957171408277786</v>
      </c>
      <c r="F332">
        <v>6.8702298301268065</v>
      </c>
      <c r="G332">
        <v>0</v>
      </c>
      <c r="H332">
        <v>0</v>
      </c>
      <c r="I332">
        <v>0</v>
      </c>
      <c r="J332">
        <v>1</v>
      </c>
      <c r="K332">
        <v>0</v>
      </c>
      <c r="L332">
        <v>1</v>
      </c>
      <c r="M332">
        <v>0</v>
      </c>
      <c r="N332">
        <v>77</v>
      </c>
      <c r="O332">
        <v>11.324730913549612</v>
      </c>
      <c r="P332" s="74">
        <v>82845.351474486641</v>
      </c>
      <c r="V332" s="81">
        <v>45031</v>
      </c>
      <c r="W332" s="3">
        <v>54.500000000000007</v>
      </c>
      <c r="X332" s="3">
        <v>62.01541202349145</v>
      </c>
      <c r="Y332" s="3">
        <v>122.94994569751262</v>
      </c>
      <c r="Z332" s="3">
        <v>614.40269726808765</v>
      </c>
      <c r="AG332">
        <v>290</v>
      </c>
      <c r="AH332">
        <v>102242.834769832</v>
      </c>
      <c r="AI332">
        <v>-31285.223306677057</v>
      </c>
      <c r="AJ332">
        <v>-1.8138781590340665</v>
      </c>
      <c r="AK332">
        <f t="shared" si="76"/>
        <v>70957.611463154943</v>
      </c>
      <c r="AL332" s="4">
        <f t="shared" si="77"/>
        <v>0.44090017492939498</v>
      </c>
      <c r="AW332">
        <v>286</v>
      </c>
      <c r="AX332">
        <v>94059.434095741279</v>
      </c>
      <c r="AY332">
        <v>-20131.678692828733</v>
      </c>
      <c r="AZ332">
        <v>-2.6844814505278807</v>
      </c>
      <c r="BA332">
        <f t="shared" si="90"/>
        <v>73927.755402912546</v>
      </c>
      <c r="BB332" s="4">
        <f t="shared" si="91"/>
        <v>0.27231556785552835</v>
      </c>
      <c r="BN332">
        <v>286</v>
      </c>
      <c r="BO332">
        <v>11.408961173665752</v>
      </c>
      <c r="BP332">
        <v>-0.19811755668856001</v>
      </c>
      <c r="BQ332">
        <v>-2.4507004981914084</v>
      </c>
      <c r="BR332">
        <f t="shared" si="92"/>
        <v>11.210843616977192</v>
      </c>
      <c r="BS332" s="4">
        <f t="shared" si="93"/>
        <v>1.7671957923714125E-2</v>
      </c>
      <c r="CD332">
        <v>287</v>
      </c>
      <c r="CE332">
        <v>89460.112060170184</v>
      </c>
      <c r="CF332">
        <v>-15530.932174878879</v>
      </c>
      <c r="CG332">
        <v>-1.965558439233394</v>
      </c>
      <c r="CH332">
        <f t="shared" si="86"/>
        <v>73929.179885291305</v>
      </c>
      <c r="CI332" s="4">
        <f t="shared" si="87"/>
        <v>0.2100785129630372</v>
      </c>
      <c r="CT332">
        <v>287</v>
      </c>
      <c r="CU332">
        <v>11.365858626188944</v>
      </c>
      <c r="CV332">
        <v>-0.15499574082402212</v>
      </c>
      <c r="CW332">
        <v>-1.8479193154739151</v>
      </c>
      <c r="CX332">
        <f t="shared" si="88"/>
        <v>11.520854367012966</v>
      </c>
      <c r="CY332" s="4">
        <f t="shared" si="89"/>
        <v>1.3453493628720191E-2</v>
      </c>
      <c r="DJ332">
        <v>288</v>
      </c>
      <c r="DK332">
        <v>89377.88204080514</v>
      </c>
      <c r="DL332">
        <v>-18505.42868766436</v>
      </c>
      <c r="DM332">
        <v>-2.351561944541201</v>
      </c>
      <c r="DN332">
        <f t="shared" si="82"/>
        <v>107883.3107284695</v>
      </c>
      <c r="DO332" s="4">
        <f t="shared" si="83"/>
        <v>0.17153189462492954</v>
      </c>
      <c r="DZ332">
        <v>288</v>
      </c>
      <c r="EA332">
        <v>11.365203542889349</v>
      </c>
      <c r="EB332">
        <v>-0.19656643403019913</v>
      </c>
      <c r="EC332">
        <v>-2.352149643932663</v>
      </c>
      <c r="ED332">
        <f t="shared" si="84"/>
        <v>11.16863710885915</v>
      </c>
      <c r="EE332" s="4">
        <f t="shared" si="85"/>
        <v>1.7599858614286909E-2</v>
      </c>
      <c r="EP332">
        <v>290</v>
      </c>
      <c r="EQ332">
        <v>11.203555459799537</v>
      </c>
      <c r="ER332">
        <v>-3.3717503710176899E-2</v>
      </c>
      <c r="ES332">
        <v>-0.42988691535171919</v>
      </c>
      <c r="ET332">
        <f t="shared" si="78"/>
        <v>11.16983795608936</v>
      </c>
      <c r="EU332" s="4">
        <f t="shared" si="79"/>
        <v>3.0186206677954028E-3</v>
      </c>
      <c r="FF332">
        <v>290</v>
      </c>
      <c r="FG332">
        <v>11.12762867968291</v>
      </c>
      <c r="FH332">
        <v>4.2209276406449447E-2</v>
      </c>
      <c r="FI332">
        <v>0.93397377502508061</v>
      </c>
      <c r="FJ332">
        <f t="shared" si="80"/>
        <v>11.16983795608936</v>
      </c>
      <c r="FK332">
        <f t="shared" si="81"/>
        <v>3.7788620186238776E-3</v>
      </c>
    </row>
    <row r="333" spans="2:167" x14ac:dyDescent="0.2">
      <c r="B333" s="81">
        <v>45101</v>
      </c>
      <c r="C333">
        <v>5.2513971833400372</v>
      </c>
      <c r="D333">
        <v>4.7351635281040103</v>
      </c>
      <c r="E333">
        <v>5.3024354547367638</v>
      </c>
      <c r="F333">
        <v>6.8771821861523783</v>
      </c>
      <c r="G333">
        <v>0</v>
      </c>
      <c r="H333">
        <v>0</v>
      </c>
      <c r="I333">
        <v>0</v>
      </c>
      <c r="J333">
        <v>1</v>
      </c>
      <c r="K333">
        <v>0</v>
      </c>
      <c r="L333">
        <v>1</v>
      </c>
      <c r="M333">
        <v>0</v>
      </c>
      <c r="N333">
        <v>78</v>
      </c>
      <c r="O333">
        <v>11.33309590592301</v>
      </c>
      <c r="P333" s="74">
        <v>83541.258779497293</v>
      </c>
      <c r="V333" s="81">
        <v>45038</v>
      </c>
      <c r="W333" s="3">
        <v>59.90000000000002</v>
      </c>
      <c r="X333" s="3">
        <v>62.635566143726365</v>
      </c>
      <c r="Y333" s="3">
        <v>124.1794450058421</v>
      </c>
      <c r="Z333" s="3">
        <v>620.54672226480943</v>
      </c>
      <c r="AG333">
        <v>291</v>
      </c>
      <c r="AH333">
        <v>102218.44445674826</v>
      </c>
      <c r="AI333">
        <v>-31217.703598304128</v>
      </c>
      <c r="AJ333">
        <v>-1.8099634507028697</v>
      </c>
      <c r="AK333">
        <f t="shared" si="76"/>
        <v>71000.740858444129</v>
      </c>
      <c r="AL333" s="4">
        <f t="shared" si="77"/>
        <v>0.43968137826256781</v>
      </c>
      <c r="AW333">
        <v>287</v>
      </c>
      <c r="AX333">
        <v>94035.336705699578</v>
      </c>
      <c r="AY333">
        <v>-20106.156820408272</v>
      </c>
      <c r="AZ333">
        <v>-2.6810782076020998</v>
      </c>
      <c r="BA333">
        <f t="shared" si="90"/>
        <v>73929.179885291305</v>
      </c>
      <c r="BB333" s="4">
        <f t="shared" si="91"/>
        <v>0.27196510027035381</v>
      </c>
      <c r="BN333">
        <v>287</v>
      </c>
      <c r="BO333">
        <v>11.408703556400972</v>
      </c>
      <c r="BP333">
        <v>-0.19784067103605096</v>
      </c>
      <c r="BQ333">
        <v>-2.4472754417860711</v>
      </c>
      <c r="BR333">
        <f t="shared" si="92"/>
        <v>11.210862885364921</v>
      </c>
      <c r="BS333" s="4">
        <f t="shared" si="93"/>
        <v>1.7647229571803928E-2</v>
      </c>
      <c r="CD333">
        <v>288</v>
      </c>
      <c r="CE333">
        <v>89403.078204240999</v>
      </c>
      <c r="CF333">
        <v>-18530.62485110022</v>
      </c>
      <c r="CG333">
        <v>-2.3451925261293689</v>
      </c>
      <c r="CH333">
        <f t="shared" si="86"/>
        <v>70872.45335314078</v>
      </c>
      <c r="CI333" s="4">
        <f t="shared" si="87"/>
        <v>0.26146441916955337</v>
      </c>
      <c r="CT333">
        <v>288</v>
      </c>
      <c r="CU333">
        <v>11.36512520710748</v>
      </c>
      <c r="CV333">
        <v>-0.1964880982483308</v>
      </c>
      <c r="CW333">
        <v>-2.3426072876807233</v>
      </c>
      <c r="CX333">
        <f t="shared" si="88"/>
        <v>11.561613305355811</v>
      </c>
      <c r="CY333" s="4">
        <f t="shared" si="89"/>
        <v>1.6994868541167132E-2</v>
      </c>
      <c r="DJ333">
        <v>289</v>
      </c>
      <c r="DK333">
        <v>89338.238296568394</v>
      </c>
      <c r="DL333">
        <v>-18423.526989436315</v>
      </c>
      <c r="DM333">
        <v>-2.3411543544228075</v>
      </c>
      <c r="DN333">
        <f t="shared" si="82"/>
        <v>107761.76528600471</v>
      </c>
      <c r="DO333" s="4">
        <f t="shared" si="83"/>
        <v>0.17096534137631675</v>
      </c>
      <c r="DZ333">
        <v>289</v>
      </c>
      <c r="EA333">
        <v>11.364747193801216</v>
      </c>
      <c r="EB333">
        <v>-0.19551400905122307</v>
      </c>
      <c r="EC333">
        <v>-2.3395561355253016</v>
      </c>
      <c r="ED333">
        <f t="shared" si="84"/>
        <v>11.169233184749993</v>
      </c>
      <c r="EE333" s="4">
        <f t="shared" si="85"/>
        <v>1.7504693994406864E-2</v>
      </c>
      <c r="EP333">
        <v>291</v>
      </c>
      <c r="EQ333">
        <v>11.203556444420968</v>
      </c>
      <c r="ER333">
        <v>-3.3110853825983E-2</v>
      </c>
      <c r="ES333">
        <v>-0.4221523318648675</v>
      </c>
      <c r="ET333">
        <f t="shared" si="78"/>
        <v>11.170445590594985</v>
      </c>
      <c r="EU333" s="4">
        <f t="shared" si="79"/>
        <v>2.9641479883184656E-3</v>
      </c>
      <c r="FF333">
        <v>291</v>
      </c>
      <c r="FG333">
        <v>11.127845388352908</v>
      </c>
      <c r="FH333">
        <v>4.2600202242077501E-2</v>
      </c>
      <c r="FI333">
        <v>0.94262387541866566</v>
      </c>
      <c r="FJ333">
        <f t="shared" si="80"/>
        <v>11.170445590594985</v>
      </c>
      <c r="FK333">
        <f t="shared" si="81"/>
        <v>3.8136529018990041E-3</v>
      </c>
    </row>
    <row r="334" spans="2:167" x14ac:dyDescent="0.2">
      <c r="B334" s="81">
        <v>45108</v>
      </c>
      <c r="C334">
        <v>5.3227935569902174</v>
      </c>
      <c r="D334">
        <v>4.7411608178912985</v>
      </c>
      <c r="E334">
        <v>5.3091754443488952</v>
      </c>
      <c r="F334">
        <v>6.8841553438542817</v>
      </c>
      <c r="G334">
        <v>0</v>
      </c>
      <c r="H334">
        <v>0</v>
      </c>
      <c r="I334">
        <v>0</v>
      </c>
      <c r="J334">
        <v>1</v>
      </c>
      <c r="K334">
        <v>0</v>
      </c>
      <c r="L334">
        <v>1</v>
      </c>
      <c r="M334">
        <v>1</v>
      </c>
      <c r="N334">
        <v>79</v>
      </c>
      <c r="O334">
        <v>11.357108875799442</v>
      </c>
      <c r="P334" s="74">
        <v>85571.612358275044</v>
      </c>
      <c r="V334" s="81">
        <v>45045</v>
      </c>
      <c r="W334" s="3">
        <v>65.885000000000019</v>
      </c>
      <c r="X334" s="3">
        <v>63.261921805163631</v>
      </c>
      <c r="Y334" s="3">
        <v>125.42123938157771</v>
      </c>
      <c r="Z334" s="3">
        <v>626.75218810428612</v>
      </c>
      <c r="AG334">
        <v>292</v>
      </c>
      <c r="AH334">
        <v>88741.395299572483</v>
      </c>
      <c r="AI334">
        <v>-25395.88277625059</v>
      </c>
      <c r="AJ334">
        <v>-1.4724215533215943</v>
      </c>
      <c r="AK334">
        <f t="shared" si="76"/>
        <v>63345.512523321893</v>
      </c>
      <c r="AL334" s="4">
        <f t="shared" si="77"/>
        <v>0.40091052648600162</v>
      </c>
      <c r="AW334">
        <v>288</v>
      </c>
      <c r="AX334">
        <v>85923.427891551793</v>
      </c>
      <c r="AY334">
        <v>-15050.974538411014</v>
      </c>
      <c r="AZ334">
        <v>-2.0069892122371522</v>
      </c>
      <c r="BA334">
        <f t="shared" si="90"/>
        <v>70872.45335314078</v>
      </c>
      <c r="BB334" s="4">
        <f t="shared" si="91"/>
        <v>0.21236705978577522</v>
      </c>
      <c r="BN334">
        <v>288</v>
      </c>
      <c r="BO334">
        <v>11.330919223405237</v>
      </c>
      <c r="BP334">
        <v>-0.16228211454608754</v>
      </c>
      <c r="BQ334">
        <v>-2.0074185529697521</v>
      </c>
      <c r="BR334">
        <f t="shared" si="92"/>
        <v>11.16863710885915</v>
      </c>
      <c r="BS334" s="4">
        <f t="shared" si="93"/>
        <v>1.4530162719438942E-2</v>
      </c>
      <c r="CD334">
        <v>289</v>
      </c>
      <c r="CE334">
        <v>89347.223046987638</v>
      </c>
      <c r="CF334">
        <v>-18432.511739855559</v>
      </c>
      <c r="CG334">
        <v>-2.3327755603197882</v>
      </c>
      <c r="CH334">
        <f t="shared" si="86"/>
        <v>70914.711307132078</v>
      </c>
      <c r="CI334" s="4">
        <f t="shared" si="87"/>
        <v>0.25992507619503985</v>
      </c>
      <c r="CT334">
        <v>289</v>
      </c>
      <c r="CU334">
        <v>11.364408733227707</v>
      </c>
      <c r="CV334">
        <v>-0.19517554847771379</v>
      </c>
      <c r="CW334">
        <v>-2.3269585604269993</v>
      </c>
      <c r="CX334">
        <f t="shared" si="88"/>
        <v>11.559584281705421</v>
      </c>
      <c r="CY334" s="4">
        <f t="shared" si="89"/>
        <v>1.6884305155039619E-2</v>
      </c>
      <c r="DJ334">
        <v>290</v>
      </c>
      <c r="DK334">
        <v>89299.651845874716</v>
      </c>
      <c r="DL334">
        <v>-18342.040382719773</v>
      </c>
      <c r="DM334">
        <v>-2.3307995117126707</v>
      </c>
      <c r="DN334">
        <f t="shared" si="82"/>
        <v>107641.69222859449</v>
      </c>
      <c r="DO334" s="4">
        <f t="shared" si="83"/>
        <v>0.17039903408214258</v>
      </c>
      <c r="DZ334">
        <v>290</v>
      </c>
      <c r="EA334">
        <v>11.364303015484376</v>
      </c>
      <c r="EB334">
        <v>-0.19446505939501613</v>
      </c>
      <c r="EC334">
        <v>-2.3270042134612763</v>
      </c>
      <c r="ED334">
        <f t="shared" si="84"/>
        <v>11.16983795608936</v>
      </c>
      <c r="EE334" s="4">
        <f t="shared" si="85"/>
        <v>1.7409837113080175E-2</v>
      </c>
      <c r="EP334">
        <v>292</v>
      </c>
      <c r="EQ334">
        <v>11.203558932132054</v>
      </c>
      <c r="ER334">
        <v>-0.14719958514557341</v>
      </c>
      <c r="ES334">
        <v>-1.8767455664336101</v>
      </c>
      <c r="ET334">
        <f t="shared" si="78"/>
        <v>11.056359346986481</v>
      </c>
      <c r="EU334" s="4">
        <f t="shared" si="79"/>
        <v>1.3313567380178729E-2</v>
      </c>
      <c r="FF334">
        <v>292</v>
      </c>
      <c r="FG334">
        <v>11.128062738385319</v>
      </c>
      <c r="FH334">
        <v>-7.1703391398838079E-2</v>
      </c>
      <c r="FI334">
        <v>-1.5865964273351303</v>
      </c>
      <c r="FJ334">
        <f t="shared" si="80"/>
        <v>11.056359346986481</v>
      </c>
      <c r="FK334">
        <f t="shared" si="81"/>
        <v>6.4852623859753206E-3</v>
      </c>
    </row>
    <row r="335" spans="2:167" x14ac:dyDescent="0.2">
      <c r="B335" s="81">
        <v>45115</v>
      </c>
      <c r="C335">
        <v>5.3958562369980294</v>
      </c>
      <c r="D335">
        <v>4.7471817907622</v>
      </c>
      <c r="E335">
        <v>5.3159370332918918</v>
      </c>
      <c r="F335">
        <v>6.8911492202685896</v>
      </c>
      <c r="G335">
        <v>0</v>
      </c>
      <c r="H335">
        <v>0</v>
      </c>
      <c r="I335">
        <v>0</v>
      </c>
      <c r="J335">
        <v>1</v>
      </c>
      <c r="K335">
        <v>0</v>
      </c>
      <c r="L335">
        <v>1</v>
      </c>
      <c r="M335">
        <v>1</v>
      </c>
      <c r="N335">
        <v>80</v>
      </c>
      <c r="O335">
        <v>11.365208440798769</v>
      </c>
      <c r="P335" s="74">
        <v>86267.519663433646</v>
      </c>
      <c r="V335" s="81">
        <v>45052</v>
      </c>
      <c r="W335" s="3">
        <v>72.473000000000042</v>
      </c>
      <c r="X335" s="3">
        <v>63.894541023215268</v>
      </c>
      <c r="Y335" s="3">
        <v>126.67545173823208</v>
      </c>
      <c r="Z335" s="3">
        <v>633.01970901710911</v>
      </c>
      <c r="AG335">
        <v>293</v>
      </c>
      <c r="AH335">
        <v>88717.004986488741</v>
      </c>
      <c r="AI335">
        <v>-25328.132844658627</v>
      </c>
      <c r="AJ335">
        <v>-1.4684934969358026</v>
      </c>
      <c r="AK335">
        <f t="shared" si="76"/>
        <v>63388.872141830114</v>
      </c>
      <c r="AL335" s="4">
        <f t="shared" si="77"/>
        <v>0.3995674948749352</v>
      </c>
      <c r="AW335">
        <v>289</v>
      </c>
      <c r="AX335">
        <v>85899.330501510092</v>
      </c>
      <c r="AY335">
        <v>-14984.619194378014</v>
      </c>
      <c r="AZ335">
        <v>-1.9981409838843205</v>
      </c>
      <c r="BA335">
        <f t="shared" si="90"/>
        <v>70914.711307132078</v>
      </c>
      <c r="BB335" s="4">
        <f t="shared" si="91"/>
        <v>0.21130480429483145</v>
      </c>
      <c r="BN335">
        <v>289</v>
      </c>
      <c r="BO335">
        <v>11.330661606140458</v>
      </c>
      <c r="BP335">
        <v>-0.16142842139046465</v>
      </c>
      <c r="BQ335">
        <v>-1.9968584275737153</v>
      </c>
      <c r="BR335">
        <f t="shared" si="92"/>
        <v>11.169233184749993</v>
      </c>
      <c r="BS335" s="4">
        <f t="shared" si="93"/>
        <v>1.4452954712313851E-2</v>
      </c>
      <c r="CD335">
        <v>290</v>
      </c>
      <c r="CE335">
        <v>89292.546588410085</v>
      </c>
      <c r="CF335">
        <v>-18334.935125255142</v>
      </c>
      <c r="CG335">
        <v>-2.3204264922702933</v>
      </c>
      <c r="CH335">
        <f t="shared" si="86"/>
        <v>70957.611463154943</v>
      </c>
      <c r="CI335" s="4">
        <f t="shared" si="87"/>
        <v>0.25839278897903206</v>
      </c>
      <c r="CT335">
        <v>290</v>
      </c>
      <c r="CU335">
        <v>11.363709204549624</v>
      </c>
      <c r="CV335">
        <v>-0.1938712484602636</v>
      </c>
      <c r="CW335">
        <v>-2.3114081899290402</v>
      </c>
      <c r="CX335">
        <f t="shared" si="88"/>
        <v>11.557580453009887</v>
      </c>
      <c r="CY335" s="4">
        <f t="shared" si="89"/>
        <v>1.677438017831618E-2</v>
      </c>
      <c r="DJ335">
        <v>291</v>
      </c>
      <c r="DK335">
        <v>89262.067754867297</v>
      </c>
      <c r="DL335">
        <v>-18261.326896423168</v>
      </c>
      <c r="DM335">
        <v>-2.3205429126362676</v>
      </c>
      <c r="DN335">
        <f t="shared" si="82"/>
        <v>107523.39465129047</v>
      </c>
      <c r="DO335" s="4">
        <f t="shared" si="83"/>
        <v>0.16983584786963385</v>
      </c>
      <c r="DZ335">
        <v>291</v>
      </c>
      <c r="EA335">
        <v>11.363870375581419</v>
      </c>
      <c r="EB335">
        <v>-0.19342478498643345</v>
      </c>
      <c r="EC335">
        <v>-2.3145561009856532</v>
      </c>
      <c r="ED335">
        <f t="shared" si="84"/>
        <v>11.170445590594985</v>
      </c>
      <c r="EE335" s="4">
        <f t="shared" si="85"/>
        <v>1.7315762689832932E-2</v>
      </c>
      <c r="EP335">
        <v>293</v>
      </c>
      <c r="EQ335">
        <v>11.203562766681134</v>
      </c>
      <c r="ER335">
        <v>-0.14651915992861397</v>
      </c>
      <c r="ES335">
        <v>-1.8680703720846901</v>
      </c>
      <c r="ET335">
        <f t="shared" si="78"/>
        <v>11.05704360675252</v>
      </c>
      <c r="EU335" s="4">
        <f t="shared" si="79"/>
        <v>1.3251205759841169E-2</v>
      </c>
      <c r="FF335">
        <v>293</v>
      </c>
      <c r="FG335">
        <v>11.128280583510662</v>
      </c>
      <c r="FH335">
        <v>-7.1236976758141779E-2</v>
      </c>
      <c r="FI335">
        <v>-1.5762759698484075</v>
      </c>
      <c r="FJ335">
        <f t="shared" si="80"/>
        <v>11.05704360675252</v>
      </c>
      <c r="FK335">
        <f t="shared" si="81"/>
        <v>6.4426784673832218E-3</v>
      </c>
    </row>
    <row r="336" spans="2:167" x14ac:dyDescent="0.2">
      <c r="B336" s="81">
        <v>45122</v>
      </c>
      <c r="C336">
        <v>5.4705027304200486</v>
      </c>
      <c r="D336">
        <v>6.525004860983187</v>
      </c>
      <c r="E336">
        <v>5.3227201445329921</v>
      </c>
      <c r="F336">
        <v>6.8981637319094276</v>
      </c>
      <c r="G336">
        <v>0</v>
      </c>
      <c r="H336">
        <v>0</v>
      </c>
      <c r="I336">
        <v>0</v>
      </c>
      <c r="J336">
        <v>1</v>
      </c>
      <c r="K336">
        <v>0</v>
      </c>
      <c r="L336">
        <v>1</v>
      </c>
      <c r="M336">
        <v>1</v>
      </c>
      <c r="N336">
        <v>81</v>
      </c>
      <c r="O336">
        <v>11.533097033114885</v>
      </c>
      <c r="P336" s="74">
        <v>102037.63890938321</v>
      </c>
      <c r="V336" s="81">
        <v>45059</v>
      </c>
      <c r="W336" s="3">
        <v>79.720250000000064</v>
      </c>
      <c r="X336" s="3">
        <v>64.533486433447422</v>
      </c>
      <c r="Y336" s="3">
        <v>127.9422062370337</v>
      </c>
      <c r="Z336" s="3">
        <v>639.34990542952619</v>
      </c>
      <c r="AG336">
        <v>294</v>
      </c>
      <c r="AH336">
        <v>88692.614673404998</v>
      </c>
      <c r="AI336">
        <v>-25260.318711844557</v>
      </c>
      <c r="AJ336">
        <v>-1.4645617182433672</v>
      </c>
      <c r="AK336">
        <f t="shared" si="76"/>
        <v>63432.295961560441</v>
      </c>
      <c r="AL336" s="4">
        <f t="shared" si="77"/>
        <v>0.39822488416865987</v>
      </c>
      <c r="AW336">
        <v>290</v>
      </c>
      <c r="AX336">
        <v>85875.233111468391</v>
      </c>
      <c r="AY336">
        <v>-14917.621648313449</v>
      </c>
      <c r="AZ336">
        <v>-1.989207120375696</v>
      </c>
      <c r="BA336">
        <f t="shared" si="90"/>
        <v>70957.611463154943</v>
      </c>
      <c r="BB336" s="4">
        <f t="shared" si="91"/>
        <v>0.21023286072783737</v>
      </c>
      <c r="BN336">
        <v>290</v>
      </c>
      <c r="BO336">
        <v>11.330403988875677</v>
      </c>
      <c r="BP336">
        <v>-0.16056603278631698</v>
      </c>
      <c r="BQ336">
        <v>-1.9861907400797612</v>
      </c>
      <c r="BR336">
        <f t="shared" si="92"/>
        <v>11.16983795608936</v>
      </c>
      <c r="BS336" s="4">
        <f t="shared" si="93"/>
        <v>1.4374965278594991E-2</v>
      </c>
      <c r="CD336">
        <v>291</v>
      </c>
      <c r="CE336">
        <v>89239.04882850837</v>
      </c>
      <c r="CF336">
        <v>-18238.307970064241</v>
      </c>
      <c r="CG336">
        <v>-2.3081975855822714</v>
      </c>
      <c r="CH336">
        <f t="shared" si="86"/>
        <v>71000.740858444129</v>
      </c>
      <c r="CI336" s="4">
        <f t="shared" si="87"/>
        <v>0.25687489664968977</v>
      </c>
      <c r="CT336">
        <v>291</v>
      </c>
      <c r="CU336">
        <v>11.36302662107323</v>
      </c>
      <c r="CV336">
        <v>-0.19258103047824449</v>
      </c>
      <c r="CW336">
        <v>-2.2960257109172337</v>
      </c>
      <c r="CX336">
        <f t="shared" si="88"/>
        <v>11.555607651551474</v>
      </c>
      <c r="CY336" s="4">
        <f t="shared" si="89"/>
        <v>1.6665590965472789E-2</v>
      </c>
      <c r="DJ336">
        <v>292</v>
      </c>
      <c r="DK336">
        <v>72355.880891721754</v>
      </c>
      <c r="DL336">
        <v>-9010.3683683998606</v>
      </c>
      <c r="DM336">
        <v>-1.1449850591978465</v>
      </c>
      <c r="DN336">
        <f t="shared" si="82"/>
        <v>81366.249260121607</v>
      </c>
      <c r="DO336" s="4">
        <f t="shared" si="83"/>
        <v>0.11073840136829219</v>
      </c>
      <c r="DZ336">
        <v>292</v>
      </c>
      <c r="EA336">
        <v>11.185256759034731</v>
      </c>
      <c r="EB336">
        <v>-0.12889741204825</v>
      </c>
      <c r="EC336">
        <v>-1.5424098389379826</v>
      </c>
      <c r="ED336">
        <f t="shared" si="84"/>
        <v>11.056359346986481</v>
      </c>
      <c r="EE336" s="4">
        <f t="shared" si="85"/>
        <v>1.165821478870278E-2</v>
      </c>
      <c r="EP336">
        <v>294</v>
      </c>
      <c r="EQ336">
        <v>11.203567844482826</v>
      </c>
      <c r="ER336">
        <v>-0.14583943373304464</v>
      </c>
      <c r="ES336">
        <v>-1.8594040900251181</v>
      </c>
      <c r="ET336">
        <f t="shared" si="78"/>
        <v>11.057728410749782</v>
      </c>
      <c r="EU336" s="4">
        <f t="shared" si="79"/>
        <v>1.3188914423984829E-2</v>
      </c>
      <c r="FF336">
        <v>294</v>
      </c>
      <c r="FG336">
        <v>11.128498843216112</v>
      </c>
      <c r="FH336">
        <v>-7.0770432466330746E-2</v>
      </c>
      <c r="FI336">
        <v>-1.5659526435434683</v>
      </c>
      <c r="FJ336">
        <f t="shared" si="80"/>
        <v>11.057728410749782</v>
      </c>
      <c r="FK336">
        <f t="shared" si="81"/>
        <v>6.4000877791076148E-3</v>
      </c>
    </row>
    <row r="337" spans="2:167" x14ac:dyDescent="0.2">
      <c r="B337" s="81">
        <v>45129</v>
      </c>
      <c r="C337">
        <v>5.5466498677392675</v>
      </c>
      <c r="D337">
        <v>6.6048316382174148</v>
      </c>
      <c r="E337">
        <v>5.3295247003911719</v>
      </c>
      <c r="F337">
        <v>6.9051987947807163</v>
      </c>
      <c r="G337">
        <v>0</v>
      </c>
      <c r="H337">
        <v>0</v>
      </c>
      <c r="I337">
        <v>0</v>
      </c>
      <c r="J337">
        <v>1</v>
      </c>
      <c r="K337">
        <v>0</v>
      </c>
      <c r="L337">
        <v>1</v>
      </c>
      <c r="M337">
        <v>1</v>
      </c>
      <c r="N337">
        <v>82</v>
      </c>
      <c r="O337">
        <v>11.544906989797703</v>
      </c>
      <c r="P337" s="74">
        <v>103249.84295422865</v>
      </c>
      <c r="V337" s="81">
        <v>45066</v>
      </c>
      <c r="W337" s="3">
        <v>87.692270000000065</v>
      </c>
      <c r="X337" s="3">
        <v>65.178821297781894</v>
      </c>
      <c r="Y337" s="3">
        <v>129.2216282901137</v>
      </c>
      <c r="Z337" s="3">
        <v>645.74340400939366</v>
      </c>
      <c r="AG337">
        <v>295</v>
      </c>
      <c r="AH337">
        <v>88668.224360321256</v>
      </c>
      <c r="AI337">
        <v>-25192.460109683525</v>
      </c>
      <c r="AJ337">
        <v>-1.4606273612737557</v>
      </c>
      <c r="AK337">
        <f t="shared" si="76"/>
        <v>63475.764250637731</v>
      </c>
      <c r="AL337" s="4">
        <f t="shared" si="77"/>
        <v>0.39688313180775009</v>
      </c>
      <c r="AW337">
        <v>291</v>
      </c>
      <c r="AX337">
        <v>85851.13572142669</v>
      </c>
      <c r="AY337">
        <v>-14850.394862982561</v>
      </c>
      <c r="AZ337">
        <v>-1.9802426886979902</v>
      </c>
      <c r="BA337">
        <f t="shared" si="90"/>
        <v>71000.740858444129</v>
      </c>
      <c r="BB337" s="4">
        <f t="shared" si="91"/>
        <v>0.2091583085392045</v>
      </c>
      <c r="BN337">
        <v>291</v>
      </c>
      <c r="BO337">
        <v>11.330146371610898</v>
      </c>
      <c r="BP337">
        <v>-0.15970078101591234</v>
      </c>
      <c r="BQ337">
        <v>-1.9754876354168815</v>
      </c>
      <c r="BR337">
        <f t="shared" si="92"/>
        <v>11.170445590594985</v>
      </c>
      <c r="BS337" s="4">
        <f t="shared" si="93"/>
        <v>1.4296724308864925E-2</v>
      </c>
      <c r="CD337">
        <v>292</v>
      </c>
      <c r="CE337">
        <v>72294.490348062391</v>
      </c>
      <c r="CF337">
        <v>-8948.9778247404975</v>
      </c>
      <c r="CG337">
        <v>-1.1325616960958986</v>
      </c>
      <c r="CH337">
        <f t="shared" si="86"/>
        <v>63345.512523321893</v>
      </c>
      <c r="CI337" s="4">
        <f t="shared" si="87"/>
        <v>0.14127248274210041</v>
      </c>
      <c r="CT337">
        <v>292</v>
      </c>
      <c r="CU337">
        <v>11.183877429147177</v>
      </c>
      <c r="CV337">
        <v>-0.12751808216069627</v>
      </c>
      <c r="CW337">
        <v>-1.5203200155318009</v>
      </c>
      <c r="CX337">
        <f t="shared" si="88"/>
        <v>11.311395511307873</v>
      </c>
      <c r="CY337" s="4">
        <f t="shared" si="89"/>
        <v>1.1273417327969647E-2</v>
      </c>
      <c r="DJ337">
        <v>293</v>
      </c>
      <c r="DK337">
        <v>72320.152998722959</v>
      </c>
      <c r="DL337">
        <v>-8931.2808568928449</v>
      </c>
      <c r="DM337">
        <v>-1.134935079514191</v>
      </c>
      <c r="DN337">
        <f t="shared" si="82"/>
        <v>81251.433855615804</v>
      </c>
      <c r="DO337" s="4">
        <f t="shared" si="83"/>
        <v>0.10992151686533649</v>
      </c>
      <c r="DZ337">
        <v>293</v>
      </c>
      <c r="EA337">
        <v>11.184845486292843</v>
      </c>
      <c r="EB337">
        <v>-0.12780187954032307</v>
      </c>
      <c r="EC337">
        <v>-1.5293004980113363</v>
      </c>
      <c r="ED337">
        <f t="shared" si="84"/>
        <v>11.05704360675252</v>
      </c>
      <c r="EE337" s="4">
        <f t="shared" si="85"/>
        <v>1.1558413269011135E-2</v>
      </c>
      <c r="EP337">
        <v>295</v>
      </c>
      <c r="EQ337">
        <v>11.203574096344317</v>
      </c>
      <c r="ER337">
        <v>-0.14516064966057662</v>
      </c>
      <c r="ES337">
        <v>-1.8507498197205499</v>
      </c>
      <c r="ET337">
        <f t="shared" si="78"/>
        <v>11.05841344668374</v>
      </c>
      <c r="EU337" s="4">
        <f t="shared" si="79"/>
        <v>1.312671572286965E-2</v>
      </c>
      <c r="FF337">
        <v>295</v>
      </c>
      <c r="FG337">
        <v>11.128717463493196</v>
      </c>
      <c r="FH337">
        <v>-7.0304016809455305E-2</v>
      </c>
      <c r="FI337">
        <v>-1.5556321635715302</v>
      </c>
      <c r="FJ337">
        <f t="shared" si="80"/>
        <v>11.05841344668374</v>
      </c>
      <c r="FK337">
        <f t="shared" si="81"/>
        <v>6.3575138647523144E-3</v>
      </c>
    </row>
    <row r="338" spans="2:167" x14ac:dyDescent="0.2">
      <c r="B338" s="81">
        <v>45136</v>
      </c>
      <c r="C338">
        <v>5.6242145858172004</v>
      </c>
      <c r="D338">
        <v>6.6124747287440533</v>
      </c>
      <c r="E338">
        <v>5.336350622549431</v>
      </c>
      <c r="F338">
        <v>6.9122543243881225</v>
      </c>
      <c r="G338">
        <v>0</v>
      </c>
      <c r="H338">
        <v>0</v>
      </c>
      <c r="I338">
        <v>0</v>
      </c>
      <c r="J338">
        <v>1</v>
      </c>
      <c r="K338">
        <v>0</v>
      </c>
      <c r="L338">
        <v>1</v>
      </c>
      <c r="M338">
        <v>1</v>
      </c>
      <c r="N338">
        <v>83</v>
      </c>
      <c r="O338">
        <v>11.55150512539165</v>
      </c>
      <c r="P338" s="74">
        <v>103933.35188064841</v>
      </c>
      <c r="V338" s="81">
        <v>45073</v>
      </c>
      <c r="W338" s="3">
        <v>96.461496500000067</v>
      </c>
      <c r="X338" s="3">
        <v>65.830609510759714</v>
      </c>
      <c r="Y338" s="3">
        <v>130.51384456836965</v>
      </c>
      <c r="Z338" s="3">
        <v>652.20083771738814</v>
      </c>
      <c r="AG338">
        <v>296</v>
      </c>
      <c r="AH338">
        <v>88643.834047237513</v>
      </c>
      <c r="AI338">
        <v>-25124.570691939778</v>
      </c>
      <c r="AJ338">
        <v>-1.4566912176551599</v>
      </c>
      <c r="AK338">
        <f t="shared" si="76"/>
        <v>63519.263355297735</v>
      </c>
      <c r="AL338" s="4">
        <f t="shared" si="77"/>
        <v>0.39554253882644086</v>
      </c>
      <c r="AW338">
        <v>292</v>
      </c>
      <c r="AX338">
        <v>72374.770051349042</v>
      </c>
      <c r="AY338">
        <v>-9029.2575280271485</v>
      </c>
      <c r="AZ338">
        <v>-1.2040165510222667</v>
      </c>
      <c r="BA338">
        <f t="shared" si="90"/>
        <v>63345.512523321893</v>
      </c>
      <c r="BB338" s="4">
        <f t="shared" si="91"/>
        <v>0.14253981329305451</v>
      </c>
      <c r="BN338">
        <v>292</v>
      </c>
      <c r="BO338">
        <v>11.184973259636537</v>
      </c>
      <c r="BP338">
        <v>-0.12861391265005651</v>
      </c>
      <c r="BQ338">
        <v>-1.5909452199702006</v>
      </c>
      <c r="BR338">
        <f t="shared" si="92"/>
        <v>11.056359346986481</v>
      </c>
      <c r="BS338" s="4">
        <f t="shared" si="93"/>
        <v>1.1632573491301319E-2</v>
      </c>
      <c r="CD338">
        <v>293</v>
      </c>
      <c r="CE338">
        <v>72243.349985512308</v>
      </c>
      <c r="CF338">
        <v>-8854.4778436821944</v>
      </c>
      <c r="CG338">
        <v>-1.1206019995892726</v>
      </c>
      <c r="CH338">
        <f t="shared" si="86"/>
        <v>63388.872141830114</v>
      </c>
      <c r="CI338" s="4">
        <f t="shared" si="87"/>
        <v>0.13968505109020787</v>
      </c>
      <c r="CT338">
        <v>293</v>
      </c>
      <c r="CU338">
        <v>11.183228736074167</v>
      </c>
      <c r="CV338">
        <v>-0.12618512932164627</v>
      </c>
      <c r="CW338">
        <v>-1.5044280349857491</v>
      </c>
      <c r="CX338">
        <f t="shared" si="88"/>
        <v>11.309413865395813</v>
      </c>
      <c r="CY338" s="4">
        <f t="shared" si="89"/>
        <v>1.1157530427615135E-2</v>
      </c>
      <c r="DJ338">
        <v>294</v>
      </c>
      <c r="DK338">
        <v>72285.28610316063</v>
      </c>
      <c r="DL338">
        <v>-8852.9901416001885</v>
      </c>
      <c r="DM338">
        <v>-1.1249863520461347</v>
      </c>
      <c r="DN338">
        <f t="shared" si="82"/>
        <v>81138.276244760811</v>
      </c>
      <c r="DO338" s="4">
        <f t="shared" si="83"/>
        <v>0.10910991151567419</v>
      </c>
      <c r="DZ338">
        <v>294</v>
      </c>
      <c r="EA338">
        <v>11.184444124708509</v>
      </c>
      <c r="EB338">
        <v>-0.1267157139587276</v>
      </c>
      <c r="EC338">
        <v>-1.5163032434261043</v>
      </c>
      <c r="ED338">
        <f t="shared" si="84"/>
        <v>11.057728410749782</v>
      </c>
      <c r="EE338" s="4">
        <f t="shared" si="85"/>
        <v>1.1459470630110683E-2</v>
      </c>
      <c r="EP338">
        <v>296</v>
      </c>
      <c r="EQ338">
        <v>11.203581476913634</v>
      </c>
      <c r="ER338">
        <v>-0.14448297811122046</v>
      </c>
      <c r="ES338">
        <v>-1.8421097337142298</v>
      </c>
      <c r="ET338">
        <f t="shared" si="78"/>
        <v>11.059098498802413</v>
      </c>
      <c r="EU338" s="4">
        <f t="shared" si="79"/>
        <v>1.3064625306200726E-2</v>
      </c>
      <c r="FF338">
        <v>296</v>
      </c>
      <c r="FG338">
        <v>11.128936406824227</v>
      </c>
      <c r="FH338">
        <v>-6.9837908021813888E-2</v>
      </c>
      <c r="FI338">
        <v>-1.5453184737614083</v>
      </c>
      <c r="FJ338">
        <f t="shared" si="80"/>
        <v>11.059098498802413</v>
      </c>
      <c r="FK338">
        <f t="shared" si="81"/>
        <v>6.3149729636078943E-3</v>
      </c>
    </row>
    <row r="339" spans="2:167" x14ac:dyDescent="0.2">
      <c r="B339" s="81">
        <v>45143</v>
      </c>
      <c r="C339">
        <v>5.7031146274281657</v>
      </c>
      <c r="D339">
        <v>6.6132358346676892</v>
      </c>
      <c r="E339">
        <v>5.3431978320671307</v>
      </c>
      <c r="F339">
        <v>6.9193302357511515</v>
      </c>
      <c r="G339">
        <v>0</v>
      </c>
      <c r="H339">
        <v>0</v>
      </c>
      <c r="I339">
        <v>0</v>
      </c>
      <c r="J339">
        <v>1</v>
      </c>
      <c r="K339">
        <v>0</v>
      </c>
      <c r="L339">
        <v>1</v>
      </c>
      <c r="M339">
        <v>1</v>
      </c>
      <c r="N339">
        <v>84</v>
      </c>
      <c r="O339">
        <v>11.559782145000252</v>
      </c>
      <c r="P339" s="74">
        <v>104797.18030288031</v>
      </c>
      <c r="V339" s="81">
        <v>45080</v>
      </c>
      <c r="W339" s="3">
        <v>106.1076461000001</v>
      </c>
      <c r="X339" s="3">
        <v>66.488915605867291</v>
      </c>
      <c r="Y339" s="3">
        <v>131.81898301173072</v>
      </c>
      <c r="Z339" s="3">
        <v>658.72284586209253</v>
      </c>
      <c r="AG339">
        <v>297</v>
      </c>
      <c r="AH339">
        <v>85754.716006742878</v>
      </c>
      <c r="AI339">
        <v>-23224.58734841062</v>
      </c>
      <c r="AJ339">
        <v>-1.3465325572686595</v>
      </c>
      <c r="AK339">
        <f t="shared" si="76"/>
        <v>62530.128658332258</v>
      </c>
      <c r="AL339" s="4">
        <f t="shared" si="77"/>
        <v>0.37141435411577228</v>
      </c>
      <c r="AW339">
        <v>293</v>
      </c>
      <c r="AX339">
        <v>72350.672661307355</v>
      </c>
      <c r="AY339">
        <v>-8961.8005194772413</v>
      </c>
      <c r="AZ339">
        <v>-1.1950214199691949</v>
      </c>
      <c r="BA339">
        <f t="shared" si="90"/>
        <v>63388.872141830114</v>
      </c>
      <c r="BB339" s="4">
        <f t="shared" si="91"/>
        <v>0.14137813494181697</v>
      </c>
      <c r="BN339">
        <v>293</v>
      </c>
      <c r="BO339">
        <v>11.184715642371758</v>
      </c>
      <c r="BP339">
        <v>-0.12767203561923779</v>
      </c>
      <c r="BQ339">
        <v>-1.5792942661262106</v>
      </c>
      <c r="BR339">
        <f t="shared" si="92"/>
        <v>11.05704360675252</v>
      </c>
      <c r="BS339" s="4">
        <f t="shared" si="93"/>
        <v>1.1546670173324509E-2</v>
      </c>
      <c r="CD339">
        <v>294</v>
      </c>
      <c r="CE339">
        <v>72193.388321638049</v>
      </c>
      <c r="CF339">
        <v>-8761.0923600776077</v>
      </c>
      <c r="CG339">
        <v>-1.1087833512728642</v>
      </c>
      <c r="CH339">
        <f t="shared" si="86"/>
        <v>63432.295961560441</v>
      </c>
      <c r="CI339" s="4">
        <f t="shared" si="87"/>
        <v>0.13811721974223939</v>
      </c>
      <c r="CT339">
        <v>294</v>
      </c>
      <c r="CU339">
        <v>11.182596988202846</v>
      </c>
      <c r="CV339">
        <v>-0.12486857745306423</v>
      </c>
      <c r="CW339">
        <v>-1.4887315931684331</v>
      </c>
      <c r="CX339">
        <f t="shared" si="88"/>
        <v>11.30746556565591</v>
      </c>
      <c r="CY339" s="4">
        <f t="shared" si="89"/>
        <v>1.1043020801436418E-2</v>
      </c>
      <c r="DJ339">
        <v>295</v>
      </c>
      <c r="DK339">
        <v>72251.239681762221</v>
      </c>
      <c r="DL339">
        <v>-8775.4754311244906</v>
      </c>
      <c r="DM339">
        <v>-1.1151362347441622</v>
      </c>
      <c r="DN339">
        <f t="shared" si="82"/>
        <v>81026.715112886712</v>
      </c>
      <c r="DO339" s="4">
        <f t="shared" si="83"/>
        <v>0.10830348260938959</v>
      </c>
      <c r="DZ339">
        <v>295</v>
      </c>
      <c r="EA339">
        <v>11.184052207808163</v>
      </c>
      <c r="EB339">
        <v>-0.12563876112442252</v>
      </c>
      <c r="EC339">
        <v>-1.503416230247884</v>
      </c>
      <c r="ED339">
        <f t="shared" si="84"/>
        <v>11.05841344668374</v>
      </c>
      <c r="EE339" s="4">
        <f t="shared" si="85"/>
        <v>1.1361373105660088E-2</v>
      </c>
      <c r="EP339">
        <v>297</v>
      </c>
      <c r="EQ339">
        <v>11.203589957524533</v>
      </c>
      <c r="ER339">
        <v>-0.16018617941961288</v>
      </c>
      <c r="ES339">
        <v>-2.0423203077127545</v>
      </c>
      <c r="ET339">
        <f t="shared" si="78"/>
        <v>11.043403778104921</v>
      </c>
      <c r="EU339" s="4">
        <f t="shared" si="79"/>
        <v>1.4505145572708678E-2</v>
      </c>
      <c r="FF339">
        <v>297</v>
      </c>
      <c r="FG339">
        <v>11.129155646956489</v>
      </c>
      <c r="FH339">
        <v>-8.5751868851568602E-2</v>
      </c>
      <c r="FI339">
        <v>-1.8974501219954021</v>
      </c>
      <c r="FJ339">
        <f t="shared" si="80"/>
        <v>11.043403778104921</v>
      </c>
      <c r="FK339">
        <f t="shared" si="81"/>
        <v>7.7649853772062171E-3</v>
      </c>
    </row>
    <row r="340" spans="2:167" x14ac:dyDescent="0.2">
      <c r="B340" s="81">
        <v>45150</v>
      </c>
      <c r="C340">
        <v>6.2702438958158515</v>
      </c>
      <c r="D340">
        <v>6.6133119134092277</v>
      </c>
      <c r="E340">
        <v>5.3500662493923725</v>
      </c>
      <c r="F340">
        <v>6.9264264434153215</v>
      </c>
      <c r="G340">
        <v>0</v>
      </c>
      <c r="H340">
        <v>0</v>
      </c>
      <c r="I340">
        <v>0</v>
      </c>
      <c r="J340">
        <v>1</v>
      </c>
      <c r="K340">
        <v>0</v>
      </c>
      <c r="L340">
        <v>1</v>
      </c>
      <c r="M340">
        <v>1</v>
      </c>
      <c r="N340">
        <v>85</v>
      </c>
      <c r="O340">
        <v>11.595338774216984</v>
      </c>
      <c r="P340" s="74">
        <v>108590.45314767103</v>
      </c>
      <c r="V340" s="81">
        <v>45087</v>
      </c>
      <c r="W340" s="3">
        <v>116.71841070500011</v>
      </c>
      <c r="X340" s="3">
        <v>67.153804761925983</v>
      </c>
      <c r="Y340" s="3">
        <v>133.13717284068673</v>
      </c>
      <c r="Z340" s="3">
        <v>665.31007415798467</v>
      </c>
      <c r="AG340">
        <v>298</v>
      </c>
      <c r="AH340">
        <v>85730.325693659135</v>
      </c>
      <c r="AI340">
        <v>-23156.661774602471</v>
      </c>
      <c r="AJ340">
        <v>-1.3425943173666237</v>
      </c>
      <c r="AK340">
        <f t="shared" si="76"/>
        <v>62573.663919056664</v>
      </c>
      <c r="AL340" s="4">
        <f t="shared" si="77"/>
        <v>0.37007041500010618</v>
      </c>
      <c r="AW340">
        <v>294</v>
      </c>
      <c r="AX340">
        <v>72326.575271265654</v>
      </c>
      <c r="AY340">
        <v>-8894.2793097052127</v>
      </c>
      <c r="AZ340">
        <v>-1.1860177279315915</v>
      </c>
      <c r="BA340">
        <f t="shared" si="90"/>
        <v>63432.295961560441</v>
      </c>
      <c r="BB340" s="4">
        <f t="shared" si="91"/>
        <v>0.1402168907002056</v>
      </c>
      <c r="BN340">
        <v>294</v>
      </c>
      <c r="BO340">
        <v>11.184458025106977</v>
      </c>
      <c r="BP340">
        <v>-0.12672961435719543</v>
      </c>
      <c r="BQ340">
        <v>-1.567636580179558</v>
      </c>
      <c r="BR340">
        <f t="shared" si="92"/>
        <v>11.057728410749782</v>
      </c>
      <c r="BS340" s="4">
        <f t="shared" si="93"/>
        <v>1.146072770551998E-2</v>
      </c>
      <c r="CD340">
        <v>295</v>
      </c>
      <c r="CE340">
        <v>72144.605356439613</v>
      </c>
      <c r="CF340">
        <v>-8668.8411058018828</v>
      </c>
      <c r="CG340">
        <v>-1.0971082483666259</v>
      </c>
      <c r="CH340">
        <f t="shared" si="86"/>
        <v>63475.764250637731</v>
      </c>
      <c r="CI340" s="4">
        <f t="shared" si="87"/>
        <v>0.13656930653993329</v>
      </c>
      <c r="CT340">
        <v>295</v>
      </c>
      <c r="CU340">
        <v>11.181982185533217</v>
      </c>
      <c r="CV340">
        <v>-0.12356873884947639</v>
      </c>
      <c r="CW340">
        <v>-1.4732344133762749</v>
      </c>
      <c r="CX340">
        <f t="shared" si="88"/>
        <v>11.305550924382693</v>
      </c>
      <c r="CY340" s="4">
        <f t="shared" si="89"/>
        <v>1.0929917495924552E-2</v>
      </c>
      <c r="DJ340">
        <v>296</v>
      </c>
      <c r="DK340">
        <v>72217.976006473924</v>
      </c>
      <c r="DL340">
        <v>-8698.712651176189</v>
      </c>
      <c r="DM340">
        <v>-1.1053816683879696</v>
      </c>
      <c r="DN340">
        <f t="shared" si="82"/>
        <v>80916.688657650113</v>
      </c>
      <c r="DO340" s="4">
        <f t="shared" si="83"/>
        <v>0.10750208387764748</v>
      </c>
      <c r="DZ340">
        <v>296</v>
      </c>
      <c r="EA340">
        <v>11.183669301294715</v>
      </c>
      <c r="EB340">
        <v>-0.12457080249230224</v>
      </c>
      <c r="EC340">
        <v>-1.490636843326256</v>
      </c>
      <c r="ED340">
        <f t="shared" si="84"/>
        <v>11.059098498802413</v>
      </c>
      <c r="EE340" s="4">
        <f t="shared" si="85"/>
        <v>1.1264101002969814E-2</v>
      </c>
      <c r="EP340">
        <v>298</v>
      </c>
      <c r="EQ340">
        <v>11.203599521214757</v>
      </c>
      <c r="ER340">
        <v>-0.15949975681581741</v>
      </c>
      <c r="ES340">
        <v>-2.0335686486839673</v>
      </c>
      <c r="ET340">
        <f t="shared" si="78"/>
        <v>11.04409976439894</v>
      </c>
      <c r="EU340" s="4">
        <f t="shared" si="79"/>
        <v>1.4442078595665236E-2</v>
      </c>
      <c r="FF340">
        <v>298</v>
      </c>
      <c r="FG340">
        <v>11.12937516544609</v>
      </c>
      <c r="FH340">
        <v>-8.5275401047150368E-2</v>
      </c>
      <c r="FI340">
        <v>-1.8869072159838125</v>
      </c>
      <c r="FJ340">
        <f t="shared" si="80"/>
        <v>11.04409976439894</v>
      </c>
      <c r="FK340">
        <f t="shared" si="81"/>
        <v>7.721353742388198E-3</v>
      </c>
    </row>
    <row r="341" spans="2:167" x14ac:dyDescent="0.2">
      <c r="B341" s="81">
        <v>45157</v>
      </c>
      <c r="C341">
        <v>6.3026816060826887</v>
      </c>
      <c r="D341">
        <v>6.6133195209650522</v>
      </c>
      <c r="E341">
        <v>5.3569557943743966</v>
      </c>
      <c r="F341">
        <v>6.933542861464395</v>
      </c>
      <c r="G341">
        <v>0</v>
      </c>
      <c r="H341">
        <v>0</v>
      </c>
      <c r="I341">
        <v>0</v>
      </c>
      <c r="J341">
        <v>1</v>
      </c>
      <c r="K341">
        <v>0</v>
      </c>
      <c r="L341">
        <v>1</v>
      </c>
      <c r="M341">
        <v>1</v>
      </c>
      <c r="N341">
        <v>86</v>
      </c>
      <c r="O341">
        <v>11.597983010918462</v>
      </c>
      <c r="P341" s="74">
        <v>108877.97197570573</v>
      </c>
      <c r="V341" s="81">
        <v>45094</v>
      </c>
      <c r="W341" s="3">
        <v>128.39025177500014</v>
      </c>
      <c r="X341" s="3">
        <v>67.825342809545234</v>
      </c>
      <c r="Y341" s="3">
        <v>134.46854456851295</v>
      </c>
      <c r="Z341" s="3">
        <v>671.96317478565447</v>
      </c>
      <c r="AG341">
        <v>299</v>
      </c>
      <c r="AH341">
        <v>85705.935380575393</v>
      </c>
      <c r="AI341">
        <v>-23027.404803386227</v>
      </c>
      <c r="AJ341">
        <v>-1.3351001596713516</v>
      </c>
      <c r="AK341">
        <f t="shared" si="76"/>
        <v>62678.530577189165</v>
      </c>
      <c r="AL341" s="4">
        <f t="shared" si="77"/>
        <v>0.3673890340333964</v>
      </c>
      <c r="AW341">
        <v>295</v>
      </c>
      <c r="AX341">
        <v>72302.477881223953</v>
      </c>
      <c r="AY341">
        <v>-8826.7136305862223</v>
      </c>
      <c r="AZ341">
        <v>-1.1770081060786528</v>
      </c>
      <c r="BA341">
        <f t="shared" si="90"/>
        <v>63475.764250637731</v>
      </c>
      <c r="BB341" s="4">
        <f t="shared" si="91"/>
        <v>0.13905643728421185</v>
      </c>
      <c r="BN341">
        <v>295</v>
      </c>
      <c r="BO341">
        <v>11.184200407842198</v>
      </c>
      <c r="BP341">
        <v>-0.12578696115845744</v>
      </c>
      <c r="BQ341">
        <v>-1.5559760251919932</v>
      </c>
      <c r="BR341">
        <f t="shared" si="92"/>
        <v>11.05841344668374</v>
      </c>
      <c r="BS341" s="4">
        <f t="shared" si="93"/>
        <v>1.1374774669523606E-2</v>
      </c>
      <c r="CD341">
        <v>296</v>
      </c>
      <c r="CE341">
        <v>72097.001089916987</v>
      </c>
      <c r="CF341">
        <v>-8577.7377346192516</v>
      </c>
      <c r="CG341">
        <v>-1.0855784188590143</v>
      </c>
      <c r="CH341">
        <f t="shared" si="86"/>
        <v>63519.263355297735</v>
      </c>
      <c r="CI341" s="4">
        <f t="shared" si="87"/>
        <v>0.13504151782490464</v>
      </c>
      <c r="CT341">
        <v>296</v>
      </c>
      <c r="CU341">
        <v>11.181384328065279</v>
      </c>
      <c r="CV341">
        <v>-0.12228582926286613</v>
      </c>
      <c r="CW341">
        <v>-1.4579390678880697</v>
      </c>
      <c r="CX341">
        <f t="shared" si="88"/>
        <v>11.303670157328146</v>
      </c>
      <c r="CY341" s="4">
        <f t="shared" si="89"/>
        <v>1.0818241116456188E-2</v>
      </c>
      <c r="DJ341">
        <v>297</v>
      </c>
      <c r="DK341">
        <v>69314.992781914261</v>
      </c>
      <c r="DL341">
        <v>-6784.8641235820032</v>
      </c>
      <c r="DM341">
        <v>-0.86218096004087064</v>
      </c>
      <c r="DN341">
        <f t="shared" si="82"/>
        <v>76099.856905496272</v>
      </c>
      <c r="DO341" s="4">
        <f t="shared" si="83"/>
        <v>8.9157383462727349E-2</v>
      </c>
      <c r="DZ341">
        <v>297</v>
      </c>
      <c r="EA341">
        <v>11.154368564908209</v>
      </c>
      <c r="EB341">
        <v>-0.11096478680328836</v>
      </c>
      <c r="EC341">
        <v>-1.327824788886995</v>
      </c>
      <c r="ED341">
        <f t="shared" si="84"/>
        <v>11.043403778104921</v>
      </c>
      <c r="EE341" s="4">
        <f t="shared" si="85"/>
        <v>1.0048060274975314E-2</v>
      </c>
      <c r="EP341">
        <v>299</v>
      </c>
      <c r="EQ341">
        <v>11.203686080108556</v>
      </c>
      <c r="ER341">
        <v>-0.15791182716181318</v>
      </c>
      <c r="ES341">
        <v>-2.0133230757428908</v>
      </c>
      <c r="ET341">
        <f t="shared" si="78"/>
        <v>11.045774252946742</v>
      </c>
      <c r="EU341" s="4">
        <f t="shared" si="79"/>
        <v>1.4296130225519154E-2</v>
      </c>
      <c r="FF341">
        <v>299</v>
      </c>
      <c r="FG341">
        <v>11.130002537607021</v>
      </c>
      <c r="FH341">
        <v>-8.4228284660278874E-2</v>
      </c>
      <c r="FI341">
        <v>-1.8637374455447353</v>
      </c>
      <c r="FJ341">
        <f t="shared" si="80"/>
        <v>11.045774252946742</v>
      </c>
      <c r="FK341">
        <f t="shared" si="81"/>
        <v>7.6253853040504447E-3</v>
      </c>
    </row>
    <row r="342" spans="2:167" x14ac:dyDescent="0.2">
      <c r="B342" s="81">
        <v>45164</v>
      </c>
      <c r="C342">
        <v>6.2670142511138218</v>
      </c>
      <c r="D342">
        <v>6.6133202817174519</v>
      </c>
      <c r="E342">
        <v>5.363866386276003</v>
      </c>
      <c r="F342">
        <v>6.9406794035326405</v>
      </c>
      <c r="G342">
        <v>0</v>
      </c>
      <c r="H342">
        <v>0</v>
      </c>
      <c r="I342">
        <v>0</v>
      </c>
      <c r="J342">
        <v>1</v>
      </c>
      <c r="K342">
        <v>0</v>
      </c>
      <c r="L342">
        <v>1</v>
      </c>
      <c r="M342">
        <v>1</v>
      </c>
      <c r="N342">
        <v>87</v>
      </c>
      <c r="O342">
        <v>11.596686070344161</v>
      </c>
      <c r="P342" s="74">
        <v>108736.85524598951</v>
      </c>
      <c r="V342" s="81">
        <v>45101</v>
      </c>
      <c r="W342" s="3">
        <v>141.22927695245016</v>
      </c>
      <c r="X342" s="3">
        <v>68.503596237640693</v>
      </c>
      <c r="Y342" s="3">
        <v>135.81323001390777</v>
      </c>
      <c r="Z342" s="3">
        <v>678.68280645377376</v>
      </c>
      <c r="AG342">
        <v>300</v>
      </c>
      <c r="AH342">
        <v>85681.54506749165</v>
      </c>
      <c r="AI342">
        <v>-22865.96785233188</v>
      </c>
      <c r="AJ342">
        <v>-1.3257402469512773</v>
      </c>
      <c r="AK342">
        <f t="shared" si="76"/>
        <v>62815.57721515977</v>
      </c>
      <c r="AL342" s="4">
        <f t="shared" si="77"/>
        <v>0.36401747569730936</v>
      </c>
      <c r="AW342">
        <v>296</v>
      </c>
      <c r="AX342">
        <v>72278.380491182252</v>
      </c>
      <c r="AY342">
        <v>-8759.1171358845168</v>
      </c>
      <c r="AZ342">
        <v>-1.1679943750870057</v>
      </c>
      <c r="BA342">
        <f t="shared" si="90"/>
        <v>63519.263355297735</v>
      </c>
      <c r="BB342" s="4">
        <f t="shared" si="91"/>
        <v>0.13789702010380722</v>
      </c>
      <c r="BN342">
        <v>296</v>
      </c>
      <c r="BO342">
        <v>11.183942790577417</v>
      </c>
      <c r="BP342">
        <v>-0.12484429177500367</v>
      </c>
      <c r="BQ342">
        <v>-1.5443152700006118</v>
      </c>
      <c r="BR342">
        <f t="shared" si="92"/>
        <v>11.059098498802413</v>
      </c>
      <c r="BS342" s="4">
        <f t="shared" si="93"/>
        <v>1.1288830801943126E-2</v>
      </c>
      <c r="CD342">
        <v>297</v>
      </c>
      <c r="CE342">
        <v>69140.441598882331</v>
      </c>
      <c r="CF342">
        <v>-6610.3129405500731</v>
      </c>
      <c r="CG342">
        <v>-0.83658573999105346</v>
      </c>
      <c r="CH342">
        <f t="shared" si="86"/>
        <v>62530.128658332258</v>
      </c>
      <c r="CI342" s="4">
        <f t="shared" si="87"/>
        <v>0.10571404669050263</v>
      </c>
      <c r="CT342">
        <v>297</v>
      </c>
      <c r="CU342">
        <v>11.151171070386461</v>
      </c>
      <c r="CV342">
        <v>-0.10776729228154025</v>
      </c>
      <c r="CW342">
        <v>-1.2848434410174225</v>
      </c>
      <c r="CX342">
        <f t="shared" si="88"/>
        <v>11.258938362668001</v>
      </c>
      <c r="CY342" s="4">
        <f t="shared" si="89"/>
        <v>9.5717099437075976E-3</v>
      </c>
      <c r="DJ342">
        <v>298</v>
      </c>
      <c r="DK342">
        <v>69283.191366628424</v>
      </c>
      <c r="DL342">
        <v>-6709.5274475717597</v>
      </c>
      <c r="DM342">
        <v>-0.8526076146553615</v>
      </c>
      <c r="DN342">
        <f t="shared" si="82"/>
        <v>75992.718814200183</v>
      </c>
      <c r="DO342" s="4">
        <f t="shared" si="83"/>
        <v>8.8291714683565198E-2</v>
      </c>
      <c r="DZ342">
        <v>298</v>
      </c>
      <c r="EA342">
        <v>11.154002490836589</v>
      </c>
      <c r="EB342">
        <v>-0.10990272643764953</v>
      </c>
      <c r="EC342">
        <v>-1.3151159816931455</v>
      </c>
      <c r="ED342">
        <f t="shared" si="84"/>
        <v>11.04409976439894</v>
      </c>
      <c r="EE342" s="4">
        <f t="shared" si="85"/>
        <v>9.9512616494035113E-3</v>
      </c>
      <c r="EP342">
        <v>300</v>
      </c>
      <c r="EQ342">
        <v>11.203825357815614</v>
      </c>
      <c r="ER342">
        <v>-0.15586699128997061</v>
      </c>
      <c r="ES342">
        <v>-1.9872521010674549</v>
      </c>
      <c r="ET342">
        <f t="shared" si="78"/>
        <v>11.047958366525643</v>
      </c>
      <c r="EU342" s="4">
        <f t="shared" si="79"/>
        <v>1.4108216750909751E-2</v>
      </c>
      <c r="FF342">
        <v>300</v>
      </c>
      <c r="FG342">
        <v>11.130846425298992</v>
      </c>
      <c r="FH342">
        <v>-8.2888058773349371E-2</v>
      </c>
      <c r="FI342">
        <v>-1.834081977894723</v>
      </c>
      <c r="FJ342">
        <f t="shared" si="80"/>
        <v>11.047958366525643</v>
      </c>
      <c r="FK342">
        <f t="shared" si="81"/>
        <v>7.5025679879907048E-3</v>
      </c>
    </row>
    <row r="343" spans="2:167" x14ac:dyDescent="0.2">
      <c r="B343" s="81">
        <v>45171</v>
      </c>
      <c r="C343">
        <v>6.2724521678111547</v>
      </c>
      <c r="D343">
        <v>6.6133203577926603</v>
      </c>
      <c r="E343">
        <v>5.3707979437859885</v>
      </c>
      <c r="F343">
        <v>6.9478359828170984</v>
      </c>
      <c r="G343">
        <v>0</v>
      </c>
      <c r="H343">
        <v>0</v>
      </c>
      <c r="I343">
        <v>0</v>
      </c>
      <c r="J343">
        <v>1</v>
      </c>
      <c r="K343">
        <v>0</v>
      </c>
      <c r="L343">
        <v>1</v>
      </c>
      <c r="M343">
        <v>1</v>
      </c>
      <c r="N343">
        <v>88</v>
      </c>
      <c r="O343">
        <v>11.568923276095926</v>
      </c>
      <c r="P343" s="74">
        <v>105759.53687907534</v>
      </c>
      <c r="V343" s="81">
        <v>45108</v>
      </c>
      <c r="W343" s="3">
        <v>155.35220464769017</v>
      </c>
      <c r="X343" s="3">
        <v>69.188632200017082</v>
      </c>
      <c r="Y343" s="3">
        <v>137.17136231390168</v>
      </c>
      <c r="Z343" s="3">
        <v>685.46963446249561</v>
      </c>
      <c r="AG343">
        <v>301</v>
      </c>
      <c r="AH343">
        <v>84090.631627702445</v>
      </c>
      <c r="AI343">
        <v>-21144.201527289872</v>
      </c>
      <c r="AJ343">
        <v>-1.2259143866293052</v>
      </c>
      <c r="AK343">
        <f t="shared" si="76"/>
        <v>62946.430100412574</v>
      </c>
      <c r="AL343" s="4">
        <f t="shared" si="77"/>
        <v>0.33590787426007318</v>
      </c>
      <c r="AW343">
        <v>297</v>
      </c>
      <c r="AX343">
        <v>69387.456091928267</v>
      </c>
      <c r="AY343">
        <v>-6857.3274335960086</v>
      </c>
      <c r="AZ343">
        <v>-0.91439807760501535</v>
      </c>
      <c r="BA343">
        <f t="shared" si="90"/>
        <v>62530.128658332258</v>
      </c>
      <c r="BB343" s="4">
        <f t="shared" si="91"/>
        <v>0.10966437429010882</v>
      </c>
      <c r="BN343">
        <v>297</v>
      </c>
      <c r="BO343">
        <v>11.154658927681204</v>
      </c>
      <c r="BP343">
        <v>-0.11125514957628369</v>
      </c>
      <c r="BQ343">
        <v>-1.3762185191975065</v>
      </c>
      <c r="BR343">
        <f t="shared" si="92"/>
        <v>11.043403778104921</v>
      </c>
      <c r="BS343" s="4">
        <f t="shared" si="93"/>
        <v>1.0074353144350517E-2</v>
      </c>
      <c r="CD343">
        <v>298</v>
      </c>
      <c r="CE343">
        <v>69095.194729711337</v>
      </c>
      <c r="CF343">
        <v>-6521.5308106546727</v>
      </c>
      <c r="CG343">
        <v>-0.82534968134988052</v>
      </c>
      <c r="CH343">
        <f t="shared" si="86"/>
        <v>62573.663919056664</v>
      </c>
      <c r="CI343" s="4">
        <f t="shared" si="87"/>
        <v>0.10422165496159408</v>
      </c>
      <c r="CT343">
        <v>298</v>
      </c>
      <c r="CU343">
        <v>11.150607103321903</v>
      </c>
      <c r="CV343">
        <v>-0.10650733892296316</v>
      </c>
      <c r="CW343">
        <v>-1.2698217885801837</v>
      </c>
      <c r="CX343">
        <f t="shared" si="88"/>
        <v>11.257114442244866</v>
      </c>
      <c r="CY343" s="4">
        <f t="shared" si="89"/>
        <v>9.4613357152406926E-3</v>
      </c>
      <c r="DJ343">
        <v>299</v>
      </c>
      <c r="DK343">
        <v>69252.073906046542</v>
      </c>
      <c r="DL343">
        <v>-6573.5433288573768</v>
      </c>
      <c r="DM343">
        <v>-0.83532754597779146</v>
      </c>
      <c r="DN343">
        <f t="shared" si="82"/>
        <v>75825.617234903912</v>
      </c>
      <c r="DO343" s="4">
        <f t="shared" si="83"/>
        <v>8.6692908921438327E-2</v>
      </c>
      <c r="DZ343">
        <v>299</v>
      </c>
      <c r="EA343">
        <v>11.153644289939198</v>
      </c>
      <c r="EB343">
        <v>-0.10787003699245545</v>
      </c>
      <c r="EC343">
        <v>-1.2907924506776496</v>
      </c>
      <c r="ED343">
        <f t="shared" si="84"/>
        <v>11.045774252946742</v>
      </c>
      <c r="EE343" s="4">
        <f t="shared" si="85"/>
        <v>9.765728913360543E-3</v>
      </c>
      <c r="EP343">
        <v>301</v>
      </c>
      <c r="EQ343">
        <v>11.203987307397561</v>
      </c>
      <c r="ER343">
        <v>-0.153947979613962</v>
      </c>
      <c r="ES343">
        <v>-1.9627853428811339</v>
      </c>
      <c r="ET343">
        <f t="shared" si="78"/>
        <v>11.050039327783599</v>
      </c>
      <c r="EU343" s="4">
        <f t="shared" si="79"/>
        <v>1.393189427180443E-2</v>
      </c>
      <c r="FF343">
        <v>301</v>
      </c>
      <c r="FG343">
        <v>11.10583113146336</v>
      </c>
      <c r="FH343">
        <v>-5.5791803679760221E-2</v>
      </c>
      <c r="FI343">
        <v>-1.2345172894336063</v>
      </c>
      <c r="FJ343">
        <f t="shared" si="80"/>
        <v>11.050039327783599</v>
      </c>
      <c r="FK343">
        <f t="shared" si="81"/>
        <v>5.0490140373962685E-3</v>
      </c>
    </row>
    <row r="344" spans="2:167" x14ac:dyDescent="0.2">
      <c r="B344" s="81">
        <v>45178</v>
      </c>
      <c r="C344">
        <v>6.1878903932585594</v>
      </c>
      <c r="D344">
        <v>5.216001022494213</v>
      </c>
      <c r="E344">
        <v>5.3777503850315869</v>
      </c>
      <c r="F344">
        <v>6.9550125120898558</v>
      </c>
      <c r="G344">
        <v>0</v>
      </c>
      <c r="H344">
        <v>0</v>
      </c>
      <c r="I344">
        <v>0</v>
      </c>
      <c r="J344">
        <v>1</v>
      </c>
      <c r="K344">
        <v>0</v>
      </c>
      <c r="L344">
        <v>1</v>
      </c>
      <c r="M344">
        <v>1</v>
      </c>
      <c r="N344">
        <v>89</v>
      </c>
      <c r="O344">
        <v>11.453419344613417</v>
      </c>
      <c r="P344" s="74">
        <v>94222.976679121159</v>
      </c>
      <c r="V344" s="81">
        <v>45115</v>
      </c>
      <c r="W344" s="3">
        <v>170.88742511245871</v>
      </c>
      <c r="X344" s="3">
        <v>69.880518522017255</v>
      </c>
      <c r="Y344" s="3">
        <v>138.54307593696811</v>
      </c>
      <c r="Z344" s="3">
        <v>692.32433076804932</v>
      </c>
      <c r="AG344">
        <v>302</v>
      </c>
      <c r="AH344">
        <v>84066.241314618703</v>
      </c>
      <c r="AI344">
        <v>-20971.32073130479</v>
      </c>
      <c r="AJ344">
        <v>-1.2158909740782804</v>
      </c>
      <c r="AK344">
        <f t="shared" si="76"/>
        <v>63094.920583313913</v>
      </c>
      <c r="AL344" s="4">
        <f t="shared" si="77"/>
        <v>0.33237732193692415</v>
      </c>
      <c r="AW344">
        <v>298</v>
      </c>
      <c r="AX344">
        <v>69363.358701886566</v>
      </c>
      <c r="AY344">
        <v>-6789.6947828299017</v>
      </c>
      <c r="AZ344">
        <v>-0.90537952534209265</v>
      </c>
      <c r="BA344">
        <f t="shared" si="90"/>
        <v>62573.663919056664</v>
      </c>
      <c r="BB344" s="4">
        <f t="shared" si="91"/>
        <v>0.1085072274433672</v>
      </c>
      <c r="BN344">
        <v>298</v>
      </c>
      <c r="BO344">
        <v>11.154401310416423</v>
      </c>
      <c r="BP344">
        <v>-0.11030154601748343</v>
      </c>
      <c r="BQ344">
        <v>-1.364422509011985</v>
      </c>
      <c r="BR344">
        <f t="shared" si="92"/>
        <v>11.04409976439894</v>
      </c>
      <c r="BS344" s="4">
        <f t="shared" si="93"/>
        <v>9.9873732011226939E-3</v>
      </c>
      <c r="CD344">
        <v>299</v>
      </c>
      <c r="CE344">
        <v>69051.126559216194</v>
      </c>
      <c r="CF344">
        <v>-6372.5959820270291</v>
      </c>
      <c r="CG344">
        <v>-0.8065008378929277</v>
      </c>
      <c r="CH344">
        <f t="shared" si="86"/>
        <v>62678.530577189165</v>
      </c>
      <c r="CI344" s="4">
        <f t="shared" si="87"/>
        <v>0.10167111327185822</v>
      </c>
      <c r="CT344">
        <v>299</v>
      </c>
      <c r="CU344">
        <v>11.150060081459038</v>
      </c>
      <c r="CV344">
        <v>-0.10428582851229606</v>
      </c>
      <c r="CW344">
        <v>-1.2433360801628213</v>
      </c>
      <c r="CX344">
        <f t="shared" si="88"/>
        <v>11.254345909971335</v>
      </c>
      <c r="CY344" s="4">
        <f t="shared" si="89"/>
        <v>9.2662718337010574E-3</v>
      </c>
      <c r="DJ344">
        <v>300</v>
      </c>
      <c r="DK344">
        <v>69221.611598814896</v>
      </c>
      <c r="DL344">
        <v>-6406.0343836551256</v>
      </c>
      <c r="DM344">
        <v>-0.81404148621899053</v>
      </c>
      <c r="DN344">
        <f t="shared" si="82"/>
        <v>75627.645982470014</v>
      </c>
      <c r="DO344" s="4">
        <f t="shared" si="83"/>
        <v>8.4704929003607946E-2</v>
      </c>
      <c r="DZ344">
        <v>300</v>
      </c>
      <c r="EA344">
        <v>11.153293630676426</v>
      </c>
      <c r="EB344">
        <v>-0.1053352641507832</v>
      </c>
      <c r="EC344">
        <v>-1.2604608985670103</v>
      </c>
      <c r="ED344">
        <f t="shared" si="84"/>
        <v>11.047958366525643</v>
      </c>
      <c r="EE344" s="4">
        <f t="shared" si="85"/>
        <v>9.5343646903974528E-3</v>
      </c>
      <c r="EP344">
        <v>302</v>
      </c>
      <c r="EQ344">
        <v>11.204161474976488</v>
      </c>
      <c r="ER344">
        <v>-0.15176592757457108</v>
      </c>
      <c r="ES344">
        <v>-1.9349649078805569</v>
      </c>
      <c r="ET344">
        <f t="shared" si="78"/>
        <v>11.052395547401916</v>
      </c>
      <c r="EU344" s="4">
        <f t="shared" si="79"/>
        <v>1.3731496210361984E-2</v>
      </c>
      <c r="FF344">
        <v>302</v>
      </c>
      <c r="FG344">
        <v>11.106757987356346</v>
      </c>
      <c r="FH344">
        <v>-5.4362439954429576E-2</v>
      </c>
      <c r="FI344">
        <v>-1.2028894495821041</v>
      </c>
      <c r="FJ344">
        <f t="shared" si="80"/>
        <v>11.052395547401916</v>
      </c>
      <c r="FK344">
        <f t="shared" si="81"/>
        <v>4.9186115101724293E-3</v>
      </c>
    </row>
    <row r="345" spans="2:167" x14ac:dyDescent="0.2">
      <c r="B345" s="81">
        <v>45185</v>
      </c>
      <c r="C345">
        <v>6.0949291100822371</v>
      </c>
      <c r="D345">
        <v>4.8583313415210396</v>
      </c>
      <c r="E345">
        <v>5.3847236275909243</v>
      </c>
      <c r="F345">
        <v>6.962208903710291</v>
      </c>
      <c r="G345">
        <v>0</v>
      </c>
      <c r="H345">
        <v>0</v>
      </c>
      <c r="I345">
        <v>0</v>
      </c>
      <c r="J345">
        <v>1</v>
      </c>
      <c r="K345">
        <v>0</v>
      </c>
      <c r="L345">
        <v>1</v>
      </c>
      <c r="M345">
        <v>1</v>
      </c>
      <c r="N345">
        <v>90</v>
      </c>
      <c r="O345">
        <v>11.410032430612949</v>
      </c>
      <c r="P345" s="74">
        <v>90222.347523414515</v>
      </c>
      <c r="V345" s="81">
        <v>45122</v>
      </c>
      <c r="W345" s="3">
        <v>187.97616762370453</v>
      </c>
      <c r="X345" s="3">
        <v>636.60460487235707</v>
      </c>
      <c r="Y345" s="3">
        <v>139.9285066963015</v>
      </c>
      <c r="Z345" s="3">
        <v>699.24757404837999</v>
      </c>
      <c r="AG345">
        <v>303</v>
      </c>
      <c r="AH345">
        <v>84041.85100153496</v>
      </c>
      <c r="AI345">
        <v>-20796.890306937705</v>
      </c>
      <c r="AJ345">
        <v>-1.2057777160097989</v>
      </c>
      <c r="AK345">
        <f t="shared" si="76"/>
        <v>63244.960694597255</v>
      </c>
      <c r="AL345" s="4">
        <f t="shared" si="77"/>
        <v>0.32883078870684307</v>
      </c>
      <c r="AW345">
        <v>299</v>
      </c>
      <c r="AX345">
        <v>69339.261311844864</v>
      </c>
      <c r="AY345">
        <v>-6660.7307346556991</v>
      </c>
      <c r="AZ345">
        <v>-0.88818266856770178</v>
      </c>
      <c r="BA345">
        <f t="shared" si="90"/>
        <v>62678.530577189165</v>
      </c>
      <c r="BB345" s="4">
        <f t="shared" si="91"/>
        <v>0.10626813796237533</v>
      </c>
      <c r="BN345">
        <v>299</v>
      </c>
      <c r="BO345">
        <v>11.154143693151644</v>
      </c>
      <c r="BP345">
        <v>-0.10836944020490158</v>
      </c>
      <c r="BQ345">
        <v>-1.34052249350303</v>
      </c>
      <c r="BR345">
        <f t="shared" si="92"/>
        <v>11.045774252946742</v>
      </c>
      <c r="BS345" s="4">
        <f t="shared" si="93"/>
        <v>9.8109410642709151E-3</v>
      </c>
      <c r="CD345">
        <v>300</v>
      </c>
      <c r="CE345">
        <v>69008.237087396847</v>
      </c>
      <c r="CF345">
        <v>-6192.6598722370763</v>
      </c>
      <c r="CG345">
        <v>-0.78372854482396859</v>
      </c>
      <c r="CH345">
        <f t="shared" si="86"/>
        <v>62815.57721515977</v>
      </c>
      <c r="CI345" s="4">
        <f t="shared" si="87"/>
        <v>9.8584780189563459E-2</v>
      </c>
      <c r="CT345">
        <v>300</v>
      </c>
      <c r="CU345">
        <v>11.149530004797862</v>
      </c>
      <c r="CV345">
        <v>-0.10157163827221893</v>
      </c>
      <c r="CW345">
        <v>-1.2109764518024273</v>
      </c>
      <c r="CX345">
        <f t="shared" si="88"/>
        <v>11.251101643070081</v>
      </c>
      <c r="CY345" s="4">
        <f t="shared" si="89"/>
        <v>9.0277060411040021E-3</v>
      </c>
      <c r="DJ345">
        <v>301</v>
      </c>
      <c r="DK345">
        <v>67614.553359074154</v>
      </c>
      <c r="DL345">
        <v>-4668.1232586615806</v>
      </c>
      <c r="DM345">
        <v>-0.59319787683782266</v>
      </c>
      <c r="DN345">
        <f t="shared" si="82"/>
        <v>72282.676617735735</v>
      </c>
      <c r="DO345" s="4">
        <f t="shared" si="83"/>
        <v>6.4581494171124548E-2</v>
      </c>
      <c r="DZ345">
        <v>301</v>
      </c>
      <c r="EA345">
        <v>11.134124784066003</v>
      </c>
      <c r="EB345">
        <v>-8.4085456282403825E-2</v>
      </c>
      <c r="EC345">
        <v>-1.0061818388799069</v>
      </c>
      <c r="ED345">
        <f t="shared" si="84"/>
        <v>11.050039327783599</v>
      </c>
      <c r="EE345" s="4">
        <f t="shared" si="85"/>
        <v>7.6095164721254943E-3</v>
      </c>
      <c r="EP345">
        <v>303</v>
      </c>
      <c r="EQ345">
        <v>11.204343101930197</v>
      </c>
      <c r="ER345">
        <v>-0.14957237132716905</v>
      </c>
      <c r="ES345">
        <v>-1.9069977980686423</v>
      </c>
      <c r="ET345">
        <f t="shared" si="78"/>
        <v>11.054770730603028</v>
      </c>
      <c r="EU345" s="4">
        <f t="shared" si="79"/>
        <v>1.3530119707784298E-2</v>
      </c>
      <c r="FF345">
        <v>303</v>
      </c>
      <c r="FG345">
        <v>11.107698613670875</v>
      </c>
      <c r="FH345">
        <v>-5.2927883067846793E-2</v>
      </c>
      <c r="FI345">
        <v>-1.1711466995300035</v>
      </c>
      <c r="FJ345">
        <f t="shared" si="80"/>
        <v>11.054770730603028</v>
      </c>
      <c r="FK345">
        <f t="shared" si="81"/>
        <v>4.7877865907545256E-3</v>
      </c>
    </row>
    <row r="346" spans="2:167" x14ac:dyDescent="0.2">
      <c r="B346" s="81">
        <v>45192</v>
      </c>
      <c r="C346">
        <v>6.0020416212531114</v>
      </c>
      <c r="D346">
        <v>4.8200062841347959</v>
      </c>
      <c r="E346">
        <v>5.3917175885054709</v>
      </c>
      <c r="F346">
        <v>6.9694250696373112</v>
      </c>
      <c r="G346">
        <v>0</v>
      </c>
      <c r="H346">
        <v>0</v>
      </c>
      <c r="I346">
        <v>0</v>
      </c>
      <c r="J346">
        <v>1</v>
      </c>
      <c r="K346">
        <v>0</v>
      </c>
      <c r="L346">
        <v>1</v>
      </c>
      <c r="M346">
        <v>1</v>
      </c>
      <c r="N346">
        <v>91</v>
      </c>
      <c r="O346">
        <v>11.399699313913269</v>
      </c>
      <c r="P346" s="74">
        <v>89294.869598826728</v>
      </c>
      <c r="V346" s="81">
        <v>45129</v>
      </c>
      <c r="W346" s="3">
        <v>206.77378438607496</v>
      </c>
      <c r="X346" s="3">
        <v>693.27701350739108</v>
      </c>
      <c r="Y346" s="3">
        <v>141.32779176324638</v>
      </c>
      <c r="Z346" s="3">
        <v>706.24004976971889</v>
      </c>
      <c r="AG346">
        <v>304</v>
      </c>
      <c r="AH346">
        <v>84017.460688451203</v>
      </c>
      <c r="AI346">
        <v>-20621.699230480997</v>
      </c>
      <c r="AJ346">
        <v>-1.1956203562835326</v>
      </c>
      <c r="AK346">
        <f t="shared" si="76"/>
        <v>63395.761457970206</v>
      </c>
      <c r="AL346" s="4">
        <f t="shared" si="77"/>
        <v>0.32528514140732684</v>
      </c>
      <c r="AW346">
        <v>300</v>
      </c>
      <c r="AX346">
        <v>69315.163921803163</v>
      </c>
      <c r="AY346">
        <v>-6499.586706643393</v>
      </c>
      <c r="AZ346">
        <v>-0.86669473600813451</v>
      </c>
      <c r="BA346">
        <f t="shared" si="90"/>
        <v>62815.57721515977</v>
      </c>
      <c r="BB346" s="4">
        <f t="shared" si="91"/>
        <v>0.10347093817797152</v>
      </c>
      <c r="BN346">
        <v>300</v>
      </c>
      <c r="BO346">
        <v>11.153886075886863</v>
      </c>
      <c r="BP346">
        <v>-0.10592770936121987</v>
      </c>
      <c r="BQ346">
        <v>-1.3103184515439075</v>
      </c>
      <c r="BR346">
        <f t="shared" si="92"/>
        <v>11.047958366525643</v>
      </c>
      <c r="BS346" s="4">
        <f t="shared" si="93"/>
        <v>9.5879895494693067E-3</v>
      </c>
      <c r="CD346">
        <v>301</v>
      </c>
      <c r="CE346">
        <v>67338.269464732221</v>
      </c>
      <c r="CF346">
        <v>-4391.8393643196468</v>
      </c>
      <c r="CG346">
        <v>-0.55582091461700867</v>
      </c>
      <c r="CH346">
        <f t="shared" si="86"/>
        <v>62946.430100412574</v>
      </c>
      <c r="CI346" s="4">
        <f t="shared" si="87"/>
        <v>6.9771063383797224E-2</v>
      </c>
      <c r="CT346">
        <v>301</v>
      </c>
      <c r="CU346">
        <v>11.129352288188418</v>
      </c>
      <c r="CV346">
        <v>-7.9312960404818611E-2</v>
      </c>
      <c r="CW346">
        <v>-0.94559986435941357</v>
      </c>
      <c r="CX346">
        <f t="shared" si="88"/>
        <v>11.208665248593237</v>
      </c>
      <c r="CY346" s="4">
        <f t="shared" si="89"/>
        <v>7.0760397108632469E-3</v>
      </c>
      <c r="DJ346">
        <v>302</v>
      </c>
      <c r="DK346">
        <v>67585.321937624321</v>
      </c>
      <c r="DL346">
        <v>-4490.4013543104084</v>
      </c>
      <c r="DM346">
        <v>-0.57061401379755738</v>
      </c>
      <c r="DN346">
        <f t="shared" si="82"/>
        <v>72075.72329193473</v>
      </c>
      <c r="DO346" s="4">
        <f t="shared" si="83"/>
        <v>6.2301162572070697E-2</v>
      </c>
      <c r="DZ346">
        <v>302</v>
      </c>
      <c r="EA346">
        <v>11.133788293838347</v>
      </c>
      <c r="EB346">
        <v>-8.139274643643013E-2</v>
      </c>
      <c r="EC346">
        <v>-0.97396038389615347</v>
      </c>
      <c r="ED346">
        <f t="shared" si="84"/>
        <v>11.052395547401916</v>
      </c>
      <c r="EE346" s="4">
        <f t="shared" si="85"/>
        <v>7.3642628955279382E-3</v>
      </c>
      <c r="EP346">
        <v>304</v>
      </c>
      <c r="EQ346">
        <v>11.204529867595632</v>
      </c>
      <c r="ER346">
        <v>-0.14737758338037388</v>
      </c>
      <c r="ES346">
        <v>-1.8790149845006816</v>
      </c>
      <c r="ET346">
        <f t="shared" si="78"/>
        <v>11.057152284215258</v>
      </c>
      <c r="EU346" s="4">
        <f t="shared" si="79"/>
        <v>1.3328710647384692E-2</v>
      </c>
      <c r="FF346">
        <v>304</v>
      </c>
      <c r="FG346">
        <v>11.108647744823662</v>
      </c>
      <c r="FH346">
        <v>-5.1495460608403931E-2</v>
      </c>
      <c r="FI346">
        <v>-1.1394511784082024</v>
      </c>
      <c r="FJ346">
        <f t="shared" si="80"/>
        <v>11.057152284215258</v>
      </c>
      <c r="FK346">
        <f t="shared" si="81"/>
        <v>4.6572082290950055E-3</v>
      </c>
    </row>
    <row r="347" spans="2:167" x14ac:dyDescent="0.2">
      <c r="B347" s="81">
        <v>45199</v>
      </c>
      <c r="C347">
        <v>5.9102364843042814</v>
      </c>
      <c r="D347">
        <v>4.8217642691080362</v>
      </c>
      <c r="E347">
        <v>5.398732184292494</v>
      </c>
      <c r="F347">
        <v>6.9766609214415487</v>
      </c>
      <c r="G347">
        <v>0</v>
      </c>
      <c r="H347">
        <v>0</v>
      </c>
      <c r="I347">
        <v>0</v>
      </c>
      <c r="J347">
        <v>1</v>
      </c>
      <c r="K347">
        <v>0</v>
      </c>
      <c r="L347">
        <v>1</v>
      </c>
      <c r="M347">
        <v>1</v>
      </c>
      <c r="N347">
        <v>92</v>
      </c>
      <c r="O347">
        <v>11.394091757467775</v>
      </c>
      <c r="P347" s="74">
        <v>88795.544881452093</v>
      </c>
      <c r="V347" s="81">
        <v>45136</v>
      </c>
      <c r="W347" s="3">
        <v>227.45116282468251</v>
      </c>
      <c r="X347" s="3">
        <v>698.94425437089444</v>
      </c>
      <c r="Y347" s="3">
        <v>142.74106968086977</v>
      </c>
      <c r="Z347" s="3">
        <v>713.30245025401473</v>
      </c>
      <c r="AG347">
        <v>305</v>
      </c>
      <c r="AH347">
        <v>83993.070375367461</v>
      </c>
      <c r="AI347">
        <v>-20446.131864096125</v>
      </c>
      <c r="AJ347">
        <v>-1.1854411797373743</v>
      </c>
      <c r="AK347">
        <f t="shared" si="76"/>
        <v>63546.938511271335</v>
      </c>
      <c r="AL347" s="4">
        <f t="shared" si="77"/>
        <v>0.32174849557024043</v>
      </c>
      <c r="AW347">
        <v>301</v>
      </c>
      <c r="AX347">
        <v>67723.225251366908</v>
      </c>
      <c r="AY347">
        <v>-4776.7951509543345</v>
      </c>
      <c r="AZ347">
        <v>-0.63696714870957583</v>
      </c>
      <c r="BA347">
        <f t="shared" si="90"/>
        <v>62946.430100412574</v>
      </c>
      <c r="BB347" s="4">
        <f t="shared" si="91"/>
        <v>7.5886672895259646E-2</v>
      </c>
      <c r="BN347">
        <v>301</v>
      </c>
      <c r="BO347">
        <v>11.134822065996312</v>
      </c>
      <c r="BP347">
        <v>-8.4782738212712871E-2</v>
      </c>
      <c r="BQ347">
        <v>-1.0487566182867476</v>
      </c>
      <c r="BR347">
        <f t="shared" si="92"/>
        <v>11.050039327783599</v>
      </c>
      <c r="BS347" s="4">
        <f t="shared" si="93"/>
        <v>7.6726186846719996E-3</v>
      </c>
      <c r="CD347">
        <v>302</v>
      </c>
      <c r="CE347">
        <v>67297.737390264505</v>
      </c>
      <c r="CF347">
        <v>-4202.8168069505919</v>
      </c>
      <c r="CG347">
        <v>-0.53189866200147162</v>
      </c>
      <c r="CH347">
        <f t="shared" si="86"/>
        <v>63094.920583313913</v>
      </c>
      <c r="CI347" s="4">
        <f t="shared" si="87"/>
        <v>6.6611016672902659E-2</v>
      </c>
      <c r="CT347">
        <v>302</v>
      </c>
      <c r="CU347">
        <v>11.128856101930623</v>
      </c>
      <c r="CV347">
        <v>-7.6460554528706481E-2</v>
      </c>
      <c r="CW347">
        <v>-0.91159237559865169</v>
      </c>
      <c r="CX347">
        <f t="shared" si="88"/>
        <v>11.205316656459329</v>
      </c>
      <c r="CY347" s="4">
        <f t="shared" si="89"/>
        <v>6.8235960547023567E-3</v>
      </c>
      <c r="DJ347">
        <v>303</v>
      </c>
      <c r="DK347">
        <v>67556.669394417593</v>
      </c>
      <c r="DL347">
        <v>-4311.7086998203376</v>
      </c>
      <c r="DM347">
        <v>-0.54790679349155025</v>
      </c>
      <c r="DN347">
        <f t="shared" si="82"/>
        <v>71868.378094237938</v>
      </c>
      <c r="DO347" s="4">
        <f t="shared" si="83"/>
        <v>5.9994517952896967E-2</v>
      </c>
      <c r="DZ347">
        <v>303</v>
      </c>
      <c r="EA347">
        <v>11.133458467223408</v>
      </c>
      <c r="EB347">
        <v>-7.8687736620379312E-2</v>
      </c>
      <c r="EC347">
        <v>-0.94159174523691624</v>
      </c>
      <c r="ED347">
        <f t="shared" si="84"/>
        <v>11.054770730603028</v>
      </c>
      <c r="EE347" s="4">
        <f t="shared" si="85"/>
        <v>7.1179890146927513E-3</v>
      </c>
      <c r="EP347">
        <v>305</v>
      </c>
      <c r="EQ347">
        <v>11.204720629682189</v>
      </c>
      <c r="ER347">
        <v>-0.14518652871327298</v>
      </c>
      <c r="ES347">
        <v>-1.8510797690024268</v>
      </c>
      <c r="ET347">
        <f t="shared" si="78"/>
        <v>11.059534100968916</v>
      </c>
      <c r="EU347" s="4">
        <f t="shared" si="79"/>
        <v>1.3127725579376198E-2</v>
      </c>
      <c r="FF347">
        <v>305</v>
      </c>
      <c r="FG347">
        <v>11.109602805021231</v>
      </c>
      <c r="FH347">
        <v>-5.0068704052314672E-2</v>
      </c>
      <c r="FI347">
        <v>-1.1078810279535771</v>
      </c>
      <c r="FJ347">
        <f t="shared" si="80"/>
        <v>11.059534100968916</v>
      </c>
      <c r="FK347">
        <f t="shared" si="81"/>
        <v>4.5271983064755139E-3</v>
      </c>
    </row>
    <row r="348" spans="2:167" x14ac:dyDescent="0.2">
      <c r="B348" s="81">
        <v>45206</v>
      </c>
      <c r="C348">
        <v>5.8197115629916834</v>
      </c>
      <c r="D348">
        <v>4.8276356792748674</v>
      </c>
      <c r="E348">
        <v>5.4057673309575049</v>
      </c>
      <c r="F348">
        <v>6.9839163703175329</v>
      </c>
      <c r="G348">
        <v>0</v>
      </c>
      <c r="H348">
        <v>0</v>
      </c>
      <c r="I348">
        <v>0</v>
      </c>
      <c r="J348">
        <v>1</v>
      </c>
      <c r="K348">
        <v>0</v>
      </c>
      <c r="L348">
        <v>1</v>
      </c>
      <c r="M348">
        <v>1</v>
      </c>
      <c r="N348">
        <v>93</v>
      </c>
      <c r="O348">
        <v>11.297774322537135</v>
      </c>
      <c r="P348" s="74">
        <v>80641.954675353409</v>
      </c>
      <c r="V348" s="81">
        <v>45143</v>
      </c>
      <c r="W348" s="3">
        <v>250.19627910715079</v>
      </c>
      <c r="X348" s="3">
        <v>699.51097845724485</v>
      </c>
      <c r="Y348" s="3">
        <v>144.16848037767394</v>
      </c>
      <c r="Z348" s="3">
        <v>720.43547474717388</v>
      </c>
      <c r="AG348">
        <v>306</v>
      </c>
      <c r="AH348">
        <v>85099.412289635671</v>
      </c>
      <c r="AI348">
        <v>-21032.765637352604</v>
      </c>
      <c r="AJ348">
        <v>-1.2194534729606279</v>
      </c>
      <c r="AK348">
        <f t="shared" si="76"/>
        <v>64066.646652283067</v>
      </c>
      <c r="AL348" s="4">
        <f t="shared" si="77"/>
        <v>0.32829509169578308</v>
      </c>
      <c r="AW348">
        <v>302</v>
      </c>
      <c r="AX348">
        <v>67699.127861325222</v>
      </c>
      <c r="AY348">
        <v>-4604.2072780113085</v>
      </c>
      <c r="AZ348">
        <v>-0.61395322371251859</v>
      </c>
      <c r="BA348">
        <f t="shared" si="90"/>
        <v>63094.920583313913</v>
      </c>
      <c r="BB348" s="4">
        <f t="shared" si="91"/>
        <v>7.2972708982677409E-2</v>
      </c>
      <c r="BN348">
        <v>302</v>
      </c>
      <c r="BO348">
        <v>11.134564448731533</v>
      </c>
      <c r="BP348">
        <v>-8.2168901329616517E-2</v>
      </c>
      <c r="BQ348">
        <v>-1.0164236365022756</v>
      </c>
      <c r="BR348">
        <f t="shared" si="92"/>
        <v>11.052395547401916</v>
      </c>
      <c r="BS348" s="4">
        <f t="shared" si="93"/>
        <v>7.4344879331550828E-3</v>
      </c>
      <c r="CD348">
        <v>303</v>
      </c>
      <c r="CE348">
        <v>67258.384014472627</v>
      </c>
      <c r="CF348">
        <v>-4013.4233198753718</v>
      </c>
      <c r="CG348">
        <v>-0.50792946539016504</v>
      </c>
      <c r="CH348">
        <f t="shared" si="86"/>
        <v>63244.960694597255</v>
      </c>
      <c r="CI348" s="4">
        <f t="shared" si="87"/>
        <v>6.3458389028902051E-2</v>
      </c>
      <c r="CT348">
        <v>303</v>
      </c>
      <c r="CU348">
        <v>11.128376860874521</v>
      </c>
      <c r="CV348">
        <v>-7.3606130271492987E-2</v>
      </c>
      <c r="CW348">
        <v>-0.87756082291585313</v>
      </c>
      <c r="CX348">
        <f t="shared" si="88"/>
        <v>11.201982991146014</v>
      </c>
      <c r="CY348" s="4">
        <f t="shared" si="89"/>
        <v>6.5708125364652729E-3</v>
      </c>
      <c r="DJ348">
        <v>304</v>
      </c>
      <c r="DK348">
        <v>67528.573246583706</v>
      </c>
      <c r="DL348">
        <v>-4132.8117886135005</v>
      </c>
      <c r="DM348">
        <v>-0.5251736174333056</v>
      </c>
      <c r="DN348">
        <f t="shared" si="82"/>
        <v>71661.385035197207</v>
      </c>
      <c r="DO348" s="4">
        <f t="shared" si="83"/>
        <v>5.7671391455574414E-2</v>
      </c>
      <c r="DZ348">
        <v>304</v>
      </c>
      <c r="EA348">
        <v>11.13313504541523</v>
      </c>
      <c r="EB348">
        <v>-7.598276119997216E-2</v>
      </c>
      <c r="EC348">
        <v>-0.90922351816219715</v>
      </c>
      <c r="ED348">
        <f t="shared" si="84"/>
        <v>11.057152284215258</v>
      </c>
      <c r="EE348" s="4">
        <f t="shared" si="85"/>
        <v>6.8718200895579659E-3</v>
      </c>
      <c r="EP348">
        <v>306</v>
      </c>
      <c r="EQ348">
        <v>11.152771473503813</v>
      </c>
      <c r="ER348">
        <v>-8.5092299052970333E-2</v>
      </c>
      <c r="ES348">
        <v>-1.0848984039416456</v>
      </c>
      <c r="ET348">
        <f t="shared" si="78"/>
        <v>11.067679174450843</v>
      </c>
      <c r="EU348" s="4">
        <f t="shared" si="79"/>
        <v>7.6883597465854849E-3</v>
      </c>
      <c r="FF348">
        <v>306</v>
      </c>
      <c r="FG348">
        <v>11.127457738650179</v>
      </c>
      <c r="FH348">
        <v>-5.9778564199335804E-2</v>
      </c>
      <c r="FI348">
        <v>-1.3227332004749055</v>
      </c>
      <c r="FJ348">
        <f t="shared" si="80"/>
        <v>11.067679174450843</v>
      </c>
      <c r="FK348">
        <f t="shared" si="81"/>
        <v>5.4011833246243243E-3</v>
      </c>
    </row>
    <row r="349" spans="2:167" x14ac:dyDescent="0.2">
      <c r="B349" s="81">
        <v>45213</v>
      </c>
      <c r="C349">
        <v>5.730579470358685</v>
      </c>
      <c r="D349">
        <v>4.8339375884105804</v>
      </c>
      <c r="E349">
        <v>5.4128229440066988</v>
      </c>
      <c r="F349">
        <v>6.9911913270958204</v>
      </c>
      <c r="G349">
        <v>0</v>
      </c>
      <c r="H349">
        <v>0</v>
      </c>
      <c r="I349">
        <v>0</v>
      </c>
      <c r="J349">
        <v>1</v>
      </c>
      <c r="K349">
        <v>0</v>
      </c>
      <c r="L349">
        <v>1</v>
      </c>
      <c r="M349">
        <v>1</v>
      </c>
      <c r="N349">
        <v>94</v>
      </c>
      <c r="O349">
        <v>11.292169769596907</v>
      </c>
      <c r="P349" s="74">
        <v>80191.256731155328</v>
      </c>
      <c r="V349" s="81">
        <v>45150</v>
      </c>
      <c r="W349" s="3">
        <v>479.00285340594945</v>
      </c>
      <c r="X349" s="3">
        <v>699.56765086587984</v>
      </c>
      <c r="Y349" s="3">
        <v>145.61016518144839</v>
      </c>
      <c r="Z349" s="3">
        <v>727.63982948807893</v>
      </c>
      <c r="AG349">
        <v>307</v>
      </c>
      <c r="AH349">
        <v>85075.021976551929</v>
      </c>
      <c r="AI349">
        <v>-20856.919329107201</v>
      </c>
      <c r="AJ349">
        <v>-1.2092581237139106</v>
      </c>
      <c r="AK349">
        <f t="shared" si="76"/>
        <v>64218.102647444728</v>
      </c>
      <c r="AL349" s="4">
        <f t="shared" si="77"/>
        <v>0.32478255303821418</v>
      </c>
      <c r="AW349">
        <v>303</v>
      </c>
      <c r="AX349">
        <v>67675.030471283506</v>
      </c>
      <c r="AY349">
        <v>-4430.0697766862504</v>
      </c>
      <c r="AZ349">
        <v>-0.59073266176728378</v>
      </c>
      <c r="BA349">
        <f t="shared" si="90"/>
        <v>63244.960694597255</v>
      </c>
      <c r="BB349" s="4">
        <f t="shared" si="91"/>
        <v>7.0046209658956943E-2</v>
      </c>
      <c r="BN349">
        <v>303</v>
      </c>
      <c r="BO349">
        <v>11.134306831466752</v>
      </c>
      <c r="BP349">
        <v>-7.9536100863723647E-2</v>
      </c>
      <c r="BQ349">
        <v>-0.98385607650785734</v>
      </c>
      <c r="BR349">
        <f t="shared" si="92"/>
        <v>11.054770730603028</v>
      </c>
      <c r="BS349" s="4">
        <f t="shared" si="93"/>
        <v>7.1947309267611581E-3</v>
      </c>
      <c r="CD349">
        <v>304</v>
      </c>
      <c r="CE349">
        <v>67220.209337356559</v>
      </c>
      <c r="CF349">
        <v>-3824.4478793863527</v>
      </c>
      <c r="CG349">
        <v>-0.48401317577672875</v>
      </c>
      <c r="CH349">
        <f t="shared" si="86"/>
        <v>63395.761457970206</v>
      </c>
      <c r="CI349" s="4">
        <f t="shared" si="87"/>
        <v>6.0326554826884843E-2</v>
      </c>
      <c r="CT349">
        <v>304</v>
      </c>
      <c r="CU349">
        <v>11.127914565020108</v>
      </c>
      <c r="CV349">
        <v>-7.0762280804849809E-2</v>
      </c>
      <c r="CW349">
        <v>-0.84365534698618394</v>
      </c>
      <c r="CX349">
        <f t="shared" si="88"/>
        <v>11.198676845824957</v>
      </c>
      <c r="CY349" s="4">
        <f t="shared" si="89"/>
        <v>6.3188072822398748E-3</v>
      </c>
      <c r="DJ349">
        <v>305</v>
      </c>
      <c r="DK349">
        <v>67501.012296147921</v>
      </c>
      <c r="DL349">
        <v>-3954.0737848765857</v>
      </c>
      <c r="DM349">
        <v>-0.50246063440950939</v>
      </c>
      <c r="DN349">
        <f t="shared" si="82"/>
        <v>71455.086081024507</v>
      </c>
      <c r="DO349" s="4">
        <f t="shared" si="83"/>
        <v>5.5336491798400098E-2</v>
      </c>
      <c r="DZ349">
        <v>305</v>
      </c>
      <c r="EA349">
        <v>11.132817784398604</v>
      </c>
      <c r="EB349">
        <v>-7.328368342968794E-2</v>
      </c>
      <c r="EC349">
        <v>-0.87692586343979817</v>
      </c>
      <c r="ED349">
        <f t="shared" si="84"/>
        <v>11.059534100968916</v>
      </c>
      <c r="EE349" s="4">
        <f t="shared" si="85"/>
        <v>6.6262902904081307E-3</v>
      </c>
      <c r="EP349">
        <v>307</v>
      </c>
      <c r="EQ349">
        <v>11.152968850384289</v>
      </c>
      <c r="ER349">
        <v>-8.2928427751435052E-2</v>
      </c>
      <c r="ES349">
        <v>-1.057309767278892</v>
      </c>
      <c r="ET349">
        <f t="shared" si="78"/>
        <v>11.070040422632854</v>
      </c>
      <c r="EU349" s="4">
        <f t="shared" si="79"/>
        <v>7.4912488649893916E-3</v>
      </c>
      <c r="FF349">
        <v>307</v>
      </c>
      <c r="FG349">
        <v>11.128421461350618</v>
      </c>
      <c r="FH349">
        <v>-5.83810387177639E-2</v>
      </c>
      <c r="FI349">
        <v>-1.2918098523191903</v>
      </c>
      <c r="FJ349">
        <f t="shared" si="80"/>
        <v>11.070040422632854</v>
      </c>
      <c r="FK349">
        <f t="shared" si="81"/>
        <v>5.2737873114178553E-3</v>
      </c>
    </row>
    <row r="350" spans="2:167" x14ac:dyDescent="0.2">
      <c r="B350" s="81">
        <v>45220</v>
      </c>
      <c r="C350">
        <v>5.6429467772832442</v>
      </c>
      <c r="D350">
        <v>4.8403028506681585</v>
      </c>
      <c r="E350">
        <v>5.419898938459383</v>
      </c>
      <c r="F350">
        <v>6.9984857022550777</v>
      </c>
      <c r="G350">
        <v>0</v>
      </c>
      <c r="H350">
        <v>0</v>
      </c>
      <c r="I350">
        <v>0</v>
      </c>
      <c r="J350">
        <v>1</v>
      </c>
      <c r="K350">
        <v>0</v>
      </c>
      <c r="L350">
        <v>1</v>
      </c>
      <c r="M350">
        <v>1</v>
      </c>
      <c r="N350">
        <v>95</v>
      </c>
      <c r="O350">
        <v>11.286539089376761</v>
      </c>
      <c r="P350" s="74">
        <v>79740.99423971682</v>
      </c>
      <c r="V350" s="81">
        <v>45157</v>
      </c>
      <c r="W350" s="3">
        <v>496.43076362277537</v>
      </c>
      <c r="X350" s="3">
        <v>699.57331810674339</v>
      </c>
      <c r="Y350" s="3">
        <v>147.06626683326175</v>
      </c>
      <c r="Z350" s="3">
        <v>734.91622777836301</v>
      </c>
      <c r="AG350">
        <v>308</v>
      </c>
      <c r="AH350">
        <v>85050.631663468186</v>
      </c>
      <c r="AI350">
        <v>-20681.027133637268</v>
      </c>
      <c r="AJ350">
        <v>-1.1990601139832475</v>
      </c>
      <c r="AK350">
        <f t="shared" si="76"/>
        <v>64369.604529830918</v>
      </c>
      <c r="AL350" s="4">
        <f t="shared" si="77"/>
        <v>0.32128560187212307</v>
      </c>
      <c r="AW350">
        <v>304</v>
      </c>
      <c r="AX350">
        <v>67650.933081241819</v>
      </c>
      <c r="AY350">
        <v>-4255.1716232716135</v>
      </c>
      <c r="AZ350">
        <v>-0.56741066980938415</v>
      </c>
      <c r="BA350">
        <f t="shared" si="90"/>
        <v>63395.761457970206</v>
      </c>
      <c r="BB350" s="4">
        <f t="shared" si="91"/>
        <v>6.7120758949992032E-2</v>
      </c>
      <c r="BN350">
        <v>304</v>
      </c>
      <c r="BO350">
        <v>11.134049214201973</v>
      </c>
      <c r="BP350">
        <v>-7.6896929986714824E-2</v>
      </c>
      <c r="BQ350">
        <v>-0.95120971496774831</v>
      </c>
      <c r="BR350">
        <f t="shared" si="92"/>
        <v>11.057152284215258</v>
      </c>
      <c r="BS350" s="4">
        <f t="shared" si="93"/>
        <v>6.9544967827285661E-3</v>
      </c>
      <c r="CD350">
        <v>305</v>
      </c>
      <c r="CE350">
        <v>67183.213358916313</v>
      </c>
      <c r="CF350">
        <v>-3636.2748476449779</v>
      </c>
      <c r="CG350">
        <v>-0.46019843713704517</v>
      </c>
      <c r="CH350">
        <f t="shared" si="86"/>
        <v>63546.938511271335</v>
      </c>
      <c r="CI350" s="4">
        <f t="shared" si="87"/>
        <v>5.7221873041138099E-2</v>
      </c>
      <c r="CT350">
        <v>305</v>
      </c>
      <c r="CU350">
        <v>11.127469214367386</v>
      </c>
      <c r="CV350">
        <v>-6.7935113398469582E-2</v>
      </c>
      <c r="CW350">
        <v>-0.80994876104676816</v>
      </c>
      <c r="CX350">
        <f t="shared" si="88"/>
        <v>11.195404327765855</v>
      </c>
      <c r="CY350" s="4">
        <f t="shared" si="89"/>
        <v>6.0681250457371065E-3</v>
      </c>
      <c r="DJ350">
        <v>306</v>
      </c>
      <c r="DK350">
        <v>67437.453186796585</v>
      </c>
      <c r="DL350">
        <v>-3370.8065345135183</v>
      </c>
      <c r="DM350">
        <v>-0.42834243414510431</v>
      </c>
      <c r="DN350">
        <f t="shared" si="82"/>
        <v>70808.259721310111</v>
      </c>
      <c r="DO350" s="4">
        <f t="shared" si="83"/>
        <v>4.7604708091689818E-2</v>
      </c>
      <c r="DZ350">
        <v>306</v>
      </c>
      <c r="EA350">
        <v>11.132550584358045</v>
      </c>
      <c r="EB350">
        <v>-6.4871409907201638E-2</v>
      </c>
      <c r="EC350">
        <v>-0.77626307089231572</v>
      </c>
      <c r="ED350">
        <f t="shared" si="84"/>
        <v>11.067679174450843</v>
      </c>
      <c r="EE350" s="4">
        <f t="shared" si="85"/>
        <v>5.8613381256075693E-3</v>
      </c>
      <c r="EP350">
        <v>308</v>
      </c>
      <c r="EQ350">
        <v>11.153169284695551</v>
      </c>
      <c r="ER350">
        <v>-8.0772463370870184E-2</v>
      </c>
      <c r="ES350">
        <v>-1.0298219412187004</v>
      </c>
      <c r="ET350">
        <f t="shared" si="78"/>
        <v>11.072396821324681</v>
      </c>
      <c r="EU350" s="4">
        <f t="shared" si="79"/>
        <v>7.2949393590471699E-3</v>
      </c>
      <c r="FF350">
        <v>308</v>
      </c>
      <c r="FG350">
        <v>11.129388876529827</v>
      </c>
      <c r="FH350">
        <v>-5.6992055205146386E-2</v>
      </c>
      <c r="FI350">
        <v>-1.2610755141553465</v>
      </c>
      <c r="FJ350">
        <f t="shared" si="80"/>
        <v>11.072396821324681</v>
      </c>
      <c r="FK350">
        <f t="shared" si="81"/>
        <v>5.1472193532102802E-3</v>
      </c>
    </row>
    <row r="351" spans="2:167" x14ac:dyDescent="0.2">
      <c r="B351" s="81">
        <v>45227</v>
      </c>
      <c r="C351">
        <v>5.5569221057821601</v>
      </c>
      <c r="D351">
        <v>4.8466949142890865</v>
      </c>
      <c r="E351">
        <v>5.4269952288603918</v>
      </c>
      <c r="F351">
        <v>7.0057994059341251</v>
      </c>
      <c r="G351">
        <v>0</v>
      </c>
      <c r="H351">
        <v>0</v>
      </c>
      <c r="I351">
        <v>0</v>
      </c>
      <c r="J351">
        <v>1</v>
      </c>
      <c r="K351">
        <v>0</v>
      </c>
      <c r="L351">
        <v>1</v>
      </c>
      <c r="M351">
        <v>1</v>
      </c>
      <c r="N351">
        <v>96</v>
      </c>
      <c r="O351">
        <v>11.280877068601507</v>
      </c>
      <c r="P351" s="74">
        <v>79290.774852233168</v>
      </c>
      <c r="V351" s="81">
        <v>45164</v>
      </c>
      <c r="W351" s="3">
        <v>477.29839678780644</v>
      </c>
      <c r="X351" s="3">
        <v>699.57388483082968</v>
      </c>
      <c r="Y351" s="3">
        <v>148.53692950159382</v>
      </c>
      <c r="Z351" s="3">
        <v>742.26539005292909</v>
      </c>
      <c r="AG351">
        <v>309</v>
      </c>
      <c r="AH351">
        <v>85026.241350384444</v>
      </c>
      <c r="AI351">
        <v>-20505.112146289008</v>
      </c>
      <c r="AJ351">
        <v>-1.1888607828079556</v>
      </c>
      <c r="AK351">
        <f t="shared" si="76"/>
        <v>64521.129204095436</v>
      </c>
      <c r="AL351" s="4">
        <f t="shared" si="77"/>
        <v>0.31780460756392742</v>
      </c>
      <c r="AW351">
        <v>305</v>
      </c>
      <c r="AX351">
        <v>67626.835691200104</v>
      </c>
      <c r="AY351">
        <v>-4079.8971799287683</v>
      </c>
      <c r="AZ351">
        <v>-0.54403850104567952</v>
      </c>
      <c r="BA351">
        <f t="shared" si="90"/>
        <v>63546.938511271335</v>
      </c>
      <c r="BB351" s="4">
        <f t="shared" si="91"/>
        <v>6.4202891209387158E-2</v>
      </c>
      <c r="BN351">
        <v>305</v>
      </c>
      <c r="BO351">
        <v>11.133791596937192</v>
      </c>
      <c r="BP351">
        <v>-7.4257495968275578E-2</v>
      </c>
      <c r="BQ351">
        <v>-0.91856009838631214</v>
      </c>
      <c r="BR351">
        <f t="shared" si="92"/>
        <v>11.059534100968916</v>
      </c>
      <c r="BS351" s="4">
        <f t="shared" si="93"/>
        <v>6.7143421495277945E-3</v>
      </c>
      <c r="CD351">
        <v>306</v>
      </c>
      <c r="CE351">
        <v>67601.103416396989</v>
      </c>
      <c r="CF351">
        <v>-3534.456764113922</v>
      </c>
      <c r="CG351">
        <v>-0.44731257870320662</v>
      </c>
      <c r="CH351">
        <f t="shared" si="86"/>
        <v>64066.646652283067</v>
      </c>
      <c r="CI351" s="4">
        <f t="shared" si="87"/>
        <v>5.5168437069867599E-2</v>
      </c>
      <c r="CT351">
        <v>306</v>
      </c>
      <c r="CU351">
        <v>11.13121571678129</v>
      </c>
      <c r="CV351">
        <v>-6.3536542330446366E-2</v>
      </c>
      <c r="CW351">
        <v>-0.75750729140462258</v>
      </c>
      <c r="CX351">
        <f t="shared" si="88"/>
        <v>11.194752259111736</v>
      </c>
      <c r="CY351" s="4">
        <f t="shared" si="89"/>
        <v>5.6755648414400705E-3</v>
      </c>
      <c r="DJ351">
        <v>307</v>
      </c>
      <c r="DK351">
        <v>67410.903705223594</v>
      </c>
      <c r="DL351">
        <v>-3192.8010577788664</v>
      </c>
      <c r="DM351">
        <v>-0.40572253638028505</v>
      </c>
      <c r="DN351">
        <f t="shared" si="82"/>
        <v>70603.704763002461</v>
      </c>
      <c r="DO351" s="4">
        <f t="shared" si="83"/>
        <v>4.5221438003802149E-2</v>
      </c>
      <c r="DZ351">
        <v>307</v>
      </c>
      <c r="EA351">
        <v>11.132244966613317</v>
      </c>
      <c r="EB351">
        <v>-6.2204543980463711E-2</v>
      </c>
      <c r="EC351">
        <v>-0.74435086893911218</v>
      </c>
      <c r="ED351">
        <f t="shared" si="84"/>
        <v>11.070040422632854</v>
      </c>
      <c r="EE351" s="4">
        <f t="shared" si="85"/>
        <v>5.6191794795333941E-3</v>
      </c>
      <c r="EP351">
        <v>309</v>
      </c>
      <c r="EQ351">
        <v>11.153372732070112</v>
      </c>
      <c r="ER351">
        <v>-7.8624698370736823E-2</v>
      </c>
      <c r="ES351">
        <v>-1.0024386545215587</v>
      </c>
      <c r="ET351">
        <f t="shared" si="78"/>
        <v>11.074748033699375</v>
      </c>
      <c r="EU351" s="4">
        <f t="shared" si="79"/>
        <v>7.0994570830405848E-3</v>
      </c>
      <c r="FF351">
        <v>309</v>
      </c>
      <c r="FG351">
        <v>11.130359822461031</v>
      </c>
      <c r="FH351">
        <v>-5.5611788761655845E-2</v>
      </c>
      <c r="FI351">
        <v>-1.2305340604627091</v>
      </c>
      <c r="FJ351">
        <f t="shared" si="80"/>
        <v>11.074748033699375</v>
      </c>
      <c r="FK351">
        <f t="shared" si="81"/>
        <v>5.0214947186549624E-3</v>
      </c>
    </row>
    <row r="352" spans="2:167" x14ac:dyDescent="0.2">
      <c r="B352" s="81">
        <v>45234</v>
      </c>
      <c r="C352">
        <v>5.4726162699056697</v>
      </c>
      <c r="D352">
        <v>4.8531100889391112</v>
      </c>
      <c r="E352">
        <v>5.4341117292924794</v>
      </c>
      <c r="F352">
        <v>7.0131323479439258</v>
      </c>
      <c r="G352">
        <v>0</v>
      </c>
      <c r="H352">
        <v>0</v>
      </c>
      <c r="I352">
        <v>0</v>
      </c>
      <c r="J352">
        <v>1</v>
      </c>
      <c r="K352">
        <v>0</v>
      </c>
      <c r="L352">
        <v>1</v>
      </c>
      <c r="M352">
        <v>1</v>
      </c>
      <c r="N352">
        <v>97</v>
      </c>
      <c r="O352">
        <v>11.26199830621057</v>
      </c>
      <c r="P352" s="74">
        <v>77807.904573759937</v>
      </c>
      <c r="V352" s="81">
        <v>45171</v>
      </c>
      <c r="W352" s="3">
        <v>480.17144968044244</v>
      </c>
      <c r="X352" s="3">
        <v>699.5739415032383</v>
      </c>
      <c r="Y352" s="3">
        <v>150.02229879660948</v>
      </c>
      <c r="Z352" s="3">
        <v>749.68804395120594</v>
      </c>
      <c r="AG352">
        <v>310</v>
      </c>
      <c r="AH352">
        <v>83952.140081252015</v>
      </c>
      <c r="AI352">
        <v>-19632.704892601949</v>
      </c>
      <c r="AJ352">
        <v>-1.1382797002395562</v>
      </c>
      <c r="AK352">
        <f t="shared" si="76"/>
        <v>64319.435188650066</v>
      </c>
      <c r="AL352" s="4">
        <f t="shared" si="77"/>
        <v>0.30523752012154443</v>
      </c>
      <c r="AW352">
        <v>306</v>
      </c>
      <c r="AX352">
        <v>68740.996397436713</v>
      </c>
      <c r="AY352">
        <v>-4674.3497451536459</v>
      </c>
      <c r="AZ352">
        <v>-0.62330645027702458</v>
      </c>
      <c r="BA352">
        <f t="shared" si="90"/>
        <v>64066.646652283067</v>
      </c>
      <c r="BB352" s="4">
        <f t="shared" si="91"/>
        <v>7.2960736817135594E-2</v>
      </c>
      <c r="BN352">
        <v>306</v>
      </c>
      <c r="BO352">
        <v>11.147609234626422</v>
      </c>
      <c r="BP352">
        <v>-7.9930060175579243E-2</v>
      </c>
      <c r="BQ352">
        <v>-0.98872932599654029</v>
      </c>
      <c r="BR352">
        <f t="shared" si="92"/>
        <v>11.067679174450843</v>
      </c>
      <c r="BS352" s="4">
        <f t="shared" si="93"/>
        <v>7.2219350521194716E-3</v>
      </c>
      <c r="CD352">
        <v>307</v>
      </c>
      <c r="CE352">
        <v>67566.46483530839</v>
      </c>
      <c r="CF352">
        <v>-3348.3621878636623</v>
      </c>
      <c r="CG352">
        <v>-0.42376088452763711</v>
      </c>
      <c r="CH352">
        <f t="shared" si="86"/>
        <v>64218.102647444728</v>
      </c>
      <c r="CI352" s="4">
        <f t="shared" si="87"/>
        <v>5.2140472076013529E-2</v>
      </c>
      <c r="CT352">
        <v>307</v>
      </c>
      <c r="CU352">
        <v>11.130804256531951</v>
      </c>
      <c r="CV352">
        <v>-6.0763833899097008E-2</v>
      </c>
      <c r="CW352">
        <v>-0.72444998647980396</v>
      </c>
      <c r="CX352">
        <f t="shared" si="88"/>
        <v>11.191568090431048</v>
      </c>
      <c r="CY352" s="4">
        <f t="shared" si="89"/>
        <v>5.429429853628015E-3</v>
      </c>
      <c r="DJ352">
        <v>308</v>
      </c>
      <c r="DK352">
        <v>67384.832618810935</v>
      </c>
      <c r="DL352">
        <v>-3015.2280889800168</v>
      </c>
      <c r="DM352">
        <v>-0.3831575992013409</v>
      </c>
      <c r="DN352">
        <f t="shared" si="82"/>
        <v>70400.060707790952</v>
      </c>
      <c r="DO352" s="4">
        <f t="shared" si="83"/>
        <v>4.2829907512371375E-2</v>
      </c>
      <c r="DZ352">
        <v>308</v>
      </c>
      <c r="EA352">
        <v>11.131944855795329</v>
      </c>
      <c r="EB352">
        <v>-5.9548034470648048E-2</v>
      </c>
      <c r="EC352">
        <v>-0.71256259375141329</v>
      </c>
      <c r="ED352">
        <f t="shared" si="84"/>
        <v>11.072396821324681</v>
      </c>
      <c r="EE352" s="4">
        <f t="shared" si="85"/>
        <v>5.3780618082584072E-3</v>
      </c>
      <c r="EP352">
        <v>310</v>
      </c>
      <c r="EQ352">
        <v>11.153579185057223</v>
      </c>
      <c r="ER352">
        <v>-8.1962062513918355E-2</v>
      </c>
      <c r="ES352">
        <v>-1.0449889331320334</v>
      </c>
      <c r="ET352">
        <f t="shared" si="78"/>
        <v>11.071617122543305</v>
      </c>
      <c r="EU352" s="4">
        <f t="shared" si="79"/>
        <v>7.4028989267550215E-3</v>
      </c>
      <c r="FF352">
        <v>310</v>
      </c>
      <c r="FG352">
        <v>11.131334215926092</v>
      </c>
      <c r="FH352">
        <v>-5.9717093382786857E-2</v>
      </c>
      <c r="FI352">
        <v>-1.3213730224412135</v>
      </c>
      <c r="FJ352">
        <f t="shared" si="80"/>
        <v>11.071617122543305</v>
      </c>
      <c r="FK352">
        <f t="shared" si="81"/>
        <v>5.3937101257949755E-3</v>
      </c>
    </row>
    <row r="353" spans="2:167" x14ac:dyDescent="0.2">
      <c r="B353" s="81">
        <v>45241</v>
      </c>
      <c r="C353">
        <v>5.3901413989448823</v>
      </c>
      <c r="D353">
        <v>4.8595479490149325</v>
      </c>
      <c r="E353">
        <v>5.4412483533886942</v>
      </c>
      <c r="F353">
        <v>7.0204844377795244</v>
      </c>
      <c r="G353">
        <v>0</v>
      </c>
      <c r="H353">
        <v>0</v>
      </c>
      <c r="I353">
        <v>0</v>
      </c>
      <c r="J353">
        <v>1</v>
      </c>
      <c r="K353">
        <v>0</v>
      </c>
      <c r="L353">
        <v>1</v>
      </c>
      <c r="M353">
        <v>1</v>
      </c>
      <c r="N353">
        <v>98</v>
      </c>
      <c r="O353">
        <v>11.256195267671789</v>
      </c>
      <c r="P353" s="74">
        <v>77357.689874944394</v>
      </c>
      <c r="V353" s="81">
        <v>45178</v>
      </c>
      <c r="W353" s="3">
        <v>437.21459396953986</v>
      </c>
      <c r="X353" s="3">
        <v>138.81762929796744</v>
      </c>
      <c r="Y353" s="3">
        <v>151.52252178457542</v>
      </c>
      <c r="Z353" s="3">
        <v>757.18492438914132</v>
      </c>
      <c r="AG353">
        <v>311</v>
      </c>
      <c r="AH353">
        <v>83927.749768168273</v>
      </c>
      <c r="AI353">
        <v>-19456.772922577293</v>
      </c>
      <c r="AJ353">
        <v>-1.1280793844299051</v>
      </c>
      <c r="AK353">
        <f t="shared" si="76"/>
        <v>64470.97684559098</v>
      </c>
      <c r="AL353" s="4">
        <f t="shared" si="77"/>
        <v>0.30179119154928541</v>
      </c>
      <c r="AW353">
        <v>307</v>
      </c>
      <c r="AX353">
        <v>68716.899007394997</v>
      </c>
      <c r="AY353">
        <v>-4498.7963599502691</v>
      </c>
      <c r="AZ353">
        <v>-0.59989708569563405</v>
      </c>
      <c r="BA353">
        <f t="shared" si="90"/>
        <v>64218.102647444728</v>
      </c>
      <c r="BB353" s="4">
        <f t="shared" si="91"/>
        <v>7.005495607132016E-2</v>
      </c>
      <c r="BN353">
        <v>307</v>
      </c>
      <c r="BO353">
        <v>11.147351617361641</v>
      </c>
      <c r="BP353">
        <v>-7.7311194728787669E-2</v>
      </c>
      <c r="BQ353">
        <v>-0.95633414122633076</v>
      </c>
      <c r="BR353">
        <f t="shared" si="92"/>
        <v>11.070040422632854</v>
      </c>
      <c r="BS353" s="4">
        <f t="shared" si="93"/>
        <v>6.9838222605514465E-3</v>
      </c>
      <c r="CD353">
        <v>308</v>
      </c>
      <c r="CE353">
        <v>67533.004952895601</v>
      </c>
      <c r="CF353">
        <v>-3163.4004230646824</v>
      </c>
      <c r="CG353">
        <v>-0.40035255631896843</v>
      </c>
      <c r="CH353">
        <f t="shared" si="86"/>
        <v>64369.604529830918</v>
      </c>
      <c r="CI353" s="4">
        <f t="shared" si="87"/>
        <v>4.9144319685833431E-2</v>
      </c>
      <c r="CT353">
        <v>308</v>
      </c>
      <c r="CU353">
        <v>11.130409741484302</v>
      </c>
      <c r="CV353">
        <v>-5.8012920159621117E-2</v>
      </c>
      <c r="CW353">
        <v>-0.69165252632151675</v>
      </c>
      <c r="CX353">
        <f t="shared" si="88"/>
        <v>11.188422661643923</v>
      </c>
      <c r="CY353" s="4">
        <f t="shared" si="89"/>
        <v>5.1850847893421675E-3</v>
      </c>
      <c r="DJ353">
        <v>309</v>
      </c>
      <c r="DK353">
        <v>67359.222991866161</v>
      </c>
      <c r="DL353">
        <v>-2838.0937877707256</v>
      </c>
      <c r="DM353">
        <v>-0.36064840534114501</v>
      </c>
      <c r="DN353">
        <f t="shared" si="82"/>
        <v>70197.316779636894</v>
      </c>
      <c r="DO353" s="4">
        <f t="shared" si="83"/>
        <v>4.0430231780511847E-2</v>
      </c>
      <c r="DZ353">
        <v>309</v>
      </c>
      <c r="EA353">
        <v>11.131650056953074</v>
      </c>
      <c r="EB353">
        <v>-5.690202325369853E-2</v>
      </c>
      <c r="EC353">
        <v>-0.68089994304252643</v>
      </c>
      <c r="ED353">
        <f t="shared" si="84"/>
        <v>11.074748033699375</v>
      </c>
      <c r="EE353" s="4">
        <f t="shared" si="85"/>
        <v>5.1379970975909553E-3</v>
      </c>
      <c r="EP353">
        <v>311</v>
      </c>
      <c r="EQ353">
        <v>11.153788654844938</v>
      </c>
      <c r="ER353">
        <v>-7.981822471476363E-2</v>
      </c>
      <c r="ES353">
        <v>-1.0176557169362308</v>
      </c>
      <c r="ET353">
        <f t="shared" si="78"/>
        <v>11.073970430130174</v>
      </c>
      <c r="EU353" s="4">
        <f t="shared" si="79"/>
        <v>7.2077332351902779E-3</v>
      </c>
      <c r="FF353">
        <v>311</v>
      </c>
      <c r="FG353">
        <v>11.132312012667937</v>
      </c>
      <c r="FH353">
        <v>-5.8341582537762449E-2</v>
      </c>
      <c r="FI353">
        <v>-1.2909367969029075</v>
      </c>
      <c r="FJ353">
        <f t="shared" si="80"/>
        <v>11.073970430130174</v>
      </c>
      <c r="FK353">
        <f t="shared" si="81"/>
        <v>5.2683527471796441E-3</v>
      </c>
    </row>
    <row r="354" spans="2:167" x14ac:dyDescent="0.2">
      <c r="B354" s="81">
        <v>45248</v>
      </c>
      <c r="C354">
        <v>5.3096098060105232</v>
      </c>
      <c r="D354">
        <v>4.8660083925669761</v>
      </c>
      <c r="E354">
        <v>5.4484050143447318</v>
      </c>
      <c r="F354">
        <v>7.0278555846319293</v>
      </c>
      <c r="G354">
        <v>0</v>
      </c>
      <c r="H354">
        <v>0</v>
      </c>
      <c r="I354">
        <v>0</v>
      </c>
      <c r="J354">
        <v>1</v>
      </c>
      <c r="K354">
        <v>0</v>
      </c>
      <c r="L354">
        <v>1</v>
      </c>
      <c r="M354">
        <v>1</v>
      </c>
      <c r="N354">
        <v>99</v>
      </c>
      <c r="O354">
        <v>11.250358357764515</v>
      </c>
      <c r="P354" s="74">
        <v>76907.475217921106</v>
      </c>
      <c r="V354" s="81">
        <v>45185</v>
      </c>
      <c r="W354" s="3">
        <v>393.99916349830005</v>
      </c>
      <c r="X354" s="3">
        <v>83.430600428916804</v>
      </c>
      <c r="Y354" s="3">
        <v>153.0377470024211</v>
      </c>
      <c r="Z354" s="3">
        <v>764.75677363192904</v>
      </c>
      <c r="AG354">
        <v>312</v>
      </c>
      <c r="AH354">
        <v>83903.35945508453</v>
      </c>
      <c r="AI354">
        <v>-19280.838131804885</v>
      </c>
      <c r="AJ354">
        <v>-1.1178789050768239</v>
      </c>
      <c r="AK354">
        <f t="shared" si="76"/>
        <v>64622.521323279645</v>
      </c>
      <c r="AL354" s="4">
        <f t="shared" si="77"/>
        <v>0.2983609697825137</v>
      </c>
      <c r="AW354">
        <v>308</v>
      </c>
      <c r="AX354">
        <v>68692.801617353311</v>
      </c>
      <c r="AY354">
        <v>-4323.1970875223924</v>
      </c>
      <c r="AZ354">
        <v>-0.57648160223042522</v>
      </c>
      <c r="BA354">
        <f t="shared" si="90"/>
        <v>64369.604529830918</v>
      </c>
      <c r="BB354" s="4">
        <f t="shared" si="91"/>
        <v>6.7162088676789772E-2</v>
      </c>
      <c r="BN354">
        <v>308</v>
      </c>
      <c r="BO354">
        <v>11.147094000096862</v>
      </c>
      <c r="BP354">
        <v>-7.4697178772181516E-2</v>
      </c>
      <c r="BQ354">
        <v>-0.9239989443149057</v>
      </c>
      <c r="BR354">
        <f t="shared" si="92"/>
        <v>11.072396821324681</v>
      </c>
      <c r="BS354" s="4">
        <f t="shared" si="93"/>
        <v>6.7462519613025289E-3</v>
      </c>
      <c r="CD354">
        <v>309</v>
      </c>
      <c r="CE354">
        <v>67500.723769158634</v>
      </c>
      <c r="CF354">
        <v>-2979.5945650631984</v>
      </c>
      <c r="CG354">
        <v>-0.37709051697018292</v>
      </c>
      <c r="CH354">
        <f t="shared" si="86"/>
        <v>64521.129204095436</v>
      </c>
      <c r="CI354" s="4">
        <f t="shared" si="87"/>
        <v>4.6180136674887434E-2</v>
      </c>
      <c r="CT354">
        <v>309</v>
      </c>
      <c r="CU354">
        <v>11.130032171638343</v>
      </c>
      <c r="CV354">
        <v>-5.5284137938967248E-2</v>
      </c>
      <c r="CW354">
        <v>-0.65911892671123273</v>
      </c>
      <c r="CX354">
        <f t="shared" si="88"/>
        <v>11.18531630957731</v>
      </c>
      <c r="CY354" s="4">
        <f t="shared" si="89"/>
        <v>4.9425636619351374E-3</v>
      </c>
      <c r="DJ354">
        <v>310</v>
      </c>
      <c r="DK354">
        <v>66891.751812358008</v>
      </c>
      <c r="DL354">
        <v>-2572.3166237079422</v>
      </c>
      <c r="DM354">
        <v>-0.32687499347986015</v>
      </c>
      <c r="DN354">
        <f t="shared" si="82"/>
        <v>69464.068436065951</v>
      </c>
      <c r="DO354" s="4">
        <f t="shared" si="83"/>
        <v>3.7030894988183384E-2</v>
      </c>
      <c r="DZ354">
        <v>310</v>
      </c>
      <c r="EA354">
        <v>11.126847789707853</v>
      </c>
      <c r="EB354">
        <v>-5.5230667164547498E-2</v>
      </c>
      <c r="EC354">
        <v>-0.66090019257965071</v>
      </c>
      <c r="ED354">
        <f t="shared" si="84"/>
        <v>11.071617122543305</v>
      </c>
      <c r="EE354" s="4">
        <f t="shared" si="85"/>
        <v>4.9884914329353398E-3</v>
      </c>
      <c r="EP354">
        <v>312</v>
      </c>
      <c r="EQ354">
        <v>11.154001162113063</v>
      </c>
      <c r="ER354">
        <v>-7.768290580339432E-2</v>
      </c>
      <c r="ES354">
        <v>-0.99043111371556936</v>
      </c>
      <c r="ET354">
        <f t="shared" si="78"/>
        <v>11.076318256309669</v>
      </c>
      <c r="EU354" s="4">
        <f t="shared" si="79"/>
        <v>7.0134230532010889E-3</v>
      </c>
      <c r="FF354">
        <v>312</v>
      </c>
      <c r="FG354">
        <v>11.133293187730485</v>
      </c>
      <c r="FH354">
        <v>-5.6974931420816333E-2</v>
      </c>
      <c r="FI354">
        <v>-1.2606966124812344</v>
      </c>
      <c r="FJ354">
        <f t="shared" si="80"/>
        <v>11.076318256309669</v>
      </c>
      <c r="FK354">
        <f t="shared" si="81"/>
        <v>5.1438510615529065E-3</v>
      </c>
    </row>
    <row r="355" spans="2:167" x14ac:dyDescent="0.2">
      <c r="B355" s="81">
        <v>45255</v>
      </c>
      <c r="C355">
        <v>5.2311326941790526</v>
      </c>
      <c r="D355">
        <v>4.8724913490646635</v>
      </c>
      <c r="E355">
        <v>5.4555816249312512</v>
      </c>
      <c r="F355">
        <v>7.0352456973999349</v>
      </c>
      <c r="G355">
        <v>0</v>
      </c>
      <c r="H355">
        <v>0</v>
      </c>
      <c r="I355">
        <v>0</v>
      </c>
      <c r="J355">
        <v>1</v>
      </c>
      <c r="K355">
        <v>0</v>
      </c>
      <c r="L355">
        <v>1</v>
      </c>
      <c r="M355">
        <v>1</v>
      </c>
      <c r="N355">
        <v>100</v>
      </c>
      <c r="O355">
        <v>11.244487178267379</v>
      </c>
      <c r="P355" s="74">
        <v>76457.260565033852</v>
      </c>
      <c r="V355" s="81">
        <v>45192</v>
      </c>
      <c r="W355" s="3">
        <v>354.64985004104142</v>
      </c>
      <c r="X355" s="3">
        <v>78.587385917002933</v>
      </c>
      <c r="Y355" s="3">
        <v>154.56812447244528</v>
      </c>
      <c r="Z355" s="3">
        <v>772.40434136747569</v>
      </c>
      <c r="AG355">
        <v>313</v>
      </c>
      <c r="AH355">
        <v>83878.969142000788</v>
      </c>
      <c r="AI355">
        <v>-19104.90192733072</v>
      </c>
      <c r="AJ355">
        <v>-1.1076783437590809</v>
      </c>
      <c r="AK355">
        <f t="shared" si="76"/>
        <v>64774.067214670067</v>
      </c>
      <c r="AL355" s="4">
        <f t="shared" si="77"/>
        <v>0.29494677034891875</v>
      </c>
      <c r="AW355">
        <v>309</v>
      </c>
      <c r="AX355">
        <v>68668.704227311595</v>
      </c>
      <c r="AY355">
        <v>-4147.575023216159</v>
      </c>
      <c r="AZ355">
        <v>-0.55306307955643486</v>
      </c>
      <c r="BA355">
        <f t="shared" si="90"/>
        <v>64521.129204095436</v>
      </c>
      <c r="BB355" s="4">
        <f t="shared" si="91"/>
        <v>6.4282430800248522E-2</v>
      </c>
      <c r="BN355">
        <v>309</v>
      </c>
      <c r="BO355">
        <v>11.146836382832081</v>
      </c>
      <c r="BP355">
        <v>-7.2088349132705787E-2</v>
      </c>
      <c r="BQ355">
        <v>-0.89172790178832051</v>
      </c>
      <c r="BR355">
        <f t="shared" si="92"/>
        <v>11.074748033699375</v>
      </c>
      <c r="BS355" s="4">
        <f t="shared" si="93"/>
        <v>6.5092541079352769E-3</v>
      </c>
      <c r="CD355">
        <v>310</v>
      </c>
      <c r="CE355">
        <v>66537.656654898034</v>
      </c>
      <c r="CF355">
        <v>-2218.2214662479673</v>
      </c>
      <c r="CG355">
        <v>-0.28073291892451191</v>
      </c>
      <c r="CH355">
        <f t="shared" si="86"/>
        <v>64319.435188650066</v>
      </c>
      <c r="CI355" s="4">
        <f t="shared" si="87"/>
        <v>3.4487576884683201E-2</v>
      </c>
      <c r="CT355">
        <v>310</v>
      </c>
      <c r="CU355">
        <v>11.119723445984949</v>
      </c>
      <c r="CV355">
        <v>-4.8106323441643895E-2</v>
      </c>
      <c r="CW355">
        <v>-0.57354223936501636</v>
      </c>
      <c r="CX355">
        <f t="shared" si="88"/>
        <v>11.167829769426593</v>
      </c>
      <c r="CY355" s="4">
        <f t="shared" si="89"/>
        <v>4.3075802940103275E-3</v>
      </c>
      <c r="DJ355">
        <v>311</v>
      </c>
      <c r="DK355">
        <v>66867.01777161198</v>
      </c>
      <c r="DL355">
        <v>-2396.0409260209999</v>
      </c>
      <c r="DM355">
        <v>-0.30447490594747123</v>
      </c>
      <c r="DN355">
        <f t="shared" si="82"/>
        <v>69263.05869763298</v>
      </c>
      <c r="DO355" s="4">
        <f t="shared" si="83"/>
        <v>3.4593345588171127E-2</v>
      </c>
      <c r="DZ355">
        <v>311</v>
      </c>
      <c r="EA355">
        <v>11.126563069958051</v>
      </c>
      <c r="EB355">
        <v>-5.2592639827876653E-2</v>
      </c>
      <c r="EC355">
        <v>-0.6293330784319644</v>
      </c>
      <c r="ED355">
        <f t="shared" si="84"/>
        <v>11.073970430130174</v>
      </c>
      <c r="EE355" s="4">
        <f t="shared" si="85"/>
        <v>4.7492125935953422E-3</v>
      </c>
      <c r="EP355">
        <v>313</v>
      </c>
      <c r="EQ355">
        <v>11.15421673245439</v>
      </c>
      <c r="ER355">
        <v>-7.5556127518810356E-2</v>
      </c>
      <c r="ES355">
        <v>-0.96331540063504062</v>
      </c>
      <c r="ET355">
        <f t="shared" si="78"/>
        <v>11.07866060493558</v>
      </c>
      <c r="EU355" s="4">
        <f t="shared" si="79"/>
        <v>6.8199695083311649E-3</v>
      </c>
      <c r="FF355">
        <v>313</v>
      </c>
      <c r="FG355">
        <v>11.134277725684607</v>
      </c>
      <c r="FH355">
        <v>-5.5617120749026583E-2</v>
      </c>
      <c r="FI355">
        <v>-1.2306520424988161</v>
      </c>
      <c r="FJ355">
        <f t="shared" si="80"/>
        <v>11.07866060493558</v>
      </c>
      <c r="FK355">
        <f t="shared" si="81"/>
        <v>5.0202025977985976E-3</v>
      </c>
    </row>
    <row r="356" spans="2:167" x14ac:dyDescent="0.2">
      <c r="B356" s="81">
        <v>45262</v>
      </c>
      <c r="C356">
        <v>4.6853071092478444</v>
      </c>
      <c r="D356">
        <v>4.8789967503691294</v>
      </c>
      <c r="E356">
        <v>5.4627780975061713</v>
      </c>
      <c r="F356">
        <v>7.0426546847018869</v>
      </c>
      <c r="G356">
        <v>0</v>
      </c>
      <c r="H356">
        <v>0</v>
      </c>
      <c r="I356">
        <v>0</v>
      </c>
      <c r="J356">
        <v>1</v>
      </c>
      <c r="K356">
        <v>0</v>
      </c>
      <c r="L356">
        <v>2</v>
      </c>
      <c r="M356">
        <v>0</v>
      </c>
      <c r="N356">
        <v>101</v>
      </c>
      <c r="O356">
        <v>11.180817123828348</v>
      </c>
      <c r="P356" s="74">
        <v>71740.959366931056</v>
      </c>
      <c r="V356" s="81">
        <v>45199</v>
      </c>
      <c r="W356" s="3">
        <v>319.18992532619444</v>
      </c>
      <c r="X356" s="3">
        <v>78.805507724552655</v>
      </c>
      <c r="Y356" s="3">
        <v>156.11380571716973</v>
      </c>
      <c r="Z356" s="3">
        <v>780.12838478060962</v>
      </c>
      <c r="AG356">
        <v>314</v>
      </c>
      <c r="AH356">
        <v>82939.367957335591</v>
      </c>
      <c r="AI356">
        <v>-18013.754139439174</v>
      </c>
      <c r="AJ356">
        <v>-1.0444149583156277</v>
      </c>
      <c r="AK356">
        <f t="shared" si="76"/>
        <v>64925.613817896417</v>
      </c>
      <c r="AL356" s="4">
        <f t="shared" si="77"/>
        <v>0.27745219613886457</v>
      </c>
      <c r="AW356">
        <v>310</v>
      </c>
      <c r="AX356">
        <v>67592.496165530581</v>
      </c>
      <c r="AY356">
        <v>-3273.0609768805152</v>
      </c>
      <c r="AZ356">
        <v>-0.43645001556737079</v>
      </c>
      <c r="BA356">
        <f t="shared" si="90"/>
        <v>64319.435188650066</v>
      </c>
      <c r="BB356" s="4">
        <f t="shared" si="91"/>
        <v>5.0887588911198739E-2</v>
      </c>
      <c r="BN356">
        <v>310</v>
      </c>
      <c r="BO356">
        <v>11.134884573043891</v>
      </c>
      <c r="BP356">
        <v>-6.3267450500585909E-2</v>
      </c>
      <c r="BQ356">
        <v>-0.78261399470428283</v>
      </c>
      <c r="BR356">
        <f t="shared" si="92"/>
        <v>11.071617122543305</v>
      </c>
      <c r="BS356" s="4">
        <f t="shared" si="93"/>
        <v>5.7143820817073645E-3</v>
      </c>
      <c r="CD356">
        <v>311</v>
      </c>
      <c r="CE356">
        <v>66507.732868512729</v>
      </c>
      <c r="CF356">
        <v>-2036.7560229217488</v>
      </c>
      <c r="CG356">
        <v>-0.25776707698129581</v>
      </c>
      <c r="CH356">
        <f t="shared" si="86"/>
        <v>64470.97684559098</v>
      </c>
      <c r="CI356" s="4">
        <f t="shared" si="87"/>
        <v>3.1591828177193776E-2</v>
      </c>
      <c r="CT356">
        <v>311</v>
      </c>
      <c r="CU356">
        <v>11.119379766542373</v>
      </c>
      <c r="CV356">
        <v>-4.5409336412198797E-2</v>
      </c>
      <c r="CW356">
        <v>-0.54138771435163102</v>
      </c>
      <c r="CX356">
        <f t="shared" si="88"/>
        <v>11.164789102954572</v>
      </c>
      <c r="CY356" s="4">
        <f t="shared" si="89"/>
        <v>4.0671915961387924E-3</v>
      </c>
      <c r="DJ356">
        <v>312</v>
      </c>
      <c r="DK356">
        <v>66842.699448768341</v>
      </c>
      <c r="DL356">
        <v>-2220.1781254886955</v>
      </c>
      <c r="DM356">
        <v>-0.28212728697726713</v>
      </c>
      <c r="DN356">
        <f t="shared" si="82"/>
        <v>69062.877574257029</v>
      </c>
      <c r="DO356" s="4">
        <f t="shared" si="83"/>
        <v>3.2147199819491053E-2</v>
      </c>
      <c r="DZ356">
        <v>312</v>
      </c>
      <c r="EA356">
        <v>11.126283135641344</v>
      </c>
      <c r="EB356">
        <v>-4.9964879331675149E-2</v>
      </c>
      <c r="EC356">
        <v>-0.5978888191616808</v>
      </c>
      <c r="ED356">
        <f t="shared" si="84"/>
        <v>11.076318256309669</v>
      </c>
      <c r="EE356" s="4">
        <f t="shared" si="85"/>
        <v>4.5109645800591232E-3</v>
      </c>
      <c r="EP356">
        <v>314</v>
      </c>
      <c r="EQ356">
        <v>11.154435394082105</v>
      </c>
      <c r="ER356">
        <v>-7.3437903334831134E-2</v>
      </c>
      <c r="ES356">
        <v>-0.93630874948134335</v>
      </c>
      <c r="ET356">
        <f t="shared" si="78"/>
        <v>11.080997490747274</v>
      </c>
      <c r="EU356" s="4">
        <f t="shared" si="79"/>
        <v>6.6273729775818829E-3</v>
      </c>
      <c r="FF356">
        <v>314</v>
      </c>
      <c r="FG356">
        <v>11.135265615768517</v>
      </c>
      <c r="FH356">
        <v>-5.4268125021243563E-2</v>
      </c>
      <c r="FI356">
        <v>-1.2008025226862069</v>
      </c>
      <c r="FJ356">
        <f t="shared" si="80"/>
        <v>11.080997490747274</v>
      </c>
      <c r="FK356">
        <f t="shared" si="81"/>
        <v>4.8974043236232031E-3</v>
      </c>
    </row>
    <row r="357" spans="2:167" x14ac:dyDescent="0.2">
      <c r="B357" s="81">
        <v>45269</v>
      </c>
      <c r="C357">
        <v>4.7346702252745292</v>
      </c>
      <c r="D357">
        <v>4.8855245278594541</v>
      </c>
      <c r="E357">
        <v>5.469994344026925</v>
      </c>
      <c r="F357">
        <v>7.0500824548873799</v>
      </c>
      <c r="G357">
        <v>0</v>
      </c>
      <c r="H357">
        <v>0</v>
      </c>
      <c r="I357">
        <v>0</v>
      </c>
      <c r="J357">
        <v>1</v>
      </c>
      <c r="K357">
        <v>0</v>
      </c>
      <c r="L357">
        <v>2</v>
      </c>
      <c r="M357">
        <v>0</v>
      </c>
      <c r="N357">
        <v>102</v>
      </c>
      <c r="O357">
        <v>11.189991182416605</v>
      </c>
      <c r="P357" s="74">
        <v>72402.143364424555</v>
      </c>
      <c r="V357" s="81">
        <v>45206</v>
      </c>
      <c r="W357" s="3">
        <v>287.27143882250067</v>
      </c>
      <c r="X357" s="3">
        <v>79.536787596636159</v>
      </c>
      <c r="Y357" s="3">
        <v>157.67494377434141</v>
      </c>
      <c r="Z357" s="3">
        <v>787.92966862803712</v>
      </c>
      <c r="AG357">
        <v>315</v>
      </c>
      <c r="AH357">
        <v>82914.977644251849</v>
      </c>
      <c r="AI357">
        <v>-17837.816862429798</v>
      </c>
      <c r="AJ357">
        <v>-1.0342143348136332</v>
      </c>
      <c r="AK357">
        <f t="shared" si="76"/>
        <v>65077.160781822051</v>
      </c>
      <c r="AL357" s="4">
        <f t="shared" si="77"/>
        <v>0.2741025676002205</v>
      </c>
      <c r="AW357">
        <v>311</v>
      </c>
      <c r="AX357">
        <v>67568.398775488895</v>
      </c>
      <c r="AY357">
        <v>-3097.4219298979151</v>
      </c>
      <c r="AZ357">
        <v>-0.41302922831920447</v>
      </c>
      <c r="BA357">
        <f t="shared" si="90"/>
        <v>64470.97684559098</v>
      </c>
      <c r="BB357" s="4">
        <f t="shared" si="91"/>
        <v>4.8043663698725862E-2</v>
      </c>
      <c r="BN357">
        <v>311</v>
      </c>
      <c r="BO357">
        <v>11.13462695577911</v>
      </c>
      <c r="BP357">
        <v>-6.0656525648935755E-2</v>
      </c>
      <c r="BQ357">
        <v>-0.75031703454775356</v>
      </c>
      <c r="BR357">
        <f t="shared" si="92"/>
        <v>11.073970430130174</v>
      </c>
      <c r="BS357" s="4">
        <f t="shared" si="93"/>
        <v>5.4773963892752369E-3</v>
      </c>
      <c r="CD357">
        <v>312</v>
      </c>
      <c r="CE357">
        <v>66478.987780803218</v>
      </c>
      <c r="CF357">
        <v>-1856.4664575235729</v>
      </c>
      <c r="CG357">
        <v>-0.23495005139751951</v>
      </c>
      <c r="CH357">
        <f t="shared" si="86"/>
        <v>64622.521323279645</v>
      </c>
      <c r="CI357" s="4">
        <f t="shared" si="87"/>
        <v>2.8727855544918187E-2</v>
      </c>
      <c r="CT357">
        <v>312</v>
      </c>
      <c r="CU357">
        <v>11.119053032301487</v>
      </c>
      <c r="CV357">
        <v>-4.2734775991817742E-2</v>
      </c>
      <c r="CW357">
        <v>-0.50950056806652366</v>
      </c>
      <c r="CX357">
        <f t="shared" si="88"/>
        <v>11.161787808293305</v>
      </c>
      <c r="CY357" s="4">
        <f t="shared" si="89"/>
        <v>3.8286676584252423E-3</v>
      </c>
      <c r="DJ357">
        <v>313</v>
      </c>
      <c r="DK357">
        <v>66818.783100131826</v>
      </c>
      <c r="DL357">
        <v>-2044.7158854617592</v>
      </c>
      <c r="DM357">
        <v>-0.25983056889981232</v>
      </c>
      <c r="DN357">
        <f t="shared" si="82"/>
        <v>68863.498985593586</v>
      </c>
      <c r="DO357" s="4">
        <f t="shared" si="83"/>
        <v>2.9692303115319753E-2</v>
      </c>
      <c r="DZ357">
        <v>313</v>
      </c>
      <c r="EA357">
        <v>11.126007828550609</v>
      </c>
      <c r="EB357">
        <v>-4.7347223615028966E-2</v>
      </c>
      <c r="EC357">
        <v>-0.56656547551847425</v>
      </c>
      <c r="ED357">
        <f t="shared" si="84"/>
        <v>11.07866060493558</v>
      </c>
      <c r="EE357" s="4">
        <f t="shared" si="85"/>
        <v>4.2737317536323495E-3</v>
      </c>
      <c r="EP357">
        <v>315</v>
      </c>
      <c r="EQ357">
        <v>11.154657176681717</v>
      </c>
      <c r="ER357">
        <v>-7.1328242885812188E-2</v>
      </c>
      <c r="ES357">
        <v>-0.90941128308929409</v>
      </c>
      <c r="ET357">
        <f t="shared" si="78"/>
        <v>11.083328933795904</v>
      </c>
      <c r="EU357" s="4">
        <f t="shared" si="79"/>
        <v>6.4356334916952735E-3</v>
      </c>
      <c r="FF357">
        <v>315</v>
      </c>
      <c r="FG357">
        <v>11.136256849471383</v>
      </c>
      <c r="FH357">
        <v>-5.2927915675478943E-2</v>
      </c>
      <c r="FI357">
        <v>-1.1711474210461223</v>
      </c>
      <c r="FJ357">
        <f t="shared" si="80"/>
        <v>11.083328933795904</v>
      </c>
      <c r="FK357">
        <f t="shared" si="81"/>
        <v>4.7754529340086798E-3</v>
      </c>
    </row>
    <row r="358" spans="2:167" x14ac:dyDescent="0.2">
      <c r="B358" s="81">
        <v>45276</v>
      </c>
      <c r="C358">
        <v>4.6153747598958956</v>
      </c>
      <c r="D358">
        <v>4.8920746121576331</v>
      </c>
      <c r="E358">
        <v>5.4772302760626816</v>
      </c>
      <c r="F358">
        <v>7.0575289160488923</v>
      </c>
      <c r="G358">
        <v>0</v>
      </c>
      <c r="H358">
        <v>0</v>
      </c>
      <c r="I358">
        <v>0</v>
      </c>
      <c r="J358">
        <v>1</v>
      </c>
      <c r="K358">
        <v>0</v>
      </c>
      <c r="L358">
        <v>2</v>
      </c>
      <c r="M358">
        <v>0</v>
      </c>
      <c r="N358">
        <v>103</v>
      </c>
      <c r="O358">
        <v>11.174429062349461</v>
      </c>
      <c r="P358" s="74">
        <v>71284.134374492118</v>
      </c>
      <c r="V358" s="81">
        <v>45213</v>
      </c>
      <c r="W358" s="3">
        <v>258.54434554314321</v>
      </c>
      <c r="X358" s="3">
        <v>80.326477952086321</v>
      </c>
      <c r="Y358" s="3">
        <v>159.25169321208483</v>
      </c>
      <c r="Z358" s="3">
        <v>795.80896531405244</v>
      </c>
      <c r="AG358">
        <v>316</v>
      </c>
      <c r="AH358">
        <v>82890.587331168106</v>
      </c>
      <c r="AI358">
        <v>-17661.879401100363</v>
      </c>
      <c r="AJ358">
        <v>-1.0240137006249921</v>
      </c>
      <c r="AK358">
        <f t="shared" si="76"/>
        <v>65228.707930067743</v>
      </c>
      <c r="AL358" s="4">
        <f t="shared" si="77"/>
        <v>0.27076849996838531</v>
      </c>
      <c r="AW358">
        <v>312</v>
      </c>
      <c r="AX358">
        <v>67544.301385447194</v>
      </c>
      <c r="AY358">
        <v>-2921.7800621675487</v>
      </c>
      <c r="AZ358">
        <v>-0.38960806493523892</v>
      </c>
      <c r="BA358">
        <f t="shared" si="90"/>
        <v>64622.521323279645</v>
      </c>
      <c r="BB358" s="4">
        <f t="shared" si="91"/>
        <v>4.5213031035280966E-2</v>
      </c>
      <c r="BN358">
        <v>312</v>
      </c>
      <c r="BO358">
        <v>11.134369338514331</v>
      </c>
      <c r="BP358">
        <v>-5.8051082204661597E-2</v>
      </c>
      <c r="BQ358">
        <v>-0.71808787902202864</v>
      </c>
      <c r="BR358">
        <f t="shared" si="92"/>
        <v>11.076318256309669</v>
      </c>
      <c r="BS358" s="4">
        <f t="shared" si="93"/>
        <v>5.2410088678693E-3</v>
      </c>
      <c r="CD358">
        <v>313</v>
      </c>
      <c r="CE358">
        <v>66451.421391769516</v>
      </c>
      <c r="CF358">
        <v>-1677.3541770994489</v>
      </c>
      <c r="CG358">
        <v>-0.212282020245634</v>
      </c>
      <c r="CH358">
        <f t="shared" si="86"/>
        <v>64774.067214670067</v>
      </c>
      <c r="CI358" s="4">
        <f t="shared" si="87"/>
        <v>2.5895458618345964E-2</v>
      </c>
      <c r="CT358">
        <v>313</v>
      </c>
      <c r="CU358">
        <v>11.118743243262291</v>
      </c>
      <c r="CV358">
        <v>-4.0082638326710551E-2</v>
      </c>
      <c r="CW358">
        <v>-0.47788075456331358</v>
      </c>
      <c r="CX358">
        <f t="shared" si="88"/>
        <v>11.158825881589001</v>
      </c>
      <c r="CY358" s="4">
        <f t="shared" si="89"/>
        <v>3.5920121661583665E-3</v>
      </c>
      <c r="DJ358">
        <v>314</v>
      </c>
      <c r="DK358">
        <v>66048.29180714325</v>
      </c>
      <c r="DL358">
        <v>-1122.677989246833</v>
      </c>
      <c r="DM358">
        <v>-0.14266337084353695</v>
      </c>
      <c r="DN358">
        <f t="shared" si="82"/>
        <v>67170.969796390084</v>
      </c>
      <c r="DO358" s="4">
        <f t="shared" si="83"/>
        <v>1.6713737983088763E-2</v>
      </c>
      <c r="DZ358">
        <v>314</v>
      </c>
      <c r="EA358">
        <v>11.117056081248942</v>
      </c>
      <c r="EB358">
        <v>-3.6058590501667709E-2</v>
      </c>
      <c r="EC358">
        <v>-0.43148364179095289</v>
      </c>
      <c r="ED358">
        <f t="shared" si="84"/>
        <v>11.080997490747274</v>
      </c>
      <c r="EE358" s="4">
        <f t="shared" si="85"/>
        <v>3.2540924706261267E-3</v>
      </c>
      <c r="EP358">
        <v>316</v>
      </c>
      <c r="EQ358">
        <v>11.154882110836267</v>
      </c>
      <c r="ER358">
        <v>-6.9227154151736414E-2</v>
      </c>
      <c r="ES358">
        <v>-0.88262310320101067</v>
      </c>
      <c r="ET358">
        <f t="shared" si="78"/>
        <v>11.085654956684531</v>
      </c>
      <c r="EU358" s="4">
        <f t="shared" si="79"/>
        <v>6.2447509346295485E-3</v>
      </c>
      <c r="FF358">
        <v>316</v>
      </c>
      <c r="FG358">
        <v>11.137251419331728</v>
      </c>
      <c r="FH358">
        <v>-5.1596462647196972E-2</v>
      </c>
      <c r="FI358">
        <v>-1.1416860723340871</v>
      </c>
      <c r="FJ358">
        <f t="shared" si="80"/>
        <v>11.085654956684531</v>
      </c>
      <c r="FK358">
        <f t="shared" si="81"/>
        <v>4.6543449934895245E-3</v>
      </c>
    </row>
    <row r="359" spans="2:167" x14ac:dyDescent="0.2">
      <c r="B359" s="81">
        <v>45283</v>
      </c>
      <c r="C359">
        <v>4.6026235303374516</v>
      </c>
      <c r="D359">
        <v>4.8986469331118156</v>
      </c>
      <c r="E359">
        <v>5.4844858048065257</v>
      </c>
      <c r="F359">
        <v>7.0649939760333478</v>
      </c>
      <c r="G359">
        <v>0</v>
      </c>
      <c r="H359">
        <v>0</v>
      </c>
      <c r="I359">
        <v>0</v>
      </c>
      <c r="J359">
        <v>1</v>
      </c>
      <c r="K359">
        <v>0</v>
      </c>
      <c r="L359">
        <v>2</v>
      </c>
      <c r="M359">
        <v>0</v>
      </c>
      <c r="N359">
        <v>104</v>
      </c>
      <c r="O359">
        <v>11.17453533626084</v>
      </c>
      <c r="P359" s="74">
        <v>71291.710420832314</v>
      </c>
      <c r="V359" s="81">
        <v>45220</v>
      </c>
      <c r="W359" s="3">
        <v>232.68991604911815</v>
      </c>
      <c r="X359" s="3">
        <v>81.129174979555543</v>
      </c>
      <c r="Y359" s="3">
        <v>160.84421014420565</v>
      </c>
      <c r="Z359" s="3">
        <v>803.76705496700765</v>
      </c>
      <c r="AG359">
        <v>317</v>
      </c>
      <c r="AH359">
        <v>82866.197018084364</v>
      </c>
      <c r="AI359">
        <v>-17485.941844534049</v>
      </c>
      <c r="AJ359">
        <v>-1.0138130609146359</v>
      </c>
      <c r="AK359">
        <f t="shared" si="76"/>
        <v>65380.255173550315</v>
      </c>
      <c r="AL359" s="4">
        <f t="shared" si="77"/>
        <v>0.26744988679102027</v>
      </c>
      <c r="AW359">
        <v>313</v>
      </c>
      <c r="AX359">
        <v>67520.203995405493</v>
      </c>
      <c r="AY359">
        <v>-2746.1367807354254</v>
      </c>
      <c r="AZ359">
        <v>-0.36618671303961464</v>
      </c>
      <c r="BA359">
        <f t="shared" si="90"/>
        <v>64774.067214670067</v>
      </c>
      <c r="BB359" s="4">
        <f t="shared" si="91"/>
        <v>4.2395620636795195E-2</v>
      </c>
      <c r="BN359">
        <v>313</v>
      </c>
      <c r="BO359">
        <v>11.13411172124955</v>
      </c>
      <c r="BP359">
        <v>-5.5451116313969706E-2</v>
      </c>
      <c r="BQ359">
        <v>-0.68592648045594584</v>
      </c>
      <c r="BR359">
        <f t="shared" si="92"/>
        <v>11.07866060493558</v>
      </c>
      <c r="BS359" s="4">
        <f t="shared" si="93"/>
        <v>5.0052184367184284E-3</v>
      </c>
      <c r="CD359">
        <v>314</v>
      </c>
      <c r="CE359">
        <v>65463.427810310808</v>
      </c>
      <c r="CF359">
        <v>-537.81399241439067</v>
      </c>
      <c r="CG359">
        <v>-6.8064480587827575E-2</v>
      </c>
      <c r="CH359">
        <f t="shared" si="86"/>
        <v>64925.613817896417</v>
      </c>
      <c r="CI359" s="4">
        <f t="shared" si="87"/>
        <v>8.2835411294354972E-3</v>
      </c>
      <c r="CT359">
        <v>314</v>
      </c>
      <c r="CU359">
        <v>11.107029495190824</v>
      </c>
      <c r="CV359">
        <v>-2.603200444355025E-2</v>
      </c>
      <c r="CW359">
        <v>-0.31036364983962</v>
      </c>
      <c r="CX359">
        <f t="shared" si="88"/>
        <v>11.133061499634374</v>
      </c>
      <c r="CY359" s="4">
        <f t="shared" si="89"/>
        <v>2.338261083387097E-3</v>
      </c>
      <c r="DJ359">
        <v>315</v>
      </c>
      <c r="DK359">
        <v>66025.140814858518</v>
      </c>
      <c r="DL359">
        <v>-947.98003303646692</v>
      </c>
      <c r="DM359">
        <v>-0.1204637734957993</v>
      </c>
      <c r="DN359">
        <f t="shared" si="82"/>
        <v>66973.120847894985</v>
      </c>
      <c r="DO359" s="4">
        <f t="shared" si="83"/>
        <v>1.41546342926061E-2</v>
      </c>
      <c r="DZ359">
        <v>315</v>
      </c>
      <c r="EA359">
        <v>11.116789584367229</v>
      </c>
      <c r="EB359">
        <v>-3.3460650571324635E-2</v>
      </c>
      <c r="EC359">
        <v>-0.40039622082682175</v>
      </c>
      <c r="ED359">
        <f t="shared" si="84"/>
        <v>11.083328933795904</v>
      </c>
      <c r="EE359" s="4">
        <f t="shared" si="85"/>
        <v>3.0190072649828657E-3</v>
      </c>
      <c r="EP359">
        <v>317</v>
      </c>
      <c r="EQ359">
        <v>11.155110227738858</v>
      </c>
      <c r="ER359">
        <v>-6.7134644538471733E-2</v>
      </c>
      <c r="ES359">
        <v>-0.8559443042388365</v>
      </c>
      <c r="ET359">
        <f t="shared" si="78"/>
        <v>11.087975583200386</v>
      </c>
      <c r="EU359" s="4">
        <f t="shared" si="79"/>
        <v>6.0547251420889469E-3</v>
      </c>
      <c r="FF359">
        <v>317</v>
      </c>
      <c r="FG359">
        <v>11.138249318339925</v>
      </c>
      <c r="FH359">
        <v>-5.0273735139539255E-2</v>
      </c>
      <c r="FI359">
        <v>-1.1124177951013643</v>
      </c>
      <c r="FJ359">
        <f t="shared" si="80"/>
        <v>11.087975583200386</v>
      </c>
      <c r="FK359">
        <f t="shared" si="81"/>
        <v>4.53407700642036E-3</v>
      </c>
    </row>
    <row r="360" spans="2:167" x14ac:dyDescent="0.2">
      <c r="B360" s="81">
        <v>45290</v>
      </c>
      <c r="C360">
        <v>4.6013394189055905</v>
      </c>
      <c r="D360">
        <v>4.9052414198052849</v>
      </c>
      <c r="E360">
        <v>5.4917608410875971</v>
      </c>
      <c r="F360">
        <v>7.072477542453611</v>
      </c>
      <c r="G360">
        <v>0</v>
      </c>
      <c r="H360">
        <v>0</v>
      </c>
      <c r="I360">
        <v>0</v>
      </c>
      <c r="J360">
        <v>1</v>
      </c>
      <c r="K360">
        <v>0</v>
      </c>
      <c r="L360">
        <v>2</v>
      </c>
      <c r="M360">
        <v>0</v>
      </c>
      <c r="N360">
        <v>105</v>
      </c>
      <c r="O360">
        <v>11.176454454503642</v>
      </c>
      <c r="P360" s="74">
        <v>71428.659011098396</v>
      </c>
      <c r="V360" s="81">
        <v>45227</v>
      </c>
      <c r="W360" s="3">
        <v>209.42092495023525</v>
      </c>
      <c r="X360" s="3">
        <v>81.940409954145949</v>
      </c>
      <c r="Y360" s="3">
        <v>162.4526522456477</v>
      </c>
      <c r="Z360" s="3">
        <v>811.80472551654793</v>
      </c>
      <c r="AG360">
        <v>318</v>
      </c>
      <c r="AH360">
        <v>82473.489998811245</v>
      </c>
      <c r="AI360">
        <v>-16941.687531866519</v>
      </c>
      <c r="AJ360">
        <v>-0.98225787586671465</v>
      </c>
      <c r="AK360">
        <f t="shared" si="76"/>
        <v>65531.802466944726</v>
      </c>
      <c r="AL360" s="4">
        <f t="shared" si="77"/>
        <v>0.25852619482597283</v>
      </c>
      <c r="AW360">
        <v>314</v>
      </c>
      <c r="AX360">
        <v>66578.496018091842</v>
      </c>
      <c r="AY360">
        <v>-1652.882200195425</v>
      </c>
      <c r="AZ360">
        <v>-0.22040544527033981</v>
      </c>
      <c r="BA360">
        <f t="shared" si="90"/>
        <v>64925.613817896417</v>
      </c>
      <c r="BB360" s="4">
        <f t="shared" si="91"/>
        <v>2.5458091237018331E-2</v>
      </c>
      <c r="BN360">
        <v>314</v>
      </c>
      <c r="BO360">
        <v>11.123046836195048</v>
      </c>
      <c r="BP360">
        <v>-4.2049345447773945E-2</v>
      </c>
      <c r="BQ360">
        <v>-0.52014750010003896</v>
      </c>
      <c r="BR360">
        <f t="shared" si="92"/>
        <v>11.080997490747274</v>
      </c>
      <c r="BS360" s="4">
        <f t="shared" si="93"/>
        <v>3.7947256537947511E-3</v>
      </c>
      <c r="CD360">
        <v>315</v>
      </c>
      <c r="CE360">
        <v>65438.218818628768</v>
      </c>
      <c r="CF360">
        <v>-361.0580368067167</v>
      </c>
      <c r="CG360">
        <v>-4.5694660391755786E-2</v>
      </c>
      <c r="CH360">
        <f t="shared" si="86"/>
        <v>65077.160781822051</v>
      </c>
      <c r="CI360" s="4">
        <f t="shared" si="87"/>
        <v>5.5481528768165115E-3</v>
      </c>
      <c r="CT360">
        <v>315</v>
      </c>
      <c r="CU360">
        <v>11.106753596555009</v>
      </c>
      <c r="CV360">
        <v>-2.342466275910482E-2</v>
      </c>
      <c r="CW360">
        <v>-0.27927791138570074</v>
      </c>
      <c r="CX360">
        <f t="shared" si="88"/>
        <v>11.130178259314114</v>
      </c>
      <c r="CY360" s="4">
        <f t="shared" si="89"/>
        <v>2.1046080496960828E-3</v>
      </c>
      <c r="DJ360">
        <v>316</v>
      </c>
      <c r="DK360">
        <v>66002.354420320262</v>
      </c>
      <c r="DL360">
        <v>-773.64649025251856</v>
      </c>
      <c r="DM360">
        <v>-9.8310483680846064E-2</v>
      </c>
      <c r="DN360">
        <f t="shared" si="82"/>
        <v>66776.00091057278</v>
      </c>
      <c r="DO360" s="4">
        <f t="shared" si="83"/>
        <v>1.1585696653032504E-2</v>
      </c>
      <c r="DZ360">
        <v>316</v>
      </c>
      <c r="EA360">
        <v>11.11652728446167</v>
      </c>
      <c r="EB360">
        <v>-3.0872327777139219E-2</v>
      </c>
      <c r="EC360">
        <v>-0.36942388026032053</v>
      </c>
      <c r="ED360">
        <f t="shared" si="84"/>
        <v>11.085654956684531</v>
      </c>
      <c r="EE360" s="4">
        <f t="shared" si="85"/>
        <v>2.7848898326502157E-3</v>
      </c>
      <c r="EP360">
        <v>318</v>
      </c>
      <c r="EQ360">
        <v>11.155341559049377</v>
      </c>
      <c r="ER360">
        <v>-6.505072141296786E-2</v>
      </c>
      <c r="ES360">
        <v>-0.82937498012892086</v>
      </c>
      <c r="ET360">
        <f t="shared" si="78"/>
        <v>11.09029083763641</v>
      </c>
      <c r="EU360" s="4">
        <f t="shared" si="79"/>
        <v>5.8655559502740354E-3</v>
      </c>
      <c r="FF360">
        <v>318</v>
      </c>
      <c r="FG360">
        <v>11.13925053964123</v>
      </c>
      <c r="FH360">
        <v>-4.8959702004820471E-2</v>
      </c>
      <c r="FI360">
        <v>-1.0833419001363935</v>
      </c>
      <c r="FJ360">
        <f t="shared" si="80"/>
        <v>11.09029083763641</v>
      </c>
      <c r="FK360">
        <f t="shared" si="81"/>
        <v>4.4146454517377549E-3</v>
      </c>
    </row>
    <row r="361" spans="2:167" x14ac:dyDescent="0.2">
      <c r="B361" s="81">
        <v>45297</v>
      </c>
      <c r="C361">
        <v>4.6012109170239803</v>
      </c>
      <c r="D361">
        <v>4.911858000568043</v>
      </c>
      <c r="E361">
        <v>5.4990552953831831</v>
      </c>
      <c r="F361">
        <v>7.0799795226999107</v>
      </c>
      <c r="G361">
        <v>0</v>
      </c>
      <c r="H361">
        <v>0</v>
      </c>
      <c r="I361">
        <v>0</v>
      </c>
      <c r="J361">
        <v>1</v>
      </c>
      <c r="K361">
        <v>0</v>
      </c>
      <c r="L361">
        <v>1</v>
      </c>
      <c r="M361">
        <v>0</v>
      </c>
      <c r="N361">
        <v>106</v>
      </c>
      <c r="O361">
        <v>11.183686253558921</v>
      </c>
      <c r="P361" s="74">
        <v>71947.089051350282</v>
      </c>
      <c r="V361" s="81">
        <v>45234</v>
      </c>
      <c r="W361" s="3">
        <v>188.47883250581464</v>
      </c>
      <c r="X361" s="3">
        <v>82.759808376166902</v>
      </c>
      <c r="Y361" s="3">
        <v>164.0771787681042</v>
      </c>
      <c r="Z361" s="3">
        <v>819.92277277162248</v>
      </c>
      <c r="AG361">
        <v>319</v>
      </c>
      <c r="AH361">
        <v>82449.099685727488</v>
      </c>
      <c r="AI361">
        <v>-16765.749898763257</v>
      </c>
      <c r="AJ361">
        <v>-0.97205723171884162</v>
      </c>
      <c r="AK361">
        <f t="shared" si="76"/>
        <v>65683.349786964231</v>
      </c>
      <c r="AL361" s="4">
        <f t="shared" si="77"/>
        <v>0.25525113979632402</v>
      </c>
      <c r="AW361">
        <v>315</v>
      </c>
      <c r="AX361">
        <v>66554.398628050141</v>
      </c>
      <c r="AY361">
        <v>-1477.2378462280903</v>
      </c>
      <c r="AZ361">
        <v>-0.19698395035629546</v>
      </c>
      <c r="BA361">
        <f t="shared" si="90"/>
        <v>65077.160781822051</v>
      </c>
      <c r="BB361" s="4">
        <f t="shared" si="91"/>
        <v>2.2699789426595972E-2</v>
      </c>
      <c r="BN361">
        <v>315</v>
      </c>
      <c r="BO361">
        <v>11.122789218930267</v>
      </c>
      <c r="BP361">
        <v>-3.9460285134362394E-2</v>
      </c>
      <c r="BQ361">
        <v>-0.48812100277199233</v>
      </c>
      <c r="BR361">
        <f t="shared" si="92"/>
        <v>11.083328933795904</v>
      </c>
      <c r="BS361" s="4">
        <f t="shared" si="93"/>
        <v>3.5603278915631469E-3</v>
      </c>
      <c r="CD361">
        <v>316</v>
      </c>
      <c r="CE361">
        <v>65414.188525622536</v>
      </c>
      <c r="CF361">
        <v>-185.48059555479267</v>
      </c>
      <c r="CG361">
        <v>-2.3473990215246168E-2</v>
      </c>
      <c r="CH361">
        <f t="shared" si="86"/>
        <v>65228.707930067743</v>
      </c>
      <c r="CI361" s="4">
        <f t="shared" si="87"/>
        <v>2.8435423824989454E-3</v>
      </c>
      <c r="CT361">
        <v>316</v>
      </c>
      <c r="CU361">
        <v>11.106494643120886</v>
      </c>
      <c r="CV361">
        <v>-2.0839686436355365E-2</v>
      </c>
      <c r="CW361">
        <v>-0.24845882144519116</v>
      </c>
      <c r="CX361">
        <f t="shared" si="88"/>
        <v>11.127334329557241</v>
      </c>
      <c r="CY361" s="4">
        <f t="shared" si="89"/>
        <v>1.8728372689404561E-3</v>
      </c>
      <c r="DJ361">
        <v>317</v>
      </c>
      <c r="DK361">
        <v>65979.9213174818</v>
      </c>
      <c r="DL361">
        <v>-599.66614393148484</v>
      </c>
      <c r="DM361">
        <v>-7.6202076012378328E-2</v>
      </c>
      <c r="DN361">
        <f t="shared" si="82"/>
        <v>66579.587461413292</v>
      </c>
      <c r="DO361" s="4">
        <f t="shared" si="83"/>
        <v>9.0067566771727635E-3</v>
      </c>
      <c r="DZ361">
        <v>317</v>
      </c>
      <c r="EA361">
        <v>11.116269051385521</v>
      </c>
      <c r="EB361">
        <v>-2.8293468185134785E-2</v>
      </c>
      <c r="EC361">
        <v>-0.33856477808953156</v>
      </c>
      <c r="ED361">
        <f t="shared" si="84"/>
        <v>11.087975583200386</v>
      </c>
      <c r="EE361" s="4">
        <f t="shared" si="85"/>
        <v>2.5517253328013081E-3</v>
      </c>
      <c r="EP361">
        <v>319</v>
      </c>
      <c r="EQ361">
        <v>11.155576136823646</v>
      </c>
      <c r="ER361">
        <v>-6.2975392369308381E-2</v>
      </c>
      <c r="ES361">
        <v>-0.80291522769329404</v>
      </c>
      <c r="ET361">
        <f t="shared" si="78"/>
        <v>11.092600744454337</v>
      </c>
      <c r="EU361" s="4">
        <f t="shared" si="79"/>
        <v>5.677243220062027E-3</v>
      </c>
      <c r="FF361">
        <v>319</v>
      </c>
      <c r="FG361">
        <v>11.140255076388328</v>
      </c>
      <c r="FH361">
        <v>-4.7654331933991045E-2</v>
      </c>
      <c r="FI361">
        <v>-1.054457694657073</v>
      </c>
      <c r="FJ361">
        <f t="shared" si="80"/>
        <v>11.092600744454337</v>
      </c>
      <c r="FK361">
        <f t="shared" si="81"/>
        <v>4.2960468001893492E-3</v>
      </c>
    </row>
    <row r="362" spans="2:167" x14ac:dyDescent="0.2">
      <c r="B362" s="81">
        <v>45304</v>
      </c>
      <c r="C362">
        <v>4.6011980659275729</v>
      </c>
      <c r="D362">
        <v>4.9184966029887232</v>
      </c>
      <c r="E362">
        <v>5.5063690778307626</v>
      </c>
      <c r="F362">
        <v>7.0874998239511786</v>
      </c>
      <c r="G362">
        <v>0</v>
      </c>
      <c r="H362">
        <v>0</v>
      </c>
      <c r="I362">
        <v>0</v>
      </c>
      <c r="J362">
        <v>1</v>
      </c>
      <c r="K362">
        <v>0</v>
      </c>
      <c r="L362">
        <v>1</v>
      </c>
      <c r="M362">
        <v>0</v>
      </c>
      <c r="N362">
        <v>107</v>
      </c>
      <c r="O362">
        <v>11.185788382587365</v>
      </c>
      <c r="P362" s="74">
        <v>72098.4901923711</v>
      </c>
      <c r="V362" s="81">
        <v>45241</v>
      </c>
      <c r="W362" s="3">
        <v>169.63094926029348</v>
      </c>
      <c r="X362" s="3">
        <v>83.58740589217652</v>
      </c>
      <c r="Y362" s="3">
        <v>165.71795055578525</v>
      </c>
      <c r="Z362" s="3">
        <v>828.12200049927515</v>
      </c>
      <c r="AG362">
        <v>320</v>
      </c>
      <c r="AH362">
        <v>82424.709372643745</v>
      </c>
      <c r="AI362">
        <v>-16097.612083606335</v>
      </c>
      <c r="AJ362">
        <v>-0.93331943597872846</v>
      </c>
      <c r="AK362">
        <f t="shared" si="76"/>
        <v>66327.097289037411</v>
      </c>
      <c r="AL362" s="4">
        <f t="shared" si="77"/>
        <v>0.24270038553710324</v>
      </c>
      <c r="AW362">
        <v>316</v>
      </c>
      <c r="AX362">
        <v>66530.30123800844</v>
      </c>
      <c r="AY362">
        <v>-1301.5933079406968</v>
      </c>
      <c r="AZ362">
        <v>-0.17356243086388454</v>
      </c>
      <c r="BA362">
        <f t="shared" si="90"/>
        <v>65228.707930067743</v>
      </c>
      <c r="BB362" s="4">
        <f t="shared" si="91"/>
        <v>1.9954301552870649E-2</v>
      </c>
      <c r="BN362">
        <v>316</v>
      </c>
      <c r="BO362">
        <v>11.122531601665488</v>
      </c>
      <c r="BP362">
        <v>-3.6876644980956996E-2</v>
      </c>
      <c r="BQ362">
        <v>-0.45616155244901374</v>
      </c>
      <c r="BR362">
        <f t="shared" si="92"/>
        <v>11.085654956684531</v>
      </c>
      <c r="BS362" s="4">
        <f t="shared" si="93"/>
        <v>3.3265192832581153E-3</v>
      </c>
      <c r="CD362">
        <v>317</v>
      </c>
      <c r="CE362">
        <v>65391.336931292128</v>
      </c>
      <c r="CF362">
        <v>-11.081757741812908</v>
      </c>
      <c r="CG362">
        <v>-1.4024813324593783E-3</v>
      </c>
      <c r="CH362">
        <f t="shared" si="86"/>
        <v>65380.255173550315</v>
      </c>
      <c r="CI362" s="4">
        <f t="shared" si="87"/>
        <v>1.6949700964605672E-4</v>
      </c>
      <c r="CT362">
        <v>317</v>
      </c>
      <c r="CU362">
        <v>11.106252634888454</v>
      </c>
      <c r="CV362">
        <v>-1.8277051688068369E-2</v>
      </c>
      <c r="CW362">
        <v>-0.21790609641747069</v>
      </c>
      <c r="CX362">
        <f t="shared" si="88"/>
        <v>11.124529686576523</v>
      </c>
      <c r="CY362" s="4">
        <f t="shared" si="89"/>
        <v>1.642950506943451E-3</v>
      </c>
      <c r="DJ362">
        <v>318</v>
      </c>
      <c r="DK362">
        <v>65682.471810351955</v>
      </c>
      <c r="DL362">
        <v>-150.66934340722946</v>
      </c>
      <c r="DM362">
        <v>-1.9146181379825634E-2</v>
      </c>
      <c r="DN362">
        <f t="shared" si="82"/>
        <v>65833.141153759178</v>
      </c>
      <c r="DO362" s="4">
        <f t="shared" si="83"/>
        <v>2.288654935290426E-3</v>
      </c>
      <c r="DZ362">
        <v>318</v>
      </c>
      <c r="EA362">
        <v>11.113856561136178</v>
      </c>
      <c r="EB362">
        <v>-2.3565723499768154E-2</v>
      </c>
      <c r="EC362">
        <v>-0.28199172667740086</v>
      </c>
      <c r="ED362">
        <f t="shared" si="84"/>
        <v>11.09029083763641</v>
      </c>
      <c r="EE362" s="4">
        <f t="shared" si="85"/>
        <v>2.1248967989004101E-3</v>
      </c>
      <c r="EP362">
        <v>320</v>
      </c>
      <c r="EQ362">
        <v>11.156531803992204</v>
      </c>
      <c r="ER362">
        <v>-5.4178004090998044E-2</v>
      </c>
      <c r="ES362">
        <v>-0.69075146424799716</v>
      </c>
      <c r="ET362">
        <f t="shared" si="78"/>
        <v>11.102353799901206</v>
      </c>
      <c r="EU362" s="4">
        <f t="shared" si="79"/>
        <v>4.8798664740336544E-3</v>
      </c>
      <c r="FF362">
        <v>320</v>
      </c>
      <c r="FG362">
        <v>11.146756366691347</v>
      </c>
      <c r="FH362">
        <v>-4.4402566790141762E-2</v>
      </c>
      <c r="FI362">
        <v>-0.98250518503215478</v>
      </c>
      <c r="FJ362">
        <f t="shared" si="80"/>
        <v>11.102353799901206</v>
      </c>
      <c r="FK362">
        <f t="shared" si="81"/>
        <v>3.9993831569785573E-3</v>
      </c>
    </row>
    <row r="363" spans="2:167" x14ac:dyDescent="0.2">
      <c r="B363" s="81">
        <v>45311</v>
      </c>
      <c r="C363">
        <v>4.6066349246309262</v>
      </c>
      <c r="D363">
        <v>4.9251571539265795</v>
      </c>
      <c r="E363">
        <v>5.5137020982399996</v>
      </c>
      <c r="F363">
        <v>7.0950383531863261</v>
      </c>
      <c r="G363">
        <v>0</v>
      </c>
      <c r="H363">
        <v>0</v>
      </c>
      <c r="I363">
        <v>0</v>
      </c>
      <c r="J363">
        <v>1</v>
      </c>
      <c r="K363">
        <v>0</v>
      </c>
      <c r="L363">
        <v>1</v>
      </c>
      <c r="M363">
        <v>0</v>
      </c>
      <c r="N363">
        <v>108</v>
      </c>
      <c r="O363">
        <v>11.188741635800197</v>
      </c>
      <c r="P363" s="74">
        <v>72311.730010776824</v>
      </c>
      <c r="V363" s="81">
        <v>45248</v>
      </c>
      <c r="W363" s="3">
        <v>152.66785433477017</v>
      </c>
      <c r="X363" s="3">
        <v>84.423279894323073</v>
      </c>
      <c r="Y363" s="3">
        <v>167.3751300613431</v>
      </c>
      <c r="Z363" s="3">
        <v>836.40322050422344</v>
      </c>
      <c r="AG363">
        <v>321</v>
      </c>
      <c r="AH363">
        <v>82400.319059560003</v>
      </c>
      <c r="AI363">
        <v>-15382.079981573668</v>
      </c>
      <c r="AJ363">
        <v>-0.89183377870078329</v>
      </c>
      <c r="AK363">
        <f t="shared" si="76"/>
        <v>67018.239077986334</v>
      </c>
      <c r="AL363" s="4">
        <f t="shared" si="77"/>
        <v>0.22952080199651595</v>
      </c>
      <c r="AW363">
        <v>317</v>
      </c>
      <c r="AX363">
        <v>66506.203847966739</v>
      </c>
      <c r="AY363">
        <v>-1125.9486744164242</v>
      </c>
      <c r="AZ363">
        <v>-0.15014089867200431</v>
      </c>
      <c r="BA363">
        <f t="shared" si="90"/>
        <v>65380.255173550315</v>
      </c>
      <c r="BB363" s="4">
        <f t="shared" si="91"/>
        <v>1.7221539919469883E-2</v>
      </c>
      <c r="BN363">
        <v>317</v>
      </c>
      <c r="BO363">
        <v>11.122273984400707</v>
      </c>
      <c r="BP363">
        <v>-3.4298401200320683E-2</v>
      </c>
      <c r="BQ363">
        <v>-0.42426885488462279</v>
      </c>
      <c r="BR363">
        <f t="shared" si="92"/>
        <v>11.087975583200386</v>
      </c>
      <c r="BS363" s="4">
        <f t="shared" si="93"/>
        <v>3.0932969632695511E-3</v>
      </c>
      <c r="CD363">
        <v>318</v>
      </c>
      <c r="CE363">
        <v>65091.235606302049</v>
      </c>
      <c r="CF363">
        <v>440.56686064267706</v>
      </c>
      <c r="CG363">
        <v>5.5757111114261231E-2</v>
      </c>
      <c r="CH363">
        <f t="shared" si="86"/>
        <v>65531.802466944726</v>
      </c>
      <c r="CI363" s="4">
        <f t="shared" si="87"/>
        <v>6.722947394357204E-3</v>
      </c>
      <c r="CT363">
        <v>318</v>
      </c>
      <c r="CU363">
        <v>11.104145851405661</v>
      </c>
      <c r="CV363">
        <v>-1.3855013769251912E-2</v>
      </c>
      <c r="CW363">
        <v>-0.16518484588183968</v>
      </c>
      <c r="CX363">
        <f t="shared" si="88"/>
        <v>11.118000865174913</v>
      </c>
      <c r="CY363" s="4">
        <f t="shared" si="89"/>
        <v>1.2461785115209143E-3</v>
      </c>
      <c r="DJ363">
        <v>319</v>
      </c>
      <c r="DK363">
        <v>65660.713413121077</v>
      </c>
      <c r="DL363">
        <v>22.636373843153706</v>
      </c>
      <c r="DM363">
        <v>2.8764983611242441E-3</v>
      </c>
      <c r="DN363">
        <f t="shared" si="82"/>
        <v>65638.077039277923</v>
      </c>
      <c r="DO363" s="4">
        <f t="shared" si="83"/>
        <v>3.4486649920606395E-4</v>
      </c>
      <c r="DZ363">
        <v>319</v>
      </c>
      <c r="EA363">
        <v>11.11360609476559</v>
      </c>
      <c r="EB363">
        <v>-2.1005350311252613E-2</v>
      </c>
      <c r="EC363">
        <v>-0.25135383616768986</v>
      </c>
      <c r="ED363">
        <f t="shared" si="84"/>
        <v>11.092600744454337</v>
      </c>
      <c r="EE363" s="4">
        <f t="shared" si="85"/>
        <v>1.8936361990450328E-3</v>
      </c>
      <c r="EP363">
        <v>321</v>
      </c>
      <c r="EQ363">
        <v>11.157634344907521</v>
      </c>
      <c r="ER363">
        <v>-4.4914258536360663E-2</v>
      </c>
      <c r="ES363">
        <v>-0.57264180122794761</v>
      </c>
      <c r="ET363">
        <f t="shared" si="78"/>
        <v>11.11272008637116</v>
      </c>
      <c r="EU363" s="4">
        <f t="shared" si="79"/>
        <v>4.0416979989844537E-3</v>
      </c>
      <c r="FF363">
        <v>321</v>
      </c>
      <c r="FG363">
        <v>11.154054439814947</v>
      </c>
      <c r="FH363">
        <v>-4.1334353443787109E-2</v>
      </c>
      <c r="FI363">
        <v>-0.91461416567226517</v>
      </c>
      <c r="FJ363">
        <f t="shared" si="80"/>
        <v>11.11272008637116</v>
      </c>
      <c r="FK363">
        <f t="shared" si="81"/>
        <v>3.7195531897253765E-3</v>
      </c>
    </row>
    <row r="364" spans="2:167" x14ac:dyDescent="0.2">
      <c r="B364" s="81">
        <v>45318</v>
      </c>
      <c r="C364">
        <v>4.7546672126191618</v>
      </c>
      <c r="D364">
        <v>4.9318395795235466</v>
      </c>
      <c r="E364">
        <v>5.5210542661046835</v>
      </c>
      <c r="F364">
        <v>7.1025950171954273</v>
      </c>
      <c r="G364">
        <v>0</v>
      </c>
      <c r="H364">
        <v>0</v>
      </c>
      <c r="I364">
        <v>0</v>
      </c>
      <c r="J364">
        <v>1</v>
      </c>
      <c r="K364">
        <v>0</v>
      </c>
      <c r="L364">
        <v>1</v>
      </c>
      <c r="M364">
        <v>0</v>
      </c>
      <c r="N364">
        <v>109</v>
      </c>
      <c r="O364">
        <v>11.212255519519752</v>
      </c>
      <c r="P364" s="74">
        <v>74032.207909759803</v>
      </c>
      <c r="V364" s="81">
        <v>45255</v>
      </c>
      <c r="W364" s="3">
        <v>137.40106890134376</v>
      </c>
      <c r="X364" s="3">
        <v>85.267512687588805</v>
      </c>
      <c r="Y364" s="3">
        <v>169.04888136195655</v>
      </c>
      <c r="Z364" s="3">
        <v>844.76725270923453</v>
      </c>
      <c r="AG364">
        <v>322</v>
      </c>
      <c r="AH364">
        <v>82375.92874647626</v>
      </c>
      <c r="AI364">
        <v>-14662.215795506112</v>
      </c>
      <c r="AJ364">
        <v>-0.85009695260307416</v>
      </c>
      <c r="AK364">
        <f t="shared" ref="AK364:AK427" si="94">AH364+AI364</f>
        <v>67713.712950970148</v>
      </c>
      <c r="AL364" s="4">
        <f t="shared" ref="AL364:AL427" si="95">ABS((AK364-AH364)/AK364)</f>
        <v>0.21653244455997658</v>
      </c>
      <c r="AW364">
        <v>318</v>
      </c>
      <c r="AX364">
        <v>66114.745775290372</v>
      </c>
      <c r="AY364">
        <v>-582.94330834564607</v>
      </c>
      <c r="AZ364">
        <v>-7.7733234363644363E-2</v>
      </c>
      <c r="BA364">
        <f t="shared" si="90"/>
        <v>65531.802466944726</v>
      </c>
      <c r="BB364" s="4">
        <f t="shared" si="91"/>
        <v>8.8955787327792777E-3</v>
      </c>
      <c r="BN364">
        <v>318</v>
      </c>
      <c r="BO364">
        <v>11.118863648397225</v>
      </c>
      <c r="BP364">
        <v>-2.8572810760815415E-2</v>
      </c>
      <c r="BQ364">
        <v>-0.35344369644299456</v>
      </c>
      <c r="BR364">
        <f t="shared" si="92"/>
        <v>11.09029083763641</v>
      </c>
      <c r="BS364" s="4">
        <f t="shared" si="93"/>
        <v>2.5763806539545108E-3</v>
      </c>
      <c r="CD364">
        <v>319</v>
      </c>
      <c r="CE364">
        <v>65070.741409323287</v>
      </c>
      <c r="CF364">
        <v>612.60837764094322</v>
      </c>
      <c r="CG364">
        <v>7.753028299002436E-2</v>
      </c>
      <c r="CH364">
        <f t="shared" si="86"/>
        <v>65683.349786964231</v>
      </c>
      <c r="CI364" s="4">
        <f t="shared" si="87"/>
        <v>9.3266920707890544E-3</v>
      </c>
      <c r="CT364">
        <v>319</v>
      </c>
      <c r="CU364">
        <v>11.103937733576609</v>
      </c>
      <c r="CV364">
        <v>-1.1336989122272101E-2</v>
      </c>
      <c r="CW364">
        <v>-0.13516397977767758</v>
      </c>
      <c r="CX364">
        <f t="shared" si="88"/>
        <v>11.115274722698882</v>
      </c>
      <c r="CY364" s="4">
        <f t="shared" si="89"/>
        <v>1.0199468213880894E-3</v>
      </c>
      <c r="DJ364">
        <v>320</v>
      </c>
      <c r="DK364">
        <v>65639.277374396464</v>
      </c>
      <c r="DL364">
        <v>687.81991464094608</v>
      </c>
      <c r="DM364">
        <v>8.7404143036438384E-2</v>
      </c>
      <c r="DN364">
        <f t="shared" si="82"/>
        <v>64951.457459755518</v>
      </c>
      <c r="DO364" s="4">
        <f t="shared" si="83"/>
        <v>1.0589753356452783E-2</v>
      </c>
      <c r="DZ364">
        <v>320</v>
      </c>
      <c r="EA364">
        <v>11.11335933914466</v>
      </c>
      <c r="EB364">
        <v>-1.1005539243454265E-2</v>
      </c>
      <c r="EC364">
        <v>-0.13169428107344536</v>
      </c>
      <c r="ED364">
        <f t="shared" si="84"/>
        <v>11.102353799901206</v>
      </c>
      <c r="EE364" s="4">
        <f t="shared" si="85"/>
        <v>9.9127981703773464E-4</v>
      </c>
      <c r="EP364">
        <v>322</v>
      </c>
      <c r="EQ364">
        <v>11.158833545935693</v>
      </c>
      <c r="ER364">
        <v>-3.5789552879542441E-2</v>
      </c>
      <c r="ES364">
        <v>-0.45630485048511971</v>
      </c>
      <c r="ET364">
        <f t="shared" ref="ET364:ET427" si="96">EQ364+ER364</f>
        <v>11.12304399305615</v>
      </c>
      <c r="EU364" s="4">
        <f t="shared" ref="EU364:EU427" si="97">ABS((ET364-EQ364)/ET364)</f>
        <v>3.2176041829812957E-3</v>
      </c>
      <c r="FF364">
        <v>322</v>
      </c>
      <c r="FG364">
        <v>11.161684448162738</v>
      </c>
      <c r="FH364">
        <v>-3.8640455106587979E-2</v>
      </c>
      <c r="FI364">
        <v>-0.85500569536114612</v>
      </c>
      <c r="FJ364">
        <f t="shared" ref="FJ364:FJ427" si="98">FG364+FH364</f>
        <v>11.12304399305615</v>
      </c>
      <c r="FK364">
        <f t="shared" ref="FK364:FK427" si="99">ABS((FJ364-FG364)/FJ364)</f>
        <v>3.4739101212501082E-3</v>
      </c>
    </row>
    <row r="365" spans="2:167" x14ac:dyDescent="0.2">
      <c r="B365" s="81">
        <v>45325</v>
      </c>
      <c r="C365">
        <v>4.6176479185967576</v>
      </c>
      <c r="D365">
        <v>4.93854380521634</v>
      </c>
      <c r="E365">
        <v>5.5284254906146115</v>
      </c>
      <c r="F365">
        <v>7.1101697225908262</v>
      </c>
      <c r="G365">
        <v>0</v>
      </c>
      <c r="H365">
        <v>0</v>
      </c>
      <c r="I365">
        <v>0</v>
      </c>
      <c r="J365">
        <v>1</v>
      </c>
      <c r="K365">
        <v>0</v>
      </c>
      <c r="L365">
        <v>1</v>
      </c>
      <c r="M365">
        <v>0</v>
      </c>
      <c r="N365">
        <v>110</v>
      </c>
      <c r="O365">
        <v>11.189762103053036</v>
      </c>
      <c r="P365" s="74">
        <v>72385.559427093016</v>
      </c>
      <c r="V365" s="81">
        <v>45262</v>
      </c>
      <c r="W365" s="3">
        <v>58.740106890134378</v>
      </c>
      <c r="X365" s="3">
        <v>86.120187813896948</v>
      </c>
      <c r="Y365" s="3">
        <v>170.73937017557611</v>
      </c>
      <c r="Z365" s="3">
        <v>853.21492523630513</v>
      </c>
      <c r="AG365">
        <v>323</v>
      </c>
      <c r="AH365">
        <v>91196.372939259672</v>
      </c>
      <c r="AI365">
        <v>-16384.88481726381</v>
      </c>
      <c r="AJ365">
        <v>-0.94997515015277734</v>
      </c>
      <c r="AK365">
        <f t="shared" si="94"/>
        <v>74811.488121995862</v>
      </c>
      <c r="AL365" s="4">
        <f t="shared" si="95"/>
        <v>0.21901562485356274</v>
      </c>
      <c r="AW365">
        <v>319</v>
      </c>
      <c r="AX365">
        <v>66090.648385248685</v>
      </c>
      <c r="AY365">
        <v>-407.29859828445478</v>
      </c>
      <c r="AZ365">
        <v>-5.4311691965862212E-2</v>
      </c>
      <c r="BA365">
        <f t="shared" si="90"/>
        <v>65683.349786964231</v>
      </c>
      <c r="BB365" s="4">
        <f t="shared" si="91"/>
        <v>6.2009413284413338E-3</v>
      </c>
      <c r="BN365">
        <v>319</v>
      </c>
      <c r="BO365">
        <v>11.118606031132446</v>
      </c>
      <c r="BP365">
        <v>-2.6005286678108419E-2</v>
      </c>
      <c r="BQ365">
        <v>-0.32168360080190084</v>
      </c>
      <c r="BR365">
        <f t="shared" si="92"/>
        <v>11.092600744454337</v>
      </c>
      <c r="BS365" s="4">
        <f t="shared" si="93"/>
        <v>2.34438138333876E-3</v>
      </c>
      <c r="CD365">
        <v>320</v>
      </c>
      <c r="CE365">
        <v>65051.425911020349</v>
      </c>
      <c r="CF365">
        <v>1275.6713780170612</v>
      </c>
      <c r="CG365">
        <v>0.1614459849876643</v>
      </c>
      <c r="CH365">
        <f t="shared" si="86"/>
        <v>66327.097289037411</v>
      </c>
      <c r="CI365" s="4">
        <f t="shared" si="87"/>
        <v>1.9233034915699606E-2</v>
      </c>
      <c r="CT365">
        <v>320</v>
      </c>
      <c r="CU365">
        <v>11.103746560949249</v>
      </c>
      <c r="CV365">
        <v>-1.3927610480433117E-3</v>
      </c>
      <c r="CW365">
        <v>-1.6605037201899944E-2</v>
      </c>
      <c r="CX365">
        <f t="shared" si="88"/>
        <v>11.105139321997292</v>
      </c>
      <c r="CY365" s="4">
        <f t="shared" si="89"/>
        <v>1.2541590048172573E-4</v>
      </c>
      <c r="DJ365">
        <v>321</v>
      </c>
      <c r="DK365">
        <v>65618.154281741896</v>
      </c>
      <c r="DL365">
        <v>1400.0847962444386</v>
      </c>
      <c r="DM365">
        <v>0.17791460989897703</v>
      </c>
      <c r="DN365">
        <f t="shared" si="82"/>
        <v>64218.069485497457</v>
      </c>
      <c r="DO365" s="4">
        <f t="shared" si="83"/>
        <v>2.1802038078404452E-2</v>
      </c>
      <c r="DZ365">
        <v>321</v>
      </c>
      <c r="EA365">
        <v>11.113116185924472</v>
      </c>
      <c r="EB365">
        <v>-3.9609955331165736E-4</v>
      </c>
      <c r="EC365">
        <v>-4.73979918229968E-3</v>
      </c>
      <c r="ED365">
        <f t="shared" si="84"/>
        <v>11.11272008637116</v>
      </c>
      <c r="EE365" s="4">
        <f t="shared" si="85"/>
        <v>3.5643798298981807E-5</v>
      </c>
      <c r="EP365">
        <v>323</v>
      </c>
      <c r="EQ365">
        <v>11.160132311757941</v>
      </c>
      <c r="ER365">
        <v>6.2594424930393799E-2</v>
      </c>
      <c r="ES365">
        <v>0.79805802003723014</v>
      </c>
      <c r="ET365">
        <f t="shared" si="96"/>
        <v>11.222726736688335</v>
      </c>
      <c r="EU365" s="4">
        <f t="shared" si="97"/>
        <v>5.5774702885499029E-3</v>
      </c>
      <c r="FF365">
        <v>323</v>
      </c>
      <c r="FG365">
        <v>11.169599014409309</v>
      </c>
      <c r="FH365">
        <v>5.3127722279025846E-2</v>
      </c>
      <c r="FI365">
        <v>1.1755685849152364</v>
      </c>
      <c r="FJ365">
        <f t="shared" si="98"/>
        <v>11.222726736688335</v>
      </c>
      <c r="FK365">
        <f t="shared" si="99"/>
        <v>4.7339406478949051E-3</v>
      </c>
    </row>
    <row r="366" spans="2:167" x14ac:dyDescent="0.2">
      <c r="B366" s="81">
        <v>45332</v>
      </c>
      <c r="C366">
        <v>4.6028539986398496</v>
      </c>
      <c r="D366">
        <v>4.603141349168701</v>
      </c>
      <c r="E366">
        <v>5.3393616713958014</v>
      </c>
      <c r="F366">
        <v>6.9631055449991006</v>
      </c>
      <c r="G366">
        <v>0</v>
      </c>
      <c r="H366">
        <v>0</v>
      </c>
      <c r="I366">
        <v>0</v>
      </c>
      <c r="J366">
        <v>1</v>
      </c>
      <c r="K366">
        <v>0</v>
      </c>
      <c r="L366">
        <v>1</v>
      </c>
      <c r="M366">
        <v>0</v>
      </c>
      <c r="N366">
        <v>111</v>
      </c>
      <c r="O366">
        <v>11.112019102097106</v>
      </c>
      <c r="P366" s="74">
        <v>66971.276808147129</v>
      </c>
      <c r="V366" s="81">
        <v>45269</v>
      </c>
      <c r="W366" s="3">
        <v>64.222482005557723</v>
      </c>
      <c r="X366" s="3">
        <v>86.981389691979132</v>
      </c>
      <c r="Y366" s="3">
        <v>172.44676387733188</v>
      </c>
      <c r="Z366" s="3">
        <v>861.74707448865274</v>
      </c>
      <c r="AG366">
        <v>324</v>
      </c>
      <c r="AH366">
        <v>91171.98262617593</v>
      </c>
      <c r="AI366">
        <v>-15664.590784078551</v>
      </c>
      <c r="AJ366">
        <v>-0.90821340205624213</v>
      </c>
      <c r="AK366">
        <f t="shared" si="94"/>
        <v>75507.391842097379</v>
      </c>
      <c r="AL366" s="4">
        <f t="shared" si="95"/>
        <v>0.20745771244273234</v>
      </c>
      <c r="AW366">
        <v>320</v>
      </c>
      <c r="AX366">
        <v>66066.550995206984</v>
      </c>
      <c r="AY366">
        <v>260.54629383042629</v>
      </c>
      <c r="AZ366">
        <v>3.4742840051421857E-2</v>
      </c>
      <c r="BA366">
        <f t="shared" si="90"/>
        <v>66327.097289037411</v>
      </c>
      <c r="BB366" s="4">
        <f t="shared" si="91"/>
        <v>3.9282028685052916E-3</v>
      </c>
      <c r="BN366">
        <v>320</v>
      </c>
      <c r="BO366">
        <v>11.118348413867665</v>
      </c>
      <c r="BP366">
        <v>-1.599461396645907E-2</v>
      </c>
      <c r="BQ366">
        <v>-0.19785227049614595</v>
      </c>
      <c r="BR366">
        <f t="shared" si="92"/>
        <v>11.102353799901206</v>
      </c>
      <c r="BS366" s="4">
        <f t="shared" si="93"/>
        <v>1.4406507173822364E-3</v>
      </c>
      <c r="CD366">
        <v>321</v>
      </c>
      <c r="CE366">
        <v>65033.289111393206</v>
      </c>
      <c r="CF366">
        <v>1984.9499665931289</v>
      </c>
      <c r="CG366">
        <v>0.25121062369996444</v>
      </c>
      <c r="CH366">
        <f t="shared" si="86"/>
        <v>67018.239077986334</v>
      </c>
      <c r="CI366" s="4">
        <f t="shared" si="87"/>
        <v>2.9618056127725549E-2</v>
      </c>
      <c r="CT366">
        <v>321</v>
      </c>
      <c r="CU366">
        <v>11.103572333523578</v>
      </c>
      <c r="CV366">
        <v>9.1477528475820691E-3</v>
      </c>
      <c r="CW366">
        <v>0.10906305612243307</v>
      </c>
      <c r="CX366">
        <f t="shared" si="88"/>
        <v>11.094424580675996</v>
      </c>
      <c r="CY366" s="4">
        <f t="shared" si="89"/>
        <v>8.2453603438932804E-4</v>
      </c>
      <c r="DJ366">
        <v>322</v>
      </c>
      <c r="DK366">
        <v>65597.335129042083</v>
      </c>
      <c r="DL366">
        <v>2116.3778219280648</v>
      </c>
      <c r="DM366">
        <v>0.26893694981703076</v>
      </c>
      <c r="DN366">
        <f t="shared" ref="DN366:DN429" si="100">DK366-DL366</f>
        <v>63480.957307114018</v>
      </c>
      <c r="DO366" s="4">
        <f t="shared" ref="DO366:DO429" si="101">ABS((DN366-DK366)/DN366)</f>
        <v>3.3338782395628618E-2</v>
      </c>
      <c r="DZ366">
        <v>322</v>
      </c>
      <c r="EA366">
        <v>11.112876531433376</v>
      </c>
      <c r="EB366">
        <v>1.0167461622774709E-2</v>
      </c>
      <c r="EC366">
        <v>0.12166569207860968</v>
      </c>
      <c r="ED366">
        <f t="shared" ref="ED366:ED429" si="102">EA366+EB366</f>
        <v>11.12304399305615</v>
      </c>
      <c r="EE366" s="4">
        <f t="shared" ref="EE366:EE429" si="103">ABS((ED366-EA366)/ED366)</f>
        <v>9.1408985068493947E-4</v>
      </c>
      <c r="EP366">
        <v>324</v>
      </c>
      <c r="EQ366">
        <v>11.161539648782636</v>
      </c>
      <c r="ER366">
        <v>7.0446186855422255E-2</v>
      </c>
      <c r="ES366">
        <v>0.89816536318576157</v>
      </c>
      <c r="ET366">
        <f t="shared" si="96"/>
        <v>11.231985835638058</v>
      </c>
      <c r="EU366" s="4">
        <f t="shared" si="97"/>
        <v>6.2719262547414351E-3</v>
      </c>
      <c r="FF366">
        <v>324</v>
      </c>
      <c r="FG366">
        <v>11.177789630163582</v>
      </c>
      <c r="FH366">
        <v>5.4196205474475789E-2</v>
      </c>
      <c r="FI366">
        <v>1.19921114334234</v>
      </c>
      <c r="FJ366">
        <f t="shared" si="98"/>
        <v>11.231985835638058</v>
      </c>
      <c r="FK366">
        <f t="shared" si="99"/>
        <v>4.8251668286934815E-3</v>
      </c>
    </row>
    <row r="367" spans="2:167" x14ac:dyDescent="0.2">
      <c r="B367" s="81">
        <v>45339</v>
      </c>
      <c r="C367">
        <v>4.6013624977426177</v>
      </c>
      <c r="D367">
        <v>4.5624752687418857</v>
      </c>
      <c r="E367">
        <v>5.2294809264480087</v>
      </c>
      <c r="F367">
        <v>6.8455601902901622</v>
      </c>
      <c r="G367">
        <v>0</v>
      </c>
      <c r="H367">
        <v>0</v>
      </c>
      <c r="I367">
        <v>0</v>
      </c>
      <c r="J367">
        <v>1</v>
      </c>
      <c r="K367">
        <v>0</v>
      </c>
      <c r="L367">
        <v>1</v>
      </c>
      <c r="M367">
        <v>0</v>
      </c>
      <c r="N367">
        <v>112</v>
      </c>
      <c r="O367">
        <v>11.088580966216323</v>
      </c>
      <c r="P367" s="74">
        <v>65419.847252587046</v>
      </c>
      <c r="V367" s="81">
        <v>45276</v>
      </c>
      <c r="W367" s="3">
        <v>51.422248200555771</v>
      </c>
      <c r="X367" s="3">
        <v>87.851203588893242</v>
      </c>
      <c r="Y367" s="3">
        <v>174.17123151610519</v>
      </c>
      <c r="Z367" s="3">
        <v>870.3645452335287</v>
      </c>
      <c r="AG367">
        <v>325</v>
      </c>
      <c r="AH367">
        <v>91147.592313092187</v>
      </c>
      <c r="AI367">
        <v>-14944.293493324469</v>
      </c>
      <c r="AJ367">
        <v>-0.86645146508993665</v>
      </c>
      <c r="AK367">
        <f t="shared" si="94"/>
        <v>76203.298819767719</v>
      </c>
      <c r="AL367" s="4">
        <f t="shared" si="95"/>
        <v>0.19611084723077374</v>
      </c>
      <c r="AW367">
        <v>321</v>
      </c>
      <c r="AX367">
        <v>66042.453605165283</v>
      </c>
      <c r="AY367">
        <v>975.78547282105137</v>
      </c>
      <c r="AZ367">
        <v>0.13011721682284721</v>
      </c>
      <c r="BA367">
        <f t="shared" si="90"/>
        <v>67018.239077986334</v>
      </c>
      <c r="BB367" s="4">
        <f t="shared" si="91"/>
        <v>1.4559998684620323E-2</v>
      </c>
      <c r="BN367">
        <v>321</v>
      </c>
      <c r="BO367">
        <v>11.118090796602885</v>
      </c>
      <c r="BP367">
        <v>-5.3707102317250843E-3</v>
      </c>
      <c r="BQ367">
        <v>-6.6435314772334761E-2</v>
      </c>
      <c r="BR367">
        <f t="shared" si="92"/>
        <v>11.11272008637116</v>
      </c>
      <c r="BS367" s="4">
        <f t="shared" si="93"/>
        <v>4.832939361364658E-4</v>
      </c>
      <c r="CD367">
        <v>322</v>
      </c>
      <c r="CE367">
        <v>65016.331010441907</v>
      </c>
      <c r="CF367">
        <v>2697.3819405282411</v>
      </c>
      <c r="CG367">
        <v>0.34137434748551276</v>
      </c>
      <c r="CH367">
        <f t="shared" ref="CH367:CH430" si="104">CE367+CF367</f>
        <v>67713.712950970148</v>
      </c>
      <c r="CI367" s="4">
        <f t="shared" ref="CI367:CI430" si="105">ABS((CH367-CE367)/CH367)</f>
        <v>3.9835091342300927E-2</v>
      </c>
      <c r="CT367">
        <v>322</v>
      </c>
      <c r="CU367">
        <v>11.103415051299601</v>
      </c>
      <c r="CV367">
        <v>1.9628941756549168E-2</v>
      </c>
      <c r="CW367">
        <v>0.23402385395494646</v>
      </c>
      <c r="CX367">
        <f t="shared" ref="CX367:CX430" si="106">CU367-CV367</f>
        <v>11.083786109543052</v>
      </c>
      <c r="CY367" s="4">
        <f t="shared" ref="CY367:CY430" si="107">ABS((CX367-CU367)/CX367)</f>
        <v>1.7709599916989379E-3</v>
      </c>
      <c r="DJ367">
        <v>323</v>
      </c>
      <c r="DK367">
        <v>74481.601591700601</v>
      </c>
      <c r="DL367">
        <v>329.88653029526176</v>
      </c>
      <c r="DM367">
        <v>4.19200562036256E-2</v>
      </c>
      <c r="DN367">
        <f t="shared" si="100"/>
        <v>74151.715061405339</v>
      </c>
      <c r="DO367" s="4">
        <f t="shared" si="101"/>
        <v>4.4488051290800402E-3</v>
      </c>
      <c r="DZ367">
        <v>323</v>
      </c>
      <c r="EA367">
        <v>11.215033077284092</v>
      </c>
      <c r="EB367">
        <v>7.6936594042429363E-3</v>
      </c>
      <c r="EC367">
        <v>9.2063725516071393E-2</v>
      </c>
      <c r="ED367">
        <f t="shared" si="102"/>
        <v>11.222726736688335</v>
      </c>
      <c r="EE367" s="4">
        <f t="shared" si="103"/>
        <v>6.8554279051378066E-4</v>
      </c>
      <c r="EP367">
        <v>325</v>
      </c>
      <c r="EQ367">
        <v>11.163066042447504</v>
      </c>
      <c r="ER367">
        <v>7.809398988818117E-2</v>
      </c>
      <c r="ES367">
        <v>0.99567229855173689</v>
      </c>
      <c r="ET367">
        <f t="shared" si="96"/>
        <v>11.241160032335685</v>
      </c>
      <c r="EU367" s="4">
        <f t="shared" si="97"/>
        <v>6.9471468837326768E-3</v>
      </c>
      <c r="FF367">
        <v>325</v>
      </c>
      <c r="FG367">
        <v>11.186250493051658</v>
      </c>
      <c r="FH367">
        <v>5.4909539284027531E-2</v>
      </c>
      <c r="FI367">
        <v>1.2149952346057065</v>
      </c>
      <c r="FJ367">
        <f t="shared" si="98"/>
        <v>11.241160032335685</v>
      </c>
      <c r="FK367">
        <f t="shared" si="99"/>
        <v>4.8846862001855548E-3</v>
      </c>
    </row>
    <row r="368" spans="2:167" x14ac:dyDescent="0.2">
      <c r="B368" s="81">
        <v>45346</v>
      </c>
      <c r="C368">
        <v>4.6012132252282409</v>
      </c>
      <c r="D368">
        <v>4.5583162049326891</v>
      </c>
      <c r="E368">
        <v>5.1696539782133932</v>
      </c>
      <c r="F368">
        <v>6.7541980732737414</v>
      </c>
      <c r="G368">
        <v>0</v>
      </c>
      <c r="H368">
        <v>0</v>
      </c>
      <c r="I368">
        <v>0</v>
      </c>
      <c r="J368">
        <v>1</v>
      </c>
      <c r="K368">
        <v>0</v>
      </c>
      <c r="L368">
        <v>1</v>
      </c>
      <c r="M368">
        <v>0</v>
      </c>
      <c r="N368">
        <v>113</v>
      </c>
      <c r="O368">
        <v>11.07755663338229</v>
      </c>
      <c r="P368" s="74">
        <v>64702.597944353547</v>
      </c>
      <c r="V368" s="81">
        <v>45283</v>
      </c>
      <c r="W368" s="3">
        <v>50.142224820055574</v>
      </c>
      <c r="X368" s="3">
        <v>88.729715624781605</v>
      </c>
      <c r="Y368" s="3">
        <v>175.91294383126626</v>
      </c>
      <c r="Z368" s="3">
        <v>879.06819068585651</v>
      </c>
      <c r="AG368">
        <v>326</v>
      </c>
      <c r="AH368">
        <v>91123.202000008445</v>
      </c>
      <c r="AI368">
        <v>-14223.995905861564</v>
      </c>
      <c r="AJ368">
        <v>-0.82468951092082421</v>
      </c>
      <c r="AK368">
        <f t="shared" si="94"/>
        <v>76899.206094146881</v>
      </c>
      <c r="AL368" s="4">
        <f t="shared" si="95"/>
        <v>0.1849693466073925</v>
      </c>
      <c r="AW368">
        <v>322</v>
      </c>
      <c r="AX368">
        <v>66018.356215123582</v>
      </c>
      <c r="AY368">
        <v>1695.3567358465662</v>
      </c>
      <c r="AZ368">
        <v>0.22606926023654481</v>
      </c>
      <c r="BA368">
        <f t="shared" ref="BA368:BA431" si="108">AX368+AY368</f>
        <v>67713.712950970148</v>
      </c>
      <c r="BB368" s="4">
        <f t="shared" ref="BB368:BB431" si="109">ABS((BA368-AX368)/BA368)</f>
        <v>2.5037125597796309E-2</v>
      </c>
      <c r="BN368">
        <v>322</v>
      </c>
      <c r="BO368">
        <v>11.117833179338104</v>
      </c>
      <c r="BP368">
        <v>5.2108137180457703E-3</v>
      </c>
      <c r="BQ368">
        <v>6.4457405937384984E-2</v>
      </c>
      <c r="BR368">
        <f t="shared" ref="BR368:BR431" si="110">BO368+BP368</f>
        <v>11.12304399305615</v>
      </c>
      <c r="BS368" s="4">
        <f t="shared" ref="BS368:BS431" si="111">ABS((BR368-BO368)/BR368)</f>
        <v>4.6847011675030291E-4</v>
      </c>
      <c r="CD368">
        <v>323</v>
      </c>
      <c r="CE368">
        <v>73758.904888727207</v>
      </c>
      <c r="CF368">
        <v>1052.583233268655</v>
      </c>
      <c r="CG368">
        <v>0.13321247133467132</v>
      </c>
      <c r="CH368">
        <f t="shared" si="104"/>
        <v>74811.488121995862</v>
      </c>
      <c r="CI368" s="4">
        <f t="shared" si="105"/>
        <v>1.4069807454601046E-2</v>
      </c>
      <c r="CT368">
        <v>323</v>
      </c>
      <c r="CU368">
        <v>11.203599819017434</v>
      </c>
      <c r="CV368">
        <v>1.9126917670901022E-2</v>
      </c>
      <c r="CW368">
        <v>0.22803852816618417</v>
      </c>
      <c r="CX368">
        <f t="shared" si="106"/>
        <v>11.184472901346533</v>
      </c>
      <c r="CY368" s="4">
        <f t="shared" si="107"/>
        <v>1.7101313436593221E-3</v>
      </c>
      <c r="DJ368">
        <v>324</v>
      </c>
      <c r="DK368">
        <v>74461.36481218203</v>
      </c>
      <c r="DL368">
        <v>1046.027029915349</v>
      </c>
      <c r="DM368">
        <v>0.1329230139991345</v>
      </c>
      <c r="DN368">
        <f t="shared" si="100"/>
        <v>73415.337782266681</v>
      </c>
      <c r="DO368" s="4">
        <f t="shared" si="101"/>
        <v>1.424807215377295E-2</v>
      </c>
      <c r="DZ368">
        <v>324</v>
      </c>
      <c r="EA368">
        <v>11.214800126636826</v>
      </c>
      <c r="EB368">
        <v>1.7185709001232397E-2</v>
      </c>
      <c r="EC368">
        <v>0.20564731464665414</v>
      </c>
      <c r="ED368">
        <f t="shared" si="102"/>
        <v>11.231985835638058</v>
      </c>
      <c r="EE368" s="4">
        <f t="shared" si="103"/>
        <v>1.5300686141095123E-3</v>
      </c>
      <c r="EP368">
        <v>326</v>
      </c>
      <c r="EQ368">
        <v>11.164723081807312</v>
      </c>
      <c r="ER368">
        <v>8.5527749759879867E-2</v>
      </c>
      <c r="ES368">
        <v>1.0904502550748172</v>
      </c>
      <c r="ET368">
        <f t="shared" si="96"/>
        <v>11.250250831567191</v>
      </c>
      <c r="EU368" s="4">
        <f t="shared" si="97"/>
        <v>7.6022971434464995E-3</v>
      </c>
      <c r="FF368">
        <v>326</v>
      </c>
      <c r="FG368">
        <v>11.194975148974885</v>
      </c>
      <c r="FH368">
        <v>5.5275682592306197E-2</v>
      </c>
      <c r="FI368">
        <v>1.2230969666643243</v>
      </c>
      <c r="FJ368">
        <f t="shared" si="98"/>
        <v>11.250250831567191</v>
      </c>
      <c r="FK368">
        <f t="shared" si="99"/>
        <v>4.913284460930205E-3</v>
      </c>
    </row>
    <row r="369" spans="1:167" x14ac:dyDescent="0.2">
      <c r="B369" s="81">
        <v>45353</v>
      </c>
      <c r="C369">
        <v>4.6011982967512051</v>
      </c>
      <c r="D369">
        <v>4.5578993455871029</v>
      </c>
      <c r="E369">
        <v>5.1383424438100977</v>
      </c>
      <c r="F369">
        <v>6.6848844523141615</v>
      </c>
      <c r="G369">
        <v>0</v>
      </c>
      <c r="H369">
        <v>0</v>
      </c>
      <c r="I369">
        <v>0</v>
      </c>
      <c r="J369">
        <v>1</v>
      </c>
      <c r="K369">
        <v>0</v>
      </c>
      <c r="L369">
        <v>1</v>
      </c>
      <c r="M369">
        <v>0</v>
      </c>
      <c r="N369">
        <v>114</v>
      </c>
      <c r="O369">
        <v>11.070896438688136</v>
      </c>
      <c r="P369" s="74">
        <v>64273.097909406169</v>
      </c>
      <c r="V369" s="81">
        <v>45290</v>
      </c>
      <c r="W369" s="3">
        <v>50.014222482005557</v>
      </c>
      <c r="X369" s="3">
        <v>89.617012781029374</v>
      </c>
      <c r="Y369" s="3">
        <v>177.67207326957893</v>
      </c>
      <c r="Z369" s="3">
        <v>887.85887259270987</v>
      </c>
      <c r="AG369">
        <v>327</v>
      </c>
      <c r="AH369">
        <v>98337.069259754382</v>
      </c>
      <c r="AI369">
        <v>-16883.532394581853</v>
      </c>
      <c r="AJ369">
        <v>-0.97888611366696165</v>
      </c>
      <c r="AK369">
        <f t="shared" si="94"/>
        <v>81453.536865172529</v>
      </c>
      <c r="AL369" s="4">
        <f t="shared" si="95"/>
        <v>0.20727807587445382</v>
      </c>
      <c r="AW369">
        <v>323</v>
      </c>
      <c r="AX369">
        <v>74836.729023538282</v>
      </c>
      <c r="AY369">
        <v>-25.240901542420033</v>
      </c>
      <c r="AZ369">
        <v>-3.365776546461773E-3</v>
      </c>
      <c r="BA369">
        <f t="shared" si="108"/>
        <v>74811.488121995862</v>
      </c>
      <c r="BB369" s="4">
        <f t="shared" si="109"/>
        <v>3.373933893850559E-4</v>
      </c>
      <c r="BN369">
        <v>323</v>
      </c>
      <c r="BO369">
        <v>11.219091377509345</v>
      </c>
      <c r="BP369">
        <v>3.6353591789897166E-3</v>
      </c>
      <c r="BQ369">
        <v>4.4969142058722225E-2</v>
      </c>
      <c r="BR369">
        <f t="shared" si="110"/>
        <v>11.222726736688335</v>
      </c>
      <c r="BS369" s="4">
        <f t="shared" si="111"/>
        <v>3.2392833437753816E-4</v>
      </c>
      <c r="CD369">
        <v>324</v>
      </c>
      <c r="CE369">
        <v>73744.304185127534</v>
      </c>
      <c r="CF369">
        <v>1763.0876569698448</v>
      </c>
      <c r="CG369">
        <v>0.22313224887239169</v>
      </c>
      <c r="CH369">
        <f t="shared" si="104"/>
        <v>75507.391842097379</v>
      </c>
      <c r="CI369" s="4">
        <f t="shared" si="105"/>
        <v>2.334986832357884E-2</v>
      </c>
      <c r="CT369">
        <v>324</v>
      </c>
      <c r="CU369">
        <v>11.203476427196836</v>
      </c>
      <c r="CV369">
        <v>2.8509408441221851E-2</v>
      </c>
      <c r="CW369">
        <v>0.33990022081370519</v>
      </c>
      <c r="CX369">
        <f t="shared" si="106"/>
        <v>11.174967018755614</v>
      </c>
      <c r="CY369" s="4">
        <f t="shared" si="107"/>
        <v>2.5511850185663018E-3</v>
      </c>
      <c r="DJ369">
        <v>325</v>
      </c>
      <c r="DK369">
        <v>74441.407169569764</v>
      </c>
      <c r="DL369">
        <v>1761.8916501979547</v>
      </c>
      <c r="DM369">
        <v>0.2238909146575051</v>
      </c>
      <c r="DN369">
        <f t="shared" si="100"/>
        <v>72679.515519371809</v>
      </c>
      <c r="DO369" s="4">
        <f t="shared" si="101"/>
        <v>2.4241928934272336E-2</v>
      </c>
      <c r="DZ369">
        <v>325</v>
      </c>
      <c r="EA369">
        <v>11.214570389204534</v>
      </c>
      <c r="EB369">
        <v>2.6589643131151419E-2</v>
      </c>
      <c r="EC369">
        <v>0.31817649809746124</v>
      </c>
      <c r="ED369">
        <f t="shared" si="102"/>
        <v>11.241160032335685</v>
      </c>
      <c r="EE369" s="4">
        <f t="shared" si="103"/>
        <v>2.3653824920795681E-3</v>
      </c>
      <c r="EP369">
        <v>327</v>
      </c>
      <c r="EQ369">
        <v>11.218666875347779</v>
      </c>
      <c r="ER369">
        <v>8.9121161498653123E-2</v>
      </c>
      <c r="ES369">
        <v>1.1362650550448292</v>
      </c>
      <c r="ET369">
        <f t="shared" si="96"/>
        <v>11.307788036846432</v>
      </c>
      <c r="EU369" s="4">
        <f t="shared" si="97"/>
        <v>7.8813965391154994E-3</v>
      </c>
      <c r="FF369">
        <v>327</v>
      </c>
      <c r="FG369">
        <v>11.203956269260757</v>
      </c>
      <c r="FH369">
        <v>0.10383176758567458</v>
      </c>
      <c r="FI369">
        <v>2.2975079460187486</v>
      </c>
      <c r="FJ369">
        <f t="shared" si="98"/>
        <v>11.307788036846432</v>
      </c>
      <c r="FK369">
        <f t="shared" si="99"/>
        <v>9.1823234789455491E-3</v>
      </c>
    </row>
    <row r="370" spans="1:167" x14ac:dyDescent="0.2">
      <c r="B370" s="81">
        <v>45360</v>
      </c>
      <c r="C370">
        <v>4.6011968038912441</v>
      </c>
      <c r="D370">
        <v>4.5578576500935064</v>
      </c>
      <c r="E370">
        <v>5.1223111784246491</v>
      </c>
      <c r="F370">
        <v>6.6333378619670764</v>
      </c>
      <c r="G370">
        <v>0</v>
      </c>
      <c r="H370">
        <v>0</v>
      </c>
      <c r="I370">
        <v>0</v>
      </c>
      <c r="J370">
        <v>1</v>
      </c>
      <c r="K370">
        <v>0</v>
      </c>
      <c r="L370">
        <v>1</v>
      </c>
      <c r="M370">
        <v>0</v>
      </c>
      <c r="N370">
        <v>115</v>
      </c>
      <c r="O370">
        <v>11.066658138033768</v>
      </c>
      <c r="P370" s="74">
        <v>64001.265656799951</v>
      </c>
      <c r="V370" s="81">
        <v>45297</v>
      </c>
      <c r="W370" s="3">
        <v>50.001422248200555</v>
      </c>
      <c r="X370" s="3">
        <v>90.513182908839653</v>
      </c>
      <c r="Y370" s="3">
        <v>179.44879400227472</v>
      </c>
      <c r="Z370" s="3">
        <v>896.73746131863345</v>
      </c>
      <c r="AG370">
        <v>328</v>
      </c>
      <c r="AH370">
        <v>98312.67894667064</v>
      </c>
      <c r="AI370">
        <v>-16163.234777046833</v>
      </c>
      <c r="AJ370">
        <v>-0.93712415775430569</v>
      </c>
      <c r="AK370">
        <f t="shared" si="94"/>
        <v>82149.444169623806</v>
      </c>
      <c r="AL370" s="4">
        <f t="shared" si="95"/>
        <v>0.1967540369922974</v>
      </c>
      <c r="AW370">
        <v>324</v>
      </c>
      <c r="AX370">
        <v>74812.631633496581</v>
      </c>
      <c r="AY370">
        <v>694.76020860079734</v>
      </c>
      <c r="AZ370">
        <v>9.2643585317010516E-2</v>
      </c>
      <c r="BA370">
        <f t="shared" si="108"/>
        <v>75507.391842097379</v>
      </c>
      <c r="BB370" s="4">
        <f t="shared" si="109"/>
        <v>9.2012211208896515E-3</v>
      </c>
      <c r="BN370">
        <v>324</v>
      </c>
      <c r="BO370">
        <v>11.218833760244564</v>
      </c>
      <c r="BP370">
        <v>1.3152075393493945E-2</v>
      </c>
      <c r="BQ370">
        <v>0.16269026459757341</v>
      </c>
      <c r="BR370">
        <f t="shared" si="110"/>
        <v>11.231985835638058</v>
      </c>
      <c r="BS370" s="4">
        <f t="shared" si="111"/>
        <v>1.1709483599742104E-3</v>
      </c>
      <c r="CD370">
        <v>325</v>
      </c>
      <c r="CE370">
        <v>73730.882180203684</v>
      </c>
      <c r="CF370">
        <v>2472.416639564035</v>
      </c>
      <c r="CG370">
        <v>0.31290326533372148</v>
      </c>
      <c r="CH370">
        <f t="shared" si="104"/>
        <v>76203.298819767719</v>
      </c>
      <c r="CI370" s="4">
        <f t="shared" si="105"/>
        <v>3.244500799646053E-2</v>
      </c>
      <c r="CT370">
        <v>325</v>
      </c>
      <c r="CU370">
        <v>11.20336998057793</v>
      </c>
      <c r="CV370">
        <v>3.7790051757754739E-2</v>
      </c>
      <c r="CW370">
        <v>0.45054764862990898</v>
      </c>
      <c r="CX370">
        <f t="shared" si="106"/>
        <v>11.165579928820176</v>
      </c>
      <c r="CY370" s="4">
        <f t="shared" si="107"/>
        <v>3.3845131196645214E-3</v>
      </c>
      <c r="DJ370">
        <v>326</v>
      </c>
      <c r="DK370">
        <v>74421.721067945298</v>
      </c>
      <c r="DL370">
        <v>2477.4850262015825</v>
      </c>
      <c r="DM370">
        <v>0.31482434717493796</v>
      </c>
      <c r="DN370">
        <f t="shared" si="100"/>
        <v>71944.236041743716</v>
      </c>
      <c r="DO370" s="4">
        <f t="shared" si="101"/>
        <v>3.4436185058162108E-2</v>
      </c>
      <c r="DZ370">
        <v>326</v>
      </c>
      <c r="EA370">
        <v>11.214343777548693</v>
      </c>
      <c r="EB370">
        <v>3.590705401849803E-2</v>
      </c>
      <c r="EC370">
        <v>0.42967032871596667</v>
      </c>
      <c r="ED370">
        <f t="shared" si="102"/>
        <v>11.250250831567191</v>
      </c>
      <c r="EE370" s="4">
        <f t="shared" si="103"/>
        <v>3.1916669731261518E-3</v>
      </c>
      <c r="EP370">
        <v>328</v>
      </c>
      <c r="EQ370">
        <v>11.220624730635928</v>
      </c>
      <c r="ER370">
        <v>9.5670626764281508E-2</v>
      </c>
      <c r="ES370">
        <v>1.2197685505718248</v>
      </c>
      <c r="ET370">
        <f t="shared" si="96"/>
        <v>11.316295357400209</v>
      </c>
      <c r="EU370" s="4">
        <f t="shared" si="97"/>
        <v>8.4542355729270002E-3</v>
      </c>
      <c r="FF370">
        <v>328</v>
      </c>
      <c r="FG370">
        <v>11.213185734212903</v>
      </c>
      <c r="FH370">
        <v>0.1031096231873061</v>
      </c>
      <c r="FI370">
        <v>2.2815289009538025</v>
      </c>
      <c r="FJ370">
        <f t="shared" si="98"/>
        <v>11.316295357400209</v>
      </c>
      <c r="FK370">
        <f t="shared" si="99"/>
        <v>9.1116058684239196E-3</v>
      </c>
    </row>
    <row r="371" spans="1:167" x14ac:dyDescent="0.2">
      <c r="B371" s="81">
        <v>45367</v>
      </c>
      <c r="C371">
        <v>4.6011966546051255</v>
      </c>
      <c r="D371">
        <v>4.5578534804485269</v>
      </c>
      <c r="E371">
        <v>5.1141981286797469</v>
      </c>
      <c r="F371">
        <v>6.5956061209924028</v>
      </c>
      <c r="G371">
        <v>0</v>
      </c>
      <c r="H371">
        <v>0</v>
      </c>
      <c r="I371">
        <v>0</v>
      </c>
      <c r="J371">
        <v>1</v>
      </c>
      <c r="K371">
        <v>0</v>
      </c>
      <c r="L371">
        <v>1</v>
      </c>
      <c r="M371">
        <v>0</v>
      </c>
      <c r="N371">
        <v>116</v>
      </c>
      <c r="O371">
        <v>11.063939570713147</v>
      </c>
      <c r="P371" s="74">
        <v>63827.51019747692</v>
      </c>
      <c r="V371" s="81">
        <v>45304</v>
      </c>
      <c r="W371" s="3">
        <v>50.000142224820053</v>
      </c>
      <c r="X371" s="3">
        <v>91.418314737928071</v>
      </c>
      <c r="Y371" s="3">
        <v>181.24328194229747</v>
      </c>
      <c r="Z371" s="3">
        <v>905.70483593181723</v>
      </c>
      <c r="AG371">
        <v>329</v>
      </c>
      <c r="AH371">
        <v>98288.288633586897</v>
      </c>
      <c r="AI371">
        <v>-15442.937159100256</v>
      </c>
      <c r="AJ371">
        <v>-0.89536220181778814</v>
      </c>
      <c r="AK371">
        <f t="shared" si="94"/>
        <v>82845.351474486641</v>
      </c>
      <c r="AL371" s="4">
        <f t="shared" si="95"/>
        <v>0.18640680357130382</v>
      </c>
      <c r="AW371">
        <v>325</v>
      </c>
      <c r="AX371">
        <v>74788.53424345488</v>
      </c>
      <c r="AY371">
        <v>1414.7645763128385</v>
      </c>
      <c r="AZ371">
        <v>0.1886533815646797</v>
      </c>
      <c r="BA371">
        <f t="shared" si="108"/>
        <v>76203.298819767719</v>
      </c>
      <c r="BB371" s="4">
        <f t="shared" si="109"/>
        <v>1.8565660518962177E-2</v>
      </c>
      <c r="BN371">
        <v>325</v>
      </c>
      <c r="BO371">
        <v>11.218576142979785</v>
      </c>
      <c r="BP371">
        <v>2.2583889355900055E-2</v>
      </c>
      <c r="BQ371">
        <v>0.27936115213962659</v>
      </c>
      <c r="BR371">
        <f t="shared" si="110"/>
        <v>11.241160032335685</v>
      </c>
      <c r="BS371" s="4">
        <f t="shared" si="111"/>
        <v>2.0090354812969942E-3</v>
      </c>
      <c r="CD371">
        <v>326</v>
      </c>
      <c r="CE371">
        <v>73718.638873955642</v>
      </c>
      <c r="CF371">
        <v>3180.5672201912384</v>
      </c>
      <c r="CG371">
        <v>0.40252514599914796</v>
      </c>
      <c r="CH371">
        <f t="shared" si="104"/>
        <v>76899.206094146881</v>
      </c>
      <c r="CI371" s="4">
        <f t="shared" si="105"/>
        <v>4.1360208794578503E-2</v>
      </c>
      <c r="CT371">
        <v>326</v>
      </c>
      <c r="CU371">
        <v>11.203280479160716</v>
      </c>
      <c r="CV371">
        <v>4.6970352406475513E-2</v>
      </c>
      <c r="CW371">
        <v>0.55999875225661966</v>
      </c>
      <c r="CX371">
        <f t="shared" si="106"/>
        <v>11.15631012675424</v>
      </c>
      <c r="CY371" s="4">
        <f t="shared" si="107"/>
        <v>4.2102049757324943E-3</v>
      </c>
      <c r="DJ371">
        <v>327</v>
      </c>
      <c r="DK371">
        <v>88315.897527999841</v>
      </c>
      <c r="DL371">
        <v>-6862.3606628273119</v>
      </c>
      <c r="DM371">
        <v>-0.8720287682488691</v>
      </c>
      <c r="DN371">
        <f t="shared" si="100"/>
        <v>95178.258190827153</v>
      </c>
      <c r="DO371" s="4">
        <f t="shared" si="101"/>
        <v>7.2100086650762799E-2</v>
      </c>
      <c r="DZ371">
        <v>327</v>
      </c>
      <c r="EA371">
        <v>11.352978772667473</v>
      </c>
      <c r="EB371">
        <v>-4.5190735821041272E-2</v>
      </c>
      <c r="EC371">
        <v>-0.54076055098087994</v>
      </c>
      <c r="ED371">
        <f t="shared" si="102"/>
        <v>11.307788036846432</v>
      </c>
      <c r="EE371" s="4">
        <f t="shared" si="103"/>
        <v>3.9964257973166143E-3</v>
      </c>
      <c r="EP371">
        <v>329</v>
      </c>
      <c r="EQ371">
        <v>11.222755427888067</v>
      </c>
      <c r="ER371">
        <v>0.10197548566154424</v>
      </c>
      <c r="ES371">
        <v>1.3001533965666381</v>
      </c>
      <c r="ET371">
        <f t="shared" si="96"/>
        <v>11.324730913549612</v>
      </c>
      <c r="EU371" s="4">
        <f t="shared" si="97"/>
        <v>9.0046718496008087E-3</v>
      </c>
      <c r="FF371">
        <v>329</v>
      </c>
      <c r="FG371">
        <v>11.22265475118458</v>
      </c>
      <c r="FH371">
        <v>0.10207616236503192</v>
      </c>
      <c r="FI371">
        <v>2.258661290141776</v>
      </c>
      <c r="FJ371">
        <f t="shared" si="98"/>
        <v>11.324730913549612</v>
      </c>
      <c r="FK371">
        <f t="shared" si="99"/>
        <v>9.0135618359727786E-3</v>
      </c>
    </row>
    <row r="372" spans="1:167" x14ac:dyDescent="0.2">
      <c r="B372" s="81">
        <v>45374</v>
      </c>
      <c r="C372">
        <v>4.6011966396765125</v>
      </c>
      <c r="D372">
        <v>4.5578530634830727</v>
      </c>
      <c r="E372">
        <v>5.1101167864637382</v>
      </c>
      <c r="F372">
        <v>6.568320393456851</v>
      </c>
      <c r="G372">
        <v>0</v>
      </c>
      <c r="H372">
        <v>0</v>
      </c>
      <c r="I372">
        <v>0</v>
      </c>
      <c r="J372">
        <v>1</v>
      </c>
      <c r="K372">
        <v>0</v>
      </c>
      <c r="L372">
        <v>1</v>
      </c>
      <c r="M372">
        <v>0</v>
      </c>
      <c r="N372">
        <v>117</v>
      </c>
      <c r="O372">
        <v>11.062207277760766</v>
      </c>
      <c r="P372" s="74">
        <v>63717.037964155272</v>
      </c>
      <c r="V372" s="81">
        <v>45311</v>
      </c>
      <c r="W372" s="3">
        <v>50.543147577107391</v>
      </c>
      <c r="X372" s="3">
        <v>92.332497885307333</v>
      </c>
      <c r="Y372" s="3">
        <v>183.05571476172042</v>
      </c>
      <c r="Z372" s="3">
        <v>914.76188429113358</v>
      </c>
      <c r="AG372">
        <v>330</v>
      </c>
      <c r="AH372">
        <v>98263.898320503155</v>
      </c>
      <c r="AI372">
        <v>-14722.639541005861</v>
      </c>
      <c r="AJ372">
        <v>-0.85360024587270023</v>
      </c>
      <c r="AK372">
        <f t="shared" si="94"/>
        <v>83541.258779497293</v>
      </c>
      <c r="AL372" s="4">
        <f t="shared" si="95"/>
        <v>0.17623195719214005</v>
      </c>
      <c r="AW372">
        <v>326</v>
      </c>
      <c r="AX372">
        <v>74764.436853413179</v>
      </c>
      <c r="AY372">
        <v>2134.7692407337017</v>
      </c>
      <c r="AZ372">
        <v>0.28466321737732214</v>
      </c>
      <c r="BA372">
        <f t="shared" si="108"/>
        <v>76899.206094146881</v>
      </c>
      <c r="BB372" s="4">
        <f t="shared" si="109"/>
        <v>2.7760614825075389E-2</v>
      </c>
      <c r="BN372">
        <v>326</v>
      </c>
      <c r="BO372">
        <v>11.218318525715004</v>
      </c>
      <c r="BP372">
        <v>3.1932305852187426E-2</v>
      </c>
      <c r="BQ372">
        <v>0.3950004187835563</v>
      </c>
      <c r="BR372">
        <f t="shared" si="110"/>
        <v>11.250250831567191</v>
      </c>
      <c r="BS372" s="4">
        <f t="shared" si="111"/>
        <v>2.8383639023041381E-3</v>
      </c>
      <c r="CD372">
        <v>327</v>
      </c>
      <c r="CE372">
        <v>88098.142790142359</v>
      </c>
      <c r="CF372">
        <v>-6644.6059249698301</v>
      </c>
      <c r="CG372">
        <v>-0.84092577986591555</v>
      </c>
      <c r="CH372">
        <f t="shared" si="104"/>
        <v>81453.536865172529</v>
      </c>
      <c r="CI372" s="4">
        <f t="shared" si="105"/>
        <v>8.1575413182713441E-2</v>
      </c>
      <c r="CT372">
        <v>327</v>
      </c>
      <c r="CU372">
        <v>11.34973912024916</v>
      </c>
      <c r="CV372">
        <v>-4.1951083402727463E-2</v>
      </c>
      <c r="CW372">
        <v>-0.50015708117408098</v>
      </c>
      <c r="CX372">
        <f t="shared" si="106"/>
        <v>11.391690203651887</v>
      </c>
      <c r="CY372" s="4">
        <f t="shared" si="107"/>
        <v>3.6826039554059336E-3</v>
      </c>
      <c r="DJ372">
        <v>328</v>
      </c>
      <c r="DK372">
        <v>88296.73292796663</v>
      </c>
      <c r="DL372">
        <v>-6147.2887583428237</v>
      </c>
      <c r="DM372">
        <v>-0.78116160129060086</v>
      </c>
      <c r="DN372">
        <f t="shared" si="100"/>
        <v>94444.021686309454</v>
      </c>
      <c r="DO372" s="4">
        <f t="shared" si="101"/>
        <v>6.5089231150709567E-2</v>
      </c>
      <c r="DZ372">
        <v>328</v>
      </c>
      <c r="EA372">
        <v>11.352758164147316</v>
      </c>
      <c r="EB372">
        <v>-3.6462806747106669E-2</v>
      </c>
      <c r="EC372">
        <v>-0.43632056678515091</v>
      </c>
      <c r="ED372">
        <f t="shared" si="102"/>
        <v>11.316295357400209</v>
      </c>
      <c r="EE372" s="4">
        <f t="shared" si="103"/>
        <v>3.2221505002749933E-3</v>
      </c>
      <c r="EP372">
        <v>330</v>
      </c>
      <c r="EQ372">
        <v>11.225075928559681</v>
      </c>
      <c r="ER372">
        <v>0.10801997736332858</v>
      </c>
      <c r="ES372">
        <v>1.3772186477455044</v>
      </c>
      <c r="ET372">
        <f t="shared" si="96"/>
        <v>11.33309590592301</v>
      </c>
      <c r="EU372" s="4">
        <f t="shared" si="97"/>
        <v>9.5313741505420567E-3</v>
      </c>
      <c r="FF372">
        <v>330</v>
      </c>
      <c r="FG372">
        <v>11.232353978244641</v>
      </c>
      <c r="FH372">
        <v>0.10074192767836898</v>
      </c>
      <c r="FI372">
        <v>2.2291383910739873</v>
      </c>
      <c r="FJ372">
        <f t="shared" si="98"/>
        <v>11.33309590592301</v>
      </c>
      <c r="FK372">
        <f t="shared" si="99"/>
        <v>8.8891798423516629E-3</v>
      </c>
    </row>
    <row r="373" spans="1:167" x14ac:dyDescent="0.2">
      <c r="B373" s="81">
        <v>45381</v>
      </c>
      <c r="C373">
        <v>4.6011966381836507</v>
      </c>
      <c r="D373">
        <v>4.5578530217865181</v>
      </c>
      <c r="E373">
        <v>5.1080698518039549</v>
      </c>
      <c r="F373">
        <v>6.5487675011040531</v>
      </c>
      <c r="G373">
        <v>0</v>
      </c>
      <c r="H373">
        <v>0</v>
      </c>
      <c r="I373">
        <v>0</v>
      </c>
      <c r="J373">
        <v>1</v>
      </c>
      <c r="K373">
        <v>0</v>
      </c>
      <c r="L373">
        <v>1</v>
      </c>
      <c r="M373">
        <v>0</v>
      </c>
      <c r="N373">
        <v>118</v>
      </c>
      <c r="O373">
        <v>11.061127992681167</v>
      </c>
      <c r="P373" s="74">
        <v>63648.306213012875</v>
      </c>
      <c r="V373" s="81">
        <v>45318</v>
      </c>
      <c r="W373" s="3">
        <v>66.52156818567866</v>
      </c>
      <c r="X373" s="3">
        <v>93.255822864160407</v>
      </c>
      <c r="Y373" s="3">
        <v>184.88627190933764</v>
      </c>
      <c r="Z373" s="3">
        <v>923.90950313404358</v>
      </c>
      <c r="AG373">
        <v>331</v>
      </c>
      <c r="AH373">
        <v>108295.11505266784</v>
      </c>
      <c r="AI373">
        <v>-22723.502694392795</v>
      </c>
      <c r="AJ373">
        <v>-1.3174802950923468</v>
      </c>
      <c r="AK373">
        <f t="shared" si="94"/>
        <v>85571.612358275044</v>
      </c>
      <c r="AL373" s="4">
        <f t="shared" si="95"/>
        <v>0.26554954462296471</v>
      </c>
      <c r="AW373">
        <v>327</v>
      </c>
      <c r="AX373">
        <v>81985.041343126111</v>
      </c>
      <c r="AY373">
        <v>-531.50447795358195</v>
      </c>
      <c r="AZ373">
        <v>-7.0874065382692225E-2</v>
      </c>
      <c r="BA373">
        <f t="shared" si="108"/>
        <v>81453.536865172529</v>
      </c>
      <c r="BB373" s="4">
        <f t="shared" si="109"/>
        <v>6.5252473791698514E-3</v>
      </c>
      <c r="BN373">
        <v>327</v>
      </c>
      <c r="BO373">
        <v>11.295514800537825</v>
      </c>
      <c r="BP373">
        <v>1.2273236308606883E-2</v>
      </c>
      <c r="BQ373">
        <v>0.15181908579261508</v>
      </c>
      <c r="BR373">
        <f t="shared" si="110"/>
        <v>11.307788036846432</v>
      </c>
      <c r="BS373" s="4">
        <f t="shared" si="111"/>
        <v>1.0853790563295437E-3</v>
      </c>
      <c r="CD373">
        <v>328</v>
      </c>
      <c r="CE373">
        <v>88088.256881245965</v>
      </c>
      <c r="CF373">
        <v>-5938.8127116221585</v>
      </c>
      <c r="CG373">
        <v>-0.75160224208799142</v>
      </c>
      <c r="CH373">
        <f t="shared" si="104"/>
        <v>82149.444169623806</v>
      </c>
      <c r="CI373" s="4">
        <f t="shared" si="105"/>
        <v>7.2292792381645085E-2</v>
      </c>
      <c r="CT373">
        <v>328</v>
      </c>
      <c r="CU373">
        <v>11.349683509235325</v>
      </c>
      <c r="CV373">
        <v>-3.3388151835115565E-2</v>
      </c>
      <c r="CW373">
        <v>-0.39806649109240227</v>
      </c>
      <c r="CX373">
        <f t="shared" si="106"/>
        <v>11.38307166107044</v>
      </c>
      <c r="CY373" s="4">
        <f t="shared" si="107"/>
        <v>2.9331407926826503E-3</v>
      </c>
      <c r="DJ373">
        <v>329</v>
      </c>
      <c r="DK373">
        <v>88277.818852762939</v>
      </c>
      <c r="DL373">
        <v>-5432.4673782762984</v>
      </c>
      <c r="DM373">
        <v>-0.69032626951418141</v>
      </c>
      <c r="DN373">
        <f t="shared" si="100"/>
        <v>93710.286231039237</v>
      </c>
      <c r="DO373" s="4">
        <f t="shared" si="101"/>
        <v>5.7970875949335504E-2</v>
      </c>
      <c r="DZ373">
        <v>329</v>
      </c>
      <c r="EA373">
        <v>11.352540439481338</v>
      </c>
      <c r="EB373">
        <v>-2.7809525931726142E-2</v>
      </c>
      <c r="EC373">
        <v>-0.33277383720659209</v>
      </c>
      <c r="ED373">
        <f t="shared" si="102"/>
        <v>11.324730913549612</v>
      </c>
      <c r="EE373" s="4">
        <f t="shared" si="103"/>
        <v>2.455645625844681E-3</v>
      </c>
      <c r="EP373">
        <v>331</v>
      </c>
      <c r="EQ373">
        <v>11.312245975079332</v>
      </c>
      <c r="ER373">
        <v>4.4862900720110233E-2</v>
      </c>
      <c r="ES373">
        <v>0.57198700621711662</v>
      </c>
      <c r="ET373">
        <f t="shared" si="96"/>
        <v>11.357108875799442</v>
      </c>
      <c r="EU373" s="4">
        <f t="shared" si="97"/>
        <v>3.9502043355160027E-3</v>
      </c>
      <c r="FF373">
        <v>331</v>
      </c>
      <c r="FG373">
        <v>11.251295301102202</v>
      </c>
      <c r="FH373">
        <v>0.1058135746972404</v>
      </c>
      <c r="FI373">
        <v>2.341359819989226</v>
      </c>
      <c r="FJ373">
        <f t="shared" si="98"/>
        <v>11.357108875799442</v>
      </c>
      <c r="FK373">
        <f t="shared" si="99"/>
        <v>9.3169464037379888E-3</v>
      </c>
    </row>
    <row r="374" spans="1:167" x14ac:dyDescent="0.2">
      <c r="B374" s="81">
        <v>45388</v>
      </c>
      <c r="C374">
        <v>4.6011966380343647</v>
      </c>
      <c r="D374">
        <v>4.5578530176168623</v>
      </c>
      <c r="E374">
        <v>5.1070448110988442</v>
      </c>
      <c r="F374">
        <v>6.5348493803443279</v>
      </c>
      <c r="G374">
        <v>0</v>
      </c>
      <c r="H374">
        <v>0</v>
      </c>
      <c r="I374">
        <v>0</v>
      </c>
      <c r="J374">
        <v>1</v>
      </c>
      <c r="K374">
        <v>0</v>
      </c>
      <c r="L374">
        <v>1</v>
      </c>
      <c r="M374">
        <v>0</v>
      </c>
      <c r="N374">
        <v>119</v>
      </c>
      <c r="O374">
        <v>11.060487835738558</v>
      </c>
      <c r="P374" s="74">
        <v>63607.574346689777</v>
      </c>
      <c r="V374" s="81">
        <v>45325</v>
      </c>
      <c r="W374" s="3">
        <v>51.652156818567867</v>
      </c>
      <c r="X374" s="3">
        <v>94.188381092802018</v>
      </c>
      <c r="Y374" s="3">
        <v>186.73513462843101</v>
      </c>
      <c r="Z374" s="3">
        <v>933.14859816538319</v>
      </c>
      <c r="AG374">
        <v>332</v>
      </c>
      <c r="AH374">
        <v>108270.7247395841</v>
      </c>
      <c r="AI374">
        <v>-22003.205076150451</v>
      </c>
      <c r="AJ374">
        <v>-1.275718339138681</v>
      </c>
      <c r="AK374">
        <f t="shared" si="94"/>
        <v>86267.519663433646</v>
      </c>
      <c r="AL374" s="4">
        <f t="shared" si="95"/>
        <v>0.25505781506173275</v>
      </c>
      <c r="AW374">
        <v>328</v>
      </c>
      <c r="AX374">
        <v>81960.943953084425</v>
      </c>
      <c r="AY374">
        <v>188.50021653938165</v>
      </c>
      <c r="AZ374">
        <v>2.5135774439948428E-2</v>
      </c>
      <c r="BA374">
        <f t="shared" si="108"/>
        <v>82149.444169623806</v>
      </c>
      <c r="BB374" s="4">
        <f t="shared" si="109"/>
        <v>2.2946012410036843E-3</v>
      </c>
      <c r="BN374">
        <v>328</v>
      </c>
      <c r="BO374">
        <v>11.295257183273044</v>
      </c>
      <c r="BP374">
        <v>2.1038174127165021E-2</v>
      </c>
      <c r="BQ374">
        <v>0.26024076147643138</v>
      </c>
      <c r="BR374">
        <f t="shared" si="110"/>
        <v>11.316295357400209</v>
      </c>
      <c r="BS374" s="4">
        <f t="shared" si="111"/>
        <v>1.859104367880188E-3</v>
      </c>
      <c r="CD374">
        <v>329</v>
      </c>
      <c r="CE374">
        <v>88079.549671025379</v>
      </c>
      <c r="CF374">
        <v>-5234.1981965387386</v>
      </c>
      <c r="CG374">
        <v>-0.66242787760465915</v>
      </c>
      <c r="CH374">
        <f t="shared" si="104"/>
        <v>82845.351474486641</v>
      </c>
      <c r="CI374" s="4">
        <f t="shared" si="105"/>
        <v>6.3180348726635333E-2</v>
      </c>
      <c r="CT374">
        <v>329</v>
      </c>
      <c r="CU374">
        <v>11.349644843423183</v>
      </c>
      <c r="CV374">
        <v>-2.4913929873571661E-2</v>
      </c>
      <c r="CW374">
        <v>-0.2970335313278511</v>
      </c>
      <c r="CX374">
        <f t="shared" si="106"/>
        <v>11.374558773296755</v>
      </c>
      <c r="CY374" s="4">
        <f t="shared" si="107"/>
        <v>2.1903205539770322E-3</v>
      </c>
      <c r="DJ374">
        <v>330</v>
      </c>
      <c r="DK374">
        <v>88259.148836959212</v>
      </c>
      <c r="DL374">
        <v>-4717.8900574619183</v>
      </c>
      <c r="DM374">
        <v>-0.59952195136404662</v>
      </c>
      <c r="DN374">
        <f t="shared" si="100"/>
        <v>92977.03889442113</v>
      </c>
      <c r="DO374" s="4">
        <f t="shared" si="101"/>
        <v>5.0742528623860104E-2</v>
      </c>
      <c r="DZ374">
        <v>330</v>
      </c>
      <c r="EA374">
        <v>11.352325524244357</v>
      </c>
      <c r="EB374">
        <v>-1.9229618321347175E-2</v>
      </c>
      <c r="EC374">
        <v>-0.23010510472285822</v>
      </c>
      <c r="ED374">
        <f t="shared" si="102"/>
        <v>11.33309590592301</v>
      </c>
      <c r="EE374" s="4">
        <f t="shared" si="103"/>
        <v>1.6967665747271415E-3</v>
      </c>
      <c r="EP374">
        <v>332</v>
      </c>
      <c r="EQ374">
        <v>11.315003907890892</v>
      </c>
      <c r="ER374">
        <v>5.0204532907876853E-2</v>
      </c>
      <c r="ES374">
        <v>0.64009103324950223</v>
      </c>
      <c r="ET374">
        <f t="shared" si="96"/>
        <v>11.365208440798769</v>
      </c>
      <c r="EU374" s="4">
        <f t="shared" si="97"/>
        <v>4.4173877821415816E-3</v>
      </c>
      <c r="FF374">
        <v>332</v>
      </c>
      <c r="FG374">
        <v>11.261425339980452</v>
      </c>
      <c r="FH374">
        <v>0.10378310081831721</v>
      </c>
      <c r="FI374">
        <v>2.2964310859468218</v>
      </c>
      <c r="FJ374">
        <f t="shared" si="98"/>
        <v>11.365208440798769</v>
      </c>
      <c r="FK374">
        <f t="shared" si="99"/>
        <v>9.1316495741298638E-3</v>
      </c>
    </row>
    <row r="375" spans="1:167" x14ac:dyDescent="0.2">
      <c r="B375" s="81">
        <v>45395</v>
      </c>
      <c r="C375">
        <v>4.6453849588685232</v>
      </c>
      <c r="D375">
        <v>4.5578530171998963</v>
      </c>
      <c r="E375">
        <v>5.1065318964611768</v>
      </c>
      <c r="F375">
        <v>6.5249901372329928</v>
      </c>
      <c r="G375">
        <v>0</v>
      </c>
      <c r="H375">
        <v>0</v>
      </c>
      <c r="I375">
        <v>0</v>
      </c>
      <c r="J375">
        <v>1</v>
      </c>
      <c r="K375">
        <v>0</v>
      </c>
      <c r="L375">
        <v>1</v>
      </c>
      <c r="M375">
        <v>0</v>
      </c>
      <c r="N375">
        <v>120</v>
      </c>
      <c r="O375">
        <v>11.06785734069404</v>
      </c>
      <c r="P375" s="74">
        <v>64078.062182932292</v>
      </c>
      <c r="V375" s="81">
        <v>45332</v>
      </c>
      <c r="W375" s="3">
        <v>50.165215681856786</v>
      </c>
      <c r="X375" s="3">
        <v>54.418838109280202</v>
      </c>
      <c r="Y375" s="3">
        <v>143.36756731421551</v>
      </c>
      <c r="Z375" s="3">
        <v>765.70401871576814</v>
      </c>
      <c r="AG375">
        <v>333</v>
      </c>
      <c r="AH375">
        <v>108246.33442650034</v>
      </c>
      <c r="AI375">
        <v>-6208.6955171171285</v>
      </c>
      <c r="AJ375">
        <v>-0.35997240883327569</v>
      </c>
      <c r="AK375">
        <f t="shared" si="94"/>
        <v>102037.63890938321</v>
      </c>
      <c r="AL375" s="4">
        <f t="shared" si="95"/>
        <v>6.0847110766948445E-2</v>
      </c>
      <c r="AW375">
        <v>329</v>
      </c>
      <c r="AX375">
        <v>81936.846563042724</v>
      </c>
      <c r="AY375">
        <v>908.50491144391708</v>
      </c>
      <c r="AZ375">
        <v>0.12114561431747059</v>
      </c>
      <c r="BA375">
        <f t="shared" si="108"/>
        <v>82845.351474486641</v>
      </c>
      <c r="BB375" s="4">
        <f t="shared" si="109"/>
        <v>1.0966275056768919E-2</v>
      </c>
      <c r="BN375">
        <v>329</v>
      </c>
      <c r="BO375">
        <v>11.294999566008265</v>
      </c>
      <c r="BP375">
        <v>2.9731347541346764E-2</v>
      </c>
      <c r="BQ375">
        <v>0.3677747164327298</v>
      </c>
      <c r="BR375">
        <f t="shared" si="110"/>
        <v>11.324730913549612</v>
      </c>
      <c r="BS375" s="4">
        <f t="shared" si="111"/>
        <v>2.6253469303870462E-3</v>
      </c>
      <c r="CD375">
        <v>330</v>
      </c>
      <c r="CE375">
        <v>88072.021159480631</v>
      </c>
      <c r="CF375">
        <v>-4530.7623799833382</v>
      </c>
      <c r="CG375">
        <v>-0.57340268644930059</v>
      </c>
      <c r="CH375">
        <f t="shared" si="104"/>
        <v>83541.258779497293</v>
      </c>
      <c r="CI375" s="4">
        <f t="shared" si="105"/>
        <v>5.4233829441594175E-2</v>
      </c>
      <c r="CT375">
        <v>330</v>
      </c>
      <c r="CU375">
        <v>11.34962312281273</v>
      </c>
      <c r="CV375">
        <v>-1.6527216889720364E-2</v>
      </c>
      <c r="CW375">
        <v>-0.19704388752344071</v>
      </c>
      <c r="CX375">
        <f t="shared" si="106"/>
        <v>11.36615033970245</v>
      </c>
      <c r="CY375" s="4">
        <f t="shared" si="107"/>
        <v>1.4540734017911136E-3</v>
      </c>
      <c r="DJ375">
        <v>331</v>
      </c>
      <c r="DK375">
        <v>88240.716662226027</v>
      </c>
      <c r="DL375">
        <v>-2669.1043039509823</v>
      </c>
      <c r="DM375">
        <v>-0.33917420737008869</v>
      </c>
      <c r="DN375">
        <f t="shared" si="100"/>
        <v>90909.820966177009</v>
      </c>
      <c r="DO375" s="4">
        <f t="shared" si="101"/>
        <v>2.9359911564934466E-2</v>
      </c>
      <c r="DZ375">
        <v>331</v>
      </c>
      <c r="EA375">
        <v>11.352113346855624</v>
      </c>
      <c r="EB375">
        <v>4.9955289438177175E-3</v>
      </c>
      <c r="EC375">
        <v>5.9777406475466359E-2</v>
      </c>
      <c r="ED375">
        <f t="shared" si="102"/>
        <v>11.357108875799442</v>
      </c>
      <c r="EE375" s="4">
        <f t="shared" si="103"/>
        <v>4.3985921051285825E-4</v>
      </c>
      <c r="EP375">
        <v>333</v>
      </c>
      <c r="EQ375">
        <v>11.367981641478202</v>
      </c>
      <c r="ER375">
        <v>0.16511539163668232</v>
      </c>
      <c r="ES375">
        <v>2.1051661178096155</v>
      </c>
      <c r="ET375">
        <f t="shared" si="96"/>
        <v>11.533097033114885</v>
      </c>
      <c r="EU375" s="4">
        <f t="shared" si="97"/>
        <v>1.4316656762930884E-2</v>
      </c>
      <c r="FF375">
        <v>333</v>
      </c>
      <c r="FG375">
        <v>11.425071460090875</v>
      </c>
      <c r="FH375">
        <v>0.10802557302401006</v>
      </c>
      <c r="FI375">
        <v>2.3903051846931458</v>
      </c>
      <c r="FJ375">
        <f t="shared" si="98"/>
        <v>11.533097033114885</v>
      </c>
      <c r="FK375">
        <f t="shared" si="99"/>
        <v>9.3665710705318032E-3</v>
      </c>
    </row>
    <row r="376" spans="1:167" x14ac:dyDescent="0.2">
      <c r="B376" s="81">
        <v>45402</v>
      </c>
      <c r="C376">
        <v>4.6959559059571845</v>
      </c>
      <c r="D376">
        <v>4.5578530171581999</v>
      </c>
      <c r="E376">
        <v>5.1062753404530614</v>
      </c>
      <c r="F376">
        <v>6.5180303702442952</v>
      </c>
      <c r="G376">
        <v>0</v>
      </c>
      <c r="H376">
        <v>0</v>
      </c>
      <c r="I376">
        <v>0</v>
      </c>
      <c r="J376">
        <v>1</v>
      </c>
      <c r="K376">
        <v>0</v>
      </c>
      <c r="L376">
        <v>1</v>
      </c>
      <c r="M376">
        <v>0</v>
      </c>
      <c r="N376">
        <v>121</v>
      </c>
      <c r="O376">
        <v>11.076108676490756</v>
      </c>
      <c r="P376" s="74">
        <v>64608.979166094054</v>
      </c>
      <c r="V376" s="81">
        <v>45339</v>
      </c>
      <c r="W376" s="3">
        <v>50.016521568185681</v>
      </c>
      <c r="X376" s="3">
        <v>50.441883810928019</v>
      </c>
      <c r="Y376" s="3">
        <v>121.68378365710775</v>
      </c>
      <c r="Z376" s="3">
        <v>648.49281310103765</v>
      </c>
      <c r="AG376">
        <v>334</v>
      </c>
      <c r="AH376">
        <v>108221.9441134166</v>
      </c>
      <c r="AI376">
        <v>-4972.1011591879505</v>
      </c>
      <c r="AJ376">
        <v>-0.28827621298244499</v>
      </c>
      <c r="AK376">
        <f t="shared" si="94"/>
        <v>103249.84295422865</v>
      </c>
      <c r="AL376" s="4">
        <f t="shared" si="95"/>
        <v>4.8156016676869105E-2</v>
      </c>
      <c r="AW376">
        <v>330</v>
      </c>
      <c r="AX376">
        <v>81912.749173001022</v>
      </c>
      <c r="AY376">
        <v>1628.5096064962709</v>
      </c>
      <c r="AZ376">
        <v>0.21715545421470378</v>
      </c>
      <c r="BA376">
        <f t="shared" si="108"/>
        <v>83541.258779497293</v>
      </c>
      <c r="BB376" s="4">
        <f t="shared" si="109"/>
        <v>1.9493476999127284E-2</v>
      </c>
      <c r="BN376">
        <v>330</v>
      </c>
      <c r="BO376">
        <v>11.294741948743484</v>
      </c>
      <c r="BP376">
        <v>3.8353957179525722E-2</v>
      </c>
      <c r="BQ376">
        <v>0.47443580235160038</v>
      </c>
      <c r="BR376">
        <f t="shared" si="110"/>
        <v>11.33309590592301</v>
      </c>
      <c r="BS376" s="4">
        <f t="shared" si="111"/>
        <v>3.3842435904456445E-3</v>
      </c>
      <c r="CD376">
        <v>331</v>
      </c>
      <c r="CE376">
        <v>88065.671346611707</v>
      </c>
      <c r="CF376">
        <v>-2494.0589883366629</v>
      </c>
      <c r="CG376">
        <v>-0.3156422703590398</v>
      </c>
      <c r="CH376">
        <f t="shared" si="104"/>
        <v>85571.612358275044</v>
      </c>
      <c r="CI376" s="4">
        <f t="shared" si="105"/>
        <v>2.9145868817972313E-2</v>
      </c>
      <c r="CT376">
        <v>331</v>
      </c>
      <c r="CU376">
        <v>11.349618347403968</v>
      </c>
      <c r="CV376">
        <v>7.4905283954738167E-3</v>
      </c>
      <c r="CW376">
        <v>8.9304983682213568E-2</v>
      </c>
      <c r="CX376">
        <f t="shared" si="106"/>
        <v>11.342127819008494</v>
      </c>
      <c r="CY376" s="4">
        <f t="shared" si="107"/>
        <v>6.6041650341131701E-4</v>
      </c>
      <c r="DJ376">
        <v>332</v>
      </c>
      <c r="DK376">
        <v>88222.516344900461</v>
      </c>
      <c r="DL376">
        <v>-1954.9966814668151</v>
      </c>
      <c r="DM376">
        <v>-0.24842957574423746</v>
      </c>
      <c r="DN376">
        <f t="shared" si="100"/>
        <v>90177.513026367276</v>
      </c>
      <c r="DO376" s="4">
        <f t="shared" si="101"/>
        <v>2.1679425566939151E-2</v>
      </c>
      <c r="DZ376">
        <v>332</v>
      </c>
      <c r="EA376">
        <v>11.351903838435693</v>
      </c>
      <c r="EB376">
        <v>1.3304602363076512E-2</v>
      </c>
      <c r="EC376">
        <v>0.15920528784771171</v>
      </c>
      <c r="ED376">
        <f t="shared" si="102"/>
        <v>11.365208440798769</v>
      </c>
      <c r="EE376" s="4">
        <f t="shared" si="103"/>
        <v>1.1706430579236644E-3</v>
      </c>
      <c r="EP376">
        <v>334</v>
      </c>
      <c r="EQ376">
        <v>11.376208159176818</v>
      </c>
      <c r="ER376">
        <v>0.16869883062088498</v>
      </c>
      <c r="ES376">
        <v>2.1508537684883642</v>
      </c>
      <c r="ET376">
        <f t="shared" si="96"/>
        <v>11.544906989797703</v>
      </c>
      <c r="EU376" s="4">
        <f t="shared" si="97"/>
        <v>1.4612402747806029E-2</v>
      </c>
      <c r="FF376">
        <v>334</v>
      </c>
      <c r="FG376">
        <v>11.44197385806361</v>
      </c>
      <c r="FH376">
        <v>0.10293313173409224</v>
      </c>
      <c r="FI376">
        <v>2.2776236364515041</v>
      </c>
      <c r="FJ376">
        <f t="shared" si="98"/>
        <v>11.544906989797703</v>
      </c>
      <c r="FK376">
        <f t="shared" si="99"/>
        <v>8.9158909487148594E-3</v>
      </c>
    </row>
    <row r="377" spans="1:167" x14ac:dyDescent="0.2">
      <c r="B377" s="81">
        <v>45409</v>
      </c>
      <c r="C377">
        <v>4.7491703830645191</v>
      </c>
      <c r="D377">
        <v>4.5578530171540308</v>
      </c>
      <c r="E377">
        <v>5.1061470377619118</v>
      </c>
      <c r="F377">
        <v>6.5131295511081486</v>
      </c>
      <c r="G377">
        <v>0</v>
      </c>
      <c r="H377">
        <v>0</v>
      </c>
      <c r="I377">
        <v>0</v>
      </c>
      <c r="J377">
        <v>1</v>
      </c>
      <c r="K377">
        <v>0</v>
      </c>
      <c r="L377">
        <v>1</v>
      </c>
      <c r="M377">
        <v>0</v>
      </c>
      <c r="N377">
        <v>122</v>
      </c>
      <c r="O377">
        <v>11.084496958854942</v>
      </c>
      <c r="P377" s="74">
        <v>65153.216945491884</v>
      </c>
      <c r="V377" s="81">
        <v>45346</v>
      </c>
      <c r="W377" s="3">
        <v>50.001652156818565</v>
      </c>
      <c r="X377" s="3">
        <v>50.044188381092802</v>
      </c>
      <c r="Y377" s="3">
        <v>110.84189182855388</v>
      </c>
      <c r="Z377" s="3">
        <v>566.44496917072638</v>
      </c>
      <c r="AG377">
        <v>335</v>
      </c>
      <c r="AH377">
        <v>108197.55380033285</v>
      </c>
      <c r="AI377">
        <v>-4264.2019196844485</v>
      </c>
      <c r="AJ377">
        <v>-0.24723309953731321</v>
      </c>
      <c r="AK377">
        <f t="shared" si="94"/>
        <v>103933.35188064841</v>
      </c>
      <c r="AL377" s="4">
        <f t="shared" si="95"/>
        <v>4.1028234368706146E-2</v>
      </c>
      <c r="AW377">
        <v>331</v>
      </c>
      <c r="AX377">
        <v>92975.0515438648</v>
      </c>
      <c r="AY377">
        <v>-7403.4391855897557</v>
      </c>
      <c r="AZ377">
        <v>-0.98721996645548271</v>
      </c>
      <c r="BA377">
        <f t="shared" si="108"/>
        <v>85571.612358275044</v>
      </c>
      <c r="BB377" s="4">
        <f t="shared" si="109"/>
        <v>8.6517467435260023E-2</v>
      </c>
      <c r="BN377">
        <v>331</v>
      </c>
      <c r="BO377">
        <v>11.397368396750649</v>
      </c>
      <c r="BP377">
        <v>-4.025952095120644E-2</v>
      </c>
      <c r="BQ377">
        <v>-0.49800749464707217</v>
      </c>
      <c r="BR377">
        <f t="shared" si="110"/>
        <v>11.357108875799442</v>
      </c>
      <c r="BS377" s="4">
        <f t="shared" si="111"/>
        <v>3.5448740864846662E-3</v>
      </c>
      <c r="CD377">
        <v>332</v>
      </c>
      <c r="CE377">
        <v>88060.500232418592</v>
      </c>
      <c r="CF377">
        <v>-1792.9805689849454</v>
      </c>
      <c r="CG377">
        <v>-0.22691542587831412</v>
      </c>
      <c r="CH377">
        <f t="shared" si="104"/>
        <v>86267.519663433646</v>
      </c>
      <c r="CI377" s="4">
        <f t="shared" si="105"/>
        <v>2.0783958736499283E-2</v>
      </c>
      <c r="CT377">
        <v>332</v>
      </c>
      <c r="CU377">
        <v>11.349630517196896</v>
      </c>
      <c r="CV377">
        <v>1.5577923601872712E-2</v>
      </c>
      <c r="CW377">
        <v>0.18572604489539646</v>
      </c>
      <c r="CX377">
        <f t="shared" si="106"/>
        <v>11.334052593595024</v>
      </c>
      <c r="CY377" s="4">
        <f t="shared" si="107"/>
        <v>1.3744354433890609E-3</v>
      </c>
      <c r="DJ377">
        <v>333</v>
      </c>
      <c r="DK377">
        <v>88204.542124325002</v>
      </c>
      <c r="DL377">
        <v>13833.096785058209</v>
      </c>
      <c r="DM377">
        <v>1.7578292577778576</v>
      </c>
      <c r="DN377">
        <f t="shared" si="100"/>
        <v>74371.445339266793</v>
      </c>
      <c r="DO377" s="4">
        <f t="shared" si="101"/>
        <v>0.18600010692214666</v>
      </c>
      <c r="DZ377">
        <v>333</v>
      </c>
      <c r="EA377">
        <v>11.351696932672187</v>
      </c>
      <c r="EB377">
        <v>0.18140010044269772</v>
      </c>
      <c r="EC377">
        <v>2.170666542183334</v>
      </c>
      <c r="ED377">
        <f t="shared" si="102"/>
        <v>11.533097033114885</v>
      </c>
      <c r="EE377" s="4">
        <f t="shared" si="103"/>
        <v>1.5728654664210761E-2</v>
      </c>
      <c r="EP377">
        <v>335</v>
      </c>
      <c r="EQ377">
        <v>11.380235012048102</v>
      </c>
      <c r="ER377">
        <v>0.17127011334354769</v>
      </c>
      <c r="ES377">
        <v>2.1836367647517863</v>
      </c>
      <c r="ET377">
        <f t="shared" si="96"/>
        <v>11.55150512539165</v>
      </c>
      <c r="EU377" s="4">
        <f t="shared" si="97"/>
        <v>1.4826649123591228E-2</v>
      </c>
      <c r="FF377">
        <v>335</v>
      </c>
      <c r="FG377">
        <v>11.452807425105945</v>
      </c>
      <c r="FH377">
        <v>9.869770028570457E-2</v>
      </c>
      <c r="FI377">
        <v>2.1839053300626707</v>
      </c>
      <c r="FJ377">
        <f t="shared" si="98"/>
        <v>11.55150512539165</v>
      </c>
      <c r="FK377">
        <f t="shared" si="99"/>
        <v>8.5441420156369668E-3</v>
      </c>
    </row>
    <row r="378" spans="1:167" x14ac:dyDescent="0.2">
      <c r="B378" s="81">
        <v>45416</v>
      </c>
      <c r="C378">
        <v>4.8046473535817009</v>
      </c>
      <c r="D378">
        <v>4.5578530171536134</v>
      </c>
      <c r="E378">
        <v>5.1060828802427167</v>
      </c>
      <c r="F378">
        <v>6.5096846307231893</v>
      </c>
      <c r="G378">
        <v>0</v>
      </c>
      <c r="H378">
        <v>0</v>
      </c>
      <c r="I378">
        <v>0</v>
      </c>
      <c r="J378">
        <v>1</v>
      </c>
      <c r="K378">
        <v>0</v>
      </c>
      <c r="L378">
        <v>1</v>
      </c>
      <c r="M378">
        <v>0</v>
      </c>
      <c r="N378">
        <v>123</v>
      </c>
      <c r="O378">
        <v>11.18589227662409</v>
      </c>
      <c r="P378" s="74">
        <v>72105.981184686854</v>
      </c>
      <c r="V378" s="81">
        <v>45353</v>
      </c>
      <c r="W378" s="3">
        <v>50.000165215681861</v>
      </c>
      <c r="X378" s="3">
        <v>50.004418838109281</v>
      </c>
      <c r="Y378" s="3">
        <v>105.42094591427694</v>
      </c>
      <c r="Z378" s="3">
        <v>509.01147841950842</v>
      </c>
      <c r="AG378">
        <v>336</v>
      </c>
      <c r="AH378">
        <v>110496.73109696734</v>
      </c>
      <c r="AI378">
        <v>-5699.5507940870302</v>
      </c>
      <c r="AJ378">
        <v>-0.33045283392601776</v>
      </c>
      <c r="AK378">
        <f t="shared" si="94"/>
        <v>104797.18030288031</v>
      </c>
      <c r="AL378" s="4">
        <f t="shared" si="95"/>
        <v>5.4386489957214817E-2</v>
      </c>
      <c r="AW378">
        <v>332</v>
      </c>
      <c r="AX378">
        <v>92950.954153823099</v>
      </c>
      <c r="AY378">
        <v>-6683.4344903894525</v>
      </c>
      <c r="AZ378">
        <v>-0.89121012653852116</v>
      </c>
      <c r="BA378">
        <f t="shared" si="108"/>
        <v>86267.519663433646</v>
      </c>
      <c r="BB378" s="4">
        <f t="shared" si="109"/>
        <v>7.7473358646039422E-2</v>
      </c>
      <c r="BN378">
        <v>332</v>
      </c>
      <c r="BO378">
        <v>11.397110779485867</v>
      </c>
      <c r="BP378">
        <v>-3.1902338687098464E-2</v>
      </c>
      <c r="BQ378">
        <v>-0.39462972702034038</v>
      </c>
      <c r="BR378">
        <f t="shared" si="110"/>
        <v>11.365208440798769</v>
      </c>
      <c r="BS378" s="4">
        <f t="shared" si="111"/>
        <v>2.8070174738349372E-3</v>
      </c>
      <c r="CD378">
        <v>333</v>
      </c>
      <c r="CE378">
        <v>88056.5078169013</v>
      </c>
      <c r="CF378">
        <v>13981.131092481912</v>
      </c>
      <c r="CG378">
        <v>1.7694192402247444</v>
      </c>
      <c r="CH378">
        <f t="shared" si="104"/>
        <v>102037.63890938321</v>
      </c>
      <c r="CI378" s="4">
        <f t="shared" si="105"/>
        <v>0.13701935130915921</v>
      </c>
      <c r="CT378">
        <v>333</v>
      </c>
      <c r="CU378">
        <v>11.349659632191518</v>
      </c>
      <c r="CV378">
        <v>0.18343740092336702</v>
      </c>
      <c r="CW378">
        <v>2.1870118142890664</v>
      </c>
      <c r="CX378">
        <f t="shared" si="106"/>
        <v>11.166222231268151</v>
      </c>
      <c r="CY378" s="4">
        <f t="shared" si="107"/>
        <v>1.6427883766247951E-2</v>
      </c>
      <c r="DJ378">
        <v>334</v>
      </c>
      <c r="DK378">
        <v>88186.788451901681</v>
      </c>
      <c r="DL378">
        <v>15063.054502326966</v>
      </c>
      <c r="DM378">
        <v>1.9141251107483961</v>
      </c>
      <c r="DN378">
        <f t="shared" si="100"/>
        <v>73123.733949574715</v>
      </c>
      <c r="DO378" s="4">
        <f t="shared" si="101"/>
        <v>0.20599405540086718</v>
      </c>
      <c r="DZ378">
        <v>334</v>
      </c>
      <c r="EA378">
        <v>11.351492565693805</v>
      </c>
      <c r="EB378">
        <v>0.19341442410389753</v>
      </c>
      <c r="EC378">
        <v>2.3144321207838048</v>
      </c>
      <c r="ED378">
        <f t="shared" si="102"/>
        <v>11.544906989797703</v>
      </c>
      <c r="EE378" s="4">
        <f t="shared" si="103"/>
        <v>1.6753224973992335E-2</v>
      </c>
      <c r="EP378">
        <v>336</v>
      </c>
      <c r="EQ378">
        <v>11.299503554669636</v>
      </c>
      <c r="ER378">
        <v>0.26027859033061596</v>
      </c>
      <c r="ES378">
        <v>3.3184651298948507</v>
      </c>
      <c r="ET378">
        <f t="shared" si="96"/>
        <v>11.559782145000252</v>
      </c>
      <c r="EU378" s="4">
        <f t="shared" si="97"/>
        <v>2.2515873315414481E-2</v>
      </c>
      <c r="FF378">
        <v>336</v>
      </c>
      <c r="FG378">
        <v>11.463212633898484</v>
      </c>
      <c r="FH378">
        <v>9.6569511101767702E-2</v>
      </c>
      <c r="FI378">
        <v>2.1368144283625563</v>
      </c>
      <c r="FJ378">
        <f t="shared" si="98"/>
        <v>11.559782145000252</v>
      </c>
      <c r="FK378">
        <f t="shared" si="99"/>
        <v>8.353921370701194E-3</v>
      </c>
    </row>
    <row r="379" spans="1:167" x14ac:dyDescent="0.2">
      <c r="B379" s="81">
        <v>45423</v>
      </c>
      <c r="C379">
        <v>4.8623184369283248</v>
      </c>
      <c r="D379">
        <v>4.5578530171535716</v>
      </c>
      <c r="E379">
        <v>5.1060507999394824</v>
      </c>
      <c r="F379">
        <v>6.5072661057881298</v>
      </c>
      <c r="G379">
        <v>0</v>
      </c>
      <c r="H379">
        <v>0</v>
      </c>
      <c r="I379">
        <v>0</v>
      </c>
      <c r="J379">
        <v>1</v>
      </c>
      <c r="K379">
        <v>0</v>
      </c>
      <c r="L379">
        <v>1</v>
      </c>
      <c r="M379">
        <v>0</v>
      </c>
      <c r="N379">
        <v>124</v>
      </c>
      <c r="O379">
        <v>11.193562795832619</v>
      </c>
      <c r="P379" s="74">
        <v>72661.198177451603</v>
      </c>
      <c r="V379" s="81">
        <v>45360</v>
      </c>
      <c r="W379" s="3">
        <v>50.000016521568185</v>
      </c>
      <c r="X379" s="3">
        <v>50.000441883810929</v>
      </c>
      <c r="Y379" s="3">
        <v>102.71047295713848</v>
      </c>
      <c r="Z379" s="3">
        <v>468.80803489365593</v>
      </c>
      <c r="AG379">
        <v>337</v>
      </c>
      <c r="AH379">
        <v>110472.3407838836</v>
      </c>
      <c r="AI379">
        <v>-1881.8876362125739</v>
      </c>
      <c r="AJ379">
        <v>-0.10910949388536742</v>
      </c>
      <c r="AK379">
        <f t="shared" si="94"/>
        <v>108590.45314767103</v>
      </c>
      <c r="AL379" s="4">
        <f t="shared" si="95"/>
        <v>1.7330138899534882E-2</v>
      </c>
      <c r="AW379">
        <v>333</v>
      </c>
      <c r="AX379">
        <v>92926.856763781398</v>
      </c>
      <c r="AY379">
        <v>9110.7821456018137</v>
      </c>
      <c r="AZ379">
        <v>1.2148875433016402</v>
      </c>
      <c r="BA379">
        <f t="shared" si="108"/>
        <v>102037.63890938321</v>
      </c>
      <c r="BB379" s="4">
        <f t="shared" si="109"/>
        <v>8.9288445351943566E-2</v>
      </c>
      <c r="BN379">
        <v>333</v>
      </c>
      <c r="BO379">
        <v>11.396853162221088</v>
      </c>
      <c r="BP379">
        <v>0.13624387089379653</v>
      </c>
      <c r="BQ379">
        <v>1.6853272766725635</v>
      </c>
      <c r="BR379">
        <f t="shared" si="110"/>
        <v>11.533097033114885</v>
      </c>
      <c r="BS379" s="4">
        <f t="shared" si="111"/>
        <v>1.1813294425825139E-2</v>
      </c>
      <c r="CD379">
        <v>334</v>
      </c>
      <c r="CE379">
        <v>88053.694100059816</v>
      </c>
      <c r="CF379">
        <v>15196.14885416883</v>
      </c>
      <c r="CG379">
        <v>1.9231890454374065</v>
      </c>
      <c r="CH379">
        <f t="shared" si="104"/>
        <v>103249.84295422865</v>
      </c>
      <c r="CI379" s="4">
        <f t="shared" si="105"/>
        <v>0.1471784209967795</v>
      </c>
      <c r="CT379">
        <v>334</v>
      </c>
      <c r="CU379">
        <v>11.349705692387827</v>
      </c>
      <c r="CV379">
        <v>0.19520129740987535</v>
      </c>
      <c r="CW379">
        <v>2.327265549179343</v>
      </c>
      <c r="CX379">
        <f t="shared" si="106"/>
        <v>11.154504394977952</v>
      </c>
      <c r="CY379" s="4">
        <f t="shared" si="107"/>
        <v>1.7499773230423402E-2</v>
      </c>
      <c r="DJ379">
        <v>335</v>
      </c>
      <c r="DK379">
        <v>88169.249980809793</v>
      </c>
      <c r="DL379">
        <v>15764.101899838613</v>
      </c>
      <c r="DM379">
        <v>2.003210125158625</v>
      </c>
      <c r="DN379">
        <f t="shared" si="100"/>
        <v>72405.148080971179</v>
      </c>
      <c r="DO379" s="4">
        <f t="shared" si="101"/>
        <v>0.21772073281598028</v>
      </c>
      <c r="DZ379">
        <v>335</v>
      </c>
      <c r="EA379">
        <v>11.351290675951953</v>
      </c>
      <c r="EB379">
        <v>0.20021444943969691</v>
      </c>
      <c r="EC379">
        <v>2.3958024587626499</v>
      </c>
      <c r="ED379">
        <f t="shared" si="102"/>
        <v>11.55150512539165</v>
      </c>
      <c r="EE379" s="4">
        <f t="shared" si="103"/>
        <v>1.7332325724342238E-2</v>
      </c>
      <c r="EP379">
        <v>337</v>
      </c>
      <c r="EQ379">
        <v>11.336240979456409</v>
      </c>
      <c r="ER379">
        <v>0.25909779476057437</v>
      </c>
      <c r="ES379">
        <v>3.3034103805981836</v>
      </c>
      <c r="ET379">
        <f t="shared" si="96"/>
        <v>11.595338774216984</v>
      </c>
      <c r="EU379" s="4">
        <f t="shared" si="97"/>
        <v>2.234499567504623E-2</v>
      </c>
      <c r="FF379">
        <v>337</v>
      </c>
      <c r="FG379">
        <v>11.534255848616857</v>
      </c>
      <c r="FH379">
        <v>6.1082925600127069E-2</v>
      </c>
      <c r="FI379">
        <v>1.3515950868944482</v>
      </c>
      <c r="FJ379">
        <f t="shared" si="98"/>
        <v>11.595338774216984</v>
      </c>
      <c r="FK379">
        <f t="shared" si="99"/>
        <v>5.2678862420086478E-3</v>
      </c>
    </row>
    <row r="380" spans="1:167" x14ac:dyDescent="0.2">
      <c r="B380" s="81">
        <v>45430</v>
      </c>
      <c r="C380">
        <v>4.9221370203144419</v>
      </c>
      <c r="D380">
        <v>4.5578530171535672</v>
      </c>
      <c r="E380">
        <v>5.1060347594019282</v>
      </c>
      <c r="F380">
        <v>6.5055696512745698</v>
      </c>
      <c r="G380">
        <v>0</v>
      </c>
      <c r="H380">
        <v>0</v>
      </c>
      <c r="I380">
        <v>0</v>
      </c>
      <c r="J380">
        <v>1</v>
      </c>
      <c r="K380">
        <v>0</v>
      </c>
      <c r="L380">
        <v>1</v>
      </c>
      <c r="M380">
        <v>0</v>
      </c>
      <c r="N380">
        <v>125</v>
      </c>
      <c r="O380">
        <v>11.201216082010513</v>
      </c>
      <c r="P380" s="74">
        <v>73219.428544752882</v>
      </c>
      <c r="V380" s="81">
        <v>45367</v>
      </c>
      <c r="W380" s="3">
        <v>50.000001652156818</v>
      </c>
      <c r="X380" s="3">
        <v>50.000044188381096</v>
      </c>
      <c r="Y380" s="3">
        <v>101.35523647856924</v>
      </c>
      <c r="Z380" s="3">
        <v>440.66562442555914</v>
      </c>
      <c r="AG380">
        <v>338</v>
      </c>
      <c r="AH380">
        <v>110447.95047079986</v>
      </c>
      <c r="AI380">
        <v>-1569.9784950941248</v>
      </c>
      <c r="AJ380">
        <v>-9.1025391587875412E-2</v>
      </c>
      <c r="AK380">
        <f t="shared" si="94"/>
        <v>108877.97197570573</v>
      </c>
      <c r="AL380" s="4">
        <f t="shared" si="95"/>
        <v>1.441961552557609E-2</v>
      </c>
      <c r="AW380">
        <v>334</v>
      </c>
      <c r="AX380">
        <v>92902.759373739696</v>
      </c>
      <c r="AY380">
        <v>10347.08358048895</v>
      </c>
      <c r="AZ380">
        <v>1.3797435555525086</v>
      </c>
      <c r="BA380">
        <f t="shared" si="108"/>
        <v>103249.84295422865</v>
      </c>
      <c r="BB380" s="4">
        <f t="shared" si="109"/>
        <v>0.10021403698479117</v>
      </c>
      <c r="BN380">
        <v>334</v>
      </c>
      <c r="BO380">
        <v>11.396595544956309</v>
      </c>
      <c r="BP380">
        <v>0.14831144484139358</v>
      </c>
      <c r="BQ380">
        <v>1.8346023332584269</v>
      </c>
      <c r="BR380">
        <f t="shared" si="110"/>
        <v>11.544906989797703</v>
      </c>
      <c r="BS380" s="4">
        <f t="shared" si="111"/>
        <v>1.2846482433549029E-2</v>
      </c>
      <c r="CD380">
        <v>335</v>
      </c>
      <c r="CE380">
        <v>88052.059081894171</v>
      </c>
      <c r="CF380">
        <v>15881.292798754235</v>
      </c>
      <c r="CG380">
        <v>2.0098992600726722</v>
      </c>
      <c r="CH380">
        <f t="shared" si="104"/>
        <v>103933.35188064841</v>
      </c>
      <c r="CI380" s="4">
        <f t="shared" si="105"/>
        <v>0.15280266162291656</v>
      </c>
      <c r="CT380">
        <v>335</v>
      </c>
      <c r="CU380">
        <v>11.349768697785828</v>
      </c>
      <c r="CV380">
        <v>0.20173642760582133</v>
      </c>
      <c r="CW380">
        <v>2.4051799051095273</v>
      </c>
      <c r="CX380">
        <f t="shared" si="106"/>
        <v>11.148032270180007</v>
      </c>
      <c r="CY380" s="4">
        <f t="shared" si="107"/>
        <v>1.8096146720479839E-2</v>
      </c>
      <c r="DJ380">
        <v>336</v>
      </c>
      <c r="DK380">
        <v>88151.921556339352</v>
      </c>
      <c r="DL380">
        <v>16645.25874654096</v>
      </c>
      <c r="DM380">
        <v>2.1151823978819482</v>
      </c>
      <c r="DN380">
        <f t="shared" si="100"/>
        <v>71506.662809798392</v>
      </c>
      <c r="DO380" s="4">
        <f t="shared" si="101"/>
        <v>0.23277912983879454</v>
      </c>
      <c r="DZ380">
        <v>336</v>
      </c>
      <c r="EA380">
        <v>11.351091204109469</v>
      </c>
      <c r="EB380">
        <v>0.20869094089078288</v>
      </c>
      <c r="EC380">
        <v>2.4972336947050335</v>
      </c>
      <c r="ED380">
        <f t="shared" si="102"/>
        <v>11.559782145000252</v>
      </c>
      <c r="EE380" s="4">
        <f t="shared" si="103"/>
        <v>1.8053189781006753E-2</v>
      </c>
      <c r="EP380">
        <v>338</v>
      </c>
      <c r="EQ380">
        <v>11.339259442145133</v>
      </c>
      <c r="ER380">
        <v>0.25872356877332869</v>
      </c>
      <c r="ES380">
        <v>3.298639124200192</v>
      </c>
      <c r="ET380">
        <f t="shared" si="96"/>
        <v>11.597983010918462</v>
      </c>
      <c r="EU380" s="4">
        <f t="shared" si="97"/>
        <v>2.2307634743882934E-2</v>
      </c>
      <c r="FF380">
        <v>338</v>
      </c>
      <c r="FG380">
        <v>11.538821993425206</v>
      </c>
      <c r="FH380">
        <v>5.9161017493256196E-2</v>
      </c>
      <c r="FI380">
        <v>1.3090686111373033</v>
      </c>
      <c r="FJ380">
        <f t="shared" si="98"/>
        <v>11.597983010918462</v>
      </c>
      <c r="FK380">
        <f t="shared" si="99"/>
        <v>5.1009746640912823E-3</v>
      </c>
    </row>
    <row r="381" spans="1:167" x14ac:dyDescent="0.2">
      <c r="B381" s="81">
        <v>45437</v>
      </c>
      <c r="C381">
        <v>4.9840512496448719</v>
      </c>
      <c r="D381">
        <v>4.5578530171535672</v>
      </c>
      <c r="E381">
        <v>5.106026739036662</v>
      </c>
      <c r="F381">
        <v>6.5056567529287639</v>
      </c>
      <c r="G381">
        <v>0</v>
      </c>
      <c r="H381">
        <v>0</v>
      </c>
      <c r="I381">
        <v>0</v>
      </c>
      <c r="J381">
        <v>1</v>
      </c>
      <c r="K381">
        <v>0</v>
      </c>
      <c r="L381">
        <v>1</v>
      </c>
      <c r="M381">
        <v>0</v>
      </c>
      <c r="N381">
        <v>126</v>
      </c>
      <c r="O381">
        <v>11.208909711955984</v>
      </c>
      <c r="P381" s="74">
        <v>73784.924300940402</v>
      </c>
      <c r="V381" s="81">
        <v>45374</v>
      </c>
      <c r="W381" s="3">
        <v>50.000000165215681</v>
      </c>
      <c r="X381" s="3">
        <v>50.00000441883811</v>
      </c>
      <c r="Y381" s="3">
        <v>100.67761823928461</v>
      </c>
      <c r="Z381" s="3">
        <v>420.96593709789136</v>
      </c>
      <c r="AG381">
        <v>339</v>
      </c>
      <c r="AH381">
        <v>110423.56015771611</v>
      </c>
      <c r="AI381">
        <v>-1686.7049117265997</v>
      </c>
      <c r="AJ381">
        <v>-9.7793043384267378E-2</v>
      </c>
      <c r="AK381">
        <f t="shared" si="94"/>
        <v>108736.85524598951</v>
      </c>
      <c r="AL381" s="4">
        <f t="shared" si="95"/>
        <v>1.5511805154847069E-2</v>
      </c>
      <c r="AW381">
        <v>335</v>
      </c>
      <c r="AX381">
        <v>92878.661983697995</v>
      </c>
      <c r="AY381">
        <v>11054.689896950411</v>
      </c>
      <c r="AZ381">
        <v>1.4741001196424077</v>
      </c>
      <c r="BA381">
        <f t="shared" si="108"/>
        <v>103933.35188064841</v>
      </c>
      <c r="BB381" s="4">
        <f t="shared" si="109"/>
        <v>0.10636325776970068</v>
      </c>
      <c r="BN381">
        <v>335</v>
      </c>
      <c r="BO381">
        <v>11.396337927691528</v>
      </c>
      <c r="BP381">
        <v>0.15516719770012166</v>
      </c>
      <c r="BQ381">
        <v>1.919407522799371</v>
      </c>
      <c r="BR381">
        <f t="shared" si="110"/>
        <v>11.55150512539165</v>
      </c>
      <c r="BS381" s="4">
        <f t="shared" si="111"/>
        <v>1.343263895187518E-2</v>
      </c>
      <c r="CD381">
        <v>336</v>
      </c>
      <c r="CE381">
        <v>88051.602762404334</v>
      </c>
      <c r="CF381">
        <v>16745.577540475977</v>
      </c>
      <c r="CG381">
        <v>2.119281114868202</v>
      </c>
      <c r="CH381">
        <f t="shared" si="104"/>
        <v>104797.18030288031</v>
      </c>
      <c r="CI381" s="4">
        <f t="shared" si="105"/>
        <v>0.15979034447375995</v>
      </c>
      <c r="CT381">
        <v>336</v>
      </c>
      <c r="CU381">
        <v>11.349848648385521</v>
      </c>
      <c r="CV381">
        <v>0.20993349661473104</v>
      </c>
      <c r="CW381">
        <v>2.5029085399178537</v>
      </c>
      <c r="CX381">
        <f t="shared" si="106"/>
        <v>11.13991515177079</v>
      </c>
      <c r="CY381" s="4">
        <f t="shared" si="107"/>
        <v>1.8845161184316582E-2</v>
      </c>
      <c r="DJ381">
        <v>337</v>
      </c>
      <c r="DK381">
        <v>88134.798206796506</v>
      </c>
      <c r="DL381">
        <v>20455.65494087452</v>
      </c>
      <c r="DM381">
        <v>2.5993853220861505</v>
      </c>
      <c r="DN381">
        <f t="shared" si="100"/>
        <v>67679.143265921986</v>
      </c>
      <c r="DO381" s="4">
        <f t="shared" si="101"/>
        <v>0.30224459048633401</v>
      </c>
      <c r="DZ381">
        <v>337</v>
      </c>
      <c r="EA381">
        <v>11.35089409293594</v>
      </c>
      <c r="EB381">
        <v>0.24444468128104369</v>
      </c>
      <c r="EC381">
        <v>2.9250694447054255</v>
      </c>
      <c r="ED381">
        <f t="shared" si="102"/>
        <v>11.595338774216984</v>
      </c>
      <c r="EE381" s="4">
        <f t="shared" si="103"/>
        <v>2.1081288441919685E-2</v>
      </c>
      <c r="EP381">
        <v>339</v>
      </c>
      <c r="EQ381">
        <v>11.336448911540185</v>
      </c>
      <c r="ER381">
        <v>0.26023715880397624</v>
      </c>
      <c r="ES381">
        <v>3.3179368917625571</v>
      </c>
      <c r="ET381">
        <f t="shared" si="96"/>
        <v>11.596686070344161</v>
      </c>
      <c r="EU381" s="4">
        <f t="shared" si="97"/>
        <v>2.2440648753049589E-2</v>
      </c>
      <c r="FF381">
        <v>339</v>
      </c>
      <c r="FG381">
        <v>11.534921932624338</v>
      </c>
      <c r="FH381">
        <v>6.1764137719823253E-2</v>
      </c>
      <c r="FI381">
        <v>1.3666684145890273</v>
      </c>
      <c r="FJ381">
        <f t="shared" si="98"/>
        <v>11.596686070344161</v>
      </c>
      <c r="FK381">
        <f t="shared" si="99"/>
        <v>5.3260161864492244E-3</v>
      </c>
    </row>
    <row r="382" spans="1:167" x14ac:dyDescent="0.2">
      <c r="A382" t="s">
        <v>2</v>
      </c>
      <c r="B382" s="81">
        <v>44562</v>
      </c>
      <c r="C382">
        <v>5.1538430910149202</v>
      </c>
      <c r="D382">
        <v>5.5028018506766125</v>
      </c>
      <c r="E382">
        <v>6.1420633962585773</v>
      </c>
      <c r="F382">
        <v>7.7476860968213837</v>
      </c>
      <c r="G382">
        <v>0</v>
      </c>
      <c r="H382">
        <v>0</v>
      </c>
      <c r="I382">
        <v>1</v>
      </c>
      <c r="J382">
        <v>0</v>
      </c>
      <c r="K382">
        <v>0</v>
      </c>
      <c r="L382">
        <v>1</v>
      </c>
      <c r="M382">
        <v>0</v>
      </c>
      <c r="N382">
        <v>1</v>
      </c>
      <c r="O382">
        <v>11.455331410030041</v>
      </c>
      <c r="P382" s="74">
        <v>94403.309523436968</v>
      </c>
      <c r="V382" s="81">
        <v>45381</v>
      </c>
      <c r="W382" s="3">
        <v>50.000000016521568</v>
      </c>
      <c r="X382" s="3">
        <v>50.000000441883813</v>
      </c>
      <c r="Y382" s="3">
        <v>100.33880911964231</v>
      </c>
      <c r="Z382" s="3">
        <v>407.17615596852391</v>
      </c>
      <c r="AG382">
        <v>340</v>
      </c>
      <c r="AH382">
        <v>101023.31911564482</v>
      </c>
      <c r="AI382">
        <v>4736.2177634305262</v>
      </c>
      <c r="AJ382">
        <v>0.27459998841313327</v>
      </c>
      <c r="AK382">
        <f t="shared" si="94"/>
        <v>105759.53687907534</v>
      </c>
      <c r="AL382" s="4">
        <f t="shared" si="95"/>
        <v>4.4782890538239424E-2</v>
      </c>
      <c r="AW382">
        <v>336</v>
      </c>
      <c r="AX382">
        <v>92854.564593656294</v>
      </c>
      <c r="AY382">
        <v>11942.615709224017</v>
      </c>
      <c r="AZ382">
        <v>1.5925015907200526</v>
      </c>
      <c r="BA382">
        <f t="shared" si="108"/>
        <v>104797.18030288031</v>
      </c>
      <c r="BB382" s="4">
        <f t="shared" si="109"/>
        <v>0.11395932290074964</v>
      </c>
      <c r="BN382">
        <v>336</v>
      </c>
      <c r="BO382">
        <v>11.396080310426749</v>
      </c>
      <c r="BP382">
        <v>0.16370183457350329</v>
      </c>
      <c r="BQ382">
        <v>2.0249803916913427</v>
      </c>
      <c r="BR382">
        <f t="shared" si="110"/>
        <v>11.559782145000252</v>
      </c>
      <c r="BS382" s="4">
        <f t="shared" si="111"/>
        <v>1.4161325232613172E-2</v>
      </c>
      <c r="CD382">
        <v>337</v>
      </c>
      <c r="CE382">
        <v>88052.325141590321</v>
      </c>
      <c r="CF382">
        <v>20538.128006080704</v>
      </c>
      <c r="CG382">
        <v>2.5992574285852532</v>
      </c>
      <c r="CH382">
        <f t="shared" si="104"/>
        <v>108590.45314767103</v>
      </c>
      <c r="CI382" s="4">
        <f t="shared" si="105"/>
        <v>0.18913382724493394</v>
      </c>
      <c r="CT382">
        <v>337</v>
      </c>
      <c r="CU382">
        <v>11.349945544186905</v>
      </c>
      <c r="CV382">
        <v>0.24539323003007851</v>
      </c>
      <c r="CW382">
        <v>2.9256732297822907</v>
      </c>
      <c r="CX382">
        <f t="shared" si="106"/>
        <v>11.104552314156827</v>
      </c>
      <c r="CY382" s="4">
        <f t="shared" si="107"/>
        <v>2.2098435226176098E-2</v>
      </c>
      <c r="DJ382">
        <v>338</v>
      </c>
      <c r="DK382">
        <v>88117.875134940929</v>
      </c>
      <c r="DL382">
        <v>20760.096840764803</v>
      </c>
      <c r="DM382">
        <v>2.638072023063958</v>
      </c>
      <c r="DN382">
        <f t="shared" si="100"/>
        <v>67357.778294176125</v>
      </c>
      <c r="DO382" s="4">
        <f t="shared" si="101"/>
        <v>0.30820637744460405</v>
      </c>
      <c r="DZ382">
        <v>338</v>
      </c>
      <c r="EA382">
        <v>11.350699287209125</v>
      </c>
      <c r="EB382">
        <v>0.24728372370933727</v>
      </c>
      <c r="EC382">
        <v>2.9590419419416247</v>
      </c>
      <c r="ED382">
        <f t="shared" si="102"/>
        <v>11.597983010918462</v>
      </c>
      <c r="EE382" s="4">
        <f t="shared" si="103"/>
        <v>2.1321269696337873E-2</v>
      </c>
      <c r="EP382">
        <v>340</v>
      </c>
      <c r="EQ382">
        <v>11.337151842202921</v>
      </c>
      <c r="ER382">
        <v>0.23177143389300525</v>
      </c>
      <c r="ES382">
        <v>2.9550084027375996</v>
      </c>
      <c r="ET382">
        <f t="shared" si="96"/>
        <v>11.568923276095926</v>
      </c>
      <c r="EU382" s="4">
        <f t="shared" si="97"/>
        <v>2.0033967583819895E-2</v>
      </c>
      <c r="FF382">
        <v>340</v>
      </c>
      <c r="FG382">
        <v>11.536133107817479</v>
      </c>
      <c r="FH382">
        <v>3.2790168278447496E-2</v>
      </c>
      <c r="FI382">
        <v>0.72555513522259363</v>
      </c>
      <c r="FJ382">
        <f t="shared" si="98"/>
        <v>11.568923276095926</v>
      </c>
      <c r="FK382">
        <f t="shared" si="99"/>
        <v>2.8343318989935366E-3</v>
      </c>
    </row>
    <row r="383" spans="1:167" x14ac:dyDescent="0.2">
      <c r="B383" s="81">
        <v>44569</v>
      </c>
      <c r="C383">
        <v>5.3100511400003345</v>
      </c>
      <c r="D383">
        <v>5.5388232519403564</v>
      </c>
      <c r="E383">
        <v>6.1633402475407975</v>
      </c>
      <c r="F383">
        <v>7.7607149656748389</v>
      </c>
      <c r="G383">
        <v>0</v>
      </c>
      <c r="H383">
        <v>0</v>
      </c>
      <c r="I383">
        <v>1</v>
      </c>
      <c r="J383">
        <v>0</v>
      </c>
      <c r="K383">
        <v>0</v>
      </c>
      <c r="L383">
        <v>1</v>
      </c>
      <c r="M383">
        <v>0</v>
      </c>
      <c r="N383">
        <v>2</v>
      </c>
      <c r="O383">
        <v>11.472866041422982</v>
      </c>
      <c r="P383" s="74">
        <v>96073.234733200734</v>
      </c>
      <c r="V383" s="81">
        <v>45388</v>
      </c>
      <c r="W383" s="3">
        <v>50.000000001652154</v>
      </c>
      <c r="X383" s="3">
        <v>50.000000044188383</v>
      </c>
      <c r="Y383" s="3">
        <v>100.16940455982115</v>
      </c>
      <c r="Z383" s="3">
        <v>397.52330917796672</v>
      </c>
      <c r="AG383">
        <v>341</v>
      </c>
      <c r="AH383">
        <v>100998.92880256107</v>
      </c>
      <c r="AI383">
        <v>-6775.9521234399144</v>
      </c>
      <c r="AJ383">
        <v>-0.39286123812787394</v>
      </c>
      <c r="AK383">
        <f t="shared" si="94"/>
        <v>94222.976679121159</v>
      </c>
      <c r="AL383" s="4">
        <f t="shared" si="95"/>
        <v>7.1914010385339441E-2</v>
      </c>
      <c r="AW383">
        <v>337</v>
      </c>
      <c r="AX383">
        <v>92830.467203614608</v>
      </c>
      <c r="AY383">
        <v>15759.985944056418</v>
      </c>
      <c r="AZ383">
        <v>2.1015331395324841</v>
      </c>
      <c r="BA383">
        <f t="shared" si="108"/>
        <v>108590.45314767103</v>
      </c>
      <c r="BB383" s="4">
        <f t="shared" si="109"/>
        <v>0.145132334263534</v>
      </c>
      <c r="BN383">
        <v>337</v>
      </c>
      <c r="BO383">
        <v>11.395822693161968</v>
      </c>
      <c r="BP383">
        <v>0.19951608105501606</v>
      </c>
      <c r="BQ383">
        <v>2.4680001480502773</v>
      </c>
      <c r="BR383">
        <f t="shared" si="110"/>
        <v>11.595338774216984</v>
      </c>
      <c r="BS383" s="4">
        <f t="shared" si="111"/>
        <v>1.7206576275171321E-2</v>
      </c>
      <c r="CD383">
        <v>338</v>
      </c>
      <c r="CE383">
        <v>88054.226219452132</v>
      </c>
      <c r="CF383">
        <v>20823.7457562536</v>
      </c>
      <c r="CG383">
        <v>2.6354045428038861</v>
      </c>
      <c r="CH383">
        <f t="shared" si="104"/>
        <v>108877.97197570573</v>
      </c>
      <c r="CI383" s="4">
        <f t="shared" si="105"/>
        <v>0.19125765642383627</v>
      </c>
      <c r="CT383">
        <v>338</v>
      </c>
      <c r="CU383">
        <v>11.350059385189978</v>
      </c>
      <c r="CV383">
        <v>0.24792362572848425</v>
      </c>
      <c r="CW383">
        <v>2.9558415883579308</v>
      </c>
      <c r="CX383">
        <f t="shared" si="106"/>
        <v>11.102135759461493</v>
      </c>
      <c r="CY383" s="4">
        <f t="shared" si="107"/>
        <v>2.2331165020856289E-2</v>
      </c>
      <c r="DJ383">
        <v>339</v>
      </c>
      <c r="DK383">
        <v>88101.147709918077</v>
      </c>
      <c r="DL383">
        <v>20635.707536071437</v>
      </c>
      <c r="DM383">
        <v>2.6222653557253164</v>
      </c>
      <c r="DN383">
        <f t="shared" si="100"/>
        <v>67465.44017384664</v>
      </c>
      <c r="DO383" s="4">
        <f t="shared" si="101"/>
        <v>0.3058707907766825</v>
      </c>
      <c r="DZ383">
        <v>339</v>
      </c>
      <c r="EA383">
        <v>11.350506733622097</v>
      </c>
      <c r="EB383">
        <v>0.24617933672206327</v>
      </c>
      <c r="EC383">
        <v>2.9458266467072343</v>
      </c>
      <c r="ED383">
        <f t="shared" si="102"/>
        <v>11.596686070344161</v>
      </c>
      <c r="EE383" s="4">
        <f t="shared" si="103"/>
        <v>2.1228421225578394E-2</v>
      </c>
      <c r="EP383">
        <v>341</v>
      </c>
      <c r="EQ383">
        <v>11.281044539414937</v>
      </c>
      <c r="ER383">
        <v>0.17237480519847992</v>
      </c>
      <c r="ES383">
        <v>2.1977212170888567</v>
      </c>
      <c r="ET383">
        <f t="shared" si="96"/>
        <v>11.453419344613417</v>
      </c>
      <c r="EU383" s="4">
        <f t="shared" si="97"/>
        <v>1.5050073695201633E-2</v>
      </c>
      <c r="FF383">
        <v>341</v>
      </c>
      <c r="FG383">
        <v>11.405243552535246</v>
      </c>
      <c r="FH383">
        <v>4.8175792078170687E-2</v>
      </c>
      <c r="FI383">
        <v>1.0659961558876041</v>
      </c>
      <c r="FJ383">
        <f t="shared" si="98"/>
        <v>11.453419344613417</v>
      </c>
      <c r="FK383">
        <f t="shared" si="99"/>
        <v>4.2062366380418896E-3</v>
      </c>
    </row>
    <row r="384" spans="1:167" x14ac:dyDescent="0.2">
      <c r="B384" s="81">
        <v>44576</v>
      </c>
      <c r="C384">
        <v>5.2403096941080092</v>
      </c>
      <c r="D384">
        <v>5.5787047115986406</v>
      </c>
      <c r="E384">
        <v>6.1954499184963101</v>
      </c>
      <c r="F384">
        <v>7.783114835814259</v>
      </c>
      <c r="G384">
        <v>0</v>
      </c>
      <c r="H384">
        <v>0</v>
      </c>
      <c r="I384">
        <v>1</v>
      </c>
      <c r="J384">
        <v>0</v>
      </c>
      <c r="K384">
        <v>0</v>
      </c>
      <c r="L384">
        <v>1</v>
      </c>
      <c r="M384">
        <v>0</v>
      </c>
      <c r="N384">
        <v>3</v>
      </c>
      <c r="O384">
        <v>11.473125348675023</v>
      </c>
      <c r="P384" s="74">
        <v>96098.150449967594</v>
      </c>
      <c r="V384" s="81">
        <v>45395</v>
      </c>
      <c r="W384" s="3">
        <v>54.500000000165223</v>
      </c>
      <c r="X384" s="3">
        <v>50.000000004418837</v>
      </c>
      <c r="Y384" s="3">
        <v>100.08470227991057</v>
      </c>
      <c r="Z384" s="3">
        <v>390.76631642457664</v>
      </c>
      <c r="AG384">
        <v>342</v>
      </c>
      <c r="AH384">
        <v>100974.53848947733</v>
      </c>
      <c r="AI384">
        <v>-10752.190966062815</v>
      </c>
      <c r="AJ384">
        <v>-0.62339859824309685</v>
      </c>
      <c r="AK384">
        <f t="shared" si="94"/>
        <v>90222.347523414515</v>
      </c>
      <c r="AL384" s="4">
        <f t="shared" si="95"/>
        <v>0.1191743649019153</v>
      </c>
      <c r="AW384">
        <v>338</v>
      </c>
      <c r="AX384">
        <v>92806.369813572906</v>
      </c>
      <c r="AY384">
        <v>16071.602162132825</v>
      </c>
      <c r="AZ384">
        <v>2.1430859563578268</v>
      </c>
      <c r="BA384">
        <f t="shared" si="108"/>
        <v>108877.97197570573</v>
      </c>
      <c r="BB384" s="4">
        <f t="shared" si="109"/>
        <v>0.14761114549156859</v>
      </c>
      <c r="BN384">
        <v>338</v>
      </c>
      <c r="BO384">
        <v>11.395565075897188</v>
      </c>
      <c r="BP384">
        <v>0.20241793502127337</v>
      </c>
      <c r="BQ384">
        <v>2.5038958812687362</v>
      </c>
      <c r="BR384">
        <f t="shared" si="110"/>
        <v>11.597983010918462</v>
      </c>
      <c r="BS384" s="4">
        <f t="shared" si="111"/>
        <v>1.7452856658844475E-2</v>
      </c>
      <c r="CD384">
        <v>339</v>
      </c>
      <c r="CE384">
        <v>88057.305995989766</v>
      </c>
      <c r="CF384">
        <v>20679.549249999749</v>
      </c>
      <c r="CG384">
        <v>2.617155370340583</v>
      </c>
      <c r="CH384">
        <f t="shared" si="104"/>
        <v>108736.85524598951</v>
      </c>
      <c r="CI384" s="4">
        <f t="shared" si="105"/>
        <v>0.19017976198794348</v>
      </c>
      <c r="CT384">
        <v>339</v>
      </c>
      <c r="CU384">
        <v>11.350190171394743</v>
      </c>
      <c r="CV384">
        <v>0.24649589894941748</v>
      </c>
      <c r="CW384">
        <v>2.9388196761542122</v>
      </c>
      <c r="CX384">
        <f t="shared" si="106"/>
        <v>11.103694272445326</v>
      </c>
      <c r="CY384" s="4">
        <f t="shared" si="107"/>
        <v>2.2199449381555478E-2</v>
      </c>
      <c r="DJ384">
        <v>340</v>
      </c>
      <c r="DK384">
        <v>88084.611459652631</v>
      </c>
      <c r="DL384">
        <v>17674.925419422711</v>
      </c>
      <c r="DM384">
        <v>2.2460264331311892</v>
      </c>
      <c r="DN384">
        <f t="shared" si="100"/>
        <v>70409.686040229921</v>
      </c>
      <c r="DO384" s="4">
        <f t="shared" si="101"/>
        <v>0.25102974339814277</v>
      </c>
      <c r="DZ384">
        <v>340</v>
      </c>
      <c r="EA384">
        <v>11.350316380695677</v>
      </c>
      <c r="EB384">
        <v>0.21860689540024936</v>
      </c>
      <c r="EC384">
        <v>2.6158898069948395</v>
      </c>
      <c r="ED384">
        <f t="shared" si="102"/>
        <v>11.568923276095926</v>
      </c>
      <c r="EE384" s="4">
        <f t="shared" si="103"/>
        <v>1.8896045049580527E-2</v>
      </c>
      <c r="EP384">
        <v>342</v>
      </c>
      <c r="EQ384">
        <v>11.269513001943393</v>
      </c>
      <c r="ER384">
        <v>0.14051942866955613</v>
      </c>
      <c r="ES384">
        <v>1.7915758016068293</v>
      </c>
      <c r="ET384">
        <f t="shared" si="96"/>
        <v>11.410032430612949</v>
      </c>
      <c r="EU384" s="4">
        <f t="shared" si="97"/>
        <v>1.2315427631261115E-2</v>
      </c>
      <c r="FF384">
        <v>342</v>
      </c>
      <c r="FG384">
        <v>11.363274124971971</v>
      </c>
      <c r="FH384">
        <v>4.6758305640977937E-2</v>
      </c>
      <c r="FI384">
        <v>1.0346311273558788</v>
      </c>
      <c r="FJ384">
        <f t="shared" si="98"/>
        <v>11.410032430612949</v>
      </c>
      <c r="FK384">
        <f t="shared" si="99"/>
        <v>4.0979993637464251E-3</v>
      </c>
    </row>
    <row r="385" spans="2:167" x14ac:dyDescent="0.2">
      <c r="B385" s="81">
        <v>44583</v>
      </c>
      <c r="C385">
        <v>5.2381567271342808</v>
      </c>
      <c r="D385">
        <v>5.619262478429893</v>
      </c>
      <c r="E385">
        <v>6.2330118768425384</v>
      </c>
      <c r="F385">
        <v>7.8121498486955696</v>
      </c>
      <c r="G385">
        <v>0</v>
      </c>
      <c r="H385">
        <v>0</v>
      </c>
      <c r="I385">
        <v>1</v>
      </c>
      <c r="J385">
        <v>0</v>
      </c>
      <c r="K385">
        <v>0</v>
      </c>
      <c r="L385">
        <v>1</v>
      </c>
      <c r="M385">
        <v>0</v>
      </c>
      <c r="N385">
        <v>4</v>
      </c>
      <c r="O385">
        <v>11.479207051698081</v>
      </c>
      <c r="P385" s="74">
        <v>96684.371666858278</v>
      </c>
      <c r="V385" s="81">
        <v>45402</v>
      </c>
      <c r="W385" s="3">
        <v>59.90000000001654</v>
      </c>
      <c r="X385" s="3">
        <v>50.000000000441887</v>
      </c>
      <c r="Y385" s="3">
        <v>100.04235113995529</v>
      </c>
      <c r="Z385" s="3">
        <v>386.03642149720366</v>
      </c>
      <c r="AG385">
        <v>343</v>
      </c>
      <c r="AH385">
        <v>100950.14817639359</v>
      </c>
      <c r="AI385">
        <v>-11655.27857756686</v>
      </c>
      <c r="AJ385">
        <v>-0.67575848962516727</v>
      </c>
      <c r="AK385">
        <f t="shared" si="94"/>
        <v>89294.869598826728</v>
      </c>
      <c r="AL385" s="4">
        <f t="shared" si="95"/>
        <v>0.13052573602414447</v>
      </c>
      <c r="AW385">
        <v>339</v>
      </c>
      <c r="AX385">
        <v>92782.272423531205</v>
      </c>
      <c r="AY385">
        <v>15954.582822458309</v>
      </c>
      <c r="AZ385">
        <v>2.127481880239666</v>
      </c>
      <c r="BA385">
        <f t="shared" si="108"/>
        <v>108736.85524598951</v>
      </c>
      <c r="BB385" s="4">
        <f t="shared" si="109"/>
        <v>0.14672654259096529</v>
      </c>
      <c r="BN385">
        <v>339</v>
      </c>
      <c r="BO385">
        <v>11.395307458632407</v>
      </c>
      <c r="BP385">
        <v>0.20137861171175331</v>
      </c>
      <c r="BQ385">
        <v>2.4910395236849068</v>
      </c>
      <c r="BR385">
        <f t="shared" si="110"/>
        <v>11.596686070344161</v>
      </c>
      <c r="BS385" s="4">
        <f t="shared" si="111"/>
        <v>1.736518609628767E-2</v>
      </c>
      <c r="CD385">
        <v>340</v>
      </c>
      <c r="CE385">
        <v>88061.564471203208</v>
      </c>
      <c r="CF385">
        <v>17697.972407872134</v>
      </c>
      <c r="CG385">
        <v>2.2398139810229463</v>
      </c>
      <c r="CH385">
        <f t="shared" si="104"/>
        <v>105759.53687907534</v>
      </c>
      <c r="CI385" s="4">
        <f t="shared" si="105"/>
        <v>0.16734162166488931</v>
      </c>
      <c r="CT385">
        <v>340</v>
      </c>
      <c r="CU385">
        <v>11.350337902801197</v>
      </c>
      <c r="CV385">
        <v>0.21858537329472938</v>
      </c>
      <c r="CW385">
        <v>2.6060595681142966</v>
      </c>
      <c r="CX385">
        <f t="shared" si="106"/>
        <v>11.131752529506468</v>
      </c>
      <c r="CY385" s="4">
        <f t="shared" si="107"/>
        <v>1.9636204875677424E-2</v>
      </c>
      <c r="DJ385">
        <v>341</v>
      </c>
      <c r="DK385">
        <v>88068.262063671587</v>
      </c>
      <c r="DL385">
        <v>6154.7146154495713</v>
      </c>
      <c r="DM385">
        <v>0.78210523590034486</v>
      </c>
      <c r="DN385">
        <f t="shared" si="100"/>
        <v>81913.547448222016</v>
      </c>
      <c r="DO385" s="4">
        <f t="shared" si="101"/>
        <v>7.513671190153251E-2</v>
      </c>
      <c r="DZ385">
        <v>341</v>
      </c>
      <c r="EA385">
        <v>11.350128178695813</v>
      </c>
      <c r="EB385">
        <v>0.10329116591760368</v>
      </c>
      <c r="EC385">
        <v>1.2360008479227689</v>
      </c>
      <c r="ED385">
        <f t="shared" si="102"/>
        <v>11.453419344613417</v>
      </c>
      <c r="EE385" s="4">
        <f t="shared" si="103"/>
        <v>9.0183693454114096E-3</v>
      </c>
      <c r="EP385">
        <v>343</v>
      </c>
      <c r="EQ385">
        <v>11.263063577163745</v>
      </c>
      <c r="ER385">
        <v>0.13663573674952367</v>
      </c>
      <c r="ES385">
        <v>1.7420600262389383</v>
      </c>
      <c r="ET385">
        <f t="shared" si="96"/>
        <v>11.399699313913269</v>
      </c>
      <c r="EU385" s="4">
        <f t="shared" si="97"/>
        <v>1.1985907082896522E-2</v>
      </c>
      <c r="FF385">
        <v>343</v>
      </c>
      <c r="FG385">
        <v>11.348948598035339</v>
      </c>
      <c r="FH385">
        <v>5.0750715877930119E-2</v>
      </c>
      <c r="FI385">
        <v>1.1229720509137453</v>
      </c>
      <c r="FJ385">
        <f t="shared" si="98"/>
        <v>11.399699313913269</v>
      </c>
      <c r="FK385">
        <f t="shared" si="99"/>
        <v>4.4519346063794122E-3</v>
      </c>
    </row>
    <row r="386" spans="2:167" x14ac:dyDescent="0.2">
      <c r="B386" s="81">
        <v>44590</v>
      </c>
      <c r="C386">
        <v>5.3142079083330414</v>
      </c>
      <c r="D386">
        <v>5.6601800867506178</v>
      </c>
      <c r="E386">
        <v>6.2733501697173386</v>
      </c>
      <c r="F386">
        <v>7.845841600560056</v>
      </c>
      <c r="G386">
        <v>0</v>
      </c>
      <c r="H386">
        <v>0</v>
      </c>
      <c r="I386">
        <v>1</v>
      </c>
      <c r="J386">
        <v>0</v>
      </c>
      <c r="K386">
        <v>0</v>
      </c>
      <c r="L386">
        <v>1</v>
      </c>
      <c r="M386">
        <v>0</v>
      </c>
      <c r="N386">
        <v>5</v>
      </c>
      <c r="O386">
        <v>11.491630064398398</v>
      </c>
      <c r="P386" s="74">
        <v>97892.974544722849</v>
      </c>
      <c r="V386" s="81">
        <v>45409</v>
      </c>
      <c r="W386" s="3">
        <v>65.885000000001682</v>
      </c>
      <c r="X386" s="3">
        <v>50.000000000044189</v>
      </c>
      <c r="Y386" s="3">
        <v>100.02117556997764</v>
      </c>
      <c r="Z386" s="3">
        <v>382.72549504804255</v>
      </c>
      <c r="AG386">
        <v>344</v>
      </c>
      <c r="AH386">
        <v>100925.75786330985</v>
      </c>
      <c r="AI386">
        <v>-12130.212981857752</v>
      </c>
      <c r="AJ386">
        <v>-0.70329459299487684</v>
      </c>
      <c r="AK386">
        <f t="shared" si="94"/>
        <v>88795.544881452093</v>
      </c>
      <c r="AL386" s="4">
        <f t="shared" si="95"/>
        <v>0.13660835121911111</v>
      </c>
      <c r="AW386">
        <v>340</v>
      </c>
      <c r="AX386">
        <v>84670.363609383421</v>
      </c>
      <c r="AY386">
        <v>21089.173269691921</v>
      </c>
      <c r="AZ386">
        <v>2.812159647154667</v>
      </c>
      <c r="BA386">
        <f t="shared" si="108"/>
        <v>105759.53687907534</v>
      </c>
      <c r="BB386" s="4">
        <f t="shared" si="109"/>
        <v>0.19940682317666655</v>
      </c>
      <c r="BN386">
        <v>340</v>
      </c>
      <c r="BO386">
        <v>11.317523125636674</v>
      </c>
      <c r="BP386">
        <v>0.25140015045925246</v>
      </c>
      <c r="BQ386">
        <v>3.10980250450192</v>
      </c>
      <c r="BR386">
        <f t="shared" si="110"/>
        <v>11.568923276095926</v>
      </c>
      <c r="BS386" s="4">
        <f t="shared" si="111"/>
        <v>2.1730643765155169E-2</v>
      </c>
      <c r="CD386">
        <v>341</v>
      </c>
      <c r="CE386">
        <v>88067.00164509246</v>
      </c>
      <c r="CF386">
        <v>6155.9750340286992</v>
      </c>
      <c r="CG386">
        <v>0.77908579752969997</v>
      </c>
      <c r="CH386">
        <f t="shared" si="104"/>
        <v>94222.976679121159</v>
      </c>
      <c r="CI386" s="4">
        <f t="shared" si="105"/>
        <v>6.533411754749624E-2</v>
      </c>
      <c r="CT386">
        <v>341</v>
      </c>
      <c r="CU386">
        <v>11.350502579409344</v>
      </c>
      <c r="CV386">
        <v>0.102916765204073</v>
      </c>
      <c r="CW386">
        <v>1.2270135766029047</v>
      </c>
      <c r="CX386">
        <f t="shared" si="106"/>
        <v>11.247585814205271</v>
      </c>
      <c r="CY386" s="4">
        <f t="shared" si="107"/>
        <v>9.1501204706607407E-3</v>
      </c>
      <c r="DJ386">
        <v>342</v>
      </c>
      <c r="DK386">
        <v>88052.09534632841</v>
      </c>
      <c r="DL386">
        <v>2170.2521770861058</v>
      </c>
      <c r="DM386">
        <v>0.27578298864783052</v>
      </c>
      <c r="DN386">
        <f t="shared" si="100"/>
        <v>85881.843169242304</v>
      </c>
      <c r="DO386" s="4">
        <f t="shared" si="101"/>
        <v>2.5270209592606407E-2</v>
      </c>
      <c r="DZ386">
        <v>342</v>
      </c>
      <c r="EA386">
        <v>11.349942079555591</v>
      </c>
      <c r="EB386">
        <v>6.0090351057358049E-2</v>
      </c>
      <c r="EC386">
        <v>0.71905205250678106</v>
      </c>
      <c r="ED386">
        <f t="shared" si="102"/>
        <v>11.410032430612949</v>
      </c>
      <c r="EE386" s="4">
        <f t="shared" si="103"/>
        <v>5.2664487522521425E-3</v>
      </c>
      <c r="EP386">
        <v>344</v>
      </c>
      <c r="EQ386">
        <v>11.257684854725666</v>
      </c>
      <c r="ER386">
        <v>0.13640690274210954</v>
      </c>
      <c r="ES386">
        <v>1.7391424690431148</v>
      </c>
      <c r="ET386">
        <f t="shared" si="96"/>
        <v>11.394091757467775</v>
      </c>
      <c r="EU386" s="4">
        <f t="shared" si="97"/>
        <v>1.1971722331681893E-2</v>
      </c>
      <c r="FF386">
        <v>344</v>
      </c>
      <c r="FG386">
        <v>11.338227217147372</v>
      </c>
      <c r="FH386">
        <v>5.5864540320403222E-2</v>
      </c>
      <c r="FI386">
        <v>1.2361267487901189</v>
      </c>
      <c r="FJ386">
        <f t="shared" si="98"/>
        <v>11.394091757467775</v>
      </c>
      <c r="FK386">
        <f t="shared" si="99"/>
        <v>4.9029393048190236E-3</v>
      </c>
    </row>
    <row r="387" spans="2:167" x14ac:dyDescent="0.2">
      <c r="B387" s="81">
        <v>44597</v>
      </c>
      <c r="C387">
        <v>5.4379422748278534</v>
      </c>
      <c r="D387">
        <v>5.7014175224553352</v>
      </c>
      <c r="E387">
        <v>6.3151550393702678</v>
      </c>
      <c r="F387">
        <v>7.8827918066504825</v>
      </c>
      <c r="G387">
        <v>0</v>
      </c>
      <c r="H387">
        <v>0</v>
      </c>
      <c r="I387">
        <v>1</v>
      </c>
      <c r="J387">
        <v>0</v>
      </c>
      <c r="K387">
        <v>0</v>
      </c>
      <c r="L387">
        <v>1</v>
      </c>
      <c r="M387">
        <v>0</v>
      </c>
      <c r="N387">
        <v>6</v>
      </c>
      <c r="O387">
        <v>11.503858539927064</v>
      </c>
      <c r="P387" s="74">
        <v>99097.405557212362</v>
      </c>
      <c r="V387" s="81">
        <v>45416</v>
      </c>
      <c r="W387" s="3">
        <v>72.473000000000212</v>
      </c>
      <c r="X387" s="3">
        <v>50.00000000000442</v>
      </c>
      <c r="Y387" s="3">
        <v>100.01058778498881</v>
      </c>
      <c r="Z387" s="3">
        <v>380.40784653362977</v>
      </c>
      <c r="AG387">
        <v>345</v>
      </c>
      <c r="AH387">
        <v>87448.708706134086</v>
      </c>
      <c r="AI387">
        <v>-6806.7540307806776</v>
      </c>
      <c r="AJ387">
        <v>-0.39464709423106742</v>
      </c>
      <c r="AK387">
        <f t="shared" si="94"/>
        <v>80641.954675353409</v>
      </c>
      <c r="AL387" s="4">
        <f t="shared" si="95"/>
        <v>8.4407106179198624E-2</v>
      </c>
      <c r="AW387">
        <v>341</v>
      </c>
      <c r="AX387">
        <v>84646.26621934172</v>
      </c>
      <c r="AY387">
        <v>9576.7104597794387</v>
      </c>
      <c r="AZ387">
        <v>1.2770172810035989</v>
      </c>
      <c r="BA387">
        <f t="shared" si="108"/>
        <v>94222.976679121159</v>
      </c>
      <c r="BB387" s="4">
        <f t="shared" si="109"/>
        <v>0.10163880188579882</v>
      </c>
      <c r="BN387">
        <v>341</v>
      </c>
      <c r="BO387">
        <v>11.317265508371893</v>
      </c>
      <c r="BP387">
        <v>0.13615383624152422</v>
      </c>
      <c r="BQ387">
        <v>1.6842135542399521</v>
      </c>
      <c r="BR387">
        <f t="shared" si="110"/>
        <v>11.453419344613417</v>
      </c>
      <c r="BS387" s="4">
        <f t="shared" si="111"/>
        <v>1.188761470656864E-2</v>
      </c>
      <c r="CD387">
        <v>342</v>
      </c>
      <c r="CE387">
        <v>88073.617517657549</v>
      </c>
      <c r="CF387">
        <v>2148.7300057569664</v>
      </c>
      <c r="CG387">
        <v>0.27193824226990176</v>
      </c>
      <c r="CH387">
        <f t="shared" si="104"/>
        <v>90222.347523414515</v>
      </c>
      <c r="CI387" s="4">
        <f t="shared" si="105"/>
        <v>2.3815939894484876E-2</v>
      </c>
      <c r="CT387">
        <v>342</v>
      </c>
      <c r="CU387">
        <v>11.350684201219181</v>
      </c>
      <c r="CV387">
        <v>5.9348229393767937E-2</v>
      </c>
      <c r="CW387">
        <v>0.70757260072351058</v>
      </c>
      <c r="CX387">
        <f t="shared" si="106"/>
        <v>11.291335971825413</v>
      </c>
      <c r="CY387" s="4">
        <f t="shared" si="107"/>
        <v>5.2560856874559383E-3</v>
      </c>
      <c r="DJ387">
        <v>343</v>
      </c>
      <c r="DK387">
        <v>88036.10727040151</v>
      </c>
      <c r="DL387">
        <v>1258.7623284252186</v>
      </c>
      <c r="DM387">
        <v>0.15995617495313569</v>
      </c>
      <c r="DN387">
        <f t="shared" si="100"/>
        <v>86777.344941976291</v>
      </c>
      <c r="DO387" s="4">
        <f t="shared" si="101"/>
        <v>1.4505656162525951E-2</v>
      </c>
      <c r="DZ387">
        <v>343</v>
      </c>
      <c r="EA387">
        <v>11.349758036801539</v>
      </c>
      <c r="EB387">
        <v>4.9941277111729576E-2</v>
      </c>
      <c r="EC387">
        <v>0.59760639071190547</v>
      </c>
      <c r="ED387">
        <f t="shared" si="102"/>
        <v>11.399699313913269</v>
      </c>
      <c r="EE387" s="4">
        <f t="shared" si="103"/>
        <v>4.3809293330023648E-3</v>
      </c>
      <c r="EP387">
        <v>345</v>
      </c>
      <c r="EQ387">
        <v>11.252919857100315</v>
      </c>
      <c r="ER387">
        <v>4.485446543682059E-2</v>
      </c>
      <c r="ES387">
        <v>0.57187945917138416</v>
      </c>
      <c r="ET387">
        <f t="shared" si="96"/>
        <v>11.297774322537135</v>
      </c>
      <c r="EU387" s="4">
        <f t="shared" si="97"/>
        <v>3.9702037017453583E-3</v>
      </c>
      <c r="FF387">
        <v>345</v>
      </c>
      <c r="FG387">
        <v>11.3280220440167</v>
      </c>
      <c r="FH387">
        <v>-3.0247721479565115E-2</v>
      </c>
      <c r="FI387">
        <v>-0.66929786580894923</v>
      </c>
      <c r="FJ387">
        <f t="shared" si="98"/>
        <v>11.297774322537135</v>
      </c>
      <c r="FK387">
        <f t="shared" si="99"/>
        <v>2.6773168427719489E-3</v>
      </c>
    </row>
    <row r="388" spans="2:167" x14ac:dyDescent="0.2">
      <c r="B388" s="81">
        <v>44604</v>
      </c>
      <c r="C388">
        <v>5.321551979605891</v>
      </c>
      <c r="D388">
        <v>5.7429614756129679</v>
      </c>
      <c r="E388">
        <v>6.3577886388902281</v>
      </c>
      <c r="F388">
        <v>7.9220271508651363</v>
      </c>
      <c r="G388">
        <v>0</v>
      </c>
      <c r="H388">
        <v>0</v>
      </c>
      <c r="I388">
        <v>1</v>
      </c>
      <c r="J388">
        <v>0</v>
      </c>
      <c r="K388">
        <v>0</v>
      </c>
      <c r="L388">
        <v>1</v>
      </c>
      <c r="M388">
        <v>0</v>
      </c>
      <c r="N388">
        <v>7</v>
      </c>
      <c r="O388">
        <v>11.501699780870261</v>
      </c>
      <c r="P388" s="74">
        <v>98883.708878270336</v>
      </c>
      <c r="V388" s="81">
        <v>45423</v>
      </c>
      <c r="W388" s="3">
        <v>79.720250000000078</v>
      </c>
      <c r="X388" s="3">
        <v>50.000000000000441</v>
      </c>
      <c r="Y388" s="3">
        <v>100.00529389249441</v>
      </c>
      <c r="Z388" s="3">
        <v>378.78549257354086</v>
      </c>
      <c r="AG388">
        <v>346</v>
      </c>
      <c r="AH388">
        <v>87424.318393050344</v>
      </c>
      <c r="AI388">
        <v>-7233.0616618950153</v>
      </c>
      <c r="AJ388">
        <v>-0.41936387804711306</v>
      </c>
      <c r="AK388">
        <f t="shared" si="94"/>
        <v>80191.256731155328</v>
      </c>
      <c r="AL388" s="4">
        <f t="shared" si="95"/>
        <v>9.0197634464617121E-2</v>
      </c>
      <c r="AW388">
        <v>342</v>
      </c>
      <c r="AX388">
        <v>84622.168829300019</v>
      </c>
      <c r="AY388">
        <v>5600.1786941144965</v>
      </c>
      <c r="AZ388">
        <v>0.74676215795889123</v>
      </c>
      <c r="BA388">
        <f t="shared" si="108"/>
        <v>90222.347523414515</v>
      </c>
      <c r="BB388" s="4">
        <f t="shared" si="109"/>
        <v>6.2070859912630151E-2</v>
      </c>
      <c r="BN388">
        <v>342</v>
      </c>
      <c r="BO388">
        <v>11.317007891107114</v>
      </c>
      <c r="BP388">
        <v>9.3024539505835335E-2</v>
      </c>
      <c r="BQ388">
        <v>1.1507071312682966</v>
      </c>
      <c r="BR388">
        <f t="shared" si="110"/>
        <v>11.410032430612949</v>
      </c>
      <c r="BS388" s="4">
        <f t="shared" si="111"/>
        <v>8.1528724893236825E-3</v>
      </c>
      <c r="CD388">
        <v>343</v>
      </c>
      <c r="CE388">
        <v>88081.412088898462</v>
      </c>
      <c r="CF388">
        <v>1213.4575099282665</v>
      </c>
      <c r="CG388">
        <v>0.15357234340051742</v>
      </c>
      <c r="CH388">
        <f t="shared" si="104"/>
        <v>89294.869598826728</v>
      </c>
      <c r="CI388" s="4">
        <f t="shared" si="105"/>
        <v>1.3589330667931346E-2</v>
      </c>
      <c r="CT388">
        <v>343</v>
      </c>
      <c r="CU388">
        <v>11.350882768230708</v>
      </c>
      <c r="CV388">
        <v>4.8816545682560886E-2</v>
      </c>
      <c r="CW388">
        <v>0.58200978428136207</v>
      </c>
      <c r="CX388">
        <f t="shared" si="106"/>
        <v>11.302066222548147</v>
      </c>
      <c r="CY388" s="4">
        <f t="shared" si="107"/>
        <v>4.3192585073665215E-3</v>
      </c>
      <c r="DJ388">
        <v>344</v>
      </c>
      <c r="DK388">
        <v>88020.293931042572</v>
      </c>
      <c r="DL388">
        <v>775.25095040952147</v>
      </c>
      <c r="DM388">
        <v>9.8514369119569012E-2</v>
      </c>
      <c r="DN388">
        <f t="shared" si="100"/>
        <v>87245.04298063305</v>
      </c>
      <c r="DO388" s="4">
        <f t="shared" si="101"/>
        <v>8.8859025558806169E-3</v>
      </c>
      <c r="DZ388">
        <v>344</v>
      </c>
      <c r="EA388">
        <v>11.349576005483971</v>
      </c>
      <c r="EB388">
        <v>4.4515751983803753E-2</v>
      </c>
      <c r="EC388">
        <v>0.53268357181476955</v>
      </c>
      <c r="ED388">
        <f t="shared" si="102"/>
        <v>11.394091757467775</v>
      </c>
      <c r="EE388" s="4">
        <f t="shared" si="103"/>
        <v>3.9069153497581577E-3</v>
      </c>
      <c r="EP388">
        <v>346</v>
      </c>
      <c r="EQ388">
        <v>11.248672637816517</v>
      </c>
      <c r="ER388">
        <v>4.3497131780389608E-2</v>
      </c>
      <c r="ES388">
        <v>0.5545739082124006</v>
      </c>
      <c r="ET388">
        <f t="shared" si="96"/>
        <v>11.292169769596907</v>
      </c>
      <c r="EU388" s="4">
        <f t="shared" si="97"/>
        <v>3.8519728863359369E-3</v>
      </c>
      <c r="FF388">
        <v>346</v>
      </c>
      <c r="FG388">
        <v>11.318028382039754</v>
      </c>
      <c r="FH388">
        <v>-2.5858612442847928E-2</v>
      </c>
      <c r="FI388">
        <v>-0.57217910223324664</v>
      </c>
      <c r="FJ388">
        <f t="shared" si="98"/>
        <v>11.292169769596907</v>
      </c>
      <c r="FK388">
        <f t="shared" si="99"/>
        <v>2.2899595888533119E-3</v>
      </c>
    </row>
    <row r="389" spans="2:167" x14ac:dyDescent="0.2">
      <c r="B389" s="81">
        <v>44611</v>
      </c>
      <c r="C389">
        <v>5.535191901470232</v>
      </c>
      <c r="D389">
        <v>5.7848013524144468</v>
      </c>
      <c r="E389">
        <v>6.4009393660502161</v>
      </c>
      <c r="F389">
        <v>7.9628767361634587</v>
      </c>
      <c r="G389">
        <v>0</v>
      </c>
      <c r="H389">
        <v>0</v>
      </c>
      <c r="I389">
        <v>1</v>
      </c>
      <c r="J389">
        <v>0</v>
      </c>
      <c r="K389">
        <v>0</v>
      </c>
      <c r="L389">
        <v>1</v>
      </c>
      <c r="M389">
        <v>0</v>
      </c>
      <c r="N389">
        <v>8</v>
      </c>
      <c r="O389">
        <v>11.523846843239518</v>
      </c>
      <c r="P389" s="74">
        <v>101098.12342256593</v>
      </c>
      <c r="V389" s="81">
        <v>45430</v>
      </c>
      <c r="W389" s="3">
        <v>87.692270000000065</v>
      </c>
      <c r="X389" s="3">
        <v>50.000000000000043</v>
      </c>
      <c r="Y389" s="3">
        <v>100.00264694624721</v>
      </c>
      <c r="Z389" s="3">
        <v>377.64984480147854</v>
      </c>
      <c r="AG389">
        <v>347</v>
      </c>
      <c r="AH389">
        <v>87399.928079966601</v>
      </c>
      <c r="AI389">
        <v>-7658.9338402497815</v>
      </c>
      <c r="AJ389">
        <v>-0.44405541485622074</v>
      </c>
      <c r="AK389">
        <f t="shared" si="94"/>
        <v>79740.99423971682</v>
      </c>
      <c r="AL389" s="4">
        <f t="shared" si="95"/>
        <v>9.6047634134402038E-2</v>
      </c>
      <c r="AW389">
        <v>343</v>
      </c>
      <c r="AX389">
        <v>84598.071439258318</v>
      </c>
      <c r="AY389">
        <v>4696.7981595684105</v>
      </c>
      <c r="AZ389">
        <v>0.62629985947104605</v>
      </c>
      <c r="BA389">
        <f t="shared" si="108"/>
        <v>89294.869598826728</v>
      </c>
      <c r="BB389" s="4">
        <f t="shared" si="109"/>
        <v>5.2598745937696326E-2</v>
      </c>
      <c r="BN389">
        <v>343</v>
      </c>
      <c r="BO389">
        <v>11.316750273842333</v>
      </c>
      <c r="BP389">
        <v>8.2949040070936064E-2</v>
      </c>
      <c r="BQ389">
        <v>1.0260738988715803</v>
      </c>
      <c r="BR389">
        <f t="shared" si="110"/>
        <v>11.399699313913269</v>
      </c>
      <c r="BS389" s="4">
        <f t="shared" si="111"/>
        <v>7.2764235079163207E-3</v>
      </c>
      <c r="CD389">
        <v>344</v>
      </c>
      <c r="CE389">
        <v>88090.385358815183</v>
      </c>
      <c r="CF389">
        <v>705.15952263690997</v>
      </c>
      <c r="CG389">
        <v>8.9243339364179483E-2</v>
      </c>
      <c r="CH389">
        <f t="shared" si="104"/>
        <v>88795.544881452093</v>
      </c>
      <c r="CI389" s="4">
        <f t="shared" si="105"/>
        <v>7.9413840365340892E-3</v>
      </c>
      <c r="CT389">
        <v>344</v>
      </c>
      <c r="CU389">
        <v>11.351098280443926</v>
      </c>
      <c r="CV389">
        <v>4.2993477023848925E-2</v>
      </c>
      <c r="CW389">
        <v>0.51258490207132856</v>
      </c>
      <c r="CX389">
        <f t="shared" si="106"/>
        <v>11.308104803420077</v>
      </c>
      <c r="CY389" s="4">
        <f t="shared" si="107"/>
        <v>3.8020055324253601E-3</v>
      </c>
      <c r="DJ389">
        <v>345</v>
      </c>
      <c r="DK389">
        <v>71135.097178965239</v>
      </c>
      <c r="DL389">
        <v>9506.8574963881692</v>
      </c>
      <c r="DM389">
        <v>1.2080760018050836</v>
      </c>
      <c r="DN389">
        <f t="shared" si="100"/>
        <v>61628.23968257707</v>
      </c>
      <c r="DO389" s="4">
        <f t="shared" si="101"/>
        <v>0.15426138318008545</v>
      </c>
      <c r="DZ389">
        <v>345</v>
      </c>
      <c r="EA389">
        <v>11.171204011373058</v>
      </c>
      <c r="EB389">
        <v>0.1265703111640768</v>
      </c>
      <c r="EC389">
        <v>1.5145633271817462</v>
      </c>
      <c r="ED389">
        <f t="shared" si="102"/>
        <v>11.297774322537135</v>
      </c>
      <c r="EE389" s="4">
        <f t="shared" si="103"/>
        <v>1.1203119087942002E-2</v>
      </c>
      <c r="EP389">
        <v>347</v>
      </c>
      <c r="EQ389">
        <v>11.244888382548092</v>
      </c>
      <c r="ER389">
        <v>4.1650706828669115E-2</v>
      </c>
      <c r="ES389">
        <v>0.53103260652689088</v>
      </c>
      <c r="ET389">
        <f t="shared" si="96"/>
        <v>11.286539089376761</v>
      </c>
      <c r="EU389" s="4">
        <f t="shared" si="97"/>
        <v>3.6902992581554113E-3</v>
      </c>
      <c r="FF389">
        <v>347</v>
      </c>
      <c r="FG389">
        <v>11.308227705366722</v>
      </c>
      <c r="FH389">
        <v>-2.1688615989960525E-2</v>
      </c>
      <c r="FI389">
        <v>-0.47990869012190912</v>
      </c>
      <c r="FJ389">
        <f t="shared" si="98"/>
        <v>11.286539089376761</v>
      </c>
      <c r="FK389">
        <f t="shared" si="99"/>
        <v>1.9216356598077543E-3</v>
      </c>
    </row>
    <row r="390" spans="2:167" x14ac:dyDescent="0.2">
      <c r="B390" s="81">
        <v>44618</v>
      </c>
      <c r="C390">
        <v>5.586425781389635</v>
      </c>
      <c r="D390">
        <v>5.8269269826850101</v>
      </c>
      <c r="E390">
        <v>6.4444530806033153</v>
      </c>
      <c r="F390">
        <v>8.0048807960803554</v>
      </c>
      <c r="G390">
        <v>0</v>
      </c>
      <c r="H390">
        <v>0</v>
      </c>
      <c r="I390">
        <v>1</v>
      </c>
      <c r="J390">
        <v>0</v>
      </c>
      <c r="K390">
        <v>0</v>
      </c>
      <c r="L390">
        <v>1</v>
      </c>
      <c r="M390">
        <v>0</v>
      </c>
      <c r="N390">
        <v>9</v>
      </c>
      <c r="O390">
        <v>11.533864865506612</v>
      </c>
      <c r="P390" s="74">
        <v>102116.01680040421</v>
      </c>
      <c r="V390" s="81">
        <v>45437</v>
      </c>
      <c r="W390" s="3">
        <v>96.461496500000067</v>
      </c>
      <c r="X390" s="3">
        <v>50.000000000000007</v>
      </c>
      <c r="Y390" s="3">
        <v>100.00132347312361</v>
      </c>
      <c r="Z390" s="3">
        <v>377.70810585293407</v>
      </c>
      <c r="AG390">
        <v>348</v>
      </c>
      <c r="AH390">
        <v>87375.537766882844</v>
      </c>
      <c r="AI390">
        <v>-8084.7629146496765</v>
      </c>
      <c r="AJ390">
        <v>-0.46874445255187985</v>
      </c>
      <c r="AK390">
        <f t="shared" si="94"/>
        <v>79290.774852233168</v>
      </c>
      <c r="AL390" s="4">
        <f t="shared" si="95"/>
        <v>0.10196347468815252</v>
      </c>
      <c r="AW390">
        <v>344</v>
      </c>
      <c r="AX390">
        <v>84573.974049216617</v>
      </c>
      <c r="AY390">
        <v>4221.5708322354767</v>
      </c>
      <c r="AZ390">
        <v>0.56293013434903505</v>
      </c>
      <c r="BA390">
        <f t="shared" si="108"/>
        <v>88795.544881452093</v>
      </c>
      <c r="BB390" s="4">
        <f t="shared" si="109"/>
        <v>4.7542597298902235E-2</v>
      </c>
      <c r="BN390">
        <v>344</v>
      </c>
      <c r="BO390">
        <v>11.316492656577553</v>
      </c>
      <c r="BP390">
        <v>7.7599100890221706E-2</v>
      </c>
      <c r="BQ390">
        <v>0.95989552056621397</v>
      </c>
      <c r="BR390">
        <f t="shared" si="110"/>
        <v>11.394091757467775</v>
      </c>
      <c r="BS390" s="4">
        <f t="shared" si="111"/>
        <v>6.8104683148055801E-3</v>
      </c>
      <c r="CD390">
        <v>345</v>
      </c>
      <c r="CE390">
        <v>71208.297908187655</v>
      </c>
      <c r="CF390">
        <v>9433.656767165754</v>
      </c>
      <c r="CG390">
        <v>1.1939015290740893</v>
      </c>
      <c r="CH390">
        <f t="shared" si="104"/>
        <v>80641.954675353409</v>
      </c>
      <c r="CI390" s="4">
        <f t="shared" si="105"/>
        <v>0.11698199535395143</v>
      </c>
      <c r="CT390">
        <v>345</v>
      </c>
      <c r="CU390">
        <v>11.172847184207484</v>
      </c>
      <c r="CV390">
        <v>0.1249271383296513</v>
      </c>
      <c r="CW390">
        <v>1.4894297786437307</v>
      </c>
      <c r="CX390">
        <f t="shared" si="106"/>
        <v>11.047920045877833</v>
      </c>
      <c r="CY390" s="4">
        <f t="shared" si="107"/>
        <v>1.1307751849296171E-2</v>
      </c>
      <c r="DJ390">
        <v>346</v>
      </c>
      <c r="DK390">
        <v>71119.622099373897</v>
      </c>
      <c r="DL390">
        <v>9071.6346317814314</v>
      </c>
      <c r="DM390">
        <v>1.152770418612318</v>
      </c>
      <c r="DN390">
        <f t="shared" si="100"/>
        <v>62047.987467592466</v>
      </c>
      <c r="DO390" s="4">
        <f t="shared" si="101"/>
        <v>0.14620352733470246</v>
      </c>
      <c r="DZ390">
        <v>346</v>
      </c>
      <c r="EA390">
        <v>11.171025873848558</v>
      </c>
      <c r="EB390">
        <v>0.12114389574834838</v>
      </c>
      <c r="EC390">
        <v>1.4496298549390978</v>
      </c>
      <c r="ED390">
        <f t="shared" si="102"/>
        <v>11.292169769596907</v>
      </c>
      <c r="EE390" s="4">
        <f t="shared" si="103"/>
        <v>1.0728132699042199E-2</v>
      </c>
      <c r="EP390">
        <v>348</v>
      </c>
      <c r="EQ390">
        <v>11.241520916360328</v>
      </c>
      <c r="ER390">
        <v>3.9356152241179387E-2</v>
      </c>
      <c r="ES390">
        <v>0.5017778015982457</v>
      </c>
      <c r="ET390">
        <f t="shared" si="96"/>
        <v>11.280877068601507</v>
      </c>
      <c r="EU390" s="4">
        <f t="shared" si="97"/>
        <v>3.4887493234653589E-3</v>
      </c>
      <c r="FF390">
        <v>348</v>
      </c>
      <c r="FG390">
        <v>11.298630350168853</v>
      </c>
      <c r="FH390">
        <v>-1.7753281567346235E-2</v>
      </c>
      <c r="FI390">
        <v>-0.39283069543461785</v>
      </c>
      <c r="FJ390">
        <f t="shared" si="98"/>
        <v>11.280877068601507</v>
      </c>
      <c r="FK390">
        <f t="shared" si="99"/>
        <v>1.5737501135226104E-3</v>
      </c>
    </row>
    <row r="391" spans="2:167" x14ac:dyDescent="0.2">
      <c r="B391" s="81">
        <v>44625</v>
      </c>
      <c r="C391">
        <v>5.6102885566699063</v>
      </c>
      <c r="D391">
        <v>5.8693284098295955</v>
      </c>
      <c r="E391">
        <v>6.4882514617367306</v>
      </c>
      <c r="F391">
        <v>8.0477251019722669</v>
      </c>
      <c r="G391">
        <v>0</v>
      </c>
      <c r="H391">
        <v>0</v>
      </c>
      <c r="I391">
        <v>1</v>
      </c>
      <c r="J391">
        <v>0</v>
      </c>
      <c r="K391">
        <v>0</v>
      </c>
      <c r="L391">
        <v>1</v>
      </c>
      <c r="M391">
        <v>0</v>
      </c>
      <c r="N391">
        <v>10</v>
      </c>
      <c r="O391">
        <v>11.541913169943182</v>
      </c>
      <c r="P391" s="74">
        <v>102941.19377497066</v>
      </c>
      <c r="U391" t="s">
        <v>2</v>
      </c>
      <c r="V391" s="81">
        <v>44562</v>
      </c>
      <c r="W391" s="3">
        <v>123.49200159860436</v>
      </c>
      <c r="X391" s="3">
        <v>200</v>
      </c>
      <c r="Y391" s="3">
        <v>400</v>
      </c>
      <c r="Z391" s="3">
        <v>2025</v>
      </c>
      <c r="AG391">
        <v>349</v>
      </c>
      <c r="AH391">
        <v>84486.419726388209</v>
      </c>
      <c r="AI391">
        <v>-6678.5151526282716</v>
      </c>
      <c r="AJ391">
        <v>-0.38721196429961396</v>
      </c>
      <c r="AK391">
        <f t="shared" si="94"/>
        <v>77807.904573759937</v>
      </c>
      <c r="AL391" s="4">
        <f t="shared" si="95"/>
        <v>8.5833376303010536E-2</v>
      </c>
      <c r="AW391">
        <v>345</v>
      </c>
      <c r="AX391">
        <v>71097.608379138968</v>
      </c>
      <c r="AY391">
        <v>9544.3462962144404</v>
      </c>
      <c r="AZ391">
        <v>1.2727016450311732</v>
      </c>
      <c r="BA391">
        <f t="shared" si="108"/>
        <v>80641.954675353409</v>
      </c>
      <c r="BB391" s="4">
        <f t="shared" si="109"/>
        <v>0.11835460009169989</v>
      </c>
      <c r="BN391">
        <v>345</v>
      </c>
      <c r="BO391">
        <v>11.171319544603193</v>
      </c>
      <c r="BP391">
        <v>0.126454777933942</v>
      </c>
      <c r="BQ391">
        <v>1.5642368725986335</v>
      </c>
      <c r="BR391">
        <f t="shared" si="110"/>
        <v>11.297774322537135</v>
      </c>
      <c r="BS391" s="4">
        <f t="shared" si="111"/>
        <v>1.1192892894106254E-2</v>
      </c>
      <c r="CD391">
        <v>346</v>
      </c>
      <c r="CE391">
        <v>71219.628575456009</v>
      </c>
      <c r="CF391">
        <v>8971.6281556993199</v>
      </c>
      <c r="CG391">
        <v>1.1354282689883843</v>
      </c>
      <c r="CH391">
        <f t="shared" si="104"/>
        <v>80191.256731155328</v>
      </c>
      <c r="CI391" s="4">
        <f t="shared" si="105"/>
        <v>0.1118778844653488</v>
      </c>
      <c r="CT391">
        <v>346</v>
      </c>
      <c r="CU391">
        <v>11.173096586824084</v>
      </c>
      <c r="CV391">
        <v>0.11907318277282286</v>
      </c>
      <c r="CW391">
        <v>1.4196366508591991</v>
      </c>
      <c r="CX391">
        <f t="shared" si="106"/>
        <v>11.054023404051261</v>
      </c>
      <c r="CY391" s="4">
        <f t="shared" si="107"/>
        <v>1.0771931487785973E-2</v>
      </c>
      <c r="DJ391">
        <v>347</v>
      </c>
      <c r="DK391">
        <v>71104.310780311193</v>
      </c>
      <c r="DL391">
        <v>8636.6834594056272</v>
      </c>
      <c r="DM391">
        <v>1.0974993604836121</v>
      </c>
      <c r="DN391">
        <f t="shared" si="100"/>
        <v>62467.627320905565</v>
      </c>
      <c r="DO391" s="4">
        <f t="shared" si="101"/>
        <v>0.13825854814426822</v>
      </c>
      <c r="DZ391">
        <v>347</v>
      </c>
      <c r="EA391">
        <v>11.170849621412597</v>
      </c>
      <c r="EB391">
        <v>0.1156894679641649</v>
      </c>
      <c r="EC391">
        <v>1.3843611816087746</v>
      </c>
      <c r="ED391">
        <f t="shared" si="102"/>
        <v>11.286539089376761</v>
      </c>
      <c r="EE391" s="4">
        <f t="shared" si="103"/>
        <v>1.025021639034196E-2</v>
      </c>
      <c r="EP391">
        <v>349</v>
      </c>
      <c r="EQ391">
        <v>11.238529001859035</v>
      </c>
      <c r="ER391">
        <v>2.3469304351534603E-2</v>
      </c>
      <c r="ES391">
        <v>0.29922579500114949</v>
      </c>
      <c r="ET391">
        <f t="shared" si="96"/>
        <v>11.26199830621057</v>
      </c>
      <c r="EU391" s="4">
        <f t="shared" si="97"/>
        <v>2.0839378335363594E-3</v>
      </c>
      <c r="FF391">
        <v>349</v>
      </c>
      <c r="FG391">
        <v>11.289249768677838</v>
      </c>
      <c r="FH391">
        <v>-2.7251462467267729E-2</v>
      </c>
      <c r="FI391">
        <v>-0.6029989955387941</v>
      </c>
      <c r="FJ391">
        <f t="shared" si="98"/>
        <v>11.26199830621057</v>
      </c>
      <c r="FK391">
        <f t="shared" si="99"/>
        <v>2.4197714940375693E-3</v>
      </c>
    </row>
    <row r="392" spans="2:167" x14ac:dyDescent="0.2">
      <c r="B392" s="81">
        <v>44632</v>
      </c>
      <c r="C392">
        <v>5.5291926933514226</v>
      </c>
      <c r="D392">
        <v>5.9119958794433298</v>
      </c>
      <c r="E392">
        <v>6.5322926993203509</v>
      </c>
      <c r="F392">
        <v>8.0911949067423663</v>
      </c>
      <c r="G392">
        <v>0</v>
      </c>
      <c r="H392">
        <v>0</v>
      </c>
      <c r="I392">
        <v>1</v>
      </c>
      <c r="J392">
        <v>0</v>
      </c>
      <c r="K392">
        <v>0</v>
      </c>
      <c r="L392">
        <v>1</v>
      </c>
      <c r="M392">
        <v>0</v>
      </c>
      <c r="N392">
        <v>11</v>
      </c>
      <c r="O392">
        <v>11.542769855928485</v>
      </c>
      <c r="P392" s="74">
        <v>103029.41983860834</v>
      </c>
      <c r="V392" s="81">
        <v>44569</v>
      </c>
      <c r="W392" s="3">
        <v>152.75714323096727</v>
      </c>
      <c r="X392" s="3">
        <v>209</v>
      </c>
      <c r="Y392" s="3">
        <v>410</v>
      </c>
      <c r="Z392" s="3">
        <v>2055.375</v>
      </c>
      <c r="AG392">
        <v>350</v>
      </c>
      <c r="AH392">
        <v>84462.029413304466</v>
      </c>
      <c r="AI392">
        <v>-7104.3395383600728</v>
      </c>
      <c r="AJ392">
        <v>-0.41190073015215506</v>
      </c>
      <c r="AK392">
        <f t="shared" si="94"/>
        <v>77357.689874944394</v>
      </c>
      <c r="AL392" s="4">
        <f t="shared" si="95"/>
        <v>9.1837534831312462E-2</v>
      </c>
      <c r="AW392">
        <v>346</v>
      </c>
      <c r="AX392">
        <v>71073.510989097282</v>
      </c>
      <c r="AY392">
        <v>9117.7457420580467</v>
      </c>
      <c r="AZ392">
        <v>1.2158161119421866</v>
      </c>
      <c r="BA392">
        <f t="shared" si="108"/>
        <v>80191.256731155328</v>
      </c>
      <c r="BB392" s="4">
        <f t="shared" si="109"/>
        <v>0.11369999815099152</v>
      </c>
      <c r="BN392">
        <v>346</v>
      </c>
      <c r="BO392">
        <v>11.171061927338414</v>
      </c>
      <c r="BP392">
        <v>0.12110784225849258</v>
      </c>
      <c r="BQ392">
        <v>1.4980956474460321</v>
      </c>
      <c r="BR392">
        <f t="shared" si="110"/>
        <v>11.292169769596907</v>
      </c>
      <c r="BS392" s="4">
        <f t="shared" si="111"/>
        <v>1.0724939912306662E-2</v>
      </c>
      <c r="CD392">
        <v>347</v>
      </c>
      <c r="CE392">
        <v>71232.1379414002</v>
      </c>
      <c r="CF392">
        <v>8508.8562983166194</v>
      </c>
      <c r="CG392">
        <v>1.0768609454384459</v>
      </c>
      <c r="CH392">
        <f t="shared" si="104"/>
        <v>79740.99423971682</v>
      </c>
      <c r="CI392" s="4">
        <f t="shared" si="105"/>
        <v>0.1067061726461217</v>
      </c>
      <c r="CT392">
        <v>347</v>
      </c>
      <c r="CU392">
        <v>11.173362934642373</v>
      </c>
      <c r="CV392">
        <v>0.11317615473438813</v>
      </c>
      <c r="CW392">
        <v>1.3493299962493335</v>
      </c>
      <c r="CX392">
        <f t="shared" si="106"/>
        <v>11.060186779907985</v>
      </c>
      <c r="CY392" s="4">
        <f t="shared" si="107"/>
        <v>1.0232752573400004E-2</v>
      </c>
      <c r="DJ392">
        <v>348</v>
      </c>
      <c r="DK392">
        <v>71089.159792142251</v>
      </c>
      <c r="DL392">
        <v>8201.6150600909168</v>
      </c>
      <c r="DM392">
        <v>1.0422134058392369</v>
      </c>
      <c r="DN392">
        <f t="shared" si="100"/>
        <v>62887.544732051334</v>
      </c>
      <c r="DO392" s="4">
        <f t="shared" si="101"/>
        <v>0.13041716122065222</v>
      </c>
      <c r="DZ392">
        <v>348</v>
      </c>
      <c r="EA392">
        <v>11.170675214585787</v>
      </c>
      <c r="EB392">
        <v>0.11020185401572036</v>
      </c>
      <c r="EC392">
        <v>1.3186953966106569</v>
      </c>
      <c r="ED392">
        <f t="shared" si="102"/>
        <v>11.280877068601507</v>
      </c>
      <c r="EE392" s="4">
        <f t="shared" si="103"/>
        <v>9.7689083344813105E-3</v>
      </c>
      <c r="EP392">
        <v>350</v>
      </c>
      <c r="EQ392">
        <v>11.235875561687822</v>
      </c>
      <c r="ER392">
        <v>2.031970598396704E-2</v>
      </c>
      <c r="ES392">
        <v>0.25906946734211928</v>
      </c>
      <c r="ET392">
        <f t="shared" si="96"/>
        <v>11.256195267671789</v>
      </c>
      <c r="EU392" s="4">
        <f t="shared" si="97"/>
        <v>1.8052019799555175E-3</v>
      </c>
      <c r="FF392">
        <v>350</v>
      </c>
      <c r="FG392">
        <v>11.280099859116126</v>
      </c>
      <c r="FH392">
        <v>-2.3904591444336987E-2</v>
      </c>
      <c r="FI392">
        <v>-0.52894205758732871</v>
      </c>
      <c r="FJ392">
        <f t="shared" si="98"/>
        <v>11.256195267671789</v>
      </c>
      <c r="FK392">
        <f t="shared" si="99"/>
        <v>2.1236830808178909E-3</v>
      </c>
    </row>
    <row r="393" spans="2:167" x14ac:dyDescent="0.2">
      <c r="B393" s="81">
        <v>44639</v>
      </c>
      <c r="C393">
        <v>5.6164241731880296</v>
      </c>
      <c r="D393">
        <v>5.954919845774409</v>
      </c>
      <c r="E393">
        <v>6.5765526124915716</v>
      </c>
      <c r="F393">
        <v>8.1351430892401453</v>
      </c>
      <c r="G393">
        <v>0</v>
      </c>
      <c r="H393">
        <v>0</v>
      </c>
      <c r="I393">
        <v>1</v>
      </c>
      <c r="J393">
        <v>0</v>
      </c>
      <c r="K393">
        <v>0</v>
      </c>
      <c r="L393">
        <v>1</v>
      </c>
      <c r="M393">
        <v>0</v>
      </c>
      <c r="N393">
        <v>12</v>
      </c>
      <c r="O393">
        <v>11.555061705765063</v>
      </c>
      <c r="P393" s="74">
        <v>104303.6573202788</v>
      </c>
      <c r="V393" s="81">
        <v>44576</v>
      </c>
      <c r="W393" s="3">
        <v>139.12510786085346</v>
      </c>
      <c r="X393" s="3">
        <v>219.35000000000002</v>
      </c>
      <c r="Y393" s="3">
        <v>425.5</v>
      </c>
      <c r="Z393" s="3">
        <v>2108.53125</v>
      </c>
      <c r="AG393">
        <v>351</v>
      </c>
      <c r="AH393">
        <v>84437.639100220724</v>
      </c>
      <c r="AI393">
        <v>-7530.1638822996174</v>
      </c>
      <c r="AJ393">
        <v>-0.43658949358163335</v>
      </c>
      <c r="AK393">
        <f t="shared" si="94"/>
        <v>76907.475217921106</v>
      </c>
      <c r="AL393" s="4">
        <f t="shared" si="95"/>
        <v>9.7911989191720686E-2</v>
      </c>
      <c r="AW393">
        <v>347</v>
      </c>
      <c r="AX393">
        <v>71049.413599055581</v>
      </c>
      <c r="AY393">
        <v>8691.5806406612392</v>
      </c>
      <c r="AZ393">
        <v>1.158988644793628</v>
      </c>
      <c r="BA393">
        <f t="shared" si="108"/>
        <v>79740.99423971682</v>
      </c>
      <c r="BB393" s="4">
        <f t="shared" si="109"/>
        <v>0.1089976457345474</v>
      </c>
      <c r="BN393">
        <v>347</v>
      </c>
      <c r="BO393">
        <v>11.170804310073633</v>
      </c>
      <c r="BP393">
        <v>0.11573477930312848</v>
      </c>
      <c r="BQ393">
        <v>1.4316312296447149</v>
      </c>
      <c r="BR393">
        <f t="shared" si="110"/>
        <v>11.286539089376761</v>
      </c>
      <c r="BS393" s="4">
        <f t="shared" si="111"/>
        <v>1.0254231025705799E-2</v>
      </c>
      <c r="CD393">
        <v>348</v>
      </c>
      <c r="CE393">
        <v>71245.826006020201</v>
      </c>
      <c r="CF393">
        <v>8044.9488462129666</v>
      </c>
      <c r="CG393">
        <v>1.0181499036775088</v>
      </c>
      <c r="CH393">
        <f t="shared" si="104"/>
        <v>79290.774852233168</v>
      </c>
      <c r="CI393" s="4">
        <f t="shared" si="105"/>
        <v>0.10146134731569452</v>
      </c>
      <c r="CT393">
        <v>348</v>
      </c>
      <c r="CU393">
        <v>11.173646227662356</v>
      </c>
      <c r="CV393">
        <v>0.1072308409391507</v>
      </c>
      <c r="CW393">
        <v>1.278447660126004</v>
      </c>
      <c r="CX393">
        <f t="shared" si="106"/>
        <v>11.066415386723206</v>
      </c>
      <c r="CY393" s="4">
        <f t="shared" si="107"/>
        <v>9.6897538355373465E-3</v>
      </c>
      <c r="DJ393">
        <v>349</v>
      </c>
      <c r="DK393">
        <v>68203.698700621404</v>
      </c>
      <c r="DL393">
        <v>9604.2058731385332</v>
      </c>
      <c r="DM393">
        <v>1.2204464657371952</v>
      </c>
      <c r="DN393">
        <f t="shared" si="100"/>
        <v>58599.492827482871</v>
      </c>
      <c r="DO393" s="4">
        <f t="shared" si="101"/>
        <v>0.16389571666453415</v>
      </c>
      <c r="DZ393">
        <v>349</v>
      </c>
      <c r="EA393">
        <v>11.141576179869704</v>
      </c>
      <c r="EB393">
        <v>0.12042212634086624</v>
      </c>
      <c r="EC393">
        <v>1.4409930311436894</v>
      </c>
      <c r="ED393">
        <f t="shared" si="102"/>
        <v>11.26199830621057</v>
      </c>
      <c r="EE393" s="4">
        <f t="shared" si="103"/>
        <v>1.0692784980659956E-2</v>
      </c>
      <c r="EP393">
        <v>351</v>
      </c>
      <c r="EQ393">
        <v>11.233527234192371</v>
      </c>
      <c r="ER393">
        <v>1.6831123572144335E-2</v>
      </c>
      <c r="ES393">
        <v>0.21459120629232301</v>
      </c>
      <c r="ET393">
        <f t="shared" si="96"/>
        <v>11.250358357764515</v>
      </c>
      <c r="EU393" s="4">
        <f t="shared" si="97"/>
        <v>1.496052217796975E-3</v>
      </c>
      <c r="FF393">
        <v>351</v>
      </c>
      <c r="FG393">
        <v>11.271194570542468</v>
      </c>
      <c r="FH393">
        <v>-2.0836212777952667E-2</v>
      </c>
      <c r="FI393">
        <v>-0.46104738015543839</v>
      </c>
      <c r="FJ393">
        <f t="shared" si="98"/>
        <v>11.250358357764515</v>
      </c>
      <c r="FK393">
        <f t="shared" si="99"/>
        <v>1.8520488072784284E-3</v>
      </c>
    </row>
    <row r="394" spans="2:167" x14ac:dyDescent="0.2">
      <c r="B394" s="81">
        <v>44646</v>
      </c>
      <c r="C394">
        <v>5.6741652652802008</v>
      </c>
      <c r="D394">
        <v>5.9980909787429759</v>
      </c>
      <c r="E394">
        <v>6.6210155916101243</v>
      </c>
      <c r="F394">
        <v>8.1794683394477445</v>
      </c>
      <c r="G394">
        <v>0</v>
      </c>
      <c r="H394">
        <v>0</v>
      </c>
      <c r="I394">
        <v>1</v>
      </c>
      <c r="J394">
        <v>0</v>
      </c>
      <c r="K394">
        <v>0</v>
      </c>
      <c r="L394">
        <v>1</v>
      </c>
      <c r="M394">
        <v>0</v>
      </c>
      <c r="N394">
        <v>13</v>
      </c>
      <c r="O394">
        <v>11.565179309959648</v>
      </c>
      <c r="P394" s="74">
        <v>105364.31706087822</v>
      </c>
      <c r="V394" s="81">
        <v>44583</v>
      </c>
      <c r="W394" s="3">
        <v>138.71921863389531</v>
      </c>
      <c r="X394" s="3">
        <v>230.3075</v>
      </c>
      <c r="Y394" s="3">
        <v>444.27499999999998</v>
      </c>
      <c r="Z394" s="3">
        <v>2179.2290624999996</v>
      </c>
      <c r="AG394">
        <v>352</v>
      </c>
      <c r="AH394">
        <v>84413.248787136981</v>
      </c>
      <c r="AI394">
        <v>-7955.9882221031294</v>
      </c>
      <c r="AJ394">
        <v>-0.46127825677130962</v>
      </c>
      <c r="AK394">
        <f t="shared" si="94"/>
        <v>76457.260565033852</v>
      </c>
      <c r="AL394" s="4">
        <f t="shared" si="95"/>
        <v>0.10405798171824163</v>
      </c>
      <c r="AW394">
        <v>348</v>
      </c>
      <c r="AX394">
        <v>71025.316209013879</v>
      </c>
      <c r="AY394">
        <v>8265.4586432192882</v>
      </c>
      <c r="AZ394">
        <v>1.102166925390651</v>
      </c>
      <c r="BA394">
        <f t="shared" si="108"/>
        <v>79290.774852233168</v>
      </c>
      <c r="BB394" s="4">
        <f t="shared" si="109"/>
        <v>0.10424237445809874</v>
      </c>
      <c r="BN394">
        <v>348</v>
      </c>
      <c r="BO394">
        <v>11.170546692808854</v>
      </c>
      <c r="BP394">
        <v>0.11033037579265326</v>
      </c>
      <c r="BQ394">
        <v>1.3647791313404265</v>
      </c>
      <c r="BR394">
        <f t="shared" si="110"/>
        <v>11.280877068601507</v>
      </c>
      <c r="BS394" s="4">
        <f t="shared" si="111"/>
        <v>9.7803012231859141E-3</v>
      </c>
      <c r="CD394">
        <v>349</v>
      </c>
      <c r="CE394">
        <v>68350.558846128173</v>
      </c>
      <c r="CF394">
        <v>9457.345727631764</v>
      </c>
      <c r="CG394">
        <v>1.1968995484869835</v>
      </c>
      <c r="CH394">
        <f t="shared" si="104"/>
        <v>77807.904573759937</v>
      </c>
      <c r="CI394" s="4">
        <f t="shared" si="105"/>
        <v>0.12154736436407226</v>
      </c>
      <c r="CT394">
        <v>349</v>
      </c>
      <c r="CU394">
        <v>11.144314120471458</v>
      </c>
      <c r="CV394">
        <v>0.11768418573911177</v>
      </c>
      <c r="CW394">
        <v>1.4030764896955132</v>
      </c>
      <c r="CX394">
        <f t="shared" si="106"/>
        <v>11.026629934732346</v>
      </c>
      <c r="CY394" s="4">
        <f t="shared" si="107"/>
        <v>1.0672724706977152E-2</v>
      </c>
      <c r="DJ394">
        <v>350</v>
      </c>
      <c r="DK394">
        <v>68188.858507459401</v>
      </c>
      <c r="DL394">
        <v>9168.8313674849924</v>
      </c>
      <c r="DM394">
        <v>1.1651216128846498</v>
      </c>
      <c r="DN394">
        <f t="shared" si="100"/>
        <v>59020.027139974409</v>
      </c>
      <c r="DO394" s="4">
        <f t="shared" si="101"/>
        <v>0.15535118860145219</v>
      </c>
      <c r="DZ394">
        <v>350</v>
      </c>
      <c r="EA394">
        <v>11.141405350682209</v>
      </c>
      <c r="EB394">
        <v>0.11478991698957941</v>
      </c>
      <c r="EC394">
        <v>1.3735969912982078</v>
      </c>
      <c r="ED394">
        <f t="shared" si="102"/>
        <v>11.256195267671789</v>
      </c>
      <c r="EE394" s="4">
        <f t="shared" si="103"/>
        <v>1.0197932272840035E-2</v>
      </c>
      <c r="EP394">
        <v>352</v>
      </c>
      <c r="EQ394">
        <v>11.231453999060433</v>
      </c>
      <c r="ER394">
        <v>1.3033179206946244E-2</v>
      </c>
      <c r="ES394">
        <v>0.16616868362082227</v>
      </c>
      <c r="ET394">
        <f t="shared" si="96"/>
        <v>11.244487178267379</v>
      </c>
      <c r="EU394" s="4">
        <f t="shared" si="97"/>
        <v>1.1590727972135477E-3</v>
      </c>
      <c r="FF394">
        <v>352</v>
      </c>
      <c r="FG394">
        <v>11.262547716714332</v>
      </c>
      <c r="FH394">
        <v>-1.8060538446952989E-2</v>
      </c>
      <c r="FI394">
        <v>-0.39962943476825158</v>
      </c>
      <c r="FJ394">
        <f t="shared" si="98"/>
        <v>11.244487178267379</v>
      </c>
      <c r="FK394">
        <f t="shared" si="99"/>
        <v>1.6061682636678385E-3</v>
      </c>
    </row>
    <row r="395" spans="2:167" x14ac:dyDescent="0.2">
      <c r="B395" s="81">
        <v>44653</v>
      </c>
      <c r="C395">
        <v>5.6881876736725197</v>
      </c>
      <c r="D395">
        <v>6.0102697481248946</v>
      </c>
      <c r="E395">
        <v>6.6471987358635296</v>
      </c>
      <c r="F395">
        <v>8.2123310461394734</v>
      </c>
      <c r="G395">
        <v>0</v>
      </c>
      <c r="H395">
        <v>0</v>
      </c>
      <c r="I395">
        <v>1</v>
      </c>
      <c r="J395">
        <v>0</v>
      </c>
      <c r="K395">
        <v>0</v>
      </c>
      <c r="L395">
        <v>1</v>
      </c>
      <c r="M395">
        <v>0</v>
      </c>
      <c r="N395">
        <v>14</v>
      </c>
      <c r="O395">
        <v>11.569037731131459</v>
      </c>
      <c r="P395" s="74">
        <v>105771.64228337584</v>
      </c>
      <c r="V395" s="81">
        <v>44590</v>
      </c>
      <c r="W395" s="3">
        <v>153.60005995965108</v>
      </c>
      <c r="X395" s="3">
        <v>241.82187500000001</v>
      </c>
      <c r="Y395" s="3">
        <v>465.23874999999998</v>
      </c>
      <c r="Z395" s="3">
        <v>2263.8803906249996</v>
      </c>
      <c r="AG395">
        <v>353</v>
      </c>
      <c r="AH395">
        <v>82822.335347347776</v>
      </c>
      <c r="AI395">
        <v>-11081.37598041672</v>
      </c>
      <c r="AJ395">
        <v>-0.64248433408601247</v>
      </c>
      <c r="AK395">
        <f t="shared" si="94"/>
        <v>71740.959366931056</v>
      </c>
      <c r="AL395" s="4">
        <f t="shared" si="95"/>
        <v>0.15446372725152979</v>
      </c>
      <c r="AW395">
        <v>349</v>
      </c>
      <c r="AX395">
        <v>68134.391809759894</v>
      </c>
      <c r="AY395">
        <v>9673.5127640000428</v>
      </c>
      <c r="AZ395">
        <v>1.2899254936774449</v>
      </c>
      <c r="BA395">
        <f t="shared" si="108"/>
        <v>77807.904573759937</v>
      </c>
      <c r="BB395" s="4">
        <f t="shared" si="109"/>
        <v>0.1243255787055645</v>
      </c>
      <c r="BN395">
        <v>349</v>
      </c>
      <c r="BO395">
        <v>11.141262829912639</v>
      </c>
      <c r="BP395">
        <v>0.12073547629793069</v>
      </c>
      <c r="BQ395">
        <v>1.4934895062220461</v>
      </c>
      <c r="BR395">
        <f t="shared" si="110"/>
        <v>11.26199830621057</v>
      </c>
      <c r="BS395" s="4">
        <f t="shared" si="111"/>
        <v>1.0720608635800415E-2</v>
      </c>
      <c r="CD395">
        <v>350</v>
      </c>
      <c r="CE395">
        <v>68366.604308099806</v>
      </c>
      <c r="CF395">
        <v>8991.0855668445874</v>
      </c>
      <c r="CG395">
        <v>1.1378907534195555</v>
      </c>
      <c r="CH395">
        <f t="shared" si="104"/>
        <v>77357.689874944394</v>
      </c>
      <c r="CI395" s="4">
        <f t="shared" si="105"/>
        <v>0.11622743105927127</v>
      </c>
      <c r="CT395">
        <v>350</v>
      </c>
      <c r="CU395">
        <v>11.144631303894821</v>
      </c>
      <c r="CV395">
        <v>0.11156396377696787</v>
      </c>
      <c r="CW395">
        <v>1.3301088305927118</v>
      </c>
      <c r="CX395">
        <f t="shared" si="106"/>
        <v>11.033067340117853</v>
      </c>
      <c r="CY395" s="4">
        <f t="shared" si="107"/>
        <v>1.0111781278747834E-2</v>
      </c>
      <c r="DJ395">
        <v>351</v>
      </c>
      <c r="DK395">
        <v>68174.168978758345</v>
      </c>
      <c r="DL395">
        <v>8733.3062391627609</v>
      </c>
      <c r="DM395">
        <v>1.1097776197818752</v>
      </c>
      <c r="DN395">
        <f t="shared" si="100"/>
        <v>59440.862739595585</v>
      </c>
      <c r="DO395" s="4">
        <f t="shared" si="101"/>
        <v>0.14692428468648736</v>
      </c>
      <c r="DZ395">
        <v>351</v>
      </c>
      <c r="EA395">
        <v>11.141236255831133</v>
      </c>
      <c r="EB395">
        <v>0.1091221019333819</v>
      </c>
      <c r="EC395">
        <v>1.3057748871221559</v>
      </c>
      <c r="ED395">
        <f t="shared" si="102"/>
        <v>11.250358357764515</v>
      </c>
      <c r="EE395" s="4">
        <f t="shared" si="103"/>
        <v>9.6994334280979151E-3</v>
      </c>
      <c r="EP395">
        <v>353</v>
      </c>
      <c r="EQ395">
        <v>11.219273093546049</v>
      </c>
      <c r="ER395">
        <v>-3.8455969717700711E-2</v>
      </c>
      <c r="ES395">
        <v>-0.49030077495955726</v>
      </c>
      <c r="ET395">
        <f t="shared" si="96"/>
        <v>11.180817123828348</v>
      </c>
      <c r="EU395" s="4">
        <f t="shared" si="97"/>
        <v>3.4394596827582546E-3</v>
      </c>
      <c r="FF395">
        <v>353</v>
      </c>
      <c r="FG395">
        <v>11.169886734638673</v>
      </c>
      <c r="FH395">
        <v>1.0930389189674372E-2</v>
      </c>
      <c r="FI395">
        <v>0.24185908224699271</v>
      </c>
      <c r="FJ395">
        <f t="shared" si="98"/>
        <v>11.180817123828348</v>
      </c>
      <c r="FK395">
        <f t="shared" si="99"/>
        <v>9.7760200069632944E-4</v>
      </c>
    </row>
    <row r="396" spans="2:167" x14ac:dyDescent="0.2">
      <c r="B396" s="81">
        <v>44660</v>
      </c>
      <c r="C396">
        <v>5.7618254070781978</v>
      </c>
      <c r="D396">
        <v>5.9706552958140788</v>
      </c>
      <c r="E396">
        <v>6.6365266534646929</v>
      </c>
      <c r="F396">
        <v>8.2376276851893131</v>
      </c>
      <c r="G396">
        <v>0</v>
      </c>
      <c r="H396">
        <v>0</v>
      </c>
      <c r="I396">
        <v>1</v>
      </c>
      <c r="J396">
        <v>0</v>
      </c>
      <c r="K396">
        <v>0</v>
      </c>
      <c r="L396">
        <v>1</v>
      </c>
      <c r="M396">
        <v>0</v>
      </c>
      <c r="N396">
        <v>15</v>
      </c>
      <c r="O396">
        <v>11.571232903548122</v>
      </c>
      <c r="P396" s="74">
        <v>106004.08430679984</v>
      </c>
      <c r="V396" s="81">
        <v>44597</v>
      </c>
      <c r="W396" s="3">
        <v>180.3650507049467</v>
      </c>
      <c r="X396" s="3">
        <v>253.91286875</v>
      </c>
      <c r="Y396" s="3">
        <v>487.87568750000003</v>
      </c>
      <c r="Z396" s="3">
        <v>2360.0573226562497</v>
      </c>
      <c r="AG396">
        <v>354</v>
      </c>
      <c r="AH396">
        <v>82797.945034264034</v>
      </c>
      <c r="AI396">
        <v>-10395.801669839479</v>
      </c>
      <c r="AJ396">
        <v>-0.60273559212688144</v>
      </c>
      <c r="AK396">
        <f t="shared" si="94"/>
        <v>72402.143364424555</v>
      </c>
      <c r="AL396" s="4">
        <f t="shared" si="95"/>
        <v>0.14358417011929994</v>
      </c>
      <c r="AW396">
        <v>350</v>
      </c>
      <c r="AX396">
        <v>68110.294419718193</v>
      </c>
      <c r="AY396">
        <v>9247.3954552262003</v>
      </c>
      <c r="AZ396">
        <v>1.2331043994902164</v>
      </c>
      <c r="BA396">
        <f t="shared" si="108"/>
        <v>77357.689874944394</v>
      </c>
      <c r="BB396" s="4">
        <f t="shared" si="109"/>
        <v>0.1195407395202137</v>
      </c>
      <c r="BN396">
        <v>350</v>
      </c>
      <c r="BO396">
        <v>11.14100521264786</v>
      </c>
      <c r="BP396">
        <v>0.11519005502392865</v>
      </c>
      <c r="BQ396">
        <v>1.4248930279188046</v>
      </c>
      <c r="BR396">
        <f t="shared" si="110"/>
        <v>11.256195267671789</v>
      </c>
      <c r="BS396" s="4">
        <f t="shared" si="111"/>
        <v>1.0233480522033832E-2</v>
      </c>
      <c r="CD396">
        <v>351</v>
      </c>
      <c r="CE396">
        <v>68383.828468747291</v>
      </c>
      <c r="CF396">
        <v>8523.6467491738149</v>
      </c>
      <c r="CG396">
        <v>1.0787327902945745</v>
      </c>
      <c r="CH396">
        <f t="shared" si="104"/>
        <v>76907.475217921106</v>
      </c>
      <c r="CI396" s="4">
        <f t="shared" si="105"/>
        <v>0.11082988649701012</v>
      </c>
      <c r="CT396">
        <v>351</v>
      </c>
      <c r="CU396">
        <v>11.144965432519873</v>
      </c>
      <c r="CV396">
        <v>0.10539292524464194</v>
      </c>
      <c r="CW396">
        <v>1.2565353166381177</v>
      </c>
      <c r="CX396">
        <f t="shared" si="106"/>
        <v>11.039572507275231</v>
      </c>
      <c r="CY396" s="4">
        <f t="shared" si="107"/>
        <v>9.5468302939435874E-3</v>
      </c>
      <c r="DJ396">
        <v>352</v>
      </c>
      <c r="DK396">
        <v>68159.627086009583</v>
      </c>
      <c r="DL396">
        <v>8297.633479024269</v>
      </c>
      <c r="DM396">
        <v>1.0544148664889543</v>
      </c>
      <c r="DN396">
        <f t="shared" si="100"/>
        <v>59861.993606985314</v>
      </c>
      <c r="DO396" s="4">
        <f t="shared" si="101"/>
        <v>0.13861271533155248</v>
      </c>
      <c r="DZ396">
        <v>352</v>
      </c>
      <c r="EA396">
        <v>11.141068860454553</v>
      </c>
      <c r="EB396">
        <v>0.10341831781282629</v>
      </c>
      <c r="EC396">
        <v>1.2375223705904044</v>
      </c>
      <c r="ED396">
        <f t="shared" si="102"/>
        <v>11.244487178267379</v>
      </c>
      <c r="EE396" s="4">
        <f t="shared" si="103"/>
        <v>9.1972462748418221E-3</v>
      </c>
      <c r="EP396">
        <v>354</v>
      </c>
      <c r="EQ396">
        <v>11.220518780608376</v>
      </c>
      <c r="ER396">
        <v>-3.0527598191770977E-2</v>
      </c>
      <c r="ES396">
        <v>-0.38921668497647782</v>
      </c>
      <c r="ET396">
        <f t="shared" si="96"/>
        <v>11.189991182416605</v>
      </c>
      <c r="EU396" s="4">
        <f t="shared" si="97"/>
        <v>2.7281163759753915E-3</v>
      </c>
      <c r="FF396">
        <v>354</v>
      </c>
      <c r="FG396">
        <v>11.177138857396709</v>
      </c>
      <c r="FH396">
        <v>1.2852325019895972E-2</v>
      </c>
      <c r="FI396">
        <v>0.28438617144470646</v>
      </c>
      <c r="FJ396">
        <f t="shared" si="98"/>
        <v>11.189991182416605</v>
      </c>
      <c r="FK396">
        <f t="shared" si="99"/>
        <v>1.1485554197836613E-3</v>
      </c>
    </row>
    <row r="397" spans="2:167" x14ac:dyDescent="0.2">
      <c r="B397" s="81">
        <v>44667</v>
      </c>
      <c r="C397">
        <v>5.8422685450071405</v>
      </c>
      <c r="D397">
        <v>5.9260485609507905</v>
      </c>
      <c r="E397">
        <v>6.6081635159378562</v>
      </c>
      <c r="F397">
        <v>8.0112771134630769</v>
      </c>
      <c r="G397">
        <v>0</v>
      </c>
      <c r="H397">
        <v>0</v>
      </c>
      <c r="I397">
        <v>1</v>
      </c>
      <c r="J397">
        <v>0</v>
      </c>
      <c r="K397">
        <v>0</v>
      </c>
      <c r="L397">
        <v>1</v>
      </c>
      <c r="M397">
        <v>0</v>
      </c>
      <c r="N397">
        <v>16</v>
      </c>
      <c r="O397">
        <v>11.566735331278192</v>
      </c>
      <c r="P397" s="74">
        <v>105528.39380478935</v>
      </c>
      <c r="V397" s="81">
        <v>44604</v>
      </c>
      <c r="W397" s="3">
        <v>155.09789426811261</v>
      </c>
      <c r="X397" s="3">
        <v>266.60850218750005</v>
      </c>
      <c r="Y397" s="3">
        <v>511.95697187500008</v>
      </c>
      <c r="Z397" s="3">
        <v>2466.1482275390622</v>
      </c>
      <c r="AG397">
        <v>355</v>
      </c>
      <c r="AH397">
        <v>82773.554721180291</v>
      </c>
      <c r="AI397">
        <v>-11489.420346688174</v>
      </c>
      <c r="AJ397">
        <v>-0.66614223662489958</v>
      </c>
      <c r="AK397">
        <f t="shared" si="94"/>
        <v>71284.134374492118</v>
      </c>
      <c r="AL397" s="4">
        <f t="shared" si="95"/>
        <v>0.16117780551740105</v>
      </c>
      <c r="AW397">
        <v>351</v>
      </c>
      <c r="AX397">
        <v>68086.197029676492</v>
      </c>
      <c r="AY397">
        <v>8821.2781882446143</v>
      </c>
      <c r="AZ397">
        <v>1.1762833108758237</v>
      </c>
      <c r="BA397">
        <f t="shared" si="108"/>
        <v>76907.475217921106</v>
      </c>
      <c r="BB397" s="4">
        <f t="shared" si="109"/>
        <v>0.11469988012542461</v>
      </c>
      <c r="BN397">
        <v>351</v>
      </c>
      <c r="BO397">
        <v>11.140747595383081</v>
      </c>
      <c r="BP397">
        <v>0.10961076238143441</v>
      </c>
      <c r="BQ397">
        <v>1.3558775631257955</v>
      </c>
      <c r="BR397">
        <f t="shared" si="110"/>
        <v>11.250358357764515</v>
      </c>
      <c r="BS397" s="4">
        <f t="shared" si="111"/>
        <v>9.7428685287865302E-3</v>
      </c>
      <c r="CD397">
        <v>352</v>
      </c>
      <c r="CE397">
        <v>68402.231328070571</v>
      </c>
      <c r="CF397">
        <v>8055.0292369632807</v>
      </c>
      <c r="CG397">
        <v>1.0194256543463642</v>
      </c>
      <c r="CH397">
        <f t="shared" si="104"/>
        <v>76457.260565033852</v>
      </c>
      <c r="CI397" s="4">
        <f t="shared" si="105"/>
        <v>0.10535335921579018</v>
      </c>
      <c r="CT397">
        <v>352</v>
      </c>
      <c r="CU397">
        <v>11.145316506346619</v>
      </c>
      <c r="CV397">
        <v>9.9170671920759901E-2</v>
      </c>
      <c r="CW397">
        <v>1.1823512000821139</v>
      </c>
      <c r="CX397">
        <f t="shared" si="106"/>
        <v>11.046145834425859</v>
      </c>
      <c r="CY397" s="4">
        <f t="shared" si="107"/>
        <v>8.9778528553995374E-3</v>
      </c>
      <c r="DJ397">
        <v>353</v>
      </c>
      <c r="DK397">
        <v>66568.005824817417</v>
      </c>
      <c r="DL397">
        <v>5172.9535421136388</v>
      </c>
      <c r="DM397">
        <v>0.65734876483152527</v>
      </c>
      <c r="DN397">
        <f t="shared" si="100"/>
        <v>61395.052282703778</v>
      </c>
      <c r="DO397" s="4">
        <f t="shared" si="101"/>
        <v>8.4256847250392591E-2</v>
      </c>
      <c r="DZ397">
        <v>353</v>
      </c>
      <c r="EA397">
        <v>11.122077712777966</v>
      </c>
      <c r="EB397">
        <v>5.8739411050382273E-2</v>
      </c>
      <c r="EC397">
        <v>0.70288645906729141</v>
      </c>
      <c r="ED397">
        <f t="shared" si="102"/>
        <v>11.180817123828348</v>
      </c>
      <c r="EE397" s="4">
        <f t="shared" si="103"/>
        <v>5.2535883916031449E-3</v>
      </c>
      <c r="EP397">
        <v>355</v>
      </c>
      <c r="EQ397">
        <v>11.218852790481602</v>
      </c>
      <c r="ER397">
        <v>-4.4423728132141349E-2</v>
      </c>
      <c r="ES397">
        <v>-0.56638770234302849</v>
      </c>
      <c r="ET397">
        <f t="shared" si="96"/>
        <v>11.174429062349461</v>
      </c>
      <c r="EU397" s="4">
        <f t="shared" si="97"/>
        <v>3.9754807949714715E-3</v>
      </c>
      <c r="FF397">
        <v>355</v>
      </c>
      <c r="FG397">
        <v>11.163426516317147</v>
      </c>
      <c r="FH397">
        <v>1.1002546032313987E-2</v>
      </c>
      <c r="FI397">
        <v>0.24345571228786481</v>
      </c>
      <c r="FJ397">
        <f t="shared" si="98"/>
        <v>11.174429062349461</v>
      </c>
      <c r="FK397">
        <f t="shared" si="99"/>
        <v>9.8461818236292645E-4</v>
      </c>
    </row>
    <row r="398" spans="2:167" x14ac:dyDescent="0.2">
      <c r="B398" s="81">
        <v>44674</v>
      </c>
      <c r="C398">
        <v>5.924351302253287</v>
      </c>
      <c r="D398">
        <v>5.9293458053715415</v>
      </c>
      <c r="E398">
        <v>6.5710094346604286</v>
      </c>
      <c r="F398">
        <v>7.8166256131269964</v>
      </c>
      <c r="G398">
        <v>0</v>
      </c>
      <c r="H398">
        <v>0</v>
      </c>
      <c r="I398">
        <v>1</v>
      </c>
      <c r="J398">
        <v>0</v>
      </c>
      <c r="K398">
        <v>0</v>
      </c>
      <c r="L398">
        <v>1</v>
      </c>
      <c r="M398">
        <v>0</v>
      </c>
      <c r="N398">
        <v>17</v>
      </c>
      <c r="O398">
        <v>11.566068257713356</v>
      </c>
      <c r="P398" s="74">
        <v>105458.02207711163</v>
      </c>
      <c r="V398" s="81">
        <v>44611</v>
      </c>
      <c r="W398" s="3">
        <v>203.85298801788755</v>
      </c>
      <c r="X398" s="3">
        <v>279.93892629687508</v>
      </c>
      <c r="Y398" s="3">
        <v>537.39857046875011</v>
      </c>
      <c r="Z398" s="3">
        <v>2581.1172660410152</v>
      </c>
      <c r="AG398">
        <v>356</v>
      </c>
      <c r="AH398">
        <v>82749.164408096549</v>
      </c>
      <c r="AI398">
        <v>-11457.453987264234</v>
      </c>
      <c r="AJ398">
        <v>-0.66428886704480961</v>
      </c>
      <c r="AK398">
        <f t="shared" si="94"/>
        <v>71291.710420832314</v>
      </c>
      <c r="AL398" s="4">
        <f t="shared" si="95"/>
        <v>0.16071228926380515</v>
      </c>
      <c r="AW398">
        <v>352</v>
      </c>
      <c r="AX398">
        <v>68062.099639634791</v>
      </c>
      <c r="AY398">
        <v>8395.1609253990609</v>
      </c>
      <c r="AZ398">
        <v>1.1194622228129549</v>
      </c>
      <c r="BA398">
        <f t="shared" si="108"/>
        <v>76457.260565033852</v>
      </c>
      <c r="BB398" s="4">
        <f t="shared" si="109"/>
        <v>0.10980201047431216</v>
      </c>
      <c r="BN398">
        <v>352</v>
      </c>
      <c r="BO398">
        <v>11.1404899781183</v>
      </c>
      <c r="BP398">
        <v>0.10399720014907921</v>
      </c>
      <c r="BQ398">
        <v>1.2864381858721805</v>
      </c>
      <c r="BR398">
        <f t="shared" si="110"/>
        <v>11.244487178267379</v>
      </c>
      <c r="BS398" s="4">
        <f t="shared" si="111"/>
        <v>9.2487277098842087E-3</v>
      </c>
      <c r="CD398">
        <v>353</v>
      </c>
      <c r="CE398">
        <v>66793.556036548558</v>
      </c>
      <c r="CF398">
        <v>4947.4033303824981</v>
      </c>
      <c r="CG398">
        <v>0.62613179034120381</v>
      </c>
      <c r="CH398">
        <f t="shared" si="104"/>
        <v>71740.959366931056</v>
      </c>
      <c r="CI398" s="4">
        <f t="shared" si="105"/>
        <v>6.8962045866687985E-2</v>
      </c>
      <c r="CT398">
        <v>353</v>
      </c>
      <c r="CU398">
        <v>11.126019940225095</v>
      </c>
      <c r="CV398">
        <v>5.4797183603252364E-2</v>
      </c>
      <c r="CW398">
        <v>0.65331326832386472</v>
      </c>
      <c r="CX398">
        <f t="shared" si="106"/>
        <v>11.071222756621843</v>
      </c>
      <c r="CY398" s="4">
        <f t="shared" si="107"/>
        <v>4.9495150452534657E-3</v>
      </c>
      <c r="DJ398">
        <v>354</v>
      </c>
      <c r="DK398">
        <v>66553.750476509522</v>
      </c>
      <c r="DL398">
        <v>5848.3928879150335</v>
      </c>
      <c r="DM398">
        <v>0.74317965738961789</v>
      </c>
      <c r="DN398">
        <f t="shared" si="100"/>
        <v>60705.357588594488</v>
      </c>
      <c r="DO398" s="4">
        <f t="shared" si="101"/>
        <v>9.6340638128682196E-2</v>
      </c>
      <c r="DZ398">
        <v>354</v>
      </c>
      <c r="EA398">
        <v>11.121913615886347</v>
      </c>
      <c r="EB398">
        <v>6.8077566530257982E-2</v>
      </c>
      <c r="EC398">
        <v>0.81462852324699253</v>
      </c>
      <c r="ED398">
        <f t="shared" si="102"/>
        <v>11.189991182416605</v>
      </c>
      <c r="EE398" s="4">
        <f t="shared" si="103"/>
        <v>6.0837909003209649E-3</v>
      </c>
      <c r="EP398">
        <v>356</v>
      </c>
      <c r="EQ398">
        <v>11.219029120068548</v>
      </c>
      <c r="ER398">
        <v>-4.4493783807707743E-2</v>
      </c>
      <c r="ES398">
        <v>-0.56728088881765559</v>
      </c>
      <c r="ET398">
        <f t="shared" si="96"/>
        <v>11.17453533626084</v>
      </c>
      <c r="EU398" s="4">
        <f t="shared" si="97"/>
        <v>3.9817122116324166E-3</v>
      </c>
      <c r="FF398">
        <v>356</v>
      </c>
      <c r="FG398">
        <v>11.162962621829683</v>
      </c>
      <c r="FH398">
        <v>1.1572714431157038E-2</v>
      </c>
      <c r="FI398">
        <v>0.25607195158890345</v>
      </c>
      <c r="FJ398">
        <f t="shared" si="98"/>
        <v>11.17453533626084</v>
      </c>
      <c r="FK398">
        <f t="shared" si="99"/>
        <v>1.035632720548489E-3</v>
      </c>
    </row>
    <row r="399" spans="2:167" x14ac:dyDescent="0.2">
      <c r="B399" s="81">
        <v>44681</v>
      </c>
      <c r="C399">
        <v>6.0075272092031184</v>
      </c>
      <c r="D399">
        <v>5.9375580144922306</v>
      </c>
      <c r="E399">
        <v>6.5294537414722376</v>
      </c>
      <c r="F399">
        <v>7.654956286370501</v>
      </c>
      <c r="G399">
        <v>0</v>
      </c>
      <c r="H399">
        <v>0</v>
      </c>
      <c r="I399">
        <v>1</v>
      </c>
      <c r="J399">
        <v>0</v>
      </c>
      <c r="K399">
        <v>0</v>
      </c>
      <c r="L399">
        <v>1</v>
      </c>
      <c r="M399">
        <v>0</v>
      </c>
      <c r="N399">
        <v>18</v>
      </c>
      <c r="O399">
        <v>11.566283444943005</v>
      </c>
      <c r="P399" s="74">
        <v>105480.71773854751</v>
      </c>
      <c r="V399" s="81">
        <v>44618</v>
      </c>
      <c r="W399" s="3">
        <v>217.17694859723818</v>
      </c>
      <c r="X399" s="3">
        <v>293.9358725117188</v>
      </c>
      <c r="Y399" s="3">
        <v>564.19037399218757</v>
      </c>
      <c r="Z399" s="3">
        <v>2704.3362683305659</v>
      </c>
      <c r="AG399">
        <v>357</v>
      </c>
      <c r="AH399">
        <v>82724.774095012806</v>
      </c>
      <c r="AI399">
        <v>-11296.11508391441</v>
      </c>
      <c r="AJ399">
        <v>-0.65493463900814108</v>
      </c>
      <c r="AK399">
        <f t="shared" si="94"/>
        <v>71428.659011098396</v>
      </c>
      <c r="AL399" s="4">
        <f t="shared" si="95"/>
        <v>0.15814541726394793</v>
      </c>
      <c r="AW399">
        <v>353</v>
      </c>
      <c r="AX399">
        <v>66470.160969198536</v>
      </c>
      <c r="AY399">
        <v>5270.7983977325202</v>
      </c>
      <c r="AZ399">
        <v>0.7028405700328052</v>
      </c>
      <c r="BA399">
        <f t="shared" si="108"/>
        <v>71740.959366931056</v>
      </c>
      <c r="BB399" s="4">
        <f t="shared" si="109"/>
        <v>7.3469862185340268E-2</v>
      </c>
      <c r="BN399">
        <v>353</v>
      </c>
      <c r="BO399">
        <v>11.121425968227749</v>
      </c>
      <c r="BP399">
        <v>5.9391155600598822E-2</v>
      </c>
      <c r="BQ399">
        <v>0.73466449441103743</v>
      </c>
      <c r="BR399">
        <f t="shared" si="110"/>
        <v>11.180817123828348</v>
      </c>
      <c r="BS399" s="4">
        <f t="shared" si="111"/>
        <v>5.3118797081499088E-3</v>
      </c>
      <c r="CD399">
        <v>354</v>
      </c>
      <c r="CE399">
        <v>66814.316293223485</v>
      </c>
      <c r="CF399">
        <v>5587.8270712010708</v>
      </c>
      <c r="CG399">
        <v>0.70718232061700048</v>
      </c>
      <c r="CH399">
        <f t="shared" si="104"/>
        <v>72402.143364424555</v>
      </c>
      <c r="CI399" s="4">
        <f t="shared" si="105"/>
        <v>7.7177647118478812E-2</v>
      </c>
      <c r="CT399">
        <v>354</v>
      </c>
      <c r="CU399">
        <v>11.126404904455221</v>
      </c>
      <c r="CV399">
        <v>6.3586277961384496E-2</v>
      </c>
      <c r="CW399">
        <v>0.75810025887965915</v>
      </c>
      <c r="CX399">
        <f t="shared" si="106"/>
        <v>11.062818626493836</v>
      </c>
      <c r="CY399" s="4">
        <f t="shared" si="107"/>
        <v>5.7477465832355456E-3</v>
      </c>
      <c r="DJ399">
        <v>355</v>
      </c>
      <c r="DK399">
        <v>66539.634206987612</v>
      </c>
      <c r="DL399">
        <v>4744.500167504506</v>
      </c>
      <c r="DM399">
        <v>0.6029034089445412</v>
      </c>
      <c r="DN399">
        <f t="shared" si="100"/>
        <v>61795.134039483106</v>
      </c>
      <c r="DO399" s="4">
        <f t="shared" si="101"/>
        <v>7.6777892648846366E-2</v>
      </c>
      <c r="DZ399">
        <v>355</v>
      </c>
      <c r="EA399">
        <v>11.121751119965538</v>
      </c>
      <c r="EB399">
        <v>5.2677942383922982E-2</v>
      </c>
      <c r="EC399">
        <v>0.63035382430763154</v>
      </c>
      <c r="ED399">
        <f t="shared" si="102"/>
        <v>11.174429062349461</v>
      </c>
      <c r="EE399" s="4">
        <f t="shared" si="103"/>
        <v>4.7141506818825576E-3</v>
      </c>
      <c r="EP399">
        <v>357</v>
      </c>
      <c r="EQ399">
        <v>11.219393950650273</v>
      </c>
      <c r="ER399">
        <v>-4.2939496146631839E-2</v>
      </c>
      <c r="ES399">
        <v>-0.54746424005467242</v>
      </c>
      <c r="ET399">
        <f t="shared" si="96"/>
        <v>11.176454454503642</v>
      </c>
      <c r="EU399" s="4">
        <f t="shared" si="97"/>
        <v>3.8419604644234044E-3</v>
      </c>
      <c r="FF399">
        <v>357</v>
      </c>
      <c r="FG399">
        <v>11.163927276820194</v>
      </c>
      <c r="FH399">
        <v>1.2527177683447022E-2</v>
      </c>
      <c r="FI399">
        <v>0.2771915661087056</v>
      </c>
      <c r="FJ399">
        <f t="shared" si="98"/>
        <v>11.176454454503642</v>
      </c>
      <c r="FK399">
        <f t="shared" si="99"/>
        <v>1.1208543581009355E-3</v>
      </c>
    </row>
    <row r="400" spans="2:167" x14ac:dyDescent="0.2">
      <c r="B400" s="81">
        <v>44688</v>
      </c>
      <c r="C400">
        <v>6.0916810679123401</v>
      </c>
      <c r="D400">
        <v>5.9462684392172553</v>
      </c>
      <c r="E400">
        <v>6.8577136086667263</v>
      </c>
      <c r="F400">
        <v>7.525448602559262</v>
      </c>
      <c r="G400">
        <v>0</v>
      </c>
      <c r="H400">
        <v>0</v>
      </c>
      <c r="I400">
        <v>1</v>
      </c>
      <c r="J400">
        <v>0</v>
      </c>
      <c r="K400">
        <v>0</v>
      </c>
      <c r="L400">
        <v>1</v>
      </c>
      <c r="M400">
        <v>0</v>
      </c>
      <c r="N400">
        <v>19</v>
      </c>
      <c r="O400">
        <v>11.640409041084926</v>
      </c>
      <c r="P400" s="74">
        <v>113596.62111091915</v>
      </c>
      <c r="V400" s="81">
        <v>44625</v>
      </c>
      <c r="W400" s="3">
        <v>223.61963335670876</v>
      </c>
      <c r="X400" s="3">
        <v>308.63266612730479</v>
      </c>
      <c r="Y400" s="3">
        <v>592.36083019179705</v>
      </c>
      <c r="Z400" s="3">
        <v>2835.4672790383447</v>
      </c>
      <c r="AG400">
        <v>358</v>
      </c>
      <c r="AH400">
        <v>83831.116009281017</v>
      </c>
      <c r="AI400">
        <v>-11884.026957930735</v>
      </c>
      <c r="AJ400">
        <v>-0.68902103491656996</v>
      </c>
      <c r="AK400">
        <f t="shared" si="94"/>
        <v>71947.089051350282</v>
      </c>
      <c r="AL400" s="4">
        <f t="shared" si="95"/>
        <v>0.16517731453247306</v>
      </c>
      <c r="AW400">
        <v>354</v>
      </c>
      <c r="AX400">
        <v>66446.06357915682</v>
      </c>
      <c r="AY400">
        <v>5956.0797852677351</v>
      </c>
      <c r="AZ400">
        <v>0.79422019124072762</v>
      </c>
      <c r="BA400">
        <f t="shared" si="108"/>
        <v>72402.143364424555</v>
      </c>
      <c r="BB400" s="4">
        <f t="shared" si="109"/>
        <v>8.2263859997745714E-2</v>
      </c>
      <c r="BN400">
        <v>354</v>
      </c>
      <c r="BO400">
        <v>11.121168350962968</v>
      </c>
      <c r="BP400">
        <v>6.8822831453637434E-2</v>
      </c>
      <c r="BQ400">
        <v>0.85133367354974976</v>
      </c>
      <c r="BR400">
        <f t="shared" si="110"/>
        <v>11.189991182416605</v>
      </c>
      <c r="BS400" s="4">
        <f t="shared" si="111"/>
        <v>6.1503919289750825E-3</v>
      </c>
      <c r="CD400">
        <v>355</v>
      </c>
      <c r="CE400">
        <v>66836.255248574234</v>
      </c>
      <c r="CF400">
        <v>4447.8791259178834</v>
      </c>
      <c r="CG400">
        <v>0.56291317573190858</v>
      </c>
      <c r="CH400">
        <f t="shared" si="104"/>
        <v>71284.134374492118</v>
      </c>
      <c r="CI400" s="4">
        <f t="shared" si="105"/>
        <v>6.2396480857169326E-2</v>
      </c>
      <c r="CT400">
        <v>355</v>
      </c>
      <c r="CU400">
        <v>11.126806813887038</v>
      </c>
      <c r="CV400">
        <v>4.7622248462422689E-2</v>
      </c>
      <c r="CW400">
        <v>0.56777090978212075</v>
      </c>
      <c r="CX400">
        <f t="shared" si="106"/>
        <v>11.079184565424615</v>
      </c>
      <c r="CY400" s="4">
        <f t="shared" si="107"/>
        <v>4.2983532029098881E-3</v>
      </c>
      <c r="DJ400">
        <v>356</v>
      </c>
      <c r="DK400">
        <v>66525.654328675635</v>
      </c>
      <c r="DL400">
        <v>4766.0560921566794</v>
      </c>
      <c r="DM400">
        <v>0.60564261012420573</v>
      </c>
      <c r="DN400">
        <f t="shared" si="100"/>
        <v>61759.598236518956</v>
      </c>
      <c r="DO400" s="4">
        <f t="shared" si="101"/>
        <v>7.7171099363442283E-2</v>
      </c>
      <c r="DZ400">
        <v>356</v>
      </c>
      <c r="EA400">
        <v>11.12159019407817</v>
      </c>
      <c r="EB400">
        <v>5.2945142182670324E-2</v>
      </c>
      <c r="EC400">
        <v>0.63355118562002055</v>
      </c>
      <c r="ED400">
        <f t="shared" si="102"/>
        <v>11.17453533626084</v>
      </c>
      <c r="EE400" s="4">
        <f t="shared" si="103"/>
        <v>4.7380173393756992E-3</v>
      </c>
      <c r="EP400">
        <v>358</v>
      </c>
      <c r="EQ400">
        <v>11.167638585233274</v>
      </c>
      <c r="ER400">
        <v>1.6047668325647635E-2</v>
      </c>
      <c r="ES400">
        <v>0.20460241346449179</v>
      </c>
      <c r="ET400">
        <f t="shared" si="96"/>
        <v>11.183686253558921</v>
      </c>
      <c r="EU400" s="4">
        <f t="shared" si="97"/>
        <v>1.4349176078272828E-3</v>
      </c>
      <c r="FF400">
        <v>358</v>
      </c>
      <c r="FG400">
        <v>11.181933777611121</v>
      </c>
      <c r="FH400">
        <v>1.7524759478000362E-3</v>
      </c>
      <c r="FI400">
        <v>3.8777413780951793E-2</v>
      </c>
      <c r="FJ400">
        <f t="shared" si="98"/>
        <v>11.183686253558921</v>
      </c>
      <c r="FK400">
        <f t="shared" si="99"/>
        <v>1.5669931255826814E-4</v>
      </c>
    </row>
    <row r="401" spans="2:167" x14ac:dyDescent="0.2">
      <c r="B401" s="81">
        <v>44695</v>
      </c>
      <c r="C401">
        <v>6.1767403621105013</v>
      </c>
      <c r="D401">
        <v>5.9550375895410026</v>
      </c>
      <c r="E401">
        <v>7.3973384265218414</v>
      </c>
      <c r="F401">
        <v>7.4253780483647791</v>
      </c>
      <c r="G401">
        <v>0</v>
      </c>
      <c r="H401">
        <v>0</v>
      </c>
      <c r="I401">
        <v>1</v>
      </c>
      <c r="J401">
        <v>0</v>
      </c>
      <c r="K401">
        <v>0</v>
      </c>
      <c r="L401">
        <v>1</v>
      </c>
      <c r="M401">
        <v>0</v>
      </c>
      <c r="N401">
        <v>20</v>
      </c>
      <c r="O401">
        <v>11.663360993915102</v>
      </c>
      <c r="P401" s="74">
        <v>116234.03653776675</v>
      </c>
      <c r="V401" s="81">
        <v>44632</v>
      </c>
      <c r="W401" s="3">
        <v>202.33700209974666</v>
      </c>
      <c r="X401" s="3">
        <v>324.06429943267</v>
      </c>
      <c r="Y401" s="3">
        <v>621.95934045138688</v>
      </c>
      <c r="Z401" s="3">
        <v>2974.3805810941371</v>
      </c>
      <c r="AG401">
        <v>359</v>
      </c>
      <c r="AH401">
        <v>83806.725696197274</v>
      </c>
      <c r="AI401">
        <v>-11708.235503826174</v>
      </c>
      <c r="AJ401">
        <v>-0.67882886604440307</v>
      </c>
      <c r="AK401">
        <f t="shared" si="94"/>
        <v>72098.4901923711</v>
      </c>
      <c r="AL401" s="4">
        <f t="shared" si="95"/>
        <v>0.16239224250863782</v>
      </c>
      <c r="AW401">
        <v>355</v>
      </c>
      <c r="AX401">
        <v>66421.966189115134</v>
      </c>
      <c r="AY401">
        <v>4862.1681853769842</v>
      </c>
      <c r="AZ401">
        <v>0.6483513124834851</v>
      </c>
      <c r="BA401">
        <f t="shared" si="108"/>
        <v>71284.134374492118</v>
      </c>
      <c r="BB401" s="4">
        <f t="shared" si="109"/>
        <v>6.8208279837327065E-2</v>
      </c>
      <c r="BN401">
        <v>355</v>
      </c>
      <c r="BO401">
        <v>11.120910733698189</v>
      </c>
      <c r="BP401">
        <v>5.3518328651271929E-2</v>
      </c>
      <c r="BQ401">
        <v>0.66201803050813179</v>
      </c>
      <c r="BR401">
        <f t="shared" si="110"/>
        <v>11.174429062349461</v>
      </c>
      <c r="BS401" s="4">
        <f t="shared" si="111"/>
        <v>4.789356874759159E-3</v>
      </c>
      <c r="CD401">
        <v>356</v>
      </c>
      <c r="CE401">
        <v>66859.372902600793</v>
      </c>
      <c r="CF401">
        <v>4432.3375182315212</v>
      </c>
      <c r="CG401">
        <v>0.56094626622491872</v>
      </c>
      <c r="CH401">
        <f t="shared" si="104"/>
        <v>71291.710420832314</v>
      </c>
      <c r="CI401" s="4">
        <f t="shared" si="105"/>
        <v>6.2171849883634403E-2</v>
      </c>
      <c r="CT401">
        <v>356</v>
      </c>
      <c r="CU401">
        <v>11.127225668520547</v>
      </c>
      <c r="CV401">
        <v>4.7309667740293548E-2</v>
      </c>
      <c r="CW401">
        <v>0.56404420122228338</v>
      </c>
      <c r="CX401">
        <f t="shared" si="106"/>
        <v>11.079916000780253</v>
      </c>
      <c r="CY401" s="4">
        <f t="shared" si="107"/>
        <v>4.2698579787935195E-3</v>
      </c>
      <c r="DJ401">
        <v>357</v>
      </c>
      <c r="DK401">
        <v>66511.808231155141</v>
      </c>
      <c r="DL401">
        <v>4916.8507799432555</v>
      </c>
      <c r="DM401">
        <v>0.62480471953668648</v>
      </c>
      <c r="DN401">
        <f t="shared" si="100"/>
        <v>61594.957451211885</v>
      </c>
      <c r="DO401" s="4">
        <f t="shared" si="101"/>
        <v>7.9825540651404667E-2</v>
      </c>
      <c r="DZ401">
        <v>357</v>
      </c>
      <c r="EA401">
        <v>11.121430808175063</v>
      </c>
      <c r="EB401">
        <v>5.5023646328578479E-2</v>
      </c>
      <c r="EC401">
        <v>0.65842294366371246</v>
      </c>
      <c r="ED401">
        <f t="shared" si="102"/>
        <v>11.176454454503642</v>
      </c>
      <c r="EE401" s="4">
        <f t="shared" si="103"/>
        <v>4.9231754625373401E-3</v>
      </c>
      <c r="EP401">
        <v>359</v>
      </c>
      <c r="EQ401">
        <v>11.168033248640214</v>
      </c>
      <c r="ER401">
        <v>1.7755133947151336E-2</v>
      </c>
      <c r="ES401">
        <v>0.22637203008281176</v>
      </c>
      <c r="ET401">
        <f t="shared" si="96"/>
        <v>11.185788382587365</v>
      </c>
      <c r="EU401" s="4">
        <f t="shared" si="97"/>
        <v>1.5872939251014534E-3</v>
      </c>
      <c r="FF401">
        <v>359</v>
      </c>
      <c r="FG401">
        <v>11.18306238004568</v>
      </c>
      <c r="FH401">
        <v>2.7260025416850908E-3</v>
      </c>
      <c r="FI401">
        <v>6.0318846977356989E-2</v>
      </c>
      <c r="FJ401">
        <f t="shared" si="98"/>
        <v>11.185788382587365</v>
      </c>
      <c r="FK401">
        <f t="shared" si="99"/>
        <v>2.4370231658669587E-4</v>
      </c>
    </row>
    <row r="402" spans="2:167" x14ac:dyDescent="0.2">
      <c r="B402" s="81">
        <v>44702</v>
      </c>
      <c r="C402">
        <v>6.2626395164084112</v>
      </c>
      <c r="D402">
        <v>5.9638218130968124</v>
      </c>
      <c r="E402">
        <v>7.5723849850975098</v>
      </c>
      <c r="F402">
        <v>7.3507282168235042</v>
      </c>
      <c r="G402">
        <v>0</v>
      </c>
      <c r="H402">
        <v>0</v>
      </c>
      <c r="I402">
        <v>1</v>
      </c>
      <c r="J402">
        <v>0</v>
      </c>
      <c r="K402">
        <v>0</v>
      </c>
      <c r="L402">
        <v>1</v>
      </c>
      <c r="M402">
        <v>0</v>
      </c>
      <c r="N402">
        <v>21</v>
      </c>
      <c r="O402">
        <v>11.673221124814512</v>
      </c>
      <c r="P402" s="74">
        <v>117385.78823293236</v>
      </c>
      <c r="V402" s="81">
        <v>44639</v>
      </c>
      <c r="W402" s="3">
        <v>225.30117870298375</v>
      </c>
      <c r="X402" s="3">
        <v>340.26751440420355</v>
      </c>
      <c r="Y402" s="3">
        <v>653.04754184895614</v>
      </c>
      <c r="Z402" s="3">
        <v>3121.0975668215565</v>
      </c>
      <c r="AG402">
        <v>360</v>
      </c>
      <c r="AH402">
        <v>83782.335383113532</v>
      </c>
      <c r="AI402">
        <v>-11470.605372336708</v>
      </c>
      <c r="AJ402">
        <v>-0.66505136791974873</v>
      </c>
      <c r="AK402">
        <f t="shared" si="94"/>
        <v>72311.730010776824</v>
      </c>
      <c r="AL402" s="4">
        <f t="shared" si="95"/>
        <v>0.15862717391254794</v>
      </c>
      <c r="AW402">
        <v>356</v>
      </c>
      <c r="AX402">
        <v>66397.868799073447</v>
      </c>
      <c r="AY402">
        <v>4893.8416217588674</v>
      </c>
      <c r="AZ402">
        <v>0.65257484265893573</v>
      </c>
      <c r="BA402">
        <f t="shared" si="108"/>
        <v>71291.710420832314</v>
      </c>
      <c r="BB402" s="4">
        <f t="shared" si="109"/>
        <v>6.8645310834467316E-2</v>
      </c>
      <c r="BN402">
        <v>356</v>
      </c>
      <c r="BO402">
        <v>11.120653116433408</v>
      </c>
      <c r="BP402">
        <v>5.3882219827432465E-2</v>
      </c>
      <c r="BQ402">
        <v>0.6665193392341725</v>
      </c>
      <c r="BR402">
        <f t="shared" si="110"/>
        <v>11.17453533626084</v>
      </c>
      <c r="BS402" s="4">
        <f t="shared" si="111"/>
        <v>4.8218756490560465E-3</v>
      </c>
      <c r="CD402">
        <v>357</v>
      </c>
      <c r="CE402">
        <v>66883.669255303161</v>
      </c>
      <c r="CF402">
        <v>4544.9897557952354</v>
      </c>
      <c r="CG402">
        <v>0.57520326984509007</v>
      </c>
      <c r="CH402">
        <f t="shared" si="104"/>
        <v>71428.659011098396</v>
      </c>
      <c r="CI402" s="4">
        <f t="shared" si="105"/>
        <v>6.3629778561138134E-2</v>
      </c>
      <c r="CT402">
        <v>357</v>
      </c>
      <c r="CU402">
        <v>11.127661468355743</v>
      </c>
      <c r="CV402">
        <v>4.8792986147898176E-2</v>
      </c>
      <c r="CW402">
        <v>0.58172889837485042</v>
      </c>
      <c r="CX402">
        <f t="shared" si="106"/>
        <v>11.078868482207845</v>
      </c>
      <c r="CY402" s="4">
        <f t="shared" si="107"/>
        <v>4.4041488737101156E-3</v>
      </c>
      <c r="DJ402">
        <v>358</v>
      </c>
      <c r="DK402">
        <v>66461.580031086953</v>
      </c>
      <c r="DL402">
        <v>5485.5090202633291</v>
      </c>
      <c r="DM402">
        <v>0.69706649201201665</v>
      </c>
      <c r="DN402">
        <f t="shared" si="100"/>
        <v>60976.071010823624</v>
      </c>
      <c r="DO402" s="4">
        <f t="shared" si="101"/>
        <v>8.9961667410312779E-2</v>
      </c>
      <c r="DZ402">
        <v>358</v>
      </c>
      <c r="EA402">
        <v>11.12131706357653</v>
      </c>
      <c r="EB402">
        <v>6.2369189982391049E-2</v>
      </c>
      <c r="EC402">
        <v>0.74632105289609862</v>
      </c>
      <c r="ED402">
        <f t="shared" si="102"/>
        <v>11.183686253558921</v>
      </c>
      <c r="EE402" s="4">
        <f t="shared" si="103"/>
        <v>5.5768007585641679E-3</v>
      </c>
      <c r="EP402">
        <v>360</v>
      </c>
      <c r="EQ402">
        <v>11.168519614601228</v>
      </c>
      <c r="ER402">
        <v>2.0222021198968321E-2</v>
      </c>
      <c r="ES402">
        <v>0.25782401894650686</v>
      </c>
      <c r="ET402">
        <f t="shared" si="96"/>
        <v>11.188741635800197</v>
      </c>
      <c r="EU402" s="4">
        <f t="shared" si="97"/>
        <v>1.8073543797154702E-3</v>
      </c>
      <c r="FF402">
        <v>360</v>
      </c>
      <c r="FG402">
        <v>11.184871420598309</v>
      </c>
      <c r="FH402">
        <v>3.8702152018874614E-3</v>
      </c>
      <c r="FI402">
        <v>8.5637087626405622E-2</v>
      </c>
      <c r="FJ402">
        <f t="shared" si="98"/>
        <v>11.188741635800197</v>
      </c>
      <c r="FK402">
        <f t="shared" si="99"/>
        <v>3.4590263390335861E-4</v>
      </c>
    </row>
    <row r="403" spans="2:167" x14ac:dyDescent="0.2">
      <c r="B403" s="81">
        <v>44709</v>
      </c>
      <c r="C403">
        <v>6.3493166796264777</v>
      </c>
      <c r="D403">
        <v>5.9726167123261584</v>
      </c>
      <c r="E403">
        <v>7.6364876316259007</v>
      </c>
      <c r="F403">
        <v>7.2969494534943138</v>
      </c>
      <c r="G403">
        <v>0</v>
      </c>
      <c r="H403">
        <v>0</v>
      </c>
      <c r="I403">
        <v>1</v>
      </c>
      <c r="J403">
        <v>0</v>
      </c>
      <c r="K403">
        <v>0</v>
      </c>
      <c r="L403">
        <v>1</v>
      </c>
      <c r="M403">
        <v>0</v>
      </c>
      <c r="N403">
        <v>22</v>
      </c>
      <c r="O403">
        <v>11.679557633353285</v>
      </c>
      <c r="P403" s="74">
        <v>118131.96586620575</v>
      </c>
      <c r="V403" s="81">
        <v>44646</v>
      </c>
      <c r="W403" s="3">
        <v>241.6416910198551</v>
      </c>
      <c r="X403" s="3">
        <v>357.2808901244037</v>
      </c>
      <c r="Y403" s="3">
        <v>685.69503612890401</v>
      </c>
      <c r="Z403" s="3">
        <v>3275.7510148335332</v>
      </c>
      <c r="AG403">
        <v>361</v>
      </c>
      <c r="AH403">
        <v>83757.945070029789</v>
      </c>
      <c r="AI403">
        <v>-9725.7371602699859</v>
      </c>
      <c r="AJ403">
        <v>-0.56388608905197213</v>
      </c>
      <c r="AK403">
        <f t="shared" si="94"/>
        <v>74032.207909759803</v>
      </c>
      <c r="AL403" s="4">
        <f t="shared" si="95"/>
        <v>0.1313717020587174</v>
      </c>
      <c r="AW403">
        <v>357</v>
      </c>
      <c r="AX403">
        <v>66373.771409031731</v>
      </c>
      <c r="AY403">
        <v>5054.8876020666648</v>
      </c>
      <c r="AZ403">
        <v>0.67404970093652006</v>
      </c>
      <c r="BA403">
        <f t="shared" si="108"/>
        <v>71428.659011098396</v>
      </c>
      <c r="BB403" s="4">
        <f t="shared" si="109"/>
        <v>7.0768339655953083E-2</v>
      </c>
      <c r="BN403">
        <v>357</v>
      </c>
      <c r="BO403">
        <v>11.120395499168628</v>
      </c>
      <c r="BP403">
        <v>5.6058955335013039E-2</v>
      </c>
      <c r="BQ403">
        <v>0.69344540718101522</v>
      </c>
      <c r="BR403">
        <f t="shared" si="110"/>
        <v>11.176454454503642</v>
      </c>
      <c r="BS403" s="4">
        <f t="shared" si="111"/>
        <v>5.0158085073592935E-3</v>
      </c>
      <c r="CD403">
        <v>358</v>
      </c>
      <c r="CE403">
        <v>67362.851643926464</v>
      </c>
      <c r="CF403">
        <v>4584.2374074238178</v>
      </c>
      <c r="CG403">
        <v>0.58017036080975426</v>
      </c>
      <c r="CH403">
        <f t="shared" si="104"/>
        <v>71947.089051350282</v>
      </c>
      <c r="CI403" s="4">
        <f t="shared" si="105"/>
        <v>6.3716787821004719E-2</v>
      </c>
      <c r="CT403">
        <v>358</v>
      </c>
      <c r="CU403">
        <v>11.132289121257568</v>
      </c>
      <c r="CV403">
        <v>5.1397132301353565E-2</v>
      </c>
      <c r="CW403">
        <v>0.61277653846936764</v>
      </c>
      <c r="CX403">
        <f t="shared" si="106"/>
        <v>11.080891988956214</v>
      </c>
      <c r="CY403" s="4">
        <f t="shared" si="107"/>
        <v>4.6383569438794804E-3</v>
      </c>
      <c r="DJ403">
        <v>359</v>
      </c>
      <c r="DK403">
        <v>66447.993958034625</v>
      </c>
      <c r="DL403">
        <v>5650.496234336475</v>
      </c>
      <c r="DM403">
        <v>0.71803210488695135</v>
      </c>
      <c r="DN403">
        <f t="shared" si="100"/>
        <v>60797.49772369815</v>
      </c>
      <c r="DO403" s="4">
        <f t="shared" si="101"/>
        <v>9.293961833784449E-2</v>
      </c>
      <c r="DZ403">
        <v>359</v>
      </c>
      <c r="EA403">
        <v>11.121160670880327</v>
      </c>
      <c r="EB403">
        <v>6.462771170703796E-2</v>
      </c>
      <c r="EC403">
        <v>0.77334693397621357</v>
      </c>
      <c r="ED403">
        <f t="shared" si="102"/>
        <v>11.185788382587365</v>
      </c>
      <c r="EE403" s="4">
        <f t="shared" si="103"/>
        <v>5.7776626462594525E-3</v>
      </c>
      <c r="EP403">
        <v>361</v>
      </c>
      <c r="EQ403">
        <v>11.171473067395929</v>
      </c>
      <c r="ER403">
        <v>4.0782452123822921E-2</v>
      </c>
      <c r="ES403">
        <v>0.51996264891631927</v>
      </c>
      <c r="ET403">
        <f t="shared" si="96"/>
        <v>11.212255519519752</v>
      </c>
      <c r="EU403" s="4">
        <f t="shared" si="97"/>
        <v>3.6373102675749339E-3</v>
      </c>
      <c r="FF403">
        <v>361</v>
      </c>
      <c r="FG403">
        <v>11.204410697820654</v>
      </c>
      <c r="FH403">
        <v>7.8448216990985031E-3</v>
      </c>
      <c r="FI403">
        <v>0.1735840639899284</v>
      </c>
      <c r="FJ403">
        <f t="shared" si="98"/>
        <v>11.212255519519752</v>
      </c>
      <c r="FK403">
        <f t="shared" si="99"/>
        <v>6.9966490555278707E-4</v>
      </c>
    </row>
    <row r="404" spans="2:167" x14ac:dyDescent="0.2">
      <c r="B404" s="81">
        <v>44716</v>
      </c>
      <c r="C404">
        <v>6.4367134597988729</v>
      </c>
      <c r="D404">
        <v>5.981421781416091</v>
      </c>
      <c r="E404">
        <v>7.6720470807062711</v>
      </c>
      <c r="F404">
        <v>7.25960628992339</v>
      </c>
      <c r="G404">
        <v>0</v>
      </c>
      <c r="H404">
        <v>0</v>
      </c>
      <c r="I404">
        <v>1</v>
      </c>
      <c r="J404">
        <v>0</v>
      </c>
      <c r="K404">
        <v>0</v>
      </c>
      <c r="L404">
        <v>1</v>
      </c>
      <c r="M404">
        <v>0</v>
      </c>
      <c r="N404">
        <v>23</v>
      </c>
      <c r="O404">
        <v>11.717201641037139</v>
      </c>
      <c r="P404" s="74">
        <v>122663.68744282523</v>
      </c>
      <c r="V404" s="81">
        <v>44653</v>
      </c>
      <c r="W404" s="3">
        <v>245.75441687095466</v>
      </c>
      <c r="X404" s="3">
        <v>362.2147690832636</v>
      </c>
      <c r="Y404" s="3">
        <v>705.61049592092218</v>
      </c>
      <c r="Z404" s="3">
        <v>3394.9182556225019</v>
      </c>
      <c r="AG404">
        <v>362</v>
      </c>
      <c r="AH404">
        <v>82683.843800897361</v>
      </c>
      <c r="AI404">
        <v>-10298.284373804345</v>
      </c>
      <c r="AJ404">
        <v>-0.59708166114252326</v>
      </c>
      <c r="AK404">
        <f t="shared" si="94"/>
        <v>72385.559427093016</v>
      </c>
      <c r="AL404" s="4">
        <f t="shared" si="95"/>
        <v>0.14226987337407832</v>
      </c>
      <c r="AW404">
        <v>358</v>
      </c>
      <c r="AX404">
        <v>67487.932115268341</v>
      </c>
      <c r="AY404">
        <v>4459.1569360819412</v>
      </c>
      <c r="AZ404">
        <v>0.5946113219146909</v>
      </c>
      <c r="BA404">
        <f t="shared" si="108"/>
        <v>71947.089051350282</v>
      </c>
      <c r="BB404" s="4">
        <f t="shared" si="109"/>
        <v>6.1978281468751832E-2</v>
      </c>
      <c r="BN404">
        <v>358</v>
      </c>
      <c r="BO404">
        <v>11.134213136857857</v>
      </c>
      <c r="BP404">
        <v>4.9473116701063802E-2</v>
      </c>
      <c r="BQ404">
        <v>0.61197903796569375</v>
      </c>
      <c r="BR404">
        <f t="shared" si="110"/>
        <v>11.183686253558921</v>
      </c>
      <c r="BS404" s="4">
        <f t="shared" si="111"/>
        <v>4.4236860351228339E-3</v>
      </c>
      <c r="CD404">
        <v>359</v>
      </c>
      <c r="CE404">
        <v>67389.505393980493</v>
      </c>
      <c r="CF404">
        <v>4708.9847983906075</v>
      </c>
      <c r="CG404">
        <v>0.59595809874629135</v>
      </c>
      <c r="CH404">
        <f t="shared" si="104"/>
        <v>72098.4901923711</v>
      </c>
      <c r="CI404" s="4">
        <f t="shared" si="105"/>
        <v>6.5313223422934802E-2</v>
      </c>
      <c r="CT404">
        <v>359</v>
      </c>
      <c r="CU404">
        <v>11.132758811496146</v>
      </c>
      <c r="CV404">
        <v>5.3029571091219196E-2</v>
      </c>
      <c r="CW404">
        <v>0.63223910663468608</v>
      </c>
      <c r="CX404">
        <f t="shared" si="106"/>
        <v>11.079729240404927</v>
      </c>
      <c r="CY404" s="4">
        <f t="shared" si="107"/>
        <v>4.78617933169648E-3</v>
      </c>
      <c r="DJ404">
        <v>360</v>
      </c>
      <c r="DK404">
        <v>66434.534268888514</v>
      </c>
      <c r="DL404">
        <v>5877.1957418883103</v>
      </c>
      <c r="DM404">
        <v>0.74683975607962472</v>
      </c>
      <c r="DN404">
        <f t="shared" si="100"/>
        <v>60557.338527000204</v>
      </c>
      <c r="DO404" s="4">
        <f t="shared" si="101"/>
        <v>9.7051751032088268E-2</v>
      </c>
      <c r="DZ404">
        <v>360</v>
      </c>
      <c r="EA404">
        <v>11.121005733020985</v>
      </c>
      <c r="EB404">
        <v>6.7735902779212154E-2</v>
      </c>
      <c r="EC404">
        <v>0.81054011275955562</v>
      </c>
      <c r="ED404">
        <f t="shared" si="102"/>
        <v>11.188741635800197</v>
      </c>
      <c r="EE404" s="4">
        <f t="shared" si="103"/>
        <v>6.0539339439638256E-3</v>
      </c>
      <c r="EP404">
        <v>362</v>
      </c>
      <c r="EQ404">
        <v>11.169510856008372</v>
      </c>
      <c r="ER404">
        <v>2.0251247044663856E-2</v>
      </c>
      <c r="ES404">
        <v>0.25819663872176052</v>
      </c>
      <c r="ET404">
        <f t="shared" si="96"/>
        <v>11.189762103053036</v>
      </c>
      <c r="EU404" s="4">
        <f t="shared" si="97"/>
        <v>1.8098013932877507E-3</v>
      </c>
      <c r="FF404">
        <v>362</v>
      </c>
      <c r="FG404">
        <v>11.188515578946943</v>
      </c>
      <c r="FH404">
        <v>1.246524106093716E-3</v>
      </c>
      <c r="FI404">
        <v>2.7582108108591567E-2</v>
      </c>
      <c r="FJ404">
        <f t="shared" si="98"/>
        <v>11.189762103053036</v>
      </c>
      <c r="FK404">
        <f t="shared" si="99"/>
        <v>1.1139862444024721E-4</v>
      </c>
    </row>
    <row r="405" spans="2:167" x14ac:dyDescent="0.2">
      <c r="B405" s="81">
        <v>44723</v>
      </c>
      <c r="C405">
        <v>6.5247748914246859</v>
      </c>
      <c r="D405">
        <v>5.9902369006807836</v>
      </c>
      <c r="E405">
        <v>7.6942885201633011</v>
      </c>
      <c r="F405">
        <v>7.2347855257812981</v>
      </c>
      <c r="G405">
        <v>0</v>
      </c>
      <c r="H405">
        <v>0</v>
      </c>
      <c r="I405">
        <v>1</v>
      </c>
      <c r="J405">
        <v>0</v>
      </c>
      <c r="K405">
        <v>0</v>
      </c>
      <c r="L405">
        <v>1</v>
      </c>
      <c r="M405">
        <v>0</v>
      </c>
      <c r="N405">
        <v>24</v>
      </c>
      <c r="O405">
        <v>11.722515210054571</v>
      </c>
      <c r="P405" s="74">
        <v>123317.20412737301</v>
      </c>
      <c r="V405" s="81">
        <v>44660</v>
      </c>
      <c r="W405" s="3">
        <v>268.32471423296158</v>
      </c>
      <c r="X405" s="3">
        <v>346.38382297560844</v>
      </c>
      <c r="Y405" s="3">
        <v>697.43007692410788</v>
      </c>
      <c r="Z405" s="3">
        <v>3489.3542496271693</v>
      </c>
      <c r="AG405">
        <v>363</v>
      </c>
      <c r="AH405">
        <v>82659.453487813604</v>
      </c>
      <c r="AI405">
        <v>-15688.176679666474</v>
      </c>
      <c r="AJ405">
        <v>-0.90958088281381311</v>
      </c>
      <c r="AK405">
        <f t="shared" si="94"/>
        <v>66971.276808147129</v>
      </c>
      <c r="AL405" s="4">
        <f t="shared" si="95"/>
        <v>0.23425231572945002</v>
      </c>
      <c r="AW405">
        <v>359</v>
      </c>
      <c r="AX405">
        <v>67463.834725226625</v>
      </c>
      <c r="AY405">
        <v>4634.6554671444756</v>
      </c>
      <c r="AZ405">
        <v>0.61801337190866812</v>
      </c>
      <c r="BA405">
        <f t="shared" si="108"/>
        <v>72098.4901923711</v>
      </c>
      <c r="BB405" s="4">
        <f t="shared" si="109"/>
        <v>6.4282281844993183E-2</v>
      </c>
      <c r="BN405">
        <v>359</v>
      </c>
      <c r="BO405">
        <v>11.133955519593078</v>
      </c>
      <c r="BP405">
        <v>5.1832862994286799E-2</v>
      </c>
      <c r="BQ405">
        <v>0.6411689366958595</v>
      </c>
      <c r="BR405">
        <f t="shared" si="110"/>
        <v>11.185788382587365</v>
      </c>
      <c r="BS405" s="4">
        <f t="shared" si="111"/>
        <v>4.6338140166296829E-3</v>
      </c>
      <c r="CD405">
        <v>360</v>
      </c>
      <c r="CE405">
        <v>67417.337842710331</v>
      </c>
      <c r="CF405">
        <v>4894.3921680664935</v>
      </c>
      <c r="CG405">
        <v>0.61942282166562546</v>
      </c>
      <c r="CH405">
        <f t="shared" si="104"/>
        <v>72311.730010776824</v>
      </c>
      <c r="CI405" s="4">
        <f t="shared" si="105"/>
        <v>6.7684622776098269E-2</v>
      </c>
      <c r="CT405">
        <v>360</v>
      </c>
      <c r="CU405">
        <v>11.133245446936419</v>
      </c>
      <c r="CV405">
        <v>5.5496188863777718E-2</v>
      </c>
      <c r="CW405">
        <v>0.66164708005104789</v>
      </c>
      <c r="CX405">
        <f t="shared" si="106"/>
        <v>11.077749258072641</v>
      </c>
      <c r="CY405" s="4">
        <f t="shared" si="107"/>
        <v>5.0096989533624089E-3</v>
      </c>
      <c r="DJ405">
        <v>361</v>
      </c>
      <c r="DK405">
        <v>66421.1986339414</v>
      </c>
      <c r="DL405">
        <v>7611.0092758184037</v>
      </c>
      <c r="DM405">
        <v>0.96716266748768764</v>
      </c>
      <c r="DN405">
        <f t="shared" si="100"/>
        <v>58810.189358122996</v>
      </c>
      <c r="DO405" s="4">
        <f t="shared" si="101"/>
        <v>0.12941650688235973</v>
      </c>
      <c r="DZ405">
        <v>361</v>
      </c>
      <c r="EA405">
        <v>11.120852223180657</v>
      </c>
      <c r="EB405">
        <v>9.1403296339095164E-2</v>
      </c>
      <c r="EC405">
        <v>1.0937484418384684</v>
      </c>
      <c r="ED405">
        <f t="shared" si="102"/>
        <v>11.212255519519752</v>
      </c>
      <c r="EE405" s="4">
        <f t="shared" si="103"/>
        <v>8.1520882377295462E-3</v>
      </c>
      <c r="EP405">
        <v>363</v>
      </c>
      <c r="EQ405">
        <v>11.156841457000199</v>
      </c>
      <c r="ER405">
        <v>-4.4822354903093498E-2</v>
      </c>
      <c r="ES405">
        <v>-0.57147006058681249</v>
      </c>
      <c r="ET405">
        <f t="shared" si="96"/>
        <v>11.112019102097106</v>
      </c>
      <c r="EU405" s="4">
        <f t="shared" si="97"/>
        <v>4.0336823120322423E-3</v>
      </c>
      <c r="FF405">
        <v>363</v>
      </c>
      <c r="FG405">
        <v>11.147949051170396</v>
      </c>
      <c r="FH405">
        <v>-3.5929949073290501E-2</v>
      </c>
      <c r="FI405">
        <v>-0.79502974297167828</v>
      </c>
      <c r="FJ405">
        <f t="shared" si="98"/>
        <v>11.112019102097106</v>
      </c>
      <c r="FK405">
        <f t="shared" si="99"/>
        <v>3.2334311832230072E-3</v>
      </c>
    </row>
    <row r="406" spans="2:167" x14ac:dyDescent="0.2">
      <c r="B406" s="81">
        <v>44730</v>
      </c>
      <c r="C406">
        <v>6.6134493910414482</v>
      </c>
      <c r="D406">
        <v>5.9990619890602996</v>
      </c>
      <c r="E406">
        <v>7.7101224014287668</v>
      </c>
      <c r="F406">
        <v>7.2192679399569801</v>
      </c>
      <c r="G406">
        <v>0</v>
      </c>
      <c r="H406">
        <v>0</v>
      </c>
      <c r="I406">
        <v>1</v>
      </c>
      <c r="J406">
        <v>0</v>
      </c>
      <c r="K406">
        <v>0</v>
      </c>
      <c r="L406">
        <v>1</v>
      </c>
      <c r="M406">
        <v>0</v>
      </c>
      <c r="N406">
        <v>25</v>
      </c>
      <c r="O406">
        <v>11.727801740093851</v>
      </c>
      <c r="P406" s="74">
        <v>123970.85046955488</v>
      </c>
      <c r="V406" s="81">
        <v>44667</v>
      </c>
      <c r="W406" s="3">
        <v>294.95667122374891</v>
      </c>
      <c r="X406" s="3">
        <v>329.29261106147879</v>
      </c>
      <c r="Y406" s="3">
        <v>676.10862597751839</v>
      </c>
      <c r="Z406" s="3">
        <v>2723.5581210886016</v>
      </c>
      <c r="AG406">
        <v>364</v>
      </c>
      <c r="AH406">
        <v>82635.063174729861</v>
      </c>
      <c r="AI406">
        <v>-17215.215922142816</v>
      </c>
      <c r="AJ406">
        <v>-0.99811671018393777</v>
      </c>
      <c r="AK406">
        <f t="shared" si="94"/>
        <v>65419.847252587046</v>
      </c>
      <c r="AL406" s="4">
        <f t="shared" si="95"/>
        <v>0.26314974193801766</v>
      </c>
      <c r="AW406">
        <v>360</v>
      </c>
      <c r="AX406">
        <v>67439.737335184938</v>
      </c>
      <c r="AY406">
        <v>4871.9926755918859</v>
      </c>
      <c r="AZ406">
        <v>0.64966137023600579</v>
      </c>
      <c r="BA406">
        <f t="shared" si="108"/>
        <v>72311.730010776824</v>
      </c>
      <c r="BB406" s="4">
        <f t="shared" si="109"/>
        <v>6.7374859858363209E-2</v>
      </c>
      <c r="BN406">
        <v>360</v>
      </c>
      <c r="BO406">
        <v>11.133697902328297</v>
      </c>
      <c r="BP406">
        <v>5.5043733471899614E-2</v>
      </c>
      <c r="BQ406">
        <v>0.68088718282527072</v>
      </c>
      <c r="BR406">
        <f t="shared" si="110"/>
        <v>11.188741635800197</v>
      </c>
      <c r="BS406" s="4">
        <f t="shared" si="111"/>
        <v>4.9195642605400994E-3</v>
      </c>
      <c r="CD406">
        <v>361</v>
      </c>
      <c r="CE406">
        <v>67446.348990115992</v>
      </c>
      <c r="CF406">
        <v>6585.8589196438115</v>
      </c>
      <c r="CG406">
        <v>0.83349089631880835</v>
      </c>
      <c r="CH406">
        <f t="shared" si="104"/>
        <v>74032.207909759803</v>
      </c>
      <c r="CI406" s="4">
        <f t="shared" si="105"/>
        <v>8.8959374650442999E-2</v>
      </c>
      <c r="CT406">
        <v>361</v>
      </c>
      <c r="CU406">
        <v>11.133749027578379</v>
      </c>
      <c r="CV406">
        <v>7.8506491941373824E-2</v>
      </c>
      <c r="CW406">
        <v>0.9359848346624865</v>
      </c>
      <c r="CX406">
        <f t="shared" si="106"/>
        <v>11.055242535637005</v>
      </c>
      <c r="CY406" s="4">
        <f t="shared" si="107"/>
        <v>7.101290784739013E-3</v>
      </c>
      <c r="DJ406">
        <v>362</v>
      </c>
      <c r="DK406">
        <v>65965.677827283842</v>
      </c>
      <c r="DL406">
        <v>6419.8815998091741</v>
      </c>
      <c r="DM406">
        <v>0.81580110968382835</v>
      </c>
      <c r="DN406">
        <f t="shared" si="100"/>
        <v>59545.796227474668</v>
      </c>
      <c r="DO406" s="4">
        <f t="shared" si="101"/>
        <v>0.10781418683670259</v>
      </c>
      <c r="DZ406">
        <v>362</v>
      </c>
      <c r="EA406">
        <v>11.116187519676153</v>
      </c>
      <c r="EB406">
        <v>7.3574583376883496E-2</v>
      </c>
      <c r="EC406">
        <v>0.8804068250322078</v>
      </c>
      <c r="ED406">
        <f t="shared" si="102"/>
        <v>11.189762103053036</v>
      </c>
      <c r="EE406" s="4">
        <f t="shared" si="103"/>
        <v>6.5751695790573833E-3</v>
      </c>
      <c r="EP406">
        <v>364</v>
      </c>
      <c r="EQ406">
        <v>11.151253413913027</v>
      </c>
      <c r="ER406">
        <v>-6.267244769670377E-2</v>
      </c>
      <c r="ES406">
        <v>-0.79905278425893855</v>
      </c>
      <c r="ET406">
        <f t="shared" si="96"/>
        <v>11.088580966216323</v>
      </c>
      <c r="EU406" s="4">
        <f t="shared" si="97"/>
        <v>5.6519808880548797E-3</v>
      </c>
      <c r="FF406">
        <v>364</v>
      </c>
      <c r="FG406">
        <v>11.138340972335159</v>
      </c>
      <c r="FH406">
        <v>-4.9760006118836131E-2</v>
      </c>
      <c r="FI406">
        <v>-1.1010504021096965</v>
      </c>
      <c r="FJ406">
        <f t="shared" si="98"/>
        <v>11.088580966216323</v>
      </c>
      <c r="FK406">
        <f t="shared" si="99"/>
        <v>4.4874999127877931E-3</v>
      </c>
    </row>
    <row r="407" spans="2:167" x14ac:dyDescent="0.2">
      <c r="B407" s="81">
        <v>44737</v>
      </c>
      <c r="C407">
        <v>6.7026886847135572</v>
      </c>
      <c r="D407">
        <v>6.0078969696756452</v>
      </c>
      <c r="E407">
        <v>7.7228287570700234</v>
      </c>
      <c r="F407">
        <v>7.2105336246954792</v>
      </c>
      <c r="G407">
        <v>0</v>
      </c>
      <c r="H407">
        <v>0</v>
      </c>
      <c r="I407">
        <v>1</v>
      </c>
      <c r="J407">
        <v>0</v>
      </c>
      <c r="K407">
        <v>0</v>
      </c>
      <c r="L407">
        <v>1</v>
      </c>
      <c r="M407">
        <v>0</v>
      </c>
      <c r="N407">
        <v>26</v>
      </c>
      <c r="O407">
        <v>11.733113979105061</v>
      </c>
      <c r="P407" s="74">
        <v>124631.16558068505</v>
      </c>
      <c r="V407" s="81">
        <v>44674</v>
      </c>
      <c r="W407" s="3">
        <v>324.43228690287287</v>
      </c>
      <c r="X407" s="3">
        <v>330.53003215770497</v>
      </c>
      <c r="Y407" s="3">
        <v>649.07822112845031</v>
      </c>
      <c r="Z407" s="3">
        <v>2190.3109325751002</v>
      </c>
      <c r="AG407">
        <v>365</v>
      </c>
      <c r="AH407">
        <v>82610.672861646119</v>
      </c>
      <c r="AI407">
        <v>-17908.074917292572</v>
      </c>
      <c r="AJ407">
        <v>-1.038287809052975</v>
      </c>
      <c r="AK407">
        <f t="shared" si="94"/>
        <v>64702.597944353547</v>
      </c>
      <c r="AL407" s="4">
        <f t="shared" si="95"/>
        <v>0.27677520665698974</v>
      </c>
      <c r="AW407">
        <v>361</v>
      </c>
      <c r="AX407">
        <v>67415.639945143223</v>
      </c>
      <c r="AY407">
        <v>6616.5679646165809</v>
      </c>
      <c r="AZ407">
        <v>0.88229373407878742</v>
      </c>
      <c r="BA407">
        <f t="shared" si="108"/>
        <v>74032.207909759803</v>
      </c>
      <c r="BB407" s="4">
        <f t="shared" si="109"/>
        <v>8.9374181203426009E-2</v>
      </c>
      <c r="BN407">
        <v>361</v>
      </c>
      <c r="BO407">
        <v>11.133440285063518</v>
      </c>
      <c r="BP407">
        <v>7.8815234456234506E-2</v>
      </c>
      <c r="BQ407">
        <v>0.9749390088158697</v>
      </c>
      <c r="BR407">
        <f t="shared" si="110"/>
        <v>11.212255519519752</v>
      </c>
      <c r="BS407" s="4">
        <f t="shared" si="111"/>
        <v>7.0293826535635668E-3</v>
      </c>
      <c r="CD407">
        <v>362</v>
      </c>
      <c r="CE407">
        <v>66544.574206998019</v>
      </c>
      <c r="CF407">
        <v>5840.9852200949972</v>
      </c>
      <c r="CG407">
        <v>0.73922142364160959</v>
      </c>
      <c r="CH407">
        <f t="shared" si="104"/>
        <v>72385.559427093016</v>
      </c>
      <c r="CI407" s="4">
        <f t="shared" si="105"/>
        <v>8.0692686031915761E-2</v>
      </c>
      <c r="CT407">
        <v>362</v>
      </c>
      <c r="CU407">
        <v>11.124321452412907</v>
      </c>
      <c r="CV407">
        <v>6.544065064012905E-2</v>
      </c>
      <c r="CW407">
        <v>0.78020880891413902</v>
      </c>
      <c r="CX407">
        <f t="shared" si="106"/>
        <v>11.058880801772778</v>
      </c>
      <c r="CY407" s="4">
        <f t="shared" si="107"/>
        <v>5.9174749970755339E-3</v>
      </c>
      <c r="DJ407">
        <v>363</v>
      </c>
      <c r="DK407">
        <v>65952.583564620101</v>
      </c>
      <c r="DL407">
        <v>1018.6932435270282</v>
      </c>
      <c r="DM407">
        <v>0.12944959584947335</v>
      </c>
      <c r="DN407">
        <f t="shared" si="100"/>
        <v>64933.890321093073</v>
      </c>
      <c r="DO407" s="4">
        <f t="shared" si="101"/>
        <v>1.5688159734303132E-2</v>
      </c>
      <c r="DZ407">
        <v>363</v>
      </c>
      <c r="EA407">
        <v>11.11603678833275</v>
      </c>
      <c r="EB407">
        <v>-4.0176862356435805E-3</v>
      </c>
      <c r="EC407">
        <v>-4.8076363063850186E-2</v>
      </c>
      <c r="ED407">
        <f t="shared" si="102"/>
        <v>11.112019102097106</v>
      </c>
      <c r="EE407" s="4">
        <f t="shared" si="103"/>
        <v>3.6156221463706323E-4</v>
      </c>
      <c r="EP407">
        <v>365</v>
      </c>
      <c r="EQ407">
        <v>11.148068533664388</v>
      </c>
      <c r="ER407">
        <v>-7.0511900282097528E-2</v>
      </c>
      <c r="ES407">
        <v>-0.89900318743673358</v>
      </c>
      <c r="ET407">
        <f t="shared" si="96"/>
        <v>11.07755663338229</v>
      </c>
      <c r="EU407" s="4">
        <f t="shared" si="97"/>
        <v>6.3652935945828926E-3</v>
      </c>
      <c r="FF407">
        <v>365</v>
      </c>
      <c r="FG407">
        <v>11.134538353859602</v>
      </c>
      <c r="FH407">
        <v>-5.6981720477311981E-2</v>
      </c>
      <c r="FI407">
        <v>-1.2608468354005531</v>
      </c>
      <c r="FJ407">
        <f t="shared" si="98"/>
        <v>11.07755663338229</v>
      </c>
      <c r="FK407">
        <f t="shared" si="99"/>
        <v>5.1438888884212238E-3</v>
      </c>
    </row>
    <row r="408" spans="2:167" x14ac:dyDescent="0.2">
      <c r="B408" s="81">
        <v>44744</v>
      </c>
      <c r="C408">
        <v>6.7924477114206638</v>
      </c>
      <c r="D408">
        <v>6.0167417664158016</v>
      </c>
      <c r="E408">
        <v>7.733998385131069</v>
      </c>
      <c r="F408">
        <v>7.2066785980166905</v>
      </c>
      <c r="G408">
        <v>0</v>
      </c>
      <c r="H408">
        <v>0</v>
      </c>
      <c r="I408">
        <v>1</v>
      </c>
      <c r="J408">
        <v>0</v>
      </c>
      <c r="K408">
        <v>0</v>
      </c>
      <c r="L408">
        <v>1</v>
      </c>
      <c r="M408">
        <v>1</v>
      </c>
      <c r="N408">
        <v>27</v>
      </c>
      <c r="O408">
        <v>11.749054340402305</v>
      </c>
      <c r="P408" s="74">
        <v>126633.74994435041</v>
      </c>
      <c r="V408" s="81">
        <v>44681</v>
      </c>
      <c r="W408" s="3">
        <v>356.87351044883513</v>
      </c>
      <c r="X408" s="3">
        <v>333.62978197784321</v>
      </c>
      <c r="Y408" s="3">
        <v>620.01182329693165</v>
      </c>
      <c r="Z408" s="3">
        <v>1819.8761030937799</v>
      </c>
      <c r="AG408">
        <v>366</v>
      </c>
      <c r="AH408">
        <v>81671.071676980922</v>
      </c>
      <c r="AI408">
        <v>-17397.973767574753</v>
      </c>
      <c r="AJ408">
        <v>-1.0087127817213388</v>
      </c>
      <c r="AK408">
        <f t="shared" si="94"/>
        <v>64273.097909406169</v>
      </c>
      <c r="AL408" s="4">
        <f t="shared" si="95"/>
        <v>0.27068827135261847</v>
      </c>
      <c r="AW408">
        <v>362</v>
      </c>
      <c r="AX408">
        <v>66339.431883362209</v>
      </c>
      <c r="AY408">
        <v>6046.1275437308068</v>
      </c>
      <c r="AZ408">
        <v>0.80622771137573945</v>
      </c>
      <c r="BA408">
        <f t="shared" si="108"/>
        <v>72385.559427093016</v>
      </c>
      <c r="BB408" s="4">
        <f t="shared" si="109"/>
        <v>8.3526708801919078E-2</v>
      </c>
      <c r="BN408">
        <v>362</v>
      </c>
      <c r="BO408">
        <v>11.121488475275326</v>
      </c>
      <c r="BP408">
        <v>6.8273627777710288E-2</v>
      </c>
      <c r="BQ408">
        <v>0.8445400619955804</v>
      </c>
      <c r="BR408">
        <f t="shared" si="110"/>
        <v>11.189762103053036</v>
      </c>
      <c r="BS408" s="4">
        <f t="shared" si="111"/>
        <v>6.1014369339525438E-3</v>
      </c>
      <c r="CD408">
        <v>363</v>
      </c>
      <c r="CE408">
        <v>66575.942751755327</v>
      </c>
      <c r="CF408">
        <v>395.33405639180273</v>
      </c>
      <c r="CG408">
        <v>5.0032553236833532E-2</v>
      </c>
      <c r="CH408">
        <f t="shared" si="104"/>
        <v>66971.276808147129</v>
      </c>
      <c r="CI408" s="4">
        <f t="shared" si="105"/>
        <v>5.9030389628723628E-3</v>
      </c>
      <c r="CT408">
        <v>363</v>
      </c>
      <c r="CU408">
        <v>11.124858923458252</v>
      </c>
      <c r="CV408">
        <v>-1.2839821361145809E-2</v>
      </c>
      <c r="CW408">
        <v>-0.15308132839233848</v>
      </c>
      <c r="CX408">
        <f t="shared" si="106"/>
        <v>11.137698744819398</v>
      </c>
      <c r="CY408" s="4">
        <f t="shared" si="107"/>
        <v>1.1528253416908173E-3</v>
      </c>
      <c r="DJ408">
        <v>364</v>
      </c>
      <c r="DK408">
        <v>65939.606740871182</v>
      </c>
      <c r="DL408">
        <v>-519.75948828413675</v>
      </c>
      <c r="DM408">
        <v>-6.6048004269035301E-2</v>
      </c>
      <c r="DN408">
        <f t="shared" si="100"/>
        <v>66459.366229155319</v>
      </c>
      <c r="DO408" s="4">
        <f t="shared" si="101"/>
        <v>7.8207108760558926E-3</v>
      </c>
      <c r="DZ408">
        <v>364</v>
      </c>
      <c r="EA408">
        <v>11.115887408858164</v>
      </c>
      <c r="EB408">
        <v>-2.7306442641840789E-2</v>
      </c>
      <c r="EC408">
        <v>-0.32675385120536815</v>
      </c>
      <c r="ED408">
        <f t="shared" si="102"/>
        <v>11.088580966216323</v>
      </c>
      <c r="EE408" s="4">
        <f t="shared" si="103"/>
        <v>2.4625732296166269E-3</v>
      </c>
      <c r="EP408">
        <v>366</v>
      </c>
      <c r="EQ408">
        <v>11.146098544565637</v>
      </c>
      <c r="ER408">
        <v>-7.5202105877501424E-2</v>
      </c>
      <c r="ES408">
        <v>-0.95880174290230291</v>
      </c>
      <c r="ET408">
        <f t="shared" si="96"/>
        <v>11.070896438688136</v>
      </c>
      <c r="EU408" s="4">
        <f t="shared" si="97"/>
        <v>6.7927747580314845E-3</v>
      </c>
      <c r="FF408">
        <v>366</v>
      </c>
      <c r="FG408">
        <v>11.132561995587123</v>
      </c>
      <c r="FH408">
        <v>-6.1665556898987006E-2</v>
      </c>
      <c r="FI408">
        <v>-1.3644870954757853</v>
      </c>
      <c r="FJ408">
        <f t="shared" si="98"/>
        <v>11.070896438688136</v>
      </c>
      <c r="FK408">
        <f t="shared" si="99"/>
        <v>5.5700599531842577E-3</v>
      </c>
    </row>
    <row r="409" spans="2:167" x14ac:dyDescent="0.2">
      <c r="B409" s="81">
        <v>44751</v>
      </c>
      <c r="C409">
        <v>6.8826845076262204</v>
      </c>
      <c r="D409">
        <v>6.0255963036007225</v>
      </c>
      <c r="E409">
        <v>7.7444109865492825</v>
      </c>
      <c r="F409">
        <v>7.2062998712910833</v>
      </c>
      <c r="G409">
        <v>0</v>
      </c>
      <c r="H409">
        <v>0</v>
      </c>
      <c r="I409">
        <v>1</v>
      </c>
      <c r="J409">
        <v>0</v>
      </c>
      <c r="K409">
        <v>0</v>
      </c>
      <c r="L409">
        <v>1</v>
      </c>
      <c r="M409">
        <v>1</v>
      </c>
      <c r="N409">
        <v>28</v>
      </c>
      <c r="O409">
        <v>11.754371555967644</v>
      </c>
      <c r="P409" s="74">
        <v>127308.8822118979</v>
      </c>
      <c r="V409" s="81">
        <v>44688</v>
      </c>
      <c r="W409" s="3">
        <v>392.56066097928613</v>
      </c>
      <c r="X409" s="3">
        <v>336.9455247474778</v>
      </c>
      <c r="Y409" s="3">
        <v>886.17770147724366</v>
      </c>
      <c r="Z409" s="3">
        <v>1563.4383069597679</v>
      </c>
      <c r="AG409">
        <v>367</v>
      </c>
      <c r="AH409">
        <v>81646.68136389718</v>
      </c>
      <c r="AI409">
        <v>-17645.415707097229</v>
      </c>
      <c r="AJ409">
        <v>-1.0230591562167082</v>
      </c>
      <c r="AK409">
        <f t="shared" si="94"/>
        <v>64001.265656799951</v>
      </c>
      <c r="AL409" s="4">
        <f t="shared" si="95"/>
        <v>0.27570416812878223</v>
      </c>
      <c r="AW409">
        <v>363</v>
      </c>
      <c r="AX409">
        <v>66315.334493320508</v>
      </c>
      <c r="AY409">
        <v>655.94231482662144</v>
      </c>
      <c r="AZ409">
        <v>8.7467369395063735E-2</v>
      </c>
      <c r="BA409">
        <f t="shared" si="108"/>
        <v>66971.276808147129</v>
      </c>
      <c r="BB409" s="4">
        <f t="shared" si="109"/>
        <v>9.7943826979094619E-3</v>
      </c>
      <c r="BN409">
        <v>363</v>
      </c>
      <c r="BO409">
        <v>11.121230858010547</v>
      </c>
      <c r="BP409">
        <v>-9.2117559134408111E-3</v>
      </c>
      <c r="BQ409">
        <v>-0.11394878466917123</v>
      </c>
      <c r="BR409">
        <f t="shared" si="110"/>
        <v>11.112019102097106</v>
      </c>
      <c r="BS409" s="4">
        <f t="shared" si="111"/>
        <v>8.2899028779588135E-4</v>
      </c>
      <c r="CD409">
        <v>364</v>
      </c>
      <c r="CE409">
        <v>66608.489995188444</v>
      </c>
      <c r="CF409">
        <v>-1188.6427426013979</v>
      </c>
      <c r="CG409">
        <v>-0.1504318445052977</v>
      </c>
      <c r="CH409">
        <f t="shared" si="104"/>
        <v>65419.847252587046</v>
      </c>
      <c r="CI409" s="4">
        <f t="shared" si="105"/>
        <v>1.8169451512352663E-2</v>
      </c>
      <c r="CT409">
        <v>364</v>
      </c>
      <c r="CU409">
        <v>11.125413339705284</v>
      </c>
      <c r="CV409">
        <v>-3.6832373488961068E-2</v>
      </c>
      <c r="CW409">
        <v>-0.43912983700808689</v>
      </c>
      <c r="CX409">
        <f t="shared" si="106"/>
        <v>11.162245713194245</v>
      </c>
      <c r="CY409" s="4">
        <f t="shared" si="107"/>
        <v>3.2997278894715287E-3</v>
      </c>
      <c r="DJ409">
        <v>365</v>
      </c>
      <c r="DK409">
        <v>65926.74526819255</v>
      </c>
      <c r="DL409">
        <v>-1224.1473238390026</v>
      </c>
      <c r="DM409">
        <v>-0.15555750206265978</v>
      </c>
      <c r="DN409">
        <f t="shared" si="100"/>
        <v>67150.892592031552</v>
      </c>
      <c r="DO409" s="4">
        <f t="shared" si="101"/>
        <v>1.8229799732911754E-2</v>
      </c>
      <c r="DZ409">
        <v>365</v>
      </c>
      <c r="EA409">
        <v>11.115739357218695</v>
      </c>
      <c r="EB409">
        <v>-3.8182723836404975E-2</v>
      </c>
      <c r="EC409">
        <v>-0.45690140699393844</v>
      </c>
      <c r="ED409">
        <f t="shared" si="102"/>
        <v>11.07755663338229</v>
      </c>
      <c r="EE409" s="4">
        <f t="shared" si="103"/>
        <v>3.4468543109354172E-3</v>
      </c>
      <c r="EP409">
        <v>367</v>
      </c>
      <c r="EQ409">
        <v>11.144826274884876</v>
      </c>
      <c r="ER409">
        <v>-7.8168136851108017E-2</v>
      </c>
      <c r="ES409">
        <v>-0.99661764757428928</v>
      </c>
      <c r="ET409">
        <f t="shared" si="96"/>
        <v>11.066658138033768</v>
      </c>
      <c r="EU409" s="4">
        <f t="shared" si="97"/>
        <v>7.0633913035101923E-3</v>
      </c>
      <c r="FF409">
        <v>367</v>
      </c>
      <c r="FG409">
        <v>11.131476960663459</v>
      </c>
      <c r="FH409">
        <v>-6.4818822629691297E-2</v>
      </c>
      <c r="FI409">
        <v>-1.4342600873130278</v>
      </c>
      <c r="FJ409">
        <f t="shared" si="98"/>
        <v>11.066658138033768</v>
      </c>
      <c r="FK409">
        <f t="shared" si="99"/>
        <v>5.8571270406305121E-3</v>
      </c>
    </row>
    <row r="410" spans="2:167" x14ac:dyDescent="0.2">
      <c r="B410" s="81">
        <v>44758</v>
      </c>
      <c r="C410">
        <v>6.9733600778352258</v>
      </c>
      <c r="D410">
        <v>6.0344605059491787</v>
      </c>
      <c r="E410">
        <v>7.6734673856308593</v>
      </c>
      <c r="F410">
        <v>7.2083817557859788</v>
      </c>
      <c r="G410">
        <v>0</v>
      </c>
      <c r="H410">
        <v>0</v>
      </c>
      <c r="I410">
        <v>1</v>
      </c>
      <c r="J410">
        <v>0</v>
      </c>
      <c r="K410">
        <v>0</v>
      </c>
      <c r="L410">
        <v>1</v>
      </c>
      <c r="M410">
        <v>1</v>
      </c>
      <c r="N410">
        <v>29</v>
      </c>
      <c r="O410">
        <v>11.757095839482256</v>
      </c>
      <c r="P410" s="74">
        <v>127656.18055575193</v>
      </c>
      <c r="V410" s="81">
        <v>44695</v>
      </c>
      <c r="W410" s="3">
        <v>431.81670702577156</v>
      </c>
      <c r="X410" s="3">
        <v>340.31292448993815</v>
      </c>
      <c r="Y410" s="3">
        <v>1566.6238409047387</v>
      </c>
      <c r="Z410" s="3">
        <v>1386.8271000139007</v>
      </c>
      <c r="AG410">
        <v>368</v>
      </c>
      <c r="AH410">
        <v>81622.291050813437</v>
      </c>
      <c r="AI410">
        <v>-17794.780853336517</v>
      </c>
      <c r="AJ410">
        <v>-1.0317191607763225</v>
      </c>
      <c r="AK410">
        <f t="shared" si="94"/>
        <v>63827.51019747692</v>
      </c>
      <c r="AL410" s="4">
        <f t="shared" si="95"/>
        <v>0.27879484564384494</v>
      </c>
      <c r="AW410">
        <v>364</v>
      </c>
      <c r="AX410">
        <v>66291.237103278821</v>
      </c>
      <c r="AY410">
        <v>-871.38985069177579</v>
      </c>
      <c r="AZ410">
        <v>-0.11619646458959269</v>
      </c>
      <c r="BA410">
        <f t="shared" si="108"/>
        <v>65419.847252587046</v>
      </c>
      <c r="BB410" s="4">
        <f t="shared" si="109"/>
        <v>1.3319961560401173E-2</v>
      </c>
      <c r="BN410">
        <v>364</v>
      </c>
      <c r="BO410">
        <v>11.120973240745766</v>
      </c>
      <c r="BP410">
        <v>-3.2392274529442489E-2</v>
      </c>
      <c r="BQ410">
        <v>-0.40069019956494079</v>
      </c>
      <c r="BR410">
        <f t="shared" si="110"/>
        <v>11.088580966216323</v>
      </c>
      <c r="BS410" s="4">
        <f t="shared" si="111"/>
        <v>2.92122812000312E-3</v>
      </c>
      <c r="CD410">
        <v>365</v>
      </c>
      <c r="CE410">
        <v>66642.215937297384</v>
      </c>
      <c r="CF410">
        <v>-1939.6179929438367</v>
      </c>
      <c r="CG410">
        <v>-0.24547351517549384</v>
      </c>
      <c r="CH410">
        <f t="shared" si="104"/>
        <v>64702.597944353547</v>
      </c>
      <c r="CI410" s="4">
        <f t="shared" si="105"/>
        <v>2.9977436062335158E-2</v>
      </c>
      <c r="CT410">
        <v>365</v>
      </c>
      <c r="CU410">
        <v>11.125984701154009</v>
      </c>
      <c r="CV410">
        <v>-4.8428067771718375E-2</v>
      </c>
      <c r="CW410">
        <v>-0.5773782000115989</v>
      </c>
      <c r="CX410">
        <f t="shared" si="106"/>
        <v>11.174412768925727</v>
      </c>
      <c r="CY410" s="4">
        <f t="shared" si="107"/>
        <v>4.3338355914674248E-3</v>
      </c>
      <c r="DJ410">
        <v>366</v>
      </c>
      <c r="DK410">
        <v>65167.033268577703</v>
      </c>
      <c r="DL410">
        <v>-893.93535917153349</v>
      </c>
      <c r="DM410">
        <v>-0.1135960915571131</v>
      </c>
      <c r="DN410">
        <f t="shared" si="100"/>
        <v>66060.968627749244</v>
      </c>
      <c r="DO410" s="4">
        <f t="shared" si="101"/>
        <v>1.3531974746068719E-2</v>
      </c>
      <c r="DZ410">
        <v>366</v>
      </c>
      <c r="EA410">
        <v>11.106911693068016</v>
      </c>
      <c r="EB410">
        <v>-3.6015254379879735E-2</v>
      </c>
      <c r="EC410">
        <v>-0.43096507388826943</v>
      </c>
      <c r="ED410">
        <f t="shared" si="102"/>
        <v>11.070896438688136</v>
      </c>
      <c r="EE410" s="4">
        <f t="shared" si="103"/>
        <v>3.2531470761501787E-3</v>
      </c>
      <c r="EP410">
        <v>368</v>
      </c>
      <c r="EQ410">
        <v>11.143974152306404</v>
      </c>
      <c r="ER410">
        <v>-8.0034581593256604E-2</v>
      </c>
      <c r="ES410">
        <v>-1.0204141949039338</v>
      </c>
      <c r="ET410">
        <f t="shared" si="96"/>
        <v>11.063939570713147</v>
      </c>
      <c r="EU410" s="4">
        <f t="shared" si="97"/>
        <v>7.2338230954471696E-3</v>
      </c>
      <c r="FF410">
        <v>368</v>
      </c>
      <c r="FG410">
        <v>11.1308867917308</v>
      </c>
      <c r="FH410">
        <v>-6.6947221017652936E-2</v>
      </c>
      <c r="FI410">
        <v>-1.4813556181157801</v>
      </c>
      <c r="FJ410">
        <f t="shared" si="98"/>
        <v>11.063939570713147</v>
      </c>
      <c r="FK410">
        <f t="shared" si="99"/>
        <v>6.0509387808720403E-3</v>
      </c>
    </row>
    <row r="411" spans="2:167" x14ac:dyDescent="0.2">
      <c r="B411" s="81">
        <v>44765</v>
      </c>
      <c r="C411">
        <v>7.0644382553284606</v>
      </c>
      <c r="D411">
        <v>6.0433342985767409</v>
      </c>
      <c r="E411">
        <v>7.5636759804769396</v>
      </c>
      <c r="F411">
        <v>7.2121980373248835</v>
      </c>
      <c r="G411">
        <v>0</v>
      </c>
      <c r="H411">
        <v>0</v>
      </c>
      <c r="I411">
        <v>1</v>
      </c>
      <c r="J411">
        <v>0</v>
      </c>
      <c r="K411">
        <v>0</v>
      </c>
      <c r="L411">
        <v>1</v>
      </c>
      <c r="M411">
        <v>1</v>
      </c>
      <c r="N411">
        <v>30</v>
      </c>
      <c r="O411">
        <v>11.758591437880465</v>
      </c>
      <c r="P411" s="74">
        <v>127847.24577771775</v>
      </c>
      <c r="V411" s="81">
        <v>44702</v>
      </c>
      <c r="W411" s="3">
        <v>474.99837572320445</v>
      </c>
      <c r="X411" s="3">
        <v>343.71584818433615</v>
      </c>
      <c r="Y411" s="3">
        <v>1878.7585358643332</v>
      </c>
      <c r="Z411" s="3">
        <v>1266.1234580032142</v>
      </c>
      <c r="AG411">
        <v>369</v>
      </c>
      <c r="AH411">
        <v>81597.900737729695</v>
      </c>
      <c r="AI411">
        <v>-17880.862773574423</v>
      </c>
      <c r="AJ411">
        <v>-1.0367100829595093</v>
      </c>
      <c r="AK411">
        <f t="shared" si="94"/>
        <v>63717.037964155272</v>
      </c>
      <c r="AL411" s="4">
        <f t="shared" si="95"/>
        <v>0.28062922171042387</v>
      </c>
      <c r="AW411">
        <v>365</v>
      </c>
      <c r="AX411">
        <v>66267.13971323712</v>
      </c>
      <c r="AY411">
        <v>-1564.5417688835732</v>
      </c>
      <c r="AZ411">
        <v>-0.20862559060413283</v>
      </c>
      <c r="BA411">
        <f t="shared" si="108"/>
        <v>64702.597944353547</v>
      </c>
      <c r="BB411" s="4">
        <f t="shared" si="109"/>
        <v>2.4180509262226733E-2</v>
      </c>
      <c r="BN411">
        <v>365</v>
      </c>
      <c r="BO411">
        <v>11.120715623480987</v>
      </c>
      <c r="BP411">
        <v>-4.3158990098696393E-2</v>
      </c>
      <c r="BQ411">
        <v>-0.53387372782202713</v>
      </c>
      <c r="BR411">
        <f t="shared" si="110"/>
        <v>11.07755663338229</v>
      </c>
      <c r="BS411" s="4">
        <f t="shared" si="111"/>
        <v>3.8960748770750122E-3</v>
      </c>
      <c r="CD411">
        <v>366</v>
      </c>
      <c r="CE411">
        <v>65715.514686981289</v>
      </c>
      <c r="CF411">
        <v>-1442.4167775751193</v>
      </c>
      <c r="CG411">
        <v>-0.18254889263121282</v>
      </c>
      <c r="CH411">
        <f t="shared" si="104"/>
        <v>64273.097909406169</v>
      </c>
      <c r="CI411" s="4">
        <f t="shared" si="105"/>
        <v>2.2441998666506258E-2</v>
      </c>
      <c r="CT411">
        <v>366</v>
      </c>
      <c r="CU411">
        <v>11.115152103570459</v>
      </c>
      <c r="CV411">
        <v>-4.4255664882323131E-2</v>
      </c>
      <c r="CW411">
        <v>-0.52763319508267847</v>
      </c>
      <c r="CX411">
        <f t="shared" si="106"/>
        <v>11.159407768452782</v>
      </c>
      <c r="CY411" s="4">
        <f t="shared" si="107"/>
        <v>3.9657718223571146E-3</v>
      </c>
      <c r="DJ411">
        <v>367</v>
      </c>
      <c r="DK411">
        <v>65154.396453325076</v>
      </c>
      <c r="DL411">
        <v>-1153.1307965251253</v>
      </c>
      <c r="DM411">
        <v>-0.14653313597617695</v>
      </c>
      <c r="DN411">
        <f t="shared" si="100"/>
        <v>66307.527249850202</v>
      </c>
      <c r="DO411" s="4">
        <f t="shared" si="101"/>
        <v>1.7390646949931771E-2</v>
      </c>
      <c r="DZ411">
        <v>367</v>
      </c>
      <c r="EA411">
        <v>11.106766227516554</v>
      </c>
      <c r="EB411">
        <v>-4.0108089482785658E-2</v>
      </c>
      <c r="EC411">
        <v>-0.47994068194399803</v>
      </c>
      <c r="ED411">
        <f t="shared" si="102"/>
        <v>11.066658138033768</v>
      </c>
      <c r="EE411" s="4">
        <f t="shared" si="103"/>
        <v>3.6242277463096671E-3</v>
      </c>
      <c r="EP411">
        <v>369</v>
      </c>
      <c r="EQ411">
        <v>11.14338281402469</v>
      </c>
      <c r="ER411">
        <v>-8.1175536263923931E-2</v>
      </c>
      <c r="ES411">
        <v>-1.0349609860348938</v>
      </c>
      <c r="ET411">
        <f t="shared" si="96"/>
        <v>11.062207277760766</v>
      </c>
      <c r="EU411" s="4">
        <f t="shared" si="97"/>
        <v>7.3380957548244063E-3</v>
      </c>
      <c r="FF411">
        <v>369</v>
      </c>
      <c r="FG411">
        <v>11.130582187130972</v>
      </c>
      <c r="FH411">
        <v>-6.8374909370206183E-2</v>
      </c>
      <c r="FI411">
        <v>-1.512946386632005</v>
      </c>
      <c r="FJ411">
        <f t="shared" si="98"/>
        <v>11.062207277760766</v>
      </c>
      <c r="FK411">
        <f t="shared" si="99"/>
        <v>6.1809463205110696E-3</v>
      </c>
    </row>
    <row r="412" spans="2:167" x14ac:dyDescent="0.2">
      <c r="B412" s="81">
        <v>44772</v>
      </c>
      <c r="C412">
        <v>7.1558855566528869</v>
      </c>
      <c r="D412">
        <v>6.0522176069966873</v>
      </c>
      <c r="E412">
        <v>7.4338078026333232</v>
      </c>
      <c r="F412">
        <v>7.2172339800585616</v>
      </c>
      <c r="G412">
        <v>0</v>
      </c>
      <c r="H412">
        <v>0</v>
      </c>
      <c r="I412">
        <v>1</v>
      </c>
      <c r="J412">
        <v>0</v>
      </c>
      <c r="K412">
        <v>0</v>
      </c>
      <c r="L412">
        <v>1</v>
      </c>
      <c r="M412">
        <v>1</v>
      </c>
      <c r="N412">
        <v>31</v>
      </c>
      <c r="O412">
        <v>11.759446884517301</v>
      </c>
      <c r="P412" s="74">
        <v>127956.65906608949</v>
      </c>
      <c r="V412" s="81">
        <v>44709</v>
      </c>
      <c r="W412" s="3">
        <v>522.49821309501044</v>
      </c>
      <c r="X412" s="3">
        <v>347.15298611112939</v>
      </c>
      <c r="Y412" s="3">
        <v>2007.4397179588314</v>
      </c>
      <c r="Z412" s="3">
        <v>1184.5843534756686</v>
      </c>
      <c r="AG412">
        <v>370</v>
      </c>
      <c r="AH412">
        <v>81573.510424645952</v>
      </c>
      <c r="AI412">
        <v>-17925.204211633078</v>
      </c>
      <c r="AJ412">
        <v>-1.0392809441372075</v>
      </c>
      <c r="AK412">
        <f t="shared" si="94"/>
        <v>63648.306213012875</v>
      </c>
      <c r="AL412" s="4">
        <f t="shared" si="95"/>
        <v>0.28162892743198054</v>
      </c>
      <c r="AW412">
        <v>366</v>
      </c>
      <c r="AX412">
        <v>65325.43173592347</v>
      </c>
      <c r="AY412">
        <v>-1052.3338265173006</v>
      </c>
      <c r="AZ412">
        <v>-0.1403246435705843</v>
      </c>
      <c r="BA412">
        <f t="shared" si="108"/>
        <v>64273.097909406169</v>
      </c>
      <c r="BB412" s="4">
        <f t="shared" si="109"/>
        <v>1.6372850550950255E-2</v>
      </c>
      <c r="BN412">
        <v>366</v>
      </c>
      <c r="BO412">
        <v>11.109650738426483</v>
      </c>
      <c r="BP412">
        <v>-3.8754299738346987E-2</v>
      </c>
      <c r="BQ412">
        <v>-0.47938801216454902</v>
      </c>
      <c r="BR412">
        <f t="shared" si="110"/>
        <v>11.070896438688136</v>
      </c>
      <c r="BS412" s="4">
        <f t="shared" si="111"/>
        <v>3.5005566128246831E-3</v>
      </c>
      <c r="CD412">
        <v>367</v>
      </c>
      <c r="CE412">
        <v>65751.598026441876</v>
      </c>
      <c r="CF412">
        <v>-1750.3323696419247</v>
      </c>
      <c r="CG412">
        <v>-0.2215179695509745</v>
      </c>
      <c r="CH412">
        <f t="shared" si="104"/>
        <v>64001.265656799951</v>
      </c>
      <c r="CI412" s="4">
        <f t="shared" si="105"/>
        <v>2.7348402436725202E-2</v>
      </c>
      <c r="CT412">
        <v>367</v>
      </c>
      <c r="CU412">
        <v>11.115757355422566</v>
      </c>
      <c r="CV412">
        <v>-4.9099217388798522E-2</v>
      </c>
      <c r="CW412">
        <v>-0.58537990595772194</v>
      </c>
      <c r="CX412">
        <f t="shared" si="106"/>
        <v>11.164856572811365</v>
      </c>
      <c r="CY412" s="4">
        <f t="shared" si="107"/>
        <v>4.3976576921162455E-3</v>
      </c>
      <c r="DJ412">
        <v>368</v>
      </c>
      <c r="DK412">
        <v>65141.869049101217</v>
      </c>
      <c r="DL412">
        <v>-1314.3588516242962</v>
      </c>
      <c r="DM412">
        <v>-0.16702105685402907</v>
      </c>
      <c r="DN412">
        <f t="shared" si="100"/>
        <v>66456.227900725513</v>
      </c>
      <c r="DO412" s="4">
        <f t="shared" si="101"/>
        <v>1.9777813052942586E-2</v>
      </c>
      <c r="DZ412">
        <v>368</v>
      </c>
      <c r="EA412">
        <v>11.106622021422899</v>
      </c>
      <c r="EB412">
        <v>-4.2682450709751407E-2</v>
      </c>
      <c r="EC412">
        <v>-0.51074595586187987</v>
      </c>
      <c r="ED412">
        <f t="shared" si="102"/>
        <v>11.063939570713147</v>
      </c>
      <c r="EE412" s="4">
        <f t="shared" si="103"/>
        <v>3.8577986111506058E-3</v>
      </c>
      <c r="EP412">
        <v>370</v>
      </c>
      <c r="EQ412">
        <v>11.142957446370321</v>
      </c>
      <c r="ER412">
        <v>-8.1829453689154619E-2</v>
      </c>
      <c r="ES412">
        <v>-1.0432982148891852</v>
      </c>
      <c r="ET412">
        <f t="shared" si="96"/>
        <v>11.061127992681167</v>
      </c>
      <c r="EU412" s="4">
        <f t="shared" si="97"/>
        <v>7.3979302782952007E-3</v>
      </c>
      <c r="FF412">
        <v>370</v>
      </c>
      <c r="FG412">
        <v>11.130446787293483</v>
      </c>
      <c r="FH412">
        <v>-6.9318794612316381E-2</v>
      </c>
      <c r="FI412">
        <v>-1.5338319392360156</v>
      </c>
      <c r="FJ412">
        <f t="shared" si="98"/>
        <v>11.061127992681167</v>
      </c>
      <c r="FK412">
        <f t="shared" si="99"/>
        <v>6.2668829669254942E-3</v>
      </c>
    </row>
    <row r="413" spans="2:167" x14ac:dyDescent="0.2">
      <c r="B413" s="81">
        <v>44779</v>
      </c>
      <c r="C413">
        <v>7.2476710328803211</v>
      </c>
      <c r="D413">
        <v>6.0611103571211382</v>
      </c>
      <c r="E413">
        <v>7.2933301340169248</v>
      </c>
      <c r="F413">
        <v>7.2231269556653697</v>
      </c>
      <c r="G413">
        <v>0</v>
      </c>
      <c r="H413">
        <v>0</v>
      </c>
      <c r="I413">
        <v>1</v>
      </c>
      <c r="J413">
        <v>0</v>
      </c>
      <c r="K413">
        <v>0</v>
      </c>
      <c r="L413">
        <v>1</v>
      </c>
      <c r="M413">
        <v>1</v>
      </c>
      <c r="N413">
        <v>32</v>
      </c>
      <c r="O413">
        <v>11.761751789804102</v>
      </c>
      <c r="P413" s="74">
        <v>128251.92719787156</v>
      </c>
      <c r="V413" s="81">
        <v>44716</v>
      </c>
      <c r="W413" s="3">
        <v>574.74803438446008</v>
      </c>
      <c r="X413" s="3">
        <v>350.62451391673562</v>
      </c>
      <c r="Y413" s="3">
        <v>2082.460913506347</v>
      </c>
      <c r="Z413" s="3">
        <v>1130.4899596351206</v>
      </c>
      <c r="AG413">
        <v>371</v>
      </c>
      <c r="AH413">
        <v>81180.803405372833</v>
      </c>
      <c r="AI413">
        <v>-17573.229058683057</v>
      </c>
      <c r="AJ413">
        <v>-1.0188738645328739</v>
      </c>
      <c r="AK413">
        <f t="shared" si="94"/>
        <v>63607.574346689777</v>
      </c>
      <c r="AL413" s="4">
        <f t="shared" si="95"/>
        <v>0.27627573035407837</v>
      </c>
      <c r="AW413">
        <v>367</v>
      </c>
      <c r="AX413">
        <v>65301.334345881769</v>
      </c>
      <c r="AY413">
        <v>-1300.0686890818179</v>
      </c>
      <c r="AZ413">
        <v>-0.17335912883884061</v>
      </c>
      <c r="BA413">
        <f t="shared" si="108"/>
        <v>64001.265656799951</v>
      </c>
      <c r="BB413" s="4">
        <f t="shared" si="109"/>
        <v>2.0313171555907963E-2</v>
      </c>
      <c r="BN413">
        <v>367</v>
      </c>
      <c r="BO413">
        <v>11.109393121161704</v>
      </c>
      <c r="BP413">
        <v>-4.2734983127935777E-2</v>
      </c>
      <c r="BQ413">
        <v>-0.52862879086718095</v>
      </c>
      <c r="BR413">
        <f t="shared" si="110"/>
        <v>11.066658138033768</v>
      </c>
      <c r="BS413" s="4">
        <f t="shared" si="111"/>
        <v>3.8615978369354936E-3</v>
      </c>
      <c r="CD413">
        <v>368</v>
      </c>
      <c r="CE413">
        <v>65788.860064578272</v>
      </c>
      <c r="CF413">
        <v>-1961.3498671013513</v>
      </c>
      <c r="CG413">
        <v>-0.24822385032406608</v>
      </c>
      <c r="CH413">
        <f t="shared" si="104"/>
        <v>63827.51019747692</v>
      </c>
      <c r="CI413" s="4">
        <f t="shared" si="105"/>
        <v>3.0728910794626026E-2</v>
      </c>
      <c r="CT413">
        <v>368</v>
      </c>
      <c r="CU413">
        <v>11.116379552476364</v>
      </c>
      <c r="CV413">
        <v>-5.2439981763216181E-2</v>
      </c>
      <c r="CW413">
        <v>-0.62520979407666522</v>
      </c>
      <c r="CX413">
        <f t="shared" si="106"/>
        <v>11.16881953423958</v>
      </c>
      <c r="CY413" s="4">
        <f t="shared" si="107"/>
        <v>4.6952125605086619E-3</v>
      </c>
      <c r="DJ413">
        <v>369</v>
      </c>
      <c r="DK413">
        <v>65129.449177570299</v>
      </c>
      <c r="DL413">
        <v>-1412.4112134150273</v>
      </c>
      <c r="DM413">
        <v>-0.17948097909907115</v>
      </c>
      <c r="DN413">
        <f t="shared" si="100"/>
        <v>66541.860390985326</v>
      </c>
      <c r="DO413" s="4">
        <f t="shared" si="101"/>
        <v>2.1225905093666002E-2</v>
      </c>
      <c r="DZ413">
        <v>369</v>
      </c>
      <c r="EA413">
        <v>11.106479053165057</v>
      </c>
      <c r="EB413">
        <v>-4.4271775404290281E-2</v>
      </c>
      <c r="EC413">
        <v>-0.52976410376081706</v>
      </c>
      <c r="ED413">
        <f t="shared" si="102"/>
        <v>11.062207277760766</v>
      </c>
      <c r="EE413" s="4">
        <f t="shared" si="103"/>
        <v>4.0020742960849547E-3</v>
      </c>
      <c r="EP413">
        <v>371</v>
      </c>
      <c r="EQ413">
        <v>11.142639977060604</v>
      </c>
      <c r="ER413">
        <v>-8.215214132204629E-2</v>
      </c>
      <c r="ES413">
        <v>-1.0474123744758002</v>
      </c>
      <c r="ET413">
        <f t="shared" si="96"/>
        <v>11.060487835738558</v>
      </c>
      <c r="EU413" s="4">
        <f t="shared" si="97"/>
        <v>7.4275332645452547E-3</v>
      </c>
      <c r="FF413">
        <v>371</v>
      </c>
      <c r="FG413">
        <v>11.130414318743655</v>
      </c>
      <c r="FH413">
        <v>-6.992648300509785E-2</v>
      </c>
      <c r="FI413">
        <v>-1.5472783915461601</v>
      </c>
      <c r="FJ413">
        <f t="shared" si="98"/>
        <v>11.060487835738558</v>
      </c>
      <c r="FK413">
        <f t="shared" si="99"/>
        <v>6.322187958034904E-3</v>
      </c>
    </row>
    <row r="414" spans="2:167" x14ac:dyDescent="0.2">
      <c r="B414" s="81">
        <v>44786</v>
      </c>
      <c r="C414">
        <v>7.3397661201280116</v>
      </c>
      <c r="D414">
        <v>6.0700124752621418</v>
      </c>
      <c r="E414">
        <v>7.147397558468513</v>
      </c>
      <c r="F414">
        <v>7.2296225737906683</v>
      </c>
      <c r="G414">
        <v>0</v>
      </c>
      <c r="H414">
        <v>0</v>
      </c>
      <c r="I414">
        <v>1</v>
      </c>
      <c r="J414">
        <v>0</v>
      </c>
      <c r="K414">
        <v>0</v>
      </c>
      <c r="L414">
        <v>1</v>
      </c>
      <c r="M414">
        <v>1</v>
      </c>
      <c r="N414">
        <v>33</v>
      </c>
      <c r="O414">
        <v>11.762060628004582</v>
      </c>
      <c r="P414" s="74">
        <v>128291.54240930575</v>
      </c>
      <c r="V414" s="81">
        <v>44723</v>
      </c>
      <c r="W414" s="3">
        <v>632.22283782090096</v>
      </c>
      <c r="X414" s="3">
        <v>354.13075885035249</v>
      </c>
      <c r="Y414" s="3">
        <v>2130.7589218253743</v>
      </c>
      <c r="Z414" s="3">
        <v>1095.6366930687589</v>
      </c>
      <c r="AG414">
        <v>372</v>
      </c>
      <c r="AH414">
        <v>81156.413092289091</v>
      </c>
      <c r="AI414">
        <v>-17078.350909356799</v>
      </c>
      <c r="AJ414">
        <v>-0.99018144774406613</v>
      </c>
      <c r="AK414">
        <f t="shared" si="94"/>
        <v>64078.062182932292</v>
      </c>
      <c r="AL414" s="4">
        <f t="shared" si="95"/>
        <v>0.26652414769661614</v>
      </c>
      <c r="AW414">
        <v>368</v>
      </c>
      <c r="AX414">
        <v>65277.236955840068</v>
      </c>
      <c r="AY414">
        <v>-1449.7267583631474</v>
      </c>
      <c r="AZ414">
        <v>-0.19331545324862059</v>
      </c>
      <c r="BA414">
        <f t="shared" si="108"/>
        <v>63827.51019747692</v>
      </c>
      <c r="BB414" s="4">
        <f t="shared" si="109"/>
        <v>2.2713196141880131E-2</v>
      </c>
      <c r="BN414">
        <v>368</v>
      </c>
      <c r="BO414">
        <v>11.109135503896924</v>
      </c>
      <c r="BP414">
        <v>-4.5195933183777015E-2</v>
      </c>
      <c r="BQ414">
        <v>-0.55907057315382136</v>
      </c>
      <c r="BR414">
        <f t="shared" si="110"/>
        <v>11.063939570713147</v>
      </c>
      <c r="BS414" s="4">
        <f t="shared" si="111"/>
        <v>4.0849765036147815E-3</v>
      </c>
      <c r="CD414">
        <v>369</v>
      </c>
      <c r="CE414">
        <v>65827.300801390491</v>
      </c>
      <c r="CF414">
        <v>-2110.2628372352192</v>
      </c>
      <c r="CG414">
        <v>-0.26706992742118774</v>
      </c>
      <c r="CH414">
        <f t="shared" si="104"/>
        <v>63717.037964155272</v>
      </c>
      <c r="CI414" s="4">
        <f t="shared" si="105"/>
        <v>3.3119286530902001E-2</v>
      </c>
      <c r="CT414">
        <v>369</v>
      </c>
      <c r="CU414">
        <v>11.117018694731851</v>
      </c>
      <c r="CV414">
        <v>-5.481141697108427E-2</v>
      </c>
      <c r="CW414">
        <v>-0.65348296405357309</v>
      </c>
      <c r="CX414">
        <f t="shared" si="106"/>
        <v>11.171830111702935</v>
      </c>
      <c r="CY414" s="4">
        <f t="shared" si="107"/>
        <v>4.9062164768928183E-3</v>
      </c>
      <c r="DJ414">
        <v>370</v>
      </c>
      <c r="DK414">
        <v>65117.135008355188</v>
      </c>
      <c r="DL414">
        <v>-1468.8287953423132</v>
      </c>
      <c r="DM414">
        <v>-0.18665019635431246</v>
      </c>
      <c r="DN414">
        <f t="shared" si="100"/>
        <v>66585.963803697494</v>
      </c>
      <c r="DO414" s="4">
        <f t="shared" si="101"/>
        <v>2.2059135460929417E-2</v>
      </c>
      <c r="DZ414">
        <v>370</v>
      </c>
      <c r="EA414">
        <v>11.106337301673097</v>
      </c>
      <c r="EB414">
        <v>-4.5209308991930541E-2</v>
      </c>
      <c r="EC414">
        <v>-0.54098280091642681</v>
      </c>
      <c r="ED414">
        <f t="shared" si="102"/>
        <v>11.061127992681167</v>
      </c>
      <c r="EE414" s="4">
        <f t="shared" si="103"/>
        <v>4.087224107870757E-3</v>
      </c>
      <c r="EP414">
        <v>372</v>
      </c>
      <c r="EQ414">
        <v>11.14311170736762</v>
      </c>
      <c r="ER414">
        <v>-7.5254366673579653E-2</v>
      </c>
      <c r="ES414">
        <v>-0.95946805060446871</v>
      </c>
      <c r="ET414">
        <f t="shared" si="96"/>
        <v>11.06785734069404</v>
      </c>
      <c r="EU414" s="4">
        <f t="shared" si="97"/>
        <v>6.7993618238000007E-3</v>
      </c>
      <c r="FF414">
        <v>372</v>
      </c>
      <c r="FG414">
        <v>11.135939543719156</v>
      </c>
      <c r="FH414">
        <v>-6.8082203025115362E-2</v>
      </c>
      <c r="FI414">
        <v>-1.5064696101180988</v>
      </c>
      <c r="FJ414">
        <f t="shared" si="98"/>
        <v>11.06785734069404</v>
      </c>
      <c r="FK414">
        <f t="shared" si="99"/>
        <v>6.1513444679840877E-3</v>
      </c>
    </row>
    <row r="415" spans="2:167" x14ac:dyDescent="0.2">
      <c r="B415" s="81">
        <v>44793</v>
      </c>
      <c r="C415">
        <v>7.4321444913693817</v>
      </c>
      <c r="D415">
        <v>6.078923888132695</v>
      </c>
      <c r="E415">
        <v>6.9989690963292075</v>
      </c>
      <c r="F415">
        <v>7.2365428970375341</v>
      </c>
      <c r="G415">
        <v>0</v>
      </c>
      <c r="H415">
        <v>0</v>
      </c>
      <c r="I415">
        <v>1</v>
      </c>
      <c r="J415">
        <v>0</v>
      </c>
      <c r="K415">
        <v>0</v>
      </c>
      <c r="L415">
        <v>1</v>
      </c>
      <c r="M415">
        <v>1</v>
      </c>
      <c r="N415">
        <v>34</v>
      </c>
      <c r="O415">
        <v>11.762258230052037</v>
      </c>
      <c r="P415" s="74">
        <v>128316.89558559433</v>
      </c>
      <c r="V415" s="81">
        <v>44730</v>
      </c>
      <c r="W415" s="3">
        <v>695.44512160279066</v>
      </c>
      <c r="X415" s="3">
        <v>357.67206641830091</v>
      </c>
      <c r="Y415" s="3">
        <v>2165.8032106356095</v>
      </c>
      <c r="Z415" s="3">
        <v>1074.2823436855474</v>
      </c>
      <c r="AG415">
        <v>373</v>
      </c>
      <c r="AH415">
        <v>81132.022779205348</v>
      </c>
      <c r="AI415">
        <v>-16523.043613111295</v>
      </c>
      <c r="AJ415">
        <v>-0.95798542451807855</v>
      </c>
      <c r="AK415">
        <f t="shared" si="94"/>
        <v>64608.979166094054</v>
      </c>
      <c r="AL415" s="4">
        <f t="shared" si="95"/>
        <v>0.25573912212162564</v>
      </c>
      <c r="AW415">
        <v>369</v>
      </c>
      <c r="AX415">
        <v>65253.139565798367</v>
      </c>
      <c r="AY415">
        <v>-1536.1016016430949</v>
      </c>
      <c r="AZ415">
        <v>-0.20483320435697047</v>
      </c>
      <c r="BA415">
        <f t="shared" si="108"/>
        <v>63717.037964155272</v>
      </c>
      <c r="BB415" s="4">
        <f t="shared" si="109"/>
        <v>2.4108176568208427E-2</v>
      </c>
      <c r="BN415">
        <v>369</v>
      </c>
      <c r="BO415">
        <v>11.108877886632143</v>
      </c>
      <c r="BP415">
        <v>-4.6670608871377084E-2</v>
      </c>
      <c r="BQ415">
        <v>-0.57731220959775054</v>
      </c>
      <c r="BR415">
        <f t="shared" si="110"/>
        <v>11.062207277760766</v>
      </c>
      <c r="BS415" s="4">
        <f t="shared" si="111"/>
        <v>4.2189237373270625E-3</v>
      </c>
      <c r="CD415">
        <v>370</v>
      </c>
      <c r="CE415">
        <v>65866.920236878519</v>
      </c>
      <c r="CF415">
        <v>-2218.6140238656444</v>
      </c>
      <c r="CG415">
        <v>-0.28078260009816086</v>
      </c>
      <c r="CH415">
        <f t="shared" si="104"/>
        <v>63648.306213012875</v>
      </c>
      <c r="CI415" s="4">
        <f t="shared" si="105"/>
        <v>3.4857393006509411E-2</v>
      </c>
      <c r="CT415">
        <v>370</v>
      </c>
      <c r="CU415">
        <v>11.117674782189029</v>
      </c>
      <c r="CV415">
        <v>-5.6546789507862627E-2</v>
      </c>
      <c r="CW415">
        <v>-0.67417274825800899</v>
      </c>
      <c r="CX415">
        <f t="shared" si="106"/>
        <v>11.174221571696892</v>
      </c>
      <c r="CY415" s="4">
        <f t="shared" si="107"/>
        <v>5.0604678943443901E-3</v>
      </c>
      <c r="DJ415">
        <v>371</v>
      </c>
      <c r="DK415">
        <v>64829.565849598679</v>
      </c>
      <c r="DL415">
        <v>-1221.9915029089025</v>
      </c>
      <c r="DM415">
        <v>-0.15528355291270854</v>
      </c>
      <c r="DN415">
        <f t="shared" si="100"/>
        <v>66051.557352507574</v>
      </c>
      <c r="DO415" s="4">
        <f t="shared" si="101"/>
        <v>1.8500570643433946E-2</v>
      </c>
      <c r="DZ415">
        <v>371</v>
      </c>
      <c r="EA415">
        <v>11.104038546593261</v>
      </c>
      <c r="EB415">
        <v>-4.3550710854702857E-2</v>
      </c>
      <c r="EC415">
        <v>-0.52113571442297135</v>
      </c>
      <c r="ED415">
        <f t="shared" si="102"/>
        <v>11.060487835738558</v>
      </c>
      <c r="EE415" s="4">
        <f t="shared" si="103"/>
        <v>3.937503616611028E-3</v>
      </c>
      <c r="EP415">
        <v>373</v>
      </c>
      <c r="EQ415">
        <v>11.143774902361891</v>
      </c>
      <c r="ER415">
        <v>-6.7666225871134245E-2</v>
      </c>
      <c r="ES415">
        <v>-0.86272178875611016</v>
      </c>
      <c r="ET415">
        <f t="shared" si="96"/>
        <v>11.076108676490756</v>
      </c>
      <c r="EU415" s="4">
        <f t="shared" si="97"/>
        <v>6.1092056648701046E-3</v>
      </c>
      <c r="FF415">
        <v>373</v>
      </c>
      <c r="FG415">
        <v>11.14229930985038</v>
      </c>
      <c r="FH415">
        <v>-6.6190633359623163E-2</v>
      </c>
      <c r="FI415">
        <v>-1.4646144396055634</v>
      </c>
      <c r="FJ415">
        <f t="shared" si="98"/>
        <v>11.076108676490756</v>
      </c>
      <c r="FK415">
        <f t="shared" si="99"/>
        <v>5.9759826571685768E-3</v>
      </c>
    </row>
    <row r="416" spans="2:167" x14ac:dyDescent="0.2">
      <c r="B416" s="81">
        <v>44800</v>
      </c>
      <c r="C416">
        <v>7.5247819111517948</v>
      </c>
      <c r="D416">
        <v>6.0878445228476945</v>
      </c>
      <c r="E416">
        <v>6.8498269652307249</v>
      </c>
      <c r="F416">
        <v>7.2437637139640687</v>
      </c>
      <c r="G416">
        <v>0</v>
      </c>
      <c r="H416">
        <v>0</v>
      </c>
      <c r="I416">
        <v>1</v>
      </c>
      <c r="J416">
        <v>0</v>
      </c>
      <c r="K416">
        <v>0</v>
      </c>
      <c r="L416">
        <v>1</v>
      </c>
      <c r="M416">
        <v>1</v>
      </c>
      <c r="N416">
        <v>35</v>
      </c>
      <c r="O416">
        <v>11.762392236595071</v>
      </c>
      <c r="P416" s="74">
        <v>128334.09204137756</v>
      </c>
      <c r="V416" s="81">
        <v>44737</v>
      </c>
      <c r="W416" s="3">
        <v>764.98963376304971</v>
      </c>
      <c r="X416" s="3">
        <v>361.24878708042849</v>
      </c>
      <c r="Y416" s="3">
        <v>2194.3295925379566</v>
      </c>
      <c r="Z416" s="3">
        <v>1062.4076657026735</v>
      </c>
      <c r="AG416">
        <v>374</v>
      </c>
      <c r="AH416">
        <v>81107.632466121606</v>
      </c>
      <c r="AI416">
        <v>-15954.415520629722</v>
      </c>
      <c r="AJ416">
        <v>-0.92501707816955192</v>
      </c>
      <c r="AK416">
        <f t="shared" si="94"/>
        <v>65153.216945491884</v>
      </c>
      <c r="AL416" s="4">
        <f t="shared" si="95"/>
        <v>0.24487533031526923</v>
      </c>
      <c r="AW416">
        <v>370</v>
      </c>
      <c r="AX416">
        <v>65229.042175756666</v>
      </c>
      <c r="AY416">
        <v>-1580.7359627437909</v>
      </c>
      <c r="AZ416">
        <v>-0.21078502368903956</v>
      </c>
      <c r="BA416">
        <f t="shared" si="108"/>
        <v>63648.306213012875</v>
      </c>
      <c r="BB416" s="4">
        <f t="shared" si="109"/>
        <v>2.4835475706981341E-2</v>
      </c>
      <c r="BN416">
        <v>370</v>
      </c>
      <c r="BO416">
        <v>11.108620269367364</v>
      </c>
      <c r="BP416">
        <v>-4.7492276686197599E-2</v>
      </c>
      <c r="BQ416">
        <v>-0.58747618373909305</v>
      </c>
      <c r="BR416">
        <f t="shared" si="110"/>
        <v>11.061127992681167</v>
      </c>
      <c r="BS416" s="4">
        <f t="shared" si="111"/>
        <v>4.293619666784607E-3</v>
      </c>
      <c r="CD416">
        <v>371</v>
      </c>
      <c r="CE416">
        <v>65629.289941706913</v>
      </c>
      <c r="CF416">
        <v>-2021.7155950171364</v>
      </c>
      <c r="CG416">
        <v>-0.25586359561490296</v>
      </c>
      <c r="CH416">
        <f t="shared" si="104"/>
        <v>63607.574346689777</v>
      </c>
      <c r="CI416" s="4">
        <f t="shared" si="105"/>
        <v>3.1784195762565644E-2</v>
      </c>
      <c r="CT416">
        <v>371</v>
      </c>
      <c r="CU416">
        <v>11.116466094395847</v>
      </c>
      <c r="CV416">
        <v>-5.5978258657289004E-2</v>
      </c>
      <c r="CW416">
        <v>-0.6673945030324796</v>
      </c>
      <c r="CX416">
        <f t="shared" si="106"/>
        <v>11.172444353053136</v>
      </c>
      <c r="CY416" s="4">
        <f t="shared" si="107"/>
        <v>5.0103859897043584E-3</v>
      </c>
      <c r="DJ416">
        <v>372</v>
      </c>
      <c r="DK416">
        <v>64817.457777691692</v>
      </c>
      <c r="DL416">
        <v>-739.39559475940041</v>
      </c>
      <c r="DM416">
        <v>-9.3958079650251297E-2</v>
      </c>
      <c r="DN416">
        <f t="shared" si="100"/>
        <v>65556.853372451093</v>
      </c>
      <c r="DO416" s="4">
        <f t="shared" si="101"/>
        <v>1.127869256565197E-2</v>
      </c>
      <c r="DZ416">
        <v>372</v>
      </c>
      <c r="EA416">
        <v>11.103899167539133</v>
      </c>
      <c r="EB416">
        <v>-3.6041826845092828E-2</v>
      </c>
      <c r="EC416">
        <v>-0.43128304483228008</v>
      </c>
      <c r="ED416">
        <f t="shared" si="102"/>
        <v>11.06785734069404</v>
      </c>
      <c r="EE416" s="4">
        <f t="shared" si="103"/>
        <v>3.2564412185342394E-3</v>
      </c>
      <c r="EP416">
        <v>374</v>
      </c>
      <c r="EQ416">
        <v>11.144563909646262</v>
      </c>
      <c r="ER416">
        <v>-6.0066950791320295E-2</v>
      </c>
      <c r="ES416">
        <v>-0.76583356858860152</v>
      </c>
      <c r="ET416">
        <f t="shared" si="96"/>
        <v>11.084496958854942</v>
      </c>
      <c r="EU416" s="4">
        <f t="shared" si="97"/>
        <v>5.4190055727639779E-3</v>
      </c>
      <c r="FF416">
        <v>374</v>
      </c>
      <c r="FG416">
        <v>11.149014497763263</v>
      </c>
      <c r="FH416">
        <v>-6.4517538908321015E-2</v>
      </c>
      <c r="FI416">
        <v>-1.4275935173417214</v>
      </c>
      <c r="FJ416">
        <f t="shared" si="98"/>
        <v>11.084496958854942</v>
      </c>
      <c r="FK416">
        <f t="shared" si="99"/>
        <v>5.8205202408198277E-3</v>
      </c>
    </row>
    <row r="417" spans="2:167" x14ac:dyDescent="0.2">
      <c r="B417" s="81">
        <v>44807</v>
      </c>
      <c r="C417">
        <v>7.6176560944796368</v>
      </c>
      <c r="D417">
        <v>6.096774306924817</v>
      </c>
      <c r="E417">
        <v>6.7011071695278108</v>
      </c>
      <c r="F417">
        <v>7.2511984341930287</v>
      </c>
      <c r="G417">
        <v>0</v>
      </c>
      <c r="H417">
        <v>0</v>
      </c>
      <c r="I417">
        <v>1</v>
      </c>
      <c r="J417">
        <v>0</v>
      </c>
      <c r="K417">
        <v>0</v>
      </c>
      <c r="L417">
        <v>1</v>
      </c>
      <c r="M417">
        <v>1</v>
      </c>
      <c r="N417">
        <v>36</v>
      </c>
      <c r="O417">
        <v>11.7380803414468</v>
      </c>
      <c r="P417" s="74">
        <v>125251.66865420139</v>
      </c>
      <c r="V417" s="81">
        <v>44744</v>
      </c>
      <c r="W417" s="3">
        <v>841.48859713935281</v>
      </c>
      <c r="X417" s="3">
        <v>364.86127495102721</v>
      </c>
      <c r="Y417" s="3">
        <v>2219.7070633613316</v>
      </c>
      <c r="Z417" s="3">
        <v>1057.1994913658896</v>
      </c>
      <c r="AG417">
        <v>375</v>
      </c>
      <c r="AH417">
        <v>89928.076658905018</v>
      </c>
      <c r="AI417">
        <v>-17822.095474218164</v>
      </c>
      <c r="AJ417">
        <v>-1.0333028283676911</v>
      </c>
      <c r="AK417">
        <f t="shared" si="94"/>
        <v>72105.981184686854</v>
      </c>
      <c r="AL417" s="4">
        <f t="shared" si="95"/>
        <v>0.24716528617189168</v>
      </c>
      <c r="AW417">
        <v>371</v>
      </c>
      <c r="AX417">
        <v>64837.584103080299</v>
      </c>
      <c r="AY417">
        <v>-1230.0097563905219</v>
      </c>
      <c r="AZ417">
        <v>-0.16401704127012934</v>
      </c>
      <c r="BA417">
        <f t="shared" si="108"/>
        <v>63607.574346689777</v>
      </c>
      <c r="BB417" s="4">
        <f t="shared" si="109"/>
        <v>1.9337473076498999E-2</v>
      </c>
      <c r="BN417">
        <v>371</v>
      </c>
      <c r="BO417">
        <v>11.105209933363881</v>
      </c>
      <c r="BP417">
        <v>-4.4722097625323087E-2</v>
      </c>
      <c r="BQ417">
        <v>-0.55320926000937709</v>
      </c>
      <c r="BR417">
        <f t="shared" si="110"/>
        <v>11.060487835738558</v>
      </c>
      <c r="BS417" s="4">
        <f t="shared" si="111"/>
        <v>4.0434109498151986E-3</v>
      </c>
      <c r="CD417">
        <v>372</v>
      </c>
      <c r="CE417">
        <v>65671.266774546588</v>
      </c>
      <c r="CF417">
        <v>-1593.2045916142961</v>
      </c>
      <c r="CG417">
        <v>-0.20163224558652704</v>
      </c>
      <c r="CH417">
        <f t="shared" si="104"/>
        <v>64078.062182932292</v>
      </c>
      <c r="CI417" s="4">
        <f t="shared" si="105"/>
        <v>2.4863495201617677E-2</v>
      </c>
      <c r="CT417">
        <v>372</v>
      </c>
      <c r="CU417">
        <v>11.117156072256407</v>
      </c>
      <c r="CV417">
        <v>-4.9298731562366527E-2</v>
      </c>
      <c r="CW417">
        <v>-0.58775859128860297</v>
      </c>
      <c r="CX417">
        <f t="shared" si="106"/>
        <v>11.166454803818773</v>
      </c>
      <c r="CY417" s="4">
        <f t="shared" si="107"/>
        <v>4.4148955446008742E-3</v>
      </c>
      <c r="DJ417">
        <v>373</v>
      </c>
      <c r="DK417">
        <v>64805.450188867464</v>
      </c>
      <c r="DL417">
        <v>-196.47102277341037</v>
      </c>
      <c r="DM417">
        <v>-2.496639165495344E-2</v>
      </c>
      <c r="DN417">
        <f t="shared" si="100"/>
        <v>65001.921211640874</v>
      </c>
      <c r="DO417" s="4">
        <f t="shared" si="101"/>
        <v>3.0225417820146728E-3</v>
      </c>
      <c r="DZ417">
        <v>373</v>
      </c>
      <c r="EA417">
        <v>11.103760945170986</v>
      </c>
      <c r="EB417">
        <v>-2.7652268680229852E-2</v>
      </c>
      <c r="EC417">
        <v>-0.33089206837898033</v>
      </c>
      <c r="ED417">
        <f t="shared" si="102"/>
        <v>11.076108676490756</v>
      </c>
      <c r="EE417" s="4">
        <f t="shared" si="103"/>
        <v>2.496568920357589E-3</v>
      </c>
      <c r="EP417">
        <v>375</v>
      </c>
      <c r="EQ417">
        <v>11.145471333943663</v>
      </c>
      <c r="ER417">
        <v>4.0420942680427174E-2</v>
      </c>
      <c r="ES417">
        <v>0.51535352420685843</v>
      </c>
      <c r="ET417">
        <f t="shared" si="96"/>
        <v>11.18589227662409</v>
      </c>
      <c r="EU417" s="4">
        <f t="shared" si="97"/>
        <v>3.6135644507231247E-3</v>
      </c>
      <c r="FF417">
        <v>375</v>
      </c>
      <c r="FG417">
        <v>11.156028720943883</v>
      </c>
      <c r="FH417">
        <v>2.9863555680206488E-2</v>
      </c>
      <c r="FI417">
        <v>0.66079734619786956</v>
      </c>
      <c r="FJ417">
        <f t="shared" si="98"/>
        <v>11.18589227662409</v>
      </c>
      <c r="FK417">
        <f t="shared" si="99"/>
        <v>2.6697517678240445E-3</v>
      </c>
    </row>
    <row r="418" spans="2:167" x14ac:dyDescent="0.2">
      <c r="B418" s="81">
        <v>44814</v>
      </c>
      <c r="C418">
        <v>6.2450815717251063</v>
      </c>
      <c r="D418">
        <v>6.1057131682853356</v>
      </c>
      <c r="E418">
        <v>6.5535896841866039</v>
      </c>
      <c r="F418">
        <v>7.2587867461938851</v>
      </c>
      <c r="G418">
        <v>0</v>
      </c>
      <c r="H418">
        <v>0</v>
      </c>
      <c r="I418">
        <v>1</v>
      </c>
      <c r="J418">
        <v>0</v>
      </c>
      <c r="K418">
        <v>0</v>
      </c>
      <c r="L418">
        <v>1</v>
      </c>
      <c r="M418">
        <v>1</v>
      </c>
      <c r="N418">
        <v>37</v>
      </c>
      <c r="O418">
        <v>11.665139123691782</v>
      </c>
      <c r="P418" s="74">
        <v>116440.89959937912</v>
      </c>
      <c r="V418" s="81">
        <v>44751</v>
      </c>
      <c r="W418" s="3">
        <v>925.63745685328797</v>
      </c>
      <c r="X418" s="3">
        <v>368.50988770051686</v>
      </c>
      <c r="Y418" s="3">
        <v>2243.6212214439429</v>
      </c>
      <c r="Z418" s="3">
        <v>1056.6889105838809</v>
      </c>
      <c r="AG418">
        <v>376</v>
      </c>
      <c r="AH418">
        <v>89903.686345821276</v>
      </c>
      <c r="AI418">
        <v>-17242.488168369673</v>
      </c>
      <c r="AJ418">
        <v>-0.99969792094576537</v>
      </c>
      <c r="AK418">
        <f t="shared" si="94"/>
        <v>72661.198177451603</v>
      </c>
      <c r="AL418" s="4">
        <f t="shared" si="95"/>
        <v>0.23729980513479068</v>
      </c>
      <c r="AW418">
        <v>372</v>
      </c>
      <c r="AX418">
        <v>64813.486713038597</v>
      </c>
      <c r="AY418">
        <v>-735.42453010630561</v>
      </c>
      <c r="AZ418">
        <v>-9.806601523184541E-2</v>
      </c>
      <c r="BA418">
        <f t="shared" si="108"/>
        <v>64078.062182932292</v>
      </c>
      <c r="BB418" s="4">
        <f t="shared" si="109"/>
        <v>1.1477009526392823E-2</v>
      </c>
      <c r="BN418">
        <v>372</v>
      </c>
      <c r="BO418">
        <v>11.104952316099101</v>
      </c>
      <c r="BP418">
        <v>-3.7094975405061348E-2</v>
      </c>
      <c r="BQ418">
        <v>-0.45886228472164109</v>
      </c>
      <c r="BR418">
        <f t="shared" si="110"/>
        <v>11.06785734069404</v>
      </c>
      <c r="BS418" s="4">
        <f t="shared" si="111"/>
        <v>3.351595007343599E-3</v>
      </c>
      <c r="CD418">
        <v>373</v>
      </c>
      <c r="CE418">
        <v>65714.422306062086</v>
      </c>
      <c r="CF418">
        <v>-1105.4431399680325</v>
      </c>
      <c r="CG418">
        <v>-0.1399022974532933</v>
      </c>
      <c r="CH418">
        <f t="shared" si="104"/>
        <v>64608.979166094054</v>
      </c>
      <c r="CI418" s="4">
        <f t="shared" si="105"/>
        <v>1.7109744717157743E-2</v>
      </c>
      <c r="CT418">
        <v>373</v>
      </c>
      <c r="CU418">
        <v>11.117862995318657</v>
      </c>
      <c r="CV418">
        <v>-4.175431882790015E-2</v>
      </c>
      <c r="CW418">
        <v>-0.49781117762543298</v>
      </c>
      <c r="CX418">
        <f t="shared" si="106"/>
        <v>11.159617314146557</v>
      </c>
      <c r="CY418" s="4">
        <f t="shared" si="107"/>
        <v>3.7415547193513556E-3</v>
      </c>
      <c r="DJ418">
        <v>374</v>
      </c>
      <c r="DK418">
        <v>64793.541429055193</v>
      </c>
      <c r="DL418">
        <v>359.6755164366914</v>
      </c>
      <c r="DM418">
        <v>4.5705466817936122E-2</v>
      </c>
      <c r="DN418">
        <f t="shared" si="100"/>
        <v>64433.865912618501</v>
      </c>
      <c r="DO418" s="4">
        <f t="shared" si="101"/>
        <v>5.5820881044831711E-3</v>
      </c>
      <c r="DZ418">
        <v>374</v>
      </c>
      <c r="EA418">
        <v>11.103623860448398</v>
      </c>
      <c r="EB418">
        <v>-1.9126901593455869E-2</v>
      </c>
      <c r="EC418">
        <v>-0.22887597770466983</v>
      </c>
      <c r="ED418">
        <f t="shared" si="102"/>
        <v>11.084496958854942</v>
      </c>
      <c r="EE418" s="4">
        <f t="shared" si="103"/>
        <v>1.7255543182928285E-3</v>
      </c>
      <c r="EP418">
        <v>376</v>
      </c>
      <c r="EQ418">
        <v>11.14649922004325</v>
      </c>
      <c r="ER418">
        <v>4.7063575789369594E-2</v>
      </c>
      <c r="ES418">
        <v>0.60004487863101652</v>
      </c>
      <c r="ET418">
        <f t="shared" si="96"/>
        <v>11.193562795832619</v>
      </c>
      <c r="EU418" s="4">
        <f t="shared" si="97"/>
        <v>4.2045215315083982E-3</v>
      </c>
      <c r="FF418">
        <v>376</v>
      </c>
      <c r="FG418">
        <v>11.163327657066864</v>
      </c>
      <c r="FH418">
        <v>3.0235138765755565E-2</v>
      </c>
      <c r="FI418">
        <v>0.66901944538298408</v>
      </c>
      <c r="FJ418">
        <f t="shared" si="98"/>
        <v>11.193562795832619</v>
      </c>
      <c r="FK418">
        <f t="shared" si="99"/>
        <v>2.7011184300508996E-3</v>
      </c>
    </row>
    <row r="419" spans="2:167" x14ac:dyDescent="0.2">
      <c r="B419" s="81">
        <v>44821</v>
      </c>
      <c r="C419">
        <v>5.8400211878730159</v>
      </c>
      <c r="D419">
        <v>6.1146610352548629</v>
      </c>
      <c r="E419">
        <v>6.4078617755086205</v>
      </c>
      <c r="F419">
        <v>7.2664866630985854</v>
      </c>
      <c r="G419">
        <v>0</v>
      </c>
      <c r="H419">
        <v>0</v>
      </c>
      <c r="I419">
        <v>1</v>
      </c>
      <c r="J419">
        <v>0</v>
      </c>
      <c r="K419">
        <v>0</v>
      </c>
      <c r="L419">
        <v>1</v>
      </c>
      <c r="M419">
        <v>1</v>
      </c>
      <c r="N419">
        <v>38</v>
      </c>
      <c r="O419">
        <v>11.63761177588812</v>
      </c>
      <c r="P419" s="74">
        <v>113279.30525142414</v>
      </c>
      <c r="V419" s="81">
        <v>44758</v>
      </c>
      <c r="W419" s="3">
        <v>1018.2012025386168</v>
      </c>
      <c r="X419" s="3">
        <v>372.19498657751996</v>
      </c>
      <c r="Y419" s="3">
        <v>2085.5131470207571</v>
      </c>
      <c r="Z419" s="3">
        <v>1059.4979967027525</v>
      </c>
      <c r="AG419">
        <v>377</v>
      </c>
      <c r="AH419">
        <v>89879.296032737519</v>
      </c>
      <c r="AI419">
        <v>-16659.867487984637</v>
      </c>
      <c r="AJ419">
        <v>-0.96591830183317184</v>
      </c>
      <c r="AK419">
        <f t="shared" si="94"/>
        <v>73219.428544752882</v>
      </c>
      <c r="AL419" s="4">
        <f t="shared" si="95"/>
        <v>0.22753342683905078</v>
      </c>
      <c r="AW419">
        <v>373</v>
      </c>
      <c r="AX419">
        <v>64789.389322996911</v>
      </c>
      <c r="AY419">
        <v>-180.41015690285712</v>
      </c>
      <c r="AZ419">
        <v>-2.4056996293362439E-2</v>
      </c>
      <c r="BA419">
        <f t="shared" si="108"/>
        <v>64608.979166094054</v>
      </c>
      <c r="BB419" s="4">
        <f t="shared" si="109"/>
        <v>2.7923387620638032E-3</v>
      </c>
      <c r="BN419">
        <v>373</v>
      </c>
      <c r="BO419">
        <v>11.10469469883432</v>
      </c>
      <c r="BP419">
        <v>-2.858602234356411E-2</v>
      </c>
      <c r="BQ419">
        <v>-0.3536071228094676</v>
      </c>
      <c r="BR419">
        <f t="shared" si="110"/>
        <v>11.076108676490756</v>
      </c>
      <c r="BS419" s="4">
        <f t="shared" si="111"/>
        <v>2.5808723242521504E-3</v>
      </c>
      <c r="CD419">
        <v>374</v>
      </c>
      <c r="CE419">
        <v>65758.756536253393</v>
      </c>
      <c r="CF419">
        <v>-605.53959076150932</v>
      </c>
      <c r="CG419">
        <v>-7.6635673860993E-2</v>
      </c>
      <c r="CH419">
        <f t="shared" si="104"/>
        <v>65153.216945491884</v>
      </c>
      <c r="CI419" s="4">
        <f t="shared" si="105"/>
        <v>9.2940858356712064E-3</v>
      </c>
      <c r="CT419">
        <v>374</v>
      </c>
      <c r="CU419">
        <v>11.118586863582596</v>
      </c>
      <c r="CV419">
        <v>-3.4089904727654385E-2</v>
      </c>
      <c r="CW419">
        <v>-0.4064330611537339</v>
      </c>
      <c r="CX419">
        <f t="shared" si="106"/>
        <v>11.152676768310251</v>
      </c>
      <c r="CY419" s="4">
        <f t="shared" si="107"/>
        <v>3.0566567502896768E-3</v>
      </c>
      <c r="DJ419">
        <v>375</v>
      </c>
      <c r="DK419">
        <v>73686.52018294658</v>
      </c>
      <c r="DL419">
        <v>-1580.5389982597262</v>
      </c>
      <c r="DM419">
        <v>-0.20084567739024622</v>
      </c>
      <c r="DN419">
        <f t="shared" si="100"/>
        <v>75267.059181206307</v>
      </c>
      <c r="DO419" s="4">
        <f t="shared" si="101"/>
        <v>2.0999080015263523E-2</v>
      </c>
      <c r="DZ419">
        <v>375</v>
      </c>
      <c r="EA419">
        <v>11.205880695669762</v>
      </c>
      <c r="EB419">
        <v>-1.9988419045672501E-2</v>
      </c>
      <c r="EC419">
        <v>-0.23918505198009674</v>
      </c>
      <c r="ED419">
        <f t="shared" si="102"/>
        <v>11.18589227662409</v>
      </c>
      <c r="EE419" s="4">
        <f t="shared" si="103"/>
        <v>1.7869311228254578E-3</v>
      </c>
      <c r="EP419">
        <v>377</v>
      </c>
      <c r="EQ419">
        <v>11.147653299137007</v>
      </c>
      <c r="ER419">
        <v>5.356278287350591E-2</v>
      </c>
      <c r="ES419">
        <v>0.6829075991232253</v>
      </c>
      <c r="ET419">
        <f t="shared" si="96"/>
        <v>11.201216082010513</v>
      </c>
      <c r="EU419" s="4">
        <f t="shared" si="97"/>
        <v>4.781872118289847E-3</v>
      </c>
      <c r="FF419">
        <v>377</v>
      </c>
      <c r="FG419">
        <v>11.170901681843068</v>
      </c>
      <c r="FH419">
        <v>3.0314400167444688E-2</v>
      </c>
      <c r="FI419">
        <v>0.67077327953632337</v>
      </c>
      <c r="FJ419">
        <f t="shared" si="98"/>
        <v>11.201216082010513</v>
      </c>
      <c r="FK419">
        <f t="shared" si="99"/>
        <v>2.7063490200970697E-3</v>
      </c>
    </row>
    <row r="420" spans="2:167" x14ac:dyDescent="0.2">
      <c r="B420" s="81">
        <v>44828</v>
      </c>
      <c r="C420">
        <v>5.7453572524103764</v>
      </c>
      <c r="D420">
        <v>6.1236178365640308</v>
      </c>
      <c r="E420">
        <v>6.2644111475178956</v>
      </c>
      <c r="F420">
        <v>7.274268960846304</v>
      </c>
      <c r="G420">
        <v>0</v>
      </c>
      <c r="H420">
        <v>0</v>
      </c>
      <c r="I420">
        <v>1</v>
      </c>
      <c r="J420">
        <v>0</v>
      </c>
      <c r="K420">
        <v>0</v>
      </c>
      <c r="L420">
        <v>1</v>
      </c>
      <c r="M420">
        <v>1</v>
      </c>
      <c r="N420">
        <v>39</v>
      </c>
      <c r="O420">
        <v>11.627193871209526</v>
      </c>
      <c r="P420" s="74">
        <v>112105.29821213512</v>
      </c>
      <c r="V420" s="81">
        <v>44765</v>
      </c>
      <c r="W420" s="3">
        <v>1120.0213227924787</v>
      </c>
      <c r="X420" s="3">
        <v>375.91693644329501</v>
      </c>
      <c r="Y420" s="3">
        <v>1861.903729364346</v>
      </c>
      <c r="Z420" s="3">
        <v>1064.6625145789033</v>
      </c>
      <c r="AG420">
        <v>378</v>
      </c>
      <c r="AH420">
        <v>89854.905719653776</v>
      </c>
      <c r="AI420">
        <v>-16069.981418713374</v>
      </c>
      <c r="AJ420">
        <v>-0.93171744455045469</v>
      </c>
      <c r="AK420">
        <f t="shared" si="94"/>
        <v>73784.924300940402</v>
      </c>
      <c r="AL420" s="4">
        <f t="shared" si="95"/>
        <v>0.21779491638657897</v>
      </c>
      <c r="AW420">
        <v>374</v>
      </c>
      <c r="AX420">
        <v>64765.29193295521</v>
      </c>
      <c r="AY420">
        <v>387.92501253667433</v>
      </c>
      <c r="AZ420">
        <v>5.1728299275979168E-2</v>
      </c>
      <c r="BA420">
        <f t="shared" si="108"/>
        <v>65153.216945491884</v>
      </c>
      <c r="BB420" s="4">
        <f t="shared" si="109"/>
        <v>5.954042343929356E-3</v>
      </c>
      <c r="BN420">
        <v>374</v>
      </c>
      <c r="BO420">
        <v>11.104437081569541</v>
      </c>
      <c r="BP420">
        <v>-1.994012271459944E-2</v>
      </c>
      <c r="BQ420">
        <v>-0.24665794131251989</v>
      </c>
      <c r="BR420">
        <f t="shared" si="110"/>
        <v>11.084496958854942</v>
      </c>
      <c r="BS420" s="4">
        <f t="shared" si="111"/>
        <v>1.7989199499639998E-3</v>
      </c>
      <c r="CD420">
        <v>375</v>
      </c>
      <c r="CE420">
        <v>74562.622745681336</v>
      </c>
      <c r="CF420">
        <v>-2456.6415609944816</v>
      </c>
      <c r="CG420">
        <v>-0.31090680829799316</v>
      </c>
      <c r="CH420">
        <f t="shared" si="104"/>
        <v>72105.981184686854</v>
      </c>
      <c r="CI420" s="4">
        <f t="shared" si="105"/>
        <v>3.4069872160843687E-2</v>
      </c>
      <c r="CT420">
        <v>375</v>
      </c>
      <c r="CU420">
        <v>11.219652781788351</v>
      </c>
      <c r="CV420">
        <v>-3.3760505164261545E-2</v>
      </c>
      <c r="CW420">
        <v>-0.40250583184752087</v>
      </c>
      <c r="CX420">
        <f t="shared" si="106"/>
        <v>11.253413286952613</v>
      </c>
      <c r="CY420" s="4">
        <f t="shared" si="107"/>
        <v>3.0000235753719286E-3</v>
      </c>
      <c r="DJ420">
        <v>376</v>
      </c>
      <c r="DK420">
        <v>73674.804279668999</v>
      </c>
      <c r="DL420">
        <v>-1013.6061022173963</v>
      </c>
      <c r="DM420">
        <v>-0.12880315160264494</v>
      </c>
      <c r="DN420">
        <f t="shared" si="100"/>
        <v>74688.410381886395</v>
      </c>
      <c r="DO420" s="4">
        <f t="shared" si="101"/>
        <v>1.3571129671052931E-2</v>
      </c>
      <c r="DZ420">
        <v>376</v>
      </c>
      <c r="EA420">
        <v>11.205745830967139</v>
      </c>
      <c r="EB420">
        <v>-1.2183035134519571E-2</v>
      </c>
      <c r="EC420">
        <v>-0.14578441072638459</v>
      </c>
      <c r="ED420">
        <f t="shared" si="102"/>
        <v>11.193562795832619</v>
      </c>
      <c r="EE420" s="4">
        <f t="shared" si="103"/>
        <v>1.0883965504758979E-3</v>
      </c>
      <c r="EP420">
        <v>378</v>
      </c>
      <c r="EQ420">
        <v>11.148959870884166</v>
      </c>
      <c r="ER420">
        <v>5.9949841071818E-2</v>
      </c>
      <c r="ES420">
        <v>0.76434045876329293</v>
      </c>
      <c r="ET420">
        <f t="shared" si="96"/>
        <v>11.208909711955984</v>
      </c>
      <c r="EU420" s="4">
        <f t="shared" si="97"/>
        <v>5.3484096680583033E-3</v>
      </c>
      <c r="FF420">
        <v>378</v>
      </c>
      <c r="FG420">
        <v>11.178754880659469</v>
      </c>
      <c r="FH420">
        <v>3.0154831296515638E-2</v>
      </c>
      <c r="FI420">
        <v>0.66724246466702786</v>
      </c>
      <c r="FJ420">
        <f t="shared" si="98"/>
        <v>11.208909711955984</v>
      </c>
      <c r="FK420">
        <f t="shared" si="99"/>
        <v>2.690255526311447E-3</v>
      </c>
    </row>
    <row r="421" spans="2:167" x14ac:dyDescent="0.2">
      <c r="B421" s="81">
        <v>44835</v>
      </c>
      <c r="C421">
        <v>5.8694751871219406</v>
      </c>
      <c r="D421">
        <v>6.1325835013491083</v>
      </c>
      <c r="E421">
        <v>6.1236788783969587</v>
      </c>
      <c r="F421">
        <v>7.2821132970300484</v>
      </c>
      <c r="G421">
        <v>0</v>
      </c>
      <c r="H421">
        <v>0</v>
      </c>
      <c r="I421">
        <v>1</v>
      </c>
      <c r="J421">
        <v>0</v>
      </c>
      <c r="K421">
        <v>0</v>
      </c>
      <c r="L421">
        <v>1</v>
      </c>
      <c r="M421">
        <v>1</v>
      </c>
      <c r="N421">
        <v>40</v>
      </c>
      <c r="O421">
        <v>11.558879318325342</v>
      </c>
      <c r="P421" s="74">
        <v>104702.60931007878</v>
      </c>
      <c r="V421" s="81">
        <v>44772</v>
      </c>
      <c r="W421" s="3">
        <v>1232.0234550717266</v>
      </c>
      <c r="X421" s="3">
        <v>379.67610580772794</v>
      </c>
      <c r="Y421" s="3">
        <v>1627.2269471580453</v>
      </c>
      <c r="Z421" s="3">
        <v>1071.5078162610785</v>
      </c>
      <c r="AG421">
        <v>379</v>
      </c>
      <c r="AH421">
        <v>86392.098883074083</v>
      </c>
      <c r="AI421">
        <v>8011.2106403628859</v>
      </c>
      <c r="AJ421">
        <v>0.46447998358618708</v>
      </c>
      <c r="AK421">
        <f t="shared" si="94"/>
        <v>94403.309523436968</v>
      </c>
      <c r="AL421" s="4">
        <f t="shared" si="95"/>
        <v>8.4861544375983852E-2</v>
      </c>
      <c r="AW421">
        <v>375</v>
      </c>
      <c r="AX421">
        <v>73583.66474136991</v>
      </c>
      <c r="AY421">
        <v>-1477.6835566830559</v>
      </c>
      <c r="AZ421">
        <v>-0.19704338412070815</v>
      </c>
      <c r="BA421">
        <f t="shared" si="108"/>
        <v>72105.981184686854</v>
      </c>
      <c r="BB421" s="4">
        <f t="shared" si="109"/>
        <v>2.0493217516841328E-2</v>
      </c>
      <c r="BN421">
        <v>375</v>
      </c>
      <c r="BO421">
        <v>11.20569527974078</v>
      </c>
      <c r="BP421">
        <v>-1.9803003116690476E-2</v>
      </c>
      <c r="BQ421">
        <v>-0.24496178135312996</v>
      </c>
      <c r="BR421">
        <f t="shared" si="110"/>
        <v>11.18589227662409</v>
      </c>
      <c r="BS421" s="4">
        <f t="shared" si="111"/>
        <v>1.7703552498958123E-3</v>
      </c>
      <c r="CD421">
        <v>376</v>
      </c>
      <c r="CE421">
        <v>74609.314373224275</v>
      </c>
      <c r="CF421">
        <v>-1948.1161957726727</v>
      </c>
      <c r="CG421">
        <v>-0.24654902784276012</v>
      </c>
      <c r="CH421">
        <f t="shared" si="104"/>
        <v>72661.198177451603</v>
      </c>
      <c r="CI421" s="4">
        <f t="shared" si="105"/>
        <v>2.6810956117390542E-2</v>
      </c>
      <c r="CT421">
        <v>376</v>
      </c>
      <c r="CU421">
        <v>11.220410540455674</v>
      </c>
      <c r="CV421">
        <v>-2.6847744623054837E-2</v>
      </c>
      <c r="CW421">
        <v>-0.32008922053014732</v>
      </c>
      <c r="CX421">
        <f t="shared" si="106"/>
        <v>11.247258285078729</v>
      </c>
      <c r="CY421" s="4">
        <f t="shared" si="107"/>
        <v>2.3870479313765403E-3</v>
      </c>
      <c r="DJ421">
        <v>377</v>
      </c>
      <c r="DK421">
        <v>73663.182481048148</v>
      </c>
      <c r="DL421">
        <v>-443.75393629526661</v>
      </c>
      <c r="DM421">
        <v>-5.6389662025387817E-2</v>
      </c>
      <c r="DN421">
        <f t="shared" si="100"/>
        <v>74106.936417343415</v>
      </c>
      <c r="DO421" s="4">
        <f t="shared" si="101"/>
        <v>5.988021604296327E-3</v>
      </c>
      <c r="DZ421">
        <v>377</v>
      </c>
      <c r="EA421">
        <v>11.205612049526835</v>
      </c>
      <c r="EB421">
        <v>-4.3959675163218748E-3</v>
      </c>
      <c r="EC421">
        <v>-5.2602945560214456E-2</v>
      </c>
      <c r="ED421">
        <f t="shared" si="102"/>
        <v>11.201216082010513</v>
      </c>
      <c r="EE421" s="4">
        <f t="shared" si="103"/>
        <v>3.9245448745354799E-4</v>
      </c>
      <c r="EP421">
        <v>379</v>
      </c>
      <c r="EQ421">
        <v>11.422695924463442</v>
      </c>
      <c r="ER421">
        <v>3.2635485566599343E-2</v>
      </c>
      <c r="ES421">
        <v>0.41609154526455711</v>
      </c>
      <c r="ET421">
        <f t="shared" si="96"/>
        <v>11.455331410030041</v>
      </c>
      <c r="EU421" s="4">
        <f t="shared" si="97"/>
        <v>2.8489342122415082E-3</v>
      </c>
      <c r="FF421">
        <v>379</v>
      </c>
      <c r="FG421">
        <v>11.450588254536996</v>
      </c>
      <c r="FH421">
        <v>4.7431554930454922E-3</v>
      </c>
      <c r="FI421">
        <v>0.10495282597864573</v>
      </c>
      <c r="FJ421">
        <f t="shared" si="98"/>
        <v>11.455331410030041</v>
      </c>
      <c r="FK421">
        <f t="shared" si="99"/>
        <v>4.1405659280119013E-4</v>
      </c>
    </row>
    <row r="422" spans="2:167" x14ac:dyDescent="0.2">
      <c r="B422" s="81">
        <v>44842</v>
      </c>
      <c r="C422">
        <v>5.8002472714010134</v>
      </c>
      <c r="D422">
        <v>5.3198788046122685</v>
      </c>
      <c r="E422">
        <v>5.9694318700568347</v>
      </c>
      <c r="F422">
        <v>7.2900055063885825</v>
      </c>
      <c r="G422">
        <v>0</v>
      </c>
      <c r="H422">
        <v>0</v>
      </c>
      <c r="I422">
        <v>1</v>
      </c>
      <c r="J422">
        <v>0</v>
      </c>
      <c r="K422">
        <v>0</v>
      </c>
      <c r="L422">
        <v>1</v>
      </c>
      <c r="M422">
        <v>1</v>
      </c>
      <c r="N422">
        <v>41</v>
      </c>
      <c r="O422">
        <v>11.482201405546908</v>
      </c>
      <c r="P422" s="74">
        <v>96974.312763761933</v>
      </c>
      <c r="V422" s="81">
        <v>44779</v>
      </c>
      <c r="W422" s="3">
        <v>1355.2258005788995</v>
      </c>
      <c r="X422" s="3">
        <v>383.4728668658052</v>
      </c>
      <c r="Y422" s="3">
        <v>1405.4472936835141</v>
      </c>
      <c r="Z422" s="3">
        <v>1079.5619679991596</v>
      </c>
      <c r="AG422">
        <v>380</v>
      </c>
      <c r="AH422">
        <v>86367.70856999034</v>
      </c>
      <c r="AI422">
        <v>9705.5261632103939</v>
      </c>
      <c r="AJ422">
        <v>0.56271428069441853</v>
      </c>
      <c r="AK422">
        <f t="shared" si="94"/>
        <v>96073.234733200734</v>
      </c>
      <c r="AL422" s="4">
        <f t="shared" si="95"/>
        <v>0.10102216491578568</v>
      </c>
      <c r="AW422">
        <v>376</v>
      </c>
      <c r="AX422">
        <v>73559.567351328209</v>
      </c>
      <c r="AY422">
        <v>-898.36917387660651</v>
      </c>
      <c r="AZ422">
        <v>-0.11979405293493392</v>
      </c>
      <c r="BA422">
        <f t="shared" si="108"/>
        <v>72661.198177451603</v>
      </c>
      <c r="BB422" s="4">
        <f t="shared" si="109"/>
        <v>1.2363808971091128E-2</v>
      </c>
      <c r="BN422">
        <v>376</v>
      </c>
      <c r="BO422">
        <v>11.205437662476001</v>
      </c>
      <c r="BP422">
        <v>-1.1874866643381665E-2</v>
      </c>
      <c r="BQ422">
        <v>-0.14689128053724085</v>
      </c>
      <c r="BR422">
        <f t="shared" si="110"/>
        <v>11.193562795832619</v>
      </c>
      <c r="BS422" s="4">
        <f t="shared" si="111"/>
        <v>1.0608656832481161E-3</v>
      </c>
      <c r="CD422">
        <v>377</v>
      </c>
      <c r="CE422">
        <v>74657.184699443053</v>
      </c>
      <c r="CF422">
        <v>-1437.7561546901707</v>
      </c>
      <c r="CG422">
        <v>-0.18195905510308219</v>
      </c>
      <c r="CH422">
        <f t="shared" si="104"/>
        <v>73219.428544752882</v>
      </c>
      <c r="CI422" s="4">
        <f t="shared" si="105"/>
        <v>1.9636265718891689E-2</v>
      </c>
      <c r="CT422">
        <v>377</v>
      </c>
      <c r="CU422">
        <v>11.221185244324687</v>
      </c>
      <c r="CV422">
        <v>-1.9969162314174227E-2</v>
      </c>
      <c r="CW422">
        <v>-0.23808009534980171</v>
      </c>
      <c r="CX422">
        <f t="shared" si="106"/>
        <v>11.241154406638861</v>
      </c>
      <c r="CY422" s="4">
        <f t="shared" si="107"/>
        <v>1.7764334152710092E-3</v>
      </c>
      <c r="DJ422">
        <v>378</v>
      </c>
      <c r="DK422">
        <v>73651.653287384252</v>
      </c>
      <c r="DL422">
        <v>133.27101355615014</v>
      </c>
      <c r="DM422">
        <v>1.6935303098273263E-2</v>
      </c>
      <c r="DN422">
        <f t="shared" si="100"/>
        <v>73518.382273828101</v>
      </c>
      <c r="DO422" s="4">
        <f t="shared" si="101"/>
        <v>1.8127576999690518E-3</v>
      </c>
      <c r="DZ422">
        <v>378</v>
      </c>
      <c r="EA422">
        <v>11.205479334085426</v>
      </c>
      <c r="EB422">
        <v>3.430377870557777E-3</v>
      </c>
      <c r="EC422">
        <v>4.1048524518419727E-2</v>
      </c>
      <c r="ED422">
        <f t="shared" si="102"/>
        <v>11.208909711955984</v>
      </c>
      <c r="EE422" s="4">
        <f t="shared" si="103"/>
        <v>3.0604028034044779E-4</v>
      </c>
      <c r="EP422">
        <v>380</v>
      </c>
      <c r="EQ422">
        <v>11.429927365728055</v>
      </c>
      <c r="ER422">
        <v>4.2938675694927042E-2</v>
      </c>
      <c r="ES422">
        <v>0.54745377956935293</v>
      </c>
      <c r="ET422">
        <f t="shared" si="96"/>
        <v>11.472866041422982</v>
      </c>
      <c r="EU422" s="4">
        <f t="shared" si="97"/>
        <v>3.7426285236745733E-3</v>
      </c>
      <c r="FF422">
        <v>380</v>
      </c>
      <c r="FG422">
        <v>11.474353920085694</v>
      </c>
      <c r="FH422">
        <v>-1.4878786627114948E-3</v>
      </c>
      <c r="FI422">
        <v>-3.2922612508457759E-2</v>
      </c>
      <c r="FJ422">
        <f t="shared" si="98"/>
        <v>11.472866041422982</v>
      </c>
      <c r="FK422">
        <f t="shared" si="99"/>
        <v>1.2968674586973152E-4</v>
      </c>
    </row>
    <row r="423" spans="2:167" x14ac:dyDescent="0.2">
      <c r="B423" s="81">
        <v>44849</v>
      </c>
      <c r="C423">
        <v>5.7136663754242107</v>
      </c>
      <c r="D423">
        <v>5.1924407156545458</v>
      </c>
      <c r="E423">
        <v>5.8859913706845406</v>
      </c>
      <c r="F423">
        <v>7.2979357180760864</v>
      </c>
      <c r="G423">
        <v>0</v>
      </c>
      <c r="H423">
        <v>0</v>
      </c>
      <c r="I423">
        <v>1</v>
      </c>
      <c r="J423">
        <v>0</v>
      </c>
      <c r="K423">
        <v>0</v>
      </c>
      <c r="L423">
        <v>1</v>
      </c>
      <c r="M423">
        <v>1</v>
      </c>
      <c r="N423">
        <v>42</v>
      </c>
      <c r="O423">
        <v>11.460400903353159</v>
      </c>
      <c r="P423" s="74">
        <v>94883.101594552034</v>
      </c>
      <c r="V423" s="81">
        <v>44786</v>
      </c>
      <c r="W423" s="3">
        <v>1490.7483806367893</v>
      </c>
      <c r="X423" s="3">
        <v>387.30759553446325</v>
      </c>
      <c r="Y423" s="3">
        <v>1205.7823939305749</v>
      </c>
      <c r="Z423" s="3">
        <v>1088.4949391819803</v>
      </c>
      <c r="AG423">
        <v>381</v>
      </c>
      <c r="AH423">
        <v>86343.318256906598</v>
      </c>
      <c r="AI423">
        <v>9754.8321930609964</v>
      </c>
      <c r="AJ423">
        <v>0.56557298270136891</v>
      </c>
      <c r="AK423">
        <f t="shared" si="94"/>
        <v>96098.150449967594</v>
      </c>
      <c r="AL423" s="4">
        <f t="shared" si="95"/>
        <v>0.10150905243633944</v>
      </c>
      <c r="AW423">
        <v>377</v>
      </c>
      <c r="AX423">
        <v>73535.469961286508</v>
      </c>
      <c r="AY423">
        <v>-316.04141653362603</v>
      </c>
      <c r="AZ423">
        <v>-4.2142899915509409E-2</v>
      </c>
      <c r="BA423">
        <f t="shared" si="108"/>
        <v>73219.428544752882</v>
      </c>
      <c r="BB423" s="4">
        <f t="shared" si="109"/>
        <v>4.3163600538135378E-3</v>
      </c>
      <c r="BN423">
        <v>377</v>
      </c>
      <c r="BO423">
        <v>11.20518004521122</v>
      </c>
      <c r="BP423">
        <v>-3.9639632007073544E-3</v>
      </c>
      <c r="BQ423">
        <v>-4.9033951120531216E-2</v>
      </c>
      <c r="BR423">
        <f t="shared" si="110"/>
        <v>11.201216082010513</v>
      </c>
      <c r="BS423" s="4">
        <f t="shared" si="111"/>
        <v>3.5388686118408138E-4</v>
      </c>
      <c r="CD423">
        <v>378</v>
      </c>
      <c r="CE423">
        <v>74706.233724337639</v>
      </c>
      <c r="CF423">
        <v>-921.30942339723697</v>
      </c>
      <c r="CG423">
        <v>-0.11659876509104733</v>
      </c>
      <c r="CH423">
        <f t="shared" si="104"/>
        <v>73784.924300940402</v>
      </c>
      <c r="CI423" s="4">
        <f t="shared" si="105"/>
        <v>1.2486418223315771E-2</v>
      </c>
      <c r="CT423">
        <v>378</v>
      </c>
      <c r="CU423">
        <v>11.221976893395393</v>
      </c>
      <c r="CV423">
        <v>-1.306718143940877E-2</v>
      </c>
      <c r="CW423">
        <v>-0.15579200339512328</v>
      </c>
      <c r="CX423">
        <f t="shared" si="106"/>
        <v>11.235044074834802</v>
      </c>
      <c r="CY423" s="4">
        <f t="shared" si="107"/>
        <v>1.1630734470083428E-3</v>
      </c>
      <c r="DJ423">
        <v>379</v>
      </c>
      <c r="DK423">
        <v>98126.676550815202</v>
      </c>
      <c r="DL423">
        <v>-3723.3670273782336</v>
      </c>
      <c r="DM423">
        <v>-0.47314376526595575</v>
      </c>
      <c r="DN423">
        <f t="shared" si="100"/>
        <v>101850.04357819344</v>
      </c>
      <c r="DO423" s="4">
        <f t="shared" si="101"/>
        <v>3.6557343488220401E-2</v>
      </c>
      <c r="DZ423">
        <v>379</v>
      </c>
      <c r="EA423">
        <v>11.487944552887509</v>
      </c>
      <c r="EB423">
        <v>-3.2613142857467636E-2</v>
      </c>
      <c r="EC423">
        <v>-0.3902547896246224</v>
      </c>
      <c r="ED423">
        <f t="shared" si="102"/>
        <v>11.455331410030041</v>
      </c>
      <c r="EE423" s="4">
        <f t="shared" si="103"/>
        <v>2.8469837920980855E-3</v>
      </c>
      <c r="EP423">
        <v>381</v>
      </c>
      <c r="EQ423">
        <v>11.431587486085855</v>
      </c>
      <c r="ER423">
        <v>4.1537862589168029E-2</v>
      </c>
      <c r="ES423">
        <v>0.52959388014752096</v>
      </c>
      <c r="ET423">
        <f t="shared" si="96"/>
        <v>11.473125348675023</v>
      </c>
      <c r="EU423" s="4">
        <f t="shared" si="97"/>
        <v>3.6204487728328568E-3</v>
      </c>
      <c r="FF423">
        <v>381</v>
      </c>
      <c r="FG423">
        <v>11.470938429771234</v>
      </c>
      <c r="FH423">
        <v>2.1869189037886372E-3</v>
      </c>
      <c r="FI423">
        <v>4.8390426895190582E-2</v>
      </c>
      <c r="FJ423">
        <f t="shared" si="98"/>
        <v>11.473125348675023</v>
      </c>
      <c r="FK423">
        <f t="shared" si="99"/>
        <v>1.9061230809625855E-4</v>
      </c>
    </row>
    <row r="424" spans="2:167" x14ac:dyDescent="0.2">
      <c r="B424" s="81">
        <v>44856</v>
      </c>
      <c r="C424">
        <v>5.6265769336523652</v>
      </c>
      <c r="D424">
        <v>5.1854186544409728</v>
      </c>
      <c r="E424">
        <v>5.8453272621103567</v>
      </c>
      <c r="F424">
        <v>7.305897045910366</v>
      </c>
      <c r="G424">
        <v>0</v>
      </c>
      <c r="H424">
        <v>0</v>
      </c>
      <c r="I424">
        <v>1</v>
      </c>
      <c r="J424">
        <v>0</v>
      </c>
      <c r="K424">
        <v>0</v>
      </c>
      <c r="L424">
        <v>1</v>
      </c>
      <c r="M424">
        <v>1</v>
      </c>
      <c r="N424">
        <v>43</v>
      </c>
      <c r="O424">
        <v>11.451717350233041</v>
      </c>
      <c r="P424" s="74">
        <v>94062.746096765841</v>
      </c>
      <c r="V424" s="81">
        <v>44793</v>
      </c>
      <c r="W424" s="3">
        <v>1639.8232187004685</v>
      </c>
      <c r="X424" s="3">
        <v>391.18067148980788</v>
      </c>
      <c r="Y424" s="3">
        <v>1030.4911319907824</v>
      </c>
      <c r="Z424" s="3">
        <v>1098.0760346257807</v>
      </c>
      <c r="AG424">
        <v>382</v>
      </c>
      <c r="AH424">
        <v>86318.927943822855</v>
      </c>
      <c r="AI424">
        <v>10365.443723035423</v>
      </c>
      <c r="AJ424">
        <v>0.60097547630091441</v>
      </c>
      <c r="AK424">
        <f t="shared" si="94"/>
        <v>96684.371666858278</v>
      </c>
      <c r="AL424" s="4">
        <f t="shared" si="95"/>
        <v>0.10720909226934054</v>
      </c>
      <c r="AW424">
        <v>378</v>
      </c>
      <c r="AX424">
        <v>73511.372571244807</v>
      </c>
      <c r="AY424">
        <v>273.55172969559499</v>
      </c>
      <c r="AZ424">
        <v>3.6477064597162892E-2</v>
      </c>
      <c r="BA424">
        <f t="shared" si="108"/>
        <v>73784.924300940402</v>
      </c>
      <c r="BB424" s="4">
        <f t="shared" si="109"/>
        <v>3.7074203475479951E-3</v>
      </c>
      <c r="BN424">
        <v>378</v>
      </c>
      <c r="BO424">
        <v>11.204922427946441</v>
      </c>
      <c r="BP424">
        <v>3.9872840095434015E-3</v>
      </c>
      <c r="BQ424">
        <v>4.9322427915763301E-2</v>
      </c>
      <c r="BR424">
        <f t="shared" si="110"/>
        <v>11.208909711955984</v>
      </c>
      <c r="BS424" s="4">
        <f t="shared" si="111"/>
        <v>3.5572451844182178E-4</v>
      </c>
      <c r="CD424">
        <v>379</v>
      </c>
      <c r="CE424">
        <v>96041.203836857239</v>
      </c>
      <c r="CF424">
        <v>-1637.8943134202709</v>
      </c>
      <c r="CG424">
        <v>-0.2072880722203467</v>
      </c>
      <c r="CH424">
        <f t="shared" si="104"/>
        <v>94403.309523436968</v>
      </c>
      <c r="CI424" s="4">
        <f t="shared" si="105"/>
        <v>1.7349967090016481E-2</v>
      </c>
      <c r="CT424">
        <v>379</v>
      </c>
      <c r="CU424">
        <v>11.46622634147128</v>
      </c>
      <c r="CV424">
        <v>-1.0894931441239208E-2</v>
      </c>
      <c r="CW424">
        <v>-0.12989359671430192</v>
      </c>
      <c r="CX424">
        <f t="shared" si="106"/>
        <v>11.47712127291252</v>
      </c>
      <c r="CY424" s="4">
        <f t="shared" si="107"/>
        <v>9.4927387993648255E-4</v>
      </c>
      <c r="DJ424">
        <v>380</v>
      </c>
      <c r="DK424">
        <v>97123.757632907116</v>
      </c>
      <c r="DL424">
        <v>-1050.5228997063823</v>
      </c>
      <c r="DM424">
        <v>-0.13349432290997609</v>
      </c>
      <c r="DN424">
        <f t="shared" si="100"/>
        <v>98174.280532613499</v>
      </c>
      <c r="DO424" s="4">
        <f t="shared" si="101"/>
        <v>1.0700591784397123E-2</v>
      </c>
      <c r="DZ424">
        <v>380</v>
      </c>
      <c r="EA424">
        <v>11.476399701550449</v>
      </c>
      <c r="EB424">
        <v>-3.5336601274664758E-3</v>
      </c>
      <c r="EC424">
        <v>-4.2284418759524156E-2</v>
      </c>
      <c r="ED424">
        <f t="shared" si="102"/>
        <v>11.472866041422982</v>
      </c>
      <c r="EE424" s="4">
        <f t="shared" si="103"/>
        <v>3.0800151546336673E-4</v>
      </c>
      <c r="EP424">
        <v>382</v>
      </c>
      <c r="EQ424">
        <v>11.436180870045666</v>
      </c>
      <c r="ER424">
        <v>4.3026181652415119E-2</v>
      </c>
      <c r="ES424">
        <v>0.54856945131251622</v>
      </c>
      <c r="ET424">
        <f t="shared" si="96"/>
        <v>11.479207051698081</v>
      </c>
      <c r="EU424" s="4">
        <f t="shared" si="97"/>
        <v>3.7481841261893085E-3</v>
      </c>
      <c r="FF424">
        <v>382</v>
      </c>
      <c r="FG424">
        <v>11.476292881699431</v>
      </c>
      <c r="FH424">
        <v>2.9141699986503511E-3</v>
      </c>
      <c r="FI424">
        <v>6.4482468936340881E-2</v>
      </c>
      <c r="FJ424">
        <f t="shared" si="98"/>
        <v>11.479207051698081</v>
      </c>
      <c r="FK424">
        <f t="shared" si="99"/>
        <v>2.5386509586646644E-4</v>
      </c>
    </row>
    <row r="425" spans="2:167" x14ac:dyDescent="0.2">
      <c r="B425" s="81">
        <v>44863</v>
      </c>
      <c r="C425">
        <v>5.5408948103737856</v>
      </c>
      <c r="D425">
        <v>5.1914028965327397</v>
      </c>
      <c r="E425">
        <v>5.8282836977362011</v>
      </c>
      <c r="F425">
        <v>7.3138846776629665</v>
      </c>
      <c r="G425">
        <v>0</v>
      </c>
      <c r="H425">
        <v>0</v>
      </c>
      <c r="I425">
        <v>1</v>
      </c>
      <c r="J425">
        <v>0</v>
      </c>
      <c r="K425">
        <v>0</v>
      </c>
      <c r="L425">
        <v>1</v>
      </c>
      <c r="M425">
        <v>1</v>
      </c>
      <c r="N425">
        <v>44</v>
      </c>
      <c r="O425">
        <v>11.44545465621856</v>
      </c>
      <c r="P425" s="74">
        <v>93475.500688330067</v>
      </c>
      <c r="V425" s="81">
        <v>44800</v>
      </c>
      <c r="W425" s="3">
        <v>1803.8055405705156</v>
      </c>
      <c r="X425" s="3">
        <v>395.09247820470603</v>
      </c>
      <c r="Y425" s="3">
        <v>878.70551076706192</v>
      </c>
      <c r="Z425" s="3">
        <v>1108.1440972084247</v>
      </c>
      <c r="AG425">
        <v>383</v>
      </c>
      <c r="AH425">
        <v>86294.537630739113</v>
      </c>
      <c r="AI425">
        <v>11598.436913983736</v>
      </c>
      <c r="AJ425">
        <v>0.67246288098955354</v>
      </c>
      <c r="AK425">
        <f t="shared" si="94"/>
        <v>97892.974544722849</v>
      </c>
      <c r="AL425" s="4">
        <f t="shared" si="95"/>
        <v>0.11848078953495216</v>
      </c>
      <c r="AW425">
        <v>379</v>
      </c>
      <c r="AX425">
        <v>94935.695887312875</v>
      </c>
      <c r="AY425">
        <v>-532.38636387590668</v>
      </c>
      <c r="AZ425">
        <v>-7.0991661457817629E-2</v>
      </c>
      <c r="BA425">
        <f t="shared" si="108"/>
        <v>94403.309523436968</v>
      </c>
      <c r="BB425" s="4">
        <f t="shared" si="109"/>
        <v>5.6394883459433606E-3</v>
      </c>
      <c r="BN425">
        <v>379</v>
      </c>
      <c r="BO425">
        <v>11.450217597515246</v>
      </c>
      <c r="BP425">
        <v>5.1138125147947022E-3</v>
      </c>
      <c r="BQ425">
        <v>6.3257507750137221E-2</v>
      </c>
      <c r="BR425">
        <f t="shared" si="110"/>
        <v>11.455331410030041</v>
      </c>
      <c r="BS425" s="4">
        <f t="shared" si="111"/>
        <v>4.4641331898238738E-4</v>
      </c>
      <c r="CD425">
        <v>380</v>
      </c>
      <c r="CE425">
        <v>95944.094225950175</v>
      </c>
      <c r="CF425">
        <v>129.14050725055858</v>
      </c>
      <c r="CG425">
        <v>1.6343720455092151E-2</v>
      </c>
      <c r="CH425">
        <f t="shared" si="104"/>
        <v>96073.234733200734</v>
      </c>
      <c r="CI425" s="4">
        <f t="shared" si="105"/>
        <v>1.3441881873675536E-3</v>
      </c>
      <c r="CT425">
        <v>380</v>
      </c>
      <c r="CU425">
        <v>11.464916785532331</v>
      </c>
      <c r="CV425">
        <v>7.9492558906508748E-3</v>
      </c>
      <c r="CW425">
        <v>9.4774110732866512E-2</v>
      </c>
      <c r="CX425">
        <f t="shared" si="106"/>
        <v>11.45696752964168</v>
      </c>
      <c r="CY425" s="4">
        <f t="shared" si="107"/>
        <v>6.9383594481562522E-4</v>
      </c>
      <c r="DJ425">
        <v>381</v>
      </c>
      <c r="DK425">
        <v>96537.087674667055</v>
      </c>
      <c r="DL425">
        <v>-438.93722469946078</v>
      </c>
      <c r="DM425">
        <v>-5.5777582409308579E-2</v>
      </c>
      <c r="DN425">
        <f t="shared" si="100"/>
        <v>96976.024899366515</v>
      </c>
      <c r="DO425" s="4">
        <f t="shared" si="101"/>
        <v>4.5262447615784683E-3</v>
      </c>
      <c r="DZ425">
        <v>381</v>
      </c>
      <c r="EA425">
        <v>11.469646396441867</v>
      </c>
      <c r="EB425">
        <v>3.4789522331557521E-3</v>
      </c>
      <c r="EC425">
        <v>4.1629774161843228E-2</v>
      </c>
      <c r="ED425">
        <f t="shared" si="102"/>
        <v>11.473125348675023</v>
      </c>
      <c r="EE425" s="4">
        <f t="shared" si="103"/>
        <v>3.0322620275019654E-4</v>
      </c>
      <c r="EP425">
        <v>383</v>
      </c>
      <c r="EQ425">
        <v>11.443823391866186</v>
      </c>
      <c r="ER425">
        <v>4.7806672532212602E-2</v>
      </c>
      <c r="ES425">
        <v>0.60951911401138581</v>
      </c>
      <c r="ET425">
        <f t="shared" si="96"/>
        <v>11.491630064398398</v>
      </c>
      <c r="EU425" s="4">
        <f t="shared" si="97"/>
        <v>4.1601297870107988E-3</v>
      </c>
      <c r="FF425">
        <v>383</v>
      </c>
      <c r="FG425">
        <v>11.491571124990191</v>
      </c>
      <c r="FH425">
        <v>5.8939408207336896E-5</v>
      </c>
      <c r="FI425">
        <v>1.3041650146065882E-3</v>
      </c>
      <c r="FJ425">
        <f t="shared" si="98"/>
        <v>11.491630064398398</v>
      </c>
      <c r="FK425">
        <f t="shared" si="99"/>
        <v>5.1288988487311218E-6</v>
      </c>
    </row>
    <row r="426" spans="2:167" x14ac:dyDescent="0.2">
      <c r="B426" s="81">
        <v>44870</v>
      </c>
      <c r="C426">
        <v>5.4569284158553462</v>
      </c>
      <c r="D426">
        <v>5.1987063123957595</v>
      </c>
      <c r="E426">
        <v>5.8236354527664824</v>
      </c>
      <c r="F426">
        <v>7.3218952420311005</v>
      </c>
      <c r="G426">
        <v>0</v>
      </c>
      <c r="H426">
        <v>0</v>
      </c>
      <c r="I426">
        <v>1</v>
      </c>
      <c r="J426">
        <v>0</v>
      </c>
      <c r="K426">
        <v>0</v>
      </c>
      <c r="L426">
        <v>1</v>
      </c>
      <c r="M426">
        <v>1</v>
      </c>
      <c r="N426">
        <v>45</v>
      </c>
      <c r="O426">
        <v>11.428766519608583</v>
      </c>
      <c r="P426" s="74">
        <v>91928.512837508635</v>
      </c>
      <c r="V426" s="81">
        <v>44807</v>
      </c>
      <c r="W426" s="3">
        <v>1984.1860946275674</v>
      </c>
      <c r="X426" s="3">
        <v>399.04340298675305</v>
      </c>
      <c r="Y426" s="3">
        <v>748.29370843945117</v>
      </c>
      <c r="Z426" s="3">
        <v>1118.5866497459792</v>
      </c>
      <c r="AG426">
        <v>384</v>
      </c>
      <c r="AH426">
        <v>85220.436361606684</v>
      </c>
      <c r="AI426">
        <v>13876.969195605678</v>
      </c>
      <c r="AJ426">
        <v>0.80456933584122836</v>
      </c>
      <c r="AK426">
        <f t="shared" si="94"/>
        <v>99097.405557212362</v>
      </c>
      <c r="AL426" s="4">
        <f t="shared" si="95"/>
        <v>0.14003362769769007</v>
      </c>
      <c r="AW426">
        <v>380</v>
      </c>
      <c r="AX426">
        <v>94911.598497271189</v>
      </c>
      <c r="AY426">
        <v>1161.6362359295454</v>
      </c>
      <c r="AZ426">
        <v>0.1548996969003246</v>
      </c>
      <c r="BA426">
        <f t="shared" si="108"/>
        <v>96073.234733200734</v>
      </c>
      <c r="BB426" s="4">
        <f t="shared" si="109"/>
        <v>1.209115357836609E-2</v>
      </c>
      <c r="BN426">
        <v>380</v>
      </c>
      <c r="BO426">
        <v>11.449959980250465</v>
      </c>
      <c r="BP426">
        <v>2.2906061172516701E-2</v>
      </c>
      <c r="BQ426">
        <v>0.2833463952684161</v>
      </c>
      <c r="BR426">
        <f t="shared" si="110"/>
        <v>11.472866041422982</v>
      </c>
      <c r="BS426" s="4">
        <f t="shared" si="111"/>
        <v>1.9965421970250473E-3</v>
      </c>
      <c r="CD426">
        <v>381</v>
      </c>
      <c r="CE426">
        <v>95848.163313718964</v>
      </c>
      <c r="CF426">
        <v>249.98713624863012</v>
      </c>
      <c r="CG426">
        <v>3.1637787083254404E-2</v>
      </c>
      <c r="CH426">
        <f t="shared" si="104"/>
        <v>96098.150449967594</v>
      </c>
      <c r="CI426" s="4">
        <f t="shared" si="105"/>
        <v>2.601373024122697E-3</v>
      </c>
      <c r="CT426">
        <v>381</v>
      </c>
      <c r="CU426">
        <v>11.46362417479507</v>
      </c>
      <c r="CV426">
        <v>9.5011738799524181E-3</v>
      </c>
      <c r="CW426">
        <v>0.11327667869515527</v>
      </c>
      <c r="CX426">
        <f t="shared" si="106"/>
        <v>11.454123000915118</v>
      </c>
      <c r="CY426" s="4">
        <f t="shared" si="107"/>
        <v>8.2949815356385902E-4</v>
      </c>
      <c r="DJ426">
        <v>382</v>
      </c>
      <c r="DK426">
        <v>96120.83871499903</v>
      </c>
      <c r="DL426">
        <v>563.53295185924799</v>
      </c>
      <c r="DM426">
        <v>7.161048071102169E-2</v>
      </c>
      <c r="DN426">
        <f t="shared" si="100"/>
        <v>95557.305763139782</v>
      </c>
      <c r="DO426" s="4">
        <f t="shared" si="101"/>
        <v>5.8973298520585207E-3</v>
      </c>
      <c r="DZ426">
        <v>382</v>
      </c>
      <c r="EA426">
        <v>11.464854850213388</v>
      </c>
      <c r="EB426">
        <v>1.4352201484692628E-2</v>
      </c>
      <c r="EC426">
        <v>0.17174104916958088</v>
      </c>
      <c r="ED426">
        <f t="shared" si="102"/>
        <v>11.479207051698081</v>
      </c>
      <c r="EE426" s="4">
        <f t="shared" si="103"/>
        <v>1.2502781263597433E-3</v>
      </c>
      <c r="EP426">
        <v>384</v>
      </c>
      <c r="EQ426">
        <v>11.453859869448872</v>
      </c>
      <c r="ER426">
        <v>4.9998670478192508E-2</v>
      </c>
      <c r="ES426">
        <v>0.63746635600042401</v>
      </c>
      <c r="ET426">
        <f t="shared" si="96"/>
        <v>11.503858539927064</v>
      </c>
      <c r="EU426" s="4">
        <f t="shared" si="97"/>
        <v>4.3462521991781645E-3</v>
      </c>
      <c r="FF426">
        <v>384</v>
      </c>
      <c r="FG426">
        <v>11.512903167114633</v>
      </c>
      <c r="FH426">
        <v>-9.0446271875688211E-3</v>
      </c>
      <c r="FI426">
        <v>-0.20013241915650054</v>
      </c>
      <c r="FJ426">
        <f t="shared" si="98"/>
        <v>11.503858539927064</v>
      </c>
      <c r="FK426">
        <f t="shared" si="99"/>
        <v>7.8622552217389884E-4</v>
      </c>
    </row>
    <row r="427" spans="2:167" x14ac:dyDescent="0.2">
      <c r="B427" s="81">
        <v>44877</v>
      </c>
      <c r="C427">
        <v>5.3748115425456211</v>
      </c>
      <c r="D427">
        <v>5.206157524390564</v>
      </c>
      <c r="E427">
        <v>5.8253200548684534</v>
      </c>
      <c r="F427">
        <v>7.329926368731031</v>
      </c>
      <c r="G427">
        <v>0</v>
      </c>
      <c r="H427">
        <v>0</v>
      </c>
      <c r="I427">
        <v>1</v>
      </c>
      <c r="J427">
        <v>0</v>
      </c>
      <c r="K427">
        <v>0</v>
      </c>
      <c r="L427">
        <v>1</v>
      </c>
      <c r="M427">
        <v>1</v>
      </c>
      <c r="N427">
        <v>46</v>
      </c>
      <c r="O427">
        <v>11.423511473879989</v>
      </c>
      <c r="P427" s="74">
        <v>91446.691404429133</v>
      </c>
      <c r="V427" s="81">
        <v>44814</v>
      </c>
      <c r="W427" s="3">
        <v>465.86783748022924</v>
      </c>
      <c r="X427" s="3">
        <v>403.03383701662057</v>
      </c>
      <c r="Y427" s="3">
        <v>636.74666431725768</v>
      </c>
      <c r="Z427" s="3">
        <v>1129.3252943392683</v>
      </c>
      <c r="AG427">
        <v>385</v>
      </c>
      <c r="AH427">
        <v>85196.046048522941</v>
      </c>
      <c r="AI427">
        <v>13687.662829747394</v>
      </c>
      <c r="AJ427">
        <v>0.79359358927134005</v>
      </c>
      <c r="AK427">
        <f t="shared" si="94"/>
        <v>98883.708878270336</v>
      </c>
      <c r="AL427" s="4">
        <f t="shared" si="95"/>
        <v>0.13842181877095081</v>
      </c>
      <c r="AW427">
        <v>381</v>
      </c>
      <c r="AX427">
        <v>94887.501107229473</v>
      </c>
      <c r="AY427">
        <v>1210.649342738121</v>
      </c>
      <c r="AZ427">
        <v>0.16143540502819334</v>
      </c>
      <c r="BA427">
        <f t="shared" si="108"/>
        <v>96098.150449967594</v>
      </c>
      <c r="BB427" s="4">
        <f t="shared" si="109"/>
        <v>1.2598050400235662E-2</v>
      </c>
      <c r="BN427">
        <v>381</v>
      </c>
      <c r="BO427">
        <v>11.449702362985686</v>
      </c>
      <c r="BP427">
        <v>2.3422985689336429E-2</v>
      </c>
      <c r="BQ427">
        <v>0.2897407158529815</v>
      </c>
      <c r="BR427">
        <f t="shared" si="110"/>
        <v>11.473125348675023</v>
      </c>
      <c r="BS427" s="4">
        <f t="shared" si="111"/>
        <v>2.0415523214031162E-3</v>
      </c>
      <c r="CD427">
        <v>382</v>
      </c>
      <c r="CE427">
        <v>95753.411100163547</v>
      </c>
      <c r="CF427">
        <v>930.96056669473182</v>
      </c>
      <c r="CG427">
        <v>0.11782019120655927</v>
      </c>
      <c r="CH427">
        <f t="shared" si="104"/>
        <v>96684.371666858278</v>
      </c>
      <c r="CI427" s="4">
        <f t="shared" si="105"/>
        <v>9.6288629759368749E-3</v>
      </c>
      <c r="CT427">
        <v>382</v>
      </c>
      <c r="CU427">
        <v>11.462348509259501</v>
      </c>
      <c r="CV427">
        <v>1.6858542438580315E-2</v>
      </c>
      <c r="CW427">
        <v>0.20099407917511614</v>
      </c>
      <c r="CX427">
        <f t="shared" si="106"/>
        <v>11.44548996682092</v>
      </c>
      <c r="CY427" s="4">
        <f t="shared" si="107"/>
        <v>1.4729419611961719E-3</v>
      </c>
      <c r="DJ427">
        <v>383</v>
      </c>
      <c r="DK427">
        <v>95797.970938430386</v>
      </c>
      <c r="DL427">
        <v>2095.0036062924628</v>
      </c>
      <c r="DM427">
        <v>0.26622083915937256</v>
      </c>
      <c r="DN427">
        <f t="shared" si="100"/>
        <v>93702.967332137923</v>
      </c>
      <c r="DO427" s="4">
        <f t="shared" si="101"/>
        <v>2.2357921695975211E-2</v>
      </c>
      <c r="DZ427">
        <v>383</v>
      </c>
      <c r="EA427">
        <v>11.461138238216691</v>
      </c>
      <c r="EB427">
        <v>3.0491826181707538E-2</v>
      </c>
      <c r="EC427">
        <v>0.36487072907443219</v>
      </c>
      <c r="ED427">
        <f t="shared" si="102"/>
        <v>11.491630064398398</v>
      </c>
      <c r="EE427" s="4">
        <f t="shared" si="103"/>
        <v>2.6533943409971597E-3</v>
      </c>
      <c r="EP427">
        <v>385</v>
      </c>
      <c r="EQ427">
        <v>11.456035337381902</v>
      </c>
      <c r="ER427">
        <v>4.5664443488359296E-2</v>
      </c>
      <c r="ES427">
        <v>0.58220640890857589</v>
      </c>
      <c r="ET427">
        <f t="shared" si="96"/>
        <v>11.501699780870261</v>
      </c>
      <c r="EU427" s="4">
        <f t="shared" si="97"/>
        <v>3.9702343443452455E-3</v>
      </c>
      <c r="FF427">
        <v>385</v>
      </c>
      <c r="FG427">
        <v>11.504469733444742</v>
      </c>
      <c r="FH427">
        <v>-2.7699525744804276E-3</v>
      </c>
      <c r="FI427">
        <v>-6.129133884495188E-2</v>
      </c>
      <c r="FJ427">
        <f t="shared" si="98"/>
        <v>11.501699780870261</v>
      </c>
      <c r="FK427">
        <f t="shared" si="99"/>
        <v>2.4082984491452644E-4</v>
      </c>
    </row>
    <row r="428" spans="2:167" x14ac:dyDescent="0.2">
      <c r="B428" s="81">
        <v>44884</v>
      </c>
      <c r="C428">
        <v>5.2946587455745977</v>
      </c>
      <c r="D428">
        <v>5.2136400661076747</v>
      </c>
      <c r="E428">
        <v>5.8301986106053016</v>
      </c>
      <c r="F428">
        <v>7.3379763828496785</v>
      </c>
      <c r="G428">
        <v>0</v>
      </c>
      <c r="H428">
        <v>0</v>
      </c>
      <c r="I428">
        <v>1</v>
      </c>
      <c r="J428">
        <v>0</v>
      </c>
      <c r="K428">
        <v>0</v>
      </c>
      <c r="L428">
        <v>1</v>
      </c>
      <c r="M428">
        <v>1</v>
      </c>
      <c r="N428">
        <v>47</v>
      </c>
      <c r="O428">
        <v>11.418403575363437</v>
      </c>
      <c r="P428" s="74">
        <v>90980.781907264391</v>
      </c>
      <c r="V428" s="81">
        <v>44821</v>
      </c>
      <c r="W428" s="3">
        <v>294.18319108261301</v>
      </c>
      <c r="X428" s="3">
        <v>407.06417538678681</v>
      </c>
      <c r="Y428" s="3">
        <v>541.58317074153115</v>
      </c>
      <c r="Z428" s="3">
        <v>1140.3054919497415</v>
      </c>
      <c r="AG428">
        <v>386</v>
      </c>
      <c r="AH428">
        <v>85171.655735439184</v>
      </c>
      <c r="AI428">
        <v>15926.467687126744</v>
      </c>
      <c r="AJ428">
        <v>0.92339669770154509</v>
      </c>
      <c r="AK428">
        <f t="shared" ref="AK428:AK491" si="112">AH428+AI428</f>
        <v>101098.12342256593</v>
      </c>
      <c r="AL428" s="4">
        <f t="shared" ref="AL428:AL491" si="113">ABS((AK428-AH428)/AK428)</f>
        <v>0.15753475087324742</v>
      </c>
      <c r="AW428">
        <v>382</v>
      </c>
      <c r="AX428">
        <v>94863.403717187786</v>
      </c>
      <c r="AY428">
        <v>1820.9679496704921</v>
      </c>
      <c r="AZ428">
        <v>0.24281902952472331</v>
      </c>
      <c r="BA428">
        <f t="shared" si="108"/>
        <v>96684.371666858278</v>
      </c>
      <c r="BB428" s="4">
        <f t="shared" si="109"/>
        <v>1.8834149907339039E-2</v>
      </c>
      <c r="BN428">
        <v>382</v>
      </c>
      <c r="BO428">
        <v>11.449444745720905</v>
      </c>
      <c r="BP428">
        <v>2.9762305977175885E-2</v>
      </c>
      <c r="BQ428">
        <v>0.36815767014656403</v>
      </c>
      <c r="BR428">
        <f t="shared" si="110"/>
        <v>11.479207051698081</v>
      </c>
      <c r="BS428" s="4">
        <f t="shared" si="111"/>
        <v>2.5927144482312692E-3</v>
      </c>
      <c r="CD428">
        <v>383</v>
      </c>
      <c r="CE428">
        <v>95659.837585283953</v>
      </c>
      <c r="CF428">
        <v>2233.1369594388962</v>
      </c>
      <c r="CG428">
        <v>0.2826205888458434</v>
      </c>
      <c r="CH428">
        <f t="shared" si="104"/>
        <v>97892.974544722849</v>
      </c>
      <c r="CI428" s="4">
        <f t="shared" si="105"/>
        <v>2.2812024763009704E-2</v>
      </c>
      <c r="CT428">
        <v>383</v>
      </c>
      <c r="CU428">
        <v>11.461089788925623</v>
      </c>
      <c r="CV428">
        <v>3.0540275472775491E-2</v>
      </c>
      <c r="CW428">
        <v>0.36411300495096777</v>
      </c>
      <c r="CX428">
        <f t="shared" si="106"/>
        <v>11.430549513452847</v>
      </c>
      <c r="CY428" s="4">
        <f t="shared" si="107"/>
        <v>2.6718116602208858E-3</v>
      </c>
      <c r="DJ428">
        <v>384</v>
      </c>
      <c r="DK428">
        <v>95091.861796727302</v>
      </c>
      <c r="DL428">
        <v>4005.5437604850595</v>
      </c>
      <c r="DM428">
        <v>0.50900113871071651</v>
      </c>
      <c r="DN428">
        <f t="shared" si="100"/>
        <v>91086.318036242243</v>
      </c>
      <c r="DO428" s="4">
        <f t="shared" si="101"/>
        <v>4.3975251682599553E-2</v>
      </c>
      <c r="DZ428">
        <v>384</v>
      </c>
      <c r="EA428">
        <v>11.453588949504702</v>
      </c>
      <c r="EB428">
        <v>5.0269590422361787E-2</v>
      </c>
      <c r="EC428">
        <v>0.60153504740505825</v>
      </c>
      <c r="ED428">
        <f t="shared" si="102"/>
        <v>11.503858539927064</v>
      </c>
      <c r="EE428" s="4">
        <f t="shared" si="103"/>
        <v>4.3698025534552954E-3</v>
      </c>
      <c r="EP428">
        <v>386</v>
      </c>
      <c r="EQ428">
        <v>11.47042772789858</v>
      </c>
      <c r="ER428">
        <v>5.3419115340938461E-2</v>
      </c>
      <c r="ES428">
        <v>0.68107588604794889</v>
      </c>
      <c r="ET428">
        <f t="shared" ref="ET428:ET491" si="114">EQ428+ER428</f>
        <v>11.523846843239518</v>
      </c>
      <c r="EU428" s="4">
        <f t="shared" ref="EU428:EU491" si="115">ABS((ET428-EQ428)/ET428)</f>
        <v>4.6355280547898696E-3</v>
      </c>
      <c r="FF428">
        <v>386</v>
      </c>
      <c r="FG428">
        <v>11.537130310171472</v>
      </c>
      <c r="FH428">
        <v>-1.3283466931953924E-2</v>
      </c>
      <c r="FI428">
        <v>-0.29392614164696201</v>
      </c>
      <c r="FJ428">
        <f t="shared" ref="FJ428:FJ491" si="116">FG428+FH428</f>
        <v>11.523846843239518</v>
      </c>
      <c r="FK428">
        <f t="shared" ref="FK428:FK491" si="117">ABS((FJ428-FG428)/FJ428)</f>
        <v>1.1526938107257725E-3</v>
      </c>
    </row>
    <row r="429" spans="2:167" x14ac:dyDescent="0.2">
      <c r="B429" s="81">
        <v>44891</v>
      </c>
      <c r="C429">
        <v>5.2165811178821659</v>
      </c>
      <c r="D429">
        <v>5.2211422926995974</v>
      </c>
      <c r="E429">
        <v>5.8366803664968598</v>
      </c>
      <c r="F429">
        <v>7.3460440925064239</v>
      </c>
      <c r="G429">
        <v>0</v>
      </c>
      <c r="H429">
        <v>0</v>
      </c>
      <c r="I429">
        <v>1</v>
      </c>
      <c r="J429">
        <v>0</v>
      </c>
      <c r="K429">
        <v>0</v>
      </c>
      <c r="L429">
        <v>1</v>
      </c>
      <c r="M429">
        <v>1</v>
      </c>
      <c r="N429">
        <v>48</v>
      </c>
      <c r="O429">
        <v>11.413356757668701</v>
      </c>
      <c r="P429" s="74">
        <v>90522.775197570256</v>
      </c>
      <c r="V429" s="81">
        <v>44828</v>
      </c>
      <c r="W429" s="3">
        <v>263.13189971444285</v>
      </c>
      <c r="X429" s="3">
        <v>411.13481714065466</v>
      </c>
      <c r="Y429" s="3">
        <v>460.5199481662325</v>
      </c>
      <c r="Z429" s="3">
        <v>1151.4894081361954</v>
      </c>
      <c r="AG429">
        <v>387</v>
      </c>
      <c r="AH429">
        <v>85147.265422355442</v>
      </c>
      <c r="AI429">
        <v>16968.751378048764</v>
      </c>
      <c r="AJ429">
        <v>0.98382700385433408</v>
      </c>
      <c r="AK429">
        <f t="shared" si="112"/>
        <v>102116.01680040421</v>
      </c>
      <c r="AL429" s="4">
        <f t="shared" si="113"/>
        <v>0.16617130113110323</v>
      </c>
      <c r="AW429">
        <v>383</v>
      </c>
      <c r="AX429">
        <v>94839.3063271461</v>
      </c>
      <c r="AY429">
        <v>3053.6682175767492</v>
      </c>
      <c r="AZ429">
        <v>0.40719484009405643</v>
      </c>
      <c r="BA429">
        <f t="shared" si="108"/>
        <v>97892.974544722849</v>
      </c>
      <c r="BB429" s="4">
        <f t="shared" si="109"/>
        <v>3.1193946570513772E-2</v>
      </c>
      <c r="BN429">
        <v>383</v>
      </c>
      <c r="BO429">
        <v>11.449187128456126</v>
      </c>
      <c r="BP429">
        <v>4.2442935942272442E-2</v>
      </c>
      <c r="BQ429">
        <v>0.52501618734347788</v>
      </c>
      <c r="BR429">
        <f t="shared" si="110"/>
        <v>11.491630064398398</v>
      </c>
      <c r="BS429" s="4">
        <f t="shared" si="111"/>
        <v>3.6933781982560177E-3</v>
      </c>
      <c r="CD429">
        <v>384</v>
      </c>
      <c r="CE429">
        <v>94635.478139880724</v>
      </c>
      <c r="CF429">
        <v>4461.9274173316371</v>
      </c>
      <c r="CG429">
        <v>0.56469109462526235</v>
      </c>
      <c r="CH429">
        <f t="shared" si="104"/>
        <v>99097.405557212362</v>
      </c>
      <c r="CI429" s="4">
        <f t="shared" si="105"/>
        <v>4.5025673399245673E-2</v>
      </c>
      <c r="CT429">
        <v>384</v>
      </c>
      <c r="CU429">
        <v>11.449899912784312</v>
      </c>
      <c r="CV429">
        <v>5.3958627142751681E-2</v>
      </c>
      <c r="CW429">
        <v>0.64331567308520576</v>
      </c>
      <c r="CX429">
        <f t="shared" si="106"/>
        <v>11.395941285641561</v>
      </c>
      <c r="CY429" s="4">
        <f t="shared" si="107"/>
        <v>4.7348986617487612E-3</v>
      </c>
      <c r="DJ429">
        <v>385</v>
      </c>
      <c r="DK429">
        <v>94868.820230169586</v>
      </c>
      <c r="DL429">
        <v>4014.8886481007503</v>
      </c>
      <c r="DM429">
        <v>0.51018863252477353</v>
      </c>
      <c r="DN429">
        <f t="shared" si="100"/>
        <v>90853.931582068835</v>
      </c>
      <c r="DO429" s="4">
        <f t="shared" si="101"/>
        <v>4.4190587883080001E-2</v>
      </c>
      <c r="DZ429">
        <v>385</v>
      </c>
      <c r="EA429">
        <v>11.451021462061885</v>
      </c>
      <c r="EB429">
        <v>5.0678318808376588E-2</v>
      </c>
      <c r="EC429">
        <v>0.60642596549274241</v>
      </c>
      <c r="ED429">
        <f t="shared" si="102"/>
        <v>11.501699780870261</v>
      </c>
      <c r="EE429" s="4">
        <f t="shared" si="103"/>
        <v>4.4061590698676783E-3</v>
      </c>
      <c r="EP429">
        <v>387</v>
      </c>
      <c r="EQ429">
        <v>11.479566079704973</v>
      </c>
      <c r="ER429">
        <v>5.4298785801638161E-2</v>
      </c>
      <c r="ES429">
        <v>0.69229139073437918</v>
      </c>
      <c r="ET429">
        <f t="shared" si="114"/>
        <v>11.533864865506612</v>
      </c>
      <c r="EU429" s="4">
        <f t="shared" si="115"/>
        <v>4.7077702430886898E-3</v>
      </c>
      <c r="FF429">
        <v>387</v>
      </c>
      <c r="FG429">
        <v>11.549653341553316</v>
      </c>
      <c r="FH429">
        <v>-1.5788476046704858E-2</v>
      </c>
      <c r="FI429">
        <v>-0.34935501933837582</v>
      </c>
      <c r="FJ429">
        <f t="shared" si="116"/>
        <v>11.533864865506612</v>
      </c>
      <c r="FK429">
        <f t="shared" si="117"/>
        <v>1.3688799228021272E-3</v>
      </c>
    </row>
    <row r="430" spans="2:167" x14ac:dyDescent="0.2">
      <c r="B430" s="81">
        <v>44898</v>
      </c>
      <c r="C430">
        <v>5.1406867015828581</v>
      </c>
      <c r="D430">
        <v>5.2286629646919121</v>
      </c>
      <c r="E430">
        <v>5.8439677564120229</v>
      </c>
      <c r="F430">
        <v>7.354128641353018</v>
      </c>
      <c r="G430">
        <v>0</v>
      </c>
      <c r="H430">
        <v>0</v>
      </c>
      <c r="I430">
        <v>1</v>
      </c>
      <c r="J430">
        <v>0</v>
      </c>
      <c r="K430">
        <v>0</v>
      </c>
      <c r="L430">
        <v>2</v>
      </c>
      <c r="M430">
        <v>0</v>
      </c>
      <c r="N430">
        <v>49</v>
      </c>
      <c r="O430">
        <v>11.408168499065425</v>
      </c>
      <c r="P430" s="74">
        <v>90054.335873324162</v>
      </c>
      <c r="V430" s="81">
        <v>44835</v>
      </c>
      <c r="W430" s="3">
        <v>304.45968100495543</v>
      </c>
      <c r="X430" s="3">
        <v>415.24616531206124</v>
      </c>
      <c r="Y430" s="3">
        <v>391.52908245926312</v>
      </c>
      <c r="Z430" s="3">
        <v>1162.8509051044266</v>
      </c>
      <c r="AG430">
        <v>388</v>
      </c>
      <c r="AH430">
        <v>84207.664237690245</v>
      </c>
      <c r="AI430">
        <v>18733.52953728041</v>
      </c>
      <c r="AJ430">
        <v>1.0861466365829084</v>
      </c>
      <c r="AK430">
        <f t="shared" si="112"/>
        <v>102941.19377497066</v>
      </c>
      <c r="AL430" s="4">
        <f t="shared" si="113"/>
        <v>0.18198282777089109</v>
      </c>
      <c r="AW430">
        <v>384</v>
      </c>
      <c r="AX430">
        <v>93763.098265365057</v>
      </c>
      <c r="AY430">
        <v>5334.3072918473044</v>
      </c>
      <c r="AZ430">
        <v>0.71130923530389401</v>
      </c>
      <c r="BA430">
        <f t="shared" si="108"/>
        <v>99097.405557212362</v>
      </c>
      <c r="BB430" s="4">
        <f t="shared" si="109"/>
        <v>5.3828929847892178E-2</v>
      </c>
      <c r="BN430">
        <v>384</v>
      </c>
      <c r="BO430">
        <v>11.437235318667934</v>
      </c>
      <c r="BP430">
        <v>6.6623221259130005E-2</v>
      </c>
      <c r="BQ430">
        <v>0.82412464730489143</v>
      </c>
      <c r="BR430">
        <f t="shared" si="110"/>
        <v>11.503858539927064</v>
      </c>
      <c r="BS430" s="4">
        <f t="shared" si="111"/>
        <v>5.7913804336081837E-3</v>
      </c>
      <c r="CD430">
        <v>385</v>
      </c>
      <c r="CE430">
        <v>94544.262022352792</v>
      </c>
      <c r="CF430">
        <v>4339.4468559175439</v>
      </c>
      <c r="CG430">
        <v>0.54919024133334515</v>
      </c>
      <c r="CH430">
        <f t="shared" si="104"/>
        <v>98883.708878270336</v>
      </c>
      <c r="CI430" s="4">
        <f t="shared" si="105"/>
        <v>4.388434561308345E-2</v>
      </c>
      <c r="CT430">
        <v>385</v>
      </c>
      <c r="CU430">
        <v>11.448675082853814</v>
      </c>
      <c r="CV430">
        <v>5.3024698016447047E-2</v>
      </c>
      <c r="CW430">
        <v>0.63218100794791365</v>
      </c>
      <c r="CX430">
        <f t="shared" si="106"/>
        <v>11.395650384837367</v>
      </c>
      <c r="CY430" s="4">
        <f t="shared" si="107"/>
        <v>4.653064654124503E-3</v>
      </c>
      <c r="DJ430">
        <v>386</v>
      </c>
      <c r="DK430">
        <v>94675.612837059292</v>
      </c>
      <c r="DL430">
        <v>6422.5105855066358</v>
      </c>
      <c r="DM430">
        <v>0.81613518585267797</v>
      </c>
      <c r="DN430">
        <f t="shared" ref="DN430:DN493" si="118">DK430-DL430</f>
        <v>88253.102251552657</v>
      </c>
      <c r="DO430" s="4">
        <f t="shared" ref="DO430:DO493" si="119">ABS((DN430-DK430)/DN430)</f>
        <v>7.2773765699478771E-2</v>
      </c>
      <c r="DZ430">
        <v>386</v>
      </c>
      <c r="EA430">
        <v>11.448797403276224</v>
      </c>
      <c r="EB430">
        <v>7.5049439963294162E-2</v>
      </c>
      <c r="EC430">
        <v>0.89805522676311889</v>
      </c>
      <c r="ED430">
        <f t="shared" ref="ED430:ED493" si="120">EA430+EB430</f>
        <v>11.523846843239518</v>
      </c>
      <c r="EE430" s="4">
        <f t="shared" ref="EE430:EE493" si="121">ABS((ED430-EA430)/ED430)</f>
        <v>6.5125336169598634E-3</v>
      </c>
      <c r="EP430">
        <v>388</v>
      </c>
      <c r="EQ430">
        <v>11.488003773027089</v>
      </c>
      <c r="ER430">
        <v>5.3909396916093755E-2</v>
      </c>
      <c r="ES430">
        <v>0.68732681244537597</v>
      </c>
      <c r="ET430">
        <f t="shared" si="114"/>
        <v>11.541913169943182</v>
      </c>
      <c r="EU430" s="4">
        <f t="shared" si="115"/>
        <v>4.6707505179021495E-3</v>
      </c>
      <c r="FF430">
        <v>388</v>
      </c>
      <c r="FG430">
        <v>11.558818683463951</v>
      </c>
      <c r="FH430">
        <v>-1.6905513520768523E-2</v>
      </c>
      <c r="FI430">
        <v>-0.37407194877468125</v>
      </c>
      <c r="FJ430">
        <f t="shared" si="116"/>
        <v>11.541913169943182</v>
      </c>
      <c r="FK430">
        <f t="shared" si="117"/>
        <v>1.4647063508321076E-3</v>
      </c>
    </row>
    <row r="431" spans="2:167" x14ac:dyDescent="0.2">
      <c r="B431" s="81">
        <v>44905</v>
      </c>
      <c r="C431">
        <v>5.0670791340296448</v>
      </c>
      <c r="D431">
        <v>5.2362018752486801</v>
      </c>
      <c r="E431">
        <v>5.851663021552441</v>
      </c>
      <c r="F431">
        <v>7.3622294061207922</v>
      </c>
      <c r="G431">
        <v>0</v>
      </c>
      <c r="H431">
        <v>0</v>
      </c>
      <c r="I431">
        <v>1</v>
      </c>
      <c r="J431">
        <v>0</v>
      </c>
      <c r="K431">
        <v>0</v>
      </c>
      <c r="L431">
        <v>2</v>
      </c>
      <c r="M431">
        <v>0</v>
      </c>
      <c r="N431">
        <v>50</v>
      </c>
      <c r="O431">
        <v>11.403135196413</v>
      </c>
      <c r="P431" s="74">
        <v>89602.203958623912</v>
      </c>
      <c r="V431" s="81">
        <v>44842</v>
      </c>
      <c r="W431" s="3">
        <v>280.77781003065559</v>
      </c>
      <c r="X431" s="3">
        <v>158.98062923150218</v>
      </c>
      <c r="Y431" s="3">
        <v>326.27122200773829</v>
      </c>
      <c r="Z431" s="3">
        <v>1174.3720361762796</v>
      </c>
      <c r="AG431">
        <v>389</v>
      </c>
      <c r="AH431">
        <v>84183.273924606503</v>
      </c>
      <c r="AI431">
        <v>18846.145914001841</v>
      </c>
      <c r="AJ431">
        <v>1.0926759934004113</v>
      </c>
      <c r="AK431">
        <f t="shared" si="112"/>
        <v>103029.41983860834</v>
      </c>
      <c r="AL431" s="4">
        <f t="shared" si="113"/>
        <v>0.18292004306656884</v>
      </c>
      <c r="AW431">
        <v>385</v>
      </c>
      <c r="AX431">
        <v>93739.000875323371</v>
      </c>
      <c r="AY431">
        <v>5144.7080029469653</v>
      </c>
      <c r="AZ431">
        <v>0.68602690381767062</v>
      </c>
      <c r="BA431">
        <f t="shared" si="108"/>
        <v>98883.708878270336</v>
      </c>
      <c r="BB431" s="4">
        <f t="shared" si="109"/>
        <v>5.2027862438698565E-2</v>
      </c>
      <c r="BN431">
        <v>385</v>
      </c>
      <c r="BO431">
        <v>11.436977701403155</v>
      </c>
      <c r="BP431">
        <v>6.4722079467106397E-2</v>
      </c>
      <c r="BQ431">
        <v>0.80060765459248429</v>
      </c>
      <c r="BR431">
        <f t="shared" si="110"/>
        <v>11.501699780870261</v>
      </c>
      <c r="BS431" s="4">
        <f t="shared" si="111"/>
        <v>5.6271751741210274E-3</v>
      </c>
      <c r="CD431">
        <v>386</v>
      </c>
      <c r="CE431">
        <v>94454.224603500654</v>
      </c>
      <c r="CF431">
        <v>6643.8988190652744</v>
      </c>
      <c r="CG431">
        <v>0.84083629019700956</v>
      </c>
      <c r="CH431">
        <f t="shared" ref="CH431:CH494" si="122">CE431+CF431</f>
        <v>101098.12342256593</v>
      </c>
      <c r="CI431" s="4">
        <f t="shared" ref="CI431:CI494" si="123">ABS((CH431-CE431)/CH431)</f>
        <v>6.5717330788578235E-2</v>
      </c>
      <c r="CT431">
        <v>386</v>
      </c>
      <c r="CU431">
        <v>11.447467198125008</v>
      </c>
      <c r="CV431">
        <v>7.6379645114510453E-2</v>
      </c>
      <c r="CW431">
        <v>0.91062774219323261</v>
      </c>
      <c r="CX431">
        <f t="shared" ref="CX431:CX494" si="124">CU431-CV431</f>
        <v>11.371087553010497</v>
      </c>
      <c r="CY431" s="4">
        <f t="shared" ref="CY431:CY494" si="125">ABS((CX431-CU431)/CX431)</f>
        <v>6.7170043989582097E-3</v>
      </c>
      <c r="DJ431">
        <v>387</v>
      </c>
      <c r="DK431">
        <v>94505.191838487226</v>
      </c>
      <c r="DL431">
        <v>7610.8249619169801</v>
      </c>
      <c r="DM431">
        <v>0.96713924595210732</v>
      </c>
      <c r="DN431">
        <f t="shared" si="118"/>
        <v>86894.366876570246</v>
      </c>
      <c r="DO431" s="4">
        <f t="shared" si="119"/>
        <v>8.7587092644657083E-2</v>
      </c>
      <c r="DZ431">
        <v>387</v>
      </c>
      <c r="EA431">
        <v>11.446835644396122</v>
      </c>
      <c r="EB431">
        <v>8.7029221110489274E-2</v>
      </c>
      <c r="EC431">
        <v>1.0414074633684647</v>
      </c>
      <c r="ED431">
        <f t="shared" si="120"/>
        <v>11.533864865506612</v>
      </c>
      <c r="EE431" s="4">
        <f t="shared" si="121"/>
        <v>7.5455384752044791E-3</v>
      </c>
      <c r="EP431">
        <v>389</v>
      </c>
      <c r="EQ431">
        <v>11.492422293818242</v>
      </c>
      <c r="ER431">
        <v>5.034756211024316E-2</v>
      </c>
      <c r="ES431">
        <v>0.6419146078278275</v>
      </c>
      <c r="ET431">
        <f t="shared" si="114"/>
        <v>11.542769855928485</v>
      </c>
      <c r="EU431" s="4">
        <f t="shared" si="115"/>
        <v>4.3618267312489243E-3</v>
      </c>
      <c r="FF431">
        <v>389</v>
      </c>
      <c r="FG431">
        <v>11.554975842947306</v>
      </c>
      <c r="FH431">
        <v>-1.2205987018820252E-2</v>
      </c>
      <c r="FI431">
        <v>-0.27008451090464053</v>
      </c>
      <c r="FJ431">
        <f t="shared" si="116"/>
        <v>11.542769855928485</v>
      </c>
      <c r="FK431">
        <f t="shared" si="117"/>
        <v>1.0574573669205692E-3</v>
      </c>
    </row>
    <row r="432" spans="2:167" x14ac:dyDescent="0.2">
      <c r="B432" s="81">
        <v>44912</v>
      </c>
      <c r="C432">
        <v>4.99585604560344</v>
      </c>
      <c r="D432">
        <v>5.2437589198600403</v>
      </c>
      <c r="E432">
        <v>5.8595683014565463</v>
      </c>
      <c r="F432">
        <v>7.3703459254619084</v>
      </c>
      <c r="G432">
        <v>0</v>
      </c>
      <c r="H432">
        <v>0</v>
      </c>
      <c r="I432">
        <v>1</v>
      </c>
      <c r="J432">
        <v>0</v>
      </c>
      <c r="K432">
        <v>0</v>
      </c>
      <c r="L432">
        <v>2</v>
      </c>
      <c r="M432">
        <v>0</v>
      </c>
      <c r="N432">
        <v>51</v>
      </c>
      <c r="O432">
        <v>11.398087269966371</v>
      </c>
      <c r="P432" s="74">
        <v>89151.038307130293</v>
      </c>
      <c r="V432" s="81">
        <v>44849</v>
      </c>
      <c r="W432" s="3">
        <v>253.37643874020958</v>
      </c>
      <c r="X432" s="3">
        <v>134.52863575044921</v>
      </c>
      <c r="Y432" s="3">
        <v>294.94735858975696</v>
      </c>
      <c r="Z432" s="3">
        <v>1186.0405919526083</v>
      </c>
      <c r="AG432">
        <v>390</v>
      </c>
      <c r="AH432">
        <v>84158.88361152276</v>
      </c>
      <c r="AI432">
        <v>20144.773708756038</v>
      </c>
      <c r="AJ432">
        <v>1.1679688104127317</v>
      </c>
      <c r="AK432">
        <f t="shared" si="112"/>
        <v>104303.6573202788</v>
      </c>
      <c r="AL432" s="4">
        <f t="shared" si="113"/>
        <v>0.19313583268608431</v>
      </c>
      <c r="AW432">
        <v>386</v>
      </c>
      <c r="AX432">
        <v>93714.903485281655</v>
      </c>
      <c r="AY432">
        <v>7383.2199372842733</v>
      </c>
      <c r="AZ432">
        <v>0.98452380793597394</v>
      </c>
      <c r="BA432">
        <f t="shared" ref="BA432:BA495" si="126">AX432+AY432</f>
        <v>101098.12342256593</v>
      </c>
      <c r="BB432" s="4">
        <f t="shared" ref="BB432:BB495" si="127">ABS((BA432-AX432)/BA432)</f>
        <v>7.3030237232240044E-2</v>
      </c>
      <c r="BN432">
        <v>386</v>
      </c>
      <c r="BO432">
        <v>11.436720084138374</v>
      </c>
      <c r="BP432">
        <v>8.7126759101144202E-2</v>
      </c>
      <c r="BQ432">
        <v>1.0777519948453231</v>
      </c>
      <c r="BR432">
        <f t="shared" ref="BR432:BR495" si="128">BO432+BP432</f>
        <v>11.523846843239518</v>
      </c>
      <c r="BS432" s="4">
        <f t="shared" ref="BS432:BS495" si="129">ABS((BR432-BO432)/BR432)</f>
        <v>7.5605620489704135E-3</v>
      </c>
      <c r="CD432">
        <v>387</v>
      </c>
      <c r="CE432">
        <v>94365.365883324339</v>
      </c>
      <c r="CF432">
        <v>7750.6509170798672</v>
      </c>
      <c r="CG432">
        <v>0.98090424631818252</v>
      </c>
      <c r="CH432">
        <f t="shared" si="122"/>
        <v>102116.01680040421</v>
      </c>
      <c r="CI432" s="4">
        <f t="shared" si="123"/>
        <v>7.5900443044397983E-2</v>
      </c>
      <c r="CT432">
        <v>387</v>
      </c>
      <c r="CU432">
        <v>11.446276258597893</v>
      </c>
      <c r="CV432">
        <v>8.7588606908719058E-2</v>
      </c>
      <c r="CW432">
        <v>1.0442653305282856</v>
      </c>
      <c r="CX432">
        <f t="shared" si="124"/>
        <v>11.358687651689173</v>
      </c>
      <c r="CY432" s="4">
        <f t="shared" si="125"/>
        <v>7.711155513259807E-3</v>
      </c>
      <c r="DJ432">
        <v>388</v>
      </c>
      <c r="DK432">
        <v>93605.781215141949</v>
      </c>
      <c r="DL432">
        <v>9335.4125598287064</v>
      </c>
      <c r="DM432">
        <v>1.186289779221315</v>
      </c>
      <c r="DN432">
        <f t="shared" si="118"/>
        <v>84270.368655313243</v>
      </c>
      <c r="DO432" s="4">
        <f t="shared" si="119"/>
        <v>0.1107793012988096</v>
      </c>
      <c r="DZ432">
        <v>388</v>
      </c>
      <c r="EA432">
        <v>11.436399874331633</v>
      </c>
      <c r="EB432">
        <v>0.10551329561154965</v>
      </c>
      <c r="EC432">
        <v>1.2625912553551191</v>
      </c>
      <c r="ED432">
        <f t="shared" si="120"/>
        <v>11.541913169943182</v>
      </c>
      <c r="EE432" s="4">
        <f t="shared" si="121"/>
        <v>9.1417509435369505E-3</v>
      </c>
      <c r="EP432">
        <v>390</v>
      </c>
      <c r="EQ432">
        <v>11.504313388897989</v>
      </c>
      <c r="ER432">
        <v>5.0748316867073484E-2</v>
      </c>
      <c r="ES432">
        <v>0.64702409718110721</v>
      </c>
      <c r="ET432">
        <f t="shared" si="114"/>
        <v>11.555061705765063</v>
      </c>
      <c r="EU432" s="4">
        <f t="shared" si="115"/>
        <v>4.3918689626515871E-3</v>
      </c>
      <c r="FF432">
        <v>390</v>
      </c>
      <c r="FG432">
        <v>11.572096039459375</v>
      </c>
      <c r="FH432">
        <v>-1.7034333694311954E-2</v>
      </c>
      <c r="FI432">
        <v>-0.37692238057609828</v>
      </c>
      <c r="FJ432">
        <f t="shared" si="116"/>
        <v>11.555061705765063</v>
      </c>
      <c r="FK432">
        <f t="shared" si="117"/>
        <v>1.4741880336141492E-3</v>
      </c>
    </row>
    <row r="433" spans="2:167" x14ac:dyDescent="0.2">
      <c r="B433" s="81">
        <v>44919</v>
      </c>
      <c r="C433">
        <v>4.927107415155846</v>
      </c>
      <c r="D433">
        <v>5.2513340040135654</v>
      </c>
      <c r="E433">
        <v>5.8675852809889504</v>
      </c>
      <c r="F433">
        <v>7.3784778505286228</v>
      </c>
      <c r="G433">
        <v>0</v>
      </c>
      <c r="H433">
        <v>0</v>
      </c>
      <c r="I433">
        <v>1</v>
      </c>
      <c r="J433">
        <v>0</v>
      </c>
      <c r="K433">
        <v>0</v>
      </c>
      <c r="L433">
        <v>2</v>
      </c>
      <c r="M433">
        <v>0</v>
      </c>
      <c r="N433">
        <v>52</v>
      </c>
      <c r="O433">
        <v>11.393019133597383</v>
      </c>
      <c r="P433" s="74">
        <v>88700.351722781779</v>
      </c>
      <c r="V433" s="81">
        <v>44856</v>
      </c>
      <c r="W433" s="3">
        <v>228.10643583745059</v>
      </c>
      <c r="X433" s="3">
        <v>133.26974213061692</v>
      </c>
      <c r="Y433" s="3">
        <v>280.60354435662515</v>
      </c>
      <c r="Z433" s="3">
        <v>1197.848382662331</v>
      </c>
      <c r="AG433">
        <v>391</v>
      </c>
      <c r="AH433">
        <v>84134.493298439018</v>
      </c>
      <c r="AI433">
        <v>21229.823762439206</v>
      </c>
      <c r="AJ433">
        <v>1.2308786568453951</v>
      </c>
      <c r="AK433">
        <f t="shared" si="112"/>
        <v>105364.31706087822</v>
      </c>
      <c r="AL433" s="4">
        <f t="shared" si="113"/>
        <v>0.20148969171577197</v>
      </c>
      <c r="AW433">
        <v>387</v>
      </c>
      <c r="AX433">
        <v>93690.806095239968</v>
      </c>
      <c r="AY433">
        <v>8425.2107051642379</v>
      </c>
      <c r="AZ433">
        <v>1.1234692446615999</v>
      </c>
      <c r="BA433">
        <f t="shared" si="126"/>
        <v>102116.01680040421</v>
      </c>
      <c r="BB433" s="4">
        <f t="shared" si="127"/>
        <v>8.2506260713558197E-2</v>
      </c>
      <c r="BN433">
        <v>387</v>
      </c>
      <c r="BO433">
        <v>11.436462466873595</v>
      </c>
      <c r="BP433">
        <v>9.7402398633017029E-2</v>
      </c>
      <c r="BQ433">
        <v>1.2048609464239197</v>
      </c>
      <c r="BR433">
        <f t="shared" si="128"/>
        <v>11.533864865506612</v>
      </c>
      <c r="BS433" s="4">
        <f t="shared" si="129"/>
        <v>8.4449054821433209E-3</v>
      </c>
      <c r="CD433">
        <v>388</v>
      </c>
      <c r="CE433">
        <v>93316.079970722989</v>
      </c>
      <c r="CF433">
        <v>9625.1138042476668</v>
      </c>
      <c r="CG433">
        <v>1.2181318837462749</v>
      </c>
      <c r="CH433">
        <f t="shared" si="122"/>
        <v>102941.19377497066</v>
      </c>
      <c r="CI433" s="4">
        <f t="shared" si="123"/>
        <v>9.3501089809470792E-2</v>
      </c>
      <c r="CT433">
        <v>388</v>
      </c>
      <c r="CU433">
        <v>11.433681360038506</v>
      </c>
      <c r="CV433">
        <v>0.10823180990467662</v>
      </c>
      <c r="CW433">
        <v>1.290381600218496</v>
      </c>
      <c r="CX433">
        <f t="shared" si="124"/>
        <v>11.325449550133829</v>
      </c>
      <c r="CY433" s="4">
        <f t="shared" si="125"/>
        <v>9.5565133574232099E-3</v>
      </c>
      <c r="DJ433">
        <v>389</v>
      </c>
      <c r="DK433">
        <v>93467.876329894105</v>
      </c>
      <c r="DL433">
        <v>9561.5435087142396</v>
      </c>
      <c r="DM433">
        <v>1.2150251812947985</v>
      </c>
      <c r="DN433">
        <f t="shared" si="118"/>
        <v>83906.332821179865</v>
      </c>
      <c r="DO433" s="4">
        <f t="shared" si="119"/>
        <v>0.11395496844191347</v>
      </c>
      <c r="DZ433">
        <v>389</v>
      </c>
      <c r="EA433">
        <v>11.434812416591617</v>
      </c>
      <c r="EB433">
        <v>0.10795743933686808</v>
      </c>
      <c r="EC433">
        <v>1.2918383230022066</v>
      </c>
      <c r="ED433">
        <f t="shared" si="120"/>
        <v>11.542769855928485</v>
      </c>
      <c r="EE433" s="4">
        <f t="shared" si="121"/>
        <v>9.3528191832933441E-3</v>
      </c>
      <c r="EP433">
        <v>391</v>
      </c>
      <c r="EQ433">
        <v>11.515577242258662</v>
      </c>
      <c r="ER433">
        <v>4.9602067700986296E-2</v>
      </c>
      <c r="ES433">
        <v>0.63240980300116845</v>
      </c>
      <c r="ET433">
        <f t="shared" si="114"/>
        <v>11.565179309959648</v>
      </c>
      <c r="EU433" s="4">
        <f t="shared" si="115"/>
        <v>4.2889147130014847E-3</v>
      </c>
      <c r="FF433">
        <v>391</v>
      </c>
      <c r="FG433">
        <v>11.585584247343386</v>
      </c>
      <c r="FH433">
        <v>-2.0404937383737831E-2</v>
      </c>
      <c r="FI433">
        <v>-0.45150445636466918</v>
      </c>
      <c r="FJ433">
        <f t="shared" si="116"/>
        <v>11.565179309959648</v>
      </c>
      <c r="FK433">
        <f t="shared" si="117"/>
        <v>1.7643425006100511E-3</v>
      </c>
    </row>
    <row r="434" spans="2:167" x14ac:dyDescent="0.2">
      <c r="B434" s="81">
        <v>44926</v>
      </c>
      <c r="C434">
        <v>4.8562737074361078</v>
      </c>
      <c r="D434">
        <v>5.258927034040231</v>
      </c>
      <c r="E434">
        <v>5.8756651174426828</v>
      </c>
      <c r="F434">
        <v>7.386624910651725</v>
      </c>
      <c r="G434">
        <v>0</v>
      </c>
      <c r="H434">
        <v>0</v>
      </c>
      <c r="I434">
        <v>1</v>
      </c>
      <c r="J434">
        <v>0</v>
      </c>
      <c r="K434">
        <v>0</v>
      </c>
      <c r="L434">
        <v>2</v>
      </c>
      <c r="M434">
        <v>0</v>
      </c>
      <c r="N434">
        <v>53</v>
      </c>
      <c r="O434">
        <v>11.38743944575624</v>
      </c>
      <c r="P434" s="74">
        <v>88206.809634612946</v>
      </c>
      <c r="V434" s="81">
        <v>44863</v>
      </c>
      <c r="W434" s="3">
        <v>205.30255635083176</v>
      </c>
      <c r="X434" s="3">
        <v>134.34202155418942</v>
      </c>
      <c r="Y434" s="3">
        <v>274.76293589067672</v>
      </c>
      <c r="Z434" s="3">
        <v>1209.7900358420916</v>
      </c>
      <c r="AG434">
        <v>392</v>
      </c>
      <c r="AH434">
        <v>83741.786279165899</v>
      </c>
      <c r="AI434">
        <v>22029.856004209942</v>
      </c>
      <c r="AJ434">
        <v>1.2772635266494501</v>
      </c>
      <c r="AK434">
        <f t="shared" si="112"/>
        <v>105771.64228337584</v>
      </c>
      <c r="AL434" s="4">
        <f t="shared" si="113"/>
        <v>0.20827752626917831</v>
      </c>
      <c r="AW434">
        <v>388</v>
      </c>
      <c r="AX434">
        <v>92749.098117926304</v>
      </c>
      <c r="AY434">
        <v>10192.095657044352</v>
      </c>
      <c r="AZ434">
        <v>1.3590765157148885</v>
      </c>
      <c r="BA434">
        <f t="shared" si="126"/>
        <v>102941.19377497066</v>
      </c>
      <c r="BB434" s="4">
        <f t="shared" si="127"/>
        <v>9.9008912596489432E-2</v>
      </c>
      <c r="BN434">
        <v>388</v>
      </c>
      <c r="BO434">
        <v>11.425397581819091</v>
      </c>
      <c r="BP434">
        <v>0.11651558812409135</v>
      </c>
      <c r="BQ434">
        <v>1.4412897808529455</v>
      </c>
      <c r="BR434">
        <f t="shared" si="128"/>
        <v>11.541913169943182</v>
      </c>
      <c r="BS434" s="4">
        <f t="shared" si="129"/>
        <v>1.0094997805694369E-2</v>
      </c>
      <c r="CD434">
        <v>389</v>
      </c>
      <c r="CE434">
        <v>93229.578647898335</v>
      </c>
      <c r="CF434">
        <v>9799.841190710009</v>
      </c>
      <c r="CG434">
        <v>1.240244972977439</v>
      </c>
      <c r="CH434">
        <f t="shared" si="122"/>
        <v>103029.41983860834</v>
      </c>
      <c r="CI434" s="4">
        <f t="shared" si="123"/>
        <v>9.511692103149845E-2</v>
      </c>
      <c r="CT434">
        <v>389</v>
      </c>
      <c r="CU434">
        <v>11.43252431091477</v>
      </c>
      <c r="CV434">
        <v>0.11024554501371497</v>
      </c>
      <c r="CW434">
        <v>1.3143901309333168</v>
      </c>
      <c r="CX434">
        <f t="shared" si="124"/>
        <v>11.322278765901055</v>
      </c>
      <c r="CY434" s="4">
        <f t="shared" si="125"/>
        <v>9.7370456330520636E-3</v>
      </c>
      <c r="DJ434">
        <v>390</v>
      </c>
      <c r="DK434">
        <v>93341.979033470518</v>
      </c>
      <c r="DL434">
        <v>10961.678286808281</v>
      </c>
      <c r="DM434">
        <v>1.3929461425957035</v>
      </c>
      <c r="DN434">
        <f t="shared" si="118"/>
        <v>82380.300746662237</v>
      </c>
      <c r="DO434" s="4">
        <f t="shared" si="119"/>
        <v>0.13306188721643397</v>
      </c>
      <c r="DZ434">
        <v>390</v>
      </c>
      <c r="EA434">
        <v>11.433363181219748</v>
      </c>
      <c r="EB434">
        <v>0.12169852454531416</v>
      </c>
      <c r="EC434">
        <v>1.4562666438381497</v>
      </c>
      <c r="ED434">
        <f t="shared" si="120"/>
        <v>11.555061705765063</v>
      </c>
      <c r="EE434" s="4">
        <f t="shared" si="121"/>
        <v>1.0532053194021129E-2</v>
      </c>
      <c r="EP434">
        <v>392</v>
      </c>
      <c r="EQ434">
        <v>11.521520648209133</v>
      </c>
      <c r="ER434">
        <v>4.7517082922325926E-2</v>
      </c>
      <c r="ES434">
        <v>0.60582694316795183</v>
      </c>
      <c r="ET434">
        <f t="shared" si="114"/>
        <v>11.569037731131459</v>
      </c>
      <c r="EU434" s="4">
        <f t="shared" si="115"/>
        <v>4.1072631991216375E-3</v>
      </c>
      <c r="FF434">
        <v>392</v>
      </c>
      <c r="FG434">
        <v>11.590030521972805</v>
      </c>
      <c r="FH434">
        <v>-2.0992790841345865E-2</v>
      </c>
      <c r="FI434">
        <v>-0.46451201678046039</v>
      </c>
      <c r="FJ434">
        <f t="shared" si="116"/>
        <v>11.569037731131459</v>
      </c>
      <c r="FK434">
        <f t="shared" si="117"/>
        <v>1.814566719309399E-3</v>
      </c>
    </row>
    <row r="435" spans="2:167" x14ac:dyDescent="0.2">
      <c r="B435" s="81">
        <v>44933</v>
      </c>
      <c r="C435">
        <v>4.9057088985693911</v>
      </c>
      <c r="D435">
        <v>5.2665379162157064</v>
      </c>
      <c r="E435">
        <v>5.8837835305567889</v>
      </c>
      <c r="F435">
        <v>7.3947868895062934</v>
      </c>
      <c r="G435">
        <v>0</v>
      </c>
      <c r="H435">
        <v>0</v>
      </c>
      <c r="I435">
        <v>1</v>
      </c>
      <c r="J435">
        <v>0</v>
      </c>
      <c r="K435">
        <v>0</v>
      </c>
      <c r="L435">
        <v>1</v>
      </c>
      <c r="M435">
        <v>0</v>
      </c>
      <c r="N435">
        <v>54</v>
      </c>
      <c r="O435">
        <v>11.398406054034544</v>
      </c>
      <c r="P435" s="74">
        <v>89179.46276819543</v>
      </c>
      <c r="V435" s="81">
        <v>44870</v>
      </c>
      <c r="W435" s="3">
        <v>184.77297712546118</v>
      </c>
      <c r="X435" s="3">
        <v>135.65939996995795</v>
      </c>
      <c r="Y435" s="3">
        <v>273.18724329482615</v>
      </c>
      <c r="Z435" s="3">
        <v>1221.8621547477087</v>
      </c>
      <c r="AG435">
        <v>393</v>
      </c>
      <c r="AH435">
        <v>83717.395966082157</v>
      </c>
      <c r="AI435">
        <v>22286.688340717679</v>
      </c>
      <c r="AJ435">
        <v>1.2921543446295041</v>
      </c>
      <c r="AK435">
        <f t="shared" si="112"/>
        <v>106004.08430679984</v>
      </c>
      <c r="AL435" s="4">
        <f t="shared" si="113"/>
        <v>0.21024367585889384</v>
      </c>
      <c r="AW435">
        <v>389</v>
      </c>
      <c r="AX435">
        <v>92725.000727884617</v>
      </c>
      <c r="AY435">
        <v>10304.419110723727</v>
      </c>
      <c r="AZ435">
        <v>1.3740544136071751</v>
      </c>
      <c r="BA435">
        <f t="shared" si="126"/>
        <v>103029.41983860834</v>
      </c>
      <c r="BB435" s="4">
        <f t="shared" si="127"/>
        <v>0.1000143369424501</v>
      </c>
      <c r="BN435">
        <v>389</v>
      </c>
      <c r="BO435">
        <v>11.425139964554312</v>
      </c>
      <c r="BP435">
        <v>0.11762989137417357</v>
      </c>
      <c r="BQ435">
        <v>1.4550736351249098</v>
      </c>
      <c r="BR435">
        <f t="shared" si="128"/>
        <v>11.542769855928485</v>
      </c>
      <c r="BS435" s="4">
        <f t="shared" si="129"/>
        <v>1.019078547370999E-2</v>
      </c>
      <c r="CD435">
        <v>390</v>
      </c>
      <c r="CE435">
        <v>93144.256023749476</v>
      </c>
      <c r="CF435">
        <v>11159.401296529322</v>
      </c>
      <c r="CG435">
        <v>1.4123077190861757</v>
      </c>
      <c r="CH435">
        <f t="shared" si="122"/>
        <v>104303.6573202788</v>
      </c>
      <c r="CI435" s="4">
        <f t="shared" si="123"/>
        <v>0.10698954939099439</v>
      </c>
      <c r="CT435">
        <v>390</v>
      </c>
      <c r="CU435">
        <v>11.431384206992727</v>
      </c>
      <c r="CV435">
        <v>0.12367749877233614</v>
      </c>
      <c r="CW435">
        <v>1.4745310913438985</v>
      </c>
      <c r="CX435">
        <f t="shared" si="124"/>
        <v>11.30770670822039</v>
      </c>
      <c r="CY435" s="4">
        <f t="shared" si="125"/>
        <v>1.0937451948804616E-2</v>
      </c>
      <c r="DJ435">
        <v>391</v>
      </c>
      <c r="DK435">
        <v>93226.164747532675</v>
      </c>
      <c r="DL435">
        <v>12138.152313345548</v>
      </c>
      <c r="DM435">
        <v>1.5424456000922144</v>
      </c>
      <c r="DN435">
        <f t="shared" si="118"/>
        <v>81088.012434187127</v>
      </c>
      <c r="DO435" s="4">
        <f t="shared" si="119"/>
        <v>0.1496910819363978</v>
      </c>
      <c r="DZ435">
        <v>391</v>
      </c>
      <c r="EA435">
        <v>11.432030013911819</v>
      </c>
      <c r="EB435">
        <v>0.13314929604782932</v>
      </c>
      <c r="EC435">
        <v>1.5932886549728553</v>
      </c>
      <c r="ED435">
        <f t="shared" si="120"/>
        <v>11.565179309959648</v>
      </c>
      <c r="EE435" s="4">
        <f t="shared" si="121"/>
        <v>1.1512946965998567E-2</v>
      </c>
      <c r="EP435">
        <v>393</v>
      </c>
      <c r="EQ435">
        <v>11.524621159608351</v>
      </c>
      <c r="ER435">
        <v>4.6611743939770633E-2</v>
      </c>
      <c r="ES435">
        <v>0.59428417339757622</v>
      </c>
      <c r="ET435">
        <f t="shared" si="114"/>
        <v>11.571232903548122</v>
      </c>
      <c r="EU435" s="4">
        <f t="shared" si="115"/>
        <v>4.0282435180678056E-3</v>
      </c>
      <c r="FF435">
        <v>393</v>
      </c>
      <c r="FG435">
        <v>11.59570071717847</v>
      </c>
      <c r="FH435">
        <v>-2.4467813630348445E-2</v>
      </c>
      <c r="FI435">
        <v>-0.54140459653686224</v>
      </c>
      <c r="FJ435">
        <f t="shared" si="116"/>
        <v>11.571232903548122</v>
      </c>
      <c r="FK435">
        <f t="shared" si="117"/>
        <v>2.1145381684302463E-3</v>
      </c>
    </row>
    <row r="436" spans="2:167" x14ac:dyDescent="0.2">
      <c r="B436" s="81">
        <v>44940</v>
      </c>
      <c r="C436">
        <v>4.8388391464955181</v>
      </c>
      <c r="D436">
        <v>5.2741665566809246</v>
      </c>
      <c r="E436">
        <v>5.8919284289157074</v>
      </c>
      <c r="F436">
        <v>7.4029636085612953</v>
      </c>
      <c r="G436">
        <v>0</v>
      </c>
      <c r="H436">
        <v>0</v>
      </c>
      <c r="I436">
        <v>1</v>
      </c>
      <c r="J436">
        <v>0</v>
      </c>
      <c r="K436">
        <v>0</v>
      </c>
      <c r="L436">
        <v>1</v>
      </c>
      <c r="M436">
        <v>0</v>
      </c>
      <c r="N436">
        <v>55</v>
      </c>
      <c r="O436">
        <v>11.393184572486485</v>
      </c>
      <c r="P436" s="74">
        <v>88715.027424366141</v>
      </c>
      <c r="V436" s="81">
        <v>44877</v>
      </c>
      <c r="W436" s="3">
        <v>166.29574705388634</v>
      </c>
      <c r="X436" s="3">
        <v>137.01338978968019</v>
      </c>
      <c r="Y436" s="3">
        <v>273.75745475039571</v>
      </c>
      <c r="Z436" s="3">
        <v>1234.0627292782228</v>
      </c>
      <c r="AG436">
        <v>394</v>
      </c>
      <c r="AH436">
        <v>83693.005652998414</v>
      </c>
      <c r="AI436">
        <v>21835.388151790932</v>
      </c>
      <c r="AJ436">
        <v>1.2659885235376194</v>
      </c>
      <c r="AK436">
        <f t="shared" si="112"/>
        <v>105528.39380478935</v>
      </c>
      <c r="AL436" s="4">
        <f t="shared" si="113"/>
        <v>0.2069148156673635</v>
      </c>
      <c r="AW436">
        <v>390</v>
      </c>
      <c r="AX436">
        <v>92700.903337842901</v>
      </c>
      <c r="AY436">
        <v>11602.753982435897</v>
      </c>
      <c r="AZ436">
        <v>1.5471823446090922</v>
      </c>
      <c r="BA436">
        <f t="shared" si="126"/>
        <v>104303.6573202788</v>
      </c>
      <c r="BB436" s="4">
        <f t="shared" si="127"/>
        <v>0.11124014517351043</v>
      </c>
      <c r="BN436">
        <v>390</v>
      </c>
      <c r="BO436">
        <v>11.424882347289531</v>
      </c>
      <c r="BP436">
        <v>0.13017935847553197</v>
      </c>
      <c r="BQ436">
        <v>1.6103096767528735</v>
      </c>
      <c r="BR436">
        <f t="shared" si="128"/>
        <v>11.555061705765063</v>
      </c>
      <c r="BS436" s="4">
        <f t="shared" si="129"/>
        <v>1.1266002881713973E-2</v>
      </c>
      <c r="CD436">
        <v>391</v>
      </c>
      <c r="CE436">
        <v>93060.112098276441</v>
      </c>
      <c r="CF436">
        <v>12304.204962601783</v>
      </c>
      <c r="CG436">
        <v>1.5571913926337104</v>
      </c>
      <c r="CH436">
        <f t="shared" si="122"/>
        <v>105364.31706087822</v>
      </c>
      <c r="CI436" s="4">
        <f t="shared" si="123"/>
        <v>0.11677772234306386</v>
      </c>
      <c r="CT436">
        <v>391</v>
      </c>
      <c r="CU436">
        <v>11.430261048272374</v>
      </c>
      <c r="CV436">
        <v>0.1349182616872735</v>
      </c>
      <c r="CW436">
        <v>1.6085478249698864</v>
      </c>
      <c r="CX436">
        <f t="shared" si="124"/>
        <v>11.295342786585101</v>
      </c>
      <c r="CY436" s="4">
        <f t="shared" si="125"/>
        <v>1.194459205324065E-2</v>
      </c>
      <c r="DJ436">
        <v>392</v>
      </c>
      <c r="DK436">
        <v>92843.578559092959</v>
      </c>
      <c r="DL436">
        <v>12928.063724282882</v>
      </c>
      <c r="DM436">
        <v>1.6428229350283836</v>
      </c>
      <c r="DN436">
        <f t="shared" si="118"/>
        <v>79915.514834810077</v>
      </c>
      <c r="DO436" s="4">
        <f t="shared" si="119"/>
        <v>0.1617716378478688</v>
      </c>
      <c r="DZ436">
        <v>392</v>
      </c>
      <c r="EA436">
        <v>11.428637493959673</v>
      </c>
      <c r="EB436">
        <v>0.14040023717178585</v>
      </c>
      <c r="EC436">
        <v>1.6800547331541933</v>
      </c>
      <c r="ED436">
        <f t="shared" si="120"/>
        <v>11.569037731131459</v>
      </c>
      <c r="EE436" s="4">
        <f t="shared" si="121"/>
        <v>1.213586129069134E-2</v>
      </c>
      <c r="EP436">
        <v>394</v>
      </c>
      <c r="EQ436">
        <v>11.508520352615115</v>
      </c>
      <c r="ER436">
        <v>5.8214978663077233E-2</v>
      </c>
      <c r="ES436">
        <v>0.74222154225441384</v>
      </c>
      <c r="ET436">
        <f t="shared" si="114"/>
        <v>11.566735331278192</v>
      </c>
      <c r="EU436" s="4">
        <f t="shared" si="115"/>
        <v>5.0329653956596703E-3</v>
      </c>
      <c r="FF436">
        <v>394</v>
      </c>
      <c r="FG436">
        <v>11.598422716036131</v>
      </c>
      <c r="FH436">
        <v>-3.1687384757939085E-2</v>
      </c>
      <c r="FI436">
        <v>-0.70115360609504584</v>
      </c>
      <c r="FJ436">
        <f t="shared" si="116"/>
        <v>11.566735331278192</v>
      </c>
      <c r="FK436">
        <f t="shared" si="117"/>
        <v>2.7395270878422914E-3</v>
      </c>
    </row>
    <row r="437" spans="2:167" x14ac:dyDescent="0.2">
      <c r="B437" s="81">
        <v>44947</v>
      </c>
      <c r="C437">
        <v>5.0140184824905134</v>
      </c>
      <c r="D437">
        <v>5.2818128614438766</v>
      </c>
      <c r="E437">
        <v>5.9000937681709393</v>
      </c>
      <c r="F437">
        <v>7.4111549155879208</v>
      </c>
      <c r="G437">
        <v>0</v>
      </c>
      <c r="H437">
        <v>0</v>
      </c>
      <c r="I437">
        <v>1</v>
      </c>
      <c r="J437">
        <v>0</v>
      </c>
      <c r="K437">
        <v>0</v>
      </c>
      <c r="L437">
        <v>1</v>
      </c>
      <c r="M437">
        <v>0</v>
      </c>
      <c r="N437">
        <v>56</v>
      </c>
      <c r="O437">
        <v>11.41234945277913</v>
      </c>
      <c r="P437" s="74">
        <v>90431.637073141479</v>
      </c>
      <c r="V437" s="81">
        <v>44884</v>
      </c>
      <c r="W437" s="3">
        <v>149.66617911259482</v>
      </c>
      <c r="X437" s="3">
        <v>138.38326326957926</v>
      </c>
      <c r="Y437" s="3">
        <v>275.41419880921035</v>
      </c>
      <c r="Z437" s="3">
        <v>1246.3907236591313</v>
      </c>
      <c r="AG437">
        <v>395</v>
      </c>
      <c r="AH437">
        <v>83668.615339914671</v>
      </c>
      <c r="AI437">
        <v>21789.406737196958</v>
      </c>
      <c r="AJ437">
        <v>1.2633225785694178</v>
      </c>
      <c r="AK437">
        <f t="shared" si="112"/>
        <v>105458.02207711163</v>
      </c>
      <c r="AL437" s="4">
        <f t="shared" si="113"/>
        <v>0.20661687283746319</v>
      </c>
      <c r="AW437">
        <v>391</v>
      </c>
      <c r="AX437">
        <v>92676.805947801215</v>
      </c>
      <c r="AY437">
        <v>12687.511113077009</v>
      </c>
      <c r="AZ437">
        <v>1.6918305103167648</v>
      </c>
      <c r="BA437">
        <f t="shared" si="126"/>
        <v>105364.31706087822</v>
      </c>
      <c r="BB437" s="4">
        <f t="shared" si="127"/>
        <v>0.12041563469486846</v>
      </c>
      <c r="BN437">
        <v>391</v>
      </c>
      <c r="BO437">
        <v>11.424624730024751</v>
      </c>
      <c r="BP437">
        <v>0.1405545799348964</v>
      </c>
      <c r="BQ437">
        <v>1.7386504498994</v>
      </c>
      <c r="BR437">
        <f t="shared" si="128"/>
        <v>11.565179309959648</v>
      </c>
      <c r="BS437" s="4">
        <f t="shared" si="129"/>
        <v>1.2153255575886684E-2</v>
      </c>
      <c r="CD437">
        <v>392</v>
      </c>
      <c r="CE437">
        <v>92698.718442143741</v>
      </c>
      <c r="CF437">
        <v>13072.923841232099</v>
      </c>
      <c r="CG437">
        <v>1.6544786553862845</v>
      </c>
      <c r="CH437">
        <f t="shared" si="122"/>
        <v>105771.64228337584</v>
      </c>
      <c r="CI437" s="4">
        <f t="shared" si="123"/>
        <v>0.12359573472640288</v>
      </c>
      <c r="CT437">
        <v>392</v>
      </c>
      <c r="CU437">
        <v>11.427273114301661</v>
      </c>
      <c r="CV437">
        <v>0.14176461682979813</v>
      </c>
      <c r="CW437">
        <v>1.6901727253781471</v>
      </c>
      <c r="CX437">
        <f t="shared" si="124"/>
        <v>11.285508497471863</v>
      </c>
      <c r="CY437" s="4">
        <f t="shared" si="125"/>
        <v>1.2561650798593232E-2</v>
      </c>
      <c r="DJ437">
        <v>393</v>
      </c>
      <c r="DK437">
        <v>92743.752349082017</v>
      </c>
      <c r="DL437">
        <v>13260.331957717819</v>
      </c>
      <c r="DM437">
        <v>1.6850456441756931</v>
      </c>
      <c r="DN437">
        <f t="shared" si="118"/>
        <v>79483.420391364198</v>
      </c>
      <c r="DO437" s="4">
        <f t="shared" si="119"/>
        <v>0.16683142084759278</v>
      </c>
      <c r="DZ437">
        <v>393</v>
      </c>
      <c r="EA437">
        <v>11.427488369405793</v>
      </c>
      <c r="EB437">
        <v>0.14374453414232846</v>
      </c>
      <c r="EC437">
        <v>1.7200731979916759</v>
      </c>
      <c r="ED437">
        <f t="shared" si="120"/>
        <v>11.571232903548122</v>
      </c>
      <c r="EE437" s="4">
        <f t="shared" si="121"/>
        <v>1.2422577208540297E-2</v>
      </c>
      <c r="EP437">
        <v>395</v>
      </c>
      <c r="EQ437">
        <v>11.498695451005014</v>
      </c>
      <c r="ER437">
        <v>6.737280670834167E-2</v>
      </c>
      <c r="ES437">
        <v>0.85898079239166369</v>
      </c>
      <c r="ET437">
        <f t="shared" si="114"/>
        <v>11.566068257713356</v>
      </c>
      <c r="EU437" s="4">
        <f t="shared" si="115"/>
        <v>5.8250396943154009E-3</v>
      </c>
      <c r="FF437">
        <v>395</v>
      </c>
      <c r="FG437">
        <v>11.605430555458726</v>
      </c>
      <c r="FH437">
        <v>-3.9362297745370256E-2</v>
      </c>
      <c r="FI437">
        <v>-0.87097806332655714</v>
      </c>
      <c r="FJ437">
        <f t="shared" si="116"/>
        <v>11.566068257713356</v>
      </c>
      <c r="FK437">
        <f t="shared" si="117"/>
        <v>3.4032565663893368E-3</v>
      </c>
    </row>
    <row r="438" spans="2:167" x14ac:dyDescent="0.2">
      <c r="B438" s="81">
        <v>44954</v>
      </c>
      <c r="C438">
        <v>5.0205793812360611</v>
      </c>
      <c r="D438">
        <v>5.289476736389398</v>
      </c>
      <c r="E438">
        <v>5.9082765036534832</v>
      </c>
      <c r="F438">
        <v>7.4193606766811682</v>
      </c>
      <c r="G438">
        <v>0</v>
      </c>
      <c r="H438">
        <v>0</v>
      </c>
      <c r="I438">
        <v>1</v>
      </c>
      <c r="J438">
        <v>0</v>
      </c>
      <c r="K438">
        <v>0</v>
      </c>
      <c r="L438">
        <v>1</v>
      </c>
      <c r="M438">
        <v>0</v>
      </c>
      <c r="N438">
        <v>57</v>
      </c>
      <c r="O438">
        <v>11.414639568460105</v>
      </c>
      <c r="P438" s="74">
        <v>90638.973304619692</v>
      </c>
      <c r="V438" s="81">
        <v>44891</v>
      </c>
      <c r="W438" s="3">
        <v>134.69956187774505</v>
      </c>
      <c r="X438" s="3">
        <v>139.76706986047532</v>
      </c>
      <c r="Y438" s="3">
        <v>277.62792555295778</v>
      </c>
      <c r="Z438" s="3">
        <v>1258.8457878574106</v>
      </c>
      <c r="AG438">
        <v>396</v>
      </c>
      <c r="AH438">
        <v>83644.225026830929</v>
      </c>
      <c r="AI438">
        <v>21836.492711716579</v>
      </c>
      <c r="AJ438">
        <v>1.2660525645420526</v>
      </c>
      <c r="AK438">
        <f t="shared" si="112"/>
        <v>105480.71773854751</v>
      </c>
      <c r="AL438" s="4">
        <f t="shared" si="113"/>
        <v>0.20701881045066609</v>
      </c>
      <c r="AW438">
        <v>392</v>
      </c>
      <c r="AX438">
        <v>92285.347875124862</v>
      </c>
      <c r="AY438">
        <v>13486.294408250978</v>
      </c>
      <c r="AZ438">
        <v>1.798345171692217</v>
      </c>
      <c r="BA438">
        <f t="shared" si="126"/>
        <v>105771.64228337584</v>
      </c>
      <c r="BB438" s="4">
        <f t="shared" si="127"/>
        <v>0.12750387643712158</v>
      </c>
      <c r="BN438">
        <v>392</v>
      </c>
      <c r="BO438">
        <v>11.421214394021268</v>
      </c>
      <c r="BP438">
        <v>0.14782333711019113</v>
      </c>
      <c r="BQ438">
        <v>1.828564474322435</v>
      </c>
      <c r="BR438">
        <f t="shared" si="128"/>
        <v>11.569037731131459</v>
      </c>
      <c r="BS438" s="4">
        <f t="shared" si="129"/>
        <v>1.2777496326458426E-2</v>
      </c>
      <c r="CD438">
        <v>393</v>
      </c>
      <c r="CE438">
        <v>92616.931914022367</v>
      </c>
      <c r="CF438">
        <v>13387.152392777469</v>
      </c>
      <c r="CG438">
        <v>1.6942466856875888</v>
      </c>
      <c r="CH438">
        <f t="shared" si="122"/>
        <v>106004.08430679984</v>
      </c>
      <c r="CI438" s="4">
        <f t="shared" si="123"/>
        <v>0.12628902443071927</v>
      </c>
      <c r="CT438">
        <v>393</v>
      </c>
      <c r="CU438">
        <v>11.42618384598469</v>
      </c>
      <c r="CV438">
        <v>0.14504905756343156</v>
      </c>
      <c r="CW438">
        <v>1.7293311012144326</v>
      </c>
      <c r="CX438">
        <f t="shared" si="124"/>
        <v>11.281134788421259</v>
      </c>
      <c r="CY438" s="4">
        <f t="shared" si="125"/>
        <v>1.2857665499423616E-2</v>
      </c>
      <c r="DJ438">
        <v>394</v>
      </c>
      <c r="DK438">
        <v>92650.371165982666</v>
      </c>
      <c r="DL438">
        <v>12878.02263880668</v>
      </c>
      <c r="DM438">
        <v>1.6364640057511703</v>
      </c>
      <c r="DN438">
        <f t="shared" si="118"/>
        <v>79772.348527175986</v>
      </c>
      <c r="DO438" s="4">
        <f t="shared" si="119"/>
        <v>0.16143466848565369</v>
      </c>
      <c r="DZ438">
        <v>394</v>
      </c>
      <c r="EA438">
        <v>11.426413435174013</v>
      </c>
      <c r="EB438">
        <v>0.14032189610417944</v>
      </c>
      <c r="EC438">
        <v>1.6791172897133289</v>
      </c>
      <c r="ED438">
        <f t="shared" si="120"/>
        <v>11.566735331278192</v>
      </c>
      <c r="EE438" s="4">
        <f t="shared" si="121"/>
        <v>1.2131504014337385E-2</v>
      </c>
      <c r="EP438">
        <v>396</v>
      </c>
      <c r="EQ438">
        <v>11.492691091834191</v>
      </c>
      <c r="ER438">
        <v>7.3592353108814734E-2</v>
      </c>
      <c r="ES438">
        <v>0.93827793253490788</v>
      </c>
      <c r="ET438">
        <f t="shared" si="114"/>
        <v>11.566283444943005</v>
      </c>
      <c r="EU438" s="4">
        <f t="shared" si="115"/>
        <v>6.3626620823468306E-3</v>
      </c>
      <c r="FF438">
        <v>396</v>
      </c>
      <c r="FG438">
        <v>11.613143412740868</v>
      </c>
      <c r="FH438">
        <v>-4.6859967797862723E-2</v>
      </c>
      <c r="FI438">
        <v>-1.0368806278573459</v>
      </c>
      <c r="FJ438">
        <f t="shared" si="116"/>
        <v>11.566283444943005</v>
      </c>
      <c r="FK438">
        <f t="shared" si="117"/>
        <v>4.0514282760682968E-3</v>
      </c>
    </row>
    <row r="439" spans="2:167" x14ac:dyDescent="0.2">
      <c r="B439" s="81">
        <v>44961</v>
      </c>
      <c r="C439">
        <v>4.7902016121821873</v>
      </c>
      <c r="D439">
        <v>5.2971580872896586</v>
      </c>
      <c r="E439">
        <v>5.9164750786377871</v>
      </c>
      <c r="F439">
        <v>7.4275807707213088</v>
      </c>
      <c r="G439">
        <v>0</v>
      </c>
      <c r="H439">
        <v>0</v>
      </c>
      <c r="I439">
        <v>1</v>
      </c>
      <c r="J439">
        <v>0</v>
      </c>
      <c r="K439">
        <v>0</v>
      </c>
      <c r="L439">
        <v>1</v>
      </c>
      <c r="M439">
        <v>0</v>
      </c>
      <c r="N439">
        <v>58</v>
      </c>
      <c r="O439">
        <v>11.389078671451365</v>
      </c>
      <c r="P439" s="74">
        <v>88351.519076765457</v>
      </c>
      <c r="V439" s="81">
        <v>44898</v>
      </c>
      <c r="W439" s="3">
        <v>121.22960575761152</v>
      </c>
      <c r="X439" s="3">
        <v>141.16473795490009</v>
      </c>
      <c r="Y439" s="3">
        <v>280.13399718631501</v>
      </c>
      <c r="Z439" s="3">
        <v>1271.4280556091664</v>
      </c>
      <c r="AG439">
        <v>397</v>
      </c>
      <c r="AH439">
        <v>92464.669219614341</v>
      </c>
      <c r="AI439">
        <v>21131.951891304809</v>
      </c>
      <c r="AJ439">
        <v>1.2252041680397936</v>
      </c>
      <c r="AK439">
        <f t="shared" si="112"/>
        <v>113596.62111091915</v>
      </c>
      <c r="AL439" s="4">
        <f t="shared" si="113"/>
        <v>0.18602623638489155</v>
      </c>
      <c r="AW439">
        <v>393</v>
      </c>
      <c r="AX439">
        <v>92261.250485083146</v>
      </c>
      <c r="AY439">
        <v>13742.833821716689</v>
      </c>
      <c r="AZ439">
        <v>1.8325537097523501</v>
      </c>
      <c r="BA439">
        <f t="shared" si="126"/>
        <v>106004.08430679984</v>
      </c>
      <c r="BB439" s="4">
        <f t="shared" si="127"/>
        <v>0.12964438032351486</v>
      </c>
      <c r="BN439">
        <v>393</v>
      </c>
      <c r="BO439">
        <v>11.420956776756489</v>
      </c>
      <c r="BP439">
        <v>0.15027612679163305</v>
      </c>
      <c r="BQ439">
        <v>1.8589053133411484</v>
      </c>
      <c r="BR439">
        <f t="shared" si="128"/>
        <v>11.571232903548122</v>
      </c>
      <c r="BS439" s="4">
        <f t="shared" si="129"/>
        <v>1.2987045377468242E-2</v>
      </c>
      <c r="CD439">
        <v>394</v>
      </c>
      <c r="CE439">
        <v>92536.324084576772</v>
      </c>
      <c r="CF439">
        <v>12992.069720212574</v>
      </c>
      <c r="CG439">
        <v>1.6442459469997408</v>
      </c>
      <c r="CH439">
        <f t="shared" si="122"/>
        <v>105528.39380478935</v>
      </c>
      <c r="CI439" s="4">
        <f t="shared" si="123"/>
        <v>0.12311444580731348</v>
      </c>
      <c r="CT439">
        <v>394</v>
      </c>
      <c r="CU439">
        <v>11.425111522869409</v>
      </c>
      <c r="CV439">
        <v>0.14162380840878264</v>
      </c>
      <c r="CW439">
        <v>1.6884939527899938</v>
      </c>
      <c r="CX439">
        <f t="shared" si="124"/>
        <v>11.283487714460627</v>
      </c>
      <c r="CY439" s="4">
        <f t="shared" si="125"/>
        <v>1.2551421332898801E-2</v>
      </c>
      <c r="DJ439">
        <v>395</v>
      </c>
      <c r="DK439">
        <v>92562.65302787871</v>
      </c>
      <c r="DL439">
        <v>12895.369049232919</v>
      </c>
      <c r="DM439">
        <v>1.6386682864150346</v>
      </c>
      <c r="DN439">
        <f t="shared" si="118"/>
        <v>79667.283978645792</v>
      </c>
      <c r="DO439" s="4">
        <f t="shared" si="119"/>
        <v>0.16186530285994719</v>
      </c>
      <c r="DZ439">
        <v>395</v>
      </c>
      <c r="EA439">
        <v>11.42540368967426</v>
      </c>
      <c r="EB439">
        <v>0.14066456803909588</v>
      </c>
      <c r="EC439">
        <v>1.6832177643120367</v>
      </c>
      <c r="ED439">
        <f t="shared" si="120"/>
        <v>11.566068257713356</v>
      </c>
      <c r="EE439" s="4">
        <f t="shared" si="121"/>
        <v>1.2161831047926537E-2</v>
      </c>
      <c r="EP439">
        <v>397</v>
      </c>
      <c r="EQ439">
        <v>11.525697633225361</v>
      </c>
      <c r="ER439">
        <v>0.11471140785956457</v>
      </c>
      <c r="ES439">
        <v>1.4625321525661203</v>
      </c>
      <c r="ET439">
        <f t="shared" si="114"/>
        <v>11.640409041084926</v>
      </c>
      <c r="EU439" s="4">
        <f t="shared" si="115"/>
        <v>9.8545856468350602E-3</v>
      </c>
      <c r="FF439">
        <v>397</v>
      </c>
      <c r="FG439">
        <v>11.637686750538345</v>
      </c>
      <c r="FH439">
        <v>2.7222905465809077E-3</v>
      </c>
      <c r="FI439">
        <v>6.0236710860003442E-2</v>
      </c>
      <c r="FJ439">
        <f t="shared" si="116"/>
        <v>11.640409041084926</v>
      </c>
      <c r="FK439">
        <f t="shared" si="117"/>
        <v>2.3386554003150228E-4</v>
      </c>
    </row>
    <row r="440" spans="2:167" x14ac:dyDescent="0.2">
      <c r="B440" s="81">
        <v>44968</v>
      </c>
      <c r="C440">
        <v>5.0270226789545243</v>
      </c>
      <c r="D440">
        <v>5.3048568198146357</v>
      </c>
      <c r="E440">
        <v>5.9246886744856733</v>
      </c>
      <c r="F440">
        <v>7.4358150855297307</v>
      </c>
      <c r="G440">
        <v>0</v>
      </c>
      <c r="H440">
        <v>0</v>
      </c>
      <c r="I440">
        <v>1</v>
      </c>
      <c r="J440">
        <v>0</v>
      </c>
      <c r="K440">
        <v>0</v>
      </c>
      <c r="L440">
        <v>1</v>
      </c>
      <c r="M440">
        <v>0</v>
      </c>
      <c r="N440">
        <v>59</v>
      </c>
      <c r="O440">
        <v>11.414689034062858</v>
      </c>
      <c r="P440" s="74">
        <v>90643.456926958752</v>
      </c>
      <c r="V440" s="81">
        <v>44905</v>
      </c>
      <c r="W440" s="3">
        <v>109.10664518861448</v>
      </c>
      <c r="X440" s="3">
        <v>142.57638507403107</v>
      </c>
      <c r="Y440" s="3">
        <v>282.80023334709199</v>
      </c>
      <c r="Z440" s="3">
        <v>1284.1380030764853</v>
      </c>
      <c r="AG440">
        <v>398</v>
      </c>
      <c r="AH440">
        <v>92440.278906530599</v>
      </c>
      <c r="AI440">
        <v>23793.757631236149</v>
      </c>
      <c r="AJ440">
        <v>1.3795323391359071</v>
      </c>
      <c r="AK440">
        <f t="shared" si="112"/>
        <v>116234.03653776675</v>
      </c>
      <c r="AL440" s="4">
        <f t="shared" si="113"/>
        <v>0.2047055951937545</v>
      </c>
      <c r="AW440">
        <v>394</v>
      </c>
      <c r="AX440">
        <v>92237.15309504146</v>
      </c>
      <c r="AY440">
        <v>13291.240709747886</v>
      </c>
      <c r="AZ440">
        <v>1.7723355157922878</v>
      </c>
      <c r="BA440">
        <f t="shared" si="126"/>
        <v>105528.39380478935</v>
      </c>
      <c r="BB440" s="4">
        <f t="shared" si="127"/>
        <v>0.125949426789671</v>
      </c>
      <c r="BN440">
        <v>394</v>
      </c>
      <c r="BO440">
        <v>11.420699159491708</v>
      </c>
      <c r="BP440">
        <v>0.1460361717864842</v>
      </c>
      <c r="BQ440">
        <v>1.806457362654164</v>
      </c>
      <c r="BR440">
        <f t="shared" si="128"/>
        <v>11.566735331278192</v>
      </c>
      <c r="BS440" s="4">
        <f t="shared" si="129"/>
        <v>1.262553067948053E-2</v>
      </c>
      <c r="CD440">
        <v>395</v>
      </c>
      <c r="CE440">
        <v>92456.89495380703</v>
      </c>
      <c r="CF440">
        <v>13001.127123304599</v>
      </c>
      <c r="CG440">
        <v>1.6453922307439879</v>
      </c>
      <c r="CH440">
        <f t="shared" si="122"/>
        <v>105458.02207711163</v>
      </c>
      <c r="CI440" s="4">
        <f t="shared" si="123"/>
        <v>0.1232824859335792</v>
      </c>
      <c r="CT440">
        <v>395</v>
      </c>
      <c r="CU440">
        <v>11.424056144955822</v>
      </c>
      <c r="CV440">
        <v>0.14201211275753423</v>
      </c>
      <c r="CW440">
        <v>1.6931234677852172</v>
      </c>
      <c r="CX440">
        <f t="shared" si="124"/>
        <v>11.282044032198288</v>
      </c>
      <c r="CY440" s="4">
        <f t="shared" si="125"/>
        <v>1.2587445355845097E-2</v>
      </c>
      <c r="DJ440">
        <v>396</v>
      </c>
      <c r="DK440">
        <v>92479.950167410614</v>
      </c>
      <c r="DL440">
        <v>13000.767571136894</v>
      </c>
      <c r="DM440">
        <v>1.6520617158407196</v>
      </c>
      <c r="DN440">
        <f t="shared" si="118"/>
        <v>79479.18259627372</v>
      </c>
      <c r="DO440" s="4">
        <f t="shared" si="119"/>
        <v>0.16357450022072093</v>
      </c>
      <c r="DZ440">
        <v>396</v>
      </c>
      <c r="EA440">
        <v>11.424451676293911</v>
      </c>
      <c r="EB440">
        <v>0.14183176864909441</v>
      </c>
      <c r="EC440">
        <v>1.6971846987622199</v>
      </c>
      <c r="ED440">
        <f t="shared" si="120"/>
        <v>11.566283444943005</v>
      </c>
      <c r="EE440" s="4">
        <f t="shared" si="121"/>
        <v>1.2262518839714749E-2</v>
      </c>
      <c r="EP440">
        <v>398</v>
      </c>
      <c r="EQ440">
        <v>11.611576985639719</v>
      </c>
      <c r="ER440">
        <v>5.1784008275383542E-2</v>
      </c>
      <c r="ES440">
        <v>0.66022881686028989</v>
      </c>
      <c r="ET440">
        <f t="shared" si="114"/>
        <v>11.663360993915102</v>
      </c>
      <c r="EU440" s="4">
        <f t="shared" si="115"/>
        <v>4.4398872934139485E-3</v>
      </c>
      <c r="FF440">
        <v>398</v>
      </c>
      <c r="FG440">
        <v>11.671986303352266</v>
      </c>
      <c r="FH440">
        <v>-8.6253094371642192E-3</v>
      </c>
      <c r="FI440">
        <v>-0.19085408473282467</v>
      </c>
      <c r="FJ440">
        <f t="shared" si="116"/>
        <v>11.663360993915102</v>
      </c>
      <c r="FK440">
        <f t="shared" si="117"/>
        <v>7.3952177606987669E-4</v>
      </c>
    </row>
    <row r="441" spans="2:167" x14ac:dyDescent="0.2">
      <c r="B441" s="81">
        <v>44975</v>
      </c>
      <c r="C441">
        <v>4.9695125938146383</v>
      </c>
      <c r="D441">
        <v>5.3125728395425016</v>
      </c>
      <c r="E441">
        <v>5.9329168387241271</v>
      </c>
      <c r="F441">
        <v>7.4440635152014254</v>
      </c>
      <c r="G441">
        <v>0</v>
      </c>
      <c r="H441">
        <v>0</v>
      </c>
      <c r="I441">
        <v>1</v>
      </c>
      <c r="J441">
        <v>0</v>
      </c>
      <c r="K441">
        <v>0</v>
      </c>
      <c r="L441">
        <v>1</v>
      </c>
      <c r="M441">
        <v>0</v>
      </c>
      <c r="N441">
        <v>60</v>
      </c>
      <c r="O441">
        <v>11.410905410558733</v>
      </c>
      <c r="P441" s="74">
        <v>90301.144212424406</v>
      </c>
      <c r="V441" s="81">
        <v>44912</v>
      </c>
      <c r="W441" s="3">
        <v>98.195980670429449</v>
      </c>
      <c r="X441" s="3">
        <v>144.00214889872956</v>
      </c>
      <c r="Y441" s="3">
        <v>285.56068377501987</v>
      </c>
      <c r="Z441" s="3">
        <v>1296.9763499451094</v>
      </c>
      <c r="AG441">
        <v>399</v>
      </c>
      <c r="AH441">
        <v>92415.888593446856</v>
      </c>
      <c r="AI441">
        <v>24969.899639485506</v>
      </c>
      <c r="AJ441">
        <v>1.4477235832824897</v>
      </c>
      <c r="AK441">
        <f t="shared" si="112"/>
        <v>117385.78823293236</v>
      </c>
      <c r="AL441" s="4">
        <f t="shared" si="113"/>
        <v>0.21271654784936092</v>
      </c>
      <c r="AW441">
        <v>395</v>
      </c>
      <c r="AX441">
        <v>92213.055704999744</v>
      </c>
      <c r="AY441">
        <v>13244.966372111885</v>
      </c>
      <c r="AZ441">
        <v>1.7661650119354206</v>
      </c>
      <c r="BA441">
        <f t="shared" si="126"/>
        <v>105458.02207711163</v>
      </c>
      <c r="BB441" s="4">
        <f t="shared" si="127"/>
        <v>0.12559467844396963</v>
      </c>
      <c r="BN441">
        <v>395</v>
      </c>
      <c r="BO441">
        <v>11.420441542226929</v>
      </c>
      <c r="BP441">
        <v>0.14562671548642747</v>
      </c>
      <c r="BQ441">
        <v>1.8013924164913457</v>
      </c>
      <c r="BR441">
        <f t="shared" si="128"/>
        <v>11.566068257713356</v>
      </c>
      <c r="BS441" s="4">
        <f t="shared" si="129"/>
        <v>1.2590857345953298E-2</v>
      </c>
      <c r="CD441">
        <v>396</v>
      </c>
      <c r="CE441">
        <v>92378.644521713068</v>
      </c>
      <c r="CF441">
        <v>13102.07321683444</v>
      </c>
      <c r="CG441">
        <v>1.658167732163417</v>
      </c>
      <c r="CH441">
        <f t="shared" si="122"/>
        <v>105480.71773854751</v>
      </c>
      <c r="CI441" s="4">
        <f t="shared" si="123"/>
        <v>0.12421296989379832</v>
      </c>
      <c r="CT441">
        <v>396</v>
      </c>
      <c r="CU441">
        <v>11.423017712243922</v>
      </c>
      <c r="CV441">
        <v>0.14326573269908316</v>
      </c>
      <c r="CW441">
        <v>1.7080696107691185</v>
      </c>
      <c r="CX441">
        <f t="shared" si="124"/>
        <v>11.279751979544839</v>
      </c>
      <c r="CY441" s="4">
        <f t="shared" si="125"/>
        <v>1.2701142095933232E-2</v>
      </c>
      <c r="DJ441">
        <v>397</v>
      </c>
      <c r="DK441">
        <v>101306.51027073384</v>
      </c>
      <c r="DL441">
        <v>12290.110840185313</v>
      </c>
      <c r="DM441">
        <v>1.5617556033834721</v>
      </c>
      <c r="DN441">
        <f t="shared" si="118"/>
        <v>89016.399430548525</v>
      </c>
      <c r="DO441" s="4">
        <f t="shared" si="119"/>
        <v>0.13806569260054355</v>
      </c>
      <c r="DZ441">
        <v>397</v>
      </c>
      <c r="EA441">
        <v>11.525943949761453</v>
      </c>
      <c r="EB441">
        <v>0.11446509132347238</v>
      </c>
      <c r="EC441">
        <v>1.3697100683927617</v>
      </c>
      <c r="ED441">
        <f t="shared" si="120"/>
        <v>11.640409041084926</v>
      </c>
      <c r="EE441" s="4">
        <f t="shared" si="121"/>
        <v>9.8334251759939744E-3</v>
      </c>
      <c r="EP441">
        <v>399</v>
      </c>
      <c r="EQ441">
        <v>11.654264193962147</v>
      </c>
      <c r="ER441">
        <v>1.8956930852365161E-2</v>
      </c>
      <c r="ES441">
        <v>0.24169453939140206</v>
      </c>
      <c r="ET441">
        <f t="shared" si="114"/>
        <v>11.673221124814512</v>
      </c>
      <c r="EU441" s="4">
        <f t="shared" si="115"/>
        <v>1.623967425072348E-3</v>
      </c>
      <c r="FF441">
        <v>399</v>
      </c>
      <c r="FG441">
        <v>11.690547665648095</v>
      </c>
      <c r="FH441">
        <v>-1.7326540833582982E-2</v>
      </c>
      <c r="FI441">
        <v>-0.38338811105501597</v>
      </c>
      <c r="FJ441">
        <f t="shared" si="116"/>
        <v>11.673221124814512</v>
      </c>
      <c r="FK441">
        <f t="shared" si="117"/>
        <v>1.4842981768546169E-3</v>
      </c>
    </row>
    <row r="442" spans="2:167" x14ac:dyDescent="0.2">
      <c r="B442" s="81">
        <v>44982</v>
      </c>
      <c r="C442">
        <v>4.9392873369602404</v>
      </c>
      <c r="D442">
        <v>5.3203060519699186</v>
      </c>
      <c r="E442">
        <v>5.9411593005835011</v>
      </c>
      <c r="F442">
        <v>7.4523259582545522</v>
      </c>
      <c r="G442">
        <v>0</v>
      </c>
      <c r="H442">
        <v>0</v>
      </c>
      <c r="I442">
        <v>1</v>
      </c>
      <c r="J442">
        <v>0</v>
      </c>
      <c r="K442">
        <v>0</v>
      </c>
      <c r="L442">
        <v>1</v>
      </c>
      <c r="M442">
        <v>0</v>
      </c>
      <c r="N442">
        <v>61</v>
      </c>
      <c r="O442">
        <v>11.409642437884342</v>
      </c>
      <c r="P442" s="74">
        <v>90187.168324184298</v>
      </c>
      <c r="V442" s="81">
        <v>44919</v>
      </c>
      <c r="W442" s="3">
        <v>88.376382603454147</v>
      </c>
      <c r="X442" s="3">
        <v>145.44217038511269</v>
      </c>
      <c r="Y442" s="3">
        <v>288.38251465999849</v>
      </c>
      <c r="Z442" s="3">
        <v>1309.9439902310619</v>
      </c>
      <c r="AG442">
        <v>400</v>
      </c>
      <c r="AH442">
        <v>92391.498280363114</v>
      </c>
      <c r="AI442">
        <v>25740.467585842634</v>
      </c>
      <c r="AJ442">
        <v>1.4924001500516526</v>
      </c>
      <c r="AK442">
        <f t="shared" si="112"/>
        <v>118131.96586620575</v>
      </c>
      <c r="AL442" s="4">
        <f t="shared" si="113"/>
        <v>0.21789587091944149</v>
      </c>
      <c r="AW442">
        <v>396</v>
      </c>
      <c r="AX442">
        <v>92188.958314958058</v>
      </c>
      <c r="AY442">
        <v>13291.75942358945</v>
      </c>
      <c r="AZ442">
        <v>1.7724046842758037</v>
      </c>
      <c r="BA442">
        <f t="shared" si="126"/>
        <v>105480.71773854751</v>
      </c>
      <c r="BB442" s="4">
        <f t="shared" si="127"/>
        <v>0.12601127209368645</v>
      </c>
      <c r="BN442">
        <v>396</v>
      </c>
      <c r="BO442">
        <v>11.420183924962149</v>
      </c>
      <c r="BP442">
        <v>0.14609951998085613</v>
      </c>
      <c r="BQ442">
        <v>1.8072409754449823</v>
      </c>
      <c r="BR442">
        <f t="shared" si="128"/>
        <v>11.566283444943005</v>
      </c>
      <c r="BS442" s="4">
        <f t="shared" si="129"/>
        <v>1.2631500920439017E-2</v>
      </c>
      <c r="CD442">
        <v>397</v>
      </c>
      <c r="CE442">
        <v>101059.92606885577</v>
      </c>
      <c r="CF442">
        <v>12536.69504206338</v>
      </c>
      <c r="CG442">
        <v>1.5866147931468446</v>
      </c>
      <c r="CH442">
        <f t="shared" si="122"/>
        <v>113596.62111091915</v>
      </c>
      <c r="CI442" s="4">
        <f t="shared" si="123"/>
        <v>0.11036151356845531</v>
      </c>
      <c r="CT442">
        <v>397</v>
      </c>
      <c r="CU442">
        <v>11.522321329473835</v>
      </c>
      <c r="CV442">
        <v>0.118087711611091</v>
      </c>
      <c r="CW442">
        <v>1.4078874815921905</v>
      </c>
      <c r="CX442">
        <f t="shared" si="124"/>
        <v>11.404233617862744</v>
      </c>
      <c r="CY442" s="4">
        <f t="shared" si="125"/>
        <v>1.0354725759574688E-2</v>
      </c>
      <c r="DJ442">
        <v>398</v>
      </c>
      <c r="DK442">
        <v>101232.29368766768</v>
      </c>
      <c r="DL442">
        <v>15001.742850099065</v>
      </c>
      <c r="DM442">
        <v>1.9063339835840638</v>
      </c>
      <c r="DN442">
        <f t="shared" si="118"/>
        <v>86230.550837568619</v>
      </c>
      <c r="DO442" s="4">
        <f t="shared" si="119"/>
        <v>0.17397248080158567</v>
      </c>
      <c r="DZ442">
        <v>398</v>
      </c>
      <c r="EA442">
        <v>11.52508962404983</v>
      </c>
      <c r="EB442">
        <v>0.13827136986527222</v>
      </c>
      <c r="EC442">
        <v>1.6545803203852938</v>
      </c>
      <c r="ED442">
        <f t="shared" si="120"/>
        <v>11.663360993915102</v>
      </c>
      <c r="EE442" s="4">
        <f t="shared" si="121"/>
        <v>1.1855190792551979E-2</v>
      </c>
      <c r="EP442">
        <v>400</v>
      </c>
      <c r="EQ442">
        <v>11.676054594818453</v>
      </c>
      <c r="ER442">
        <v>3.50303853483247E-3</v>
      </c>
      <c r="ES442">
        <v>4.4662571791837892E-2</v>
      </c>
      <c r="ET442">
        <f t="shared" si="114"/>
        <v>11.679557633353285</v>
      </c>
      <c r="EU442" s="4">
        <f t="shared" si="115"/>
        <v>2.9992904224633056E-4</v>
      </c>
      <c r="FF442">
        <v>400</v>
      </c>
      <c r="FG442">
        <v>11.704519962968305</v>
      </c>
      <c r="FH442">
        <v>-2.4962329615020096E-2</v>
      </c>
      <c r="FI442">
        <v>-0.5523468585308029</v>
      </c>
      <c r="FJ442">
        <f t="shared" si="116"/>
        <v>11.679557633353285</v>
      </c>
      <c r="FK442">
        <f t="shared" si="117"/>
        <v>2.1372667012434813E-3</v>
      </c>
    </row>
    <row r="443" spans="2:167" x14ac:dyDescent="0.2">
      <c r="B443" s="81">
        <v>44989</v>
      </c>
      <c r="C443">
        <v>5.0020088032623864</v>
      </c>
      <c r="D443">
        <v>5.3280563625222337</v>
      </c>
      <c r="E443">
        <v>5.9494158795142082</v>
      </c>
      <c r="F443">
        <v>7.4606023163473711</v>
      </c>
      <c r="G443">
        <v>0</v>
      </c>
      <c r="H443">
        <v>0</v>
      </c>
      <c r="I443">
        <v>1</v>
      </c>
      <c r="J443">
        <v>0</v>
      </c>
      <c r="K443">
        <v>0</v>
      </c>
      <c r="L443">
        <v>1</v>
      </c>
      <c r="M443">
        <v>0</v>
      </c>
      <c r="N443">
        <v>62</v>
      </c>
      <c r="O443">
        <v>11.41735075464525</v>
      </c>
      <c r="P443" s="74">
        <v>90885.0458604054</v>
      </c>
      <c r="V443" s="81">
        <v>44926</v>
      </c>
      <c r="W443" s="3">
        <v>78.940881225429337</v>
      </c>
      <c r="X443" s="3">
        <v>146.89659208870339</v>
      </c>
      <c r="Y443" s="3">
        <v>291.24945183021271</v>
      </c>
      <c r="Z443" s="3">
        <v>1323.0419438839233</v>
      </c>
      <c r="AG443">
        <v>401</v>
      </c>
      <c r="AH443">
        <v>99605.365540109051</v>
      </c>
      <c r="AI443">
        <v>23058.321902716183</v>
      </c>
      <c r="AJ443">
        <v>1.3368926944621558</v>
      </c>
      <c r="AK443">
        <f t="shared" si="112"/>
        <v>122663.68744282523</v>
      </c>
      <c r="AL443" s="4">
        <f t="shared" si="113"/>
        <v>0.18798001579288814</v>
      </c>
      <c r="AW443">
        <v>397</v>
      </c>
      <c r="AX443">
        <v>101007.33112337274</v>
      </c>
      <c r="AY443">
        <v>12589.289987546406</v>
      </c>
      <c r="AZ443">
        <v>1.6787331033116153</v>
      </c>
      <c r="BA443">
        <f t="shared" si="126"/>
        <v>113596.62111091915</v>
      </c>
      <c r="BB443" s="4">
        <f t="shared" si="127"/>
        <v>0.11082451101475849</v>
      </c>
      <c r="BN443">
        <v>397</v>
      </c>
      <c r="BO443">
        <v>11.521442123133388</v>
      </c>
      <c r="BP443">
        <v>0.11896691795153735</v>
      </c>
      <c r="BQ443">
        <v>1.4716125615785178</v>
      </c>
      <c r="BR443">
        <f t="shared" si="128"/>
        <v>11.640409041084926</v>
      </c>
      <c r="BS443" s="4">
        <f t="shared" si="129"/>
        <v>1.0220166450478034E-2</v>
      </c>
      <c r="CD443">
        <v>398</v>
      </c>
      <c r="CE443">
        <v>100984.03303411347</v>
      </c>
      <c r="CF443">
        <v>15250.003503653279</v>
      </c>
      <c r="CG443">
        <v>1.9300047638755653</v>
      </c>
      <c r="CH443">
        <f t="shared" si="122"/>
        <v>116234.03653776675</v>
      </c>
      <c r="CI443" s="4">
        <f t="shared" si="123"/>
        <v>0.13120084235135593</v>
      </c>
      <c r="CT443">
        <v>398</v>
      </c>
      <c r="CU443">
        <v>11.521316787165318</v>
      </c>
      <c r="CV443">
        <v>0.1420442067497838</v>
      </c>
      <c r="CW443">
        <v>1.6935061048039723</v>
      </c>
      <c r="CX443">
        <f t="shared" si="124"/>
        <v>11.379272580415535</v>
      </c>
      <c r="CY443" s="4">
        <f t="shared" si="125"/>
        <v>1.2482714140642968E-2</v>
      </c>
      <c r="DJ443">
        <v>399</v>
      </c>
      <c r="DK443">
        <v>101161.69889910656</v>
      </c>
      <c r="DL443">
        <v>16224.089333825803</v>
      </c>
      <c r="DM443">
        <v>2.0616626453886737</v>
      </c>
      <c r="DN443">
        <f t="shared" si="118"/>
        <v>84937.609565280756</v>
      </c>
      <c r="DO443" s="4">
        <f t="shared" si="119"/>
        <v>0.19101184289106235</v>
      </c>
      <c r="DZ443">
        <v>399</v>
      </c>
      <c r="EA443">
        <v>11.524276989723608</v>
      </c>
      <c r="EB443">
        <v>0.14894413509090398</v>
      </c>
      <c r="EC443">
        <v>1.7822925671333316</v>
      </c>
      <c r="ED443">
        <f t="shared" si="120"/>
        <v>11.673221124814512</v>
      </c>
      <c r="EE443" s="4">
        <f t="shared" si="121"/>
        <v>1.2759471742917979E-2</v>
      </c>
      <c r="EP443">
        <v>401</v>
      </c>
      <c r="EQ443">
        <v>11.744771446329064</v>
      </c>
      <c r="ER443">
        <v>-2.756980529192532E-2</v>
      </c>
      <c r="ES443">
        <v>-0.35150581299457351</v>
      </c>
      <c r="ET443">
        <f t="shared" si="114"/>
        <v>11.717201641037139</v>
      </c>
      <c r="EU443" s="4">
        <f t="shared" si="115"/>
        <v>2.3529342701902158E-3</v>
      </c>
      <c r="FF443">
        <v>401</v>
      </c>
      <c r="FG443">
        <v>11.717490311979555</v>
      </c>
      <c r="FH443">
        <v>-2.8867094241569191E-4</v>
      </c>
      <c r="FI443">
        <v>-6.3874842873837016E-3</v>
      </c>
      <c r="FJ443">
        <f t="shared" si="116"/>
        <v>11.717201641037139</v>
      </c>
      <c r="FK443">
        <f t="shared" si="117"/>
        <v>2.4636508891737431E-5</v>
      </c>
    </row>
    <row r="444" spans="2:167" x14ac:dyDescent="0.2">
      <c r="B444" s="81">
        <v>44996</v>
      </c>
      <c r="C444">
        <v>5.0384942267999016</v>
      </c>
      <c r="D444">
        <v>5.3358236765635665</v>
      </c>
      <c r="E444">
        <v>5.9576864398183167</v>
      </c>
      <c r="F444">
        <v>7.4688924933891343</v>
      </c>
      <c r="G444">
        <v>0</v>
      </c>
      <c r="H444">
        <v>0</v>
      </c>
      <c r="I444">
        <v>1</v>
      </c>
      <c r="J444">
        <v>0</v>
      </c>
      <c r="K444">
        <v>0</v>
      </c>
      <c r="L444">
        <v>1</v>
      </c>
      <c r="M444">
        <v>0</v>
      </c>
      <c r="N444">
        <v>63</v>
      </c>
      <c r="O444">
        <v>11.422415103985159</v>
      </c>
      <c r="P444" s="74">
        <v>91346.486945604891</v>
      </c>
      <c r="V444" s="81">
        <v>44933</v>
      </c>
      <c r="W444" s="3">
        <v>85.455185328054895</v>
      </c>
      <c r="X444" s="3">
        <v>148.36555800956438</v>
      </c>
      <c r="Y444" s="3">
        <v>294.15350236032202</v>
      </c>
      <c r="Z444" s="3">
        <v>1336.2713229481483</v>
      </c>
      <c r="AG444">
        <v>402</v>
      </c>
      <c r="AH444">
        <v>99580.975227025308</v>
      </c>
      <c r="AI444">
        <v>23736.228900347705</v>
      </c>
      <c r="AJ444">
        <v>1.3761968951963643</v>
      </c>
      <c r="AK444">
        <f t="shared" si="112"/>
        <v>123317.20412737301</v>
      </c>
      <c r="AL444" s="4">
        <f t="shared" si="113"/>
        <v>0.19248108216782803</v>
      </c>
      <c r="AW444">
        <v>398</v>
      </c>
      <c r="AX444">
        <v>100983.23373333106</v>
      </c>
      <c r="AY444">
        <v>15250.802804435691</v>
      </c>
      <c r="AZ444">
        <v>2.0336355382400346</v>
      </c>
      <c r="BA444">
        <f t="shared" si="126"/>
        <v>116234.03653776675</v>
      </c>
      <c r="BB444" s="4">
        <f t="shared" si="127"/>
        <v>0.13120771900131337</v>
      </c>
      <c r="BN444">
        <v>398</v>
      </c>
      <c r="BO444">
        <v>11.521184505868609</v>
      </c>
      <c r="BP444">
        <v>0.14217648804649308</v>
      </c>
      <c r="BQ444">
        <v>1.7587133412632334</v>
      </c>
      <c r="BR444">
        <f t="shared" si="128"/>
        <v>11.663360993915102</v>
      </c>
      <c r="BS444" s="4">
        <f t="shared" si="129"/>
        <v>1.2190010076912483E-2</v>
      </c>
      <c r="CD444">
        <v>399</v>
      </c>
      <c r="CE444">
        <v>100909.31869804698</v>
      </c>
      <c r="CF444">
        <v>16476.469534885386</v>
      </c>
      <c r="CG444">
        <v>2.0852234352970154</v>
      </c>
      <c r="CH444">
        <f t="shared" si="122"/>
        <v>117385.78823293236</v>
      </c>
      <c r="CI444" s="4">
        <f t="shared" si="123"/>
        <v>0.14036170632675399</v>
      </c>
      <c r="CT444">
        <v>399</v>
      </c>
      <c r="CU444">
        <v>11.520329190058492</v>
      </c>
      <c r="CV444">
        <v>0.15289193475602048</v>
      </c>
      <c r="CW444">
        <v>1.8228369238649391</v>
      </c>
      <c r="CX444">
        <f t="shared" si="124"/>
        <v>11.367437255302471</v>
      </c>
      <c r="CY444" s="4">
        <f t="shared" si="125"/>
        <v>1.3449991525988171E-2</v>
      </c>
      <c r="DJ444">
        <v>400</v>
      </c>
      <c r="DK444">
        <v>101094.38880241985</v>
      </c>
      <c r="DL444">
        <v>17037.577063785895</v>
      </c>
      <c r="DM444">
        <v>2.1650359214371524</v>
      </c>
      <c r="DN444">
        <f t="shared" si="118"/>
        <v>84056.811738633958</v>
      </c>
      <c r="DO444" s="4">
        <f t="shared" si="119"/>
        <v>0.20269121218590225</v>
      </c>
      <c r="DZ444">
        <v>400</v>
      </c>
      <c r="EA444">
        <v>11.523502166309814</v>
      </c>
      <c r="EB444">
        <v>0.15605546704347084</v>
      </c>
      <c r="EC444">
        <v>1.867388056618313</v>
      </c>
      <c r="ED444">
        <f t="shared" si="120"/>
        <v>11.679557633353285</v>
      </c>
      <c r="EE444" s="4">
        <f t="shared" si="121"/>
        <v>1.3361419322751027E-2</v>
      </c>
      <c r="EP444">
        <v>402</v>
      </c>
      <c r="EQ444">
        <v>11.759322021888883</v>
      </c>
      <c r="ER444">
        <v>-3.6806811834312114E-2</v>
      </c>
      <c r="ES444">
        <v>-0.46927456253553634</v>
      </c>
      <c r="ET444">
        <f t="shared" si="114"/>
        <v>11.722515210054571</v>
      </c>
      <c r="EU444" s="4">
        <f t="shared" si="115"/>
        <v>3.1398391194018141E-3</v>
      </c>
      <c r="FF444">
        <v>402</v>
      </c>
      <c r="FG444">
        <v>11.730084283269024</v>
      </c>
      <c r="FH444">
        <v>-7.5690732144533257E-3</v>
      </c>
      <c r="FI444">
        <v>-0.16748251771650899</v>
      </c>
      <c r="FJ444">
        <f t="shared" si="116"/>
        <v>11.722515210054571</v>
      </c>
      <c r="FK444">
        <f t="shared" si="117"/>
        <v>6.4568678980780696E-4</v>
      </c>
    </row>
    <row r="445" spans="2:167" x14ac:dyDescent="0.2">
      <c r="B445" s="81">
        <v>45003</v>
      </c>
      <c r="C445">
        <v>5.0239708674533823</v>
      </c>
      <c r="D445">
        <v>5.3436078994068117</v>
      </c>
      <c r="E445">
        <v>5.9659708681523975</v>
      </c>
      <c r="F445">
        <v>7.4771963949245173</v>
      </c>
      <c r="G445">
        <v>0</v>
      </c>
      <c r="H445">
        <v>0</v>
      </c>
      <c r="I445">
        <v>1</v>
      </c>
      <c r="J445">
        <v>0</v>
      </c>
      <c r="K445">
        <v>0</v>
      </c>
      <c r="L445">
        <v>1</v>
      </c>
      <c r="M445">
        <v>0</v>
      </c>
      <c r="N445">
        <v>64</v>
      </c>
      <c r="O445">
        <v>11.422730876154329</v>
      </c>
      <c r="P445" s="74">
        <v>91375.336178586411</v>
      </c>
      <c r="V445" s="81">
        <v>44940</v>
      </c>
      <c r="W445" s="3">
        <v>76.719190908288667</v>
      </c>
      <c r="X445" s="3">
        <v>149.84921358965741</v>
      </c>
      <c r="Y445" s="3">
        <v>297.09081538982878</v>
      </c>
      <c r="Z445" s="3">
        <v>1349.6333079153997</v>
      </c>
      <c r="AG445">
        <v>403</v>
      </c>
      <c r="AH445">
        <v>99556.584913941566</v>
      </c>
      <c r="AI445">
        <v>24414.26555561331</v>
      </c>
      <c r="AJ445">
        <v>1.4155086133182007</v>
      </c>
      <c r="AK445">
        <f t="shared" si="112"/>
        <v>123970.85046955488</v>
      </c>
      <c r="AL445" s="4">
        <f t="shared" si="113"/>
        <v>0.19693553333821032</v>
      </c>
      <c r="AW445">
        <v>399</v>
      </c>
      <c r="AX445">
        <v>100959.13634328934</v>
      </c>
      <c r="AY445">
        <v>16426.651889643021</v>
      </c>
      <c r="AZ445">
        <v>2.1904304635923686</v>
      </c>
      <c r="BA445">
        <f t="shared" si="126"/>
        <v>117385.78823293236</v>
      </c>
      <c r="BB445" s="4">
        <f t="shared" si="127"/>
        <v>0.13993731385137603</v>
      </c>
      <c r="BN445">
        <v>399</v>
      </c>
      <c r="BO445">
        <v>11.520926888603828</v>
      </c>
      <c r="BP445">
        <v>0.15229423621068428</v>
      </c>
      <c r="BQ445">
        <v>1.8838691875244362</v>
      </c>
      <c r="BR445">
        <f t="shared" si="128"/>
        <v>11.673221124814512</v>
      </c>
      <c r="BS445" s="4">
        <f t="shared" si="129"/>
        <v>1.304646203325513E-2</v>
      </c>
      <c r="CD445">
        <v>400</v>
      </c>
      <c r="CE445">
        <v>100835.78306065632</v>
      </c>
      <c r="CF445">
        <v>17296.182805549426</v>
      </c>
      <c r="CG445">
        <v>2.1889644289967629</v>
      </c>
      <c r="CH445">
        <f t="shared" si="122"/>
        <v>118131.96586620575</v>
      </c>
      <c r="CI445" s="4">
        <f t="shared" si="123"/>
        <v>0.14641407749989355</v>
      </c>
      <c r="CT445">
        <v>400</v>
      </c>
      <c r="CU445">
        <v>11.519358538153357</v>
      </c>
      <c r="CV445">
        <v>0.16019909519992837</v>
      </c>
      <c r="CW445">
        <v>1.9099557237350291</v>
      </c>
      <c r="CX445">
        <f t="shared" si="124"/>
        <v>11.359159442953429</v>
      </c>
      <c r="CY445" s="4">
        <f t="shared" si="125"/>
        <v>1.4103076552843591E-2</v>
      </c>
      <c r="DJ445">
        <v>401</v>
      </c>
      <c r="DK445">
        <v>114943.6695845248</v>
      </c>
      <c r="DL445">
        <v>7720.0178583004308</v>
      </c>
      <c r="DM445">
        <v>0.98101484235591929</v>
      </c>
      <c r="DN445">
        <f t="shared" si="118"/>
        <v>107223.65172622437</v>
      </c>
      <c r="DO445" s="4">
        <f t="shared" si="119"/>
        <v>7.1999206649033545E-2</v>
      </c>
      <c r="DZ445">
        <v>401</v>
      </c>
      <c r="EA445">
        <v>11.661620356013572</v>
      </c>
      <c r="EB445">
        <v>5.5581285023567517E-2</v>
      </c>
      <c r="EC445">
        <v>0.66509574954907547</v>
      </c>
      <c r="ED445">
        <f t="shared" si="120"/>
        <v>11.717201641037139</v>
      </c>
      <c r="EE445" s="4">
        <f t="shared" si="121"/>
        <v>4.7435630730212289E-3</v>
      </c>
      <c r="EP445">
        <v>403</v>
      </c>
      <c r="EQ445">
        <v>11.773457704013079</v>
      </c>
      <c r="ER445">
        <v>-4.5655963919228881E-2</v>
      </c>
      <c r="ES445">
        <v>-0.58209829723315887</v>
      </c>
      <c r="ET445">
        <f t="shared" si="114"/>
        <v>11.727801740093851</v>
      </c>
      <c r="EU445" s="4">
        <f t="shared" si="115"/>
        <v>3.8929685998310135E-3</v>
      </c>
      <c r="FF445">
        <v>403</v>
      </c>
      <c r="FG445">
        <v>11.742567699371671</v>
      </c>
      <c r="FH445">
        <v>-1.4765959277820428E-2</v>
      </c>
      <c r="FI445">
        <v>-0.32672956995930247</v>
      </c>
      <c r="FJ445">
        <f t="shared" si="116"/>
        <v>11.727801740093851</v>
      </c>
      <c r="FK445">
        <f t="shared" si="117"/>
        <v>1.2590560110971201E-3</v>
      </c>
    </row>
    <row r="446" spans="2:167" x14ac:dyDescent="0.2">
      <c r="B446" s="81">
        <v>45010</v>
      </c>
      <c r="C446">
        <v>4.9996952963246741</v>
      </c>
      <c r="D446">
        <v>5.351408936323522</v>
      </c>
      <c r="E446">
        <v>5.9742690623733923</v>
      </c>
      <c r="F446">
        <v>7.485513927707947</v>
      </c>
      <c r="G446">
        <v>0</v>
      </c>
      <c r="H446">
        <v>0</v>
      </c>
      <c r="I446">
        <v>1</v>
      </c>
      <c r="J446">
        <v>0</v>
      </c>
      <c r="K446">
        <v>0</v>
      </c>
      <c r="L446">
        <v>1</v>
      </c>
      <c r="M446">
        <v>0</v>
      </c>
      <c r="N446">
        <v>65</v>
      </c>
      <c r="O446">
        <v>11.42212344828771</v>
      </c>
      <c r="P446" s="74">
        <v>91319.849106972746</v>
      </c>
      <c r="V446" s="81">
        <v>44947</v>
      </c>
      <c r="W446" s="3">
        <v>100.90490406279714</v>
      </c>
      <c r="X446" s="3">
        <v>151.34770572555374</v>
      </c>
      <c r="Y446" s="3">
        <v>300.05961254667886</v>
      </c>
      <c r="Z446" s="3">
        <v>1363.1291312109929</v>
      </c>
      <c r="AG446">
        <v>404</v>
      </c>
      <c r="AH446">
        <v>99532.194600857823</v>
      </c>
      <c r="AI446">
        <v>25098.970979827223</v>
      </c>
      <c r="AJ446">
        <v>1.4552069783315871</v>
      </c>
      <c r="AK446">
        <f t="shared" si="112"/>
        <v>124631.16558068505</v>
      </c>
      <c r="AL446" s="4">
        <f t="shared" si="113"/>
        <v>0.20138599252350237</v>
      </c>
      <c r="AW446">
        <v>400</v>
      </c>
      <c r="AX446">
        <v>100935.03895324765</v>
      </c>
      <c r="AY446">
        <v>17196.926912958093</v>
      </c>
      <c r="AZ446">
        <v>2.2931436572333355</v>
      </c>
      <c r="BA446">
        <f t="shared" si="126"/>
        <v>118131.96586620575</v>
      </c>
      <c r="BB446" s="4">
        <f t="shared" si="127"/>
        <v>0.14557386552285975</v>
      </c>
      <c r="BN446">
        <v>400</v>
      </c>
      <c r="BO446">
        <v>11.520669271339049</v>
      </c>
      <c r="BP446">
        <v>0.15888836201423651</v>
      </c>
      <c r="BQ446">
        <v>1.9654380684556003</v>
      </c>
      <c r="BR446">
        <f t="shared" si="128"/>
        <v>11.679557633353285</v>
      </c>
      <c r="BS446" s="4">
        <f t="shared" si="129"/>
        <v>1.360397088674826E-2</v>
      </c>
      <c r="CD446">
        <v>401</v>
      </c>
      <c r="CE446">
        <v>115153.9946457004</v>
      </c>
      <c r="CF446">
        <v>7509.6927971248369</v>
      </c>
      <c r="CG446">
        <v>0.9504091504123815</v>
      </c>
      <c r="CH446">
        <f t="shared" si="122"/>
        <v>122663.68744282523</v>
      </c>
      <c r="CI446" s="4">
        <f t="shared" si="123"/>
        <v>6.1221808618994761E-2</v>
      </c>
      <c r="CT446">
        <v>401</v>
      </c>
      <c r="CU446">
        <v>11.66493602875388</v>
      </c>
      <c r="CV446">
        <v>5.2265612283258989E-2</v>
      </c>
      <c r="CW446">
        <v>0.6231308935318568</v>
      </c>
      <c r="CX446">
        <f t="shared" si="124"/>
        <v>11.612670416470621</v>
      </c>
      <c r="CY446" s="4">
        <f t="shared" si="125"/>
        <v>4.5007401750702409E-3</v>
      </c>
      <c r="DJ446">
        <v>402</v>
      </c>
      <c r="DK446">
        <v>114882.08981671128</v>
      </c>
      <c r="DL446">
        <v>8435.1143106617383</v>
      </c>
      <c r="DM446">
        <v>1.0718851287151978</v>
      </c>
      <c r="DN446">
        <f t="shared" si="118"/>
        <v>106446.97550604954</v>
      </c>
      <c r="DO446" s="4">
        <f t="shared" si="119"/>
        <v>7.9242404686099874E-2</v>
      </c>
      <c r="DZ446">
        <v>402</v>
      </c>
      <c r="EA446">
        <v>11.660911495853409</v>
      </c>
      <c r="EB446">
        <v>6.1603714201162063E-2</v>
      </c>
      <c r="EC446">
        <v>0.73716123069583317</v>
      </c>
      <c r="ED446">
        <f t="shared" si="120"/>
        <v>11.722515210054571</v>
      </c>
      <c r="EE446" s="4">
        <f t="shared" si="121"/>
        <v>5.2551618059171867E-3</v>
      </c>
      <c r="EP446">
        <v>404</v>
      </c>
      <c r="EQ446">
        <v>11.7880084587627</v>
      </c>
      <c r="ER446">
        <v>-5.4894479657638939E-2</v>
      </c>
      <c r="ES446">
        <v>-0.69988628851955692</v>
      </c>
      <c r="ET446">
        <f t="shared" si="114"/>
        <v>11.733113979105061</v>
      </c>
      <c r="EU446" s="4">
        <f t="shared" si="115"/>
        <v>4.6785942551481113E-3</v>
      </c>
      <c r="FF446">
        <v>404</v>
      </c>
      <c r="FG446">
        <v>11.75505359902664</v>
      </c>
      <c r="FH446">
        <v>-2.1939619921578668E-2</v>
      </c>
      <c r="FI446">
        <v>-0.48546270832639354</v>
      </c>
      <c r="FJ446">
        <f t="shared" si="116"/>
        <v>11.733113979105061</v>
      </c>
      <c r="FK446">
        <f t="shared" si="117"/>
        <v>1.8698889280927367E-3</v>
      </c>
    </row>
    <row r="447" spans="2:167" x14ac:dyDescent="0.2">
      <c r="B447" s="81">
        <v>45017</v>
      </c>
      <c r="C447">
        <v>4.871218535669227</v>
      </c>
      <c r="D447">
        <v>5.3592266925537038</v>
      </c>
      <c r="E447">
        <v>5.9825809260099492</v>
      </c>
      <c r="F447">
        <v>7.4938449994097693</v>
      </c>
      <c r="G447">
        <v>0</v>
      </c>
      <c r="H447">
        <v>0</v>
      </c>
      <c r="I447">
        <v>1</v>
      </c>
      <c r="J447">
        <v>0</v>
      </c>
      <c r="K447">
        <v>0</v>
      </c>
      <c r="L447">
        <v>1</v>
      </c>
      <c r="M447">
        <v>0</v>
      </c>
      <c r="N447">
        <v>66</v>
      </c>
      <c r="O447">
        <v>11.41122660518708</v>
      </c>
      <c r="P447" s="74">
        <v>90330.153113381268</v>
      </c>
      <c r="V447" s="81">
        <v>44954</v>
      </c>
      <c r="W447" s="3">
        <v>101.89562046784319</v>
      </c>
      <c r="X447" s="3">
        <v>152.86118278280924</v>
      </c>
      <c r="Y447" s="3">
        <v>303.05915317362155</v>
      </c>
      <c r="Z447" s="3">
        <v>1376.7600656746099</v>
      </c>
      <c r="AG447">
        <v>405</v>
      </c>
      <c r="AH447">
        <v>109563.41133302249</v>
      </c>
      <c r="AI447">
        <v>17070.338611327912</v>
      </c>
      <c r="AJ447">
        <v>0.98971690471505191</v>
      </c>
      <c r="AK447">
        <f t="shared" si="112"/>
        <v>126633.74994435041</v>
      </c>
      <c r="AL447" s="4">
        <f t="shared" si="113"/>
        <v>0.13480086168836922</v>
      </c>
      <c r="AW447">
        <v>401</v>
      </c>
      <c r="AX447">
        <v>108155.6434429606</v>
      </c>
      <c r="AY447">
        <v>14508.043999864632</v>
      </c>
      <c r="AZ447">
        <v>1.9345915258896118</v>
      </c>
      <c r="BA447">
        <f t="shared" si="126"/>
        <v>122663.68744282523</v>
      </c>
      <c r="BB447" s="4">
        <f t="shared" si="127"/>
        <v>0.11827497038703468</v>
      </c>
      <c r="BN447">
        <v>401</v>
      </c>
      <c r="BO447">
        <v>11.597865546161868</v>
      </c>
      <c r="BP447">
        <v>0.11933609487527086</v>
      </c>
      <c r="BQ447">
        <v>1.476179254637108</v>
      </c>
      <c r="BR447">
        <f t="shared" si="128"/>
        <v>11.717201641037139</v>
      </c>
      <c r="BS447" s="4">
        <f t="shared" si="129"/>
        <v>1.0184692431793631E-2</v>
      </c>
      <c r="CD447">
        <v>402</v>
      </c>
      <c r="CE447">
        <v>115082.81640566138</v>
      </c>
      <c r="CF447">
        <v>8234.3877217116387</v>
      </c>
      <c r="CG447">
        <v>1.0421248445414948</v>
      </c>
      <c r="CH447">
        <f t="shared" si="122"/>
        <v>123317.20412737301</v>
      </c>
      <c r="CI447" s="4">
        <f t="shared" si="123"/>
        <v>6.6774038383212359E-2</v>
      </c>
      <c r="CT447">
        <v>402</v>
      </c>
      <c r="CU447">
        <v>11.663999267252125</v>
      </c>
      <c r="CV447">
        <v>5.8515942802445764E-2</v>
      </c>
      <c r="CW447">
        <v>0.69764975729608769</v>
      </c>
      <c r="CX447">
        <f t="shared" si="124"/>
        <v>11.605483324449679</v>
      </c>
      <c r="CY447" s="4">
        <f t="shared" si="125"/>
        <v>5.0420944278269028E-3</v>
      </c>
      <c r="DJ447">
        <v>403</v>
      </c>
      <c r="DK447">
        <v>114823.02422181406</v>
      </c>
      <c r="DL447">
        <v>9147.8262477408134</v>
      </c>
      <c r="DM447">
        <v>1.1624524047801184</v>
      </c>
      <c r="DN447">
        <f t="shared" si="118"/>
        <v>105675.19797407325</v>
      </c>
      <c r="DO447" s="4">
        <f t="shared" si="119"/>
        <v>8.6565499030199833E-2</v>
      </c>
      <c r="DZ447">
        <v>403</v>
      </c>
      <c r="EA447">
        <v>11.660231576968595</v>
      </c>
      <c r="EB447">
        <v>6.7570163125255434E-2</v>
      </c>
      <c r="EC447">
        <v>0.8085568419637903</v>
      </c>
      <c r="ED447">
        <f t="shared" si="120"/>
        <v>11.727801740093851</v>
      </c>
      <c r="EE447" s="4">
        <f t="shared" si="121"/>
        <v>5.7615369548969465E-3</v>
      </c>
      <c r="EP447">
        <v>405</v>
      </c>
      <c r="EQ447">
        <v>11.888068576643297</v>
      </c>
      <c r="ER447">
        <v>-0.13901423624099252</v>
      </c>
      <c r="ES447">
        <v>-1.7723851006674036</v>
      </c>
      <c r="ET447">
        <f t="shared" si="114"/>
        <v>11.749054340402305</v>
      </c>
      <c r="EU447" s="4">
        <f t="shared" si="115"/>
        <v>1.1831951084178276E-2</v>
      </c>
      <c r="FF447">
        <v>405</v>
      </c>
      <c r="FG447">
        <v>11.776608771473962</v>
      </c>
      <c r="FH447">
        <v>-2.7554431071656893E-2</v>
      </c>
      <c r="FI447">
        <v>-0.60970284728054525</v>
      </c>
      <c r="FJ447">
        <f t="shared" si="116"/>
        <v>11.749054340402305</v>
      </c>
      <c r="FK447">
        <f t="shared" si="117"/>
        <v>2.3452467129123338E-3</v>
      </c>
    </row>
    <row r="448" spans="2:167" x14ac:dyDescent="0.2">
      <c r="B448" s="81">
        <v>45024</v>
      </c>
      <c r="C448">
        <v>4.9111168976677826</v>
      </c>
      <c r="D448">
        <v>4.6737320368823889</v>
      </c>
      <c r="E448">
        <v>5.9909063655235784</v>
      </c>
      <c r="F448">
        <v>7.5021895184139256</v>
      </c>
      <c r="G448">
        <v>0</v>
      </c>
      <c r="H448">
        <v>0</v>
      </c>
      <c r="I448">
        <v>1</v>
      </c>
      <c r="J448">
        <v>0</v>
      </c>
      <c r="K448">
        <v>0</v>
      </c>
      <c r="L448">
        <v>1</v>
      </c>
      <c r="M448">
        <v>0</v>
      </c>
      <c r="N448">
        <v>67</v>
      </c>
      <c r="O448">
        <v>11.337940759217599</v>
      </c>
      <c r="P448" s="74">
        <v>83946.98597307202</v>
      </c>
      <c r="V448" s="81">
        <v>44961</v>
      </c>
      <c r="W448" s="3">
        <v>70.722191717273944</v>
      </c>
      <c r="X448" s="3">
        <v>154.38979461063732</v>
      </c>
      <c r="Y448" s="3">
        <v>306.0892169560957</v>
      </c>
      <c r="Z448" s="3">
        <v>1390.5274165374112</v>
      </c>
      <c r="AG448">
        <v>406</v>
      </c>
      <c r="AH448">
        <v>109539.02101993875</v>
      </c>
      <c r="AI448">
        <v>17769.861191959149</v>
      </c>
      <c r="AJ448">
        <v>1.0302743499447091</v>
      </c>
      <c r="AK448">
        <f t="shared" si="112"/>
        <v>127308.8822118979</v>
      </c>
      <c r="AL448" s="4">
        <f t="shared" si="113"/>
        <v>0.13958068661998221</v>
      </c>
      <c r="AW448">
        <v>402</v>
      </c>
      <c r="AX448">
        <v>108131.54605291889</v>
      </c>
      <c r="AY448">
        <v>15185.658074454128</v>
      </c>
      <c r="AZ448">
        <v>2.0249487405862725</v>
      </c>
      <c r="BA448">
        <f t="shared" si="126"/>
        <v>123317.20412737301</v>
      </c>
      <c r="BB448" s="4">
        <f t="shared" si="127"/>
        <v>0.12314306168317785</v>
      </c>
      <c r="BN448">
        <v>402</v>
      </c>
      <c r="BO448">
        <v>11.597607928897089</v>
      </c>
      <c r="BP448">
        <v>0.12490728115748162</v>
      </c>
      <c r="BQ448">
        <v>1.5450944443130739</v>
      </c>
      <c r="BR448">
        <f t="shared" si="128"/>
        <v>11.722515210054571</v>
      </c>
      <c r="BS448" s="4">
        <f t="shared" si="129"/>
        <v>1.0655331122995416E-2</v>
      </c>
      <c r="CD448">
        <v>403</v>
      </c>
      <c r="CE448">
        <v>115012.81686429818</v>
      </c>
      <c r="CF448">
        <v>8958.0336052567</v>
      </c>
      <c r="CG448">
        <v>1.1337077744907458</v>
      </c>
      <c r="CH448">
        <f t="shared" si="122"/>
        <v>123970.85046955488</v>
      </c>
      <c r="CI448" s="4">
        <f t="shared" si="123"/>
        <v>7.2259192958078797E-2</v>
      </c>
      <c r="CT448">
        <v>403</v>
      </c>
      <c r="CU448">
        <v>11.663079450952065</v>
      </c>
      <c r="CV448">
        <v>6.4722289141785794E-2</v>
      </c>
      <c r="CW448">
        <v>0.77164422461508753</v>
      </c>
      <c r="CX448">
        <f t="shared" si="124"/>
        <v>11.598357161810279</v>
      </c>
      <c r="CY448" s="4">
        <f t="shared" si="125"/>
        <v>5.5802979886578948E-3</v>
      </c>
      <c r="DJ448">
        <v>404</v>
      </c>
      <c r="DK448">
        <v>114766.27553077345</v>
      </c>
      <c r="DL448">
        <v>9864.8900499115989</v>
      </c>
      <c r="DM448">
        <v>1.2535726904785991</v>
      </c>
      <c r="DN448">
        <f t="shared" si="118"/>
        <v>104901.38548086185</v>
      </c>
      <c r="DO448" s="4">
        <f t="shared" si="119"/>
        <v>9.4039654525929439E-2</v>
      </c>
      <c r="DZ448">
        <v>404</v>
      </c>
      <c r="EA448">
        <v>11.659578328545479</v>
      </c>
      <c r="EB448">
        <v>7.3535650559582777E-2</v>
      </c>
      <c r="EC448">
        <v>0.87994094787061106</v>
      </c>
      <c r="ED448">
        <f t="shared" si="120"/>
        <v>11.733113979105061</v>
      </c>
      <c r="EE448" s="4">
        <f t="shared" si="121"/>
        <v>6.2673601134821399E-3</v>
      </c>
      <c r="EP448">
        <v>406</v>
      </c>
      <c r="EQ448">
        <v>11.904631289004094</v>
      </c>
      <c r="ER448">
        <v>-0.15025973303644946</v>
      </c>
      <c r="ES448">
        <v>-1.915761430378832</v>
      </c>
      <c r="ET448">
        <f t="shared" si="114"/>
        <v>11.754371555967644</v>
      </c>
      <c r="EU448" s="4">
        <f t="shared" si="115"/>
        <v>1.2783306391243286E-2</v>
      </c>
      <c r="FF448">
        <v>406</v>
      </c>
      <c r="FG448">
        <v>11.789204740143756</v>
      </c>
      <c r="FH448">
        <v>-3.4833184176111587E-2</v>
      </c>
      <c r="FI448">
        <v>-0.77076138922239046</v>
      </c>
      <c r="FJ448">
        <f t="shared" si="116"/>
        <v>11.754371555967644</v>
      </c>
      <c r="FK448">
        <f t="shared" si="117"/>
        <v>2.9634237789962431E-3</v>
      </c>
    </row>
    <row r="449" spans="2:167" x14ac:dyDescent="0.2">
      <c r="B449" s="81">
        <v>45031</v>
      </c>
      <c r="C449">
        <v>4.9707302724955396</v>
      </c>
      <c r="D449">
        <v>4.5700641587644961</v>
      </c>
      <c r="E449">
        <v>5.9992452889533139</v>
      </c>
      <c r="F449">
        <v>7.5105473936791283</v>
      </c>
      <c r="G449">
        <v>0</v>
      </c>
      <c r="H449">
        <v>0</v>
      </c>
      <c r="I449">
        <v>1</v>
      </c>
      <c r="J449">
        <v>0</v>
      </c>
      <c r="K449">
        <v>0</v>
      </c>
      <c r="L449">
        <v>1</v>
      </c>
      <c r="M449">
        <v>0</v>
      </c>
      <c r="N449">
        <v>68</v>
      </c>
      <c r="O449">
        <v>11.329887117150054</v>
      </c>
      <c r="P449" s="74">
        <v>83273.622150591676</v>
      </c>
      <c r="V449" s="81">
        <v>44968</v>
      </c>
      <c r="W449" s="3">
        <v>102.87492556642842</v>
      </c>
      <c r="X449" s="3">
        <v>155.93369255674369</v>
      </c>
      <c r="Y449" s="3">
        <v>309.14984525102562</v>
      </c>
      <c r="Z449" s="3">
        <v>1404.4325158470238</v>
      </c>
      <c r="AG449">
        <v>407</v>
      </c>
      <c r="AH449">
        <v>109514.63070685501</v>
      </c>
      <c r="AI449">
        <v>18141.549848896917</v>
      </c>
      <c r="AJ449">
        <v>1.051824393879867</v>
      </c>
      <c r="AK449">
        <f t="shared" si="112"/>
        <v>127656.18055575193</v>
      </c>
      <c r="AL449" s="4">
        <f t="shared" si="113"/>
        <v>0.14211258530466425</v>
      </c>
      <c r="AW449">
        <v>403</v>
      </c>
      <c r="AX449">
        <v>108107.4486628772</v>
      </c>
      <c r="AY449">
        <v>15863.401806677677</v>
      </c>
      <c r="AZ449">
        <v>2.1153232446267007</v>
      </c>
      <c r="BA449">
        <f t="shared" si="126"/>
        <v>123970.85046955488</v>
      </c>
      <c r="BB449" s="4">
        <f t="shared" si="127"/>
        <v>0.12796074034011293</v>
      </c>
      <c r="BN449">
        <v>403</v>
      </c>
      <c r="BO449">
        <v>11.597350311632308</v>
      </c>
      <c r="BP449">
        <v>0.13045142846154256</v>
      </c>
      <c r="BQ449">
        <v>1.6136751636960991</v>
      </c>
      <c r="BR449">
        <f t="shared" si="128"/>
        <v>11.727801740093851</v>
      </c>
      <c r="BS449" s="4">
        <f t="shared" si="129"/>
        <v>1.1123263451458946E-2</v>
      </c>
      <c r="CD449">
        <v>404</v>
      </c>
      <c r="CE449">
        <v>114943.9960216108</v>
      </c>
      <c r="CF449">
        <v>9687.1695590742456</v>
      </c>
      <c r="CG449">
        <v>1.2259855148888841</v>
      </c>
      <c r="CH449">
        <f t="shared" si="122"/>
        <v>124631.16558068505</v>
      </c>
      <c r="CI449" s="4">
        <f t="shared" si="123"/>
        <v>7.7726702738753276E-2</v>
      </c>
      <c r="CT449">
        <v>404</v>
      </c>
      <c r="CU449">
        <v>11.662176579853691</v>
      </c>
      <c r="CV449">
        <v>7.0937399251370437E-2</v>
      </c>
      <c r="CW449">
        <v>0.84574317700074331</v>
      </c>
      <c r="CX449">
        <f t="shared" si="124"/>
        <v>11.591239180602321</v>
      </c>
      <c r="CY449" s="4">
        <f t="shared" si="125"/>
        <v>6.1199150622379172E-3</v>
      </c>
      <c r="DJ449">
        <v>405</v>
      </c>
      <c r="DK449">
        <v>114711.66881813922</v>
      </c>
      <c r="DL449">
        <v>11922.081126211182</v>
      </c>
      <c r="DM449">
        <v>1.5149885338684139</v>
      </c>
      <c r="DN449">
        <f t="shared" si="118"/>
        <v>102789.58769192804</v>
      </c>
      <c r="DO449" s="4">
        <f t="shared" si="119"/>
        <v>0.11598529961948092</v>
      </c>
      <c r="DZ449">
        <v>405</v>
      </c>
      <c r="EA449">
        <v>11.658949736973307</v>
      </c>
      <c r="EB449">
        <v>9.0104603428997621E-2</v>
      </c>
      <c r="EC449">
        <v>1.0782080466477284</v>
      </c>
      <c r="ED449">
        <f t="shared" si="120"/>
        <v>11.749054340402305</v>
      </c>
      <c r="EE449" s="4">
        <f t="shared" si="121"/>
        <v>7.6690941090593601E-3</v>
      </c>
      <c r="EP449">
        <v>407</v>
      </c>
      <c r="EQ449">
        <v>11.900370192571961</v>
      </c>
      <c r="ER449">
        <v>-0.14327435308970493</v>
      </c>
      <c r="ES449">
        <v>-1.8267001682024331</v>
      </c>
      <c r="ET449">
        <f t="shared" si="114"/>
        <v>11.757095839482256</v>
      </c>
      <c r="EU449" s="4">
        <f t="shared" si="115"/>
        <v>1.2186202702249493E-2</v>
      </c>
      <c r="FF449">
        <v>407</v>
      </c>
      <c r="FG449">
        <v>11.798287559740853</v>
      </c>
      <c r="FH449">
        <v>-4.1191720258597186E-2</v>
      </c>
      <c r="FI449">
        <v>-0.91145809037893633</v>
      </c>
      <c r="FJ449">
        <f t="shared" si="116"/>
        <v>11.757095839482256</v>
      </c>
      <c r="FK449">
        <f t="shared" si="117"/>
        <v>3.5035625141600561E-3</v>
      </c>
    </row>
    <row r="450" spans="2:167" x14ac:dyDescent="0.2">
      <c r="B450" s="81">
        <v>45038</v>
      </c>
      <c r="C450">
        <v>5.034073182831361</v>
      </c>
      <c r="D450">
        <v>4.5590808632420057</v>
      </c>
      <c r="E450">
        <v>6.0075976052464224</v>
      </c>
      <c r="F450">
        <v>7.518918534644107</v>
      </c>
      <c r="G450">
        <v>0</v>
      </c>
      <c r="H450">
        <v>0</v>
      </c>
      <c r="I450">
        <v>1</v>
      </c>
      <c r="J450">
        <v>0</v>
      </c>
      <c r="K450">
        <v>0</v>
      </c>
      <c r="L450">
        <v>1</v>
      </c>
      <c r="M450">
        <v>0</v>
      </c>
      <c r="N450">
        <v>69</v>
      </c>
      <c r="O450">
        <v>11.335675950235725</v>
      </c>
      <c r="P450" s="74">
        <v>83757.077219939791</v>
      </c>
      <c r="V450" s="81">
        <v>44975</v>
      </c>
      <c r="W450" s="3">
        <v>94.353271267700663</v>
      </c>
      <c r="X450" s="3">
        <v>157.49302948231116</v>
      </c>
      <c r="Y450" s="3">
        <v>312.24121176622037</v>
      </c>
      <c r="Z450" s="3">
        <v>1418.476718606461</v>
      </c>
      <c r="AG450">
        <v>408</v>
      </c>
      <c r="AH450">
        <v>109490.24039377127</v>
      </c>
      <c r="AI450">
        <v>18357.005383946482</v>
      </c>
      <c r="AJ450">
        <v>1.0643162366082517</v>
      </c>
      <c r="AK450">
        <f t="shared" si="112"/>
        <v>127847.24577771775</v>
      </c>
      <c r="AL450" s="4">
        <f t="shared" si="113"/>
        <v>0.14358545835131231</v>
      </c>
      <c r="AW450">
        <v>404</v>
      </c>
      <c r="AX450">
        <v>108083.35127283548</v>
      </c>
      <c r="AY450">
        <v>16547.814307849563</v>
      </c>
      <c r="AZ450">
        <v>2.2065870032003856</v>
      </c>
      <c r="BA450">
        <f t="shared" si="126"/>
        <v>124631.16558068505</v>
      </c>
      <c r="BB450" s="4">
        <f t="shared" si="127"/>
        <v>0.13277428828294688</v>
      </c>
      <c r="BN450">
        <v>404</v>
      </c>
      <c r="BO450">
        <v>11.597092694367529</v>
      </c>
      <c r="BP450">
        <v>0.13602128473753261</v>
      </c>
      <c r="BQ450">
        <v>1.6825739012869385</v>
      </c>
      <c r="BR450">
        <f t="shared" si="128"/>
        <v>11.733113979105061</v>
      </c>
      <c r="BS450" s="4">
        <f t="shared" si="129"/>
        <v>1.1592939860617256E-2</v>
      </c>
      <c r="CD450">
        <v>405</v>
      </c>
      <c r="CE450">
        <v>114876.35387759925</v>
      </c>
      <c r="CF450">
        <v>11757.396066751156</v>
      </c>
      <c r="CG450">
        <v>1.4879885381118456</v>
      </c>
      <c r="CH450">
        <f t="shared" si="122"/>
        <v>126633.74994435041</v>
      </c>
      <c r="CI450" s="4">
        <f t="shared" si="123"/>
        <v>9.2845675595313107E-2</v>
      </c>
      <c r="CT450">
        <v>405</v>
      </c>
      <c r="CU450">
        <v>11.661290653957009</v>
      </c>
      <c r="CV450">
        <v>8.7763686445295974E-2</v>
      </c>
      <c r="CW450">
        <v>1.0463526966434102</v>
      </c>
      <c r="CX450">
        <f t="shared" si="124"/>
        <v>11.573526967511713</v>
      </c>
      <c r="CY450" s="4">
        <f t="shared" si="125"/>
        <v>7.5831409639999315E-3</v>
      </c>
      <c r="DJ450">
        <v>406</v>
      </c>
      <c r="DK450">
        <v>114659.04825015357</v>
      </c>
      <c r="DL450">
        <v>12649.833961744327</v>
      </c>
      <c r="DM450">
        <v>1.6074671195826957</v>
      </c>
      <c r="DN450">
        <f t="shared" si="118"/>
        <v>102009.21428840925</v>
      </c>
      <c r="DO450" s="4">
        <f t="shared" si="119"/>
        <v>0.12400677772087947</v>
      </c>
      <c r="DZ450">
        <v>406</v>
      </c>
      <c r="EA450">
        <v>11.658344008410591</v>
      </c>
      <c r="EB450">
        <v>9.6027547557053339E-2</v>
      </c>
      <c r="EC450">
        <v>1.149083071626301</v>
      </c>
      <c r="ED450">
        <f t="shared" si="120"/>
        <v>11.754371555967644</v>
      </c>
      <c r="EE450" s="4">
        <f t="shared" si="121"/>
        <v>8.1695177917275007E-3</v>
      </c>
      <c r="EP450">
        <v>408</v>
      </c>
      <c r="EQ450">
        <v>11.889635627141184</v>
      </c>
      <c r="ER450">
        <v>-0.13104418926071837</v>
      </c>
      <c r="ES450">
        <v>-1.670769662555234</v>
      </c>
      <c r="ET450">
        <f t="shared" si="114"/>
        <v>11.758591437880465</v>
      </c>
      <c r="EU450" s="4">
        <f t="shared" si="115"/>
        <v>1.1144548218467536E-2</v>
      </c>
      <c r="FF450">
        <v>408</v>
      </c>
      <c r="FG450">
        <v>11.805723014135344</v>
      </c>
      <c r="FH450">
        <v>-4.7131576254878738E-2</v>
      </c>
      <c r="FI450">
        <v>-1.042890566845289</v>
      </c>
      <c r="FJ450">
        <f t="shared" si="116"/>
        <v>11.758591437880465</v>
      </c>
      <c r="FK450">
        <f t="shared" si="117"/>
        <v>4.0082671894733678E-3</v>
      </c>
    </row>
    <row r="451" spans="2:167" x14ac:dyDescent="0.2">
      <c r="B451" s="81">
        <v>45045</v>
      </c>
      <c r="C451">
        <v>5.0995603327040975</v>
      </c>
      <c r="D451">
        <v>4.5579758696268984</v>
      </c>
      <c r="E451">
        <v>6.0159632239292815</v>
      </c>
      <c r="F451">
        <v>7.5273028511634044</v>
      </c>
      <c r="G451">
        <v>0</v>
      </c>
      <c r="H451">
        <v>0</v>
      </c>
      <c r="I451">
        <v>1</v>
      </c>
      <c r="J451">
        <v>0</v>
      </c>
      <c r="K451">
        <v>0</v>
      </c>
      <c r="L451">
        <v>1</v>
      </c>
      <c r="M451">
        <v>0</v>
      </c>
      <c r="N451">
        <v>70</v>
      </c>
      <c r="O451">
        <v>11.342969667301537</v>
      </c>
      <c r="P451" s="74">
        <v>84370.210937232812</v>
      </c>
      <c r="V451" s="81">
        <v>44982</v>
      </c>
      <c r="W451" s="3">
        <v>90.067242341976623</v>
      </c>
      <c r="X451" s="3">
        <v>159.06795977713426</v>
      </c>
      <c r="Y451" s="3">
        <v>315.36355791522482</v>
      </c>
      <c r="Z451" s="3">
        <v>1432.6614001132025</v>
      </c>
      <c r="AG451">
        <v>409</v>
      </c>
      <c r="AH451">
        <v>109465.85008068752</v>
      </c>
      <c r="AI451">
        <v>18490.808985401964</v>
      </c>
      <c r="AJ451">
        <v>1.0720740022441582</v>
      </c>
      <c r="AK451">
        <f t="shared" si="112"/>
        <v>127956.65906608949</v>
      </c>
      <c r="AL451" s="4">
        <f t="shared" si="113"/>
        <v>0.14450837588570892</v>
      </c>
      <c r="AW451">
        <v>405</v>
      </c>
      <c r="AX451">
        <v>119145.65364369928</v>
      </c>
      <c r="AY451">
        <v>7488.0963006511302</v>
      </c>
      <c r="AZ451">
        <v>0.99850866515294501</v>
      </c>
      <c r="BA451">
        <f t="shared" si="126"/>
        <v>126633.74994435041</v>
      </c>
      <c r="BB451" s="4">
        <f t="shared" si="127"/>
        <v>5.9131916285680534E-2</v>
      </c>
      <c r="BN451">
        <v>405</v>
      </c>
      <c r="BO451">
        <v>11.699719142374692</v>
      </c>
      <c r="BP451">
        <v>4.9335198027613103E-2</v>
      </c>
      <c r="BQ451">
        <v>0.6102729934970208</v>
      </c>
      <c r="BR451">
        <f t="shared" si="128"/>
        <v>11.749054340402305</v>
      </c>
      <c r="BS451" s="4">
        <f t="shared" si="129"/>
        <v>4.1990782064868547E-3</v>
      </c>
      <c r="CD451">
        <v>406</v>
      </c>
      <c r="CE451">
        <v>114809.89043226351</v>
      </c>
      <c r="CF451">
        <v>12498.991779634394</v>
      </c>
      <c r="CG451">
        <v>1.5818431564659639</v>
      </c>
      <c r="CH451">
        <f t="shared" si="122"/>
        <v>127308.8822118979</v>
      </c>
      <c r="CI451" s="4">
        <f t="shared" si="123"/>
        <v>9.8178473979769781E-2</v>
      </c>
      <c r="CT451">
        <v>406</v>
      </c>
      <c r="CU451">
        <v>11.660421673262018</v>
      </c>
      <c r="CV451">
        <v>9.3949882705626209E-2</v>
      </c>
      <c r="CW451">
        <v>1.1201069269080719</v>
      </c>
      <c r="CX451">
        <f t="shared" si="124"/>
        <v>11.566471790556392</v>
      </c>
      <c r="CY451" s="4">
        <f t="shared" si="125"/>
        <v>8.122605095733074E-3</v>
      </c>
      <c r="DJ451">
        <v>407</v>
      </c>
      <c r="DK451">
        <v>114608.2744037323</v>
      </c>
      <c r="DL451">
        <v>13047.906152019626</v>
      </c>
      <c r="DM451">
        <v>1.65805181176308</v>
      </c>
      <c r="DN451">
        <f t="shared" si="118"/>
        <v>101560.36825171267</v>
      </c>
      <c r="DO451" s="4">
        <f t="shared" si="119"/>
        <v>0.12847438795890337</v>
      </c>
      <c r="DZ451">
        <v>407</v>
      </c>
      <c r="EA451">
        <v>11.657759537923219</v>
      </c>
      <c r="EB451">
        <v>9.9336301559036499E-2</v>
      </c>
      <c r="EC451">
        <v>1.1886762228477847</v>
      </c>
      <c r="ED451">
        <f t="shared" si="120"/>
        <v>11.757095839482256</v>
      </c>
      <c r="EE451" s="4">
        <f t="shared" si="121"/>
        <v>8.449050931901814E-3</v>
      </c>
      <c r="EP451">
        <v>409</v>
      </c>
      <c r="EQ451">
        <v>11.879211744325252</v>
      </c>
      <c r="ER451">
        <v>-0.11976485980795104</v>
      </c>
      <c r="ES451">
        <v>-1.5269619777584964</v>
      </c>
      <c r="ET451">
        <f t="shared" si="114"/>
        <v>11.759446884517301</v>
      </c>
      <c r="EU451" s="4">
        <f t="shared" si="115"/>
        <v>1.0184565735454412E-2</v>
      </c>
      <c r="FF451">
        <v>409</v>
      </c>
      <c r="FG451">
        <v>11.812330832913773</v>
      </c>
      <c r="FH451">
        <v>-5.2883948396472036E-2</v>
      </c>
      <c r="FI451">
        <v>-1.1701745475678793</v>
      </c>
      <c r="FJ451">
        <f t="shared" si="116"/>
        <v>11.759446884517301</v>
      </c>
      <c r="FK451">
        <f t="shared" si="117"/>
        <v>4.4971459045493028E-3</v>
      </c>
    </row>
    <row r="452" spans="2:167" x14ac:dyDescent="0.2">
      <c r="B452" s="81">
        <v>45052</v>
      </c>
      <c r="C452">
        <v>5.1669788129429923</v>
      </c>
      <c r="D452">
        <v>4.5578653030800949</v>
      </c>
      <c r="E452">
        <v>6.024342054946894</v>
      </c>
      <c r="F452">
        <v>7.5357002534643627</v>
      </c>
      <c r="G452">
        <v>0</v>
      </c>
      <c r="H452">
        <v>0</v>
      </c>
      <c r="I452">
        <v>1</v>
      </c>
      <c r="J452">
        <v>0</v>
      </c>
      <c r="K452">
        <v>0</v>
      </c>
      <c r="L452">
        <v>1</v>
      </c>
      <c r="M452">
        <v>0</v>
      </c>
      <c r="N452">
        <v>71</v>
      </c>
      <c r="O452">
        <v>11.422982927829255</v>
      </c>
      <c r="P452" s="74">
        <v>91398.370387900693</v>
      </c>
      <c r="V452" s="81">
        <v>44989</v>
      </c>
      <c r="W452" s="3">
        <v>99.108157973946035</v>
      </c>
      <c r="X452" s="3">
        <v>160.65863937490562</v>
      </c>
      <c r="Y452" s="3">
        <v>318.51716051004814</v>
      </c>
      <c r="Z452" s="3">
        <v>1446.9879541388084</v>
      </c>
      <c r="AG452">
        <v>410</v>
      </c>
      <c r="AH452">
        <v>111765.02737732201</v>
      </c>
      <c r="AI452">
        <v>16486.899820549545</v>
      </c>
      <c r="AJ452">
        <v>0.95588985258401393</v>
      </c>
      <c r="AK452">
        <f t="shared" si="112"/>
        <v>128251.92719787156</v>
      </c>
      <c r="AL452" s="4">
        <f t="shared" si="113"/>
        <v>0.12855089339213577</v>
      </c>
      <c r="AW452">
        <v>406</v>
      </c>
      <c r="AX452">
        <v>119121.55625365756</v>
      </c>
      <c r="AY452">
        <v>8187.3259582403407</v>
      </c>
      <c r="AZ452">
        <v>1.0917482341972216</v>
      </c>
      <c r="BA452">
        <f t="shared" si="126"/>
        <v>127308.8822118979</v>
      </c>
      <c r="BB452" s="4">
        <f t="shared" si="127"/>
        <v>6.4310720634661089E-2</v>
      </c>
      <c r="BN452">
        <v>406</v>
      </c>
      <c r="BO452">
        <v>11.699461525109912</v>
      </c>
      <c r="BP452">
        <v>5.491003085773194E-2</v>
      </c>
      <c r="BQ452">
        <v>0.67923329071885175</v>
      </c>
      <c r="BR452">
        <f t="shared" si="128"/>
        <v>11.754371555967644</v>
      </c>
      <c r="BS452" s="4">
        <f t="shared" si="129"/>
        <v>4.6714561128412138E-3</v>
      </c>
      <c r="CD452">
        <v>407</v>
      </c>
      <c r="CE452">
        <v>114744.60568560359</v>
      </c>
      <c r="CF452">
        <v>12911.574870148339</v>
      </c>
      <c r="CG452">
        <v>1.634058707104733</v>
      </c>
      <c r="CH452">
        <f t="shared" si="122"/>
        <v>127656.18055575193</v>
      </c>
      <c r="CI452" s="4">
        <f t="shared" si="123"/>
        <v>0.10114335877775539</v>
      </c>
      <c r="CT452">
        <v>407</v>
      </c>
      <c r="CU452">
        <v>11.659569637768719</v>
      </c>
      <c r="CV452">
        <v>9.7526201713536764E-2</v>
      </c>
      <c r="CW452">
        <v>1.1627451886943607</v>
      </c>
      <c r="CX452">
        <f t="shared" si="124"/>
        <v>11.562043436055182</v>
      </c>
      <c r="CY452" s="4">
        <f t="shared" si="125"/>
        <v>8.4350315973913542E-3</v>
      </c>
      <c r="DJ452">
        <v>408</v>
      </c>
      <c r="DK452">
        <v>114559.22204014263</v>
      </c>
      <c r="DL452">
        <v>13288.023737575117</v>
      </c>
      <c r="DM452">
        <v>1.6885645540473915</v>
      </c>
      <c r="DN452">
        <f t="shared" si="118"/>
        <v>101271.19830256751</v>
      </c>
      <c r="DO452" s="4">
        <f t="shared" si="119"/>
        <v>0.13121226923645701</v>
      </c>
      <c r="DZ452">
        <v>408</v>
      </c>
      <c r="EA452">
        <v>11.657194883856711</v>
      </c>
      <c r="EB452">
        <v>0.10139655402375425</v>
      </c>
      <c r="EC452">
        <v>1.2133295779600453</v>
      </c>
      <c r="ED452">
        <f t="shared" si="120"/>
        <v>11.758591437880465</v>
      </c>
      <c r="EE452" s="4">
        <f t="shared" si="121"/>
        <v>8.6231888027934918E-3</v>
      </c>
      <c r="EP452">
        <v>410</v>
      </c>
      <c r="EQ452">
        <v>11.787537915417388</v>
      </c>
      <c r="ER452">
        <v>-2.578612561328697E-2</v>
      </c>
      <c r="ES452">
        <v>-0.32876449259267349</v>
      </c>
      <c r="ET452">
        <f t="shared" si="114"/>
        <v>11.761751789804102</v>
      </c>
      <c r="EU452" s="4">
        <f t="shared" si="115"/>
        <v>2.1923711768548088E-3</v>
      </c>
      <c r="FF452">
        <v>410</v>
      </c>
      <c r="FG452">
        <v>11.818521643833876</v>
      </c>
      <c r="FH452">
        <v>-5.6769854029774081E-2</v>
      </c>
      <c r="FI452">
        <v>-1.2561588207588736</v>
      </c>
      <c r="FJ452">
        <f t="shared" si="116"/>
        <v>11.761751789804102</v>
      </c>
      <c r="FK452">
        <f t="shared" si="117"/>
        <v>4.826649553936864E-3</v>
      </c>
    </row>
    <row r="453" spans="2:167" x14ac:dyDescent="0.2">
      <c r="B453" s="81">
        <v>45059</v>
      </c>
      <c r="C453">
        <v>5.2362409508526486</v>
      </c>
      <c r="D453">
        <v>4.5578542457530125</v>
      </c>
      <c r="E453">
        <v>6.0327340085859733</v>
      </c>
      <c r="F453">
        <v>7.5441106521187802</v>
      </c>
      <c r="G453">
        <v>0</v>
      </c>
      <c r="H453">
        <v>0</v>
      </c>
      <c r="I453">
        <v>1</v>
      </c>
      <c r="J453">
        <v>0</v>
      </c>
      <c r="K453">
        <v>0</v>
      </c>
      <c r="L453">
        <v>1</v>
      </c>
      <c r="M453">
        <v>0</v>
      </c>
      <c r="N453">
        <v>72</v>
      </c>
      <c r="O453">
        <v>11.429825717640105</v>
      </c>
      <c r="P453" s="74">
        <v>92025.934922879198</v>
      </c>
      <c r="V453" s="81">
        <v>44996</v>
      </c>
      <c r="W453" s="3">
        <v>104.63415963566777</v>
      </c>
      <c r="X453" s="3">
        <v>162.26522576865466</v>
      </c>
      <c r="Y453" s="3">
        <v>321.7023156229842</v>
      </c>
      <c r="Z453" s="3">
        <v>1461.457791697328</v>
      </c>
      <c r="AG453">
        <v>411</v>
      </c>
      <c r="AH453">
        <v>111740.63706423827</v>
      </c>
      <c r="AI453">
        <v>16550.905345067484</v>
      </c>
      <c r="AJ453">
        <v>0.95960081292597932</v>
      </c>
      <c r="AK453">
        <f t="shared" si="112"/>
        <v>128291.54240930575</v>
      </c>
      <c r="AL453" s="4">
        <f t="shared" si="113"/>
        <v>0.12901010490826359</v>
      </c>
      <c r="AW453">
        <v>407</v>
      </c>
      <c r="AX453">
        <v>119097.45886361587</v>
      </c>
      <c r="AY453">
        <v>8558.7216921360523</v>
      </c>
      <c r="AZ453">
        <v>1.1412724181294527</v>
      </c>
      <c r="BA453">
        <f t="shared" si="126"/>
        <v>127656.18055575193</v>
      </c>
      <c r="BB453" s="4">
        <f t="shared" si="127"/>
        <v>6.7045102359130651E-2</v>
      </c>
      <c r="BN453">
        <v>407</v>
      </c>
      <c r="BO453">
        <v>11.699203907845131</v>
      </c>
      <c r="BP453">
        <v>5.7891931637124472E-2</v>
      </c>
      <c r="BQ453">
        <v>0.7161191974893576</v>
      </c>
      <c r="BR453">
        <f t="shared" si="128"/>
        <v>11.757095839482256</v>
      </c>
      <c r="BS453" s="4">
        <f t="shared" si="129"/>
        <v>4.9239992960433202E-3</v>
      </c>
      <c r="CD453">
        <v>408</v>
      </c>
      <c r="CE453">
        <v>114680.49963761949</v>
      </c>
      <c r="CF453">
        <v>13166.746140098257</v>
      </c>
      <c r="CG453">
        <v>1.6663525860202062</v>
      </c>
      <c r="CH453">
        <f t="shared" si="122"/>
        <v>127847.24577771775</v>
      </c>
      <c r="CI453" s="4">
        <f t="shared" si="123"/>
        <v>0.10298810944266008</v>
      </c>
      <c r="CT453">
        <v>408</v>
      </c>
      <c r="CU453">
        <v>11.65873454747711</v>
      </c>
      <c r="CV453">
        <v>9.9856890403355436E-2</v>
      </c>
      <c r="CW453">
        <v>1.1905325628852585</v>
      </c>
      <c r="CX453">
        <f t="shared" si="124"/>
        <v>11.558877657073754</v>
      </c>
      <c r="CY453" s="4">
        <f t="shared" si="125"/>
        <v>8.638978053569538E-3</v>
      </c>
      <c r="DJ453">
        <v>409</v>
      </c>
      <c r="DK453">
        <v>114511.77824386625</v>
      </c>
      <c r="DL453">
        <v>13444.880822223233</v>
      </c>
      <c r="DM453">
        <v>1.70849703749405</v>
      </c>
      <c r="DN453">
        <f t="shared" si="118"/>
        <v>101066.89742164302</v>
      </c>
      <c r="DO453" s="4">
        <f t="shared" si="119"/>
        <v>0.13302951970646001</v>
      </c>
      <c r="DZ453">
        <v>409</v>
      </c>
      <c r="EA453">
        <v>11.656648746412202</v>
      </c>
      <c r="EB453">
        <v>0.10279813810509886</v>
      </c>
      <c r="EC453">
        <v>1.2301011875898455</v>
      </c>
      <c r="ED453">
        <f t="shared" si="120"/>
        <v>11.759446884517301</v>
      </c>
      <c r="EE453" s="4">
        <f t="shared" si="121"/>
        <v>8.7417494304468293E-3</v>
      </c>
      <c r="EP453">
        <v>411</v>
      </c>
      <c r="EQ453">
        <v>11.785194251650818</v>
      </c>
      <c r="ER453">
        <v>-2.3133623646236501E-2</v>
      </c>
      <c r="ES453">
        <v>-0.29494597807923023</v>
      </c>
      <c r="ET453">
        <f t="shared" si="114"/>
        <v>11.762060628004582</v>
      </c>
      <c r="EU453" s="4">
        <f t="shared" si="115"/>
        <v>1.966800238315137E-3</v>
      </c>
      <c r="FF453">
        <v>411</v>
      </c>
      <c r="FG453">
        <v>11.824516975323734</v>
      </c>
      <c r="FH453">
        <v>-6.2456347319152172E-2</v>
      </c>
      <c r="FI453">
        <v>-1.3819850858905767</v>
      </c>
      <c r="FJ453">
        <f t="shared" si="116"/>
        <v>11.762060628004582</v>
      </c>
      <c r="FK453">
        <f t="shared" si="117"/>
        <v>5.3099834539577454E-3</v>
      </c>
    </row>
    <row r="454" spans="2:167" x14ac:dyDescent="0.2">
      <c r="B454" s="81">
        <v>45066</v>
      </c>
      <c r="C454">
        <v>5.3072676369284943</v>
      </c>
      <c r="D454">
        <v>4.5578531400135791</v>
      </c>
      <c r="E454">
        <v>6.0411389954394075</v>
      </c>
      <c r="F454">
        <v>7.552533958024731</v>
      </c>
      <c r="G454">
        <v>0</v>
      </c>
      <c r="H454">
        <v>0</v>
      </c>
      <c r="I454">
        <v>1</v>
      </c>
      <c r="J454">
        <v>0</v>
      </c>
      <c r="K454">
        <v>0</v>
      </c>
      <c r="L454">
        <v>1</v>
      </c>
      <c r="M454">
        <v>0</v>
      </c>
      <c r="N454">
        <v>73</v>
      </c>
      <c r="O454">
        <v>11.436623417204901</v>
      </c>
      <c r="P454" s="74">
        <v>92653.630606910854</v>
      </c>
      <c r="V454" s="81">
        <v>45003</v>
      </c>
      <c r="W454" s="3">
        <v>102.41029969211404</v>
      </c>
      <c r="X454" s="3">
        <v>163.88787802634124</v>
      </c>
      <c r="Y454" s="3">
        <v>324.91933053313187</v>
      </c>
      <c r="Z454" s="3">
        <v>1476.0723402262934</v>
      </c>
      <c r="AG454">
        <v>412</v>
      </c>
      <c r="AH454">
        <v>111716.24675115453</v>
      </c>
      <c r="AI454">
        <v>16600.648834439809</v>
      </c>
      <c r="AJ454">
        <v>0.96248487828942997</v>
      </c>
      <c r="AK454">
        <f t="shared" si="112"/>
        <v>128316.89558559433</v>
      </c>
      <c r="AL454" s="4">
        <f t="shared" si="113"/>
        <v>0.12937227602553925</v>
      </c>
      <c r="AW454">
        <v>408</v>
      </c>
      <c r="AX454">
        <v>119073.36147357416</v>
      </c>
      <c r="AY454">
        <v>8773.8843041435903</v>
      </c>
      <c r="AZ454">
        <v>1.1699635198301328</v>
      </c>
      <c r="BA454">
        <f t="shared" si="126"/>
        <v>127847.24577771775</v>
      </c>
      <c r="BB454" s="4">
        <f t="shared" si="127"/>
        <v>6.8627871103287968E-2</v>
      </c>
      <c r="BN454">
        <v>408</v>
      </c>
      <c r="BO454">
        <v>11.698946290580352</v>
      </c>
      <c r="BP454">
        <v>5.9645147300113166E-2</v>
      </c>
      <c r="BQ454">
        <v>0.73780635419843021</v>
      </c>
      <c r="BR454">
        <f t="shared" si="128"/>
        <v>11.758591437880465</v>
      </c>
      <c r="BS454" s="4">
        <f t="shared" si="129"/>
        <v>5.0724738260711647E-3</v>
      </c>
      <c r="CD454">
        <v>409</v>
      </c>
      <c r="CE454">
        <v>114617.57228831122</v>
      </c>
      <c r="CF454">
        <v>13339.08677777827</v>
      </c>
      <c r="CG454">
        <v>1.6881636139096159</v>
      </c>
      <c r="CH454">
        <f t="shared" si="122"/>
        <v>127956.65906608949</v>
      </c>
      <c r="CI454" s="4">
        <f t="shared" si="123"/>
        <v>0.10424691356538658</v>
      </c>
      <c r="CT454">
        <v>409</v>
      </c>
      <c r="CU454">
        <v>11.65791640238719</v>
      </c>
      <c r="CV454">
        <v>0.1015304821301104</v>
      </c>
      <c r="CW454">
        <v>1.210485772319569</v>
      </c>
      <c r="CX454">
        <f t="shared" si="124"/>
        <v>11.55638592025708</v>
      </c>
      <c r="CY454" s="4">
        <f t="shared" si="125"/>
        <v>8.7856603985627182E-3</v>
      </c>
      <c r="DJ454">
        <v>410</v>
      </c>
      <c r="DK454">
        <v>114465.84085704327</v>
      </c>
      <c r="DL454">
        <v>13786.086340828289</v>
      </c>
      <c r="DM454">
        <v>1.7518554447139782</v>
      </c>
      <c r="DN454">
        <f t="shared" si="118"/>
        <v>100679.75451621498</v>
      </c>
      <c r="DO454" s="4">
        <f t="shared" si="119"/>
        <v>0.13693007503914773</v>
      </c>
      <c r="DZ454">
        <v>410</v>
      </c>
      <c r="EA454">
        <v>11.65611994962493</v>
      </c>
      <c r="EB454">
        <v>0.10563184017917138</v>
      </c>
      <c r="EC454">
        <v>1.2640097811776854</v>
      </c>
      <c r="ED454">
        <f t="shared" si="120"/>
        <v>11.761751789804102</v>
      </c>
      <c r="EE454" s="4">
        <f t="shared" si="121"/>
        <v>8.9809615155065897E-3</v>
      </c>
      <c r="EP454">
        <v>412</v>
      </c>
      <c r="EQ454">
        <v>11.788007348246563</v>
      </c>
      <c r="ER454">
        <v>-2.5749118194525522E-2</v>
      </c>
      <c r="ES454">
        <v>-0.32829266035879173</v>
      </c>
      <c r="ET454">
        <f t="shared" si="114"/>
        <v>11.762258230052037</v>
      </c>
      <c r="EU454" s="4">
        <f t="shared" si="115"/>
        <v>2.1891304961098109E-3</v>
      </c>
      <c r="FF454">
        <v>412</v>
      </c>
      <c r="FG454">
        <v>11.830442432810477</v>
      </c>
      <c r="FH454">
        <v>-6.8184202758439838E-2</v>
      </c>
      <c r="FI454">
        <v>-1.5087265802463536</v>
      </c>
      <c r="FJ454">
        <f t="shared" si="116"/>
        <v>11.762258230052037</v>
      </c>
      <c r="FK454">
        <f t="shared" si="117"/>
        <v>5.7968632744545842E-3</v>
      </c>
    </row>
    <row r="455" spans="2:167" x14ac:dyDescent="0.2">
      <c r="B455" s="81">
        <v>45073</v>
      </c>
      <c r="C455">
        <v>5.3799782442801032</v>
      </c>
      <c r="D455">
        <v>4.5578530294395687</v>
      </c>
      <c r="E455">
        <v>6.0495569263911975</v>
      </c>
      <c r="F455">
        <v>7.5609700823953903</v>
      </c>
      <c r="G455">
        <v>0</v>
      </c>
      <c r="H455">
        <v>0</v>
      </c>
      <c r="I455">
        <v>1</v>
      </c>
      <c r="J455">
        <v>0</v>
      </c>
      <c r="K455">
        <v>0</v>
      </c>
      <c r="L455">
        <v>1</v>
      </c>
      <c r="M455">
        <v>0</v>
      </c>
      <c r="N455">
        <v>74</v>
      </c>
      <c r="O455">
        <v>11.443375360369048</v>
      </c>
      <c r="P455" s="74">
        <v>93281.339397055563</v>
      </c>
      <c r="V455" s="81">
        <v>45010</v>
      </c>
      <c r="W455" s="3">
        <v>98.764510343956289</v>
      </c>
      <c r="X455" s="3">
        <v>165.52675680660462</v>
      </c>
      <c r="Y455" s="3">
        <v>328.16851971542206</v>
      </c>
      <c r="Z455" s="3">
        <v>1490.8330430569508</v>
      </c>
      <c r="AG455">
        <v>413</v>
      </c>
      <c r="AH455">
        <v>111691.85643807078</v>
      </c>
      <c r="AI455">
        <v>16642.235603306777</v>
      </c>
      <c r="AJ455">
        <v>0.96489602718912448</v>
      </c>
      <c r="AK455">
        <f t="shared" si="112"/>
        <v>128334.09204137756</v>
      </c>
      <c r="AL455" s="4">
        <f t="shared" si="113"/>
        <v>0.12967899128425653</v>
      </c>
      <c r="AW455">
        <v>409</v>
      </c>
      <c r="AX455">
        <v>119049.26408353247</v>
      </c>
      <c r="AY455">
        <v>8907.3949825570162</v>
      </c>
      <c r="AZ455">
        <v>1.1877666521529184</v>
      </c>
      <c r="BA455">
        <f t="shared" si="126"/>
        <v>127956.65906608949</v>
      </c>
      <c r="BB455" s="4">
        <f t="shared" si="127"/>
        <v>6.9612594198449299E-2</v>
      </c>
      <c r="BN455">
        <v>409</v>
      </c>
      <c r="BO455">
        <v>11.698688673315571</v>
      </c>
      <c r="BP455">
        <v>6.075821120172975E-2</v>
      </c>
      <c r="BQ455">
        <v>0.75157487781543963</v>
      </c>
      <c r="BR455">
        <f t="shared" si="128"/>
        <v>11.759446884517301</v>
      </c>
      <c r="BS455" s="4">
        <f t="shared" si="129"/>
        <v>5.1667575693313521E-3</v>
      </c>
      <c r="CD455">
        <v>410</v>
      </c>
      <c r="CE455">
        <v>114555.82363767875</v>
      </c>
      <c r="CF455">
        <v>13696.103560192802</v>
      </c>
      <c r="CG455">
        <v>1.7333468226005848</v>
      </c>
      <c r="CH455">
        <f t="shared" si="122"/>
        <v>128251.92719787156</v>
      </c>
      <c r="CI455" s="4">
        <f t="shared" si="123"/>
        <v>0.1067906257584884</v>
      </c>
      <c r="CT455">
        <v>410</v>
      </c>
      <c r="CU455">
        <v>11.657115202498964</v>
      </c>
      <c r="CV455">
        <v>0.10463658730513714</v>
      </c>
      <c r="CW455">
        <v>1.2475179624836992</v>
      </c>
      <c r="CX455">
        <f t="shared" si="124"/>
        <v>11.552478615193827</v>
      </c>
      <c r="CY455" s="4">
        <f t="shared" si="125"/>
        <v>9.0575010602070311E-3</v>
      </c>
      <c r="DJ455">
        <v>411</v>
      </c>
      <c r="DK455">
        <v>114421.3171548948</v>
      </c>
      <c r="DL455">
        <v>13870.225254410951</v>
      </c>
      <c r="DM455">
        <v>1.7625473271110568</v>
      </c>
      <c r="DN455">
        <f t="shared" si="118"/>
        <v>100551.09190048385</v>
      </c>
      <c r="DO455" s="4">
        <f t="shared" si="119"/>
        <v>0.13794206499655334</v>
      </c>
      <c r="DZ455">
        <v>411</v>
      </c>
      <c r="EA455">
        <v>11.655607426116697</v>
      </c>
      <c r="EB455">
        <v>0.10645320188788432</v>
      </c>
      <c r="EC455">
        <v>1.2738383445345007</v>
      </c>
      <c r="ED455">
        <f t="shared" si="120"/>
        <v>11.762060628004582</v>
      </c>
      <c r="EE455" s="4">
        <f t="shared" si="121"/>
        <v>9.0505571476504083E-3</v>
      </c>
      <c r="EP455">
        <v>413</v>
      </c>
      <c r="EQ455">
        <v>11.796083967847448</v>
      </c>
      <c r="ER455">
        <v>-3.3691731252377011E-2</v>
      </c>
      <c r="ES455">
        <v>-0.42955832511918418</v>
      </c>
      <c r="ET455">
        <f t="shared" si="114"/>
        <v>11.762392236595071</v>
      </c>
      <c r="EU455" s="4">
        <f t="shared" si="115"/>
        <v>2.8643604612636139E-3</v>
      </c>
      <c r="FF455">
        <v>413</v>
      </c>
      <c r="FG455">
        <v>11.836372449560869</v>
      </c>
      <c r="FH455">
        <v>-7.3980212965798486E-2</v>
      </c>
      <c r="FI455">
        <v>-1.6369761498746906</v>
      </c>
      <c r="FJ455">
        <f t="shared" si="116"/>
        <v>11.762392236595071</v>
      </c>
      <c r="FK455">
        <f t="shared" si="117"/>
        <v>6.2895550052847055E-3</v>
      </c>
    </row>
    <row r="456" spans="2:167" x14ac:dyDescent="0.2">
      <c r="B456" s="81">
        <v>45080</v>
      </c>
      <c r="C456">
        <v>5.4542905247016247</v>
      </c>
      <c r="D456">
        <v>4.5578530183821675</v>
      </c>
      <c r="E456">
        <v>6.0579877126114869</v>
      </c>
      <c r="F456">
        <v>7.5694189367527107</v>
      </c>
      <c r="G456">
        <v>0</v>
      </c>
      <c r="H456">
        <v>0</v>
      </c>
      <c r="I456">
        <v>1</v>
      </c>
      <c r="J456">
        <v>0</v>
      </c>
      <c r="K456">
        <v>0</v>
      </c>
      <c r="L456">
        <v>1</v>
      </c>
      <c r="M456">
        <v>0</v>
      </c>
      <c r="N456">
        <v>75</v>
      </c>
      <c r="O456">
        <v>11.490347213449901</v>
      </c>
      <c r="P456" s="74">
        <v>97767.472966597852</v>
      </c>
      <c r="V456" s="81">
        <v>45017</v>
      </c>
      <c r="W456" s="3">
        <v>80.876380761068688</v>
      </c>
      <c r="X456" s="3">
        <v>167.1820243746707</v>
      </c>
      <c r="Y456" s="3">
        <v>331.45020285105574</v>
      </c>
      <c r="Z456" s="3">
        <v>1505.7413590873966</v>
      </c>
      <c r="AG456">
        <v>414</v>
      </c>
      <c r="AH456">
        <v>102291.61539599948</v>
      </c>
      <c r="AI456">
        <v>22960.053258201908</v>
      </c>
      <c r="AJ456">
        <v>1.3311952012317243</v>
      </c>
      <c r="AK456">
        <f t="shared" si="112"/>
        <v>125251.66865420139</v>
      </c>
      <c r="AL456" s="4">
        <f t="shared" si="113"/>
        <v>0.18331135628692277</v>
      </c>
      <c r="AW456">
        <v>410</v>
      </c>
      <c r="AX456">
        <v>119025.16669349078</v>
      </c>
      <c r="AY456">
        <v>9226.7605043807707</v>
      </c>
      <c r="AZ456">
        <v>1.2303528086456417</v>
      </c>
      <c r="BA456">
        <f t="shared" si="126"/>
        <v>128251.92719787156</v>
      </c>
      <c r="BB456" s="4">
        <f t="shared" si="127"/>
        <v>7.1942470619918264E-2</v>
      </c>
      <c r="BN456">
        <v>410</v>
      </c>
      <c r="BO456">
        <v>11.698431056050792</v>
      </c>
      <c r="BP456">
        <v>6.332073375330971E-2</v>
      </c>
      <c r="BQ456">
        <v>0.7832731048617978</v>
      </c>
      <c r="BR456">
        <f t="shared" si="128"/>
        <v>11.761751789804102</v>
      </c>
      <c r="BS456" s="4">
        <f t="shared" si="129"/>
        <v>5.3836141830675673E-3</v>
      </c>
      <c r="CD456">
        <v>411</v>
      </c>
      <c r="CE456">
        <v>114495.25368572211</v>
      </c>
      <c r="CF456">
        <v>13796.288723583639</v>
      </c>
      <c r="CG456">
        <v>1.7460260224819255</v>
      </c>
      <c r="CH456">
        <f t="shared" si="122"/>
        <v>128291.54240930575</v>
      </c>
      <c r="CI456" s="4">
        <f t="shared" si="123"/>
        <v>0.10753856773790656</v>
      </c>
      <c r="CT456">
        <v>411</v>
      </c>
      <c r="CU456">
        <v>11.656330947812426</v>
      </c>
      <c r="CV456">
        <v>0.10572968019215523</v>
      </c>
      <c r="CW456">
        <v>1.2605502396855692</v>
      </c>
      <c r="CX456">
        <f t="shared" si="124"/>
        <v>11.550601267620271</v>
      </c>
      <c r="CY456" s="4">
        <f t="shared" si="125"/>
        <v>9.153608348384995E-3</v>
      </c>
      <c r="DJ456">
        <v>412</v>
      </c>
      <c r="DK456">
        <v>114378.12271893931</v>
      </c>
      <c r="DL456">
        <v>13938.772866655025</v>
      </c>
      <c r="DM456">
        <v>1.7712579578704393</v>
      </c>
      <c r="DN456">
        <f t="shared" si="118"/>
        <v>100439.34985228429</v>
      </c>
      <c r="DO456" s="4">
        <f t="shared" si="119"/>
        <v>0.13877800769474033</v>
      </c>
      <c r="DZ456">
        <v>412</v>
      </c>
      <c r="EA456">
        <v>11.655110204125178</v>
      </c>
      <c r="EB456">
        <v>0.10714802592685935</v>
      </c>
      <c r="EC456">
        <v>1.2821527351573669</v>
      </c>
      <c r="ED456">
        <f t="shared" si="120"/>
        <v>11.762258230052037</v>
      </c>
      <c r="EE456" s="4">
        <f t="shared" si="121"/>
        <v>9.1094774346222891E-3</v>
      </c>
      <c r="EP456">
        <v>414</v>
      </c>
      <c r="EQ456">
        <v>11.809399104392208</v>
      </c>
      <c r="ER456">
        <v>-7.1318762945407954E-2</v>
      </c>
      <c r="ES456">
        <v>-0.90929041701412072</v>
      </c>
      <c r="ET456">
        <f t="shared" si="114"/>
        <v>11.7380803414468</v>
      </c>
      <c r="EU456" s="4">
        <f t="shared" si="115"/>
        <v>6.0758455276186518E-3</v>
      </c>
      <c r="FF456">
        <v>414</v>
      </c>
      <c r="FG456">
        <v>11.842353541835598</v>
      </c>
      <c r="FH456">
        <v>-0.10427320038879806</v>
      </c>
      <c r="FI456">
        <v>-2.3072756249901452</v>
      </c>
      <c r="FJ456">
        <f t="shared" si="116"/>
        <v>11.7380803414468</v>
      </c>
      <c r="FK456">
        <f t="shared" si="117"/>
        <v>8.8833265198068716E-3</v>
      </c>
    </row>
    <row r="457" spans="2:167" x14ac:dyDescent="0.2">
      <c r="B457" s="81">
        <v>45087</v>
      </c>
      <c r="C457">
        <v>5.530121384519413</v>
      </c>
      <c r="D457">
        <v>4.5578530172764271</v>
      </c>
      <c r="E457">
        <v>6.0664312655565364</v>
      </c>
      <c r="F457">
        <v>7.5778804329244185</v>
      </c>
      <c r="G457">
        <v>0</v>
      </c>
      <c r="H457">
        <v>0</v>
      </c>
      <c r="I457">
        <v>1</v>
      </c>
      <c r="J457">
        <v>0</v>
      </c>
      <c r="K457">
        <v>0</v>
      </c>
      <c r="L457">
        <v>1</v>
      </c>
      <c r="M457">
        <v>0</v>
      </c>
      <c r="N457">
        <v>76</v>
      </c>
      <c r="O457">
        <v>11.496747130602323</v>
      </c>
      <c r="P457" s="74">
        <v>98395.183197996768</v>
      </c>
      <c r="V457" s="81">
        <v>45024</v>
      </c>
      <c r="W457" s="3">
        <v>86.187560775447238</v>
      </c>
      <c r="X457" s="3">
        <v>61.71820243746707</v>
      </c>
      <c r="Y457" s="3">
        <v>334.76470384880599</v>
      </c>
      <c r="Z457" s="3">
        <v>1520.7987625981841</v>
      </c>
      <c r="AG457">
        <v>415</v>
      </c>
      <c r="AH457">
        <v>102267.22508291574</v>
      </c>
      <c r="AI457">
        <v>14173.674516463376</v>
      </c>
      <c r="AJ457">
        <v>0.82177193963591222</v>
      </c>
      <c r="AK457">
        <f t="shared" si="112"/>
        <v>116440.89959937912</v>
      </c>
      <c r="AL457" s="4">
        <f t="shared" si="113"/>
        <v>0.12172419283283305</v>
      </c>
      <c r="AW457">
        <v>411</v>
      </c>
      <c r="AX457">
        <v>119001.06930344907</v>
      </c>
      <c r="AY457">
        <v>9290.4731058566831</v>
      </c>
      <c r="AZ457">
        <v>1.2388486375050545</v>
      </c>
      <c r="BA457">
        <f t="shared" si="126"/>
        <v>128291.54240930575</v>
      </c>
      <c r="BB457" s="4">
        <f t="shared" si="127"/>
        <v>7.2416879019320216E-2</v>
      </c>
      <c r="BN457">
        <v>411</v>
      </c>
      <c r="BO457">
        <v>11.698173438786013</v>
      </c>
      <c r="BP457">
        <v>6.3887189218569063E-2</v>
      </c>
      <c r="BQ457">
        <v>0.7902801198589422</v>
      </c>
      <c r="BR457">
        <f t="shared" si="128"/>
        <v>11.762060628004582</v>
      </c>
      <c r="BS457" s="4">
        <f t="shared" si="129"/>
        <v>5.4316323677552278E-3</v>
      </c>
      <c r="CD457">
        <v>412</v>
      </c>
      <c r="CE457">
        <v>114435.86243244128</v>
      </c>
      <c r="CF457">
        <v>13881.033153153054</v>
      </c>
      <c r="CG457">
        <v>1.7567510792166146</v>
      </c>
      <c r="CH457">
        <f t="shared" si="122"/>
        <v>128316.89558559433</v>
      </c>
      <c r="CI457" s="4">
        <f t="shared" si="123"/>
        <v>0.10817775079271343</v>
      </c>
      <c r="CT457">
        <v>412</v>
      </c>
      <c r="CU457">
        <v>11.65556363832758</v>
      </c>
      <c r="CV457">
        <v>0.10669459172445706</v>
      </c>
      <c r="CW457">
        <v>1.2720542890793427</v>
      </c>
      <c r="CX457">
        <f t="shared" si="124"/>
        <v>11.548869046603123</v>
      </c>
      <c r="CY457" s="4">
        <f t="shared" si="125"/>
        <v>9.2385316080659183E-3</v>
      </c>
      <c r="DJ457">
        <v>413</v>
      </c>
      <c r="DK457">
        <v>114336.18047358493</v>
      </c>
      <c r="DL457">
        <v>13997.911567792631</v>
      </c>
      <c r="DM457">
        <v>1.7787729590839747</v>
      </c>
      <c r="DN457">
        <f t="shared" si="118"/>
        <v>100338.2689057923</v>
      </c>
      <c r="DO457" s="4">
        <f t="shared" si="119"/>
        <v>0.13950720617808629</v>
      </c>
      <c r="DZ457">
        <v>413</v>
      </c>
      <c r="EA457">
        <v>11.654627396413893</v>
      </c>
      <c r="EB457">
        <v>0.10776484018117749</v>
      </c>
      <c r="EC457">
        <v>1.2895336465313003</v>
      </c>
      <c r="ED457">
        <f t="shared" si="120"/>
        <v>11.762392236595071</v>
      </c>
      <c r="EE457" s="4">
        <f t="shared" si="121"/>
        <v>9.1618131765662681E-3</v>
      </c>
      <c r="EP457">
        <v>415</v>
      </c>
      <c r="EQ457">
        <v>11.554063543467629</v>
      </c>
      <c r="ER457">
        <v>0.11107558022415276</v>
      </c>
      <c r="ES457">
        <v>1.4161765640749722</v>
      </c>
      <c r="ET457">
        <f t="shared" si="114"/>
        <v>11.665139123691782</v>
      </c>
      <c r="EU457" s="4">
        <f t="shared" si="115"/>
        <v>9.5220107575536197E-3</v>
      </c>
      <c r="FF457">
        <v>415</v>
      </c>
      <c r="FG457">
        <v>11.666207081094594</v>
      </c>
      <c r="FH457">
        <v>-1.0679574028120697E-3</v>
      </c>
      <c r="FI457">
        <v>-2.3630924099849366E-2</v>
      </c>
      <c r="FJ457">
        <f t="shared" si="116"/>
        <v>11.665139123691782</v>
      </c>
      <c r="FK457">
        <f t="shared" si="117"/>
        <v>9.1551192959461484E-5</v>
      </c>
    </row>
    <row r="458" spans="2:167" x14ac:dyDescent="0.2">
      <c r="B458" s="81">
        <v>45094</v>
      </c>
      <c r="C458">
        <v>5.6073876755087362</v>
      </c>
      <c r="D458">
        <v>4.5578530171658533</v>
      </c>
      <c r="E458">
        <v>6.0748874969711055</v>
      </c>
      <c r="F458">
        <v>7.5863544830432845</v>
      </c>
      <c r="G458">
        <v>0</v>
      </c>
      <c r="H458">
        <v>0</v>
      </c>
      <c r="I458">
        <v>1</v>
      </c>
      <c r="J458">
        <v>0</v>
      </c>
      <c r="K458">
        <v>0</v>
      </c>
      <c r="L458">
        <v>1</v>
      </c>
      <c r="M458">
        <v>0</v>
      </c>
      <c r="N458">
        <v>77</v>
      </c>
      <c r="O458">
        <v>11.503106349278843</v>
      </c>
      <c r="P458" s="74">
        <v>99022.893442660279</v>
      </c>
      <c r="V458" s="81">
        <v>45031</v>
      </c>
      <c r="W458" s="3">
        <v>94.528671046819142</v>
      </c>
      <c r="X458" s="3">
        <v>51.171820243746708</v>
      </c>
      <c r="Y458" s="3">
        <v>338.11235037191392</v>
      </c>
      <c r="Z458" s="3">
        <v>1536.006743168105</v>
      </c>
      <c r="AG458">
        <v>416</v>
      </c>
      <c r="AH458">
        <v>102242.834769832</v>
      </c>
      <c r="AI458">
        <v>11036.470481592143</v>
      </c>
      <c r="AJ458">
        <v>0.63988076936985305</v>
      </c>
      <c r="AK458">
        <f t="shared" si="112"/>
        <v>113279.30525142414</v>
      </c>
      <c r="AL458" s="4">
        <f t="shared" si="113"/>
        <v>9.7427067169035209E-2</v>
      </c>
      <c r="AW458">
        <v>412</v>
      </c>
      <c r="AX458">
        <v>118976.97191340738</v>
      </c>
      <c r="AY458">
        <v>9339.9236721869529</v>
      </c>
      <c r="AZ458">
        <v>1.2454426791673128</v>
      </c>
      <c r="BA458">
        <f t="shared" si="126"/>
        <v>128316.89558559433</v>
      </c>
      <c r="BB458" s="4">
        <f t="shared" si="127"/>
        <v>7.2787949159483181E-2</v>
      </c>
      <c r="BN458">
        <v>412</v>
      </c>
      <c r="BO458">
        <v>11.697915821521232</v>
      </c>
      <c r="BP458">
        <v>6.4342408530805528E-2</v>
      </c>
      <c r="BQ458">
        <v>0.7959111513229431</v>
      </c>
      <c r="BR458">
        <f t="shared" si="128"/>
        <v>11.762258230052037</v>
      </c>
      <c r="BS458" s="4">
        <f t="shared" si="129"/>
        <v>5.4702428115728308E-3</v>
      </c>
      <c r="CD458">
        <v>413</v>
      </c>
      <c r="CE458">
        <v>114377.6498778363</v>
      </c>
      <c r="CF458">
        <v>13956.442163541258</v>
      </c>
      <c r="CG458">
        <v>1.7662946671412674</v>
      </c>
      <c r="CH458">
        <f t="shared" si="122"/>
        <v>128334.09204137756</v>
      </c>
      <c r="CI458" s="4">
        <f t="shared" si="123"/>
        <v>0.10875085444202476</v>
      </c>
      <c r="CT458">
        <v>413</v>
      </c>
      <c r="CU458">
        <v>11.654813274044423</v>
      </c>
      <c r="CV458">
        <v>0.10757896255064736</v>
      </c>
      <c r="CW458">
        <v>1.2825981009484326</v>
      </c>
      <c r="CX458">
        <f t="shared" si="124"/>
        <v>11.547234311493776</v>
      </c>
      <c r="CY458" s="4">
        <f t="shared" si="125"/>
        <v>9.3164267432909401E-3</v>
      </c>
      <c r="DJ458">
        <v>414</v>
      </c>
      <c r="DK458">
        <v>114295.41985847121</v>
      </c>
      <c r="DL458">
        <v>10956.248795730178</v>
      </c>
      <c r="DM458">
        <v>1.392256194537056</v>
      </c>
      <c r="DN458">
        <f t="shared" si="118"/>
        <v>103339.17106274104</v>
      </c>
      <c r="DO458" s="4">
        <f t="shared" si="119"/>
        <v>0.10602222451618307</v>
      </c>
      <c r="DZ458">
        <v>414</v>
      </c>
      <c r="EA458">
        <v>11.654158190744829</v>
      </c>
      <c r="EB458">
        <v>8.3922150701971177E-2</v>
      </c>
      <c r="EC458">
        <v>1.004227694649932</v>
      </c>
      <c r="ED458">
        <f t="shared" si="120"/>
        <v>11.7380803414468</v>
      </c>
      <c r="EE458" s="4">
        <f t="shared" si="121"/>
        <v>7.1495634942661491E-3</v>
      </c>
      <c r="EP458">
        <v>416</v>
      </c>
      <c r="EQ458">
        <v>11.515544491932763</v>
      </c>
      <c r="ER458">
        <v>0.12206728395535649</v>
      </c>
      <c r="ES458">
        <v>1.5563171169487295</v>
      </c>
      <c r="ET458">
        <f t="shared" si="114"/>
        <v>11.63761177588812</v>
      </c>
      <c r="EU458" s="4">
        <f t="shared" si="115"/>
        <v>1.0489032140448848E-2</v>
      </c>
      <c r="FF458">
        <v>416</v>
      </c>
      <c r="FG458">
        <v>11.610421923744113</v>
      </c>
      <c r="FH458">
        <v>2.7189852144006821E-2</v>
      </c>
      <c r="FI458">
        <v>0.60163573060995701</v>
      </c>
      <c r="FJ458">
        <f t="shared" si="116"/>
        <v>11.63761177588812</v>
      </c>
      <c r="FK458">
        <f t="shared" si="117"/>
        <v>2.3363773141445799E-3</v>
      </c>
    </row>
    <row r="459" spans="2:167" x14ac:dyDescent="0.2">
      <c r="B459" s="81">
        <v>45101</v>
      </c>
      <c r="C459">
        <v>5.6860069120638022</v>
      </c>
      <c r="D459">
        <v>4.5578530171547955</v>
      </c>
      <c r="E459">
        <v>6.0833563188919619</v>
      </c>
      <c r="F459">
        <v>7.5948409995479498</v>
      </c>
      <c r="G459">
        <v>0</v>
      </c>
      <c r="H459">
        <v>0</v>
      </c>
      <c r="I459">
        <v>1</v>
      </c>
      <c r="J459">
        <v>0</v>
      </c>
      <c r="K459">
        <v>0</v>
      </c>
      <c r="L459">
        <v>1</v>
      </c>
      <c r="M459">
        <v>0</v>
      </c>
      <c r="N459">
        <v>78</v>
      </c>
      <c r="O459">
        <v>11.509425383713465</v>
      </c>
      <c r="P459" s="74">
        <v>99650.603688755655</v>
      </c>
      <c r="V459" s="81">
        <v>45038</v>
      </c>
      <c r="W459" s="3">
        <v>103.95377357088377</v>
      </c>
      <c r="X459" s="3">
        <v>50.117182024374671</v>
      </c>
      <c r="Y459" s="3">
        <v>341.49347361794298</v>
      </c>
      <c r="Z459" s="3">
        <v>1551.3668056605438</v>
      </c>
      <c r="AG459">
        <v>417</v>
      </c>
      <c r="AH459">
        <v>102218.44445674826</v>
      </c>
      <c r="AI459">
        <v>9886.8537553868664</v>
      </c>
      <c r="AJ459">
        <v>0.57322742793505022</v>
      </c>
      <c r="AK459">
        <f t="shared" si="112"/>
        <v>112105.29821213512</v>
      </c>
      <c r="AL459" s="4">
        <f t="shared" si="113"/>
        <v>8.8192564607233154E-2</v>
      </c>
      <c r="AW459">
        <v>413</v>
      </c>
      <c r="AX459">
        <v>118952.87452336567</v>
      </c>
      <c r="AY459">
        <v>9381.2175180118938</v>
      </c>
      <c r="AZ459">
        <v>1.2509490537140862</v>
      </c>
      <c r="BA459">
        <f t="shared" si="126"/>
        <v>128334.09204137756</v>
      </c>
      <c r="BB459" s="4">
        <f t="shared" si="127"/>
        <v>7.3099964076476232E-2</v>
      </c>
      <c r="BN459">
        <v>413</v>
      </c>
      <c r="BO459">
        <v>11.697658204256452</v>
      </c>
      <c r="BP459">
        <v>6.4734032338618519E-2</v>
      </c>
      <c r="BQ459">
        <v>0.80075551078786233</v>
      </c>
      <c r="BR459">
        <f t="shared" si="128"/>
        <v>11.762392236595071</v>
      </c>
      <c r="BS459" s="4">
        <f t="shared" si="129"/>
        <v>5.5034750615796041E-3</v>
      </c>
      <c r="CD459">
        <v>414</v>
      </c>
      <c r="CE459">
        <v>114320.61602190712</v>
      </c>
      <c r="CF459">
        <v>10931.052632294275</v>
      </c>
      <c r="CG459">
        <v>1.3834084463946852</v>
      </c>
      <c r="CH459">
        <f t="shared" si="122"/>
        <v>125251.66865420139</v>
      </c>
      <c r="CI459" s="4">
        <f t="shared" si="123"/>
        <v>8.7272710613325699E-2</v>
      </c>
      <c r="CT459">
        <v>414</v>
      </c>
      <c r="CU459">
        <v>11.65407985496296</v>
      </c>
      <c r="CV459">
        <v>8.4000486483839509E-2</v>
      </c>
      <c r="CW459">
        <v>1.0014863676733672</v>
      </c>
      <c r="CX459">
        <f t="shared" si="124"/>
        <v>11.570079368479121</v>
      </c>
      <c r="CY459" s="4">
        <f t="shared" si="125"/>
        <v>7.2601478182324104E-3</v>
      </c>
      <c r="DJ459">
        <v>415</v>
      </c>
      <c r="DK459">
        <v>114255.77611423447</v>
      </c>
      <c r="DL459">
        <v>2185.1234851446497</v>
      </c>
      <c r="DM459">
        <v>0.27767274773886591</v>
      </c>
      <c r="DN459">
        <f t="shared" si="118"/>
        <v>112070.65262908982</v>
      </c>
      <c r="DO459" s="4">
        <f t="shared" si="119"/>
        <v>1.9497731421057721E-2</v>
      </c>
      <c r="DZ459">
        <v>415</v>
      </c>
      <c r="EA459">
        <v>11.653701841656696</v>
      </c>
      <c r="EB459">
        <v>1.1437282035085872E-2</v>
      </c>
      <c r="EC459">
        <v>0.1368605937179061</v>
      </c>
      <c r="ED459">
        <f t="shared" si="120"/>
        <v>11.665139123691782</v>
      </c>
      <c r="EE459" s="4">
        <f t="shared" si="121"/>
        <v>9.8046683488385187E-4</v>
      </c>
      <c r="EP459">
        <v>417</v>
      </c>
      <c r="EQ459">
        <v>11.501188960439764</v>
      </c>
      <c r="ER459">
        <v>0.12600491076976184</v>
      </c>
      <c r="ES459">
        <v>1.6065205442131274</v>
      </c>
      <c r="ET459">
        <f t="shared" si="114"/>
        <v>11.627193871209526</v>
      </c>
      <c r="EU459" s="4">
        <f t="shared" si="115"/>
        <v>1.0837086933053271E-2</v>
      </c>
      <c r="FF459">
        <v>417</v>
      </c>
      <c r="FG459">
        <v>11.593327135399552</v>
      </c>
      <c r="FH459">
        <v>3.3866735809974458E-2</v>
      </c>
      <c r="FI459">
        <v>0.74937657750005549</v>
      </c>
      <c r="FJ459">
        <f t="shared" si="116"/>
        <v>11.627193871209526</v>
      </c>
      <c r="FK459">
        <f t="shared" si="117"/>
        <v>2.9127179081302659E-3</v>
      </c>
    </row>
    <row r="460" spans="2:167" x14ac:dyDescent="0.2">
      <c r="B460" s="81">
        <v>45108</v>
      </c>
      <c r="C460">
        <v>5.7658979018269125</v>
      </c>
      <c r="D460">
        <v>4.5578530171536897</v>
      </c>
      <c r="E460">
        <v>6.0918376436519015</v>
      </c>
      <c r="F460">
        <v>7.6033398951847868</v>
      </c>
      <c r="G460">
        <v>0</v>
      </c>
      <c r="H460">
        <v>0</v>
      </c>
      <c r="I460">
        <v>1</v>
      </c>
      <c r="J460">
        <v>0</v>
      </c>
      <c r="K460">
        <v>0</v>
      </c>
      <c r="L460">
        <v>1</v>
      </c>
      <c r="M460">
        <v>1</v>
      </c>
      <c r="N460">
        <v>79</v>
      </c>
      <c r="O460">
        <v>11.52892439884619</v>
      </c>
      <c r="P460" s="74">
        <v>101612.76020874543</v>
      </c>
      <c r="V460" s="81">
        <v>45045</v>
      </c>
      <c r="W460" s="3">
        <v>114.34637446991043</v>
      </c>
      <c r="X460" s="3">
        <v>50.011718202437464</v>
      </c>
      <c r="Y460" s="3">
        <v>344.90840822527741</v>
      </c>
      <c r="Z460" s="3">
        <v>1566.8804702596794</v>
      </c>
      <c r="AG460">
        <v>418</v>
      </c>
      <c r="AH460">
        <v>88741.395299572483</v>
      </c>
      <c r="AI460">
        <v>15961.214010506301</v>
      </c>
      <c r="AJ460">
        <v>0.92541124611844772</v>
      </c>
      <c r="AK460">
        <f t="shared" si="112"/>
        <v>104702.60931007878</v>
      </c>
      <c r="AL460" s="4">
        <f t="shared" si="113"/>
        <v>0.15244332606111907</v>
      </c>
      <c r="AW460">
        <v>414</v>
      </c>
      <c r="AX460">
        <v>110840.96570921788</v>
      </c>
      <c r="AY460">
        <v>14410.70294498351</v>
      </c>
      <c r="AZ460">
        <v>1.9216114728999785</v>
      </c>
      <c r="BA460">
        <f t="shared" si="126"/>
        <v>125251.66865420139</v>
      </c>
      <c r="BB460" s="4">
        <f t="shared" si="127"/>
        <v>0.11505397971797897</v>
      </c>
      <c r="BN460">
        <v>414</v>
      </c>
      <c r="BO460">
        <v>11.619873871260717</v>
      </c>
      <c r="BP460">
        <v>0.11820647018608277</v>
      </c>
      <c r="BQ460">
        <v>1.4622058752211966</v>
      </c>
      <c r="BR460">
        <f t="shared" si="128"/>
        <v>11.7380803414468</v>
      </c>
      <c r="BS460" s="4">
        <f t="shared" si="129"/>
        <v>1.0070340869000476E-2</v>
      </c>
      <c r="CD460">
        <v>415</v>
      </c>
      <c r="CE460">
        <v>114264.76086465376</v>
      </c>
      <c r="CF460">
        <v>2176.1387347253622</v>
      </c>
      <c r="CG460">
        <v>0.27540702688153185</v>
      </c>
      <c r="CH460">
        <f t="shared" si="122"/>
        <v>116440.89959937912</v>
      </c>
      <c r="CI460" s="4">
        <f t="shared" si="123"/>
        <v>1.8688783255818867E-2</v>
      </c>
      <c r="CT460">
        <v>415</v>
      </c>
      <c r="CU460">
        <v>11.653363381083187</v>
      </c>
      <c r="CV460">
        <v>1.1775742608595152E-2</v>
      </c>
      <c r="CW460">
        <v>0.14039496895065379</v>
      </c>
      <c r="CX460">
        <f t="shared" si="124"/>
        <v>11.641587638474592</v>
      </c>
      <c r="CY460" s="4">
        <f t="shared" si="125"/>
        <v>1.0115237692904693E-3</v>
      </c>
      <c r="DJ460">
        <v>416</v>
      </c>
      <c r="DK460">
        <v>114217.18966354079</v>
      </c>
      <c r="DL460">
        <v>-937.88441211664758</v>
      </c>
      <c r="DM460">
        <v>-0.1191808808721128</v>
      </c>
      <c r="DN460">
        <f t="shared" si="118"/>
        <v>115155.07407565744</v>
      </c>
      <c r="DO460" s="4">
        <f t="shared" si="119"/>
        <v>8.1445339655676231E-3</v>
      </c>
      <c r="DZ460">
        <v>416</v>
      </c>
      <c r="EA460">
        <v>11.653257663339856</v>
      </c>
      <c r="EB460">
        <v>-1.5645887451736229E-2</v>
      </c>
      <c r="EC460">
        <v>-0.18722153037053094</v>
      </c>
      <c r="ED460">
        <f t="shared" si="120"/>
        <v>11.63761177588812</v>
      </c>
      <c r="EE460" s="4">
        <f t="shared" si="121"/>
        <v>1.3444242472628986E-3</v>
      </c>
      <c r="EP460">
        <v>418</v>
      </c>
      <c r="EQ460">
        <v>11.499861189263187</v>
      </c>
      <c r="ER460">
        <v>5.9018129062154756E-2</v>
      </c>
      <c r="ES460">
        <v>0.75246144170221096</v>
      </c>
      <c r="ET460">
        <f t="shared" si="114"/>
        <v>11.558879318325342</v>
      </c>
      <c r="EU460" s="4">
        <f t="shared" si="115"/>
        <v>5.1058694737462955E-3</v>
      </c>
      <c r="FF460">
        <v>418</v>
      </c>
      <c r="FG460">
        <v>11.603552558297581</v>
      </c>
      <c r="FH460">
        <v>-4.4673239972238932E-2</v>
      </c>
      <c r="FI460">
        <v>-0.9884944289899763</v>
      </c>
      <c r="FJ460">
        <f t="shared" si="116"/>
        <v>11.558879318325342</v>
      </c>
      <c r="FK460">
        <f t="shared" si="117"/>
        <v>3.8648418018703925E-3</v>
      </c>
    </row>
    <row r="461" spans="2:167" x14ac:dyDescent="0.2">
      <c r="B461" s="81">
        <v>45115</v>
      </c>
      <c r="C461">
        <v>5.8469812870966562</v>
      </c>
      <c r="D461">
        <v>4.5578530171535796</v>
      </c>
      <c r="E461">
        <v>6.1003313838839697</v>
      </c>
      <c r="F461">
        <v>7.611851083010456</v>
      </c>
      <c r="G461">
        <v>0</v>
      </c>
      <c r="H461">
        <v>0</v>
      </c>
      <c r="I461">
        <v>1</v>
      </c>
      <c r="J461">
        <v>0</v>
      </c>
      <c r="K461">
        <v>0</v>
      </c>
      <c r="L461">
        <v>1</v>
      </c>
      <c r="M461">
        <v>1</v>
      </c>
      <c r="N461">
        <v>80</v>
      </c>
      <c r="O461">
        <v>11.535082871078945</v>
      </c>
      <c r="P461" s="74">
        <v>102240.47045512812</v>
      </c>
      <c r="V461" s="81">
        <v>45052</v>
      </c>
      <c r="W461" s="3">
        <v>125.7807342710953</v>
      </c>
      <c r="X461" s="3">
        <v>50.001171820243748</v>
      </c>
      <c r="Y461" s="3">
        <v>348.35749224310769</v>
      </c>
      <c r="Z461" s="3">
        <v>1582.5492725420472</v>
      </c>
      <c r="AG461">
        <v>419</v>
      </c>
      <c r="AH461">
        <v>88717.004986488741</v>
      </c>
      <c r="AI461">
        <v>8257.3077772731922</v>
      </c>
      <c r="AJ461">
        <v>0.47874838810632198</v>
      </c>
      <c r="AK461">
        <f t="shared" si="112"/>
        <v>96974.312763761933</v>
      </c>
      <c r="AL461" s="4">
        <f t="shared" si="113"/>
        <v>8.514943330806303E-2</v>
      </c>
      <c r="AW461">
        <v>415</v>
      </c>
      <c r="AX461">
        <v>110816.8683191762</v>
      </c>
      <c r="AY461">
        <v>5624.0312802029221</v>
      </c>
      <c r="AZ461">
        <v>0.74994280801189983</v>
      </c>
      <c r="BA461">
        <f t="shared" si="126"/>
        <v>116440.89959937912</v>
      </c>
      <c r="BB461" s="4">
        <f t="shared" si="127"/>
        <v>4.8299448901139463E-2</v>
      </c>
      <c r="BN461">
        <v>415</v>
      </c>
      <c r="BO461">
        <v>11.619616253995938</v>
      </c>
      <c r="BP461">
        <v>4.5522869695844292E-2</v>
      </c>
      <c r="BQ461">
        <v>0.56311475523638033</v>
      </c>
      <c r="BR461">
        <f t="shared" si="128"/>
        <v>11.665139123691782</v>
      </c>
      <c r="BS461" s="4">
        <f t="shared" si="129"/>
        <v>3.9024712190005341E-3</v>
      </c>
      <c r="CD461">
        <v>416</v>
      </c>
      <c r="CE461">
        <v>114210.0844060762</v>
      </c>
      <c r="CF461">
        <v>-930.77915465206024</v>
      </c>
      <c r="CG461">
        <v>-0.11779723212287797</v>
      </c>
      <c r="CH461">
        <f t="shared" si="122"/>
        <v>113279.30525142414</v>
      </c>
      <c r="CI461" s="4">
        <f t="shared" si="123"/>
        <v>8.2166742865008753E-3</v>
      </c>
      <c r="CT461">
        <v>416</v>
      </c>
      <c r="CU461">
        <v>11.652663852405103</v>
      </c>
      <c r="CV461">
        <v>-1.5052076516983703E-2</v>
      </c>
      <c r="CW461">
        <v>-0.17945669207327397</v>
      </c>
      <c r="CX461">
        <f t="shared" si="124"/>
        <v>11.667715928922087</v>
      </c>
      <c r="CY461" s="4">
        <f t="shared" si="125"/>
        <v>1.2900619631707366E-3</v>
      </c>
      <c r="DJ461">
        <v>417</v>
      </c>
      <c r="DK461">
        <v>114179.60557253337</v>
      </c>
      <c r="DL461">
        <v>-2074.3073603982484</v>
      </c>
      <c r="DM461">
        <v>-0.26359088094218497</v>
      </c>
      <c r="DN461">
        <f t="shared" si="118"/>
        <v>116253.91293293162</v>
      </c>
      <c r="DO461" s="4">
        <f t="shared" si="119"/>
        <v>1.7842903589790935E-2</v>
      </c>
      <c r="DZ461">
        <v>417</v>
      </c>
      <c r="EA461">
        <v>11.652825023436899</v>
      </c>
      <c r="EB461">
        <v>-2.5631152227372667E-2</v>
      </c>
      <c r="EC461">
        <v>-0.30670702189131749</v>
      </c>
      <c r="ED461">
        <f t="shared" si="120"/>
        <v>11.627193871209526</v>
      </c>
      <c r="EE461" s="4">
        <f t="shared" si="121"/>
        <v>2.2044142818362046E-3</v>
      </c>
      <c r="EP461">
        <v>419</v>
      </c>
      <c r="EQ461">
        <v>11.4656370997676</v>
      </c>
      <c r="ER461">
        <v>1.6564305779308341E-2</v>
      </c>
      <c r="ES461">
        <v>0.21118936851366801</v>
      </c>
      <c r="ET461">
        <f t="shared" si="114"/>
        <v>11.482201405546908</v>
      </c>
      <c r="EU461" s="4">
        <f t="shared" si="115"/>
        <v>1.4426071442455567E-3</v>
      </c>
      <c r="FF461">
        <v>419</v>
      </c>
      <c r="FG461">
        <v>11.51804394717311</v>
      </c>
      <c r="FH461">
        <v>-3.5842541626202262E-2</v>
      </c>
      <c r="FI461">
        <v>-0.79309565951248318</v>
      </c>
      <c r="FJ461">
        <f t="shared" si="116"/>
        <v>11.482201405546908</v>
      </c>
      <c r="FK461">
        <f t="shared" si="117"/>
        <v>3.1215740222852368E-3</v>
      </c>
    </row>
    <row r="462" spans="2:167" x14ac:dyDescent="0.2">
      <c r="B462" s="81">
        <v>45122</v>
      </c>
      <c r="C462">
        <v>5.9291799978391904</v>
      </c>
      <c r="D462">
        <v>6.1894307480234882</v>
      </c>
      <c r="E462">
        <v>6.1088374525257221</v>
      </c>
      <c r="F462">
        <v>7.6203744763949102</v>
      </c>
      <c r="G462">
        <v>0</v>
      </c>
      <c r="H462">
        <v>0</v>
      </c>
      <c r="I462">
        <v>1</v>
      </c>
      <c r="J462">
        <v>0</v>
      </c>
      <c r="K462">
        <v>0</v>
      </c>
      <c r="L462">
        <v>1</v>
      </c>
      <c r="M462">
        <v>1</v>
      </c>
      <c r="N462">
        <v>81</v>
      </c>
      <c r="O462">
        <v>11.676806442283322</v>
      </c>
      <c r="P462" s="74">
        <v>117807.40892043845</v>
      </c>
      <c r="V462" s="81">
        <v>45059</v>
      </c>
      <c r="W462" s="3">
        <v>138.35877993362422</v>
      </c>
      <c r="X462" s="3">
        <v>50.000117182024375</v>
      </c>
      <c r="Y462" s="3">
        <v>351.84106713332756</v>
      </c>
      <c r="Z462" s="3">
        <v>1598.3747635733075</v>
      </c>
      <c r="AG462">
        <v>420</v>
      </c>
      <c r="AH462">
        <v>88692.614673404998</v>
      </c>
      <c r="AI462">
        <v>6190.4869211470359</v>
      </c>
      <c r="AJ462">
        <v>0.35891669718905744</v>
      </c>
      <c r="AK462">
        <f t="shared" si="112"/>
        <v>94883.101594552034</v>
      </c>
      <c r="AL462" s="4">
        <f t="shared" si="113"/>
        <v>6.5243302728443683E-2</v>
      </c>
      <c r="AW462">
        <v>416</v>
      </c>
      <c r="AX462">
        <v>110792.77092913448</v>
      </c>
      <c r="AY462">
        <v>2486.5343222896627</v>
      </c>
      <c r="AZ462">
        <v>0.33156972978439642</v>
      </c>
      <c r="BA462">
        <f t="shared" si="126"/>
        <v>113279.30525142414</v>
      </c>
      <c r="BB462" s="4">
        <f t="shared" si="127"/>
        <v>2.1950472919751617E-2</v>
      </c>
      <c r="BN462">
        <v>416</v>
      </c>
      <c r="BO462">
        <v>11.619358636731157</v>
      </c>
      <c r="BP462">
        <v>1.8253139156962916E-2</v>
      </c>
      <c r="BQ462">
        <v>0.22579007117398578</v>
      </c>
      <c r="BR462">
        <f t="shared" si="128"/>
        <v>11.63761177588812</v>
      </c>
      <c r="BS462" s="4">
        <f t="shared" si="129"/>
        <v>1.5684609100624458E-3</v>
      </c>
      <c r="CD462">
        <v>417</v>
      </c>
      <c r="CE462">
        <v>114156.58664617449</v>
      </c>
      <c r="CF462">
        <v>-2051.2884340393648</v>
      </c>
      <c r="CG462">
        <v>-0.25960626493170369</v>
      </c>
      <c r="CH462">
        <f t="shared" si="122"/>
        <v>112105.29821213512</v>
      </c>
      <c r="CI462" s="4">
        <f t="shared" si="123"/>
        <v>1.8297872328547252E-2</v>
      </c>
      <c r="CT462">
        <v>417</v>
      </c>
      <c r="CU462">
        <v>11.65198126892871</v>
      </c>
      <c r="CV462">
        <v>-2.4787397719183701E-2</v>
      </c>
      <c r="CW462">
        <v>-0.29552496592547978</v>
      </c>
      <c r="CX462">
        <f t="shared" si="124"/>
        <v>11.676768666647893</v>
      </c>
      <c r="CY462" s="4">
        <f t="shared" si="125"/>
        <v>2.1227959914957824E-3</v>
      </c>
      <c r="DJ462">
        <v>418</v>
      </c>
      <c r="DK462">
        <v>97273.418709387828</v>
      </c>
      <c r="DL462">
        <v>7429.1906006909558</v>
      </c>
      <c r="DM462">
        <v>0.94405821071162743</v>
      </c>
      <c r="DN462">
        <f t="shared" si="118"/>
        <v>89844.228108696872</v>
      </c>
      <c r="DO462" s="4">
        <f t="shared" si="119"/>
        <v>8.2689681430651793E-2</v>
      </c>
      <c r="DZ462">
        <v>418</v>
      </c>
      <c r="EA462">
        <v>11.474211406890211</v>
      </c>
      <c r="EB462">
        <v>8.4667911435131415E-2</v>
      </c>
      <c r="EC462">
        <v>1.0131516030049683</v>
      </c>
      <c r="ED462">
        <f t="shared" si="120"/>
        <v>11.558879318325342</v>
      </c>
      <c r="EE462" s="4">
        <f t="shared" si="121"/>
        <v>7.3249239051141985E-3</v>
      </c>
      <c r="EP462">
        <v>420</v>
      </c>
      <c r="EQ462">
        <v>11.455433143725502</v>
      </c>
      <c r="ER462">
        <v>4.9677596276573865E-3</v>
      </c>
      <c r="ES462">
        <v>6.3337276712387869E-2</v>
      </c>
      <c r="ET462">
        <f t="shared" si="114"/>
        <v>11.460400903353159</v>
      </c>
      <c r="EU462" s="4">
        <f t="shared" si="115"/>
        <v>4.3347171443224876E-4</v>
      </c>
      <c r="FF462">
        <v>420</v>
      </c>
      <c r="FG462">
        <v>11.492803836617854</v>
      </c>
      <c r="FH462">
        <v>-3.2402933264695122E-2</v>
      </c>
      <c r="FI462">
        <v>-0.71698670244176221</v>
      </c>
      <c r="FJ462">
        <f t="shared" si="116"/>
        <v>11.460400903353159</v>
      </c>
      <c r="FK462">
        <f t="shared" si="117"/>
        <v>2.8273821778097186E-3</v>
      </c>
    </row>
    <row r="463" spans="2:167" x14ac:dyDescent="0.2">
      <c r="B463" s="81">
        <v>45129</v>
      </c>
      <c r="C463">
        <v>6.0124196195267343</v>
      </c>
      <c r="D463">
        <v>6.2667971982925765</v>
      </c>
      <c r="E463">
        <v>6.1173557628234576</v>
      </c>
      <c r="F463">
        <v>7.6289099890246739</v>
      </c>
      <c r="G463">
        <v>0</v>
      </c>
      <c r="H463">
        <v>0</v>
      </c>
      <c r="I463">
        <v>1</v>
      </c>
      <c r="J463">
        <v>0</v>
      </c>
      <c r="K463">
        <v>0</v>
      </c>
      <c r="L463">
        <v>1</v>
      </c>
      <c r="M463">
        <v>1</v>
      </c>
      <c r="N463">
        <v>82</v>
      </c>
      <c r="O463">
        <v>11.687026105622483</v>
      </c>
      <c r="P463" s="74">
        <v>119017.53398156902</v>
      </c>
      <c r="V463" s="81">
        <v>45066</v>
      </c>
      <c r="W463" s="3">
        <v>152.1946551505286</v>
      </c>
      <c r="X463" s="3">
        <v>50.000011718202437</v>
      </c>
      <c r="Y463" s="3">
        <v>355.35947778855518</v>
      </c>
      <c r="Z463" s="3">
        <v>1614.3585100231287</v>
      </c>
      <c r="AG463">
        <v>421</v>
      </c>
      <c r="AH463">
        <v>88668.224360321256</v>
      </c>
      <c r="AI463">
        <v>5394.5217364445853</v>
      </c>
      <c r="AJ463">
        <v>0.31276763027237187</v>
      </c>
      <c r="AK463">
        <f t="shared" si="112"/>
        <v>94062.746096765841</v>
      </c>
      <c r="AL463" s="4">
        <f t="shared" si="113"/>
        <v>5.7350247151991933E-2</v>
      </c>
      <c r="AW463">
        <v>417</v>
      </c>
      <c r="AX463">
        <v>110768.67353909279</v>
      </c>
      <c r="AY463">
        <v>1336.62467304233</v>
      </c>
      <c r="AZ463">
        <v>0.17823372784000321</v>
      </c>
      <c r="BA463">
        <f t="shared" si="126"/>
        <v>112105.29821213512</v>
      </c>
      <c r="BB463" s="4">
        <f t="shared" si="127"/>
        <v>1.1922939364677089E-2</v>
      </c>
      <c r="BN463">
        <v>417</v>
      </c>
      <c r="BO463">
        <v>11.619101019466378</v>
      </c>
      <c r="BP463">
        <v>8.0928517431484437E-3</v>
      </c>
      <c r="BQ463">
        <v>0.10010801733185484</v>
      </c>
      <c r="BR463">
        <f t="shared" si="128"/>
        <v>11.627193871209526</v>
      </c>
      <c r="BS463" s="4">
        <f t="shared" si="129"/>
        <v>6.9602793526883709E-4</v>
      </c>
      <c r="CD463">
        <v>418</v>
      </c>
      <c r="CE463">
        <v>97212.028165728509</v>
      </c>
      <c r="CF463">
        <v>7490.5811443502753</v>
      </c>
      <c r="CG463">
        <v>0.94799042435165615</v>
      </c>
      <c r="CH463">
        <f t="shared" si="122"/>
        <v>104702.60931007878</v>
      </c>
      <c r="CI463" s="4">
        <f t="shared" si="123"/>
        <v>7.1541494464257102E-2</v>
      </c>
      <c r="CT463">
        <v>418</v>
      </c>
      <c r="CU463">
        <v>11.472832077002657</v>
      </c>
      <c r="CV463">
        <v>8.6047241322685153E-2</v>
      </c>
      <c r="CW463">
        <v>1.0258885724090239</v>
      </c>
      <c r="CX463">
        <f t="shared" si="124"/>
        <v>11.386784835679972</v>
      </c>
      <c r="CY463" s="4">
        <f t="shared" si="125"/>
        <v>7.5567636136462365E-3</v>
      </c>
      <c r="DJ463">
        <v>419</v>
      </c>
      <c r="DK463">
        <v>97237.690816389033</v>
      </c>
      <c r="DL463">
        <v>-263.37805262710026</v>
      </c>
      <c r="DM463">
        <v>-3.3468546772878305E-2</v>
      </c>
      <c r="DN463">
        <f t="shared" si="118"/>
        <v>97501.068869016133</v>
      </c>
      <c r="DO463" s="4">
        <f t="shared" si="119"/>
        <v>2.7012837467548672E-3</v>
      </c>
      <c r="DZ463">
        <v>419</v>
      </c>
      <c r="EA463">
        <v>11.473800134148323</v>
      </c>
      <c r="EB463">
        <v>8.4012713985845977E-3</v>
      </c>
      <c r="EC463">
        <v>0.10053113913500855</v>
      </c>
      <c r="ED463">
        <f t="shared" si="120"/>
        <v>11.482201405546908</v>
      </c>
      <c r="EE463" s="4">
        <f t="shared" si="121"/>
        <v>7.3167775950403109E-4</v>
      </c>
      <c r="EP463">
        <v>421</v>
      </c>
      <c r="EQ463">
        <v>11.449694177967327</v>
      </c>
      <c r="ER463">
        <v>2.0231722657140239E-3</v>
      </c>
      <c r="ES463">
        <v>2.5794770929926217E-2</v>
      </c>
      <c r="ET463">
        <f t="shared" si="114"/>
        <v>11.451717350233041</v>
      </c>
      <c r="EU463" s="4">
        <f t="shared" si="115"/>
        <v>1.7666976959336607E-4</v>
      </c>
      <c r="FF463">
        <v>421</v>
      </c>
      <c r="FG463">
        <v>11.479810265410901</v>
      </c>
      <c r="FH463">
        <v>-2.8092915177859723E-2</v>
      </c>
      <c r="FI463">
        <v>-0.62161800139544532</v>
      </c>
      <c r="FJ463">
        <f t="shared" si="116"/>
        <v>11.451717350233041</v>
      </c>
      <c r="FK463">
        <f t="shared" si="117"/>
        <v>2.4531617676791539E-3</v>
      </c>
    </row>
    <row r="464" spans="2:167" x14ac:dyDescent="0.2">
      <c r="B464" s="81">
        <v>45136</v>
      </c>
      <c r="C464">
        <v>6.0966286808364831</v>
      </c>
      <c r="D464">
        <v>6.2742145592129823</v>
      </c>
      <c r="E464">
        <v>6.1258862283363822</v>
      </c>
      <c r="F464">
        <v>7.6374575349062939</v>
      </c>
      <c r="G464">
        <v>0</v>
      </c>
      <c r="H464">
        <v>0</v>
      </c>
      <c r="I464">
        <v>1</v>
      </c>
      <c r="J464">
        <v>0</v>
      </c>
      <c r="K464">
        <v>0</v>
      </c>
      <c r="L464">
        <v>1</v>
      </c>
      <c r="M464">
        <v>1</v>
      </c>
      <c r="N464">
        <v>83</v>
      </c>
      <c r="O464">
        <v>11.692751022021694</v>
      </c>
      <c r="P464" s="74">
        <v>119700.85352097583</v>
      </c>
      <c r="V464" s="81">
        <v>45073</v>
      </c>
      <c r="W464" s="3">
        <v>167.41412038793567</v>
      </c>
      <c r="X464" s="3">
        <v>50.000001171820244</v>
      </c>
      <c r="Y464" s="3">
        <v>358.91307255838797</v>
      </c>
      <c r="Z464" s="3">
        <v>1630.5020942932215</v>
      </c>
      <c r="AG464">
        <v>422</v>
      </c>
      <c r="AH464">
        <v>88643.834047237513</v>
      </c>
      <c r="AI464">
        <v>4831.6666410925536</v>
      </c>
      <c r="AJ464">
        <v>0.28013399508453574</v>
      </c>
      <c r="AK464">
        <f t="shared" si="112"/>
        <v>93475.500688330067</v>
      </c>
      <c r="AL464" s="4">
        <f t="shared" si="113"/>
        <v>5.1689122877260629E-2</v>
      </c>
      <c r="AW464">
        <v>418</v>
      </c>
      <c r="AX464">
        <v>97292.307869015145</v>
      </c>
      <c r="AY464">
        <v>7410.3014410636388</v>
      </c>
      <c r="AZ464">
        <v>0.98813502166819012</v>
      </c>
      <c r="BA464">
        <f t="shared" si="126"/>
        <v>104702.60931007878</v>
      </c>
      <c r="BB464" s="4">
        <f t="shared" si="127"/>
        <v>7.0774754229074546E-2</v>
      </c>
      <c r="BN464">
        <v>418</v>
      </c>
      <c r="BO464">
        <v>11.473927907492017</v>
      </c>
      <c r="BP464">
        <v>8.4951410833324914E-2</v>
      </c>
      <c r="BQ464">
        <v>1.0508430869585523</v>
      </c>
      <c r="BR464">
        <f t="shared" si="128"/>
        <v>11.558879318325342</v>
      </c>
      <c r="BS464" s="4">
        <f t="shared" si="129"/>
        <v>7.349450452228852E-3</v>
      </c>
      <c r="CD464">
        <v>419</v>
      </c>
      <c r="CE464">
        <v>97160.887803178426</v>
      </c>
      <c r="CF464">
        <v>-186.57503941649338</v>
      </c>
      <c r="CG464">
        <v>-2.361250046977632E-2</v>
      </c>
      <c r="CH464">
        <f t="shared" si="122"/>
        <v>96974.312763761933</v>
      </c>
      <c r="CI464" s="4">
        <f t="shared" si="123"/>
        <v>1.9239635125954107E-3</v>
      </c>
      <c r="CT464">
        <v>419</v>
      </c>
      <c r="CU464">
        <v>11.472183383929647</v>
      </c>
      <c r="CV464">
        <v>1.0018021617261397E-2</v>
      </c>
      <c r="CW464">
        <v>0.11943873780629327</v>
      </c>
      <c r="CX464">
        <f t="shared" si="124"/>
        <v>11.462165362312385</v>
      </c>
      <c r="CY464" s="4">
        <f t="shared" si="125"/>
        <v>8.7400777258027221E-4</v>
      </c>
      <c r="DJ464">
        <v>420</v>
      </c>
      <c r="DK464">
        <v>97202.823920826704</v>
      </c>
      <c r="DL464">
        <v>-2319.7223262746702</v>
      </c>
      <c r="DM464">
        <v>-0.29477678342065977</v>
      </c>
      <c r="DN464">
        <f t="shared" si="118"/>
        <v>99522.546247101374</v>
      </c>
      <c r="DO464" s="4">
        <f t="shared" si="119"/>
        <v>2.3308510621453608E-2</v>
      </c>
      <c r="DZ464">
        <v>420</v>
      </c>
      <c r="EA464">
        <v>11.473398772563989</v>
      </c>
      <c r="EB464">
        <v>-1.2997869210829904E-2</v>
      </c>
      <c r="EC464">
        <v>-0.15553486324852323</v>
      </c>
      <c r="ED464">
        <f t="shared" si="120"/>
        <v>11.460400903353159</v>
      </c>
      <c r="EE464" s="4">
        <f t="shared" si="121"/>
        <v>1.134154845056677E-3</v>
      </c>
      <c r="EP464">
        <v>422</v>
      </c>
      <c r="EQ464">
        <v>11.445596120789029</v>
      </c>
      <c r="ER464">
        <v>-1.4146457046848582E-4</v>
      </c>
      <c r="ES464">
        <v>-1.803626043997378E-3</v>
      </c>
      <c r="ET464">
        <f t="shared" si="114"/>
        <v>11.44545465621856</v>
      </c>
      <c r="EU464" s="4">
        <f t="shared" si="115"/>
        <v>1.2359890866513117E-5</v>
      </c>
      <c r="FF464">
        <v>422</v>
      </c>
      <c r="FG464">
        <v>11.469160781277127</v>
      </c>
      <c r="FH464">
        <v>-2.370612505856684E-2</v>
      </c>
      <c r="FI464">
        <v>-0.52455054900640918</v>
      </c>
      <c r="FJ464">
        <f t="shared" si="116"/>
        <v>11.44545465621856</v>
      </c>
      <c r="FK464">
        <f t="shared" si="117"/>
        <v>2.0712261566373682E-3</v>
      </c>
    </row>
    <row r="465" spans="2:167" x14ac:dyDescent="0.2">
      <c r="B465" s="81">
        <v>45143</v>
      </c>
      <c r="C465">
        <v>6.1817388675358709</v>
      </c>
      <c r="D465">
        <v>6.2749532783115045</v>
      </c>
      <c r="E465">
        <v>6.134428762940682</v>
      </c>
      <c r="F465">
        <v>7.6460170283698607</v>
      </c>
      <c r="G465">
        <v>0</v>
      </c>
      <c r="H465">
        <v>0</v>
      </c>
      <c r="I465">
        <v>1</v>
      </c>
      <c r="J465">
        <v>0</v>
      </c>
      <c r="K465">
        <v>0</v>
      </c>
      <c r="L465">
        <v>1</v>
      </c>
      <c r="M465">
        <v>1</v>
      </c>
      <c r="N465">
        <v>84</v>
      </c>
      <c r="O465">
        <v>11.699941511824095</v>
      </c>
      <c r="P465" s="74">
        <v>120564.66317300108</v>
      </c>
      <c r="V465" s="81">
        <v>45080</v>
      </c>
      <c r="W465" s="3">
        <v>184.15553239896465</v>
      </c>
      <c r="X465" s="3">
        <v>50.000000117182026</v>
      </c>
      <c r="Y465" s="3">
        <v>362.50220327994543</v>
      </c>
      <c r="Z465" s="3">
        <v>1646.8071146550569</v>
      </c>
      <c r="AG465">
        <v>423</v>
      </c>
      <c r="AH465">
        <v>85754.716006742878</v>
      </c>
      <c r="AI465">
        <v>6173.7968307657575</v>
      </c>
      <c r="AJ465">
        <v>0.35794902660163214</v>
      </c>
      <c r="AK465">
        <f t="shared" si="112"/>
        <v>91928.512837508635</v>
      </c>
      <c r="AL465" s="4">
        <f t="shared" si="113"/>
        <v>6.7158671887561819E-2</v>
      </c>
      <c r="AW465">
        <v>419</v>
      </c>
      <c r="AX465">
        <v>97268.210478973459</v>
      </c>
      <c r="AY465">
        <v>-293.89771521152579</v>
      </c>
      <c r="AZ465">
        <v>-3.919012303325254E-2</v>
      </c>
      <c r="BA465">
        <f t="shared" si="126"/>
        <v>96974.312763761933</v>
      </c>
      <c r="BB465" s="4">
        <f t="shared" si="127"/>
        <v>3.0306759268043161E-3</v>
      </c>
      <c r="BN465">
        <v>419</v>
      </c>
      <c r="BO465">
        <v>11.473670290227238</v>
      </c>
      <c r="BP465">
        <v>8.5311153196698797E-3</v>
      </c>
      <c r="BQ465">
        <v>0.10552930751568564</v>
      </c>
      <c r="BR465">
        <f t="shared" si="128"/>
        <v>11.482201405546908</v>
      </c>
      <c r="BS465" s="4">
        <f t="shared" si="129"/>
        <v>7.4298603711554865E-4</v>
      </c>
      <c r="CD465">
        <v>420</v>
      </c>
      <c r="CE465">
        <v>97110.926139304167</v>
      </c>
      <c r="CF465">
        <v>-2227.8245447521331</v>
      </c>
      <c r="CG465">
        <v>-0.2819482620722345</v>
      </c>
      <c r="CH465">
        <f t="shared" si="122"/>
        <v>94883.101594552034</v>
      </c>
      <c r="CI465" s="4">
        <f t="shared" si="123"/>
        <v>2.3479676647501682E-2</v>
      </c>
      <c r="CT465">
        <v>420</v>
      </c>
      <c r="CU465">
        <v>11.471551636058326</v>
      </c>
      <c r="CV465">
        <v>-1.1150732705166533E-2</v>
      </c>
      <c r="CW465">
        <v>-0.13294335855950407</v>
      </c>
      <c r="CX465">
        <f t="shared" si="124"/>
        <v>11.482702368763492</v>
      </c>
      <c r="CY465" s="4">
        <f t="shared" si="125"/>
        <v>9.7108958736925725E-4</v>
      </c>
      <c r="DJ465">
        <v>421</v>
      </c>
      <c r="DK465">
        <v>97168.777499428295</v>
      </c>
      <c r="DL465">
        <v>-3106.0314026624546</v>
      </c>
      <c r="DM465">
        <v>-0.39469635469292247</v>
      </c>
      <c r="DN465">
        <f t="shared" si="118"/>
        <v>100274.80890209075</v>
      </c>
      <c r="DO465" s="4">
        <f t="shared" si="119"/>
        <v>3.0975191443099258E-2</v>
      </c>
      <c r="DZ465">
        <v>421</v>
      </c>
      <c r="EA465">
        <v>11.473006855663643</v>
      </c>
      <c r="EB465">
        <v>-2.1289505430601707E-2</v>
      </c>
      <c r="EC465">
        <v>-0.25475408792530135</v>
      </c>
      <c r="ED465">
        <f t="shared" si="120"/>
        <v>11.451717350233041</v>
      </c>
      <c r="EE465" s="4">
        <f t="shared" si="121"/>
        <v>1.8590666167785279E-3</v>
      </c>
      <c r="EP465">
        <v>423</v>
      </c>
      <c r="EQ465">
        <v>11.442406315323288</v>
      </c>
      <c r="ER465">
        <v>-1.3639795714704306E-2</v>
      </c>
      <c r="ES465">
        <v>-0.17390284156926006</v>
      </c>
      <c r="ET465">
        <f t="shared" si="114"/>
        <v>11.428766519608583</v>
      </c>
      <c r="EU465" s="4">
        <f t="shared" si="115"/>
        <v>1.1934617520886627E-3</v>
      </c>
      <c r="FF465">
        <v>423</v>
      </c>
      <c r="FG465">
        <v>11.459386522566895</v>
      </c>
      <c r="FH465">
        <v>-3.0620002958311687E-2</v>
      </c>
      <c r="FI465">
        <v>-0.67753541849117738</v>
      </c>
      <c r="FJ465">
        <f t="shared" si="116"/>
        <v>11.428766519608583</v>
      </c>
      <c r="FK465">
        <f t="shared" si="117"/>
        <v>2.6792045235832129E-3</v>
      </c>
    </row>
    <row r="466" spans="2:167" x14ac:dyDescent="0.2">
      <c r="B466" s="81">
        <v>45150</v>
      </c>
      <c r="C466">
        <v>6.2676851697099663</v>
      </c>
      <c r="D466">
        <v>6.2750271202163983</v>
      </c>
      <c r="E466">
        <v>6.1429832808335112</v>
      </c>
      <c r="F466">
        <v>7.6545883840725644</v>
      </c>
      <c r="G466">
        <v>0</v>
      </c>
      <c r="H466">
        <v>0</v>
      </c>
      <c r="I466">
        <v>1</v>
      </c>
      <c r="J466">
        <v>0</v>
      </c>
      <c r="K466">
        <v>0</v>
      </c>
      <c r="L466">
        <v>1</v>
      </c>
      <c r="M466">
        <v>1</v>
      </c>
      <c r="N466">
        <v>85</v>
      </c>
      <c r="O466">
        <v>11.705138991120567</v>
      </c>
      <c r="P466" s="74">
        <v>121192.92679299328</v>
      </c>
      <c r="V466" s="81">
        <v>45087</v>
      </c>
      <c r="W466" s="3">
        <v>202.57108563608466</v>
      </c>
      <c r="X466" s="3">
        <v>50.0000000117182</v>
      </c>
      <c r="Y466" s="3">
        <v>366.12722531073166</v>
      </c>
      <c r="Z466" s="3">
        <v>1663.2751853948394</v>
      </c>
      <c r="AG466">
        <v>424</v>
      </c>
      <c r="AH466">
        <v>85730.325693659135</v>
      </c>
      <c r="AI466">
        <v>5716.3657107699983</v>
      </c>
      <c r="AJ466">
        <v>0.33142774178645501</v>
      </c>
      <c r="AK466">
        <f t="shared" si="112"/>
        <v>91446.691404429133</v>
      </c>
      <c r="AL466" s="4">
        <f t="shared" si="113"/>
        <v>6.2510361205841636E-2</v>
      </c>
      <c r="AW466">
        <v>420</v>
      </c>
      <c r="AX466">
        <v>97244.113088931743</v>
      </c>
      <c r="AY466">
        <v>-2361.0114943797089</v>
      </c>
      <c r="AZ466">
        <v>-0.3148317464158209</v>
      </c>
      <c r="BA466">
        <f t="shared" si="126"/>
        <v>94883.101594552034</v>
      </c>
      <c r="BB466" s="4">
        <f t="shared" si="127"/>
        <v>2.4883371798580335E-2</v>
      </c>
      <c r="BN466">
        <v>420</v>
      </c>
      <c r="BO466">
        <v>11.473412672962457</v>
      </c>
      <c r="BP466">
        <v>-1.301176960929773E-2</v>
      </c>
      <c r="BQ466">
        <v>-0.16095469173378463</v>
      </c>
      <c r="BR466">
        <f t="shared" si="128"/>
        <v>11.460400903353159</v>
      </c>
      <c r="BS466" s="4">
        <f t="shared" si="129"/>
        <v>1.135367751881233E-3</v>
      </c>
      <c r="CD466">
        <v>421</v>
      </c>
      <c r="CE466">
        <v>97062.143174105731</v>
      </c>
      <c r="CF466">
        <v>-2999.3970773398905</v>
      </c>
      <c r="CG466">
        <v>-0.37959667659313412</v>
      </c>
      <c r="CH466">
        <f t="shared" si="122"/>
        <v>94062.746096765841</v>
      </c>
      <c r="CI466" s="4">
        <f t="shared" si="123"/>
        <v>3.1887194471808204E-2</v>
      </c>
      <c r="CT466">
        <v>421</v>
      </c>
      <c r="CU466">
        <v>11.470936833388697</v>
      </c>
      <c r="CV466">
        <v>-1.9219483155655581E-2</v>
      </c>
      <c r="CW466">
        <v>-0.22914212976397494</v>
      </c>
      <c r="CX466">
        <f t="shared" si="124"/>
        <v>11.490156316544352</v>
      </c>
      <c r="CY466" s="4">
        <f t="shared" si="125"/>
        <v>1.6726911824499714E-3</v>
      </c>
      <c r="DJ466">
        <v>422</v>
      </c>
      <c r="DK466">
        <v>97135.513824139998</v>
      </c>
      <c r="DL466">
        <v>-3660.0131358099316</v>
      </c>
      <c r="DM466">
        <v>-0.46509312223762544</v>
      </c>
      <c r="DN466">
        <f t="shared" si="118"/>
        <v>100795.52695994993</v>
      </c>
      <c r="DO466" s="4">
        <f t="shared" si="119"/>
        <v>3.6311265451930225E-2</v>
      </c>
      <c r="DZ466">
        <v>422</v>
      </c>
      <c r="EA466">
        <v>11.472623949150195</v>
      </c>
      <c r="EB466">
        <v>-2.7169292931635169E-2</v>
      </c>
      <c r="EC466">
        <v>-0.32511269286815148</v>
      </c>
      <c r="ED466">
        <f t="shared" si="120"/>
        <v>11.44545465621856</v>
      </c>
      <c r="EE466" s="4">
        <f t="shared" si="121"/>
        <v>2.3738063491320995E-3</v>
      </c>
      <c r="EP466">
        <v>424</v>
      </c>
      <c r="EQ466">
        <v>11.439812011191815</v>
      </c>
      <c r="ER466">
        <v>-1.6300537311826346E-2</v>
      </c>
      <c r="ES466">
        <v>-0.20782640861522628</v>
      </c>
      <c r="ET466">
        <f t="shared" si="114"/>
        <v>11.423511473879989</v>
      </c>
      <c r="EU466" s="4">
        <f t="shared" si="115"/>
        <v>1.4269287818459099E-3</v>
      </c>
      <c r="FF466">
        <v>424</v>
      </c>
      <c r="FG466">
        <v>11.450134936835335</v>
      </c>
      <c r="FH466">
        <v>-2.66234629553459E-2</v>
      </c>
      <c r="FI466">
        <v>-0.58910311470881815</v>
      </c>
      <c r="FJ466">
        <f t="shared" si="116"/>
        <v>11.423511473879989</v>
      </c>
      <c r="FK466">
        <f t="shared" si="117"/>
        <v>2.3305848658024988E-3</v>
      </c>
    </row>
    <row r="467" spans="2:167" x14ac:dyDescent="0.2">
      <c r="B467" s="81">
        <v>45157</v>
      </c>
      <c r="C467">
        <v>6.3544059699165558</v>
      </c>
      <c r="D467">
        <v>6.2750345041070021</v>
      </c>
      <c r="E467">
        <v>6.1515496965368683</v>
      </c>
      <c r="F467">
        <v>7.6631715170022305</v>
      </c>
      <c r="G467">
        <v>0</v>
      </c>
      <c r="H467">
        <v>0</v>
      </c>
      <c r="I467">
        <v>1</v>
      </c>
      <c r="J467">
        <v>0</v>
      </c>
      <c r="K467">
        <v>0</v>
      </c>
      <c r="L467">
        <v>1</v>
      </c>
      <c r="M467">
        <v>1</v>
      </c>
      <c r="N467">
        <v>86</v>
      </c>
      <c r="O467">
        <v>11.710305507959827</v>
      </c>
      <c r="P467" s="74">
        <v>121820.69237438588</v>
      </c>
      <c r="V467" s="81">
        <v>45094</v>
      </c>
      <c r="W467" s="3">
        <v>222.82819419941552</v>
      </c>
      <c r="X467" s="3">
        <v>50.00000000117182</v>
      </c>
      <c r="Y467" s="3">
        <v>369.78849756283239</v>
      </c>
      <c r="Z467" s="3">
        <v>1679.9079369640504</v>
      </c>
      <c r="AG467">
        <v>425</v>
      </c>
      <c r="AH467">
        <v>85705.935380575393</v>
      </c>
      <c r="AI467">
        <v>5274.846526688998</v>
      </c>
      <c r="AJ467">
        <v>0.30582901113497379</v>
      </c>
      <c r="AK467">
        <f t="shared" si="112"/>
        <v>90980.781907264391</v>
      </c>
      <c r="AL467" s="4">
        <f t="shared" si="113"/>
        <v>5.7977590608812149E-2</v>
      </c>
      <c r="AW467">
        <v>421</v>
      </c>
      <c r="AX467">
        <v>97220.015698890056</v>
      </c>
      <c r="AY467">
        <v>-3157.2696021242155</v>
      </c>
      <c r="AZ467">
        <v>-0.42100968381922227</v>
      </c>
      <c r="BA467">
        <f t="shared" si="126"/>
        <v>94062.746096765841</v>
      </c>
      <c r="BB467" s="4">
        <f t="shared" si="127"/>
        <v>3.3565569081687396E-2</v>
      </c>
      <c r="BN467">
        <v>421</v>
      </c>
      <c r="BO467">
        <v>11.473155055697678</v>
      </c>
      <c r="BP467">
        <v>-2.1437705464636636E-2</v>
      </c>
      <c r="BQ467">
        <v>-0.26518293653729164</v>
      </c>
      <c r="BR467">
        <f t="shared" si="128"/>
        <v>11.451717350233041</v>
      </c>
      <c r="BS467" s="4">
        <f t="shared" si="129"/>
        <v>1.8720079101673236E-3</v>
      </c>
      <c r="CD467">
        <v>422</v>
      </c>
      <c r="CE467">
        <v>97014.538907583104</v>
      </c>
      <c r="CF467">
        <v>-3539.0382192530378</v>
      </c>
      <c r="CG467">
        <v>-0.44789239694664884</v>
      </c>
      <c r="CH467">
        <f t="shared" si="122"/>
        <v>93475.500688330067</v>
      </c>
      <c r="CI467" s="4">
        <f t="shared" si="123"/>
        <v>3.7860596554096536E-2</v>
      </c>
      <c r="CT467">
        <v>422</v>
      </c>
      <c r="CU467">
        <v>11.470338975920759</v>
      </c>
      <c r="CV467">
        <v>-2.4884319702199065E-2</v>
      </c>
      <c r="CW467">
        <v>-0.29668050738459295</v>
      </c>
      <c r="CX467">
        <f t="shared" si="124"/>
        <v>11.495223295622958</v>
      </c>
      <c r="CY467" s="4">
        <f t="shared" si="125"/>
        <v>2.1647530510933424E-3</v>
      </c>
      <c r="DJ467">
        <v>423</v>
      </c>
      <c r="DK467">
        <v>94232.530599580336</v>
      </c>
      <c r="DL467">
        <v>-2304.0177620717004</v>
      </c>
      <c r="DM467">
        <v>-0.29278113899876507</v>
      </c>
      <c r="DN467">
        <f t="shared" si="118"/>
        <v>96536.548361652036</v>
      </c>
      <c r="DO467" s="4">
        <f t="shared" si="119"/>
        <v>2.3866792434304014E-2</v>
      </c>
      <c r="DZ467">
        <v>423</v>
      </c>
      <c r="EA467">
        <v>11.443323212763689</v>
      </c>
      <c r="EB467">
        <v>-1.4556693155105549E-2</v>
      </c>
      <c r="EC467">
        <v>-0.17418803363120594</v>
      </c>
      <c r="ED467">
        <f t="shared" si="120"/>
        <v>11.428766519608583</v>
      </c>
      <c r="EE467" s="4">
        <f t="shared" si="121"/>
        <v>1.2736889086088436E-3</v>
      </c>
      <c r="EP467">
        <v>425</v>
      </c>
      <c r="EQ467">
        <v>11.437649273477046</v>
      </c>
      <c r="ER467">
        <v>-1.9245698113609322E-2</v>
      </c>
      <c r="ES467">
        <v>-0.24537622556419392</v>
      </c>
      <c r="ET467">
        <f t="shared" si="114"/>
        <v>11.418403575363437</v>
      </c>
      <c r="EU467" s="4">
        <f t="shared" si="115"/>
        <v>1.6854981509967124E-3</v>
      </c>
      <c r="FF467">
        <v>425</v>
      </c>
      <c r="FG467">
        <v>11.441271515040267</v>
      </c>
      <c r="FH467">
        <v>-2.2867939676830318E-2</v>
      </c>
      <c r="FI467">
        <v>-0.5060038400409913</v>
      </c>
      <c r="FJ467">
        <f t="shared" si="116"/>
        <v>11.418403575363437</v>
      </c>
      <c r="FK467">
        <f t="shared" si="117"/>
        <v>2.0027265217854636E-3</v>
      </c>
    </row>
    <row r="468" spans="2:167" x14ac:dyDescent="0.2">
      <c r="B468" s="81">
        <v>45164</v>
      </c>
      <c r="C468">
        <v>6.4418430799529869</v>
      </c>
      <c r="D468">
        <v>6.2750352424930638</v>
      </c>
      <c r="E468">
        <v>6.1601279249013849</v>
      </c>
      <c r="F468">
        <v>7.6717663424808258</v>
      </c>
      <c r="G468">
        <v>0</v>
      </c>
      <c r="H468">
        <v>0</v>
      </c>
      <c r="I468">
        <v>1</v>
      </c>
      <c r="J468">
        <v>0</v>
      </c>
      <c r="K468">
        <v>0</v>
      </c>
      <c r="L468">
        <v>1</v>
      </c>
      <c r="M468">
        <v>1</v>
      </c>
      <c r="N468">
        <v>87</v>
      </c>
      <c r="O468">
        <v>11.71544506233138</v>
      </c>
      <c r="P468" s="74">
        <v>122448.40815435501</v>
      </c>
      <c r="V468" s="81">
        <v>45101</v>
      </c>
      <c r="W468" s="3">
        <v>245.1110136193293</v>
      </c>
      <c r="X468" s="3">
        <v>50.000000000117183</v>
      </c>
      <c r="Y468" s="3">
        <v>373.48638253795741</v>
      </c>
      <c r="Z468" s="3">
        <v>1696.7070161343745</v>
      </c>
      <c r="AG468">
        <v>426</v>
      </c>
      <c r="AH468">
        <v>85681.54506749165</v>
      </c>
      <c r="AI468">
        <v>4841.2301300786057</v>
      </c>
      <c r="AJ468">
        <v>0.28068847422716214</v>
      </c>
      <c r="AK468">
        <f t="shared" si="112"/>
        <v>90522.775197570256</v>
      </c>
      <c r="AL468" s="4">
        <f t="shared" si="113"/>
        <v>5.348079662286525E-2</v>
      </c>
      <c r="AW468">
        <v>422</v>
      </c>
      <c r="AX468">
        <v>97195.918308848341</v>
      </c>
      <c r="AY468">
        <v>-3720.4176205182739</v>
      </c>
      <c r="AZ468">
        <v>-0.49610329286926635</v>
      </c>
      <c r="BA468">
        <f t="shared" si="126"/>
        <v>93475.500688330067</v>
      </c>
      <c r="BB468" s="4">
        <f t="shared" si="127"/>
        <v>3.9800991630128263E-2</v>
      </c>
      <c r="BN468">
        <v>422</v>
      </c>
      <c r="BO468">
        <v>11.472897438432897</v>
      </c>
      <c r="BP468">
        <v>-2.7442782214336603E-2</v>
      </c>
      <c r="BQ468">
        <v>-0.33946532134027935</v>
      </c>
      <c r="BR468">
        <f t="shared" si="128"/>
        <v>11.44545465621856</v>
      </c>
      <c r="BS468" s="4">
        <f t="shared" si="129"/>
        <v>2.3977013616865235E-3</v>
      </c>
      <c r="CD468">
        <v>423</v>
      </c>
      <c r="CE468">
        <v>94057.979416548449</v>
      </c>
      <c r="CF468">
        <v>-2129.466579039814</v>
      </c>
      <c r="CG468">
        <v>-0.26950030805409875</v>
      </c>
      <c r="CH468">
        <f t="shared" si="122"/>
        <v>91928.512837508635</v>
      </c>
      <c r="CI468" s="4">
        <f t="shared" si="123"/>
        <v>2.3164375375068071E-2</v>
      </c>
      <c r="CT468">
        <v>423</v>
      </c>
      <c r="CU468">
        <v>11.440125718241941</v>
      </c>
      <c r="CV468">
        <v>-1.1359198633357437E-2</v>
      </c>
      <c r="CW468">
        <v>-0.13542877017968238</v>
      </c>
      <c r="CX468">
        <f t="shared" si="124"/>
        <v>11.451484916875298</v>
      </c>
      <c r="CY468" s="4">
        <f t="shared" si="125"/>
        <v>9.9194110770893431E-4</v>
      </c>
      <c r="DJ468">
        <v>424</v>
      </c>
      <c r="DK468">
        <v>94200.729184294498</v>
      </c>
      <c r="DL468">
        <v>-2754.0377798653644</v>
      </c>
      <c r="DM468">
        <v>-0.34996705811398987</v>
      </c>
      <c r="DN468">
        <f t="shared" si="118"/>
        <v>96954.766964159862</v>
      </c>
      <c r="DO468" s="4">
        <f t="shared" si="119"/>
        <v>2.8405388059809553E-2</v>
      </c>
      <c r="DZ468">
        <v>424</v>
      </c>
      <c r="EA468">
        <v>11.442957138692069</v>
      </c>
      <c r="EB468">
        <v>-1.944566481208021E-2</v>
      </c>
      <c r="EC468">
        <v>-0.23269035626266352</v>
      </c>
      <c r="ED468">
        <f t="shared" si="120"/>
        <v>11.423511473879989</v>
      </c>
      <c r="EE468" s="4">
        <f t="shared" si="121"/>
        <v>1.7022493352016131E-3</v>
      </c>
      <c r="EP468">
        <v>426</v>
      </c>
      <c r="EQ468">
        <v>11.435823758782746</v>
      </c>
      <c r="ER468">
        <v>-2.2467001114044649E-2</v>
      </c>
      <c r="ES468">
        <v>-0.28644676335292141</v>
      </c>
      <c r="ET468">
        <f t="shared" si="114"/>
        <v>11.413356757668701</v>
      </c>
      <c r="EU468" s="4">
        <f t="shared" si="115"/>
        <v>1.9684832070940863E-3</v>
      </c>
      <c r="FF468">
        <v>426</v>
      </c>
      <c r="FG468">
        <v>11.432738779502287</v>
      </c>
      <c r="FH468">
        <v>-1.9382021833585839E-2</v>
      </c>
      <c r="FI468">
        <v>-0.42887018306636326</v>
      </c>
      <c r="FJ468">
        <f t="shared" si="116"/>
        <v>11.413356757668701</v>
      </c>
      <c r="FK468">
        <f t="shared" si="117"/>
        <v>1.6981876800234903E-3</v>
      </c>
    </row>
    <row r="469" spans="2:167" x14ac:dyDescent="0.2">
      <c r="B469" s="81">
        <v>45171</v>
      </c>
      <c r="C469">
        <v>6.5299417337550159</v>
      </c>
      <c r="D469">
        <v>6.2750353163316399</v>
      </c>
      <c r="E469">
        <v>6.1687178811100045</v>
      </c>
      <c r="F469">
        <v>7.6803727761678946</v>
      </c>
      <c r="G469">
        <v>0</v>
      </c>
      <c r="H469">
        <v>0</v>
      </c>
      <c r="I469">
        <v>1</v>
      </c>
      <c r="J469">
        <v>0</v>
      </c>
      <c r="K469">
        <v>0</v>
      </c>
      <c r="L469">
        <v>1</v>
      </c>
      <c r="M469">
        <v>1</v>
      </c>
      <c r="N469">
        <v>88</v>
      </c>
      <c r="O469">
        <v>11.695090119610613</v>
      </c>
      <c r="P469" s="74">
        <v>119981.17321859155</v>
      </c>
      <c r="V469" s="81">
        <v>45108</v>
      </c>
      <c r="W469" s="3">
        <v>269.62211498125947</v>
      </c>
      <c r="X469" s="3">
        <v>50.000000000011717</v>
      </c>
      <c r="Y469" s="3">
        <v>377.22124636308536</v>
      </c>
      <c r="Z469" s="3">
        <v>1713.6740861561971</v>
      </c>
      <c r="AG469">
        <v>427</v>
      </c>
      <c r="AH469">
        <v>84090.631627702445</v>
      </c>
      <c r="AI469">
        <v>5963.7042456217168</v>
      </c>
      <c r="AJ469">
        <v>0.34576812100820942</v>
      </c>
      <c r="AK469">
        <f t="shared" si="112"/>
        <v>90054.335873324162</v>
      </c>
      <c r="AL469" s="4">
        <f t="shared" si="113"/>
        <v>6.622339932649797E-2</v>
      </c>
      <c r="AW469">
        <v>423</v>
      </c>
      <c r="AX469">
        <v>94304.99390959437</v>
      </c>
      <c r="AY469">
        <v>-2376.4810720857349</v>
      </c>
      <c r="AZ469">
        <v>-0.31689455474059908</v>
      </c>
      <c r="BA469">
        <f t="shared" si="126"/>
        <v>91928.512837508635</v>
      </c>
      <c r="BB469" s="4">
        <f t="shared" si="127"/>
        <v>2.5851403430036606E-2</v>
      </c>
      <c r="BN469">
        <v>423</v>
      </c>
      <c r="BO469">
        <v>11.443613575536684</v>
      </c>
      <c r="BP469">
        <v>-1.4847055928100872E-2</v>
      </c>
      <c r="BQ469">
        <v>-0.18365705678911973</v>
      </c>
      <c r="BR469">
        <f t="shared" si="128"/>
        <v>11.428766519608583</v>
      </c>
      <c r="BS469" s="4">
        <f t="shared" si="129"/>
        <v>1.2990952175484078E-3</v>
      </c>
      <c r="CD469">
        <v>424</v>
      </c>
      <c r="CE469">
        <v>94012.732547377454</v>
      </c>
      <c r="CF469">
        <v>-2566.0411429483211</v>
      </c>
      <c r="CG469">
        <v>-0.32475216343422803</v>
      </c>
      <c r="CH469">
        <f t="shared" si="122"/>
        <v>91446.691404429133</v>
      </c>
      <c r="CI469" s="4">
        <f t="shared" si="123"/>
        <v>2.806051376533495E-2</v>
      </c>
      <c r="CT469">
        <v>424</v>
      </c>
      <c r="CU469">
        <v>11.439561751177383</v>
      </c>
      <c r="CV469">
        <v>-1.6050277297393833E-2</v>
      </c>
      <c r="CW469">
        <v>-0.19135762878956294</v>
      </c>
      <c r="CX469">
        <f t="shared" si="124"/>
        <v>11.455612028474777</v>
      </c>
      <c r="CY469" s="4">
        <f t="shared" si="125"/>
        <v>1.4010842247012445E-3</v>
      </c>
      <c r="DJ469">
        <v>425</v>
      </c>
      <c r="DK469">
        <v>94169.611723712616</v>
      </c>
      <c r="DL469">
        <v>-3188.8298164482258</v>
      </c>
      <c r="DM469">
        <v>-0.40521789419428972</v>
      </c>
      <c r="DN469">
        <f t="shared" si="118"/>
        <v>97358.441540160842</v>
      </c>
      <c r="DO469" s="4">
        <f t="shared" si="119"/>
        <v>3.2753501042154805E-2</v>
      </c>
      <c r="DZ469">
        <v>425</v>
      </c>
      <c r="EA469">
        <v>11.442598937794678</v>
      </c>
      <c r="EB469">
        <v>-2.4195362431241207E-2</v>
      </c>
      <c r="EC469">
        <v>-0.28952610046699173</v>
      </c>
      <c r="ED469">
        <f t="shared" si="120"/>
        <v>11.418403575363437</v>
      </c>
      <c r="EE469" s="4">
        <f t="shared" si="121"/>
        <v>2.1189794415259222E-3</v>
      </c>
      <c r="EP469">
        <v>427</v>
      </c>
      <c r="EQ469">
        <v>11.434276605004355</v>
      </c>
      <c r="ER469">
        <v>-2.6108105938929427E-2</v>
      </c>
      <c r="ES469">
        <v>-0.33286963424800309</v>
      </c>
      <c r="ET469">
        <f t="shared" si="114"/>
        <v>11.408168499065425</v>
      </c>
      <c r="EU469" s="4">
        <f t="shared" si="115"/>
        <v>2.288544908945572E-3</v>
      </c>
      <c r="FF469">
        <v>427</v>
      </c>
      <c r="FG469">
        <v>11.398597938216174</v>
      </c>
      <c r="FH469">
        <v>9.5705608492515637E-3</v>
      </c>
      <c r="FI469">
        <v>0.21176986687497268</v>
      </c>
      <c r="FJ469">
        <f t="shared" si="116"/>
        <v>11.408168499065425</v>
      </c>
      <c r="FK469">
        <f t="shared" si="117"/>
        <v>8.3892176470180986E-4</v>
      </c>
    </row>
    <row r="470" spans="2:167" x14ac:dyDescent="0.2">
      <c r="B470" s="81">
        <v>45178</v>
      </c>
      <c r="C470">
        <v>5.9548285236384473</v>
      </c>
      <c r="D470">
        <v>4.9508609518658124</v>
      </c>
      <c r="E470">
        <v>6.1773194806815637</v>
      </c>
      <c r="F470">
        <v>7.6889907340639363</v>
      </c>
      <c r="G470">
        <v>0</v>
      </c>
      <c r="H470">
        <v>0</v>
      </c>
      <c r="I470">
        <v>1</v>
      </c>
      <c r="J470">
        <v>0</v>
      </c>
      <c r="K470">
        <v>0</v>
      </c>
      <c r="L470">
        <v>1</v>
      </c>
      <c r="M470">
        <v>1</v>
      </c>
      <c r="N470">
        <v>89</v>
      </c>
      <c r="O470">
        <v>11.564607251474554</v>
      </c>
      <c r="P470" s="74">
        <v>105304.05974627472</v>
      </c>
      <c r="V470" s="81">
        <v>45115</v>
      </c>
      <c r="W470" s="3">
        <v>296.58432647938514</v>
      </c>
      <c r="X470" s="3">
        <v>50.000000000001172</v>
      </c>
      <c r="Y470" s="3">
        <v>380.99345882659037</v>
      </c>
      <c r="Z470" s="3">
        <v>1730.8108269200941</v>
      </c>
      <c r="AG470">
        <v>428</v>
      </c>
      <c r="AH470">
        <v>84066.241314618703</v>
      </c>
      <c r="AI470">
        <v>5535.9626440052089</v>
      </c>
      <c r="AJ470">
        <v>0.32096819737407495</v>
      </c>
      <c r="AK470">
        <f t="shared" si="112"/>
        <v>89602.203958623912</v>
      </c>
      <c r="AL470" s="4">
        <f t="shared" si="113"/>
        <v>6.1783777624059115E-2</v>
      </c>
      <c r="AW470">
        <v>424</v>
      </c>
      <c r="AX470">
        <v>94280.896519552654</v>
      </c>
      <c r="AY470">
        <v>-2834.205115123521</v>
      </c>
      <c r="AZ470">
        <v>-0.37793028463396683</v>
      </c>
      <c r="BA470">
        <f t="shared" si="126"/>
        <v>91446.691404429133</v>
      </c>
      <c r="BB470" s="4">
        <f t="shared" si="127"/>
        <v>3.0992976034409585E-2</v>
      </c>
      <c r="BN470">
        <v>424</v>
      </c>
      <c r="BO470">
        <v>11.443355958271903</v>
      </c>
      <c r="BP470">
        <v>-1.9844484391914108E-2</v>
      </c>
      <c r="BQ470">
        <v>-0.24547490186377693</v>
      </c>
      <c r="BR470">
        <f t="shared" si="128"/>
        <v>11.423511473879989</v>
      </c>
      <c r="BS470" s="4">
        <f t="shared" si="129"/>
        <v>1.7371615056621412E-3</v>
      </c>
      <c r="CD470">
        <v>425</v>
      </c>
      <c r="CE470">
        <v>93968.664376882312</v>
      </c>
      <c r="CF470">
        <v>-2987.8824696179217</v>
      </c>
      <c r="CG470">
        <v>-0.37813941477990015</v>
      </c>
      <c r="CH470">
        <f t="shared" si="122"/>
        <v>90980.781907264391</v>
      </c>
      <c r="CI470" s="4">
        <f t="shared" si="123"/>
        <v>3.2840808871739902E-2</v>
      </c>
      <c r="CT470">
        <v>425</v>
      </c>
      <c r="CU470">
        <v>11.439014729314518</v>
      </c>
      <c r="CV470">
        <v>-2.0611153951081818E-2</v>
      </c>
      <c r="CW470">
        <v>-0.24573416855147245</v>
      </c>
      <c r="CX470">
        <f t="shared" si="124"/>
        <v>11.4596258832656</v>
      </c>
      <c r="CY470" s="4">
        <f t="shared" si="125"/>
        <v>1.7985887289025831E-3</v>
      </c>
      <c r="DJ470">
        <v>426</v>
      </c>
      <c r="DK470">
        <v>94139.14941648097</v>
      </c>
      <c r="DL470">
        <v>-3616.3742189107143</v>
      </c>
      <c r="DM470">
        <v>-0.45954774320246689</v>
      </c>
      <c r="DN470">
        <f t="shared" si="118"/>
        <v>97755.523635391684</v>
      </c>
      <c r="DO470" s="4">
        <f t="shared" si="119"/>
        <v>3.6994065239720451E-2</v>
      </c>
      <c r="DZ470">
        <v>426</v>
      </c>
      <c r="EA470">
        <v>11.442248278531906</v>
      </c>
      <c r="EB470">
        <v>-2.8891520863204789E-2</v>
      </c>
      <c r="EC470">
        <v>-0.3457211850351814</v>
      </c>
      <c r="ED470">
        <f t="shared" si="120"/>
        <v>11.413356757668701</v>
      </c>
      <c r="EE470" s="4">
        <f t="shared" si="121"/>
        <v>2.5313780578875189E-3</v>
      </c>
      <c r="EP470">
        <v>428</v>
      </c>
      <c r="EQ470">
        <v>11.432967809221433</v>
      </c>
      <c r="ER470">
        <v>-2.9832612808432302E-2</v>
      </c>
      <c r="ES470">
        <v>-0.38035585336729144</v>
      </c>
      <c r="ET470">
        <f t="shared" si="114"/>
        <v>11.403135196413</v>
      </c>
      <c r="EU470" s="4">
        <f t="shared" si="115"/>
        <v>2.6161763668132712E-3</v>
      </c>
      <c r="FF470">
        <v>428</v>
      </c>
      <c r="FG470">
        <v>11.390678033792991</v>
      </c>
      <c r="FH470">
        <v>1.2457162620009399E-2</v>
      </c>
      <c r="FI470">
        <v>0.27564232767879815</v>
      </c>
      <c r="FJ470">
        <f t="shared" si="116"/>
        <v>11.403135196413</v>
      </c>
      <c r="FK470">
        <f t="shared" si="117"/>
        <v>1.0924331252275214E-3</v>
      </c>
    </row>
    <row r="471" spans="2:167" x14ac:dyDescent="0.2">
      <c r="B471" s="81">
        <v>45185</v>
      </c>
      <c r="C471">
        <v>5.7942105928188612</v>
      </c>
      <c r="D471">
        <v>4.6326405699929936</v>
      </c>
      <c r="E471">
        <v>6.1859326394742764</v>
      </c>
      <c r="F471">
        <v>7.697620132513701</v>
      </c>
      <c r="G471">
        <v>0</v>
      </c>
      <c r="H471">
        <v>0</v>
      </c>
      <c r="I471">
        <v>1</v>
      </c>
      <c r="J471">
        <v>0</v>
      </c>
      <c r="K471">
        <v>0</v>
      </c>
      <c r="L471">
        <v>1</v>
      </c>
      <c r="M471">
        <v>1</v>
      </c>
      <c r="N471">
        <v>90</v>
      </c>
      <c r="O471">
        <v>11.520922903849188</v>
      </c>
      <c r="P471" s="74">
        <v>100802.95038153956</v>
      </c>
      <c r="V471" s="81">
        <v>45122</v>
      </c>
      <c r="W471" s="3">
        <v>326.24275912732367</v>
      </c>
      <c r="X471" s="3">
        <v>442.18999400337066</v>
      </c>
      <c r="Y471" s="3">
        <v>384.80339341479339</v>
      </c>
      <c r="Z471" s="3">
        <v>1748.1189351209296</v>
      </c>
      <c r="AG471">
        <v>429</v>
      </c>
      <c r="AH471">
        <v>84041.85100153496</v>
      </c>
      <c r="AI471">
        <v>5109.1873055953329</v>
      </c>
      <c r="AJ471">
        <v>0.29622429647339543</v>
      </c>
      <c r="AK471">
        <f t="shared" si="112"/>
        <v>89151.038307130293</v>
      </c>
      <c r="AL471" s="4">
        <f t="shared" si="113"/>
        <v>5.7309341569235547E-2</v>
      </c>
      <c r="AW471">
        <v>425</v>
      </c>
      <c r="AX471">
        <v>94256.799129510968</v>
      </c>
      <c r="AY471">
        <v>-3276.0172222465771</v>
      </c>
      <c r="AZ471">
        <v>-0.43684421944721064</v>
      </c>
      <c r="BA471">
        <f t="shared" si="126"/>
        <v>90980.781907264391</v>
      </c>
      <c r="BB471" s="4">
        <f t="shared" si="127"/>
        <v>3.6007793663345097E-2</v>
      </c>
      <c r="BN471">
        <v>425</v>
      </c>
      <c r="BO471">
        <v>11.443098341007124</v>
      </c>
      <c r="BP471">
        <v>-2.4694765643687333E-2</v>
      </c>
      <c r="BQ471">
        <v>-0.30547254608455016</v>
      </c>
      <c r="BR471">
        <f t="shared" si="128"/>
        <v>11.418403575363437</v>
      </c>
      <c r="BS471" s="4">
        <f t="shared" si="129"/>
        <v>2.1627161345890091E-3</v>
      </c>
      <c r="CD471">
        <v>426</v>
      </c>
      <c r="CE471">
        <v>93925.774905062965</v>
      </c>
      <c r="CF471">
        <v>-3402.9997074927087</v>
      </c>
      <c r="CG471">
        <v>-0.43067568117966032</v>
      </c>
      <c r="CH471">
        <f t="shared" si="122"/>
        <v>90522.775197570256</v>
      </c>
      <c r="CI471" s="4">
        <f t="shared" si="123"/>
        <v>3.75927461356051E-2</v>
      </c>
      <c r="CT471">
        <v>426</v>
      </c>
      <c r="CU471">
        <v>11.438484652653342</v>
      </c>
      <c r="CV471">
        <v>-2.512789498464052E-2</v>
      </c>
      <c r="CW471">
        <v>-0.29958450633838757</v>
      </c>
      <c r="CX471">
        <f t="shared" si="124"/>
        <v>11.463612547637982</v>
      </c>
      <c r="CY471" s="4">
        <f t="shared" si="125"/>
        <v>2.1919700164515759E-3</v>
      </c>
      <c r="DJ471">
        <v>427</v>
      </c>
      <c r="DK471">
        <v>92532.091176740229</v>
      </c>
      <c r="DL471">
        <v>-2477.7553034160665</v>
      </c>
      <c r="DM471">
        <v>-0.31485869242696018</v>
      </c>
      <c r="DN471">
        <f t="shared" si="118"/>
        <v>95009.846480156295</v>
      </c>
      <c r="DO471" s="4">
        <f t="shared" si="119"/>
        <v>2.6078931765599358E-2</v>
      </c>
      <c r="DZ471">
        <v>427</v>
      </c>
      <c r="EA471">
        <v>11.423079431921483</v>
      </c>
      <c r="EB471">
        <v>-1.4910932856057713E-2</v>
      </c>
      <c r="EC471">
        <v>-0.17842693021887784</v>
      </c>
      <c r="ED471">
        <f t="shared" si="120"/>
        <v>11.408168499065425</v>
      </c>
      <c r="EE471" s="4">
        <f t="shared" si="121"/>
        <v>1.3070400263880428E-3</v>
      </c>
      <c r="EP471">
        <v>429</v>
      </c>
      <c r="EQ471">
        <v>11.431867854641</v>
      </c>
      <c r="ER471">
        <v>-3.3780584674628855E-2</v>
      </c>
      <c r="ES471">
        <v>-0.43069117658821982</v>
      </c>
      <c r="ET471">
        <f t="shared" si="114"/>
        <v>11.398087269966371</v>
      </c>
      <c r="EU471" s="4">
        <f t="shared" si="115"/>
        <v>2.9637064425396807E-3</v>
      </c>
      <c r="FF471">
        <v>429</v>
      </c>
      <c r="FG471">
        <v>11.383065573064611</v>
      </c>
      <c r="FH471">
        <v>1.5021696901760251E-2</v>
      </c>
      <c r="FI471">
        <v>0.33238833159612891</v>
      </c>
      <c r="FJ471">
        <f t="shared" si="116"/>
        <v>11.398087269966371</v>
      </c>
      <c r="FK471">
        <f t="shared" si="117"/>
        <v>1.317913834660837E-3</v>
      </c>
    </row>
    <row r="472" spans="2:167" x14ac:dyDescent="0.2">
      <c r="B472" s="81">
        <v>45192</v>
      </c>
      <c r="C472">
        <v>5.697604042791478</v>
      </c>
      <c r="D472">
        <v>4.5992740505680754</v>
      </c>
      <c r="E472">
        <v>6.1945572736891146</v>
      </c>
      <c r="F472">
        <v>7.7062608882093953</v>
      </c>
      <c r="G472">
        <v>0</v>
      </c>
      <c r="H472">
        <v>0</v>
      </c>
      <c r="I472">
        <v>1</v>
      </c>
      <c r="J472">
        <v>0</v>
      </c>
      <c r="K472">
        <v>0</v>
      </c>
      <c r="L472">
        <v>1</v>
      </c>
      <c r="M472">
        <v>1</v>
      </c>
      <c r="N472">
        <v>91</v>
      </c>
      <c r="O472">
        <v>11.511078848541672</v>
      </c>
      <c r="P472" s="74">
        <v>99815.508751855305</v>
      </c>
      <c r="V472" s="81">
        <v>45129</v>
      </c>
      <c r="W472" s="3">
        <v>358.86703504005601</v>
      </c>
      <c r="X472" s="3">
        <v>481.4089934037076</v>
      </c>
      <c r="Y472" s="3">
        <v>388.65142734890986</v>
      </c>
      <c r="Z472" s="3">
        <v>1765.600124424283</v>
      </c>
      <c r="AG472">
        <v>430</v>
      </c>
      <c r="AH472">
        <v>84017.460688451203</v>
      </c>
      <c r="AI472">
        <v>4682.8910343305761</v>
      </c>
      <c r="AJ472">
        <v>0.27150817128723531</v>
      </c>
      <c r="AK472">
        <f t="shared" si="112"/>
        <v>88700.351722781779</v>
      </c>
      <c r="AL472" s="4">
        <f t="shared" si="113"/>
        <v>5.27945035546891E-2</v>
      </c>
      <c r="AW472">
        <v>426</v>
      </c>
      <c r="AX472">
        <v>94232.701739469252</v>
      </c>
      <c r="AY472">
        <v>-3709.9265418989962</v>
      </c>
      <c r="AZ472">
        <v>-0.49470434813250613</v>
      </c>
      <c r="BA472">
        <f t="shared" si="126"/>
        <v>90522.775197570256</v>
      </c>
      <c r="BB472" s="4">
        <f t="shared" si="127"/>
        <v>4.098334959132556E-2</v>
      </c>
      <c r="BN472">
        <v>426</v>
      </c>
      <c r="BO472">
        <v>11.442840723742343</v>
      </c>
      <c r="BP472">
        <v>-2.9483966073641454E-2</v>
      </c>
      <c r="BQ472">
        <v>-0.36471462475644406</v>
      </c>
      <c r="BR472">
        <f t="shared" si="128"/>
        <v>11.413356757668701</v>
      </c>
      <c r="BS472" s="4">
        <f t="shared" si="129"/>
        <v>2.5832861181554678E-3</v>
      </c>
      <c r="CD472">
        <v>427</v>
      </c>
      <c r="CE472">
        <v>92255.807282398338</v>
      </c>
      <c r="CF472">
        <v>-2201.4714090741763</v>
      </c>
      <c r="CG472">
        <v>-0.27861307087773207</v>
      </c>
      <c r="CH472">
        <f t="shared" si="122"/>
        <v>90054.335873324162</v>
      </c>
      <c r="CI472" s="4">
        <f t="shared" si="123"/>
        <v>2.444603458262019E-2</v>
      </c>
      <c r="CT472">
        <v>427</v>
      </c>
      <c r="CU472">
        <v>11.418306936043898</v>
      </c>
      <c r="CV472">
        <v>-1.0138436978472498E-2</v>
      </c>
      <c r="CW472">
        <v>-0.12087437642886938</v>
      </c>
      <c r="CX472">
        <f t="shared" si="124"/>
        <v>11.42844537302237</v>
      </c>
      <c r="CY472" s="4">
        <f t="shared" si="125"/>
        <v>8.8712302045954343E-4</v>
      </c>
      <c r="DJ472">
        <v>428</v>
      </c>
      <c r="DK472">
        <v>92502.859755290396</v>
      </c>
      <c r="DL472">
        <v>-2900.6557966664841</v>
      </c>
      <c r="DM472">
        <v>-0.36859842053811165</v>
      </c>
      <c r="DN472">
        <f t="shared" si="118"/>
        <v>95403.51555195688</v>
      </c>
      <c r="DO472" s="4">
        <f t="shared" si="119"/>
        <v>3.0404076620077831E-2</v>
      </c>
      <c r="DZ472">
        <v>428</v>
      </c>
      <c r="EA472">
        <v>11.422742941693826</v>
      </c>
      <c r="EB472">
        <v>-1.9607745280826094E-2</v>
      </c>
      <c r="EC472">
        <v>-0.23462984058372771</v>
      </c>
      <c r="ED472">
        <f t="shared" si="120"/>
        <v>11.403135196413</v>
      </c>
      <c r="EE472" s="4">
        <f t="shared" si="121"/>
        <v>1.7195047627773419E-3</v>
      </c>
      <c r="EP472">
        <v>430</v>
      </c>
      <c r="EQ472">
        <v>11.430953423198266</v>
      </c>
      <c r="ER472">
        <v>-3.7934289600883631E-2</v>
      </c>
      <c r="ES472">
        <v>-0.48364952763868485</v>
      </c>
      <c r="ET472">
        <f t="shared" si="114"/>
        <v>11.393019133597383</v>
      </c>
      <c r="EU472" s="4">
        <f t="shared" si="115"/>
        <v>3.3296081711139684E-3</v>
      </c>
      <c r="FF472">
        <v>430</v>
      </c>
      <c r="FG472">
        <v>11.375767387450695</v>
      </c>
      <c r="FH472">
        <v>1.7251746146687452E-2</v>
      </c>
      <c r="FI472">
        <v>0.38173311286459533</v>
      </c>
      <c r="FJ472">
        <f t="shared" si="116"/>
        <v>11.393019133597383</v>
      </c>
      <c r="FK472">
        <f t="shared" si="117"/>
        <v>1.5142383194822352E-3</v>
      </c>
    </row>
    <row r="473" spans="2:167" x14ac:dyDescent="0.2">
      <c r="B473" s="81">
        <v>45199</v>
      </c>
      <c r="C473">
        <v>5.6096957170276669</v>
      </c>
      <c r="D473">
        <v>4.6007378918317752</v>
      </c>
      <c r="E473">
        <v>6.2031932998730959</v>
      </c>
      <c r="F473">
        <v>7.7149129181938134</v>
      </c>
      <c r="G473">
        <v>0</v>
      </c>
      <c r="H473">
        <v>0</v>
      </c>
      <c r="I473">
        <v>1</v>
      </c>
      <c r="J473">
        <v>0</v>
      </c>
      <c r="K473">
        <v>0</v>
      </c>
      <c r="L473">
        <v>1</v>
      </c>
      <c r="M473">
        <v>1</v>
      </c>
      <c r="N473">
        <v>92</v>
      </c>
      <c r="O473">
        <v>11.505996625964753</v>
      </c>
      <c r="P473" s="74">
        <v>99309.51100545231</v>
      </c>
      <c r="V473" s="81">
        <v>45136</v>
      </c>
      <c r="W473" s="3">
        <v>394.7537385440616</v>
      </c>
      <c r="X473" s="3">
        <v>485.33089334374131</v>
      </c>
      <c r="Y473" s="3">
        <v>392.53794162238324</v>
      </c>
      <c r="Z473" s="3">
        <v>1783.2561256350264</v>
      </c>
      <c r="AG473">
        <v>431</v>
      </c>
      <c r="AH473">
        <v>83993.070375367461</v>
      </c>
      <c r="AI473">
        <v>4213.7392592454853</v>
      </c>
      <c r="AJ473">
        <v>0.24430733753396347</v>
      </c>
      <c r="AK473">
        <f t="shared" si="112"/>
        <v>88206.809634612946</v>
      </c>
      <c r="AL473" s="4">
        <f t="shared" si="113"/>
        <v>4.7771133279850379E-2</v>
      </c>
      <c r="AW473">
        <v>427</v>
      </c>
      <c r="AX473">
        <v>92640.763069033012</v>
      </c>
      <c r="AY473">
        <v>-2586.4271957088495</v>
      </c>
      <c r="AZ473">
        <v>-0.34489005790135868</v>
      </c>
      <c r="BA473">
        <f t="shared" si="126"/>
        <v>90054.335873324162</v>
      </c>
      <c r="BB473" s="4">
        <f t="shared" si="127"/>
        <v>2.8720740324453375E-2</v>
      </c>
      <c r="BN473">
        <v>427</v>
      </c>
      <c r="BO473">
        <v>11.423776713851792</v>
      </c>
      <c r="BP473">
        <v>-1.5608214786366759E-2</v>
      </c>
      <c r="BQ473">
        <v>-0.19307253931542287</v>
      </c>
      <c r="BR473">
        <f t="shared" si="128"/>
        <v>11.408168499065425</v>
      </c>
      <c r="BS473" s="4">
        <f t="shared" si="129"/>
        <v>1.3681613124530382E-3</v>
      </c>
      <c r="CD473">
        <v>428</v>
      </c>
      <c r="CE473">
        <v>92215.275207930623</v>
      </c>
      <c r="CF473">
        <v>-2613.0712493067113</v>
      </c>
      <c r="CG473">
        <v>-0.33070418366133969</v>
      </c>
      <c r="CH473">
        <f t="shared" si="122"/>
        <v>89602.203958623912</v>
      </c>
      <c r="CI473" s="4">
        <f t="shared" si="123"/>
        <v>2.9163024276873402E-2</v>
      </c>
      <c r="CT473">
        <v>428</v>
      </c>
      <c r="CU473">
        <v>11.417810749786103</v>
      </c>
      <c r="CV473">
        <v>-1.4675553373102446E-2</v>
      </c>
      <c r="CW473">
        <v>-0.17496763717020333</v>
      </c>
      <c r="CX473">
        <f t="shared" si="124"/>
        <v>11.432486303159205</v>
      </c>
      <c r="CY473" s="4">
        <f t="shared" si="125"/>
        <v>1.2836711966186275E-3</v>
      </c>
      <c r="DJ473">
        <v>429</v>
      </c>
      <c r="DK473">
        <v>92474.207212083667</v>
      </c>
      <c r="DL473">
        <v>-3323.1689049533743</v>
      </c>
      <c r="DM473">
        <v>-0.42228892202752449</v>
      </c>
      <c r="DN473">
        <f t="shared" si="118"/>
        <v>95797.376117037042</v>
      </c>
      <c r="DO473" s="4">
        <f t="shared" si="119"/>
        <v>3.4689560817338157E-2</v>
      </c>
      <c r="DZ473">
        <v>429</v>
      </c>
      <c r="EA473">
        <v>11.422413115078887</v>
      </c>
      <c r="EB473">
        <v>-2.432584511251612E-2</v>
      </c>
      <c r="EC473">
        <v>-0.29108747992536366</v>
      </c>
      <c r="ED473">
        <f t="shared" si="120"/>
        <v>11.398087269966371</v>
      </c>
      <c r="EE473" s="4">
        <f t="shared" si="121"/>
        <v>2.1342041463934054E-3</v>
      </c>
      <c r="EP473">
        <v>431</v>
      </c>
      <c r="EQ473">
        <v>11.430109789431231</v>
      </c>
      <c r="ER473">
        <v>-4.2670343674991784E-2</v>
      </c>
      <c r="ES473">
        <v>-0.54403263590072337</v>
      </c>
      <c r="ET473">
        <f t="shared" si="114"/>
        <v>11.38743944575624</v>
      </c>
      <c r="EU473" s="4">
        <f t="shared" si="115"/>
        <v>3.7471412145154153E-3</v>
      </c>
      <c r="FF473">
        <v>431</v>
      </c>
      <c r="FG473">
        <v>11.368214471958563</v>
      </c>
      <c r="FH473">
        <v>1.9224973797676626E-2</v>
      </c>
      <c r="FI473">
        <v>0.42539514725797895</v>
      </c>
      <c r="FJ473">
        <f t="shared" si="116"/>
        <v>11.38743944575624</v>
      </c>
      <c r="FK473">
        <f t="shared" si="117"/>
        <v>1.6882613417401049E-3</v>
      </c>
    </row>
    <row r="474" spans="2:167" x14ac:dyDescent="0.2">
      <c r="B474" s="81">
        <v>45206</v>
      </c>
      <c r="C474">
        <v>5.5242240964344962</v>
      </c>
      <c r="D474">
        <v>4.6057707400894232</v>
      </c>
      <c r="E474">
        <v>6.2118406349224689</v>
      </c>
      <c r="F474">
        <v>7.7235761398633693</v>
      </c>
      <c r="G474">
        <v>0</v>
      </c>
      <c r="H474">
        <v>0</v>
      </c>
      <c r="I474">
        <v>1</v>
      </c>
      <c r="J474">
        <v>0</v>
      </c>
      <c r="K474">
        <v>0</v>
      </c>
      <c r="L474">
        <v>1</v>
      </c>
      <c r="M474">
        <v>1</v>
      </c>
      <c r="N474">
        <v>93</v>
      </c>
      <c r="O474">
        <v>11.420318664625944</v>
      </c>
      <c r="P474" s="74">
        <v>91155.185171395759</v>
      </c>
      <c r="V474" s="81">
        <v>45143</v>
      </c>
      <c r="W474" s="3">
        <v>434.22911239846781</v>
      </c>
      <c r="X474" s="3">
        <v>485.7230833377447</v>
      </c>
      <c r="Y474" s="3">
        <v>396.46332103859925</v>
      </c>
      <c r="Z474" s="3">
        <v>1801.0886868679277</v>
      </c>
      <c r="AG474">
        <v>432</v>
      </c>
      <c r="AH474">
        <v>85099.412289635671</v>
      </c>
      <c r="AI474">
        <v>4080.0504785597586</v>
      </c>
      <c r="AJ474">
        <v>0.23655622906282844</v>
      </c>
      <c r="AK474">
        <f t="shared" si="112"/>
        <v>89179.46276819543</v>
      </c>
      <c r="AL474" s="4">
        <f t="shared" si="113"/>
        <v>4.5751009839171734E-2</v>
      </c>
      <c r="AW474">
        <v>428</v>
      </c>
      <c r="AX474">
        <v>92616.665678991325</v>
      </c>
      <c r="AY474">
        <v>-3014.4617203674134</v>
      </c>
      <c r="AZ474">
        <v>-0.40196680540780216</v>
      </c>
      <c r="BA474">
        <f t="shared" si="126"/>
        <v>89602.203958623912</v>
      </c>
      <c r="BB474" s="4">
        <f t="shared" si="127"/>
        <v>3.3642718450981601E-2</v>
      </c>
      <c r="BN474">
        <v>428</v>
      </c>
      <c r="BO474">
        <v>11.423519096587013</v>
      </c>
      <c r="BP474">
        <v>-2.0383900174012481E-2</v>
      </c>
      <c r="BQ474">
        <v>-0.25214743784704108</v>
      </c>
      <c r="BR474">
        <f t="shared" si="128"/>
        <v>11.403135196413</v>
      </c>
      <c r="BS474" s="4">
        <f t="shared" si="129"/>
        <v>1.7875698062778816E-3</v>
      </c>
      <c r="CD474">
        <v>429</v>
      </c>
      <c r="CE474">
        <v>92175.921832138745</v>
      </c>
      <c r="CF474">
        <v>-3024.8835250084521</v>
      </c>
      <c r="CG474">
        <v>-0.38282218178090704</v>
      </c>
      <c r="CH474">
        <f t="shared" si="122"/>
        <v>89151.038307130293</v>
      </c>
      <c r="CI474" s="4">
        <f t="shared" si="123"/>
        <v>3.3929874317195949E-2</v>
      </c>
      <c r="CT474">
        <v>429</v>
      </c>
      <c r="CU474">
        <v>11.417331508730001</v>
      </c>
      <c r="CV474">
        <v>-1.9244238763629795E-2</v>
      </c>
      <c r="CW474">
        <v>-0.22943727572023567</v>
      </c>
      <c r="CX474">
        <f t="shared" si="124"/>
        <v>11.436575747493631</v>
      </c>
      <c r="CY474" s="4">
        <f t="shared" si="125"/>
        <v>1.6826923712586997E-3</v>
      </c>
      <c r="DJ474">
        <v>430</v>
      </c>
      <c r="DK474">
        <v>92446.111064249781</v>
      </c>
      <c r="DL474">
        <v>-3745.7593414680014</v>
      </c>
      <c r="DM474">
        <v>-0.47598924993710051</v>
      </c>
      <c r="DN474">
        <f t="shared" si="118"/>
        <v>96191.870405717782</v>
      </c>
      <c r="DO474" s="4">
        <f t="shared" si="119"/>
        <v>3.8940498044888291E-2</v>
      </c>
      <c r="DZ474">
        <v>430</v>
      </c>
      <c r="EA474">
        <v>11.42208969327071</v>
      </c>
      <c r="EB474">
        <v>-2.9070559673327168E-2</v>
      </c>
      <c r="EC474">
        <v>-0.34786359594860716</v>
      </c>
      <c r="ED474">
        <f t="shared" si="120"/>
        <v>11.393019133597383</v>
      </c>
      <c r="EE474" s="4">
        <f t="shared" si="121"/>
        <v>2.5516115906098757E-3</v>
      </c>
      <c r="EP474">
        <v>432</v>
      </c>
      <c r="EQ474">
        <v>11.37967559498307</v>
      </c>
      <c r="ER474">
        <v>1.8730459051473858E-2</v>
      </c>
      <c r="ES474">
        <v>0.23880709954009641</v>
      </c>
      <c r="ET474">
        <f t="shared" si="114"/>
        <v>11.398406054034544</v>
      </c>
      <c r="EU474" s="4">
        <f t="shared" si="115"/>
        <v>1.6432524830824117E-3</v>
      </c>
      <c r="FF474">
        <v>432</v>
      </c>
      <c r="FG474">
        <v>11.392511883026023</v>
      </c>
      <c r="FH474">
        <v>5.8941710085207433E-3</v>
      </c>
      <c r="FI474">
        <v>0.13042159487553684</v>
      </c>
      <c r="FJ474">
        <f t="shared" si="116"/>
        <v>11.398406054034544</v>
      </c>
      <c r="FK474">
        <f t="shared" si="117"/>
        <v>5.1710484611437941E-4</v>
      </c>
    </row>
    <row r="475" spans="2:167" x14ac:dyDescent="0.2">
      <c r="B475" s="81">
        <v>45213</v>
      </c>
      <c r="C475">
        <v>5.4406002875699002</v>
      </c>
      <c r="D475">
        <v>4.6111815045564271</v>
      </c>
      <c r="E475">
        <v>6.2204991960858047</v>
      </c>
      <c r="F475">
        <v>7.7322504709710422</v>
      </c>
      <c r="G475">
        <v>0</v>
      </c>
      <c r="H475">
        <v>0</v>
      </c>
      <c r="I475">
        <v>1</v>
      </c>
      <c r="J475">
        <v>0</v>
      </c>
      <c r="K475">
        <v>0</v>
      </c>
      <c r="L475">
        <v>1</v>
      </c>
      <c r="M475">
        <v>1</v>
      </c>
      <c r="N475">
        <v>94</v>
      </c>
      <c r="O475">
        <v>11.415361214249932</v>
      </c>
      <c r="P475" s="74">
        <v>90704.406144926426</v>
      </c>
      <c r="V475" s="81">
        <v>45150</v>
      </c>
      <c r="W475" s="3">
        <v>477.65202363831463</v>
      </c>
      <c r="X475" s="3">
        <v>485.762302337145</v>
      </c>
      <c r="Y475" s="3">
        <v>400.42795424898134</v>
      </c>
      <c r="Z475" s="3">
        <v>1819.0995737201924</v>
      </c>
      <c r="AG475">
        <v>433</v>
      </c>
      <c r="AH475">
        <v>85075.021976551929</v>
      </c>
      <c r="AI475">
        <v>3640.0054478142119</v>
      </c>
      <c r="AJ475">
        <v>0.21104296797990474</v>
      </c>
      <c r="AK475">
        <f t="shared" si="112"/>
        <v>88715.027424366141</v>
      </c>
      <c r="AL475" s="4">
        <f t="shared" si="113"/>
        <v>4.1030314181185287E-2</v>
      </c>
      <c r="AW475">
        <v>429</v>
      </c>
      <c r="AX475">
        <v>92592.568288949609</v>
      </c>
      <c r="AY475">
        <v>-3441.5299818193162</v>
      </c>
      <c r="AZ475">
        <v>-0.45891470545476709</v>
      </c>
      <c r="BA475">
        <f t="shared" si="126"/>
        <v>89151.038307130293</v>
      </c>
      <c r="BB475" s="4">
        <f t="shared" si="127"/>
        <v>3.8603363989581967E-2</v>
      </c>
      <c r="BN475">
        <v>429</v>
      </c>
      <c r="BO475">
        <v>11.423261479322232</v>
      </c>
      <c r="BP475">
        <v>-2.5174209355860455E-2</v>
      </c>
      <c r="BQ475">
        <v>-0.31140323170331369</v>
      </c>
      <c r="BR475">
        <f t="shared" si="128"/>
        <v>11.398087269966371</v>
      </c>
      <c r="BS475" s="4">
        <f t="shared" si="129"/>
        <v>2.2086345506577903E-3</v>
      </c>
      <c r="CD475">
        <v>430</v>
      </c>
      <c r="CE475">
        <v>92137.747155022676</v>
      </c>
      <c r="CF475">
        <v>-3437.3954322408972</v>
      </c>
      <c r="CG475">
        <v>-0.43502872363011313</v>
      </c>
      <c r="CH475">
        <f t="shared" si="122"/>
        <v>88700.351722781779</v>
      </c>
      <c r="CI475" s="4">
        <f t="shared" si="123"/>
        <v>3.8752895174349544E-2</v>
      </c>
      <c r="CT475">
        <v>430</v>
      </c>
      <c r="CU475">
        <v>11.416869212875588</v>
      </c>
      <c r="CV475">
        <v>-2.3850079278204817E-2</v>
      </c>
      <c r="CW475">
        <v>-0.28434989206457062</v>
      </c>
      <c r="CX475">
        <f t="shared" si="124"/>
        <v>11.440719292153792</v>
      </c>
      <c r="CY475" s="4">
        <f t="shared" si="125"/>
        <v>2.0846660659318457E-3</v>
      </c>
      <c r="DJ475">
        <v>431</v>
      </c>
      <c r="DK475">
        <v>92418.550113813995</v>
      </c>
      <c r="DL475">
        <v>-4211.7404792010493</v>
      </c>
      <c r="DM475">
        <v>-0.53520341508083979</v>
      </c>
      <c r="DN475">
        <f t="shared" si="118"/>
        <v>96630.290593015045</v>
      </c>
      <c r="DO475" s="4">
        <f t="shared" si="119"/>
        <v>4.3586130739686473E-2</v>
      </c>
      <c r="DZ475">
        <v>431</v>
      </c>
      <c r="EA475">
        <v>11.421772432254084</v>
      </c>
      <c r="EB475">
        <v>-3.4332986497844331E-2</v>
      </c>
      <c r="EC475">
        <v>-0.41083475093027644</v>
      </c>
      <c r="ED475">
        <f t="shared" si="120"/>
        <v>11.38743944575624</v>
      </c>
      <c r="EE475" s="4">
        <f t="shared" si="121"/>
        <v>3.0149874044458004E-3</v>
      </c>
      <c r="EP475">
        <v>433</v>
      </c>
      <c r="EQ475">
        <v>11.378960286558041</v>
      </c>
      <c r="ER475">
        <v>1.4224285928444047E-2</v>
      </c>
      <c r="ES475">
        <v>0.18135489665606666</v>
      </c>
      <c r="ET475">
        <f t="shared" si="114"/>
        <v>11.393184572486485</v>
      </c>
      <c r="EU475" s="4">
        <f t="shared" si="115"/>
        <v>1.2484907830594106E-3</v>
      </c>
      <c r="FF475">
        <v>433</v>
      </c>
      <c r="FG475">
        <v>11.385458021896426</v>
      </c>
      <c r="FH475">
        <v>7.7265505900587783E-3</v>
      </c>
      <c r="FI475">
        <v>0.1709670536170769</v>
      </c>
      <c r="FJ475">
        <f t="shared" si="116"/>
        <v>11.393184572486485</v>
      </c>
      <c r="FK475">
        <f t="shared" si="117"/>
        <v>6.7817303765250168E-4</v>
      </c>
    </row>
    <row r="476" spans="2:167" x14ac:dyDescent="0.2">
      <c r="B476" s="81">
        <v>45220</v>
      </c>
      <c r="C476">
        <v>5.3588601407760219</v>
      </c>
      <c r="D476">
        <v>4.6166519392390226</v>
      </c>
      <c r="E476">
        <v>6.229168900966993</v>
      </c>
      <c r="F476">
        <v>7.7409358296292305</v>
      </c>
      <c r="G476">
        <v>0</v>
      </c>
      <c r="H476">
        <v>0</v>
      </c>
      <c r="I476">
        <v>1</v>
      </c>
      <c r="J476">
        <v>0</v>
      </c>
      <c r="K476">
        <v>0</v>
      </c>
      <c r="L476">
        <v>1</v>
      </c>
      <c r="M476">
        <v>1</v>
      </c>
      <c r="N476">
        <v>95</v>
      </c>
      <c r="O476">
        <v>11.410384689106596</v>
      </c>
      <c r="P476" s="74">
        <v>90254.134709970895</v>
      </c>
      <c r="V476" s="81">
        <v>45157</v>
      </c>
      <c r="W476" s="3">
        <v>525.41722600214621</v>
      </c>
      <c r="X476" s="3">
        <v>485.76622423708505</v>
      </c>
      <c r="Y476" s="3">
        <v>404.43223379146917</v>
      </c>
      <c r="Z476" s="3">
        <v>1837.2905694459041</v>
      </c>
      <c r="AG476">
        <v>434</v>
      </c>
      <c r="AH476">
        <v>85050.631663468186</v>
      </c>
      <c r="AI476">
        <v>5381.0054096732929</v>
      </c>
      <c r="AJ476">
        <v>0.31198397053369958</v>
      </c>
      <c r="AK476">
        <f t="shared" si="112"/>
        <v>90431.637073141479</v>
      </c>
      <c r="AL476" s="4">
        <f t="shared" si="113"/>
        <v>5.9503571801106658E-2</v>
      </c>
      <c r="AW476">
        <v>430</v>
      </c>
      <c r="AX476">
        <v>92568.470898907923</v>
      </c>
      <c r="AY476">
        <v>-3868.1191761261434</v>
      </c>
      <c r="AZ476">
        <v>-0.51579872375177294</v>
      </c>
      <c r="BA476">
        <f t="shared" si="126"/>
        <v>88700.351722781779</v>
      </c>
      <c r="BB476" s="4">
        <f t="shared" si="127"/>
        <v>4.3608836954957153E-2</v>
      </c>
      <c r="BN476">
        <v>430</v>
      </c>
      <c r="BO476">
        <v>11.423003862057453</v>
      </c>
      <c r="BP476">
        <v>-2.9984728460069832E-2</v>
      </c>
      <c r="BQ476">
        <v>-0.37090902090390276</v>
      </c>
      <c r="BR476">
        <f t="shared" si="128"/>
        <v>11.393019133597383</v>
      </c>
      <c r="BS476" s="4">
        <f t="shared" si="129"/>
        <v>2.6318509701828315E-3</v>
      </c>
      <c r="CD476">
        <v>431</v>
      </c>
      <c r="CE476">
        <v>92100.751176582431</v>
      </c>
      <c r="CF476">
        <v>-3893.9415419694851</v>
      </c>
      <c r="CG476">
        <v>-0.49280813112296695</v>
      </c>
      <c r="CH476">
        <f t="shared" si="122"/>
        <v>88206.809634612946</v>
      </c>
      <c r="CI476" s="4">
        <f t="shared" si="123"/>
        <v>4.4145588737419611E-2</v>
      </c>
      <c r="CT476">
        <v>431</v>
      </c>
      <c r="CU476">
        <v>11.416423862222866</v>
      </c>
      <c r="CV476">
        <v>-2.8984416466625973E-2</v>
      </c>
      <c r="CW476">
        <v>-0.34556345065784655</v>
      </c>
      <c r="CX476">
        <f t="shared" si="124"/>
        <v>11.445408278689492</v>
      </c>
      <c r="CY476" s="4">
        <f t="shared" si="125"/>
        <v>2.5324056390887187E-3</v>
      </c>
      <c r="DJ476">
        <v>432</v>
      </c>
      <c r="DK476">
        <v>92354.991004462659</v>
      </c>
      <c r="DL476">
        <v>-3175.5282362672297</v>
      </c>
      <c r="DM476">
        <v>-0.40352760696648049</v>
      </c>
      <c r="DN476">
        <f t="shared" si="118"/>
        <v>95530.519240729889</v>
      </c>
      <c r="DO476" s="4">
        <f t="shared" si="119"/>
        <v>3.3240981641323775E-2</v>
      </c>
      <c r="DZ476">
        <v>432</v>
      </c>
      <c r="EA476">
        <v>11.421505232213525</v>
      </c>
      <c r="EB476">
        <v>-2.3099178178981106E-2</v>
      </c>
      <c r="EC476">
        <v>-0.27640896064930515</v>
      </c>
      <c r="ED476">
        <f t="shared" si="120"/>
        <v>11.398406054034544</v>
      </c>
      <c r="EE476" s="4">
        <f t="shared" si="121"/>
        <v>2.0265270485608812E-3</v>
      </c>
      <c r="EP476">
        <v>434</v>
      </c>
      <c r="EQ476">
        <v>11.38350441076923</v>
      </c>
      <c r="ER476">
        <v>2.8845042009900013E-2</v>
      </c>
      <c r="ES476">
        <v>0.36776465539718961</v>
      </c>
      <c r="ET476">
        <f t="shared" si="114"/>
        <v>11.41234945277913</v>
      </c>
      <c r="EU476" s="4">
        <f t="shared" si="115"/>
        <v>2.5275288080909299E-3</v>
      </c>
      <c r="FF476">
        <v>434</v>
      </c>
      <c r="FG476">
        <v>11.408498026887662</v>
      </c>
      <c r="FH476">
        <v>3.8514258914688071E-3</v>
      </c>
      <c r="FI476">
        <v>8.5221332496825924E-2</v>
      </c>
      <c r="FJ476">
        <f t="shared" si="116"/>
        <v>11.41234945277913</v>
      </c>
      <c r="FK476">
        <f t="shared" si="117"/>
        <v>3.3747879062105912E-4</v>
      </c>
    </row>
    <row r="477" spans="2:167" x14ac:dyDescent="0.2">
      <c r="B477" s="81">
        <v>45227</v>
      </c>
      <c r="C477">
        <v>5.2791073654842631</v>
      </c>
      <c r="D477">
        <v>4.6221503610693926</v>
      </c>
      <c r="E477">
        <v>6.2378496675281454</v>
      </c>
      <c r="F477">
        <v>7.7496321343125203</v>
      </c>
      <c r="G477">
        <v>0</v>
      </c>
      <c r="H477">
        <v>0</v>
      </c>
      <c r="I477">
        <v>1</v>
      </c>
      <c r="J477">
        <v>0</v>
      </c>
      <c r="K477">
        <v>0</v>
      </c>
      <c r="L477">
        <v>1</v>
      </c>
      <c r="M477">
        <v>1</v>
      </c>
      <c r="N477">
        <v>96</v>
      </c>
      <c r="O477">
        <v>11.405383842819919</v>
      </c>
      <c r="P477" s="74">
        <v>89803.914335270048</v>
      </c>
      <c r="V477" s="81">
        <v>45164</v>
      </c>
      <c r="W477" s="3">
        <v>577.95894860236081</v>
      </c>
      <c r="X477" s="3">
        <v>485.76661642707904</v>
      </c>
      <c r="Y477" s="3">
        <v>408.47655612938286</v>
      </c>
      <c r="Z477" s="3">
        <v>1855.6634751323202</v>
      </c>
      <c r="AG477">
        <v>435</v>
      </c>
      <c r="AH477">
        <v>85026.241350384444</v>
      </c>
      <c r="AI477">
        <v>5612.7319542352488</v>
      </c>
      <c r="AJ477">
        <v>0.32541918606433823</v>
      </c>
      <c r="AK477">
        <f t="shared" si="112"/>
        <v>90638.973304619692</v>
      </c>
      <c r="AL477" s="4">
        <f t="shared" si="113"/>
        <v>6.1924046021262454E-2</v>
      </c>
      <c r="AW477">
        <v>431</v>
      </c>
      <c r="AX477">
        <v>92544.373508866207</v>
      </c>
      <c r="AY477">
        <v>-4337.563874253261</v>
      </c>
      <c r="AZ477">
        <v>-0.57839735764611466</v>
      </c>
      <c r="BA477">
        <f t="shared" si="126"/>
        <v>88206.809634612946</v>
      </c>
      <c r="BB477" s="4">
        <f t="shared" si="127"/>
        <v>4.9174932096752444E-2</v>
      </c>
      <c r="BN477">
        <v>431</v>
      </c>
      <c r="BO477">
        <v>11.422746244792672</v>
      </c>
      <c r="BP477">
        <v>-3.5306799036431968E-2</v>
      </c>
      <c r="BQ477">
        <v>-0.43674266649748211</v>
      </c>
      <c r="BR477">
        <f t="shared" si="128"/>
        <v>11.38743944575624</v>
      </c>
      <c r="BS477" s="4">
        <f t="shared" si="129"/>
        <v>3.1005037791520169E-3</v>
      </c>
      <c r="CD477">
        <v>432</v>
      </c>
      <c r="CE477">
        <v>92518.641234063107</v>
      </c>
      <c r="CF477">
        <v>-3339.178465867677</v>
      </c>
      <c r="CG477">
        <v>-0.42259861415844574</v>
      </c>
      <c r="CH477">
        <f t="shared" si="122"/>
        <v>89179.46276819543</v>
      </c>
      <c r="CI477" s="4">
        <f t="shared" si="123"/>
        <v>3.7443357049001501E-2</v>
      </c>
      <c r="CT477">
        <v>432</v>
      </c>
      <c r="CU477">
        <v>11.420170364636769</v>
      </c>
      <c r="CV477">
        <v>-2.1764310602225834E-2</v>
      </c>
      <c r="CW477">
        <v>-0.25948254923656272</v>
      </c>
      <c r="CX477">
        <f t="shared" si="124"/>
        <v>11.441934675238995</v>
      </c>
      <c r="CY477" s="4">
        <f t="shared" si="125"/>
        <v>1.9021530204437413E-3</v>
      </c>
      <c r="DJ477">
        <v>433</v>
      </c>
      <c r="DK477">
        <v>92328.441522889669</v>
      </c>
      <c r="DL477">
        <v>-3613.4140985235281</v>
      </c>
      <c r="DM477">
        <v>-0.45917158836859334</v>
      </c>
      <c r="DN477">
        <f t="shared" si="118"/>
        <v>95941.855621413197</v>
      </c>
      <c r="DO477" s="4">
        <f t="shared" si="119"/>
        <v>3.7662541287319572E-2</v>
      </c>
      <c r="DZ477">
        <v>433</v>
      </c>
      <c r="EA477">
        <v>11.421199614468797</v>
      </c>
      <c r="EB477">
        <v>-2.8015041982312638E-2</v>
      </c>
      <c r="EC477">
        <v>-0.33523307958739046</v>
      </c>
      <c r="ED477">
        <f t="shared" si="120"/>
        <v>11.393184572486485</v>
      </c>
      <c r="EE477" s="4">
        <f t="shared" si="121"/>
        <v>2.4589298807610334E-3</v>
      </c>
      <c r="EP477">
        <v>435</v>
      </c>
      <c r="EQ477">
        <v>11.384356548089485</v>
      </c>
      <c r="ER477">
        <v>3.0283020370619695E-2</v>
      </c>
      <c r="ES477">
        <v>0.38609839941174801</v>
      </c>
      <c r="ET477">
        <f t="shared" si="114"/>
        <v>11.414639568460105</v>
      </c>
      <c r="EU477" s="4">
        <f t="shared" si="115"/>
        <v>2.6529983876402885E-3</v>
      </c>
      <c r="FF477">
        <v>435</v>
      </c>
      <c r="FG477">
        <v>11.410578004272214</v>
      </c>
      <c r="FH477">
        <v>4.0615641878911646E-3</v>
      </c>
      <c r="FI477">
        <v>8.9871107965541153E-2</v>
      </c>
      <c r="FJ477">
        <f t="shared" si="116"/>
        <v>11.414639568460105</v>
      </c>
      <c r="FK477">
        <f t="shared" si="117"/>
        <v>3.5582062521831263E-4</v>
      </c>
    </row>
    <row r="478" spans="2:167" x14ac:dyDescent="0.2">
      <c r="B478" s="81">
        <v>45234</v>
      </c>
      <c r="C478">
        <v>5.2014514545321271</v>
      </c>
      <c r="D478">
        <v>4.6276735956510384</v>
      </c>
      <c r="E478">
        <v>6.2465414140923992</v>
      </c>
      <c r="F478">
        <v>7.7583393038603523</v>
      </c>
      <c r="G478">
        <v>0</v>
      </c>
      <c r="H478">
        <v>0</v>
      </c>
      <c r="I478">
        <v>1</v>
      </c>
      <c r="J478">
        <v>0</v>
      </c>
      <c r="K478">
        <v>0</v>
      </c>
      <c r="L478">
        <v>1</v>
      </c>
      <c r="M478">
        <v>1</v>
      </c>
      <c r="N478">
        <v>97</v>
      </c>
      <c r="O478">
        <v>11.388733681501645</v>
      </c>
      <c r="P478" s="74">
        <v>88321.043947750353</v>
      </c>
      <c r="V478" s="81">
        <v>45171</v>
      </c>
      <c r="W478" s="3">
        <v>635.75484346259691</v>
      </c>
      <c r="X478" s="3">
        <v>485.76665564607845</v>
      </c>
      <c r="Y478" s="3">
        <v>412.56132169067621</v>
      </c>
      <c r="Z478" s="3">
        <v>1874.2201098780133</v>
      </c>
      <c r="AG478">
        <v>436</v>
      </c>
      <c r="AH478">
        <v>83952.140081252015</v>
      </c>
      <c r="AI478">
        <v>4399.3789955134416</v>
      </c>
      <c r="AJ478">
        <v>0.25507049750135369</v>
      </c>
      <c r="AK478">
        <f t="shared" si="112"/>
        <v>88351.519076765457</v>
      </c>
      <c r="AL478" s="4">
        <f t="shared" si="113"/>
        <v>4.9794039100685743E-2</v>
      </c>
      <c r="AW478">
        <v>432</v>
      </c>
      <c r="AX478">
        <v>93658.534215102816</v>
      </c>
      <c r="AY478">
        <v>-4479.0714469073864</v>
      </c>
      <c r="AZ478">
        <v>-0.59726684487047343</v>
      </c>
      <c r="BA478">
        <f t="shared" si="126"/>
        <v>89179.46276819543</v>
      </c>
      <c r="BB478" s="4">
        <f t="shared" si="127"/>
        <v>5.022536924840932E-2</v>
      </c>
      <c r="BN478">
        <v>432</v>
      </c>
      <c r="BO478">
        <v>11.436563882481902</v>
      </c>
      <c r="BP478">
        <v>-3.815782844735871E-2</v>
      </c>
      <c r="BQ478">
        <v>-0.47200970347543197</v>
      </c>
      <c r="BR478">
        <f t="shared" si="128"/>
        <v>11.398406054034544</v>
      </c>
      <c r="BS478" s="4">
        <f t="shared" si="129"/>
        <v>3.3476460012452783E-3</v>
      </c>
      <c r="CD478">
        <v>433</v>
      </c>
      <c r="CE478">
        <v>92484.002652974508</v>
      </c>
      <c r="CF478">
        <v>-3768.9752286083676</v>
      </c>
      <c r="CG478">
        <v>-0.47699268688040364</v>
      </c>
      <c r="CH478">
        <f t="shared" si="122"/>
        <v>88715.027424366141</v>
      </c>
      <c r="CI478" s="4">
        <f t="shared" si="123"/>
        <v>4.2484067671867673E-2</v>
      </c>
      <c r="CT478">
        <v>433</v>
      </c>
      <c r="CU478">
        <v>11.419758904387431</v>
      </c>
      <c r="CV478">
        <v>-2.6574331900945936E-2</v>
      </c>
      <c r="CW478">
        <v>-0.31682948805236927</v>
      </c>
      <c r="CX478">
        <f t="shared" si="124"/>
        <v>11.446333236288377</v>
      </c>
      <c r="CY478" s="4">
        <f t="shared" si="125"/>
        <v>2.3216458364760145E-3</v>
      </c>
      <c r="DJ478">
        <v>434</v>
      </c>
      <c r="DK478">
        <v>92302.370436477009</v>
      </c>
      <c r="DL478">
        <v>-1870.7333633355302</v>
      </c>
      <c r="DM478">
        <v>-0.23772188474271075</v>
      </c>
      <c r="DN478">
        <f t="shared" si="118"/>
        <v>94173.103799812539</v>
      </c>
      <c r="DO478" s="4">
        <f t="shared" si="119"/>
        <v>1.9864837069745747E-2</v>
      </c>
      <c r="DZ478">
        <v>434</v>
      </c>
      <c r="EA478">
        <v>11.420899503650809</v>
      </c>
      <c r="EB478">
        <v>-8.5500508716780388E-3</v>
      </c>
      <c r="EC478">
        <v>-0.10231146132677942</v>
      </c>
      <c r="ED478">
        <f t="shared" si="120"/>
        <v>11.41234945277913</v>
      </c>
      <c r="EE478" s="4">
        <f t="shared" si="121"/>
        <v>7.4919287277835098E-4</v>
      </c>
      <c r="EP478">
        <v>436</v>
      </c>
      <c r="EQ478">
        <v>11.380086012559664</v>
      </c>
      <c r="ER478">
        <v>8.9926588917013106E-3</v>
      </c>
      <c r="ES478">
        <v>0.11465339857282703</v>
      </c>
      <c r="ET478">
        <f t="shared" si="114"/>
        <v>11.389078671451365</v>
      </c>
      <c r="EU478" s="4">
        <f t="shared" si="115"/>
        <v>7.8958615978682429E-4</v>
      </c>
      <c r="FF478">
        <v>436</v>
      </c>
      <c r="FG478">
        <v>11.38320437753263</v>
      </c>
      <c r="FH478">
        <v>5.8742939187350629E-3</v>
      </c>
      <c r="FI478">
        <v>0.12998177021697416</v>
      </c>
      <c r="FJ478">
        <f t="shared" si="116"/>
        <v>11.389078671451365</v>
      </c>
      <c r="FK478">
        <f t="shared" si="117"/>
        <v>5.1578306623344041E-4</v>
      </c>
    </row>
    <row r="479" spans="2:167" x14ac:dyDescent="0.2">
      <c r="B479" s="81">
        <v>45241</v>
      </c>
      <c r="C479">
        <v>5.1259995866344266</v>
      </c>
      <c r="D479">
        <v>4.6332213030195897</v>
      </c>
      <c r="E479">
        <v>6.2552440593466363</v>
      </c>
      <c r="F479">
        <v>7.767057257479606</v>
      </c>
      <c r="G479">
        <v>0</v>
      </c>
      <c r="H479">
        <v>0</v>
      </c>
      <c r="I479">
        <v>1</v>
      </c>
      <c r="J479">
        <v>0</v>
      </c>
      <c r="K479">
        <v>0</v>
      </c>
      <c r="L479">
        <v>1</v>
      </c>
      <c r="M479">
        <v>1</v>
      </c>
      <c r="N479">
        <v>98</v>
      </c>
      <c r="O479">
        <v>11.383623165532903</v>
      </c>
      <c r="P479" s="74">
        <v>87870.829236882346</v>
      </c>
      <c r="V479" s="81">
        <v>45178</v>
      </c>
      <c r="W479" s="3">
        <v>336.00734826203234</v>
      </c>
      <c r="X479" s="3">
        <v>95.918077228612901</v>
      </c>
      <c r="Y479" s="3">
        <v>416.68693490758267</v>
      </c>
      <c r="Z479" s="3">
        <v>1892.9623109728523</v>
      </c>
      <c r="AG479">
        <v>437</v>
      </c>
      <c r="AH479">
        <v>83927.749768168273</v>
      </c>
      <c r="AI479">
        <v>6715.7071587904793</v>
      </c>
      <c r="AJ479">
        <v>0.38936831034857733</v>
      </c>
      <c r="AK479">
        <f t="shared" si="112"/>
        <v>90643.456926958752</v>
      </c>
      <c r="AL479" s="4">
        <f t="shared" si="113"/>
        <v>7.4089265640012517E-2</v>
      </c>
      <c r="AW479">
        <v>433</v>
      </c>
      <c r="AX479">
        <v>93634.436825061101</v>
      </c>
      <c r="AY479">
        <v>-4919.4094006949599</v>
      </c>
      <c r="AZ479">
        <v>-0.65598420704093274</v>
      </c>
      <c r="BA479">
        <f t="shared" si="126"/>
        <v>88715.027424366141</v>
      </c>
      <c r="BB479" s="4">
        <f t="shared" si="127"/>
        <v>5.545181626516426E-2</v>
      </c>
      <c r="BN479">
        <v>433</v>
      </c>
      <c r="BO479">
        <v>11.436306265217121</v>
      </c>
      <c r="BP479">
        <v>-4.3121692730636596E-2</v>
      </c>
      <c r="BQ479">
        <v>-0.53341236195413966</v>
      </c>
      <c r="BR479">
        <f t="shared" si="128"/>
        <v>11.393184572486485</v>
      </c>
      <c r="BS479" s="4">
        <f t="shared" si="129"/>
        <v>3.7848673877163021E-3</v>
      </c>
      <c r="CD479">
        <v>434</v>
      </c>
      <c r="CE479">
        <v>92450.542770561718</v>
      </c>
      <c r="CF479">
        <v>-2018.9056974202394</v>
      </c>
      <c r="CG479">
        <v>-0.2555079815491938</v>
      </c>
      <c r="CH479">
        <f t="shared" si="122"/>
        <v>90431.637073141479</v>
      </c>
      <c r="CI479" s="4">
        <f t="shared" si="123"/>
        <v>2.2325214524064628E-2</v>
      </c>
      <c r="CT479">
        <v>434</v>
      </c>
      <c r="CU479">
        <v>11.419364389339782</v>
      </c>
      <c r="CV479">
        <v>-7.0149365606511083E-3</v>
      </c>
      <c r="CW479">
        <v>-8.3634793435835186E-2</v>
      </c>
      <c r="CX479">
        <f t="shared" si="124"/>
        <v>11.426379325900433</v>
      </c>
      <c r="CY479" s="4">
        <f t="shared" si="125"/>
        <v>6.1392470533077725E-4</v>
      </c>
      <c r="DJ479">
        <v>435</v>
      </c>
      <c r="DK479">
        <v>92276.760809532236</v>
      </c>
      <c r="DL479">
        <v>-1637.7875049125432</v>
      </c>
      <c r="DM479">
        <v>-0.20812048371323172</v>
      </c>
      <c r="DN479">
        <f t="shared" si="118"/>
        <v>93914.548314444779</v>
      </c>
      <c r="DO479" s="4">
        <f t="shared" si="119"/>
        <v>1.7439124547869854E-2</v>
      </c>
      <c r="DZ479">
        <v>435</v>
      </c>
      <c r="EA479">
        <v>11.420604704808554</v>
      </c>
      <c r="EB479">
        <v>-5.9651363484487518E-3</v>
      </c>
      <c r="EC479">
        <v>-7.1379904749444181E-2</v>
      </c>
      <c r="ED479">
        <f t="shared" si="120"/>
        <v>11.414639568460105</v>
      </c>
      <c r="EE479" s="4">
        <f t="shared" si="121"/>
        <v>5.2258648314494963E-4</v>
      </c>
      <c r="EP479">
        <v>437</v>
      </c>
      <c r="EQ479">
        <v>11.385924838851277</v>
      </c>
      <c r="ER479">
        <v>2.8764195211580912E-2</v>
      </c>
      <c r="ES479">
        <v>0.36673388571019849</v>
      </c>
      <c r="ET479">
        <f t="shared" si="114"/>
        <v>11.414689034062858</v>
      </c>
      <c r="EU479" s="4">
        <f t="shared" si="115"/>
        <v>2.5199280616182325E-3</v>
      </c>
      <c r="FF479">
        <v>437</v>
      </c>
      <c r="FG479">
        <v>11.413914726305196</v>
      </c>
      <c r="FH479">
        <v>7.7430775766273996E-4</v>
      </c>
      <c r="FI479">
        <v>1.7133274981823057E-2</v>
      </c>
      <c r="FJ479">
        <f t="shared" si="116"/>
        <v>11.414689034062858</v>
      </c>
      <c r="FK479">
        <f t="shared" si="117"/>
        <v>6.7834327799216334E-5</v>
      </c>
    </row>
    <row r="480" spans="2:167" x14ac:dyDescent="0.2">
      <c r="B480" s="81">
        <v>45248</v>
      </c>
      <c r="C480">
        <v>5.0528543323100363</v>
      </c>
      <c r="D480">
        <v>4.6387934240628441</v>
      </c>
      <c r="E480">
        <v>6.2639575223441026</v>
      </c>
      <c r="F480">
        <v>7.7757859147470985</v>
      </c>
      <c r="G480">
        <v>0</v>
      </c>
      <c r="H480">
        <v>0</v>
      </c>
      <c r="I480">
        <v>1</v>
      </c>
      <c r="J480">
        <v>0</v>
      </c>
      <c r="K480">
        <v>0</v>
      </c>
      <c r="L480">
        <v>1</v>
      </c>
      <c r="M480">
        <v>1</v>
      </c>
      <c r="N480">
        <v>99</v>
      </c>
      <c r="O480">
        <v>11.378486398574774</v>
      </c>
      <c r="P480" s="74">
        <v>87420.614578526191</v>
      </c>
      <c r="V480" s="81">
        <v>45185</v>
      </c>
      <c r="W480" s="3">
        <v>278.78941235039861</v>
      </c>
      <c r="X480" s="3">
        <v>57.406633503506384</v>
      </c>
      <c r="Y480" s="3">
        <v>420.85380425665835</v>
      </c>
      <c r="Z480" s="3">
        <v>1911.891934079822</v>
      </c>
      <c r="AG480">
        <v>438</v>
      </c>
      <c r="AH480">
        <v>83903.35945508453</v>
      </c>
      <c r="AI480">
        <v>6397.7847573398758</v>
      </c>
      <c r="AJ480">
        <v>0.37093556673009614</v>
      </c>
      <c r="AK480">
        <f t="shared" si="112"/>
        <v>90301.144212424406</v>
      </c>
      <c r="AL480" s="4">
        <f t="shared" si="113"/>
        <v>7.0849431788923153E-2</v>
      </c>
      <c r="AW480">
        <v>434</v>
      </c>
      <c r="AX480">
        <v>93610.339435019414</v>
      </c>
      <c r="AY480">
        <v>-3178.7023618779349</v>
      </c>
      <c r="AZ480">
        <v>-0.42386765939445215</v>
      </c>
      <c r="BA480">
        <f t="shared" si="126"/>
        <v>90431.637073141479</v>
      </c>
      <c r="BB480" s="4">
        <f t="shared" si="127"/>
        <v>3.5150335267147573E-2</v>
      </c>
      <c r="BN480">
        <v>434</v>
      </c>
      <c r="BO480">
        <v>11.436048647952342</v>
      </c>
      <c r="BP480">
        <v>-2.3699195173211507E-2</v>
      </c>
      <c r="BQ480">
        <v>-0.29315740809899954</v>
      </c>
      <c r="BR480">
        <f t="shared" si="128"/>
        <v>11.41234945277913</v>
      </c>
      <c r="BS480" s="4">
        <f t="shared" si="129"/>
        <v>2.0766271898062399E-3</v>
      </c>
      <c r="CD480">
        <v>435</v>
      </c>
      <c r="CE480">
        <v>92418.261586824752</v>
      </c>
      <c r="CF480">
        <v>-1779.2882822050597</v>
      </c>
      <c r="CG480">
        <v>-0.22518256209849929</v>
      </c>
      <c r="CH480">
        <f t="shared" si="122"/>
        <v>90638.973304619692</v>
      </c>
      <c r="CI480" s="4">
        <f t="shared" si="123"/>
        <v>1.9630499081506839E-2</v>
      </c>
      <c r="CT480">
        <v>435</v>
      </c>
      <c r="CU480">
        <v>11.418986819493822</v>
      </c>
      <c r="CV480">
        <v>-4.3472510337174697E-3</v>
      </c>
      <c r="CW480">
        <v>-5.1829612295871547E-2</v>
      </c>
      <c r="CX480">
        <f t="shared" si="124"/>
        <v>11.42333407052754</v>
      </c>
      <c r="CY480" s="4">
        <f t="shared" si="125"/>
        <v>3.8055886371505805E-4</v>
      </c>
      <c r="DJ480">
        <v>436</v>
      </c>
      <c r="DK480">
        <v>91809.289630024083</v>
      </c>
      <c r="DL480">
        <v>-3457.770553258626</v>
      </c>
      <c r="DM480">
        <v>-0.43939331442877388</v>
      </c>
      <c r="DN480">
        <f t="shared" si="118"/>
        <v>95267.060183282709</v>
      </c>
      <c r="DO480" s="4">
        <f t="shared" si="119"/>
        <v>3.6295552173083528E-2</v>
      </c>
      <c r="DZ480">
        <v>436</v>
      </c>
      <c r="EA480">
        <v>11.415802437563332</v>
      </c>
      <c r="EB480">
        <v>-2.6723766111967251E-2</v>
      </c>
      <c r="EC480">
        <v>-0.31978143804117859</v>
      </c>
      <c r="ED480">
        <f t="shared" si="120"/>
        <v>11.389078671451365</v>
      </c>
      <c r="EE480" s="4">
        <f t="shared" si="121"/>
        <v>2.3464379238115943E-3</v>
      </c>
      <c r="EP480">
        <v>438</v>
      </c>
      <c r="EQ480">
        <v>11.385283603865869</v>
      </c>
      <c r="ER480">
        <v>2.5621806692864624E-2</v>
      </c>
      <c r="ES480">
        <v>0.32666948121693612</v>
      </c>
      <c r="ET480">
        <f t="shared" si="114"/>
        <v>11.410905410558733</v>
      </c>
      <c r="EU480" s="4">
        <f t="shared" si="115"/>
        <v>2.2453789397952825E-3</v>
      </c>
      <c r="FF480">
        <v>438</v>
      </c>
      <c r="FG480">
        <v>11.408036423686703</v>
      </c>
      <c r="FH480">
        <v>2.8689868720306322E-3</v>
      </c>
      <c r="FI480">
        <v>6.3482692135381394E-2</v>
      </c>
      <c r="FJ480">
        <f t="shared" si="116"/>
        <v>11.410905410558733</v>
      </c>
      <c r="FK480">
        <f t="shared" si="117"/>
        <v>2.514249981755087E-4</v>
      </c>
    </row>
    <row r="481" spans="2:167" x14ac:dyDescent="0.2">
      <c r="B481" s="81">
        <v>45255</v>
      </c>
      <c r="C481">
        <v>4.9821119430634537</v>
      </c>
      <c r="D481">
        <v>4.6443899265575466</v>
      </c>
      <c r="E481">
        <v>6.2726817225069471</v>
      </c>
      <c r="F481">
        <v>7.7845251956119839</v>
      </c>
      <c r="G481">
        <v>0</v>
      </c>
      <c r="H481">
        <v>0</v>
      </c>
      <c r="I481">
        <v>1</v>
      </c>
      <c r="J481">
        <v>0</v>
      </c>
      <c r="K481">
        <v>0</v>
      </c>
      <c r="L481">
        <v>1</v>
      </c>
      <c r="M481">
        <v>1</v>
      </c>
      <c r="N481">
        <v>100</v>
      </c>
      <c r="O481">
        <v>11.373323109003634</v>
      </c>
      <c r="P481" s="74">
        <v>86970.399925491482</v>
      </c>
      <c r="V481" s="81">
        <v>45192</v>
      </c>
      <c r="W481" s="3">
        <v>248.54875100681568</v>
      </c>
      <c r="X481" s="3">
        <v>54.033637388802184</v>
      </c>
      <c r="Y481" s="3">
        <v>425.06234229922484</v>
      </c>
      <c r="Z481" s="3">
        <v>1931.0108534186891</v>
      </c>
      <c r="AG481">
        <v>439</v>
      </c>
      <c r="AH481">
        <v>83878.969142000788</v>
      </c>
      <c r="AI481">
        <v>6308.1991821835109</v>
      </c>
      <c r="AJ481">
        <v>0.36574150701226271</v>
      </c>
      <c r="AK481">
        <f t="shared" si="112"/>
        <v>90187.168324184298</v>
      </c>
      <c r="AL481" s="4">
        <f t="shared" si="113"/>
        <v>6.9945639711275029E-2</v>
      </c>
      <c r="AW481">
        <v>435</v>
      </c>
      <c r="AX481">
        <v>93586.242044977698</v>
      </c>
      <c r="AY481">
        <v>-2947.2687403580057</v>
      </c>
      <c r="AZ481">
        <v>-0.39300688153890001</v>
      </c>
      <c r="BA481">
        <f t="shared" si="126"/>
        <v>90638.973304619692</v>
      </c>
      <c r="BB481" s="4">
        <f t="shared" si="127"/>
        <v>3.2516572429089827E-2</v>
      </c>
      <c r="BN481">
        <v>435</v>
      </c>
      <c r="BO481">
        <v>11.435791030687561</v>
      </c>
      <c r="BP481">
        <v>-2.1151462227456008E-2</v>
      </c>
      <c r="BQ481">
        <v>-0.26164212745561477</v>
      </c>
      <c r="BR481">
        <f t="shared" si="128"/>
        <v>11.414639568460105</v>
      </c>
      <c r="BS481" s="4">
        <f t="shared" si="129"/>
        <v>1.8530118363000972E-3</v>
      </c>
      <c r="CD481">
        <v>436</v>
      </c>
      <c r="CE481">
        <v>91455.194472564152</v>
      </c>
      <c r="CF481">
        <v>-3103.6753957986948</v>
      </c>
      <c r="CG481">
        <v>-0.39279389660335984</v>
      </c>
      <c r="CH481">
        <f t="shared" si="122"/>
        <v>88351.519076765457</v>
      </c>
      <c r="CI481" s="4">
        <f t="shared" si="123"/>
        <v>3.5128715705521972E-2</v>
      </c>
      <c r="CT481">
        <v>436</v>
      </c>
      <c r="CU481">
        <v>11.408678093840429</v>
      </c>
      <c r="CV481">
        <v>-1.9599422389063648E-2</v>
      </c>
      <c r="CW481">
        <v>-0.23367191261083561</v>
      </c>
      <c r="CX481">
        <f t="shared" si="124"/>
        <v>11.428277516229493</v>
      </c>
      <c r="CY481" s="4">
        <f t="shared" si="125"/>
        <v>1.7149935640983667E-3</v>
      </c>
      <c r="DJ481">
        <v>437</v>
      </c>
      <c r="DK481">
        <v>91784.555589278054</v>
      </c>
      <c r="DL481">
        <v>-1141.0986623193021</v>
      </c>
      <c r="DM481">
        <v>-0.14500416253883705</v>
      </c>
      <c r="DN481">
        <f t="shared" si="118"/>
        <v>92925.654251597356</v>
      </c>
      <c r="DO481" s="4">
        <f t="shared" si="119"/>
        <v>1.2279694681834184E-2</v>
      </c>
      <c r="DZ481">
        <v>437</v>
      </c>
      <c r="EA481">
        <v>11.415517717813531</v>
      </c>
      <c r="EB481">
        <v>-8.2868375067235434E-4</v>
      </c>
      <c r="EC481">
        <v>-9.9161802405048557E-3</v>
      </c>
      <c r="ED481">
        <f t="shared" si="120"/>
        <v>11.414689034062858</v>
      </c>
      <c r="EE481" s="4">
        <f t="shared" si="121"/>
        <v>7.2598013682147495E-5</v>
      </c>
      <c r="EP481">
        <v>439</v>
      </c>
      <c r="EQ481">
        <v>11.385326130795702</v>
      </c>
      <c r="ER481">
        <v>2.4316307088639633E-2</v>
      </c>
      <c r="ES481">
        <v>0.31002479711822034</v>
      </c>
      <c r="ET481">
        <f t="shared" si="114"/>
        <v>11.409642437884342</v>
      </c>
      <c r="EU481" s="4">
        <f t="shared" si="115"/>
        <v>2.1312067596351895E-3</v>
      </c>
      <c r="FF481">
        <v>439</v>
      </c>
      <c r="FG481">
        <v>11.405552404894152</v>
      </c>
      <c r="FH481">
        <v>4.0900329901898402E-3</v>
      </c>
      <c r="FI481">
        <v>9.0501043302439604E-2</v>
      </c>
      <c r="FJ481">
        <f t="shared" si="116"/>
        <v>11.409642437884342</v>
      </c>
      <c r="FK481">
        <f t="shared" si="117"/>
        <v>3.5847161841017725E-4</v>
      </c>
    </row>
    <row r="482" spans="2:167" x14ac:dyDescent="0.2">
      <c r="B482" s="81">
        <v>45262</v>
      </c>
      <c r="C482">
        <v>4.6465163718347515</v>
      </c>
      <c r="D482">
        <v>4.6500107799170847</v>
      </c>
      <c r="E482">
        <v>6.281416579628659</v>
      </c>
      <c r="F482">
        <v>7.7932750203980712</v>
      </c>
      <c r="G482">
        <v>0</v>
      </c>
      <c r="H482">
        <v>0</v>
      </c>
      <c r="I482">
        <v>1</v>
      </c>
      <c r="J482">
        <v>0</v>
      </c>
      <c r="K482">
        <v>0</v>
      </c>
      <c r="L482">
        <v>2</v>
      </c>
      <c r="M482">
        <v>0</v>
      </c>
      <c r="N482">
        <v>101</v>
      </c>
      <c r="O482">
        <v>11.337092274029947</v>
      </c>
      <c r="P482" s="74">
        <v>83875.788408236913</v>
      </c>
      <c r="V482" s="81">
        <v>45199</v>
      </c>
      <c r="W482" s="3">
        <v>223.45770389527982</v>
      </c>
      <c r="X482" s="3">
        <v>54.179267517716276</v>
      </c>
      <c r="Y482" s="3">
        <v>429.31296572221703</v>
      </c>
      <c r="Z482" s="3">
        <v>1950.3209619515242</v>
      </c>
      <c r="AG482">
        <v>440</v>
      </c>
      <c r="AH482">
        <v>82939.367957335591</v>
      </c>
      <c r="AI482">
        <v>7945.677903069809</v>
      </c>
      <c r="AJ482">
        <v>0.46068047735564471</v>
      </c>
      <c r="AK482">
        <f t="shared" si="112"/>
        <v>90885.0458604054</v>
      </c>
      <c r="AL482" s="4">
        <f t="shared" si="113"/>
        <v>8.7425580609531164E-2</v>
      </c>
      <c r="AW482">
        <v>436</v>
      </c>
      <c r="AX482">
        <v>92510.033983196685</v>
      </c>
      <c r="AY482">
        <v>-4158.5149064312282</v>
      </c>
      <c r="AZ482">
        <v>-0.55452187064931358</v>
      </c>
      <c r="BA482">
        <f t="shared" si="126"/>
        <v>88351.519076765457</v>
      </c>
      <c r="BB482" s="4">
        <f t="shared" si="127"/>
        <v>4.7067837088551293E-2</v>
      </c>
      <c r="BN482">
        <v>436</v>
      </c>
      <c r="BO482">
        <v>11.423839220899371</v>
      </c>
      <c r="BP482">
        <v>-3.4760549448005662E-2</v>
      </c>
      <c r="BQ482">
        <v>-0.42998559680174775</v>
      </c>
      <c r="BR482">
        <f t="shared" si="128"/>
        <v>11.389078671451365</v>
      </c>
      <c r="BS482" s="4">
        <f t="shared" si="129"/>
        <v>3.0520949455849142E-3</v>
      </c>
      <c r="CD482">
        <v>437</v>
      </c>
      <c r="CE482">
        <v>91425.270686178847</v>
      </c>
      <c r="CF482">
        <v>-781.81375922009465</v>
      </c>
      <c r="CG482">
        <v>-9.8944520202685515E-2</v>
      </c>
      <c r="CH482">
        <f t="shared" si="122"/>
        <v>90643.456926958752</v>
      </c>
      <c r="CI482" s="4">
        <f t="shared" si="123"/>
        <v>8.6251538249482989E-3</v>
      </c>
      <c r="CT482">
        <v>437</v>
      </c>
      <c r="CU482">
        <v>11.408334414397853</v>
      </c>
      <c r="CV482">
        <v>6.3546196650055009E-3</v>
      </c>
      <c r="CW482">
        <v>7.576223939460712E-2</v>
      </c>
      <c r="CX482">
        <f t="shared" si="124"/>
        <v>11.401979794732847</v>
      </c>
      <c r="CY482" s="4">
        <f t="shared" si="125"/>
        <v>5.5732598894281697E-4</v>
      </c>
      <c r="DJ482">
        <v>438</v>
      </c>
      <c r="DK482">
        <v>91760.237266434415</v>
      </c>
      <c r="DL482">
        <v>-1459.0930540100089</v>
      </c>
      <c r="DM482">
        <v>-0.18541303512960627</v>
      </c>
      <c r="DN482">
        <f t="shared" si="118"/>
        <v>93219.330320444424</v>
      </c>
      <c r="DO482" s="4">
        <f t="shared" si="119"/>
        <v>1.56522584853842E-2</v>
      </c>
      <c r="DZ482">
        <v>438</v>
      </c>
      <c r="EA482">
        <v>11.415237783496824</v>
      </c>
      <c r="EB482">
        <v>-4.332372938090856E-3</v>
      </c>
      <c r="EC482">
        <v>-5.1841961289018093E-2</v>
      </c>
      <c r="ED482">
        <f t="shared" si="120"/>
        <v>11.410905410558733</v>
      </c>
      <c r="EE482" s="4">
        <f t="shared" si="121"/>
        <v>3.7966951632795295E-4</v>
      </c>
      <c r="EP482">
        <v>440</v>
      </c>
      <c r="EQ482">
        <v>11.38750268426995</v>
      </c>
      <c r="ER482">
        <v>2.9848070375299685E-2</v>
      </c>
      <c r="ES482">
        <v>0.3805529321841748</v>
      </c>
      <c r="ET482">
        <f t="shared" si="114"/>
        <v>11.41735075464525</v>
      </c>
      <c r="EU482" s="4">
        <f t="shared" si="115"/>
        <v>2.6142728743930141E-3</v>
      </c>
      <c r="FF482">
        <v>440</v>
      </c>
      <c r="FG482">
        <v>11.4146256696531</v>
      </c>
      <c r="FH482">
        <v>2.725084992150073E-3</v>
      </c>
      <c r="FI482">
        <v>6.0298544160631566E-2</v>
      </c>
      <c r="FJ482">
        <f t="shared" si="116"/>
        <v>11.41735075464525</v>
      </c>
      <c r="FK482">
        <f t="shared" si="117"/>
        <v>2.3867927426520974E-4</v>
      </c>
    </row>
    <row r="483" spans="2:167" x14ac:dyDescent="0.2">
      <c r="B483" s="81">
        <v>45269</v>
      </c>
      <c r="C483">
        <v>4.6058221601631644</v>
      </c>
      <c r="D483">
        <v>4.6556559526854304</v>
      </c>
      <c r="E483">
        <v>6.2901620138764249</v>
      </c>
      <c r="F483">
        <v>7.8020353098060573</v>
      </c>
      <c r="G483">
        <v>0</v>
      </c>
      <c r="H483">
        <v>0</v>
      </c>
      <c r="I483">
        <v>1</v>
      </c>
      <c r="J483">
        <v>0</v>
      </c>
      <c r="K483">
        <v>0</v>
      </c>
      <c r="L483">
        <v>2</v>
      </c>
      <c r="M483">
        <v>0</v>
      </c>
      <c r="N483">
        <v>102</v>
      </c>
      <c r="O483">
        <v>11.33350336908628</v>
      </c>
      <c r="P483" s="74">
        <v>83575.305701025369</v>
      </c>
      <c r="V483" s="81">
        <v>45206</v>
      </c>
      <c r="W483" s="3">
        <v>201.08831630466642</v>
      </c>
      <c r="X483" s="3">
        <v>54.681589568396049</v>
      </c>
      <c r="Y483" s="3">
        <v>433.60609537943913</v>
      </c>
      <c r="Z483" s="3">
        <v>1969.8241715700929</v>
      </c>
      <c r="AG483">
        <v>441</v>
      </c>
      <c r="AH483">
        <v>82914.977644251849</v>
      </c>
      <c r="AI483">
        <v>8431.5093013530422</v>
      </c>
      <c r="AJ483">
        <v>0.48884837482214155</v>
      </c>
      <c r="AK483">
        <f t="shared" si="112"/>
        <v>91346.486945604891</v>
      </c>
      <c r="AL483" s="4">
        <f t="shared" si="113"/>
        <v>9.2302502080609264E-2</v>
      </c>
      <c r="AW483">
        <v>437</v>
      </c>
      <c r="AX483">
        <v>92485.936593154998</v>
      </c>
      <c r="AY483">
        <v>-1842.4796661962464</v>
      </c>
      <c r="AZ483">
        <v>-0.24568753367996657</v>
      </c>
      <c r="BA483">
        <f t="shared" si="126"/>
        <v>90643.456926958752</v>
      </c>
      <c r="BB483" s="4">
        <f t="shared" si="127"/>
        <v>2.0326670326363785E-2</v>
      </c>
      <c r="BN483">
        <v>437</v>
      </c>
      <c r="BO483">
        <v>11.42358160363459</v>
      </c>
      <c r="BP483">
        <v>-8.8925695717314568E-3</v>
      </c>
      <c r="BQ483">
        <v>-0.1100004716588676</v>
      </c>
      <c r="BR483">
        <f t="shared" si="128"/>
        <v>11.414689034062858</v>
      </c>
      <c r="BS483" s="4">
        <f t="shared" si="129"/>
        <v>7.790461523038357E-4</v>
      </c>
      <c r="CD483">
        <v>438</v>
      </c>
      <c r="CE483">
        <v>91396.525598469336</v>
      </c>
      <c r="CF483">
        <v>-1095.38138604493</v>
      </c>
      <c r="CG483">
        <v>-0.13862890541768624</v>
      </c>
      <c r="CH483">
        <f t="shared" si="122"/>
        <v>90301.144212424406</v>
      </c>
      <c r="CI483" s="4">
        <f t="shared" si="123"/>
        <v>1.2130315685348957E-2</v>
      </c>
      <c r="CT483">
        <v>438</v>
      </c>
      <c r="CU483">
        <v>11.408007680156967</v>
      </c>
      <c r="CV483">
        <v>2.8977304017665517E-3</v>
      </c>
      <c r="CW483">
        <v>3.4547865328377371E-2</v>
      </c>
      <c r="CX483">
        <f t="shared" si="124"/>
        <v>11.4051099497552</v>
      </c>
      <c r="CY483" s="4">
        <f t="shared" si="125"/>
        <v>2.5407299136373068E-4</v>
      </c>
      <c r="DJ483">
        <v>439</v>
      </c>
      <c r="DK483">
        <v>91736.320917797901</v>
      </c>
      <c r="DL483">
        <v>-1549.1525936136022</v>
      </c>
      <c r="DM483">
        <v>-0.19685727614931761</v>
      </c>
      <c r="DN483">
        <f t="shared" si="118"/>
        <v>93285.473511411503</v>
      </c>
      <c r="DO483" s="4">
        <f t="shared" si="119"/>
        <v>1.6606579087837251E-2</v>
      </c>
      <c r="DZ483">
        <v>439</v>
      </c>
      <c r="EA483">
        <v>11.414962476406089</v>
      </c>
      <c r="EB483">
        <v>-5.3200385217468948E-3</v>
      </c>
      <c r="EC483">
        <v>-6.3660547012378096E-2</v>
      </c>
      <c r="ED483">
        <f t="shared" si="120"/>
        <v>11.409642437884342</v>
      </c>
      <c r="EE483" s="4">
        <f t="shared" si="121"/>
        <v>4.662756568148313E-4</v>
      </c>
      <c r="EP483">
        <v>441</v>
      </c>
      <c r="EQ483">
        <v>11.389126841193972</v>
      </c>
      <c r="ER483">
        <v>3.3288262791186796E-2</v>
      </c>
      <c r="ES483">
        <v>0.42441423694131541</v>
      </c>
      <c r="ET483">
        <f t="shared" si="114"/>
        <v>11.422415103985159</v>
      </c>
      <c r="EU483" s="4">
        <f t="shared" si="115"/>
        <v>2.9142928608480419E-3</v>
      </c>
      <c r="FF483">
        <v>441</v>
      </c>
      <c r="FG483">
        <v>11.420439528169178</v>
      </c>
      <c r="FH483">
        <v>1.9755758159814008E-3</v>
      </c>
      <c r="FI483">
        <v>4.3713992747302151E-2</v>
      </c>
      <c r="FJ483">
        <f t="shared" si="116"/>
        <v>11.422415103985159</v>
      </c>
      <c r="FK483">
        <f t="shared" si="117"/>
        <v>1.7295605158773676E-4</v>
      </c>
    </row>
    <row r="484" spans="2:167" x14ac:dyDescent="0.2">
      <c r="B484" s="81">
        <v>45276</v>
      </c>
      <c r="C484">
        <v>4.6016601542161677</v>
      </c>
      <c r="D484">
        <v>4.6613254122933965</v>
      </c>
      <c r="E484">
        <v>6.2989179457933968</v>
      </c>
      <c r="F484">
        <v>7.8108059849156692</v>
      </c>
      <c r="G484">
        <v>0</v>
      </c>
      <c r="H484">
        <v>0</v>
      </c>
      <c r="I484">
        <v>1</v>
      </c>
      <c r="J484">
        <v>0</v>
      </c>
      <c r="K484">
        <v>0</v>
      </c>
      <c r="L484">
        <v>2</v>
      </c>
      <c r="M484">
        <v>0</v>
      </c>
      <c r="N484">
        <v>103</v>
      </c>
      <c r="O484">
        <v>11.334750718395014</v>
      </c>
      <c r="P484" s="74">
        <v>83679.618344445684</v>
      </c>
      <c r="V484" s="81">
        <v>45213</v>
      </c>
      <c r="W484" s="3">
        <v>180.97712295409124</v>
      </c>
      <c r="X484" s="3">
        <v>55.224458401630258</v>
      </c>
      <c r="Y484" s="3">
        <v>437.94215633323353</v>
      </c>
      <c r="Z484" s="3">
        <v>1989.5224132851317</v>
      </c>
      <c r="AG484">
        <v>442</v>
      </c>
      <c r="AH484">
        <v>82890.587331168106</v>
      </c>
      <c r="AI484">
        <v>8484.7488474183046</v>
      </c>
      <c r="AJ484">
        <v>0.49193513718461629</v>
      </c>
      <c r="AK484">
        <f t="shared" si="112"/>
        <v>91375.336178586411</v>
      </c>
      <c r="AL484" s="4">
        <f t="shared" si="113"/>
        <v>9.2856006907985358E-2</v>
      </c>
      <c r="AW484">
        <v>438</v>
      </c>
      <c r="AX484">
        <v>92461.839203113283</v>
      </c>
      <c r="AY484">
        <v>-2160.6949906888767</v>
      </c>
      <c r="AZ484">
        <v>-0.28812031580948039</v>
      </c>
      <c r="BA484">
        <f t="shared" si="126"/>
        <v>90301.144212424406</v>
      </c>
      <c r="BB484" s="4">
        <f t="shared" si="127"/>
        <v>2.3927659051651194E-2</v>
      </c>
      <c r="BN484">
        <v>438</v>
      </c>
      <c r="BO484">
        <v>11.423323986369811</v>
      </c>
      <c r="BP484">
        <v>-1.2418575811077304E-2</v>
      </c>
      <c r="BQ484">
        <v>-0.1536169254039276</v>
      </c>
      <c r="BR484">
        <f t="shared" si="128"/>
        <v>11.410905410558733</v>
      </c>
      <c r="BS484" s="4">
        <f t="shared" si="129"/>
        <v>1.0883076639638212E-3</v>
      </c>
      <c r="CD484">
        <v>439</v>
      </c>
      <c r="CE484">
        <v>91368.959209435634</v>
      </c>
      <c r="CF484">
        <v>-1181.7908852513356</v>
      </c>
      <c r="CG484">
        <v>-0.14956468946996621</v>
      </c>
      <c r="CH484">
        <f t="shared" si="122"/>
        <v>90187.168324184298</v>
      </c>
      <c r="CI484" s="4">
        <f t="shared" si="123"/>
        <v>1.3103758630089181E-2</v>
      </c>
      <c r="CT484">
        <v>439</v>
      </c>
      <c r="CU484">
        <v>11.40769789111777</v>
      </c>
      <c r="CV484">
        <v>1.9445467665715199E-3</v>
      </c>
      <c r="CW484">
        <v>2.3183640470931816E-2</v>
      </c>
      <c r="CX484">
        <f t="shared" si="124"/>
        <v>11.405753344351199</v>
      </c>
      <c r="CY484" s="4">
        <f t="shared" si="125"/>
        <v>1.7048823588093582E-4</v>
      </c>
      <c r="DJ484">
        <v>440</v>
      </c>
      <c r="DK484">
        <v>90965.829624809325</v>
      </c>
      <c r="DL484">
        <v>-80.783764403924579</v>
      </c>
      <c r="DM484">
        <v>-1.0265529608383674E-2</v>
      </c>
      <c r="DN484">
        <f t="shared" si="118"/>
        <v>91046.613389213249</v>
      </c>
      <c r="DO484" s="4">
        <f t="shared" si="119"/>
        <v>8.8727917927692451E-4</v>
      </c>
      <c r="DZ484">
        <v>440</v>
      </c>
      <c r="EA484">
        <v>11.406010729104421</v>
      </c>
      <c r="EB484">
        <v>1.1340025540828691E-2</v>
      </c>
      <c r="EC484">
        <v>0.13569680484690272</v>
      </c>
      <c r="ED484">
        <f t="shared" si="120"/>
        <v>11.41735075464525</v>
      </c>
      <c r="EE484" s="4">
        <f t="shared" si="121"/>
        <v>9.9322739438611899E-4</v>
      </c>
      <c r="EP484">
        <v>442</v>
      </c>
      <c r="EQ484">
        <v>11.389523152144763</v>
      </c>
      <c r="ER484">
        <v>3.3207724009566064E-2</v>
      </c>
      <c r="ES484">
        <v>0.42338739436439382</v>
      </c>
      <c r="ET484">
        <f t="shared" si="114"/>
        <v>11.422730876154329</v>
      </c>
      <c r="EU484" s="4">
        <f t="shared" si="115"/>
        <v>2.9071615509115496E-3</v>
      </c>
      <c r="FF484">
        <v>442</v>
      </c>
      <c r="FG484">
        <v>11.419914245584836</v>
      </c>
      <c r="FH484">
        <v>2.8166305694927729E-3</v>
      </c>
      <c r="FI484">
        <v>6.2324192921683237E-2</v>
      </c>
      <c r="FJ484">
        <f t="shared" si="116"/>
        <v>11.422730876154329</v>
      </c>
      <c r="FK484">
        <f t="shared" si="117"/>
        <v>2.4658118973744418E-4</v>
      </c>
    </row>
    <row r="485" spans="2:167" x14ac:dyDescent="0.2">
      <c r="B485" s="81">
        <v>45283</v>
      </c>
      <c r="C485">
        <v>4.6012429993069386</v>
      </c>
      <c r="D485">
        <v>4.6670191250400697</v>
      </c>
      <c r="E485">
        <v>6.307684296300871</v>
      </c>
      <c r="F485">
        <v>7.8195869671877221</v>
      </c>
      <c r="G485">
        <v>0</v>
      </c>
      <c r="H485">
        <v>0</v>
      </c>
      <c r="I485">
        <v>1</v>
      </c>
      <c r="J485">
        <v>0</v>
      </c>
      <c r="K485">
        <v>0</v>
      </c>
      <c r="L485">
        <v>2</v>
      </c>
      <c r="M485">
        <v>0</v>
      </c>
      <c r="N485">
        <v>104</v>
      </c>
      <c r="O485">
        <v>11.33650351925624</v>
      </c>
      <c r="P485" s="74">
        <v>83826.420671584434</v>
      </c>
      <c r="V485" s="81">
        <v>45220</v>
      </c>
      <c r="W485" s="3">
        <v>162.87917448667127</v>
      </c>
      <c r="X485" s="3">
        <v>55.77630827940159</v>
      </c>
      <c r="Y485" s="3">
        <v>442.32157789656588</v>
      </c>
      <c r="Z485" s="3">
        <v>2009.417637417519</v>
      </c>
      <c r="AG485">
        <v>443</v>
      </c>
      <c r="AH485">
        <v>82866.197018084364</v>
      </c>
      <c r="AI485">
        <v>8453.6520888883824</v>
      </c>
      <c r="AJ485">
        <v>0.4901321859778674</v>
      </c>
      <c r="AK485">
        <f t="shared" si="112"/>
        <v>91319.849106972746</v>
      </c>
      <c r="AL485" s="4">
        <f t="shared" si="113"/>
        <v>9.2571901635379525E-2</v>
      </c>
      <c r="AW485">
        <v>439</v>
      </c>
      <c r="AX485">
        <v>92437.741813071596</v>
      </c>
      <c r="AY485">
        <v>-2250.5734888872976</v>
      </c>
      <c r="AZ485">
        <v>-0.30010526574318419</v>
      </c>
      <c r="BA485">
        <f t="shared" si="126"/>
        <v>90187.168324184298</v>
      </c>
      <c r="BB485" s="4">
        <f t="shared" si="127"/>
        <v>2.4954475572372427E-2</v>
      </c>
      <c r="BN485">
        <v>439</v>
      </c>
      <c r="BO485">
        <v>11.42306636910503</v>
      </c>
      <c r="BP485">
        <v>-1.3423931220687635E-2</v>
      </c>
      <c r="BQ485">
        <v>-0.16605310241101937</v>
      </c>
      <c r="BR485">
        <f t="shared" si="128"/>
        <v>11.409642437884342</v>
      </c>
      <c r="BS485" s="4">
        <f t="shared" si="129"/>
        <v>1.1765426737752175E-3</v>
      </c>
      <c r="CD485">
        <v>440</v>
      </c>
      <c r="CE485">
        <v>90380.965627976926</v>
      </c>
      <c r="CF485">
        <v>504.08023242847412</v>
      </c>
      <c r="CG485">
        <v>6.3795214848927445E-2</v>
      </c>
      <c r="CH485">
        <f t="shared" si="122"/>
        <v>90885.0458604054</v>
      </c>
      <c r="CI485" s="4">
        <f t="shared" si="123"/>
        <v>5.5463495414054646E-3</v>
      </c>
      <c r="CT485">
        <v>440</v>
      </c>
      <c r="CU485">
        <v>11.395984143046304</v>
      </c>
      <c r="CV485">
        <v>2.136661159894615E-2</v>
      </c>
      <c r="CW485">
        <v>0.25474102752765554</v>
      </c>
      <c r="CX485">
        <f t="shared" si="124"/>
        <v>11.374617531447358</v>
      </c>
      <c r="CY485" s="4">
        <f t="shared" si="125"/>
        <v>1.8784465974239545E-3</v>
      </c>
      <c r="DJ485">
        <v>441</v>
      </c>
      <c r="DK485">
        <v>90942.678632524592</v>
      </c>
      <c r="DL485">
        <v>403.80831308029883</v>
      </c>
      <c r="DM485">
        <v>5.13136052104535E-2</v>
      </c>
      <c r="DN485">
        <f t="shared" si="118"/>
        <v>90538.870319444293</v>
      </c>
      <c r="DO485" s="4">
        <f t="shared" si="119"/>
        <v>4.4600546887271714E-3</v>
      </c>
      <c r="DZ485">
        <v>441</v>
      </c>
      <c r="EA485">
        <v>11.405744232222709</v>
      </c>
      <c r="EB485">
        <v>1.667087176245019E-2</v>
      </c>
      <c r="EC485">
        <v>0.19948667875854115</v>
      </c>
      <c r="ED485">
        <f t="shared" si="120"/>
        <v>11.422415103985159</v>
      </c>
      <c r="EE485" s="4">
        <f t="shared" si="121"/>
        <v>1.4594874735933822E-3</v>
      </c>
      <c r="EP485">
        <v>443</v>
      </c>
      <c r="EQ485">
        <v>11.389701090430638</v>
      </c>
      <c r="ER485">
        <v>3.242235785707237E-2</v>
      </c>
      <c r="ES485">
        <v>0.41337423812307755</v>
      </c>
      <c r="ET485">
        <f t="shared" si="114"/>
        <v>11.42212344828771</v>
      </c>
      <c r="EU485" s="4">
        <f t="shared" si="115"/>
        <v>2.8385578219199516E-3</v>
      </c>
      <c r="FF485">
        <v>443</v>
      </c>
      <c r="FG485">
        <v>11.418178781249088</v>
      </c>
      <c r="FH485">
        <v>3.9446670386222848E-3</v>
      </c>
      <c r="FI485">
        <v>8.7284499497274584E-2</v>
      </c>
      <c r="FJ485">
        <f t="shared" si="116"/>
        <v>11.42212344828771</v>
      </c>
      <c r="FK485">
        <f t="shared" si="117"/>
        <v>3.4535321356674969E-4</v>
      </c>
    </row>
    <row r="486" spans="2:167" x14ac:dyDescent="0.2">
      <c r="B486" s="81">
        <v>45290</v>
      </c>
      <c r="C486">
        <v>4.6012012742434161</v>
      </c>
      <c r="D486">
        <v>4.6727370560968202</v>
      </c>
      <c r="E486">
        <v>6.3164609867003847</v>
      </c>
      <c r="F486">
        <v>7.8283781784660977</v>
      </c>
      <c r="G486">
        <v>0</v>
      </c>
      <c r="H486">
        <v>0</v>
      </c>
      <c r="I486">
        <v>1</v>
      </c>
      <c r="J486">
        <v>0</v>
      </c>
      <c r="K486">
        <v>0</v>
      </c>
      <c r="L486">
        <v>2</v>
      </c>
      <c r="M486">
        <v>0</v>
      </c>
      <c r="N486">
        <v>105</v>
      </c>
      <c r="O486">
        <v>11.338304105098155</v>
      </c>
      <c r="P486" s="74">
        <v>83977.493306631834</v>
      </c>
      <c r="V486" s="81">
        <v>45227</v>
      </c>
      <c r="W486" s="3">
        <v>146.59123342080304</v>
      </c>
      <c r="X486" s="3">
        <v>56.334031891571115</v>
      </c>
      <c r="Y486" s="3">
        <v>446.74479367553158</v>
      </c>
      <c r="Z486" s="3">
        <v>2029.5118137913696</v>
      </c>
      <c r="AG486">
        <v>444</v>
      </c>
      <c r="AH486">
        <v>82473.489998811245</v>
      </c>
      <c r="AI486">
        <v>7856.663114570023</v>
      </c>
      <c r="AJ486">
        <v>0.45551951113500921</v>
      </c>
      <c r="AK486">
        <f t="shared" si="112"/>
        <v>90330.153113381268</v>
      </c>
      <c r="AL486" s="4">
        <f t="shared" si="113"/>
        <v>8.6977192485309288E-2</v>
      </c>
      <c r="AW486">
        <v>440</v>
      </c>
      <c r="AX486">
        <v>91496.033835757931</v>
      </c>
      <c r="AY486">
        <v>-610.98797535253107</v>
      </c>
      <c r="AZ486">
        <v>-8.1472882185116502E-2</v>
      </c>
      <c r="BA486">
        <f t="shared" si="126"/>
        <v>90885.0458604054</v>
      </c>
      <c r="BB486" s="4">
        <f t="shared" si="127"/>
        <v>6.7226458386891955E-3</v>
      </c>
      <c r="BN486">
        <v>440</v>
      </c>
      <c r="BO486">
        <v>11.412001484050528</v>
      </c>
      <c r="BP486">
        <v>5.349270594722455E-3</v>
      </c>
      <c r="BQ486">
        <v>6.6170107942805853E-2</v>
      </c>
      <c r="BR486">
        <f t="shared" si="128"/>
        <v>11.41735075464525</v>
      </c>
      <c r="BS486" s="4">
        <f t="shared" si="129"/>
        <v>4.685211753301051E-4</v>
      </c>
      <c r="CD486">
        <v>441</v>
      </c>
      <c r="CE486">
        <v>90355.756636294886</v>
      </c>
      <c r="CF486">
        <v>990.7303093100054</v>
      </c>
      <c r="CG486">
        <v>0.12538450999215561</v>
      </c>
      <c r="CH486">
        <f t="shared" si="122"/>
        <v>91346.486945604891</v>
      </c>
      <c r="CI486" s="4">
        <f t="shared" si="123"/>
        <v>1.0845850151850574E-2</v>
      </c>
      <c r="CT486">
        <v>441</v>
      </c>
      <c r="CU486">
        <v>11.395708244410489</v>
      </c>
      <c r="CV486">
        <v>2.6706859574670005E-2</v>
      </c>
      <c r="CW486">
        <v>0.31840953436078739</v>
      </c>
      <c r="CX486">
        <f t="shared" si="124"/>
        <v>11.369001384835819</v>
      </c>
      <c r="CY486" s="4">
        <f t="shared" si="125"/>
        <v>2.3490945836537676E-3</v>
      </c>
      <c r="DJ486">
        <v>442</v>
      </c>
      <c r="DK486">
        <v>90919.892237986336</v>
      </c>
      <c r="DL486">
        <v>455.44394060007471</v>
      </c>
      <c r="DM486">
        <v>5.7875159590382579E-2</v>
      </c>
      <c r="DN486">
        <f t="shared" si="118"/>
        <v>90464.448297386261</v>
      </c>
      <c r="DO486" s="4">
        <f t="shared" si="119"/>
        <v>5.0345074686453774E-3</v>
      </c>
      <c r="DZ486">
        <v>442</v>
      </c>
      <c r="EA486">
        <v>11.40548193231715</v>
      </c>
      <c r="EB486">
        <v>1.7248943837179453E-2</v>
      </c>
      <c r="EC486">
        <v>0.20640399417635533</v>
      </c>
      <c r="ED486">
        <f t="shared" si="120"/>
        <v>11.422730876154329</v>
      </c>
      <c r="EE486" s="4">
        <f t="shared" si="121"/>
        <v>1.510054296489442E-3</v>
      </c>
      <c r="EP486">
        <v>444</v>
      </c>
      <c r="EQ486">
        <v>11.387615712257757</v>
      </c>
      <c r="ER486">
        <v>2.3610892929323057E-2</v>
      </c>
      <c r="ES486">
        <v>0.30103100209707528</v>
      </c>
      <c r="ET486">
        <f t="shared" si="114"/>
        <v>11.41122660518708</v>
      </c>
      <c r="EU486" s="4">
        <f t="shared" si="115"/>
        <v>2.0690933364333071E-3</v>
      </c>
      <c r="FF486">
        <v>444</v>
      </c>
      <c r="FG486">
        <v>11.403491325352707</v>
      </c>
      <c r="FH486">
        <v>7.7352798343728324E-3</v>
      </c>
      <c r="FI486">
        <v>0.17116020749127758</v>
      </c>
      <c r="FJ486">
        <f t="shared" si="116"/>
        <v>11.41122660518708</v>
      </c>
      <c r="FK486">
        <f t="shared" si="117"/>
        <v>6.7786576342780615E-4</v>
      </c>
    </row>
    <row r="487" spans="2:167" x14ac:dyDescent="0.2">
      <c r="B487" s="81">
        <v>45297</v>
      </c>
      <c r="C487">
        <v>4.6011971016413087</v>
      </c>
      <c r="D487">
        <v>4.6784791695137304</v>
      </c>
      <c r="E487">
        <v>6.325247938675723</v>
      </c>
      <c r="F487">
        <v>7.8371795409796317</v>
      </c>
      <c r="G487">
        <v>0</v>
      </c>
      <c r="H487">
        <v>0</v>
      </c>
      <c r="I487">
        <v>1</v>
      </c>
      <c r="J487">
        <v>0</v>
      </c>
      <c r="K487">
        <v>0</v>
      </c>
      <c r="L487">
        <v>1</v>
      </c>
      <c r="M487">
        <v>0</v>
      </c>
      <c r="N487">
        <v>106</v>
      </c>
      <c r="O487">
        <v>11.344475307566427</v>
      </c>
      <c r="P487" s="74">
        <v>84497.337803625691</v>
      </c>
      <c r="V487" s="81">
        <v>45234</v>
      </c>
      <c r="W487" s="3">
        <v>131.93210771700262</v>
      </c>
      <c r="X487" s="3">
        <v>56.897368263424376</v>
      </c>
      <c r="Y487" s="3">
        <v>451.2122416122869</v>
      </c>
      <c r="Z487" s="3">
        <v>2049.8069319290562</v>
      </c>
      <c r="AG487">
        <v>445</v>
      </c>
      <c r="AH487">
        <v>82449.099685727488</v>
      </c>
      <c r="AI487">
        <v>1497.8862873445323</v>
      </c>
      <c r="AJ487">
        <v>8.6845575455777563E-2</v>
      </c>
      <c r="AK487">
        <f t="shared" si="112"/>
        <v>83946.98597307202</v>
      </c>
      <c r="AL487" s="4">
        <f t="shared" si="113"/>
        <v>1.7843240826121081E-2</v>
      </c>
      <c r="AW487">
        <v>441</v>
      </c>
      <c r="AX487">
        <v>91471.936445716245</v>
      </c>
      <c r="AY487">
        <v>-125.4495001113537</v>
      </c>
      <c r="AZ487">
        <v>-1.6728205390387378E-2</v>
      </c>
      <c r="BA487">
        <f t="shared" si="126"/>
        <v>91346.486945604891</v>
      </c>
      <c r="BB487" s="4">
        <f t="shared" si="127"/>
        <v>1.3733368879971981E-3</v>
      </c>
      <c r="BN487">
        <v>441</v>
      </c>
      <c r="BO487">
        <v>11.411743866785747</v>
      </c>
      <c r="BP487">
        <v>1.0671237199412431E-2</v>
      </c>
      <c r="BQ487">
        <v>0.13200246741397878</v>
      </c>
      <c r="BR487">
        <f t="shared" si="128"/>
        <v>11.422415103985159</v>
      </c>
      <c r="BS487" s="4">
        <f t="shared" si="129"/>
        <v>9.3423650797713959E-4</v>
      </c>
      <c r="CD487">
        <v>442</v>
      </c>
      <c r="CE487">
        <v>90331.726343288654</v>
      </c>
      <c r="CF487">
        <v>1043.6098352977569</v>
      </c>
      <c r="CG487">
        <v>0.1320768190820121</v>
      </c>
      <c r="CH487">
        <f t="shared" si="122"/>
        <v>91375.336178586411</v>
      </c>
      <c r="CI487" s="4">
        <f t="shared" si="123"/>
        <v>1.1421132648509198E-2</v>
      </c>
      <c r="CT487">
        <v>442</v>
      </c>
      <c r="CU487">
        <v>11.395449290976366</v>
      </c>
      <c r="CV487">
        <v>2.7281585177963308E-2</v>
      </c>
      <c r="CW487">
        <v>0.32526163583000722</v>
      </c>
      <c r="CX487">
        <f t="shared" si="124"/>
        <v>11.368167705798403</v>
      </c>
      <c r="CY487" s="4">
        <f t="shared" si="125"/>
        <v>2.3998225469569886E-3</v>
      </c>
      <c r="DJ487">
        <v>443</v>
      </c>
      <c r="DK487">
        <v>90897.459135147874</v>
      </c>
      <c r="DL487">
        <v>422.38997182487219</v>
      </c>
      <c r="DM487">
        <v>5.3674854026014171E-2</v>
      </c>
      <c r="DN487">
        <f t="shared" si="118"/>
        <v>90475.069163323002</v>
      </c>
      <c r="DO487" s="4">
        <f t="shared" si="119"/>
        <v>4.6685786010551254E-3</v>
      </c>
      <c r="DZ487">
        <v>443</v>
      </c>
      <c r="EA487">
        <v>11.405223699241001</v>
      </c>
      <c r="EB487">
        <v>1.6899749046709545E-2</v>
      </c>
      <c r="EC487">
        <v>0.20222546590361498</v>
      </c>
      <c r="ED487">
        <f t="shared" si="120"/>
        <v>11.42212344828771</v>
      </c>
      <c r="EE487" s="4">
        <f t="shared" si="121"/>
        <v>1.4795628083710639E-3</v>
      </c>
      <c r="EP487">
        <v>445</v>
      </c>
      <c r="EQ487">
        <v>11.379781700125342</v>
      </c>
      <c r="ER487">
        <v>-4.1840940907743374E-2</v>
      </c>
      <c r="ES487">
        <v>-0.53345802752338423</v>
      </c>
      <c r="ET487">
        <f t="shared" si="114"/>
        <v>11.337940759217599</v>
      </c>
      <c r="EU487" s="4">
        <f t="shared" si="115"/>
        <v>3.6903474622344656E-3</v>
      </c>
      <c r="FF487">
        <v>445</v>
      </c>
      <c r="FG487">
        <v>11.349742940611462</v>
      </c>
      <c r="FH487">
        <v>-1.1802181393862909E-2</v>
      </c>
      <c r="FI487">
        <v>-0.26114941663090535</v>
      </c>
      <c r="FJ487">
        <f t="shared" si="116"/>
        <v>11.337940759217599</v>
      </c>
      <c r="FK487">
        <f t="shared" si="117"/>
        <v>1.0409457629479929E-3</v>
      </c>
    </row>
    <row r="488" spans="2:167" x14ac:dyDescent="0.2">
      <c r="B488" s="81">
        <v>45304</v>
      </c>
      <c r="C488">
        <v>4.60119668438014</v>
      </c>
      <c r="D488">
        <v>4.6842454282264585</v>
      </c>
      <c r="E488">
        <v>6.3340450742948482</v>
      </c>
      <c r="F488">
        <v>7.8459909773439289</v>
      </c>
      <c r="G488">
        <v>0</v>
      </c>
      <c r="H488">
        <v>0</v>
      </c>
      <c r="I488">
        <v>1</v>
      </c>
      <c r="J488">
        <v>0</v>
      </c>
      <c r="K488">
        <v>0</v>
      </c>
      <c r="L488">
        <v>1</v>
      </c>
      <c r="M488">
        <v>0</v>
      </c>
      <c r="N488">
        <v>107</v>
      </c>
      <c r="O488">
        <v>11.346267161376737</v>
      </c>
      <c r="P488" s="74">
        <v>84648.880410882266</v>
      </c>
      <c r="V488" s="81">
        <v>45241</v>
      </c>
      <c r="W488" s="3">
        <v>118.73889670913036</v>
      </c>
      <c r="X488" s="3">
        <v>57.466341551352372</v>
      </c>
      <c r="Y488" s="3">
        <v>455.72436402840975</v>
      </c>
      <c r="Z488" s="3">
        <v>2070.3050012481876</v>
      </c>
      <c r="AG488">
        <v>446</v>
      </c>
      <c r="AH488">
        <v>82424.709372643745</v>
      </c>
      <c r="AI488">
        <v>848.91277794793132</v>
      </c>
      <c r="AJ488">
        <v>4.9218902219440176E-2</v>
      </c>
      <c r="AK488">
        <f t="shared" si="112"/>
        <v>83273.622150591676</v>
      </c>
      <c r="AL488" s="4">
        <f t="shared" si="113"/>
        <v>1.0194257869710063E-2</v>
      </c>
      <c r="AW488">
        <v>442</v>
      </c>
      <c r="AX488">
        <v>91447.839055674529</v>
      </c>
      <c r="AY488">
        <v>-72.502877088118112</v>
      </c>
      <c r="AZ488">
        <v>-9.6679780967439937E-3</v>
      </c>
      <c r="BA488">
        <f t="shared" si="126"/>
        <v>91375.336178586411</v>
      </c>
      <c r="BB488" s="4">
        <f t="shared" si="127"/>
        <v>7.9346221989724385E-4</v>
      </c>
      <c r="BN488">
        <v>442</v>
      </c>
      <c r="BO488">
        <v>11.411486249520967</v>
      </c>
      <c r="BP488">
        <v>1.1244626633361676E-2</v>
      </c>
      <c r="BQ488">
        <v>0.13909525512509557</v>
      </c>
      <c r="BR488">
        <f t="shared" si="128"/>
        <v>11.422730876154329</v>
      </c>
      <c r="BS488" s="4">
        <f t="shared" si="129"/>
        <v>9.8440791044421294E-4</v>
      </c>
      <c r="CD488">
        <v>443</v>
      </c>
      <c r="CE488">
        <v>90308.874748958246</v>
      </c>
      <c r="CF488">
        <v>1010.9743580145005</v>
      </c>
      <c r="CG488">
        <v>0.12794654943237244</v>
      </c>
      <c r="CH488">
        <f t="shared" si="122"/>
        <v>91319.849106972746</v>
      </c>
      <c r="CI488" s="4">
        <f t="shared" si="123"/>
        <v>1.107069676418582E-2</v>
      </c>
      <c r="CT488">
        <v>443</v>
      </c>
      <c r="CU488">
        <v>11.395207282743934</v>
      </c>
      <c r="CV488">
        <v>2.6916165543775961E-2</v>
      </c>
      <c r="CW488">
        <v>0.32090496127444706</v>
      </c>
      <c r="CX488">
        <f t="shared" si="124"/>
        <v>11.368291117200158</v>
      </c>
      <c r="CY488" s="4">
        <f t="shared" si="125"/>
        <v>2.3676527339321876E-3</v>
      </c>
      <c r="DJ488">
        <v>444</v>
      </c>
      <c r="DK488">
        <v>90600.00962801803</v>
      </c>
      <c r="DL488">
        <v>-269.85651463676186</v>
      </c>
      <c r="DM488">
        <v>-3.4291791939375385E-2</v>
      </c>
      <c r="DN488">
        <f t="shared" si="118"/>
        <v>90869.866142654791</v>
      </c>
      <c r="DO488" s="4">
        <f t="shared" si="119"/>
        <v>2.9697030059791163E-3</v>
      </c>
      <c r="DZ488">
        <v>444</v>
      </c>
      <c r="EA488">
        <v>11.402811208991658</v>
      </c>
      <c r="EB488">
        <v>8.4153961954225309E-3</v>
      </c>
      <c r="EC488">
        <v>0.1007001590188808</v>
      </c>
      <c r="ED488">
        <f t="shared" si="120"/>
        <v>11.41122660518708</v>
      </c>
      <c r="EE488" s="4">
        <f t="shared" si="121"/>
        <v>7.3746639923855638E-4</v>
      </c>
      <c r="EP488">
        <v>446</v>
      </c>
      <c r="EQ488">
        <v>11.380817462305162</v>
      </c>
      <c r="ER488">
        <v>-5.0930345155107304E-2</v>
      </c>
      <c r="ES488">
        <v>-0.64934489708142706</v>
      </c>
      <c r="ET488">
        <f t="shared" si="114"/>
        <v>11.329887117150054</v>
      </c>
      <c r="EU488" s="4">
        <f t="shared" si="115"/>
        <v>4.4952208815932527E-3</v>
      </c>
      <c r="FF488">
        <v>446</v>
      </c>
      <c r="FG488">
        <v>11.348793017686166</v>
      </c>
      <c r="FH488">
        <v>-1.8905900536111631E-2</v>
      </c>
      <c r="FI488">
        <v>-0.41833494428875939</v>
      </c>
      <c r="FJ488">
        <f t="shared" si="116"/>
        <v>11.329887117150054</v>
      </c>
      <c r="FK488">
        <f t="shared" si="117"/>
        <v>1.668675101581E-3</v>
      </c>
    </row>
    <row r="489" spans="2:167" x14ac:dyDescent="0.2">
      <c r="B489" s="81">
        <v>45311</v>
      </c>
      <c r="C489">
        <v>4.6011966426540134</v>
      </c>
      <c r="D489">
        <v>4.6900357940633048</v>
      </c>
      <c r="E489">
        <v>6.3428523160117454</v>
      </c>
      <c r="F489">
        <v>7.8548124105630883</v>
      </c>
      <c r="G489">
        <v>0</v>
      </c>
      <c r="H489">
        <v>0</v>
      </c>
      <c r="I489">
        <v>1</v>
      </c>
      <c r="J489">
        <v>0</v>
      </c>
      <c r="K489">
        <v>0</v>
      </c>
      <c r="L489">
        <v>1</v>
      </c>
      <c r="M489">
        <v>0</v>
      </c>
      <c r="N489">
        <v>108</v>
      </c>
      <c r="O489">
        <v>11.348055860574259</v>
      </c>
      <c r="P489" s="74">
        <v>84800.427290830237</v>
      </c>
      <c r="V489" s="81">
        <v>45248</v>
      </c>
      <c r="W489" s="3">
        <v>106.86500701460011</v>
      </c>
      <c r="X489" s="3">
        <v>58.041004927395278</v>
      </c>
      <c r="Y489" s="3">
        <v>460.28160766869382</v>
      </c>
      <c r="Z489" s="3">
        <v>2091.0080512605582</v>
      </c>
      <c r="AG489">
        <v>447</v>
      </c>
      <c r="AH489">
        <v>82400.319059560003</v>
      </c>
      <c r="AI489">
        <v>1356.758160379788</v>
      </c>
      <c r="AJ489">
        <v>7.8663142982230164E-2</v>
      </c>
      <c r="AK489">
        <f t="shared" si="112"/>
        <v>83757.077219939791</v>
      </c>
      <c r="AL489" s="4">
        <f t="shared" si="113"/>
        <v>1.6198728578088309E-2</v>
      </c>
      <c r="AW489">
        <v>443</v>
      </c>
      <c r="AX489">
        <v>91423.741665632842</v>
      </c>
      <c r="AY489">
        <v>-103.89255866009626</v>
      </c>
      <c r="AZ489">
        <v>-1.3853670666334273E-2</v>
      </c>
      <c r="BA489">
        <f t="shared" si="126"/>
        <v>91319.849106972746</v>
      </c>
      <c r="BB489" s="4">
        <f t="shared" si="127"/>
        <v>1.1376777302642687E-3</v>
      </c>
      <c r="BN489">
        <v>443</v>
      </c>
      <c r="BO489">
        <v>11.411228632256186</v>
      </c>
      <c r="BP489">
        <v>1.0894816031523646E-2</v>
      </c>
      <c r="BQ489">
        <v>0.13476812213130068</v>
      </c>
      <c r="BR489">
        <f t="shared" si="128"/>
        <v>11.42212344828771</v>
      </c>
      <c r="BS489" s="4">
        <f t="shared" si="129"/>
        <v>9.5383455456847543E-4</v>
      </c>
      <c r="CD489">
        <v>444</v>
      </c>
      <c r="CE489">
        <v>90008.773423968159</v>
      </c>
      <c r="CF489">
        <v>321.37968941310828</v>
      </c>
      <c r="CG489">
        <v>4.0673061578743799E-2</v>
      </c>
      <c r="CH489">
        <f t="shared" si="122"/>
        <v>90330.153113381268</v>
      </c>
      <c r="CI489" s="4">
        <f t="shared" si="123"/>
        <v>3.5578339938128582E-3</v>
      </c>
      <c r="CT489">
        <v>444</v>
      </c>
      <c r="CU489">
        <v>11.393100499261141</v>
      </c>
      <c r="CV489">
        <v>1.8126105925938774E-2</v>
      </c>
      <c r="CW489">
        <v>0.21610646251820823</v>
      </c>
      <c r="CX489">
        <f t="shared" si="124"/>
        <v>11.374974393335203</v>
      </c>
      <c r="CY489" s="4">
        <f t="shared" si="125"/>
        <v>1.5935074048658235E-3</v>
      </c>
      <c r="DJ489">
        <v>445</v>
      </c>
      <c r="DK489">
        <v>90578.251230787151</v>
      </c>
      <c r="DL489">
        <v>-6631.2652577151312</v>
      </c>
      <c r="DM489">
        <v>-0.84266251203334097</v>
      </c>
      <c r="DN489">
        <f t="shared" si="118"/>
        <v>97209.516488502282</v>
      </c>
      <c r="DO489" s="4">
        <f t="shared" si="119"/>
        <v>6.8216214803408282E-2</v>
      </c>
      <c r="DZ489">
        <v>445</v>
      </c>
      <c r="EA489">
        <v>11.40256074262107</v>
      </c>
      <c r="EB489">
        <v>-6.4619983403471082E-2</v>
      </c>
      <c r="EC489">
        <v>-0.7732544556923564</v>
      </c>
      <c r="ED489">
        <f t="shared" si="120"/>
        <v>11.337940759217599</v>
      </c>
      <c r="EE489" s="4">
        <f t="shared" si="121"/>
        <v>5.6994462024275326E-3</v>
      </c>
      <c r="EP489">
        <v>447</v>
      </c>
      <c r="EQ489">
        <v>11.382871355242157</v>
      </c>
      <c r="ER489">
        <v>-4.7195405006432267E-2</v>
      </c>
      <c r="ES489">
        <v>-0.6017256571359566</v>
      </c>
      <c r="ET489">
        <f t="shared" si="114"/>
        <v>11.335675950235725</v>
      </c>
      <c r="EU489" s="4">
        <f t="shared" si="115"/>
        <v>4.1634398525172058E-3</v>
      </c>
      <c r="FF489">
        <v>447</v>
      </c>
      <c r="FG489">
        <v>11.356327679711931</v>
      </c>
      <c r="FH489">
        <v>-2.0651729476206526E-2</v>
      </c>
      <c r="FI489">
        <v>-0.45696527829465866</v>
      </c>
      <c r="FJ489">
        <f t="shared" si="116"/>
        <v>11.335675950235725</v>
      </c>
      <c r="FK489">
        <f t="shared" si="117"/>
        <v>1.82183484839094E-3</v>
      </c>
    </row>
    <row r="490" spans="2:167" x14ac:dyDescent="0.2">
      <c r="B490" s="81">
        <v>45318</v>
      </c>
      <c r="C490">
        <v>4.6011966384814009</v>
      </c>
      <c r="D490">
        <v>4.6958502277524925</v>
      </c>
      <c r="E490">
        <v>6.3516695866681792</v>
      </c>
      <c r="F490">
        <v>7.8636437640313526</v>
      </c>
      <c r="G490">
        <v>0</v>
      </c>
      <c r="H490">
        <v>0</v>
      </c>
      <c r="I490">
        <v>1</v>
      </c>
      <c r="J490">
        <v>0</v>
      </c>
      <c r="K490">
        <v>0</v>
      </c>
      <c r="L490">
        <v>1</v>
      </c>
      <c r="M490">
        <v>0</v>
      </c>
      <c r="N490">
        <v>109</v>
      </c>
      <c r="O490">
        <v>11.349841371068283</v>
      </c>
      <c r="P490" s="74">
        <v>84951.974598047615</v>
      </c>
      <c r="V490" s="81">
        <v>45255</v>
      </c>
      <c r="W490" s="3">
        <v>96.178506310778374</v>
      </c>
      <c r="X490" s="3">
        <v>58.621414972722171</v>
      </c>
      <c r="Y490" s="3">
        <v>464.88442374538079</v>
      </c>
      <c r="Z490" s="3">
        <v>2111.9181317730859</v>
      </c>
      <c r="AG490">
        <v>448</v>
      </c>
      <c r="AH490">
        <v>82375.92874647626</v>
      </c>
      <c r="AI490">
        <v>1994.2821907565522</v>
      </c>
      <c r="AJ490">
        <v>0.1156259897301701</v>
      </c>
      <c r="AK490">
        <f t="shared" si="112"/>
        <v>84370.210937232812</v>
      </c>
      <c r="AL490" s="4">
        <f t="shared" si="113"/>
        <v>2.3637278710138553E-2</v>
      </c>
      <c r="AW490">
        <v>444</v>
      </c>
      <c r="AX490">
        <v>91032.283592956461</v>
      </c>
      <c r="AY490">
        <v>-702.13047957519302</v>
      </c>
      <c r="AZ490">
        <v>-9.3626382430853639E-2</v>
      </c>
      <c r="BA490">
        <f t="shared" si="126"/>
        <v>90330.153113381268</v>
      </c>
      <c r="BB490" s="4">
        <f t="shared" si="127"/>
        <v>7.772935784730573E-3</v>
      </c>
      <c r="BN490">
        <v>444</v>
      </c>
      <c r="BO490">
        <v>11.407818296252705</v>
      </c>
      <c r="BP490">
        <v>3.4083089343752704E-3</v>
      </c>
      <c r="BQ490">
        <v>4.2160546208401831E-2</v>
      </c>
      <c r="BR490">
        <f t="shared" si="128"/>
        <v>11.41122660518708</v>
      </c>
      <c r="BS490" s="4">
        <f t="shared" si="129"/>
        <v>2.9868033054623519E-4</v>
      </c>
      <c r="CD490">
        <v>445</v>
      </c>
      <c r="CE490">
        <v>89988.279226989413</v>
      </c>
      <c r="CF490">
        <v>-6041.2932539173926</v>
      </c>
      <c r="CG490">
        <v>-0.76457193975310811</v>
      </c>
      <c r="CH490">
        <f t="shared" si="122"/>
        <v>83946.98597307202</v>
      </c>
      <c r="CI490" s="4">
        <f t="shared" si="123"/>
        <v>7.1965576654000177E-2</v>
      </c>
      <c r="CT490">
        <v>445</v>
      </c>
      <c r="CU490">
        <v>11.392892381432089</v>
      </c>
      <c r="CV490">
        <v>-5.495162221449057E-2</v>
      </c>
      <c r="CW490">
        <v>-0.65515454532441186</v>
      </c>
      <c r="CX490">
        <f t="shared" si="124"/>
        <v>11.44784400364658</v>
      </c>
      <c r="CY490" s="4">
        <f t="shared" si="125"/>
        <v>4.8001721718942325E-3</v>
      </c>
      <c r="DJ490">
        <v>446</v>
      </c>
      <c r="DK490">
        <v>90556.815192062539</v>
      </c>
      <c r="DL490">
        <v>-7283.1930414708622</v>
      </c>
      <c r="DM490">
        <v>-0.92550569241807779</v>
      </c>
      <c r="DN490">
        <f t="shared" si="118"/>
        <v>97840.008233533401</v>
      </c>
      <c r="DO490" s="4">
        <f t="shared" si="119"/>
        <v>7.4439824494767798E-2</v>
      </c>
      <c r="DZ490">
        <v>446</v>
      </c>
      <c r="EA490">
        <v>11.40231398700014</v>
      </c>
      <c r="EB490">
        <v>-7.2426869850085396E-2</v>
      </c>
      <c r="EC490">
        <v>-0.86667307655824355</v>
      </c>
      <c r="ED490">
        <f t="shared" si="120"/>
        <v>11.329887117150054</v>
      </c>
      <c r="EE490" s="4">
        <f t="shared" si="121"/>
        <v>6.3925499964119512E-3</v>
      </c>
      <c r="EP490">
        <v>448</v>
      </c>
      <c r="EQ490">
        <v>11.38517073827914</v>
      </c>
      <c r="ER490">
        <v>-4.2201070977602839E-2</v>
      </c>
      <c r="ES490">
        <v>-0.53804956568077633</v>
      </c>
      <c r="ET490">
        <f t="shared" si="114"/>
        <v>11.342969667301537</v>
      </c>
      <c r="EU490" s="4">
        <f t="shared" si="115"/>
        <v>3.720460533298981E-3</v>
      </c>
      <c r="FF490">
        <v>448</v>
      </c>
      <c r="FG490">
        <v>11.364984425730862</v>
      </c>
      <c r="FH490">
        <v>-2.2014758429325099E-2</v>
      </c>
      <c r="FI490">
        <v>-0.48712531431503736</v>
      </c>
      <c r="FJ490">
        <f t="shared" si="116"/>
        <v>11.342969667301537</v>
      </c>
      <c r="FK490">
        <f t="shared" si="117"/>
        <v>1.9408284668861635E-3</v>
      </c>
    </row>
    <row r="491" spans="2:167" x14ac:dyDescent="0.2">
      <c r="B491" s="81">
        <v>45325</v>
      </c>
      <c r="C491">
        <v>4.60119663806414</v>
      </c>
      <c r="D491">
        <v>4.7016886889296234</v>
      </c>
      <c r="E491">
        <v>6.360496809495384</v>
      </c>
      <c r="F491">
        <v>7.8724849615346795</v>
      </c>
      <c r="G491">
        <v>0</v>
      </c>
      <c r="H491">
        <v>0</v>
      </c>
      <c r="I491">
        <v>1</v>
      </c>
      <c r="J491">
        <v>0</v>
      </c>
      <c r="K491">
        <v>0</v>
      </c>
      <c r="L491">
        <v>1</v>
      </c>
      <c r="M491">
        <v>0</v>
      </c>
      <c r="N491">
        <v>110</v>
      </c>
      <c r="O491">
        <v>11.347464469757197</v>
      </c>
      <c r="P491" s="74">
        <v>84750.291923106706</v>
      </c>
      <c r="V491" s="81">
        <v>45262</v>
      </c>
      <c r="W491" s="3">
        <v>54.617850631077836</v>
      </c>
      <c r="X491" s="3">
        <v>59.207629122054684</v>
      </c>
      <c r="Y491" s="3">
        <v>469.53326798283456</v>
      </c>
      <c r="Z491" s="3">
        <v>2133.0373130907624</v>
      </c>
      <c r="AG491">
        <v>449</v>
      </c>
      <c r="AH491">
        <v>91196.372939259672</v>
      </c>
      <c r="AI491">
        <v>201.99744864102104</v>
      </c>
      <c r="AJ491">
        <v>1.1711559693178053E-2</v>
      </c>
      <c r="AK491">
        <f t="shared" si="112"/>
        <v>91398.370387900693</v>
      </c>
      <c r="AL491" s="4">
        <f t="shared" si="113"/>
        <v>2.2100771357709179E-3</v>
      </c>
      <c r="AW491">
        <v>445</v>
      </c>
      <c r="AX491">
        <v>91008.186202914774</v>
      </c>
      <c r="AY491">
        <v>-7061.2002298427542</v>
      </c>
      <c r="AZ491">
        <v>-0.9415837260619716</v>
      </c>
      <c r="BA491">
        <f t="shared" si="126"/>
        <v>83946.98597307202</v>
      </c>
      <c r="BB491" s="4">
        <f t="shared" si="127"/>
        <v>8.4114994100059778E-2</v>
      </c>
      <c r="BN491">
        <v>445</v>
      </c>
      <c r="BO491">
        <v>11.407560678987926</v>
      </c>
      <c r="BP491">
        <v>-6.9619919770326888E-2</v>
      </c>
      <c r="BQ491">
        <v>-0.86119360099618092</v>
      </c>
      <c r="BR491">
        <f t="shared" si="128"/>
        <v>11.337940759217599</v>
      </c>
      <c r="BS491" s="4">
        <f t="shared" si="129"/>
        <v>6.1404377786792369E-3</v>
      </c>
      <c r="CD491">
        <v>446</v>
      </c>
      <c r="CE491">
        <v>89968.963728686474</v>
      </c>
      <c r="CF491">
        <v>-6695.341578094798</v>
      </c>
      <c r="CG491">
        <v>-0.84734676542215293</v>
      </c>
      <c r="CH491">
        <f t="shared" si="122"/>
        <v>83273.622150591676</v>
      </c>
      <c r="CI491" s="4">
        <f t="shared" si="123"/>
        <v>8.0401709511169928E-2</v>
      </c>
      <c r="CT491">
        <v>446</v>
      </c>
      <c r="CU491">
        <v>11.392701208804729</v>
      </c>
      <c r="CV491">
        <v>-6.2814091654674442E-2</v>
      </c>
      <c r="CW491">
        <v>-0.74889395434685224</v>
      </c>
      <c r="CX491">
        <f t="shared" si="124"/>
        <v>11.455515300459403</v>
      </c>
      <c r="CY491" s="4">
        <f t="shared" si="125"/>
        <v>5.4833056398742178E-3</v>
      </c>
      <c r="DJ491">
        <v>447</v>
      </c>
      <c r="DK491">
        <v>90535.69209940797</v>
      </c>
      <c r="DL491">
        <v>-6778.6148794681794</v>
      </c>
      <c r="DM491">
        <v>-0.86138684254766107</v>
      </c>
      <c r="DN491">
        <f t="shared" si="118"/>
        <v>97314.30697887615</v>
      </c>
      <c r="DO491" s="4">
        <f t="shared" si="119"/>
        <v>6.9656919829266237E-2</v>
      </c>
      <c r="DZ491">
        <v>447</v>
      </c>
      <c r="EA491">
        <v>11.402070833779952</v>
      </c>
      <c r="EB491">
        <v>-6.6394883544226957E-2</v>
      </c>
      <c r="EC491">
        <v>-0.7944932330792096</v>
      </c>
      <c r="ED491">
        <f t="shared" si="120"/>
        <v>11.335675950235725</v>
      </c>
      <c r="EE491" s="4">
        <f t="shared" si="121"/>
        <v>5.8571613934364697E-3</v>
      </c>
      <c r="EP491">
        <v>449</v>
      </c>
      <c r="EQ491">
        <v>11.38765211751433</v>
      </c>
      <c r="ER491">
        <v>3.5330810314924577E-2</v>
      </c>
      <c r="ES491">
        <v>0.45045603594240524</v>
      </c>
      <c r="ET491">
        <f t="shared" si="114"/>
        <v>11.422982927829255</v>
      </c>
      <c r="EU491" s="4">
        <f t="shared" si="115"/>
        <v>3.0929583400540546E-3</v>
      </c>
      <c r="FF491">
        <v>449</v>
      </c>
      <c r="FG491">
        <v>11.37396804052991</v>
      </c>
      <c r="FH491">
        <v>4.9014887299344778E-2</v>
      </c>
      <c r="FI491">
        <v>1.0845629970667559</v>
      </c>
      <c r="FJ491">
        <f t="shared" si="116"/>
        <v>11.422982927829255</v>
      </c>
      <c r="FK491">
        <f t="shared" si="117"/>
        <v>4.2909008626750376E-3</v>
      </c>
    </row>
    <row r="492" spans="2:167" x14ac:dyDescent="0.2">
      <c r="B492" s="81">
        <v>45332</v>
      </c>
      <c r="C492">
        <v>4.6011966380224134</v>
      </c>
      <c r="D492">
        <v>4.707551136145331</v>
      </c>
      <c r="E492">
        <v>6.3693339081156619</v>
      </c>
      <c r="F492">
        <v>7.6297194223758229</v>
      </c>
      <c r="G492">
        <v>0</v>
      </c>
      <c r="H492">
        <v>0</v>
      </c>
      <c r="I492">
        <v>1</v>
      </c>
      <c r="J492">
        <v>0</v>
      </c>
      <c r="K492">
        <v>0</v>
      </c>
      <c r="L492">
        <v>1</v>
      </c>
      <c r="M492">
        <v>0</v>
      </c>
      <c r="N492">
        <v>111</v>
      </c>
      <c r="O492">
        <v>11.341481592440291</v>
      </c>
      <c r="P492" s="74">
        <v>84244.755114277577</v>
      </c>
      <c r="V492" s="81">
        <v>45269</v>
      </c>
      <c r="W492" s="3">
        <v>50.461785063107783</v>
      </c>
      <c r="X492" s="3">
        <v>59.799705413235763</v>
      </c>
      <c r="Y492" s="3">
        <v>474.22860066266293</v>
      </c>
      <c r="Z492" s="3">
        <v>2154.3676862216316</v>
      </c>
      <c r="AG492">
        <v>450</v>
      </c>
      <c r="AH492">
        <v>91171.98262617593</v>
      </c>
      <c r="AI492">
        <v>853.95229670326808</v>
      </c>
      <c r="AJ492">
        <v>4.9511087220414647E-2</v>
      </c>
      <c r="AK492">
        <f t="shared" ref="AK492:AK555" si="130">AH492+AI492</f>
        <v>92025.934922879198</v>
      </c>
      <c r="AL492" s="4">
        <f t="shared" ref="AL492:AL555" si="131">ABS((AK492-AH492)/AK492)</f>
        <v>9.2794742853621482E-3</v>
      </c>
      <c r="AW492">
        <v>446</v>
      </c>
      <c r="AX492">
        <v>90984.088812873088</v>
      </c>
      <c r="AY492">
        <v>-7710.4666622814111</v>
      </c>
      <c r="AZ492">
        <v>-1.028160892374131</v>
      </c>
      <c r="BA492">
        <f t="shared" si="126"/>
        <v>83273.622150591676</v>
      </c>
      <c r="BB492" s="4">
        <f t="shared" si="127"/>
        <v>9.2591945242130033E-2</v>
      </c>
      <c r="BN492">
        <v>446</v>
      </c>
      <c r="BO492">
        <v>11.407303061723145</v>
      </c>
      <c r="BP492">
        <v>-7.7415944573090201E-2</v>
      </c>
      <c r="BQ492">
        <v>-0.95762988956841855</v>
      </c>
      <c r="BR492">
        <f t="shared" si="128"/>
        <v>11.329887117150054</v>
      </c>
      <c r="BS492" s="4">
        <f t="shared" si="129"/>
        <v>6.8328963715715806E-3</v>
      </c>
      <c r="CD492">
        <v>447</v>
      </c>
      <c r="CE492">
        <v>89950.826929059316</v>
      </c>
      <c r="CF492">
        <v>-6193.7497091195255</v>
      </c>
      <c r="CG492">
        <v>-0.78386647202998327</v>
      </c>
      <c r="CH492">
        <f t="shared" si="122"/>
        <v>83757.077219939791</v>
      </c>
      <c r="CI492" s="4">
        <f t="shared" si="123"/>
        <v>7.3948971414740328E-2</v>
      </c>
      <c r="CT492">
        <v>447</v>
      </c>
      <c r="CU492">
        <v>11.392526981379058</v>
      </c>
      <c r="CV492">
        <v>-5.685103114333323E-2</v>
      </c>
      <c r="CW492">
        <v>-0.67780003499355757</v>
      </c>
      <c r="CX492">
        <f t="shared" si="124"/>
        <v>11.449378012522391</v>
      </c>
      <c r="CY492" s="4">
        <f t="shared" si="125"/>
        <v>4.9654252904528292E-3</v>
      </c>
      <c r="DJ492">
        <v>448</v>
      </c>
      <c r="DK492">
        <v>90514.872946708158</v>
      </c>
      <c r="DL492">
        <v>-6144.6620094753453</v>
      </c>
      <c r="DM492">
        <v>-0.78082780936505924</v>
      </c>
      <c r="DN492">
        <f t="shared" si="118"/>
        <v>96659.534956183503</v>
      </c>
      <c r="DO492" s="4">
        <f t="shared" si="119"/>
        <v>6.357015903563748E-2</v>
      </c>
      <c r="DZ492">
        <v>448</v>
      </c>
      <c r="EA492">
        <v>11.401831179288855</v>
      </c>
      <c r="EB492">
        <v>-5.8861511987318593E-2</v>
      </c>
      <c r="EC492">
        <v>-0.70434754105087405</v>
      </c>
      <c r="ED492">
        <f t="shared" si="120"/>
        <v>11.342969667301537</v>
      </c>
      <c r="EE492" s="4">
        <f t="shared" si="121"/>
        <v>5.1892505854969455E-3</v>
      </c>
      <c r="EP492">
        <v>450</v>
      </c>
      <c r="EQ492">
        <v>11.390324284769493</v>
      </c>
      <c r="ER492">
        <v>3.9501432870611808E-2</v>
      </c>
      <c r="ES492">
        <v>0.50363008112000063</v>
      </c>
      <c r="ET492">
        <f t="shared" ref="ET492:ET555" si="132">EQ492+ER492</f>
        <v>11.429825717640105</v>
      </c>
      <c r="EU492" s="4">
        <f t="shared" ref="EU492:EU555" si="133">ABS((ET492-EQ492)/ET492)</f>
        <v>3.4559960795944311E-3</v>
      </c>
      <c r="FF492">
        <v>450</v>
      </c>
      <c r="FG492">
        <v>11.383190180598394</v>
      </c>
      <c r="FH492">
        <v>4.6635537041710862E-2</v>
      </c>
      <c r="FI492">
        <v>1.0319146000454393</v>
      </c>
      <c r="FJ492">
        <f t="shared" ref="FJ492:FJ555" si="134">FG492+FH492</f>
        <v>11.429825717640105</v>
      </c>
      <c r="FK492">
        <f t="shared" ref="FK492:FK555" si="135">ABS((FJ492-FG492)/FJ492)</f>
        <v>4.080161692206416E-3</v>
      </c>
    </row>
    <row r="493" spans="2:167" x14ac:dyDescent="0.2">
      <c r="B493" s="81">
        <v>45339</v>
      </c>
      <c r="C493">
        <v>4.6011966380182407</v>
      </c>
      <c r="D493">
        <v>4.7134375268731201</v>
      </c>
      <c r="E493">
        <v>6.3781808065439058</v>
      </c>
      <c r="F493">
        <v>7.402934747689347</v>
      </c>
      <c r="G493">
        <v>0</v>
      </c>
      <c r="H493">
        <v>0</v>
      </c>
      <c r="I493">
        <v>1</v>
      </c>
      <c r="J493">
        <v>0</v>
      </c>
      <c r="K493">
        <v>0</v>
      </c>
      <c r="L493">
        <v>1</v>
      </c>
      <c r="M493">
        <v>0</v>
      </c>
      <c r="N493">
        <v>112</v>
      </c>
      <c r="O493">
        <v>11.335681775601484</v>
      </c>
      <c r="P493" s="74">
        <v>83757.565136970719</v>
      </c>
      <c r="V493" s="81">
        <v>45276</v>
      </c>
      <c r="W493" s="3">
        <v>50.046178506310781</v>
      </c>
      <c r="X493" s="3">
        <v>60.397702467364176</v>
      </c>
      <c r="Y493" s="3">
        <v>478.9708866692896</v>
      </c>
      <c r="Z493" s="3">
        <v>2175.9113630838215</v>
      </c>
      <c r="AG493">
        <v>451</v>
      </c>
      <c r="AH493">
        <v>91147.592313092187</v>
      </c>
      <c r="AI493">
        <v>1506.0382938186667</v>
      </c>
      <c r="AJ493">
        <v>8.731821860589313E-2</v>
      </c>
      <c r="AK493">
        <f t="shared" si="130"/>
        <v>92653.630606910854</v>
      </c>
      <c r="AL493" s="4">
        <f t="shared" si="131"/>
        <v>1.6254498436312048E-2</v>
      </c>
      <c r="AW493">
        <v>447</v>
      </c>
      <c r="AX493">
        <v>90959.991422831372</v>
      </c>
      <c r="AY493">
        <v>-7202.9142028915812</v>
      </c>
      <c r="AZ493">
        <v>-0.96048073598026029</v>
      </c>
      <c r="BA493">
        <f t="shared" si="126"/>
        <v>83757.077219939791</v>
      </c>
      <c r="BB493" s="4">
        <f t="shared" si="127"/>
        <v>8.5997678548133547E-2</v>
      </c>
      <c r="BN493">
        <v>447</v>
      </c>
      <c r="BO493">
        <v>11.407045444458365</v>
      </c>
      <c r="BP493">
        <v>-7.1369494222640384E-2</v>
      </c>
      <c r="BQ493">
        <v>-0.88283571618059065</v>
      </c>
      <c r="BR493">
        <f t="shared" si="128"/>
        <v>11.335675950235725</v>
      </c>
      <c r="BS493" s="4">
        <f t="shared" si="129"/>
        <v>6.29600691974229E-3</v>
      </c>
      <c r="CD493">
        <v>448</v>
      </c>
      <c r="CE493">
        <v>89933.868828108025</v>
      </c>
      <c r="CF493">
        <v>-5563.6578908752126</v>
      </c>
      <c r="CG493">
        <v>-0.70412352570218628</v>
      </c>
      <c r="CH493">
        <f t="shared" si="122"/>
        <v>84370.210937232812</v>
      </c>
      <c r="CI493" s="4">
        <f t="shared" si="123"/>
        <v>6.5943391975329946E-2</v>
      </c>
      <c r="CT493">
        <v>448</v>
      </c>
      <c r="CU493">
        <v>11.392369699155081</v>
      </c>
      <c r="CV493">
        <v>-4.9400031853544135E-2</v>
      </c>
      <c r="CW493">
        <v>-0.58896633263513942</v>
      </c>
      <c r="CX493">
        <f t="shared" si="124"/>
        <v>11.441769731008625</v>
      </c>
      <c r="CY493" s="4">
        <f t="shared" si="125"/>
        <v>4.3175166967102897E-3</v>
      </c>
      <c r="DJ493">
        <v>449</v>
      </c>
      <c r="DK493">
        <v>99399.139409366675</v>
      </c>
      <c r="DL493">
        <v>-8000.7690214659815</v>
      </c>
      <c r="DM493">
        <v>-1.016691062687193</v>
      </c>
      <c r="DN493">
        <f t="shared" si="118"/>
        <v>107399.90843083266</v>
      </c>
      <c r="DO493" s="4">
        <f t="shared" si="119"/>
        <v>7.4495119580279823E-2</v>
      </c>
      <c r="DZ493">
        <v>449</v>
      </c>
      <c r="EA493">
        <v>11.503987725139572</v>
      </c>
      <c r="EB493">
        <v>-8.10047973103174E-2</v>
      </c>
      <c r="EC493">
        <v>-0.9693181142057451</v>
      </c>
      <c r="ED493">
        <f t="shared" si="120"/>
        <v>11.422982927829255</v>
      </c>
      <c r="EE493" s="4">
        <f t="shared" si="121"/>
        <v>7.0913874092352336E-3</v>
      </c>
      <c r="EP493">
        <v>451</v>
      </c>
      <c r="EQ493">
        <v>11.393204768529019</v>
      </c>
      <c r="ER493">
        <v>4.3418648675881855E-2</v>
      </c>
      <c r="ES493">
        <v>0.55357327483235941</v>
      </c>
      <c r="ET493">
        <f t="shared" si="132"/>
        <v>11.436623417204901</v>
      </c>
      <c r="EU493" s="4">
        <f t="shared" si="133"/>
        <v>3.7964569691578886E-3</v>
      </c>
      <c r="FF493">
        <v>451</v>
      </c>
      <c r="FG493">
        <v>11.392633256640353</v>
      </c>
      <c r="FH493">
        <v>4.3990160564547409E-2</v>
      </c>
      <c r="FI493">
        <v>0.97337978341064424</v>
      </c>
      <c r="FJ493">
        <f t="shared" si="134"/>
        <v>11.436623417204901</v>
      </c>
      <c r="FK493">
        <f t="shared" si="135"/>
        <v>3.8464290516351161E-3</v>
      </c>
    </row>
    <row r="494" spans="2:167" x14ac:dyDescent="0.2">
      <c r="B494" s="81">
        <v>45346</v>
      </c>
      <c r="C494">
        <v>4.6011966380178233</v>
      </c>
      <c r="D494">
        <v>4.71934781751738</v>
      </c>
      <c r="E494">
        <v>6.3870374291890526</v>
      </c>
      <c r="F494">
        <v>7.2066865150366741</v>
      </c>
      <c r="G494">
        <v>0</v>
      </c>
      <c r="H494">
        <v>0</v>
      </c>
      <c r="I494">
        <v>1</v>
      </c>
      <c r="J494">
        <v>0</v>
      </c>
      <c r="K494">
        <v>0</v>
      </c>
      <c r="L494">
        <v>1</v>
      </c>
      <c r="M494">
        <v>0</v>
      </c>
      <c r="N494">
        <v>113</v>
      </c>
      <c r="O494">
        <v>11.33054670537665</v>
      </c>
      <c r="P494" s="74">
        <v>83328.566569702089</v>
      </c>
      <c r="V494" s="81">
        <v>45283</v>
      </c>
      <c r="W494" s="3">
        <v>50.004617850631078</v>
      </c>
      <c r="X494" s="3">
        <v>61.001679492037425</v>
      </c>
      <c r="Y494" s="3">
        <v>483.76059553598247</v>
      </c>
      <c r="Z494" s="3">
        <v>2197.6704767146412</v>
      </c>
      <c r="AG494">
        <v>452</v>
      </c>
      <c r="AH494">
        <v>91123.202000008445</v>
      </c>
      <c r="AI494">
        <v>2158.1373970471177</v>
      </c>
      <c r="AJ494">
        <v>0.12512610986743139</v>
      </c>
      <c r="AK494">
        <f t="shared" si="130"/>
        <v>93281.339397055563</v>
      </c>
      <c r="AL494" s="4">
        <f t="shared" si="131"/>
        <v>2.3135789119203401E-2</v>
      </c>
      <c r="AW494">
        <v>448</v>
      </c>
      <c r="AX494">
        <v>90935.894032789685</v>
      </c>
      <c r="AY494">
        <v>-6565.683095556873</v>
      </c>
      <c r="AZ494">
        <v>-0.87550843369785181</v>
      </c>
      <c r="BA494">
        <f t="shared" si="126"/>
        <v>84370.210937232812</v>
      </c>
      <c r="BB494" s="4">
        <f t="shared" si="127"/>
        <v>7.7819920356029582E-2</v>
      </c>
      <c r="BN494">
        <v>448</v>
      </c>
      <c r="BO494">
        <v>11.406787827193584</v>
      </c>
      <c r="BP494">
        <v>-6.3818159892047532E-2</v>
      </c>
      <c r="BQ494">
        <v>-0.78942623185565908</v>
      </c>
      <c r="BR494">
        <f t="shared" si="128"/>
        <v>11.342969667301537</v>
      </c>
      <c r="BS494" s="4">
        <f t="shared" si="129"/>
        <v>5.6262303227360838E-3</v>
      </c>
      <c r="CD494">
        <v>449</v>
      </c>
      <c r="CE494">
        <v>98676.442706393325</v>
      </c>
      <c r="CF494">
        <v>-7278.0723184926319</v>
      </c>
      <c r="CG494">
        <v>-0.92109580454566053</v>
      </c>
      <c r="CH494">
        <f t="shared" si="122"/>
        <v>91398.370387900693</v>
      </c>
      <c r="CI494" s="4">
        <f t="shared" si="123"/>
        <v>7.9630219746851222E-2</v>
      </c>
      <c r="CT494">
        <v>449</v>
      </c>
      <c r="CU494">
        <v>11.492554466872914</v>
      </c>
      <c r="CV494">
        <v>-6.9571539043659314E-2</v>
      </c>
      <c r="CW494">
        <v>-0.82945886204700348</v>
      </c>
      <c r="CX494">
        <f t="shared" si="124"/>
        <v>11.562126005916573</v>
      </c>
      <c r="CY494" s="4">
        <f t="shared" si="125"/>
        <v>6.0171926000510767E-3</v>
      </c>
      <c r="DJ494">
        <v>450</v>
      </c>
      <c r="DK494">
        <v>99378.902629848104</v>
      </c>
      <c r="DL494">
        <v>-7352.967706968906</v>
      </c>
      <c r="DM494">
        <v>-0.93437224994817525</v>
      </c>
      <c r="DN494">
        <f t="shared" ref="DN494:DN557" si="136">DK494-DL494</f>
        <v>106731.87033681701</v>
      </c>
      <c r="DO494" s="4">
        <f t="shared" ref="DO494:DO557" si="137">ABS((DN494-DK494)/DN494)</f>
        <v>6.8891959672072844E-2</v>
      </c>
      <c r="DZ494">
        <v>450</v>
      </c>
      <c r="EA494">
        <v>11.503754774492306</v>
      </c>
      <c r="EB494">
        <v>-7.3929056852200858E-2</v>
      </c>
      <c r="EC494">
        <v>-0.88464851900638453</v>
      </c>
      <c r="ED494">
        <f t="shared" ref="ED494:ED557" si="138">EA494+EB494</f>
        <v>11.429825717640105</v>
      </c>
      <c r="EE494" s="4">
        <f t="shared" ref="EE494:EE557" si="139">ABS((ED494-EA494)/ED494)</f>
        <v>6.4680826006037169E-3</v>
      </c>
      <c r="EP494">
        <v>452</v>
      </c>
      <c r="EQ494">
        <v>11.396313629780915</v>
      </c>
      <c r="ER494">
        <v>4.7061730588133344E-2</v>
      </c>
      <c r="ES494">
        <v>0.60002135293129466</v>
      </c>
      <c r="ET494">
        <f t="shared" si="132"/>
        <v>11.443375360369048</v>
      </c>
      <c r="EU494" s="4">
        <f t="shared" si="133"/>
        <v>4.1125742279780999E-3</v>
      </c>
      <c r="FF494">
        <v>452</v>
      </c>
      <c r="FG494">
        <v>11.402286465340115</v>
      </c>
      <c r="FH494">
        <v>4.1088895028932981E-2</v>
      </c>
      <c r="FI494">
        <v>0.90918285431488899</v>
      </c>
      <c r="FJ494">
        <f t="shared" si="134"/>
        <v>11.443375360369048</v>
      </c>
      <c r="FK494">
        <f t="shared" si="135"/>
        <v>3.590627217493272E-3</v>
      </c>
    </row>
    <row r="495" spans="2:167" x14ac:dyDescent="0.2">
      <c r="B495" s="81">
        <v>45353</v>
      </c>
      <c r="C495">
        <v>4.6011966380177816</v>
      </c>
      <c r="D495">
        <v>4.7252819634215877</v>
      </c>
      <c r="E495">
        <v>6.395903700855448</v>
      </c>
      <c r="F495">
        <v>7.0420709807709017</v>
      </c>
      <c r="G495">
        <v>0</v>
      </c>
      <c r="H495">
        <v>0</v>
      </c>
      <c r="I495">
        <v>1</v>
      </c>
      <c r="J495">
        <v>0</v>
      </c>
      <c r="K495">
        <v>0</v>
      </c>
      <c r="L495">
        <v>1</v>
      </c>
      <c r="M495">
        <v>0</v>
      </c>
      <c r="N495">
        <v>114</v>
      </c>
      <c r="O495">
        <v>11.32618411571743</v>
      </c>
      <c r="P495" s="74">
        <v>82965.830037495281</v>
      </c>
      <c r="V495" s="81">
        <v>45290</v>
      </c>
      <c r="W495" s="3">
        <v>50.000461785063109</v>
      </c>
      <c r="X495" s="3">
        <v>61.611696286957759</v>
      </c>
      <c r="Y495" s="3">
        <v>488.59820149134231</v>
      </c>
      <c r="Z495" s="3">
        <v>2219.6471814817742</v>
      </c>
      <c r="AG495">
        <v>453</v>
      </c>
      <c r="AH495">
        <v>98337.069259754382</v>
      </c>
      <c r="AI495">
        <v>-569.59629315653001</v>
      </c>
      <c r="AJ495">
        <v>-3.3024481413974398E-2</v>
      </c>
      <c r="AK495">
        <f t="shared" si="130"/>
        <v>97767.472966597852</v>
      </c>
      <c r="AL495" s="4">
        <f t="shared" si="131"/>
        <v>5.8260306405907812E-3</v>
      </c>
      <c r="AW495">
        <v>449</v>
      </c>
      <c r="AX495">
        <v>99754.266841204371</v>
      </c>
      <c r="AY495">
        <v>-8355.8964533036778</v>
      </c>
      <c r="AZ495">
        <v>-1.1142264573999905</v>
      </c>
      <c r="BA495">
        <f t="shared" si="126"/>
        <v>91398.370387900693</v>
      </c>
      <c r="BB495" s="4">
        <f t="shared" si="127"/>
        <v>9.142281659772164E-2</v>
      </c>
      <c r="BN495">
        <v>449</v>
      </c>
      <c r="BO495">
        <v>11.508046025364825</v>
      </c>
      <c r="BP495">
        <v>-8.506309753557062E-2</v>
      </c>
      <c r="BQ495">
        <v>-1.0522246437544762</v>
      </c>
      <c r="BR495">
        <f t="shared" si="128"/>
        <v>11.422982927829255</v>
      </c>
      <c r="BS495" s="4">
        <f t="shared" si="129"/>
        <v>7.4466624062210192E-3</v>
      </c>
      <c r="CD495">
        <v>450</v>
      </c>
      <c r="CE495">
        <v>98661.842002793652</v>
      </c>
      <c r="CF495">
        <v>-6635.9070799144538</v>
      </c>
      <c r="CG495">
        <v>-0.83982487438788933</v>
      </c>
      <c r="CH495">
        <f t="shared" ref="CH495:CH558" si="140">CE495+CF495</f>
        <v>92025.934922879198</v>
      </c>
      <c r="CI495" s="4">
        <f t="shared" ref="CI495:CI558" si="141">ABS((CH495-CE495)/CH495)</f>
        <v>7.2109097130885605E-2</v>
      </c>
      <c r="CT495">
        <v>450</v>
      </c>
      <c r="CU495">
        <v>11.492431075052316</v>
      </c>
      <c r="CV495">
        <v>-6.2605357412211404E-2</v>
      </c>
      <c r="CW495">
        <v>-0.74640534377989343</v>
      </c>
      <c r="CX495">
        <f t="shared" ref="CX495:CX558" si="142">CU495-CV495</f>
        <v>11.555036432464528</v>
      </c>
      <c r="CY495" s="4">
        <f t="shared" ref="CY495:CY558" si="143">ABS((CX495-CU495)/CX495)</f>
        <v>5.4180147140270472E-3</v>
      </c>
      <c r="DJ495">
        <v>451</v>
      </c>
      <c r="DK495">
        <v>99358.944987235838</v>
      </c>
      <c r="DL495">
        <v>-6705.3143803249841</v>
      </c>
      <c r="DM495">
        <v>-0.85207224264239567</v>
      </c>
      <c r="DN495">
        <f t="shared" si="136"/>
        <v>106064.25936756082</v>
      </c>
      <c r="DO495" s="4">
        <f t="shared" si="137"/>
        <v>6.3219357965702896E-2</v>
      </c>
      <c r="DZ495">
        <v>451</v>
      </c>
      <c r="EA495">
        <v>11.503525037060014</v>
      </c>
      <c r="EB495">
        <v>-6.6901619855112671E-2</v>
      </c>
      <c r="EC495">
        <v>-0.80055693179307275</v>
      </c>
      <c r="ED495">
        <f t="shared" si="138"/>
        <v>11.436623417204901</v>
      </c>
      <c r="EE495" s="4">
        <f t="shared" si="139"/>
        <v>5.8497702874843243E-3</v>
      </c>
      <c r="EP495">
        <v>453</v>
      </c>
      <c r="EQ495">
        <v>11.451816365234619</v>
      </c>
      <c r="ER495">
        <v>3.8530848215282631E-2</v>
      </c>
      <c r="ES495">
        <v>0.49125545080473104</v>
      </c>
      <c r="ET495">
        <f t="shared" si="132"/>
        <v>11.490347213449901</v>
      </c>
      <c r="EU495" s="4">
        <f t="shared" si="133"/>
        <v>3.3533232285775285E-3</v>
      </c>
      <c r="FF495">
        <v>453</v>
      </c>
      <c r="FG495">
        <v>11.412139499354458</v>
      </c>
      <c r="FH495">
        <v>7.8207714095443137E-2</v>
      </c>
      <c r="FI495">
        <v>1.7305189803879781</v>
      </c>
      <c r="FJ495">
        <f t="shared" si="134"/>
        <v>11.490347213449901</v>
      </c>
      <c r="FK495">
        <f t="shared" si="135"/>
        <v>6.8063838840220553E-3</v>
      </c>
    </row>
    <row r="496" spans="2:167" x14ac:dyDescent="0.2">
      <c r="B496" s="81">
        <v>45360</v>
      </c>
      <c r="C496">
        <v>4.601196638017778</v>
      </c>
      <c r="D496">
        <v>4.7312399188766792</v>
      </c>
      <c r="E496">
        <v>6.4047795467441464</v>
      </c>
      <c r="F496">
        <v>6.9082448718795559</v>
      </c>
      <c r="G496">
        <v>0</v>
      </c>
      <c r="H496">
        <v>0</v>
      </c>
      <c r="I496">
        <v>1</v>
      </c>
      <c r="J496">
        <v>0</v>
      </c>
      <c r="K496">
        <v>0</v>
      </c>
      <c r="L496">
        <v>1</v>
      </c>
      <c r="M496">
        <v>0</v>
      </c>
      <c r="N496">
        <v>115</v>
      </c>
      <c r="O496">
        <v>11.322664572424257</v>
      </c>
      <c r="P496" s="74">
        <v>82674.341461050033</v>
      </c>
      <c r="V496" s="81">
        <v>45297</v>
      </c>
      <c r="W496" s="3">
        <v>50.00004617850631</v>
      </c>
      <c r="X496" s="3">
        <v>62.227813249827328</v>
      </c>
      <c r="Y496" s="3">
        <v>493.48418350625576</v>
      </c>
      <c r="Z496" s="3">
        <v>2241.8436532965825</v>
      </c>
      <c r="AG496">
        <v>454</v>
      </c>
      <c r="AH496">
        <v>98312.67894667064</v>
      </c>
      <c r="AI496">
        <v>82.504251326128724</v>
      </c>
      <c r="AJ496">
        <v>4.7834934096820927E-3</v>
      </c>
      <c r="AK496">
        <f t="shared" si="130"/>
        <v>98395.183197996768</v>
      </c>
      <c r="AL496" s="4">
        <f t="shared" si="131"/>
        <v>8.3849888424018337E-4</v>
      </c>
      <c r="AW496">
        <v>450</v>
      </c>
      <c r="AX496">
        <v>99730.169451162685</v>
      </c>
      <c r="AY496">
        <v>-7704.2345282834867</v>
      </c>
      <c r="AZ496">
        <v>-1.027329861421874</v>
      </c>
      <c r="BA496">
        <f t="shared" ref="BA496:BA559" si="144">AX496+AY496</f>
        <v>92025.934922879198</v>
      </c>
      <c r="BB496" s="4">
        <f t="shared" ref="BB496:BB559" si="145">ABS((BA496-AX496)/BA496)</f>
        <v>8.371807941685018E-2</v>
      </c>
      <c r="BN496">
        <v>450</v>
      </c>
      <c r="BO496">
        <v>11.507788408100044</v>
      </c>
      <c r="BP496">
        <v>-7.796269045993931E-2</v>
      </c>
      <c r="BQ496">
        <v>-0.96439309844137844</v>
      </c>
      <c r="BR496">
        <f t="shared" ref="BR496:BR559" si="146">BO496+BP496</f>
        <v>11.429825717640105</v>
      </c>
      <c r="BS496" s="4">
        <f t="shared" ref="BS496:BS559" si="147">ABS((BR496-BO496)/BR496)</f>
        <v>6.8209868099402765E-3</v>
      </c>
      <c r="CD496">
        <v>451</v>
      </c>
      <c r="CE496">
        <v>98648.419997869802</v>
      </c>
      <c r="CF496">
        <v>-5994.7893909589475</v>
      </c>
      <c r="CG496">
        <v>-0.75868651965947242</v>
      </c>
      <c r="CH496">
        <f t="shared" si="140"/>
        <v>92653.630606910854</v>
      </c>
      <c r="CI496" s="4">
        <f t="shared" si="141"/>
        <v>6.4701073791616839E-2</v>
      </c>
      <c r="CT496">
        <v>451</v>
      </c>
      <c r="CU496">
        <v>11.49232462843341</v>
      </c>
      <c r="CV496">
        <v>-5.5701211228509351E-2</v>
      </c>
      <c r="CW496">
        <v>-0.66409143617256139</v>
      </c>
      <c r="CX496">
        <f t="shared" si="142"/>
        <v>11.54802583966192</v>
      </c>
      <c r="CY496" s="4">
        <f t="shared" si="143"/>
        <v>4.8234401275066823E-3</v>
      </c>
      <c r="DJ496">
        <v>452</v>
      </c>
      <c r="DK496">
        <v>99339.258885611373</v>
      </c>
      <c r="DL496">
        <v>-6057.9194885558099</v>
      </c>
      <c r="DM496">
        <v>-0.76980507573317525</v>
      </c>
      <c r="DN496">
        <f t="shared" si="136"/>
        <v>105397.17837416718</v>
      </c>
      <c r="DO496" s="4">
        <f t="shared" si="137"/>
        <v>5.7477055666991218E-2</v>
      </c>
      <c r="DZ496">
        <v>452</v>
      </c>
      <c r="EA496">
        <v>11.503298425404173</v>
      </c>
      <c r="EB496">
        <v>-5.9923065035125234E-2</v>
      </c>
      <c r="EC496">
        <v>-0.71705027758742035</v>
      </c>
      <c r="ED496">
        <f t="shared" si="138"/>
        <v>11.443375360369048</v>
      </c>
      <c r="EE496" s="4">
        <f t="shared" si="139"/>
        <v>5.2364851407961438E-3</v>
      </c>
      <c r="EP496">
        <v>454</v>
      </c>
      <c r="EQ496">
        <v>11.455450613018023</v>
      </c>
      <c r="ER496">
        <v>4.1296517584299863E-2</v>
      </c>
      <c r="ES496">
        <v>0.52651681191109023</v>
      </c>
      <c r="ET496">
        <f t="shared" si="132"/>
        <v>11.496747130602323</v>
      </c>
      <c r="EU496" s="4">
        <f t="shared" si="133"/>
        <v>3.5920175607216569E-3</v>
      </c>
      <c r="FF496">
        <v>454</v>
      </c>
      <c r="FG496">
        <v>11.42218201600053</v>
      </c>
      <c r="FH496">
        <v>7.4565114601792715E-2</v>
      </c>
      <c r="FI496">
        <v>1.6499183946961253</v>
      </c>
      <c r="FJ496">
        <f t="shared" si="134"/>
        <v>11.496747130602323</v>
      </c>
      <c r="FK496">
        <f t="shared" si="135"/>
        <v>6.4857575586152946E-3</v>
      </c>
    </row>
    <row r="497" spans="1:167" x14ac:dyDescent="0.2">
      <c r="B497" s="81">
        <v>45367</v>
      </c>
      <c r="C497">
        <v>4.6011966380177771</v>
      </c>
      <c r="D497">
        <v>4.7372216371295952</v>
      </c>
      <c r="E497">
        <v>6.4136648924541309</v>
      </c>
      <c r="F497">
        <v>6.8026223132693158</v>
      </c>
      <c r="G497">
        <v>0</v>
      </c>
      <c r="H497">
        <v>0</v>
      </c>
      <c r="I497">
        <v>1</v>
      </c>
      <c r="J497">
        <v>0</v>
      </c>
      <c r="K497">
        <v>0</v>
      </c>
      <c r="L497">
        <v>1</v>
      </c>
      <c r="M497">
        <v>0</v>
      </c>
      <c r="N497">
        <v>116</v>
      </c>
      <c r="O497">
        <v>11.320006707053453</v>
      </c>
      <c r="P497" s="74">
        <v>82454.895949324695</v>
      </c>
      <c r="V497" s="81">
        <v>45304</v>
      </c>
      <c r="W497" s="3">
        <v>50.000004617850635</v>
      </c>
      <c r="X497" s="3">
        <v>62.850091382325608</v>
      </c>
      <c r="Y497" s="3">
        <v>498.41902534131839</v>
      </c>
      <c r="Z497" s="3">
        <v>2264.2620898295427</v>
      </c>
      <c r="AG497">
        <v>455</v>
      </c>
      <c r="AH497">
        <v>98288.288633586897</v>
      </c>
      <c r="AI497">
        <v>734.60480907338206</v>
      </c>
      <c r="AJ497">
        <v>4.2591469002403202E-2</v>
      </c>
      <c r="AK497">
        <f t="shared" si="130"/>
        <v>99022.893442660279</v>
      </c>
      <c r="AL497" s="4">
        <f t="shared" si="131"/>
        <v>7.4185350834931798E-3</v>
      </c>
      <c r="AW497">
        <v>451</v>
      </c>
      <c r="AX497">
        <v>99706.072061120969</v>
      </c>
      <c r="AY497">
        <v>-7052.4414542101149</v>
      </c>
      <c r="AZ497">
        <v>-0.9404157772250209</v>
      </c>
      <c r="BA497">
        <f t="shared" si="144"/>
        <v>92653.630606910854</v>
      </c>
      <c r="BB497" s="4">
        <f t="shared" si="145"/>
        <v>7.6116191108911463E-2</v>
      </c>
      <c r="BN497">
        <v>451</v>
      </c>
      <c r="BO497">
        <v>11.507530790835265</v>
      </c>
      <c r="BP497">
        <v>-7.0907373630364035E-2</v>
      </c>
      <c r="BQ497">
        <v>-0.87711931635896112</v>
      </c>
      <c r="BR497">
        <f t="shared" si="146"/>
        <v>11.436623417204901</v>
      </c>
      <c r="BS497" s="4">
        <f t="shared" si="147"/>
        <v>6.2000269698216336E-3</v>
      </c>
      <c r="CD497">
        <v>452</v>
      </c>
      <c r="CE497">
        <v>98636.17669162176</v>
      </c>
      <c r="CF497">
        <v>-5354.8372945661977</v>
      </c>
      <c r="CG497">
        <v>-0.6776956795987289</v>
      </c>
      <c r="CH497">
        <f t="shared" si="140"/>
        <v>93281.339397055563</v>
      </c>
      <c r="CI497" s="4">
        <f t="shared" si="141"/>
        <v>5.7405235915118341E-2</v>
      </c>
      <c r="CT497">
        <v>452</v>
      </c>
      <c r="CU497">
        <v>11.492235127016196</v>
      </c>
      <c r="CV497">
        <v>-4.8859766647147751E-2</v>
      </c>
      <c r="CW497">
        <v>-0.58252508137835879</v>
      </c>
      <c r="CX497">
        <f t="shared" si="142"/>
        <v>11.541094893663344</v>
      </c>
      <c r="CY497" s="4">
        <f t="shared" si="143"/>
        <v>4.233546911911649E-3</v>
      </c>
      <c r="DJ497">
        <v>453</v>
      </c>
      <c r="DK497">
        <v>113233.43534566592</v>
      </c>
      <c r="DL497">
        <v>-15465.962379068063</v>
      </c>
      <c r="DM497">
        <v>-1.9653242937606674</v>
      </c>
      <c r="DN497">
        <f t="shared" si="136"/>
        <v>128699.39772473398</v>
      </c>
      <c r="DO497" s="4">
        <f t="shared" si="137"/>
        <v>0.12017121021923595</v>
      </c>
      <c r="DZ497">
        <v>453</v>
      </c>
      <c r="EA497">
        <v>11.641933420522953</v>
      </c>
      <c r="EB497">
        <v>-0.15158620707305204</v>
      </c>
      <c r="EC497">
        <v>-1.8139080802432619</v>
      </c>
      <c r="ED497">
        <f t="shared" si="138"/>
        <v>11.490347213449901</v>
      </c>
      <c r="EE497" s="4">
        <f t="shared" si="139"/>
        <v>1.3192482721115202E-2</v>
      </c>
      <c r="EP497">
        <v>455</v>
      </c>
      <c r="EQ497">
        <v>11.459386513886777</v>
      </c>
      <c r="ER497">
        <v>4.3719835392066031E-2</v>
      </c>
      <c r="ES497">
        <v>0.55741330490926722</v>
      </c>
      <c r="ET497">
        <f t="shared" si="132"/>
        <v>11.503106349278843</v>
      </c>
      <c r="EU497" s="4">
        <f t="shared" si="133"/>
        <v>3.8006981822616055E-3</v>
      </c>
      <c r="FF497">
        <v>455</v>
      </c>
      <c r="FG497">
        <v>11.432403672804844</v>
      </c>
      <c r="FH497">
        <v>7.0702676473999304E-2</v>
      </c>
      <c r="FI497">
        <v>1.5644533920678212</v>
      </c>
      <c r="FJ497">
        <f t="shared" si="134"/>
        <v>11.503106349278843</v>
      </c>
      <c r="FK497">
        <f t="shared" si="135"/>
        <v>6.1463985750624499E-3</v>
      </c>
    </row>
    <row r="498" spans="1:167" x14ac:dyDescent="0.2">
      <c r="B498" s="81">
        <v>45374</v>
      </c>
      <c r="C498">
        <v>4.6011966380177771</v>
      </c>
      <c r="D498">
        <v>4.7432270703919981</v>
      </c>
      <c r="E498">
        <v>6.4225596639834626</v>
      </c>
      <c r="F498">
        <v>6.7214321972664948</v>
      </c>
      <c r="G498">
        <v>0</v>
      </c>
      <c r="H498">
        <v>0</v>
      </c>
      <c r="I498">
        <v>1</v>
      </c>
      <c r="J498">
        <v>0</v>
      </c>
      <c r="K498">
        <v>0</v>
      </c>
      <c r="L498">
        <v>1</v>
      </c>
      <c r="M498">
        <v>0</v>
      </c>
      <c r="N498">
        <v>117</v>
      </c>
      <c r="O498">
        <v>11.318173905360938</v>
      </c>
      <c r="P498" s="74">
        <v>82303.910881581745</v>
      </c>
      <c r="V498" s="81">
        <v>45311</v>
      </c>
      <c r="W498" s="3">
        <v>50.000000461785064</v>
      </c>
      <c r="X498" s="3">
        <v>63.478592296148861</v>
      </c>
      <c r="Y498" s="3">
        <v>503.40321559473159</v>
      </c>
      <c r="Z498" s="3">
        <v>2286.9047107278334</v>
      </c>
      <c r="AG498">
        <v>456</v>
      </c>
      <c r="AH498">
        <v>98263.898320503155</v>
      </c>
      <c r="AI498">
        <v>1386.7053682525002</v>
      </c>
      <c r="AJ498">
        <v>8.0399444678142057E-2</v>
      </c>
      <c r="AK498">
        <f t="shared" si="130"/>
        <v>99650.603688755655</v>
      </c>
      <c r="AL498" s="4">
        <f t="shared" si="131"/>
        <v>1.391567453603869E-2</v>
      </c>
      <c r="AW498">
        <v>452</v>
      </c>
      <c r="AX498">
        <v>99681.974671079282</v>
      </c>
      <c r="AY498">
        <v>-6400.6352740237198</v>
      </c>
      <c r="AZ498">
        <v>-0.85349994537871254</v>
      </c>
      <c r="BA498">
        <f t="shared" si="144"/>
        <v>93281.339397055563</v>
      </c>
      <c r="BB498" s="4">
        <f t="shared" si="145"/>
        <v>6.8616459791375553E-2</v>
      </c>
      <c r="BN498">
        <v>452</v>
      </c>
      <c r="BO498">
        <v>11.507273173570484</v>
      </c>
      <c r="BP498">
        <v>-6.3897813201435838E-2</v>
      </c>
      <c r="BQ498">
        <v>-0.79041153779352391</v>
      </c>
      <c r="BR498">
        <f t="shared" si="146"/>
        <v>11.443375360369048</v>
      </c>
      <c r="BS498" s="4">
        <f t="shared" si="147"/>
        <v>5.5838256798538804E-3</v>
      </c>
      <c r="CD498">
        <v>453</v>
      </c>
      <c r="CE498">
        <v>113015.68060780848</v>
      </c>
      <c r="CF498">
        <v>-15248.207641210625</v>
      </c>
      <c r="CG498">
        <v>-1.929777483726498</v>
      </c>
      <c r="CH498">
        <f t="shared" si="140"/>
        <v>97767.472966597852</v>
      </c>
      <c r="CI498" s="4">
        <f t="shared" si="141"/>
        <v>0.15596401521414141</v>
      </c>
      <c r="CT498">
        <v>453</v>
      </c>
      <c r="CU498">
        <v>11.638693768104639</v>
      </c>
      <c r="CV498">
        <v>-0.14834655465473823</v>
      </c>
      <c r="CW498">
        <v>-1.7686451400089762</v>
      </c>
      <c r="CX498">
        <f t="shared" si="142"/>
        <v>11.787040322759378</v>
      </c>
      <c r="CY498" s="4">
        <f t="shared" si="143"/>
        <v>1.2585564364983008E-2</v>
      </c>
      <c r="DJ498">
        <v>454</v>
      </c>
      <c r="DK498">
        <v>113214.2707456327</v>
      </c>
      <c r="DL498">
        <v>-14819.087547635936</v>
      </c>
      <c r="DM498">
        <v>-1.883123213085822</v>
      </c>
      <c r="DN498">
        <f t="shared" si="136"/>
        <v>128033.35829326864</v>
      </c>
      <c r="DO498" s="4">
        <f t="shared" si="137"/>
        <v>0.11574395724036124</v>
      </c>
      <c r="DZ498">
        <v>454</v>
      </c>
      <c r="EA498">
        <v>11.641712812002796</v>
      </c>
      <c r="EB498">
        <v>-0.14496568140047295</v>
      </c>
      <c r="EC498">
        <v>-1.7346856678296982</v>
      </c>
      <c r="ED498">
        <f t="shared" si="138"/>
        <v>11.496747130602323</v>
      </c>
      <c r="EE498" s="4">
        <f t="shared" si="139"/>
        <v>1.2609278063931645E-2</v>
      </c>
      <c r="EP498">
        <v>456</v>
      </c>
      <c r="EQ498">
        <v>11.463653522118396</v>
      </c>
      <c r="ER498">
        <v>4.5771861595069296E-2</v>
      </c>
      <c r="ES498">
        <v>0.58357595390643247</v>
      </c>
      <c r="ET498">
        <f t="shared" si="132"/>
        <v>11.509425383713465</v>
      </c>
      <c r="EU498" s="4">
        <f t="shared" si="133"/>
        <v>3.9769024142455676E-3</v>
      </c>
      <c r="FF498">
        <v>456</v>
      </c>
      <c r="FG498">
        <v>11.442794210383555</v>
      </c>
      <c r="FH498">
        <v>6.6631173329909643E-2</v>
      </c>
      <c r="FI498">
        <v>1.4743623626719495</v>
      </c>
      <c r="FJ498">
        <f t="shared" si="134"/>
        <v>11.509425383713465</v>
      </c>
      <c r="FK498">
        <f t="shared" si="135"/>
        <v>5.7892701945135155E-3</v>
      </c>
    </row>
    <row r="499" spans="1:167" x14ac:dyDescent="0.2">
      <c r="B499" s="81">
        <v>45381</v>
      </c>
      <c r="C499">
        <v>4.6011966380177771</v>
      </c>
      <c r="D499">
        <v>4.7492561698491524</v>
      </c>
      <c r="E499">
        <v>6.4314637877303538</v>
      </c>
      <c r="F499">
        <v>6.6604032961239161</v>
      </c>
      <c r="G499">
        <v>0</v>
      </c>
      <c r="H499">
        <v>0</v>
      </c>
      <c r="I499">
        <v>1</v>
      </c>
      <c r="J499">
        <v>0</v>
      </c>
      <c r="K499">
        <v>0</v>
      </c>
      <c r="L499">
        <v>1</v>
      </c>
      <c r="M499">
        <v>0</v>
      </c>
      <c r="N499">
        <v>118</v>
      </c>
      <c r="O499">
        <v>11.317083866583383</v>
      </c>
      <c r="P499" s="74">
        <v>82214.245305532037</v>
      </c>
      <c r="V499" s="81">
        <v>45318</v>
      </c>
      <c r="W499" s="3">
        <v>50.000000046178506</v>
      </c>
      <c r="X499" s="3">
        <v>64.113378219110359</v>
      </c>
      <c r="Y499" s="3">
        <v>508.43724775067892</v>
      </c>
      <c r="Z499" s="3">
        <v>2309.7737578351084</v>
      </c>
      <c r="AG499">
        <v>457</v>
      </c>
      <c r="AH499">
        <v>108295.11505266784</v>
      </c>
      <c r="AI499">
        <v>-6682.3548439224105</v>
      </c>
      <c r="AJ499">
        <v>-0.38743458480347293</v>
      </c>
      <c r="AK499">
        <f t="shared" si="130"/>
        <v>101612.76020874543</v>
      </c>
      <c r="AL499" s="4">
        <f t="shared" si="131"/>
        <v>6.5762949753502373E-2</v>
      </c>
      <c r="AW499">
        <v>453</v>
      </c>
      <c r="AX499">
        <v>106902.5791607922</v>
      </c>
      <c r="AY499">
        <v>-9135.1061941943481</v>
      </c>
      <c r="AZ499">
        <v>-1.2181310610551626</v>
      </c>
      <c r="BA499">
        <f t="shared" si="144"/>
        <v>97767.472966597852</v>
      </c>
      <c r="BB499" s="4">
        <f t="shared" si="145"/>
        <v>9.3437069784092164E-2</v>
      </c>
      <c r="BN499">
        <v>453</v>
      </c>
      <c r="BO499">
        <v>11.584469448393305</v>
      </c>
      <c r="BP499">
        <v>-9.4122234943403882E-2</v>
      </c>
      <c r="BQ499">
        <v>-1.1642855480460712</v>
      </c>
      <c r="BR499">
        <f t="shared" si="146"/>
        <v>11.490347213449901</v>
      </c>
      <c r="BS499" s="4">
        <f t="shared" si="147"/>
        <v>8.1914178218418076E-3</v>
      </c>
      <c r="CD499">
        <v>454</v>
      </c>
      <c r="CE499">
        <v>113005.79469891208</v>
      </c>
      <c r="CF499">
        <v>-14610.611500915315</v>
      </c>
      <c r="CG499">
        <v>-1.8490848079573527</v>
      </c>
      <c r="CH499">
        <f t="shared" si="140"/>
        <v>98395.183197996768</v>
      </c>
      <c r="CI499" s="4">
        <f t="shared" si="141"/>
        <v>0.14848909292149956</v>
      </c>
      <c r="CT499">
        <v>454</v>
      </c>
      <c r="CU499">
        <v>11.638638157090805</v>
      </c>
      <c r="CV499">
        <v>-0.14189102648848184</v>
      </c>
      <c r="CW499">
        <v>-1.6916798303392397</v>
      </c>
      <c r="CX499">
        <f t="shared" si="142"/>
        <v>11.780529183579286</v>
      </c>
      <c r="CY499" s="4">
        <f t="shared" si="143"/>
        <v>1.2044537582086019E-2</v>
      </c>
      <c r="DJ499">
        <v>455</v>
      </c>
      <c r="DK499">
        <v>113195.35667042901</v>
      </c>
      <c r="DL499">
        <v>-14172.463227768734</v>
      </c>
      <c r="DM499">
        <v>-1.8009539659595364</v>
      </c>
      <c r="DN499">
        <f t="shared" si="136"/>
        <v>127367.81989819775</v>
      </c>
      <c r="DO499" s="4">
        <f t="shared" si="137"/>
        <v>0.11127193068937247</v>
      </c>
      <c r="DZ499">
        <v>455</v>
      </c>
      <c r="EA499">
        <v>11.641495087336818</v>
      </c>
      <c r="EB499">
        <v>-0.13838873805797469</v>
      </c>
      <c r="EC499">
        <v>-1.6559847694919594</v>
      </c>
      <c r="ED499">
        <f t="shared" si="138"/>
        <v>11.503106349278843</v>
      </c>
      <c r="EE499" s="4">
        <f t="shared" si="139"/>
        <v>1.2030553648376085E-2</v>
      </c>
      <c r="EP499">
        <v>457</v>
      </c>
      <c r="EQ499">
        <v>11.552925118370325</v>
      </c>
      <c r="ER499">
        <v>-2.4000719524135405E-2</v>
      </c>
      <c r="ES499">
        <v>-0.30600116103311076</v>
      </c>
      <c r="ET499">
        <f t="shared" si="132"/>
        <v>11.52892439884619</v>
      </c>
      <c r="EU499" s="4">
        <f t="shared" si="133"/>
        <v>2.0817830609191424E-3</v>
      </c>
      <c r="FF499">
        <v>457</v>
      </c>
      <c r="FG499">
        <v>11.462365183570771</v>
      </c>
      <c r="FH499">
        <v>6.6559215275418637E-2</v>
      </c>
      <c r="FI499">
        <v>1.4727701312593742</v>
      </c>
      <c r="FJ499">
        <f t="shared" si="134"/>
        <v>11.52892439884619</v>
      </c>
      <c r="FK499">
        <f t="shared" si="135"/>
        <v>5.7732372052053576E-3</v>
      </c>
    </row>
    <row r="500" spans="1:167" x14ac:dyDescent="0.2">
      <c r="B500" s="81">
        <v>45388</v>
      </c>
      <c r="C500">
        <v>4.6011966380177771</v>
      </c>
      <c r="D500">
        <v>4.7553088856689696</v>
      </c>
      <c r="E500">
        <v>6.4403771904941802</v>
      </c>
      <c r="F500">
        <v>6.6153528497709244</v>
      </c>
      <c r="G500">
        <v>0</v>
      </c>
      <c r="H500">
        <v>0</v>
      </c>
      <c r="I500">
        <v>1</v>
      </c>
      <c r="J500">
        <v>0</v>
      </c>
      <c r="K500">
        <v>0</v>
      </c>
      <c r="L500">
        <v>1</v>
      </c>
      <c r="M500">
        <v>0</v>
      </c>
      <c r="N500">
        <v>119</v>
      </c>
      <c r="O500">
        <v>11.316626556684966</v>
      </c>
      <c r="P500" s="74">
        <v>82176.656512881571</v>
      </c>
      <c r="V500" s="81">
        <v>45325</v>
      </c>
      <c r="W500" s="3">
        <v>50.000000004617853</v>
      </c>
      <c r="X500" s="3">
        <v>64.754512001301464</v>
      </c>
      <c r="Y500" s="3">
        <v>513.52162022818561</v>
      </c>
      <c r="Z500" s="3">
        <v>2332.8714954134575</v>
      </c>
      <c r="AG500">
        <v>458</v>
      </c>
      <c r="AH500">
        <v>108270.7247395841</v>
      </c>
      <c r="AI500">
        <v>-6030.2542844559794</v>
      </c>
      <c r="AJ500">
        <v>-0.34962660911107601</v>
      </c>
      <c r="AK500">
        <f t="shared" si="130"/>
        <v>102240.47045512812</v>
      </c>
      <c r="AL500" s="4">
        <f t="shared" si="131"/>
        <v>5.898108897202866E-2</v>
      </c>
      <c r="AW500">
        <v>454</v>
      </c>
      <c r="AX500">
        <v>106878.48177075051</v>
      </c>
      <c r="AY500">
        <v>-8483.2985727537452</v>
      </c>
      <c r="AZ500">
        <v>-1.1312150370231828</v>
      </c>
      <c r="BA500">
        <f t="shared" si="144"/>
        <v>98395.183197996768</v>
      </c>
      <c r="BB500" s="4">
        <f t="shared" si="145"/>
        <v>8.6216604279125489E-2</v>
      </c>
      <c r="BN500">
        <v>454</v>
      </c>
      <c r="BO500">
        <v>11.584211831128524</v>
      </c>
      <c r="BP500">
        <v>-8.7464700526201256E-2</v>
      </c>
      <c r="BQ500">
        <v>-1.0819323069417859</v>
      </c>
      <c r="BR500">
        <f t="shared" si="146"/>
        <v>11.496747130602323</v>
      </c>
      <c r="BS500" s="4">
        <f t="shared" si="147"/>
        <v>7.6077780551844594E-3</v>
      </c>
      <c r="CD500">
        <v>455</v>
      </c>
      <c r="CE500">
        <v>112997.0874886915</v>
      </c>
      <c r="CF500">
        <v>-13974.194046031218</v>
      </c>
      <c r="CG500">
        <v>-1.768541303856149</v>
      </c>
      <c r="CH500">
        <f t="shared" si="140"/>
        <v>99022.893442660279</v>
      </c>
      <c r="CI500" s="4">
        <f t="shared" si="141"/>
        <v>0.14112084145595127</v>
      </c>
      <c r="CT500">
        <v>455</v>
      </c>
      <c r="CU500">
        <v>11.638599491278663</v>
      </c>
      <c r="CV500">
        <v>-0.13549314199982021</v>
      </c>
      <c r="CW500">
        <v>-1.6154017709428075</v>
      </c>
      <c r="CX500">
        <f t="shared" si="142"/>
        <v>11.774092633278483</v>
      </c>
      <c r="CY500" s="4">
        <f t="shared" si="143"/>
        <v>1.150773534912238E-2</v>
      </c>
      <c r="DJ500">
        <v>456</v>
      </c>
      <c r="DK500">
        <v>113176.68665462529</v>
      </c>
      <c r="DL500">
        <v>-13526.082965869631</v>
      </c>
      <c r="DM500">
        <v>-1.7188157322963664</v>
      </c>
      <c r="DN500">
        <f t="shared" si="136"/>
        <v>126702.76962049492</v>
      </c>
      <c r="DO500" s="4">
        <f t="shared" si="137"/>
        <v>0.1067544380157078</v>
      </c>
      <c r="DZ500">
        <v>456</v>
      </c>
      <c r="EA500">
        <v>11.641280172099837</v>
      </c>
      <c r="EB500">
        <v>-0.13185478838637188</v>
      </c>
      <c r="EC500">
        <v>-1.5777983412273384</v>
      </c>
      <c r="ED500">
        <f t="shared" si="138"/>
        <v>11.509425383713465</v>
      </c>
      <c r="EE500" s="4">
        <f t="shared" si="139"/>
        <v>1.1456244251164302E-2</v>
      </c>
      <c r="EP500">
        <v>458</v>
      </c>
      <c r="EQ500">
        <v>11.557954751217437</v>
      </c>
      <c r="ER500">
        <v>-2.2871880138492173E-2</v>
      </c>
      <c r="ES500">
        <v>-0.29160883574138907</v>
      </c>
      <c r="ET500">
        <f t="shared" si="132"/>
        <v>11.535082871078945</v>
      </c>
      <c r="EU500" s="4">
        <f t="shared" si="133"/>
        <v>1.9828102142063612E-3</v>
      </c>
      <c r="FF500">
        <v>458</v>
      </c>
      <c r="FG500">
        <v>11.47306341523633</v>
      </c>
      <c r="FH500">
        <v>6.201945584261459E-2</v>
      </c>
      <c r="FI500">
        <v>1.3723178938333411</v>
      </c>
      <c r="FJ500">
        <f t="shared" si="134"/>
        <v>11.535082871078945</v>
      </c>
      <c r="FK500">
        <f t="shared" si="135"/>
        <v>5.3765938689622561E-3</v>
      </c>
    </row>
    <row r="501" spans="1:167" x14ac:dyDescent="0.2">
      <c r="B501" s="81">
        <v>45395</v>
      </c>
      <c r="C501">
        <v>4.645384958866936</v>
      </c>
      <c r="D501">
        <v>4.7613851670112108</v>
      </c>
      <c r="E501">
        <v>6.4492997994764103</v>
      </c>
      <c r="F501">
        <v>6.582564704919549</v>
      </c>
      <c r="G501">
        <v>0</v>
      </c>
      <c r="H501">
        <v>0</v>
      </c>
      <c r="I501">
        <v>1</v>
      </c>
      <c r="J501">
        <v>0</v>
      </c>
      <c r="K501">
        <v>0</v>
      </c>
      <c r="L501">
        <v>1</v>
      </c>
      <c r="M501">
        <v>0</v>
      </c>
      <c r="N501">
        <v>120</v>
      </c>
      <c r="O501">
        <v>11.322654749201323</v>
      </c>
      <c r="P501" s="74">
        <v>82673.529336551728</v>
      </c>
      <c r="V501" s="81">
        <v>45332</v>
      </c>
      <c r="W501" s="3">
        <v>50.000000000461782</v>
      </c>
      <c r="X501" s="3">
        <v>65.402057121314471</v>
      </c>
      <c r="Y501" s="3">
        <v>518.65683643046748</v>
      </c>
      <c r="Z501" s="3">
        <v>1767.2656464635852</v>
      </c>
      <c r="AG501">
        <v>459</v>
      </c>
      <c r="AH501">
        <v>108246.33442650034</v>
      </c>
      <c r="AI501">
        <v>9561.0744939381111</v>
      </c>
      <c r="AJ501">
        <v>0.55433915339036999</v>
      </c>
      <c r="AK501">
        <f t="shared" si="130"/>
        <v>117807.40892043845</v>
      </c>
      <c r="AL501" s="4">
        <f t="shared" si="131"/>
        <v>8.1158516103135819E-2</v>
      </c>
      <c r="AW501">
        <v>455</v>
      </c>
      <c r="AX501">
        <v>106854.38438070883</v>
      </c>
      <c r="AY501">
        <v>-7831.4909380485478</v>
      </c>
      <c r="AZ501">
        <v>-1.0442990112224206</v>
      </c>
      <c r="BA501">
        <f t="shared" si="144"/>
        <v>99022.893442660279</v>
      </c>
      <c r="BB501" s="4">
        <f t="shared" si="145"/>
        <v>7.9087680290653328E-2</v>
      </c>
      <c r="BN501">
        <v>455</v>
      </c>
      <c r="BO501">
        <v>11.583954213863745</v>
      </c>
      <c r="BP501">
        <v>-8.0847864584901785E-2</v>
      </c>
      <c r="BQ501">
        <v>-1.0000825031745977</v>
      </c>
      <c r="BR501">
        <f t="shared" si="146"/>
        <v>11.503106349278843</v>
      </c>
      <c r="BS501" s="4">
        <f t="shared" si="147"/>
        <v>7.0283506150467202E-3</v>
      </c>
      <c r="CD501">
        <v>456</v>
      </c>
      <c r="CE501">
        <v>112989.55897714675</v>
      </c>
      <c r="CF501">
        <v>-13338.955288391095</v>
      </c>
      <c r="CG501">
        <v>-1.688146972920413</v>
      </c>
      <c r="CH501">
        <f t="shared" si="140"/>
        <v>99650.603688755655</v>
      </c>
      <c r="CI501" s="4">
        <f t="shared" si="141"/>
        <v>0.13385724516083622</v>
      </c>
      <c r="CT501">
        <v>456</v>
      </c>
      <c r="CU501">
        <v>11.63857777066821</v>
      </c>
      <c r="CV501">
        <v>-0.12915238695474507</v>
      </c>
      <c r="CW501">
        <v>-1.5398048309224592</v>
      </c>
      <c r="CX501">
        <f t="shared" si="142"/>
        <v>11.767730157622955</v>
      </c>
      <c r="CY501" s="4">
        <f t="shared" si="143"/>
        <v>1.0975131586534735E-2</v>
      </c>
      <c r="DJ501">
        <v>457</v>
      </c>
      <c r="DK501">
        <v>113158.2544798921</v>
      </c>
      <c r="DL501">
        <v>-11545.494271146672</v>
      </c>
      <c r="DM501">
        <v>-1.4671340727731965</v>
      </c>
      <c r="DN501">
        <f t="shared" si="136"/>
        <v>124703.74875103877</v>
      </c>
      <c r="DO501" s="4">
        <f t="shared" si="137"/>
        <v>9.2583377699385308E-2</v>
      </c>
      <c r="DZ501">
        <v>457</v>
      </c>
      <c r="EA501">
        <v>11.641067994711104</v>
      </c>
      <c r="EB501">
        <v>-0.1121435958649144</v>
      </c>
      <c r="EC501">
        <v>-1.3419306321773214</v>
      </c>
      <c r="ED501">
        <f t="shared" si="138"/>
        <v>11.52892439884619</v>
      </c>
      <c r="EE501" s="4">
        <f t="shared" si="139"/>
        <v>9.7271516392403168E-3</v>
      </c>
      <c r="EP501">
        <v>459</v>
      </c>
      <c r="EQ501">
        <v>11.598044909272694</v>
      </c>
      <c r="ER501">
        <v>7.8761533010627716E-2</v>
      </c>
      <c r="ES501">
        <v>1.0041832504964441</v>
      </c>
      <c r="ET501">
        <f t="shared" si="132"/>
        <v>11.676806442283322</v>
      </c>
      <c r="EU501" s="4">
        <f t="shared" si="133"/>
        <v>6.745126195243022E-3</v>
      </c>
      <c r="FF501">
        <v>459</v>
      </c>
      <c r="FG501">
        <v>11.625085063791003</v>
      </c>
      <c r="FH501">
        <v>5.1721378492318948E-2</v>
      </c>
      <c r="FI501">
        <v>1.144450112217301</v>
      </c>
      <c r="FJ501">
        <f t="shared" si="134"/>
        <v>11.676806442283322</v>
      </c>
      <c r="FK501">
        <f t="shared" si="135"/>
        <v>4.4294113076182133E-3</v>
      </c>
    </row>
    <row r="502" spans="1:167" x14ac:dyDescent="0.2">
      <c r="B502" s="81">
        <v>45402</v>
      </c>
      <c r="C502">
        <v>4.6959559059570335</v>
      </c>
      <c r="D502">
        <v>4.7674849620368427</v>
      </c>
      <c r="E502">
        <v>6.4582315422814744</v>
      </c>
      <c r="F502">
        <v>6.5589560820084314</v>
      </c>
      <c r="G502">
        <v>0</v>
      </c>
      <c r="H502">
        <v>0</v>
      </c>
      <c r="I502">
        <v>1</v>
      </c>
      <c r="J502">
        <v>0</v>
      </c>
      <c r="K502">
        <v>0</v>
      </c>
      <c r="L502">
        <v>1</v>
      </c>
      <c r="M502">
        <v>0</v>
      </c>
      <c r="N502">
        <v>121</v>
      </c>
      <c r="O502">
        <v>11.32961352741432</v>
      </c>
      <c r="P502" s="74">
        <v>83250.842458600833</v>
      </c>
      <c r="V502" s="81">
        <v>45339</v>
      </c>
      <c r="W502" s="3">
        <v>50.000000000046178</v>
      </c>
      <c r="X502" s="3">
        <v>66.056077692527623</v>
      </c>
      <c r="Y502" s="3">
        <v>523.84340479477214</v>
      </c>
      <c r="Z502" s="3">
        <v>1349.5859525245096</v>
      </c>
      <c r="AG502">
        <v>460</v>
      </c>
      <c r="AH502">
        <v>108221.9441134166</v>
      </c>
      <c r="AI502">
        <v>10795.589868152427</v>
      </c>
      <c r="AJ502">
        <v>0.62591481236293034</v>
      </c>
      <c r="AK502">
        <f t="shared" si="130"/>
        <v>119017.53398156902</v>
      </c>
      <c r="AL502" s="4">
        <f t="shared" si="131"/>
        <v>9.0705877587954606E-2</v>
      </c>
      <c r="AW502">
        <v>456</v>
      </c>
      <c r="AX502">
        <v>106830.28699066711</v>
      </c>
      <c r="AY502">
        <v>-7179.6833019114565</v>
      </c>
      <c r="AZ502">
        <v>-0.95738298523072096</v>
      </c>
      <c r="BA502">
        <f t="shared" si="144"/>
        <v>99650.603688755655</v>
      </c>
      <c r="BB502" s="4">
        <f t="shared" si="145"/>
        <v>7.2048568058214343E-2</v>
      </c>
      <c r="BN502">
        <v>456</v>
      </c>
      <c r="BO502">
        <v>11.583696596598964</v>
      </c>
      <c r="BP502">
        <v>-7.4271212885498983E-2</v>
      </c>
      <c r="BQ502">
        <v>-0.91872977570534908</v>
      </c>
      <c r="BR502">
        <f t="shared" si="146"/>
        <v>11.509425383713465</v>
      </c>
      <c r="BS502" s="4">
        <f t="shared" si="147"/>
        <v>6.4530774047675092E-3</v>
      </c>
      <c r="CD502">
        <v>457</v>
      </c>
      <c r="CE502">
        <v>112983.20916427783</v>
      </c>
      <c r="CF502">
        <v>-11370.448955532396</v>
      </c>
      <c r="CG502">
        <v>-1.439017417033664</v>
      </c>
      <c r="CH502">
        <f t="shared" si="140"/>
        <v>101612.76020874543</v>
      </c>
      <c r="CI502" s="4">
        <f t="shared" si="141"/>
        <v>0.11189981388335304</v>
      </c>
      <c r="CT502">
        <v>457</v>
      </c>
      <c r="CU502">
        <v>11.638572995259448</v>
      </c>
      <c r="CV502">
        <v>-0.1096485964132583</v>
      </c>
      <c r="CW502">
        <v>-1.3072730782758413</v>
      </c>
      <c r="CX502">
        <f t="shared" si="142"/>
        <v>11.748221591672706</v>
      </c>
      <c r="CY502" s="4">
        <f t="shared" si="143"/>
        <v>9.333208056866979E-3</v>
      </c>
      <c r="DJ502">
        <v>458</v>
      </c>
      <c r="DK502">
        <v>113140.05416256654</v>
      </c>
      <c r="DL502">
        <v>-10899.583707438418</v>
      </c>
      <c r="DM502">
        <v>-1.3850555256166004</v>
      </c>
      <c r="DN502">
        <f t="shared" si="136"/>
        <v>124039.63787000495</v>
      </c>
      <c r="DO502" s="4">
        <f t="shared" si="137"/>
        <v>8.7871779494078456E-2</v>
      </c>
      <c r="DZ502">
        <v>458</v>
      </c>
      <c r="EA502">
        <v>11.640858486291172</v>
      </c>
      <c r="EB502">
        <v>-0.10577561521222734</v>
      </c>
      <c r="EC502">
        <v>-1.2657302193312159</v>
      </c>
      <c r="ED502">
        <f t="shared" si="138"/>
        <v>11.535082871078945</v>
      </c>
      <c r="EE502" s="4">
        <f t="shared" si="139"/>
        <v>9.1699050968615629E-3</v>
      </c>
      <c r="EP502">
        <v>460</v>
      </c>
      <c r="EQ502">
        <v>11.607456463845024</v>
      </c>
      <c r="ER502">
        <v>7.9569641777458955E-2</v>
      </c>
      <c r="ES502">
        <v>1.0144863674776965</v>
      </c>
      <c r="ET502">
        <f t="shared" si="132"/>
        <v>11.687026105622483</v>
      </c>
      <c r="EU502" s="4">
        <f t="shared" si="133"/>
        <v>6.8083737520855704E-3</v>
      </c>
      <c r="FF502">
        <v>460</v>
      </c>
      <c r="FG502">
        <v>11.642747384243101</v>
      </c>
      <c r="FH502">
        <v>4.4278721379381381E-2</v>
      </c>
      <c r="FI502">
        <v>0.97976483088124278</v>
      </c>
      <c r="FJ502">
        <f t="shared" si="134"/>
        <v>11.687026105622483</v>
      </c>
      <c r="FK502">
        <f t="shared" si="135"/>
        <v>3.7887073220517101E-3</v>
      </c>
    </row>
    <row r="503" spans="1:167" x14ac:dyDescent="0.2">
      <c r="B503" s="81">
        <v>45409</v>
      </c>
      <c r="C503">
        <v>4.7491703830645049</v>
      </c>
      <c r="D503">
        <v>4.7736082179175536</v>
      </c>
      <c r="E503">
        <v>6.4671723469175619</v>
      </c>
      <c r="F503">
        <v>6.5420920209221904</v>
      </c>
      <c r="G503">
        <v>0</v>
      </c>
      <c r="H503">
        <v>0</v>
      </c>
      <c r="I503">
        <v>1</v>
      </c>
      <c r="J503">
        <v>0</v>
      </c>
      <c r="K503">
        <v>0</v>
      </c>
      <c r="L503">
        <v>1</v>
      </c>
      <c r="M503">
        <v>0</v>
      </c>
      <c r="N503">
        <v>122</v>
      </c>
      <c r="O503">
        <v>11.336875209339336</v>
      </c>
      <c r="P503" s="74">
        <v>83857.583912024449</v>
      </c>
      <c r="V503" s="81">
        <v>45346</v>
      </c>
      <c r="W503" s="3">
        <v>50.000000000004619</v>
      </c>
      <c r="X503" s="3">
        <v>66.716638469452889</v>
      </c>
      <c r="Y503" s="3">
        <v>529.08183884271989</v>
      </c>
      <c r="Z503" s="3">
        <v>1057.2101667671566</v>
      </c>
      <c r="AG503">
        <v>461</v>
      </c>
      <c r="AH503">
        <v>108197.55380033285</v>
      </c>
      <c r="AI503">
        <v>11503.299720642972</v>
      </c>
      <c r="AJ503">
        <v>0.66694694538567423</v>
      </c>
      <c r="AK503">
        <f t="shared" si="130"/>
        <v>119700.85352097583</v>
      </c>
      <c r="AL503" s="4">
        <f t="shared" si="131"/>
        <v>9.6100398470652396E-2</v>
      </c>
      <c r="AW503">
        <v>457</v>
      </c>
      <c r="AX503">
        <v>117892.5893615309</v>
      </c>
      <c r="AY503">
        <v>-16279.829152785474</v>
      </c>
      <c r="AZ503">
        <v>-2.1708522197894697</v>
      </c>
      <c r="BA503">
        <f t="shared" si="144"/>
        <v>101612.76020874543</v>
      </c>
      <c r="BB503" s="4">
        <f t="shared" si="145"/>
        <v>0.16021441715923715</v>
      </c>
      <c r="BN503">
        <v>457</v>
      </c>
      <c r="BO503">
        <v>11.686323044606128</v>
      </c>
      <c r="BP503">
        <v>-0.15739864575993856</v>
      </c>
      <c r="BQ503">
        <v>-1.9470103812400197</v>
      </c>
      <c r="BR503">
        <f t="shared" si="146"/>
        <v>11.52892439884619</v>
      </c>
      <c r="BS503" s="4">
        <f t="shared" si="147"/>
        <v>1.3652500468794033E-2</v>
      </c>
      <c r="CD503">
        <v>458</v>
      </c>
      <c r="CE503">
        <v>112978.03805008471</v>
      </c>
      <c r="CF503">
        <v>-10737.567594956592</v>
      </c>
      <c r="CG503">
        <v>-1.3589214327549235</v>
      </c>
      <c r="CH503">
        <f t="shared" si="140"/>
        <v>102240.47045512812</v>
      </c>
      <c r="CI503" s="4">
        <f t="shared" si="141"/>
        <v>0.10502267396812456</v>
      </c>
      <c r="CT503">
        <v>458</v>
      </c>
      <c r="CU503">
        <v>11.638585165052376</v>
      </c>
      <c r="CV503">
        <v>-0.10350229397343114</v>
      </c>
      <c r="CW503">
        <v>-1.2339944776064429</v>
      </c>
      <c r="CX503">
        <f t="shared" si="142"/>
        <v>11.742087459025807</v>
      </c>
      <c r="CY503" s="4">
        <f t="shared" si="143"/>
        <v>8.8146417180594138E-3</v>
      </c>
      <c r="DJ503">
        <v>459</v>
      </c>
      <c r="DK503">
        <v>113122.07994199108</v>
      </c>
      <c r="DL503">
        <v>4685.3289784473745</v>
      </c>
      <c r="DM503">
        <v>0.59538427935567861</v>
      </c>
      <c r="DN503">
        <f t="shared" si="136"/>
        <v>108436.7509635437</v>
      </c>
      <c r="DO503" s="4">
        <f t="shared" si="137"/>
        <v>4.320794321864712E-2</v>
      </c>
      <c r="DZ503">
        <v>459</v>
      </c>
      <c r="EA503">
        <v>11.640651580527667</v>
      </c>
      <c r="EB503">
        <v>3.6154861755655077E-2</v>
      </c>
      <c r="EC503">
        <v>0.43263564109797875</v>
      </c>
      <c r="ED503">
        <f t="shared" si="138"/>
        <v>11.676806442283322</v>
      </c>
      <c r="EE503" s="4">
        <f t="shared" si="139"/>
        <v>3.0962970855398743E-3</v>
      </c>
      <c r="EP503">
        <v>461</v>
      </c>
      <c r="EQ503">
        <v>11.614280805889571</v>
      </c>
      <c r="ER503">
        <v>7.8470216132123127E-2</v>
      </c>
      <c r="ES503">
        <v>1.000469057554799</v>
      </c>
      <c r="ET503">
        <f t="shared" si="132"/>
        <v>11.692751022021694</v>
      </c>
      <c r="EU503" s="4">
        <f t="shared" si="133"/>
        <v>6.7110140277797095E-3</v>
      </c>
      <c r="FF503">
        <v>461</v>
      </c>
      <c r="FG503">
        <v>11.65447803269816</v>
      </c>
      <c r="FH503">
        <v>3.827298932353429E-2</v>
      </c>
      <c r="FI503">
        <v>0.84687470061756509</v>
      </c>
      <c r="FJ503">
        <f t="shared" si="134"/>
        <v>11.692751022021694</v>
      </c>
      <c r="FK503">
        <f t="shared" si="135"/>
        <v>3.273223662374437E-3</v>
      </c>
    </row>
    <row r="504" spans="1:167" x14ac:dyDescent="0.2">
      <c r="B504" s="81">
        <v>45416</v>
      </c>
      <c r="C504">
        <v>4.8046473535817</v>
      </c>
      <c r="D504">
        <v>4.7797548808454051</v>
      </c>
      <c r="E504">
        <v>6.476122141797358</v>
      </c>
      <c r="F504">
        <v>6.7429116055704492</v>
      </c>
      <c r="G504">
        <v>0</v>
      </c>
      <c r="H504">
        <v>0</v>
      </c>
      <c r="I504">
        <v>1</v>
      </c>
      <c r="J504">
        <v>0</v>
      </c>
      <c r="K504">
        <v>0</v>
      </c>
      <c r="L504">
        <v>1</v>
      </c>
      <c r="M504">
        <v>0</v>
      </c>
      <c r="N504">
        <v>123</v>
      </c>
      <c r="O504">
        <v>11.425993112378592</v>
      </c>
      <c r="P504" s="74">
        <v>91673.910856046074</v>
      </c>
      <c r="V504" s="81">
        <v>45353</v>
      </c>
      <c r="W504" s="3">
        <v>50.000000000000462</v>
      </c>
      <c r="X504" s="3">
        <v>67.383804854147414</v>
      </c>
      <c r="Y504" s="3">
        <v>534.37265723114706</v>
      </c>
      <c r="Z504" s="3">
        <v>852.54711673700956</v>
      </c>
      <c r="AG504">
        <v>462</v>
      </c>
      <c r="AH504">
        <v>110496.73109696734</v>
      </c>
      <c r="AI504">
        <v>10067.932076033743</v>
      </c>
      <c r="AJ504">
        <v>0.58372612272384006</v>
      </c>
      <c r="AK504">
        <f t="shared" si="130"/>
        <v>120564.66317300108</v>
      </c>
      <c r="AL504" s="4">
        <f t="shared" si="131"/>
        <v>8.3506491960973914E-2</v>
      </c>
      <c r="AW504">
        <v>458</v>
      </c>
      <c r="AX504">
        <v>117868.49197148919</v>
      </c>
      <c r="AY504">
        <v>-15628.02151636107</v>
      </c>
      <c r="AZ504">
        <v>-2.0839361937594583</v>
      </c>
      <c r="BA504">
        <f t="shared" si="144"/>
        <v>102240.47045512812</v>
      </c>
      <c r="BB504" s="4">
        <f t="shared" si="145"/>
        <v>0.15285553212727035</v>
      </c>
      <c r="BN504">
        <v>458</v>
      </c>
      <c r="BO504">
        <v>11.686065427341347</v>
      </c>
      <c r="BP504">
        <v>-0.15098255626240231</v>
      </c>
      <c r="BQ504">
        <v>-1.8676437971226381</v>
      </c>
      <c r="BR504">
        <f t="shared" si="146"/>
        <v>11.535082871078945</v>
      </c>
      <c r="BS504" s="4">
        <f t="shared" si="147"/>
        <v>1.3088987565139184E-2</v>
      </c>
      <c r="CD504">
        <v>459</v>
      </c>
      <c r="CE504">
        <v>112974.04563456742</v>
      </c>
      <c r="CF504">
        <v>4833.3632858710334</v>
      </c>
      <c r="CG504">
        <v>0.61169914912069645</v>
      </c>
      <c r="CH504">
        <f t="shared" si="140"/>
        <v>117807.40892043845</v>
      </c>
      <c r="CI504" s="4">
        <f t="shared" si="141"/>
        <v>4.1027668210029629E-2</v>
      </c>
      <c r="CT504">
        <v>459</v>
      </c>
      <c r="CU504">
        <v>11.638614280046998</v>
      </c>
      <c r="CV504">
        <v>3.8192162236324378E-2</v>
      </c>
      <c r="CW504">
        <v>0.45534176565759527</v>
      </c>
      <c r="CX504">
        <f t="shared" si="142"/>
        <v>11.600422117810673</v>
      </c>
      <c r="CY504" s="4">
        <f t="shared" si="143"/>
        <v>3.2923079736629718E-3</v>
      </c>
      <c r="DJ504">
        <v>460</v>
      </c>
      <c r="DK504">
        <v>113104.32626956775</v>
      </c>
      <c r="DL504">
        <v>5913.2077120012691</v>
      </c>
      <c r="DM504">
        <v>0.75141594720142457</v>
      </c>
      <c r="DN504">
        <f t="shared" si="136"/>
        <v>107191.11855756649</v>
      </c>
      <c r="DO504" s="4">
        <f t="shared" si="137"/>
        <v>5.5165090089302586E-2</v>
      </c>
      <c r="DZ504">
        <v>460</v>
      </c>
      <c r="EA504">
        <v>11.640447213549285</v>
      </c>
      <c r="EB504">
        <v>4.6578892073197764E-2</v>
      </c>
      <c r="EC504">
        <v>0.55737148076826748</v>
      </c>
      <c r="ED504">
        <f t="shared" si="138"/>
        <v>11.687026105622483</v>
      </c>
      <c r="EE504" s="4">
        <f t="shared" si="139"/>
        <v>3.9855213509610663E-3</v>
      </c>
      <c r="EP504">
        <v>462</v>
      </c>
      <c r="EQ504">
        <v>11.536733371195288</v>
      </c>
      <c r="ER504">
        <v>0.16320814062880729</v>
      </c>
      <c r="ES504">
        <v>2.0808493042155716</v>
      </c>
      <c r="ET504">
        <f t="shared" si="132"/>
        <v>11.699941511824095</v>
      </c>
      <c r="EU504" s="4">
        <f t="shared" si="133"/>
        <v>1.3949483462277762E-2</v>
      </c>
      <c r="FF504">
        <v>462</v>
      </c>
      <c r="FG504">
        <v>11.66574344586285</v>
      </c>
      <c r="FH504">
        <v>3.4198065961245305E-2</v>
      </c>
      <c r="FI504">
        <v>0.75670799131492916</v>
      </c>
      <c r="FJ504">
        <f t="shared" si="134"/>
        <v>11.699941511824095</v>
      </c>
      <c r="FK504">
        <f t="shared" si="135"/>
        <v>2.9229262322964904E-3</v>
      </c>
    </row>
    <row r="505" spans="1:167" x14ac:dyDescent="0.2">
      <c r="B505" s="81">
        <v>45423</v>
      </c>
      <c r="C505">
        <v>4.8623184369283239</v>
      </c>
      <c r="D505">
        <v>5.8407451543188049</v>
      </c>
      <c r="E505">
        <v>7.2616379836491021</v>
      </c>
      <c r="F505">
        <v>6.8656613030715246</v>
      </c>
      <c r="G505">
        <v>0</v>
      </c>
      <c r="H505">
        <v>0</v>
      </c>
      <c r="I505">
        <v>1</v>
      </c>
      <c r="J505">
        <v>0</v>
      </c>
      <c r="K505">
        <v>0</v>
      </c>
      <c r="L505">
        <v>1</v>
      </c>
      <c r="M505">
        <v>0</v>
      </c>
      <c r="N505">
        <v>124</v>
      </c>
      <c r="O505">
        <v>11.567600298602851</v>
      </c>
      <c r="P505" s="74">
        <v>105619.71190514733</v>
      </c>
      <c r="V505" s="81">
        <v>45360</v>
      </c>
      <c r="W505" s="3">
        <v>50.000000000000043</v>
      </c>
      <c r="X505" s="3">
        <v>68.057642902688897</v>
      </c>
      <c r="Y505" s="3">
        <v>539.7163838034586</v>
      </c>
      <c r="Z505" s="3">
        <v>709.28298171590666</v>
      </c>
      <c r="AG505">
        <v>463</v>
      </c>
      <c r="AH505">
        <v>110472.3407838836</v>
      </c>
      <c r="AI505">
        <v>10720.586009109684</v>
      </c>
      <c r="AJ505">
        <v>0.62156618232672201</v>
      </c>
      <c r="AK505">
        <f t="shared" si="130"/>
        <v>121192.92679299328</v>
      </c>
      <c r="AL505" s="4">
        <f t="shared" si="131"/>
        <v>8.8458842382949113E-2</v>
      </c>
      <c r="AW505">
        <v>459</v>
      </c>
      <c r="AX505">
        <v>117844.3945814475</v>
      </c>
      <c r="AY505">
        <v>-36.985661009050091</v>
      </c>
      <c r="AZ505">
        <v>-4.9318947728723287E-3</v>
      </c>
      <c r="BA505">
        <f t="shared" si="144"/>
        <v>117807.40892043845</v>
      </c>
      <c r="BB505" s="4">
        <f t="shared" si="145"/>
        <v>3.1395021202807756E-4</v>
      </c>
      <c r="BN505">
        <v>459</v>
      </c>
      <c r="BO505">
        <v>11.685807810076568</v>
      </c>
      <c r="BP505">
        <v>-9.0013677932461178E-3</v>
      </c>
      <c r="BQ505">
        <v>-0.11134629814756927</v>
      </c>
      <c r="BR505">
        <f t="shared" si="146"/>
        <v>11.676806442283322</v>
      </c>
      <c r="BS505" s="4">
        <f t="shared" si="147"/>
        <v>7.7087582445923978E-4</v>
      </c>
      <c r="CD505">
        <v>460</v>
      </c>
      <c r="CE505">
        <v>112971.23191772593</v>
      </c>
      <c r="CF505">
        <v>6046.3020638430899</v>
      </c>
      <c r="CG505">
        <v>0.76520584301848293</v>
      </c>
      <c r="CH505">
        <f t="shared" si="140"/>
        <v>119017.53398156902</v>
      </c>
      <c r="CI505" s="4">
        <f t="shared" si="141"/>
        <v>5.0801775684408114E-2</v>
      </c>
      <c r="CT505">
        <v>460</v>
      </c>
      <c r="CU505">
        <v>11.638660340243307</v>
      </c>
      <c r="CV505">
        <v>4.8365765379175585E-2</v>
      </c>
      <c r="CW505">
        <v>0.57663540673245473</v>
      </c>
      <c r="CX505">
        <f t="shared" si="142"/>
        <v>11.590294574864132</v>
      </c>
      <c r="CY505" s="4">
        <f t="shared" si="143"/>
        <v>4.1729539371731248E-3</v>
      </c>
      <c r="DJ505">
        <v>461</v>
      </c>
      <c r="DK505">
        <v>113086.78779847587</v>
      </c>
      <c r="DL505">
        <v>6614.0657224999595</v>
      </c>
      <c r="DM505">
        <v>0.8404768954146481</v>
      </c>
      <c r="DN505">
        <f t="shared" si="136"/>
        <v>106472.72207597591</v>
      </c>
      <c r="DO505" s="4">
        <f t="shared" si="137"/>
        <v>6.2119814291780297E-2</v>
      </c>
      <c r="DZ505">
        <v>461</v>
      </c>
      <c r="EA505">
        <v>11.640245323807433</v>
      </c>
      <c r="EB505">
        <v>5.2505698214261542E-2</v>
      </c>
      <c r="EC505">
        <v>0.62829271929579422</v>
      </c>
      <c r="ED505">
        <f t="shared" si="138"/>
        <v>11.692751022021694</v>
      </c>
      <c r="EE505" s="4">
        <f t="shared" si="139"/>
        <v>4.4904486647645413E-3</v>
      </c>
      <c r="EP505">
        <v>463</v>
      </c>
      <c r="EQ505">
        <v>11.544434104676988</v>
      </c>
      <c r="ER505">
        <v>0.16070488644357894</v>
      </c>
      <c r="ES505">
        <v>2.0489336490923753</v>
      </c>
      <c r="ET505">
        <f t="shared" si="132"/>
        <v>11.705138991120567</v>
      </c>
      <c r="EU505" s="4">
        <f t="shared" si="133"/>
        <v>1.3729430002111765E-2</v>
      </c>
      <c r="FF505">
        <v>463</v>
      </c>
      <c r="FG505">
        <v>11.677055921688686</v>
      </c>
      <c r="FH505">
        <v>2.8083069431881214E-2</v>
      </c>
      <c r="FI505">
        <v>0.6214001424477833</v>
      </c>
      <c r="FJ505">
        <f t="shared" si="134"/>
        <v>11.705138991120567</v>
      </c>
      <c r="FK505">
        <f t="shared" si="135"/>
        <v>2.3992085402133904E-3</v>
      </c>
    </row>
    <row r="506" spans="1:167" x14ac:dyDescent="0.2">
      <c r="B506" s="81">
        <v>45430</v>
      </c>
      <c r="C506">
        <v>4.9221370203144419</v>
      </c>
      <c r="D506">
        <v>5.9120005908714335</v>
      </c>
      <c r="E506">
        <v>7.4874394107982551</v>
      </c>
      <c r="F506">
        <v>6.9460958499347347</v>
      </c>
      <c r="G506">
        <v>0</v>
      </c>
      <c r="H506">
        <v>0</v>
      </c>
      <c r="I506">
        <v>1</v>
      </c>
      <c r="J506">
        <v>0</v>
      </c>
      <c r="K506">
        <v>0</v>
      </c>
      <c r="L506">
        <v>1</v>
      </c>
      <c r="M506">
        <v>0</v>
      </c>
      <c r="N506">
        <v>125</v>
      </c>
      <c r="O506">
        <v>11.589379415745814</v>
      </c>
      <c r="P506" s="74">
        <v>107945.24812430887</v>
      </c>
      <c r="V506" s="81">
        <v>45367</v>
      </c>
      <c r="W506" s="3">
        <v>50.000000000000007</v>
      </c>
      <c r="X506" s="3">
        <v>68.738219331715783</v>
      </c>
      <c r="Y506" s="3">
        <v>545.11354764149314</v>
      </c>
      <c r="Z506" s="3">
        <v>608.99808720113458</v>
      </c>
      <c r="AG506">
        <v>464</v>
      </c>
      <c r="AH506">
        <v>110447.95047079986</v>
      </c>
      <c r="AI506">
        <v>11372.741903586022</v>
      </c>
      <c r="AJ506">
        <v>0.65937736627385679</v>
      </c>
      <c r="AK506">
        <f t="shared" si="130"/>
        <v>121820.69237438588</v>
      </c>
      <c r="AL506" s="4">
        <f t="shared" si="131"/>
        <v>9.3356405073078241E-2</v>
      </c>
      <c r="AW506">
        <v>460</v>
      </c>
      <c r="AX506">
        <v>117820.29719140579</v>
      </c>
      <c r="AY506">
        <v>1197.2367901632388</v>
      </c>
      <c r="AZ506">
        <v>0.15964689304462354</v>
      </c>
      <c r="BA506">
        <f t="shared" si="144"/>
        <v>119017.53398156902</v>
      </c>
      <c r="BB506" s="4">
        <f t="shared" si="145"/>
        <v>1.0059331176771333E-2</v>
      </c>
      <c r="BN506">
        <v>460</v>
      </c>
      <c r="BO506">
        <v>11.685550192811789</v>
      </c>
      <c r="BP506">
        <v>1.4759128106938135E-3</v>
      </c>
      <c r="BQ506">
        <v>1.8256939571187788E-2</v>
      </c>
      <c r="BR506">
        <f t="shared" si="146"/>
        <v>11.687026105622483</v>
      </c>
      <c r="BS506" s="4">
        <f t="shared" si="147"/>
        <v>1.2628643055599665E-4</v>
      </c>
      <c r="CD506">
        <v>461</v>
      </c>
      <c r="CE506">
        <v>112969.59689956029</v>
      </c>
      <c r="CF506">
        <v>6731.2566214155377</v>
      </c>
      <c r="CG506">
        <v>0.85189208927648641</v>
      </c>
      <c r="CH506">
        <f t="shared" si="140"/>
        <v>119700.85352097583</v>
      </c>
      <c r="CI506" s="4">
        <f t="shared" si="141"/>
        <v>5.6233990179827609E-2</v>
      </c>
      <c r="CT506">
        <v>461</v>
      </c>
      <c r="CU506">
        <v>11.638723345641308</v>
      </c>
      <c r="CV506">
        <v>5.4027676380385969E-2</v>
      </c>
      <c r="CW506">
        <v>0.64413890486734893</v>
      </c>
      <c r="CX506">
        <f t="shared" si="142"/>
        <v>11.584695669260922</v>
      </c>
      <c r="CY506" s="4">
        <f t="shared" si="143"/>
        <v>4.6637113242209852E-3</v>
      </c>
      <c r="DJ506">
        <v>462</v>
      </c>
      <c r="DK506">
        <v>113069.45937400543</v>
      </c>
      <c r="DL506">
        <v>7495.2037989956589</v>
      </c>
      <c r="DM506">
        <v>0.95244678292958795</v>
      </c>
      <c r="DN506">
        <f t="shared" si="136"/>
        <v>105574.25557500977</v>
      </c>
      <c r="DO506" s="4">
        <f t="shared" si="137"/>
        <v>7.0994616615320291E-2</v>
      </c>
      <c r="DZ506">
        <v>462</v>
      </c>
      <c r="EA506">
        <v>11.640045851964949</v>
      </c>
      <c r="EB506">
        <v>5.9895659859146022E-2</v>
      </c>
      <c r="EC506">
        <v>0.71672234227517106</v>
      </c>
      <c r="ED506">
        <f t="shared" si="138"/>
        <v>11.699941511824095</v>
      </c>
      <c r="EE506" s="4">
        <f t="shared" si="139"/>
        <v>5.1193127588385614E-3</v>
      </c>
      <c r="EP506">
        <v>464</v>
      </c>
      <c r="EQ506">
        <v>11.552833016357088</v>
      </c>
      <c r="ER506">
        <v>0.15747249160273924</v>
      </c>
      <c r="ES506">
        <v>2.0077216940416229</v>
      </c>
      <c r="ET506">
        <f t="shared" si="132"/>
        <v>11.710305507959827</v>
      </c>
      <c r="EU506" s="4">
        <f t="shared" si="133"/>
        <v>1.3447342726942582E-2</v>
      </c>
      <c r="FF506">
        <v>464</v>
      </c>
      <c r="FG506">
        <v>11.688459577870789</v>
      </c>
      <c r="FH506">
        <v>2.184593008903768E-2</v>
      </c>
      <c r="FI506">
        <v>0.48338961316747242</v>
      </c>
      <c r="FJ506">
        <f t="shared" si="134"/>
        <v>11.710305507959827</v>
      </c>
      <c r="FK506">
        <f t="shared" si="135"/>
        <v>1.8655303291778666E-3</v>
      </c>
    </row>
    <row r="507" spans="1:167" x14ac:dyDescent="0.2">
      <c r="B507" s="81">
        <v>45437</v>
      </c>
      <c r="C507">
        <v>4.9840512496448719</v>
      </c>
      <c r="D507">
        <v>5.9267324581991341</v>
      </c>
      <c r="E507">
        <v>7.5703920414662411</v>
      </c>
      <c r="F507">
        <v>7.0013408761056652</v>
      </c>
      <c r="G507">
        <v>0</v>
      </c>
      <c r="H507">
        <v>0</v>
      </c>
      <c r="I507">
        <v>1</v>
      </c>
      <c r="J507">
        <v>0</v>
      </c>
      <c r="K507">
        <v>0</v>
      </c>
      <c r="L507">
        <v>1</v>
      </c>
      <c r="M507">
        <v>0</v>
      </c>
      <c r="N507">
        <v>126</v>
      </c>
      <c r="O507">
        <v>11.600410723725087</v>
      </c>
      <c r="P507" s="74">
        <v>109142.61753435615</v>
      </c>
      <c r="V507" s="81">
        <v>45374</v>
      </c>
      <c r="W507" s="3">
        <v>50</v>
      </c>
      <c r="X507" s="3">
        <v>69.425601525032931</v>
      </c>
      <c r="Y507" s="3">
        <v>550.56468311790809</v>
      </c>
      <c r="Z507" s="3">
        <v>538.79866104079417</v>
      </c>
      <c r="AG507">
        <v>465</v>
      </c>
      <c r="AH507">
        <v>110423.56015771611</v>
      </c>
      <c r="AI507">
        <v>12024.847996638899</v>
      </c>
      <c r="AJ507">
        <v>0.69718566279668204</v>
      </c>
      <c r="AK507">
        <f t="shared" si="130"/>
        <v>122448.40815435501</v>
      </c>
      <c r="AL507" s="4">
        <f t="shared" si="131"/>
        <v>9.8203383595487123E-2</v>
      </c>
      <c r="AW507">
        <v>461</v>
      </c>
      <c r="AX507">
        <v>117796.1998013641</v>
      </c>
      <c r="AY507">
        <v>1904.6537196117279</v>
      </c>
      <c r="AZ507">
        <v>0.25397820310921015</v>
      </c>
      <c r="BA507">
        <f t="shared" si="144"/>
        <v>119700.85352097583</v>
      </c>
      <c r="BB507" s="4">
        <f t="shared" si="145"/>
        <v>1.5911780606292544E-2</v>
      </c>
      <c r="BN507">
        <v>461</v>
      </c>
      <c r="BO507">
        <v>11.685292575547008</v>
      </c>
      <c r="BP507">
        <v>7.4584464746862977E-3</v>
      </c>
      <c r="BQ507">
        <v>9.2260467960349743E-2</v>
      </c>
      <c r="BR507">
        <f t="shared" si="146"/>
        <v>11.692751022021694</v>
      </c>
      <c r="BS507" s="4">
        <f t="shared" si="147"/>
        <v>6.3786926281414317E-4</v>
      </c>
      <c r="CD507">
        <v>462</v>
      </c>
      <c r="CE507">
        <v>112969.14058007045</v>
      </c>
      <c r="CF507">
        <v>7595.5225929306325</v>
      </c>
      <c r="CG507">
        <v>0.96127156855857854</v>
      </c>
      <c r="CH507">
        <f t="shared" si="140"/>
        <v>120564.66317300108</v>
      </c>
      <c r="CI507" s="4">
        <f t="shared" si="141"/>
        <v>6.2999575439709368E-2</v>
      </c>
      <c r="CT507">
        <v>462</v>
      </c>
      <c r="CU507">
        <v>11.638803296241001</v>
      </c>
      <c r="CV507">
        <v>6.113821558309418E-2</v>
      </c>
      <c r="CW507">
        <v>0.72891351006787142</v>
      </c>
      <c r="CX507">
        <f t="shared" si="142"/>
        <v>11.577665080657907</v>
      </c>
      <c r="CY507" s="4">
        <f t="shared" si="143"/>
        <v>5.2807034196587733E-3</v>
      </c>
      <c r="DJ507">
        <v>463</v>
      </c>
      <c r="DK507">
        <v>113052.33602446258</v>
      </c>
      <c r="DL507">
        <v>8140.5907685307029</v>
      </c>
      <c r="DM507">
        <v>1.0344587947925206</v>
      </c>
      <c r="DN507">
        <f t="shared" si="136"/>
        <v>104911.74525593188</v>
      </c>
      <c r="DO507" s="4">
        <f t="shared" si="137"/>
        <v>7.7594655857375711E-2</v>
      </c>
      <c r="DZ507">
        <v>463</v>
      </c>
      <c r="EA507">
        <v>11.63984874079142</v>
      </c>
      <c r="EB507">
        <v>6.5290250329146815E-2</v>
      </c>
      <c r="EC507">
        <v>0.78127499143817858</v>
      </c>
      <c r="ED507">
        <f t="shared" si="138"/>
        <v>11.705138991120567</v>
      </c>
      <c r="EE507" s="4">
        <f t="shared" si="139"/>
        <v>5.5779132890840105E-3</v>
      </c>
      <c r="EP507">
        <v>465</v>
      </c>
      <c r="EQ507">
        <v>11.562002262421816</v>
      </c>
      <c r="ER507">
        <v>0.15344279990956444</v>
      </c>
      <c r="ES507">
        <v>1.9563444703097694</v>
      </c>
      <c r="ET507">
        <f t="shared" si="132"/>
        <v>11.71544506233138</v>
      </c>
      <c r="EU507" s="4">
        <f t="shared" si="133"/>
        <v>1.3097479361064004E-2</v>
      </c>
      <c r="FF507">
        <v>465</v>
      </c>
      <c r="FG507">
        <v>11.699952351594996</v>
      </c>
      <c r="FH507">
        <v>1.5492710736383586E-2</v>
      </c>
      <c r="FI507">
        <v>0.34281055644016767</v>
      </c>
      <c r="FJ507">
        <f t="shared" si="134"/>
        <v>11.71544506233138</v>
      </c>
      <c r="FK507">
        <f t="shared" si="135"/>
        <v>1.3224175994983947E-3</v>
      </c>
    </row>
    <row r="508" spans="1:167" x14ac:dyDescent="0.2">
      <c r="A508" t="s">
        <v>3</v>
      </c>
      <c r="B508" s="81">
        <v>44562</v>
      </c>
      <c r="C508">
        <v>5.8091635969990687</v>
      </c>
      <c r="D508">
        <v>6.0989244462442338</v>
      </c>
      <c r="E508">
        <v>6.7627434788795622</v>
      </c>
      <c r="F508">
        <v>8.3759076370755121</v>
      </c>
      <c r="G508">
        <v>0</v>
      </c>
      <c r="H508">
        <v>1</v>
      </c>
      <c r="I508">
        <v>0</v>
      </c>
      <c r="J508">
        <v>0</v>
      </c>
      <c r="K508">
        <v>0</v>
      </c>
      <c r="L508">
        <v>1</v>
      </c>
      <c r="M508">
        <v>0</v>
      </c>
      <c r="N508">
        <v>1</v>
      </c>
      <c r="O508">
        <v>11.619529915949183</v>
      </c>
      <c r="P508" s="74">
        <v>111249.41214773065</v>
      </c>
      <c r="V508" s="81">
        <v>45381</v>
      </c>
      <c r="W508" s="3">
        <v>50</v>
      </c>
      <c r="X508" s="3">
        <v>70.119857540283263</v>
      </c>
      <c r="Y508" s="3">
        <v>556.07032994908718</v>
      </c>
      <c r="Z508" s="3">
        <v>489.65906272855597</v>
      </c>
      <c r="AG508">
        <v>466</v>
      </c>
      <c r="AH508">
        <v>101023.31911564482</v>
      </c>
      <c r="AI508">
        <v>18957.854102946731</v>
      </c>
      <c r="AJ508">
        <v>1.0991526946253356</v>
      </c>
      <c r="AK508">
        <f t="shared" si="130"/>
        <v>119981.17321859155</v>
      </c>
      <c r="AL508" s="4">
        <f t="shared" si="131"/>
        <v>0.15800690720374735</v>
      </c>
      <c r="AW508">
        <v>462</v>
      </c>
      <c r="AX508">
        <v>117772.10241132238</v>
      </c>
      <c r="AY508">
        <v>2792.560761678702</v>
      </c>
      <c r="AZ508">
        <v>0.37237717125243514</v>
      </c>
      <c r="BA508">
        <f t="shared" si="144"/>
        <v>120564.66317300108</v>
      </c>
      <c r="BB508" s="4">
        <f t="shared" si="145"/>
        <v>2.3162348636694571E-2</v>
      </c>
      <c r="BN508">
        <v>462</v>
      </c>
      <c r="BO508">
        <v>11.685034958282229</v>
      </c>
      <c r="BP508">
        <v>1.490655354186643E-2</v>
      </c>
      <c r="BQ508">
        <v>0.18439303816368144</v>
      </c>
      <c r="BR508">
        <f t="shared" si="146"/>
        <v>11.699941511824095</v>
      </c>
      <c r="BS508" s="4">
        <f t="shared" si="147"/>
        <v>1.2740707743540166E-3</v>
      </c>
      <c r="CD508">
        <v>463</v>
      </c>
      <c r="CE508">
        <v>112969.86295925644</v>
      </c>
      <c r="CF508">
        <v>8223.0638337368437</v>
      </c>
      <c r="CG508">
        <v>1.0406917197732473</v>
      </c>
      <c r="CH508">
        <f t="shared" si="140"/>
        <v>121192.92679299328</v>
      </c>
      <c r="CI508" s="4">
        <f t="shared" si="141"/>
        <v>6.785102110606224E-2</v>
      </c>
      <c r="CT508">
        <v>463</v>
      </c>
      <c r="CU508">
        <v>11.638900192042385</v>
      </c>
      <c r="CV508">
        <v>6.6238799078181643E-2</v>
      </c>
      <c r="CW508">
        <v>0.78972464404258491</v>
      </c>
      <c r="CX508">
        <f t="shared" si="142"/>
        <v>11.572661392964203</v>
      </c>
      <c r="CY508" s="4">
        <f t="shared" si="143"/>
        <v>5.7237308540326473E-3</v>
      </c>
      <c r="DJ508">
        <v>464</v>
      </c>
      <c r="DK508">
        <v>113035.412952607</v>
      </c>
      <c r="DL508">
        <v>8785.279421778876</v>
      </c>
      <c r="DM508">
        <v>1.1163820686946537</v>
      </c>
      <c r="DN508">
        <f t="shared" si="136"/>
        <v>104250.13353082813</v>
      </c>
      <c r="DO508" s="4">
        <f t="shared" si="137"/>
        <v>8.4271157496224727E-2</v>
      </c>
      <c r="DZ508">
        <v>464</v>
      </c>
      <c r="EA508">
        <v>11.639653935064604</v>
      </c>
      <c r="EB508">
        <v>7.0651572895222614E-2</v>
      </c>
      <c r="EC508">
        <v>0.84542955082172999</v>
      </c>
      <c r="ED508">
        <f t="shared" si="138"/>
        <v>11.710305507959827</v>
      </c>
      <c r="EE508" s="4">
        <f t="shared" si="139"/>
        <v>6.0332817830584121E-3</v>
      </c>
      <c r="EP508">
        <v>466</v>
      </c>
      <c r="EQ508">
        <v>11.572018402499817</v>
      </c>
      <c r="ER508">
        <v>0.1230717171107969</v>
      </c>
      <c r="ES508">
        <v>1.5691233043397297</v>
      </c>
      <c r="ET508">
        <f t="shared" si="132"/>
        <v>11.695090119610613</v>
      </c>
      <c r="EU508" s="4">
        <f t="shared" si="133"/>
        <v>1.0523366288937545E-2</v>
      </c>
      <c r="FF508">
        <v>466</v>
      </c>
      <c r="FG508">
        <v>11.711527947336549</v>
      </c>
      <c r="FH508">
        <v>-1.6437827725935605E-2</v>
      </c>
      <c r="FI508">
        <v>-0.36372336418584517</v>
      </c>
      <c r="FJ508">
        <f t="shared" si="134"/>
        <v>11.695090119610613</v>
      </c>
      <c r="FK508">
        <f t="shared" si="135"/>
        <v>1.4055323693805705E-3</v>
      </c>
    </row>
    <row r="509" spans="1:167" x14ac:dyDescent="0.2">
      <c r="B509" s="81">
        <v>44569</v>
      </c>
      <c r="C509">
        <v>5.8315012936302839</v>
      </c>
      <c r="D509">
        <v>6.1385441799289753</v>
      </c>
      <c r="E509">
        <v>6.7856013012075378</v>
      </c>
      <c r="F509">
        <v>8.3898044326541079</v>
      </c>
      <c r="G509">
        <v>0</v>
      </c>
      <c r="H509">
        <v>1</v>
      </c>
      <c r="I509">
        <v>0</v>
      </c>
      <c r="J509">
        <v>0</v>
      </c>
      <c r="K509">
        <v>0</v>
      </c>
      <c r="L509">
        <v>1</v>
      </c>
      <c r="M509">
        <v>0</v>
      </c>
      <c r="N509">
        <v>2</v>
      </c>
      <c r="O509">
        <v>11.624952051931245</v>
      </c>
      <c r="P509" s="74">
        <v>111854.25988981918</v>
      </c>
      <c r="V509" s="81">
        <v>45388</v>
      </c>
      <c r="W509" s="3">
        <v>50</v>
      </c>
      <c r="X509" s="3">
        <v>70.82105611568609</v>
      </c>
      <c r="Y509" s="3">
        <v>561.63103324857809</v>
      </c>
      <c r="Z509" s="3">
        <v>455.26134390998919</v>
      </c>
      <c r="AG509">
        <v>467</v>
      </c>
      <c r="AH509">
        <v>100998.92880256107</v>
      </c>
      <c r="AI509">
        <v>4305.1309437136515</v>
      </c>
      <c r="AJ509">
        <v>0.24960611321311163</v>
      </c>
      <c r="AK509">
        <f t="shared" si="130"/>
        <v>105304.05974627472</v>
      </c>
      <c r="AL509" s="4">
        <f t="shared" si="131"/>
        <v>4.0882858211608045E-2</v>
      </c>
      <c r="AW509">
        <v>463</v>
      </c>
      <c r="AX509">
        <v>117748.0050212807</v>
      </c>
      <c r="AY509">
        <v>3444.9217717125866</v>
      </c>
      <c r="AZ509">
        <v>0.45936698751189209</v>
      </c>
      <c r="BA509">
        <f t="shared" si="144"/>
        <v>121192.92679299328</v>
      </c>
      <c r="BB509" s="4">
        <f t="shared" si="145"/>
        <v>2.8425105844640378E-2</v>
      </c>
      <c r="BN509">
        <v>463</v>
      </c>
      <c r="BO509">
        <v>11.684777341017448</v>
      </c>
      <c r="BP509">
        <v>2.0361650103119189E-2</v>
      </c>
      <c r="BQ509">
        <v>0.25187220600623711</v>
      </c>
      <c r="BR509">
        <f t="shared" si="146"/>
        <v>11.705138991120567</v>
      </c>
      <c r="BS509" s="4">
        <f t="shared" si="147"/>
        <v>1.7395479129778287E-3</v>
      </c>
      <c r="CD509">
        <v>464</v>
      </c>
      <c r="CE509">
        <v>112971.76403711825</v>
      </c>
      <c r="CF509">
        <v>8848.9283372676291</v>
      </c>
      <c r="CG509">
        <v>1.1198996670413028</v>
      </c>
      <c r="CH509">
        <f t="shared" si="140"/>
        <v>121820.69237438588</v>
      </c>
      <c r="CI509" s="4">
        <f t="shared" si="141"/>
        <v>7.2638959480484877E-2</v>
      </c>
      <c r="CT509">
        <v>464</v>
      </c>
      <c r="CU509">
        <v>11.639014033045457</v>
      </c>
      <c r="CV509">
        <v>7.1291474914369601E-2</v>
      </c>
      <c r="CW509">
        <v>0.84996460433362897</v>
      </c>
      <c r="CX509">
        <f t="shared" si="142"/>
        <v>11.567722558131088</v>
      </c>
      <c r="CY509" s="4">
        <f t="shared" si="143"/>
        <v>6.1629654891971787E-3</v>
      </c>
      <c r="DJ509">
        <v>465</v>
      </c>
      <c r="DK509">
        <v>113018.68552758415</v>
      </c>
      <c r="DL509">
        <v>9429.7226267708611</v>
      </c>
      <c r="DM509">
        <v>1.19827415246397</v>
      </c>
      <c r="DN509">
        <f t="shared" si="136"/>
        <v>103588.96290081329</v>
      </c>
      <c r="DO509" s="4">
        <f t="shared" si="137"/>
        <v>9.1030186640635113E-2</v>
      </c>
      <c r="DZ509">
        <v>465</v>
      </c>
      <c r="EA509">
        <v>11.639461381477577</v>
      </c>
      <c r="EB509">
        <v>7.5983680853802582E-2</v>
      </c>
      <c r="EC509">
        <v>0.90923452290693108</v>
      </c>
      <c r="ED509">
        <f t="shared" si="138"/>
        <v>11.71544506233138</v>
      </c>
      <c r="EE509" s="4">
        <f t="shared" si="139"/>
        <v>6.4857698917570429E-3</v>
      </c>
      <c r="EP509">
        <v>467</v>
      </c>
      <c r="EQ509">
        <v>11.490594940212405</v>
      </c>
      <c r="ER509">
        <v>7.4012311262148245E-2</v>
      </c>
      <c r="ES509">
        <v>0.94363225878234169</v>
      </c>
      <c r="ET509">
        <f t="shared" si="132"/>
        <v>11.564607251474554</v>
      </c>
      <c r="EU509" s="4">
        <f t="shared" si="133"/>
        <v>6.399898384159242E-3</v>
      </c>
      <c r="FF509">
        <v>467</v>
      </c>
      <c r="FG509">
        <v>11.526070589766794</v>
      </c>
      <c r="FH509">
        <v>3.8536661707759379E-2</v>
      </c>
      <c r="FI509">
        <v>0.85270903640890172</v>
      </c>
      <c r="FJ509">
        <f t="shared" si="134"/>
        <v>11.564607251474554</v>
      </c>
      <c r="FK509">
        <f t="shared" si="135"/>
        <v>3.332293165671124E-3</v>
      </c>
    </row>
    <row r="510" spans="1:167" x14ac:dyDescent="0.2">
      <c r="B510" s="81">
        <v>44576</v>
      </c>
      <c r="C510">
        <v>5.9145532835413563</v>
      </c>
      <c r="D510">
        <v>6.1822470503446292</v>
      </c>
      <c r="E510">
        <v>6.820029558712827</v>
      </c>
      <c r="F510">
        <v>8.4136685963247864</v>
      </c>
      <c r="G510">
        <v>0</v>
      </c>
      <c r="H510">
        <v>1</v>
      </c>
      <c r="I510">
        <v>0</v>
      </c>
      <c r="J510">
        <v>0</v>
      </c>
      <c r="K510">
        <v>0</v>
      </c>
      <c r="L510">
        <v>1</v>
      </c>
      <c r="M510">
        <v>0</v>
      </c>
      <c r="N510">
        <v>3</v>
      </c>
      <c r="O510">
        <v>11.634828038665132</v>
      </c>
      <c r="P510" s="74">
        <v>112964.40393740888</v>
      </c>
      <c r="V510" s="81">
        <v>45395</v>
      </c>
      <c r="W510" s="3">
        <v>54.500000000000007</v>
      </c>
      <c r="X510" s="3">
        <v>71.529266676842951</v>
      </c>
      <c r="Y510" s="3">
        <v>567.24734358106389</v>
      </c>
      <c r="Z510" s="3">
        <v>431.18294073699246</v>
      </c>
      <c r="AG510">
        <v>468</v>
      </c>
      <c r="AH510">
        <v>100974.53848947733</v>
      </c>
      <c r="AI510">
        <v>-171.58810793777229</v>
      </c>
      <c r="AJ510">
        <v>-9.948464113148224E-3</v>
      </c>
      <c r="AK510">
        <f t="shared" si="130"/>
        <v>100802.95038153956</v>
      </c>
      <c r="AL510" s="4">
        <f t="shared" si="131"/>
        <v>1.7022131523761026E-3</v>
      </c>
      <c r="AW510">
        <v>464</v>
      </c>
      <c r="AX510">
        <v>117723.90763123901</v>
      </c>
      <c r="AY510">
        <v>4096.784743146869</v>
      </c>
      <c r="AZ510">
        <v>0.54629039225134224</v>
      </c>
      <c r="BA510">
        <f t="shared" si="144"/>
        <v>121820.69237438588</v>
      </c>
      <c r="BB510" s="4">
        <f t="shared" si="145"/>
        <v>3.3629629443874862E-2</v>
      </c>
      <c r="BN510">
        <v>464</v>
      </c>
      <c r="BO510">
        <v>11.684519723752668</v>
      </c>
      <c r="BP510">
        <v>2.5785784207158713E-2</v>
      </c>
      <c r="BQ510">
        <v>0.31896837039071463</v>
      </c>
      <c r="BR510">
        <f t="shared" si="146"/>
        <v>11.710305507959827</v>
      </c>
      <c r="BS510" s="4">
        <f t="shared" si="147"/>
        <v>2.2019736538582517E-3</v>
      </c>
      <c r="CD510">
        <v>465</v>
      </c>
      <c r="CE510">
        <v>112974.84381365588</v>
      </c>
      <c r="CF510">
        <v>9473.5643406991294</v>
      </c>
      <c r="CG510">
        <v>1.1989521382110431</v>
      </c>
      <c r="CH510">
        <f t="shared" si="140"/>
        <v>122448.40815435501</v>
      </c>
      <c r="CI510" s="4">
        <f t="shared" si="141"/>
        <v>7.7367803171087546E-2</v>
      </c>
      <c r="CT510">
        <v>465</v>
      </c>
      <c r="CU510">
        <v>11.639144819250223</v>
      </c>
      <c r="CV510">
        <v>7.6300243081156793E-2</v>
      </c>
      <c r="CW510">
        <v>0.90968108036664264</v>
      </c>
      <c r="CX510">
        <f t="shared" si="142"/>
        <v>11.562844576169066</v>
      </c>
      <c r="CY510" s="4">
        <f t="shared" si="143"/>
        <v>6.5987432918030399E-3</v>
      </c>
      <c r="DJ510">
        <v>466</v>
      </c>
      <c r="DK510">
        <v>113002.14927731871</v>
      </c>
      <c r="DL510">
        <v>6979.0239412728406</v>
      </c>
      <c r="DM510">
        <v>0.88685365723405607</v>
      </c>
      <c r="DN510">
        <f t="shared" si="136"/>
        <v>106023.12533604586</v>
      </c>
      <c r="DO510" s="4">
        <f t="shared" si="137"/>
        <v>6.5825487780637085E-2</v>
      </c>
      <c r="DZ510">
        <v>466</v>
      </c>
      <c r="EA510">
        <v>11.639271028551157</v>
      </c>
      <c r="EB510">
        <v>5.5819091059456483E-2</v>
      </c>
      <c r="EC510">
        <v>0.66794137975751355</v>
      </c>
      <c r="ED510">
        <f t="shared" si="138"/>
        <v>11.695090119610613</v>
      </c>
      <c r="EE510" s="4">
        <f t="shared" si="139"/>
        <v>4.772865406642542E-3</v>
      </c>
      <c r="EP510">
        <v>468</v>
      </c>
      <c r="EQ510">
        <v>11.478882957961714</v>
      </c>
      <c r="ER510">
        <v>4.2039945887474062E-2</v>
      </c>
      <c r="ES510">
        <v>0.53599527457498719</v>
      </c>
      <c r="ET510">
        <f t="shared" si="132"/>
        <v>11.520922903849188</v>
      </c>
      <c r="EU510" s="4">
        <f t="shared" si="133"/>
        <v>3.649008524605988E-3</v>
      </c>
      <c r="FF510">
        <v>468</v>
      </c>
      <c r="FG510">
        <v>11.479190933016108</v>
      </c>
      <c r="FH510">
        <v>4.1731970833080112E-2</v>
      </c>
      <c r="FI510">
        <v>0.92341233151897606</v>
      </c>
      <c r="FJ510">
        <f t="shared" si="134"/>
        <v>11.520922903849188</v>
      </c>
      <c r="FK510">
        <f t="shared" si="135"/>
        <v>3.6222767204819404E-3</v>
      </c>
    </row>
    <row r="511" spans="1:167" x14ac:dyDescent="0.2">
      <c r="B511" s="81">
        <v>44583</v>
      </c>
      <c r="C511">
        <v>5.8858616388539469</v>
      </c>
      <c r="D511">
        <v>6.2265237914942881</v>
      </c>
      <c r="E511">
        <v>6.8602045365223283</v>
      </c>
      <c r="F511">
        <v>8.444550422016567</v>
      </c>
      <c r="G511">
        <v>0</v>
      </c>
      <c r="H511">
        <v>1</v>
      </c>
      <c r="I511">
        <v>0</v>
      </c>
      <c r="J511">
        <v>0</v>
      </c>
      <c r="K511">
        <v>0</v>
      </c>
      <c r="L511">
        <v>1</v>
      </c>
      <c r="M511">
        <v>0</v>
      </c>
      <c r="N511">
        <v>4</v>
      </c>
      <c r="O511">
        <v>11.638479795794078</v>
      </c>
      <c r="P511" s="74">
        <v>113377.67663129685</v>
      </c>
      <c r="V511" s="81">
        <v>45402</v>
      </c>
      <c r="W511" s="3">
        <v>59.90000000000002</v>
      </c>
      <c r="X511" s="3">
        <v>72.244559343611385</v>
      </c>
      <c r="Y511" s="3">
        <v>572.9198170168745</v>
      </c>
      <c r="Z511" s="3">
        <v>414.32805851589467</v>
      </c>
      <c r="AG511">
        <v>469</v>
      </c>
      <c r="AH511">
        <v>100950.14817639359</v>
      </c>
      <c r="AI511">
        <v>-1134.6394245382835</v>
      </c>
      <c r="AJ511">
        <v>-6.578497619704457E-2</v>
      </c>
      <c r="AK511">
        <f t="shared" si="130"/>
        <v>99815.508751855305</v>
      </c>
      <c r="AL511" s="4">
        <f t="shared" si="131"/>
        <v>1.1367366040872818E-2</v>
      </c>
      <c r="AW511">
        <v>465</v>
      </c>
      <c r="AX511">
        <v>117699.81024119729</v>
      </c>
      <c r="AY511">
        <v>4748.5979131577187</v>
      </c>
      <c r="AZ511">
        <v>0.63320715616369327</v>
      </c>
      <c r="BA511">
        <f t="shared" si="144"/>
        <v>122448.40815435501</v>
      </c>
      <c r="BB511" s="4">
        <f t="shared" si="145"/>
        <v>3.8780397268797243E-2</v>
      </c>
      <c r="BN511">
        <v>465</v>
      </c>
      <c r="BO511">
        <v>11.684262106487887</v>
      </c>
      <c r="BP511">
        <v>3.1182955843492621E-2</v>
      </c>
      <c r="BQ511">
        <v>0.38573101091116385</v>
      </c>
      <c r="BR511">
        <f t="shared" si="146"/>
        <v>11.71544506233138</v>
      </c>
      <c r="BS511" s="4">
        <f t="shared" si="147"/>
        <v>2.6616962204666934E-3</v>
      </c>
      <c r="CD511">
        <v>466</v>
      </c>
      <c r="CE511">
        <v>112979.10228886933</v>
      </c>
      <c r="CF511">
        <v>7002.0709297222202</v>
      </c>
      <c r="CG511">
        <v>0.88616571452728399</v>
      </c>
      <c r="CH511">
        <f t="shared" si="140"/>
        <v>119981.17321859155</v>
      </c>
      <c r="CI511" s="4">
        <f t="shared" si="141"/>
        <v>5.8359747132704504E-2</v>
      </c>
      <c r="CT511">
        <v>466</v>
      </c>
      <c r="CU511">
        <v>11.639292550656677</v>
      </c>
      <c r="CV511">
        <v>5.5797568953936505E-2</v>
      </c>
      <c r="CW511">
        <v>0.66524025033393974</v>
      </c>
      <c r="CX511">
        <f t="shared" si="142"/>
        <v>11.58349498170274</v>
      </c>
      <c r="CY511" s="4">
        <f t="shared" si="143"/>
        <v>4.8169890902593909E-3</v>
      </c>
      <c r="DJ511">
        <v>467</v>
      </c>
      <c r="DK511">
        <v>112985.79988133766</v>
      </c>
      <c r="DL511">
        <v>-7681.740135062937</v>
      </c>
      <c r="DM511">
        <v>-0.97615073254207996</v>
      </c>
      <c r="DN511">
        <f t="shared" si="136"/>
        <v>120667.5400164006</v>
      </c>
      <c r="DO511" s="4">
        <f t="shared" si="137"/>
        <v>6.3660369093617622E-2</v>
      </c>
      <c r="DZ511">
        <v>467</v>
      </c>
      <c r="EA511">
        <v>11.639082826551293</v>
      </c>
      <c r="EB511">
        <v>-7.4475575076739631E-2</v>
      </c>
      <c r="EC511">
        <v>-0.89118825532298318</v>
      </c>
      <c r="ED511">
        <f t="shared" si="138"/>
        <v>11.564607251474554</v>
      </c>
      <c r="EE511" s="4">
        <f t="shared" si="139"/>
        <v>6.4399571431397783E-3</v>
      </c>
      <c r="EP511">
        <v>469</v>
      </c>
      <c r="EQ511">
        <v>11.474585289095547</v>
      </c>
      <c r="ER511">
        <v>3.649355944612509E-2</v>
      </c>
      <c r="ES511">
        <v>0.46528069916884723</v>
      </c>
      <c r="ET511">
        <f t="shared" si="132"/>
        <v>11.511078848541672</v>
      </c>
      <c r="EU511" s="4">
        <f t="shared" si="133"/>
        <v>3.1702987987740545E-3</v>
      </c>
      <c r="FF511">
        <v>469</v>
      </c>
      <c r="FG511">
        <v>11.464918771841738</v>
      </c>
      <c r="FH511">
        <v>4.6160076699933938E-2</v>
      </c>
      <c r="FI511">
        <v>1.0213939863772965</v>
      </c>
      <c r="FJ511">
        <f t="shared" si="134"/>
        <v>11.511078848541672</v>
      </c>
      <c r="FK511">
        <f t="shared" si="135"/>
        <v>4.0100565122774667E-3</v>
      </c>
    </row>
    <row r="512" spans="1:167" x14ac:dyDescent="0.2">
      <c r="B512" s="81">
        <v>44590</v>
      </c>
      <c r="C512">
        <v>5.9408324936803396</v>
      </c>
      <c r="D512">
        <v>6.2710304609913372</v>
      </c>
      <c r="E512">
        <v>6.9032346621930536</v>
      </c>
      <c r="F512">
        <v>8.4803149750325648</v>
      </c>
      <c r="G512">
        <v>0</v>
      </c>
      <c r="H512">
        <v>1</v>
      </c>
      <c r="I512">
        <v>0</v>
      </c>
      <c r="J512">
        <v>0</v>
      </c>
      <c r="K512">
        <v>0</v>
      </c>
      <c r="L512">
        <v>1</v>
      </c>
      <c r="M512">
        <v>0</v>
      </c>
      <c r="N512">
        <v>5</v>
      </c>
      <c r="O512">
        <v>11.647166712459887</v>
      </c>
      <c r="P512" s="74">
        <v>114366.86935676867</v>
      </c>
      <c r="V512" s="81">
        <v>45409</v>
      </c>
      <c r="W512" s="3">
        <v>65.885000000000019</v>
      </c>
      <c r="X512" s="3">
        <v>72.967004937047506</v>
      </c>
      <c r="Y512" s="3">
        <v>578.64901518704323</v>
      </c>
      <c r="Z512" s="3">
        <v>402.52964096112623</v>
      </c>
      <c r="AG512">
        <v>470</v>
      </c>
      <c r="AH512">
        <v>100925.75786330985</v>
      </c>
      <c r="AI512">
        <v>-1616.2468578575354</v>
      </c>
      <c r="AJ512">
        <v>-9.3707973452423057E-2</v>
      </c>
      <c r="AK512">
        <f t="shared" si="130"/>
        <v>99309.51100545231</v>
      </c>
      <c r="AL512" s="4">
        <f t="shared" si="131"/>
        <v>1.6274844589344518E-2</v>
      </c>
      <c r="AW512">
        <v>466</v>
      </c>
      <c r="AX512">
        <v>109587.90142704951</v>
      </c>
      <c r="AY512">
        <v>10393.271791542036</v>
      </c>
      <c r="AZ512">
        <v>1.3859025747628262</v>
      </c>
      <c r="BA512">
        <f t="shared" si="144"/>
        <v>119981.17321859155</v>
      </c>
      <c r="BB512" s="4">
        <f t="shared" si="145"/>
        <v>8.6624188718397679E-2</v>
      </c>
      <c r="BN512">
        <v>466</v>
      </c>
      <c r="BO512">
        <v>11.606477773492154</v>
      </c>
      <c r="BP512">
        <v>8.8612346118459584E-2</v>
      </c>
      <c r="BQ512">
        <v>1.0961286036845119</v>
      </c>
      <c r="BR512">
        <f t="shared" si="146"/>
        <v>11.695090119610613</v>
      </c>
      <c r="BS512" s="4">
        <f t="shared" si="147"/>
        <v>7.5768844200586561E-3</v>
      </c>
      <c r="CD512">
        <v>467</v>
      </c>
      <c r="CE512">
        <v>112984.53946275858</v>
      </c>
      <c r="CF512">
        <v>-7680.4797164838528</v>
      </c>
      <c r="CG512">
        <v>-0.97202354334623031</v>
      </c>
      <c r="CH512">
        <f t="shared" si="140"/>
        <v>105304.05974627472</v>
      </c>
      <c r="CI512" s="4">
        <f t="shared" si="141"/>
        <v>7.2936216656695044E-2</v>
      </c>
      <c r="CT512">
        <v>467</v>
      </c>
      <c r="CU512">
        <v>11.639457227264824</v>
      </c>
      <c r="CV512">
        <v>-7.4849975790270307E-2</v>
      </c>
      <c r="CW512">
        <v>-0.89239043144183161</v>
      </c>
      <c r="CX512">
        <f t="shared" si="142"/>
        <v>11.714307203055094</v>
      </c>
      <c r="CY512" s="4">
        <f t="shared" si="143"/>
        <v>6.3896203584919995E-3</v>
      </c>
      <c r="DJ512">
        <v>468</v>
      </c>
      <c r="DK512">
        <v>112969.63316399448</v>
      </c>
      <c r="DL512">
        <v>-12166.682782454925</v>
      </c>
      <c r="DM512">
        <v>-1.546071085702404</v>
      </c>
      <c r="DN512">
        <f t="shared" si="136"/>
        <v>125136.31594644941</v>
      </c>
      <c r="DO512" s="4">
        <f t="shared" si="137"/>
        <v>9.7227433063168583E-2</v>
      </c>
      <c r="DZ512">
        <v>468</v>
      </c>
      <c r="EA512">
        <v>11.638896727411071</v>
      </c>
      <c r="EB512">
        <v>-0.1179738235618828</v>
      </c>
      <c r="EC512">
        <v>-1.4116961955052074</v>
      </c>
      <c r="ED512">
        <f t="shared" si="138"/>
        <v>11.520922903849188</v>
      </c>
      <c r="EE512" s="4">
        <f t="shared" si="139"/>
        <v>1.0239962939294321E-2</v>
      </c>
      <c r="EP512">
        <v>470</v>
      </c>
      <c r="EQ512">
        <v>11.471428846402123</v>
      </c>
      <c r="ER512">
        <v>3.4567779562630463E-2</v>
      </c>
      <c r="ES512">
        <v>0.44072764859671887</v>
      </c>
      <c r="ET512">
        <f t="shared" si="132"/>
        <v>11.505996625964753</v>
      </c>
      <c r="EU512" s="4">
        <f t="shared" si="133"/>
        <v>3.0043272813607335E-3</v>
      </c>
      <c r="FF512">
        <v>470</v>
      </c>
      <c r="FG512">
        <v>11.454742532951505</v>
      </c>
      <c r="FH512">
        <v>5.1254093013248792E-2</v>
      </c>
      <c r="FI512">
        <v>1.134110385501804</v>
      </c>
      <c r="FJ512">
        <f t="shared" si="134"/>
        <v>11.505996625964753</v>
      </c>
      <c r="FK512">
        <f t="shared" si="135"/>
        <v>4.454554844696145E-3</v>
      </c>
    </row>
    <row r="513" spans="2:167" x14ac:dyDescent="0.2">
      <c r="B513" s="81">
        <v>44597</v>
      </c>
      <c r="C513">
        <v>5.3849128790188914</v>
      </c>
      <c r="D513">
        <v>5.7791173181030597</v>
      </c>
      <c r="E513">
        <v>6.6663295579969502</v>
      </c>
      <c r="F513">
        <v>8.3513700625049943</v>
      </c>
      <c r="G513">
        <v>0</v>
      </c>
      <c r="H513">
        <v>1</v>
      </c>
      <c r="I513">
        <v>0</v>
      </c>
      <c r="J513">
        <v>0</v>
      </c>
      <c r="K513">
        <v>0</v>
      </c>
      <c r="L513">
        <v>1</v>
      </c>
      <c r="M513">
        <v>0</v>
      </c>
      <c r="N513">
        <v>6</v>
      </c>
      <c r="O513">
        <v>11.562226604121374</v>
      </c>
      <c r="P513" s="74">
        <v>105053.66608292519</v>
      </c>
      <c r="V513" s="81">
        <v>45416</v>
      </c>
      <c r="W513" s="3">
        <v>72.473000000000042</v>
      </c>
      <c r="X513" s="3">
        <v>73.696674986417975</v>
      </c>
      <c r="Y513" s="3">
        <v>584.43550533891369</v>
      </c>
      <c r="Z513" s="3">
        <v>556.81953172720421</v>
      </c>
      <c r="AG513">
        <v>471</v>
      </c>
      <c r="AH513">
        <v>87448.708706134086</v>
      </c>
      <c r="AI513">
        <v>3706.4764652616723</v>
      </c>
      <c r="AJ513">
        <v>0.2148968745214952</v>
      </c>
      <c r="AK513">
        <f t="shared" si="130"/>
        <v>91155.185171395759</v>
      </c>
      <c r="AL513" s="4">
        <f t="shared" si="131"/>
        <v>4.0661169831343331E-2</v>
      </c>
      <c r="AW513">
        <v>467</v>
      </c>
      <c r="AX513">
        <v>109563.80403700782</v>
      </c>
      <c r="AY513">
        <v>-4259.7442907330988</v>
      </c>
      <c r="AZ513">
        <v>-0.56802041732061193</v>
      </c>
      <c r="BA513">
        <f t="shared" si="144"/>
        <v>105304.05974627472</v>
      </c>
      <c r="BB513" s="4">
        <f t="shared" si="145"/>
        <v>4.0451852483149808E-2</v>
      </c>
      <c r="BN513">
        <v>467</v>
      </c>
      <c r="BO513">
        <v>11.606220156227373</v>
      </c>
      <c r="BP513">
        <v>-4.1612904752819091E-2</v>
      </c>
      <c r="BQ513">
        <v>-0.514748758835335</v>
      </c>
      <c r="BR513">
        <f t="shared" si="146"/>
        <v>11.564607251474554</v>
      </c>
      <c r="BS513" s="4">
        <f t="shared" si="147"/>
        <v>3.5982981391359577E-3</v>
      </c>
      <c r="CD513">
        <v>468</v>
      </c>
      <c r="CE513">
        <v>112991.15533532367</v>
      </c>
      <c r="CF513">
        <v>-12188.204953784109</v>
      </c>
      <c r="CG513">
        <v>-1.5425107029162237</v>
      </c>
      <c r="CH513">
        <f t="shared" si="140"/>
        <v>100802.95038153956</v>
      </c>
      <c r="CI513" s="4">
        <f t="shared" si="141"/>
        <v>0.12091119265509298</v>
      </c>
      <c r="CT513">
        <v>468</v>
      </c>
      <c r="CU513">
        <v>11.639638849074661</v>
      </c>
      <c r="CV513">
        <v>-0.11871594522547291</v>
      </c>
      <c r="CW513">
        <v>-1.4153775263151898</v>
      </c>
      <c r="CX513">
        <f t="shared" si="142"/>
        <v>11.758354794300134</v>
      </c>
      <c r="CY513" s="4">
        <f t="shared" si="143"/>
        <v>1.0096305758950265E-2</v>
      </c>
      <c r="DJ513">
        <v>469</v>
      </c>
      <c r="DK513">
        <v>112953.64508806758</v>
      </c>
      <c r="DL513">
        <v>-13138.136336212279</v>
      </c>
      <c r="DM513">
        <v>-1.669517737301883</v>
      </c>
      <c r="DN513">
        <f t="shared" si="136"/>
        <v>126091.78142427986</v>
      </c>
      <c r="DO513" s="4">
        <f t="shared" si="137"/>
        <v>0.10419502514604365</v>
      </c>
      <c r="DZ513">
        <v>469</v>
      </c>
      <c r="EA513">
        <v>11.638712684657019</v>
      </c>
      <c r="EB513">
        <v>-0.12763383611534707</v>
      </c>
      <c r="EC513">
        <v>-1.5272896598732144</v>
      </c>
      <c r="ED513">
        <f t="shared" si="138"/>
        <v>11.511078848541672</v>
      </c>
      <c r="EE513" s="4">
        <f t="shared" si="139"/>
        <v>1.1087912592269045E-2</v>
      </c>
      <c r="EP513">
        <v>471</v>
      </c>
      <c r="EQ513">
        <v>11.46874729712828</v>
      </c>
      <c r="ER513">
        <v>-4.84286325023362E-2</v>
      </c>
      <c r="ES513">
        <v>-0.61744889598240338</v>
      </c>
      <c r="ET513">
        <f t="shared" si="132"/>
        <v>11.420318664625944</v>
      </c>
      <c r="EU513" s="4">
        <f t="shared" si="133"/>
        <v>4.2405675292005885E-3</v>
      </c>
      <c r="FF513">
        <v>471</v>
      </c>
      <c r="FG513">
        <v>11.445178671184008</v>
      </c>
      <c r="FH513">
        <v>-2.486000655806464E-2</v>
      </c>
      <c r="FI513">
        <v>-0.55008273415073672</v>
      </c>
      <c r="FJ513">
        <f t="shared" si="134"/>
        <v>11.420318664625944</v>
      </c>
      <c r="FK513">
        <f t="shared" si="135"/>
        <v>2.1768224940226654E-3</v>
      </c>
    </row>
    <row r="514" spans="2:167" x14ac:dyDescent="0.2">
      <c r="B514" s="81">
        <v>44604</v>
      </c>
      <c r="C514">
        <v>5.3651168939485645</v>
      </c>
      <c r="D514">
        <v>5.7506826151766397</v>
      </c>
      <c r="E514">
        <v>6.5414321480346427</v>
      </c>
      <c r="F514">
        <v>8.26014542031856</v>
      </c>
      <c r="G514">
        <v>0</v>
      </c>
      <c r="H514">
        <v>1</v>
      </c>
      <c r="I514">
        <v>0</v>
      </c>
      <c r="J514">
        <v>0</v>
      </c>
      <c r="K514">
        <v>0</v>
      </c>
      <c r="L514">
        <v>1</v>
      </c>
      <c r="M514">
        <v>0</v>
      </c>
      <c r="N514">
        <v>7</v>
      </c>
      <c r="O514">
        <v>11.551456551976653</v>
      </c>
      <c r="P514" s="74">
        <v>103928.30360542249</v>
      </c>
      <c r="V514" s="81">
        <v>45423</v>
      </c>
      <c r="W514" s="3">
        <v>79.720250000000064</v>
      </c>
      <c r="X514" s="3">
        <v>298.65712091307267</v>
      </c>
      <c r="Y514" s="3">
        <v>1359.5759933272677</v>
      </c>
      <c r="Z514" s="3">
        <v>667.57294309400299</v>
      </c>
      <c r="AG514">
        <v>472</v>
      </c>
      <c r="AH514">
        <v>87424.318393050344</v>
      </c>
      <c r="AI514">
        <v>3280.0877518760826</v>
      </c>
      <c r="AJ514">
        <v>0.19017538965666794</v>
      </c>
      <c r="AK514">
        <f t="shared" si="130"/>
        <v>90704.406144926426</v>
      </c>
      <c r="AL514" s="4">
        <f t="shared" si="131"/>
        <v>3.6162386054710477E-2</v>
      </c>
      <c r="AW514">
        <v>468</v>
      </c>
      <c r="AX514">
        <v>109539.70664696611</v>
      </c>
      <c r="AY514">
        <v>-8736.7562654265494</v>
      </c>
      <c r="AZ514">
        <v>-1.165012639540856</v>
      </c>
      <c r="BA514">
        <f t="shared" si="144"/>
        <v>100802.95038153956</v>
      </c>
      <c r="BB514" s="4">
        <f t="shared" si="145"/>
        <v>8.6671632450815106E-2</v>
      </c>
      <c r="BN514">
        <v>468</v>
      </c>
      <c r="BO514">
        <v>11.605962538962594</v>
      </c>
      <c r="BP514">
        <v>-8.503963511340551E-2</v>
      </c>
      <c r="BQ514">
        <v>-1.0519344152121406</v>
      </c>
      <c r="BR514">
        <f t="shared" si="146"/>
        <v>11.520922903849188</v>
      </c>
      <c r="BS514" s="4">
        <f t="shared" si="147"/>
        <v>7.381321429118618E-3</v>
      </c>
      <c r="CD514">
        <v>469</v>
      </c>
      <c r="CE514">
        <v>112998.94990656458</v>
      </c>
      <c r="CF514">
        <v>-13183.441154709275</v>
      </c>
      <c r="CG514">
        <v>-1.6684654680090214</v>
      </c>
      <c r="CH514">
        <f t="shared" si="140"/>
        <v>99815.508751855305</v>
      </c>
      <c r="CI514" s="4">
        <f t="shared" si="141"/>
        <v>0.13207808405288751</v>
      </c>
      <c r="CT514">
        <v>469</v>
      </c>
      <c r="CU514">
        <v>11.639837416086188</v>
      </c>
      <c r="CV514">
        <v>-0.12875856754451576</v>
      </c>
      <c r="CW514">
        <v>-1.535109563226055</v>
      </c>
      <c r="CX514">
        <f t="shared" si="142"/>
        <v>11.768595983630703</v>
      </c>
      <c r="CY514" s="4">
        <f t="shared" si="143"/>
        <v>1.0940860551556868E-2</v>
      </c>
      <c r="DJ514">
        <v>470</v>
      </c>
      <c r="DK514">
        <v>112937.83174870865</v>
      </c>
      <c r="DL514">
        <v>-13628.320743256336</v>
      </c>
      <c r="DM514">
        <v>-1.7318075127438688</v>
      </c>
      <c r="DN514">
        <f t="shared" si="136"/>
        <v>126566.15249196498</v>
      </c>
      <c r="DO514" s="4">
        <f t="shared" si="137"/>
        <v>0.10767745147441</v>
      </c>
      <c r="DZ514">
        <v>470</v>
      </c>
      <c r="EA514">
        <v>11.638530653339451</v>
      </c>
      <c r="EB514">
        <v>-0.13253402737469777</v>
      </c>
      <c r="EC514">
        <v>-1.5859262383040615</v>
      </c>
      <c r="ED514">
        <f t="shared" si="138"/>
        <v>11.505996625964753</v>
      </c>
      <c r="EE514" s="4">
        <f t="shared" si="139"/>
        <v>1.1518691659931289E-2</v>
      </c>
      <c r="EP514">
        <v>472</v>
      </c>
      <c r="EQ514">
        <v>11.466438895924419</v>
      </c>
      <c r="ER514">
        <v>-5.1077681674486897E-2</v>
      </c>
      <c r="ES514">
        <v>-0.65122338851362749</v>
      </c>
      <c r="ET514">
        <f t="shared" si="132"/>
        <v>11.415361214249932</v>
      </c>
      <c r="EU514" s="4">
        <f t="shared" si="133"/>
        <v>4.4744691574652943E-3</v>
      </c>
      <c r="FF514">
        <v>472</v>
      </c>
      <c r="FG514">
        <v>11.435877839170844</v>
      </c>
      <c r="FH514">
        <v>-2.0516624920912108E-2</v>
      </c>
      <c r="FI514">
        <v>-0.4539757906209933</v>
      </c>
      <c r="FJ514">
        <f t="shared" si="134"/>
        <v>11.415361214249932</v>
      </c>
      <c r="FK514">
        <f t="shared" si="135"/>
        <v>1.7972821477870503E-3</v>
      </c>
    </row>
    <row r="515" spans="2:167" x14ac:dyDescent="0.2">
      <c r="B515" s="81">
        <v>44611</v>
      </c>
      <c r="C515">
        <v>5.5433583981980767</v>
      </c>
      <c r="D515">
        <v>5.7855444175989641</v>
      </c>
      <c r="E515">
        <v>6.4930962864005455</v>
      </c>
      <c r="F515">
        <v>8.2021632096195596</v>
      </c>
      <c r="G515">
        <v>0</v>
      </c>
      <c r="H515">
        <v>1</v>
      </c>
      <c r="I515">
        <v>0</v>
      </c>
      <c r="J515">
        <v>0</v>
      </c>
      <c r="K515">
        <v>0</v>
      </c>
      <c r="L515">
        <v>1</v>
      </c>
      <c r="M515">
        <v>0</v>
      </c>
      <c r="N515">
        <v>8</v>
      </c>
      <c r="O515">
        <v>11.563268106231458</v>
      </c>
      <c r="P515" s="74">
        <v>105163.13669486385</v>
      </c>
      <c r="V515" s="81">
        <v>45430</v>
      </c>
      <c r="W515" s="3">
        <v>87.692270000000065</v>
      </c>
      <c r="X515" s="3">
        <v>324.06604003988247</v>
      </c>
      <c r="Y515" s="3">
        <v>1720.4622813049996</v>
      </c>
      <c r="Z515" s="3">
        <v>747.8783237596117</v>
      </c>
      <c r="AG515">
        <v>473</v>
      </c>
      <c r="AH515">
        <v>87399.928079966601</v>
      </c>
      <c r="AI515">
        <v>2854.2066300042934</v>
      </c>
      <c r="AJ515">
        <v>0.16548333431361742</v>
      </c>
      <c r="AK515">
        <f t="shared" si="130"/>
        <v>90254.134709970895</v>
      </c>
      <c r="AL515" s="4">
        <f t="shared" si="131"/>
        <v>3.1624109401482886E-2</v>
      </c>
      <c r="AW515">
        <v>469</v>
      </c>
      <c r="AX515">
        <v>109515.60925692442</v>
      </c>
      <c r="AY515">
        <v>-9700.1005050691165</v>
      </c>
      <c r="AZ515">
        <v>-1.2934708660629475</v>
      </c>
      <c r="BA515">
        <f t="shared" si="144"/>
        <v>99815.508751855305</v>
      </c>
      <c r="BB515" s="4">
        <f t="shared" si="145"/>
        <v>9.7180294188390012E-2</v>
      </c>
      <c r="BN515">
        <v>469</v>
      </c>
      <c r="BO515">
        <v>11.605704921697813</v>
      </c>
      <c r="BP515">
        <v>-9.4626073156140578E-2</v>
      </c>
      <c r="BQ515">
        <v>-1.1705179919526087</v>
      </c>
      <c r="BR515">
        <f t="shared" si="146"/>
        <v>11.511078848541672</v>
      </c>
      <c r="BS515" s="4">
        <f t="shared" si="147"/>
        <v>8.2204348003513741E-3</v>
      </c>
      <c r="CD515">
        <v>470</v>
      </c>
      <c r="CE515">
        <v>113007.9231764813</v>
      </c>
      <c r="CF515">
        <v>-13698.412171028991</v>
      </c>
      <c r="CG515">
        <v>-1.7336389949866904</v>
      </c>
      <c r="CH515">
        <f t="shared" si="140"/>
        <v>99309.51100545231</v>
      </c>
      <c r="CI515" s="4">
        <f t="shared" si="141"/>
        <v>0.13793655846595518</v>
      </c>
      <c r="CT515">
        <v>470</v>
      </c>
      <c r="CU515">
        <v>11.640052928299406</v>
      </c>
      <c r="CV515">
        <v>-0.1340563023346526</v>
      </c>
      <c r="CW515">
        <v>-1.5982712113778392</v>
      </c>
      <c r="CX515">
        <f t="shared" si="142"/>
        <v>11.774109230634059</v>
      </c>
      <c r="CY515" s="4">
        <f t="shared" si="143"/>
        <v>1.1385685295483996E-2</v>
      </c>
      <c r="DJ515">
        <v>471</v>
      </c>
      <c r="DK515">
        <v>96052.634996631314</v>
      </c>
      <c r="DL515">
        <v>-4897.4498252355552</v>
      </c>
      <c r="DM515">
        <v>-0.62233935936868301</v>
      </c>
      <c r="DN515">
        <f t="shared" si="136"/>
        <v>100950.08482186687</v>
      </c>
      <c r="DO515" s="4">
        <f t="shared" si="137"/>
        <v>4.8513578110186147E-2</v>
      </c>
      <c r="DZ515">
        <v>471</v>
      </c>
      <c r="EA515">
        <v>11.460158659228538</v>
      </c>
      <c r="EB515">
        <v>-3.9839994602594686E-2</v>
      </c>
      <c r="EC515">
        <v>-0.47673260992451744</v>
      </c>
      <c r="ED515">
        <f t="shared" si="138"/>
        <v>11.420318664625944</v>
      </c>
      <c r="EE515" s="4">
        <f t="shared" si="139"/>
        <v>3.4885186458060704E-3</v>
      </c>
      <c r="EP515">
        <v>473</v>
      </c>
      <c r="EQ515">
        <v>11.464461877038804</v>
      </c>
      <c r="ER515">
        <v>-5.4077187932207949E-2</v>
      </c>
      <c r="ES515">
        <v>-0.68946609188198771</v>
      </c>
      <c r="ET515">
        <f t="shared" si="132"/>
        <v>11.410384689106596</v>
      </c>
      <c r="EU515" s="4">
        <f t="shared" si="133"/>
        <v>4.7392957735978005E-3</v>
      </c>
      <c r="FF515">
        <v>473</v>
      </c>
      <c r="FG515">
        <v>11.426816950767204</v>
      </c>
      <c r="FH515">
        <v>-1.643226166060785E-2</v>
      </c>
      <c r="FI515">
        <v>-0.36360020265622922</v>
      </c>
      <c r="FJ515">
        <f t="shared" si="134"/>
        <v>11.410384689106596</v>
      </c>
      <c r="FK515">
        <f t="shared" si="135"/>
        <v>1.4401146068541931E-3</v>
      </c>
    </row>
    <row r="516" spans="2:167" x14ac:dyDescent="0.2">
      <c r="B516" s="81">
        <v>44618</v>
      </c>
      <c r="C516">
        <v>5.5076464558102991</v>
      </c>
      <c r="D516">
        <v>5.8269982479450251</v>
      </c>
      <c r="E516">
        <v>6.4896301929956897</v>
      </c>
      <c r="F516">
        <v>8.1716279289860942</v>
      </c>
      <c r="G516">
        <v>0</v>
      </c>
      <c r="H516">
        <v>1</v>
      </c>
      <c r="I516">
        <v>0</v>
      </c>
      <c r="J516">
        <v>0</v>
      </c>
      <c r="K516">
        <v>0</v>
      </c>
      <c r="L516">
        <v>1</v>
      </c>
      <c r="M516">
        <v>0</v>
      </c>
      <c r="N516">
        <v>9</v>
      </c>
      <c r="O516">
        <v>11.563309817712407</v>
      </c>
      <c r="P516" s="74">
        <v>105167.52329652161</v>
      </c>
      <c r="V516" s="81">
        <v>45437</v>
      </c>
      <c r="W516" s="3">
        <v>96.461496500000067</v>
      </c>
      <c r="X516" s="3">
        <v>329.54893523204919</v>
      </c>
      <c r="Y516" s="3">
        <v>1874.8885681778311</v>
      </c>
      <c r="Z516" s="3">
        <v>806.89786286147591</v>
      </c>
      <c r="AG516">
        <v>474</v>
      </c>
      <c r="AH516">
        <v>87375.537766882844</v>
      </c>
      <c r="AI516">
        <v>2428.3765683872043</v>
      </c>
      <c r="AJ516">
        <v>0.14079423938033886</v>
      </c>
      <c r="AK516">
        <f t="shared" si="130"/>
        <v>89803.914335270048</v>
      </c>
      <c r="AL516" s="4">
        <f t="shared" si="131"/>
        <v>2.7040876629510918E-2</v>
      </c>
      <c r="AW516">
        <v>470</v>
      </c>
      <c r="AX516">
        <v>109491.51186688271</v>
      </c>
      <c r="AY516">
        <v>-10182.000861430395</v>
      </c>
      <c r="AZ516">
        <v>-1.3577304137833992</v>
      </c>
      <c r="BA516">
        <f t="shared" si="144"/>
        <v>99309.51100545231</v>
      </c>
      <c r="BB516" s="4">
        <f t="shared" si="145"/>
        <v>0.10252795284503395</v>
      </c>
      <c r="BN516">
        <v>470</v>
      </c>
      <c r="BO516">
        <v>11.605447304433033</v>
      </c>
      <c r="BP516">
        <v>-9.9450678468279818E-2</v>
      </c>
      <c r="BQ516">
        <v>-1.2301980265727777</v>
      </c>
      <c r="BR516">
        <f t="shared" si="146"/>
        <v>11.505996625964753</v>
      </c>
      <c r="BS516" s="4">
        <f t="shared" si="147"/>
        <v>8.6433780315784761E-3</v>
      </c>
      <c r="CD516">
        <v>471</v>
      </c>
      <c r="CE516">
        <v>96125.835725853773</v>
      </c>
      <c r="CF516">
        <v>-4970.6505544580141</v>
      </c>
      <c r="CG516">
        <v>-0.62907390463002222</v>
      </c>
      <c r="CH516">
        <f t="shared" si="140"/>
        <v>91155.185171395759</v>
      </c>
      <c r="CI516" s="4">
        <f t="shared" si="141"/>
        <v>5.452954261583564E-2</v>
      </c>
      <c r="CT516">
        <v>471</v>
      </c>
      <c r="CU516">
        <v>11.461801832062964</v>
      </c>
      <c r="CV516">
        <v>-4.1483167437020185E-2</v>
      </c>
      <c r="CW516">
        <v>-0.49457840561530658</v>
      </c>
      <c r="CX516">
        <f t="shared" si="142"/>
        <v>11.503284999499984</v>
      </c>
      <c r="CY516" s="4">
        <f t="shared" si="143"/>
        <v>3.6062018318092043E-3</v>
      </c>
      <c r="DJ516">
        <v>472</v>
      </c>
      <c r="DK516">
        <v>96037.159917039971</v>
      </c>
      <c r="DL516">
        <v>-5332.753772113545</v>
      </c>
      <c r="DM516">
        <v>-0.67765524602356619</v>
      </c>
      <c r="DN516">
        <f t="shared" si="136"/>
        <v>101369.91368915352</v>
      </c>
      <c r="DO516" s="4">
        <f t="shared" si="137"/>
        <v>5.260686902098196E-2</v>
      </c>
      <c r="DZ516">
        <v>472</v>
      </c>
      <c r="EA516">
        <v>11.459980521704038</v>
      </c>
      <c r="EB516">
        <v>-4.4619307454105694E-2</v>
      </c>
      <c r="EC516">
        <v>-0.53392273537695012</v>
      </c>
      <c r="ED516">
        <f t="shared" si="138"/>
        <v>11.415361214249932</v>
      </c>
      <c r="EE516" s="4">
        <f t="shared" si="139"/>
        <v>3.9087074527617118E-3</v>
      </c>
      <c r="EP516">
        <v>474</v>
      </c>
      <c r="EQ516">
        <v>11.462783641547704</v>
      </c>
      <c r="ER516">
        <v>-5.7399798727784557E-2</v>
      </c>
      <c r="ES516">
        <v>-0.73182827023606423</v>
      </c>
      <c r="ET516">
        <f t="shared" si="132"/>
        <v>11.405383842819919</v>
      </c>
      <c r="EU516" s="4">
        <f t="shared" si="133"/>
        <v>5.0326932893117581E-3</v>
      </c>
      <c r="FF516">
        <v>474</v>
      </c>
      <c r="FG516">
        <v>11.418006152952145</v>
      </c>
      <c r="FH516">
        <v>-1.2622310132226033E-2</v>
      </c>
      <c r="FI516">
        <v>-0.27929658234868876</v>
      </c>
      <c r="FJ516">
        <f t="shared" si="134"/>
        <v>11.405383842819919</v>
      </c>
      <c r="FK516">
        <f t="shared" si="135"/>
        <v>1.1066975304099222E-3</v>
      </c>
    </row>
    <row r="517" spans="2:167" x14ac:dyDescent="0.2">
      <c r="B517" s="81">
        <v>44625</v>
      </c>
      <c r="C517">
        <v>5.465748518205868</v>
      </c>
      <c r="D517">
        <v>5.8693352407175228</v>
      </c>
      <c r="E517">
        <v>6.5101268243581254</v>
      </c>
      <c r="F517">
        <v>8.1625631231056008</v>
      </c>
      <c r="G517">
        <v>0</v>
      </c>
      <c r="H517">
        <v>1</v>
      </c>
      <c r="I517">
        <v>0</v>
      </c>
      <c r="J517">
        <v>0</v>
      </c>
      <c r="K517">
        <v>0</v>
      </c>
      <c r="L517">
        <v>1</v>
      </c>
      <c r="M517">
        <v>0</v>
      </c>
      <c r="N517">
        <v>10</v>
      </c>
      <c r="O517">
        <v>11.564467245860573</v>
      </c>
      <c r="P517" s="74">
        <v>105289.31761874976</v>
      </c>
      <c r="U517" t="s">
        <v>3</v>
      </c>
      <c r="V517" s="81">
        <v>44562</v>
      </c>
      <c r="W517" s="3">
        <v>283.73676868658481</v>
      </c>
      <c r="X517" s="3">
        <v>400</v>
      </c>
      <c r="Y517" s="3">
        <v>800</v>
      </c>
      <c r="Z517" s="3">
        <v>4050</v>
      </c>
      <c r="AG517">
        <v>475</v>
      </c>
      <c r="AH517">
        <v>84486.419726388209</v>
      </c>
      <c r="AI517">
        <v>3834.6242213621445</v>
      </c>
      <c r="AJ517">
        <v>0.22232672131022696</v>
      </c>
      <c r="AK517">
        <f t="shared" si="130"/>
        <v>88321.043947750353</v>
      </c>
      <c r="AL517" s="4">
        <f t="shared" si="131"/>
        <v>4.3416880620553593E-2</v>
      </c>
      <c r="AW517">
        <v>471</v>
      </c>
      <c r="AX517">
        <v>96015.146196805057</v>
      </c>
      <c r="AY517">
        <v>-4859.9610254092986</v>
      </c>
      <c r="AZ517">
        <v>-0.64805699624279767</v>
      </c>
      <c r="BA517">
        <f t="shared" si="144"/>
        <v>91155.185171395759</v>
      </c>
      <c r="BB517" s="4">
        <f t="shared" si="145"/>
        <v>5.3315244944884835E-2</v>
      </c>
      <c r="BN517">
        <v>471</v>
      </c>
      <c r="BO517">
        <v>11.460274192458673</v>
      </c>
      <c r="BP517">
        <v>-3.9955527832729487E-2</v>
      </c>
      <c r="BQ517">
        <v>-0.49424712075921245</v>
      </c>
      <c r="BR517">
        <f t="shared" si="146"/>
        <v>11.420318664625944</v>
      </c>
      <c r="BS517" s="4">
        <f t="shared" si="147"/>
        <v>3.4986351087111433E-3</v>
      </c>
      <c r="CD517">
        <v>472</v>
      </c>
      <c r="CE517">
        <v>96137.166393122126</v>
      </c>
      <c r="CF517">
        <v>-5432.7602481957001</v>
      </c>
      <c r="CG517">
        <v>-0.68755742629827332</v>
      </c>
      <c r="CH517">
        <f t="shared" si="140"/>
        <v>90704.406144926426</v>
      </c>
      <c r="CI517" s="4">
        <f t="shared" si="141"/>
        <v>5.9895218756135175E-2</v>
      </c>
      <c r="CT517">
        <v>472</v>
      </c>
      <c r="CU517">
        <v>11.462051234679564</v>
      </c>
      <c r="CV517">
        <v>-4.6690020429631218E-2</v>
      </c>
      <c r="CW517">
        <v>-0.55665652574122326</v>
      </c>
      <c r="CX517">
        <f t="shared" si="142"/>
        <v>11.508741255109195</v>
      </c>
      <c r="CY517" s="4">
        <f t="shared" si="143"/>
        <v>4.0569180759801714E-3</v>
      </c>
      <c r="DJ517">
        <v>473</v>
      </c>
      <c r="DK517">
        <v>96021.848597977267</v>
      </c>
      <c r="DL517">
        <v>-5767.7138880063721</v>
      </c>
      <c r="DM517">
        <v>-0.73292744064225235</v>
      </c>
      <c r="DN517">
        <f t="shared" si="136"/>
        <v>101789.56248598364</v>
      </c>
      <c r="DO517" s="4">
        <f t="shared" si="137"/>
        <v>5.6663116994933371E-2</v>
      </c>
      <c r="DZ517">
        <v>473</v>
      </c>
      <c r="EA517">
        <v>11.459804269268076</v>
      </c>
      <c r="EB517">
        <v>-4.941958016148007E-2</v>
      </c>
      <c r="EC517">
        <v>-0.59136367027072578</v>
      </c>
      <c r="ED517">
        <f t="shared" si="138"/>
        <v>11.410384689106596</v>
      </c>
      <c r="EE517" s="4">
        <f t="shared" si="139"/>
        <v>4.3311055243089704E-3</v>
      </c>
      <c r="EP517">
        <v>475</v>
      </c>
      <c r="EQ517">
        <v>11.461375359289084</v>
      </c>
      <c r="ER517">
        <v>-7.2641677787439463E-2</v>
      </c>
      <c r="ES517">
        <v>-0.92615713958060419</v>
      </c>
      <c r="ET517">
        <f t="shared" si="132"/>
        <v>11.388733681501645</v>
      </c>
      <c r="EU517" s="4">
        <f t="shared" si="133"/>
        <v>6.378380583736804E-3</v>
      </c>
      <c r="FF517">
        <v>475</v>
      </c>
      <c r="FG517">
        <v>11.409458778630757</v>
      </c>
      <c r="FH517">
        <v>-2.0725097129112413E-2</v>
      </c>
      <c r="FI517">
        <v>-0.45858870019579245</v>
      </c>
      <c r="FJ517">
        <f t="shared" si="134"/>
        <v>11.388733681501645</v>
      </c>
      <c r="FK517">
        <f t="shared" si="135"/>
        <v>1.8197894259987415E-3</v>
      </c>
    </row>
    <row r="518" spans="2:167" x14ac:dyDescent="0.2">
      <c r="B518" s="81">
        <v>44632</v>
      </c>
      <c r="C518">
        <v>5.6219347649837381</v>
      </c>
      <c r="D518">
        <v>5.9119965340015099</v>
      </c>
      <c r="E518">
        <v>6.5428188480855232</v>
      </c>
      <c r="F518">
        <v>8.1695999058745183</v>
      </c>
      <c r="G518">
        <v>0</v>
      </c>
      <c r="H518">
        <v>1</v>
      </c>
      <c r="I518">
        <v>0</v>
      </c>
      <c r="J518">
        <v>0</v>
      </c>
      <c r="K518">
        <v>0</v>
      </c>
      <c r="L518">
        <v>1</v>
      </c>
      <c r="M518">
        <v>0</v>
      </c>
      <c r="N518">
        <v>11</v>
      </c>
      <c r="O518">
        <v>11.579777031301663</v>
      </c>
      <c r="P518" s="74">
        <v>106913.67705030664</v>
      </c>
      <c r="V518" s="81">
        <v>44569</v>
      </c>
      <c r="W518" s="3">
        <v>291.26660753238122</v>
      </c>
      <c r="X518" s="3">
        <v>418</v>
      </c>
      <c r="Y518" s="3">
        <v>820</v>
      </c>
      <c r="Z518" s="3">
        <v>4110.75</v>
      </c>
      <c r="AG518">
        <v>476</v>
      </c>
      <c r="AH518">
        <v>84462.029413304466</v>
      </c>
      <c r="AI518">
        <v>3408.7998235778796</v>
      </c>
      <c r="AJ518">
        <v>0.19763795475889909</v>
      </c>
      <c r="AK518">
        <f t="shared" si="130"/>
        <v>87870.829236882346</v>
      </c>
      <c r="AL518" s="4">
        <f t="shared" si="131"/>
        <v>3.8793304367123138E-2</v>
      </c>
      <c r="AW518">
        <v>472</v>
      </c>
      <c r="AX518">
        <v>95991.048806763371</v>
      </c>
      <c r="AY518">
        <v>-5286.6426618369442</v>
      </c>
      <c r="AZ518">
        <v>-0.70495334133889309</v>
      </c>
      <c r="BA518">
        <f t="shared" si="144"/>
        <v>90704.406144926426</v>
      </c>
      <c r="BB518" s="4">
        <f t="shared" si="145"/>
        <v>5.8284298266503276E-2</v>
      </c>
      <c r="BN518">
        <v>472</v>
      </c>
      <c r="BO518">
        <v>11.460016575193894</v>
      </c>
      <c r="BP518">
        <v>-4.4655360943961497E-2</v>
      </c>
      <c r="BQ518">
        <v>-0.55238373186843803</v>
      </c>
      <c r="BR518">
        <f t="shared" si="146"/>
        <v>11.415361214249932</v>
      </c>
      <c r="BS518" s="4">
        <f t="shared" si="147"/>
        <v>3.911865783819234E-3</v>
      </c>
      <c r="CD518">
        <v>473</v>
      </c>
      <c r="CE518">
        <v>96149.675759066318</v>
      </c>
      <c r="CF518">
        <v>-5895.5410490954237</v>
      </c>
      <c r="CG518">
        <v>-0.74612588171880156</v>
      </c>
      <c r="CH518">
        <f t="shared" si="140"/>
        <v>90254.134709970895</v>
      </c>
      <c r="CI518" s="4">
        <f t="shared" si="141"/>
        <v>6.5321561921130575E-2</v>
      </c>
      <c r="CT518">
        <v>473</v>
      </c>
      <c r="CU518">
        <v>11.462317582497853</v>
      </c>
      <c r="CV518">
        <v>-5.193289339125684E-2</v>
      </c>
      <c r="CW518">
        <v>-0.61916408990302729</v>
      </c>
      <c r="CX518">
        <f t="shared" si="142"/>
        <v>11.51425047588911</v>
      </c>
      <c r="CY518" s="4">
        <f t="shared" si="143"/>
        <v>4.5103147182705937E-3</v>
      </c>
      <c r="DJ518">
        <v>474</v>
      </c>
      <c r="DK518">
        <v>96006.697609808325</v>
      </c>
      <c r="DL518">
        <v>-6202.7832745382766</v>
      </c>
      <c r="DM518">
        <v>-0.78821352073643047</v>
      </c>
      <c r="DN518">
        <f t="shared" si="136"/>
        <v>102209.4808843466</v>
      </c>
      <c r="DO518" s="4">
        <f t="shared" si="137"/>
        <v>6.068696583594755E-2</v>
      </c>
      <c r="DZ518">
        <v>474</v>
      </c>
      <c r="EA518">
        <v>11.459629862441266</v>
      </c>
      <c r="EB518">
        <v>-5.424601962134723E-2</v>
      </c>
      <c r="EC518">
        <v>-0.64911772127642786</v>
      </c>
      <c r="ED518">
        <f t="shared" si="138"/>
        <v>11.405383842819919</v>
      </c>
      <c r="EE518" s="4">
        <f t="shared" si="139"/>
        <v>4.7561765889621473E-3</v>
      </c>
      <c r="EP518">
        <v>476</v>
      </c>
      <c r="EQ518">
        <v>11.460211143946507</v>
      </c>
      <c r="ER518">
        <v>-7.6587978413604318E-2</v>
      </c>
      <c r="ES518">
        <v>-0.97647115504908999</v>
      </c>
      <c r="ET518">
        <f t="shared" si="132"/>
        <v>11.383623165532903</v>
      </c>
      <c r="EU518" s="4">
        <f t="shared" si="133"/>
        <v>6.7279087949340946E-3</v>
      </c>
      <c r="FF518">
        <v>476</v>
      </c>
      <c r="FG518">
        <v>11.401188118308484</v>
      </c>
      <c r="FH518">
        <v>-1.7564952775581233E-2</v>
      </c>
      <c r="FI518">
        <v>-0.38866350358567642</v>
      </c>
      <c r="FJ518">
        <f t="shared" si="134"/>
        <v>11.383623165532903</v>
      </c>
      <c r="FK518">
        <f t="shared" si="135"/>
        <v>1.5430019529075797E-3</v>
      </c>
    </row>
    <row r="519" spans="2:167" x14ac:dyDescent="0.2">
      <c r="B519" s="81">
        <v>44639</v>
      </c>
      <c r="C519">
        <v>5.6759900022260705</v>
      </c>
      <c r="D519">
        <v>5.9549199084800684</v>
      </c>
      <c r="E519">
        <v>6.5816016495143375</v>
      </c>
      <c r="F519">
        <v>8.1883403366044831</v>
      </c>
      <c r="G519">
        <v>0</v>
      </c>
      <c r="H519">
        <v>1</v>
      </c>
      <c r="I519">
        <v>0</v>
      </c>
      <c r="J519">
        <v>0</v>
      </c>
      <c r="K519">
        <v>0</v>
      </c>
      <c r="L519">
        <v>1</v>
      </c>
      <c r="M519">
        <v>0</v>
      </c>
      <c r="N519">
        <v>12</v>
      </c>
      <c r="O519">
        <v>11.588592589479942</v>
      </c>
      <c r="P519" s="74">
        <v>107860.34737325921</v>
      </c>
      <c r="V519" s="81">
        <v>44576</v>
      </c>
      <c r="W519" s="3">
        <v>320.78537335354849</v>
      </c>
      <c r="X519" s="3">
        <v>438.70000000000005</v>
      </c>
      <c r="Y519" s="3">
        <v>851</v>
      </c>
      <c r="Z519" s="3">
        <v>4217.0625</v>
      </c>
      <c r="AG519">
        <v>477</v>
      </c>
      <c r="AH519">
        <v>84437.639100220724</v>
      </c>
      <c r="AI519">
        <v>2982.9754783054668</v>
      </c>
      <c r="AJ519">
        <v>0.17294919125214275</v>
      </c>
      <c r="AK519">
        <f t="shared" si="130"/>
        <v>87420.614578526191</v>
      </c>
      <c r="AL519" s="4">
        <f t="shared" si="131"/>
        <v>3.4122106012260844E-2</v>
      </c>
      <c r="AW519">
        <v>473</v>
      </c>
      <c r="AX519">
        <v>95966.951416721684</v>
      </c>
      <c r="AY519">
        <v>-5712.8167067507893</v>
      </c>
      <c r="AZ519">
        <v>-0.76178200107084026</v>
      </c>
      <c r="BA519">
        <f t="shared" si="144"/>
        <v>90254.134709970895</v>
      </c>
      <c r="BB519" s="4">
        <f t="shared" si="145"/>
        <v>6.3297008221382484E-2</v>
      </c>
      <c r="BN519">
        <v>473</v>
      </c>
      <c r="BO519">
        <v>11.459758957929113</v>
      </c>
      <c r="BP519">
        <v>-4.9374268822516498E-2</v>
      </c>
      <c r="BQ519">
        <v>-0.61075629653252617</v>
      </c>
      <c r="BR519">
        <f t="shared" si="146"/>
        <v>11.410384689106596</v>
      </c>
      <c r="BS519" s="4">
        <f t="shared" si="147"/>
        <v>4.327134462841881E-3</v>
      </c>
      <c r="CD519">
        <v>474</v>
      </c>
      <c r="CE519">
        <v>96163.363823686319</v>
      </c>
      <c r="CF519">
        <v>-6359.4494884162705</v>
      </c>
      <c r="CG519">
        <v>-0.80483704841963699</v>
      </c>
      <c r="CH519">
        <f t="shared" si="140"/>
        <v>89803.914335270048</v>
      </c>
      <c r="CI519" s="4">
        <f t="shared" si="141"/>
        <v>7.0814836251727034E-2</v>
      </c>
      <c r="CT519">
        <v>474</v>
      </c>
      <c r="CU519">
        <v>11.462600875517836</v>
      </c>
      <c r="CV519">
        <v>-5.7217032697916892E-2</v>
      </c>
      <c r="CW519">
        <v>-0.68216364742969882</v>
      </c>
      <c r="CX519">
        <f t="shared" si="142"/>
        <v>11.519817908215753</v>
      </c>
      <c r="CY519" s="4">
        <f t="shared" si="143"/>
        <v>4.9668348192474987E-3</v>
      </c>
      <c r="DJ519">
        <v>475</v>
      </c>
      <c r="DK519">
        <v>93121.236518287478</v>
      </c>
      <c r="DL519">
        <v>-4800.192570537125</v>
      </c>
      <c r="DM519">
        <v>-0.60998047469546091</v>
      </c>
      <c r="DN519">
        <f t="shared" si="136"/>
        <v>97921.429088824603</v>
      </c>
      <c r="DO519" s="4">
        <f t="shared" si="137"/>
        <v>4.9020859021398334E-2</v>
      </c>
      <c r="DZ519">
        <v>475</v>
      </c>
      <c r="EA519">
        <v>11.430530827725184</v>
      </c>
      <c r="EB519">
        <v>-4.1797146223538917E-2</v>
      </c>
      <c r="EC519">
        <v>-0.50015224161819183</v>
      </c>
      <c r="ED519">
        <f t="shared" si="138"/>
        <v>11.388733681501645</v>
      </c>
      <c r="EE519" s="4">
        <f t="shared" si="139"/>
        <v>3.6700433421696993E-3</v>
      </c>
      <c r="EP519">
        <v>477</v>
      </c>
      <c r="EQ519">
        <v>11.459267713960008</v>
      </c>
      <c r="ER519">
        <v>-8.0781315385234365E-2</v>
      </c>
      <c r="ES519">
        <v>-1.0299348014465031</v>
      </c>
      <c r="ET519">
        <f t="shared" si="132"/>
        <v>11.378486398574774</v>
      </c>
      <c r="EU519" s="4">
        <f t="shared" si="133"/>
        <v>7.0994781340471373E-3</v>
      </c>
      <c r="FF519">
        <v>477</v>
      </c>
      <c r="FG519">
        <v>11.3932069139275</v>
      </c>
      <c r="FH519">
        <v>-1.4720515352726338E-2</v>
      </c>
      <c r="FI519">
        <v>-0.32572402241417564</v>
      </c>
      <c r="FJ519">
        <f t="shared" si="134"/>
        <v>11.378486398574774</v>
      </c>
      <c r="FK519">
        <f t="shared" si="135"/>
        <v>1.2937147206653228E-3</v>
      </c>
    </row>
    <row r="520" spans="2:167" x14ac:dyDescent="0.2">
      <c r="B520" s="81">
        <v>44646</v>
      </c>
      <c r="C520">
        <v>5.6740032794573629</v>
      </c>
      <c r="D520">
        <v>5.9980909847485941</v>
      </c>
      <c r="E520">
        <v>6.6234335021615216</v>
      </c>
      <c r="F520">
        <v>8.2154029843418002</v>
      </c>
      <c r="G520">
        <v>0</v>
      </c>
      <c r="H520">
        <v>1</v>
      </c>
      <c r="I520">
        <v>0</v>
      </c>
      <c r="J520">
        <v>0</v>
      </c>
      <c r="K520">
        <v>0</v>
      </c>
      <c r="L520">
        <v>1</v>
      </c>
      <c r="M520">
        <v>0</v>
      </c>
      <c r="N520">
        <v>13</v>
      </c>
      <c r="O520">
        <v>11.594067782798552</v>
      </c>
      <c r="P520" s="74">
        <v>108452.52328599997</v>
      </c>
      <c r="V520" s="81">
        <v>44583</v>
      </c>
      <c r="W520" s="3">
        <v>310.30931562772565</v>
      </c>
      <c r="X520" s="3">
        <v>460.61500000000001</v>
      </c>
      <c r="Y520" s="3">
        <v>888.55</v>
      </c>
      <c r="Z520" s="3">
        <v>4358.4581249999992</v>
      </c>
      <c r="AG520">
        <v>478</v>
      </c>
      <c r="AH520">
        <v>84413.248787136981</v>
      </c>
      <c r="AI520">
        <v>2557.1511383545003</v>
      </c>
      <c r="AJ520">
        <v>0.14826042805391723</v>
      </c>
      <c r="AK520">
        <f t="shared" si="130"/>
        <v>86970.399925491482</v>
      </c>
      <c r="AL520" s="4">
        <f t="shared" si="131"/>
        <v>2.9402545470013249E-2</v>
      </c>
      <c r="AW520">
        <v>474</v>
      </c>
      <c r="AX520">
        <v>95942.854026679968</v>
      </c>
      <c r="AY520">
        <v>-6138.9396914099198</v>
      </c>
      <c r="AZ520">
        <v>-0.81860385211540798</v>
      </c>
      <c r="BA520">
        <f t="shared" si="144"/>
        <v>89803.914335270048</v>
      </c>
      <c r="BB520" s="4">
        <f t="shared" si="145"/>
        <v>6.8359377615669042E-2</v>
      </c>
      <c r="BN520">
        <v>474</v>
      </c>
      <c r="BO520">
        <v>11.459501340664334</v>
      </c>
      <c r="BP520">
        <v>-5.4117497844414331E-2</v>
      </c>
      <c r="BQ520">
        <v>-0.66942971206063207</v>
      </c>
      <c r="BR520">
        <f t="shared" si="146"/>
        <v>11.405383842819919</v>
      </c>
      <c r="BS520" s="4">
        <f t="shared" si="147"/>
        <v>4.7449080706286929E-3</v>
      </c>
      <c r="CD520">
        <v>475</v>
      </c>
      <c r="CE520">
        <v>93268.096663794291</v>
      </c>
      <c r="CF520">
        <v>-4947.0527160439378</v>
      </c>
      <c r="CG520">
        <v>-0.62608741741082763</v>
      </c>
      <c r="CH520">
        <f t="shared" si="140"/>
        <v>88321.043947750353</v>
      </c>
      <c r="CI520" s="4">
        <f t="shared" si="141"/>
        <v>5.6012163069206401E-2</v>
      </c>
      <c r="CT520">
        <v>475</v>
      </c>
      <c r="CU520">
        <v>11.433268768326938</v>
      </c>
      <c r="CV520">
        <v>-4.4535086825293391E-2</v>
      </c>
      <c r="CW520">
        <v>-0.53096457182139967</v>
      </c>
      <c r="CX520">
        <f t="shared" si="142"/>
        <v>11.477803855152231</v>
      </c>
      <c r="CY520" s="4">
        <f t="shared" si="143"/>
        <v>3.8801052350534975E-3</v>
      </c>
      <c r="DJ520">
        <v>476</v>
      </c>
      <c r="DK520">
        <v>93106.396325125475</v>
      </c>
      <c r="DL520">
        <v>-5235.5670882431295</v>
      </c>
      <c r="DM520">
        <v>-0.66530532907956319</v>
      </c>
      <c r="DN520">
        <f t="shared" si="136"/>
        <v>98341.963413368605</v>
      </c>
      <c r="DO520" s="4">
        <f t="shared" si="137"/>
        <v>5.3238382746499106E-2</v>
      </c>
      <c r="DZ520">
        <v>476</v>
      </c>
      <c r="EA520">
        <v>11.430359998537689</v>
      </c>
      <c r="EB520">
        <v>-4.6736833004786149E-2</v>
      </c>
      <c r="EC520">
        <v>-0.55926143063601019</v>
      </c>
      <c r="ED520">
        <f t="shared" si="138"/>
        <v>11.383623165532903</v>
      </c>
      <c r="EE520" s="4">
        <f t="shared" si="139"/>
        <v>4.1056201813052771E-3</v>
      </c>
      <c r="EP520">
        <v>478</v>
      </c>
      <c r="EQ520">
        <v>11.458524127680409</v>
      </c>
      <c r="ER520">
        <v>-8.520101867677532E-2</v>
      </c>
      <c r="ES520">
        <v>-1.0862845428479377</v>
      </c>
      <c r="ET520">
        <f t="shared" si="132"/>
        <v>11.373323109003634</v>
      </c>
      <c r="EU520" s="4">
        <f t="shared" si="133"/>
        <v>7.491303804542963E-3</v>
      </c>
      <c r="FF520">
        <v>478</v>
      </c>
      <c r="FG520">
        <v>11.385527124203721</v>
      </c>
      <c r="FH520">
        <v>-1.2204015200087071E-2</v>
      </c>
      <c r="FI520">
        <v>-0.27004088004567572</v>
      </c>
      <c r="FJ520">
        <f t="shared" si="134"/>
        <v>11.373323109003634</v>
      </c>
      <c r="FK520">
        <f t="shared" si="135"/>
        <v>1.0730386434221518E-3</v>
      </c>
    </row>
    <row r="521" spans="2:167" x14ac:dyDescent="0.2">
      <c r="B521" s="81">
        <v>44653</v>
      </c>
      <c r="C521">
        <v>5.6837579481833878</v>
      </c>
      <c r="D521">
        <v>6.0102697487181871</v>
      </c>
      <c r="E521">
        <v>6.6483771780128897</v>
      </c>
      <c r="F521">
        <v>8.236812591884366</v>
      </c>
      <c r="G521">
        <v>0</v>
      </c>
      <c r="H521">
        <v>1</v>
      </c>
      <c r="I521">
        <v>0</v>
      </c>
      <c r="J521">
        <v>0</v>
      </c>
      <c r="K521">
        <v>0</v>
      </c>
      <c r="L521">
        <v>1</v>
      </c>
      <c r="M521">
        <v>0</v>
      </c>
      <c r="N521">
        <v>14</v>
      </c>
      <c r="O521">
        <v>11.597234606617008</v>
      </c>
      <c r="P521" s="74">
        <v>108796.51771730618</v>
      </c>
      <c r="V521" s="81">
        <v>44590</v>
      </c>
      <c r="W521" s="3">
        <v>330.6479210460692</v>
      </c>
      <c r="X521" s="3">
        <v>483.64375000000001</v>
      </c>
      <c r="Y521" s="3">
        <v>930.47749999999996</v>
      </c>
      <c r="Z521" s="3">
        <v>4527.7607812499991</v>
      </c>
      <c r="AG521">
        <v>479</v>
      </c>
      <c r="AH521">
        <v>82822.335347347776</v>
      </c>
      <c r="AI521">
        <v>1053.4530608891364</v>
      </c>
      <c r="AJ521">
        <v>6.1077892268282724E-2</v>
      </c>
      <c r="AK521">
        <f t="shared" si="130"/>
        <v>83875.788408236913</v>
      </c>
      <c r="AL521" s="4">
        <f t="shared" si="131"/>
        <v>1.2559679984905911E-2</v>
      </c>
      <c r="AW521">
        <v>475</v>
      </c>
      <c r="AX521">
        <v>93051.929627425998</v>
      </c>
      <c r="AY521">
        <v>-4730.8856796756445</v>
      </c>
      <c r="AZ521">
        <v>-0.63084529836953995</v>
      </c>
      <c r="BA521">
        <f t="shared" si="144"/>
        <v>88321.043947750353</v>
      </c>
      <c r="BB521" s="4">
        <f t="shared" si="145"/>
        <v>5.3564648561835147E-2</v>
      </c>
      <c r="BN521">
        <v>475</v>
      </c>
      <c r="BO521">
        <v>11.430217477768119</v>
      </c>
      <c r="BP521">
        <v>-4.1483796266474471E-2</v>
      </c>
      <c r="BQ521">
        <v>-0.51315169577290842</v>
      </c>
      <c r="BR521">
        <f t="shared" si="146"/>
        <v>11.388733681501645</v>
      </c>
      <c r="BS521" s="4">
        <f t="shared" si="147"/>
        <v>3.642529312442811E-3</v>
      </c>
      <c r="CD521">
        <v>476</v>
      </c>
      <c r="CE521">
        <v>93284.142125765924</v>
      </c>
      <c r="CF521">
        <v>-5413.3128888835781</v>
      </c>
      <c r="CG521">
        <v>-0.68509621400358733</v>
      </c>
      <c r="CH521">
        <f t="shared" si="140"/>
        <v>87870.829236882346</v>
      </c>
      <c r="CI521" s="4">
        <f t="shared" si="141"/>
        <v>6.1605346574007618E-2</v>
      </c>
      <c r="CT521">
        <v>476</v>
      </c>
      <c r="CU521">
        <v>11.433585951750301</v>
      </c>
      <c r="CV521">
        <v>-4.9962786217397692E-2</v>
      </c>
      <c r="CW521">
        <v>-0.59567570834639161</v>
      </c>
      <c r="CX521">
        <f t="shared" si="142"/>
        <v>11.483548737967698</v>
      </c>
      <c r="CY521" s="4">
        <f t="shared" si="143"/>
        <v>4.350814139204834E-3</v>
      </c>
      <c r="DJ521">
        <v>477</v>
      </c>
      <c r="DK521">
        <v>93091.70679642442</v>
      </c>
      <c r="DL521">
        <v>-5671.0922178982291</v>
      </c>
      <c r="DM521">
        <v>-0.72064932235171086</v>
      </c>
      <c r="DN521">
        <f t="shared" si="136"/>
        <v>98762.799014322649</v>
      </c>
      <c r="DO521" s="4">
        <f t="shared" si="137"/>
        <v>5.7421339557982794E-2</v>
      </c>
      <c r="DZ521">
        <v>477</v>
      </c>
      <c r="EA521">
        <v>11.430190903686613</v>
      </c>
      <c r="EB521">
        <v>-5.1704505111839438E-2</v>
      </c>
      <c r="EC521">
        <v>-0.61870549714425471</v>
      </c>
      <c r="ED521">
        <f t="shared" si="138"/>
        <v>11.378486398574774</v>
      </c>
      <c r="EE521" s="4">
        <f t="shared" si="139"/>
        <v>4.5440582605359315E-3</v>
      </c>
      <c r="EP521">
        <v>479</v>
      </c>
      <c r="EQ521">
        <v>11.45286624209084</v>
      </c>
      <c r="ER521">
        <v>-0.11577396806089268</v>
      </c>
      <c r="ES521">
        <v>-1.4760794403858462</v>
      </c>
      <c r="ET521">
        <f t="shared" si="132"/>
        <v>11.337092274029947</v>
      </c>
      <c r="EU521" s="4">
        <f t="shared" si="133"/>
        <v>1.021196310857396E-2</v>
      </c>
      <c r="FF521">
        <v>479</v>
      </c>
      <c r="FG521">
        <v>11.319006878214369</v>
      </c>
      <c r="FH521">
        <v>1.8085395815578664E-2</v>
      </c>
      <c r="FI521">
        <v>0.40017945913230263</v>
      </c>
      <c r="FJ521">
        <f t="shared" si="134"/>
        <v>11.337092274029947</v>
      </c>
      <c r="FK521">
        <f t="shared" si="135"/>
        <v>1.5952411234234336E-3</v>
      </c>
    </row>
    <row r="522" spans="2:167" x14ac:dyDescent="0.2">
      <c r="B522" s="81">
        <v>44660</v>
      </c>
      <c r="C522">
        <v>5.7569022499203024</v>
      </c>
      <c r="D522">
        <v>6.019448098814614</v>
      </c>
      <c r="E522">
        <v>6.6652534037220184</v>
      </c>
      <c r="F522">
        <v>8.2544014351669031</v>
      </c>
      <c r="G522">
        <v>0</v>
      </c>
      <c r="H522">
        <v>1</v>
      </c>
      <c r="I522">
        <v>0</v>
      </c>
      <c r="J522">
        <v>0</v>
      </c>
      <c r="K522">
        <v>0</v>
      </c>
      <c r="L522">
        <v>1</v>
      </c>
      <c r="M522">
        <v>0</v>
      </c>
      <c r="N522">
        <v>15</v>
      </c>
      <c r="O522">
        <v>11.603717802609404</v>
      </c>
      <c r="P522" s="74">
        <v>109504.15827254635</v>
      </c>
      <c r="V522" s="81">
        <v>44597</v>
      </c>
      <c r="W522" s="3">
        <v>168.48766935638571</v>
      </c>
      <c r="X522" s="3">
        <v>278.09505625000003</v>
      </c>
      <c r="Y522" s="3">
        <v>720.49506250000002</v>
      </c>
      <c r="Z522" s="3">
        <v>3944.7735960937493</v>
      </c>
      <c r="AG522">
        <v>480</v>
      </c>
      <c r="AH522">
        <v>82797.945034264034</v>
      </c>
      <c r="AI522">
        <v>777.36066676133487</v>
      </c>
      <c r="AJ522">
        <v>4.5070400211259062E-2</v>
      </c>
      <c r="AK522">
        <f t="shared" si="130"/>
        <v>83575.305701025369</v>
      </c>
      <c r="AL522" s="4">
        <f t="shared" si="131"/>
        <v>9.3013200519085574E-3</v>
      </c>
      <c r="AW522">
        <v>476</v>
      </c>
      <c r="AX522">
        <v>93027.832237384282</v>
      </c>
      <c r="AY522">
        <v>-5157.0030005019362</v>
      </c>
      <c r="AZ522">
        <v>-0.68766639416391584</v>
      </c>
      <c r="BA522">
        <f t="shared" si="144"/>
        <v>87870.829236882346</v>
      </c>
      <c r="BB522" s="4">
        <f t="shared" si="145"/>
        <v>5.8688452644502509E-2</v>
      </c>
      <c r="BN522">
        <v>476</v>
      </c>
      <c r="BO522">
        <v>11.42995986050334</v>
      </c>
      <c r="BP522">
        <v>-4.6336694970436909E-2</v>
      </c>
      <c r="BQ522">
        <v>-0.57318171769655313</v>
      </c>
      <c r="BR522">
        <f t="shared" si="146"/>
        <v>11.383623165532903</v>
      </c>
      <c r="BS522" s="4">
        <f t="shared" si="147"/>
        <v>4.0704698580267653E-3</v>
      </c>
      <c r="CD522">
        <v>477</v>
      </c>
      <c r="CE522">
        <v>93301.366286413409</v>
      </c>
      <c r="CF522">
        <v>-5880.7517078872188</v>
      </c>
      <c r="CG522">
        <v>-0.74425417729725307</v>
      </c>
      <c r="CH522">
        <f t="shared" si="140"/>
        <v>87420.614578526191</v>
      </c>
      <c r="CI522" s="4">
        <f t="shared" si="141"/>
        <v>6.7269622116472222E-2</v>
      </c>
      <c r="CT522">
        <v>477</v>
      </c>
      <c r="CU522">
        <v>11.433920080375353</v>
      </c>
      <c r="CV522">
        <v>-5.5433681800579393E-2</v>
      </c>
      <c r="CW522">
        <v>-0.66090184660899554</v>
      </c>
      <c r="CX522">
        <f t="shared" si="142"/>
        <v>11.489353762175933</v>
      </c>
      <c r="CY522" s="4">
        <f t="shared" si="143"/>
        <v>4.8247867502411194E-3</v>
      </c>
      <c r="DJ522">
        <v>478</v>
      </c>
      <c r="DK522">
        <v>93077.164903675657</v>
      </c>
      <c r="DL522">
        <v>-6106.7649781841756</v>
      </c>
      <c r="DM522">
        <v>-0.77601207566336949</v>
      </c>
      <c r="DN522">
        <f t="shared" si="136"/>
        <v>99183.929881859833</v>
      </c>
      <c r="DO522" s="4">
        <f t="shared" si="137"/>
        <v>6.1570105010540298E-2</v>
      </c>
      <c r="DZ522">
        <v>478</v>
      </c>
      <c r="EA522">
        <v>11.430023508310033</v>
      </c>
      <c r="EB522">
        <v>-5.6700399306398808E-2</v>
      </c>
      <c r="EC522">
        <v>-0.67848727427642119</v>
      </c>
      <c r="ED522">
        <f t="shared" si="138"/>
        <v>11.373323109003634</v>
      </c>
      <c r="EE522" s="4">
        <f t="shared" si="139"/>
        <v>4.9853854289527945E-3</v>
      </c>
      <c r="EP522">
        <v>480</v>
      </c>
      <c r="EQ522">
        <v>11.453185540637662</v>
      </c>
      <c r="ER522">
        <v>-0.11968217155138205</v>
      </c>
      <c r="ES522">
        <v>-1.5259077300936101</v>
      </c>
      <c r="ET522">
        <f t="shared" si="132"/>
        <v>11.33350336908628</v>
      </c>
      <c r="EU522" s="4">
        <f t="shared" si="133"/>
        <v>1.0560033173663844E-2</v>
      </c>
      <c r="FF522">
        <v>480</v>
      </c>
      <c r="FG522">
        <v>11.315068010929933</v>
      </c>
      <c r="FH522">
        <v>1.8435358156347448E-2</v>
      </c>
      <c r="FI522">
        <v>0.40792315142820967</v>
      </c>
      <c r="FJ522">
        <f t="shared" si="134"/>
        <v>11.33350336908628</v>
      </c>
      <c r="FK522">
        <f t="shared" si="135"/>
        <v>1.6266248445853445E-3</v>
      </c>
    </row>
    <row r="523" spans="2:167" x14ac:dyDescent="0.2">
      <c r="B523" s="81">
        <v>44667</v>
      </c>
      <c r="C523">
        <v>5.837234899069907</v>
      </c>
      <c r="D523">
        <v>5.8044196016993475</v>
      </c>
      <c r="E523">
        <v>6.5544718149809214</v>
      </c>
      <c r="F523">
        <v>8.1946572401023428</v>
      </c>
      <c r="G523">
        <v>0</v>
      </c>
      <c r="H523">
        <v>1</v>
      </c>
      <c r="I523">
        <v>0</v>
      </c>
      <c r="J523">
        <v>0</v>
      </c>
      <c r="K523">
        <v>0</v>
      </c>
      <c r="L523">
        <v>1</v>
      </c>
      <c r="M523">
        <v>0</v>
      </c>
      <c r="N523">
        <v>16</v>
      </c>
      <c r="O523">
        <v>11.587578289762302</v>
      </c>
      <c r="P523" s="74">
        <v>107751.00011819368</v>
      </c>
      <c r="V523" s="81">
        <v>44604</v>
      </c>
      <c r="W523" s="3">
        <v>164.2127934306944</v>
      </c>
      <c r="X523" s="3">
        <v>269.02672093750004</v>
      </c>
      <c r="Y523" s="3">
        <v>628.26665937500002</v>
      </c>
      <c r="Z523" s="3">
        <v>3575.4496189453121</v>
      </c>
      <c r="AG523">
        <v>481</v>
      </c>
      <c r="AH523">
        <v>82773.554721180291</v>
      </c>
      <c r="AI523">
        <v>906.06362326539238</v>
      </c>
      <c r="AJ523">
        <v>5.2532436825713943E-2</v>
      </c>
      <c r="AK523">
        <f t="shared" si="130"/>
        <v>83679.618344445684</v>
      </c>
      <c r="AL523" s="4">
        <f t="shared" si="131"/>
        <v>1.0827769547607327E-2</v>
      </c>
      <c r="AW523">
        <v>477</v>
      </c>
      <c r="AX523">
        <v>93003.734847342595</v>
      </c>
      <c r="AY523">
        <v>-5583.1202688164049</v>
      </c>
      <c r="AZ523">
        <v>-0.74448748295604339</v>
      </c>
      <c r="BA523">
        <f t="shared" si="144"/>
        <v>87420.614578526191</v>
      </c>
      <c r="BB523" s="4">
        <f t="shared" si="145"/>
        <v>6.3865031099745104E-2</v>
      </c>
      <c r="BN523">
        <v>477</v>
      </c>
      <c r="BO523">
        <v>11.429702243238561</v>
      </c>
      <c r="BP523">
        <v>-5.1215844663786925E-2</v>
      </c>
      <c r="BQ523">
        <v>-0.6335364625465526</v>
      </c>
      <c r="BR523">
        <f t="shared" si="146"/>
        <v>11.378486398574774</v>
      </c>
      <c r="BS523" s="4">
        <f t="shared" si="147"/>
        <v>4.5011122630688408E-3</v>
      </c>
      <c r="CD523">
        <v>478</v>
      </c>
      <c r="CE523">
        <v>93319.769145736689</v>
      </c>
      <c r="CF523">
        <v>-6349.3692202452075</v>
      </c>
      <c r="CG523">
        <v>-0.80356131326412483</v>
      </c>
      <c r="CH523">
        <f t="shared" si="140"/>
        <v>86970.399925491482</v>
      </c>
      <c r="CI523" s="4">
        <f t="shared" si="141"/>
        <v>7.3006094322721107E-2</v>
      </c>
      <c r="CT523">
        <v>478</v>
      </c>
      <c r="CU523">
        <v>11.434271154202099</v>
      </c>
      <c r="CV523">
        <v>-6.0948045198465195E-2</v>
      </c>
      <c r="CW523">
        <v>-0.72664622501140019</v>
      </c>
      <c r="CX523">
        <f t="shared" si="142"/>
        <v>11.495219199400564</v>
      </c>
      <c r="CY523" s="4">
        <f t="shared" si="143"/>
        <v>5.3020341884079444E-3</v>
      </c>
      <c r="DJ523">
        <v>479</v>
      </c>
      <c r="DK523">
        <v>91485.543642483492</v>
      </c>
      <c r="DL523">
        <v>-7609.7552342465788</v>
      </c>
      <c r="DM523">
        <v>-0.96700331119894944</v>
      </c>
      <c r="DN523">
        <f t="shared" si="136"/>
        <v>99095.29887673007</v>
      </c>
      <c r="DO523" s="4">
        <f t="shared" si="137"/>
        <v>7.6792293080550258E-2</v>
      </c>
      <c r="DZ523">
        <v>479</v>
      </c>
      <c r="EA523">
        <v>11.411032360633445</v>
      </c>
      <c r="EB523">
        <v>-7.3940086603498045E-2</v>
      </c>
      <c r="EC523">
        <v>-0.88478050301328959</v>
      </c>
      <c r="ED523">
        <f t="shared" si="138"/>
        <v>11.337092274029947</v>
      </c>
      <c r="EE523" s="4">
        <f t="shared" si="139"/>
        <v>6.5219621412867697E-3</v>
      </c>
      <c r="EP523">
        <v>481</v>
      </c>
      <c r="EQ523">
        <v>11.45411224820659</v>
      </c>
      <c r="ER523">
        <v>-0.11936152981157555</v>
      </c>
      <c r="ES523">
        <v>-1.5218196549607876</v>
      </c>
      <c r="ET523">
        <f t="shared" si="132"/>
        <v>11.334750718395014</v>
      </c>
      <c r="EU523" s="4">
        <f t="shared" si="133"/>
        <v>1.0530582698908881E-2</v>
      </c>
      <c r="FF523">
        <v>481</v>
      </c>
      <c r="FG523">
        <v>11.315673460405595</v>
      </c>
      <c r="FH523">
        <v>1.9077257989419394E-2</v>
      </c>
      <c r="FI523">
        <v>0.42212660766634058</v>
      </c>
      <c r="FJ523">
        <f t="shared" si="134"/>
        <v>11.334750718395014</v>
      </c>
      <c r="FK523">
        <f t="shared" si="135"/>
        <v>1.6830769783458201E-3</v>
      </c>
    </row>
    <row r="524" spans="2:167" x14ac:dyDescent="0.2">
      <c r="B524" s="81">
        <v>44674</v>
      </c>
      <c r="C524">
        <v>5.9192470920066169</v>
      </c>
      <c r="D524">
        <v>5.7878219799130441</v>
      </c>
      <c r="E524">
        <v>6.4982992730879472</v>
      </c>
      <c r="F524">
        <v>8.1530352863471336</v>
      </c>
      <c r="G524">
        <v>0</v>
      </c>
      <c r="H524">
        <v>1</v>
      </c>
      <c r="I524">
        <v>0</v>
      </c>
      <c r="J524">
        <v>0</v>
      </c>
      <c r="K524">
        <v>0</v>
      </c>
      <c r="L524">
        <v>1</v>
      </c>
      <c r="M524">
        <v>0</v>
      </c>
      <c r="N524">
        <v>17</v>
      </c>
      <c r="O524">
        <v>11.5883302720886</v>
      </c>
      <c r="P524" s="74">
        <v>107832.05743893993</v>
      </c>
      <c r="V524" s="81">
        <v>44611</v>
      </c>
      <c r="W524" s="3">
        <v>205.93131382566614</v>
      </c>
      <c r="X524" s="3">
        <v>280.18074817187505</v>
      </c>
      <c r="Y524" s="3">
        <v>595.55341421875005</v>
      </c>
      <c r="Z524" s="3">
        <v>3357.6282400253904</v>
      </c>
      <c r="AG524">
        <v>482</v>
      </c>
      <c r="AH524">
        <v>82749.164408096549</v>
      </c>
      <c r="AI524">
        <v>1077.256263487885</v>
      </c>
      <c r="AJ524">
        <v>6.2457972214834304E-2</v>
      </c>
      <c r="AK524">
        <f t="shared" si="130"/>
        <v>83826.420671584434</v>
      </c>
      <c r="AL524" s="4">
        <f t="shared" si="131"/>
        <v>1.2851034970327135E-2</v>
      </c>
      <c r="AW524">
        <v>478</v>
      </c>
      <c r="AX524">
        <v>92979.63745730088</v>
      </c>
      <c r="AY524">
        <v>-6009.2375318093982</v>
      </c>
      <c r="AZ524">
        <v>-0.80130857103857278</v>
      </c>
      <c r="BA524">
        <f t="shared" si="144"/>
        <v>86970.399925491482</v>
      </c>
      <c r="BB524" s="4">
        <f t="shared" si="145"/>
        <v>6.9095204080440925E-2</v>
      </c>
      <c r="BN524">
        <v>478</v>
      </c>
      <c r="BO524">
        <v>11.42944462597378</v>
      </c>
      <c r="BP524">
        <v>-5.612151697014589E-2</v>
      </c>
      <c r="BQ524">
        <v>-0.69421929028835017</v>
      </c>
      <c r="BR524">
        <f t="shared" si="146"/>
        <v>11.373323109003634</v>
      </c>
      <c r="BS524" s="4">
        <f t="shared" si="147"/>
        <v>4.9344871707476222E-3</v>
      </c>
      <c r="CD524">
        <v>479</v>
      </c>
      <c r="CE524">
        <v>91711.093854214676</v>
      </c>
      <c r="CF524">
        <v>-7835.3054459777632</v>
      </c>
      <c r="CG524">
        <v>-0.99161792543421945</v>
      </c>
      <c r="CH524">
        <f t="shared" si="140"/>
        <v>83875.788408236913</v>
      </c>
      <c r="CI524" s="4">
        <f t="shared" si="141"/>
        <v>9.3415580284528302E-2</v>
      </c>
      <c r="CT524">
        <v>479</v>
      </c>
      <c r="CU524">
        <v>11.414974588080575</v>
      </c>
      <c r="CV524">
        <v>-7.7882314050627954E-2</v>
      </c>
      <c r="CW524">
        <v>-0.92854314384911996</v>
      </c>
      <c r="CX524">
        <f t="shared" si="142"/>
        <v>11.492856902131203</v>
      </c>
      <c r="CY524" s="4">
        <f t="shared" si="143"/>
        <v>6.7765843352826987E-3</v>
      </c>
      <c r="DJ524">
        <v>480</v>
      </c>
      <c r="DK524">
        <v>91471.288294175596</v>
      </c>
      <c r="DL524">
        <v>-7895.9825931502273</v>
      </c>
      <c r="DM524">
        <v>-1.0033754145446574</v>
      </c>
      <c r="DN524">
        <f t="shared" si="136"/>
        <v>99367.270887325823</v>
      </c>
      <c r="DO524" s="4">
        <f t="shared" si="137"/>
        <v>7.9462608992286923E-2</v>
      </c>
      <c r="DZ524">
        <v>480</v>
      </c>
      <c r="EA524">
        <v>11.410868263741827</v>
      </c>
      <c r="EB524">
        <v>-7.7364894655547189E-2</v>
      </c>
      <c r="EC524">
        <v>-0.92576237807201656</v>
      </c>
      <c r="ED524">
        <f t="shared" si="138"/>
        <v>11.33350336908628</v>
      </c>
      <c r="EE524" s="4">
        <f t="shared" si="139"/>
        <v>6.8262118196012354E-3</v>
      </c>
      <c r="EP524">
        <v>482</v>
      </c>
      <c r="EQ524">
        <v>11.455109484192286</v>
      </c>
      <c r="ER524">
        <v>-0.11860596493604625</v>
      </c>
      <c r="ES524">
        <v>-1.5121864550512889</v>
      </c>
      <c r="ET524">
        <f t="shared" si="132"/>
        <v>11.33650351925624</v>
      </c>
      <c r="EU524" s="4">
        <f t="shared" si="133"/>
        <v>1.046230566016952E-2</v>
      </c>
      <c r="FF524">
        <v>482</v>
      </c>
      <c r="FG524">
        <v>11.316747130383982</v>
      </c>
      <c r="FH524">
        <v>1.9756388872258057E-2</v>
      </c>
      <c r="FI524">
        <v>0.4371538833834866</v>
      </c>
      <c r="FJ524">
        <f t="shared" si="134"/>
        <v>11.33650351925624</v>
      </c>
      <c r="FK524">
        <f t="shared" si="135"/>
        <v>1.7427233042974634E-3</v>
      </c>
    </row>
    <row r="525" spans="2:167" x14ac:dyDescent="0.2">
      <c r="B525" s="81">
        <v>44681</v>
      </c>
      <c r="C525">
        <v>6.0023602145302091</v>
      </c>
      <c r="D525">
        <v>5.7938617325038511</v>
      </c>
      <c r="E525">
        <v>6.4733213754850603</v>
      </c>
      <c r="F525">
        <v>8.1253565538296897</v>
      </c>
      <c r="G525">
        <v>0</v>
      </c>
      <c r="H525">
        <v>1</v>
      </c>
      <c r="I525">
        <v>0</v>
      </c>
      <c r="J525">
        <v>0</v>
      </c>
      <c r="K525">
        <v>0</v>
      </c>
      <c r="L525">
        <v>1</v>
      </c>
      <c r="M525">
        <v>0</v>
      </c>
      <c r="N525">
        <v>18</v>
      </c>
      <c r="O525">
        <v>11.592340132306992</v>
      </c>
      <c r="P525" s="74">
        <v>108265.31699092189</v>
      </c>
      <c r="V525" s="81">
        <v>44618</v>
      </c>
      <c r="W525" s="3">
        <v>196.96669632539653</v>
      </c>
      <c r="X525" s="3">
        <v>293.96005469921874</v>
      </c>
      <c r="Y525" s="3">
        <v>593.26779586718749</v>
      </c>
      <c r="Z525" s="3">
        <v>3247.8939501196282</v>
      </c>
      <c r="AG525">
        <v>483</v>
      </c>
      <c r="AH525">
        <v>82724.774095012806</v>
      </c>
      <c r="AI525">
        <v>1252.7192116190272</v>
      </c>
      <c r="AJ525">
        <v>7.2631094721103254E-2</v>
      </c>
      <c r="AK525">
        <f t="shared" si="130"/>
        <v>83977.493306631834</v>
      </c>
      <c r="AL525" s="4">
        <f t="shared" si="131"/>
        <v>1.4917320847443037E-2</v>
      </c>
      <c r="AW525">
        <v>479</v>
      </c>
      <c r="AX525">
        <v>91387.698786864639</v>
      </c>
      <c r="AY525">
        <v>-7511.9103786277265</v>
      </c>
      <c r="AZ525">
        <v>-1.0016841802982552</v>
      </c>
      <c r="BA525">
        <f t="shared" si="144"/>
        <v>83875.788408236913</v>
      </c>
      <c r="BB525" s="4">
        <f t="shared" si="145"/>
        <v>8.9559937631418188E-2</v>
      </c>
      <c r="BN525">
        <v>479</v>
      </c>
      <c r="BO525">
        <v>11.410380616083229</v>
      </c>
      <c r="BP525">
        <v>-7.3288342053281497E-2</v>
      </c>
      <c r="BQ525">
        <v>-0.90657173136827041</v>
      </c>
      <c r="BR525">
        <f t="shared" si="146"/>
        <v>11.337092274029947</v>
      </c>
      <c r="BS525" s="4">
        <f t="shared" si="147"/>
        <v>6.4644743362602978E-3</v>
      </c>
      <c r="CD525">
        <v>480</v>
      </c>
      <c r="CE525">
        <v>91731.854110889602</v>
      </c>
      <c r="CF525">
        <v>-8156.5484098642337</v>
      </c>
      <c r="CG525">
        <v>-1.0322736833502009</v>
      </c>
      <c r="CH525">
        <f t="shared" si="140"/>
        <v>83575.305701025369</v>
      </c>
      <c r="CI525" s="4">
        <f t="shared" si="141"/>
        <v>9.7595196828148281E-2</v>
      </c>
      <c r="CT525">
        <v>480</v>
      </c>
      <c r="CU525">
        <v>11.415359552310701</v>
      </c>
      <c r="CV525">
        <v>-8.1856183224420676E-2</v>
      </c>
      <c r="CW525">
        <v>-0.97592115284715697</v>
      </c>
      <c r="CX525">
        <f t="shared" si="142"/>
        <v>11.497215735535121</v>
      </c>
      <c r="CY525" s="4">
        <f t="shared" si="143"/>
        <v>7.1196527148240729E-3</v>
      </c>
      <c r="DJ525">
        <v>481</v>
      </c>
      <c r="DK525">
        <v>91457.172024653686</v>
      </c>
      <c r="DL525">
        <v>-7777.5536802080023</v>
      </c>
      <c r="DM525">
        <v>-0.98832615902571008</v>
      </c>
      <c r="DN525">
        <f t="shared" si="136"/>
        <v>99234.725704861688</v>
      </c>
      <c r="DO525" s="4">
        <f t="shared" si="137"/>
        <v>7.8375323002751712E-2</v>
      </c>
      <c r="DZ525">
        <v>481</v>
      </c>
      <c r="EA525">
        <v>11.410705767821018</v>
      </c>
      <c r="EB525">
        <v>-7.5955049426003285E-2</v>
      </c>
      <c r="EC525">
        <v>-0.90889191404272873</v>
      </c>
      <c r="ED525">
        <f t="shared" si="138"/>
        <v>11.334750718395014</v>
      </c>
      <c r="EE525" s="4">
        <f t="shared" si="139"/>
        <v>6.7010780662989664E-3</v>
      </c>
      <c r="EP525">
        <v>483</v>
      </c>
      <c r="EQ525">
        <v>11.456123658409364</v>
      </c>
      <c r="ER525">
        <v>-0.11781955331120919</v>
      </c>
      <c r="ES525">
        <v>-1.502159969386637</v>
      </c>
      <c r="ET525">
        <f t="shared" si="132"/>
        <v>11.338304105098155</v>
      </c>
      <c r="EU525" s="4">
        <f t="shared" si="133"/>
        <v>1.0391285347359206E-2</v>
      </c>
      <c r="FF525">
        <v>483</v>
      </c>
      <c r="FG525">
        <v>11.317870130716523</v>
      </c>
      <c r="FH525">
        <v>2.043397438163197E-2</v>
      </c>
      <c r="FI525">
        <v>0.45214696428822221</v>
      </c>
      <c r="FJ525">
        <f t="shared" si="134"/>
        <v>11.338304105098155</v>
      </c>
      <c r="FK525">
        <f t="shared" si="135"/>
        <v>1.8022072959256788E-3</v>
      </c>
    </row>
    <row r="526" spans="2:167" x14ac:dyDescent="0.2">
      <c r="B526" s="81">
        <v>44688</v>
      </c>
      <c r="C526">
        <v>6.0864559256324444</v>
      </c>
      <c r="D526">
        <v>5.8021910381317214</v>
      </c>
      <c r="E526">
        <v>6.4650123369770318</v>
      </c>
      <c r="F526">
        <v>8.1081079084988446</v>
      </c>
      <c r="G526">
        <v>0</v>
      </c>
      <c r="H526">
        <v>1</v>
      </c>
      <c r="I526">
        <v>0</v>
      </c>
      <c r="J526">
        <v>0</v>
      </c>
      <c r="K526">
        <v>0</v>
      </c>
      <c r="L526">
        <v>1</v>
      </c>
      <c r="M526">
        <v>0</v>
      </c>
      <c r="N526">
        <v>19</v>
      </c>
      <c r="O526">
        <v>11.654585744098686</v>
      </c>
      <c r="P526" s="74">
        <v>115218.51606955052</v>
      </c>
      <c r="V526" s="81">
        <v>44625</v>
      </c>
      <c r="W526" s="3">
        <v>186.84934448225877</v>
      </c>
      <c r="X526" s="3">
        <v>308.63508434605478</v>
      </c>
      <c r="Y526" s="3">
        <v>606.89954112929695</v>
      </c>
      <c r="Z526" s="3">
        <v>3215.9576562906886</v>
      </c>
      <c r="AG526">
        <v>484</v>
      </c>
      <c r="AH526">
        <v>83831.116009281017</v>
      </c>
      <c r="AI526">
        <v>666.22179434467398</v>
      </c>
      <c r="AJ526">
        <v>3.8626707247327752E-2</v>
      </c>
      <c r="AK526">
        <f t="shared" si="130"/>
        <v>84497.337803625691</v>
      </c>
      <c r="AL526" s="4">
        <f t="shared" si="131"/>
        <v>7.8845299942229309E-3</v>
      </c>
      <c r="AW526">
        <v>480</v>
      </c>
      <c r="AX526">
        <v>91363.601396822924</v>
      </c>
      <c r="AY526">
        <v>-7788.2956957975548</v>
      </c>
      <c r="AZ526">
        <v>-1.0385390928200295</v>
      </c>
      <c r="BA526">
        <f t="shared" si="144"/>
        <v>83575.305701025369</v>
      </c>
      <c r="BB526" s="4">
        <f t="shared" si="145"/>
        <v>9.3188958514356976E-2</v>
      </c>
      <c r="BN526">
        <v>480</v>
      </c>
      <c r="BO526">
        <v>11.410122998818448</v>
      </c>
      <c r="BP526">
        <v>-7.6619629732167738E-2</v>
      </c>
      <c r="BQ526">
        <v>-0.94777952996382431</v>
      </c>
      <c r="BR526">
        <f t="shared" si="146"/>
        <v>11.33350336908628</v>
      </c>
      <c r="BS526" s="4">
        <f t="shared" si="147"/>
        <v>6.7604541364639746E-3</v>
      </c>
      <c r="CD526">
        <v>481</v>
      </c>
      <c r="CE526">
        <v>91753.793066240352</v>
      </c>
      <c r="CF526">
        <v>-8074.1747217946686</v>
      </c>
      <c r="CG526">
        <v>-1.0218486621130467</v>
      </c>
      <c r="CH526">
        <f t="shared" si="140"/>
        <v>83679.618344445684</v>
      </c>
      <c r="CI526" s="4">
        <f t="shared" si="141"/>
        <v>9.6489143731026586E-2</v>
      </c>
      <c r="CT526">
        <v>481</v>
      </c>
      <c r="CU526">
        <v>11.415761461742518</v>
      </c>
      <c r="CV526">
        <v>-8.1010743347503578E-2</v>
      </c>
      <c r="CW526">
        <v>-0.96584149084921356</v>
      </c>
      <c r="CX526">
        <f t="shared" si="142"/>
        <v>11.496772205090021</v>
      </c>
      <c r="CY526" s="4">
        <f t="shared" si="143"/>
        <v>7.0463902304367916E-3</v>
      </c>
      <c r="DJ526">
        <v>482</v>
      </c>
      <c r="DK526">
        <v>91443.192146341709</v>
      </c>
      <c r="DL526">
        <v>-7616.7714747572754</v>
      </c>
      <c r="DM526">
        <v>-0.96789489412075991</v>
      </c>
      <c r="DN526">
        <f t="shared" si="136"/>
        <v>99059.963621098985</v>
      </c>
      <c r="DO526" s="4">
        <f t="shared" si="137"/>
        <v>7.6890513546836833E-2</v>
      </c>
      <c r="DZ526">
        <v>482</v>
      </c>
      <c r="EA526">
        <v>11.41054484193365</v>
      </c>
      <c r="EB526">
        <v>-7.4041322677409482E-2</v>
      </c>
      <c r="EC526">
        <v>-0.88599191225708429</v>
      </c>
      <c r="ED526">
        <f t="shared" si="138"/>
        <v>11.33650351925624</v>
      </c>
      <c r="EE526" s="4">
        <f t="shared" si="139"/>
        <v>6.531230952439836E-3</v>
      </c>
      <c r="EP526">
        <v>484</v>
      </c>
      <c r="EQ526">
        <v>11.405006152881322</v>
      </c>
      <c r="ER526">
        <v>-6.0530845314895387E-2</v>
      </c>
      <c r="ES526">
        <v>-0.77174806888798353</v>
      </c>
      <c r="ET526">
        <f t="shared" si="132"/>
        <v>11.344475307566427</v>
      </c>
      <c r="EU526" s="4">
        <f t="shared" si="133"/>
        <v>5.3357113197225721E-3</v>
      </c>
      <c r="FF526">
        <v>484</v>
      </c>
      <c r="FG526">
        <v>11.335895672679701</v>
      </c>
      <c r="FH526">
        <v>8.579634886725529E-3</v>
      </c>
      <c r="FI526">
        <v>0.1898434340908895</v>
      </c>
      <c r="FJ526">
        <f t="shared" si="134"/>
        <v>11.344475307566427</v>
      </c>
      <c r="FK526">
        <f t="shared" si="135"/>
        <v>7.5628309411570303E-4</v>
      </c>
    </row>
    <row r="527" spans="2:167" x14ac:dyDescent="0.2">
      <c r="B527" s="81">
        <v>44695</v>
      </c>
      <c r="C527">
        <v>6.1714612370486739</v>
      </c>
      <c r="D527">
        <v>5.8107582342962534</v>
      </c>
      <c r="E527">
        <v>6.4652926422245764</v>
      </c>
      <c r="F527">
        <v>8.098498275568101</v>
      </c>
      <c r="G527">
        <v>0</v>
      </c>
      <c r="H527">
        <v>1</v>
      </c>
      <c r="I527">
        <v>0</v>
      </c>
      <c r="J527">
        <v>0</v>
      </c>
      <c r="K527">
        <v>0</v>
      </c>
      <c r="L527">
        <v>1</v>
      </c>
      <c r="M527">
        <v>0</v>
      </c>
      <c r="N527">
        <v>20</v>
      </c>
      <c r="O527">
        <v>11.659869235797821</v>
      </c>
      <c r="P527" s="74">
        <v>115828.88315763202</v>
      </c>
      <c r="V527" s="81">
        <v>44632</v>
      </c>
      <c r="W527" s="3">
        <v>226.82024744400258</v>
      </c>
      <c r="X527" s="3">
        <v>324.06454125454502</v>
      </c>
      <c r="Y527" s="3">
        <v>629.22869592013683</v>
      </c>
      <c r="Z527" s="3">
        <v>3240.7238451707781</v>
      </c>
      <c r="AG527">
        <v>485</v>
      </c>
      <c r="AH527">
        <v>83806.725696197274</v>
      </c>
      <c r="AI527">
        <v>842.15471468499163</v>
      </c>
      <c r="AJ527">
        <v>4.8827078155093462E-2</v>
      </c>
      <c r="AK527">
        <f t="shared" si="130"/>
        <v>84648.880410882266</v>
      </c>
      <c r="AL527" s="4">
        <f t="shared" si="131"/>
        <v>9.9487992114863956E-3</v>
      </c>
      <c r="AW527">
        <v>481</v>
      </c>
      <c r="AX527">
        <v>91339.504006781237</v>
      </c>
      <c r="AY527">
        <v>-7659.8856623355532</v>
      </c>
      <c r="AZ527">
        <v>-1.0214161117636509</v>
      </c>
      <c r="BA527">
        <f t="shared" si="144"/>
        <v>83679.618344445684</v>
      </c>
      <c r="BB527" s="4">
        <f t="shared" si="145"/>
        <v>9.1538248069029174E-2</v>
      </c>
      <c r="BN527">
        <v>481</v>
      </c>
      <c r="BO527">
        <v>11.409865381553669</v>
      </c>
      <c r="BP527">
        <v>-7.5114663158654338E-2</v>
      </c>
      <c r="BQ527">
        <v>-0.92916319735243147</v>
      </c>
      <c r="BR527">
        <f t="shared" si="146"/>
        <v>11.334750718395014</v>
      </c>
      <c r="BS527" s="4">
        <f t="shared" si="147"/>
        <v>6.6269356093338486E-3</v>
      </c>
      <c r="CD527">
        <v>482</v>
      </c>
      <c r="CE527">
        <v>91776.910720266911</v>
      </c>
      <c r="CF527">
        <v>-7950.4900486824772</v>
      </c>
      <c r="CG527">
        <v>-1.0061954192618083</v>
      </c>
      <c r="CH527">
        <f t="shared" si="140"/>
        <v>83826.420671584434</v>
      </c>
      <c r="CI527" s="4">
        <f t="shared" si="141"/>
        <v>9.4844680054167491E-2</v>
      </c>
      <c r="CT527">
        <v>482</v>
      </c>
      <c r="CU527">
        <v>11.416180316376026</v>
      </c>
      <c r="CV527">
        <v>-7.9676797119786258E-2</v>
      </c>
      <c r="CW527">
        <v>-0.94993766673832314</v>
      </c>
      <c r="CX527">
        <f t="shared" si="142"/>
        <v>11.495857113495813</v>
      </c>
      <c r="CY527" s="4">
        <f t="shared" si="143"/>
        <v>6.930914009556359E-3</v>
      </c>
      <c r="DJ527">
        <v>483</v>
      </c>
      <c r="DK527">
        <v>91429.346048821215</v>
      </c>
      <c r="DL527">
        <v>-7451.8527421893814</v>
      </c>
      <c r="DM527">
        <v>-0.94693798347609359</v>
      </c>
      <c r="DN527">
        <f t="shared" si="136"/>
        <v>98881.198791010596</v>
      </c>
      <c r="DO527" s="4">
        <f t="shared" si="137"/>
        <v>7.5361674750112739E-2</v>
      </c>
      <c r="DZ527">
        <v>483</v>
      </c>
      <c r="EA527">
        <v>11.410385456030543</v>
      </c>
      <c r="EB527">
        <v>-7.2081350932387878E-2</v>
      </c>
      <c r="EC527">
        <v>-0.86253853444659612</v>
      </c>
      <c r="ED527">
        <f t="shared" si="138"/>
        <v>11.338304105098155</v>
      </c>
      <c r="EE527" s="4">
        <f t="shared" si="139"/>
        <v>6.3573308904263043E-3</v>
      </c>
      <c r="EP527">
        <v>485</v>
      </c>
      <c r="EQ527">
        <v>11.40604325705784</v>
      </c>
      <c r="ER527">
        <v>-5.9776095681103314E-2</v>
      </c>
      <c r="ES527">
        <v>-0.76212526303845718</v>
      </c>
      <c r="ET527">
        <f t="shared" si="132"/>
        <v>11.346267161376737</v>
      </c>
      <c r="EU527" s="4">
        <f t="shared" si="133"/>
        <v>5.2683490376979796E-3</v>
      </c>
      <c r="FF527">
        <v>485</v>
      </c>
      <c r="FG527">
        <v>11.337029100805625</v>
      </c>
      <c r="FH527">
        <v>9.2380605711124275E-3</v>
      </c>
      <c r="FI527">
        <v>0.20441256141017092</v>
      </c>
      <c r="FJ527">
        <f t="shared" si="134"/>
        <v>11.346267161376737</v>
      </c>
      <c r="FK527">
        <f t="shared" si="135"/>
        <v>8.1419381720177094E-4</v>
      </c>
    </row>
    <row r="528" spans="2:167" x14ac:dyDescent="0.2">
      <c r="B528" s="81">
        <v>44702</v>
      </c>
      <c r="C528">
        <v>6.2573103413691147</v>
      </c>
      <c r="D528">
        <v>5.8193594864424174</v>
      </c>
      <c r="E528">
        <v>6.4699174972316902</v>
      </c>
      <c r="F528">
        <v>8.0943975433304196</v>
      </c>
      <c r="G528">
        <v>0</v>
      </c>
      <c r="H528">
        <v>1</v>
      </c>
      <c r="I528">
        <v>0</v>
      </c>
      <c r="J528">
        <v>0</v>
      </c>
      <c r="K528">
        <v>0</v>
      </c>
      <c r="L528">
        <v>1</v>
      </c>
      <c r="M528">
        <v>0</v>
      </c>
      <c r="N528">
        <v>21</v>
      </c>
      <c r="O528">
        <v>11.66541084308588</v>
      </c>
      <c r="P528" s="74">
        <v>116472.54314895469</v>
      </c>
      <c r="V528" s="81">
        <v>44639</v>
      </c>
      <c r="W528" s="3">
        <v>242.17362192847114</v>
      </c>
      <c r="X528" s="3">
        <v>340.26753858639103</v>
      </c>
      <c r="Y528" s="3">
        <v>656.68221958333118</v>
      </c>
      <c r="Z528" s="3">
        <v>3307.5378516752053</v>
      </c>
      <c r="AG528">
        <v>486</v>
      </c>
      <c r="AH528">
        <v>83782.335383113532</v>
      </c>
      <c r="AI528">
        <v>1018.0919077167055</v>
      </c>
      <c r="AJ528">
        <v>5.9027696788167952E-2</v>
      </c>
      <c r="AK528">
        <f t="shared" si="130"/>
        <v>84800.427290830237</v>
      </c>
      <c r="AL528" s="4">
        <f t="shared" si="131"/>
        <v>1.2005740303938247E-2</v>
      </c>
      <c r="AW528">
        <v>482</v>
      </c>
      <c r="AX528">
        <v>91315.40661673955</v>
      </c>
      <c r="AY528">
        <v>-7488.9859451551165</v>
      </c>
      <c r="AZ528">
        <v>-0.99862729580491172</v>
      </c>
      <c r="BA528">
        <f t="shared" si="144"/>
        <v>83826.420671584434</v>
      </c>
      <c r="BB528" s="4">
        <f t="shared" si="145"/>
        <v>8.9339206960720688E-2</v>
      </c>
      <c r="BN528">
        <v>482</v>
      </c>
      <c r="BO528">
        <v>11.409607764288888</v>
      </c>
      <c r="BP528">
        <v>-7.3104245032647341E-2</v>
      </c>
      <c r="BQ528">
        <v>-0.90429446393309354</v>
      </c>
      <c r="BR528">
        <f t="shared" si="146"/>
        <v>11.33650351925624</v>
      </c>
      <c r="BS528" s="4">
        <f t="shared" si="147"/>
        <v>6.448570752743305E-3</v>
      </c>
      <c r="CD528">
        <v>483</v>
      </c>
      <c r="CE528">
        <v>91801.207072969279</v>
      </c>
      <c r="CF528">
        <v>-7823.7137663374451</v>
      </c>
      <c r="CG528">
        <v>-0.99015090957931995</v>
      </c>
      <c r="CH528">
        <f t="shared" si="140"/>
        <v>83977.493306631834</v>
      </c>
      <c r="CI528" s="4">
        <f t="shared" si="141"/>
        <v>9.3164411776025163E-2</v>
      </c>
      <c r="CT528">
        <v>483</v>
      </c>
      <c r="CU528">
        <v>11.416616116211223</v>
      </c>
      <c r="CV528">
        <v>-7.8312011113068181E-2</v>
      </c>
      <c r="CW528">
        <v>-0.93366615882530068</v>
      </c>
      <c r="CX528">
        <f t="shared" si="142"/>
        <v>11.494928127324291</v>
      </c>
      <c r="CY528" s="4">
        <f t="shared" si="143"/>
        <v>6.8127447379957738E-3</v>
      </c>
      <c r="DJ528">
        <v>484</v>
      </c>
      <c r="DK528">
        <v>91379.117848753027</v>
      </c>
      <c r="DL528">
        <v>-6881.7800451273361</v>
      </c>
      <c r="DM528">
        <v>-0.87449647008782594</v>
      </c>
      <c r="DN528">
        <f t="shared" si="136"/>
        <v>98260.897893880363</v>
      </c>
      <c r="DO528" s="4">
        <f t="shared" si="137"/>
        <v>7.003579442719432E-2</v>
      </c>
      <c r="DZ528">
        <v>484</v>
      </c>
      <c r="EA528">
        <v>11.41027171143201</v>
      </c>
      <c r="EB528">
        <v>-6.5796403865583386E-2</v>
      </c>
      <c r="EC528">
        <v>-0.78733171656715772</v>
      </c>
      <c r="ED528">
        <f t="shared" si="138"/>
        <v>11.344475307566427</v>
      </c>
      <c r="EE528" s="4">
        <f t="shared" si="139"/>
        <v>5.7998631123732224E-3</v>
      </c>
      <c r="EP528">
        <v>486</v>
      </c>
      <c r="EQ528">
        <v>11.407091671350525</v>
      </c>
      <c r="ER528">
        <v>-5.9035810776265407E-2</v>
      </c>
      <c r="ES528">
        <v>-0.75268687765389042</v>
      </c>
      <c r="ET528">
        <f t="shared" si="132"/>
        <v>11.348055860574259</v>
      </c>
      <c r="EU528" s="4">
        <f t="shared" si="133"/>
        <v>5.2022841182311512E-3</v>
      </c>
      <c r="FF528">
        <v>486</v>
      </c>
      <c r="FG528">
        <v>11.338165210603471</v>
      </c>
      <c r="FH528">
        <v>9.8906499707887008E-3</v>
      </c>
      <c r="FI528">
        <v>0.21885254799719212</v>
      </c>
      <c r="FJ528">
        <f t="shared" si="134"/>
        <v>11.348055860574259</v>
      </c>
      <c r="FK528">
        <f t="shared" si="135"/>
        <v>8.7157219635753465E-4</v>
      </c>
    </row>
    <row r="529" spans="2:167" x14ac:dyDescent="0.2">
      <c r="B529" s="81">
        <v>44709</v>
      </c>
      <c r="C529">
        <v>6.3439411741347405</v>
      </c>
      <c r="D529">
        <v>5.8279745061086352</v>
      </c>
      <c r="E529">
        <v>6.4767208277764929</v>
      </c>
      <c r="F529">
        <v>8.0942256905432597</v>
      </c>
      <c r="G529">
        <v>0</v>
      </c>
      <c r="H529">
        <v>1</v>
      </c>
      <c r="I529">
        <v>0</v>
      </c>
      <c r="J529">
        <v>0</v>
      </c>
      <c r="K529">
        <v>0</v>
      </c>
      <c r="L529">
        <v>1</v>
      </c>
      <c r="M529">
        <v>0</v>
      </c>
      <c r="N529">
        <v>22</v>
      </c>
      <c r="O529">
        <v>11.671088700354145</v>
      </c>
      <c r="P529" s="74">
        <v>117135.7386075266</v>
      </c>
      <c r="V529" s="81">
        <v>44646</v>
      </c>
      <c r="W529" s="3">
        <v>241.59451725953738</v>
      </c>
      <c r="X529" s="3">
        <v>357.28089254262244</v>
      </c>
      <c r="Y529" s="3">
        <v>687.51237499609147</v>
      </c>
      <c r="Z529" s="3">
        <v>3406.2592142310868</v>
      </c>
      <c r="AG529">
        <v>487</v>
      </c>
      <c r="AH529">
        <v>83757.945070029789</v>
      </c>
      <c r="AI529">
        <v>1194.0295280178252</v>
      </c>
      <c r="AJ529">
        <v>6.9228340193788762E-2</v>
      </c>
      <c r="AK529">
        <f t="shared" si="130"/>
        <v>84951.974598047615</v>
      </c>
      <c r="AL529" s="4">
        <f t="shared" si="131"/>
        <v>1.4055347549805707E-2</v>
      </c>
      <c r="AW529">
        <v>483</v>
      </c>
      <c r="AX529">
        <v>91291.309226697835</v>
      </c>
      <c r="AY529">
        <v>-7313.8159200660011</v>
      </c>
      <c r="AZ529">
        <v>-0.97526905081127679</v>
      </c>
      <c r="BA529">
        <f t="shared" si="144"/>
        <v>83977.493306631834</v>
      </c>
      <c r="BB529" s="4">
        <f t="shared" si="145"/>
        <v>8.7092572451057171E-2</v>
      </c>
      <c r="BN529">
        <v>483</v>
      </c>
      <c r="BO529">
        <v>11.409350147024108</v>
      </c>
      <c r="BP529">
        <v>-7.1046041925953318E-2</v>
      </c>
      <c r="BQ529">
        <v>-0.87883463360173442</v>
      </c>
      <c r="BR529">
        <f t="shared" si="146"/>
        <v>11.338304105098155</v>
      </c>
      <c r="BS529" s="4">
        <f t="shared" si="147"/>
        <v>6.2660201444066201E-3</v>
      </c>
      <c r="CD529">
        <v>484</v>
      </c>
      <c r="CE529">
        <v>92280.389461592582</v>
      </c>
      <c r="CF529">
        <v>-7783.0516579668911</v>
      </c>
      <c r="CG529">
        <v>-0.98500480827871406</v>
      </c>
      <c r="CH529">
        <f t="shared" si="140"/>
        <v>84497.337803625691</v>
      </c>
      <c r="CI529" s="4">
        <f t="shared" si="141"/>
        <v>9.211002216489865E-2</v>
      </c>
      <c r="CT529">
        <v>484</v>
      </c>
      <c r="CU529">
        <v>11.421243769113048</v>
      </c>
      <c r="CV529">
        <v>-7.676846154662087E-2</v>
      </c>
      <c r="CW529">
        <v>-0.91526336244479978</v>
      </c>
      <c r="CX529">
        <f t="shared" si="142"/>
        <v>11.498012230659668</v>
      </c>
      <c r="CY529" s="4">
        <f t="shared" si="143"/>
        <v>6.6766724549062757E-3</v>
      </c>
      <c r="DJ529">
        <v>485</v>
      </c>
      <c r="DK529">
        <v>91365.5317757007</v>
      </c>
      <c r="DL529">
        <v>-6716.6513648184336</v>
      </c>
      <c r="DM529">
        <v>-0.8535128805087544</v>
      </c>
      <c r="DN529">
        <f t="shared" si="136"/>
        <v>98082.183140519133</v>
      </c>
      <c r="DO529" s="4">
        <f t="shared" si="137"/>
        <v>6.8479831400119914E-2</v>
      </c>
      <c r="DZ529">
        <v>485</v>
      </c>
      <c r="EA529">
        <v>11.410115318735807</v>
      </c>
      <c r="EB529">
        <v>-6.3848157359069901E-2</v>
      </c>
      <c r="EC529">
        <v>-0.76401864508983364</v>
      </c>
      <c r="ED529">
        <f t="shared" si="138"/>
        <v>11.346267161376737</v>
      </c>
      <c r="EE529" s="4">
        <f t="shared" si="139"/>
        <v>5.6272390250436052E-3</v>
      </c>
      <c r="EP529">
        <v>487</v>
      </c>
      <c r="EQ529">
        <v>11.408151503430988</v>
      </c>
      <c r="ER529">
        <v>-5.8310132362704437E-2</v>
      </c>
      <c r="ES529">
        <v>-0.74343472015656964</v>
      </c>
      <c r="ET529">
        <f t="shared" si="132"/>
        <v>11.349841371068283</v>
      </c>
      <c r="EU529" s="4">
        <f t="shared" si="133"/>
        <v>5.137528398532684E-3</v>
      </c>
      <c r="FF529">
        <v>487</v>
      </c>
      <c r="FG529">
        <v>11.339303952463498</v>
      </c>
      <c r="FH529">
        <v>1.0537418604785742E-2</v>
      </c>
      <c r="FI529">
        <v>0.23316373724491238</v>
      </c>
      <c r="FJ529">
        <f t="shared" si="134"/>
        <v>11.349841371068283</v>
      </c>
      <c r="FK529">
        <f t="shared" si="135"/>
        <v>9.2841990123725636E-4</v>
      </c>
    </row>
    <row r="530" spans="2:167" x14ac:dyDescent="0.2">
      <c r="B530" s="81">
        <v>44716</v>
      </c>
      <c r="C530">
        <v>6.4312951311154523</v>
      </c>
      <c r="D530">
        <v>5.8366012063653354</v>
      </c>
      <c r="E530">
        <v>6.4846134018791242</v>
      </c>
      <c r="F530">
        <v>8.0968340618527943</v>
      </c>
      <c r="G530">
        <v>0</v>
      </c>
      <c r="H530">
        <v>1</v>
      </c>
      <c r="I530">
        <v>0</v>
      </c>
      <c r="J530">
        <v>0</v>
      </c>
      <c r="K530">
        <v>0</v>
      </c>
      <c r="L530">
        <v>1</v>
      </c>
      <c r="M530">
        <v>0</v>
      </c>
      <c r="N530">
        <v>23</v>
      </c>
      <c r="O530">
        <v>11.709060689074688</v>
      </c>
      <c r="P530" s="74">
        <v>121669.1420218579</v>
      </c>
      <c r="V530" s="81">
        <v>44653</v>
      </c>
      <c r="W530" s="3">
        <v>244.44895622310207</v>
      </c>
      <c r="X530" s="3">
        <v>362.21476932508551</v>
      </c>
      <c r="Y530" s="3">
        <v>706.51916535451596</v>
      </c>
      <c r="Z530" s="3">
        <v>3486.2739952007896</v>
      </c>
      <c r="AG530">
        <v>488</v>
      </c>
      <c r="AH530">
        <v>82683.843800897361</v>
      </c>
      <c r="AI530">
        <v>2066.4481222093455</v>
      </c>
      <c r="AJ530">
        <v>0.1198100802704679</v>
      </c>
      <c r="AK530">
        <f t="shared" si="130"/>
        <v>84750.291923106706</v>
      </c>
      <c r="AL530" s="4">
        <f t="shared" si="131"/>
        <v>2.4382784711635189E-2</v>
      </c>
      <c r="AW530">
        <v>484</v>
      </c>
      <c r="AX530">
        <v>92405.469932934444</v>
      </c>
      <c r="AY530">
        <v>-7908.1321293087531</v>
      </c>
      <c r="AZ530">
        <v>-1.0545188175000595</v>
      </c>
      <c r="BA530">
        <f t="shared" si="144"/>
        <v>84497.337803625691</v>
      </c>
      <c r="BB530" s="4">
        <f t="shared" si="145"/>
        <v>9.3590311066219456E-2</v>
      </c>
      <c r="BN530">
        <v>484</v>
      </c>
      <c r="BO530">
        <v>11.423167784713337</v>
      </c>
      <c r="BP530">
        <v>-7.8692477146910633E-2</v>
      </c>
      <c r="BQ530">
        <v>-0.97342050937470415</v>
      </c>
      <c r="BR530">
        <f t="shared" si="146"/>
        <v>11.344475307566427</v>
      </c>
      <c r="BS530" s="4">
        <f t="shared" si="147"/>
        <v>6.9366343540300272E-3</v>
      </c>
      <c r="CD530">
        <v>485</v>
      </c>
      <c r="CE530">
        <v>92307.043211646611</v>
      </c>
      <c r="CF530">
        <v>-7658.1628007643449</v>
      </c>
      <c r="CG530">
        <v>-0.96919916670635986</v>
      </c>
      <c r="CH530">
        <f t="shared" si="140"/>
        <v>84648.880410882266</v>
      </c>
      <c r="CI530" s="4">
        <f t="shared" si="141"/>
        <v>9.0469747072754306E-2</v>
      </c>
      <c r="CT530">
        <v>485</v>
      </c>
      <c r="CU530">
        <v>11.421713459351626</v>
      </c>
      <c r="CV530">
        <v>-7.5446297974888665E-2</v>
      </c>
      <c r="CW530">
        <v>-0.89950001572681526</v>
      </c>
      <c r="CX530">
        <f t="shared" si="142"/>
        <v>11.497159757326514</v>
      </c>
      <c r="CY530" s="4">
        <f t="shared" si="143"/>
        <v>6.5621683587384133E-3</v>
      </c>
      <c r="DJ530">
        <v>486</v>
      </c>
      <c r="DK530">
        <v>91352.072086554588</v>
      </c>
      <c r="DL530">
        <v>-6551.6447957243508</v>
      </c>
      <c r="DM530">
        <v>-0.83254480811064735</v>
      </c>
      <c r="DN530">
        <f t="shared" si="136"/>
        <v>97903.716882278939</v>
      </c>
      <c r="DO530" s="4">
        <f t="shared" si="137"/>
        <v>6.6919265216479548E-2</v>
      </c>
      <c r="DZ530">
        <v>486</v>
      </c>
      <c r="EA530">
        <v>11.409960380876464</v>
      </c>
      <c r="EB530">
        <v>-6.1904520302205057E-2</v>
      </c>
      <c r="EC530">
        <v>-0.74076073112403107</v>
      </c>
      <c r="ED530">
        <f t="shared" si="138"/>
        <v>11.348055860574259</v>
      </c>
      <c r="EE530" s="4">
        <f t="shared" si="139"/>
        <v>5.4550771570728261E-3</v>
      </c>
      <c r="EP530">
        <v>488</v>
      </c>
      <c r="EQ530">
        <v>11.409222866934156</v>
      </c>
      <c r="ER530">
        <v>-6.1758397176959079E-2</v>
      </c>
      <c r="ES530">
        <v>-0.78739894529783883</v>
      </c>
      <c r="ET530">
        <f t="shared" si="132"/>
        <v>11.347464469757197</v>
      </c>
      <c r="EU530" s="4">
        <f t="shared" si="133"/>
        <v>5.4424842960782175E-3</v>
      </c>
      <c r="FF530">
        <v>488</v>
      </c>
      <c r="FG530">
        <v>11.340445314518393</v>
      </c>
      <c r="FH530">
        <v>7.0191552388045864E-3</v>
      </c>
      <c r="FI530">
        <v>0.15531436390299502</v>
      </c>
      <c r="FJ530">
        <f t="shared" si="134"/>
        <v>11.347464469757197</v>
      </c>
      <c r="FK530">
        <f t="shared" si="135"/>
        <v>6.1856595872247539E-4</v>
      </c>
    </row>
    <row r="531" spans="2:167" x14ac:dyDescent="0.2">
      <c r="B531" s="81">
        <v>44723</v>
      </c>
      <c r="C531">
        <v>6.5193170361787445</v>
      </c>
      <c r="D531">
        <v>5.8452393052188452</v>
      </c>
      <c r="E531">
        <v>6.4930514769859871</v>
      </c>
      <c r="F531">
        <v>8.1013993219220168</v>
      </c>
      <c r="G531">
        <v>0</v>
      </c>
      <c r="H531">
        <v>1</v>
      </c>
      <c r="I531">
        <v>0</v>
      </c>
      <c r="J531">
        <v>0</v>
      </c>
      <c r="K531">
        <v>0</v>
      </c>
      <c r="L531">
        <v>1</v>
      </c>
      <c r="M531">
        <v>0</v>
      </c>
      <c r="N531">
        <v>24</v>
      </c>
      <c r="O531">
        <v>11.71465261813916</v>
      </c>
      <c r="P531" s="74">
        <v>122351.4130611416</v>
      </c>
      <c r="V531" s="81">
        <v>44660</v>
      </c>
      <c r="W531" s="3">
        <v>266.76335056917338</v>
      </c>
      <c r="X531" s="3">
        <v>365.97302380404005</v>
      </c>
      <c r="Y531" s="3">
        <v>719.65019031229303</v>
      </c>
      <c r="Z531" s="3">
        <v>3553.3032673319713</v>
      </c>
      <c r="AG531">
        <v>489</v>
      </c>
      <c r="AH531">
        <v>82659.453487813604</v>
      </c>
      <c r="AI531">
        <v>1585.3016264639737</v>
      </c>
      <c r="AJ531">
        <v>9.1913807599719774E-2</v>
      </c>
      <c r="AK531">
        <f t="shared" si="130"/>
        <v>84244.755114277577</v>
      </c>
      <c r="AL531" s="4">
        <f t="shared" si="131"/>
        <v>1.8817807996634569E-2</v>
      </c>
      <c r="AW531">
        <v>485</v>
      </c>
      <c r="AX531">
        <v>92381.372542892728</v>
      </c>
      <c r="AY531">
        <v>-7732.4921320104622</v>
      </c>
      <c r="AZ531">
        <v>-1.0310979035309733</v>
      </c>
      <c r="BA531">
        <f t="shared" si="144"/>
        <v>84648.880410882266</v>
      </c>
      <c r="BB531" s="4">
        <f t="shared" si="145"/>
        <v>9.1347837023682488E-2</v>
      </c>
      <c r="BN531">
        <v>485</v>
      </c>
      <c r="BO531">
        <v>11.422910167448558</v>
      </c>
      <c r="BP531">
        <v>-7.6643006071821063E-2</v>
      </c>
      <c r="BQ531">
        <v>-0.94806869367143232</v>
      </c>
      <c r="BR531">
        <f t="shared" si="146"/>
        <v>11.346267161376737</v>
      </c>
      <c r="BS531" s="4">
        <f t="shared" si="147"/>
        <v>6.7549093443452224E-3</v>
      </c>
      <c r="CD531">
        <v>486</v>
      </c>
      <c r="CE531">
        <v>92334.875660376449</v>
      </c>
      <c r="CF531">
        <v>-7534.4483695462113</v>
      </c>
      <c r="CG531">
        <v>-0.95354215773885675</v>
      </c>
      <c r="CH531">
        <f t="shared" si="140"/>
        <v>84800.427290830237</v>
      </c>
      <c r="CI531" s="4">
        <f t="shared" si="141"/>
        <v>8.8849179305502596E-2</v>
      </c>
      <c r="CT531">
        <v>486</v>
      </c>
      <c r="CU531">
        <v>11.422200094791899</v>
      </c>
      <c r="CV531">
        <v>-7.4144234217639493E-2</v>
      </c>
      <c r="CW531">
        <v>-0.88397630678999284</v>
      </c>
      <c r="CX531">
        <f t="shared" si="142"/>
        <v>11.496344329009538</v>
      </c>
      <c r="CY531" s="4">
        <f t="shared" si="143"/>
        <v>6.4493748704573944E-3</v>
      </c>
      <c r="DJ531">
        <v>487</v>
      </c>
      <c r="DK531">
        <v>91338.736451607474</v>
      </c>
      <c r="DL531">
        <v>-6386.7618535598594</v>
      </c>
      <c r="DM531">
        <v>-0.81159244550169751</v>
      </c>
      <c r="DN531">
        <f t="shared" si="136"/>
        <v>97725.498305167333</v>
      </c>
      <c r="DO531" s="4">
        <f t="shared" si="137"/>
        <v>6.535409861626823E-2</v>
      </c>
      <c r="DZ531">
        <v>487</v>
      </c>
      <c r="EA531">
        <v>11.409806871036137</v>
      </c>
      <c r="EB531">
        <v>-5.996549996785383E-2</v>
      </c>
      <c r="EC531">
        <v>-0.71755806169817316</v>
      </c>
      <c r="ED531">
        <f t="shared" si="138"/>
        <v>11.349841371068283</v>
      </c>
      <c r="EE531" s="4">
        <f t="shared" si="139"/>
        <v>5.2833778030335317E-3</v>
      </c>
      <c r="EP531">
        <v>489</v>
      </c>
      <c r="EQ531">
        <v>11.397892025543909</v>
      </c>
      <c r="ER531">
        <v>-5.6410433103618374E-2</v>
      </c>
      <c r="ES531">
        <v>-0.7192141888383522</v>
      </c>
      <c r="ET531">
        <f t="shared" si="132"/>
        <v>11.341481592440291</v>
      </c>
      <c r="EU531" s="4">
        <f t="shared" si="133"/>
        <v>4.9738151619642861E-3</v>
      </c>
      <c r="FF531">
        <v>489</v>
      </c>
      <c r="FG531">
        <v>11.339008831426105</v>
      </c>
      <c r="FH531">
        <v>2.4727610141859202E-3</v>
      </c>
      <c r="FI531">
        <v>5.4715317005557276E-2</v>
      </c>
      <c r="FJ531">
        <f t="shared" si="134"/>
        <v>11.341481592440291</v>
      </c>
      <c r="FK531">
        <f t="shared" si="135"/>
        <v>2.180280410483714E-4</v>
      </c>
    </row>
    <row r="532" spans="2:167" x14ac:dyDescent="0.2">
      <c r="B532" s="81">
        <v>44730</v>
      </c>
      <c r="C532">
        <v>6.6079550987809803</v>
      </c>
      <c r="D532">
        <v>5.8538886999394952</v>
      </c>
      <c r="E532">
        <v>6.5017645912099509</v>
      </c>
      <c r="F532">
        <v>8.1073371336256681</v>
      </c>
      <c r="G532">
        <v>0</v>
      </c>
      <c r="H532">
        <v>1</v>
      </c>
      <c r="I532">
        <v>0</v>
      </c>
      <c r="J532">
        <v>0</v>
      </c>
      <c r="K532">
        <v>0</v>
      </c>
      <c r="L532">
        <v>1</v>
      </c>
      <c r="M532">
        <v>0</v>
      </c>
      <c r="N532">
        <v>25</v>
      </c>
      <c r="O532">
        <v>11.720250973347433</v>
      </c>
      <c r="P532" s="74">
        <v>123038.30065805883</v>
      </c>
      <c r="V532" s="81">
        <v>44667</v>
      </c>
      <c r="W532" s="3">
        <v>293.22663549846686</v>
      </c>
      <c r="X532" s="3">
        <v>286.38409913558905</v>
      </c>
      <c r="Y532" s="3">
        <v>637.36598043968547</v>
      </c>
      <c r="Z532" s="3">
        <v>3330.3427261811294</v>
      </c>
      <c r="AG532">
        <v>490</v>
      </c>
      <c r="AH532">
        <v>82635.063174729861</v>
      </c>
      <c r="AI532">
        <v>1122.5019622408581</v>
      </c>
      <c r="AJ532">
        <v>6.5081261297790502E-2</v>
      </c>
      <c r="AK532">
        <f t="shared" si="130"/>
        <v>83757.565136970719</v>
      </c>
      <c r="AL532" s="4">
        <f t="shared" si="131"/>
        <v>1.3401797920047033E-2</v>
      </c>
      <c r="AW532">
        <v>486</v>
      </c>
      <c r="AX532">
        <v>92357.275152851042</v>
      </c>
      <c r="AY532">
        <v>-7556.8478620208043</v>
      </c>
      <c r="AZ532">
        <v>-1.0076764198150272</v>
      </c>
      <c r="BA532">
        <f t="shared" si="144"/>
        <v>84800.427290830237</v>
      </c>
      <c r="BB532" s="4">
        <f t="shared" si="145"/>
        <v>8.9113322932960648E-2</v>
      </c>
      <c r="BN532">
        <v>486</v>
      </c>
      <c r="BO532">
        <v>11.422652550183777</v>
      </c>
      <c r="BP532">
        <v>-7.4596689609517597E-2</v>
      </c>
      <c r="BQ532">
        <v>-0.9227559003105299</v>
      </c>
      <c r="BR532">
        <f t="shared" si="146"/>
        <v>11.348055860574259</v>
      </c>
      <c r="BS532" s="4">
        <f t="shared" si="147"/>
        <v>6.5735215376127596E-3</v>
      </c>
      <c r="CD532">
        <v>487</v>
      </c>
      <c r="CE532">
        <v>92363.88680778211</v>
      </c>
      <c r="CF532">
        <v>-7411.9122097344953</v>
      </c>
      <c r="CG532">
        <v>-0.93803426804381673</v>
      </c>
      <c r="CH532">
        <f t="shared" si="140"/>
        <v>84951.974598047615</v>
      </c>
      <c r="CI532" s="4">
        <f t="shared" si="141"/>
        <v>8.7248262854443856E-2</v>
      </c>
      <c r="CT532">
        <v>487</v>
      </c>
      <c r="CU532">
        <v>11.422703675433858</v>
      </c>
      <c r="CV532">
        <v>-7.286230436557517E-2</v>
      </c>
      <c r="CW532">
        <v>-0.86869264207689689</v>
      </c>
      <c r="CX532">
        <f t="shared" si="142"/>
        <v>11.495565979799434</v>
      </c>
      <c r="CY532" s="4">
        <f t="shared" si="143"/>
        <v>6.3382963912879406E-3</v>
      </c>
      <c r="DJ532">
        <v>488</v>
      </c>
      <c r="DK532">
        <v>90883.215644949916</v>
      </c>
      <c r="DL532">
        <v>-6132.9237218432099</v>
      </c>
      <c r="DM532">
        <v>-0.77933617623644069</v>
      </c>
      <c r="DN532">
        <f t="shared" si="136"/>
        <v>97016.139366793126</v>
      </c>
      <c r="DO532" s="4">
        <f t="shared" si="137"/>
        <v>6.3215499625852961E-2</v>
      </c>
      <c r="DZ532">
        <v>488</v>
      </c>
      <c r="EA532">
        <v>11.405142167531633</v>
      </c>
      <c r="EB532">
        <v>-5.7677697774435543E-2</v>
      </c>
      <c r="EC532">
        <v>-0.69018180521172512</v>
      </c>
      <c r="ED532">
        <f t="shared" si="138"/>
        <v>11.347464469757197</v>
      </c>
      <c r="EE532" s="4">
        <f t="shared" si="139"/>
        <v>5.0828709733487867E-3</v>
      </c>
      <c r="EP532">
        <v>490</v>
      </c>
      <c r="EQ532">
        <v>11.389686090001218</v>
      </c>
      <c r="ER532">
        <v>-5.4004314399733744E-2</v>
      </c>
      <c r="ES532">
        <v>-0.68853697867255803</v>
      </c>
      <c r="ET532">
        <f t="shared" si="132"/>
        <v>11.335681775601484</v>
      </c>
      <c r="EU532" s="4">
        <f t="shared" si="133"/>
        <v>4.7640993694768935E-3</v>
      </c>
      <c r="FF532">
        <v>490</v>
      </c>
      <c r="FG532">
        <v>11.337738745130991</v>
      </c>
      <c r="FH532">
        <v>-2.0569695295069579E-3</v>
      </c>
      <c r="FI532">
        <v>-4.5515009025163741E-2</v>
      </c>
      <c r="FJ532">
        <f t="shared" si="134"/>
        <v>11.335681775601484</v>
      </c>
      <c r="FK532">
        <f t="shared" si="135"/>
        <v>1.8145971016355676E-4</v>
      </c>
    </row>
    <row r="533" spans="2:167" x14ac:dyDescent="0.2">
      <c r="B533" s="81">
        <v>44737</v>
      </c>
      <c r="C533">
        <v>6.6971608431356104</v>
      </c>
      <c r="D533">
        <v>5.8625493058885301</v>
      </c>
      <c r="E533">
        <v>6.5106184418141995</v>
      </c>
      <c r="F533">
        <v>8.1142356386766803</v>
      </c>
      <c r="G533">
        <v>0</v>
      </c>
      <c r="H533">
        <v>1</v>
      </c>
      <c r="I533">
        <v>0</v>
      </c>
      <c r="J533">
        <v>0</v>
      </c>
      <c r="K533">
        <v>0</v>
      </c>
      <c r="L533">
        <v>1</v>
      </c>
      <c r="M533">
        <v>0</v>
      </c>
      <c r="N533">
        <v>26</v>
      </c>
      <c r="O533">
        <v>11.725842266677324</v>
      </c>
      <c r="P533" s="74">
        <v>123728.17072353922</v>
      </c>
      <c r="V533" s="81">
        <v>44674</v>
      </c>
      <c r="W533" s="3">
        <v>322.52799403555122</v>
      </c>
      <c r="X533" s="3">
        <v>280.92307463629584</v>
      </c>
      <c r="Y533" s="3">
        <v>598.99928435621712</v>
      </c>
      <c r="Z533" s="3">
        <v>3182.7006517660275</v>
      </c>
      <c r="AG533">
        <v>491</v>
      </c>
      <c r="AH533">
        <v>82610.672861646119</v>
      </c>
      <c r="AI533">
        <v>717.89370805596991</v>
      </c>
      <c r="AJ533">
        <v>4.1622580244545862E-2</v>
      </c>
      <c r="AK533">
        <f t="shared" si="130"/>
        <v>83328.566569702089</v>
      </c>
      <c r="AL533" s="4">
        <f t="shared" si="131"/>
        <v>8.6152172971254853E-3</v>
      </c>
      <c r="AW533">
        <v>487</v>
      </c>
      <c r="AX533">
        <v>92333.177762809326</v>
      </c>
      <c r="AY533">
        <v>-7381.2031647617114</v>
      </c>
      <c r="AZ533">
        <v>-0.98425487912435528</v>
      </c>
      <c r="BA533">
        <f t="shared" si="144"/>
        <v>84951.974598047615</v>
      </c>
      <c r="BB533" s="4">
        <f t="shared" si="145"/>
        <v>8.6886775730476637E-2</v>
      </c>
      <c r="BN533">
        <v>487</v>
      </c>
      <c r="BO533">
        <v>11.422394932918998</v>
      </c>
      <c r="BP533">
        <v>-7.2553561850714487E-2</v>
      </c>
      <c r="BQ533">
        <v>-0.89748255099177865</v>
      </c>
      <c r="BR533">
        <f t="shared" si="146"/>
        <v>11.349841371068283</v>
      </c>
      <c r="BS533" s="4">
        <f t="shared" si="147"/>
        <v>6.3924736459894252E-3</v>
      </c>
      <c r="CD533">
        <v>488</v>
      </c>
      <c r="CE533">
        <v>91462.112024664137</v>
      </c>
      <c r="CF533">
        <v>-6711.8201015574305</v>
      </c>
      <c r="CG533">
        <v>-0.84943224879774015</v>
      </c>
      <c r="CH533">
        <f t="shared" si="140"/>
        <v>84750.291923106706</v>
      </c>
      <c r="CI533" s="4">
        <f t="shared" si="141"/>
        <v>7.9195244632868214E-2</v>
      </c>
      <c r="CT533">
        <v>488</v>
      </c>
      <c r="CU533">
        <v>11.413276100268387</v>
      </c>
      <c r="CV533">
        <v>-6.5811630511189989E-2</v>
      </c>
      <c r="CW533">
        <v>-0.78463177476946455</v>
      </c>
      <c r="CX533">
        <f t="shared" si="142"/>
        <v>11.479087730779577</v>
      </c>
      <c r="CY533" s="4">
        <f t="shared" si="143"/>
        <v>5.733176020140107E-3</v>
      </c>
      <c r="DJ533">
        <v>489</v>
      </c>
      <c r="DK533">
        <v>90870.121382286176</v>
      </c>
      <c r="DL533">
        <v>-6625.3662680085981</v>
      </c>
      <c r="DM533">
        <v>-0.84191290282734776</v>
      </c>
      <c r="DN533">
        <f t="shared" si="136"/>
        <v>97495.487650294774</v>
      </c>
      <c r="DO533" s="4">
        <f t="shared" si="137"/>
        <v>6.7955619564394956E-2</v>
      </c>
      <c r="DZ533">
        <v>489</v>
      </c>
      <c r="EA533">
        <v>11.404991436188229</v>
      </c>
      <c r="EB533">
        <v>-6.3509843747938888E-2</v>
      </c>
      <c r="EC533">
        <v>-0.75997032298496636</v>
      </c>
      <c r="ED533">
        <f t="shared" si="138"/>
        <v>11.341481592440291</v>
      </c>
      <c r="EE533" s="4">
        <f t="shared" si="139"/>
        <v>5.5997836993600227E-3</v>
      </c>
      <c r="EP533">
        <v>491</v>
      </c>
      <c r="EQ533">
        <v>11.384128285950013</v>
      </c>
      <c r="ER533">
        <v>-5.3581580573363041E-2</v>
      </c>
      <c r="ES533">
        <v>-0.68314726352058852</v>
      </c>
      <c r="ET533">
        <f t="shared" si="132"/>
        <v>11.33054670537665</v>
      </c>
      <c r="EU533" s="4">
        <f t="shared" si="133"/>
        <v>4.7289492702004519E-3</v>
      </c>
      <c r="FF533">
        <v>491</v>
      </c>
      <c r="FG533">
        <v>11.336784323481213</v>
      </c>
      <c r="FH533">
        <v>-6.2376181045635803E-3</v>
      </c>
      <c r="FI533">
        <v>-0.13802112294428898</v>
      </c>
      <c r="FJ533">
        <f t="shared" si="134"/>
        <v>11.33054670537665</v>
      </c>
      <c r="FK533">
        <f t="shared" si="135"/>
        <v>5.5051342770633149E-4</v>
      </c>
    </row>
    <row r="534" spans="2:167" x14ac:dyDescent="0.2">
      <c r="B534" s="81">
        <v>44744</v>
      </c>
      <c r="C534">
        <v>6.7868890129367276</v>
      </c>
      <c r="D534">
        <v>5.8712210405416263</v>
      </c>
      <c r="E534">
        <v>6.5195463813707262</v>
      </c>
      <c r="F534">
        <v>8.1218059406549514</v>
      </c>
      <c r="G534">
        <v>0</v>
      </c>
      <c r="H534">
        <v>1</v>
      </c>
      <c r="I534">
        <v>0</v>
      </c>
      <c r="J534">
        <v>0</v>
      </c>
      <c r="K534">
        <v>0</v>
      </c>
      <c r="L534">
        <v>1</v>
      </c>
      <c r="M534">
        <v>1</v>
      </c>
      <c r="N534">
        <v>27</v>
      </c>
      <c r="O534">
        <v>11.742086445507775</v>
      </c>
      <c r="P534" s="74">
        <v>125754.44628998761</v>
      </c>
      <c r="V534" s="81">
        <v>44681</v>
      </c>
      <c r="W534" s="3">
        <v>354.77866293783012</v>
      </c>
      <c r="X534" s="3">
        <v>282.89981883359394</v>
      </c>
      <c r="Y534" s="3">
        <v>582.61909925584678</v>
      </c>
      <c r="Z534" s="3">
        <v>3087.8658071098494</v>
      </c>
      <c r="AG534">
        <v>492</v>
      </c>
      <c r="AH534">
        <v>81671.071676980922</v>
      </c>
      <c r="AI534">
        <v>1294.7583605143591</v>
      </c>
      <c r="AJ534">
        <v>7.5068472049631033E-2</v>
      </c>
      <c r="AK534">
        <f t="shared" si="130"/>
        <v>82965.830037495281</v>
      </c>
      <c r="AL534" s="4">
        <f t="shared" si="131"/>
        <v>1.5605923064100132E-2</v>
      </c>
      <c r="AW534">
        <v>488</v>
      </c>
      <c r="AX534">
        <v>91256.969701028313</v>
      </c>
      <c r="AY534">
        <v>-6506.6777779216063</v>
      </c>
      <c r="AZ534">
        <v>-0.86764030292290539</v>
      </c>
      <c r="BA534">
        <f t="shared" si="144"/>
        <v>84750.291923106706</v>
      </c>
      <c r="BB534" s="4">
        <f t="shared" si="145"/>
        <v>7.6774694579519159E-2</v>
      </c>
      <c r="BN534">
        <v>488</v>
      </c>
      <c r="BO534">
        <v>11.410443123130806</v>
      </c>
      <c r="BP534">
        <v>-6.2978653373608751E-2</v>
      </c>
      <c r="BQ534">
        <v>-0.77904159418214358</v>
      </c>
      <c r="BR534">
        <f t="shared" si="146"/>
        <v>11.347464469757197</v>
      </c>
      <c r="BS534" s="4">
        <f t="shared" si="147"/>
        <v>5.5500198781372623E-3</v>
      </c>
      <c r="CD534">
        <v>489</v>
      </c>
      <c r="CE534">
        <v>91493.480569421445</v>
      </c>
      <c r="CF534">
        <v>-7248.7254551438673</v>
      </c>
      <c r="CG534">
        <v>-0.91738173418139135</v>
      </c>
      <c r="CH534">
        <f t="shared" si="140"/>
        <v>84244.755114277577</v>
      </c>
      <c r="CI534" s="4">
        <f t="shared" si="141"/>
        <v>8.604364088080034E-2</v>
      </c>
      <c r="CT534">
        <v>489</v>
      </c>
      <c r="CU534">
        <v>11.413813571313732</v>
      </c>
      <c r="CV534">
        <v>-7.2331978873441116E-2</v>
      </c>
      <c r="CW534">
        <v>-0.86236989594727653</v>
      </c>
      <c r="CX534">
        <f t="shared" si="142"/>
        <v>11.486145550187173</v>
      </c>
      <c r="CY534" s="4">
        <f t="shared" si="143"/>
        <v>6.2973238983779403E-3</v>
      </c>
      <c r="DJ534">
        <v>490</v>
      </c>
      <c r="DK534">
        <v>90857.144558537257</v>
      </c>
      <c r="DL534">
        <v>-7099.5794215665373</v>
      </c>
      <c r="DM534">
        <v>-0.90217314452880437</v>
      </c>
      <c r="DN534">
        <f t="shared" si="136"/>
        <v>97956.723980103794</v>
      </c>
      <c r="DO534" s="4">
        <f t="shared" si="137"/>
        <v>7.2476693105912246E-2</v>
      </c>
      <c r="DZ534">
        <v>490</v>
      </c>
      <c r="EA534">
        <v>11.404842056713644</v>
      </c>
      <c r="EB534">
        <v>-6.9160281112159439E-2</v>
      </c>
      <c r="EC534">
        <v>-0.82758448254322192</v>
      </c>
      <c r="ED534">
        <f t="shared" si="138"/>
        <v>11.335681775601484</v>
      </c>
      <c r="EE534" s="4">
        <f t="shared" si="139"/>
        <v>6.1011134999411814E-3</v>
      </c>
      <c r="EP534">
        <v>492</v>
      </c>
      <c r="EQ534">
        <v>11.38042631736357</v>
      </c>
      <c r="ER534">
        <v>-5.4242201646140131E-2</v>
      </c>
      <c r="ES534">
        <v>-0.69156996164301121</v>
      </c>
      <c r="ET534">
        <f t="shared" si="132"/>
        <v>11.32618411571743</v>
      </c>
      <c r="EU534" s="4">
        <f t="shared" si="133"/>
        <v>4.7890976424149615E-3</v>
      </c>
      <c r="FF534">
        <v>492</v>
      </c>
      <c r="FG534">
        <v>11.336156801965462</v>
      </c>
      <c r="FH534">
        <v>-9.9726862480320477E-3</v>
      </c>
      <c r="FI534">
        <v>-0.22066778242121238</v>
      </c>
      <c r="FJ534">
        <f t="shared" si="134"/>
        <v>11.32618411571743</v>
      </c>
      <c r="FK534">
        <f t="shared" si="135"/>
        <v>8.804983343148093E-4</v>
      </c>
    </row>
    <row r="535" spans="2:167" x14ac:dyDescent="0.2">
      <c r="B535" s="81">
        <v>44751</v>
      </c>
      <c r="C535">
        <v>6.8770974569446892</v>
      </c>
      <c r="D535">
        <v>5.8799038219075488</v>
      </c>
      <c r="E535">
        <v>6.5285153338830666</v>
      </c>
      <c r="F535">
        <v>8.1298460695890657</v>
      </c>
      <c r="G535">
        <v>0</v>
      </c>
      <c r="H535">
        <v>1</v>
      </c>
      <c r="I535">
        <v>0</v>
      </c>
      <c r="J535">
        <v>0</v>
      </c>
      <c r="K535">
        <v>0</v>
      </c>
      <c r="L535">
        <v>1</v>
      </c>
      <c r="M535">
        <v>1</v>
      </c>
      <c r="N535">
        <v>28</v>
      </c>
      <c r="O535">
        <v>11.747583113476392</v>
      </c>
      <c r="P535" s="74">
        <v>126447.57994444194</v>
      </c>
      <c r="V535" s="81">
        <v>44688</v>
      </c>
      <c r="W535" s="3">
        <v>390.25631618148549</v>
      </c>
      <c r="X535" s="3">
        <v>285.64556836702343</v>
      </c>
      <c r="Y535" s="3">
        <v>577.26020127643892</v>
      </c>
      <c r="Z535" s="3">
        <v>3030.0811693592605</v>
      </c>
      <c r="AG535">
        <v>493</v>
      </c>
      <c r="AH535">
        <v>81646.68136389718</v>
      </c>
      <c r="AI535">
        <v>1027.6600971528533</v>
      </c>
      <c r="AJ535">
        <v>5.9582448457018114E-2</v>
      </c>
      <c r="AK535">
        <f t="shared" si="130"/>
        <v>82674.341461050033</v>
      </c>
      <c r="AL535" s="4">
        <f t="shared" si="131"/>
        <v>1.2430218118362755E-2</v>
      </c>
      <c r="AW535">
        <v>489</v>
      </c>
      <c r="AX535">
        <v>91232.872310986597</v>
      </c>
      <c r="AY535">
        <v>-6988.1171967090195</v>
      </c>
      <c r="AZ535">
        <v>-0.93183838640156313</v>
      </c>
      <c r="BA535">
        <f t="shared" si="144"/>
        <v>84244.755114277577</v>
      </c>
      <c r="BB535" s="4">
        <f t="shared" si="145"/>
        <v>8.2950175203544418E-2</v>
      </c>
      <c r="BN535">
        <v>489</v>
      </c>
      <c r="BO535">
        <v>11.410185505866027</v>
      </c>
      <c r="BP535">
        <v>-6.8703913425736118E-2</v>
      </c>
      <c r="BQ535">
        <v>-0.84986266575471714</v>
      </c>
      <c r="BR535">
        <f t="shared" si="146"/>
        <v>11.341481592440291</v>
      </c>
      <c r="BS535" s="4">
        <f t="shared" si="147"/>
        <v>6.0577547003674535E-3</v>
      </c>
      <c r="CD535">
        <v>490</v>
      </c>
      <c r="CE535">
        <v>91526.027812854561</v>
      </c>
      <c r="CF535">
        <v>-7768.4626758838422</v>
      </c>
      <c r="CG535">
        <v>-0.98315846083927683</v>
      </c>
      <c r="CH535">
        <f t="shared" si="140"/>
        <v>83757.565136970719</v>
      </c>
      <c r="CI535" s="4">
        <f t="shared" si="141"/>
        <v>9.2749385242752599E-2</v>
      </c>
      <c r="CT535">
        <v>490</v>
      </c>
      <c r="CU535">
        <v>11.414367987560764</v>
      </c>
      <c r="CV535">
        <v>-7.8686211959279717E-2</v>
      </c>
      <c r="CW535">
        <v>-0.93812752639517527</v>
      </c>
      <c r="CX535">
        <f t="shared" si="142"/>
        <v>11.493054199520044</v>
      </c>
      <c r="CY535" s="4">
        <f t="shared" si="143"/>
        <v>6.8464144163320568E-3</v>
      </c>
      <c r="DJ535">
        <v>491</v>
      </c>
      <c r="DK535">
        <v>90844.283085858624</v>
      </c>
      <c r="DL535">
        <v>-7515.7165161565354</v>
      </c>
      <c r="DM535">
        <v>-0.95505341938577604</v>
      </c>
      <c r="DN535">
        <f t="shared" si="136"/>
        <v>98359.999602015159</v>
      </c>
      <c r="DO535" s="4">
        <f t="shared" si="137"/>
        <v>7.6410294292056466E-2</v>
      </c>
      <c r="DZ535">
        <v>491</v>
      </c>
      <c r="EA535">
        <v>11.404694005074175</v>
      </c>
      <c r="EB535">
        <v>-7.4147299697525426E-2</v>
      </c>
      <c r="EC535">
        <v>-0.88726005252406626</v>
      </c>
      <c r="ED535">
        <f t="shared" si="138"/>
        <v>11.33054670537665</v>
      </c>
      <c r="EE535" s="4">
        <f t="shared" si="139"/>
        <v>6.5440178329912837E-3</v>
      </c>
      <c r="EP535">
        <v>493</v>
      </c>
      <c r="EQ535">
        <v>11.378025598457418</v>
      </c>
      <c r="ER535">
        <v>-5.5361026033160954E-2</v>
      </c>
      <c r="ES535">
        <v>-0.70583459904591261</v>
      </c>
      <c r="ET535">
        <f t="shared" si="132"/>
        <v>11.322664572424257</v>
      </c>
      <c r="EU535" s="4">
        <f t="shared" si="133"/>
        <v>4.8893991055771243E-3</v>
      </c>
      <c r="FF535">
        <v>493</v>
      </c>
      <c r="FG535">
        <v>11.335847525124089</v>
      </c>
      <c r="FH535">
        <v>-1.3182952699832384E-2</v>
      </c>
      <c r="FI535">
        <v>-0.29170204152464962</v>
      </c>
      <c r="FJ535">
        <f t="shared" si="134"/>
        <v>11.322664572424257</v>
      </c>
      <c r="FK535">
        <f t="shared" si="135"/>
        <v>1.1642977335863821E-3</v>
      </c>
    </row>
    <row r="536" spans="2:167" x14ac:dyDescent="0.2">
      <c r="B536" s="81">
        <v>44758</v>
      </c>
      <c r="C536">
        <v>6.9677470002815918</v>
      </c>
      <c r="D536">
        <v>5.8885975683738776</v>
      </c>
      <c r="E536">
        <v>6.5375088707777405</v>
      </c>
      <c r="F536">
        <v>8.1382151513166381</v>
      </c>
      <c r="G536">
        <v>0</v>
      </c>
      <c r="H536">
        <v>1</v>
      </c>
      <c r="I536">
        <v>0</v>
      </c>
      <c r="J536">
        <v>0</v>
      </c>
      <c r="K536">
        <v>0</v>
      </c>
      <c r="L536">
        <v>1</v>
      </c>
      <c r="M536">
        <v>1</v>
      </c>
      <c r="N536">
        <v>29</v>
      </c>
      <c r="O536">
        <v>11.753056634627324</v>
      </c>
      <c r="P536" s="74">
        <v>127141.59105732381</v>
      </c>
      <c r="V536" s="81">
        <v>44695</v>
      </c>
      <c r="W536" s="3">
        <v>429.28192649462136</v>
      </c>
      <c r="X536" s="3">
        <v>288.49369918520301</v>
      </c>
      <c r="Y536" s="3">
        <v>577.4402588032201</v>
      </c>
      <c r="Z536" s="3">
        <v>2998.3176739776713</v>
      </c>
      <c r="AG536">
        <v>494</v>
      </c>
      <c r="AH536">
        <v>81622.291050813437</v>
      </c>
      <c r="AI536">
        <v>832.60489851125749</v>
      </c>
      <c r="AJ536">
        <v>4.8273391745042186E-2</v>
      </c>
      <c r="AK536">
        <f t="shared" si="130"/>
        <v>82454.895949324695</v>
      </c>
      <c r="AL536" s="4">
        <f t="shared" si="131"/>
        <v>1.00977011604376E-2</v>
      </c>
      <c r="AW536">
        <v>490</v>
      </c>
      <c r="AX536">
        <v>91208.77492094491</v>
      </c>
      <c r="AY536">
        <v>-7451.2097839741909</v>
      </c>
      <c r="AZ536">
        <v>-0.99358999089310285</v>
      </c>
      <c r="BA536">
        <f t="shared" si="144"/>
        <v>83757.565136970719</v>
      </c>
      <c r="BB536" s="4">
        <f t="shared" si="145"/>
        <v>8.8961633158617395E-2</v>
      </c>
      <c r="BN536">
        <v>490</v>
      </c>
      <c r="BO536">
        <v>11.409927888601246</v>
      </c>
      <c r="BP536">
        <v>-7.4246112999761138E-2</v>
      </c>
      <c r="BQ536">
        <v>-0.91841929185166926</v>
      </c>
      <c r="BR536">
        <f t="shared" si="146"/>
        <v>11.335681775601484</v>
      </c>
      <c r="BS536" s="4">
        <f t="shared" si="147"/>
        <v>6.5497704037145617E-3</v>
      </c>
      <c r="CD536">
        <v>491</v>
      </c>
      <c r="CE536">
        <v>91559.753754963502</v>
      </c>
      <c r="CF536">
        <v>-8231.1871852614131</v>
      </c>
      <c r="CG536">
        <v>-1.0417197921364634</v>
      </c>
      <c r="CH536">
        <f t="shared" si="140"/>
        <v>83328.566569702089</v>
      </c>
      <c r="CI536" s="4">
        <f t="shared" si="141"/>
        <v>9.8779896548157317E-2</v>
      </c>
      <c r="CT536">
        <v>491</v>
      </c>
      <c r="CU536">
        <v>11.414939349009488</v>
      </c>
      <c r="CV536">
        <v>-8.4392643632838826E-2</v>
      </c>
      <c r="CW536">
        <v>-1.0061618172469127</v>
      </c>
      <c r="CX536">
        <f t="shared" si="142"/>
        <v>11.499331992642327</v>
      </c>
      <c r="CY536" s="4">
        <f t="shared" si="143"/>
        <v>7.3389170507327014E-3</v>
      </c>
      <c r="DJ536">
        <v>492</v>
      </c>
      <c r="DK536">
        <v>90084.571086243785</v>
      </c>
      <c r="DL536">
        <v>-7118.7410487485031</v>
      </c>
      <c r="DM536">
        <v>-0.90460809235071749</v>
      </c>
      <c r="DN536">
        <f t="shared" si="136"/>
        <v>97203.312134992288</v>
      </c>
      <c r="DO536" s="4">
        <f t="shared" si="137"/>
        <v>7.3235581096889629E-2</v>
      </c>
      <c r="DZ536">
        <v>492</v>
      </c>
      <c r="EA536">
        <v>11.395866340923495</v>
      </c>
      <c r="EB536">
        <v>-6.9682225206065596E-2</v>
      </c>
      <c r="EC536">
        <v>-0.83383016035027568</v>
      </c>
      <c r="ED536">
        <f t="shared" si="138"/>
        <v>11.32618411571743</v>
      </c>
      <c r="EE536" s="4">
        <f t="shared" si="139"/>
        <v>6.1523125965581875E-3</v>
      </c>
      <c r="EP536">
        <v>494</v>
      </c>
      <c r="EQ536">
        <v>11.376537940830991</v>
      </c>
      <c r="ER536">
        <v>-5.6531233777537437E-2</v>
      </c>
      <c r="ES536">
        <v>-0.72075435710020963</v>
      </c>
      <c r="ET536">
        <f t="shared" si="132"/>
        <v>11.320006707053453</v>
      </c>
      <c r="EU536" s="4">
        <f t="shared" si="133"/>
        <v>4.9939222864870776E-3</v>
      </c>
      <c r="FF536">
        <v>494</v>
      </c>
      <c r="FG536">
        <v>11.335829966140572</v>
      </c>
      <c r="FH536">
        <v>-1.5823259087119013E-2</v>
      </c>
      <c r="FI536">
        <v>-0.3501246711857478</v>
      </c>
      <c r="FJ536">
        <f t="shared" si="134"/>
        <v>11.320006707053453</v>
      </c>
      <c r="FK536">
        <f t="shared" si="135"/>
        <v>1.3978135787905144E-3</v>
      </c>
    </row>
    <row r="537" spans="2:167" x14ac:dyDescent="0.2">
      <c r="B537" s="81">
        <v>44765</v>
      </c>
      <c r="C537">
        <v>7.0588013056625245</v>
      </c>
      <c r="D537">
        <v>5.8973021986941356</v>
      </c>
      <c r="E537">
        <v>6.5465188159184384</v>
      </c>
      <c r="F537">
        <v>8.1468150804243269</v>
      </c>
      <c r="G537">
        <v>0</v>
      </c>
      <c r="H537">
        <v>1</v>
      </c>
      <c r="I537">
        <v>0</v>
      </c>
      <c r="J537">
        <v>0</v>
      </c>
      <c r="K537">
        <v>0</v>
      </c>
      <c r="L537">
        <v>1</v>
      </c>
      <c r="M537">
        <v>1</v>
      </c>
      <c r="N537">
        <v>30</v>
      </c>
      <c r="O537">
        <v>11.758505013498567</v>
      </c>
      <c r="P537" s="74">
        <v>127836.19713596703</v>
      </c>
      <c r="V537" s="81">
        <v>44702</v>
      </c>
      <c r="W537" s="3">
        <v>472.21011701358225</v>
      </c>
      <c r="X537" s="3">
        <v>291.37780369050597</v>
      </c>
      <c r="Y537" s="3">
        <v>580.41838914826076</v>
      </c>
      <c r="Z537" s="3">
        <v>2984.8558357648217</v>
      </c>
      <c r="AG537">
        <v>495</v>
      </c>
      <c r="AH537">
        <v>81597.900737729695</v>
      </c>
      <c r="AI537">
        <v>706.01014385205053</v>
      </c>
      <c r="AJ537">
        <v>4.0933586039528701E-2</v>
      </c>
      <c r="AK537">
        <f t="shared" si="130"/>
        <v>82303.910881581745</v>
      </c>
      <c r="AL537" s="4">
        <f t="shared" si="131"/>
        <v>8.5780874358188479E-3</v>
      </c>
      <c r="AW537">
        <v>491</v>
      </c>
      <c r="AX537">
        <v>91184.677530903224</v>
      </c>
      <c r="AY537">
        <v>-7856.1109612011351</v>
      </c>
      <c r="AZ537">
        <v>-1.0475819960381991</v>
      </c>
      <c r="BA537">
        <f t="shared" si="144"/>
        <v>83328.566569702089</v>
      </c>
      <c r="BB537" s="4">
        <f t="shared" si="145"/>
        <v>9.4278724387148932E-2</v>
      </c>
      <c r="BN537">
        <v>491</v>
      </c>
      <c r="BO537">
        <v>11.409670271336466</v>
      </c>
      <c r="BP537">
        <v>-7.9123565959816844E-2</v>
      </c>
      <c r="BQ537">
        <v>-0.97875304822796072</v>
      </c>
      <c r="BR537">
        <f t="shared" si="146"/>
        <v>11.33054670537665</v>
      </c>
      <c r="BS537" s="4">
        <f t="shared" si="147"/>
        <v>6.9832081378977577E-3</v>
      </c>
      <c r="CD537">
        <v>492</v>
      </c>
      <c r="CE537">
        <v>90633.052504647407</v>
      </c>
      <c r="CF537">
        <v>-7667.2224671521253</v>
      </c>
      <c r="CG537">
        <v>-0.9703457368880225</v>
      </c>
      <c r="CH537">
        <f t="shared" si="140"/>
        <v>82965.830037495281</v>
      </c>
      <c r="CI537" s="4">
        <f t="shared" si="141"/>
        <v>9.2414219970884739E-2</v>
      </c>
      <c r="CT537">
        <v>492</v>
      </c>
      <c r="CU537">
        <v>11.404106751425939</v>
      </c>
      <c r="CV537">
        <v>-7.7922635708508992E-2</v>
      </c>
      <c r="CW537">
        <v>-0.92902387428748023</v>
      </c>
      <c r="CX537">
        <f t="shared" si="142"/>
        <v>11.482029387134448</v>
      </c>
      <c r="CY537" s="4">
        <f t="shared" si="143"/>
        <v>6.7864863502109553E-3</v>
      </c>
      <c r="DJ537">
        <v>493</v>
      </c>
      <c r="DK537">
        <v>90071.934270991158</v>
      </c>
      <c r="DL537">
        <v>-7397.5928099411249</v>
      </c>
      <c r="DM537">
        <v>-0.94004294775755126</v>
      </c>
      <c r="DN537">
        <f t="shared" si="136"/>
        <v>97469.527080932283</v>
      </c>
      <c r="DO537" s="4">
        <f t="shared" si="137"/>
        <v>7.5896467660078529E-2</v>
      </c>
      <c r="DZ537">
        <v>493</v>
      </c>
      <c r="EA537">
        <v>11.395720875372033</v>
      </c>
      <c r="EB537">
        <v>-7.305630294777643E-2</v>
      </c>
      <c r="EC537">
        <v>-0.87420498730342167</v>
      </c>
      <c r="ED537">
        <f t="shared" si="138"/>
        <v>11.322664572424257</v>
      </c>
      <c r="EE537" s="4">
        <f t="shared" si="139"/>
        <v>6.452218246021448E-3</v>
      </c>
      <c r="EP537">
        <v>495</v>
      </c>
      <c r="EQ537">
        <v>11.375691634468916</v>
      </c>
      <c r="ER537">
        <v>-5.7517729107978255E-2</v>
      </c>
      <c r="ES537">
        <v>-0.73333184321120182</v>
      </c>
      <c r="ET537">
        <f t="shared" si="132"/>
        <v>11.318173905360938</v>
      </c>
      <c r="EU537" s="4">
        <f t="shared" si="133"/>
        <v>5.0818912652273833E-3</v>
      </c>
      <c r="FF537">
        <v>495</v>
      </c>
      <c r="FG537">
        <v>11.336065442954304</v>
      </c>
      <c r="FH537">
        <v>-1.7891537593365925E-2</v>
      </c>
      <c r="FI537">
        <v>-0.3958899163816475</v>
      </c>
      <c r="FJ537">
        <f t="shared" si="134"/>
        <v>11.318173905360938</v>
      </c>
      <c r="FK537">
        <f t="shared" si="135"/>
        <v>1.5807795270658869E-3</v>
      </c>
    </row>
    <row r="538" spans="2:167" x14ac:dyDescent="0.2">
      <c r="B538" s="81">
        <v>44772</v>
      </c>
      <c r="C538">
        <v>7.1502267281787848</v>
      </c>
      <c r="D538">
        <v>5.9060176319888527</v>
      </c>
      <c r="E538">
        <v>6.5555410834531038</v>
      </c>
      <c r="F538">
        <v>8.1555776076373157</v>
      </c>
      <c r="G538">
        <v>0</v>
      </c>
      <c r="H538">
        <v>1</v>
      </c>
      <c r="I538">
        <v>0</v>
      </c>
      <c r="J538">
        <v>0</v>
      </c>
      <c r="K538">
        <v>0</v>
      </c>
      <c r="L538">
        <v>1</v>
      </c>
      <c r="M538">
        <v>1</v>
      </c>
      <c r="N538">
        <v>31</v>
      </c>
      <c r="O538">
        <v>11.763927025674755</v>
      </c>
      <c r="P538" s="74">
        <v>128531.20903220279</v>
      </c>
      <c r="V538" s="81">
        <v>44709</v>
      </c>
      <c r="W538" s="3">
        <v>519.43112850189038</v>
      </c>
      <c r="X538" s="3">
        <v>294.29149847875613</v>
      </c>
      <c r="Y538" s="3">
        <v>584.82443691824767</v>
      </c>
      <c r="Z538" s="3">
        <v>2984.2928836556312</v>
      </c>
      <c r="AG538">
        <v>496</v>
      </c>
      <c r="AH538">
        <v>81573.510424645952</v>
      </c>
      <c r="AI538">
        <v>640.73488088608428</v>
      </c>
      <c r="AJ538">
        <v>3.7149007848779406E-2</v>
      </c>
      <c r="AK538">
        <f t="shared" si="130"/>
        <v>82214.245305532037</v>
      </c>
      <c r="AL538" s="4">
        <f t="shared" si="131"/>
        <v>7.7934776206352949E-3</v>
      </c>
      <c r="AW538">
        <v>492</v>
      </c>
      <c r="AX538">
        <v>90242.969553589559</v>
      </c>
      <c r="AY538">
        <v>-7277.1395160942775</v>
      </c>
      <c r="AZ538">
        <v>-0.97037839426760608</v>
      </c>
      <c r="BA538">
        <f t="shared" si="144"/>
        <v>82965.830037495281</v>
      </c>
      <c r="BB538" s="4">
        <f t="shared" si="145"/>
        <v>8.7712489741927163E-2</v>
      </c>
      <c r="BN538">
        <v>492</v>
      </c>
      <c r="BO538">
        <v>11.398605386281963</v>
      </c>
      <c r="BP538">
        <v>-7.2421270564532847E-2</v>
      </c>
      <c r="BQ538">
        <v>-0.89584611691510885</v>
      </c>
      <c r="BR538">
        <f t="shared" si="146"/>
        <v>11.32618411571743</v>
      </c>
      <c r="BS538" s="4">
        <f t="shared" si="147"/>
        <v>6.3941456208568351E-3</v>
      </c>
      <c r="CD538">
        <v>493</v>
      </c>
      <c r="CE538">
        <v>90669.135844107994</v>
      </c>
      <c r="CF538">
        <v>-7994.7943830579607</v>
      </c>
      <c r="CG538">
        <v>-1.0118024721640935</v>
      </c>
      <c r="CH538">
        <f t="shared" si="140"/>
        <v>82674.341461050033</v>
      </c>
      <c r="CI538" s="4">
        <f t="shared" si="141"/>
        <v>9.6702244514696375E-2</v>
      </c>
      <c r="CT538">
        <v>493</v>
      </c>
      <c r="CU538">
        <v>11.404712003278046</v>
      </c>
      <c r="CV538">
        <v>-8.2047430853789294E-2</v>
      </c>
      <c r="CW538">
        <v>-0.97820128123307259</v>
      </c>
      <c r="CX538">
        <f t="shared" si="142"/>
        <v>11.486759434131836</v>
      </c>
      <c r="CY538" s="4">
        <f t="shared" si="143"/>
        <v>7.1427830733525243E-3</v>
      </c>
      <c r="DJ538">
        <v>494</v>
      </c>
      <c r="DK538">
        <v>90059.406866767298</v>
      </c>
      <c r="DL538">
        <v>-7604.5109174426034</v>
      </c>
      <c r="DM538">
        <v>-0.96633689400702749</v>
      </c>
      <c r="DN538">
        <f t="shared" si="136"/>
        <v>97663.917784209902</v>
      </c>
      <c r="DO538" s="4">
        <f t="shared" si="137"/>
        <v>7.786407805434245E-2</v>
      </c>
      <c r="DZ538">
        <v>494</v>
      </c>
      <c r="EA538">
        <v>11.395576669278379</v>
      </c>
      <c r="EB538">
        <v>-7.5569962224925291E-2</v>
      </c>
      <c r="EC538">
        <v>-0.90428389066698045</v>
      </c>
      <c r="ED538">
        <f t="shared" si="138"/>
        <v>11.320006707053453</v>
      </c>
      <c r="EE538" s="4">
        <f t="shared" si="139"/>
        <v>6.6757877606060017E-3</v>
      </c>
      <c r="EP538">
        <v>496</v>
      </c>
      <c r="EQ538">
        <v>11.375296504444126</v>
      </c>
      <c r="ER538">
        <v>-5.8212637860743044E-2</v>
      </c>
      <c r="ES538">
        <v>-0.74219169780615513</v>
      </c>
      <c r="ET538">
        <f t="shared" si="132"/>
        <v>11.317083866583383</v>
      </c>
      <c r="EU538" s="4">
        <f t="shared" si="133"/>
        <v>5.1437842598861458E-3</v>
      </c>
      <c r="FF538">
        <v>496</v>
      </c>
      <c r="FG538">
        <v>11.336510144443938</v>
      </c>
      <c r="FH538">
        <v>-1.9426277860555174E-2</v>
      </c>
      <c r="FI538">
        <v>-0.42984944573313205</v>
      </c>
      <c r="FJ538">
        <f t="shared" si="134"/>
        <v>11.317083866583383</v>
      </c>
      <c r="FK538">
        <f t="shared" si="135"/>
        <v>1.71654448173847E-3</v>
      </c>
    </row>
    <row r="539" spans="2:167" x14ac:dyDescent="0.2">
      <c r="B539" s="81">
        <v>44779</v>
      </c>
      <c r="C539">
        <v>7.2419921666788456</v>
      </c>
      <c r="D539">
        <v>5.9147437877479279</v>
      </c>
      <c r="E539">
        <v>6.5645736147826383</v>
      </c>
      <c r="F539">
        <v>8.1644552855981178</v>
      </c>
      <c r="G539">
        <v>0</v>
      </c>
      <c r="H539">
        <v>1</v>
      </c>
      <c r="I539">
        <v>0</v>
      </c>
      <c r="J539">
        <v>0</v>
      </c>
      <c r="K539">
        <v>0</v>
      </c>
      <c r="L539">
        <v>1</v>
      </c>
      <c r="M539">
        <v>1</v>
      </c>
      <c r="N539">
        <v>32</v>
      </c>
      <c r="O539">
        <v>11.771104538797552</v>
      </c>
      <c r="P539" s="74">
        <v>129457.06215846437</v>
      </c>
      <c r="V539" s="81">
        <v>44716</v>
      </c>
      <c r="W539" s="3">
        <v>571.37424133077434</v>
      </c>
      <c r="X539" s="3">
        <v>297.23440513867826</v>
      </c>
      <c r="Y539" s="3">
        <v>589.97361322668235</v>
      </c>
      <c r="Z539" s="3">
        <v>2992.8477551654005</v>
      </c>
      <c r="AG539">
        <v>497</v>
      </c>
      <c r="AH539">
        <v>81180.803405372833</v>
      </c>
      <c r="AI539">
        <v>995.85310750873759</v>
      </c>
      <c r="AJ539">
        <v>5.7738318937643036E-2</v>
      </c>
      <c r="AK539">
        <f t="shared" si="130"/>
        <v>82176.656512881571</v>
      </c>
      <c r="AL539" s="4">
        <f t="shared" si="131"/>
        <v>1.2118442752080488E-2</v>
      </c>
      <c r="AW539">
        <v>493</v>
      </c>
      <c r="AX539">
        <v>90218.872163547872</v>
      </c>
      <c r="AY539">
        <v>-7544.5307024978392</v>
      </c>
      <c r="AZ539">
        <v>-1.0060339742561095</v>
      </c>
      <c r="BA539">
        <f t="shared" si="144"/>
        <v>82674.341461050033</v>
      </c>
      <c r="BB539" s="4">
        <f t="shared" si="145"/>
        <v>9.1256012073011289E-2</v>
      </c>
      <c r="BN539">
        <v>493</v>
      </c>
      <c r="BO539">
        <v>11.398347769017183</v>
      </c>
      <c r="BP539">
        <v>-7.5683196592926549E-2</v>
      </c>
      <c r="BQ539">
        <v>-0.93619591668280189</v>
      </c>
      <c r="BR539">
        <f t="shared" si="146"/>
        <v>11.322664572424257</v>
      </c>
      <c r="BS539" s="4">
        <f t="shared" si="147"/>
        <v>6.6842213781770875E-3</v>
      </c>
      <c r="CD539">
        <v>494</v>
      </c>
      <c r="CE539">
        <v>90706.39788224439</v>
      </c>
      <c r="CF539">
        <v>-8251.5019329196948</v>
      </c>
      <c r="CG539">
        <v>-1.0442907790708611</v>
      </c>
      <c r="CH539">
        <f t="shared" si="140"/>
        <v>82454.895949324695</v>
      </c>
      <c r="CI539" s="4">
        <f t="shared" si="141"/>
        <v>0.10007291668879092</v>
      </c>
      <c r="CT539">
        <v>494</v>
      </c>
      <c r="CU539">
        <v>11.405334200331843</v>
      </c>
      <c r="CV539">
        <v>-8.5327493278390065E-2</v>
      </c>
      <c r="CW539">
        <v>-1.0173074571715572</v>
      </c>
      <c r="CX539">
        <f t="shared" si="142"/>
        <v>11.490661693610233</v>
      </c>
      <c r="CY539" s="4">
        <f t="shared" si="143"/>
        <v>7.4258119813795645E-3</v>
      </c>
      <c r="DJ539">
        <v>495</v>
      </c>
      <c r="DK539">
        <v>90046.986995236381</v>
      </c>
      <c r="DL539">
        <v>-7743.0761136546353</v>
      </c>
      <c r="DM539">
        <v>-0.98394495095883994</v>
      </c>
      <c r="DN539">
        <f t="shared" si="136"/>
        <v>97790.063108891016</v>
      </c>
      <c r="DO539" s="4">
        <f t="shared" si="137"/>
        <v>7.9180602481384837E-2</v>
      </c>
      <c r="DZ539">
        <v>495</v>
      </c>
      <c r="EA539">
        <v>11.395433701020536</v>
      </c>
      <c r="EB539">
        <v>-7.7259795659598396E-2</v>
      </c>
      <c r="EC539">
        <v>-0.92450474440165831</v>
      </c>
      <c r="ED539">
        <f t="shared" si="138"/>
        <v>11.318173905360938</v>
      </c>
      <c r="EE539" s="4">
        <f t="shared" si="139"/>
        <v>6.8261714571291147E-3</v>
      </c>
      <c r="EP539">
        <v>497</v>
      </c>
      <c r="EQ539">
        <v>11.375219450612189</v>
      </c>
      <c r="ER539">
        <v>-5.8592893927222889E-2</v>
      </c>
      <c r="ES539">
        <v>-0.74703983570117549</v>
      </c>
      <c r="ET539">
        <f t="shared" si="132"/>
        <v>11.316626556684966</v>
      </c>
      <c r="EU539" s="4">
        <f t="shared" si="133"/>
        <v>5.1775936613027889E-3</v>
      </c>
      <c r="FF539">
        <v>497</v>
      </c>
      <c r="FG539">
        <v>11.337121166699527</v>
      </c>
      <c r="FH539">
        <v>-2.0494610014560877E-2</v>
      </c>
      <c r="FI539">
        <v>-0.45348866203357835</v>
      </c>
      <c r="FJ539">
        <f t="shared" si="134"/>
        <v>11.316626556684966</v>
      </c>
      <c r="FK539">
        <f t="shared" si="135"/>
        <v>1.8110176130583973E-3</v>
      </c>
    </row>
    <row r="540" spans="2:167" x14ac:dyDescent="0.2">
      <c r="B540" s="81">
        <v>44786</v>
      </c>
      <c r="C540">
        <v>7.3340689142712607</v>
      </c>
      <c r="D540">
        <v>5.923480585833043</v>
      </c>
      <c r="E540">
        <v>6.5736153561228026</v>
      </c>
      <c r="F540">
        <v>8.1734151410754823</v>
      </c>
      <c r="G540">
        <v>0</v>
      </c>
      <c r="H540">
        <v>1</v>
      </c>
      <c r="I540">
        <v>0</v>
      </c>
      <c r="J540">
        <v>0</v>
      </c>
      <c r="K540">
        <v>0</v>
      </c>
      <c r="L540">
        <v>1</v>
      </c>
      <c r="M540">
        <v>1</v>
      </c>
      <c r="N540">
        <v>33</v>
      </c>
      <c r="O540">
        <v>11.776462450385971</v>
      </c>
      <c r="P540" s="74">
        <v>130152.54315106469</v>
      </c>
      <c r="V540" s="81">
        <v>44723</v>
      </c>
      <c r="W540" s="3">
        <v>628.51166546172135</v>
      </c>
      <c r="X540" s="3">
        <v>300.20674835757842</v>
      </c>
      <c r="Y540" s="3">
        <v>595.52381532857521</v>
      </c>
      <c r="Z540" s="3">
        <v>3007.8745925883031</v>
      </c>
      <c r="AG540">
        <v>498</v>
      </c>
      <c r="AH540">
        <v>81156.413092289091</v>
      </c>
      <c r="AI540">
        <v>1517.1162442626373</v>
      </c>
      <c r="AJ540">
        <v>8.796050433165592E-2</v>
      </c>
      <c r="AK540">
        <f t="shared" si="130"/>
        <v>82673.529336551728</v>
      </c>
      <c r="AL540" s="4">
        <f t="shared" si="131"/>
        <v>1.8350689228310083E-2</v>
      </c>
      <c r="AW540">
        <v>494</v>
      </c>
      <c r="AX540">
        <v>90194.774773506157</v>
      </c>
      <c r="AY540">
        <v>-7739.8788241814618</v>
      </c>
      <c r="AZ540">
        <v>-1.0320828903478387</v>
      </c>
      <c r="BA540">
        <f t="shared" si="144"/>
        <v>82454.895949324695</v>
      </c>
      <c r="BB540" s="4">
        <f t="shared" si="145"/>
        <v>9.3868032153460637E-2</v>
      </c>
      <c r="BN540">
        <v>494</v>
      </c>
      <c r="BO540">
        <v>11.398090151752404</v>
      </c>
      <c r="BP540">
        <v>-7.8083444698950899E-2</v>
      </c>
      <c r="BQ540">
        <v>-0.96588682004107307</v>
      </c>
      <c r="BR540">
        <f t="shared" si="146"/>
        <v>11.320006707053453</v>
      </c>
      <c r="BS540" s="4">
        <f t="shared" si="147"/>
        <v>6.8978267168602822E-3</v>
      </c>
      <c r="CD540">
        <v>495</v>
      </c>
      <c r="CE540">
        <v>90744.838619056609</v>
      </c>
      <c r="CF540">
        <v>-8440.9277374748635</v>
      </c>
      <c r="CG540">
        <v>-1.0682640657068188</v>
      </c>
      <c r="CH540">
        <f t="shared" si="140"/>
        <v>82303.910881581745</v>
      </c>
      <c r="CI540" s="4">
        <f t="shared" si="141"/>
        <v>0.10255803943046653</v>
      </c>
      <c r="CT540">
        <v>495</v>
      </c>
      <c r="CU540">
        <v>11.40597334258733</v>
      </c>
      <c r="CV540">
        <v>-8.7799437226392385E-2</v>
      </c>
      <c r="CW540">
        <v>-1.0467789313165703</v>
      </c>
      <c r="CX540">
        <f t="shared" si="142"/>
        <v>11.493772779813723</v>
      </c>
      <c r="CY540" s="4">
        <f t="shared" si="143"/>
        <v>7.6388701002157219E-3</v>
      </c>
      <c r="DJ540">
        <v>496</v>
      </c>
      <c r="DK540">
        <v>90034.672826021269</v>
      </c>
      <c r="DL540">
        <v>-7820.4275204892328</v>
      </c>
      <c r="DM540">
        <v>-0.99377431658657134</v>
      </c>
      <c r="DN540">
        <f t="shared" si="136"/>
        <v>97855.100346510502</v>
      </c>
      <c r="DO540" s="4">
        <f t="shared" si="137"/>
        <v>7.9918445669123553E-2</v>
      </c>
      <c r="DZ540">
        <v>496</v>
      </c>
      <c r="EA540">
        <v>11.395291949528577</v>
      </c>
      <c r="EB540">
        <v>-7.820808294519388E-2</v>
      </c>
      <c r="EC540">
        <v>-0.93585212225975489</v>
      </c>
      <c r="ED540">
        <f t="shared" si="138"/>
        <v>11.317083866583383</v>
      </c>
      <c r="EE540" s="4">
        <f t="shared" si="139"/>
        <v>6.9106214875833405E-3</v>
      </c>
      <c r="EP540">
        <v>498</v>
      </c>
      <c r="EQ540">
        <v>11.37608513591273</v>
      </c>
      <c r="ER540">
        <v>-5.3430386711406541E-2</v>
      </c>
      <c r="ES540">
        <v>-0.68121959225834805</v>
      </c>
      <c r="ET540">
        <f t="shared" si="132"/>
        <v>11.322654749201323</v>
      </c>
      <c r="EU540" s="4">
        <f t="shared" si="133"/>
        <v>4.7188921586764276E-3</v>
      </c>
      <c r="FF540">
        <v>498</v>
      </c>
      <c r="FG540">
        <v>11.343353836058119</v>
      </c>
      <c r="FH540">
        <v>-2.0699086856796001E-2</v>
      </c>
      <c r="FI540">
        <v>-0.45801316528278274</v>
      </c>
      <c r="FJ540">
        <f t="shared" si="134"/>
        <v>11.322654749201323</v>
      </c>
      <c r="FK540">
        <f t="shared" si="135"/>
        <v>1.8281125155967571E-3</v>
      </c>
    </row>
    <row r="541" spans="2:167" x14ac:dyDescent="0.2">
      <c r="B541" s="81">
        <v>44793</v>
      </c>
      <c r="C541">
        <v>7.4264305100049057</v>
      </c>
      <c r="D541">
        <v>5.9322279464799985</v>
      </c>
      <c r="E541">
        <v>6.5826657518189409</v>
      </c>
      <c r="F541">
        <v>8.1824342627048363</v>
      </c>
      <c r="G541">
        <v>0</v>
      </c>
      <c r="H541">
        <v>1</v>
      </c>
      <c r="I541">
        <v>0</v>
      </c>
      <c r="J541">
        <v>0</v>
      </c>
      <c r="K541">
        <v>0</v>
      </c>
      <c r="L541">
        <v>1</v>
      </c>
      <c r="M541">
        <v>1</v>
      </c>
      <c r="N541">
        <v>34</v>
      </c>
      <c r="O541">
        <v>11.781792813679662</v>
      </c>
      <c r="P541" s="74">
        <v>130848.15577663784</v>
      </c>
      <c r="V541" s="81">
        <v>44730</v>
      </c>
      <c r="W541" s="3">
        <v>691.36283200768059</v>
      </c>
      <c r="X541" s="3">
        <v>303.2088157579056</v>
      </c>
      <c r="Y541" s="3">
        <v>601.30428646667406</v>
      </c>
      <c r="Z541" s="3">
        <v>3027.5221904240607</v>
      </c>
      <c r="AG541">
        <v>499</v>
      </c>
      <c r="AH541">
        <v>81132.022779205348</v>
      </c>
      <c r="AI541">
        <v>2118.8196793954849</v>
      </c>
      <c r="AJ541">
        <v>0.12284651772221104</v>
      </c>
      <c r="AK541">
        <f t="shared" si="130"/>
        <v>83250.842458600833</v>
      </c>
      <c r="AL541" s="4">
        <f t="shared" si="131"/>
        <v>2.5451029885362856E-2</v>
      </c>
      <c r="AW541">
        <v>495</v>
      </c>
      <c r="AX541">
        <v>90170.67738346447</v>
      </c>
      <c r="AY541">
        <v>-7866.7665018827247</v>
      </c>
      <c r="AZ541">
        <v>-1.0490028711545529</v>
      </c>
      <c r="BA541">
        <f t="shared" si="144"/>
        <v>82303.910881581745</v>
      </c>
      <c r="BB541" s="4">
        <f t="shared" si="145"/>
        <v>9.5581928217255308E-2</v>
      </c>
      <c r="BN541">
        <v>495</v>
      </c>
      <c r="BO541">
        <v>11.397832534487623</v>
      </c>
      <c r="BP541">
        <v>-7.9658629126685199E-2</v>
      </c>
      <c r="BQ541">
        <v>-0.98537174266133432</v>
      </c>
      <c r="BR541">
        <f t="shared" si="146"/>
        <v>11.318173905360938</v>
      </c>
      <c r="BS541" s="4">
        <f t="shared" si="147"/>
        <v>7.0381167309113615E-3</v>
      </c>
      <c r="CD541">
        <v>496</v>
      </c>
      <c r="CE541">
        <v>90784.458054544637</v>
      </c>
      <c r="CF541">
        <v>-8570.2127490126004</v>
      </c>
      <c r="CG541">
        <v>-1.084626074286408</v>
      </c>
      <c r="CH541">
        <f t="shared" si="140"/>
        <v>82214.245305532037</v>
      </c>
      <c r="CI541" s="4">
        <f t="shared" si="141"/>
        <v>0.10424243045914</v>
      </c>
      <c r="CT541">
        <v>496</v>
      </c>
      <c r="CU541">
        <v>11.406629430044509</v>
      </c>
      <c r="CV541">
        <v>-8.9545563461125965E-2</v>
      </c>
      <c r="CW541">
        <v>-1.0675969252773427</v>
      </c>
      <c r="CX541">
        <f t="shared" si="142"/>
        <v>11.496174993505635</v>
      </c>
      <c r="CY541" s="4">
        <f t="shared" si="143"/>
        <v>7.7891614829899182E-3</v>
      </c>
      <c r="DJ541">
        <v>497</v>
      </c>
      <c r="DK541">
        <v>89747.103667264761</v>
      </c>
      <c r="DL541">
        <v>-7570.4471543831896</v>
      </c>
      <c r="DM541">
        <v>-0.96200826967465614</v>
      </c>
      <c r="DN541">
        <f t="shared" si="136"/>
        <v>97317.55082164795</v>
      </c>
      <c r="DO541" s="4">
        <f t="shared" si="137"/>
        <v>7.7791180423944353E-2</v>
      </c>
      <c r="DZ541">
        <v>497</v>
      </c>
      <c r="EA541">
        <v>11.39299319444874</v>
      </c>
      <c r="EB541">
        <v>-7.6366637763774392E-2</v>
      </c>
      <c r="EC541">
        <v>-0.913817054832465</v>
      </c>
      <c r="ED541">
        <f t="shared" si="138"/>
        <v>11.316626556684966</v>
      </c>
      <c r="EE541" s="4">
        <f t="shared" si="139"/>
        <v>6.7481804211930131E-3</v>
      </c>
      <c r="EP541">
        <v>499</v>
      </c>
      <c r="EQ541">
        <v>11.377254131386595</v>
      </c>
      <c r="ER541">
        <v>-4.764060397227432E-2</v>
      </c>
      <c r="ES541">
        <v>-0.60740179531595628</v>
      </c>
      <c r="ET541">
        <f t="shared" si="132"/>
        <v>11.32961352741432</v>
      </c>
      <c r="EU541" s="4">
        <f t="shared" si="133"/>
        <v>4.20496284864423E-3</v>
      </c>
      <c r="FF541">
        <v>499</v>
      </c>
      <c r="FG541">
        <v>11.350476565618708</v>
      </c>
      <c r="FH541">
        <v>-2.0863038204387507E-2</v>
      </c>
      <c r="FI541">
        <v>-0.46164095215967627</v>
      </c>
      <c r="FJ541">
        <f t="shared" si="134"/>
        <v>11.32961352741432</v>
      </c>
      <c r="FK541">
        <f t="shared" si="135"/>
        <v>1.8414607130159482E-3</v>
      </c>
    </row>
    <row r="542" spans="2:167" x14ac:dyDescent="0.2">
      <c r="B542" s="81">
        <v>44800</v>
      </c>
      <c r="C542">
        <v>7.519052593367288</v>
      </c>
      <c r="D542">
        <v>6.1493945741284044</v>
      </c>
      <c r="E542">
        <v>6.7177473965426424</v>
      </c>
      <c r="F542">
        <v>8.1914967292577678</v>
      </c>
      <c r="G542">
        <v>0</v>
      </c>
      <c r="H542">
        <v>1</v>
      </c>
      <c r="I542">
        <v>0</v>
      </c>
      <c r="J542">
        <v>0</v>
      </c>
      <c r="K542">
        <v>0</v>
      </c>
      <c r="L542">
        <v>1</v>
      </c>
      <c r="M542">
        <v>1</v>
      </c>
      <c r="N542">
        <v>35</v>
      </c>
      <c r="O542">
        <v>11.803313856317997</v>
      </c>
      <c r="P542" s="74">
        <v>133694.66457103929</v>
      </c>
      <c r="V542" s="81">
        <v>44737</v>
      </c>
      <c r="W542" s="3">
        <v>760.49911520842738</v>
      </c>
      <c r="X542" s="3">
        <v>306.24090390715975</v>
      </c>
      <c r="Y542" s="3">
        <v>607.22994582374724</v>
      </c>
      <c r="Z542" s="3">
        <v>3050.4956086652132</v>
      </c>
      <c r="AG542">
        <v>500</v>
      </c>
      <c r="AH542">
        <v>81107.632466121606</v>
      </c>
      <c r="AI542">
        <v>2749.9514459028433</v>
      </c>
      <c r="AJ542">
        <v>0.15943874899760543</v>
      </c>
      <c r="AK542">
        <f t="shared" si="130"/>
        <v>83857.583912024449</v>
      </c>
      <c r="AL542" s="4">
        <f t="shared" si="131"/>
        <v>3.2793115632664016E-2</v>
      </c>
      <c r="AW542">
        <v>496</v>
      </c>
      <c r="AX542">
        <v>90146.579993422754</v>
      </c>
      <c r="AY542">
        <v>-7932.3346878907178</v>
      </c>
      <c r="AZ542">
        <v>-1.0577461350307999</v>
      </c>
      <c r="BA542">
        <f t="shared" si="144"/>
        <v>82214.245305532037</v>
      </c>
      <c r="BB542" s="4">
        <f t="shared" si="145"/>
        <v>9.648370131492244E-2</v>
      </c>
      <c r="BN542">
        <v>496</v>
      </c>
      <c r="BO542">
        <v>11.397574917222844</v>
      </c>
      <c r="BP542">
        <v>-8.0491050639460937E-2</v>
      </c>
      <c r="BQ542">
        <v>-0.99566873930394706</v>
      </c>
      <c r="BR542">
        <f t="shared" si="146"/>
        <v>11.317083866583383</v>
      </c>
      <c r="BS542" s="4">
        <f t="shared" si="147"/>
        <v>7.1123490457759685E-3</v>
      </c>
      <c r="CD542">
        <v>497</v>
      </c>
      <c r="CE542">
        <v>90546.827759373016</v>
      </c>
      <c r="CF542">
        <v>-8370.1712464914453</v>
      </c>
      <c r="CG542">
        <v>-1.0593092897528067</v>
      </c>
      <c r="CH542">
        <f t="shared" si="140"/>
        <v>82176.656512881571</v>
      </c>
      <c r="CI542" s="4">
        <f t="shared" si="141"/>
        <v>0.10185582623672919</v>
      </c>
      <c r="CT542">
        <v>497</v>
      </c>
      <c r="CU542">
        <v>11.405420742251327</v>
      </c>
      <c r="CV542">
        <v>-8.8794185566360539E-2</v>
      </c>
      <c r="CW542">
        <v>-1.058638706699365</v>
      </c>
      <c r="CX542">
        <f t="shared" si="142"/>
        <v>11.494214927817687</v>
      </c>
      <c r="CY542" s="4">
        <f t="shared" si="143"/>
        <v>7.7251196470552834E-3</v>
      </c>
      <c r="DJ542">
        <v>498</v>
      </c>
      <c r="DK542">
        <v>89734.995595357774</v>
      </c>
      <c r="DL542">
        <v>-7061.4662588060455</v>
      </c>
      <c r="DM542">
        <v>-0.89732994610058192</v>
      </c>
      <c r="DN542">
        <f t="shared" si="136"/>
        <v>96796.461854163819</v>
      </c>
      <c r="DO542" s="4">
        <f t="shared" si="137"/>
        <v>7.2951698063561901E-2</v>
      </c>
      <c r="DZ542">
        <v>498</v>
      </c>
      <c r="EA542">
        <v>11.392853815394613</v>
      </c>
      <c r="EB542">
        <v>-7.0199066193289639E-2</v>
      </c>
      <c r="EC542">
        <v>-0.84001477345610265</v>
      </c>
      <c r="ED542">
        <f t="shared" si="138"/>
        <v>11.322654749201323</v>
      </c>
      <c r="EE542" s="4">
        <f t="shared" si="139"/>
        <v>6.199876950080222E-3</v>
      </c>
      <c r="EP542">
        <v>500</v>
      </c>
      <c r="EQ542">
        <v>11.378630586894193</v>
      </c>
      <c r="ER542">
        <v>-4.1755377554856921E-2</v>
      </c>
      <c r="ES542">
        <v>-0.53236712334033209</v>
      </c>
      <c r="ET542">
        <f t="shared" si="132"/>
        <v>11.336875209339336</v>
      </c>
      <c r="EU542" s="4">
        <f t="shared" si="133"/>
        <v>3.6831469680868299E-3</v>
      </c>
      <c r="FF542">
        <v>500</v>
      </c>
      <c r="FG542">
        <v>11.357999535393128</v>
      </c>
      <c r="FH542">
        <v>-2.1124326053792331E-2</v>
      </c>
      <c r="FI542">
        <v>-0.4674225248340545</v>
      </c>
      <c r="FJ542">
        <f t="shared" si="134"/>
        <v>11.336875209339336</v>
      </c>
      <c r="FK542">
        <f t="shared" si="135"/>
        <v>1.8633287977263856E-3</v>
      </c>
    </row>
    <row r="543" spans="2:167" x14ac:dyDescent="0.2">
      <c r="B543" s="81">
        <v>44807</v>
      </c>
      <c r="C543">
        <v>7.6119127628798919</v>
      </c>
      <c r="D543">
        <v>6.1768577483436671</v>
      </c>
      <c r="E543">
        <v>6.78392495309068</v>
      </c>
      <c r="F543">
        <v>8.200591473506547</v>
      </c>
      <c r="G543">
        <v>0</v>
      </c>
      <c r="H543">
        <v>1</v>
      </c>
      <c r="I543">
        <v>0</v>
      </c>
      <c r="J543">
        <v>0</v>
      </c>
      <c r="K543">
        <v>0</v>
      </c>
      <c r="L543">
        <v>1</v>
      </c>
      <c r="M543">
        <v>1</v>
      </c>
      <c r="N543">
        <v>36</v>
      </c>
      <c r="O543">
        <v>11.788145073026943</v>
      </c>
      <c r="P543" s="74">
        <v>131681.98273596817</v>
      </c>
      <c r="V543" s="81">
        <v>44744</v>
      </c>
      <c r="W543" s="3">
        <v>836.54902672926801</v>
      </c>
      <c r="X543" s="3">
        <v>309.30331294539894</v>
      </c>
      <c r="Y543" s="3">
        <v>613.25855352818803</v>
      </c>
      <c r="Z543" s="3">
        <v>3075.8893021877043</v>
      </c>
      <c r="AG543">
        <v>501</v>
      </c>
      <c r="AH543">
        <v>89928.076658905018</v>
      </c>
      <c r="AI543">
        <v>1745.8341971410555</v>
      </c>
      <c r="AJ543">
        <v>0.10122128547546838</v>
      </c>
      <c r="AK543">
        <f t="shared" si="130"/>
        <v>91673.910856046074</v>
      </c>
      <c r="AL543" s="4">
        <f t="shared" si="131"/>
        <v>1.9043958971953406E-2</v>
      </c>
      <c r="AW543">
        <v>497</v>
      </c>
      <c r="AX543">
        <v>89755.121920746402</v>
      </c>
      <c r="AY543">
        <v>-7578.4654078648309</v>
      </c>
      <c r="AZ543">
        <v>-1.0105590359003362</v>
      </c>
      <c r="BA543">
        <f t="shared" si="144"/>
        <v>82176.656512881571</v>
      </c>
      <c r="BB543" s="4">
        <f t="shared" si="145"/>
        <v>9.2221632388717001E-2</v>
      </c>
      <c r="BN543">
        <v>497</v>
      </c>
      <c r="BO543">
        <v>11.394164581219361</v>
      </c>
      <c r="BP543">
        <v>-7.7538024534394623E-2</v>
      </c>
      <c r="BQ543">
        <v>-0.95914001026134754</v>
      </c>
      <c r="BR543">
        <f t="shared" si="146"/>
        <v>11.316626556684966</v>
      </c>
      <c r="BS543" s="4">
        <f t="shared" si="147"/>
        <v>6.8516906647053139E-3</v>
      </c>
      <c r="CD543">
        <v>498</v>
      </c>
      <c r="CE543">
        <v>90588.804592212691</v>
      </c>
      <c r="CF543">
        <v>-7915.275255660963</v>
      </c>
      <c r="CG543">
        <v>-1.0017387174470098</v>
      </c>
      <c r="CH543">
        <f t="shared" si="140"/>
        <v>82673.529336551728</v>
      </c>
      <c r="CI543" s="4">
        <f t="shared" si="141"/>
        <v>9.5741349367571407E-2</v>
      </c>
      <c r="CT543">
        <v>498</v>
      </c>
      <c r="CU543">
        <v>11.406110720111887</v>
      </c>
      <c r="CV543">
        <v>-8.3455970910563337E-2</v>
      </c>
      <c r="CW543">
        <v>-0.99499444189473685</v>
      </c>
      <c r="CX543">
        <f t="shared" si="142"/>
        <v>11.48956669102245</v>
      </c>
      <c r="CY543" s="4">
        <f t="shared" si="143"/>
        <v>7.2636308361196033E-3</v>
      </c>
      <c r="DJ543">
        <v>499</v>
      </c>
      <c r="DK543">
        <v>89722.988006533546</v>
      </c>
      <c r="DL543">
        <v>-6472.1455479327124</v>
      </c>
      <c r="DM543">
        <v>-0.82244250738139768</v>
      </c>
      <c r="DN543">
        <f t="shared" si="136"/>
        <v>96195.133554466258</v>
      </c>
      <c r="DO543" s="4">
        <f t="shared" si="137"/>
        <v>6.7281423797474593E-2</v>
      </c>
      <c r="DZ543">
        <v>499</v>
      </c>
      <c r="EA543">
        <v>11.392715593026466</v>
      </c>
      <c r="EB543">
        <v>-6.3102065612145708E-2</v>
      </c>
      <c r="EC543">
        <v>-0.7550907757639892</v>
      </c>
      <c r="ED543">
        <f t="shared" si="138"/>
        <v>11.32961352741432</v>
      </c>
      <c r="EE543" s="4">
        <f t="shared" si="139"/>
        <v>5.5696573814682498E-3</v>
      </c>
      <c r="EP543">
        <v>501</v>
      </c>
      <c r="EQ543">
        <v>11.383611757475117</v>
      </c>
      <c r="ER543">
        <v>4.2381354903474389E-2</v>
      </c>
      <c r="ES543">
        <v>0.54034812554590139</v>
      </c>
      <c r="ET543">
        <f t="shared" si="132"/>
        <v>11.425993112378592</v>
      </c>
      <c r="EU543" s="4">
        <f t="shared" si="133"/>
        <v>3.7092053606753578E-3</v>
      </c>
      <c r="FF543">
        <v>501</v>
      </c>
      <c r="FG543">
        <v>11.368038656724726</v>
      </c>
      <c r="FH543">
        <v>5.7954455653865367E-2</v>
      </c>
      <c r="FI543">
        <v>1.2823707567347371</v>
      </c>
      <c r="FJ543">
        <f t="shared" si="134"/>
        <v>11.425993112378592</v>
      </c>
      <c r="FK543">
        <f t="shared" si="135"/>
        <v>5.0721591623470504E-3</v>
      </c>
    </row>
    <row r="544" spans="2:167" x14ac:dyDescent="0.2">
      <c r="B544" s="81">
        <v>44814</v>
      </c>
      <c r="C544">
        <v>6.2982862270811912</v>
      </c>
      <c r="D544">
        <v>6.1876867043767145</v>
      </c>
      <c r="E544">
        <v>6.8202278887740109</v>
      </c>
      <c r="F544">
        <v>8.2097107978495778</v>
      </c>
      <c r="G544">
        <v>0</v>
      </c>
      <c r="H544">
        <v>1</v>
      </c>
      <c r="I544">
        <v>0</v>
      </c>
      <c r="J544">
        <v>0</v>
      </c>
      <c r="K544">
        <v>0</v>
      </c>
      <c r="L544">
        <v>1</v>
      </c>
      <c r="M544">
        <v>1</v>
      </c>
      <c r="N544">
        <v>37</v>
      </c>
      <c r="O544">
        <v>11.728492096546233</v>
      </c>
      <c r="P544" s="74">
        <v>124056.46409464293</v>
      </c>
      <c r="V544" s="81">
        <v>44751</v>
      </c>
      <c r="W544" s="3">
        <v>920.20392940219472</v>
      </c>
      <c r="X544" s="3">
        <v>312.39634607476961</v>
      </c>
      <c r="Y544" s="3">
        <v>619.36929318657144</v>
      </c>
      <c r="Z544" s="3">
        <v>3103.0703114146681</v>
      </c>
      <c r="AG544">
        <v>502</v>
      </c>
      <c r="AH544">
        <v>89903.686345821276</v>
      </c>
      <c r="AI544">
        <v>15716.025559326052</v>
      </c>
      <c r="AJ544">
        <v>0.91119552606161425</v>
      </c>
      <c r="AK544">
        <f t="shared" si="130"/>
        <v>105619.71190514733</v>
      </c>
      <c r="AL544" s="4">
        <f t="shared" si="131"/>
        <v>0.14879822407998955</v>
      </c>
      <c r="AW544">
        <v>498</v>
      </c>
      <c r="AX544">
        <v>89731.024530704686</v>
      </c>
      <c r="AY544">
        <v>-7057.495194152958</v>
      </c>
      <c r="AZ544">
        <v>-0.94108967389004106</v>
      </c>
      <c r="BA544">
        <f t="shared" si="144"/>
        <v>82673.529336551728</v>
      </c>
      <c r="BB544" s="4">
        <f t="shared" si="145"/>
        <v>8.5365838990893173E-2</v>
      </c>
      <c r="BN544">
        <v>498</v>
      </c>
      <c r="BO544">
        <v>11.393906963954581</v>
      </c>
      <c r="BP544">
        <v>-7.1252214753258158E-2</v>
      </c>
      <c r="BQ544">
        <v>-0.88138497724131293</v>
      </c>
      <c r="BR544">
        <f t="shared" si="146"/>
        <v>11.322654749201323</v>
      </c>
      <c r="BS544" s="4">
        <f t="shared" si="147"/>
        <v>6.2928894620127972E-3</v>
      </c>
      <c r="CD544">
        <v>499</v>
      </c>
      <c r="CE544">
        <v>90631.96012372819</v>
      </c>
      <c r="CF544">
        <v>-7381.1176651273563</v>
      </c>
      <c r="CG544">
        <v>-0.93413698252654331</v>
      </c>
      <c r="CH544">
        <f t="shared" si="140"/>
        <v>83250.842458600833</v>
      </c>
      <c r="CI544" s="4">
        <f t="shared" si="141"/>
        <v>8.8661176837914343E-2</v>
      </c>
      <c r="CT544">
        <v>499</v>
      </c>
      <c r="CU544">
        <v>11.406817643174136</v>
      </c>
      <c r="CV544">
        <v>-7.7204115759816005E-2</v>
      </c>
      <c r="CW544">
        <v>-0.9204574008819264</v>
      </c>
      <c r="CX544">
        <f t="shared" si="142"/>
        <v>11.484021758933952</v>
      </c>
      <c r="CY544" s="4">
        <f t="shared" si="143"/>
        <v>6.722742030661458E-3</v>
      </c>
      <c r="DJ544">
        <v>500</v>
      </c>
      <c r="DK544">
        <v>89711.079246721274</v>
      </c>
      <c r="DL544">
        <v>-5853.495334696825</v>
      </c>
      <c r="DM544">
        <v>-0.74382804656657908</v>
      </c>
      <c r="DN544">
        <f t="shared" si="136"/>
        <v>95564.574581418099</v>
      </c>
      <c r="DO544" s="4">
        <f t="shared" si="137"/>
        <v>6.1251728062785712E-2</v>
      </c>
      <c r="DZ544">
        <v>500</v>
      </c>
      <c r="EA544">
        <v>11.392578508303878</v>
      </c>
      <c r="EB544">
        <v>-5.5703298964541403E-2</v>
      </c>
      <c r="EC544">
        <v>-0.66655579052317415</v>
      </c>
      <c r="ED544">
        <f t="shared" si="138"/>
        <v>11.336875209339336</v>
      </c>
      <c r="EE544" s="4">
        <f t="shared" si="139"/>
        <v>4.9134614200086581E-3</v>
      </c>
      <c r="EP544">
        <v>502</v>
      </c>
      <c r="EQ544">
        <v>11.501574205639811</v>
      </c>
      <c r="ER544">
        <v>6.6026092963040739E-2</v>
      </c>
      <c r="ES544">
        <v>0.8418106417540161</v>
      </c>
      <c r="ET544">
        <f t="shared" si="132"/>
        <v>11.567600298602851</v>
      </c>
      <c r="EU544" s="4">
        <f t="shared" si="133"/>
        <v>5.7078470260608369E-3</v>
      </c>
      <c r="FF544">
        <v>502</v>
      </c>
      <c r="FG544">
        <v>11.503131340275733</v>
      </c>
      <c r="FH544">
        <v>6.4468958327118742E-2</v>
      </c>
      <c r="FI544">
        <v>1.426518564329462</v>
      </c>
      <c r="FJ544">
        <f t="shared" si="134"/>
        <v>11.567600298602851</v>
      </c>
      <c r="FK544">
        <f t="shared" si="135"/>
        <v>5.5732353005752957E-3</v>
      </c>
    </row>
    <row r="545" spans="2:167" x14ac:dyDescent="0.2">
      <c r="B545" s="81">
        <v>44821</v>
      </c>
      <c r="C545">
        <v>5.8940937318984794</v>
      </c>
      <c r="D545">
        <v>6.1968929196447018</v>
      </c>
      <c r="E545">
        <v>6.8426246074599018</v>
      </c>
      <c r="F545">
        <v>8.2188493433845515</v>
      </c>
      <c r="G545">
        <v>0</v>
      </c>
      <c r="H545">
        <v>1</v>
      </c>
      <c r="I545">
        <v>0</v>
      </c>
      <c r="J545">
        <v>0</v>
      </c>
      <c r="K545">
        <v>0</v>
      </c>
      <c r="L545">
        <v>1</v>
      </c>
      <c r="M545">
        <v>1</v>
      </c>
      <c r="N545">
        <v>38</v>
      </c>
      <c r="O545">
        <v>11.709020607309387</v>
      </c>
      <c r="P545" s="74">
        <v>121664.26540559542</v>
      </c>
      <c r="V545" s="81">
        <v>44758</v>
      </c>
      <c r="W545" s="3">
        <v>1012.2243223424142</v>
      </c>
      <c r="X545" s="3">
        <v>315.52030953550894</v>
      </c>
      <c r="Y545" s="3">
        <v>625.55206317998795</v>
      </c>
      <c r="Z545" s="3">
        <v>3131.5964958723753</v>
      </c>
      <c r="AG545">
        <v>503</v>
      </c>
      <c r="AH545">
        <v>89879.296032737519</v>
      </c>
      <c r="AI545">
        <v>18065.952091571351</v>
      </c>
      <c r="AJ545">
        <v>1.0474413303632473</v>
      </c>
      <c r="AK545">
        <f t="shared" si="130"/>
        <v>107945.24812430887</v>
      </c>
      <c r="AL545" s="4">
        <f t="shared" si="131"/>
        <v>0.16736218041545237</v>
      </c>
      <c r="AW545">
        <v>499</v>
      </c>
      <c r="AX545">
        <v>89706.927140663</v>
      </c>
      <c r="AY545">
        <v>-6456.0846820621664</v>
      </c>
      <c r="AZ545">
        <v>-0.86089390936915633</v>
      </c>
      <c r="BA545">
        <f t="shared" si="144"/>
        <v>83250.842458600833</v>
      </c>
      <c r="BB545" s="4">
        <f t="shared" si="145"/>
        <v>7.7549781976953114E-2</v>
      </c>
      <c r="BN545">
        <v>499</v>
      </c>
      <c r="BO545">
        <v>11.3936493466898</v>
      </c>
      <c r="BP545">
        <v>-6.4035819275479966E-2</v>
      </c>
      <c r="BQ545">
        <v>-0.7921186634015035</v>
      </c>
      <c r="BR545">
        <f t="shared" si="146"/>
        <v>11.32961352741432</v>
      </c>
      <c r="BS545" s="4">
        <f t="shared" si="147"/>
        <v>5.6520744613690645E-3</v>
      </c>
      <c r="CD545">
        <v>500</v>
      </c>
      <c r="CE545">
        <v>90676.294353919497</v>
      </c>
      <c r="CF545">
        <v>-6818.7104418950476</v>
      </c>
      <c r="CG545">
        <v>-0.86296004018575267</v>
      </c>
      <c r="CH545">
        <f t="shared" si="140"/>
        <v>83857.583912024449</v>
      </c>
      <c r="CI545" s="4">
        <f t="shared" si="141"/>
        <v>8.1312984751010745E-2</v>
      </c>
      <c r="CT545">
        <v>500</v>
      </c>
      <c r="CU545">
        <v>11.407541511438076</v>
      </c>
      <c r="CV545">
        <v>-7.0666302098739919E-2</v>
      </c>
      <c r="CW545">
        <v>-0.84251105164005546</v>
      </c>
      <c r="CX545">
        <f t="shared" si="142"/>
        <v>11.478207813536816</v>
      </c>
      <c r="CY545" s="4">
        <f t="shared" si="143"/>
        <v>6.1565623524780294E-3</v>
      </c>
      <c r="DJ545">
        <v>501</v>
      </c>
      <c r="DK545">
        <v>98604.058000612655</v>
      </c>
      <c r="DL545">
        <v>-6930.1471445665811</v>
      </c>
      <c r="DM545">
        <v>-0.88064267898300197</v>
      </c>
      <c r="DN545">
        <f t="shared" si="136"/>
        <v>105534.20514517924</v>
      </c>
      <c r="DO545" s="4">
        <f t="shared" si="137"/>
        <v>6.5667307912473036E-2</v>
      </c>
      <c r="DZ545">
        <v>501</v>
      </c>
      <c r="EA545">
        <v>11.494835343525242</v>
      </c>
      <c r="EB545">
        <v>-6.8842231146650334E-2</v>
      </c>
      <c r="EC545">
        <v>-0.82377863890152414</v>
      </c>
      <c r="ED545">
        <f t="shared" si="138"/>
        <v>11.425993112378592</v>
      </c>
      <c r="EE545" s="4">
        <f t="shared" si="139"/>
        <v>6.025054493693738E-3</v>
      </c>
      <c r="EP545">
        <v>503</v>
      </c>
      <c r="EQ545">
        <v>11.550781059983755</v>
      </c>
      <c r="ER545">
        <v>3.8598355762058389E-2</v>
      </c>
      <c r="ES545">
        <v>0.49211614948799781</v>
      </c>
      <c r="ET545">
        <f t="shared" si="132"/>
        <v>11.589379415745814</v>
      </c>
      <c r="EU545" s="4">
        <f t="shared" si="133"/>
        <v>3.3304937544470291E-3</v>
      </c>
      <c r="FF545">
        <v>503</v>
      </c>
      <c r="FG545">
        <v>11.527688646404989</v>
      </c>
      <c r="FH545">
        <v>6.1690769340824403E-2</v>
      </c>
      <c r="FI545">
        <v>1.3650449766214776</v>
      </c>
      <c r="FJ545">
        <f t="shared" si="134"/>
        <v>11.589379415745814</v>
      </c>
      <c r="FK545">
        <f t="shared" si="135"/>
        <v>5.3230433768531862E-3</v>
      </c>
    </row>
    <row r="546" spans="2:167" x14ac:dyDescent="0.2">
      <c r="B546" s="81">
        <v>44828</v>
      </c>
      <c r="C546">
        <v>5.9310173974841858</v>
      </c>
      <c r="D546">
        <v>6.2059459660058796</v>
      </c>
      <c r="E546">
        <v>6.8583381893739164</v>
      </c>
      <c r="F546">
        <v>8.2280033741747474</v>
      </c>
      <c r="G546">
        <v>0</v>
      </c>
      <c r="H546">
        <v>1</v>
      </c>
      <c r="I546">
        <v>0</v>
      </c>
      <c r="J546">
        <v>0</v>
      </c>
      <c r="K546">
        <v>0</v>
      </c>
      <c r="L546">
        <v>1</v>
      </c>
      <c r="M546">
        <v>1</v>
      </c>
      <c r="N546">
        <v>39</v>
      </c>
      <c r="O546">
        <v>11.712490514605205</v>
      </c>
      <c r="P546" s="74">
        <v>122087.16241015175</v>
      </c>
      <c r="V546" s="81">
        <v>44765</v>
      </c>
      <c r="W546" s="3">
        <v>1113.4467545766556</v>
      </c>
      <c r="X546" s="3">
        <v>318.6755126308633</v>
      </c>
      <c r="Y546" s="3">
        <v>631.80212234256328</v>
      </c>
      <c r="Z546" s="3">
        <v>3161.1592977715918</v>
      </c>
      <c r="AG546">
        <v>504</v>
      </c>
      <c r="AH546">
        <v>89854.905719653776</v>
      </c>
      <c r="AI546">
        <v>19287.711814702372</v>
      </c>
      <c r="AJ546">
        <v>1.1182774326231244</v>
      </c>
      <c r="AK546">
        <f t="shared" si="130"/>
        <v>109142.61753435615</v>
      </c>
      <c r="AL546" s="4">
        <f t="shared" si="131"/>
        <v>0.17672026061342119</v>
      </c>
      <c r="AW546">
        <v>500</v>
      </c>
      <c r="AX546">
        <v>89682.829750621313</v>
      </c>
      <c r="AY546">
        <v>-5825.2458385968639</v>
      </c>
      <c r="AZ546">
        <v>-0.77677399073771547</v>
      </c>
      <c r="BA546">
        <f t="shared" si="144"/>
        <v>83857.583912024449</v>
      </c>
      <c r="BB546" s="4">
        <f t="shared" si="145"/>
        <v>6.9465939356280149E-2</v>
      </c>
      <c r="BN546">
        <v>500</v>
      </c>
      <c r="BO546">
        <v>11.393391729425021</v>
      </c>
      <c r="BP546">
        <v>-5.6516520085684974E-2</v>
      </c>
      <c r="BQ546">
        <v>-0.6991054515565337</v>
      </c>
      <c r="BR546">
        <f t="shared" si="146"/>
        <v>11.336875209339336</v>
      </c>
      <c r="BS546" s="4">
        <f t="shared" si="147"/>
        <v>4.9851938071194942E-3</v>
      </c>
      <c r="CD546">
        <v>501</v>
      </c>
      <c r="CE546">
        <v>99480.160563347454</v>
      </c>
      <c r="CF546">
        <v>-7806.2497073013801</v>
      </c>
      <c r="CG546">
        <v>-0.98794069912735938</v>
      </c>
      <c r="CH546">
        <f t="shared" si="140"/>
        <v>91673.910856046074</v>
      </c>
      <c r="CI546" s="4">
        <f t="shared" si="141"/>
        <v>8.5152358336270786E-2</v>
      </c>
      <c r="CT546">
        <v>501</v>
      </c>
      <c r="CU546">
        <v>11.508607429643831</v>
      </c>
      <c r="CV546">
        <v>-8.2614317265239379E-2</v>
      </c>
      <c r="CW546">
        <v>-0.98495992081780592</v>
      </c>
      <c r="CX546">
        <f t="shared" si="142"/>
        <v>11.591221746909071</v>
      </c>
      <c r="CY546" s="4">
        <f t="shared" si="143"/>
        <v>7.1273174708498194E-3</v>
      </c>
      <c r="DJ546">
        <v>502</v>
      </c>
      <c r="DK546">
        <v>98592.342097335073</v>
      </c>
      <c r="DL546">
        <v>7027.3698078122543</v>
      </c>
      <c r="DM546">
        <v>0.89299716797616269</v>
      </c>
      <c r="DN546">
        <f t="shared" si="136"/>
        <v>91564.972289522819</v>
      </c>
      <c r="DO546" s="4">
        <f t="shared" si="137"/>
        <v>7.6747359083909755E-2</v>
      </c>
      <c r="DZ546">
        <v>502</v>
      </c>
      <c r="EA546">
        <v>11.494700478822619</v>
      </c>
      <c r="EB546">
        <v>7.2899819780232633E-2</v>
      </c>
      <c r="EC546">
        <v>0.87233248130495067</v>
      </c>
      <c r="ED546">
        <f t="shared" si="138"/>
        <v>11.567600298602851</v>
      </c>
      <c r="EE546" s="4">
        <f t="shared" si="139"/>
        <v>6.3020693919582926E-3</v>
      </c>
      <c r="EP546">
        <v>504</v>
      </c>
      <c r="EQ546">
        <v>11.5726822800862</v>
      </c>
      <c r="ER546">
        <v>2.7728443638887157E-2</v>
      </c>
      <c r="ES546">
        <v>0.35352839895521021</v>
      </c>
      <c r="ET546">
        <f t="shared" si="132"/>
        <v>11.600410723725087</v>
      </c>
      <c r="EU546" s="4">
        <f t="shared" si="133"/>
        <v>2.3902984385007265E-3</v>
      </c>
      <c r="FF546">
        <v>504</v>
      </c>
      <c r="FG546">
        <v>11.541046941732477</v>
      </c>
      <c r="FH546">
        <v>5.9363781992610498E-2</v>
      </c>
      <c r="FI546">
        <v>1.3135552250057674</v>
      </c>
      <c r="FJ546">
        <f t="shared" si="134"/>
        <v>11.600410723725087</v>
      </c>
      <c r="FK546">
        <f t="shared" si="135"/>
        <v>5.1173862207482069E-3</v>
      </c>
    </row>
    <row r="547" spans="2:167" x14ac:dyDescent="0.2">
      <c r="B547" s="81">
        <v>44835</v>
      </c>
      <c r="C547">
        <v>5.8925419001359653</v>
      </c>
      <c r="D547">
        <v>6.2149912463359165</v>
      </c>
      <c r="E547">
        <v>6.8707921263587313</v>
      </c>
      <c r="F547">
        <v>7.9749197878620315</v>
      </c>
      <c r="G547">
        <v>0</v>
      </c>
      <c r="H547">
        <v>1</v>
      </c>
      <c r="I547">
        <v>0</v>
      </c>
      <c r="J547">
        <v>0</v>
      </c>
      <c r="K547">
        <v>0</v>
      </c>
      <c r="L547">
        <v>1</v>
      </c>
      <c r="M547">
        <v>1</v>
      </c>
      <c r="N547">
        <v>40</v>
      </c>
      <c r="O547">
        <v>11.640816598264493</v>
      </c>
      <c r="P547" s="74">
        <v>113642.92766507097</v>
      </c>
      <c r="V547" s="81">
        <v>44772</v>
      </c>
      <c r="W547" s="3">
        <v>1224.7914300343214</v>
      </c>
      <c r="X547" s="3">
        <v>321.86226775717182</v>
      </c>
      <c r="Y547" s="3">
        <v>638.11741283137667</v>
      </c>
      <c r="Z547" s="3">
        <v>3191.5436766076527</v>
      </c>
      <c r="AG547">
        <v>505</v>
      </c>
      <c r="AH547">
        <v>86392.098883074083</v>
      </c>
      <c r="AI547">
        <v>24857.313264656565</v>
      </c>
      <c r="AJ547">
        <v>1.4411959659372284</v>
      </c>
      <c r="AK547">
        <f t="shared" si="130"/>
        <v>111249.41214773065</v>
      </c>
      <c r="AL547" s="4">
        <f t="shared" si="131"/>
        <v>0.22343770438667998</v>
      </c>
      <c r="AW547">
        <v>501</v>
      </c>
      <c r="AX547">
        <v>98501.202559035999</v>
      </c>
      <c r="AY547">
        <v>-6827.2917029899254</v>
      </c>
      <c r="AZ547">
        <v>-0.9103929291573698</v>
      </c>
      <c r="BA547">
        <f t="shared" si="144"/>
        <v>91673.910856046074</v>
      </c>
      <c r="BB547" s="4">
        <f t="shared" si="145"/>
        <v>7.4473660382076437E-2</v>
      </c>
      <c r="BN547">
        <v>501</v>
      </c>
      <c r="BO547">
        <v>11.49464992759626</v>
      </c>
      <c r="BP547">
        <v>-6.865681521766831E-2</v>
      </c>
      <c r="BQ547">
        <v>-0.84928006417258106</v>
      </c>
      <c r="BR547">
        <f t="shared" si="146"/>
        <v>11.425993112378592</v>
      </c>
      <c r="BS547" s="4">
        <f t="shared" si="147"/>
        <v>6.0088269389281792E-3</v>
      </c>
      <c r="CD547">
        <v>502</v>
      </c>
      <c r="CE547">
        <v>99526.852190890393</v>
      </c>
      <c r="CF547">
        <v>6092.8597142569342</v>
      </c>
      <c r="CG547">
        <v>0.77109807032663058</v>
      </c>
      <c r="CH547">
        <f t="shared" si="140"/>
        <v>105619.71190514733</v>
      </c>
      <c r="CI547" s="4">
        <f t="shared" si="141"/>
        <v>5.7686767028191463E-2</v>
      </c>
      <c r="CT547">
        <v>502</v>
      </c>
      <c r="CU547">
        <v>11.509365188311154</v>
      </c>
      <c r="CV547">
        <v>5.8235110291697367E-2</v>
      </c>
      <c r="CW547">
        <v>0.69430156322142467</v>
      </c>
      <c r="CX547">
        <f t="shared" si="142"/>
        <v>11.451130078019457</v>
      </c>
      <c r="CY547" s="4">
        <f t="shared" si="143"/>
        <v>5.0855339075642995E-3</v>
      </c>
      <c r="DJ547">
        <v>503</v>
      </c>
      <c r="DK547">
        <v>98580.720298714223</v>
      </c>
      <c r="DL547">
        <v>9364.5278255946469</v>
      </c>
      <c r="DM547">
        <v>1.1899895773797888</v>
      </c>
      <c r="DN547">
        <f t="shared" si="136"/>
        <v>89216.192473119576</v>
      </c>
      <c r="DO547" s="4">
        <f t="shared" si="137"/>
        <v>0.10496444161093442</v>
      </c>
      <c r="DZ547">
        <v>503</v>
      </c>
      <c r="EA547">
        <v>11.494566697382314</v>
      </c>
      <c r="EB547">
        <v>9.4812718363499471E-2</v>
      </c>
      <c r="EC547">
        <v>1.1345462048964619</v>
      </c>
      <c r="ED547">
        <f t="shared" si="138"/>
        <v>11.589379415745814</v>
      </c>
      <c r="EE547" s="4">
        <f t="shared" si="139"/>
        <v>8.1810004627756831E-3</v>
      </c>
      <c r="EP547">
        <v>505</v>
      </c>
      <c r="EQ547">
        <v>11.607090058121361</v>
      </c>
      <c r="ER547">
        <v>1.2439857827821754E-2</v>
      </c>
      <c r="ES547">
        <v>0.15860403412374013</v>
      </c>
      <c r="ET547">
        <f t="shared" si="132"/>
        <v>11.619529915949183</v>
      </c>
      <c r="EU547" s="4">
        <f t="shared" si="133"/>
        <v>1.0705990619075366E-3</v>
      </c>
      <c r="FF547">
        <v>505</v>
      </c>
      <c r="FG547">
        <v>11.621664549142716</v>
      </c>
      <c r="FH547">
        <v>-2.1346331935330198E-3</v>
      </c>
      <c r="FI547">
        <v>-4.7233489692167487E-2</v>
      </c>
      <c r="FJ547">
        <f t="shared" si="134"/>
        <v>11.619529915949183</v>
      </c>
      <c r="FK547">
        <f t="shared" si="135"/>
        <v>1.8371080490984257E-4</v>
      </c>
    </row>
    <row r="548" spans="2:167" x14ac:dyDescent="0.2">
      <c r="B548" s="81">
        <v>44842</v>
      </c>
      <c r="C548">
        <v>5.738734605015047</v>
      </c>
      <c r="D548">
        <v>6.0190660385821673</v>
      </c>
      <c r="E548">
        <v>6.7688255433088242</v>
      </c>
      <c r="F548">
        <v>8.071992529762559</v>
      </c>
      <c r="G548">
        <v>0</v>
      </c>
      <c r="H548">
        <v>1</v>
      </c>
      <c r="I548">
        <v>0</v>
      </c>
      <c r="J548">
        <v>0</v>
      </c>
      <c r="K548">
        <v>0</v>
      </c>
      <c r="L548">
        <v>1</v>
      </c>
      <c r="M548">
        <v>1</v>
      </c>
      <c r="N548">
        <v>41</v>
      </c>
      <c r="O548">
        <v>11.61680382219285</v>
      </c>
      <c r="P548" s="74">
        <v>110946.54882434933</v>
      </c>
      <c r="V548" s="81">
        <v>44779</v>
      </c>
      <c r="W548" s="3">
        <v>1347.2705730377538</v>
      </c>
      <c r="X548" s="3">
        <v>325.08089043474354</v>
      </c>
      <c r="Y548" s="3">
        <v>644.49722159238422</v>
      </c>
      <c r="Z548" s="3">
        <v>3222.600063474571</v>
      </c>
      <c r="AG548">
        <v>506</v>
      </c>
      <c r="AH548">
        <v>86367.70856999034</v>
      </c>
      <c r="AI548">
        <v>25486.551319828839</v>
      </c>
      <c r="AJ548">
        <v>1.4776784021954497</v>
      </c>
      <c r="AK548">
        <f t="shared" si="130"/>
        <v>111854.25988981918</v>
      </c>
      <c r="AL548" s="4">
        <f t="shared" si="131"/>
        <v>0.22785499045753008</v>
      </c>
      <c r="AW548">
        <v>502</v>
      </c>
      <c r="AX548">
        <v>98477.105168994312</v>
      </c>
      <c r="AY548">
        <v>7142.6067361530149</v>
      </c>
      <c r="AZ548">
        <v>0.95243896866128963</v>
      </c>
      <c r="BA548">
        <f t="shared" si="144"/>
        <v>105619.71190514733</v>
      </c>
      <c r="BB548" s="4">
        <f t="shared" si="145"/>
        <v>6.7625697962208922E-2</v>
      </c>
      <c r="BN548">
        <v>502</v>
      </c>
      <c r="BO548">
        <v>11.494392310331481</v>
      </c>
      <c r="BP548">
        <v>7.3207988271370539E-2</v>
      </c>
      <c r="BQ548">
        <v>0.90557776063366102</v>
      </c>
      <c r="BR548">
        <f t="shared" si="146"/>
        <v>11.567600298602851</v>
      </c>
      <c r="BS548" s="4">
        <f t="shared" si="147"/>
        <v>6.3287100506241286E-3</v>
      </c>
      <c r="CD548">
        <v>503</v>
      </c>
      <c r="CE548">
        <v>99574.72251710917</v>
      </c>
      <c r="CF548">
        <v>8370.5256071996992</v>
      </c>
      <c r="CG548">
        <v>1.0593541368149662</v>
      </c>
      <c r="CH548">
        <f t="shared" si="140"/>
        <v>107945.24812430887</v>
      </c>
      <c r="CI548" s="4">
        <f t="shared" si="141"/>
        <v>7.754417867065598E-2</v>
      </c>
      <c r="CT548">
        <v>503</v>
      </c>
      <c r="CU548">
        <v>11.510139892180167</v>
      </c>
      <c r="CV548">
        <v>7.9239523565647119E-2</v>
      </c>
      <c r="CW548">
        <v>0.94472432189062772</v>
      </c>
      <c r="CX548">
        <f t="shared" si="142"/>
        <v>11.43090036861452</v>
      </c>
      <c r="CY548" s="4">
        <f t="shared" si="143"/>
        <v>6.9320456841013766E-3</v>
      </c>
      <c r="DJ548">
        <v>504</v>
      </c>
      <c r="DK548">
        <v>98569.191105050326</v>
      </c>
      <c r="DL548">
        <v>10573.426429305822</v>
      </c>
      <c r="DM548">
        <v>1.3436093610269082</v>
      </c>
      <c r="DN548">
        <f t="shared" si="136"/>
        <v>87995.764675744504</v>
      </c>
      <c r="DO548" s="4">
        <f t="shared" si="137"/>
        <v>0.12015835612393198</v>
      </c>
      <c r="DZ548">
        <v>504</v>
      </c>
      <c r="EA548">
        <v>11.494433981940906</v>
      </c>
      <c r="EB548">
        <v>0.10597674178418082</v>
      </c>
      <c r="EC548">
        <v>1.2681369364136099</v>
      </c>
      <c r="ED548">
        <f t="shared" si="138"/>
        <v>11.600410723725087</v>
      </c>
      <c r="EE548" s="4">
        <f t="shared" si="139"/>
        <v>9.135602549609545E-3</v>
      </c>
      <c r="EP548">
        <v>506</v>
      </c>
      <c r="EQ548">
        <v>11.613510988101108</v>
      </c>
      <c r="ER548">
        <v>1.144106383013721E-2</v>
      </c>
      <c r="ES548">
        <v>0.14586974411143341</v>
      </c>
      <c r="ET548">
        <f t="shared" si="132"/>
        <v>11.624952051931245</v>
      </c>
      <c r="EU548" s="4">
        <f t="shared" si="133"/>
        <v>9.8418159309624962E-4</v>
      </c>
      <c r="FF548">
        <v>506</v>
      </c>
      <c r="FG548">
        <v>11.629177704421243</v>
      </c>
      <c r="FH548">
        <v>-4.2256524899979553E-3</v>
      </c>
      <c r="FI548">
        <v>-9.3501925264572558E-2</v>
      </c>
      <c r="FJ548">
        <f t="shared" si="134"/>
        <v>11.624952051931245</v>
      </c>
      <c r="FK548">
        <f t="shared" si="135"/>
        <v>3.6349848766008031E-4</v>
      </c>
    </row>
    <row r="549" spans="2:167" x14ac:dyDescent="0.2">
      <c r="B549" s="81">
        <v>44849</v>
      </c>
      <c r="C549">
        <v>5.6216867107130239</v>
      </c>
      <c r="D549">
        <v>6.0051159390136988</v>
      </c>
      <c r="E549">
        <v>6.7179706008871847</v>
      </c>
      <c r="F549">
        <v>8.13790373305849</v>
      </c>
      <c r="G549">
        <v>0</v>
      </c>
      <c r="H549">
        <v>1</v>
      </c>
      <c r="I549">
        <v>0</v>
      </c>
      <c r="J549">
        <v>0</v>
      </c>
      <c r="K549">
        <v>0</v>
      </c>
      <c r="L549">
        <v>1</v>
      </c>
      <c r="M549">
        <v>1</v>
      </c>
      <c r="N549">
        <v>42</v>
      </c>
      <c r="O549">
        <v>11.608234294464781</v>
      </c>
      <c r="P549" s="74">
        <v>109999.85146602525</v>
      </c>
      <c r="V549" s="81">
        <v>44786</v>
      </c>
      <c r="W549" s="3">
        <v>1481.9976303415292</v>
      </c>
      <c r="X549" s="3">
        <v>328.33169933909085</v>
      </c>
      <c r="Y549" s="3">
        <v>650.94151112465488</v>
      </c>
      <c r="Z549" s="3">
        <v>3254.2247291799054</v>
      </c>
      <c r="AG549">
        <v>507</v>
      </c>
      <c r="AH549">
        <v>86343.318256906598</v>
      </c>
      <c r="AI549">
        <v>26621.085680502278</v>
      </c>
      <c r="AJ549">
        <v>1.5434572869208791</v>
      </c>
      <c r="AK549">
        <f t="shared" si="130"/>
        <v>112964.40393740888</v>
      </c>
      <c r="AL549" s="4">
        <f t="shared" si="131"/>
        <v>0.23565906385211791</v>
      </c>
      <c r="AW549">
        <v>503</v>
      </c>
      <c r="AX549">
        <v>98453.007778952597</v>
      </c>
      <c r="AY549">
        <v>9492.2403453562729</v>
      </c>
      <c r="AZ549">
        <v>1.2657535181176092</v>
      </c>
      <c r="BA549">
        <f t="shared" si="144"/>
        <v>107945.24812430887</v>
      </c>
      <c r="BB549" s="4">
        <f t="shared" si="145"/>
        <v>8.7935694347796453E-2</v>
      </c>
      <c r="BN549">
        <v>503</v>
      </c>
      <c r="BO549">
        <v>11.4941346930667</v>
      </c>
      <c r="BP549">
        <v>9.5244722679113991E-2</v>
      </c>
      <c r="BQ549">
        <v>1.1781706438401955</v>
      </c>
      <c r="BR549">
        <f t="shared" si="146"/>
        <v>11.589379415745814</v>
      </c>
      <c r="BS549" s="4">
        <f t="shared" si="147"/>
        <v>8.2182763427099941E-3</v>
      </c>
      <c r="CD549">
        <v>504</v>
      </c>
      <c r="CE549">
        <v>99623.771542003757</v>
      </c>
      <c r="CF549">
        <v>9518.8459923523915</v>
      </c>
      <c r="CG549">
        <v>1.2046828781014316</v>
      </c>
      <c r="CH549">
        <f t="shared" si="140"/>
        <v>109142.61753435615</v>
      </c>
      <c r="CI549" s="4">
        <f t="shared" si="141"/>
        <v>8.7214748989834598E-2</v>
      </c>
      <c r="CT549">
        <v>504</v>
      </c>
      <c r="CU549">
        <v>11.510931541250873</v>
      </c>
      <c r="CV549">
        <v>8.9479182474214269E-2</v>
      </c>
      <c r="CW549">
        <v>1.0668055054148213</v>
      </c>
      <c r="CX549">
        <f t="shared" si="142"/>
        <v>11.421452358776659</v>
      </c>
      <c r="CY549" s="4">
        <f t="shared" si="143"/>
        <v>7.834308603095929E-3</v>
      </c>
      <c r="DJ549">
        <v>505</v>
      </c>
      <c r="DK549">
        <v>113576.60902281581</v>
      </c>
      <c r="DL549">
        <v>-2327.1968750851665</v>
      </c>
      <c r="DM549">
        <v>-0.2957266054881213</v>
      </c>
      <c r="DN549">
        <f t="shared" si="136"/>
        <v>115903.80589790098</v>
      </c>
      <c r="DO549" s="4">
        <f t="shared" si="137"/>
        <v>2.0078692473094295E-2</v>
      </c>
      <c r="DZ549">
        <v>505</v>
      </c>
      <c r="EA549">
        <v>11.637121483314106</v>
      </c>
      <c r="EB549">
        <v>-1.7591567364922511E-2</v>
      </c>
      <c r="EC549">
        <v>-0.2105038895260363</v>
      </c>
      <c r="ED549">
        <f t="shared" si="138"/>
        <v>11.619529915949183</v>
      </c>
      <c r="EE549" s="4">
        <f t="shared" si="139"/>
        <v>1.5139654953489985E-3</v>
      </c>
      <c r="EP549">
        <v>507</v>
      </c>
      <c r="EQ549">
        <v>11.62598215898489</v>
      </c>
      <c r="ER549">
        <v>8.8458796802424189E-3</v>
      </c>
      <c r="ES549">
        <v>0.11278201263055231</v>
      </c>
      <c r="ET549">
        <f t="shared" si="132"/>
        <v>11.634828038665132</v>
      </c>
      <c r="EU549" s="4">
        <f t="shared" si="133"/>
        <v>7.6029311742688288E-4</v>
      </c>
      <c r="FF549">
        <v>507</v>
      </c>
      <c r="FG549">
        <v>11.645205443310905</v>
      </c>
      <c r="FH549">
        <v>-1.037740464577297E-2</v>
      </c>
      <c r="FI549">
        <v>-0.22962307381546224</v>
      </c>
      <c r="FJ549">
        <f t="shared" si="134"/>
        <v>11.634828038665132</v>
      </c>
      <c r="FK549">
        <f t="shared" si="135"/>
        <v>8.9192591513054904E-4</v>
      </c>
    </row>
    <row r="550" spans="2:167" x14ac:dyDescent="0.2">
      <c r="B550" s="81">
        <v>44856</v>
      </c>
      <c r="C550">
        <v>5.6119335921823286</v>
      </c>
      <c r="D550">
        <v>6.0116684187653</v>
      </c>
      <c r="E550">
        <v>6.6959918537523047</v>
      </c>
      <c r="F550">
        <v>8.1846359639269934</v>
      </c>
      <c r="G550">
        <v>0</v>
      </c>
      <c r="H550">
        <v>1</v>
      </c>
      <c r="I550">
        <v>0</v>
      </c>
      <c r="J550">
        <v>0</v>
      </c>
      <c r="K550">
        <v>0</v>
      </c>
      <c r="L550">
        <v>1</v>
      </c>
      <c r="M550">
        <v>1</v>
      </c>
      <c r="N550">
        <v>43</v>
      </c>
      <c r="O550">
        <v>11.608456170548319</v>
      </c>
      <c r="P550" s="74">
        <v>110024.26051004976</v>
      </c>
      <c r="V550" s="81">
        <v>44793</v>
      </c>
      <c r="W550" s="3">
        <v>1630.1973933756824</v>
      </c>
      <c r="X550" s="3">
        <v>331.61501633248184</v>
      </c>
      <c r="Y550" s="3">
        <v>657.45058489407495</v>
      </c>
      <c r="Z550" s="3">
        <v>3286.3460420211163</v>
      </c>
      <c r="AG550">
        <v>508</v>
      </c>
      <c r="AH550">
        <v>86318.927943822855</v>
      </c>
      <c r="AI550">
        <v>27058.748687473999</v>
      </c>
      <c r="AJ550">
        <v>1.5688324412415371</v>
      </c>
      <c r="AK550">
        <f t="shared" si="130"/>
        <v>113377.67663129685</v>
      </c>
      <c r="AL550" s="4">
        <f t="shared" si="131"/>
        <v>0.23866028561750122</v>
      </c>
      <c r="AW550">
        <v>504</v>
      </c>
      <c r="AX550">
        <v>98428.91038891091</v>
      </c>
      <c r="AY550">
        <v>10713.707145445238</v>
      </c>
      <c r="AZ550">
        <v>1.4286313892234357</v>
      </c>
      <c r="BA550">
        <f t="shared" si="144"/>
        <v>109142.61753435615</v>
      </c>
      <c r="BB550" s="4">
        <f t="shared" si="145"/>
        <v>9.816245374610659E-2</v>
      </c>
      <c r="BN550">
        <v>504</v>
      </c>
      <c r="BO550">
        <v>11.493877075801921</v>
      </c>
      <c r="BP550">
        <v>0.10653364792316644</v>
      </c>
      <c r="BQ550">
        <v>1.3178138697211577</v>
      </c>
      <c r="BR550">
        <f t="shared" si="146"/>
        <v>11.600410723725087</v>
      </c>
      <c r="BS550" s="4">
        <f t="shared" si="147"/>
        <v>9.1836099997118625E-3</v>
      </c>
      <c r="CD550">
        <v>505</v>
      </c>
      <c r="CE550">
        <v>111491.13630885785</v>
      </c>
      <c r="CF550">
        <v>-241.72416112720384</v>
      </c>
      <c r="CG550">
        <v>-3.0592044284289303E-2</v>
      </c>
      <c r="CH550">
        <f t="shared" si="140"/>
        <v>111249.41214773065</v>
      </c>
      <c r="CI550" s="4">
        <f t="shared" si="141"/>
        <v>2.1728129296199137E-3</v>
      </c>
      <c r="CT550">
        <v>505</v>
      </c>
      <c r="CU550">
        <v>11.615403271897875</v>
      </c>
      <c r="CV550">
        <v>4.126644051307693E-3</v>
      </c>
      <c r="CW550">
        <v>4.919945032008996E-2</v>
      </c>
      <c r="CX550">
        <f t="shared" si="142"/>
        <v>11.611276627846568</v>
      </c>
      <c r="CY550" s="4">
        <f t="shared" si="143"/>
        <v>3.5539968459721573E-4</v>
      </c>
      <c r="DJ550">
        <v>506</v>
      </c>
      <c r="DK550">
        <v>112573.69010490773</v>
      </c>
      <c r="DL550">
        <v>-719.43021508854872</v>
      </c>
      <c r="DM550">
        <v>-9.142099564994452E-2</v>
      </c>
      <c r="DN550">
        <f t="shared" si="136"/>
        <v>113293.12031999628</v>
      </c>
      <c r="DO550" s="4">
        <f t="shared" si="137"/>
        <v>6.3501668332244625E-3</v>
      </c>
      <c r="DZ550">
        <v>506</v>
      </c>
      <c r="EA550">
        <v>11.625576631977045</v>
      </c>
      <c r="EB550">
        <v>-6.2458004580001614E-4</v>
      </c>
      <c r="EC550">
        <v>-7.4738382449887194E-3</v>
      </c>
      <c r="ED550">
        <f t="shared" si="138"/>
        <v>11.624952051931245</v>
      </c>
      <c r="EE550" s="4">
        <f t="shared" si="139"/>
        <v>5.3727537370466405E-5</v>
      </c>
      <c r="EP550">
        <v>508</v>
      </c>
      <c r="EQ550">
        <v>11.633720648558546</v>
      </c>
      <c r="ER550">
        <v>4.7591472355321685E-3</v>
      </c>
      <c r="ES550">
        <v>6.0677538360293153E-2</v>
      </c>
      <c r="ET550">
        <f t="shared" si="132"/>
        <v>11.638479795794078</v>
      </c>
      <c r="EU550" s="4">
        <f t="shared" si="133"/>
        <v>4.0891485134098292E-4</v>
      </c>
      <c r="FF550">
        <v>508</v>
      </c>
      <c r="FG550">
        <v>11.647716811872161</v>
      </c>
      <c r="FH550">
        <v>-9.2370160780834709E-3</v>
      </c>
      <c r="FI550">
        <v>-0.20438944968733899</v>
      </c>
      <c r="FJ550">
        <f t="shared" si="134"/>
        <v>11.638479795794078</v>
      </c>
      <c r="FK550">
        <f t="shared" si="135"/>
        <v>7.9366173591000695E-4</v>
      </c>
    </row>
    <row r="551" spans="2:167" x14ac:dyDescent="0.2">
      <c r="B551" s="81">
        <v>44863</v>
      </c>
      <c r="C551">
        <v>5.6238494055174915</v>
      </c>
      <c r="D551">
        <v>6.0202901868373315</v>
      </c>
      <c r="E551">
        <v>6.6893459510288125</v>
      </c>
      <c r="F551">
        <v>8.2190720827225068</v>
      </c>
      <c r="G551">
        <v>0</v>
      </c>
      <c r="H551">
        <v>1</v>
      </c>
      <c r="I551">
        <v>0</v>
      </c>
      <c r="J551">
        <v>0</v>
      </c>
      <c r="K551">
        <v>0</v>
      </c>
      <c r="L551">
        <v>1</v>
      </c>
      <c r="M551">
        <v>1</v>
      </c>
      <c r="N551">
        <v>44</v>
      </c>
      <c r="O551">
        <v>11.610516274270807</v>
      </c>
      <c r="P551" s="74">
        <v>110251.15553208467</v>
      </c>
      <c r="V551" s="81">
        <v>44800</v>
      </c>
      <c r="W551" s="3">
        <v>1793.2171327132505</v>
      </c>
      <c r="X551" s="3">
        <v>423.05521515599912</v>
      </c>
      <c r="Y551" s="3">
        <v>761.94052969453855</v>
      </c>
      <c r="Z551" s="3">
        <v>3318.9148483259169</v>
      </c>
      <c r="AG551">
        <v>509</v>
      </c>
      <c r="AH551">
        <v>86294.537630739113</v>
      </c>
      <c r="AI551">
        <v>28072.331726029559</v>
      </c>
      <c r="AJ551">
        <v>1.6275987194291992</v>
      </c>
      <c r="AK551">
        <f t="shared" si="130"/>
        <v>114366.86935676867</v>
      </c>
      <c r="AL551" s="4">
        <f t="shared" si="131"/>
        <v>0.24545860076363216</v>
      </c>
      <c r="AW551">
        <v>505</v>
      </c>
      <c r="AX551">
        <v>110385.62835931349</v>
      </c>
      <c r="AY551">
        <v>863.78378841716039</v>
      </c>
      <c r="AZ551">
        <v>0.11518222561830223</v>
      </c>
      <c r="BA551">
        <f t="shared" si="144"/>
        <v>111249.41214773065</v>
      </c>
      <c r="BB551" s="4">
        <f t="shared" si="145"/>
        <v>7.7643896874719847E-3</v>
      </c>
      <c r="BN551">
        <v>505</v>
      </c>
      <c r="BO551">
        <v>11.599394527941842</v>
      </c>
      <c r="BP551">
        <v>2.0135388007341604E-2</v>
      </c>
      <c r="BQ551">
        <v>0.24907335950261483</v>
      </c>
      <c r="BR551">
        <f t="shared" si="146"/>
        <v>11.619529915949183</v>
      </c>
      <c r="BS551" s="4">
        <f t="shared" si="147"/>
        <v>1.7328917910614779E-3</v>
      </c>
      <c r="CD551">
        <v>506</v>
      </c>
      <c r="CE551">
        <v>111394.02669795079</v>
      </c>
      <c r="CF551">
        <v>460.23319186839217</v>
      </c>
      <c r="CG551">
        <v>5.8246035982015672E-2</v>
      </c>
      <c r="CH551">
        <f t="shared" si="140"/>
        <v>111854.25988981918</v>
      </c>
      <c r="CI551" s="4">
        <f t="shared" si="141"/>
        <v>4.1145790274035145E-3</v>
      </c>
      <c r="CT551">
        <v>506</v>
      </c>
      <c r="CU551">
        <v>11.614093715958926</v>
      </c>
      <c r="CV551">
        <v>1.0858335972319111E-2</v>
      </c>
      <c r="CW551">
        <v>0.12945729134541406</v>
      </c>
      <c r="CX551">
        <f t="shared" si="142"/>
        <v>11.603235379986607</v>
      </c>
      <c r="CY551" s="4">
        <f t="shared" si="143"/>
        <v>9.3580243929617182E-4</v>
      </c>
      <c r="DJ551">
        <v>507</v>
      </c>
      <c r="DK551">
        <v>111987.02014666767</v>
      </c>
      <c r="DL551">
        <v>977.38379074120894</v>
      </c>
      <c r="DM551">
        <v>0.12420023152722405</v>
      </c>
      <c r="DN551">
        <f t="shared" si="136"/>
        <v>111009.63635592646</v>
      </c>
      <c r="DO551" s="4">
        <f t="shared" si="137"/>
        <v>8.8044950224632403E-3</v>
      </c>
      <c r="DZ551">
        <v>507</v>
      </c>
      <c r="EA551">
        <v>11.618823326868464</v>
      </c>
      <c r="EB551">
        <v>1.6004711796668403E-2</v>
      </c>
      <c r="EC551">
        <v>0.19151528764058914</v>
      </c>
      <c r="ED551">
        <f t="shared" si="138"/>
        <v>11.634828038665132</v>
      </c>
      <c r="EE551" s="4">
        <f t="shared" si="139"/>
        <v>1.3755864498797208E-3</v>
      </c>
      <c r="EP551">
        <v>509</v>
      </c>
      <c r="EQ551">
        <v>11.647595888822337</v>
      </c>
      <c r="ER551">
        <v>-4.2917636245043411E-4</v>
      </c>
      <c r="ES551">
        <v>-5.4718553360758437E-3</v>
      </c>
      <c r="ET551">
        <f t="shared" si="132"/>
        <v>11.647166712459887</v>
      </c>
      <c r="EU551" s="4">
        <f t="shared" si="133"/>
        <v>3.6848134232620757E-5</v>
      </c>
      <c r="FF551">
        <v>509</v>
      </c>
      <c r="FG551">
        <v>11.660825105618061</v>
      </c>
      <c r="FH551">
        <v>-1.3658393158173965E-2</v>
      </c>
      <c r="FI551">
        <v>-0.30222221522772436</v>
      </c>
      <c r="FJ551">
        <f t="shared" si="134"/>
        <v>11.647166712459887</v>
      </c>
      <c r="FK551">
        <f t="shared" si="135"/>
        <v>1.172679458907591E-3</v>
      </c>
    </row>
    <row r="552" spans="2:167" x14ac:dyDescent="0.2">
      <c r="B552" s="81">
        <v>44870</v>
      </c>
      <c r="C552">
        <v>5.7397367820996603</v>
      </c>
      <c r="D552">
        <v>6.0291260858868938</v>
      </c>
      <c r="E552">
        <v>6.6905734328695772</v>
      </c>
      <c r="F552">
        <v>8.2454184490264026</v>
      </c>
      <c r="G552">
        <v>0</v>
      </c>
      <c r="H552">
        <v>1</v>
      </c>
      <c r="I552">
        <v>0</v>
      </c>
      <c r="J552">
        <v>0</v>
      </c>
      <c r="K552">
        <v>0</v>
      </c>
      <c r="L552">
        <v>1</v>
      </c>
      <c r="M552">
        <v>1</v>
      </c>
      <c r="N552">
        <v>45</v>
      </c>
      <c r="O552">
        <v>11.609821509024076</v>
      </c>
      <c r="P552" s="74">
        <v>110174.58346369513</v>
      </c>
      <c r="V552" s="81">
        <v>44807</v>
      </c>
      <c r="W552" s="3">
        <v>1972.5388459845758</v>
      </c>
      <c r="X552" s="3">
        <v>436.09817217357846</v>
      </c>
      <c r="Y552" s="3">
        <v>818.51765446724539</v>
      </c>
      <c r="Z552" s="3">
        <v>3351.8977389283882</v>
      </c>
      <c r="AG552">
        <v>510</v>
      </c>
      <c r="AH552">
        <v>85220.436361606684</v>
      </c>
      <c r="AI552">
        <v>19833.229721318508</v>
      </c>
      <c r="AJ552">
        <v>1.1499058792694301</v>
      </c>
      <c r="AK552">
        <f t="shared" si="130"/>
        <v>105053.66608292519</v>
      </c>
      <c r="AL552" s="4">
        <f t="shared" si="131"/>
        <v>0.18879140977015446</v>
      </c>
      <c r="AW552">
        <v>506</v>
      </c>
      <c r="AX552">
        <v>110361.5309692718</v>
      </c>
      <c r="AY552">
        <v>1492.7289205473789</v>
      </c>
      <c r="AZ552">
        <v>0.19904962517126717</v>
      </c>
      <c r="BA552">
        <f t="shared" si="144"/>
        <v>111854.25988981918</v>
      </c>
      <c r="BB552" s="4">
        <f t="shared" si="145"/>
        <v>1.3345302378450096E-2</v>
      </c>
      <c r="BN552">
        <v>506</v>
      </c>
      <c r="BO552">
        <v>11.599136910677061</v>
      </c>
      <c r="BP552">
        <v>2.5815141254184937E-2</v>
      </c>
      <c r="BQ552">
        <v>0.31933151503561702</v>
      </c>
      <c r="BR552">
        <f t="shared" si="146"/>
        <v>11.624952051931245</v>
      </c>
      <c r="BS552" s="4">
        <f t="shared" si="147"/>
        <v>2.2206664714712766E-3</v>
      </c>
      <c r="CD552">
        <v>507</v>
      </c>
      <c r="CE552">
        <v>111298.09578571958</v>
      </c>
      <c r="CF552">
        <v>1666.3081516892998</v>
      </c>
      <c r="CG552">
        <v>0.21088406111346913</v>
      </c>
      <c r="CH552">
        <f t="shared" si="140"/>
        <v>112964.40393740888</v>
      </c>
      <c r="CI552" s="4">
        <f t="shared" si="141"/>
        <v>1.4750736458650861E-2</v>
      </c>
      <c r="CT552">
        <v>507</v>
      </c>
      <c r="CU552">
        <v>11.612801105221665</v>
      </c>
      <c r="CV552">
        <v>2.2026933443466845E-2</v>
      </c>
      <c r="CW552">
        <v>0.26261364057129111</v>
      </c>
      <c r="CX552">
        <f t="shared" si="142"/>
        <v>11.590774171778198</v>
      </c>
      <c r="CY552" s="4">
        <f t="shared" si="143"/>
        <v>1.9003850059557828E-3</v>
      </c>
      <c r="DJ552">
        <v>508</v>
      </c>
      <c r="DK552">
        <v>111570.77118699964</v>
      </c>
      <c r="DL552">
        <v>1806.9054442972119</v>
      </c>
      <c r="DM552">
        <v>0.22961100506826049</v>
      </c>
      <c r="DN552">
        <f t="shared" si="136"/>
        <v>109763.86574270243</v>
      </c>
      <c r="DO552" s="4">
        <f t="shared" si="137"/>
        <v>1.6461751160739734E-2</v>
      </c>
      <c r="DZ552">
        <v>508</v>
      </c>
      <c r="EA552">
        <v>11.614031780639985</v>
      </c>
      <c r="EB552">
        <v>2.4448015154092673E-2</v>
      </c>
      <c r="EC552">
        <v>0.29254938882761994</v>
      </c>
      <c r="ED552">
        <f t="shared" si="138"/>
        <v>11.638479795794078</v>
      </c>
      <c r="EE552" s="4">
        <f t="shared" si="139"/>
        <v>2.1006192890353011E-3</v>
      </c>
      <c r="EP552">
        <v>510</v>
      </c>
      <c r="EQ552">
        <v>11.56554623878683</v>
      </c>
      <c r="ER552">
        <v>-3.3196346654555953E-3</v>
      </c>
      <c r="ES552">
        <v>-4.2324233688646781E-2</v>
      </c>
      <c r="ET552">
        <f t="shared" si="132"/>
        <v>11.562226604121374</v>
      </c>
      <c r="EU552" s="4">
        <f t="shared" si="133"/>
        <v>2.8711032737174569E-4</v>
      </c>
      <c r="FF552">
        <v>510</v>
      </c>
      <c r="FG552">
        <v>11.537515702752609</v>
      </c>
      <c r="FH552">
        <v>2.4710901368765192E-2</v>
      </c>
      <c r="FI552">
        <v>0.54678345142471119</v>
      </c>
      <c r="FJ552">
        <f t="shared" si="134"/>
        <v>11.562226604121374</v>
      </c>
      <c r="FK552">
        <f t="shared" si="135"/>
        <v>2.1372095717235771E-3</v>
      </c>
    </row>
    <row r="553" spans="2:167" x14ac:dyDescent="0.2">
      <c r="B553" s="81">
        <v>44877</v>
      </c>
      <c r="C553">
        <v>5.7339208105252411</v>
      </c>
      <c r="D553">
        <v>6.0379918850322376</v>
      </c>
      <c r="E553">
        <v>6.6957754664906934</v>
      </c>
      <c r="F553">
        <v>8.2663521595557512</v>
      </c>
      <c r="G553">
        <v>0</v>
      </c>
      <c r="H553">
        <v>1</v>
      </c>
      <c r="I553">
        <v>0</v>
      </c>
      <c r="J553">
        <v>0</v>
      </c>
      <c r="K553">
        <v>0</v>
      </c>
      <c r="L553">
        <v>1</v>
      </c>
      <c r="M553">
        <v>1</v>
      </c>
      <c r="N553">
        <v>46</v>
      </c>
      <c r="O553">
        <v>11.610944832258955</v>
      </c>
      <c r="P553" s="74">
        <v>110298.41467140797</v>
      </c>
      <c r="V553" s="81">
        <v>44814</v>
      </c>
      <c r="W553" s="3">
        <v>494.03600317347889</v>
      </c>
      <c r="X553" s="3">
        <v>441.34039438191616</v>
      </c>
      <c r="Y553" s="3">
        <v>851.18169074979858</v>
      </c>
      <c r="Z553" s="3">
        <v>3385.2723358011208</v>
      </c>
      <c r="AG553">
        <v>511</v>
      </c>
      <c r="AH553">
        <v>85196.046048522941</v>
      </c>
      <c r="AI553">
        <v>18732.257556899553</v>
      </c>
      <c r="AJ553">
        <v>1.08607288874966</v>
      </c>
      <c r="AK553">
        <f t="shared" si="130"/>
        <v>103928.30360542249</v>
      </c>
      <c r="AL553" s="4">
        <f t="shared" si="131"/>
        <v>0.18024211795103515</v>
      </c>
      <c r="AW553">
        <v>507</v>
      </c>
      <c r="AX553">
        <v>110337.43357923008</v>
      </c>
      <c r="AY553">
        <v>2626.9703581787908</v>
      </c>
      <c r="AZ553">
        <v>0.35029633172764746</v>
      </c>
      <c r="BA553">
        <f t="shared" si="144"/>
        <v>112964.40393740888</v>
      </c>
      <c r="BB553" s="4">
        <f t="shared" si="145"/>
        <v>2.3254850790292648E-2</v>
      </c>
      <c r="BN553">
        <v>507</v>
      </c>
      <c r="BO553">
        <v>11.598879293412281</v>
      </c>
      <c r="BP553">
        <v>3.5948745252850856E-2</v>
      </c>
      <c r="BQ553">
        <v>0.44468349687458464</v>
      </c>
      <c r="BR553">
        <f t="shared" si="146"/>
        <v>11.634828038665132</v>
      </c>
      <c r="BS553" s="4">
        <f t="shared" si="147"/>
        <v>3.0897530357462222E-3</v>
      </c>
      <c r="CD553">
        <v>508</v>
      </c>
      <c r="CE553">
        <v>111203.34357216416</v>
      </c>
      <c r="CF553">
        <v>2174.3330591326958</v>
      </c>
      <c r="CG553">
        <v>0.27517850480315825</v>
      </c>
      <c r="CH553">
        <f t="shared" si="140"/>
        <v>113377.67663129685</v>
      </c>
      <c r="CI553" s="4">
        <f t="shared" si="141"/>
        <v>1.9177788112589453E-2</v>
      </c>
      <c r="CT553">
        <v>508</v>
      </c>
      <c r="CU553">
        <v>11.611525439686096</v>
      </c>
      <c r="CV553">
        <v>2.6954356107982136E-2</v>
      </c>
      <c r="CW553">
        <v>0.32136028398776967</v>
      </c>
      <c r="CX553">
        <f t="shared" si="142"/>
        <v>11.584571083578114</v>
      </c>
      <c r="CY553" s="4">
        <f t="shared" si="143"/>
        <v>2.3267461448090812E-3</v>
      </c>
      <c r="DJ553">
        <v>509</v>
      </c>
      <c r="DK553">
        <v>111247.903410431</v>
      </c>
      <c r="DL553">
        <v>3118.9659463376738</v>
      </c>
      <c r="DM553">
        <v>0.39634000106232148</v>
      </c>
      <c r="DN553">
        <f t="shared" si="136"/>
        <v>108128.93746409332</v>
      </c>
      <c r="DO553" s="4">
        <f t="shared" si="137"/>
        <v>2.8844877416587929E-2</v>
      </c>
      <c r="DZ553">
        <v>509</v>
      </c>
      <c r="EA553">
        <v>11.610315168643288</v>
      </c>
      <c r="EB553">
        <v>3.6851543816599275E-2</v>
      </c>
      <c r="EC553">
        <v>0.4409722651491248</v>
      </c>
      <c r="ED553">
        <f t="shared" si="138"/>
        <v>11.647166712459887</v>
      </c>
      <c r="EE553" s="4">
        <f t="shared" si="139"/>
        <v>3.1639921301355022E-3</v>
      </c>
      <c r="EP553">
        <v>511</v>
      </c>
      <c r="EQ553">
        <v>11.544917324817233</v>
      </c>
      <c r="ER553">
        <v>6.5392271594202356E-3</v>
      </c>
      <c r="ES553">
        <v>8.3372963090944108E-2</v>
      </c>
      <c r="ET553">
        <f t="shared" si="132"/>
        <v>11.551456551976653</v>
      </c>
      <c r="EU553" s="4">
        <f t="shared" si="133"/>
        <v>5.6609546423833979E-4</v>
      </c>
      <c r="FF553">
        <v>511</v>
      </c>
      <c r="FG553">
        <v>11.526297036074954</v>
      </c>
      <c r="FH553">
        <v>2.5159515901698626E-2</v>
      </c>
      <c r="FI553">
        <v>0.55671004208265795</v>
      </c>
      <c r="FJ553">
        <f t="shared" si="134"/>
        <v>11.551456551976653</v>
      </c>
      <c r="FK553">
        <f t="shared" si="135"/>
        <v>2.178038396153029E-3</v>
      </c>
    </row>
    <row r="554" spans="2:167" x14ac:dyDescent="0.2">
      <c r="B554" s="81">
        <v>44884</v>
      </c>
      <c r="C554">
        <v>5.6569003321239366</v>
      </c>
      <c r="D554">
        <v>6.0468692533972819</v>
      </c>
      <c r="E554">
        <v>6.7029679298218898</v>
      </c>
      <c r="F554">
        <v>8.2836238995417979</v>
      </c>
      <c r="G554">
        <v>0</v>
      </c>
      <c r="H554">
        <v>1</v>
      </c>
      <c r="I554">
        <v>0</v>
      </c>
      <c r="J554">
        <v>0</v>
      </c>
      <c r="K554">
        <v>0</v>
      </c>
      <c r="L554">
        <v>1</v>
      </c>
      <c r="M554">
        <v>1</v>
      </c>
      <c r="N554">
        <v>47</v>
      </c>
      <c r="O554">
        <v>11.607629712849986</v>
      </c>
      <c r="P554" s="74">
        <v>109933.367677662</v>
      </c>
      <c r="V554" s="81">
        <v>44821</v>
      </c>
      <c r="W554" s="3">
        <v>313.28437956797086</v>
      </c>
      <c r="X554" s="3">
        <v>445.84192237439549</v>
      </c>
      <c r="Y554" s="3">
        <v>871.93293752623686</v>
      </c>
      <c r="Z554" s="3">
        <v>3419.0239927975458</v>
      </c>
      <c r="AG554">
        <v>512</v>
      </c>
      <c r="AH554">
        <v>85171.655735439184</v>
      </c>
      <c r="AI554">
        <v>19991.480959424662</v>
      </c>
      <c r="AJ554">
        <v>1.1590810883330518</v>
      </c>
      <c r="AK554">
        <f t="shared" si="130"/>
        <v>105163.13669486385</v>
      </c>
      <c r="AL554" s="4">
        <f t="shared" si="131"/>
        <v>0.19009970211739646</v>
      </c>
      <c r="AW554">
        <v>508</v>
      </c>
      <c r="AX554">
        <v>110313.3361891884</v>
      </c>
      <c r="AY554">
        <v>3064.340442108456</v>
      </c>
      <c r="AZ554">
        <v>0.40861793993726236</v>
      </c>
      <c r="BA554">
        <f t="shared" si="144"/>
        <v>113377.67663129685</v>
      </c>
      <c r="BB554" s="4">
        <f t="shared" si="145"/>
        <v>2.7027723032935862E-2</v>
      </c>
      <c r="BN554">
        <v>508</v>
      </c>
      <c r="BO554">
        <v>11.5986216761475</v>
      </c>
      <c r="BP554">
        <v>3.9858119646577705E-2</v>
      </c>
      <c r="BQ554">
        <v>0.49304218822158102</v>
      </c>
      <c r="BR554">
        <f t="shared" si="146"/>
        <v>11.638479795794078</v>
      </c>
      <c r="BS554" s="4">
        <f t="shared" si="147"/>
        <v>3.4246843527607155E-3</v>
      </c>
      <c r="CD554">
        <v>509</v>
      </c>
      <c r="CE554">
        <v>111109.77005728456</v>
      </c>
      <c r="CF554">
        <v>3257.0992994841072</v>
      </c>
      <c r="CG554">
        <v>0.41221086689679592</v>
      </c>
      <c r="CH554">
        <f t="shared" si="140"/>
        <v>114366.86935676867</v>
      </c>
      <c r="CI554" s="4">
        <f t="shared" si="141"/>
        <v>2.8479395456069985E-2</v>
      </c>
      <c r="CT554">
        <v>509</v>
      </c>
      <c r="CU554">
        <v>11.610266719352218</v>
      </c>
      <c r="CV554">
        <v>3.6899993107669005E-2</v>
      </c>
      <c r="CW554">
        <v>0.43993602431911272</v>
      </c>
      <c r="CX554">
        <f t="shared" si="142"/>
        <v>11.573366726244549</v>
      </c>
      <c r="CY554" s="4">
        <f t="shared" si="143"/>
        <v>3.1883542603028457E-3</v>
      </c>
      <c r="DJ554">
        <v>510</v>
      </c>
      <c r="DK554">
        <v>110541.79426872791</v>
      </c>
      <c r="DL554">
        <v>-5488.1281858027214</v>
      </c>
      <c r="DM554">
        <v>-0.69739932029245488</v>
      </c>
      <c r="DN554">
        <f t="shared" si="136"/>
        <v>116029.92245453064</v>
      </c>
      <c r="DO554" s="4">
        <f t="shared" si="137"/>
        <v>4.7299248932562099E-2</v>
      </c>
      <c r="DZ554">
        <v>510</v>
      </c>
      <c r="EA554">
        <v>11.602765879931299</v>
      </c>
      <c r="EB554">
        <v>-4.0539275809925002E-2</v>
      </c>
      <c r="EC554">
        <v>-0.48510033583329648</v>
      </c>
      <c r="ED554">
        <f t="shared" si="138"/>
        <v>11.562226604121374</v>
      </c>
      <c r="EE554" s="4">
        <f t="shared" si="139"/>
        <v>3.5061824333623343E-3</v>
      </c>
      <c r="EP554">
        <v>512</v>
      </c>
      <c r="EQ554">
        <v>11.543875137522251</v>
      </c>
      <c r="ER554">
        <v>1.9392968709206926E-2</v>
      </c>
      <c r="ES554">
        <v>0.24725387649018329</v>
      </c>
      <c r="ET554">
        <f t="shared" si="132"/>
        <v>11.563268106231458</v>
      </c>
      <c r="EU554" s="4">
        <f t="shared" si="133"/>
        <v>1.6771183138749532E-3</v>
      </c>
      <c r="FF554">
        <v>512</v>
      </c>
      <c r="FG554">
        <v>11.548898259311791</v>
      </c>
      <c r="FH554">
        <v>1.436984691966714E-2</v>
      </c>
      <c r="FI554">
        <v>0.31796470626166312</v>
      </c>
      <c r="FJ554">
        <f t="shared" si="134"/>
        <v>11.563268106231458</v>
      </c>
      <c r="FK554">
        <f t="shared" si="135"/>
        <v>1.2427150168664871E-3</v>
      </c>
    </row>
    <row r="555" spans="2:167" x14ac:dyDescent="0.2">
      <c r="B555" s="81">
        <v>44891</v>
      </c>
      <c r="C555">
        <v>5.7668508064360395</v>
      </c>
      <c r="D555">
        <v>6.0557563071067646</v>
      </c>
      <c r="E555">
        <v>6.7111545558161128</v>
      </c>
      <c r="F555">
        <v>8.2983997737006643</v>
      </c>
      <c r="G555">
        <v>0</v>
      </c>
      <c r="H555">
        <v>1</v>
      </c>
      <c r="I555">
        <v>0</v>
      </c>
      <c r="J555">
        <v>0</v>
      </c>
      <c r="K555">
        <v>0</v>
      </c>
      <c r="L555">
        <v>1</v>
      </c>
      <c r="M555">
        <v>1</v>
      </c>
      <c r="N555">
        <v>48</v>
      </c>
      <c r="O555">
        <v>11.615894023799964</v>
      </c>
      <c r="P555" s="74">
        <v>110845.65573567706</v>
      </c>
      <c r="V555" s="81">
        <v>44828</v>
      </c>
      <c r="W555" s="3">
        <v>326.93397361259787</v>
      </c>
      <c r="X555" s="3">
        <v>450.30915400300535</v>
      </c>
      <c r="Y555" s="3">
        <v>886.77198183596943</v>
      </c>
      <c r="Z555" s="3">
        <v>3453.1434862724104</v>
      </c>
      <c r="AG555">
        <v>513</v>
      </c>
      <c r="AH555">
        <v>85147.265422355442</v>
      </c>
      <c r="AI555">
        <v>20020.257874166171</v>
      </c>
      <c r="AJ555">
        <v>1.1607495378954005</v>
      </c>
      <c r="AK555">
        <f t="shared" si="130"/>
        <v>105167.52329652161</v>
      </c>
      <c r="AL555" s="4">
        <f t="shared" si="131"/>
        <v>0.19036540223276643</v>
      </c>
      <c r="AW555">
        <v>509</v>
      </c>
      <c r="AX555">
        <v>110289.23879914671</v>
      </c>
      <c r="AY555">
        <v>4077.6305576219602</v>
      </c>
      <c r="AZ555">
        <v>0.54373625573217044</v>
      </c>
      <c r="BA555">
        <f t="shared" si="144"/>
        <v>114366.86935676867</v>
      </c>
      <c r="BB555" s="4">
        <f t="shared" si="145"/>
        <v>3.5653949264815042E-2</v>
      </c>
      <c r="BN555">
        <v>509</v>
      </c>
      <c r="BO555">
        <v>11.598364058882721</v>
      </c>
      <c r="BP555">
        <v>4.8802653577165955E-2</v>
      </c>
      <c r="BQ555">
        <v>0.60368545541188523</v>
      </c>
      <c r="BR555">
        <f t="shared" si="146"/>
        <v>11.647166712459887</v>
      </c>
      <c r="BS555" s="4">
        <f t="shared" si="147"/>
        <v>4.1900880086963924E-3</v>
      </c>
      <c r="CD555">
        <v>510</v>
      </c>
      <c r="CE555">
        <v>110085.41061188134</v>
      </c>
      <c r="CF555">
        <v>-5031.7445289561438</v>
      </c>
      <c r="CG555">
        <v>-0.63680581510448442</v>
      </c>
      <c r="CH555">
        <f t="shared" si="140"/>
        <v>105053.66608292519</v>
      </c>
      <c r="CI555" s="4">
        <f t="shared" si="141"/>
        <v>4.7896896096746251E-2</v>
      </c>
      <c r="CT555">
        <v>510</v>
      </c>
      <c r="CU555">
        <v>11.599076843210907</v>
      </c>
      <c r="CV555">
        <v>-3.6850239089533332E-2</v>
      </c>
      <c r="CW555">
        <v>-0.4393428376247781</v>
      </c>
      <c r="CX555">
        <f t="shared" si="142"/>
        <v>11.635927082300441</v>
      </c>
      <c r="CY555" s="4">
        <f t="shared" si="143"/>
        <v>3.1669362336918306E-3</v>
      </c>
      <c r="DJ555">
        <v>511</v>
      </c>
      <c r="DK555">
        <v>110318.7527021702</v>
      </c>
      <c r="DL555">
        <v>-6390.4490967477032</v>
      </c>
      <c r="DM555">
        <v>-0.81206099886012806</v>
      </c>
      <c r="DN555">
        <f t="shared" si="136"/>
        <v>116709.2017989179</v>
      </c>
      <c r="DO555" s="4">
        <f t="shared" si="137"/>
        <v>5.4755314904458147E-2</v>
      </c>
      <c r="DZ555">
        <v>511</v>
      </c>
      <c r="EA555">
        <v>11.600198392488482</v>
      </c>
      <c r="EB555">
        <v>-4.8741840511828727E-2</v>
      </c>
      <c r="EC555">
        <v>-0.58325371455284591</v>
      </c>
      <c r="ED555">
        <f t="shared" si="138"/>
        <v>11.551456551976653</v>
      </c>
      <c r="EE555" s="4">
        <f t="shared" si="139"/>
        <v>4.2195406520823698E-3</v>
      </c>
      <c r="EP555">
        <v>513</v>
      </c>
      <c r="EQ555">
        <v>11.540975994840494</v>
      </c>
      <c r="ER555">
        <v>2.2333822871912545E-2</v>
      </c>
      <c r="ES555">
        <v>0.28474878522873265</v>
      </c>
      <c r="ET555">
        <f t="shared" si="132"/>
        <v>11.563309817712407</v>
      </c>
      <c r="EU555" s="4">
        <f t="shared" si="133"/>
        <v>1.9314385953494145E-3</v>
      </c>
      <c r="FF555">
        <v>513</v>
      </c>
      <c r="FG555">
        <v>11.547734966856883</v>
      </c>
      <c r="FH555">
        <v>1.5574850855523792E-2</v>
      </c>
      <c r="FI555">
        <v>0.34462808859626654</v>
      </c>
      <c r="FJ555">
        <f t="shared" si="134"/>
        <v>11.563309817712407</v>
      </c>
      <c r="FK555">
        <f t="shared" si="135"/>
        <v>1.3469197920881269E-3</v>
      </c>
    </row>
    <row r="556" spans="2:167" x14ac:dyDescent="0.2">
      <c r="B556" s="81">
        <v>44898</v>
      </c>
      <c r="C556">
        <v>5.7740171419527133</v>
      </c>
      <c r="D556">
        <v>6.0646527928739404</v>
      </c>
      <c r="E556">
        <v>6.7198384286808741</v>
      </c>
      <c r="F556">
        <v>8.3114663196853957</v>
      </c>
      <c r="G556">
        <v>0</v>
      </c>
      <c r="H556">
        <v>1</v>
      </c>
      <c r="I556">
        <v>0</v>
      </c>
      <c r="J556">
        <v>0</v>
      </c>
      <c r="K556">
        <v>0</v>
      </c>
      <c r="L556">
        <v>2</v>
      </c>
      <c r="M556">
        <v>0</v>
      </c>
      <c r="N556">
        <v>49</v>
      </c>
      <c r="O556">
        <v>11.617633223649154</v>
      </c>
      <c r="P556" s="74">
        <v>111038.6062245098</v>
      </c>
      <c r="V556" s="81">
        <v>44835</v>
      </c>
      <c r="W556" s="3">
        <v>312.7216754572284</v>
      </c>
      <c r="X556" s="3">
        <v>454.81312678352202</v>
      </c>
      <c r="Y556" s="3">
        <v>898.69955912156433</v>
      </c>
      <c r="Z556" s="3">
        <v>2615.9179450120864</v>
      </c>
      <c r="AG556">
        <v>514</v>
      </c>
      <c r="AH556">
        <v>84207.664237690245</v>
      </c>
      <c r="AI556">
        <v>21081.653381059514</v>
      </c>
      <c r="AJ556">
        <v>1.2222879232595809</v>
      </c>
      <c r="AK556">
        <f t="shared" ref="AK556:AK619" si="148">AH556+AI556</f>
        <v>105289.31761874976</v>
      </c>
      <c r="AL556" s="4">
        <f t="shared" ref="AL556:AL619" si="149">ABS((AK556-AH556)/AK556)</f>
        <v>0.20022594749256239</v>
      </c>
      <c r="AW556">
        <v>510</v>
      </c>
      <c r="AX556">
        <v>109213.03073736568</v>
      </c>
      <c r="AY556">
        <v>-4159.364654440491</v>
      </c>
      <c r="AZ556">
        <v>-0.55463518125809563</v>
      </c>
      <c r="BA556">
        <f t="shared" si="144"/>
        <v>105053.66608292519</v>
      </c>
      <c r="BB556" s="4">
        <f t="shared" si="145"/>
        <v>3.9592760629193598E-2</v>
      </c>
      <c r="BN556">
        <v>510</v>
      </c>
      <c r="BO556">
        <v>11.586412249094529</v>
      </c>
      <c r="BP556">
        <v>-2.4185644973155007E-2</v>
      </c>
      <c r="BQ556">
        <v>-0.29917475853978198</v>
      </c>
      <c r="BR556">
        <f t="shared" si="146"/>
        <v>11.562226604121374</v>
      </c>
      <c r="BS556" s="4">
        <f t="shared" si="147"/>
        <v>2.0917809173999404E-3</v>
      </c>
      <c r="CD556">
        <v>511</v>
      </c>
      <c r="CE556">
        <v>109994.1944943534</v>
      </c>
      <c r="CF556">
        <v>-6065.8908889309096</v>
      </c>
      <c r="CG556">
        <v>-0.76768495889076194</v>
      </c>
      <c r="CH556">
        <f t="shared" si="140"/>
        <v>103928.30360542249</v>
      </c>
      <c r="CI556" s="4">
        <f t="shared" si="141"/>
        <v>5.8366110852351293E-2</v>
      </c>
      <c r="CT556">
        <v>511</v>
      </c>
      <c r="CU556">
        <v>11.597852013280409</v>
      </c>
      <c r="CV556">
        <v>-4.6395461303756491E-2</v>
      </c>
      <c r="CW556">
        <v>-0.55314467763908071</v>
      </c>
      <c r="CX556">
        <f t="shared" si="142"/>
        <v>11.644247474584166</v>
      </c>
      <c r="CY556" s="4">
        <f t="shared" si="143"/>
        <v>3.9844104485947766E-3</v>
      </c>
      <c r="DJ556">
        <v>512</v>
      </c>
      <c r="DK556">
        <v>110125.5453090599</v>
      </c>
      <c r="DL556">
        <v>-4962.4086141960579</v>
      </c>
      <c r="DM556">
        <v>-0.63059394339703501</v>
      </c>
      <c r="DN556">
        <f t="shared" si="136"/>
        <v>115087.95392325596</v>
      </c>
      <c r="DO556" s="4">
        <f t="shared" si="137"/>
        <v>4.311840157924033E-2</v>
      </c>
      <c r="DZ556">
        <v>512</v>
      </c>
      <c r="EA556">
        <v>11.597974333702821</v>
      </c>
      <c r="EB556">
        <v>-3.4706227471362538E-2</v>
      </c>
      <c r="EC556">
        <v>-0.4153010201958981</v>
      </c>
      <c r="ED556">
        <f t="shared" si="138"/>
        <v>11.563268106231458</v>
      </c>
      <c r="EE556" s="4">
        <f t="shared" si="139"/>
        <v>3.0014202864205243E-3</v>
      </c>
      <c r="EP556">
        <v>514</v>
      </c>
      <c r="EQ556">
        <v>11.54155668082953</v>
      </c>
      <c r="ER556">
        <v>2.2910565031043717E-2</v>
      </c>
      <c r="ES556">
        <v>0.29210205520605176</v>
      </c>
      <c r="ET556">
        <f t="shared" ref="ET556:ET619" si="150">EQ556+ER556</f>
        <v>11.564467245860573</v>
      </c>
      <c r="EU556" s="4">
        <f t="shared" ref="EU556:EU619" si="151">ABS((ET556-EQ556)/ET556)</f>
        <v>1.9811172053121953E-3</v>
      </c>
      <c r="FF556">
        <v>514</v>
      </c>
      <c r="FG556">
        <v>11.547157762419989</v>
      </c>
      <c r="FH556">
        <v>1.7309483440584472E-2</v>
      </c>
      <c r="FI556">
        <v>0.38301067843623571</v>
      </c>
      <c r="FJ556">
        <f t="shared" ref="FJ556:FJ619" si="152">FG556+FH556</f>
        <v>11.564467245860573</v>
      </c>
      <c r="FK556">
        <f t="shared" ref="FK556:FK619" si="153">ABS((FJ556-FG556)/FJ556)</f>
        <v>1.4967817429532078E-3</v>
      </c>
    </row>
    <row r="557" spans="2:167" x14ac:dyDescent="0.2">
      <c r="B557" s="81">
        <v>44905</v>
      </c>
      <c r="C557">
        <v>5.6913889703158542</v>
      </c>
      <c r="D557">
        <v>6.0735586193930118</v>
      </c>
      <c r="E557">
        <v>6.7287725093216455</v>
      </c>
      <c r="F557">
        <v>8.3233586460690336</v>
      </c>
      <c r="G557">
        <v>0</v>
      </c>
      <c r="H557">
        <v>1</v>
      </c>
      <c r="I557">
        <v>0</v>
      </c>
      <c r="J557">
        <v>0</v>
      </c>
      <c r="K557">
        <v>0</v>
      </c>
      <c r="L557">
        <v>2</v>
      </c>
      <c r="M557">
        <v>0</v>
      </c>
      <c r="N557">
        <v>50</v>
      </c>
      <c r="O557">
        <v>11.613976864066638</v>
      </c>
      <c r="P557" s="74">
        <v>110633.35048445314</v>
      </c>
      <c r="V557" s="81">
        <v>44842</v>
      </c>
      <c r="W557" s="3">
        <v>261.06760696016499</v>
      </c>
      <c r="X557" s="3">
        <v>365.81589277006861</v>
      </c>
      <c r="Y557" s="3">
        <v>805.27709077380041</v>
      </c>
      <c r="Z557" s="3">
        <v>2912.2717693180034</v>
      </c>
      <c r="AG557">
        <v>515</v>
      </c>
      <c r="AH557">
        <v>84183.273924606503</v>
      </c>
      <c r="AI557">
        <v>22730.403125700133</v>
      </c>
      <c r="AJ557">
        <v>1.3178803734780307</v>
      </c>
      <c r="AK557">
        <f t="shared" si="148"/>
        <v>106913.67705030664</v>
      </c>
      <c r="AL557" s="4">
        <f t="shared" si="149"/>
        <v>0.21260519470305639</v>
      </c>
      <c r="AW557">
        <v>511</v>
      </c>
      <c r="AX557">
        <v>109188.93334732398</v>
      </c>
      <c r="AY557">
        <v>-5260.6297419014882</v>
      </c>
      <c r="AZ557">
        <v>-0.70148461912718441</v>
      </c>
      <c r="BA557">
        <f t="shared" si="144"/>
        <v>103928.30360542249</v>
      </c>
      <c r="BB557" s="4">
        <f t="shared" si="145"/>
        <v>5.0617873662925958E-2</v>
      </c>
      <c r="BN557">
        <v>511</v>
      </c>
      <c r="BO557">
        <v>11.58615463182975</v>
      </c>
      <c r="BP557">
        <v>-3.4698079853097141E-2</v>
      </c>
      <c r="BQ557">
        <v>-0.42921285222563332</v>
      </c>
      <c r="BR557">
        <f t="shared" si="146"/>
        <v>11.551456551976653</v>
      </c>
      <c r="BS557" s="4">
        <f t="shared" si="147"/>
        <v>3.003783955466612E-3</v>
      </c>
      <c r="CD557">
        <v>512</v>
      </c>
      <c r="CE557">
        <v>109904.15707550127</v>
      </c>
      <c r="CF557">
        <v>-4741.0203806374193</v>
      </c>
      <c r="CG557">
        <v>-0.6000124470836582</v>
      </c>
      <c r="CH557">
        <f t="shared" si="140"/>
        <v>105163.13669486385</v>
      </c>
      <c r="CI557" s="4">
        <f t="shared" si="141"/>
        <v>4.5082531100168015E-2</v>
      </c>
      <c r="CT557">
        <v>512</v>
      </c>
      <c r="CU557">
        <v>11.596644128551603</v>
      </c>
      <c r="CV557">
        <v>-3.3376022320144472E-2</v>
      </c>
      <c r="CW557">
        <v>-0.3979218783121849</v>
      </c>
      <c r="CX557">
        <f t="shared" si="142"/>
        <v>11.630020150871747</v>
      </c>
      <c r="CY557" s="4">
        <f t="shared" si="143"/>
        <v>2.8698163792642024E-3</v>
      </c>
      <c r="DJ557">
        <v>513</v>
      </c>
      <c r="DK557">
        <v>109955.12431048784</v>
      </c>
      <c r="DL557">
        <v>-4787.6010139662249</v>
      </c>
      <c r="DM557">
        <v>-0.60838041312680324</v>
      </c>
      <c r="DN557">
        <f t="shared" si="136"/>
        <v>114742.72532445406</v>
      </c>
      <c r="DO557" s="4">
        <f t="shared" si="137"/>
        <v>4.1724658364427812E-2</v>
      </c>
      <c r="DZ557">
        <v>513</v>
      </c>
      <c r="EA557">
        <v>11.596012574822719</v>
      </c>
      <c r="EB557">
        <v>-3.2702757110312675E-2</v>
      </c>
      <c r="EC557">
        <v>-0.39132713004714009</v>
      </c>
      <c r="ED557">
        <f t="shared" si="138"/>
        <v>11.563309817712407</v>
      </c>
      <c r="EE557" s="4">
        <f t="shared" si="139"/>
        <v>2.8281484822121916E-3</v>
      </c>
      <c r="EP557">
        <v>515</v>
      </c>
      <c r="EQ557">
        <v>11.552451560622593</v>
      </c>
      <c r="ER557">
        <v>2.7325470679070207E-2</v>
      </c>
      <c r="ES557">
        <v>0.34839062825442213</v>
      </c>
      <c r="ET557">
        <f t="shared" si="150"/>
        <v>11.579777031301663</v>
      </c>
      <c r="EU557" s="4">
        <f t="shared" si="151"/>
        <v>2.3597579301575375E-3</v>
      </c>
      <c r="FF557">
        <v>515</v>
      </c>
      <c r="FG557">
        <v>11.571938075706527</v>
      </c>
      <c r="FH557">
        <v>7.8389555951368095E-3</v>
      </c>
      <c r="FI557">
        <v>0.17345426344065967</v>
      </c>
      <c r="FJ557">
        <f t="shared" si="152"/>
        <v>11.579777031301663</v>
      </c>
      <c r="FK557">
        <f t="shared" si="153"/>
        <v>6.7695220503357527E-4</v>
      </c>
    </row>
    <row r="558" spans="2:167" x14ac:dyDescent="0.2">
      <c r="B558" s="81">
        <v>44912</v>
      </c>
      <c r="C558">
        <v>5.7111419570423108</v>
      </c>
      <c r="D558">
        <v>6.0824737117748349</v>
      </c>
      <c r="E558">
        <v>6.7378341724539466</v>
      </c>
      <c r="F558">
        <v>8.3344429684072772</v>
      </c>
      <c r="G558">
        <v>0</v>
      </c>
      <c r="H558">
        <v>1</v>
      </c>
      <c r="I558">
        <v>0</v>
      </c>
      <c r="J558">
        <v>0</v>
      </c>
      <c r="K558">
        <v>0</v>
      </c>
      <c r="L558">
        <v>2</v>
      </c>
      <c r="M558">
        <v>0</v>
      </c>
      <c r="N558">
        <v>51</v>
      </c>
      <c r="O558">
        <v>11.616601696034024</v>
      </c>
      <c r="P558" s="74">
        <v>110924.12589080748</v>
      </c>
      <c r="V558" s="81">
        <v>44849</v>
      </c>
      <c r="W558" s="3">
        <v>226.75168787298867</v>
      </c>
      <c r="X558" s="3">
        <v>360.11951516964047</v>
      </c>
      <c r="Y558" s="3">
        <v>762.12512971204865</v>
      </c>
      <c r="Z558" s="3">
        <v>3130.5307384102407</v>
      </c>
      <c r="AG558">
        <v>516</v>
      </c>
      <c r="AH558">
        <v>84158.88361152276</v>
      </c>
      <c r="AI558">
        <v>23701.46376173645</v>
      </c>
      <c r="AJ558">
        <v>1.374181255895836</v>
      </c>
      <c r="AK558">
        <f t="shared" si="148"/>
        <v>107860.34737325921</v>
      </c>
      <c r="AL558" s="4">
        <f t="shared" si="149"/>
        <v>0.21974214193577249</v>
      </c>
      <c r="AW558">
        <v>512</v>
      </c>
      <c r="AX558">
        <v>109164.83595728228</v>
      </c>
      <c r="AY558">
        <v>-4001.699262418435</v>
      </c>
      <c r="AZ558">
        <v>-0.53361111134661898</v>
      </c>
      <c r="BA558">
        <f t="shared" si="144"/>
        <v>105163.13669486385</v>
      </c>
      <c r="BB558" s="4">
        <f t="shared" si="145"/>
        <v>3.8052300341987401E-2</v>
      </c>
      <c r="BN558">
        <v>512</v>
      </c>
      <c r="BO558">
        <v>11.585897014564969</v>
      </c>
      <c r="BP558">
        <v>-2.2628908333510722E-2</v>
      </c>
      <c r="BQ558">
        <v>-0.2799180337845581</v>
      </c>
      <c r="BR558">
        <f t="shared" si="146"/>
        <v>11.563268106231458</v>
      </c>
      <c r="BS558" s="4">
        <f t="shared" si="147"/>
        <v>1.95696477203672E-3</v>
      </c>
      <c r="CD558">
        <v>513</v>
      </c>
      <c r="CE558">
        <v>109815.29835532495</v>
      </c>
      <c r="CF558">
        <v>-4647.7750588033377</v>
      </c>
      <c r="CG558">
        <v>-0.58821153731299647</v>
      </c>
      <c r="CH558">
        <f t="shared" si="140"/>
        <v>105167.52329652161</v>
      </c>
      <c r="CI558" s="4">
        <f t="shared" si="141"/>
        <v>4.4194014588504263E-2</v>
      </c>
      <c r="CT558">
        <v>513</v>
      </c>
      <c r="CU558">
        <v>11.595453189024488</v>
      </c>
      <c r="CV558">
        <v>-3.2143371312081115E-2</v>
      </c>
      <c r="CW558">
        <v>-0.38322573508315988</v>
      </c>
      <c r="CX558">
        <f t="shared" si="142"/>
        <v>11.627596560336569</v>
      </c>
      <c r="CY558" s="4">
        <f t="shared" si="143"/>
        <v>2.7644037308386543E-3</v>
      </c>
      <c r="DJ558">
        <v>514</v>
      </c>
      <c r="DK558">
        <v>109055.71368714256</v>
      </c>
      <c r="DL558">
        <v>-3766.3960683928017</v>
      </c>
      <c r="DM558">
        <v>-0.47861164483079993</v>
      </c>
      <c r="DN558">
        <f t="shared" ref="DN558:DN621" si="154">DK558-DL558</f>
        <v>112822.10975553536</v>
      </c>
      <c r="DO558" s="4">
        <f t="shared" ref="DO558:DO621" si="155">ABS((DN558-DK558)/DN558)</f>
        <v>3.3383492619965052E-2</v>
      </c>
      <c r="DZ558">
        <v>514</v>
      </c>
      <c r="EA558">
        <v>11.585576804758229</v>
      </c>
      <c r="EB558">
        <v>-2.11095588976562E-2</v>
      </c>
      <c r="EC558">
        <v>-0.2526008150357415</v>
      </c>
      <c r="ED558">
        <f t="shared" ref="ED558:ED621" si="156">EA558+EB558</f>
        <v>11.564467245860573</v>
      </c>
      <c r="EE558" s="4">
        <f t="shared" ref="EE558:EE621" si="157">ABS((ED558-EA558)/ED558)</f>
        <v>1.8253810096796486E-3</v>
      </c>
      <c r="EP558">
        <v>516</v>
      </c>
      <c r="EQ558">
        <v>11.561000295802224</v>
      </c>
      <c r="ER558">
        <v>2.7592293677718871E-2</v>
      </c>
      <c r="ES558">
        <v>0.35179253240545061</v>
      </c>
      <c r="ET558">
        <f t="shared" si="150"/>
        <v>11.588592589479942</v>
      </c>
      <c r="EU558" s="4">
        <f t="shared" si="151"/>
        <v>2.3809874637207452E-3</v>
      </c>
      <c r="FF558">
        <v>516</v>
      </c>
      <c r="FG558">
        <v>11.584433325472846</v>
      </c>
      <c r="FH558">
        <v>4.1592640070966524E-3</v>
      </c>
      <c r="FI558">
        <v>9.2032932965428485E-2</v>
      </c>
      <c r="FJ558">
        <f t="shared" si="152"/>
        <v>11.588592589479942</v>
      </c>
      <c r="FK558">
        <f t="shared" si="153"/>
        <v>3.5891019336311886E-4</v>
      </c>
    </row>
    <row r="559" spans="2:167" x14ac:dyDescent="0.2">
      <c r="B559" s="81">
        <v>44919</v>
      </c>
      <c r="C559">
        <v>5.7897348210677748</v>
      </c>
      <c r="D559">
        <v>6.091397997119893</v>
      </c>
      <c r="E559">
        <v>6.7469625847741312</v>
      </c>
      <c r="F559">
        <v>8.3449709397091407</v>
      </c>
      <c r="G559">
        <v>0</v>
      </c>
      <c r="H559">
        <v>1</v>
      </c>
      <c r="I559">
        <v>0</v>
      </c>
      <c r="J559">
        <v>0</v>
      </c>
      <c r="K559">
        <v>0</v>
      </c>
      <c r="L559">
        <v>2</v>
      </c>
      <c r="M559">
        <v>0</v>
      </c>
      <c r="N559">
        <v>52</v>
      </c>
      <c r="O559">
        <v>11.622779921826028</v>
      </c>
      <c r="P559" s="74">
        <v>111611.56156610735</v>
      </c>
      <c r="V559" s="81">
        <v>44856</v>
      </c>
      <c r="W559" s="3">
        <v>224.0694648976737</v>
      </c>
      <c r="X559" s="3">
        <v>362.78525666852397</v>
      </c>
      <c r="Y559" s="3">
        <v>744.14401502442422</v>
      </c>
      <c r="Z559" s="3">
        <v>3294.231421773683</v>
      </c>
      <c r="AG559">
        <v>517</v>
      </c>
      <c r="AH559">
        <v>84134.493298439018</v>
      </c>
      <c r="AI559">
        <v>24318.029987560949</v>
      </c>
      <c r="AJ559">
        <v>1.4099289953208709</v>
      </c>
      <c r="AK559">
        <f t="shared" si="148"/>
        <v>108452.52328599997</v>
      </c>
      <c r="AL559" s="4">
        <f t="shared" si="149"/>
        <v>0.22422742459787601</v>
      </c>
      <c r="AW559">
        <v>513</v>
      </c>
      <c r="AX559">
        <v>109140.73856724058</v>
      </c>
      <c r="AY559">
        <v>-3973.2152707189671</v>
      </c>
      <c r="AZ559">
        <v>-0.52981288127743709</v>
      </c>
      <c r="BA559">
        <f t="shared" si="144"/>
        <v>105167.52329652161</v>
      </c>
      <c r="BB559" s="4">
        <f t="shared" si="145"/>
        <v>3.7779869166609727E-2</v>
      </c>
      <c r="BN559">
        <v>513</v>
      </c>
      <c r="BO559">
        <v>11.58563939730019</v>
      </c>
      <c r="BP559">
        <v>-2.2329579587783144E-2</v>
      </c>
      <c r="BQ559">
        <v>-0.2762153578655796</v>
      </c>
      <c r="BR559">
        <f t="shared" si="146"/>
        <v>11.563309817712407</v>
      </c>
      <c r="BS559" s="4">
        <f t="shared" si="147"/>
        <v>1.9310716343152216E-3</v>
      </c>
      <c r="CD559">
        <v>514</v>
      </c>
      <c r="CE559">
        <v>108766.0124427236</v>
      </c>
      <c r="CF559">
        <v>-3476.6948239738413</v>
      </c>
      <c r="CG559">
        <v>-0.44000236270133197</v>
      </c>
      <c r="CH559">
        <f t="shared" ref="CH559:CH622" si="158">CE559+CF559</f>
        <v>105289.31761874976</v>
      </c>
      <c r="CI559" s="4">
        <f t="shared" ref="CI559:CI622" si="159">ABS((CH559-CE559)/CH559)</f>
        <v>3.3020394685839588E-2</v>
      </c>
      <c r="CT559">
        <v>514</v>
      </c>
      <c r="CU559">
        <v>11.582858290465101</v>
      </c>
      <c r="CV559">
        <v>-1.8391044604527451E-2</v>
      </c>
      <c r="CW559">
        <v>-0.21926516416366837</v>
      </c>
      <c r="CX559">
        <f t="shared" ref="CX559:CX622" si="160">CU559-CV559</f>
        <v>11.601249335069628</v>
      </c>
      <c r="CY559" s="4">
        <f t="shared" ref="CY559:CY622" si="161">ABS((CX559-CU559)/CX559)</f>
        <v>1.5852641446928329E-3</v>
      </c>
      <c r="DJ559">
        <v>515</v>
      </c>
      <c r="DK559">
        <v>108917.80880189472</v>
      </c>
      <c r="DL559">
        <v>-2004.1317515880801</v>
      </c>
      <c r="DM559">
        <v>-0.25467337387448841</v>
      </c>
      <c r="DN559">
        <f t="shared" si="154"/>
        <v>110921.9405534828</v>
      </c>
      <c r="DO559" s="4">
        <f t="shared" si="155"/>
        <v>1.8067947076906357E-2</v>
      </c>
      <c r="DZ559">
        <v>515</v>
      </c>
      <c r="EA559">
        <v>11.583989347018214</v>
      </c>
      <c r="EB559">
        <v>-4.2123157165505631E-3</v>
      </c>
      <c r="EC559">
        <v>-5.0405334774980812E-2</v>
      </c>
      <c r="ED559">
        <f t="shared" si="156"/>
        <v>11.579777031301663</v>
      </c>
      <c r="EE559" s="4">
        <f t="shared" si="157"/>
        <v>3.6376483805898151E-4</v>
      </c>
      <c r="EP559">
        <v>517</v>
      </c>
      <c r="EQ559">
        <v>11.568164236269364</v>
      </c>
      <c r="ER559">
        <v>2.5903546529187693E-2</v>
      </c>
      <c r="ES559">
        <v>0.33026157006816581</v>
      </c>
      <c r="ET559">
        <f t="shared" si="150"/>
        <v>11.594067782798552</v>
      </c>
      <c r="EU559" s="4">
        <f t="shared" si="151"/>
        <v>2.2342069249948054E-3</v>
      </c>
      <c r="FF559">
        <v>517</v>
      </c>
      <c r="FG559">
        <v>11.590202967749356</v>
      </c>
      <c r="FH559">
        <v>3.8648150491962241E-3</v>
      </c>
      <c r="FI559">
        <v>8.5517597281530258E-2</v>
      </c>
      <c r="FJ559">
        <f t="shared" si="152"/>
        <v>11.594067782798552</v>
      </c>
      <c r="FK559">
        <f t="shared" si="153"/>
        <v>3.3334418269748487E-4</v>
      </c>
    </row>
    <row r="560" spans="2:167" x14ac:dyDescent="0.2">
      <c r="B560" s="81">
        <v>44926</v>
      </c>
      <c r="C560">
        <v>5.7201965402517638</v>
      </c>
      <c r="D560">
        <v>6.1003314030891156</v>
      </c>
      <c r="E560">
        <v>6.7561275650924415</v>
      </c>
      <c r="F560">
        <v>8.355115973942123</v>
      </c>
      <c r="G560">
        <v>0</v>
      </c>
      <c r="H560">
        <v>1</v>
      </c>
      <c r="I560">
        <v>0</v>
      </c>
      <c r="J560">
        <v>0</v>
      </c>
      <c r="K560">
        <v>0</v>
      </c>
      <c r="L560">
        <v>2</v>
      </c>
      <c r="M560">
        <v>0</v>
      </c>
      <c r="N560">
        <v>53</v>
      </c>
      <c r="O560">
        <v>11.61993001013202</v>
      </c>
      <c r="P560" s="74">
        <v>111293.93129570707</v>
      </c>
      <c r="V560" s="81">
        <v>44863</v>
      </c>
      <c r="W560" s="3">
        <v>227.35000641540771</v>
      </c>
      <c r="X560" s="3">
        <v>366.31956386992795</v>
      </c>
      <c r="Y560" s="3">
        <v>738.78427218229604</v>
      </c>
      <c r="Z560" s="3">
        <v>3419.8504991769578</v>
      </c>
      <c r="AG560">
        <v>518</v>
      </c>
      <c r="AH560">
        <v>83741.786279165899</v>
      </c>
      <c r="AI560">
        <v>25054.731438140283</v>
      </c>
      <c r="AJ560">
        <v>1.4526420249782099</v>
      </c>
      <c r="AK560">
        <f t="shared" si="148"/>
        <v>108796.51771730618</v>
      </c>
      <c r="AL560" s="4">
        <f t="shared" si="149"/>
        <v>0.23028982879067686</v>
      </c>
      <c r="AW560">
        <v>514</v>
      </c>
      <c r="AX560">
        <v>108199.03058992693</v>
      </c>
      <c r="AY560">
        <v>-2909.7129711771704</v>
      </c>
      <c r="AZ560">
        <v>-0.38799896504745646</v>
      </c>
      <c r="BA560">
        <f t="shared" ref="BA560:BA623" si="162">AX560+AY560</f>
        <v>105289.31761874976</v>
      </c>
      <c r="BB560" s="4">
        <f t="shared" ref="BB560:BB623" si="163">ABS((BA560-AX560)/BA560)</f>
        <v>2.763540534770275E-2</v>
      </c>
      <c r="BN560">
        <v>514</v>
      </c>
      <c r="BO560">
        <v>11.574574512245686</v>
      </c>
      <c r="BP560">
        <v>-1.0107266385112723E-2</v>
      </c>
      <c r="BQ560">
        <v>-0.12502618737766477</v>
      </c>
      <c r="BR560">
        <f t="shared" ref="BR560:BR623" si="164">BO560+BP560</f>
        <v>11.564467245860573</v>
      </c>
      <c r="BS560" s="4">
        <f t="shared" ref="BS560:BS623" si="165">ABS((BR560-BO560)/BR560)</f>
        <v>8.7399325625921545E-4</v>
      </c>
      <c r="CD560">
        <v>515</v>
      </c>
      <c r="CE560">
        <v>108679.51111989895</v>
      </c>
      <c r="CF560">
        <v>-1765.8340695923107</v>
      </c>
      <c r="CG560">
        <v>-0.223479828428269</v>
      </c>
      <c r="CH560">
        <f t="shared" si="158"/>
        <v>106913.67705030664</v>
      </c>
      <c r="CI560" s="4">
        <f t="shared" si="159"/>
        <v>1.6516446897261085E-2</v>
      </c>
      <c r="CT560">
        <v>515</v>
      </c>
      <c r="CU560">
        <v>11.581701241341365</v>
      </c>
      <c r="CV560">
        <v>-1.9242100397018902E-3</v>
      </c>
      <c r="CW560">
        <v>-2.2941178128443488E-2</v>
      </c>
      <c r="CX560">
        <f t="shared" si="160"/>
        <v>11.583625451381067</v>
      </c>
      <c r="CY560" s="4">
        <f t="shared" si="161"/>
        <v>1.6611466313186729E-4</v>
      </c>
      <c r="DJ560">
        <v>516</v>
      </c>
      <c r="DK560">
        <v>108791.91150547113</v>
      </c>
      <c r="DL560">
        <v>-931.56413221191906</v>
      </c>
      <c r="DM560">
        <v>-0.11837773656491199</v>
      </c>
      <c r="DN560">
        <f t="shared" si="154"/>
        <v>109723.47563768305</v>
      </c>
      <c r="DO560" s="4">
        <f t="shared" si="155"/>
        <v>8.4901077622443269E-3</v>
      </c>
      <c r="DZ560">
        <v>516</v>
      </c>
      <c r="EA560">
        <v>11.582540111646345</v>
      </c>
      <c r="EB560">
        <v>6.0524778335970808E-3</v>
      </c>
      <c r="EC560">
        <v>7.2425048820993196E-2</v>
      </c>
      <c r="ED560">
        <f t="shared" si="156"/>
        <v>11.588592589479942</v>
      </c>
      <c r="EE560" s="4">
        <f t="shared" si="157"/>
        <v>5.2227893826308858E-4</v>
      </c>
      <c r="EP560">
        <v>518</v>
      </c>
      <c r="EQ560">
        <v>11.572970633293416</v>
      </c>
      <c r="ER560">
        <v>2.426397332359187E-2</v>
      </c>
      <c r="ES560">
        <v>0.30935755908605445</v>
      </c>
      <c r="ET560">
        <f t="shared" si="150"/>
        <v>11.597234606617008</v>
      </c>
      <c r="EU560" s="4">
        <f t="shared" si="151"/>
        <v>2.0922206152273258E-3</v>
      </c>
      <c r="FF560">
        <v>518</v>
      </c>
      <c r="FG560">
        <v>11.593946472258718</v>
      </c>
      <c r="FH560">
        <v>3.2881343582893408E-3</v>
      </c>
      <c r="FI560">
        <v>7.2757259087528975E-2</v>
      </c>
      <c r="FJ560">
        <f t="shared" si="152"/>
        <v>11.597234606617008</v>
      </c>
      <c r="FK560">
        <f t="shared" si="153"/>
        <v>2.8352745027795137E-4</v>
      </c>
    </row>
    <row r="561" spans="2:167" x14ac:dyDescent="0.2">
      <c r="B561" s="81">
        <v>44933</v>
      </c>
      <c r="C561">
        <v>5.8466113293387556</v>
      </c>
      <c r="D561">
        <v>6.1092738577629238</v>
      </c>
      <c r="E561">
        <v>6.7653141280397708</v>
      </c>
      <c r="F561">
        <v>8.3649977996599443</v>
      </c>
      <c r="G561">
        <v>0</v>
      </c>
      <c r="H561">
        <v>1</v>
      </c>
      <c r="I561">
        <v>0</v>
      </c>
      <c r="J561">
        <v>0</v>
      </c>
      <c r="K561">
        <v>0</v>
      </c>
      <c r="L561">
        <v>1</v>
      </c>
      <c r="M561">
        <v>0</v>
      </c>
      <c r="N561">
        <v>54</v>
      </c>
      <c r="O561">
        <v>11.632196444679549</v>
      </c>
      <c r="P561" s="74">
        <v>112667.5183039807</v>
      </c>
      <c r="V561" s="81">
        <v>44870</v>
      </c>
      <c r="W561" s="3">
        <v>261.37911042262408</v>
      </c>
      <c r="X561" s="3">
        <v>369.9734049720991</v>
      </c>
      <c r="Y561" s="3">
        <v>739.77152340793282</v>
      </c>
      <c r="Z561" s="3">
        <v>3518.9227383986035</v>
      </c>
      <c r="AG561">
        <v>519</v>
      </c>
      <c r="AH561">
        <v>83717.395966082157</v>
      </c>
      <c r="AI561">
        <v>25786.762306464196</v>
      </c>
      <c r="AJ561">
        <v>1.4950842601118839</v>
      </c>
      <c r="AK561">
        <f t="shared" si="148"/>
        <v>109504.15827254635</v>
      </c>
      <c r="AL561" s="4">
        <f t="shared" si="149"/>
        <v>0.23548660355237999</v>
      </c>
      <c r="AW561">
        <v>515</v>
      </c>
      <c r="AX561">
        <v>108174.93319988523</v>
      </c>
      <c r="AY561">
        <v>-1261.2561495785922</v>
      </c>
      <c r="AZ561">
        <v>-0.16818362688820573</v>
      </c>
      <c r="BA561">
        <f t="shared" si="162"/>
        <v>106913.67705030664</v>
      </c>
      <c r="BB561" s="4">
        <f t="shared" si="163"/>
        <v>1.1796957923214323E-2</v>
      </c>
      <c r="BN561">
        <v>515</v>
      </c>
      <c r="BO561">
        <v>11.574316894980907</v>
      </c>
      <c r="BP561">
        <v>5.4601363207567033E-3</v>
      </c>
      <c r="BQ561">
        <v>6.7541509319674203E-2</v>
      </c>
      <c r="BR561">
        <f t="shared" si="164"/>
        <v>11.579777031301663</v>
      </c>
      <c r="BS561" s="4">
        <f t="shared" si="165"/>
        <v>4.7152344177243098E-4</v>
      </c>
      <c r="CD561">
        <v>516</v>
      </c>
      <c r="CE561">
        <v>108594.18849575009</v>
      </c>
      <c r="CF561">
        <v>-733.84112249087775</v>
      </c>
      <c r="CG561">
        <v>-9.2873215537025586E-2</v>
      </c>
      <c r="CH561">
        <f t="shared" si="158"/>
        <v>107860.34737325921</v>
      </c>
      <c r="CI561" s="4">
        <f t="shared" si="159"/>
        <v>6.8036228360303982E-3</v>
      </c>
      <c r="CT561">
        <v>516</v>
      </c>
      <c r="CU561">
        <v>11.580561137419322</v>
      </c>
      <c r="CV561">
        <v>8.0314520606208362E-3</v>
      </c>
      <c r="CW561">
        <v>9.57540853395102E-2</v>
      </c>
      <c r="CX561">
        <f t="shared" si="160"/>
        <v>11.572529685358701</v>
      </c>
      <c r="CY561" s="4">
        <f t="shared" si="161"/>
        <v>6.9401006339884748E-4</v>
      </c>
      <c r="DJ561">
        <v>517</v>
      </c>
      <c r="DK561">
        <v>108676.09721953329</v>
      </c>
      <c r="DL561">
        <v>-223.57393353332009</v>
      </c>
      <c r="DM561">
        <v>-2.8410471476340383E-2</v>
      </c>
      <c r="DN561">
        <f t="shared" si="154"/>
        <v>108899.67115306661</v>
      </c>
      <c r="DO561" s="4">
        <f t="shared" si="155"/>
        <v>2.0530267095028253E-3</v>
      </c>
      <c r="DZ561">
        <v>517</v>
      </c>
      <c r="EA561">
        <v>11.581206944338415</v>
      </c>
      <c r="EB561">
        <v>1.2860838460136748E-2</v>
      </c>
      <c r="EC561">
        <v>0.15389512840243441</v>
      </c>
      <c r="ED561">
        <f t="shared" si="156"/>
        <v>11.594067782798552</v>
      </c>
      <c r="EE561" s="4">
        <f t="shared" si="157"/>
        <v>1.1092602442102013E-3</v>
      </c>
      <c r="EP561">
        <v>519</v>
      </c>
      <c r="EQ561">
        <v>11.579785761934184</v>
      </c>
      <c r="ER561">
        <v>2.3932040675219923E-2</v>
      </c>
      <c r="ES561">
        <v>0.30512552863861436</v>
      </c>
      <c r="ET561">
        <f t="shared" si="150"/>
        <v>11.603717802609404</v>
      </c>
      <c r="EU561" s="4">
        <f t="shared" si="151"/>
        <v>2.0624459403725042E-3</v>
      </c>
      <c r="FF561">
        <v>519</v>
      </c>
      <c r="FG561">
        <v>11.604915326490294</v>
      </c>
      <c r="FH561">
        <v>-1.1975238808901167E-3</v>
      </c>
      <c r="FI561">
        <v>-2.649786954288396E-2</v>
      </c>
      <c r="FJ561">
        <f t="shared" si="152"/>
        <v>11.603717802609404</v>
      </c>
      <c r="FK561">
        <f t="shared" si="153"/>
        <v>1.0320174113686405E-4</v>
      </c>
    </row>
    <row r="562" spans="2:167" x14ac:dyDescent="0.2">
      <c r="B562" s="81">
        <v>44940</v>
      </c>
      <c r="C562">
        <v>5.8252815765830839</v>
      </c>
      <c r="D562">
        <v>6.1182252896279019</v>
      </c>
      <c r="E562">
        <v>6.7745148193674636</v>
      </c>
      <c r="F562">
        <v>8.3746991868922613</v>
      </c>
      <c r="G562">
        <v>0</v>
      </c>
      <c r="H562">
        <v>1</v>
      </c>
      <c r="I562">
        <v>0</v>
      </c>
      <c r="J562">
        <v>0</v>
      </c>
      <c r="K562">
        <v>0</v>
      </c>
      <c r="L562">
        <v>1</v>
      </c>
      <c r="M562">
        <v>0</v>
      </c>
      <c r="N562">
        <v>55</v>
      </c>
      <c r="O562">
        <v>11.632285977720823</v>
      </c>
      <c r="P562" s="74">
        <v>112677.60622114144</v>
      </c>
      <c r="V562" s="81">
        <v>44877</v>
      </c>
      <c r="W562" s="3">
        <v>259.57569417863647</v>
      </c>
      <c r="X562" s="3">
        <v>373.67220356816728</v>
      </c>
      <c r="Y562" s="3">
        <v>743.96894289391901</v>
      </c>
      <c r="Z562" s="3">
        <v>3599.523579743503</v>
      </c>
      <c r="AG562">
        <v>520</v>
      </c>
      <c r="AH562">
        <v>83693.005652998414</v>
      </c>
      <c r="AI562">
        <v>24057.994465195268</v>
      </c>
      <c r="AJ562">
        <v>1.3948524606268879</v>
      </c>
      <c r="AK562">
        <f t="shared" si="148"/>
        <v>107751.00011819368</v>
      </c>
      <c r="AL562" s="4">
        <f t="shared" si="149"/>
        <v>0.22327397832786419</v>
      </c>
      <c r="AW562">
        <v>516</v>
      </c>
      <c r="AX562">
        <v>108150.83580984353</v>
      </c>
      <c r="AY562">
        <v>-290.48843658431724</v>
      </c>
      <c r="AZ562">
        <v>-3.8735508921132686E-2</v>
      </c>
      <c r="BA562">
        <f t="shared" si="162"/>
        <v>107860.34737325921</v>
      </c>
      <c r="BB562" s="4">
        <f t="shared" si="163"/>
        <v>2.6931902562770281E-3</v>
      </c>
      <c r="BN562">
        <v>516</v>
      </c>
      <c r="BO562">
        <v>11.574059277716126</v>
      </c>
      <c r="BP562">
        <v>1.453331176381667E-2</v>
      </c>
      <c r="BQ562">
        <v>0.17977606313783703</v>
      </c>
      <c r="BR562">
        <f t="shared" si="164"/>
        <v>11.588592589479942</v>
      </c>
      <c r="BS562" s="4">
        <f t="shared" si="165"/>
        <v>1.2541049874347922E-3</v>
      </c>
      <c r="CD562">
        <v>517</v>
      </c>
      <c r="CE562">
        <v>108510.04457027705</v>
      </c>
      <c r="CF562">
        <v>-57.521284277085215</v>
      </c>
      <c r="CG562">
        <v>-7.2797591589024964E-3</v>
      </c>
      <c r="CH562">
        <f t="shared" si="158"/>
        <v>108452.52328599997</v>
      </c>
      <c r="CI562" s="4">
        <f t="shared" si="159"/>
        <v>5.3038216663153087E-4</v>
      </c>
      <c r="CT562">
        <v>517</v>
      </c>
      <c r="CU562">
        <v>11.579437978698969</v>
      </c>
      <c r="CV562">
        <v>1.4629804099582699E-2</v>
      </c>
      <c r="CW562">
        <v>0.17442219659385857</v>
      </c>
      <c r="CX562">
        <f t="shared" si="160"/>
        <v>11.564808174599387</v>
      </c>
      <c r="CY562" s="4">
        <f t="shared" si="161"/>
        <v>1.2650278222266741E-3</v>
      </c>
      <c r="DJ562">
        <v>518</v>
      </c>
      <c r="DK562">
        <v>108293.51103109357</v>
      </c>
      <c r="DL562">
        <v>503.00668621261138</v>
      </c>
      <c r="DM562">
        <v>6.3919155892661797E-2</v>
      </c>
      <c r="DN562">
        <f t="shared" si="154"/>
        <v>107790.50434488096</v>
      </c>
      <c r="DO562" s="4">
        <f t="shared" si="155"/>
        <v>4.666521316230389E-3</v>
      </c>
      <c r="DZ562">
        <v>518</v>
      </c>
      <c r="EA562">
        <v>11.57781442438627</v>
      </c>
      <c r="EB562">
        <v>1.9420182230737382E-2</v>
      </c>
      <c r="EC562">
        <v>0.2323854270669555</v>
      </c>
      <c r="ED562">
        <f t="shared" si="156"/>
        <v>11.597234606617008</v>
      </c>
      <c r="EE562" s="4">
        <f t="shared" si="157"/>
        <v>1.674552847250055E-3</v>
      </c>
      <c r="EP562">
        <v>520</v>
      </c>
      <c r="EQ562">
        <v>11.56213458812349</v>
      </c>
      <c r="ER562">
        <v>2.5443701638812044E-2</v>
      </c>
      <c r="ES562">
        <v>0.32439870124006298</v>
      </c>
      <c r="ET562">
        <f t="shared" si="150"/>
        <v>11.587578289762302</v>
      </c>
      <c r="EU562" s="4">
        <f t="shared" si="151"/>
        <v>2.1957738711713142E-3</v>
      </c>
      <c r="FF562">
        <v>520</v>
      </c>
      <c r="FG562">
        <v>11.59094455432983</v>
      </c>
      <c r="FH562">
        <v>-3.3662645675285319E-3</v>
      </c>
      <c r="FI562">
        <v>-7.4486063101223868E-2</v>
      </c>
      <c r="FJ562">
        <f t="shared" si="152"/>
        <v>11.587578289762302</v>
      </c>
      <c r="FK562">
        <f t="shared" si="153"/>
        <v>2.905063062661374E-4</v>
      </c>
    </row>
    <row r="563" spans="2:167" x14ac:dyDescent="0.2">
      <c r="B563" s="81">
        <v>44947</v>
      </c>
      <c r="C563">
        <v>5.7792737874166882</v>
      </c>
      <c r="D563">
        <v>6.1271856275760639</v>
      </c>
      <c r="E563">
        <v>6.7837259168017026</v>
      </c>
      <c r="F563">
        <v>8.3842774043788495</v>
      </c>
      <c r="G563">
        <v>0</v>
      </c>
      <c r="H563">
        <v>1</v>
      </c>
      <c r="I563">
        <v>0</v>
      </c>
      <c r="J563">
        <v>0</v>
      </c>
      <c r="K563">
        <v>0</v>
      </c>
      <c r="L563">
        <v>1</v>
      </c>
      <c r="M563">
        <v>0</v>
      </c>
      <c r="N563">
        <v>56</v>
      </c>
      <c r="O563">
        <v>11.630893069996924</v>
      </c>
      <c r="P563" s="74">
        <v>112520.76597048229</v>
      </c>
      <c r="V563" s="81">
        <v>44884</v>
      </c>
      <c r="W563" s="3">
        <v>236.6565215499534</v>
      </c>
      <c r="X563" s="3">
        <v>377.40883205848365</v>
      </c>
      <c r="Y563" s="3">
        <v>749.80848444881167</v>
      </c>
      <c r="Z563" s="3">
        <v>3667.3069453135777</v>
      </c>
      <c r="AG563">
        <v>521</v>
      </c>
      <c r="AH563">
        <v>83668.615339914671</v>
      </c>
      <c r="AI563">
        <v>24163.442099025255</v>
      </c>
      <c r="AJ563">
        <v>1.4009661826882935</v>
      </c>
      <c r="AK563">
        <f t="shared" si="148"/>
        <v>107832.05743893993</v>
      </c>
      <c r="AL563" s="4">
        <f t="shared" si="149"/>
        <v>0.22408403097295851</v>
      </c>
      <c r="AW563">
        <v>517</v>
      </c>
      <c r="AX563">
        <v>108126.73841980183</v>
      </c>
      <c r="AY563">
        <v>325.78486619814066</v>
      </c>
      <c r="AZ563">
        <v>4.3442151224237023E-2</v>
      </c>
      <c r="BA563">
        <f t="shared" si="162"/>
        <v>108452.52328599997</v>
      </c>
      <c r="BB563" s="4">
        <f t="shared" si="163"/>
        <v>3.003939939129069E-3</v>
      </c>
      <c r="BN563">
        <v>517</v>
      </c>
      <c r="BO563">
        <v>11.573801660451347</v>
      </c>
      <c r="BP563">
        <v>2.0266122347205595E-2</v>
      </c>
      <c r="BQ563">
        <v>0.25069053426082699</v>
      </c>
      <c r="BR563">
        <f t="shared" si="164"/>
        <v>11.594067782798552</v>
      </c>
      <c r="BS563" s="4">
        <f t="shared" si="165"/>
        <v>1.7479734228631361E-3</v>
      </c>
      <c r="CD563">
        <v>518</v>
      </c>
      <c r="CE563">
        <v>108148.65091414435</v>
      </c>
      <c r="CF563">
        <v>647.86680316182901</v>
      </c>
      <c r="CG563">
        <v>8.1992506831858866E-2</v>
      </c>
      <c r="CH563">
        <f t="shared" si="158"/>
        <v>108796.51771730618</v>
      </c>
      <c r="CI563" s="4">
        <f t="shared" si="159"/>
        <v>5.9548487098201796E-3</v>
      </c>
      <c r="CT563">
        <v>518</v>
      </c>
      <c r="CU563">
        <v>11.576450044728256</v>
      </c>
      <c r="CV563">
        <v>2.0784561888751441E-2</v>
      </c>
      <c r="CW563">
        <v>0.24780160521632905</v>
      </c>
      <c r="CX563">
        <f t="shared" si="160"/>
        <v>11.555665482839505</v>
      </c>
      <c r="CY563" s="4">
        <f t="shared" si="161"/>
        <v>1.798646899186993E-3</v>
      </c>
      <c r="DJ563">
        <v>519</v>
      </c>
      <c r="DK563">
        <v>108193.68482108263</v>
      </c>
      <c r="DL563">
        <v>1310.4734514637239</v>
      </c>
      <c r="DM563">
        <v>0.16652732286325658</v>
      </c>
      <c r="DN563">
        <f t="shared" si="154"/>
        <v>106883.2113696189</v>
      </c>
      <c r="DO563" s="4">
        <f t="shared" si="155"/>
        <v>1.2260797880893579E-2</v>
      </c>
      <c r="DZ563">
        <v>519</v>
      </c>
      <c r="EA563">
        <v>11.57666529983239</v>
      </c>
      <c r="EB563">
        <v>2.7052502777014098E-2</v>
      </c>
      <c r="EC563">
        <v>0.3237151606701334</v>
      </c>
      <c r="ED563">
        <f t="shared" si="156"/>
        <v>11.603717802609404</v>
      </c>
      <c r="EE563" s="4">
        <f t="shared" si="157"/>
        <v>2.3313651053225911E-3</v>
      </c>
      <c r="EP563">
        <v>521</v>
      </c>
      <c r="EQ563">
        <v>11.558433473913853</v>
      </c>
      <c r="ER563">
        <v>2.9896798174746664E-2</v>
      </c>
      <c r="ES563">
        <v>0.3811741953588213</v>
      </c>
      <c r="ET563">
        <f t="shared" si="150"/>
        <v>11.5883302720886</v>
      </c>
      <c r="EU563" s="4">
        <f t="shared" si="151"/>
        <v>2.5799056009609463E-3</v>
      </c>
      <c r="FF563">
        <v>521</v>
      </c>
      <c r="FG563">
        <v>11.59695136348015</v>
      </c>
      <c r="FH563">
        <v>-8.6210913915500953E-3</v>
      </c>
      <c r="FI563">
        <v>-0.19076075112654542</v>
      </c>
      <c r="FJ563">
        <f t="shared" si="152"/>
        <v>11.5883302720886</v>
      </c>
      <c r="FK563">
        <f t="shared" si="153"/>
        <v>7.439459515849896E-4</v>
      </c>
    </row>
    <row r="564" spans="2:167" x14ac:dyDescent="0.2">
      <c r="B564" s="81">
        <v>44954</v>
      </c>
      <c r="C564">
        <v>5.8359580281980286</v>
      </c>
      <c r="D564">
        <v>6.1361548009052997</v>
      </c>
      <c r="E564">
        <v>6.7929455473632929</v>
      </c>
      <c r="F564">
        <v>8.3937720972339118</v>
      </c>
      <c r="G564">
        <v>0</v>
      </c>
      <c r="H564">
        <v>1</v>
      </c>
      <c r="I564">
        <v>0</v>
      </c>
      <c r="J564">
        <v>0</v>
      </c>
      <c r="K564">
        <v>0</v>
      </c>
      <c r="L564">
        <v>1</v>
      </c>
      <c r="M564">
        <v>0</v>
      </c>
      <c r="N564">
        <v>57</v>
      </c>
      <c r="O564">
        <v>11.635614366608182</v>
      </c>
      <c r="P564" s="74">
        <v>113053.26593755308</v>
      </c>
      <c r="V564" s="81">
        <v>44891</v>
      </c>
      <c r="W564" s="3">
        <v>269.92645145665188</v>
      </c>
      <c r="X564" s="3">
        <v>381.18291102453202</v>
      </c>
      <c r="Y564" s="3">
        <v>756.50649535627645</v>
      </c>
      <c r="Z564" s="3">
        <v>3726.2317056075617</v>
      </c>
      <c r="AG564">
        <v>522</v>
      </c>
      <c r="AH564">
        <v>83644.225026830929</v>
      </c>
      <c r="AI564">
        <v>24621.091964090956</v>
      </c>
      <c r="AJ564">
        <v>1.4275001500693221</v>
      </c>
      <c r="AK564">
        <f t="shared" si="148"/>
        <v>108265.31699092189</v>
      </c>
      <c r="AL564" s="4">
        <f t="shared" si="149"/>
        <v>0.22741439870494676</v>
      </c>
      <c r="AW564">
        <v>518</v>
      </c>
      <c r="AX564">
        <v>107735.28034712547</v>
      </c>
      <c r="AY564">
        <v>1061.2373701807082</v>
      </c>
      <c r="AZ564">
        <v>0.141511896664232</v>
      </c>
      <c r="BA564">
        <f t="shared" si="162"/>
        <v>108796.51771730618</v>
      </c>
      <c r="BB564" s="4">
        <f t="shared" si="163"/>
        <v>9.7543321463486321E-3</v>
      </c>
      <c r="BN564">
        <v>518</v>
      </c>
      <c r="BO564">
        <v>11.570391324447863</v>
      </c>
      <c r="BP564">
        <v>2.6843282169144445E-2</v>
      </c>
      <c r="BQ564">
        <v>0.33204954717076562</v>
      </c>
      <c r="BR564">
        <f t="shared" si="164"/>
        <v>11.597234606617008</v>
      </c>
      <c r="BS564" s="4">
        <f t="shared" si="165"/>
        <v>2.3146278470410984E-3</v>
      </c>
      <c r="CD564">
        <v>519</v>
      </c>
      <c r="CE564">
        <v>108066.86438602298</v>
      </c>
      <c r="CF564">
        <v>1437.2938865233737</v>
      </c>
      <c r="CG564">
        <v>0.18190055152543433</v>
      </c>
      <c r="CH564">
        <f t="shared" si="158"/>
        <v>109504.15827254635</v>
      </c>
      <c r="CI564" s="4">
        <f t="shared" si="159"/>
        <v>1.3125473125377337E-2</v>
      </c>
      <c r="CT564">
        <v>519</v>
      </c>
      <c r="CU564">
        <v>11.575360776411285</v>
      </c>
      <c r="CV564">
        <v>2.8357026198118973E-2</v>
      </c>
      <c r="CW564">
        <v>0.33808346063134148</v>
      </c>
      <c r="CX564">
        <f t="shared" si="160"/>
        <v>11.547003750213166</v>
      </c>
      <c r="CY564" s="4">
        <f t="shared" si="161"/>
        <v>2.455790853761131E-3</v>
      </c>
      <c r="DJ564">
        <v>520</v>
      </c>
      <c r="DK564">
        <v>108100.30363798328</v>
      </c>
      <c r="DL564">
        <v>-349.30351978959516</v>
      </c>
      <c r="DM564">
        <v>-4.4387453978791305E-2</v>
      </c>
      <c r="DN564">
        <f t="shared" si="154"/>
        <v>108449.60715777287</v>
      </c>
      <c r="DO564" s="4">
        <f t="shared" si="155"/>
        <v>3.2208832188891858E-3</v>
      </c>
      <c r="DZ564">
        <v>520</v>
      </c>
      <c r="EA564">
        <v>11.575590365600609</v>
      </c>
      <c r="EB564">
        <v>1.1987924161692476E-2</v>
      </c>
      <c r="EC564">
        <v>0.14344967739550421</v>
      </c>
      <c r="ED564">
        <f t="shared" si="156"/>
        <v>11.587578289762302</v>
      </c>
      <c r="EE564" s="4">
        <f t="shared" si="157"/>
        <v>1.0345495721296556E-3</v>
      </c>
      <c r="EP564">
        <v>522</v>
      </c>
      <c r="EQ564">
        <v>11.559658800855772</v>
      </c>
      <c r="ER564">
        <v>3.268133145122043E-2</v>
      </c>
      <c r="ES564">
        <v>0.4166760649873319</v>
      </c>
      <c r="ET564">
        <f t="shared" si="150"/>
        <v>11.592340132306992</v>
      </c>
      <c r="EU564" s="4">
        <f t="shared" si="151"/>
        <v>2.8192177833136541E-3</v>
      </c>
      <c r="FF564">
        <v>522</v>
      </c>
      <c r="FG564">
        <v>11.606574865823609</v>
      </c>
      <c r="FH564">
        <v>-1.4234733516616416E-2</v>
      </c>
      <c r="FI564">
        <v>-0.31497502281178319</v>
      </c>
      <c r="FJ564">
        <f t="shared" si="152"/>
        <v>11.592340132306992</v>
      </c>
      <c r="FK564">
        <f t="shared" si="153"/>
        <v>1.2279430515453277E-3</v>
      </c>
    </row>
    <row r="565" spans="2:167" x14ac:dyDescent="0.2">
      <c r="B565" s="81">
        <v>44961</v>
      </c>
      <c r="C565">
        <v>5.8749445377869511</v>
      </c>
      <c r="D565">
        <v>6.14513273931989</v>
      </c>
      <c r="E565">
        <v>6.8021727545084865</v>
      </c>
      <c r="F565">
        <v>8.4032107177919197</v>
      </c>
      <c r="G565">
        <v>0</v>
      </c>
      <c r="H565">
        <v>1</v>
      </c>
      <c r="I565">
        <v>0</v>
      </c>
      <c r="J565">
        <v>0</v>
      </c>
      <c r="K565">
        <v>0</v>
      </c>
      <c r="L565">
        <v>1</v>
      </c>
      <c r="M565">
        <v>0</v>
      </c>
      <c r="N565">
        <v>58</v>
      </c>
      <c r="O565">
        <v>11.636129093348597</v>
      </c>
      <c r="P565" s="74">
        <v>113111.47245556285</v>
      </c>
      <c r="V565" s="81">
        <v>44898</v>
      </c>
      <c r="W565" s="3">
        <v>272.22453440228838</v>
      </c>
      <c r="X565" s="3">
        <v>384.99473919932359</v>
      </c>
      <c r="Y565" s="3">
        <v>763.67152334132754</v>
      </c>
      <c r="Z565" s="3">
        <v>3779.0702062522309</v>
      </c>
      <c r="AG565">
        <v>523</v>
      </c>
      <c r="AH565">
        <v>92464.669219614341</v>
      </c>
      <c r="AI565">
        <v>22753.846849936177</v>
      </c>
      <c r="AJ565">
        <v>1.319239611318251</v>
      </c>
      <c r="AK565">
        <f t="shared" si="148"/>
        <v>115218.51606955052</v>
      </c>
      <c r="AL565" s="4">
        <f t="shared" si="149"/>
        <v>0.19748429007887103</v>
      </c>
      <c r="AW565">
        <v>519</v>
      </c>
      <c r="AX565">
        <v>107711.18295708377</v>
      </c>
      <c r="AY565">
        <v>1792.9753154625796</v>
      </c>
      <c r="AZ565">
        <v>0.23908632007564387</v>
      </c>
      <c r="BA565">
        <f t="shared" si="162"/>
        <v>109504.15827254635</v>
      </c>
      <c r="BB565" s="4">
        <f t="shared" si="163"/>
        <v>1.63735820058999E-2</v>
      </c>
      <c r="BN565">
        <v>519</v>
      </c>
      <c r="BO565">
        <v>11.570133707183084</v>
      </c>
      <c r="BP565">
        <v>3.3584095426320459E-2</v>
      </c>
      <c r="BQ565">
        <v>0.41543294177594664</v>
      </c>
      <c r="BR565">
        <f t="shared" si="164"/>
        <v>11.603717802609404</v>
      </c>
      <c r="BS565" s="4">
        <f t="shared" si="165"/>
        <v>2.8942530314524009E-3</v>
      </c>
      <c r="CD565">
        <v>520</v>
      </c>
      <c r="CE565">
        <v>107986.25655657738</v>
      </c>
      <c r="CF565">
        <v>-235.25643838370161</v>
      </c>
      <c r="CG565">
        <v>-2.9773504426026626E-2</v>
      </c>
      <c r="CH565">
        <f t="shared" si="158"/>
        <v>107751.00011819368</v>
      </c>
      <c r="CI565" s="4">
        <f t="shared" si="159"/>
        <v>2.183334151197161E-3</v>
      </c>
      <c r="CT565">
        <v>520</v>
      </c>
      <c r="CU565">
        <v>11.574288453296004</v>
      </c>
      <c r="CV565">
        <v>1.3289836466297444E-2</v>
      </c>
      <c r="CW565">
        <v>0.15844658295122924</v>
      </c>
      <c r="CX565">
        <f t="shared" si="160"/>
        <v>11.560998616829707</v>
      </c>
      <c r="CY565" s="4">
        <f t="shared" si="161"/>
        <v>1.1495405290466011E-3</v>
      </c>
      <c r="DJ565">
        <v>521</v>
      </c>
      <c r="DK565">
        <v>108012.58549987932</v>
      </c>
      <c r="DL565">
        <v>-180.5280609393958</v>
      </c>
      <c r="DM565">
        <v>-2.2940453052561986E-2</v>
      </c>
      <c r="DN565">
        <f t="shared" si="154"/>
        <v>108193.11356081872</v>
      </c>
      <c r="DO565" s="4">
        <f t="shared" si="155"/>
        <v>1.6685725643519388E-3</v>
      </c>
      <c r="DZ565">
        <v>521</v>
      </c>
      <c r="EA565">
        <v>11.574580620100857</v>
      </c>
      <c r="EB565">
        <v>1.3749651987742695E-2</v>
      </c>
      <c r="EC565">
        <v>0.16453083247264039</v>
      </c>
      <c r="ED565">
        <f t="shared" si="156"/>
        <v>11.5883302720886</v>
      </c>
      <c r="EE565" s="4">
        <f t="shared" si="157"/>
        <v>1.1865084671309211E-3</v>
      </c>
      <c r="EP565">
        <v>523</v>
      </c>
      <c r="EQ565">
        <v>11.563594294430276</v>
      </c>
      <c r="ER565">
        <v>9.0991449668409885E-2</v>
      </c>
      <c r="ES565">
        <v>1.1601106047933081</v>
      </c>
      <c r="ET565">
        <f t="shared" si="150"/>
        <v>11.654585744098686</v>
      </c>
      <c r="EU565" s="4">
        <f t="shared" si="151"/>
        <v>7.8073516868228049E-3</v>
      </c>
      <c r="FF565">
        <v>523</v>
      </c>
      <c r="FG565">
        <v>11.617361926381587</v>
      </c>
      <c r="FH565">
        <v>3.7223817717098484E-2</v>
      </c>
      <c r="FI565">
        <v>0.82365945389132056</v>
      </c>
      <c r="FJ565">
        <f t="shared" si="152"/>
        <v>11.654585744098686</v>
      </c>
      <c r="FK565">
        <f t="shared" si="153"/>
        <v>3.193920276055012E-3</v>
      </c>
    </row>
    <row r="566" spans="2:167" x14ac:dyDescent="0.2">
      <c r="B566" s="81">
        <v>44968</v>
      </c>
      <c r="C566">
        <v>5.8501750486816722</v>
      </c>
      <c r="D566">
        <v>6.1541193729309693</v>
      </c>
      <c r="E566">
        <v>6.8114070359300456</v>
      </c>
      <c r="F566">
        <v>8.4126122765384199</v>
      </c>
      <c r="G566">
        <v>0</v>
      </c>
      <c r="H566">
        <v>1</v>
      </c>
      <c r="I566">
        <v>0</v>
      </c>
      <c r="J566">
        <v>0</v>
      </c>
      <c r="K566">
        <v>0</v>
      </c>
      <c r="L566">
        <v>1</v>
      </c>
      <c r="M566">
        <v>0</v>
      </c>
      <c r="N566">
        <v>59</v>
      </c>
      <c r="O566">
        <v>11.636014849824829</v>
      </c>
      <c r="P566" s="74">
        <v>113098.55094048465</v>
      </c>
      <c r="V566" s="81">
        <v>44905</v>
      </c>
      <c r="W566" s="3">
        <v>246.70146004055167</v>
      </c>
      <c r="X566" s="3">
        <v>388.84468649777148</v>
      </c>
      <c r="Y566" s="3">
        <v>771.10822009048502</v>
      </c>
      <c r="Z566" s="3">
        <v>3827.7642368267689</v>
      </c>
      <c r="AG566">
        <v>524</v>
      </c>
      <c r="AH566">
        <v>92440.278906530599</v>
      </c>
      <c r="AI566">
        <v>23388.604251101424</v>
      </c>
      <c r="AJ566">
        <v>1.3560420523611805</v>
      </c>
      <c r="AK566">
        <f t="shared" si="148"/>
        <v>115828.88315763202</v>
      </c>
      <c r="AL566" s="4">
        <f t="shared" si="149"/>
        <v>0.2019237655885171</v>
      </c>
      <c r="AW566">
        <v>520</v>
      </c>
      <c r="AX566">
        <v>107687.08556704207</v>
      </c>
      <c r="AY566">
        <v>63.914551151610794</v>
      </c>
      <c r="AZ566">
        <v>8.5227580671865949E-3</v>
      </c>
      <c r="BA566">
        <f t="shared" si="162"/>
        <v>107751.00011819368</v>
      </c>
      <c r="BB566" s="4">
        <f t="shared" si="163"/>
        <v>5.9316898294681231E-4</v>
      </c>
      <c r="BN566">
        <v>520</v>
      </c>
      <c r="BO566">
        <v>11.569876089918303</v>
      </c>
      <c r="BP566">
        <v>1.7702199843999011E-2</v>
      </c>
      <c r="BQ566">
        <v>0.21897498990950015</v>
      </c>
      <c r="BR566">
        <f t="shared" si="164"/>
        <v>11.587578289762302</v>
      </c>
      <c r="BS566" s="4">
        <f t="shared" si="165"/>
        <v>1.5276876152490824E-3</v>
      </c>
      <c r="CD566">
        <v>521</v>
      </c>
      <c r="CE566">
        <v>107906.82742580764</v>
      </c>
      <c r="CF566">
        <v>-74.769986867715488</v>
      </c>
      <c r="CG566">
        <v>-9.4627146029857903E-3</v>
      </c>
      <c r="CH566">
        <f t="shared" si="158"/>
        <v>107832.05743893993</v>
      </c>
      <c r="CI566" s="4">
        <f t="shared" si="159"/>
        <v>6.933929356773528E-4</v>
      </c>
      <c r="CT566">
        <v>521</v>
      </c>
      <c r="CU566">
        <v>11.573233075382417</v>
      </c>
      <c r="CV566">
        <v>1.5097196706182814E-2</v>
      </c>
      <c r="CW566">
        <v>0.17999463246244596</v>
      </c>
      <c r="CX566">
        <f t="shared" si="160"/>
        <v>11.558135878676234</v>
      </c>
      <c r="CY566" s="4">
        <f t="shared" si="161"/>
        <v>1.3061965064830084E-3</v>
      </c>
      <c r="DJ566">
        <v>522</v>
      </c>
      <c r="DK566">
        <v>107929.88263941123</v>
      </c>
      <c r="DL566">
        <v>335.43435151065933</v>
      </c>
      <c r="DM566">
        <v>4.2625040965958809E-2</v>
      </c>
      <c r="DN566">
        <f t="shared" si="154"/>
        <v>107594.44828790057</v>
      </c>
      <c r="DO566" s="4">
        <f t="shared" si="155"/>
        <v>3.1175804778802913E-3</v>
      </c>
      <c r="DZ566">
        <v>522</v>
      </c>
      <c r="EA566">
        <v>11.573628606720508</v>
      </c>
      <c r="EB566">
        <v>1.8711525586484257E-2</v>
      </c>
      <c r="EC566">
        <v>0.22390551297748071</v>
      </c>
      <c r="ED566">
        <f t="shared" si="156"/>
        <v>11.592340132306992</v>
      </c>
      <c r="EE566" s="4">
        <f t="shared" si="157"/>
        <v>1.6141284134975149E-3</v>
      </c>
      <c r="EP566">
        <v>524</v>
      </c>
      <c r="EQ566">
        <v>11.569330003343927</v>
      </c>
      <c r="ER566">
        <v>9.0539232453894058E-2</v>
      </c>
      <c r="ES566">
        <v>1.1543449862858361</v>
      </c>
      <c r="ET566">
        <f t="shared" si="150"/>
        <v>11.659869235797821</v>
      </c>
      <c r="EU566" s="4">
        <f t="shared" si="151"/>
        <v>7.7650298320604584E-3</v>
      </c>
      <c r="FF566">
        <v>524</v>
      </c>
      <c r="FG566">
        <v>11.628740413964534</v>
      </c>
      <c r="FH566">
        <v>3.112882183328658E-2</v>
      </c>
      <c r="FI566">
        <v>0.68879416362786727</v>
      </c>
      <c r="FJ566">
        <f t="shared" si="152"/>
        <v>11.659869235797821</v>
      </c>
      <c r="FK566">
        <f t="shared" si="153"/>
        <v>2.6697402178161396E-3</v>
      </c>
    </row>
    <row r="567" spans="2:167" x14ac:dyDescent="0.2">
      <c r="B567" s="81">
        <v>44975</v>
      </c>
      <c r="C567">
        <v>5.8750771613387505</v>
      </c>
      <c r="D567">
        <v>6.1631146322569252</v>
      </c>
      <c r="E567">
        <v>6.8206481145614886</v>
      </c>
      <c r="F567">
        <v>8.4219899360937802</v>
      </c>
      <c r="G567">
        <v>0</v>
      </c>
      <c r="H567">
        <v>1</v>
      </c>
      <c r="I567">
        <v>0</v>
      </c>
      <c r="J567">
        <v>0</v>
      </c>
      <c r="K567">
        <v>0</v>
      </c>
      <c r="L567">
        <v>1</v>
      </c>
      <c r="M567">
        <v>0</v>
      </c>
      <c r="N567">
        <v>60</v>
      </c>
      <c r="O567">
        <v>11.638816418132635</v>
      </c>
      <c r="P567" s="74">
        <v>113415.8485143384</v>
      </c>
      <c r="V567" s="81">
        <v>44912</v>
      </c>
      <c r="W567" s="3">
        <v>252.61255536737656</v>
      </c>
      <c r="X567" s="3">
        <v>392.73313335339469</v>
      </c>
      <c r="Y567" s="3">
        <v>778.71929304926198</v>
      </c>
      <c r="Z567" s="3">
        <v>3873.674209153447</v>
      </c>
      <c r="AG567">
        <v>525</v>
      </c>
      <c r="AH567">
        <v>92415.888593446856</v>
      </c>
      <c r="AI567">
        <v>24056.654555507834</v>
      </c>
      <c r="AJ567">
        <v>1.3947747743373162</v>
      </c>
      <c r="AK567">
        <f t="shared" si="148"/>
        <v>116472.54314895469</v>
      </c>
      <c r="AL567" s="4">
        <f t="shared" si="149"/>
        <v>0.20654356730875362</v>
      </c>
      <c r="AW567">
        <v>521</v>
      </c>
      <c r="AX567">
        <v>107662.98817700037</v>
      </c>
      <c r="AY567">
        <v>169.06926193955587</v>
      </c>
      <c r="AZ567">
        <v>2.2544731835644261E-2</v>
      </c>
      <c r="BA567">
        <f t="shared" si="162"/>
        <v>107832.05743893993</v>
      </c>
      <c r="BB567" s="4">
        <f t="shared" si="163"/>
        <v>1.5678942417962452E-3</v>
      </c>
      <c r="BN567">
        <v>521</v>
      </c>
      <c r="BO567">
        <v>11.569618472653524</v>
      </c>
      <c r="BP567">
        <v>1.871179943507606E-2</v>
      </c>
      <c r="BQ567">
        <v>0.23146366714831668</v>
      </c>
      <c r="BR567">
        <f t="shared" si="164"/>
        <v>11.5883302720886</v>
      </c>
      <c r="BS567" s="4">
        <f t="shared" si="165"/>
        <v>1.6147105748396638E-3</v>
      </c>
      <c r="CD567">
        <v>522</v>
      </c>
      <c r="CE567">
        <v>107828.57699371368</v>
      </c>
      <c r="CF567">
        <v>436.73999720820575</v>
      </c>
      <c r="CG567">
        <v>5.5272792231484486E-2</v>
      </c>
      <c r="CH567">
        <f t="shared" si="158"/>
        <v>108265.31699092189</v>
      </c>
      <c r="CI567" s="4">
        <f t="shared" si="159"/>
        <v>4.0339788340972267E-3</v>
      </c>
      <c r="CT567">
        <v>522</v>
      </c>
      <c r="CU567">
        <v>11.572194642670517</v>
      </c>
      <c r="CV567">
        <v>2.0145489636474778E-2</v>
      </c>
      <c r="CW567">
        <v>0.24018233805010231</v>
      </c>
      <c r="CX567">
        <f t="shared" si="160"/>
        <v>11.552049153034043</v>
      </c>
      <c r="CY567" s="4">
        <f t="shared" si="161"/>
        <v>1.7438888434078161E-3</v>
      </c>
      <c r="DJ567">
        <v>523</v>
      </c>
      <c r="DK567">
        <v>116756.44274273445</v>
      </c>
      <c r="DL567">
        <v>-1537.9266731839307</v>
      </c>
      <c r="DM567">
        <v>-0.19543075165640164</v>
      </c>
      <c r="DN567">
        <f t="shared" si="154"/>
        <v>118294.36941591838</v>
      </c>
      <c r="DO567" s="4">
        <f t="shared" si="155"/>
        <v>1.300084425638756E-2</v>
      </c>
      <c r="DZ567">
        <v>523</v>
      </c>
      <c r="EA567">
        <v>11.67512088018805</v>
      </c>
      <c r="EB567">
        <v>-2.0535136089364414E-2</v>
      </c>
      <c r="EC567">
        <v>-0.24572716740278525</v>
      </c>
      <c r="ED567">
        <f t="shared" si="156"/>
        <v>11.654585744098686</v>
      </c>
      <c r="EE567" s="4">
        <f t="shared" si="157"/>
        <v>1.7619790647438846E-3</v>
      </c>
      <c r="EP567">
        <v>525</v>
      </c>
      <c r="EQ567">
        <v>11.576419038998328</v>
      </c>
      <c r="ER567">
        <v>8.899180408755214E-2</v>
      </c>
      <c r="ES567">
        <v>1.1346157912406616</v>
      </c>
      <c r="ET567">
        <f t="shared" si="150"/>
        <v>11.66541084308588</v>
      </c>
      <c r="EU567" s="4">
        <f t="shared" si="151"/>
        <v>7.6286900894105949E-3</v>
      </c>
      <c r="FF567">
        <v>525</v>
      </c>
      <c r="FG567">
        <v>11.640475157444609</v>
      </c>
      <c r="FH567">
        <v>2.4935685641271021E-2</v>
      </c>
      <c r="FI567">
        <v>0.55175730156933145</v>
      </c>
      <c r="FJ567">
        <f t="shared" si="152"/>
        <v>11.66541084308588</v>
      </c>
      <c r="FK567">
        <f t="shared" si="153"/>
        <v>2.1375745763854061E-3</v>
      </c>
    </row>
    <row r="568" spans="2:167" x14ac:dyDescent="0.2">
      <c r="B568" s="81">
        <v>44982</v>
      </c>
      <c r="C568">
        <v>5.8813654946630134</v>
      </c>
      <c r="D568">
        <v>6.1721184482237428</v>
      </c>
      <c r="E568">
        <v>6.8298958251235202</v>
      </c>
      <c r="F568">
        <v>8.4313528066964434</v>
      </c>
      <c r="G568">
        <v>0</v>
      </c>
      <c r="H568">
        <v>1</v>
      </c>
      <c r="I568">
        <v>0</v>
      </c>
      <c r="J568">
        <v>0</v>
      </c>
      <c r="K568">
        <v>0</v>
      </c>
      <c r="L568">
        <v>1</v>
      </c>
      <c r="M568">
        <v>0</v>
      </c>
      <c r="N568">
        <v>61</v>
      </c>
      <c r="O568">
        <v>11.640519925255802</v>
      </c>
      <c r="P568" s="74">
        <v>113609.21787644346</v>
      </c>
      <c r="V568" s="81">
        <v>44919</v>
      </c>
      <c r="W568" s="3">
        <v>277.32288529554762</v>
      </c>
      <c r="X568" s="3">
        <v>396.66046468599313</v>
      </c>
      <c r="Y568" s="3">
        <v>786.45648135869055</v>
      </c>
      <c r="Z568" s="3">
        <v>3917.7535822158688</v>
      </c>
      <c r="AG568">
        <v>526</v>
      </c>
      <c r="AH568">
        <v>92391.498280363114</v>
      </c>
      <c r="AI568">
        <v>24744.240327163483</v>
      </c>
      <c r="AJ568">
        <v>1.4346401382966198</v>
      </c>
      <c r="AK568">
        <f t="shared" si="148"/>
        <v>117135.7386075266</v>
      </c>
      <c r="AL568" s="4">
        <f t="shared" si="149"/>
        <v>0.21124415674767882</v>
      </c>
      <c r="AW568">
        <v>522</v>
      </c>
      <c r="AX568">
        <v>107638.89078695867</v>
      </c>
      <c r="AY568">
        <v>626.42620396321581</v>
      </c>
      <c r="AZ568">
        <v>8.3531510229341896E-2</v>
      </c>
      <c r="BA568">
        <f t="shared" si="162"/>
        <v>108265.31699092189</v>
      </c>
      <c r="BB568" s="4">
        <f t="shared" si="163"/>
        <v>5.7860284472795852E-3</v>
      </c>
      <c r="BN568">
        <v>522</v>
      </c>
      <c r="BO568">
        <v>11.569360855388744</v>
      </c>
      <c r="BP568">
        <v>2.2979276918247749E-2</v>
      </c>
      <c r="BQ568">
        <v>0.28425206898829036</v>
      </c>
      <c r="BR568">
        <f t="shared" si="164"/>
        <v>11.592340132306992</v>
      </c>
      <c r="BS568" s="4">
        <f t="shared" si="165"/>
        <v>1.9822811145961986E-3</v>
      </c>
      <c r="CD568">
        <v>523</v>
      </c>
      <c r="CE568">
        <v>116509.85854085638</v>
      </c>
      <c r="CF568">
        <v>-1291.342471305863</v>
      </c>
      <c r="CG568">
        <v>-0.16342928188954897</v>
      </c>
      <c r="CH568">
        <f t="shared" si="158"/>
        <v>115218.51606955052</v>
      </c>
      <c r="CI568" s="4">
        <f t="shared" si="159"/>
        <v>1.1207768641338489E-2</v>
      </c>
      <c r="CT568">
        <v>523</v>
      </c>
      <c r="CU568">
        <v>11.67149825990043</v>
      </c>
      <c r="CV568">
        <v>-1.6912515801744021E-2</v>
      </c>
      <c r="CW568">
        <v>-0.20163757053675646</v>
      </c>
      <c r="CX568">
        <f t="shared" si="160"/>
        <v>11.688410775702174</v>
      </c>
      <c r="CY568" s="4">
        <f t="shared" si="161"/>
        <v>1.4469474187972326E-3</v>
      </c>
      <c r="DJ568">
        <v>524</v>
      </c>
      <c r="DK568">
        <v>116682.22615966829</v>
      </c>
      <c r="DL568">
        <v>-853.34300203627208</v>
      </c>
      <c r="DM568">
        <v>-0.10843785156766955</v>
      </c>
      <c r="DN568">
        <f t="shared" si="154"/>
        <v>117535.56916170457</v>
      </c>
      <c r="DO568" s="4">
        <f t="shared" si="155"/>
        <v>7.26029582468137E-3</v>
      </c>
      <c r="DZ568">
        <v>524</v>
      </c>
      <c r="EA568">
        <v>11.674266554476427</v>
      </c>
      <c r="EB568">
        <v>-1.4397318678605941E-2</v>
      </c>
      <c r="EC568">
        <v>-0.17228092970473946</v>
      </c>
      <c r="ED568">
        <f t="shared" si="156"/>
        <v>11.659869235797821</v>
      </c>
      <c r="EE568" s="4">
        <f t="shared" si="157"/>
        <v>1.2347753124369247E-3</v>
      </c>
      <c r="EP568">
        <v>526</v>
      </c>
      <c r="EQ568">
        <v>11.584641800073783</v>
      </c>
      <c r="ER568">
        <v>8.6446900280362726E-2</v>
      </c>
      <c r="ES568">
        <v>1.1021691173426382</v>
      </c>
      <c r="ET568">
        <f t="shared" si="150"/>
        <v>11.671088700354145</v>
      </c>
      <c r="EU568" s="4">
        <f t="shared" si="151"/>
        <v>7.4069268514547057E-3</v>
      </c>
      <c r="FF568">
        <v>526</v>
      </c>
      <c r="FG568">
        <v>11.652444798947958</v>
      </c>
      <c r="FH568">
        <v>1.8643901406187879E-2</v>
      </c>
      <c r="FI568">
        <v>0.41253763295672286</v>
      </c>
      <c r="FJ568">
        <f t="shared" si="152"/>
        <v>11.671088700354145</v>
      </c>
      <c r="FK568">
        <f t="shared" si="153"/>
        <v>1.5974432107282461E-3</v>
      </c>
    </row>
    <row r="569" spans="2:167" x14ac:dyDescent="0.2">
      <c r="B569" s="81">
        <v>44989</v>
      </c>
      <c r="C569">
        <v>5.9042104629937615</v>
      </c>
      <c r="D569">
        <v>6.1811307521652878</v>
      </c>
      <c r="E569">
        <v>6.839150057915111</v>
      </c>
      <c r="F569">
        <v>8.4407071897509791</v>
      </c>
      <c r="G569">
        <v>0</v>
      </c>
      <c r="H569">
        <v>1</v>
      </c>
      <c r="I569">
        <v>0</v>
      </c>
      <c r="J569">
        <v>0</v>
      </c>
      <c r="K569">
        <v>0</v>
      </c>
      <c r="L569">
        <v>1</v>
      </c>
      <c r="M569">
        <v>0</v>
      </c>
      <c r="N569">
        <v>62</v>
      </c>
      <c r="O569">
        <v>11.643181617949764</v>
      </c>
      <c r="P569" s="74">
        <v>113912.01349731215</v>
      </c>
      <c r="V569" s="81">
        <v>44926</v>
      </c>
      <c r="W569" s="3">
        <v>255.36142132402529</v>
      </c>
      <c r="X569" s="3">
        <v>400.62706933275956</v>
      </c>
      <c r="Y569" s="3">
        <v>794.2960438617456</v>
      </c>
      <c r="Z569" s="3">
        <v>3960.6709597176487</v>
      </c>
      <c r="AG569">
        <v>527</v>
      </c>
      <c r="AH569">
        <v>99605.365540109051</v>
      </c>
      <c r="AI569">
        <v>22063.77648174885</v>
      </c>
      <c r="AJ569">
        <v>1.2792301935563377</v>
      </c>
      <c r="AK569">
        <f t="shared" si="148"/>
        <v>121669.1420218579</v>
      </c>
      <c r="AL569" s="4">
        <f t="shared" si="149"/>
        <v>0.18134241858782144</v>
      </c>
      <c r="AW569">
        <v>523</v>
      </c>
      <c r="AX569">
        <v>116457.26359537337</v>
      </c>
      <c r="AY569">
        <v>-1238.7475258228515</v>
      </c>
      <c r="AZ569">
        <v>-0.16518218901155607</v>
      </c>
      <c r="BA569">
        <f t="shared" si="162"/>
        <v>115218.51606955052</v>
      </c>
      <c r="BB569" s="4">
        <f t="shared" si="163"/>
        <v>1.0751288665053572E-2</v>
      </c>
      <c r="BN569">
        <v>523</v>
      </c>
      <c r="BO569">
        <v>11.670619053559983</v>
      </c>
      <c r="BP569">
        <v>-1.6033309461297662E-2</v>
      </c>
      <c r="BQ569">
        <v>-0.19833093109576042</v>
      </c>
      <c r="BR569">
        <f t="shared" si="164"/>
        <v>11.654585744098686</v>
      </c>
      <c r="BS569" s="4">
        <f t="shared" si="165"/>
        <v>1.3757082245000557E-3</v>
      </c>
      <c r="CD569">
        <v>524</v>
      </c>
      <c r="CE569">
        <v>116433.96550611408</v>
      </c>
      <c r="CF569">
        <v>-605.08234848205757</v>
      </c>
      <c r="CG569">
        <v>-7.6577806347888772E-2</v>
      </c>
      <c r="CH569">
        <f t="shared" si="158"/>
        <v>115828.88315763202</v>
      </c>
      <c r="CI569" s="4">
        <f t="shared" si="159"/>
        <v>5.22393320203734E-3</v>
      </c>
      <c r="CT569">
        <v>524</v>
      </c>
      <c r="CU569">
        <v>11.670493717591913</v>
      </c>
      <c r="CV569">
        <v>-1.0624481794092588E-2</v>
      </c>
      <c r="CW569">
        <v>-0.12666919116503739</v>
      </c>
      <c r="CX569">
        <f t="shared" si="160"/>
        <v>11.681118199386006</v>
      </c>
      <c r="CY569" s="4">
        <f t="shared" si="161"/>
        <v>9.0954321433465524E-4</v>
      </c>
      <c r="DJ569">
        <v>525</v>
      </c>
      <c r="DK569">
        <v>116611.63137110717</v>
      </c>
      <c r="DL569">
        <v>-139.08822215248074</v>
      </c>
      <c r="DM569">
        <v>-1.7674520037771004E-2</v>
      </c>
      <c r="DN569">
        <f t="shared" si="154"/>
        <v>116750.71959325965</v>
      </c>
      <c r="DO569" s="4">
        <f t="shared" si="155"/>
        <v>1.1913264657985945E-3</v>
      </c>
      <c r="DZ569">
        <v>525</v>
      </c>
      <c r="EA569">
        <v>11.673453920150205</v>
      </c>
      <c r="EB569">
        <v>-8.0430770643253879E-3</v>
      </c>
      <c r="EC569">
        <v>-9.6244920687066124E-2</v>
      </c>
      <c r="ED569">
        <f t="shared" si="156"/>
        <v>11.66541084308588</v>
      </c>
      <c r="EE569" s="4">
        <f t="shared" si="157"/>
        <v>6.8948082262293756E-4</v>
      </c>
      <c r="EP569">
        <v>527</v>
      </c>
      <c r="EQ569">
        <v>11.646046721070741</v>
      </c>
      <c r="ER569">
        <v>6.3013968003946985E-2</v>
      </c>
      <c r="ES569">
        <v>0.80340705415604374</v>
      </c>
      <c r="ET569">
        <f t="shared" si="150"/>
        <v>11.709060689074688</v>
      </c>
      <c r="EU569" s="4">
        <f t="shared" si="151"/>
        <v>5.3816415916900237E-3</v>
      </c>
      <c r="FF569">
        <v>527</v>
      </c>
      <c r="FG569">
        <v>11.664581977297843</v>
      </c>
      <c r="FH569">
        <v>4.4478711776845259E-2</v>
      </c>
      <c r="FI569">
        <v>0.98419006159805189</v>
      </c>
      <c r="FJ569">
        <f t="shared" si="152"/>
        <v>11.709060689074688</v>
      </c>
      <c r="FK569">
        <f t="shared" si="153"/>
        <v>3.7986575488797984E-3</v>
      </c>
    </row>
    <row r="570" spans="2:167" x14ac:dyDescent="0.2">
      <c r="B570" s="81">
        <v>44996</v>
      </c>
      <c r="C570">
        <v>5.8431489033925681</v>
      </c>
      <c r="D570">
        <v>6.1901514758235274</v>
      </c>
      <c r="E570">
        <v>6.8484107309655764</v>
      </c>
      <c r="F570">
        <v>8.1829680411692376</v>
      </c>
      <c r="G570">
        <v>0</v>
      </c>
      <c r="H570">
        <v>1</v>
      </c>
      <c r="I570">
        <v>0</v>
      </c>
      <c r="J570">
        <v>0</v>
      </c>
      <c r="K570">
        <v>0</v>
      </c>
      <c r="L570">
        <v>1</v>
      </c>
      <c r="M570">
        <v>0</v>
      </c>
      <c r="N570">
        <v>63</v>
      </c>
      <c r="O570">
        <v>11.635153574403475</v>
      </c>
      <c r="P570" s="74">
        <v>113001.18387431825</v>
      </c>
      <c r="V570" s="81">
        <v>44933</v>
      </c>
      <c r="W570" s="3">
        <v>296.45627532006932</v>
      </c>
      <c r="X570" s="3">
        <v>404.6333400260778</v>
      </c>
      <c r="Y570" s="3">
        <v>802.22650314509701</v>
      </c>
      <c r="Z570" s="3">
        <v>4002.8955584905598</v>
      </c>
      <c r="AG570">
        <v>528</v>
      </c>
      <c r="AH570">
        <v>99580.975227025308</v>
      </c>
      <c r="AI570">
        <v>22770.437834116296</v>
      </c>
      <c r="AJ570">
        <v>1.3202015358519581</v>
      </c>
      <c r="AK570">
        <f t="shared" si="148"/>
        <v>122351.4130611416</v>
      </c>
      <c r="AL570" s="4">
        <f t="shared" si="149"/>
        <v>0.18610686435421406</v>
      </c>
      <c r="AW570">
        <v>524</v>
      </c>
      <c r="AX570">
        <v>116433.16620533167</v>
      </c>
      <c r="AY570">
        <v>-604.28304769964598</v>
      </c>
      <c r="AZ570">
        <v>-8.0578806028530861E-2</v>
      </c>
      <c r="BA570">
        <f t="shared" si="162"/>
        <v>115828.88315763202</v>
      </c>
      <c r="BB570" s="4">
        <f t="shared" si="163"/>
        <v>5.2170324985113996E-3</v>
      </c>
      <c r="BN570">
        <v>524</v>
      </c>
      <c r="BO570">
        <v>11.670361436295204</v>
      </c>
      <c r="BP570">
        <v>-1.0492200497383308E-2</v>
      </c>
      <c r="BQ570">
        <v>-0.12978779577058144</v>
      </c>
      <c r="BR570">
        <f t="shared" si="164"/>
        <v>11.659869235797821</v>
      </c>
      <c r="BS570" s="4">
        <f t="shared" si="165"/>
        <v>8.998557604034214E-4</v>
      </c>
      <c r="CD570">
        <v>525</v>
      </c>
      <c r="CE570">
        <v>116359.25117004759</v>
      </c>
      <c r="CF570">
        <v>113.29197890710202</v>
      </c>
      <c r="CG570">
        <v>1.4337967787824859E-2</v>
      </c>
      <c r="CH570">
        <f t="shared" si="158"/>
        <v>116472.54314895469</v>
      </c>
      <c r="CI570" s="4">
        <f t="shared" si="159"/>
        <v>9.7269258354061095E-4</v>
      </c>
      <c r="CT570">
        <v>525</v>
      </c>
      <c r="CU570">
        <v>11.669506120485087</v>
      </c>
      <c r="CV570">
        <v>-4.0952773992071201E-3</v>
      </c>
      <c r="CW570">
        <v>-4.8825484932588065E-2</v>
      </c>
      <c r="CX570">
        <f t="shared" si="160"/>
        <v>11.673601397884294</v>
      </c>
      <c r="CY570" s="4">
        <f t="shared" si="161"/>
        <v>3.5081525054893016E-4</v>
      </c>
      <c r="DJ570">
        <v>526</v>
      </c>
      <c r="DK570">
        <v>116544.32127442046</v>
      </c>
      <c r="DL570">
        <v>591.41733310613199</v>
      </c>
      <c r="DM570">
        <v>7.5153865243959353E-2</v>
      </c>
      <c r="DN570">
        <f t="shared" si="154"/>
        <v>115952.90394131433</v>
      </c>
      <c r="DO570" s="4">
        <f t="shared" si="155"/>
        <v>5.1004960893903791E-3</v>
      </c>
      <c r="DZ570">
        <v>526</v>
      </c>
      <c r="EA570">
        <v>11.672679096736411</v>
      </c>
      <c r="EB570">
        <v>-1.5903963822658795E-3</v>
      </c>
      <c r="EC570">
        <v>-1.9030971908885346E-2</v>
      </c>
      <c r="ED570">
        <f t="shared" si="156"/>
        <v>11.671088700354145</v>
      </c>
      <c r="EE570" s="4">
        <f t="shared" si="157"/>
        <v>1.3626804003448459E-4</v>
      </c>
      <c r="EP570">
        <v>528</v>
      </c>
      <c r="EQ570">
        <v>11.656324861588587</v>
      </c>
      <c r="ER570">
        <v>5.832775655057354E-2</v>
      </c>
      <c r="ES570">
        <v>0.7436594226678751</v>
      </c>
      <c r="ET570">
        <f t="shared" si="150"/>
        <v>11.71465261813916</v>
      </c>
      <c r="EU570" s="4">
        <f t="shared" si="151"/>
        <v>4.9790427810260359E-3</v>
      </c>
      <c r="FF570">
        <v>528</v>
      </c>
      <c r="FG570">
        <v>11.676847346047781</v>
      </c>
      <c r="FH570">
        <v>3.7805272091379294E-2</v>
      </c>
      <c r="FI570">
        <v>0.83652542040831379</v>
      </c>
      <c r="FJ570">
        <f t="shared" si="152"/>
        <v>11.71465261813916</v>
      </c>
      <c r="FK570">
        <f t="shared" si="153"/>
        <v>3.2271782462282312E-3</v>
      </c>
    </row>
    <row r="571" spans="2:167" x14ac:dyDescent="0.2">
      <c r="B571" s="81">
        <v>45003</v>
      </c>
      <c r="C571">
        <v>5.7568045989410432</v>
      </c>
      <c r="D571">
        <v>5.578994622393636</v>
      </c>
      <c r="E571">
        <v>6.5486964684600295</v>
      </c>
      <c r="F571">
        <v>8.2820129159785107</v>
      </c>
      <c r="G571">
        <v>0</v>
      </c>
      <c r="H571">
        <v>1</v>
      </c>
      <c r="I571">
        <v>0</v>
      </c>
      <c r="J571">
        <v>0</v>
      </c>
      <c r="K571">
        <v>0</v>
      </c>
      <c r="L571">
        <v>1</v>
      </c>
      <c r="M571">
        <v>0</v>
      </c>
      <c r="N571">
        <v>64</v>
      </c>
      <c r="O571">
        <v>11.576611558951305</v>
      </c>
      <c r="P571" s="74">
        <v>106575.7798460077</v>
      </c>
      <c r="V571" s="81">
        <v>44940</v>
      </c>
      <c r="W571" s="3">
        <v>289.15307193676426</v>
      </c>
      <c r="X571" s="3">
        <v>408.67967342633762</v>
      </c>
      <c r="Y571" s="3">
        <v>810.2425175989149</v>
      </c>
      <c r="Z571" s="3">
        <v>4044.7570364984795</v>
      </c>
      <c r="AG571">
        <v>529</v>
      </c>
      <c r="AH571">
        <v>99556.584913941566</v>
      </c>
      <c r="AI571">
        <v>23481.71574411726</v>
      </c>
      <c r="AJ571">
        <v>1.3614405403911647</v>
      </c>
      <c r="AK571">
        <f t="shared" si="148"/>
        <v>123038.30065805883</v>
      </c>
      <c r="AL571" s="4">
        <f t="shared" si="149"/>
        <v>0.19084883014904711</v>
      </c>
      <c r="AW571">
        <v>525</v>
      </c>
      <c r="AX571">
        <v>116409.06881528997</v>
      </c>
      <c r="AY571">
        <v>63.474333664722508</v>
      </c>
      <c r="AZ571">
        <v>8.4640567688109864E-3</v>
      </c>
      <c r="BA571">
        <f t="shared" si="162"/>
        <v>116472.54314895469</v>
      </c>
      <c r="BB571" s="4">
        <f t="shared" si="163"/>
        <v>5.4497250552472528E-4</v>
      </c>
      <c r="BN571">
        <v>525</v>
      </c>
      <c r="BO571">
        <v>11.670103819030423</v>
      </c>
      <c r="BP571">
        <v>-4.6929759445433206E-3</v>
      </c>
      <c r="BQ571">
        <v>-5.8051788430705617E-2</v>
      </c>
      <c r="BR571">
        <f t="shared" si="164"/>
        <v>11.66541084308588</v>
      </c>
      <c r="BS571" s="4">
        <f t="shared" si="165"/>
        <v>4.0229838517216564E-4</v>
      </c>
      <c r="CD571">
        <v>526</v>
      </c>
      <c r="CE571">
        <v>116285.71553265693</v>
      </c>
      <c r="CF571">
        <v>850.02307486966311</v>
      </c>
      <c r="CG571">
        <v>0.10757693160592373</v>
      </c>
      <c r="CH571">
        <f t="shared" si="158"/>
        <v>117135.7386075266</v>
      </c>
      <c r="CI571" s="4">
        <f t="shared" si="159"/>
        <v>7.2567355187620301E-3</v>
      </c>
      <c r="CT571">
        <v>526</v>
      </c>
      <c r="CU571">
        <v>11.668535468579952</v>
      </c>
      <c r="CV571">
        <v>2.5532317741934207E-3</v>
      </c>
      <c r="CW571">
        <v>3.0440619124951513E-2</v>
      </c>
      <c r="CX571">
        <f t="shared" si="160"/>
        <v>11.665982236805759</v>
      </c>
      <c r="CY571" s="4">
        <f t="shared" si="161"/>
        <v>2.1886127737603316E-4</v>
      </c>
      <c r="DJ571">
        <v>527</v>
      </c>
      <c r="DK571">
        <v>130393.60205652541</v>
      </c>
      <c r="DL571">
        <v>-8724.4600346675143</v>
      </c>
      <c r="DM571">
        <v>-1.1086534957101903</v>
      </c>
      <c r="DN571">
        <f t="shared" si="154"/>
        <v>139118.06209119293</v>
      </c>
      <c r="DO571" s="4">
        <f t="shared" si="155"/>
        <v>6.2712633453365432E-2</v>
      </c>
      <c r="DZ571">
        <v>527</v>
      </c>
      <c r="EA571">
        <v>11.810797286440168</v>
      </c>
      <c r="EB571">
        <v>-0.10173659736548046</v>
      </c>
      <c r="EC571">
        <v>-1.2173985983353151</v>
      </c>
      <c r="ED571">
        <f t="shared" si="156"/>
        <v>11.709060689074688</v>
      </c>
      <c r="EE571" s="4">
        <f t="shared" si="157"/>
        <v>8.6887069823121926E-3</v>
      </c>
      <c r="EP571">
        <v>529</v>
      </c>
      <c r="EQ571">
        <v>11.667642577573785</v>
      </c>
      <c r="ER571">
        <v>5.2608395773647842E-2</v>
      </c>
      <c r="ES571">
        <v>0.67073948223248336</v>
      </c>
      <c r="ET571">
        <f t="shared" si="150"/>
        <v>11.720250973347433</v>
      </c>
      <c r="EU571" s="4">
        <f t="shared" si="151"/>
        <v>4.488674849479124E-3</v>
      </c>
      <c r="FF571">
        <v>529</v>
      </c>
      <c r="FG571">
        <v>11.689216517902523</v>
      </c>
      <c r="FH571">
        <v>3.1034455444910236E-2</v>
      </c>
      <c r="FI571">
        <v>0.68670609817186079</v>
      </c>
      <c r="FJ571">
        <f t="shared" si="152"/>
        <v>11.720250973347433</v>
      </c>
      <c r="FK571">
        <f t="shared" si="153"/>
        <v>2.6479343757641782E-3</v>
      </c>
    </row>
    <row r="572" spans="2:167" x14ac:dyDescent="0.2">
      <c r="B572" s="81">
        <v>45010</v>
      </c>
      <c r="C572">
        <v>5.6690615510391051</v>
      </c>
      <c r="D572">
        <v>5.4981738346933993</v>
      </c>
      <c r="E572">
        <v>6.3600154230952279</v>
      </c>
      <c r="F572">
        <v>8.3491551610501364</v>
      </c>
      <c r="G572">
        <v>0</v>
      </c>
      <c r="H572">
        <v>1</v>
      </c>
      <c r="I572">
        <v>0</v>
      </c>
      <c r="J572">
        <v>0</v>
      </c>
      <c r="K572">
        <v>0</v>
      </c>
      <c r="L572">
        <v>1</v>
      </c>
      <c r="M572">
        <v>0</v>
      </c>
      <c r="N572">
        <v>65</v>
      </c>
      <c r="O572">
        <v>11.558353882070676</v>
      </c>
      <c r="P572" s="74">
        <v>104647.60921397667</v>
      </c>
      <c r="V572" s="81">
        <v>44947</v>
      </c>
      <c r="W572" s="3">
        <v>273.92072415882529</v>
      </c>
      <c r="X572" s="3">
        <v>412.76647016060087</v>
      </c>
      <c r="Y572" s="3">
        <v>818.34181748608762</v>
      </c>
      <c r="Z572" s="3">
        <v>4086.4873725595744</v>
      </c>
      <c r="AG572">
        <v>530</v>
      </c>
      <c r="AH572">
        <v>99532.194600857823</v>
      </c>
      <c r="AI572">
        <v>24195.976122681401</v>
      </c>
      <c r="AJ572">
        <v>1.4028524647313176</v>
      </c>
      <c r="AK572">
        <f t="shared" si="148"/>
        <v>123728.17072353922</v>
      </c>
      <c r="AL572" s="4">
        <f t="shared" si="149"/>
        <v>0.19555753537119197</v>
      </c>
      <c r="AW572">
        <v>526</v>
      </c>
      <c r="AX572">
        <v>116384.97142524827</v>
      </c>
      <c r="AY572">
        <v>750.76718227833044</v>
      </c>
      <c r="AZ572">
        <v>0.10011189852782577</v>
      </c>
      <c r="BA572">
        <f t="shared" si="162"/>
        <v>117135.7386075266</v>
      </c>
      <c r="BB572" s="4">
        <f t="shared" si="163"/>
        <v>6.4093776263608217E-3</v>
      </c>
      <c r="BN572">
        <v>526</v>
      </c>
      <c r="BO572">
        <v>11.669846201765644</v>
      </c>
      <c r="BP572">
        <v>1.2424985885015616E-3</v>
      </c>
      <c r="BQ572">
        <v>1.5369621757599271E-2</v>
      </c>
      <c r="BR572">
        <f t="shared" si="164"/>
        <v>11.671088700354145</v>
      </c>
      <c r="BS572" s="4">
        <f t="shared" si="165"/>
        <v>1.0645952750439293E-4</v>
      </c>
      <c r="CD572">
        <v>527</v>
      </c>
      <c r="CE572">
        <v>130603.92711770101</v>
      </c>
      <c r="CF572">
        <v>-8934.7850958431081</v>
      </c>
      <c r="CG572">
        <v>-1.1307654975325478</v>
      </c>
      <c r="CH572">
        <f t="shared" si="158"/>
        <v>121669.1420218579</v>
      </c>
      <c r="CI572" s="4">
        <f t="shared" si="159"/>
        <v>7.3435095763541847E-2</v>
      </c>
      <c r="CT572">
        <v>527</v>
      </c>
      <c r="CU572">
        <v>11.814112959180475</v>
      </c>
      <c r="CV572">
        <v>-0.10505227010578722</v>
      </c>
      <c r="CW572">
        <v>-1.2524738939973508</v>
      </c>
      <c r="CX572">
        <f t="shared" si="160"/>
        <v>11.919165229286262</v>
      </c>
      <c r="CY572" s="4">
        <f t="shared" si="161"/>
        <v>8.813727143211849E-3</v>
      </c>
      <c r="DJ572">
        <v>528</v>
      </c>
      <c r="DK572">
        <v>130332.02228871189</v>
      </c>
      <c r="DL572">
        <v>-7980.6092275702831</v>
      </c>
      <c r="DM572">
        <v>-1.0141292736611154</v>
      </c>
      <c r="DN572">
        <f t="shared" si="154"/>
        <v>138312.63151628216</v>
      </c>
      <c r="DO572" s="4">
        <f t="shared" si="155"/>
        <v>5.7699785913123865E-2</v>
      </c>
      <c r="DZ572">
        <v>528</v>
      </c>
      <c r="EA572">
        <v>11.810088426280005</v>
      </c>
      <c r="EB572">
        <v>-9.5435808140845069E-2</v>
      </c>
      <c r="EC572">
        <v>-1.1420022103185083</v>
      </c>
      <c r="ED572">
        <f t="shared" si="156"/>
        <v>11.71465261813916</v>
      </c>
      <c r="EE572" s="4">
        <f t="shared" si="157"/>
        <v>8.1467040681232582E-3</v>
      </c>
      <c r="EP572">
        <v>530</v>
      </c>
      <c r="EQ572">
        <v>11.680053346613729</v>
      </c>
      <c r="ER572">
        <v>4.5788920063595029E-2</v>
      </c>
      <c r="ES572">
        <v>0.58379344368498143</v>
      </c>
      <c r="ET572">
        <f t="shared" si="150"/>
        <v>11.725842266677324</v>
      </c>
      <c r="EU572" s="4">
        <f t="shared" si="151"/>
        <v>3.9049578718723409E-3</v>
      </c>
      <c r="FF572">
        <v>530</v>
      </c>
      <c r="FG572">
        <v>11.701673302671606</v>
      </c>
      <c r="FH572">
        <v>2.4168964005717442E-2</v>
      </c>
      <c r="FI572">
        <v>0.53479188634980013</v>
      </c>
      <c r="FJ572">
        <f t="shared" si="152"/>
        <v>11.725842266677324</v>
      </c>
      <c r="FK572">
        <f t="shared" si="153"/>
        <v>2.0611708273103051E-3</v>
      </c>
    </row>
    <row r="573" spans="2:167" x14ac:dyDescent="0.2">
      <c r="B573" s="81">
        <v>45017</v>
      </c>
      <c r="C573">
        <v>5.5825806949589545</v>
      </c>
      <c r="D573">
        <v>5.4969991961595239</v>
      </c>
      <c r="E573">
        <v>6.2541789382204822</v>
      </c>
      <c r="F573">
        <v>8.396710601993691</v>
      </c>
      <c r="G573">
        <v>0</v>
      </c>
      <c r="H573">
        <v>1</v>
      </c>
      <c r="I573">
        <v>0</v>
      </c>
      <c r="J573">
        <v>0</v>
      </c>
      <c r="K573">
        <v>0</v>
      </c>
      <c r="L573">
        <v>1</v>
      </c>
      <c r="M573">
        <v>0</v>
      </c>
      <c r="N573">
        <v>66</v>
      </c>
      <c r="O573">
        <v>11.549194354503928</v>
      </c>
      <c r="P573" s="74">
        <v>103693.46298773811</v>
      </c>
      <c r="V573" s="81">
        <v>44954</v>
      </c>
      <c r="W573" s="3">
        <v>292.78916512524108</v>
      </c>
      <c r="X573" s="3">
        <v>416.89413486220695</v>
      </c>
      <c r="Y573" s="3">
        <v>826.52367301654022</v>
      </c>
      <c r="Z573" s="3">
        <v>4128.2501822724471</v>
      </c>
      <c r="AG573">
        <v>531</v>
      </c>
      <c r="AH573">
        <v>109563.41133302249</v>
      </c>
      <c r="AI573">
        <v>16191.034956965115</v>
      </c>
      <c r="AJ573">
        <v>0.9387359774519527</v>
      </c>
      <c r="AK573">
        <f t="shared" si="148"/>
        <v>125754.44628998761</v>
      </c>
      <c r="AL573" s="4">
        <f t="shared" si="149"/>
        <v>0.12875119277793856</v>
      </c>
      <c r="AW573">
        <v>527</v>
      </c>
      <c r="AX573">
        <v>123605.57591496121</v>
      </c>
      <c r="AY573">
        <v>-1936.4338931033126</v>
      </c>
      <c r="AZ573">
        <v>-0.2582159662652011</v>
      </c>
      <c r="BA573">
        <f t="shared" si="162"/>
        <v>121669.1420218579</v>
      </c>
      <c r="BB573" s="4">
        <f t="shared" si="163"/>
        <v>1.5915571203382297E-2</v>
      </c>
      <c r="BN573">
        <v>527</v>
      </c>
      <c r="BO573">
        <v>11.747042476588463</v>
      </c>
      <c r="BP573">
        <v>-3.7981787513775345E-2</v>
      </c>
      <c r="BQ573">
        <v>-0.4698320892808806</v>
      </c>
      <c r="BR573">
        <f t="shared" si="164"/>
        <v>11.709060689074688</v>
      </c>
      <c r="BS573" s="4">
        <f t="shared" si="165"/>
        <v>3.2437945726265481E-3</v>
      </c>
      <c r="CD573">
        <v>528</v>
      </c>
      <c r="CE573">
        <v>130532.74887766199</v>
      </c>
      <c r="CF573">
        <v>-8181.3358165203827</v>
      </c>
      <c r="CG573">
        <v>-1.0354107195429485</v>
      </c>
      <c r="CH573">
        <f t="shared" si="158"/>
        <v>122351.4130611416</v>
      </c>
      <c r="CI573" s="4">
        <f t="shared" si="159"/>
        <v>6.6867522097452156E-2</v>
      </c>
      <c r="CT573">
        <v>528</v>
      </c>
      <c r="CU573">
        <v>11.81317619767872</v>
      </c>
      <c r="CV573">
        <v>-9.8523579539559591E-2</v>
      </c>
      <c r="CW573">
        <v>-1.1746363138293767</v>
      </c>
      <c r="CX573">
        <f t="shared" si="160"/>
        <v>11.91169977721828</v>
      </c>
      <c r="CY573" s="4">
        <f t="shared" si="161"/>
        <v>8.2711604038233789E-3</v>
      </c>
      <c r="DJ573">
        <v>529</v>
      </c>
      <c r="DK573">
        <v>130272.95669381467</v>
      </c>
      <c r="DL573">
        <v>-7234.6560357558483</v>
      </c>
      <c r="DM573">
        <v>-0.91933789282435696</v>
      </c>
      <c r="DN573">
        <f t="shared" si="154"/>
        <v>137507.61272957054</v>
      </c>
      <c r="DO573" s="4">
        <f t="shared" si="155"/>
        <v>5.2612767338081165E-2</v>
      </c>
      <c r="DZ573">
        <v>529</v>
      </c>
      <c r="EA573">
        <v>11.809408507395192</v>
      </c>
      <c r="EB573">
        <v>-8.9157534047759057E-2</v>
      </c>
      <c r="EC573">
        <v>-1.0668752424543249</v>
      </c>
      <c r="ED573">
        <f t="shared" si="156"/>
        <v>11.720250973347433</v>
      </c>
      <c r="EE573" s="4">
        <f t="shared" si="157"/>
        <v>7.6071352269254933E-3</v>
      </c>
      <c r="EP573">
        <v>531</v>
      </c>
      <c r="EQ573">
        <v>11.778274290972485</v>
      </c>
      <c r="ER573">
        <v>-3.6187845464709767E-2</v>
      </c>
      <c r="ES573">
        <v>-0.46138294797171875</v>
      </c>
      <c r="ET573">
        <f t="shared" si="150"/>
        <v>11.742086445507775</v>
      </c>
      <c r="EU573" s="4">
        <f t="shared" si="151"/>
        <v>3.0818922712457391E-3</v>
      </c>
      <c r="FF573">
        <v>531</v>
      </c>
      <c r="FG573">
        <v>11.723227813539241</v>
      </c>
      <c r="FH573">
        <v>1.8858631968534212E-2</v>
      </c>
      <c r="FI573">
        <v>0.41728902248533412</v>
      </c>
      <c r="FJ573">
        <f t="shared" si="152"/>
        <v>11.742086445507775</v>
      </c>
      <c r="FK573">
        <f t="shared" si="153"/>
        <v>1.6060716343771295E-3</v>
      </c>
    </row>
    <row r="574" spans="2:167" x14ac:dyDescent="0.2">
      <c r="B574" s="81">
        <v>45024</v>
      </c>
      <c r="C574">
        <v>5.6439252035696441</v>
      </c>
      <c r="D574">
        <v>5.5041805606457057</v>
      </c>
      <c r="E574">
        <v>6.200774845375463</v>
      </c>
      <c r="F574">
        <v>8.431727952025847</v>
      </c>
      <c r="G574">
        <v>0</v>
      </c>
      <c r="H574">
        <v>1</v>
      </c>
      <c r="I574">
        <v>0</v>
      </c>
      <c r="J574">
        <v>0</v>
      </c>
      <c r="K574">
        <v>0</v>
      </c>
      <c r="L574">
        <v>1</v>
      </c>
      <c r="M574">
        <v>0</v>
      </c>
      <c r="N574">
        <v>67</v>
      </c>
      <c r="O574">
        <v>11.55256056008421</v>
      </c>
      <c r="P574" s="74">
        <v>104043.10465419148</v>
      </c>
      <c r="V574" s="81">
        <v>44961</v>
      </c>
      <c r="W574" s="3">
        <v>306.40148169022893</v>
      </c>
      <c r="X574" s="3">
        <v>421.06307621082891</v>
      </c>
      <c r="Y574" s="3">
        <v>834.78812842450145</v>
      </c>
      <c r="Z574" s="3">
        <v>4170.1612392862653</v>
      </c>
      <c r="AG574">
        <v>532</v>
      </c>
      <c r="AH574">
        <v>109539.02101993875</v>
      </c>
      <c r="AI574">
        <v>16908.558924503188</v>
      </c>
      <c r="AJ574">
        <v>0.98033712060323097</v>
      </c>
      <c r="AK574">
        <f t="shared" si="148"/>
        <v>126447.57994444194</v>
      </c>
      <c r="AL574" s="4">
        <f t="shared" si="149"/>
        <v>0.13371990932473685</v>
      </c>
      <c r="AW574">
        <v>528</v>
      </c>
      <c r="AX574">
        <v>123581.47852491951</v>
      </c>
      <c r="AY574">
        <v>-1230.065463777908</v>
      </c>
      <c r="AZ574">
        <v>-0.16402446963466746</v>
      </c>
      <c r="BA574">
        <f t="shared" si="162"/>
        <v>122351.4130611416</v>
      </c>
      <c r="BB574" s="4">
        <f t="shared" si="163"/>
        <v>1.005354521866632E-2</v>
      </c>
      <c r="BN574">
        <v>528</v>
      </c>
      <c r="BO574">
        <v>11.746784859323684</v>
      </c>
      <c r="BP574">
        <v>-3.2132241184523735E-2</v>
      </c>
      <c r="BQ574">
        <v>-0.39747360504101104</v>
      </c>
      <c r="BR574">
        <f t="shared" si="164"/>
        <v>11.71465261813916</v>
      </c>
      <c r="BS574" s="4">
        <f t="shared" si="165"/>
        <v>2.7429102878193455E-3</v>
      </c>
      <c r="CD574">
        <v>529</v>
      </c>
      <c r="CE574">
        <v>130462.74933629879</v>
      </c>
      <c r="CF574">
        <v>-7424.4486782399617</v>
      </c>
      <c r="CG574">
        <v>-0.93962085416702179</v>
      </c>
      <c r="CH574">
        <f t="shared" si="158"/>
        <v>123038.30065805883</v>
      </c>
      <c r="CI574" s="4">
        <f t="shared" si="159"/>
        <v>6.0342581444403846E-2</v>
      </c>
      <c r="CT574">
        <v>529</v>
      </c>
      <c r="CU574">
        <v>11.81225638137866</v>
      </c>
      <c r="CV574">
        <v>-9.2005408031226921E-2</v>
      </c>
      <c r="CW574">
        <v>-1.0969241459479682</v>
      </c>
      <c r="CX574">
        <f t="shared" si="160"/>
        <v>11.904261789409887</v>
      </c>
      <c r="CY574" s="4">
        <f t="shared" si="161"/>
        <v>7.7287789582278481E-3</v>
      </c>
      <c r="DJ574">
        <v>530</v>
      </c>
      <c r="DK574">
        <v>130216.20800277406</v>
      </c>
      <c r="DL574">
        <v>-6488.0372792348353</v>
      </c>
      <c r="DM574">
        <v>-0.824461935906599</v>
      </c>
      <c r="DN574">
        <f t="shared" si="154"/>
        <v>136704.24528200889</v>
      </c>
      <c r="DO574" s="4">
        <f t="shared" si="155"/>
        <v>4.7460393536796042E-2</v>
      </c>
      <c r="DZ574">
        <v>530</v>
      </c>
      <c r="EA574">
        <v>11.808755258972075</v>
      </c>
      <c r="EB574">
        <v>-8.2912992294751575E-2</v>
      </c>
      <c r="EC574">
        <v>-0.99215192189694723</v>
      </c>
      <c r="ED574">
        <f t="shared" si="156"/>
        <v>11.725842266677324</v>
      </c>
      <c r="EE574" s="4">
        <f t="shared" si="157"/>
        <v>7.0709626148029447E-3</v>
      </c>
      <c r="EP574">
        <v>532</v>
      </c>
      <c r="EQ574">
        <v>11.793117657818698</v>
      </c>
      <c r="ER574">
        <v>-4.5534544342306305E-2</v>
      </c>
      <c r="ES574">
        <v>-0.58055023816463414</v>
      </c>
      <c r="ET574">
        <f t="shared" si="150"/>
        <v>11.747583113476392</v>
      </c>
      <c r="EU574" s="4">
        <f t="shared" si="151"/>
        <v>3.8760776495439953E-3</v>
      </c>
      <c r="FF574">
        <v>532</v>
      </c>
      <c r="FG574">
        <v>11.73582796411908</v>
      </c>
      <c r="FH574">
        <v>1.1755149357311367E-2</v>
      </c>
      <c r="FI574">
        <v>0.26010872860057349</v>
      </c>
      <c r="FJ574">
        <f t="shared" si="152"/>
        <v>11.747583113476392</v>
      </c>
      <c r="FK574">
        <f t="shared" si="153"/>
        <v>1.0006440681254935E-3</v>
      </c>
    </row>
    <row r="575" spans="2:167" x14ac:dyDescent="0.2">
      <c r="B575" s="81">
        <v>45031</v>
      </c>
      <c r="C575">
        <v>5.7215768621087051</v>
      </c>
      <c r="D575">
        <v>5.512208866661215</v>
      </c>
      <c r="E575">
        <v>6.1771362778805923</v>
      </c>
      <c r="F575">
        <v>8.458504734261183</v>
      </c>
      <c r="G575">
        <v>0</v>
      </c>
      <c r="H575">
        <v>1</v>
      </c>
      <c r="I575">
        <v>0</v>
      </c>
      <c r="J575">
        <v>0</v>
      </c>
      <c r="K575">
        <v>0</v>
      </c>
      <c r="L575">
        <v>1</v>
      </c>
      <c r="M575">
        <v>0</v>
      </c>
      <c r="N575">
        <v>68</v>
      </c>
      <c r="O575">
        <v>11.558101646865342</v>
      </c>
      <c r="P575" s="74">
        <v>104621.21673147558</v>
      </c>
      <c r="V575" s="81">
        <v>44968</v>
      </c>
      <c r="W575" s="3">
        <v>297.69173510702882</v>
      </c>
      <c r="X575" s="3">
        <v>425.27370697293725</v>
      </c>
      <c r="Y575" s="3">
        <v>843.13561904764447</v>
      </c>
      <c r="Z575" s="3">
        <v>4212.3028403128937</v>
      </c>
      <c r="AG575">
        <v>533</v>
      </c>
      <c r="AH575">
        <v>109514.63070685501</v>
      </c>
      <c r="AI575">
        <v>17626.960350468798</v>
      </c>
      <c r="AJ575">
        <v>1.0219891376978265</v>
      </c>
      <c r="AK575">
        <f t="shared" si="148"/>
        <v>127141.59105732381</v>
      </c>
      <c r="AL575" s="4">
        <f t="shared" si="149"/>
        <v>0.13864039457018754</v>
      </c>
      <c r="AW575">
        <v>529</v>
      </c>
      <c r="AX575">
        <v>123557.38113487781</v>
      </c>
      <c r="AY575">
        <v>-519.08047681898461</v>
      </c>
      <c r="AZ575">
        <v>-6.9217372908306346E-2</v>
      </c>
      <c r="BA575">
        <f t="shared" si="162"/>
        <v>123038.30065805883</v>
      </c>
      <c r="BB575" s="4">
        <f t="shared" si="163"/>
        <v>4.218852780335321E-3</v>
      </c>
      <c r="BN575">
        <v>529</v>
      </c>
      <c r="BO575">
        <v>11.746527242058903</v>
      </c>
      <c r="BP575">
        <v>-2.6276268711470152E-2</v>
      </c>
      <c r="BQ575">
        <v>-0.32503562984597228</v>
      </c>
      <c r="BR575">
        <f t="shared" si="164"/>
        <v>11.720250973347433</v>
      </c>
      <c r="BS575" s="4">
        <f t="shared" si="165"/>
        <v>2.2419544403293064E-3</v>
      </c>
      <c r="CD575">
        <v>530</v>
      </c>
      <c r="CE575">
        <v>130393.92849361141</v>
      </c>
      <c r="CF575">
        <v>-6665.7577700721886</v>
      </c>
      <c r="CG575">
        <v>-0.84360270789432756</v>
      </c>
      <c r="CH575">
        <f t="shared" si="158"/>
        <v>123728.17072353922</v>
      </c>
      <c r="CI575" s="4">
        <f t="shared" si="159"/>
        <v>5.3874212566888222E-2</v>
      </c>
      <c r="CT575">
        <v>530</v>
      </c>
      <c r="CU575">
        <v>11.811353510280286</v>
      </c>
      <c r="CV575">
        <v>-8.5511243602962139E-2</v>
      </c>
      <c r="CW575">
        <v>-1.0194981997829098</v>
      </c>
      <c r="CX575">
        <f t="shared" si="160"/>
        <v>11.896864753883248</v>
      </c>
      <c r="CY575" s="4">
        <f t="shared" si="161"/>
        <v>7.1877125084615651E-3</v>
      </c>
      <c r="DJ575">
        <v>531</v>
      </c>
      <c r="DK575">
        <v>130161.60129013984</v>
      </c>
      <c r="DL575">
        <v>-4407.1550001522264</v>
      </c>
      <c r="DM575">
        <v>-0.56003555264628069</v>
      </c>
      <c r="DN575">
        <f t="shared" si="154"/>
        <v>134568.75629029208</v>
      </c>
      <c r="DO575" s="4">
        <f t="shared" si="155"/>
        <v>3.2750209793461375E-2</v>
      </c>
      <c r="DZ575">
        <v>531</v>
      </c>
      <c r="EA575">
        <v>11.808126667399904</v>
      </c>
      <c r="EB575">
        <v>-6.604022189212877E-2</v>
      </c>
      <c r="EC575">
        <v>-0.79024928734750255</v>
      </c>
      <c r="ED575">
        <f t="shared" si="156"/>
        <v>11.742086445507775</v>
      </c>
      <c r="EE575" s="4">
        <f t="shared" si="157"/>
        <v>5.6242323030583794E-3</v>
      </c>
      <c r="EP575">
        <v>533</v>
      </c>
      <c r="EQ575">
        <v>11.809335318217551</v>
      </c>
      <c r="ER575">
        <v>-5.6278683590226919E-2</v>
      </c>
      <c r="ES575">
        <v>-0.7175344265286101</v>
      </c>
      <c r="ET575">
        <f t="shared" si="150"/>
        <v>11.753056634627324</v>
      </c>
      <c r="EU575" s="4">
        <f t="shared" si="151"/>
        <v>4.7884295413345001E-3</v>
      </c>
      <c r="FF575">
        <v>533</v>
      </c>
      <c r="FG575">
        <v>11.748488360085803</v>
      </c>
      <c r="FH575">
        <v>4.568274541520978E-3</v>
      </c>
      <c r="FI575">
        <v>0.10108319739504908</v>
      </c>
      <c r="FJ575">
        <f t="shared" si="152"/>
        <v>11.753056634627324</v>
      </c>
      <c r="FK575">
        <f t="shared" si="153"/>
        <v>3.8868820967489815E-4</v>
      </c>
    </row>
    <row r="576" spans="2:167" x14ac:dyDescent="0.2">
      <c r="B576" s="81">
        <v>45038</v>
      </c>
      <c r="C576">
        <v>5.8018655929343774</v>
      </c>
      <c r="D576">
        <v>5.5203345663101633</v>
      </c>
      <c r="E576">
        <v>6.1693514227707533</v>
      </c>
      <c r="F576">
        <v>8.4797716702386019</v>
      </c>
      <c r="G576">
        <v>0</v>
      </c>
      <c r="H576">
        <v>1</v>
      </c>
      <c r="I576">
        <v>0</v>
      </c>
      <c r="J576">
        <v>0</v>
      </c>
      <c r="K576">
        <v>0</v>
      </c>
      <c r="L576">
        <v>1</v>
      </c>
      <c r="M576">
        <v>0</v>
      </c>
      <c r="N576">
        <v>69</v>
      </c>
      <c r="O576">
        <v>11.564277148338089</v>
      </c>
      <c r="P576" s="74">
        <v>105269.30428262945</v>
      </c>
      <c r="V576" s="81">
        <v>44975</v>
      </c>
      <c r="W576" s="3">
        <v>306.44869945757927</v>
      </c>
      <c r="X576" s="3">
        <v>429.52644404266664</v>
      </c>
      <c r="Y576" s="3">
        <v>851.56677990756987</v>
      </c>
      <c r="Z576" s="3">
        <v>4254.7338607596594</v>
      </c>
      <c r="AG576">
        <v>534</v>
      </c>
      <c r="AH576">
        <v>109490.24039377127</v>
      </c>
      <c r="AI576">
        <v>18345.956742195762</v>
      </c>
      <c r="AJ576">
        <v>1.0636756501639049</v>
      </c>
      <c r="AK576">
        <f t="shared" si="148"/>
        <v>127836.19713596703</v>
      </c>
      <c r="AL576" s="4">
        <f t="shared" si="149"/>
        <v>0.1435114400554558</v>
      </c>
      <c r="AW576">
        <v>530</v>
      </c>
      <c r="AX576">
        <v>123533.28374483611</v>
      </c>
      <c r="AY576">
        <v>194.88697870311444</v>
      </c>
      <c r="AZ576">
        <v>2.5987424459754348E-2</v>
      </c>
      <c r="BA576">
        <f t="shared" si="162"/>
        <v>123728.17072353922</v>
      </c>
      <c r="BB576" s="4">
        <f t="shared" si="163"/>
        <v>1.5751221210452866E-3</v>
      </c>
      <c r="BN576">
        <v>530</v>
      </c>
      <c r="BO576">
        <v>11.746269624794124</v>
      </c>
      <c r="BP576">
        <v>-2.0427358116799965E-2</v>
      </c>
      <c r="BQ576">
        <v>-0.25268500959898371</v>
      </c>
      <c r="BR576">
        <f t="shared" si="164"/>
        <v>11.725842266677324</v>
      </c>
      <c r="BS576" s="4">
        <f t="shared" si="165"/>
        <v>1.7420802405683675E-3</v>
      </c>
      <c r="CD576">
        <v>531</v>
      </c>
      <c r="CE576">
        <v>130326.28634959986</v>
      </c>
      <c r="CF576">
        <v>-4571.8400596122519</v>
      </c>
      <c r="CG576">
        <v>-0.57860138147607654</v>
      </c>
      <c r="CH576">
        <f t="shared" si="158"/>
        <v>125754.44628998761</v>
      </c>
      <c r="CI576" s="4">
        <f t="shared" si="159"/>
        <v>3.6355295534200568E-2</v>
      </c>
      <c r="CT576">
        <v>531</v>
      </c>
      <c r="CU576">
        <v>11.810467584383604</v>
      </c>
      <c r="CV576">
        <v>-6.838113887582864E-2</v>
      </c>
      <c r="CW576">
        <v>-0.81526644971629803</v>
      </c>
      <c r="CX576">
        <f t="shared" si="160"/>
        <v>11.878848723259432</v>
      </c>
      <c r="CY576" s="4">
        <f t="shared" si="161"/>
        <v>5.7565459809194005E-3</v>
      </c>
      <c r="DJ576">
        <v>532</v>
      </c>
      <c r="DK576">
        <v>130108.98072215419</v>
      </c>
      <c r="DL576">
        <v>-3661.4007777122461</v>
      </c>
      <c r="DM576">
        <v>-0.46526945567713712</v>
      </c>
      <c r="DN576">
        <f t="shared" si="154"/>
        <v>133770.38149986643</v>
      </c>
      <c r="DO576" s="4">
        <f t="shared" si="155"/>
        <v>2.73707881868895E-2</v>
      </c>
      <c r="DZ576">
        <v>532</v>
      </c>
      <c r="EA576">
        <v>11.807520938837188</v>
      </c>
      <c r="EB576">
        <v>-5.9937825360796282E-2</v>
      </c>
      <c r="EC576">
        <v>-0.71722690232471475</v>
      </c>
      <c r="ED576">
        <f t="shared" si="156"/>
        <v>11.747583113476392</v>
      </c>
      <c r="EE576" s="4">
        <f t="shared" si="157"/>
        <v>5.1021409920511936E-3</v>
      </c>
      <c r="EP576">
        <v>534</v>
      </c>
      <c r="EQ576">
        <v>11.827053657090007</v>
      </c>
      <c r="ER576">
        <v>-6.8548643591439529E-2</v>
      </c>
      <c r="ES576">
        <v>-0.87397232008530934</v>
      </c>
      <c r="ET576">
        <f t="shared" si="150"/>
        <v>11.758505013498567</v>
      </c>
      <c r="EU576" s="4">
        <f t="shared" si="151"/>
        <v>5.8297073916069118E-3</v>
      </c>
      <c r="FF576">
        <v>534</v>
      </c>
      <c r="FG576">
        <v>11.761203109708152</v>
      </c>
      <c r="FH576">
        <v>-2.6980962095848326E-3</v>
      </c>
      <c r="FI576">
        <v>-5.9701357540016167E-2</v>
      </c>
      <c r="FJ576">
        <f t="shared" si="152"/>
        <v>11.758505013498567</v>
      </c>
      <c r="FK576">
        <f t="shared" si="153"/>
        <v>2.2945911971695919E-4</v>
      </c>
    </row>
    <row r="577" spans="2:167" x14ac:dyDescent="0.2">
      <c r="B577" s="81">
        <v>45045</v>
      </c>
      <c r="C577">
        <v>5.8834416794246573</v>
      </c>
      <c r="D577">
        <v>5.5284831798187701</v>
      </c>
      <c r="E577">
        <v>6.1697244399686157</v>
      </c>
      <c r="F577">
        <v>8.4973125091583075</v>
      </c>
      <c r="G577">
        <v>0</v>
      </c>
      <c r="H577">
        <v>1</v>
      </c>
      <c r="I577">
        <v>0</v>
      </c>
      <c r="J577">
        <v>0</v>
      </c>
      <c r="K577">
        <v>0</v>
      </c>
      <c r="L577">
        <v>1</v>
      </c>
      <c r="M577">
        <v>0</v>
      </c>
      <c r="N577">
        <v>70</v>
      </c>
      <c r="O577">
        <v>11.570693832476593</v>
      </c>
      <c r="P577" s="74">
        <v>105946.95597098616</v>
      </c>
      <c r="V577" s="81">
        <v>44982</v>
      </c>
      <c r="W577" s="3">
        <v>308.69472843933801</v>
      </c>
      <c r="X577" s="3">
        <v>433.82170848309323</v>
      </c>
      <c r="Y577" s="3">
        <v>860.08235004136998</v>
      </c>
      <c r="Z577" s="3">
        <v>4297.4967937977999</v>
      </c>
      <c r="AG577">
        <v>535</v>
      </c>
      <c r="AH577">
        <v>109465.85008068752</v>
      </c>
      <c r="AI577">
        <v>19065.358951515271</v>
      </c>
      <c r="AJ577">
        <v>1.1053856914269637</v>
      </c>
      <c r="AK577">
        <f t="shared" si="148"/>
        <v>128531.20903220279</v>
      </c>
      <c r="AL577" s="4">
        <f t="shared" si="149"/>
        <v>0.14833252635738103</v>
      </c>
      <c r="AW577">
        <v>531</v>
      </c>
      <c r="AX577">
        <v>134595.5861156999</v>
      </c>
      <c r="AY577">
        <v>-8841.1398257122928</v>
      </c>
      <c r="AZ577">
        <v>-1.178931783373951</v>
      </c>
      <c r="BA577">
        <f t="shared" si="162"/>
        <v>125754.44628998761</v>
      </c>
      <c r="BB577" s="4">
        <f t="shared" si="163"/>
        <v>7.0304789107215937E-2</v>
      </c>
      <c r="BN577">
        <v>531</v>
      </c>
      <c r="BO577">
        <v>11.848896072801287</v>
      </c>
      <c r="BP577">
        <v>-0.10680962729351151</v>
      </c>
      <c r="BQ577">
        <v>-1.3212277154786967</v>
      </c>
      <c r="BR577">
        <f t="shared" si="164"/>
        <v>11.742086445507775</v>
      </c>
      <c r="BS577" s="4">
        <f t="shared" si="165"/>
        <v>9.0963073546758092E-3</v>
      </c>
      <c r="CD577">
        <v>532</v>
      </c>
      <c r="CE577">
        <v>130259.82290426412</v>
      </c>
      <c r="CF577">
        <v>-3812.2429598221788</v>
      </c>
      <c r="CG577">
        <v>-0.48246854971182779</v>
      </c>
      <c r="CH577">
        <f t="shared" si="158"/>
        <v>126447.57994444194</v>
      </c>
      <c r="CI577" s="4">
        <f t="shared" si="159"/>
        <v>3.0148801277946068E-2</v>
      </c>
      <c r="CT577">
        <v>532</v>
      </c>
      <c r="CU577">
        <v>11.809598603688613</v>
      </c>
      <c r="CV577">
        <v>-6.2015490212221636E-2</v>
      </c>
      <c r="CW577">
        <v>-0.73937271832431273</v>
      </c>
      <c r="CX577">
        <f t="shared" si="160"/>
        <v>11.871614093900835</v>
      </c>
      <c r="CY577" s="4">
        <f t="shared" si="161"/>
        <v>5.2238465403017719E-3</v>
      </c>
      <c r="DJ577">
        <v>533</v>
      </c>
      <c r="DK577">
        <v>130058.20687573291</v>
      </c>
      <c r="DL577">
        <v>-2916.6158184091037</v>
      </c>
      <c r="DM577">
        <v>-0.37062652701418652</v>
      </c>
      <c r="DN577">
        <f t="shared" si="154"/>
        <v>132974.822694142</v>
      </c>
      <c r="DO577" s="4">
        <f t="shared" si="155"/>
        <v>2.1933594340017692E-2</v>
      </c>
      <c r="DZ577">
        <v>533</v>
      </c>
      <c r="EA577">
        <v>11.806936468349816</v>
      </c>
      <c r="EB577">
        <v>-5.3879833722492165E-2</v>
      </c>
      <c r="EC577">
        <v>-0.64473587431535018</v>
      </c>
      <c r="ED577">
        <f t="shared" si="156"/>
        <v>11.753056634627324</v>
      </c>
      <c r="EE577" s="4">
        <f t="shared" si="157"/>
        <v>4.5843252013054421E-3</v>
      </c>
      <c r="EP577">
        <v>535</v>
      </c>
      <c r="EQ577">
        <v>11.846414702760853</v>
      </c>
      <c r="ER577">
        <v>-8.2487677086097833E-2</v>
      </c>
      <c r="ES577">
        <v>-1.0516903434452158</v>
      </c>
      <c r="ET577">
        <f t="shared" si="150"/>
        <v>11.763927025674755</v>
      </c>
      <c r="EU577" s="4">
        <f t="shared" si="151"/>
        <v>7.0119167609649898E-3</v>
      </c>
      <c r="FF577">
        <v>535</v>
      </c>
      <c r="FG577">
        <v>11.773967142871275</v>
      </c>
      <c r="FH577">
        <v>-1.0040117196519205E-2</v>
      </c>
      <c r="FI577">
        <v>-0.22215984158151697</v>
      </c>
      <c r="FJ577">
        <f t="shared" si="152"/>
        <v>11.763927025674755</v>
      </c>
      <c r="FK577">
        <f t="shared" si="153"/>
        <v>8.5346646358878822E-4</v>
      </c>
    </row>
    <row r="578" spans="2:167" x14ac:dyDescent="0.2">
      <c r="B578" s="81">
        <v>45052</v>
      </c>
      <c r="C578">
        <v>5.9661115775341305</v>
      </c>
      <c r="D578">
        <v>5.5366472350430929</v>
      </c>
      <c r="E578">
        <v>6.1742226808352285</v>
      </c>
      <c r="F578">
        <v>8.5123144242053836</v>
      </c>
      <c r="G578">
        <v>0</v>
      </c>
      <c r="H578">
        <v>1</v>
      </c>
      <c r="I578">
        <v>0</v>
      </c>
      <c r="J578">
        <v>0</v>
      </c>
      <c r="K578">
        <v>0</v>
      </c>
      <c r="L578">
        <v>1</v>
      </c>
      <c r="M578">
        <v>0</v>
      </c>
      <c r="N578">
        <v>71</v>
      </c>
      <c r="O578">
        <v>11.635492380809364</v>
      </c>
      <c r="P578" s="74">
        <v>113039.4758857109</v>
      </c>
      <c r="V578" s="81">
        <v>44989</v>
      </c>
      <c r="W578" s="3">
        <v>316.97425124047811</v>
      </c>
      <c r="X578" s="3">
        <v>438.15992556792418</v>
      </c>
      <c r="Y578" s="3">
        <v>868.68312470914589</v>
      </c>
      <c r="Z578" s="3">
        <v>4340.6226778371602</v>
      </c>
      <c r="AG578">
        <v>536</v>
      </c>
      <c r="AH578">
        <v>111765.02737732201</v>
      </c>
      <c r="AI578">
        <v>17692.034781142356</v>
      </c>
      <c r="AJ578">
        <v>1.0257620718831852</v>
      </c>
      <c r="AK578">
        <f t="shared" si="148"/>
        <v>129457.06215846437</v>
      </c>
      <c r="AL578" s="4">
        <f t="shared" si="149"/>
        <v>0.13666334216271714</v>
      </c>
      <c r="AW578">
        <v>532</v>
      </c>
      <c r="AX578">
        <v>134571.48872565819</v>
      </c>
      <c r="AY578">
        <v>-8123.908781216247</v>
      </c>
      <c r="AZ578">
        <v>-1.0832917990452606</v>
      </c>
      <c r="BA578">
        <f t="shared" si="162"/>
        <v>126447.57994444194</v>
      </c>
      <c r="BB578" s="4">
        <f t="shared" si="163"/>
        <v>6.4247246050780096E-2</v>
      </c>
      <c r="BN578">
        <v>532</v>
      </c>
      <c r="BO578">
        <v>11.848638455536507</v>
      </c>
      <c r="BP578">
        <v>-0.1010553420601159</v>
      </c>
      <c r="BQ578">
        <v>-1.2500476044177349</v>
      </c>
      <c r="BR578">
        <f t="shared" si="164"/>
        <v>11.747583113476392</v>
      </c>
      <c r="BS578" s="4">
        <f t="shared" si="165"/>
        <v>8.6022240561285292E-3</v>
      </c>
      <c r="CD578">
        <v>533</v>
      </c>
      <c r="CE578">
        <v>130194.5381576042</v>
      </c>
      <c r="CF578">
        <v>-3052.9471002803912</v>
      </c>
      <c r="CG578">
        <v>-0.38637384220860777</v>
      </c>
      <c r="CH578">
        <f t="shared" si="158"/>
        <v>127141.59105732381</v>
      </c>
      <c r="CI578" s="4">
        <f t="shared" si="159"/>
        <v>2.401218259809193E-2</v>
      </c>
      <c r="CT578">
        <v>533</v>
      </c>
      <c r="CU578">
        <v>11.808746568195314</v>
      </c>
      <c r="CV578">
        <v>-5.5689933567990124E-2</v>
      </c>
      <c r="CW578">
        <v>-0.66395697953139143</v>
      </c>
      <c r="CX578">
        <f t="shared" si="160"/>
        <v>11.864436501763304</v>
      </c>
      <c r="CY578" s="4">
        <f t="shared" si="161"/>
        <v>4.6938540704999712E-3</v>
      </c>
      <c r="DJ578">
        <v>534</v>
      </c>
      <c r="DK578">
        <v>130009.15451214324</v>
      </c>
      <c r="DL578">
        <v>-2172.9573761762149</v>
      </c>
      <c r="DM578">
        <v>-0.27612674957010241</v>
      </c>
      <c r="DN578">
        <f t="shared" si="154"/>
        <v>132182.11188831946</v>
      </c>
      <c r="DO578" s="4">
        <f t="shared" si="155"/>
        <v>1.6439118312863276E-2</v>
      </c>
      <c r="DZ578">
        <v>534</v>
      </c>
      <c r="EA578">
        <v>11.806371814283308</v>
      </c>
      <c r="EB578">
        <v>-4.7866800784740704E-2</v>
      </c>
      <c r="EC578">
        <v>-0.5727828302808099</v>
      </c>
      <c r="ED578">
        <f t="shared" si="156"/>
        <v>11.758505013498567</v>
      </c>
      <c r="EE578" s="4">
        <f t="shared" si="157"/>
        <v>4.0708236914293455E-3</v>
      </c>
      <c r="EP578">
        <v>536</v>
      </c>
      <c r="EQ578">
        <v>11.782935618613967</v>
      </c>
      <c r="ER578">
        <v>-1.1831079816415624E-2</v>
      </c>
      <c r="ES578">
        <v>-0.15084231772543083</v>
      </c>
      <c r="ET578">
        <f t="shared" si="150"/>
        <v>11.771104538797552</v>
      </c>
      <c r="EU578" s="4">
        <f t="shared" si="151"/>
        <v>1.005095127430089E-3</v>
      </c>
      <c r="FF578">
        <v>536</v>
      </c>
      <c r="FG578">
        <v>11.786776008614213</v>
      </c>
      <c r="FH578">
        <v>-1.5671469816661343E-2</v>
      </c>
      <c r="FI578">
        <v>-0.34676599721625068</v>
      </c>
      <c r="FJ578">
        <f t="shared" si="152"/>
        <v>11.771104538797552</v>
      </c>
      <c r="FK578">
        <f t="shared" si="153"/>
        <v>1.3313508316070246E-3</v>
      </c>
    </row>
    <row r="579" spans="2:167" x14ac:dyDescent="0.2">
      <c r="B579" s="81">
        <v>45059</v>
      </c>
      <c r="C579">
        <v>6.0497912945030787</v>
      </c>
      <c r="D579">
        <v>5.5448259070493471</v>
      </c>
      <c r="E579">
        <v>6.180790660878376</v>
      </c>
      <c r="F579">
        <v>8.525577690846081</v>
      </c>
      <c r="G579">
        <v>0</v>
      </c>
      <c r="H579">
        <v>1</v>
      </c>
      <c r="I579">
        <v>0</v>
      </c>
      <c r="J579">
        <v>0</v>
      </c>
      <c r="K579">
        <v>0</v>
      </c>
      <c r="L579">
        <v>1</v>
      </c>
      <c r="M579">
        <v>0</v>
      </c>
      <c r="N579">
        <v>72</v>
      </c>
      <c r="O579">
        <v>11.64162993187859</v>
      </c>
      <c r="P579" s="74">
        <v>113735.39487639349</v>
      </c>
      <c r="V579" s="81">
        <v>44996</v>
      </c>
      <c r="W579" s="3">
        <v>295.26014116287848</v>
      </c>
      <c r="X579" s="3">
        <v>442.54152482360348</v>
      </c>
      <c r="Y579" s="3">
        <v>877.36993153991853</v>
      </c>
      <c r="Z579" s="3">
        <v>3288.2561723945182</v>
      </c>
      <c r="AG579">
        <v>537</v>
      </c>
      <c r="AH579">
        <v>111740.63706423827</v>
      </c>
      <c r="AI579">
        <v>18411.906086826421</v>
      </c>
      <c r="AJ579">
        <v>1.067499310767364</v>
      </c>
      <c r="AK579">
        <f t="shared" si="148"/>
        <v>130152.54315106469</v>
      </c>
      <c r="AL579" s="4">
        <f t="shared" si="149"/>
        <v>0.14146405165096312</v>
      </c>
      <c r="AW579">
        <v>533</v>
      </c>
      <c r="AX579">
        <v>134547.39133561647</v>
      </c>
      <c r="AY579">
        <v>-7405.8002782926633</v>
      </c>
      <c r="AZ579">
        <v>-0.98753480903074153</v>
      </c>
      <c r="BA579">
        <f t="shared" si="162"/>
        <v>127141.59105732381</v>
      </c>
      <c r="BB579" s="4">
        <f t="shared" si="163"/>
        <v>5.8248447394005323E-2</v>
      </c>
      <c r="BN579">
        <v>533</v>
      </c>
      <c r="BO579">
        <v>11.848380838271726</v>
      </c>
      <c r="BP579">
        <v>-9.5324203644402417E-2</v>
      </c>
      <c r="BQ579">
        <v>-1.1791538178934435</v>
      </c>
      <c r="BR579">
        <f t="shared" si="164"/>
        <v>11.753056634627324</v>
      </c>
      <c r="BS579" s="4">
        <f t="shared" si="165"/>
        <v>8.1105883012215271E-3</v>
      </c>
      <c r="CD579">
        <v>534</v>
      </c>
      <c r="CE579">
        <v>130130.4321096201</v>
      </c>
      <c r="CF579">
        <v>-2294.2349736530741</v>
      </c>
      <c r="CG579">
        <v>-0.29035301057731722</v>
      </c>
      <c r="CH579">
        <f t="shared" si="158"/>
        <v>127836.19713596703</v>
      </c>
      <c r="CI579" s="4">
        <f t="shared" si="159"/>
        <v>1.7946677271797423E-2</v>
      </c>
      <c r="CT579">
        <v>534</v>
      </c>
      <c r="CU579">
        <v>11.807911477903705</v>
      </c>
      <c r="CV579">
        <v>-4.940646440513774E-2</v>
      </c>
      <c r="CW579">
        <v>-0.58904302400920183</v>
      </c>
      <c r="CX579">
        <f t="shared" si="160"/>
        <v>11.857317942308843</v>
      </c>
      <c r="CY579" s="4">
        <f t="shared" si="161"/>
        <v>4.1667487239122961E-3</v>
      </c>
      <c r="DJ579">
        <v>535</v>
      </c>
      <c r="DK579">
        <v>129961.71071586687</v>
      </c>
      <c r="DL579">
        <v>-1430.5016836640716</v>
      </c>
      <c r="DM579">
        <v>-0.18177981054548151</v>
      </c>
      <c r="DN579">
        <f t="shared" si="154"/>
        <v>131392.21239953092</v>
      </c>
      <c r="DO579" s="4">
        <f t="shared" si="155"/>
        <v>1.0887263845700828E-2</v>
      </c>
      <c r="DZ579">
        <v>535</v>
      </c>
      <c r="EA579">
        <v>11.805825676838799</v>
      </c>
      <c r="EB579">
        <v>-4.1898651164043343E-2</v>
      </c>
      <c r="EC579">
        <v>-0.50136686816846143</v>
      </c>
      <c r="ED579">
        <f t="shared" si="156"/>
        <v>11.763927025674755</v>
      </c>
      <c r="EE579" s="4">
        <f t="shared" si="157"/>
        <v>3.5616211382984262E-3</v>
      </c>
      <c r="EP579">
        <v>537</v>
      </c>
      <c r="EQ579">
        <v>11.806074027583829</v>
      </c>
      <c r="ER579">
        <v>-2.9611577197858452E-2</v>
      </c>
      <c r="ES579">
        <v>-0.37753772312760242</v>
      </c>
      <c r="ET579">
        <f t="shared" si="150"/>
        <v>11.776462450385971</v>
      </c>
      <c r="EU579" s="4">
        <f t="shared" si="151"/>
        <v>2.5144713297912259E-3</v>
      </c>
      <c r="FF579">
        <v>537</v>
      </c>
      <c r="FG579">
        <v>11.799625746485633</v>
      </c>
      <c r="FH579">
        <v>-2.3163296099662389E-2</v>
      </c>
      <c r="FI579">
        <v>-0.51253925539741818</v>
      </c>
      <c r="FJ579">
        <f t="shared" si="152"/>
        <v>11.776462450385971</v>
      </c>
      <c r="FK579">
        <f t="shared" si="153"/>
        <v>1.9669146144055526E-3</v>
      </c>
    </row>
    <row r="580" spans="2:167" x14ac:dyDescent="0.2">
      <c r="B580" s="81">
        <v>45066</v>
      </c>
      <c r="C580">
        <v>6.1344097411502254</v>
      </c>
      <c r="D580">
        <v>5.55301903040308</v>
      </c>
      <c r="E580">
        <v>6.1883951523433876</v>
      </c>
      <c r="F580">
        <v>8.5376465213016282</v>
      </c>
      <c r="G580">
        <v>0</v>
      </c>
      <c r="H580">
        <v>1</v>
      </c>
      <c r="I580">
        <v>0</v>
      </c>
      <c r="J580">
        <v>0</v>
      </c>
      <c r="K580">
        <v>0</v>
      </c>
      <c r="L580">
        <v>1</v>
      </c>
      <c r="M580">
        <v>0</v>
      </c>
      <c r="N580">
        <v>73</v>
      </c>
      <c r="O580">
        <v>11.647746057047053</v>
      </c>
      <c r="P580" s="74">
        <v>114433.14638024529</v>
      </c>
      <c r="V580" s="81">
        <v>45003</v>
      </c>
      <c r="W580" s="3">
        <v>266.73245855123542</v>
      </c>
      <c r="X580" s="3">
        <v>219.42675877127991</v>
      </c>
      <c r="Y580" s="3">
        <v>633.32119497986992</v>
      </c>
      <c r="Z580" s="3">
        <v>3660.9349787906549</v>
      </c>
      <c r="AG580">
        <v>538</v>
      </c>
      <c r="AH580">
        <v>111716.24675115453</v>
      </c>
      <c r="AI580">
        <v>19131.909025483314</v>
      </c>
      <c r="AJ580">
        <v>1.109244181566843</v>
      </c>
      <c r="AK580">
        <f t="shared" si="148"/>
        <v>130848.15577663784</v>
      </c>
      <c r="AL580" s="4">
        <f t="shared" si="149"/>
        <v>0.14621458676224769</v>
      </c>
      <c r="AW580">
        <v>534</v>
      </c>
      <c r="AX580">
        <v>134523.29394557478</v>
      </c>
      <c r="AY580">
        <v>-6687.0968096077559</v>
      </c>
      <c r="AZ580">
        <v>-0.89169848263427731</v>
      </c>
      <c r="BA580">
        <f t="shared" si="162"/>
        <v>127836.19713596703</v>
      </c>
      <c r="BB580" s="4">
        <f t="shared" si="163"/>
        <v>5.2309885301854972E-2</v>
      </c>
      <c r="BN580">
        <v>534</v>
      </c>
      <c r="BO580">
        <v>11.848123221006947</v>
      </c>
      <c r="BP580">
        <v>-8.961820750838001E-2</v>
      </c>
      <c r="BQ580">
        <v>-1.1085710396331068</v>
      </c>
      <c r="BR580">
        <f t="shared" si="164"/>
        <v>11.758505013498567</v>
      </c>
      <c r="BS580" s="4">
        <f t="shared" si="165"/>
        <v>7.6215647657163739E-3</v>
      </c>
      <c r="CD580">
        <v>535</v>
      </c>
      <c r="CE580">
        <v>130067.50476031183</v>
      </c>
      <c r="CF580">
        <v>-1536.2957281090348</v>
      </c>
      <c r="CG580">
        <v>-0.19442999296766131</v>
      </c>
      <c r="CH580">
        <f t="shared" si="158"/>
        <v>128531.20903220279</v>
      </c>
      <c r="CI580" s="4">
        <f t="shared" si="159"/>
        <v>1.1952705803336249E-2</v>
      </c>
      <c r="CT580">
        <v>535</v>
      </c>
      <c r="CU580">
        <v>11.807093332813785</v>
      </c>
      <c r="CV580">
        <v>-4.3166307139030025E-2</v>
      </c>
      <c r="CW580">
        <v>-0.51464544971244952</v>
      </c>
      <c r="CX580">
        <f t="shared" si="160"/>
        <v>11.850259639952816</v>
      </c>
      <c r="CY580" s="4">
        <f t="shared" si="161"/>
        <v>3.6426465284774049E-3</v>
      </c>
      <c r="DJ580">
        <v>536</v>
      </c>
      <c r="DK580">
        <v>129915.77332904388</v>
      </c>
      <c r="DL580">
        <v>-458.71117057951051</v>
      </c>
      <c r="DM580">
        <v>-5.8290340120019636E-2</v>
      </c>
      <c r="DN580">
        <f t="shared" si="154"/>
        <v>130374.48449962339</v>
      </c>
      <c r="DO580" s="4">
        <f t="shared" si="155"/>
        <v>3.5184121520406516E-3</v>
      </c>
      <c r="DZ580">
        <v>536</v>
      </c>
      <c r="EA580">
        <v>11.805296880051527</v>
      </c>
      <c r="EB580">
        <v>-3.41923412539753E-2</v>
      </c>
      <c r="EC580">
        <v>-0.40915176440249246</v>
      </c>
      <c r="ED580">
        <f t="shared" si="156"/>
        <v>11.771104538797552</v>
      </c>
      <c r="EE580" s="4">
        <f t="shared" si="157"/>
        <v>2.9047691439046666E-3</v>
      </c>
      <c r="EP580">
        <v>538</v>
      </c>
      <c r="EQ580">
        <v>11.831382767922296</v>
      </c>
      <c r="ER580">
        <v>-4.9589954242634349E-2</v>
      </c>
      <c r="ES580">
        <v>-0.63225536045139008</v>
      </c>
      <c r="ET580">
        <f t="shared" si="150"/>
        <v>11.781792813679662</v>
      </c>
      <c r="EU580" s="4">
        <f t="shared" si="151"/>
        <v>4.209032956771757E-3</v>
      </c>
      <c r="FF580">
        <v>538</v>
      </c>
      <c r="FG580">
        <v>11.812512800473128</v>
      </c>
      <c r="FH580">
        <v>-3.0719986793465992E-2</v>
      </c>
      <c r="FI580">
        <v>-0.67974778240524536</v>
      </c>
      <c r="FJ580">
        <f t="shared" si="152"/>
        <v>11.781792813679662</v>
      </c>
      <c r="FK580">
        <f t="shared" si="153"/>
        <v>2.6074119006572142E-3</v>
      </c>
    </row>
    <row r="581" spans="2:167" x14ac:dyDescent="0.2">
      <c r="B581" s="81">
        <v>45073</v>
      </c>
      <c r="C581">
        <v>6.219899967544424</v>
      </c>
      <c r="D581">
        <v>5.5612265052463021</v>
      </c>
      <c r="E581">
        <v>6.196520368914249</v>
      </c>
      <c r="F581">
        <v>8.5488932326457139</v>
      </c>
      <c r="G581">
        <v>0</v>
      </c>
      <c r="H581">
        <v>1</v>
      </c>
      <c r="I581">
        <v>0</v>
      </c>
      <c r="J581">
        <v>0</v>
      </c>
      <c r="K581">
        <v>0</v>
      </c>
      <c r="L581">
        <v>1</v>
      </c>
      <c r="M581">
        <v>0</v>
      </c>
      <c r="N581">
        <v>74</v>
      </c>
      <c r="O581">
        <v>11.653828014806733</v>
      </c>
      <c r="P581" s="74">
        <v>115131.24469316386</v>
      </c>
      <c r="V581" s="81">
        <v>45010</v>
      </c>
      <c r="W581" s="3">
        <v>240.15904584657639</v>
      </c>
      <c r="X581" s="3">
        <v>198.86700822893675</v>
      </c>
      <c r="Y581" s="3">
        <v>513.24318899194463</v>
      </c>
      <c r="Z581" s="3">
        <v>3935.4016998490947</v>
      </c>
      <c r="AG581">
        <v>539</v>
      </c>
      <c r="AH581">
        <v>111691.85643807078</v>
      </c>
      <c r="AI581">
        <v>22002.808132968508</v>
      </c>
      <c r="AJ581">
        <v>1.2756953248689396</v>
      </c>
      <c r="AK581">
        <f t="shared" si="148"/>
        <v>133694.66457103929</v>
      </c>
      <c r="AL581" s="4">
        <f t="shared" si="149"/>
        <v>0.16457506515734749</v>
      </c>
      <c r="AW581">
        <v>535</v>
      </c>
      <c r="AX581">
        <v>134499.1965555331</v>
      </c>
      <c r="AY581">
        <v>-5967.9875233303028</v>
      </c>
      <c r="AZ581">
        <v>-0.79580804203223143</v>
      </c>
      <c r="BA581">
        <f t="shared" si="162"/>
        <v>128531.20903220279</v>
      </c>
      <c r="BB581" s="4">
        <f t="shared" si="163"/>
        <v>4.643220559634708E-2</v>
      </c>
      <c r="BN581">
        <v>535</v>
      </c>
      <c r="BO581">
        <v>11.847865603742166</v>
      </c>
      <c r="BP581">
        <v>-8.3938578067410674E-2</v>
      </c>
      <c r="BQ581">
        <v>-1.0383144155702182</v>
      </c>
      <c r="BR581">
        <f t="shared" si="164"/>
        <v>11.763927025674755</v>
      </c>
      <c r="BS581" s="4">
        <f t="shared" si="165"/>
        <v>7.1352515094844464E-3</v>
      </c>
      <c r="CD581">
        <v>536</v>
      </c>
      <c r="CE581">
        <v>130005.75610967937</v>
      </c>
      <c r="CF581">
        <v>-548.69395121499838</v>
      </c>
      <c r="CG581">
        <v>-6.944142271842528E-2</v>
      </c>
      <c r="CH581">
        <f t="shared" si="158"/>
        <v>129457.06215846437</v>
      </c>
      <c r="CI581" s="4">
        <f t="shared" si="159"/>
        <v>4.2384242471326834E-3</v>
      </c>
      <c r="CT581">
        <v>536</v>
      </c>
      <c r="CU581">
        <v>11.806292132925559</v>
      </c>
      <c r="CV581">
        <v>-3.518759412800776E-2</v>
      </c>
      <c r="CW581">
        <v>-0.41952013976970065</v>
      </c>
      <c r="CX581">
        <f t="shared" si="160"/>
        <v>11.841479727053567</v>
      </c>
      <c r="CY581" s="4">
        <f t="shared" si="161"/>
        <v>2.9715538040078412E-3</v>
      </c>
      <c r="DJ581">
        <v>537</v>
      </c>
      <c r="DK581">
        <v>129871.24962689541</v>
      </c>
      <c r="DL581">
        <v>281.29352416927577</v>
      </c>
      <c r="DM581">
        <v>3.5745140404301393E-2</v>
      </c>
      <c r="DN581">
        <f t="shared" si="154"/>
        <v>129589.95610272614</v>
      </c>
      <c r="DO581" s="4">
        <f t="shared" si="155"/>
        <v>2.1706429466361882E-3</v>
      </c>
      <c r="DZ581">
        <v>537</v>
      </c>
      <c r="EA581">
        <v>11.804784356543294</v>
      </c>
      <c r="EB581">
        <v>-2.832190615732344E-2</v>
      </c>
      <c r="EC581">
        <v>-0.33890507202876757</v>
      </c>
      <c r="ED581">
        <f t="shared" si="156"/>
        <v>11.776462450385971</v>
      </c>
      <c r="EE581" s="4">
        <f t="shared" si="157"/>
        <v>2.4049587281955963E-3</v>
      </c>
      <c r="EP581">
        <v>539</v>
      </c>
      <c r="EQ581">
        <v>11.878818548582958</v>
      </c>
      <c r="ER581">
        <v>-7.5504692264960482E-2</v>
      </c>
      <c r="ES581">
        <v>-0.96265961832067015</v>
      </c>
      <c r="ET581">
        <f t="shared" si="150"/>
        <v>11.803313856317997</v>
      </c>
      <c r="EU581" s="4">
        <f t="shared" si="151"/>
        <v>6.3969062573511802E-3</v>
      </c>
      <c r="FF581">
        <v>539</v>
      </c>
      <c r="FG581">
        <v>11.849034880867377</v>
      </c>
      <c r="FH581">
        <v>-4.5721024549379763E-2</v>
      </c>
      <c r="FI581">
        <v>-1.0116789846194529</v>
      </c>
      <c r="FJ581">
        <f t="shared" si="152"/>
        <v>11.803313856317997</v>
      </c>
      <c r="FK581">
        <f t="shared" si="153"/>
        <v>3.8735752608074999E-3</v>
      </c>
    </row>
    <row r="582" spans="2:167" x14ac:dyDescent="0.2">
      <c r="B582" s="81">
        <v>45080</v>
      </c>
      <c r="C582">
        <v>6.3061984578598036</v>
      </c>
      <c r="D582">
        <v>5.5694482383928801</v>
      </c>
      <c r="E582">
        <v>6.2049097023716264</v>
      </c>
      <c r="F582">
        <v>8.5595736001635903</v>
      </c>
      <c r="G582">
        <v>0</v>
      </c>
      <c r="H582">
        <v>1</v>
      </c>
      <c r="I582">
        <v>0</v>
      </c>
      <c r="J582">
        <v>0</v>
      </c>
      <c r="K582">
        <v>0</v>
      </c>
      <c r="L582">
        <v>1</v>
      </c>
      <c r="M582">
        <v>0</v>
      </c>
      <c r="N582">
        <v>75</v>
      </c>
      <c r="O582">
        <v>11.692639850745135</v>
      </c>
      <c r="P582" s="74">
        <v>119687.54696395184</v>
      </c>
      <c r="V582" s="81">
        <v>45017</v>
      </c>
      <c r="W582" s="3">
        <v>216.15312457696521</v>
      </c>
      <c r="X582" s="3">
        <v>198.58027649822051</v>
      </c>
      <c r="Y582" s="3">
        <v>455.1700119130021</v>
      </c>
      <c r="Z582" s="3">
        <v>4141.2558767369592</v>
      </c>
      <c r="AG582">
        <v>540</v>
      </c>
      <c r="AH582">
        <v>102291.61539599948</v>
      </c>
      <c r="AI582">
        <v>29390.367339968681</v>
      </c>
      <c r="AJ582">
        <v>1.7040167775494039</v>
      </c>
      <c r="AK582">
        <f t="shared" si="148"/>
        <v>131681.98273596817</v>
      </c>
      <c r="AL582" s="4">
        <f t="shared" si="149"/>
        <v>0.22319201708025979</v>
      </c>
      <c r="AW582">
        <v>536</v>
      </c>
      <c r="AX582">
        <v>134475.09916549141</v>
      </c>
      <c r="AY582">
        <v>-5018.0370070270437</v>
      </c>
      <c r="AZ582">
        <v>-0.66913581668800892</v>
      </c>
      <c r="BA582">
        <f t="shared" si="162"/>
        <v>129457.06215846437</v>
      </c>
      <c r="BB582" s="4">
        <f t="shared" si="163"/>
        <v>3.8762172749483688E-2</v>
      </c>
      <c r="BN582">
        <v>536</v>
      </c>
      <c r="BO582">
        <v>11.847607986477387</v>
      </c>
      <c r="BP582">
        <v>-7.650344767983519E-2</v>
      </c>
      <c r="BQ582">
        <v>-0.94634236599768551</v>
      </c>
      <c r="BR582">
        <f t="shared" si="164"/>
        <v>11.771104538797552</v>
      </c>
      <c r="BS582" s="4">
        <f t="shared" si="165"/>
        <v>6.4992581985556146E-3</v>
      </c>
      <c r="CD582">
        <v>537</v>
      </c>
      <c r="CE582">
        <v>129945.18615772272</v>
      </c>
      <c r="CF582">
        <v>207.35699334196397</v>
      </c>
      <c r="CG582">
        <v>2.6242615936254227E-2</v>
      </c>
      <c r="CH582">
        <f t="shared" si="158"/>
        <v>130152.54315106469</v>
      </c>
      <c r="CI582" s="4">
        <f t="shared" si="159"/>
        <v>1.5931843383289873E-3</v>
      </c>
      <c r="CT582">
        <v>537</v>
      </c>
      <c r="CU582">
        <v>11.805507878239021</v>
      </c>
      <c r="CV582">
        <v>-2.9045427853050754E-2</v>
      </c>
      <c r="CW582">
        <v>-0.34629085206151611</v>
      </c>
      <c r="CX582">
        <f t="shared" si="160"/>
        <v>11.834553306092072</v>
      </c>
      <c r="CY582" s="4">
        <f t="shared" si="161"/>
        <v>2.4542901706394817E-3</v>
      </c>
      <c r="DJ582">
        <v>538</v>
      </c>
      <c r="DK582">
        <v>129828.05519093992</v>
      </c>
      <c r="DL582">
        <v>1020.1005856979173</v>
      </c>
      <c r="DM582">
        <v>0.12962843268421345</v>
      </c>
      <c r="DN582">
        <f t="shared" si="154"/>
        <v>128807.954605242</v>
      </c>
      <c r="DO582" s="4">
        <f t="shared" si="155"/>
        <v>7.9195464971415896E-3</v>
      </c>
      <c r="DZ582">
        <v>538</v>
      </c>
      <c r="EA582">
        <v>11.804287134551775</v>
      </c>
      <c r="EB582">
        <v>-2.2494320872112894E-2</v>
      </c>
      <c r="EC582">
        <v>-0.26917112827980938</v>
      </c>
      <c r="ED582">
        <f t="shared" si="156"/>
        <v>11.781792813679662</v>
      </c>
      <c r="EE582" s="4">
        <f t="shared" si="157"/>
        <v>1.9092443083870119E-3</v>
      </c>
      <c r="EP582">
        <v>540</v>
      </c>
      <c r="EQ582">
        <v>11.916088655935541</v>
      </c>
      <c r="ER582">
        <v>-0.12794358290859797</v>
      </c>
      <c r="ES582">
        <v>-1.6312379667366412</v>
      </c>
      <c r="ET582">
        <f t="shared" si="150"/>
        <v>11.788145073026943</v>
      </c>
      <c r="EU582" s="4">
        <f t="shared" si="151"/>
        <v>1.0853580619851059E-2</v>
      </c>
      <c r="FF582">
        <v>540</v>
      </c>
      <c r="FG582">
        <v>11.866127706589285</v>
      </c>
      <c r="FH582">
        <v>-7.7982633562342585E-2</v>
      </c>
      <c r="FI582">
        <v>-1.7255385748211947</v>
      </c>
      <c r="FJ582">
        <f t="shared" si="152"/>
        <v>11.788145073026943</v>
      </c>
      <c r="FK582">
        <f t="shared" si="153"/>
        <v>6.6153438967067541E-3</v>
      </c>
    </row>
    <row r="583" spans="2:167" x14ac:dyDescent="0.2">
      <c r="B583" s="81">
        <v>45087</v>
      </c>
      <c r="C583">
        <v>6.3932451187049173</v>
      </c>
      <c r="D583">
        <v>5.5776841374919615</v>
      </c>
      <c r="E583">
        <v>6.2134356877867924</v>
      </c>
      <c r="F583">
        <v>8.5698638388821387</v>
      </c>
      <c r="G583">
        <v>0</v>
      </c>
      <c r="H583">
        <v>1</v>
      </c>
      <c r="I583">
        <v>0</v>
      </c>
      <c r="J583">
        <v>0</v>
      </c>
      <c r="K583">
        <v>0</v>
      </c>
      <c r="L583">
        <v>1</v>
      </c>
      <c r="M583">
        <v>0</v>
      </c>
      <c r="N583">
        <v>76</v>
      </c>
      <c r="O583">
        <v>11.698450594863942</v>
      </c>
      <c r="P583" s="74">
        <v>120385.04520289219</v>
      </c>
      <c r="V583" s="81">
        <v>45024</v>
      </c>
      <c r="W583" s="3">
        <v>232.96625444923484</v>
      </c>
      <c r="X583" s="3">
        <v>200.33853908190218</v>
      </c>
      <c r="Y583" s="3">
        <v>428.11890754770116</v>
      </c>
      <c r="Z583" s="3">
        <v>4299.2185474268899</v>
      </c>
      <c r="AG583">
        <v>541</v>
      </c>
      <c r="AH583">
        <v>102267.22508291574</v>
      </c>
      <c r="AI583">
        <v>21789.239011727186</v>
      </c>
      <c r="AJ583">
        <v>1.2633128540562395</v>
      </c>
      <c r="AK583">
        <f t="shared" si="148"/>
        <v>124056.46409464293</v>
      </c>
      <c r="AL583" s="4">
        <f t="shared" si="149"/>
        <v>0.17563969093222043</v>
      </c>
      <c r="AW583">
        <v>537</v>
      </c>
      <c r="AX583">
        <v>134451.00177544969</v>
      </c>
      <c r="AY583">
        <v>-4298.4586243850063</v>
      </c>
      <c r="AZ583">
        <v>-0.57318282390099873</v>
      </c>
      <c r="BA583">
        <f t="shared" si="162"/>
        <v>130152.54315106469</v>
      </c>
      <c r="BB583" s="4">
        <f t="shared" si="163"/>
        <v>3.3026312973353865E-2</v>
      </c>
      <c r="BN583">
        <v>537</v>
      </c>
      <c r="BO583">
        <v>11.847350369212608</v>
      </c>
      <c r="BP583">
        <v>-7.088791882663692E-2</v>
      </c>
      <c r="BQ583">
        <v>-0.87687866178001739</v>
      </c>
      <c r="BR583">
        <f t="shared" si="164"/>
        <v>11.776462450385971</v>
      </c>
      <c r="BS583" s="4">
        <f t="shared" si="165"/>
        <v>6.0194578062203715E-3</v>
      </c>
      <c r="CD583">
        <v>538</v>
      </c>
      <c r="CE583">
        <v>129885.79490444189</v>
      </c>
      <c r="CF583">
        <v>962.36087219594629</v>
      </c>
      <c r="CG583">
        <v>0.12179414040532334</v>
      </c>
      <c r="CH583">
        <f t="shared" si="158"/>
        <v>130848.15577663784</v>
      </c>
      <c r="CI583" s="4">
        <f t="shared" si="159"/>
        <v>7.3547912577287553E-3</v>
      </c>
      <c r="CT583">
        <v>538</v>
      </c>
      <c r="CU583">
        <v>11.804740568754175</v>
      </c>
      <c r="CV583">
        <v>-2.294775507451341E-2</v>
      </c>
      <c r="CW583">
        <v>-0.273592033068212</v>
      </c>
      <c r="CX583">
        <f t="shared" si="160"/>
        <v>11.827688323828689</v>
      </c>
      <c r="CY583" s="4">
        <f t="shared" si="161"/>
        <v>1.9401724535031621E-3</v>
      </c>
      <c r="DJ583">
        <v>539</v>
      </c>
      <c r="DK583">
        <v>129786.11294558554</v>
      </c>
      <c r="DL583">
        <v>3908.5516254537506</v>
      </c>
      <c r="DM583">
        <v>0.4966759438984793</v>
      </c>
      <c r="DN583">
        <f t="shared" si="154"/>
        <v>125877.56132013179</v>
      </c>
      <c r="DO583" s="4">
        <f t="shared" si="155"/>
        <v>3.1050423796450288E-2</v>
      </c>
      <c r="DZ583">
        <v>539</v>
      </c>
      <c r="EA583">
        <v>11.80380432684049</v>
      </c>
      <c r="EB583">
        <v>-4.9047052249306944E-4</v>
      </c>
      <c r="EC583">
        <v>-5.8690593362664351E-3</v>
      </c>
      <c r="ED583">
        <f t="shared" si="156"/>
        <v>11.803313856317997</v>
      </c>
      <c r="EE583" s="4">
        <f t="shared" si="157"/>
        <v>4.1553628791335894E-5</v>
      </c>
      <c r="EP583">
        <v>541</v>
      </c>
      <c r="EQ583">
        <v>11.685311390359711</v>
      </c>
      <c r="ER583">
        <v>4.3180706186522144E-2</v>
      </c>
      <c r="ES583">
        <v>0.55053958753269494</v>
      </c>
      <c r="ET583">
        <f t="shared" si="150"/>
        <v>11.728492096546233</v>
      </c>
      <c r="EU583" s="4">
        <f t="shared" si="151"/>
        <v>3.6816929091198223E-3</v>
      </c>
      <c r="FF583">
        <v>541</v>
      </c>
      <c r="FG583">
        <v>11.705608798438069</v>
      </c>
      <c r="FH583">
        <v>2.2883298108164141E-2</v>
      </c>
      <c r="FI583">
        <v>0.50634367936809055</v>
      </c>
      <c r="FJ583">
        <f t="shared" si="152"/>
        <v>11.728492096546233</v>
      </c>
      <c r="FK583">
        <f t="shared" si="153"/>
        <v>1.9510861174475052E-3</v>
      </c>
    </row>
    <row r="584" spans="2:167" x14ac:dyDescent="0.2">
      <c r="B584" s="81">
        <v>45094</v>
      </c>
      <c r="C584">
        <v>6.4809832884560574</v>
      </c>
      <c r="D584">
        <v>5.5859341104550042</v>
      </c>
      <c r="E584">
        <v>6.2220350434504672</v>
      </c>
      <c r="F584">
        <v>8.5798855886720951</v>
      </c>
      <c r="G584">
        <v>0</v>
      </c>
      <c r="H584">
        <v>1</v>
      </c>
      <c r="I584">
        <v>0</v>
      </c>
      <c r="J584">
        <v>0</v>
      </c>
      <c r="K584">
        <v>0</v>
      </c>
      <c r="L584">
        <v>1</v>
      </c>
      <c r="M584">
        <v>0</v>
      </c>
      <c r="N584">
        <v>77</v>
      </c>
      <c r="O584">
        <v>11.704224655215286</v>
      </c>
      <c r="P584" s="74">
        <v>121082.16639238241</v>
      </c>
      <c r="V584" s="81">
        <v>45031</v>
      </c>
      <c r="W584" s="3">
        <v>255.78266163561565</v>
      </c>
      <c r="X584" s="3">
        <v>202.31917045459113</v>
      </c>
      <c r="Y584" s="3">
        <v>416.59869438096268</v>
      </c>
      <c r="Z584" s="3">
        <v>4423.7958112469523</v>
      </c>
      <c r="AG584">
        <v>542</v>
      </c>
      <c r="AH584">
        <v>102242.834769832</v>
      </c>
      <c r="AI584">
        <v>19421.43063576342</v>
      </c>
      <c r="AJ584">
        <v>1.1260302827976876</v>
      </c>
      <c r="AK584">
        <f t="shared" si="148"/>
        <v>121664.26540559542</v>
      </c>
      <c r="AL584" s="4">
        <f t="shared" si="149"/>
        <v>0.15963134755318398</v>
      </c>
      <c r="AW584">
        <v>538</v>
      </c>
      <c r="AX584">
        <v>134426.90438540798</v>
      </c>
      <c r="AY584">
        <v>-3578.74860877014</v>
      </c>
      <c r="AZ584">
        <v>-0.47721227836643931</v>
      </c>
      <c r="BA584">
        <f t="shared" si="162"/>
        <v>130848.15577663784</v>
      </c>
      <c r="BB584" s="4">
        <f t="shared" si="163"/>
        <v>2.7350393954953273E-2</v>
      </c>
      <c r="BN584">
        <v>538</v>
      </c>
      <c r="BO584">
        <v>11.847092751947827</v>
      </c>
      <c r="BP584">
        <v>-6.5299938268164937E-2</v>
      </c>
      <c r="BQ584">
        <v>-0.80775572806617768</v>
      </c>
      <c r="BR584">
        <f t="shared" si="164"/>
        <v>11.781792813679662</v>
      </c>
      <c r="BS584" s="4">
        <f t="shared" si="165"/>
        <v>5.5424449657904499E-3</v>
      </c>
      <c r="CD584">
        <v>539</v>
      </c>
      <c r="CE584">
        <v>129827.58234983691</v>
      </c>
      <c r="CF584">
        <v>3867.0822212023777</v>
      </c>
      <c r="CG584">
        <v>0.48940887832787344</v>
      </c>
      <c r="CH584">
        <f t="shared" si="158"/>
        <v>133694.66457103929</v>
      </c>
      <c r="CI584" s="4">
        <f t="shared" si="159"/>
        <v>2.8924731092373437E-2</v>
      </c>
      <c r="CT584">
        <v>539</v>
      </c>
      <c r="CU584">
        <v>11.803990204471019</v>
      </c>
      <c r="CV584">
        <v>-6.7634815302142215E-4</v>
      </c>
      <c r="CW584">
        <v>-8.0636849071383417E-3</v>
      </c>
      <c r="CX584">
        <f t="shared" si="160"/>
        <v>11.80466655262404</v>
      </c>
      <c r="CY584" s="4">
        <f t="shared" si="161"/>
        <v>5.7294981608021602E-5</v>
      </c>
      <c r="DJ584">
        <v>540</v>
      </c>
      <c r="DK584">
        <v>129745.35233047183</v>
      </c>
      <c r="DL584">
        <v>1936.6304054963402</v>
      </c>
      <c r="DM584">
        <v>0.24609569651538718</v>
      </c>
      <c r="DN584">
        <f t="shared" si="154"/>
        <v>127808.72192497549</v>
      </c>
      <c r="DO584" s="4">
        <f t="shared" si="155"/>
        <v>1.5152568434516967E-2</v>
      </c>
      <c r="DZ584">
        <v>540</v>
      </c>
      <c r="EA584">
        <v>11.803335121171425</v>
      </c>
      <c r="EB584">
        <v>-1.519004814448266E-2</v>
      </c>
      <c r="EC584">
        <v>-0.18176687444447254</v>
      </c>
      <c r="ED584">
        <f t="shared" si="156"/>
        <v>11.788145073026943</v>
      </c>
      <c r="EE584" s="4">
        <f t="shared" si="157"/>
        <v>1.2885868005849187E-3</v>
      </c>
      <c r="EP584">
        <v>542</v>
      </c>
      <c r="EQ584">
        <v>11.660029963068943</v>
      </c>
      <c r="ER584">
        <v>4.899064424044397E-2</v>
      </c>
      <c r="ES584">
        <v>0.62461435800958442</v>
      </c>
      <c r="ET584">
        <f t="shared" si="150"/>
        <v>11.709020607309387</v>
      </c>
      <c r="EU584" s="4">
        <f t="shared" si="151"/>
        <v>4.1840087128945207E-3</v>
      </c>
      <c r="FF584">
        <v>542</v>
      </c>
      <c r="FG584">
        <v>11.657395257262635</v>
      </c>
      <c r="FH584">
        <v>5.1625350046752061E-2</v>
      </c>
      <c r="FI584">
        <v>1.1423252700628832</v>
      </c>
      <c r="FJ584">
        <f t="shared" si="152"/>
        <v>11.709020607309387</v>
      </c>
      <c r="FK584">
        <f t="shared" si="153"/>
        <v>4.4090237585306495E-3</v>
      </c>
    </row>
    <row r="585" spans="2:167" x14ac:dyDescent="0.2">
      <c r="B585" s="81">
        <v>45101</v>
      </c>
      <c r="C585">
        <v>6.5693597123146157</v>
      </c>
      <c r="D585">
        <v>5.84767915354319</v>
      </c>
      <c r="E585">
        <v>5.9446030121930642</v>
      </c>
      <c r="F585">
        <v>8.5897229279963749</v>
      </c>
      <c r="G585">
        <v>0</v>
      </c>
      <c r="H585">
        <v>1</v>
      </c>
      <c r="I585">
        <v>0</v>
      </c>
      <c r="J585">
        <v>0</v>
      </c>
      <c r="K585">
        <v>0</v>
      </c>
      <c r="L585">
        <v>1</v>
      </c>
      <c r="M585">
        <v>0</v>
      </c>
      <c r="N585">
        <v>78</v>
      </c>
      <c r="O585">
        <v>11.715687553357535</v>
      </c>
      <c r="P585" s="74">
        <v>122478.10439488998</v>
      </c>
      <c r="V585" s="81">
        <v>45038</v>
      </c>
      <c r="W585" s="3">
        <v>281.31290597332298</v>
      </c>
      <c r="X585" s="3">
        <v>204.34008675732403</v>
      </c>
      <c r="Y585" s="3">
        <v>412.8639802036646</v>
      </c>
      <c r="Z585" s="3">
        <v>4525.1433242014773</v>
      </c>
      <c r="AG585">
        <v>543</v>
      </c>
      <c r="AH585">
        <v>102218.44445674826</v>
      </c>
      <c r="AI585">
        <v>19868.717953403495</v>
      </c>
      <c r="AJ585">
        <v>1.1519634426261203</v>
      </c>
      <c r="AK585">
        <f t="shared" si="148"/>
        <v>122087.16241015175</v>
      </c>
      <c r="AL585" s="4">
        <f t="shared" si="149"/>
        <v>0.16274207345940722</v>
      </c>
      <c r="AW585">
        <v>539</v>
      </c>
      <c r="AX585">
        <v>134402.80699536629</v>
      </c>
      <c r="AY585">
        <v>-708.14242432700121</v>
      </c>
      <c r="AZ585">
        <v>-9.4428051999202969E-2</v>
      </c>
      <c r="BA585">
        <f t="shared" si="162"/>
        <v>133694.66457103929</v>
      </c>
      <c r="BB585" s="4">
        <f t="shared" si="163"/>
        <v>5.2967141703005385E-3</v>
      </c>
      <c r="BN585">
        <v>539</v>
      </c>
      <c r="BO585">
        <v>11.846835134683047</v>
      </c>
      <c r="BP585">
        <v>-4.3521278365050264E-2</v>
      </c>
      <c r="BQ585">
        <v>-0.53835520866442443</v>
      </c>
      <c r="BR585">
        <f t="shared" si="164"/>
        <v>11.803313856317997</v>
      </c>
      <c r="BS585" s="4">
        <f t="shared" si="165"/>
        <v>3.687208431025029E-3</v>
      </c>
      <c r="CD585">
        <v>540</v>
      </c>
      <c r="CE585">
        <v>129770.54849390773</v>
      </c>
      <c r="CF585">
        <v>1911.4342420604371</v>
      </c>
      <c r="CG585">
        <v>0.24190664560357455</v>
      </c>
      <c r="CH585">
        <f t="shared" si="158"/>
        <v>131681.98273596817</v>
      </c>
      <c r="CI585" s="4">
        <f t="shared" si="159"/>
        <v>1.4515533578295218E-2</v>
      </c>
      <c r="CT585">
        <v>540</v>
      </c>
      <c r="CU585">
        <v>11.803256785389555</v>
      </c>
      <c r="CV585">
        <v>-1.511171236261255E-2</v>
      </c>
      <c r="CW585">
        <v>-0.18016769374626374</v>
      </c>
      <c r="CX585">
        <f t="shared" si="160"/>
        <v>11.818368497752168</v>
      </c>
      <c r="CY585" s="4">
        <f t="shared" si="161"/>
        <v>1.2786631560427965E-3</v>
      </c>
      <c r="DJ585">
        <v>541</v>
      </c>
      <c r="DK585">
        <v>129705.70858623508</v>
      </c>
      <c r="DL585">
        <v>-5649.2444915921515</v>
      </c>
      <c r="DM585">
        <v>-0.71787304071980407</v>
      </c>
      <c r="DN585">
        <f t="shared" si="154"/>
        <v>135354.95307782723</v>
      </c>
      <c r="DO585" s="4">
        <f t="shared" si="155"/>
        <v>4.1736518414246089E-2</v>
      </c>
      <c r="DZ585">
        <v>541</v>
      </c>
      <c r="EA585">
        <v>11.802878772083293</v>
      </c>
      <c r="EB585">
        <v>-7.4386675537059688E-2</v>
      </c>
      <c r="EC585">
        <v>-0.89012446728798311</v>
      </c>
      <c r="ED585">
        <f t="shared" si="156"/>
        <v>11.728492096546233</v>
      </c>
      <c r="EE585" s="4">
        <f t="shared" si="157"/>
        <v>6.342390387845751E-3</v>
      </c>
      <c r="EP585">
        <v>543</v>
      </c>
      <c r="EQ585">
        <v>11.66504052308988</v>
      </c>
      <c r="ER585">
        <v>4.7449991515325252E-2</v>
      </c>
      <c r="ES585">
        <v>0.60497155012788462</v>
      </c>
      <c r="ET585">
        <f t="shared" si="150"/>
        <v>11.712490514605205</v>
      </c>
      <c r="EU585" s="4">
        <f t="shared" si="151"/>
        <v>4.0512298777238033E-3</v>
      </c>
      <c r="FF585">
        <v>543</v>
      </c>
      <c r="FG585">
        <v>11.663712496622601</v>
      </c>
      <c r="FH585">
        <v>4.8778017982604283E-2</v>
      </c>
      <c r="FI585">
        <v>1.0793217385383362</v>
      </c>
      <c r="FJ585">
        <f t="shared" si="152"/>
        <v>11.712490514605205</v>
      </c>
      <c r="FK585">
        <f t="shared" si="153"/>
        <v>4.164615366969068E-3</v>
      </c>
    </row>
    <row r="586" spans="2:167" x14ac:dyDescent="0.2">
      <c r="B586" s="81">
        <v>45108</v>
      </c>
      <c r="C586">
        <v>6.6583244842724136</v>
      </c>
      <c r="D586">
        <v>7.9602267135796687</v>
      </c>
      <c r="E586">
        <v>5.7734367677847978</v>
      </c>
      <c r="F586">
        <v>8.5994340237499056</v>
      </c>
      <c r="G586">
        <v>0</v>
      </c>
      <c r="H586">
        <v>1</v>
      </c>
      <c r="I586">
        <v>0</v>
      </c>
      <c r="J586">
        <v>0</v>
      </c>
      <c r="K586">
        <v>0</v>
      </c>
      <c r="L586">
        <v>1</v>
      </c>
      <c r="M586">
        <v>1</v>
      </c>
      <c r="N586">
        <v>79</v>
      </c>
      <c r="O586">
        <v>11.841454269813356</v>
      </c>
      <c r="P586" s="74">
        <v>138892.32474681592</v>
      </c>
      <c r="V586" s="81">
        <v>45045</v>
      </c>
      <c r="W586" s="3">
        <v>309.43939438806984</v>
      </c>
      <c r="X586" s="3">
        <v>206.38326008471597</v>
      </c>
      <c r="Y586" s="3">
        <v>413.04226944514733</v>
      </c>
      <c r="Z586" s="3">
        <v>4610.3714458329305</v>
      </c>
      <c r="AG586">
        <v>544</v>
      </c>
      <c r="AH586">
        <v>88741.395299572483</v>
      </c>
      <c r="AI586">
        <v>24901.532365498482</v>
      </c>
      <c r="AJ586">
        <v>1.4437597341559505</v>
      </c>
      <c r="AK586">
        <f t="shared" si="148"/>
        <v>113642.92766507097</v>
      </c>
      <c r="AL586" s="4">
        <f t="shared" si="149"/>
        <v>0.21912082764084018</v>
      </c>
      <c r="AW586">
        <v>540</v>
      </c>
      <c r="AX586">
        <v>126290.89818121851</v>
      </c>
      <c r="AY586">
        <v>5391.0845547496574</v>
      </c>
      <c r="AZ586">
        <v>0.71888026360206592</v>
      </c>
      <c r="BA586">
        <f t="shared" si="162"/>
        <v>131681.98273596817</v>
      </c>
      <c r="BB586" s="4">
        <f t="shared" si="163"/>
        <v>4.0940183635897777E-2</v>
      </c>
      <c r="BN586">
        <v>540</v>
      </c>
      <c r="BO586">
        <v>11.769050801687312</v>
      </c>
      <c r="BP586">
        <v>1.9094271339630708E-2</v>
      </c>
      <c r="BQ586">
        <v>0.23619481820177815</v>
      </c>
      <c r="BR586">
        <f t="shared" si="164"/>
        <v>11.788145073026943</v>
      </c>
      <c r="BS586" s="4">
        <f t="shared" si="165"/>
        <v>1.6197859138433312E-3</v>
      </c>
      <c r="CD586">
        <v>541</v>
      </c>
      <c r="CE586">
        <v>129714.69333665437</v>
      </c>
      <c r="CF586">
        <v>-5658.2292420114391</v>
      </c>
      <c r="CG586">
        <v>-0.71609225463889381</v>
      </c>
      <c r="CH586">
        <f t="shared" si="158"/>
        <v>124056.46409464293</v>
      </c>
      <c r="CI586" s="4">
        <f t="shared" si="159"/>
        <v>4.5610112163883408E-2</v>
      </c>
      <c r="CT586">
        <v>541</v>
      </c>
      <c r="CU586">
        <v>11.802540311509782</v>
      </c>
      <c r="CV586">
        <v>-7.4048214963548631E-2</v>
      </c>
      <c r="CW586">
        <v>-0.88283152801511444</v>
      </c>
      <c r="CX586">
        <f t="shared" si="160"/>
        <v>11.876588526473331</v>
      </c>
      <c r="CY586" s="4">
        <f t="shared" si="161"/>
        <v>6.2348051208890986E-3</v>
      </c>
      <c r="DJ586">
        <v>542</v>
      </c>
      <c r="DK586">
        <v>129667.1221355414</v>
      </c>
      <c r="DL586">
        <v>-8002.8567299459828</v>
      </c>
      <c r="DM586">
        <v>-1.0169563565042521</v>
      </c>
      <c r="DN586">
        <f t="shared" si="154"/>
        <v>137669.97886548738</v>
      </c>
      <c r="DO586" s="4">
        <f t="shared" si="155"/>
        <v>5.8130732610668152E-2</v>
      </c>
      <c r="DZ586">
        <v>542</v>
      </c>
      <c r="EA586">
        <v>11.802434593766453</v>
      </c>
      <c r="EB586">
        <v>-9.3413986457065334E-2</v>
      </c>
      <c r="EC586">
        <v>-1.1178087249095641</v>
      </c>
      <c r="ED586">
        <f t="shared" si="156"/>
        <v>11.709020607309387</v>
      </c>
      <c r="EE586" s="4">
        <f t="shared" si="157"/>
        <v>7.9779504699779413E-3</v>
      </c>
      <c r="EP586">
        <v>544</v>
      </c>
      <c r="EQ586">
        <v>11.646887622056617</v>
      </c>
      <c r="ER586">
        <v>-6.0710237921242083E-3</v>
      </c>
      <c r="ES586">
        <v>-7.7403526472674331E-2</v>
      </c>
      <c r="ET586">
        <f t="shared" si="150"/>
        <v>11.640816598264493</v>
      </c>
      <c r="EU586" s="4">
        <f t="shared" si="151"/>
        <v>5.2152903027690735E-4</v>
      </c>
      <c r="FF586">
        <v>544</v>
      </c>
      <c r="FG586">
        <v>11.657822148977012</v>
      </c>
      <c r="FH586">
        <v>-1.7005550712518414E-2</v>
      </c>
      <c r="FI586">
        <v>-0.37628549332166328</v>
      </c>
      <c r="FJ586">
        <f t="shared" si="152"/>
        <v>11.640816598264493</v>
      </c>
      <c r="FK586">
        <f t="shared" si="153"/>
        <v>1.4608554794217563E-3</v>
      </c>
    </row>
    <row r="587" spans="2:167" x14ac:dyDescent="0.2">
      <c r="B587" s="81">
        <v>45115</v>
      </c>
      <c r="C587">
        <v>6.7478309618611076</v>
      </c>
      <c r="D587">
        <v>8.0444824265144366</v>
      </c>
      <c r="E587">
        <v>5.678809470131009</v>
      </c>
      <c r="F587">
        <v>8.6090591391533628</v>
      </c>
      <c r="G587">
        <v>0</v>
      </c>
      <c r="H587">
        <v>1</v>
      </c>
      <c r="I587">
        <v>0</v>
      </c>
      <c r="J587">
        <v>0</v>
      </c>
      <c r="K587">
        <v>0</v>
      </c>
      <c r="L587">
        <v>1</v>
      </c>
      <c r="M587">
        <v>1</v>
      </c>
      <c r="N587">
        <v>80</v>
      </c>
      <c r="O587">
        <v>11.846443321779862</v>
      </c>
      <c r="P587" s="74">
        <v>139586.99721033391</v>
      </c>
      <c r="V587" s="81">
        <v>45052</v>
      </c>
      <c r="W587" s="3">
        <v>340.38285360861835</v>
      </c>
      <c r="X587" s="3">
        <v>208.44706993154503</v>
      </c>
      <c r="Y587" s="3">
        <v>415.19751685932192</v>
      </c>
      <c r="Z587" s="3">
        <v>4684.4588421638673</v>
      </c>
      <c r="AG587">
        <v>545</v>
      </c>
      <c r="AH587">
        <v>88717.004986488741</v>
      </c>
      <c r="AI587">
        <v>22229.54383786059</v>
      </c>
      <c r="AJ587">
        <v>1.2888411777511584</v>
      </c>
      <c r="AK587">
        <f t="shared" si="148"/>
        <v>110946.54882434933</v>
      </c>
      <c r="AL587" s="4">
        <f t="shared" si="149"/>
        <v>0.20036264375428589</v>
      </c>
      <c r="AW587">
        <v>541</v>
      </c>
      <c r="AX587">
        <v>126266.80079117681</v>
      </c>
      <c r="AY587">
        <v>-2210.3366965338791</v>
      </c>
      <c r="AZ587">
        <v>-0.2947398451863793</v>
      </c>
      <c r="BA587">
        <f t="shared" si="162"/>
        <v>124056.46409464293</v>
      </c>
      <c r="BB587" s="4">
        <f t="shared" si="163"/>
        <v>1.7817182785796706E-2</v>
      </c>
      <c r="BN587">
        <v>541</v>
      </c>
      <c r="BO587">
        <v>11.768793184422533</v>
      </c>
      <c r="BP587">
        <v>-4.0301087876299491E-2</v>
      </c>
      <c r="BQ587">
        <v>-0.49852167464069064</v>
      </c>
      <c r="BR587">
        <f t="shared" si="164"/>
        <v>11.728492096546233</v>
      </c>
      <c r="BS587" s="4">
        <f t="shared" si="165"/>
        <v>3.4361695897946864E-3</v>
      </c>
      <c r="CD587">
        <v>542</v>
      </c>
      <c r="CE587">
        <v>129660.01687807681</v>
      </c>
      <c r="CF587">
        <v>-7995.7514724813955</v>
      </c>
      <c r="CG587">
        <v>-1.0119235991622768</v>
      </c>
      <c r="CH587">
        <f t="shared" si="158"/>
        <v>121664.26540559542</v>
      </c>
      <c r="CI587" s="4">
        <f t="shared" si="159"/>
        <v>6.5719802325076682E-2</v>
      </c>
      <c r="CT587">
        <v>542</v>
      </c>
      <c r="CU587">
        <v>11.801840782831698</v>
      </c>
      <c r="CV587">
        <v>-9.2820175522311033E-2</v>
      </c>
      <c r="CW587">
        <v>-1.1066381198700259</v>
      </c>
      <c r="CX587">
        <f t="shared" si="160"/>
        <v>11.894660958354009</v>
      </c>
      <c r="CY587" s="4">
        <f t="shared" si="161"/>
        <v>7.8035158671017337E-3</v>
      </c>
      <c r="DJ587">
        <v>543</v>
      </c>
      <c r="DK587">
        <v>129629.53804453398</v>
      </c>
      <c r="DL587">
        <v>-7542.3756343822315</v>
      </c>
      <c r="DM587">
        <v>-0.95844110464033927</v>
      </c>
      <c r="DN587">
        <f t="shared" si="154"/>
        <v>137171.91367891623</v>
      </c>
      <c r="DO587" s="4">
        <f t="shared" si="155"/>
        <v>5.4984839331154813E-2</v>
      </c>
      <c r="DZ587">
        <v>543</v>
      </c>
      <c r="EA587">
        <v>11.802001953863495</v>
      </c>
      <c r="EB587">
        <v>-8.9511439258290082E-2</v>
      </c>
      <c r="EC587">
        <v>-1.0711101364688775</v>
      </c>
      <c r="ED587">
        <f t="shared" si="156"/>
        <v>11.712490514605205</v>
      </c>
      <c r="EE587" s="4">
        <f t="shared" si="157"/>
        <v>7.6423916114742108E-3</v>
      </c>
      <c r="EP587">
        <v>545</v>
      </c>
      <c r="EQ587">
        <v>11.625530623661049</v>
      </c>
      <c r="ER587">
        <v>-8.7268014681995965E-3</v>
      </c>
      <c r="ES587">
        <v>-0.11126380518255442</v>
      </c>
      <c r="ET587">
        <f t="shared" si="150"/>
        <v>11.61680382219285</v>
      </c>
      <c r="EU587" s="4">
        <f t="shared" si="151"/>
        <v>7.5122224682212791E-4</v>
      </c>
      <c r="FF587">
        <v>545</v>
      </c>
      <c r="FG587">
        <v>11.618394024861402</v>
      </c>
      <c r="FH587">
        <v>-1.5902026685523651E-3</v>
      </c>
      <c r="FI587">
        <v>-3.518675788471641E-2</v>
      </c>
      <c r="FJ587">
        <f t="shared" si="152"/>
        <v>11.61680382219285</v>
      </c>
      <c r="FK587">
        <f t="shared" si="153"/>
        <v>1.3688814005057289E-4</v>
      </c>
    </row>
    <row r="588" spans="2:167" x14ac:dyDescent="0.2">
      <c r="B588" s="81">
        <v>45122</v>
      </c>
      <c r="C588">
        <v>6.8378356594299996</v>
      </c>
      <c r="D588">
        <v>8.052530337459574</v>
      </c>
      <c r="E588">
        <v>5.6314749368198251</v>
      </c>
      <c r="F588">
        <v>8.6186261530877353</v>
      </c>
      <c r="G588">
        <v>0</v>
      </c>
      <c r="H588">
        <v>1</v>
      </c>
      <c r="I588">
        <v>0</v>
      </c>
      <c r="J588">
        <v>0</v>
      </c>
      <c r="K588">
        <v>0</v>
      </c>
      <c r="L588">
        <v>1</v>
      </c>
      <c r="M588">
        <v>1</v>
      </c>
      <c r="N588">
        <v>81</v>
      </c>
      <c r="O588">
        <v>11.849299486073116</v>
      </c>
      <c r="P588" s="74">
        <v>139986.25050265261</v>
      </c>
      <c r="V588" s="81">
        <v>45059</v>
      </c>
      <c r="W588" s="3">
        <v>374.42109094765436</v>
      </c>
      <c r="X588" s="3">
        <v>210.53153835545862</v>
      </c>
      <c r="Y588" s="3">
        <v>418.36190438777663</v>
      </c>
      <c r="Z588" s="3">
        <v>4750.8920078963311</v>
      </c>
      <c r="AG588">
        <v>546</v>
      </c>
      <c r="AH588">
        <v>88692.614673404998</v>
      </c>
      <c r="AI588">
        <v>21307.236792620257</v>
      </c>
      <c r="AJ588">
        <v>1.2353669676141434</v>
      </c>
      <c r="AK588">
        <f t="shared" si="148"/>
        <v>109999.85146602525</v>
      </c>
      <c r="AL588" s="4">
        <f t="shared" si="149"/>
        <v>0.19370241421827053</v>
      </c>
      <c r="AW588">
        <v>542</v>
      </c>
      <c r="AX588">
        <v>126242.70340113511</v>
      </c>
      <c r="AY588">
        <v>-4578.4379955396871</v>
      </c>
      <c r="AZ588">
        <v>-0.61051698961381307</v>
      </c>
      <c r="BA588">
        <f t="shared" si="162"/>
        <v>121664.26540559542</v>
      </c>
      <c r="BB588" s="4">
        <f t="shared" si="163"/>
        <v>3.7631739938398724E-2</v>
      </c>
      <c r="BN588">
        <v>542</v>
      </c>
      <c r="BO588">
        <v>11.768535567157752</v>
      </c>
      <c r="BP588">
        <v>-5.9514959848364413E-2</v>
      </c>
      <c r="BQ588">
        <v>-0.73619594440844638</v>
      </c>
      <c r="BR588">
        <f t="shared" si="164"/>
        <v>11.709020607309387</v>
      </c>
      <c r="BS588" s="4">
        <f t="shared" si="165"/>
        <v>5.0828298834158714E-3</v>
      </c>
      <c r="CD588">
        <v>543</v>
      </c>
      <c r="CE588">
        <v>129606.5191181751</v>
      </c>
      <c r="CF588">
        <v>-7519.3567080233479</v>
      </c>
      <c r="CG588">
        <v>-0.95163219236560637</v>
      </c>
      <c r="CH588">
        <f t="shared" si="158"/>
        <v>122087.16241015175</v>
      </c>
      <c r="CI588" s="4">
        <f t="shared" si="159"/>
        <v>6.1590068600022606E-2</v>
      </c>
      <c r="CT588">
        <v>543</v>
      </c>
      <c r="CU588">
        <v>11.801158199355305</v>
      </c>
      <c r="CV588">
        <v>-8.866768475009934E-2</v>
      </c>
      <c r="CW588">
        <v>-1.0571305149222912</v>
      </c>
      <c r="CX588">
        <f t="shared" si="160"/>
        <v>11.889825884105404</v>
      </c>
      <c r="CY588" s="4">
        <f t="shared" si="161"/>
        <v>7.4574418174308474E-3</v>
      </c>
      <c r="DJ588">
        <v>544</v>
      </c>
      <c r="DK588">
        <v>112723.35118138844</v>
      </c>
      <c r="DL588">
        <v>919.57648368252558</v>
      </c>
      <c r="DM588">
        <v>0.11685441610786967</v>
      </c>
      <c r="DN588">
        <f t="shared" si="154"/>
        <v>111803.77469770591</v>
      </c>
      <c r="DO588" s="4">
        <f t="shared" si="155"/>
        <v>8.2249144643717857E-3</v>
      </c>
      <c r="DZ588">
        <v>544</v>
      </c>
      <c r="EA588">
        <v>11.623388337316808</v>
      </c>
      <c r="EB588">
        <v>1.7428260947685459E-2</v>
      </c>
      <c r="EC588">
        <v>0.20854973528270787</v>
      </c>
      <c r="ED588">
        <f t="shared" si="156"/>
        <v>11.640816598264493</v>
      </c>
      <c r="EE588" s="4">
        <f t="shared" si="157"/>
        <v>1.4971682442178329E-3</v>
      </c>
      <c r="EP588">
        <v>546</v>
      </c>
      <c r="EQ588">
        <v>11.618788904252645</v>
      </c>
      <c r="ER588">
        <v>-1.0554609787863711E-2</v>
      </c>
      <c r="ES588">
        <v>-0.13456775102470919</v>
      </c>
      <c r="ET588">
        <f t="shared" si="150"/>
        <v>11.608234294464781</v>
      </c>
      <c r="EU588" s="4">
        <f t="shared" si="151"/>
        <v>9.0923473115084568E-4</v>
      </c>
      <c r="FF588">
        <v>546</v>
      </c>
      <c r="FG588">
        <v>11.601220695580924</v>
      </c>
      <c r="FH588">
        <v>7.0135988838568863E-3</v>
      </c>
      <c r="FI588">
        <v>0.15519141723705573</v>
      </c>
      <c r="FJ588">
        <f t="shared" si="152"/>
        <v>11.608234294464781</v>
      </c>
      <c r="FK588">
        <f t="shared" si="153"/>
        <v>6.0419170615820701E-4</v>
      </c>
    </row>
    <row r="589" spans="2:167" x14ac:dyDescent="0.2">
      <c r="B589" s="81">
        <v>45129</v>
      </c>
      <c r="C589">
        <v>6.9282981250966067</v>
      </c>
      <c r="D589">
        <v>8.0533315777019645</v>
      </c>
      <c r="E589">
        <v>5.6106153834052073</v>
      </c>
      <c r="F589">
        <v>8.6281543713595852</v>
      </c>
      <c r="G589">
        <v>0</v>
      </c>
      <c r="H589">
        <v>1</v>
      </c>
      <c r="I589">
        <v>0</v>
      </c>
      <c r="J589">
        <v>0</v>
      </c>
      <c r="K589">
        <v>0</v>
      </c>
      <c r="L589">
        <v>1</v>
      </c>
      <c r="M589">
        <v>1</v>
      </c>
      <c r="N589">
        <v>82</v>
      </c>
      <c r="O589">
        <v>11.852755745098076</v>
      </c>
      <c r="P589" s="74">
        <v>140470.91632716381</v>
      </c>
      <c r="V589" s="81">
        <v>45066</v>
      </c>
      <c r="W589" s="3">
        <v>411.86319524023725</v>
      </c>
      <c r="X589" s="3">
        <v>212.63685351147302</v>
      </c>
      <c r="Y589" s="3">
        <v>422.05172961158519</v>
      </c>
      <c r="Z589" s="3">
        <v>4812.1129320928712</v>
      </c>
      <c r="AG589">
        <v>547</v>
      </c>
      <c r="AH589">
        <v>88668.224360321256</v>
      </c>
      <c r="AI589">
        <v>21356.036149728505</v>
      </c>
      <c r="AJ589">
        <v>1.2381962933685375</v>
      </c>
      <c r="AK589">
        <f t="shared" si="148"/>
        <v>110024.26051004976</v>
      </c>
      <c r="AL589" s="4">
        <f t="shared" si="149"/>
        <v>0.19410297375075578</v>
      </c>
      <c r="AW589">
        <v>543</v>
      </c>
      <c r="AX589">
        <v>126218.6060110934</v>
      </c>
      <c r="AY589">
        <v>-4131.4436009416531</v>
      </c>
      <c r="AZ589">
        <v>-0.5509120168195768</v>
      </c>
      <c r="BA589">
        <f t="shared" si="162"/>
        <v>122087.16241015175</v>
      </c>
      <c r="BB589" s="4">
        <f t="shared" si="163"/>
        <v>3.384011487679655E-2</v>
      </c>
      <c r="BN589">
        <v>543</v>
      </c>
      <c r="BO589">
        <v>11.768277949892973</v>
      </c>
      <c r="BP589">
        <v>-5.5787435287767195E-2</v>
      </c>
      <c r="BQ589">
        <v>-0.69008672294234186</v>
      </c>
      <c r="BR589">
        <f t="shared" si="164"/>
        <v>11.712490514605205</v>
      </c>
      <c r="BS589" s="4">
        <f t="shared" si="165"/>
        <v>4.7630719716017312E-3</v>
      </c>
      <c r="CD589">
        <v>544</v>
      </c>
      <c r="CE589">
        <v>112661.96063772912</v>
      </c>
      <c r="CF589">
        <v>980.9670273418451</v>
      </c>
      <c r="CG589">
        <v>0.12414889186884857</v>
      </c>
      <c r="CH589">
        <f t="shared" si="158"/>
        <v>113642.92766507097</v>
      </c>
      <c r="CI589" s="4">
        <f t="shared" si="159"/>
        <v>8.6320112258367384E-3</v>
      </c>
      <c r="CT589">
        <v>544</v>
      </c>
      <c r="CU589">
        <v>11.622009007429252</v>
      </c>
      <c r="CV589">
        <v>1.8807590835240973E-2</v>
      </c>
      <c r="CW589">
        <v>0.22423138982529683</v>
      </c>
      <c r="CX589">
        <f t="shared" si="160"/>
        <v>11.603201416594011</v>
      </c>
      <c r="CY589" s="4">
        <f t="shared" si="161"/>
        <v>1.6208966956605436E-3</v>
      </c>
      <c r="DJ589">
        <v>545</v>
      </c>
      <c r="DK589">
        <v>112687.62328838964</v>
      </c>
      <c r="DL589">
        <v>-1741.0744640403136</v>
      </c>
      <c r="DM589">
        <v>-0.22124558805702646</v>
      </c>
      <c r="DN589">
        <f t="shared" si="154"/>
        <v>114428.69775242996</v>
      </c>
      <c r="DO589" s="4">
        <f t="shared" si="155"/>
        <v>1.5215365535376293E-2</v>
      </c>
      <c r="DZ589">
        <v>545</v>
      </c>
      <c r="EA589">
        <v>11.62297706457492</v>
      </c>
      <c r="EB589">
        <v>-6.1732423820703985E-3</v>
      </c>
      <c r="EC589">
        <v>-7.3870139337553931E-2</v>
      </c>
      <c r="ED589">
        <f t="shared" si="156"/>
        <v>11.61680382219285</v>
      </c>
      <c r="EE589" s="4">
        <f t="shared" si="157"/>
        <v>5.3140626944882881E-4</v>
      </c>
      <c r="EP589">
        <v>547</v>
      </c>
      <c r="EQ589">
        <v>11.619756728029701</v>
      </c>
      <c r="ER589">
        <v>-1.1300557481382256E-2</v>
      </c>
      <c r="ES589">
        <v>-0.14407833507437087</v>
      </c>
      <c r="ET589">
        <f t="shared" si="150"/>
        <v>11.608456170548319</v>
      </c>
      <c r="EU589" s="4">
        <f t="shared" si="151"/>
        <v>9.7347634477466273E-4</v>
      </c>
      <c r="FF589">
        <v>547</v>
      </c>
      <c r="FG589">
        <v>11.600239138186547</v>
      </c>
      <c r="FH589">
        <v>8.2170323617720697E-3</v>
      </c>
      <c r="FI589">
        <v>0.18182004970961491</v>
      </c>
      <c r="FJ589">
        <f t="shared" si="152"/>
        <v>11.608456170548319</v>
      </c>
      <c r="FK589">
        <f t="shared" si="153"/>
        <v>7.0784885096257749E-4</v>
      </c>
    </row>
    <row r="590" spans="2:167" x14ac:dyDescent="0.2">
      <c r="B590" s="81">
        <v>45136</v>
      </c>
      <c r="C590">
        <v>7.0191808058725931</v>
      </c>
      <c r="D590">
        <v>8.0534116664282909</v>
      </c>
      <c r="E590">
        <v>5.6037578772587278</v>
      </c>
      <c r="F590">
        <v>8.6376571619219273</v>
      </c>
      <c r="G590">
        <v>0</v>
      </c>
      <c r="H590">
        <v>1</v>
      </c>
      <c r="I590">
        <v>0</v>
      </c>
      <c r="J590">
        <v>0</v>
      </c>
      <c r="K590">
        <v>0</v>
      </c>
      <c r="L590">
        <v>1</v>
      </c>
      <c r="M590">
        <v>1</v>
      </c>
      <c r="N590">
        <v>83</v>
      </c>
      <c r="O590">
        <v>11.856682214836866</v>
      </c>
      <c r="P590" s="74">
        <v>141023.55537955003</v>
      </c>
      <c r="V590" s="81">
        <v>45073</v>
      </c>
      <c r="W590" s="3">
        <v>453.04951428404274</v>
      </c>
      <c r="X590" s="3">
        <v>214.76322202383375</v>
      </c>
      <c r="Y590" s="3">
        <v>426.02534999766641</v>
      </c>
      <c r="Z590" s="3">
        <v>4869.8324642961034</v>
      </c>
      <c r="AG590">
        <v>548</v>
      </c>
      <c r="AH590">
        <v>88643.834047237513</v>
      </c>
      <c r="AI590">
        <v>21607.321484847154</v>
      </c>
      <c r="AJ590">
        <v>1.2527655031385696</v>
      </c>
      <c r="AK590">
        <f t="shared" si="148"/>
        <v>110251.15553208467</v>
      </c>
      <c r="AL590" s="4">
        <f t="shared" si="149"/>
        <v>0.19598272127460029</v>
      </c>
      <c r="AW590">
        <v>544</v>
      </c>
      <c r="AX590">
        <v>112742.24034101576</v>
      </c>
      <c r="AY590">
        <v>900.68732405520859</v>
      </c>
      <c r="AZ590">
        <v>0.12010316929075038</v>
      </c>
      <c r="BA590">
        <f t="shared" si="162"/>
        <v>113642.92766507097</v>
      </c>
      <c r="BB590" s="4">
        <f t="shared" si="163"/>
        <v>7.9255906422062532E-3</v>
      </c>
      <c r="BN590">
        <v>544</v>
      </c>
      <c r="BO590">
        <v>11.623104837918612</v>
      </c>
      <c r="BP590">
        <v>1.7711760345880734E-2</v>
      </c>
      <c r="BQ590">
        <v>0.21909325265771951</v>
      </c>
      <c r="BR590">
        <f t="shared" si="164"/>
        <v>11.640816598264493</v>
      </c>
      <c r="BS590" s="4">
        <f t="shared" si="165"/>
        <v>1.5215221540833608E-3</v>
      </c>
      <c r="CD590">
        <v>545</v>
      </c>
      <c r="CE590">
        <v>112610.82027517904</v>
      </c>
      <c r="CF590">
        <v>-1664.2714508297067</v>
      </c>
      <c r="CG590">
        <v>-0.21062630101782967</v>
      </c>
      <c r="CH590">
        <f t="shared" si="158"/>
        <v>110946.54882434933</v>
      </c>
      <c r="CI590" s="4">
        <f t="shared" si="159"/>
        <v>1.5000659943596648E-2</v>
      </c>
      <c r="CT590">
        <v>545</v>
      </c>
      <c r="CU590">
        <v>11.621360314356242</v>
      </c>
      <c r="CV590">
        <v>-4.5564921633918232E-3</v>
      </c>
      <c r="CW590">
        <v>-5.432426616868876E-2</v>
      </c>
      <c r="CX590">
        <f t="shared" si="160"/>
        <v>11.625916806519633</v>
      </c>
      <c r="CY590" s="4">
        <f t="shared" si="161"/>
        <v>3.9192540590318118E-4</v>
      </c>
      <c r="DJ590">
        <v>546</v>
      </c>
      <c r="DK590">
        <v>112652.75639282732</v>
      </c>
      <c r="DL590">
        <v>-2652.9049268020608</v>
      </c>
      <c r="DM590">
        <v>-0.33711568500502365</v>
      </c>
      <c r="DN590">
        <f t="shared" si="154"/>
        <v>115305.66131962938</v>
      </c>
      <c r="DO590" s="4">
        <f t="shared" si="155"/>
        <v>2.3007586066812108E-2</v>
      </c>
      <c r="DZ590">
        <v>546</v>
      </c>
      <c r="EA590">
        <v>11.622575702990586</v>
      </c>
      <c r="EB590">
        <v>-1.4341408525805122E-2</v>
      </c>
      <c r="EC590">
        <v>-0.17161189866364898</v>
      </c>
      <c r="ED590">
        <f t="shared" si="156"/>
        <v>11.608234294464781</v>
      </c>
      <c r="EE590" s="4">
        <f t="shared" si="157"/>
        <v>1.2354513323911472E-3</v>
      </c>
      <c r="EP590">
        <v>548</v>
      </c>
      <c r="EQ590">
        <v>11.62249173279352</v>
      </c>
      <c r="ER590">
        <v>-1.1975458522712756E-2</v>
      </c>
      <c r="ES590">
        <v>-0.15268309802832769</v>
      </c>
      <c r="ET590">
        <f t="shared" si="150"/>
        <v>11.610516274270807</v>
      </c>
      <c r="EU590" s="4">
        <f t="shared" si="151"/>
        <v>1.0314320431427041E-3</v>
      </c>
      <c r="FF590">
        <v>548</v>
      </c>
      <c r="FG590">
        <v>11.602681698164295</v>
      </c>
      <c r="FH590">
        <v>7.834576106512614E-3</v>
      </c>
      <c r="FI590">
        <v>0.17335735755002957</v>
      </c>
      <c r="FJ590">
        <f t="shared" si="152"/>
        <v>11.610516274270807</v>
      </c>
      <c r="FK590">
        <f t="shared" si="153"/>
        <v>6.747827505202529E-4</v>
      </c>
    </row>
    <row r="591" spans="2:167" x14ac:dyDescent="0.2">
      <c r="B591" s="81">
        <v>45143</v>
      </c>
      <c r="C591">
        <v>7.6981459592638553</v>
      </c>
      <c r="D591">
        <v>8.0534196749481541</v>
      </c>
      <c r="E591">
        <v>5.6040853613614274</v>
      </c>
      <c r="F591">
        <v>8.6471437785892906</v>
      </c>
      <c r="G591">
        <v>0</v>
      </c>
      <c r="H591">
        <v>1</v>
      </c>
      <c r="I591">
        <v>0</v>
      </c>
      <c r="J591">
        <v>0</v>
      </c>
      <c r="K591">
        <v>0</v>
      </c>
      <c r="L591">
        <v>1</v>
      </c>
      <c r="M591">
        <v>1</v>
      </c>
      <c r="N591">
        <v>84</v>
      </c>
      <c r="O591">
        <v>11.886601915750644</v>
      </c>
      <c r="P591" s="74">
        <v>145306.69357190921</v>
      </c>
      <c r="V591" s="81">
        <v>45080</v>
      </c>
      <c r="W591" s="3">
        <v>498.35446566442522</v>
      </c>
      <c r="X591" s="3">
        <v>216.91085424179667</v>
      </c>
      <c r="Y591" s="3">
        <v>430.16215504262573</v>
      </c>
      <c r="Z591" s="3">
        <v>4925.2496709566776</v>
      </c>
      <c r="AG591">
        <v>549</v>
      </c>
      <c r="AH591">
        <v>85754.716006742878</v>
      </c>
      <c r="AI591">
        <v>24419.867456952255</v>
      </c>
      <c r="AJ591">
        <v>1.4158334045587224</v>
      </c>
      <c r="AK591">
        <f t="shared" si="148"/>
        <v>110174.58346369513</v>
      </c>
      <c r="AL591" s="4">
        <f t="shared" si="149"/>
        <v>0.22164701412280918</v>
      </c>
      <c r="AW591">
        <v>545</v>
      </c>
      <c r="AX591">
        <v>112718.14295097407</v>
      </c>
      <c r="AY591">
        <v>-1771.5941266247391</v>
      </c>
      <c r="AZ591">
        <v>-0.23623522128248348</v>
      </c>
      <c r="BA591">
        <f t="shared" si="162"/>
        <v>110946.54882434933</v>
      </c>
      <c r="BB591" s="4">
        <f t="shared" si="163"/>
        <v>1.5967996710105226E-2</v>
      </c>
      <c r="BN591">
        <v>545</v>
      </c>
      <c r="BO591">
        <v>11.622847220653833</v>
      </c>
      <c r="BP591">
        <v>-6.0433984609833402E-3</v>
      </c>
      <c r="BQ591">
        <v>-7.4756421725830191E-2</v>
      </c>
      <c r="BR591">
        <f t="shared" si="164"/>
        <v>11.61680382219285</v>
      </c>
      <c r="BS591" s="4">
        <f t="shared" si="165"/>
        <v>5.2022901940015345E-4</v>
      </c>
      <c r="CD591">
        <v>546</v>
      </c>
      <c r="CE591">
        <v>112560.85861130478</v>
      </c>
      <c r="CF591">
        <v>-2561.0071452795237</v>
      </c>
      <c r="CG591">
        <v>-0.32411507246701682</v>
      </c>
      <c r="CH591">
        <f t="shared" si="158"/>
        <v>109999.85146602525</v>
      </c>
      <c r="CI591" s="4">
        <f t="shared" si="159"/>
        <v>2.3281914576680322E-2</v>
      </c>
      <c r="CT591">
        <v>546</v>
      </c>
      <c r="CU591">
        <v>11.620728566484921</v>
      </c>
      <c r="CV591">
        <v>-1.2494272020139974E-2</v>
      </c>
      <c r="CW591">
        <v>-0.14896155517599602</v>
      </c>
      <c r="CX591">
        <f t="shared" si="160"/>
        <v>11.633222838505061</v>
      </c>
      <c r="CY591" s="4">
        <f t="shared" si="161"/>
        <v>1.0740163919825301E-3</v>
      </c>
      <c r="DJ591">
        <v>547</v>
      </c>
      <c r="DK591">
        <v>112618.70997142891</v>
      </c>
      <c r="DL591">
        <v>-2594.4494613791467</v>
      </c>
      <c r="DM591">
        <v>-0.32968750540113256</v>
      </c>
      <c r="DN591">
        <f t="shared" si="154"/>
        <v>115213.15943280805</v>
      </c>
      <c r="DO591" s="4">
        <f t="shared" si="155"/>
        <v>2.2518690348841804E-2</v>
      </c>
      <c r="DZ591">
        <v>547</v>
      </c>
      <c r="EA591">
        <v>11.62218378609024</v>
      </c>
      <c r="EB591">
        <v>-1.3727615541920812E-2</v>
      </c>
      <c r="EC591">
        <v>-0.16426714036035678</v>
      </c>
      <c r="ED591">
        <f t="shared" si="156"/>
        <v>11.608456170548319</v>
      </c>
      <c r="EE591" s="4">
        <f t="shared" si="157"/>
        <v>1.1825530751237178E-3</v>
      </c>
      <c r="EP591">
        <v>549</v>
      </c>
      <c r="EQ591">
        <v>11.630358001108869</v>
      </c>
      <c r="ER591">
        <v>-2.0536492084792357E-2</v>
      </c>
      <c r="ES591">
        <v>-0.26183341775125929</v>
      </c>
      <c r="ET591">
        <f t="shared" si="150"/>
        <v>11.609821509024076</v>
      </c>
      <c r="EU591" s="4">
        <f t="shared" si="151"/>
        <v>1.7688895620686126E-3</v>
      </c>
      <c r="FF591">
        <v>549</v>
      </c>
      <c r="FG591">
        <v>11.618333249899871</v>
      </c>
      <c r="FH591">
        <v>-8.5117408757948709E-3</v>
      </c>
      <c r="FI591">
        <v>-0.18834112864788949</v>
      </c>
      <c r="FJ591">
        <f t="shared" si="152"/>
        <v>11.609821509024076</v>
      </c>
      <c r="FK591">
        <f t="shared" si="153"/>
        <v>7.3315002036671018E-4</v>
      </c>
    </row>
    <row r="592" spans="2:167" x14ac:dyDescent="0.2">
      <c r="B592" s="81">
        <v>45150</v>
      </c>
      <c r="C592">
        <v>7.7638972579362102</v>
      </c>
      <c r="D592">
        <v>8.0534204757966137</v>
      </c>
      <c r="E592">
        <v>5.6080457326629238</v>
      </c>
      <c r="F592">
        <v>8.656620623936373</v>
      </c>
      <c r="G592">
        <v>0</v>
      </c>
      <c r="H592">
        <v>1</v>
      </c>
      <c r="I592">
        <v>0</v>
      </c>
      <c r="J592">
        <v>0</v>
      </c>
      <c r="K592">
        <v>0</v>
      </c>
      <c r="L592">
        <v>1</v>
      </c>
      <c r="M592">
        <v>1</v>
      </c>
      <c r="N592">
        <v>85</v>
      </c>
      <c r="O592">
        <v>11.889682746575639</v>
      </c>
      <c r="P592" s="74">
        <v>145755.04921185054</v>
      </c>
      <c r="V592" s="81">
        <v>45087</v>
      </c>
      <c r="W592" s="3">
        <v>548.18991222606564</v>
      </c>
      <c r="X592" s="3">
        <v>219.0799627839871</v>
      </c>
      <c r="Y592" s="3">
        <v>434.40205236554334</v>
      </c>
      <c r="Z592" s="3">
        <v>4979.2053850785742</v>
      </c>
      <c r="AG592">
        <v>550</v>
      </c>
      <c r="AH592">
        <v>85730.325693659135</v>
      </c>
      <c r="AI592">
        <v>24568.088977748834</v>
      </c>
      <c r="AJ592">
        <v>1.4244271031440334</v>
      </c>
      <c r="AK592">
        <f t="shared" si="148"/>
        <v>110298.41467140797</v>
      </c>
      <c r="AL592" s="4">
        <f t="shared" si="149"/>
        <v>0.22274199543973572</v>
      </c>
      <c r="AW592">
        <v>546</v>
      </c>
      <c r="AX592">
        <v>112694.04556093237</v>
      </c>
      <c r="AY592">
        <v>-2694.194094907114</v>
      </c>
      <c r="AZ592">
        <v>-0.35926035688599839</v>
      </c>
      <c r="BA592">
        <f t="shared" si="162"/>
        <v>109999.85146602525</v>
      </c>
      <c r="BB592" s="4">
        <f t="shared" si="163"/>
        <v>2.4492706662783519E-2</v>
      </c>
      <c r="BN592">
        <v>546</v>
      </c>
      <c r="BO592">
        <v>11.622589603389052</v>
      </c>
      <c r="BP592">
        <v>-1.4355308924271171E-2</v>
      </c>
      <c r="BQ592">
        <v>-0.17757418030198419</v>
      </c>
      <c r="BR592">
        <f t="shared" si="164"/>
        <v>11.608234294464781</v>
      </c>
      <c r="BS592" s="4">
        <f t="shared" si="165"/>
        <v>1.2366487925830627E-3</v>
      </c>
      <c r="CD592">
        <v>547</v>
      </c>
      <c r="CE592">
        <v>112512.07564610634</v>
      </c>
      <c r="CF592">
        <v>-2487.8151360565826</v>
      </c>
      <c r="CG592">
        <v>-0.31485206302285107</v>
      </c>
      <c r="CH592">
        <f t="shared" si="158"/>
        <v>110024.26051004976</v>
      </c>
      <c r="CI592" s="4">
        <f t="shared" si="159"/>
        <v>2.2611514265340981E-2</v>
      </c>
      <c r="CT592">
        <v>547</v>
      </c>
      <c r="CU592">
        <v>11.620113763815292</v>
      </c>
      <c r="CV592">
        <v>-1.165759326697291E-2</v>
      </c>
      <c r="CW592">
        <v>-0.13898634669217411</v>
      </c>
      <c r="CX592">
        <f t="shared" si="160"/>
        <v>11.631771357082265</v>
      </c>
      <c r="CY592" s="4">
        <f t="shared" si="161"/>
        <v>1.0022199464808877E-3</v>
      </c>
      <c r="DJ592">
        <v>548</v>
      </c>
      <c r="DK592">
        <v>112585.44629614061</v>
      </c>
      <c r="DL592">
        <v>-2334.2907640559424</v>
      </c>
      <c r="DM592">
        <v>-0.29662805552335325</v>
      </c>
      <c r="DN592">
        <f t="shared" si="154"/>
        <v>114919.73706019655</v>
      </c>
      <c r="DO592" s="4">
        <f t="shared" si="155"/>
        <v>2.0312357335391471E-2</v>
      </c>
      <c r="DZ592">
        <v>548</v>
      </c>
      <c r="EA592">
        <v>11.621800879576792</v>
      </c>
      <c r="EB592">
        <v>-1.1284605305984741E-2</v>
      </c>
      <c r="EC592">
        <v>-0.1350336362530479</v>
      </c>
      <c r="ED592">
        <f t="shared" si="156"/>
        <v>11.610516274270807</v>
      </c>
      <c r="EE592" s="4">
        <f t="shared" si="157"/>
        <v>9.7192967473735048E-4</v>
      </c>
      <c r="EP592">
        <v>550</v>
      </c>
      <c r="EQ592">
        <v>11.632515335304619</v>
      </c>
      <c r="ER592">
        <v>-2.1570503045664324E-2</v>
      </c>
      <c r="ES592">
        <v>-0.27501671228664187</v>
      </c>
      <c r="ET592">
        <f t="shared" si="150"/>
        <v>11.610944832258955</v>
      </c>
      <c r="EU592" s="4">
        <f t="shared" si="151"/>
        <v>1.857773278341182E-3</v>
      </c>
      <c r="FF592">
        <v>550</v>
      </c>
      <c r="FG592">
        <v>11.618977417536035</v>
      </c>
      <c r="FH592">
        <v>-8.0325852770801731E-3</v>
      </c>
      <c r="FI592">
        <v>-0.17773874923141625</v>
      </c>
      <c r="FJ592">
        <f t="shared" si="152"/>
        <v>11.610944832258955</v>
      </c>
      <c r="FK592">
        <f t="shared" si="153"/>
        <v>6.9181151001278176E-4</v>
      </c>
    </row>
    <row r="593" spans="2:167" x14ac:dyDescent="0.2">
      <c r="B593" s="81">
        <v>45157</v>
      </c>
      <c r="C593">
        <v>7.7703530797452363</v>
      </c>
      <c r="D593">
        <v>8.0534205558814236</v>
      </c>
      <c r="E593">
        <v>5.6138325920678573</v>
      </c>
      <c r="F593">
        <v>8.6660921242168261</v>
      </c>
      <c r="G593">
        <v>0</v>
      </c>
      <c r="H593">
        <v>1</v>
      </c>
      <c r="I593">
        <v>0</v>
      </c>
      <c r="J593">
        <v>0</v>
      </c>
      <c r="K593">
        <v>0</v>
      </c>
      <c r="L593">
        <v>1</v>
      </c>
      <c r="M593">
        <v>1</v>
      </c>
      <c r="N593">
        <v>86</v>
      </c>
      <c r="O593">
        <v>11.890448405279054</v>
      </c>
      <c r="P593" s="74">
        <v>145866.69056798017</v>
      </c>
      <c r="V593" s="81">
        <v>45094</v>
      </c>
      <c r="W593" s="3">
        <v>603.00890344819197</v>
      </c>
      <c r="X593" s="3">
        <v>221.27076241180424</v>
      </c>
      <c r="Y593" s="3">
        <v>438.71521077544446</v>
      </c>
      <c r="Z593" s="3">
        <v>5032.2896911179905</v>
      </c>
      <c r="AG593">
        <v>551</v>
      </c>
      <c r="AH593">
        <v>85705.935380575393</v>
      </c>
      <c r="AI593">
        <v>24227.432297086605</v>
      </c>
      <c r="AJ593">
        <v>1.4046762544214551</v>
      </c>
      <c r="AK593">
        <f t="shared" si="148"/>
        <v>109933.367677662</v>
      </c>
      <c r="AL593" s="4">
        <f t="shared" si="149"/>
        <v>0.22038288109324899</v>
      </c>
      <c r="AW593">
        <v>547</v>
      </c>
      <c r="AX593">
        <v>112669.94817089067</v>
      </c>
      <c r="AY593">
        <v>-2645.6876608409075</v>
      </c>
      <c r="AZ593">
        <v>-0.352792211607663</v>
      </c>
      <c r="BA593">
        <f t="shared" si="162"/>
        <v>110024.26051004976</v>
      </c>
      <c r="BB593" s="4">
        <f t="shared" si="163"/>
        <v>2.4046402571360585E-2</v>
      </c>
      <c r="BN593">
        <v>547</v>
      </c>
      <c r="BO593">
        <v>11.622331986124273</v>
      </c>
      <c r="BP593">
        <v>-1.3875815575953965E-2</v>
      </c>
      <c r="BQ593">
        <v>-0.17164288068754524</v>
      </c>
      <c r="BR593">
        <f t="shared" si="164"/>
        <v>11.608456170548319</v>
      </c>
      <c r="BS593" s="4">
        <f t="shared" si="165"/>
        <v>1.1953196335580038E-3</v>
      </c>
      <c r="CD593">
        <v>548</v>
      </c>
      <c r="CE593">
        <v>112464.47137958372</v>
      </c>
      <c r="CF593">
        <v>-2213.3158474990487</v>
      </c>
      <c r="CG593">
        <v>-0.28011207529303978</v>
      </c>
      <c r="CH593">
        <f t="shared" si="158"/>
        <v>110251.15553208467</v>
      </c>
      <c r="CI593" s="4">
        <f t="shared" si="159"/>
        <v>2.0075216779518852E-2</v>
      </c>
      <c r="CT593">
        <v>548</v>
      </c>
      <c r="CU593">
        <v>11.619515906347354</v>
      </c>
      <c r="CV593">
        <v>-8.9996320765468596E-3</v>
      </c>
      <c r="CW593">
        <v>-0.10729710286227463</v>
      </c>
      <c r="CX593">
        <f t="shared" si="160"/>
        <v>11.628515538423901</v>
      </c>
      <c r="CY593" s="4">
        <f t="shared" si="161"/>
        <v>7.7392785405923327E-4</v>
      </c>
      <c r="DJ593">
        <v>549</v>
      </c>
      <c r="DK593">
        <v>109682.46307158095</v>
      </c>
      <c r="DL593">
        <v>492.12039211418596</v>
      </c>
      <c r="DM593">
        <v>6.2535789133046804E-2</v>
      </c>
      <c r="DN593">
        <f t="shared" si="154"/>
        <v>109190.34267946676</v>
      </c>
      <c r="DO593" s="4">
        <f t="shared" si="155"/>
        <v>4.5069955825564889E-3</v>
      </c>
      <c r="DZ593">
        <v>549</v>
      </c>
      <c r="EA593">
        <v>11.592500143190286</v>
      </c>
      <c r="EB593">
        <v>1.7321365833790736E-2</v>
      </c>
      <c r="EC593">
        <v>0.20727060893885313</v>
      </c>
      <c r="ED593">
        <f t="shared" si="156"/>
        <v>11.609821509024076</v>
      </c>
      <c r="EE593" s="4">
        <f t="shared" si="157"/>
        <v>1.4919579788825515E-3</v>
      </c>
      <c r="EP593">
        <v>551</v>
      </c>
      <c r="EQ593">
        <v>11.631238221758293</v>
      </c>
      <c r="ER593">
        <v>-2.3608508908306902E-2</v>
      </c>
      <c r="ES593">
        <v>-0.30100060662505046</v>
      </c>
      <c r="ET593">
        <f t="shared" si="150"/>
        <v>11.607629712849986</v>
      </c>
      <c r="EU593" s="4">
        <f t="shared" si="151"/>
        <v>2.0338785344066919E-3</v>
      </c>
      <c r="FF593">
        <v>551</v>
      </c>
      <c r="FG593">
        <v>11.61082088612754</v>
      </c>
      <c r="FH593">
        <v>-3.1911732775533608E-3</v>
      </c>
      <c r="FI593">
        <v>-7.0611780313302522E-2</v>
      </c>
      <c r="FJ593">
        <f t="shared" si="152"/>
        <v>11.607629712849986</v>
      </c>
      <c r="FK593">
        <f t="shared" si="153"/>
        <v>2.7492032021151041E-4</v>
      </c>
    </row>
    <row r="594" spans="2:167" x14ac:dyDescent="0.2">
      <c r="B594" s="81">
        <v>45164</v>
      </c>
      <c r="C594">
        <v>7.6787457512741151</v>
      </c>
      <c r="D594">
        <v>6.6565511539463964</v>
      </c>
      <c r="E594">
        <v>5.6205384655292354</v>
      </c>
      <c r="F594">
        <v>8.6755613356756847</v>
      </c>
      <c r="G594">
        <v>0</v>
      </c>
      <c r="H594">
        <v>1</v>
      </c>
      <c r="I594">
        <v>0</v>
      </c>
      <c r="J594">
        <v>0</v>
      </c>
      <c r="K594">
        <v>0</v>
      </c>
      <c r="L594">
        <v>1</v>
      </c>
      <c r="M594">
        <v>1</v>
      </c>
      <c r="N594">
        <v>87</v>
      </c>
      <c r="O594">
        <v>11.8169064843195</v>
      </c>
      <c r="P594" s="74">
        <v>135524.33324452009</v>
      </c>
      <c r="V594" s="81">
        <v>45101</v>
      </c>
      <c r="W594" s="3">
        <v>663.30979379296321</v>
      </c>
      <c r="X594" s="3">
        <v>301.05095335465575</v>
      </c>
      <c r="Y594" s="3">
        <v>316.6757199926775</v>
      </c>
      <c r="Z594" s="3">
        <v>5084.9171645612114</v>
      </c>
      <c r="AG594">
        <v>552</v>
      </c>
      <c r="AH594">
        <v>85681.54506749165</v>
      </c>
      <c r="AI594">
        <v>25164.110668185414</v>
      </c>
      <c r="AJ594">
        <v>1.4589836960759668</v>
      </c>
      <c r="AK594">
        <f t="shared" si="148"/>
        <v>110845.65573567706</v>
      </c>
      <c r="AL594" s="4">
        <f t="shared" si="149"/>
        <v>0.22701936761682245</v>
      </c>
      <c r="AW594">
        <v>548</v>
      </c>
      <c r="AX594">
        <v>112645.85078084897</v>
      </c>
      <c r="AY594">
        <v>-2394.6952487642993</v>
      </c>
      <c r="AZ594">
        <v>-0.31932334471764462</v>
      </c>
      <c r="BA594">
        <f t="shared" si="162"/>
        <v>110251.15553208467</v>
      </c>
      <c r="BB594" s="4">
        <f t="shared" si="163"/>
        <v>2.1720364174028169E-2</v>
      </c>
      <c r="BN594">
        <v>548</v>
      </c>
      <c r="BO594">
        <v>11.622074368859492</v>
      </c>
      <c r="BP594">
        <v>-1.1558094588684398E-2</v>
      </c>
      <c r="BQ594">
        <v>-0.14297283209059425</v>
      </c>
      <c r="BR594">
        <f t="shared" si="164"/>
        <v>11.610516274270807</v>
      </c>
      <c r="BS594" s="4">
        <f t="shared" si="165"/>
        <v>9.9548498237734899E-4</v>
      </c>
      <c r="CD594">
        <v>549</v>
      </c>
      <c r="CE594">
        <v>109507.91188854906</v>
      </c>
      <c r="CF594">
        <v>666.67157514607243</v>
      </c>
      <c r="CG594">
        <v>8.4372394777752727E-2</v>
      </c>
      <c r="CH594">
        <f t="shared" si="158"/>
        <v>110174.58346369513</v>
      </c>
      <c r="CI594" s="4">
        <f t="shared" si="159"/>
        <v>6.0510469310351865E-3</v>
      </c>
      <c r="CT594">
        <v>549</v>
      </c>
      <c r="CU594">
        <v>11.589302648668536</v>
      </c>
      <c r="CV594">
        <v>2.0518860355540625E-2</v>
      </c>
      <c r="CW594">
        <v>0.24463380852229755</v>
      </c>
      <c r="CX594">
        <f t="shared" si="160"/>
        <v>11.568783788312995</v>
      </c>
      <c r="CY594" s="4">
        <f t="shared" si="161"/>
        <v>1.7736402314190681E-3</v>
      </c>
      <c r="DJ594">
        <v>550</v>
      </c>
      <c r="DK594">
        <v>109650.66165629511</v>
      </c>
      <c r="DL594">
        <v>647.75301511285943</v>
      </c>
      <c r="DM594">
        <v>8.2312675134978155E-2</v>
      </c>
      <c r="DN594">
        <f t="shared" si="154"/>
        <v>109002.90864118225</v>
      </c>
      <c r="DO594" s="4">
        <f t="shared" si="155"/>
        <v>5.9425296369397312E-3</v>
      </c>
      <c r="DZ594">
        <v>550</v>
      </c>
      <c r="EA594">
        <v>11.592134069118666</v>
      </c>
      <c r="EB594">
        <v>1.8810763140288955E-2</v>
      </c>
      <c r="EC594">
        <v>0.22509300756676859</v>
      </c>
      <c r="ED594">
        <f t="shared" si="156"/>
        <v>11.610944832258955</v>
      </c>
      <c r="EE594" s="4">
        <f t="shared" si="157"/>
        <v>1.6200889257544811E-3</v>
      </c>
      <c r="EP594">
        <v>552</v>
      </c>
      <c r="EQ594">
        <v>11.638845492643682</v>
      </c>
      <c r="ER594">
        <v>-2.2951468843718459E-2</v>
      </c>
      <c r="ES594">
        <v>-0.29262356516147475</v>
      </c>
      <c r="ET594">
        <f t="shared" si="150"/>
        <v>11.615894023799964</v>
      </c>
      <c r="EU594" s="4">
        <f t="shared" si="151"/>
        <v>1.9758676169645559E-3</v>
      </c>
      <c r="FF594">
        <v>552</v>
      </c>
      <c r="FG594">
        <v>11.625927541688318</v>
      </c>
      <c r="FH594">
        <v>-1.0033517888354382E-2</v>
      </c>
      <c r="FI594">
        <v>-0.22201381726449476</v>
      </c>
      <c r="FJ594">
        <f t="shared" si="152"/>
        <v>11.615894023799964</v>
      </c>
      <c r="FK594">
        <f t="shared" si="153"/>
        <v>8.6377491631695069E-4</v>
      </c>
    </row>
    <row r="595" spans="2:167" x14ac:dyDescent="0.2">
      <c r="B595" s="81">
        <v>45171</v>
      </c>
      <c r="C595">
        <v>7.5771900896510589</v>
      </c>
      <c r="D595">
        <v>6.3015604733262141</v>
      </c>
      <c r="E595">
        <v>5.6277102305328457</v>
      </c>
      <c r="F595">
        <v>8.6850303648056908</v>
      </c>
      <c r="G595">
        <v>0</v>
      </c>
      <c r="H595">
        <v>1</v>
      </c>
      <c r="I595">
        <v>0</v>
      </c>
      <c r="J595">
        <v>0</v>
      </c>
      <c r="K595">
        <v>0</v>
      </c>
      <c r="L595">
        <v>1</v>
      </c>
      <c r="M595">
        <v>1</v>
      </c>
      <c r="N595">
        <v>88</v>
      </c>
      <c r="O595">
        <v>11.769887963867316</v>
      </c>
      <c r="P595" s="74">
        <v>129299.66370501985</v>
      </c>
      <c r="V595" s="81">
        <v>45108</v>
      </c>
      <c r="W595" s="3">
        <v>729.64077317225485</v>
      </c>
      <c r="X595" s="3">
        <v>2819.3438664702189</v>
      </c>
      <c r="Y595" s="3">
        <v>256.62915574734359</v>
      </c>
      <c r="Z595" s="3">
        <v>5137.3795397792528</v>
      </c>
      <c r="AG595">
        <v>553</v>
      </c>
      <c r="AH595">
        <v>84090.631627702445</v>
      </c>
      <c r="AI595">
        <v>26947.974596807355</v>
      </c>
      <c r="AJ595">
        <v>1.5624098978677072</v>
      </c>
      <c r="AK595">
        <f t="shared" si="148"/>
        <v>111038.6062245098</v>
      </c>
      <c r="AL595" s="4">
        <f t="shared" si="149"/>
        <v>0.24269013735926259</v>
      </c>
      <c r="AW595">
        <v>549</v>
      </c>
      <c r="AX595">
        <v>109754.92638159498</v>
      </c>
      <c r="AY595">
        <v>419.65708210015146</v>
      </c>
      <c r="AZ595">
        <v>5.5959647959303763E-2</v>
      </c>
      <c r="BA595">
        <f t="shared" si="162"/>
        <v>110174.58346369513</v>
      </c>
      <c r="BB595" s="4">
        <f t="shared" si="163"/>
        <v>3.809019003356953E-3</v>
      </c>
      <c r="BN595">
        <v>549</v>
      </c>
      <c r="BO595">
        <v>11.592790505963279</v>
      </c>
      <c r="BP595">
        <v>1.703100306079719E-2</v>
      </c>
      <c r="BQ595">
        <v>0.21067233204075328</v>
      </c>
      <c r="BR595">
        <f t="shared" si="164"/>
        <v>11.609821509024076</v>
      </c>
      <c r="BS595" s="4">
        <f t="shared" si="165"/>
        <v>1.4669478809436769E-3</v>
      </c>
      <c r="CD595">
        <v>550</v>
      </c>
      <c r="CE595">
        <v>109462.66501937807</v>
      </c>
      <c r="CF595">
        <v>835.74965202990279</v>
      </c>
      <c r="CG595">
        <v>0.10577052060602145</v>
      </c>
      <c r="CH595">
        <f t="shared" si="158"/>
        <v>110298.41467140797</v>
      </c>
      <c r="CI595" s="4">
        <f t="shared" si="159"/>
        <v>7.5771683076288985E-3</v>
      </c>
      <c r="CT595">
        <v>550</v>
      </c>
      <c r="CU595">
        <v>11.588738681603978</v>
      </c>
      <c r="CV595">
        <v>2.2206150654977108E-2</v>
      </c>
      <c r="CW595">
        <v>0.26475033765118833</v>
      </c>
      <c r="CX595">
        <f t="shared" si="160"/>
        <v>11.566532530949001</v>
      </c>
      <c r="CY595" s="4">
        <f t="shared" si="161"/>
        <v>1.9198623784232038E-3</v>
      </c>
      <c r="DJ595">
        <v>551</v>
      </c>
      <c r="DK595">
        <v>109619.54419571323</v>
      </c>
      <c r="DL595">
        <v>313.82348194876977</v>
      </c>
      <c r="DM595">
        <v>3.9878857707634233E-2</v>
      </c>
      <c r="DN595">
        <f t="shared" si="154"/>
        <v>109305.72071376446</v>
      </c>
      <c r="DO595" s="4">
        <f t="shared" si="155"/>
        <v>2.8710618245733881E-3</v>
      </c>
      <c r="DZ595">
        <v>551</v>
      </c>
      <c r="EA595">
        <v>11.591775868221275</v>
      </c>
      <c r="EB595">
        <v>1.5853844628711755E-2</v>
      </c>
      <c r="EC595">
        <v>0.18970998371298245</v>
      </c>
      <c r="ED595">
        <f t="shared" si="156"/>
        <v>11.607629712849986</v>
      </c>
      <c r="EE595" s="4">
        <f t="shared" si="157"/>
        <v>1.3658124027820327E-3</v>
      </c>
      <c r="EP595">
        <v>553</v>
      </c>
      <c r="EQ595">
        <v>11.64144444042369</v>
      </c>
      <c r="ER595">
        <v>-2.3811216774536348E-2</v>
      </c>
      <c r="ES595">
        <v>-0.30358506424326387</v>
      </c>
      <c r="ET595">
        <f t="shared" si="150"/>
        <v>11.617633223649154</v>
      </c>
      <c r="EU595" s="4">
        <f t="shared" si="151"/>
        <v>2.0495755302435974E-3</v>
      </c>
      <c r="FF595">
        <v>553</v>
      </c>
      <c r="FG595">
        <v>11.602344557084773</v>
      </c>
      <c r="FH595">
        <v>1.5288666564380549E-2</v>
      </c>
      <c r="FI595">
        <v>0.33829562697863286</v>
      </c>
      <c r="FJ595">
        <f t="shared" si="152"/>
        <v>11.617633223649154</v>
      </c>
      <c r="FK595">
        <f t="shared" si="153"/>
        <v>1.3159880562642091E-3</v>
      </c>
    </row>
    <row r="596" spans="2:167" x14ac:dyDescent="0.2">
      <c r="B596" s="81">
        <v>45178</v>
      </c>
      <c r="C596">
        <v>7.4747868405166216</v>
      </c>
      <c r="D596">
        <v>6.2661491347213429</v>
      </c>
      <c r="E596">
        <v>5.6351223004069704</v>
      </c>
      <c r="F596">
        <v>8.694500659682495</v>
      </c>
      <c r="G596">
        <v>0</v>
      </c>
      <c r="H596">
        <v>1</v>
      </c>
      <c r="I596">
        <v>0</v>
      </c>
      <c r="J596">
        <v>0</v>
      </c>
      <c r="K596">
        <v>0</v>
      </c>
      <c r="L596">
        <v>1</v>
      </c>
      <c r="M596">
        <v>1</v>
      </c>
      <c r="N596">
        <v>89</v>
      </c>
      <c r="O596">
        <v>11.763807019925151</v>
      </c>
      <c r="P596" s="74">
        <v>128515.78547359175</v>
      </c>
      <c r="V596" s="81">
        <v>45115</v>
      </c>
      <c r="W596" s="3">
        <v>802.60485048947987</v>
      </c>
      <c r="X596" s="3">
        <v>3071.173157781775</v>
      </c>
      <c r="Y596" s="3">
        <v>227.58878658218669</v>
      </c>
      <c r="Z596" s="3">
        <v>5189.8825776777448</v>
      </c>
      <c r="AG596">
        <v>554</v>
      </c>
      <c r="AH596">
        <v>84066.241314618703</v>
      </c>
      <c r="AI596">
        <v>26567.109169834439</v>
      </c>
      <c r="AJ596">
        <v>1.5403277962715229</v>
      </c>
      <c r="AK596">
        <f t="shared" si="148"/>
        <v>110633.35048445314</v>
      </c>
      <c r="AL596" s="4">
        <f t="shared" si="149"/>
        <v>0.24013653255098522</v>
      </c>
      <c r="AW596">
        <v>550</v>
      </c>
      <c r="AX596">
        <v>109730.82899155328</v>
      </c>
      <c r="AY596">
        <v>567.58567985468835</v>
      </c>
      <c r="AZ596">
        <v>7.5685354033487875E-2</v>
      </c>
      <c r="BA596">
        <f t="shared" si="162"/>
        <v>110298.41467140797</v>
      </c>
      <c r="BB596" s="4">
        <f t="shared" si="163"/>
        <v>5.1459096809831151E-3</v>
      </c>
      <c r="BN596">
        <v>550</v>
      </c>
      <c r="BO596">
        <v>11.592532888698498</v>
      </c>
      <c r="BP596">
        <v>1.8411943560456834E-2</v>
      </c>
      <c r="BQ596">
        <v>0.22775447068134153</v>
      </c>
      <c r="BR596">
        <f t="shared" si="164"/>
        <v>11.610944832258955</v>
      </c>
      <c r="BS596" s="4">
        <f t="shared" si="165"/>
        <v>1.5857403360751924E-3</v>
      </c>
      <c r="CD596">
        <v>551</v>
      </c>
      <c r="CE596">
        <v>109418.59684888292</v>
      </c>
      <c r="CF596">
        <v>514.77082877907378</v>
      </c>
      <c r="CG596">
        <v>6.514819171089245E-2</v>
      </c>
      <c r="CH596">
        <f t="shared" si="158"/>
        <v>109933.367677662</v>
      </c>
      <c r="CI596" s="4">
        <f t="shared" si="159"/>
        <v>4.6825712670646499E-3</v>
      </c>
      <c r="CT596">
        <v>551</v>
      </c>
      <c r="CU596">
        <v>11.588191659741113</v>
      </c>
      <c r="CV596">
        <v>1.9438053108872921E-2</v>
      </c>
      <c r="CW596">
        <v>0.23174800548794808</v>
      </c>
      <c r="CX596">
        <f t="shared" si="160"/>
        <v>11.568753606632241</v>
      </c>
      <c r="CY596" s="4">
        <f t="shared" si="161"/>
        <v>1.6802201663046309E-3</v>
      </c>
      <c r="DJ596">
        <v>552</v>
      </c>
      <c r="DK596">
        <v>109589.08188848158</v>
      </c>
      <c r="DL596">
        <v>1256.5738471954828</v>
      </c>
      <c r="DM596">
        <v>0.15967807552279828</v>
      </c>
      <c r="DN596">
        <f t="shared" si="154"/>
        <v>108332.5080412861</v>
      </c>
      <c r="DO596" s="4">
        <f t="shared" si="155"/>
        <v>1.1599231568760467E-2</v>
      </c>
      <c r="DZ596">
        <v>552</v>
      </c>
      <c r="EA596">
        <v>11.591425208958503</v>
      </c>
      <c r="EB596">
        <v>2.4468814841460684E-2</v>
      </c>
      <c r="EC596">
        <v>0.29279828166366267</v>
      </c>
      <c r="ED596">
        <f t="shared" si="156"/>
        <v>11.615894023799964</v>
      </c>
      <c r="EE596" s="4">
        <f t="shared" si="157"/>
        <v>2.1064943250451661E-3</v>
      </c>
      <c r="EP596">
        <v>554</v>
      </c>
      <c r="EQ596">
        <v>11.639554737657656</v>
      </c>
      <c r="ER596">
        <v>-2.5577873591018374E-2</v>
      </c>
      <c r="ES596">
        <v>-0.32610934883593728</v>
      </c>
      <c r="ET596">
        <f t="shared" si="150"/>
        <v>11.613976864066638</v>
      </c>
      <c r="EU596" s="4">
        <f t="shared" si="151"/>
        <v>2.2023355040559529E-3</v>
      </c>
      <c r="FF596">
        <v>554</v>
      </c>
      <c r="FG596">
        <v>11.593515110008246</v>
      </c>
      <c r="FH596">
        <v>2.046175405839179E-2</v>
      </c>
      <c r="FI596">
        <v>0.45276165119549128</v>
      </c>
      <c r="FJ596">
        <f t="shared" si="152"/>
        <v>11.613976864066638</v>
      </c>
      <c r="FK596">
        <f t="shared" si="153"/>
        <v>1.7618214930064102E-3</v>
      </c>
    </row>
    <row r="597" spans="2:167" x14ac:dyDescent="0.2">
      <c r="B597" s="81">
        <v>45185</v>
      </c>
      <c r="C597">
        <v>7.3725630398031843</v>
      </c>
      <c r="D597">
        <v>6.2707222577129693</v>
      </c>
      <c r="E597">
        <v>5.6426625149296576</v>
      </c>
      <c r="F597">
        <v>8.70397321194684</v>
      </c>
      <c r="G597">
        <v>0</v>
      </c>
      <c r="H597">
        <v>1</v>
      </c>
      <c r="I597">
        <v>0</v>
      </c>
      <c r="J597">
        <v>0</v>
      </c>
      <c r="K597">
        <v>0</v>
      </c>
      <c r="L597">
        <v>1</v>
      </c>
      <c r="M597">
        <v>1</v>
      </c>
      <c r="N597">
        <v>90</v>
      </c>
      <c r="O597">
        <v>11.76002927531788</v>
      </c>
      <c r="P597" s="74">
        <v>128031.20155152446</v>
      </c>
      <c r="V597" s="81">
        <v>45122</v>
      </c>
      <c r="W597" s="3">
        <v>882.86533553842798</v>
      </c>
      <c r="X597" s="3">
        <v>3096.3560869129306</v>
      </c>
      <c r="Y597" s="3">
        <v>214.0613440866934</v>
      </c>
      <c r="Z597" s="3">
        <v>5242.5718732050127</v>
      </c>
      <c r="AG597">
        <v>555</v>
      </c>
      <c r="AH597">
        <v>84041.85100153496</v>
      </c>
      <c r="AI597">
        <v>26882.274889272521</v>
      </c>
      <c r="AJ597">
        <v>1.5586007109111633</v>
      </c>
      <c r="AK597">
        <f t="shared" si="148"/>
        <v>110924.12589080748</v>
      </c>
      <c r="AL597" s="4">
        <f t="shared" si="149"/>
        <v>0.24234831397936951</v>
      </c>
      <c r="AW597">
        <v>551</v>
      </c>
      <c r="AX597">
        <v>109706.73160151158</v>
      </c>
      <c r="AY597">
        <v>226.63607615041838</v>
      </c>
      <c r="AZ597">
        <v>3.022104374549478E-2</v>
      </c>
      <c r="BA597">
        <f t="shared" si="162"/>
        <v>109933.367677662</v>
      </c>
      <c r="BB597" s="4">
        <f t="shared" si="163"/>
        <v>2.061576761797591E-3</v>
      </c>
      <c r="BN597">
        <v>551</v>
      </c>
      <c r="BO597">
        <v>11.592275271433719</v>
      </c>
      <c r="BP597">
        <v>1.5354441416267406E-2</v>
      </c>
      <c r="BQ597">
        <v>0.18993338024782011</v>
      </c>
      <c r="BR597">
        <f t="shared" si="164"/>
        <v>11.607629712849986</v>
      </c>
      <c r="BS597" s="4">
        <f t="shared" si="165"/>
        <v>1.3227886998557156E-3</v>
      </c>
      <c r="CD597">
        <v>552</v>
      </c>
      <c r="CE597">
        <v>109375.70737706358</v>
      </c>
      <c r="CF597">
        <v>1469.9483586134884</v>
      </c>
      <c r="CG597">
        <v>0.18603322511338893</v>
      </c>
      <c r="CH597">
        <f t="shared" si="158"/>
        <v>110845.65573567706</v>
      </c>
      <c r="CI597" s="4">
        <f t="shared" si="159"/>
        <v>1.3261217580946359E-2</v>
      </c>
      <c r="CT597">
        <v>552</v>
      </c>
      <c r="CU597">
        <v>11.587661583079937</v>
      </c>
      <c r="CV597">
        <v>2.823244072002673E-2</v>
      </c>
      <c r="CW597">
        <v>0.33659810425851316</v>
      </c>
      <c r="CX597">
        <f t="shared" si="160"/>
        <v>11.55942914235991</v>
      </c>
      <c r="CY597" s="4">
        <f t="shared" si="161"/>
        <v>2.4423732670818508E-3</v>
      </c>
      <c r="DJ597">
        <v>553</v>
      </c>
      <c r="DK597">
        <v>107982.02364874084</v>
      </c>
      <c r="DL597">
        <v>3056.5825757689599</v>
      </c>
      <c r="DM597">
        <v>0.38841268618204594</v>
      </c>
      <c r="DN597">
        <f t="shared" si="154"/>
        <v>104925.44107297188</v>
      </c>
      <c r="DO597" s="4">
        <f t="shared" si="155"/>
        <v>2.913099572908363E-2</v>
      </c>
      <c r="DZ597">
        <v>553</v>
      </c>
      <c r="EA597">
        <v>11.57225636234808</v>
      </c>
      <c r="EB597">
        <v>4.5376861301074101E-2</v>
      </c>
      <c r="EC597">
        <v>0.54298776227331635</v>
      </c>
      <c r="ED597">
        <f t="shared" si="156"/>
        <v>11.617633223649154</v>
      </c>
      <c r="EE597" s="4">
        <f t="shared" si="157"/>
        <v>3.905861067183959E-3</v>
      </c>
      <c r="EP597">
        <v>555</v>
      </c>
      <c r="EQ597">
        <v>11.642645227736375</v>
      </c>
      <c r="ER597">
        <v>-2.6043531702351075E-2</v>
      </c>
      <c r="ES597">
        <v>-0.3320463342904359</v>
      </c>
      <c r="ET597">
        <f t="shared" si="150"/>
        <v>11.616601696034024</v>
      </c>
      <c r="EU597" s="4">
        <f t="shared" si="151"/>
        <v>2.2419234457562998E-3</v>
      </c>
      <c r="FF597">
        <v>555</v>
      </c>
      <c r="FG597">
        <v>11.597411730616971</v>
      </c>
      <c r="FH597">
        <v>1.9189965417053756E-2</v>
      </c>
      <c r="FI597">
        <v>0.4246205092591418</v>
      </c>
      <c r="FJ597">
        <f t="shared" si="152"/>
        <v>11.616601696034024</v>
      </c>
      <c r="FK597">
        <f t="shared" si="153"/>
        <v>1.6519431344198814E-3</v>
      </c>
    </row>
    <row r="598" spans="2:167" x14ac:dyDescent="0.2">
      <c r="B598" s="81">
        <v>45192</v>
      </c>
      <c r="C598">
        <v>7.2706608798062504</v>
      </c>
      <c r="D598">
        <v>6.2793733198130459</v>
      </c>
      <c r="E598">
        <v>6.1448233961600556</v>
      </c>
      <c r="F598">
        <v>8.5554825329098545</v>
      </c>
      <c r="G598">
        <v>0</v>
      </c>
      <c r="H598">
        <v>1</v>
      </c>
      <c r="I598">
        <v>0</v>
      </c>
      <c r="J598">
        <v>0</v>
      </c>
      <c r="K598">
        <v>0</v>
      </c>
      <c r="L598">
        <v>1</v>
      </c>
      <c r="M598">
        <v>1</v>
      </c>
      <c r="N598">
        <v>91</v>
      </c>
      <c r="O598">
        <v>11.772296132011187</v>
      </c>
      <c r="P598" s="74">
        <v>129611.41425938398</v>
      </c>
      <c r="V598" s="81">
        <v>45129</v>
      </c>
      <c r="W598" s="3">
        <v>971.15186909227089</v>
      </c>
      <c r="X598" s="3">
        <v>3098.8743798260466</v>
      </c>
      <c r="Y598" s="3">
        <v>208.30029234690275</v>
      </c>
      <c r="Z598" s="3">
        <v>5295.5509207624054</v>
      </c>
      <c r="AG598">
        <v>556</v>
      </c>
      <c r="AH598">
        <v>84017.460688451203</v>
      </c>
      <c r="AI598">
        <v>27594.10087765615</v>
      </c>
      <c r="AJ598">
        <v>1.5998714923502184</v>
      </c>
      <c r="AK598">
        <f t="shared" si="148"/>
        <v>111611.56156610735</v>
      </c>
      <c r="AL598" s="4">
        <f t="shared" si="149"/>
        <v>0.24723335549169076</v>
      </c>
      <c r="AW598">
        <v>552</v>
      </c>
      <c r="AX598">
        <v>109682.63421146988</v>
      </c>
      <c r="AY598">
        <v>1163.0215242071863</v>
      </c>
      <c r="AZ598">
        <v>0.15508441973152523</v>
      </c>
      <c r="BA598">
        <f t="shared" si="162"/>
        <v>110845.65573567706</v>
      </c>
      <c r="BB598" s="4">
        <f t="shared" si="163"/>
        <v>1.0492260761039941E-2</v>
      </c>
      <c r="BN598">
        <v>552</v>
      </c>
      <c r="BO598">
        <v>11.592017654168938</v>
      </c>
      <c r="BP598">
        <v>2.3876369631025796E-2</v>
      </c>
      <c r="BQ598">
        <v>0.29534904391002881</v>
      </c>
      <c r="BR598">
        <f t="shared" si="164"/>
        <v>11.615894023799964</v>
      </c>
      <c r="BS598" s="4">
        <f t="shared" si="165"/>
        <v>2.0554913450574856E-3</v>
      </c>
      <c r="CD598">
        <v>553</v>
      </c>
      <c r="CE598">
        <v>107705.73975439895</v>
      </c>
      <c r="CF598">
        <v>3332.8664701108501</v>
      </c>
      <c r="CG598">
        <v>0.42179978274327135</v>
      </c>
      <c r="CH598">
        <f t="shared" si="158"/>
        <v>111038.6062245098</v>
      </c>
      <c r="CI598" s="4">
        <f t="shared" si="159"/>
        <v>3.0015384589501259E-2</v>
      </c>
      <c r="CT598">
        <v>553</v>
      </c>
      <c r="CU598">
        <v>11.567483866470493</v>
      </c>
      <c r="CV598">
        <v>5.0149357178661091E-2</v>
      </c>
      <c r="CW598">
        <v>0.59790007968196668</v>
      </c>
      <c r="CX598">
        <f t="shared" si="160"/>
        <v>11.517334509291832</v>
      </c>
      <c r="CY598" s="4">
        <f t="shared" si="161"/>
        <v>4.354250294475873E-3</v>
      </c>
      <c r="DJ598">
        <v>554</v>
      </c>
      <c r="DK598">
        <v>107952.79222729101</v>
      </c>
      <c r="DL598">
        <v>2680.5582571621344</v>
      </c>
      <c r="DM598">
        <v>0.3406297089388719</v>
      </c>
      <c r="DN598">
        <f t="shared" si="154"/>
        <v>105272.23397012887</v>
      </c>
      <c r="DO598" s="4">
        <f t="shared" si="155"/>
        <v>2.5463107944709771E-2</v>
      </c>
      <c r="DZ598">
        <v>554</v>
      </c>
      <c r="EA598">
        <v>11.571919872120423</v>
      </c>
      <c r="EB598">
        <v>4.2056991946214595E-2</v>
      </c>
      <c r="EC598">
        <v>0.50326160272088705</v>
      </c>
      <c r="ED598">
        <f t="shared" si="156"/>
        <v>11.613976864066638</v>
      </c>
      <c r="EE598" s="4">
        <f t="shared" si="157"/>
        <v>3.6212395149793956E-3</v>
      </c>
      <c r="EP598">
        <v>556</v>
      </c>
      <c r="EQ598">
        <v>11.648714703600778</v>
      </c>
      <c r="ER598">
        <v>-2.5934781774749283E-2</v>
      </c>
      <c r="ES598">
        <v>-0.33065980902085174</v>
      </c>
      <c r="ET598">
        <f t="shared" si="150"/>
        <v>11.622779921826028</v>
      </c>
      <c r="EU598" s="4">
        <f t="shared" si="151"/>
        <v>2.2313751055414227E-3</v>
      </c>
      <c r="FF598">
        <v>556</v>
      </c>
      <c r="FG598">
        <v>11.608621300503859</v>
      </c>
      <c r="FH598">
        <v>1.4158621322168941E-2</v>
      </c>
      <c r="FI598">
        <v>0.31329087184721727</v>
      </c>
      <c r="FJ598">
        <f t="shared" si="152"/>
        <v>11.622779921826028</v>
      </c>
      <c r="FK598">
        <f t="shared" si="153"/>
        <v>1.2181785611874952E-3</v>
      </c>
    </row>
    <row r="599" spans="2:167" x14ac:dyDescent="0.2">
      <c r="B599" s="81">
        <v>45199</v>
      </c>
      <c r="C599">
        <v>7.1691273033877483</v>
      </c>
      <c r="D599">
        <v>6.2884365249562908</v>
      </c>
      <c r="E599">
        <v>6.3301953507320414</v>
      </c>
      <c r="F599">
        <v>8.4385597381209152</v>
      </c>
      <c r="G599">
        <v>0</v>
      </c>
      <c r="H599">
        <v>1</v>
      </c>
      <c r="I599">
        <v>0</v>
      </c>
      <c r="J599">
        <v>0</v>
      </c>
      <c r="K599">
        <v>0</v>
      </c>
      <c r="L599">
        <v>1</v>
      </c>
      <c r="M599">
        <v>1</v>
      </c>
      <c r="N599">
        <v>92</v>
      </c>
      <c r="O599">
        <v>11.772698583496195</v>
      </c>
      <c r="P599" s="74">
        <v>129663.58706333367</v>
      </c>
      <c r="V599" s="81">
        <v>45136</v>
      </c>
      <c r="W599" s="3">
        <v>1068.2670560014981</v>
      </c>
      <c r="X599" s="3">
        <v>3099.126209117358</v>
      </c>
      <c r="Y599" s="3">
        <v>206.43246268004299</v>
      </c>
      <c r="Z599" s="3">
        <v>5348.8937601477701</v>
      </c>
      <c r="AG599">
        <v>557</v>
      </c>
      <c r="AH599">
        <v>83993.070375367461</v>
      </c>
      <c r="AI599">
        <v>27300.860920339604</v>
      </c>
      <c r="AJ599">
        <v>1.5828698060039668</v>
      </c>
      <c r="AK599">
        <f t="shared" si="148"/>
        <v>111293.93129570707</v>
      </c>
      <c r="AL599" s="4">
        <f t="shared" si="149"/>
        <v>0.245304129367139</v>
      </c>
      <c r="AW599">
        <v>553</v>
      </c>
      <c r="AX599">
        <v>108090.69554103362</v>
      </c>
      <c r="AY599">
        <v>2947.9106834761769</v>
      </c>
      <c r="AZ599">
        <v>0.39309248216959347</v>
      </c>
      <c r="BA599">
        <f t="shared" si="162"/>
        <v>111038.6062245098</v>
      </c>
      <c r="BB599" s="4">
        <f t="shared" si="163"/>
        <v>2.6548520228322877E-2</v>
      </c>
      <c r="BN599">
        <v>553</v>
      </c>
      <c r="BO599">
        <v>11.572953644278387</v>
      </c>
      <c r="BP599">
        <v>4.4679579370766831E-2</v>
      </c>
      <c r="BQ599">
        <v>0.55268331213597865</v>
      </c>
      <c r="BR599">
        <f t="shared" si="164"/>
        <v>11.617633223649154</v>
      </c>
      <c r="BS599" s="4">
        <f t="shared" si="165"/>
        <v>3.8458417915807437E-3</v>
      </c>
      <c r="CD599">
        <v>554</v>
      </c>
      <c r="CE599">
        <v>107665.20767993123</v>
      </c>
      <c r="CF599">
        <v>2968.1428045219072</v>
      </c>
      <c r="CG599">
        <v>0.37564120894909564</v>
      </c>
      <c r="CH599">
        <f t="shared" si="158"/>
        <v>110633.35048445314</v>
      </c>
      <c r="CI599" s="4">
        <f t="shared" si="159"/>
        <v>2.6828644269785613E-2</v>
      </c>
      <c r="CT599">
        <v>554</v>
      </c>
      <c r="CU599">
        <v>11.566987680212698</v>
      </c>
      <c r="CV599">
        <v>4.698918385394002E-2</v>
      </c>
      <c r="CW599">
        <v>0.56022326807442846</v>
      </c>
      <c r="CX599">
        <f t="shared" si="160"/>
        <v>11.519998496358758</v>
      </c>
      <c r="CY599" s="4">
        <f t="shared" si="161"/>
        <v>4.0789227419424029E-3</v>
      </c>
      <c r="DJ599">
        <v>555</v>
      </c>
      <c r="DK599">
        <v>107924.13968408428</v>
      </c>
      <c r="DL599">
        <v>2999.9862067232025</v>
      </c>
      <c r="DM599">
        <v>0.38122074970256686</v>
      </c>
      <c r="DN599">
        <f t="shared" si="154"/>
        <v>104924.15347736108</v>
      </c>
      <c r="DO599" s="4">
        <f t="shared" si="155"/>
        <v>2.8591950540449138E-2</v>
      </c>
      <c r="DZ599">
        <v>555</v>
      </c>
      <c r="EA599">
        <v>11.571590045505484</v>
      </c>
      <c r="EB599">
        <v>4.5011650528540059E-2</v>
      </c>
      <c r="EC599">
        <v>0.53861758385086833</v>
      </c>
      <c r="ED599">
        <f t="shared" si="156"/>
        <v>11.616601696034024</v>
      </c>
      <c r="EE599" s="4">
        <f t="shared" si="157"/>
        <v>3.8747692058605488E-3</v>
      </c>
      <c r="EP599">
        <v>557</v>
      </c>
      <c r="EQ599">
        <v>11.647330882604678</v>
      </c>
      <c r="ER599">
        <v>-2.7400872472657767E-2</v>
      </c>
      <c r="ES599">
        <v>-0.34935197594895973</v>
      </c>
      <c r="ET599">
        <f t="shared" si="150"/>
        <v>11.61993001013202</v>
      </c>
      <c r="EU599" s="4">
        <f t="shared" si="151"/>
        <v>2.358092729368036E-3</v>
      </c>
      <c r="FF599">
        <v>557</v>
      </c>
      <c r="FG599">
        <v>11.601413841442662</v>
      </c>
      <c r="FH599">
        <v>1.8516168689357571E-2</v>
      </c>
      <c r="FI599">
        <v>0.40971126354485621</v>
      </c>
      <c r="FJ599">
        <f t="shared" si="152"/>
        <v>11.61993001013202</v>
      </c>
      <c r="FK599">
        <f t="shared" si="153"/>
        <v>1.5934836675618839E-3</v>
      </c>
    </row>
    <row r="600" spans="2:167" x14ac:dyDescent="0.2">
      <c r="B600" s="81">
        <v>45206</v>
      </c>
      <c r="C600">
        <v>7.0680016475685497</v>
      </c>
      <c r="D600">
        <v>6.2975474611079889</v>
      </c>
      <c r="E600">
        <v>6.4162530987677533</v>
      </c>
      <c r="F600">
        <v>8.3498595563282976</v>
      </c>
      <c r="G600">
        <v>0</v>
      </c>
      <c r="H600">
        <v>1</v>
      </c>
      <c r="I600">
        <v>0</v>
      </c>
      <c r="J600">
        <v>0</v>
      </c>
      <c r="K600">
        <v>0</v>
      </c>
      <c r="L600">
        <v>1</v>
      </c>
      <c r="M600">
        <v>1</v>
      </c>
      <c r="N600">
        <v>93</v>
      </c>
      <c r="O600">
        <v>11.708676540887517</v>
      </c>
      <c r="P600" s="74">
        <v>121622.41201771337</v>
      </c>
      <c r="V600" s="81">
        <v>45143</v>
      </c>
      <c r="W600" s="3">
        <v>2154.6539843552391</v>
      </c>
      <c r="X600" s="3">
        <v>3099.151392046489</v>
      </c>
      <c r="Y600" s="3">
        <v>206.52137101167904</v>
      </c>
      <c r="Z600" s="3">
        <v>5402.6538288736656</v>
      </c>
      <c r="AG600">
        <v>558</v>
      </c>
      <c r="AH600">
        <v>85099.412289635671</v>
      </c>
      <c r="AI600">
        <v>27568.10601434503</v>
      </c>
      <c r="AJ600">
        <v>1.5983643426538614</v>
      </c>
      <c r="AK600">
        <f t="shared" si="148"/>
        <v>112667.5183039807</v>
      </c>
      <c r="AL600" s="4">
        <f t="shared" si="149"/>
        <v>0.24468548193247114</v>
      </c>
      <c r="AW600">
        <v>554</v>
      </c>
      <c r="AX600">
        <v>108066.59815099194</v>
      </c>
      <c r="AY600">
        <v>2566.7523334612051</v>
      </c>
      <c r="AZ600">
        <v>0.34226649115606256</v>
      </c>
      <c r="BA600">
        <f t="shared" si="162"/>
        <v>110633.35048445314</v>
      </c>
      <c r="BB600" s="4">
        <f t="shared" si="163"/>
        <v>2.3200529697615012E-2</v>
      </c>
      <c r="BN600">
        <v>554</v>
      </c>
      <c r="BO600">
        <v>11.572696027013608</v>
      </c>
      <c r="BP600">
        <v>4.1280837053029984E-2</v>
      </c>
      <c r="BQ600">
        <v>0.51064110431491438</v>
      </c>
      <c r="BR600">
        <f t="shared" si="164"/>
        <v>11.613976864066638</v>
      </c>
      <c r="BS600" s="4">
        <f t="shared" si="165"/>
        <v>3.5544101332552064E-3</v>
      </c>
      <c r="CD600">
        <v>555</v>
      </c>
      <c r="CE600">
        <v>107625.85430413936</v>
      </c>
      <c r="CF600">
        <v>3298.2715866681247</v>
      </c>
      <c r="CG600">
        <v>0.41742153523439796</v>
      </c>
      <c r="CH600">
        <f t="shared" si="158"/>
        <v>110924.12589080748</v>
      </c>
      <c r="CI600" s="4">
        <f t="shared" si="159"/>
        <v>2.9734483460477371E-2</v>
      </c>
      <c r="CT600">
        <v>555</v>
      </c>
      <c r="CU600">
        <v>11.566508439156596</v>
      </c>
      <c r="CV600">
        <v>5.0093256877428161E-2</v>
      </c>
      <c r="CW600">
        <v>0.59723123014003021</v>
      </c>
      <c r="CX600">
        <f t="shared" si="160"/>
        <v>11.516415182279168</v>
      </c>
      <c r="CY600" s="4">
        <f t="shared" si="161"/>
        <v>4.3497265498476413E-3</v>
      </c>
      <c r="DJ600">
        <v>556</v>
      </c>
      <c r="DK600">
        <v>107896.04353625039</v>
      </c>
      <c r="DL600">
        <v>3715.5180298569612</v>
      </c>
      <c r="DM600">
        <v>0.47214636044030445</v>
      </c>
      <c r="DN600">
        <f t="shared" si="154"/>
        <v>104180.52550639343</v>
      </c>
      <c r="DO600" s="4">
        <f t="shared" si="155"/>
        <v>3.566422814433725E-2</v>
      </c>
      <c r="DZ600">
        <v>556</v>
      </c>
      <c r="EA600">
        <v>11.571266623697307</v>
      </c>
      <c r="EB600">
        <v>5.151329812872163E-2</v>
      </c>
      <c r="EC600">
        <v>0.61641747966315774</v>
      </c>
      <c r="ED600">
        <f t="shared" si="156"/>
        <v>11.622779921826028</v>
      </c>
      <c r="EE600" s="4">
        <f t="shared" si="157"/>
        <v>4.4320978694594856E-3</v>
      </c>
      <c r="EP600">
        <v>558</v>
      </c>
      <c r="EQ600">
        <v>11.603862039087144</v>
      </c>
      <c r="ER600">
        <v>2.8334405592405076E-2</v>
      </c>
      <c r="ES600">
        <v>0.36125421155561621</v>
      </c>
      <c r="ET600">
        <f t="shared" si="150"/>
        <v>11.632196444679549</v>
      </c>
      <c r="EU600" s="4">
        <f t="shared" si="151"/>
        <v>2.4358603061045234E-3</v>
      </c>
      <c r="FF600">
        <v>558</v>
      </c>
      <c r="FG600">
        <v>11.635461319741269</v>
      </c>
      <c r="FH600">
        <v>-3.2648750617205735E-3</v>
      </c>
      <c r="FI600">
        <v>-7.224259560901837E-2</v>
      </c>
      <c r="FJ600">
        <f t="shared" si="152"/>
        <v>11.632196444679549</v>
      </c>
      <c r="FK600">
        <f t="shared" si="153"/>
        <v>2.8067571565247205E-4</v>
      </c>
    </row>
    <row r="601" spans="2:167" x14ac:dyDescent="0.2">
      <c r="B601" s="81">
        <v>45213</v>
      </c>
      <c r="C601">
        <v>6.9673255723515375</v>
      </c>
      <c r="D601">
        <v>6.5830539104600554</v>
      </c>
      <c r="E601">
        <v>6.461331882344199</v>
      </c>
      <c r="F601">
        <v>8.2850192225931174</v>
      </c>
      <c r="G601">
        <v>0</v>
      </c>
      <c r="H601">
        <v>1</v>
      </c>
      <c r="I601">
        <v>0</v>
      </c>
      <c r="J601">
        <v>0</v>
      </c>
      <c r="K601">
        <v>0</v>
      </c>
      <c r="L601">
        <v>1</v>
      </c>
      <c r="M601">
        <v>1</v>
      </c>
      <c r="N601">
        <v>94</v>
      </c>
      <c r="O601">
        <v>11.721510352645437</v>
      </c>
      <c r="P601" s="74">
        <v>123193.35015934236</v>
      </c>
      <c r="V601" s="81">
        <v>45150</v>
      </c>
      <c r="W601" s="3">
        <v>2304.4577008343317</v>
      </c>
      <c r="X601" s="3">
        <v>3099.153910339402</v>
      </c>
      <c r="Y601" s="3">
        <v>207.59887657421365</v>
      </c>
      <c r="Z601" s="3">
        <v>5456.870158949494</v>
      </c>
      <c r="AG601">
        <v>559</v>
      </c>
      <c r="AH601">
        <v>85075.021976551929</v>
      </c>
      <c r="AI601">
        <v>27602.58424458951</v>
      </c>
      <c r="AJ601">
        <v>1.6003633473657526</v>
      </c>
      <c r="AK601">
        <f t="shared" si="148"/>
        <v>112677.60622114144</v>
      </c>
      <c r="AL601" s="4">
        <f t="shared" si="149"/>
        <v>0.24496956556226965</v>
      </c>
      <c r="AW601">
        <v>555</v>
      </c>
      <c r="AX601">
        <v>108042.50076095022</v>
      </c>
      <c r="AY601">
        <v>2881.6251298572606</v>
      </c>
      <c r="AZ601">
        <v>0.38425356009841327</v>
      </c>
      <c r="BA601">
        <f t="shared" si="162"/>
        <v>110924.12589080748</v>
      </c>
      <c r="BB601" s="4">
        <f t="shared" si="163"/>
        <v>2.597834426654758E-2</v>
      </c>
      <c r="BN601">
        <v>555</v>
      </c>
      <c r="BO601">
        <v>11.572438409748827</v>
      </c>
      <c r="BP601">
        <v>4.4163286285197501E-2</v>
      </c>
      <c r="BQ601">
        <v>0.54629680231238664</v>
      </c>
      <c r="BR601">
        <f t="shared" si="164"/>
        <v>11.616601696034024</v>
      </c>
      <c r="BS601" s="4">
        <f t="shared" si="165"/>
        <v>3.8017388768933264E-3</v>
      </c>
      <c r="CD601">
        <v>556</v>
      </c>
      <c r="CE601">
        <v>107587.67962702329</v>
      </c>
      <c r="CF601">
        <v>4023.8819390840654</v>
      </c>
      <c r="CG601">
        <v>0.50925308376779388</v>
      </c>
      <c r="CH601">
        <f t="shared" si="158"/>
        <v>111611.56156610735</v>
      </c>
      <c r="CI601" s="4">
        <f t="shared" si="159"/>
        <v>3.6052554794699529E-2</v>
      </c>
      <c r="CT601">
        <v>556</v>
      </c>
      <c r="CU601">
        <v>11.566046143302183</v>
      </c>
      <c r="CV601">
        <v>5.6733778523845757E-2</v>
      </c>
      <c r="CW601">
        <v>0.67640210380403654</v>
      </c>
      <c r="CX601">
        <f t="shared" si="160"/>
        <v>11.509312364778337</v>
      </c>
      <c r="CY601" s="4">
        <f t="shared" si="161"/>
        <v>4.9293803770125077E-3</v>
      </c>
      <c r="DJ601">
        <v>557</v>
      </c>
      <c r="DK601">
        <v>107868.48258581461</v>
      </c>
      <c r="DL601">
        <v>3425.4487098924583</v>
      </c>
      <c r="DM601">
        <v>0.43528604309125724</v>
      </c>
      <c r="DN601">
        <f t="shared" si="154"/>
        <v>104443.03387592215</v>
      </c>
      <c r="DO601" s="4">
        <f t="shared" si="155"/>
        <v>3.2797292292005571E-2</v>
      </c>
      <c r="DZ601">
        <v>557</v>
      </c>
      <c r="EA601">
        <v>11.570949362680681</v>
      </c>
      <c r="EB601">
        <v>4.898064745133901E-2</v>
      </c>
      <c r="EC601">
        <v>0.58611132175576985</v>
      </c>
      <c r="ED601">
        <f t="shared" si="156"/>
        <v>11.61993001013202</v>
      </c>
      <c r="EE601" s="4">
        <f t="shared" si="157"/>
        <v>4.2152274074482585E-3</v>
      </c>
      <c r="EP601">
        <v>559</v>
      </c>
      <c r="EQ601">
        <v>11.604822748112859</v>
      </c>
      <c r="ER601">
        <v>2.7463229607963768E-2</v>
      </c>
      <c r="ES601">
        <v>0.35014700860550768</v>
      </c>
      <c r="ET601">
        <f t="shared" si="150"/>
        <v>11.632285977720823</v>
      </c>
      <c r="EU601" s="4">
        <f t="shared" si="151"/>
        <v>2.3609486269993499E-3</v>
      </c>
      <c r="FF601">
        <v>559</v>
      </c>
      <c r="FG601">
        <v>11.634245681048984</v>
      </c>
      <c r="FH601">
        <v>-1.9597033281613108E-3</v>
      </c>
      <c r="FI601">
        <v>-4.3362778781309973E-2</v>
      </c>
      <c r="FJ601">
        <f t="shared" si="152"/>
        <v>11.632285977720823</v>
      </c>
      <c r="FK601">
        <f t="shared" si="153"/>
        <v>1.6847104102449913E-4</v>
      </c>
    </row>
    <row r="602" spans="2:167" x14ac:dyDescent="0.2">
      <c r="B602" s="81">
        <v>45220</v>
      </c>
      <c r="C602">
        <v>6.8671443802322401</v>
      </c>
      <c r="D602">
        <v>6.616024303117201</v>
      </c>
      <c r="E602">
        <v>6.4877316506328127</v>
      </c>
      <c r="F602">
        <v>8.23941355359403</v>
      </c>
      <c r="G602">
        <v>0</v>
      </c>
      <c r="H602">
        <v>1</v>
      </c>
      <c r="I602">
        <v>0</v>
      </c>
      <c r="J602">
        <v>0</v>
      </c>
      <c r="K602">
        <v>0</v>
      </c>
      <c r="L602">
        <v>1</v>
      </c>
      <c r="M602">
        <v>1</v>
      </c>
      <c r="N602">
        <v>95</v>
      </c>
      <c r="O602">
        <v>11.718783859867449</v>
      </c>
      <c r="P602" s="74">
        <v>122857.92185904714</v>
      </c>
      <c r="V602" s="81">
        <v>45157</v>
      </c>
      <c r="W602" s="3">
        <v>2319.7042616323833</v>
      </c>
      <c r="X602" s="3">
        <v>3099.1541621686933</v>
      </c>
      <c r="Y602" s="3">
        <v>209.18101126616466</v>
      </c>
      <c r="Z602" s="3">
        <v>5511.5717147899541</v>
      </c>
      <c r="AG602">
        <v>560</v>
      </c>
      <c r="AH602">
        <v>85050.631663468186</v>
      </c>
      <c r="AI602">
        <v>27470.134307014101</v>
      </c>
      <c r="AJ602">
        <v>1.5926840654703223</v>
      </c>
      <c r="AK602">
        <f t="shared" si="148"/>
        <v>112520.76597048229</v>
      </c>
      <c r="AL602" s="4">
        <f t="shared" si="149"/>
        <v>0.24413390781769451</v>
      </c>
      <c r="AW602">
        <v>556</v>
      </c>
      <c r="AX602">
        <v>108018.40337090853</v>
      </c>
      <c r="AY602">
        <v>3593.1581951988192</v>
      </c>
      <c r="AZ602">
        <v>0.47913374095621064</v>
      </c>
      <c r="BA602">
        <f t="shared" si="162"/>
        <v>111611.56156610735</v>
      </c>
      <c r="BB602" s="4">
        <f t="shared" si="163"/>
        <v>3.2193422838821199E-2</v>
      </c>
      <c r="BN602">
        <v>556</v>
      </c>
      <c r="BO602">
        <v>11.572180792484048</v>
      </c>
      <c r="BP602">
        <v>5.0599129341980742E-2</v>
      </c>
      <c r="BQ602">
        <v>0.62590773659386689</v>
      </c>
      <c r="BR602">
        <f t="shared" si="164"/>
        <v>11.622779921826028</v>
      </c>
      <c r="BS602" s="4">
        <f t="shared" si="165"/>
        <v>4.3534446735038262E-3</v>
      </c>
      <c r="CD602">
        <v>557</v>
      </c>
      <c r="CE602">
        <v>107550.68364858304</v>
      </c>
      <c r="CF602">
        <v>3743.2476471240225</v>
      </c>
      <c r="CG602">
        <v>0.47373666436107192</v>
      </c>
      <c r="CH602">
        <f t="shared" si="158"/>
        <v>111293.93129570707</v>
      </c>
      <c r="CI602" s="4">
        <f t="shared" si="159"/>
        <v>3.3633888241203773E-2</v>
      </c>
      <c r="CT602">
        <v>557</v>
      </c>
      <c r="CU602">
        <v>11.565600792649461</v>
      </c>
      <c r="CV602">
        <v>5.4329217482559145E-2</v>
      </c>
      <c r="CW602">
        <v>0.64773399479790228</v>
      </c>
      <c r="CX602">
        <f t="shared" si="160"/>
        <v>11.511271575166901</v>
      </c>
      <c r="CY602" s="4">
        <f t="shared" si="161"/>
        <v>4.7196538738398606E-3</v>
      </c>
      <c r="DJ602">
        <v>558</v>
      </c>
      <c r="DK602">
        <v>107804.92347646327</v>
      </c>
      <c r="DL602">
        <v>4862.5948275174305</v>
      </c>
      <c r="DM602">
        <v>0.61791018955076638</v>
      </c>
      <c r="DN602">
        <f t="shared" si="154"/>
        <v>102942.32864894584</v>
      </c>
      <c r="DO602" s="4">
        <f t="shared" si="155"/>
        <v>4.7236106772947234E-2</v>
      </c>
      <c r="DZ602">
        <v>558</v>
      </c>
      <c r="EA602">
        <v>11.570682162640122</v>
      </c>
      <c r="EB602">
        <v>6.1514282039427215E-2</v>
      </c>
      <c r="EC602">
        <v>0.73609106920860568</v>
      </c>
      <c r="ED602">
        <f t="shared" si="156"/>
        <v>11.632196444679549</v>
      </c>
      <c r="EE602" s="4">
        <f t="shared" si="157"/>
        <v>5.2882774402905853E-3</v>
      </c>
      <c r="EP602">
        <v>560</v>
      </c>
      <c r="EQ602">
        <v>11.60452963550752</v>
      </c>
      <c r="ER602">
        <v>2.6363434489404369E-2</v>
      </c>
      <c r="ES602">
        <v>0.3361249880223624</v>
      </c>
      <c r="ET602">
        <f t="shared" si="150"/>
        <v>11.630893069996924</v>
      </c>
      <c r="EU602" s="4">
        <f t="shared" si="151"/>
        <v>2.2666732752802568E-3</v>
      </c>
      <c r="FF602">
        <v>560</v>
      </c>
      <c r="FG602">
        <v>11.629962062298008</v>
      </c>
      <c r="FH602">
        <v>9.3100769891663049E-4</v>
      </c>
      <c r="FI602">
        <v>2.0600608424590678E-2</v>
      </c>
      <c r="FJ602">
        <f t="shared" si="152"/>
        <v>11.630893069996924</v>
      </c>
      <c r="FK602">
        <f t="shared" si="153"/>
        <v>8.0046105945059365E-5</v>
      </c>
    </row>
    <row r="603" spans="2:167" x14ac:dyDescent="0.2">
      <c r="B603" s="81">
        <v>45227</v>
      </c>
      <c r="C603">
        <v>6.7675073803401542</v>
      </c>
      <c r="D603">
        <v>6.6276850131056033</v>
      </c>
      <c r="E603">
        <v>6.5052401788341578</v>
      </c>
      <c r="F603">
        <v>8.2087270832232342</v>
      </c>
      <c r="G603">
        <v>0</v>
      </c>
      <c r="H603">
        <v>1</v>
      </c>
      <c r="I603">
        <v>0</v>
      </c>
      <c r="J603">
        <v>0</v>
      </c>
      <c r="K603">
        <v>0</v>
      </c>
      <c r="L603">
        <v>1</v>
      </c>
      <c r="M603">
        <v>1</v>
      </c>
      <c r="N603">
        <v>96</v>
      </c>
      <c r="O603">
        <v>11.714752396805581</v>
      </c>
      <c r="P603" s="74">
        <v>122363.62173104378</v>
      </c>
      <c r="V603" s="81">
        <v>45164</v>
      </c>
      <c r="W603" s="3">
        <v>2112.3030685572935</v>
      </c>
      <c r="X603" s="3">
        <v>732.48509004378457</v>
      </c>
      <c r="Y603" s="3">
        <v>211.02589434193075</v>
      </c>
      <c r="Z603" s="3">
        <v>5566.7804299135296</v>
      </c>
      <c r="AG603">
        <v>561</v>
      </c>
      <c r="AH603">
        <v>85026.241350384444</v>
      </c>
      <c r="AI603">
        <v>28027.024587168635</v>
      </c>
      <c r="AJ603">
        <v>1.6249718681255483</v>
      </c>
      <c r="AK603">
        <f t="shared" si="148"/>
        <v>113053.26593755308</v>
      </c>
      <c r="AL603" s="4">
        <f t="shared" si="149"/>
        <v>0.24790990649177569</v>
      </c>
      <c r="AW603">
        <v>557</v>
      </c>
      <c r="AX603">
        <v>107994.30598086682</v>
      </c>
      <c r="AY603">
        <v>3299.6253148402466</v>
      </c>
      <c r="AZ603">
        <v>0.43999226723880519</v>
      </c>
      <c r="BA603">
        <f t="shared" si="162"/>
        <v>111293.93129570707</v>
      </c>
      <c r="BB603" s="4">
        <f t="shared" si="163"/>
        <v>2.9647845811764606E-2</v>
      </c>
      <c r="BN603">
        <v>557</v>
      </c>
      <c r="BO603">
        <v>11.571923175219267</v>
      </c>
      <c r="BP603">
        <v>4.8006834912753149E-2</v>
      </c>
      <c r="BQ603">
        <v>0.59384123347645945</v>
      </c>
      <c r="BR603">
        <f t="shared" si="164"/>
        <v>11.61993001013202</v>
      </c>
      <c r="BS603" s="4">
        <f t="shared" si="165"/>
        <v>4.1314220370426927E-3</v>
      </c>
      <c r="CD603">
        <v>558</v>
      </c>
      <c r="CE603">
        <v>107968.57370606372</v>
      </c>
      <c r="CF603">
        <v>4698.9445979169832</v>
      </c>
      <c r="CG603">
        <v>0.59468743446482297</v>
      </c>
      <c r="CH603">
        <f t="shared" si="158"/>
        <v>112667.5183039807</v>
      </c>
      <c r="CI603" s="4">
        <f t="shared" si="159"/>
        <v>4.1706293603086871E-2</v>
      </c>
      <c r="CT603">
        <v>558</v>
      </c>
      <c r="CU603">
        <v>11.569347295063364</v>
      </c>
      <c r="CV603">
        <v>6.2849149616184263E-2</v>
      </c>
      <c r="CW603">
        <v>0.74931192895628806</v>
      </c>
      <c r="CX603">
        <f t="shared" si="160"/>
        <v>11.50649814544718</v>
      </c>
      <c r="CY603" s="4">
        <f t="shared" si="161"/>
        <v>5.4620570760750544E-3</v>
      </c>
      <c r="DJ603">
        <v>559</v>
      </c>
      <c r="DK603">
        <v>107778.37399489028</v>
      </c>
      <c r="DL603">
        <v>4899.2322262511589</v>
      </c>
      <c r="DM603">
        <v>0.62256585649387519</v>
      </c>
      <c r="DN603">
        <f t="shared" si="154"/>
        <v>102879.14176863912</v>
      </c>
      <c r="DO603" s="4">
        <f t="shared" si="155"/>
        <v>4.7621239271890999E-2</v>
      </c>
      <c r="DZ603">
        <v>559</v>
      </c>
      <c r="EA603">
        <v>11.570376544895394</v>
      </c>
      <c r="EB603">
        <v>6.1909432825428823E-2</v>
      </c>
      <c r="EC603">
        <v>0.74081951526898748</v>
      </c>
      <c r="ED603">
        <f t="shared" si="156"/>
        <v>11.632285977720823</v>
      </c>
      <c r="EE603" s="4">
        <f t="shared" si="157"/>
        <v>5.3222069113502898E-3</v>
      </c>
      <c r="EP603">
        <v>561</v>
      </c>
      <c r="EQ603">
        <v>11.609690436124247</v>
      </c>
      <c r="ER603">
        <v>2.592393048393582E-2</v>
      </c>
      <c r="ES603">
        <v>0.3305214586858008</v>
      </c>
      <c r="ET603">
        <f t="shared" si="150"/>
        <v>11.635614366608182</v>
      </c>
      <c r="EU603" s="4">
        <f t="shared" si="151"/>
        <v>2.2279812364985351E-3</v>
      </c>
      <c r="FF603">
        <v>561</v>
      </c>
      <c r="FG603">
        <v>11.638445292318979</v>
      </c>
      <c r="FH603">
        <v>-2.8309257107963504E-3</v>
      </c>
      <c r="FI603">
        <v>-6.2640504600643437E-2</v>
      </c>
      <c r="FJ603">
        <f t="shared" si="152"/>
        <v>11.635614366608182</v>
      </c>
      <c r="FK603">
        <f t="shared" si="153"/>
        <v>2.4329834434187888E-4</v>
      </c>
    </row>
    <row r="604" spans="2:167" x14ac:dyDescent="0.2">
      <c r="B604" s="81">
        <v>45234</v>
      </c>
      <c r="C604">
        <v>6.6684681406176933</v>
      </c>
      <c r="D604">
        <v>5.9815034166695176</v>
      </c>
      <c r="E604">
        <v>6.5184314883084769</v>
      </c>
      <c r="F604">
        <v>8.1892695059771405</v>
      </c>
      <c r="G604">
        <v>0</v>
      </c>
      <c r="H604">
        <v>1</v>
      </c>
      <c r="I604">
        <v>0</v>
      </c>
      <c r="J604">
        <v>0</v>
      </c>
      <c r="K604">
        <v>0</v>
      </c>
      <c r="L604">
        <v>1</v>
      </c>
      <c r="M604">
        <v>1</v>
      </c>
      <c r="N604">
        <v>97</v>
      </c>
      <c r="O604">
        <v>11.660670031581121</v>
      </c>
      <c r="P604" s="74">
        <v>115921.67558778364</v>
      </c>
      <c r="V604" s="81">
        <v>45171</v>
      </c>
      <c r="W604" s="3">
        <v>1903.5296850103791</v>
      </c>
      <c r="X604" s="3">
        <v>500.04387956956259</v>
      </c>
      <c r="Y604" s="3">
        <v>213.01268976690227</v>
      </c>
      <c r="Z604" s="3">
        <v>5622.5133327956373</v>
      </c>
      <c r="AG604">
        <v>562</v>
      </c>
      <c r="AH604">
        <v>83952.140081252015</v>
      </c>
      <c r="AI604">
        <v>29159.332374310834</v>
      </c>
      <c r="AJ604">
        <v>1.6906216588995551</v>
      </c>
      <c r="AK604">
        <f t="shared" si="148"/>
        <v>113111.47245556285</v>
      </c>
      <c r="AL604" s="4">
        <f t="shared" si="149"/>
        <v>0.25779288114003124</v>
      </c>
      <c r="AW604">
        <v>558</v>
      </c>
      <c r="AX604">
        <v>109108.46668710343</v>
      </c>
      <c r="AY604">
        <v>3559.0516168772738</v>
      </c>
      <c r="AZ604">
        <v>0.47458576071858749</v>
      </c>
      <c r="BA604">
        <f t="shared" si="162"/>
        <v>112667.5183039807</v>
      </c>
      <c r="BB604" s="4">
        <f t="shared" si="163"/>
        <v>3.1588976756147538E-2</v>
      </c>
      <c r="BN604">
        <v>558</v>
      </c>
      <c r="BO604">
        <v>11.585740812908497</v>
      </c>
      <c r="BP604">
        <v>4.6455631771051387E-2</v>
      </c>
      <c r="BQ604">
        <v>0.57465295770875158</v>
      </c>
      <c r="BR604">
        <f t="shared" si="164"/>
        <v>11.632196444679549</v>
      </c>
      <c r="BS604" s="4">
        <f t="shared" si="165"/>
        <v>3.9937110752887714E-3</v>
      </c>
      <c r="CD604">
        <v>559</v>
      </c>
      <c r="CE604">
        <v>107933.93512497512</v>
      </c>
      <c r="CF604">
        <v>4743.6710961663193</v>
      </c>
      <c r="CG604">
        <v>0.60034791543927069</v>
      </c>
      <c r="CH604">
        <f t="shared" si="158"/>
        <v>112677.60622114144</v>
      </c>
      <c r="CI604" s="4">
        <f t="shared" si="159"/>
        <v>4.2099501890875947E-2</v>
      </c>
      <c r="CT604">
        <v>559</v>
      </c>
      <c r="CU604">
        <v>11.568935834814026</v>
      </c>
      <c r="CV604">
        <v>6.3350142906797302E-2</v>
      </c>
      <c r="CW604">
        <v>0.7552849652069924</v>
      </c>
      <c r="CX604">
        <f t="shared" si="160"/>
        <v>11.505585691907228</v>
      </c>
      <c r="CY604" s="4">
        <f t="shared" si="161"/>
        <v>5.5060337303259911E-3</v>
      </c>
      <c r="DJ604">
        <v>560</v>
      </c>
      <c r="DK604">
        <v>107752.30290847762</v>
      </c>
      <c r="DL604">
        <v>4768.4630620046664</v>
      </c>
      <c r="DM604">
        <v>0.60594847381381356</v>
      </c>
      <c r="DN604">
        <f t="shared" si="154"/>
        <v>102983.83984647295</v>
      </c>
      <c r="DO604" s="4">
        <f t="shared" si="155"/>
        <v>4.6303022582119997E-2</v>
      </c>
      <c r="DZ604">
        <v>560</v>
      </c>
      <c r="EA604">
        <v>11.570076434077405</v>
      </c>
      <c r="EB604">
        <v>6.0816635919518802E-2</v>
      </c>
      <c r="EC604">
        <v>0.72774290905283123</v>
      </c>
      <c r="ED604">
        <f t="shared" si="156"/>
        <v>11.630893069996924</v>
      </c>
      <c r="EE604" s="4">
        <f t="shared" si="157"/>
        <v>5.2288878896498085E-3</v>
      </c>
      <c r="EP604">
        <v>562</v>
      </c>
      <c r="EQ604">
        <v>11.614029674885616</v>
      </c>
      <c r="ER604">
        <v>2.209941846298058E-2</v>
      </c>
      <c r="ES604">
        <v>0.28176020727329548</v>
      </c>
      <c r="ET604">
        <f t="shared" si="150"/>
        <v>11.636129093348597</v>
      </c>
      <c r="EU604" s="4">
        <f t="shared" si="151"/>
        <v>1.8992070546564298E-3</v>
      </c>
      <c r="FF604">
        <v>562</v>
      </c>
      <c r="FG604">
        <v>11.644728877326488</v>
      </c>
      <c r="FH604">
        <v>-8.5997839778908514E-3</v>
      </c>
      <c r="FI604">
        <v>-0.19028927738272391</v>
      </c>
      <c r="FJ604">
        <f t="shared" si="152"/>
        <v>11.636129093348597</v>
      </c>
      <c r="FK604">
        <f t="shared" si="153"/>
        <v>7.3905883209963953E-4</v>
      </c>
    </row>
    <row r="605" spans="2:167" x14ac:dyDescent="0.2">
      <c r="B605" s="81">
        <v>45241</v>
      </c>
      <c r="C605">
        <v>6.5700847157993998</v>
      </c>
      <c r="D605">
        <v>5.8940226301433878</v>
      </c>
      <c r="E605">
        <v>6.5295079993299074</v>
      </c>
      <c r="F605">
        <v>8.1780733169092947</v>
      </c>
      <c r="G605">
        <v>0</v>
      </c>
      <c r="H605">
        <v>1</v>
      </c>
      <c r="I605">
        <v>0</v>
      </c>
      <c r="J605">
        <v>0</v>
      </c>
      <c r="K605">
        <v>0</v>
      </c>
      <c r="L605">
        <v>1</v>
      </c>
      <c r="M605">
        <v>1</v>
      </c>
      <c r="N605">
        <v>98</v>
      </c>
      <c r="O605">
        <v>11.649907227868574</v>
      </c>
      <c r="P605" s="74">
        <v>114680.72338895859</v>
      </c>
      <c r="V605" s="81">
        <v>45178</v>
      </c>
      <c r="W605" s="3">
        <v>1713.4224088402229</v>
      </c>
      <c r="X605" s="3">
        <v>481.0677122277923</v>
      </c>
      <c r="Y605" s="3">
        <v>215.08108490534738</v>
      </c>
      <c r="Z605" s="3">
        <v>5678.7840351316754</v>
      </c>
      <c r="AG605">
        <v>563</v>
      </c>
      <c r="AH605">
        <v>83927.749768168273</v>
      </c>
      <c r="AI605">
        <v>29170.80117231638</v>
      </c>
      <c r="AJ605">
        <v>1.6912866054786064</v>
      </c>
      <c r="AK605">
        <f t="shared" si="148"/>
        <v>113098.55094048465</v>
      </c>
      <c r="AL605" s="4">
        <f t="shared" si="149"/>
        <v>0.25792373933832979</v>
      </c>
      <c r="AW605">
        <v>559</v>
      </c>
      <c r="AX605">
        <v>109084.36929706171</v>
      </c>
      <c r="AY605">
        <v>3593.236924079727</v>
      </c>
      <c r="AZ605">
        <v>0.47914423914782411</v>
      </c>
      <c r="BA605">
        <f t="shared" si="162"/>
        <v>112677.60622114144</v>
      </c>
      <c r="BB605" s="4">
        <f t="shared" si="163"/>
        <v>3.1889539053817209E-2</v>
      </c>
      <c r="BN605">
        <v>559</v>
      </c>
      <c r="BO605">
        <v>11.585483195643716</v>
      </c>
      <c r="BP605">
        <v>4.6802782077106642E-2</v>
      </c>
      <c r="BQ605">
        <v>0.57894718302738046</v>
      </c>
      <c r="BR605">
        <f t="shared" si="164"/>
        <v>11.632285977720823</v>
      </c>
      <c r="BS605" s="4">
        <f t="shared" si="165"/>
        <v>4.023524023287206E-3</v>
      </c>
      <c r="CD605">
        <v>560</v>
      </c>
      <c r="CE605">
        <v>107900.47524256233</v>
      </c>
      <c r="CF605">
        <v>4620.2907279199571</v>
      </c>
      <c r="CG605">
        <v>0.58473318469988722</v>
      </c>
      <c r="CH605">
        <f t="shared" si="158"/>
        <v>112520.76597048229</v>
      </c>
      <c r="CI605" s="4">
        <f t="shared" si="159"/>
        <v>4.1061671488549979E-2</v>
      </c>
      <c r="CT605">
        <v>560</v>
      </c>
      <c r="CU605">
        <v>11.568541319766377</v>
      </c>
      <c r="CV605">
        <v>6.2351750230547509E-2</v>
      </c>
      <c r="CW605">
        <v>0.74338174063410312</v>
      </c>
      <c r="CX605">
        <f t="shared" si="160"/>
        <v>11.506189569535829</v>
      </c>
      <c r="CY605" s="4">
        <f t="shared" si="161"/>
        <v>5.4189747051997198E-3</v>
      </c>
      <c r="DJ605">
        <v>561</v>
      </c>
      <c r="DK605">
        <v>107726.69328153285</v>
      </c>
      <c r="DL605">
        <v>5326.5726560202311</v>
      </c>
      <c r="DM605">
        <v>0.67686978584184576</v>
      </c>
      <c r="DN605">
        <f t="shared" si="154"/>
        <v>102400.12062551262</v>
      </c>
      <c r="DO605" s="4">
        <f t="shared" si="155"/>
        <v>5.2017249818484441E-2</v>
      </c>
      <c r="DZ605">
        <v>561</v>
      </c>
      <c r="EA605">
        <v>11.569781635235151</v>
      </c>
      <c r="EB605">
        <v>6.5832731373031805E-2</v>
      </c>
      <c r="EC605">
        <v>0.78776641811796599</v>
      </c>
      <c r="ED605">
        <f t="shared" si="156"/>
        <v>11.635614366608182</v>
      </c>
      <c r="EE605" s="4">
        <f t="shared" si="157"/>
        <v>5.6578646643668587E-3</v>
      </c>
      <c r="EP605">
        <v>563</v>
      </c>
      <c r="EQ605">
        <v>11.614826929387846</v>
      </c>
      <c r="ER605">
        <v>2.1187920436982921E-2</v>
      </c>
      <c r="ES605">
        <v>0.27013891175529287</v>
      </c>
      <c r="ET605">
        <f t="shared" si="150"/>
        <v>11.636014849824829</v>
      </c>
      <c r="EU605" s="4">
        <f t="shared" si="151"/>
        <v>1.8208914916692366E-3</v>
      </c>
      <c r="FF605">
        <v>563</v>
      </c>
      <c r="FG605">
        <v>11.643087069245839</v>
      </c>
      <c r="FH605">
        <v>-7.0722194210102174E-3</v>
      </c>
      <c r="FI605">
        <v>-0.15648852652298342</v>
      </c>
      <c r="FJ605">
        <f t="shared" si="152"/>
        <v>11.636014849824829</v>
      </c>
      <c r="FK605">
        <f t="shared" si="153"/>
        <v>6.0778707420751398E-4</v>
      </c>
    </row>
    <row r="606" spans="2:167" x14ac:dyDescent="0.2">
      <c r="B606" s="81">
        <v>45248</v>
      </c>
      <c r="C606">
        <v>5.750554357953205</v>
      </c>
      <c r="D606">
        <v>5.8926626408371146</v>
      </c>
      <c r="E606">
        <v>6.5395457270261907</v>
      </c>
      <c r="F606">
        <v>8.17285427482879</v>
      </c>
      <c r="G606">
        <v>0</v>
      </c>
      <c r="H606">
        <v>1</v>
      </c>
      <c r="I606">
        <v>0</v>
      </c>
      <c r="J606">
        <v>0</v>
      </c>
      <c r="K606">
        <v>0</v>
      </c>
      <c r="L606">
        <v>1</v>
      </c>
      <c r="M606">
        <v>1</v>
      </c>
      <c r="N606">
        <v>99</v>
      </c>
      <c r="O606">
        <v>11.60342689376316</v>
      </c>
      <c r="P606" s="74">
        <v>109472.30717731161</v>
      </c>
      <c r="V606" s="81">
        <v>45185</v>
      </c>
      <c r="W606" s="3">
        <v>1542.1047371892887</v>
      </c>
      <c r="X606" s="3">
        <v>483.48072873632367</v>
      </c>
      <c r="Y606" s="3">
        <v>217.20102987478893</v>
      </c>
      <c r="Z606" s="3">
        <v>5735.6037737886491</v>
      </c>
      <c r="AG606">
        <v>564</v>
      </c>
      <c r="AH606">
        <v>83903.35945508453</v>
      </c>
      <c r="AI606">
        <v>29512.489059253872</v>
      </c>
      <c r="AJ606">
        <v>1.7110972422526181</v>
      </c>
      <c r="AK606">
        <f t="shared" si="148"/>
        <v>113415.8485143384</v>
      </c>
      <c r="AL606" s="4">
        <f t="shared" si="149"/>
        <v>0.26021485926213217</v>
      </c>
      <c r="AW606">
        <v>560</v>
      </c>
      <c r="AX606">
        <v>109060.27190702003</v>
      </c>
      <c r="AY606">
        <v>3460.4940634622617</v>
      </c>
      <c r="AZ606">
        <v>0.46144349235692039</v>
      </c>
      <c r="BA606">
        <f t="shared" si="162"/>
        <v>112520.76597048229</v>
      </c>
      <c r="BB606" s="4">
        <f t="shared" si="163"/>
        <v>3.0754270410584098E-2</v>
      </c>
      <c r="BN606">
        <v>560</v>
      </c>
      <c r="BO606">
        <v>11.585225578378937</v>
      </c>
      <c r="BP606">
        <v>4.566749161798711E-2</v>
      </c>
      <c r="BQ606">
        <v>0.56490371842858222</v>
      </c>
      <c r="BR606">
        <f t="shared" si="164"/>
        <v>11.630893069996924</v>
      </c>
      <c r="BS606" s="4">
        <f t="shared" si="165"/>
        <v>3.926395964880037E-3</v>
      </c>
      <c r="CD606">
        <v>561</v>
      </c>
      <c r="CE606">
        <v>107868.19405882536</v>
      </c>
      <c r="CF606">
        <v>5185.0718787277146</v>
      </c>
      <c r="CG606">
        <v>0.65621056576048631</v>
      </c>
      <c r="CH606">
        <f t="shared" si="158"/>
        <v>113053.26593755308</v>
      </c>
      <c r="CI606" s="4">
        <f t="shared" si="159"/>
        <v>4.5863972488789297E-2</v>
      </c>
      <c r="CT606">
        <v>561</v>
      </c>
      <c r="CU606">
        <v>11.568163749920418</v>
      </c>
      <c r="CV606">
        <v>6.7450616687764864E-2</v>
      </c>
      <c r="CW606">
        <v>0.80417240341761675</v>
      </c>
      <c r="CX606">
        <f t="shared" si="160"/>
        <v>11.500713133232653</v>
      </c>
      <c r="CY606" s="4">
        <f t="shared" si="161"/>
        <v>5.8649073241257045E-3</v>
      </c>
      <c r="DJ606">
        <v>562</v>
      </c>
      <c r="DK606">
        <v>107259.22210202469</v>
      </c>
      <c r="DL606">
        <v>5852.2503535381547</v>
      </c>
      <c r="DM606">
        <v>0.74366984162229954</v>
      </c>
      <c r="DN606">
        <f t="shared" si="154"/>
        <v>101406.97174848654</v>
      </c>
      <c r="DO606" s="4">
        <f t="shared" si="155"/>
        <v>5.7710532645163001E-2</v>
      </c>
      <c r="DZ606">
        <v>562</v>
      </c>
      <c r="EA606">
        <v>11.564979367989929</v>
      </c>
      <c r="EB606">
        <v>7.1149725358667482E-2</v>
      </c>
      <c r="EC606">
        <v>0.85139053365838258</v>
      </c>
      <c r="ED606">
        <f t="shared" si="156"/>
        <v>11.636129093348597</v>
      </c>
      <c r="EE606" s="4">
        <f t="shared" si="157"/>
        <v>6.1145527681828347E-3</v>
      </c>
      <c r="EP606">
        <v>564</v>
      </c>
      <c r="EQ606">
        <v>11.61843039954532</v>
      </c>
      <c r="ER606">
        <v>2.0386018587315036E-2</v>
      </c>
      <c r="ES606">
        <v>0.25991493089562689</v>
      </c>
      <c r="ET606">
        <f t="shared" si="150"/>
        <v>11.638816418132635</v>
      </c>
      <c r="EU606" s="4">
        <f t="shared" si="151"/>
        <v>1.7515542693460429E-3</v>
      </c>
      <c r="FF606">
        <v>564</v>
      </c>
      <c r="FG606">
        <v>11.647621183394865</v>
      </c>
      <c r="FH606">
        <v>-8.8047652622300632E-3</v>
      </c>
      <c r="FI606">
        <v>-0.19482494253131033</v>
      </c>
      <c r="FJ606">
        <f t="shared" si="152"/>
        <v>11.638816418132635</v>
      </c>
      <c r="FK606">
        <f t="shared" si="153"/>
        <v>7.5650005515274935E-4</v>
      </c>
    </row>
    <row r="607" spans="2:167" x14ac:dyDescent="0.2">
      <c r="B607" s="81">
        <v>45255</v>
      </c>
      <c r="C607">
        <v>5.5496799723126822</v>
      </c>
      <c r="D607">
        <v>5.9003683769313771</v>
      </c>
      <c r="E607">
        <v>6.5490741244326216</v>
      </c>
      <c r="F607">
        <v>8.1719077731989227</v>
      </c>
      <c r="G607">
        <v>0</v>
      </c>
      <c r="H607">
        <v>1</v>
      </c>
      <c r="I607">
        <v>0</v>
      </c>
      <c r="J607">
        <v>0</v>
      </c>
      <c r="K607">
        <v>0</v>
      </c>
      <c r="L607">
        <v>1</v>
      </c>
      <c r="M607">
        <v>1</v>
      </c>
      <c r="N607">
        <v>100</v>
      </c>
      <c r="O607">
        <v>11.591761673876452</v>
      </c>
      <c r="P607" s="74">
        <v>108202.70811563496</v>
      </c>
      <c r="V607" s="81">
        <v>45192</v>
      </c>
      <c r="W607" s="3">
        <v>1387.8967203936686</v>
      </c>
      <c r="X607" s="3">
        <v>488.07576996231222</v>
      </c>
      <c r="Y607" s="3">
        <v>401.28520607952464</v>
      </c>
      <c r="Z607" s="3">
        <v>4903.9523909962736</v>
      </c>
      <c r="AG607">
        <v>565</v>
      </c>
      <c r="AH607">
        <v>83878.969142000788</v>
      </c>
      <c r="AI607">
        <v>29730.248734442677</v>
      </c>
      <c r="AJ607">
        <v>1.7237226761474442</v>
      </c>
      <c r="AK607">
        <f t="shared" si="148"/>
        <v>113609.21787644346</v>
      </c>
      <c r="AL607" s="4">
        <f t="shared" si="149"/>
        <v>0.26168870176340819</v>
      </c>
      <c r="AW607">
        <v>561</v>
      </c>
      <c r="AX607">
        <v>109036.17451697831</v>
      </c>
      <c r="AY607">
        <v>4017.0914205747686</v>
      </c>
      <c r="AZ607">
        <v>0.53566359607403458</v>
      </c>
      <c r="BA607">
        <f t="shared" si="162"/>
        <v>113053.26593755308</v>
      </c>
      <c r="BB607" s="4">
        <f t="shared" si="163"/>
        <v>3.5532732179481469E-2</v>
      </c>
      <c r="BN607">
        <v>561</v>
      </c>
      <c r="BO607">
        <v>11.584967961114156</v>
      </c>
      <c r="BP607">
        <v>5.0646405494026325E-2</v>
      </c>
      <c r="BQ607">
        <v>0.62649253933072291</v>
      </c>
      <c r="BR607">
        <f t="shared" si="164"/>
        <v>11.635614366608182</v>
      </c>
      <c r="BS607" s="4">
        <f t="shared" si="165"/>
        <v>4.352705744474575E-3</v>
      </c>
      <c r="CD607">
        <v>562</v>
      </c>
      <c r="CE607">
        <v>106905.12694456476</v>
      </c>
      <c r="CF607">
        <v>6206.345510998086</v>
      </c>
      <c r="CG607">
        <v>0.78546056724606839</v>
      </c>
      <c r="CH607">
        <f t="shared" si="158"/>
        <v>113111.47245556285</v>
      </c>
      <c r="CI607" s="4">
        <f t="shared" si="159"/>
        <v>5.4869284045756903E-2</v>
      </c>
      <c r="CT607">
        <v>562</v>
      </c>
      <c r="CU607">
        <v>11.557855024267024</v>
      </c>
      <c r="CV607">
        <v>7.8274069081572861E-2</v>
      </c>
      <c r="CW607">
        <v>0.93321379921531555</v>
      </c>
      <c r="CX607">
        <f t="shared" si="160"/>
        <v>11.479580955185451</v>
      </c>
      <c r="CY607" s="4">
        <f t="shared" si="161"/>
        <v>6.8185475922111615E-3</v>
      </c>
      <c r="DJ607">
        <v>563</v>
      </c>
      <c r="DK607">
        <v>107234.48806127867</v>
      </c>
      <c r="DL607">
        <v>5864.062879205987</v>
      </c>
      <c r="DM607">
        <v>0.74517090848750045</v>
      </c>
      <c r="DN607">
        <f t="shared" si="154"/>
        <v>101370.42518207268</v>
      </c>
      <c r="DO607" s="4">
        <f t="shared" si="155"/>
        <v>5.784786705465101E-2</v>
      </c>
      <c r="DZ607">
        <v>563</v>
      </c>
      <c r="EA607">
        <v>11.564694648240128</v>
      </c>
      <c r="EB607">
        <v>7.1320201584700982E-2</v>
      </c>
      <c r="EC607">
        <v>0.85343048313572856</v>
      </c>
      <c r="ED607">
        <f t="shared" si="156"/>
        <v>11.636014849824829</v>
      </c>
      <c r="EE607" s="4">
        <f t="shared" si="157"/>
        <v>6.129263541269428E-3</v>
      </c>
      <c r="EP607">
        <v>565</v>
      </c>
      <c r="EQ607">
        <v>11.621016351494402</v>
      </c>
      <c r="ER607">
        <v>1.9503573761399551E-2</v>
      </c>
      <c r="ES607">
        <v>0.24866405397894717</v>
      </c>
      <c r="ET607">
        <f t="shared" si="150"/>
        <v>11.640519925255802</v>
      </c>
      <c r="EU607" s="4">
        <f t="shared" si="151"/>
        <v>1.6754899168278307E-3</v>
      </c>
      <c r="FF607">
        <v>565</v>
      </c>
      <c r="FG607">
        <v>11.649842134016909</v>
      </c>
      <c r="FH607">
        <v>-9.3222087611071203E-3</v>
      </c>
      <c r="FI607">
        <v>-0.20627452658375212</v>
      </c>
      <c r="FJ607">
        <f t="shared" si="152"/>
        <v>11.640519925255802</v>
      </c>
      <c r="FK607">
        <f t="shared" si="153"/>
        <v>8.0084127006056077E-4</v>
      </c>
    </row>
    <row r="608" spans="2:167" x14ac:dyDescent="0.2">
      <c r="B608" s="81">
        <v>45262</v>
      </c>
      <c r="C608">
        <v>5.5505667026754146</v>
      </c>
      <c r="D608">
        <v>5.9089880147051037</v>
      </c>
      <c r="E608">
        <v>6.5583546113454547</v>
      </c>
      <c r="F608">
        <v>8.1739893328026572</v>
      </c>
      <c r="G608">
        <v>0</v>
      </c>
      <c r="H608">
        <v>1</v>
      </c>
      <c r="I608">
        <v>0</v>
      </c>
      <c r="J608">
        <v>0</v>
      </c>
      <c r="K608">
        <v>0</v>
      </c>
      <c r="L608">
        <v>2</v>
      </c>
      <c r="M608">
        <v>0</v>
      </c>
      <c r="N608">
        <v>101</v>
      </c>
      <c r="O608">
        <v>11.59292771997052</v>
      </c>
      <c r="P608" s="74">
        <v>108328.95104903668</v>
      </c>
      <c r="V608" s="81">
        <v>45199</v>
      </c>
      <c r="W608" s="3">
        <v>1249.1072940466327</v>
      </c>
      <c r="X608" s="3">
        <v>492.93255105579794</v>
      </c>
      <c r="Y608" s="3">
        <v>496.25414109331382</v>
      </c>
      <c r="Z608" s="3">
        <v>4330.6867205350545</v>
      </c>
      <c r="AG608">
        <v>566</v>
      </c>
      <c r="AH608">
        <v>82939.367957335591</v>
      </c>
      <c r="AI608">
        <v>30972.645539976555</v>
      </c>
      <c r="AJ608">
        <v>1.7957552906607193</v>
      </c>
      <c r="AK608">
        <f t="shared" si="148"/>
        <v>113912.01349731215</v>
      </c>
      <c r="AL608" s="4">
        <f t="shared" si="149"/>
        <v>0.27189972847514787</v>
      </c>
      <c r="AW608">
        <v>562</v>
      </c>
      <c r="AX608">
        <v>107959.9664551973</v>
      </c>
      <c r="AY608">
        <v>5151.5060003655526</v>
      </c>
      <c r="AZ608">
        <v>0.68693339046736235</v>
      </c>
      <c r="BA608">
        <f t="shared" si="162"/>
        <v>113111.47245556285</v>
      </c>
      <c r="BB608" s="4">
        <f t="shared" si="163"/>
        <v>4.5543620717954862E-2</v>
      </c>
      <c r="BN608">
        <v>562</v>
      </c>
      <c r="BO608">
        <v>11.573016151325966</v>
      </c>
      <c r="BP608">
        <v>6.3112942022630847E-2</v>
      </c>
      <c r="BQ608">
        <v>0.78070273549925184</v>
      </c>
      <c r="BR608">
        <f t="shared" si="164"/>
        <v>11.636129093348597</v>
      </c>
      <c r="BS608" s="4">
        <f t="shared" si="165"/>
        <v>5.4238777789692317E-3</v>
      </c>
      <c r="CD608">
        <v>563</v>
      </c>
      <c r="CE608">
        <v>106875.20315817946</v>
      </c>
      <c r="CF608">
        <v>6223.3477823051944</v>
      </c>
      <c r="CG608">
        <v>0.78761233492347016</v>
      </c>
      <c r="CH608">
        <f t="shared" si="158"/>
        <v>113098.55094048465</v>
      </c>
      <c r="CI608" s="4">
        <f t="shared" si="159"/>
        <v>5.5025884333213773E-2</v>
      </c>
      <c r="CT608">
        <v>563</v>
      </c>
      <c r="CU608">
        <v>11.557511344824448</v>
      </c>
      <c r="CV608">
        <v>7.8503505000380613E-2</v>
      </c>
      <c r="CW608">
        <v>0.93594922319389906</v>
      </c>
      <c r="CX608">
        <f t="shared" si="160"/>
        <v>11.479007839824067</v>
      </c>
      <c r="CY608" s="4">
        <f t="shared" si="161"/>
        <v>6.8388754582106633E-3</v>
      </c>
      <c r="DJ608">
        <v>564</v>
      </c>
      <c r="DK608">
        <v>107210.16973843503</v>
      </c>
      <c r="DL608">
        <v>6205.6787759033759</v>
      </c>
      <c r="DM608">
        <v>0.78858146416186825</v>
      </c>
      <c r="DN608">
        <f t="shared" si="154"/>
        <v>101004.49096253165</v>
      </c>
      <c r="DO608" s="4">
        <f t="shared" si="155"/>
        <v>6.1439632206110692E-2</v>
      </c>
      <c r="DZ608">
        <v>564</v>
      </c>
      <c r="EA608">
        <v>11.564414713923421</v>
      </c>
      <c r="EB608">
        <v>7.4401704209213548E-2</v>
      </c>
      <c r="EC608">
        <v>0.89030430310801967</v>
      </c>
      <c r="ED608">
        <f t="shared" si="156"/>
        <v>11.638816418132635</v>
      </c>
      <c r="EE608" s="4">
        <f t="shared" si="157"/>
        <v>6.3925489960731567E-3</v>
      </c>
      <c r="EP608">
        <v>566</v>
      </c>
      <c r="EQ608">
        <v>11.624586579329861</v>
      </c>
      <c r="ER608">
        <v>1.8595038619903193E-2</v>
      </c>
      <c r="ES608">
        <v>0.23708053424914513</v>
      </c>
      <c r="ET608">
        <f t="shared" si="150"/>
        <v>11.643181617949764</v>
      </c>
      <c r="EU608" s="4">
        <f t="shared" si="151"/>
        <v>1.5970753725284218E-3</v>
      </c>
      <c r="FF608">
        <v>566</v>
      </c>
      <c r="FG608">
        <v>11.654122323430936</v>
      </c>
      <c r="FH608">
        <v>-1.0940705481171875E-2</v>
      </c>
      <c r="FI608">
        <v>-0.24208735305697773</v>
      </c>
      <c r="FJ608">
        <f t="shared" si="152"/>
        <v>11.643181617949764</v>
      </c>
      <c r="FK608">
        <f t="shared" si="153"/>
        <v>9.3966630773027586E-4</v>
      </c>
    </row>
    <row r="609" spans="2:167" x14ac:dyDescent="0.2">
      <c r="B609" s="81">
        <v>45269</v>
      </c>
      <c r="C609">
        <v>5.6431207020800658</v>
      </c>
      <c r="D609">
        <v>5.9177079317189456</v>
      </c>
      <c r="E609">
        <v>6.5675164725317776</v>
      </c>
      <c r="F609">
        <v>8.1782043034898368</v>
      </c>
      <c r="G609">
        <v>0</v>
      </c>
      <c r="H609">
        <v>1</v>
      </c>
      <c r="I609">
        <v>0</v>
      </c>
      <c r="J609">
        <v>0</v>
      </c>
      <c r="K609">
        <v>0</v>
      </c>
      <c r="L609">
        <v>2</v>
      </c>
      <c r="M609">
        <v>0</v>
      </c>
      <c r="N609">
        <v>102</v>
      </c>
      <c r="O609">
        <v>11.600172535671465</v>
      </c>
      <c r="P609" s="74">
        <v>109116.62416249664</v>
      </c>
      <c r="V609" s="81">
        <v>45206</v>
      </c>
      <c r="W609" s="3">
        <v>1124.1965892112025</v>
      </c>
      <c r="X609" s="3">
        <v>497.85947890574221</v>
      </c>
      <c r="Y609" s="3">
        <v>546.6947239807439</v>
      </c>
      <c r="Z609" s="3">
        <v>3938.3799516805771</v>
      </c>
      <c r="AG609">
        <v>567</v>
      </c>
      <c r="AH609">
        <v>82914.977644251849</v>
      </c>
      <c r="AI609">
        <v>30086.206230066397</v>
      </c>
      <c r="AJ609">
        <v>1.7443606470043929</v>
      </c>
      <c r="AK609">
        <f t="shared" si="148"/>
        <v>113001.18387431825</v>
      </c>
      <c r="AL609" s="4">
        <f t="shared" si="149"/>
        <v>0.26624682325035431</v>
      </c>
      <c r="AW609">
        <v>563</v>
      </c>
      <c r="AX609">
        <v>107935.86906515561</v>
      </c>
      <c r="AY609">
        <v>5162.6818753290427</v>
      </c>
      <c r="AZ609">
        <v>0.68842365014668039</v>
      </c>
      <c r="BA609">
        <f t="shared" si="162"/>
        <v>113098.55094048465</v>
      </c>
      <c r="BB609" s="4">
        <f t="shared" si="163"/>
        <v>4.5647639447173621E-2</v>
      </c>
      <c r="BN609">
        <v>563</v>
      </c>
      <c r="BO609">
        <v>11.572758534061185</v>
      </c>
      <c r="BP609">
        <v>6.3256315763643656E-2</v>
      </c>
      <c r="BQ609">
        <v>0.78247625877704996</v>
      </c>
      <c r="BR609">
        <f t="shared" si="164"/>
        <v>11.636014849824829</v>
      </c>
      <c r="BS609" s="4">
        <f t="shared" si="165"/>
        <v>5.4362525813204795E-3</v>
      </c>
      <c r="CD609">
        <v>564</v>
      </c>
      <c r="CE609">
        <v>106846.45807046995</v>
      </c>
      <c r="CF609">
        <v>6569.3904438684549</v>
      </c>
      <c r="CG609">
        <v>0.83140668455501476</v>
      </c>
      <c r="CH609">
        <f t="shared" si="158"/>
        <v>113415.8485143384</v>
      </c>
      <c r="CI609" s="4">
        <f t="shared" si="159"/>
        <v>5.7923037476000819E-2</v>
      </c>
      <c r="CT609">
        <v>564</v>
      </c>
      <c r="CU609">
        <v>11.557184610583562</v>
      </c>
      <c r="CV609">
        <v>8.1631807549072732E-2</v>
      </c>
      <c r="CW609">
        <v>0.97324605905300732</v>
      </c>
      <c r="CX609">
        <f t="shared" si="160"/>
        <v>11.475552803034489</v>
      </c>
      <c r="CY609" s="4">
        <f t="shared" si="161"/>
        <v>7.1135403191632538E-3</v>
      </c>
      <c r="DJ609">
        <v>565</v>
      </c>
      <c r="DK609">
        <v>107186.25338979851</v>
      </c>
      <c r="DL609">
        <v>6422.9644866449526</v>
      </c>
      <c r="DM609">
        <v>0.81619286496195254</v>
      </c>
      <c r="DN609">
        <f t="shared" si="154"/>
        <v>100763.28890315356</v>
      </c>
      <c r="DO609" s="4">
        <f t="shared" si="155"/>
        <v>6.3743100851126888E-2</v>
      </c>
      <c r="DZ609">
        <v>565</v>
      </c>
      <c r="EA609">
        <v>11.564139406832686</v>
      </c>
      <c r="EB609">
        <v>7.6380518423116328E-2</v>
      </c>
      <c r="EC609">
        <v>0.9139831533227275</v>
      </c>
      <c r="ED609">
        <f t="shared" si="156"/>
        <v>11.640519925255802</v>
      </c>
      <c r="EE609" s="4">
        <f t="shared" si="157"/>
        <v>6.5616071200907166E-3</v>
      </c>
      <c r="EP609">
        <v>567</v>
      </c>
      <c r="EQ609">
        <v>11.600295434590608</v>
      </c>
      <c r="ER609">
        <v>3.4858139812866895E-2</v>
      </c>
      <c r="ES609">
        <v>0.44442964484732561</v>
      </c>
      <c r="ET609">
        <f t="shared" si="150"/>
        <v>11.635153574403475</v>
      </c>
      <c r="EU609" s="4">
        <f t="shared" si="151"/>
        <v>2.9959329363346237E-3</v>
      </c>
      <c r="FF609">
        <v>567</v>
      </c>
      <c r="FG609">
        <v>11.645233173564602</v>
      </c>
      <c r="FH609">
        <v>-1.0079599161127106E-2</v>
      </c>
      <c r="FI609">
        <v>-0.22303346753935532</v>
      </c>
      <c r="FJ609">
        <f t="shared" si="152"/>
        <v>11.635153574403475</v>
      </c>
      <c r="FK609">
        <f t="shared" si="153"/>
        <v>8.6630563977269028E-4</v>
      </c>
    </row>
    <row r="610" spans="2:167" x14ac:dyDescent="0.2">
      <c r="B610" s="81">
        <v>45276</v>
      </c>
      <c r="C610">
        <v>5.5982778331051506</v>
      </c>
      <c r="D610">
        <v>5.9264473451397413</v>
      </c>
      <c r="E610">
        <v>6.5766236834688669</v>
      </c>
      <c r="F610">
        <v>8.1839164409058469</v>
      </c>
      <c r="G610">
        <v>0</v>
      </c>
      <c r="H610">
        <v>1</v>
      </c>
      <c r="I610">
        <v>0</v>
      </c>
      <c r="J610">
        <v>0</v>
      </c>
      <c r="K610">
        <v>0</v>
      </c>
      <c r="L610">
        <v>2</v>
      </c>
      <c r="M610">
        <v>0</v>
      </c>
      <c r="N610">
        <v>103</v>
      </c>
      <c r="O610">
        <v>11.598623137933783</v>
      </c>
      <c r="P610" s="74">
        <v>108947.69001876151</v>
      </c>
      <c r="V610" s="81">
        <v>45213</v>
      </c>
      <c r="W610" s="3">
        <v>1011.7769327470055</v>
      </c>
      <c r="X610" s="3">
        <v>677.36467139589377</v>
      </c>
      <c r="Y610" s="3">
        <v>574.90069195879983</v>
      </c>
      <c r="Z610" s="3">
        <v>3672.8342059555034</v>
      </c>
      <c r="AG610">
        <v>568</v>
      </c>
      <c r="AH610">
        <v>82890.587331168106</v>
      </c>
      <c r="AI610">
        <v>23685.192514839597</v>
      </c>
      <c r="AJ610">
        <v>1.3732378693303273</v>
      </c>
      <c r="AK610">
        <f t="shared" si="148"/>
        <v>106575.7798460077</v>
      </c>
      <c r="AL610" s="4">
        <f t="shared" si="149"/>
        <v>0.2222380408481415</v>
      </c>
      <c r="AW610">
        <v>564</v>
      </c>
      <c r="AX610">
        <v>107911.77167511391</v>
      </c>
      <c r="AY610">
        <v>5504.0768392244936</v>
      </c>
      <c r="AZ610">
        <v>0.73394734749276591</v>
      </c>
      <c r="BA610">
        <f t="shared" si="162"/>
        <v>113415.8485143384</v>
      </c>
      <c r="BB610" s="4">
        <f t="shared" si="163"/>
        <v>4.8530050352959715E-2</v>
      </c>
      <c r="BN610">
        <v>564</v>
      </c>
      <c r="BO610">
        <v>11.572500916796406</v>
      </c>
      <c r="BP610">
        <v>6.6315501336228877E-2</v>
      </c>
      <c r="BQ610">
        <v>0.82031817310360333</v>
      </c>
      <c r="BR610">
        <f t="shared" si="164"/>
        <v>11.638816418132635</v>
      </c>
      <c r="BS610" s="4">
        <f t="shared" si="165"/>
        <v>5.6977873826511245E-3</v>
      </c>
      <c r="CD610">
        <v>565</v>
      </c>
      <c r="CE610">
        <v>106818.89168143625</v>
      </c>
      <c r="CF610">
        <v>6790.3261950072192</v>
      </c>
      <c r="CG610">
        <v>0.85936779630860172</v>
      </c>
      <c r="CH610">
        <f t="shared" si="158"/>
        <v>113609.21787644346</v>
      </c>
      <c r="CI610" s="4">
        <f t="shared" si="159"/>
        <v>5.9769148330834285E-2</v>
      </c>
      <c r="CT610">
        <v>565</v>
      </c>
      <c r="CU610">
        <v>11.556874821544366</v>
      </c>
      <c r="CV610">
        <v>8.3645103711436519E-2</v>
      </c>
      <c r="CW610">
        <v>0.99724935647539004</v>
      </c>
      <c r="CX610">
        <f t="shared" si="160"/>
        <v>11.473229717832929</v>
      </c>
      <c r="CY610" s="4">
        <f t="shared" si="161"/>
        <v>7.2904583773326084E-3</v>
      </c>
      <c r="DJ610">
        <v>566</v>
      </c>
      <c r="DK610">
        <v>106415.76209680994</v>
      </c>
      <c r="DL610">
        <v>7496.2514005022094</v>
      </c>
      <c r="DM610">
        <v>0.95257990601889475</v>
      </c>
      <c r="DN610">
        <f t="shared" si="154"/>
        <v>98919.510696307727</v>
      </c>
      <c r="DO610" s="4">
        <f t="shared" si="155"/>
        <v>7.5781323095262892E-2</v>
      </c>
      <c r="DZ610">
        <v>566</v>
      </c>
      <c r="EA610">
        <v>11.555187659531018</v>
      </c>
      <c r="EB610">
        <v>8.7993958418746132E-2</v>
      </c>
      <c r="EC610">
        <v>1.0529516851848726</v>
      </c>
      <c r="ED610">
        <f t="shared" si="156"/>
        <v>11.643181617949764</v>
      </c>
      <c r="EE610" s="4">
        <f t="shared" si="157"/>
        <v>7.5575526781348013E-3</v>
      </c>
      <c r="EP610">
        <v>568</v>
      </c>
      <c r="EQ610">
        <v>11.553993068220894</v>
      </c>
      <c r="ER610">
        <v>2.2618490730410556E-2</v>
      </c>
      <c r="ES610">
        <v>0.28837820538514097</v>
      </c>
      <c r="ET610">
        <f t="shared" si="150"/>
        <v>11.576611558951305</v>
      </c>
      <c r="EU610" s="4">
        <f t="shared" si="151"/>
        <v>1.9538092485206879E-3</v>
      </c>
      <c r="FF610">
        <v>568</v>
      </c>
      <c r="FG610">
        <v>11.569546115152164</v>
      </c>
      <c r="FH610">
        <v>7.0654437991404251E-3</v>
      </c>
      <c r="FI610">
        <v>0.15633860087453272</v>
      </c>
      <c r="FJ610">
        <f t="shared" si="152"/>
        <v>11.576611558951305</v>
      </c>
      <c r="FK610">
        <f t="shared" si="153"/>
        <v>6.1032053836835014E-4</v>
      </c>
    </row>
    <row r="611" spans="2:167" x14ac:dyDescent="0.2">
      <c r="B611" s="81">
        <v>45283</v>
      </c>
      <c r="C611">
        <v>5.6049309610246967</v>
      </c>
      <c r="D611">
        <v>5.93519817455166</v>
      </c>
      <c r="E611">
        <v>6.585707898404852</v>
      </c>
      <c r="F611">
        <v>8.1906766746091808</v>
      </c>
      <c r="G611">
        <v>0</v>
      </c>
      <c r="H611">
        <v>1</v>
      </c>
      <c r="I611">
        <v>0</v>
      </c>
      <c r="J611">
        <v>0</v>
      </c>
      <c r="K611">
        <v>0</v>
      </c>
      <c r="L611">
        <v>2</v>
      </c>
      <c r="M611">
        <v>0</v>
      </c>
      <c r="N611">
        <v>104</v>
      </c>
      <c r="O611">
        <v>11.600386397446069</v>
      </c>
      <c r="P611" s="74">
        <v>109139.96253288256</v>
      </c>
      <c r="V611" s="81">
        <v>45220</v>
      </c>
      <c r="W611" s="3">
        <v>910.59923971799731</v>
      </c>
      <c r="X611" s="3">
        <v>701.59097787996222</v>
      </c>
      <c r="Y611" s="3">
        <v>592.01920924751209</v>
      </c>
      <c r="Z611" s="3">
        <v>3496.1118663457428</v>
      </c>
      <c r="AG611">
        <v>569</v>
      </c>
      <c r="AH611">
        <v>82866.197018084364</v>
      </c>
      <c r="AI611">
        <v>21781.412195892306</v>
      </c>
      <c r="AJ611">
        <v>1.2628590650530891</v>
      </c>
      <c r="AK611">
        <f t="shared" si="148"/>
        <v>104647.60921397667</v>
      </c>
      <c r="AL611" s="4">
        <f t="shared" si="149"/>
        <v>0.20814056202043835</v>
      </c>
      <c r="AW611">
        <v>565</v>
      </c>
      <c r="AX611">
        <v>107887.67428507221</v>
      </c>
      <c r="AY611">
        <v>5721.5435913712572</v>
      </c>
      <c r="AZ611">
        <v>0.76294569736472595</v>
      </c>
      <c r="BA611">
        <f t="shared" si="162"/>
        <v>113609.21787644346</v>
      </c>
      <c r="BB611" s="4">
        <f t="shared" si="163"/>
        <v>5.0361614121785116E-2</v>
      </c>
      <c r="BN611">
        <v>565</v>
      </c>
      <c r="BO611">
        <v>11.572243299531625</v>
      </c>
      <c r="BP611">
        <v>6.8276625724177364E-2</v>
      </c>
      <c r="BQ611">
        <v>0.8445771463863998</v>
      </c>
      <c r="BR611">
        <f t="shared" si="164"/>
        <v>11.640519925255802</v>
      </c>
      <c r="BS611" s="4">
        <f t="shared" si="165"/>
        <v>5.8654275034606736E-3</v>
      </c>
      <c r="CD611">
        <v>566</v>
      </c>
      <c r="CE611">
        <v>105830.89809997754</v>
      </c>
      <c r="CF611">
        <v>8081.1153973346081</v>
      </c>
      <c r="CG611">
        <v>1.0227270577706862</v>
      </c>
      <c r="CH611">
        <f t="shared" si="158"/>
        <v>113912.01349731215</v>
      </c>
      <c r="CI611" s="4">
        <f t="shared" si="159"/>
        <v>7.0941730808096806E-2</v>
      </c>
      <c r="CT611">
        <v>566</v>
      </c>
      <c r="CU611">
        <v>11.545161073472899</v>
      </c>
      <c r="CV611">
        <v>9.8020544476865368E-2</v>
      </c>
      <c r="CW611">
        <v>1.1686389347803054</v>
      </c>
      <c r="CX611">
        <f t="shared" si="160"/>
        <v>11.447140528996034</v>
      </c>
      <c r="CY611" s="4">
        <f t="shared" si="161"/>
        <v>8.5628846984603432E-3</v>
      </c>
      <c r="DJ611">
        <v>567</v>
      </c>
      <c r="DK611">
        <v>106392.6111045252</v>
      </c>
      <c r="DL611">
        <v>6608.5727697930415</v>
      </c>
      <c r="DM611">
        <v>0.83977888302235137</v>
      </c>
      <c r="DN611">
        <f t="shared" si="154"/>
        <v>99784.038334732162</v>
      </c>
      <c r="DO611" s="4">
        <f t="shared" si="155"/>
        <v>6.6228756423188109E-2</v>
      </c>
      <c r="DZ611">
        <v>567</v>
      </c>
      <c r="EA611">
        <v>11.554921162649306</v>
      </c>
      <c r="EB611">
        <v>8.0232411754169064E-2</v>
      </c>
      <c r="EC611">
        <v>0.9600756083840547</v>
      </c>
      <c r="ED611">
        <f t="shared" si="156"/>
        <v>11.635153574403475</v>
      </c>
      <c r="EE611" s="4">
        <f t="shared" si="157"/>
        <v>6.8956899658526869E-3</v>
      </c>
      <c r="EP611">
        <v>569</v>
      </c>
      <c r="EQ611">
        <v>11.538960284777433</v>
      </c>
      <c r="ER611">
        <v>1.9393597293243303E-2</v>
      </c>
      <c r="ES611">
        <v>0.24726189072678753</v>
      </c>
      <c r="ET611">
        <f t="shared" si="150"/>
        <v>11.558353882070676</v>
      </c>
      <c r="EU611" s="4">
        <f t="shared" si="151"/>
        <v>1.6778857518220359E-3</v>
      </c>
      <c r="FF611">
        <v>569</v>
      </c>
      <c r="FG611">
        <v>11.544153859668691</v>
      </c>
      <c r="FH611">
        <v>1.4200022401984924E-2</v>
      </c>
      <c r="FI611">
        <v>0.31420696248173807</v>
      </c>
      <c r="FJ611">
        <f t="shared" si="152"/>
        <v>11.558353882070676</v>
      </c>
      <c r="FK611">
        <f t="shared" si="153"/>
        <v>1.2285505831424667E-3</v>
      </c>
    </row>
    <row r="612" spans="2:167" x14ac:dyDescent="0.2">
      <c r="B612" s="81">
        <v>45290</v>
      </c>
      <c r="C612">
        <v>5.6828471392666726</v>
      </c>
      <c r="D612">
        <v>5.9439595475632867</v>
      </c>
      <c r="E612">
        <v>6.594784765977054</v>
      </c>
      <c r="F612">
        <v>8.1981697075109157</v>
      </c>
      <c r="G612">
        <v>0</v>
      </c>
      <c r="H612">
        <v>1</v>
      </c>
      <c r="I612">
        <v>0</v>
      </c>
      <c r="J612">
        <v>0</v>
      </c>
      <c r="K612">
        <v>0</v>
      </c>
      <c r="L612">
        <v>2</v>
      </c>
      <c r="M612">
        <v>0</v>
      </c>
      <c r="N612">
        <v>105</v>
      </c>
      <c r="O612">
        <v>11.606664168092351</v>
      </c>
      <c r="P612" s="74">
        <v>109827.27331848018</v>
      </c>
      <c r="V612" s="81">
        <v>45227</v>
      </c>
      <c r="W612" s="3">
        <v>819.53931577076685</v>
      </c>
      <c r="X612" s="3">
        <v>710.35215363577254</v>
      </c>
      <c r="Y612" s="3">
        <v>603.62415652454933</v>
      </c>
      <c r="Z612" s="3">
        <v>3381.65750784068</v>
      </c>
      <c r="AG612">
        <v>570</v>
      </c>
      <c r="AH612">
        <v>82473.489998811245</v>
      </c>
      <c r="AI612">
        <v>21219.972988926864</v>
      </c>
      <c r="AJ612">
        <v>1.2303075213048726</v>
      </c>
      <c r="AK612">
        <f t="shared" si="148"/>
        <v>103693.46298773811</v>
      </c>
      <c r="AL612" s="4">
        <f t="shared" si="149"/>
        <v>0.20464137639453853</v>
      </c>
      <c r="AW612">
        <v>566</v>
      </c>
      <c r="AX612">
        <v>106945.96630775856</v>
      </c>
      <c r="AY612">
        <v>6966.0471895535884</v>
      </c>
      <c r="AZ612">
        <v>0.92889543635125871</v>
      </c>
      <c r="BA612">
        <f t="shared" si="162"/>
        <v>113912.01349731215</v>
      </c>
      <c r="BB612" s="4">
        <f t="shared" si="163"/>
        <v>6.1152875589526458E-2</v>
      </c>
      <c r="BN612">
        <v>566</v>
      </c>
      <c r="BO612">
        <v>11.561178414477123</v>
      </c>
      <c r="BP612">
        <v>8.2003203472641673E-2</v>
      </c>
      <c r="BQ612">
        <v>1.0143739654512851</v>
      </c>
      <c r="BR612">
        <f t="shared" si="164"/>
        <v>11.643181617949764</v>
      </c>
      <c r="BS612" s="4">
        <f t="shared" si="165"/>
        <v>7.0430236479538423E-3</v>
      </c>
      <c r="CD612">
        <v>567</v>
      </c>
      <c r="CE612">
        <v>105805.6891082955</v>
      </c>
      <c r="CF612">
        <v>7195.4947660227481</v>
      </c>
      <c r="CG612">
        <v>0.91064498270697181</v>
      </c>
      <c r="CH612">
        <f t="shared" si="158"/>
        <v>113001.18387431825</v>
      </c>
      <c r="CI612" s="4">
        <f t="shared" si="159"/>
        <v>6.3676277710733489E-2</v>
      </c>
      <c r="CT612">
        <v>567</v>
      </c>
      <c r="CU612">
        <v>11.544885174837084</v>
      </c>
      <c r="CV612">
        <v>9.0268399566390656E-2</v>
      </c>
      <c r="CW612">
        <v>1.0762148575749606</v>
      </c>
      <c r="CX612">
        <f t="shared" si="160"/>
        <v>11.454616775270694</v>
      </c>
      <c r="CY612" s="4">
        <f t="shared" si="161"/>
        <v>7.8805254979171877E-3</v>
      </c>
      <c r="DJ612">
        <v>568</v>
      </c>
      <c r="DK612">
        <v>106369.82470998695</v>
      </c>
      <c r="DL612">
        <v>205.95513602075516</v>
      </c>
      <c r="DM612">
        <v>2.6171577450246137E-2</v>
      </c>
      <c r="DN612">
        <f t="shared" si="154"/>
        <v>106163.86957396619</v>
      </c>
      <c r="DO612" s="4">
        <f t="shared" si="155"/>
        <v>1.9399738992865428E-3</v>
      </c>
      <c r="DZ612">
        <v>568</v>
      </c>
      <c r="EA612">
        <v>11.554658862743747</v>
      </c>
      <c r="EB612">
        <v>2.195269620755802E-2</v>
      </c>
      <c r="EC612">
        <v>0.26268994919059535</v>
      </c>
      <c r="ED612">
        <f t="shared" si="156"/>
        <v>11.576611558951305</v>
      </c>
      <c r="EE612" s="4">
        <f t="shared" si="157"/>
        <v>1.8962972106102746E-3</v>
      </c>
      <c r="EP612">
        <v>570</v>
      </c>
      <c r="EQ612">
        <v>11.532256174642148</v>
      </c>
      <c r="ER612">
        <v>1.6938179861780256E-2</v>
      </c>
      <c r="ES612">
        <v>0.21595613824328161</v>
      </c>
      <c r="ET612">
        <f t="shared" si="150"/>
        <v>11.549194354503928</v>
      </c>
      <c r="EU612" s="4">
        <f t="shared" si="151"/>
        <v>1.4666113792755375E-3</v>
      </c>
      <c r="FF612">
        <v>570</v>
      </c>
      <c r="FG612">
        <v>11.529269119978343</v>
      </c>
      <c r="FH612">
        <v>1.9925234525585367E-2</v>
      </c>
      <c r="FI612">
        <v>0.44088996762042432</v>
      </c>
      <c r="FJ612">
        <f t="shared" si="152"/>
        <v>11.549194354503928</v>
      </c>
      <c r="FK612">
        <f t="shared" si="153"/>
        <v>1.7252488713911866E-3</v>
      </c>
    </row>
    <row r="613" spans="2:167" x14ac:dyDescent="0.2">
      <c r="B613" s="81">
        <v>45297</v>
      </c>
      <c r="C613">
        <v>5.5673227312433449</v>
      </c>
      <c r="D613">
        <v>5.9527313066709375</v>
      </c>
      <c r="E613">
        <v>6.6038620064326992</v>
      </c>
      <c r="F613">
        <v>8.2061749735151892</v>
      </c>
      <c r="G613">
        <v>0</v>
      </c>
      <c r="H613">
        <v>1</v>
      </c>
      <c r="I613">
        <v>0</v>
      </c>
      <c r="J613">
        <v>0</v>
      </c>
      <c r="K613">
        <v>0</v>
      </c>
      <c r="L613">
        <v>1</v>
      </c>
      <c r="M613">
        <v>0</v>
      </c>
      <c r="N613">
        <v>106</v>
      </c>
      <c r="O613">
        <v>11.604050957787582</v>
      </c>
      <c r="P613" s="74">
        <v>109540.64622764495</v>
      </c>
      <c r="V613" s="81">
        <v>45234</v>
      </c>
      <c r="W613" s="3">
        <v>737.58538419614706</v>
      </c>
      <c r="X613" s="3">
        <v>350.65684304139842</v>
      </c>
      <c r="Y613" s="3">
        <v>612.50277568207594</v>
      </c>
      <c r="Z613" s="3">
        <v>3310.8832489011224</v>
      </c>
      <c r="AG613">
        <v>571</v>
      </c>
      <c r="AH613">
        <v>82449.099685727488</v>
      </c>
      <c r="AI613">
        <v>21594.004968463996</v>
      </c>
      <c r="AJ613">
        <v>1.251993428156555</v>
      </c>
      <c r="AK613">
        <f t="shared" si="148"/>
        <v>104043.10465419148</v>
      </c>
      <c r="AL613" s="4">
        <f t="shared" si="149"/>
        <v>0.20754864092374101</v>
      </c>
      <c r="AW613">
        <v>567</v>
      </c>
      <c r="AX613">
        <v>106921.86891771686</v>
      </c>
      <c r="AY613">
        <v>6079.314956601389</v>
      </c>
      <c r="AZ613">
        <v>0.81065312445735316</v>
      </c>
      <c r="BA613">
        <f t="shared" si="162"/>
        <v>113001.18387431825</v>
      </c>
      <c r="BB613" s="4">
        <f t="shared" si="163"/>
        <v>5.3798683767445322E-2</v>
      </c>
      <c r="BN613">
        <v>567</v>
      </c>
      <c r="BO613">
        <v>11.560920797212342</v>
      </c>
      <c r="BP613">
        <v>7.4232777191133081E-2</v>
      </c>
      <c r="BQ613">
        <v>0.91825432881964508</v>
      </c>
      <c r="BR613">
        <f t="shared" si="164"/>
        <v>11.635153574403475</v>
      </c>
      <c r="BS613" s="4">
        <f t="shared" si="165"/>
        <v>6.3800427485925073E-3</v>
      </c>
      <c r="CD613">
        <v>568</v>
      </c>
      <c r="CE613">
        <v>105781.65881528927</v>
      </c>
      <c r="CF613">
        <v>794.1210307184374</v>
      </c>
      <c r="CG613">
        <v>0.10050209968890801</v>
      </c>
      <c r="CH613">
        <f t="shared" si="158"/>
        <v>106575.7798460077</v>
      </c>
      <c r="CI613" s="4">
        <f t="shared" si="159"/>
        <v>7.4512335904637055E-3</v>
      </c>
      <c r="CT613">
        <v>568</v>
      </c>
      <c r="CU613">
        <v>11.544626221402961</v>
      </c>
      <c r="CV613">
        <v>3.1985337548343651E-2</v>
      </c>
      <c r="CW613">
        <v>0.38134159528064066</v>
      </c>
      <c r="CX613">
        <f t="shared" si="160"/>
        <v>11.512640883854617</v>
      </c>
      <c r="CY613" s="4">
        <f t="shared" si="161"/>
        <v>2.7782797944475141E-3</v>
      </c>
      <c r="DJ613">
        <v>569</v>
      </c>
      <c r="DK613">
        <v>106347.39160714849</v>
      </c>
      <c r="DL613">
        <v>-1699.7823931718158</v>
      </c>
      <c r="DM613">
        <v>-0.21599843252745018</v>
      </c>
      <c r="DN613">
        <f t="shared" si="154"/>
        <v>108047.1740003203</v>
      </c>
      <c r="DO613" s="4">
        <f t="shared" si="155"/>
        <v>1.5731854246986383E-2</v>
      </c>
      <c r="DZ613">
        <v>569</v>
      </c>
      <c r="EA613">
        <v>11.554400629667597</v>
      </c>
      <c r="EB613">
        <v>3.9532524030789773E-3</v>
      </c>
      <c r="EC613">
        <v>4.7305336122898688E-2</v>
      </c>
      <c r="ED613">
        <f t="shared" si="156"/>
        <v>11.558353882070676</v>
      </c>
      <c r="EE613" s="4">
        <f t="shared" si="157"/>
        <v>3.4202555514512012E-4</v>
      </c>
      <c r="EP613">
        <v>571</v>
      </c>
      <c r="EQ613">
        <v>11.535024547105568</v>
      </c>
      <c r="ER613">
        <v>1.7536012978641935E-2</v>
      </c>
      <c r="ES613">
        <v>0.22357831089022051</v>
      </c>
      <c r="ET613">
        <f t="shared" si="150"/>
        <v>11.55256056008421</v>
      </c>
      <c r="EU613" s="4">
        <f t="shared" si="151"/>
        <v>1.5179330060585382E-3</v>
      </c>
      <c r="FF613">
        <v>571</v>
      </c>
      <c r="FG613">
        <v>11.53567246081408</v>
      </c>
      <c r="FH613">
        <v>1.6888099270129686E-2</v>
      </c>
      <c r="FI613">
        <v>0.3736866198898226</v>
      </c>
      <c r="FJ613">
        <f t="shared" si="152"/>
        <v>11.55256056008421</v>
      </c>
      <c r="FK613">
        <f t="shared" si="153"/>
        <v>1.4618490145362705E-3</v>
      </c>
    </row>
    <row r="614" spans="2:167" x14ac:dyDescent="0.2">
      <c r="B614" s="81">
        <v>45304</v>
      </c>
      <c r="C614">
        <v>5.6639761910276372</v>
      </c>
      <c r="D614">
        <v>5.961513365581669</v>
      </c>
      <c r="E614">
        <v>6.6129434122053405</v>
      </c>
      <c r="F614">
        <v>8.2145385647476488</v>
      </c>
      <c r="G614">
        <v>0</v>
      </c>
      <c r="H614">
        <v>1</v>
      </c>
      <c r="I614">
        <v>0</v>
      </c>
      <c r="J614">
        <v>0</v>
      </c>
      <c r="K614">
        <v>0</v>
      </c>
      <c r="L614">
        <v>1</v>
      </c>
      <c r="M614">
        <v>0</v>
      </c>
      <c r="N614">
        <v>107</v>
      </c>
      <c r="O614">
        <v>11.61153923451619</v>
      </c>
      <c r="P614" s="74">
        <v>110363.99578690869</v>
      </c>
      <c r="V614" s="81">
        <v>45241</v>
      </c>
      <c r="W614" s="3">
        <v>663.8268457767781</v>
      </c>
      <c r="X614" s="3">
        <v>317.48352825873917</v>
      </c>
      <c r="Y614" s="3">
        <v>620.0489922350373</v>
      </c>
      <c r="Z614" s="3">
        <v>3270.778497577558</v>
      </c>
      <c r="AG614">
        <v>572</v>
      </c>
      <c r="AH614">
        <v>82424.709372643745</v>
      </c>
      <c r="AI614">
        <v>22196.507358831834</v>
      </c>
      <c r="AJ614">
        <v>1.2869257639734066</v>
      </c>
      <c r="AK614">
        <f t="shared" si="148"/>
        <v>104621.21673147558</v>
      </c>
      <c r="AL614" s="4">
        <f t="shared" si="149"/>
        <v>0.21216066924362154</v>
      </c>
      <c r="AW614">
        <v>568</v>
      </c>
      <c r="AX614">
        <v>106897.77152767516</v>
      </c>
      <c r="AY614">
        <v>-321.99168166745221</v>
      </c>
      <c r="AZ614">
        <v>-4.2936344745481247E-2</v>
      </c>
      <c r="BA614">
        <f t="shared" si="162"/>
        <v>106575.7798460077</v>
      </c>
      <c r="BB614" s="4">
        <f t="shared" si="163"/>
        <v>3.0212463106786634E-3</v>
      </c>
      <c r="BN614">
        <v>568</v>
      </c>
      <c r="BO614">
        <v>11.560663179947563</v>
      </c>
      <c r="BP614">
        <v>1.5948379003742019E-2</v>
      </c>
      <c r="BQ614">
        <v>0.19728034719940019</v>
      </c>
      <c r="BR614">
        <f t="shared" si="164"/>
        <v>11.576611558951305</v>
      </c>
      <c r="BS614" s="4">
        <f t="shared" si="165"/>
        <v>1.377637914386992E-3</v>
      </c>
      <c r="CD614">
        <v>569</v>
      </c>
      <c r="CE614">
        <v>105758.80722095886</v>
      </c>
      <c r="CF614">
        <v>-1111.1980069821875</v>
      </c>
      <c r="CG614">
        <v>-0.14063061995827691</v>
      </c>
      <c r="CH614">
        <f t="shared" si="158"/>
        <v>104647.60921397667</v>
      </c>
      <c r="CI614" s="4">
        <f t="shared" si="159"/>
        <v>1.0618474854118086E-2</v>
      </c>
      <c r="CT614">
        <v>569</v>
      </c>
      <c r="CU614">
        <v>11.544384213170529</v>
      </c>
      <c r="CV614">
        <v>1.396966890014717E-2</v>
      </c>
      <c r="CW614">
        <v>0.16655180880529247</v>
      </c>
      <c r="CX614">
        <f t="shared" si="160"/>
        <v>11.530414544270382</v>
      </c>
      <c r="CY614" s="4">
        <f t="shared" si="161"/>
        <v>1.2115495801570191E-3</v>
      </c>
      <c r="DJ614">
        <v>570</v>
      </c>
      <c r="DK614">
        <v>106049.94210001864</v>
      </c>
      <c r="DL614">
        <v>-2356.4791122805327</v>
      </c>
      <c r="DM614">
        <v>-0.29944762140198405</v>
      </c>
      <c r="DN614">
        <f t="shared" si="154"/>
        <v>108406.42121229917</v>
      </c>
      <c r="DO614" s="4">
        <f t="shared" si="155"/>
        <v>2.1737449552602518E-2</v>
      </c>
      <c r="DZ614">
        <v>570</v>
      </c>
      <c r="EA614">
        <v>11.551988139418254</v>
      </c>
      <c r="EB614">
        <v>-2.7937849143260252E-3</v>
      </c>
      <c r="EC614">
        <v>-3.3430937605790925E-2</v>
      </c>
      <c r="ED614">
        <f t="shared" si="156"/>
        <v>11.549194354503928</v>
      </c>
      <c r="EE614" s="4">
        <f t="shared" si="157"/>
        <v>2.4190301319472655E-4</v>
      </c>
      <c r="EP614">
        <v>572</v>
      </c>
      <c r="EQ614">
        <v>11.539963988042022</v>
      </c>
      <c r="ER614">
        <v>1.8137658823320635E-2</v>
      </c>
      <c r="ES614">
        <v>0.23124909454390602</v>
      </c>
      <c r="ET614">
        <f t="shared" si="150"/>
        <v>11.558101646865342</v>
      </c>
      <c r="EU614" s="4">
        <f t="shared" si="151"/>
        <v>1.5692593280004356E-3</v>
      </c>
      <c r="FF614">
        <v>572</v>
      </c>
      <c r="FG614">
        <v>11.545406705759449</v>
      </c>
      <c r="FH614">
        <v>1.269494110589342E-2</v>
      </c>
      <c r="FI614">
        <v>0.28090370358921091</v>
      </c>
      <c r="FJ614">
        <f t="shared" si="152"/>
        <v>11.558101646865342</v>
      </c>
      <c r="FK614">
        <f t="shared" si="153"/>
        <v>1.0983586659610663E-3</v>
      </c>
    </row>
    <row r="615" spans="2:167" x14ac:dyDescent="0.2">
      <c r="B615" s="81">
        <v>45311</v>
      </c>
      <c r="C615">
        <v>5.7077328526997233</v>
      </c>
      <c r="D615">
        <v>5.9703056454070698</v>
      </c>
      <c r="E615">
        <v>6.6220308298139496</v>
      </c>
      <c r="F615">
        <v>8.2231532722450087</v>
      </c>
      <c r="G615">
        <v>0</v>
      </c>
      <c r="H615">
        <v>1</v>
      </c>
      <c r="I615">
        <v>0</v>
      </c>
      <c r="J615">
        <v>0</v>
      </c>
      <c r="K615">
        <v>0</v>
      </c>
      <c r="L615">
        <v>1</v>
      </c>
      <c r="M615">
        <v>0</v>
      </c>
      <c r="N615">
        <v>108</v>
      </c>
      <c r="O615">
        <v>11.615614553616586</v>
      </c>
      <c r="P615" s="74">
        <v>110814.68200826026</v>
      </c>
      <c r="V615" s="81">
        <v>45248</v>
      </c>
      <c r="W615" s="3">
        <v>264.76144905082947</v>
      </c>
      <c r="X615" s="3">
        <v>316.99037522001925</v>
      </c>
      <c r="Y615" s="3">
        <v>626.96007655545793</v>
      </c>
      <c r="Z615" s="3">
        <v>3252.236773884531</v>
      </c>
      <c r="AG615">
        <v>573</v>
      </c>
      <c r="AH615">
        <v>82400.319059560003</v>
      </c>
      <c r="AI615">
        <v>22868.985223069452</v>
      </c>
      <c r="AJ615">
        <v>1.3259151903366877</v>
      </c>
      <c r="AK615">
        <f t="shared" si="148"/>
        <v>105269.30428262945</v>
      </c>
      <c r="AL615" s="4">
        <f t="shared" si="149"/>
        <v>0.21724267467057892</v>
      </c>
      <c r="AW615">
        <v>569</v>
      </c>
      <c r="AX615">
        <v>106873.67413763345</v>
      </c>
      <c r="AY615">
        <v>-2226.0649236567842</v>
      </c>
      <c r="AZ615">
        <v>-0.29683714341000778</v>
      </c>
      <c r="BA615">
        <f t="shared" si="162"/>
        <v>104647.60921397667</v>
      </c>
      <c r="BB615" s="4">
        <f t="shared" si="163"/>
        <v>2.1272009369130169E-2</v>
      </c>
      <c r="BN615">
        <v>569</v>
      </c>
      <c r="BO615">
        <v>11.560405562682782</v>
      </c>
      <c r="BP615">
        <v>-2.0516806121051445E-3</v>
      </c>
      <c r="BQ615">
        <v>-2.5379147523607981E-2</v>
      </c>
      <c r="BR615">
        <f t="shared" si="164"/>
        <v>11.558353882070676</v>
      </c>
      <c r="BS615" s="4">
        <f t="shared" si="165"/>
        <v>1.7750629830496126E-4</v>
      </c>
      <c r="CD615">
        <v>570</v>
      </c>
      <c r="CE615">
        <v>105458.70589596877</v>
      </c>
      <c r="CF615">
        <v>-1765.2429082306626</v>
      </c>
      <c r="CG615">
        <v>-0.22340501242944469</v>
      </c>
      <c r="CH615">
        <f t="shared" si="158"/>
        <v>103693.46298773811</v>
      </c>
      <c r="CI615" s="4">
        <f t="shared" si="159"/>
        <v>1.7023666269487064E-2</v>
      </c>
      <c r="CT615">
        <v>570</v>
      </c>
      <c r="CU615">
        <v>11.542277429687736</v>
      </c>
      <c r="CV615">
        <v>6.9169248161919938E-3</v>
      </c>
      <c r="CW615">
        <v>8.2466259418278356E-2</v>
      </c>
      <c r="CX615">
        <f t="shared" si="160"/>
        <v>11.535360504871544</v>
      </c>
      <c r="CY615" s="4">
        <f t="shared" si="161"/>
        <v>5.9962797116491328E-4</v>
      </c>
      <c r="DJ615">
        <v>571</v>
      </c>
      <c r="DK615">
        <v>106028.18370278776</v>
      </c>
      <c r="DL615">
        <v>-1985.0790485962789</v>
      </c>
      <c r="DM615">
        <v>-0.25225226750335999</v>
      </c>
      <c r="DN615">
        <f t="shared" si="154"/>
        <v>108013.26275138404</v>
      </c>
      <c r="DO615" s="4">
        <f t="shared" si="155"/>
        <v>1.8378104670028986E-2</v>
      </c>
      <c r="DZ615">
        <v>571</v>
      </c>
      <c r="EA615">
        <v>11.551737673047667</v>
      </c>
      <c r="EB615">
        <v>8.2288703654320727E-4</v>
      </c>
      <c r="EC615">
        <v>9.8468157066152195E-3</v>
      </c>
      <c r="ED615">
        <f t="shared" si="156"/>
        <v>11.55256056008421</v>
      </c>
      <c r="EE615" s="4">
        <f t="shared" si="157"/>
        <v>7.122983967609766E-5</v>
      </c>
      <c r="EP615">
        <v>573</v>
      </c>
      <c r="EQ615">
        <v>11.54580145506732</v>
      </c>
      <c r="ER615">
        <v>1.8475693270769256E-2</v>
      </c>
      <c r="ES615">
        <v>0.23555892089242214</v>
      </c>
      <c r="ET615">
        <f t="shared" si="150"/>
        <v>11.564277148338089</v>
      </c>
      <c r="EU615" s="4">
        <f t="shared" si="151"/>
        <v>1.5976522383350533E-3</v>
      </c>
      <c r="FF615">
        <v>573</v>
      </c>
      <c r="FG615">
        <v>11.556121020158239</v>
      </c>
      <c r="FH615">
        <v>8.1561281798503416E-3</v>
      </c>
      <c r="FI615">
        <v>0.18047240972269585</v>
      </c>
      <c r="FJ615">
        <f t="shared" si="152"/>
        <v>11.564277148338089</v>
      </c>
      <c r="FK615">
        <f t="shared" si="153"/>
        <v>7.0528646756122277E-4</v>
      </c>
    </row>
    <row r="616" spans="2:167" x14ac:dyDescent="0.2">
      <c r="B616" s="81">
        <v>45318</v>
      </c>
      <c r="C616">
        <v>5.7317884624378577</v>
      </c>
      <c r="D616">
        <v>5.9791080683398841</v>
      </c>
      <c r="E616">
        <v>6.6311251418083828</v>
      </c>
      <c r="F616">
        <v>8.2319445036314907</v>
      </c>
      <c r="G616">
        <v>0</v>
      </c>
      <c r="H616">
        <v>1</v>
      </c>
      <c r="I616">
        <v>0</v>
      </c>
      <c r="J616">
        <v>0</v>
      </c>
      <c r="K616">
        <v>0</v>
      </c>
      <c r="L616">
        <v>1</v>
      </c>
      <c r="M616">
        <v>0</v>
      </c>
      <c r="N616">
        <v>109</v>
      </c>
      <c r="O616">
        <v>11.618450347831301</v>
      </c>
      <c r="P616" s="74">
        <v>111129.37563469718</v>
      </c>
      <c r="V616" s="81">
        <v>45255</v>
      </c>
      <c r="W616" s="3">
        <v>207.55181232456852</v>
      </c>
      <c r="X616" s="3">
        <v>319.79348014008872</v>
      </c>
      <c r="Y616" s="3">
        <v>633.58497452004758</v>
      </c>
      <c r="Z616" s="3">
        <v>3248.8844855552143</v>
      </c>
      <c r="AG616">
        <v>574</v>
      </c>
      <c r="AH616">
        <v>82375.92874647626</v>
      </c>
      <c r="AI616">
        <v>23571.027224509904</v>
      </c>
      <c r="AJ616">
        <v>1.3666187084370562</v>
      </c>
      <c r="AK616">
        <f t="shared" si="148"/>
        <v>105946.95597098616</v>
      </c>
      <c r="AL616" s="4">
        <f t="shared" si="149"/>
        <v>0.22247951353094927</v>
      </c>
      <c r="AW616">
        <v>570</v>
      </c>
      <c r="AX616">
        <v>106482.21606495709</v>
      </c>
      <c r="AY616">
        <v>-2788.7530772189784</v>
      </c>
      <c r="AZ616">
        <v>-0.37186943126425265</v>
      </c>
      <c r="BA616">
        <f t="shared" si="162"/>
        <v>103693.46298773811</v>
      </c>
      <c r="BB616" s="4">
        <f t="shared" si="163"/>
        <v>2.6894203326479241E-2</v>
      </c>
      <c r="BN616">
        <v>570</v>
      </c>
      <c r="BO616">
        <v>11.5569952266793</v>
      </c>
      <c r="BP616">
        <v>-7.8008721753715093E-3</v>
      </c>
      <c r="BQ616">
        <v>-9.6496250236738204E-2</v>
      </c>
      <c r="BR616">
        <f t="shared" si="164"/>
        <v>11.549194354503928</v>
      </c>
      <c r="BS616" s="4">
        <f t="shared" si="165"/>
        <v>6.7544730272283825E-4</v>
      </c>
      <c r="CD616">
        <v>571</v>
      </c>
      <c r="CE616">
        <v>105438.21169899002</v>
      </c>
      <c r="CF616">
        <v>-1395.1070447985403</v>
      </c>
      <c r="CG616">
        <v>-0.17656148353884091</v>
      </c>
      <c r="CH616">
        <f t="shared" si="158"/>
        <v>104043.10465419148</v>
      </c>
      <c r="CI616" s="4">
        <f t="shared" si="159"/>
        <v>1.3408933243922927E-2</v>
      </c>
      <c r="CT616">
        <v>571</v>
      </c>
      <c r="CU616">
        <v>11.542069311858684</v>
      </c>
      <c r="CV616">
        <v>1.0491248225525496E-2</v>
      </c>
      <c r="CW616">
        <v>0.12508072890461835</v>
      </c>
      <c r="CX616">
        <f t="shared" si="160"/>
        <v>11.531578063633159</v>
      </c>
      <c r="CY616" s="4">
        <f t="shared" si="161"/>
        <v>9.0978426089066472E-4</v>
      </c>
      <c r="DJ616">
        <v>572</v>
      </c>
      <c r="DK616">
        <v>106006.74766406315</v>
      </c>
      <c r="DL616">
        <v>-1385.5309325875714</v>
      </c>
      <c r="DM616">
        <v>-0.17606518979100927</v>
      </c>
      <c r="DN616">
        <f t="shared" si="154"/>
        <v>107392.27859665072</v>
      </c>
      <c r="DO616" s="4">
        <f t="shared" si="155"/>
        <v>1.2901587997694114E-2</v>
      </c>
      <c r="DZ616">
        <v>572</v>
      </c>
      <c r="EA616">
        <v>11.551490917426737</v>
      </c>
      <c r="EB616">
        <v>6.6107294386057447E-3</v>
      </c>
      <c r="EC616">
        <v>7.9105188898948881E-2</v>
      </c>
      <c r="ED616">
        <f t="shared" si="156"/>
        <v>11.558101646865342</v>
      </c>
      <c r="EE616" s="4">
        <f t="shared" si="157"/>
        <v>5.7195633336540449E-4</v>
      </c>
      <c r="EP616">
        <v>574</v>
      </c>
      <c r="EQ616">
        <v>11.552193337100471</v>
      </c>
      <c r="ER616">
        <v>1.8500495376121862E-2</v>
      </c>
      <c r="ES616">
        <v>0.23587513945521693</v>
      </c>
      <c r="ET616">
        <f t="shared" si="150"/>
        <v>11.570693832476593</v>
      </c>
      <c r="EU616" s="4">
        <f t="shared" si="151"/>
        <v>1.598909766689593E-3</v>
      </c>
      <c r="FF616">
        <v>574</v>
      </c>
      <c r="FG616">
        <v>11.567319506745918</v>
      </c>
      <c r="FH616">
        <v>3.3743257306753094E-3</v>
      </c>
      <c r="FI616">
        <v>7.4664434199150073E-2</v>
      </c>
      <c r="FJ616">
        <f t="shared" si="152"/>
        <v>11.570693832476593</v>
      </c>
      <c r="FK616">
        <f t="shared" si="153"/>
        <v>2.9162691360860838E-4</v>
      </c>
    </row>
    <row r="617" spans="2:167" x14ac:dyDescent="0.2">
      <c r="B617" s="81">
        <v>45325</v>
      </c>
      <c r="C617">
        <v>5.7165414019602254</v>
      </c>
      <c r="D617">
        <v>5.9879205570287981</v>
      </c>
      <c r="E617">
        <v>6.6402267533048756</v>
      </c>
      <c r="F617">
        <v>8.2408603994262126</v>
      </c>
      <c r="G617">
        <v>0</v>
      </c>
      <c r="H617">
        <v>1</v>
      </c>
      <c r="I617">
        <v>0</v>
      </c>
      <c r="J617">
        <v>0</v>
      </c>
      <c r="K617">
        <v>0</v>
      </c>
      <c r="L617">
        <v>1</v>
      </c>
      <c r="M617">
        <v>0</v>
      </c>
      <c r="N617">
        <v>110</v>
      </c>
      <c r="O617">
        <v>11.615690650234052</v>
      </c>
      <c r="P617" s="74">
        <v>110823.11495158165</v>
      </c>
      <c r="V617" s="81">
        <v>45262</v>
      </c>
      <c r="W617" s="3">
        <v>207.77994081835999</v>
      </c>
      <c r="X617" s="3">
        <v>322.95473505827653</v>
      </c>
      <c r="Y617" s="3">
        <v>640.09847286476565</v>
      </c>
      <c r="Z617" s="3">
        <v>3256.2610711630532</v>
      </c>
      <c r="AG617">
        <v>575</v>
      </c>
      <c r="AH617">
        <v>91196.372939259672</v>
      </c>
      <c r="AI617">
        <v>21843.102946451225</v>
      </c>
      <c r="AJ617">
        <v>1.2664358176930282</v>
      </c>
      <c r="AK617">
        <f t="shared" si="148"/>
        <v>113039.4758857109</v>
      </c>
      <c r="AL617" s="4">
        <f t="shared" si="149"/>
        <v>0.19323429072278961</v>
      </c>
      <c r="AW617">
        <v>571</v>
      </c>
      <c r="AX617">
        <v>106458.1186749154</v>
      </c>
      <c r="AY617">
        <v>-2415.0140207239165</v>
      </c>
      <c r="AZ617">
        <v>-0.32203277433130756</v>
      </c>
      <c r="BA617">
        <f t="shared" si="162"/>
        <v>104043.10465419148</v>
      </c>
      <c r="BB617" s="4">
        <f t="shared" si="163"/>
        <v>2.3211668171098019E-2</v>
      </c>
      <c r="BN617">
        <v>571</v>
      </c>
      <c r="BO617">
        <v>11.556737609414521</v>
      </c>
      <c r="BP617">
        <v>-4.1770493303108225E-3</v>
      </c>
      <c r="BQ617">
        <v>-5.1669811832249009E-2</v>
      </c>
      <c r="BR617">
        <f t="shared" si="164"/>
        <v>11.55256056008421</v>
      </c>
      <c r="BS617" s="4">
        <f t="shared" si="165"/>
        <v>3.6156913513555949E-4</v>
      </c>
      <c r="CD617">
        <v>572</v>
      </c>
      <c r="CE617">
        <v>105418.89620068709</v>
      </c>
      <c r="CF617">
        <v>-797.67946921150724</v>
      </c>
      <c r="CG617">
        <v>-0.10095244733911922</v>
      </c>
      <c r="CH617">
        <f t="shared" si="158"/>
        <v>104621.21673147558</v>
      </c>
      <c r="CI617" s="4">
        <f t="shared" si="159"/>
        <v>7.6244522299798792E-3</v>
      </c>
      <c r="CT617">
        <v>572</v>
      </c>
      <c r="CU617">
        <v>11.541878139231324</v>
      </c>
      <c r="CV617">
        <v>1.6223507634018475E-2</v>
      </c>
      <c r="CW617">
        <v>0.1934229480259036</v>
      </c>
      <c r="CX617">
        <f t="shared" si="160"/>
        <v>11.525654631597305</v>
      </c>
      <c r="CY617" s="4">
        <f t="shared" si="161"/>
        <v>1.4075996680953911E-3</v>
      </c>
      <c r="DJ617">
        <v>573</v>
      </c>
      <c r="DK617">
        <v>105985.62457140858</v>
      </c>
      <c r="DL617">
        <v>-716.32028877912671</v>
      </c>
      <c r="DM617">
        <v>-9.1025804353217679E-2</v>
      </c>
      <c r="DN617">
        <f t="shared" si="154"/>
        <v>106701.94486018771</v>
      </c>
      <c r="DO617" s="4">
        <f t="shared" si="155"/>
        <v>6.7132824028439788E-3</v>
      </c>
      <c r="DZ617">
        <v>573</v>
      </c>
      <c r="EA617">
        <v>11.551247764206549</v>
      </c>
      <c r="EB617">
        <v>1.3029384131540311E-2</v>
      </c>
      <c r="EC617">
        <v>0.15591197651251093</v>
      </c>
      <c r="ED617">
        <f t="shared" si="156"/>
        <v>11.564277148338089</v>
      </c>
      <c r="EE617" s="4">
        <f t="shared" si="157"/>
        <v>1.1266924827560687E-3</v>
      </c>
      <c r="EP617">
        <v>575</v>
      </c>
      <c r="EQ617">
        <v>11.559043098695781</v>
      </c>
      <c r="ER617">
        <v>7.6449282113582484E-2</v>
      </c>
      <c r="ES617">
        <v>0.97470282352907045</v>
      </c>
      <c r="ET617">
        <f t="shared" si="150"/>
        <v>11.635492380809364</v>
      </c>
      <c r="EU617" s="4">
        <f t="shared" si="151"/>
        <v>6.5703521270549514E-3</v>
      </c>
      <c r="FF617">
        <v>575</v>
      </c>
      <c r="FG617">
        <v>11.578811497613378</v>
      </c>
      <c r="FH617">
        <v>5.6680883195985743E-2</v>
      </c>
      <c r="FI617">
        <v>1.2541901439045193</v>
      </c>
      <c r="FJ617">
        <f t="shared" si="152"/>
        <v>11.635492380809364</v>
      </c>
      <c r="FK617">
        <f t="shared" si="153"/>
        <v>4.8713781369038225E-3</v>
      </c>
    </row>
    <row r="618" spans="2:167" x14ac:dyDescent="0.2">
      <c r="B618" s="81">
        <v>45332</v>
      </c>
      <c r="C618">
        <v>5.6367507509791803</v>
      </c>
      <c r="D618">
        <v>5.6192308017142292</v>
      </c>
      <c r="E618">
        <v>6.377499067291307</v>
      </c>
      <c r="F618">
        <v>7.9874249434802387</v>
      </c>
      <c r="G618">
        <v>0</v>
      </c>
      <c r="H618">
        <v>1</v>
      </c>
      <c r="I618">
        <v>0</v>
      </c>
      <c r="J618">
        <v>0</v>
      </c>
      <c r="K618">
        <v>0</v>
      </c>
      <c r="L618">
        <v>1</v>
      </c>
      <c r="M618">
        <v>0</v>
      </c>
      <c r="N618">
        <v>111</v>
      </c>
      <c r="O618">
        <v>11.567089460434111</v>
      </c>
      <c r="P618" s="74">
        <v>105565.77110361788</v>
      </c>
      <c r="V618" s="81">
        <v>45269</v>
      </c>
      <c r="W618" s="3">
        <v>232.73901813251311</v>
      </c>
      <c r="X618" s="3">
        <v>326.18061442053801</v>
      </c>
      <c r="Y618" s="3">
        <v>646.58828189317205</v>
      </c>
      <c r="Z618" s="3">
        <v>3271.2451004012846</v>
      </c>
      <c r="AG618">
        <v>576</v>
      </c>
      <c r="AH618">
        <v>91171.98262617593</v>
      </c>
      <c r="AI618">
        <v>22563.41225021756</v>
      </c>
      <c r="AJ618">
        <v>1.308198451158775</v>
      </c>
      <c r="AK618">
        <f t="shared" si="148"/>
        <v>113735.39487639349</v>
      </c>
      <c r="AL618" s="4">
        <f t="shared" si="149"/>
        <v>0.19838514012932609</v>
      </c>
      <c r="AW618">
        <v>572</v>
      </c>
      <c r="AX618">
        <v>106434.0212848737</v>
      </c>
      <c r="AY618">
        <v>-1812.8045533981203</v>
      </c>
      <c r="AZ618">
        <v>-0.24173047222153643</v>
      </c>
      <c r="BA618">
        <f t="shared" si="162"/>
        <v>104621.21673147558</v>
      </c>
      <c r="BB618" s="4">
        <f t="shared" si="163"/>
        <v>1.7327312853289853E-2</v>
      </c>
      <c r="BN618">
        <v>572</v>
      </c>
      <c r="BO618">
        <v>11.55647999214974</v>
      </c>
      <c r="BP618">
        <v>1.6216547156027161E-3</v>
      </c>
      <c r="BQ618">
        <v>2.0059756872882466E-2</v>
      </c>
      <c r="BR618">
        <f t="shared" si="164"/>
        <v>11.558101646865342</v>
      </c>
      <c r="BS618" s="4">
        <f t="shared" si="165"/>
        <v>1.4030459024752762E-4</v>
      </c>
      <c r="CD618">
        <v>573</v>
      </c>
      <c r="CE618">
        <v>105400.75940105993</v>
      </c>
      <c r="CF618">
        <v>-131.45511843047279</v>
      </c>
      <c r="CG618">
        <v>-1.663665223066085E-2</v>
      </c>
      <c r="CH618">
        <f t="shared" si="158"/>
        <v>105269.30428262945</v>
      </c>
      <c r="CI618" s="4">
        <f t="shared" si="159"/>
        <v>1.2487507096801843E-3</v>
      </c>
      <c r="CT618">
        <v>573</v>
      </c>
      <c r="CU618">
        <v>11.541703911805653</v>
      </c>
      <c r="CV618">
        <v>2.2573236532435814E-2</v>
      </c>
      <c r="CW618">
        <v>0.26912687780504846</v>
      </c>
      <c r="CX618">
        <f t="shared" si="160"/>
        <v>11.519130675273217</v>
      </c>
      <c r="CY618" s="4">
        <f t="shared" si="161"/>
        <v>1.9596302159234258E-3</v>
      </c>
      <c r="DJ618">
        <v>574</v>
      </c>
      <c r="DK618">
        <v>105964.80541870877</v>
      </c>
      <c r="DL618">
        <v>-17.849447722604964</v>
      </c>
      <c r="DM618">
        <v>-2.2682037095166124E-3</v>
      </c>
      <c r="DN618">
        <f t="shared" si="154"/>
        <v>105982.65486643137</v>
      </c>
      <c r="DO618" s="4">
        <f t="shared" si="155"/>
        <v>1.6841857514421016E-4</v>
      </c>
      <c r="DZ618">
        <v>574</v>
      </c>
      <c r="EA618">
        <v>11.551008109715452</v>
      </c>
      <c r="EB618">
        <v>1.9685722761140667E-2</v>
      </c>
      <c r="EC618">
        <v>0.23556293327303451</v>
      </c>
      <c r="ED618">
        <f t="shared" si="156"/>
        <v>11.570693832476593</v>
      </c>
      <c r="EE618" s="4">
        <f t="shared" si="157"/>
        <v>1.7013433287714202E-3</v>
      </c>
      <c r="EP618">
        <v>576</v>
      </c>
      <c r="EQ618">
        <v>11.566350298824197</v>
      </c>
      <c r="ER618">
        <v>7.5279633054393003E-2</v>
      </c>
      <c r="ES618">
        <v>0.95979018852438469</v>
      </c>
      <c r="ET618">
        <f t="shared" si="150"/>
        <v>11.64162993187859</v>
      </c>
      <c r="EU618" s="4">
        <f t="shared" si="151"/>
        <v>6.4664169446112304E-3</v>
      </c>
      <c r="FF618">
        <v>576</v>
      </c>
      <c r="FG618">
        <v>11.590503889286655</v>
      </c>
      <c r="FH618">
        <v>5.1126042591935317E-2</v>
      </c>
      <c r="FI618">
        <v>1.1312769861742233</v>
      </c>
      <c r="FJ618">
        <f t="shared" si="152"/>
        <v>11.64162993187859</v>
      </c>
      <c r="FK618">
        <f t="shared" si="153"/>
        <v>4.3916567431795343E-3</v>
      </c>
    </row>
    <row r="619" spans="2:167" x14ac:dyDescent="0.2">
      <c r="B619" s="81">
        <v>45339</v>
      </c>
      <c r="C619">
        <v>5.5516691058534402</v>
      </c>
      <c r="D619">
        <v>5.5809979508430514</v>
      </c>
      <c r="E619">
        <v>6.2181620973022929</v>
      </c>
      <c r="F619">
        <v>7.7402271126719793</v>
      </c>
      <c r="G619">
        <v>0</v>
      </c>
      <c r="H619">
        <v>1</v>
      </c>
      <c r="I619">
        <v>0</v>
      </c>
      <c r="J619">
        <v>0</v>
      </c>
      <c r="K619">
        <v>0</v>
      </c>
      <c r="L619">
        <v>1</v>
      </c>
      <c r="M619">
        <v>0</v>
      </c>
      <c r="N619">
        <v>112</v>
      </c>
      <c r="O619">
        <v>11.545546340372612</v>
      </c>
      <c r="P619" s="74">
        <v>103315.87690785437</v>
      </c>
      <c r="V619" s="81">
        <v>45276</v>
      </c>
      <c r="W619" s="3">
        <v>220.35765520041622</v>
      </c>
      <c r="X619" s="3">
        <v>329.44205376591128</v>
      </c>
      <c r="Y619" s="3">
        <v>653.09857686198325</v>
      </c>
      <c r="Z619" s="3">
        <v>3291.6525443739183</v>
      </c>
      <c r="AG619">
        <v>577</v>
      </c>
      <c r="AH619">
        <v>91147.592313092187</v>
      </c>
      <c r="AI619">
        <v>23285.554067153105</v>
      </c>
      <c r="AJ619">
        <v>1.3500673314484994</v>
      </c>
      <c r="AK619">
        <f t="shared" si="148"/>
        <v>114433.14638024529</v>
      </c>
      <c r="AL619" s="4">
        <f t="shared" si="149"/>
        <v>0.20348609475246338</v>
      </c>
      <c r="AW619">
        <v>573</v>
      </c>
      <c r="AX619">
        <v>106409.923894832</v>
      </c>
      <c r="AY619">
        <v>-1140.6196122025431</v>
      </c>
      <c r="AZ619">
        <v>-0.15209721145394403</v>
      </c>
      <c r="BA619">
        <f t="shared" si="162"/>
        <v>105269.30428262945</v>
      </c>
      <c r="BB619" s="4">
        <f t="shared" si="163"/>
        <v>1.0835253638042304E-2</v>
      </c>
      <c r="BN619">
        <v>573</v>
      </c>
      <c r="BO619">
        <v>11.55622237488496</v>
      </c>
      <c r="BP619">
        <v>8.0547734531286608E-3</v>
      </c>
      <c r="BQ619">
        <v>9.9636991513237183E-2</v>
      </c>
      <c r="BR619">
        <f t="shared" si="164"/>
        <v>11.564277148338089</v>
      </c>
      <c r="BS619" s="4">
        <f t="shared" si="165"/>
        <v>6.9652200045086416E-4</v>
      </c>
      <c r="CD619">
        <v>574</v>
      </c>
      <c r="CE619">
        <v>105383.80130010864</v>
      </c>
      <c r="CF619">
        <v>563.15467087752768</v>
      </c>
      <c r="CG619">
        <v>7.1271537566009721E-2</v>
      </c>
      <c r="CH619">
        <f t="shared" si="158"/>
        <v>105946.95597098616</v>
      </c>
      <c r="CI619" s="4">
        <f t="shared" si="159"/>
        <v>5.3154398417237106E-3</v>
      </c>
      <c r="CT619">
        <v>574</v>
      </c>
      <c r="CU619">
        <v>11.541546629581676</v>
      </c>
      <c r="CV619">
        <v>2.9147202894916902E-2</v>
      </c>
      <c r="CW619">
        <v>0.34750425356982689</v>
      </c>
      <c r="CX619">
        <f t="shared" si="160"/>
        <v>11.512399426686759</v>
      </c>
      <c r="CY619" s="4">
        <f t="shared" si="161"/>
        <v>2.5318095572110805E-3</v>
      </c>
      <c r="DJ619">
        <v>575</v>
      </c>
      <c r="DK619">
        <v>114849.07188136729</v>
      </c>
      <c r="DL619">
        <v>-1809.5959956563893</v>
      </c>
      <c r="DM619">
        <v>-0.22995290464231857</v>
      </c>
      <c r="DN619">
        <f t="shared" si="154"/>
        <v>116658.66787702368</v>
      </c>
      <c r="DO619" s="4">
        <f t="shared" si="155"/>
        <v>1.5511886331189587E-2</v>
      </c>
      <c r="DZ619">
        <v>575</v>
      </c>
      <c r="EA619">
        <v>11.653164655566169</v>
      </c>
      <c r="EB619">
        <v>-1.7672274756804995E-2</v>
      </c>
      <c r="EC619">
        <v>-0.21146964883288699</v>
      </c>
      <c r="ED619">
        <f t="shared" si="156"/>
        <v>11.635492380809364</v>
      </c>
      <c r="EE619" s="4">
        <f t="shared" si="157"/>
        <v>1.5188248316807126E-3</v>
      </c>
      <c r="EP619">
        <v>577</v>
      </c>
      <c r="EQ619">
        <v>11.574156633096223</v>
      </c>
      <c r="ER619">
        <v>7.3589423950830124E-2</v>
      </c>
      <c r="ES619">
        <v>0.93824058674853517</v>
      </c>
      <c r="ET619">
        <f t="shared" si="150"/>
        <v>11.647746057047053</v>
      </c>
      <c r="EU619" s="4">
        <f t="shared" si="151"/>
        <v>6.3179110868671002E-3</v>
      </c>
      <c r="FF619">
        <v>577</v>
      </c>
      <c r="FG619">
        <v>11.602347769864428</v>
      </c>
      <c r="FH619">
        <v>4.5398287182624841E-2</v>
      </c>
      <c r="FI619">
        <v>1.0045377052033553</v>
      </c>
      <c r="FJ619">
        <f t="shared" si="152"/>
        <v>11.647746057047053</v>
      </c>
      <c r="FK619">
        <f t="shared" si="153"/>
        <v>3.8976027602489003E-3</v>
      </c>
    </row>
    <row r="620" spans="2:167" x14ac:dyDescent="0.2">
      <c r="B620" s="81">
        <v>45346</v>
      </c>
      <c r="C620">
        <v>5.4675625943588209</v>
      </c>
      <c r="D620">
        <v>5.5845162652116356</v>
      </c>
      <c r="E620">
        <v>6.1316473158765783</v>
      </c>
      <c r="F620">
        <v>7.5617532640671739</v>
      </c>
      <c r="G620">
        <v>0</v>
      </c>
      <c r="H620">
        <v>1</v>
      </c>
      <c r="I620">
        <v>0</v>
      </c>
      <c r="J620">
        <v>0</v>
      </c>
      <c r="K620">
        <v>0</v>
      </c>
      <c r="L620">
        <v>1</v>
      </c>
      <c r="M620">
        <v>0</v>
      </c>
      <c r="N620">
        <v>113</v>
      </c>
      <c r="O620">
        <v>11.531661143701456</v>
      </c>
      <c r="P620" s="74">
        <v>101891.22928307358</v>
      </c>
      <c r="V620" s="81">
        <v>45283</v>
      </c>
      <c r="W620" s="3">
        <v>222.15972892382868</v>
      </c>
      <c r="X620" s="3">
        <v>332.73643762368721</v>
      </c>
      <c r="Y620" s="3">
        <v>659.65176870554274</v>
      </c>
      <c r="Z620" s="3">
        <v>3315.9555648956921</v>
      </c>
      <c r="AG620">
        <v>578</v>
      </c>
      <c r="AH620">
        <v>91123.202000008445</v>
      </c>
      <c r="AI620">
        <v>24008.04269315541</v>
      </c>
      <c r="AJ620">
        <v>1.3919563192946056</v>
      </c>
      <c r="AK620">
        <f t="shared" ref="AK620:AK683" si="166">AH620+AI620</f>
        <v>115131.24469316386</v>
      </c>
      <c r="AL620" s="4">
        <f t="shared" ref="AL620:AL683" si="167">ABS((AK620-AH620)/AK620)</f>
        <v>0.20852760479693602</v>
      </c>
      <c r="AW620">
        <v>574</v>
      </c>
      <c r="AX620">
        <v>106385.8265047903</v>
      </c>
      <c r="AY620">
        <v>-438.87053380413272</v>
      </c>
      <c r="AZ620">
        <v>-5.8521687394113744E-2</v>
      </c>
      <c r="BA620">
        <f t="shared" si="162"/>
        <v>105946.95597098616</v>
      </c>
      <c r="BB620" s="4">
        <f t="shared" si="163"/>
        <v>4.1423609558383021E-3</v>
      </c>
      <c r="BN620">
        <v>574</v>
      </c>
      <c r="BO620">
        <v>11.555964757620179</v>
      </c>
      <c r="BP620">
        <v>1.4729074856413504E-2</v>
      </c>
      <c r="BQ620">
        <v>0.18219763907776612</v>
      </c>
      <c r="BR620">
        <f t="shared" si="164"/>
        <v>11.570693832476593</v>
      </c>
      <c r="BS620" s="4">
        <f t="shared" si="165"/>
        <v>1.2729638403422253E-3</v>
      </c>
      <c r="CD620">
        <v>575</v>
      </c>
      <c r="CE620">
        <v>114126.37517839394</v>
      </c>
      <c r="CF620">
        <v>-1086.8992926830397</v>
      </c>
      <c r="CG620">
        <v>-0.13755543152686625</v>
      </c>
      <c r="CH620">
        <f t="shared" si="158"/>
        <v>113039.4758857109</v>
      </c>
      <c r="CI620" s="4">
        <f t="shared" si="159"/>
        <v>9.6152187911942768E-3</v>
      </c>
      <c r="CT620">
        <v>575</v>
      </c>
      <c r="CU620">
        <v>11.641731397299509</v>
      </c>
      <c r="CV620">
        <v>-6.2390164901451328E-3</v>
      </c>
      <c r="CW620">
        <v>-7.4383973523436342E-2</v>
      </c>
      <c r="CX620">
        <f t="shared" si="160"/>
        <v>11.647970413789654</v>
      </c>
      <c r="CY620" s="4">
        <f t="shared" si="161"/>
        <v>5.356312102887009E-4</v>
      </c>
      <c r="DJ620">
        <v>576</v>
      </c>
      <c r="DK620">
        <v>114828.83510184872</v>
      </c>
      <c r="DL620">
        <v>-1093.440225455226</v>
      </c>
      <c r="DM620">
        <v>-0.13894800635043233</v>
      </c>
      <c r="DN620">
        <f t="shared" si="154"/>
        <v>115922.27532730394</v>
      </c>
      <c r="DO620" s="4">
        <f t="shared" si="155"/>
        <v>9.4325290145308317E-3</v>
      </c>
      <c r="DZ620">
        <v>576</v>
      </c>
      <c r="EA620">
        <v>11.652931704918903</v>
      </c>
      <c r="EB620">
        <v>-1.1301773040312213E-2</v>
      </c>
      <c r="EC620">
        <v>-0.13523906847948436</v>
      </c>
      <c r="ED620">
        <f t="shared" si="156"/>
        <v>11.64162993187859</v>
      </c>
      <c r="EE620" s="4">
        <f t="shared" si="157"/>
        <v>9.7080676043173836E-4</v>
      </c>
      <c r="EP620">
        <v>578</v>
      </c>
      <c r="EQ620">
        <v>11.582522948290377</v>
      </c>
      <c r="ER620">
        <v>7.1305066516355708E-2</v>
      </c>
      <c r="ES620">
        <v>0.90911579211640547</v>
      </c>
      <c r="ET620">
        <f t="shared" ref="ET620:ET683" si="168">EQ620+ER620</f>
        <v>11.653828014806733</v>
      </c>
      <c r="EU620" s="4">
        <f t="shared" ref="EU620:EU683" si="169">ABS((ET620-EQ620)/ET620)</f>
        <v>6.118596089264342E-3</v>
      </c>
      <c r="FF620">
        <v>578</v>
      </c>
      <c r="FG620">
        <v>11.614315841905556</v>
      </c>
      <c r="FH620">
        <v>3.9512172901176257E-2</v>
      </c>
      <c r="FI620">
        <v>0.87429438326776354</v>
      </c>
      <c r="FJ620">
        <f t="shared" ref="FJ620:FJ683" si="170">FG620+FH620</f>
        <v>11.653828014806733</v>
      </c>
      <c r="FK620">
        <f t="shared" ref="FK620:FK683" si="171">ABS((FJ620-FG620)/FJ620)</f>
        <v>3.3904887605149311E-3</v>
      </c>
    </row>
    <row r="621" spans="2:167" x14ac:dyDescent="0.2">
      <c r="B621" s="81">
        <v>45353</v>
      </c>
      <c r="C621">
        <v>5.3852120779979611</v>
      </c>
      <c r="D621">
        <v>5.5700449829837373</v>
      </c>
      <c r="E621">
        <v>5.8558160507929982</v>
      </c>
      <c r="F621">
        <v>7.3799623451564287</v>
      </c>
      <c r="G621">
        <v>0</v>
      </c>
      <c r="H621">
        <v>1</v>
      </c>
      <c r="I621">
        <v>0</v>
      </c>
      <c r="J621">
        <v>0</v>
      </c>
      <c r="K621">
        <v>0</v>
      </c>
      <c r="L621">
        <v>1</v>
      </c>
      <c r="M621">
        <v>0</v>
      </c>
      <c r="N621">
        <v>114</v>
      </c>
      <c r="O621">
        <v>11.506658139790648</v>
      </c>
      <c r="P621" s="74">
        <v>99375.227353765251</v>
      </c>
      <c r="V621" s="81">
        <v>45290</v>
      </c>
      <c r="W621" s="3">
        <v>244.1812526163811</v>
      </c>
      <c r="X621" s="3">
        <v>336.0637983319358</v>
      </c>
      <c r="Y621" s="3">
        <v>666.25938943006804</v>
      </c>
      <c r="Z621" s="3">
        <v>3343.0856670992725</v>
      </c>
      <c r="AG621">
        <v>579</v>
      </c>
      <c r="AH621">
        <v>98337.069259754382</v>
      </c>
      <c r="AI621">
        <v>21350.477704197459</v>
      </c>
      <c r="AJ621">
        <v>1.2378740216414634</v>
      </c>
      <c r="AK621">
        <f t="shared" si="166"/>
        <v>119687.54696395184</v>
      </c>
      <c r="AL621" s="4">
        <f t="shared" si="167"/>
        <v>0.17838512231040973</v>
      </c>
      <c r="AW621">
        <v>575</v>
      </c>
      <c r="AX621">
        <v>115204.199313205</v>
      </c>
      <c r="AY621">
        <v>-2164.7234274941002</v>
      </c>
      <c r="AZ621">
        <v>-0.2886574922686943</v>
      </c>
      <c r="BA621">
        <f t="shared" si="162"/>
        <v>113039.4758857109</v>
      </c>
      <c r="BB621" s="4">
        <f t="shared" si="163"/>
        <v>1.915015449720197E-2</v>
      </c>
      <c r="BN621">
        <v>575</v>
      </c>
      <c r="BO621">
        <v>11.65722295579142</v>
      </c>
      <c r="BP621">
        <v>-2.1730574982056439E-2</v>
      </c>
      <c r="BQ621">
        <v>-0.26880571224804839</v>
      </c>
      <c r="BR621">
        <f t="shared" si="164"/>
        <v>11.635492380809364</v>
      </c>
      <c r="BS621" s="4">
        <f t="shared" si="165"/>
        <v>1.8676111221470166E-3</v>
      </c>
      <c r="CD621">
        <v>576</v>
      </c>
      <c r="CE621">
        <v>114111.77447479426</v>
      </c>
      <c r="CF621">
        <v>-376.37959840077383</v>
      </c>
      <c r="CG621">
        <v>-4.7633721380132554E-2</v>
      </c>
      <c r="CH621">
        <f t="shared" si="158"/>
        <v>113735.39487639349</v>
      </c>
      <c r="CI621" s="4">
        <f t="shared" si="159"/>
        <v>3.309256531881034E-3</v>
      </c>
      <c r="CT621">
        <v>576</v>
      </c>
      <c r="CU621">
        <v>11.641608005478911</v>
      </c>
      <c r="CV621">
        <v>2.192639967901755E-5</v>
      </c>
      <c r="CW621">
        <v>2.6141503805359947E-4</v>
      </c>
      <c r="CX621">
        <f t="shared" si="160"/>
        <v>11.641586079079232</v>
      </c>
      <c r="CY621" s="4">
        <f t="shared" si="161"/>
        <v>1.8834546710452854E-6</v>
      </c>
      <c r="DJ621">
        <v>577</v>
      </c>
      <c r="DK621">
        <v>114808.87745923645</v>
      </c>
      <c r="DL621">
        <v>-375.73107899115712</v>
      </c>
      <c r="DM621">
        <v>-4.7745714063137747E-2</v>
      </c>
      <c r="DN621">
        <f t="shared" si="154"/>
        <v>115184.60853822761</v>
      </c>
      <c r="DO621" s="4">
        <f t="shared" si="155"/>
        <v>3.2619903280433431E-3</v>
      </c>
      <c r="DZ621">
        <v>577</v>
      </c>
      <c r="EA621">
        <v>11.65270196748661</v>
      </c>
      <c r="EB621">
        <v>-4.9559104395573428E-3</v>
      </c>
      <c r="EC621">
        <v>-5.9303324259197085E-2</v>
      </c>
      <c r="ED621">
        <f t="shared" si="156"/>
        <v>11.647746057047053</v>
      </c>
      <c r="EE621" s="4">
        <f t="shared" si="157"/>
        <v>4.254823564391624E-4</v>
      </c>
      <c r="EP621">
        <v>579</v>
      </c>
      <c r="EQ621">
        <v>11.643662883870153</v>
      </c>
      <c r="ER621">
        <v>4.8976966874981542E-2</v>
      </c>
      <c r="ES621">
        <v>0.62443997616627478</v>
      </c>
      <c r="ET621">
        <f t="shared" si="168"/>
        <v>11.692639850745135</v>
      </c>
      <c r="EU621" s="4">
        <f t="shared" si="169"/>
        <v>4.1887005415513932E-3</v>
      </c>
      <c r="FF621">
        <v>579</v>
      </c>
      <c r="FG621">
        <v>11.626391489014173</v>
      </c>
      <c r="FH621">
        <v>6.6248361730961491E-2</v>
      </c>
      <c r="FI621">
        <v>1.4658918077458205</v>
      </c>
      <c r="FJ621">
        <f t="shared" si="170"/>
        <v>11.692639850745135</v>
      </c>
      <c r="FK621">
        <f t="shared" si="171"/>
        <v>5.6658173497697948E-3</v>
      </c>
    </row>
    <row r="622" spans="2:167" x14ac:dyDescent="0.2">
      <c r="B622" s="81">
        <v>45360</v>
      </c>
      <c r="C622">
        <v>5.3048027132769651</v>
      </c>
      <c r="D622">
        <v>5.575998842796464</v>
      </c>
      <c r="E622">
        <v>5.685820300685184</v>
      </c>
      <c r="F622">
        <v>7.198385891752352</v>
      </c>
      <c r="G622">
        <v>0</v>
      </c>
      <c r="H622">
        <v>1</v>
      </c>
      <c r="I622">
        <v>0</v>
      </c>
      <c r="J622">
        <v>0</v>
      </c>
      <c r="K622">
        <v>0</v>
      </c>
      <c r="L622">
        <v>1</v>
      </c>
      <c r="M622">
        <v>0</v>
      </c>
      <c r="N622">
        <v>115</v>
      </c>
      <c r="O622">
        <v>11.487328358844245</v>
      </c>
      <c r="P622" s="74">
        <v>97472.772233694093</v>
      </c>
      <c r="V622" s="81">
        <v>45297</v>
      </c>
      <c r="W622" s="3">
        <v>212.12899870774328</v>
      </c>
      <c r="X622" s="3">
        <v>339.42443594845628</v>
      </c>
      <c r="Y622" s="3">
        <v>672.92753484310367</v>
      </c>
      <c r="Z622" s="3">
        <v>3372.2959063585022</v>
      </c>
      <c r="AG622">
        <v>580</v>
      </c>
      <c r="AH622">
        <v>98312.67894667064</v>
      </c>
      <c r="AI622">
        <v>22072.366256221547</v>
      </c>
      <c r="AJ622">
        <v>1.2797282179480551</v>
      </c>
      <c r="AK622">
        <f t="shared" si="166"/>
        <v>120385.04520289219</v>
      </c>
      <c r="AL622" s="4">
        <f t="shared" si="167"/>
        <v>0.18334807466344058</v>
      </c>
      <c r="AW622">
        <v>576</v>
      </c>
      <c r="AX622">
        <v>115180.1019231633</v>
      </c>
      <c r="AY622">
        <v>-1444.7070467698068</v>
      </c>
      <c r="AZ622">
        <v>-0.19264609413232778</v>
      </c>
      <c r="BA622">
        <f t="shared" si="162"/>
        <v>113735.39487639349</v>
      </c>
      <c r="BB622" s="4">
        <f t="shared" si="163"/>
        <v>1.2702352230278888E-2</v>
      </c>
      <c r="BN622">
        <v>576</v>
      </c>
      <c r="BO622">
        <v>11.656965338526639</v>
      </c>
      <c r="BP622">
        <v>-1.5335406648048888E-2</v>
      </c>
      <c r="BQ622">
        <v>-0.1896979214791184</v>
      </c>
      <c r="BR622">
        <f t="shared" si="164"/>
        <v>11.64162993187859</v>
      </c>
      <c r="BS622" s="4">
        <f t="shared" si="165"/>
        <v>1.3172903397363224E-3</v>
      </c>
      <c r="CD622">
        <v>577</v>
      </c>
      <c r="CE622">
        <v>114098.35246987041</v>
      </c>
      <c r="CF622">
        <v>334.79391037487949</v>
      </c>
      <c r="CG622">
        <v>4.2370733999192479E-2</v>
      </c>
      <c r="CH622">
        <f t="shared" si="158"/>
        <v>114433.14638024529</v>
      </c>
      <c r="CI622" s="4">
        <f t="shared" si="159"/>
        <v>2.9256725080546706E-3</v>
      </c>
      <c r="CT622">
        <v>577</v>
      </c>
      <c r="CU622">
        <v>11.641501558860005</v>
      </c>
      <c r="CV622">
        <v>6.2444981870477534E-3</v>
      </c>
      <c r="CW622">
        <v>7.4449328439217075E-2</v>
      </c>
      <c r="CX622">
        <f t="shared" si="160"/>
        <v>11.635257060672958</v>
      </c>
      <c r="CY622" s="4">
        <f t="shared" si="161"/>
        <v>5.3668759998041549E-4</v>
      </c>
      <c r="DJ622">
        <v>578</v>
      </c>
      <c r="DK622">
        <v>114789.19135761198</v>
      </c>
      <c r="DL622">
        <v>342.05333555187099</v>
      </c>
      <c r="DM622">
        <v>4.3466142852629203E-2</v>
      </c>
      <c r="DN622">
        <f t="shared" ref="DN622:DN685" si="172">DK622-DL622</f>
        <v>114447.13802206011</v>
      </c>
      <c r="DO622" s="4">
        <f t="shared" ref="DO622:DO685" si="173">ABS((DN622-DK622)/DN622)</f>
        <v>2.9887452099146327E-3</v>
      </c>
      <c r="DZ622">
        <v>578</v>
      </c>
      <c r="EA622">
        <v>11.65247535583077</v>
      </c>
      <c r="EB622">
        <v>1.3526589759624841E-3</v>
      </c>
      <c r="EC622">
        <v>1.6186162934530672E-2</v>
      </c>
      <c r="ED622">
        <f t="shared" ref="ED622:ED685" si="174">EA622+EB622</f>
        <v>11.653828014806733</v>
      </c>
      <c r="EE622" s="4">
        <f t="shared" ref="EE622:EE685" si="175">ABS((ED622-EA622)/ED622)</f>
        <v>1.1606992777342069E-4</v>
      </c>
      <c r="EP622">
        <v>580</v>
      </c>
      <c r="EQ622">
        <v>11.653365822108446</v>
      </c>
      <c r="ER622">
        <v>4.5084772755496161E-2</v>
      </c>
      <c r="ES622">
        <v>0.57481580059391024</v>
      </c>
      <c r="ET622">
        <f t="shared" si="168"/>
        <v>11.698450594863942</v>
      </c>
      <c r="EU622" s="4">
        <f t="shared" si="169"/>
        <v>3.8539097455598148E-3</v>
      </c>
      <c r="FF622">
        <v>580</v>
      </c>
      <c r="FG622">
        <v>11.638563409087908</v>
      </c>
      <c r="FH622">
        <v>5.9887185776034357E-2</v>
      </c>
      <c r="FI622">
        <v>1.3251366935616249</v>
      </c>
      <c r="FJ622">
        <f t="shared" si="170"/>
        <v>11.698450594863942</v>
      </c>
      <c r="FK622">
        <f t="shared" si="171"/>
        <v>5.1192408165853243E-3</v>
      </c>
    </row>
    <row r="623" spans="2:167" x14ac:dyDescent="0.2">
      <c r="B623" s="81">
        <v>45367</v>
      </c>
      <c r="C623">
        <v>5.2264535236598828</v>
      </c>
      <c r="D623">
        <v>5.584019229751374</v>
      </c>
      <c r="E623">
        <v>5.5918616699224488</v>
      </c>
      <c r="F623">
        <v>7.0352258032525743</v>
      </c>
      <c r="G623">
        <v>0</v>
      </c>
      <c r="H623">
        <v>1</v>
      </c>
      <c r="I623">
        <v>0</v>
      </c>
      <c r="J623">
        <v>0</v>
      </c>
      <c r="K623">
        <v>0</v>
      </c>
      <c r="L623">
        <v>1</v>
      </c>
      <c r="M623">
        <v>0</v>
      </c>
      <c r="N623">
        <v>116</v>
      </c>
      <c r="O623">
        <v>11.471906539740196</v>
      </c>
      <c r="P623" s="74">
        <v>95981.096513261087</v>
      </c>
      <c r="V623" s="81">
        <v>45304</v>
      </c>
      <c r="W623" s="3">
        <v>238.68923973486304</v>
      </c>
      <c r="X623" s="3">
        <v>342.81868027126086</v>
      </c>
      <c r="Y623" s="3">
        <v>679.65958595090217</v>
      </c>
      <c r="Z623" s="3">
        <v>3403.0644332338525</v>
      </c>
      <c r="AG623">
        <v>581</v>
      </c>
      <c r="AH623">
        <v>98288.288633586897</v>
      </c>
      <c r="AI623">
        <v>22793.877758795512</v>
      </c>
      <c r="AJ623">
        <v>1.3215605533986208</v>
      </c>
      <c r="AK623">
        <f t="shared" si="166"/>
        <v>121082.16639238241</v>
      </c>
      <c r="AL623" s="4">
        <f t="shared" si="167"/>
        <v>0.18825132088344873</v>
      </c>
      <c r="AW623">
        <v>577</v>
      </c>
      <c r="AX623">
        <v>115156.0045331216</v>
      </c>
      <c r="AY623">
        <v>-722.85815287630248</v>
      </c>
      <c r="AZ623">
        <v>-9.6390337456087147E-2</v>
      </c>
      <c r="BA623">
        <f t="shared" si="162"/>
        <v>114433.14638024529</v>
      </c>
      <c r="BB623" s="4">
        <f t="shared" si="163"/>
        <v>6.3168598936740429E-3</v>
      </c>
      <c r="BN623">
        <v>577</v>
      </c>
      <c r="BO623">
        <v>11.65670772126186</v>
      </c>
      <c r="BP623">
        <v>-8.9616642148069303E-3</v>
      </c>
      <c r="BQ623">
        <v>-0.11085516762341358</v>
      </c>
      <c r="BR623">
        <f t="shared" si="164"/>
        <v>11.647746057047053</v>
      </c>
      <c r="BS623" s="4">
        <f t="shared" si="165"/>
        <v>7.6939041861966032E-4</v>
      </c>
      <c r="CD623">
        <v>578</v>
      </c>
      <c r="CE623">
        <v>114086.10916362237</v>
      </c>
      <c r="CF623">
        <v>1045.1355295414833</v>
      </c>
      <c r="CG623">
        <v>0.13226990737591998</v>
      </c>
      <c r="CH623">
        <f t="shared" ref="CH623:CH686" si="176">CE623+CF623</f>
        <v>115131.24469316386</v>
      </c>
      <c r="CI623" s="4">
        <f t="shared" ref="CI623:CI686" si="177">ABS((CH623-CE623)/CH623)</f>
        <v>9.0777749543737903E-3</v>
      </c>
      <c r="CT623">
        <v>578</v>
      </c>
      <c r="CU623">
        <v>11.641412057442791</v>
      </c>
      <c r="CV623">
        <v>1.2415957363941743E-2</v>
      </c>
      <c r="CW623">
        <v>0.1480278574814399</v>
      </c>
      <c r="CX623">
        <f t="shared" ref="CX623:CX686" si="178">CU623-CV623</f>
        <v>11.628996100078849</v>
      </c>
      <c r="CY623" s="4">
        <f t="shared" ref="CY623:CY686" si="179">ABS((CX623-CU623)/CX623)</f>
        <v>1.0676723301900116E-3</v>
      </c>
      <c r="DJ623">
        <v>579</v>
      </c>
      <c r="DK623">
        <v>128683.36781766653</v>
      </c>
      <c r="DL623">
        <v>-8995.8208537146857</v>
      </c>
      <c r="DM623">
        <v>-1.1431364458801709</v>
      </c>
      <c r="DN623">
        <f t="shared" si="172"/>
        <v>137679.18867138121</v>
      </c>
      <c r="DO623" s="4">
        <f t="shared" si="173"/>
        <v>6.5339002506662858E-2</v>
      </c>
      <c r="DZ623">
        <v>579</v>
      </c>
      <c r="EA623">
        <v>11.79111035094955</v>
      </c>
      <c r="EB623">
        <v>-9.8470500204415501E-2</v>
      </c>
      <c r="EC623">
        <v>-1.178315886618277</v>
      </c>
      <c r="ED623">
        <f t="shared" si="174"/>
        <v>11.692639850745135</v>
      </c>
      <c r="EE623" s="4">
        <f t="shared" si="175"/>
        <v>8.4215798537693176E-3</v>
      </c>
      <c r="EP623">
        <v>581</v>
      </c>
      <c r="EQ623">
        <v>11.663856200605402</v>
      </c>
      <c r="ER623">
        <v>4.0368454609884807E-2</v>
      </c>
      <c r="ES623">
        <v>0.51468431883115284</v>
      </c>
      <c r="ET623">
        <f t="shared" si="168"/>
        <v>11.704224655215286</v>
      </c>
      <c r="EU623" s="4">
        <f t="shared" si="169"/>
        <v>3.4490498772079725E-3</v>
      </c>
      <c r="FF623">
        <v>581</v>
      </c>
      <c r="FG623">
        <v>11.65082300216606</v>
      </c>
      <c r="FH623">
        <v>5.3401653049226283E-2</v>
      </c>
      <c r="FI623">
        <v>1.1816299102285635</v>
      </c>
      <c r="FJ623">
        <f t="shared" si="170"/>
        <v>11.704224655215286</v>
      </c>
      <c r="FK623">
        <f t="shared" si="171"/>
        <v>4.5625963805668267E-3</v>
      </c>
    </row>
    <row r="624" spans="2:167" x14ac:dyDescent="0.2">
      <c r="B624" s="81">
        <v>45374</v>
      </c>
      <c r="C624">
        <v>5.1502738317218446</v>
      </c>
      <c r="D624">
        <v>5.2434169246257758</v>
      </c>
      <c r="E624">
        <v>5.3781599121881305</v>
      </c>
      <c r="F624">
        <v>6.9027708660512292</v>
      </c>
      <c r="G624">
        <v>0</v>
      </c>
      <c r="H624">
        <v>1</v>
      </c>
      <c r="I624">
        <v>0</v>
      </c>
      <c r="J624">
        <v>0</v>
      </c>
      <c r="K624">
        <v>0</v>
      </c>
      <c r="L624">
        <v>1</v>
      </c>
      <c r="M624">
        <v>0</v>
      </c>
      <c r="N624">
        <v>117</v>
      </c>
      <c r="O624">
        <v>11.417300879257864</v>
      </c>
      <c r="P624" s="74">
        <v>90880.513046574342</v>
      </c>
      <c r="V624" s="81">
        <v>45311</v>
      </c>
      <c r="W624" s="3">
        <v>251.58402370894947</v>
      </c>
      <c r="X624" s="3">
        <v>346.24686707030554</v>
      </c>
      <c r="Y624" s="3">
        <v>686.45756969009494</v>
      </c>
      <c r="Z624" s="3">
        <v>3435.0269750344269</v>
      </c>
      <c r="AG624">
        <v>582</v>
      </c>
      <c r="AH624">
        <v>98263.898320503155</v>
      </c>
      <c r="AI624">
        <v>24214.206074386821</v>
      </c>
      <c r="AJ624">
        <v>1.4039094145543878</v>
      </c>
      <c r="AK624">
        <f t="shared" si="166"/>
        <v>122478.10439488998</v>
      </c>
      <c r="AL624" s="4">
        <f t="shared" si="167"/>
        <v>0.19770232560357201</v>
      </c>
      <c r="AW624">
        <v>578</v>
      </c>
      <c r="AX624">
        <v>115131.90714307989</v>
      </c>
      <c r="AY624">
        <v>-0.66244991603889503</v>
      </c>
      <c r="AZ624">
        <v>-8.8335132834384077E-5</v>
      </c>
      <c r="BA624">
        <f t="shared" ref="BA624:BA687" si="180">AX624+AY624</f>
        <v>115131.24469316386</v>
      </c>
      <c r="BB624" s="4">
        <f t="shared" ref="BB624:BB687" si="181">ABS((BA624-AX624)/BA624)</f>
        <v>5.7538674041472364E-6</v>
      </c>
      <c r="BN624">
        <v>578</v>
      </c>
      <c r="BO624">
        <v>11.656450103997079</v>
      </c>
      <c r="BP624">
        <v>-2.6220891903463439E-3</v>
      </c>
      <c r="BQ624">
        <v>-3.2435062255414683E-2</v>
      </c>
      <c r="BR624">
        <f t="shared" ref="BR624:BR687" si="182">BO624+BP624</f>
        <v>11.653828014806733</v>
      </c>
      <c r="BS624" s="4">
        <f t="shared" ref="BS624:BS687" si="183">ABS((BR624-BO624)/BR624)</f>
        <v>2.2499810251317055E-4</v>
      </c>
      <c r="CD624">
        <v>579</v>
      </c>
      <c r="CE624">
        <v>128465.61307980909</v>
      </c>
      <c r="CF624">
        <v>-8778.0661158572475</v>
      </c>
      <c r="CG624">
        <v>-1.1109315100918256</v>
      </c>
      <c r="CH624">
        <f t="shared" si="176"/>
        <v>119687.54696395184</v>
      </c>
      <c r="CI624" s="4">
        <f t="shared" si="177"/>
        <v>7.3341515792792328E-2</v>
      </c>
      <c r="CT624">
        <v>579</v>
      </c>
      <c r="CU624">
        <v>11.787870698531234</v>
      </c>
      <c r="CV624">
        <v>-9.5230847786099915E-2</v>
      </c>
      <c r="CW624">
        <v>-1.1353790892402131</v>
      </c>
      <c r="CX624">
        <f t="shared" si="178"/>
        <v>11.883101546317334</v>
      </c>
      <c r="CY624" s="4">
        <f t="shared" si="179"/>
        <v>8.0139723972663269E-3</v>
      </c>
      <c r="DJ624">
        <v>580</v>
      </c>
      <c r="DK624">
        <v>128664.20321763332</v>
      </c>
      <c r="DL624">
        <v>-8279.1580147411296</v>
      </c>
      <c r="DM624">
        <v>-1.0520671122461724</v>
      </c>
      <c r="DN624">
        <f t="shared" si="172"/>
        <v>136943.36123237445</v>
      </c>
      <c r="DO624" s="4">
        <f t="shared" si="173"/>
        <v>6.045680447913436E-2</v>
      </c>
      <c r="DZ624">
        <v>580</v>
      </c>
      <c r="EA624">
        <v>11.790889742429393</v>
      </c>
      <c r="EB624">
        <v>-9.2439147565450241E-2</v>
      </c>
      <c r="EC624">
        <v>-1.1061436257123538</v>
      </c>
      <c r="ED624">
        <f t="shared" si="174"/>
        <v>11.698450594863942</v>
      </c>
      <c r="EE624" s="4">
        <f t="shared" si="175"/>
        <v>7.9018282648502611E-3</v>
      </c>
      <c r="EP624">
        <v>582</v>
      </c>
      <c r="EQ624">
        <v>11.666623278263863</v>
      </c>
      <c r="ER624">
        <v>4.9064275093671839E-2</v>
      </c>
      <c r="ES624">
        <v>0.62555312680578357</v>
      </c>
      <c r="ET624">
        <f t="shared" si="168"/>
        <v>11.715687553357535</v>
      </c>
      <c r="EU624" s="4">
        <f t="shared" si="169"/>
        <v>4.187912563408263E-3</v>
      </c>
      <c r="FF624">
        <v>582</v>
      </c>
      <c r="FG624">
        <v>11.672460612650724</v>
      </c>
      <c r="FH624">
        <v>4.3226940706810879E-2</v>
      </c>
      <c r="FI624">
        <v>0.95649185278515325</v>
      </c>
      <c r="FJ624">
        <f t="shared" si="170"/>
        <v>11.715687553357535</v>
      </c>
      <c r="FK624">
        <f t="shared" si="171"/>
        <v>3.6896631554861419E-3</v>
      </c>
    </row>
    <row r="625" spans="1:167" x14ac:dyDescent="0.2">
      <c r="B625" s="81">
        <v>45381</v>
      </c>
      <c r="C625">
        <v>5.0763680154440651</v>
      </c>
      <c r="D625">
        <v>5.208677980331899</v>
      </c>
      <c r="E625">
        <v>5.2513184915732261</v>
      </c>
      <c r="F625">
        <v>6.7983662278439523</v>
      </c>
      <c r="G625">
        <v>0</v>
      </c>
      <c r="H625">
        <v>1</v>
      </c>
      <c r="I625">
        <v>0</v>
      </c>
      <c r="J625">
        <v>0</v>
      </c>
      <c r="K625">
        <v>0</v>
      </c>
      <c r="L625">
        <v>1</v>
      </c>
      <c r="M625">
        <v>0</v>
      </c>
      <c r="N625">
        <v>118</v>
      </c>
      <c r="O625">
        <v>11.395197013312876</v>
      </c>
      <c r="P625" s="74">
        <v>88893.740932334564</v>
      </c>
      <c r="V625" s="81">
        <v>45318</v>
      </c>
      <c r="W625" s="3">
        <v>258.91711906206729</v>
      </c>
      <c r="X625" s="3">
        <v>349.70933574064185</v>
      </c>
      <c r="Y625" s="3">
        <v>693.32283932683777</v>
      </c>
      <c r="Z625" s="3">
        <v>3467.9295730125368</v>
      </c>
      <c r="AG625">
        <v>583</v>
      </c>
      <c r="AH625">
        <v>108295.11505266784</v>
      </c>
      <c r="AI625">
        <v>30597.209694148085</v>
      </c>
      <c r="AJ625">
        <v>1.7739879893954793</v>
      </c>
      <c r="AK625">
        <f t="shared" si="166"/>
        <v>138892.32474681592</v>
      </c>
      <c r="AL625" s="4">
        <f t="shared" si="167"/>
        <v>0.22029446011450332</v>
      </c>
      <c r="AW625">
        <v>579</v>
      </c>
      <c r="AX625">
        <v>122352.51163279283</v>
      </c>
      <c r="AY625">
        <v>-2664.9646688409848</v>
      </c>
      <c r="AZ625">
        <v>-0.35536272602861485</v>
      </c>
      <c r="BA625">
        <f t="shared" si="180"/>
        <v>119687.54696395184</v>
      </c>
      <c r="BB625" s="4">
        <f t="shared" si="181"/>
        <v>2.2266014605877366E-2</v>
      </c>
      <c r="BN625">
        <v>579</v>
      </c>
      <c r="BO625">
        <v>11.7336463788199</v>
      </c>
      <c r="BP625">
        <v>-4.1006528074765569E-2</v>
      </c>
      <c r="BQ625">
        <v>-0.50724792119208928</v>
      </c>
      <c r="BR625">
        <f t="shared" si="182"/>
        <v>11.692639850745135</v>
      </c>
      <c r="BS625" s="4">
        <f t="shared" si="183"/>
        <v>3.5070376406190562E-3</v>
      </c>
      <c r="CD625">
        <v>580</v>
      </c>
      <c r="CE625">
        <v>128455.72717091269</v>
      </c>
      <c r="CF625">
        <v>-8070.6819680205081</v>
      </c>
      <c r="CG625">
        <v>-1.0214066273671818</v>
      </c>
      <c r="CH625">
        <f t="shared" si="176"/>
        <v>120385.04520289219</v>
      </c>
      <c r="CI625" s="4">
        <f t="shared" si="177"/>
        <v>6.7040569320038879E-2</v>
      </c>
      <c r="CT625">
        <v>580</v>
      </c>
      <c r="CU625">
        <v>11.7878150875174</v>
      </c>
      <c r="CV625">
        <v>-8.9364492653457361E-2</v>
      </c>
      <c r="CW625">
        <v>-1.0654381289053882</v>
      </c>
      <c r="CX625">
        <f t="shared" si="178"/>
        <v>11.877179580170857</v>
      </c>
      <c r="CY625" s="4">
        <f t="shared" si="179"/>
        <v>7.5240499691233784E-3</v>
      </c>
      <c r="DJ625">
        <v>581</v>
      </c>
      <c r="DK625">
        <v>128645.28914242962</v>
      </c>
      <c r="DL625">
        <v>-7563.122750047216</v>
      </c>
      <c r="DM625">
        <v>-0.9610775270912979</v>
      </c>
      <c r="DN625">
        <f t="shared" si="172"/>
        <v>136208.41189247684</v>
      </c>
      <c r="DO625" s="4">
        <f t="shared" si="173"/>
        <v>5.5526106243846074E-2</v>
      </c>
      <c r="DZ625">
        <v>581</v>
      </c>
      <c r="EA625">
        <v>11.790672017763415</v>
      </c>
      <c r="EB625">
        <v>-8.6447362548128126E-2</v>
      </c>
      <c r="EC625">
        <v>-1.0344448381520626</v>
      </c>
      <c r="ED625">
        <f t="shared" si="174"/>
        <v>11.704224655215286</v>
      </c>
      <c r="EE625" s="4">
        <f t="shared" si="175"/>
        <v>7.3859965178990341E-3</v>
      </c>
      <c r="EP625">
        <v>583</v>
      </c>
      <c r="EQ625">
        <v>11.977834039938738</v>
      </c>
      <c r="ER625">
        <v>-0.13637977012538194</v>
      </c>
      <c r="ES625">
        <v>-1.7387965372383551</v>
      </c>
      <c r="ET625">
        <f t="shared" si="168"/>
        <v>11.841454269813356</v>
      </c>
      <c r="EU625" s="4">
        <f t="shared" si="169"/>
        <v>1.1517147051189983E-2</v>
      </c>
      <c r="FF625">
        <v>583</v>
      </c>
      <c r="FG625">
        <v>11.868039935092279</v>
      </c>
      <c r="FH625">
        <v>-2.6585665278922477E-2</v>
      </c>
      <c r="FI625">
        <v>-0.58826675735939515</v>
      </c>
      <c r="FJ625">
        <f t="shared" si="170"/>
        <v>11.841454269813356</v>
      </c>
      <c r="FK625">
        <f t="shared" si="171"/>
        <v>2.2451351559660683E-3</v>
      </c>
    </row>
    <row r="626" spans="1:167" x14ac:dyDescent="0.2">
      <c r="B626" s="81">
        <v>45388</v>
      </c>
      <c r="C626">
        <v>5.0048345753030024</v>
      </c>
      <c r="D626">
        <v>5.2118690619898018</v>
      </c>
      <c r="E626">
        <v>5.1813052899096679</v>
      </c>
      <c r="F626">
        <v>6.7182026173787817</v>
      </c>
      <c r="G626">
        <v>0</v>
      </c>
      <c r="H626">
        <v>1</v>
      </c>
      <c r="I626">
        <v>0</v>
      </c>
      <c r="J626">
        <v>0</v>
      </c>
      <c r="K626">
        <v>0</v>
      </c>
      <c r="L626">
        <v>1</v>
      </c>
      <c r="M626">
        <v>0</v>
      </c>
      <c r="N626">
        <v>119</v>
      </c>
      <c r="O626">
        <v>11.380906910182842</v>
      </c>
      <c r="P626" s="74">
        <v>87632.473490938486</v>
      </c>
      <c r="V626" s="81">
        <v>45325</v>
      </c>
      <c r="W626" s="3">
        <v>254.24876729610244</v>
      </c>
      <c r="X626" s="3">
        <v>353.2064290980116</v>
      </c>
      <c r="Y626" s="3">
        <v>700.2564146900271</v>
      </c>
      <c r="Z626" s="3">
        <v>3501.5954985020981</v>
      </c>
      <c r="AG626">
        <v>584</v>
      </c>
      <c r="AH626">
        <v>108270.7247395841</v>
      </c>
      <c r="AI626">
        <v>31316.272470749813</v>
      </c>
      <c r="AJ626">
        <v>1.8156783507736542</v>
      </c>
      <c r="AK626">
        <f t="shared" si="166"/>
        <v>139586.99721033391</v>
      </c>
      <c r="AL626" s="4">
        <f t="shared" si="167"/>
        <v>0.2243494959889531</v>
      </c>
      <c r="AW626">
        <v>580</v>
      </c>
      <c r="AX626">
        <v>122328.41424275114</v>
      </c>
      <c r="AY626">
        <v>-1943.3690398589533</v>
      </c>
      <c r="AZ626">
        <v>-0.25914074124826486</v>
      </c>
      <c r="BA626">
        <f t="shared" si="180"/>
        <v>120385.04520289219</v>
      </c>
      <c r="BB626" s="4">
        <f t="shared" si="181"/>
        <v>1.614294397268096E-2</v>
      </c>
      <c r="BN626">
        <v>580</v>
      </c>
      <c r="BO626">
        <v>11.733388761555119</v>
      </c>
      <c r="BP626">
        <v>-3.4938166691176775E-2</v>
      </c>
      <c r="BQ626">
        <v>-0.43218270983707102</v>
      </c>
      <c r="BR626">
        <f t="shared" si="182"/>
        <v>11.698450594863942</v>
      </c>
      <c r="BS626" s="4">
        <f t="shared" si="183"/>
        <v>2.9865635972780823E-3</v>
      </c>
      <c r="CD626">
        <v>581</v>
      </c>
      <c r="CE626">
        <v>128447.01996069211</v>
      </c>
      <c r="CF626">
        <v>-7364.8535683096998</v>
      </c>
      <c r="CG626">
        <v>-0.93207863648546263</v>
      </c>
      <c r="CH626">
        <f t="shared" si="176"/>
        <v>121082.16639238241</v>
      </c>
      <c r="CI626" s="4">
        <f t="shared" si="177"/>
        <v>6.0825254352015308E-2</v>
      </c>
      <c r="CT626">
        <v>581</v>
      </c>
      <c r="CU626">
        <v>11.787776421705258</v>
      </c>
      <c r="CV626">
        <v>-8.3551766489971868E-2</v>
      </c>
      <c r="CW626">
        <v>-0.99613655393333167</v>
      </c>
      <c r="CX626">
        <f t="shared" si="178"/>
        <v>11.87132818819523</v>
      </c>
      <c r="CY626" s="4">
        <f t="shared" si="179"/>
        <v>7.0381144523537975E-3</v>
      </c>
      <c r="DJ626">
        <v>582</v>
      </c>
      <c r="DK626">
        <v>128626.6191266259</v>
      </c>
      <c r="DL626">
        <v>-6148.5147317359224</v>
      </c>
      <c r="DM626">
        <v>-0.78131739083889451</v>
      </c>
      <c r="DN626">
        <f t="shared" si="172"/>
        <v>134775.13385836181</v>
      </c>
      <c r="DO626" s="4">
        <f t="shared" si="173"/>
        <v>4.5620542571284103E-2</v>
      </c>
      <c r="DZ626">
        <v>582</v>
      </c>
      <c r="EA626">
        <v>11.790457102526434</v>
      </c>
      <c r="EB626">
        <v>-7.4769549168898664E-2</v>
      </c>
      <c r="EC626">
        <v>-0.8947060026922572</v>
      </c>
      <c r="ED626">
        <f t="shared" si="174"/>
        <v>11.715687553357535</v>
      </c>
      <c r="EE626" s="4">
        <f t="shared" si="175"/>
        <v>6.3820026633836669E-3</v>
      </c>
      <c r="EP626">
        <v>584</v>
      </c>
      <c r="EQ626">
        <v>12.009169338864684</v>
      </c>
      <c r="ER626">
        <v>-0.16272601708482171</v>
      </c>
      <c r="ES626">
        <v>-2.0747023899919115</v>
      </c>
      <c r="ET626">
        <f t="shared" si="168"/>
        <v>11.846443321779862</v>
      </c>
      <c r="EU626" s="4">
        <f t="shared" si="169"/>
        <v>1.3736276168700145E-2</v>
      </c>
      <c r="FF626">
        <v>584</v>
      </c>
      <c r="FG626">
        <v>11.882532385112818</v>
      </c>
      <c r="FH626">
        <v>-3.6089063332955362E-2</v>
      </c>
      <c r="FI626">
        <v>-0.79855049855934823</v>
      </c>
      <c r="FJ626">
        <f t="shared" si="170"/>
        <v>11.846443321779862</v>
      </c>
      <c r="FK626">
        <f t="shared" si="171"/>
        <v>3.0464049295373815E-3</v>
      </c>
    </row>
    <row r="627" spans="1:167" x14ac:dyDescent="0.2">
      <c r="B627" s="81">
        <v>45395</v>
      </c>
      <c r="C627">
        <v>5.0554400898722056</v>
      </c>
      <c r="D627">
        <v>5.1987490573871247</v>
      </c>
      <c r="E627">
        <v>5.1443703454707954</v>
      </c>
      <c r="F627">
        <v>6.65800131848723</v>
      </c>
      <c r="G627">
        <v>0</v>
      </c>
      <c r="H627">
        <v>1</v>
      </c>
      <c r="I627">
        <v>0</v>
      </c>
      <c r="J627">
        <v>0</v>
      </c>
      <c r="K627">
        <v>0</v>
      </c>
      <c r="L627">
        <v>1</v>
      </c>
      <c r="M627">
        <v>0</v>
      </c>
      <c r="N627">
        <v>120</v>
      </c>
      <c r="O627">
        <v>11.379511413948745</v>
      </c>
      <c r="P627" s="74">
        <v>87510.267992685418</v>
      </c>
      <c r="V627" s="81">
        <v>45332</v>
      </c>
      <c r="W627" s="3">
        <v>230.9462265805164</v>
      </c>
      <c r="X627" s="3">
        <v>230.29876731178831</v>
      </c>
      <c r="Y627" s="3">
        <v>523.44209570233545</v>
      </c>
      <c r="Z627" s="3">
        <v>2652.5002484627166</v>
      </c>
      <c r="AG627">
        <v>585</v>
      </c>
      <c r="AH627">
        <v>108246.33442650034</v>
      </c>
      <c r="AI627">
        <v>31739.916076152265</v>
      </c>
      <c r="AJ627">
        <v>1.8402406777074036</v>
      </c>
      <c r="AK627">
        <f t="shared" si="166"/>
        <v>139986.25050265261</v>
      </c>
      <c r="AL627" s="4">
        <f t="shared" si="167"/>
        <v>0.22673595415394618</v>
      </c>
      <c r="AW627">
        <v>581</v>
      </c>
      <c r="AX627">
        <v>122304.31685270944</v>
      </c>
      <c r="AY627">
        <v>-1222.1504603270296</v>
      </c>
      <c r="AZ627">
        <v>-0.16296903455302592</v>
      </c>
      <c r="BA627">
        <f t="shared" si="180"/>
        <v>121082.16639238241</v>
      </c>
      <c r="BB627" s="4">
        <f t="shared" si="181"/>
        <v>1.0093562881642645E-2</v>
      </c>
      <c r="BN627">
        <v>581</v>
      </c>
      <c r="BO627">
        <v>11.73313114429034</v>
      </c>
      <c r="BP627">
        <v>-2.8906489075053443E-2</v>
      </c>
      <c r="BQ627">
        <v>-0.35757127415295137</v>
      </c>
      <c r="BR627">
        <f t="shared" si="182"/>
        <v>11.704224655215286</v>
      </c>
      <c r="BS627" s="4">
        <f t="shared" si="183"/>
        <v>2.4697483111085876E-3</v>
      </c>
      <c r="CD627">
        <v>582</v>
      </c>
      <c r="CE627">
        <v>128439.49144914736</v>
      </c>
      <c r="CF627">
        <v>-5961.3870542573859</v>
      </c>
      <c r="CG627">
        <v>-0.75445919807602846</v>
      </c>
      <c r="CH627">
        <f t="shared" si="176"/>
        <v>122478.10439488998</v>
      </c>
      <c r="CI627" s="4">
        <f t="shared" si="177"/>
        <v>4.8673083925571486E-2</v>
      </c>
      <c r="CT627">
        <v>582</v>
      </c>
      <c r="CU627">
        <v>11.787754701094805</v>
      </c>
      <c r="CV627">
        <v>-7.2067147737270076E-2</v>
      </c>
      <c r="CW627">
        <v>-0.85921247646421472</v>
      </c>
      <c r="CX627">
        <f t="shared" si="178"/>
        <v>11.859821848832075</v>
      </c>
      <c r="CY627" s="4">
        <f t="shared" si="179"/>
        <v>6.0765792822062552E-3</v>
      </c>
      <c r="DJ627">
        <v>583</v>
      </c>
      <c r="DK627">
        <v>128608.18695189271</v>
      </c>
      <c r="DL627">
        <v>10284.137794923212</v>
      </c>
      <c r="DM627">
        <v>1.3068482486482518</v>
      </c>
      <c r="DN627">
        <f t="shared" si="172"/>
        <v>118324.0491569695</v>
      </c>
      <c r="DO627" s="4">
        <f t="shared" si="173"/>
        <v>8.6915025881849295E-2</v>
      </c>
      <c r="DZ627">
        <v>583</v>
      </c>
      <c r="EA627">
        <v>11.790244925137701</v>
      </c>
      <c r="EB627">
        <v>5.1209344675655188E-2</v>
      </c>
      <c r="EC627">
        <v>0.6127803174491222</v>
      </c>
      <c r="ED627">
        <f t="shared" si="174"/>
        <v>11.841454269813356</v>
      </c>
      <c r="EE627" s="4">
        <f t="shared" si="175"/>
        <v>4.3245823957788546E-3</v>
      </c>
      <c r="EP627">
        <v>585</v>
      </c>
      <c r="EQ627">
        <v>12.023559631993539</v>
      </c>
      <c r="ER627">
        <v>-0.17426014592042272</v>
      </c>
      <c r="ES627">
        <v>-2.2217586818522506</v>
      </c>
      <c r="ET627">
        <f t="shared" si="168"/>
        <v>11.849299486073116</v>
      </c>
      <c r="EU627" s="4">
        <f t="shared" si="169"/>
        <v>1.4706366914367941E-2</v>
      </c>
      <c r="FF627">
        <v>585</v>
      </c>
      <c r="FG627">
        <v>11.892580820209661</v>
      </c>
      <c r="FH627">
        <v>-4.3281334136544558E-2</v>
      </c>
      <c r="FI627">
        <v>-0.95769542795227369</v>
      </c>
      <c r="FJ627">
        <f t="shared" si="170"/>
        <v>11.849299486073116</v>
      </c>
      <c r="FK627">
        <f t="shared" si="171"/>
        <v>3.6526491871873589E-3</v>
      </c>
    </row>
    <row r="628" spans="1:167" x14ac:dyDescent="0.2">
      <c r="B628" s="81">
        <v>45402</v>
      </c>
      <c r="C628">
        <v>5.1202630328685119</v>
      </c>
      <c r="D628">
        <v>5.2783145956631694</v>
      </c>
      <c r="E628">
        <v>5.1253783766827592</v>
      </c>
      <c r="F628">
        <v>6.6135945519613495</v>
      </c>
      <c r="G628">
        <v>0</v>
      </c>
      <c r="H628">
        <v>1</v>
      </c>
      <c r="I628">
        <v>0</v>
      </c>
      <c r="J628">
        <v>0</v>
      </c>
      <c r="K628">
        <v>0</v>
      </c>
      <c r="L628">
        <v>1</v>
      </c>
      <c r="M628">
        <v>0</v>
      </c>
      <c r="N628">
        <v>121</v>
      </c>
      <c r="O628">
        <v>11.390711963269288</v>
      </c>
      <c r="P628" s="74">
        <v>88495.940799278076</v>
      </c>
      <c r="V628" s="81">
        <v>45339</v>
      </c>
      <c r="W628" s="3">
        <v>208.06383752386716</v>
      </c>
      <c r="X628" s="3">
        <v>219.95778237718588</v>
      </c>
      <c r="Y628" s="3">
        <v>436.76807509206287</v>
      </c>
      <c r="Z628" s="3">
        <v>2007.7877235573378</v>
      </c>
      <c r="AG628">
        <v>586</v>
      </c>
      <c r="AH628">
        <v>108221.9441134166</v>
      </c>
      <c r="AI628">
        <v>32248.972213747213</v>
      </c>
      <c r="AJ628">
        <v>1.8697551165418116</v>
      </c>
      <c r="AK628">
        <f t="shared" si="166"/>
        <v>140470.91632716381</v>
      </c>
      <c r="AL628" s="4">
        <f t="shared" si="167"/>
        <v>0.22957757418366759</v>
      </c>
      <c r="AW628">
        <v>582</v>
      </c>
      <c r="AX628">
        <v>122280.21946266774</v>
      </c>
      <c r="AY628">
        <v>197.88493222223769</v>
      </c>
      <c r="AZ628">
        <v>2.6387189960407703E-2</v>
      </c>
      <c r="BA628">
        <f t="shared" si="180"/>
        <v>122478.10439488998</v>
      </c>
      <c r="BB628" s="4">
        <f t="shared" si="181"/>
        <v>1.6156759871480656E-3</v>
      </c>
      <c r="BN628">
        <v>582</v>
      </c>
      <c r="BO628">
        <v>11.732873527025559</v>
      </c>
      <c r="BP628">
        <v>-1.7185973668023991E-2</v>
      </c>
      <c r="BQ628">
        <v>-0.2125893077529703</v>
      </c>
      <c r="BR628">
        <f t="shared" si="182"/>
        <v>11.715687553357535</v>
      </c>
      <c r="BS628" s="4">
        <f t="shared" si="183"/>
        <v>1.4669197680249467E-3</v>
      </c>
      <c r="CD628">
        <v>583</v>
      </c>
      <c r="CE628">
        <v>128433.14163627844</v>
      </c>
      <c r="CF628">
        <v>10459.183110537488</v>
      </c>
      <c r="CG628">
        <v>1.3236897437268389</v>
      </c>
      <c r="CH628">
        <f t="shared" si="176"/>
        <v>138892.32474681592</v>
      </c>
      <c r="CI628" s="4">
        <f t="shared" si="177"/>
        <v>7.5304255505862727E-2</v>
      </c>
      <c r="CT628">
        <v>583</v>
      </c>
      <c r="CU628">
        <v>11.787749925686043</v>
      </c>
      <c r="CV628">
        <v>5.3704344127313064E-2</v>
      </c>
      <c r="CW628">
        <v>0.64028401238712584</v>
      </c>
      <c r="CX628">
        <f t="shared" si="178"/>
        <v>11.73404558155873</v>
      </c>
      <c r="CY628" s="4">
        <f t="shared" si="179"/>
        <v>4.5767969583921687E-3</v>
      </c>
      <c r="DJ628">
        <v>584</v>
      </c>
      <c r="DK628">
        <v>128589.98663456715</v>
      </c>
      <c r="DL628">
        <v>10997.010575766762</v>
      </c>
      <c r="DM628">
        <v>1.3974359638006391</v>
      </c>
      <c r="DN628">
        <f t="shared" si="172"/>
        <v>117592.97605880038</v>
      </c>
      <c r="DO628" s="4">
        <f t="shared" si="173"/>
        <v>9.3517580252989715E-2</v>
      </c>
      <c r="DZ628">
        <v>584</v>
      </c>
      <c r="EA628">
        <v>11.790035416717769</v>
      </c>
      <c r="EB628">
        <v>5.6407905062092922E-2</v>
      </c>
      <c r="EC628">
        <v>0.67498723503528224</v>
      </c>
      <c r="ED628">
        <f t="shared" si="174"/>
        <v>11.846443321779862</v>
      </c>
      <c r="EE628" s="4">
        <f t="shared" si="175"/>
        <v>4.7615899160540574E-3</v>
      </c>
      <c r="EP628">
        <v>586</v>
      </c>
      <c r="EQ628">
        <v>12.038184368974013</v>
      </c>
      <c r="ER628">
        <v>-0.1854286238759375</v>
      </c>
      <c r="ES628">
        <v>-2.3641530470679881</v>
      </c>
      <c r="ET628">
        <f t="shared" si="168"/>
        <v>11.852755745098076</v>
      </c>
      <c r="EU628" s="4">
        <f t="shared" si="169"/>
        <v>1.5644347007878309E-2</v>
      </c>
      <c r="FF628">
        <v>586</v>
      </c>
      <c r="FG628">
        <v>11.90322818197069</v>
      </c>
      <c r="FH628">
        <v>-5.0472436872613713E-2</v>
      </c>
      <c r="FI628">
        <v>-1.1168145112629144</v>
      </c>
      <c r="FJ628">
        <f t="shared" si="170"/>
        <v>11.852755745098076</v>
      </c>
      <c r="FK628">
        <f t="shared" si="171"/>
        <v>4.2582870986342157E-3</v>
      </c>
    </row>
    <row r="629" spans="1:167" x14ac:dyDescent="0.2">
      <c r="B629" s="81">
        <v>45409</v>
      </c>
      <c r="C629">
        <v>5.1881389758356393</v>
      </c>
      <c r="D629">
        <v>5.3691266427076787</v>
      </c>
      <c r="E629">
        <v>5.115745396458407</v>
      </c>
      <c r="F629">
        <v>6.581293181069916</v>
      </c>
      <c r="G629">
        <v>0</v>
      </c>
      <c r="H629">
        <v>1</v>
      </c>
      <c r="I629">
        <v>0</v>
      </c>
      <c r="J629">
        <v>0</v>
      </c>
      <c r="K629">
        <v>0</v>
      </c>
      <c r="L629">
        <v>1</v>
      </c>
      <c r="M629">
        <v>0</v>
      </c>
      <c r="N629">
        <v>122</v>
      </c>
      <c r="O629">
        <v>11.403937111540959</v>
      </c>
      <c r="P629" s="74">
        <v>89674.086139328618</v>
      </c>
      <c r="V629" s="81">
        <v>45346</v>
      </c>
      <c r="W629" s="3">
        <v>187.2786771316207</v>
      </c>
      <c r="X629" s="3">
        <v>220.8929629401857</v>
      </c>
      <c r="Y629" s="3">
        <v>395.18153505933554</v>
      </c>
      <c r="Z629" s="3">
        <v>1632.0077309402905</v>
      </c>
      <c r="AG629">
        <v>587</v>
      </c>
      <c r="AH629">
        <v>108197.55380033285</v>
      </c>
      <c r="AI629">
        <v>32826.001579217176</v>
      </c>
      <c r="AJ629">
        <v>1.9032105582015126</v>
      </c>
      <c r="AK629">
        <f t="shared" si="166"/>
        <v>141023.55537955003</v>
      </c>
      <c r="AL629" s="4">
        <f t="shared" si="167"/>
        <v>0.2327696354759278</v>
      </c>
      <c r="AW629">
        <v>583</v>
      </c>
      <c r="AX629">
        <v>133342.5218335315</v>
      </c>
      <c r="AY629">
        <v>5549.802913284424</v>
      </c>
      <c r="AZ629">
        <v>0.74004474252336871</v>
      </c>
      <c r="BA629">
        <f t="shared" si="180"/>
        <v>138892.32474681592</v>
      </c>
      <c r="BB629" s="4">
        <f t="shared" si="181"/>
        <v>3.9957592497649172E-2</v>
      </c>
      <c r="BN629">
        <v>583</v>
      </c>
      <c r="BO629">
        <v>11.835499975032723</v>
      </c>
      <c r="BP629">
        <v>5.9542947806328073E-3</v>
      </c>
      <c r="BQ629">
        <v>7.3654215351616675E-2</v>
      </c>
      <c r="BR629">
        <f t="shared" si="182"/>
        <v>11.841454269813356</v>
      </c>
      <c r="BS629" s="4">
        <f t="shared" si="183"/>
        <v>5.0283475702910083E-4</v>
      </c>
      <c r="CD629">
        <v>584</v>
      </c>
      <c r="CE629">
        <v>128427.97052208532</v>
      </c>
      <c r="CF629">
        <v>11159.026688248588</v>
      </c>
      <c r="CG629">
        <v>1.4122603095386153</v>
      </c>
      <c r="CH629">
        <f t="shared" si="176"/>
        <v>139586.99721033391</v>
      </c>
      <c r="CI629" s="4">
        <f t="shared" si="177"/>
        <v>7.9943167424354214E-2</v>
      </c>
      <c r="CT629">
        <v>584</v>
      </c>
      <c r="CU629">
        <v>11.787762095478971</v>
      </c>
      <c r="CV629">
        <v>5.8681226300890899E-2</v>
      </c>
      <c r="CW629">
        <v>0.69962033124658507</v>
      </c>
      <c r="CX629">
        <f t="shared" si="178"/>
        <v>11.72908086917808</v>
      </c>
      <c r="CY629" s="4">
        <f t="shared" si="179"/>
        <v>5.0030541144186862E-3</v>
      </c>
      <c r="DJ629">
        <v>585</v>
      </c>
      <c r="DK629">
        <v>128572.01241399169</v>
      </c>
      <c r="DL629">
        <v>11414.238088660917</v>
      </c>
      <c r="DM629">
        <v>1.4504548026558279</v>
      </c>
      <c r="DN629">
        <f t="shared" si="172"/>
        <v>117157.77432533077</v>
      </c>
      <c r="DO629" s="4">
        <f t="shared" si="173"/>
        <v>9.7426211400748988E-2</v>
      </c>
      <c r="DZ629">
        <v>585</v>
      </c>
      <c r="EA629">
        <v>11.789828510954264</v>
      </c>
      <c r="EB629">
        <v>5.9470975118852465E-2</v>
      </c>
      <c r="EC629">
        <v>0.71164048755468678</v>
      </c>
      <c r="ED629">
        <f t="shared" si="174"/>
        <v>11.849299486073116</v>
      </c>
      <c r="EE629" s="4">
        <f t="shared" si="175"/>
        <v>5.0189443847504E-3</v>
      </c>
      <c r="EP629">
        <v>587</v>
      </c>
      <c r="EQ629">
        <v>12.054500651367706</v>
      </c>
      <c r="ER629">
        <v>-0.19781843653083975</v>
      </c>
      <c r="ES629">
        <v>-2.5221190219451266</v>
      </c>
      <c r="ET629">
        <f t="shared" si="168"/>
        <v>11.856682214836866</v>
      </c>
      <c r="EU629" s="4">
        <f t="shared" si="169"/>
        <v>1.6684130766640565E-2</v>
      </c>
      <c r="FF629">
        <v>587</v>
      </c>
      <c r="FG629">
        <v>11.914483636778005</v>
      </c>
      <c r="FH629">
        <v>-5.7801421941139353E-2</v>
      </c>
      <c r="FI629">
        <v>-1.278984546722405</v>
      </c>
      <c r="FJ629">
        <f t="shared" si="170"/>
        <v>11.856682214836866</v>
      </c>
      <c r="FK629">
        <f t="shared" si="171"/>
        <v>4.8750081088290882E-3</v>
      </c>
    </row>
    <row r="630" spans="1:167" x14ac:dyDescent="0.2">
      <c r="B630" s="81">
        <v>45416</v>
      </c>
      <c r="C630">
        <v>5.2579421467765632</v>
      </c>
      <c r="D630">
        <v>5.7261829416605368</v>
      </c>
      <c r="E630">
        <v>5.9596426335892021</v>
      </c>
      <c r="F630">
        <v>7.2566772467654701</v>
      </c>
      <c r="G630">
        <v>0</v>
      </c>
      <c r="H630">
        <v>1</v>
      </c>
      <c r="I630">
        <v>0</v>
      </c>
      <c r="J630">
        <v>0</v>
      </c>
      <c r="K630">
        <v>0</v>
      </c>
      <c r="L630">
        <v>1</v>
      </c>
      <c r="M630">
        <v>0</v>
      </c>
      <c r="N630">
        <v>123</v>
      </c>
      <c r="O630">
        <v>11.575282795670612</v>
      </c>
      <c r="P630" s="74">
        <v>106434.25990720857</v>
      </c>
      <c r="V630" s="81">
        <v>45353</v>
      </c>
      <c r="W630" s="3">
        <v>168.55293175447264</v>
      </c>
      <c r="X630" s="3">
        <v>217.06742069600571</v>
      </c>
      <c r="Y630" s="3">
        <v>284.24771170832872</v>
      </c>
      <c r="Z630" s="3">
        <v>1312.3226549958188</v>
      </c>
      <c r="AG630">
        <v>588</v>
      </c>
      <c r="AH630">
        <v>110496.73109696734</v>
      </c>
      <c r="AI630">
        <v>34809.962474941873</v>
      </c>
      <c r="AJ630">
        <v>2.0182381321413363</v>
      </c>
      <c r="AK630">
        <f t="shared" si="166"/>
        <v>145306.69357190921</v>
      </c>
      <c r="AL630" s="4">
        <f t="shared" si="167"/>
        <v>0.23956200240503825</v>
      </c>
      <c r="AW630">
        <v>584</v>
      </c>
      <c r="AX630">
        <v>133318.42444348981</v>
      </c>
      <c r="AY630">
        <v>6268.5727668440959</v>
      </c>
      <c r="AZ630">
        <v>0.83588992108599458</v>
      </c>
      <c r="BA630">
        <f t="shared" si="180"/>
        <v>139586.99721033391</v>
      </c>
      <c r="BB630" s="4">
        <f t="shared" si="181"/>
        <v>4.4907999255821951E-2</v>
      </c>
      <c r="BN630">
        <v>584</v>
      </c>
      <c r="BO630">
        <v>11.835242357767942</v>
      </c>
      <c r="BP630">
        <v>1.1200964011919723E-2</v>
      </c>
      <c r="BQ630">
        <v>0.1385551515123282</v>
      </c>
      <c r="BR630">
        <f t="shared" si="182"/>
        <v>11.846443321779862</v>
      </c>
      <c r="BS630" s="4">
        <f t="shared" si="183"/>
        <v>9.4551281829260807E-4</v>
      </c>
      <c r="CD630">
        <v>585</v>
      </c>
      <c r="CE630">
        <v>128423.97810656803</v>
      </c>
      <c r="CF630">
        <v>11562.272396084576</v>
      </c>
      <c r="CG630">
        <v>1.4632941428717938</v>
      </c>
      <c r="CH630">
        <f t="shared" si="176"/>
        <v>139986.25050265261</v>
      </c>
      <c r="CI630" s="4">
        <f t="shared" si="177"/>
        <v>8.2595771760209283E-2</v>
      </c>
      <c r="CT630">
        <v>585</v>
      </c>
      <c r="CU630">
        <v>11.787791210473593</v>
      </c>
      <c r="CV630">
        <v>6.1508275599523543E-2</v>
      </c>
      <c r="CW630">
        <v>0.73332550905964267</v>
      </c>
      <c r="CX630">
        <f t="shared" si="178"/>
        <v>11.726282934874069</v>
      </c>
      <c r="CY630" s="4">
        <f t="shared" si="179"/>
        <v>5.2453344287470144E-3</v>
      </c>
      <c r="DJ630">
        <v>586</v>
      </c>
      <c r="DK630">
        <v>128554.25874156837</v>
      </c>
      <c r="DL630">
        <v>11916.657585595443</v>
      </c>
      <c r="DM630">
        <v>1.5142993419598176</v>
      </c>
      <c r="DN630">
        <f t="shared" si="172"/>
        <v>116637.60115597292</v>
      </c>
      <c r="DO630" s="4">
        <f t="shared" si="173"/>
        <v>0.10216823277820988</v>
      </c>
      <c r="DZ630">
        <v>586</v>
      </c>
      <c r="EA630">
        <v>11.789624143975882</v>
      </c>
      <c r="EB630">
        <v>6.313160112219407E-2</v>
      </c>
      <c r="EC630">
        <v>0.75544420304055537</v>
      </c>
      <c r="ED630">
        <f t="shared" si="174"/>
        <v>11.852755745098076</v>
      </c>
      <c r="EE630" s="4">
        <f t="shared" si="175"/>
        <v>5.3263226274027709E-3</v>
      </c>
      <c r="EP630">
        <v>588</v>
      </c>
      <c r="EQ630">
        <v>12.144205850225337</v>
      </c>
      <c r="ER630">
        <v>-0.25760393447469276</v>
      </c>
      <c r="ES630">
        <v>-3.2843641606945955</v>
      </c>
      <c r="ET630">
        <f t="shared" si="168"/>
        <v>11.886601915750644</v>
      </c>
      <c r="EU630" s="4">
        <f t="shared" si="169"/>
        <v>2.1671789490430238E-2</v>
      </c>
      <c r="FF630">
        <v>588</v>
      </c>
      <c r="FG630">
        <v>11.999159860010556</v>
      </c>
      <c r="FH630">
        <v>-0.11255794425991184</v>
      </c>
      <c r="FI630">
        <v>-2.4905939418906859</v>
      </c>
      <c r="FJ630">
        <f t="shared" si="170"/>
        <v>11.886601915750644</v>
      </c>
      <c r="FK630">
        <f t="shared" si="171"/>
        <v>9.4693121766586692E-3</v>
      </c>
    </row>
    <row r="631" spans="1:167" x14ac:dyDescent="0.2">
      <c r="B631" s="81">
        <v>45423</v>
      </c>
      <c r="C631">
        <v>5.3294953202264921</v>
      </c>
      <c r="D631">
        <v>5.7634746397917684</v>
      </c>
      <c r="E631">
        <v>6.2158303676263778</v>
      </c>
      <c r="F631">
        <v>7.5564472231047617</v>
      </c>
      <c r="G631">
        <v>0</v>
      </c>
      <c r="H631">
        <v>1</v>
      </c>
      <c r="I631">
        <v>0</v>
      </c>
      <c r="J631">
        <v>0</v>
      </c>
      <c r="K631">
        <v>0</v>
      </c>
      <c r="L631">
        <v>1</v>
      </c>
      <c r="M631">
        <v>0</v>
      </c>
      <c r="N631">
        <v>124</v>
      </c>
      <c r="O631">
        <v>11.602160568472481</v>
      </c>
      <c r="P631" s="74">
        <v>109333.76736285265</v>
      </c>
      <c r="V631" s="81">
        <v>45360</v>
      </c>
      <c r="W631" s="3">
        <v>151.6978508126268</v>
      </c>
      <c r="X631" s="3">
        <v>218.63464771560763</v>
      </c>
      <c r="Y631" s="3">
        <v>229.64736947461193</v>
      </c>
      <c r="Z631" s="3">
        <v>1046.0637910002847</v>
      </c>
      <c r="AG631">
        <v>589</v>
      </c>
      <c r="AH631">
        <v>110472.3407838836</v>
      </c>
      <c r="AI631">
        <v>35282.708427966936</v>
      </c>
      <c r="AJ631">
        <v>2.045647351840941</v>
      </c>
      <c r="AK631">
        <f t="shared" si="166"/>
        <v>145755.04921185054</v>
      </c>
      <c r="AL631" s="4">
        <f t="shared" si="167"/>
        <v>0.24206851576499824</v>
      </c>
      <c r="AW631">
        <v>585</v>
      </c>
      <c r="AX631">
        <v>133294.32705344813</v>
      </c>
      <c r="AY631">
        <v>6691.9234492044779</v>
      </c>
      <c r="AZ631">
        <v>0.89234209634694794</v>
      </c>
      <c r="BA631">
        <f t="shared" si="180"/>
        <v>139986.25050265261</v>
      </c>
      <c r="BB631" s="4">
        <f t="shared" si="181"/>
        <v>4.7804148087227126E-2</v>
      </c>
      <c r="BN631">
        <v>585</v>
      </c>
      <c r="BO631">
        <v>11.834984740503163</v>
      </c>
      <c r="BP631">
        <v>1.4314745569953047E-2</v>
      </c>
      <c r="BQ631">
        <v>0.17707241440956503</v>
      </c>
      <c r="BR631">
        <f t="shared" si="182"/>
        <v>11.849299486073116</v>
      </c>
      <c r="BS631" s="4">
        <f t="shared" si="183"/>
        <v>1.2080668217372388E-3</v>
      </c>
      <c r="CD631">
        <v>586</v>
      </c>
      <c r="CE631">
        <v>128421.16438972655</v>
      </c>
      <c r="CF631">
        <v>12049.751937437264</v>
      </c>
      <c r="CG631">
        <v>1.5249884130978417</v>
      </c>
      <c r="CH631">
        <f t="shared" si="176"/>
        <v>140470.91632716381</v>
      </c>
      <c r="CI631" s="4">
        <f t="shared" si="177"/>
        <v>8.578111578180915E-2</v>
      </c>
      <c r="CT631">
        <v>586</v>
      </c>
      <c r="CU631">
        <v>11.787837270669902</v>
      </c>
      <c r="CV631">
        <v>6.4918474428173667E-2</v>
      </c>
      <c r="CW631">
        <v>0.77398322166236466</v>
      </c>
      <c r="CX631">
        <f t="shared" si="178"/>
        <v>11.722918796241729</v>
      </c>
      <c r="CY631" s="4">
        <f t="shared" si="179"/>
        <v>5.5377398373676352E-3</v>
      </c>
      <c r="DJ631">
        <v>587</v>
      </c>
      <c r="DK631">
        <v>128536.72027047648</v>
      </c>
      <c r="DL631">
        <v>12486.835109073552</v>
      </c>
      <c r="DM631">
        <v>1.5867541760776376</v>
      </c>
      <c r="DN631">
        <f t="shared" si="172"/>
        <v>116049.88516140293</v>
      </c>
      <c r="DO631" s="4">
        <f t="shared" si="173"/>
        <v>0.10759885795411846</v>
      </c>
      <c r="DZ631">
        <v>587</v>
      </c>
      <c r="EA631">
        <v>11.789422254234029</v>
      </c>
      <c r="EB631">
        <v>6.7259960602836344E-2</v>
      </c>
      <c r="EC631">
        <v>0.80484490225111804</v>
      </c>
      <c r="ED631">
        <f t="shared" si="174"/>
        <v>11.856682214836866</v>
      </c>
      <c r="EE631" s="4">
        <f t="shared" si="175"/>
        <v>5.6727471803765268E-3</v>
      </c>
      <c r="EP631">
        <v>589</v>
      </c>
      <c r="EQ631">
        <v>12.169282922551544</v>
      </c>
      <c r="ER631">
        <v>-0.27960017597590436</v>
      </c>
      <c r="ES631">
        <v>-3.5648088961520803</v>
      </c>
      <c r="ET631">
        <f t="shared" si="168"/>
        <v>11.889682746575639</v>
      </c>
      <c r="EU631" s="4">
        <f t="shared" si="169"/>
        <v>2.3516201561932536E-2</v>
      </c>
      <c r="FF631">
        <v>589</v>
      </c>
      <c r="FG631">
        <v>12.007761741945899</v>
      </c>
      <c r="FH631">
        <v>-0.11807899537025968</v>
      </c>
      <c r="FI631">
        <v>-2.6127594321962744</v>
      </c>
      <c r="FJ631">
        <f t="shared" si="170"/>
        <v>11.889682746575639</v>
      </c>
      <c r="FK631">
        <f t="shared" si="171"/>
        <v>9.9312149774784982E-3</v>
      </c>
    </row>
    <row r="632" spans="1:167" x14ac:dyDescent="0.2">
      <c r="B632" s="81">
        <v>45430</v>
      </c>
      <c r="C632">
        <v>5.4027081536072918</v>
      </c>
      <c r="D632">
        <v>5.7748246118931537</v>
      </c>
      <c r="E632">
        <v>6.3278031029886268</v>
      </c>
      <c r="F632">
        <v>7.7267504824390114</v>
      </c>
      <c r="G632">
        <v>0</v>
      </c>
      <c r="H632">
        <v>1</v>
      </c>
      <c r="I632">
        <v>0</v>
      </c>
      <c r="J632">
        <v>0</v>
      </c>
      <c r="K632">
        <v>0</v>
      </c>
      <c r="L632">
        <v>1</v>
      </c>
      <c r="M632">
        <v>0</v>
      </c>
      <c r="N632">
        <v>125</v>
      </c>
      <c r="O632">
        <v>11.616856540731522</v>
      </c>
      <c r="P632" s="74">
        <v>110952.39791845049</v>
      </c>
      <c r="V632" s="81">
        <v>45367</v>
      </c>
      <c r="W632" s="3">
        <v>136.52808695472427</v>
      </c>
      <c r="X632" s="3">
        <v>220.76064947402787</v>
      </c>
      <c r="Y632" s="3">
        <v>203.22243349395802</v>
      </c>
      <c r="Z632" s="3">
        <v>844.74465370019925</v>
      </c>
      <c r="AG632">
        <v>590</v>
      </c>
      <c r="AH632">
        <v>110447.95047079986</v>
      </c>
      <c r="AI632">
        <v>35418.740097180314</v>
      </c>
      <c r="AJ632">
        <v>2.0535342980616647</v>
      </c>
      <c r="AK632">
        <f t="shared" si="166"/>
        <v>145866.69056798017</v>
      </c>
      <c r="AL632" s="4">
        <f t="shared" si="167"/>
        <v>0.2428158201112656</v>
      </c>
      <c r="AW632">
        <v>586</v>
      </c>
      <c r="AX632">
        <v>133270.22966340641</v>
      </c>
      <c r="AY632">
        <v>7200.6866637573985</v>
      </c>
      <c r="AZ632">
        <v>0.96018370225658134</v>
      </c>
      <c r="BA632">
        <f t="shared" si="180"/>
        <v>140470.91632716381</v>
      </c>
      <c r="BB632" s="4">
        <f t="shared" si="181"/>
        <v>5.1261049988359425E-2</v>
      </c>
      <c r="BN632">
        <v>586</v>
      </c>
      <c r="BO632">
        <v>11.834727123238384</v>
      </c>
      <c r="BP632">
        <v>1.8028621859691896E-2</v>
      </c>
      <c r="BQ632">
        <v>0.22301280770742873</v>
      </c>
      <c r="BR632">
        <f t="shared" si="182"/>
        <v>11.852755745098076</v>
      </c>
      <c r="BS632" s="4">
        <f t="shared" si="183"/>
        <v>1.5210489651023107E-3</v>
      </c>
      <c r="CD632">
        <v>587</v>
      </c>
      <c r="CE632">
        <v>128419.5293715609</v>
      </c>
      <c r="CF632">
        <v>12604.02600798913</v>
      </c>
      <c r="CG632">
        <v>1.5951360426640602</v>
      </c>
      <c r="CH632">
        <f t="shared" si="176"/>
        <v>141023.55537955003</v>
      </c>
      <c r="CI632" s="4">
        <f t="shared" si="177"/>
        <v>8.9375324385112281E-2</v>
      </c>
      <c r="CT632">
        <v>587</v>
      </c>
      <c r="CU632">
        <v>11.787900276067903</v>
      </c>
      <c r="CV632">
        <v>6.8781938768962547E-2</v>
      </c>
      <c r="CW632">
        <v>0.82004494143629258</v>
      </c>
      <c r="CX632">
        <f t="shared" si="178"/>
        <v>11.719118337298941</v>
      </c>
      <c r="CY632" s="4">
        <f t="shared" si="179"/>
        <v>5.8692076305815024E-3</v>
      </c>
      <c r="DJ632">
        <v>588</v>
      </c>
      <c r="DK632">
        <v>128519.39184600604</v>
      </c>
      <c r="DL632">
        <v>16787.301725903177</v>
      </c>
      <c r="DM632">
        <v>2.133232391232283</v>
      </c>
      <c r="DN632">
        <f t="shared" si="172"/>
        <v>111732.09012010286</v>
      </c>
      <c r="DO632" s="4">
        <f t="shared" si="173"/>
        <v>0.15024601891773617</v>
      </c>
      <c r="DZ632">
        <v>588</v>
      </c>
      <c r="EA632">
        <v>11.789222782391546</v>
      </c>
      <c r="EB632">
        <v>9.7379133359098091E-2</v>
      </c>
      <c r="EC632">
        <v>1.1652563927668553</v>
      </c>
      <c r="ED632">
        <f t="shared" si="174"/>
        <v>11.886601915750644</v>
      </c>
      <c r="EE632" s="4">
        <f t="shared" si="175"/>
        <v>8.1923441240228118E-3</v>
      </c>
      <c r="EP632">
        <v>590</v>
      </c>
      <c r="EQ632">
        <v>12.172968001924817</v>
      </c>
      <c r="ER632">
        <v>-0.28251959664576276</v>
      </c>
      <c r="ES632">
        <v>-3.6020305350126307</v>
      </c>
      <c r="ET632">
        <f t="shared" si="168"/>
        <v>11.890448405279054</v>
      </c>
      <c r="EU632" s="4">
        <f t="shared" si="169"/>
        <v>2.3760213830147172E-2</v>
      </c>
      <c r="FF632">
        <v>590</v>
      </c>
      <c r="FG632">
        <v>12.009072638036434</v>
      </c>
      <c r="FH632">
        <v>-0.1186242327573801</v>
      </c>
      <c r="FI632">
        <v>-2.6248240176165507</v>
      </c>
      <c r="FJ632">
        <f t="shared" si="170"/>
        <v>11.890448405279054</v>
      </c>
      <c r="FK632">
        <f t="shared" si="171"/>
        <v>9.9764305528388646E-3</v>
      </c>
    </row>
    <row r="633" spans="1:167" x14ac:dyDescent="0.2">
      <c r="B633" s="81">
        <v>45437</v>
      </c>
      <c r="C633">
        <v>5.4774971974534381</v>
      </c>
      <c r="D633">
        <v>5.7836573578849491</v>
      </c>
      <c r="E633">
        <v>6.3841029013907553</v>
      </c>
      <c r="F633">
        <v>7.8341012245472186</v>
      </c>
      <c r="G633">
        <v>0</v>
      </c>
      <c r="H633">
        <v>1</v>
      </c>
      <c r="I633">
        <v>0</v>
      </c>
      <c r="J633">
        <v>0</v>
      </c>
      <c r="K633">
        <v>0</v>
      </c>
      <c r="L633">
        <v>1</v>
      </c>
      <c r="M633">
        <v>0</v>
      </c>
      <c r="N633">
        <v>126</v>
      </c>
      <c r="O633">
        <v>11.627333876078016</v>
      </c>
      <c r="P633" s="74">
        <v>112120.99459842793</v>
      </c>
      <c r="V633" s="81">
        <v>45374</v>
      </c>
      <c r="W633" s="3">
        <v>122.87528038158786</v>
      </c>
      <c r="X633" s="3">
        <v>143.93739269864477</v>
      </c>
      <c r="Y633" s="3">
        <v>151.61121674697901</v>
      </c>
      <c r="Z633" s="3">
        <v>703.82125759013945</v>
      </c>
      <c r="AG633">
        <v>591</v>
      </c>
      <c r="AH633">
        <v>110423.56015771611</v>
      </c>
      <c r="AI633">
        <v>25100.77308680398</v>
      </c>
      <c r="AJ633">
        <v>1.4553114622425165</v>
      </c>
      <c r="AK633">
        <f t="shared" si="166"/>
        <v>135524.33324452009</v>
      </c>
      <c r="AL633" s="4">
        <f t="shared" si="167"/>
        <v>0.18521229720064994</v>
      </c>
      <c r="AW633">
        <v>587</v>
      </c>
      <c r="AX633">
        <v>133246.1322733647</v>
      </c>
      <c r="AY633">
        <v>7777.4231061853352</v>
      </c>
      <c r="AZ633">
        <v>1.037089275068686</v>
      </c>
      <c r="BA633">
        <f t="shared" si="180"/>
        <v>141023.55537955003</v>
      </c>
      <c r="BB633" s="4">
        <f t="shared" si="181"/>
        <v>5.5149815825116737E-2</v>
      </c>
      <c r="BN633">
        <v>587</v>
      </c>
      <c r="BO633">
        <v>11.834469505973603</v>
      </c>
      <c r="BP633">
        <v>2.2212708863262876E-2</v>
      </c>
      <c r="BQ633">
        <v>0.2747696750720246</v>
      </c>
      <c r="BR633">
        <f t="shared" si="182"/>
        <v>11.856682214836866</v>
      </c>
      <c r="BS633" s="4">
        <f t="shared" si="183"/>
        <v>1.8734337701542671E-3</v>
      </c>
      <c r="CD633">
        <v>588</v>
      </c>
      <c r="CE633">
        <v>128419.07305207106</v>
      </c>
      <c r="CF633">
        <v>16887.62051983815</v>
      </c>
      <c r="CG633">
        <v>2.1372577420065761</v>
      </c>
      <c r="CH633">
        <f t="shared" si="176"/>
        <v>145306.69357190921</v>
      </c>
      <c r="CI633" s="4">
        <f t="shared" si="177"/>
        <v>0.11622052711206193</v>
      </c>
      <c r="CT633">
        <v>588</v>
      </c>
      <c r="CU633">
        <v>11.787980226667596</v>
      </c>
      <c r="CV633">
        <v>9.8621689083048025E-2</v>
      </c>
      <c r="CW633">
        <v>1.1758060138448787</v>
      </c>
      <c r="CX633">
        <f t="shared" si="178"/>
        <v>11.689358537584548</v>
      </c>
      <c r="CY633" s="4">
        <f t="shared" si="179"/>
        <v>8.4368777607386914E-3</v>
      </c>
      <c r="DJ633">
        <v>589</v>
      </c>
      <c r="DK633">
        <v>128502.26849646319</v>
      </c>
      <c r="DL633">
        <v>17252.780715387344</v>
      </c>
      <c r="DM633">
        <v>2.1923827463053387</v>
      </c>
      <c r="DN633">
        <f t="shared" si="172"/>
        <v>111249.48778107585</v>
      </c>
      <c r="DO633" s="4">
        <f t="shared" si="173"/>
        <v>0.15508188900014097</v>
      </c>
      <c r="DZ633">
        <v>589</v>
      </c>
      <c r="EA633">
        <v>11.789025671218017</v>
      </c>
      <c r="EB633">
        <v>0.10065707535762236</v>
      </c>
      <c r="EC633">
        <v>1.2044808419598252</v>
      </c>
      <c r="ED633">
        <f t="shared" si="174"/>
        <v>11.889682746575639</v>
      </c>
      <c r="EE633" s="4">
        <f t="shared" si="175"/>
        <v>8.4659176786371967E-3</v>
      </c>
      <c r="EP633">
        <v>591</v>
      </c>
      <c r="EQ633">
        <v>11.932252877919224</v>
      </c>
      <c r="ER633">
        <v>-0.1153463935997241</v>
      </c>
      <c r="ES633">
        <v>-1.470628008756302</v>
      </c>
      <c r="ET633">
        <f t="shared" si="168"/>
        <v>11.8169064843195</v>
      </c>
      <c r="EU633" s="4">
        <f t="shared" si="169"/>
        <v>9.7611328102480584E-3</v>
      </c>
      <c r="FF633">
        <v>591</v>
      </c>
      <c r="FG633">
        <v>11.877358741673255</v>
      </c>
      <c r="FH633">
        <v>-6.0452257353755812E-2</v>
      </c>
      <c r="FI633">
        <v>-1.3376401544009404</v>
      </c>
      <c r="FJ633">
        <f t="shared" si="170"/>
        <v>11.8169064843195</v>
      </c>
      <c r="FK633">
        <f t="shared" si="171"/>
        <v>5.1157430613480125E-3</v>
      </c>
    </row>
    <row r="634" spans="1:167" x14ac:dyDescent="0.2">
      <c r="A634" t="s">
        <v>4</v>
      </c>
      <c r="B634" s="81">
        <v>44562</v>
      </c>
      <c r="C634">
        <v>4.9937348834677007</v>
      </c>
      <c r="D634">
        <v>5.4177811395453661</v>
      </c>
      <c r="E634">
        <v>6.0521176057416781</v>
      </c>
      <c r="F634">
        <v>7.6561984297734327</v>
      </c>
      <c r="G634">
        <v>1</v>
      </c>
      <c r="H634">
        <v>0</v>
      </c>
      <c r="I634">
        <v>0</v>
      </c>
      <c r="J634">
        <v>0</v>
      </c>
      <c r="K634">
        <v>0</v>
      </c>
      <c r="L634">
        <v>1</v>
      </c>
      <c r="M634">
        <v>0</v>
      </c>
      <c r="N634">
        <v>1</v>
      </c>
      <c r="O634">
        <v>11.46996124194629</v>
      </c>
      <c r="P634" s="74">
        <v>95794.566185296833</v>
      </c>
      <c r="V634" s="81">
        <v>45381</v>
      </c>
      <c r="W634" s="3">
        <v>110.58775255566268</v>
      </c>
      <c r="X634" s="3">
        <v>137.47368029861889</v>
      </c>
      <c r="Y634" s="3">
        <v>125.80560837348951</v>
      </c>
      <c r="Z634" s="3">
        <v>605.17488031309756</v>
      </c>
      <c r="AG634">
        <v>592</v>
      </c>
      <c r="AH634">
        <v>101023.31911564482</v>
      </c>
      <c r="AI634">
        <v>28276.344589375032</v>
      </c>
      <c r="AJ634">
        <v>1.6394271303488481</v>
      </c>
      <c r="AK634">
        <f t="shared" si="166"/>
        <v>129299.66370501985</v>
      </c>
      <c r="AL634" s="4">
        <f t="shared" si="167"/>
        <v>0.2186884619737588</v>
      </c>
      <c r="AW634">
        <v>588</v>
      </c>
      <c r="AX634">
        <v>133222.03488332301</v>
      </c>
      <c r="AY634">
        <v>12084.658688586205</v>
      </c>
      <c r="AZ634">
        <v>1.6114424723570786</v>
      </c>
      <c r="BA634">
        <f t="shared" si="180"/>
        <v>145306.69357190921</v>
      </c>
      <c r="BB634" s="4">
        <f t="shared" si="181"/>
        <v>8.3166565775621079E-2</v>
      </c>
      <c r="BN634">
        <v>588</v>
      </c>
      <c r="BO634">
        <v>11.834211888708824</v>
      </c>
      <c r="BP634">
        <v>5.2390027041820275E-2</v>
      </c>
      <c r="BQ634">
        <v>0.64806101749721468</v>
      </c>
      <c r="BR634">
        <f t="shared" si="182"/>
        <v>11.886601915750644</v>
      </c>
      <c r="BS634" s="4">
        <f t="shared" si="183"/>
        <v>4.4074856223122556E-3</v>
      </c>
      <c r="CD634">
        <v>589</v>
      </c>
      <c r="CE634">
        <v>128419.79543125705</v>
      </c>
      <c r="CF634">
        <v>17335.253780593484</v>
      </c>
      <c r="CG634">
        <v>2.1939091601862493</v>
      </c>
      <c r="CH634">
        <f t="shared" si="176"/>
        <v>145755.04921185054</v>
      </c>
      <c r="CI634" s="4">
        <f t="shared" si="177"/>
        <v>0.11893415613614332</v>
      </c>
      <c r="CT634">
        <v>589</v>
      </c>
      <c r="CU634">
        <v>11.78807712246898</v>
      </c>
      <c r="CV634">
        <v>0.10160562410665896</v>
      </c>
      <c r="CW634">
        <v>1.2113816440972629</v>
      </c>
      <c r="CX634">
        <f t="shared" si="178"/>
        <v>11.686471498362321</v>
      </c>
      <c r="CY634" s="4">
        <f t="shared" si="179"/>
        <v>8.6942944344576053E-3</v>
      </c>
      <c r="DJ634">
        <v>590</v>
      </c>
      <c r="DK634">
        <v>128485.34542460761</v>
      </c>
      <c r="DL634">
        <v>17381.345143372557</v>
      </c>
      <c r="DM634">
        <v>2.208719963960462</v>
      </c>
      <c r="DN634">
        <f t="shared" si="172"/>
        <v>111104.00028123506</v>
      </c>
      <c r="DO634" s="4">
        <f t="shared" si="173"/>
        <v>0.15644211818994411</v>
      </c>
      <c r="DZ634">
        <v>590</v>
      </c>
      <c r="EA634">
        <v>11.788830865491201</v>
      </c>
      <c r="EB634">
        <v>0.10161753978785271</v>
      </c>
      <c r="EC634">
        <v>1.2159739337418596</v>
      </c>
      <c r="ED634">
        <f t="shared" si="174"/>
        <v>11.890448405279054</v>
      </c>
      <c r="EE634" s="4">
        <f t="shared" si="175"/>
        <v>8.5461486669196705E-3</v>
      </c>
      <c r="EP634">
        <v>592</v>
      </c>
      <c r="EQ634">
        <v>11.879755196594621</v>
      </c>
      <c r="ER634">
        <v>-0.10986723272730536</v>
      </c>
      <c r="ES634">
        <v>-1.4007705369100396</v>
      </c>
      <c r="ET634">
        <f t="shared" si="168"/>
        <v>11.769887963867316</v>
      </c>
      <c r="EU634" s="4">
        <f t="shared" si="169"/>
        <v>9.3346031045146421E-3</v>
      </c>
      <c r="FF634">
        <v>592</v>
      </c>
      <c r="FG634">
        <v>11.834584766507646</v>
      </c>
      <c r="FH634">
        <v>-6.4696802640330731E-2</v>
      </c>
      <c r="FI634">
        <v>-1.4315601246556675</v>
      </c>
      <c r="FJ634">
        <f t="shared" si="170"/>
        <v>11.769887963867316</v>
      </c>
      <c r="FK634">
        <f t="shared" si="171"/>
        <v>5.496807007759558E-3</v>
      </c>
    </row>
    <row r="635" spans="1:167" x14ac:dyDescent="0.2">
      <c r="B635" s="81">
        <v>44569</v>
      </c>
      <c r="C635">
        <v>5.1400386384483481</v>
      </c>
      <c r="D635">
        <v>5.4530899267330826</v>
      </c>
      <c r="E635">
        <v>6.0730723812222935</v>
      </c>
      <c r="F635">
        <v>7.6690489474382568</v>
      </c>
      <c r="G635">
        <v>1</v>
      </c>
      <c r="H635">
        <v>0</v>
      </c>
      <c r="I635">
        <v>0</v>
      </c>
      <c r="J635">
        <v>0</v>
      </c>
      <c r="K635">
        <v>0</v>
      </c>
      <c r="L635">
        <v>1</v>
      </c>
      <c r="M635">
        <v>0</v>
      </c>
      <c r="N635">
        <v>2</v>
      </c>
      <c r="O635">
        <v>11.48726268399068</v>
      </c>
      <c r="P635" s="74">
        <v>97466.370933855665</v>
      </c>
      <c r="V635" s="81">
        <v>45388</v>
      </c>
      <c r="W635" s="3">
        <v>99.528977321319786</v>
      </c>
      <c r="X635" s="3">
        <v>138.05810846890387</v>
      </c>
      <c r="Y635" s="3">
        <v>112.90280418674476</v>
      </c>
      <c r="Z635" s="3">
        <v>536.12241621916826</v>
      </c>
      <c r="AG635">
        <v>593</v>
      </c>
      <c r="AH635">
        <v>100998.92880256107</v>
      </c>
      <c r="AI635">
        <v>27516.856671030677</v>
      </c>
      <c r="AJ635">
        <v>1.5953929697602915</v>
      </c>
      <c r="AK635">
        <f t="shared" si="166"/>
        <v>128515.78547359175</v>
      </c>
      <c r="AL635" s="4">
        <f t="shared" si="167"/>
        <v>0.2141126599322308</v>
      </c>
      <c r="AW635">
        <v>589</v>
      </c>
      <c r="AX635">
        <v>133197.93749328132</v>
      </c>
      <c r="AY635">
        <v>12557.111718569213</v>
      </c>
      <c r="AZ635">
        <v>1.6744422556631207</v>
      </c>
      <c r="BA635">
        <f t="shared" si="180"/>
        <v>145755.04921185054</v>
      </c>
      <c r="BB635" s="4">
        <f t="shared" si="181"/>
        <v>8.6152155870208191E-2</v>
      </c>
      <c r="BN635">
        <v>589</v>
      </c>
      <c r="BO635">
        <v>11.833954271444043</v>
      </c>
      <c r="BP635">
        <v>5.5728475131596511E-2</v>
      </c>
      <c r="BQ635">
        <v>0.68935738988112272</v>
      </c>
      <c r="BR635">
        <f t="shared" si="182"/>
        <v>11.889682746575639</v>
      </c>
      <c r="BS635" s="4">
        <f t="shared" si="183"/>
        <v>4.6871288594850799E-3</v>
      </c>
      <c r="CD635">
        <v>590</v>
      </c>
      <c r="CE635">
        <v>128421.69650911886</v>
      </c>
      <c r="CF635">
        <v>17444.99405886131</v>
      </c>
      <c r="CG635">
        <v>2.2077976330508751</v>
      </c>
      <c r="CH635">
        <f t="shared" si="176"/>
        <v>145866.69056798017</v>
      </c>
      <c r="CI635" s="4">
        <f t="shared" si="177"/>
        <v>0.11959546069725349</v>
      </c>
      <c r="CT635">
        <v>590</v>
      </c>
      <c r="CU635">
        <v>11.788190963472053</v>
      </c>
      <c r="CV635">
        <v>0.10225744180700147</v>
      </c>
      <c r="CW635">
        <v>1.2191528674368659</v>
      </c>
      <c r="CX635">
        <f t="shared" si="178"/>
        <v>11.685933521665051</v>
      </c>
      <c r="CY635" s="4">
        <f t="shared" si="179"/>
        <v>8.7504726616339235E-3</v>
      </c>
      <c r="DJ635">
        <v>591</v>
      </c>
      <c r="DK635">
        <v>128468.61799958476</v>
      </c>
      <c r="DL635">
        <v>7055.7152449353307</v>
      </c>
      <c r="DM635">
        <v>0.89659914080073411</v>
      </c>
      <c r="DN635">
        <f t="shared" si="172"/>
        <v>121412.90275464943</v>
      </c>
      <c r="DO635" s="4">
        <f t="shared" si="173"/>
        <v>5.8113388979699164E-2</v>
      </c>
      <c r="DZ635">
        <v>591</v>
      </c>
      <c r="EA635">
        <v>11.788638311904174</v>
      </c>
      <c r="EB635">
        <v>2.826817241532531E-2</v>
      </c>
      <c r="EC635">
        <v>0.33826208431455462</v>
      </c>
      <c r="ED635">
        <f t="shared" si="174"/>
        <v>11.8169064843195</v>
      </c>
      <c r="EE635" s="4">
        <f t="shared" si="175"/>
        <v>2.3921804283410296E-3</v>
      </c>
      <c r="EP635">
        <v>593</v>
      </c>
      <c r="EQ635">
        <v>11.849100840360597</v>
      </c>
      <c r="ER635">
        <v>-8.5293820435445866E-2</v>
      </c>
      <c r="ES635">
        <v>-1.0874677342881169</v>
      </c>
      <c r="ET635">
        <f t="shared" si="168"/>
        <v>11.763807019925151</v>
      </c>
      <c r="EU635" s="4">
        <f t="shared" si="169"/>
        <v>7.2505287013785577E-3</v>
      </c>
      <c r="FF635">
        <v>593</v>
      </c>
      <c r="FG635">
        <v>11.819369967506166</v>
      </c>
      <c r="FH635">
        <v>-5.5562947581014654E-2</v>
      </c>
      <c r="FI635">
        <v>-1.229453341110383</v>
      </c>
      <c r="FJ635">
        <f t="shared" si="170"/>
        <v>11.763807019925151</v>
      </c>
      <c r="FK635">
        <f t="shared" si="171"/>
        <v>4.7232114133548735E-3</v>
      </c>
    </row>
    <row r="636" spans="1:167" x14ac:dyDescent="0.2">
      <c r="B636" s="81">
        <v>44576</v>
      </c>
      <c r="C636">
        <v>5.2443845434047853</v>
      </c>
      <c r="D636">
        <v>5.4922112214224503</v>
      </c>
      <c r="E636">
        <v>6.1047085989657663</v>
      </c>
      <c r="F636">
        <v>7.6911474949752243</v>
      </c>
      <c r="G636">
        <v>1</v>
      </c>
      <c r="H636">
        <v>0</v>
      </c>
      <c r="I636">
        <v>0</v>
      </c>
      <c r="J636">
        <v>0</v>
      </c>
      <c r="K636">
        <v>0</v>
      </c>
      <c r="L636">
        <v>1</v>
      </c>
      <c r="M636">
        <v>0</v>
      </c>
      <c r="N636">
        <v>3</v>
      </c>
      <c r="O636">
        <v>11.501341925933822</v>
      </c>
      <c r="P636" s="74">
        <v>98848.329185691313</v>
      </c>
      <c r="V636" s="81">
        <v>45395</v>
      </c>
      <c r="W636" s="3">
        <v>107.27012000446084</v>
      </c>
      <c r="X636" s="3">
        <v>135.66713859813237</v>
      </c>
      <c r="Y636" s="3">
        <v>106.45140209337238</v>
      </c>
      <c r="Z636" s="3">
        <v>487.78569135341775</v>
      </c>
      <c r="AG636">
        <v>594</v>
      </c>
      <c r="AH636">
        <v>100974.53848947733</v>
      </c>
      <c r="AI636">
        <v>27056.663062047126</v>
      </c>
      <c r="AJ636">
        <v>1.5687115192851027</v>
      </c>
      <c r="AK636">
        <f t="shared" si="166"/>
        <v>128031.20155152446</v>
      </c>
      <c r="AL636" s="4">
        <f t="shared" si="167"/>
        <v>0.21132866624827021</v>
      </c>
      <c r="AW636">
        <v>590</v>
      </c>
      <c r="AX636">
        <v>133173.84010323964</v>
      </c>
      <c r="AY636">
        <v>12692.850464740535</v>
      </c>
      <c r="AZ636">
        <v>1.692542492199512</v>
      </c>
      <c r="BA636">
        <f t="shared" si="180"/>
        <v>145866.69056798017</v>
      </c>
      <c r="BB636" s="4">
        <f t="shared" si="181"/>
        <v>8.7016785088608828E-2</v>
      </c>
      <c r="BN636">
        <v>590</v>
      </c>
      <c r="BO636">
        <v>11.833696654179263</v>
      </c>
      <c r="BP636">
        <v>5.6751751099790582E-2</v>
      </c>
      <c r="BQ636">
        <v>0.70201524296065898</v>
      </c>
      <c r="BR636">
        <f t="shared" si="182"/>
        <v>11.890448405279054</v>
      </c>
      <c r="BS636" s="4">
        <f t="shared" si="183"/>
        <v>4.772885694924193E-3</v>
      </c>
      <c r="CD636">
        <v>591</v>
      </c>
      <c r="CE636">
        <v>128424.7762856565</v>
      </c>
      <c r="CF636">
        <v>7099.556958863599</v>
      </c>
      <c r="CG636">
        <v>0.89850331829302088</v>
      </c>
      <c r="CH636">
        <f t="shared" si="176"/>
        <v>135524.33324452009</v>
      </c>
      <c r="CI636" s="4">
        <f t="shared" si="177"/>
        <v>5.2385846798849084E-2</v>
      </c>
      <c r="CT636">
        <v>591</v>
      </c>
      <c r="CU636">
        <v>11.788321749676818</v>
      </c>
      <c r="CV636">
        <v>2.8584734642681298E-2</v>
      </c>
      <c r="CW636">
        <v>0.34079828899221232</v>
      </c>
      <c r="CX636">
        <f t="shared" si="178"/>
        <v>11.759737015034137</v>
      </c>
      <c r="CY636" s="4">
        <f t="shared" si="179"/>
        <v>2.430729072098924E-3</v>
      </c>
      <c r="DJ636">
        <v>592</v>
      </c>
      <c r="DK636">
        <v>128452.08174931932</v>
      </c>
      <c r="DL636">
        <v>847.58195570053067</v>
      </c>
      <c r="DM636">
        <v>0.10770577140068058</v>
      </c>
      <c r="DN636">
        <f t="shared" si="172"/>
        <v>127604.49979361879</v>
      </c>
      <c r="DO636" s="4">
        <f t="shared" si="173"/>
        <v>6.6422575776823537E-3</v>
      </c>
      <c r="DZ636">
        <v>592</v>
      </c>
      <c r="EA636">
        <v>11.788447958977754</v>
      </c>
      <c r="EB636">
        <v>-1.8559995110438265E-2</v>
      </c>
      <c r="EC636">
        <v>-0.22209227178482741</v>
      </c>
      <c r="ED636">
        <f t="shared" si="174"/>
        <v>11.769887963867316</v>
      </c>
      <c r="EE636" s="4">
        <f t="shared" si="175"/>
        <v>1.5769049941185571E-3</v>
      </c>
      <c r="EP636">
        <v>594</v>
      </c>
      <c r="EQ636">
        <v>11.82334977001466</v>
      </c>
      <c r="ER636">
        <v>-6.3320494696780472E-2</v>
      </c>
      <c r="ES636">
        <v>-0.80731516715242135</v>
      </c>
      <c r="ET636">
        <f t="shared" si="168"/>
        <v>11.76002927531788</v>
      </c>
      <c r="EU636" s="4">
        <f t="shared" si="169"/>
        <v>5.3843824036797633E-3</v>
      </c>
      <c r="FF636">
        <v>594</v>
      </c>
      <c r="FG636">
        <v>11.807643106459452</v>
      </c>
      <c r="FH636">
        <v>-4.7613831141571694E-2</v>
      </c>
      <c r="FI636">
        <v>-1.0535615248762136</v>
      </c>
      <c r="FJ636">
        <f t="shared" si="170"/>
        <v>11.76002927531788</v>
      </c>
      <c r="FK636">
        <f t="shared" si="171"/>
        <v>4.0487850860630335E-3</v>
      </c>
    </row>
    <row r="637" spans="1:167" x14ac:dyDescent="0.2">
      <c r="B637" s="81">
        <v>44583</v>
      </c>
      <c r="C637">
        <v>5.2805468082264406</v>
      </c>
      <c r="D637">
        <v>5.5320258474489705</v>
      </c>
      <c r="E637">
        <v>6.1417353940061838</v>
      </c>
      <c r="F637">
        <v>7.7198017107987242</v>
      </c>
      <c r="G637">
        <v>1</v>
      </c>
      <c r="H637">
        <v>0</v>
      </c>
      <c r="I637">
        <v>0</v>
      </c>
      <c r="J637">
        <v>0</v>
      </c>
      <c r="K637">
        <v>0</v>
      </c>
      <c r="L637">
        <v>1</v>
      </c>
      <c r="M637">
        <v>0</v>
      </c>
      <c r="N637">
        <v>4</v>
      </c>
      <c r="O637">
        <v>11.51021432172419</v>
      </c>
      <c r="P637" s="74">
        <v>99729.252858377615</v>
      </c>
      <c r="V637" s="81">
        <v>45402</v>
      </c>
      <c r="W637" s="3">
        <v>117.77595650000784</v>
      </c>
      <c r="X637" s="3">
        <v>150.66070757996044</v>
      </c>
      <c r="Y637" s="3">
        <v>103.2257010466862</v>
      </c>
      <c r="Z637" s="3">
        <v>453.94998394739247</v>
      </c>
      <c r="AG637">
        <v>595</v>
      </c>
      <c r="AH637">
        <v>100950.14817639359</v>
      </c>
      <c r="AI637">
        <v>28661.266082990391</v>
      </c>
      <c r="AJ637">
        <v>1.6617443976212432</v>
      </c>
      <c r="AK637">
        <f t="shared" si="166"/>
        <v>129611.41425938398</v>
      </c>
      <c r="AL637" s="4">
        <f t="shared" si="167"/>
        <v>0.22113226868763444</v>
      </c>
      <c r="AW637">
        <v>591</v>
      </c>
      <c r="AX637">
        <v>133149.74271319792</v>
      </c>
      <c r="AY637">
        <v>2374.5905313221738</v>
      </c>
      <c r="AZ637">
        <v>0.31664245844556654</v>
      </c>
      <c r="BA637">
        <f t="shared" si="180"/>
        <v>135524.33324452009</v>
      </c>
      <c r="BB637" s="4">
        <f t="shared" si="181"/>
        <v>1.7521506835512804E-2</v>
      </c>
      <c r="BN637">
        <v>591</v>
      </c>
      <c r="BO637">
        <v>11.833439036914482</v>
      </c>
      <c r="BP637">
        <v>-1.6532552594982874E-2</v>
      </c>
      <c r="BQ637">
        <v>-0.20450653419167544</v>
      </c>
      <c r="BR637">
        <f t="shared" si="182"/>
        <v>11.8169064843195</v>
      </c>
      <c r="BS637" s="4">
        <f t="shared" si="183"/>
        <v>1.3990592729933866E-3</v>
      </c>
      <c r="CD637">
        <v>592</v>
      </c>
      <c r="CE637">
        <v>128429.03476086994</v>
      </c>
      <c r="CF637">
        <v>870.62894414991024</v>
      </c>
      <c r="CG637">
        <v>0.11018476221167717</v>
      </c>
      <c r="CH637">
        <f t="shared" si="176"/>
        <v>129299.66370501985</v>
      </c>
      <c r="CI637" s="4">
        <f t="shared" si="177"/>
        <v>6.7334200198396147E-3</v>
      </c>
      <c r="CT637">
        <v>592</v>
      </c>
      <c r="CU637">
        <v>11.788469481083272</v>
      </c>
      <c r="CV637">
        <v>-1.8581517215956467E-2</v>
      </c>
      <c r="CW637">
        <v>-0.22153605248522595</v>
      </c>
      <c r="CX637">
        <f t="shared" si="178"/>
        <v>11.807050998299228</v>
      </c>
      <c r="CY637" s="4">
        <f t="shared" si="179"/>
        <v>1.5737644580880595E-3</v>
      </c>
      <c r="DJ637">
        <v>593</v>
      </c>
      <c r="DK637">
        <v>128435.73235333827</v>
      </c>
      <c r="DL637">
        <v>80.053120253476663</v>
      </c>
      <c r="DM637">
        <v>1.0172683611233645E-2</v>
      </c>
      <c r="DN637">
        <f t="shared" si="172"/>
        <v>128355.6792330848</v>
      </c>
      <c r="DO637" s="4">
        <f t="shared" si="173"/>
        <v>6.2368194949991951E-4</v>
      </c>
      <c r="DZ637">
        <v>593</v>
      </c>
      <c r="EA637">
        <v>11.78825975697789</v>
      </c>
      <c r="EB637">
        <v>-2.4452737052738982E-2</v>
      </c>
      <c r="EC637">
        <v>-0.29260589192426711</v>
      </c>
      <c r="ED637">
        <f t="shared" si="174"/>
        <v>11.763807019925151</v>
      </c>
      <c r="EE637" s="4">
        <f t="shared" si="175"/>
        <v>2.0786414645634476E-3</v>
      </c>
      <c r="EP637">
        <v>595</v>
      </c>
      <c r="EQ637">
        <v>11.804025121323541</v>
      </c>
      <c r="ER637">
        <v>-3.1728989312354017E-2</v>
      </c>
      <c r="ES637">
        <v>-0.40453402066650124</v>
      </c>
      <c r="ET637">
        <f t="shared" si="168"/>
        <v>11.772296132011187</v>
      </c>
      <c r="EU637" s="4">
        <f t="shared" si="169"/>
        <v>2.6952252098107403E-3</v>
      </c>
      <c r="FF637">
        <v>595</v>
      </c>
      <c r="FG637">
        <v>11.816538114446695</v>
      </c>
      <c r="FH637">
        <v>-4.4241982435508476E-2</v>
      </c>
      <c r="FI637">
        <v>-0.97895190033562063</v>
      </c>
      <c r="FJ637">
        <f t="shared" si="170"/>
        <v>11.772296132011187</v>
      </c>
      <c r="FK637">
        <f t="shared" si="171"/>
        <v>3.7581438607550682E-3</v>
      </c>
    </row>
    <row r="638" spans="1:167" x14ac:dyDescent="0.2">
      <c r="B638" s="81">
        <v>44590</v>
      </c>
      <c r="C638">
        <v>5.2880607506495378</v>
      </c>
      <c r="D638">
        <v>5.5722231224853056</v>
      </c>
      <c r="E638">
        <v>6.1815206169962389</v>
      </c>
      <c r="F638">
        <v>7.7530650569914918</v>
      </c>
      <c r="G638">
        <v>1</v>
      </c>
      <c r="H638">
        <v>0</v>
      </c>
      <c r="I638">
        <v>0</v>
      </c>
      <c r="J638">
        <v>0</v>
      </c>
      <c r="K638">
        <v>0</v>
      </c>
      <c r="L638">
        <v>1</v>
      </c>
      <c r="M638">
        <v>0</v>
      </c>
      <c r="N638">
        <v>5</v>
      </c>
      <c r="O638">
        <v>11.517048884313988</v>
      </c>
      <c r="P638" s="74">
        <v>100413.1932334156</v>
      </c>
      <c r="V638" s="81">
        <v>45409</v>
      </c>
      <c r="W638" s="3">
        <v>129.53143459951872</v>
      </c>
      <c r="X638" s="3">
        <v>169.29681369316168</v>
      </c>
      <c r="Y638" s="3">
        <v>101.6128505233431</v>
      </c>
      <c r="Z638" s="3">
        <v>430.26498876317476</v>
      </c>
      <c r="AG638">
        <v>596</v>
      </c>
      <c r="AH638">
        <v>100925.75786330985</v>
      </c>
      <c r="AI638">
        <v>28737.829200023829</v>
      </c>
      <c r="AJ638">
        <v>1.6661834314875887</v>
      </c>
      <c r="AK638">
        <f t="shared" si="166"/>
        <v>129663.58706333367</v>
      </c>
      <c r="AL638" s="4">
        <f t="shared" si="167"/>
        <v>0.22163376666409013</v>
      </c>
      <c r="AW638">
        <v>592</v>
      </c>
      <c r="AX638">
        <v>125037.83389905014</v>
      </c>
      <c r="AY638">
        <v>4261.8298059697117</v>
      </c>
      <c r="AZ638">
        <v>0.56829851270713694</v>
      </c>
      <c r="BA638">
        <f t="shared" si="180"/>
        <v>129299.66370501985</v>
      </c>
      <c r="BB638" s="4">
        <f t="shared" si="181"/>
        <v>3.2960873090068628E-2</v>
      </c>
      <c r="BN638">
        <v>592</v>
      </c>
      <c r="BO638">
        <v>11.755654703918749</v>
      </c>
      <c r="BP638">
        <v>1.4233259948566612E-2</v>
      </c>
      <c r="BQ638">
        <v>0.17606444289878623</v>
      </c>
      <c r="BR638">
        <f t="shared" si="182"/>
        <v>11.769887963867316</v>
      </c>
      <c r="BS638" s="4">
        <f t="shared" si="183"/>
        <v>1.2092944293320095E-3</v>
      </c>
      <c r="CD638">
        <v>593</v>
      </c>
      <c r="CE638">
        <v>128434.47193475919</v>
      </c>
      <c r="CF638">
        <v>81.31353883256088</v>
      </c>
      <c r="CG638">
        <v>1.0290851230088433E-2</v>
      </c>
      <c r="CH638">
        <f t="shared" si="176"/>
        <v>128515.78547359175</v>
      </c>
      <c r="CI638" s="4">
        <f t="shared" si="177"/>
        <v>6.327124604414429E-4</v>
      </c>
      <c r="CT638">
        <v>593</v>
      </c>
      <c r="CU638">
        <v>11.788634157691419</v>
      </c>
      <c r="CV638">
        <v>-2.4827137766267882E-2</v>
      </c>
      <c r="CW638">
        <v>-0.29599876217442361</v>
      </c>
      <c r="CX638">
        <f t="shared" si="178"/>
        <v>11.813461295457687</v>
      </c>
      <c r="CY638" s="4">
        <f t="shared" si="179"/>
        <v>2.1015972495558094E-3</v>
      </c>
      <c r="DJ638">
        <v>594</v>
      </c>
      <c r="DK638">
        <v>128419.5656359951</v>
      </c>
      <c r="DL638">
        <v>-388.36408447063877</v>
      </c>
      <c r="DM638">
        <v>-4.9351042717346784E-2</v>
      </c>
      <c r="DN638">
        <f t="shared" si="172"/>
        <v>128807.92972046573</v>
      </c>
      <c r="DO638" s="4">
        <f t="shared" si="173"/>
        <v>3.0150634771745214E-3</v>
      </c>
      <c r="DZ638">
        <v>594</v>
      </c>
      <c r="EA638">
        <v>11.788073657837668</v>
      </c>
      <c r="EB638">
        <v>-2.8044382519787803E-2</v>
      </c>
      <c r="EC638">
        <v>-0.33558417378674088</v>
      </c>
      <c r="ED638">
        <f t="shared" si="174"/>
        <v>11.76002927531788</v>
      </c>
      <c r="EE638" s="4">
        <f t="shared" si="175"/>
        <v>2.3847204682260238E-3</v>
      </c>
      <c r="EP638">
        <v>596</v>
      </c>
      <c r="EQ638">
        <v>11.781741422787178</v>
      </c>
      <c r="ER638">
        <v>-9.0428392909824851E-3</v>
      </c>
      <c r="ES638">
        <v>-0.11529318191039334</v>
      </c>
      <c r="ET638">
        <f t="shared" si="168"/>
        <v>11.772698583496195</v>
      </c>
      <c r="EU638" s="4">
        <f t="shared" si="169"/>
        <v>7.6811949502040081E-4</v>
      </c>
      <c r="FF638">
        <v>596</v>
      </c>
      <c r="FG638">
        <v>11.811844755300953</v>
      </c>
      <c r="FH638">
        <v>-3.9146171804757657E-2</v>
      </c>
      <c r="FI638">
        <v>-0.86619579796168689</v>
      </c>
      <c r="FJ638">
        <f t="shared" si="170"/>
        <v>11.772698583496195</v>
      </c>
      <c r="FK638">
        <f t="shared" si="171"/>
        <v>3.325165553769935E-3</v>
      </c>
    </row>
    <row r="639" spans="1:167" x14ac:dyDescent="0.2">
      <c r="B639" s="81">
        <v>44597</v>
      </c>
      <c r="C639">
        <v>5.2970460755193578</v>
      </c>
      <c r="D639">
        <v>5.612763316333294</v>
      </c>
      <c r="E639">
        <v>6.2227750668992083</v>
      </c>
      <c r="F639">
        <v>7.7895615257668211</v>
      </c>
      <c r="G639">
        <v>1</v>
      </c>
      <c r="H639">
        <v>0</v>
      </c>
      <c r="I639">
        <v>0</v>
      </c>
      <c r="J639">
        <v>0</v>
      </c>
      <c r="K639">
        <v>0</v>
      </c>
      <c r="L639">
        <v>1</v>
      </c>
      <c r="M639">
        <v>0</v>
      </c>
      <c r="N639">
        <v>6</v>
      </c>
      <c r="O639">
        <v>11.520581731617481</v>
      </c>
      <c r="P639" s="74">
        <v>100768.56507998389</v>
      </c>
      <c r="V639" s="81">
        <v>45416</v>
      </c>
      <c r="W639" s="3">
        <v>142.48236630442162</v>
      </c>
      <c r="X639" s="3">
        <v>261.41748852879692</v>
      </c>
      <c r="Y639" s="3">
        <v>322.45954432776131</v>
      </c>
      <c r="Z639" s="3">
        <v>1126.33184129747</v>
      </c>
      <c r="AG639">
        <v>597</v>
      </c>
      <c r="AH639">
        <v>87448.708706134086</v>
      </c>
      <c r="AI639">
        <v>34173.703311579287</v>
      </c>
      <c r="AJ639">
        <v>1.9813486208025322</v>
      </c>
      <c r="AK639">
        <f t="shared" si="166"/>
        <v>121622.41201771337</v>
      </c>
      <c r="AL639" s="4">
        <f t="shared" si="167"/>
        <v>0.28098195673509707</v>
      </c>
      <c r="AW639">
        <v>593</v>
      </c>
      <c r="AX639">
        <v>125013.73650900843</v>
      </c>
      <c r="AY639">
        <v>3502.048964583315</v>
      </c>
      <c r="AZ639">
        <v>0.46698467761722978</v>
      </c>
      <c r="BA639">
        <f t="shared" si="180"/>
        <v>128515.78547359175</v>
      </c>
      <c r="BB639" s="4">
        <f t="shared" si="181"/>
        <v>2.7249951838040461E-2</v>
      </c>
      <c r="BN639">
        <v>593</v>
      </c>
      <c r="BO639">
        <v>11.755397086653968</v>
      </c>
      <c r="BP639">
        <v>8.4099332711833341E-3</v>
      </c>
      <c r="BQ639">
        <v>0.10403029394232179</v>
      </c>
      <c r="BR639">
        <f t="shared" si="182"/>
        <v>11.763807019925151</v>
      </c>
      <c r="BS639" s="4">
        <f t="shared" si="183"/>
        <v>7.1489894869397846E-4</v>
      </c>
      <c r="CD639">
        <v>594</v>
      </c>
      <c r="CE639">
        <v>128441.08780732428</v>
      </c>
      <c r="CF639">
        <v>-409.88625579982181</v>
      </c>
      <c r="CG639">
        <v>-5.1874245546977317E-2</v>
      </c>
      <c r="CH639">
        <f t="shared" si="176"/>
        <v>128031.20155152446</v>
      </c>
      <c r="CI639" s="4">
        <f t="shared" si="177"/>
        <v>3.2014559797352879E-3</v>
      </c>
      <c r="CT639">
        <v>594</v>
      </c>
      <c r="CU639">
        <v>11.788815779501256</v>
      </c>
      <c r="CV639">
        <v>-2.8786504183376138E-2</v>
      </c>
      <c r="CW639">
        <v>-0.34320386368440742</v>
      </c>
      <c r="CX639">
        <f t="shared" si="178"/>
        <v>11.817602283684632</v>
      </c>
      <c r="CY639" s="4">
        <f t="shared" si="179"/>
        <v>2.435900573766876E-3</v>
      </c>
      <c r="DJ639">
        <v>595</v>
      </c>
      <c r="DK639">
        <v>128403.5775600682</v>
      </c>
      <c r="DL639">
        <v>1207.8366993157833</v>
      </c>
      <c r="DM639">
        <v>0.15348484303012028</v>
      </c>
      <c r="DN639">
        <f t="shared" si="172"/>
        <v>127195.74086075241</v>
      </c>
      <c r="DO639" s="4">
        <f t="shared" si="173"/>
        <v>9.4958894939576877E-3</v>
      </c>
      <c r="DZ639">
        <v>595</v>
      </c>
      <c r="EA639">
        <v>11.787889615083616</v>
      </c>
      <c r="EB639">
        <v>-1.5593483072429137E-2</v>
      </c>
      <c r="EC639">
        <v>-0.18659445005167674</v>
      </c>
      <c r="ED639">
        <f t="shared" si="174"/>
        <v>11.772296132011187</v>
      </c>
      <c r="EE639" s="4">
        <f t="shared" si="175"/>
        <v>1.3245914728586712E-3</v>
      </c>
      <c r="EP639">
        <v>597</v>
      </c>
      <c r="EQ639">
        <v>11.760051671275532</v>
      </c>
      <c r="ER639">
        <v>-5.1375130388015222E-2</v>
      </c>
      <c r="ES639">
        <v>-0.6550157603046457</v>
      </c>
      <c r="ET639">
        <f t="shared" si="168"/>
        <v>11.708676540887517</v>
      </c>
      <c r="EU639" s="4">
        <f t="shared" si="169"/>
        <v>4.3877828726935682E-3</v>
      </c>
      <c r="FF639">
        <v>597</v>
      </c>
      <c r="FG639">
        <v>11.803108644496287</v>
      </c>
      <c r="FH639">
        <v>-9.4432103608770745E-2</v>
      </c>
      <c r="FI639">
        <v>-2.0895195511469824</v>
      </c>
      <c r="FJ639">
        <f t="shared" si="170"/>
        <v>11.708676540887517</v>
      </c>
      <c r="FK639">
        <f t="shared" si="171"/>
        <v>8.0651389829591111E-3</v>
      </c>
    </row>
    <row r="640" spans="1:167" x14ac:dyDescent="0.2">
      <c r="B640" s="81">
        <v>44604</v>
      </c>
      <c r="C640">
        <v>5.3985175737670872</v>
      </c>
      <c r="D640">
        <v>5.6536328623214596</v>
      </c>
      <c r="E640">
        <v>6.2648702463235724</v>
      </c>
      <c r="F640">
        <v>7.8283328634941816</v>
      </c>
      <c r="G640">
        <v>1</v>
      </c>
      <c r="H640">
        <v>0</v>
      </c>
      <c r="I640">
        <v>0</v>
      </c>
      <c r="J640">
        <v>0</v>
      </c>
      <c r="K640">
        <v>0</v>
      </c>
      <c r="L640">
        <v>1</v>
      </c>
      <c r="M640">
        <v>0</v>
      </c>
      <c r="N640">
        <v>7</v>
      </c>
      <c r="O640">
        <v>11.53444878000777</v>
      </c>
      <c r="P640" s="74">
        <v>102175.66123534497</v>
      </c>
      <c r="V640" s="81">
        <v>45423</v>
      </c>
      <c r="W640" s="3">
        <v>156.73038175935889</v>
      </c>
      <c r="X640" s="3">
        <v>273.07443408395528</v>
      </c>
      <c r="Y640" s="3">
        <v>435.5994224206313</v>
      </c>
      <c r="Z640" s="3">
        <v>1621.8301015631087</v>
      </c>
      <c r="AG640">
        <v>598</v>
      </c>
      <c r="AH640">
        <v>87424.318393050344</v>
      </c>
      <c r="AI640">
        <v>35769.031766292013</v>
      </c>
      <c r="AJ640">
        <v>2.0738437713764259</v>
      </c>
      <c r="AK640">
        <f t="shared" si="166"/>
        <v>123193.35015934236</v>
      </c>
      <c r="AL640" s="4">
        <f t="shared" si="167"/>
        <v>0.29034872190769356</v>
      </c>
      <c r="AW640">
        <v>594</v>
      </c>
      <c r="AX640">
        <v>124989.63911896673</v>
      </c>
      <c r="AY640">
        <v>3041.5624325577228</v>
      </c>
      <c r="AZ640">
        <v>0.40558058050728735</v>
      </c>
      <c r="BA640">
        <f t="shared" si="180"/>
        <v>128031.20155152446</v>
      </c>
      <c r="BB640" s="4">
        <f t="shared" si="181"/>
        <v>2.3756415590098844E-2</v>
      </c>
      <c r="BN640">
        <v>594</v>
      </c>
      <c r="BO640">
        <v>11.755139469389189</v>
      </c>
      <c r="BP640">
        <v>4.8898059286912599E-3</v>
      </c>
      <c r="BQ640">
        <v>6.0486561745463616E-2</v>
      </c>
      <c r="BR640">
        <f t="shared" si="182"/>
        <v>11.76002927531788</v>
      </c>
      <c r="BS640" s="4">
        <f t="shared" si="183"/>
        <v>4.1579878877972317E-4</v>
      </c>
      <c r="CD640">
        <v>595</v>
      </c>
      <c r="CE640">
        <v>128448.88237856519</v>
      </c>
      <c r="CF640">
        <v>1162.5318808187876</v>
      </c>
      <c r="CG640">
        <v>0.14712731492815617</v>
      </c>
      <c r="CH640">
        <f t="shared" si="176"/>
        <v>129611.41425938398</v>
      </c>
      <c r="CI640" s="4">
        <f t="shared" si="177"/>
        <v>8.9693634427310421E-3</v>
      </c>
      <c r="CT640">
        <v>595</v>
      </c>
      <c r="CU640">
        <v>11.789014346512783</v>
      </c>
      <c r="CV640">
        <v>-1.6718214501596051E-2</v>
      </c>
      <c r="CW640">
        <v>-0.19932103510387134</v>
      </c>
      <c r="CX640">
        <f t="shared" si="178"/>
        <v>11.805732561014379</v>
      </c>
      <c r="CY640" s="4">
        <f t="shared" si="179"/>
        <v>1.4161098784165225E-3</v>
      </c>
      <c r="DJ640">
        <v>596</v>
      </c>
      <c r="DK640">
        <v>128387.76422070926</v>
      </c>
      <c r="DL640">
        <v>1275.8228426244168</v>
      </c>
      <c r="DM640">
        <v>0.16212412559195999</v>
      </c>
      <c r="DN640">
        <f t="shared" si="172"/>
        <v>127111.94137808484</v>
      </c>
      <c r="DO640" s="4">
        <f t="shared" si="173"/>
        <v>1.0037002257951348E-2</v>
      </c>
      <c r="DZ640">
        <v>596</v>
      </c>
      <c r="EA640">
        <v>11.787707583766048</v>
      </c>
      <c r="EB640">
        <v>-1.5009000269852635E-2</v>
      </c>
      <c r="EC640">
        <v>-0.179600422700324</v>
      </c>
      <c r="ED640">
        <f t="shared" si="174"/>
        <v>11.772698583496195</v>
      </c>
      <c r="EE640" s="4">
        <f t="shared" si="175"/>
        <v>1.2748988826481395E-3</v>
      </c>
      <c r="EP640">
        <v>598</v>
      </c>
      <c r="EQ640">
        <v>11.755721368698671</v>
      </c>
      <c r="ER640">
        <v>-3.4211016053234289E-2</v>
      </c>
      <c r="ES640">
        <v>-0.4361790329612712</v>
      </c>
      <c r="ET640">
        <f t="shared" si="168"/>
        <v>11.721510352645437</v>
      </c>
      <c r="EU640" s="4">
        <f t="shared" si="169"/>
        <v>2.9186525476653422E-3</v>
      </c>
      <c r="FF640">
        <v>598</v>
      </c>
      <c r="FG640">
        <v>11.816780071406354</v>
      </c>
      <c r="FH640">
        <v>-9.5269718760917499E-2</v>
      </c>
      <c r="FI640">
        <v>-2.1080536425191143</v>
      </c>
      <c r="FJ640">
        <f t="shared" si="170"/>
        <v>11.721510352645437</v>
      </c>
      <c r="FK640">
        <f t="shared" si="171"/>
        <v>8.1277681710545096E-3</v>
      </c>
    </row>
    <row r="641" spans="2:167" x14ac:dyDescent="0.2">
      <c r="B641" s="81">
        <v>44611</v>
      </c>
      <c r="C641">
        <v>5.3633782178828895</v>
      </c>
      <c r="D641">
        <v>5.6948208306286157</v>
      </c>
      <c r="E641">
        <v>6.3074986245716183</v>
      </c>
      <c r="F641">
        <v>7.8687180961238452</v>
      </c>
      <c r="G641">
        <v>1</v>
      </c>
      <c r="H641">
        <v>0</v>
      </c>
      <c r="I641">
        <v>0</v>
      </c>
      <c r="J641">
        <v>0</v>
      </c>
      <c r="K641">
        <v>0</v>
      </c>
      <c r="L641">
        <v>1</v>
      </c>
      <c r="M641">
        <v>0</v>
      </c>
      <c r="N641">
        <v>8</v>
      </c>
      <c r="O641">
        <v>11.538289053010629</v>
      </c>
      <c r="P641" s="74">
        <v>102568.79806195211</v>
      </c>
      <c r="V641" s="81">
        <v>45430</v>
      </c>
      <c r="W641" s="3">
        <v>172.40339781774429</v>
      </c>
      <c r="X641" s="3">
        <v>276.70945549178191</v>
      </c>
      <c r="Y641" s="3">
        <v>494.91305796963383</v>
      </c>
      <c r="Z641" s="3">
        <v>1977.0128618756048</v>
      </c>
      <c r="AG641">
        <v>599</v>
      </c>
      <c r="AH641">
        <v>87399.928079966601</v>
      </c>
      <c r="AI641">
        <v>35457.993779080542</v>
      </c>
      <c r="AJ641">
        <v>2.0558101774940258</v>
      </c>
      <c r="AK641">
        <f t="shared" si="166"/>
        <v>122857.92185904714</v>
      </c>
      <c r="AL641" s="4">
        <f t="shared" si="167"/>
        <v>0.28860974727995897</v>
      </c>
      <c r="AW641">
        <v>595</v>
      </c>
      <c r="AX641">
        <v>124965.54172892503</v>
      </c>
      <c r="AY641">
        <v>4645.8725304589461</v>
      </c>
      <c r="AZ641">
        <v>0.61950912389520363</v>
      </c>
      <c r="BA641">
        <f t="shared" si="180"/>
        <v>129611.41425938398</v>
      </c>
      <c r="BB641" s="4">
        <f t="shared" si="181"/>
        <v>3.5844624927565599E-2</v>
      </c>
      <c r="BN641">
        <v>595</v>
      </c>
      <c r="BO641">
        <v>11.754881852124408</v>
      </c>
      <c r="BP641">
        <v>1.7414279886779127E-2</v>
      </c>
      <c r="BQ641">
        <v>0.21541343991669851</v>
      </c>
      <c r="BR641">
        <f t="shared" si="182"/>
        <v>11.772296132011187</v>
      </c>
      <c r="BS641" s="4">
        <f t="shared" si="183"/>
        <v>1.4792594147734932E-3</v>
      </c>
      <c r="CD641">
        <v>596</v>
      </c>
      <c r="CE641">
        <v>128457.85564848191</v>
      </c>
      <c r="CF641">
        <v>1205.7314148517617</v>
      </c>
      <c r="CG641">
        <v>0.15259454688393054</v>
      </c>
      <c r="CH641">
        <f t="shared" si="176"/>
        <v>129663.58706333367</v>
      </c>
      <c r="CI641" s="4">
        <f t="shared" si="177"/>
        <v>9.298920708269676E-3</v>
      </c>
      <c r="CT641">
        <v>596</v>
      </c>
      <c r="CU641">
        <v>11.789229858726001</v>
      </c>
      <c r="CV641">
        <v>-1.6531275229805686E-2</v>
      </c>
      <c r="CW641">
        <v>-0.1970922726273962</v>
      </c>
      <c r="CX641">
        <f t="shared" si="178"/>
        <v>11.805761133955807</v>
      </c>
      <c r="CY641" s="4">
        <f t="shared" si="179"/>
        <v>1.4002718708460333E-3</v>
      </c>
      <c r="DJ641">
        <v>597</v>
      </c>
      <c r="DK641">
        <v>111502.56746863193</v>
      </c>
      <c r="DL641">
        <v>10119.844549081448</v>
      </c>
      <c r="DM641">
        <v>1.285970821208585</v>
      </c>
      <c r="DN641">
        <f t="shared" si="172"/>
        <v>101382.72291955048</v>
      </c>
      <c r="DO641" s="4">
        <f t="shared" si="173"/>
        <v>9.9818235865609742E-2</v>
      </c>
      <c r="DZ641">
        <v>597</v>
      </c>
      <c r="EA641">
        <v>11.609335589655135</v>
      </c>
      <c r="EB641">
        <v>9.9340951232381514E-2</v>
      </c>
      <c r="EC641">
        <v>1.1887318616833613</v>
      </c>
      <c r="ED641">
        <f t="shared" si="174"/>
        <v>11.708676540887517</v>
      </c>
      <c r="EE641" s="4">
        <f t="shared" si="175"/>
        <v>8.4843877004780154E-3</v>
      </c>
      <c r="EP641">
        <v>599</v>
      </c>
      <c r="EQ641">
        <v>11.739994023836717</v>
      </c>
      <c r="ER641">
        <v>-2.1210163969268336E-2</v>
      </c>
      <c r="ES641">
        <v>-0.27042250936568824</v>
      </c>
      <c r="ET641">
        <f t="shared" si="168"/>
        <v>11.718783859867449</v>
      </c>
      <c r="EU641" s="4">
        <f t="shared" si="169"/>
        <v>1.8099287624806697E-3</v>
      </c>
      <c r="FF641">
        <v>599</v>
      </c>
      <c r="FG641">
        <v>11.808032657162215</v>
      </c>
      <c r="FH641">
        <v>-8.9248797294766646E-2</v>
      </c>
      <c r="FI641">
        <v>-1.9748274128931731</v>
      </c>
      <c r="FJ641">
        <f t="shared" si="170"/>
        <v>11.718783859867449</v>
      </c>
      <c r="FK641">
        <f t="shared" si="171"/>
        <v>7.6158753640308326E-3</v>
      </c>
    </row>
    <row r="642" spans="2:167" x14ac:dyDescent="0.2">
      <c r="B642" s="81">
        <v>44618</v>
      </c>
      <c r="C642">
        <v>5.4079251426138208</v>
      </c>
      <c r="D642">
        <v>5.7363166813901056</v>
      </c>
      <c r="E642">
        <v>6.3505076739080488</v>
      </c>
      <c r="F642">
        <v>7.9102638430071854</v>
      </c>
      <c r="G642">
        <v>1</v>
      </c>
      <c r="H642">
        <v>0</v>
      </c>
      <c r="I642">
        <v>0</v>
      </c>
      <c r="J642">
        <v>0</v>
      </c>
      <c r="K642">
        <v>0</v>
      </c>
      <c r="L642">
        <v>1</v>
      </c>
      <c r="M642">
        <v>0</v>
      </c>
      <c r="N642">
        <v>9</v>
      </c>
      <c r="O642">
        <v>11.547851907586708</v>
      </c>
      <c r="P642" s="74">
        <v>103554.35341251609</v>
      </c>
      <c r="V642" s="81">
        <v>45437</v>
      </c>
      <c r="W642" s="3">
        <v>189.64373538776371</v>
      </c>
      <c r="X642" s="3">
        <v>279.56697775339848</v>
      </c>
      <c r="Y642" s="3">
        <v>527.34100921172831</v>
      </c>
      <c r="Z642" s="3">
        <v>2234.0581120021666</v>
      </c>
      <c r="AG642">
        <v>600</v>
      </c>
      <c r="AH642">
        <v>87375.537766882844</v>
      </c>
      <c r="AI642">
        <v>34988.083964160935</v>
      </c>
      <c r="AJ642">
        <v>2.0285653935382566</v>
      </c>
      <c r="AK642">
        <f t="shared" si="166"/>
        <v>122363.62173104378</v>
      </c>
      <c r="AL642" s="4">
        <f t="shared" si="167"/>
        <v>0.28593534147808264</v>
      </c>
      <c r="AW642">
        <v>596</v>
      </c>
      <c r="AX642">
        <v>124941.44433888333</v>
      </c>
      <c r="AY642">
        <v>4722.1427244503429</v>
      </c>
      <c r="AZ642">
        <v>0.62967945912268775</v>
      </c>
      <c r="BA642">
        <f t="shared" si="180"/>
        <v>129663.58706333367</v>
      </c>
      <c r="BB642" s="4">
        <f t="shared" si="181"/>
        <v>3.6418418087907987E-2</v>
      </c>
      <c r="BN642">
        <v>596</v>
      </c>
      <c r="BO642">
        <v>11.754624234859628</v>
      </c>
      <c r="BP642">
        <v>1.8074348636567095E-2</v>
      </c>
      <c r="BQ642">
        <v>0.22357844478039599</v>
      </c>
      <c r="BR642">
        <f t="shared" si="182"/>
        <v>11.772698583496195</v>
      </c>
      <c r="BS642" s="4">
        <f t="shared" si="183"/>
        <v>1.5352765985111518E-3</v>
      </c>
      <c r="CD642">
        <v>597</v>
      </c>
      <c r="CE642">
        <v>111575.76819785438</v>
      </c>
      <c r="CF642">
        <v>10046.643819858989</v>
      </c>
      <c r="CG642">
        <v>1.2714797362927677</v>
      </c>
      <c r="CH642">
        <f t="shared" si="176"/>
        <v>121622.41201771337</v>
      </c>
      <c r="CI642" s="4">
        <f t="shared" si="177"/>
        <v>8.2605201238697454E-2</v>
      </c>
      <c r="CT642">
        <v>597</v>
      </c>
      <c r="CU642">
        <v>11.610978762489559</v>
      </c>
      <c r="CV642">
        <v>9.7697778397957791E-2</v>
      </c>
      <c r="CW642">
        <v>1.1647907924479926</v>
      </c>
      <c r="CX642">
        <f t="shared" si="178"/>
        <v>11.513280984091601</v>
      </c>
      <c r="CY642" s="4">
        <f t="shared" si="179"/>
        <v>8.4856591733452041E-3</v>
      </c>
      <c r="DJ642">
        <v>598</v>
      </c>
      <c r="DK642">
        <v>111487.09238904058</v>
      </c>
      <c r="DL642">
        <v>11706.257770301774</v>
      </c>
      <c r="DM642">
        <v>1.4875629605912033</v>
      </c>
      <c r="DN642">
        <f t="shared" si="172"/>
        <v>99780.834618738809</v>
      </c>
      <c r="DO642" s="4">
        <f t="shared" si="173"/>
        <v>0.11731970187492642</v>
      </c>
      <c r="DZ642">
        <v>598</v>
      </c>
      <c r="EA642">
        <v>11.609157452130635</v>
      </c>
      <c r="EB642">
        <v>0.11235290051480185</v>
      </c>
      <c r="EC642">
        <v>1.3444352096253234</v>
      </c>
      <c r="ED642">
        <f t="shared" si="174"/>
        <v>11.721510352645437</v>
      </c>
      <c r="EE642" s="4">
        <f t="shared" si="175"/>
        <v>9.5851897182725118E-3</v>
      </c>
      <c r="EP642">
        <v>600</v>
      </c>
      <c r="EQ642">
        <v>11.725154222444978</v>
      </c>
      <c r="ER642">
        <v>-1.0401825639396733E-2</v>
      </c>
      <c r="ES642">
        <v>-0.13261980414039451</v>
      </c>
      <c r="ET642">
        <f t="shared" si="168"/>
        <v>11.714752396805581</v>
      </c>
      <c r="EU642" s="4">
        <f t="shared" si="169"/>
        <v>8.8792535147675332E-4</v>
      </c>
      <c r="FF642">
        <v>600</v>
      </c>
      <c r="FG642">
        <v>11.79726917062265</v>
      </c>
      <c r="FH642">
        <v>-8.2516773817069122E-2</v>
      </c>
      <c r="FI642">
        <v>-1.8258664754803271</v>
      </c>
      <c r="FJ642">
        <f t="shared" si="170"/>
        <v>11.714752396805581</v>
      </c>
      <c r="FK642">
        <f t="shared" si="171"/>
        <v>7.043834220479989E-3</v>
      </c>
    </row>
    <row r="643" spans="2:167" x14ac:dyDescent="0.2">
      <c r="B643" s="81">
        <v>44625</v>
      </c>
      <c r="C643">
        <v>5.4676308822718944</v>
      </c>
      <c r="D643">
        <v>5.7781100617669319</v>
      </c>
      <c r="E643">
        <v>6.3938195454878812</v>
      </c>
      <c r="F643">
        <v>7.9526598810273752</v>
      </c>
      <c r="G643">
        <v>1</v>
      </c>
      <c r="H643">
        <v>0</v>
      </c>
      <c r="I643">
        <v>0</v>
      </c>
      <c r="J643">
        <v>0</v>
      </c>
      <c r="K643">
        <v>0</v>
      </c>
      <c r="L643">
        <v>1</v>
      </c>
      <c r="M643">
        <v>0</v>
      </c>
      <c r="N643">
        <v>10</v>
      </c>
      <c r="O643">
        <v>11.558351860726312</v>
      </c>
      <c r="P643" s="74">
        <v>104647.39768533532</v>
      </c>
      <c r="U643" t="s">
        <v>4</v>
      </c>
      <c r="V643" s="81">
        <v>44562</v>
      </c>
      <c r="W643" s="3">
        <v>97.882806413278786</v>
      </c>
      <c r="X643" s="3">
        <v>180</v>
      </c>
      <c r="Y643" s="3">
        <v>360</v>
      </c>
      <c r="Z643" s="3">
        <v>1822.5</v>
      </c>
      <c r="AG643">
        <v>601</v>
      </c>
      <c r="AH643">
        <v>84486.419726388209</v>
      </c>
      <c r="AI643">
        <v>31435.255861395432</v>
      </c>
      <c r="AJ643">
        <v>1.8225768591034268</v>
      </c>
      <c r="AK643">
        <f t="shared" si="166"/>
        <v>115921.67558778364</v>
      </c>
      <c r="AL643" s="4">
        <f t="shared" si="167"/>
        <v>0.271176686344484</v>
      </c>
      <c r="AW643">
        <v>597</v>
      </c>
      <c r="AX643">
        <v>111465.07866880568</v>
      </c>
      <c r="AY643">
        <v>10157.33334890769</v>
      </c>
      <c r="AZ643">
        <v>1.3544410964438842</v>
      </c>
      <c r="BA643">
        <f t="shared" si="180"/>
        <v>121622.41201771337</v>
      </c>
      <c r="BB643" s="4">
        <f t="shared" si="181"/>
        <v>8.3515309229587983E-2</v>
      </c>
      <c r="BN643">
        <v>597</v>
      </c>
      <c r="BO643">
        <v>11.609451122885268</v>
      </c>
      <c r="BP643">
        <v>9.9225418002248489E-2</v>
      </c>
      <c r="BQ643">
        <v>1.2274115701599639</v>
      </c>
      <c r="BR643">
        <f t="shared" si="182"/>
        <v>11.708676540887517</v>
      </c>
      <c r="BS643" s="4">
        <f t="shared" si="183"/>
        <v>8.4745203828755881E-3</v>
      </c>
      <c r="CD643">
        <v>598</v>
      </c>
      <c r="CE643">
        <v>111587.09886512274</v>
      </c>
      <c r="CF643">
        <v>11606.251294219619</v>
      </c>
      <c r="CG643">
        <v>1.4688600093248931</v>
      </c>
      <c r="CH643">
        <f t="shared" si="176"/>
        <v>123193.35015934236</v>
      </c>
      <c r="CI643" s="4">
        <f t="shared" si="177"/>
        <v>9.4211670347528573E-2</v>
      </c>
      <c r="CT643">
        <v>598</v>
      </c>
      <c r="CU643">
        <v>11.611228165106159</v>
      </c>
      <c r="CV643">
        <v>0.1102821875392781</v>
      </c>
      <c r="CW643">
        <v>1.3148269973297471</v>
      </c>
      <c r="CX643">
        <f t="shared" si="178"/>
        <v>11.500945977566881</v>
      </c>
      <c r="CY643" s="4">
        <f t="shared" si="179"/>
        <v>9.588966660167654E-3</v>
      </c>
      <c r="DJ643">
        <v>599</v>
      </c>
      <c r="DK643">
        <v>111471.78106997788</v>
      </c>
      <c r="DL643">
        <v>11386.140789069264</v>
      </c>
      <c r="DM643">
        <v>1.4468843617014853</v>
      </c>
      <c r="DN643">
        <f t="shared" si="172"/>
        <v>100085.64028090861</v>
      </c>
      <c r="DO643" s="4">
        <f t="shared" si="173"/>
        <v>0.11376398009856341</v>
      </c>
      <c r="DZ643">
        <v>599</v>
      </c>
      <c r="EA643">
        <v>11.608981199694673</v>
      </c>
      <c r="EB643">
        <v>0.10980266017277529</v>
      </c>
      <c r="EC643">
        <v>1.3139185705967145</v>
      </c>
      <c r="ED643">
        <f t="shared" si="174"/>
        <v>11.718783859867449</v>
      </c>
      <c r="EE643" s="4">
        <f t="shared" si="175"/>
        <v>9.369799928541157E-3</v>
      </c>
      <c r="EP643">
        <v>601</v>
      </c>
      <c r="EQ643">
        <v>11.679827514373455</v>
      </c>
      <c r="ER643">
        <v>-1.915748279233398E-2</v>
      </c>
      <c r="ES643">
        <v>-0.24425150966957174</v>
      </c>
      <c r="ET643">
        <f t="shared" si="168"/>
        <v>11.660670031581121</v>
      </c>
      <c r="EU643" s="4">
        <f t="shared" si="169"/>
        <v>1.6429144071866283E-3</v>
      </c>
      <c r="FF643">
        <v>601</v>
      </c>
      <c r="FG643">
        <v>11.729579874992654</v>
      </c>
      <c r="FH643">
        <v>-6.8909843411532279E-2</v>
      </c>
      <c r="FI643">
        <v>-1.5247829876946666</v>
      </c>
      <c r="FJ643">
        <f t="shared" si="170"/>
        <v>11.660670031581121</v>
      </c>
      <c r="FK643">
        <f t="shared" si="171"/>
        <v>5.9095955228044891E-3</v>
      </c>
    </row>
    <row r="644" spans="2:167" x14ac:dyDescent="0.2">
      <c r="B644" s="81">
        <v>44632</v>
      </c>
      <c r="C644">
        <v>5.46660158518735</v>
      </c>
      <c r="D644">
        <v>5.8201907980300192</v>
      </c>
      <c r="E644">
        <v>6.4373923727648386</v>
      </c>
      <c r="F644">
        <v>7.9956938907709976</v>
      </c>
      <c r="G644">
        <v>1</v>
      </c>
      <c r="H644">
        <v>0</v>
      </c>
      <c r="I644">
        <v>0</v>
      </c>
      <c r="J644">
        <v>0</v>
      </c>
      <c r="K644">
        <v>0</v>
      </c>
      <c r="L644">
        <v>1</v>
      </c>
      <c r="M644">
        <v>0</v>
      </c>
      <c r="N644">
        <v>11</v>
      </c>
      <c r="O644">
        <v>11.564563006500313</v>
      </c>
      <c r="P644" s="74">
        <v>105299.40067393496</v>
      </c>
      <c r="V644" s="81">
        <v>44569</v>
      </c>
      <c r="W644" s="3">
        <v>121.11893102861893</v>
      </c>
      <c r="X644" s="3">
        <v>188.1</v>
      </c>
      <c r="Y644" s="3">
        <v>369</v>
      </c>
      <c r="Z644" s="3">
        <v>1849.8374999999999</v>
      </c>
      <c r="AG644">
        <v>602</v>
      </c>
      <c r="AH644">
        <v>84462.029413304466</v>
      </c>
      <c r="AI644">
        <v>30218.693975654125</v>
      </c>
      <c r="AJ644">
        <v>1.7520421209611394</v>
      </c>
      <c r="AK644">
        <f t="shared" si="166"/>
        <v>114680.72338895859</v>
      </c>
      <c r="AL644" s="4">
        <f t="shared" si="167"/>
        <v>0.26350281967757072</v>
      </c>
      <c r="AW644">
        <v>598</v>
      </c>
      <c r="AX644">
        <v>111440.981278764</v>
      </c>
      <c r="AY644">
        <v>11752.36888057836</v>
      </c>
      <c r="AZ644">
        <v>1.5671329123145628</v>
      </c>
      <c r="BA644">
        <f t="shared" si="180"/>
        <v>123193.35015934236</v>
      </c>
      <c r="BB644" s="4">
        <f t="shared" si="181"/>
        <v>9.5397753737336125E-2</v>
      </c>
      <c r="BN644">
        <v>598</v>
      </c>
      <c r="BO644">
        <v>11.609193505620489</v>
      </c>
      <c r="BP644">
        <v>0.11231684702494782</v>
      </c>
      <c r="BQ644">
        <v>1.3893516433378366</v>
      </c>
      <c r="BR644">
        <f t="shared" si="182"/>
        <v>11.721510352645437</v>
      </c>
      <c r="BS644" s="4">
        <f t="shared" si="183"/>
        <v>9.5821138783193528E-3</v>
      </c>
      <c r="CD644">
        <v>599</v>
      </c>
      <c r="CE644">
        <v>111599.60823106693</v>
      </c>
      <c r="CF644">
        <v>11258.313627980213</v>
      </c>
      <c r="CG644">
        <v>1.4248258323351679</v>
      </c>
      <c r="CH644">
        <f t="shared" si="176"/>
        <v>122857.92185904714</v>
      </c>
      <c r="CI644" s="4">
        <f t="shared" si="177"/>
        <v>9.1636855463798988E-2</v>
      </c>
      <c r="CT644">
        <v>599</v>
      </c>
      <c r="CU644">
        <v>11.611494512924448</v>
      </c>
      <c r="CV644">
        <v>0.1072893469430003</v>
      </c>
      <c r="CW644">
        <v>1.2791451913872507</v>
      </c>
      <c r="CX644">
        <f t="shared" si="178"/>
        <v>11.504205165981448</v>
      </c>
      <c r="CY644" s="4">
        <f t="shared" si="179"/>
        <v>9.3260981871447022E-3</v>
      </c>
      <c r="DJ644">
        <v>600</v>
      </c>
      <c r="DK644">
        <v>111456.63008180894</v>
      </c>
      <c r="DL644">
        <v>10906.991649234842</v>
      </c>
      <c r="DM644">
        <v>1.3859968836531997</v>
      </c>
      <c r="DN644">
        <f t="shared" si="172"/>
        <v>100549.63843257409</v>
      </c>
      <c r="DO644" s="4">
        <f t="shared" si="173"/>
        <v>0.10847370332961247</v>
      </c>
      <c r="DZ644">
        <v>600</v>
      </c>
      <c r="EA644">
        <v>11.608806792867863</v>
      </c>
      <c r="EB644">
        <v>0.10594560393771779</v>
      </c>
      <c r="EC644">
        <v>1.267764335288539</v>
      </c>
      <c r="ED644">
        <f t="shared" si="174"/>
        <v>11.714752396805581</v>
      </c>
      <c r="EE644" s="4">
        <f t="shared" si="175"/>
        <v>9.043776628740988E-3</v>
      </c>
      <c r="EP644">
        <v>602</v>
      </c>
      <c r="EQ644">
        <v>11.665116859070448</v>
      </c>
      <c r="ER644">
        <v>-1.5209631201873464E-2</v>
      </c>
      <c r="ES644">
        <v>-0.19391771992412246</v>
      </c>
      <c r="ET644">
        <f t="shared" si="168"/>
        <v>11.649907227868574</v>
      </c>
      <c r="EU644" s="4">
        <f t="shared" si="169"/>
        <v>1.3055581391660715E-3</v>
      </c>
      <c r="FF644">
        <v>602</v>
      </c>
      <c r="FG644">
        <v>11.710309054645515</v>
      </c>
      <c r="FH644">
        <v>-6.0401826776940837E-2</v>
      </c>
      <c r="FI644">
        <v>-1.3365242661362133</v>
      </c>
      <c r="FJ644">
        <f t="shared" si="170"/>
        <v>11.649907227868574</v>
      </c>
      <c r="FK644">
        <f t="shared" si="171"/>
        <v>5.1847474486706058E-3</v>
      </c>
    </row>
    <row r="645" spans="2:167" x14ac:dyDescent="0.2">
      <c r="B645" s="81">
        <v>44639</v>
      </c>
      <c r="C645">
        <v>5.5172011658370579</v>
      </c>
      <c r="D645">
        <v>5.8625489050477064</v>
      </c>
      <c r="E645">
        <v>6.4812016736306273</v>
      </c>
      <c r="F645">
        <v>8.0392201437271389</v>
      </c>
      <c r="G645">
        <v>1</v>
      </c>
      <c r="H645">
        <v>0</v>
      </c>
      <c r="I645">
        <v>0</v>
      </c>
      <c r="J645">
        <v>0</v>
      </c>
      <c r="K645">
        <v>0</v>
      </c>
      <c r="L645">
        <v>1</v>
      </c>
      <c r="M645">
        <v>0</v>
      </c>
      <c r="N645">
        <v>12</v>
      </c>
      <c r="O645">
        <v>11.574235791046926</v>
      </c>
      <c r="P645" s="74">
        <v>106322.88106222462</v>
      </c>
      <c r="V645" s="81">
        <v>44576</v>
      </c>
      <c r="W645" s="3">
        <v>139.89571721756377</v>
      </c>
      <c r="X645" s="3">
        <v>197.41499999999999</v>
      </c>
      <c r="Y645" s="3">
        <v>382.95</v>
      </c>
      <c r="Z645" s="3">
        <v>1897.6781250000001</v>
      </c>
      <c r="AG645">
        <v>603</v>
      </c>
      <c r="AH645">
        <v>84437.639100220724</v>
      </c>
      <c r="AI645">
        <v>25034.668077090886</v>
      </c>
      <c r="AJ645">
        <v>1.4514787763720685</v>
      </c>
      <c r="AK645">
        <f t="shared" si="166"/>
        <v>109472.30717731161</v>
      </c>
      <c r="AL645" s="4">
        <f t="shared" si="167"/>
        <v>0.22868494071786019</v>
      </c>
      <c r="AW645">
        <v>599</v>
      </c>
      <c r="AX645">
        <v>111416.8838887223</v>
      </c>
      <c r="AY645">
        <v>11441.037970324847</v>
      </c>
      <c r="AZ645">
        <v>1.5256181401833528</v>
      </c>
      <c r="BA645">
        <f t="shared" si="180"/>
        <v>122857.92185904714</v>
      </c>
      <c r="BB645" s="4">
        <f t="shared" si="181"/>
        <v>9.3124137191991252E-2</v>
      </c>
      <c r="BN645">
        <v>599</v>
      </c>
      <c r="BO645">
        <v>11.608935888355708</v>
      </c>
      <c r="BP645">
        <v>0.10984797151174064</v>
      </c>
      <c r="BQ645">
        <v>1.3588118236907534</v>
      </c>
      <c r="BR645">
        <f t="shared" si="182"/>
        <v>11.718783859867449</v>
      </c>
      <c r="BS645" s="4">
        <f t="shared" si="183"/>
        <v>9.3736664849609352E-3</v>
      </c>
      <c r="CD645">
        <v>600</v>
      </c>
      <c r="CE645">
        <v>111613.29629568693</v>
      </c>
      <c r="CF645">
        <v>10750.325435356848</v>
      </c>
      <c r="CG645">
        <v>1.3605360351872025</v>
      </c>
      <c r="CH645">
        <f t="shared" si="176"/>
        <v>122363.62173104378</v>
      </c>
      <c r="CI645" s="4">
        <f t="shared" si="177"/>
        <v>8.7855567555740949E-2</v>
      </c>
      <c r="CT645">
        <v>600</v>
      </c>
      <c r="CU645">
        <v>11.611777805944431</v>
      </c>
      <c r="CV645">
        <v>0.10297459086114991</v>
      </c>
      <c r="CW645">
        <v>1.2277029965061503</v>
      </c>
      <c r="CX645">
        <f t="shared" si="178"/>
        <v>11.508803215083281</v>
      </c>
      <c r="CY645" s="4">
        <f t="shared" si="179"/>
        <v>8.9474629930410832E-3</v>
      </c>
      <c r="DJ645">
        <v>601</v>
      </c>
      <c r="DK645">
        <v>108571.16899028809</v>
      </c>
      <c r="DL645">
        <v>7350.5065974955505</v>
      </c>
      <c r="DM645">
        <v>0.93405950651074543</v>
      </c>
      <c r="DN645">
        <f t="shared" si="172"/>
        <v>101220.66239279254</v>
      </c>
      <c r="DO645" s="4">
        <f t="shared" si="173"/>
        <v>7.2618637575908085E-2</v>
      </c>
      <c r="DZ645">
        <v>601</v>
      </c>
      <c r="EA645">
        <v>11.57970775815178</v>
      </c>
      <c r="EB645">
        <v>8.0962273429340925E-2</v>
      </c>
      <c r="EC645">
        <v>0.96880926572410608</v>
      </c>
      <c r="ED645">
        <f t="shared" si="174"/>
        <v>11.660670031581121</v>
      </c>
      <c r="EE645" s="4">
        <f t="shared" si="175"/>
        <v>6.9431922188062205E-3</v>
      </c>
      <c r="EP645">
        <v>603</v>
      </c>
      <c r="EQ645">
        <v>11.60177728028982</v>
      </c>
      <c r="ER645">
        <v>1.6496134733401391E-3</v>
      </c>
      <c r="ES645">
        <v>2.1032021043799486E-2</v>
      </c>
      <c r="ET645">
        <f t="shared" si="168"/>
        <v>11.60342689376316</v>
      </c>
      <c r="EU645" s="4">
        <f t="shared" si="169"/>
        <v>1.4216605908266687E-4</v>
      </c>
      <c r="FF645">
        <v>603</v>
      </c>
      <c r="FG645">
        <v>11.608853653614293</v>
      </c>
      <c r="FH645">
        <v>-5.4267598511330561E-3</v>
      </c>
      <c r="FI645">
        <v>-0.12007908724876509</v>
      </c>
      <c r="FJ645">
        <f t="shared" si="170"/>
        <v>11.60342689376316</v>
      </c>
      <c r="FK645">
        <f t="shared" si="171"/>
        <v>4.6768596043380412E-4</v>
      </c>
    </row>
    <row r="646" spans="2:167" x14ac:dyDescent="0.2">
      <c r="B646" s="81">
        <v>44646</v>
      </c>
      <c r="C646">
        <v>5.637016625783037</v>
      </c>
      <c r="D646">
        <v>5.9051745961659163</v>
      </c>
      <c r="E646">
        <v>6.5252314239025564</v>
      </c>
      <c r="F646">
        <v>8.0831380487796913</v>
      </c>
      <c r="G646">
        <v>1</v>
      </c>
      <c r="H646">
        <v>0</v>
      </c>
      <c r="I646">
        <v>0</v>
      </c>
      <c r="J646">
        <v>0</v>
      </c>
      <c r="K646">
        <v>0</v>
      </c>
      <c r="L646">
        <v>1</v>
      </c>
      <c r="M646">
        <v>0</v>
      </c>
      <c r="N646">
        <v>13</v>
      </c>
      <c r="O646">
        <v>11.588276211646347</v>
      </c>
      <c r="P646" s="74">
        <v>107826.22814779432</v>
      </c>
      <c r="V646" s="81">
        <v>44583</v>
      </c>
      <c r="W646" s="3">
        <v>146.87384776510345</v>
      </c>
      <c r="X646" s="3">
        <v>207.27675000000002</v>
      </c>
      <c r="Y646" s="3">
        <v>399.84749999999997</v>
      </c>
      <c r="Z646" s="3">
        <v>1961.3061562499997</v>
      </c>
      <c r="AG646">
        <v>604</v>
      </c>
      <c r="AH646">
        <v>84413.248787136981</v>
      </c>
      <c r="AI646">
        <v>23789.459328497978</v>
      </c>
      <c r="AJ646">
        <v>1.3792831289135201</v>
      </c>
      <c r="AK646">
        <f t="shared" si="166"/>
        <v>108202.70811563496</v>
      </c>
      <c r="AL646" s="4">
        <f t="shared" si="167"/>
        <v>0.21986011018388249</v>
      </c>
      <c r="AW646">
        <v>600</v>
      </c>
      <c r="AX646">
        <v>111392.78649868059</v>
      </c>
      <c r="AY646">
        <v>10970.835232363184</v>
      </c>
      <c r="AZ646">
        <v>1.4629184246104463</v>
      </c>
      <c r="BA646">
        <f t="shared" si="180"/>
        <v>122363.62173104378</v>
      </c>
      <c r="BB646" s="4">
        <f t="shared" si="181"/>
        <v>8.9657653779463706E-2</v>
      </c>
      <c r="BN646">
        <v>600</v>
      </c>
      <c r="BO646">
        <v>11.608678271090929</v>
      </c>
      <c r="BP646">
        <v>0.10607412571465247</v>
      </c>
      <c r="BQ646">
        <v>1.3121296117272763</v>
      </c>
      <c r="BR646">
        <f t="shared" si="182"/>
        <v>11.714752396805581</v>
      </c>
      <c r="BS646" s="4">
        <f t="shared" si="183"/>
        <v>9.0547475628744087E-3</v>
      </c>
      <c r="CD646">
        <v>601</v>
      </c>
      <c r="CE646">
        <v>108718.0291357949</v>
      </c>
      <c r="CF646">
        <v>7203.6464519887377</v>
      </c>
      <c r="CG646">
        <v>0.91167664101080159</v>
      </c>
      <c r="CH646">
        <f t="shared" si="176"/>
        <v>115921.67558778364</v>
      </c>
      <c r="CI646" s="4">
        <f t="shared" si="177"/>
        <v>6.2142359618789805E-2</v>
      </c>
      <c r="CT646">
        <v>601</v>
      </c>
      <c r="CU646">
        <v>11.582445698753533</v>
      </c>
      <c r="CV646">
        <v>7.8224332827588228E-2</v>
      </c>
      <c r="CW646">
        <v>0.93262082431207693</v>
      </c>
      <c r="CX646">
        <f t="shared" si="178"/>
        <v>11.504221365925945</v>
      </c>
      <c r="CY646" s="4">
        <f t="shared" si="179"/>
        <v>6.7996199255413196E-3</v>
      </c>
      <c r="DJ646">
        <v>602</v>
      </c>
      <c r="DK646">
        <v>108556.32879712609</v>
      </c>
      <c r="DL646">
        <v>6124.3945918325044</v>
      </c>
      <c r="DM646">
        <v>0.77825234414091138</v>
      </c>
      <c r="DN646">
        <f t="shared" si="172"/>
        <v>102431.93420529358</v>
      </c>
      <c r="DO646" s="4">
        <f t="shared" si="173"/>
        <v>5.9789895010261378E-2</v>
      </c>
      <c r="DZ646">
        <v>602</v>
      </c>
      <c r="EA646">
        <v>11.579536928964286</v>
      </c>
      <c r="EB646">
        <v>7.0370298904288475E-2</v>
      </c>
      <c r="EC646">
        <v>0.84206377516991338</v>
      </c>
      <c r="ED646">
        <f t="shared" si="174"/>
        <v>11.649907227868574</v>
      </c>
      <c r="EE646" s="4">
        <f t="shared" si="175"/>
        <v>6.0404171061509112E-3</v>
      </c>
      <c r="EP646">
        <v>604</v>
      </c>
      <c r="EQ646">
        <v>11.593544487730064</v>
      </c>
      <c r="ER646">
        <v>-1.7828138536124527E-3</v>
      </c>
      <c r="ES646">
        <v>-2.2730281421884886E-2</v>
      </c>
      <c r="ET646">
        <f t="shared" si="168"/>
        <v>11.591761673876452</v>
      </c>
      <c r="EU646" s="4">
        <f t="shared" si="169"/>
        <v>1.5380007834618067E-4</v>
      </c>
      <c r="FF646">
        <v>604</v>
      </c>
      <c r="FG646">
        <v>11.585114700620489</v>
      </c>
      <c r="FH646">
        <v>6.6469732559628625E-3</v>
      </c>
      <c r="FI646">
        <v>0.1470790127881417</v>
      </c>
      <c r="FJ646">
        <f t="shared" si="170"/>
        <v>11.591761673876452</v>
      </c>
      <c r="FK646">
        <f t="shared" si="171"/>
        <v>5.7342218059423051E-4</v>
      </c>
    </row>
    <row r="647" spans="2:167" x14ac:dyDescent="0.2">
      <c r="B647" s="81">
        <v>44653</v>
      </c>
      <c r="C647">
        <v>5.5788335367659903</v>
      </c>
      <c r="D647">
        <v>5.9172036526371707</v>
      </c>
      <c r="E647">
        <v>6.5511682342487374</v>
      </c>
      <c r="F647">
        <v>8.1157100929075519</v>
      </c>
      <c r="G647">
        <v>1</v>
      </c>
      <c r="H647">
        <v>0</v>
      </c>
      <c r="I647">
        <v>0</v>
      </c>
      <c r="J647">
        <v>0</v>
      </c>
      <c r="K647">
        <v>0</v>
      </c>
      <c r="L647">
        <v>1</v>
      </c>
      <c r="M647">
        <v>0</v>
      </c>
      <c r="N647">
        <v>14</v>
      </c>
      <c r="O647">
        <v>11.587391801146271</v>
      </c>
      <c r="P647" s="74">
        <v>107730.90765687148</v>
      </c>
      <c r="V647" s="81">
        <v>44590</v>
      </c>
      <c r="W647" s="3">
        <v>148.35572715085971</v>
      </c>
      <c r="X647" s="3">
        <v>217.63968750000004</v>
      </c>
      <c r="Y647" s="3">
        <v>418.71487500000001</v>
      </c>
      <c r="Z647" s="3">
        <v>2037.4923515624996</v>
      </c>
      <c r="AG647">
        <v>605</v>
      </c>
      <c r="AH647">
        <v>82822.335347347776</v>
      </c>
      <c r="AI647">
        <v>25506.615701688905</v>
      </c>
      <c r="AJ647">
        <v>1.4788417099869182</v>
      </c>
      <c r="AK647">
        <f t="shared" si="166"/>
        <v>108328.95104903668</v>
      </c>
      <c r="AL647" s="4">
        <f t="shared" si="167"/>
        <v>0.23545520800014913</v>
      </c>
      <c r="AW647">
        <v>601</v>
      </c>
      <c r="AX647">
        <v>108501.86209942661</v>
      </c>
      <c r="AY647">
        <v>7419.813488357031</v>
      </c>
      <c r="AZ647">
        <v>0.98940341636618179</v>
      </c>
      <c r="BA647">
        <f t="shared" si="180"/>
        <v>115921.67558778364</v>
      </c>
      <c r="BB647" s="4">
        <f t="shared" si="181"/>
        <v>6.4007127663870358E-2</v>
      </c>
      <c r="BN647">
        <v>601</v>
      </c>
      <c r="BO647">
        <v>11.579394408194714</v>
      </c>
      <c r="BP647">
        <v>8.1275623386407148E-2</v>
      </c>
      <c r="BQ647">
        <v>1.0053738500167297</v>
      </c>
      <c r="BR647">
        <f t="shared" si="182"/>
        <v>11.660670031581121</v>
      </c>
      <c r="BS647" s="4">
        <f t="shared" si="183"/>
        <v>6.9700645988853725E-3</v>
      </c>
      <c r="CD647">
        <v>602</v>
      </c>
      <c r="CE647">
        <v>108734.07459776654</v>
      </c>
      <c r="CF647">
        <v>5946.6487911920558</v>
      </c>
      <c r="CG647">
        <v>0.75259395798473772</v>
      </c>
      <c r="CH647">
        <f t="shared" si="176"/>
        <v>114680.72338895859</v>
      </c>
      <c r="CI647" s="4">
        <f t="shared" si="177"/>
        <v>5.1853952569020825E-2</v>
      </c>
      <c r="CT647">
        <v>602</v>
      </c>
      <c r="CU647">
        <v>11.582762882176896</v>
      </c>
      <c r="CV647">
        <v>6.7144345691678708E-2</v>
      </c>
      <c r="CW647">
        <v>0.8005209218580065</v>
      </c>
      <c r="CX647">
        <f t="shared" si="178"/>
        <v>11.515618536485217</v>
      </c>
      <c r="CY647" s="4">
        <f t="shared" si="179"/>
        <v>5.8307198592019724E-3</v>
      </c>
      <c r="DJ647">
        <v>603</v>
      </c>
      <c r="DK647">
        <v>108541.63926842503</v>
      </c>
      <c r="DL647">
        <v>930.66790888657852</v>
      </c>
      <c r="DM647">
        <v>0.11826384973195871</v>
      </c>
      <c r="DN647">
        <f t="shared" si="172"/>
        <v>107610.97135953845</v>
      </c>
      <c r="DO647" s="4">
        <f t="shared" si="173"/>
        <v>8.6484481752063073E-3</v>
      </c>
      <c r="DZ647">
        <v>603</v>
      </c>
      <c r="EA647">
        <v>11.57936783411321</v>
      </c>
      <c r="EB647">
        <v>2.4059059649950143E-2</v>
      </c>
      <c r="EC647">
        <v>0.28789507663495972</v>
      </c>
      <c r="ED647">
        <f t="shared" si="174"/>
        <v>11.60342689376316</v>
      </c>
      <c r="EE647" s="4">
        <f t="shared" si="175"/>
        <v>2.0734443255622944E-3</v>
      </c>
      <c r="EP647">
        <v>605</v>
      </c>
      <c r="EQ647">
        <v>11.594717946081254</v>
      </c>
      <c r="ER647">
        <v>-1.7902261107334283E-3</v>
      </c>
      <c r="ES647">
        <v>-2.2824785225515173E-2</v>
      </c>
      <c r="ET647">
        <f t="shared" si="168"/>
        <v>11.59292771997052</v>
      </c>
      <c r="EU647" s="4">
        <f t="shared" si="169"/>
        <v>1.5442398624201727E-4</v>
      </c>
      <c r="FF647">
        <v>605</v>
      </c>
      <c r="FG647">
        <v>11.560640783583501</v>
      </c>
      <c r="FH647">
        <v>3.2286936387018628E-2</v>
      </c>
      <c r="FI647">
        <v>0.71442001447745296</v>
      </c>
      <c r="FJ647">
        <f t="shared" si="170"/>
        <v>11.59292771997052</v>
      </c>
      <c r="FK647">
        <f t="shared" si="171"/>
        <v>2.7850545752476003E-3</v>
      </c>
    </row>
    <row r="648" spans="2:167" x14ac:dyDescent="0.2">
      <c r="B648" s="81">
        <v>44660</v>
      </c>
      <c r="C648">
        <v>5.6432612244501525</v>
      </c>
      <c r="D648">
        <v>5.9262703584820704</v>
      </c>
      <c r="E648">
        <v>6.5684828236025128</v>
      </c>
      <c r="F648">
        <v>8.1407893508432831</v>
      </c>
      <c r="G648">
        <v>1</v>
      </c>
      <c r="H648">
        <v>0</v>
      </c>
      <c r="I648">
        <v>0</v>
      </c>
      <c r="J648">
        <v>0</v>
      </c>
      <c r="K648">
        <v>0</v>
      </c>
      <c r="L648">
        <v>1</v>
      </c>
      <c r="M648">
        <v>0</v>
      </c>
      <c r="N648">
        <v>15</v>
      </c>
      <c r="O648">
        <v>11.593684524927159</v>
      </c>
      <c r="P648" s="74">
        <v>108410.96596687176</v>
      </c>
      <c r="V648" s="81">
        <v>44597</v>
      </c>
      <c r="W648" s="3">
        <v>150.14246973135059</v>
      </c>
      <c r="X648" s="3">
        <v>228.52158187500001</v>
      </c>
      <c r="Y648" s="3">
        <v>439.08811875000004</v>
      </c>
      <c r="Z648" s="3">
        <v>2124.0515903906244</v>
      </c>
      <c r="AG648">
        <v>606</v>
      </c>
      <c r="AH648">
        <v>82797.945034264034</v>
      </c>
      <c r="AI648">
        <v>26318.679128232601</v>
      </c>
      <c r="AJ648">
        <v>1.5259241328521436</v>
      </c>
      <c r="AK648">
        <f t="shared" si="166"/>
        <v>109116.62416249664</v>
      </c>
      <c r="AL648" s="4">
        <f t="shared" si="167"/>
        <v>0.24119770319359207</v>
      </c>
      <c r="AW648">
        <v>602</v>
      </c>
      <c r="AX648">
        <v>108477.76470938491</v>
      </c>
      <c r="AY648">
        <v>6202.9586795736832</v>
      </c>
      <c r="AZ648">
        <v>0.8271405364540273</v>
      </c>
      <c r="BA648">
        <f t="shared" si="180"/>
        <v>114680.72338895859</v>
      </c>
      <c r="BB648" s="4">
        <f t="shared" si="181"/>
        <v>5.4088939241648537E-2</v>
      </c>
      <c r="BN648">
        <v>602</v>
      </c>
      <c r="BO648">
        <v>11.579136790929935</v>
      </c>
      <c r="BP648">
        <v>7.0770436938639492E-2</v>
      </c>
      <c r="BQ648">
        <v>0.87542541893644465</v>
      </c>
      <c r="BR648">
        <f t="shared" si="182"/>
        <v>11.649907227868574</v>
      </c>
      <c r="BS648" s="4">
        <f t="shared" si="183"/>
        <v>6.0747639920551884E-3</v>
      </c>
      <c r="CD648">
        <v>603</v>
      </c>
      <c r="CE648">
        <v>108751.29875841402</v>
      </c>
      <c r="CF648">
        <v>721.00841889758885</v>
      </c>
      <c r="CG648">
        <v>9.1249138594189635E-2</v>
      </c>
      <c r="CH648">
        <f t="shared" si="176"/>
        <v>109472.30717731161</v>
      </c>
      <c r="CI648" s="4">
        <f t="shared" si="177"/>
        <v>6.5862174415468929E-3</v>
      </c>
      <c r="CT648">
        <v>603</v>
      </c>
      <c r="CU648">
        <v>11.583097010801948</v>
      </c>
      <c r="CV648">
        <v>2.0329882961211965E-2</v>
      </c>
      <c r="CW648">
        <v>0.24238074675872076</v>
      </c>
      <c r="CX648">
        <f t="shared" si="178"/>
        <v>11.562767127840736</v>
      </c>
      <c r="CY648" s="4">
        <f t="shared" si="179"/>
        <v>1.7582195279417017E-3</v>
      </c>
      <c r="DJ648">
        <v>604</v>
      </c>
      <c r="DK648">
        <v>108527.09737567627</v>
      </c>
      <c r="DL648">
        <v>-324.38926004130917</v>
      </c>
      <c r="DM648">
        <v>-4.1221495162633862E-2</v>
      </c>
      <c r="DN648">
        <f t="shared" si="172"/>
        <v>108851.48663571758</v>
      </c>
      <c r="DO648" s="4">
        <f t="shared" si="173"/>
        <v>2.980108678964674E-3</v>
      </c>
      <c r="DZ648">
        <v>604</v>
      </c>
      <c r="EA648">
        <v>11.579200438736629</v>
      </c>
      <c r="EB648">
        <v>1.2561235139822102E-2</v>
      </c>
      <c r="EC648">
        <v>0.15031002066684376</v>
      </c>
      <c r="ED648">
        <f t="shared" si="174"/>
        <v>11.591761673876452</v>
      </c>
      <c r="EE648" s="4">
        <f t="shared" si="175"/>
        <v>1.0836346961938051E-3</v>
      </c>
      <c r="EP648">
        <v>606</v>
      </c>
      <c r="EQ648">
        <v>11.599999487421272</v>
      </c>
      <c r="ER648">
        <v>1.73048250193375E-4</v>
      </c>
      <c r="ES648">
        <v>2.2063074159368789E-3</v>
      </c>
      <c r="ET648">
        <f t="shared" si="168"/>
        <v>11.600172535671465</v>
      </c>
      <c r="EU648" s="4">
        <f t="shared" si="169"/>
        <v>1.4917730720059351E-5</v>
      </c>
      <c r="FF648">
        <v>606</v>
      </c>
      <c r="FG648">
        <v>11.573505036976096</v>
      </c>
      <c r="FH648">
        <v>2.6667498695369218E-2</v>
      </c>
      <c r="FI648">
        <v>0.59007750303875683</v>
      </c>
      <c r="FJ648">
        <f t="shared" si="170"/>
        <v>11.600172535671465</v>
      </c>
      <c r="FK648">
        <f t="shared" si="171"/>
        <v>2.2988881082039521E-3</v>
      </c>
    </row>
    <row r="649" spans="2:167" x14ac:dyDescent="0.2">
      <c r="B649" s="81">
        <v>44667</v>
      </c>
      <c r="C649">
        <v>5.7211978169299265</v>
      </c>
      <c r="D649">
        <v>5.0320842454918937</v>
      </c>
      <c r="E649">
        <v>6.1567935582725406</v>
      </c>
      <c r="F649">
        <v>7.9165920247922141</v>
      </c>
      <c r="G649">
        <v>1</v>
      </c>
      <c r="H649">
        <v>0</v>
      </c>
      <c r="I649">
        <v>0</v>
      </c>
      <c r="J649">
        <v>0</v>
      </c>
      <c r="K649">
        <v>0</v>
      </c>
      <c r="L649">
        <v>1</v>
      </c>
      <c r="M649">
        <v>0</v>
      </c>
      <c r="N649">
        <v>16</v>
      </c>
      <c r="O649">
        <v>11.501814739570969</v>
      </c>
      <c r="P649" s="74">
        <v>98895.077074388129</v>
      </c>
      <c r="V649" s="81">
        <v>44604</v>
      </c>
      <c r="W649" s="3">
        <v>171.47500707195525</v>
      </c>
      <c r="X649" s="3">
        <v>239.94765196875002</v>
      </c>
      <c r="Y649" s="3">
        <v>460.76127468750002</v>
      </c>
      <c r="Z649" s="3">
        <v>2219.5334047851557</v>
      </c>
      <c r="AG649">
        <v>607</v>
      </c>
      <c r="AH649">
        <v>82773.554721180291</v>
      </c>
      <c r="AI649">
        <v>26174.135297581219</v>
      </c>
      <c r="AJ649">
        <v>1.5175436621464828</v>
      </c>
      <c r="AK649">
        <f t="shared" si="166"/>
        <v>108947.69001876151</v>
      </c>
      <c r="AL649" s="4">
        <f t="shared" si="167"/>
        <v>0.24024497713603529</v>
      </c>
      <c r="AW649">
        <v>603</v>
      </c>
      <c r="AX649">
        <v>108453.66731934321</v>
      </c>
      <c r="AY649">
        <v>1018.6398579684028</v>
      </c>
      <c r="AZ649">
        <v>0.13583168324947573</v>
      </c>
      <c r="BA649">
        <f t="shared" si="180"/>
        <v>109472.30717731161</v>
      </c>
      <c r="BB649" s="4">
        <f t="shared" si="181"/>
        <v>9.3050003624982371E-3</v>
      </c>
      <c r="BN649">
        <v>603</v>
      </c>
      <c r="BO649">
        <v>11.578879173665156</v>
      </c>
      <c r="BP649">
        <v>2.4547720098004433E-2</v>
      </c>
      <c r="BQ649">
        <v>0.30365360283648457</v>
      </c>
      <c r="BR649">
        <f t="shared" si="182"/>
        <v>11.60342689376316</v>
      </c>
      <c r="BS649" s="4">
        <f t="shared" si="183"/>
        <v>2.1155577850194263E-3</v>
      </c>
      <c r="CD649">
        <v>604</v>
      </c>
      <c r="CE649">
        <v>108769.7016177373</v>
      </c>
      <c r="CF649">
        <v>-566.99350210234115</v>
      </c>
      <c r="CG649">
        <v>-7.1757371064331818E-2</v>
      </c>
      <c r="CH649">
        <f t="shared" si="176"/>
        <v>108202.70811563496</v>
      </c>
      <c r="CI649" s="4">
        <f t="shared" si="177"/>
        <v>5.2401045406035669E-3</v>
      </c>
      <c r="CT649">
        <v>604</v>
      </c>
      <c r="CU649">
        <v>11.583448084628694</v>
      </c>
      <c r="CV649">
        <v>8.3135892477574913E-3</v>
      </c>
      <c r="CW649">
        <v>9.9117834271909899E-2</v>
      </c>
      <c r="CX649">
        <f t="shared" si="178"/>
        <v>11.575134495380937</v>
      </c>
      <c r="CY649" s="4">
        <f t="shared" si="179"/>
        <v>7.1822830664084586E-4</v>
      </c>
      <c r="DJ649">
        <v>605</v>
      </c>
      <c r="DK649">
        <v>106935.4761144841</v>
      </c>
      <c r="DL649">
        <v>1393.4749345525779</v>
      </c>
      <c r="DM649">
        <v>0.17707466722725596</v>
      </c>
      <c r="DN649">
        <f t="shared" si="172"/>
        <v>105542.00117993153</v>
      </c>
      <c r="DO649" s="4">
        <f t="shared" si="173"/>
        <v>1.3203036885542235E-2</v>
      </c>
      <c r="DZ649">
        <v>605</v>
      </c>
      <c r="EA649">
        <v>11.560209291060042</v>
      </c>
      <c r="EB649">
        <v>3.2718428910477826E-2</v>
      </c>
      <c r="EC649">
        <v>0.39151466165374482</v>
      </c>
      <c r="ED649">
        <f t="shared" si="174"/>
        <v>11.59292771997052</v>
      </c>
      <c r="EE649" s="4">
        <f t="shared" si="175"/>
        <v>2.8222748990417261E-3</v>
      </c>
      <c r="EP649">
        <v>607</v>
      </c>
      <c r="EQ649">
        <v>11.599444685965389</v>
      </c>
      <c r="ER649">
        <v>-8.2154803160605638E-4</v>
      </c>
      <c r="ES649">
        <v>-1.0474463120287481E-2</v>
      </c>
      <c r="ET649">
        <f t="shared" si="168"/>
        <v>11.598623137933783</v>
      </c>
      <c r="EU649" s="4">
        <f t="shared" si="169"/>
        <v>7.0831513519837466E-5</v>
      </c>
      <c r="FF649">
        <v>607</v>
      </c>
      <c r="FG649">
        <v>11.569302885115286</v>
      </c>
      <c r="FH649">
        <v>2.9320252818497039E-2</v>
      </c>
      <c r="FI649">
        <v>0.64877556643916301</v>
      </c>
      <c r="FJ649">
        <f t="shared" si="170"/>
        <v>11.598623137933783</v>
      </c>
      <c r="FK649">
        <f t="shared" si="171"/>
        <v>2.5279080516551937E-3</v>
      </c>
    </row>
    <row r="650" spans="2:167" x14ac:dyDescent="0.2">
      <c r="B650" s="81">
        <v>44674</v>
      </c>
      <c r="C650">
        <v>5.8015081927179306</v>
      </c>
      <c r="D650">
        <v>4.8816743508442864</v>
      </c>
      <c r="E650">
        <v>5.8652128058703639</v>
      </c>
      <c r="F650">
        <v>7.7242197398080741</v>
      </c>
      <c r="G650">
        <v>1</v>
      </c>
      <c r="H650">
        <v>0</v>
      </c>
      <c r="I650">
        <v>0</v>
      </c>
      <c r="J650">
        <v>0</v>
      </c>
      <c r="K650">
        <v>0</v>
      </c>
      <c r="L650">
        <v>1</v>
      </c>
      <c r="M650">
        <v>0</v>
      </c>
      <c r="N650">
        <v>17</v>
      </c>
      <c r="O650">
        <v>11.472707861245841</v>
      </c>
      <c r="P650" s="74">
        <v>96058.039053771485</v>
      </c>
      <c r="V650" s="81">
        <v>44611</v>
      </c>
      <c r="W650" s="3">
        <v>163.84135926969452</v>
      </c>
      <c r="X650" s="3">
        <v>251.94503366718754</v>
      </c>
      <c r="Y650" s="3">
        <v>483.65871342187506</v>
      </c>
      <c r="Z650" s="3">
        <v>2323.0055394369133</v>
      </c>
      <c r="AG650">
        <v>608</v>
      </c>
      <c r="AH650">
        <v>82749.164408096549</v>
      </c>
      <c r="AI650">
        <v>26390.798124786015</v>
      </c>
      <c r="AJ650">
        <v>1.5301055021656167</v>
      </c>
      <c r="AK650">
        <f t="shared" si="166"/>
        <v>109139.96253288256</v>
      </c>
      <c r="AL650" s="4">
        <f t="shared" si="167"/>
        <v>0.24180691941171212</v>
      </c>
      <c r="AW650">
        <v>604</v>
      </c>
      <c r="AX650">
        <v>108429.56992930151</v>
      </c>
      <c r="AY650">
        <v>-226.86181366654637</v>
      </c>
      <c r="AZ650">
        <v>-3.0251144969738426E-2</v>
      </c>
      <c r="BA650">
        <f t="shared" si="180"/>
        <v>108202.70811563496</v>
      </c>
      <c r="BB650" s="4">
        <f t="shared" si="181"/>
        <v>2.0966371139630054E-3</v>
      </c>
      <c r="BN650">
        <v>604</v>
      </c>
      <c r="BO650">
        <v>11.578621556400375</v>
      </c>
      <c r="BP650">
        <v>1.3140117476076796E-2</v>
      </c>
      <c r="BQ650">
        <v>0.16254234598469849</v>
      </c>
      <c r="BR650">
        <f t="shared" si="182"/>
        <v>11.591761673876452</v>
      </c>
      <c r="BS650" s="4">
        <f t="shared" si="183"/>
        <v>1.133573812657809E-3</v>
      </c>
      <c r="CD650">
        <v>605</v>
      </c>
      <c r="CE650">
        <v>107161.02632621529</v>
      </c>
      <c r="CF650">
        <v>1167.9247228213935</v>
      </c>
      <c r="CG650">
        <v>0.14780982039468699</v>
      </c>
      <c r="CH650">
        <f t="shared" si="176"/>
        <v>108328.95104903668</v>
      </c>
      <c r="CI650" s="4">
        <f t="shared" si="177"/>
        <v>1.0781279718038767E-2</v>
      </c>
      <c r="CT650">
        <v>605</v>
      </c>
      <c r="CU650">
        <v>11.56415151850717</v>
      </c>
      <c r="CV650">
        <v>2.8776201463349693E-2</v>
      </c>
      <c r="CW650">
        <v>0.34308103066178647</v>
      </c>
      <c r="CX650">
        <f t="shared" si="178"/>
        <v>11.535375317043821</v>
      </c>
      <c r="CY650" s="4">
        <f t="shared" si="179"/>
        <v>2.4946046983692067E-3</v>
      </c>
      <c r="DJ650">
        <v>606</v>
      </c>
      <c r="DK650">
        <v>106921.22076617621</v>
      </c>
      <c r="DL650">
        <v>2195.4033963204274</v>
      </c>
      <c r="DM650">
        <v>0.27897905889340496</v>
      </c>
      <c r="DN650">
        <f t="shared" si="172"/>
        <v>104725.81736985578</v>
      </c>
      <c r="DO650" s="4">
        <f t="shared" si="173"/>
        <v>2.0963344583571148E-2</v>
      </c>
      <c r="DZ650">
        <v>606</v>
      </c>
      <c r="EA650">
        <v>11.560045194168424</v>
      </c>
      <c r="EB650">
        <v>4.0127341503040981E-2</v>
      </c>
      <c r="EC650">
        <v>0.48017105511433078</v>
      </c>
      <c r="ED650">
        <f t="shared" si="174"/>
        <v>11.600172535671465</v>
      </c>
      <c r="EE650" s="4">
        <f t="shared" si="175"/>
        <v>3.4592021264895994E-3</v>
      </c>
      <c r="EP650">
        <v>608</v>
      </c>
      <c r="EQ650">
        <v>11.601242595670765</v>
      </c>
      <c r="ER650">
        <v>-8.5619822469595874E-4</v>
      </c>
      <c r="ES650">
        <v>-1.0916241513842271E-2</v>
      </c>
      <c r="ET650">
        <f t="shared" si="168"/>
        <v>11.600386397446069</v>
      </c>
      <c r="EU650" s="4">
        <f t="shared" si="169"/>
        <v>7.380773323933922E-5</v>
      </c>
      <c r="FF650">
        <v>608</v>
      </c>
      <c r="FG650">
        <v>11.571513381598448</v>
      </c>
      <c r="FH650">
        <v>2.887301584762092E-2</v>
      </c>
      <c r="FI650">
        <v>0.63887945739437191</v>
      </c>
      <c r="FJ650">
        <f t="shared" si="170"/>
        <v>11.600386397446069</v>
      </c>
      <c r="FK650">
        <f t="shared" si="171"/>
        <v>2.4889701824050946E-3</v>
      </c>
    </row>
    <row r="651" spans="2:167" x14ac:dyDescent="0.2">
      <c r="B651" s="81">
        <v>44681</v>
      </c>
      <c r="C651">
        <v>5.8830818596324281</v>
      </c>
      <c r="D651">
        <v>4.8711280882355972</v>
      </c>
      <c r="E651">
        <v>5.6826285232593641</v>
      </c>
      <c r="F651">
        <v>7.564806376039904</v>
      </c>
      <c r="G651">
        <v>1</v>
      </c>
      <c r="H651">
        <v>0</v>
      </c>
      <c r="I651">
        <v>0</v>
      </c>
      <c r="J651">
        <v>0</v>
      </c>
      <c r="K651">
        <v>0</v>
      </c>
      <c r="L651">
        <v>1</v>
      </c>
      <c r="M651">
        <v>0</v>
      </c>
      <c r="N651">
        <v>18</v>
      </c>
      <c r="O651">
        <v>11.463463050474278</v>
      </c>
      <c r="P651" s="74">
        <v>95174.092912676861</v>
      </c>
      <c r="V651" s="81">
        <v>44618</v>
      </c>
      <c r="W651" s="3">
        <v>173.56463145447779</v>
      </c>
      <c r="X651" s="3">
        <v>264.54228526054698</v>
      </c>
      <c r="Y651" s="3">
        <v>507.77133659296885</v>
      </c>
      <c r="Z651" s="3">
        <v>2433.9026414975096</v>
      </c>
      <c r="AG651">
        <v>609</v>
      </c>
      <c r="AH651">
        <v>82724.774095012806</v>
      </c>
      <c r="AI651">
        <v>27102.49922346737</v>
      </c>
      <c r="AJ651">
        <v>1.5713690426557732</v>
      </c>
      <c r="AK651">
        <f t="shared" si="166"/>
        <v>109827.27331848018</v>
      </c>
      <c r="AL651" s="4">
        <f t="shared" si="167"/>
        <v>0.24677385138092967</v>
      </c>
      <c r="AW651">
        <v>605</v>
      </c>
      <c r="AX651">
        <v>106837.63125886525</v>
      </c>
      <c r="AY651">
        <v>1491.3197901714302</v>
      </c>
      <c r="AZ651">
        <v>0.19886172308851849</v>
      </c>
      <c r="BA651">
        <f t="shared" si="180"/>
        <v>108328.95104903668</v>
      </c>
      <c r="BB651" s="4">
        <f t="shared" si="181"/>
        <v>1.3766585716281537E-2</v>
      </c>
      <c r="BN651">
        <v>605</v>
      </c>
      <c r="BO651">
        <v>11.559557546509824</v>
      </c>
      <c r="BP651">
        <v>3.3370173460696151E-2</v>
      </c>
      <c r="BQ651">
        <v>0.41278674183035718</v>
      </c>
      <c r="BR651">
        <f t="shared" si="182"/>
        <v>11.59292771997052</v>
      </c>
      <c r="BS651" s="4">
        <f t="shared" si="183"/>
        <v>2.8784940497136998E-3</v>
      </c>
      <c r="CD651">
        <v>606</v>
      </c>
      <c r="CE651">
        <v>107181.78658289021</v>
      </c>
      <c r="CF651">
        <v>1934.8375796064211</v>
      </c>
      <c r="CG651">
        <v>0.24486851724796574</v>
      </c>
      <c r="CH651">
        <f t="shared" si="176"/>
        <v>109116.62416249664</v>
      </c>
      <c r="CI651" s="4">
        <f t="shared" si="177"/>
        <v>1.7731831372688529E-2</v>
      </c>
      <c r="CT651">
        <v>606</v>
      </c>
      <c r="CU651">
        <v>11.564536482737296</v>
      </c>
      <c r="CV651">
        <v>3.5636052934169271E-2</v>
      </c>
      <c r="CW651">
        <v>0.42486683952863868</v>
      </c>
      <c r="CX651">
        <f t="shared" si="178"/>
        <v>11.528900429803127</v>
      </c>
      <c r="CY651" s="4">
        <f t="shared" si="179"/>
        <v>3.0910192304243718E-3</v>
      </c>
      <c r="DJ651">
        <v>607</v>
      </c>
      <c r="DK651">
        <v>106907.1044966543</v>
      </c>
      <c r="DL651">
        <v>2040.5855221072125</v>
      </c>
      <c r="DM651">
        <v>0.2593057064150997</v>
      </c>
      <c r="DN651">
        <f t="shared" si="172"/>
        <v>104866.51897454709</v>
      </c>
      <c r="DO651" s="4">
        <f t="shared" si="173"/>
        <v>1.9458884895402106E-2</v>
      </c>
      <c r="DZ651">
        <v>607</v>
      </c>
      <c r="EA651">
        <v>11.559882698247614</v>
      </c>
      <c r="EB651">
        <v>3.8740439686169026E-2</v>
      </c>
      <c r="EC651">
        <v>0.4635751361273498</v>
      </c>
      <c r="ED651">
        <f t="shared" si="174"/>
        <v>11.598623137933783</v>
      </c>
      <c r="EE651" s="4">
        <f t="shared" si="175"/>
        <v>3.3400895283395141E-3</v>
      </c>
      <c r="EP651">
        <v>609</v>
      </c>
      <c r="EQ651">
        <v>11.606334931394095</v>
      </c>
      <c r="ER651">
        <v>3.2923669825635216E-4</v>
      </c>
      <c r="ES651">
        <v>4.1976579835383493E-3</v>
      </c>
      <c r="ET651">
        <f t="shared" si="168"/>
        <v>11.606664168092351</v>
      </c>
      <c r="EU651" s="4">
        <f t="shared" si="169"/>
        <v>2.8366177696555586E-5</v>
      </c>
      <c r="FF651">
        <v>609</v>
      </c>
      <c r="FG651">
        <v>11.582591327698529</v>
      </c>
      <c r="FH651">
        <v>2.4072840393822403E-2</v>
      </c>
      <c r="FI651">
        <v>0.53266493842948615</v>
      </c>
      <c r="FJ651">
        <f t="shared" si="170"/>
        <v>11.606664168092351</v>
      </c>
      <c r="FK651">
        <f t="shared" si="171"/>
        <v>2.0740533236070159E-3</v>
      </c>
    </row>
    <row r="652" spans="2:167" x14ac:dyDescent="0.2">
      <c r="B652" s="81">
        <v>44688</v>
      </c>
      <c r="C652">
        <v>5.9657474121684526</v>
      </c>
      <c r="D652">
        <v>4.8759154833550928</v>
      </c>
      <c r="E652">
        <v>5.5803012551837927</v>
      </c>
      <c r="F652">
        <v>7.4373837406069372</v>
      </c>
      <c r="G652">
        <v>1</v>
      </c>
      <c r="H652">
        <v>0</v>
      </c>
      <c r="I652">
        <v>0</v>
      </c>
      <c r="J652">
        <v>0</v>
      </c>
      <c r="K652">
        <v>0</v>
      </c>
      <c r="L652">
        <v>1</v>
      </c>
      <c r="M652">
        <v>0</v>
      </c>
      <c r="N652">
        <v>19</v>
      </c>
      <c r="O652">
        <v>11.525950083648741</v>
      </c>
      <c r="P652" s="74">
        <v>101310.98084774718</v>
      </c>
      <c r="V652" s="81">
        <v>44625</v>
      </c>
      <c r="W652" s="3">
        <v>187.29485386893924</v>
      </c>
      <c r="X652" s="3">
        <v>277.76939951457427</v>
      </c>
      <c r="Y652" s="3">
        <v>533.12474717261728</v>
      </c>
      <c r="Z652" s="3">
        <v>2551.9205511345099</v>
      </c>
      <c r="AG652">
        <v>610</v>
      </c>
      <c r="AH652">
        <v>83831.116009281017</v>
      </c>
      <c r="AI652">
        <v>25709.530218363929</v>
      </c>
      <c r="AJ652">
        <v>1.4906064401389074</v>
      </c>
      <c r="AK652">
        <f t="shared" si="166"/>
        <v>109540.64622764495</v>
      </c>
      <c r="AL652" s="4">
        <f t="shared" si="167"/>
        <v>0.23470310888010421</v>
      </c>
      <c r="AW652">
        <v>606</v>
      </c>
      <c r="AX652">
        <v>106813.53386882354</v>
      </c>
      <c r="AY652">
        <v>2303.0902936730999</v>
      </c>
      <c r="AZ652">
        <v>0.30710817843812505</v>
      </c>
      <c r="BA652">
        <f t="shared" si="180"/>
        <v>109116.62416249664</v>
      </c>
      <c r="BB652" s="4">
        <f t="shared" si="181"/>
        <v>2.1106685725937914E-2</v>
      </c>
      <c r="BN652">
        <v>606</v>
      </c>
      <c r="BO652">
        <v>11.559299929245043</v>
      </c>
      <c r="BP652">
        <v>4.0872606426422209E-2</v>
      </c>
      <c r="BQ652">
        <v>0.50559131964803916</v>
      </c>
      <c r="BR652">
        <f t="shared" si="182"/>
        <v>11.600172535671465</v>
      </c>
      <c r="BS652" s="4">
        <f t="shared" si="183"/>
        <v>3.5234481470629553E-3</v>
      </c>
      <c r="CD652">
        <v>607</v>
      </c>
      <c r="CE652">
        <v>107203.72553824096</v>
      </c>
      <c r="CF652">
        <v>1743.9644805205462</v>
      </c>
      <c r="CG652">
        <v>0.22071206440235289</v>
      </c>
      <c r="CH652">
        <f t="shared" si="176"/>
        <v>108947.69001876151</v>
      </c>
      <c r="CI652" s="4">
        <f t="shared" si="177"/>
        <v>1.6007356192868558E-2</v>
      </c>
      <c r="CT652">
        <v>607</v>
      </c>
      <c r="CU652">
        <v>11.564938392169113</v>
      </c>
      <c r="CV652">
        <v>3.368474576467051E-2</v>
      </c>
      <c r="CW652">
        <v>0.40160259891293376</v>
      </c>
      <c r="CX652">
        <f t="shared" si="178"/>
        <v>11.531253646404442</v>
      </c>
      <c r="CY652" s="4">
        <f t="shared" si="179"/>
        <v>2.9211694406855531E-3</v>
      </c>
      <c r="DJ652">
        <v>608</v>
      </c>
      <c r="DK652">
        <v>106893.12461834232</v>
      </c>
      <c r="DL652">
        <v>2246.8379145402432</v>
      </c>
      <c r="DM652">
        <v>0.28551505747646699</v>
      </c>
      <c r="DN652">
        <f t="shared" si="172"/>
        <v>104646.28670380208</v>
      </c>
      <c r="DO652" s="4">
        <f t="shared" si="173"/>
        <v>2.1470784920441993E-2</v>
      </c>
      <c r="DZ652">
        <v>608</v>
      </c>
      <c r="EA652">
        <v>11.559721772360247</v>
      </c>
      <c r="EB652">
        <v>4.0664625085822692E-2</v>
      </c>
      <c r="EC652">
        <v>0.48660028803075389</v>
      </c>
      <c r="ED652">
        <f t="shared" si="174"/>
        <v>11.600386397446069</v>
      </c>
      <c r="EE652" s="4">
        <f t="shared" si="175"/>
        <v>3.5054543609664055E-3</v>
      </c>
      <c r="EP652">
        <v>610</v>
      </c>
      <c r="EQ652">
        <v>11.550712593281036</v>
      </c>
      <c r="ER652">
        <v>5.3338364506545943E-2</v>
      </c>
      <c r="ES652">
        <v>0.68004633986898311</v>
      </c>
      <c r="ET652">
        <f t="shared" si="168"/>
        <v>11.604050957787582</v>
      </c>
      <c r="EU652" s="4">
        <f t="shared" si="169"/>
        <v>4.5965296688696543E-3</v>
      </c>
      <c r="FF652">
        <v>610</v>
      </c>
      <c r="FG652">
        <v>11.586522337592502</v>
      </c>
      <c r="FH652">
        <v>1.7528620195079725E-2</v>
      </c>
      <c r="FI652">
        <v>0.38785956473013589</v>
      </c>
      <c r="FJ652">
        <f t="shared" si="170"/>
        <v>11.604050957787582</v>
      </c>
      <c r="FK652">
        <f t="shared" si="171"/>
        <v>1.5105604291849573E-3</v>
      </c>
    </row>
    <row r="653" spans="2:167" x14ac:dyDescent="0.2">
      <c r="B653" s="81">
        <v>44695</v>
      </c>
      <c r="C653">
        <v>6.0494228895851299</v>
      </c>
      <c r="D653">
        <v>6.1087395450121065</v>
      </c>
      <c r="E653">
        <v>5.5283365320192903</v>
      </c>
      <c r="F653">
        <v>7.339116256656518</v>
      </c>
      <c r="G653">
        <v>1</v>
      </c>
      <c r="H653">
        <v>0</v>
      </c>
      <c r="I653">
        <v>0</v>
      </c>
      <c r="J653">
        <v>0</v>
      </c>
      <c r="K653">
        <v>0</v>
      </c>
      <c r="L653">
        <v>1</v>
      </c>
      <c r="M653">
        <v>0</v>
      </c>
      <c r="N653">
        <v>20</v>
      </c>
      <c r="O653">
        <v>11.625872534356564</v>
      </c>
      <c r="P653" s="74">
        <v>111957.26717116775</v>
      </c>
      <c r="V653" s="81">
        <v>44632</v>
      </c>
      <c r="W653" s="3">
        <v>187.05114060049627</v>
      </c>
      <c r="X653" s="3">
        <v>291.65786948940303</v>
      </c>
      <c r="Y653" s="3">
        <v>559.76340640624812</v>
      </c>
      <c r="Z653" s="3">
        <v>2676.9425229847229</v>
      </c>
      <c r="AG653">
        <v>611</v>
      </c>
      <c r="AH653">
        <v>83806.725696197274</v>
      </c>
      <c r="AI653">
        <v>26557.270090711419</v>
      </c>
      <c r="AJ653">
        <v>1.5397573387570822</v>
      </c>
      <c r="AK653">
        <f t="shared" si="166"/>
        <v>110363.99578690869</v>
      </c>
      <c r="AL653" s="4">
        <f t="shared" si="167"/>
        <v>0.24063345932117497</v>
      </c>
      <c r="AW653">
        <v>607</v>
      </c>
      <c r="AX653">
        <v>106789.43647878185</v>
      </c>
      <c r="AY653">
        <v>2158.2535399796616</v>
      </c>
      <c r="AZ653">
        <v>0.28779475780504027</v>
      </c>
      <c r="BA653">
        <f t="shared" si="180"/>
        <v>108947.69001876151</v>
      </c>
      <c r="BB653" s="4">
        <f t="shared" si="181"/>
        <v>1.9809998170755121E-2</v>
      </c>
      <c r="BN653">
        <v>607</v>
      </c>
      <c r="BO653">
        <v>11.559042311980264</v>
      </c>
      <c r="BP653">
        <v>3.9580825953519749E-2</v>
      </c>
      <c r="BQ653">
        <v>0.48961208438282461</v>
      </c>
      <c r="BR653">
        <f t="shared" si="182"/>
        <v>11.598623137933783</v>
      </c>
      <c r="BS653" s="4">
        <f t="shared" si="183"/>
        <v>3.4125452204812998E-3</v>
      </c>
      <c r="CD653">
        <v>608</v>
      </c>
      <c r="CE653">
        <v>107226.84319226752</v>
      </c>
      <c r="CF653">
        <v>1913.1193406150414</v>
      </c>
      <c r="CG653">
        <v>0.24211990773411812</v>
      </c>
      <c r="CH653">
        <f t="shared" si="176"/>
        <v>109139.96253288256</v>
      </c>
      <c r="CI653" s="4">
        <f t="shared" si="177"/>
        <v>1.7529045238939327E-2</v>
      </c>
      <c r="CT653">
        <v>608</v>
      </c>
      <c r="CU653">
        <v>11.565357246802622</v>
      </c>
      <c r="CV653">
        <v>3.5029150643447693E-2</v>
      </c>
      <c r="CW653">
        <v>0.4176311151166815</v>
      </c>
      <c r="CX653">
        <f t="shared" si="178"/>
        <v>11.530328096159174</v>
      </c>
      <c r="CY653" s="4">
        <f t="shared" si="179"/>
        <v>3.0380012044163886E-3</v>
      </c>
      <c r="DJ653">
        <v>609</v>
      </c>
      <c r="DK653">
        <v>106879.27852082183</v>
      </c>
      <c r="DL653">
        <v>2947.9947976583499</v>
      </c>
      <c r="DM653">
        <v>0.3746139846789886</v>
      </c>
      <c r="DN653">
        <f t="shared" si="172"/>
        <v>103931.28372316348</v>
      </c>
      <c r="DO653" s="4">
        <f t="shared" si="173"/>
        <v>2.8364845425279023E-2</v>
      </c>
      <c r="DZ653">
        <v>609</v>
      </c>
      <c r="EA653">
        <v>11.55956238645714</v>
      </c>
      <c r="EB653">
        <v>4.7101781635211282E-2</v>
      </c>
      <c r="EC653">
        <v>0.56362847221838075</v>
      </c>
      <c r="ED653">
        <f t="shared" si="174"/>
        <v>11.606664168092351</v>
      </c>
      <c r="EE653" s="4">
        <f t="shared" si="175"/>
        <v>4.0581670110433499E-3</v>
      </c>
      <c r="EP653">
        <v>611</v>
      </c>
      <c r="EQ653">
        <v>11.556626715162347</v>
      </c>
      <c r="ER653">
        <v>5.4912519353843336E-2</v>
      </c>
      <c r="ES653">
        <v>0.70011628862341546</v>
      </c>
      <c r="ET653">
        <f t="shared" si="168"/>
        <v>11.61153923451619</v>
      </c>
      <c r="EU653" s="4">
        <f t="shared" si="169"/>
        <v>4.7291335149272596E-3</v>
      </c>
      <c r="FF653">
        <v>611</v>
      </c>
      <c r="FG653">
        <v>11.599940601083473</v>
      </c>
      <c r="FH653">
        <v>1.1598633432717165E-2</v>
      </c>
      <c r="FI653">
        <v>0.256645466934177</v>
      </c>
      <c r="FJ653">
        <f t="shared" si="170"/>
        <v>11.61153923451619</v>
      </c>
      <c r="FK653">
        <f t="shared" si="171"/>
        <v>9.9888853652057934E-4</v>
      </c>
    </row>
    <row r="654" spans="2:167" x14ac:dyDescent="0.2">
      <c r="B654" s="81">
        <v>44702</v>
      </c>
      <c r="C654">
        <v>6.1340373774394301</v>
      </c>
      <c r="D654">
        <v>6.217464502254697</v>
      </c>
      <c r="E654">
        <v>5.5048352095953312</v>
      </c>
      <c r="F654">
        <v>7.2659315855898905</v>
      </c>
      <c r="G654">
        <v>1</v>
      </c>
      <c r="H654">
        <v>0</v>
      </c>
      <c r="I654">
        <v>0</v>
      </c>
      <c r="J654">
        <v>0</v>
      </c>
      <c r="K654">
        <v>0</v>
      </c>
      <c r="L654">
        <v>1</v>
      </c>
      <c r="M654">
        <v>0</v>
      </c>
      <c r="N654">
        <v>21</v>
      </c>
      <c r="O654">
        <v>11.635242074775871</v>
      </c>
      <c r="P654" s="74">
        <v>113011.18496371573</v>
      </c>
      <c r="V654" s="81">
        <v>44639</v>
      </c>
      <c r="W654" s="3">
        <v>199.3338933498722</v>
      </c>
      <c r="X654" s="3">
        <v>306.24076296378314</v>
      </c>
      <c r="Y654" s="3">
        <v>587.74278766406053</v>
      </c>
      <c r="Z654" s="3">
        <v>2808.9878101394006</v>
      </c>
      <c r="AG654">
        <v>612</v>
      </c>
      <c r="AH654">
        <v>83782.335383113532</v>
      </c>
      <c r="AI654">
        <v>27032.346625146733</v>
      </c>
      <c r="AJ654">
        <v>1.5673016826549855</v>
      </c>
      <c r="AK654">
        <f t="shared" si="166"/>
        <v>110814.68200826026</v>
      </c>
      <c r="AL654" s="4">
        <f t="shared" si="167"/>
        <v>0.24394192299474998</v>
      </c>
      <c r="AW654">
        <v>608</v>
      </c>
      <c r="AX654">
        <v>106765.33908874016</v>
      </c>
      <c r="AY654">
        <v>2374.6234441424021</v>
      </c>
      <c r="AZ654">
        <v>0.31664684724278191</v>
      </c>
      <c r="BA654">
        <f t="shared" si="180"/>
        <v>109139.96253288256</v>
      </c>
      <c r="BB654" s="4">
        <f t="shared" si="181"/>
        <v>2.1757598124765312E-2</v>
      </c>
      <c r="BN654">
        <v>608</v>
      </c>
      <c r="BO654">
        <v>11.558784694715483</v>
      </c>
      <c r="BP654">
        <v>4.1601702730586609E-2</v>
      </c>
      <c r="BQ654">
        <v>0.51461019059370738</v>
      </c>
      <c r="BR654">
        <f t="shared" si="182"/>
        <v>11.600386397446069</v>
      </c>
      <c r="BS654" s="4">
        <f t="shared" si="183"/>
        <v>3.5862342257621353E-3</v>
      </c>
      <c r="CD654">
        <v>609</v>
      </c>
      <c r="CE654">
        <v>107251.13954496989</v>
      </c>
      <c r="CF654">
        <v>2576.1337735102861</v>
      </c>
      <c r="CG654">
        <v>0.32602946314500925</v>
      </c>
      <c r="CH654">
        <f t="shared" si="176"/>
        <v>109827.27331848018</v>
      </c>
      <c r="CI654" s="4">
        <f t="shared" si="177"/>
        <v>2.3456229911489671E-2</v>
      </c>
      <c r="CT654">
        <v>609</v>
      </c>
      <c r="CU654">
        <v>11.565793046637818</v>
      </c>
      <c r="CV654">
        <v>4.0871121454532755E-2</v>
      </c>
      <c r="CW654">
        <v>0.4872813561158571</v>
      </c>
      <c r="CX654">
        <f t="shared" si="178"/>
        <v>11.524921925183286</v>
      </c>
      <c r="CY654" s="4">
        <f t="shared" si="179"/>
        <v>3.5463252349870271E-3</v>
      </c>
      <c r="DJ654">
        <v>610</v>
      </c>
      <c r="DK654">
        <v>106829.05032075364</v>
      </c>
      <c r="DL654">
        <v>2711.5959068913071</v>
      </c>
      <c r="DM654">
        <v>0.34457379243907066</v>
      </c>
      <c r="DN654">
        <f t="shared" si="172"/>
        <v>104117.45441386233</v>
      </c>
      <c r="DO654" s="4">
        <f t="shared" si="173"/>
        <v>2.6043624694403609E-2</v>
      </c>
      <c r="DZ654">
        <v>610</v>
      </c>
      <c r="EA654">
        <v>11.559448641858607</v>
      </c>
      <c r="EB654">
        <v>4.4602315928974789E-2</v>
      </c>
      <c r="EC654">
        <v>0.53371941170175741</v>
      </c>
      <c r="ED654">
        <f t="shared" si="174"/>
        <v>11.604050957787582</v>
      </c>
      <c r="EE654" s="4">
        <f t="shared" si="175"/>
        <v>3.8436849416833849E-3</v>
      </c>
      <c r="EP654">
        <v>612</v>
      </c>
      <c r="EQ654">
        <v>11.560397232907958</v>
      </c>
      <c r="ER654">
        <v>5.5217320708628392E-2</v>
      </c>
      <c r="ES654">
        <v>0.70400240413569826</v>
      </c>
      <c r="ET654">
        <f t="shared" si="168"/>
        <v>11.615614553616586</v>
      </c>
      <c r="EU654" s="4">
        <f t="shared" si="169"/>
        <v>4.7537149630568773E-3</v>
      </c>
      <c r="FF654">
        <v>612</v>
      </c>
      <c r="FG654">
        <v>11.606786516253692</v>
      </c>
      <c r="FH654">
        <v>8.828037362894392E-3</v>
      </c>
      <c r="FI654">
        <v>0.19533988932880875</v>
      </c>
      <c r="FJ654">
        <f t="shared" si="170"/>
        <v>11.615614553616586</v>
      </c>
      <c r="FK654">
        <f t="shared" si="171"/>
        <v>7.6001466148390177E-4</v>
      </c>
    </row>
    <row r="655" spans="2:167" x14ac:dyDescent="0.2">
      <c r="B655" s="81">
        <v>44709</v>
      </c>
      <c r="C655">
        <v>6.2195239287159199</v>
      </c>
      <c r="D655">
        <v>6.2679151832167808</v>
      </c>
      <c r="E655">
        <v>5.4964695493939066</v>
      </c>
      <c r="F655">
        <v>7.2132767655197192</v>
      </c>
      <c r="G655">
        <v>1</v>
      </c>
      <c r="H655">
        <v>0</v>
      </c>
      <c r="I655">
        <v>0</v>
      </c>
      <c r="J655">
        <v>0</v>
      </c>
      <c r="K655">
        <v>0</v>
      </c>
      <c r="L655">
        <v>1</v>
      </c>
      <c r="M655">
        <v>0</v>
      </c>
      <c r="N655">
        <v>22</v>
      </c>
      <c r="O655">
        <v>11.641828761878447</v>
      </c>
      <c r="P655" s="74">
        <v>113758.01113326117</v>
      </c>
      <c r="V655" s="81">
        <v>44646</v>
      </c>
      <c r="W655" s="3">
        <v>231.02082758321623</v>
      </c>
      <c r="X655" s="3">
        <v>321.55280111196333</v>
      </c>
      <c r="Y655" s="3">
        <v>617.12553251601366</v>
      </c>
      <c r="Z655" s="3">
        <v>2948.1759133501796</v>
      </c>
      <c r="AG655">
        <v>613</v>
      </c>
      <c r="AH655">
        <v>83757.945070029789</v>
      </c>
      <c r="AI655">
        <v>27371.430564667389</v>
      </c>
      <c r="AJ655">
        <v>1.5869613458111846</v>
      </c>
      <c r="AK655">
        <f t="shared" si="166"/>
        <v>111129.37563469718</v>
      </c>
      <c r="AL655" s="4">
        <f t="shared" si="167"/>
        <v>0.24630238772007815</v>
      </c>
      <c r="AW655">
        <v>609</v>
      </c>
      <c r="AX655">
        <v>106741.24169869845</v>
      </c>
      <c r="AY655">
        <v>3086.0316197817301</v>
      </c>
      <c r="AZ655">
        <v>0.41151037454207007</v>
      </c>
      <c r="BA655">
        <f t="shared" si="180"/>
        <v>109827.27331848018</v>
      </c>
      <c r="BB655" s="4">
        <f t="shared" si="181"/>
        <v>2.8098955082247832E-2</v>
      </c>
      <c r="BN655">
        <v>609</v>
      </c>
      <c r="BO655">
        <v>11.558527077450703</v>
      </c>
      <c r="BP655">
        <v>4.8137090641647617E-2</v>
      </c>
      <c r="BQ655">
        <v>0.59545248785002192</v>
      </c>
      <c r="BR655">
        <f t="shared" si="182"/>
        <v>11.606664168092351</v>
      </c>
      <c r="BS655" s="4">
        <f t="shared" si="183"/>
        <v>4.1473665425747677E-3</v>
      </c>
      <c r="CD655">
        <v>610</v>
      </c>
      <c r="CE655">
        <v>107730.32193359319</v>
      </c>
      <c r="CF655">
        <v>1810.3242940517521</v>
      </c>
      <c r="CG655">
        <v>0.22911040714466371</v>
      </c>
      <c r="CH655">
        <f t="shared" si="176"/>
        <v>109540.64622764495</v>
      </c>
      <c r="CI655" s="4">
        <f t="shared" si="177"/>
        <v>1.6526507341298464E-2</v>
      </c>
      <c r="CT655">
        <v>610</v>
      </c>
      <c r="CU655">
        <v>11.570420699539643</v>
      </c>
      <c r="CV655">
        <v>3.3630258247939082E-2</v>
      </c>
      <c r="CW655">
        <v>0.40095297761311666</v>
      </c>
      <c r="CX655">
        <f t="shared" si="178"/>
        <v>11.536790441291704</v>
      </c>
      <c r="CY655" s="4">
        <f t="shared" si="179"/>
        <v>2.9150445627903515E-3</v>
      </c>
      <c r="DJ655">
        <v>611</v>
      </c>
      <c r="DK655">
        <v>106815.46424770131</v>
      </c>
      <c r="DL655">
        <v>3548.5315392073826</v>
      </c>
      <c r="DM655">
        <v>0.4509266911588361</v>
      </c>
      <c r="DN655">
        <f t="shared" si="172"/>
        <v>103266.93270849393</v>
      </c>
      <c r="DO655" s="4">
        <f t="shared" si="173"/>
        <v>3.4362708818168552E-2</v>
      </c>
      <c r="DZ655">
        <v>611</v>
      </c>
      <c r="EA655">
        <v>11.559292249162404</v>
      </c>
      <c r="EB655">
        <v>5.2246985353786357E-2</v>
      </c>
      <c r="EC655">
        <v>0.62519691422790546</v>
      </c>
      <c r="ED655">
        <f t="shared" si="174"/>
        <v>11.61153923451619</v>
      </c>
      <c r="EE655" s="4">
        <f t="shared" si="175"/>
        <v>4.4995744576634758E-3</v>
      </c>
      <c r="EP655">
        <v>613</v>
      </c>
      <c r="EQ655">
        <v>11.563311648792302</v>
      </c>
      <c r="ER655">
        <v>5.5138699038998595E-2</v>
      </c>
      <c r="ES655">
        <v>0.70300000409661256</v>
      </c>
      <c r="ET655">
        <f t="shared" si="168"/>
        <v>11.618450347831301</v>
      </c>
      <c r="EU655" s="4">
        <f t="shared" si="169"/>
        <v>4.745787724547171E-3</v>
      </c>
      <c r="FF655">
        <v>613</v>
      </c>
      <c r="FG655">
        <v>11.61118621021023</v>
      </c>
      <c r="FH655">
        <v>7.2641376210711428E-3</v>
      </c>
      <c r="FI655">
        <v>0.16073514198449684</v>
      </c>
      <c r="FJ655">
        <f t="shared" si="170"/>
        <v>11.618450347831301</v>
      </c>
      <c r="FK655">
        <f t="shared" si="171"/>
        <v>6.2522431164213448E-4</v>
      </c>
    </row>
    <row r="656" spans="2:167" x14ac:dyDescent="0.2">
      <c r="B656" s="81">
        <v>44716</v>
      </c>
      <c r="C656">
        <v>6.3058190143416422</v>
      </c>
      <c r="D656">
        <v>6.2810235974852731</v>
      </c>
      <c r="E656">
        <v>5.4958938589210531</v>
      </c>
      <c r="F656">
        <v>7.1767495889083106</v>
      </c>
      <c r="G656">
        <v>1</v>
      </c>
      <c r="H656">
        <v>0</v>
      </c>
      <c r="I656">
        <v>0</v>
      </c>
      <c r="J656">
        <v>0</v>
      </c>
      <c r="K656">
        <v>0</v>
      </c>
      <c r="L656">
        <v>1</v>
      </c>
      <c r="M656">
        <v>0</v>
      </c>
      <c r="N656">
        <v>23</v>
      </c>
      <c r="O656">
        <v>11.679879109457744</v>
      </c>
      <c r="P656" s="74">
        <v>118169.94857534394</v>
      </c>
      <c r="V656" s="81">
        <v>44653</v>
      </c>
      <c r="W656" s="3">
        <v>215.15915615411294</v>
      </c>
      <c r="X656" s="3">
        <v>325.99329217493721</v>
      </c>
      <c r="Y656" s="3">
        <v>635.04944632883007</v>
      </c>
      <c r="Z656" s="3">
        <v>3055.4264300602513</v>
      </c>
      <c r="AG656">
        <v>614</v>
      </c>
      <c r="AH656">
        <v>82683.843800897361</v>
      </c>
      <c r="AI656">
        <v>28139.27115068429</v>
      </c>
      <c r="AJ656">
        <v>1.6314797836354313</v>
      </c>
      <c r="AK656">
        <f t="shared" si="166"/>
        <v>110823.11495158165</v>
      </c>
      <c r="AL656" s="4">
        <f t="shared" si="167"/>
        <v>0.25391157037029927</v>
      </c>
      <c r="AW656">
        <v>610</v>
      </c>
      <c r="AX656">
        <v>107855.40240493506</v>
      </c>
      <c r="AY656">
        <v>1685.2438227098901</v>
      </c>
      <c r="AZ656">
        <v>0.22472074240350998</v>
      </c>
      <c r="BA656">
        <f t="shared" si="180"/>
        <v>109540.64622764495</v>
      </c>
      <c r="BB656" s="4">
        <f t="shared" si="181"/>
        <v>1.5384643789736767E-2</v>
      </c>
      <c r="BN656">
        <v>610</v>
      </c>
      <c r="BO656">
        <v>11.572344715139932</v>
      </c>
      <c r="BP656">
        <v>3.1706242647649319E-2</v>
      </c>
      <c r="BQ656">
        <v>0.39220403255083491</v>
      </c>
      <c r="BR656">
        <f t="shared" si="182"/>
        <v>11.604050957787582</v>
      </c>
      <c r="BS656" s="4">
        <f t="shared" si="183"/>
        <v>2.7323425899272681E-3</v>
      </c>
      <c r="CD656">
        <v>611</v>
      </c>
      <c r="CE656">
        <v>107756.97568364722</v>
      </c>
      <c r="CF656">
        <v>2607.0201032614714</v>
      </c>
      <c r="CG656">
        <v>0.32993836477536881</v>
      </c>
      <c r="CH656">
        <f t="shared" si="176"/>
        <v>110363.99578690869</v>
      </c>
      <c r="CI656" s="4">
        <f t="shared" si="177"/>
        <v>2.3622016262397003E-2</v>
      </c>
      <c r="CT656">
        <v>611</v>
      </c>
      <c r="CU656">
        <v>11.570890389778221</v>
      </c>
      <c r="CV656">
        <v>4.064884473796937E-2</v>
      </c>
      <c r="CW656">
        <v>0.48463128692212387</v>
      </c>
      <c r="CX656">
        <f t="shared" si="178"/>
        <v>11.530241545040251</v>
      </c>
      <c r="CY656" s="4">
        <f t="shared" si="179"/>
        <v>3.5254113783465815E-3</v>
      </c>
      <c r="DJ656">
        <v>612</v>
      </c>
      <c r="DK656">
        <v>106802.0045585552</v>
      </c>
      <c r="DL656">
        <v>4012.6774497050646</v>
      </c>
      <c r="DM656">
        <v>0.50990764632948526</v>
      </c>
      <c r="DN656">
        <f t="shared" si="172"/>
        <v>102789.32710885014</v>
      </c>
      <c r="DO656" s="4">
        <f t="shared" si="173"/>
        <v>3.903788031860337E-2</v>
      </c>
      <c r="DZ656">
        <v>612</v>
      </c>
      <c r="EA656">
        <v>11.559137311303061</v>
      </c>
      <c r="EB656">
        <v>5.6477242313524911E-2</v>
      </c>
      <c r="EC656">
        <v>0.67581693717680846</v>
      </c>
      <c r="ED656">
        <f t="shared" si="174"/>
        <v>11.615614553616586</v>
      </c>
      <c r="EE656" s="4">
        <f t="shared" si="175"/>
        <v>4.8621828877698434E-3</v>
      </c>
      <c r="EP656">
        <v>614</v>
      </c>
      <c r="EQ656">
        <v>11.564339164428793</v>
      </c>
      <c r="ER656">
        <v>5.13514858052595E-2</v>
      </c>
      <c r="ES656">
        <v>0.65471429976850981</v>
      </c>
      <c r="ET656">
        <f t="shared" si="168"/>
        <v>11.615690650234052</v>
      </c>
      <c r="EU656" s="4">
        <f t="shared" si="169"/>
        <v>4.4208723657964142E-3</v>
      </c>
      <c r="FF656">
        <v>614</v>
      </c>
      <c r="FG656">
        <v>11.610702309984395</v>
      </c>
      <c r="FH656">
        <v>4.9883402496568863E-3</v>
      </c>
      <c r="FI656">
        <v>0.11037808204098276</v>
      </c>
      <c r="FJ656">
        <f t="shared" si="170"/>
        <v>11.615690650234052</v>
      </c>
      <c r="FK656">
        <f t="shared" si="171"/>
        <v>4.29448441755495E-4</v>
      </c>
    </row>
    <row r="657" spans="2:167" x14ac:dyDescent="0.2">
      <c r="B657" s="81">
        <v>44723</v>
      </c>
      <c r="C657">
        <v>6.3928625260561356</v>
      </c>
      <c r="D657">
        <v>6.2905292594346323</v>
      </c>
      <c r="E657">
        <v>5.4992634543787249</v>
      </c>
      <c r="F657">
        <v>7.152487903937649</v>
      </c>
      <c r="G657">
        <v>1</v>
      </c>
      <c r="H657">
        <v>0</v>
      </c>
      <c r="I657">
        <v>0</v>
      </c>
      <c r="J657">
        <v>0</v>
      </c>
      <c r="K657">
        <v>0</v>
      </c>
      <c r="L657">
        <v>1</v>
      </c>
      <c r="M657">
        <v>0</v>
      </c>
      <c r="N657">
        <v>24</v>
      </c>
      <c r="O657">
        <v>11.684802068081318</v>
      </c>
      <c r="P657" s="74">
        <v>118753.12865061488</v>
      </c>
      <c r="V657" s="81">
        <v>44660</v>
      </c>
      <c r="W657" s="3">
        <v>232.77869635078179</v>
      </c>
      <c r="X657" s="3">
        <v>329.37572140187206</v>
      </c>
      <c r="Y657" s="3">
        <v>647.27627003594648</v>
      </c>
      <c r="Z657" s="3">
        <v>3140.4188246644521</v>
      </c>
      <c r="AG657">
        <v>615</v>
      </c>
      <c r="AH657">
        <v>82659.453487813604</v>
      </c>
      <c r="AI657">
        <v>22906.317615804277</v>
      </c>
      <c r="AJ657">
        <v>1.3280796758237301</v>
      </c>
      <c r="AK657">
        <f t="shared" si="166"/>
        <v>105565.77110361788</v>
      </c>
      <c r="AL657" s="4">
        <f t="shared" si="167"/>
        <v>0.21698621983560015</v>
      </c>
      <c r="AW657">
        <v>611</v>
      </c>
      <c r="AX657">
        <v>107831.30501489334</v>
      </c>
      <c r="AY657">
        <v>2532.690772015354</v>
      </c>
      <c r="AZ657">
        <v>0.33772451374461226</v>
      </c>
      <c r="BA657">
        <f t="shared" si="180"/>
        <v>110363.99578690869</v>
      </c>
      <c r="BB657" s="4">
        <f t="shared" si="181"/>
        <v>2.2948523691598527E-2</v>
      </c>
      <c r="BN657">
        <v>611</v>
      </c>
      <c r="BO657">
        <v>11.572087097875153</v>
      </c>
      <c r="BP657">
        <v>3.9452136641036972E-2</v>
      </c>
      <c r="BQ657">
        <v>0.48802020647212924</v>
      </c>
      <c r="BR657">
        <f t="shared" si="182"/>
        <v>11.61153923451619</v>
      </c>
      <c r="BS657" s="4">
        <f t="shared" si="183"/>
        <v>3.3976663941127179E-3</v>
      </c>
      <c r="CD657">
        <v>612</v>
      </c>
      <c r="CE657">
        <v>107784.80813237706</v>
      </c>
      <c r="CF657">
        <v>3029.8738758832042</v>
      </c>
      <c r="CG657">
        <v>0.38345374891198181</v>
      </c>
      <c r="CH657">
        <f t="shared" si="176"/>
        <v>110814.68200826026</v>
      </c>
      <c r="CI657" s="4">
        <f t="shared" si="177"/>
        <v>2.7341809054303414E-2</v>
      </c>
      <c r="CT657">
        <v>612</v>
      </c>
      <c r="CU657">
        <v>11.571377025218494</v>
      </c>
      <c r="CV657">
        <v>4.4237528398092252E-2</v>
      </c>
      <c r="CW657">
        <v>0.527416964885985</v>
      </c>
      <c r="CX657">
        <f t="shared" si="178"/>
        <v>11.527139496820402</v>
      </c>
      <c r="CY657" s="4">
        <f t="shared" si="179"/>
        <v>3.8376848315485857E-3</v>
      </c>
      <c r="DJ657">
        <v>613</v>
      </c>
      <c r="DK657">
        <v>106788.66892360809</v>
      </c>
      <c r="DL657">
        <v>4340.706711089093</v>
      </c>
      <c r="DM657">
        <v>0.55159169163240973</v>
      </c>
      <c r="DN657">
        <f t="shared" si="172"/>
        <v>102447.96221251899</v>
      </c>
      <c r="DO657" s="4">
        <f t="shared" si="173"/>
        <v>4.2369868734769868E-2</v>
      </c>
      <c r="DZ657">
        <v>613</v>
      </c>
      <c r="EA657">
        <v>11.558983801462734</v>
      </c>
      <c r="EB657">
        <v>5.9466546368566853E-2</v>
      </c>
      <c r="EC657">
        <v>0.71158749232455631</v>
      </c>
      <c r="ED657">
        <f t="shared" si="174"/>
        <v>11.618450347831301</v>
      </c>
      <c r="EE657" s="4">
        <f t="shared" si="175"/>
        <v>5.1182855362175619E-3</v>
      </c>
      <c r="EP657">
        <v>615</v>
      </c>
      <c r="EQ657">
        <v>11.510177961723089</v>
      </c>
      <c r="ER657">
        <v>5.691149871102219E-2</v>
      </c>
      <c r="ES657">
        <v>0.72560260804658228</v>
      </c>
      <c r="ET657">
        <f t="shared" si="168"/>
        <v>11.567089460434111</v>
      </c>
      <c r="EU657" s="4">
        <f t="shared" si="169"/>
        <v>4.9201226380837819E-3</v>
      </c>
      <c r="FF657">
        <v>615</v>
      </c>
      <c r="FG657">
        <v>11.554830167823102</v>
      </c>
      <c r="FH657">
        <v>1.2259292611009442E-2</v>
      </c>
      <c r="FI657">
        <v>0.27126401525547272</v>
      </c>
      <c r="FJ657">
        <f t="shared" si="170"/>
        <v>11.567089460434111</v>
      </c>
      <c r="FK657">
        <f t="shared" si="171"/>
        <v>1.0598424653793031E-3</v>
      </c>
    </row>
    <row r="658" spans="2:167" x14ac:dyDescent="0.2">
      <c r="B658" s="81">
        <v>44730</v>
      </c>
      <c r="C658">
        <v>6.4805977872556682</v>
      </c>
      <c r="D658">
        <v>5.3336293432760682</v>
      </c>
      <c r="E658">
        <v>5.5046184462766439</v>
      </c>
      <c r="F658">
        <v>7.137326798864132</v>
      </c>
      <c r="G658">
        <v>1</v>
      </c>
      <c r="H658">
        <v>0</v>
      </c>
      <c r="I658">
        <v>0</v>
      </c>
      <c r="J658">
        <v>0</v>
      </c>
      <c r="K658">
        <v>0</v>
      </c>
      <c r="L658">
        <v>1</v>
      </c>
      <c r="M658">
        <v>0</v>
      </c>
      <c r="N658">
        <v>25</v>
      </c>
      <c r="O658">
        <v>11.623143116333898</v>
      </c>
      <c r="P658" s="74">
        <v>111652.10563452868</v>
      </c>
      <c r="V658" s="81">
        <v>44667</v>
      </c>
      <c r="W658" s="3">
        <v>255.66692844398574</v>
      </c>
      <c r="X658" s="3">
        <v>107.87361116674271</v>
      </c>
      <c r="Y658" s="3">
        <v>406.90040060303494</v>
      </c>
      <c r="Z658" s="3">
        <v>2451.2023089797412</v>
      </c>
      <c r="AG658">
        <v>616</v>
      </c>
      <c r="AH658">
        <v>82635.063174729861</v>
      </c>
      <c r="AI658">
        <v>20680.813733124509</v>
      </c>
      <c r="AJ658">
        <v>1.199047741288144</v>
      </c>
      <c r="AK658">
        <f t="shared" si="166"/>
        <v>103315.87690785437</v>
      </c>
      <c r="AL658" s="4">
        <f t="shared" si="167"/>
        <v>0.20017072256541332</v>
      </c>
      <c r="AW658">
        <v>612</v>
      </c>
      <c r="AX658">
        <v>107807.20762485165</v>
      </c>
      <c r="AY658">
        <v>3007.4743834086112</v>
      </c>
      <c r="AZ658">
        <v>0.40103507106310621</v>
      </c>
      <c r="BA658">
        <f t="shared" si="180"/>
        <v>110814.68200826026</v>
      </c>
      <c r="BB658" s="4">
        <f t="shared" si="181"/>
        <v>2.7139674354562784E-2</v>
      </c>
      <c r="BN658">
        <v>612</v>
      </c>
      <c r="BO658">
        <v>11.571829480610372</v>
      </c>
      <c r="BP658">
        <v>4.3785073006214148E-2</v>
      </c>
      <c r="BQ658">
        <v>0.54161833016322636</v>
      </c>
      <c r="BR658">
        <f t="shared" si="182"/>
        <v>11.615614553616586</v>
      </c>
      <c r="BS658" s="4">
        <f t="shared" si="183"/>
        <v>3.7695012006559239E-3</v>
      </c>
      <c r="CD658">
        <v>613</v>
      </c>
      <c r="CE658">
        <v>107813.81927978272</v>
      </c>
      <c r="CF658">
        <v>3315.5563549144572</v>
      </c>
      <c r="CG658">
        <v>0.41960905506348622</v>
      </c>
      <c r="CH658">
        <f t="shared" si="176"/>
        <v>111129.37563469718</v>
      </c>
      <c r="CI658" s="4">
        <f t="shared" si="177"/>
        <v>2.9835102878768116E-2</v>
      </c>
      <c r="CT658">
        <v>613</v>
      </c>
      <c r="CU658">
        <v>11.571880605860454</v>
      </c>
      <c r="CV658">
        <v>4.6569741970847289E-2</v>
      </c>
      <c r="CW658">
        <v>0.55522251932246225</v>
      </c>
      <c r="CX658">
        <f t="shared" si="178"/>
        <v>11.525310863889606</v>
      </c>
      <c r="CY658" s="4">
        <f t="shared" si="179"/>
        <v>4.0406495339537201E-3</v>
      </c>
      <c r="DJ658">
        <v>614</v>
      </c>
      <c r="DK658">
        <v>106333.14811695053</v>
      </c>
      <c r="DL658">
        <v>4489.9668346311228</v>
      </c>
      <c r="DM658">
        <v>0.57055879757105388</v>
      </c>
      <c r="DN658">
        <f t="shared" si="172"/>
        <v>101843.1812823194</v>
      </c>
      <c r="DO658" s="4">
        <f t="shared" si="173"/>
        <v>4.4087063837729978E-2</v>
      </c>
      <c r="DZ658">
        <v>614</v>
      </c>
      <c r="EA658">
        <v>11.55431909795823</v>
      </c>
      <c r="EB658">
        <v>6.1371552275822694E-2</v>
      </c>
      <c r="EC658">
        <v>0.73438313893914076</v>
      </c>
      <c r="ED658">
        <f t="shared" si="174"/>
        <v>11.615690650234052</v>
      </c>
      <c r="EE658" s="4">
        <f t="shared" si="175"/>
        <v>5.2835043669647039E-3</v>
      </c>
      <c r="EP658">
        <v>616</v>
      </c>
      <c r="EQ658">
        <v>11.481342404612212</v>
      </c>
      <c r="ER658">
        <v>6.4203935760399844E-2</v>
      </c>
      <c r="ES658">
        <v>0.81857874576722089</v>
      </c>
      <c r="ET658">
        <f t="shared" si="168"/>
        <v>11.545546340372612</v>
      </c>
      <c r="EU658" s="4">
        <f t="shared" si="169"/>
        <v>5.5609266004061422E-3</v>
      </c>
      <c r="FF658">
        <v>616</v>
      </c>
      <c r="FG658">
        <v>11.531526508567232</v>
      </c>
      <c r="FH658">
        <v>1.4019831805379468E-2</v>
      </c>
      <c r="FI658">
        <v>0.31021984623470605</v>
      </c>
      <c r="FJ658">
        <f t="shared" si="170"/>
        <v>11.545546340372612</v>
      </c>
      <c r="FK658">
        <f t="shared" si="171"/>
        <v>1.2143064859871328E-3</v>
      </c>
    </row>
    <row r="659" spans="2:167" x14ac:dyDescent="0.2">
      <c r="B659" s="81">
        <v>44737</v>
      </c>
      <c r="C659">
        <v>6.5689715283340062</v>
      </c>
      <c r="D659">
        <v>5.1652863720463742</v>
      </c>
      <c r="E659">
        <v>5.5109729303913566</v>
      </c>
      <c r="F659">
        <v>7.1287955240450058</v>
      </c>
      <c r="G659">
        <v>1</v>
      </c>
      <c r="H659">
        <v>0</v>
      </c>
      <c r="I659">
        <v>0</v>
      </c>
      <c r="J659">
        <v>0</v>
      </c>
      <c r="K659">
        <v>0</v>
      </c>
      <c r="L659">
        <v>1</v>
      </c>
      <c r="M659">
        <v>0</v>
      </c>
      <c r="N659">
        <v>26</v>
      </c>
      <c r="O659">
        <v>11.614677095165893</v>
      </c>
      <c r="P659" s="74">
        <v>110710.84652648005</v>
      </c>
      <c r="V659" s="81">
        <v>44674</v>
      </c>
      <c r="W659" s="3">
        <v>281.19465753419695</v>
      </c>
      <c r="X659" s="3">
        <v>86.472760533495347</v>
      </c>
      <c r="Y659" s="3">
        <v>287.54508854242977</v>
      </c>
      <c r="Z659" s="3">
        <v>1971.2798393175899</v>
      </c>
      <c r="AG659">
        <v>617</v>
      </c>
      <c r="AH659">
        <v>82610.672861646119</v>
      </c>
      <c r="AI659">
        <v>19280.556421427464</v>
      </c>
      <c r="AJ659">
        <v>1.1178625718611146</v>
      </c>
      <c r="AK659">
        <f t="shared" si="166"/>
        <v>101891.22928307358</v>
      </c>
      <c r="AL659" s="4">
        <f t="shared" si="167"/>
        <v>0.18922685060420991</v>
      </c>
      <c r="AW659">
        <v>613</v>
      </c>
      <c r="AX659">
        <v>107783.11023480994</v>
      </c>
      <c r="AY659">
        <v>3346.2653998872411</v>
      </c>
      <c r="AZ659">
        <v>0.44621154209760272</v>
      </c>
      <c r="BA659">
        <f t="shared" si="180"/>
        <v>111129.37563469718</v>
      </c>
      <c r="BB659" s="4">
        <f t="shared" si="181"/>
        <v>3.0111438859217878E-2</v>
      </c>
      <c r="BN659">
        <v>613</v>
      </c>
      <c r="BO659">
        <v>11.571571863345593</v>
      </c>
      <c r="BP659">
        <v>4.6878484485707972E-2</v>
      </c>
      <c r="BQ659">
        <v>0.57988361659528076</v>
      </c>
      <c r="BR659">
        <f t="shared" si="182"/>
        <v>11.618450347831301</v>
      </c>
      <c r="BS659" s="4">
        <f t="shared" si="183"/>
        <v>4.0348310731868221E-3</v>
      </c>
      <c r="CD659">
        <v>614</v>
      </c>
      <c r="CE659">
        <v>106912.04449666475</v>
      </c>
      <c r="CF659">
        <v>3911.0704549169022</v>
      </c>
      <c r="CG659">
        <v>0.49497592627007003</v>
      </c>
      <c r="CH659">
        <f t="shared" si="176"/>
        <v>110823.11495158165</v>
      </c>
      <c r="CI659" s="4">
        <f t="shared" si="177"/>
        <v>3.5291107424887301E-2</v>
      </c>
      <c r="CT659">
        <v>614</v>
      </c>
      <c r="CU659">
        <v>11.562453030694982</v>
      </c>
      <c r="CV659">
        <v>5.3237619539070025E-2</v>
      </c>
      <c r="CW659">
        <v>0.6347195408923888</v>
      </c>
      <c r="CX659">
        <f t="shared" si="178"/>
        <v>11.509215411155912</v>
      </c>
      <c r="CY659" s="4">
        <f t="shared" si="179"/>
        <v>4.6256515007501433E-3</v>
      </c>
      <c r="DJ659">
        <v>615</v>
      </c>
      <c r="DK659">
        <v>106320.05385428679</v>
      </c>
      <c r="DL659">
        <v>-754.28275066890637</v>
      </c>
      <c r="DM659">
        <v>-9.5849852593754198E-2</v>
      </c>
      <c r="DN659">
        <f t="shared" si="172"/>
        <v>107074.33660495569</v>
      </c>
      <c r="DO659" s="4">
        <f t="shared" si="173"/>
        <v>7.0444774591673365E-3</v>
      </c>
      <c r="DZ659">
        <v>615</v>
      </c>
      <c r="EA659">
        <v>11.554168366614826</v>
      </c>
      <c r="EB659">
        <v>1.292109381928519E-2</v>
      </c>
      <c r="EC659">
        <v>0.15461615497172279</v>
      </c>
      <c r="ED659">
        <f t="shared" si="174"/>
        <v>11.567089460434111</v>
      </c>
      <c r="EE659" s="4">
        <f t="shared" si="175"/>
        <v>1.1170566168336924E-3</v>
      </c>
      <c r="EP659">
        <v>617</v>
      </c>
      <c r="EQ659">
        <v>11.465014268816583</v>
      </c>
      <c r="ER659">
        <v>6.6646874884872531E-2</v>
      </c>
      <c r="ES659">
        <v>0.84972540400261742</v>
      </c>
      <c r="ET659">
        <f t="shared" si="168"/>
        <v>11.531661143701456</v>
      </c>
      <c r="EU659" s="4">
        <f t="shared" si="169"/>
        <v>5.7794687213190248E-3</v>
      </c>
      <c r="FF659">
        <v>617</v>
      </c>
      <c r="FG659">
        <v>11.515878492072567</v>
      </c>
      <c r="FH659">
        <v>1.5782651628889255E-2</v>
      </c>
      <c r="FI659">
        <v>0.34922614118746464</v>
      </c>
      <c r="FJ659">
        <f t="shared" si="170"/>
        <v>11.531661143701456</v>
      </c>
      <c r="FK659">
        <f t="shared" si="171"/>
        <v>1.3686364377355706E-3</v>
      </c>
    </row>
    <row r="660" spans="2:167" x14ac:dyDescent="0.2">
      <c r="B660" s="81">
        <v>44744</v>
      </c>
      <c r="C660">
        <v>6.6579338287918937</v>
      </c>
      <c r="D660">
        <v>5.1533654343480393</v>
      </c>
      <c r="E660">
        <v>5.5178342275904129</v>
      </c>
      <c r="F660">
        <v>7.1250306648677668</v>
      </c>
      <c r="G660">
        <v>1</v>
      </c>
      <c r="H660">
        <v>0</v>
      </c>
      <c r="I660">
        <v>0</v>
      </c>
      <c r="J660">
        <v>0</v>
      </c>
      <c r="K660">
        <v>0</v>
      </c>
      <c r="L660">
        <v>1</v>
      </c>
      <c r="M660">
        <v>1</v>
      </c>
      <c r="N660">
        <v>27</v>
      </c>
      <c r="O660">
        <v>11.630938770581281</v>
      </c>
      <c r="P660" s="74">
        <v>112525.90835274347</v>
      </c>
      <c r="V660" s="81">
        <v>44681</v>
      </c>
      <c r="W660" s="3">
        <v>309.31022691219789</v>
      </c>
      <c r="X660" s="3">
        <v>85.089529464338838</v>
      </c>
      <c r="Y660" s="3">
        <v>228.70838139453633</v>
      </c>
      <c r="Z660" s="3">
        <v>1637.8884927844015</v>
      </c>
      <c r="AG660">
        <v>618</v>
      </c>
      <c r="AH660">
        <v>81671.071676980922</v>
      </c>
      <c r="AI660">
        <v>17704.155676784329</v>
      </c>
      <c r="AJ660">
        <v>1.0264648262684548</v>
      </c>
      <c r="AK660">
        <f t="shared" si="166"/>
        <v>99375.227353765251</v>
      </c>
      <c r="AL660" s="4">
        <f t="shared" si="167"/>
        <v>0.17815461808967153</v>
      </c>
      <c r="AW660">
        <v>614</v>
      </c>
      <c r="AX660">
        <v>106706.90217302892</v>
      </c>
      <c r="AY660">
        <v>4116.2127785527264</v>
      </c>
      <c r="AZ660">
        <v>0.54888104559242712</v>
      </c>
      <c r="BA660">
        <f t="shared" si="180"/>
        <v>110823.11495158165</v>
      </c>
      <c r="BB660" s="4">
        <f t="shared" si="181"/>
        <v>3.7142186269995117E-2</v>
      </c>
      <c r="BN660">
        <v>614</v>
      </c>
      <c r="BO660">
        <v>11.559620053557401</v>
      </c>
      <c r="BP660">
        <v>5.6070596676651263E-2</v>
      </c>
      <c r="BQ660">
        <v>0.69358940977336125</v>
      </c>
      <c r="BR660">
        <f t="shared" si="182"/>
        <v>11.615690650234052</v>
      </c>
      <c r="BS660" s="4">
        <f t="shared" si="183"/>
        <v>4.8271427300383089E-3</v>
      </c>
      <c r="CD660">
        <v>615</v>
      </c>
      <c r="CE660">
        <v>106943.41304142206</v>
      </c>
      <c r="CF660">
        <v>-1377.6419378041755</v>
      </c>
      <c r="CG660">
        <v>-0.17435114045972977</v>
      </c>
      <c r="CH660">
        <f t="shared" si="176"/>
        <v>105565.77110361788</v>
      </c>
      <c r="CI660" s="4">
        <f t="shared" si="177"/>
        <v>1.3050081701690539E-2</v>
      </c>
      <c r="CT660">
        <v>615</v>
      </c>
      <c r="CU660">
        <v>11.562990501740327</v>
      </c>
      <c r="CV660">
        <v>4.0989586937847378E-3</v>
      </c>
      <c r="CW660">
        <v>4.8869374753816461E-2</v>
      </c>
      <c r="CX660">
        <f t="shared" si="178"/>
        <v>11.558891543046542</v>
      </c>
      <c r="CY660" s="4">
        <f t="shared" si="179"/>
        <v>3.5461520497184176E-4</v>
      </c>
      <c r="DJ660">
        <v>616</v>
      </c>
      <c r="DK660">
        <v>106307.07703053787</v>
      </c>
      <c r="DL660">
        <v>-2991.2001226834982</v>
      </c>
      <c r="DM660">
        <v>-0.38010426538771919</v>
      </c>
      <c r="DN660">
        <f t="shared" si="172"/>
        <v>109298.27715322137</v>
      </c>
      <c r="DO660" s="4">
        <f t="shared" si="173"/>
        <v>2.7367312647483374E-2</v>
      </c>
      <c r="DZ660">
        <v>616</v>
      </c>
      <c r="EA660">
        <v>11.554018987140241</v>
      </c>
      <c r="EB660">
        <v>-8.472646767629044E-3</v>
      </c>
      <c r="EC660">
        <v>-0.1013852297619854</v>
      </c>
      <c r="ED660">
        <f t="shared" si="174"/>
        <v>11.545546340372612</v>
      </c>
      <c r="EE660" s="4">
        <f t="shared" si="175"/>
        <v>7.3384546021887126E-4</v>
      </c>
      <c r="EP660">
        <v>618</v>
      </c>
      <c r="EQ660">
        <v>11.44130398037589</v>
      </c>
      <c r="ER660">
        <v>6.5354159414757973E-2</v>
      </c>
      <c r="ES660">
        <v>0.83324371334568825</v>
      </c>
      <c r="ET660">
        <f t="shared" si="168"/>
        <v>11.506658139790648</v>
      </c>
      <c r="EU660" s="4">
        <f t="shared" si="169"/>
        <v>5.6796820259011381E-3</v>
      </c>
      <c r="FF660">
        <v>618</v>
      </c>
      <c r="FG660">
        <v>11.490495355409148</v>
      </c>
      <c r="FH660">
        <v>1.6162784381499762E-2</v>
      </c>
      <c r="FI660">
        <v>0.35763742070212751</v>
      </c>
      <c r="FJ660">
        <f t="shared" si="170"/>
        <v>11.506658139790648</v>
      </c>
      <c r="FK660">
        <f t="shared" si="171"/>
        <v>1.4046462652442917E-3</v>
      </c>
    </row>
    <row r="661" spans="2:167" x14ac:dyDescent="0.2">
      <c r="B661" s="81">
        <v>44751</v>
      </c>
      <c r="C661">
        <v>6.7474380320937586</v>
      </c>
      <c r="D661">
        <v>5.1587789787712657</v>
      </c>
      <c r="E661">
        <v>5.5249569301421246</v>
      </c>
      <c r="F661">
        <v>7.1246608147324633</v>
      </c>
      <c r="G661">
        <v>1</v>
      </c>
      <c r="H661">
        <v>0</v>
      </c>
      <c r="I661">
        <v>0</v>
      </c>
      <c r="J661">
        <v>0</v>
      </c>
      <c r="K661">
        <v>0</v>
      </c>
      <c r="L661">
        <v>1</v>
      </c>
      <c r="M661">
        <v>1</v>
      </c>
      <c r="N661">
        <v>28</v>
      </c>
      <c r="O661">
        <v>11.636723553888528</v>
      </c>
      <c r="P661" s="74">
        <v>113178.73275236652</v>
      </c>
      <c r="V661" s="81">
        <v>44688</v>
      </c>
      <c r="W661" s="3">
        <v>340.24085996587576</v>
      </c>
      <c r="X661" s="3">
        <v>85.715628891533072</v>
      </c>
      <c r="Y661" s="3">
        <v>200.13938619182284</v>
      </c>
      <c r="Z661" s="3">
        <v>1407.0944762637907</v>
      </c>
      <c r="AG661">
        <v>619</v>
      </c>
      <c r="AH661">
        <v>81646.68136389718</v>
      </c>
      <c r="AI661">
        <v>15826.090869796913</v>
      </c>
      <c r="AJ661">
        <v>0.9175769752452545</v>
      </c>
      <c r="AK661">
        <f t="shared" si="166"/>
        <v>97472.772233694093</v>
      </c>
      <c r="AL661" s="4">
        <f t="shared" si="167"/>
        <v>0.16236422240924217</v>
      </c>
      <c r="AW661">
        <v>615</v>
      </c>
      <c r="AX661">
        <v>106682.80478298722</v>
      </c>
      <c r="AY661">
        <v>-1117.0336793693423</v>
      </c>
      <c r="AZ661">
        <v>-0.14895211858065682</v>
      </c>
      <c r="BA661">
        <f t="shared" si="180"/>
        <v>105565.77110361788</v>
      </c>
      <c r="BB661" s="4">
        <f t="shared" si="181"/>
        <v>1.0581400274838329E-2</v>
      </c>
      <c r="BN661">
        <v>615</v>
      </c>
      <c r="BO661">
        <v>11.559362436292622</v>
      </c>
      <c r="BP661">
        <v>7.7270241414897356E-3</v>
      </c>
      <c r="BQ661">
        <v>9.5582755156092644E-2</v>
      </c>
      <c r="BR661">
        <f t="shared" si="182"/>
        <v>11.567089460434111</v>
      </c>
      <c r="BS661" s="4">
        <f t="shared" si="183"/>
        <v>6.6801801506943142E-4</v>
      </c>
      <c r="CD661">
        <v>616</v>
      </c>
      <c r="CE661">
        <v>106975.96028485517</v>
      </c>
      <c r="CF661">
        <v>-3660.083377000803</v>
      </c>
      <c r="CG661">
        <v>-0.46321158890888614</v>
      </c>
      <c r="CH661">
        <f t="shared" si="176"/>
        <v>103315.87690785437</v>
      </c>
      <c r="CI661" s="4">
        <f t="shared" si="177"/>
        <v>3.5426146363401315E-2</v>
      </c>
      <c r="CT661">
        <v>616</v>
      </c>
      <c r="CU661">
        <v>11.563544917987359</v>
      </c>
      <c r="CV661">
        <v>-1.7998577614747546E-2</v>
      </c>
      <c r="CW661">
        <v>-0.21458602054820855</v>
      </c>
      <c r="CX661">
        <f t="shared" si="178"/>
        <v>11.581543495602107</v>
      </c>
      <c r="CY661" s="4">
        <f t="shared" si="179"/>
        <v>1.5540741716837828E-3</v>
      </c>
      <c r="DJ661">
        <v>617</v>
      </c>
      <c r="DK661">
        <v>106294.21555785924</v>
      </c>
      <c r="DL661">
        <v>-4402.9862747856532</v>
      </c>
      <c r="DM661">
        <v>-0.55950581534082655</v>
      </c>
      <c r="DN661">
        <f t="shared" si="172"/>
        <v>110697.20183264489</v>
      </c>
      <c r="DO661" s="4">
        <f t="shared" si="173"/>
        <v>3.9775045817709201E-2</v>
      </c>
      <c r="DZ661">
        <v>617</v>
      </c>
      <c r="EA661">
        <v>11.553870935500772</v>
      </c>
      <c r="EB661">
        <v>-2.2209791799316037E-2</v>
      </c>
      <c r="EC661">
        <v>-0.26576640172733601</v>
      </c>
      <c r="ED661">
        <f t="shared" si="174"/>
        <v>11.531661143701456</v>
      </c>
      <c r="EE661" s="4">
        <f t="shared" si="175"/>
        <v>1.9259837349146294E-3</v>
      </c>
      <c r="EP661">
        <v>619</v>
      </c>
      <c r="EQ661">
        <v>11.42637706863758</v>
      </c>
      <c r="ER661">
        <v>6.0951290206665121E-2</v>
      </c>
      <c r="ES661">
        <v>0.77710860088797629</v>
      </c>
      <c r="ET661">
        <f t="shared" si="168"/>
        <v>11.487328358844245</v>
      </c>
      <c r="EU661" s="4">
        <f t="shared" si="169"/>
        <v>5.3059587314519411E-3</v>
      </c>
      <c r="FF661">
        <v>619</v>
      </c>
      <c r="FG661">
        <v>11.471798272658321</v>
      </c>
      <c r="FH661">
        <v>1.5530086185924219E-2</v>
      </c>
      <c r="FI661">
        <v>0.34363757108416637</v>
      </c>
      <c r="FJ661">
        <f t="shared" si="170"/>
        <v>11.487328358844245</v>
      </c>
      <c r="FK661">
        <f t="shared" si="171"/>
        <v>1.3519319462969299E-3</v>
      </c>
    </row>
    <row r="662" spans="2:167" x14ac:dyDescent="0.2">
      <c r="B662" s="81">
        <v>44758</v>
      </c>
      <c r="C662">
        <v>6.8374406390279416</v>
      </c>
      <c r="D662">
        <v>6.4799953577094316</v>
      </c>
      <c r="E662">
        <v>5.5322189786233009</v>
      </c>
      <c r="F662">
        <v>7.12669394460998</v>
      </c>
      <c r="G662">
        <v>1</v>
      </c>
      <c r="H662">
        <v>0</v>
      </c>
      <c r="I662">
        <v>0</v>
      </c>
      <c r="J662">
        <v>0</v>
      </c>
      <c r="K662">
        <v>0</v>
      </c>
      <c r="L662">
        <v>1</v>
      </c>
      <c r="M662">
        <v>1</v>
      </c>
      <c r="N662">
        <v>29</v>
      </c>
      <c r="O662">
        <v>11.731431952310926</v>
      </c>
      <c r="P662" s="74">
        <v>124421.70882611378</v>
      </c>
      <c r="V662" s="81">
        <v>44695</v>
      </c>
      <c r="W662" s="3">
        <v>374.26490699870925</v>
      </c>
      <c r="X662" s="3">
        <v>404.39295719607173</v>
      </c>
      <c r="Y662" s="3">
        <v>186.71274054541163</v>
      </c>
      <c r="Z662" s="3">
        <v>1248.1443900125105</v>
      </c>
      <c r="AG662">
        <v>620</v>
      </c>
      <c r="AH662">
        <v>81622.291050813437</v>
      </c>
      <c r="AI662">
        <v>14358.80546244765</v>
      </c>
      <c r="AJ662">
        <v>0.83250560057834566</v>
      </c>
      <c r="AK662">
        <f t="shared" si="166"/>
        <v>95981.096513261087</v>
      </c>
      <c r="AL662" s="4">
        <f t="shared" si="167"/>
        <v>0.14960034823590276</v>
      </c>
      <c r="AW662">
        <v>616</v>
      </c>
      <c r="AX662">
        <v>106658.70739294554</v>
      </c>
      <c r="AY662">
        <v>-3342.8304850911663</v>
      </c>
      <c r="AZ662">
        <v>-0.44575350950156833</v>
      </c>
      <c r="BA662">
        <f t="shared" si="180"/>
        <v>103315.87690785437</v>
      </c>
      <c r="BB662" s="4">
        <f t="shared" si="181"/>
        <v>3.2355438342478365E-2</v>
      </c>
      <c r="BN662">
        <v>616</v>
      </c>
      <c r="BO662">
        <v>11.559104819027841</v>
      </c>
      <c r="BP662">
        <v>-1.3558478655228967E-2</v>
      </c>
      <c r="BQ662">
        <v>-0.167717444887134</v>
      </c>
      <c r="BR662">
        <f t="shared" si="182"/>
        <v>11.545546340372612</v>
      </c>
      <c r="BS662" s="4">
        <f t="shared" si="183"/>
        <v>1.1743470820274229E-3</v>
      </c>
      <c r="CD662">
        <v>617</v>
      </c>
      <c r="CE662">
        <v>107009.68622696411</v>
      </c>
      <c r="CF662">
        <v>-5118.456943890531</v>
      </c>
      <c r="CG662">
        <v>-0.64777993546258339</v>
      </c>
      <c r="CH662">
        <f t="shared" si="176"/>
        <v>101891.22928307358</v>
      </c>
      <c r="CI662" s="4">
        <f t="shared" si="177"/>
        <v>5.0234519495985917E-2</v>
      </c>
      <c r="CT662">
        <v>617</v>
      </c>
      <c r="CU662">
        <v>11.564116279436083</v>
      </c>
      <c r="CV662">
        <v>-3.245513573462766E-2</v>
      </c>
      <c r="CW662">
        <v>-0.38694271140288627</v>
      </c>
      <c r="CX662">
        <f t="shared" si="178"/>
        <v>11.596571415170711</v>
      </c>
      <c r="CY662" s="4">
        <f t="shared" si="179"/>
        <v>2.7986837292416997E-3</v>
      </c>
      <c r="DJ662">
        <v>618</v>
      </c>
      <c r="DK662">
        <v>105534.5035582444</v>
      </c>
      <c r="DL662">
        <v>-6159.2762044791452</v>
      </c>
      <c r="DM662">
        <v>-0.78268489602871205</v>
      </c>
      <c r="DN662">
        <f t="shared" si="172"/>
        <v>111693.77976272354</v>
      </c>
      <c r="DO662" s="4">
        <f t="shared" si="173"/>
        <v>5.5144308103491455E-2</v>
      </c>
      <c r="DZ662">
        <v>618</v>
      </c>
      <c r="EA662">
        <v>11.545043271350092</v>
      </c>
      <c r="EB662">
        <v>-3.8385131559444119E-2</v>
      </c>
      <c r="EC662">
        <v>-0.45932345456286672</v>
      </c>
      <c r="ED662">
        <f t="shared" si="174"/>
        <v>11.506658139790648</v>
      </c>
      <c r="EE662" s="4">
        <f t="shared" si="175"/>
        <v>3.3359061417412108E-3</v>
      </c>
      <c r="EP662">
        <v>620</v>
      </c>
      <c r="EQ662">
        <v>11.416579589646389</v>
      </c>
      <c r="ER662">
        <v>5.532695009380717E-2</v>
      </c>
      <c r="ES662">
        <v>0.70540014219577252</v>
      </c>
      <c r="ET662">
        <f t="shared" si="168"/>
        <v>11.471906539740196</v>
      </c>
      <c r="EU662" s="4">
        <f t="shared" si="169"/>
        <v>4.8228208538961962E-3</v>
      </c>
      <c r="FF662">
        <v>620</v>
      </c>
      <c r="FG662">
        <v>11.457083806231331</v>
      </c>
      <c r="FH662">
        <v>1.4822733508864872E-2</v>
      </c>
      <c r="FI662">
        <v>0.3279858256312102</v>
      </c>
      <c r="FJ662">
        <f t="shared" si="170"/>
        <v>11.471906539740196</v>
      </c>
      <c r="FK662">
        <f t="shared" si="171"/>
        <v>1.292089807175204E-3</v>
      </c>
    </row>
    <row r="663" spans="2:167" x14ac:dyDescent="0.2">
      <c r="B663" s="81">
        <v>44765</v>
      </c>
      <c r="C663">
        <v>6.9279011847184639</v>
      </c>
      <c r="D663">
        <v>6.5922992201472894</v>
      </c>
      <c r="E663">
        <v>5.5395596914111955</v>
      </c>
      <c r="F663">
        <v>7.130421111545064</v>
      </c>
      <c r="G663">
        <v>1</v>
      </c>
      <c r="H663">
        <v>0</v>
      </c>
      <c r="I663">
        <v>0</v>
      </c>
      <c r="J663">
        <v>0</v>
      </c>
      <c r="K663">
        <v>0</v>
      </c>
      <c r="L663">
        <v>1</v>
      </c>
      <c r="M663">
        <v>1</v>
      </c>
      <c r="N663">
        <v>30</v>
      </c>
      <c r="O663">
        <v>11.742936822383593</v>
      </c>
      <c r="P663" s="74">
        <v>125861.43044512242</v>
      </c>
      <c r="V663" s="81">
        <v>44702</v>
      </c>
      <c r="W663" s="3">
        <v>411.69139380220474</v>
      </c>
      <c r="X663" s="3">
        <v>456.05175974187136</v>
      </c>
      <c r="Y663" s="3">
        <v>180.86584819670105</v>
      </c>
      <c r="Z663" s="3">
        <v>1139.5111122028929</v>
      </c>
      <c r="AG663">
        <v>621</v>
      </c>
      <c r="AH663">
        <v>81597.900737729695</v>
      </c>
      <c r="AI663">
        <v>9282.6123088446475</v>
      </c>
      <c r="AJ663">
        <v>0.53819426381401414</v>
      </c>
      <c r="AK663">
        <f t="shared" si="166"/>
        <v>90880.513046574342</v>
      </c>
      <c r="AL663" s="4">
        <f t="shared" si="167"/>
        <v>0.10214084403427064</v>
      </c>
      <c r="AW663">
        <v>617</v>
      </c>
      <c r="AX663">
        <v>106634.61000290384</v>
      </c>
      <c r="AY663">
        <v>-4743.3807198302529</v>
      </c>
      <c r="AZ663">
        <v>-0.632511463622346</v>
      </c>
      <c r="BA663">
        <f t="shared" si="180"/>
        <v>101891.22928307358</v>
      </c>
      <c r="BB663" s="4">
        <f t="shared" si="181"/>
        <v>4.6553376116919953E-2</v>
      </c>
      <c r="BN663">
        <v>617</v>
      </c>
      <c r="BO663">
        <v>11.558847201763061</v>
      </c>
      <c r="BP663">
        <v>-2.7186058061605678E-2</v>
      </c>
      <c r="BQ663">
        <v>-0.33628966129524623</v>
      </c>
      <c r="BR663">
        <f t="shared" si="182"/>
        <v>11.531661143701456</v>
      </c>
      <c r="BS663" s="4">
        <f t="shared" si="183"/>
        <v>2.3575144745260389E-3</v>
      </c>
      <c r="CD663">
        <v>618</v>
      </c>
      <c r="CE663">
        <v>106082.98497664802</v>
      </c>
      <c r="CF663">
        <v>-6707.7576228827675</v>
      </c>
      <c r="CG663">
        <v>-0.84891811100142001</v>
      </c>
      <c r="CH663">
        <f t="shared" si="176"/>
        <v>99375.227353765251</v>
      </c>
      <c r="CI663" s="4">
        <f t="shared" si="177"/>
        <v>6.749929335008073E-2</v>
      </c>
      <c r="CT663">
        <v>618</v>
      </c>
      <c r="CU663">
        <v>11.553283681852534</v>
      </c>
      <c r="CV663">
        <v>-4.6625542061885739E-2</v>
      </c>
      <c r="CW663">
        <v>-0.55588778964206564</v>
      </c>
      <c r="CX663">
        <f t="shared" si="178"/>
        <v>11.59990922391442</v>
      </c>
      <c r="CY663" s="4">
        <f t="shared" si="179"/>
        <v>4.0194747356955465E-3</v>
      </c>
      <c r="DJ663">
        <v>619</v>
      </c>
      <c r="DK663">
        <v>105521.86674299177</v>
      </c>
      <c r="DL663">
        <v>-8049.0945092976763</v>
      </c>
      <c r="DM663">
        <v>-1.0228319838219815</v>
      </c>
      <c r="DN663">
        <f t="shared" si="172"/>
        <v>113570.96125228945</v>
      </c>
      <c r="DO663" s="4">
        <f t="shared" si="173"/>
        <v>7.0872821895178045E-2</v>
      </c>
      <c r="DZ663">
        <v>619</v>
      </c>
      <c r="EA663">
        <v>11.54489780579863</v>
      </c>
      <c r="EB663">
        <v>-5.7569446954385484E-2</v>
      </c>
      <c r="EC663">
        <v>-0.68888645624183409</v>
      </c>
      <c r="ED663">
        <f t="shared" si="174"/>
        <v>11.487328358844245</v>
      </c>
      <c r="EE663" s="4">
        <f t="shared" si="175"/>
        <v>5.0115610136679005E-3</v>
      </c>
      <c r="EP663">
        <v>621</v>
      </c>
      <c r="EQ663">
        <v>11.398250324953338</v>
      </c>
      <c r="ER663">
        <v>1.9050554304525846E-2</v>
      </c>
      <c r="ES663">
        <v>0.24288820714924939</v>
      </c>
      <c r="ET663">
        <f t="shared" si="168"/>
        <v>11.417300879257864</v>
      </c>
      <c r="EU663" s="4">
        <f t="shared" si="169"/>
        <v>1.6685689994502581E-3</v>
      </c>
      <c r="FF663">
        <v>621</v>
      </c>
      <c r="FG663">
        <v>11.407497397363388</v>
      </c>
      <c r="FH663">
        <v>9.8034818944761071E-3</v>
      </c>
      <c r="FI663">
        <v>0.21692376114684689</v>
      </c>
      <c r="FJ663">
        <f t="shared" si="170"/>
        <v>11.417300879257864</v>
      </c>
      <c r="FK663">
        <f t="shared" si="171"/>
        <v>8.5865144469358533E-4</v>
      </c>
    </row>
    <row r="664" spans="2:167" x14ac:dyDescent="0.2">
      <c r="B664" s="81">
        <v>44772</v>
      </c>
      <c r="C664">
        <v>7.0187821037938285</v>
      </c>
      <c r="D664">
        <v>6.6442790387757311</v>
      </c>
      <c r="E664">
        <v>5.5469488902594923</v>
      </c>
      <c r="F664">
        <v>7.1353399663852954</v>
      </c>
      <c r="G664">
        <v>1</v>
      </c>
      <c r="H664">
        <v>0</v>
      </c>
      <c r="I664">
        <v>0</v>
      </c>
      <c r="J664">
        <v>0</v>
      </c>
      <c r="K664">
        <v>0</v>
      </c>
      <c r="L664">
        <v>1</v>
      </c>
      <c r="M664">
        <v>1</v>
      </c>
      <c r="N664">
        <v>31</v>
      </c>
      <c r="O664">
        <v>11.750840494753602</v>
      </c>
      <c r="P664" s="74">
        <v>126860.13949098313</v>
      </c>
      <c r="V664" s="81">
        <v>44709</v>
      </c>
      <c r="W664" s="3">
        <v>452.86053279278775</v>
      </c>
      <c r="X664" s="3">
        <v>481.99826319756465</v>
      </c>
      <c r="Y664" s="3">
        <v>178.81749680158572</v>
      </c>
      <c r="Z664" s="3">
        <v>1066.1259181281016</v>
      </c>
      <c r="AG664">
        <v>622</v>
      </c>
      <c r="AH664">
        <v>81573.510424645952</v>
      </c>
      <c r="AI664">
        <v>7320.2305076886114</v>
      </c>
      <c r="AJ664">
        <v>0.42441781881599572</v>
      </c>
      <c r="AK664">
        <f t="shared" si="166"/>
        <v>88893.740932334564</v>
      </c>
      <c r="AL664" s="4">
        <f t="shared" si="167"/>
        <v>8.2348098200307848E-2</v>
      </c>
      <c r="AW664">
        <v>618</v>
      </c>
      <c r="AX664">
        <v>105692.90202559019</v>
      </c>
      <c r="AY664">
        <v>-6317.6746718249342</v>
      </c>
      <c r="AZ664">
        <v>-0.84243747010651404</v>
      </c>
      <c r="BA664">
        <f t="shared" si="180"/>
        <v>99375.227353765251</v>
      </c>
      <c r="BB664" s="4">
        <f t="shared" si="181"/>
        <v>6.3573939301136723E-2</v>
      </c>
      <c r="BN664">
        <v>618</v>
      </c>
      <c r="BO664">
        <v>11.547782316708558</v>
      </c>
      <c r="BP664">
        <v>-4.1124176917909594E-2</v>
      </c>
      <c r="BQ664">
        <v>-0.50870322925929878</v>
      </c>
      <c r="BR664">
        <f t="shared" si="182"/>
        <v>11.506658139790648</v>
      </c>
      <c r="BS664" s="4">
        <f t="shared" si="183"/>
        <v>3.5739461812722114E-3</v>
      </c>
      <c r="CD664">
        <v>619</v>
      </c>
      <c r="CE664">
        <v>106119.06831610861</v>
      </c>
      <c r="CF664">
        <v>-8646.2960824145121</v>
      </c>
      <c r="CG664">
        <v>-1.094255002954001</v>
      </c>
      <c r="CH664">
        <f t="shared" si="176"/>
        <v>97472.772233694093</v>
      </c>
      <c r="CI664" s="4">
        <f t="shared" si="177"/>
        <v>8.8704731426790043E-2</v>
      </c>
      <c r="CT664">
        <v>619</v>
      </c>
      <c r="CU664">
        <v>11.553888933704641</v>
      </c>
      <c r="CV664">
        <v>-6.6560574860396571E-2</v>
      </c>
      <c r="CW664">
        <v>-0.79356097967378014</v>
      </c>
      <c r="CX664">
        <f t="shared" si="178"/>
        <v>11.620449508565038</v>
      </c>
      <c r="CY664" s="4">
        <f t="shared" si="179"/>
        <v>5.7278829714235268E-3</v>
      </c>
      <c r="DJ664">
        <v>620</v>
      </c>
      <c r="DK664">
        <v>105509.33933876791</v>
      </c>
      <c r="DL664">
        <v>-9528.2428255068226</v>
      </c>
      <c r="DM664">
        <v>-1.2107935246993484</v>
      </c>
      <c r="DN664">
        <f t="shared" si="172"/>
        <v>115037.58216427473</v>
      </c>
      <c r="DO664" s="4">
        <f t="shared" si="173"/>
        <v>8.282721738623125E-2</v>
      </c>
      <c r="DZ664">
        <v>620</v>
      </c>
      <c r="EA664">
        <v>11.544753599704975</v>
      </c>
      <c r="EB664">
        <v>-7.2847059964779248E-2</v>
      </c>
      <c r="EC664">
        <v>-0.87170114777262653</v>
      </c>
      <c r="ED664">
        <f t="shared" si="174"/>
        <v>11.471906539740196</v>
      </c>
      <c r="EE664" s="4">
        <f t="shared" si="175"/>
        <v>6.3500395258998523E-3</v>
      </c>
      <c r="EP664">
        <v>622</v>
      </c>
      <c r="EQ664">
        <v>11.390394163841867</v>
      </c>
      <c r="ER664">
        <v>4.802849471008841E-3</v>
      </c>
      <c r="ES664">
        <v>6.1234727272157077E-2</v>
      </c>
      <c r="ET664">
        <f t="shared" si="168"/>
        <v>11.395197013312876</v>
      </c>
      <c r="EU664" s="4">
        <f t="shared" si="169"/>
        <v>4.2148016093076124E-4</v>
      </c>
      <c r="FF664">
        <v>622</v>
      </c>
      <c r="FG664">
        <v>11.388785292926501</v>
      </c>
      <c r="FH664">
        <v>6.4117203863744976E-3</v>
      </c>
      <c r="FI664">
        <v>0.14187352173496282</v>
      </c>
      <c r="FJ664">
        <f t="shared" si="170"/>
        <v>11.395197013312876</v>
      </c>
      <c r="FK664">
        <f t="shared" si="171"/>
        <v>5.6266867337912275E-4</v>
      </c>
    </row>
    <row r="665" spans="2:167" x14ac:dyDescent="0.2">
      <c r="B665" s="81">
        <v>44779</v>
      </c>
      <c r="C665">
        <v>5.672091328464453</v>
      </c>
      <c r="D665">
        <v>6.6577719293535145</v>
      </c>
      <c r="E665">
        <v>5.554371546837011</v>
      </c>
      <c r="F665">
        <v>7.1410966570552592</v>
      </c>
      <c r="G665">
        <v>1</v>
      </c>
      <c r="H665">
        <v>0</v>
      </c>
      <c r="I665">
        <v>0</v>
      </c>
      <c r="J665">
        <v>0</v>
      </c>
      <c r="K665">
        <v>0</v>
      </c>
      <c r="L665">
        <v>1</v>
      </c>
      <c r="M665">
        <v>1</v>
      </c>
      <c r="N665">
        <v>32</v>
      </c>
      <c r="O665">
        <v>11.684906614123351</v>
      </c>
      <c r="P665" s="74">
        <v>118765.54446919553</v>
      </c>
      <c r="V665" s="81">
        <v>44716</v>
      </c>
      <c r="W665" s="3">
        <v>498.14658603310284</v>
      </c>
      <c r="X665" s="3">
        <v>488.95684441536787</v>
      </c>
      <c r="Y665" s="3">
        <v>178.67716683106039</v>
      </c>
      <c r="Z665" s="3">
        <v>1017.4409636716088</v>
      </c>
      <c r="AG665">
        <v>623</v>
      </c>
      <c r="AH665">
        <v>81180.803405372833</v>
      </c>
      <c r="AI665">
        <v>6451.6700855656527</v>
      </c>
      <c r="AJ665">
        <v>0.37405977073538632</v>
      </c>
      <c r="AK665">
        <f t="shared" si="166"/>
        <v>87632.473490938486</v>
      </c>
      <c r="AL665" s="4">
        <f t="shared" si="167"/>
        <v>7.3621910104280902E-2</v>
      </c>
      <c r="AW665">
        <v>619</v>
      </c>
      <c r="AX665">
        <v>105668.80463554848</v>
      </c>
      <c r="AY665">
        <v>-8196.0324018543906</v>
      </c>
      <c r="AZ665">
        <v>-1.0929092047620017</v>
      </c>
      <c r="BA665">
        <f t="shared" si="180"/>
        <v>97472.772233694093</v>
      </c>
      <c r="BB665" s="4">
        <f t="shared" si="181"/>
        <v>8.408535239158009E-2</v>
      </c>
      <c r="BN665">
        <v>619</v>
      </c>
      <c r="BO665">
        <v>11.547524699443779</v>
      </c>
      <c r="BP665">
        <v>-6.0196340599533826E-2</v>
      </c>
      <c r="BQ665">
        <v>-0.74462457725785069</v>
      </c>
      <c r="BR665">
        <f t="shared" si="182"/>
        <v>11.487328358844245</v>
      </c>
      <c r="BS665" s="4">
        <f t="shared" si="183"/>
        <v>5.2402385236239787E-3</v>
      </c>
      <c r="CD665">
        <v>620</v>
      </c>
      <c r="CE665">
        <v>106156.330354245</v>
      </c>
      <c r="CF665">
        <v>-10175.233840983914</v>
      </c>
      <c r="CG665">
        <v>-1.28775378851174</v>
      </c>
      <c r="CH665">
        <f t="shared" si="176"/>
        <v>95981.096513261087</v>
      </c>
      <c r="CI665" s="4">
        <f t="shared" si="177"/>
        <v>0.10601289431589342</v>
      </c>
      <c r="CT665">
        <v>620</v>
      </c>
      <c r="CU665">
        <v>11.554511130758438</v>
      </c>
      <c r="CV665">
        <v>-8.2604591018242246E-2</v>
      </c>
      <c r="CW665">
        <v>-0.98484396073014469</v>
      </c>
      <c r="CX665">
        <f t="shared" si="178"/>
        <v>11.637115721776681</v>
      </c>
      <c r="CY665" s="4">
        <f t="shared" si="179"/>
        <v>7.0983732561551516E-3</v>
      </c>
      <c r="DJ665">
        <v>621</v>
      </c>
      <c r="DK665">
        <v>105496.91946723699</v>
      </c>
      <c r="DL665">
        <v>-14616.40642066265</v>
      </c>
      <c r="DM665">
        <v>-1.8573676776096397</v>
      </c>
      <c r="DN665">
        <f t="shared" si="172"/>
        <v>120113.32588789964</v>
      </c>
      <c r="DO665" s="4">
        <f t="shared" si="173"/>
        <v>0.12168846639301263</v>
      </c>
      <c r="DZ665">
        <v>621</v>
      </c>
      <c r="EA665">
        <v>11.544610631447133</v>
      </c>
      <c r="EB665">
        <v>-0.12730975218926943</v>
      </c>
      <c r="EC665">
        <v>-1.5234116127636521</v>
      </c>
      <c r="ED665">
        <f t="shared" si="174"/>
        <v>11.417300879257864</v>
      </c>
      <c r="EE665" s="4">
        <f t="shared" si="175"/>
        <v>1.1150599737680268E-2</v>
      </c>
      <c r="EP665">
        <v>623</v>
      </c>
      <c r="EQ665">
        <v>11.385556456011923</v>
      </c>
      <c r="ER665">
        <v>-4.6495458290802816E-3</v>
      </c>
      <c r="ES665">
        <v>-5.9280157019645723E-2</v>
      </c>
      <c r="ET665">
        <f t="shared" si="168"/>
        <v>11.380906910182842</v>
      </c>
      <c r="EU665" s="4">
        <f t="shared" si="169"/>
        <v>4.0853913187886566E-4</v>
      </c>
      <c r="FF665">
        <v>623</v>
      </c>
      <c r="FG665">
        <v>11.376409181827496</v>
      </c>
      <c r="FH665">
        <v>4.4977283553464531E-3</v>
      </c>
      <c r="FI665">
        <v>9.9522206697635091E-2</v>
      </c>
      <c r="FJ665">
        <f t="shared" si="170"/>
        <v>11.380906910182842</v>
      </c>
      <c r="FK665">
        <f t="shared" si="171"/>
        <v>3.951994679195732E-4</v>
      </c>
    </row>
    <row r="666" spans="2:167" x14ac:dyDescent="0.2">
      <c r="B666" s="81">
        <v>44786</v>
      </c>
      <c r="C666">
        <v>5.2706264695645828</v>
      </c>
      <c r="D666">
        <v>6.6675531704838189</v>
      </c>
      <c r="E666">
        <v>5.5618201547486787</v>
      </c>
      <c r="F666">
        <v>7.1474429594022579</v>
      </c>
      <c r="G666">
        <v>1</v>
      </c>
      <c r="H666">
        <v>0</v>
      </c>
      <c r="I666">
        <v>0</v>
      </c>
      <c r="J666">
        <v>0</v>
      </c>
      <c r="K666">
        <v>0</v>
      </c>
      <c r="L666">
        <v>1</v>
      </c>
      <c r="M666">
        <v>1</v>
      </c>
      <c r="N666">
        <v>33</v>
      </c>
      <c r="O666">
        <v>11.66143891655379</v>
      </c>
      <c r="P666" s="74">
        <v>116010.84029645927</v>
      </c>
      <c r="V666" s="81">
        <v>44723</v>
      </c>
      <c r="W666" s="3">
        <v>547.9612446325167</v>
      </c>
      <c r="X666" s="3">
        <v>494.06027271810427</v>
      </c>
      <c r="Y666" s="3">
        <v>179.49968603010038</v>
      </c>
      <c r="Z666" s="3">
        <v>986.07302376188295</v>
      </c>
      <c r="AG666">
        <v>624</v>
      </c>
      <c r="AH666">
        <v>81156.413092289091</v>
      </c>
      <c r="AI666">
        <v>6353.8549003963271</v>
      </c>
      <c r="AJ666">
        <v>0.36838856851121538</v>
      </c>
      <c r="AK666">
        <f t="shared" si="166"/>
        <v>87510.267992685418</v>
      </c>
      <c r="AL666" s="4">
        <f t="shared" si="167"/>
        <v>7.2606964258496123E-2</v>
      </c>
      <c r="AW666">
        <v>620</v>
      </c>
      <c r="AX666">
        <v>105644.70724550678</v>
      </c>
      <c r="AY666">
        <v>-9663.6107322456955</v>
      </c>
      <c r="AZ666">
        <v>-1.2886050960607001</v>
      </c>
      <c r="BA666">
        <f t="shared" si="180"/>
        <v>95981.096513261087</v>
      </c>
      <c r="BB666" s="4">
        <f t="shared" si="181"/>
        <v>0.10068243730587655</v>
      </c>
      <c r="BN666">
        <v>620</v>
      </c>
      <c r="BO666">
        <v>11.547267082178999</v>
      </c>
      <c r="BP666">
        <v>-7.536054243880308E-2</v>
      </c>
      <c r="BQ666">
        <v>-0.93220470707235359</v>
      </c>
      <c r="BR666">
        <f t="shared" si="182"/>
        <v>11.471906539740196</v>
      </c>
      <c r="BS666" s="4">
        <f t="shared" si="183"/>
        <v>6.5691384581755639E-3</v>
      </c>
      <c r="CD666">
        <v>621</v>
      </c>
      <c r="CE666">
        <v>106194.77109105722</v>
      </c>
      <c r="CF666">
        <v>-15314.258044482878</v>
      </c>
      <c r="CG666">
        <v>-1.9381366682303449</v>
      </c>
      <c r="CH666">
        <f t="shared" si="176"/>
        <v>90880.513046574342</v>
      </c>
      <c r="CI666" s="4">
        <f t="shared" si="177"/>
        <v>0.16850981064152493</v>
      </c>
      <c r="CT666">
        <v>621</v>
      </c>
      <c r="CU666">
        <v>11.555150273013925</v>
      </c>
      <c r="CV666">
        <v>-0.13784939375606164</v>
      </c>
      <c r="CW666">
        <v>-1.6434939179226491</v>
      </c>
      <c r="CX666">
        <f t="shared" si="178"/>
        <v>11.692999666769987</v>
      </c>
      <c r="CY666" s="4">
        <f t="shared" si="179"/>
        <v>1.1789053081717947E-2</v>
      </c>
      <c r="DJ666">
        <v>622</v>
      </c>
      <c r="DK666">
        <v>105484.60529802188</v>
      </c>
      <c r="DL666">
        <v>-16590.864365687317</v>
      </c>
      <c r="DM666">
        <v>-2.1082702772188058</v>
      </c>
      <c r="DN666">
        <f t="shared" si="172"/>
        <v>122075.4696637092</v>
      </c>
      <c r="DO666" s="4">
        <f t="shared" si="173"/>
        <v>0.13590661917084132</v>
      </c>
      <c r="DZ666">
        <v>622</v>
      </c>
      <c r="EA666">
        <v>11.544468879955174</v>
      </c>
      <c r="EB666">
        <v>-0.14927186664229808</v>
      </c>
      <c r="EC666">
        <v>-1.7862142623897999</v>
      </c>
      <c r="ED666">
        <f t="shared" si="174"/>
        <v>11.395197013312876</v>
      </c>
      <c r="EE666" s="4">
        <f t="shared" si="175"/>
        <v>1.3099542418433441E-2</v>
      </c>
      <c r="EP666">
        <v>624</v>
      </c>
      <c r="EQ666">
        <v>11.38467980436916</v>
      </c>
      <c r="ER666">
        <v>-5.1683904204153919E-3</v>
      </c>
      <c r="ES666">
        <v>-6.5895252337293833E-2</v>
      </c>
      <c r="ET666">
        <f t="shared" si="168"/>
        <v>11.379511413948745</v>
      </c>
      <c r="EU666" s="4">
        <f t="shared" si="169"/>
        <v>4.5418386013305434E-4</v>
      </c>
      <c r="FF666">
        <v>624</v>
      </c>
      <c r="FG666">
        <v>11.379471718680689</v>
      </c>
      <c r="FH666">
        <v>3.969526805569501E-5</v>
      </c>
      <c r="FI666">
        <v>8.7834576929504335E-4</v>
      </c>
      <c r="FJ666">
        <f t="shared" si="170"/>
        <v>11.379511413948745</v>
      </c>
      <c r="FK666">
        <f t="shared" si="171"/>
        <v>3.4883104038225629E-6</v>
      </c>
    </row>
    <row r="667" spans="2:167" x14ac:dyDescent="0.2">
      <c r="B667" s="81">
        <v>44793</v>
      </c>
      <c r="C667">
        <v>5.1523914780777673</v>
      </c>
      <c r="D667">
        <v>5.6632854710570442</v>
      </c>
      <c r="E667">
        <v>5.569290941555785</v>
      </c>
      <c r="F667">
        <v>7.1542052433089482</v>
      </c>
      <c r="G667">
        <v>1</v>
      </c>
      <c r="H667">
        <v>0</v>
      </c>
      <c r="I667">
        <v>0</v>
      </c>
      <c r="J667">
        <v>0</v>
      </c>
      <c r="K667">
        <v>0</v>
      </c>
      <c r="L667">
        <v>1</v>
      </c>
      <c r="M667">
        <v>1</v>
      </c>
      <c r="N667">
        <v>34</v>
      </c>
      <c r="O667">
        <v>11.585385819193979</v>
      </c>
      <c r="P667" s="74">
        <v>107515.01800817149</v>
      </c>
      <c r="V667" s="81">
        <v>44730</v>
      </c>
      <c r="W667" s="3">
        <v>602.75736909537886</v>
      </c>
      <c r="X667" s="3">
        <v>161.81008581164372</v>
      </c>
      <c r="Y667" s="3">
        <v>180.81255665576609</v>
      </c>
      <c r="Z667" s="3">
        <v>966.85410931699244</v>
      </c>
      <c r="AG667">
        <v>625</v>
      </c>
      <c r="AH667">
        <v>81132.022779205348</v>
      </c>
      <c r="AI667">
        <v>7363.9180200727278</v>
      </c>
      <c r="AJ667">
        <v>0.42695076620010997</v>
      </c>
      <c r="AK667">
        <f t="shared" si="166"/>
        <v>88495.940799278076</v>
      </c>
      <c r="AL667" s="4">
        <f t="shared" si="167"/>
        <v>8.3211929875689858E-2</v>
      </c>
      <c r="AW667">
        <v>621</v>
      </c>
      <c r="AX667">
        <v>105620.60985546508</v>
      </c>
      <c r="AY667">
        <v>-14740.096808890739</v>
      </c>
      <c r="AZ667">
        <v>-1.965534870003055</v>
      </c>
      <c r="BA667">
        <f t="shared" si="180"/>
        <v>90880.513046574342</v>
      </c>
      <c r="BB667" s="4">
        <f t="shared" si="181"/>
        <v>0.16219205102128717</v>
      </c>
      <c r="BN667">
        <v>621</v>
      </c>
      <c r="BO667">
        <v>11.547009464914218</v>
      </c>
      <c r="BP667">
        <v>-0.12970858565635446</v>
      </c>
      <c r="BQ667">
        <v>-1.6044862494818268</v>
      </c>
      <c r="BR667">
        <f t="shared" si="182"/>
        <v>11.417300879257864</v>
      </c>
      <c r="BS667" s="4">
        <f t="shared" si="183"/>
        <v>1.1360704866068629E-2</v>
      </c>
      <c r="CD667">
        <v>622</v>
      </c>
      <c r="CE667">
        <v>106234.39052654525</v>
      </c>
      <c r="CF667">
        <v>-17340.649594210685</v>
      </c>
      <c r="CG667">
        <v>-2.1945920417333711</v>
      </c>
      <c r="CH667">
        <f t="shared" si="176"/>
        <v>88893.740932334564</v>
      </c>
      <c r="CI667" s="4">
        <f t="shared" si="177"/>
        <v>0.19507165985297314</v>
      </c>
      <c r="CT667">
        <v>622</v>
      </c>
      <c r="CU667">
        <v>11.555806360471104</v>
      </c>
      <c r="CV667">
        <v>-0.16060934715822839</v>
      </c>
      <c r="CW667">
        <v>-1.9148469066405926</v>
      </c>
      <c r="CX667">
        <f t="shared" si="178"/>
        <v>11.716415707629332</v>
      </c>
      <c r="CY667" s="4">
        <f t="shared" si="179"/>
        <v>1.370806150669825E-2</v>
      </c>
      <c r="DJ667">
        <v>623</v>
      </c>
      <c r="DK667">
        <v>105197.03613926537</v>
      </c>
      <c r="DL667">
        <v>-17564.562648326886</v>
      </c>
      <c r="DM667">
        <v>-2.2320021758722342</v>
      </c>
      <c r="DN667">
        <f t="shared" si="172"/>
        <v>122761.59878759226</v>
      </c>
      <c r="DO667" s="4">
        <f t="shared" si="173"/>
        <v>0.14307864040381144</v>
      </c>
      <c r="DZ667">
        <v>623</v>
      </c>
      <c r="EA667">
        <v>11.542170124875337</v>
      </c>
      <c r="EB667">
        <v>-0.16126321469249483</v>
      </c>
      <c r="EC667">
        <v>-1.9297049106568871</v>
      </c>
      <c r="ED667">
        <f t="shared" si="174"/>
        <v>11.380906910182842</v>
      </c>
      <c r="EE667" s="4">
        <f t="shared" si="175"/>
        <v>1.4169627777924073E-2</v>
      </c>
      <c r="EP667">
        <v>625</v>
      </c>
      <c r="EQ667">
        <v>11.386478624250014</v>
      </c>
      <c r="ER667">
        <v>4.2333390192741405E-3</v>
      </c>
      <c r="ES667">
        <v>5.3973659149759289E-2</v>
      </c>
      <c r="ET667">
        <f t="shared" si="168"/>
        <v>11.390711963269288</v>
      </c>
      <c r="EU667" s="4">
        <f t="shared" si="169"/>
        <v>3.7164832478646181E-4</v>
      </c>
      <c r="FF667">
        <v>625</v>
      </c>
      <c r="FG667">
        <v>11.393276620317142</v>
      </c>
      <c r="FH667">
        <v>-2.5646570478539132E-3</v>
      </c>
      <c r="FI667">
        <v>-5.6748720389407113E-2</v>
      </c>
      <c r="FJ667">
        <f t="shared" si="170"/>
        <v>11.390711963269288</v>
      </c>
      <c r="FK667">
        <f t="shared" si="171"/>
        <v>2.2515335793969301E-4</v>
      </c>
    </row>
    <row r="668" spans="2:167" x14ac:dyDescent="0.2">
      <c r="B668" s="81">
        <v>44800</v>
      </c>
      <c r="C668">
        <v>5.0739246433478362</v>
      </c>
      <c r="D668">
        <v>5.480397833608043</v>
      </c>
      <c r="E668">
        <v>5.5767819881633613</v>
      </c>
      <c r="F668">
        <v>7.1612622939842296</v>
      </c>
      <c r="G668">
        <v>1</v>
      </c>
      <c r="H668">
        <v>0</v>
      </c>
      <c r="I668">
        <v>0</v>
      </c>
      <c r="J668">
        <v>0</v>
      </c>
      <c r="K668">
        <v>0</v>
      </c>
      <c r="L668">
        <v>1</v>
      </c>
      <c r="M668">
        <v>1</v>
      </c>
      <c r="N668">
        <v>35</v>
      </c>
      <c r="O668">
        <v>11.565915913696445</v>
      </c>
      <c r="P668" s="74">
        <v>105441.95740212254</v>
      </c>
      <c r="V668" s="81">
        <v>44737</v>
      </c>
      <c r="W668" s="3">
        <v>663.03310600487782</v>
      </c>
      <c r="X668" s="3">
        <v>129.709107706396</v>
      </c>
      <c r="Y668" s="3">
        <v>182.3796191050061</v>
      </c>
      <c r="Z668" s="3">
        <v>956.16689913240589</v>
      </c>
      <c r="AG668">
        <v>626</v>
      </c>
      <c r="AH668">
        <v>81107.632466121606</v>
      </c>
      <c r="AI668">
        <v>8566.4536732070119</v>
      </c>
      <c r="AJ668">
        <v>0.49667228090045445</v>
      </c>
      <c r="AK668">
        <f t="shared" si="166"/>
        <v>89674.086139328618</v>
      </c>
      <c r="AL668" s="4">
        <f t="shared" si="167"/>
        <v>9.5528753534182914E-2</v>
      </c>
      <c r="AW668">
        <v>622</v>
      </c>
      <c r="AX668">
        <v>105596.51246542338</v>
      </c>
      <c r="AY668">
        <v>-16702.771533088817</v>
      </c>
      <c r="AZ668">
        <v>-2.2272499495511155</v>
      </c>
      <c r="BA668">
        <f t="shared" si="180"/>
        <v>88893.740932334564</v>
      </c>
      <c r="BB668" s="4">
        <f t="shared" si="181"/>
        <v>0.18789592335643604</v>
      </c>
      <c r="BN668">
        <v>622</v>
      </c>
      <c r="BO668">
        <v>11.546751847649439</v>
      </c>
      <c r="BP668">
        <v>-0.15155483433656336</v>
      </c>
      <c r="BQ668">
        <v>-1.8747228373899032</v>
      </c>
      <c r="BR668">
        <f t="shared" si="182"/>
        <v>11.395197013312876</v>
      </c>
      <c r="BS668" s="4">
        <f t="shared" si="183"/>
        <v>1.3299887150656862E-2</v>
      </c>
      <c r="CD668">
        <v>623</v>
      </c>
      <c r="CE668">
        <v>105996.76023137363</v>
      </c>
      <c r="CF668">
        <v>-18364.286740435142</v>
      </c>
      <c r="CG668">
        <v>-2.3241411640152059</v>
      </c>
      <c r="CH668">
        <f t="shared" si="176"/>
        <v>87632.473490938486</v>
      </c>
      <c r="CI668" s="4">
        <f t="shared" si="177"/>
        <v>0.20956029207978563</v>
      </c>
      <c r="CT668">
        <v>623</v>
      </c>
      <c r="CU668">
        <v>11.554597672677922</v>
      </c>
      <c r="CV668">
        <v>-0.1736907624950792</v>
      </c>
      <c r="CW668">
        <v>-2.0708086120796416</v>
      </c>
      <c r="CX668">
        <f t="shared" si="178"/>
        <v>11.728288435173001</v>
      </c>
      <c r="CY668" s="4">
        <f t="shared" si="179"/>
        <v>1.4809557545854911E-2</v>
      </c>
      <c r="DJ668">
        <v>624</v>
      </c>
      <c r="DK668">
        <v>105184.92806735839</v>
      </c>
      <c r="DL668">
        <v>-17674.660074672967</v>
      </c>
      <c r="DM668">
        <v>-2.2459927146680179</v>
      </c>
      <c r="DN668">
        <f t="shared" si="172"/>
        <v>122859.58814203135</v>
      </c>
      <c r="DO668" s="4">
        <f t="shared" si="173"/>
        <v>0.14386064890792444</v>
      </c>
      <c r="DZ668">
        <v>624</v>
      </c>
      <c r="EA668">
        <v>11.54203074582121</v>
      </c>
      <c r="EB668">
        <v>-0.16251933187246514</v>
      </c>
      <c r="EC668">
        <v>-1.944735836929635</v>
      </c>
      <c r="ED668">
        <f t="shared" si="174"/>
        <v>11.379511413948745</v>
      </c>
      <c r="EE668" s="4">
        <f t="shared" si="175"/>
        <v>1.4281749537440831E-2</v>
      </c>
      <c r="EP668">
        <v>626</v>
      </c>
      <c r="EQ668">
        <v>11.389209357174382</v>
      </c>
      <c r="ER668">
        <v>1.4727754366576917E-2</v>
      </c>
      <c r="ES668">
        <v>0.18777395115388115</v>
      </c>
      <c r="ET668">
        <f t="shared" si="168"/>
        <v>11.403937111540959</v>
      </c>
      <c r="EU668" s="4">
        <f t="shared" si="169"/>
        <v>1.291462257510365E-3</v>
      </c>
      <c r="FF668">
        <v>626</v>
      </c>
      <c r="FG668">
        <v>11.408971817422639</v>
      </c>
      <c r="FH668">
        <v>-5.0347058816804235E-3</v>
      </c>
      <c r="FI668">
        <v>-0.11140402439439942</v>
      </c>
      <c r="FJ668">
        <f t="shared" si="170"/>
        <v>11.403937111540959</v>
      </c>
      <c r="FK668">
        <f t="shared" si="171"/>
        <v>4.4148839409025015E-4</v>
      </c>
    </row>
    <row r="669" spans="2:167" x14ac:dyDescent="0.2">
      <c r="B669" s="81">
        <v>44807</v>
      </c>
      <c r="C669">
        <v>5.0019885169878551</v>
      </c>
      <c r="D669">
        <v>5.4673422472632751</v>
      </c>
      <c r="E669">
        <v>5.584292295279992</v>
      </c>
      <c r="F669">
        <v>7.1685296000230778</v>
      </c>
      <c r="G669">
        <v>1</v>
      </c>
      <c r="H669">
        <v>0</v>
      </c>
      <c r="I669">
        <v>0</v>
      </c>
      <c r="J669">
        <v>0</v>
      </c>
      <c r="K669">
        <v>0</v>
      </c>
      <c r="L669">
        <v>1</v>
      </c>
      <c r="M669">
        <v>1</v>
      </c>
      <c r="N669">
        <v>36</v>
      </c>
      <c r="O669">
        <v>11.529906710028348</v>
      </c>
      <c r="P669" s="74">
        <v>101712.62460027245</v>
      </c>
      <c r="V669" s="81">
        <v>44744</v>
      </c>
      <c r="W669" s="3">
        <v>729.33641660536182</v>
      </c>
      <c r="X669" s="3">
        <v>127.63429088712357</v>
      </c>
      <c r="Y669" s="3">
        <v>184.08288373739737</v>
      </c>
      <c r="Z669" s="3">
        <v>951.47954222930048</v>
      </c>
      <c r="AG669">
        <v>627</v>
      </c>
      <c r="AH669">
        <v>89928.076658905018</v>
      </c>
      <c r="AI669">
        <v>16506.183248303554</v>
      </c>
      <c r="AJ669">
        <v>0.95700788163215067</v>
      </c>
      <c r="AK669">
        <f t="shared" si="166"/>
        <v>106434.25990720857</v>
      </c>
      <c r="AL669" s="4">
        <f t="shared" si="167"/>
        <v>0.15508336566340539</v>
      </c>
      <c r="AW669">
        <v>623</v>
      </c>
      <c r="AX669">
        <v>105205.05439274701</v>
      </c>
      <c r="AY669">
        <v>-17572.580901808527</v>
      </c>
      <c r="AZ669">
        <v>-2.343235662985693</v>
      </c>
      <c r="BA669">
        <f t="shared" si="180"/>
        <v>87632.473490938486</v>
      </c>
      <c r="BB669" s="4">
        <f t="shared" si="181"/>
        <v>0.2005259032614844</v>
      </c>
      <c r="BN669">
        <v>623</v>
      </c>
      <c r="BO669">
        <v>11.543341511645956</v>
      </c>
      <c r="BP669">
        <v>-0.16243460146311328</v>
      </c>
      <c r="BQ669">
        <v>-2.0093048056056562</v>
      </c>
      <c r="BR669">
        <f t="shared" si="182"/>
        <v>11.380906910182842</v>
      </c>
      <c r="BS669" s="4">
        <f t="shared" si="183"/>
        <v>1.4272553386565188E-2</v>
      </c>
      <c r="CD669">
        <v>624</v>
      </c>
      <c r="CE669">
        <v>106038.73706421332</v>
      </c>
      <c r="CF669">
        <v>-18528.469071527899</v>
      </c>
      <c r="CG669">
        <v>-2.3449196957104483</v>
      </c>
      <c r="CH669">
        <f t="shared" si="176"/>
        <v>87510.267992685418</v>
      </c>
      <c r="CI669" s="4">
        <f t="shared" si="177"/>
        <v>0.21172908615794217</v>
      </c>
      <c r="CT669">
        <v>624</v>
      </c>
      <c r="CU669">
        <v>11.555287650538482</v>
      </c>
      <c r="CV669">
        <v>-0.17577623658973707</v>
      </c>
      <c r="CW669">
        <v>-2.0956724427949274</v>
      </c>
      <c r="CX669">
        <f t="shared" si="178"/>
        <v>11.731063887128219</v>
      </c>
      <c r="CY669" s="4">
        <f t="shared" si="179"/>
        <v>1.4983827407385072E-2</v>
      </c>
      <c r="DJ669">
        <v>625</v>
      </c>
      <c r="DK669">
        <v>105172.92047853416</v>
      </c>
      <c r="DL669">
        <v>-16676.979679256081</v>
      </c>
      <c r="DM669">
        <v>-2.1192133089987468</v>
      </c>
      <c r="DN669">
        <f t="shared" si="172"/>
        <v>121849.90015779024</v>
      </c>
      <c r="DO669" s="4">
        <f t="shared" si="173"/>
        <v>0.13686494332502636</v>
      </c>
      <c r="DZ669">
        <v>625</v>
      </c>
      <c r="EA669">
        <v>11.541892523453063</v>
      </c>
      <c r="EB669">
        <v>-0.15118056018377501</v>
      </c>
      <c r="EC669">
        <v>-1.8090540359051082</v>
      </c>
      <c r="ED669">
        <f t="shared" si="174"/>
        <v>11.390711963269288</v>
      </c>
      <c r="EE669" s="4">
        <f t="shared" si="175"/>
        <v>1.327226609462822E-2</v>
      </c>
      <c r="EP669">
        <v>627</v>
      </c>
      <c r="EQ669">
        <v>11.44096910306205</v>
      </c>
      <c r="ER669">
        <v>0.1343136926085613</v>
      </c>
      <c r="ES669">
        <v>1.7124547386812012</v>
      </c>
      <c r="ET669">
        <f t="shared" si="168"/>
        <v>11.575282795670612</v>
      </c>
      <c r="EU669" s="4">
        <f t="shared" si="169"/>
        <v>1.1603491247643411E-2</v>
      </c>
      <c r="FF669">
        <v>627</v>
      </c>
      <c r="FG669">
        <v>11.492906205978748</v>
      </c>
      <c r="FH669">
        <v>8.2376589691863344E-2</v>
      </c>
      <c r="FI669">
        <v>1.8227645910661934</v>
      </c>
      <c r="FJ669">
        <f t="shared" si="170"/>
        <v>11.575282795670612</v>
      </c>
      <c r="FK669">
        <f t="shared" si="171"/>
        <v>7.1165941382161169E-3</v>
      </c>
    </row>
    <row r="670" spans="2:167" x14ac:dyDescent="0.2">
      <c r="B670" s="81">
        <v>44814</v>
      </c>
      <c r="C670">
        <v>5.0588906741744948</v>
      </c>
      <c r="D670">
        <v>5.4732728955992176</v>
      </c>
      <c r="E670">
        <v>5.5918213200437634</v>
      </c>
      <c r="F670">
        <v>7.1759482893781383</v>
      </c>
      <c r="G670">
        <v>1</v>
      </c>
      <c r="H670">
        <v>0</v>
      </c>
      <c r="I670">
        <v>0</v>
      </c>
      <c r="J670">
        <v>0</v>
      </c>
      <c r="K670">
        <v>0</v>
      </c>
      <c r="L670">
        <v>1</v>
      </c>
      <c r="M670">
        <v>1</v>
      </c>
      <c r="N670">
        <v>37</v>
      </c>
      <c r="O670">
        <v>11.535921827455404</v>
      </c>
      <c r="P670" s="74">
        <v>102326.28174067808</v>
      </c>
      <c r="V670" s="81">
        <v>44751</v>
      </c>
      <c r="W670" s="3">
        <v>802.27005826589766</v>
      </c>
      <c r="X670" s="3">
        <v>128.57344300636115</v>
      </c>
      <c r="Y670" s="3">
        <v>185.86344679544192</v>
      </c>
      <c r="Z670" s="3">
        <v>951.02001952549301</v>
      </c>
      <c r="AG670">
        <v>628</v>
      </c>
      <c r="AH670">
        <v>89903.686345821276</v>
      </c>
      <c r="AI670">
        <v>19430.081017031378</v>
      </c>
      <c r="AJ670">
        <v>1.1265318210956712</v>
      </c>
      <c r="AK670">
        <f t="shared" si="166"/>
        <v>109333.76736285265</v>
      </c>
      <c r="AL670" s="4">
        <f t="shared" si="167"/>
        <v>0.17771345015989051</v>
      </c>
      <c r="AW670">
        <v>624</v>
      </c>
      <c r="AX670">
        <v>105180.95700270531</v>
      </c>
      <c r="AY670">
        <v>-17670.689010019894</v>
      </c>
      <c r="AZ670">
        <v>-2.3563179995686636</v>
      </c>
      <c r="BA670">
        <f t="shared" si="180"/>
        <v>87510.267992685418</v>
      </c>
      <c r="BB670" s="4">
        <f t="shared" si="181"/>
        <v>0.20192703571079118</v>
      </c>
      <c r="BN670">
        <v>624</v>
      </c>
      <c r="BO670">
        <v>11.543083894381176</v>
      </c>
      <c r="BP670">
        <v>-0.16357248043243189</v>
      </c>
      <c r="BQ670">
        <v>-2.023380289896906</v>
      </c>
      <c r="BR670">
        <f t="shared" si="182"/>
        <v>11.379511413948745</v>
      </c>
      <c r="BS670" s="4">
        <f t="shared" si="183"/>
        <v>1.4374297321054443E-2</v>
      </c>
      <c r="CD670">
        <v>625</v>
      </c>
      <c r="CE670">
        <v>106081.8925957288</v>
      </c>
      <c r="CF670">
        <v>-17585.951796450725</v>
      </c>
      <c r="CG670">
        <v>-2.225636914529566</v>
      </c>
      <c r="CH670">
        <f t="shared" si="176"/>
        <v>88495.940799278076</v>
      </c>
      <c r="CI670" s="4">
        <f t="shared" si="177"/>
        <v>0.19872043437945106</v>
      </c>
      <c r="CT670">
        <v>625</v>
      </c>
      <c r="CU670">
        <v>11.555994573600731</v>
      </c>
      <c r="CV670">
        <v>-0.16528261033144354</v>
      </c>
      <c r="CW670">
        <v>-1.9705633620616616</v>
      </c>
      <c r="CX670">
        <f t="shared" si="178"/>
        <v>11.721277183932175</v>
      </c>
      <c r="CY670" s="4">
        <f t="shared" si="179"/>
        <v>1.4101075142051682E-2</v>
      </c>
      <c r="DJ670">
        <v>626</v>
      </c>
      <c r="DK670">
        <v>105161.01171872189</v>
      </c>
      <c r="DL670">
        <v>-15486.925579393268</v>
      </c>
      <c r="DM670">
        <v>-1.9679881749899308</v>
      </c>
      <c r="DN670">
        <f t="shared" si="172"/>
        <v>120647.93729811515</v>
      </c>
      <c r="DO670" s="4">
        <f t="shared" si="173"/>
        <v>0.12836461133293836</v>
      </c>
      <c r="DZ670">
        <v>626</v>
      </c>
      <c r="EA670">
        <v>11.541755438730474</v>
      </c>
      <c r="EB670">
        <v>-0.1378183271895157</v>
      </c>
      <c r="EC670">
        <v>-1.6491591294595671</v>
      </c>
      <c r="ED670">
        <f t="shared" si="174"/>
        <v>11.403937111540959</v>
      </c>
      <c r="EE670" s="4">
        <f t="shared" si="175"/>
        <v>1.2085153209941982E-2</v>
      </c>
      <c r="EP670">
        <v>628</v>
      </c>
      <c r="EQ670">
        <v>11.468445285150931</v>
      </c>
      <c r="ER670">
        <v>0.1337152833215498</v>
      </c>
      <c r="ES670">
        <v>1.7048252200572129</v>
      </c>
      <c r="ET670">
        <f t="shared" si="168"/>
        <v>11.602160568472481</v>
      </c>
      <c r="EU670" s="4">
        <f t="shared" si="169"/>
        <v>1.1525032991260739E-2</v>
      </c>
      <c r="FF670">
        <v>628</v>
      </c>
      <c r="FG670">
        <v>11.519575045308592</v>
      </c>
      <c r="FH670">
        <v>8.2585523163889007E-2</v>
      </c>
      <c r="FI670">
        <v>1.8273877071252758</v>
      </c>
      <c r="FJ670">
        <f t="shared" si="170"/>
        <v>11.602160568472481</v>
      </c>
      <c r="FK670">
        <f t="shared" si="171"/>
        <v>7.118115860963478E-3</v>
      </c>
    </row>
    <row r="671" spans="2:167" x14ac:dyDescent="0.2">
      <c r="B671" s="81">
        <v>44821</v>
      </c>
      <c r="C671">
        <v>6.5633519482357441</v>
      </c>
      <c r="D671">
        <v>6.8619863157816399</v>
      </c>
      <c r="E671">
        <v>5.5993687460343997</v>
      </c>
      <c r="F671">
        <v>7.1834773704944439</v>
      </c>
      <c r="G671">
        <v>1</v>
      </c>
      <c r="H671">
        <v>0</v>
      </c>
      <c r="I671">
        <v>0</v>
      </c>
      <c r="J671">
        <v>0</v>
      </c>
      <c r="K671">
        <v>0</v>
      </c>
      <c r="L671">
        <v>1</v>
      </c>
      <c r="M671">
        <v>1</v>
      </c>
      <c r="N671">
        <v>38</v>
      </c>
      <c r="O671">
        <v>11.723036865486497</v>
      </c>
      <c r="P671" s="74">
        <v>123381.54999848349</v>
      </c>
      <c r="V671" s="81">
        <v>44758</v>
      </c>
      <c r="W671" s="3">
        <v>882.49706409248745</v>
      </c>
      <c r="X671" s="3">
        <v>606.58943576101365</v>
      </c>
      <c r="Y671" s="3">
        <v>187.69194837373163</v>
      </c>
      <c r="Z671" s="3">
        <v>953.54819703247745</v>
      </c>
      <c r="AG671">
        <v>629</v>
      </c>
      <c r="AH671">
        <v>89879.296032737519</v>
      </c>
      <c r="AI671">
        <v>21073.101885712967</v>
      </c>
      <c r="AJ671">
        <v>1.221792118243771</v>
      </c>
      <c r="AK671">
        <f t="shared" si="166"/>
        <v>110952.39791845049</v>
      </c>
      <c r="AL671" s="4">
        <f t="shared" si="167"/>
        <v>0.18992921542084745</v>
      </c>
      <c r="AW671">
        <v>625</v>
      </c>
      <c r="AX671">
        <v>105156.85961266363</v>
      </c>
      <c r="AY671">
        <v>-16660.91881338555</v>
      </c>
      <c r="AZ671">
        <v>-2.2216690513353305</v>
      </c>
      <c r="BA671">
        <f t="shared" si="180"/>
        <v>88495.940799278076</v>
      </c>
      <c r="BB671" s="4">
        <f t="shared" si="181"/>
        <v>0.1882676048517862</v>
      </c>
      <c r="BN671">
        <v>625</v>
      </c>
      <c r="BO671">
        <v>11.542826277116395</v>
      </c>
      <c r="BP671">
        <v>-0.1521143138471075</v>
      </c>
      <c r="BQ671">
        <v>-1.8816435603088406</v>
      </c>
      <c r="BR671">
        <f t="shared" si="182"/>
        <v>11.390711963269288</v>
      </c>
      <c r="BS671" s="4">
        <f t="shared" si="183"/>
        <v>1.3354241099030358E-2</v>
      </c>
      <c r="CD671">
        <v>626</v>
      </c>
      <c r="CE671">
        <v>106126.22682592012</v>
      </c>
      <c r="CF671">
        <v>-16452.140686591505</v>
      </c>
      <c r="CG671">
        <v>-2.0821444331777341</v>
      </c>
      <c r="CH671">
        <f t="shared" si="176"/>
        <v>89674.086139328618</v>
      </c>
      <c r="CI671" s="4">
        <f t="shared" si="177"/>
        <v>0.18346594200056246</v>
      </c>
      <c r="CT671">
        <v>626</v>
      </c>
      <c r="CU671">
        <v>11.556718441864671</v>
      </c>
      <c r="CV671">
        <v>-0.15278133032371244</v>
      </c>
      <c r="CW671">
        <v>-1.8215182549405387</v>
      </c>
      <c r="CX671">
        <f t="shared" si="178"/>
        <v>11.709499772188384</v>
      </c>
      <c r="CY671" s="4">
        <f t="shared" si="179"/>
        <v>1.3047639377950917E-2</v>
      </c>
      <c r="DJ671">
        <v>627</v>
      </c>
      <c r="DK671">
        <v>114053.99047261327</v>
      </c>
      <c r="DL671">
        <v>-7619.7305654046941</v>
      </c>
      <c r="DM671">
        <v>-0.96827091810130983</v>
      </c>
      <c r="DN671">
        <f t="shared" si="172"/>
        <v>121673.72103801796</v>
      </c>
      <c r="DO671" s="4">
        <f t="shared" si="173"/>
        <v>6.2624291427923418E-2</v>
      </c>
      <c r="DZ671">
        <v>627</v>
      </c>
      <c r="EA671">
        <v>11.644012273951839</v>
      </c>
      <c r="EB671">
        <v>-6.872947828122733E-2</v>
      </c>
      <c r="EC671">
        <v>-0.82242941763917798</v>
      </c>
      <c r="ED671">
        <f t="shared" si="174"/>
        <v>11.575282795670612</v>
      </c>
      <c r="EE671" s="4">
        <f t="shared" si="175"/>
        <v>5.9376068381615296E-3</v>
      </c>
      <c r="EP671">
        <v>629</v>
      </c>
      <c r="EQ671">
        <v>11.48590653055375</v>
      </c>
      <c r="ER671">
        <v>0.13095001017777186</v>
      </c>
      <c r="ES671">
        <v>1.6695689106903706</v>
      </c>
      <c r="ET671">
        <f t="shared" si="168"/>
        <v>11.616856540731522</v>
      </c>
      <c r="EU671" s="4">
        <f t="shared" si="169"/>
        <v>1.1272413472493983E-2</v>
      </c>
      <c r="FF671">
        <v>629</v>
      </c>
      <c r="FG671">
        <v>11.536507222110911</v>
      </c>
      <c r="FH671">
        <v>8.0349318620610788E-2</v>
      </c>
      <c r="FI671">
        <v>1.7779067262408306</v>
      </c>
      <c r="FJ671">
        <f t="shared" si="170"/>
        <v>11.616856540731522</v>
      </c>
      <c r="FK671">
        <f t="shared" si="171"/>
        <v>6.9166145195033229E-3</v>
      </c>
    </row>
    <row r="672" spans="2:167" x14ac:dyDescent="0.2">
      <c r="B672" s="81">
        <v>44828</v>
      </c>
      <c r="C672">
        <v>6.6832692643949008</v>
      </c>
      <c r="D672">
        <v>6.9768100956237795</v>
      </c>
      <c r="E672">
        <v>5.6069343691291973</v>
      </c>
      <c r="F672">
        <v>7.1910883068149412</v>
      </c>
      <c r="G672">
        <v>1</v>
      </c>
      <c r="H672">
        <v>0</v>
      </c>
      <c r="I672">
        <v>0</v>
      </c>
      <c r="J672">
        <v>0</v>
      </c>
      <c r="K672">
        <v>0</v>
      </c>
      <c r="L672">
        <v>1</v>
      </c>
      <c r="M672">
        <v>1</v>
      </c>
      <c r="N672">
        <v>39</v>
      </c>
      <c r="O672">
        <v>11.736242549687763</v>
      </c>
      <c r="P672" s="74">
        <v>125021.69355763948</v>
      </c>
      <c r="V672" s="81">
        <v>44765</v>
      </c>
      <c r="W672" s="3">
        <v>970.74677050173636</v>
      </c>
      <c r="X672" s="3">
        <v>684.07763960949774</v>
      </c>
      <c r="Y672" s="3">
        <v>189.5538014126366</v>
      </c>
      <c r="Z672" s="3">
        <v>958.19626312101286</v>
      </c>
      <c r="AG672">
        <v>630</v>
      </c>
      <c r="AH672">
        <v>89854.905719653776</v>
      </c>
      <c r="AI672">
        <v>22266.088878774157</v>
      </c>
      <c r="AJ672">
        <v>1.2909600135633348</v>
      </c>
      <c r="AK672">
        <f t="shared" si="166"/>
        <v>112120.99459842793</v>
      </c>
      <c r="AL672" s="4">
        <f t="shared" si="167"/>
        <v>0.19858982662901167</v>
      </c>
      <c r="AW672">
        <v>626</v>
      </c>
      <c r="AX672">
        <v>105132.76222262192</v>
      </c>
      <c r="AY672">
        <v>-15458.676083293307</v>
      </c>
      <c r="AZ672">
        <v>-2.0613546355725614</v>
      </c>
      <c r="BA672">
        <f t="shared" si="180"/>
        <v>89674.086139328618</v>
      </c>
      <c r="BB672" s="4">
        <f t="shared" si="181"/>
        <v>0.17238732780922705</v>
      </c>
      <c r="BN672">
        <v>626</v>
      </c>
      <c r="BO672">
        <v>11.542568659851616</v>
      </c>
      <c r="BP672">
        <v>-0.13863154831065749</v>
      </c>
      <c r="BQ672">
        <v>-1.7148626814737649</v>
      </c>
      <c r="BR672">
        <f t="shared" si="182"/>
        <v>11.403937111540959</v>
      </c>
      <c r="BS672" s="4">
        <f t="shared" si="183"/>
        <v>1.2156463768145498E-2</v>
      </c>
      <c r="CD672">
        <v>627</v>
      </c>
      <c r="CE672">
        <v>114930.09303534807</v>
      </c>
      <c r="CF672">
        <v>-8495.8331281394931</v>
      </c>
      <c r="CG672">
        <v>-1.0752127634903832</v>
      </c>
      <c r="CH672">
        <f t="shared" si="176"/>
        <v>106434.25990720857</v>
      </c>
      <c r="CI672" s="4">
        <f t="shared" si="177"/>
        <v>7.9822353587522696E-2</v>
      </c>
      <c r="CT672">
        <v>627</v>
      </c>
      <c r="CU672">
        <v>11.657784360070426</v>
      </c>
      <c r="CV672">
        <v>-8.2501564399814598E-2</v>
      </c>
      <c r="CW672">
        <v>-0.98361563744081915</v>
      </c>
      <c r="CX672">
        <f t="shared" si="178"/>
        <v>11.740285924470241</v>
      </c>
      <c r="CY672" s="4">
        <f t="shared" si="179"/>
        <v>7.0272193480277042E-3</v>
      </c>
      <c r="DJ672">
        <v>628</v>
      </c>
      <c r="DK672">
        <v>114042.27456933568</v>
      </c>
      <c r="DL672">
        <v>-4708.507206483031</v>
      </c>
      <c r="DM672">
        <v>-0.59832963338721645</v>
      </c>
      <c r="DN672">
        <f t="shared" si="172"/>
        <v>118750.78177581872</v>
      </c>
      <c r="DO672" s="4">
        <f t="shared" si="173"/>
        <v>3.9650325968985128E-2</v>
      </c>
      <c r="DZ672">
        <v>628</v>
      </c>
      <c r="EA672">
        <v>11.643877409249216</v>
      </c>
      <c r="EB672">
        <v>-4.1716840776734543E-2</v>
      </c>
      <c r="EC672">
        <v>-0.49919129205913465</v>
      </c>
      <c r="ED672">
        <f t="shared" si="174"/>
        <v>11.602160568472481</v>
      </c>
      <c r="EE672" s="4">
        <f t="shared" si="175"/>
        <v>3.5956096737787954E-3</v>
      </c>
      <c r="EP672">
        <v>630</v>
      </c>
      <c r="EQ672">
        <v>11.498195691738722</v>
      </c>
      <c r="ER672">
        <v>0.12913818433929336</v>
      </c>
      <c r="ES672">
        <v>1.6464687361474084</v>
      </c>
      <c r="ET672">
        <f t="shared" si="168"/>
        <v>11.627333876078016</v>
      </c>
      <c r="EU672" s="4">
        <f t="shared" si="169"/>
        <v>1.1106431252050072E-2</v>
      </c>
      <c r="FF672">
        <v>630</v>
      </c>
      <c r="FG672">
        <v>11.550312665136723</v>
      </c>
      <c r="FH672">
        <v>7.7021210941293106E-2</v>
      </c>
      <c r="FI672">
        <v>1.7042649688458293</v>
      </c>
      <c r="FJ672">
        <f t="shared" si="170"/>
        <v>11.627333876078016</v>
      </c>
      <c r="FK672">
        <f t="shared" si="171"/>
        <v>6.6241506231928138E-3</v>
      </c>
    </row>
    <row r="673" spans="2:167" x14ac:dyDescent="0.2">
      <c r="B673" s="81">
        <v>44835</v>
      </c>
      <c r="C673">
        <v>6.7146068630299425</v>
      </c>
      <c r="D673">
        <v>7.0298619109200384</v>
      </c>
      <c r="E673">
        <v>5.6145180408570008</v>
      </c>
      <c r="F673">
        <v>7.1987612304567312</v>
      </c>
      <c r="G673">
        <v>1</v>
      </c>
      <c r="H673">
        <v>0</v>
      </c>
      <c r="I673">
        <v>0</v>
      </c>
      <c r="J673">
        <v>0</v>
      </c>
      <c r="K673">
        <v>0</v>
      </c>
      <c r="L673">
        <v>1</v>
      </c>
      <c r="M673">
        <v>1</v>
      </c>
      <c r="N673">
        <v>40</v>
      </c>
      <c r="O673">
        <v>11.678237593710408</v>
      </c>
      <c r="P673" s="74">
        <v>117976.12986564926</v>
      </c>
      <c r="V673" s="81">
        <v>44772</v>
      </c>
      <c r="W673" s="3">
        <v>1067.8214475519101</v>
      </c>
      <c r="X673" s="3">
        <v>722.99739479601612</v>
      </c>
      <c r="Y673" s="3">
        <v>191.44180620434679</v>
      </c>
      <c r="Z673" s="3">
        <v>964.35703463497055</v>
      </c>
      <c r="AG673">
        <v>631</v>
      </c>
      <c r="AH673">
        <v>86392.098883074083</v>
      </c>
      <c r="AI673">
        <v>9402.4673022227507</v>
      </c>
      <c r="AJ673">
        <v>0.5451433065812209</v>
      </c>
      <c r="AK673">
        <f t="shared" si="166"/>
        <v>95794.566185296833</v>
      </c>
      <c r="AL673" s="4">
        <f t="shared" si="167"/>
        <v>9.815240755968789E-2</v>
      </c>
      <c r="AW673">
        <v>627</v>
      </c>
      <c r="AX673">
        <v>113951.13503103663</v>
      </c>
      <c r="AY673">
        <v>-7516.8751238280529</v>
      </c>
      <c r="AZ673">
        <v>-1.0023462098587419</v>
      </c>
      <c r="BA673">
        <f t="shared" si="180"/>
        <v>106434.25990720857</v>
      </c>
      <c r="BB673" s="4">
        <f t="shared" si="181"/>
        <v>7.062458206954611E-2</v>
      </c>
      <c r="BN673">
        <v>627</v>
      </c>
      <c r="BO673">
        <v>11.643826858022855</v>
      </c>
      <c r="BP673">
        <v>-6.8544062352243529E-2</v>
      </c>
      <c r="BQ673">
        <v>-0.84788531901174002</v>
      </c>
      <c r="BR673">
        <f t="shared" si="182"/>
        <v>11.575282795670612</v>
      </c>
      <c r="BS673" s="4">
        <f t="shared" si="183"/>
        <v>5.921588574741378E-3</v>
      </c>
      <c r="CD673">
        <v>628</v>
      </c>
      <c r="CE673">
        <v>114976.784662891</v>
      </c>
      <c r="CF673">
        <v>-5643.0173000383511</v>
      </c>
      <c r="CG673">
        <v>-0.71416706685327624</v>
      </c>
      <c r="CH673">
        <f t="shared" si="176"/>
        <v>109333.76736285265</v>
      </c>
      <c r="CI673" s="4">
        <f t="shared" si="177"/>
        <v>5.1612758218698575E-2</v>
      </c>
      <c r="CT673">
        <v>628</v>
      </c>
      <c r="CU673">
        <v>11.658542118737749</v>
      </c>
      <c r="CV673">
        <v>-5.6381550265268032E-2</v>
      </c>
      <c r="CW673">
        <v>-0.67220270194292009</v>
      </c>
      <c r="CX673">
        <f t="shared" si="178"/>
        <v>11.714923669003017</v>
      </c>
      <c r="CY673" s="4">
        <f t="shared" si="179"/>
        <v>4.8127970662284573E-3</v>
      </c>
      <c r="DJ673">
        <v>629</v>
      </c>
      <c r="DK673">
        <v>114030.65277071483</v>
      </c>
      <c r="DL673">
        <v>-3078.2548522643483</v>
      </c>
      <c r="DM673">
        <v>-0.39116667267532307</v>
      </c>
      <c r="DN673">
        <f t="shared" si="172"/>
        <v>117108.90762297918</v>
      </c>
      <c r="DO673" s="4">
        <f t="shared" si="173"/>
        <v>2.6285403175089744E-2</v>
      </c>
      <c r="DZ673">
        <v>629</v>
      </c>
      <c r="EA673">
        <v>11.643743627808911</v>
      </c>
      <c r="EB673">
        <v>-2.6887087077389182E-2</v>
      </c>
      <c r="EC673">
        <v>-0.32173576637072904</v>
      </c>
      <c r="ED673">
        <f t="shared" si="174"/>
        <v>11.616856540731522</v>
      </c>
      <c r="EE673" s="4">
        <f t="shared" si="175"/>
        <v>2.3144890343714344E-3</v>
      </c>
      <c r="EP673">
        <v>631</v>
      </c>
      <c r="EQ673">
        <v>11.475821597910681</v>
      </c>
      <c r="ER673">
        <v>-5.8603559643906067E-3</v>
      </c>
      <c r="ES673">
        <v>-7.4717582002802124E-2</v>
      </c>
      <c r="ET673">
        <f t="shared" si="168"/>
        <v>11.46996124194629</v>
      </c>
      <c r="EU673" s="4">
        <f t="shared" si="169"/>
        <v>5.1093075562966652E-4</v>
      </c>
      <c r="FF673">
        <v>631</v>
      </c>
      <c r="FG673">
        <v>11.462379941695749</v>
      </c>
      <c r="FH673">
        <v>7.5813002505409344E-3</v>
      </c>
      <c r="FI673">
        <v>0.16775306798470471</v>
      </c>
      <c r="FJ673">
        <f t="shared" si="170"/>
        <v>11.46996124194629</v>
      </c>
      <c r="FK673">
        <f t="shared" si="171"/>
        <v>6.6096999724948456E-4</v>
      </c>
    </row>
    <row r="674" spans="2:167" x14ac:dyDescent="0.2">
      <c r="B674" s="81">
        <v>44842</v>
      </c>
      <c r="C674">
        <v>5.1479539755619017</v>
      </c>
      <c r="D674">
        <v>5.5211747454209243</v>
      </c>
      <c r="E674">
        <v>5.6221196402899807</v>
      </c>
      <c r="F674">
        <v>7.2064823034733791</v>
      </c>
      <c r="G674">
        <v>1</v>
      </c>
      <c r="H674">
        <v>0</v>
      </c>
      <c r="I674">
        <v>0</v>
      </c>
      <c r="J674">
        <v>0</v>
      </c>
      <c r="K674">
        <v>0</v>
      </c>
      <c r="L674">
        <v>1</v>
      </c>
      <c r="M674">
        <v>1</v>
      </c>
      <c r="N674">
        <v>41</v>
      </c>
      <c r="O674">
        <v>11.473053633943518</v>
      </c>
      <c r="P674" s="74">
        <v>96091.259044020611</v>
      </c>
      <c r="V674" s="81">
        <v>44779</v>
      </c>
      <c r="W674" s="3">
        <v>241.03829295448276</v>
      </c>
      <c r="X674" s="3">
        <v>733.43526662301872</v>
      </c>
      <c r="Y674" s="3">
        <v>193.35245765518218</v>
      </c>
      <c r="Z674" s="3">
        <v>971.60577119924358</v>
      </c>
      <c r="AG674">
        <v>632</v>
      </c>
      <c r="AH674">
        <v>86367.70856999034</v>
      </c>
      <c r="AI674">
        <v>11098.662363865325</v>
      </c>
      <c r="AJ674">
        <v>0.64348657700046274</v>
      </c>
      <c r="AK674">
        <f t="shared" si="166"/>
        <v>97466.370933855665</v>
      </c>
      <c r="AL674" s="4">
        <f t="shared" si="167"/>
        <v>0.11387171039124144</v>
      </c>
      <c r="AW674">
        <v>628</v>
      </c>
      <c r="AX674">
        <v>113927.03764099492</v>
      </c>
      <c r="AY674">
        <v>-4593.2702781422704</v>
      </c>
      <c r="AZ674">
        <v>-0.6124948171026755</v>
      </c>
      <c r="BA674">
        <f t="shared" si="180"/>
        <v>109333.76736285265</v>
      </c>
      <c r="BB674" s="4">
        <f t="shared" si="181"/>
        <v>4.201145162133034E-2</v>
      </c>
      <c r="BN674">
        <v>628</v>
      </c>
      <c r="BO674">
        <v>11.643569240758076</v>
      </c>
      <c r="BP674">
        <v>-4.1408672285594861E-2</v>
      </c>
      <c r="BQ674">
        <v>-0.51222241731599105</v>
      </c>
      <c r="BR674">
        <f t="shared" si="182"/>
        <v>11.602160568472481</v>
      </c>
      <c r="BS674" s="4">
        <f t="shared" si="183"/>
        <v>3.5690483717419064E-3</v>
      </c>
      <c r="CD674">
        <v>629</v>
      </c>
      <c r="CE674">
        <v>115024.65498910978</v>
      </c>
      <c r="CF674">
        <v>-4072.257070659296</v>
      </c>
      <c r="CG674">
        <v>-0.51537532723947155</v>
      </c>
      <c r="CH674">
        <f t="shared" si="176"/>
        <v>110952.39791845049</v>
      </c>
      <c r="CI674" s="4">
        <f t="shared" si="177"/>
        <v>3.6702740518076829E-2</v>
      </c>
      <c r="CT674">
        <v>629</v>
      </c>
      <c r="CU674">
        <v>11.659316822606762</v>
      </c>
      <c r="CV674">
        <v>-4.2460281875239758E-2</v>
      </c>
      <c r="CW674">
        <v>-0.50622794278461791</v>
      </c>
      <c r="CX674">
        <f t="shared" si="178"/>
        <v>11.701777104482002</v>
      </c>
      <c r="CY674" s="4">
        <f t="shared" si="179"/>
        <v>3.6285327857575296E-3</v>
      </c>
      <c r="DJ674">
        <v>630</v>
      </c>
      <c r="DK674">
        <v>114019.12357705094</v>
      </c>
      <c r="DL674">
        <v>-1898.1289786230045</v>
      </c>
      <c r="DM674">
        <v>-0.24120315974825871</v>
      </c>
      <c r="DN674">
        <f t="shared" si="172"/>
        <v>115917.25255567394</v>
      </c>
      <c r="DO674" s="4">
        <f t="shared" si="173"/>
        <v>1.6374861694650255E-2</v>
      </c>
      <c r="DZ674">
        <v>630</v>
      </c>
      <c r="EA674">
        <v>11.643610912367503</v>
      </c>
      <c r="EB674">
        <v>-1.6277036289487512E-2</v>
      </c>
      <c r="EC674">
        <v>-0.19477397197282972</v>
      </c>
      <c r="ED674">
        <f t="shared" si="174"/>
        <v>11.627333876078016</v>
      </c>
      <c r="EE674" s="4">
        <f t="shared" si="175"/>
        <v>1.3998941169975137E-3</v>
      </c>
      <c r="EP674">
        <v>632</v>
      </c>
      <c r="EQ674">
        <v>11.48182567370746</v>
      </c>
      <c r="ER674">
        <v>5.4370102832201894E-3</v>
      </c>
      <c r="ES674">
        <v>6.932006590641053E-2</v>
      </c>
      <c r="ET674">
        <f t="shared" si="168"/>
        <v>11.48726268399068</v>
      </c>
      <c r="EU674" s="4">
        <f t="shared" si="169"/>
        <v>4.7330773507926516E-4</v>
      </c>
      <c r="FF674">
        <v>632</v>
      </c>
      <c r="FG674">
        <v>11.484836595635279</v>
      </c>
      <c r="FH674">
        <v>2.4260883554010348E-3</v>
      </c>
      <c r="FI674">
        <v>5.3682581004683393E-2</v>
      </c>
      <c r="FJ674">
        <f t="shared" si="170"/>
        <v>11.48726268399068</v>
      </c>
      <c r="FK674">
        <f t="shared" si="171"/>
        <v>2.1119812631969958E-4</v>
      </c>
    </row>
    <row r="675" spans="2:167" x14ac:dyDescent="0.2">
      <c r="B675" s="81">
        <v>44849</v>
      </c>
      <c r="C675">
        <v>4.69760439161906</v>
      </c>
      <c r="D675">
        <v>5.0931049618326574</v>
      </c>
      <c r="E675">
        <v>5.6297390600990944</v>
      </c>
      <c r="F675">
        <v>7.2142418806554671</v>
      </c>
      <c r="G675">
        <v>1</v>
      </c>
      <c r="H675">
        <v>0</v>
      </c>
      <c r="I675">
        <v>0</v>
      </c>
      <c r="J675">
        <v>0</v>
      </c>
      <c r="K675">
        <v>0</v>
      </c>
      <c r="L675">
        <v>1</v>
      </c>
      <c r="M675">
        <v>1</v>
      </c>
      <c r="N675">
        <v>42</v>
      </c>
      <c r="O675">
        <v>11.388586479204955</v>
      </c>
      <c r="P675" s="74">
        <v>88308.043844081258</v>
      </c>
      <c r="V675" s="81">
        <v>44786</v>
      </c>
      <c r="W675" s="3">
        <v>144.93436267481087</v>
      </c>
      <c r="X675" s="3">
        <v>741.09040907715314</v>
      </c>
      <c r="Y675" s="3">
        <v>195.28409892612996</v>
      </c>
      <c r="Z675" s="3">
        <v>979.64544526378222</v>
      </c>
      <c r="AG675">
        <v>633</v>
      </c>
      <c r="AH675">
        <v>86343.318256906598</v>
      </c>
      <c r="AI675">
        <v>12505.010928784715</v>
      </c>
      <c r="AJ675">
        <v>0.72502490967880895</v>
      </c>
      <c r="AK675">
        <f t="shared" si="166"/>
        <v>98848.329185691313</v>
      </c>
      <c r="AL675" s="4">
        <f t="shared" si="167"/>
        <v>0.12650705410805127</v>
      </c>
      <c r="AW675">
        <v>629</v>
      </c>
      <c r="AX675">
        <v>113902.94025095322</v>
      </c>
      <c r="AY675">
        <v>-2950.5423325027368</v>
      </c>
      <c r="AZ675">
        <v>-0.39344340238364478</v>
      </c>
      <c r="BA675">
        <f t="shared" si="180"/>
        <v>110952.39791845049</v>
      </c>
      <c r="BB675" s="4">
        <f t="shared" si="181"/>
        <v>2.6592866741567606E-2</v>
      </c>
      <c r="BN675">
        <v>629</v>
      </c>
      <c r="BO675">
        <v>11.643311623493295</v>
      </c>
      <c r="BP675">
        <v>-2.6455082761772886E-2</v>
      </c>
      <c r="BQ675">
        <v>-0.32724754730288608</v>
      </c>
      <c r="BR675">
        <f t="shared" si="182"/>
        <v>11.616856540731522</v>
      </c>
      <c r="BS675" s="4">
        <f t="shared" si="183"/>
        <v>2.2773013223512692E-3</v>
      </c>
      <c r="CD675">
        <v>630</v>
      </c>
      <c r="CE675">
        <v>115073.70401400437</v>
      </c>
      <c r="CF675">
        <v>-2952.7094155764353</v>
      </c>
      <c r="CG675">
        <v>-0.37368799535275976</v>
      </c>
      <c r="CH675">
        <f t="shared" si="176"/>
        <v>112120.99459842793</v>
      </c>
      <c r="CI675" s="4">
        <f t="shared" si="177"/>
        <v>2.6335026960399757E-2</v>
      </c>
      <c r="CT675">
        <v>630</v>
      </c>
      <c r="CU675">
        <v>11.660108471677468</v>
      </c>
      <c r="CV675">
        <v>-3.2774595599452283E-2</v>
      </c>
      <c r="CW675">
        <v>-0.39075143576905036</v>
      </c>
      <c r="CX675">
        <f t="shared" si="178"/>
        <v>11.69288306727692</v>
      </c>
      <c r="CY675" s="4">
        <f t="shared" si="179"/>
        <v>2.802952480656676E-3</v>
      </c>
      <c r="DJ675">
        <v>631</v>
      </c>
      <c r="DK675">
        <v>100609.9875738109</v>
      </c>
      <c r="DL675">
        <v>-4815.4213885140634</v>
      </c>
      <c r="DM675">
        <v>-0.61191566406174591</v>
      </c>
      <c r="DN675">
        <f t="shared" si="172"/>
        <v>105425.40896232496</v>
      </c>
      <c r="DO675" s="4">
        <f t="shared" si="173"/>
        <v>4.5676098730951208E-2</v>
      </c>
      <c r="DZ675">
        <v>631</v>
      </c>
      <c r="EA675">
        <v>11.513547395106601</v>
      </c>
      <c r="EB675">
        <v>-4.3586153160310559E-2</v>
      </c>
      <c r="EC675">
        <v>-0.52155982348781049</v>
      </c>
      <c r="ED675">
        <f t="shared" si="174"/>
        <v>11.46996124194629</v>
      </c>
      <c r="EE675" s="4">
        <f t="shared" si="175"/>
        <v>3.800026193716641E-3</v>
      </c>
      <c r="EP675">
        <v>633</v>
      </c>
      <c r="EQ675">
        <v>11.488262645170103</v>
      </c>
      <c r="ER675">
        <v>1.3079280763719225E-2</v>
      </c>
      <c r="ES675">
        <v>0.16675646307817479</v>
      </c>
      <c r="ET675">
        <f t="shared" si="168"/>
        <v>11.501341925933822</v>
      </c>
      <c r="EU675" s="4">
        <f t="shared" si="169"/>
        <v>1.1371960635504093E-3</v>
      </c>
      <c r="FF675">
        <v>633</v>
      </c>
      <c r="FG675">
        <v>11.502973676543041</v>
      </c>
      <c r="FH675">
        <v>-1.6317506092189404E-3</v>
      </c>
      <c r="FI675">
        <v>-3.6106098140995961E-2</v>
      </c>
      <c r="FJ675">
        <f t="shared" si="170"/>
        <v>11.501341925933822</v>
      </c>
      <c r="FK675">
        <f t="shared" si="171"/>
        <v>1.418748020645821E-4</v>
      </c>
    </row>
    <row r="676" spans="2:167" x14ac:dyDescent="0.2">
      <c r="B676" s="81">
        <v>44856</v>
      </c>
      <c r="C676">
        <v>4.7246932533365626</v>
      </c>
      <c r="D676">
        <v>5.0444704608943836</v>
      </c>
      <c r="E676">
        <v>5.6373761996390268</v>
      </c>
      <c r="F676">
        <v>7.2220332312575204</v>
      </c>
      <c r="G676">
        <v>1</v>
      </c>
      <c r="H676">
        <v>0</v>
      </c>
      <c r="I676">
        <v>0</v>
      </c>
      <c r="J676">
        <v>0</v>
      </c>
      <c r="K676">
        <v>0</v>
      </c>
      <c r="L676">
        <v>1</v>
      </c>
      <c r="M676">
        <v>1</v>
      </c>
      <c r="N676">
        <v>43</v>
      </c>
      <c r="O676">
        <v>11.387409328531975</v>
      </c>
      <c r="P676" s="74">
        <v>88204.153130348976</v>
      </c>
      <c r="V676" s="81">
        <v>44793</v>
      </c>
      <c r="W676" s="3">
        <v>123.24091630890742</v>
      </c>
      <c r="X676" s="3">
        <v>242.71512871746518</v>
      </c>
      <c r="Y676" s="3">
        <v>197.23599826258925</v>
      </c>
      <c r="Z676" s="3">
        <v>988.26843116320242</v>
      </c>
      <c r="AG676">
        <v>634</v>
      </c>
      <c r="AH676">
        <v>86318.927943822855</v>
      </c>
      <c r="AI676">
        <v>13410.32491455476</v>
      </c>
      <c r="AJ676">
        <v>0.7775138834591524</v>
      </c>
      <c r="AK676">
        <f t="shared" si="166"/>
        <v>99729.252858377615</v>
      </c>
      <c r="AL676" s="4">
        <f t="shared" si="167"/>
        <v>0.13446731555883951</v>
      </c>
      <c r="AW676">
        <v>630</v>
      </c>
      <c r="AX676">
        <v>113878.84286091152</v>
      </c>
      <c r="AY676">
        <v>-1757.8482624835888</v>
      </c>
      <c r="AZ676">
        <v>-0.23440226349136101</v>
      </c>
      <c r="BA676">
        <f t="shared" si="180"/>
        <v>112120.99459842793</v>
      </c>
      <c r="BB676" s="4">
        <f t="shared" si="181"/>
        <v>1.5678136541505811E-2</v>
      </c>
      <c r="BN676">
        <v>630</v>
      </c>
      <c r="BO676">
        <v>11.643054006228516</v>
      </c>
      <c r="BP676">
        <v>-1.5720130150500111E-2</v>
      </c>
      <c r="BQ676">
        <v>-0.1944569246431101</v>
      </c>
      <c r="BR676">
        <f t="shared" si="182"/>
        <v>11.627333876078016</v>
      </c>
      <c r="BS676" s="4">
        <f t="shared" si="183"/>
        <v>1.3519978283966355E-3</v>
      </c>
      <c r="CD676">
        <v>631</v>
      </c>
      <c r="CE676">
        <v>98524.514859852949</v>
      </c>
      <c r="CF676">
        <v>-2729.9486745561153</v>
      </c>
      <c r="CG676">
        <v>-0.34549591714958588</v>
      </c>
      <c r="CH676">
        <f t="shared" si="176"/>
        <v>95794.566185296833</v>
      </c>
      <c r="CI676" s="4">
        <f t="shared" si="177"/>
        <v>2.8497949134980532E-2</v>
      </c>
      <c r="CT676">
        <v>631</v>
      </c>
      <c r="CU676">
        <v>11.491829183690372</v>
      </c>
      <c r="CV676">
        <v>-2.1867941744082131E-2</v>
      </c>
      <c r="CW676">
        <v>-0.26071807988858431</v>
      </c>
      <c r="CX676">
        <f t="shared" si="178"/>
        <v>11.513697125434454</v>
      </c>
      <c r="CY676" s="4">
        <f t="shared" si="179"/>
        <v>1.8992979844653481E-3</v>
      </c>
      <c r="DJ676">
        <v>632</v>
      </c>
      <c r="DK676">
        <v>99607.068655902811</v>
      </c>
      <c r="DL676">
        <v>-2140.6977220471454</v>
      </c>
      <c r="DM676">
        <v>-0.2720273808781169</v>
      </c>
      <c r="DN676">
        <f t="shared" si="172"/>
        <v>101747.76637794996</v>
      </c>
      <c r="DO676" s="4">
        <f t="shared" si="173"/>
        <v>2.1039260106166437E-2</v>
      </c>
      <c r="DZ676">
        <v>632</v>
      </c>
      <c r="EA676">
        <v>11.502002543769541</v>
      </c>
      <c r="EB676">
        <v>-1.4739859778860165E-2</v>
      </c>
      <c r="EC676">
        <v>-0.17637983871212112</v>
      </c>
      <c r="ED676">
        <f t="shared" si="174"/>
        <v>11.48726268399068</v>
      </c>
      <c r="EE676" s="4">
        <f t="shared" si="175"/>
        <v>1.283148142803637E-3</v>
      </c>
      <c r="EP676">
        <v>634</v>
      </c>
      <c r="EQ676">
        <v>11.493558736288902</v>
      </c>
      <c r="ER676">
        <v>1.665558543528789E-2</v>
      </c>
      <c r="ES676">
        <v>0.21235315365270754</v>
      </c>
      <c r="ET676">
        <f t="shared" si="168"/>
        <v>11.51021432172419</v>
      </c>
      <c r="EU676" s="4">
        <f t="shared" si="169"/>
        <v>1.4470265252882746E-3</v>
      </c>
      <c r="FF676">
        <v>634</v>
      </c>
      <c r="FG676">
        <v>11.512999586492736</v>
      </c>
      <c r="FH676">
        <v>-2.7852647685460141E-3</v>
      </c>
      <c r="FI676">
        <v>-6.1630155070030952E-2</v>
      </c>
      <c r="FJ676">
        <f t="shared" si="170"/>
        <v>11.51021432172419</v>
      </c>
      <c r="FK676">
        <f t="shared" si="171"/>
        <v>2.4198200751910859E-4</v>
      </c>
    </row>
    <row r="677" spans="2:167" x14ac:dyDescent="0.2">
      <c r="B677" s="81">
        <v>44863</v>
      </c>
      <c r="C677">
        <v>4.7872872634960144</v>
      </c>
      <c r="D677">
        <v>5.0458039514088799</v>
      </c>
      <c r="E677">
        <v>5.6450309615217549</v>
      </c>
      <c r="F677">
        <v>7.2298516500318559</v>
      </c>
      <c r="G677">
        <v>1</v>
      </c>
      <c r="H677">
        <v>0</v>
      </c>
      <c r="I677">
        <v>0</v>
      </c>
      <c r="J677">
        <v>0</v>
      </c>
      <c r="K677">
        <v>0</v>
      </c>
      <c r="L677">
        <v>1</v>
      </c>
      <c r="M677">
        <v>1</v>
      </c>
      <c r="N677">
        <v>44</v>
      </c>
      <c r="O677">
        <v>11.395537408562646</v>
      </c>
      <c r="P677" s="74">
        <v>88924.005090077902</v>
      </c>
      <c r="V677" s="81">
        <v>44800</v>
      </c>
      <c r="W677" s="3">
        <v>110.19682366817443</v>
      </c>
      <c r="X677" s="3">
        <v>194.56366155959392</v>
      </c>
      <c r="Y677" s="3">
        <v>199.20788741881415</v>
      </c>
      <c r="Z677" s="3">
        <v>997.32968748758208</v>
      </c>
      <c r="AG677">
        <v>635</v>
      </c>
      <c r="AH677">
        <v>86294.537630739113</v>
      </c>
      <c r="AI677">
        <v>14118.655602676488</v>
      </c>
      <c r="AJ677">
        <v>0.81858201175610978</v>
      </c>
      <c r="AK677">
        <f t="shared" si="166"/>
        <v>100413.1932334156</v>
      </c>
      <c r="AL677" s="4">
        <f t="shared" si="167"/>
        <v>0.14060558327088504</v>
      </c>
      <c r="AW677">
        <v>631</v>
      </c>
      <c r="AX677">
        <v>97419.006910308599</v>
      </c>
      <c r="AY677">
        <v>-1624.4407250117656</v>
      </c>
      <c r="AZ677">
        <v>-0.21661288461401559</v>
      </c>
      <c r="BA677">
        <f t="shared" si="180"/>
        <v>95794.566185296833</v>
      </c>
      <c r="BB677" s="4">
        <f t="shared" si="181"/>
        <v>1.695754560722772E-2</v>
      </c>
      <c r="BN677">
        <v>631</v>
      </c>
      <c r="BO677">
        <v>11.475820439734338</v>
      </c>
      <c r="BP677">
        <v>-5.8591977880482204E-3</v>
      </c>
      <c r="BQ677">
        <v>-7.2477872118846487E-2</v>
      </c>
      <c r="BR677">
        <f t="shared" si="182"/>
        <v>11.46996124194629</v>
      </c>
      <c r="BS677" s="4">
        <f t="shared" si="183"/>
        <v>5.1082978089069789E-4</v>
      </c>
      <c r="CD677">
        <v>632</v>
      </c>
      <c r="CE677">
        <v>98427.405248945885</v>
      </c>
      <c r="CF677">
        <v>-961.03431509021902</v>
      </c>
      <c r="CG677">
        <v>-0.12162625444169105</v>
      </c>
      <c r="CH677">
        <f t="shared" si="176"/>
        <v>97466.370933855665</v>
      </c>
      <c r="CI677" s="4">
        <f t="shared" si="177"/>
        <v>9.8601631094114798E-3</v>
      </c>
      <c r="CT677">
        <v>632</v>
      </c>
      <c r="CU677">
        <v>11.490519627751423</v>
      </c>
      <c r="CV677">
        <v>-3.2569437607428142E-3</v>
      </c>
      <c r="CW677">
        <v>-3.8830546264637146E-2</v>
      </c>
      <c r="CX677">
        <f t="shared" si="178"/>
        <v>11.493776571512166</v>
      </c>
      <c r="CY677" s="4">
        <f t="shared" si="179"/>
        <v>2.8336584937759218E-4</v>
      </c>
      <c r="DJ677">
        <v>633</v>
      </c>
      <c r="DK677">
        <v>99020.398697662749</v>
      </c>
      <c r="DL677">
        <v>-172.06951197143644</v>
      </c>
      <c r="DM677">
        <v>-2.1865589984280266E-2</v>
      </c>
      <c r="DN677">
        <f t="shared" si="172"/>
        <v>99192.468209634186</v>
      </c>
      <c r="DO677" s="4">
        <f t="shared" si="173"/>
        <v>1.7347034011471849E-3</v>
      </c>
      <c r="DZ677">
        <v>633</v>
      </c>
      <c r="EA677">
        <v>11.495249238660959</v>
      </c>
      <c r="EB677">
        <v>6.0926872728632731E-3</v>
      </c>
      <c r="EC677">
        <v>7.2906202272849455E-2</v>
      </c>
      <c r="ED677">
        <f t="shared" si="174"/>
        <v>11.501341925933822</v>
      </c>
      <c r="EE677" s="4">
        <f t="shared" si="175"/>
        <v>5.2973707869037145E-4</v>
      </c>
      <c r="EP677">
        <v>635</v>
      </c>
      <c r="EQ677">
        <v>11.498527730331443</v>
      </c>
      <c r="ER677">
        <v>1.8521153982545613E-2</v>
      </c>
      <c r="ES677">
        <v>0.23613852979002073</v>
      </c>
      <c r="ET677">
        <f t="shared" si="168"/>
        <v>11.517048884313988</v>
      </c>
      <c r="EU677" s="4">
        <f t="shared" si="169"/>
        <v>1.6081510262382483E-3</v>
      </c>
      <c r="FF677">
        <v>635</v>
      </c>
      <c r="FG677">
        <v>11.519666196718713</v>
      </c>
      <c r="FH677">
        <v>-2.6173124047250695E-3</v>
      </c>
      <c r="FI677">
        <v>-5.7913836842925191E-2</v>
      </c>
      <c r="FJ677">
        <f t="shared" si="170"/>
        <v>11.517048884313988</v>
      </c>
      <c r="FK677">
        <f t="shared" si="171"/>
        <v>2.2725547412495587E-4</v>
      </c>
    </row>
    <row r="678" spans="2:167" x14ac:dyDescent="0.2">
      <c r="B678" s="81">
        <v>44870</v>
      </c>
      <c r="C678">
        <v>4.6214434231972268</v>
      </c>
      <c r="D678">
        <v>5.0522888524788199</v>
      </c>
      <c r="E678">
        <v>5.652703249921438</v>
      </c>
      <c r="F678">
        <v>7.2376938392102916</v>
      </c>
      <c r="G678">
        <v>1</v>
      </c>
      <c r="H678">
        <v>0</v>
      </c>
      <c r="I678">
        <v>0</v>
      </c>
      <c r="J678">
        <v>0</v>
      </c>
      <c r="K678">
        <v>0</v>
      </c>
      <c r="L678">
        <v>1</v>
      </c>
      <c r="M678">
        <v>1</v>
      </c>
      <c r="N678">
        <v>45</v>
      </c>
      <c r="O678">
        <v>11.365740395004057</v>
      </c>
      <c r="P678" s="74">
        <v>86313.422241250504</v>
      </c>
      <c r="V678" s="81">
        <v>44807</v>
      </c>
      <c r="W678" s="3">
        <v>99.105141200372785</v>
      </c>
      <c r="X678" s="3">
        <v>191.45143633068534</v>
      </c>
      <c r="Y678" s="3">
        <v>201.19973087980179</v>
      </c>
      <c r="Z678" s="3">
        <v>1006.7279847713812</v>
      </c>
      <c r="AG678">
        <v>636</v>
      </c>
      <c r="AH678">
        <v>85220.436361606684</v>
      </c>
      <c r="AI678">
        <v>15548.128718377207</v>
      </c>
      <c r="AJ678">
        <v>0.90146107699655265</v>
      </c>
      <c r="AK678">
        <f t="shared" si="166"/>
        <v>100768.56507998389</v>
      </c>
      <c r="AL678" s="4">
        <f t="shared" si="167"/>
        <v>0.15429542641632396</v>
      </c>
      <c r="AW678">
        <v>632</v>
      </c>
      <c r="AX678">
        <v>97394.909520266912</v>
      </c>
      <c r="AY678">
        <v>71.461413588753203</v>
      </c>
      <c r="AZ678">
        <v>9.5291029692344906E-3</v>
      </c>
      <c r="BA678">
        <f t="shared" si="180"/>
        <v>97466.370933855665</v>
      </c>
      <c r="BB678" s="4">
        <f t="shared" si="181"/>
        <v>7.3319046255707618E-4</v>
      </c>
      <c r="BN678">
        <v>632</v>
      </c>
      <c r="BO678">
        <v>11.475562822469557</v>
      </c>
      <c r="BP678">
        <v>1.1699861521123012E-2</v>
      </c>
      <c r="BQ678">
        <v>0.14472647925726376</v>
      </c>
      <c r="BR678">
        <f t="shared" si="182"/>
        <v>11.48726268399068</v>
      </c>
      <c r="BS678" s="4">
        <f t="shared" si="183"/>
        <v>1.0185073540129471E-3</v>
      </c>
      <c r="CD678">
        <v>633</v>
      </c>
      <c r="CE678">
        <v>98331.474336714673</v>
      </c>
      <c r="CF678">
        <v>516.85484897663991</v>
      </c>
      <c r="CG678">
        <v>6.5411940431235494E-2</v>
      </c>
      <c r="CH678">
        <f t="shared" si="176"/>
        <v>98848.329185691313</v>
      </c>
      <c r="CI678" s="4">
        <f t="shared" si="177"/>
        <v>5.228766669446717E-3</v>
      </c>
      <c r="CT678">
        <v>633</v>
      </c>
      <c r="CU678">
        <v>11.489227017014162</v>
      </c>
      <c r="CV678">
        <v>1.2114908919659939E-2</v>
      </c>
      <c r="CW678">
        <v>0.14443864120927574</v>
      </c>
      <c r="CX678">
        <f t="shared" si="178"/>
        <v>11.477112108094502</v>
      </c>
      <c r="CY678" s="4">
        <f t="shared" si="179"/>
        <v>1.0555711929585156E-3</v>
      </c>
      <c r="DJ678">
        <v>634</v>
      </c>
      <c r="DK678">
        <v>98604.149737994725</v>
      </c>
      <c r="DL678">
        <v>1125.1031203828898</v>
      </c>
      <c r="DM678">
        <v>0.14297154236370685</v>
      </c>
      <c r="DN678">
        <f t="shared" si="172"/>
        <v>97479.046617611835</v>
      </c>
      <c r="DO678" s="4">
        <f t="shared" si="173"/>
        <v>1.1541999633997385E-2</v>
      </c>
      <c r="DZ678">
        <v>634</v>
      </c>
      <c r="EA678">
        <v>11.49045769243248</v>
      </c>
      <c r="EB678">
        <v>1.9756629291709515E-2</v>
      </c>
      <c r="EC678">
        <v>0.23641141369367641</v>
      </c>
      <c r="ED678">
        <f t="shared" si="174"/>
        <v>11.51021432172419</v>
      </c>
      <c r="EE678" s="4">
        <f t="shared" si="175"/>
        <v>1.7164432163892184E-3</v>
      </c>
      <c r="EP678">
        <v>636</v>
      </c>
      <c r="EQ678">
        <v>11.50399380086046</v>
      </c>
      <c r="ER678">
        <v>1.6587930757021141E-2</v>
      </c>
      <c r="ES678">
        <v>0.21149057909205204</v>
      </c>
      <c r="ET678">
        <f t="shared" si="168"/>
        <v>11.520581731617481</v>
      </c>
      <c r="EU678" s="4">
        <f t="shared" si="169"/>
        <v>1.4398518359100437E-3</v>
      </c>
      <c r="FF678">
        <v>636</v>
      </c>
      <c r="FG678">
        <v>11.52664345905567</v>
      </c>
      <c r="FH678">
        <v>-6.0617274381886688E-3</v>
      </c>
      <c r="FI678">
        <v>-0.13412915218212845</v>
      </c>
      <c r="FJ678">
        <f t="shared" si="170"/>
        <v>11.520581731617481</v>
      </c>
      <c r="FK678">
        <f t="shared" si="171"/>
        <v>5.2616504785974957E-4</v>
      </c>
    </row>
    <row r="679" spans="2:167" x14ac:dyDescent="0.2">
      <c r="B679" s="81">
        <v>44877</v>
      </c>
      <c r="C679">
        <v>4.7734398592153999</v>
      </c>
      <c r="D679">
        <v>5.0593054066230376</v>
      </c>
      <c r="E679">
        <v>5.6603929697384592</v>
      </c>
      <c r="F679">
        <v>7.2455574789542299</v>
      </c>
      <c r="G679">
        <v>1</v>
      </c>
      <c r="H679">
        <v>0</v>
      </c>
      <c r="I679">
        <v>0</v>
      </c>
      <c r="J679">
        <v>0</v>
      </c>
      <c r="K679">
        <v>0</v>
      </c>
      <c r="L679">
        <v>1</v>
      </c>
      <c r="M679">
        <v>1</v>
      </c>
      <c r="N679">
        <v>46</v>
      </c>
      <c r="O679">
        <v>11.385692123362096</v>
      </c>
      <c r="P679" s="74">
        <v>88052.818476102009</v>
      </c>
      <c r="V679" s="81">
        <v>44814</v>
      </c>
      <c r="W679" s="3">
        <v>107.81236041111677</v>
      </c>
      <c r="X679" s="3">
        <v>192.8601645095417</v>
      </c>
      <c r="Y679" s="3">
        <v>203.21161048199954</v>
      </c>
      <c r="Z679" s="3">
        <v>1016.3927649053414</v>
      </c>
      <c r="AG679">
        <v>637</v>
      </c>
      <c r="AH679">
        <v>85196.046048522941</v>
      </c>
      <c r="AI679">
        <v>16979.615186822033</v>
      </c>
      <c r="AJ679">
        <v>0.98445687391358183</v>
      </c>
      <c r="AK679">
        <f t="shared" si="166"/>
        <v>102175.66123534497</v>
      </c>
      <c r="AL679" s="4">
        <f t="shared" si="167"/>
        <v>0.16618062444159043</v>
      </c>
      <c r="AW679">
        <v>633</v>
      </c>
      <c r="AX679">
        <v>97370.812130225197</v>
      </c>
      <c r="AY679">
        <v>1477.5170554661163</v>
      </c>
      <c r="AZ679">
        <v>0.19702118182773573</v>
      </c>
      <c r="BA679">
        <f t="shared" si="180"/>
        <v>98848.329185691313</v>
      </c>
      <c r="BB679" s="4">
        <f t="shared" si="181"/>
        <v>1.4947314412270235E-2</v>
      </c>
      <c r="BN679">
        <v>633</v>
      </c>
      <c r="BO679">
        <v>11.475305205204778</v>
      </c>
      <c r="BP679">
        <v>2.603672072904395E-2</v>
      </c>
      <c r="BQ679">
        <v>0.32207243784176492</v>
      </c>
      <c r="BR679">
        <f t="shared" si="182"/>
        <v>11.501341925933822</v>
      </c>
      <c r="BS679" s="4">
        <f t="shared" si="183"/>
        <v>2.2637985112271986E-3</v>
      </c>
      <c r="CD679">
        <v>634</v>
      </c>
      <c r="CE679">
        <v>98236.722123159256</v>
      </c>
      <c r="CF679">
        <v>1492.530735218359</v>
      </c>
      <c r="CG679">
        <v>0.18889119786182743</v>
      </c>
      <c r="CH679">
        <f t="shared" si="176"/>
        <v>99729.252858377615</v>
      </c>
      <c r="CI679" s="4">
        <f t="shared" si="177"/>
        <v>1.4965826900737491E-2</v>
      </c>
      <c r="CT679">
        <v>634</v>
      </c>
      <c r="CU679">
        <v>11.487951351478593</v>
      </c>
      <c r="CV679">
        <v>2.2262970245597202E-2</v>
      </c>
      <c r="CW679">
        <v>0.26542776284007402</v>
      </c>
      <c r="CX679">
        <f t="shared" si="178"/>
        <v>11.465688381232995</v>
      </c>
      <c r="CY679" s="4">
        <f t="shared" si="179"/>
        <v>1.9417037604159177E-3</v>
      </c>
      <c r="DJ679">
        <v>635</v>
      </c>
      <c r="DK679">
        <v>98281.281961426081</v>
      </c>
      <c r="DL679">
        <v>2131.9112719895202</v>
      </c>
      <c r="DM679">
        <v>0.27091085005184667</v>
      </c>
      <c r="DN679">
        <f t="shared" si="172"/>
        <v>96149.37068943656</v>
      </c>
      <c r="DO679" s="4">
        <f t="shared" si="173"/>
        <v>2.2172909262980153E-2</v>
      </c>
      <c r="DZ679">
        <v>635</v>
      </c>
      <c r="EA679">
        <v>11.486741080435783</v>
      </c>
      <c r="EB679">
        <v>3.0307803878205419E-2</v>
      </c>
      <c r="EC679">
        <v>0.36266868477427627</v>
      </c>
      <c r="ED679">
        <f t="shared" si="174"/>
        <v>11.517048884313988</v>
      </c>
      <c r="EE679" s="4">
        <f t="shared" si="175"/>
        <v>2.6315598885304809E-3</v>
      </c>
      <c r="EP679">
        <v>637</v>
      </c>
      <c r="EQ679">
        <v>11.512972624262318</v>
      </c>
      <c r="ER679">
        <v>2.1476155745451919E-2</v>
      </c>
      <c r="ES679">
        <v>0.27381381570779961</v>
      </c>
      <c r="ET679">
        <f t="shared" si="168"/>
        <v>11.53444878000777</v>
      </c>
      <c r="EU679" s="4">
        <f t="shared" si="169"/>
        <v>1.8619143536946247E-3</v>
      </c>
      <c r="FF679">
        <v>637</v>
      </c>
      <c r="FG679">
        <v>11.545207471339502</v>
      </c>
      <c r="FH679">
        <v>-1.0758691331732351E-2</v>
      </c>
      <c r="FI679">
        <v>-0.23805988666255176</v>
      </c>
      <c r="FJ679">
        <f t="shared" si="170"/>
        <v>11.53444878000777</v>
      </c>
      <c r="FK679">
        <f t="shared" si="171"/>
        <v>9.3274429813932584E-4</v>
      </c>
    </row>
    <row r="680" spans="2:167" x14ac:dyDescent="0.2">
      <c r="B680" s="81">
        <v>44884</v>
      </c>
      <c r="C680">
        <v>4.6198188371936411</v>
      </c>
      <c r="D680">
        <v>5.0663930538199988</v>
      </c>
      <c r="E680">
        <v>5.6681000261898022</v>
      </c>
      <c r="F680">
        <v>7.2534409288501269</v>
      </c>
      <c r="G680">
        <v>1</v>
      </c>
      <c r="H680">
        <v>0</v>
      </c>
      <c r="I680">
        <v>0</v>
      </c>
      <c r="J680">
        <v>0</v>
      </c>
      <c r="K680">
        <v>0</v>
      </c>
      <c r="L680">
        <v>1</v>
      </c>
      <c r="M680">
        <v>1</v>
      </c>
      <c r="N680">
        <v>47</v>
      </c>
      <c r="O680">
        <v>11.369028815576323</v>
      </c>
      <c r="P680" s="74">
        <v>86597.724270736086</v>
      </c>
      <c r="V680" s="81">
        <v>44821</v>
      </c>
      <c r="W680" s="3">
        <v>659.03961925828526</v>
      </c>
      <c r="X680" s="3">
        <v>909.88415364152058</v>
      </c>
      <c r="Y680" s="3">
        <v>205.24366773351943</v>
      </c>
      <c r="Z680" s="3">
        <v>1026.2749427547674</v>
      </c>
      <c r="AG680">
        <v>638</v>
      </c>
      <c r="AH680">
        <v>85171.655735439184</v>
      </c>
      <c r="AI680">
        <v>17397.142326512927</v>
      </c>
      <c r="AJ680">
        <v>1.0086645758073907</v>
      </c>
      <c r="AK680">
        <f t="shared" si="166"/>
        <v>102568.79806195211</v>
      </c>
      <c r="AL680" s="4">
        <f t="shared" si="167"/>
        <v>0.16961437255026582</v>
      </c>
      <c r="AW680">
        <v>634</v>
      </c>
      <c r="AX680">
        <v>97346.71474018351</v>
      </c>
      <c r="AY680">
        <v>2382.5381181941048</v>
      </c>
      <c r="AZ680">
        <v>0.31770223840031808</v>
      </c>
      <c r="BA680">
        <f t="shared" si="180"/>
        <v>99729.252858377615</v>
      </c>
      <c r="BB680" s="4">
        <f t="shared" si="181"/>
        <v>2.3890062844223573E-2</v>
      </c>
      <c r="BN680">
        <v>634</v>
      </c>
      <c r="BO680">
        <v>11.475047587939997</v>
      </c>
      <c r="BP680">
        <v>3.5166733784192772E-2</v>
      </c>
      <c r="BQ680">
        <v>0.4350100689973953</v>
      </c>
      <c r="BR680">
        <f t="shared" si="182"/>
        <v>11.51021432172419</v>
      </c>
      <c r="BS680" s="4">
        <f t="shared" si="183"/>
        <v>3.0552631602888277E-3</v>
      </c>
      <c r="CD680">
        <v>635</v>
      </c>
      <c r="CE680">
        <v>98143.148608279662</v>
      </c>
      <c r="CF680">
        <v>2270.044625135939</v>
      </c>
      <c r="CG680">
        <v>0.28729153666574092</v>
      </c>
      <c r="CH680">
        <f t="shared" si="176"/>
        <v>100413.1932334156</v>
      </c>
      <c r="CI680" s="4">
        <f t="shared" si="177"/>
        <v>2.2607035510354742E-2</v>
      </c>
      <c r="CT680">
        <v>635</v>
      </c>
      <c r="CU680">
        <v>11.486692631144715</v>
      </c>
      <c r="CV680">
        <v>3.0356253169273373E-2</v>
      </c>
      <c r="CW680">
        <v>0.36191901970136237</v>
      </c>
      <c r="CX680">
        <f t="shared" si="178"/>
        <v>11.456336377975441</v>
      </c>
      <c r="CY680" s="4">
        <f t="shared" si="179"/>
        <v>2.6497347989565506E-3</v>
      </c>
      <c r="DJ680">
        <v>636</v>
      </c>
      <c r="DK680">
        <v>97575.172819722997</v>
      </c>
      <c r="DL680">
        <v>3193.3922602608945</v>
      </c>
      <c r="DM680">
        <v>0.40579766294350716</v>
      </c>
      <c r="DN680">
        <f t="shared" si="172"/>
        <v>94381.780559462102</v>
      </c>
      <c r="DO680" s="4">
        <f t="shared" si="173"/>
        <v>3.3834838051704313E-2</v>
      </c>
      <c r="DZ680">
        <v>636</v>
      </c>
      <c r="EA680">
        <v>11.479191791723794</v>
      </c>
      <c r="EB680">
        <v>4.1389939893687E-2</v>
      </c>
      <c r="EC680">
        <v>0.49527953673094149</v>
      </c>
      <c r="ED680">
        <f t="shared" si="174"/>
        <v>11.520581731617481</v>
      </c>
      <c r="EE680" s="4">
        <f t="shared" si="175"/>
        <v>3.5926953046212088E-3</v>
      </c>
      <c r="EP680">
        <v>638</v>
      </c>
      <c r="EQ680">
        <v>11.517699392062063</v>
      </c>
      <c r="ER680">
        <v>2.0589660948566291E-2</v>
      </c>
      <c r="ES680">
        <v>0.26251130301337711</v>
      </c>
      <c r="ET680">
        <f t="shared" si="168"/>
        <v>11.538289053010629</v>
      </c>
      <c r="EU680" s="4">
        <f t="shared" si="169"/>
        <v>1.7844639576951775E-3</v>
      </c>
      <c r="FF680">
        <v>638</v>
      </c>
      <c r="FG680">
        <v>11.546855825870297</v>
      </c>
      <c r="FH680">
        <v>-8.5667728596678927E-3</v>
      </c>
      <c r="FI680">
        <v>-0.18955883324036035</v>
      </c>
      <c r="FJ680">
        <f t="shared" si="170"/>
        <v>11.538289053010629</v>
      </c>
      <c r="FK680">
        <f t="shared" si="171"/>
        <v>7.4246474674965839E-4</v>
      </c>
    </row>
    <row r="681" spans="2:167" x14ac:dyDescent="0.2">
      <c r="B681" s="81">
        <v>44891</v>
      </c>
      <c r="C681">
        <v>4.7380344279947932</v>
      </c>
      <c r="D681">
        <v>5.0735059668131388</v>
      </c>
      <c r="E681">
        <v>5.6758243246109323</v>
      </c>
      <c r="F681">
        <v>7.2613430204979572</v>
      </c>
      <c r="G681">
        <v>1</v>
      </c>
      <c r="H681">
        <v>0</v>
      </c>
      <c r="I681">
        <v>0</v>
      </c>
      <c r="J681">
        <v>0</v>
      </c>
      <c r="K681">
        <v>0</v>
      </c>
      <c r="L681">
        <v>1</v>
      </c>
      <c r="M681">
        <v>1</v>
      </c>
      <c r="N681">
        <v>48</v>
      </c>
      <c r="O681">
        <v>11.385126837449398</v>
      </c>
      <c r="P681" s="74">
        <v>88003.057524151765</v>
      </c>
      <c r="V681" s="81">
        <v>44828</v>
      </c>
      <c r="W681" s="3">
        <v>749.32331632962109</v>
      </c>
      <c r="X681" s="3">
        <v>1026.1164594142467</v>
      </c>
      <c r="Y681" s="3">
        <v>207.29607498420455</v>
      </c>
      <c r="Z681" s="3">
        <v>1036.3404673225757</v>
      </c>
      <c r="AG681">
        <v>639</v>
      </c>
      <c r="AH681">
        <v>85147.265422355442</v>
      </c>
      <c r="AI681">
        <v>18407.087990160653</v>
      </c>
      <c r="AJ681">
        <v>1.0672199635424944</v>
      </c>
      <c r="AK681">
        <f t="shared" si="166"/>
        <v>103554.35341251609</v>
      </c>
      <c r="AL681" s="4">
        <f t="shared" si="167"/>
        <v>0.17775291316662192</v>
      </c>
      <c r="AW681">
        <v>635</v>
      </c>
      <c r="AX681">
        <v>97322.617350141823</v>
      </c>
      <c r="AY681">
        <v>3090.5758832737774</v>
      </c>
      <c r="AZ681">
        <v>0.41211633449388763</v>
      </c>
      <c r="BA681">
        <f t="shared" si="180"/>
        <v>100413.1932334156</v>
      </c>
      <c r="BB681" s="4">
        <f t="shared" si="181"/>
        <v>3.0778583807105665E-2</v>
      </c>
      <c r="BN681">
        <v>635</v>
      </c>
      <c r="BO681">
        <v>11.474789970675218</v>
      </c>
      <c r="BP681">
        <v>4.2258913638770323E-2</v>
      </c>
      <c r="BQ681">
        <v>0.52273984415406571</v>
      </c>
      <c r="BR681">
        <f t="shared" si="182"/>
        <v>11.517048884313988</v>
      </c>
      <c r="BS681" s="4">
        <f t="shared" si="183"/>
        <v>3.6692484388362889E-3</v>
      </c>
      <c r="CD681">
        <v>636</v>
      </c>
      <c r="CE681">
        <v>97118.789162876434</v>
      </c>
      <c r="CF681">
        <v>3649.7759171074576</v>
      </c>
      <c r="CG681">
        <v>0.46190710090054915</v>
      </c>
      <c r="CH681">
        <f t="shared" si="176"/>
        <v>100768.56507998389</v>
      </c>
      <c r="CI681" s="4">
        <f t="shared" si="177"/>
        <v>3.6219389590498682E-2</v>
      </c>
      <c r="CT681">
        <v>636</v>
      </c>
      <c r="CU681">
        <v>11.475502755003404</v>
      </c>
      <c r="CV681">
        <v>4.5078976614076893E-2</v>
      </c>
      <c r="CW681">
        <v>0.53744903675468569</v>
      </c>
      <c r="CX681">
        <f t="shared" si="178"/>
        <v>11.430423778389327</v>
      </c>
      <c r="CY681" s="4">
        <f t="shared" si="179"/>
        <v>3.9437712448863391E-3</v>
      </c>
      <c r="DJ681">
        <v>637</v>
      </c>
      <c r="DK681">
        <v>97352.13125316528</v>
      </c>
      <c r="DL681">
        <v>4823.5299821796943</v>
      </c>
      <c r="DM681">
        <v>0.6129460568513253</v>
      </c>
      <c r="DN681">
        <f t="shared" si="172"/>
        <v>92528.601270985586</v>
      </c>
      <c r="DO681" s="4">
        <f t="shared" si="173"/>
        <v>5.2130151282122755E-2</v>
      </c>
      <c r="DZ681">
        <v>637</v>
      </c>
      <c r="EA681">
        <v>11.476624304280977</v>
      </c>
      <c r="EB681">
        <v>5.7824475726793167E-2</v>
      </c>
      <c r="EC681">
        <v>0.69193817684291681</v>
      </c>
      <c r="ED681">
        <f t="shared" si="174"/>
        <v>11.53444878000777</v>
      </c>
      <c r="EE681" s="4">
        <f t="shared" si="175"/>
        <v>5.0131980148906789E-3</v>
      </c>
      <c r="EP681">
        <v>639</v>
      </c>
      <c r="EQ681">
        <v>11.525552755141867</v>
      </c>
      <c r="ER681">
        <v>2.2299152444841042E-2</v>
      </c>
      <c r="ES681">
        <v>0.28430674885866775</v>
      </c>
      <c r="ET681">
        <f t="shared" si="168"/>
        <v>11.547851907586708</v>
      </c>
      <c r="EU681" s="4">
        <f t="shared" si="169"/>
        <v>1.9310216846642227E-3</v>
      </c>
      <c r="FF681">
        <v>639</v>
      </c>
      <c r="FG681">
        <v>11.558466052920283</v>
      </c>
      <c r="FH681">
        <v>-1.0614145333574854E-2</v>
      </c>
      <c r="FI681">
        <v>-0.23486148614357727</v>
      </c>
      <c r="FJ681">
        <f t="shared" si="170"/>
        <v>11.547851907586708</v>
      </c>
      <c r="FK681">
        <f t="shared" si="171"/>
        <v>9.1914456632419858E-4</v>
      </c>
    </row>
    <row r="682" spans="2:167" x14ac:dyDescent="0.2">
      <c r="B682" s="81">
        <v>44898</v>
      </c>
      <c r="C682">
        <v>4.6892494891379073</v>
      </c>
      <c r="D682">
        <v>5.0806395171993408</v>
      </c>
      <c r="E682">
        <v>5.6835657703626055</v>
      </c>
      <c r="F682">
        <v>7.2692629134082303</v>
      </c>
      <c r="G682">
        <v>1</v>
      </c>
      <c r="H682">
        <v>0</v>
      </c>
      <c r="I682">
        <v>0</v>
      </c>
      <c r="J682">
        <v>0</v>
      </c>
      <c r="K682">
        <v>0</v>
      </c>
      <c r="L682">
        <v>2</v>
      </c>
      <c r="M682">
        <v>0</v>
      </c>
      <c r="N682">
        <v>49</v>
      </c>
      <c r="O682">
        <v>11.380970529971826</v>
      </c>
      <c r="P682" s="74">
        <v>87638.048827759005</v>
      </c>
      <c r="V682" s="81">
        <v>44835</v>
      </c>
      <c r="W682" s="3">
        <v>774.75618332941815</v>
      </c>
      <c r="X682" s="3">
        <v>1084.4960921940242</v>
      </c>
      <c r="Y682" s="3">
        <v>209.36902102072156</v>
      </c>
      <c r="Z682" s="3">
        <v>1046.565814593984</v>
      </c>
      <c r="AG682">
        <v>640</v>
      </c>
      <c r="AH682">
        <v>84207.664237690245</v>
      </c>
      <c r="AI682">
        <v>20439.733447645078</v>
      </c>
      <c r="AJ682">
        <v>1.1850702075458321</v>
      </c>
      <c r="AK682">
        <f t="shared" si="166"/>
        <v>104647.39768533532</v>
      </c>
      <c r="AL682" s="4">
        <f t="shared" si="167"/>
        <v>0.1953200356601833</v>
      </c>
      <c r="AW682">
        <v>636</v>
      </c>
      <c r="AX682">
        <v>96246.409288360795</v>
      </c>
      <c r="AY682">
        <v>4522.1557916230959</v>
      </c>
      <c r="AZ682">
        <v>0.60301197551567243</v>
      </c>
      <c r="BA682">
        <f t="shared" si="180"/>
        <v>100768.56507998389</v>
      </c>
      <c r="BB682" s="4">
        <f t="shared" si="181"/>
        <v>4.4876651642639612E-2</v>
      </c>
      <c r="BN682">
        <v>636</v>
      </c>
      <c r="BO682">
        <v>11.462838160887026</v>
      </c>
      <c r="BP682">
        <v>5.7743570730455218E-2</v>
      </c>
      <c r="BQ682">
        <v>0.7142839833167034</v>
      </c>
      <c r="BR682">
        <f t="shared" si="182"/>
        <v>11.520581731617481</v>
      </c>
      <c r="BS682" s="4">
        <f t="shared" si="183"/>
        <v>5.0122096327811097E-3</v>
      </c>
      <c r="CD682">
        <v>637</v>
      </c>
      <c r="CE682">
        <v>97027.573045348501</v>
      </c>
      <c r="CF682">
        <v>5148.0881899964734</v>
      </c>
      <c r="CG682">
        <v>0.65152999664324729</v>
      </c>
      <c r="CH682">
        <f t="shared" si="176"/>
        <v>102175.66123534497</v>
      </c>
      <c r="CI682" s="4">
        <f t="shared" si="177"/>
        <v>5.0384681907158807E-2</v>
      </c>
      <c r="CT682">
        <v>637</v>
      </c>
      <c r="CU682">
        <v>11.474277925072906</v>
      </c>
      <c r="CV682">
        <v>6.0170854934863627E-2</v>
      </c>
      <c r="CW682">
        <v>0.71738026136444932</v>
      </c>
      <c r="CX682">
        <f t="shared" si="178"/>
        <v>11.414107070138042</v>
      </c>
      <c r="CY682" s="4">
        <f t="shared" si="179"/>
        <v>5.2716217366038706E-3</v>
      </c>
      <c r="DJ682">
        <v>638</v>
      </c>
      <c r="DK682">
        <v>97158.923860054987</v>
      </c>
      <c r="DL682">
        <v>5409.8742018971243</v>
      </c>
      <c r="DM682">
        <v>0.68745526043483007</v>
      </c>
      <c r="DN682">
        <f t="shared" si="172"/>
        <v>91749.049658157863</v>
      </c>
      <c r="DO682" s="4">
        <f t="shared" si="173"/>
        <v>5.8963817304412872E-2</v>
      </c>
      <c r="DZ682">
        <v>638</v>
      </c>
      <c r="EA682">
        <v>11.474400245495316</v>
      </c>
      <c r="EB682">
        <v>6.3888807515313673E-2</v>
      </c>
      <c r="EC682">
        <v>0.764505072241073</v>
      </c>
      <c r="ED682">
        <f t="shared" si="174"/>
        <v>11.538289053010629</v>
      </c>
      <c r="EE682" s="4">
        <f t="shared" si="175"/>
        <v>5.5371127575143805E-3</v>
      </c>
      <c r="EP682">
        <v>640</v>
      </c>
      <c r="EQ682">
        <v>11.534402578455857</v>
      </c>
      <c r="ER682">
        <v>2.394928227045412E-2</v>
      </c>
      <c r="ES682">
        <v>0.30534535322155743</v>
      </c>
      <c r="ET682">
        <f t="shared" si="168"/>
        <v>11.558351860726312</v>
      </c>
      <c r="EU682" s="4">
        <f t="shared" si="169"/>
        <v>2.0720326357108478E-3</v>
      </c>
      <c r="FF682">
        <v>640</v>
      </c>
      <c r="FG682">
        <v>11.572008650435441</v>
      </c>
      <c r="FH682">
        <v>-1.3656789709129313E-2</v>
      </c>
      <c r="FI682">
        <v>-0.30218673536441482</v>
      </c>
      <c r="FJ682">
        <f t="shared" si="170"/>
        <v>11.558351860726312</v>
      </c>
      <c r="FK682">
        <f t="shared" si="171"/>
        <v>1.1815516497237987E-3</v>
      </c>
    </row>
    <row r="683" spans="2:167" x14ac:dyDescent="0.2">
      <c r="B683" s="81">
        <v>44905</v>
      </c>
      <c r="C683">
        <v>4.8034776077938446</v>
      </c>
      <c r="D683">
        <v>5.0877931672346683</v>
      </c>
      <c r="E683">
        <v>5.6913242687896837</v>
      </c>
      <c r="F683">
        <v>7.2771999948914541</v>
      </c>
      <c r="G683">
        <v>1</v>
      </c>
      <c r="H683">
        <v>0</v>
      </c>
      <c r="I683">
        <v>0</v>
      </c>
      <c r="J683">
        <v>0</v>
      </c>
      <c r="K683">
        <v>0</v>
      </c>
      <c r="L683">
        <v>2</v>
      </c>
      <c r="M683">
        <v>0</v>
      </c>
      <c r="N683">
        <v>50</v>
      </c>
      <c r="O683">
        <v>11.395681233928093</v>
      </c>
      <c r="P683" s="74">
        <v>88936.795537380181</v>
      </c>
      <c r="V683" s="81">
        <v>44842</v>
      </c>
      <c r="W683" s="3">
        <v>122.47561833294182</v>
      </c>
      <c r="X683" s="3">
        <v>204.54998324691732</v>
      </c>
      <c r="Y683" s="3">
        <v>211.46270387426625</v>
      </c>
      <c r="Z683" s="3">
        <v>1056.9348325586516</v>
      </c>
      <c r="AG683">
        <v>641</v>
      </c>
      <c r="AH683">
        <v>84183.273924606503</v>
      </c>
      <c r="AI683">
        <v>21116.126749328454</v>
      </c>
      <c r="AJ683">
        <v>1.2242866460802047</v>
      </c>
      <c r="AK683">
        <f t="shared" si="166"/>
        <v>105299.40067393496</v>
      </c>
      <c r="AL683" s="4">
        <f t="shared" si="167"/>
        <v>0.20053415892380655</v>
      </c>
      <c r="AW683">
        <v>637</v>
      </c>
      <c r="AX683">
        <v>96222.311898319094</v>
      </c>
      <c r="AY683">
        <v>5953.3493370258802</v>
      </c>
      <c r="AZ683">
        <v>0.79385609653363809</v>
      </c>
      <c r="BA683">
        <f t="shared" si="180"/>
        <v>102175.66123534497</v>
      </c>
      <c r="BB683" s="4">
        <f t="shared" si="181"/>
        <v>5.8265826372420636E-2</v>
      </c>
      <c r="BN683">
        <v>637</v>
      </c>
      <c r="BO683">
        <v>11.462580543622247</v>
      </c>
      <c r="BP683">
        <v>7.1868236385522977E-2</v>
      </c>
      <c r="BQ683">
        <v>0.88900512230226425</v>
      </c>
      <c r="BR683">
        <f t="shared" si="182"/>
        <v>11.53444878000777</v>
      </c>
      <c r="BS683" s="4">
        <f t="shared" si="183"/>
        <v>6.2307473687073381E-3</v>
      </c>
      <c r="CD683">
        <v>638</v>
      </c>
      <c r="CE683">
        <v>96937.535626496363</v>
      </c>
      <c r="CF683">
        <v>5631.2624354557483</v>
      </c>
      <c r="CG683">
        <v>0.71267939869387542</v>
      </c>
      <c r="CH683">
        <f t="shared" si="176"/>
        <v>102568.79806195211</v>
      </c>
      <c r="CI683" s="4">
        <f t="shared" si="177"/>
        <v>5.4902295258002685E-2</v>
      </c>
      <c r="CT683">
        <v>638</v>
      </c>
      <c r="CU683">
        <v>11.473070040344099</v>
      </c>
      <c r="CV683">
        <v>6.5219012666529963E-2</v>
      </c>
      <c r="CW683">
        <v>0.77756635506167315</v>
      </c>
      <c r="CX683">
        <f t="shared" si="178"/>
        <v>11.40785102767757</v>
      </c>
      <c r="CY683" s="4">
        <f t="shared" si="179"/>
        <v>5.7170287820463728E-3</v>
      </c>
      <c r="DJ683">
        <v>639</v>
      </c>
      <c r="DK683">
        <v>96988.502861482921</v>
      </c>
      <c r="DL683">
        <v>6565.8505510331743</v>
      </c>
      <c r="DM683">
        <v>0.83434999264009091</v>
      </c>
      <c r="DN683">
        <f t="shared" si="172"/>
        <v>90422.652310449746</v>
      </c>
      <c r="DO683" s="4">
        <f t="shared" si="173"/>
        <v>7.2612894924719965E-2</v>
      </c>
      <c r="DZ683">
        <v>639</v>
      </c>
      <c r="EA683">
        <v>11.472438486615214</v>
      </c>
      <c r="EB683">
        <v>7.5413420971493395E-2</v>
      </c>
      <c r="EC683">
        <v>0.9024106896022247</v>
      </c>
      <c r="ED683">
        <f t="shared" si="174"/>
        <v>11.547851907586708</v>
      </c>
      <c r="EE683" s="4">
        <f t="shared" si="175"/>
        <v>6.5305150754443155E-3</v>
      </c>
      <c r="EP683">
        <v>641</v>
      </c>
      <c r="EQ683">
        <v>11.541386420501325</v>
      </c>
      <c r="ER683">
        <v>2.317658599898742E-2</v>
      </c>
      <c r="ES683">
        <v>0.29549373373335863</v>
      </c>
      <c r="ET683">
        <f t="shared" si="168"/>
        <v>11.564563006500313</v>
      </c>
      <c r="EU683" s="4">
        <f t="shared" si="169"/>
        <v>2.0041039152071823E-3</v>
      </c>
      <c r="FF683">
        <v>641</v>
      </c>
      <c r="FG683">
        <v>11.578043668359568</v>
      </c>
      <c r="FH683">
        <v>-1.3480661859254894E-2</v>
      </c>
      <c r="FI683">
        <v>-0.29828951639173595</v>
      </c>
      <c r="FJ683">
        <f t="shared" si="170"/>
        <v>11.564563006500313</v>
      </c>
      <c r="FK683">
        <f t="shared" si="171"/>
        <v>1.1656870952821618E-3</v>
      </c>
    </row>
    <row r="684" spans="2:167" x14ac:dyDescent="0.2">
      <c r="B684" s="81">
        <v>44912</v>
      </c>
      <c r="C684">
        <v>4.7541647939875578</v>
      </c>
      <c r="D684">
        <v>5.0949667849717795</v>
      </c>
      <c r="E684">
        <v>5.6990997252057083</v>
      </c>
      <c r="F684">
        <v>7.2851538105142621</v>
      </c>
      <c r="G684">
        <v>1</v>
      </c>
      <c r="H684">
        <v>0</v>
      </c>
      <c r="I684">
        <v>0</v>
      </c>
      <c r="J684">
        <v>0</v>
      </c>
      <c r="K684">
        <v>0</v>
      </c>
      <c r="L684">
        <v>2</v>
      </c>
      <c r="M684">
        <v>0</v>
      </c>
      <c r="N684">
        <v>51</v>
      </c>
      <c r="O684">
        <v>11.391945634433457</v>
      </c>
      <c r="P684" s="74">
        <v>88605.183060246563</v>
      </c>
      <c r="V684" s="81">
        <v>44849</v>
      </c>
      <c r="W684" s="3">
        <v>60.08066371010792</v>
      </c>
      <c r="X684" s="3">
        <v>117.51637609248181</v>
      </c>
      <c r="Y684" s="3">
        <v>213.57732723467765</v>
      </c>
      <c r="Z684" s="3">
        <v>1067.4365327573475</v>
      </c>
      <c r="AG684">
        <v>642</v>
      </c>
      <c r="AH684">
        <v>84158.88361152276</v>
      </c>
      <c r="AI684">
        <v>22163.997450701863</v>
      </c>
      <c r="AJ684">
        <v>1.2850408801184598</v>
      </c>
      <c r="AK684">
        <f t="shared" ref="AK684:AK747" si="184">AH684+AI684</f>
        <v>106322.88106222462</v>
      </c>
      <c r="AL684" s="4">
        <f t="shared" ref="AL684:AL747" si="185">ABS((AK684-AH684)/AK684)</f>
        <v>0.20845933847231396</v>
      </c>
      <c r="AW684">
        <v>638</v>
      </c>
      <c r="AX684">
        <v>96198.214508277393</v>
      </c>
      <c r="AY684">
        <v>6370.5835536747181</v>
      </c>
      <c r="AZ684">
        <v>0.84949266476072394</v>
      </c>
      <c r="BA684">
        <f t="shared" si="180"/>
        <v>102568.79806195211</v>
      </c>
      <c r="BB684" s="4">
        <f t="shared" si="181"/>
        <v>6.2110346168109051E-2</v>
      </c>
      <c r="BN684">
        <v>638</v>
      </c>
      <c r="BO684">
        <v>11.462322926357466</v>
      </c>
      <c r="BP684">
        <v>7.5966126653163712E-2</v>
      </c>
      <c r="BQ684">
        <v>0.93969574199442996</v>
      </c>
      <c r="BR684">
        <f t="shared" si="182"/>
        <v>11.538289053010629</v>
      </c>
      <c r="BS684" s="4">
        <f t="shared" si="183"/>
        <v>6.5838293965553097E-3</v>
      </c>
      <c r="CD684">
        <v>639</v>
      </c>
      <c r="CE684">
        <v>96848.676906320048</v>
      </c>
      <c r="CF684">
        <v>6705.6765061960468</v>
      </c>
      <c r="CG684">
        <v>0.84865472974261635</v>
      </c>
      <c r="CH684">
        <f t="shared" si="176"/>
        <v>103554.35341251609</v>
      </c>
      <c r="CI684" s="4">
        <f t="shared" si="177"/>
        <v>6.4755138583923261E-2</v>
      </c>
      <c r="CT684">
        <v>639</v>
      </c>
      <c r="CU684">
        <v>11.471879100816984</v>
      </c>
      <c r="CV684">
        <v>7.5972806769723178E-2</v>
      </c>
      <c r="CW684">
        <v>0.90577725771145956</v>
      </c>
      <c r="CX684">
        <f t="shared" si="178"/>
        <v>11.395906294047261</v>
      </c>
      <c r="CY684" s="4">
        <f t="shared" si="179"/>
        <v>6.6666752787716546E-3</v>
      </c>
      <c r="DJ684">
        <v>640</v>
      </c>
      <c r="DK684">
        <v>96089.092238137644</v>
      </c>
      <c r="DL684">
        <v>8558.3054471976793</v>
      </c>
      <c r="DM684">
        <v>1.0875395398327208</v>
      </c>
      <c r="DN684">
        <f t="shared" si="172"/>
        <v>87530.786790939965</v>
      </c>
      <c r="DO684" s="4">
        <f t="shared" si="173"/>
        <v>9.7774803140276617E-2</v>
      </c>
      <c r="DZ684">
        <v>640</v>
      </c>
      <c r="EA684">
        <v>11.462002716550725</v>
      </c>
      <c r="EB684">
        <v>9.6349144175587043E-2</v>
      </c>
      <c r="EC684">
        <v>1.1529313551621247</v>
      </c>
      <c r="ED684">
        <f t="shared" si="174"/>
        <v>11.558351860726312</v>
      </c>
      <c r="EE684" s="4">
        <f t="shared" si="175"/>
        <v>8.3358895227067936E-3</v>
      </c>
      <c r="EP684">
        <v>642</v>
      </c>
      <c r="EQ684">
        <v>11.550741554413275</v>
      </c>
      <c r="ER684">
        <v>2.34942366336508E-2</v>
      </c>
      <c r="ES684">
        <v>0.29954367327421916</v>
      </c>
      <c r="ET684">
        <f t="shared" ref="ET684:ET747" si="186">EQ684+ER684</f>
        <v>11.574235791046926</v>
      </c>
      <c r="EU684" s="4">
        <f t="shared" ref="EU684:EU747" si="187">ABS((ET684-EQ684)/ET684)</f>
        <v>2.029873683049071E-3</v>
      </c>
      <c r="FF684">
        <v>642</v>
      </c>
      <c r="FG684">
        <v>11.590536628951922</v>
      </c>
      <c r="FH684">
        <v>-1.6300837904996257E-2</v>
      </c>
      <c r="FI684">
        <v>-0.36069216083209177</v>
      </c>
      <c r="FJ684">
        <f t="shared" ref="FJ684:FJ747" si="188">FG684+FH684</f>
        <v>11.574235791046926</v>
      </c>
      <c r="FK684">
        <f t="shared" ref="FK684:FK747" si="189">ABS((FJ684-FG684)/FJ684)</f>
        <v>1.4083727167201418E-3</v>
      </c>
    </row>
    <row r="685" spans="2:167" x14ac:dyDescent="0.2">
      <c r="B685" s="81">
        <v>44919</v>
      </c>
      <c r="C685">
        <v>4.6175903115151167</v>
      </c>
      <c r="D685">
        <v>5.1021602783835256</v>
      </c>
      <c r="E685">
        <v>5.7068920448902087</v>
      </c>
      <c r="F685">
        <v>7.2931240157921264</v>
      </c>
      <c r="G685">
        <v>1</v>
      </c>
      <c r="H685">
        <v>0</v>
      </c>
      <c r="I685">
        <v>0</v>
      </c>
      <c r="J685">
        <v>0</v>
      </c>
      <c r="K685">
        <v>0</v>
      </c>
      <c r="L685">
        <v>2</v>
      </c>
      <c r="M685">
        <v>0</v>
      </c>
      <c r="N685">
        <v>52</v>
      </c>
      <c r="O685">
        <v>11.377290445454229</v>
      </c>
      <c r="P685" s="74">
        <v>87316.126115826672</v>
      </c>
      <c r="V685" s="81">
        <v>44856</v>
      </c>
      <c r="W685" s="3">
        <v>63.092490360352066</v>
      </c>
      <c r="X685" s="3">
        <v>109.78362915471615</v>
      </c>
      <c r="Y685" s="3">
        <v>215.71309866785879</v>
      </c>
      <c r="Z685" s="3">
        <v>1078.0635443960975</v>
      </c>
      <c r="AG685">
        <v>643</v>
      </c>
      <c r="AH685">
        <v>84134.493298439018</v>
      </c>
      <c r="AI685">
        <v>23691.7348493553</v>
      </c>
      <c r="AJ685">
        <v>1.3736171857114445</v>
      </c>
      <c r="AK685">
        <f t="shared" si="184"/>
        <v>107826.22814779432</v>
      </c>
      <c r="AL685" s="4">
        <f t="shared" si="185"/>
        <v>0.21972144677899444</v>
      </c>
      <c r="AW685">
        <v>639</v>
      </c>
      <c r="AX685">
        <v>96174.117118235692</v>
      </c>
      <c r="AY685">
        <v>7380.2362942804029</v>
      </c>
      <c r="AZ685">
        <v>0.98412595068715247</v>
      </c>
      <c r="BA685">
        <f t="shared" si="180"/>
        <v>103554.35341251609</v>
      </c>
      <c r="BB685" s="4">
        <f t="shared" si="181"/>
        <v>7.1269203573515724E-2</v>
      </c>
      <c r="BN685">
        <v>639</v>
      </c>
      <c r="BO685">
        <v>11.462065309092687</v>
      </c>
      <c r="BP685">
        <v>8.5786598494021149E-2</v>
      </c>
      <c r="BQ685">
        <v>1.0611743006599665</v>
      </c>
      <c r="BR685">
        <f t="shared" si="182"/>
        <v>11.547851907586708</v>
      </c>
      <c r="BS685" s="4">
        <f t="shared" si="183"/>
        <v>7.4287927469576459E-3</v>
      </c>
      <c r="CD685">
        <v>640</v>
      </c>
      <c r="CE685">
        <v>95799.390993718698</v>
      </c>
      <c r="CF685">
        <v>8848.0066916166252</v>
      </c>
      <c r="CG685">
        <v>1.1197830257240324</v>
      </c>
      <c r="CH685">
        <f t="shared" si="176"/>
        <v>104647.39768533532</v>
      </c>
      <c r="CI685" s="4">
        <f t="shared" si="177"/>
        <v>8.455066143375807E-2</v>
      </c>
      <c r="CT685">
        <v>640</v>
      </c>
      <c r="CU685">
        <v>11.459284202257598</v>
      </c>
      <c r="CV685">
        <v>9.9067658468714015E-2</v>
      </c>
      <c r="CW685">
        <v>1.1811230337674965</v>
      </c>
      <c r="CX685">
        <f t="shared" si="178"/>
        <v>11.360216543788884</v>
      </c>
      <c r="CY685" s="4">
        <f t="shared" si="179"/>
        <v>8.7205783522567217E-3</v>
      </c>
      <c r="DJ685">
        <v>641</v>
      </c>
      <c r="DK685">
        <v>95951.1873528898</v>
      </c>
      <c r="DL685">
        <v>9348.2133210451575</v>
      </c>
      <c r="DM685">
        <v>1.1879164252961412</v>
      </c>
      <c r="DN685">
        <f t="shared" si="172"/>
        <v>86602.974031844642</v>
      </c>
      <c r="DO685" s="4">
        <f t="shared" si="173"/>
        <v>0.10794332903172286</v>
      </c>
      <c r="DZ685">
        <v>641</v>
      </c>
      <c r="EA685">
        <v>11.460415258810709</v>
      </c>
      <c r="EB685">
        <v>0.10414774768960378</v>
      </c>
      <c r="EC685">
        <v>1.2462508609524587</v>
      </c>
      <c r="ED685">
        <f t="shared" si="174"/>
        <v>11.564563006500313</v>
      </c>
      <c r="EE685" s="4">
        <f t="shared" si="175"/>
        <v>9.0057659447281731E-3</v>
      </c>
      <c r="EP685">
        <v>643</v>
      </c>
      <c r="EQ685">
        <v>11.563578305831959</v>
      </c>
      <c r="ER685">
        <v>2.4697905814388577E-2</v>
      </c>
      <c r="ES685">
        <v>0.3148900534706604</v>
      </c>
      <c r="ET685">
        <f t="shared" si="186"/>
        <v>11.588276211646347</v>
      </c>
      <c r="EU685" s="4">
        <f t="shared" si="187"/>
        <v>2.1312838392276933E-3</v>
      </c>
      <c r="FF685">
        <v>643</v>
      </c>
      <c r="FG685">
        <v>11.611671343215379</v>
      </c>
      <c r="FH685">
        <v>-2.3395131569031946E-2</v>
      </c>
      <c r="FI685">
        <v>-0.51766912889789618</v>
      </c>
      <c r="FJ685">
        <f t="shared" si="188"/>
        <v>11.588276211646347</v>
      </c>
      <c r="FK685">
        <f t="shared" si="189"/>
        <v>2.0188620931834173E-3</v>
      </c>
    </row>
    <row r="686" spans="2:167" x14ac:dyDescent="0.2">
      <c r="B686" s="81">
        <v>44926</v>
      </c>
      <c r="C686">
        <v>4.6836646478065749</v>
      </c>
      <c r="D686">
        <v>5.1093735590452765</v>
      </c>
      <c r="E686">
        <v>5.7147011330922721</v>
      </c>
      <c r="F686">
        <v>7.3011103426355417</v>
      </c>
      <c r="G686">
        <v>1</v>
      </c>
      <c r="H686">
        <v>0</v>
      </c>
      <c r="I686">
        <v>0</v>
      </c>
      <c r="J686">
        <v>0</v>
      </c>
      <c r="K686">
        <v>0</v>
      </c>
      <c r="L686">
        <v>2</v>
      </c>
      <c r="M686">
        <v>0</v>
      </c>
      <c r="N686">
        <v>53</v>
      </c>
      <c r="O686">
        <v>11.38719717235778</v>
      </c>
      <c r="P686" s="74">
        <v>88185.442059577588</v>
      </c>
      <c r="V686" s="81">
        <v>44863</v>
      </c>
      <c r="W686" s="3">
        <v>70.372031381676493</v>
      </c>
      <c r="X686" s="3">
        <v>109.9906743763943</v>
      </c>
      <c r="Y686" s="3">
        <v>217.87022873495459</v>
      </c>
      <c r="Z686" s="3">
        <v>1088.8110322578823</v>
      </c>
      <c r="AG686">
        <v>644</v>
      </c>
      <c r="AH686">
        <v>83741.786279165899</v>
      </c>
      <c r="AI686">
        <v>23989.121377705582</v>
      </c>
      <c r="AJ686">
        <v>1.3908592850654362</v>
      </c>
      <c r="AK686">
        <f t="shared" si="184"/>
        <v>107730.90765687148</v>
      </c>
      <c r="AL686" s="4">
        <f t="shared" si="185"/>
        <v>0.22267631359899218</v>
      </c>
      <c r="AW686">
        <v>640</v>
      </c>
      <c r="AX686">
        <v>95232.409140922042</v>
      </c>
      <c r="AY686">
        <v>9414.9885444132815</v>
      </c>
      <c r="AZ686">
        <v>1.2554522894016349</v>
      </c>
      <c r="BA686">
        <f t="shared" si="180"/>
        <v>104647.39768533532</v>
      </c>
      <c r="BB686" s="4">
        <f t="shared" si="181"/>
        <v>8.9968682954957441E-2</v>
      </c>
      <c r="BN686">
        <v>640</v>
      </c>
      <c r="BO686">
        <v>11.451000424038183</v>
      </c>
      <c r="BP686">
        <v>0.10735143668812874</v>
      </c>
      <c r="BQ686">
        <v>1.3279298602835641</v>
      </c>
      <c r="BR686">
        <f t="shared" si="182"/>
        <v>11.558351860726312</v>
      </c>
      <c r="BS686" s="4">
        <f t="shared" si="183"/>
        <v>9.2877806439596415E-3</v>
      </c>
      <c r="CD686">
        <v>641</v>
      </c>
      <c r="CE686">
        <v>95712.889670894045</v>
      </c>
      <c r="CF686">
        <v>9586.5110030409123</v>
      </c>
      <c r="CG686">
        <v>1.2132464035422783</v>
      </c>
      <c r="CH686">
        <f t="shared" si="176"/>
        <v>105299.40067393496</v>
      </c>
      <c r="CI686" s="4">
        <f t="shared" si="177"/>
        <v>9.1040508698867526E-2</v>
      </c>
      <c r="CT686">
        <v>641</v>
      </c>
      <c r="CU686">
        <v>11.458127153133862</v>
      </c>
      <c r="CV686">
        <v>0.10643585336645067</v>
      </c>
      <c r="CW686">
        <v>1.26896951005979</v>
      </c>
      <c r="CX686">
        <f t="shared" si="178"/>
        <v>11.351691299767412</v>
      </c>
      <c r="CY686" s="4">
        <f t="shared" si="179"/>
        <v>9.3762110469504632E-3</v>
      </c>
      <c r="DJ686">
        <v>642</v>
      </c>
      <c r="DK686">
        <v>95825.290056466212</v>
      </c>
      <c r="DL686">
        <v>10497.591005758411</v>
      </c>
      <c r="DM686">
        <v>1.3339726377133254</v>
      </c>
      <c r="DN686">
        <f t="shared" ref="DN686:DN749" si="190">DK686-DL686</f>
        <v>85327.699050707801</v>
      </c>
      <c r="DO686" s="4">
        <f t="shared" ref="DO686:DO749" si="191">ABS((DN686-DK686)/DN686)</f>
        <v>0.12302676765630344</v>
      </c>
      <c r="DZ686">
        <v>642</v>
      </c>
      <c r="EA686">
        <v>11.45896602343884</v>
      </c>
      <c r="EB686">
        <v>0.11526976760808516</v>
      </c>
      <c r="EC686">
        <v>1.3793389709349029</v>
      </c>
      <c r="ED686">
        <f t="shared" ref="ED686:ED749" si="192">EA686+EB686</f>
        <v>11.574235791046926</v>
      </c>
      <c r="EE686" s="4">
        <f t="shared" ref="EE686:EE749" si="193">ABS((ED686-EA686)/ED686)</f>
        <v>9.9591687683821279E-3</v>
      </c>
      <c r="EP686">
        <v>644</v>
      </c>
      <c r="EQ686">
        <v>11.565797459310298</v>
      </c>
      <c r="ER686">
        <v>2.1594341835973196E-2</v>
      </c>
      <c r="ES686">
        <v>0.27532064890424218</v>
      </c>
      <c r="ET686">
        <f t="shared" si="186"/>
        <v>11.587391801146271</v>
      </c>
      <c r="EU686" s="4">
        <f t="shared" si="187"/>
        <v>1.8636067724780824E-3</v>
      </c>
      <c r="FF686">
        <v>644</v>
      </c>
      <c r="FG686">
        <v>11.607114289987774</v>
      </c>
      <c r="FH686">
        <v>-1.9722488841502184E-2</v>
      </c>
      <c r="FI686">
        <v>-0.43640377008152786</v>
      </c>
      <c r="FJ686">
        <f t="shared" si="188"/>
        <v>11.587391801146271</v>
      </c>
      <c r="FK686">
        <f t="shared" si="189"/>
        <v>1.7020645525726639E-3</v>
      </c>
    </row>
    <row r="687" spans="2:167" x14ac:dyDescent="0.2">
      <c r="B687" s="81">
        <v>44933</v>
      </c>
      <c r="C687">
        <v>4.6097562926920785</v>
      </c>
      <c r="D687">
        <v>5.1166065385399371</v>
      </c>
      <c r="E687">
        <v>5.7225268950371673</v>
      </c>
      <c r="F687">
        <v>7.3091125760452735</v>
      </c>
      <c r="G687">
        <v>1</v>
      </c>
      <c r="H687">
        <v>0</v>
      </c>
      <c r="I687">
        <v>0</v>
      </c>
      <c r="J687">
        <v>0</v>
      </c>
      <c r="K687">
        <v>0</v>
      </c>
      <c r="L687">
        <v>1</v>
      </c>
      <c r="M687">
        <v>0</v>
      </c>
      <c r="N687">
        <v>54</v>
      </c>
      <c r="O687">
        <v>11.383949521606256</v>
      </c>
      <c r="P687" s="74">
        <v>87899.51109566931</v>
      </c>
      <c r="V687" s="81">
        <v>44870</v>
      </c>
      <c r="W687" s="3">
        <v>52.037203138167648</v>
      </c>
      <c r="X687" s="3">
        <v>111.00150201317132</v>
      </c>
      <c r="Y687" s="3">
        <v>220.04893056251274</v>
      </c>
      <c r="Z687" s="3">
        <v>1099.6759392729377</v>
      </c>
      <c r="AG687">
        <v>645</v>
      </c>
      <c r="AH687">
        <v>83717.395966082157</v>
      </c>
      <c r="AI687">
        <v>24693.570000789608</v>
      </c>
      <c r="AJ687">
        <v>1.4317023360818253</v>
      </c>
      <c r="AK687">
        <f t="shared" si="184"/>
        <v>108410.96596687176</v>
      </c>
      <c r="AL687" s="4">
        <f t="shared" si="185"/>
        <v>0.22777741882989469</v>
      </c>
      <c r="AW687">
        <v>641</v>
      </c>
      <c r="AX687">
        <v>95208.311750880341</v>
      </c>
      <c r="AY687">
        <v>10091.088923054616</v>
      </c>
      <c r="AZ687">
        <v>1.3456076586011279</v>
      </c>
      <c r="BA687">
        <f t="shared" si="180"/>
        <v>105299.40067393496</v>
      </c>
      <c r="BB687" s="4">
        <f t="shared" si="181"/>
        <v>9.5832349077676099E-2</v>
      </c>
      <c r="BN687">
        <v>641</v>
      </c>
      <c r="BO687">
        <v>11.450742806773404</v>
      </c>
      <c r="BP687">
        <v>0.11382019972690927</v>
      </c>
      <c r="BQ687">
        <v>1.4079480124695534</v>
      </c>
      <c r="BR687">
        <f t="shared" si="182"/>
        <v>11.564563006500313</v>
      </c>
      <c r="BS687" s="4">
        <f t="shared" si="183"/>
        <v>9.8421531071197586E-3</v>
      </c>
      <c r="CD687">
        <v>642</v>
      </c>
      <c r="CE687">
        <v>95627.567046745186</v>
      </c>
      <c r="CF687">
        <v>10695.314015479438</v>
      </c>
      <c r="CG687">
        <v>1.353573918594539</v>
      </c>
      <c r="CH687">
        <f t="shared" ref="CH687:CH750" si="194">CE687+CF687</f>
        <v>106322.88106222462</v>
      </c>
      <c r="CI687" s="4">
        <f t="shared" ref="CI687:CI750" si="195">ABS((CH687-CE687)/CH687)</f>
        <v>0.10059277841822298</v>
      </c>
      <c r="CT687">
        <v>642</v>
      </c>
      <c r="CU687">
        <v>11.456987049211818</v>
      </c>
      <c r="CV687">
        <v>0.11724874183510714</v>
      </c>
      <c r="CW687">
        <v>1.3978849586460946</v>
      </c>
      <c r="CX687">
        <f t="shared" ref="CX687:CX750" si="196">CU687-CV687</f>
        <v>11.339738307376711</v>
      </c>
      <c r="CY687" s="4">
        <f t="shared" ref="CY687:CY750" si="197">ABS((CX687-CU687)/CX687)</f>
        <v>1.0339633830776733E-2</v>
      </c>
      <c r="DJ687">
        <v>643</v>
      </c>
      <c r="DK687">
        <v>95709.47577052837</v>
      </c>
      <c r="DL687">
        <v>12116.752377265948</v>
      </c>
      <c r="DM687">
        <v>1.5397262210305476</v>
      </c>
      <c r="DN687">
        <f t="shared" si="190"/>
        <v>83592.723393262422</v>
      </c>
      <c r="DO687" s="4">
        <f t="shared" si="191"/>
        <v>0.1449498459365012</v>
      </c>
      <c r="DZ687">
        <v>643</v>
      </c>
      <c r="EA687">
        <v>11.45763285613091</v>
      </c>
      <c r="EB687">
        <v>0.13064335551543671</v>
      </c>
      <c r="EC687">
        <v>1.5633021155106899</v>
      </c>
      <c r="ED687">
        <f t="shared" si="192"/>
        <v>11.588276211646347</v>
      </c>
      <c r="EE687" s="4">
        <f t="shared" si="193"/>
        <v>1.1273752293213262E-2</v>
      </c>
      <c r="EP687">
        <v>645</v>
      </c>
      <c r="EQ687">
        <v>11.572098679144933</v>
      </c>
      <c r="ER687">
        <v>2.1585845782226443E-2</v>
      </c>
      <c r="ES687">
        <v>0.27521232705547044</v>
      </c>
      <c r="ET687">
        <f t="shared" si="186"/>
        <v>11.593684524927159</v>
      </c>
      <c r="EU687" s="4">
        <f t="shared" si="187"/>
        <v>1.8618624420748643E-3</v>
      </c>
      <c r="FF687">
        <v>645</v>
      </c>
      <c r="FG687">
        <v>11.617086025226886</v>
      </c>
      <c r="FH687">
        <v>-2.3401500299726763E-2</v>
      </c>
      <c r="FI687">
        <v>-0.5178100511774415</v>
      </c>
      <c r="FJ687">
        <f t="shared" si="188"/>
        <v>11.593684524927159</v>
      </c>
      <c r="FK687">
        <f t="shared" si="189"/>
        <v>2.0184696460742958E-3</v>
      </c>
    </row>
    <row r="688" spans="2:167" x14ac:dyDescent="0.2">
      <c r="B688" s="81">
        <v>44940</v>
      </c>
      <c r="C688">
        <v>4.6020559080661849</v>
      </c>
      <c r="D688">
        <v>5.1238591281119792</v>
      </c>
      <c r="E688">
        <v>5.7303692359344387</v>
      </c>
      <c r="F688">
        <v>7.3171305379272296</v>
      </c>
      <c r="G688">
        <v>1</v>
      </c>
      <c r="H688">
        <v>0</v>
      </c>
      <c r="I688">
        <v>0</v>
      </c>
      <c r="J688">
        <v>0</v>
      </c>
      <c r="K688">
        <v>0</v>
      </c>
      <c r="L688">
        <v>1</v>
      </c>
      <c r="M688">
        <v>0</v>
      </c>
      <c r="N688">
        <v>55</v>
      </c>
      <c r="O688">
        <v>11.384681225704099</v>
      </c>
      <c r="P688" s="74">
        <v>87963.851064175135</v>
      </c>
      <c r="V688" s="81">
        <v>44877</v>
      </c>
      <c r="W688" s="3">
        <v>68.722132387355174</v>
      </c>
      <c r="X688" s="3">
        <v>112.10260912260435</v>
      </c>
      <c r="Y688" s="3">
        <v>222.24941963824216</v>
      </c>
      <c r="Z688" s="3">
        <v>1110.6564563504007</v>
      </c>
      <c r="AG688">
        <v>646</v>
      </c>
      <c r="AH688">
        <v>83693.005652998414</v>
      </c>
      <c r="AI688">
        <v>15202.071421389715</v>
      </c>
      <c r="AJ688">
        <v>0.88139710728705689</v>
      </c>
      <c r="AK688">
        <f t="shared" si="184"/>
        <v>98895.077074388129</v>
      </c>
      <c r="AL688" s="4">
        <f t="shared" si="185"/>
        <v>0.15371919281639099</v>
      </c>
      <c r="AW688">
        <v>642</v>
      </c>
      <c r="AX688">
        <v>95184.21436083864</v>
      </c>
      <c r="AY688">
        <v>11138.666701385984</v>
      </c>
      <c r="AZ688">
        <v>1.485298101550504</v>
      </c>
      <c r="BA688">
        <f t="shared" ref="BA688:BA751" si="198">AX688+AY688</f>
        <v>106322.88106222462</v>
      </c>
      <c r="BB688" s="4">
        <f t="shared" ref="BB688:BB751" si="199">ABS((BA688-AX688)/BA688)</f>
        <v>0.10476264930092674</v>
      </c>
      <c r="BN688">
        <v>642</v>
      </c>
      <c r="BO688">
        <v>11.450485189508623</v>
      </c>
      <c r="BP688">
        <v>0.12375060153830297</v>
      </c>
      <c r="BQ688">
        <v>1.5307863972810531</v>
      </c>
      <c r="BR688">
        <f t="shared" ref="BR688:BR751" si="200">BO688+BP688</f>
        <v>11.574235791046926</v>
      </c>
      <c r="BS688" s="4">
        <f t="shared" ref="BS688:BS751" si="201">ABS((BR688-BO688)/BR688)</f>
        <v>1.0691902581942246E-2</v>
      </c>
      <c r="CD688">
        <v>643</v>
      </c>
      <c r="CE688">
        <v>95543.42312127215</v>
      </c>
      <c r="CF688">
        <v>12282.805026522168</v>
      </c>
      <c r="CG688">
        <v>1.5544830667916609</v>
      </c>
      <c r="CH688">
        <f t="shared" si="194"/>
        <v>107826.22814779432</v>
      </c>
      <c r="CI688" s="4">
        <f t="shared" si="195"/>
        <v>0.11391296197142758</v>
      </c>
      <c r="CT688">
        <v>643</v>
      </c>
      <c r="CU688">
        <v>11.455863890491466</v>
      </c>
      <c r="CV688">
        <v>0.13241232115488089</v>
      </c>
      <c r="CW688">
        <v>1.5786710303649625</v>
      </c>
      <c r="CX688">
        <f t="shared" si="196"/>
        <v>11.323451569336585</v>
      </c>
      <c r="CY688" s="4">
        <f t="shared" si="197"/>
        <v>1.1693636021144621E-2</v>
      </c>
      <c r="DJ688">
        <v>644</v>
      </c>
      <c r="DK688">
        <v>95326.889582088654</v>
      </c>
      <c r="DL688">
        <v>12404.018074782827</v>
      </c>
      <c r="DM688">
        <v>1.5762302703911051</v>
      </c>
      <c r="DN688">
        <f t="shared" si="190"/>
        <v>82922.871507305827</v>
      </c>
      <c r="DO688" s="4">
        <f t="shared" si="191"/>
        <v>0.14958500410456704</v>
      </c>
      <c r="DZ688">
        <v>644</v>
      </c>
      <c r="EA688">
        <v>11.454240336178765</v>
      </c>
      <c r="EB688">
        <v>0.13315146496750607</v>
      </c>
      <c r="EC688">
        <v>1.5933146086595595</v>
      </c>
      <c r="ED688">
        <f t="shared" si="192"/>
        <v>11.587391801146271</v>
      </c>
      <c r="EE688" s="4">
        <f t="shared" si="193"/>
        <v>1.1491064361380634E-2</v>
      </c>
      <c r="EP688">
        <v>646</v>
      </c>
      <c r="EQ688">
        <v>11.512205803316418</v>
      </c>
      <c r="ER688">
        <v>-1.0391063745448292E-2</v>
      </c>
      <c r="ES688">
        <v>-0.1324825935855265</v>
      </c>
      <c r="ET688">
        <f t="shared" si="186"/>
        <v>11.501814739570969</v>
      </c>
      <c r="EU688" s="4">
        <f t="shared" si="187"/>
        <v>9.0342819639571855E-4</v>
      </c>
      <c r="FF688">
        <v>646</v>
      </c>
      <c r="FG688">
        <v>11.529069718726415</v>
      </c>
      <c r="FH688">
        <v>-2.7254979155445724E-2</v>
      </c>
      <c r="FI688">
        <v>-0.60307681005761127</v>
      </c>
      <c r="FJ688">
        <f t="shared" si="188"/>
        <v>11.501814739570969</v>
      </c>
      <c r="FK688">
        <f t="shared" si="189"/>
        <v>2.3696242525692397E-3</v>
      </c>
    </row>
    <row r="689" spans="2:167" x14ac:dyDescent="0.2">
      <c r="B689" s="81">
        <v>44947</v>
      </c>
      <c r="C689">
        <v>4.7370649689648658</v>
      </c>
      <c r="D689">
        <v>5.1311312386440289</v>
      </c>
      <c r="E689">
        <v>5.7382280609866632</v>
      </c>
      <c r="F689">
        <v>7.3251640758528742</v>
      </c>
      <c r="G689">
        <v>1</v>
      </c>
      <c r="H689">
        <v>0</v>
      </c>
      <c r="I689">
        <v>0</v>
      </c>
      <c r="J689">
        <v>0</v>
      </c>
      <c r="K689">
        <v>0</v>
      </c>
      <c r="L689">
        <v>1</v>
      </c>
      <c r="M689">
        <v>0</v>
      </c>
      <c r="N689">
        <v>56</v>
      </c>
      <c r="O689">
        <v>11.402659551357367</v>
      </c>
      <c r="P689" s="74">
        <v>89559.595247451682</v>
      </c>
      <c r="V689" s="81">
        <v>44884</v>
      </c>
      <c r="W689" s="3">
        <v>51.872213238735519</v>
      </c>
      <c r="X689" s="3">
        <v>113.2227444227605</v>
      </c>
      <c r="Y689" s="3">
        <v>224.47191371967671</v>
      </c>
      <c r="Z689" s="3">
        <v>1121.7516512932179</v>
      </c>
      <c r="AG689">
        <v>647</v>
      </c>
      <c r="AH689">
        <v>83668.615339914671</v>
      </c>
      <c r="AI689">
        <v>12389.423713856813</v>
      </c>
      <c r="AJ689">
        <v>0.71832330737391026</v>
      </c>
      <c r="AK689">
        <f t="shared" si="184"/>
        <v>96058.039053771485</v>
      </c>
      <c r="AL689" s="4">
        <f t="shared" si="185"/>
        <v>0.12897852002705829</v>
      </c>
      <c r="AW689">
        <v>643</v>
      </c>
      <c r="AX689">
        <v>95160.116970796938</v>
      </c>
      <c r="AY689">
        <v>12666.11117699738</v>
      </c>
      <c r="AZ689">
        <v>1.6889769116514577</v>
      </c>
      <c r="BA689">
        <f t="shared" si="198"/>
        <v>107826.22814779432</v>
      </c>
      <c r="BB689" s="4">
        <f t="shared" si="199"/>
        <v>0.11746781274437518</v>
      </c>
      <c r="BN689">
        <v>643</v>
      </c>
      <c r="BO689">
        <v>11.450227572243843</v>
      </c>
      <c r="BP689">
        <v>0.13804863940250378</v>
      </c>
      <c r="BQ689">
        <v>1.7076521385239638</v>
      </c>
      <c r="BR689">
        <f t="shared" si="200"/>
        <v>11.588276211646347</v>
      </c>
      <c r="BS689" s="4">
        <f t="shared" si="201"/>
        <v>1.191278468697211E-2</v>
      </c>
      <c r="CD689">
        <v>644</v>
      </c>
      <c r="CE689">
        <v>95182.029465139451</v>
      </c>
      <c r="CF689">
        <v>12548.87819173203</v>
      </c>
      <c r="CG689">
        <v>1.5881566640647018</v>
      </c>
      <c r="CH689">
        <f t="shared" si="194"/>
        <v>107730.90765687148</v>
      </c>
      <c r="CI689" s="4">
        <f t="shared" si="195"/>
        <v>0.11648354650181596</v>
      </c>
      <c r="CT689">
        <v>644</v>
      </c>
      <c r="CU689">
        <v>11.452875956520753</v>
      </c>
      <c r="CV689">
        <v>0.13451584462551835</v>
      </c>
      <c r="CW689">
        <v>1.6037500527385971</v>
      </c>
      <c r="CX689">
        <f t="shared" si="196"/>
        <v>11.318360111895235</v>
      </c>
      <c r="CY689" s="4">
        <f t="shared" si="197"/>
        <v>1.1884746844566864E-2</v>
      </c>
      <c r="DJ689">
        <v>645</v>
      </c>
      <c r="DK689">
        <v>95227.063372077711</v>
      </c>
      <c r="DL689">
        <v>13183.902594794054</v>
      </c>
      <c r="DM689">
        <v>1.6753334465103205</v>
      </c>
      <c r="DN689">
        <f t="shared" si="190"/>
        <v>82043.160777283658</v>
      </c>
      <c r="DO689" s="4">
        <f t="shared" si="191"/>
        <v>0.16069471812017816</v>
      </c>
      <c r="DZ689">
        <v>645</v>
      </c>
      <c r="EA689">
        <v>11.453091211624885</v>
      </c>
      <c r="EB689">
        <v>0.14059331330227387</v>
      </c>
      <c r="EC689">
        <v>1.682365117192139</v>
      </c>
      <c r="ED689">
        <f t="shared" si="192"/>
        <v>11.593684524927159</v>
      </c>
      <c r="EE689" s="4">
        <f t="shared" si="193"/>
        <v>1.2126715454434637E-2</v>
      </c>
      <c r="EP689">
        <v>647</v>
      </c>
      <c r="EQ689">
        <v>11.489596513626832</v>
      </c>
      <c r="ER689">
        <v>-1.6888652380991687E-2</v>
      </c>
      <c r="ES689">
        <v>-0.2153246793985121</v>
      </c>
      <c r="ET689">
        <f t="shared" si="186"/>
        <v>11.472707861245841</v>
      </c>
      <c r="EU689" s="4">
        <f t="shared" si="187"/>
        <v>1.4720720326227954E-3</v>
      </c>
      <c r="FF689">
        <v>647</v>
      </c>
      <c r="FG689">
        <v>11.511341113690879</v>
      </c>
      <c r="FH689">
        <v>-3.8633252445038124E-2</v>
      </c>
      <c r="FI689">
        <v>-0.85484632051346654</v>
      </c>
      <c r="FJ689">
        <f t="shared" si="188"/>
        <v>11.472707861245841</v>
      </c>
      <c r="FK689">
        <f t="shared" si="189"/>
        <v>3.3674048805460368E-3</v>
      </c>
    </row>
    <row r="690" spans="2:167" x14ac:dyDescent="0.2">
      <c r="B690" s="81">
        <v>44954</v>
      </c>
      <c r="C690">
        <v>4.8632867604885535</v>
      </c>
      <c r="D690">
        <v>5.1384227806654339</v>
      </c>
      <c r="E690">
        <v>5.7461032753984886</v>
      </c>
      <c r="F690">
        <v>7.3332130552549089</v>
      </c>
      <c r="G690">
        <v>1</v>
      </c>
      <c r="H690">
        <v>0</v>
      </c>
      <c r="I690">
        <v>0</v>
      </c>
      <c r="J690">
        <v>0</v>
      </c>
      <c r="K690">
        <v>0</v>
      </c>
      <c r="L690">
        <v>1</v>
      </c>
      <c r="M690">
        <v>0</v>
      </c>
      <c r="N690">
        <v>57</v>
      </c>
      <c r="O690">
        <v>11.417851187922157</v>
      </c>
      <c r="P690" s="74">
        <v>90930.5391439542</v>
      </c>
      <c r="V690" s="81">
        <v>44891</v>
      </c>
      <c r="W690" s="3">
        <v>64.606060316341186</v>
      </c>
      <c r="X690" s="3">
        <v>114.35488278788112</v>
      </c>
      <c r="Y690" s="3">
        <v>226.71663279939952</v>
      </c>
      <c r="Z690" s="3">
        <v>1132.9612090716696</v>
      </c>
      <c r="AG690">
        <v>648</v>
      </c>
      <c r="AH690">
        <v>83644.225026830929</v>
      </c>
      <c r="AI690">
        <v>11529.867885845932</v>
      </c>
      <c r="AJ690">
        <v>0.66848733440942698</v>
      </c>
      <c r="AK690">
        <f t="shared" si="184"/>
        <v>95174.092912676861</v>
      </c>
      <c r="AL690" s="4">
        <f t="shared" si="185"/>
        <v>0.12114502521631276</v>
      </c>
      <c r="AW690">
        <v>644</v>
      </c>
      <c r="AX690">
        <v>94768.658898120586</v>
      </c>
      <c r="AY690">
        <v>12962.248758750895</v>
      </c>
      <c r="AZ690">
        <v>1.7284657122205169</v>
      </c>
      <c r="BA690">
        <f t="shared" si="198"/>
        <v>107730.90765687148</v>
      </c>
      <c r="BB690" s="4">
        <f t="shared" si="199"/>
        <v>0.12032061216857402</v>
      </c>
      <c r="BN690">
        <v>644</v>
      </c>
      <c r="BO690">
        <v>11.44681723624036</v>
      </c>
      <c r="BP690">
        <v>0.14057456490591136</v>
      </c>
      <c r="BQ690">
        <v>1.7388976626110917</v>
      </c>
      <c r="BR690">
        <f t="shared" si="200"/>
        <v>11.587391801146271</v>
      </c>
      <c r="BS690" s="4">
        <f t="shared" si="201"/>
        <v>1.2131683067107919E-2</v>
      </c>
      <c r="CD690">
        <v>645</v>
      </c>
      <c r="CE690">
        <v>95100.242937018076</v>
      </c>
      <c r="CF690">
        <v>13310.723029853689</v>
      </c>
      <c r="CG690">
        <v>1.6845739643332933</v>
      </c>
      <c r="CH690">
        <f t="shared" si="194"/>
        <v>108410.96596687176</v>
      </c>
      <c r="CI690" s="4">
        <f t="shared" si="195"/>
        <v>0.12278022717666016</v>
      </c>
      <c r="CT690">
        <v>645</v>
      </c>
      <c r="CU690">
        <v>11.451786688203782</v>
      </c>
      <c r="CV690">
        <v>0.14189783672337697</v>
      </c>
      <c r="CW690">
        <v>1.6917610246000543</v>
      </c>
      <c r="CX690">
        <f t="shared" si="196"/>
        <v>11.309888851480405</v>
      </c>
      <c r="CY690" s="4">
        <f t="shared" si="197"/>
        <v>1.254635112570565E-2</v>
      </c>
      <c r="DJ690">
        <v>646</v>
      </c>
      <c r="DK690">
        <v>95133.682188978361</v>
      </c>
      <c r="DL690">
        <v>3761.3948854097689</v>
      </c>
      <c r="DM690">
        <v>0.47797612366676295</v>
      </c>
      <c r="DN690">
        <f t="shared" si="190"/>
        <v>91372.287303568592</v>
      </c>
      <c r="DO690" s="4">
        <f t="shared" si="191"/>
        <v>4.1165598415121053E-2</v>
      </c>
      <c r="DZ690">
        <v>646</v>
      </c>
      <c r="EA690">
        <v>11.452016277393104</v>
      </c>
      <c r="EB690">
        <v>4.9798462177864877E-2</v>
      </c>
      <c r="EC690">
        <v>0.59589744127964128</v>
      </c>
      <c r="ED690">
        <f t="shared" si="192"/>
        <v>11.501814739570969</v>
      </c>
      <c r="EE690" s="4">
        <f t="shared" si="193"/>
        <v>4.3296178303531274E-3</v>
      </c>
      <c r="EP690">
        <v>648</v>
      </c>
      <c r="EQ690">
        <v>11.479649915120794</v>
      </c>
      <c r="ER690">
        <v>-1.6186864646515531E-2</v>
      </c>
      <c r="ES690">
        <v>-0.20637712008336129</v>
      </c>
      <c r="ET690">
        <f t="shared" si="186"/>
        <v>11.463463050474278</v>
      </c>
      <c r="EU690" s="4">
        <f t="shared" si="187"/>
        <v>1.4120396755538747E-3</v>
      </c>
      <c r="FF690">
        <v>648</v>
      </c>
      <c r="FG690">
        <v>11.511025013830492</v>
      </c>
      <c r="FH690">
        <v>-4.7561963356214321E-2</v>
      </c>
      <c r="FI690">
        <v>-1.0524138351876735</v>
      </c>
      <c r="FJ690">
        <f t="shared" si="188"/>
        <v>11.463463050474278</v>
      </c>
      <c r="FK690">
        <f t="shared" si="189"/>
        <v>4.1490048117917159E-3</v>
      </c>
    </row>
    <row r="691" spans="2:167" x14ac:dyDescent="0.2">
      <c r="B691" s="81">
        <v>44961</v>
      </c>
      <c r="C691">
        <v>4.8330220978867713</v>
      </c>
      <c r="D691">
        <v>5.1457336643639655</v>
      </c>
      <c r="E691">
        <v>5.7539947843857631</v>
      </c>
      <c r="F691">
        <v>7.3412773540090717</v>
      </c>
      <c r="G691">
        <v>1</v>
      </c>
      <c r="H691">
        <v>0</v>
      </c>
      <c r="I691">
        <v>0</v>
      </c>
      <c r="J691">
        <v>0</v>
      </c>
      <c r="K691">
        <v>0</v>
      </c>
      <c r="L691">
        <v>1</v>
      </c>
      <c r="M691">
        <v>0</v>
      </c>
      <c r="N691">
        <v>58</v>
      </c>
      <c r="O691">
        <v>11.412507383828682</v>
      </c>
      <c r="P691" s="74">
        <v>90445.920164339244</v>
      </c>
      <c r="V691" s="81">
        <v>44898</v>
      </c>
      <c r="W691" s="3">
        <v>59.16808135007151</v>
      </c>
      <c r="X691" s="3">
        <v>115.49842270784924</v>
      </c>
      <c r="Y691" s="3">
        <v>228.98379909865656</v>
      </c>
      <c r="Z691" s="3">
        <v>1144.2852500482497</v>
      </c>
      <c r="AG691">
        <v>649</v>
      </c>
      <c r="AH691">
        <v>92464.669219614341</v>
      </c>
      <c r="AI691">
        <v>8846.3116281328403</v>
      </c>
      <c r="AJ691">
        <v>0.51289809546779241</v>
      </c>
      <c r="AK691">
        <f t="shared" si="184"/>
        <v>101310.98084774718</v>
      </c>
      <c r="AL691" s="4">
        <f t="shared" si="185"/>
        <v>8.7318388925947829E-2</v>
      </c>
      <c r="AW691">
        <v>645</v>
      </c>
      <c r="AX691">
        <v>94744.561508078885</v>
      </c>
      <c r="AY691">
        <v>13666.40445879288</v>
      </c>
      <c r="AZ691">
        <v>1.8223621499636615</v>
      </c>
      <c r="BA691">
        <f t="shared" si="198"/>
        <v>108410.96596687176</v>
      </c>
      <c r="BB691" s="4">
        <f t="shared" si="199"/>
        <v>0.12606108927180912</v>
      </c>
      <c r="BN691">
        <v>645</v>
      </c>
      <c r="BO691">
        <v>11.446559618975581</v>
      </c>
      <c r="BP691">
        <v>0.14712490595157846</v>
      </c>
      <c r="BQ691">
        <v>1.8199249291101185</v>
      </c>
      <c r="BR691">
        <f t="shared" si="200"/>
        <v>11.593684524927159</v>
      </c>
      <c r="BS691" s="4">
        <f t="shared" si="201"/>
        <v>1.2690090508780926E-2</v>
      </c>
      <c r="CD691">
        <v>646</v>
      </c>
      <c r="CE691">
        <v>95019.635107572482</v>
      </c>
      <c r="CF691">
        <v>3875.4419668156479</v>
      </c>
      <c r="CG691">
        <v>0.49046686817387802</v>
      </c>
      <c r="CH691">
        <f t="shared" si="194"/>
        <v>98895.077074388129</v>
      </c>
      <c r="CI691" s="4">
        <f t="shared" si="195"/>
        <v>3.9187410349056803E-2</v>
      </c>
      <c r="CT691">
        <v>646</v>
      </c>
      <c r="CU691">
        <v>11.450714365088501</v>
      </c>
      <c r="CV691">
        <v>5.1100374482468069E-2</v>
      </c>
      <c r="CW691">
        <v>0.60923847669669584</v>
      </c>
      <c r="CX691">
        <f t="shared" si="196"/>
        <v>11.399613990606033</v>
      </c>
      <c r="CY691" s="4">
        <f t="shared" si="197"/>
        <v>4.4826407740277737E-3</v>
      </c>
      <c r="DJ691">
        <v>647</v>
      </c>
      <c r="DK691">
        <v>95045.964050874405</v>
      </c>
      <c r="DL691">
        <v>1012.0750028970797</v>
      </c>
      <c r="DM691">
        <v>0.12860858843117032</v>
      </c>
      <c r="DN691">
        <f t="shared" si="190"/>
        <v>94033.889047977325</v>
      </c>
      <c r="DO691" s="4">
        <f t="shared" si="191"/>
        <v>1.0762875099005059E-2</v>
      </c>
      <c r="DZ691">
        <v>647</v>
      </c>
      <c r="EA691">
        <v>11.451006531893352</v>
      </c>
      <c r="EB691">
        <v>2.1701329352488585E-2</v>
      </c>
      <c r="EC691">
        <v>0.25968204775734655</v>
      </c>
      <c r="ED691">
        <f t="shared" si="192"/>
        <v>11.472707861245841</v>
      </c>
      <c r="EE691" s="4">
        <f t="shared" si="193"/>
        <v>1.8915612264297646E-3</v>
      </c>
      <c r="EP691">
        <v>649</v>
      </c>
      <c r="EQ691">
        <v>11.476190414251587</v>
      </c>
      <c r="ER691">
        <v>4.9759669397154482E-2</v>
      </c>
      <c r="ES691">
        <v>0.63441917201028319</v>
      </c>
      <c r="ET691">
        <f t="shared" si="186"/>
        <v>11.525950083648741</v>
      </c>
      <c r="EU691" s="4">
        <f t="shared" si="187"/>
        <v>4.3171859183865381E-3</v>
      </c>
      <c r="FF691">
        <v>649</v>
      </c>
      <c r="FG691">
        <v>11.516044806835787</v>
      </c>
      <c r="FH691">
        <v>9.9052768129546109E-3</v>
      </c>
      <c r="FI691">
        <v>0.21917619929277093</v>
      </c>
      <c r="FJ691">
        <f t="shared" si="188"/>
        <v>11.525950083648741</v>
      </c>
      <c r="FK691">
        <f t="shared" si="189"/>
        <v>8.5938918189544359E-4</v>
      </c>
    </row>
    <row r="692" spans="2:167" x14ac:dyDescent="0.2">
      <c r="B692" s="81">
        <v>44968</v>
      </c>
      <c r="C692">
        <v>4.6522010238724301</v>
      </c>
      <c r="D692">
        <v>5.1530637995977866</v>
      </c>
      <c r="E692">
        <v>5.7619024931846372</v>
      </c>
      <c r="F692">
        <v>7.3493568586732803</v>
      </c>
      <c r="G692">
        <v>1</v>
      </c>
      <c r="H692">
        <v>0</v>
      </c>
      <c r="I692">
        <v>0</v>
      </c>
      <c r="J692">
        <v>0</v>
      </c>
      <c r="K692">
        <v>0</v>
      </c>
      <c r="L692">
        <v>1</v>
      </c>
      <c r="M692">
        <v>0</v>
      </c>
      <c r="N692">
        <v>59</v>
      </c>
      <c r="O692">
        <v>11.393841981840417</v>
      </c>
      <c r="P692" s="74">
        <v>88773.36868817432</v>
      </c>
      <c r="V692" s="81">
        <v>44905</v>
      </c>
      <c r="W692" s="3">
        <v>72.330285092339579</v>
      </c>
      <c r="X692" s="3">
        <v>116.65340604413666</v>
      </c>
      <c r="Y692" s="3">
        <v>231.27363707527465</v>
      </c>
      <c r="Z692" s="3">
        <v>1155.7242027688371</v>
      </c>
      <c r="AG692">
        <v>650</v>
      </c>
      <c r="AH692">
        <v>92440.278906530599</v>
      </c>
      <c r="AI692">
        <v>19516.988264637155</v>
      </c>
      <c r="AJ692">
        <v>1.1315705947284693</v>
      </c>
      <c r="AK692">
        <f t="shared" si="184"/>
        <v>111957.26717116775</v>
      </c>
      <c r="AL692" s="4">
        <f t="shared" si="185"/>
        <v>0.17432533642321119</v>
      </c>
      <c r="AW692">
        <v>646</v>
      </c>
      <c r="AX692">
        <v>94720.464118037184</v>
      </c>
      <c r="AY692">
        <v>4174.6129563509458</v>
      </c>
      <c r="AZ692">
        <v>0.55666848331180097</v>
      </c>
      <c r="BA692">
        <f t="shared" si="198"/>
        <v>98895.077074388129</v>
      </c>
      <c r="BB692" s="4">
        <f t="shared" si="199"/>
        <v>4.2212545657968732E-2</v>
      </c>
      <c r="BN692">
        <v>646</v>
      </c>
      <c r="BO692">
        <v>11.4463020017108</v>
      </c>
      <c r="BP692">
        <v>5.5512737860169636E-2</v>
      </c>
      <c r="BQ692">
        <v>0.68668873472808434</v>
      </c>
      <c r="BR692">
        <f t="shared" si="200"/>
        <v>11.501814739570969</v>
      </c>
      <c r="BS692" s="4">
        <f t="shared" si="201"/>
        <v>4.8264329688064789E-3</v>
      </c>
      <c r="CD692">
        <v>647</v>
      </c>
      <c r="CE692">
        <v>94940.205976802739</v>
      </c>
      <c r="CF692">
        <v>1117.8330769687454</v>
      </c>
      <c r="CG692">
        <v>0.1414703388920881</v>
      </c>
      <c r="CH692">
        <f t="shared" si="194"/>
        <v>96058.039053771485</v>
      </c>
      <c r="CI692" s="4">
        <f t="shared" si="195"/>
        <v>1.1637059094481447E-2</v>
      </c>
      <c r="CT692">
        <v>647</v>
      </c>
      <c r="CU692">
        <v>11.449658987174914</v>
      </c>
      <c r="CV692">
        <v>2.3048874070926928E-2</v>
      </c>
      <c r="CW692">
        <v>0.27479761294828131</v>
      </c>
      <c r="CX692">
        <f t="shared" si="196"/>
        <v>11.426610113103987</v>
      </c>
      <c r="CY692" s="4">
        <f t="shared" si="197"/>
        <v>2.0171226499182448E-3</v>
      </c>
      <c r="DJ692">
        <v>648</v>
      </c>
      <c r="DK692">
        <v>94963.261190406309</v>
      </c>
      <c r="DL692">
        <v>210.83172227055184</v>
      </c>
      <c r="DM692">
        <v>2.6791265588135046E-2</v>
      </c>
      <c r="DN692">
        <f t="shared" si="190"/>
        <v>94752.429468135757</v>
      </c>
      <c r="DO692" s="4">
        <f t="shared" si="191"/>
        <v>2.2250798576246779E-3</v>
      </c>
      <c r="DZ692">
        <v>648</v>
      </c>
      <c r="EA692">
        <v>11.450054518513003</v>
      </c>
      <c r="EB692">
        <v>1.3408531961275116E-2</v>
      </c>
      <c r="EC692">
        <v>0.16044892829224128</v>
      </c>
      <c r="ED692">
        <f t="shared" si="192"/>
        <v>11.463463050474278</v>
      </c>
      <c r="EE692" s="4">
        <f t="shared" si="193"/>
        <v>1.1696755075003592E-3</v>
      </c>
      <c r="EP692">
        <v>650</v>
      </c>
      <c r="EQ692">
        <v>11.504666102395586</v>
      </c>
      <c r="ER692">
        <v>0.12120643196097802</v>
      </c>
      <c r="ES692">
        <v>1.5453415414251466</v>
      </c>
      <c r="ET692">
        <f t="shared" si="186"/>
        <v>11.625872534356564</v>
      </c>
      <c r="EU692" s="4">
        <f t="shared" si="187"/>
        <v>1.0425577228959893E-2</v>
      </c>
      <c r="FF692">
        <v>650</v>
      </c>
      <c r="FG692">
        <v>11.629978606289168</v>
      </c>
      <c r="FH692">
        <v>-4.1060719326040385E-3</v>
      </c>
      <c r="FI692">
        <v>-9.0855940445184982E-2</v>
      </c>
      <c r="FJ692">
        <f t="shared" si="188"/>
        <v>11.625872534356564</v>
      </c>
      <c r="FK692">
        <f t="shared" si="189"/>
        <v>3.5318397999546707E-4</v>
      </c>
    </row>
    <row r="693" spans="2:167" x14ac:dyDescent="0.2">
      <c r="B693" s="81">
        <v>44975</v>
      </c>
      <c r="C693">
        <v>4.782897523628189</v>
      </c>
      <c r="D693">
        <v>5.1604130959073933</v>
      </c>
      <c r="E693">
        <v>5.7698263070606162</v>
      </c>
      <c r="F693">
        <v>7.3574514618778943</v>
      </c>
      <c r="G693">
        <v>1</v>
      </c>
      <c r="H693">
        <v>0</v>
      </c>
      <c r="I693">
        <v>0</v>
      </c>
      <c r="J693">
        <v>0</v>
      </c>
      <c r="K693">
        <v>0</v>
      </c>
      <c r="L693">
        <v>1</v>
      </c>
      <c r="M693">
        <v>0</v>
      </c>
      <c r="N693">
        <v>60</v>
      </c>
      <c r="O693">
        <v>11.410536015790454</v>
      </c>
      <c r="P693" s="74">
        <v>90267.793602332356</v>
      </c>
      <c r="V693" s="81">
        <v>44912</v>
      </c>
      <c r="W693" s="3">
        <v>66.463239475122634</v>
      </c>
      <c r="X693" s="3">
        <v>117.81994001549894</v>
      </c>
      <c r="Y693" s="3">
        <v>233.58637343884317</v>
      </c>
      <c r="Z693" s="3">
        <v>1167.2787149505984</v>
      </c>
      <c r="AG693">
        <v>651</v>
      </c>
      <c r="AH693">
        <v>92415.888593446856</v>
      </c>
      <c r="AI693">
        <v>20595.296370268872</v>
      </c>
      <c r="AJ693">
        <v>1.1940895514366137</v>
      </c>
      <c r="AK693">
        <f t="shared" si="184"/>
        <v>113011.18496371573</v>
      </c>
      <c r="AL693" s="4">
        <f t="shared" si="185"/>
        <v>0.18224122131699938</v>
      </c>
      <c r="AW693">
        <v>647</v>
      </c>
      <c r="AX693">
        <v>94696.366727995483</v>
      </c>
      <c r="AY693">
        <v>1361.6723257760023</v>
      </c>
      <c r="AZ693">
        <v>0.1815737354056296</v>
      </c>
      <c r="BA693">
        <f t="shared" si="198"/>
        <v>96058.039053771485</v>
      </c>
      <c r="BB693" s="4">
        <f t="shared" si="199"/>
        <v>1.4175516585486027E-2</v>
      </c>
      <c r="BN693">
        <v>647</v>
      </c>
      <c r="BO693">
        <v>11.44604438444602</v>
      </c>
      <c r="BP693">
        <v>2.6663476799820174E-2</v>
      </c>
      <c r="BQ693">
        <v>0.32982536716599614</v>
      </c>
      <c r="BR693">
        <f t="shared" si="200"/>
        <v>11.472707861245841</v>
      </c>
      <c r="BS693" s="4">
        <f t="shared" si="201"/>
        <v>2.3240787721866339E-3</v>
      </c>
      <c r="CD693">
        <v>648</v>
      </c>
      <c r="CE693">
        <v>94861.955544708777</v>
      </c>
      <c r="CF693">
        <v>312.13736796808371</v>
      </c>
      <c r="CG693">
        <v>3.950337500038377E-2</v>
      </c>
      <c r="CH693">
        <f t="shared" si="194"/>
        <v>95174.092912676861</v>
      </c>
      <c r="CI693" s="4">
        <f t="shared" si="195"/>
        <v>3.2796463661016735E-3</v>
      </c>
      <c r="CT693">
        <v>648</v>
      </c>
      <c r="CU693">
        <v>11.448620554463014</v>
      </c>
      <c r="CV693">
        <v>1.4842496011263862E-2</v>
      </c>
      <c r="CW693">
        <v>0.17695799202766302</v>
      </c>
      <c r="CX693">
        <f t="shared" si="196"/>
        <v>11.43377805845175</v>
      </c>
      <c r="CY693" s="4">
        <f t="shared" si="197"/>
        <v>1.2981270001381929E-3</v>
      </c>
      <c r="DJ693">
        <v>649</v>
      </c>
      <c r="DK693">
        <v>103789.82129372953</v>
      </c>
      <c r="DL693">
        <v>-2478.8404459823505</v>
      </c>
      <c r="DM693">
        <v>-0.31499658601517933</v>
      </c>
      <c r="DN693">
        <f t="shared" si="190"/>
        <v>106268.66173971188</v>
      </c>
      <c r="DO693" s="4">
        <f t="shared" si="191"/>
        <v>2.3326166015470058E-2</v>
      </c>
      <c r="DZ693">
        <v>649</v>
      </c>
      <c r="EA693">
        <v>11.551546791980545</v>
      </c>
      <c r="EB693">
        <v>-2.5596708331804052E-2</v>
      </c>
      <c r="EC693">
        <v>-0.30629485998230649</v>
      </c>
      <c r="ED693">
        <f t="shared" si="192"/>
        <v>11.525950083648741</v>
      </c>
      <c r="EE693" s="4">
        <f t="shared" si="193"/>
        <v>2.2207894486821313E-3</v>
      </c>
      <c r="EP693">
        <v>651</v>
      </c>
      <c r="EQ693">
        <v>11.512099031308249</v>
      </c>
      <c r="ER693">
        <v>0.12314304346762128</v>
      </c>
      <c r="ES693">
        <v>1.5700326915761655</v>
      </c>
      <c r="ET693">
        <f t="shared" si="186"/>
        <v>11.635242074775871</v>
      </c>
      <c r="EU693" s="4">
        <f t="shared" si="187"/>
        <v>1.0583625392254109E-2</v>
      </c>
      <c r="FF693">
        <v>651</v>
      </c>
      <c r="FG693">
        <v>11.648272876739636</v>
      </c>
      <c r="FH693">
        <v>-1.3030801963765271E-2</v>
      </c>
      <c r="FI693">
        <v>-0.28833536932754622</v>
      </c>
      <c r="FJ693">
        <f t="shared" si="188"/>
        <v>11.635242074775871</v>
      </c>
      <c r="FK693">
        <f t="shared" si="189"/>
        <v>1.1199424885207025E-3</v>
      </c>
    </row>
    <row r="694" spans="2:167" x14ac:dyDescent="0.2">
      <c r="B694" s="81">
        <v>44982</v>
      </c>
      <c r="C694">
        <v>4.8382273451071081</v>
      </c>
      <c r="D694">
        <v>5.1677814625275085</v>
      </c>
      <c r="E694">
        <v>5.7777661313175184</v>
      </c>
      <c r="F694">
        <v>7.3655610605154687</v>
      </c>
      <c r="G694">
        <v>1</v>
      </c>
      <c r="H694">
        <v>0</v>
      </c>
      <c r="I694">
        <v>0</v>
      </c>
      <c r="J694">
        <v>0</v>
      </c>
      <c r="K694">
        <v>0</v>
      </c>
      <c r="L694">
        <v>1</v>
      </c>
      <c r="M694">
        <v>0</v>
      </c>
      <c r="N694">
        <v>61</v>
      </c>
      <c r="O694">
        <v>11.418060953409675</v>
      </c>
      <c r="P694" s="74">
        <v>90949.615233510747</v>
      </c>
      <c r="V694" s="81">
        <v>44919</v>
      </c>
      <c r="W694" s="3">
        <v>51.646323947512265</v>
      </c>
      <c r="X694" s="3">
        <v>118.99813940674599</v>
      </c>
      <c r="Y694" s="3">
        <v>235.92223716963946</v>
      </c>
      <c r="Z694" s="3">
        <v>1178.9495912079558</v>
      </c>
      <c r="AG694">
        <v>652</v>
      </c>
      <c r="AH694">
        <v>92391.498280363114</v>
      </c>
      <c r="AI694">
        <v>21366.512852898057</v>
      </c>
      <c r="AJ694">
        <v>1.2388037195285382</v>
      </c>
      <c r="AK694">
        <f t="shared" si="184"/>
        <v>113758.01113326117</v>
      </c>
      <c r="AL694" s="4">
        <f t="shared" si="185"/>
        <v>0.18782424762919225</v>
      </c>
      <c r="AW694">
        <v>648</v>
      </c>
      <c r="AX694">
        <v>94672.269337953781</v>
      </c>
      <c r="AY694">
        <v>501.82357472307922</v>
      </c>
      <c r="AZ694">
        <v>6.6916231792511771E-2</v>
      </c>
      <c r="BA694">
        <f t="shared" si="198"/>
        <v>95174.092912676861</v>
      </c>
      <c r="BB694" s="4">
        <f t="shared" si="199"/>
        <v>5.2726909116276753E-3</v>
      </c>
      <c r="BN694">
        <v>648</v>
      </c>
      <c r="BO694">
        <v>11.445786767181241</v>
      </c>
      <c r="BP694">
        <v>1.7676283293036832E-2</v>
      </c>
      <c r="BQ694">
        <v>0.21865440396337796</v>
      </c>
      <c r="BR694">
        <f t="shared" si="200"/>
        <v>11.463463050474278</v>
      </c>
      <c r="BS694" s="4">
        <f t="shared" si="201"/>
        <v>1.5419671363886423E-3</v>
      </c>
      <c r="CD694">
        <v>649</v>
      </c>
      <c r="CE694">
        <v>103543.23709185148</v>
      </c>
      <c r="CF694">
        <v>-2232.2562441042974</v>
      </c>
      <c r="CG694">
        <v>-0.28250912757365504</v>
      </c>
      <c r="CH694">
        <f t="shared" si="194"/>
        <v>101310.98084774718</v>
      </c>
      <c r="CI694" s="4">
        <f t="shared" si="195"/>
        <v>2.2033704791181431E-2</v>
      </c>
      <c r="CT694">
        <v>649</v>
      </c>
      <c r="CU694">
        <v>11.547924171692927</v>
      </c>
      <c r="CV694">
        <v>-2.1974088044185436E-2</v>
      </c>
      <c r="CW694">
        <v>-0.26198359723237818</v>
      </c>
      <c r="CX694">
        <f t="shared" si="196"/>
        <v>11.569898259737112</v>
      </c>
      <c r="CY694" s="4">
        <f t="shared" si="197"/>
        <v>1.8992464368208476E-3</v>
      </c>
      <c r="DJ694">
        <v>650</v>
      </c>
      <c r="DK694">
        <v>103715.60471066338</v>
      </c>
      <c r="DL694">
        <v>8241.6624605043762</v>
      </c>
      <c r="DM694">
        <v>1.0473023959069392</v>
      </c>
      <c r="DN694">
        <f t="shared" si="190"/>
        <v>95473.942250159002</v>
      </c>
      <c r="DO694" s="4">
        <f t="shared" si="191"/>
        <v>8.6323684413384019E-2</v>
      </c>
      <c r="DZ694">
        <v>650</v>
      </c>
      <c r="EA694">
        <v>11.550692466268922</v>
      </c>
      <c r="EB694">
        <v>7.5180068087641772E-2</v>
      </c>
      <c r="EC694">
        <v>0.89961834661970963</v>
      </c>
      <c r="ED694">
        <f t="shared" si="192"/>
        <v>11.625872534356564</v>
      </c>
      <c r="EE694" s="4">
        <f t="shared" si="193"/>
        <v>6.466617268120825E-3</v>
      </c>
      <c r="EP694">
        <v>652</v>
      </c>
      <c r="EQ694">
        <v>11.519066180522778</v>
      </c>
      <c r="ER694">
        <v>0.1227625813556692</v>
      </c>
      <c r="ES694">
        <v>1.5651819266701645</v>
      </c>
      <c r="ET694">
        <f t="shared" si="186"/>
        <v>11.641828761878447</v>
      </c>
      <c r="EU694" s="4">
        <f t="shared" si="187"/>
        <v>1.0544956799026227E-2</v>
      </c>
      <c r="FF694">
        <v>652</v>
      </c>
      <c r="FG694">
        <v>11.662512092652703</v>
      </c>
      <c r="FH694">
        <v>-2.0683330774255992E-2</v>
      </c>
      <c r="FI694">
        <v>-0.45766452704156307</v>
      </c>
      <c r="FJ694">
        <f t="shared" si="188"/>
        <v>11.641828761878447</v>
      </c>
      <c r="FK694">
        <f t="shared" si="189"/>
        <v>1.7766393233668101E-3</v>
      </c>
    </row>
    <row r="695" spans="2:167" x14ac:dyDescent="0.2">
      <c r="B695" s="81">
        <v>44989</v>
      </c>
      <c r="C695">
        <v>4.9050801851922099</v>
      </c>
      <c r="D695">
        <v>5.175168808398916</v>
      </c>
      <c r="E695">
        <v>5.7857218713063316</v>
      </c>
      <c r="F695">
        <v>7.3736855544857587</v>
      </c>
      <c r="G695">
        <v>1</v>
      </c>
      <c r="H695">
        <v>0</v>
      </c>
      <c r="I695">
        <v>0</v>
      </c>
      <c r="J695">
        <v>0</v>
      </c>
      <c r="K695">
        <v>0</v>
      </c>
      <c r="L695">
        <v>1</v>
      </c>
      <c r="M695">
        <v>0</v>
      </c>
      <c r="N695">
        <v>62</v>
      </c>
      <c r="O695">
        <v>11.426464833167703</v>
      </c>
      <c r="P695" s="74">
        <v>91717.165546882432</v>
      </c>
      <c r="V695" s="81">
        <v>44926</v>
      </c>
      <c r="W695" s="3">
        <v>58.562302860551014</v>
      </c>
      <c r="X695" s="3">
        <v>120.18812079992267</v>
      </c>
      <c r="Y695" s="3">
        <v>238.28145953953981</v>
      </c>
      <c r="Z695" s="3">
        <v>1190.737749495531</v>
      </c>
      <c r="AG695">
        <v>653</v>
      </c>
      <c r="AH695">
        <v>99605.365540109051</v>
      </c>
      <c r="AI695">
        <v>18564.583035234886</v>
      </c>
      <c r="AJ695">
        <v>1.0763513294789255</v>
      </c>
      <c r="AK695">
        <f t="shared" si="184"/>
        <v>118169.94857534394</v>
      </c>
      <c r="AL695" s="4">
        <f t="shared" si="185"/>
        <v>0.15710071180574561</v>
      </c>
      <c r="AW695">
        <v>649</v>
      </c>
      <c r="AX695">
        <v>103490.64214636848</v>
      </c>
      <c r="AY695">
        <v>-2179.6612986213004</v>
      </c>
      <c r="AZ695">
        <v>-0.29064939957872055</v>
      </c>
      <c r="BA695">
        <f t="shared" si="198"/>
        <v>101310.98084774718</v>
      </c>
      <c r="BB695" s="4">
        <f t="shared" si="199"/>
        <v>2.1514561209282468E-2</v>
      </c>
      <c r="BN695">
        <v>649</v>
      </c>
      <c r="BO695">
        <v>11.54704496535248</v>
      </c>
      <c r="BP695">
        <v>-2.1094881703739077E-2</v>
      </c>
      <c r="BQ695">
        <v>-0.26094223028355851</v>
      </c>
      <c r="BR695">
        <f t="shared" si="200"/>
        <v>11.525950083648741</v>
      </c>
      <c r="BS695" s="4">
        <f t="shared" si="201"/>
        <v>1.8302076228549069E-3</v>
      </c>
      <c r="CD695">
        <v>650</v>
      </c>
      <c r="CE695">
        <v>103467.34405710918</v>
      </c>
      <c r="CF695">
        <v>8489.9231140585762</v>
      </c>
      <c r="CG695">
        <v>1.0744648059356188</v>
      </c>
      <c r="CH695">
        <f t="shared" si="194"/>
        <v>111957.26717116775</v>
      </c>
      <c r="CI695" s="4">
        <f t="shared" si="195"/>
        <v>7.5831818054996059E-2</v>
      </c>
      <c r="CT695">
        <v>650</v>
      </c>
      <c r="CU695">
        <v>11.54691962938441</v>
      </c>
      <c r="CV695">
        <v>7.8952904972153348E-2</v>
      </c>
      <c r="CW695">
        <v>0.94130714389415326</v>
      </c>
      <c r="CX695">
        <f t="shared" si="196"/>
        <v>11.467966724412257</v>
      </c>
      <c r="CY695" s="4">
        <f t="shared" si="197"/>
        <v>6.8846471976661367E-3</v>
      </c>
      <c r="DJ695">
        <v>651</v>
      </c>
      <c r="DK695">
        <v>103645.00992210225</v>
      </c>
      <c r="DL695">
        <v>9366.1750416134746</v>
      </c>
      <c r="DM695">
        <v>1.1901988959840584</v>
      </c>
      <c r="DN695">
        <f t="shared" si="190"/>
        <v>94278.834880488779</v>
      </c>
      <c r="DO695" s="4">
        <f t="shared" si="191"/>
        <v>9.9345468720380067E-2</v>
      </c>
      <c r="DZ695">
        <v>651</v>
      </c>
      <c r="EA695">
        <v>11.5498798319427</v>
      </c>
      <c r="EB695">
        <v>8.5362242833170399E-2</v>
      </c>
      <c r="EC695">
        <v>1.0214600985969358</v>
      </c>
      <c r="ED695">
        <f t="shared" si="192"/>
        <v>11.635242074775871</v>
      </c>
      <c r="EE695" s="4">
        <f t="shared" si="193"/>
        <v>7.3365248685481029E-3</v>
      </c>
      <c r="EP695">
        <v>653</v>
      </c>
      <c r="EQ695">
        <v>11.577910915941647</v>
      </c>
      <c r="ER695">
        <v>0.10196819351609676</v>
      </c>
      <c r="ES695">
        <v>1.3000604241467444</v>
      </c>
      <c r="ET695">
        <f t="shared" si="186"/>
        <v>11.679879109457744</v>
      </c>
      <c r="EU695" s="4">
        <f t="shared" si="187"/>
        <v>8.730243914385068E-3</v>
      </c>
      <c r="FF695">
        <v>653</v>
      </c>
      <c r="FG695">
        <v>11.674130019984165</v>
      </c>
      <c r="FH695">
        <v>5.7490894735785503E-3</v>
      </c>
      <c r="FI695">
        <v>0.12721134441846696</v>
      </c>
      <c r="FJ695">
        <f t="shared" si="188"/>
        <v>11.679879109457744</v>
      </c>
      <c r="FK695">
        <f t="shared" si="189"/>
        <v>4.9222165912001978E-4</v>
      </c>
    </row>
    <row r="696" spans="2:167" x14ac:dyDescent="0.2">
      <c r="B696" s="81">
        <v>44996</v>
      </c>
      <c r="C696">
        <v>4.6450528485667038</v>
      </c>
      <c r="D696">
        <v>5.1825750421802308</v>
      </c>
      <c r="E696">
        <v>5.7936934324339724</v>
      </c>
      <c r="F696">
        <v>7.3818248458263325</v>
      </c>
      <c r="G696">
        <v>1</v>
      </c>
      <c r="H696">
        <v>0</v>
      </c>
      <c r="I696">
        <v>0</v>
      </c>
      <c r="J696">
        <v>0</v>
      </c>
      <c r="K696">
        <v>0</v>
      </c>
      <c r="L696">
        <v>1</v>
      </c>
      <c r="M696">
        <v>0</v>
      </c>
      <c r="N696">
        <v>63</v>
      </c>
      <c r="O696">
        <v>11.399776938400311</v>
      </c>
      <c r="P696" s="74">
        <v>89301.80133630769</v>
      </c>
      <c r="V696" s="81">
        <v>44933</v>
      </c>
      <c r="W696" s="3">
        <v>50.856230286055101</v>
      </c>
      <c r="X696" s="3">
        <v>121.39000200783282</v>
      </c>
      <c r="Y696" s="3">
        <v>240.66427413403716</v>
      </c>
      <c r="Z696" s="3">
        <v>1202.6441906533335</v>
      </c>
      <c r="AG696">
        <v>654</v>
      </c>
      <c r="AH696">
        <v>99580.975227025308</v>
      </c>
      <c r="AI696">
        <v>19172.153423589567</v>
      </c>
      <c r="AJ696">
        <v>1.111577501487012</v>
      </c>
      <c r="AK696">
        <f t="shared" si="184"/>
        <v>118753.12865061488</v>
      </c>
      <c r="AL696" s="4">
        <f t="shared" si="185"/>
        <v>0.16144545951287068</v>
      </c>
      <c r="AW696">
        <v>650</v>
      </c>
      <c r="AX696">
        <v>103466.54475632678</v>
      </c>
      <c r="AY696">
        <v>8490.7224148409732</v>
      </c>
      <c r="AZ696">
        <v>1.1322049776376188</v>
      </c>
      <c r="BA696">
        <f t="shared" si="198"/>
        <v>111957.26717116775</v>
      </c>
      <c r="BB696" s="4">
        <f t="shared" si="199"/>
        <v>7.5838957393089892E-2</v>
      </c>
      <c r="BN696">
        <v>650</v>
      </c>
      <c r="BO696">
        <v>11.546787348087701</v>
      </c>
      <c r="BP696">
        <v>7.9085186268862628E-2</v>
      </c>
      <c r="BQ696">
        <v>0.97827829410059286</v>
      </c>
      <c r="BR696">
        <f t="shared" si="200"/>
        <v>11.625872534356564</v>
      </c>
      <c r="BS696" s="4">
        <f t="shared" si="201"/>
        <v>6.8025162012701887E-3</v>
      </c>
      <c r="CD696">
        <v>651</v>
      </c>
      <c r="CE696">
        <v>103392.62972104269</v>
      </c>
      <c r="CF696">
        <v>9618.5552426730428</v>
      </c>
      <c r="CG696">
        <v>1.2173018475380759</v>
      </c>
      <c r="CH696">
        <f t="shared" si="194"/>
        <v>113011.18496371573</v>
      </c>
      <c r="CI696" s="4">
        <f t="shared" si="195"/>
        <v>8.5111533391683772E-2</v>
      </c>
      <c r="CT696">
        <v>651</v>
      </c>
      <c r="CU696">
        <v>11.545932032277584</v>
      </c>
      <c r="CV696">
        <v>8.931004249828689E-2</v>
      </c>
      <c r="CW696">
        <v>1.0647889530445864</v>
      </c>
      <c r="CX696">
        <f t="shared" si="196"/>
        <v>11.456621989779297</v>
      </c>
      <c r="CY696" s="4">
        <f t="shared" si="197"/>
        <v>7.7954952671007507E-3</v>
      </c>
      <c r="DJ696">
        <v>652</v>
      </c>
      <c r="DK696">
        <v>103577.69982541555</v>
      </c>
      <c r="DL696">
        <v>10180.311307845623</v>
      </c>
      <c r="DM696">
        <v>1.2936545842393958</v>
      </c>
      <c r="DN696">
        <f t="shared" si="190"/>
        <v>93397.388517569925</v>
      </c>
      <c r="DO696" s="4">
        <f t="shared" si="191"/>
        <v>0.10899995673787498</v>
      </c>
      <c r="DZ696">
        <v>652</v>
      </c>
      <c r="EA696">
        <v>11.549105008528906</v>
      </c>
      <c r="EB696">
        <v>9.2723753349540416E-2</v>
      </c>
      <c r="EC696">
        <v>1.109549270206093</v>
      </c>
      <c r="ED696">
        <f t="shared" si="192"/>
        <v>11.641828761878447</v>
      </c>
      <c r="EE696" s="4">
        <f t="shared" si="193"/>
        <v>7.9647068554355837E-3</v>
      </c>
      <c r="EP696">
        <v>654</v>
      </c>
      <c r="EQ696">
        <v>11.585653552033325</v>
      </c>
      <c r="ER696">
        <v>9.914851604799324E-2</v>
      </c>
      <c r="ES696">
        <v>1.2641104778082226</v>
      </c>
      <c r="ET696">
        <f t="shared" si="186"/>
        <v>11.684802068081318</v>
      </c>
      <c r="EU696" s="4">
        <f t="shared" si="187"/>
        <v>8.4852542191391819E-3</v>
      </c>
      <c r="FF696">
        <v>654</v>
      </c>
      <c r="FG696">
        <v>11.685829301655582</v>
      </c>
      <c r="FH696">
        <v>-1.0272335742644856E-3</v>
      </c>
      <c r="FI696">
        <v>-2.2729819150411053E-2</v>
      </c>
      <c r="FJ696">
        <f t="shared" si="188"/>
        <v>11.684802068081318</v>
      </c>
      <c r="FK696">
        <f t="shared" si="189"/>
        <v>8.7911936229584817E-5</v>
      </c>
    </row>
    <row r="697" spans="2:167" x14ac:dyDescent="0.2">
      <c r="B697" s="81">
        <v>45003</v>
      </c>
      <c r="C697">
        <v>4.9221532982787561</v>
      </c>
      <c r="D697">
        <v>5.190000072259612</v>
      </c>
      <c r="E697">
        <v>5.8016807201719267</v>
      </c>
      <c r="F697">
        <v>7.3899788381109692</v>
      </c>
      <c r="G697">
        <v>1</v>
      </c>
      <c r="H697">
        <v>0</v>
      </c>
      <c r="I697">
        <v>0</v>
      </c>
      <c r="J697">
        <v>0</v>
      </c>
      <c r="K697">
        <v>0</v>
      </c>
      <c r="L697">
        <v>1</v>
      </c>
      <c r="M697">
        <v>0</v>
      </c>
      <c r="N697">
        <v>64</v>
      </c>
      <c r="O697">
        <v>11.431429853706891</v>
      </c>
      <c r="P697" s="74">
        <v>92173.675510490051</v>
      </c>
      <c r="V697" s="81">
        <v>44940</v>
      </c>
      <c r="W697" s="3">
        <v>50.085623028605511</v>
      </c>
      <c r="X697" s="3">
        <v>122.60390202790224</v>
      </c>
      <c r="Y697" s="3">
        <v>243.07091687492851</v>
      </c>
      <c r="Z697" s="3">
        <v>1214.66997712386</v>
      </c>
      <c r="AG697">
        <v>655</v>
      </c>
      <c r="AH697">
        <v>99556.584913941566</v>
      </c>
      <c r="AI697">
        <v>12095.520720587112</v>
      </c>
      <c r="AJ697">
        <v>0.70128317903150295</v>
      </c>
      <c r="AK697">
        <f t="shared" si="184"/>
        <v>111652.10563452868</v>
      </c>
      <c r="AL697" s="4">
        <f t="shared" si="185"/>
        <v>0.1083322222348357</v>
      </c>
      <c r="AW697">
        <v>651</v>
      </c>
      <c r="AX697">
        <v>103442.44736628508</v>
      </c>
      <c r="AY697">
        <v>9568.7375974306487</v>
      </c>
      <c r="AZ697">
        <v>1.2759541306618163</v>
      </c>
      <c r="BA697">
        <f t="shared" si="198"/>
        <v>113011.18496371573</v>
      </c>
      <c r="BB697" s="4">
        <f t="shared" si="199"/>
        <v>8.4670712907778681E-2</v>
      </c>
      <c r="BN697">
        <v>651</v>
      </c>
      <c r="BO697">
        <v>11.54652973082292</v>
      </c>
      <c r="BP697">
        <v>8.871234395295069E-2</v>
      </c>
      <c r="BQ697">
        <v>1.0973655699933114</v>
      </c>
      <c r="BR697">
        <f t="shared" si="200"/>
        <v>11.635242074775871</v>
      </c>
      <c r="BS697" s="4">
        <f t="shared" si="201"/>
        <v>7.6244519351488915E-3</v>
      </c>
      <c r="CD697">
        <v>652</v>
      </c>
      <c r="CE697">
        <v>103319.09408365203</v>
      </c>
      <c r="CF697">
        <v>10438.917049609139</v>
      </c>
      <c r="CG697">
        <v>1.3211249184710718</v>
      </c>
      <c r="CH697">
        <f t="shared" si="194"/>
        <v>113758.01113326117</v>
      </c>
      <c r="CI697" s="4">
        <f t="shared" si="195"/>
        <v>9.1764236607306093E-2</v>
      </c>
      <c r="CT697">
        <v>652</v>
      </c>
      <c r="CU697">
        <v>11.544961380372449</v>
      </c>
      <c r="CV697">
        <v>9.686738150599794E-2</v>
      </c>
      <c r="CW697">
        <v>1.1548904787490224</v>
      </c>
      <c r="CX697">
        <f t="shared" si="196"/>
        <v>11.448093998866451</v>
      </c>
      <c r="CY697" s="4">
        <f t="shared" si="197"/>
        <v>8.4614418361335427E-3</v>
      </c>
      <c r="DJ697">
        <v>653</v>
      </c>
      <c r="DK697">
        <v>117426.9806075205</v>
      </c>
      <c r="DL697">
        <v>742.96796782343881</v>
      </c>
      <c r="DM697">
        <v>9.4412035983329742E-2</v>
      </c>
      <c r="DN697">
        <f t="shared" si="190"/>
        <v>116684.01263969706</v>
      </c>
      <c r="DO697" s="4">
        <f t="shared" si="191"/>
        <v>6.3673501709065649E-3</v>
      </c>
      <c r="DZ697">
        <v>653</v>
      </c>
      <c r="EA697">
        <v>11.687223198232664</v>
      </c>
      <c r="EB697">
        <v>-7.3440887749196548E-3</v>
      </c>
      <c r="EC697">
        <v>-8.7880699887363342E-2</v>
      </c>
      <c r="ED697">
        <f t="shared" si="192"/>
        <v>11.679879109457744</v>
      </c>
      <c r="EE697" s="4">
        <f t="shared" si="193"/>
        <v>6.2878123190271743E-4</v>
      </c>
      <c r="EP697">
        <v>655</v>
      </c>
      <c r="EQ697">
        <v>11.564725483906631</v>
      </c>
      <c r="ER697">
        <v>5.8417632427266497E-2</v>
      </c>
      <c r="ES697">
        <v>0.74480531008967754</v>
      </c>
      <c r="ET697">
        <f t="shared" si="186"/>
        <v>11.623143116333898</v>
      </c>
      <c r="EU697" s="4">
        <f t="shared" si="187"/>
        <v>5.0259754906719443E-3</v>
      </c>
      <c r="FF697">
        <v>655</v>
      </c>
      <c r="FG697">
        <v>11.614170364988979</v>
      </c>
      <c r="FH697">
        <v>8.9727513449187057E-3</v>
      </c>
      <c r="FI697">
        <v>0.19854200686308393</v>
      </c>
      <c r="FJ697">
        <f t="shared" si="188"/>
        <v>11.623143116333898</v>
      </c>
      <c r="FK697">
        <f t="shared" si="189"/>
        <v>7.719728867752974E-4</v>
      </c>
    </row>
    <row r="698" spans="2:167" x14ac:dyDescent="0.2">
      <c r="B698" s="81">
        <v>45010</v>
      </c>
      <c r="C698">
        <v>4.8900838140450267</v>
      </c>
      <c r="D698">
        <v>5.1974438067664028</v>
      </c>
      <c r="E698">
        <v>5.8096836400647813</v>
      </c>
      <c r="F698">
        <v>7.3981474360339918</v>
      </c>
      <c r="G698">
        <v>1</v>
      </c>
      <c r="H698">
        <v>0</v>
      </c>
      <c r="I698">
        <v>0</v>
      </c>
      <c r="J698">
        <v>0</v>
      </c>
      <c r="K698">
        <v>0</v>
      </c>
      <c r="L698">
        <v>1</v>
      </c>
      <c r="M698">
        <v>0</v>
      </c>
      <c r="N698">
        <v>65</v>
      </c>
      <c r="O698">
        <v>11.429932838139408</v>
      </c>
      <c r="P698" s="74">
        <v>92035.793314985378</v>
      </c>
      <c r="V698" s="81">
        <v>44947</v>
      </c>
      <c r="W698" s="3">
        <v>64.495392543751748</v>
      </c>
      <c r="X698" s="3">
        <v>123.82994104818036</v>
      </c>
      <c r="Y698" s="3">
        <v>245.50162604345331</v>
      </c>
      <c r="Z698" s="3">
        <v>1226.8162180898937</v>
      </c>
      <c r="AG698">
        <v>656</v>
      </c>
      <c r="AH698">
        <v>99532.194600857823</v>
      </c>
      <c r="AI698">
        <v>11178.651925622224</v>
      </c>
      <c r="AJ698">
        <v>0.64812427185081656</v>
      </c>
      <c r="AK698">
        <f t="shared" si="184"/>
        <v>110710.84652648005</v>
      </c>
      <c r="AL698" s="4">
        <f t="shared" si="185"/>
        <v>0.10097160555039646</v>
      </c>
      <c r="AW698">
        <v>652</v>
      </c>
      <c r="AX698">
        <v>103418.34997624338</v>
      </c>
      <c r="AY698">
        <v>10339.661157017792</v>
      </c>
      <c r="AZ698">
        <v>1.3787538041050356</v>
      </c>
      <c r="BA698">
        <f t="shared" si="198"/>
        <v>113758.01113326117</v>
      </c>
      <c r="BB698" s="4">
        <f t="shared" si="199"/>
        <v>9.0891718781066375E-2</v>
      </c>
      <c r="BN698">
        <v>652</v>
      </c>
      <c r="BO698">
        <v>11.546272113558141</v>
      </c>
      <c r="BP698">
        <v>9.5556648320306081E-2</v>
      </c>
      <c r="BQ698">
        <v>1.1820291424863798</v>
      </c>
      <c r="BR698">
        <f t="shared" si="200"/>
        <v>11.641828761878447</v>
      </c>
      <c r="BS698" s="4">
        <f t="shared" si="201"/>
        <v>8.2080444812252761E-3</v>
      </c>
      <c r="CD698">
        <v>653</v>
      </c>
      <c r="CE698">
        <v>117637.30566869611</v>
      </c>
      <c r="CF698">
        <v>532.64290664783039</v>
      </c>
      <c r="CG698">
        <v>6.7410040071700497E-2</v>
      </c>
      <c r="CH698">
        <f t="shared" si="194"/>
        <v>118169.94857534394</v>
      </c>
      <c r="CI698" s="4">
        <f t="shared" si="195"/>
        <v>4.5074311453069879E-3</v>
      </c>
      <c r="CT698">
        <v>653</v>
      </c>
      <c r="CU698">
        <v>11.690538870972972</v>
      </c>
      <c r="CV698">
        <v>-1.0659761515228183E-2</v>
      </c>
      <c r="CW698">
        <v>-0.12708980967871009</v>
      </c>
      <c r="CX698">
        <f t="shared" si="196"/>
        <v>11.7011986324882</v>
      </c>
      <c r="CY698" s="4">
        <f t="shared" si="197"/>
        <v>9.1099739864525654E-4</v>
      </c>
      <c r="DJ698">
        <v>654</v>
      </c>
      <c r="DK698">
        <v>117365.40083970697</v>
      </c>
      <c r="DL698">
        <v>1387.7278109079052</v>
      </c>
      <c r="DM698">
        <v>0.17634435627464376</v>
      </c>
      <c r="DN698">
        <f t="shared" si="190"/>
        <v>115977.67302879906</v>
      </c>
      <c r="DO698" s="4">
        <f t="shared" si="191"/>
        <v>1.1965473824977596E-2</v>
      </c>
      <c r="DZ698">
        <v>654</v>
      </c>
      <c r="EA698">
        <v>11.686514338072501</v>
      </c>
      <c r="EB698">
        <v>-1.71226999118268E-3</v>
      </c>
      <c r="EC698">
        <v>-2.0489333644106118E-2</v>
      </c>
      <c r="ED698">
        <f t="shared" si="192"/>
        <v>11.684802068081318</v>
      </c>
      <c r="EE698" s="4">
        <f t="shared" si="193"/>
        <v>1.4653821102027792E-4</v>
      </c>
      <c r="EP698">
        <v>656</v>
      </c>
      <c r="EQ698">
        <v>11.571379313362442</v>
      </c>
      <c r="ER698">
        <v>4.329778180345123E-2</v>
      </c>
      <c r="ES698">
        <v>0.55203226256158067</v>
      </c>
      <c r="ET698">
        <f t="shared" si="186"/>
        <v>11.614677095165893</v>
      </c>
      <c r="EU698" s="4">
        <f t="shared" si="187"/>
        <v>3.7278506710679074E-3</v>
      </c>
      <c r="FF698">
        <v>656</v>
      </c>
      <c r="FG698">
        <v>11.610938552808305</v>
      </c>
      <c r="FH698">
        <v>3.7385423575884147E-3</v>
      </c>
      <c r="FI698">
        <v>8.272353416308495E-2</v>
      </c>
      <c r="FJ698">
        <f t="shared" si="188"/>
        <v>11.614677095165893</v>
      </c>
      <c r="FK698">
        <f t="shared" si="189"/>
        <v>3.2188086908971591E-4</v>
      </c>
    </row>
    <row r="699" spans="2:167" x14ac:dyDescent="0.2">
      <c r="B699" s="81">
        <v>45017</v>
      </c>
      <c r="C699">
        <v>4.6594058176083175</v>
      </c>
      <c r="D699">
        <v>5.2049061535827068</v>
      </c>
      <c r="E699">
        <v>5.8177020977386489</v>
      </c>
      <c r="F699">
        <v>7.4063305451237067</v>
      </c>
      <c r="G699">
        <v>1</v>
      </c>
      <c r="H699">
        <v>0</v>
      </c>
      <c r="I699">
        <v>0</v>
      </c>
      <c r="J699">
        <v>0</v>
      </c>
      <c r="K699">
        <v>0</v>
      </c>
      <c r="L699">
        <v>1</v>
      </c>
      <c r="M699">
        <v>0</v>
      </c>
      <c r="N699">
        <v>66</v>
      </c>
      <c r="O699">
        <v>11.406587450215369</v>
      </c>
      <c r="P699" s="74">
        <v>89912.068064962135</v>
      </c>
      <c r="V699" s="81">
        <v>44954</v>
      </c>
      <c r="W699" s="3">
        <v>79.845537819521695</v>
      </c>
      <c r="X699" s="3">
        <v>125.06824045866206</v>
      </c>
      <c r="Y699" s="3">
        <v>247.9566423037756</v>
      </c>
      <c r="Z699" s="3">
        <v>1239.084059107149</v>
      </c>
      <c r="AG699">
        <v>657</v>
      </c>
      <c r="AH699">
        <v>109563.41133302249</v>
      </c>
      <c r="AI699">
        <v>2962.4970197209768</v>
      </c>
      <c r="AJ699">
        <v>0.17176187580954649</v>
      </c>
      <c r="AK699">
        <f t="shared" si="184"/>
        <v>112525.90835274347</v>
      </c>
      <c r="AL699" s="4">
        <f t="shared" si="185"/>
        <v>2.63272437706898E-2</v>
      </c>
      <c r="AW699">
        <v>653</v>
      </c>
      <c r="AX699">
        <v>110638.95446595633</v>
      </c>
      <c r="AY699">
        <v>7530.9941093876114</v>
      </c>
      <c r="AZ699">
        <v>1.0042289219471485</v>
      </c>
      <c r="BA699">
        <f t="shared" si="198"/>
        <v>118169.94857534394</v>
      </c>
      <c r="BB699" s="4">
        <f t="shared" si="199"/>
        <v>6.3730197060938271E-2</v>
      </c>
      <c r="BN699">
        <v>653</v>
      </c>
      <c r="BO699">
        <v>11.62346838838096</v>
      </c>
      <c r="BP699">
        <v>5.6410721076783688E-2</v>
      </c>
      <c r="BQ699">
        <v>0.69779672512079371</v>
      </c>
      <c r="BR699">
        <f t="shared" si="200"/>
        <v>11.679879109457744</v>
      </c>
      <c r="BS699" s="4">
        <f t="shared" si="201"/>
        <v>4.8297350125058479E-3</v>
      </c>
      <c r="CD699">
        <v>654</v>
      </c>
      <c r="CE699">
        <v>117566.12742865708</v>
      </c>
      <c r="CF699">
        <v>1187.0012219577911</v>
      </c>
      <c r="CG699">
        <v>0.15022409749321328</v>
      </c>
      <c r="CH699">
        <f t="shared" si="194"/>
        <v>118753.12865061488</v>
      </c>
      <c r="CI699" s="4">
        <f t="shared" si="195"/>
        <v>9.9955364161400991E-3</v>
      </c>
      <c r="CT699">
        <v>654</v>
      </c>
      <c r="CU699">
        <v>11.689602109471217</v>
      </c>
      <c r="CV699">
        <v>-4.8000413898989791E-3</v>
      </c>
      <c r="CW699">
        <v>-5.7227954473532502E-2</v>
      </c>
      <c r="CX699">
        <f t="shared" si="196"/>
        <v>11.694402150861116</v>
      </c>
      <c r="CY699" s="4">
        <f t="shared" si="197"/>
        <v>4.1045633012932846E-4</v>
      </c>
      <c r="DJ699">
        <v>655</v>
      </c>
      <c r="DK699">
        <v>117306.33524480976</v>
      </c>
      <c r="DL699">
        <v>-5654.2296102810797</v>
      </c>
      <c r="DM699">
        <v>-0.71850652052704134</v>
      </c>
      <c r="DN699">
        <f t="shared" si="190"/>
        <v>122960.56485509084</v>
      </c>
      <c r="DO699" s="4">
        <f t="shared" si="191"/>
        <v>4.5984089426919887E-2</v>
      </c>
      <c r="DZ699">
        <v>655</v>
      </c>
      <c r="EA699">
        <v>11.685834419187687</v>
      </c>
      <c r="EB699">
        <v>-6.269130285378921E-2</v>
      </c>
      <c r="EC699">
        <v>-0.75017551400744431</v>
      </c>
      <c r="ED699">
        <f t="shared" si="192"/>
        <v>11.623143116333898</v>
      </c>
      <c r="EE699" s="4">
        <f t="shared" si="193"/>
        <v>5.3936617854846583E-3</v>
      </c>
      <c r="EP699">
        <v>657</v>
      </c>
      <c r="EQ699">
        <v>11.666429504455806</v>
      </c>
      <c r="ER699">
        <v>-3.5490733874524949E-2</v>
      </c>
      <c r="ES699">
        <v>-0.45249500793510117</v>
      </c>
      <c r="ET699">
        <f t="shared" si="186"/>
        <v>11.630938770581281</v>
      </c>
      <c r="EU699" s="4">
        <f t="shared" si="187"/>
        <v>3.0514075067004437E-3</v>
      </c>
      <c r="FF699">
        <v>657</v>
      </c>
      <c r="FG699">
        <v>11.630408383107195</v>
      </c>
      <c r="FH699">
        <v>5.3038747408606923E-4</v>
      </c>
      <c r="FI699">
        <v>1.1735998187414852E-2</v>
      </c>
      <c r="FJ699">
        <f t="shared" si="188"/>
        <v>11.630938770581281</v>
      </c>
      <c r="FK699">
        <f t="shared" si="189"/>
        <v>4.5601432915080336E-5</v>
      </c>
    </row>
    <row r="700" spans="2:167" x14ac:dyDescent="0.2">
      <c r="B700" s="81">
        <v>45024</v>
      </c>
      <c r="C700">
        <v>4.6783980865726162</v>
      </c>
      <c r="D700">
        <v>5.2123870203548917</v>
      </c>
      <c r="E700">
        <v>5.8257359989094661</v>
      </c>
      <c r="F700">
        <v>7.4145280715454653</v>
      </c>
      <c r="G700">
        <v>1</v>
      </c>
      <c r="H700">
        <v>0</v>
      </c>
      <c r="I700">
        <v>0</v>
      </c>
      <c r="J700">
        <v>0</v>
      </c>
      <c r="K700">
        <v>0</v>
      </c>
      <c r="L700">
        <v>1</v>
      </c>
      <c r="M700">
        <v>0</v>
      </c>
      <c r="N700">
        <v>67</v>
      </c>
      <c r="O700">
        <v>11.410522033704485</v>
      </c>
      <c r="P700" s="74">
        <v>90266.53147910563</v>
      </c>
      <c r="V700" s="81">
        <v>44961</v>
      </c>
      <c r="W700" s="3">
        <v>75.986499178839992</v>
      </c>
      <c r="X700" s="3">
        <v>126.31892286324869</v>
      </c>
      <c r="Y700" s="3">
        <v>250.43620872675723</v>
      </c>
      <c r="Z700" s="3">
        <v>1251.4746748836701</v>
      </c>
      <c r="AG700">
        <v>658</v>
      </c>
      <c r="AH700">
        <v>109539.02101993875</v>
      </c>
      <c r="AI700">
        <v>3639.7117324277642</v>
      </c>
      <c r="AJ700">
        <v>0.21102593872877148</v>
      </c>
      <c r="AK700">
        <f t="shared" si="184"/>
        <v>113178.73275236652</v>
      </c>
      <c r="AL700" s="4">
        <f t="shared" si="185"/>
        <v>3.2158972307910559E-2</v>
      </c>
      <c r="AW700">
        <v>654</v>
      </c>
      <c r="AX700">
        <v>110614.85707591462</v>
      </c>
      <c r="AY700">
        <v>8138.2715747002512</v>
      </c>
      <c r="AZ700">
        <v>1.0852070219769332</v>
      </c>
      <c r="BA700">
        <f t="shared" si="198"/>
        <v>118753.12865061488</v>
      </c>
      <c r="BB700" s="4">
        <f t="shared" si="199"/>
        <v>6.8531007706280872E-2</v>
      </c>
      <c r="BN700">
        <v>654</v>
      </c>
      <c r="BO700">
        <v>11.623210771116181</v>
      </c>
      <c r="BP700">
        <v>6.1591296965136877E-2</v>
      </c>
      <c r="BQ700">
        <v>0.76188009119250277</v>
      </c>
      <c r="BR700">
        <f t="shared" si="200"/>
        <v>11.684802068081318</v>
      </c>
      <c r="BS700" s="4">
        <f t="shared" si="201"/>
        <v>5.2710603574006769E-3</v>
      </c>
      <c r="CD700">
        <v>655</v>
      </c>
      <c r="CE700">
        <v>117496.12788729389</v>
      </c>
      <c r="CF700">
        <v>-5844.0222527652077</v>
      </c>
      <c r="CG700">
        <v>-0.73960578339078265</v>
      </c>
      <c r="CH700">
        <f t="shared" si="194"/>
        <v>111652.10563452868</v>
      </c>
      <c r="CI700" s="4">
        <f t="shared" si="195"/>
        <v>5.2341352807930654E-2</v>
      </c>
      <c r="CT700">
        <v>655</v>
      </c>
      <c r="CU700">
        <v>11.688682293171157</v>
      </c>
      <c r="CV700">
        <v>-6.553917683725885E-2</v>
      </c>
      <c r="CW700">
        <v>-0.78138347643589412</v>
      </c>
      <c r="CX700">
        <f t="shared" si="196"/>
        <v>11.754221470008416</v>
      </c>
      <c r="CY700" s="4">
        <f t="shared" si="197"/>
        <v>5.5757990441549785E-3</v>
      </c>
      <c r="DJ700">
        <v>656</v>
      </c>
      <c r="DK700">
        <v>117249.58655376914</v>
      </c>
      <c r="DL700">
        <v>-6538.7400272890955</v>
      </c>
      <c r="DM700">
        <v>-0.83090494540507853</v>
      </c>
      <c r="DN700">
        <f t="shared" si="190"/>
        <v>123788.32658105824</v>
      </c>
      <c r="DO700" s="4">
        <f t="shared" si="191"/>
        <v>5.2821943780033589E-2</v>
      </c>
      <c r="DZ700">
        <v>656</v>
      </c>
      <c r="EA700">
        <v>11.685181170764571</v>
      </c>
      <c r="EB700">
        <v>-7.0504075598677218E-2</v>
      </c>
      <c r="EC700">
        <v>-0.84366457138736228</v>
      </c>
      <c r="ED700">
        <f t="shared" si="192"/>
        <v>11.614677095165893</v>
      </c>
      <c r="EE700" s="4">
        <f t="shared" si="193"/>
        <v>6.0702570567391402E-3</v>
      </c>
      <c r="EP700">
        <v>658</v>
      </c>
      <c r="EQ700">
        <v>11.678260865845239</v>
      </c>
      <c r="ER700">
        <v>-4.1537311956711065E-2</v>
      </c>
      <c r="ES700">
        <v>-0.52958685976752928</v>
      </c>
      <c r="ET700">
        <f t="shared" si="186"/>
        <v>11.636723553888528</v>
      </c>
      <c r="EU700" s="4">
        <f t="shared" si="187"/>
        <v>3.5695023401007887E-3</v>
      </c>
      <c r="FF700">
        <v>658</v>
      </c>
      <c r="FG700">
        <v>11.642470285259432</v>
      </c>
      <c r="FH700">
        <v>-5.7467313709036461E-3</v>
      </c>
      <c r="FI700">
        <v>-0.12715916617129758</v>
      </c>
      <c r="FJ700">
        <f t="shared" si="188"/>
        <v>11.636723553888528</v>
      </c>
      <c r="FK700">
        <f t="shared" si="189"/>
        <v>4.9384445237451037E-4</v>
      </c>
    </row>
    <row r="701" spans="2:167" x14ac:dyDescent="0.2">
      <c r="B701" s="81">
        <v>45031</v>
      </c>
      <c r="C701">
        <v>4.7277391835634477</v>
      </c>
      <c r="D701">
        <v>5.2198863145050236</v>
      </c>
      <c r="E701">
        <v>5.8337852493911901</v>
      </c>
      <c r="F701">
        <v>7.4227399219669374</v>
      </c>
      <c r="G701">
        <v>1</v>
      </c>
      <c r="H701">
        <v>0</v>
      </c>
      <c r="I701">
        <v>0</v>
      </c>
      <c r="J701">
        <v>0</v>
      </c>
      <c r="K701">
        <v>0</v>
      </c>
      <c r="L701">
        <v>1</v>
      </c>
      <c r="M701">
        <v>0</v>
      </c>
      <c r="N701">
        <v>68</v>
      </c>
      <c r="O701">
        <v>11.417849238850261</v>
      </c>
      <c r="P701" s="74">
        <v>90930.361913968693</v>
      </c>
      <c r="V701" s="81">
        <v>44968</v>
      </c>
      <c r="W701" s="3">
        <v>55.211999531796408</v>
      </c>
      <c r="X701" s="3">
        <v>127.58211209188116</v>
      </c>
      <c r="Y701" s="3">
        <v>252.94057081399671</v>
      </c>
      <c r="Z701" s="3">
        <v>1263.9892642623213</v>
      </c>
      <c r="AG701">
        <v>659</v>
      </c>
      <c r="AH701">
        <v>109514.63070685501</v>
      </c>
      <c r="AI701">
        <v>14907.078119258775</v>
      </c>
      <c r="AJ701">
        <v>0.8642937641991254</v>
      </c>
      <c r="AK701">
        <f t="shared" si="184"/>
        <v>124421.70882611378</v>
      </c>
      <c r="AL701" s="4">
        <f t="shared" si="185"/>
        <v>0.11981090968692804</v>
      </c>
      <c r="AW701">
        <v>655</v>
      </c>
      <c r="AX701">
        <v>110590.75968587292</v>
      </c>
      <c r="AY701">
        <v>1061.3459486557549</v>
      </c>
      <c r="AZ701">
        <v>0.1415263751837155</v>
      </c>
      <c r="BA701">
        <f t="shared" si="198"/>
        <v>111652.10563452868</v>
      </c>
      <c r="BB701" s="4">
        <f t="shared" si="199"/>
        <v>9.5058301195846961E-3</v>
      </c>
      <c r="BN701">
        <v>655</v>
      </c>
      <c r="BO701">
        <v>11.6229531538514</v>
      </c>
      <c r="BP701">
        <v>1.8996248249791847E-4</v>
      </c>
      <c r="BQ701">
        <v>2.3498227934799052E-3</v>
      </c>
      <c r="BR701">
        <f t="shared" si="200"/>
        <v>11.623143116333898</v>
      </c>
      <c r="BS701" s="4">
        <f t="shared" si="201"/>
        <v>1.6343469283361566E-5</v>
      </c>
      <c r="CD701">
        <v>656</v>
      </c>
      <c r="CE701">
        <v>117427.30704460651</v>
      </c>
      <c r="CF701">
        <v>-6716.4605181264633</v>
      </c>
      <c r="CG701">
        <v>-0.850019529061804</v>
      </c>
      <c r="CH701">
        <f t="shared" si="194"/>
        <v>110710.84652648005</v>
      </c>
      <c r="CI701" s="4">
        <f t="shared" si="195"/>
        <v>6.0666689207547579E-2</v>
      </c>
      <c r="CT701">
        <v>656</v>
      </c>
      <c r="CU701">
        <v>11.687779422072783</v>
      </c>
      <c r="CV701">
        <v>-7.3102326906889559E-2</v>
      </c>
      <c r="CW701">
        <v>-0.87155428387354195</v>
      </c>
      <c r="CX701">
        <f t="shared" si="196"/>
        <v>11.760881748979672</v>
      </c>
      <c r="CY701" s="4">
        <f t="shared" si="197"/>
        <v>6.2157182145999917E-3</v>
      </c>
      <c r="DJ701">
        <v>657</v>
      </c>
      <c r="DK701">
        <v>117194.97984113492</v>
      </c>
      <c r="DL701">
        <v>-4669.0714883914479</v>
      </c>
      <c r="DM701">
        <v>-0.59331837234133533</v>
      </c>
      <c r="DN701">
        <f t="shared" si="190"/>
        <v>121864.05132952637</v>
      </c>
      <c r="DO701" s="4">
        <f t="shared" si="191"/>
        <v>3.8313772088259646E-2</v>
      </c>
      <c r="DZ701">
        <v>657</v>
      </c>
      <c r="EA701">
        <v>11.684552579192399</v>
      </c>
      <c r="EB701">
        <v>-5.3613808611117975E-2</v>
      </c>
      <c r="EC701">
        <v>-0.64155256952537865</v>
      </c>
      <c r="ED701">
        <f t="shared" si="192"/>
        <v>11.630938770581281</v>
      </c>
      <c r="EE701" s="4">
        <f t="shared" si="193"/>
        <v>4.6095856636031891E-3</v>
      </c>
      <c r="EP701">
        <v>659</v>
      </c>
      <c r="EQ701">
        <v>11.733440414133742</v>
      </c>
      <c r="ER701">
        <v>-2.008461822816443E-3</v>
      </c>
      <c r="ES701">
        <v>-2.5607217694222414E-2</v>
      </c>
      <c r="ET701">
        <f t="shared" si="186"/>
        <v>11.731431952310926</v>
      </c>
      <c r="EU701" s="4">
        <f t="shared" si="187"/>
        <v>1.7120346697495906E-4</v>
      </c>
      <c r="FF701">
        <v>659</v>
      </c>
      <c r="FG701">
        <v>11.768484326565707</v>
      </c>
      <c r="FH701">
        <v>-3.7052374254781029E-2</v>
      </c>
      <c r="FI701">
        <v>-0.81986588737380639</v>
      </c>
      <c r="FJ701">
        <f t="shared" si="188"/>
        <v>11.731431952310926</v>
      </c>
      <c r="FK701">
        <f t="shared" si="189"/>
        <v>3.1583846205136311E-3</v>
      </c>
    </row>
    <row r="702" spans="2:167" x14ac:dyDescent="0.2">
      <c r="B702" s="81">
        <v>45038</v>
      </c>
      <c r="C702">
        <v>4.7820403396049675</v>
      </c>
      <c r="D702">
        <v>5.2274039432422184</v>
      </c>
      <c r="E702">
        <v>5.8418497551038717</v>
      </c>
      <c r="F702">
        <v>7.4309660034665423</v>
      </c>
      <c r="G702">
        <v>1</v>
      </c>
      <c r="H702">
        <v>0</v>
      </c>
      <c r="I702">
        <v>0</v>
      </c>
      <c r="J702">
        <v>0</v>
      </c>
      <c r="K702">
        <v>0</v>
      </c>
      <c r="L702">
        <v>1</v>
      </c>
      <c r="M702">
        <v>0</v>
      </c>
      <c r="N702">
        <v>69</v>
      </c>
      <c r="O702">
        <v>11.425441367330128</v>
      </c>
      <c r="P702" s="74">
        <v>91623.344180897067</v>
      </c>
      <c r="V702" s="81">
        <v>44975</v>
      </c>
      <c r="W702" s="3">
        <v>69.84652456281529</v>
      </c>
      <c r="X702" s="3">
        <v>128.85793321279999</v>
      </c>
      <c r="Y702" s="3">
        <v>255.46997652212266</v>
      </c>
      <c r="Z702" s="3">
        <v>1276.629046745815</v>
      </c>
      <c r="AG702">
        <v>660</v>
      </c>
      <c r="AH702">
        <v>109490.24039377127</v>
      </c>
      <c r="AI702">
        <v>16371.19005135115</v>
      </c>
      <c r="AJ702">
        <v>0.94918114473563353</v>
      </c>
      <c r="AK702">
        <f t="shared" si="184"/>
        <v>125861.43044512242</v>
      </c>
      <c r="AL702" s="4">
        <f t="shared" si="185"/>
        <v>0.13007312878498747</v>
      </c>
      <c r="AW702">
        <v>656</v>
      </c>
      <c r="AX702">
        <v>110566.66229583122</v>
      </c>
      <c r="AY702">
        <v>144.18423064882518</v>
      </c>
      <c r="AZ702">
        <v>1.9226409210141151E-2</v>
      </c>
      <c r="BA702">
        <f t="shared" si="198"/>
        <v>110710.84652648005</v>
      </c>
      <c r="BB702" s="4">
        <f t="shared" si="199"/>
        <v>1.3023496357634562E-3</v>
      </c>
      <c r="BN702">
        <v>656</v>
      </c>
      <c r="BO702">
        <v>11.622695536586621</v>
      </c>
      <c r="BP702">
        <v>-8.0184414207273846E-3</v>
      </c>
      <c r="BQ702">
        <v>-9.918756678079875E-2</v>
      </c>
      <c r="BR702">
        <f t="shared" si="200"/>
        <v>11.614677095165893</v>
      </c>
      <c r="BS702" s="4">
        <f t="shared" si="201"/>
        <v>6.9037144597543004E-4</v>
      </c>
      <c r="CD702">
        <v>657</v>
      </c>
      <c r="CE702">
        <v>117359.66490059496</v>
      </c>
      <c r="CF702">
        <v>-4833.756547851488</v>
      </c>
      <c r="CG702">
        <v>-0.6117489194368505</v>
      </c>
      <c r="CH702">
        <f t="shared" si="194"/>
        <v>112525.90835274347</v>
      </c>
      <c r="CI702" s="4">
        <f t="shared" si="195"/>
        <v>4.2956832063054722E-2</v>
      </c>
      <c r="CT702">
        <v>657</v>
      </c>
      <c r="CU702">
        <v>11.686893496176101</v>
      </c>
      <c r="CV702">
        <v>-5.5954725594819621E-2</v>
      </c>
      <c r="CW702">
        <v>-0.66711393273772035</v>
      </c>
      <c r="CX702">
        <f t="shared" si="196"/>
        <v>11.74284822177092</v>
      </c>
      <c r="CY702" s="4">
        <f t="shared" si="197"/>
        <v>4.7650045830517577E-3</v>
      </c>
      <c r="DJ702">
        <v>658</v>
      </c>
      <c r="DK702">
        <v>117142.35927314927</v>
      </c>
      <c r="DL702">
        <v>-3963.6265207827528</v>
      </c>
      <c r="DM702">
        <v>-0.50367454037204296</v>
      </c>
      <c r="DN702">
        <f t="shared" si="190"/>
        <v>121105.98579393202</v>
      </c>
      <c r="DO702" s="4">
        <f t="shared" si="191"/>
        <v>3.2728576500975472E-2</v>
      </c>
      <c r="DZ702">
        <v>658</v>
      </c>
      <c r="EA702">
        <v>11.683946850629683</v>
      </c>
      <c r="EB702">
        <v>-4.7223296741154996E-2</v>
      </c>
      <c r="EC702">
        <v>-0.56508254404192537</v>
      </c>
      <c r="ED702">
        <f t="shared" si="192"/>
        <v>11.636723553888528</v>
      </c>
      <c r="EE702" s="4">
        <f t="shared" si="193"/>
        <v>4.05812654416585E-3</v>
      </c>
      <c r="EP702">
        <v>660</v>
      </c>
      <c r="EQ702">
        <v>11.754590175387175</v>
      </c>
      <c r="ER702">
        <v>-1.1653353003582723E-2</v>
      </c>
      <c r="ES702">
        <v>-0.14857636019782869</v>
      </c>
      <c r="ET702">
        <f t="shared" si="186"/>
        <v>11.742936822383593</v>
      </c>
      <c r="EU702" s="4">
        <f t="shared" si="187"/>
        <v>9.9237125940845471E-4</v>
      </c>
      <c r="FF702">
        <v>660</v>
      </c>
      <c r="FG702">
        <v>11.789966227085378</v>
      </c>
      <c r="FH702">
        <v>-4.7029404701785182E-2</v>
      </c>
      <c r="FI702">
        <v>-1.0406297948238956</v>
      </c>
      <c r="FJ702">
        <f t="shared" si="188"/>
        <v>11.742936822383593</v>
      </c>
      <c r="FK702">
        <f t="shared" si="189"/>
        <v>4.0049099652942786E-3</v>
      </c>
    </row>
    <row r="703" spans="2:167" x14ac:dyDescent="0.2">
      <c r="B703" s="81">
        <v>45045</v>
      </c>
      <c r="C703">
        <v>4.8388061507740643</v>
      </c>
      <c r="D703">
        <v>5.2349398135739289</v>
      </c>
      <c r="E703">
        <v>5.8499294220816189</v>
      </c>
      <c r="F703">
        <v>7.439206223471829</v>
      </c>
      <c r="G703">
        <v>1</v>
      </c>
      <c r="H703">
        <v>0</v>
      </c>
      <c r="I703">
        <v>0</v>
      </c>
      <c r="J703">
        <v>0</v>
      </c>
      <c r="K703">
        <v>0</v>
      </c>
      <c r="L703">
        <v>1</v>
      </c>
      <c r="M703">
        <v>0</v>
      </c>
      <c r="N703">
        <v>70</v>
      </c>
      <c r="O703">
        <v>11.433005092675179</v>
      </c>
      <c r="P703" s="74">
        <v>92318.985494932116</v>
      </c>
      <c r="V703" s="81">
        <v>44982</v>
      </c>
      <c r="W703" s="3">
        <v>76.641930187737188</v>
      </c>
      <c r="X703" s="3">
        <v>130.14651254492799</v>
      </c>
      <c r="Y703" s="3">
        <v>258.02467628733689</v>
      </c>
      <c r="Z703" s="3">
        <v>1289.3952601018823</v>
      </c>
      <c r="AG703">
        <v>661</v>
      </c>
      <c r="AH703">
        <v>109465.85008068752</v>
      </c>
      <c r="AI703">
        <v>17394.289410295605</v>
      </c>
      <c r="AJ703">
        <v>1.0084991672895922</v>
      </c>
      <c r="AK703">
        <f t="shared" si="184"/>
        <v>126860.13949098313</v>
      </c>
      <c r="AL703" s="4">
        <f t="shared" si="185"/>
        <v>0.1371139073320343</v>
      </c>
      <c r="AW703">
        <v>657</v>
      </c>
      <c r="AX703">
        <v>121628.964666695</v>
      </c>
      <c r="AY703">
        <v>-9103.0563139515289</v>
      </c>
      <c r="AZ703">
        <v>-1.2138573335475733</v>
      </c>
      <c r="BA703">
        <f t="shared" si="198"/>
        <v>112525.90835274347</v>
      </c>
      <c r="BB703" s="4">
        <f t="shared" si="199"/>
        <v>8.0897425732529879E-2</v>
      </c>
      <c r="BN703">
        <v>657</v>
      </c>
      <c r="BO703">
        <v>11.725321984593783</v>
      </c>
      <c r="BP703">
        <v>-9.4383214012502492E-2</v>
      </c>
      <c r="BQ703">
        <v>-1.167513841112813</v>
      </c>
      <c r="BR703">
        <f t="shared" si="200"/>
        <v>11.630938770581281</v>
      </c>
      <c r="BS703" s="4">
        <f t="shared" si="201"/>
        <v>8.1148405880384061E-3</v>
      </c>
      <c r="CD703">
        <v>658</v>
      </c>
      <c r="CE703">
        <v>117293.20145525922</v>
      </c>
      <c r="CF703">
        <v>-4114.4687028927001</v>
      </c>
      <c r="CG703">
        <v>-0.52071753265482867</v>
      </c>
      <c r="CH703">
        <f t="shared" si="194"/>
        <v>113178.73275236652</v>
      </c>
      <c r="CI703" s="4">
        <f t="shared" si="195"/>
        <v>3.6353726560051702E-2</v>
      </c>
      <c r="CT703">
        <v>658</v>
      </c>
      <c r="CU703">
        <v>11.68602451548111</v>
      </c>
      <c r="CV703">
        <v>-4.9300961592582127E-2</v>
      </c>
      <c r="CW703">
        <v>-0.58778517857343793</v>
      </c>
      <c r="CX703">
        <f t="shared" si="196"/>
        <v>11.735325477073692</v>
      </c>
      <c r="CY703" s="4">
        <f t="shared" si="197"/>
        <v>4.2010732202440596E-3</v>
      </c>
      <c r="DJ703">
        <v>659</v>
      </c>
      <c r="DK703">
        <v>117091.58542672799</v>
      </c>
      <c r="DL703">
        <v>7330.1233993857895</v>
      </c>
      <c r="DM703">
        <v>0.93146932858015197</v>
      </c>
      <c r="DN703">
        <f t="shared" si="190"/>
        <v>109761.4620273422</v>
      </c>
      <c r="DO703" s="4">
        <f t="shared" si="191"/>
        <v>6.6782304681399146E-2</v>
      </c>
      <c r="DZ703">
        <v>659</v>
      </c>
      <c r="EA703">
        <v>11.683362380142311</v>
      </c>
      <c r="EB703">
        <v>4.8069572168614627E-2</v>
      </c>
      <c r="EC703">
        <v>0.57520922948132402</v>
      </c>
      <c r="ED703">
        <f t="shared" si="192"/>
        <v>11.731431952310926</v>
      </c>
      <c r="EE703" s="4">
        <f t="shared" si="193"/>
        <v>4.097502535412619E-3</v>
      </c>
      <c r="EP703">
        <v>661</v>
      </c>
      <c r="EQ703">
        <v>11.773777926907428</v>
      </c>
      <c r="ER703">
        <v>-2.2937432153826265E-2</v>
      </c>
      <c r="ES703">
        <v>-0.2924446020516499</v>
      </c>
      <c r="ET703">
        <f t="shared" si="186"/>
        <v>11.750840494753602</v>
      </c>
      <c r="EU703" s="4">
        <f t="shared" si="187"/>
        <v>1.9519822572748853E-3</v>
      </c>
      <c r="FF703">
        <v>661</v>
      </c>
      <c r="FG703">
        <v>11.806294775937626</v>
      </c>
      <c r="FH703">
        <v>-5.5454281184024623E-2</v>
      </c>
      <c r="FI703">
        <v>-1.2270488562753943</v>
      </c>
      <c r="FJ703">
        <f t="shared" si="188"/>
        <v>11.750840494753602</v>
      </c>
      <c r="FK703">
        <f t="shared" si="189"/>
        <v>4.7191757226883726E-3</v>
      </c>
    </row>
    <row r="704" spans="2:167" x14ac:dyDescent="0.2">
      <c r="B704" s="81">
        <v>45052</v>
      </c>
      <c r="C704">
        <v>4.8977621961593822</v>
      </c>
      <c r="D704">
        <v>5.2424938323171393</v>
      </c>
      <c r="E704">
        <v>5.8580241564804378</v>
      </c>
      <c r="F704">
        <v>7.4474604897186047</v>
      </c>
      <c r="G704">
        <v>1</v>
      </c>
      <c r="H704">
        <v>0</v>
      </c>
      <c r="I704">
        <v>0</v>
      </c>
      <c r="J704">
        <v>0</v>
      </c>
      <c r="K704">
        <v>0</v>
      </c>
      <c r="L704">
        <v>1</v>
      </c>
      <c r="M704">
        <v>0</v>
      </c>
      <c r="N704">
        <v>71</v>
      </c>
      <c r="O704">
        <v>11.507076149931981</v>
      </c>
      <c r="P704" s="74">
        <v>99416.77588984622</v>
      </c>
      <c r="V704" s="81">
        <v>44989</v>
      </c>
      <c r="W704" s="3">
        <v>85.370298855050024</v>
      </c>
      <c r="X704" s="3">
        <v>131.44797767037727</v>
      </c>
      <c r="Y704" s="3">
        <v>260.60492305020671</v>
      </c>
      <c r="Z704" s="3">
        <v>1302.2891587249276</v>
      </c>
      <c r="AG704">
        <v>662</v>
      </c>
      <c r="AH704">
        <v>111765.02737732201</v>
      </c>
      <c r="AI704">
        <v>7000.5170918735239</v>
      </c>
      <c r="AJ704">
        <v>0.40588123442238538</v>
      </c>
      <c r="AK704">
        <f t="shared" si="184"/>
        <v>118765.54446919553</v>
      </c>
      <c r="AL704" s="4">
        <f t="shared" si="185"/>
        <v>5.8944007061654674E-2</v>
      </c>
      <c r="AW704">
        <v>658</v>
      </c>
      <c r="AX704">
        <v>121604.8672766533</v>
      </c>
      <c r="AY704">
        <v>-8426.1345242867828</v>
      </c>
      <c r="AZ704">
        <v>-1.1235924323667066</v>
      </c>
      <c r="BA704">
        <f t="shared" si="198"/>
        <v>113178.73275236652</v>
      </c>
      <c r="BB704" s="4">
        <f t="shared" si="199"/>
        <v>7.4449804476279538E-2</v>
      </c>
      <c r="BN704">
        <v>658</v>
      </c>
      <c r="BO704">
        <v>11.725064367329004</v>
      </c>
      <c r="BP704">
        <v>-8.8340813440476396E-2</v>
      </c>
      <c r="BQ704">
        <v>-1.0927697632044897</v>
      </c>
      <c r="BR704">
        <f t="shared" si="200"/>
        <v>11.636723553888528</v>
      </c>
      <c r="BS704" s="4">
        <f t="shared" si="201"/>
        <v>7.5915538451505477E-3</v>
      </c>
      <c r="CD704">
        <v>659</v>
      </c>
      <c r="CE704">
        <v>117227.9167085993</v>
      </c>
      <c r="CF704">
        <v>7193.7921175144875</v>
      </c>
      <c r="CG704">
        <v>0.91042949949535412</v>
      </c>
      <c r="CH704">
        <f t="shared" si="194"/>
        <v>124421.70882611378</v>
      </c>
      <c r="CI704" s="4">
        <f t="shared" si="195"/>
        <v>5.7817821225781503E-2</v>
      </c>
      <c r="CT704">
        <v>659</v>
      </c>
      <c r="CU704">
        <v>11.685172479987811</v>
      </c>
      <c r="CV704">
        <v>4.6259472323114892E-2</v>
      </c>
      <c r="CW704">
        <v>0.55152336428760906</v>
      </c>
      <c r="CX704">
        <f t="shared" si="196"/>
        <v>11.638913007664696</v>
      </c>
      <c r="CY704" s="4">
        <f t="shared" si="197"/>
        <v>3.9745526315602799E-3</v>
      </c>
      <c r="DJ704">
        <v>660</v>
      </c>
      <c r="DK704">
        <v>117042.53306313833</v>
      </c>
      <c r="DL704">
        <v>8818.8973819840903</v>
      </c>
      <c r="DM704">
        <v>1.1206540430004628</v>
      </c>
      <c r="DN704">
        <f t="shared" si="190"/>
        <v>108223.63568115424</v>
      </c>
      <c r="DO704" s="4">
        <f t="shared" si="191"/>
        <v>8.1487720556405116E-2</v>
      </c>
      <c r="DZ704">
        <v>660</v>
      </c>
      <c r="EA704">
        <v>11.682797726075803</v>
      </c>
      <c r="EB704">
        <v>6.0139096307789686E-2</v>
      </c>
      <c r="EC704">
        <v>0.7196353470250535</v>
      </c>
      <c r="ED704">
        <f t="shared" si="192"/>
        <v>11.742936822383593</v>
      </c>
      <c r="EE704" s="4">
        <f t="shared" si="193"/>
        <v>5.1212994855900614E-3</v>
      </c>
      <c r="EP704">
        <v>662</v>
      </c>
      <c r="EQ704">
        <v>11.558468184373371</v>
      </c>
      <c r="ER704">
        <v>0.12643842974997987</v>
      </c>
      <c r="ES704">
        <v>1.6120477664759103</v>
      </c>
      <c r="ET704">
        <f t="shared" si="186"/>
        <v>11.684906614123351</v>
      </c>
      <c r="EU704" s="4">
        <f t="shared" si="187"/>
        <v>1.0820662408816847E-2</v>
      </c>
      <c r="FF704">
        <v>662</v>
      </c>
      <c r="FG704">
        <v>11.640585651518611</v>
      </c>
      <c r="FH704">
        <v>4.4320962604739833E-2</v>
      </c>
      <c r="FI704">
        <v>0.98069951159762891</v>
      </c>
      <c r="FJ704">
        <f t="shared" si="188"/>
        <v>11.684906614123351</v>
      </c>
      <c r="FK704">
        <f t="shared" si="189"/>
        <v>3.7930095693849901E-3</v>
      </c>
    </row>
    <row r="705" spans="2:167" x14ac:dyDescent="0.2">
      <c r="B705" s="81">
        <v>45059</v>
      </c>
      <c r="C705">
        <v>4.9588378906052917</v>
      </c>
      <c r="D705">
        <v>5.2500659061094863</v>
      </c>
      <c r="E705">
        <v>5.8661338645859669</v>
      </c>
      <c r="F705">
        <v>7.455728710224454</v>
      </c>
      <c r="G705">
        <v>1</v>
      </c>
      <c r="H705">
        <v>0</v>
      </c>
      <c r="I705">
        <v>0</v>
      </c>
      <c r="J705">
        <v>0</v>
      </c>
      <c r="K705">
        <v>0</v>
      </c>
      <c r="L705">
        <v>1</v>
      </c>
      <c r="M705">
        <v>0</v>
      </c>
      <c r="N705">
        <v>72</v>
      </c>
      <c r="O705">
        <v>11.514051640540607</v>
      </c>
      <c r="P705" s="74">
        <v>100112.68099442027</v>
      </c>
      <c r="V705" s="81">
        <v>44996</v>
      </c>
      <c r="W705" s="3">
        <v>54.465431917933572</v>
      </c>
      <c r="X705" s="3">
        <v>132.76245744708103</v>
      </c>
      <c r="Y705" s="3">
        <v>263.21097228070704</v>
      </c>
      <c r="Z705" s="3">
        <v>1315.3120125275952</v>
      </c>
      <c r="AG705">
        <v>663</v>
      </c>
      <c r="AH705">
        <v>111740.63706423827</v>
      </c>
      <c r="AI705">
        <v>4270.2032322209998</v>
      </c>
      <c r="AJ705">
        <v>0.24758104814004109</v>
      </c>
      <c r="AK705">
        <f t="shared" si="184"/>
        <v>116010.84029645927</v>
      </c>
      <c r="AL705" s="4">
        <f t="shared" si="185"/>
        <v>3.6808657029883868E-2</v>
      </c>
      <c r="AW705">
        <v>659</v>
      </c>
      <c r="AX705">
        <v>121580.7698866116</v>
      </c>
      <c r="AY705">
        <v>2840.9389395021863</v>
      </c>
      <c r="AZ705">
        <v>0.3788282140571142</v>
      </c>
      <c r="BA705">
        <f t="shared" si="198"/>
        <v>124421.70882611378</v>
      </c>
      <c r="BB705" s="4">
        <f t="shared" si="199"/>
        <v>2.2833145166592718E-2</v>
      </c>
      <c r="BN705">
        <v>659</v>
      </c>
      <c r="BO705">
        <v>11.724806750064223</v>
      </c>
      <c r="BP705">
        <v>6.6252022467025995E-3</v>
      </c>
      <c r="BQ705">
        <v>8.1953294387414805E-2</v>
      </c>
      <c r="BR705">
        <f t="shared" si="200"/>
        <v>11.731431952310926</v>
      </c>
      <c r="BS705" s="4">
        <f t="shared" si="201"/>
        <v>5.6473943450675932E-4</v>
      </c>
      <c r="CD705">
        <v>660</v>
      </c>
      <c r="CE705">
        <v>117163.8106606152</v>
      </c>
      <c r="CF705">
        <v>8697.6197845072165</v>
      </c>
      <c r="CG705">
        <v>1.1007504106117711</v>
      </c>
      <c r="CH705">
        <f t="shared" si="194"/>
        <v>125861.43044512242</v>
      </c>
      <c r="CI705" s="4">
        <f t="shared" si="195"/>
        <v>6.9104726950481601E-2</v>
      </c>
      <c r="CT705">
        <v>660</v>
      </c>
      <c r="CU705">
        <v>11.684337389696202</v>
      </c>
      <c r="CV705">
        <v>5.8599432687390873E-2</v>
      </c>
      <c r="CW705">
        <v>0.69864515607425104</v>
      </c>
      <c r="CX705">
        <f t="shared" si="196"/>
        <v>11.625737957008811</v>
      </c>
      <c r="CY705" s="4">
        <f t="shared" si="197"/>
        <v>5.0404914427013229E-3</v>
      </c>
      <c r="DJ705">
        <v>661</v>
      </c>
      <c r="DK705">
        <v>116995.08926686195</v>
      </c>
      <c r="DL705">
        <v>9865.0502241211798</v>
      </c>
      <c r="DM705">
        <v>1.2535930444829351</v>
      </c>
      <c r="DN705">
        <f t="shared" si="190"/>
        <v>107130.03904274077</v>
      </c>
      <c r="DO705" s="4">
        <f t="shared" si="191"/>
        <v>9.2084818714435496E-2</v>
      </c>
      <c r="DZ705">
        <v>661</v>
      </c>
      <c r="EA705">
        <v>11.682251588631294</v>
      </c>
      <c r="EB705">
        <v>6.8588906122307947E-2</v>
      </c>
      <c r="EC705">
        <v>0.82074730565917287</v>
      </c>
      <c r="ED705">
        <f t="shared" si="192"/>
        <v>11.750840494753602</v>
      </c>
      <c r="EE705" s="4">
        <f t="shared" si="193"/>
        <v>5.8369361879204162E-3</v>
      </c>
      <c r="EP705">
        <v>663</v>
      </c>
      <c r="EQ705">
        <v>11.544126271031796</v>
      </c>
      <c r="ER705">
        <v>0.11731264552199328</v>
      </c>
      <c r="ES705">
        <v>1.4956970643107781</v>
      </c>
      <c r="ET705">
        <f t="shared" si="186"/>
        <v>11.66143891655379</v>
      </c>
      <c r="EU705" s="4">
        <f t="shared" si="187"/>
        <v>1.0059877375463861E-2</v>
      </c>
      <c r="FF705">
        <v>663</v>
      </c>
      <c r="FG705">
        <v>11.592072022877137</v>
      </c>
      <c r="FH705">
        <v>6.9366893676653163E-2</v>
      </c>
      <c r="FI705">
        <v>1.5348962376205986</v>
      </c>
      <c r="FJ705">
        <f t="shared" si="188"/>
        <v>11.66143891655379</v>
      </c>
      <c r="FK705">
        <f t="shared" si="189"/>
        <v>5.9483991789542039E-3</v>
      </c>
    </row>
    <row r="706" spans="2:167" x14ac:dyDescent="0.2">
      <c r="B706" s="81">
        <v>45066</v>
      </c>
      <c r="C706">
        <v>5.0219751138015543</v>
      </c>
      <c r="D706">
        <v>5.257655941420297</v>
      </c>
      <c r="E706">
        <v>5.8742584528210866</v>
      </c>
      <c r="F706">
        <v>7.4640107932721964</v>
      </c>
      <c r="G706">
        <v>1</v>
      </c>
      <c r="H706">
        <v>0</v>
      </c>
      <c r="I706">
        <v>0</v>
      </c>
      <c r="J706">
        <v>0</v>
      </c>
      <c r="K706">
        <v>0</v>
      </c>
      <c r="L706">
        <v>1</v>
      </c>
      <c r="M706">
        <v>0</v>
      </c>
      <c r="N706">
        <v>73</v>
      </c>
      <c r="O706">
        <v>11.520978830376917</v>
      </c>
      <c r="P706" s="74">
        <v>100808.58809818666</v>
      </c>
      <c r="V706" s="81">
        <v>45003</v>
      </c>
      <c r="W706" s="3">
        <v>87.694504912753814</v>
      </c>
      <c r="X706" s="3">
        <v>134.09008202155184</v>
      </c>
      <c r="Y706" s="3">
        <v>265.84308200351325</v>
      </c>
      <c r="Z706" s="3">
        <v>1328.4651062036642</v>
      </c>
      <c r="AG706">
        <v>664</v>
      </c>
      <c r="AH706">
        <v>111716.24675115453</v>
      </c>
      <c r="AI706">
        <v>-4201.2287429830321</v>
      </c>
      <c r="AJ706">
        <v>-0.243581993431917</v>
      </c>
      <c r="AK706">
        <f t="shared" si="184"/>
        <v>107515.01800817149</v>
      </c>
      <c r="AL706" s="4">
        <f t="shared" si="185"/>
        <v>3.9075738634613118E-2</v>
      </c>
      <c r="AW706">
        <v>660</v>
      </c>
      <c r="AX706">
        <v>121556.6724965699</v>
      </c>
      <c r="AY706">
        <v>4304.7579485525202</v>
      </c>
      <c r="AZ706">
        <v>0.57402281440236602</v>
      </c>
      <c r="BA706">
        <f t="shared" si="198"/>
        <v>125861.43044512242</v>
      </c>
      <c r="BB706" s="4">
        <f t="shared" si="199"/>
        <v>3.4202359955137034E-2</v>
      </c>
      <c r="BN706">
        <v>660</v>
      </c>
      <c r="BO706">
        <v>11.724549132799444</v>
      </c>
      <c r="BP706">
        <v>1.8387689584148603E-2</v>
      </c>
      <c r="BQ706">
        <v>0.22745445066890446</v>
      </c>
      <c r="BR706">
        <f t="shared" si="200"/>
        <v>11.742936822383593</v>
      </c>
      <c r="BS706" s="4">
        <f t="shared" si="201"/>
        <v>1.5658510185543391E-3</v>
      </c>
      <c r="CD706">
        <v>661</v>
      </c>
      <c r="CE706">
        <v>117100.88331130693</v>
      </c>
      <c r="CF706">
        <v>9759.256179676202</v>
      </c>
      <c r="CG706">
        <v>1.2351086289353916</v>
      </c>
      <c r="CH706">
        <f t="shared" si="194"/>
        <v>126860.13949098313</v>
      </c>
      <c r="CI706" s="4">
        <f t="shared" si="195"/>
        <v>7.6929256256807632E-2</v>
      </c>
      <c r="CT706">
        <v>661</v>
      </c>
      <c r="CU706">
        <v>11.683519244606282</v>
      </c>
      <c r="CV706">
        <v>6.7321250147319489E-2</v>
      </c>
      <c r="CW706">
        <v>0.80263004536574956</v>
      </c>
      <c r="CX706">
        <f t="shared" si="196"/>
        <v>11.616197994458963</v>
      </c>
      <c r="CY706" s="4">
        <f t="shared" si="197"/>
        <v>5.7954633847866893E-3</v>
      </c>
      <c r="DJ706">
        <v>662</v>
      </c>
      <c r="DK706">
        <v>116949.15188003896</v>
      </c>
      <c r="DL706">
        <v>1816.3925891565741</v>
      </c>
      <c r="DM706">
        <v>0.23081657610312645</v>
      </c>
      <c r="DN706">
        <f t="shared" si="190"/>
        <v>115132.75929088239</v>
      </c>
      <c r="DO706" s="4">
        <f t="shared" si="191"/>
        <v>1.5776505317374238E-2</v>
      </c>
      <c r="DZ706">
        <v>662</v>
      </c>
      <c r="EA706">
        <v>11.681722791844022</v>
      </c>
      <c r="EB706">
        <v>3.1838222793290072E-3</v>
      </c>
      <c r="EC706">
        <v>3.8098195541961512E-2</v>
      </c>
      <c r="ED706">
        <f t="shared" si="192"/>
        <v>11.684906614123351</v>
      </c>
      <c r="EE706" s="4">
        <f t="shared" si="193"/>
        <v>2.724730615716496E-4</v>
      </c>
      <c r="EP706">
        <v>664</v>
      </c>
      <c r="EQ706">
        <v>11.49699663779368</v>
      </c>
      <c r="ER706">
        <v>8.8389181400298611E-2</v>
      </c>
      <c r="ES706">
        <v>1.1269325531702763</v>
      </c>
      <c r="ET706">
        <f t="shared" si="186"/>
        <v>11.585385819193979</v>
      </c>
      <c r="EU706" s="4">
        <f t="shared" si="187"/>
        <v>7.6293688254957092E-3</v>
      </c>
      <c r="FF706">
        <v>664</v>
      </c>
      <c r="FG706">
        <v>11.491026539975866</v>
      </c>
      <c r="FH706">
        <v>9.4359279218112491E-2</v>
      </c>
      <c r="FI706">
        <v>2.0879081501269305</v>
      </c>
      <c r="FJ706">
        <f t="shared" si="188"/>
        <v>11.585385819193979</v>
      </c>
      <c r="FK706">
        <f t="shared" si="189"/>
        <v>8.1446816438157498E-3</v>
      </c>
    </row>
    <row r="707" spans="2:167" x14ac:dyDescent="0.2">
      <c r="B707" s="81">
        <v>45073</v>
      </c>
      <c r="C707">
        <v>5.0871108812894601</v>
      </c>
      <c r="D707">
        <v>5.265263844561539</v>
      </c>
      <c r="E707">
        <v>5.8823978277534188</v>
      </c>
      <c r="F707">
        <v>7.4723066474002264</v>
      </c>
      <c r="G707">
        <v>1</v>
      </c>
      <c r="H707">
        <v>0</v>
      </c>
      <c r="I707">
        <v>0</v>
      </c>
      <c r="J707">
        <v>0</v>
      </c>
      <c r="K707">
        <v>0</v>
      </c>
      <c r="L707">
        <v>1</v>
      </c>
      <c r="M707">
        <v>0</v>
      </c>
      <c r="N707">
        <v>74</v>
      </c>
      <c r="O707">
        <v>11.527858365982198</v>
      </c>
      <c r="P707" s="74">
        <v>101504.49538414541</v>
      </c>
      <c r="V707" s="81">
        <v>45010</v>
      </c>
      <c r="W707" s="3">
        <v>83.361284282588173</v>
      </c>
      <c r="X707" s="3">
        <v>135.43098284176733</v>
      </c>
      <c r="Y707" s="3">
        <v>268.5015128235479</v>
      </c>
      <c r="Z707" s="3">
        <v>1341.749738751256</v>
      </c>
      <c r="AG707">
        <v>665</v>
      </c>
      <c r="AH707">
        <v>111691.85643807078</v>
      </c>
      <c r="AI707">
        <v>-6249.8990359482414</v>
      </c>
      <c r="AJ707">
        <v>-0.36236133737473042</v>
      </c>
      <c r="AK707">
        <f t="shared" si="184"/>
        <v>105441.95740212254</v>
      </c>
      <c r="AL707" s="4">
        <f t="shared" si="185"/>
        <v>5.9273359390636951E-2</v>
      </c>
      <c r="AW707">
        <v>661</v>
      </c>
      <c r="AX707">
        <v>121532.57510652819</v>
      </c>
      <c r="AY707">
        <v>5327.564384454934</v>
      </c>
      <c r="AZ707">
        <v>0.71041009469601746</v>
      </c>
      <c r="BA707">
        <f t="shared" si="198"/>
        <v>126860.13949098313</v>
      </c>
      <c r="BB707" s="4">
        <f t="shared" si="199"/>
        <v>4.1995574069454672E-2</v>
      </c>
      <c r="BN707">
        <v>661</v>
      </c>
      <c r="BO707">
        <v>11.724291515534663</v>
      </c>
      <c r="BP707">
        <v>2.654897921893884E-2</v>
      </c>
      <c r="BQ707">
        <v>0.32840903999541277</v>
      </c>
      <c r="BR707">
        <f t="shared" si="200"/>
        <v>11.750840494753602</v>
      </c>
      <c r="BS707" s="4">
        <f t="shared" si="201"/>
        <v>2.2593259801962388E-3</v>
      </c>
      <c r="CD707">
        <v>662</v>
      </c>
      <c r="CE707">
        <v>117039.13466067446</v>
      </c>
      <c r="CF707">
        <v>1726.4098085210717</v>
      </c>
      <c r="CG707">
        <v>0.21849038618574509</v>
      </c>
      <c r="CH707">
        <f t="shared" si="194"/>
        <v>118765.54446919553</v>
      </c>
      <c r="CI707" s="4">
        <f t="shared" si="195"/>
        <v>1.4536285049986481E-2</v>
      </c>
      <c r="CT707">
        <v>662</v>
      </c>
      <c r="CU707">
        <v>11.682718044718056</v>
      </c>
      <c r="CV707">
        <v>2.1885694052947713E-3</v>
      </c>
      <c r="CW707">
        <v>2.6092972979762413E-2</v>
      </c>
      <c r="CX707">
        <f t="shared" si="196"/>
        <v>11.680529475312762</v>
      </c>
      <c r="CY707" s="4">
        <f t="shared" si="197"/>
        <v>1.8736902380327836E-4</v>
      </c>
      <c r="DJ707">
        <v>663</v>
      </c>
      <c r="DK707">
        <v>116904.6281778905</v>
      </c>
      <c r="DL707">
        <v>-893.78788143122802</v>
      </c>
      <c r="DM707">
        <v>-0.11357735094604039</v>
      </c>
      <c r="DN707">
        <f t="shared" si="190"/>
        <v>117798.41605932172</v>
      </c>
      <c r="DO707" s="4">
        <f t="shared" si="191"/>
        <v>7.587435479447604E-3</v>
      </c>
      <c r="DZ707">
        <v>663</v>
      </c>
      <c r="EA707">
        <v>11.681210268335789</v>
      </c>
      <c r="EB707">
        <v>-1.9771351781999513E-2</v>
      </c>
      <c r="EC707">
        <v>-0.23658758568593069</v>
      </c>
      <c r="ED707">
        <f t="shared" si="192"/>
        <v>11.66143891655379</v>
      </c>
      <c r="EE707" s="4">
        <f t="shared" si="193"/>
        <v>1.6954470133126915E-3</v>
      </c>
      <c r="EP707">
        <v>665</v>
      </c>
      <c r="EQ707">
        <v>11.491003773250043</v>
      </c>
      <c r="ER707">
        <v>7.4912140446402375E-2</v>
      </c>
      <c r="ES707">
        <v>0.95510478046388325</v>
      </c>
      <c r="ET707">
        <f t="shared" si="186"/>
        <v>11.565915913696445</v>
      </c>
      <c r="EU707" s="4">
        <f t="shared" si="187"/>
        <v>6.4769743274452523E-3</v>
      </c>
      <c r="FF707">
        <v>665</v>
      </c>
      <c r="FG707">
        <v>11.466004774268207</v>
      </c>
      <c r="FH707">
        <v>9.9911139428238371E-2</v>
      </c>
      <c r="FI707">
        <v>2.2107553600371794</v>
      </c>
      <c r="FJ707">
        <f t="shared" si="188"/>
        <v>11.565915913696445</v>
      </c>
      <c r="FK707">
        <f t="shared" si="189"/>
        <v>8.6384113609128729E-3</v>
      </c>
    </row>
    <row r="708" spans="2:167" x14ac:dyDescent="0.2">
      <c r="B708" s="81">
        <v>45080</v>
      </c>
      <c r="C708">
        <v>5.1541765768015306</v>
      </c>
      <c r="D708">
        <v>5.2728895216986853</v>
      </c>
      <c r="E708">
        <v>5.8905518961027035</v>
      </c>
      <c r="F708">
        <v>7.4806161813975898</v>
      </c>
      <c r="G708">
        <v>1</v>
      </c>
      <c r="H708">
        <v>0</v>
      </c>
      <c r="I708">
        <v>0</v>
      </c>
      <c r="J708">
        <v>0</v>
      </c>
      <c r="K708">
        <v>0</v>
      </c>
      <c r="L708">
        <v>1</v>
      </c>
      <c r="M708">
        <v>0</v>
      </c>
      <c r="N708">
        <v>75</v>
      </c>
      <c r="O708">
        <v>11.571749182897282</v>
      </c>
      <c r="P708" s="74">
        <v>106058.82615628134</v>
      </c>
      <c r="V708" s="81">
        <v>45017</v>
      </c>
      <c r="W708" s="3">
        <v>55.969900088040191</v>
      </c>
      <c r="X708" s="3">
        <v>136.78529267018502</v>
      </c>
      <c r="Y708" s="3">
        <v>271.18652795178315</v>
      </c>
      <c r="Z708" s="3">
        <v>1355.1672231786572</v>
      </c>
      <c r="AG708">
        <v>666</v>
      </c>
      <c r="AH708">
        <v>102291.61539599948</v>
      </c>
      <c r="AI708">
        <v>-578.9907957270334</v>
      </c>
      <c r="AJ708">
        <v>-3.3569162935361802E-2</v>
      </c>
      <c r="AK708">
        <f t="shared" si="184"/>
        <v>101712.62460027245</v>
      </c>
      <c r="AL708" s="4">
        <f t="shared" si="185"/>
        <v>5.6924182027791514E-3</v>
      </c>
      <c r="AW708">
        <v>662</v>
      </c>
      <c r="AX708">
        <v>121508.47771648651</v>
      </c>
      <c r="AY708">
        <v>-2742.9332472909737</v>
      </c>
      <c r="AZ708">
        <v>-0.3657595342514473</v>
      </c>
      <c r="BA708">
        <f t="shared" si="198"/>
        <v>118765.54446919553</v>
      </c>
      <c r="BB708" s="4">
        <f t="shared" si="199"/>
        <v>2.3095362039134287E-2</v>
      </c>
      <c r="BN708">
        <v>662</v>
      </c>
      <c r="BO708">
        <v>11.724033898269884</v>
      </c>
      <c r="BP708">
        <v>-3.9127284146532659E-2</v>
      </c>
      <c r="BQ708">
        <v>-0.48400180354294348</v>
      </c>
      <c r="BR708">
        <f t="shared" si="200"/>
        <v>11.684906614123351</v>
      </c>
      <c r="BS708" s="4">
        <f t="shared" si="201"/>
        <v>3.3485320369818074E-3</v>
      </c>
      <c r="CD708">
        <v>663</v>
      </c>
      <c r="CE708">
        <v>116978.56470871782</v>
      </c>
      <c r="CF708">
        <v>-967.72441225855437</v>
      </c>
      <c r="CG708">
        <v>-0.12247293748688409</v>
      </c>
      <c r="CH708">
        <f t="shared" si="194"/>
        <v>116010.84029645927</v>
      </c>
      <c r="CI708" s="4">
        <f t="shared" si="195"/>
        <v>8.3416722936028066E-3</v>
      </c>
      <c r="CT708">
        <v>663</v>
      </c>
      <c r="CU708">
        <v>11.681933790031518</v>
      </c>
      <c r="CV708">
        <v>-2.0494873477728603E-2</v>
      </c>
      <c r="CW708">
        <v>-0.24434782766507468</v>
      </c>
      <c r="CX708">
        <f t="shared" si="196"/>
        <v>11.702428663509247</v>
      </c>
      <c r="CY708" s="4">
        <f t="shared" si="197"/>
        <v>1.751335049077132E-3</v>
      </c>
      <c r="DJ708">
        <v>664</v>
      </c>
      <c r="DK708">
        <v>116861.433741935</v>
      </c>
      <c r="DL708">
        <v>-9346.4157337635115</v>
      </c>
      <c r="DM708">
        <v>-1.1876879983888344</v>
      </c>
      <c r="DN708">
        <f t="shared" si="190"/>
        <v>126207.84947569852</v>
      </c>
      <c r="DO708" s="4">
        <f t="shared" si="191"/>
        <v>7.4055740372655471E-2</v>
      </c>
      <c r="DZ708">
        <v>664</v>
      </c>
      <c r="EA708">
        <v>11.68071304634427</v>
      </c>
      <c r="EB708">
        <v>-9.5327227150290739E-2</v>
      </c>
      <c r="EC708">
        <v>-1.1407029104684079</v>
      </c>
      <c r="ED708">
        <f t="shared" si="192"/>
        <v>11.585385819193979</v>
      </c>
      <c r="EE708" s="4">
        <f t="shared" si="193"/>
        <v>8.2282306897676419E-3</v>
      </c>
      <c r="EP708">
        <v>666</v>
      </c>
      <c r="EQ708">
        <v>11.489307915141097</v>
      </c>
      <c r="ER708">
        <v>4.0598794887250378E-2</v>
      </c>
      <c r="ES708">
        <v>0.51762108046597277</v>
      </c>
      <c r="ET708">
        <f t="shared" si="186"/>
        <v>11.529906710028348</v>
      </c>
      <c r="EU708" s="4">
        <f t="shared" si="187"/>
        <v>3.52117288615517E-3</v>
      </c>
      <c r="FF708">
        <v>666</v>
      </c>
      <c r="FG708">
        <v>11.456493855746794</v>
      </c>
      <c r="FH708">
        <v>7.3412854281553308E-2</v>
      </c>
      <c r="FI708">
        <v>1.6244220817353758</v>
      </c>
      <c r="FJ708">
        <f t="shared" si="188"/>
        <v>11.529906710028348</v>
      </c>
      <c r="FK708">
        <f t="shared" si="189"/>
        <v>6.3671681070672616E-3</v>
      </c>
    </row>
    <row r="709" spans="2:167" x14ac:dyDescent="0.2">
      <c r="B709" s="81">
        <v>45087</v>
      </c>
      <c r="C709">
        <v>5.2230987803316236</v>
      </c>
      <c r="D709">
        <v>5.2805328788614876</v>
      </c>
      <c r="E709">
        <v>5.8987205647480678</v>
      </c>
      <c r="F709">
        <v>7.4889393043023125</v>
      </c>
      <c r="G709">
        <v>1</v>
      </c>
      <c r="H709">
        <v>0</v>
      </c>
      <c r="I709">
        <v>0</v>
      </c>
      <c r="J709">
        <v>0</v>
      </c>
      <c r="K709">
        <v>0</v>
      </c>
      <c r="L709">
        <v>1</v>
      </c>
      <c r="M709">
        <v>0</v>
      </c>
      <c r="N709">
        <v>76</v>
      </c>
      <c r="O709">
        <v>11.578289271661557</v>
      </c>
      <c r="P709" s="74">
        <v>106754.7334608621</v>
      </c>
      <c r="V709" s="81">
        <v>45024</v>
      </c>
      <c r="W709" s="3">
        <v>57.994138834563536</v>
      </c>
      <c r="X709" s="3">
        <v>138.15314559688687</v>
      </c>
      <c r="Y709" s="3">
        <v>273.89839323130087</v>
      </c>
      <c r="Z709" s="3">
        <v>1368.7188863383656</v>
      </c>
      <c r="AG709">
        <v>667</v>
      </c>
      <c r="AH709">
        <v>102267.22508291574</v>
      </c>
      <c r="AI709">
        <v>59.056657762339455</v>
      </c>
      <c r="AJ709">
        <v>3.424031230673516E-3</v>
      </c>
      <c r="AK709">
        <f t="shared" si="184"/>
        <v>102326.28174067808</v>
      </c>
      <c r="AL709" s="4">
        <f t="shared" si="185"/>
        <v>5.7714065983560973E-4</v>
      </c>
      <c r="AW709">
        <v>663</v>
      </c>
      <c r="AX709">
        <v>121484.38032644481</v>
      </c>
      <c r="AY709">
        <v>-5473.5400299855391</v>
      </c>
      <c r="AZ709">
        <v>-0.72987538214844105</v>
      </c>
      <c r="BA709">
        <f t="shared" si="198"/>
        <v>116010.84029645927</v>
      </c>
      <c r="BB709" s="4">
        <f t="shared" si="199"/>
        <v>4.7181280783745824E-2</v>
      </c>
      <c r="BN709">
        <v>663</v>
      </c>
      <c r="BO709">
        <v>11.723776281005104</v>
      </c>
      <c r="BP709">
        <v>-6.233736445131477E-2</v>
      </c>
      <c r="BQ709">
        <v>-0.77110889448798647</v>
      </c>
      <c r="BR709">
        <f t="shared" si="200"/>
        <v>11.66143891655379</v>
      </c>
      <c r="BS709" s="4">
        <f t="shared" si="201"/>
        <v>5.3455979915844574E-3</v>
      </c>
      <c r="CD709">
        <v>664</v>
      </c>
      <c r="CE709">
        <v>116919.17345543699</v>
      </c>
      <c r="CF709">
        <v>-9404.1554472654971</v>
      </c>
      <c r="CG709">
        <v>-1.1901679110500363</v>
      </c>
      <c r="CH709">
        <f t="shared" si="194"/>
        <v>107515.01800817149</v>
      </c>
      <c r="CI709" s="4">
        <f t="shared" si="195"/>
        <v>8.7468296257465633E-2</v>
      </c>
      <c r="CT709">
        <v>664</v>
      </c>
      <c r="CU709">
        <v>11.681166480546672</v>
      </c>
      <c r="CV709">
        <v>-9.5780661352693031E-2</v>
      </c>
      <c r="CW709">
        <v>-1.1419341797492522</v>
      </c>
      <c r="CX709">
        <f t="shared" si="196"/>
        <v>11.776947141899365</v>
      </c>
      <c r="CY709" s="4">
        <f t="shared" si="197"/>
        <v>8.1328938814652519E-3</v>
      </c>
      <c r="DJ709">
        <v>665</v>
      </c>
      <c r="DK709">
        <v>116819.49149658062</v>
      </c>
      <c r="DL709">
        <v>-11377.534094458082</v>
      </c>
      <c r="DM709">
        <v>-1.4457906731489236</v>
      </c>
      <c r="DN709">
        <f t="shared" si="190"/>
        <v>128197.02559103871</v>
      </c>
      <c r="DO709" s="4">
        <f t="shared" si="191"/>
        <v>8.8750374995076334E-2</v>
      </c>
      <c r="DZ709">
        <v>665</v>
      </c>
      <c r="EA709">
        <v>11.680230238632985</v>
      </c>
      <c r="EB709">
        <v>-0.11431432493654015</v>
      </c>
      <c r="EC709">
        <v>-1.3679059704291938</v>
      </c>
      <c r="ED709">
        <f t="shared" si="192"/>
        <v>11.565915913696445</v>
      </c>
      <c r="EE709" s="4">
        <f t="shared" si="193"/>
        <v>9.8837243664523147E-3</v>
      </c>
      <c r="EP709">
        <v>667</v>
      </c>
      <c r="EQ709">
        <v>11.491177419314639</v>
      </c>
      <c r="ER709">
        <v>4.4744408140765302E-2</v>
      </c>
      <c r="ES709">
        <v>0.57047626539049712</v>
      </c>
      <c r="ET709">
        <f t="shared" si="186"/>
        <v>11.535921827455404</v>
      </c>
      <c r="EU709" s="4">
        <f t="shared" si="187"/>
        <v>3.8787024400836318E-3</v>
      </c>
      <c r="FF709">
        <v>667</v>
      </c>
      <c r="FG709">
        <v>11.464645276454059</v>
      </c>
      <c r="FH709">
        <v>7.1276551001345112E-2</v>
      </c>
      <c r="FI709">
        <v>1.5771516376746566</v>
      </c>
      <c r="FJ709">
        <f t="shared" si="188"/>
        <v>11.535921827455404</v>
      </c>
      <c r="FK709">
        <f t="shared" si="189"/>
        <v>6.1786610612866218E-3</v>
      </c>
    </row>
    <row r="710" spans="2:167" x14ac:dyDescent="0.2">
      <c r="B710" s="81">
        <v>45094</v>
      </c>
      <c r="C710">
        <v>5.2938002511256776</v>
      </c>
      <c r="D710">
        <v>5.2881938219546685</v>
      </c>
      <c r="E710">
        <v>5.9069037407351681</v>
      </c>
      <c r="F710">
        <v>7.4972759254019596</v>
      </c>
      <c r="G710">
        <v>1</v>
      </c>
      <c r="H710">
        <v>0</v>
      </c>
      <c r="I710">
        <v>0</v>
      </c>
      <c r="J710">
        <v>0</v>
      </c>
      <c r="K710">
        <v>0</v>
      </c>
      <c r="L710">
        <v>1</v>
      </c>
      <c r="M710">
        <v>0</v>
      </c>
      <c r="N710">
        <v>77</v>
      </c>
      <c r="O710">
        <v>11.584786865438179</v>
      </c>
      <c r="P710" s="74">
        <v>107450.64076575084</v>
      </c>
      <c r="V710" s="81">
        <v>45031</v>
      </c>
      <c r="W710" s="3">
        <v>63.436277591791828</v>
      </c>
      <c r="X710" s="3">
        <v>139.53467705285576</v>
      </c>
      <c r="Y710" s="3">
        <v>276.63737716361385</v>
      </c>
      <c r="Z710" s="3">
        <v>1382.4060688512948</v>
      </c>
      <c r="AG710">
        <v>668</v>
      </c>
      <c r="AH710">
        <v>102242.834769832</v>
      </c>
      <c r="AI710">
        <v>21138.71522865149</v>
      </c>
      <c r="AJ710">
        <v>1.2255962978889263</v>
      </c>
      <c r="AK710">
        <f t="shared" si="184"/>
        <v>123381.54999848349</v>
      </c>
      <c r="AL710" s="4">
        <f t="shared" si="185"/>
        <v>0.17132800835223183</v>
      </c>
      <c r="AW710">
        <v>664</v>
      </c>
      <c r="AX710">
        <v>121460.28293640311</v>
      </c>
      <c r="AY710">
        <v>-13945.264928231612</v>
      </c>
      <c r="AZ710">
        <v>-1.8595471144624462</v>
      </c>
      <c r="BA710">
        <f t="shared" si="198"/>
        <v>107515.01800817149</v>
      </c>
      <c r="BB710" s="4">
        <f t="shared" si="199"/>
        <v>0.12970527454287109</v>
      </c>
      <c r="BN710">
        <v>664</v>
      </c>
      <c r="BO710">
        <v>11.723518663740323</v>
      </c>
      <c r="BP710">
        <v>-0.13813284454634456</v>
      </c>
      <c r="BQ710">
        <v>-1.7086937503397468</v>
      </c>
      <c r="BR710">
        <f t="shared" si="200"/>
        <v>11.585385819193979</v>
      </c>
      <c r="BS710" s="4">
        <f t="shared" si="201"/>
        <v>1.1923024981826178E-2</v>
      </c>
      <c r="CD710">
        <v>665</v>
      </c>
      <c r="CE710">
        <v>116860.96090083201</v>
      </c>
      <c r="CF710">
        <v>-11419.00349870947</v>
      </c>
      <c r="CG710">
        <v>-1.4451623664179121</v>
      </c>
      <c r="CH710">
        <f t="shared" si="194"/>
        <v>105441.95740212254</v>
      </c>
      <c r="CI710" s="4">
        <f t="shared" si="195"/>
        <v>0.10829658117177181</v>
      </c>
      <c r="CT710">
        <v>665</v>
      </c>
      <c r="CU710">
        <v>11.680416116263515</v>
      </c>
      <c r="CV710">
        <v>-0.11450020256707027</v>
      </c>
      <c r="CW710">
        <v>-1.3651158078569094</v>
      </c>
      <c r="CX710">
        <f t="shared" si="196"/>
        <v>11.794916318830586</v>
      </c>
      <c r="CY710" s="4">
        <f t="shared" si="197"/>
        <v>9.7075892250520403E-3</v>
      </c>
      <c r="DJ710">
        <v>666</v>
      </c>
      <c r="DK710">
        <v>116778.73088146691</v>
      </c>
      <c r="DL710">
        <v>-15066.106281194458</v>
      </c>
      <c r="DM710">
        <v>-1.9145129130073479</v>
      </c>
      <c r="DN710">
        <f t="shared" si="190"/>
        <v>131844.83716266137</v>
      </c>
      <c r="DO710" s="4">
        <f t="shared" si="191"/>
        <v>0.11427149219811239</v>
      </c>
      <c r="DZ710">
        <v>666</v>
      </c>
      <c r="EA710">
        <v>11.679761032963921</v>
      </c>
      <c r="EB710">
        <v>-0.14985432293557288</v>
      </c>
      <c r="EC710">
        <v>-1.7931840401628565</v>
      </c>
      <c r="ED710">
        <f t="shared" si="192"/>
        <v>11.529906710028348</v>
      </c>
      <c r="EE710" s="4">
        <f t="shared" si="193"/>
        <v>1.2997010878260995E-2</v>
      </c>
      <c r="EP710">
        <v>668</v>
      </c>
      <c r="EQ710">
        <v>11.642767158898641</v>
      </c>
      <c r="ER710">
        <v>8.0269706587856149E-2</v>
      </c>
      <c r="ES710">
        <v>1.0234119600860574</v>
      </c>
      <c r="ET710">
        <f t="shared" si="186"/>
        <v>11.723036865486497</v>
      </c>
      <c r="EU710" s="4">
        <f t="shared" si="187"/>
        <v>6.8471768458031731E-3</v>
      </c>
      <c r="FF710">
        <v>668</v>
      </c>
      <c r="FG710">
        <v>11.772412954672808</v>
      </c>
      <c r="FH710">
        <v>-4.9376089186310423E-2</v>
      </c>
      <c r="FI710">
        <v>-1.0925553892287769</v>
      </c>
      <c r="FJ710">
        <f t="shared" si="188"/>
        <v>11.723036865486497</v>
      </c>
      <c r="FK710">
        <f t="shared" si="189"/>
        <v>4.2118855167706032E-3</v>
      </c>
    </row>
    <row r="711" spans="2:167" x14ac:dyDescent="0.2">
      <c r="B711" s="81">
        <v>45101</v>
      </c>
      <c r="C711">
        <v>5.3662009072390662</v>
      </c>
      <c r="D711">
        <v>5.2958722567685079</v>
      </c>
      <c r="E711">
        <v>5.9151013312832239</v>
      </c>
      <c r="F711">
        <v>7.5056259542357031</v>
      </c>
      <c r="G711">
        <v>1</v>
      </c>
      <c r="H711">
        <v>0</v>
      </c>
      <c r="I711">
        <v>0</v>
      </c>
      <c r="J711">
        <v>0</v>
      </c>
      <c r="K711">
        <v>0</v>
      </c>
      <c r="L711">
        <v>1</v>
      </c>
      <c r="M711">
        <v>0</v>
      </c>
      <c r="N711">
        <v>78</v>
      </c>
      <c r="O711">
        <v>11.591242512894661</v>
      </c>
      <c r="P711" s="74">
        <v>108146.54807077083</v>
      </c>
      <c r="V711" s="81">
        <v>45038</v>
      </c>
      <c r="W711" s="3">
        <v>69.744177838348207</v>
      </c>
      <c r="X711" s="3">
        <v>140.93002382338432</v>
      </c>
      <c r="Y711" s="3">
        <v>279.40375093524995</v>
      </c>
      <c r="Z711" s="3">
        <v>1396.2301250944893</v>
      </c>
      <c r="AG711">
        <v>669</v>
      </c>
      <c r="AH711">
        <v>102218.44445674826</v>
      </c>
      <c r="AI711">
        <v>22803.249100891218</v>
      </c>
      <c r="AJ711">
        <v>1.3221038921046164</v>
      </c>
      <c r="AK711">
        <f t="shared" si="184"/>
        <v>125021.69355763948</v>
      </c>
      <c r="AL711" s="4">
        <f t="shared" si="185"/>
        <v>0.18239433855035811</v>
      </c>
      <c r="AW711">
        <v>665</v>
      </c>
      <c r="AX711">
        <v>121436.1855463614</v>
      </c>
      <c r="AY711">
        <v>-15994.228144238863</v>
      </c>
      <c r="AZ711">
        <v>-2.132768430484381</v>
      </c>
      <c r="BA711">
        <f t="shared" si="198"/>
        <v>105441.95740212254</v>
      </c>
      <c r="BB711" s="4">
        <f t="shared" si="199"/>
        <v>0.15168751167281441</v>
      </c>
      <c r="BN711">
        <v>665</v>
      </c>
      <c r="BO711">
        <v>11.723261046475544</v>
      </c>
      <c r="BP711">
        <v>-0.15734513277909912</v>
      </c>
      <c r="BQ711">
        <v>-1.9463484293615747</v>
      </c>
      <c r="BR711">
        <f t="shared" si="200"/>
        <v>11.565915913696445</v>
      </c>
      <c r="BS711" s="4">
        <f t="shared" si="201"/>
        <v>1.3604208603381754E-2</v>
      </c>
      <c r="CD711">
        <v>666</v>
      </c>
      <c r="CE711">
        <v>116803.92704490283</v>
      </c>
      <c r="CF711">
        <v>-15091.302444630375</v>
      </c>
      <c r="CG711">
        <v>-1.9099199291492699</v>
      </c>
      <c r="CH711">
        <f t="shared" si="194"/>
        <v>101712.62460027245</v>
      </c>
      <c r="CI711" s="4">
        <f t="shared" si="195"/>
        <v>0.14837196959510915</v>
      </c>
      <c r="CT711">
        <v>666</v>
      </c>
      <c r="CU711">
        <v>11.679682697182052</v>
      </c>
      <c r="CV711">
        <v>-0.14977598715370455</v>
      </c>
      <c r="CW711">
        <v>-1.7856873884666618</v>
      </c>
      <c r="CX711">
        <f t="shared" si="196"/>
        <v>11.829458684335757</v>
      </c>
      <c r="CY711" s="4">
        <f t="shared" si="197"/>
        <v>1.2661271419970702E-2</v>
      </c>
      <c r="DJ711">
        <v>667</v>
      </c>
      <c r="DK711">
        <v>116739.08713723016</v>
      </c>
      <c r="DL711">
        <v>-14412.805396552081</v>
      </c>
      <c r="DM711">
        <v>-1.8314952469705601</v>
      </c>
      <c r="DN711">
        <f t="shared" si="190"/>
        <v>131151.89253378223</v>
      </c>
      <c r="DO711" s="4">
        <f t="shared" si="191"/>
        <v>0.10989399480331252</v>
      </c>
      <c r="DZ711">
        <v>667</v>
      </c>
      <c r="EA711">
        <v>11.679304683875788</v>
      </c>
      <c r="EB711">
        <v>-0.14338285642038429</v>
      </c>
      <c r="EC711">
        <v>-1.71574529669415</v>
      </c>
      <c r="ED711">
        <f t="shared" si="192"/>
        <v>11.535921827455404</v>
      </c>
      <c r="EE711" s="4">
        <f t="shared" si="193"/>
        <v>1.2429250004029519E-2</v>
      </c>
      <c r="EP711">
        <v>669</v>
      </c>
      <c r="EQ711">
        <v>11.66779914107522</v>
      </c>
      <c r="ER711">
        <v>6.8443408612543166E-2</v>
      </c>
      <c r="ES711">
        <v>0.87263060923821589</v>
      </c>
      <c r="ET711">
        <f t="shared" si="186"/>
        <v>11.736242549687763</v>
      </c>
      <c r="EU711" s="4">
        <f t="shared" si="187"/>
        <v>5.8317990892548547E-3</v>
      </c>
      <c r="FF711">
        <v>669</v>
      </c>
      <c r="FG711">
        <v>11.797824708751154</v>
      </c>
      <c r="FH711">
        <v>-6.1582159063391373E-2</v>
      </c>
      <c r="FI711">
        <v>-1.362641733556047</v>
      </c>
      <c r="FJ711">
        <f t="shared" si="188"/>
        <v>11.736242549687763</v>
      </c>
      <c r="FK711">
        <f t="shared" si="189"/>
        <v>5.2471784561942047E-3</v>
      </c>
    </row>
    <row r="712" spans="2:167" x14ac:dyDescent="0.2">
      <c r="B712" s="81">
        <v>45108</v>
      </c>
      <c r="C712">
        <v>5.4402187674313245</v>
      </c>
      <c r="D712">
        <v>7.2789847706953639</v>
      </c>
      <c r="E712">
        <v>5.9233132437919327</v>
      </c>
      <c r="F712">
        <v>7.5139893005974043</v>
      </c>
      <c r="G712">
        <v>1</v>
      </c>
      <c r="H712">
        <v>0</v>
      </c>
      <c r="I712">
        <v>0</v>
      </c>
      <c r="J712">
        <v>0</v>
      </c>
      <c r="K712">
        <v>0</v>
      </c>
      <c r="L712">
        <v>1</v>
      </c>
      <c r="M712">
        <v>1</v>
      </c>
      <c r="N712">
        <v>79</v>
      </c>
      <c r="O712">
        <v>11.738075909848133</v>
      </c>
      <c r="P712" s="74">
        <v>125251.1135903033</v>
      </c>
      <c r="V712" s="81">
        <v>45045</v>
      </c>
      <c r="W712" s="3">
        <v>76.715022870920762</v>
      </c>
      <c r="X712" s="3">
        <v>142.33932406161816</v>
      </c>
      <c r="Y712" s="3">
        <v>282.19778844460245</v>
      </c>
      <c r="Z712" s="3">
        <v>1410.1924232337115</v>
      </c>
      <c r="AG712">
        <v>670</v>
      </c>
      <c r="AH712">
        <v>88741.395299572483</v>
      </c>
      <c r="AI712">
        <v>29234.734566076775</v>
      </c>
      <c r="AJ712">
        <v>1.6949933837693709</v>
      </c>
      <c r="AK712">
        <f t="shared" si="184"/>
        <v>117976.12986564926</v>
      </c>
      <c r="AL712" s="4">
        <f t="shared" si="185"/>
        <v>0.24780211555819956</v>
      </c>
      <c r="AW712">
        <v>666</v>
      </c>
      <c r="AX712">
        <v>113324.27673221362</v>
      </c>
      <c r="AY712">
        <v>-11611.65213194117</v>
      </c>
      <c r="AZ712">
        <v>-1.5483688784126262</v>
      </c>
      <c r="BA712">
        <f t="shared" si="198"/>
        <v>101712.62460027245</v>
      </c>
      <c r="BB712" s="4">
        <f t="shared" si="199"/>
        <v>0.11416136568665505</v>
      </c>
      <c r="BN712">
        <v>666</v>
      </c>
      <c r="BO712">
        <v>11.645476713479809</v>
      </c>
      <c r="BP712">
        <v>-0.11557000345146129</v>
      </c>
      <c r="BQ712">
        <v>-1.4295929637357248</v>
      </c>
      <c r="BR712">
        <f t="shared" si="200"/>
        <v>11.529906710028348</v>
      </c>
      <c r="BS712" s="4">
        <f t="shared" si="201"/>
        <v>1.0023498572711101E-2</v>
      </c>
      <c r="CD712">
        <v>667</v>
      </c>
      <c r="CE712">
        <v>116748.07188764946</v>
      </c>
      <c r="CF712">
        <v>-14421.790146971383</v>
      </c>
      <c r="CG712">
        <v>-1.8251880191765555</v>
      </c>
      <c r="CH712">
        <f t="shared" si="194"/>
        <v>102326.28174067808</v>
      </c>
      <c r="CI712" s="4">
        <f t="shared" si="195"/>
        <v>0.14093925726256742</v>
      </c>
      <c r="CT712">
        <v>667</v>
      </c>
      <c r="CU712">
        <v>11.678966223302279</v>
      </c>
      <c r="CV712">
        <v>-0.14304439584687501</v>
      </c>
      <c r="CW712">
        <v>-1.7054307470026231</v>
      </c>
      <c r="CX712">
        <f t="shared" si="196"/>
        <v>11.822010619149154</v>
      </c>
      <c r="CY712" s="4">
        <f t="shared" si="197"/>
        <v>1.2099836521477435E-2</v>
      </c>
      <c r="DJ712">
        <v>668</v>
      </c>
      <c r="DK712">
        <v>116700.50068653648</v>
      </c>
      <c r="DL712">
        <v>6681.0493119470048</v>
      </c>
      <c r="DM712">
        <v>0.84898877927916205</v>
      </c>
      <c r="DN712">
        <f t="shared" si="190"/>
        <v>110019.45137458948</v>
      </c>
      <c r="DO712" s="4">
        <f t="shared" si="191"/>
        <v>6.0726073694002132E-2</v>
      </c>
      <c r="DZ712">
        <v>668</v>
      </c>
      <c r="EA712">
        <v>11.678860505558948</v>
      </c>
      <c r="EB712">
        <v>4.4176359927549314E-2</v>
      </c>
      <c r="EC712">
        <v>0.52862234483972148</v>
      </c>
      <c r="ED712">
        <f t="shared" si="192"/>
        <v>11.723036865486497</v>
      </c>
      <c r="EE712" s="4">
        <f t="shared" si="193"/>
        <v>3.7683375420926842E-3</v>
      </c>
      <c r="EP712">
        <v>670</v>
      </c>
      <c r="EQ712">
        <v>11.677385234065182</v>
      </c>
      <c r="ER712">
        <v>8.5235964522567542E-4</v>
      </c>
      <c r="ES712">
        <v>1.0867300907147402E-2</v>
      </c>
      <c r="ET712">
        <f t="shared" si="186"/>
        <v>11.678237593710408</v>
      </c>
      <c r="EU712" s="4">
        <f t="shared" si="187"/>
        <v>7.2987010101998093E-5</v>
      </c>
      <c r="FF712">
        <v>670</v>
      </c>
      <c r="FG712">
        <v>11.806880492552459</v>
      </c>
      <c r="FH712">
        <v>-0.12864289884205071</v>
      </c>
      <c r="FI712">
        <v>-2.8465092058133759</v>
      </c>
      <c r="FJ712">
        <f t="shared" si="188"/>
        <v>11.678237593710408</v>
      </c>
      <c r="FK712">
        <f t="shared" si="189"/>
        <v>1.1015608974365652E-2</v>
      </c>
    </row>
    <row r="713" spans="2:167" x14ac:dyDescent="0.2">
      <c r="B713" s="81">
        <v>45115</v>
      </c>
      <c r="C713">
        <v>5.515770836332246</v>
      </c>
      <c r="D713">
        <v>7.361703264827927</v>
      </c>
      <c r="E713">
        <v>5.9315393858482652</v>
      </c>
      <c r="F713">
        <v>7.5223658745393696</v>
      </c>
      <c r="G713">
        <v>1</v>
      </c>
      <c r="H713">
        <v>0</v>
      </c>
      <c r="I713">
        <v>0</v>
      </c>
      <c r="J713">
        <v>0</v>
      </c>
      <c r="K713">
        <v>0</v>
      </c>
      <c r="L713">
        <v>1</v>
      </c>
      <c r="M713">
        <v>1</v>
      </c>
      <c r="N713">
        <v>80</v>
      </c>
      <c r="O713">
        <v>11.747707565928312</v>
      </c>
      <c r="P713" s="74">
        <v>126463.31763508228</v>
      </c>
      <c r="V713" s="81">
        <v>45052</v>
      </c>
      <c r="W713" s="3">
        <v>84.38616788288661</v>
      </c>
      <c r="X713" s="3">
        <v>143.76271730223434</v>
      </c>
      <c r="Y713" s="3">
        <v>285.01976632904848</v>
      </c>
      <c r="Z713" s="3">
        <v>1424.2943452878426</v>
      </c>
      <c r="AG713">
        <v>671</v>
      </c>
      <c r="AH713">
        <v>88717.004986488741</v>
      </c>
      <c r="AI713">
        <v>7374.2540575318708</v>
      </c>
      <c r="AJ713">
        <v>0.4275500367379711</v>
      </c>
      <c r="AK713">
        <f t="shared" si="184"/>
        <v>96091.259044020611</v>
      </c>
      <c r="AL713" s="4">
        <f t="shared" si="185"/>
        <v>7.6742194148519086E-2</v>
      </c>
      <c r="AW713">
        <v>667</v>
      </c>
      <c r="AX713">
        <v>113300.17934217192</v>
      </c>
      <c r="AY713">
        <v>-10973.897601493838</v>
      </c>
      <c r="AZ713">
        <v>-1.4633267796836293</v>
      </c>
      <c r="BA713">
        <f t="shared" si="198"/>
        <v>102326.28174067808</v>
      </c>
      <c r="BB713" s="4">
        <f t="shared" si="199"/>
        <v>0.1072441743686593</v>
      </c>
      <c r="BN713">
        <v>667</v>
      </c>
      <c r="BO713">
        <v>11.64521909621503</v>
      </c>
      <c r="BP713">
        <v>-0.10929726875962587</v>
      </c>
      <c r="BQ713">
        <v>-1.3519996686676392</v>
      </c>
      <c r="BR713">
        <f t="shared" si="200"/>
        <v>11.535921827455404</v>
      </c>
      <c r="BS713" s="4">
        <f t="shared" si="201"/>
        <v>9.4745153785195744E-3</v>
      </c>
      <c r="CD713">
        <v>668</v>
      </c>
      <c r="CE713">
        <v>116693.39542907191</v>
      </c>
      <c r="CF713">
        <v>6688.1545694115775</v>
      </c>
      <c r="CG713">
        <v>0.84643719441823095</v>
      </c>
      <c r="CH713">
        <f t="shared" si="194"/>
        <v>123381.54999848349</v>
      </c>
      <c r="CI713" s="4">
        <f t="shared" si="195"/>
        <v>5.4207088251799262E-2</v>
      </c>
      <c r="CT713">
        <v>668</v>
      </c>
      <c r="CU713">
        <v>11.678266694624195</v>
      </c>
      <c r="CV713">
        <v>4.4770170862301839E-2</v>
      </c>
      <c r="CW713">
        <v>0.53376733485500272</v>
      </c>
      <c r="CX713">
        <f t="shared" si="196"/>
        <v>11.633496523761893</v>
      </c>
      <c r="CY713" s="4">
        <f t="shared" si="197"/>
        <v>3.8483847715823812E-3</v>
      </c>
      <c r="DJ713">
        <v>669</v>
      </c>
      <c r="DK713">
        <v>116662.91659552907</v>
      </c>
      <c r="DL713">
        <v>8358.7769621104089</v>
      </c>
      <c r="DM713">
        <v>1.0621846236995998</v>
      </c>
      <c r="DN713">
        <f t="shared" si="190"/>
        <v>108304.13963341866</v>
      </c>
      <c r="DO713" s="4">
        <f t="shared" si="191"/>
        <v>7.7178739339075084E-2</v>
      </c>
      <c r="DZ713">
        <v>669</v>
      </c>
      <c r="EA713">
        <v>11.678427865655991</v>
      </c>
      <c r="EB713">
        <v>5.7814684031772146E-2</v>
      </c>
      <c r="EC713">
        <v>0.69182100764222987</v>
      </c>
      <c r="ED713">
        <f t="shared" si="192"/>
        <v>11.736242549687763</v>
      </c>
      <c r="EE713" s="4">
        <f t="shared" si="193"/>
        <v>4.9261664273724708E-3</v>
      </c>
      <c r="EP713">
        <v>671</v>
      </c>
      <c r="EQ713">
        <v>11.496037833169741</v>
      </c>
      <c r="ER713">
        <v>-2.2984199226222302E-2</v>
      </c>
      <c r="ES713">
        <v>-0.29304086661100681</v>
      </c>
      <c r="ET713">
        <f t="shared" si="186"/>
        <v>11.473053633943518</v>
      </c>
      <c r="EU713" s="4">
        <f t="shared" si="187"/>
        <v>2.0033201237918533E-3</v>
      </c>
      <c r="FF713">
        <v>671</v>
      </c>
      <c r="FG713">
        <v>11.482136298499688</v>
      </c>
      <c r="FH713">
        <v>-9.0826645561694619E-3</v>
      </c>
      <c r="FI713">
        <v>-0.20097408022649541</v>
      </c>
      <c r="FJ713">
        <f t="shared" si="188"/>
        <v>11.473053633943518</v>
      </c>
      <c r="FK713">
        <f t="shared" si="189"/>
        <v>7.9165188675646143E-4</v>
      </c>
    </row>
    <row r="714" spans="2:167" x14ac:dyDescent="0.2">
      <c r="B714" s="81">
        <v>45122</v>
      </c>
      <c r="C714">
        <v>5.5927739189086729</v>
      </c>
      <c r="D714">
        <v>7.3696108901901232</v>
      </c>
      <c r="E714">
        <v>5.93977966523315</v>
      </c>
      <c r="F714">
        <v>7.5307555863765296</v>
      </c>
      <c r="G714">
        <v>1</v>
      </c>
      <c r="H714">
        <v>0</v>
      </c>
      <c r="I714">
        <v>0</v>
      </c>
      <c r="J714">
        <v>0</v>
      </c>
      <c r="K714">
        <v>0</v>
      </c>
      <c r="L714">
        <v>1</v>
      </c>
      <c r="M714">
        <v>1</v>
      </c>
      <c r="N714">
        <v>81</v>
      </c>
      <c r="O714">
        <v>11.753097812311953</v>
      </c>
      <c r="P714" s="74">
        <v>127146.82656145583</v>
      </c>
      <c r="V714" s="81">
        <v>45059</v>
      </c>
      <c r="W714" s="3">
        <v>92.824748943662641</v>
      </c>
      <c r="X714" s="3">
        <v>145.20034447525668</v>
      </c>
      <c r="Y714" s="3">
        <v>287.86996399233897</v>
      </c>
      <c r="Z714" s="3">
        <v>1438.5372872159771</v>
      </c>
      <c r="AG714">
        <v>672</v>
      </c>
      <c r="AH714">
        <v>88692.614673404998</v>
      </c>
      <c r="AI714">
        <v>-384.57082932374033</v>
      </c>
      <c r="AJ714">
        <v>-2.2296936194892761E-2</v>
      </c>
      <c r="AK714">
        <f t="shared" si="184"/>
        <v>88308.043844081258</v>
      </c>
      <c r="AL714" s="4">
        <f t="shared" si="185"/>
        <v>4.3548788149214077E-3</v>
      </c>
      <c r="AW714">
        <v>668</v>
      </c>
      <c r="AX714">
        <v>113276.08195213022</v>
      </c>
      <c r="AY714">
        <v>10105.468046353271</v>
      </c>
      <c r="AZ714">
        <v>1.3475250590503931</v>
      </c>
      <c r="BA714">
        <f t="shared" si="198"/>
        <v>123381.54999848349</v>
      </c>
      <c r="BB714" s="4">
        <f t="shared" si="199"/>
        <v>8.1904207286077058E-2</v>
      </c>
      <c r="BN714">
        <v>668</v>
      </c>
      <c r="BO714">
        <v>11.644961478950249</v>
      </c>
      <c r="BP714">
        <v>7.8075386536248459E-2</v>
      </c>
      <c r="BQ714">
        <v>0.96578714112477992</v>
      </c>
      <c r="BR714">
        <f t="shared" si="200"/>
        <v>11.723036865486497</v>
      </c>
      <c r="BS714" s="4">
        <f t="shared" si="201"/>
        <v>6.65999667424985E-3</v>
      </c>
      <c r="CD714">
        <v>669</v>
      </c>
      <c r="CE714">
        <v>116639.8976691702</v>
      </c>
      <c r="CF714">
        <v>8381.795888469278</v>
      </c>
      <c r="CG714">
        <v>1.0607804772440219</v>
      </c>
      <c r="CH714">
        <f t="shared" si="194"/>
        <v>125021.69355763948</v>
      </c>
      <c r="CI714" s="4">
        <f t="shared" si="195"/>
        <v>6.7042731944796208E-2</v>
      </c>
      <c r="CT714">
        <v>669</v>
      </c>
      <c r="CU714">
        <v>11.677584111147802</v>
      </c>
      <c r="CV714">
        <v>5.8658438539961111E-2</v>
      </c>
      <c r="CW714">
        <v>0.6993486467257416</v>
      </c>
      <c r="CX714">
        <f t="shared" si="196"/>
        <v>11.61892567260784</v>
      </c>
      <c r="CY714" s="4">
        <f t="shared" si="197"/>
        <v>5.048525155664875E-3</v>
      </c>
      <c r="DJ714">
        <v>670</v>
      </c>
      <c r="DK714">
        <v>99756.729732383523</v>
      </c>
      <c r="DL714">
        <v>18219.400133265735</v>
      </c>
      <c r="DM714">
        <v>2.315215104112462</v>
      </c>
      <c r="DN714">
        <f t="shared" si="190"/>
        <v>81537.329599117787</v>
      </c>
      <c r="DO714" s="4">
        <f t="shared" si="191"/>
        <v>0.22344857530706849</v>
      </c>
      <c r="DZ714">
        <v>670</v>
      </c>
      <c r="EA714">
        <v>11.499814249109303</v>
      </c>
      <c r="EB714">
        <v>0.17842334460110543</v>
      </c>
      <c r="EC714">
        <v>2.1350461412363435</v>
      </c>
      <c r="ED714">
        <f t="shared" si="192"/>
        <v>11.678237593710408</v>
      </c>
      <c r="EE714" s="4">
        <f t="shared" si="193"/>
        <v>1.5278276638009108E-2</v>
      </c>
      <c r="EP714">
        <v>672</v>
      </c>
      <c r="EQ714">
        <v>11.478788159616975</v>
      </c>
      <c r="ER714">
        <v>-9.020168041202048E-2</v>
      </c>
      <c r="ES714">
        <v>-1.1500413104473455</v>
      </c>
      <c r="ET714">
        <f t="shared" si="186"/>
        <v>11.388586479204955</v>
      </c>
      <c r="EU714" s="4">
        <f t="shared" si="187"/>
        <v>7.9203578579944648E-3</v>
      </c>
      <c r="FF714">
        <v>672</v>
      </c>
      <c r="FG714">
        <v>11.389679177992077</v>
      </c>
      <c r="FH714">
        <v>-1.0926987871222593E-3</v>
      </c>
      <c r="FI714">
        <v>-2.4178382053902405E-2</v>
      </c>
      <c r="FJ714">
        <f t="shared" si="188"/>
        <v>11.388586479204955</v>
      </c>
      <c r="FK714">
        <f t="shared" si="189"/>
        <v>9.5946831427893011E-5</v>
      </c>
    </row>
    <row r="715" spans="2:167" x14ac:dyDescent="0.2">
      <c r="B715" s="81">
        <v>45129</v>
      </c>
      <c r="C715">
        <v>5.6711453543847181</v>
      </c>
      <c r="D715">
        <v>7.3703982243953323</v>
      </c>
      <c r="E715">
        <v>5.9480339899280343</v>
      </c>
      <c r="F715">
        <v>7.5391583466908925</v>
      </c>
      <c r="G715">
        <v>1</v>
      </c>
      <c r="H715">
        <v>0</v>
      </c>
      <c r="I715">
        <v>0</v>
      </c>
      <c r="J715">
        <v>0</v>
      </c>
      <c r="K715">
        <v>0</v>
      </c>
      <c r="L715">
        <v>1</v>
      </c>
      <c r="M715">
        <v>1</v>
      </c>
      <c r="N715">
        <v>82</v>
      </c>
      <c r="O715">
        <v>11.758066032358171</v>
      </c>
      <c r="P715" s="74">
        <v>127780.09177186362</v>
      </c>
      <c r="V715" s="81">
        <v>45066</v>
      </c>
      <c r="W715" s="3">
        <v>102.10722026527766</v>
      </c>
      <c r="X715" s="3">
        <v>146.65234792000928</v>
      </c>
      <c r="Y715" s="3">
        <v>290.74866363226238</v>
      </c>
      <c r="Z715" s="3">
        <v>1452.9226590208159</v>
      </c>
      <c r="AG715">
        <v>673</v>
      </c>
      <c r="AH715">
        <v>88668.224360321256</v>
      </c>
      <c r="AI715">
        <v>-464.07122997227998</v>
      </c>
      <c r="AJ715">
        <v>-2.6906270095350078E-2</v>
      </c>
      <c r="AK715">
        <f t="shared" si="184"/>
        <v>88204.153130348976</v>
      </c>
      <c r="AL715" s="4">
        <f t="shared" si="185"/>
        <v>5.2613308274324783E-3</v>
      </c>
      <c r="AW715">
        <v>669</v>
      </c>
      <c r="AX715">
        <v>113251.98456208852</v>
      </c>
      <c r="AY715">
        <v>11769.708995550958</v>
      </c>
      <c r="AZ715">
        <v>1.5694451495454571</v>
      </c>
      <c r="BA715">
        <f t="shared" si="198"/>
        <v>125021.69355763948</v>
      </c>
      <c r="BB715" s="4">
        <f t="shared" si="199"/>
        <v>9.4141333880785272E-2</v>
      </c>
      <c r="BN715">
        <v>669</v>
      </c>
      <c r="BO715">
        <v>11.644703861685469</v>
      </c>
      <c r="BP715">
        <v>9.1538688002293256E-2</v>
      </c>
      <c r="BQ715">
        <v>1.1323272507527435</v>
      </c>
      <c r="BR715">
        <f t="shared" si="200"/>
        <v>11.736242549687763</v>
      </c>
      <c r="BS715" s="4">
        <f t="shared" si="201"/>
        <v>7.7996588443657033E-3</v>
      </c>
      <c r="CD715">
        <v>670</v>
      </c>
      <c r="CE715">
        <v>99695.339188724218</v>
      </c>
      <c r="CF715">
        <v>18280.79067692504</v>
      </c>
      <c r="CG715">
        <v>2.3135740975682539</v>
      </c>
      <c r="CH715">
        <f t="shared" si="194"/>
        <v>117976.12986564926</v>
      </c>
      <c r="CI715" s="4">
        <f t="shared" si="195"/>
        <v>0.15495330027983739</v>
      </c>
      <c r="CT715">
        <v>670</v>
      </c>
      <c r="CU715">
        <v>11.498434919221749</v>
      </c>
      <c r="CV715">
        <v>0.17980267448865916</v>
      </c>
      <c r="CW715">
        <v>2.1436771965153674</v>
      </c>
      <c r="CX715">
        <f t="shared" si="196"/>
        <v>11.31863224473309</v>
      </c>
      <c r="CY715" s="4">
        <f t="shared" si="197"/>
        <v>1.5885547882547993E-2</v>
      </c>
      <c r="DJ715">
        <v>671</v>
      </c>
      <c r="DK715">
        <v>99721.001839384728</v>
      </c>
      <c r="DL715">
        <v>-3629.7427953641163</v>
      </c>
      <c r="DM715">
        <v>-0.4612465439258171</v>
      </c>
      <c r="DN715">
        <f t="shared" si="190"/>
        <v>103350.74463474884</v>
      </c>
      <c r="DO715" s="4">
        <f t="shared" si="191"/>
        <v>3.5120625479690207E-2</v>
      </c>
      <c r="DZ715">
        <v>671</v>
      </c>
      <c r="EA715">
        <v>11.499402976367415</v>
      </c>
      <c r="EB715">
        <v>-2.6349342423896971E-2</v>
      </c>
      <c r="EC715">
        <v>-0.31530101619845868</v>
      </c>
      <c r="ED715">
        <f t="shared" si="192"/>
        <v>11.473053633943518</v>
      </c>
      <c r="EE715" s="4">
        <f t="shared" si="193"/>
        <v>2.2966285406303094E-3</v>
      </c>
      <c r="EP715">
        <v>673</v>
      </c>
      <c r="EQ715">
        <v>11.478977589303556</v>
      </c>
      <c r="ER715">
        <v>-9.1568260771580867E-2</v>
      </c>
      <c r="ES715">
        <v>-1.1674647537841172</v>
      </c>
      <c r="ET715">
        <f t="shared" si="186"/>
        <v>11.387409328531975</v>
      </c>
      <c r="EU715" s="4">
        <f t="shared" si="187"/>
        <v>8.0411846215231748E-3</v>
      </c>
      <c r="FF715">
        <v>673</v>
      </c>
      <c r="FG715">
        <v>11.389411194045543</v>
      </c>
      <c r="FH715">
        <v>-2.0018655135682906E-3</v>
      </c>
      <c r="FI715">
        <v>-4.42957105636195E-2</v>
      </c>
      <c r="FJ715">
        <f t="shared" si="188"/>
        <v>11.387409328531975</v>
      </c>
      <c r="FK715">
        <f t="shared" si="189"/>
        <v>1.7579639545866436E-4</v>
      </c>
    </row>
    <row r="716" spans="2:167" x14ac:dyDescent="0.2">
      <c r="B716" s="81">
        <v>45136</v>
      </c>
      <c r="C716">
        <v>5.7508036635895134</v>
      </c>
      <c r="D716">
        <v>7.3704769237323546</v>
      </c>
      <c r="E716">
        <v>5.9563022681213376</v>
      </c>
      <c r="F716">
        <v>7.5475740663361455</v>
      </c>
      <c r="G716">
        <v>1</v>
      </c>
      <c r="H716">
        <v>0</v>
      </c>
      <c r="I716">
        <v>0</v>
      </c>
      <c r="J716">
        <v>0</v>
      </c>
      <c r="K716">
        <v>0</v>
      </c>
      <c r="L716">
        <v>1</v>
      </c>
      <c r="M716">
        <v>1</v>
      </c>
      <c r="N716">
        <v>83</v>
      </c>
      <c r="O716">
        <v>11.762970755870539</v>
      </c>
      <c r="P716" s="74">
        <v>128408.35726718437</v>
      </c>
      <c r="V716" s="81">
        <v>45073</v>
      </c>
      <c r="W716" s="3">
        <v>112.3179419345303</v>
      </c>
      <c r="X716" s="3">
        <v>148.11887139920933</v>
      </c>
      <c r="Y716" s="3">
        <v>293.65615026858495</v>
      </c>
      <c r="Z716" s="3">
        <v>1467.4518848638995</v>
      </c>
      <c r="AG716">
        <v>674</v>
      </c>
      <c r="AH716">
        <v>88643.834047237513</v>
      </c>
      <c r="AI716">
        <v>280.17104284038942</v>
      </c>
      <c r="AJ716">
        <v>1.6243967013446832E-2</v>
      </c>
      <c r="AK716">
        <f t="shared" si="184"/>
        <v>88924.005090077902</v>
      </c>
      <c r="AL716" s="4">
        <f t="shared" si="185"/>
        <v>3.1506795331202506E-3</v>
      </c>
      <c r="AW716">
        <v>670</v>
      </c>
      <c r="AX716">
        <v>99775.618892010869</v>
      </c>
      <c r="AY716">
        <v>18200.510973638389</v>
      </c>
      <c r="AZ716">
        <v>2.4269677081755643</v>
      </c>
      <c r="BA716">
        <f t="shared" si="198"/>
        <v>117976.12986564926</v>
      </c>
      <c r="BB716" s="4">
        <f t="shared" si="199"/>
        <v>0.1542728261586904</v>
      </c>
      <c r="BN716">
        <v>670</v>
      </c>
      <c r="BO716">
        <v>11.499530749711109</v>
      </c>
      <c r="BP716">
        <v>0.17870684399929893</v>
      </c>
      <c r="BQ716">
        <v>2.2105913223418292</v>
      </c>
      <c r="BR716">
        <f t="shared" si="200"/>
        <v>11.678237593710408</v>
      </c>
      <c r="BS716" s="4">
        <f t="shared" si="201"/>
        <v>1.530255250976789E-2</v>
      </c>
      <c r="CD716">
        <v>671</v>
      </c>
      <c r="CE716">
        <v>99644.198826174135</v>
      </c>
      <c r="CF716">
        <v>-3552.939782153524</v>
      </c>
      <c r="CG716">
        <v>-0.44965174622265569</v>
      </c>
      <c r="CH716">
        <f t="shared" si="194"/>
        <v>96091.259044020611</v>
      </c>
      <c r="CI716" s="4">
        <f t="shared" si="195"/>
        <v>3.6974640747769551E-2</v>
      </c>
      <c r="CT716">
        <v>671</v>
      </c>
      <c r="CU716">
        <v>11.497786226148738</v>
      </c>
      <c r="CV716">
        <v>-2.4732592205220172E-2</v>
      </c>
      <c r="CW716">
        <v>-0.29487155333937093</v>
      </c>
      <c r="CX716">
        <f t="shared" si="196"/>
        <v>11.522518818353959</v>
      </c>
      <c r="CY716" s="4">
        <f t="shared" si="197"/>
        <v>2.1464570893843268E-3</v>
      </c>
      <c r="DJ716">
        <v>672</v>
      </c>
      <c r="DK716">
        <v>99686.134943822399</v>
      </c>
      <c r="DL716">
        <v>-11378.091099741141</v>
      </c>
      <c r="DM716">
        <v>-1.4458614541315562</v>
      </c>
      <c r="DN716">
        <f t="shared" si="190"/>
        <v>111064.22604356354</v>
      </c>
      <c r="DO716" s="4">
        <f t="shared" si="191"/>
        <v>0.1024460486068505</v>
      </c>
      <c r="DZ716">
        <v>672</v>
      </c>
      <c r="EA716">
        <v>11.499001614783081</v>
      </c>
      <c r="EB716">
        <v>-0.11041513557812621</v>
      </c>
      <c r="EC716">
        <v>-1.3212475625160183</v>
      </c>
      <c r="ED716">
        <f t="shared" si="192"/>
        <v>11.388586479204955</v>
      </c>
      <c r="EE716" s="4">
        <f t="shared" si="193"/>
        <v>9.695244952456503E-3</v>
      </c>
      <c r="EP716">
        <v>674</v>
      </c>
      <c r="EQ716">
        <v>11.480553844390137</v>
      </c>
      <c r="ER716">
        <v>-8.5016435827490966E-2</v>
      </c>
      <c r="ES716">
        <v>-1.0839311731445413</v>
      </c>
      <c r="ET716">
        <f t="shared" si="186"/>
        <v>11.395537408562646</v>
      </c>
      <c r="EU716" s="4">
        <f t="shared" si="187"/>
        <v>7.4605025440581084E-3</v>
      </c>
      <c r="FF716">
        <v>674</v>
      </c>
      <c r="FG716">
        <v>11.397882071099481</v>
      </c>
      <c r="FH716">
        <v>-2.3446625368350738E-3</v>
      </c>
      <c r="FI716">
        <v>-5.1880854331659031E-2</v>
      </c>
      <c r="FJ716">
        <f t="shared" si="188"/>
        <v>11.395537408562646</v>
      </c>
      <c r="FK716">
        <f t="shared" si="189"/>
        <v>2.0575269535540169E-4</v>
      </c>
    </row>
    <row r="717" spans="2:167" x14ac:dyDescent="0.2">
      <c r="B717" s="81">
        <v>45143</v>
      </c>
      <c r="C717">
        <v>7.0060376695002269</v>
      </c>
      <c r="D717">
        <v>7.3704847933254207</v>
      </c>
      <c r="E717">
        <v>5.964584408214785</v>
      </c>
      <c r="F717">
        <v>7.5560026564423213</v>
      </c>
      <c r="G717">
        <v>1</v>
      </c>
      <c r="H717">
        <v>0</v>
      </c>
      <c r="I717">
        <v>0</v>
      </c>
      <c r="J717">
        <v>0</v>
      </c>
      <c r="K717">
        <v>0</v>
      </c>
      <c r="L717">
        <v>1</v>
      </c>
      <c r="M717">
        <v>1</v>
      </c>
      <c r="N717">
        <v>84</v>
      </c>
      <c r="O717">
        <v>11.824880560032266</v>
      </c>
      <c r="P717" s="74">
        <v>136609.3347315116</v>
      </c>
      <c r="V717" s="81">
        <v>45080</v>
      </c>
      <c r="W717" s="3">
        <v>123.54973609225584</v>
      </c>
      <c r="X717" s="3">
        <v>149.60006011320144</v>
      </c>
      <c r="Y717" s="3">
        <v>296.59271177127079</v>
      </c>
      <c r="Z717" s="3">
        <v>1482.1264031895512</v>
      </c>
      <c r="AG717">
        <v>675</v>
      </c>
      <c r="AH717">
        <v>85754.716006742878</v>
      </c>
      <c r="AI717">
        <v>558.7062345076265</v>
      </c>
      <c r="AJ717">
        <v>3.2393089419734414E-2</v>
      </c>
      <c r="AK717">
        <f t="shared" si="184"/>
        <v>86313.422241250504</v>
      </c>
      <c r="AL717" s="4">
        <f t="shared" si="185"/>
        <v>6.4729936549846618E-3</v>
      </c>
      <c r="AW717">
        <v>671</v>
      </c>
      <c r="AX717">
        <v>99751.521501969182</v>
      </c>
      <c r="AY717">
        <v>-3660.262457948571</v>
      </c>
      <c r="AZ717">
        <v>-0.48808183472184519</v>
      </c>
      <c r="BA717">
        <f t="shared" si="198"/>
        <v>96091.259044020611</v>
      </c>
      <c r="BB717" s="4">
        <f t="shared" si="199"/>
        <v>3.809152356169835E-2</v>
      </c>
      <c r="BN717">
        <v>671</v>
      </c>
      <c r="BO717">
        <v>11.49927313244633</v>
      </c>
      <c r="BP717">
        <v>-2.6219498502811689E-2</v>
      </c>
      <c r="BQ717">
        <v>-0.32433338628428515</v>
      </c>
      <c r="BR717">
        <f t="shared" si="200"/>
        <v>11.473053633943518</v>
      </c>
      <c r="BS717" s="4">
        <f t="shared" si="201"/>
        <v>2.2853112466275053E-3</v>
      </c>
      <c r="CD717">
        <v>672</v>
      </c>
      <c r="CE717">
        <v>99594.237162299876</v>
      </c>
      <c r="CF717">
        <v>-11286.193318218619</v>
      </c>
      <c r="CG717">
        <v>-1.4283542207032498</v>
      </c>
      <c r="CH717">
        <f t="shared" si="194"/>
        <v>88308.043844081258</v>
      </c>
      <c r="CI717" s="4">
        <f t="shared" si="195"/>
        <v>0.12780481626504811</v>
      </c>
      <c r="CT717">
        <v>672</v>
      </c>
      <c r="CU717">
        <v>11.497154478277418</v>
      </c>
      <c r="CV717">
        <v>-0.10856799907246284</v>
      </c>
      <c r="CW717">
        <v>-1.2943897778206832</v>
      </c>
      <c r="CX717">
        <f t="shared" si="196"/>
        <v>11.605722477349881</v>
      </c>
      <c r="CY717" s="4">
        <f t="shared" si="197"/>
        <v>9.3546954344589754E-3</v>
      </c>
      <c r="DJ717">
        <v>673</v>
      </c>
      <c r="DK717">
        <v>99652.08852242399</v>
      </c>
      <c r="DL717">
        <v>-11447.935392075015</v>
      </c>
      <c r="DM717">
        <v>-1.4547368594338517</v>
      </c>
      <c r="DN717">
        <f t="shared" si="190"/>
        <v>111100.023914499</v>
      </c>
      <c r="DO717" s="4">
        <f t="shared" si="191"/>
        <v>0.10304170052101143</v>
      </c>
      <c r="DZ717">
        <v>673</v>
      </c>
      <c r="EA717">
        <v>11.498609697882735</v>
      </c>
      <c r="EB717">
        <v>-0.11120036935075994</v>
      </c>
      <c r="EC717">
        <v>-1.3306438124292692</v>
      </c>
      <c r="ED717">
        <f t="shared" si="192"/>
        <v>11.387409328531975</v>
      </c>
      <c r="EE717" s="4">
        <f t="shared" si="193"/>
        <v>9.7652034929612483E-3</v>
      </c>
      <c r="EP717">
        <v>675</v>
      </c>
      <c r="EQ717">
        <v>11.478120331039506</v>
      </c>
      <c r="ER717">
        <v>-0.11237993603544894</v>
      </c>
      <c r="ES717">
        <v>-1.4328066651957132</v>
      </c>
      <c r="ET717">
        <f t="shared" si="186"/>
        <v>11.365740395004057</v>
      </c>
      <c r="EU717" s="4">
        <f t="shared" si="187"/>
        <v>9.8876036342381048E-3</v>
      </c>
      <c r="FF717">
        <v>675</v>
      </c>
      <c r="FG717">
        <v>11.378400578810608</v>
      </c>
      <c r="FH717">
        <v>-1.2660183806550762E-2</v>
      </c>
      <c r="FI717">
        <v>-0.28013462132008726</v>
      </c>
      <c r="FJ717">
        <f t="shared" si="188"/>
        <v>11.365740395004057</v>
      </c>
      <c r="FK717">
        <f t="shared" si="189"/>
        <v>1.1138899329528672E-3</v>
      </c>
    </row>
    <row r="718" spans="2:167" x14ac:dyDescent="0.2">
      <c r="B718" s="81">
        <v>45150</v>
      </c>
      <c r="C718">
        <v>7.0632902692521506</v>
      </c>
      <c r="D718">
        <v>7.3704855802813212</v>
      </c>
      <c r="E718">
        <v>5.9728803188296231</v>
      </c>
      <c r="F718">
        <v>7.564444028420489</v>
      </c>
      <c r="G718">
        <v>1</v>
      </c>
      <c r="H718">
        <v>0</v>
      </c>
      <c r="I718">
        <v>0</v>
      </c>
      <c r="J718">
        <v>0</v>
      </c>
      <c r="K718">
        <v>0</v>
      </c>
      <c r="L718">
        <v>1</v>
      </c>
      <c r="M718">
        <v>1</v>
      </c>
      <c r="N718">
        <v>85</v>
      </c>
      <c r="O718">
        <v>11.827988934042908</v>
      </c>
      <c r="P718" s="74">
        <v>137034.62828047766</v>
      </c>
      <c r="V718" s="81">
        <v>45087</v>
      </c>
      <c r="W718" s="3">
        <v>135.90470969790869</v>
      </c>
      <c r="X718" s="3">
        <v>151.09606071433342</v>
      </c>
      <c r="Y718" s="3">
        <v>299.55863888898352</v>
      </c>
      <c r="Z718" s="3">
        <v>1496.9476668553555</v>
      </c>
      <c r="AG718">
        <v>676</v>
      </c>
      <c r="AH718">
        <v>85730.325693659135</v>
      </c>
      <c r="AI718">
        <v>2322.4927824428742</v>
      </c>
      <c r="AJ718">
        <v>0.13465522976427938</v>
      </c>
      <c r="AK718">
        <f t="shared" si="184"/>
        <v>88052.818476102009</v>
      </c>
      <c r="AL718" s="4">
        <f t="shared" si="185"/>
        <v>2.6376132219699595E-2</v>
      </c>
      <c r="AW718">
        <v>672</v>
      </c>
      <c r="AX718">
        <v>99727.424111927481</v>
      </c>
      <c r="AY718">
        <v>-11419.380267846223</v>
      </c>
      <c r="AZ718">
        <v>-1.5227301693662134</v>
      </c>
      <c r="BA718">
        <f t="shared" si="198"/>
        <v>88308.043844081258</v>
      </c>
      <c r="BB718" s="4">
        <f t="shared" si="199"/>
        <v>0.12931302484752746</v>
      </c>
      <c r="BN718">
        <v>672</v>
      </c>
      <c r="BO718">
        <v>11.499015515181549</v>
      </c>
      <c r="BP718">
        <v>-0.11042903597659404</v>
      </c>
      <c r="BQ718">
        <v>-1.36599955100427</v>
      </c>
      <c r="BR718">
        <f t="shared" si="200"/>
        <v>11.388586479204955</v>
      </c>
      <c r="BS718" s="4">
        <f t="shared" si="201"/>
        <v>9.696465507658257E-3</v>
      </c>
      <c r="CD718">
        <v>673</v>
      </c>
      <c r="CE718">
        <v>99545.454197101441</v>
      </c>
      <c r="CF718">
        <v>-11341.301066752465</v>
      </c>
      <c r="CG718">
        <v>-1.4353285284252972</v>
      </c>
      <c r="CH718">
        <f t="shared" si="194"/>
        <v>88204.153130348976</v>
      </c>
      <c r="CI718" s="4">
        <f t="shared" si="195"/>
        <v>0.12858012535976823</v>
      </c>
      <c r="CT718">
        <v>673</v>
      </c>
      <c r="CU718">
        <v>11.496539675607789</v>
      </c>
      <c r="CV718">
        <v>-0.10913034707581382</v>
      </c>
      <c r="CW718">
        <v>-1.3010943087444735</v>
      </c>
      <c r="CX718">
        <f t="shared" si="196"/>
        <v>11.605670022683602</v>
      </c>
      <c r="CY718" s="4">
        <f t="shared" si="197"/>
        <v>9.4031923070805514E-3</v>
      </c>
      <c r="DJ718">
        <v>674</v>
      </c>
      <c r="DK718">
        <v>99618.824847135693</v>
      </c>
      <c r="DL718">
        <v>-10694.81975705779</v>
      </c>
      <c r="DM718">
        <v>-1.3590353170899003</v>
      </c>
      <c r="DN718">
        <f t="shared" si="190"/>
        <v>110313.64460419348</v>
      </c>
      <c r="DO718" s="4">
        <f t="shared" si="191"/>
        <v>9.694920148301614E-2</v>
      </c>
      <c r="DZ718">
        <v>674</v>
      </c>
      <c r="EA718">
        <v>11.498226791369287</v>
      </c>
      <c r="EB718">
        <v>-0.10268938280664131</v>
      </c>
      <c r="EC718">
        <v>-1.2287998019397228</v>
      </c>
      <c r="ED718">
        <f t="shared" si="192"/>
        <v>11.395537408562646</v>
      </c>
      <c r="EE718" s="4">
        <f t="shared" si="193"/>
        <v>9.0113681456988719E-3</v>
      </c>
      <c r="EP718">
        <v>676</v>
      </c>
      <c r="EQ718">
        <v>11.48128600856187</v>
      </c>
      <c r="ER718">
        <v>-9.5593885199773965E-2</v>
      </c>
      <c r="ES718">
        <v>-1.2187901212453545</v>
      </c>
      <c r="ET718">
        <f t="shared" si="186"/>
        <v>11.385692123362096</v>
      </c>
      <c r="EU718" s="4">
        <f t="shared" si="187"/>
        <v>8.3959661093967741E-3</v>
      </c>
      <c r="FF718">
        <v>676</v>
      </c>
      <c r="FG718">
        <v>11.398479646554918</v>
      </c>
      <c r="FH718">
        <v>-1.2787523192821837E-2</v>
      </c>
      <c r="FI718">
        <v>-0.28295228742172179</v>
      </c>
      <c r="FJ718">
        <f t="shared" si="188"/>
        <v>11.385692123362096</v>
      </c>
      <c r="FK718">
        <f t="shared" si="189"/>
        <v>1.1231221654574119E-3</v>
      </c>
    </row>
    <row r="719" spans="2:167" x14ac:dyDescent="0.2">
      <c r="B719" s="81">
        <v>45157</v>
      </c>
      <c r="C719">
        <v>7.0715166883242455</v>
      </c>
      <c r="D719">
        <v>7.370485658976877</v>
      </c>
      <c r="E719">
        <v>5.9811899088127225</v>
      </c>
      <c r="F719">
        <v>7.5728980939674182</v>
      </c>
      <c r="G719">
        <v>1</v>
      </c>
      <c r="H719">
        <v>0</v>
      </c>
      <c r="I719">
        <v>0</v>
      </c>
      <c r="J719">
        <v>0</v>
      </c>
      <c r="K719">
        <v>0</v>
      </c>
      <c r="L719">
        <v>1</v>
      </c>
      <c r="M719">
        <v>1</v>
      </c>
      <c r="N719">
        <v>86</v>
      </c>
      <c r="O719">
        <v>11.828954720524495</v>
      </c>
      <c r="P719" s="74">
        <v>137167.03840164046</v>
      </c>
      <c r="V719" s="81">
        <v>45094</v>
      </c>
      <c r="W719" s="3">
        <v>149.49518066734228</v>
      </c>
      <c r="X719" s="3">
        <v>152.60702132147676</v>
      </c>
      <c r="Y719" s="3">
        <v>302.55422527787334</v>
      </c>
      <c r="Z719" s="3">
        <v>1511.9171432676453</v>
      </c>
      <c r="AG719">
        <v>677</v>
      </c>
      <c r="AH719">
        <v>85705.935380575393</v>
      </c>
      <c r="AI719">
        <v>891.78889016069297</v>
      </c>
      <c r="AJ719">
        <v>5.1704805635396416E-2</v>
      </c>
      <c r="AK719">
        <f t="shared" si="184"/>
        <v>86597.724270736086</v>
      </c>
      <c r="AL719" s="4">
        <f t="shared" si="185"/>
        <v>1.0298063807919889E-2</v>
      </c>
      <c r="AW719">
        <v>673</v>
      </c>
      <c r="AX719">
        <v>99703.32672188578</v>
      </c>
      <c r="AY719">
        <v>-11499.173591536804</v>
      </c>
      <c r="AZ719">
        <v>-1.5333703003056982</v>
      </c>
      <c r="BA719">
        <f t="shared" si="198"/>
        <v>88204.153130348976</v>
      </c>
      <c r="BB719" s="4">
        <f t="shared" si="199"/>
        <v>0.13036997900249903</v>
      </c>
      <c r="BN719">
        <v>673</v>
      </c>
      <c r="BO719">
        <v>11.49875789791677</v>
      </c>
      <c r="BP719">
        <v>-0.11134856938479487</v>
      </c>
      <c r="BQ719">
        <v>-1.3773741157790815</v>
      </c>
      <c r="BR719">
        <f t="shared" si="200"/>
        <v>11.387409328531975</v>
      </c>
      <c r="BS719" s="4">
        <f t="shared" si="201"/>
        <v>9.7782178696082349E-3</v>
      </c>
      <c r="CD719">
        <v>674</v>
      </c>
      <c r="CE719">
        <v>99497.849930578814</v>
      </c>
      <c r="CF719">
        <v>-10573.844840500911</v>
      </c>
      <c r="CG719">
        <v>-1.3382010640036248</v>
      </c>
      <c r="CH719">
        <f t="shared" si="194"/>
        <v>88924.005090077902</v>
      </c>
      <c r="CI719" s="4">
        <f t="shared" si="195"/>
        <v>0.11890877867893893</v>
      </c>
      <c r="CT719">
        <v>674</v>
      </c>
      <c r="CU719">
        <v>11.495941818139851</v>
      </c>
      <c r="CV719">
        <v>-0.1004044095772052</v>
      </c>
      <c r="CW719">
        <v>-1.1970602987544527</v>
      </c>
      <c r="CX719">
        <f t="shared" si="196"/>
        <v>11.596346227717056</v>
      </c>
      <c r="CY719" s="4">
        <f t="shared" si="197"/>
        <v>8.6582797379077189E-3</v>
      </c>
      <c r="DJ719">
        <v>675</v>
      </c>
      <c r="DK719">
        <v>96715.84162257603</v>
      </c>
      <c r="DL719">
        <v>-10402.419381325526</v>
      </c>
      <c r="DM719">
        <v>-1.3218787827697907</v>
      </c>
      <c r="DN719">
        <f t="shared" si="190"/>
        <v>107118.26100390156</v>
      </c>
      <c r="DO719" s="4">
        <f t="shared" si="191"/>
        <v>9.7111540869270083E-2</v>
      </c>
      <c r="DZ719">
        <v>675</v>
      </c>
      <c r="EA719">
        <v>11.468926054982781</v>
      </c>
      <c r="EB719">
        <v>-0.10318565997872398</v>
      </c>
      <c r="EC719">
        <v>-1.2347383446994029</v>
      </c>
      <c r="ED719">
        <f t="shared" si="192"/>
        <v>11.365740395004057</v>
      </c>
      <c r="EE719" s="4">
        <f t="shared" si="193"/>
        <v>9.0786571215440079E-3</v>
      </c>
      <c r="EP719">
        <v>677</v>
      </c>
      <c r="EQ719">
        <v>11.479109212388373</v>
      </c>
      <c r="ER719">
        <v>-0.11008039681204984</v>
      </c>
      <c r="ES719">
        <v>-1.4034883078233982</v>
      </c>
      <c r="ET719">
        <f t="shared" si="186"/>
        <v>11.369028815576323</v>
      </c>
      <c r="EU719" s="4">
        <f t="shared" si="187"/>
        <v>9.6824802362390355E-3</v>
      </c>
      <c r="FF719">
        <v>677</v>
      </c>
      <c r="FG719">
        <v>11.380571797972884</v>
      </c>
      <c r="FH719">
        <v>-1.154298239656093E-2</v>
      </c>
      <c r="FI719">
        <v>-0.25541406443813819</v>
      </c>
      <c r="FJ719">
        <f t="shared" si="188"/>
        <v>11.369028815576323</v>
      </c>
      <c r="FK719">
        <f t="shared" si="189"/>
        <v>1.0153006544188084E-3</v>
      </c>
    </row>
    <row r="720" spans="2:167" x14ac:dyDescent="0.2">
      <c r="B720" s="81">
        <v>45164</v>
      </c>
      <c r="C720">
        <v>6.9821687198427167</v>
      </c>
      <c r="D720">
        <v>5.8623912721600897</v>
      </c>
      <c r="E720">
        <v>5.9895130872425684</v>
      </c>
      <c r="F720">
        <v>7.5813647650701927</v>
      </c>
      <c r="G720">
        <v>1</v>
      </c>
      <c r="H720">
        <v>0</v>
      </c>
      <c r="I720">
        <v>0</v>
      </c>
      <c r="J720">
        <v>0</v>
      </c>
      <c r="K720">
        <v>0</v>
      </c>
      <c r="L720">
        <v>1</v>
      </c>
      <c r="M720">
        <v>1</v>
      </c>
      <c r="N720">
        <v>87</v>
      </c>
      <c r="O720">
        <v>11.741111709011596</v>
      </c>
      <c r="P720" s="74">
        <v>125631.92856258247</v>
      </c>
      <c r="V720" s="81">
        <v>45101</v>
      </c>
      <c r="W720" s="3">
        <v>164.4446987340408</v>
      </c>
      <c r="X720" s="3">
        <v>154.13309153469152</v>
      </c>
      <c r="Y720" s="3">
        <v>305.57976753065202</v>
      </c>
      <c r="Z720" s="3">
        <v>1527.0363145209371</v>
      </c>
      <c r="AG720">
        <v>678</v>
      </c>
      <c r="AH720">
        <v>85681.54506749165</v>
      </c>
      <c r="AI720">
        <v>2321.5124566601153</v>
      </c>
      <c r="AJ720">
        <v>0.13459839170023064</v>
      </c>
      <c r="AK720">
        <f t="shared" si="184"/>
        <v>88003.057524151765</v>
      </c>
      <c r="AL720" s="4">
        <f t="shared" si="185"/>
        <v>2.6379906812021774E-2</v>
      </c>
      <c r="AW720">
        <v>674</v>
      </c>
      <c r="AX720">
        <v>99679.229331844079</v>
      </c>
      <c r="AY720">
        <v>-10755.224241766176</v>
      </c>
      <c r="AZ720">
        <v>-1.4341675333599422</v>
      </c>
      <c r="BA720">
        <f t="shared" si="198"/>
        <v>88924.005090077902</v>
      </c>
      <c r="BB720" s="4">
        <f t="shared" si="199"/>
        <v>0.12094849113995024</v>
      </c>
      <c r="BN720">
        <v>674</v>
      </c>
      <c r="BO720">
        <v>11.498500280651989</v>
      </c>
      <c r="BP720">
        <v>-0.10296287208934274</v>
      </c>
      <c r="BQ720">
        <v>-1.2736436191833018</v>
      </c>
      <c r="BR720">
        <f t="shared" si="200"/>
        <v>11.395537408562646</v>
      </c>
      <c r="BS720" s="4">
        <f t="shared" si="201"/>
        <v>9.0353678284602959E-3</v>
      </c>
      <c r="CD720">
        <v>675</v>
      </c>
      <c r="CE720">
        <v>96541.290439544158</v>
      </c>
      <c r="CF720">
        <v>-10227.868198293654</v>
      </c>
      <c r="CG720">
        <v>-1.2944150696273142</v>
      </c>
      <c r="CH720">
        <f t="shared" si="194"/>
        <v>86313.422241250504</v>
      </c>
      <c r="CI720" s="4">
        <f t="shared" si="195"/>
        <v>0.11849684478627473</v>
      </c>
      <c r="CT720">
        <v>675</v>
      </c>
      <c r="CU720">
        <v>11.465728560461033</v>
      </c>
      <c r="CV720">
        <v>-9.9988165456975864E-2</v>
      </c>
      <c r="CW720">
        <v>-1.1920976749711478</v>
      </c>
      <c r="CX720">
        <f t="shared" si="196"/>
        <v>11.565716725918008</v>
      </c>
      <c r="CY720" s="4">
        <f t="shared" si="197"/>
        <v>8.6452199916766913E-3</v>
      </c>
      <c r="DJ720">
        <v>676</v>
      </c>
      <c r="DK720">
        <v>96684.040207290192</v>
      </c>
      <c r="DL720">
        <v>-8631.2217311881832</v>
      </c>
      <c r="DM720">
        <v>-1.0968053159173206</v>
      </c>
      <c r="DN720">
        <f t="shared" si="190"/>
        <v>105315.26193847838</v>
      </c>
      <c r="DO720" s="4">
        <f t="shared" si="191"/>
        <v>8.195603915632145E-2</v>
      </c>
      <c r="DZ720">
        <v>676</v>
      </c>
      <c r="EA720">
        <v>11.468559980911161</v>
      </c>
      <c r="EB720">
        <v>-8.2867857549064894E-2</v>
      </c>
      <c r="EC720">
        <v>-0.99161183133408126</v>
      </c>
      <c r="ED720">
        <f t="shared" si="192"/>
        <v>11.385692123362096</v>
      </c>
      <c r="EE720" s="4">
        <f t="shared" si="193"/>
        <v>7.2782450685654702E-3</v>
      </c>
      <c r="EP720">
        <v>678</v>
      </c>
      <c r="EQ720">
        <v>11.481657610396304</v>
      </c>
      <c r="ER720">
        <v>-9.653077294690604E-2</v>
      </c>
      <c r="ES720">
        <v>-1.2307351272311879</v>
      </c>
      <c r="ET720">
        <f t="shared" si="186"/>
        <v>11.385126837449398</v>
      </c>
      <c r="EU720" s="4">
        <f t="shared" si="187"/>
        <v>8.4786734768193209E-3</v>
      </c>
      <c r="FF720">
        <v>678</v>
      </c>
      <c r="FG720">
        <v>11.396461526930747</v>
      </c>
      <c r="FH720">
        <v>-1.1334689481348192E-2</v>
      </c>
      <c r="FI720">
        <v>-0.25080512211799705</v>
      </c>
      <c r="FJ720">
        <f t="shared" si="188"/>
        <v>11.385126837449398</v>
      </c>
      <c r="FK720">
        <f t="shared" si="189"/>
        <v>9.9556989071607877E-4</v>
      </c>
    </row>
    <row r="721" spans="2:167" x14ac:dyDescent="0.2">
      <c r="B721" s="81">
        <v>45171</v>
      </c>
      <c r="C721">
        <v>6.8831576332646556</v>
      </c>
      <c r="D721">
        <v>5.4354608048442188</v>
      </c>
      <c r="E721">
        <v>5.9978497634351315</v>
      </c>
      <c r="F721">
        <v>7.5898439540107621</v>
      </c>
      <c r="G721">
        <v>1</v>
      </c>
      <c r="H721">
        <v>0</v>
      </c>
      <c r="I721">
        <v>0</v>
      </c>
      <c r="J721">
        <v>0</v>
      </c>
      <c r="K721">
        <v>0</v>
      </c>
      <c r="L721">
        <v>1</v>
      </c>
      <c r="M721">
        <v>1</v>
      </c>
      <c r="N721">
        <v>88</v>
      </c>
      <c r="O721">
        <v>11.682976316403318</v>
      </c>
      <c r="P721" s="74">
        <v>118536.51273032506</v>
      </c>
      <c r="V721" s="81">
        <v>45108</v>
      </c>
      <c r="W721" s="3">
        <v>180.88916860744132</v>
      </c>
      <c r="X721" s="3">
        <v>1404.1372031789076</v>
      </c>
      <c r="Y721" s="3">
        <v>308.63556520595853</v>
      </c>
      <c r="Z721" s="3">
        <v>1542.3066775405773</v>
      </c>
      <c r="AG721">
        <v>679</v>
      </c>
      <c r="AH721">
        <v>84090.631627702445</v>
      </c>
      <c r="AI721">
        <v>3547.4172000565595</v>
      </c>
      <c r="AJ721">
        <v>0.20567481705623858</v>
      </c>
      <c r="AK721">
        <f t="shared" si="184"/>
        <v>87638.048827759005</v>
      </c>
      <c r="AL721" s="4">
        <f t="shared" si="185"/>
        <v>4.0478048604534078E-2</v>
      </c>
      <c r="AW721">
        <v>675</v>
      </c>
      <c r="AX721">
        <v>96788.304932590094</v>
      </c>
      <c r="AY721">
        <v>-10474.88269133959</v>
      </c>
      <c r="AZ721">
        <v>-1.3967850724427373</v>
      </c>
      <c r="BA721">
        <f t="shared" si="198"/>
        <v>86313.422241250504</v>
      </c>
      <c r="BB721" s="4">
        <f t="shared" si="199"/>
        <v>0.12135867654583024</v>
      </c>
      <c r="BN721">
        <v>675</v>
      </c>
      <c r="BO721">
        <v>11.469216417755776</v>
      </c>
      <c r="BP721">
        <v>-0.1034760227517193</v>
      </c>
      <c r="BQ721">
        <v>-1.2799912574489523</v>
      </c>
      <c r="BR721">
        <f t="shared" si="200"/>
        <v>11.365740395004057</v>
      </c>
      <c r="BS721" s="4">
        <f t="shared" si="201"/>
        <v>9.104204315383042E-3</v>
      </c>
      <c r="CD721">
        <v>676</v>
      </c>
      <c r="CE721">
        <v>96496.043570373164</v>
      </c>
      <c r="CF721">
        <v>-8443.2250942711544</v>
      </c>
      <c r="CG721">
        <v>-1.0685548138079652</v>
      </c>
      <c r="CH721">
        <f t="shared" si="194"/>
        <v>88052.818476102009</v>
      </c>
      <c r="CI721" s="4">
        <f t="shared" si="195"/>
        <v>9.5888186663356939E-2</v>
      </c>
      <c r="CT721">
        <v>676</v>
      </c>
      <c r="CU721">
        <v>11.465164593396475</v>
      </c>
      <c r="CV721">
        <v>-7.9472470034378517E-2</v>
      </c>
      <c r="CW721">
        <v>-0.94750160000647565</v>
      </c>
      <c r="CX721">
        <f t="shared" si="196"/>
        <v>11.544637063430853</v>
      </c>
      <c r="CY721" s="4">
        <f t="shared" si="197"/>
        <v>6.8839297067309251E-3</v>
      </c>
      <c r="DJ721">
        <v>677</v>
      </c>
      <c r="DK721">
        <v>96652.922746708311</v>
      </c>
      <c r="DL721">
        <v>-10055.198475972225</v>
      </c>
      <c r="DM721">
        <v>-1.2777559752866954</v>
      </c>
      <c r="DN721">
        <f t="shared" si="190"/>
        <v>106708.12122268054</v>
      </c>
      <c r="DO721" s="4">
        <f t="shared" si="191"/>
        <v>9.4230864162520925E-2</v>
      </c>
      <c r="DZ721">
        <v>677</v>
      </c>
      <c r="EA721">
        <v>11.46820178001377</v>
      </c>
      <c r="EB721">
        <v>-9.9172964437446609E-2</v>
      </c>
      <c r="EC721">
        <v>-1.1867217011905946</v>
      </c>
      <c r="ED721">
        <f t="shared" si="192"/>
        <v>11.369028815576323</v>
      </c>
      <c r="EE721" s="4">
        <f t="shared" si="193"/>
        <v>8.7230814563134078E-3</v>
      </c>
      <c r="EP721">
        <v>679</v>
      </c>
      <c r="EQ721">
        <v>11.481313520018618</v>
      </c>
      <c r="ER721">
        <v>-0.10034299004679248</v>
      </c>
      <c r="ES721">
        <v>-1.2793396225048583</v>
      </c>
      <c r="ET721">
        <f t="shared" si="186"/>
        <v>11.380970529971826</v>
      </c>
      <c r="EU721" s="4">
        <f t="shared" si="187"/>
        <v>8.8167340195231033E-3</v>
      </c>
      <c r="FF721">
        <v>679</v>
      </c>
      <c r="FG721">
        <v>11.365675777019227</v>
      </c>
      <c r="FH721">
        <v>1.5294752952598856E-2</v>
      </c>
      <c r="FI721">
        <v>0.33843030180522271</v>
      </c>
      <c r="FJ721">
        <f t="shared" si="188"/>
        <v>11.380970529971826</v>
      </c>
      <c r="FK721">
        <f t="shared" si="189"/>
        <v>1.3438882837206257E-3</v>
      </c>
    </row>
    <row r="722" spans="2:167" x14ac:dyDescent="0.2">
      <c r="B722" s="81">
        <v>45178</v>
      </c>
      <c r="C722">
        <v>6.7835675627577974</v>
      </c>
      <c r="D722">
        <v>5.3877741657910212</v>
      </c>
      <c r="E722">
        <v>6.0061998469496301</v>
      </c>
      <c r="F722">
        <v>7.5983355733704148</v>
      </c>
      <c r="G722">
        <v>1</v>
      </c>
      <c r="H722">
        <v>0</v>
      </c>
      <c r="I722">
        <v>0</v>
      </c>
      <c r="J722">
        <v>0</v>
      </c>
      <c r="K722">
        <v>0</v>
      </c>
      <c r="L722">
        <v>1</v>
      </c>
      <c r="M722">
        <v>1</v>
      </c>
      <c r="N722">
        <v>89</v>
      </c>
      <c r="O722">
        <v>11.675121288129308</v>
      </c>
      <c r="P722" s="74">
        <v>117609.0524534749</v>
      </c>
      <c r="V722" s="81">
        <v>45115</v>
      </c>
      <c r="W722" s="3">
        <v>198.97808546818513</v>
      </c>
      <c r="X722" s="3">
        <v>1529.1376143433292</v>
      </c>
      <c r="Y722" s="3">
        <v>311.72192085801817</v>
      </c>
      <c r="Z722" s="3">
        <v>1557.7297442280847</v>
      </c>
      <c r="AG722">
        <v>680</v>
      </c>
      <c r="AH722">
        <v>84066.241314618703</v>
      </c>
      <c r="AI722">
        <v>4870.5542227614787</v>
      </c>
      <c r="AJ722">
        <v>0.28238864848289785</v>
      </c>
      <c r="AK722">
        <f t="shared" si="184"/>
        <v>88936.795537380181</v>
      </c>
      <c r="AL722" s="4">
        <f t="shared" si="185"/>
        <v>5.4764219840981142E-2</v>
      </c>
      <c r="AW722">
        <v>676</v>
      </c>
      <c r="AX722">
        <v>96764.207542548393</v>
      </c>
      <c r="AY722">
        <v>-8711.3890664463834</v>
      </c>
      <c r="AZ722">
        <v>-1.1616300217198015</v>
      </c>
      <c r="BA722">
        <f t="shared" si="198"/>
        <v>88052.818476102009</v>
      </c>
      <c r="BB722" s="4">
        <f t="shared" si="199"/>
        <v>9.8933676595607214E-2</v>
      </c>
      <c r="BN722">
        <v>676</v>
      </c>
      <c r="BO722">
        <v>11.468958800490995</v>
      </c>
      <c r="BP722">
        <v>-8.3266677128898792E-2</v>
      </c>
      <c r="BQ722">
        <v>-1.0300030473489008</v>
      </c>
      <c r="BR722">
        <f t="shared" si="200"/>
        <v>11.385692123362096</v>
      </c>
      <c r="BS722" s="4">
        <f t="shared" si="201"/>
        <v>7.3132732052402331E-3</v>
      </c>
      <c r="CD722">
        <v>677</v>
      </c>
      <c r="CE722">
        <v>96451.975399878022</v>
      </c>
      <c r="CF722">
        <v>-9854.251129141936</v>
      </c>
      <c r="CG722">
        <v>-1.2471309674856133</v>
      </c>
      <c r="CH722">
        <f t="shared" si="194"/>
        <v>86597.724270736086</v>
      </c>
      <c r="CI722" s="4">
        <f t="shared" si="195"/>
        <v>0.11379341907801123</v>
      </c>
      <c r="CT722">
        <v>677</v>
      </c>
      <c r="CU722">
        <v>11.46461757153361</v>
      </c>
      <c r="CV722">
        <v>-9.5588755957287219E-2</v>
      </c>
      <c r="CW722">
        <v>-1.1396462092216189</v>
      </c>
      <c r="CX722">
        <f t="shared" si="196"/>
        <v>11.560206327490897</v>
      </c>
      <c r="CY722" s="4">
        <f t="shared" si="197"/>
        <v>8.2687759413057494E-3</v>
      </c>
      <c r="DJ722">
        <v>678</v>
      </c>
      <c r="DK722">
        <v>96622.460439476665</v>
      </c>
      <c r="DL722">
        <v>-8619.4029153248994</v>
      </c>
      <c r="DM722">
        <v>-1.0953034497307692</v>
      </c>
      <c r="DN722">
        <f t="shared" si="190"/>
        <v>105241.86335480156</v>
      </c>
      <c r="DO722" s="4">
        <f t="shared" si="191"/>
        <v>8.190089609366126E-2</v>
      </c>
      <c r="DZ722">
        <v>678</v>
      </c>
      <c r="EA722">
        <v>11.467851120750998</v>
      </c>
      <c r="EB722">
        <v>-8.2724283301599755E-2</v>
      </c>
      <c r="EC722">
        <v>-0.98989379581739112</v>
      </c>
      <c r="ED722">
        <f t="shared" si="192"/>
        <v>11.385126837449398</v>
      </c>
      <c r="EE722" s="4">
        <f t="shared" si="193"/>
        <v>7.2659957576838392E-3</v>
      </c>
      <c r="EP722">
        <v>680</v>
      </c>
      <c r="EQ722">
        <v>11.483942611290637</v>
      </c>
      <c r="ER722">
        <v>-8.8261377362544025E-2</v>
      </c>
      <c r="ES722">
        <v>-1.1253030943576647</v>
      </c>
      <c r="ET722">
        <f t="shared" si="186"/>
        <v>11.395681233928093</v>
      </c>
      <c r="EU722" s="4">
        <f t="shared" si="187"/>
        <v>7.7451602541992407E-3</v>
      </c>
      <c r="FF722">
        <v>680</v>
      </c>
      <c r="FG722">
        <v>11.381075182315708</v>
      </c>
      <c r="FH722">
        <v>1.4606051612384263E-2</v>
      </c>
      <c r="FI722">
        <v>0.32319125851077823</v>
      </c>
      <c r="FJ722">
        <f t="shared" si="188"/>
        <v>11.395681233928093</v>
      </c>
      <c r="FK722">
        <f t="shared" si="189"/>
        <v>1.2817181625700454E-3</v>
      </c>
    </row>
    <row r="723" spans="2:167" x14ac:dyDescent="0.2">
      <c r="B723" s="81">
        <v>45185</v>
      </c>
      <c r="C723">
        <v>6.6844431181329931</v>
      </c>
      <c r="D723">
        <v>5.3899714237825886</v>
      </c>
      <c r="E723">
        <v>6.0145632475941726</v>
      </c>
      <c r="F723">
        <v>7.6068395360341592</v>
      </c>
      <c r="G723">
        <v>1</v>
      </c>
      <c r="H723">
        <v>0</v>
      </c>
      <c r="I723">
        <v>0</v>
      </c>
      <c r="J723">
        <v>0</v>
      </c>
      <c r="K723">
        <v>0</v>
      </c>
      <c r="L723">
        <v>1</v>
      </c>
      <c r="M723">
        <v>1</v>
      </c>
      <c r="N723">
        <v>90</v>
      </c>
      <c r="O723">
        <v>11.67086663491845</v>
      </c>
      <c r="P723" s="74">
        <v>117109.72969664434</v>
      </c>
      <c r="V723" s="81">
        <v>45122</v>
      </c>
      <c r="W723" s="3">
        <v>218.87589401500364</v>
      </c>
      <c r="X723" s="3">
        <v>1541.6376554597714</v>
      </c>
      <c r="Y723" s="3">
        <v>314.83914006659836</v>
      </c>
      <c r="Z723" s="3">
        <v>1573.3070416088365</v>
      </c>
      <c r="AG723">
        <v>681</v>
      </c>
      <c r="AH723">
        <v>84041.85100153496</v>
      </c>
      <c r="AI723">
        <v>4563.3320587116032</v>
      </c>
      <c r="AJ723">
        <v>0.26457629125985327</v>
      </c>
      <c r="AK723">
        <f t="shared" si="184"/>
        <v>88605.183060246563</v>
      </c>
      <c r="AL723" s="4">
        <f t="shared" si="185"/>
        <v>5.1501863673243505E-2</v>
      </c>
      <c r="AW723">
        <v>677</v>
      </c>
      <c r="AX723">
        <v>96740.110152506692</v>
      </c>
      <c r="AY723">
        <v>-10142.385881770606</v>
      </c>
      <c r="AZ723">
        <v>-1.3524479095430735</v>
      </c>
      <c r="BA723">
        <f t="shared" si="198"/>
        <v>86597.724270736086</v>
      </c>
      <c r="BB723" s="4">
        <f t="shared" si="199"/>
        <v>0.1171206976532294</v>
      </c>
      <c r="BN723">
        <v>677</v>
      </c>
      <c r="BO723">
        <v>11.468701183226216</v>
      </c>
      <c r="BP723">
        <v>-9.9672367649892735E-2</v>
      </c>
      <c r="BQ723">
        <v>-1.2329403064438973</v>
      </c>
      <c r="BR723">
        <f t="shared" si="200"/>
        <v>11.369028815576323</v>
      </c>
      <c r="BS723" s="4">
        <f t="shared" si="201"/>
        <v>8.7670080942476789E-3</v>
      </c>
      <c r="CD723">
        <v>678</v>
      </c>
      <c r="CE723">
        <v>96409.085928058674</v>
      </c>
      <c r="CF723">
        <v>-8406.0284039069084</v>
      </c>
      <c r="CG723">
        <v>-1.0638472877024006</v>
      </c>
      <c r="CH723">
        <f t="shared" si="194"/>
        <v>88003.057524151765</v>
      </c>
      <c r="CI723" s="4">
        <f t="shared" si="195"/>
        <v>9.5519731250245918E-2</v>
      </c>
      <c r="CT723">
        <v>678</v>
      </c>
      <c r="CU723">
        <v>11.464087494872434</v>
      </c>
      <c r="CV723">
        <v>-7.8960657423035485E-2</v>
      </c>
      <c r="CW723">
        <v>-0.94139957161927146</v>
      </c>
      <c r="CX723">
        <f t="shared" si="196"/>
        <v>11.543048152295469</v>
      </c>
      <c r="CY723" s="4">
        <f t="shared" si="197"/>
        <v>6.840537818196075E-3</v>
      </c>
      <c r="DJ723">
        <v>679</v>
      </c>
      <c r="DK723">
        <v>95015.402199735923</v>
      </c>
      <c r="DL723">
        <v>-7377.3533719769184</v>
      </c>
      <c r="DM723">
        <v>-0.93747103802777254</v>
      </c>
      <c r="DN723">
        <f t="shared" si="190"/>
        <v>102392.75557171284</v>
      </c>
      <c r="DO723" s="4">
        <f t="shared" si="191"/>
        <v>7.2049563768308192E-2</v>
      </c>
      <c r="DZ723">
        <v>679</v>
      </c>
      <c r="EA723">
        <v>11.448682274140575</v>
      </c>
      <c r="EB723">
        <v>-6.7711744168748922E-2</v>
      </c>
      <c r="EC723">
        <v>-0.81025102643981162</v>
      </c>
      <c r="ED723">
        <f t="shared" si="192"/>
        <v>11.380970529971826</v>
      </c>
      <c r="EE723" s="4">
        <f t="shared" si="193"/>
        <v>5.9495579915992058E-3</v>
      </c>
      <c r="EP723">
        <v>681</v>
      </c>
      <c r="EQ723">
        <v>11.483542534597962</v>
      </c>
      <c r="ER723">
        <v>-9.1596900164505612E-2</v>
      </c>
      <c r="ES723">
        <v>-1.1678298964823368</v>
      </c>
      <c r="ET723">
        <f t="shared" si="186"/>
        <v>11.391945634433457</v>
      </c>
      <c r="EU723" s="4">
        <f t="shared" si="187"/>
        <v>8.0404966020592231E-3</v>
      </c>
      <c r="FF723">
        <v>681</v>
      </c>
      <c r="FG723">
        <v>11.376146001484846</v>
      </c>
      <c r="FH723">
        <v>1.5799632948610309E-2</v>
      </c>
      <c r="FI723">
        <v>0.349601890516405</v>
      </c>
      <c r="FJ723">
        <f t="shared" si="188"/>
        <v>11.391945634433457</v>
      </c>
      <c r="FK723">
        <f t="shared" si="189"/>
        <v>1.3869126008514397E-3</v>
      </c>
    </row>
    <row r="724" spans="2:167" x14ac:dyDescent="0.2">
      <c r="B724" s="81">
        <v>45192</v>
      </c>
      <c r="C724">
        <v>6.5859511752593143</v>
      </c>
      <c r="D724">
        <v>5.3973029694815811</v>
      </c>
      <c r="E724">
        <v>6.0229398754312911</v>
      </c>
      <c r="F724">
        <v>7.615355755195016</v>
      </c>
      <c r="G724">
        <v>1</v>
      </c>
      <c r="H724">
        <v>0</v>
      </c>
      <c r="I724">
        <v>0</v>
      </c>
      <c r="J724">
        <v>0</v>
      </c>
      <c r="K724">
        <v>0</v>
      </c>
      <c r="L724">
        <v>1</v>
      </c>
      <c r="M724">
        <v>1</v>
      </c>
      <c r="N724">
        <v>91</v>
      </c>
      <c r="O724">
        <v>11.666973008368757</v>
      </c>
      <c r="P724" s="74">
        <v>116654.63470379228</v>
      </c>
      <c r="V724" s="81">
        <v>45129</v>
      </c>
      <c r="W724" s="3">
        <v>240.76348341650402</v>
      </c>
      <c r="X724" s="3">
        <v>1542.8876595714157</v>
      </c>
      <c r="Y724" s="3">
        <v>317.98753146726438</v>
      </c>
      <c r="Z724" s="3">
        <v>1589.0401119818548</v>
      </c>
      <c r="AG724">
        <v>682</v>
      </c>
      <c r="AH724">
        <v>84017.460688451203</v>
      </c>
      <c r="AI724">
        <v>3298.6654273754684</v>
      </c>
      <c r="AJ724">
        <v>0.19125250007086039</v>
      </c>
      <c r="AK724">
        <f t="shared" si="184"/>
        <v>87316.126115826672</v>
      </c>
      <c r="AL724" s="4">
        <f t="shared" si="185"/>
        <v>3.7778421628551405E-2</v>
      </c>
      <c r="AW724">
        <v>678</v>
      </c>
      <c r="AX724">
        <v>96716.01276246499</v>
      </c>
      <c r="AY724">
        <v>-8712.955238313225</v>
      </c>
      <c r="AZ724">
        <v>-1.1618388646776605</v>
      </c>
      <c r="BA724">
        <f t="shared" si="198"/>
        <v>88003.057524151765</v>
      </c>
      <c r="BB724" s="4">
        <f t="shared" si="199"/>
        <v>9.9007415008529914E-2</v>
      </c>
      <c r="BN724">
        <v>678</v>
      </c>
      <c r="BO724">
        <v>11.468443565961435</v>
      </c>
      <c r="BP724">
        <v>-8.331672851203642E-2</v>
      </c>
      <c r="BQ724">
        <v>-1.0306221795027632</v>
      </c>
      <c r="BR724">
        <f t="shared" si="200"/>
        <v>11.385126837449398</v>
      </c>
      <c r="BS724" s="4">
        <f t="shared" si="201"/>
        <v>7.3180325262587765E-3</v>
      </c>
      <c r="CD724">
        <v>679</v>
      </c>
      <c r="CE724">
        <v>94739.118305394048</v>
      </c>
      <c r="CF724">
        <v>-7101.0694776350429</v>
      </c>
      <c r="CG724">
        <v>-0.89869473912998266</v>
      </c>
      <c r="CH724">
        <f t="shared" si="194"/>
        <v>87638.048827759005</v>
      </c>
      <c r="CI724" s="4">
        <f t="shared" si="195"/>
        <v>8.1027242991126555E-2</v>
      </c>
      <c r="CT724">
        <v>679</v>
      </c>
      <c r="CU724">
        <v>11.44390977826299</v>
      </c>
      <c r="CV724">
        <v>-6.2939248291163707E-2</v>
      </c>
      <c r="CW724">
        <v>-0.75038612029153351</v>
      </c>
      <c r="CX724">
        <f t="shared" si="196"/>
        <v>11.506849026554153</v>
      </c>
      <c r="CY724" s="4">
        <f t="shared" si="197"/>
        <v>5.4697205243520539E-3</v>
      </c>
      <c r="DJ724">
        <v>680</v>
      </c>
      <c r="DK724">
        <v>94986.17077828609</v>
      </c>
      <c r="DL724">
        <v>-6049.3752409059089</v>
      </c>
      <c r="DM724">
        <v>-0.76871932257623077</v>
      </c>
      <c r="DN724">
        <f t="shared" si="190"/>
        <v>101035.546019192</v>
      </c>
      <c r="DO724" s="4">
        <f t="shared" si="191"/>
        <v>5.9873732357093534E-2</v>
      </c>
      <c r="DZ724">
        <v>680</v>
      </c>
      <c r="EA724">
        <v>11.448345783912918</v>
      </c>
      <c r="EB724">
        <v>-5.2664549984825726E-2</v>
      </c>
      <c r="EC724">
        <v>-0.63019356842811969</v>
      </c>
      <c r="ED724">
        <f t="shared" si="192"/>
        <v>11.395681233928093</v>
      </c>
      <c r="EE724" s="4">
        <f t="shared" si="193"/>
        <v>4.6214481524833118E-3</v>
      </c>
      <c r="EP724">
        <v>682</v>
      </c>
      <c r="EQ724">
        <v>11.481721141573596</v>
      </c>
      <c r="ER724">
        <v>-0.10443069611936728</v>
      </c>
      <c r="ES724">
        <v>-1.3314565102053344</v>
      </c>
      <c r="ET724">
        <f t="shared" si="186"/>
        <v>11.377290445454229</v>
      </c>
      <c r="EU724" s="4">
        <f t="shared" si="187"/>
        <v>9.1788723000468305E-3</v>
      </c>
      <c r="FF724">
        <v>682</v>
      </c>
      <c r="FG724">
        <v>11.360371175745476</v>
      </c>
      <c r="FH724">
        <v>1.6919269708752793E-2</v>
      </c>
      <c r="FI724">
        <v>0.37437633491714684</v>
      </c>
      <c r="FJ724">
        <f t="shared" si="188"/>
        <v>11.377290445454229</v>
      </c>
      <c r="FK724">
        <f t="shared" si="189"/>
        <v>1.4871088850081041E-3</v>
      </c>
    </row>
    <row r="725" spans="2:167" x14ac:dyDescent="0.2">
      <c r="B725" s="81">
        <v>45199</v>
      </c>
      <c r="C725">
        <v>6.4881658168636829</v>
      </c>
      <c r="D725">
        <v>5.405160216575875</v>
      </c>
      <c r="E725">
        <v>6.031329640783361</v>
      </c>
      <c r="F725">
        <v>7.6238841443582146</v>
      </c>
      <c r="G725">
        <v>1</v>
      </c>
      <c r="H725">
        <v>0</v>
      </c>
      <c r="I725">
        <v>0</v>
      </c>
      <c r="J725">
        <v>0</v>
      </c>
      <c r="K725">
        <v>0</v>
      </c>
      <c r="L725">
        <v>1</v>
      </c>
      <c r="M725">
        <v>1</v>
      </c>
      <c r="N725">
        <v>92</v>
      </c>
      <c r="O725">
        <v>11.663102002204688</v>
      </c>
      <c r="P725" s="74">
        <v>116203.93678379721</v>
      </c>
      <c r="V725" s="81">
        <v>45136</v>
      </c>
      <c r="W725" s="3">
        <v>264.83983175815445</v>
      </c>
      <c r="X725" s="3">
        <v>1543.0126599825801</v>
      </c>
      <c r="Y725" s="3">
        <v>321.16740678193696</v>
      </c>
      <c r="Z725" s="3">
        <v>1604.9305130715238</v>
      </c>
      <c r="AG725">
        <v>683</v>
      </c>
      <c r="AH725">
        <v>83993.070375367461</v>
      </c>
      <c r="AI725">
        <v>4192.3716842101276</v>
      </c>
      <c r="AJ725">
        <v>0.24306847223042302</v>
      </c>
      <c r="AK725">
        <f t="shared" si="184"/>
        <v>88185.442059577588</v>
      </c>
      <c r="AL725" s="4">
        <f t="shared" si="185"/>
        <v>4.7540405607739485E-2</v>
      </c>
      <c r="AW725">
        <v>679</v>
      </c>
      <c r="AX725">
        <v>95124.074092028735</v>
      </c>
      <c r="AY725">
        <v>-7486.0252642697305</v>
      </c>
      <c r="AZ725">
        <v>-0.99823250046573409</v>
      </c>
      <c r="BA725">
        <f t="shared" si="198"/>
        <v>87638.048827759005</v>
      </c>
      <c r="BB725" s="4">
        <f t="shared" si="199"/>
        <v>8.5419807542526691E-2</v>
      </c>
      <c r="BN725">
        <v>679</v>
      </c>
      <c r="BO725">
        <v>11.449379556070884</v>
      </c>
      <c r="BP725">
        <v>-6.8409026099057968E-2</v>
      </c>
      <c r="BQ725">
        <v>-0.84621492988274427</v>
      </c>
      <c r="BR725">
        <f t="shared" si="200"/>
        <v>11.380970529971826</v>
      </c>
      <c r="BS725" s="4">
        <f t="shared" si="201"/>
        <v>6.0108253438406287E-3</v>
      </c>
      <c r="CD725">
        <v>680</v>
      </c>
      <c r="CE725">
        <v>94698.586230926332</v>
      </c>
      <c r="CF725">
        <v>-5761.7906935461506</v>
      </c>
      <c r="CG725">
        <v>-0.72919874964841813</v>
      </c>
      <c r="CH725">
        <f t="shared" si="194"/>
        <v>88936.795537380181</v>
      </c>
      <c r="CI725" s="4">
        <f t="shared" si="195"/>
        <v>6.4785229316300999E-2</v>
      </c>
      <c r="CT725">
        <v>680</v>
      </c>
      <c r="CU725">
        <v>11.443413592005195</v>
      </c>
      <c r="CV725">
        <v>-4.7732358077102077E-2</v>
      </c>
      <c r="CW725">
        <v>-0.5690836792989068</v>
      </c>
      <c r="CX725">
        <f t="shared" si="196"/>
        <v>11.491145950082297</v>
      </c>
      <c r="CY725" s="4">
        <f t="shared" si="197"/>
        <v>4.1538379448361482E-3</v>
      </c>
      <c r="DJ725">
        <v>681</v>
      </c>
      <c r="DK725">
        <v>94957.518235079362</v>
      </c>
      <c r="DL725">
        <v>-6352.3351748327987</v>
      </c>
      <c r="DM725">
        <v>-0.80721770396299075</v>
      </c>
      <c r="DN725">
        <f t="shared" si="190"/>
        <v>101309.85340991216</v>
      </c>
      <c r="DO725" s="4">
        <f t="shared" si="191"/>
        <v>6.2702046849583984E-2</v>
      </c>
      <c r="DZ725">
        <v>681</v>
      </c>
      <c r="EA725">
        <v>11.448015957297979</v>
      </c>
      <c r="EB725">
        <v>-5.6070322864522737E-2</v>
      </c>
      <c r="EC725">
        <v>-0.67094766515790061</v>
      </c>
      <c r="ED725">
        <f t="shared" si="192"/>
        <v>11.391945634433457</v>
      </c>
      <c r="EE725" s="4">
        <f t="shared" si="193"/>
        <v>4.9219268300441836E-3</v>
      </c>
      <c r="EP725">
        <v>683</v>
      </c>
      <c r="EQ725">
        <v>11.48337280363133</v>
      </c>
      <c r="ER725">
        <v>-9.6175631273549556E-2</v>
      </c>
      <c r="ES725">
        <v>-1.2262071894637789</v>
      </c>
      <c r="ET725">
        <f t="shared" si="186"/>
        <v>11.38719717235778</v>
      </c>
      <c r="EU725" s="4">
        <f t="shared" si="187"/>
        <v>8.4459441439210525E-3</v>
      </c>
      <c r="FF725">
        <v>683</v>
      </c>
      <c r="FG725">
        <v>11.369792053787215</v>
      </c>
      <c r="FH725">
        <v>1.7405118570565037E-2</v>
      </c>
      <c r="FI725">
        <v>0.38512681761173018</v>
      </c>
      <c r="FJ725">
        <f t="shared" si="188"/>
        <v>11.38719717235778</v>
      </c>
      <c r="FK725">
        <f t="shared" si="189"/>
        <v>1.5284813556065977E-3</v>
      </c>
    </row>
    <row r="726" spans="2:167" x14ac:dyDescent="0.2">
      <c r="B726" s="81">
        <v>45206</v>
      </c>
      <c r="C726">
        <v>6.3911552009912818</v>
      </c>
      <c r="D726">
        <v>5.4130841055646046</v>
      </c>
      <c r="E726">
        <v>6.0397324542379076</v>
      </c>
      <c r="F726">
        <v>7.6324246173452917</v>
      </c>
      <c r="G726">
        <v>1</v>
      </c>
      <c r="H726">
        <v>0</v>
      </c>
      <c r="I726">
        <v>0</v>
      </c>
      <c r="J726">
        <v>0</v>
      </c>
      <c r="K726">
        <v>0</v>
      </c>
      <c r="L726">
        <v>1</v>
      </c>
      <c r="M726">
        <v>1</v>
      </c>
      <c r="N726">
        <v>93</v>
      </c>
      <c r="O726">
        <v>11.590397295072515</v>
      </c>
      <c r="P726" s="74">
        <v>108055.17929963414</v>
      </c>
      <c r="V726" s="81">
        <v>45143</v>
      </c>
      <c r="W726" s="3">
        <v>1053.670861709988</v>
      </c>
      <c r="X726" s="3">
        <v>1543.0251600236966</v>
      </c>
      <c r="Y726" s="3">
        <v>324.37908084975635</v>
      </c>
      <c r="Z726" s="3">
        <v>1620.9798181811348</v>
      </c>
      <c r="AG726">
        <v>684</v>
      </c>
      <c r="AH726">
        <v>85099.412289635671</v>
      </c>
      <c r="AI726">
        <v>2800.0988060336385</v>
      </c>
      <c r="AJ726">
        <v>0.16234623028302914</v>
      </c>
      <c r="AK726">
        <f t="shared" si="184"/>
        <v>87899.51109566931</v>
      </c>
      <c r="AL726" s="4">
        <f t="shared" si="185"/>
        <v>3.1855681233380555E-2</v>
      </c>
      <c r="AW726">
        <v>680</v>
      </c>
      <c r="AX726">
        <v>95099.976701987049</v>
      </c>
      <c r="AY726">
        <v>-6163.1811646068672</v>
      </c>
      <c r="AZ726">
        <v>-0.82183635875946914</v>
      </c>
      <c r="BA726">
        <f t="shared" si="198"/>
        <v>88936.795537380181</v>
      </c>
      <c r="BB726" s="4">
        <f t="shared" si="199"/>
        <v>6.9298439721908786E-2</v>
      </c>
      <c r="BN726">
        <v>680</v>
      </c>
      <c r="BO726">
        <v>11.449121938806105</v>
      </c>
      <c r="BP726">
        <v>-5.3440704878012113E-2</v>
      </c>
      <c r="BQ726">
        <v>-0.66105782979205707</v>
      </c>
      <c r="BR726">
        <f t="shared" si="200"/>
        <v>11.395681233928093</v>
      </c>
      <c r="BS726" s="4">
        <f t="shared" si="201"/>
        <v>4.6895577176118584E-3</v>
      </c>
      <c r="CD726">
        <v>681</v>
      </c>
      <c r="CE726">
        <v>94659.232855134454</v>
      </c>
      <c r="CF726">
        <v>-6054.049794887891</v>
      </c>
      <c r="CG726">
        <v>-0.76618637773259701</v>
      </c>
      <c r="CH726">
        <f t="shared" si="194"/>
        <v>88605.183060246563</v>
      </c>
      <c r="CI726" s="4">
        <f t="shared" si="195"/>
        <v>6.8326136076841876E-2</v>
      </c>
      <c r="CT726">
        <v>681</v>
      </c>
      <c r="CU726">
        <v>11.442934350949093</v>
      </c>
      <c r="CV726">
        <v>-5.0988716515636412E-2</v>
      </c>
      <c r="CW726">
        <v>-0.60790724712523925</v>
      </c>
      <c r="CX726">
        <f t="shared" si="196"/>
        <v>11.493923067464729</v>
      </c>
      <c r="CY726" s="4">
        <f t="shared" si="197"/>
        <v>4.4361456237659719E-3</v>
      </c>
      <c r="DJ726">
        <v>682</v>
      </c>
      <c r="DK726">
        <v>94929.422087245475</v>
      </c>
      <c r="DL726">
        <v>-7613.2959714188037</v>
      </c>
      <c r="DM726">
        <v>-0.9674532474274129</v>
      </c>
      <c r="DN726">
        <f t="shared" si="190"/>
        <v>102542.71805866428</v>
      </c>
      <c r="DO726" s="4">
        <f t="shared" si="191"/>
        <v>7.4245115748377832E-2</v>
      </c>
      <c r="DZ726">
        <v>682</v>
      </c>
      <c r="EA726">
        <v>11.447692535489802</v>
      </c>
      <c r="EB726">
        <v>-7.0402090035573295E-2</v>
      </c>
      <c r="EC726">
        <v>-0.84244419361979128</v>
      </c>
      <c r="ED726">
        <f t="shared" si="192"/>
        <v>11.377290445454229</v>
      </c>
      <c r="EE726" s="4">
        <f t="shared" si="193"/>
        <v>6.187948736397276E-3</v>
      </c>
      <c r="EP726">
        <v>684</v>
      </c>
      <c r="EQ726">
        <v>11.430555120241342</v>
      </c>
      <c r="ER726">
        <v>-4.6605598635085954E-2</v>
      </c>
      <c r="ES726">
        <v>-0.59420582281452294</v>
      </c>
      <c r="ET726">
        <f t="shared" si="186"/>
        <v>11.383949521606256</v>
      </c>
      <c r="EU726" s="4">
        <f t="shared" si="187"/>
        <v>4.0939744634874292E-3</v>
      </c>
      <c r="FF726">
        <v>684</v>
      </c>
      <c r="FG726">
        <v>11.378708260051301</v>
      </c>
      <c r="FH726">
        <v>5.241261554955301E-3</v>
      </c>
      <c r="FI726">
        <v>0.11597452638698764</v>
      </c>
      <c r="FJ726">
        <f t="shared" si="188"/>
        <v>11.383949521606256</v>
      </c>
      <c r="FK726">
        <f t="shared" si="189"/>
        <v>4.6040801085841143E-4</v>
      </c>
    </row>
    <row r="727" spans="2:167" x14ac:dyDescent="0.2">
      <c r="B727" s="81">
        <v>45213</v>
      </c>
      <c r="C727">
        <v>6.2949912865092417</v>
      </c>
      <c r="D727">
        <v>5.4210289889626608</v>
      </c>
      <c r="E727">
        <v>6.0481482266528026</v>
      </c>
      <c r="F727">
        <v>7.6409770882980874</v>
      </c>
      <c r="G727">
        <v>1</v>
      </c>
      <c r="H727">
        <v>0</v>
      </c>
      <c r="I727">
        <v>0</v>
      </c>
      <c r="J727">
        <v>0</v>
      </c>
      <c r="K727">
        <v>0</v>
      </c>
      <c r="L727">
        <v>1</v>
      </c>
      <c r="M727">
        <v>1</v>
      </c>
      <c r="N727">
        <v>94</v>
      </c>
      <c r="O727">
        <v>11.586222021488043</v>
      </c>
      <c r="P727" s="74">
        <v>107604.95991244889</v>
      </c>
      <c r="V727" s="81">
        <v>45150</v>
      </c>
      <c r="W727" s="3">
        <v>1118.6793802706597</v>
      </c>
      <c r="X727" s="3">
        <v>1543.0264100278082</v>
      </c>
      <c r="Y727" s="3">
        <v>327.62287165825393</v>
      </c>
      <c r="Z727" s="3">
        <v>1637.1896163481729</v>
      </c>
      <c r="AG727">
        <v>685</v>
      </c>
      <c r="AH727">
        <v>85075.021976551929</v>
      </c>
      <c r="AI727">
        <v>2888.8290876232059</v>
      </c>
      <c r="AJ727">
        <v>0.16749070114847792</v>
      </c>
      <c r="AK727">
        <f t="shared" si="184"/>
        <v>87963.851064175135</v>
      </c>
      <c r="AL727" s="4">
        <f t="shared" si="185"/>
        <v>3.2841093843374643E-2</v>
      </c>
      <c r="AW727">
        <v>681</v>
      </c>
      <c r="AX727">
        <v>95075.879311945333</v>
      </c>
      <c r="AY727">
        <v>-6470.6962516987696</v>
      </c>
      <c r="AZ727">
        <v>-0.86284230563809394</v>
      </c>
      <c r="BA727">
        <f t="shared" si="198"/>
        <v>88605.183060246563</v>
      </c>
      <c r="BB727" s="4">
        <f t="shared" si="199"/>
        <v>7.3028416941467847E-2</v>
      </c>
      <c r="BN727">
        <v>681</v>
      </c>
      <c r="BO727">
        <v>11.448864321541324</v>
      </c>
      <c r="BP727">
        <v>-5.6918687107867072E-2</v>
      </c>
      <c r="BQ727">
        <v>-0.70408022985529484</v>
      </c>
      <c r="BR727">
        <f t="shared" si="200"/>
        <v>11.391945634433457</v>
      </c>
      <c r="BS727" s="4">
        <f t="shared" si="201"/>
        <v>4.9963973612921608E-3</v>
      </c>
      <c r="CD727">
        <v>682</v>
      </c>
      <c r="CE727">
        <v>94621.058178018386</v>
      </c>
      <c r="CF727">
        <v>-7304.9320621917141</v>
      </c>
      <c r="CG727">
        <v>-0.92449511086603531</v>
      </c>
      <c r="CH727">
        <f t="shared" si="194"/>
        <v>87316.126115826672</v>
      </c>
      <c r="CI727" s="4">
        <f t="shared" si="195"/>
        <v>8.3660743864215514E-2</v>
      </c>
      <c r="CT727">
        <v>682</v>
      </c>
      <c r="CU727">
        <v>11.442472055094679</v>
      </c>
      <c r="CV727">
        <v>-6.5181609640450944E-2</v>
      </c>
      <c r="CW727">
        <v>-0.77712042168323869</v>
      </c>
      <c r="CX727">
        <f t="shared" si="196"/>
        <v>11.50765366473513</v>
      </c>
      <c r="CY727" s="4">
        <f t="shared" si="197"/>
        <v>5.6641963287614476E-3</v>
      </c>
      <c r="DJ727">
        <v>683</v>
      </c>
      <c r="DK727">
        <v>94901.86113680969</v>
      </c>
      <c r="DL727">
        <v>-6716.4190772321017</v>
      </c>
      <c r="DM727">
        <v>-0.8534833627571029</v>
      </c>
      <c r="DN727">
        <f t="shared" si="190"/>
        <v>101618.28021404179</v>
      </c>
      <c r="DO727" s="4">
        <f t="shared" si="191"/>
        <v>6.6094595018584223E-2</v>
      </c>
      <c r="DZ727">
        <v>683</v>
      </c>
      <c r="EA727">
        <v>11.447375274473176</v>
      </c>
      <c r="EB727">
        <v>-6.017810211539576E-2</v>
      </c>
      <c r="EC727">
        <v>-0.72010209760189836</v>
      </c>
      <c r="ED727">
        <f t="shared" si="192"/>
        <v>11.38719717235778</v>
      </c>
      <c r="EE727" s="4">
        <f t="shared" si="193"/>
        <v>5.2847159142442044E-3</v>
      </c>
      <c r="EP727">
        <v>685</v>
      </c>
      <c r="EQ727">
        <v>11.430993582573864</v>
      </c>
      <c r="ER727">
        <v>-4.6312356869764315E-2</v>
      </c>
      <c r="ES727">
        <v>-0.59046708820860472</v>
      </c>
      <c r="ET727">
        <f t="shared" si="186"/>
        <v>11.384681225704099</v>
      </c>
      <c r="EU727" s="4">
        <f t="shared" si="187"/>
        <v>4.0679537662592809E-3</v>
      </c>
      <c r="FF727">
        <v>685</v>
      </c>
      <c r="FG727">
        <v>11.378962738101102</v>
      </c>
      <c r="FH727">
        <v>5.7184876029978682E-3</v>
      </c>
      <c r="FI727">
        <v>0.12653421021901168</v>
      </c>
      <c r="FJ727">
        <f t="shared" si="188"/>
        <v>11.384681225704099</v>
      </c>
      <c r="FK727">
        <f t="shared" si="189"/>
        <v>5.0229668179788687E-4</v>
      </c>
    </row>
    <row r="728" spans="2:167" x14ac:dyDescent="0.2">
      <c r="B728" s="81">
        <v>45220</v>
      </c>
      <c r="C728">
        <v>6.1997509880000914</v>
      </c>
      <c r="D728">
        <v>5.4289902525722118</v>
      </c>
      <c r="E728">
        <v>6.0565768691613453</v>
      </c>
      <c r="F728">
        <v>7.6495414716826433</v>
      </c>
      <c r="G728">
        <v>1</v>
      </c>
      <c r="H728">
        <v>0</v>
      </c>
      <c r="I728">
        <v>0</v>
      </c>
      <c r="J728">
        <v>0</v>
      </c>
      <c r="K728">
        <v>0</v>
      </c>
      <c r="L728">
        <v>1</v>
      </c>
      <c r="M728">
        <v>1</v>
      </c>
      <c r="N728">
        <v>95</v>
      </c>
      <c r="O728">
        <v>11.582029281688916</v>
      </c>
      <c r="P728" s="74">
        <v>107154.7447913986</v>
      </c>
      <c r="V728" s="81">
        <v>45157</v>
      </c>
      <c r="W728" s="3">
        <v>1128.3298040841657</v>
      </c>
      <c r="X728" s="3">
        <v>1543.0265350282193</v>
      </c>
      <c r="Y728" s="3">
        <v>330.89910037483645</v>
      </c>
      <c r="Z728" s="3">
        <v>1653.5615125013132</v>
      </c>
      <c r="AG728">
        <v>686</v>
      </c>
      <c r="AH728">
        <v>85050.631663468186</v>
      </c>
      <c r="AI728">
        <v>4508.9635839834955</v>
      </c>
      <c r="AJ728">
        <v>0.26142407502400938</v>
      </c>
      <c r="AK728">
        <f t="shared" si="184"/>
        <v>89559.595247451682</v>
      </c>
      <c r="AL728" s="4">
        <f t="shared" si="185"/>
        <v>5.0345957588634735E-2</v>
      </c>
      <c r="AW728">
        <v>682</v>
      </c>
      <c r="AX728">
        <v>95051.781921903646</v>
      </c>
      <c r="AY728">
        <v>-7735.6558060769748</v>
      </c>
      <c r="AZ728">
        <v>-1.0315197672253353</v>
      </c>
      <c r="BA728">
        <f t="shared" si="198"/>
        <v>87316.126115826672</v>
      </c>
      <c r="BB728" s="4">
        <f t="shared" si="199"/>
        <v>8.8593667060028122E-2</v>
      </c>
      <c r="BN728">
        <v>682</v>
      </c>
      <c r="BO728">
        <v>11.448606704276544</v>
      </c>
      <c r="BP728">
        <v>-7.1316258822315959E-2</v>
      </c>
      <c r="BQ728">
        <v>-0.88217719795395222</v>
      </c>
      <c r="BR728">
        <f t="shared" si="200"/>
        <v>11.377290445454229</v>
      </c>
      <c r="BS728" s="4">
        <f t="shared" si="201"/>
        <v>6.2682990439793347E-3</v>
      </c>
      <c r="CD728">
        <v>683</v>
      </c>
      <c r="CE728">
        <v>94584.06219957814</v>
      </c>
      <c r="CF728">
        <v>-6398.6201400005521</v>
      </c>
      <c r="CG728">
        <v>-0.80979439443884693</v>
      </c>
      <c r="CH728">
        <f t="shared" si="194"/>
        <v>88185.442059577588</v>
      </c>
      <c r="CI728" s="4">
        <f t="shared" si="195"/>
        <v>7.2558689853566533E-2</v>
      </c>
      <c r="CT728">
        <v>683</v>
      </c>
      <c r="CU728">
        <v>11.442026704441957</v>
      </c>
      <c r="CV728">
        <v>-5.4829532084177401E-2</v>
      </c>
      <c r="CW728">
        <v>-0.65369893945527657</v>
      </c>
      <c r="CX728">
        <f t="shared" si="196"/>
        <v>11.496856236526135</v>
      </c>
      <c r="CY728" s="4">
        <f t="shared" si="197"/>
        <v>4.7690891280331932E-3</v>
      </c>
      <c r="DJ728">
        <v>684</v>
      </c>
      <c r="DK728">
        <v>94838.302027458354</v>
      </c>
      <c r="DL728">
        <v>-6938.7909317890444</v>
      </c>
      <c r="DM728">
        <v>-0.88174108104826221</v>
      </c>
      <c r="DN728">
        <f t="shared" si="190"/>
        <v>101777.0929592474</v>
      </c>
      <c r="DO728" s="4">
        <f t="shared" si="191"/>
        <v>6.8176352163717313E-2</v>
      </c>
      <c r="DZ728">
        <v>684</v>
      </c>
      <c r="EA728">
        <v>11.447108074432617</v>
      </c>
      <c r="EB728">
        <v>-6.3158552826360292E-2</v>
      </c>
      <c r="EC728">
        <v>-0.75576671202674484</v>
      </c>
      <c r="ED728">
        <f t="shared" si="192"/>
        <v>11.383949521606256</v>
      </c>
      <c r="EE728" s="4">
        <f t="shared" si="193"/>
        <v>5.5480352145349928E-3</v>
      </c>
      <c r="EP728">
        <v>686</v>
      </c>
      <c r="EQ728">
        <v>11.433860070169512</v>
      </c>
      <c r="ER728">
        <v>-3.1200518812145361E-2</v>
      </c>
      <c r="ES728">
        <v>-0.39779619822442913</v>
      </c>
      <c r="ET728">
        <f t="shared" si="186"/>
        <v>11.402659551357367</v>
      </c>
      <c r="EU728" s="4">
        <f t="shared" si="187"/>
        <v>2.7362492646227665E-3</v>
      </c>
      <c r="FF728">
        <v>686</v>
      </c>
      <c r="FG728">
        <v>11.396961279639577</v>
      </c>
      <c r="FH728">
        <v>5.6982717177902487E-3</v>
      </c>
      <c r="FI728">
        <v>0.12608688896097775</v>
      </c>
      <c r="FJ728">
        <f t="shared" si="188"/>
        <v>11.402659551357367</v>
      </c>
      <c r="FK728">
        <f t="shared" si="189"/>
        <v>4.9973181187470679E-4</v>
      </c>
    </row>
    <row r="729" spans="2:167" x14ac:dyDescent="0.2">
      <c r="B729" s="81">
        <v>45227</v>
      </c>
      <c r="C729">
        <v>6.1055163274448248</v>
      </c>
      <c r="D729">
        <v>5.4369673534307434</v>
      </c>
      <c r="E729">
        <v>6.0650182931772418</v>
      </c>
      <c r="F729">
        <v>7.6581176822929979</v>
      </c>
      <c r="G729">
        <v>1</v>
      </c>
      <c r="H729">
        <v>0</v>
      </c>
      <c r="I729">
        <v>0</v>
      </c>
      <c r="J729">
        <v>0</v>
      </c>
      <c r="K729">
        <v>0</v>
      </c>
      <c r="L729">
        <v>1</v>
      </c>
      <c r="M729">
        <v>1</v>
      </c>
      <c r="N729">
        <v>96</v>
      </c>
      <c r="O729">
        <v>11.577818892738989</v>
      </c>
      <c r="P729" s="74">
        <v>106704.53009258656</v>
      </c>
      <c r="V729" s="81">
        <v>45164</v>
      </c>
      <c r="W729" s="3">
        <v>1027.6486598598062</v>
      </c>
      <c r="X729" s="3">
        <v>306.18534057487193</v>
      </c>
      <c r="Y729" s="3">
        <v>334.20809137858481</v>
      </c>
      <c r="Z729" s="3">
        <v>1670.0971276190878</v>
      </c>
      <c r="AG729">
        <v>687</v>
      </c>
      <c r="AH729">
        <v>85026.241350384444</v>
      </c>
      <c r="AI729">
        <v>5904.2977935697563</v>
      </c>
      <c r="AJ729">
        <v>0.3423238091416626</v>
      </c>
      <c r="AK729">
        <f t="shared" si="184"/>
        <v>90930.5391439542</v>
      </c>
      <c r="AL729" s="4">
        <f t="shared" si="185"/>
        <v>6.4931956294931106E-2</v>
      </c>
      <c r="AW729">
        <v>683</v>
      </c>
      <c r="AX729">
        <v>95027.684531861931</v>
      </c>
      <c r="AY729">
        <v>-6842.2424722843425</v>
      </c>
      <c r="AZ729">
        <v>-0.91238655638808264</v>
      </c>
      <c r="BA729">
        <f t="shared" si="198"/>
        <v>88185.442059577588</v>
      </c>
      <c r="BB729" s="4">
        <f t="shared" si="199"/>
        <v>7.7589251836621312E-2</v>
      </c>
      <c r="BN729">
        <v>683</v>
      </c>
      <c r="BO729">
        <v>11.448349087011763</v>
      </c>
      <c r="BP729">
        <v>-6.1151914653983397E-2</v>
      </c>
      <c r="BQ729">
        <v>-0.756444962338511</v>
      </c>
      <c r="BR729">
        <f t="shared" si="200"/>
        <v>11.38719717235778</v>
      </c>
      <c r="BS729" s="4">
        <f t="shared" si="201"/>
        <v>5.3702341083922377E-3</v>
      </c>
      <c r="CD729">
        <v>684</v>
      </c>
      <c r="CE729">
        <v>95001.952257058816</v>
      </c>
      <c r="CF729">
        <v>-7102.4411613895063</v>
      </c>
      <c r="CG729">
        <v>-0.8988683362166987</v>
      </c>
      <c r="CH729">
        <f t="shared" si="194"/>
        <v>87899.51109566931</v>
      </c>
      <c r="CI729" s="4">
        <f t="shared" si="195"/>
        <v>8.080182782426687E-2</v>
      </c>
      <c r="CT729">
        <v>684</v>
      </c>
      <c r="CU729">
        <v>11.445773206855861</v>
      </c>
      <c r="CV729">
        <v>-6.182368524960502E-2</v>
      </c>
      <c r="CW729">
        <v>-0.73708594519533099</v>
      </c>
      <c r="CX729">
        <f t="shared" si="196"/>
        <v>11.507596892105466</v>
      </c>
      <c r="CY729" s="4">
        <f t="shared" si="197"/>
        <v>5.3724236110510443E-3</v>
      </c>
      <c r="DJ729">
        <v>685</v>
      </c>
      <c r="DK729">
        <v>94811.752545885363</v>
      </c>
      <c r="DL729">
        <v>-6847.9014817102288</v>
      </c>
      <c r="DM729">
        <v>-0.87019137984582029</v>
      </c>
      <c r="DN729">
        <f t="shared" si="190"/>
        <v>101659.65402759559</v>
      </c>
      <c r="DO729" s="4">
        <f t="shared" si="191"/>
        <v>6.7361054365297768E-2</v>
      </c>
      <c r="DZ729">
        <v>685</v>
      </c>
      <c r="EA729">
        <v>11.446802456687889</v>
      </c>
      <c r="EB729">
        <v>-6.2121230983789744E-2</v>
      </c>
      <c r="EC729">
        <v>-0.74335393049217713</v>
      </c>
      <c r="ED729">
        <f t="shared" si="192"/>
        <v>11.384681225704099</v>
      </c>
      <c r="EE729" s="4">
        <f t="shared" si="193"/>
        <v>5.4565630562877516E-3</v>
      </c>
      <c r="EP729">
        <v>687</v>
      </c>
      <c r="EQ729">
        <v>11.436883175643262</v>
      </c>
      <c r="ER729">
        <v>-1.9031987721104926E-2</v>
      </c>
      <c r="ES729">
        <v>-0.24265148940928721</v>
      </c>
      <c r="ET729">
        <f t="shared" si="186"/>
        <v>11.417851187922157</v>
      </c>
      <c r="EU729" s="4">
        <f t="shared" si="187"/>
        <v>1.6668624776995718E-3</v>
      </c>
      <c r="FF729">
        <v>687</v>
      </c>
      <c r="FG729">
        <v>11.413869960982852</v>
      </c>
      <c r="FH729">
        <v>3.9812269393042499E-3</v>
      </c>
      <c r="FI729">
        <v>8.8093468315542683E-2</v>
      </c>
      <c r="FJ729">
        <f t="shared" si="188"/>
        <v>11.417851187922157</v>
      </c>
      <c r="FK729">
        <f t="shared" si="189"/>
        <v>3.4868443052713855E-4</v>
      </c>
    </row>
    <row r="730" spans="2:167" x14ac:dyDescent="0.2">
      <c r="B730" s="81">
        <v>45234</v>
      </c>
      <c r="C730">
        <v>6.0123744060835875</v>
      </c>
      <c r="D730">
        <v>5.4449601525499887</v>
      </c>
      <c r="E730">
        <v>6.0734724103994617</v>
      </c>
      <c r="F730">
        <v>7.666705635254889</v>
      </c>
      <c r="G730">
        <v>1</v>
      </c>
      <c r="H730">
        <v>0</v>
      </c>
      <c r="I730">
        <v>0</v>
      </c>
      <c r="J730">
        <v>0</v>
      </c>
      <c r="K730">
        <v>0</v>
      </c>
      <c r="L730">
        <v>1</v>
      </c>
      <c r="M730">
        <v>1</v>
      </c>
      <c r="N730">
        <v>97</v>
      </c>
      <c r="O730">
        <v>11.563824454272394</v>
      </c>
      <c r="P730" s="74">
        <v>105221.66027817354</v>
      </c>
      <c r="V730" s="81">
        <v>45171</v>
      </c>
      <c r="W730" s="3">
        <v>926.09897749223137</v>
      </c>
      <c r="X730" s="3">
        <v>184.02004800025765</v>
      </c>
      <c r="Y730" s="3">
        <v>337.55017229237069</v>
      </c>
      <c r="Z730" s="3">
        <v>1686.7980988902116</v>
      </c>
      <c r="AG730">
        <v>688</v>
      </c>
      <c r="AH730">
        <v>83952.140081252015</v>
      </c>
      <c r="AI730">
        <v>6493.7800830872293</v>
      </c>
      <c r="AJ730">
        <v>0.37650125577874433</v>
      </c>
      <c r="AK730">
        <f t="shared" si="184"/>
        <v>90445.920164339244</v>
      </c>
      <c r="AL730" s="4">
        <f t="shared" si="185"/>
        <v>7.1797379818659621E-2</v>
      </c>
      <c r="AW730">
        <v>684</v>
      </c>
      <c r="AX730">
        <v>96141.84523809854</v>
      </c>
      <c r="AY730">
        <v>-8242.3341424292303</v>
      </c>
      <c r="AZ730">
        <v>-1.0990833626947223</v>
      </c>
      <c r="BA730">
        <f t="shared" si="198"/>
        <v>87899.51109566931</v>
      </c>
      <c r="BB730" s="4">
        <f t="shared" si="199"/>
        <v>9.3769965722088289E-2</v>
      </c>
      <c r="BN730">
        <v>684</v>
      </c>
      <c r="BO730">
        <v>11.462166724700994</v>
      </c>
      <c r="BP730">
        <v>-7.8217203094737897E-2</v>
      </c>
      <c r="BQ730">
        <v>-0.96754140216227191</v>
      </c>
      <c r="BR730">
        <f t="shared" si="200"/>
        <v>11.383949521606256</v>
      </c>
      <c r="BS730" s="4">
        <f t="shared" si="201"/>
        <v>6.870831862552179E-3</v>
      </c>
      <c r="CD730">
        <v>685</v>
      </c>
      <c r="CE730">
        <v>94967.313675970217</v>
      </c>
      <c r="CF730">
        <v>-7003.4626117950829</v>
      </c>
      <c r="CG730">
        <v>-0.88634184255438786</v>
      </c>
      <c r="CH730">
        <f t="shared" si="194"/>
        <v>87963.851064175135</v>
      </c>
      <c r="CI730" s="4">
        <f t="shared" si="195"/>
        <v>7.9617507954325678E-2</v>
      </c>
      <c r="CT730">
        <v>685</v>
      </c>
      <c r="CU730">
        <v>11.445361746606523</v>
      </c>
      <c r="CV730">
        <v>-6.0680520902423041E-2</v>
      </c>
      <c r="CW730">
        <v>-0.72345669663219037</v>
      </c>
      <c r="CX730">
        <f t="shared" si="196"/>
        <v>11.506042267508946</v>
      </c>
      <c r="CY730" s="4">
        <f t="shared" si="197"/>
        <v>5.2737961057012835E-3</v>
      </c>
      <c r="DJ730">
        <v>686</v>
      </c>
      <c r="DK730">
        <v>94785.681459472704</v>
      </c>
      <c r="DL730">
        <v>-5226.0862120210222</v>
      </c>
      <c r="DM730">
        <v>-0.6641005546265577</v>
      </c>
      <c r="DN730">
        <f t="shared" si="190"/>
        <v>100011.76767149373</v>
      </c>
      <c r="DO730" s="4">
        <f t="shared" si="191"/>
        <v>5.225471295724942E-2</v>
      </c>
      <c r="DZ730">
        <v>686</v>
      </c>
      <c r="EA730">
        <v>11.4465023458699</v>
      </c>
      <c r="EB730">
        <v>-4.38427945125337E-2</v>
      </c>
      <c r="EC730">
        <v>-0.52463084051179187</v>
      </c>
      <c r="ED730">
        <f t="shared" si="192"/>
        <v>11.402659551357367</v>
      </c>
      <c r="EE730" s="4">
        <f t="shared" si="193"/>
        <v>3.844962161245503E-3</v>
      </c>
      <c r="EP730">
        <v>688</v>
      </c>
      <c r="EQ730">
        <v>11.4368488385507</v>
      </c>
      <c r="ER730">
        <v>-2.4341454722017986E-2</v>
      </c>
      <c r="ES730">
        <v>-0.31034542104798513</v>
      </c>
      <c r="ET730">
        <f t="shared" si="186"/>
        <v>11.412507383828682</v>
      </c>
      <c r="EU730" s="4">
        <f t="shared" si="187"/>
        <v>2.1328752660006501E-3</v>
      </c>
      <c r="FF730">
        <v>688</v>
      </c>
      <c r="FG730">
        <v>11.411326963452444</v>
      </c>
      <c r="FH730">
        <v>1.1804203762384446E-3</v>
      </c>
      <c r="FI730">
        <v>2.6119416601595433E-2</v>
      </c>
      <c r="FJ730">
        <f t="shared" si="188"/>
        <v>11.412507383828682</v>
      </c>
      <c r="FK730">
        <f t="shared" si="189"/>
        <v>1.0343216758055106E-4</v>
      </c>
    </row>
    <row r="731" spans="2:167" x14ac:dyDescent="0.2">
      <c r="B731" s="81">
        <v>45241</v>
      </c>
      <c r="C731">
        <v>5.9204172739352483</v>
      </c>
      <c r="D731">
        <v>5.4529685510890724</v>
      </c>
      <c r="E731">
        <v>6.0819391328169967</v>
      </c>
      <c r="F731">
        <v>7.6753052460293443</v>
      </c>
      <c r="G731">
        <v>1</v>
      </c>
      <c r="H731">
        <v>0</v>
      </c>
      <c r="I731">
        <v>0</v>
      </c>
      <c r="J731">
        <v>0</v>
      </c>
      <c r="K731">
        <v>0</v>
      </c>
      <c r="L731">
        <v>1</v>
      </c>
      <c r="M731">
        <v>1</v>
      </c>
      <c r="N731">
        <v>98</v>
      </c>
      <c r="O731">
        <v>11.559536548336062</v>
      </c>
      <c r="P731" s="74">
        <v>104771.44562528623</v>
      </c>
      <c r="V731" s="81">
        <v>45178</v>
      </c>
      <c r="W731" s="3">
        <v>833.61059810484892</v>
      </c>
      <c r="X731" s="3">
        <v>173.33753388222391</v>
      </c>
      <c r="Y731" s="3">
        <v>340.92567401529436</v>
      </c>
      <c r="Z731" s="3">
        <v>1703.6660798755668</v>
      </c>
      <c r="AG731">
        <v>689</v>
      </c>
      <c r="AH731">
        <v>83927.749768168273</v>
      </c>
      <c r="AI731">
        <v>4845.6189200060471</v>
      </c>
      <c r="AJ731">
        <v>0.28094293078372684</v>
      </c>
      <c r="AK731">
        <f t="shared" si="184"/>
        <v>88773.36868817432</v>
      </c>
      <c r="AL731" s="4">
        <f t="shared" si="185"/>
        <v>5.4584150535356916E-2</v>
      </c>
      <c r="AW731">
        <v>685</v>
      </c>
      <c r="AX731">
        <v>96117.747848056824</v>
      </c>
      <c r="AY731">
        <v>-8153.8967838816898</v>
      </c>
      <c r="AZ731">
        <v>-1.0872905831567137</v>
      </c>
      <c r="BA731">
        <f t="shared" si="198"/>
        <v>87963.851064175135</v>
      </c>
      <c r="BB731" s="4">
        <f t="shared" si="199"/>
        <v>9.2695995971491876E-2</v>
      </c>
      <c r="BN731">
        <v>685</v>
      </c>
      <c r="BO731">
        <v>11.461909107436213</v>
      </c>
      <c r="BP731">
        <v>-7.7227881732113701E-2</v>
      </c>
      <c r="BQ731">
        <v>-0.95530356520940729</v>
      </c>
      <c r="BR731">
        <f t="shared" si="200"/>
        <v>11.384681225704099</v>
      </c>
      <c r="BS731" s="4">
        <f t="shared" si="201"/>
        <v>6.7834909209183811E-3</v>
      </c>
      <c r="CD731">
        <v>686</v>
      </c>
      <c r="CE731">
        <v>94933.853793557428</v>
      </c>
      <c r="CF731">
        <v>-5374.2585461057461</v>
      </c>
      <c r="CG731">
        <v>-0.68015358775480073</v>
      </c>
      <c r="CH731">
        <f t="shared" si="194"/>
        <v>89559.595247451682</v>
      </c>
      <c r="CI731" s="4">
        <f t="shared" si="195"/>
        <v>6.0007624322740163E-2</v>
      </c>
      <c r="CT731">
        <v>686</v>
      </c>
      <c r="CU731">
        <v>11.444967231558874</v>
      </c>
      <c r="CV731">
        <v>-4.230768020150677E-2</v>
      </c>
      <c r="CW731">
        <v>-0.5044085664652066</v>
      </c>
      <c r="CX731">
        <f t="shared" si="196"/>
        <v>11.48727491176038</v>
      </c>
      <c r="CY731" s="4">
        <f t="shared" si="197"/>
        <v>3.6830040654980095E-3</v>
      </c>
      <c r="DJ731">
        <v>687</v>
      </c>
      <c r="DK731">
        <v>94760.07183252793</v>
      </c>
      <c r="DL731">
        <v>-3829.5326885737304</v>
      </c>
      <c r="DM731">
        <v>-0.48663467827846024</v>
      </c>
      <c r="DN731">
        <f t="shared" si="190"/>
        <v>98589.604521101661</v>
      </c>
      <c r="DO731" s="4">
        <f t="shared" si="191"/>
        <v>3.8843169187823198E-2</v>
      </c>
      <c r="DZ731">
        <v>687</v>
      </c>
      <c r="EA731">
        <v>11.446207547027646</v>
      </c>
      <c r="EB731">
        <v>-2.8356359105488949E-2</v>
      </c>
      <c r="EC731">
        <v>-0.33931734226279686</v>
      </c>
      <c r="ED731">
        <f t="shared" si="192"/>
        <v>11.417851187922157</v>
      </c>
      <c r="EE731" s="4">
        <f t="shared" si="193"/>
        <v>2.4835110073499998E-3</v>
      </c>
      <c r="EP731">
        <v>689</v>
      </c>
      <c r="EQ731">
        <v>11.434123004737067</v>
      </c>
      <c r="ER731">
        <v>-4.0281022896650143E-2</v>
      </c>
      <c r="ES731">
        <v>-0.51356959367743338</v>
      </c>
      <c r="ET731">
        <f t="shared" si="186"/>
        <v>11.393841981840417</v>
      </c>
      <c r="EU731" s="4">
        <f t="shared" si="187"/>
        <v>3.5353327666690754E-3</v>
      </c>
      <c r="FF731">
        <v>689</v>
      </c>
      <c r="FG731">
        <v>11.39006949049808</v>
      </c>
      <c r="FH731">
        <v>3.7724913423371476E-3</v>
      </c>
      <c r="FI731">
        <v>8.347473068061631E-2</v>
      </c>
      <c r="FJ731">
        <f t="shared" si="188"/>
        <v>11.393841981840417</v>
      </c>
      <c r="FK731">
        <f t="shared" si="189"/>
        <v>3.3109914534094556E-4</v>
      </c>
    </row>
    <row r="732" spans="2:167" x14ac:dyDescent="0.2">
      <c r="B732" s="81">
        <v>45248</v>
      </c>
      <c r="C732">
        <v>5.2122284924019668</v>
      </c>
      <c r="D732">
        <v>5.4609924542669592</v>
      </c>
      <c r="E732">
        <v>6.0904183727135059</v>
      </c>
      <c r="F732">
        <v>7.6839164304161836</v>
      </c>
      <c r="G732">
        <v>1</v>
      </c>
      <c r="H732">
        <v>0</v>
      </c>
      <c r="I732">
        <v>0</v>
      </c>
      <c r="J732">
        <v>0</v>
      </c>
      <c r="K732">
        <v>0</v>
      </c>
      <c r="L732">
        <v>1</v>
      </c>
      <c r="M732">
        <v>1</v>
      </c>
      <c r="N732">
        <v>99</v>
      </c>
      <c r="O732">
        <v>11.511868122065943</v>
      </c>
      <c r="P732" s="74">
        <v>99894.321588576102</v>
      </c>
      <c r="V732" s="81">
        <v>45185</v>
      </c>
      <c r="W732" s="3">
        <v>750.26169013054812</v>
      </c>
      <c r="X732" s="3">
        <v>173.81863776124251</v>
      </c>
      <c r="Y732" s="3">
        <v>344.33493075544732</v>
      </c>
      <c r="Z732" s="3">
        <v>1720.7027406718398</v>
      </c>
      <c r="AG732">
        <v>690</v>
      </c>
      <c r="AH732">
        <v>83903.35945508453</v>
      </c>
      <c r="AI732">
        <v>6364.4341472478263</v>
      </c>
      <c r="AJ732">
        <v>0.36900194002577535</v>
      </c>
      <c r="AK732">
        <f t="shared" si="184"/>
        <v>90267.793602332356</v>
      </c>
      <c r="AL732" s="4">
        <f t="shared" si="185"/>
        <v>7.0506145029819153E-2</v>
      </c>
      <c r="AW732">
        <v>686</v>
      </c>
      <c r="AX732">
        <v>96093.650458015138</v>
      </c>
      <c r="AY732">
        <v>-6534.0552105634561</v>
      </c>
      <c r="AZ732">
        <v>-0.87129097762378371</v>
      </c>
      <c r="BA732">
        <f t="shared" si="198"/>
        <v>89559.595247451682</v>
      </c>
      <c r="BB732" s="4">
        <f t="shared" si="199"/>
        <v>7.2957623273195563E-2</v>
      </c>
      <c r="BN732">
        <v>686</v>
      </c>
      <c r="BO732">
        <v>11.461651490171434</v>
      </c>
      <c r="BP732">
        <v>-5.8991938814067169E-2</v>
      </c>
      <c r="BQ732">
        <v>-0.72972621032358798</v>
      </c>
      <c r="BR732">
        <f t="shared" si="200"/>
        <v>11.402659551357367</v>
      </c>
      <c r="BS732" s="4">
        <f t="shared" si="201"/>
        <v>5.1735245227982627E-3</v>
      </c>
      <c r="CD732">
        <v>687</v>
      </c>
      <c r="CE732">
        <v>94901.572609820461</v>
      </c>
      <c r="CF732">
        <v>-3971.0334658662614</v>
      </c>
      <c r="CG732">
        <v>-0.50256470464384961</v>
      </c>
      <c r="CH732">
        <f t="shared" si="194"/>
        <v>90930.5391439542</v>
      </c>
      <c r="CI732" s="4">
        <f t="shared" si="195"/>
        <v>4.3671064784732316E-2</v>
      </c>
      <c r="CT732">
        <v>687</v>
      </c>
      <c r="CU732">
        <v>11.444589661712914</v>
      </c>
      <c r="CV732">
        <v>-2.6738473790757666E-2</v>
      </c>
      <c r="CW732">
        <v>-0.31878645130212635</v>
      </c>
      <c r="CX732">
        <f t="shared" si="196"/>
        <v>11.471328135503672</v>
      </c>
      <c r="CY732" s="4">
        <f t="shared" si="197"/>
        <v>2.3308960806379775E-3</v>
      </c>
      <c r="DJ732">
        <v>688</v>
      </c>
      <c r="DK732">
        <v>94292.600653019777</v>
      </c>
      <c r="DL732">
        <v>-3846.680488680533</v>
      </c>
      <c r="DM732">
        <v>-0.488813720701327</v>
      </c>
      <c r="DN732">
        <f t="shared" si="190"/>
        <v>98139.28114170031</v>
      </c>
      <c r="DO732" s="4">
        <f t="shared" si="191"/>
        <v>3.9196134757971464E-2</v>
      </c>
      <c r="DZ732">
        <v>688</v>
      </c>
      <c r="EA732">
        <v>11.441405279782424</v>
      </c>
      <c r="EB732">
        <v>-2.8897895953742037E-2</v>
      </c>
      <c r="EC732">
        <v>-0.34579747052619725</v>
      </c>
      <c r="ED732">
        <f t="shared" si="192"/>
        <v>11.412507383828682</v>
      </c>
      <c r="EE732" s="4">
        <f t="shared" si="193"/>
        <v>2.5321250608512057E-3</v>
      </c>
      <c r="EP732">
        <v>690</v>
      </c>
      <c r="EQ732">
        <v>11.437052200336852</v>
      </c>
      <c r="ER732">
        <v>-2.6516184546398591E-2</v>
      </c>
      <c r="ES732">
        <v>-0.33807250025178126</v>
      </c>
      <c r="ET732">
        <f t="shared" si="186"/>
        <v>11.410536015790454</v>
      </c>
      <c r="EU732" s="4">
        <f t="shared" si="187"/>
        <v>2.3238333860656686E-3</v>
      </c>
      <c r="FF732">
        <v>690</v>
      </c>
      <c r="FG732">
        <v>11.407542075107397</v>
      </c>
      <c r="FH732">
        <v>2.9939406830568061E-3</v>
      </c>
      <c r="FI732">
        <v>6.6247572098356883E-2</v>
      </c>
      <c r="FJ732">
        <f t="shared" si="188"/>
        <v>11.410536015790454</v>
      </c>
      <c r="FK732">
        <f t="shared" si="189"/>
        <v>2.623838774018719E-4</v>
      </c>
    </row>
    <row r="733" spans="2:167" x14ac:dyDescent="0.2">
      <c r="B733" s="81">
        <v>45255</v>
      </c>
      <c r="C733">
        <v>5.1972993005745929</v>
      </c>
      <c r="D733">
        <v>5.46903176778972</v>
      </c>
      <c r="E733">
        <v>6.098910042671851</v>
      </c>
      <c r="F733">
        <v>7.6925391045574134</v>
      </c>
      <c r="G733">
        <v>1</v>
      </c>
      <c r="H733">
        <v>0</v>
      </c>
      <c r="I733">
        <v>0</v>
      </c>
      <c r="J733">
        <v>0</v>
      </c>
      <c r="K733">
        <v>0</v>
      </c>
      <c r="L733">
        <v>1</v>
      </c>
      <c r="M733">
        <v>1</v>
      </c>
      <c r="N733">
        <v>100</v>
      </c>
      <c r="O733">
        <v>11.512212089638671</v>
      </c>
      <c r="P733" s="74">
        <v>99928.687906012899</v>
      </c>
      <c r="V733" s="81">
        <v>45192</v>
      </c>
      <c r="W733" s="3">
        <v>675.2367363011117</v>
      </c>
      <c r="X733" s="3">
        <v>175.43159699287457</v>
      </c>
      <c r="Y733" s="3">
        <v>347.77828006300183</v>
      </c>
      <c r="Z733" s="3">
        <v>1737.9097680768202</v>
      </c>
      <c r="AG733">
        <v>691</v>
      </c>
      <c r="AH733">
        <v>83878.969142000788</v>
      </c>
      <c r="AI733">
        <v>7070.6460915099597</v>
      </c>
      <c r="AJ733">
        <v>0.40994722620094781</v>
      </c>
      <c r="AK733">
        <f t="shared" si="184"/>
        <v>90949.615233510747</v>
      </c>
      <c r="AL733" s="4">
        <f t="shared" si="185"/>
        <v>7.7742451942828583E-2</v>
      </c>
      <c r="AW733">
        <v>687</v>
      </c>
      <c r="AX733">
        <v>96069.553067973422</v>
      </c>
      <c r="AY733">
        <v>-5139.013924019222</v>
      </c>
      <c r="AZ733">
        <v>-0.68526762042692113</v>
      </c>
      <c r="BA733">
        <f t="shared" si="198"/>
        <v>90930.5391439542</v>
      </c>
      <c r="BB733" s="4">
        <f t="shared" si="199"/>
        <v>5.651581935397449E-2</v>
      </c>
      <c r="BN733">
        <v>687</v>
      </c>
      <c r="BO733">
        <v>11.461393872906653</v>
      </c>
      <c r="BP733">
        <v>-4.3542684984496205E-2</v>
      </c>
      <c r="BQ733">
        <v>-0.53862000706905655</v>
      </c>
      <c r="BR733">
        <f t="shared" si="200"/>
        <v>11.417851187922157</v>
      </c>
      <c r="BS733" s="4">
        <f t="shared" si="201"/>
        <v>3.8135621377300669E-3</v>
      </c>
      <c r="CD733">
        <v>688</v>
      </c>
      <c r="CE733">
        <v>93938.505495559861</v>
      </c>
      <c r="CF733">
        <v>-3492.5853312206164</v>
      </c>
      <c r="CG733">
        <v>-0.44201342812038763</v>
      </c>
      <c r="CH733">
        <f t="shared" si="194"/>
        <v>90445.920164339244</v>
      </c>
      <c r="CI733" s="4">
        <f t="shared" si="195"/>
        <v>3.8615178273100959E-2</v>
      </c>
      <c r="CT733">
        <v>688</v>
      </c>
      <c r="CU733">
        <v>11.434280936059521</v>
      </c>
      <c r="CV733">
        <v>-2.1773552230838433E-2</v>
      </c>
      <c r="CW733">
        <v>-0.25959273151595225</v>
      </c>
      <c r="CX733">
        <f t="shared" si="196"/>
        <v>11.456054488290359</v>
      </c>
      <c r="CY733" s="4">
        <f t="shared" si="197"/>
        <v>1.9006152819100114E-3</v>
      </c>
      <c r="DJ733">
        <v>689</v>
      </c>
      <c r="DK733">
        <v>94267.866612273749</v>
      </c>
      <c r="DL733">
        <v>-5494.4979240994289</v>
      </c>
      <c r="DM733">
        <v>-0.69820874948364187</v>
      </c>
      <c r="DN733">
        <f t="shared" si="190"/>
        <v>99762.364536373178</v>
      </c>
      <c r="DO733" s="4">
        <f t="shared" si="191"/>
        <v>5.5075859013908449E-2</v>
      </c>
      <c r="DZ733">
        <v>689</v>
      </c>
      <c r="EA733">
        <v>11.441120560032623</v>
      </c>
      <c r="EB733">
        <v>-4.72785781922056E-2</v>
      </c>
      <c r="EC733">
        <v>-0.56574405192370736</v>
      </c>
      <c r="ED733">
        <f t="shared" si="192"/>
        <v>11.393841981840417</v>
      </c>
      <c r="EE733" s="4">
        <f t="shared" si="193"/>
        <v>4.1494851576455525E-3</v>
      </c>
      <c r="EP733">
        <v>691</v>
      </c>
      <c r="EQ733">
        <v>11.438737832634635</v>
      </c>
      <c r="ER733">
        <v>-2.0676879224959421E-2</v>
      </c>
      <c r="ES733">
        <v>-0.26362330691862529</v>
      </c>
      <c r="ET733">
        <f t="shared" si="186"/>
        <v>11.418060953409675</v>
      </c>
      <c r="EU733" s="4">
        <f t="shared" si="187"/>
        <v>1.8108923493515654E-3</v>
      </c>
      <c r="FF733">
        <v>691</v>
      </c>
      <c r="FG733">
        <v>11.415647665691559</v>
      </c>
      <c r="FH733">
        <v>2.4132877181166634E-3</v>
      </c>
      <c r="FI733">
        <v>5.3399338538925693E-2</v>
      </c>
      <c r="FJ733">
        <f t="shared" si="188"/>
        <v>11.418060953409675</v>
      </c>
      <c r="FK733">
        <f t="shared" si="189"/>
        <v>2.1135705335291669E-4</v>
      </c>
    </row>
    <row r="734" spans="2:167" x14ac:dyDescent="0.2">
      <c r="B734" s="81">
        <v>45262</v>
      </c>
      <c r="C734">
        <v>5.2501087102119497</v>
      </c>
      <c r="D734">
        <v>5.4770863975034247</v>
      </c>
      <c r="E734">
        <v>6.1074140555785288</v>
      </c>
      <c r="F734">
        <v>7.7011731849405329</v>
      </c>
      <c r="G734">
        <v>1</v>
      </c>
      <c r="H734">
        <v>0</v>
      </c>
      <c r="I734">
        <v>0</v>
      </c>
      <c r="J734">
        <v>0</v>
      </c>
      <c r="K734">
        <v>0</v>
      </c>
      <c r="L734">
        <v>2</v>
      </c>
      <c r="M734">
        <v>0</v>
      </c>
      <c r="N734">
        <v>101</v>
      </c>
      <c r="O734">
        <v>11.517689310777993</v>
      </c>
      <c r="P734" s="74">
        <v>100477.52109613165</v>
      </c>
      <c r="V734" s="81">
        <v>45199</v>
      </c>
      <c r="W734" s="3">
        <v>607.71318418936244</v>
      </c>
      <c r="X734" s="3">
        <v>177.17339024820529</v>
      </c>
      <c r="Y734" s="3">
        <v>351.25606286363183</v>
      </c>
      <c r="Z734" s="3">
        <v>1755.2888657563717</v>
      </c>
      <c r="AG734">
        <v>692</v>
      </c>
      <c r="AH734">
        <v>82939.367957335591</v>
      </c>
      <c r="AI734">
        <v>8777.7975895468408</v>
      </c>
      <c r="AJ734">
        <v>0.50892573711317457</v>
      </c>
      <c r="AK734">
        <f t="shared" si="184"/>
        <v>91717.165546882432</v>
      </c>
      <c r="AL734" s="4">
        <f t="shared" si="185"/>
        <v>9.5705068262930071E-2</v>
      </c>
      <c r="AW734">
        <v>688</v>
      </c>
      <c r="AX734">
        <v>94993.345006192409</v>
      </c>
      <c r="AY734">
        <v>-4547.4248418531643</v>
      </c>
      <c r="AZ734">
        <v>-0.60638150558070569</v>
      </c>
      <c r="BA734">
        <f t="shared" si="198"/>
        <v>90445.920164339244</v>
      </c>
      <c r="BB734" s="4">
        <f t="shared" si="199"/>
        <v>5.0277832693730609E-2</v>
      </c>
      <c r="BN734">
        <v>688</v>
      </c>
      <c r="BO734">
        <v>11.449442063118463</v>
      </c>
      <c r="BP734">
        <v>-3.6934679289780448E-2</v>
      </c>
      <c r="BQ734">
        <v>-0.45687943284246818</v>
      </c>
      <c r="BR734">
        <f t="shared" si="200"/>
        <v>11.412507383828682</v>
      </c>
      <c r="BS734" s="4">
        <f t="shared" si="201"/>
        <v>3.2363334408104065E-3</v>
      </c>
      <c r="CD734">
        <v>689</v>
      </c>
      <c r="CE734">
        <v>93908.581709174556</v>
      </c>
      <c r="CF734">
        <v>-5135.213021000236</v>
      </c>
      <c r="CG734">
        <v>-0.64990054537836794</v>
      </c>
      <c r="CH734">
        <f t="shared" si="194"/>
        <v>88773.36868817432</v>
      </c>
      <c r="CI734" s="4">
        <f t="shared" si="195"/>
        <v>5.7846323699151325E-2</v>
      </c>
      <c r="CT734">
        <v>689</v>
      </c>
      <c r="CU734">
        <v>11.433937256616945</v>
      </c>
      <c r="CV734">
        <v>-4.0095274776527745E-2</v>
      </c>
      <c r="CW734">
        <v>-0.47803141121730974</v>
      </c>
      <c r="CX734">
        <f t="shared" si="196"/>
        <v>11.474032531393473</v>
      </c>
      <c r="CY734" s="4">
        <f t="shared" si="197"/>
        <v>3.4944362121011297E-3</v>
      </c>
      <c r="DJ734">
        <v>690</v>
      </c>
      <c r="DK734">
        <v>94243.548289430109</v>
      </c>
      <c r="DL734">
        <v>-3975.754687097753</v>
      </c>
      <c r="DM734">
        <v>-0.50521571700970891</v>
      </c>
      <c r="DN734">
        <f t="shared" si="190"/>
        <v>98219.302976527862</v>
      </c>
      <c r="DO734" s="4">
        <f t="shared" si="191"/>
        <v>4.0478343529355594E-2</v>
      </c>
      <c r="DZ734">
        <v>690</v>
      </c>
      <c r="EA734">
        <v>11.440840625715916</v>
      </c>
      <c r="EB734">
        <v>-3.0304609925462245E-2</v>
      </c>
      <c r="EC734">
        <v>-0.36263046535576438</v>
      </c>
      <c r="ED734">
        <f t="shared" si="192"/>
        <v>11.410536015790454</v>
      </c>
      <c r="EE734" s="4">
        <f t="shared" si="193"/>
        <v>2.6558445530977031E-3</v>
      </c>
      <c r="EP734">
        <v>692</v>
      </c>
      <c r="EQ734">
        <v>11.440738748797333</v>
      </c>
      <c r="ER734">
        <v>-1.4273915629630096E-2</v>
      </c>
      <c r="ES734">
        <v>-0.18198765877677664</v>
      </c>
      <c r="ET734">
        <f t="shared" si="186"/>
        <v>11.426464833167703</v>
      </c>
      <c r="EU734" s="4">
        <f t="shared" si="187"/>
        <v>1.2491978786122084E-3</v>
      </c>
      <c r="FF734">
        <v>692</v>
      </c>
      <c r="FG734">
        <v>11.425188283812407</v>
      </c>
      <c r="FH734">
        <v>1.2765493552961971E-3</v>
      </c>
      <c r="FI734">
        <v>2.8246483282277919E-2</v>
      </c>
      <c r="FJ734">
        <f t="shared" si="188"/>
        <v>11.426464833167703</v>
      </c>
      <c r="FK734">
        <f t="shared" si="189"/>
        <v>1.1171866136503967E-4</v>
      </c>
    </row>
    <row r="735" spans="2:167" x14ac:dyDescent="0.2">
      <c r="B735" s="81">
        <v>45269</v>
      </c>
      <c r="C735">
        <v>5.1321359517451324</v>
      </c>
      <c r="D735">
        <v>5.4851562493669324</v>
      </c>
      <c r="E735">
        <v>6.1159303246279917</v>
      </c>
      <c r="F735">
        <v>7.7098185884017338</v>
      </c>
      <c r="G735">
        <v>1</v>
      </c>
      <c r="H735">
        <v>0</v>
      </c>
      <c r="I735">
        <v>0</v>
      </c>
      <c r="J735">
        <v>0</v>
      </c>
      <c r="K735">
        <v>0</v>
      </c>
      <c r="L735">
        <v>2</v>
      </c>
      <c r="M735">
        <v>0</v>
      </c>
      <c r="N735">
        <v>102</v>
      </c>
      <c r="O735">
        <v>11.509900330032323</v>
      </c>
      <c r="P735" s="74">
        <v>99697.943617222045</v>
      </c>
      <c r="V735" s="81">
        <v>45206</v>
      </c>
      <c r="W735" s="3">
        <v>546.94187792226239</v>
      </c>
      <c r="X735" s="3">
        <v>178.94387187922752</v>
      </c>
      <c r="Y735" s="3">
        <v>354.76862349226815</v>
      </c>
      <c r="Z735" s="3">
        <v>1772.8417544130839</v>
      </c>
      <c r="AG735">
        <v>693</v>
      </c>
      <c r="AH735">
        <v>82914.977644251849</v>
      </c>
      <c r="AI735">
        <v>6386.8236920558411</v>
      </c>
      <c r="AJ735">
        <v>0.37030005785986814</v>
      </c>
      <c r="AK735">
        <f t="shared" si="184"/>
        <v>89301.80133630769</v>
      </c>
      <c r="AL735" s="4">
        <f t="shared" si="185"/>
        <v>7.1519539320413814E-2</v>
      </c>
      <c r="AW735">
        <v>689</v>
      </c>
      <c r="AX735">
        <v>94969.247616150722</v>
      </c>
      <c r="AY735">
        <v>-6195.8789279764023</v>
      </c>
      <c r="AZ735">
        <v>-0.82619647897490522</v>
      </c>
      <c r="BA735">
        <f t="shared" si="198"/>
        <v>88773.36868817432</v>
      </c>
      <c r="BB735" s="4">
        <f t="shared" si="199"/>
        <v>6.9794342825268585E-2</v>
      </c>
      <c r="BN735">
        <v>689</v>
      </c>
      <c r="BO735">
        <v>11.449184445853682</v>
      </c>
      <c r="BP735">
        <v>-5.5342464013264703E-2</v>
      </c>
      <c r="BQ735">
        <v>-0.6845824589975853</v>
      </c>
      <c r="BR735">
        <f t="shared" si="200"/>
        <v>11.393841981840417</v>
      </c>
      <c r="BS735" s="4">
        <f t="shared" si="201"/>
        <v>4.8572258682777853E-3</v>
      </c>
      <c r="CD735">
        <v>690</v>
      </c>
      <c r="CE735">
        <v>93879.836621465045</v>
      </c>
      <c r="CF735">
        <v>-3612.0430191326886</v>
      </c>
      <c r="CG735">
        <v>-0.45713171361433058</v>
      </c>
      <c r="CH735">
        <f t="shared" si="194"/>
        <v>90267.793602332356</v>
      </c>
      <c r="CI735" s="4">
        <f t="shared" si="195"/>
        <v>4.0014748062251963E-2</v>
      </c>
      <c r="CT735">
        <v>690</v>
      </c>
      <c r="CU735">
        <v>11.433610522376059</v>
      </c>
      <c r="CV735">
        <v>-2.3074506585604837E-2</v>
      </c>
      <c r="CW735">
        <v>-0.27510321372624885</v>
      </c>
      <c r="CX735">
        <f t="shared" si="196"/>
        <v>11.456685028961664</v>
      </c>
      <c r="CY735" s="4">
        <f t="shared" si="197"/>
        <v>2.0140648474907155E-3</v>
      </c>
      <c r="DJ735">
        <v>691</v>
      </c>
      <c r="DK735">
        <v>94219.631940793595</v>
      </c>
      <c r="DL735">
        <v>-3270.0167072828481</v>
      </c>
      <c r="DM735">
        <v>-0.41553465075824775</v>
      </c>
      <c r="DN735">
        <f t="shared" si="190"/>
        <v>97489.648648076443</v>
      </c>
      <c r="DO735" s="4">
        <f t="shared" si="191"/>
        <v>3.3542193993201637E-2</v>
      </c>
      <c r="DZ735">
        <v>691</v>
      </c>
      <c r="EA735">
        <v>11.440565318625181</v>
      </c>
      <c r="EB735">
        <v>-2.2504365215505473E-2</v>
      </c>
      <c r="EC735">
        <v>-0.26929132071678852</v>
      </c>
      <c r="ED735">
        <f t="shared" si="192"/>
        <v>11.418060953409675</v>
      </c>
      <c r="EE735" s="4">
        <f t="shared" si="193"/>
        <v>1.9709445682005397E-3</v>
      </c>
      <c r="EP735">
        <v>693</v>
      </c>
      <c r="EQ735">
        <v>11.436424650541241</v>
      </c>
      <c r="ER735">
        <v>-3.6647712140929656E-2</v>
      </c>
      <c r="ES735">
        <v>-0.46724609456206218</v>
      </c>
      <c r="ET735">
        <f t="shared" si="186"/>
        <v>11.399776938400311</v>
      </c>
      <c r="EU735" s="4">
        <f t="shared" si="187"/>
        <v>3.2147744941816636E-3</v>
      </c>
      <c r="FF735">
        <v>693</v>
      </c>
      <c r="FG735">
        <v>11.394093991267969</v>
      </c>
      <c r="FH735">
        <v>5.6829471323425196E-3</v>
      </c>
      <c r="FI735">
        <v>0.12574779854910983</v>
      </c>
      <c r="FJ735">
        <f t="shared" si="188"/>
        <v>11.399776938400311</v>
      </c>
      <c r="FK735">
        <f t="shared" si="189"/>
        <v>4.9851388874105342E-4</v>
      </c>
    </row>
    <row r="736" spans="2:167" x14ac:dyDescent="0.2">
      <c r="B736" s="81">
        <v>45276</v>
      </c>
      <c r="C736">
        <v>5.0656736648992169</v>
      </c>
      <c r="D736">
        <v>5.4932412294563173</v>
      </c>
      <c r="E736">
        <v>6.124458763326869</v>
      </c>
      <c r="F736">
        <v>7.71847523212901</v>
      </c>
      <c r="G736">
        <v>1</v>
      </c>
      <c r="H736">
        <v>0</v>
      </c>
      <c r="I736">
        <v>0</v>
      </c>
      <c r="J736">
        <v>0</v>
      </c>
      <c r="K736">
        <v>0</v>
      </c>
      <c r="L736">
        <v>2</v>
      </c>
      <c r="M736">
        <v>0</v>
      </c>
      <c r="N736">
        <v>103</v>
      </c>
      <c r="O736">
        <v>11.50595109495519</v>
      </c>
      <c r="P736" s="74">
        <v>99304.989446093387</v>
      </c>
      <c r="V736" s="81">
        <v>45213</v>
      </c>
      <c r="W736" s="3">
        <v>492.24769134521978</v>
      </c>
      <c r="X736" s="3">
        <v>180.73318537087383</v>
      </c>
      <c r="Y736" s="3">
        <v>358.31630972719086</v>
      </c>
      <c r="Z736" s="3">
        <v>1790.5701719566184</v>
      </c>
      <c r="AG736">
        <v>694</v>
      </c>
      <c r="AH736">
        <v>82890.587331168106</v>
      </c>
      <c r="AI736">
        <v>9283.0881793219451</v>
      </c>
      <c r="AJ736">
        <v>0.53822185418972723</v>
      </c>
      <c r="AK736">
        <f t="shared" si="184"/>
        <v>92173.675510490051</v>
      </c>
      <c r="AL736" s="4">
        <f t="shared" si="185"/>
        <v>0.10071300865359829</v>
      </c>
      <c r="AW736">
        <v>690</v>
      </c>
      <c r="AX736">
        <v>94945.150226109021</v>
      </c>
      <c r="AY736">
        <v>-4677.3566237766645</v>
      </c>
      <c r="AZ736">
        <v>-0.62370740590574514</v>
      </c>
      <c r="BA736">
        <f t="shared" si="198"/>
        <v>90267.793602332356</v>
      </c>
      <c r="BB736" s="4">
        <f t="shared" si="199"/>
        <v>5.1816450110461217E-2</v>
      </c>
      <c r="BN736">
        <v>690</v>
      </c>
      <c r="BO736">
        <v>11.448926828588903</v>
      </c>
      <c r="BP736">
        <v>-3.8390812798448692E-2</v>
      </c>
      <c r="BQ736">
        <v>-0.4748917038131637</v>
      </c>
      <c r="BR736">
        <f t="shared" si="200"/>
        <v>11.410536015790454</v>
      </c>
      <c r="BS736" s="4">
        <f t="shared" si="201"/>
        <v>3.3645056415686015E-3</v>
      </c>
      <c r="CD736">
        <v>691</v>
      </c>
      <c r="CE736">
        <v>93852.270232431343</v>
      </c>
      <c r="CF736">
        <v>-2902.654998920596</v>
      </c>
      <c r="CG736">
        <v>-0.36735322549020594</v>
      </c>
      <c r="CH736">
        <f t="shared" si="194"/>
        <v>90949.615233510747</v>
      </c>
      <c r="CI736" s="4">
        <f t="shared" si="195"/>
        <v>3.1914978325835744E-2</v>
      </c>
      <c r="CT736">
        <v>691</v>
      </c>
      <c r="CU736">
        <v>11.433300733336862</v>
      </c>
      <c r="CV736">
        <v>-1.5239779927187058E-2</v>
      </c>
      <c r="CW736">
        <v>-0.18169456490417271</v>
      </c>
      <c r="CX736">
        <f t="shared" si="196"/>
        <v>11.448540513264049</v>
      </c>
      <c r="CY736" s="4">
        <f t="shared" si="197"/>
        <v>1.3311548235803992E-3</v>
      </c>
      <c r="DJ736">
        <v>692</v>
      </c>
      <c r="DK736">
        <v>93449.140647805019</v>
      </c>
      <c r="DL736">
        <v>-1731.9751009225874</v>
      </c>
      <c r="DM736">
        <v>-0.22008929406414696</v>
      </c>
      <c r="DN736">
        <f t="shared" si="190"/>
        <v>95181.115748727607</v>
      </c>
      <c r="DO736" s="4">
        <f t="shared" si="191"/>
        <v>1.8196625321086769E-2</v>
      </c>
      <c r="DZ736">
        <v>692</v>
      </c>
      <c r="EA736">
        <v>11.431613571323513</v>
      </c>
      <c r="EB736">
        <v>-5.1487381558104062E-3</v>
      </c>
      <c r="EC736">
        <v>-6.1610735727298041E-2</v>
      </c>
      <c r="ED736">
        <f t="shared" si="192"/>
        <v>11.426464833167703</v>
      </c>
      <c r="EE736" s="4">
        <f t="shared" si="193"/>
        <v>4.5059764598978305E-4</v>
      </c>
      <c r="EP736">
        <v>694</v>
      </c>
      <c r="EQ736">
        <v>11.442347867853499</v>
      </c>
      <c r="ER736">
        <v>-1.0918014146607646E-2</v>
      </c>
      <c r="ES736">
        <v>-0.1392010352722215</v>
      </c>
      <c r="ET736">
        <f t="shared" si="186"/>
        <v>11.431429853706891</v>
      </c>
      <c r="EU736" s="4">
        <f t="shared" si="187"/>
        <v>9.5508735882827826E-4</v>
      </c>
      <c r="FF736">
        <v>694</v>
      </c>
      <c r="FG736">
        <v>11.429777325459675</v>
      </c>
      <c r="FH736">
        <v>1.6525282472166225E-3</v>
      </c>
      <c r="FI736">
        <v>3.6565849424337896E-2</v>
      </c>
      <c r="FJ736">
        <f t="shared" si="188"/>
        <v>11.431429853706891</v>
      </c>
      <c r="FK736">
        <f t="shared" si="189"/>
        <v>1.4456006539555977E-4</v>
      </c>
    </row>
    <row r="737" spans="2:167" x14ac:dyDescent="0.2">
      <c r="B737" s="81">
        <v>45283</v>
      </c>
      <c r="C737">
        <v>5.1805414133114969</v>
      </c>
      <c r="D737">
        <v>5.5013412439723259</v>
      </c>
      <c r="E737">
        <v>6.1329992854980757</v>
      </c>
      <c r="F737">
        <v>7.7271430336651656</v>
      </c>
      <c r="G737">
        <v>1</v>
      </c>
      <c r="H737">
        <v>0</v>
      </c>
      <c r="I737">
        <v>0</v>
      </c>
      <c r="J737">
        <v>0</v>
      </c>
      <c r="K737">
        <v>0</v>
      </c>
      <c r="L737">
        <v>2</v>
      </c>
      <c r="M737">
        <v>0</v>
      </c>
      <c r="N737">
        <v>104</v>
      </c>
      <c r="O737">
        <v>11.516799875313746</v>
      </c>
      <c r="P737" s="74">
        <v>100388.19255738331</v>
      </c>
      <c r="V737" s="81">
        <v>45220</v>
      </c>
      <c r="W737" s="3">
        <v>443.02292233221618</v>
      </c>
      <c r="X737" s="3">
        <v>182.54050470186797</v>
      </c>
      <c r="Y737" s="3">
        <v>361.89947282446275</v>
      </c>
      <c r="Z737" s="3">
        <v>1808.4758736757674</v>
      </c>
      <c r="AG737">
        <v>695</v>
      </c>
      <c r="AH737">
        <v>82866.197018084364</v>
      </c>
      <c r="AI737">
        <v>9169.5962969010143</v>
      </c>
      <c r="AJ737">
        <v>0.53164173664563885</v>
      </c>
      <c r="AK737">
        <f t="shared" si="184"/>
        <v>92035.793314985378</v>
      </c>
      <c r="AL737" s="4">
        <f t="shared" si="185"/>
        <v>9.9630762843742546E-2</v>
      </c>
      <c r="AW737">
        <v>691</v>
      </c>
      <c r="AX737">
        <v>94921.05283606732</v>
      </c>
      <c r="AY737">
        <v>-3971.4376025565725</v>
      </c>
      <c r="AZ737">
        <v>-0.52957583610698922</v>
      </c>
      <c r="BA737">
        <f t="shared" si="198"/>
        <v>90949.615233510747</v>
      </c>
      <c r="BB737" s="4">
        <f t="shared" si="199"/>
        <v>4.3666348586082641E-2</v>
      </c>
      <c r="BN737">
        <v>691</v>
      </c>
      <c r="BO737">
        <v>11.448669211324122</v>
      </c>
      <c r="BP737">
        <v>-3.0608257914446213E-2</v>
      </c>
      <c r="BQ737">
        <v>-0.37862203720603371</v>
      </c>
      <c r="BR737">
        <f t="shared" si="200"/>
        <v>11.418060953409675</v>
      </c>
      <c r="BS737" s="4">
        <f t="shared" si="201"/>
        <v>2.6806879065841682E-3</v>
      </c>
      <c r="CD737">
        <v>692</v>
      </c>
      <c r="CE737">
        <v>92864.276650972635</v>
      </c>
      <c r="CF737">
        <v>-1147.1111040902033</v>
      </c>
      <c r="CG737">
        <v>-0.1451756975044815</v>
      </c>
      <c r="CH737">
        <f t="shared" si="194"/>
        <v>91717.165546882432</v>
      </c>
      <c r="CI737" s="4">
        <f t="shared" si="195"/>
        <v>1.2507049223014228E-2</v>
      </c>
      <c r="CT737">
        <v>692</v>
      </c>
      <c r="CU737">
        <v>11.421586985265396</v>
      </c>
      <c r="CV737">
        <v>4.8778479023070531E-3</v>
      </c>
      <c r="CW737">
        <v>5.8155593880810055E-2</v>
      </c>
      <c r="CX737">
        <f t="shared" si="196"/>
        <v>11.416709137363089</v>
      </c>
      <c r="CY737" s="4">
        <f t="shared" si="197"/>
        <v>4.2725516115177891E-4</v>
      </c>
      <c r="DJ737">
        <v>693</v>
      </c>
      <c r="DK737">
        <v>93425.989655520287</v>
      </c>
      <c r="DL737">
        <v>-4124.188319212597</v>
      </c>
      <c r="DM737">
        <v>-0.52407779723830539</v>
      </c>
      <c r="DN737">
        <f t="shared" si="190"/>
        <v>97550.177974732884</v>
      </c>
      <c r="DO737" s="4">
        <f t="shared" si="191"/>
        <v>4.227760937843527E-2</v>
      </c>
      <c r="DZ737">
        <v>693</v>
      </c>
      <c r="EA737">
        <v>11.431347074441801</v>
      </c>
      <c r="EB737">
        <v>-3.1570136041489505E-2</v>
      </c>
      <c r="EC737">
        <v>-0.3777739806659301</v>
      </c>
      <c r="ED737">
        <f t="shared" si="192"/>
        <v>11.399776938400311</v>
      </c>
      <c r="EE737" s="4">
        <f t="shared" si="193"/>
        <v>2.7693643666960757E-3</v>
      </c>
      <c r="EP737">
        <v>695</v>
      </c>
      <c r="EQ737">
        <v>11.44228655476072</v>
      </c>
      <c r="ER737">
        <v>-1.2353716621312572E-2</v>
      </c>
      <c r="ES737">
        <v>-0.15750576249992088</v>
      </c>
      <c r="ET737">
        <f t="shared" si="186"/>
        <v>11.429932838139408</v>
      </c>
      <c r="EU737" s="4">
        <f t="shared" si="187"/>
        <v>1.0808214533064167E-3</v>
      </c>
      <c r="FF737">
        <v>695</v>
      </c>
      <c r="FG737">
        <v>11.427027441327976</v>
      </c>
      <c r="FH737">
        <v>2.9053968114318707E-3</v>
      </c>
      <c r="FI737">
        <v>6.4288342728003559E-2</v>
      </c>
      <c r="FJ737">
        <f t="shared" si="188"/>
        <v>11.429932838139408</v>
      </c>
      <c r="FK737">
        <f t="shared" si="189"/>
        <v>2.5419194080801078E-4</v>
      </c>
    </row>
    <row r="738" spans="2:167" x14ac:dyDescent="0.2">
      <c r="B738" s="81">
        <v>45290</v>
      </c>
      <c r="C738">
        <v>5.2624076724048381</v>
      </c>
      <c r="D738">
        <v>5.5094561992480315</v>
      </c>
      <c r="E738">
        <v>6.1415518052848244</v>
      </c>
      <c r="F738">
        <v>7.7358219109107385</v>
      </c>
      <c r="G738">
        <v>1</v>
      </c>
      <c r="H738">
        <v>0</v>
      </c>
      <c r="I738">
        <v>0</v>
      </c>
      <c r="J738">
        <v>0</v>
      </c>
      <c r="K738">
        <v>0</v>
      </c>
      <c r="L738">
        <v>2</v>
      </c>
      <c r="M738">
        <v>0</v>
      </c>
      <c r="N738">
        <v>105</v>
      </c>
      <c r="O738">
        <v>11.524641230170115</v>
      </c>
      <c r="P738" s="74">
        <v>101178.46635798449</v>
      </c>
      <c r="V738" s="81">
        <v>45227</v>
      </c>
      <c r="W738" s="3">
        <v>398.72063011114642</v>
      </c>
      <c r="X738" s="3">
        <v>184.36590849661519</v>
      </c>
      <c r="Y738" s="3">
        <v>365.51846755270736</v>
      </c>
      <c r="Z738" s="3">
        <v>1826.5606324122327</v>
      </c>
      <c r="AG738">
        <v>696</v>
      </c>
      <c r="AH738">
        <v>82473.489998811245</v>
      </c>
      <c r="AI738">
        <v>7438.5780661508907</v>
      </c>
      <c r="AJ738">
        <v>0.43127946239019771</v>
      </c>
      <c r="AK738">
        <f t="shared" si="184"/>
        <v>89912.068064962135</v>
      </c>
      <c r="AL738" s="4">
        <f t="shared" si="185"/>
        <v>8.2731698049437183E-2</v>
      </c>
      <c r="AW738">
        <v>692</v>
      </c>
      <c r="AX738">
        <v>93979.34485875367</v>
      </c>
      <c r="AY738">
        <v>-2262.1793118712376</v>
      </c>
      <c r="AZ738">
        <v>-0.30165285732726782</v>
      </c>
      <c r="BA738">
        <f t="shared" si="198"/>
        <v>91717.165546882432</v>
      </c>
      <c r="BB738" s="4">
        <f t="shared" si="199"/>
        <v>2.4664732042061363E-2</v>
      </c>
      <c r="BN738">
        <v>692</v>
      </c>
      <c r="BO738">
        <v>11.43760432626962</v>
      </c>
      <c r="BP738">
        <v>-1.1139493101916642E-2</v>
      </c>
      <c r="BQ738">
        <v>-0.13779476059954482</v>
      </c>
      <c r="BR738">
        <f t="shared" si="200"/>
        <v>11.426464833167703</v>
      </c>
      <c r="BS738" s="4">
        <f t="shared" si="201"/>
        <v>9.7488534420391633E-4</v>
      </c>
      <c r="CD738">
        <v>693</v>
      </c>
      <c r="CE738">
        <v>92839.067659290595</v>
      </c>
      <c r="CF738">
        <v>-3537.266322982905</v>
      </c>
      <c r="CG738">
        <v>-0.44766814990030357</v>
      </c>
      <c r="CH738">
        <f t="shared" si="194"/>
        <v>89301.80133630769</v>
      </c>
      <c r="CI738" s="4">
        <f t="shared" si="195"/>
        <v>3.9610246042648956E-2</v>
      </c>
      <c r="CT738">
        <v>693</v>
      </c>
      <c r="CU738">
        <v>11.421311086629581</v>
      </c>
      <c r="CV738">
        <v>-2.153414822926969E-2</v>
      </c>
      <c r="CW738">
        <v>-0.25673846418996865</v>
      </c>
      <c r="CX738">
        <f t="shared" si="196"/>
        <v>11.442845234858851</v>
      </c>
      <c r="CY738" s="4">
        <f t="shared" si="197"/>
        <v>1.881887571429285E-3</v>
      </c>
      <c r="DJ738">
        <v>694</v>
      </c>
      <c r="DK738">
        <v>93403.203260982031</v>
      </c>
      <c r="DL738">
        <v>-1229.5277504919795</v>
      </c>
      <c r="DM738">
        <v>-0.15624121530033094</v>
      </c>
      <c r="DN738">
        <f t="shared" si="190"/>
        <v>94632.73101147401</v>
      </c>
      <c r="DO738" s="4">
        <f t="shared" si="191"/>
        <v>1.2992626730205029E-2</v>
      </c>
      <c r="DZ738">
        <v>694</v>
      </c>
      <c r="EA738">
        <v>11.431084774536242</v>
      </c>
      <c r="EB738">
        <v>3.4507917064985349E-4</v>
      </c>
      <c r="EC738">
        <v>4.1292800186217499E-3</v>
      </c>
      <c r="ED738">
        <f t="shared" si="192"/>
        <v>11.431429853706891</v>
      </c>
      <c r="EE738" s="4">
        <f t="shared" si="193"/>
        <v>3.0186877325582681E-5</v>
      </c>
      <c r="EP738">
        <v>696</v>
      </c>
      <c r="EQ738">
        <v>11.438554386605167</v>
      </c>
      <c r="ER738">
        <v>-3.1966936389798306E-2</v>
      </c>
      <c r="ES738">
        <v>-0.40756776646271237</v>
      </c>
      <c r="ET738">
        <f t="shared" si="186"/>
        <v>11.406587450215369</v>
      </c>
      <c r="EU738" s="4">
        <f t="shared" si="187"/>
        <v>2.8024978135940855E-3</v>
      </c>
      <c r="FF738">
        <v>696</v>
      </c>
      <c r="FG738">
        <v>11.399589204056214</v>
      </c>
      <c r="FH738">
        <v>6.9982461591546752E-3</v>
      </c>
      <c r="FI738">
        <v>0.15485170418182662</v>
      </c>
      <c r="FJ738">
        <f t="shared" si="188"/>
        <v>11.406587450215369</v>
      </c>
      <c r="FK738">
        <f t="shared" si="189"/>
        <v>6.135267177583897E-4</v>
      </c>
    </row>
    <row r="739" spans="2:167" x14ac:dyDescent="0.2">
      <c r="B739" s="81">
        <v>45297</v>
      </c>
      <c r="C739">
        <v>5.2982636679905202</v>
      </c>
      <c r="D739">
        <v>5.5175860017564009</v>
      </c>
      <c r="E739">
        <v>6.1501162371545268</v>
      </c>
      <c r="F739">
        <v>7.7445117821268177</v>
      </c>
      <c r="G739">
        <v>1</v>
      </c>
      <c r="H739">
        <v>0</v>
      </c>
      <c r="I739">
        <v>0</v>
      </c>
      <c r="J739">
        <v>0</v>
      </c>
      <c r="K739">
        <v>0</v>
      </c>
      <c r="L739">
        <v>1</v>
      </c>
      <c r="M739">
        <v>0</v>
      </c>
      <c r="N739">
        <v>106</v>
      </c>
      <c r="O739">
        <v>11.532456873848931</v>
      </c>
      <c r="P739" s="74">
        <v>101972.33947260911</v>
      </c>
      <c r="V739" s="81">
        <v>45234</v>
      </c>
      <c r="W739" s="3">
        <v>358.848567101247</v>
      </c>
      <c r="X739" s="3">
        <v>186.20956745635419</v>
      </c>
      <c r="Y739" s="3">
        <v>369.17365222823446</v>
      </c>
      <c r="Z739" s="3">
        <v>1844.826238736151</v>
      </c>
      <c r="AG739">
        <v>697</v>
      </c>
      <c r="AH739">
        <v>82449.099685727488</v>
      </c>
      <c r="AI739">
        <v>7817.4317933781422</v>
      </c>
      <c r="AJ739">
        <v>0.45324492814858008</v>
      </c>
      <c r="AK739">
        <f t="shared" si="184"/>
        <v>90266.53147910563</v>
      </c>
      <c r="AL739" s="4">
        <f t="shared" si="185"/>
        <v>8.6603879259365094E-2</v>
      </c>
      <c r="AW739">
        <v>693</v>
      </c>
      <c r="AX739">
        <v>93955.247468711968</v>
      </c>
      <c r="AY739">
        <v>-4653.4461324042786</v>
      </c>
      <c r="AZ739">
        <v>-0.62051903440719536</v>
      </c>
      <c r="BA739">
        <f t="shared" si="198"/>
        <v>89301.80133630769</v>
      </c>
      <c r="BB739" s="4">
        <f t="shared" si="199"/>
        <v>5.2109207908131117E-2</v>
      </c>
      <c r="BN739">
        <v>693</v>
      </c>
      <c r="BO739">
        <v>11.437346709004839</v>
      </c>
      <c r="BP739">
        <v>-3.7569770604527264E-2</v>
      </c>
      <c r="BQ739">
        <v>-0.46473546855914999</v>
      </c>
      <c r="BR739">
        <f t="shared" si="200"/>
        <v>11.399776938400311</v>
      </c>
      <c r="BS739" s="4">
        <f t="shared" si="201"/>
        <v>3.2956583981896131E-3</v>
      </c>
      <c r="CD739">
        <v>694</v>
      </c>
      <c r="CE739">
        <v>92815.037366284363</v>
      </c>
      <c r="CF739">
        <v>-641.36185579431185</v>
      </c>
      <c r="CG739">
        <v>-8.1169255912273156E-2</v>
      </c>
      <c r="CH739">
        <f t="shared" si="194"/>
        <v>92173.675510490051</v>
      </c>
      <c r="CI739" s="4">
        <f t="shared" si="195"/>
        <v>6.958189008328306E-3</v>
      </c>
      <c r="CT739">
        <v>694</v>
      </c>
      <c r="CU739">
        <v>11.421052133195458</v>
      </c>
      <c r="CV739">
        <v>1.0377720511433708E-2</v>
      </c>
      <c r="CW739">
        <v>0.1237272074814071</v>
      </c>
      <c r="CX739">
        <f t="shared" si="196"/>
        <v>11.410674412684024</v>
      </c>
      <c r="CY739" s="4">
        <f t="shared" si="197"/>
        <v>9.0947477213948968E-4</v>
      </c>
      <c r="DJ739">
        <v>695</v>
      </c>
      <c r="DK739">
        <v>93380.770158143569</v>
      </c>
      <c r="DL739">
        <v>-1344.9768431581906</v>
      </c>
      <c r="DM739">
        <v>-0.17091181263843225</v>
      </c>
      <c r="DN739">
        <f t="shared" si="190"/>
        <v>94725.747001301759</v>
      </c>
      <c r="DO739" s="4">
        <f t="shared" si="191"/>
        <v>1.41986406624981E-2</v>
      </c>
      <c r="DZ739">
        <v>695</v>
      </c>
      <c r="EA739">
        <v>11.430826541460092</v>
      </c>
      <c r="EB739">
        <v>-8.9370332068483549E-4</v>
      </c>
      <c r="EC739">
        <v>-1.0694216222121211E-2</v>
      </c>
      <c r="ED739">
        <f t="shared" si="192"/>
        <v>11.429932838139408</v>
      </c>
      <c r="EE739" s="4">
        <f t="shared" si="193"/>
        <v>7.8189726338787015E-5</v>
      </c>
      <c r="EP739">
        <v>697</v>
      </c>
      <c r="EQ739">
        <v>11.439521710254565</v>
      </c>
      <c r="ER739">
        <v>-2.8999676550080622E-2</v>
      </c>
      <c r="ES739">
        <v>-0.36973619415807985</v>
      </c>
      <c r="ET739">
        <f t="shared" si="186"/>
        <v>11.410522033704485</v>
      </c>
      <c r="EU739" s="4">
        <f t="shared" si="187"/>
        <v>2.541485522259294E-3</v>
      </c>
      <c r="FF739">
        <v>697</v>
      </c>
      <c r="FG739">
        <v>11.403192141101435</v>
      </c>
      <c r="FH739">
        <v>7.3298926030496148E-3</v>
      </c>
      <c r="FI739">
        <v>0.16219011667190361</v>
      </c>
      <c r="FJ739">
        <f t="shared" si="188"/>
        <v>11.410522033704485</v>
      </c>
      <c r="FK739">
        <f t="shared" si="189"/>
        <v>6.4238012786781563E-4</v>
      </c>
    </row>
    <row r="740" spans="2:167" x14ac:dyDescent="0.2">
      <c r="B740" s="81">
        <v>45304</v>
      </c>
      <c r="C740">
        <v>5.1443614409337641</v>
      </c>
      <c r="D740">
        <v>5.5257305581177532</v>
      </c>
      <c r="E740">
        <v>6.1586924959025975</v>
      </c>
      <c r="F740">
        <v>7.7532125659377762</v>
      </c>
      <c r="G740">
        <v>1</v>
      </c>
      <c r="H740">
        <v>0</v>
      </c>
      <c r="I740">
        <v>0</v>
      </c>
      <c r="J740">
        <v>0</v>
      </c>
      <c r="K740">
        <v>0</v>
      </c>
      <c r="L740">
        <v>1</v>
      </c>
      <c r="M740">
        <v>0</v>
      </c>
      <c r="N740">
        <v>107</v>
      </c>
      <c r="O740">
        <v>11.522108368550171</v>
      </c>
      <c r="P740" s="74">
        <v>100922.51957950077</v>
      </c>
      <c r="V740" s="81">
        <v>45241</v>
      </c>
      <c r="W740" s="3">
        <v>322.96371039124381</v>
      </c>
      <c r="X740" s="3">
        <v>188.07166311839504</v>
      </c>
      <c r="Y740" s="3">
        <v>372.86538875051679</v>
      </c>
      <c r="Z740" s="3">
        <v>1863.2745011233692</v>
      </c>
      <c r="AG740">
        <v>698</v>
      </c>
      <c r="AH740">
        <v>82424.709372643745</v>
      </c>
      <c r="AI740">
        <v>8505.6525413249474</v>
      </c>
      <c r="AJ740">
        <v>0.49314710723989474</v>
      </c>
      <c r="AK740">
        <f t="shared" si="184"/>
        <v>90930.361913968693</v>
      </c>
      <c r="AL740" s="4">
        <f t="shared" si="185"/>
        <v>9.3540291298657111E-2</v>
      </c>
      <c r="AW740">
        <v>694</v>
      </c>
      <c r="AX740">
        <v>93931.150078670267</v>
      </c>
      <c r="AY740">
        <v>-1757.474568180216</v>
      </c>
      <c r="AZ740">
        <v>-0.23435243280208376</v>
      </c>
      <c r="BA740">
        <f t="shared" si="198"/>
        <v>92173.675510490051</v>
      </c>
      <c r="BB740" s="4">
        <f t="shared" si="199"/>
        <v>1.9066990205681908E-2</v>
      </c>
      <c r="BN740">
        <v>694</v>
      </c>
      <c r="BO740">
        <v>11.437089091740059</v>
      </c>
      <c r="BP740">
        <v>-5.6592380331679237E-3</v>
      </c>
      <c r="BQ740">
        <v>-7.0004383756208752E-2</v>
      </c>
      <c r="BR740">
        <f t="shared" si="200"/>
        <v>11.431429853706891</v>
      </c>
      <c r="BS740" s="4">
        <f t="shared" si="201"/>
        <v>4.9505950747996685E-4</v>
      </c>
      <c r="CD740">
        <v>695</v>
      </c>
      <c r="CE740">
        <v>92792.185771953955</v>
      </c>
      <c r="CF740">
        <v>-756.39245696857688</v>
      </c>
      <c r="CG740">
        <v>-9.5727259666476702E-2</v>
      </c>
      <c r="CH740">
        <f t="shared" si="194"/>
        <v>92035.793314985378</v>
      </c>
      <c r="CI740" s="4">
        <f t="shared" si="195"/>
        <v>8.2184596853517883E-3</v>
      </c>
      <c r="CT740">
        <v>695</v>
      </c>
      <c r="CU740">
        <v>11.420810124963026</v>
      </c>
      <c r="CV740">
        <v>9.1227131763815805E-3</v>
      </c>
      <c r="CW740">
        <v>0.10876452345425457</v>
      </c>
      <c r="CX740">
        <f t="shared" si="196"/>
        <v>11.411687411786644</v>
      </c>
      <c r="CY740" s="4">
        <f t="shared" si="197"/>
        <v>7.9941842491752096E-4</v>
      </c>
      <c r="DJ740">
        <v>696</v>
      </c>
      <c r="DK740">
        <v>93083.320651013724</v>
      </c>
      <c r="DL740">
        <v>-3171.2525860515889</v>
      </c>
      <c r="DM740">
        <v>-0.40298428227484701</v>
      </c>
      <c r="DN740">
        <f t="shared" si="190"/>
        <v>96254.573237065313</v>
      </c>
      <c r="DO740" s="4">
        <f t="shared" si="191"/>
        <v>3.2946513390497444E-2</v>
      </c>
      <c r="DZ740">
        <v>696</v>
      </c>
      <c r="EA740">
        <v>11.428414051210749</v>
      </c>
      <c r="EB740">
        <v>-2.1826600995380474E-2</v>
      </c>
      <c r="EC740">
        <v>-0.26118107098415921</v>
      </c>
      <c r="ED740">
        <f t="shared" si="192"/>
        <v>11.406587450215369</v>
      </c>
      <c r="EE740" s="4">
        <f t="shared" si="193"/>
        <v>1.9135084082460055E-3</v>
      </c>
      <c r="EP740">
        <v>698</v>
      </c>
      <c r="EQ740">
        <v>11.44104161231985</v>
      </c>
      <c r="ER740">
        <v>-2.3192373469589356E-2</v>
      </c>
      <c r="ES740">
        <v>-0.29569501871271564</v>
      </c>
      <c r="ET740">
        <f t="shared" si="186"/>
        <v>11.417849238850261</v>
      </c>
      <c r="EU740" s="4">
        <f t="shared" si="187"/>
        <v>2.0312383693660285E-3</v>
      </c>
      <c r="FF740">
        <v>698</v>
      </c>
      <c r="FG740">
        <v>11.410570431641332</v>
      </c>
      <c r="FH740">
        <v>7.2788072089284839E-3</v>
      </c>
      <c r="FI740">
        <v>0.16105973912322175</v>
      </c>
      <c r="FJ740">
        <f t="shared" si="188"/>
        <v>11.417849238850261</v>
      </c>
      <c r="FK740">
        <f t="shared" si="189"/>
        <v>6.3749372203669382E-4</v>
      </c>
    </row>
    <row r="741" spans="2:167" x14ac:dyDescent="0.2">
      <c r="B741" s="81">
        <v>45311</v>
      </c>
      <c r="C741">
        <v>5.0685769085615746</v>
      </c>
      <c r="D741">
        <v>5.5338897751070961</v>
      </c>
      <c r="E741">
        <v>6.1672804966561516</v>
      </c>
      <c r="F741">
        <v>7.7619241813339137</v>
      </c>
      <c r="G741">
        <v>1</v>
      </c>
      <c r="H741">
        <v>0</v>
      </c>
      <c r="I741">
        <v>0</v>
      </c>
      <c r="J741">
        <v>0</v>
      </c>
      <c r="K741">
        <v>0</v>
      </c>
      <c r="L741">
        <v>1</v>
      </c>
      <c r="M741">
        <v>0</v>
      </c>
      <c r="N741">
        <v>108</v>
      </c>
      <c r="O741">
        <v>11.517467043281123</v>
      </c>
      <c r="P741" s="74">
        <v>100455.19069077959</v>
      </c>
      <c r="V741" s="81">
        <v>45248</v>
      </c>
      <c r="W741" s="3">
        <v>133.89910327549779</v>
      </c>
      <c r="X741" s="3">
        <v>189.95237974832671</v>
      </c>
      <c r="Y741" s="3">
        <v>376.59404263802196</v>
      </c>
      <c r="Z741" s="3">
        <v>1881.9072461345027</v>
      </c>
      <c r="AG741">
        <v>699</v>
      </c>
      <c r="AH741">
        <v>82400.319059560003</v>
      </c>
      <c r="AI741">
        <v>9223.0251213370648</v>
      </c>
      <c r="AJ741">
        <v>0.53473947313156422</v>
      </c>
      <c r="AK741">
        <f t="shared" si="184"/>
        <v>91623.344180897067</v>
      </c>
      <c r="AL741" s="4">
        <f t="shared" si="185"/>
        <v>0.10066239345212649</v>
      </c>
      <c r="AW741">
        <v>695</v>
      </c>
      <c r="AX741">
        <v>93907.052688628566</v>
      </c>
      <c r="AY741">
        <v>-1871.2593736431882</v>
      </c>
      <c r="AZ741">
        <v>-0.24952519629974876</v>
      </c>
      <c r="BA741">
        <f t="shared" si="198"/>
        <v>92035.793314985378</v>
      </c>
      <c r="BB741" s="4">
        <f t="shared" si="199"/>
        <v>2.0331865530174197E-2</v>
      </c>
      <c r="BN741">
        <v>695</v>
      </c>
      <c r="BO741">
        <v>11.436831474475278</v>
      </c>
      <c r="BP741">
        <v>-6.8986363358707337E-3</v>
      </c>
      <c r="BQ741">
        <v>-8.5335655192521356E-2</v>
      </c>
      <c r="BR741">
        <f t="shared" si="200"/>
        <v>11.429932838139408</v>
      </c>
      <c r="BS741" s="4">
        <f t="shared" si="201"/>
        <v>6.0355878145244737E-4</v>
      </c>
      <c r="CD741">
        <v>696</v>
      </c>
      <c r="CE741">
        <v>92492.084446963869</v>
      </c>
      <c r="CF741">
        <v>-2580.0163820017333</v>
      </c>
      <c r="CG741">
        <v>-0.32652083699177337</v>
      </c>
      <c r="CH741">
        <f t="shared" si="194"/>
        <v>89912.068064962135</v>
      </c>
      <c r="CI741" s="4">
        <f t="shared" si="195"/>
        <v>2.8694884207731183E-2</v>
      </c>
      <c r="CT741">
        <v>696</v>
      </c>
      <c r="CU741">
        <v>11.418703341480233</v>
      </c>
      <c r="CV741">
        <v>-1.2115891264864231E-2</v>
      </c>
      <c r="CW741">
        <v>-0.1444503531096662</v>
      </c>
      <c r="CX741">
        <f t="shared" si="196"/>
        <v>11.430819232745097</v>
      </c>
      <c r="CY741" s="4">
        <f t="shared" si="197"/>
        <v>1.0599320152099557E-3</v>
      </c>
      <c r="DJ741">
        <v>697</v>
      </c>
      <c r="DK741">
        <v>93061.562253782846</v>
      </c>
      <c r="DL741">
        <v>-2795.030774677216</v>
      </c>
      <c r="DM741">
        <v>-0.35517620880265144</v>
      </c>
      <c r="DN741">
        <f t="shared" si="190"/>
        <v>95856.593028460062</v>
      </c>
      <c r="DO741" s="4">
        <f t="shared" si="191"/>
        <v>2.9158461472205299E-2</v>
      </c>
      <c r="DZ741">
        <v>697</v>
      </c>
      <c r="EA741">
        <v>11.428163584840162</v>
      </c>
      <c r="EB741">
        <v>-1.7641551135676892E-2</v>
      </c>
      <c r="EC741">
        <v>-0.21110200440339255</v>
      </c>
      <c r="ED741">
        <f t="shared" si="192"/>
        <v>11.410522033704485</v>
      </c>
      <c r="EE741" s="4">
        <f t="shared" si="193"/>
        <v>1.5460774786260564E-3</v>
      </c>
      <c r="EP741">
        <v>699</v>
      </c>
      <c r="EQ741">
        <v>11.442707066144129</v>
      </c>
      <c r="ER741">
        <v>-1.726569881400053E-2</v>
      </c>
      <c r="ES741">
        <v>-0.22013189553834805</v>
      </c>
      <c r="ET741">
        <f t="shared" si="186"/>
        <v>11.425441367330128</v>
      </c>
      <c r="EU741" s="4">
        <f t="shared" si="187"/>
        <v>1.5111625239590319E-3</v>
      </c>
      <c r="FF741">
        <v>699</v>
      </c>
      <c r="FG741">
        <v>11.418567757797245</v>
      </c>
      <c r="FH741">
        <v>6.8736095328834068E-3</v>
      </c>
      <c r="FI741">
        <v>0.15209384263442563</v>
      </c>
      <c r="FJ741">
        <f t="shared" si="188"/>
        <v>11.425441367330128</v>
      </c>
      <c r="FK741">
        <f t="shared" si="189"/>
        <v>6.0160560208534128E-4</v>
      </c>
    </row>
    <row r="742" spans="2:167" x14ac:dyDescent="0.2">
      <c r="B742" s="81">
        <v>45318</v>
      </c>
      <c r="C742">
        <v>5.0716274247930233</v>
      </c>
      <c r="D742">
        <v>5.5420635596613508</v>
      </c>
      <c r="E742">
        <v>6.1758801548776088</v>
      </c>
      <c r="F742">
        <v>7.7706465476739996</v>
      </c>
      <c r="G742">
        <v>1</v>
      </c>
      <c r="H742">
        <v>0</v>
      </c>
      <c r="I742">
        <v>0</v>
      </c>
      <c r="J742">
        <v>0</v>
      </c>
      <c r="K742">
        <v>0</v>
      </c>
      <c r="L742">
        <v>1</v>
      </c>
      <c r="M742">
        <v>0</v>
      </c>
      <c r="N742">
        <v>109</v>
      </c>
      <c r="O742">
        <v>11.519226046820091</v>
      </c>
      <c r="P742" s="74">
        <v>100632.04722674776</v>
      </c>
      <c r="V742" s="81">
        <v>45255</v>
      </c>
      <c r="W742" s="3">
        <v>131.17990690810623</v>
      </c>
      <c r="X742" s="3">
        <v>191.85190354568476</v>
      </c>
      <c r="Y742" s="3">
        <v>380.35998306440217</v>
      </c>
      <c r="Z742" s="3">
        <v>1900.7263185957777</v>
      </c>
      <c r="AG742">
        <v>700</v>
      </c>
      <c r="AH742">
        <v>82375.92874647626</v>
      </c>
      <c r="AI742">
        <v>9943.056748455856</v>
      </c>
      <c r="AJ742">
        <v>0.57648600725222021</v>
      </c>
      <c r="AK742">
        <f t="shared" si="184"/>
        <v>92318.985494932116</v>
      </c>
      <c r="AL742" s="4">
        <f t="shared" si="185"/>
        <v>0.10770327138182952</v>
      </c>
      <c r="AW742">
        <v>696</v>
      </c>
      <c r="AX742">
        <v>93515.594615952199</v>
      </c>
      <c r="AY742">
        <v>-3603.5265509900637</v>
      </c>
      <c r="AZ742">
        <v>-0.48051632107875075</v>
      </c>
      <c r="BA742">
        <f t="shared" si="198"/>
        <v>89912.068064962135</v>
      </c>
      <c r="BB742" s="4">
        <f t="shared" si="199"/>
        <v>4.0078341301041917E-2</v>
      </c>
      <c r="BN742">
        <v>696</v>
      </c>
      <c r="BO742">
        <v>11.433421138471797</v>
      </c>
      <c r="BP742">
        <v>-2.6833688256427735E-2</v>
      </c>
      <c r="BQ742">
        <v>-0.33193087113282416</v>
      </c>
      <c r="BR742">
        <f t="shared" si="200"/>
        <v>11.406587450215369</v>
      </c>
      <c r="BS742" s="4">
        <f t="shared" si="201"/>
        <v>2.3524729349198199E-3</v>
      </c>
      <c r="CD742">
        <v>697</v>
      </c>
      <c r="CE742">
        <v>92471.590249985122</v>
      </c>
      <c r="CF742">
        <v>-2205.0587708794919</v>
      </c>
      <c r="CG742">
        <v>-0.27906707899467093</v>
      </c>
      <c r="CH742">
        <f t="shared" si="194"/>
        <v>90266.53147910563</v>
      </c>
      <c r="CI742" s="4">
        <f t="shared" si="195"/>
        <v>2.4428309526769686E-2</v>
      </c>
      <c r="CT742">
        <v>697</v>
      </c>
      <c r="CU742">
        <v>11.418495223651181</v>
      </c>
      <c r="CV742">
        <v>-7.9731899466963796E-3</v>
      </c>
      <c r="CW742">
        <v>-9.5059461828509453E-2</v>
      </c>
      <c r="CX742">
        <f t="shared" si="196"/>
        <v>11.426468413597878</v>
      </c>
      <c r="CY742" s="4">
        <f t="shared" si="197"/>
        <v>6.9778252195647943E-4</v>
      </c>
      <c r="DJ742">
        <v>698</v>
      </c>
      <c r="DK742">
        <v>93040.126215058233</v>
      </c>
      <c r="DL742">
        <v>-2109.7643010895408</v>
      </c>
      <c r="DM742">
        <v>-0.26809654216229373</v>
      </c>
      <c r="DN742">
        <f t="shared" si="190"/>
        <v>95149.890516147774</v>
      </c>
      <c r="DO742" s="4">
        <f t="shared" si="191"/>
        <v>2.2173060732334687E-2</v>
      </c>
      <c r="DZ742">
        <v>698</v>
      </c>
      <c r="EA742">
        <v>11.427916829219232</v>
      </c>
      <c r="EB742">
        <v>-1.0067590368970869E-2</v>
      </c>
      <c r="EC742">
        <v>-0.12047061452005906</v>
      </c>
      <c r="ED742">
        <f t="shared" si="192"/>
        <v>11.417849238850261</v>
      </c>
      <c r="EE742" s="4">
        <f t="shared" si="193"/>
        <v>8.8174139966001527E-4</v>
      </c>
      <c r="EP742">
        <v>700</v>
      </c>
      <c r="EQ742">
        <v>11.444485794235424</v>
      </c>
      <c r="ER742">
        <v>-1.1480701560245166E-2</v>
      </c>
      <c r="ES742">
        <v>-0.14637511193682523</v>
      </c>
      <c r="ET742">
        <f t="shared" si="186"/>
        <v>11.433005092675179</v>
      </c>
      <c r="EU742" s="4">
        <f t="shared" si="187"/>
        <v>1.0041718224721638E-3</v>
      </c>
      <c r="FF742">
        <v>700</v>
      </c>
      <c r="FG742">
        <v>11.426873880462036</v>
      </c>
      <c r="FH742">
        <v>6.1312122131429447E-3</v>
      </c>
      <c r="FI742">
        <v>0.13566665680423795</v>
      </c>
      <c r="FJ742">
        <f t="shared" si="188"/>
        <v>11.433005092675179</v>
      </c>
      <c r="FK742">
        <f t="shared" si="189"/>
        <v>5.3627302388512433E-4</v>
      </c>
    </row>
    <row r="743" spans="2:167" x14ac:dyDescent="0.2">
      <c r="B743" s="81">
        <v>45325</v>
      </c>
      <c r="C743">
        <v>4.7191800910819328</v>
      </c>
      <c r="D743">
        <v>5.0632686090200698</v>
      </c>
      <c r="E743">
        <v>6.1844913863681876</v>
      </c>
      <c r="F743">
        <v>7.7793795846877334</v>
      </c>
      <c r="G743">
        <v>1</v>
      </c>
      <c r="H743">
        <v>0</v>
      </c>
      <c r="I743">
        <v>0</v>
      </c>
      <c r="J743">
        <v>0</v>
      </c>
      <c r="K743">
        <v>0</v>
      </c>
      <c r="L743">
        <v>1</v>
      </c>
      <c r="M743">
        <v>0</v>
      </c>
      <c r="N743">
        <v>110</v>
      </c>
      <c r="O743">
        <v>11.43908001192726</v>
      </c>
      <c r="P743" s="74">
        <v>92881.522831677343</v>
      </c>
      <c r="V743" s="81">
        <v>45262</v>
      </c>
      <c r="W743" s="3">
        <v>140.98355247161746</v>
      </c>
      <c r="X743" s="3">
        <v>193.77042258112911</v>
      </c>
      <c r="Y743" s="3">
        <v>384.16358289504626</v>
      </c>
      <c r="Z743" s="3">
        <v>1919.7335817816866</v>
      </c>
      <c r="AG743">
        <v>701</v>
      </c>
      <c r="AH743">
        <v>91196.372939259672</v>
      </c>
      <c r="AI743">
        <v>8220.4029505865474</v>
      </c>
      <c r="AJ743">
        <v>0.47660869236454489</v>
      </c>
      <c r="AK743">
        <f t="shared" si="184"/>
        <v>99416.77588984622</v>
      </c>
      <c r="AL743" s="4">
        <f t="shared" si="185"/>
        <v>8.2686275802131753E-2</v>
      </c>
      <c r="AW743">
        <v>697</v>
      </c>
      <c r="AX743">
        <v>93491.497225910512</v>
      </c>
      <c r="AY743">
        <v>-3224.9657468048827</v>
      </c>
      <c r="AZ743">
        <v>-0.43003670274995048</v>
      </c>
      <c r="BA743">
        <f t="shared" si="198"/>
        <v>90266.53147910563</v>
      </c>
      <c r="BB743" s="4">
        <f t="shared" si="199"/>
        <v>3.5727148190593527E-2</v>
      </c>
      <c r="BN743">
        <v>697</v>
      </c>
      <c r="BO743">
        <v>11.433163521207018</v>
      </c>
      <c r="BP743">
        <v>-2.2641487502532698E-2</v>
      </c>
      <c r="BQ743">
        <v>-0.28007363723689344</v>
      </c>
      <c r="BR743">
        <f t="shared" si="200"/>
        <v>11.410522033704485</v>
      </c>
      <c r="BS743" s="4">
        <f t="shared" si="201"/>
        <v>1.9842639482798513E-3</v>
      </c>
      <c r="CD743">
        <v>698</v>
      </c>
      <c r="CE743">
        <v>92452.274751682184</v>
      </c>
      <c r="CF743">
        <v>-1521.9128377134912</v>
      </c>
      <c r="CG743">
        <v>-0.19260972801001397</v>
      </c>
      <c r="CH743">
        <f t="shared" si="194"/>
        <v>90930.361913968693</v>
      </c>
      <c r="CI743" s="4">
        <f t="shared" si="195"/>
        <v>1.6737125044695281E-2</v>
      </c>
      <c r="CT743">
        <v>698</v>
      </c>
      <c r="CU743">
        <v>11.418304051023821</v>
      </c>
      <c r="CV743">
        <v>-4.5481217355991532E-4</v>
      </c>
      <c r="CW743">
        <v>-5.4224470683247542E-3</v>
      </c>
      <c r="CX743">
        <f t="shared" si="196"/>
        <v>11.418758863197381</v>
      </c>
      <c r="CY743" s="4">
        <f t="shared" si="197"/>
        <v>3.9830263429572308E-5</v>
      </c>
      <c r="DJ743">
        <v>699</v>
      </c>
      <c r="DK743">
        <v>93019.003122403665</v>
      </c>
      <c r="DL743">
        <v>-1395.6589415065973</v>
      </c>
      <c r="DM743">
        <v>-0.17735219809273162</v>
      </c>
      <c r="DN743">
        <f t="shared" si="190"/>
        <v>94414.662063910262</v>
      </c>
      <c r="DO743" s="4">
        <f t="shared" si="191"/>
        <v>1.4782226732558353E-2</v>
      </c>
      <c r="DZ743">
        <v>699</v>
      </c>
      <c r="EA743">
        <v>11.427673675999044</v>
      </c>
      <c r="EB743">
        <v>-2.2323086689155502E-3</v>
      </c>
      <c r="EC743">
        <v>-2.6712210895227528E-2</v>
      </c>
      <c r="ED743">
        <f t="shared" si="192"/>
        <v>11.425441367330128</v>
      </c>
      <c r="EE743" s="4">
        <f t="shared" si="193"/>
        <v>1.9538051941683467E-4</v>
      </c>
      <c r="EP743">
        <v>701</v>
      </c>
      <c r="EQ743">
        <v>11.446383830497563</v>
      </c>
      <c r="ER743">
        <v>6.0692319434417996E-2</v>
      </c>
      <c r="ES743">
        <v>0.77380681000201668</v>
      </c>
      <c r="ET743">
        <f t="shared" si="186"/>
        <v>11.507076149931981</v>
      </c>
      <c r="EU743" s="4">
        <f t="shared" si="187"/>
        <v>5.2743475965244873E-3</v>
      </c>
      <c r="FF743">
        <v>701</v>
      </c>
      <c r="FG743">
        <v>11.435454670765099</v>
      </c>
      <c r="FH743">
        <v>7.1621479166882551E-2</v>
      </c>
      <c r="FI743">
        <v>1.5847839376879838</v>
      </c>
      <c r="FJ743">
        <f t="shared" si="188"/>
        <v>11.507076149931981</v>
      </c>
      <c r="FK743">
        <f t="shared" si="189"/>
        <v>6.2241248979051826E-3</v>
      </c>
    </row>
    <row r="744" spans="2:167" x14ac:dyDescent="0.2">
      <c r="B744" s="81">
        <v>45332</v>
      </c>
      <c r="C744">
        <v>4.7881617173856892</v>
      </c>
      <c r="D744">
        <v>5.0060524929490002</v>
      </c>
      <c r="E744">
        <v>5.926978974857998</v>
      </c>
      <c r="F744">
        <v>7.5399552487860353</v>
      </c>
      <c r="G744">
        <v>1</v>
      </c>
      <c r="H744">
        <v>0</v>
      </c>
      <c r="I744">
        <v>0</v>
      </c>
      <c r="J744">
        <v>0</v>
      </c>
      <c r="K744">
        <v>0</v>
      </c>
      <c r="L744">
        <v>1</v>
      </c>
      <c r="M744">
        <v>0</v>
      </c>
      <c r="N744">
        <v>111</v>
      </c>
      <c r="O744">
        <v>11.420640071164746</v>
      </c>
      <c r="P744" s="74">
        <v>91184.487752723959</v>
      </c>
      <c r="V744" s="81">
        <v>45269</v>
      </c>
      <c r="W744" s="3">
        <v>119.77508266779253</v>
      </c>
      <c r="X744" s="3">
        <v>195.70812680693916</v>
      </c>
      <c r="Y744" s="3">
        <v>388.00521872399673</v>
      </c>
      <c r="Z744" s="3">
        <v>1938.930917599469</v>
      </c>
      <c r="AG744">
        <v>702</v>
      </c>
      <c r="AH744">
        <v>91171.98262617593</v>
      </c>
      <c r="AI744">
        <v>8940.6983682443388</v>
      </c>
      <c r="AJ744">
        <v>0.51837052073106782</v>
      </c>
      <c r="AK744">
        <f t="shared" si="184"/>
        <v>100112.68099442027</v>
      </c>
      <c r="AL744" s="4">
        <f t="shared" si="185"/>
        <v>8.9306352396482561E-2</v>
      </c>
      <c r="AW744">
        <v>698</v>
      </c>
      <c r="AX744">
        <v>93467.399835868811</v>
      </c>
      <c r="AY744">
        <v>-2537.0379219001188</v>
      </c>
      <c r="AZ744">
        <v>-0.33830418935966533</v>
      </c>
      <c r="BA744">
        <f t="shared" si="198"/>
        <v>90930.361913968693</v>
      </c>
      <c r="BB744" s="4">
        <f t="shared" si="199"/>
        <v>2.790088886152756E-2</v>
      </c>
      <c r="BN744">
        <v>698</v>
      </c>
      <c r="BO744">
        <v>11.432905903942236</v>
      </c>
      <c r="BP744">
        <v>-1.5056665091975674E-2</v>
      </c>
      <c r="BQ744">
        <v>-0.1862499076748238</v>
      </c>
      <c r="BR744">
        <f t="shared" si="200"/>
        <v>11.417849238850261</v>
      </c>
      <c r="BS744" s="4">
        <f t="shared" si="201"/>
        <v>1.3186953844813447E-3</v>
      </c>
      <c r="CD744">
        <v>699</v>
      </c>
      <c r="CE744">
        <v>92434.137952055025</v>
      </c>
      <c r="CF744">
        <v>-810.79377115795796</v>
      </c>
      <c r="CG744">
        <v>-0.10261216271069203</v>
      </c>
      <c r="CH744">
        <f t="shared" si="194"/>
        <v>91623.344180897067</v>
      </c>
      <c r="CI744" s="4">
        <f t="shared" si="195"/>
        <v>8.8492051715244394E-3</v>
      </c>
      <c r="CT744">
        <v>699</v>
      </c>
      <c r="CU744">
        <v>11.41812982359815</v>
      </c>
      <c r="CV744">
        <v>7.3115437319781762E-3</v>
      </c>
      <c r="CW744">
        <v>8.7171059129907857E-2</v>
      </c>
      <c r="CX744">
        <f t="shared" si="196"/>
        <v>11.410818279866172</v>
      </c>
      <c r="CY744" s="4">
        <f t="shared" si="197"/>
        <v>6.4075542635527163E-4</v>
      </c>
      <c r="DJ744">
        <v>700</v>
      </c>
      <c r="DK744">
        <v>92998.183969703852</v>
      </c>
      <c r="DL744">
        <v>-679.19847477173607</v>
      </c>
      <c r="DM744">
        <v>-8.6308580742488442E-2</v>
      </c>
      <c r="DN744">
        <f t="shared" si="190"/>
        <v>93677.382444475588</v>
      </c>
      <c r="DO744" s="4">
        <f t="shared" si="191"/>
        <v>7.2503997982043345E-3</v>
      </c>
      <c r="DZ744">
        <v>700</v>
      </c>
      <c r="EA744">
        <v>11.427434021507947</v>
      </c>
      <c r="EB744">
        <v>5.571071167231878E-3</v>
      </c>
      <c r="EC744">
        <v>6.6664449233050538E-2</v>
      </c>
      <c r="ED744">
        <f t="shared" si="192"/>
        <v>11.433005092675179</v>
      </c>
      <c r="EE744" s="4">
        <f t="shared" si="193"/>
        <v>4.8727968911700339E-4</v>
      </c>
      <c r="EP744">
        <v>702</v>
      </c>
      <c r="EQ744">
        <v>11.448411960039582</v>
      </c>
      <c r="ER744">
        <v>6.563968050102531E-2</v>
      </c>
      <c r="ES744">
        <v>0.83688401187129624</v>
      </c>
      <c r="ET744">
        <f t="shared" si="186"/>
        <v>11.514051640540607</v>
      </c>
      <c r="EU744" s="4">
        <f t="shared" si="187"/>
        <v>5.7008325609649076E-3</v>
      </c>
      <c r="FF744">
        <v>702</v>
      </c>
      <c r="FG744">
        <v>11.444301340473146</v>
      </c>
      <c r="FH744">
        <v>6.9750300067461524E-2</v>
      </c>
      <c r="FI744">
        <v>1.5433799536346762</v>
      </c>
      <c r="FJ744">
        <f t="shared" si="188"/>
        <v>11.514051640540607</v>
      </c>
      <c r="FK744">
        <f t="shared" si="189"/>
        <v>6.0578415179130297E-3</v>
      </c>
    </row>
    <row r="745" spans="2:167" x14ac:dyDescent="0.2">
      <c r="B745" s="81">
        <v>45339</v>
      </c>
      <c r="C745">
        <v>4.7775182822187983</v>
      </c>
      <c r="D745">
        <v>5.0063698798815537</v>
      </c>
      <c r="E745">
        <v>5.7712729551339992</v>
      </c>
      <c r="F745">
        <v>7.3245454084805601</v>
      </c>
      <c r="G745">
        <v>1</v>
      </c>
      <c r="H745">
        <v>0</v>
      </c>
      <c r="I745">
        <v>0</v>
      </c>
      <c r="J745">
        <v>0</v>
      </c>
      <c r="K745">
        <v>0</v>
      </c>
      <c r="L745">
        <v>1</v>
      </c>
      <c r="M745">
        <v>0</v>
      </c>
      <c r="N745">
        <v>112</v>
      </c>
      <c r="O745">
        <v>11.404707628219613</v>
      </c>
      <c r="P745" s="74">
        <v>89743.208144751276</v>
      </c>
      <c r="V745" s="81">
        <v>45276</v>
      </c>
      <c r="W745" s="3">
        <v>108.8837397522194</v>
      </c>
      <c r="X745" s="3">
        <v>197.66520807500842</v>
      </c>
      <c r="Y745" s="3">
        <v>391.88527091123672</v>
      </c>
      <c r="Z745" s="3">
        <v>1958.3202267754396</v>
      </c>
      <c r="AG745">
        <v>703</v>
      </c>
      <c r="AH745">
        <v>91147.592313092187</v>
      </c>
      <c r="AI745">
        <v>9660.9957850944775</v>
      </c>
      <c r="AJ745">
        <v>0.56013246500826508</v>
      </c>
      <c r="AK745">
        <f t="shared" si="184"/>
        <v>100808.58809818666</v>
      </c>
      <c r="AL745" s="4">
        <f t="shared" si="185"/>
        <v>9.583504706647368E-2</v>
      </c>
      <c r="AW745">
        <v>699</v>
      </c>
      <c r="AX745">
        <v>93443.30244582711</v>
      </c>
      <c r="AY745">
        <v>-1819.9582649300428</v>
      </c>
      <c r="AZ745">
        <v>-0.24268439197174158</v>
      </c>
      <c r="BA745">
        <f t="shared" si="198"/>
        <v>91623.344180897067</v>
      </c>
      <c r="BB745" s="4">
        <f t="shared" si="199"/>
        <v>1.986347781998437E-2</v>
      </c>
      <c r="BN745">
        <v>699</v>
      </c>
      <c r="BO745">
        <v>11.432648286677457</v>
      </c>
      <c r="BP745">
        <v>-7.2069193473289772E-3</v>
      </c>
      <c r="BQ745">
        <v>-8.9149094760385211E-2</v>
      </c>
      <c r="BR745">
        <f t="shared" si="200"/>
        <v>11.425441367330128</v>
      </c>
      <c r="BS745" s="4">
        <f t="shared" si="201"/>
        <v>6.3077820065108561E-4</v>
      </c>
      <c r="CD745">
        <v>700</v>
      </c>
      <c r="CE745">
        <v>92417.179851103734</v>
      </c>
      <c r="CF745">
        <v>-98.194356171617983</v>
      </c>
      <c r="CG745">
        <v>-1.2427247977452366E-2</v>
      </c>
      <c r="CH745">
        <f t="shared" si="194"/>
        <v>92318.985494932116</v>
      </c>
      <c r="CI745" s="4">
        <f t="shared" si="195"/>
        <v>1.0636420628453332E-3</v>
      </c>
      <c r="CT745">
        <v>700</v>
      </c>
      <c r="CU745">
        <v>11.417972541374173</v>
      </c>
      <c r="CV745">
        <v>1.5032551301006336E-2</v>
      </c>
      <c r="CW745">
        <v>0.17922390487827394</v>
      </c>
      <c r="CX745">
        <f t="shared" si="196"/>
        <v>11.402939990073166</v>
      </c>
      <c r="CY745" s="4">
        <f t="shared" si="197"/>
        <v>1.318304868226346E-3</v>
      </c>
      <c r="DJ745">
        <v>701</v>
      </c>
      <c r="DK745">
        <v>101882.45043236237</v>
      </c>
      <c r="DL745">
        <v>-2465.6745425161498</v>
      </c>
      <c r="DM745">
        <v>-0.31332353979295058</v>
      </c>
      <c r="DN745">
        <f t="shared" si="190"/>
        <v>104348.12497487852</v>
      </c>
      <c r="DO745" s="4">
        <f t="shared" si="191"/>
        <v>2.3629313349997932E-2</v>
      </c>
      <c r="DZ745">
        <v>701</v>
      </c>
      <c r="EA745">
        <v>11.529590567358664</v>
      </c>
      <c r="EB745">
        <v>-2.2514417426682698E-2</v>
      </c>
      <c r="EC745">
        <v>-0.26941160730110747</v>
      </c>
      <c r="ED745">
        <f t="shared" si="192"/>
        <v>11.507076149931981</v>
      </c>
      <c r="EE745" s="4">
        <f t="shared" si="193"/>
        <v>1.9565715159376765E-3</v>
      </c>
      <c r="EP745">
        <v>703</v>
      </c>
      <c r="EQ745">
        <v>11.450582455101383</v>
      </c>
      <c r="ER745">
        <v>7.0396375275533885E-2</v>
      </c>
      <c r="ES745">
        <v>0.89753028217231923</v>
      </c>
      <c r="ET745">
        <f t="shared" si="186"/>
        <v>11.520978830376917</v>
      </c>
      <c r="EU745" s="4">
        <f t="shared" si="187"/>
        <v>6.1102772873709741E-3</v>
      </c>
      <c r="FF745">
        <v>703</v>
      </c>
      <c r="FG745">
        <v>11.453406650963432</v>
      </c>
      <c r="FH745">
        <v>6.7572179413485145E-2</v>
      </c>
      <c r="FI745">
        <v>1.4951842075132482</v>
      </c>
      <c r="FJ745">
        <f t="shared" si="188"/>
        <v>11.520978830376917</v>
      </c>
      <c r="FK745">
        <f t="shared" si="189"/>
        <v>5.8651422251831771E-3</v>
      </c>
    </row>
    <row r="746" spans="2:167" x14ac:dyDescent="0.2">
      <c r="B746" s="81">
        <v>45346</v>
      </c>
      <c r="C746">
        <v>4.6202952588463866</v>
      </c>
      <c r="D746">
        <v>5.0126478358880728</v>
      </c>
      <c r="E746">
        <v>5.6866987291126447</v>
      </c>
      <c r="F746">
        <v>7.140311100493804</v>
      </c>
      <c r="G746">
        <v>1</v>
      </c>
      <c r="H746">
        <v>0</v>
      </c>
      <c r="I746">
        <v>0</v>
      </c>
      <c r="J746">
        <v>0</v>
      </c>
      <c r="K746">
        <v>0</v>
      </c>
      <c r="L746">
        <v>1</v>
      </c>
      <c r="M746">
        <v>0</v>
      </c>
      <c r="N746">
        <v>113</v>
      </c>
      <c r="O746">
        <v>11.376215144886308</v>
      </c>
      <c r="P746" s="74">
        <v>87222.285498302488</v>
      </c>
      <c r="V746" s="81">
        <v>45283</v>
      </c>
      <c r="W746" s="3">
        <v>128.17560326656212</v>
      </c>
      <c r="X746" s="3">
        <v>199.64186015575851</v>
      </c>
      <c r="Y746" s="3">
        <v>395.80412362034906</v>
      </c>
      <c r="Z746" s="3">
        <v>1977.9034290431773</v>
      </c>
      <c r="AG746">
        <v>704</v>
      </c>
      <c r="AH746">
        <v>91123.202000008445</v>
      </c>
      <c r="AI746">
        <v>10381.293384136967</v>
      </c>
      <c r="AJ746">
        <v>0.60189441984874736</v>
      </c>
      <c r="AK746">
        <f t="shared" si="184"/>
        <v>101504.49538414541</v>
      </c>
      <c r="AL746" s="4">
        <f t="shared" si="185"/>
        <v>0.10227422287898476</v>
      </c>
      <c r="AW746">
        <v>700</v>
      </c>
      <c r="AX746">
        <v>93419.205055785409</v>
      </c>
      <c r="AY746">
        <v>-1100.2195608532929</v>
      </c>
      <c r="AZ746">
        <v>-0.14671002094180513</v>
      </c>
      <c r="BA746">
        <f t="shared" si="198"/>
        <v>92318.985494932116</v>
      </c>
      <c r="BB746" s="4">
        <f t="shared" si="199"/>
        <v>1.1917587210852636E-2</v>
      </c>
      <c r="BN746">
        <v>700</v>
      </c>
      <c r="BO746">
        <v>11.432390669412676</v>
      </c>
      <c r="BP746">
        <v>6.1442326250293888E-4</v>
      </c>
      <c r="BQ746">
        <v>7.6003733373484058E-3</v>
      </c>
      <c r="BR746">
        <f t="shared" si="200"/>
        <v>11.433005092675179</v>
      </c>
      <c r="BS746" s="4">
        <f t="shared" si="201"/>
        <v>5.3741186811556959E-5</v>
      </c>
      <c r="CD746">
        <v>701</v>
      </c>
      <c r="CE746">
        <v>101159.75372938903</v>
      </c>
      <c r="CF746">
        <v>-1742.9778395428148</v>
      </c>
      <c r="CG746">
        <v>-0.22058719742859773</v>
      </c>
      <c r="CH746">
        <f t="shared" si="194"/>
        <v>99416.77588984622</v>
      </c>
      <c r="CI746" s="4">
        <f t="shared" si="195"/>
        <v>1.7532029417993138E-2</v>
      </c>
      <c r="CT746">
        <v>701</v>
      </c>
      <c r="CU746">
        <v>11.518157309092006</v>
      </c>
      <c r="CV746">
        <v>-1.1081159160024612E-2</v>
      </c>
      <c r="CW746">
        <v>-0.13211387577997583</v>
      </c>
      <c r="CX746">
        <f t="shared" si="196"/>
        <v>11.52923846825203</v>
      </c>
      <c r="CY746" s="4">
        <f t="shared" si="197"/>
        <v>9.611353942013351E-4</v>
      </c>
      <c r="DJ746">
        <v>702</v>
      </c>
      <c r="DK746">
        <v>101862.2136528438</v>
      </c>
      <c r="DL746">
        <v>-1749.5326584235299</v>
      </c>
      <c r="DM746">
        <v>-0.22232040606674716</v>
      </c>
      <c r="DN746">
        <f t="shared" si="190"/>
        <v>103611.74631126733</v>
      </c>
      <c r="DO746" s="4">
        <f t="shared" si="191"/>
        <v>1.6885466375285634E-2</v>
      </c>
      <c r="DZ746">
        <v>702</v>
      </c>
      <c r="EA746">
        <v>11.529357616711398</v>
      </c>
      <c r="EB746">
        <v>-1.5305976170790103E-2</v>
      </c>
      <c r="EC746">
        <v>-0.18315409025853657</v>
      </c>
      <c r="ED746">
        <f t="shared" si="192"/>
        <v>11.514051640540607</v>
      </c>
      <c r="EE746" s="4">
        <f t="shared" si="193"/>
        <v>1.3293301653171548E-3</v>
      </c>
      <c r="EP746">
        <v>704</v>
      </c>
      <c r="EQ746">
        <v>11.452908849785087</v>
      </c>
      <c r="ER746">
        <v>7.49495161971101E-2</v>
      </c>
      <c r="ES746">
        <v>0.95558130880710834</v>
      </c>
      <c r="ET746">
        <f t="shared" si="186"/>
        <v>11.527858365982198</v>
      </c>
      <c r="EU746" s="4">
        <f t="shared" si="187"/>
        <v>6.5015993272679526E-3</v>
      </c>
      <c r="FF746">
        <v>704</v>
      </c>
      <c r="FG746">
        <v>11.462762758902839</v>
      </c>
      <c r="FH746">
        <v>6.5095607079358686E-2</v>
      </c>
      <c r="FI746">
        <v>1.4403845566082321</v>
      </c>
      <c r="FJ746">
        <f t="shared" si="188"/>
        <v>11.527858365982198</v>
      </c>
      <c r="FK746">
        <f t="shared" si="189"/>
        <v>5.6468083674111316E-3</v>
      </c>
    </row>
    <row r="747" spans="2:167" x14ac:dyDescent="0.2">
      <c r="B747" s="81">
        <v>45353</v>
      </c>
      <c r="C747">
        <v>4.6031229980056496</v>
      </c>
      <c r="D747">
        <v>4.6224555538468426</v>
      </c>
      <c r="E747">
        <v>5.6451782806339654</v>
      </c>
      <c r="F747">
        <v>6.9876164035073609</v>
      </c>
      <c r="G747">
        <v>1</v>
      </c>
      <c r="H747">
        <v>0</v>
      </c>
      <c r="I747">
        <v>0</v>
      </c>
      <c r="J747">
        <v>0</v>
      </c>
      <c r="K747">
        <v>0</v>
      </c>
      <c r="L747">
        <v>1</v>
      </c>
      <c r="M747">
        <v>0</v>
      </c>
      <c r="N747">
        <v>114</v>
      </c>
      <c r="O747">
        <v>11.31583828647665</v>
      </c>
      <c r="P747" s="74">
        <v>82111.904627077587</v>
      </c>
      <c r="V747" s="81">
        <v>45290</v>
      </c>
      <c r="W747" s="3">
        <v>143.34204840443286</v>
      </c>
      <c r="X747" s="3">
        <v>201.63827875731607</v>
      </c>
      <c r="Y747" s="3">
        <v>399.76216485655254</v>
      </c>
      <c r="Z747" s="3">
        <v>1997.6824633335973</v>
      </c>
      <c r="AG747">
        <v>705</v>
      </c>
      <c r="AH747">
        <v>98337.069259754382</v>
      </c>
      <c r="AI747">
        <v>7721.7568965269602</v>
      </c>
      <c r="AJ747">
        <v>0.44769781716698265</v>
      </c>
      <c r="AK747">
        <f t="shared" si="184"/>
        <v>106058.82615628134</v>
      </c>
      <c r="AL747" s="4">
        <f t="shared" si="185"/>
        <v>7.2806358286001432E-2</v>
      </c>
      <c r="AW747">
        <v>701</v>
      </c>
      <c r="AX747">
        <v>102237.57786420011</v>
      </c>
      <c r="AY747">
        <v>-2820.8019743538898</v>
      </c>
      <c r="AZ747">
        <v>-0.37614302767820657</v>
      </c>
      <c r="BA747">
        <f t="shared" si="198"/>
        <v>99416.77588984622</v>
      </c>
      <c r="BB747" s="4">
        <f t="shared" si="199"/>
        <v>2.8373500841340282E-2</v>
      </c>
      <c r="BN747">
        <v>701</v>
      </c>
      <c r="BO747">
        <v>11.533648867583917</v>
      </c>
      <c r="BP747">
        <v>-2.6572717651935918E-2</v>
      </c>
      <c r="BQ747">
        <v>-0.32870268277268405</v>
      </c>
      <c r="BR747">
        <f t="shared" si="200"/>
        <v>11.507076149931981</v>
      </c>
      <c r="BS747" s="4">
        <f t="shared" si="201"/>
        <v>2.3092501783863652E-3</v>
      </c>
      <c r="CD747">
        <v>702</v>
      </c>
      <c r="CE747">
        <v>101145.15302578936</v>
      </c>
      <c r="CF747">
        <v>-1032.4720313690923</v>
      </c>
      <c r="CG747">
        <v>-0.13066724467527277</v>
      </c>
      <c r="CH747">
        <f t="shared" si="194"/>
        <v>100112.68099442027</v>
      </c>
      <c r="CI747" s="4">
        <f t="shared" si="195"/>
        <v>1.0313099410719373E-2</v>
      </c>
      <c r="CT747">
        <v>702</v>
      </c>
      <c r="CU747">
        <v>11.518033917271408</v>
      </c>
      <c r="CV747">
        <v>-3.982276730800649E-3</v>
      </c>
      <c r="CW747">
        <v>-4.7478247152377931E-2</v>
      </c>
      <c r="CX747">
        <f t="shared" si="196"/>
        <v>11.522016194002209</v>
      </c>
      <c r="CY747" s="4">
        <f t="shared" si="197"/>
        <v>3.4562325410318596E-4</v>
      </c>
      <c r="DJ747">
        <v>703</v>
      </c>
      <c r="DK747">
        <v>101842.25601023153</v>
      </c>
      <c r="DL747">
        <v>-1033.667912044868</v>
      </c>
      <c r="DM747">
        <v>-0.13135248938482522</v>
      </c>
      <c r="DN747">
        <f t="shared" si="190"/>
        <v>102875.9239222764</v>
      </c>
      <c r="DO747" s="4">
        <f t="shared" si="191"/>
        <v>1.0047714495626912E-2</v>
      </c>
      <c r="DZ747">
        <v>703</v>
      </c>
      <c r="EA747">
        <v>11.529127879279105</v>
      </c>
      <c r="EB747">
        <v>-8.1490489021884827E-3</v>
      </c>
      <c r="EC747">
        <v>-9.7512998942269516E-2</v>
      </c>
      <c r="ED747">
        <f t="shared" si="192"/>
        <v>11.520978830376917</v>
      </c>
      <c r="EE747" s="4">
        <f t="shared" si="193"/>
        <v>7.0732261747606044E-4</v>
      </c>
      <c r="EP747">
        <v>705</v>
      </c>
      <c r="EQ747">
        <v>11.507549386592284</v>
      </c>
      <c r="ER747">
        <v>6.4199796304997392E-2</v>
      </c>
      <c r="ES747">
        <v>0.81852596909284159</v>
      </c>
      <c r="ET747">
        <f t="shared" si="186"/>
        <v>11.571749182897282</v>
      </c>
      <c r="EU747" s="4">
        <f t="shared" si="187"/>
        <v>5.547976826172734E-3</v>
      </c>
      <c r="FF747">
        <v>705</v>
      </c>
      <c r="FG747">
        <v>11.472361120814398</v>
      </c>
      <c r="FH747">
        <v>9.9388062082883977E-2</v>
      </c>
      <c r="FI747">
        <v>2.199181114646986</v>
      </c>
      <c r="FJ747">
        <f t="shared" si="188"/>
        <v>11.571749182897282</v>
      </c>
      <c r="FK747">
        <f t="shared" si="189"/>
        <v>8.5888538121597652E-3</v>
      </c>
    </row>
    <row r="748" spans="2:167" x14ac:dyDescent="0.2">
      <c r="B748" s="81">
        <v>45360</v>
      </c>
      <c r="C748">
        <v>4.6013894410911957</v>
      </c>
      <c r="D748">
        <v>4.5782760309442692</v>
      </c>
      <c r="E748">
        <v>5.6274641651219248</v>
      </c>
      <c r="F748">
        <v>6.8649079688482813</v>
      </c>
      <c r="G748">
        <v>1</v>
      </c>
      <c r="H748">
        <v>0</v>
      </c>
      <c r="I748">
        <v>0</v>
      </c>
      <c r="J748">
        <v>0</v>
      </c>
      <c r="K748">
        <v>0</v>
      </c>
      <c r="L748">
        <v>1</v>
      </c>
      <c r="M748">
        <v>0</v>
      </c>
      <c r="N748">
        <v>115</v>
      </c>
      <c r="O748">
        <v>11.303085870791158</v>
      </c>
      <c r="P748" s="74">
        <v>81071.427883032913</v>
      </c>
      <c r="V748" s="81">
        <v>45297</v>
      </c>
      <c r="W748" s="3">
        <v>150.38582696430953</v>
      </c>
      <c r="X748" s="3">
        <v>203.65466154488925</v>
      </c>
      <c r="Y748" s="3">
        <v>403.75978650511809</v>
      </c>
      <c r="Z748" s="3">
        <v>2017.6592879669249</v>
      </c>
      <c r="AG748">
        <v>706</v>
      </c>
      <c r="AH748">
        <v>98312.67894667064</v>
      </c>
      <c r="AI748">
        <v>8442.0545141914627</v>
      </c>
      <c r="AJ748">
        <v>0.48945977308714594</v>
      </c>
      <c r="AK748">
        <f t="shared" ref="AK748:AK798" si="202">AH748+AI748</f>
        <v>106754.7334608621</v>
      </c>
      <c r="AL748" s="4">
        <f t="shared" ref="AL748:AL798" si="203">ABS((AK748-AH748)/AK748)</f>
        <v>7.907897140023723E-2</v>
      </c>
      <c r="AW748">
        <v>702</v>
      </c>
      <c r="AX748">
        <v>102213.48047415841</v>
      </c>
      <c r="AY748">
        <v>-2100.7994797381398</v>
      </c>
      <c r="AZ748">
        <v>-0.28013348120067955</v>
      </c>
      <c r="BA748">
        <f t="shared" si="198"/>
        <v>100112.68099442027</v>
      </c>
      <c r="BB748" s="4">
        <f t="shared" si="199"/>
        <v>2.0984349423778061E-2</v>
      </c>
      <c r="BN748">
        <v>702</v>
      </c>
      <c r="BO748">
        <v>11.533391250319136</v>
      </c>
      <c r="BP748">
        <v>-1.9339609778528555E-2</v>
      </c>
      <c r="BQ748">
        <v>-0.23922963775276634</v>
      </c>
      <c r="BR748">
        <f t="shared" si="200"/>
        <v>11.514051640540607</v>
      </c>
      <c r="BS748" s="4">
        <f t="shared" si="201"/>
        <v>1.6796528608951525E-3</v>
      </c>
      <c r="CD748">
        <v>703</v>
      </c>
      <c r="CE748">
        <v>101131.73102086551</v>
      </c>
      <c r="CF748">
        <v>-323.14292267884593</v>
      </c>
      <c r="CG748">
        <v>-4.0896212255521175E-2</v>
      </c>
      <c r="CH748">
        <f t="shared" si="194"/>
        <v>100808.58809818666</v>
      </c>
      <c r="CI748" s="4">
        <f t="shared" si="195"/>
        <v>3.2055098556097979E-3</v>
      </c>
      <c r="CT748">
        <v>703</v>
      </c>
      <c r="CU748">
        <v>11.517927470652502</v>
      </c>
      <c r="CV748">
        <v>3.0513597244148372E-3</v>
      </c>
      <c r="CW748">
        <v>3.6379493676586418E-2</v>
      </c>
      <c r="CX748">
        <f t="shared" si="196"/>
        <v>11.514876110928087</v>
      </c>
      <c r="CY748" s="4">
        <f t="shared" si="197"/>
        <v>2.6499284013303213E-4</v>
      </c>
      <c r="DJ748">
        <v>704</v>
      </c>
      <c r="DK748">
        <v>101822.56990860707</v>
      </c>
      <c r="DL748">
        <v>-318.07452446165553</v>
      </c>
      <c r="DM748">
        <v>-4.0419055395926239E-2</v>
      </c>
      <c r="DN748">
        <f t="shared" si="190"/>
        <v>102140.64443306872</v>
      </c>
      <c r="DO748" s="4">
        <f t="shared" si="191"/>
        <v>3.114083783464722E-3</v>
      </c>
      <c r="DZ748">
        <v>704</v>
      </c>
      <c r="EA748">
        <v>11.528901267623265</v>
      </c>
      <c r="EB748">
        <v>-1.0429016410675729E-3</v>
      </c>
      <c r="EC748">
        <v>-1.2479550416613907E-2</v>
      </c>
      <c r="ED748">
        <f t="shared" si="192"/>
        <v>11.527858365982198</v>
      </c>
      <c r="EE748" s="4">
        <f t="shared" si="193"/>
        <v>9.0467943650755938E-5</v>
      </c>
      <c r="EP748">
        <v>706</v>
      </c>
      <c r="EQ748">
        <v>11.510233716426148</v>
      </c>
      <c r="ER748">
        <v>6.805555523540896E-2</v>
      </c>
      <c r="ES748">
        <v>0.86768560816879658</v>
      </c>
      <c r="ET748">
        <f t="shared" ref="ET748:ET798" si="204">EQ748+ER748</f>
        <v>11.578289271661557</v>
      </c>
      <c r="EU748" s="4">
        <f t="shared" ref="EU748:EU798" si="205">ABS((ET748-EQ748)/ET748)</f>
        <v>5.8778592967078771E-3</v>
      </c>
      <c r="FF748">
        <v>706</v>
      </c>
      <c r="FG748">
        <v>11.48219259602331</v>
      </c>
      <c r="FH748">
        <v>9.6096675638246865E-2</v>
      </c>
      <c r="FI748">
        <v>2.1263518959424839</v>
      </c>
      <c r="FJ748">
        <f t="shared" ref="FJ748:FJ798" si="206">FG748+FH748</f>
        <v>11.578289271661557</v>
      </c>
      <c r="FK748">
        <f t="shared" ref="FK748:FK798" si="207">ABS((FJ748-FG748)/FJ748)</f>
        <v>8.299730070956881E-3</v>
      </c>
    </row>
    <row r="749" spans="2:167" x14ac:dyDescent="0.2">
      <c r="B749" s="81">
        <v>45367</v>
      </c>
      <c r="C749">
        <v>4.6012159199979914</v>
      </c>
      <c r="D749">
        <v>4.5785184432803794</v>
      </c>
      <c r="E749">
        <v>5.6222558294068836</v>
      </c>
      <c r="F749">
        <v>6.7690704984723817</v>
      </c>
      <c r="G749">
        <v>1</v>
      </c>
      <c r="H749">
        <v>0</v>
      </c>
      <c r="I749">
        <v>0</v>
      </c>
      <c r="J749">
        <v>0</v>
      </c>
      <c r="K749">
        <v>0</v>
      </c>
      <c r="L749">
        <v>1</v>
      </c>
      <c r="M749">
        <v>0</v>
      </c>
      <c r="N749">
        <v>116</v>
      </c>
      <c r="O749">
        <v>11.299046822893404</v>
      </c>
      <c r="P749" s="74">
        <v>80744.636909141773</v>
      </c>
      <c r="V749" s="81">
        <v>45304</v>
      </c>
      <c r="W749" s="3">
        <v>121.85852750383346</v>
      </c>
      <c r="X749" s="3">
        <v>205.69120816033816</v>
      </c>
      <c r="Y749" s="3">
        <v>407.79738437016931</v>
      </c>
      <c r="Z749" s="3">
        <v>2037.8358808465882</v>
      </c>
      <c r="AG749">
        <v>707</v>
      </c>
      <c r="AH749">
        <v>98288.288633586897</v>
      </c>
      <c r="AI749">
        <v>9162.3521321639419</v>
      </c>
      <c r="AJ749">
        <v>0.53122172902516529</v>
      </c>
      <c r="AK749">
        <f t="shared" si="202"/>
        <v>107450.64076575084</v>
      </c>
      <c r="AL749" s="4">
        <f t="shared" si="203"/>
        <v>8.5270334982352008E-2</v>
      </c>
      <c r="AW749">
        <v>703</v>
      </c>
      <c r="AX749">
        <v>102189.38308411671</v>
      </c>
      <c r="AY749">
        <v>-1380.7949859300425</v>
      </c>
      <c r="AZ749">
        <v>-0.18412366813858921</v>
      </c>
      <c r="BA749">
        <f t="shared" si="198"/>
        <v>100808.58809818666</v>
      </c>
      <c r="BB749" s="4">
        <f t="shared" si="199"/>
        <v>1.3697195962958637E-2</v>
      </c>
      <c r="BN749">
        <v>703</v>
      </c>
      <c r="BO749">
        <v>11.533133633054357</v>
      </c>
      <c r="BP749">
        <v>-1.2154802677439847E-2</v>
      </c>
      <c r="BQ749">
        <v>-0.15035406995174269</v>
      </c>
      <c r="BR749">
        <f t="shared" si="200"/>
        <v>11.520978830376917</v>
      </c>
      <c r="BS749" s="4">
        <f t="shared" si="201"/>
        <v>1.0550147566795063E-3</v>
      </c>
      <c r="CD749">
        <v>704</v>
      </c>
      <c r="CE749">
        <v>101119.48771461747</v>
      </c>
      <c r="CF749">
        <v>385.0076695279422</v>
      </c>
      <c r="CG749">
        <v>4.8725669875390475E-2</v>
      </c>
      <c r="CH749">
        <f t="shared" si="194"/>
        <v>101504.49538414541</v>
      </c>
      <c r="CI749" s="4">
        <f t="shared" si="195"/>
        <v>3.7930110195698663E-3</v>
      </c>
      <c r="CT749">
        <v>704</v>
      </c>
      <c r="CU749">
        <v>11.517837969235288</v>
      </c>
      <c r="CV749">
        <v>1.002039674690991E-2</v>
      </c>
      <c r="CW749">
        <v>0.11946705502282391</v>
      </c>
      <c r="CX749">
        <f t="shared" si="196"/>
        <v>11.507817572488378</v>
      </c>
      <c r="CY749" s="4">
        <f t="shared" si="197"/>
        <v>8.7074692345363294E-4</v>
      </c>
      <c r="DJ749">
        <v>705</v>
      </c>
      <c r="DK749">
        <v>115716.74636866161</v>
      </c>
      <c r="DL749">
        <v>-9657.9202123802679</v>
      </c>
      <c r="DM749">
        <v>-1.2272721706786451</v>
      </c>
      <c r="DN749">
        <f t="shared" si="190"/>
        <v>125374.66658104188</v>
      </c>
      <c r="DO749" s="4">
        <f t="shared" si="191"/>
        <v>7.7032469762441297E-2</v>
      </c>
      <c r="DZ749">
        <v>705</v>
      </c>
      <c r="EA749">
        <v>11.667536262742045</v>
      </c>
      <c r="EB749">
        <v>-9.5787079844763312E-2</v>
      </c>
      <c r="EC749">
        <v>-1.1462055913147164</v>
      </c>
      <c r="ED749">
        <f t="shared" si="192"/>
        <v>11.571749182897282</v>
      </c>
      <c r="EE749" s="4">
        <f t="shared" si="193"/>
        <v>8.2776664383923827E-3</v>
      </c>
      <c r="EP749">
        <v>707</v>
      </c>
      <c r="EQ749">
        <v>11.513123193201627</v>
      </c>
      <c r="ER749">
        <v>7.166367223655179E-2</v>
      </c>
      <c r="ES749">
        <v>0.91368789532450989</v>
      </c>
      <c r="ET749">
        <f t="shared" si="204"/>
        <v>11.584786865438179</v>
      </c>
      <c r="EU749" s="4">
        <f t="shared" si="205"/>
        <v>6.1860155969163102E-3</v>
      </c>
      <c r="FF749">
        <v>707</v>
      </c>
      <c r="FG749">
        <v>11.492247568862545</v>
      </c>
      <c r="FH749">
        <v>9.2539296575633756E-2</v>
      </c>
      <c r="FI749">
        <v>2.0476370011333351</v>
      </c>
      <c r="FJ749">
        <f t="shared" si="206"/>
        <v>11.584786865438179</v>
      </c>
      <c r="FK749">
        <f t="shared" si="207"/>
        <v>7.9880016482403865E-3</v>
      </c>
    </row>
    <row r="750" spans="2:167" x14ac:dyDescent="0.2">
      <c r="B750" s="81">
        <v>45374</v>
      </c>
      <c r="C750">
        <v>4.6011985662325294</v>
      </c>
      <c r="D750">
        <v>4.5833369220033191</v>
      </c>
      <c r="E750">
        <v>5.6234424815965518</v>
      </c>
      <c r="F750">
        <v>6.6960630212261352</v>
      </c>
      <c r="G750">
        <v>1</v>
      </c>
      <c r="H750">
        <v>0</v>
      </c>
      <c r="I750">
        <v>0</v>
      </c>
      <c r="J750">
        <v>0</v>
      </c>
      <c r="K750">
        <v>0</v>
      </c>
      <c r="L750">
        <v>1</v>
      </c>
      <c r="M750">
        <v>0</v>
      </c>
      <c r="N750">
        <v>117</v>
      </c>
      <c r="O750">
        <v>11.296977520639219</v>
      </c>
      <c r="P750" s="74">
        <v>80577.724605535448</v>
      </c>
      <c r="V750" s="81">
        <v>45311</v>
      </c>
      <c r="W750" s="3">
        <v>109.34453521093963</v>
      </c>
      <c r="X750" s="3">
        <v>207.74812024194148</v>
      </c>
      <c r="Y750" s="3">
        <v>411.87535821387098</v>
      </c>
      <c r="Z750" s="3">
        <v>2058.2142396550498</v>
      </c>
      <c r="AG750">
        <v>708</v>
      </c>
      <c r="AH750">
        <v>98263.898320503155</v>
      </c>
      <c r="AI750">
        <v>9882.6497502676793</v>
      </c>
      <c r="AJ750">
        <v>0.57298368497079488</v>
      </c>
      <c r="AK750">
        <f t="shared" si="202"/>
        <v>108146.54807077083</v>
      </c>
      <c r="AL750" s="4">
        <f t="shared" si="203"/>
        <v>9.1382017517567901E-2</v>
      </c>
      <c r="AW750">
        <v>704</v>
      </c>
      <c r="AX750">
        <v>102165.28569407501</v>
      </c>
      <c r="AY750">
        <v>-660.79030992959451</v>
      </c>
      <c r="AZ750">
        <v>-8.8113830781853947E-2</v>
      </c>
      <c r="BA750">
        <f t="shared" si="198"/>
        <v>101504.49538414541</v>
      </c>
      <c r="BB750" s="4">
        <f t="shared" si="199"/>
        <v>6.5099610359996649E-3</v>
      </c>
      <c r="BN750">
        <v>704</v>
      </c>
      <c r="BO750">
        <v>11.532876015789576</v>
      </c>
      <c r="BP750">
        <v>-5.0176498073781772E-3</v>
      </c>
      <c r="BQ750">
        <v>-6.2067981698472968E-2</v>
      </c>
      <c r="BR750">
        <f t="shared" si="200"/>
        <v>11.527858365982198</v>
      </c>
      <c r="BS750" s="4">
        <f t="shared" si="201"/>
        <v>4.3526296455765511E-4</v>
      </c>
      <c r="CD750">
        <v>705</v>
      </c>
      <c r="CE750">
        <v>115498.99163080419</v>
      </c>
      <c r="CF750">
        <v>-9440.1654745228443</v>
      </c>
      <c r="CG750">
        <v>-1.1947252558491583</v>
      </c>
      <c r="CH750">
        <f t="shared" si="194"/>
        <v>106058.82615628134</v>
      </c>
      <c r="CI750" s="4">
        <f t="shared" si="195"/>
        <v>8.9008768215220815E-2</v>
      </c>
      <c r="CT750">
        <v>705</v>
      </c>
      <c r="CU750">
        <v>11.664296610323731</v>
      </c>
      <c r="CV750">
        <v>-9.2547427426449502E-2</v>
      </c>
      <c r="CW750">
        <v>-1.103386311324051</v>
      </c>
      <c r="CX750">
        <f t="shared" si="196"/>
        <v>11.756844037750181</v>
      </c>
      <c r="CY750" s="4">
        <f t="shared" si="197"/>
        <v>7.8717917095172778E-3</v>
      </c>
      <c r="DJ750">
        <v>706</v>
      </c>
      <c r="DK750">
        <v>115697.5817686284</v>
      </c>
      <c r="DL750">
        <v>-8942.8483077662968</v>
      </c>
      <c r="DM750">
        <v>-1.1364050037039231</v>
      </c>
      <c r="DN750">
        <f t="shared" ref="DN750:DN800" si="208">DK750-DL750</f>
        <v>124640.4300763947</v>
      </c>
      <c r="DO750" s="4">
        <f t="shared" ref="DO750:DO800" si="209">ABS((DN750-DK750)/DN750)</f>
        <v>7.1749177231537467E-2</v>
      </c>
      <c r="DZ750">
        <v>706</v>
      </c>
      <c r="EA750">
        <v>11.667315654221888</v>
      </c>
      <c r="EB750">
        <v>-8.9026382560330575E-2</v>
      </c>
      <c r="EC750">
        <v>-1.0653058599400715</v>
      </c>
      <c r="ED750">
        <f t="shared" ref="ED750:ED800" si="210">EA750+EB750</f>
        <v>11.578289271661557</v>
      </c>
      <c r="EE750" s="4">
        <f t="shared" ref="EE750:EE800" si="211">ABS((ED750-EA750)/ED750)</f>
        <v>7.6890791438617018E-3</v>
      </c>
      <c r="EP750">
        <v>708</v>
      </c>
      <c r="EQ750">
        <v>11.516237605446914</v>
      </c>
      <c r="ER750">
        <v>7.5004907447747016E-2</v>
      </c>
      <c r="ES750">
        <v>0.95628752875976131</v>
      </c>
      <c r="ET750">
        <f t="shared" si="204"/>
        <v>11.591242512894661</v>
      </c>
      <c r="EU750" s="4">
        <f t="shared" si="205"/>
        <v>6.470825484352339E-3</v>
      </c>
      <c r="FF750">
        <v>708</v>
      </c>
      <c r="FG750">
        <v>11.502516070451648</v>
      </c>
      <c r="FH750">
        <v>8.8726442443013198E-2</v>
      </c>
      <c r="FI750">
        <v>1.9632691542749257</v>
      </c>
      <c r="FJ750">
        <f t="shared" si="206"/>
        <v>11.591242512894661</v>
      </c>
      <c r="FK750">
        <f t="shared" si="207"/>
        <v>7.6546101372919765E-3</v>
      </c>
    </row>
    <row r="751" spans="2:167" x14ac:dyDescent="0.2">
      <c r="B751" s="81">
        <v>45381</v>
      </c>
      <c r="C751">
        <v>4.6011968308394193</v>
      </c>
      <c r="D751">
        <v>4.5604308312887891</v>
      </c>
      <c r="E751">
        <v>5.6240352800550077</v>
      </c>
      <c r="F751">
        <v>6.6415888771771421</v>
      </c>
      <c r="G751">
        <v>1</v>
      </c>
      <c r="H751">
        <v>0</v>
      </c>
      <c r="I751">
        <v>0</v>
      </c>
      <c r="J751">
        <v>0</v>
      </c>
      <c r="K751">
        <v>0</v>
      </c>
      <c r="L751">
        <v>1</v>
      </c>
      <c r="M751">
        <v>0</v>
      </c>
      <c r="N751">
        <v>118</v>
      </c>
      <c r="O751">
        <v>11.29113572839006</v>
      </c>
      <c r="P751" s="74">
        <v>80108.378524391796</v>
      </c>
      <c r="V751" s="81">
        <v>45318</v>
      </c>
      <c r="W751" s="3">
        <v>109.83014887940129</v>
      </c>
      <c r="X751" s="3">
        <v>209.82560144436087</v>
      </c>
      <c r="Y751" s="3">
        <v>415.99411179600963</v>
      </c>
      <c r="Z751" s="3">
        <v>2078.7963820515974</v>
      </c>
      <c r="AG751">
        <v>709</v>
      </c>
      <c r="AH751">
        <v>108295.11505266784</v>
      </c>
      <c r="AI751">
        <v>16955.99853763546</v>
      </c>
      <c r="AJ751">
        <v>0.98308761010078516</v>
      </c>
      <c r="AK751">
        <f t="shared" si="202"/>
        <v>125251.1135903033</v>
      </c>
      <c r="AL751" s="4">
        <f t="shared" si="203"/>
        <v>0.13537603021318095</v>
      </c>
      <c r="AW751">
        <v>705</v>
      </c>
      <c r="AX751">
        <v>109385.89018378794</v>
      </c>
      <c r="AY751">
        <v>-3327.0640275065962</v>
      </c>
      <c r="AZ751">
        <v>-0.44365111339381652</v>
      </c>
      <c r="BA751">
        <f t="shared" si="198"/>
        <v>106058.82615628134</v>
      </c>
      <c r="BB751" s="4">
        <f t="shared" si="199"/>
        <v>3.1369987280493304E-2</v>
      </c>
      <c r="BN751">
        <v>705</v>
      </c>
      <c r="BO751">
        <v>11.610072290612397</v>
      </c>
      <c r="BP751">
        <v>-3.8323107715115157E-2</v>
      </c>
      <c r="BQ751">
        <v>-0.47405419660669024</v>
      </c>
      <c r="BR751">
        <f t="shared" si="200"/>
        <v>11.571749182897282</v>
      </c>
      <c r="BS751" s="4">
        <f t="shared" si="201"/>
        <v>3.3117817461646702E-3</v>
      </c>
      <c r="CD751">
        <v>706</v>
      </c>
      <c r="CE751">
        <v>115489.10572190779</v>
      </c>
      <c r="CF751">
        <v>-8734.3722610456898</v>
      </c>
      <c r="CG751">
        <v>-1.1054017180548472</v>
      </c>
      <c r="CH751">
        <f t="shared" ref="CH751:CH801" si="212">CE751+CF751</f>
        <v>106754.7334608621</v>
      </c>
      <c r="CI751" s="4">
        <f t="shared" ref="CI751:CI801" si="213">ABS((CH751-CE751)/CH751)</f>
        <v>8.1817189532376502E-2</v>
      </c>
      <c r="CT751">
        <v>706</v>
      </c>
      <c r="CU751">
        <v>11.664240999309897</v>
      </c>
      <c r="CV751">
        <v>-8.5951727648339471E-2</v>
      </c>
      <c r="CW751">
        <v>-1.0247498213518857</v>
      </c>
      <c r="CX751">
        <f t="shared" ref="CX751:CX801" si="214">CU751-CV751</f>
        <v>11.750192726958236</v>
      </c>
      <c r="CY751" s="4">
        <f t="shared" ref="CY751:CY801" si="215">ABS((CX751-CU751)/CX751)</f>
        <v>7.3149206694407753E-3</v>
      </c>
      <c r="DJ751">
        <v>707</v>
      </c>
      <c r="DK751">
        <v>115678.66769342471</v>
      </c>
      <c r="DL751">
        <v>-8228.0269276738691</v>
      </c>
      <c r="DM751">
        <v>-1.045569671924212</v>
      </c>
      <c r="DN751">
        <f t="shared" si="208"/>
        <v>123906.69462109858</v>
      </c>
      <c r="DO751" s="4">
        <f t="shared" si="209"/>
        <v>6.6405023173564809E-2</v>
      </c>
      <c r="DZ751">
        <v>707</v>
      </c>
      <c r="EA751">
        <v>11.66709792955591</v>
      </c>
      <c r="EB751">
        <v>-8.2311064117730481E-2</v>
      </c>
      <c r="EC751">
        <v>-0.98494914002710021</v>
      </c>
      <c r="ED751">
        <f t="shared" si="210"/>
        <v>11.584786865438179</v>
      </c>
      <c r="EE751" s="4">
        <f t="shared" si="211"/>
        <v>7.105099564955801E-3</v>
      </c>
      <c r="EP751">
        <v>709</v>
      </c>
      <c r="EQ751">
        <v>11.714453102392294</v>
      </c>
      <c r="ER751">
        <v>2.3622807455838668E-2</v>
      </c>
      <c r="ES751">
        <v>0.30118290833235589</v>
      </c>
      <c r="ET751">
        <f t="shared" si="204"/>
        <v>11.738075909848133</v>
      </c>
      <c r="EU751" s="4">
        <f t="shared" si="205"/>
        <v>2.0124940098589206E-3</v>
      </c>
      <c r="FF751">
        <v>709</v>
      </c>
      <c r="FG751">
        <v>11.692946798035415</v>
      </c>
      <c r="FH751">
        <v>4.5129111812718392E-2</v>
      </c>
      <c r="FI751">
        <v>0.99858160365936188</v>
      </c>
      <c r="FJ751">
        <f t="shared" si="206"/>
        <v>11.738075909848133</v>
      </c>
      <c r="FK751">
        <f t="shared" si="207"/>
        <v>3.8446771139770447E-3</v>
      </c>
    </row>
    <row r="752" spans="2:167" x14ac:dyDescent="0.2">
      <c r="B752" s="81">
        <v>45388</v>
      </c>
      <c r="C752">
        <v>4.6011966572999432</v>
      </c>
      <c r="D752">
        <v>4.5581110978033816</v>
      </c>
      <c r="E752">
        <v>5.3982011831851846</v>
      </c>
      <c r="F752">
        <v>6.6016106715753073</v>
      </c>
      <c r="G752">
        <v>1</v>
      </c>
      <c r="H752">
        <v>0</v>
      </c>
      <c r="I752">
        <v>0</v>
      </c>
      <c r="J752">
        <v>0</v>
      </c>
      <c r="K752">
        <v>0</v>
      </c>
      <c r="L752">
        <v>1</v>
      </c>
      <c r="M752">
        <v>0</v>
      </c>
      <c r="N752">
        <v>119</v>
      </c>
      <c r="O752">
        <v>11.273696718197037</v>
      </c>
      <c r="P752" s="74">
        <v>78723.47843583877</v>
      </c>
      <c r="V752" s="81">
        <v>45325</v>
      </c>
      <c r="W752" s="3">
        <v>62.472888996874772</v>
      </c>
      <c r="X752" s="3">
        <v>112.72797697901491</v>
      </c>
      <c r="Y752" s="3">
        <v>420.15405291396974</v>
      </c>
      <c r="Z752" s="3">
        <v>2099.5843458721115</v>
      </c>
      <c r="AG752">
        <v>710</v>
      </c>
      <c r="AH752">
        <v>108270.7247395841</v>
      </c>
      <c r="AI752">
        <v>18192.592895498179</v>
      </c>
      <c r="AJ752">
        <v>1.0547838059477628</v>
      </c>
      <c r="AK752">
        <f t="shared" si="202"/>
        <v>126463.31763508228</v>
      </c>
      <c r="AL752" s="4">
        <f t="shared" si="203"/>
        <v>0.14385667904106414</v>
      </c>
      <c r="AW752">
        <v>706</v>
      </c>
      <c r="AX752">
        <v>109361.79279374625</v>
      </c>
      <c r="AY752">
        <v>-2607.0593328841496</v>
      </c>
      <c r="AZ752">
        <v>-0.34764127355390978</v>
      </c>
      <c r="BA752">
        <f t="shared" ref="BA752:BA802" si="216">AX752+AY752</f>
        <v>106754.7334608621</v>
      </c>
      <c r="BB752" s="4">
        <f t="shared" ref="BB752:BB802" si="217">ABS((BA752-AX752)/BA752)</f>
        <v>2.4421018613099126E-2</v>
      </c>
      <c r="BN752">
        <v>706</v>
      </c>
      <c r="BO752">
        <v>11.609814673347616</v>
      </c>
      <c r="BP752">
        <v>-3.1525401686058885E-2</v>
      </c>
      <c r="BQ752">
        <v>-0.38996704234123031</v>
      </c>
      <c r="BR752">
        <f t="shared" ref="BR752:BR802" si="218">BO752+BP752</f>
        <v>11.578289271661557</v>
      </c>
      <c r="BS752" s="4">
        <f t="shared" ref="BS752:BS802" si="219">ABS((BR752-BO752)/BR752)</f>
        <v>2.7228030796586579E-3</v>
      </c>
      <c r="CD752">
        <v>707</v>
      </c>
      <c r="CE752">
        <v>115480.39851168721</v>
      </c>
      <c r="CF752">
        <v>-8029.7577459363674</v>
      </c>
      <c r="CG752">
        <v>-1.0162273535682367</v>
      </c>
      <c r="CH752">
        <f t="shared" si="212"/>
        <v>107450.64076575084</v>
      </c>
      <c r="CI752" s="4">
        <f t="shared" si="213"/>
        <v>7.4729733473081331E-2</v>
      </c>
      <c r="CT752">
        <v>707</v>
      </c>
      <c r="CU752">
        <v>11.664202333497755</v>
      </c>
      <c r="CV752">
        <v>-7.9415468059576E-2</v>
      </c>
      <c r="CW752">
        <v>-0.94682200036265496</v>
      </c>
      <c r="CX752">
        <f t="shared" si="214"/>
        <v>11.743617801557331</v>
      </c>
      <c r="CY752" s="4">
        <f t="shared" si="215"/>
        <v>6.7624363634385858E-3</v>
      </c>
      <c r="DJ752">
        <v>708</v>
      </c>
      <c r="DK752">
        <v>115659.99767762098</v>
      </c>
      <c r="DL752">
        <v>-7513.4496068501467</v>
      </c>
      <c r="DM752">
        <v>-0.95476535377289007</v>
      </c>
      <c r="DN752">
        <f t="shared" si="208"/>
        <v>123173.44728447113</v>
      </c>
      <c r="DO752" s="4">
        <f t="shared" si="209"/>
        <v>6.099893907732979E-2</v>
      </c>
      <c r="DZ752">
        <v>708</v>
      </c>
      <c r="EA752">
        <v>11.666883014318929</v>
      </c>
      <c r="EB752">
        <v>-7.564050142426737E-2</v>
      </c>
      <c r="EC752">
        <v>-0.90512797553545943</v>
      </c>
      <c r="ED752">
        <f t="shared" si="210"/>
        <v>11.591242512894661</v>
      </c>
      <c r="EE752" s="4">
        <f t="shared" si="211"/>
        <v>6.5256594657666081E-3</v>
      </c>
      <c r="EP752">
        <v>710</v>
      </c>
      <c r="EQ752">
        <v>11.728982343325969</v>
      </c>
      <c r="ER752">
        <v>1.872522260234355E-2</v>
      </c>
      <c r="ES752">
        <v>0.23874033656193011</v>
      </c>
      <c r="ET752">
        <f t="shared" si="204"/>
        <v>11.747707565928312</v>
      </c>
      <c r="EU752" s="4">
        <f t="shared" si="205"/>
        <v>1.5939469464367681E-3</v>
      </c>
      <c r="FF752">
        <v>710</v>
      </c>
      <c r="FG752">
        <v>11.710101998480093</v>
      </c>
      <c r="FH752">
        <v>3.760556744821919E-2</v>
      </c>
      <c r="FI752">
        <v>0.83210651263869895</v>
      </c>
      <c r="FJ752">
        <f t="shared" si="206"/>
        <v>11.747707565928312</v>
      </c>
      <c r="FK752">
        <f t="shared" si="207"/>
        <v>3.2010983621422458E-3</v>
      </c>
    </row>
    <row r="753" spans="2:167" x14ac:dyDescent="0.2">
      <c r="B753" s="81">
        <v>45395</v>
      </c>
      <c r="C753">
        <v>4.6453849607118025</v>
      </c>
      <c r="D753">
        <v>4.5578788282160074</v>
      </c>
      <c r="E753">
        <v>5.2651499641666542</v>
      </c>
      <c r="F753">
        <v>6.5726434809779759</v>
      </c>
      <c r="G753">
        <v>1</v>
      </c>
      <c r="H753">
        <v>0</v>
      </c>
      <c r="I753">
        <v>0</v>
      </c>
      <c r="J753">
        <v>0</v>
      </c>
      <c r="K753">
        <v>0</v>
      </c>
      <c r="L753">
        <v>1</v>
      </c>
      <c r="M753">
        <v>0</v>
      </c>
      <c r="N753">
        <v>120</v>
      </c>
      <c r="O753">
        <v>11.268897382506061</v>
      </c>
      <c r="P753" s="74">
        <v>78346.563230838452</v>
      </c>
      <c r="V753" s="81">
        <v>45332</v>
      </c>
      <c r="W753" s="3">
        <v>70.476990277875501</v>
      </c>
      <c r="X753" s="3">
        <v>103.93566870082611</v>
      </c>
      <c r="Y753" s="3">
        <v>310.00777053935025</v>
      </c>
      <c r="Z753" s="3">
        <v>1590.5390818172268</v>
      </c>
      <c r="AG753">
        <v>711</v>
      </c>
      <c r="AH753">
        <v>108246.33442650034</v>
      </c>
      <c r="AI753">
        <v>18900.492134955493</v>
      </c>
      <c r="AJ753">
        <v>1.0958269193902166</v>
      </c>
      <c r="AK753">
        <f t="shared" si="202"/>
        <v>127146.82656145583</v>
      </c>
      <c r="AL753" s="4">
        <f t="shared" si="203"/>
        <v>0.14865091521430956</v>
      </c>
      <c r="AW753">
        <v>707</v>
      </c>
      <c r="AX753">
        <v>109337.69540370455</v>
      </c>
      <c r="AY753">
        <v>-1887.0546379537118</v>
      </c>
      <c r="AZ753">
        <v>-0.25163143367293367</v>
      </c>
      <c r="BA753">
        <f t="shared" si="216"/>
        <v>107450.64076575084</v>
      </c>
      <c r="BB753" s="4">
        <f t="shared" si="217"/>
        <v>1.756206035166984E-2</v>
      </c>
      <c r="BN753">
        <v>707</v>
      </c>
      <c r="BO753">
        <v>11.609557056082837</v>
      </c>
      <c r="BP753">
        <v>-2.4770190644657575E-2</v>
      </c>
      <c r="BQ753">
        <v>-0.30640554813920617</v>
      </c>
      <c r="BR753">
        <f t="shared" si="218"/>
        <v>11.584786865438179</v>
      </c>
      <c r="BS753" s="4">
        <f t="shared" si="219"/>
        <v>2.1381654174887294E-3</v>
      </c>
      <c r="CD753">
        <v>708</v>
      </c>
      <c r="CE753">
        <v>115472.87000014246</v>
      </c>
      <c r="CF753">
        <v>-7326.3219293716247</v>
      </c>
      <c r="CG753">
        <v>-0.92720216241169584</v>
      </c>
      <c r="CH753">
        <f t="shared" si="212"/>
        <v>108146.54807077083</v>
      </c>
      <c r="CI753" s="4">
        <f t="shared" si="213"/>
        <v>6.7744389997333038E-2</v>
      </c>
      <c r="CT753">
        <v>708</v>
      </c>
      <c r="CU753">
        <v>11.664180612887302</v>
      </c>
      <c r="CV753">
        <v>-7.2938099992640559E-2</v>
      </c>
      <c r="CW753">
        <v>-0.86959630692947898</v>
      </c>
      <c r="CX753">
        <f t="shared" si="214"/>
        <v>11.737118712879942</v>
      </c>
      <c r="CY753" s="4">
        <f t="shared" si="215"/>
        <v>6.2143104944998636E-3</v>
      </c>
      <c r="DJ753">
        <v>709</v>
      </c>
      <c r="DK753">
        <v>115641.5655028878</v>
      </c>
      <c r="DL753">
        <v>9609.5480874155037</v>
      </c>
      <c r="DM753">
        <v>1.2211253231689976</v>
      </c>
      <c r="DN753">
        <f t="shared" si="208"/>
        <v>106032.01741547229</v>
      </c>
      <c r="DO753" s="4">
        <f t="shared" si="209"/>
        <v>9.0628739522721463E-2</v>
      </c>
      <c r="DZ753">
        <v>709</v>
      </c>
      <c r="EA753">
        <v>11.666670836930196</v>
      </c>
      <c r="EB753">
        <v>7.1405072917936963E-2</v>
      </c>
      <c r="EC753">
        <v>0.85444606892094177</v>
      </c>
      <c r="ED753">
        <f t="shared" si="210"/>
        <v>11.738075909848133</v>
      </c>
      <c r="EE753" s="4">
        <f t="shared" si="211"/>
        <v>6.0832008130079305E-3</v>
      </c>
      <c r="EP753">
        <v>711</v>
      </c>
      <c r="EQ753">
        <v>11.733875705469393</v>
      </c>
      <c r="ER753">
        <v>1.9222106842560649E-2</v>
      </c>
      <c r="ES753">
        <v>0.24507544473452414</v>
      </c>
      <c r="ET753">
        <f t="shared" si="204"/>
        <v>11.753097812311953</v>
      </c>
      <c r="EU753" s="4">
        <f t="shared" si="205"/>
        <v>1.6354927993898372E-3</v>
      </c>
      <c r="FF753">
        <v>711</v>
      </c>
      <c r="FG753">
        <v>11.720964793877402</v>
      </c>
      <c r="FH753">
        <v>3.213301843455163E-2</v>
      </c>
      <c r="FI753">
        <v>0.71101423870140179</v>
      </c>
      <c r="FJ753">
        <f t="shared" si="206"/>
        <v>11.753097812311953</v>
      </c>
      <c r="FK753">
        <f t="shared" si="207"/>
        <v>2.7340041704486369E-3</v>
      </c>
    </row>
    <row r="754" spans="2:167" x14ac:dyDescent="0.2">
      <c r="B754" s="81">
        <v>45402</v>
      </c>
      <c r="C754">
        <v>4.695955906132423</v>
      </c>
      <c r="D754">
        <v>4.557855598289791</v>
      </c>
      <c r="E754">
        <v>5.1941415900174901</v>
      </c>
      <c r="F754">
        <v>6.5518553225661709</v>
      </c>
      <c r="G754">
        <v>1</v>
      </c>
      <c r="H754">
        <v>0</v>
      </c>
      <c r="I754">
        <v>0</v>
      </c>
      <c r="J754">
        <v>0</v>
      </c>
      <c r="K754">
        <v>0</v>
      </c>
      <c r="L754">
        <v>1</v>
      </c>
      <c r="M754">
        <v>0</v>
      </c>
      <c r="N754">
        <v>121</v>
      </c>
      <c r="O754">
        <v>11.269456382469903</v>
      </c>
      <c r="P754" s="74">
        <v>78390.371200037305</v>
      </c>
      <c r="V754" s="81">
        <v>45339</v>
      </c>
      <c r="W754" s="3">
        <v>69.205699522998458</v>
      </c>
      <c r="X754" s="3">
        <v>103.98306658303643</v>
      </c>
      <c r="Y754" s="3">
        <v>255.93393679286413</v>
      </c>
      <c r="Z754" s="3">
        <v>1225.8773572720588</v>
      </c>
      <c r="AG754">
        <v>712</v>
      </c>
      <c r="AH754">
        <v>108221.9441134166</v>
      </c>
      <c r="AI754">
        <v>19558.147658447022</v>
      </c>
      <c r="AJ754">
        <v>1.1339569649563226</v>
      </c>
      <c r="AK754">
        <f t="shared" si="202"/>
        <v>127780.09177186362</v>
      </c>
      <c r="AL754" s="4">
        <f t="shared" si="203"/>
        <v>0.1530609924225583</v>
      </c>
      <c r="AW754">
        <v>708</v>
      </c>
      <c r="AX754">
        <v>109313.59801366285</v>
      </c>
      <c r="AY754">
        <v>-1167.0499428920157</v>
      </c>
      <c r="AZ754">
        <v>-0.15562159377445473</v>
      </c>
      <c r="BA754">
        <f t="shared" si="216"/>
        <v>108146.54807077083</v>
      </c>
      <c r="BB754" s="4">
        <f t="shared" si="217"/>
        <v>1.0791374886309834E-2</v>
      </c>
      <c r="BN754">
        <v>708</v>
      </c>
      <c r="BO754">
        <v>11.609299438818056</v>
      </c>
      <c r="BP754">
        <v>-1.8056925923394473E-2</v>
      </c>
      <c r="BQ754">
        <v>-0.22336292702131566</v>
      </c>
      <c r="BR754">
        <f t="shared" si="218"/>
        <v>11.591242512894661</v>
      </c>
      <c r="BS754" s="4">
        <f t="shared" si="219"/>
        <v>1.557807620995512E-3</v>
      </c>
      <c r="CD754">
        <v>709</v>
      </c>
      <c r="CE754">
        <v>115466.52018727353</v>
      </c>
      <c r="CF754">
        <v>9784.5934030297649</v>
      </c>
      <c r="CG754">
        <v>1.2383152486429898</v>
      </c>
      <c r="CH754">
        <f t="shared" si="212"/>
        <v>125251.1135903033</v>
      </c>
      <c r="CI754" s="4">
        <f t="shared" si="213"/>
        <v>7.8119811653213675E-2</v>
      </c>
      <c r="CT754">
        <v>709</v>
      </c>
      <c r="CU754">
        <v>11.66417583747854</v>
      </c>
      <c r="CV754">
        <v>7.3900072369593062E-2</v>
      </c>
      <c r="CW754">
        <v>0.88106531457363857</v>
      </c>
      <c r="CX754">
        <f t="shared" si="214"/>
        <v>11.590275765108947</v>
      </c>
      <c r="CY754" s="4">
        <f t="shared" si="215"/>
        <v>6.3760409042259237E-3</v>
      </c>
      <c r="DJ754">
        <v>710</v>
      </c>
      <c r="DK754">
        <v>115623.36518556223</v>
      </c>
      <c r="DL754">
        <v>10839.952449520046</v>
      </c>
      <c r="DM754">
        <v>1.3774779331602074</v>
      </c>
      <c r="DN754">
        <f t="shared" si="208"/>
        <v>104783.41273604218</v>
      </c>
      <c r="DO754" s="4">
        <f t="shared" si="209"/>
        <v>0.10345103453374586</v>
      </c>
      <c r="DZ754">
        <v>710</v>
      </c>
      <c r="EA754">
        <v>11.666461328510264</v>
      </c>
      <c r="EB754">
        <v>8.124623741804804E-2</v>
      </c>
      <c r="EC754">
        <v>0.97220723037774848</v>
      </c>
      <c r="ED754">
        <f t="shared" si="210"/>
        <v>11.747707565928312</v>
      </c>
      <c r="EE754" s="4">
        <f t="shared" si="211"/>
        <v>6.915922699138783E-3</v>
      </c>
      <c r="EP754">
        <v>712</v>
      </c>
      <c r="EQ754">
        <v>11.738100412145918</v>
      </c>
      <c r="ER754">
        <v>1.9965620212252233E-2</v>
      </c>
      <c r="ES754">
        <v>0.25455499196811737</v>
      </c>
      <c r="ET754">
        <f t="shared" si="204"/>
        <v>11.758066032358171</v>
      </c>
      <c r="EU754" s="4">
        <f t="shared" si="205"/>
        <v>1.6980360679474747E-3</v>
      </c>
      <c r="FF754">
        <v>712</v>
      </c>
      <c r="FG754">
        <v>11.731382320887018</v>
      </c>
      <c r="FH754">
        <v>2.6683711471152449E-2</v>
      </c>
      <c r="FI754">
        <v>0.59043624663000183</v>
      </c>
      <c r="FJ754">
        <f t="shared" si="206"/>
        <v>11.758066032358171</v>
      </c>
      <c r="FK754">
        <f t="shared" si="207"/>
        <v>2.2693962933801304E-3</v>
      </c>
    </row>
    <row r="755" spans="2:167" x14ac:dyDescent="0.2">
      <c r="B755" s="81">
        <v>45409</v>
      </c>
      <c r="C755">
        <v>4.7491703830811351</v>
      </c>
      <c r="D755">
        <v>4.5578532752674894</v>
      </c>
      <c r="E755">
        <v>5.1595845005289185</v>
      </c>
      <c r="F755">
        <v>6.5370421309126332</v>
      </c>
      <c r="G755">
        <v>1</v>
      </c>
      <c r="H755">
        <v>0</v>
      </c>
      <c r="I755">
        <v>0</v>
      </c>
      <c r="J755">
        <v>0</v>
      </c>
      <c r="K755">
        <v>0</v>
      </c>
      <c r="L755">
        <v>1</v>
      </c>
      <c r="M755">
        <v>0</v>
      </c>
      <c r="N755">
        <v>122</v>
      </c>
      <c r="O755">
        <v>11.273126331569106</v>
      </c>
      <c r="P755" s="74">
        <v>78678.588419984095</v>
      </c>
      <c r="V755" s="81">
        <v>45346</v>
      </c>
      <c r="W755" s="3">
        <v>51.920569952299843</v>
      </c>
      <c r="X755" s="3">
        <v>104.923701368387</v>
      </c>
      <c r="Y755" s="3">
        <v>229.90632043485297</v>
      </c>
      <c r="Z755" s="3">
        <v>970.61415009044106</v>
      </c>
      <c r="AG755">
        <v>713</v>
      </c>
      <c r="AH755">
        <v>108197.55380033285</v>
      </c>
      <c r="AI755">
        <v>20210.803466851517</v>
      </c>
      <c r="AJ755">
        <v>1.1717971332884112</v>
      </c>
      <c r="AK755">
        <f t="shared" si="202"/>
        <v>128408.35726718437</v>
      </c>
      <c r="AL755" s="4">
        <f t="shared" si="203"/>
        <v>0.15739476695273108</v>
      </c>
      <c r="AW755">
        <v>709</v>
      </c>
      <c r="AX755">
        <v>120375.90038452663</v>
      </c>
      <c r="AY755">
        <v>4875.2132057766721</v>
      </c>
      <c r="AZ755">
        <v>0.65009081547372471</v>
      </c>
      <c r="BA755">
        <f t="shared" si="216"/>
        <v>125251.1135903033</v>
      </c>
      <c r="BB755" s="4">
        <f t="shared" si="217"/>
        <v>3.8923511863722879E-2</v>
      </c>
      <c r="BN755">
        <v>709</v>
      </c>
      <c r="BO755">
        <v>11.71192588682522</v>
      </c>
      <c r="BP755">
        <v>2.6150023022912805E-2</v>
      </c>
      <c r="BQ755">
        <v>0.3234739793945266</v>
      </c>
      <c r="BR755">
        <f t="shared" si="218"/>
        <v>11.738075909848133</v>
      </c>
      <c r="BS755" s="4">
        <f t="shared" si="219"/>
        <v>2.2277946763807504E-3</v>
      </c>
      <c r="CD755">
        <v>710</v>
      </c>
      <c r="CE755">
        <v>115461.34907308042</v>
      </c>
      <c r="CF755">
        <v>11001.968562001857</v>
      </c>
      <c r="CG755">
        <v>1.3923834005405979</v>
      </c>
      <c r="CH755">
        <f t="shared" si="212"/>
        <v>126463.31763508228</v>
      </c>
      <c r="CI755" s="4">
        <f t="shared" si="213"/>
        <v>8.6997310902033415E-2</v>
      </c>
      <c r="CT755">
        <v>710</v>
      </c>
      <c r="CU755">
        <v>11.664188007271468</v>
      </c>
      <c r="CV755">
        <v>8.3519558656844239E-2</v>
      </c>
      <c r="CW755">
        <v>0.99575255965949105</v>
      </c>
      <c r="CX755">
        <f t="shared" si="214"/>
        <v>11.580668448614624</v>
      </c>
      <c r="CY755" s="4">
        <f t="shared" si="215"/>
        <v>7.2119808133213198E-3</v>
      </c>
      <c r="DJ755">
        <v>711</v>
      </c>
      <c r="DK755">
        <v>115605.39096498677</v>
      </c>
      <c r="DL755">
        <v>11541.435596469062</v>
      </c>
      <c r="DM755">
        <v>1.4666183200674241</v>
      </c>
      <c r="DN755">
        <f t="shared" si="208"/>
        <v>104063.95536851771</v>
      </c>
      <c r="DO755" s="4">
        <f t="shared" si="209"/>
        <v>0.11090713932213914</v>
      </c>
      <c r="DZ755">
        <v>711</v>
      </c>
      <c r="EA755">
        <v>11.666254422746759</v>
      </c>
      <c r="EB755">
        <v>8.6843389565194329E-2</v>
      </c>
      <c r="EC755">
        <v>1.0391837693524772</v>
      </c>
      <c r="ED755">
        <f t="shared" si="210"/>
        <v>11.753097812311953</v>
      </c>
      <c r="EE755" s="4">
        <f t="shared" si="211"/>
        <v>7.3889787145497562E-3</v>
      </c>
      <c r="EP755">
        <v>713</v>
      </c>
      <c r="EQ755">
        <v>11.742582103841297</v>
      </c>
      <c r="ER755">
        <v>2.0388652029241783E-2</v>
      </c>
      <c r="ES755">
        <v>0.25994850640098988</v>
      </c>
      <c r="ET755">
        <f t="shared" si="204"/>
        <v>11.762970755870539</v>
      </c>
      <c r="EU755" s="4">
        <f t="shared" si="205"/>
        <v>1.7332910582189818E-3</v>
      </c>
      <c r="FF755">
        <v>713</v>
      </c>
      <c r="FG755">
        <v>11.741899260176053</v>
      </c>
      <c r="FH755">
        <v>2.107149569448552E-2</v>
      </c>
      <c r="FI755">
        <v>0.46625353606384728</v>
      </c>
      <c r="FJ755">
        <f t="shared" si="206"/>
        <v>11.762970755870539</v>
      </c>
      <c r="FK755">
        <f t="shared" si="207"/>
        <v>1.7913413313528288E-3</v>
      </c>
    </row>
    <row r="756" spans="2:167" x14ac:dyDescent="0.2">
      <c r="B756" s="81">
        <v>45416</v>
      </c>
      <c r="C756">
        <v>4.804647353583273</v>
      </c>
      <c r="D756">
        <v>4.557853042964962</v>
      </c>
      <c r="E756">
        <v>5.3035438413444176</v>
      </c>
      <c r="F756">
        <v>6.7069543388937847</v>
      </c>
      <c r="G756">
        <v>1</v>
      </c>
      <c r="H756">
        <v>0</v>
      </c>
      <c r="I756">
        <v>0</v>
      </c>
      <c r="J756">
        <v>0</v>
      </c>
      <c r="K756">
        <v>0</v>
      </c>
      <c r="L756">
        <v>1</v>
      </c>
      <c r="M756">
        <v>0</v>
      </c>
      <c r="N756">
        <v>123</v>
      </c>
      <c r="O756">
        <v>11.375540378866528</v>
      </c>
      <c r="P756" s="74">
        <v>87163.450715969011</v>
      </c>
      <c r="V756" s="81">
        <v>45353</v>
      </c>
      <c r="W756" s="3">
        <v>50.192056995229983</v>
      </c>
      <c r="X756" s="3">
        <v>56.365078554128111</v>
      </c>
      <c r="Y756" s="3">
        <v>217.91190577623161</v>
      </c>
      <c r="Z756" s="3">
        <v>791.92990506330864</v>
      </c>
      <c r="AG756">
        <v>714</v>
      </c>
      <c r="AH756">
        <v>110496.73109696734</v>
      </c>
      <c r="AI756">
        <v>26112.603634544255</v>
      </c>
      <c r="AJ756">
        <v>1.5139761332023001</v>
      </c>
      <c r="AK756">
        <f t="shared" si="202"/>
        <v>136609.3347315116</v>
      </c>
      <c r="AL756" s="4">
        <f t="shared" si="203"/>
        <v>0.19114801844153095</v>
      </c>
      <c r="AW756">
        <v>710</v>
      </c>
      <c r="AX756">
        <v>120351.80299448493</v>
      </c>
      <c r="AY756">
        <v>6111.5146405973501</v>
      </c>
      <c r="AZ756">
        <v>0.81494682771573113</v>
      </c>
      <c r="BA756">
        <f t="shared" si="216"/>
        <v>126463.31763508228</v>
      </c>
      <c r="BB756" s="4">
        <f t="shared" si="217"/>
        <v>4.832638234458235E-2</v>
      </c>
      <c r="BN756">
        <v>710</v>
      </c>
      <c r="BO756">
        <v>11.711668269560439</v>
      </c>
      <c r="BP756">
        <v>3.6039296367873064E-2</v>
      </c>
      <c r="BQ756">
        <v>0.44580360791575585</v>
      </c>
      <c r="BR756">
        <f t="shared" si="218"/>
        <v>11.747707565928312</v>
      </c>
      <c r="BS756" s="4">
        <f t="shared" si="219"/>
        <v>3.0677726837870273E-3</v>
      </c>
      <c r="CD756">
        <v>711</v>
      </c>
      <c r="CE756">
        <v>115457.35665756313</v>
      </c>
      <c r="CF756">
        <v>11689.469903892706</v>
      </c>
      <c r="CG756">
        <v>1.4793919618633751</v>
      </c>
      <c r="CH756">
        <f t="shared" si="212"/>
        <v>127146.82656145583</v>
      </c>
      <c r="CI756" s="4">
        <f t="shared" si="213"/>
        <v>9.1936780649752636E-2</v>
      </c>
      <c r="CT756">
        <v>711</v>
      </c>
      <c r="CU756">
        <v>11.66421712226609</v>
      </c>
      <c r="CV756">
        <v>8.8880690045863631E-2</v>
      </c>
      <c r="CW756">
        <v>1.0596700466426365</v>
      </c>
      <c r="CX756">
        <f t="shared" si="214"/>
        <v>11.575336432220226</v>
      </c>
      <c r="CY756" s="4">
        <f t="shared" si="215"/>
        <v>7.67845414829258E-3</v>
      </c>
      <c r="DJ756">
        <v>712</v>
      </c>
      <c r="DK756">
        <v>115587.63729256345</v>
      </c>
      <c r="DL756">
        <v>12192.45447930017</v>
      </c>
      <c r="DM756">
        <v>1.549346002623833</v>
      </c>
      <c r="DN756">
        <f t="shared" si="208"/>
        <v>103395.18281326328</v>
      </c>
      <c r="DO756" s="4">
        <f t="shared" si="209"/>
        <v>0.11792091418146951</v>
      </c>
      <c r="DZ756">
        <v>712</v>
      </c>
      <c r="EA756">
        <v>11.666050055768377</v>
      </c>
      <c r="EB756">
        <v>9.201597658979388E-2</v>
      </c>
      <c r="EC756">
        <v>1.1010798849744015</v>
      </c>
      <c r="ED756">
        <f t="shared" si="210"/>
        <v>11.758066032358171</v>
      </c>
      <c r="EE756" s="4">
        <f t="shared" si="211"/>
        <v>7.8257747776348703E-3</v>
      </c>
      <c r="EP756">
        <v>714</v>
      </c>
      <c r="EQ756">
        <v>11.784408666288856</v>
      </c>
      <c r="ER756">
        <v>4.0471893743410092E-2</v>
      </c>
      <c r="ES756">
        <v>0.51600313324932756</v>
      </c>
      <c r="ET756">
        <f t="shared" si="204"/>
        <v>11.824880560032266</v>
      </c>
      <c r="EU756" s="4">
        <f t="shared" si="205"/>
        <v>3.4226048658963924E-3</v>
      </c>
      <c r="FF756">
        <v>714</v>
      </c>
      <c r="FG756">
        <v>11.898557134299365</v>
      </c>
      <c r="FH756">
        <v>-7.3676574267098616E-2</v>
      </c>
      <c r="FI756">
        <v>-1.6302574708114055</v>
      </c>
      <c r="FJ756">
        <f t="shared" si="206"/>
        <v>11.824880560032266</v>
      </c>
      <c r="FK756">
        <f t="shared" si="207"/>
        <v>6.2306400384392197E-3</v>
      </c>
    </row>
    <row r="757" spans="2:167" x14ac:dyDescent="0.2">
      <c r="B757" s="81">
        <v>45423</v>
      </c>
      <c r="C757">
        <v>4.8623184369284731</v>
      </c>
      <c r="D757">
        <v>4.5578530197347069</v>
      </c>
      <c r="E757">
        <v>5.3722226029592957</v>
      </c>
      <c r="F757">
        <v>6.8134820120497777</v>
      </c>
      <c r="G757">
        <v>1</v>
      </c>
      <c r="H757">
        <v>0</v>
      </c>
      <c r="I757">
        <v>0</v>
      </c>
      <c r="J757">
        <v>0</v>
      </c>
      <c r="K757">
        <v>0</v>
      </c>
      <c r="L757">
        <v>1</v>
      </c>
      <c r="M757">
        <v>0</v>
      </c>
      <c r="N757">
        <v>124</v>
      </c>
      <c r="O757">
        <v>11.390708142994443</v>
      </c>
      <c r="P757" s="74">
        <v>88495.602721107338</v>
      </c>
      <c r="V757" s="81">
        <v>45360</v>
      </c>
      <c r="W757" s="3">
        <v>50.019205699522999</v>
      </c>
      <c r="X757" s="3">
        <v>51.967943356875118</v>
      </c>
      <c r="Y757" s="3">
        <v>212.94428590250897</v>
      </c>
      <c r="Z757" s="3">
        <v>666.85093354431592</v>
      </c>
      <c r="AG757">
        <v>715</v>
      </c>
      <c r="AH757">
        <v>110472.3407838836</v>
      </c>
      <c r="AI757">
        <v>26562.287496594057</v>
      </c>
      <c r="AJ757">
        <v>1.5400482416813257</v>
      </c>
      <c r="AK757">
        <f t="shared" si="202"/>
        <v>137034.62828047766</v>
      </c>
      <c r="AL757" s="4">
        <f t="shared" si="203"/>
        <v>0.19383631589985637</v>
      </c>
      <c r="AW757">
        <v>711</v>
      </c>
      <c r="AX757">
        <v>120327.70560444322</v>
      </c>
      <c r="AY757">
        <v>6819.1209570126084</v>
      </c>
      <c r="AZ757">
        <v>0.90930339179946951</v>
      </c>
      <c r="BA757">
        <f t="shared" si="216"/>
        <v>127146.82656145583</v>
      </c>
      <c r="BB757" s="4">
        <f t="shared" si="217"/>
        <v>5.3631861222400372E-2</v>
      </c>
      <c r="BN757">
        <v>711</v>
      </c>
      <c r="BO757">
        <v>11.71141065229566</v>
      </c>
      <c r="BP757">
        <v>4.1687160016293134E-2</v>
      </c>
      <c r="BQ757">
        <v>0.51566729131792177</v>
      </c>
      <c r="BR757">
        <f t="shared" si="218"/>
        <v>11.753097812311953</v>
      </c>
      <c r="BS757" s="4">
        <f t="shared" si="219"/>
        <v>3.5469082859689778E-3</v>
      </c>
      <c r="CD757">
        <v>712</v>
      </c>
      <c r="CE757">
        <v>115454.54294072164</v>
      </c>
      <c r="CF757">
        <v>12325.548831141976</v>
      </c>
      <c r="CG757">
        <v>1.5598926226991485</v>
      </c>
      <c r="CH757">
        <f t="shared" si="212"/>
        <v>127780.09177186362</v>
      </c>
      <c r="CI757" s="4">
        <f t="shared" si="213"/>
        <v>9.6459070112015557E-2</v>
      </c>
      <c r="CT757">
        <v>712</v>
      </c>
      <c r="CU757">
        <v>11.664263182462399</v>
      </c>
      <c r="CV757">
        <v>9.3802849895771701E-2</v>
      </c>
      <c r="CW757">
        <v>1.1183539447429229</v>
      </c>
      <c r="CX757">
        <f t="shared" si="214"/>
        <v>11.570460332566627</v>
      </c>
      <c r="CY757" s="4">
        <f t="shared" si="215"/>
        <v>8.1070974878804849E-3</v>
      </c>
      <c r="DJ757">
        <v>713</v>
      </c>
      <c r="DK757">
        <v>115570.09882147156</v>
      </c>
      <c r="DL757">
        <v>12838.25844571281</v>
      </c>
      <c r="DM757">
        <v>1.6314110040178325</v>
      </c>
      <c r="DN757">
        <f t="shared" si="208"/>
        <v>102731.84037575875</v>
      </c>
      <c r="DO757" s="4">
        <f t="shared" si="209"/>
        <v>0.12496864067415467</v>
      </c>
      <c r="DZ757">
        <v>713</v>
      </c>
      <c r="EA757">
        <v>11.665848166026525</v>
      </c>
      <c r="EB757">
        <v>9.7122589844014229E-2</v>
      </c>
      <c r="EC757">
        <v>1.1621865464798489</v>
      </c>
      <c r="ED757">
        <f t="shared" si="210"/>
        <v>11.762970755870539</v>
      </c>
      <c r="EE757" s="4">
        <f t="shared" si="211"/>
        <v>8.2566378731787054E-3</v>
      </c>
      <c r="EP757">
        <v>715</v>
      </c>
      <c r="EQ757">
        <v>11.7954232065147</v>
      </c>
      <c r="ER757">
        <v>3.2565727528208299E-2</v>
      </c>
      <c r="ES757">
        <v>0.41520215356454637</v>
      </c>
      <c r="ET757">
        <f t="shared" si="204"/>
        <v>11.827988934042908</v>
      </c>
      <c r="EU757" s="4">
        <f t="shared" si="205"/>
        <v>2.7532768004608753E-3</v>
      </c>
      <c r="FF757">
        <v>715</v>
      </c>
      <c r="FG757">
        <v>11.906283361391559</v>
      </c>
      <c r="FH757">
        <v>-7.8294427348650331E-2</v>
      </c>
      <c r="FI757">
        <v>-1.7324377032692415</v>
      </c>
      <c r="FJ757">
        <f t="shared" si="206"/>
        <v>11.827988934042908</v>
      </c>
      <c r="FK757">
        <f t="shared" si="207"/>
        <v>6.6194200709222871E-3</v>
      </c>
    </row>
    <row r="758" spans="2:167" x14ac:dyDescent="0.2">
      <c r="B758" s="81">
        <v>45430</v>
      </c>
      <c r="C758">
        <v>4.9221370203144552</v>
      </c>
      <c r="D758">
        <v>4.6901721566908483</v>
      </c>
      <c r="E758">
        <v>5.4085632860954673</v>
      </c>
      <c r="F758">
        <v>6.8843898088510826</v>
      </c>
      <c r="G758">
        <v>1</v>
      </c>
      <c r="H758">
        <v>0</v>
      </c>
      <c r="I758">
        <v>0</v>
      </c>
      <c r="J758">
        <v>0</v>
      </c>
      <c r="K758">
        <v>0</v>
      </c>
      <c r="L758">
        <v>1</v>
      </c>
      <c r="M758">
        <v>0</v>
      </c>
      <c r="N758">
        <v>125</v>
      </c>
      <c r="O758">
        <v>11.420143310532845</v>
      </c>
      <c r="P758" s="74">
        <v>91139.202137954882</v>
      </c>
      <c r="V758" s="81">
        <v>45367</v>
      </c>
      <c r="W758" s="3">
        <v>50.001920569952304</v>
      </c>
      <c r="X758" s="3">
        <v>51.991544192164426</v>
      </c>
      <c r="Y758" s="3">
        <v>211.50035929579155</v>
      </c>
      <c r="Z758" s="3">
        <v>579.29565348102119</v>
      </c>
      <c r="AG758">
        <v>716</v>
      </c>
      <c r="AH758">
        <v>110447.95047079986</v>
      </c>
      <c r="AI758">
        <v>26719.0879308406</v>
      </c>
      <c r="AJ758">
        <v>1.5491393349498261</v>
      </c>
      <c r="AK758">
        <f t="shared" si="202"/>
        <v>137167.03840164046</v>
      </c>
      <c r="AL758" s="4">
        <f t="shared" si="203"/>
        <v>0.19479233671725213</v>
      </c>
      <c r="AW758">
        <v>712</v>
      </c>
      <c r="AX758">
        <v>120303.60821440152</v>
      </c>
      <c r="AY758">
        <v>7476.4835574620956</v>
      </c>
      <c r="AZ758">
        <v>0.99696015078629108</v>
      </c>
      <c r="BA758">
        <f t="shared" si="216"/>
        <v>127780.09177186362</v>
      </c>
      <c r="BB758" s="4">
        <f t="shared" si="217"/>
        <v>5.8510550851774944E-2</v>
      </c>
      <c r="BN758">
        <v>712</v>
      </c>
      <c r="BO758">
        <v>11.711153035030881</v>
      </c>
      <c r="BP758">
        <v>4.6912997327289929E-2</v>
      </c>
      <c r="BQ758">
        <v>0.58031053806288124</v>
      </c>
      <c r="BR758">
        <f t="shared" si="218"/>
        <v>11.758066032358171</v>
      </c>
      <c r="BS758" s="4">
        <f t="shared" si="219"/>
        <v>3.9898565970105512E-3</v>
      </c>
      <c r="CD758">
        <v>713</v>
      </c>
      <c r="CE758">
        <v>115452.907922556</v>
      </c>
      <c r="CF758">
        <v>12955.449344628374</v>
      </c>
      <c r="CG758">
        <v>1.6396113579443685</v>
      </c>
      <c r="CH758">
        <f t="shared" si="212"/>
        <v>128408.35726718437</v>
      </c>
      <c r="CI758" s="4">
        <f t="shared" si="213"/>
        <v>0.10089257132751457</v>
      </c>
      <c r="CT758">
        <v>713</v>
      </c>
      <c r="CU758">
        <v>11.6643261878604</v>
      </c>
      <c r="CV758">
        <v>9.8644568010138656E-2</v>
      </c>
      <c r="CW758">
        <v>1.1760787852840378</v>
      </c>
      <c r="CX758">
        <f t="shared" si="214"/>
        <v>11.565681619850261</v>
      </c>
      <c r="CY758" s="4">
        <f t="shared" si="215"/>
        <v>8.5290751771027722E-3</v>
      </c>
      <c r="DJ758">
        <v>714</v>
      </c>
      <c r="DK758">
        <v>115552.77039700112</v>
      </c>
      <c r="DL758">
        <v>21056.564334510476</v>
      </c>
      <c r="DM758">
        <v>2.6757453830197071</v>
      </c>
      <c r="DN758">
        <f t="shared" si="208"/>
        <v>94496.206062490644</v>
      </c>
      <c r="DO758" s="4">
        <f t="shared" si="209"/>
        <v>0.2228297326623431</v>
      </c>
      <c r="DZ758">
        <v>714</v>
      </c>
      <c r="EA758">
        <v>11.665648694184041</v>
      </c>
      <c r="EB758">
        <v>0.15923186584822524</v>
      </c>
      <c r="EC758">
        <v>1.9053974215154925</v>
      </c>
      <c r="ED758">
        <f t="shared" si="210"/>
        <v>11.824880560032266</v>
      </c>
      <c r="EE758" s="4">
        <f t="shared" si="211"/>
        <v>1.3465832913900548E-2</v>
      </c>
      <c r="EP758">
        <v>716</v>
      </c>
      <c r="EQ758">
        <v>11.797614666904735</v>
      </c>
      <c r="ER758">
        <v>3.1340053619759445E-2</v>
      </c>
      <c r="ES758">
        <v>0.39957522043630506</v>
      </c>
      <c r="ET758">
        <f t="shared" si="204"/>
        <v>11.828954720524495</v>
      </c>
      <c r="EU758" s="4">
        <f t="shared" si="205"/>
        <v>2.6494355892140763E-3</v>
      </c>
      <c r="FF758">
        <v>716</v>
      </c>
      <c r="FG758">
        <v>11.907915379028987</v>
      </c>
      <c r="FH758">
        <v>-7.8960658504492187E-2</v>
      </c>
      <c r="FI758">
        <v>-1.7471795439411624</v>
      </c>
      <c r="FJ758">
        <f t="shared" si="206"/>
        <v>11.828954720524495</v>
      </c>
      <c r="FK758">
        <f t="shared" si="207"/>
        <v>6.6752016868816856E-3</v>
      </c>
    </row>
    <row r="759" spans="2:167" x14ac:dyDescent="0.2">
      <c r="B759" s="81">
        <v>45437</v>
      </c>
      <c r="C759">
        <v>4.9840512496448737</v>
      </c>
      <c r="D759">
        <v>5.8412083985363035</v>
      </c>
      <c r="E759">
        <v>5.4299009521858794</v>
      </c>
      <c r="F759">
        <v>6.9336574271750511</v>
      </c>
      <c r="G759">
        <v>1</v>
      </c>
      <c r="H759">
        <v>0</v>
      </c>
      <c r="I759">
        <v>0</v>
      </c>
      <c r="J759">
        <v>0</v>
      </c>
      <c r="K759">
        <v>0</v>
      </c>
      <c r="L759">
        <v>1</v>
      </c>
      <c r="M759">
        <v>0</v>
      </c>
      <c r="N759">
        <v>126</v>
      </c>
      <c r="O759">
        <v>11.538580289104541</v>
      </c>
      <c r="P759" s="74">
        <v>102598.6741483432</v>
      </c>
      <c r="V759" s="81">
        <v>45374</v>
      </c>
      <c r="W759" s="3">
        <v>50.000192056995232</v>
      </c>
      <c r="X759" s="3">
        <v>52.461851774258122</v>
      </c>
      <c r="Y759" s="3">
        <v>211.82867815587826</v>
      </c>
      <c r="Z759" s="3">
        <v>518.00695743671474</v>
      </c>
      <c r="AG759">
        <v>717</v>
      </c>
      <c r="AH759">
        <v>110423.56015771611</v>
      </c>
      <c r="AI759">
        <v>15208.368404866356</v>
      </c>
      <c r="AJ759">
        <v>0.88176219852147497</v>
      </c>
      <c r="AK759">
        <f t="shared" si="202"/>
        <v>125631.92856258247</v>
      </c>
      <c r="AL759" s="4">
        <f t="shared" si="203"/>
        <v>0.1210549625312043</v>
      </c>
      <c r="AW759">
        <v>713</v>
      </c>
      <c r="AX759">
        <v>120279.51082435982</v>
      </c>
      <c r="AY759">
        <v>8128.8464428245497</v>
      </c>
      <c r="AZ759">
        <v>1.0839502171135558</v>
      </c>
      <c r="BA759">
        <f t="shared" si="216"/>
        <v>128408.35726718437</v>
      </c>
      <c r="BB759" s="4">
        <f t="shared" si="217"/>
        <v>6.3304652561752939E-2</v>
      </c>
      <c r="BN759">
        <v>713</v>
      </c>
      <c r="BO759">
        <v>11.7108954177661</v>
      </c>
      <c r="BP759">
        <v>5.2075338104438984E-2</v>
      </c>
      <c r="BQ759">
        <v>0.64416833706794818</v>
      </c>
      <c r="BR759">
        <f t="shared" si="218"/>
        <v>11.762970755870539</v>
      </c>
      <c r="BS759" s="4">
        <f t="shared" si="219"/>
        <v>4.4270566666545332E-3</v>
      </c>
      <c r="CD759">
        <v>714</v>
      </c>
      <c r="CE759">
        <v>115452.45160306616</v>
      </c>
      <c r="CF759">
        <v>21156.883128445435</v>
      </c>
      <c r="CG759">
        <v>2.6775656292063386</v>
      </c>
      <c r="CH759">
        <f t="shared" si="212"/>
        <v>136609.3347315116</v>
      </c>
      <c r="CI759" s="4">
        <f t="shared" si="213"/>
        <v>0.15487143078492124</v>
      </c>
      <c r="CT759">
        <v>714</v>
      </c>
      <c r="CU759">
        <v>11.664406138460093</v>
      </c>
      <c r="CV759">
        <v>0.1604744215721734</v>
      </c>
      <c r="CW759">
        <v>1.9132382714916711</v>
      </c>
      <c r="CX759">
        <f t="shared" si="214"/>
        <v>11.503931716887919</v>
      </c>
      <c r="CY759" s="4">
        <f t="shared" si="215"/>
        <v>1.3949528345738952E-2</v>
      </c>
      <c r="DJ759">
        <v>715</v>
      </c>
      <c r="DK759">
        <v>115535.64704745827</v>
      </c>
      <c r="DL759">
        <v>21498.981233019382</v>
      </c>
      <c r="DM759">
        <v>2.7319651420814899</v>
      </c>
      <c r="DN759">
        <f t="shared" si="208"/>
        <v>94036.665814438893</v>
      </c>
      <c r="DO759" s="4">
        <f t="shared" si="209"/>
        <v>0.22862338904532187</v>
      </c>
      <c r="DZ759">
        <v>715</v>
      </c>
      <c r="EA759">
        <v>11.665451583010512</v>
      </c>
      <c r="EB759">
        <v>0.16253735103239642</v>
      </c>
      <c r="EC759">
        <v>1.9449514574694562</v>
      </c>
      <c r="ED759">
        <f t="shared" si="210"/>
        <v>11.827988934042908</v>
      </c>
      <c r="EE759" s="4">
        <f t="shared" si="211"/>
        <v>1.3741757110085472E-2</v>
      </c>
      <c r="EP759">
        <v>717</v>
      </c>
      <c r="EQ759">
        <v>11.673026844634917</v>
      </c>
      <c r="ER759">
        <v>6.8084864376679377E-2</v>
      </c>
      <c r="ES759">
        <v>0.86805928993482084</v>
      </c>
      <c r="ET759">
        <f t="shared" si="204"/>
        <v>11.741111709011596</v>
      </c>
      <c r="EU759" s="4">
        <f t="shared" si="205"/>
        <v>5.7988430792650196E-3</v>
      </c>
      <c r="FF759">
        <v>717</v>
      </c>
      <c r="FG759">
        <v>11.766918975822668</v>
      </c>
      <c r="FH759">
        <v>-2.5807266811071372E-2</v>
      </c>
      <c r="FI759">
        <v>-0.57104296634975937</v>
      </c>
      <c r="FJ759">
        <f t="shared" si="206"/>
        <v>11.741111709011596</v>
      </c>
      <c r="FK759">
        <f t="shared" si="207"/>
        <v>2.1980258301489159E-3</v>
      </c>
    </row>
    <row r="760" spans="2:167" x14ac:dyDescent="0.2">
      <c r="V760" s="81">
        <v>45381</v>
      </c>
      <c r="W760" s="3">
        <v>50.000019205699523</v>
      </c>
      <c r="X760" s="3">
        <v>50.246185177425815</v>
      </c>
      <c r="Y760" s="3">
        <v>211.99283758592162</v>
      </c>
      <c r="Z760" s="3">
        <v>475.10487020570025</v>
      </c>
      <c r="AG760">
        <v>718</v>
      </c>
      <c r="AH760">
        <v>101023.31911564482</v>
      </c>
      <c r="AI760">
        <v>17513.193614680247</v>
      </c>
      <c r="AJ760">
        <v>1.0153930844988899</v>
      </c>
      <c r="AK760">
        <f t="shared" si="202"/>
        <v>118536.51273032506</v>
      </c>
      <c r="AL760" s="4">
        <f t="shared" si="203"/>
        <v>0.14774513954635571</v>
      </c>
      <c r="AW760">
        <v>714</v>
      </c>
      <c r="AX760">
        <v>120255.41343431812</v>
      </c>
      <c r="AY760">
        <v>16353.921297193476</v>
      </c>
      <c r="AZ760">
        <v>2.1807321205333641</v>
      </c>
      <c r="BA760">
        <f t="shared" si="216"/>
        <v>136609.3347315116</v>
      </c>
      <c r="BB760" s="4">
        <f t="shared" si="217"/>
        <v>0.11971305862322691</v>
      </c>
      <c r="BN760">
        <v>714</v>
      </c>
      <c r="BO760">
        <v>11.710637800501321</v>
      </c>
      <c r="BP760">
        <v>0.11424275953094565</v>
      </c>
      <c r="BQ760">
        <v>1.4131750480719334</v>
      </c>
      <c r="BR760">
        <f t="shared" si="218"/>
        <v>11.824880560032266</v>
      </c>
      <c r="BS760" s="4">
        <f t="shared" si="219"/>
        <v>9.6612188978113384E-3</v>
      </c>
      <c r="CD760">
        <v>715</v>
      </c>
      <c r="CE760">
        <v>115453.17398225215</v>
      </c>
      <c r="CF760">
        <v>21581.454298225508</v>
      </c>
      <c r="CG760">
        <v>2.7312983631092167</v>
      </c>
      <c r="CH760">
        <f t="shared" si="212"/>
        <v>137034.62828047766</v>
      </c>
      <c r="CI760" s="4">
        <f t="shared" si="213"/>
        <v>0.15748905637233054</v>
      </c>
      <c r="CT760">
        <v>715</v>
      </c>
      <c r="CU760">
        <v>11.664503034261477</v>
      </c>
      <c r="CV760">
        <v>0.16348589978143124</v>
      </c>
      <c r="CW760">
        <v>1.9491422822821012</v>
      </c>
      <c r="CX760">
        <f t="shared" si="214"/>
        <v>11.501017134480046</v>
      </c>
      <c r="CY760" s="4">
        <f t="shared" si="215"/>
        <v>1.4214907939863908E-2</v>
      </c>
      <c r="DJ760">
        <v>716</v>
      </c>
      <c r="DK760">
        <v>115518.7239756027</v>
      </c>
      <c r="DL760">
        <v>21648.314426037759</v>
      </c>
      <c r="DM760">
        <v>2.7509415332630098</v>
      </c>
      <c r="DN760">
        <f t="shared" si="208"/>
        <v>93870.409549564938</v>
      </c>
      <c r="DO760" s="4">
        <f t="shared" si="209"/>
        <v>0.23061915389436044</v>
      </c>
      <c r="DZ760">
        <v>716</v>
      </c>
      <c r="EA760">
        <v>11.665256777283696</v>
      </c>
      <c r="EB760">
        <v>0.16369794324079834</v>
      </c>
      <c r="EC760">
        <v>1.9588393145861203</v>
      </c>
      <c r="ED760">
        <f t="shared" si="210"/>
        <v>11.828954720524495</v>
      </c>
      <c r="EE760" s="4">
        <f t="shared" si="211"/>
        <v>1.3838749670481449E-2</v>
      </c>
      <c r="EP760">
        <v>718</v>
      </c>
      <c r="EQ760">
        <v>11.646710709027879</v>
      </c>
      <c r="ER760">
        <v>3.6265607375439046E-2</v>
      </c>
      <c r="ES760">
        <v>0.46237438637186268</v>
      </c>
      <c r="ET760">
        <f t="shared" si="204"/>
        <v>11.682976316403318</v>
      </c>
      <c r="EU760" s="4">
        <f t="shared" si="205"/>
        <v>3.1041411360665716E-3</v>
      </c>
      <c r="FF760">
        <v>718</v>
      </c>
      <c r="FG760">
        <v>11.718277534553069</v>
      </c>
      <c r="FH760">
        <v>-3.5301218149751179E-2</v>
      </c>
      <c r="FI760">
        <v>-0.78111767803887833</v>
      </c>
      <c r="FJ760">
        <f t="shared" si="206"/>
        <v>11.682976316403318</v>
      </c>
      <c r="FK760">
        <f t="shared" si="207"/>
        <v>3.0215946000153233E-3</v>
      </c>
    </row>
    <row r="761" spans="2:167" x14ac:dyDescent="0.2">
      <c r="V761" s="81">
        <v>45388</v>
      </c>
      <c r="W761" s="3">
        <v>50.00000192056995</v>
      </c>
      <c r="X761" s="3">
        <v>50.024618517742582</v>
      </c>
      <c r="Y761" s="3">
        <v>155.99641879296081</v>
      </c>
      <c r="Z761" s="3">
        <v>445.07340914399015</v>
      </c>
      <c r="AG761">
        <v>719</v>
      </c>
      <c r="AH761">
        <v>100998.92880256107</v>
      </c>
      <c r="AI761">
        <v>16610.123650913825</v>
      </c>
      <c r="AJ761">
        <v>0.96303421631059749</v>
      </c>
      <c r="AK761">
        <f t="shared" si="202"/>
        <v>117609.0524534749</v>
      </c>
      <c r="AL761" s="4">
        <f t="shared" si="203"/>
        <v>0.14123167651133525</v>
      </c>
      <c r="AW761">
        <v>715</v>
      </c>
      <c r="AX761">
        <v>120231.31604427643</v>
      </c>
      <c r="AY761">
        <v>16803.312236201222</v>
      </c>
      <c r="AZ761">
        <v>2.2406566632507743</v>
      </c>
      <c r="BA761">
        <f t="shared" si="216"/>
        <v>137034.62828047766</v>
      </c>
      <c r="BB761" s="4">
        <f t="shared" si="217"/>
        <v>0.12262092032539974</v>
      </c>
      <c r="BN761">
        <v>715</v>
      </c>
      <c r="BO761">
        <v>11.71038018323654</v>
      </c>
      <c r="BP761">
        <v>0.11760875080636879</v>
      </c>
      <c r="BQ761">
        <v>1.4548121277607107</v>
      </c>
      <c r="BR761">
        <f t="shared" si="218"/>
        <v>11.827988934042908</v>
      </c>
      <c r="BS761" s="4">
        <f t="shared" si="219"/>
        <v>9.9432584408217835E-3</v>
      </c>
      <c r="CD761">
        <v>716</v>
      </c>
      <c r="CE761">
        <v>115455.07506011396</v>
      </c>
      <c r="CF761">
        <v>21711.963341526498</v>
      </c>
      <c r="CG761">
        <v>2.7478152822849675</v>
      </c>
      <c r="CH761">
        <f t="shared" si="212"/>
        <v>137167.03840164046</v>
      </c>
      <c r="CI761" s="4">
        <f t="shared" si="213"/>
        <v>0.15828848967309067</v>
      </c>
      <c r="CT761">
        <v>716</v>
      </c>
      <c r="CU761">
        <v>11.664616875264549</v>
      </c>
      <c r="CV761">
        <v>0.16433784525994533</v>
      </c>
      <c r="CW761">
        <v>1.9592995065845695</v>
      </c>
      <c r="CX761">
        <f t="shared" si="214"/>
        <v>11.500279030004604</v>
      </c>
      <c r="CY761" s="4">
        <f t="shared" si="215"/>
        <v>1.4289900691207797E-2</v>
      </c>
      <c r="DJ761">
        <v>717</v>
      </c>
      <c r="DK761">
        <v>115501.99655057985</v>
      </c>
      <c r="DL761">
        <v>10129.932012002624</v>
      </c>
      <c r="DM761">
        <v>1.2872526771613855</v>
      </c>
      <c r="DN761">
        <f t="shared" si="208"/>
        <v>105372.06453857722</v>
      </c>
      <c r="DO761" s="4">
        <f t="shared" si="209"/>
        <v>9.6134891694126451E-2</v>
      </c>
      <c r="DZ761">
        <v>717</v>
      </c>
      <c r="EA761">
        <v>11.665064223696669</v>
      </c>
      <c r="EB761">
        <v>7.6047485314926888E-2</v>
      </c>
      <c r="EC761">
        <v>0.90999801867494101</v>
      </c>
      <c r="ED761">
        <f t="shared" si="210"/>
        <v>11.741111709011596</v>
      </c>
      <c r="EE761" s="4">
        <f t="shared" si="211"/>
        <v>6.477025957989868E-3</v>
      </c>
      <c r="EP761">
        <v>719</v>
      </c>
      <c r="EQ761">
        <v>11.631689187720834</v>
      </c>
      <c r="ER761">
        <v>4.3432100408473673E-2</v>
      </c>
      <c r="ES761">
        <v>0.55374477993189886</v>
      </c>
      <c r="ET761">
        <f t="shared" si="204"/>
        <v>11.675121288129308</v>
      </c>
      <c r="EU761" s="4">
        <f t="shared" si="205"/>
        <v>3.7200556068426724E-3</v>
      </c>
      <c r="FF761">
        <v>719</v>
      </c>
      <c r="FG761">
        <v>11.702381655857327</v>
      </c>
      <c r="FH761">
        <v>-2.7260367728018764E-2</v>
      </c>
      <c r="FI761">
        <v>-0.60319604416671035</v>
      </c>
      <c r="FJ761">
        <f t="shared" si="206"/>
        <v>11.675121288129308</v>
      </c>
      <c r="FK761">
        <f t="shared" si="207"/>
        <v>2.334910880603508E-3</v>
      </c>
    </row>
    <row r="762" spans="2:167" x14ac:dyDescent="0.2">
      <c r="V762" s="81">
        <v>45395</v>
      </c>
      <c r="W762" s="3">
        <v>54.500000192057001</v>
      </c>
      <c r="X762" s="3">
        <v>50.002461851774257</v>
      </c>
      <c r="Y762" s="3">
        <v>128.46323515807489</v>
      </c>
      <c r="Z762" s="3">
        <v>424.05138640079315</v>
      </c>
      <c r="AG762">
        <v>720</v>
      </c>
      <c r="AH762">
        <v>100974.53848947733</v>
      </c>
      <c r="AI762">
        <v>16135.191207167009</v>
      </c>
      <c r="AJ762">
        <v>0.93549822661078386</v>
      </c>
      <c r="AK762">
        <f t="shared" si="202"/>
        <v>117109.72969664434</v>
      </c>
      <c r="AL762" s="4">
        <f t="shared" si="203"/>
        <v>0.13777840021459248</v>
      </c>
      <c r="AW762">
        <v>716</v>
      </c>
      <c r="AX762">
        <v>120207.21865423473</v>
      </c>
      <c r="AY762">
        <v>16959.819747405723</v>
      </c>
      <c r="AZ762">
        <v>2.2615263342358589</v>
      </c>
      <c r="BA762">
        <f t="shared" si="216"/>
        <v>137167.03840164046</v>
      </c>
      <c r="BB762" s="4">
        <f t="shared" si="217"/>
        <v>0.12364355128631903</v>
      </c>
      <c r="BN762">
        <v>716</v>
      </c>
      <c r="BO762">
        <v>11.71012256597176</v>
      </c>
      <c r="BP762">
        <v>0.11883215455273444</v>
      </c>
      <c r="BQ762">
        <v>1.4699455476393977</v>
      </c>
      <c r="BR762">
        <f t="shared" si="218"/>
        <v>11.828954720524495</v>
      </c>
      <c r="BS762" s="4">
        <f t="shared" si="219"/>
        <v>1.0045871115437446E-2</v>
      </c>
      <c r="CD762">
        <v>717</v>
      </c>
      <c r="CE762">
        <v>115458.15483665159</v>
      </c>
      <c r="CF762">
        <v>10173.773725930878</v>
      </c>
      <c r="CG762">
        <v>1.2875689997667741</v>
      </c>
      <c r="CH762">
        <f t="shared" si="212"/>
        <v>125631.92856258247</v>
      </c>
      <c r="CI762" s="4">
        <f t="shared" si="213"/>
        <v>8.098079717739029E-2</v>
      </c>
      <c r="CT762">
        <v>717</v>
      </c>
      <c r="CU762">
        <v>11.664747661469315</v>
      </c>
      <c r="CV762">
        <v>7.6364047542281099E-2</v>
      </c>
      <c r="CW762">
        <v>0.91044178188978242</v>
      </c>
      <c r="CX762">
        <f t="shared" si="214"/>
        <v>11.588383613927034</v>
      </c>
      <c r="CY762" s="4">
        <f t="shared" si="215"/>
        <v>6.5897065618802982E-3</v>
      </c>
      <c r="DJ762">
        <v>718</v>
      </c>
      <c r="DK762">
        <v>115485.4603003144</v>
      </c>
      <c r="DL762">
        <v>3051.0524300106626</v>
      </c>
      <c r="DM762">
        <v>0.3877099475137088</v>
      </c>
      <c r="DN762">
        <f t="shared" si="208"/>
        <v>112434.40787030374</v>
      </c>
      <c r="DO762" s="4">
        <f t="shared" si="209"/>
        <v>2.7136287616955638E-2</v>
      </c>
      <c r="DZ762">
        <v>718</v>
      </c>
      <c r="EA762">
        <v>11.664873870770249</v>
      </c>
      <c r="EB762">
        <v>1.8102445633068953E-2</v>
      </c>
      <c r="EC762">
        <v>0.21661715165261572</v>
      </c>
      <c r="ED762">
        <f t="shared" si="210"/>
        <v>11.682976316403318</v>
      </c>
      <c r="EE762" s="4">
        <f t="shared" si="211"/>
        <v>1.5494720816691609E-3</v>
      </c>
      <c r="EP762">
        <v>720</v>
      </c>
      <c r="EQ762">
        <v>11.619118729990827</v>
      </c>
      <c r="ER762">
        <v>5.1747904927623267E-2</v>
      </c>
      <c r="ES762">
        <v>0.65976851122983926</v>
      </c>
      <c r="ET762">
        <f t="shared" si="204"/>
        <v>11.67086663491845</v>
      </c>
      <c r="EU762" s="4">
        <f t="shared" si="205"/>
        <v>4.4339385022871399E-3</v>
      </c>
      <c r="FF762">
        <v>720</v>
      </c>
      <c r="FG762">
        <v>11.690860943941624</v>
      </c>
      <c r="FH762">
        <v>-1.9994309023173784E-2</v>
      </c>
      <c r="FI762">
        <v>-0.44241839394665144</v>
      </c>
      <c r="FJ762">
        <f t="shared" si="206"/>
        <v>11.67086663491845</v>
      </c>
      <c r="FK762">
        <f t="shared" si="207"/>
        <v>1.7131811757108209E-3</v>
      </c>
    </row>
    <row r="763" spans="2:167" x14ac:dyDescent="0.2">
      <c r="V763" s="81">
        <v>45402</v>
      </c>
      <c r="W763" s="3">
        <v>59.90000001920572</v>
      </c>
      <c r="X763" s="3">
        <v>50.000246185177424</v>
      </c>
      <c r="Y763" s="3">
        <v>115.2012935982479</v>
      </c>
      <c r="Z763" s="3">
        <v>409.3359704805552</v>
      </c>
      <c r="AG763">
        <v>721</v>
      </c>
      <c r="AH763">
        <v>100950.14817639359</v>
      </c>
      <c r="AI763">
        <v>15704.486527398694</v>
      </c>
      <c r="AJ763">
        <v>0.91052650740752772</v>
      </c>
      <c r="AK763">
        <f t="shared" si="202"/>
        <v>116654.63470379228</v>
      </c>
      <c r="AL763" s="4">
        <f t="shared" si="203"/>
        <v>0.13462376841927706</v>
      </c>
      <c r="AW763">
        <v>717</v>
      </c>
      <c r="AX763">
        <v>120183.12126419303</v>
      </c>
      <c r="AY763">
        <v>5448.8072983894381</v>
      </c>
      <c r="AZ763">
        <v>0.72657736809786566</v>
      </c>
      <c r="BA763">
        <f t="shared" si="216"/>
        <v>125631.92856258247</v>
      </c>
      <c r="BB763" s="4">
        <f t="shared" si="217"/>
        <v>4.3371198394643456E-2</v>
      </c>
      <c r="BN763">
        <v>717</v>
      </c>
      <c r="BO763">
        <v>11.709864948706979</v>
      </c>
      <c r="BP763">
        <v>3.1246760304616927E-2</v>
      </c>
      <c r="BQ763">
        <v>0.38652026769020831</v>
      </c>
      <c r="BR763">
        <f t="shared" si="218"/>
        <v>11.741111709011596</v>
      </c>
      <c r="BS763" s="4">
        <f t="shared" si="219"/>
        <v>2.6613118995055859E-3</v>
      </c>
      <c r="CD763">
        <v>718</v>
      </c>
      <c r="CE763">
        <v>115462.41331186504</v>
      </c>
      <c r="CF763">
        <v>3074.0994184600277</v>
      </c>
      <c r="CG763">
        <v>0.38905083010857322</v>
      </c>
      <c r="CH763">
        <f t="shared" si="212"/>
        <v>118536.51273032506</v>
      </c>
      <c r="CI763" s="4">
        <f t="shared" si="213"/>
        <v>2.5933776417513793E-2</v>
      </c>
      <c r="CT763">
        <v>718</v>
      </c>
      <c r="CU763">
        <v>11.664895392875769</v>
      </c>
      <c r="CV763">
        <v>1.8080923527548975E-2</v>
      </c>
      <c r="CW763">
        <v>0.21556778044694577</v>
      </c>
      <c r="CX763">
        <f t="shared" si="214"/>
        <v>11.64681446934822</v>
      </c>
      <c r="CY763" s="4">
        <f t="shared" si="215"/>
        <v>1.5524350950325409E-3</v>
      </c>
      <c r="DJ763">
        <v>719</v>
      </c>
      <c r="DK763">
        <v>115469.11090433336</v>
      </c>
      <c r="DL763">
        <v>2139.9415491415421</v>
      </c>
      <c r="DM763">
        <v>0.27193129083565842</v>
      </c>
      <c r="DN763">
        <f t="shared" si="208"/>
        <v>113329.16935519181</v>
      </c>
      <c r="DO763" s="4">
        <f t="shared" si="209"/>
        <v>1.8882530961068122E-2</v>
      </c>
      <c r="DZ763">
        <v>719</v>
      </c>
      <c r="EA763">
        <v>11.664685668770385</v>
      </c>
      <c r="EB763">
        <v>1.0435619358922565E-2</v>
      </c>
      <c r="EC763">
        <v>0.12487451624388432</v>
      </c>
      <c r="ED763">
        <f t="shared" si="210"/>
        <v>11.675121288129308</v>
      </c>
      <c r="EE763" s="4">
        <f t="shared" si="211"/>
        <v>8.9383391413098143E-4</v>
      </c>
      <c r="EP763">
        <v>721</v>
      </c>
      <c r="EQ763">
        <v>11.607983730638322</v>
      </c>
      <c r="ER763">
        <v>5.8989277730434608E-2</v>
      </c>
      <c r="ES763">
        <v>0.75209359685510802</v>
      </c>
      <c r="ET763">
        <f t="shared" si="204"/>
        <v>11.666973008368757</v>
      </c>
      <c r="EU763" s="4">
        <f t="shared" si="205"/>
        <v>5.0560910433341544E-3</v>
      </c>
      <c r="FF763">
        <v>721</v>
      </c>
      <c r="FG763">
        <v>11.679863855419526</v>
      </c>
      <c r="FH763">
        <v>-1.2890847050769594E-2</v>
      </c>
      <c r="FI763">
        <v>-0.28523855674148857</v>
      </c>
      <c r="FJ763">
        <f t="shared" si="206"/>
        <v>11.666973008368757</v>
      </c>
      <c r="FK763">
        <f t="shared" si="207"/>
        <v>1.1049007348798139E-3</v>
      </c>
    </row>
    <row r="764" spans="2:167" x14ac:dyDescent="0.2">
      <c r="V764" s="81">
        <v>45409</v>
      </c>
      <c r="W764" s="3">
        <v>65.885000001920602</v>
      </c>
      <c r="X764" s="3">
        <v>50.000024618517742</v>
      </c>
      <c r="Y764" s="3">
        <v>109.0800195785265</v>
      </c>
      <c r="Z764" s="3">
        <v>399.03517933638864</v>
      </c>
      <c r="AG764">
        <v>722</v>
      </c>
      <c r="AH764">
        <v>100925.75786330985</v>
      </c>
      <c r="AI764">
        <v>15278.178920487364</v>
      </c>
      <c r="AJ764">
        <v>0.8858097249947422</v>
      </c>
      <c r="AK764">
        <f t="shared" si="202"/>
        <v>116203.93678379721</v>
      </c>
      <c r="AL764" s="4">
        <f t="shared" si="203"/>
        <v>0.13147729193472268</v>
      </c>
      <c r="AW764">
        <v>718</v>
      </c>
      <c r="AX764">
        <v>112071.21245004525</v>
      </c>
      <c r="AY764">
        <v>6465.3002802798146</v>
      </c>
      <c r="AZ764">
        <v>0.86212277373006074</v>
      </c>
      <c r="BA764">
        <f t="shared" si="216"/>
        <v>118536.51273032506</v>
      </c>
      <c r="BB764" s="4">
        <f t="shared" si="217"/>
        <v>5.4542690107550328E-2</v>
      </c>
      <c r="BN764">
        <v>718</v>
      </c>
      <c r="BO764">
        <v>11.632080615711246</v>
      </c>
      <c r="BP764">
        <v>5.0895700692072054E-2</v>
      </c>
      <c r="BQ764">
        <v>0.6295763037191956</v>
      </c>
      <c r="BR764">
        <f t="shared" si="218"/>
        <v>11.682976316403318</v>
      </c>
      <c r="BS764" s="4">
        <f t="shared" si="219"/>
        <v>4.3563985164133791E-3</v>
      </c>
      <c r="CD764">
        <v>719</v>
      </c>
      <c r="CE764">
        <v>115467.85048575429</v>
      </c>
      <c r="CF764">
        <v>2141.2019677206117</v>
      </c>
      <c r="CG764">
        <v>0.27098551138893373</v>
      </c>
      <c r="CH764">
        <f t="shared" si="212"/>
        <v>117609.0524534749</v>
      </c>
      <c r="CI764" s="4">
        <f t="shared" si="213"/>
        <v>1.8206098281147637E-2</v>
      </c>
      <c r="CT764">
        <v>719</v>
      </c>
      <c r="CU764">
        <v>11.665060069483916</v>
      </c>
      <c r="CV764">
        <v>1.0061218645391889E-2</v>
      </c>
      <c r="CW764">
        <v>0.11995374952357676</v>
      </c>
      <c r="CX764">
        <f t="shared" si="214"/>
        <v>11.654998850838524</v>
      </c>
      <c r="CY764" s="4">
        <f t="shared" si="215"/>
        <v>8.6325350814324886E-4</v>
      </c>
      <c r="DJ764">
        <v>720</v>
      </c>
      <c r="DK764">
        <v>115452.94418699018</v>
      </c>
      <c r="DL764">
        <v>1656.7855096541607</v>
      </c>
      <c r="DM764">
        <v>0.2105346393497548</v>
      </c>
      <c r="DN764">
        <f t="shared" si="208"/>
        <v>113796.15867733602</v>
      </c>
      <c r="DO764" s="4">
        <f t="shared" si="209"/>
        <v>1.4559239335590429E-2</v>
      </c>
      <c r="DZ764">
        <v>720</v>
      </c>
      <c r="EA764">
        <v>11.664499569630163</v>
      </c>
      <c r="EB764">
        <v>6.3670652882876766E-3</v>
      </c>
      <c r="EC764">
        <v>7.6189459429482354E-2</v>
      </c>
      <c r="ED764">
        <f t="shared" si="210"/>
        <v>11.67086663491845</v>
      </c>
      <c r="EE764" s="4">
        <f t="shared" si="211"/>
        <v>5.4555205602622894E-4</v>
      </c>
      <c r="EP764">
        <v>722</v>
      </c>
      <c r="EQ764">
        <v>11.598064513129724</v>
      </c>
      <c r="ER764">
        <v>6.5037489074963872E-2</v>
      </c>
      <c r="ES764">
        <v>0.82920627223712906</v>
      </c>
      <c r="ET764">
        <f t="shared" si="204"/>
        <v>11.663102002204688</v>
      </c>
      <c r="EU764" s="4">
        <f t="shared" si="205"/>
        <v>5.5763457322648615E-3</v>
      </c>
      <c r="FF764">
        <v>722</v>
      </c>
      <c r="FG764">
        <v>11.669000803988464</v>
      </c>
      <c r="FH764">
        <v>-5.8988017837755535E-3</v>
      </c>
      <c r="FI764">
        <v>-0.13052406103971317</v>
      </c>
      <c r="FJ764">
        <f t="shared" si="206"/>
        <v>11.663102002204688</v>
      </c>
      <c r="FK764">
        <f t="shared" si="207"/>
        <v>5.0576611459459905E-4</v>
      </c>
    </row>
    <row r="765" spans="2:167" x14ac:dyDescent="0.2">
      <c r="V765" s="81">
        <v>45416</v>
      </c>
      <c r="W765" s="3">
        <v>72.473000000192101</v>
      </c>
      <c r="X765" s="3">
        <v>50.000002461851778</v>
      </c>
      <c r="Y765" s="3">
        <v>136.0359455090902</v>
      </c>
      <c r="Z765" s="3">
        <v>526.86853028444625</v>
      </c>
      <c r="AG765">
        <v>723</v>
      </c>
      <c r="AH765">
        <v>87448.708706134086</v>
      </c>
      <c r="AI765">
        <v>20606.470593500053</v>
      </c>
      <c r="AJ765">
        <v>1.194737418938294</v>
      </c>
      <c r="AK765">
        <f t="shared" si="202"/>
        <v>108055.17929963414</v>
      </c>
      <c r="AL765" s="4">
        <f t="shared" si="203"/>
        <v>0.190703219661122</v>
      </c>
      <c r="AW765">
        <v>719</v>
      </c>
      <c r="AX765">
        <v>112047.11506000355</v>
      </c>
      <c r="AY765">
        <v>5561.9373934713512</v>
      </c>
      <c r="AZ765">
        <v>0.7416628284997363</v>
      </c>
      <c r="BA765">
        <f t="shared" si="216"/>
        <v>117609.0524534749</v>
      </c>
      <c r="BB765" s="4">
        <f t="shared" si="217"/>
        <v>4.7291745638981357E-2</v>
      </c>
      <c r="BN765">
        <v>719</v>
      </c>
      <c r="BO765">
        <v>11.631822998446465</v>
      </c>
      <c r="BP765">
        <v>4.3298289682843105E-2</v>
      </c>
      <c r="BQ765">
        <v>0.5355968540606717</v>
      </c>
      <c r="BR765">
        <f t="shared" si="218"/>
        <v>11.675121288129308</v>
      </c>
      <c r="BS765" s="4">
        <f t="shared" si="219"/>
        <v>3.7085944217870085E-3</v>
      </c>
      <c r="CD765">
        <v>720</v>
      </c>
      <c r="CE765">
        <v>115474.46635831938</v>
      </c>
      <c r="CF765">
        <v>1635.2633383249631</v>
      </c>
      <c r="CG765">
        <v>0.20695510216782403</v>
      </c>
      <c r="CH765">
        <f t="shared" si="212"/>
        <v>117109.72969664434</v>
      </c>
      <c r="CI765" s="4">
        <f t="shared" si="213"/>
        <v>1.3963513898980675E-2</v>
      </c>
      <c r="CT765">
        <v>720</v>
      </c>
      <c r="CU765">
        <v>11.665241691293753</v>
      </c>
      <c r="CV765">
        <v>5.6249436246975648E-3</v>
      </c>
      <c r="CW765">
        <v>6.7062758739493675E-2</v>
      </c>
      <c r="CX765">
        <f t="shared" si="214"/>
        <v>11.659616747669055</v>
      </c>
      <c r="CY765" s="4">
        <f t="shared" si="215"/>
        <v>4.8242954690788452E-4</v>
      </c>
      <c r="DJ765">
        <v>721</v>
      </c>
      <c r="DK765">
        <v>115436.95611106328</v>
      </c>
      <c r="DL765">
        <v>1217.6785927290039</v>
      </c>
      <c r="DM765">
        <v>0.15473549344213627</v>
      </c>
      <c r="DN765">
        <f t="shared" si="208"/>
        <v>114219.27751833427</v>
      </c>
      <c r="DO765" s="4">
        <f t="shared" si="209"/>
        <v>1.0660885090378412E-2</v>
      </c>
      <c r="DZ765">
        <v>721</v>
      </c>
      <c r="EA765">
        <v>11.664315526876111</v>
      </c>
      <c r="EB765">
        <v>2.6574814926458856E-3</v>
      </c>
      <c r="EC765">
        <v>3.1799906110746928E-2</v>
      </c>
      <c r="ED765">
        <f t="shared" si="210"/>
        <v>11.666973008368757</v>
      </c>
      <c r="EE765" s="4">
        <f t="shared" si="211"/>
        <v>2.2777814697434078E-4</v>
      </c>
      <c r="EP765">
        <v>723</v>
      </c>
      <c r="EQ765">
        <v>11.589232814591275</v>
      </c>
      <c r="ER765">
        <v>1.164480481239849E-3</v>
      </c>
      <c r="ES765">
        <v>1.4846737361413575E-2</v>
      </c>
      <c r="ET765">
        <f t="shared" si="204"/>
        <v>11.590397295072515</v>
      </c>
      <c r="EU765" s="4">
        <f t="shared" si="205"/>
        <v>1.0046941891585637E-4</v>
      </c>
      <c r="FF765">
        <v>723</v>
      </c>
      <c r="FG765">
        <v>11.658240534699436</v>
      </c>
      <c r="FH765">
        <v>-6.7843239626920848E-2</v>
      </c>
      <c r="FI765">
        <v>-1.501182015397085</v>
      </c>
      <c r="FJ765">
        <f t="shared" si="206"/>
        <v>11.590397295072515</v>
      </c>
      <c r="FK765">
        <f t="shared" si="207"/>
        <v>5.8534006988495025E-3</v>
      </c>
    </row>
    <row r="766" spans="2:167" x14ac:dyDescent="0.2">
      <c r="V766" s="81">
        <v>45423</v>
      </c>
      <c r="W766" s="3">
        <v>79.720250000019263</v>
      </c>
      <c r="X766" s="3">
        <v>50.000000246185181</v>
      </c>
      <c r="Y766" s="3">
        <v>150.32886783157031</v>
      </c>
      <c r="Z766" s="3">
        <v>618.82731499557644</v>
      </c>
      <c r="AG766">
        <v>724</v>
      </c>
      <c r="AH766">
        <v>87424.318393050344</v>
      </c>
      <c r="AI766">
        <v>20180.641519398545</v>
      </c>
      <c r="AJ766">
        <v>1.1700483812599349</v>
      </c>
      <c r="AK766">
        <f t="shared" si="202"/>
        <v>107604.95991244889</v>
      </c>
      <c r="AL766" s="4">
        <f t="shared" si="203"/>
        <v>0.18754378548923964</v>
      </c>
      <c r="AW766">
        <v>720</v>
      </c>
      <c r="AX766">
        <v>112023.01766996185</v>
      </c>
      <c r="AY766">
        <v>5086.7120266824932</v>
      </c>
      <c r="AZ766">
        <v>0.67829336480869118</v>
      </c>
      <c r="BA766">
        <f t="shared" si="216"/>
        <v>117109.72969664434</v>
      </c>
      <c r="BB766" s="4">
        <f t="shared" si="217"/>
        <v>4.3435434782907262E-2</v>
      </c>
      <c r="BN766">
        <v>720</v>
      </c>
      <c r="BO766">
        <v>11.631565381181685</v>
      </c>
      <c r="BP766">
        <v>3.9301253736764963E-2</v>
      </c>
      <c r="BQ766">
        <v>0.48615379536324782</v>
      </c>
      <c r="BR766">
        <f t="shared" si="218"/>
        <v>11.67086663491845</v>
      </c>
      <c r="BS766" s="4">
        <f t="shared" si="219"/>
        <v>3.3674666129058701E-3</v>
      </c>
      <c r="CD766">
        <v>721</v>
      </c>
      <c r="CE766">
        <v>115482.26092956029</v>
      </c>
      <c r="CF766">
        <v>1172.3737742319936</v>
      </c>
      <c r="CG766">
        <v>0.14837288193202555</v>
      </c>
      <c r="CH766">
        <f t="shared" si="212"/>
        <v>116654.63470379228</v>
      </c>
      <c r="CI766" s="4">
        <f t="shared" si="213"/>
        <v>1.0049954527815099E-2</v>
      </c>
      <c r="CT766">
        <v>721</v>
      </c>
      <c r="CU766">
        <v>11.66544025830528</v>
      </c>
      <c r="CV766">
        <v>1.5327500634771951E-3</v>
      </c>
      <c r="CW766">
        <v>1.8274040519017907E-2</v>
      </c>
      <c r="CX766">
        <f t="shared" si="214"/>
        <v>11.663907508241802</v>
      </c>
      <c r="CY766" s="4">
        <f t="shared" si="215"/>
        <v>1.3140965516008615E-4</v>
      </c>
      <c r="DJ766">
        <v>722</v>
      </c>
      <c r="DK766">
        <v>115421.14277170434</v>
      </c>
      <c r="DL766">
        <v>782.7940120928688</v>
      </c>
      <c r="DM766">
        <v>9.9472897403310445E-2</v>
      </c>
      <c r="DN766">
        <f t="shared" si="208"/>
        <v>114638.34875961147</v>
      </c>
      <c r="DO766" s="4">
        <f t="shared" si="209"/>
        <v>6.8283782919303258E-3</v>
      </c>
      <c r="DZ766">
        <v>722</v>
      </c>
      <c r="EA766">
        <v>11.664133495558543</v>
      </c>
      <c r="EB766">
        <v>-1.0314933538548843E-3</v>
      </c>
      <c r="EC766">
        <v>-1.234303678020595E-2</v>
      </c>
      <c r="ED766">
        <f t="shared" si="210"/>
        <v>11.663102002204688</v>
      </c>
      <c r="EE766" s="4">
        <f t="shared" si="211"/>
        <v>8.8440738463909516E-5</v>
      </c>
      <c r="EP766">
        <v>724</v>
      </c>
      <c r="EQ766">
        <v>11.581380152321049</v>
      </c>
      <c r="ER766">
        <v>4.8418691669933622E-3</v>
      </c>
      <c r="ES766">
        <v>6.1732215368812487E-2</v>
      </c>
      <c r="ET766">
        <f t="shared" si="204"/>
        <v>11.586222021488043</v>
      </c>
      <c r="EU766" s="4">
        <f t="shared" si="205"/>
        <v>4.1789887661513247E-4</v>
      </c>
      <c r="FF766">
        <v>724</v>
      </c>
      <c r="FG766">
        <v>11.647588038604443</v>
      </c>
      <c r="FH766">
        <v>-6.1366017116400329E-2</v>
      </c>
      <c r="FI766">
        <v>-1.3578591140145839</v>
      </c>
      <c r="FJ766">
        <f t="shared" si="206"/>
        <v>11.586222021488043</v>
      </c>
      <c r="FK766">
        <f t="shared" si="207"/>
        <v>5.2964648012604684E-3</v>
      </c>
    </row>
    <row r="767" spans="2:167" x14ac:dyDescent="0.2">
      <c r="V767" s="81">
        <v>45430</v>
      </c>
      <c r="W767" s="3">
        <v>87.692270000001983</v>
      </c>
      <c r="X767" s="3">
        <v>63.493437345214673</v>
      </c>
      <c r="Y767" s="3">
        <v>158.29843794358061</v>
      </c>
      <c r="Z767" s="3">
        <v>685.6986577313321</v>
      </c>
      <c r="AG767">
        <v>725</v>
      </c>
      <c r="AH767">
        <v>87399.928079966601</v>
      </c>
      <c r="AI767">
        <v>19754.816711431995</v>
      </c>
      <c r="AJ767">
        <v>1.1453595909267507</v>
      </c>
      <c r="AK767">
        <f t="shared" si="202"/>
        <v>107154.7447913986</v>
      </c>
      <c r="AL767" s="4">
        <f t="shared" si="203"/>
        <v>0.18435783454936408</v>
      </c>
      <c r="AW767">
        <v>721</v>
      </c>
      <c r="AX767">
        <v>111998.92027992014</v>
      </c>
      <c r="AY767">
        <v>4655.7144238721376</v>
      </c>
      <c r="AZ767">
        <v>0.6208215022968715</v>
      </c>
      <c r="BA767">
        <f t="shared" si="216"/>
        <v>116654.63470379228</v>
      </c>
      <c r="BB767" s="4">
        <f t="shared" si="217"/>
        <v>3.9910239620516222E-2</v>
      </c>
      <c r="BN767">
        <v>721</v>
      </c>
      <c r="BO767">
        <v>11.631307763916904</v>
      </c>
      <c r="BP767">
        <v>3.5665244451852374E-2</v>
      </c>
      <c r="BQ767">
        <v>0.441176611539143</v>
      </c>
      <c r="BR767">
        <f t="shared" si="218"/>
        <v>11.666973008368757</v>
      </c>
      <c r="BS767" s="4">
        <f t="shared" si="219"/>
        <v>3.0569406842948536E-3</v>
      </c>
      <c r="CD767">
        <v>722</v>
      </c>
      <c r="CE767">
        <v>115491.23419947701</v>
      </c>
      <c r="CF767">
        <v>712.70258432019909</v>
      </c>
      <c r="CG767">
        <v>9.0197971602753571E-2</v>
      </c>
      <c r="CH767">
        <f t="shared" si="212"/>
        <v>116203.93678379721</v>
      </c>
      <c r="CI767" s="4">
        <f t="shared" si="213"/>
        <v>6.1332051567772198E-3</v>
      </c>
      <c r="CT767">
        <v>722</v>
      </c>
      <c r="CU767">
        <v>11.665655770518498</v>
      </c>
      <c r="CV767">
        <v>-2.5537683138097123E-3</v>
      </c>
      <c r="CW767">
        <v>-3.0447015958278617E-2</v>
      </c>
      <c r="CX767">
        <f t="shared" si="214"/>
        <v>11.668209538832308</v>
      </c>
      <c r="CY767" s="4">
        <f t="shared" si="215"/>
        <v>2.1886548277271338E-4</v>
      </c>
      <c r="DJ767">
        <v>723</v>
      </c>
      <c r="DK767">
        <v>98535.946019627008</v>
      </c>
      <c r="DL767">
        <v>9519.2332800071308</v>
      </c>
      <c r="DM767">
        <v>1.2096486442055068</v>
      </c>
      <c r="DN767">
        <f t="shared" si="208"/>
        <v>89016.712739619878</v>
      </c>
      <c r="DO767" s="4">
        <f t="shared" si="209"/>
        <v>0.10693759617760268</v>
      </c>
      <c r="DZ767">
        <v>723</v>
      </c>
      <c r="EA767">
        <v>11.48576150144763</v>
      </c>
      <c r="EB767">
        <v>0.10463579362488495</v>
      </c>
      <c r="EC767">
        <v>1.252090907237869</v>
      </c>
      <c r="ED767">
        <f t="shared" si="210"/>
        <v>11.590397295072515</v>
      </c>
      <c r="EE767" s="4">
        <f t="shared" si="211"/>
        <v>9.0278004248714842E-3</v>
      </c>
      <c r="EP767">
        <v>725</v>
      </c>
      <c r="EQ767">
        <v>11.574409596652396</v>
      </c>
      <c r="ER767">
        <v>7.6196850365199964E-3</v>
      </c>
      <c r="ES767">
        <v>9.7148440301426081E-2</v>
      </c>
      <c r="ET767">
        <f t="shared" si="204"/>
        <v>11.582029281688916</v>
      </c>
      <c r="EU767" s="4">
        <f t="shared" si="205"/>
        <v>6.5788860062430076E-4</v>
      </c>
      <c r="FF767">
        <v>725</v>
      </c>
      <c r="FG767">
        <v>11.637052473562891</v>
      </c>
      <c r="FH767">
        <v>-5.5023191873974753E-2</v>
      </c>
      <c r="FI767">
        <v>-1.217510050009132</v>
      </c>
      <c r="FJ767">
        <f t="shared" si="206"/>
        <v>11.582029281688916</v>
      </c>
      <c r="FK767">
        <f t="shared" si="207"/>
        <v>4.7507384531453329E-3</v>
      </c>
    </row>
    <row r="768" spans="2:167" x14ac:dyDescent="0.2">
      <c r="V768" s="81">
        <v>45437</v>
      </c>
      <c r="W768" s="3">
        <v>96.461496500000266</v>
      </c>
      <c r="X768" s="3">
        <v>298.81653033750223</v>
      </c>
      <c r="Y768" s="3">
        <v>163.1145630398637</v>
      </c>
      <c r="Z768" s="3">
        <v>735.03379301870541</v>
      </c>
      <c r="AG768">
        <v>726</v>
      </c>
      <c r="AH768">
        <v>87375.537766882844</v>
      </c>
      <c r="AI768">
        <v>19328.992325703715</v>
      </c>
      <c r="AJ768">
        <v>1.1206708250744137</v>
      </c>
      <c r="AK768">
        <f t="shared" si="202"/>
        <v>106704.53009258656</v>
      </c>
      <c r="AL768" s="4">
        <f t="shared" si="203"/>
        <v>0.18114500208128112</v>
      </c>
      <c r="AW768">
        <v>722</v>
      </c>
      <c r="AX768">
        <v>111974.82288987844</v>
      </c>
      <c r="AY768">
        <v>4229.1138939187658</v>
      </c>
      <c r="AZ768">
        <v>0.56393597243526428</v>
      </c>
      <c r="BA768">
        <f t="shared" si="216"/>
        <v>116203.93678379721</v>
      </c>
      <c r="BB768" s="4">
        <f t="shared" si="217"/>
        <v>3.6393895172305804E-2</v>
      </c>
      <c r="BN768">
        <v>722</v>
      </c>
      <c r="BO768">
        <v>11.631050146652125</v>
      </c>
      <c r="BP768">
        <v>3.2051855552563069E-2</v>
      </c>
      <c r="BQ768">
        <v>0.39647924032348564</v>
      </c>
      <c r="BR768">
        <f t="shared" si="218"/>
        <v>11.663102002204688</v>
      </c>
      <c r="BS768" s="4">
        <f t="shared" si="219"/>
        <v>2.7481415790159662E-3</v>
      </c>
      <c r="CD768">
        <v>723</v>
      </c>
      <c r="CE768">
        <v>98609.146748849482</v>
      </c>
      <c r="CF768">
        <v>9446.0325507846574</v>
      </c>
      <c r="CG768">
        <v>1.1954677792939961</v>
      </c>
      <c r="CH768">
        <f t="shared" si="212"/>
        <v>108055.17929963414</v>
      </c>
      <c r="CI768" s="4">
        <f t="shared" si="213"/>
        <v>8.7418600496613499E-2</v>
      </c>
      <c r="CT768">
        <v>723</v>
      </c>
      <c r="CU768">
        <v>11.487404674282056</v>
      </c>
      <c r="CV768">
        <v>0.10299262079045945</v>
      </c>
      <c r="CW768">
        <v>1.2279179563137592</v>
      </c>
      <c r="CX768">
        <f t="shared" si="214"/>
        <v>11.384412053491596</v>
      </c>
      <c r="CY768" s="4">
        <f t="shared" si="215"/>
        <v>9.0468107010297158E-3</v>
      </c>
      <c r="DJ768">
        <v>724</v>
      </c>
      <c r="DK768">
        <v>98520.470940035666</v>
      </c>
      <c r="DL768">
        <v>9084.4889724132227</v>
      </c>
      <c r="DM768">
        <v>1.1544038732467432</v>
      </c>
      <c r="DN768">
        <f t="shared" si="208"/>
        <v>89435.981967622443</v>
      </c>
      <c r="DO768" s="4">
        <f t="shared" si="209"/>
        <v>0.10157532541770474</v>
      </c>
      <c r="DZ768">
        <v>724</v>
      </c>
      <c r="EA768">
        <v>11.48558336392313</v>
      </c>
      <c r="EB768">
        <v>0.10063865756491275</v>
      </c>
      <c r="EC768">
        <v>1.204260451307791</v>
      </c>
      <c r="ED768">
        <f t="shared" si="210"/>
        <v>11.586222021488043</v>
      </c>
      <c r="EE768" s="4">
        <f t="shared" si="211"/>
        <v>8.6860632722440718E-3</v>
      </c>
      <c r="EP768">
        <v>726</v>
      </c>
      <c r="EQ768">
        <v>11.568233990832255</v>
      </c>
      <c r="ER768">
        <v>9.5849019067344443E-3</v>
      </c>
      <c r="ES768">
        <v>0.12220429928776788</v>
      </c>
      <c r="ET768">
        <f t="shared" si="204"/>
        <v>11.577818892738989</v>
      </c>
      <c r="EU768" s="4">
        <f t="shared" si="205"/>
        <v>8.2786766622732378E-4</v>
      </c>
      <c r="FF768">
        <v>726</v>
      </c>
      <c r="FG768">
        <v>11.626643984689425</v>
      </c>
      <c r="FH768">
        <v>-4.8825091950435606E-2</v>
      </c>
      <c r="FI768">
        <v>-1.0803633543911517</v>
      </c>
      <c r="FJ768">
        <f t="shared" si="206"/>
        <v>11.577818892738989</v>
      </c>
      <c r="FK768">
        <f t="shared" si="207"/>
        <v>4.2171234843771986E-3</v>
      </c>
    </row>
    <row r="769" spans="33:167" x14ac:dyDescent="0.2">
      <c r="AG769">
        <v>727</v>
      </c>
      <c r="AH769">
        <v>84486.419726388209</v>
      </c>
      <c r="AI769">
        <v>20735.240551785333</v>
      </c>
      <c r="AJ769">
        <v>1.2022033402323109</v>
      </c>
      <c r="AK769">
        <f t="shared" si="202"/>
        <v>105221.66027817354</v>
      </c>
      <c r="AL769" s="4">
        <f t="shared" si="203"/>
        <v>0.19706247265979046</v>
      </c>
      <c r="AW769">
        <v>723</v>
      </c>
      <c r="AX769">
        <v>98498.457219800795</v>
      </c>
      <c r="AY769">
        <v>9556.7220798333437</v>
      </c>
      <c r="AZ769">
        <v>1.2743519078864276</v>
      </c>
      <c r="BA769">
        <f t="shared" si="216"/>
        <v>108055.17929963414</v>
      </c>
      <c r="BB769" s="4">
        <f t="shared" si="217"/>
        <v>8.8442980167871527E-2</v>
      </c>
      <c r="BN769">
        <v>723</v>
      </c>
      <c r="BO769">
        <v>11.485877034677765</v>
      </c>
      <c r="BP769">
        <v>0.10452026039475015</v>
      </c>
      <c r="BQ769">
        <v>1.2929084049990245</v>
      </c>
      <c r="BR769">
        <f t="shared" si="218"/>
        <v>11.590397295072515</v>
      </c>
      <c r="BS769" s="4">
        <f t="shared" si="219"/>
        <v>9.0178324119385787E-3</v>
      </c>
      <c r="CD769">
        <v>724</v>
      </c>
      <c r="CE769">
        <v>98620.477416117836</v>
      </c>
      <c r="CF769">
        <v>8984.482496331053</v>
      </c>
      <c r="CG769">
        <v>1.1370550842641829</v>
      </c>
      <c r="CH769">
        <f t="shared" si="212"/>
        <v>107604.95991244889</v>
      </c>
      <c r="CI769" s="4">
        <f t="shared" si="213"/>
        <v>8.3495059183527773E-2</v>
      </c>
      <c r="CT769">
        <v>724</v>
      </c>
      <c r="CU769">
        <v>11.487654076898655</v>
      </c>
      <c r="CV769">
        <v>9.8567944589387224E-2</v>
      </c>
      <c r="CW769">
        <v>1.175165251154187</v>
      </c>
      <c r="CX769">
        <f t="shared" si="214"/>
        <v>11.389086132309268</v>
      </c>
      <c r="CY769" s="4">
        <f t="shared" si="215"/>
        <v>8.6545964658010215E-3</v>
      </c>
      <c r="DJ769">
        <v>725</v>
      </c>
      <c r="DK769">
        <v>98505.159620972961</v>
      </c>
      <c r="DL769">
        <v>8649.5851704256347</v>
      </c>
      <c r="DM769">
        <v>1.0991388346706834</v>
      </c>
      <c r="DN769">
        <f t="shared" si="208"/>
        <v>89855.574450547327</v>
      </c>
      <c r="DO769" s="4">
        <f t="shared" si="209"/>
        <v>9.6260974606377891E-2</v>
      </c>
      <c r="DZ769">
        <v>725</v>
      </c>
      <c r="EA769">
        <v>11.485407111487168</v>
      </c>
      <c r="EB769">
        <v>9.6622170201747792E-2</v>
      </c>
      <c r="EC769">
        <v>1.1561984341697222</v>
      </c>
      <c r="ED769">
        <f t="shared" si="210"/>
        <v>11.582029281688916</v>
      </c>
      <c r="EE769" s="4">
        <f t="shared" si="211"/>
        <v>8.3424215093728504E-3</v>
      </c>
      <c r="EP769">
        <v>727</v>
      </c>
      <c r="EQ769">
        <v>11.562774911342656</v>
      </c>
      <c r="ER769">
        <v>1.0495429297385783E-3</v>
      </c>
      <c r="ES769">
        <v>1.3381321952916199E-2</v>
      </c>
      <c r="ET769">
        <f t="shared" si="204"/>
        <v>11.563824454272394</v>
      </c>
      <c r="EU769" s="4">
        <f t="shared" si="205"/>
        <v>9.0760883986855414E-5</v>
      </c>
      <c r="FF769">
        <v>727</v>
      </c>
      <c r="FG769">
        <v>11.616373383519589</v>
      </c>
      <c r="FH769">
        <v>-5.2548929247194565E-2</v>
      </c>
      <c r="FI769">
        <v>-1.1627615064973966</v>
      </c>
      <c r="FJ769">
        <f t="shared" si="206"/>
        <v>11.563824454272394</v>
      </c>
      <c r="FK769">
        <f t="shared" si="207"/>
        <v>4.544251727012315E-3</v>
      </c>
    </row>
    <row r="770" spans="33:167" x14ac:dyDescent="0.2">
      <c r="AG770">
        <v>728</v>
      </c>
      <c r="AH770">
        <v>84462.029413304466</v>
      </c>
      <c r="AI770">
        <v>20309.416211981763</v>
      </c>
      <c r="AJ770">
        <v>1.1775145770426314</v>
      </c>
      <c r="AK770">
        <f t="shared" si="202"/>
        <v>104771.44562528623</v>
      </c>
      <c r="AL770" s="4">
        <f t="shared" si="203"/>
        <v>0.19384495547210578</v>
      </c>
      <c r="AW770">
        <v>724</v>
      </c>
      <c r="AX770">
        <v>98474.359829759109</v>
      </c>
      <c r="AY770">
        <v>9130.6000826897798</v>
      </c>
      <c r="AZ770">
        <v>1.2175301885232392</v>
      </c>
      <c r="BA770">
        <f t="shared" si="216"/>
        <v>107604.95991244889</v>
      </c>
      <c r="BB770" s="4">
        <f t="shared" si="217"/>
        <v>8.4852966723083692E-2</v>
      </c>
      <c r="BN770">
        <v>724</v>
      </c>
      <c r="BO770">
        <v>11.485619417412986</v>
      </c>
      <c r="BP770">
        <v>0.10060260407505695</v>
      </c>
      <c r="BQ770">
        <v>1.2444472667996089</v>
      </c>
      <c r="BR770">
        <f t="shared" si="218"/>
        <v>11.586222021488043</v>
      </c>
      <c r="BS770" s="4">
        <f t="shared" si="219"/>
        <v>8.6829515167651129E-3</v>
      </c>
      <c r="CD770">
        <v>725</v>
      </c>
      <c r="CE770">
        <v>98632.986782062027</v>
      </c>
      <c r="CF770">
        <v>8521.7580093365686</v>
      </c>
      <c r="CG770">
        <v>1.0784937557997474</v>
      </c>
      <c r="CH770">
        <f t="shared" si="212"/>
        <v>107154.7447913986</v>
      </c>
      <c r="CI770" s="4">
        <f t="shared" si="213"/>
        <v>7.952758439139708E-2</v>
      </c>
      <c r="CT770">
        <v>725</v>
      </c>
      <c r="CU770">
        <v>11.487920424716945</v>
      </c>
      <c r="CV770">
        <v>9.4108856971971022E-2</v>
      </c>
      <c r="CW770">
        <v>1.1220022797473181</v>
      </c>
      <c r="CX770">
        <f t="shared" si="214"/>
        <v>11.393811567744974</v>
      </c>
      <c r="CY770" s="4">
        <f t="shared" si="215"/>
        <v>8.2596465995967618E-3</v>
      </c>
      <c r="DJ770">
        <v>726</v>
      </c>
      <c r="DK770">
        <v>98490.00863280402</v>
      </c>
      <c r="DL770">
        <v>8214.5214597825398</v>
      </c>
      <c r="DM770">
        <v>1.0438534758353506</v>
      </c>
      <c r="DN770">
        <f t="shared" si="208"/>
        <v>90275.48717302148</v>
      </c>
      <c r="DO770" s="4">
        <f t="shared" si="209"/>
        <v>9.0993931099354081E-2</v>
      </c>
      <c r="DZ770">
        <v>726</v>
      </c>
      <c r="EA770">
        <v>11.485232704660358</v>
      </c>
      <c r="EB770">
        <v>9.2586188078630727E-2</v>
      </c>
      <c r="EC770">
        <v>1.1079031391940302</v>
      </c>
      <c r="ED770">
        <f t="shared" si="210"/>
        <v>11.577818892738989</v>
      </c>
      <c r="EE770" s="4">
        <f t="shared" si="211"/>
        <v>7.9968592475302934E-3</v>
      </c>
      <c r="EP770">
        <v>728</v>
      </c>
      <c r="EQ770">
        <v>11.55796178843419</v>
      </c>
      <c r="ER770">
        <v>1.5747599018727243E-3</v>
      </c>
      <c r="ES770">
        <v>2.0077662998263808E-2</v>
      </c>
      <c r="ET770">
        <f t="shared" si="204"/>
        <v>11.559536548336062</v>
      </c>
      <c r="EU770" s="4">
        <f t="shared" si="205"/>
        <v>1.3623036661442999E-4</v>
      </c>
      <c r="FF770">
        <v>728</v>
      </c>
      <c r="FG770">
        <v>11.606252100306119</v>
      </c>
      <c r="FH770">
        <v>-4.6715551970056168E-2</v>
      </c>
      <c r="FI770">
        <v>-1.0336851076458398</v>
      </c>
      <c r="FJ770">
        <f t="shared" si="206"/>
        <v>11.559536548336062</v>
      </c>
      <c r="FK770">
        <f t="shared" si="207"/>
        <v>4.0412997333167857E-3</v>
      </c>
    </row>
    <row r="771" spans="33:167" x14ac:dyDescent="0.2">
      <c r="AG771">
        <v>729</v>
      </c>
      <c r="AH771">
        <v>84437.639100220724</v>
      </c>
      <c r="AI771">
        <v>15456.682488355378</v>
      </c>
      <c r="AJ771">
        <v>0.89615913883435327</v>
      </c>
      <c r="AK771">
        <f t="shared" si="202"/>
        <v>99894.321588576102</v>
      </c>
      <c r="AL771" s="4">
        <f t="shared" si="203"/>
        <v>0.15473034145038933</v>
      </c>
      <c r="AW771">
        <v>725</v>
      </c>
      <c r="AX771">
        <v>98450.262439717408</v>
      </c>
      <c r="AY771">
        <v>8704.4823516811884</v>
      </c>
      <c r="AZ771">
        <v>1.160709038032641</v>
      </c>
      <c r="BA771">
        <f t="shared" si="216"/>
        <v>107154.7447913986</v>
      </c>
      <c r="BB771" s="4">
        <f t="shared" si="217"/>
        <v>8.1232822388093678E-2</v>
      </c>
      <c r="BN771">
        <v>725</v>
      </c>
      <c r="BO771">
        <v>11.485361800148205</v>
      </c>
      <c r="BP771">
        <v>9.6667481540711364E-2</v>
      </c>
      <c r="BQ771">
        <v>1.1957700727308118</v>
      </c>
      <c r="BR771">
        <f t="shared" si="218"/>
        <v>11.582029281688916</v>
      </c>
      <c r="BS771" s="4">
        <f t="shared" si="219"/>
        <v>8.3463337200797606E-3</v>
      </c>
      <c r="CD771">
        <v>726</v>
      </c>
      <c r="CE771">
        <v>98646.674846682028</v>
      </c>
      <c r="CF771">
        <v>8057.8552459045313</v>
      </c>
      <c r="CG771">
        <v>1.01978330742612</v>
      </c>
      <c r="CH771">
        <f t="shared" si="212"/>
        <v>106704.53009258656</v>
      </c>
      <c r="CI771" s="4">
        <f t="shared" si="213"/>
        <v>7.5515587191216746E-2</v>
      </c>
      <c r="CT771">
        <v>726</v>
      </c>
      <c r="CU771">
        <v>11.488203717736928</v>
      </c>
      <c r="CV771">
        <v>8.9615175002061065E-2</v>
      </c>
      <c r="CW771">
        <v>1.0684268610574486</v>
      </c>
      <c r="CX771">
        <f t="shared" si="214"/>
        <v>11.398588542734867</v>
      </c>
      <c r="CY771" s="4">
        <f t="shared" si="215"/>
        <v>7.8619536678669923E-3</v>
      </c>
      <c r="DJ771">
        <v>727</v>
      </c>
      <c r="DK771">
        <v>95604.547541283173</v>
      </c>
      <c r="DL771">
        <v>9617.112736890369</v>
      </c>
      <c r="DM771">
        <v>1.2220865947033741</v>
      </c>
      <c r="DN771">
        <f t="shared" si="208"/>
        <v>85987.434804392804</v>
      </c>
      <c r="DO771" s="4">
        <f t="shared" si="209"/>
        <v>0.11184323336040562</v>
      </c>
      <c r="DZ771">
        <v>727</v>
      </c>
      <c r="EA771">
        <v>11.456133669944276</v>
      </c>
      <c r="EB771">
        <v>0.10769078432811874</v>
      </c>
      <c r="EC771">
        <v>1.2886474807458617</v>
      </c>
      <c r="ED771">
        <f t="shared" si="210"/>
        <v>11.563824454272394</v>
      </c>
      <c r="EE771" s="4">
        <f t="shared" si="211"/>
        <v>9.3127308144435803E-3</v>
      </c>
      <c r="EP771">
        <v>729</v>
      </c>
      <c r="EQ771">
        <v>11.528724478457237</v>
      </c>
      <c r="ER771">
        <v>-1.6856356391294014E-2</v>
      </c>
      <c r="ES771">
        <v>-0.214912916312232</v>
      </c>
      <c r="ET771">
        <f t="shared" si="204"/>
        <v>11.511868122065943</v>
      </c>
      <c r="EU771" s="4">
        <f t="shared" si="205"/>
        <v>1.4642589901619667E-3</v>
      </c>
      <c r="FF771">
        <v>729</v>
      </c>
      <c r="FG771">
        <v>11.519523567514073</v>
      </c>
      <c r="FH771">
        <v>-7.655445448129683E-3</v>
      </c>
      <c r="FI771">
        <v>-0.1693936947849633</v>
      </c>
      <c r="FJ771">
        <f t="shared" si="206"/>
        <v>11.511868122065943</v>
      </c>
      <c r="FK771">
        <f t="shared" si="207"/>
        <v>6.6500461670992647E-4</v>
      </c>
    </row>
    <row r="772" spans="33:167" x14ac:dyDescent="0.2">
      <c r="AG772">
        <v>730</v>
      </c>
      <c r="AH772">
        <v>84413.248787136981</v>
      </c>
      <c r="AI772">
        <v>15515.439118875918</v>
      </c>
      <c r="AJ772">
        <v>0.89956577486040634</v>
      </c>
      <c r="AK772">
        <f t="shared" si="202"/>
        <v>99928.687906012899</v>
      </c>
      <c r="AL772" s="4">
        <f t="shared" si="203"/>
        <v>0.1552651139927789</v>
      </c>
      <c r="AW772">
        <v>726</v>
      </c>
      <c r="AX772">
        <v>98426.165049675707</v>
      </c>
      <c r="AY772">
        <v>8278.3650429108529</v>
      </c>
      <c r="AZ772">
        <v>1.1038879438458802</v>
      </c>
      <c r="BA772">
        <f t="shared" si="216"/>
        <v>106704.53009258656</v>
      </c>
      <c r="BB772" s="4">
        <f t="shared" si="217"/>
        <v>7.7582132977182791E-2</v>
      </c>
      <c r="BN772">
        <v>726</v>
      </c>
      <c r="BO772">
        <v>11.485104182883425</v>
      </c>
      <c r="BP772">
        <v>9.2714709855563626E-2</v>
      </c>
      <c r="BQ772">
        <v>1.1468745598850902</v>
      </c>
      <c r="BR772">
        <f t="shared" si="218"/>
        <v>11.577818892738989</v>
      </c>
      <c r="BS772" s="4">
        <f t="shared" si="219"/>
        <v>8.0079599374031935E-3</v>
      </c>
      <c r="CD772">
        <v>727</v>
      </c>
      <c r="CE772">
        <v>95751.40768679</v>
      </c>
      <c r="CF772">
        <v>9470.2525913835416</v>
      </c>
      <c r="CG772">
        <v>1.1985330109659698</v>
      </c>
      <c r="CH772">
        <f t="shared" si="212"/>
        <v>105221.66027817354</v>
      </c>
      <c r="CI772" s="4">
        <f t="shared" si="213"/>
        <v>9.00028812161595E-2</v>
      </c>
      <c r="CT772">
        <v>727</v>
      </c>
      <c r="CU772">
        <v>11.45887161054603</v>
      </c>
      <c r="CV772">
        <v>0.10495284372636426</v>
      </c>
      <c r="CW772">
        <v>1.2512884941532874</v>
      </c>
      <c r="CX772">
        <f t="shared" si="214"/>
        <v>11.353918766819666</v>
      </c>
      <c r="CY772" s="4">
        <f t="shared" si="215"/>
        <v>9.243755031353152E-3</v>
      </c>
      <c r="DJ772">
        <v>728</v>
      </c>
      <c r="DK772">
        <v>95589.70734812117</v>
      </c>
      <c r="DL772">
        <v>9181.7382771650591</v>
      </c>
      <c r="DM772">
        <v>1.1667617476871204</v>
      </c>
      <c r="DN772">
        <f t="shared" si="208"/>
        <v>86407.969070956111</v>
      </c>
      <c r="DO772" s="4">
        <f t="shared" si="209"/>
        <v>0.10626031806887209</v>
      </c>
      <c r="DZ772">
        <v>728</v>
      </c>
      <c r="EA772">
        <v>11.455962840756781</v>
      </c>
      <c r="EB772">
        <v>0.1035737075792813</v>
      </c>
      <c r="EC772">
        <v>1.2393817927528972</v>
      </c>
      <c r="ED772">
        <f t="shared" si="210"/>
        <v>11.559536548336062</v>
      </c>
      <c r="EE772" s="4">
        <f t="shared" si="211"/>
        <v>8.9600225014375874E-3</v>
      </c>
      <c r="EP772">
        <v>730</v>
      </c>
      <c r="EQ772">
        <v>11.529221910764171</v>
      </c>
      <c r="ER772">
        <v>-1.7009821125499869E-2</v>
      </c>
      <c r="ES772">
        <v>-0.21686954043749648</v>
      </c>
      <c r="ET772">
        <f t="shared" si="204"/>
        <v>11.512212089638671</v>
      </c>
      <c r="EU772" s="4">
        <f t="shared" si="205"/>
        <v>1.4775458437574483E-3</v>
      </c>
      <c r="FF772">
        <v>730</v>
      </c>
      <c r="FG772">
        <v>11.518982329552433</v>
      </c>
      <c r="FH772">
        <v>-6.7702399137612446E-3</v>
      </c>
      <c r="FI772">
        <v>-0.1498065607472697</v>
      </c>
      <c r="FJ772">
        <f t="shared" si="206"/>
        <v>11.512212089638671</v>
      </c>
      <c r="FK772">
        <f t="shared" si="207"/>
        <v>5.8809200708304001E-4</v>
      </c>
    </row>
    <row r="773" spans="33:167" x14ac:dyDescent="0.2">
      <c r="AG773">
        <v>731</v>
      </c>
      <c r="AH773">
        <v>82822.335347347776</v>
      </c>
      <c r="AI773">
        <v>17655.185748783872</v>
      </c>
      <c r="AJ773">
        <v>1.0236256110268445</v>
      </c>
      <c r="AK773">
        <f t="shared" si="202"/>
        <v>100477.52109613165</v>
      </c>
      <c r="AL773" s="4">
        <f t="shared" si="203"/>
        <v>0.17571279183820937</v>
      </c>
      <c r="AW773">
        <v>727</v>
      </c>
      <c r="AX773">
        <v>95535.240650421722</v>
      </c>
      <c r="AY773">
        <v>9686.4196277518204</v>
      </c>
      <c r="AZ773">
        <v>1.2916465740133078</v>
      </c>
      <c r="BA773">
        <f t="shared" si="216"/>
        <v>105221.66027817354</v>
      </c>
      <c r="BB773" s="4">
        <f t="shared" si="217"/>
        <v>9.2057277961057837E-2</v>
      </c>
      <c r="BN773">
        <v>727</v>
      </c>
      <c r="BO773">
        <v>11.455820319987211</v>
      </c>
      <c r="BP773">
        <v>0.10800413428518318</v>
      </c>
      <c r="BQ773">
        <v>1.3360036844968526</v>
      </c>
      <c r="BR773">
        <f t="shared" si="218"/>
        <v>11.563824454272394</v>
      </c>
      <c r="BS773" s="4">
        <f t="shared" si="219"/>
        <v>9.339828247330385E-3</v>
      </c>
      <c r="CD773">
        <v>728</v>
      </c>
      <c r="CE773">
        <v>95767.453148761633</v>
      </c>
      <c r="CF773">
        <v>9003.992476524596</v>
      </c>
      <c r="CG773">
        <v>1.139524221711111</v>
      </c>
      <c r="CH773">
        <f t="shared" si="212"/>
        <v>104771.44562528623</v>
      </c>
      <c r="CI773" s="4">
        <f t="shared" si="213"/>
        <v>8.5939374252095968E-2</v>
      </c>
      <c r="CT773">
        <v>728</v>
      </c>
      <c r="CU773">
        <v>11.459188793969393</v>
      </c>
      <c r="CV773">
        <v>0.10034775436666976</v>
      </c>
      <c r="CW773">
        <v>1.196384833368668</v>
      </c>
      <c r="CX773">
        <f t="shared" si="214"/>
        <v>11.358841039602723</v>
      </c>
      <c r="CY773" s="4">
        <f t="shared" si="215"/>
        <v>8.8343303702205379E-3</v>
      </c>
      <c r="DJ773">
        <v>729</v>
      </c>
      <c r="DK773">
        <v>95575.017819420114</v>
      </c>
      <c r="DL773">
        <v>4319.3037691559875</v>
      </c>
      <c r="DM773">
        <v>0.5488719306044112</v>
      </c>
      <c r="DN773">
        <f t="shared" si="208"/>
        <v>91255.714050264127</v>
      </c>
      <c r="DO773" s="4">
        <f t="shared" si="209"/>
        <v>4.733187191737815E-2</v>
      </c>
      <c r="DZ773">
        <v>729</v>
      </c>
      <c r="EA773">
        <v>11.455793745905705</v>
      </c>
      <c r="EB773">
        <v>5.6074376160237804E-2</v>
      </c>
      <c r="EC773">
        <v>0.67099616763046155</v>
      </c>
      <c r="ED773">
        <f t="shared" si="210"/>
        <v>11.511868122065943</v>
      </c>
      <c r="EE773" s="4">
        <f t="shared" si="211"/>
        <v>4.8710057799180714E-3</v>
      </c>
      <c r="EP773">
        <v>731</v>
      </c>
      <c r="EQ773">
        <v>11.531727149606851</v>
      </c>
      <c r="ER773">
        <v>-1.4037838828858895E-2</v>
      </c>
      <c r="ES773">
        <v>-0.17897775838373534</v>
      </c>
      <c r="ET773">
        <f t="shared" si="204"/>
        <v>11.517689310777993</v>
      </c>
      <c r="EU773" s="4">
        <f t="shared" si="205"/>
        <v>1.2188068674263166E-3</v>
      </c>
      <c r="FF773">
        <v>731</v>
      </c>
      <c r="FG773">
        <v>11.500947393429403</v>
      </c>
      <c r="FH773">
        <v>1.6741917348589652E-2</v>
      </c>
      <c r="FI773">
        <v>0.37045202094085072</v>
      </c>
      <c r="FJ773">
        <f t="shared" si="206"/>
        <v>11.517689310777993</v>
      </c>
      <c r="FK773">
        <f t="shared" si="207"/>
        <v>1.4535829971488244E-3</v>
      </c>
    </row>
    <row r="774" spans="33:167" x14ac:dyDescent="0.2">
      <c r="AG774">
        <v>732</v>
      </c>
      <c r="AH774">
        <v>82797.945034264034</v>
      </c>
      <c r="AI774">
        <v>16899.998582958011</v>
      </c>
      <c r="AJ774">
        <v>0.97984080269587714</v>
      </c>
      <c r="AK774">
        <f t="shared" si="202"/>
        <v>99697.943617222045</v>
      </c>
      <c r="AL774" s="4">
        <f t="shared" si="203"/>
        <v>0.16951200766831731</v>
      </c>
      <c r="AW774">
        <v>728</v>
      </c>
      <c r="AX774">
        <v>95511.14326038002</v>
      </c>
      <c r="AY774">
        <v>9260.3023649062088</v>
      </c>
      <c r="AZ774">
        <v>1.2348254859504313</v>
      </c>
      <c r="BA774">
        <f t="shared" si="216"/>
        <v>104771.44562528623</v>
      </c>
      <c r="BB774" s="4">
        <f t="shared" si="217"/>
        <v>8.838574584553853E-2</v>
      </c>
      <c r="BN774">
        <v>728</v>
      </c>
      <c r="BO774">
        <v>11.455562702722432</v>
      </c>
      <c r="BP774">
        <v>0.10397384561363054</v>
      </c>
      <c r="BQ774">
        <v>1.2861492918810788</v>
      </c>
      <c r="BR774">
        <f t="shared" si="218"/>
        <v>11.559536548336062</v>
      </c>
      <c r="BS774" s="4">
        <f t="shared" si="219"/>
        <v>8.9946379060151047E-3</v>
      </c>
      <c r="CD774">
        <v>729</v>
      </c>
      <c r="CE774">
        <v>95784.677309409119</v>
      </c>
      <c r="CF774">
        <v>4109.6442791669833</v>
      </c>
      <c r="CG774">
        <v>0.52010696487552577</v>
      </c>
      <c r="CH774">
        <f t="shared" si="212"/>
        <v>99894.321588576102</v>
      </c>
      <c r="CI774" s="4">
        <f t="shared" si="213"/>
        <v>4.1139918804323321E-2</v>
      </c>
      <c r="CT774">
        <v>729</v>
      </c>
      <c r="CU774">
        <v>11.459522922594445</v>
      </c>
      <c r="CV774">
        <v>5.234519947149785E-2</v>
      </c>
      <c r="CW774">
        <v>0.62407976284677447</v>
      </c>
      <c r="CX774">
        <f t="shared" si="214"/>
        <v>11.407177723122947</v>
      </c>
      <c r="CY774" s="4">
        <f t="shared" si="215"/>
        <v>4.5887949449048542E-3</v>
      </c>
      <c r="DJ774">
        <v>730</v>
      </c>
      <c r="DK774">
        <v>95560.475926671352</v>
      </c>
      <c r="DL774">
        <v>4368.2119793415477</v>
      </c>
      <c r="DM774">
        <v>0.55508690069719535</v>
      </c>
      <c r="DN774">
        <f t="shared" si="208"/>
        <v>91192.263947329804</v>
      </c>
      <c r="DO774" s="4">
        <f t="shared" si="209"/>
        <v>4.7901124396522381E-2</v>
      </c>
      <c r="DZ774">
        <v>730</v>
      </c>
      <c r="EA774">
        <v>11.455626350529124</v>
      </c>
      <c r="EB774">
        <v>5.6585739109547006E-2</v>
      </c>
      <c r="EC774">
        <v>0.67711522953984737</v>
      </c>
      <c r="ED774">
        <f t="shared" si="210"/>
        <v>11.512212089638671</v>
      </c>
      <c r="EE774" s="4">
        <f t="shared" si="211"/>
        <v>4.9152794153676021E-3</v>
      </c>
      <c r="EP774">
        <v>732</v>
      </c>
      <c r="EQ774">
        <v>11.529295886314145</v>
      </c>
      <c r="ER774">
        <v>-1.9395556281821769E-2</v>
      </c>
      <c r="ES774">
        <v>-0.24728686717713347</v>
      </c>
      <c r="ET774">
        <f t="shared" si="204"/>
        <v>11.509900330032323</v>
      </c>
      <c r="EU774" s="4">
        <f t="shared" si="205"/>
        <v>1.6851193951014256E-3</v>
      </c>
      <c r="FF774">
        <v>732</v>
      </c>
      <c r="FG774">
        <v>11.487599851195709</v>
      </c>
      <c r="FH774">
        <v>2.2300478836614346E-2</v>
      </c>
      <c r="FI774">
        <v>0.49344751147444821</v>
      </c>
      <c r="FJ774">
        <f t="shared" si="206"/>
        <v>11.509900330032323</v>
      </c>
      <c r="FK774">
        <f t="shared" si="207"/>
        <v>1.9375040788517167E-3</v>
      </c>
    </row>
    <row r="775" spans="33:167" x14ac:dyDescent="0.2">
      <c r="AG775">
        <v>733</v>
      </c>
      <c r="AH775">
        <v>82773.554721180291</v>
      </c>
      <c r="AI775">
        <v>16531.434724913095</v>
      </c>
      <c r="AJ775">
        <v>0.95847193069634995</v>
      </c>
      <c r="AK775">
        <f t="shared" si="202"/>
        <v>99304.989446093387</v>
      </c>
      <c r="AL775" s="4">
        <f t="shared" si="203"/>
        <v>0.16647134063577945</v>
      </c>
      <c r="AW775">
        <v>729</v>
      </c>
      <c r="AX775">
        <v>95487.045870338319</v>
      </c>
      <c r="AY775">
        <v>4407.2757182377827</v>
      </c>
      <c r="AZ775">
        <v>0.58769316227890001</v>
      </c>
      <c r="BA775">
        <f t="shared" si="216"/>
        <v>99894.321588576102</v>
      </c>
      <c r="BB775" s="4">
        <f t="shared" si="217"/>
        <v>4.4119381844240864E-2</v>
      </c>
      <c r="BN775">
        <v>729</v>
      </c>
      <c r="BO775">
        <v>11.455305085457653</v>
      </c>
      <c r="BP775">
        <v>5.6563036608290318E-2</v>
      </c>
      <c r="BQ775">
        <v>0.69968085772965871</v>
      </c>
      <c r="BR775">
        <f t="shared" si="218"/>
        <v>11.511868122065943</v>
      </c>
      <c r="BS775" s="4">
        <f t="shared" si="219"/>
        <v>4.913454185586987E-3</v>
      </c>
      <c r="CD775">
        <v>730</v>
      </c>
      <c r="CE775">
        <v>95803.080168732398</v>
      </c>
      <c r="CF775">
        <v>4125.6077372805012</v>
      </c>
      <c r="CG775">
        <v>0.52212726278559751</v>
      </c>
      <c r="CH775">
        <f t="shared" si="212"/>
        <v>99928.687906012899</v>
      </c>
      <c r="CI775" s="4">
        <f t="shared" si="213"/>
        <v>4.128551894087519E-2</v>
      </c>
      <c r="CT775">
        <v>730</v>
      </c>
      <c r="CU775">
        <v>11.459873996421191</v>
      </c>
      <c r="CV775">
        <v>5.2338093217480619E-2</v>
      </c>
      <c r="CW775">
        <v>0.62399503933121658</v>
      </c>
      <c r="CX775">
        <f t="shared" si="214"/>
        <v>11.40753590320371</v>
      </c>
      <c r="CY775" s="4">
        <f t="shared" si="215"/>
        <v>4.5880279195774356E-3</v>
      </c>
      <c r="DJ775">
        <v>731</v>
      </c>
      <c r="DK775">
        <v>93968.854665479186</v>
      </c>
      <c r="DL775">
        <v>6508.6664306524617</v>
      </c>
      <c r="DM775">
        <v>0.82708336814903094</v>
      </c>
      <c r="DN775">
        <f t="shared" si="208"/>
        <v>87460.188234826725</v>
      </c>
      <c r="DO775" s="4">
        <f t="shared" si="209"/>
        <v>7.4418619054157323E-2</v>
      </c>
      <c r="DZ775">
        <v>731</v>
      </c>
      <c r="EA775">
        <v>11.436635202852537</v>
      </c>
      <c r="EB775">
        <v>8.1054107925455199E-2</v>
      </c>
      <c r="EC775">
        <v>0.96990817398075557</v>
      </c>
      <c r="ED775">
        <f t="shared" si="210"/>
        <v>11.517689310777993</v>
      </c>
      <c r="EE775" s="4">
        <f t="shared" si="211"/>
        <v>7.0373584265384379E-3</v>
      </c>
      <c r="EP775">
        <v>733</v>
      </c>
      <c r="EQ775">
        <v>11.528520794268264</v>
      </c>
      <c r="ER775">
        <v>-2.2569699313073954E-2</v>
      </c>
      <c r="ES775">
        <v>-0.28775613110364134</v>
      </c>
      <c r="ET775">
        <f t="shared" si="204"/>
        <v>11.50595109495519</v>
      </c>
      <c r="EU775" s="4">
        <f t="shared" si="205"/>
        <v>1.9615674642463662E-3</v>
      </c>
      <c r="FF775">
        <v>733</v>
      </c>
      <c r="FG775">
        <v>11.480657997903897</v>
      </c>
      <c r="FH775">
        <v>2.529309705129279E-2</v>
      </c>
      <c r="FI775">
        <v>0.55966582102938223</v>
      </c>
      <c r="FJ775">
        <f t="shared" si="206"/>
        <v>11.50595109495519</v>
      </c>
      <c r="FK775">
        <f t="shared" si="207"/>
        <v>2.1982621725536973E-3</v>
      </c>
    </row>
    <row r="776" spans="33:167" x14ac:dyDescent="0.2">
      <c r="AG776">
        <v>734</v>
      </c>
      <c r="AH776">
        <v>82749.164408096549</v>
      </c>
      <c r="AI776">
        <v>17639.028149286765</v>
      </c>
      <c r="AJ776">
        <v>1.0226888135955803</v>
      </c>
      <c r="AK776">
        <f t="shared" si="202"/>
        <v>100388.19255738331</v>
      </c>
      <c r="AL776" s="4">
        <f t="shared" si="203"/>
        <v>0.17570819535578397</v>
      </c>
      <c r="AW776">
        <v>730</v>
      </c>
      <c r="AX776">
        <v>95462.948480296618</v>
      </c>
      <c r="AY776">
        <v>4465.7394257162814</v>
      </c>
      <c r="AZ776">
        <v>0.59548907143529961</v>
      </c>
      <c r="BA776">
        <f t="shared" si="216"/>
        <v>99928.687906012899</v>
      </c>
      <c r="BB776" s="4">
        <f t="shared" si="217"/>
        <v>4.4689263106471443E-2</v>
      </c>
      <c r="BN776">
        <v>730</v>
      </c>
      <c r="BO776">
        <v>11.455047468192872</v>
      </c>
      <c r="BP776">
        <v>5.7164621445799924E-2</v>
      </c>
      <c r="BQ776">
        <v>0.70712242063620512</v>
      </c>
      <c r="BR776">
        <f t="shared" si="218"/>
        <v>11.512212089638671</v>
      </c>
      <c r="BS776" s="4">
        <f t="shared" si="219"/>
        <v>4.9655636119881564E-3</v>
      </c>
      <c r="CD776">
        <v>731</v>
      </c>
      <c r="CE776">
        <v>94194.404877210385</v>
      </c>
      <c r="CF776">
        <v>6283.1162189212628</v>
      </c>
      <c r="CG776">
        <v>0.79517648842486266</v>
      </c>
      <c r="CH776">
        <f t="shared" si="212"/>
        <v>100477.52109613165</v>
      </c>
      <c r="CI776" s="4">
        <f t="shared" si="213"/>
        <v>6.2532556042160958E-2</v>
      </c>
      <c r="CT776">
        <v>731</v>
      </c>
      <c r="CU776">
        <v>11.440577430299667</v>
      </c>
      <c r="CV776">
        <v>7.711188047832529E-2</v>
      </c>
      <c r="CW776">
        <v>0.91935773609547022</v>
      </c>
      <c r="CX776">
        <f t="shared" si="214"/>
        <v>11.363465549821342</v>
      </c>
      <c r="CY776" s="4">
        <f t="shared" si="215"/>
        <v>6.7859474858475415E-3</v>
      </c>
      <c r="DJ776">
        <v>732</v>
      </c>
      <c r="DK776">
        <v>93954.599317171291</v>
      </c>
      <c r="DL776">
        <v>5743.3443000507541</v>
      </c>
      <c r="DM776">
        <v>0.72983069554070379</v>
      </c>
      <c r="DN776">
        <f t="shared" si="208"/>
        <v>88211.255017120537</v>
      </c>
      <c r="DO776" s="4">
        <f t="shared" si="209"/>
        <v>6.5108973893819491E-2</v>
      </c>
      <c r="DZ776">
        <v>732</v>
      </c>
      <c r="EA776">
        <v>11.436471105960919</v>
      </c>
      <c r="EB776">
        <v>7.3429224071404064E-2</v>
      </c>
      <c r="EC776">
        <v>0.87866742918717144</v>
      </c>
      <c r="ED776">
        <f t="shared" si="210"/>
        <v>11.509900330032323</v>
      </c>
      <c r="EE776" s="4">
        <f t="shared" si="211"/>
        <v>6.3796576830303323E-3</v>
      </c>
      <c r="EP776">
        <v>734</v>
      </c>
      <c r="EQ776">
        <v>11.532570884810262</v>
      </c>
      <c r="ER776">
        <v>-1.5771009496516442E-2</v>
      </c>
      <c r="ES776">
        <v>-0.20107510575860935</v>
      </c>
      <c r="ET776">
        <f t="shared" si="204"/>
        <v>11.516799875313746</v>
      </c>
      <c r="EU776" s="4">
        <f t="shared" si="205"/>
        <v>1.3693916424059422E-3</v>
      </c>
      <c r="FF776">
        <v>734</v>
      </c>
      <c r="FG776">
        <v>11.496260850783042</v>
      </c>
      <c r="FH776">
        <v>2.0539024530703998E-2</v>
      </c>
      <c r="FI776">
        <v>0.45447143162452458</v>
      </c>
      <c r="FJ776">
        <f t="shared" si="206"/>
        <v>11.516799875313746</v>
      </c>
      <c r="FK776">
        <f t="shared" si="207"/>
        <v>1.7833968422712098E-3</v>
      </c>
    </row>
    <row r="777" spans="33:167" x14ac:dyDescent="0.2">
      <c r="AG777">
        <v>735</v>
      </c>
      <c r="AH777">
        <v>82724.774095012806</v>
      </c>
      <c r="AI777">
        <v>18453.692262971686</v>
      </c>
      <c r="AJ777">
        <v>1.0699220210519114</v>
      </c>
      <c r="AK777">
        <f t="shared" si="202"/>
        <v>101178.46635798449</v>
      </c>
      <c r="AL777" s="4">
        <f t="shared" si="203"/>
        <v>0.18238754675011354</v>
      </c>
      <c r="AW777">
        <v>731</v>
      </c>
      <c r="AX777">
        <v>93871.009809860363</v>
      </c>
      <c r="AY777">
        <v>6606.5112862712849</v>
      </c>
      <c r="AZ777">
        <v>0.88095271493757255</v>
      </c>
      <c r="BA777">
        <f t="shared" si="216"/>
        <v>100477.52109613165</v>
      </c>
      <c r="BB777" s="4">
        <f t="shared" si="217"/>
        <v>6.5751137311105837E-2</v>
      </c>
      <c r="BN777">
        <v>731</v>
      </c>
      <c r="BO777">
        <v>11.435983458302321</v>
      </c>
      <c r="BP777">
        <v>8.1705852475671747E-2</v>
      </c>
      <c r="BQ777">
        <v>1.0106957541478949</v>
      </c>
      <c r="BR777">
        <f t="shared" si="218"/>
        <v>11.517689310777993</v>
      </c>
      <c r="BS777" s="4">
        <f t="shared" si="219"/>
        <v>7.0939448244374207E-3</v>
      </c>
      <c r="CD777">
        <v>732</v>
      </c>
      <c r="CE777">
        <v>94215.165133885312</v>
      </c>
      <c r="CF777">
        <v>5482.7784833367332</v>
      </c>
      <c r="CG777">
        <v>0.69388761711296498</v>
      </c>
      <c r="CH777">
        <f t="shared" si="212"/>
        <v>99697.943617222045</v>
      </c>
      <c r="CI777" s="4">
        <f t="shared" si="213"/>
        <v>5.4993897410634512E-2</v>
      </c>
      <c r="CT777">
        <v>732</v>
      </c>
      <c r="CU777">
        <v>11.440962394529793</v>
      </c>
      <c r="CV777">
        <v>6.8937935502530578E-2</v>
      </c>
      <c r="CW777">
        <v>0.82190479497535529</v>
      </c>
      <c r="CX777">
        <f t="shared" si="214"/>
        <v>11.372024459027262</v>
      </c>
      <c r="CY777" s="4">
        <f t="shared" si="215"/>
        <v>6.0620635974632242E-3</v>
      </c>
      <c r="DJ777">
        <v>733</v>
      </c>
      <c r="DK777">
        <v>93940.483047649381</v>
      </c>
      <c r="DL777">
        <v>5364.5063984440058</v>
      </c>
      <c r="DM777">
        <v>0.68169018458014885</v>
      </c>
      <c r="DN777">
        <f t="shared" si="208"/>
        <v>88575.976649205375</v>
      </c>
      <c r="DO777" s="4">
        <f t="shared" si="209"/>
        <v>6.0563897812716143E-2</v>
      </c>
      <c r="DZ777">
        <v>733</v>
      </c>
      <c r="EA777">
        <v>11.436308610040109</v>
      </c>
      <c r="EB777">
        <v>6.9642484915080516E-2</v>
      </c>
      <c r="EC777">
        <v>0.83335462081194345</v>
      </c>
      <c r="ED777">
        <f t="shared" si="210"/>
        <v>11.50595109495519</v>
      </c>
      <c r="EE777" s="4">
        <f t="shared" si="211"/>
        <v>6.0527360441863355E-3</v>
      </c>
      <c r="EP777">
        <v>735</v>
      </c>
      <c r="EQ777">
        <v>11.535973576475634</v>
      </c>
      <c r="ER777">
        <v>-1.1332346305518826E-2</v>
      </c>
      <c r="ES777">
        <v>-0.14448363196906963</v>
      </c>
      <c r="ET777">
        <f t="shared" si="204"/>
        <v>11.524641230170115</v>
      </c>
      <c r="EU777" s="4">
        <f t="shared" si="205"/>
        <v>9.833144545838108E-4</v>
      </c>
      <c r="FF777">
        <v>735</v>
      </c>
      <c r="FG777">
        <v>11.507762930048447</v>
      </c>
      <c r="FH777">
        <v>1.6878300121668133E-2</v>
      </c>
      <c r="FI777">
        <v>0.37346979201548192</v>
      </c>
      <c r="FJ777">
        <f t="shared" si="206"/>
        <v>11.524641230170115</v>
      </c>
      <c r="FK777">
        <f t="shared" si="207"/>
        <v>1.4645401782645334E-3</v>
      </c>
    </row>
    <row r="778" spans="33:167" x14ac:dyDescent="0.2">
      <c r="AG778">
        <v>736</v>
      </c>
      <c r="AH778">
        <v>83831.116009281017</v>
      </c>
      <c r="AI778">
        <v>18141.22346332809</v>
      </c>
      <c r="AJ778">
        <v>1.0518054704523783</v>
      </c>
      <c r="AK778">
        <f t="shared" si="202"/>
        <v>101972.33947260911</v>
      </c>
      <c r="AL778" s="4">
        <f t="shared" si="203"/>
        <v>0.17790337612290461</v>
      </c>
      <c r="AW778">
        <v>732</v>
      </c>
      <c r="AX778">
        <v>93846.912419818647</v>
      </c>
      <c r="AY778">
        <v>5851.0311974033975</v>
      </c>
      <c r="AZ778">
        <v>0.7802123685534712</v>
      </c>
      <c r="BA778">
        <f t="shared" si="216"/>
        <v>99697.943617222045</v>
      </c>
      <c r="BB778" s="4">
        <f t="shared" si="217"/>
        <v>5.8687581560034077E-2</v>
      </c>
      <c r="BN778">
        <v>732</v>
      </c>
      <c r="BO778">
        <v>11.43572584103754</v>
      </c>
      <c r="BP778">
        <v>7.4174488994783516E-2</v>
      </c>
      <c r="BQ778">
        <v>0.91753330785502107</v>
      </c>
      <c r="BR778">
        <f t="shared" si="218"/>
        <v>11.509900330032323</v>
      </c>
      <c r="BS778" s="4">
        <f t="shared" si="219"/>
        <v>6.4444075854630106E-3</v>
      </c>
      <c r="CD778">
        <v>733</v>
      </c>
      <c r="CE778">
        <v>94237.104089236062</v>
      </c>
      <c r="CF778">
        <v>5067.885356857325</v>
      </c>
      <c r="CG778">
        <v>0.64137971372706359</v>
      </c>
      <c r="CH778">
        <f t="shared" si="212"/>
        <v>99304.989446093387</v>
      </c>
      <c r="CI778" s="4">
        <f t="shared" si="213"/>
        <v>5.1033542072006062E-2</v>
      </c>
      <c r="CT778">
        <v>733</v>
      </c>
      <c r="CU778">
        <v>11.44136430396161</v>
      </c>
      <c r="CV778">
        <v>6.4586790993580223E-2</v>
      </c>
      <c r="CW778">
        <v>0.77002876315821878</v>
      </c>
      <c r="CX778">
        <f t="shared" si="214"/>
        <v>11.37677751296803</v>
      </c>
      <c r="CY778" s="4">
        <f t="shared" si="215"/>
        <v>5.6770725207520127E-3</v>
      </c>
      <c r="DJ778">
        <v>734</v>
      </c>
      <c r="DK778">
        <v>93926.503169337404</v>
      </c>
      <c r="DL778">
        <v>6461.6893880459102</v>
      </c>
      <c r="DM778">
        <v>0.82111379956863395</v>
      </c>
      <c r="DN778">
        <f t="shared" si="208"/>
        <v>87464.813781291494</v>
      </c>
      <c r="DO778" s="4">
        <f t="shared" si="209"/>
        <v>7.3877586982618718E-2</v>
      </c>
      <c r="DZ778">
        <v>734</v>
      </c>
      <c r="EA778">
        <v>11.436147684152742</v>
      </c>
      <c r="EB778">
        <v>8.0652191161004083E-2</v>
      </c>
      <c r="EC778">
        <v>0.9650987649936188</v>
      </c>
      <c r="ED778">
        <f t="shared" si="210"/>
        <v>11.516799875313746</v>
      </c>
      <c r="EE778" s="4">
        <f t="shared" si="211"/>
        <v>7.0030036150825203E-3</v>
      </c>
      <c r="EP778">
        <v>736</v>
      </c>
      <c r="EQ778">
        <v>11.48594800322023</v>
      </c>
      <c r="ER778">
        <v>4.6508870628700905E-2</v>
      </c>
      <c r="ES778">
        <v>0.59297257302680395</v>
      </c>
      <c r="ET778">
        <f t="shared" si="204"/>
        <v>11.532456873848931</v>
      </c>
      <c r="EU778" s="4">
        <f t="shared" si="205"/>
        <v>4.0328675092785047E-3</v>
      </c>
      <c r="FF778">
        <v>736</v>
      </c>
      <c r="FG778">
        <v>11.530442209228442</v>
      </c>
      <c r="FH778">
        <v>2.0146646204892704E-3</v>
      </c>
      <c r="FI778">
        <v>4.4578919166695923E-2</v>
      </c>
      <c r="FJ778">
        <f t="shared" si="206"/>
        <v>11.532456873848931</v>
      </c>
      <c r="FK778">
        <f t="shared" si="207"/>
        <v>1.7469517922566319E-4</v>
      </c>
    </row>
    <row r="779" spans="33:167" x14ac:dyDescent="0.2">
      <c r="AG779">
        <v>737</v>
      </c>
      <c r="AH779">
        <v>83806.725696197274</v>
      </c>
      <c r="AI779">
        <v>17115.7938833035</v>
      </c>
      <c r="AJ779">
        <v>0.99235234459161104</v>
      </c>
      <c r="AK779">
        <f t="shared" si="202"/>
        <v>100922.51957950077</v>
      </c>
      <c r="AL779" s="4">
        <f t="shared" si="203"/>
        <v>0.16959340645296409</v>
      </c>
      <c r="AW779">
        <v>733</v>
      </c>
      <c r="AX779">
        <v>93822.815029776961</v>
      </c>
      <c r="AY779">
        <v>5482.1744163164258</v>
      </c>
      <c r="AZ779">
        <v>0.73102674415334989</v>
      </c>
      <c r="BA779">
        <f t="shared" si="216"/>
        <v>99304.989446093387</v>
      </c>
      <c r="BB779" s="4">
        <f t="shared" si="217"/>
        <v>5.5205427712092588E-2</v>
      </c>
      <c r="BN779">
        <v>733</v>
      </c>
      <c r="BO779">
        <v>11.435468223772761</v>
      </c>
      <c r="BP779">
        <v>7.0482871182429463E-2</v>
      </c>
      <c r="BQ779">
        <v>0.87186825038568083</v>
      </c>
      <c r="BR779">
        <f t="shared" si="218"/>
        <v>11.50595109495519</v>
      </c>
      <c r="BS779" s="4">
        <f t="shared" si="219"/>
        <v>6.1257753140748911E-3</v>
      </c>
      <c r="CD779">
        <v>734</v>
      </c>
      <c r="CE779">
        <v>94260.22174326262</v>
      </c>
      <c r="CF779">
        <v>6127.9708141206938</v>
      </c>
      <c r="CG779">
        <v>0.77554164897798838</v>
      </c>
      <c r="CH779">
        <f t="shared" si="212"/>
        <v>100388.19255738331</v>
      </c>
      <c r="CI779" s="4">
        <f t="shared" si="213"/>
        <v>6.104274474926779E-2</v>
      </c>
      <c r="CT779">
        <v>734</v>
      </c>
      <c r="CU779">
        <v>11.441783158595118</v>
      </c>
      <c r="CV779">
        <v>7.5016716718627308E-2</v>
      </c>
      <c r="CW779">
        <v>0.89437838143679826</v>
      </c>
      <c r="CX779">
        <f t="shared" si="214"/>
        <v>11.366766441876491</v>
      </c>
      <c r="CY779" s="4">
        <f t="shared" si="215"/>
        <v>6.5996532173175464E-3</v>
      </c>
      <c r="DJ779">
        <v>735</v>
      </c>
      <c r="DK779">
        <v>93912.65707181691</v>
      </c>
      <c r="DL779">
        <v>7265.8092861675832</v>
      </c>
      <c r="DM779">
        <v>0.92329666618505368</v>
      </c>
      <c r="DN779">
        <f t="shared" si="208"/>
        <v>86646.847785649326</v>
      </c>
      <c r="DO779" s="4">
        <f t="shared" si="209"/>
        <v>8.3855437004956637E-2</v>
      </c>
      <c r="DZ779">
        <v>735</v>
      </c>
      <c r="EA779">
        <v>11.435988298249635</v>
      </c>
      <c r="EB779">
        <v>8.8652931920480071E-2</v>
      </c>
      <c r="EC779">
        <v>1.0608370817690445</v>
      </c>
      <c r="ED779">
        <f t="shared" si="210"/>
        <v>11.524641230170115</v>
      </c>
      <c r="EE779" s="4">
        <f t="shared" si="211"/>
        <v>7.6924678304429494E-3</v>
      </c>
      <c r="EP779">
        <v>737</v>
      </c>
      <c r="EQ779">
        <v>11.482402597608234</v>
      </c>
      <c r="ER779">
        <v>3.9705770941937502E-2</v>
      </c>
      <c r="ES779">
        <v>0.50623532330892962</v>
      </c>
      <c r="ET779">
        <f t="shared" si="204"/>
        <v>11.522108368550171</v>
      </c>
      <c r="EU779" s="4">
        <f t="shared" si="205"/>
        <v>3.4460508156923093E-3</v>
      </c>
      <c r="FF779">
        <v>737</v>
      </c>
      <c r="FG779">
        <v>11.512637635938098</v>
      </c>
      <c r="FH779">
        <v>9.470732612072652E-3</v>
      </c>
      <c r="FI779">
        <v>0.20956094591091085</v>
      </c>
      <c r="FJ779">
        <f t="shared" si="206"/>
        <v>11.522108368550171</v>
      </c>
      <c r="FK779">
        <f t="shared" si="207"/>
        <v>8.2196177202457227E-4</v>
      </c>
    </row>
    <row r="780" spans="33:167" x14ac:dyDescent="0.2">
      <c r="AG780">
        <v>738</v>
      </c>
      <c r="AH780">
        <v>83782.335383113532</v>
      </c>
      <c r="AI780">
        <v>16672.855307666061</v>
      </c>
      <c r="AJ780">
        <v>0.96667131939109929</v>
      </c>
      <c r="AK780">
        <f t="shared" si="202"/>
        <v>100455.19069077959</v>
      </c>
      <c r="AL780" s="4">
        <f t="shared" si="203"/>
        <v>0.16597305916215238</v>
      </c>
      <c r="AW780">
        <v>734</v>
      </c>
      <c r="AX780">
        <v>93798.717639735274</v>
      </c>
      <c r="AY780">
        <v>6589.47491764804</v>
      </c>
      <c r="AZ780">
        <v>0.87868098110696324</v>
      </c>
      <c r="BA780">
        <f t="shared" si="216"/>
        <v>100388.19255738331</v>
      </c>
      <c r="BB780" s="4">
        <f t="shared" si="217"/>
        <v>6.5639939815445955E-2</v>
      </c>
      <c r="BN780">
        <v>734</v>
      </c>
      <c r="BO780">
        <v>11.435210606507979</v>
      </c>
      <c r="BP780">
        <v>8.1589268805766224E-2</v>
      </c>
      <c r="BQ780">
        <v>1.0092536222001061</v>
      </c>
      <c r="BR780">
        <f t="shared" si="218"/>
        <v>11.516799875313746</v>
      </c>
      <c r="BS780" s="4">
        <f t="shared" si="219"/>
        <v>7.0843697632232694E-3</v>
      </c>
      <c r="CD780">
        <v>735</v>
      </c>
      <c r="CE780">
        <v>94284.518095964988</v>
      </c>
      <c r="CF780">
        <v>6893.9482620195049</v>
      </c>
      <c r="CG780">
        <v>0.87248196267114941</v>
      </c>
      <c r="CH780">
        <f t="shared" si="212"/>
        <v>101178.46635798449</v>
      </c>
      <c r="CI780" s="4">
        <f t="shared" si="213"/>
        <v>6.8136516693460131E-2</v>
      </c>
      <c r="CT780">
        <v>735</v>
      </c>
      <c r="CU780">
        <v>11.442218958430315</v>
      </c>
      <c r="CV780">
        <v>8.2422271739799768E-2</v>
      </c>
      <c r="CW780">
        <v>0.98267027960557984</v>
      </c>
      <c r="CX780">
        <f t="shared" si="214"/>
        <v>11.359796686690515</v>
      </c>
      <c r="CY780" s="4">
        <f t="shared" si="215"/>
        <v>7.2556115230801811E-3</v>
      </c>
      <c r="DJ780">
        <v>736</v>
      </c>
      <c r="DK780">
        <v>93862.428871748722</v>
      </c>
      <c r="DL780">
        <v>8109.9106008603849</v>
      </c>
      <c r="DM780">
        <v>1.0305601380273435</v>
      </c>
      <c r="DN780">
        <f t="shared" si="208"/>
        <v>85752.518270888337</v>
      </c>
      <c r="DO780" s="4">
        <f t="shared" si="209"/>
        <v>9.4573439525607206E-2</v>
      </c>
      <c r="DZ780">
        <v>736</v>
      </c>
      <c r="EA780">
        <v>11.435874553651102</v>
      </c>
      <c r="EB780">
        <v>9.6582320197828864E-2</v>
      </c>
      <c r="EC780">
        <v>1.155721581786501</v>
      </c>
      <c r="ED780">
        <f t="shared" si="210"/>
        <v>11.532456873848931</v>
      </c>
      <c r="EE780" s="4">
        <f t="shared" si="211"/>
        <v>8.3748260456832507E-3</v>
      </c>
      <c r="EP780">
        <v>738</v>
      </c>
      <c r="EQ780">
        <v>11.481422513690537</v>
      </c>
      <c r="ER780">
        <v>3.6044529590585128E-2</v>
      </c>
      <c r="ES780">
        <v>0.45955571842418313</v>
      </c>
      <c r="ET780">
        <f t="shared" si="204"/>
        <v>11.517467043281123</v>
      </c>
      <c r="EU780" s="4">
        <f t="shared" si="205"/>
        <v>3.1295535255394732E-3</v>
      </c>
      <c r="FF780">
        <v>738</v>
      </c>
      <c r="FG780">
        <v>11.504546469701701</v>
      </c>
      <c r="FH780">
        <v>1.2920573579421557E-2</v>
      </c>
      <c r="FI780">
        <v>0.28589632206103865</v>
      </c>
      <c r="FJ780">
        <f t="shared" si="206"/>
        <v>11.517467043281123</v>
      </c>
      <c r="FK780">
        <f t="shared" si="207"/>
        <v>1.121824228440832E-3</v>
      </c>
    </row>
    <row r="781" spans="33:167" x14ac:dyDescent="0.2">
      <c r="AG781">
        <v>739</v>
      </c>
      <c r="AH781">
        <v>83757.945070029789</v>
      </c>
      <c r="AI781">
        <v>16874.102156717971</v>
      </c>
      <c r="AJ781">
        <v>0.97833936025791246</v>
      </c>
      <c r="AK781">
        <f t="shared" si="202"/>
        <v>100632.04722674776</v>
      </c>
      <c r="AL781" s="4">
        <f t="shared" si="203"/>
        <v>0.16768119721043373</v>
      </c>
      <c r="AW781">
        <v>735</v>
      </c>
      <c r="AX781">
        <v>93774.620249693558</v>
      </c>
      <c r="AY781">
        <v>7403.8461082909344</v>
      </c>
      <c r="AZ781">
        <v>0.98727422802302411</v>
      </c>
      <c r="BA781">
        <f t="shared" si="216"/>
        <v>101178.46635798449</v>
      </c>
      <c r="BB781" s="4">
        <f t="shared" si="217"/>
        <v>7.3176105299867109E-2</v>
      </c>
      <c r="BN781">
        <v>735</v>
      </c>
      <c r="BO781">
        <v>11.4349529892432</v>
      </c>
      <c r="BP781">
        <v>8.9688240926914631E-2</v>
      </c>
      <c r="BQ781">
        <v>1.1094373481852693</v>
      </c>
      <c r="BR781">
        <f t="shared" si="218"/>
        <v>11.524641230170115</v>
      </c>
      <c r="BS781" s="4">
        <f t="shared" si="219"/>
        <v>7.782302211032972E-3</v>
      </c>
      <c r="CD781">
        <v>736</v>
      </c>
      <c r="CE781">
        <v>94763.700484588291</v>
      </c>
      <c r="CF781">
        <v>7208.6389880208153</v>
      </c>
      <c r="CG781">
        <v>0.91230848469027492</v>
      </c>
      <c r="CH781">
        <f t="shared" si="212"/>
        <v>101972.33947260911</v>
      </c>
      <c r="CI781" s="4">
        <f t="shared" si="213"/>
        <v>7.069210165524481E-2</v>
      </c>
      <c r="CT781">
        <v>736</v>
      </c>
      <c r="CU781">
        <v>11.446846611332139</v>
      </c>
      <c r="CV781">
        <v>8.561026251679138E-2</v>
      </c>
      <c r="CW781">
        <v>1.0206787416641867</v>
      </c>
      <c r="CX781">
        <f t="shared" si="214"/>
        <v>11.361236348815348</v>
      </c>
      <c r="CY781" s="4">
        <f t="shared" si="215"/>
        <v>7.5352945655177816E-3</v>
      </c>
      <c r="DJ781">
        <v>737</v>
      </c>
      <c r="DK781">
        <v>93848.842798696394</v>
      </c>
      <c r="DL781">
        <v>7073.6767808043805</v>
      </c>
      <c r="DM781">
        <v>0.89888158801814577</v>
      </c>
      <c r="DN781">
        <f t="shared" si="208"/>
        <v>86775.166017892014</v>
      </c>
      <c r="DO781" s="4">
        <f t="shared" si="209"/>
        <v>8.1517294698645368E-2</v>
      </c>
      <c r="DZ781">
        <v>737</v>
      </c>
      <c r="EA781">
        <v>11.435718160954899</v>
      </c>
      <c r="EB781">
        <v>8.6390207595272273E-2</v>
      </c>
      <c r="EC781">
        <v>1.0337609116074713</v>
      </c>
      <c r="ED781">
        <f t="shared" si="210"/>
        <v>11.522108368550171</v>
      </c>
      <c r="EE781" s="4">
        <f t="shared" si="211"/>
        <v>7.4977777358071112E-3</v>
      </c>
      <c r="EP781">
        <v>739</v>
      </c>
      <c r="EQ781">
        <v>11.482527135437049</v>
      </c>
      <c r="ER781">
        <v>3.6698911383041377E-2</v>
      </c>
      <c r="ES781">
        <v>0.46789886780556628</v>
      </c>
      <c r="ET781">
        <f t="shared" si="204"/>
        <v>11.519226046820091</v>
      </c>
      <c r="EU781" s="4">
        <f t="shared" si="205"/>
        <v>3.1858834294837195E-3</v>
      </c>
      <c r="FF781">
        <v>739</v>
      </c>
      <c r="FG781">
        <v>11.506257878580787</v>
      </c>
      <c r="FH781">
        <v>1.2968168239304134E-2</v>
      </c>
      <c r="FI781">
        <v>0.28694945937932664</v>
      </c>
      <c r="FJ781">
        <f t="shared" si="206"/>
        <v>11.519226046820091</v>
      </c>
      <c r="FK781">
        <f t="shared" si="207"/>
        <v>1.1257846826336069E-3</v>
      </c>
    </row>
    <row r="782" spans="33:167" x14ac:dyDescent="0.2">
      <c r="AG782">
        <v>740</v>
      </c>
      <c r="AH782">
        <v>82683.843800897361</v>
      </c>
      <c r="AI782">
        <v>10197.679030779982</v>
      </c>
      <c r="AJ782">
        <v>0.59124868905198757</v>
      </c>
      <c r="AK782">
        <f t="shared" si="202"/>
        <v>92881.522831677343</v>
      </c>
      <c r="AL782" s="4">
        <f t="shared" si="203"/>
        <v>0.10979233242396896</v>
      </c>
      <c r="AW782">
        <v>736</v>
      </c>
      <c r="AX782">
        <v>94888.780955930168</v>
      </c>
      <c r="AY782">
        <v>7083.5585166789388</v>
      </c>
      <c r="AZ782">
        <v>0.94456511709215429</v>
      </c>
      <c r="BA782">
        <f t="shared" si="216"/>
        <v>101972.33947260911</v>
      </c>
      <c r="BB782" s="4">
        <f t="shared" si="217"/>
        <v>6.9465489889850573E-2</v>
      </c>
      <c r="BN782">
        <v>736</v>
      </c>
      <c r="BO782">
        <v>11.448770626932429</v>
      </c>
      <c r="BP782">
        <v>8.3686246916501617E-2</v>
      </c>
      <c r="BQ782">
        <v>1.0351930966544285</v>
      </c>
      <c r="BR782">
        <f t="shared" si="218"/>
        <v>11.532456873848931</v>
      </c>
      <c r="BS782" s="4">
        <f t="shared" si="219"/>
        <v>7.2565844235905237E-3</v>
      </c>
      <c r="CD782">
        <v>737</v>
      </c>
      <c r="CE782">
        <v>94790.35423464232</v>
      </c>
      <c r="CF782">
        <v>6132.1653448584548</v>
      </c>
      <c r="CG782">
        <v>0.77607249897445973</v>
      </c>
      <c r="CH782">
        <f t="shared" si="212"/>
        <v>100922.51957950077</v>
      </c>
      <c r="CI782" s="4">
        <f t="shared" si="213"/>
        <v>6.0761120217850871E-2</v>
      </c>
      <c r="CT782">
        <v>737</v>
      </c>
      <c r="CU782">
        <v>11.447316301570718</v>
      </c>
      <c r="CV782">
        <v>7.4792066979453509E-2</v>
      </c>
      <c r="CW782">
        <v>0.89170002014745953</v>
      </c>
      <c r="CX782">
        <f t="shared" si="214"/>
        <v>11.372524234591264</v>
      </c>
      <c r="CY782" s="4">
        <f t="shared" si="215"/>
        <v>6.5765581533747848E-3</v>
      </c>
      <c r="DJ782">
        <v>738</v>
      </c>
      <c r="DK782">
        <v>93835.383109550283</v>
      </c>
      <c r="DL782">
        <v>6619.80758122931</v>
      </c>
      <c r="DM782">
        <v>0.84120653733252881</v>
      </c>
      <c r="DN782">
        <f t="shared" si="208"/>
        <v>87215.575528320973</v>
      </c>
      <c r="DO782" s="4">
        <f t="shared" si="209"/>
        <v>7.59016671177008E-2</v>
      </c>
      <c r="DZ782">
        <v>738</v>
      </c>
      <c r="EA782">
        <v>11.435563223095556</v>
      </c>
      <c r="EB782">
        <v>8.190382018556619E-2</v>
      </c>
      <c r="EC782">
        <v>0.98007598518375183</v>
      </c>
      <c r="ED782">
        <f t="shared" si="210"/>
        <v>11.517467043281123</v>
      </c>
      <c r="EE782" s="4">
        <f t="shared" si="211"/>
        <v>7.1112702018405983E-3</v>
      </c>
      <c r="EP782">
        <v>740</v>
      </c>
      <c r="EQ782">
        <v>11.467254446718936</v>
      </c>
      <c r="ER782">
        <v>-2.8174434791676362E-2</v>
      </c>
      <c r="ES782">
        <v>-0.35921463725430586</v>
      </c>
      <c r="ET782">
        <f t="shared" si="204"/>
        <v>11.43908001192726</v>
      </c>
      <c r="EU782" s="4">
        <f t="shared" si="205"/>
        <v>2.4629983147507963E-3</v>
      </c>
      <c r="FF782">
        <v>740</v>
      </c>
      <c r="FG782">
        <v>11.421636293713208</v>
      </c>
      <c r="FH782">
        <v>1.7443718214051884E-2</v>
      </c>
      <c r="FI782">
        <v>0.38598092025956721</v>
      </c>
      <c r="FJ782">
        <f t="shared" si="206"/>
        <v>11.43908001192726</v>
      </c>
      <c r="FK782">
        <f t="shared" si="207"/>
        <v>1.5249231752784078E-3</v>
      </c>
    </row>
    <row r="783" spans="33:167" x14ac:dyDescent="0.2">
      <c r="AG783">
        <v>741</v>
      </c>
      <c r="AH783">
        <v>82659.453487813604</v>
      </c>
      <c r="AI783">
        <v>8525.034264910355</v>
      </c>
      <c r="AJ783">
        <v>0.49427083535752347</v>
      </c>
      <c r="AK783">
        <f t="shared" si="202"/>
        <v>91184.487752723959</v>
      </c>
      <c r="AL783" s="4">
        <f t="shared" si="203"/>
        <v>9.3492155025630297E-2</v>
      </c>
      <c r="AW783">
        <v>737</v>
      </c>
      <c r="AX783">
        <v>94864.683565888452</v>
      </c>
      <c r="AY783">
        <v>6057.8360136123229</v>
      </c>
      <c r="AZ783">
        <v>0.80778899052640418</v>
      </c>
      <c r="BA783">
        <f t="shared" si="216"/>
        <v>100922.51957950077</v>
      </c>
      <c r="BB783" s="4">
        <f t="shared" si="217"/>
        <v>6.0024621252547296E-2</v>
      </c>
      <c r="BN783">
        <v>737</v>
      </c>
      <c r="BO783">
        <v>11.44851300966765</v>
      </c>
      <c r="BP783">
        <v>7.3595358882521111E-2</v>
      </c>
      <c r="BQ783">
        <v>0.91036950834950714</v>
      </c>
      <c r="BR783">
        <f t="shared" si="218"/>
        <v>11.522108368550171</v>
      </c>
      <c r="BS783" s="4">
        <f t="shared" si="219"/>
        <v>6.3873170194615721E-3</v>
      </c>
      <c r="CD783">
        <v>738</v>
      </c>
      <c r="CE783">
        <v>94818.186683372158</v>
      </c>
      <c r="CF783">
        <v>5637.004007407435</v>
      </c>
      <c r="CG783">
        <v>0.71340603860685869</v>
      </c>
      <c r="CH783">
        <f t="shared" si="212"/>
        <v>100455.19069077959</v>
      </c>
      <c r="CI783" s="4">
        <f t="shared" si="213"/>
        <v>5.6114611585967894E-2</v>
      </c>
      <c r="CT783">
        <v>738</v>
      </c>
      <c r="CU783">
        <v>11.447802937010991</v>
      </c>
      <c r="CV783">
        <v>6.9664106270131754E-2</v>
      </c>
      <c r="CW783">
        <v>0.83056248441023017</v>
      </c>
      <c r="CX783">
        <f t="shared" si="214"/>
        <v>11.378138830740859</v>
      </c>
      <c r="CY783" s="4">
        <f t="shared" si="215"/>
        <v>6.1226275497638441E-3</v>
      </c>
      <c r="DJ783">
        <v>739</v>
      </c>
      <c r="DK783">
        <v>93822.047474603169</v>
      </c>
      <c r="DL783">
        <v>6809.9997521445912</v>
      </c>
      <c r="DM783">
        <v>0.86537504911481389</v>
      </c>
      <c r="DN783">
        <f t="shared" si="208"/>
        <v>87012.047722458577</v>
      </c>
      <c r="DO783" s="4">
        <f t="shared" si="209"/>
        <v>7.8265021113701136E-2</v>
      </c>
      <c r="DZ783">
        <v>739</v>
      </c>
      <c r="EA783">
        <v>11.435409713255229</v>
      </c>
      <c r="EB783">
        <v>8.3816333564861623E-2</v>
      </c>
      <c r="EC783">
        <v>1.0029614675720373</v>
      </c>
      <c r="ED783">
        <f t="shared" si="210"/>
        <v>11.519226046820091</v>
      </c>
      <c r="EE783" s="4">
        <f t="shared" si="211"/>
        <v>7.276212240665189E-3</v>
      </c>
      <c r="EP783">
        <v>741</v>
      </c>
      <c r="EQ783">
        <v>11.443474260150621</v>
      </c>
      <c r="ER783">
        <v>-2.2834188985875414E-2</v>
      </c>
      <c r="ES783">
        <v>-0.29112828612912406</v>
      </c>
      <c r="ET783">
        <f t="shared" si="204"/>
        <v>11.420640071164746</v>
      </c>
      <c r="EU783" s="4">
        <f t="shared" si="205"/>
        <v>1.9993790929046106E-3</v>
      </c>
      <c r="FF783">
        <v>741</v>
      </c>
      <c r="FG783">
        <v>11.411585944275803</v>
      </c>
      <c r="FH783">
        <v>9.0541268889428039E-3</v>
      </c>
      <c r="FI783">
        <v>0.20034262110046266</v>
      </c>
      <c r="FJ783">
        <f t="shared" si="206"/>
        <v>11.420640071164746</v>
      </c>
      <c r="FK783">
        <f t="shared" si="207"/>
        <v>7.9278629153220568E-4</v>
      </c>
    </row>
    <row r="784" spans="33:167" x14ac:dyDescent="0.2">
      <c r="AG784">
        <v>742</v>
      </c>
      <c r="AH784">
        <v>82635.063174729861</v>
      </c>
      <c r="AI784">
        <v>7108.1449700214143</v>
      </c>
      <c r="AJ784">
        <v>0.41212136432530899</v>
      </c>
      <c r="AK784">
        <f t="shared" si="202"/>
        <v>89743.208144751276</v>
      </c>
      <c r="AL784" s="4">
        <f t="shared" si="203"/>
        <v>7.9205380740973011E-2</v>
      </c>
      <c r="AW784">
        <v>738</v>
      </c>
      <c r="AX784">
        <v>94840.586175846765</v>
      </c>
      <c r="AY784">
        <v>5614.6045149328274</v>
      </c>
      <c r="AZ784">
        <v>0.74868578534170083</v>
      </c>
      <c r="BA784">
        <f t="shared" si="216"/>
        <v>100455.19069077959</v>
      </c>
      <c r="BB784" s="4">
        <f t="shared" si="217"/>
        <v>5.5891631645154712E-2</v>
      </c>
      <c r="BN784">
        <v>738</v>
      </c>
      <c r="BO784">
        <v>11.448255392402869</v>
      </c>
      <c r="BP784">
        <v>6.921165087825365E-2</v>
      </c>
      <c r="BQ784">
        <v>0.85614334298813977</v>
      </c>
      <c r="BR784">
        <f t="shared" si="218"/>
        <v>11.517467043281123</v>
      </c>
      <c r="BS784" s="4">
        <f t="shared" si="219"/>
        <v>6.0092770934933341E-3</v>
      </c>
      <c r="CD784">
        <v>739</v>
      </c>
      <c r="CE784">
        <v>94847.197830777819</v>
      </c>
      <c r="CF784">
        <v>5784.8493959699408</v>
      </c>
      <c r="CG784">
        <v>0.73211700507806732</v>
      </c>
      <c r="CH784">
        <f t="shared" si="212"/>
        <v>100632.04722674776</v>
      </c>
      <c r="CI784" s="4">
        <f t="shared" si="213"/>
        <v>5.748516059635863E-2</v>
      </c>
      <c r="CT784">
        <v>739</v>
      </c>
      <c r="CU784">
        <v>11.44830651765295</v>
      </c>
      <c r="CV784">
        <v>7.0919529167140283E-2</v>
      </c>
      <c r="CW784">
        <v>0.84553012292814433</v>
      </c>
      <c r="CX784">
        <f t="shared" si="214"/>
        <v>11.37738698848581</v>
      </c>
      <c r="CY784" s="4">
        <f t="shared" si="215"/>
        <v>6.2333758391898385E-3</v>
      </c>
      <c r="DJ784">
        <v>740</v>
      </c>
      <c r="DK784">
        <v>93366.526667945611</v>
      </c>
      <c r="DL784">
        <v>-485.00383626826806</v>
      </c>
      <c r="DM784">
        <v>-6.1631458723526579E-2</v>
      </c>
      <c r="DN784">
        <f t="shared" si="208"/>
        <v>93851.530504213879</v>
      </c>
      <c r="DO784" s="4">
        <f t="shared" si="209"/>
        <v>5.1677775915065305E-3</v>
      </c>
      <c r="DZ784">
        <v>740</v>
      </c>
      <c r="EA784">
        <v>11.430745009750725</v>
      </c>
      <c r="EB784">
        <v>8.3350021765351556E-3</v>
      </c>
      <c r="EC784">
        <v>9.9738149590194697E-2</v>
      </c>
      <c r="ED784">
        <f t="shared" si="210"/>
        <v>11.43908001192726</v>
      </c>
      <c r="EE784" s="4">
        <f t="shared" si="211"/>
        <v>7.2864270272123672E-4</v>
      </c>
      <c r="EP784">
        <v>742</v>
      </c>
      <c r="EQ784">
        <v>11.428889147715603</v>
      </c>
      <c r="ER784">
        <v>-2.4181519495989789E-2</v>
      </c>
      <c r="ES784">
        <v>-0.30830630031222944</v>
      </c>
      <c r="ET784">
        <f t="shared" si="204"/>
        <v>11.404707628219613</v>
      </c>
      <c r="EU784" s="4">
        <f t="shared" si="205"/>
        <v>2.1203103388775573E-3</v>
      </c>
      <c r="FF784">
        <v>742</v>
      </c>
      <c r="FG784">
        <v>11.401358596000229</v>
      </c>
      <c r="FH784">
        <v>3.3490322193845401E-3</v>
      </c>
      <c r="FI784">
        <v>7.4104759212154328E-2</v>
      </c>
      <c r="FJ784">
        <f t="shared" si="206"/>
        <v>11.404707628219613</v>
      </c>
      <c r="FK784">
        <f t="shared" si="207"/>
        <v>2.9365349192273481E-4</v>
      </c>
    </row>
    <row r="785" spans="33:167" x14ac:dyDescent="0.2">
      <c r="AG785">
        <v>743</v>
      </c>
      <c r="AH785">
        <v>82610.672861646119</v>
      </c>
      <c r="AI785">
        <v>4611.6126366563694</v>
      </c>
      <c r="AJ785">
        <v>0.26737553884652027</v>
      </c>
      <c r="AK785">
        <f t="shared" si="202"/>
        <v>87222.285498302488</v>
      </c>
      <c r="AL785" s="4">
        <f t="shared" si="203"/>
        <v>5.287195365622608E-2</v>
      </c>
      <c r="AW785">
        <v>739</v>
      </c>
      <c r="AX785">
        <v>94816.48878580505</v>
      </c>
      <c r="AY785">
        <v>5815.5584409427101</v>
      </c>
      <c r="AZ785">
        <v>0.77548221374766613</v>
      </c>
      <c r="BA785">
        <f t="shared" si="216"/>
        <v>100632.04722674776</v>
      </c>
      <c r="BB785" s="4">
        <f t="shared" si="217"/>
        <v>5.7790322280126968E-2</v>
      </c>
      <c r="BN785">
        <v>739</v>
      </c>
      <c r="BO785">
        <v>11.44799777513809</v>
      </c>
      <c r="BP785">
        <v>7.1228271682000965E-2</v>
      </c>
      <c r="BQ785">
        <v>0.88108880310289228</v>
      </c>
      <c r="BR785">
        <f t="shared" si="218"/>
        <v>11.519226046820091</v>
      </c>
      <c r="BS785" s="4">
        <f t="shared" si="219"/>
        <v>6.1834251183623314E-3</v>
      </c>
      <c r="CD785">
        <v>740</v>
      </c>
      <c r="CE785">
        <v>93945.423047659846</v>
      </c>
      <c r="CF785">
        <v>-1063.9002159825031</v>
      </c>
      <c r="CG785">
        <v>-0.13464472218924928</v>
      </c>
      <c r="CH785">
        <f t="shared" si="212"/>
        <v>92881.522831677343</v>
      </c>
      <c r="CI785" s="4">
        <f t="shared" si="213"/>
        <v>1.145437955308436E-2</v>
      </c>
      <c r="CT785">
        <v>740</v>
      </c>
      <c r="CU785">
        <v>11.438878942487479</v>
      </c>
      <c r="CV785">
        <v>2.0106943978071001E-4</v>
      </c>
      <c r="CW785">
        <v>2.3972278176608241E-3</v>
      </c>
      <c r="CX785">
        <f t="shared" si="214"/>
        <v>11.438677873047698</v>
      </c>
      <c r="CY785" s="4">
        <f t="shared" si="215"/>
        <v>1.7578031483383094E-5</v>
      </c>
      <c r="DJ785">
        <v>741</v>
      </c>
      <c r="DK785">
        <v>93353.43240528187</v>
      </c>
      <c r="DL785">
        <v>-2168.9446525579115</v>
      </c>
      <c r="DM785">
        <v>-0.27561683605693671</v>
      </c>
      <c r="DN785">
        <f t="shared" si="208"/>
        <v>95522.377057839782</v>
      </c>
      <c r="DO785" s="4">
        <f t="shared" si="209"/>
        <v>2.2706141946662331E-2</v>
      </c>
      <c r="DZ785">
        <v>741</v>
      </c>
      <c r="EA785">
        <v>11.430594278407321</v>
      </c>
      <c r="EB785">
        <v>-9.9542072425755634E-3</v>
      </c>
      <c r="EC785">
        <v>-0.11911385144046981</v>
      </c>
      <c r="ED785">
        <f t="shared" si="210"/>
        <v>11.420640071164746</v>
      </c>
      <c r="EE785" s="4">
        <f t="shared" si="211"/>
        <v>8.7159801732201634E-4</v>
      </c>
      <c r="EP785">
        <v>743</v>
      </c>
      <c r="EQ785">
        <v>11.417561080738816</v>
      </c>
      <c r="ER785">
        <v>-4.134593585250812E-2</v>
      </c>
      <c r="ES785">
        <v>-0.52714687833192253</v>
      </c>
      <c r="ET785">
        <f t="shared" si="204"/>
        <v>11.376215144886308</v>
      </c>
      <c r="EU785" s="4">
        <f t="shared" si="205"/>
        <v>3.6344192972733486E-3</v>
      </c>
      <c r="FF785">
        <v>743</v>
      </c>
      <c r="FG785">
        <v>11.376886254718467</v>
      </c>
      <c r="FH785">
        <v>-6.7110983215989961E-4</v>
      </c>
      <c r="FI785">
        <v>-1.484979219646269E-2</v>
      </c>
      <c r="FJ785">
        <f t="shared" si="206"/>
        <v>11.376215144886308</v>
      </c>
      <c r="FK785">
        <f t="shared" si="207"/>
        <v>5.8992364649640826E-5</v>
      </c>
    </row>
    <row r="786" spans="33:167" x14ac:dyDescent="0.2">
      <c r="AG786">
        <v>744</v>
      </c>
      <c r="AH786">
        <v>81671.071676980922</v>
      </c>
      <c r="AI786">
        <v>440.83295009666472</v>
      </c>
      <c r="AJ786">
        <v>2.5558943662461767E-2</v>
      </c>
      <c r="AK786">
        <f t="shared" si="202"/>
        <v>82111.904627077587</v>
      </c>
      <c r="AL786" s="4">
        <f t="shared" si="203"/>
        <v>5.3686849927396972E-3</v>
      </c>
      <c r="AW786">
        <v>740</v>
      </c>
      <c r="AX786">
        <v>93740.280724024036</v>
      </c>
      <c r="AY786">
        <v>-858.75789234669355</v>
      </c>
      <c r="AZ786">
        <v>-0.11451204182591658</v>
      </c>
      <c r="BA786">
        <f t="shared" si="216"/>
        <v>92881.522831677343</v>
      </c>
      <c r="BB786" s="4">
        <f t="shared" si="217"/>
        <v>9.2457344169836683E-3</v>
      </c>
      <c r="BN786">
        <v>740</v>
      </c>
      <c r="BO786">
        <v>11.436045965349898</v>
      </c>
      <c r="BP786">
        <v>3.0340465773619485E-3</v>
      </c>
      <c r="BQ786">
        <v>3.7530946691238992E-2</v>
      </c>
      <c r="BR786">
        <f t="shared" si="218"/>
        <v>11.43908001192726</v>
      </c>
      <c r="BS786" s="4">
        <f t="shared" si="219"/>
        <v>2.6523519148379237E-4</v>
      </c>
      <c r="CD786">
        <v>741</v>
      </c>
      <c r="CE786">
        <v>93976.791592417154</v>
      </c>
      <c r="CF786">
        <v>-2792.3038396931952</v>
      </c>
      <c r="CG786">
        <v>-0.35338744096057922</v>
      </c>
      <c r="CH786">
        <f t="shared" si="212"/>
        <v>91184.487752723959</v>
      </c>
      <c r="CI786" s="4">
        <f t="shared" si="213"/>
        <v>3.0622575270318173E-2</v>
      </c>
      <c r="CT786">
        <v>741</v>
      </c>
      <c r="CU786">
        <v>11.439416413532824</v>
      </c>
      <c r="CV786">
        <v>-1.8776342368077792E-2</v>
      </c>
      <c r="CW786">
        <v>-0.22385883348443997</v>
      </c>
      <c r="CX786">
        <f t="shared" si="214"/>
        <v>11.458192755900901</v>
      </c>
      <c r="CY786" s="4">
        <f t="shared" si="215"/>
        <v>1.6386827109718578E-3</v>
      </c>
      <c r="DJ786">
        <v>742</v>
      </c>
      <c r="DK786">
        <v>93340.455581532951</v>
      </c>
      <c r="DL786">
        <v>-3597.2474367816758</v>
      </c>
      <c r="DM786">
        <v>-0.45711722328664567</v>
      </c>
      <c r="DN786">
        <f t="shared" si="208"/>
        <v>96937.703018314627</v>
      </c>
      <c r="DO786" s="4">
        <f t="shared" si="209"/>
        <v>3.7108857800169259E-2</v>
      </c>
      <c r="DZ786">
        <v>742</v>
      </c>
      <c r="EA786">
        <v>11.430444898932736</v>
      </c>
      <c r="EB786">
        <v>-2.5737270713122484E-2</v>
      </c>
      <c r="EC786">
        <v>-0.30797685496176308</v>
      </c>
      <c r="ED786">
        <f t="shared" si="210"/>
        <v>11.404707628219613</v>
      </c>
      <c r="EE786" s="4">
        <f t="shared" si="211"/>
        <v>2.2567234121319011E-3</v>
      </c>
      <c r="EP786">
        <v>744</v>
      </c>
      <c r="EQ786">
        <v>11.40767347942481</v>
      </c>
      <c r="ER786">
        <v>-9.1835192948160227E-2</v>
      </c>
      <c r="ES786">
        <v>-1.1708680499173119</v>
      </c>
      <c r="ET786">
        <f t="shared" si="204"/>
        <v>11.31583828647665</v>
      </c>
      <c r="EU786" s="4">
        <f t="shared" si="205"/>
        <v>8.115633205708744E-3</v>
      </c>
      <c r="FF786">
        <v>744</v>
      </c>
      <c r="FG786">
        <v>11.337742694132702</v>
      </c>
      <c r="FH786">
        <v>-2.1904407656052172E-2</v>
      </c>
      <c r="FI786">
        <v>-0.48468355892226062</v>
      </c>
      <c r="FJ786">
        <f t="shared" si="206"/>
        <v>11.31583828647665</v>
      </c>
      <c r="FK786">
        <f t="shared" si="207"/>
        <v>1.9357300008634559E-3</v>
      </c>
    </row>
    <row r="787" spans="33:167" x14ac:dyDescent="0.2">
      <c r="AG787">
        <v>745</v>
      </c>
      <c r="AH787">
        <v>81646.68136389718</v>
      </c>
      <c r="AI787">
        <v>-575.25348086426675</v>
      </c>
      <c r="AJ787">
        <v>-3.3352478089082982E-2</v>
      </c>
      <c r="AK787">
        <f t="shared" si="202"/>
        <v>81071.427883032913</v>
      </c>
      <c r="AL787" s="4">
        <f t="shared" si="203"/>
        <v>7.0956377096777282E-3</v>
      </c>
      <c r="AW787">
        <v>741</v>
      </c>
      <c r="AX787">
        <v>93716.183333982335</v>
      </c>
      <c r="AY787">
        <v>-2531.6955812583765</v>
      </c>
      <c r="AZ787">
        <v>-0.33759180890823942</v>
      </c>
      <c r="BA787">
        <f t="shared" si="216"/>
        <v>91184.487752723959</v>
      </c>
      <c r="BB787" s="4">
        <f t="shared" si="217"/>
        <v>2.7764542452921186E-2</v>
      </c>
      <c r="BN787">
        <v>741</v>
      </c>
      <c r="BO787">
        <v>11.435788348085119</v>
      </c>
      <c r="BP787">
        <v>-1.5148276920372794E-2</v>
      </c>
      <c r="BQ787">
        <v>-0.18738313966721093</v>
      </c>
      <c r="BR787">
        <f t="shared" si="218"/>
        <v>11.420640071164746</v>
      </c>
      <c r="BS787" s="4">
        <f t="shared" si="219"/>
        <v>1.3263947402229867E-3</v>
      </c>
      <c r="CD787">
        <v>742</v>
      </c>
      <c r="CE787">
        <v>94009.338835850271</v>
      </c>
      <c r="CF787">
        <v>-4266.1306910989952</v>
      </c>
      <c r="CG787">
        <v>-0.53991151904747892</v>
      </c>
      <c r="CH787">
        <f t="shared" si="212"/>
        <v>89743.208144751276</v>
      </c>
      <c r="CI787" s="4">
        <f t="shared" si="213"/>
        <v>4.7537086976185888E-2</v>
      </c>
      <c r="CT787">
        <v>742</v>
      </c>
      <c r="CU787">
        <v>11.439970829779856</v>
      </c>
      <c r="CV787">
        <v>-3.5263201560242763E-2</v>
      </c>
      <c r="CW787">
        <v>-0.42042156089054988</v>
      </c>
      <c r="CX787">
        <f t="shared" si="214"/>
        <v>11.475234031340099</v>
      </c>
      <c r="CY787" s="4">
        <f t="shared" si="215"/>
        <v>3.0729832144542903E-3</v>
      </c>
      <c r="DJ787">
        <v>743</v>
      </c>
      <c r="DK787">
        <v>93327.594108854319</v>
      </c>
      <c r="DL787">
        <v>-6105.3086105518305</v>
      </c>
      <c r="DM787">
        <v>-0.77582700895892898</v>
      </c>
      <c r="DN787">
        <f t="shared" si="208"/>
        <v>99432.902719406149</v>
      </c>
      <c r="DO787" s="4">
        <f t="shared" si="209"/>
        <v>6.1401291157924406E-2</v>
      </c>
      <c r="DZ787">
        <v>743</v>
      </c>
      <c r="EA787">
        <v>11.430296847293267</v>
      </c>
      <c r="EB787">
        <v>-5.4081702406959309E-2</v>
      </c>
      <c r="EC787">
        <v>-0.6471514716508423</v>
      </c>
      <c r="ED787">
        <f t="shared" si="210"/>
        <v>11.376215144886308</v>
      </c>
      <c r="EE787" s="4">
        <f t="shared" si="211"/>
        <v>4.7539275337342259E-3</v>
      </c>
      <c r="EP787">
        <v>745</v>
      </c>
      <c r="EQ787">
        <v>11.403921012927373</v>
      </c>
      <c r="ER787">
        <v>-0.10083514213621569</v>
      </c>
      <c r="ES787">
        <v>-1.2856143973347101</v>
      </c>
      <c r="ET787">
        <f t="shared" si="204"/>
        <v>11.303085870791158</v>
      </c>
      <c r="EU787" s="4">
        <f t="shared" si="205"/>
        <v>8.9210276988860703E-3</v>
      </c>
      <c r="FF787">
        <v>745</v>
      </c>
      <c r="FG787">
        <v>11.331818846936821</v>
      </c>
      <c r="FH787">
        <v>-2.8732976145663613E-2</v>
      </c>
      <c r="FI787">
        <v>-0.63578076866464839</v>
      </c>
      <c r="FJ787">
        <f t="shared" si="206"/>
        <v>11.303085870791158</v>
      </c>
      <c r="FK787">
        <f t="shared" si="207"/>
        <v>2.5420470545936369E-3</v>
      </c>
    </row>
    <row r="788" spans="33:167" x14ac:dyDescent="0.2">
      <c r="AG788">
        <v>746</v>
      </c>
      <c r="AH788">
        <v>81622.291050813437</v>
      </c>
      <c r="AI788">
        <v>-877.65414167166455</v>
      </c>
      <c r="AJ788">
        <v>-5.0885290578196345E-2</v>
      </c>
      <c r="AK788">
        <f t="shared" si="202"/>
        <v>80744.636909141773</v>
      </c>
      <c r="AL788" s="4">
        <f t="shared" si="203"/>
        <v>1.0869503849020318E-2</v>
      </c>
      <c r="AW788">
        <v>742</v>
      </c>
      <c r="AX788">
        <v>93692.085943940649</v>
      </c>
      <c r="AY788">
        <v>-3948.877799189373</v>
      </c>
      <c r="AZ788">
        <v>-0.5265675736272003</v>
      </c>
      <c r="BA788">
        <f t="shared" si="216"/>
        <v>89743.208144751276</v>
      </c>
      <c r="BB788" s="4">
        <f t="shared" si="217"/>
        <v>4.4001968291795764E-2</v>
      </c>
      <c r="BN788">
        <v>742</v>
      </c>
      <c r="BO788">
        <v>11.435530730820338</v>
      </c>
      <c r="BP788">
        <v>-3.0823102600724184E-2</v>
      </c>
      <c r="BQ788">
        <v>-0.38127965114240425</v>
      </c>
      <c r="BR788">
        <f t="shared" si="218"/>
        <v>11.404707628219613</v>
      </c>
      <c r="BS788" s="4">
        <f t="shared" si="219"/>
        <v>2.7026648648542317E-3</v>
      </c>
      <c r="CD788">
        <v>743</v>
      </c>
      <c r="CE788">
        <v>94043.064777959211</v>
      </c>
      <c r="CF788">
        <v>-6820.7792796567228</v>
      </c>
      <c r="CG788">
        <v>-0.86322186745253082</v>
      </c>
      <c r="CH788">
        <f t="shared" si="212"/>
        <v>87222.285498302488</v>
      </c>
      <c r="CI788" s="4">
        <f t="shared" si="213"/>
        <v>7.8199960488188169E-2</v>
      </c>
      <c r="CT788">
        <v>743</v>
      </c>
      <c r="CU788">
        <v>11.44054219122858</v>
      </c>
      <c r="CV788">
        <v>-6.4327046342272709E-2</v>
      </c>
      <c r="CW788">
        <v>-0.76693198671978002</v>
      </c>
      <c r="CX788">
        <f t="shared" si="214"/>
        <v>11.504869237570853</v>
      </c>
      <c r="CY788" s="4">
        <f t="shared" si="215"/>
        <v>5.5912887851174544E-3</v>
      </c>
      <c r="DJ788">
        <v>744</v>
      </c>
      <c r="DK788">
        <v>92567.882109239479</v>
      </c>
      <c r="DL788">
        <v>-10455.977482161892</v>
      </c>
      <c r="DM788">
        <v>-1.3286846338459484</v>
      </c>
      <c r="DN788">
        <f t="shared" si="208"/>
        <v>103023.85959140137</v>
      </c>
      <c r="DO788" s="4">
        <f t="shared" si="209"/>
        <v>0.1014908344885438</v>
      </c>
      <c r="DZ788">
        <v>744</v>
      </c>
      <c r="EA788">
        <v>11.421469183142587</v>
      </c>
      <c r="EB788">
        <v>-0.10563089666593761</v>
      </c>
      <c r="EC788">
        <v>-1.2639984909269983</v>
      </c>
      <c r="ED788">
        <f t="shared" si="210"/>
        <v>11.31583828647665</v>
      </c>
      <c r="EE788" s="4">
        <f t="shared" si="211"/>
        <v>9.3347831589441453E-3</v>
      </c>
      <c r="EP788">
        <v>746</v>
      </c>
      <c r="EQ788">
        <v>11.401805084408046</v>
      </c>
      <c r="ER788">
        <v>-0.10275826151464251</v>
      </c>
      <c r="ES788">
        <v>-1.3101335273554622</v>
      </c>
      <c r="ET788">
        <f t="shared" si="204"/>
        <v>11.299046822893404</v>
      </c>
      <c r="EU788" s="4">
        <f t="shared" si="205"/>
        <v>9.0944185934728854E-3</v>
      </c>
      <c r="FF788">
        <v>746</v>
      </c>
      <c r="FG788">
        <v>11.330760868310403</v>
      </c>
      <c r="FH788">
        <v>-3.171404541699907E-2</v>
      </c>
      <c r="FI788">
        <v>-0.70174353225599528</v>
      </c>
      <c r="FJ788">
        <f t="shared" si="206"/>
        <v>11.299046822893404</v>
      </c>
      <c r="FK788">
        <f t="shared" si="207"/>
        <v>2.8067894499509559E-3</v>
      </c>
    </row>
    <row r="789" spans="33:167" x14ac:dyDescent="0.2">
      <c r="AG789">
        <v>747</v>
      </c>
      <c r="AH789">
        <v>81597.900737729695</v>
      </c>
      <c r="AI789">
        <v>-1020.1761321942467</v>
      </c>
      <c r="AJ789">
        <v>-5.9148537519310485E-2</v>
      </c>
      <c r="AK789">
        <f t="shared" si="202"/>
        <v>80577.724605535448</v>
      </c>
      <c r="AL789" s="4">
        <f t="shared" si="203"/>
        <v>1.2660771164592599E-2</v>
      </c>
      <c r="AW789">
        <v>743</v>
      </c>
      <c r="AX789">
        <v>93667.988553898947</v>
      </c>
      <c r="AY789">
        <v>-6445.7030555964593</v>
      </c>
      <c r="AZ789">
        <v>-0.85950955965352993</v>
      </c>
      <c r="BA789">
        <f t="shared" si="216"/>
        <v>87222.285498302488</v>
      </c>
      <c r="BB789" s="4">
        <f t="shared" si="217"/>
        <v>7.3899726644080024E-2</v>
      </c>
      <c r="BN789">
        <v>743</v>
      </c>
      <c r="BO789">
        <v>11.435273113555558</v>
      </c>
      <c r="BP789">
        <v>-5.9057968669250727E-2</v>
      </c>
      <c r="BQ789">
        <v>-0.73054299507350406</v>
      </c>
      <c r="BR789">
        <f t="shared" si="218"/>
        <v>11.376215144886308</v>
      </c>
      <c r="BS789" s="4">
        <f t="shared" si="219"/>
        <v>5.1913547622908411E-3</v>
      </c>
      <c r="CD789">
        <v>744</v>
      </c>
      <c r="CE789">
        <v>93116.363527643116</v>
      </c>
      <c r="CF789">
        <v>-11004.458900565529</v>
      </c>
      <c r="CG789">
        <v>-1.3926985719627158</v>
      </c>
      <c r="CH789">
        <f t="shared" si="212"/>
        <v>82111.904627077587</v>
      </c>
      <c r="CI789" s="4">
        <f t="shared" si="213"/>
        <v>0.13401782543644286</v>
      </c>
      <c r="CT789">
        <v>744</v>
      </c>
      <c r="CU789">
        <v>11.429709593645031</v>
      </c>
      <c r="CV789">
        <v>-0.11387130716838101</v>
      </c>
      <c r="CW789">
        <v>-1.3576178730848176</v>
      </c>
      <c r="CX789">
        <f t="shared" si="214"/>
        <v>11.543580900813412</v>
      </c>
      <c r="CY789" s="4">
        <f t="shared" si="215"/>
        <v>9.8644699722559345E-3</v>
      </c>
      <c r="DJ789">
        <v>745</v>
      </c>
      <c r="DK789">
        <v>92555.245293986853</v>
      </c>
      <c r="DL789">
        <v>-11483.81741095394</v>
      </c>
      <c r="DM789">
        <v>-1.4592965371107722</v>
      </c>
      <c r="DN789">
        <f t="shared" si="208"/>
        <v>104039.06270494079</v>
      </c>
      <c r="DO789" s="4">
        <f t="shared" si="209"/>
        <v>0.11037986225926058</v>
      </c>
      <c r="DZ789">
        <v>745</v>
      </c>
      <c r="EA789">
        <v>11.421323717591125</v>
      </c>
      <c r="EB789">
        <v>-0.11823784679996763</v>
      </c>
      <c r="EC789">
        <v>-1.41485554551588</v>
      </c>
      <c r="ED789">
        <f t="shared" si="210"/>
        <v>11.303085870791158</v>
      </c>
      <c r="EE789" s="4">
        <f t="shared" si="211"/>
        <v>1.0460669603998291E-2</v>
      </c>
      <c r="EP789">
        <v>747</v>
      </c>
      <c r="EQ789">
        <v>11.400501263379013</v>
      </c>
      <c r="ER789">
        <v>-0.10352374273979414</v>
      </c>
      <c r="ES789">
        <v>-1.3198931574119652</v>
      </c>
      <c r="ET789">
        <f t="shared" si="204"/>
        <v>11.296977520639219</v>
      </c>
      <c r="EU789" s="4">
        <f t="shared" si="205"/>
        <v>9.1638442716788244E-3</v>
      </c>
      <c r="FF789">
        <v>747</v>
      </c>
      <c r="FG789">
        <v>11.3306349023498</v>
      </c>
      <c r="FH789">
        <v>-3.3657381710581191E-2</v>
      </c>
      <c r="FI789">
        <v>-0.74474415412836681</v>
      </c>
      <c r="FJ789">
        <f t="shared" si="206"/>
        <v>11.296977520639219</v>
      </c>
      <c r="FK789">
        <f t="shared" si="207"/>
        <v>2.9793262533354807E-3</v>
      </c>
    </row>
    <row r="790" spans="33:167" x14ac:dyDescent="0.2">
      <c r="AG790">
        <v>748</v>
      </c>
      <c r="AH790">
        <v>81573.510424645952</v>
      </c>
      <c r="AI790">
        <v>-1465.1319002541568</v>
      </c>
      <c r="AJ790">
        <v>-8.4946517016162737E-2</v>
      </c>
      <c r="AK790">
        <f t="shared" si="202"/>
        <v>80108.378524391796</v>
      </c>
      <c r="AL790" s="4">
        <f t="shared" si="203"/>
        <v>1.8289371564399425E-2</v>
      </c>
      <c r="AW790">
        <v>744</v>
      </c>
      <c r="AX790">
        <v>92726.280576585297</v>
      </c>
      <c r="AY790">
        <v>-10614.37594950771</v>
      </c>
      <c r="AZ790">
        <v>-1.4153859586251403</v>
      </c>
      <c r="BA790">
        <f t="shared" si="216"/>
        <v>82111.904627077587</v>
      </c>
      <c r="BB790" s="4">
        <f t="shared" si="217"/>
        <v>0.12926719941175821</v>
      </c>
      <c r="BN790">
        <v>744</v>
      </c>
      <c r="BO790">
        <v>11.424208228501055</v>
      </c>
      <c r="BP790">
        <v>-0.10836994202440486</v>
      </c>
      <c r="BQ790">
        <v>-1.3405287009756399</v>
      </c>
      <c r="BR790">
        <f t="shared" si="218"/>
        <v>11.31583828647665</v>
      </c>
      <c r="BS790" s="4">
        <f t="shared" si="219"/>
        <v>9.5768372860113946E-3</v>
      </c>
      <c r="CD790">
        <v>745</v>
      </c>
      <c r="CE790">
        <v>93152.446867103703</v>
      </c>
      <c r="CF790">
        <v>-12081.01898407079</v>
      </c>
      <c r="CG790">
        <v>-1.5289454973660892</v>
      </c>
      <c r="CH790">
        <f t="shared" si="212"/>
        <v>81071.427883032913</v>
      </c>
      <c r="CI790" s="4">
        <f t="shared" si="213"/>
        <v>0.14901697551819207</v>
      </c>
      <c r="CT790">
        <v>745</v>
      </c>
      <c r="CU790">
        <v>11.430314845497138</v>
      </c>
      <c r="CV790">
        <v>-0.12722897470598049</v>
      </c>
      <c r="CW790">
        <v>-1.5168731643668818</v>
      </c>
      <c r="CX790">
        <f t="shared" si="214"/>
        <v>11.557543820203119</v>
      </c>
      <c r="CY790" s="4">
        <f t="shared" si="215"/>
        <v>1.1008305630092302E-2</v>
      </c>
      <c r="DJ790">
        <v>746</v>
      </c>
      <c r="DK790">
        <v>92542.717889762993</v>
      </c>
      <c r="DL790">
        <v>-11798.08098062122</v>
      </c>
      <c r="DM790">
        <v>-1.4992313185988591</v>
      </c>
      <c r="DN790">
        <f t="shared" si="208"/>
        <v>104340.79887038421</v>
      </c>
      <c r="DO790" s="4">
        <f t="shared" si="209"/>
        <v>0.11307255750722407</v>
      </c>
      <c r="DZ790">
        <v>746</v>
      </c>
      <c r="EA790">
        <v>11.421179511497471</v>
      </c>
      <c r="EB790">
        <v>-0.12213268860406679</v>
      </c>
      <c r="EC790">
        <v>-1.4614619298046565</v>
      </c>
      <c r="ED790">
        <f t="shared" si="210"/>
        <v>11.299046822893404</v>
      </c>
      <c r="EE790" s="4">
        <f t="shared" si="211"/>
        <v>1.0809114301270914E-2</v>
      </c>
      <c r="EP790">
        <v>748</v>
      </c>
      <c r="EQ790">
        <v>11.399328079961593</v>
      </c>
      <c r="ER790">
        <v>-0.10819235157153351</v>
      </c>
      <c r="ES790">
        <v>-1.3794163613511248</v>
      </c>
      <c r="ET790">
        <f t="shared" si="204"/>
        <v>11.29113572839006</v>
      </c>
      <c r="EU790" s="4">
        <f t="shared" si="205"/>
        <v>9.5820610232767132E-3</v>
      </c>
      <c r="FF790">
        <v>748</v>
      </c>
      <c r="FG790">
        <v>11.328275645143062</v>
      </c>
      <c r="FH790">
        <v>-3.7139916753002211E-2</v>
      </c>
      <c r="FI790">
        <v>-0.82180295913858725</v>
      </c>
      <c r="FJ790">
        <f t="shared" si="206"/>
        <v>11.29113572839006</v>
      </c>
      <c r="FK790">
        <f t="shared" si="207"/>
        <v>3.2892985831016828E-3</v>
      </c>
    </row>
    <row r="791" spans="33:167" x14ac:dyDescent="0.2">
      <c r="AG791">
        <v>749</v>
      </c>
      <c r="AH791">
        <v>81180.803405372833</v>
      </c>
      <c r="AI791">
        <v>-2457.3249695340637</v>
      </c>
      <c r="AJ791">
        <v>-0.14247263151021183</v>
      </c>
      <c r="AK791">
        <f t="shared" si="202"/>
        <v>78723.47843583877</v>
      </c>
      <c r="AL791" s="4">
        <f t="shared" si="203"/>
        <v>3.121463911858053E-2</v>
      </c>
      <c r="AW791">
        <v>745</v>
      </c>
      <c r="AX791">
        <v>92702.183186543596</v>
      </c>
      <c r="AY791">
        <v>-11630.755303510683</v>
      </c>
      <c r="AZ791">
        <v>-1.5509162124182536</v>
      </c>
      <c r="BA791">
        <f t="shared" si="216"/>
        <v>81071.427883032913</v>
      </c>
      <c r="BB791" s="4">
        <f t="shared" si="217"/>
        <v>0.14346306223064356</v>
      </c>
      <c r="BN791">
        <v>745</v>
      </c>
      <c r="BO791">
        <v>11.423950611236275</v>
      </c>
      <c r="BP791">
        <v>-0.12086474044511775</v>
      </c>
      <c r="BQ791">
        <v>-1.4950884947983469</v>
      </c>
      <c r="BR791">
        <f t="shared" si="218"/>
        <v>11.303085870791158</v>
      </c>
      <c r="BS791" s="4">
        <f t="shared" si="219"/>
        <v>1.0693074601640431E-2</v>
      </c>
      <c r="CD791">
        <v>746</v>
      </c>
      <c r="CE791">
        <v>93189.708905240099</v>
      </c>
      <c r="CF791">
        <v>-12445.071996098326</v>
      </c>
      <c r="CG791">
        <v>-1.5750191948146224</v>
      </c>
      <c r="CH791">
        <f t="shared" si="212"/>
        <v>80744.636909141773</v>
      </c>
      <c r="CI791" s="4">
        <f t="shared" si="213"/>
        <v>0.15412877526593119</v>
      </c>
      <c r="CT791">
        <v>746</v>
      </c>
      <c r="CU791">
        <v>11.430937042550935</v>
      </c>
      <c r="CV791">
        <v>-0.13189021965753156</v>
      </c>
      <c r="CW791">
        <v>-1.5724463338896892</v>
      </c>
      <c r="CX791">
        <f t="shared" si="214"/>
        <v>11.562827262208467</v>
      </c>
      <c r="CY791" s="4">
        <f t="shared" si="215"/>
        <v>1.1406398856151459E-2</v>
      </c>
      <c r="DJ791">
        <v>747</v>
      </c>
      <c r="DK791">
        <v>92530.298018232075</v>
      </c>
      <c r="DL791">
        <v>-11952.573412696627</v>
      </c>
      <c r="DM791">
        <v>-1.5188633157884361</v>
      </c>
      <c r="DN791">
        <f t="shared" si="208"/>
        <v>104482.8714309287</v>
      </c>
      <c r="DO791" s="4">
        <f t="shared" si="209"/>
        <v>0.1143974438010943</v>
      </c>
      <c r="DZ791">
        <v>747</v>
      </c>
      <c r="EA791">
        <v>11.421036543239628</v>
      </c>
      <c r="EB791">
        <v>-0.12405902260040946</v>
      </c>
      <c r="EC791">
        <v>-1.4845127922062031</v>
      </c>
      <c r="ED791">
        <f t="shared" si="210"/>
        <v>11.296977520639219</v>
      </c>
      <c r="EE791" s="4">
        <f t="shared" si="211"/>
        <v>1.0981611884573335E-2</v>
      </c>
      <c r="EP791">
        <v>749</v>
      </c>
      <c r="EQ791">
        <v>11.391740610093933</v>
      </c>
      <c r="ER791">
        <v>-0.11804389189689601</v>
      </c>
      <c r="ES791">
        <v>-1.5050202114562825</v>
      </c>
      <c r="ET791">
        <f t="shared" si="204"/>
        <v>11.273696718197037</v>
      </c>
      <c r="EU791" s="4">
        <f t="shared" si="205"/>
        <v>1.0470735096710529E-2</v>
      </c>
      <c r="FF791">
        <v>749</v>
      </c>
      <c r="FG791">
        <v>11.317844616513034</v>
      </c>
      <c r="FH791">
        <v>-4.4147898315996414E-2</v>
      </c>
      <c r="FI791">
        <v>-0.97687008070373604</v>
      </c>
      <c r="FJ791">
        <f t="shared" si="206"/>
        <v>11.273696718197037</v>
      </c>
      <c r="FK791">
        <f t="shared" si="207"/>
        <v>3.9160090447294587E-3</v>
      </c>
    </row>
    <row r="792" spans="33:167" x14ac:dyDescent="0.2">
      <c r="AG792">
        <v>750</v>
      </c>
      <c r="AH792">
        <v>81156.413092289091</v>
      </c>
      <c r="AI792">
        <v>-2809.8498614506389</v>
      </c>
      <c r="AJ792">
        <v>-0.16291158429297328</v>
      </c>
      <c r="AK792">
        <f t="shared" si="202"/>
        <v>78346.563230838452</v>
      </c>
      <c r="AL792" s="4">
        <f t="shared" si="203"/>
        <v>3.5864366547537815E-2</v>
      </c>
      <c r="AW792">
        <v>746</v>
      </c>
      <c r="AX792">
        <v>92678.085796501895</v>
      </c>
      <c r="AY792">
        <v>-11933.448887360122</v>
      </c>
      <c r="AZ792">
        <v>-1.5912792304971721</v>
      </c>
      <c r="BA792">
        <f t="shared" si="216"/>
        <v>80744.636909141773</v>
      </c>
      <c r="BB792" s="4">
        <f t="shared" si="217"/>
        <v>0.14779246454211298</v>
      </c>
      <c r="BN792">
        <v>746</v>
      </c>
      <c r="BO792">
        <v>11.423692993971496</v>
      </c>
      <c r="BP792">
        <v>-0.12464617107809239</v>
      </c>
      <c r="BQ792">
        <v>-1.541864530658082</v>
      </c>
      <c r="BR792">
        <f t="shared" si="218"/>
        <v>11.299046822893404</v>
      </c>
      <c r="BS792" s="4">
        <f t="shared" si="219"/>
        <v>1.1031565142781984E-2</v>
      </c>
      <c r="CD792">
        <v>747</v>
      </c>
      <c r="CE792">
        <v>93228.149642052318</v>
      </c>
      <c r="CF792">
        <v>-12650.42503651687</v>
      </c>
      <c r="CG792">
        <v>-1.6010081951574209</v>
      </c>
      <c r="CH792">
        <f t="shared" si="212"/>
        <v>80577.724605535448</v>
      </c>
      <c r="CI792" s="4">
        <f t="shared" si="213"/>
        <v>0.15699655330857809</v>
      </c>
      <c r="CT792">
        <v>747</v>
      </c>
      <c r="CU792">
        <v>11.431576184806422</v>
      </c>
      <c r="CV792">
        <v>-0.13459866416720345</v>
      </c>
      <c r="CW792">
        <v>-1.6047374594245158</v>
      </c>
      <c r="CX792">
        <f t="shared" si="214"/>
        <v>11.566174848973626</v>
      </c>
      <c r="CY792" s="4">
        <f t="shared" si="215"/>
        <v>1.163726693783707E-2</v>
      </c>
      <c r="DJ792">
        <v>748</v>
      </c>
      <c r="DK792">
        <v>92517.983849016964</v>
      </c>
      <c r="DL792">
        <v>-12409.605324625169</v>
      </c>
      <c r="DM792">
        <v>-1.5769402655133824</v>
      </c>
      <c r="DN792">
        <f t="shared" si="208"/>
        <v>104927.58917364213</v>
      </c>
      <c r="DO792" s="4">
        <f t="shared" si="209"/>
        <v>0.11826827836565283</v>
      </c>
      <c r="DZ792">
        <v>748</v>
      </c>
      <c r="EA792">
        <v>11.420894791747669</v>
      </c>
      <c r="EB792">
        <v>-0.12975906335760889</v>
      </c>
      <c r="EC792">
        <v>-1.5527205149722807</v>
      </c>
      <c r="ED792">
        <f t="shared" si="210"/>
        <v>11.29113572839006</v>
      </c>
      <c r="EE792" s="4">
        <f t="shared" si="211"/>
        <v>1.1492117930293493E-2</v>
      </c>
      <c r="EP792">
        <v>750</v>
      </c>
      <c r="EQ792">
        <v>11.38855607138948</v>
      </c>
      <c r="ER792">
        <v>-0.11965868888341902</v>
      </c>
      <c r="ES792">
        <v>-1.5256083339170239</v>
      </c>
      <c r="ET792">
        <f t="shared" si="204"/>
        <v>11.268897382506061</v>
      </c>
      <c r="EU792" s="4">
        <f t="shared" si="205"/>
        <v>1.0618491305917672E-2</v>
      </c>
      <c r="FF792">
        <v>750</v>
      </c>
      <c r="FG792">
        <v>11.317299130518425</v>
      </c>
      <c r="FH792">
        <v>-4.8401748012363299E-2</v>
      </c>
      <c r="FI792">
        <v>-1.0709959316434128</v>
      </c>
      <c r="FJ792">
        <f t="shared" si="206"/>
        <v>11.268897382506061</v>
      </c>
      <c r="FK792">
        <f t="shared" si="207"/>
        <v>4.2951627270563855E-3</v>
      </c>
    </row>
    <row r="793" spans="33:167" x14ac:dyDescent="0.2">
      <c r="AG793">
        <v>751</v>
      </c>
      <c r="AH793">
        <v>81132.022779205348</v>
      </c>
      <c r="AI793">
        <v>-2741.6515791680431</v>
      </c>
      <c r="AJ793">
        <v>-0.15895753309431557</v>
      </c>
      <c r="AK793">
        <f t="shared" si="202"/>
        <v>78390.371200037305</v>
      </c>
      <c r="AL793" s="4">
        <f t="shared" si="203"/>
        <v>3.4974341072730349E-2</v>
      </c>
      <c r="AW793">
        <v>747</v>
      </c>
      <c r="AX793">
        <v>92653.988406460194</v>
      </c>
      <c r="AY793">
        <v>-12076.263800924746</v>
      </c>
      <c r="AZ793">
        <v>-1.6103230465729546</v>
      </c>
      <c r="BA793">
        <f t="shared" si="216"/>
        <v>80577.724605535448</v>
      </c>
      <c r="BB793" s="4">
        <f t="shared" si="217"/>
        <v>0.14987099548967833</v>
      </c>
      <c r="BN793">
        <v>747</v>
      </c>
      <c r="BO793">
        <v>11.423435376706715</v>
      </c>
      <c r="BP793">
        <v>-0.12645785606749627</v>
      </c>
      <c r="BQ793">
        <v>-1.5642749488981853</v>
      </c>
      <c r="BR793">
        <f t="shared" si="218"/>
        <v>11.296977520639219</v>
      </c>
      <c r="BS793" s="4">
        <f t="shared" si="219"/>
        <v>1.1193954828755017E-2</v>
      </c>
      <c r="CD793">
        <v>748</v>
      </c>
      <c r="CE793">
        <v>93267.769077540346</v>
      </c>
      <c r="CF793">
        <v>-13159.390553148551</v>
      </c>
      <c r="CG793">
        <v>-1.6654216801452906</v>
      </c>
      <c r="CH793">
        <f t="shared" si="212"/>
        <v>80108.378524391796</v>
      </c>
      <c r="CI793" s="4">
        <f t="shared" si="213"/>
        <v>0.16426984037807874</v>
      </c>
      <c r="CT793">
        <v>748</v>
      </c>
      <c r="CU793">
        <v>11.432232272263601</v>
      </c>
      <c r="CV793">
        <v>-0.14109654387354098</v>
      </c>
      <c r="CW793">
        <v>-1.6822077005752076</v>
      </c>
      <c r="CX793">
        <f t="shared" si="214"/>
        <v>11.573328816137142</v>
      </c>
      <c r="CY793" s="4">
        <f t="shared" si="215"/>
        <v>1.2191526406542998E-2</v>
      </c>
      <c r="DJ793">
        <v>749</v>
      </c>
      <c r="DK793">
        <v>92230.414690260455</v>
      </c>
      <c r="DL793">
        <v>-13506.936254421686</v>
      </c>
      <c r="DM793">
        <v>-1.7163826798789363</v>
      </c>
      <c r="DN793">
        <f t="shared" si="208"/>
        <v>105737.35094468214</v>
      </c>
      <c r="DO793" s="4">
        <f t="shared" si="209"/>
        <v>0.12774044492081152</v>
      </c>
      <c r="DZ793">
        <v>749</v>
      </c>
      <c r="EA793">
        <v>11.418596036667832</v>
      </c>
      <c r="EB793">
        <v>-0.14489931847079518</v>
      </c>
      <c r="EC793">
        <v>-1.7338915569623876</v>
      </c>
      <c r="ED793">
        <f t="shared" si="210"/>
        <v>11.273696718197037</v>
      </c>
      <c r="EE793" s="4">
        <f t="shared" si="211"/>
        <v>1.2852866463660592E-2</v>
      </c>
      <c r="EP793">
        <v>751</v>
      </c>
      <c r="EQ793">
        <v>11.387393434970276</v>
      </c>
      <c r="ER793">
        <v>-0.11793705250037334</v>
      </c>
      <c r="ES793">
        <v>-1.5036580448201056</v>
      </c>
      <c r="ET793">
        <f t="shared" si="204"/>
        <v>11.269456382469903</v>
      </c>
      <c r="EU793" s="4">
        <f t="shared" si="205"/>
        <v>1.0465194459941228E-2</v>
      </c>
      <c r="FF793">
        <v>751</v>
      </c>
      <c r="FG793">
        <v>11.320389730991545</v>
      </c>
      <c r="FH793">
        <v>-5.093334852164233E-2</v>
      </c>
      <c r="FI793">
        <v>-1.1270132028645197</v>
      </c>
      <c r="FJ793">
        <f t="shared" si="206"/>
        <v>11.269456382469903</v>
      </c>
      <c r="FK793">
        <f t="shared" si="207"/>
        <v>4.5195923204309329E-3</v>
      </c>
    </row>
    <row r="794" spans="33:167" x14ac:dyDescent="0.2">
      <c r="AG794">
        <v>752</v>
      </c>
      <c r="AH794">
        <v>81107.632466121606</v>
      </c>
      <c r="AI794">
        <v>-2429.044046137511</v>
      </c>
      <c r="AJ794">
        <v>-0.14083293890634366</v>
      </c>
      <c r="AK794">
        <f t="shared" si="202"/>
        <v>78678.588419984095</v>
      </c>
      <c r="AL794" s="4">
        <f t="shared" si="203"/>
        <v>3.0872999820120591E-2</v>
      </c>
      <c r="AW794">
        <v>748</v>
      </c>
      <c r="AX794">
        <v>92629.891016418493</v>
      </c>
      <c r="AY794">
        <v>-12521.512492026697</v>
      </c>
      <c r="AZ794">
        <v>-1.6696952365613025</v>
      </c>
      <c r="BA794">
        <f t="shared" si="216"/>
        <v>80108.378524391796</v>
      </c>
      <c r="BB794" s="4">
        <f t="shared" si="217"/>
        <v>0.15630715191937239</v>
      </c>
      <c r="BN794">
        <v>748</v>
      </c>
      <c r="BO794">
        <v>11.423177759441936</v>
      </c>
      <c r="BP794">
        <v>-0.13204203105187595</v>
      </c>
      <c r="BQ794">
        <v>-1.6333508079232402</v>
      </c>
      <c r="BR794">
        <f t="shared" si="218"/>
        <v>11.29113572839006</v>
      </c>
      <c r="BS794" s="4">
        <f t="shared" si="219"/>
        <v>1.1694309078215561E-2</v>
      </c>
      <c r="CD794">
        <v>749</v>
      </c>
      <c r="CE794">
        <v>93030.13878236874</v>
      </c>
      <c r="CF794">
        <v>-14306.66034652997</v>
      </c>
      <c r="CG794">
        <v>-1.8106174609951924</v>
      </c>
      <c r="CH794">
        <f t="shared" si="212"/>
        <v>78723.47843583877</v>
      </c>
      <c r="CI794" s="4">
        <f t="shared" si="213"/>
        <v>0.18173308180468917</v>
      </c>
      <c r="CT794">
        <v>749</v>
      </c>
      <c r="CU794">
        <v>11.431023584470418</v>
      </c>
      <c r="CV794">
        <v>-0.15732686627338133</v>
      </c>
      <c r="CW794">
        <v>-1.8757118968813911</v>
      </c>
      <c r="CX794">
        <f t="shared" si="214"/>
        <v>11.5883504507438</v>
      </c>
      <c r="CY794" s="4">
        <f t="shared" si="215"/>
        <v>1.3576295171784634E-2</v>
      </c>
      <c r="DJ794">
        <v>750</v>
      </c>
      <c r="DK794">
        <v>92218.306618353468</v>
      </c>
      <c r="DL794">
        <v>-13871.743387515016</v>
      </c>
      <c r="DM794">
        <v>-1.7627402426113956</v>
      </c>
      <c r="DN794">
        <f t="shared" si="208"/>
        <v>106090.05000586848</v>
      </c>
      <c r="DO794" s="4">
        <f t="shared" si="209"/>
        <v>0.13075442406472318</v>
      </c>
      <c r="DZ794">
        <v>750</v>
      </c>
      <c r="EA794">
        <v>11.418456657613705</v>
      </c>
      <c r="EB794">
        <v>-0.14955927510764333</v>
      </c>
      <c r="EC794">
        <v>-1.7896534442763736</v>
      </c>
      <c r="ED794">
        <f t="shared" si="210"/>
        <v>11.268897382506061</v>
      </c>
      <c r="EE794" s="4">
        <f t="shared" si="211"/>
        <v>1.3271864143498237E-2</v>
      </c>
      <c r="EP794">
        <v>752</v>
      </c>
      <c r="EQ794">
        <v>11.387289783086469</v>
      </c>
      <c r="ER794">
        <v>-0.11416345151736351</v>
      </c>
      <c r="ES794">
        <v>-1.4555458921442039</v>
      </c>
      <c r="ET794">
        <f t="shared" si="204"/>
        <v>11.273126331569106</v>
      </c>
      <c r="EU794" s="4">
        <f t="shared" si="205"/>
        <v>1.0127044455952009E-2</v>
      </c>
      <c r="FF794">
        <v>752</v>
      </c>
      <c r="FG794">
        <v>11.325482229831719</v>
      </c>
      <c r="FH794">
        <v>-5.235589826261311E-2</v>
      </c>
      <c r="FI794">
        <v>-1.1584902682124683</v>
      </c>
      <c r="FJ794">
        <f t="shared" si="206"/>
        <v>11.273126331569106</v>
      </c>
      <c r="FK794">
        <f t="shared" si="207"/>
        <v>4.6443104355174646E-3</v>
      </c>
    </row>
    <row r="795" spans="33:167" x14ac:dyDescent="0.2">
      <c r="AG795">
        <v>753</v>
      </c>
      <c r="AH795">
        <v>89928.076658905018</v>
      </c>
      <c r="AI795">
        <v>-2764.625942936007</v>
      </c>
      <c r="AJ795">
        <v>-0.16028955800102351</v>
      </c>
      <c r="AK795">
        <f t="shared" si="202"/>
        <v>87163.450715969011</v>
      </c>
      <c r="AL795" s="4">
        <f t="shared" si="203"/>
        <v>3.1717720216754869E-2</v>
      </c>
      <c r="AW795">
        <v>749</v>
      </c>
      <c r="AX795">
        <v>92238.432943742126</v>
      </c>
      <c r="AY795">
        <v>-13514.954507903356</v>
      </c>
      <c r="AZ795">
        <v>-1.8021668850754378</v>
      </c>
      <c r="BA795">
        <f t="shared" si="216"/>
        <v>78723.47843583877</v>
      </c>
      <c r="BB795" s="4">
        <f t="shared" si="217"/>
        <v>0.17167628738506921</v>
      </c>
      <c r="BN795">
        <v>749</v>
      </c>
      <c r="BO795">
        <v>11.419767423438453</v>
      </c>
      <c r="BP795">
        <v>-0.14607070524141541</v>
      </c>
      <c r="BQ795">
        <v>-1.8068845391074717</v>
      </c>
      <c r="BR795">
        <f t="shared" si="218"/>
        <v>11.273696718197037</v>
      </c>
      <c r="BS795" s="4">
        <f t="shared" si="219"/>
        <v>1.2956770870520277E-2</v>
      </c>
      <c r="CD795">
        <v>750</v>
      </c>
      <c r="CE795">
        <v>93072.1156152084</v>
      </c>
      <c r="CF795">
        <v>-14725.552384369948</v>
      </c>
      <c r="CG795">
        <v>-1.8636314572468671</v>
      </c>
      <c r="CH795">
        <f t="shared" si="212"/>
        <v>78346.563230838452</v>
      </c>
      <c r="CI795" s="4">
        <f t="shared" si="213"/>
        <v>0.18795403112939277</v>
      </c>
      <c r="CT795">
        <v>750</v>
      </c>
      <c r="CU795">
        <v>11.431713562330978</v>
      </c>
      <c r="CV795">
        <v>-0.16281617982491703</v>
      </c>
      <c r="CW795">
        <v>-1.9411576213035384</v>
      </c>
      <c r="CX795">
        <f t="shared" si="214"/>
        <v>11.594529742155895</v>
      </c>
      <c r="CY795" s="4">
        <f t="shared" si="215"/>
        <v>1.4042499648169678E-2</v>
      </c>
      <c r="DJ795">
        <v>751</v>
      </c>
      <c r="DK795">
        <v>92206.29902952924</v>
      </c>
      <c r="DL795">
        <v>-13815.927829491935</v>
      </c>
      <c r="DM795">
        <v>-1.7556475270425906</v>
      </c>
      <c r="DN795">
        <f t="shared" si="208"/>
        <v>106022.22685902118</v>
      </c>
      <c r="DO795" s="4">
        <f t="shared" si="209"/>
        <v>0.13031161709009484</v>
      </c>
      <c r="DZ795">
        <v>751</v>
      </c>
      <c r="EA795">
        <v>11.418318435245558</v>
      </c>
      <c r="EB795">
        <v>-0.14886205277565523</v>
      </c>
      <c r="EC795">
        <v>-1.781310355243809</v>
      </c>
      <c r="ED795">
        <f t="shared" si="210"/>
        <v>11.269456382469903</v>
      </c>
      <c r="EE795" s="4">
        <f t="shared" si="211"/>
        <v>1.3209337498055026E-2</v>
      </c>
      <c r="EP795">
        <v>753</v>
      </c>
      <c r="EQ795">
        <v>11.39423533317931</v>
      </c>
      <c r="ER795">
        <v>-1.8694954312781675E-2</v>
      </c>
      <c r="ES795">
        <v>-0.23835442597541182</v>
      </c>
      <c r="ET795">
        <f t="shared" si="204"/>
        <v>11.375540378866528</v>
      </c>
      <c r="EU795" s="4">
        <f t="shared" si="205"/>
        <v>1.6434343943355122E-3</v>
      </c>
      <c r="FF795">
        <v>753</v>
      </c>
      <c r="FG795">
        <v>11.340636286326097</v>
      </c>
      <c r="FH795">
        <v>3.4904092540431364E-2</v>
      </c>
      <c r="FI795">
        <v>0.77233039391384439</v>
      </c>
      <c r="FJ795">
        <f t="shared" si="206"/>
        <v>11.375540378866528</v>
      </c>
      <c r="FK795">
        <f t="shared" si="207"/>
        <v>3.0683458875743752E-3</v>
      </c>
    </row>
    <row r="796" spans="33:167" x14ac:dyDescent="0.2">
      <c r="AG796">
        <v>754</v>
      </c>
      <c r="AH796">
        <v>89903.686345821276</v>
      </c>
      <c r="AI796">
        <v>-1408.0836247139378</v>
      </c>
      <c r="AJ796">
        <v>-8.1638929277421043E-2</v>
      </c>
      <c r="AK796">
        <f t="shared" si="202"/>
        <v>88495.602721107338</v>
      </c>
      <c r="AL796" s="4">
        <f t="shared" si="203"/>
        <v>1.5911340014842248E-2</v>
      </c>
      <c r="AW796">
        <v>750</v>
      </c>
      <c r="AX796">
        <v>92214.335553700424</v>
      </c>
      <c r="AY796">
        <v>-13867.772322861972</v>
      </c>
      <c r="AZ796">
        <v>-1.8492137754080145</v>
      </c>
      <c r="BA796">
        <f t="shared" si="216"/>
        <v>78346.563230838452</v>
      </c>
      <c r="BB796" s="4">
        <f t="shared" si="217"/>
        <v>0.17700549648875213</v>
      </c>
      <c r="BN796">
        <v>750</v>
      </c>
      <c r="BO796">
        <v>11.419509806173673</v>
      </c>
      <c r="BP796">
        <v>-0.15061242366761185</v>
      </c>
      <c r="BQ796">
        <v>-1.863065282479053</v>
      </c>
      <c r="BR796">
        <f t="shared" si="218"/>
        <v>11.268897382506061</v>
      </c>
      <c r="BS796" s="4">
        <f t="shared" si="219"/>
        <v>1.336532036412222E-2</v>
      </c>
      <c r="CD796">
        <v>751</v>
      </c>
      <c r="CE796">
        <v>93115.271146723913</v>
      </c>
      <c r="CF796">
        <v>-14724.899946686608</v>
      </c>
      <c r="CG796">
        <v>-1.8635488862601339</v>
      </c>
      <c r="CH796">
        <f t="shared" si="212"/>
        <v>78390.371200037305</v>
      </c>
      <c r="CI796" s="4">
        <f t="shared" si="213"/>
        <v>0.18784067126192663</v>
      </c>
      <c r="CT796">
        <v>751</v>
      </c>
      <c r="CU796">
        <v>11.432420485393228</v>
      </c>
      <c r="CV796">
        <v>-0.16296410292332553</v>
      </c>
      <c r="CW796">
        <v>-1.9429212178340016</v>
      </c>
      <c r="CX796">
        <f t="shared" si="214"/>
        <v>11.595384588316554</v>
      </c>
      <c r="CY796" s="4">
        <f t="shared" si="215"/>
        <v>1.4054221460453089E-2</v>
      </c>
      <c r="DJ796">
        <v>752</v>
      </c>
      <c r="DK796">
        <v>92194.390269716969</v>
      </c>
      <c r="DL796">
        <v>-13515.801849732874</v>
      </c>
      <c r="DM796">
        <v>-1.717509268022414</v>
      </c>
      <c r="DN796">
        <f t="shared" si="208"/>
        <v>105710.19211944984</v>
      </c>
      <c r="DO796" s="4">
        <f t="shared" si="209"/>
        <v>0.12785713069616181</v>
      </c>
      <c r="DZ796">
        <v>752</v>
      </c>
      <c r="EA796">
        <v>11.418181350522969</v>
      </c>
      <c r="EB796">
        <v>-0.14505501895386352</v>
      </c>
      <c r="EC796">
        <v>-1.7357546972162983</v>
      </c>
      <c r="ED796">
        <f t="shared" si="210"/>
        <v>11.273126331569106</v>
      </c>
      <c r="EE796" s="4">
        <f t="shared" si="211"/>
        <v>1.2867328431125044E-2</v>
      </c>
      <c r="EP796">
        <v>754</v>
      </c>
      <c r="EQ796">
        <v>11.398982709700462</v>
      </c>
      <c r="ER796">
        <v>-8.2745667060191153E-3</v>
      </c>
      <c r="ES796">
        <v>-0.10549796294821645</v>
      </c>
      <c r="ET796">
        <f t="shared" si="204"/>
        <v>11.390708142994443</v>
      </c>
      <c r="EU796" s="4">
        <f t="shared" si="205"/>
        <v>7.2643128084254978E-4</v>
      </c>
      <c r="FF796">
        <v>754</v>
      </c>
      <c r="FG796">
        <v>11.352087701417531</v>
      </c>
      <c r="FH796">
        <v>3.8620441576911801E-2</v>
      </c>
      <c r="FI796">
        <v>0.85456285166765944</v>
      </c>
      <c r="FJ796">
        <f t="shared" si="206"/>
        <v>11.390708142994443</v>
      </c>
      <c r="FK796">
        <f t="shared" si="207"/>
        <v>3.3905215630219E-3</v>
      </c>
    </row>
    <row r="797" spans="33:167" x14ac:dyDescent="0.2">
      <c r="AG797">
        <v>755</v>
      </c>
      <c r="AH797">
        <v>89879.296032737519</v>
      </c>
      <c r="AI797">
        <v>1259.9061052173638</v>
      </c>
      <c r="AJ797">
        <v>7.3047781832508402E-2</v>
      </c>
      <c r="AK797">
        <f t="shared" si="202"/>
        <v>91139.202137954882</v>
      </c>
      <c r="AL797" s="4">
        <f t="shared" si="203"/>
        <v>1.3823975585284134E-2</v>
      </c>
      <c r="AW797">
        <v>751</v>
      </c>
      <c r="AX797">
        <v>92190.238163658738</v>
      </c>
      <c r="AY797">
        <v>-13799.866963621433</v>
      </c>
      <c r="AZ797">
        <v>-1.8401588585253208</v>
      </c>
      <c r="BA797">
        <f t="shared" si="216"/>
        <v>78390.371200037305</v>
      </c>
      <c r="BB797" s="4">
        <f t="shared" si="217"/>
        <v>0.17604033189748264</v>
      </c>
      <c r="BN797">
        <v>751</v>
      </c>
      <c r="BO797">
        <v>11.419252188908892</v>
      </c>
      <c r="BP797">
        <v>-0.14979580643898949</v>
      </c>
      <c r="BQ797">
        <v>-1.8529637837402888</v>
      </c>
      <c r="BR797">
        <f t="shared" si="218"/>
        <v>11.269456382469903</v>
      </c>
      <c r="BS797" s="4">
        <f t="shared" si="219"/>
        <v>1.3292194526082282E-2</v>
      </c>
      <c r="CD797">
        <v>752</v>
      </c>
      <c r="CE797">
        <v>93159.605376915206</v>
      </c>
      <c r="CF797">
        <v>-14481.016956931111</v>
      </c>
      <c r="CG797">
        <v>-1.8326836256755339</v>
      </c>
      <c r="CH797">
        <f t="shared" si="212"/>
        <v>78678.588419984095</v>
      </c>
      <c r="CI797" s="4">
        <f t="shared" si="213"/>
        <v>0.18405283124338542</v>
      </c>
      <c r="CT797">
        <v>752</v>
      </c>
      <c r="CU797">
        <v>11.433144353657168</v>
      </c>
      <c r="CV797">
        <v>-0.16001802208806204</v>
      </c>
      <c r="CW797">
        <v>-1.9077968998915362</v>
      </c>
      <c r="CX797">
        <f t="shared" si="214"/>
        <v>11.59316237574523</v>
      </c>
      <c r="CY797" s="4">
        <f t="shared" si="215"/>
        <v>1.3802793138035022E-2</v>
      </c>
      <c r="DJ797">
        <v>753</v>
      </c>
      <c r="DK797">
        <v>101087.36902360835</v>
      </c>
      <c r="DL797">
        <v>-13923.918307639338</v>
      </c>
      <c r="DM797">
        <v>-1.7693703271500814</v>
      </c>
      <c r="DN797">
        <f t="shared" si="208"/>
        <v>115011.28733124769</v>
      </c>
      <c r="DO797" s="4">
        <f t="shared" si="209"/>
        <v>0.12106566782038197</v>
      </c>
      <c r="DZ797">
        <v>753</v>
      </c>
      <c r="EA797">
        <v>11.520438185744334</v>
      </c>
      <c r="EB797">
        <v>-0.14489780687780573</v>
      </c>
      <c r="EC797">
        <v>-1.7338734689661872</v>
      </c>
      <c r="ED797">
        <f t="shared" si="210"/>
        <v>11.375540378866528</v>
      </c>
      <c r="EE797" s="4">
        <f t="shared" si="211"/>
        <v>1.2737663623171414E-2</v>
      </c>
      <c r="EP797">
        <v>755</v>
      </c>
      <c r="EQ797">
        <v>11.403735500738415</v>
      </c>
      <c r="ER797">
        <v>1.6407809794429795E-2</v>
      </c>
      <c r="ES797">
        <v>0.20919409695434252</v>
      </c>
      <c r="ET797">
        <f t="shared" si="204"/>
        <v>11.420143310532845</v>
      </c>
      <c r="EU797" s="4">
        <f t="shared" si="205"/>
        <v>1.4367428979018858E-3</v>
      </c>
      <c r="FF797">
        <v>755</v>
      </c>
      <c r="FG797">
        <v>11.373462187618561</v>
      </c>
      <c r="FH797">
        <v>4.6681122914284501E-2</v>
      </c>
      <c r="FI797">
        <v>1.0329232884931026</v>
      </c>
      <c r="FJ797">
        <f t="shared" si="206"/>
        <v>11.420143310532845</v>
      </c>
      <c r="FK797">
        <f t="shared" si="207"/>
        <v>4.0876127072092261E-3</v>
      </c>
    </row>
    <row r="798" spans="33:167" ht="17" thickBot="1" x14ac:dyDescent="0.25">
      <c r="AG798" s="52">
        <v>756</v>
      </c>
      <c r="AH798" s="52">
        <v>89854.905719653776</v>
      </c>
      <c r="AI798" s="52">
        <v>12743.768428689422</v>
      </c>
      <c r="AJ798" s="52">
        <v>0.73886777121562575</v>
      </c>
      <c r="AK798">
        <f t="shared" si="202"/>
        <v>102598.6741483432</v>
      </c>
      <c r="AL798" s="4">
        <f t="shared" si="203"/>
        <v>0.12420987439139547</v>
      </c>
      <c r="AW798">
        <v>752</v>
      </c>
      <c r="AX798">
        <v>92166.140773617037</v>
      </c>
      <c r="AY798">
        <v>-13487.552353632942</v>
      </c>
      <c r="AZ798">
        <v>-1.7985129138410552</v>
      </c>
      <c r="BA798">
        <f t="shared" si="216"/>
        <v>78678.588419984095</v>
      </c>
      <c r="BB798" s="4">
        <f t="shared" si="217"/>
        <v>0.17142595748714715</v>
      </c>
      <c r="BN798">
        <v>752</v>
      </c>
      <c r="BO798">
        <v>11.418994571644113</v>
      </c>
      <c r="BP798">
        <v>-0.14586824007500709</v>
      </c>
      <c r="BQ798">
        <v>-1.8043800589772061</v>
      </c>
      <c r="BR798">
        <f t="shared" si="218"/>
        <v>11.273126331569106</v>
      </c>
      <c r="BS798" s="4">
        <f t="shared" si="219"/>
        <v>1.2939466460738553E-2</v>
      </c>
      <c r="CD798">
        <v>753</v>
      </c>
      <c r="CE798">
        <v>101963.47158634316</v>
      </c>
      <c r="CF798">
        <v>-14800.020870374152</v>
      </c>
      <c r="CG798">
        <v>-1.8730560146059709</v>
      </c>
      <c r="CH798">
        <f t="shared" si="212"/>
        <v>87163.450715969011</v>
      </c>
      <c r="CI798" s="4">
        <f t="shared" si="213"/>
        <v>0.16979617888926321</v>
      </c>
      <c r="CT798">
        <v>753</v>
      </c>
      <c r="CU798">
        <v>11.534210271862923</v>
      </c>
      <c r="CV798">
        <v>-0.15866989299639478</v>
      </c>
      <c r="CW798">
        <v>-1.8917239821777991</v>
      </c>
      <c r="CX798">
        <f t="shared" si="214"/>
        <v>11.692880164859318</v>
      </c>
      <c r="CY798" s="4">
        <f t="shared" si="215"/>
        <v>1.3569786977997633E-2</v>
      </c>
      <c r="DJ798">
        <v>754</v>
      </c>
      <c r="DK798">
        <v>101075.65312033077</v>
      </c>
      <c r="DL798">
        <v>-12580.05039922343</v>
      </c>
      <c r="DM798">
        <v>-1.5985994314708258</v>
      </c>
      <c r="DN798">
        <f t="shared" si="208"/>
        <v>113655.7035195542</v>
      </c>
      <c r="DO798" s="4">
        <f t="shared" si="209"/>
        <v>0.11068560582231636</v>
      </c>
      <c r="DZ798">
        <v>754</v>
      </c>
      <c r="EA798">
        <v>11.520303321041711</v>
      </c>
      <c r="EB798">
        <v>-0.12959517804726772</v>
      </c>
      <c r="EC798">
        <v>-1.5507594335889476</v>
      </c>
      <c r="ED798">
        <f t="shared" si="210"/>
        <v>11.390708142994443</v>
      </c>
      <c r="EE798" s="4">
        <f t="shared" si="211"/>
        <v>1.1377271405814383E-2</v>
      </c>
      <c r="EP798" s="52">
        <v>756</v>
      </c>
      <c r="EQ798" s="52">
        <v>11.427443480998782</v>
      </c>
      <c r="ER798" s="52">
        <v>0.11113680810575843</v>
      </c>
      <c r="ES798" s="52">
        <v>1.4169571991238545</v>
      </c>
      <c r="ET798">
        <f t="shared" si="204"/>
        <v>11.538580289104541</v>
      </c>
      <c r="EU798" s="4">
        <f t="shared" si="205"/>
        <v>9.6317575751239393E-3</v>
      </c>
      <c r="FF798" s="52">
        <v>756</v>
      </c>
      <c r="FG798" s="52">
        <v>11.482364421552965</v>
      </c>
      <c r="FH798" s="52">
        <v>5.6215867551575371E-2</v>
      </c>
      <c r="FI798" s="52">
        <v>1.2439006423107579</v>
      </c>
      <c r="FJ798">
        <f t="shared" si="206"/>
        <v>11.538580289104541</v>
      </c>
      <c r="FK798">
        <f t="shared" si="207"/>
        <v>4.8719917132836492E-3</v>
      </c>
    </row>
    <row r="799" spans="33:167" x14ac:dyDescent="0.2">
      <c r="AM799" s="5"/>
      <c r="AW799">
        <v>753</v>
      </c>
      <c r="AX799">
        <v>100984.51358203174</v>
      </c>
      <c r="AY799">
        <v>-13821.062866062726</v>
      </c>
      <c r="AZ799">
        <v>-1.8429852500945008</v>
      </c>
      <c r="BA799">
        <f t="shared" si="216"/>
        <v>87163.450715969011</v>
      </c>
      <c r="BB799" s="4">
        <f t="shared" si="217"/>
        <v>0.15856488875251243</v>
      </c>
      <c r="BN799">
        <v>753</v>
      </c>
      <c r="BO799">
        <v>11.520252769815352</v>
      </c>
      <c r="BP799">
        <v>-0.14471239094882371</v>
      </c>
      <c r="BQ799">
        <v>-1.7900822850861993</v>
      </c>
      <c r="BR799">
        <f t="shared" si="218"/>
        <v>11.375540378866528</v>
      </c>
      <c r="BS799" s="4">
        <f t="shared" si="219"/>
        <v>1.2721364096045081E-2</v>
      </c>
      <c r="CD799">
        <v>754</v>
      </c>
      <c r="CE799">
        <v>102010.1632138861</v>
      </c>
      <c r="CF799">
        <v>-13514.560492778764</v>
      </c>
      <c r="CG799">
        <v>-1.7103711567344269</v>
      </c>
      <c r="CH799">
        <f t="shared" si="212"/>
        <v>88495.602721107338</v>
      </c>
      <c r="CI799" s="4">
        <f t="shared" si="213"/>
        <v>0.15271448611260058</v>
      </c>
      <c r="CT799">
        <v>754</v>
      </c>
      <c r="CU799">
        <v>11.534968030530246</v>
      </c>
      <c r="CV799">
        <v>-0.14425988753580299</v>
      </c>
      <c r="CW799">
        <v>-1.7199223101760797</v>
      </c>
      <c r="CX799">
        <f t="shared" si="214"/>
        <v>11.679227918066049</v>
      </c>
      <c r="CY799" s="4">
        <f t="shared" si="215"/>
        <v>1.2351834260606744E-2</v>
      </c>
      <c r="DJ799">
        <v>755</v>
      </c>
      <c r="DK799">
        <v>101064.03132170992</v>
      </c>
      <c r="DL799">
        <v>-9924.829183755035</v>
      </c>
      <c r="DM799">
        <v>-1.26118940601186</v>
      </c>
      <c r="DN799">
        <f t="shared" si="208"/>
        <v>110988.86050546495</v>
      </c>
      <c r="DO799" s="4">
        <f t="shared" si="209"/>
        <v>8.9421849531163972E-2</v>
      </c>
      <c r="DZ799">
        <v>755</v>
      </c>
      <c r="EA799">
        <v>11.520169539601406</v>
      </c>
      <c r="EB799">
        <v>-0.10002622906856118</v>
      </c>
      <c r="EC799">
        <v>-1.1969320207100917</v>
      </c>
      <c r="ED799">
        <f t="shared" si="210"/>
        <v>11.420143310532845</v>
      </c>
      <c r="EE799" s="4">
        <f t="shared" si="211"/>
        <v>8.7587542773046086E-3</v>
      </c>
      <c r="FF799">
        <v>755</v>
      </c>
      <c r="FG799">
        <v>11.371282621110433</v>
      </c>
      <c r="FH799">
        <v>4.8860689422411951E-2</v>
      </c>
      <c r="FI799">
        <v>1.2175514947350796</v>
      </c>
      <c r="FJ799">
        <f t="shared" ref="FJ799:FJ800" si="220">FG799+FH799</f>
        <v>11.420143310532845</v>
      </c>
      <c r="FK799" s="4">
        <f t="shared" ref="FK799:FK800" si="221">ABS(FJ799-FG799)/FJ799</f>
        <v>4.2784655230506206E-3</v>
      </c>
    </row>
    <row r="800" spans="33:167" ht="17" thickBot="1" x14ac:dyDescent="0.25">
      <c r="AM800" s="5"/>
      <c r="AW800">
        <v>754</v>
      </c>
      <c r="AX800">
        <v>100960.41619199004</v>
      </c>
      <c r="AY800">
        <v>-12464.813470882698</v>
      </c>
      <c r="AZ800">
        <v>-1.6621346414988365</v>
      </c>
      <c r="BA800">
        <f t="shared" si="216"/>
        <v>88495.602721107338</v>
      </c>
      <c r="BB800" s="4">
        <f t="shared" si="217"/>
        <v>0.14085234845131667</v>
      </c>
      <c r="BN800">
        <v>754</v>
      </c>
      <c r="BO800">
        <v>11.519995152550573</v>
      </c>
      <c r="BP800">
        <v>-0.12928700955612982</v>
      </c>
      <c r="BQ800">
        <v>-1.5992713822276832</v>
      </c>
      <c r="BR800">
        <f t="shared" si="218"/>
        <v>11.390708142994443</v>
      </c>
      <c r="BS800" s="4">
        <f t="shared" si="219"/>
        <v>1.1350217030680784E-2</v>
      </c>
      <c r="CD800">
        <v>755</v>
      </c>
      <c r="CE800">
        <v>102058.03354010488</v>
      </c>
      <c r="CF800">
        <v>-10918.831402149997</v>
      </c>
      <c r="CG800">
        <v>-1.3818617561009272</v>
      </c>
      <c r="CH800">
        <f t="shared" si="212"/>
        <v>91139.202137954882</v>
      </c>
      <c r="CI800" s="4">
        <f t="shared" si="213"/>
        <v>0.1198038949871699</v>
      </c>
      <c r="CT800">
        <v>755</v>
      </c>
      <c r="CU800">
        <v>11.535742734399259</v>
      </c>
      <c r="CV800">
        <v>-0.11559942386641353</v>
      </c>
      <c r="CW800">
        <v>-1.3782211503665658</v>
      </c>
      <c r="CX800">
        <f t="shared" si="214"/>
        <v>11.651342158265672</v>
      </c>
      <c r="CY800" s="4">
        <f t="shared" si="215"/>
        <v>9.9215542978801988E-3</v>
      </c>
      <c r="DJ800" s="52">
        <v>756</v>
      </c>
      <c r="DK800" s="52">
        <v>101052.50212804602</v>
      </c>
      <c r="DL800" s="52">
        <v>1546.1720202971774</v>
      </c>
      <c r="DM800" s="52">
        <v>0.19647852227648829</v>
      </c>
      <c r="DN800">
        <f t="shared" si="208"/>
        <v>99506.330107748843</v>
      </c>
      <c r="DO800" s="4">
        <f t="shared" si="209"/>
        <v>1.5538428747426718E-2</v>
      </c>
      <c r="DZ800" s="52">
        <v>756</v>
      </c>
      <c r="EA800" s="52">
        <v>11.520036824159998</v>
      </c>
      <c r="EB800" s="52">
        <v>1.854346494454262E-2</v>
      </c>
      <c r="EC800" s="52">
        <v>0.22189446881802172</v>
      </c>
      <c r="ED800">
        <f t="shared" si="210"/>
        <v>11.538580289104541</v>
      </c>
      <c r="EE800" s="4">
        <f t="shared" si="211"/>
        <v>1.6070837555338187E-3</v>
      </c>
      <c r="FF800" s="52">
        <v>756</v>
      </c>
      <c r="FG800" s="52">
        <v>11.492081741670983</v>
      </c>
      <c r="FH800" s="52">
        <v>4.6498547433557746E-2</v>
      </c>
      <c r="FI800" s="52">
        <v>1.1586896664779711</v>
      </c>
      <c r="FJ800">
        <f t="shared" si="220"/>
        <v>11.538580289104541</v>
      </c>
      <c r="FK800" s="4">
        <f t="shared" si="221"/>
        <v>4.0298326369895459E-3</v>
      </c>
    </row>
    <row r="801" spans="39:103" ht="17" thickBot="1" x14ac:dyDescent="0.25">
      <c r="AM801" s="5"/>
      <c r="AW801">
        <v>755</v>
      </c>
      <c r="AX801">
        <v>100936.31880194834</v>
      </c>
      <c r="AY801">
        <v>-9797.1166639934527</v>
      </c>
      <c r="AZ801">
        <v>-1.3064075954339869</v>
      </c>
      <c r="BA801">
        <f t="shared" si="216"/>
        <v>91139.202137954882</v>
      </c>
      <c r="BB801" s="4">
        <f t="shared" si="217"/>
        <v>0.10749618642879745</v>
      </c>
      <c r="BN801">
        <v>755</v>
      </c>
      <c r="BO801">
        <v>11.519737535285792</v>
      </c>
      <c r="BP801">
        <v>-9.9594224752946658E-2</v>
      </c>
      <c r="BQ801">
        <v>-1.2319736842036637</v>
      </c>
      <c r="BR801">
        <f t="shared" si="218"/>
        <v>11.420143310532845</v>
      </c>
      <c r="BS801" s="4">
        <f t="shared" si="219"/>
        <v>8.7209260028366271E-3</v>
      </c>
      <c r="CD801" s="52">
        <v>756</v>
      </c>
      <c r="CE801" s="52">
        <v>102107.08256499947</v>
      </c>
      <c r="CF801" s="52">
        <v>491.59158334373205</v>
      </c>
      <c r="CG801" s="52">
        <v>6.2214680639728855E-2</v>
      </c>
      <c r="CH801">
        <f t="shared" si="212"/>
        <v>102598.6741483432</v>
      </c>
      <c r="CI801" s="4">
        <f t="shared" si="213"/>
        <v>4.7914028853137036E-3</v>
      </c>
      <c r="CT801" s="52">
        <v>756</v>
      </c>
      <c r="CU801" s="52">
        <v>11.536534383469965</v>
      </c>
      <c r="CV801" s="52">
        <v>2.0459056345760729E-3</v>
      </c>
      <c r="CW801" s="52">
        <v>2.4392080193110011E-2</v>
      </c>
      <c r="CX801">
        <f t="shared" si="214"/>
        <v>11.534488477835389</v>
      </c>
      <c r="CY801" s="4">
        <f t="shared" si="215"/>
        <v>1.773728968135409E-4</v>
      </c>
    </row>
    <row r="802" spans="39:103" ht="17" thickBot="1" x14ac:dyDescent="0.25">
      <c r="AM802" s="5"/>
      <c r="AW802" s="52">
        <v>756</v>
      </c>
      <c r="AX802" s="52">
        <v>100912.22141190663</v>
      </c>
      <c r="AY802" s="52">
        <v>1686.452736436564</v>
      </c>
      <c r="AZ802" s="52">
        <v>0.22488194637085229</v>
      </c>
      <c r="BA802">
        <f t="shared" si="216"/>
        <v>102598.6741483432</v>
      </c>
      <c r="BB802" s="4">
        <f t="shared" si="217"/>
        <v>1.6437373586311567E-2</v>
      </c>
      <c r="BN802" s="52">
        <v>756</v>
      </c>
      <c r="BO802" s="52">
        <v>11.519479918021013</v>
      </c>
      <c r="BP802" s="52">
        <v>1.9100371083528245E-2</v>
      </c>
      <c r="BQ802" s="52">
        <v>0.23627027161266406</v>
      </c>
      <c r="BR802">
        <f t="shared" si="218"/>
        <v>11.538580289104541</v>
      </c>
      <c r="BS802" s="4">
        <f t="shared" si="219"/>
        <v>1.6553484575189919E-3</v>
      </c>
    </row>
    <row r="803" spans="39:103" x14ac:dyDescent="0.2">
      <c r="AM803" s="5"/>
    </row>
    <row r="804" spans="39:103" x14ac:dyDescent="0.2">
      <c r="AM804" s="5"/>
    </row>
    <row r="805" spans="39:103" x14ac:dyDescent="0.2">
      <c r="AM805" s="5"/>
    </row>
    <row r="806" spans="39:103" x14ac:dyDescent="0.2">
      <c r="AM806" s="5"/>
    </row>
    <row r="807" spans="39:103" x14ac:dyDescent="0.2">
      <c r="AM807" s="5"/>
    </row>
    <row r="808" spans="39:103" x14ac:dyDescent="0.2">
      <c r="AM808" s="5"/>
    </row>
    <row r="809" spans="39:103" x14ac:dyDescent="0.2">
      <c r="AM809" s="5"/>
    </row>
    <row r="831" spans="39:39" x14ac:dyDescent="0.2">
      <c r="AM831" s="5"/>
    </row>
    <row r="832" spans="39:39" x14ac:dyDescent="0.2">
      <c r="AM832" s="5"/>
    </row>
    <row r="833" spans="39:39" x14ac:dyDescent="0.2">
      <c r="AM833" s="5"/>
    </row>
    <row r="834" spans="39:39" x14ac:dyDescent="0.2">
      <c r="AM834" s="5"/>
    </row>
    <row r="835" spans="39:39" x14ac:dyDescent="0.2">
      <c r="AM835" s="5"/>
    </row>
    <row r="836" spans="39:39" x14ac:dyDescent="0.2">
      <c r="AM836" s="5"/>
    </row>
    <row r="837" spans="39:39" x14ac:dyDescent="0.2">
      <c r="AM837" s="5"/>
    </row>
    <row r="838" spans="39:39" x14ac:dyDescent="0.2">
      <c r="AM838" s="5"/>
    </row>
    <row r="839" spans="39:39" x14ac:dyDescent="0.2">
      <c r="AM839" s="5"/>
    </row>
    <row r="840" spans="39:39" x14ac:dyDescent="0.2">
      <c r="AM840" s="5"/>
    </row>
    <row r="841" spans="39:39" x14ac:dyDescent="0.2">
      <c r="AM841" s="5"/>
    </row>
    <row r="842" spans="39:39" x14ac:dyDescent="0.2">
      <c r="AM842" s="5"/>
    </row>
    <row r="843" spans="39:39" x14ac:dyDescent="0.2">
      <c r="AM843" s="5"/>
    </row>
    <row r="844" spans="39:39" x14ac:dyDescent="0.2">
      <c r="AM844" s="5"/>
    </row>
    <row r="845" spans="39:39" x14ac:dyDescent="0.2">
      <c r="AM845" s="5"/>
    </row>
    <row r="846" spans="39:39" x14ac:dyDescent="0.2">
      <c r="AM846" s="5"/>
    </row>
    <row r="847" spans="39:39" x14ac:dyDescent="0.2">
      <c r="AM847" s="5"/>
    </row>
    <row r="848" spans="39:39" x14ac:dyDescent="0.2">
      <c r="AM848" s="5"/>
    </row>
    <row r="849" spans="39:39" x14ac:dyDescent="0.2">
      <c r="AM849" s="5"/>
    </row>
    <row r="850" spans="39:39" x14ac:dyDescent="0.2">
      <c r="AM850" s="5"/>
    </row>
    <row r="851" spans="39:39" x14ac:dyDescent="0.2">
      <c r="AM851" s="5"/>
    </row>
    <row r="852" spans="39:39" x14ac:dyDescent="0.2">
      <c r="AM852" s="5"/>
    </row>
    <row r="853" spans="39:39" x14ac:dyDescent="0.2">
      <c r="AM853" s="5"/>
    </row>
    <row r="854" spans="39:39" x14ac:dyDescent="0.2">
      <c r="AM854" s="5"/>
    </row>
    <row r="855" spans="39:39" x14ac:dyDescent="0.2">
      <c r="AM855" s="5"/>
    </row>
    <row r="856" spans="39:39" x14ac:dyDescent="0.2">
      <c r="AM856" s="5"/>
    </row>
    <row r="857" spans="39:39" x14ac:dyDescent="0.2">
      <c r="AM857" s="5"/>
    </row>
    <row r="858" spans="39:39" x14ac:dyDescent="0.2">
      <c r="AM858" s="5"/>
    </row>
    <row r="859" spans="39:39" x14ac:dyDescent="0.2">
      <c r="AM859" s="5"/>
    </row>
    <row r="860" spans="39:39" x14ac:dyDescent="0.2">
      <c r="AM860" s="5"/>
    </row>
    <row r="861" spans="39:39" x14ac:dyDescent="0.2">
      <c r="AM861" s="5"/>
    </row>
    <row r="862" spans="39:39" x14ac:dyDescent="0.2">
      <c r="AM862" s="5"/>
    </row>
    <row r="863" spans="39:39" x14ac:dyDescent="0.2">
      <c r="AM863" s="5"/>
    </row>
    <row r="864" spans="39:39" x14ac:dyDescent="0.2">
      <c r="AM864" s="5"/>
    </row>
    <row r="865" spans="39:39" x14ac:dyDescent="0.2">
      <c r="AM865" s="5"/>
    </row>
    <row r="866" spans="39:39" x14ac:dyDescent="0.2">
      <c r="AM866" s="5"/>
    </row>
    <row r="867" spans="39:39" x14ac:dyDescent="0.2">
      <c r="AM867" s="5"/>
    </row>
    <row r="868" spans="39:39" x14ac:dyDescent="0.2">
      <c r="AM868" s="5"/>
    </row>
    <row r="869" spans="39:39" x14ac:dyDescent="0.2">
      <c r="AM869" s="5"/>
    </row>
    <row r="870" spans="39:39" x14ac:dyDescent="0.2">
      <c r="AM870" s="5"/>
    </row>
    <row r="871" spans="39:39" x14ac:dyDescent="0.2">
      <c r="AM871" s="5"/>
    </row>
    <row r="872" spans="39:39" x14ac:dyDescent="0.2">
      <c r="AM872" s="5"/>
    </row>
    <row r="873" spans="39:39" x14ac:dyDescent="0.2">
      <c r="AM873" s="5"/>
    </row>
    <row r="874" spans="39:39" x14ac:dyDescent="0.2">
      <c r="AM874" s="5"/>
    </row>
    <row r="875" spans="39:39" x14ac:dyDescent="0.2">
      <c r="AM875" s="5"/>
    </row>
    <row r="876" spans="39:39" x14ac:dyDescent="0.2">
      <c r="AM876" s="5"/>
    </row>
    <row r="877" spans="39:39" x14ac:dyDescent="0.2">
      <c r="AM877" s="5"/>
    </row>
    <row r="878" spans="39:39" x14ac:dyDescent="0.2">
      <c r="AM878" s="5"/>
    </row>
    <row r="879" spans="39:39" x14ac:dyDescent="0.2">
      <c r="AM879" s="5"/>
    </row>
    <row r="880" spans="39:39" x14ac:dyDescent="0.2">
      <c r="AM880" s="5"/>
    </row>
    <row r="881" spans="39:39" x14ac:dyDescent="0.2">
      <c r="AM881" s="5"/>
    </row>
    <row r="882" spans="39:39" x14ac:dyDescent="0.2">
      <c r="AM882" s="5"/>
    </row>
    <row r="883" spans="39:39" x14ac:dyDescent="0.2">
      <c r="AM883" s="5"/>
    </row>
    <row r="884" spans="39:39" x14ac:dyDescent="0.2">
      <c r="AM884" s="5"/>
    </row>
    <row r="885" spans="39:39" x14ac:dyDescent="0.2">
      <c r="AM885" s="5"/>
    </row>
    <row r="886" spans="39:39" x14ac:dyDescent="0.2">
      <c r="AM886" s="5"/>
    </row>
    <row r="887" spans="39:39" x14ac:dyDescent="0.2">
      <c r="AM887" s="5"/>
    </row>
    <row r="924" spans="68:120" ht="17" thickBot="1" x14ac:dyDescent="0.25">
      <c r="DD924" s="52"/>
      <c r="DE924" s="52"/>
      <c r="DF924" s="52"/>
      <c r="DN924" s="52"/>
      <c r="DO924" s="52"/>
      <c r="DP924" s="52"/>
    </row>
    <row r="925" spans="68:120" ht="17" thickBot="1" x14ac:dyDescent="0.25">
      <c r="BP925" s="52"/>
      <c r="BQ925" s="52"/>
      <c r="BR925" s="52"/>
      <c r="BZ925" s="52"/>
      <c r="CA925" s="52"/>
      <c r="CB925" s="52"/>
      <c r="CJ925" s="52"/>
      <c r="CK925" s="52"/>
      <c r="CL925" s="52"/>
      <c r="CT925" s="52"/>
      <c r="CU925" s="52"/>
      <c r="CV925" s="52"/>
    </row>
  </sheetData>
  <mergeCells count="10">
    <mergeCell ref="CD7:CL7"/>
    <mergeCell ref="CT7:DB7"/>
    <mergeCell ref="DJ7:DR7"/>
    <mergeCell ref="DZ7:EH7"/>
    <mergeCell ref="EP7:EX7"/>
    <mergeCell ref="W2:Y2"/>
    <mergeCell ref="AG7:AO7"/>
    <mergeCell ref="AW7:BE7"/>
    <mergeCell ref="BN7:BU7"/>
    <mergeCell ref="BO5:BS5"/>
  </mergeCells>
  <conditionalFormatting sqref="AE26:AE36">
    <cfRule type="colorScale" priority="2">
      <colorScale>
        <cfvo type="min"/>
        <cfvo type="percentile" val="50"/>
        <cfvo type="max"/>
        <color rgb="FFF8696B"/>
        <color rgb="FFFFEB84"/>
        <color rgb="FF63BE7B"/>
      </colorScale>
    </cfRule>
  </conditionalFormatting>
  <conditionalFormatting sqref="AW13:EH13">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E656-FFDF-6E40-A4EB-467BE8D30359}">
  <dimension ref="A1:DM185"/>
  <sheetViews>
    <sheetView topLeftCell="CP1" zoomScaleNormal="60" workbookViewId="0">
      <selection activeCell="AL37" sqref="AL37"/>
    </sheetView>
  </sheetViews>
  <sheetFormatPr baseColWidth="10" defaultRowHeight="16" x14ac:dyDescent="0.2"/>
  <cols>
    <col min="1" max="1" width="33" customWidth="1"/>
    <col min="2" max="2" width="12.1640625" customWidth="1"/>
    <col min="3" max="3" width="12.5" customWidth="1"/>
    <col min="4" max="4" width="13" customWidth="1"/>
    <col min="5" max="5" width="12.6640625" customWidth="1"/>
    <col min="6" max="7" width="12.5" customWidth="1"/>
    <col min="8" max="8" width="12.1640625" customWidth="1"/>
    <col min="9" max="9" width="12.33203125" customWidth="1"/>
    <col min="10" max="10" width="14.83203125" customWidth="1"/>
    <col min="15" max="16" width="13.1640625" bestFit="1" customWidth="1"/>
    <col min="17" max="17" width="11.6640625" bestFit="1" customWidth="1"/>
    <col min="18" max="18" width="7.5" bestFit="1" customWidth="1"/>
    <col min="19" max="19" width="11.6640625" bestFit="1" customWidth="1"/>
    <col min="20" max="20" width="14.1640625" bestFit="1" customWidth="1"/>
    <col min="21" max="28" width="13.1640625" bestFit="1" customWidth="1"/>
    <col min="29" max="31" width="13.1640625" customWidth="1"/>
    <col min="32" max="32" width="13.1640625" bestFit="1" customWidth="1"/>
    <col min="33" max="33" width="14.6640625" customWidth="1"/>
    <col min="34" max="34" width="13" customWidth="1"/>
    <col min="43" max="43" width="13.1640625" customWidth="1"/>
    <col min="51" max="51" width="13.33203125" customWidth="1"/>
    <col min="52" max="52" width="14.1640625" customWidth="1"/>
    <col min="61" max="61" width="15.33203125" customWidth="1"/>
    <col min="69" max="70" width="14.33203125" customWidth="1"/>
    <col min="78" max="78" width="12.33203125" customWidth="1"/>
    <col min="79" max="79" width="16.6640625" customWidth="1"/>
    <col min="87" max="87" width="15.6640625" customWidth="1"/>
    <col min="88" max="88" width="15" customWidth="1"/>
    <col min="96" max="96" width="14.83203125" customWidth="1"/>
    <col min="97" max="97" width="13.83203125" customWidth="1"/>
    <col min="105" max="105" width="13.6640625" customWidth="1"/>
    <col min="106" max="106" width="14.5" customWidth="1"/>
    <col min="116" max="116" width="14.1640625" bestFit="1" customWidth="1"/>
    <col min="117" max="118" width="13.1640625" bestFit="1" customWidth="1"/>
  </cols>
  <sheetData>
    <row r="1" spans="1:117" x14ac:dyDescent="0.2">
      <c r="P1" s="66" t="s">
        <v>0</v>
      </c>
      <c r="Q1" t="s">
        <v>94</v>
      </c>
    </row>
    <row r="2" spans="1:117" ht="24" x14ac:dyDescent="0.3">
      <c r="A2" s="280" t="s">
        <v>268</v>
      </c>
      <c r="B2" s="280"/>
      <c r="C2" s="280"/>
      <c r="D2" s="280"/>
      <c r="E2" s="280"/>
      <c r="F2" s="280"/>
      <c r="G2" s="280"/>
      <c r="H2" s="280"/>
      <c r="I2" s="280"/>
      <c r="J2" s="280"/>
      <c r="AF2" s="175" t="s">
        <v>317</v>
      </c>
      <c r="AO2" s="175" t="s">
        <v>322</v>
      </c>
      <c r="AX2" s="175" t="s">
        <v>323</v>
      </c>
      <c r="BG2" s="175" t="s">
        <v>325</v>
      </c>
      <c r="BP2" s="181" t="s">
        <v>326</v>
      </c>
      <c r="BY2" s="181" t="s">
        <v>327</v>
      </c>
      <c r="CH2" s="175" t="s">
        <v>328</v>
      </c>
      <c r="CP2" s="181" t="s">
        <v>329</v>
      </c>
      <c r="CZ2" s="181" t="s">
        <v>330</v>
      </c>
      <c r="DM2" s="2"/>
    </row>
    <row r="3" spans="1:117" ht="17" thickBot="1" x14ac:dyDescent="0.25">
      <c r="P3" s="66" t="s">
        <v>124</v>
      </c>
      <c r="Q3" s="66" t="s">
        <v>1</v>
      </c>
      <c r="R3" s="66" t="s">
        <v>113</v>
      </c>
      <c r="S3" t="s">
        <v>60</v>
      </c>
      <c r="T3" t="s">
        <v>198</v>
      </c>
      <c r="U3" t="s">
        <v>308</v>
      </c>
      <c r="V3" t="s">
        <v>316</v>
      </c>
      <c r="W3" t="s">
        <v>315</v>
      </c>
      <c r="X3" t="s">
        <v>314</v>
      </c>
      <c r="Y3" t="s">
        <v>313</v>
      </c>
      <c r="Z3" t="s">
        <v>312</v>
      </c>
      <c r="AA3" t="s">
        <v>311</v>
      </c>
      <c r="AB3" t="s">
        <v>310</v>
      </c>
      <c r="AC3" t="s">
        <v>309</v>
      </c>
    </row>
    <row r="4" spans="1:117" ht="19" x14ac:dyDescent="0.25">
      <c r="A4" s="160"/>
      <c r="B4" s="161" t="s">
        <v>255</v>
      </c>
      <c r="C4" s="161" t="s">
        <v>256</v>
      </c>
      <c r="D4" s="161" t="s">
        <v>257</v>
      </c>
      <c r="E4" s="161" t="s">
        <v>258</v>
      </c>
      <c r="F4" s="161" t="s">
        <v>259</v>
      </c>
      <c r="G4" s="161" t="s">
        <v>260</v>
      </c>
      <c r="H4" s="161" t="s">
        <v>261</v>
      </c>
      <c r="I4" s="161" t="s">
        <v>262</v>
      </c>
      <c r="J4" s="162" t="s">
        <v>263</v>
      </c>
      <c r="P4">
        <v>1</v>
      </c>
      <c r="Q4" s="81">
        <v>44562</v>
      </c>
      <c r="R4">
        <v>1</v>
      </c>
      <c r="S4" s="74">
        <v>512388.90508525912</v>
      </c>
      <c r="T4">
        <v>68.019879983705167</v>
      </c>
      <c r="U4">
        <v>518352.59329844447</v>
      </c>
      <c r="V4">
        <v>518264.17560483073</v>
      </c>
      <c r="W4">
        <v>68.079961058259968</v>
      </c>
      <c r="X4">
        <v>524897.22330209694</v>
      </c>
      <c r="Y4">
        <v>68.176013521996182</v>
      </c>
      <c r="Z4">
        <v>537410.05958584475</v>
      </c>
      <c r="AA4">
        <v>68.306322790493553</v>
      </c>
      <c r="AB4">
        <v>68.574165349445209</v>
      </c>
      <c r="AC4">
        <v>68.082343369395957</v>
      </c>
      <c r="DH4" s="284" t="s">
        <v>380</v>
      </c>
      <c r="DI4" s="285"/>
      <c r="DJ4" s="286"/>
    </row>
    <row r="5" spans="1:117" ht="19" x14ac:dyDescent="0.25">
      <c r="A5" s="163" t="s">
        <v>125</v>
      </c>
      <c r="B5" s="68" t="s">
        <v>279</v>
      </c>
      <c r="C5" s="68" t="s">
        <v>279</v>
      </c>
      <c r="D5" s="68" t="s">
        <v>279</v>
      </c>
      <c r="E5" s="68" t="s">
        <v>280</v>
      </c>
      <c r="F5" s="68" t="s">
        <v>280</v>
      </c>
      <c r="G5" s="68" t="s">
        <v>281</v>
      </c>
      <c r="H5" s="68" t="s">
        <v>281</v>
      </c>
      <c r="I5" s="68" t="s">
        <v>279</v>
      </c>
      <c r="J5" s="159" t="s">
        <v>279</v>
      </c>
      <c r="P5">
        <v>2</v>
      </c>
      <c r="Q5" s="81">
        <v>44569</v>
      </c>
      <c r="R5">
        <v>1</v>
      </c>
      <c r="S5" s="74">
        <v>516931.52685040358</v>
      </c>
      <c r="T5">
        <v>68.069612733277253</v>
      </c>
      <c r="U5">
        <v>518206.25141994207</v>
      </c>
      <c r="V5">
        <v>518119.59126458061</v>
      </c>
      <c r="W5">
        <v>68.078415354671279</v>
      </c>
      <c r="X5">
        <v>524314.56563665462</v>
      </c>
      <c r="Y5">
        <v>68.168156186362481</v>
      </c>
      <c r="Z5">
        <v>531392.54607839626</v>
      </c>
      <c r="AA5">
        <v>68.237053682471199</v>
      </c>
      <c r="AB5">
        <v>68.595265803797304</v>
      </c>
      <c r="AC5">
        <v>68.136292762244295</v>
      </c>
      <c r="DH5" s="287" t="s">
        <v>381</v>
      </c>
      <c r="DI5" s="288"/>
      <c r="DJ5" s="289"/>
    </row>
    <row r="6" spans="1:117" ht="19" x14ac:dyDescent="0.25">
      <c r="A6" s="163" t="s">
        <v>126</v>
      </c>
      <c r="B6" s="68" t="s">
        <v>282</v>
      </c>
      <c r="C6" s="68" t="s">
        <v>283</v>
      </c>
      <c r="D6" s="68" t="s">
        <v>283</v>
      </c>
      <c r="E6" s="68" t="s">
        <v>284</v>
      </c>
      <c r="F6" s="68" t="s">
        <v>284</v>
      </c>
      <c r="G6" s="68" t="s">
        <v>284</v>
      </c>
      <c r="H6" s="68" t="s">
        <v>284</v>
      </c>
      <c r="I6" s="68" t="s">
        <v>283</v>
      </c>
      <c r="J6" s="159" t="s">
        <v>283</v>
      </c>
      <c r="P6">
        <v>3</v>
      </c>
      <c r="Q6" s="81">
        <v>44576</v>
      </c>
      <c r="R6">
        <v>1</v>
      </c>
      <c r="S6" s="74">
        <v>521864.7024713651</v>
      </c>
      <c r="T6">
        <v>68.127124379385151</v>
      </c>
      <c r="U6">
        <v>518059.90954143956</v>
      </c>
      <c r="V6">
        <v>517975.00692433043</v>
      </c>
      <c r="W6">
        <v>68.076869651082603</v>
      </c>
      <c r="X6">
        <v>523738.98016326723</v>
      </c>
      <c r="Y6">
        <v>68.160400521938911</v>
      </c>
      <c r="Z6">
        <v>527872.52632895589</v>
      </c>
      <c r="AA6">
        <v>68.196533851819709</v>
      </c>
      <c r="AB6">
        <v>68.622318303246089</v>
      </c>
      <c r="AC6">
        <v>68.189877504720585</v>
      </c>
      <c r="DH6" s="287" t="s">
        <v>382</v>
      </c>
      <c r="DI6" s="288"/>
      <c r="DJ6" s="289"/>
    </row>
    <row r="7" spans="1:117" ht="20" thickBot="1" x14ac:dyDescent="0.3">
      <c r="A7" s="163" t="s">
        <v>127</v>
      </c>
      <c r="B7" s="156" t="s">
        <v>285</v>
      </c>
      <c r="C7" s="68" t="s">
        <v>286</v>
      </c>
      <c r="D7" s="68" t="s">
        <v>286</v>
      </c>
      <c r="E7" s="68" t="s">
        <v>286</v>
      </c>
      <c r="F7" s="68" t="s">
        <v>286</v>
      </c>
      <c r="G7" s="68" t="s">
        <v>286</v>
      </c>
      <c r="H7" s="68" t="s">
        <v>286</v>
      </c>
      <c r="I7" s="68" t="s">
        <v>286</v>
      </c>
      <c r="J7" s="159" t="s">
        <v>286</v>
      </c>
      <c r="P7">
        <v>4</v>
      </c>
      <c r="Q7" s="81">
        <v>44583</v>
      </c>
      <c r="R7">
        <v>1</v>
      </c>
      <c r="S7" s="74">
        <v>526819.10608671175</v>
      </c>
      <c r="T7">
        <v>68.189550672795804</v>
      </c>
      <c r="U7">
        <v>517913.56766293716</v>
      </c>
      <c r="V7">
        <v>517830.4225840802</v>
      </c>
      <c r="W7">
        <v>68.075323947493928</v>
      </c>
      <c r="X7">
        <v>523170.46688193479</v>
      </c>
      <c r="Y7">
        <v>68.152746528725501</v>
      </c>
      <c r="Z7">
        <v>525375.03257094778</v>
      </c>
      <c r="AA7">
        <v>68.167784574448845</v>
      </c>
      <c r="AB7">
        <v>68.647624595571372</v>
      </c>
      <c r="AC7">
        <v>68.235748754082621</v>
      </c>
      <c r="DH7" s="290" t="s">
        <v>383</v>
      </c>
      <c r="DI7" s="291"/>
      <c r="DJ7" s="292"/>
    </row>
    <row r="8" spans="1:117" ht="19" x14ac:dyDescent="0.25">
      <c r="A8" s="163" t="s">
        <v>128</v>
      </c>
      <c r="B8" s="68" t="s">
        <v>287</v>
      </c>
      <c r="C8" s="68" t="s">
        <v>287</v>
      </c>
      <c r="D8" s="68" t="s">
        <v>287</v>
      </c>
      <c r="E8" s="68" t="s">
        <v>287</v>
      </c>
      <c r="F8" s="68" t="s">
        <v>287</v>
      </c>
      <c r="G8" s="68" t="s">
        <v>287</v>
      </c>
      <c r="H8" s="68" t="s">
        <v>287</v>
      </c>
      <c r="I8" s="68" t="s">
        <v>288</v>
      </c>
      <c r="J8" s="159" t="s">
        <v>289</v>
      </c>
      <c r="P8">
        <v>5</v>
      </c>
      <c r="Q8" s="81">
        <v>44590</v>
      </c>
      <c r="R8">
        <v>1</v>
      </c>
      <c r="S8" s="74">
        <v>530025.29021845083</v>
      </c>
      <c r="T8">
        <v>68.221800033081237</v>
      </c>
      <c r="U8">
        <v>517767.22578443465</v>
      </c>
      <c r="V8">
        <v>517685.83824383002</v>
      </c>
      <c r="W8">
        <v>68.073778243905252</v>
      </c>
      <c r="X8">
        <v>522609.02579265716</v>
      </c>
      <c r="Y8">
        <v>68.145194206722238</v>
      </c>
      <c r="Z8">
        <v>523437.82591153588</v>
      </c>
      <c r="AA8">
        <v>68.145484902468652</v>
      </c>
      <c r="AB8">
        <v>68.678191479704338</v>
      </c>
      <c r="AC8">
        <v>68.266801771937367</v>
      </c>
    </row>
    <row r="9" spans="1:117" ht="19" x14ac:dyDescent="0.25">
      <c r="A9" s="163" t="s">
        <v>264</v>
      </c>
      <c r="B9" s="68" t="s">
        <v>8</v>
      </c>
      <c r="C9" s="68" t="s">
        <v>8</v>
      </c>
      <c r="D9" s="68" t="s">
        <v>290</v>
      </c>
      <c r="E9" s="68" t="s">
        <v>8</v>
      </c>
      <c r="F9" s="68" t="s">
        <v>200</v>
      </c>
      <c r="G9" s="68" t="s">
        <v>129</v>
      </c>
      <c r="H9" s="68" t="s">
        <v>324</v>
      </c>
      <c r="I9" s="68" t="s">
        <v>324</v>
      </c>
      <c r="J9" s="159" t="s">
        <v>324</v>
      </c>
      <c r="P9">
        <v>6</v>
      </c>
      <c r="Q9" s="81">
        <v>44597</v>
      </c>
      <c r="R9">
        <v>1</v>
      </c>
      <c r="S9" s="74">
        <v>524581.85915735166</v>
      </c>
      <c r="T9">
        <v>68.182390957132242</v>
      </c>
      <c r="U9">
        <v>511322.61816964013</v>
      </c>
      <c r="V9">
        <v>511228.58987314382</v>
      </c>
      <c r="W9">
        <v>68.002067385176105</v>
      </c>
      <c r="X9">
        <v>516462.86912023788</v>
      </c>
      <c r="Y9">
        <v>68.078054949874357</v>
      </c>
      <c r="Z9">
        <v>519201.17106131732</v>
      </c>
      <c r="AA9">
        <v>68.100189170196714</v>
      </c>
      <c r="AB9">
        <v>68.622853067208879</v>
      </c>
      <c r="AC9">
        <v>68.207607505537865</v>
      </c>
    </row>
    <row r="10" spans="1:117" ht="19" x14ac:dyDescent="0.25">
      <c r="A10" s="281" t="s">
        <v>269</v>
      </c>
      <c r="B10" s="282"/>
      <c r="C10" s="282"/>
      <c r="D10" s="282"/>
      <c r="E10" s="282"/>
      <c r="F10" s="282"/>
      <c r="G10" s="282"/>
      <c r="H10" s="282"/>
      <c r="I10" s="282"/>
      <c r="J10" s="283"/>
      <c r="P10">
        <v>7</v>
      </c>
      <c r="Q10" s="81">
        <v>44604</v>
      </c>
      <c r="R10">
        <v>1</v>
      </c>
      <c r="S10" s="74">
        <v>528055.06678001885</v>
      </c>
      <c r="T10">
        <v>68.229330216799568</v>
      </c>
      <c r="U10">
        <v>511176.27629113762</v>
      </c>
      <c r="V10">
        <v>511084.0055328937</v>
      </c>
      <c r="W10">
        <v>68.000521681587429</v>
      </c>
      <c r="X10">
        <v>515915.57241507014</v>
      </c>
      <c r="Y10">
        <v>68.070705970291385</v>
      </c>
      <c r="Z10">
        <v>517862.92166197102</v>
      </c>
      <c r="AA10">
        <v>68.084784245539808</v>
      </c>
      <c r="AB10">
        <v>68.624338394134043</v>
      </c>
      <c r="AC10">
        <v>68.240313052339644</v>
      </c>
    </row>
    <row r="11" spans="1:117" ht="19" x14ac:dyDescent="0.25">
      <c r="A11" s="163" t="s">
        <v>265</v>
      </c>
      <c r="B11" s="68"/>
      <c r="C11" s="68"/>
      <c r="D11" s="68"/>
      <c r="E11" s="68"/>
      <c r="F11" s="68"/>
      <c r="G11" s="68"/>
      <c r="H11" s="68"/>
      <c r="I11" s="68">
        <f>'Models training data'!EQ26</f>
        <v>2.1078490441717491E-5</v>
      </c>
      <c r="J11" s="164"/>
      <c r="P11">
        <v>8</v>
      </c>
      <c r="Q11" s="81">
        <v>44611</v>
      </c>
      <c r="R11">
        <v>1</v>
      </c>
      <c r="S11" s="74">
        <v>531836.30788233783</v>
      </c>
      <c r="T11">
        <v>68.267531576649702</v>
      </c>
      <c r="U11">
        <v>511029.93441263522</v>
      </c>
      <c r="V11">
        <v>510939.42119264352</v>
      </c>
      <c r="W11">
        <v>67.998975977998739</v>
      </c>
      <c r="X11">
        <v>515375.3479019574</v>
      </c>
      <c r="Y11">
        <v>68.063458661918531</v>
      </c>
      <c r="Z11">
        <v>516703.67730330932</v>
      </c>
      <c r="AA11">
        <v>68.071439892825836</v>
      </c>
      <c r="AB11">
        <v>68.646148499265891</v>
      </c>
      <c r="AC11">
        <v>68.285743685819924</v>
      </c>
    </row>
    <row r="12" spans="1:117" ht="19" x14ac:dyDescent="0.25">
      <c r="A12" s="163" t="s">
        <v>123</v>
      </c>
      <c r="B12" s="68"/>
      <c r="C12" s="68"/>
      <c r="D12" s="68"/>
      <c r="E12" s="68"/>
      <c r="F12" s="68"/>
      <c r="G12" s="68"/>
      <c r="H12" s="68"/>
      <c r="I12" s="68">
        <f>'Models training data'!EQ27</f>
        <v>1.2217898050486683E-4</v>
      </c>
      <c r="J12" s="159"/>
      <c r="P12">
        <v>9</v>
      </c>
      <c r="Q12" s="81">
        <v>44618</v>
      </c>
      <c r="R12">
        <v>1</v>
      </c>
      <c r="S12" s="74">
        <v>537411.27168491355</v>
      </c>
      <c r="T12">
        <v>68.332775444214576</v>
      </c>
      <c r="U12">
        <v>510883.59253413271</v>
      </c>
      <c r="V12">
        <v>510794.83685239335</v>
      </c>
      <c r="W12">
        <v>67.997430274410064</v>
      </c>
      <c r="X12">
        <v>514842.19558089948</v>
      </c>
      <c r="Y12">
        <v>68.056313024755852</v>
      </c>
      <c r="Z12">
        <v>515681.15131187689</v>
      </c>
      <c r="AA12">
        <v>68.059669339545238</v>
      </c>
      <c r="AB12">
        <v>68.674194757657986</v>
      </c>
      <c r="AC12">
        <v>68.348639181577553</v>
      </c>
    </row>
    <row r="13" spans="1:117" ht="19" x14ac:dyDescent="0.25">
      <c r="A13" s="163" t="s">
        <v>267</v>
      </c>
      <c r="B13" s="68"/>
      <c r="C13" s="68"/>
      <c r="D13" s="68"/>
      <c r="E13" s="68"/>
      <c r="F13" s="68"/>
      <c r="G13" s="68"/>
      <c r="H13" s="68"/>
      <c r="I13" s="68">
        <f>'Models training data'!EQ28</f>
        <v>8.8279204440274469E-5</v>
      </c>
      <c r="J13" s="159"/>
      <c r="P13">
        <v>10</v>
      </c>
      <c r="Q13" s="81">
        <v>44625</v>
      </c>
      <c r="R13">
        <v>1</v>
      </c>
      <c r="S13" s="74">
        <v>544881.73392490402</v>
      </c>
      <c r="T13">
        <v>68.426417912167409</v>
      </c>
      <c r="U13">
        <v>505245.98542614153</v>
      </c>
      <c r="V13">
        <v>505144.58898851142</v>
      </c>
      <c r="W13">
        <v>67.931040964083039</v>
      </c>
      <c r="X13">
        <v>508546.48010529147</v>
      </c>
      <c r="Y13">
        <v>67.980743633399513</v>
      </c>
      <c r="Z13">
        <v>510284.68757180515</v>
      </c>
      <c r="AA13">
        <v>67.997054719158299</v>
      </c>
      <c r="AB13">
        <v>68.706673669881866</v>
      </c>
      <c r="AC13">
        <v>68.426589430280373</v>
      </c>
    </row>
    <row r="14" spans="1:117" ht="19" x14ac:dyDescent="0.25">
      <c r="A14" s="160" t="s">
        <v>266</v>
      </c>
      <c r="B14" s="157"/>
      <c r="C14" s="157"/>
      <c r="D14" s="157"/>
      <c r="E14" s="157"/>
      <c r="F14" s="157"/>
      <c r="G14" s="157"/>
      <c r="H14" s="157"/>
      <c r="I14" s="157">
        <f>'Models training data'!EQ29</f>
        <v>1.5951344736667025E-4</v>
      </c>
      <c r="J14" s="158"/>
      <c r="P14">
        <v>11</v>
      </c>
      <c r="Q14" s="81">
        <v>44632</v>
      </c>
      <c r="R14">
        <v>1</v>
      </c>
      <c r="S14" s="74">
        <v>548316.79943142517</v>
      </c>
      <c r="T14">
        <v>68.461238592917567</v>
      </c>
      <c r="U14">
        <v>505099.64354763902</v>
      </c>
      <c r="V14">
        <v>505000.00464826124</v>
      </c>
      <c r="W14">
        <v>67.929495260494363</v>
      </c>
      <c r="X14">
        <v>508027.47216834337</v>
      </c>
      <c r="Y14">
        <v>67.973801338657111</v>
      </c>
      <c r="Z14">
        <v>509457.25826031819</v>
      </c>
      <c r="AA14">
        <v>67.987529972718207</v>
      </c>
      <c r="AB14">
        <v>68.737991722477531</v>
      </c>
      <c r="AC14">
        <v>68.460042542031829</v>
      </c>
    </row>
    <row r="15" spans="1:117" ht="19" x14ac:dyDescent="0.25">
      <c r="A15" s="163" t="s">
        <v>270</v>
      </c>
      <c r="B15" s="68"/>
      <c r="C15" s="68"/>
      <c r="D15" s="68"/>
      <c r="E15" s="68"/>
      <c r="F15" s="68"/>
      <c r="G15" s="68"/>
      <c r="H15" s="68"/>
      <c r="I15" s="68"/>
      <c r="J15" s="159">
        <f>'Models training data'!FG26</f>
        <v>8.6532249357006652E-2</v>
      </c>
      <c r="P15">
        <v>12</v>
      </c>
      <c r="Q15" s="81">
        <v>44639</v>
      </c>
      <c r="R15">
        <v>1</v>
      </c>
      <c r="S15" s="74">
        <v>554439.00600322313</v>
      </c>
      <c r="T15">
        <v>68.528128936746455</v>
      </c>
      <c r="U15">
        <v>504953.3016691365</v>
      </c>
      <c r="V15">
        <v>504855.42030801112</v>
      </c>
      <c r="W15">
        <v>67.927949556905688</v>
      </c>
      <c r="X15">
        <v>507515.53642345034</v>
      </c>
      <c r="Y15">
        <v>67.966960715124856</v>
      </c>
      <c r="Z15">
        <v>508701.87448177661</v>
      </c>
      <c r="AA15">
        <v>67.978834560486987</v>
      </c>
      <c r="AB15">
        <v>68.781382975082792</v>
      </c>
      <c r="AC15">
        <v>68.532397386407141</v>
      </c>
    </row>
    <row r="16" spans="1:117" ht="19" x14ac:dyDescent="0.25">
      <c r="A16" s="163" t="s">
        <v>271</v>
      </c>
      <c r="B16" s="68"/>
      <c r="C16" s="68"/>
      <c r="D16" s="68"/>
      <c r="E16" s="68"/>
      <c r="F16" s="68"/>
      <c r="G16" s="68"/>
      <c r="H16" s="68"/>
      <c r="I16" s="68"/>
      <c r="J16" s="159">
        <f>'Models training data'!FG27</f>
        <v>4.4173253834804575E-2</v>
      </c>
      <c r="P16">
        <v>13</v>
      </c>
      <c r="Q16" s="81">
        <v>44646</v>
      </c>
      <c r="R16">
        <v>1</v>
      </c>
      <c r="S16" s="74">
        <v>561826.31132745696</v>
      </c>
      <c r="T16">
        <v>68.613122882817052</v>
      </c>
      <c r="U16">
        <v>504806.95979063411</v>
      </c>
      <c r="V16">
        <v>504710.83596776077</v>
      </c>
      <c r="W16">
        <v>67.926403853317012</v>
      </c>
      <c r="X16">
        <v>507010.672870612</v>
      </c>
      <c r="Y16">
        <v>67.960221762802746</v>
      </c>
      <c r="Z16">
        <v>508006.98876614962</v>
      </c>
      <c r="AA16">
        <v>67.970835556639415</v>
      </c>
      <c r="AB16">
        <v>68.82801586534444</v>
      </c>
      <c r="AC16">
        <v>68.616913492613548</v>
      </c>
    </row>
    <row r="17" spans="1:116" ht="19" x14ac:dyDescent="0.25">
      <c r="A17" s="163" t="s">
        <v>272</v>
      </c>
      <c r="B17" s="68"/>
      <c r="C17" s="68"/>
      <c r="D17" s="68"/>
      <c r="E17" s="68"/>
      <c r="F17" s="68"/>
      <c r="G17" s="68"/>
      <c r="H17" s="68"/>
      <c r="I17" s="68"/>
      <c r="J17" s="159">
        <f>'Models training data'!FG28</f>
        <v>1.0255516366076004E-2</v>
      </c>
      <c r="P17">
        <v>14</v>
      </c>
      <c r="Q17" s="81">
        <v>44653</v>
      </c>
      <c r="R17">
        <v>1</v>
      </c>
      <c r="S17" s="74">
        <v>564305.8926539782</v>
      </c>
      <c r="T17">
        <v>68.642213461094499</v>
      </c>
      <c r="U17">
        <v>502450.71767499537</v>
      </c>
      <c r="V17">
        <v>502362.08753170265</v>
      </c>
      <c r="W17">
        <v>67.905941837296112</v>
      </c>
      <c r="X17">
        <v>504842.3109338159</v>
      </c>
      <c r="Y17">
        <v>67.94229415897847</v>
      </c>
      <c r="Z17">
        <v>505711.47163551126</v>
      </c>
      <c r="AA17">
        <v>67.95048043692654</v>
      </c>
      <c r="AB17">
        <v>68.849940410597128</v>
      </c>
      <c r="AC17">
        <v>68.640093032662321</v>
      </c>
    </row>
    <row r="18" spans="1:116" ht="19" x14ac:dyDescent="0.25">
      <c r="A18" s="160" t="s">
        <v>273</v>
      </c>
      <c r="B18" s="157"/>
      <c r="C18" s="157"/>
      <c r="D18" s="157"/>
      <c r="E18" s="157"/>
      <c r="F18" s="157"/>
      <c r="G18" s="157"/>
      <c r="H18" s="157"/>
      <c r="I18" s="157"/>
      <c r="J18" s="158">
        <f>'Models training data'!FG29</f>
        <v>0.16303140051861684</v>
      </c>
      <c r="P18">
        <v>15</v>
      </c>
      <c r="Q18" s="81">
        <v>44660</v>
      </c>
      <c r="R18">
        <v>1</v>
      </c>
      <c r="S18" s="74">
        <v>565917.9899000962</v>
      </c>
      <c r="T18">
        <v>68.655031730260731</v>
      </c>
      <c r="U18">
        <v>502304.37579649297</v>
      </c>
      <c r="V18">
        <v>502217.50319145247</v>
      </c>
      <c r="W18">
        <v>67.904396133707436</v>
      </c>
      <c r="X18">
        <v>504351.59176508756</v>
      </c>
      <c r="Y18">
        <v>67.935758549076638</v>
      </c>
      <c r="Z18">
        <v>505112.51437544567</v>
      </c>
      <c r="AA18">
        <v>67.943585689603253</v>
      </c>
      <c r="AB18">
        <v>68.871350078121466</v>
      </c>
      <c r="AC18">
        <v>68.666181384834118</v>
      </c>
      <c r="AF18" s="1"/>
    </row>
    <row r="19" spans="1:116" ht="19" x14ac:dyDescent="0.25">
      <c r="A19" s="163" t="s">
        <v>274</v>
      </c>
      <c r="B19" s="68"/>
      <c r="C19" s="68"/>
      <c r="D19" s="68"/>
      <c r="E19" s="68"/>
      <c r="F19" s="68"/>
      <c r="G19" s="68"/>
      <c r="H19" s="68"/>
      <c r="I19" s="68"/>
      <c r="J19" s="159"/>
      <c r="P19">
        <v>16</v>
      </c>
      <c r="Q19" s="81">
        <v>44667</v>
      </c>
      <c r="R19">
        <v>1</v>
      </c>
      <c r="S19" s="74">
        <v>530877.45451227995</v>
      </c>
      <c r="T19">
        <v>68.241165506762684</v>
      </c>
      <c r="U19">
        <v>502158.03391799045</v>
      </c>
      <c r="V19">
        <v>502072.91885120224</v>
      </c>
      <c r="W19">
        <v>67.902850430118747</v>
      </c>
      <c r="X19">
        <v>503867.94478841411</v>
      </c>
      <c r="Y19">
        <v>67.929324610384953</v>
      </c>
      <c r="Z19">
        <v>504552.22727684944</v>
      </c>
      <c r="AA19">
        <v>67.937136084212568</v>
      </c>
      <c r="AB19">
        <v>68.698009204295104</v>
      </c>
      <c r="AC19">
        <v>68.381262346688075</v>
      </c>
      <c r="AF19" s="1"/>
    </row>
    <row r="20" spans="1:116" ht="19" x14ac:dyDescent="0.25">
      <c r="A20" s="163" t="s">
        <v>275</v>
      </c>
      <c r="B20" s="68"/>
      <c r="C20" s="68"/>
      <c r="D20" s="68"/>
      <c r="E20" s="68"/>
      <c r="F20" s="68"/>
      <c r="G20" s="68"/>
      <c r="H20" s="68"/>
      <c r="I20" s="68"/>
      <c r="J20" s="159"/>
      <c r="P20">
        <v>17</v>
      </c>
      <c r="Q20" s="81">
        <v>44674</v>
      </c>
      <c r="R20">
        <v>1</v>
      </c>
      <c r="S20" s="74">
        <v>521717.79621437239</v>
      </c>
      <c r="T20">
        <v>68.125097364377027</v>
      </c>
      <c r="U20">
        <v>502011.69203948806</v>
      </c>
      <c r="V20">
        <v>501928.33451095206</v>
      </c>
      <c r="W20">
        <v>67.901304726530071</v>
      </c>
      <c r="X20">
        <v>503391.3700037956</v>
      </c>
      <c r="Y20">
        <v>67.922992342903427</v>
      </c>
      <c r="Z20">
        <v>504025.91844822571</v>
      </c>
      <c r="AA20">
        <v>67.931077611214064</v>
      </c>
      <c r="AB20">
        <v>68.631295787977137</v>
      </c>
      <c r="AC20">
        <v>68.345608482671878</v>
      </c>
    </row>
    <row r="21" spans="1:116" ht="19" x14ac:dyDescent="0.25">
      <c r="A21" s="163" t="s">
        <v>276</v>
      </c>
      <c r="B21" s="68"/>
      <c r="C21" s="68"/>
      <c r="D21" s="68"/>
      <c r="E21" s="68"/>
      <c r="F21" s="68"/>
      <c r="G21" s="68"/>
      <c r="H21" s="68"/>
      <c r="I21" s="68"/>
      <c r="J21" s="159"/>
      <c r="P21">
        <v>18</v>
      </c>
      <c r="Q21" s="81">
        <v>44681</v>
      </c>
      <c r="R21">
        <v>1</v>
      </c>
      <c r="S21" s="74">
        <v>519403.16779197223</v>
      </c>
      <c r="T21">
        <v>68.093718972519582</v>
      </c>
      <c r="U21">
        <v>501865.35016098554</v>
      </c>
      <c r="V21">
        <v>501783.75017070188</v>
      </c>
      <c r="W21">
        <v>67.899759022941382</v>
      </c>
      <c r="X21">
        <v>502921.86741123185</v>
      </c>
      <c r="Y21">
        <v>67.916761746632034</v>
      </c>
      <c r="Z21">
        <v>503529.70128541713</v>
      </c>
      <c r="AA21">
        <v>67.925365530931956</v>
      </c>
      <c r="AB21">
        <v>68.602757430411714</v>
      </c>
      <c r="AC21">
        <v>68.365934536657235</v>
      </c>
    </row>
    <row r="22" spans="1:116" ht="19" x14ac:dyDescent="0.25">
      <c r="A22" s="163" t="s">
        <v>277</v>
      </c>
      <c r="B22" s="182">
        <f>AI25</f>
        <v>6.1112881238556266E-2</v>
      </c>
      <c r="C22" s="182">
        <f>AR25</f>
        <v>6.2170407874846657E-2</v>
      </c>
      <c r="D22" s="182">
        <f>BA25</f>
        <v>5.4455011436144035E-3</v>
      </c>
      <c r="E22" s="182">
        <f>BJ25</f>
        <v>5.9437074770734927E-2</v>
      </c>
      <c r="F22" s="182">
        <f>BS25</f>
        <v>5.2396528239526214E-3</v>
      </c>
      <c r="G22" s="182">
        <f>CB25</f>
        <v>5.9410051678986275E-2</v>
      </c>
      <c r="H22" s="182">
        <f>CK25</f>
        <v>5.2301182738088824E-3</v>
      </c>
      <c r="I22" s="182">
        <f>CT25</f>
        <v>7.9892761478963896E-3</v>
      </c>
      <c r="J22" s="183">
        <f>DC25</f>
        <v>5.0177211864487134E-3</v>
      </c>
      <c r="P22">
        <v>19</v>
      </c>
      <c r="Q22" s="81">
        <v>44688</v>
      </c>
      <c r="R22">
        <v>1</v>
      </c>
      <c r="S22" s="74">
        <v>559376.64604963118</v>
      </c>
      <c r="T22">
        <v>68.549632098677321</v>
      </c>
      <c r="U22">
        <v>554788.01531768602</v>
      </c>
      <c r="V22">
        <v>554693.98702119011</v>
      </c>
      <c r="W22">
        <v>68.507308211968834</v>
      </c>
      <c r="X22">
        <v>555009.55669408804</v>
      </c>
      <c r="Y22">
        <v>68.512583450011505</v>
      </c>
      <c r="Z22">
        <v>556489.06190535659</v>
      </c>
      <c r="AA22">
        <v>68.534319171737224</v>
      </c>
      <c r="AB22">
        <v>68.631070318488071</v>
      </c>
      <c r="AC22">
        <v>68.420660560828594</v>
      </c>
    </row>
    <row r="23" spans="1:116" ht="20" thickBot="1" x14ac:dyDescent="0.3">
      <c r="A23" s="160" t="s">
        <v>278</v>
      </c>
      <c r="B23" s="184">
        <f>AI26</f>
        <v>9.0624295752963935E-2</v>
      </c>
      <c r="C23" s="184">
        <f>AR26</f>
        <v>9.1972875501809534E-2</v>
      </c>
      <c r="D23" s="184">
        <f>BA26</f>
        <v>7.2108477358277523E-3</v>
      </c>
      <c r="E23" s="184">
        <f>BJ26</f>
        <v>0.11200877502773124</v>
      </c>
      <c r="F23" s="184">
        <f>BS26</f>
        <v>1.0134217039739362E-2</v>
      </c>
      <c r="G23" s="184">
        <f>CB26</f>
        <v>8.2098029107091339E-2</v>
      </c>
      <c r="H23" s="184">
        <f>CK26</f>
        <v>6.4873858373528806E-3</v>
      </c>
      <c r="I23" s="184">
        <f>CT26</f>
        <v>9.1567737362003056E-3</v>
      </c>
      <c r="J23" s="185">
        <f>DC26</f>
        <v>9.1567737362003056E-3</v>
      </c>
      <c r="P23">
        <v>20</v>
      </c>
      <c r="Q23" s="81">
        <v>44695</v>
      </c>
      <c r="R23">
        <v>1</v>
      </c>
      <c r="S23" s="74">
        <v>573636.60843318794</v>
      </c>
      <c r="T23">
        <v>68.682665652845316</v>
      </c>
      <c r="U23">
        <v>554641.67343918362</v>
      </c>
      <c r="V23">
        <v>554549.40268093976</v>
      </c>
      <c r="W23">
        <v>68.505762508380158</v>
      </c>
      <c r="X23">
        <v>554554.19848563417</v>
      </c>
      <c r="Y23">
        <v>68.506556196160417</v>
      </c>
      <c r="Z23">
        <v>556043.76240695966</v>
      </c>
      <c r="AA23">
        <v>68.52919321746748</v>
      </c>
      <c r="AB23">
        <v>68.751186344548046</v>
      </c>
      <c r="AC23">
        <v>68.600520468641363</v>
      </c>
    </row>
    <row r="24" spans="1:116" ht="21" x14ac:dyDescent="0.25">
      <c r="A24" s="68"/>
      <c r="B24" s="68"/>
      <c r="C24" s="68"/>
      <c r="D24" s="68"/>
      <c r="E24" s="68"/>
      <c r="F24" s="68"/>
      <c r="G24" s="68"/>
      <c r="H24" s="68"/>
      <c r="I24" s="68"/>
      <c r="J24" s="68"/>
      <c r="P24">
        <v>21</v>
      </c>
      <c r="Q24" s="81">
        <v>44702</v>
      </c>
      <c r="R24">
        <v>1</v>
      </c>
      <c r="S24" s="74">
        <v>577358.97422516008</v>
      </c>
      <c r="T24">
        <v>68.718855596473006</v>
      </c>
      <c r="U24">
        <v>554495.33156068099</v>
      </c>
      <c r="V24">
        <v>554404.81834068964</v>
      </c>
      <c r="W24">
        <v>68.504216804791469</v>
      </c>
      <c r="X24">
        <v>554105.91246923537</v>
      </c>
      <c r="Y24">
        <v>68.500630613519462</v>
      </c>
      <c r="Z24">
        <v>555620.19367559289</v>
      </c>
      <c r="AA24">
        <v>68.524317411510154</v>
      </c>
      <c r="AB24">
        <v>68.81183004784404</v>
      </c>
      <c r="AC24">
        <v>68.672935969443841</v>
      </c>
      <c r="AI24" s="85" t="s">
        <v>255</v>
      </c>
      <c r="AR24" s="85" t="s">
        <v>256</v>
      </c>
      <c r="BA24" s="85" t="s">
        <v>257</v>
      </c>
      <c r="BJ24" s="85" t="s">
        <v>258</v>
      </c>
      <c r="BS24" s="85" t="s">
        <v>259</v>
      </c>
      <c r="CB24" s="85" t="s">
        <v>260</v>
      </c>
      <c r="CK24" s="85" t="s">
        <v>261</v>
      </c>
      <c r="CT24" s="85" t="s">
        <v>262</v>
      </c>
      <c r="DC24" s="85" t="s">
        <v>263</v>
      </c>
      <c r="DI24" s="234" t="s">
        <v>376</v>
      </c>
      <c r="DJ24" s="235"/>
      <c r="DK24" s="235"/>
      <c r="DL24" s="236"/>
    </row>
    <row r="25" spans="1:116" ht="21" x14ac:dyDescent="0.25">
      <c r="A25" s="68"/>
      <c r="B25" s="68"/>
      <c r="C25" s="68"/>
      <c r="D25" s="68"/>
      <c r="E25" s="68"/>
      <c r="F25" s="68"/>
      <c r="G25" s="68"/>
      <c r="H25" s="68"/>
      <c r="I25" s="68"/>
      <c r="J25" s="68"/>
      <c r="P25">
        <v>22</v>
      </c>
      <c r="Q25" s="81">
        <v>44709</v>
      </c>
      <c r="R25">
        <v>1</v>
      </c>
      <c r="S25" s="74">
        <v>580713.63868202525</v>
      </c>
      <c r="T25">
        <v>68.753015060823301</v>
      </c>
      <c r="U25">
        <v>554348.9896821786</v>
      </c>
      <c r="V25">
        <v>554260.23400043941</v>
      </c>
      <c r="W25">
        <v>68.502671101202793</v>
      </c>
      <c r="X25">
        <v>553664.69864489138</v>
      </c>
      <c r="Y25">
        <v>68.494806702088638</v>
      </c>
      <c r="Z25">
        <v>555216.33309547266</v>
      </c>
      <c r="AA25">
        <v>68.519668471027387</v>
      </c>
      <c r="AB25">
        <v>68.854682210212871</v>
      </c>
      <c r="AC25">
        <v>68.739239186899184</v>
      </c>
      <c r="AH25" t="s">
        <v>318</v>
      </c>
      <c r="AI25" s="142">
        <f>AVERAGE(AI29:AI185)</f>
        <v>6.1112881238556266E-2</v>
      </c>
      <c r="AQ25" t="s">
        <v>318</v>
      </c>
      <c r="AR25" s="142">
        <f>AVERAGE(AR29:AR185)</f>
        <v>6.2170407874846657E-2</v>
      </c>
      <c r="AZ25" t="s">
        <v>318</v>
      </c>
      <c r="BA25" s="142">
        <f>AVERAGE(BA29:BA185)</f>
        <v>5.4455011436144035E-3</v>
      </c>
      <c r="BI25" t="s">
        <v>318</v>
      </c>
      <c r="BJ25" s="142">
        <f>AVERAGE(BJ29:BJ185)</f>
        <v>5.9437074770734927E-2</v>
      </c>
      <c r="BR25" t="s">
        <v>318</v>
      </c>
      <c r="BS25" s="142">
        <f>AVERAGE(BS30:BS186)</f>
        <v>5.2396528239526214E-3</v>
      </c>
      <c r="CA25" t="s">
        <v>318</v>
      </c>
      <c r="CB25" s="142">
        <f>AVERAGE(CB29:CB185)</f>
        <v>5.9410051678986275E-2</v>
      </c>
      <c r="CJ25" t="s">
        <v>318</v>
      </c>
      <c r="CK25" s="142">
        <f>AVERAGE(CK29:CK185)</f>
        <v>5.2301182738088824E-3</v>
      </c>
      <c r="CS25" t="s">
        <v>318</v>
      </c>
      <c r="CT25" s="142">
        <f>AVERAGE(CT30:CT186)</f>
        <v>7.9892761478963896E-3</v>
      </c>
      <c r="DB25" t="s">
        <v>318</v>
      </c>
      <c r="DC25" s="142">
        <f>AVERAGE(DC30:DC186)</f>
        <v>5.0177211864487134E-3</v>
      </c>
      <c r="DI25" s="237" t="s">
        <v>377</v>
      </c>
      <c r="DJ25" s="233"/>
      <c r="DK25" s="233"/>
      <c r="DL25" s="238"/>
    </row>
    <row r="26" spans="1:116" ht="21" x14ac:dyDescent="0.25">
      <c r="A26" s="68"/>
      <c r="B26" s="68"/>
      <c r="C26" s="68"/>
      <c r="D26" s="68"/>
      <c r="E26" s="68"/>
      <c r="F26" s="68"/>
      <c r="G26" s="68"/>
      <c r="H26" s="68"/>
      <c r="I26" s="68"/>
      <c r="J26" s="68"/>
      <c r="P26">
        <v>23</v>
      </c>
      <c r="Q26" s="81">
        <v>44716</v>
      </c>
      <c r="R26">
        <v>1</v>
      </c>
      <c r="S26" s="74">
        <v>607176.2242500037</v>
      </c>
      <c r="T26">
        <v>69.030544304491883</v>
      </c>
      <c r="U26">
        <v>597632.19324065431</v>
      </c>
      <c r="V26">
        <v>597583.86093871715</v>
      </c>
      <c r="W26">
        <v>68.965848750139699</v>
      </c>
      <c r="X26">
        <v>639573.96815515589</v>
      </c>
      <c r="Y26">
        <v>69.368271645691777</v>
      </c>
      <c r="Z26">
        <v>638312.01778810238</v>
      </c>
      <c r="AA26">
        <v>69.348377609249923</v>
      </c>
      <c r="AB26">
        <v>68.89499727309375</v>
      </c>
      <c r="AC26">
        <v>68.803648706826763</v>
      </c>
      <c r="AH26" t="s">
        <v>319</v>
      </c>
      <c r="AI26" s="142">
        <f>AVERAGE(AJ29:AJ185)</f>
        <v>9.0624295752963935E-2</v>
      </c>
      <c r="AQ26" t="s">
        <v>319</v>
      </c>
      <c r="AR26" s="142">
        <f>AVERAGE(AS29:AS185)</f>
        <v>9.1972875501809534E-2</v>
      </c>
      <c r="AZ26" t="s">
        <v>319</v>
      </c>
      <c r="BA26" s="142">
        <f>AVERAGE(BB29:BB185)</f>
        <v>7.2108477358277523E-3</v>
      </c>
      <c r="BI26" t="s">
        <v>319</v>
      </c>
      <c r="BJ26" s="142">
        <f>AVERAGE(BK29:BK185)</f>
        <v>0.11200877502773124</v>
      </c>
      <c r="BR26" t="s">
        <v>319</v>
      </c>
      <c r="BS26" s="142">
        <f>AVERAGE(BT30:BT186)</f>
        <v>1.0134217039739362E-2</v>
      </c>
      <c r="CA26" t="s">
        <v>319</v>
      </c>
      <c r="CB26" s="142">
        <f>AVERAGE(CC29:CC185)</f>
        <v>8.2098029107091339E-2</v>
      </c>
      <c r="CJ26" t="s">
        <v>319</v>
      </c>
      <c r="CK26" s="142">
        <f>AVERAGE(CL29:CL185)</f>
        <v>6.4873858373528806E-3</v>
      </c>
      <c r="CS26" t="s">
        <v>319</v>
      </c>
      <c r="CT26" s="142">
        <f>AVERAGE(CU30:CU186)</f>
        <v>9.1567737362003056E-3</v>
      </c>
      <c r="DB26" t="s">
        <v>319</v>
      </c>
      <c r="DC26" s="142">
        <f>AVERAGE(DD30:DD186)</f>
        <v>9.1567737362003056E-3</v>
      </c>
      <c r="DI26" s="237" t="s">
        <v>378</v>
      </c>
      <c r="DJ26" s="233"/>
      <c r="DK26" s="233"/>
      <c r="DL26" s="238"/>
    </row>
    <row r="27" spans="1:116" ht="22" thickBot="1" x14ac:dyDescent="0.3">
      <c r="P27">
        <v>24</v>
      </c>
      <c r="Q27" s="81">
        <v>44723</v>
      </c>
      <c r="R27">
        <v>1</v>
      </c>
      <c r="S27" s="74">
        <v>610645.58477926138</v>
      </c>
      <c r="T27">
        <v>69.065292622685405</v>
      </c>
      <c r="U27">
        <v>597485.85136215191</v>
      </c>
      <c r="V27">
        <v>597439.27659846679</v>
      </c>
      <c r="W27">
        <v>68.964303046551024</v>
      </c>
      <c r="X27">
        <v>639146.89871492167</v>
      </c>
      <c r="Y27">
        <v>69.36265107668126</v>
      </c>
      <c r="Z27">
        <v>637942.53918122116</v>
      </c>
      <c r="AA27">
        <v>69.344124448288952</v>
      </c>
      <c r="AB27">
        <v>68.936974463195497</v>
      </c>
      <c r="AC27">
        <v>68.86902472468536</v>
      </c>
      <c r="DI27" s="239" t="s">
        <v>379</v>
      </c>
      <c r="DJ27" s="240"/>
      <c r="DK27" s="240"/>
      <c r="DL27" s="241"/>
    </row>
    <row r="28" spans="1:116" x14ac:dyDescent="0.2">
      <c r="P28">
        <v>25</v>
      </c>
      <c r="Q28" s="81">
        <v>44730</v>
      </c>
      <c r="R28">
        <v>1</v>
      </c>
      <c r="S28" s="74">
        <v>606529.57435303135</v>
      </c>
      <c r="T28">
        <v>69.034452366985121</v>
      </c>
      <c r="U28">
        <v>597339.5094836494</v>
      </c>
      <c r="V28">
        <v>597294.69225821667</v>
      </c>
      <c r="W28">
        <v>68.962757342962334</v>
      </c>
      <c r="X28">
        <v>638726.90146674262</v>
      </c>
      <c r="Y28">
        <v>69.357132178880875</v>
      </c>
      <c r="Z28">
        <v>637588.14561183797</v>
      </c>
      <c r="AA28">
        <v>69.340044934980057</v>
      </c>
      <c r="AB28">
        <v>68.952402152019346</v>
      </c>
      <c r="AC28">
        <v>68.851910784812759</v>
      </c>
      <c r="AF28" s="83" t="s">
        <v>113</v>
      </c>
      <c r="AG28" s="83" t="s">
        <v>60</v>
      </c>
      <c r="AH28" s="83" t="s">
        <v>308</v>
      </c>
      <c r="AI28" s="89" t="s">
        <v>320</v>
      </c>
      <c r="AJ28" s="89" t="s">
        <v>321</v>
      </c>
      <c r="AO28" s="83" t="s">
        <v>113</v>
      </c>
      <c r="AP28" s="83" t="s">
        <v>60</v>
      </c>
      <c r="AQ28" s="83" t="s">
        <v>316</v>
      </c>
      <c r="AR28" s="89" t="s">
        <v>320</v>
      </c>
      <c r="AS28" s="89" t="s">
        <v>321</v>
      </c>
      <c r="AX28" s="176" t="s">
        <v>113</v>
      </c>
      <c r="AY28" s="83" t="s">
        <v>198</v>
      </c>
      <c r="AZ28" s="83" t="s">
        <v>315</v>
      </c>
      <c r="BA28" s="177" t="s">
        <v>320</v>
      </c>
      <c r="BB28" s="177" t="s">
        <v>321</v>
      </c>
      <c r="BG28" s="83" t="s">
        <v>113</v>
      </c>
      <c r="BH28" s="83" t="s">
        <v>60</v>
      </c>
      <c r="BI28" s="83" t="s">
        <v>314</v>
      </c>
      <c r="BJ28" s="89" t="s">
        <v>320</v>
      </c>
      <c r="BK28" s="89" t="s">
        <v>321</v>
      </c>
      <c r="BP28" s="176" t="s">
        <v>113</v>
      </c>
      <c r="BQ28" s="83" t="s">
        <v>198</v>
      </c>
      <c r="BR28" s="83" t="s">
        <v>313</v>
      </c>
      <c r="BS28" s="177" t="s">
        <v>320</v>
      </c>
      <c r="BT28" s="177" t="s">
        <v>321</v>
      </c>
      <c r="BY28" s="83" t="s">
        <v>113</v>
      </c>
      <c r="BZ28" s="83" t="s">
        <v>60</v>
      </c>
      <c r="CA28" s="83" t="s">
        <v>312</v>
      </c>
      <c r="CB28" s="89" t="s">
        <v>320</v>
      </c>
      <c r="CC28" s="89" t="s">
        <v>321</v>
      </c>
      <c r="CH28" s="176" t="s">
        <v>113</v>
      </c>
      <c r="CI28" s="83" t="s">
        <v>198</v>
      </c>
      <c r="CJ28" s="83" t="s">
        <v>311</v>
      </c>
      <c r="CK28" s="177" t="s">
        <v>320</v>
      </c>
      <c r="CL28" s="177" t="s">
        <v>321</v>
      </c>
      <c r="CQ28" s="83" t="s">
        <v>113</v>
      </c>
      <c r="CR28" s="83" t="s">
        <v>198</v>
      </c>
      <c r="CS28" s="83" t="s">
        <v>310</v>
      </c>
      <c r="CT28" s="177" t="s">
        <v>320</v>
      </c>
      <c r="CU28" s="177" t="s">
        <v>321</v>
      </c>
      <c r="CZ28" s="83" t="s">
        <v>113</v>
      </c>
      <c r="DA28" s="83" t="s">
        <v>198</v>
      </c>
      <c r="DB28" s="83" t="s">
        <v>309</v>
      </c>
      <c r="DC28" s="177" t="s">
        <v>320</v>
      </c>
      <c r="DD28" s="177" t="s">
        <v>321</v>
      </c>
    </row>
    <row r="29" spans="1:116" x14ac:dyDescent="0.2">
      <c r="P29">
        <v>26</v>
      </c>
      <c r="Q29" s="81">
        <v>44737</v>
      </c>
      <c r="R29">
        <v>1</v>
      </c>
      <c r="S29" s="74">
        <v>608646.823824413</v>
      </c>
      <c r="T29">
        <v>69.057455604808325</v>
      </c>
      <c r="U29">
        <v>597193.16760514688</v>
      </c>
      <c r="V29">
        <v>597150.10791796655</v>
      </c>
      <c r="W29">
        <v>68.961211639373658</v>
      </c>
      <c r="X29">
        <v>638313.9764106184</v>
      </c>
      <c r="Y29">
        <v>69.351714952290635</v>
      </c>
      <c r="Z29">
        <v>637247.65346559417</v>
      </c>
      <c r="AA29">
        <v>69.336125444441379</v>
      </c>
      <c r="AB29">
        <v>68.998378469605981</v>
      </c>
      <c r="AC29">
        <v>68.904025824847082</v>
      </c>
      <c r="AF29">
        <v>1</v>
      </c>
      <c r="AG29" s="74">
        <v>512388.90508525912</v>
      </c>
      <c r="AH29">
        <v>518352.59329844447</v>
      </c>
      <c r="AI29" s="4">
        <f>IF(AF29=1, ABS(AH29-AG29)/AG29, " ")</f>
        <v>1.1638987796179973E-2</v>
      </c>
      <c r="AJ29" s="4" t="str">
        <f>IF(AF29=0, ABS(AH29-AG29)/AG29, " ")</f>
        <v xml:space="preserve"> </v>
      </c>
      <c r="AO29">
        <v>1</v>
      </c>
      <c r="AP29" s="74">
        <v>512388.90508525912</v>
      </c>
      <c r="AQ29">
        <v>518264.17560483073</v>
      </c>
      <c r="AR29" s="4">
        <f>IF(AO29=1,ABS(AQ29-AP29)/AP29, " ")</f>
        <v>1.1466428061306273E-2</v>
      </c>
      <c r="AS29" t="str">
        <f>IF(AO29=0,ABS(AQ29-AP29)/AP29, " ")</f>
        <v xml:space="preserve"> </v>
      </c>
      <c r="AX29" s="123">
        <v>1</v>
      </c>
      <c r="AY29">
        <v>68.019879983705167</v>
      </c>
      <c r="AZ29">
        <v>68.079961058259968</v>
      </c>
      <c r="BA29" s="179">
        <f>IF(AX29=1, ABS(AZ29-AY29)/AY29, " ")</f>
        <v>8.8328698270556682E-4</v>
      </c>
      <c r="BB29" s="180" t="str">
        <f>IF(AX29=0, ABS(AZ29-AY29)/AY29, " ")</f>
        <v xml:space="preserve"> </v>
      </c>
      <c r="BG29">
        <v>1</v>
      </c>
      <c r="BH29" s="74">
        <v>512388.90508525912</v>
      </c>
      <c r="BI29">
        <v>524897.22330209694</v>
      </c>
      <c r="BJ29" s="4">
        <f>IF(BG29=1, ABS(BI29-BH29)/BH29, " ")</f>
        <v>2.4411766321826386E-2</v>
      </c>
      <c r="BK29" s="4" t="str">
        <f>IF(BG29=0, ABS(BI29-BH29)/BH29, " ")</f>
        <v xml:space="preserve"> </v>
      </c>
      <c r="BP29" s="123">
        <v>1</v>
      </c>
      <c r="BQ29">
        <v>68.019879983705167</v>
      </c>
      <c r="BR29">
        <v>68.176013521996182</v>
      </c>
      <c r="BS29" s="179">
        <f>IF(BP29=1, ABS(BR29-BQ29)/BQ29, " ")</f>
        <v>2.2954103760315244E-3</v>
      </c>
      <c r="BT29" s="180" t="str">
        <f>IF(BP29=0, ABS(BR29-BQ29)/BQ29, " ")</f>
        <v xml:space="preserve"> </v>
      </c>
      <c r="BY29">
        <v>1</v>
      </c>
      <c r="BZ29" s="74">
        <v>512388.90508525912</v>
      </c>
      <c r="CA29">
        <v>537410.05958584475</v>
      </c>
      <c r="CB29" s="4">
        <f>IF(BY29=1, ABS(CA29-BZ29)/BZ29, " ")</f>
        <v>4.8832350295372279E-2</v>
      </c>
      <c r="CC29" s="4" t="str">
        <f>IF(BY29=0, ABS(CA29-BZ29)/BZ29, " ")</f>
        <v xml:space="preserve"> </v>
      </c>
      <c r="CH29" s="123">
        <v>1</v>
      </c>
      <c r="CI29">
        <v>68.019879983705167</v>
      </c>
      <c r="CJ29">
        <v>68.306322790493553</v>
      </c>
      <c r="CK29" s="179">
        <f>IF(CH29=1, ABS(CJ29-CI29)/CI29, " ")</f>
        <v>4.2111630725753498E-3</v>
      </c>
      <c r="CL29" s="180" t="str">
        <f>IF(CH29=0, ABS(CJ29-CI29)/CI29, " ")</f>
        <v xml:space="preserve"> </v>
      </c>
      <c r="CQ29">
        <v>1</v>
      </c>
      <c r="CR29">
        <v>68.019879983705167</v>
      </c>
      <c r="CS29">
        <v>68.574165349445209</v>
      </c>
      <c r="CT29" s="179">
        <f>IF(CQ29=1, ABS(CS29-CR29)/CR29, " ")</f>
        <v>8.1488730334841435E-3</v>
      </c>
      <c r="CU29" s="180" t="str">
        <f>IF(CQ29=0, ABS(CS29-CR29)/CR29, " ")</f>
        <v xml:space="preserve"> </v>
      </c>
      <c r="CZ29">
        <v>1</v>
      </c>
      <c r="DA29">
        <v>68.019879983705167</v>
      </c>
      <c r="DB29">
        <v>68.288510862406284</v>
      </c>
      <c r="DC29" s="179">
        <f>IF(CZ29=1, ABS(DB29-DA29)/DA29, " ")</f>
        <v>3.9492995101648269E-3</v>
      </c>
      <c r="DD29" s="180" t="str">
        <f>IF(CQ29=0, ABS(CS29-CR29)/CR29, " ")</f>
        <v xml:space="preserve"> </v>
      </c>
    </row>
    <row r="30" spans="1:116" x14ac:dyDescent="0.2">
      <c r="P30">
        <v>27</v>
      </c>
      <c r="Q30" s="81">
        <v>44744</v>
      </c>
      <c r="R30">
        <v>1</v>
      </c>
      <c r="S30" s="74">
        <v>620246.04748705716</v>
      </c>
      <c r="T30">
        <v>69.174346475180883</v>
      </c>
      <c r="U30">
        <v>657380.46799813502</v>
      </c>
      <c r="V30">
        <v>663523.92214314919</v>
      </c>
      <c r="W30">
        <v>69.576970327416646</v>
      </c>
      <c r="X30">
        <v>637908.123546549</v>
      </c>
      <c r="Y30">
        <v>69.346399396910556</v>
      </c>
      <c r="Z30">
        <v>636920.01318978891</v>
      </c>
      <c r="AA30">
        <v>69.332353895008339</v>
      </c>
      <c r="AB30">
        <v>68.230922768938967</v>
      </c>
      <c r="AC30">
        <v>69.024676997671961</v>
      </c>
      <c r="AF30">
        <v>1</v>
      </c>
      <c r="AG30" s="74">
        <v>516931.52685040358</v>
      </c>
      <c r="AH30">
        <v>518206.25141994207</v>
      </c>
      <c r="AI30" s="4">
        <f t="shared" ref="AI30:AI93" si="0">IF(AF30=1, ABS(AH30-AG30)/AG30, " ")</f>
        <v>2.465944720580736E-3</v>
      </c>
      <c r="AJ30" s="4" t="str">
        <f t="shared" ref="AJ30:AJ93" si="1">IF(AF30=0, ABS(AH30-AG30)/AG30, " ")</f>
        <v xml:space="preserve"> </v>
      </c>
      <c r="AO30">
        <v>1</v>
      </c>
      <c r="AP30" s="74">
        <v>516931.52685040358</v>
      </c>
      <c r="AQ30">
        <v>518119.59126458061</v>
      </c>
      <c r="AR30" s="4">
        <f t="shared" ref="AR30:AR93" si="2">IF(AO30=1,ABS(AQ30-AP30)/AP30, " ")</f>
        <v>2.2983013270940415E-3</v>
      </c>
      <c r="AS30" t="str">
        <f t="shared" ref="AS30:AS93" si="3">IF(AO30=0,ABS(AQ30-AP30)/AP30, " ")</f>
        <v xml:space="preserve"> </v>
      </c>
      <c r="AX30" s="123">
        <v>1</v>
      </c>
      <c r="AY30">
        <v>68.069612733277253</v>
      </c>
      <c r="AZ30">
        <v>68.078415354671279</v>
      </c>
      <c r="BA30" s="179">
        <f t="shared" ref="BA30:BA93" si="4">IF(AX30=1, ABS(AZ30-AY30)/AY30, " ")</f>
        <v>1.2931792969819524E-4</v>
      </c>
      <c r="BB30" s="180" t="str">
        <f t="shared" ref="BB30:BB93" si="5">IF(AX30=0, ABS(AZ30-AY30)/AY30, " ")</f>
        <v xml:space="preserve"> </v>
      </c>
      <c r="BG30">
        <v>1</v>
      </c>
      <c r="BH30" s="74">
        <v>516931.52685040358</v>
      </c>
      <c r="BI30">
        <v>524314.56563665462</v>
      </c>
      <c r="BJ30" s="4">
        <f t="shared" ref="BJ30:BJ93" si="6">IF(BG30=1, ABS(BI30-BH30)/BH30, " ")</f>
        <v>1.4282430849661912E-2</v>
      </c>
      <c r="BK30" s="4" t="str">
        <f t="shared" ref="BK30:BK93" si="7">IF(BG30=0, ABS(BI30-BH30)/BH30, " ")</f>
        <v xml:space="preserve"> </v>
      </c>
      <c r="BP30" s="123">
        <v>1</v>
      </c>
      <c r="BQ30">
        <v>68.069612733277253</v>
      </c>
      <c r="BR30">
        <v>68.168156186362481</v>
      </c>
      <c r="BS30" s="179">
        <f t="shared" ref="BS30:BS93" si="8">IF(BP30=1, ABS(BR30-BQ30)/BQ30, " ")</f>
        <v>1.4476864070221507E-3</v>
      </c>
      <c r="BT30" s="180" t="str">
        <f t="shared" ref="BT30:BT93" si="9">IF(BP30=0, ABS(BR30-BQ30)/BQ30, " ")</f>
        <v xml:space="preserve"> </v>
      </c>
      <c r="BY30">
        <v>1</v>
      </c>
      <c r="BZ30" s="74">
        <v>516931.52685040358</v>
      </c>
      <c r="CA30">
        <v>531392.54607839626</v>
      </c>
      <c r="CB30" s="4">
        <f t="shared" ref="CB30:CB93" si="10">IF(BY30=1, ABS(CA30-BZ30)/BZ30, " ")</f>
        <v>2.7974728715235826E-2</v>
      </c>
      <c r="CC30" s="4" t="str">
        <f t="shared" ref="CC30:CC93" si="11">IF(BY30=0, ABS(CA30-BZ30)/BZ30, " ")</f>
        <v xml:space="preserve"> </v>
      </c>
      <c r="CH30" s="123">
        <v>1</v>
      </c>
      <c r="CI30">
        <v>68.069612733277253</v>
      </c>
      <c r="CJ30">
        <v>68.237053682471199</v>
      </c>
      <c r="CK30" s="179">
        <f t="shared" ref="CK30:CK93" si="12">IF(CH30=1, ABS(CJ30-CI30)/CI30, " ")</f>
        <v>2.4598487117892575E-3</v>
      </c>
      <c r="CL30" s="180" t="str">
        <f t="shared" ref="CL30:CL93" si="13">IF(CH30=0, ABS(CJ30-CI30)/CI30, " ")</f>
        <v xml:space="preserve"> </v>
      </c>
      <c r="CQ30">
        <v>1</v>
      </c>
      <c r="CR30">
        <v>68.069612733277253</v>
      </c>
      <c r="CS30">
        <v>68.595265803797304</v>
      </c>
      <c r="CT30" s="179">
        <f t="shared" ref="CT30:CT93" si="14">IF(CQ30=1, ABS(CS30-CR30)/CR30, " ")</f>
        <v>7.7222867798552039E-3</v>
      </c>
      <c r="CU30" s="180" t="str">
        <f t="shared" ref="CU30:CU93" si="15">IF(CQ30=0, ABS(CS30-CR30)/CR30, " ")</f>
        <v xml:space="preserve"> </v>
      </c>
      <c r="CZ30">
        <v>1</v>
      </c>
      <c r="DA30">
        <v>68.069612733277253</v>
      </c>
      <c r="DB30">
        <v>68.359543414288012</v>
      </c>
      <c r="DC30" s="179">
        <f t="shared" ref="DC30:DC93" si="16">IF(CZ30=1, ABS(DB30-DA30)/DA30, " ")</f>
        <v>4.2593261422952128E-3</v>
      </c>
      <c r="DD30" s="180" t="str">
        <f t="shared" ref="DD30:DD93" si="17">IF(CQ30=0, ABS(CS30-CR30)/CR30, " ")</f>
        <v xml:space="preserve"> </v>
      </c>
    </row>
    <row r="31" spans="1:116" ht="17" thickBot="1" x14ac:dyDescent="0.25">
      <c r="P31">
        <v>28</v>
      </c>
      <c r="Q31" s="81">
        <v>44751</v>
      </c>
      <c r="R31">
        <v>1</v>
      </c>
      <c r="S31" s="74">
        <v>624049.0742867596</v>
      </c>
      <c r="T31">
        <v>69.211766980863175</v>
      </c>
      <c r="U31">
        <v>657234.12611963251</v>
      </c>
      <c r="V31">
        <v>663379.33780289895</v>
      </c>
      <c r="W31">
        <v>69.575424623827971</v>
      </c>
      <c r="X31">
        <v>637509.34287453454</v>
      </c>
      <c r="Y31">
        <v>69.341185512740594</v>
      </c>
      <c r="Z31">
        <v>636604.28978187498</v>
      </c>
      <c r="AA31">
        <v>69.328719523632031</v>
      </c>
      <c r="AB31">
        <v>68.289552075147327</v>
      </c>
      <c r="AC31">
        <v>69.093466615412325</v>
      </c>
      <c r="AF31">
        <v>1</v>
      </c>
      <c r="AG31" s="74">
        <v>521864.7024713651</v>
      </c>
      <c r="AH31">
        <v>518059.90954143956</v>
      </c>
      <c r="AI31" s="4">
        <f t="shared" si="0"/>
        <v>7.2907650429458173E-3</v>
      </c>
      <c r="AJ31" s="4" t="str">
        <f t="shared" si="1"/>
        <v xml:space="preserve"> </v>
      </c>
      <c r="AO31">
        <v>1</v>
      </c>
      <c r="AP31" s="74">
        <v>521864.7024713651</v>
      </c>
      <c r="AQ31">
        <v>517975.00692433043</v>
      </c>
      <c r="AR31" s="4">
        <f t="shared" si="2"/>
        <v>7.4534559026783421E-3</v>
      </c>
      <c r="AS31" t="str">
        <f t="shared" si="3"/>
        <v xml:space="preserve"> </v>
      </c>
      <c r="AX31" s="123">
        <v>1</v>
      </c>
      <c r="AY31">
        <v>68.127124379385151</v>
      </c>
      <c r="AZ31">
        <v>68.076869651082603</v>
      </c>
      <c r="BA31" s="179">
        <f t="shared" si="4"/>
        <v>7.3766108228332352E-4</v>
      </c>
      <c r="BB31" s="180" t="str">
        <f t="shared" si="5"/>
        <v xml:space="preserve"> </v>
      </c>
      <c r="BG31">
        <v>1</v>
      </c>
      <c r="BH31" s="74">
        <v>521864.7024713651</v>
      </c>
      <c r="BI31">
        <v>523738.98016326723</v>
      </c>
      <c r="BJ31" s="4">
        <f t="shared" si="6"/>
        <v>3.5915011745883876E-3</v>
      </c>
      <c r="BK31" s="4" t="str">
        <f t="shared" si="7"/>
        <v xml:space="preserve"> </v>
      </c>
      <c r="BP31" s="123">
        <v>1</v>
      </c>
      <c r="BQ31">
        <v>68.127124379385151</v>
      </c>
      <c r="BR31">
        <v>68.160400521938911</v>
      </c>
      <c r="BS31" s="179">
        <f t="shared" si="8"/>
        <v>4.8844190705088562E-4</v>
      </c>
      <c r="BT31" s="180" t="str">
        <f t="shared" si="9"/>
        <v xml:space="preserve"> </v>
      </c>
      <c r="BY31">
        <v>1</v>
      </c>
      <c r="BZ31" s="74">
        <v>521864.7024713651</v>
      </c>
      <c r="CA31">
        <v>527872.52632895589</v>
      </c>
      <c r="CB31" s="4">
        <f t="shared" si="10"/>
        <v>1.151222496777398E-2</v>
      </c>
      <c r="CC31" s="4" t="str">
        <f t="shared" si="11"/>
        <v xml:space="preserve"> </v>
      </c>
      <c r="CH31" s="123">
        <v>1</v>
      </c>
      <c r="CI31">
        <v>68.127124379385151</v>
      </c>
      <c r="CJ31">
        <v>68.196533851819709</v>
      </c>
      <c r="CK31" s="179">
        <f t="shared" si="12"/>
        <v>1.0188228707266617E-3</v>
      </c>
      <c r="CL31" s="180" t="str">
        <f t="shared" si="13"/>
        <v xml:space="preserve"> </v>
      </c>
      <c r="CQ31">
        <v>1</v>
      </c>
      <c r="CR31">
        <v>68.127124379385151</v>
      </c>
      <c r="CS31">
        <v>68.622318303246089</v>
      </c>
      <c r="CT31" s="179">
        <f t="shared" si="14"/>
        <v>7.2686749715621503E-3</v>
      </c>
      <c r="CU31" s="180" t="str">
        <f t="shared" si="15"/>
        <v xml:space="preserve"> </v>
      </c>
      <c r="CZ31">
        <v>1</v>
      </c>
      <c r="DA31">
        <v>68.127124379385151</v>
      </c>
      <c r="DB31">
        <v>68.427885888524671</v>
      </c>
      <c r="DC31" s="179">
        <f t="shared" si="16"/>
        <v>4.414710174241966E-3</v>
      </c>
      <c r="DD31" s="180" t="str">
        <f t="shared" si="17"/>
        <v xml:space="preserve"> </v>
      </c>
    </row>
    <row r="32" spans="1:116" x14ac:dyDescent="0.2">
      <c r="P32">
        <v>29</v>
      </c>
      <c r="Q32" s="81">
        <v>44758</v>
      </c>
      <c r="R32">
        <v>1</v>
      </c>
      <c r="S32" s="74">
        <v>638135.95003726473</v>
      </c>
      <c r="T32">
        <v>69.335589591784981</v>
      </c>
      <c r="U32">
        <v>657087.78424112999</v>
      </c>
      <c r="V32">
        <v>663234.75346264883</v>
      </c>
      <c r="W32">
        <v>69.573878920239295</v>
      </c>
      <c r="X32">
        <v>637117.63439457503</v>
      </c>
      <c r="Y32">
        <v>69.336073299780807</v>
      </c>
      <c r="Z32">
        <v>636299.64670334733</v>
      </c>
      <c r="AA32">
        <v>69.325212700707809</v>
      </c>
      <c r="AB32">
        <v>68.373729007636712</v>
      </c>
      <c r="AC32">
        <v>69.273221876283884</v>
      </c>
      <c r="AF32">
        <v>1</v>
      </c>
      <c r="AG32" s="74">
        <v>526819.10608671175</v>
      </c>
      <c r="AH32">
        <v>517913.56766293716</v>
      </c>
      <c r="AI32" s="4">
        <f t="shared" si="0"/>
        <v>1.6904357341794629E-2</v>
      </c>
      <c r="AJ32" s="4" t="str">
        <f t="shared" si="1"/>
        <v xml:space="preserve"> </v>
      </c>
      <c r="AL32" s="251" t="s">
        <v>397</v>
      </c>
      <c r="AM32" s="252"/>
      <c r="AO32">
        <v>1</v>
      </c>
      <c r="AP32" s="74">
        <v>526819.10608671175</v>
      </c>
      <c r="AQ32">
        <v>517830.4225840802</v>
      </c>
      <c r="AR32" s="4">
        <f t="shared" si="2"/>
        <v>1.7062182063594448E-2</v>
      </c>
      <c r="AS32" t="str">
        <f t="shared" si="3"/>
        <v xml:space="preserve"> </v>
      </c>
      <c r="AX32" s="123">
        <v>1</v>
      </c>
      <c r="AY32">
        <v>68.189550672795804</v>
      </c>
      <c r="AZ32">
        <v>68.075323947493928</v>
      </c>
      <c r="BA32" s="179">
        <f t="shared" si="4"/>
        <v>1.6751353275516823E-3</v>
      </c>
      <c r="BB32" s="180" t="str">
        <f t="shared" si="5"/>
        <v xml:space="preserve"> </v>
      </c>
      <c r="BG32">
        <v>1</v>
      </c>
      <c r="BH32" s="74">
        <v>526819.10608671175</v>
      </c>
      <c r="BI32">
        <v>523170.46688193479</v>
      </c>
      <c r="BJ32" s="4">
        <f t="shared" si="6"/>
        <v>6.9257913439768354E-3</v>
      </c>
      <c r="BK32" s="4" t="str">
        <f t="shared" si="7"/>
        <v xml:space="preserve"> </v>
      </c>
      <c r="BP32" s="123">
        <v>1</v>
      </c>
      <c r="BQ32">
        <v>68.189550672795804</v>
      </c>
      <c r="BR32">
        <v>68.152746528725501</v>
      </c>
      <c r="BS32" s="179">
        <f t="shared" si="8"/>
        <v>5.3973290199410876E-4</v>
      </c>
      <c r="BT32" s="180" t="str">
        <f t="shared" si="9"/>
        <v xml:space="preserve"> </v>
      </c>
      <c r="BY32">
        <v>1</v>
      </c>
      <c r="BZ32" s="74">
        <v>526819.10608671175</v>
      </c>
      <c r="CA32">
        <v>525375.03257094778</v>
      </c>
      <c r="CB32" s="4">
        <f t="shared" si="10"/>
        <v>2.7411183441898267E-3</v>
      </c>
      <c r="CC32" s="4" t="str">
        <f t="shared" si="11"/>
        <v xml:space="preserve"> </v>
      </c>
      <c r="CH32" s="123">
        <v>1</v>
      </c>
      <c r="CI32">
        <v>68.189550672795804</v>
      </c>
      <c r="CJ32">
        <v>68.167784574448845</v>
      </c>
      <c r="CK32" s="179">
        <f t="shared" si="12"/>
        <v>3.1919990866932207E-4</v>
      </c>
      <c r="CL32" s="180" t="str">
        <f t="shared" si="13"/>
        <v xml:space="preserve"> </v>
      </c>
      <c r="CQ32">
        <v>1</v>
      </c>
      <c r="CR32">
        <v>68.189550672795804</v>
      </c>
      <c r="CS32">
        <v>68.647624595571372</v>
      </c>
      <c r="CT32" s="179">
        <f t="shared" si="14"/>
        <v>6.7176556855993042E-3</v>
      </c>
      <c r="CU32" s="180" t="str">
        <f t="shared" si="15"/>
        <v xml:space="preserve"> </v>
      </c>
      <c r="CZ32">
        <v>1</v>
      </c>
      <c r="DA32">
        <v>68.189550672795804</v>
      </c>
      <c r="DB32">
        <v>68.483869085655229</v>
      </c>
      <c r="DC32" s="179">
        <f t="shared" si="16"/>
        <v>4.3161805578056638E-3</v>
      </c>
      <c r="DD32" s="180" t="str">
        <f t="shared" si="17"/>
        <v xml:space="preserve"> </v>
      </c>
    </row>
    <row r="33" spans="16:108" x14ac:dyDescent="0.2">
      <c r="P33">
        <v>30</v>
      </c>
      <c r="Q33" s="81">
        <v>44765</v>
      </c>
      <c r="R33">
        <v>1</v>
      </c>
      <c r="S33" s="74">
        <v>642278.19688443933</v>
      </c>
      <c r="T33">
        <v>69.374973242994372</v>
      </c>
      <c r="U33">
        <v>656941.44236262771</v>
      </c>
      <c r="V33">
        <v>663090.1691223986</v>
      </c>
      <c r="W33">
        <v>69.572333216650605</v>
      </c>
      <c r="X33">
        <v>636732.99810667045</v>
      </c>
      <c r="Y33">
        <v>69.331062758031152</v>
      </c>
      <c r="Z33">
        <v>636005.33252180938</v>
      </c>
      <c r="AA33">
        <v>69.321824776308759</v>
      </c>
      <c r="AB33">
        <v>68.420679847715547</v>
      </c>
      <c r="AC33">
        <v>69.347271985778178</v>
      </c>
      <c r="AF33">
        <v>1</v>
      </c>
      <c r="AG33" s="74">
        <v>530025.29021845083</v>
      </c>
      <c r="AH33">
        <v>517767.22578443465</v>
      </c>
      <c r="AI33" s="4">
        <f t="shared" si="0"/>
        <v>2.3127319884988885E-2</v>
      </c>
      <c r="AJ33" s="4" t="str">
        <f t="shared" si="1"/>
        <v xml:space="preserve"> </v>
      </c>
      <c r="AL33" s="253" t="s">
        <v>398</v>
      </c>
      <c r="AM33" s="254"/>
      <c r="AO33">
        <v>1</v>
      </c>
      <c r="AP33" s="74">
        <v>530025.29021845083</v>
      </c>
      <c r="AQ33">
        <v>517685.83824383002</v>
      </c>
      <c r="AR33" s="4">
        <f t="shared" si="2"/>
        <v>2.3280873955156146E-2</v>
      </c>
      <c r="AS33" t="str">
        <f t="shared" si="3"/>
        <v xml:space="preserve"> </v>
      </c>
      <c r="AX33" s="123">
        <v>1</v>
      </c>
      <c r="AY33">
        <v>68.221800033081237</v>
      </c>
      <c r="AZ33">
        <v>68.073778243905252</v>
      </c>
      <c r="BA33" s="179">
        <f t="shared" si="4"/>
        <v>2.1697139199523927E-3</v>
      </c>
      <c r="BB33" s="180" t="str">
        <f t="shared" si="5"/>
        <v xml:space="preserve"> </v>
      </c>
      <c r="BG33">
        <v>1</v>
      </c>
      <c r="BH33" s="74">
        <v>530025.29021845083</v>
      </c>
      <c r="BI33">
        <v>522609.02579265716</v>
      </c>
      <c r="BJ33" s="4">
        <f t="shared" si="6"/>
        <v>1.3992284071458245E-2</v>
      </c>
      <c r="BK33" s="4" t="str">
        <f t="shared" si="7"/>
        <v xml:space="preserve"> </v>
      </c>
      <c r="BP33" s="123">
        <v>1</v>
      </c>
      <c r="BQ33">
        <v>68.221800033081237</v>
      </c>
      <c r="BR33">
        <v>68.145194206722238</v>
      </c>
      <c r="BS33" s="179">
        <f t="shared" si="8"/>
        <v>1.1228936545481503E-3</v>
      </c>
      <c r="BT33" s="180" t="str">
        <f t="shared" si="9"/>
        <v xml:space="preserve"> </v>
      </c>
      <c r="BY33">
        <v>1</v>
      </c>
      <c r="BZ33" s="74">
        <v>530025.29021845083</v>
      </c>
      <c r="CA33">
        <v>523437.82591153588</v>
      </c>
      <c r="CB33" s="4">
        <f t="shared" si="10"/>
        <v>1.2428584877902545E-2</v>
      </c>
      <c r="CC33" s="4" t="str">
        <f t="shared" si="11"/>
        <v xml:space="preserve"> </v>
      </c>
      <c r="CH33" s="123">
        <v>1</v>
      </c>
      <c r="CI33">
        <v>68.221800033081237</v>
      </c>
      <c r="CJ33">
        <v>68.145484902468652</v>
      </c>
      <c r="CK33" s="179">
        <f t="shared" si="12"/>
        <v>1.1186326156093671E-3</v>
      </c>
      <c r="CL33" s="180" t="str">
        <f t="shared" si="13"/>
        <v xml:space="preserve"> </v>
      </c>
      <c r="CQ33">
        <v>1</v>
      </c>
      <c r="CR33">
        <v>68.221800033081237</v>
      </c>
      <c r="CS33">
        <v>68.678191479704338</v>
      </c>
      <c r="CT33" s="179">
        <f t="shared" si="14"/>
        <v>6.6898183044392509E-3</v>
      </c>
      <c r="CU33" s="180" t="str">
        <f t="shared" si="15"/>
        <v xml:space="preserve"> </v>
      </c>
      <c r="CZ33">
        <v>1</v>
      </c>
      <c r="DA33">
        <v>68.221800033081237</v>
      </c>
      <c r="DB33">
        <v>68.517344121156498</v>
      </c>
      <c r="DC33" s="179">
        <f t="shared" si="16"/>
        <v>4.3321062758817416E-3</v>
      </c>
      <c r="DD33" s="180" t="str">
        <f t="shared" si="17"/>
        <v xml:space="preserve"> </v>
      </c>
    </row>
    <row r="34" spans="16:108" x14ac:dyDescent="0.2">
      <c r="P34">
        <v>31</v>
      </c>
      <c r="Q34" s="81">
        <v>44772</v>
      </c>
      <c r="R34">
        <v>1</v>
      </c>
      <c r="S34" s="74">
        <v>645908.05137493694</v>
      </c>
      <c r="T34">
        <v>69.410056141760251</v>
      </c>
      <c r="U34">
        <v>656795.1004841252</v>
      </c>
      <c r="V34">
        <v>662945.58478214825</v>
      </c>
      <c r="W34">
        <v>69.57078751306193</v>
      </c>
      <c r="X34">
        <v>636355.43401082081</v>
      </c>
      <c r="Y34">
        <v>69.326153887491643</v>
      </c>
      <c r="Z34">
        <v>635720.66974415118</v>
      </c>
      <c r="AA34">
        <v>69.318547951641719</v>
      </c>
      <c r="AB34">
        <v>68.469550488860236</v>
      </c>
      <c r="AC34">
        <v>69.415771959352654</v>
      </c>
      <c r="AF34">
        <v>1</v>
      </c>
      <c r="AG34" s="74">
        <v>524581.85915735166</v>
      </c>
      <c r="AH34">
        <v>511322.61816964013</v>
      </c>
      <c r="AI34" s="4">
        <f t="shared" si="0"/>
        <v>2.5275828273989807E-2</v>
      </c>
      <c r="AJ34" s="4" t="str">
        <f t="shared" si="1"/>
        <v xml:space="preserve"> </v>
      </c>
      <c r="AL34" s="253" t="s">
        <v>399</v>
      </c>
      <c r="AM34" s="254"/>
      <c r="AO34">
        <v>1</v>
      </c>
      <c r="AP34" s="74">
        <v>524581.85915735166</v>
      </c>
      <c r="AQ34">
        <v>511228.58987314382</v>
      </c>
      <c r="AR34" s="4">
        <f t="shared" si="2"/>
        <v>2.545507255179871E-2</v>
      </c>
      <c r="AS34" t="str">
        <f t="shared" si="3"/>
        <v xml:space="preserve"> </v>
      </c>
      <c r="AX34" s="123">
        <v>1</v>
      </c>
      <c r="AY34">
        <v>68.182390957132242</v>
      </c>
      <c r="AZ34">
        <v>68.002067385176105</v>
      </c>
      <c r="BA34" s="179">
        <f t="shared" si="4"/>
        <v>2.6447235044824184E-3</v>
      </c>
      <c r="BB34" s="180" t="str">
        <f t="shared" si="5"/>
        <v xml:space="preserve"> </v>
      </c>
      <c r="BG34">
        <v>1</v>
      </c>
      <c r="BH34" s="74">
        <v>524581.85915735166</v>
      </c>
      <c r="BI34">
        <v>516462.86912023788</v>
      </c>
      <c r="BJ34" s="4">
        <f t="shared" si="6"/>
        <v>1.5477069775450308E-2</v>
      </c>
      <c r="BK34" s="4" t="str">
        <f t="shared" si="7"/>
        <v xml:space="preserve"> </v>
      </c>
      <c r="BP34" s="123">
        <v>1</v>
      </c>
      <c r="BQ34">
        <v>68.182390957132242</v>
      </c>
      <c r="BR34">
        <v>68.078054949874357</v>
      </c>
      <c r="BS34" s="179">
        <f t="shared" si="8"/>
        <v>1.530248584615979E-3</v>
      </c>
      <c r="BT34" s="180" t="str">
        <f t="shared" si="9"/>
        <v xml:space="preserve"> </v>
      </c>
      <c r="BY34">
        <v>1</v>
      </c>
      <c r="BZ34" s="74">
        <v>524581.85915735166</v>
      </c>
      <c r="CA34">
        <v>519201.17106131732</v>
      </c>
      <c r="CB34" s="4">
        <f t="shared" si="10"/>
        <v>1.0257099063008904E-2</v>
      </c>
      <c r="CC34" s="4" t="str">
        <f t="shared" si="11"/>
        <v xml:space="preserve"> </v>
      </c>
      <c r="CH34" s="123">
        <v>1</v>
      </c>
      <c r="CI34">
        <v>68.182390957132242</v>
      </c>
      <c r="CJ34">
        <v>68.100189170196714</v>
      </c>
      <c r="CK34" s="179">
        <f t="shared" si="12"/>
        <v>1.2056160803631817E-3</v>
      </c>
      <c r="CL34" s="180" t="str">
        <f t="shared" si="13"/>
        <v xml:space="preserve"> </v>
      </c>
      <c r="CQ34">
        <v>1</v>
      </c>
      <c r="CR34">
        <v>68.182390957132242</v>
      </c>
      <c r="CS34">
        <v>68.622853067208879</v>
      </c>
      <c r="CT34" s="179">
        <f t="shared" si="14"/>
        <v>6.4600566787627886E-3</v>
      </c>
      <c r="CU34" s="180" t="str">
        <f t="shared" si="15"/>
        <v xml:space="preserve"> </v>
      </c>
      <c r="CZ34">
        <v>1</v>
      </c>
      <c r="DA34">
        <v>68.182390957132242</v>
      </c>
      <c r="DB34">
        <v>68.439612505527194</v>
      </c>
      <c r="DC34" s="179">
        <f t="shared" si="16"/>
        <v>3.7725510177059182E-3</v>
      </c>
      <c r="DD34" s="180" t="str">
        <f t="shared" si="17"/>
        <v xml:space="preserve"> </v>
      </c>
    </row>
    <row r="35" spans="16:108" ht="17" thickBot="1" x14ac:dyDescent="0.25">
      <c r="P35">
        <v>32</v>
      </c>
      <c r="Q35" s="81">
        <v>44779</v>
      </c>
      <c r="R35">
        <v>1</v>
      </c>
      <c r="S35" s="74">
        <v>622466.52336706931</v>
      </c>
      <c r="T35">
        <v>69.158375204023628</v>
      </c>
      <c r="U35">
        <v>670590.16426393203</v>
      </c>
      <c r="V35">
        <v>662801.00044189813</v>
      </c>
      <c r="W35">
        <v>69.56924180947324</v>
      </c>
      <c r="X35">
        <v>635984.942107026</v>
      </c>
      <c r="Y35">
        <v>69.321346688162279</v>
      </c>
      <c r="Z35">
        <v>635445.04542321316</v>
      </c>
      <c r="AA35">
        <v>69.315375170918074</v>
      </c>
      <c r="AB35">
        <v>68.208320314577691</v>
      </c>
      <c r="AC35">
        <v>68.95643228278405</v>
      </c>
      <c r="AF35">
        <v>1</v>
      </c>
      <c r="AG35" s="74">
        <v>528055.06678001885</v>
      </c>
      <c r="AH35">
        <v>511176.27629113762</v>
      </c>
      <c r="AI35" s="4">
        <f t="shared" si="0"/>
        <v>3.1964072595316514E-2</v>
      </c>
      <c r="AJ35" s="4" t="str">
        <f t="shared" si="1"/>
        <v xml:space="preserve"> </v>
      </c>
      <c r="AL35" s="255" t="s">
        <v>400</v>
      </c>
      <c r="AM35" s="256"/>
      <c r="AO35">
        <v>1</v>
      </c>
      <c r="AP35" s="74">
        <v>528055.06678001885</v>
      </c>
      <c r="AQ35">
        <v>511084.0055328937</v>
      </c>
      <c r="AR35" s="4">
        <f t="shared" si="2"/>
        <v>3.2138809595392226E-2</v>
      </c>
      <c r="AS35" t="str">
        <f t="shared" si="3"/>
        <v xml:space="preserve"> </v>
      </c>
      <c r="AX35" s="123">
        <v>1</v>
      </c>
      <c r="AY35">
        <v>68.229330216799568</v>
      </c>
      <c r="AZ35">
        <v>68.000521681587429</v>
      </c>
      <c r="BA35" s="179">
        <f t="shared" si="4"/>
        <v>3.3535216377633559E-3</v>
      </c>
      <c r="BB35" s="180" t="str">
        <f t="shared" si="5"/>
        <v xml:space="preserve"> </v>
      </c>
      <c r="BG35">
        <v>1</v>
      </c>
      <c r="BH35" s="74">
        <v>528055.06678001885</v>
      </c>
      <c r="BI35">
        <v>515915.57241507014</v>
      </c>
      <c r="BJ35" s="4">
        <f t="shared" si="6"/>
        <v>2.2989068997998786E-2</v>
      </c>
      <c r="BK35" s="4" t="str">
        <f t="shared" si="7"/>
        <v xml:space="preserve"> </v>
      </c>
      <c r="BP35" s="123">
        <v>1</v>
      </c>
      <c r="BQ35">
        <v>68.229330216799568</v>
      </c>
      <c r="BR35">
        <v>68.070705970291385</v>
      </c>
      <c r="BS35" s="179">
        <f t="shared" si="8"/>
        <v>2.3248688797640523E-3</v>
      </c>
      <c r="BT35" s="180" t="str">
        <f t="shared" si="9"/>
        <v xml:space="preserve"> </v>
      </c>
      <c r="BY35">
        <v>1</v>
      </c>
      <c r="BZ35" s="74">
        <v>528055.06678001885</v>
      </c>
      <c r="CA35">
        <v>517862.92166197102</v>
      </c>
      <c r="CB35" s="4">
        <f t="shared" si="10"/>
        <v>1.9301292155376199E-2</v>
      </c>
      <c r="CC35" s="4" t="str">
        <f t="shared" si="11"/>
        <v xml:space="preserve"> </v>
      </c>
      <c r="CH35" s="123">
        <v>1</v>
      </c>
      <c r="CI35">
        <v>68.229330216799568</v>
      </c>
      <c r="CJ35">
        <v>68.084784245539808</v>
      </c>
      <c r="CK35" s="179">
        <f t="shared" si="12"/>
        <v>2.1185312943929392E-3</v>
      </c>
      <c r="CL35" s="180" t="str">
        <f t="shared" si="13"/>
        <v xml:space="preserve"> </v>
      </c>
      <c r="CQ35">
        <v>1</v>
      </c>
      <c r="CR35">
        <v>68.229330216799568</v>
      </c>
      <c r="CS35">
        <v>68.624338394134043</v>
      </c>
      <c r="CT35" s="179">
        <f t="shared" si="14"/>
        <v>5.7894189504620868E-3</v>
      </c>
      <c r="CU35" s="180" t="str">
        <f t="shared" si="15"/>
        <v xml:space="preserve"> </v>
      </c>
      <c r="CZ35">
        <v>1</v>
      </c>
      <c r="DA35">
        <v>68.229330216799568</v>
      </c>
      <c r="DB35">
        <v>68.481475624734287</v>
      </c>
      <c r="DC35" s="179">
        <f t="shared" si="16"/>
        <v>3.6955574257218141E-3</v>
      </c>
      <c r="DD35" s="180" t="str">
        <f t="shared" si="17"/>
        <v xml:space="preserve"> </v>
      </c>
    </row>
    <row r="36" spans="16:108" x14ac:dyDescent="0.2">
      <c r="P36">
        <v>33</v>
      </c>
      <c r="Q36" s="81">
        <v>44786</v>
      </c>
      <c r="R36">
        <v>1</v>
      </c>
      <c r="S36" s="74">
        <v>606167.33658545406</v>
      </c>
      <c r="T36">
        <v>68.962181935615888</v>
      </c>
      <c r="U36">
        <v>670443.82238542964</v>
      </c>
      <c r="V36">
        <v>662656.41610164801</v>
      </c>
      <c r="W36">
        <v>69.567696105884565</v>
      </c>
      <c r="X36">
        <v>635621.52239528601</v>
      </c>
      <c r="Y36">
        <v>69.316641160043062</v>
      </c>
      <c r="Z36">
        <v>635177.90321032237</v>
      </c>
      <c r="AA36">
        <v>69.31230002986868</v>
      </c>
      <c r="AB36">
        <v>68.164545154670023</v>
      </c>
      <c r="AC36">
        <v>68.71044363067692</v>
      </c>
      <c r="AF36">
        <v>1</v>
      </c>
      <c r="AG36" s="74">
        <v>531836.30788233783</v>
      </c>
      <c r="AH36">
        <v>511029.93441263522</v>
      </c>
      <c r="AI36" s="4">
        <f t="shared" si="0"/>
        <v>3.9121762018372315E-2</v>
      </c>
      <c r="AJ36" s="4" t="str">
        <f t="shared" si="1"/>
        <v xml:space="preserve"> </v>
      </c>
      <c r="AO36">
        <v>1</v>
      </c>
      <c r="AP36" s="74">
        <v>531836.30788233783</v>
      </c>
      <c r="AQ36">
        <v>510939.42119264352</v>
      </c>
      <c r="AR36" s="4">
        <f t="shared" si="2"/>
        <v>3.9291952016027989E-2</v>
      </c>
      <c r="AS36" t="str">
        <f t="shared" si="3"/>
        <v xml:space="preserve"> </v>
      </c>
      <c r="AX36" s="123">
        <v>1</v>
      </c>
      <c r="AY36">
        <v>68.267531576649702</v>
      </c>
      <c r="AZ36">
        <v>67.998975977998739</v>
      </c>
      <c r="BA36" s="179">
        <f t="shared" si="4"/>
        <v>3.9338700616329261E-3</v>
      </c>
      <c r="BB36" s="180" t="str">
        <f t="shared" si="5"/>
        <v xml:space="preserve"> </v>
      </c>
      <c r="BG36">
        <v>1</v>
      </c>
      <c r="BH36" s="74">
        <v>531836.30788233783</v>
      </c>
      <c r="BI36">
        <v>515375.3479019574</v>
      </c>
      <c r="BJ36" s="4">
        <f t="shared" si="6"/>
        <v>3.0951177526642677E-2</v>
      </c>
      <c r="BK36" s="4" t="str">
        <f t="shared" si="7"/>
        <v xml:space="preserve"> </v>
      </c>
      <c r="BP36" s="123">
        <v>1</v>
      </c>
      <c r="BQ36">
        <v>68.267531576649702</v>
      </c>
      <c r="BR36">
        <v>68.063458661918531</v>
      </c>
      <c r="BS36" s="179">
        <f t="shared" si="8"/>
        <v>2.9893114635621623E-3</v>
      </c>
      <c r="BT36" s="180" t="str">
        <f t="shared" si="9"/>
        <v xml:space="preserve"> </v>
      </c>
      <c r="BY36">
        <v>1</v>
      </c>
      <c r="BZ36" s="74">
        <v>531836.30788233783</v>
      </c>
      <c r="CA36">
        <v>516703.67730330932</v>
      </c>
      <c r="CB36" s="4">
        <f t="shared" si="10"/>
        <v>2.8453549249549202E-2</v>
      </c>
      <c r="CC36" s="4" t="str">
        <f t="shared" si="11"/>
        <v xml:space="preserve"> </v>
      </c>
      <c r="CH36" s="123">
        <v>1</v>
      </c>
      <c r="CI36">
        <v>68.267531576649702</v>
      </c>
      <c r="CJ36">
        <v>68.071439892825836</v>
      </c>
      <c r="CK36" s="179">
        <f t="shared" si="12"/>
        <v>2.8724003826577113E-3</v>
      </c>
      <c r="CL36" s="180" t="str">
        <f t="shared" si="13"/>
        <v xml:space="preserve"> </v>
      </c>
      <c r="CQ36">
        <v>1</v>
      </c>
      <c r="CR36">
        <v>68.267531576649702</v>
      </c>
      <c r="CS36">
        <v>68.646148499265891</v>
      </c>
      <c r="CT36" s="179">
        <f t="shared" si="14"/>
        <v>5.5460760609321834E-3</v>
      </c>
      <c r="CU36" s="180" t="str">
        <f t="shared" si="15"/>
        <v xml:space="preserve"> </v>
      </c>
      <c r="CZ36">
        <v>1</v>
      </c>
      <c r="DA36">
        <v>68.267531576649702</v>
      </c>
      <c r="DB36">
        <v>68.538312386775459</v>
      </c>
      <c r="DC36" s="179">
        <f t="shared" si="16"/>
        <v>3.9664655198749718E-3</v>
      </c>
      <c r="DD36" s="180" t="str">
        <f t="shared" si="17"/>
        <v xml:space="preserve"> </v>
      </c>
    </row>
    <row r="37" spans="16:108" x14ac:dyDescent="0.2">
      <c r="P37">
        <v>34</v>
      </c>
      <c r="Q37" s="81">
        <v>44793</v>
      </c>
      <c r="R37">
        <v>1</v>
      </c>
      <c r="S37" s="74">
        <v>594160.38105729804</v>
      </c>
      <c r="T37">
        <v>68.837031558628198</v>
      </c>
      <c r="U37">
        <v>670297.48050692712</v>
      </c>
      <c r="V37">
        <v>662511.83176139765</v>
      </c>
      <c r="W37">
        <v>69.566150402295875</v>
      </c>
      <c r="X37">
        <v>635265.17487560119</v>
      </c>
      <c r="Y37">
        <v>69.312037303133977</v>
      </c>
      <c r="Z37">
        <v>634918.73659458943</v>
      </c>
      <c r="AA37">
        <v>69.309316697919556</v>
      </c>
      <c r="AB37">
        <v>68.137960269784543</v>
      </c>
      <c r="AC37">
        <v>68.576004761306606</v>
      </c>
      <c r="AF37">
        <v>1</v>
      </c>
      <c r="AG37" s="74">
        <v>537411.27168491355</v>
      </c>
      <c r="AH37">
        <v>510883.59253413271</v>
      </c>
      <c r="AI37" s="4">
        <f t="shared" si="0"/>
        <v>4.9361970149249354E-2</v>
      </c>
      <c r="AJ37" s="4" t="str">
        <f t="shared" si="1"/>
        <v xml:space="preserve"> </v>
      </c>
      <c r="AO37">
        <v>1</v>
      </c>
      <c r="AP37" s="74">
        <v>537411.27168491355</v>
      </c>
      <c r="AQ37">
        <v>510794.83685239335</v>
      </c>
      <c r="AR37" s="4">
        <f t="shared" si="2"/>
        <v>4.9527124261966593E-2</v>
      </c>
      <c r="AS37" t="str">
        <f t="shared" si="3"/>
        <v xml:space="preserve"> </v>
      </c>
      <c r="AX37" s="123">
        <v>1</v>
      </c>
      <c r="AY37">
        <v>68.332775444214576</v>
      </c>
      <c r="AZ37">
        <v>67.997430274410064</v>
      </c>
      <c r="BA37" s="179">
        <f t="shared" si="4"/>
        <v>4.9075303560336238E-3</v>
      </c>
      <c r="BB37" s="180" t="str">
        <f t="shared" si="5"/>
        <v xml:space="preserve"> </v>
      </c>
      <c r="BG37">
        <v>1</v>
      </c>
      <c r="BH37" s="74">
        <v>537411.27168491355</v>
      </c>
      <c r="BI37">
        <v>514842.19558089948</v>
      </c>
      <c r="BJ37" s="4">
        <f t="shared" si="6"/>
        <v>4.199591131249366E-2</v>
      </c>
      <c r="BK37" s="4" t="str">
        <f t="shared" si="7"/>
        <v xml:space="preserve"> </v>
      </c>
      <c r="BP37" s="123">
        <v>1</v>
      </c>
      <c r="BQ37">
        <v>68.332775444214576</v>
      </c>
      <c r="BR37">
        <v>68.056313024755852</v>
      </c>
      <c r="BS37" s="179">
        <f t="shared" si="8"/>
        <v>4.0458245353201293E-3</v>
      </c>
      <c r="BT37" s="180" t="str">
        <f t="shared" si="9"/>
        <v xml:space="preserve"> </v>
      </c>
      <c r="BY37">
        <v>1</v>
      </c>
      <c r="BZ37" s="74">
        <v>537411.27168491355</v>
      </c>
      <c r="CA37">
        <v>515681.15131187689</v>
      </c>
      <c r="CB37" s="4">
        <f t="shared" si="10"/>
        <v>4.0434805739945685E-2</v>
      </c>
      <c r="CC37" s="4" t="str">
        <f t="shared" si="11"/>
        <v xml:space="preserve"> </v>
      </c>
      <c r="CH37" s="123">
        <v>1</v>
      </c>
      <c r="CI37">
        <v>68.332775444214576</v>
      </c>
      <c r="CJ37">
        <v>68.059669339545238</v>
      </c>
      <c r="CK37" s="179">
        <f t="shared" si="12"/>
        <v>3.9967073325200492E-3</v>
      </c>
      <c r="CL37" s="180" t="str">
        <f t="shared" si="13"/>
        <v xml:space="preserve"> </v>
      </c>
      <c r="CQ37">
        <v>1</v>
      </c>
      <c r="CR37">
        <v>68.332775444214576</v>
      </c>
      <c r="CS37">
        <v>68.674194757657986</v>
      </c>
      <c r="CT37" s="179">
        <f t="shared" si="14"/>
        <v>4.9964209886679857E-3</v>
      </c>
      <c r="CU37" s="180" t="str">
        <f t="shared" si="15"/>
        <v xml:space="preserve"> </v>
      </c>
      <c r="CZ37">
        <v>1</v>
      </c>
      <c r="DA37">
        <v>68.332775444214576</v>
      </c>
      <c r="DB37">
        <v>68.619697340879185</v>
      </c>
      <c r="DC37" s="179">
        <f t="shared" si="16"/>
        <v>4.1988913050787129E-3</v>
      </c>
      <c r="DD37" s="180" t="str">
        <f t="shared" si="17"/>
        <v xml:space="preserve"> </v>
      </c>
    </row>
    <row r="38" spans="16:108" x14ac:dyDescent="0.2">
      <c r="P38">
        <v>35</v>
      </c>
      <c r="Q38" s="81">
        <v>44800</v>
      </c>
      <c r="R38">
        <v>1</v>
      </c>
      <c r="S38" s="74">
        <v>597797.33738361869</v>
      </c>
      <c r="T38">
        <v>68.874576557388863</v>
      </c>
      <c r="U38">
        <v>670151.13862842473</v>
      </c>
      <c r="V38">
        <v>662367.24742114753</v>
      </c>
      <c r="W38">
        <v>69.5646046987072</v>
      </c>
      <c r="X38">
        <v>634915.8995479712</v>
      </c>
      <c r="Y38">
        <v>69.307535117435037</v>
      </c>
      <c r="Z38">
        <v>634667.08312246308</v>
      </c>
      <c r="AA38">
        <v>69.306419851651853</v>
      </c>
      <c r="AB38">
        <v>68.192814844419146</v>
      </c>
      <c r="AC38">
        <v>68.628375891040008</v>
      </c>
      <c r="AF38">
        <v>1</v>
      </c>
      <c r="AG38" s="74">
        <v>544881.73392490402</v>
      </c>
      <c r="AH38">
        <v>505245.98542614153</v>
      </c>
      <c r="AI38" s="4">
        <f t="shared" si="0"/>
        <v>7.2741929176552506E-2</v>
      </c>
      <c r="AJ38" s="4" t="str">
        <f t="shared" si="1"/>
        <v xml:space="preserve"> </v>
      </c>
      <c r="AO38">
        <v>1</v>
      </c>
      <c r="AP38" s="74">
        <v>544881.73392490402</v>
      </c>
      <c r="AQ38">
        <v>505144.58898851142</v>
      </c>
      <c r="AR38" s="4">
        <f t="shared" si="2"/>
        <v>7.2928018067622002E-2</v>
      </c>
      <c r="AS38" t="str">
        <f t="shared" si="3"/>
        <v xml:space="preserve"> </v>
      </c>
      <c r="AX38" s="123">
        <v>1</v>
      </c>
      <c r="AY38">
        <v>68.426417912167409</v>
      </c>
      <c r="AZ38">
        <v>67.931040964083039</v>
      </c>
      <c r="BA38" s="179">
        <f t="shared" si="4"/>
        <v>7.2395569313629627E-3</v>
      </c>
      <c r="BB38" s="180" t="str">
        <f t="shared" si="5"/>
        <v xml:space="preserve"> </v>
      </c>
      <c r="BG38">
        <v>1</v>
      </c>
      <c r="BH38" s="74">
        <v>544881.73392490402</v>
      </c>
      <c r="BI38">
        <v>508546.48010529147</v>
      </c>
      <c r="BJ38" s="4">
        <f t="shared" si="6"/>
        <v>6.6684661197727549E-2</v>
      </c>
      <c r="BK38" s="4" t="str">
        <f t="shared" si="7"/>
        <v xml:space="preserve"> </v>
      </c>
      <c r="BP38" s="123">
        <v>1</v>
      </c>
      <c r="BQ38">
        <v>68.426417912167409</v>
      </c>
      <c r="BR38">
        <v>67.980743633399513</v>
      </c>
      <c r="BS38" s="179">
        <f t="shared" si="8"/>
        <v>6.5131902613982601E-3</v>
      </c>
      <c r="BT38" s="180" t="str">
        <f t="shared" si="9"/>
        <v xml:space="preserve"> </v>
      </c>
      <c r="BY38">
        <v>1</v>
      </c>
      <c r="BZ38" s="74">
        <v>544881.73392490402</v>
      </c>
      <c r="CA38">
        <v>510284.68757180515</v>
      </c>
      <c r="CB38" s="4">
        <f t="shared" si="10"/>
        <v>6.349459744941105E-2</v>
      </c>
      <c r="CC38" s="4" t="str">
        <f t="shared" si="11"/>
        <v xml:space="preserve"> </v>
      </c>
      <c r="CH38" s="123">
        <v>1</v>
      </c>
      <c r="CI38">
        <v>68.426417912167409</v>
      </c>
      <c r="CJ38">
        <v>67.997054719158299</v>
      </c>
      <c r="CK38" s="179">
        <f t="shared" si="12"/>
        <v>6.2748161617964988E-3</v>
      </c>
      <c r="CL38" s="180" t="str">
        <f t="shared" si="13"/>
        <v xml:space="preserve"> </v>
      </c>
      <c r="CQ38">
        <v>1</v>
      </c>
      <c r="CR38">
        <v>68.426417912167409</v>
      </c>
      <c r="CS38">
        <v>68.706673669881866</v>
      </c>
      <c r="CT38" s="179">
        <f t="shared" si="14"/>
        <v>4.095724520815849E-3</v>
      </c>
      <c r="CU38" s="180" t="str">
        <f t="shared" si="15"/>
        <v xml:space="preserve"> </v>
      </c>
      <c r="CZ38">
        <v>1</v>
      </c>
      <c r="DA38">
        <v>68.426417912167409</v>
      </c>
      <c r="DB38">
        <v>68.722744453398334</v>
      </c>
      <c r="DC38" s="179">
        <f t="shared" si="16"/>
        <v>4.3305867861049242E-3</v>
      </c>
      <c r="DD38" s="180" t="str">
        <f t="shared" si="17"/>
        <v xml:space="preserve"> </v>
      </c>
    </row>
    <row r="39" spans="16:108" x14ac:dyDescent="0.2">
      <c r="P39">
        <v>36</v>
      </c>
      <c r="Q39" s="81">
        <v>44807</v>
      </c>
      <c r="R39">
        <v>1</v>
      </c>
      <c r="S39" s="74">
        <v>578633.5552161705</v>
      </c>
      <c r="T39">
        <v>68.66191873370191</v>
      </c>
      <c r="U39">
        <v>613749.69237599696</v>
      </c>
      <c r="V39">
        <v>613695.79453626089</v>
      </c>
      <c r="W39">
        <v>69.097898700732799</v>
      </c>
      <c r="X39">
        <v>634573.69641239615</v>
      </c>
      <c r="Y39">
        <v>69.303134602946258</v>
      </c>
      <c r="Z39">
        <v>634422.51943178091</v>
      </c>
      <c r="AA39">
        <v>69.303604617637475</v>
      </c>
      <c r="AB39">
        <v>68.239096878142348</v>
      </c>
      <c r="AC39">
        <v>68.626498278685844</v>
      </c>
      <c r="AF39">
        <v>1</v>
      </c>
      <c r="AG39" s="74">
        <v>548316.79943142517</v>
      </c>
      <c r="AH39">
        <v>505099.64354763902</v>
      </c>
      <c r="AI39" s="4">
        <f t="shared" si="0"/>
        <v>7.8817858450808007E-2</v>
      </c>
      <c r="AJ39" s="4" t="str">
        <f t="shared" si="1"/>
        <v xml:space="preserve"> </v>
      </c>
      <c r="AO39">
        <v>1</v>
      </c>
      <c r="AP39" s="74">
        <v>548316.79943142517</v>
      </c>
      <c r="AQ39">
        <v>505000.00464826124</v>
      </c>
      <c r="AR39" s="4">
        <f t="shared" si="2"/>
        <v>7.8999576208646352E-2</v>
      </c>
      <c r="AS39" t="str">
        <f t="shared" si="3"/>
        <v xml:space="preserve"> </v>
      </c>
      <c r="AX39" s="123">
        <v>1</v>
      </c>
      <c r="AY39">
        <v>68.461238592917567</v>
      </c>
      <c r="AZ39">
        <v>67.929495260494363</v>
      </c>
      <c r="BA39" s="179">
        <f t="shared" si="4"/>
        <v>7.7670714604660095E-3</v>
      </c>
      <c r="BB39" s="180" t="str">
        <f t="shared" si="5"/>
        <v xml:space="preserve"> </v>
      </c>
      <c r="BG39">
        <v>1</v>
      </c>
      <c r="BH39" s="74">
        <v>548316.79943142517</v>
      </c>
      <c r="BI39">
        <v>508027.47216834337</v>
      </c>
      <c r="BJ39" s="4">
        <f t="shared" si="6"/>
        <v>7.3478192360437705E-2</v>
      </c>
      <c r="BK39" s="4" t="str">
        <f t="shared" si="7"/>
        <v xml:space="preserve"> </v>
      </c>
      <c r="BP39" s="123">
        <v>1</v>
      </c>
      <c r="BQ39">
        <v>68.461238592917567</v>
      </c>
      <c r="BR39">
        <v>67.973801338657111</v>
      </c>
      <c r="BS39" s="179">
        <f t="shared" si="8"/>
        <v>7.1199011919553905E-3</v>
      </c>
      <c r="BT39" s="180" t="str">
        <f t="shared" si="9"/>
        <v xml:space="preserve"> </v>
      </c>
      <c r="BY39">
        <v>1</v>
      </c>
      <c r="BZ39" s="74">
        <v>548316.79943142517</v>
      </c>
      <c r="CA39">
        <v>509457.25826031819</v>
      </c>
      <c r="CB39" s="4">
        <f t="shared" si="10"/>
        <v>7.0870601103964384E-2</v>
      </c>
      <c r="CC39" s="4" t="str">
        <f t="shared" si="11"/>
        <v xml:space="preserve"> </v>
      </c>
      <c r="CH39" s="123">
        <v>1</v>
      </c>
      <c r="CI39">
        <v>68.461238592917567</v>
      </c>
      <c r="CJ39">
        <v>67.987529972718207</v>
      </c>
      <c r="CK39" s="179">
        <f t="shared" si="12"/>
        <v>6.9193697037255551E-3</v>
      </c>
      <c r="CL39" s="180" t="str">
        <f t="shared" si="13"/>
        <v xml:space="preserve"> </v>
      </c>
      <c r="CQ39">
        <v>1</v>
      </c>
      <c r="CR39">
        <v>68.461238592917567</v>
      </c>
      <c r="CS39">
        <v>68.737991722477531</v>
      </c>
      <c r="CT39" s="179">
        <f t="shared" si="14"/>
        <v>4.0424791494875828E-3</v>
      </c>
      <c r="CU39" s="180" t="str">
        <f t="shared" si="15"/>
        <v xml:space="preserve"> </v>
      </c>
      <c r="CZ39">
        <v>1</v>
      </c>
      <c r="DA39">
        <v>68.461238592917567</v>
      </c>
      <c r="DB39">
        <v>68.759211058065077</v>
      </c>
      <c r="DC39" s="179">
        <f t="shared" si="16"/>
        <v>4.3524258583649885E-3</v>
      </c>
      <c r="DD39" s="180" t="str">
        <f t="shared" si="17"/>
        <v xml:space="preserve"> </v>
      </c>
    </row>
    <row r="40" spans="16:108" x14ac:dyDescent="0.2">
      <c r="P40">
        <v>37</v>
      </c>
      <c r="Q40" s="81">
        <v>44814</v>
      </c>
      <c r="R40">
        <v>1</v>
      </c>
      <c r="S40" s="74">
        <v>561286.45779419295</v>
      </c>
      <c r="T40">
        <v>68.515511598766082</v>
      </c>
      <c r="U40">
        <v>613603.35049749445</v>
      </c>
      <c r="V40">
        <v>613551.21019601065</v>
      </c>
      <c r="W40">
        <v>69.096352997144109</v>
      </c>
      <c r="X40">
        <v>634238.56546887604</v>
      </c>
      <c r="Y40">
        <v>69.298835759667625</v>
      </c>
      <c r="Z40">
        <v>634184.6569663604</v>
      </c>
      <c r="AA40">
        <v>69.300866523108681</v>
      </c>
      <c r="AB40">
        <v>67.75206967245488</v>
      </c>
      <c r="AC40">
        <v>68.27859591023541</v>
      </c>
      <c r="AF40">
        <v>1</v>
      </c>
      <c r="AG40" s="74">
        <v>554439.00600322313</v>
      </c>
      <c r="AH40">
        <v>504953.3016691365</v>
      </c>
      <c r="AI40" s="4">
        <f t="shared" si="0"/>
        <v>8.9253648820297724E-2</v>
      </c>
      <c r="AJ40" s="4" t="str">
        <f t="shared" si="1"/>
        <v xml:space="preserve"> </v>
      </c>
      <c r="AO40">
        <v>1</v>
      </c>
      <c r="AP40" s="74">
        <v>554439.00600322313</v>
      </c>
      <c r="AQ40">
        <v>504855.42030801112</v>
      </c>
      <c r="AR40" s="4">
        <f t="shared" si="2"/>
        <v>8.9430190081041597E-2</v>
      </c>
      <c r="AS40" t="str">
        <f t="shared" si="3"/>
        <v xml:space="preserve"> </v>
      </c>
      <c r="AX40" s="123">
        <v>1</v>
      </c>
      <c r="AY40">
        <v>68.528128936746455</v>
      </c>
      <c r="AZ40">
        <v>67.927949556905688</v>
      </c>
      <c r="BA40" s="179">
        <f t="shared" si="4"/>
        <v>8.7581463138261279E-3</v>
      </c>
      <c r="BB40" s="180" t="str">
        <f t="shared" si="5"/>
        <v xml:space="preserve"> </v>
      </c>
      <c r="BG40">
        <v>1</v>
      </c>
      <c r="BH40" s="74">
        <v>554439.00600322313</v>
      </c>
      <c r="BI40">
        <v>507515.53642345034</v>
      </c>
      <c r="BJ40" s="4">
        <f t="shared" si="6"/>
        <v>8.4632338402792689E-2</v>
      </c>
      <c r="BK40" s="4" t="str">
        <f t="shared" si="7"/>
        <v xml:space="preserve"> </v>
      </c>
      <c r="BP40" s="123">
        <v>1</v>
      </c>
      <c r="BQ40">
        <v>68.528128936746455</v>
      </c>
      <c r="BR40">
        <v>67.966960715124856</v>
      </c>
      <c r="BS40" s="179">
        <f t="shared" si="8"/>
        <v>8.1888741211594285E-3</v>
      </c>
      <c r="BT40" s="180" t="str">
        <f t="shared" si="9"/>
        <v xml:space="preserve"> </v>
      </c>
      <c r="BY40">
        <v>1</v>
      </c>
      <c r="BZ40" s="74">
        <v>554439.00600322313</v>
      </c>
      <c r="CA40">
        <v>508701.87448177661</v>
      </c>
      <c r="CB40" s="4">
        <f t="shared" si="10"/>
        <v>8.2492629534042253E-2</v>
      </c>
      <c r="CC40" s="4" t="str">
        <f t="shared" si="11"/>
        <v xml:space="preserve"> </v>
      </c>
      <c r="CH40" s="123">
        <v>1</v>
      </c>
      <c r="CI40">
        <v>68.528128936746455</v>
      </c>
      <c r="CJ40">
        <v>67.978834560486987</v>
      </c>
      <c r="CK40" s="179">
        <f t="shared" si="12"/>
        <v>8.0156044646495922E-3</v>
      </c>
      <c r="CL40" s="180" t="str">
        <f t="shared" si="13"/>
        <v xml:space="preserve"> </v>
      </c>
      <c r="CQ40">
        <v>1</v>
      </c>
      <c r="CR40">
        <v>68.528128936746455</v>
      </c>
      <c r="CS40">
        <v>68.781382975082792</v>
      </c>
      <c r="CT40" s="179">
        <f t="shared" si="14"/>
        <v>3.6956216704836348E-3</v>
      </c>
      <c r="CU40" s="180" t="str">
        <f t="shared" si="15"/>
        <v xml:space="preserve"> </v>
      </c>
      <c r="CZ40">
        <v>1</v>
      </c>
      <c r="DA40">
        <v>68.528128936746455</v>
      </c>
      <c r="DB40">
        <v>68.853269866982828</v>
      </c>
      <c r="DC40" s="179">
        <f t="shared" si="16"/>
        <v>4.7446345797137919E-3</v>
      </c>
      <c r="DD40" s="180" t="str">
        <f t="shared" si="17"/>
        <v xml:space="preserve"> </v>
      </c>
    </row>
    <row r="41" spans="16:108" x14ac:dyDescent="0.2">
      <c r="P41">
        <v>38</v>
      </c>
      <c r="Q41" s="81">
        <v>44821</v>
      </c>
      <c r="R41">
        <v>1</v>
      </c>
      <c r="S41" s="74">
        <v>579972.47587147146</v>
      </c>
      <c r="T41">
        <v>68.696837930356281</v>
      </c>
      <c r="U41">
        <v>613457.00861899194</v>
      </c>
      <c r="V41">
        <v>613406.62585576042</v>
      </c>
      <c r="W41">
        <v>69.094807293555434</v>
      </c>
      <c r="X41">
        <v>633910.50671741064</v>
      </c>
      <c r="Y41">
        <v>69.294638587599124</v>
      </c>
      <c r="Z41">
        <v>633953.13826219831</v>
      </c>
      <c r="AA41">
        <v>69.298201453207639</v>
      </c>
      <c r="AB41">
        <v>67.845698842202481</v>
      </c>
      <c r="AC41">
        <v>68.521020076637768</v>
      </c>
      <c r="AF41">
        <v>1</v>
      </c>
      <c r="AG41" s="74">
        <v>561826.31132745696</v>
      </c>
      <c r="AH41">
        <v>504806.95979063411</v>
      </c>
      <c r="AI41" s="4">
        <f t="shared" si="0"/>
        <v>0.10148928661261911</v>
      </c>
      <c r="AJ41" s="4" t="str">
        <f t="shared" si="1"/>
        <v xml:space="preserve"> </v>
      </c>
      <c r="AO41">
        <v>1</v>
      </c>
      <c r="AP41" s="74">
        <v>561826.31132745696</v>
      </c>
      <c r="AQ41">
        <v>504710.83596776077</v>
      </c>
      <c r="AR41" s="4">
        <f t="shared" si="2"/>
        <v>0.10166037832002994</v>
      </c>
      <c r="AS41" t="str">
        <f t="shared" si="3"/>
        <v xml:space="preserve"> </v>
      </c>
      <c r="AX41" s="123">
        <v>1</v>
      </c>
      <c r="AY41">
        <v>68.613122882817052</v>
      </c>
      <c r="AZ41">
        <v>67.926403853317012</v>
      </c>
      <c r="BA41" s="179">
        <f t="shared" si="4"/>
        <v>1.000856688410573E-2</v>
      </c>
      <c r="BB41" s="180" t="str">
        <f t="shared" si="5"/>
        <v xml:space="preserve"> </v>
      </c>
      <c r="BG41">
        <v>1</v>
      </c>
      <c r="BH41" s="74">
        <v>561826.31132745696</v>
      </c>
      <c r="BI41">
        <v>507010.672870612</v>
      </c>
      <c r="BJ41" s="4">
        <f t="shared" si="6"/>
        <v>9.7566876722681661E-2</v>
      </c>
      <c r="BK41" s="4" t="str">
        <f t="shared" si="7"/>
        <v xml:space="preserve"> </v>
      </c>
      <c r="BP41" s="123">
        <v>1</v>
      </c>
      <c r="BQ41">
        <v>68.613122882817052</v>
      </c>
      <c r="BR41">
        <v>67.960221762802746</v>
      </c>
      <c r="BS41" s="179">
        <f t="shared" si="8"/>
        <v>9.5156887280787739E-3</v>
      </c>
      <c r="BT41" s="180" t="str">
        <f t="shared" si="9"/>
        <v xml:space="preserve"> </v>
      </c>
      <c r="BY41">
        <v>1</v>
      </c>
      <c r="BZ41" s="74">
        <v>561826.31132745696</v>
      </c>
      <c r="CA41">
        <v>508006.98876614962</v>
      </c>
      <c r="CB41" s="4">
        <f t="shared" si="10"/>
        <v>9.5793524575496586E-2</v>
      </c>
      <c r="CC41" s="4" t="str">
        <f t="shared" si="11"/>
        <v xml:space="preserve"> </v>
      </c>
      <c r="CH41" s="123">
        <v>1</v>
      </c>
      <c r="CI41">
        <v>68.613122882817052</v>
      </c>
      <c r="CJ41">
        <v>67.970835556639415</v>
      </c>
      <c r="CK41" s="179">
        <f t="shared" si="12"/>
        <v>9.3609982929152898E-3</v>
      </c>
      <c r="CL41" s="180" t="str">
        <f t="shared" si="13"/>
        <v xml:space="preserve"> </v>
      </c>
      <c r="CQ41">
        <v>1</v>
      </c>
      <c r="CR41">
        <v>68.613122882817052</v>
      </c>
      <c r="CS41">
        <v>68.82801586534444</v>
      </c>
      <c r="CT41" s="179">
        <f t="shared" si="14"/>
        <v>3.1319516369251918E-3</v>
      </c>
      <c r="CU41" s="180" t="str">
        <f t="shared" si="15"/>
        <v xml:space="preserve"> </v>
      </c>
      <c r="CZ41">
        <v>1</v>
      </c>
      <c r="DA41">
        <v>68.613122882817052</v>
      </c>
      <c r="DB41">
        <v>68.965235984256111</v>
      </c>
      <c r="DC41" s="179">
        <f t="shared" si="16"/>
        <v>5.1318623412670754E-3</v>
      </c>
      <c r="DD41" s="180" t="str">
        <f t="shared" si="17"/>
        <v xml:space="preserve"> </v>
      </c>
    </row>
    <row r="42" spans="16:108" x14ac:dyDescent="0.2">
      <c r="P42">
        <v>39</v>
      </c>
      <c r="Q42" s="81">
        <v>44828</v>
      </c>
      <c r="R42">
        <v>1</v>
      </c>
      <c r="S42" s="74">
        <v>579840.28922601556</v>
      </c>
      <c r="T42">
        <v>68.690158259282498</v>
      </c>
      <c r="U42">
        <v>613310.66674048954</v>
      </c>
      <c r="V42">
        <v>613262.0415155103</v>
      </c>
      <c r="W42">
        <v>69.093261589966758</v>
      </c>
      <c r="X42">
        <v>633589.52015800029</v>
      </c>
      <c r="Y42">
        <v>69.290543086740769</v>
      </c>
      <c r="Z42">
        <v>633727.63371615368</v>
      </c>
      <c r="AA42">
        <v>69.295605613789888</v>
      </c>
      <c r="AB42">
        <v>67.858850671133993</v>
      </c>
      <c r="AC42">
        <v>68.520580850408166</v>
      </c>
      <c r="AF42">
        <v>1</v>
      </c>
      <c r="AG42" s="74">
        <v>564305.8926539782</v>
      </c>
      <c r="AH42">
        <v>502450.71767499537</v>
      </c>
      <c r="AI42" s="4">
        <f t="shared" si="0"/>
        <v>0.1096128461251268</v>
      </c>
      <c r="AJ42" s="4" t="str">
        <f t="shared" si="1"/>
        <v xml:space="preserve"> </v>
      </c>
      <c r="AO42">
        <v>1</v>
      </c>
      <c r="AP42" s="74">
        <v>564305.8926539782</v>
      </c>
      <c r="AQ42">
        <v>502362.08753170265</v>
      </c>
      <c r="AR42" s="4">
        <f t="shared" si="2"/>
        <v>0.10976990658550206</v>
      </c>
      <c r="AS42" t="str">
        <f t="shared" si="3"/>
        <v xml:space="preserve"> </v>
      </c>
      <c r="AX42" s="123">
        <v>1</v>
      </c>
      <c r="AY42">
        <v>68.642213461094499</v>
      </c>
      <c r="AZ42">
        <v>67.905941837296112</v>
      </c>
      <c r="BA42" s="179">
        <f t="shared" si="4"/>
        <v>1.0726222053076662E-2</v>
      </c>
      <c r="BB42" s="180" t="str">
        <f t="shared" si="5"/>
        <v xml:space="preserve"> </v>
      </c>
      <c r="BG42">
        <v>1</v>
      </c>
      <c r="BH42" s="74">
        <v>564305.8926539782</v>
      </c>
      <c r="BI42">
        <v>504842.3109338159</v>
      </c>
      <c r="BJ42" s="4">
        <f t="shared" si="6"/>
        <v>0.10537473114182817</v>
      </c>
      <c r="BK42" s="4" t="str">
        <f t="shared" si="7"/>
        <v xml:space="preserve"> </v>
      </c>
      <c r="BP42" s="123">
        <v>1</v>
      </c>
      <c r="BQ42">
        <v>68.642213461094499</v>
      </c>
      <c r="BR42">
        <v>67.94229415897847</v>
      </c>
      <c r="BS42" s="179">
        <f t="shared" si="8"/>
        <v>1.0196630714898704E-2</v>
      </c>
      <c r="BT42" s="180" t="str">
        <f t="shared" si="9"/>
        <v xml:space="preserve"> </v>
      </c>
      <c r="BY42">
        <v>1</v>
      </c>
      <c r="BZ42" s="74">
        <v>564305.8926539782</v>
      </c>
      <c r="CA42">
        <v>505711.47163551126</v>
      </c>
      <c r="CB42" s="4">
        <f t="shared" si="10"/>
        <v>0.10383450143129364</v>
      </c>
      <c r="CC42" s="4" t="str">
        <f t="shared" si="11"/>
        <v xml:space="preserve"> </v>
      </c>
      <c r="CH42" s="123">
        <v>1</v>
      </c>
      <c r="CI42">
        <v>68.642213461094499</v>
      </c>
      <c r="CJ42">
        <v>67.95048043692654</v>
      </c>
      <c r="CK42" s="179">
        <f t="shared" si="12"/>
        <v>1.0077370604606515E-2</v>
      </c>
      <c r="CL42" s="180" t="str">
        <f t="shared" si="13"/>
        <v xml:space="preserve"> </v>
      </c>
      <c r="CQ42">
        <v>1</v>
      </c>
      <c r="CR42">
        <v>68.642213461094499</v>
      </c>
      <c r="CS42">
        <v>68.849940410597128</v>
      </c>
      <c r="CT42" s="179">
        <f t="shared" si="14"/>
        <v>3.0262274339443538E-3</v>
      </c>
      <c r="CU42" s="180" t="str">
        <f t="shared" si="15"/>
        <v xml:space="preserve"> </v>
      </c>
      <c r="CZ42">
        <v>1</v>
      </c>
      <c r="DA42">
        <v>68.642213461094499</v>
      </c>
      <c r="DB42">
        <v>68.99373705441117</v>
      </c>
      <c r="DC42" s="179">
        <f t="shared" si="16"/>
        <v>5.1210993292911461E-3</v>
      </c>
      <c r="DD42" s="180" t="str">
        <f t="shared" si="17"/>
        <v xml:space="preserve"> </v>
      </c>
    </row>
    <row r="43" spans="16:108" x14ac:dyDescent="0.2">
      <c r="P43">
        <v>40</v>
      </c>
      <c r="Q43" s="81">
        <v>44835</v>
      </c>
      <c r="R43">
        <v>1</v>
      </c>
      <c r="S43" s="74">
        <v>532332.69386857341</v>
      </c>
      <c r="T43">
        <v>68.137987617600075</v>
      </c>
      <c r="U43">
        <v>532448.37179743499</v>
      </c>
      <c r="V43">
        <v>532403.84749504435</v>
      </c>
      <c r="W43">
        <v>68.222222918120607</v>
      </c>
      <c r="X43">
        <v>531922.16927532456</v>
      </c>
      <c r="Y43">
        <v>68.215647935184435</v>
      </c>
      <c r="Z43">
        <v>532290.51253728056</v>
      </c>
      <c r="AA43">
        <v>68.223923914509768</v>
      </c>
      <c r="AB43">
        <v>67.846198445676762</v>
      </c>
      <c r="AC43">
        <v>68.514634107285147</v>
      </c>
      <c r="AF43">
        <v>1</v>
      </c>
      <c r="AG43" s="74">
        <v>565917.9899000962</v>
      </c>
      <c r="AH43">
        <v>502304.37579649297</v>
      </c>
      <c r="AI43" s="4">
        <f t="shared" si="0"/>
        <v>0.11240783159205313</v>
      </c>
      <c r="AJ43" s="4" t="str">
        <f t="shared" si="1"/>
        <v xml:space="preserve"> </v>
      </c>
      <c r="AO43">
        <v>1</v>
      </c>
      <c r="AP43" s="74">
        <v>565917.9899000962</v>
      </c>
      <c r="AQ43">
        <v>502217.50319145247</v>
      </c>
      <c r="AR43" s="4">
        <f t="shared" si="2"/>
        <v>0.11256133900229791</v>
      </c>
      <c r="AS43" t="str">
        <f t="shared" si="3"/>
        <v xml:space="preserve"> </v>
      </c>
      <c r="AX43" s="123">
        <v>1</v>
      </c>
      <c r="AY43">
        <v>68.655031730260731</v>
      </c>
      <c r="AZ43">
        <v>67.904396133707436</v>
      </c>
      <c r="BA43" s="179">
        <f t="shared" si="4"/>
        <v>1.0933438928445515E-2</v>
      </c>
      <c r="BB43" s="180" t="str">
        <f t="shared" si="5"/>
        <v xml:space="preserve"> </v>
      </c>
      <c r="BG43">
        <v>1</v>
      </c>
      <c r="BH43" s="74">
        <v>565917.9899000962</v>
      </c>
      <c r="BI43">
        <v>504351.59176508756</v>
      </c>
      <c r="BJ43" s="4">
        <f t="shared" si="6"/>
        <v>0.10879031809163234</v>
      </c>
      <c r="BK43" s="4" t="str">
        <f t="shared" si="7"/>
        <v xml:space="preserve"> </v>
      </c>
      <c r="BP43" s="123">
        <v>1</v>
      </c>
      <c r="BQ43">
        <v>68.655031730260731</v>
      </c>
      <c r="BR43">
        <v>67.935758549076638</v>
      </c>
      <c r="BS43" s="179">
        <f t="shared" si="8"/>
        <v>1.0476627321505737E-2</v>
      </c>
      <c r="BT43" s="180" t="str">
        <f t="shared" si="9"/>
        <v xml:space="preserve"> </v>
      </c>
      <c r="BY43">
        <v>1</v>
      </c>
      <c r="BZ43" s="74">
        <v>565917.9899000962</v>
      </c>
      <c r="CA43">
        <v>505112.51437544567</v>
      </c>
      <c r="CB43" s="4">
        <f t="shared" si="10"/>
        <v>0.10744573703229468</v>
      </c>
      <c r="CC43" s="4" t="str">
        <f t="shared" si="11"/>
        <v xml:space="preserve"> </v>
      </c>
      <c r="CH43" s="123">
        <v>1</v>
      </c>
      <c r="CI43">
        <v>68.655031730260731</v>
      </c>
      <c r="CJ43">
        <v>67.943585689603253</v>
      </c>
      <c r="CK43" s="179">
        <f t="shared" si="12"/>
        <v>1.0362620520702453E-2</v>
      </c>
      <c r="CL43" s="180" t="str">
        <f t="shared" si="13"/>
        <v xml:space="preserve"> </v>
      </c>
      <c r="CQ43">
        <v>1</v>
      </c>
      <c r="CR43">
        <v>68.655031730260731</v>
      </c>
      <c r="CS43">
        <v>68.871350078121466</v>
      </c>
      <c r="CT43" s="179">
        <f t="shared" si="14"/>
        <v>3.150801076177925E-3</v>
      </c>
      <c r="CU43" s="180" t="str">
        <f t="shared" si="15"/>
        <v xml:space="preserve"> </v>
      </c>
      <c r="CZ43">
        <v>1</v>
      </c>
      <c r="DA43">
        <v>68.655031730260731</v>
      </c>
      <c r="DB43">
        <v>69.030442955235742</v>
      </c>
      <c r="DC43" s="179">
        <f t="shared" si="16"/>
        <v>5.468080277786001E-3</v>
      </c>
      <c r="DD43" s="180" t="str">
        <f t="shared" si="17"/>
        <v xml:space="preserve"> </v>
      </c>
    </row>
    <row r="44" spans="16:108" x14ac:dyDescent="0.2">
      <c r="P44">
        <v>41</v>
      </c>
      <c r="Q44" s="81">
        <v>44842</v>
      </c>
      <c r="R44">
        <v>1</v>
      </c>
      <c r="S44" s="74">
        <v>500032.13211772178</v>
      </c>
      <c r="T44">
        <v>67.832317322356886</v>
      </c>
      <c r="U44">
        <v>532302.02991893247</v>
      </c>
      <c r="V44">
        <v>532259.26315479423</v>
      </c>
      <c r="W44">
        <v>68.220677214531932</v>
      </c>
      <c r="X44">
        <v>531615.32710002409</v>
      </c>
      <c r="Y44">
        <v>68.211755776746372</v>
      </c>
      <c r="Z44">
        <v>532076.14517928776</v>
      </c>
      <c r="AA44">
        <v>68.221456278058454</v>
      </c>
      <c r="AB44">
        <v>67.609170331021204</v>
      </c>
      <c r="AC44">
        <v>68.064098083103076</v>
      </c>
      <c r="AF44">
        <v>1</v>
      </c>
      <c r="AG44" s="74">
        <v>530877.45451227995</v>
      </c>
      <c r="AH44">
        <v>502158.03391799045</v>
      </c>
      <c r="AI44" s="4">
        <f t="shared" si="0"/>
        <v>5.4098022717265666E-2</v>
      </c>
      <c r="AJ44" s="4" t="str">
        <f t="shared" si="1"/>
        <v xml:space="preserve"> </v>
      </c>
      <c r="AO44">
        <v>1</v>
      </c>
      <c r="AP44" s="74">
        <v>530877.45451227995</v>
      </c>
      <c r="AQ44">
        <v>502072.91885120224</v>
      </c>
      <c r="AR44" s="4">
        <f t="shared" si="2"/>
        <v>5.4258351746243577E-2</v>
      </c>
      <c r="AS44" t="str">
        <f t="shared" si="3"/>
        <v xml:space="preserve"> </v>
      </c>
      <c r="AX44" s="123">
        <v>1</v>
      </c>
      <c r="AY44">
        <v>68.241165506762684</v>
      </c>
      <c r="AZ44">
        <v>67.902850430118747</v>
      </c>
      <c r="BA44" s="179">
        <f t="shared" si="4"/>
        <v>4.9576391922909078E-3</v>
      </c>
      <c r="BB44" s="180" t="str">
        <f t="shared" si="5"/>
        <v xml:space="preserve"> </v>
      </c>
      <c r="BG44">
        <v>1</v>
      </c>
      <c r="BH44" s="74">
        <v>530877.45451227995</v>
      </c>
      <c r="BI44">
        <v>503867.94478841411</v>
      </c>
      <c r="BJ44" s="4">
        <f t="shared" si="6"/>
        <v>5.0877108255952631E-2</v>
      </c>
      <c r="BK44" s="4" t="str">
        <f t="shared" si="7"/>
        <v xml:space="preserve"> </v>
      </c>
      <c r="BP44" s="123">
        <v>1</v>
      </c>
      <c r="BQ44">
        <v>68.241165506762684</v>
      </c>
      <c r="BR44">
        <v>67.929324610384953</v>
      </c>
      <c r="BS44" s="179">
        <f t="shared" si="8"/>
        <v>4.5696888976321471E-3</v>
      </c>
      <c r="BT44" s="180" t="str">
        <f t="shared" si="9"/>
        <v xml:space="preserve"> </v>
      </c>
      <c r="BY44">
        <v>1</v>
      </c>
      <c r="BZ44" s="74">
        <v>530877.45451227995</v>
      </c>
      <c r="CA44">
        <v>504552.22727684944</v>
      </c>
      <c r="CB44" s="4">
        <f t="shared" si="10"/>
        <v>4.9588143198915149E-2</v>
      </c>
      <c r="CC44" s="4" t="str">
        <f t="shared" si="11"/>
        <v xml:space="preserve"> </v>
      </c>
      <c r="CH44" s="123">
        <v>1</v>
      </c>
      <c r="CI44">
        <v>68.241165506762684</v>
      </c>
      <c r="CJ44">
        <v>67.937136084212568</v>
      </c>
      <c r="CK44" s="179">
        <f t="shared" si="12"/>
        <v>4.4552202514768951E-3</v>
      </c>
      <c r="CL44" s="180" t="str">
        <f t="shared" si="13"/>
        <v xml:space="preserve"> </v>
      </c>
      <c r="CQ44">
        <v>1</v>
      </c>
      <c r="CR44">
        <v>68.241165506762684</v>
      </c>
      <c r="CS44">
        <v>68.698009204295104</v>
      </c>
      <c r="CT44" s="179">
        <f t="shared" si="14"/>
        <v>6.6945471130200329E-3</v>
      </c>
      <c r="CU44" s="180" t="str">
        <f t="shared" si="15"/>
        <v xml:space="preserve"> </v>
      </c>
      <c r="CZ44">
        <v>1</v>
      </c>
      <c r="DA44">
        <v>68.241165506762684</v>
      </c>
      <c r="DB44">
        <v>68.73427803385988</v>
      </c>
      <c r="DC44" s="179">
        <f t="shared" si="16"/>
        <v>7.2260273316745857E-3</v>
      </c>
      <c r="DD44" s="180" t="str">
        <f t="shared" si="17"/>
        <v xml:space="preserve"> </v>
      </c>
    </row>
    <row r="45" spans="16:108" x14ac:dyDescent="0.2">
      <c r="P45">
        <v>42</v>
      </c>
      <c r="Q45" s="81">
        <v>44849</v>
      </c>
      <c r="R45">
        <v>1</v>
      </c>
      <c r="S45" s="74">
        <v>489406.71671459323</v>
      </c>
      <c r="T45">
        <v>67.720405433481659</v>
      </c>
      <c r="U45">
        <v>532155.68804043008</v>
      </c>
      <c r="V45">
        <v>532114.67881454411</v>
      </c>
      <c r="W45">
        <v>68.219131510943242</v>
      </c>
      <c r="X45">
        <v>531315.55711677845</v>
      </c>
      <c r="Y45">
        <v>68.207965289518455</v>
      </c>
      <c r="Z45">
        <v>531866.94380591379</v>
      </c>
      <c r="AA45">
        <v>68.219048108552428</v>
      </c>
      <c r="AB45">
        <v>67.575147871119711</v>
      </c>
      <c r="AC45">
        <v>67.930439313959525</v>
      </c>
      <c r="AF45">
        <v>1</v>
      </c>
      <c r="AG45" s="74">
        <v>521717.79621437239</v>
      </c>
      <c r="AH45">
        <v>502011.69203948806</v>
      </c>
      <c r="AI45" s="4">
        <f t="shared" si="0"/>
        <v>3.7771577503917741E-2</v>
      </c>
      <c r="AJ45" s="4" t="str">
        <f t="shared" si="1"/>
        <v xml:space="preserve"> </v>
      </c>
      <c r="AO45">
        <v>1</v>
      </c>
      <c r="AP45" s="74">
        <v>521717.79621437239</v>
      </c>
      <c r="AQ45">
        <v>501928.33451095206</v>
      </c>
      <c r="AR45" s="4">
        <f t="shared" si="2"/>
        <v>3.7931352633577581E-2</v>
      </c>
      <c r="AS45" t="str">
        <f t="shared" si="3"/>
        <v xml:space="preserve"> </v>
      </c>
      <c r="AX45" s="123">
        <v>1</v>
      </c>
      <c r="AY45">
        <v>68.125097364377027</v>
      </c>
      <c r="AZ45">
        <v>67.901304726530071</v>
      </c>
      <c r="BA45" s="179">
        <f t="shared" si="4"/>
        <v>3.2850248514136818E-3</v>
      </c>
      <c r="BB45" s="180" t="str">
        <f t="shared" si="5"/>
        <v xml:space="preserve"> </v>
      </c>
      <c r="BG45">
        <v>1</v>
      </c>
      <c r="BH45" s="74">
        <v>521717.79621437239</v>
      </c>
      <c r="BI45">
        <v>503391.3700037956</v>
      </c>
      <c r="BJ45" s="4">
        <f t="shared" si="6"/>
        <v>3.512708660420414E-2</v>
      </c>
      <c r="BK45" s="4" t="str">
        <f t="shared" si="7"/>
        <v xml:space="preserve"> </v>
      </c>
      <c r="BP45" s="123">
        <v>1</v>
      </c>
      <c r="BQ45">
        <v>68.125097364377027</v>
      </c>
      <c r="BR45">
        <v>67.922992342903427</v>
      </c>
      <c r="BS45" s="179">
        <f t="shared" si="8"/>
        <v>2.9666749743139614E-3</v>
      </c>
      <c r="BT45" s="180" t="str">
        <f t="shared" si="9"/>
        <v xml:space="preserve"> </v>
      </c>
      <c r="BY45">
        <v>1</v>
      </c>
      <c r="BZ45" s="74">
        <v>521717.79621437239</v>
      </c>
      <c r="CA45">
        <v>504025.91844822571</v>
      </c>
      <c r="CB45" s="4">
        <f t="shared" si="10"/>
        <v>3.3910819018481649E-2</v>
      </c>
      <c r="CC45" s="4" t="str">
        <f t="shared" si="11"/>
        <v xml:space="preserve"> </v>
      </c>
      <c r="CH45" s="123">
        <v>1</v>
      </c>
      <c r="CI45">
        <v>68.125097364377027</v>
      </c>
      <c r="CJ45">
        <v>67.931077611214064</v>
      </c>
      <c r="CK45" s="179">
        <f t="shared" si="12"/>
        <v>2.8479923063481172E-3</v>
      </c>
      <c r="CL45" s="180" t="str">
        <f t="shared" si="13"/>
        <v xml:space="preserve"> </v>
      </c>
      <c r="CQ45">
        <v>1</v>
      </c>
      <c r="CR45">
        <v>68.125097364377027</v>
      </c>
      <c r="CS45">
        <v>68.631295787977137</v>
      </c>
      <c r="CT45" s="179">
        <f t="shared" si="14"/>
        <v>7.4304249562042422E-3</v>
      </c>
      <c r="CU45" s="180" t="str">
        <f t="shared" si="15"/>
        <v xml:space="preserve"> </v>
      </c>
      <c r="CZ45">
        <v>1</v>
      </c>
      <c r="DA45">
        <v>68.125097364377027</v>
      </c>
      <c r="DB45">
        <v>68.718654025746488</v>
      </c>
      <c r="DC45" s="179">
        <f t="shared" si="16"/>
        <v>8.7127458797561404E-3</v>
      </c>
      <c r="DD45" s="180" t="str">
        <f t="shared" si="17"/>
        <v xml:space="preserve"> </v>
      </c>
    </row>
    <row r="46" spans="16:108" x14ac:dyDescent="0.2">
      <c r="P46">
        <v>43</v>
      </c>
      <c r="Q46" s="81">
        <v>44856</v>
      </c>
      <c r="R46">
        <v>1</v>
      </c>
      <c r="S46" s="74">
        <v>488719.34667071019</v>
      </c>
      <c r="T46">
        <v>67.71393123080685</v>
      </c>
      <c r="U46">
        <v>532009.34616192756</v>
      </c>
      <c r="V46">
        <v>531970.09447429376</v>
      </c>
      <c r="W46">
        <v>68.217585807354567</v>
      </c>
      <c r="X46">
        <v>531022.85932558775</v>
      </c>
      <c r="Y46">
        <v>68.204276473500684</v>
      </c>
      <c r="Z46">
        <v>531662.66527752334</v>
      </c>
      <c r="AA46">
        <v>68.216696607150368</v>
      </c>
      <c r="AB46">
        <v>67.57076774689709</v>
      </c>
      <c r="AC46">
        <v>67.917593779745985</v>
      </c>
      <c r="AF46">
        <v>1</v>
      </c>
      <c r="AG46" s="74">
        <v>519403.16779197223</v>
      </c>
      <c r="AH46">
        <v>501865.35016098554</v>
      </c>
      <c r="AI46" s="4">
        <f t="shared" si="0"/>
        <v>3.3765326664335647E-2</v>
      </c>
      <c r="AJ46" s="4" t="str">
        <f t="shared" si="1"/>
        <v xml:space="preserve"> </v>
      </c>
      <c r="AO46">
        <v>1</v>
      </c>
      <c r="AP46" s="74">
        <v>519403.16779197223</v>
      </c>
      <c r="AQ46">
        <v>501783.75017070188</v>
      </c>
      <c r="AR46" s="4">
        <f t="shared" si="2"/>
        <v>3.3922430038638415E-2</v>
      </c>
      <c r="AS46" t="str">
        <f t="shared" si="3"/>
        <v xml:space="preserve"> </v>
      </c>
      <c r="AX46" s="123">
        <v>1</v>
      </c>
      <c r="AY46">
        <v>68.093718972519582</v>
      </c>
      <c r="AZ46">
        <v>67.899759022941382</v>
      </c>
      <c r="BA46" s="179">
        <f t="shared" si="4"/>
        <v>2.8484264408656611E-3</v>
      </c>
      <c r="BB46" s="180" t="str">
        <f t="shared" si="5"/>
        <v xml:space="preserve"> </v>
      </c>
      <c r="BG46">
        <v>1</v>
      </c>
      <c r="BH46" s="74">
        <v>519403.16779197223</v>
      </c>
      <c r="BI46">
        <v>502921.86741123185</v>
      </c>
      <c r="BJ46" s="4">
        <f t="shared" si="6"/>
        <v>3.1731228076262621E-2</v>
      </c>
      <c r="BK46" s="4" t="str">
        <f t="shared" si="7"/>
        <v xml:space="preserve"> </v>
      </c>
      <c r="BP46" s="123">
        <v>1</v>
      </c>
      <c r="BQ46">
        <v>68.093718972519582</v>
      </c>
      <c r="BR46">
        <v>67.916761746632034</v>
      </c>
      <c r="BS46" s="179">
        <f t="shared" si="8"/>
        <v>2.5987305225458851E-3</v>
      </c>
      <c r="BT46" s="180" t="str">
        <f t="shared" si="9"/>
        <v xml:space="preserve"> </v>
      </c>
      <c r="BY46">
        <v>1</v>
      </c>
      <c r="BZ46" s="74">
        <v>519403.16779197223</v>
      </c>
      <c r="CA46">
        <v>503529.70128541713</v>
      </c>
      <c r="CB46" s="4">
        <f t="shared" si="10"/>
        <v>3.0560973615225671E-2</v>
      </c>
      <c r="CC46" s="4" t="str">
        <f t="shared" si="11"/>
        <v xml:space="preserve"> </v>
      </c>
      <c r="CH46" s="123">
        <v>1</v>
      </c>
      <c r="CI46">
        <v>68.093718972519582</v>
      </c>
      <c r="CJ46">
        <v>67.925365530931956</v>
      </c>
      <c r="CK46" s="179">
        <f t="shared" si="12"/>
        <v>2.4723784238538751E-3</v>
      </c>
      <c r="CL46" s="180" t="str">
        <f t="shared" si="13"/>
        <v xml:space="preserve"> </v>
      </c>
      <c r="CQ46">
        <v>1</v>
      </c>
      <c r="CR46">
        <v>68.093718972519582</v>
      </c>
      <c r="CS46">
        <v>68.602757430411714</v>
      </c>
      <c r="CT46" s="179">
        <f t="shared" si="14"/>
        <v>7.4755567117367029E-3</v>
      </c>
      <c r="CU46" s="180" t="str">
        <f t="shared" si="15"/>
        <v xml:space="preserve"> </v>
      </c>
      <c r="CZ46">
        <v>1</v>
      </c>
      <c r="DA46">
        <v>68.093718972519582</v>
      </c>
      <c r="DB46">
        <v>68.764203835834252</v>
      </c>
      <c r="DC46" s="179">
        <f t="shared" si="16"/>
        <v>9.8465008730872165E-3</v>
      </c>
      <c r="DD46" s="180" t="str">
        <f t="shared" si="17"/>
        <v xml:space="preserve"> </v>
      </c>
    </row>
    <row r="47" spans="16:108" x14ac:dyDescent="0.2">
      <c r="P47">
        <v>44</v>
      </c>
      <c r="Q47" s="81">
        <v>44863</v>
      </c>
      <c r="R47">
        <v>1</v>
      </c>
      <c r="S47" s="74">
        <v>489294.28450202872</v>
      </c>
      <c r="T47">
        <v>67.721059237441267</v>
      </c>
      <c r="U47">
        <v>531863.00428342505</v>
      </c>
      <c r="V47">
        <v>531825.51013404364</v>
      </c>
      <c r="W47">
        <v>68.216040103765877</v>
      </c>
      <c r="X47">
        <v>530737.2337264521</v>
      </c>
      <c r="Y47">
        <v>68.200689328693059</v>
      </c>
      <c r="Z47">
        <v>531463.08322579355</v>
      </c>
      <c r="AA47">
        <v>68.214399168069676</v>
      </c>
      <c r="AB47">
        <v>67.571191844667595</v>
      </c>
      <c r="AC47">
        <v>67.919290477114316</v>
      </c>
      <c r="AF47">
        <v>1</v>
      </c>
      <c r="AG47" s="74">
        <v>559376.64604963118</v>
      </c>
      <c r="AH47">
        <v>554788.01531768602</v>
      </c>
      <c r="AI47" s="4">
        <f t="shared" si="0"/>
        <v>8.2031145997075259E-3</v>
      </c>
      <c r="AJ47" s="4" t="str">
        <f t="shared" si="1"/>
        <v xml:space="preserve"> </v>
      </c>
      <c r="AO47">
        <v>1</v>
      </c>
      <c r="AP47" s="74">
        <v>559376.64604963118</v>
      </c>
      <c r="AQ47">
        <v>554693.98702119011</v>
      </c>
      <c r="AR47" s="4">
        <f t="shared" si="2"/>
        <v>8.3712093837138672E-3</v>
      </c>
      <c r="AS47" t="str">
        <f t="shared" si="3"/>
        <v xml:space="preserve"> </v>
      </c>
      <c r="AX47" s="123">
        <v>1</v>
      </c>
      <c r="AY47">
        <v>68.549632098677321</v>
      </c>
      <c r="AZ47">
        <v>68.507308211968834</v>
      </c>
      <c r="BA47" s="179">
        <f t="shared" si="4"/>
        <v>6.1741960405509286E-4</v>
      </c>
      <c r="BB47" s="180" t="str">
        <f t="shared" si="5"/>
        <v xml:space="preserve"> </v>
      </c>
      <c r="BG47">
        <v>1</v>
      </c>
      <c r="BH47" s="74">
        <v>559376.64604963118</v>
      </c>
      <c r="BI47">
        <v>555009.55669408804</v>
      </c>
      <c r="BJ47" s="4">
        <f t="shared" si="6"/>
        <v>7.8070641425306581E-3</v>
      </c>
      <c r="BK47" s="4" t="str">
        <f t="shared" si="7"/>
        <v xml:space="preserve"> </v>
      </c>
      <c r="BP47" s="123">
        <v>1</v>
      </c>
      <c r="BQ47">
        <v>68.549632098677321</v>
      </c>
      <c r="BR47">
        <v>68.512583450011505</v>
      </c>
      <c r="BS47" s="179">
        <f t="shared" si="8"/>
        <v>5.4046458794242667E-4</v>
      </c>
      <c r="BT47" s="180" t="str">
        <f t="shared" si="9"/>
        <v xml:space="preserve"> </v>
      </c>
      <c r="BY47">
        <v>1</v>
      </c>
      <c r="BZ47" s="74">
        <v>559376.64604963118</v>
      </c>
      <c r="CA47">
        <v>556489.06190535659</v>
      </c>
      <c r="CB47" s="4">
        <f t="shared" si="10"/>
        <v>5.1621464082688652E-3</v>
      </c>
      <c r="CC47" s="4" t="str">
        <f t="shared" si="11"/>
        <v xml:space="preserve"> </v>
      </c>
      <c r="CH47" s="123">
        <v>1</v>
      </c>
      <c r="CI47">
        <v>68.549632098677321</v>
      </c>
      <c r="CJ47">
        <v>68.534319171737224</v>
      </c>
      <c r="CK47" s="179">
        <f t="shared" si="12"/>
        <v>2.2338452404901013E-4</v>
      </c>
      <c r="CL47" s="180" t="str">
        <f t="shared" si="13"/>
        <v xml:space="preserve"> </v>
      </c>
      <c r="CQ47">
        <v>1</v>
      </c>
      <c r="CR47">
        <v>68.549632098677321</v>
      </c>
      <c r="CS47">
        <v>68.631070318488071</v>
      </c>
      <c r="CT47" s="179">
        <f t="shared" si="14"/>
        <v>1.1880183352919974E-3</v>
      </c>
      <c r="CU47" s="180" t="str">
        <f t="shared" si="15"/>
        <v xml:space="preserve"> </v>
      </c>
      <c r="CZ47">
        <v>1</v>
      </c>
      <c r="DA47">
        <v>68.549632098677321</v>
      </c>
      <c r="DB47">
        <v>68.844082800909504</v>
      </c>
      <c r="DC47" s="179">
        <f t="shared" si="16"/>
        <v>4.2954381112989869E-3</v>
      </c>
      <c r="DD47" s="180" t="str">
        <f t="shared" si="17"/>
        <v xml:space="preserve"> </v>
      </c>
    </row>
    <row r="48" spans="16:108" x14ac:dyDescent="0.2">
      <c r="P48">
        <v>45</v>
      </c>
      <c r="Q48" s="81">
        <v>44870</v>
      </c>
      <c r="R48">
        <v>1</v>
      </c>
      <c r="S48" s="74">
        <v>482389.03698664933</v>
      </c>
      <c r="T48">
        <v>67.632521022524955</v>
      </c>
      <c r="U48">
        <v>654746.31418509071</v>
      </c>
      <c r="V48">
        <v>660921.40401864564</v>
      </c>
      <c r="W48">
        <v>69.549147662820403</v>
      </c>
      <c r="X48">
        <v>631812.11683469173</v>
      </c>
      <c r="Y48">
        <v>69.268105177003676</v>
      </c>
      <c r="Z48">
        <v>632485.31277236901</v>
      </c>
      <c r="AA48">
        <v>69.281304945657283</v>
      </c>
      <c r="AB48">
        <v>67.573951600440793</v>
      </c>
      <c r="AC48">
        <v>67.909453177859078</v>
      </c>
      <c r="AF48">
        <v>1</v>
      </c>
      <c r="AG48" s="74">
        <v>573636.60843318794</v>
      </c>
      <c r="AH48">
        <v>554641.67343918362</v>
      </c>
      <c r="AI48" s="4">
        <f t="shared" si="0"/>
        <v>3.3113184749290071E-2</v>
      </c>
      <c r="AJ48" s="4" t="str">
        <f t="shared" si="1"/>
        <v xml:space="preserve"> </v>
      </c>
      <c r="AO48">
        <v>1</v>
      </c>
      <c r="AP48" s="74">
        <v>573636.60843318794</v>
      </c>
      <c r="AQ48">
        <v>554549.40268093976</v>
      </c>
      <c r="AR48" s="4">
        <f t="shared" si="2"/>
        <v>3.3274037032577718E-2</v>
      </c>
      <c r="AS48" t="str">
        <f t="shared" si="3"/>
        <v xml:space="preserve"> </v>
      </c>
      <c r="AX48" s="123">
        <v>1</v>
      </c>
      <c r="AY48">
        <v>68.682665652845316</v>
      </c>
      <c r="AZ48">
        <v>68.505762508380158</v>
      </c>
      <c r="BA48" s="179">
        <f t="shared" si="4"/>
        <v>2.575659269826678E-3</v>
      </c>
      <c r="BB48" s="180" t="str">
        <f t="shared" si="5"/>
        <v xml:space="preserve"> </v>
      </c>
      <c r="BG48">
        <v>1</v>
      </c>
      <c r="BH48" s="74">
        <v>573636.60843318794</v>
      </c>
      <c r="BI48">
        <v>554554.19848563417</v>
      </c>
      <c r="BJ48" s="4">
        <f t="shared" si="6"/>
        <v>3.3265676679308923E-2</v>
      </c>
      <c r="BK48" s="4" t="str">
        <f t="shared" si="7"/>
        <v xml:space="preserve"> </v>
      </c>
      <c r="BP48" s="123">
        <v>1</v>
      </c>
      <c r="BQ48">
        <v>68.682665652845316</v>
      </c>
      <c r="BR48">
        <v>68.506556196160417</v>
      </c>
      <c r="BS48" s="179">
        <f t="shared" si="8"/>
        <v>2.5641034023786832E-3</v>
      </c>
      <c r="BT48" s="180" t="str">
        <f t="shared" si="9"/>
        <v xml:space="preserve"> </v>
      </c>
      <c r="BY48">
        <v>1</v>
      </c>
      <c r="BZ48" s="74">
        <v>573636.60843318794</v>
      </c>
      <c r="CA48">
        <v>556043.76240695966</v>
      </c>
      <c r="CB48" s="4">
        <f t="shared" si="10"/>
        <v>3.0668973645668802E-2</v>
      </c>
      <c r="CC48" s="4" t="str">
        <f t="shared" si="11"/>
        <v xml:space="preserve"> </v>
      </c>
      <c r="CH48" s="123">
        <v>1</v>
      </c>
      <c r="CI48">
        <v>68.682665652845316</v>
      </c>
      <c r="CJ48">
        <v>68.52919321746748</v>
      </c>
      <c r="CK48" s="179">
        <f t="shared" si="12"/>
        <v>2.2345148360076489E-3</v>
      </c>
      <c r="CL48" s="180" t="str">
        <f t="shared" si="13"/>
        <v xml:space="preserve"> </v>
      </c>
      <c r="CQ48">
        <v>1</v>
      </c>
      <c r="CR48">
        <v>68.682665652845316</v>
      </c>
      <c r="CS48">
        <v>68.751186344548046</v>
      </c>
      <c r="CT48" s="179">
        <f t="shared" si="14"/>
        <v>9.9764170553697071E-4</v>
      </c>
      <c r="CU48" s="180" t="str">
        <f t="shared" si="15"/>
        <v xml:space="preserve"> </v>
      </c>
      <c r="CZ48">
        <v>1</v>
      </c>
      <c r="DA48">
        <v>68.682665652845316</v>
      </c>
      <c r="DB48">
        <v>69.063495377528895</v>
      </c>
      <c r="DC48" s="179">
        <f t="shared" si="16"/>
        <v>5.5447720478478922E-3</v>
      </c>
      <c r="DD48" s="180" t="str">
        <f t="shared" si="17"/>
        <v xml:space="preserve"> </v>
      </c>
    </row>
    <row r="49" spans="16:108" x14ac:dyDescent="0.2">
      <c r="P49">
        <v>46</v>
      </c>
      <c r="Q49" s="81">
        <v>44877</v>
      </c>
      <c r="R49">
        <v>1</v>
      </c>
      <c r="S49" s="74">
        <v>483803.55343424028</v>
      </c>
      <c r="T49">
        <v>67.648917514168744</v>
      </c>
      <c r="U49">
        <v>654599.9723065882</v>
      </c>
      <c r="V49">
        <v>660776.8196783954</v>
      </c>
      <c r="W49">
        <v>69.547601959231727</v>
      </c>
      <c r="X49">
        <v>631540.63561966573</v>
      </c>
      <c r="Y49">
        <v>69.264721374616329</v>
      </c>
      <c r="Z49">
        <v>632294.5042806539</v>
      </c>
      <c r="AA49">
        <v>69.279108501227569</v>
      </c>
      <c r="AB49">
        <v>67.576655556595853</v>
      </c>
      <c r="AC49">
        <v>67.920292775171987</v>
      </c>
      <c r="AF49">
        <v>1</v>
      </c>
      <c r="AG49" s="74">
        <v>577358.97422516008</v>
      </c>
      <c r="AH49">
        <v>554495.33156068099</v>
      </c>
      <c r="AI49" s="4">
        <f t="shared" si="0"/>
        <v>3.9600393663514206E-2</v>
      </c>
      <c r="AJ49" s="4" t="str">
        <f t="shared" si="1"/>
        <v xml:space="preserve"> </v>
      </c>
      <c r="AO49">
        <v>1</v>
      </c>
      <c r="AP49" s="74">
        <v>577358.97422516008</v>
      </c>
      <c r="AQ49">
        <v>554404.81834068964</v>
      </c>
      <c r="AR49" s="4">
        <f t="shared" si="2"/>
        <v>3.9757164795569136E-2</v>
      </c>
      <c r="AS49" t="str">
        <f t="shared" si="3"/>
        <v xml:space="preserve"> </v>
      </c>
      <c r="AX49" s="123">
        <v>1</v>
      </c>
      <c r="AY49">
        <v>68.718855596473006</v>
      </c>
      <c r="AZ49">
        <v>68.504216804791469</v>
      </c>
      <c r="BA49" s="179">
        <f t="shared" si="4"/>
        <v>3.123433733267139E-3</v>
      </c>
      <c r="BB49" s="180" t="str">
        <f t="shared" si="5"/>
        <v xml:space="preserve"> </v>
      </c>
      <c r="BG49">
        <v>1</v>
      </c>
      <c r="BH49" s="74">
        <v>577358.97422516008</v>
      </c>
      <c r="BI49">
        <v>554105.91246923537</v>
      </c>
      <c r="BJ49" s="4">
        <f t="shared" si="6"/>
        <v>4.0274877145767586E-2</v>
      </c>
      <c r="BK49" s="4" t="str">
        <f t="shared" si="7"/>
        <v xml:space="preserve"> </v>
      </c>
      <c r="BP49" s="123">
        <v>1</v>
      </c>
      <c r="BQ49">
        <v>68.718855596473006</v>
      </c>
      <c r="BR49">
        <v>68.500630613519462</v>
      </c>
      <c r="BS49" s="179">
        <f t="shared" si="8"/>
        <v>3.1756201563511491E-3</v>
      </c>
      <c r="BT49" s="180" t="str">
        <f t="shared" si="9"/>
        <v xml:space="preserve"> </v>
      </c>
      <c r="BY49">
        <v>1</v>
      </c>
      <c r="BZ49" s="74">
        <v>577358.97422516008</v>
      </c>
      <c r="CA49">
        <v>555620.19367559289</v>
      </c>
      <c r="CB49" s="4">
        <f t="shared" si="10"/>
        <v>3.7652104704428549E-2</v>
      </c>
      <c r="CC49" s="4" t="str">
        <f t="shared" si="11"/>
        <v xml:space="preserve"> </v>
      </c>
      <c r="CH49" s="123">
        <v>1</v>
      </c>
      <c r="CI49">
        <v>68.718855596473006</v>
      </c>
      <c r="CJ49">
        <v>68.524317411510154</v>
      </c>
      <c r="CK49" s="179">
        <f t="shared" si="12"/>
        <v>2.830928764373027E-3</v>
      </c>
      <c r="CL49" s="180" t="str">
        <f t="shared" si="13"/>
        <v xml:space="preserve"> </v>
      </c>
      <c r="CQ49">
        <v>1</v>
      </c>
      <c r="CR49">
        <v>68.718855596473006</v>
      </c>
      <c r="CS49">
        <v>68.81183004784404</v>
      </c>
      <c r="CT49" s="179">
        <f t="shared" si="14"/>
        <v>1.3529685639265298E-3</v>
      </c>
      <c r="CU49" s="180" t="str">
        <f t="shared" si="15"/>
        <v xml:space="preserve"> </v>
      </c>
      <c r="CZ49">
        <v>1</v>
      </c>
      <c r="DA49">
        <v>68.718855596473006</v>
      </c>
      <c r="DB49">
        <v>69.164265082646892</v>
      </c>
      <c r="DC49" s="179">
        <f t="shared" si="16"/>
        <v>6.481619670580592E-3</v>
      </c>
      <c r="DD49" s="180" t="str">
        <f t="shared" si="17"/>
        <v xml:space="preserve"> </v>
      </c>
    </row>
    <row r="50" spans="16:108" x14ac:dyDescent="0.2">
      <c r="P50">
        <v>47</v>
      </c>
      <c r="Q50" s="81">
        <v>44884</v>
      </c>
      <c r="R50">
        <v>1</v>
      </c>
      <c r="S50" s="74">
        <v>481787.06261798547</v>
      </c>
      <c r="T50">
        <v>67.627954290921053</v>
      </c>
      <c r="U50">
        <v>654453.6304280858</v>
      </c>
      <c r="V50">
        <v>660632.23533814528</v>
      </c>
      <c r="W50">
        <v>69.546056255643038</v>
      </c>
      <c r="X50">
        <v>631276.22659669491</v>
      </c>
      <c r="Y50">
        <v>69.261439243439142</v>
      </c>
      <c r="Z50">
        <v>632107.79951716261</v>
      </c>
      <c r="AA50">
        <v>69.276959295843213</v>
      </c>
      <c r="AB50">
        <v>67.57135526557613</v>
      </c>
      <c r="AC50">
        <v>67.887037677110214</v>
      </c>
      <c r="AF50">
        <v>1</v>
      </c>
      <c r="AG50" s="74">
        <v>580713.63868202525</v>
      </c>
      <c r="AH50">
        <v>554348.9896821786</v>
      </c>
      <c r="AI50" s="4">
        <f t="shared" si="0"/>
        <v>4.5400430166722579E-2</v>
      </c>
      <c r="AJ50" s="4" t="str">
        <f t="shared" si="1"/>
        <v xml:space="preserve"> </v>
      </c>
      <c r="AO50">
        <v>1</v>
      </c>
      <c r="AP50" s="74">
        <v>580713.63868202525</v>
      </c>
      <c r="AQ50">
        <v>554260.23400043941</v>
      </c>
      <c r="AR50" s="4">
        <f t="shared" si="2"/>
        <v>4.5553269149358887E-2</v>
      </c>
      <c r="AS50" t="str">
        <f t="shared" si="3"/>
        <v xml:space="preserve"> </v>
      </c>
      <c r="AX50" s="123">
        <v>1</v>
      </c>
      <c r="AY50">
        <v>68.753015060823301</v>
      </c>
      <c r="AZ50">
        <v>68.502671101202793</v>
      </c>
      <c r="BA50" s="179">
        <f t="shared" si="4"/>
        <v>3.6412069986899941E-3</v>
      </c>
      <c r="BB50" s="180" t="str">
        <f t="shared" si="5"/>
        <v xml:space="preserve"> </v>
      </c>
      <c r="BG50">
        <v>1</v>
      </c>
      <c r="BH50" s="74">
        <v>580713.63868202525</v>
      </c>
      <c r="BI50">
        <v>553664.69864489138</v>
      </c>
      <c r="BJ50" s="4">
        <f t="shared" si="6"/>
        <v>4.6578792429472715E-2</v>
      </c>
      <c r="BK50" s="4" t="str">
        <f t="shared" si="7"/>
        <v xml:space="preserve"> </v>
      </c>
      <c r="BP50" s="123">
        <v>1</v>
      </c>
      <c r="BQ50">
        <v>68.753015060823301</v>
      </c>
      <c r="BR50">
        <v>68.494806702088638</v>
      </c>
      <c r="BS50" s="179">
        <f t="shared" si="8"/>
        <v>3.7555932420743365E-3</v>
      </c>
      <c r="BT50" s="180" t="str">
        <f t="shared" si="9"/>
        <v xml:space="preserve"> </v>
      </c>
      <c r="BY50">
        <v>1</v>
      </c>
      <c r="BZ50" s="74">
        <v>580713.63868202525</v>
      </c>
      <c r="CA50">
        <v>555216.33309547266</v>
      </c>
      <c r="CB50" s="4">
        <f t="shared" si="10"/>
        <v>4.3906848209077219E-2</v>
      </c>
      <c r="CC50" s="4" t="str">
        <f t="shared" si="11"/>
        <v xml:space="preserve"> </v>
      </c>
      <c r="CH50" s="123">
        <v>1</v>
      </c>
      <c r="CI50">
        <v>68.753015060823301</v>
      </c>
      <c r="CJ50">
        <v>68.519668471027387</v>
      </c>
      <c r="CK50" s="179">
        <f t="shared" si="12"/>
        <v>3.3939833706126358E-3</v>
      </c>
      <c r="CL50" s="180" t="str">
        <f t="shared" si="13"/>
        <v xml:space="preserve"> </v>
      </c>
      <c r="CQ50">
        <v>1</v>
      </c>
      <c r="CR50">
        <v>68.753015060823301</v>
      </c>
      <c r="CS50">
        <v>68.854682210212871</v>
      </c>
      <c r="CT50" s="179">
        <f t="shared" si="14"/>
        <v>1.4787300498695041E-3</v>
      </c>
      <c r="CU50" s="180" t="str">
        <f t="shared" si="15"/>
        <v xml:space="preserve"> </v>
      </c>
      <c r="CZ50">
        <v>1</v>
      </c>
      <c r="DA50">
        <v>68.753015060823301</v>
      </c>
      <c r="DB50">
        <v>69.25934237325184</v>
      </c>
      <c r="DC50" s="179">
        <f t="shared" si="16"/>
        <v>7.3644379374578611E-3</v>
      </c>
      <c r="DD50" s="180" t="str">
        <f t="shared" si="17"/>
        <v xml:space="preserve"> </v>
      </c>
    </row>
    <row r="51" spans="16:108" x14ac:dyDescent="0.2">
      <c r="P51">
        <v>48</v>
      </c>
      <c r="Q51" s="81">
        <v>44891</v>
      </c>
      <c r="R51">
        <v>1</v>
      </c>
      <c r="S51" s="74">
        <v>483969.17228752846</v>
      </c>
      <c r="T51">
        <v>67.652205440715107</v>
      </c>
      <c r="U51">
        <v>654307.28854958329</v>
      </c>
      <c r="V51">
        <v>660487.65099789505</v>
      </c>
      <c r="W51">
        <v>69.544510552054362</v>
      </c>
      <c r="X51">
        <v>631018.88976577879</v>
      </c>
      <c r="Y51">
        <v>69.258258783472073</v>
      </c>
      <c r="Z51">
        <v>631925.02567377279</v>
      </c>
      <c r="AA51">
        <v>69.274855340266598</v>
      </c>
      <c r="AB51">
        <v>67.580094929243742</v>
      </c>
      <c r="AC51">
        <v>67.911592422521721</v>
      </c>
      <c r="AF51">
        <v>1</v>
      </c>
      <c r="AG51" s="74">
        <v>607176.2242500037</v>
      </c>
      <c r="AH51">
        <v>597632.19324065431</v>
      </c>
      <c r="AI51" s="4">
        <f t="shared" si="0"/>
        <v>1.5718716623231366E-2</v>
      </c>
      <c r="AJ51" s="4" t="str">
        <f t="shared" si="1"/>
        <v xml:space="preserve"> </v>
      </c>
      <c r="AO51">
        <v>1</v>
      </c>
      <c r="AP51" s="74">
        <v>607176.2242500037</v>
      </c>
      <c r="AQ51">
        <v>597583.86093871715</v>
      </c>
      <c r="AR51" s="4">
        <f t="shared" si="2"/>
        <v>1.5798318392877177E-2</v>
      </c>
      <c r="AS51" t="str">
        <f t="shared" si="3"/>
        <v xml:space="preserve"> </v>
      </c>
      <c r="AX51" s="123">
        <v>1</v>
      </c>
      <c r="AY51">
        <v>69.030544304491883</v>
      </c>
      <c r="AZ51">
        <v>68.965848750139699</v>
      </c>
      <c r="BA51" s="179">
        <f t="shared" si="4"/>
        <v>9.372018575837059E-4</v>
      </c>
      <c r="BB51" s="180" t="str">
        <f t="shared" si="5"/>
        <v xml:space="preserve"> </v>
      </c>
      <c r="BG51">
        <v>1</v>
      </c>
      <c r="BH51" s="74">
        <v>607176.2242500037</v>
      </c>
      <c r="BI51">
        <v>639573.96815515589</v>
      </c>
      <c r="BJ51" s="4">
        <f t="shared" si="6"/>
        <v>5.3358057531271978E-2</v>
      </c>
      <c r="BK51" s="4" t="str">
        <f t="shared" si="7"/>
        <v xml:space="preserve"> </v>
      </c>
      <c r="BP51" s="123">
        <v>1</v>
      </c>
      <c r="BQ51">
        <v>69.030544304491883</v>
      </c>
      <c r="BR51">
        <v>69.368271645691777</v>
      </c>
      <c r="BS51" s="179">
        <f t="shared" si="8"/>
        <v>4.8924334090455377E-3</v>
      </c>
      <c r="BT51" s="180" t="str">
        <f t="shared" si="9"/>
        <v xml:space="preserve"> </v>
      </c>
      <c r="BY51">
        <v>1</v>
      </c>
      <c r="BZ51" s="74">
        <v>607176.2242500037</v>
      </c>
      <c r="CA51">
        <v>638312.01778810238</v>
      </c>
      <c r="CB51" s="4">
        <f t="shared" si="10"/>
        <v>5.1279665267786545E-2</v>
      </c>
      <c r="CC51" s="4" t="str">
        <f t="shared" si="11"/>
        <v xml:space="preserve"> </v>
      </c>
      <c r="CH51" s="123">
        <v>1</v>
      </c>
      <c r="CI51">
        <v>69.030544304491883</v>
      </c>
      <c r="CJ51">
        <v>69.348377609249923</v>
      </c>
      <c r="CK51" s="179">
        <f t="shared" si="12"/>
        <v>4.6042416144958286E-3</v>
      </c>
      <c r="CL51" s="180" t="str">
        <f t="shared" si="13"/>
        <v xml:space="preserve"> </v>
      </c>
      <c r="CQ51">
        <v>1</v>
      </c>
      <c r="CR51">
        <v>69.030544304491883</v>
      </c>
      <c r="CS51">
        <v>68.89499727309375</v>
      </c>
      <c r="CT51" s="179">
        <f t="shared" si="14"/>
        <v>1.9635805101034481E-3</v>
      </c>
      <c r="CU51" s="180" t="str">
        <f t="shared" si="15"/>
        <v xml:space="preserve"> </v>
      </c>
      <c r="CZ51">
        <v>1</v>
      </c>
      <c r="DA51">
        <v>69.030544304491883</v>
      </c>
      <c r="DB51">
        <v>69.352877270392682</v>
      </c>
      <c r="DC51" s="179">
        <f t="shared" si="16"/>
        <v>4.6694252399198336E-3</v>
      </c>
      <c r="DD51" s="180" t="str">
        <f t="shared" si="17"/>
        <v xml:space="preserve"> </v>
      </c>
    </row>
    <row r="52" spans="16:108" x14ac:dyDescent="0.2">
      <c r="P52">
        <v>49</v>
      </c>
      <c r="Q52" s="81">
        <v>44898</v>
      </c>
      <c r="R52">
        <v>1</v>
      </c>
      <c r="S52" s="74">
        <v>483620.35753391968</v>
      </c>
      <c r="T52">
        <v>67.64905408170155</v>
      </c>
      <c r="U52">
        <v>504543.78976621467</v>
      </c>
      <c r="V52">
        <v>504494.57869515155</v>
      </c>
      <c r="W52">
        <v>67.921315756279242</v>
      </c>
      <c r="X52">
        <v>502184.84397534351</v>
      </c>
      <c r="Y52">
        <v>67.88849708943188</v>
      </c>
      <c r="Z52">
        <v>503842.54734139494</v>
      </c>
      <c r="AA52">
        <v>67.917132064697412</v>
      </c>
      <c r="AB52">
        <v>67.894110164347921</v>
      </c>
      <c r="AC52">
        <v>67.747509290927766</v>
      </c>
      <c r="AF52">
        <v>1</v>
      </c>
      <c r="AG52" s="74">
        <v>610645.58477926138</v>
      </c>
      <c r="AH52">
        <v>597485.85136215191</v>
      </c>
      <c r="AI52" s="4">
        <f t="shared" si="0"/>
        <v>2.1550525779804833E-2</v>
      </c>
      <c r="AJ52" s="4" t="str">
        <f t="shared" si="1"/>
        <v xml:space="preserve"> </v>
      </c>
      <c r="AO52">
        <v>1</v>
      </c>
      <c r="AP52" s="74">
        <v>610645.58477926138</v>
      </c>
      <c r="AQ52">
        <v>597439.27659846679</v>
      </c>
      <c r="AR52" s="4">
        <f t="shared" si="2"/>
        <v>2.1626797130725926E-2</v>
      </c>
      <c r="AS52" t="str">
        <f t="shared" si="3"/>
        <v xml:space="preserve"> </v>
      </c>
      <c r="AX52" s="123">
        <v>1</v>
      </c>
      <c r="AY52">
        <v>69.065292622685405</v>
      </c>
      <c r="AZ52">
        <v>68.964303046551024</v>
      </c>
      <c r="BA52" s="179">
        <f t="shared" si="4"/>
        <v>1.4622333780022233E-3</v>
      </c>
      <c r="BB52" s="180" t="str">
        <f t="shared" si="5"/>
        <v xml:space="preserve"> </v>
      </c>
      <c r="BG52">
        <v>1</v>
      </c>
      <c r="BH52" s="74">
        <v>610645.58477926138</v>
      </c>
      <c r="BI52">
        <v>639146.89871492167</v>
      </c>
      <c r="BJ52" s="4">
        <f t="shared" si="6"/>
        <v>4.667406863502184E-2</v>
      </c>
      <c r="BK52" s="4" t="str">
        <f t="shared" si="7"/>
        <v xml:space="preserve"> </v>
      </c>
      <c r="BP52" s="123">
        <v>1</v>
      </c>
      <c r="BQ52">
        <v>69.065292622685405</v>
      </c>
      <c r="BR52">
        <v>69.36265107668126</v>
      </c>
      <c r="BS52" s="179">
        <f t="shared" si="8"/>
        <v>4.3054686761463722E-3</v>
      </c>
      <c r="BT52" s="180" t="str">
        <f t="shared" si="9"/>
        <v xml:space="preserve"> </v>
      </c>
      <c r="BY52">
        <v>1</v>
      </c>
      <c r="BZ52" s="74">
        <v>610645.58477926138</v>
      </c>
      <c r="CA52">
        <v>637942.53918122116</v>
      </c>
      <c r="CB52" s="4">
        <f t="shared" si="10"/>
        <v>4.4701796070182334E-2</v>
      </c>
      <c r="CC52" s="4" t="str">
        <f t="shared" si="11"/>
        <v xml:space="preserve"> </v>
      </c>
      <c r="CH52" s="123">
        <v>1</v>
      </c>
      <c r="CI52">
        <v>69.065292622685405</v>
      </c>
      <c r="CJ52">
        <v>69.344124448288952</v>
      </c>
      <c r="CK52" s="179">
        <f t="shared" si="12"/>
        <v>4.0372206504191467E-3</v>
      </c>
      <c r="CL52" s="180" t="str">
        <f t="shared" si="13"/>
        <v xml:space="preserve"> </v>
      </c>
      <c r="CQ52">
        <v>1</v>
      </c>
      <c r="CR52">
        <v>69.065292622685405</v>
      </c>
      <c r="CS52">
        <v>68.936974463195497</v>
      </c>
      <c r="CT52" s="179">
        <f t="shared" si="14"/>
        <v>1.8579253720233985E-3</v>
      </c>
      <c r="CU52" s="180" t="str">
        <f t="shared" si="15"/>
        <v xml:space="preserve"> </v>
      </c>
      <c r="CZ52">
        <v>1</v>
      </c>
      <c r="DA52">
        <v>69.065292622685405</v>
      </c>
      <c r="DB52">
        <v>69.447998272907967</v>
      </c>
      <c r="DC52" s="179">
        <f t="shared" si="16"/>
        <v>5.5412152137448113E-3</v>
      </c>
      <c r="DD52" s="180" t="str">
        <f t="shared" si="17"/>
        <v xml:space="preserve"> </v>
      </c>
    </row>
    <row r="53" spans="16:108" x14ac:dyDescent="0.2">
      <c r="P53">
        <v>50</v>
      </c>
      <c r="Q53" s="81">
        <v>44905</v>
      </c>
      <c r="R53">
        <v>1</v>
      </c>
      <c r="S53" s="74">
        <v>484401.57126426592</v>
      </c>
      <c r="T53">
        <v>67.660264252704295</v>
      </c>
      <c r="U53">
        <v>504397.44788771227</v>
      </c>
      <c r="V53">
        <v>504349.99435490137</v>
      </c>
      <c r="W53">
        <v>67.919770052690552</v>
      </c>
      <c r="X53">
        <v>501941.65152853727</v>
      </c>
      <c r="Y53">
        <v>67.885519971885117</v>
      </c>
      <c r="Z53">
        <v>503667.158812696</v>
      </c>
      <c r="AA53">
        <v>67.915113123331466</v>
      </c>
      <c r="AB53">
        <v>67.894011049089173</v>
      </c>
      <c r="AC53">
        <v>67.748371064868948</v>
      </c>
      <c r="AF53">
        <v>1</v>
      </c>
      <c r="AG53" s="74">
        <v>606529.57435303135</v>
      </c>
      <c r="AH53">
        <v>597339.5094836494</v>
      </c>
      <c r="AI53" s="4">
        <f t="shared" si="0"/>
        <v>1.5151882542883001E-2</v>
      </c>
      <c r="AJ53" s="4" t="str">
        <f t="shared" si="1"/>
        <v xml:space="preserve"> </v>
      </c>
      <c r="AO53">
        <v>1</v>
      </c>
      <c r="AP53" s="74">
        <v>606529.57435303135</v>
      </c>
      <c r="AQ53">
        <v>597294.69225821667</v>
      </c>
      <c r="AR53" s="4">
        <f t="shared" si="2"/>
        <v>1.5225773787972784E-2</v>
      </c>
      <c r="AS53" t="str">
        <f t="shared" si="3"/>
        <v xml:space="preserve"> </v>
      </c>
      <c r="AX53" s="123">
        <v>1</v>
      </c>
      <c r="AY53">
        <v>69.034452366985121</v>
      </c>
      <c r="AZ53">
        <v>68.962757342962334</v>
      </c>
      <c r="BA53" s="179">
        <f t="shared" si="4"/>
        <v>1.0385397662265609E-3</v>
      </c>
      <c r="BB53" s="180" t="str">
        <f t="shared" si="5"/>
        <v xml:space="preserve"> </v>
      </c>
      <c r="BG53">
        <v>1</v>
      </c>
      <c r="BH53" s="74">
        <v>606529.57435303135</v>
      </c>
      <c r="BI53">
        <v>638726.90146674262</v>
      </c>
      <c r="BJ53" s="4">
        <f t="shared" si="6"/>
        <v>5.3084513064437608E-2</v>
      </c>
      <c r="BK53" s="4" t="str">
        <f t="shared" si="7"/>
        <v xml:space="preserve"> </v>
      </c>
      <c r="BP53" s="123">
        <v>1</v>
      </c>
      <c r="BQ53">
        <v>69.034452366985121</v>
      </c>
      <c r="BR53">
        <v>69.357132178880875</v>
      </c>
      <c r="BS53" s="179">
        <f t="shared" si="8"/>
        <v>4.6741851471551743E-3</v>
      </c>
      <c r="BT53" s="180" t="str">
        <f t="shared" si="9"/>
        <v xml:space="preserve"> </v>
      </c>
      <c r="BY53">
        <v>1</v>
      </c>
      <c r="BZ53" s="74">
        <v>606529.57435303135</v>
      </c>
      <c r="CA53">
        <v>637588.14561183797</v>
      </c>
      <c r="CB53" s="4">
        <f t="shared" si="10"/>
        <v>5.1207018704629466E-2</v>
      </c>
      <c r="CC53" s="4" t="str">
        <f t="shared" si="11"/>
        <v xml:space="preserve"> </v>
      </c>
      <c r="CH53" s="123">
        <v>1</v>
      </c>
      <c r="CI53">
        <v>69.034452366985121</v>
      </c>
      <c r="CJ53">
        <v>69.340044934980057</v>
      </c>
      <c r="CK53" s="179">
        <f t="shared" si="12"/>
        <v>4.4266675191455751E-3</v>
      </c>
      <c r="CL53" s="180" t="str">
        <f t="shared" si="13"/>
        <v xml:space="preserve"> </v>
      </c>
      <c r="CQ53">
        <v>1</v>
      </c>
      <c r="CR53">
        <v>69.034452366985121</v>
      </c>
      <c r="CS53">
        <v>68.952402152019346</v>
      </c>
      <c r="CT53" s="179">
        <f t="shared" si="14"/>
        <v>1.1885401006674037E-3</v>
      </c>
      <c r="CU53" s="180" t="str">
        <f t="shared" si="15"/>
        <v xml:space="preserve"> </v>
      </c>
      <c r="CZ53">
        <v>1</v>
      </c>
      <c r="DA53">
        <v>69.034452366985121</v>
      </c>
      <c r="DB53">
        <v>69.449946494386225</v>
      </c>
      <c r="DC53" s="179">
        <f t="shared" si="16"/>
        <v>6.0186488507556939E-3</v>
      </c>
      <c r="DD53" s="180" t="str">
        <f t="shared" si="17"/>
        <v xml:space="preserve"> </v>
      </c>
    </row>
    <row r="54" spans="16:108" x14ac:dyDescent="0.2">
      <c r="P54">
        <v>51</v>
      </c>
      <c r="Q54" s="81">
        <v>44912</v>
      </c>
      <c r="R54">
        <v>1</v>
      </c>
      <c r="S54" s="74">
        <v>484252.13230975001</v>
      </c>
      <c r="T54">
        <v>67.659326696934144</v>
      </c>
      <c r="U54">
        <v>504251.10600920976</v>
      </c>
      <c r="V54">
        <v>504205.41001465113</v>
      </c>
      <c r="W54">
        <v>67.918224349101877</v>
      </c>
      <c r="X54">
        <v>501705.53127378598</v>
      </c>
      <c r="Y54">
        <v>67.8826445255485</v>
      </c>
      <c r="Z54">
        <v>503495.24355345557</v>
      </c>
      <c r="AA54">
        <v>67.913134163641828</v>
      </c>
      <c r="AB54">
        <v>67.896088117357451</v>
      </c>
      <c r="AC54">
        <v>67.741957943545984</v>
      </c>
      <c r="AF54">
        <v>1</v>
      </c>
      <c r="AG54" s="74">
        <v>608646.823824413</v>
      </c>
      <c r="AH54">
        <v>597193.16760514688</v>
      </c>
      <c r="AI54" s="4">
        <f t="shared" si="0"/>
        <v>1.8818230492516887E-2</v>
      </c>
      <c r="AJ54" s="4" t="str">
        <f t="shared" si="1"/>
        <v xml:space="preserve"> </v>
      </c>
      <c r="AO54">
        <v>1</v>
      </c>
      <c r="AP54" s="74">
        <v>608646.823824413</v>
      </c>
      <c r="AQ54">
        <v>597150.10791796655</v>
      </c>
      <c r="AR54" s="4">
        <f t="shared" si="2"/>
        <v>1.8888977082320419E-2</v>
      </c>
      <c r="AS54" t="str">
        <f t="shared" si="3"/>
        <v xml:space="preserve"> </v>
      </c>
      <c r="AX54" s="123">
        <v>1</v>
      </c>
      <c r="AY54">
        <v>69.057455604808325</v>
      </c>
      <c r="AZ54">
        <v>68.961211639373658</v>
      </c>
      <c r="BA54" s="179">
        <f t="shared" si="4"/>
        <v>1.3936795758221574E-3</v>
      </c>
      <c r="BB54" s="180" t="str">
        <f t="shared" si="5"/>
        <v xml:space="preserve"> </v>
      </c>
      <c r="BG54">
        <v>1</v>
      </c>
      <c r="BH54" s="74">
        <v>608646.823824413</v>
      </c>
      <c r="BI54">
        <v>638313.9764106184</v>
      </c>
      <c r="BJ54" s="4">
        <f t="shared" si="6"/>
        <v>4.8742803584832309E-2</v>
      </c>
      <c r="BK54" s="4" t="str">
        <f t="shared" si="7"/>
        <v xml:space="preserve"> </v>
      </c>
      <c r="BP54" s="123">
        <v>1</v>
      </c>
      <c r="BQ54">
        <v>69.057455604808325</v>
      </c>
      <c r="BR54">
        <v>69.351714952290635</v>
      </c>
      <c r="BS54" s="179">
        <f t="shared" si="8"/>
        <v>4.2610800659418037E-3</v>
      </c>
      <c r="BT54" s="180" t="str">
        <f t="shared" si="9"/>
        <v xml:space="preserve"> </v>
      </c>
      <c r="BY54">
        <v>1</v>
      </c>
      <c r="BZ54" s="74">
        <v>608646.823824413</v>
      </c>
      <c r="CA54">
        <v>637247.65346559417</v>
      </c>
      <c r="CB54" s="4">
        <f t="shared" si="10"/>
        <v>4.699084677953095E-2</v>
      </c>
      <c r="CC54" s="4" t="str">
        <f t="shared" si="11"/>
        <v xml:space="preserve"> </v>
      </c>
      <c r="CH54" s="123">
        <v>1</v>
      </c>
      <c r="CI54">
        <v>69.057455604808325</v>
      </c>
      <c r="CJ54">
        <v>69.336125444441379</v>
      </c>
      <c r="CK54" s="179">
        <f t="shared" si="12"/>
        <v>4.035333146760918E-3</v>
      </c>
      <c r="CL54" s="180" t="str">
        <f t="shared" si="13"/>
        <v xml:space="preserve"> </v>
      </c>
      <c r="CQ54">
        <v>1</v>
      </c>
      <c r="CR54">
        <v>69.057455604808325</v>
      </c>
      <c r="CS54">
        <v>68.998378469605981</v>
      </c>
      <c r="CT54" s="179">
        <f t="shared" si="14"/>
        <v>8.5547801732548047E-4</v>
      </c>
      <c r="CU54" s="180" t="str">
        <f t="shared" si="15"/>
        <v xml:space="preserve"> </v>
      </c>
      <c r="CZ54">
        <v>1</v>
      </c>
      <c r="DA54">
        <v>69.057455604808325</v>
      </c>
      <c r="DB54">
        <v>69.530786292902292</v>
      </c>
      <c r="DC54" s="179">
        <f t="shared" si="16"/>
        <v>6.8541576568165582E-3</v>
      </c>
      <c r="DD54" s="180" t="str">
        <f t="shared" si="17"/>
        <v xml:space="preserve"> </v>
      </c>
    </row>
    <row r="55" spans="16:108" x14ac:dyDescent="0.2">
      <c r="P55">
        <v>52</v>
      </c>
      <c r="Q55" s="81">
        <v>44919</v>
      </c>
      <c r="R55">
        <v>1</v>
      </c>
      <c r="S55" s="74">
        <v>483543.94398598018</v>
      </c>
      <c r="T55">
        <v>67.651016407869136</v>
      </c>
      <c r="U55">
        <v>504104.76413070725</v>
      </c>
      <c r="V55">
        <v>504060.82567440096</v>
      </c>
      <c r="W55">
        <v>67.916678645513201</v>
      </c>
      <c r="X55">
        <v>501476.48321108962</v>
      </c>
      <c r="Y55">
        <v>67.879870750422029</v>
      </c>
      <c r="Z55">
        <v>503326.66666645219</v>
      </c>
      <c r="AA55">
        <v>67.911193632792774</v>
      </c>
      <c r="AB55">
        <v>67.899921239602449</v>
      </c>
      <c r="AC55">
        <v>67.732340267187297</v>
      </c>
      <c r="AF55">
        <v>1</v>
      </c>
      <c r="AG55" s="74">
        <v>620246.04748705716</v>
      </c>
      <c r="AH55">
        <v>657380.46799813502</v>
      </c>
      <c r="AI55" s="4">
        <f t="shared" si="0"/>
        <v>5.9870466988913379E-2</v>
      </c>
      <c r="AJ55" s="4" t="str">
        <f t="shared" si="1"/>
        <v xml:space="preserve"> </v>
      </c>
      <c r="AO55">
        <v>1</v>
      </c>
      <c r="AP55" s="74">
        <v>620246.04748705716</v>
      </c>
      <c r="AQ55">
        <v>663523.92214314919</v>
      </c>
      <c r="AR55" s="4">
        <f t="shared" si="2"/>
        <v>6.9775333243046772E-2</v>
      </c>
      <c r="AS55" t="str">
        <f t="shared" si="3"/>
        <v xml:space="preserve"> </v>
      </c>
      <c r="AX55" s="123">
        <v>1</v>
      </c>
      <c r="AY55">
        <v>69.174346475180883</v>
      </c>
      <c r="AZ55">
        <v>69.576970327416646</v>
      </c>
      <c r="BA55" s="179">
        <f t="shared" si="4"/>
        <v>5.82042148212012E-3</v>
      </c>
      <c r="BB55" s="180" t="str">
        <f t="shared" si="5"/>
        <v xml:space="preserve"> </v>
      </c>
      <c r="BG55">
        <v>1</v>
      </c>
      <c r="BH55" s="74">
        <v>620246.04748705716</v>
      </c>
      <c r="BI55">
        <v>637908.123546549</v>
      </c>
      <c r="BJ55" s="4">
        <f t="shared" si="6"/>
        <v>2.8475918760063359E-2</v>
      </c>
      <c r="BK55" s="4" t="str">
        <f t="shared" si="7"/>
        <v xml:space="preserve"> </v>
      </c>
      <c r="BP55" s="123">
        <v>1</v>
      </c>
      <c r="BQ55">
        <v>69.174346475180883</v>
      </c>
      <c r="BR55">
        <v>69.346399396910556</v>
      </c>
      <c r="BS55" s="179">
        <f t="shared" si="8"/>
        <v>2.4872359551875766E-3</v>
      </c>
      <c r="BT55" s="180" t="str">
        <f t="shared" si="9"/>
        <v xml:space="preserve"> </v>
      </c>
      <c r="BY55">
        <v>1</v>
      </c>
      <c r="BZ55" s="74">
        <v>620246.04748705716</v>
      </c>
      <c r="CA55">
        <v>636920.01318978891</v>
      </c>
      <c r="CB55" s="4">
        <f t="shared" si="10"/>
        <v>2.6882824598861606E-2</v>
      </c>
      <c r="CC55" s="4" t="str">
        <f t="shared" si="11"/>
        <v xml:space="preserve"> </v>
      </c>
      <c r="CH55" s="123">
        <v>1</v>
      </c>
      <c r="CI55">
        <v>69.174346475180883</v>
      </c>
      <c r="CJ55">
        <v>69.332353895008339</v>
      </c>
      <c r="CK55" s="179">
        <f t="shared" si="12"/>
        <v>2.2841910025727173E-3</v>
      </c>
      <c r="CL55" s="180" t="str">
        <f t="shared" si="13"/>
        <v xml:space="preserve"> </v>
      </c>
      <c r="CQ55">
        <v>1</v>
      </c>
      <c r="CR55">
        <v>69.174346475180883</v>
      </c>
      <c r="CS55">
        <v>68.230922768938967</v>
      </c>
      <c r="CT55" s="179">
        <f t="shared" si="14"/>
        <v>1.3638346501479525E-2</v>
      </c>
      <c r="CU55" s="180" t="str">
        <f t="shared" si="15"/>
        <v xml:space="preserve"> </v>
      </c>
      <c r="CZ55">
        <v>1</v>
      </c>
      <c r="DA55">
        <v>69.174346475180883</v>
      </c>
      <c r="DB55">
        <v>69.628275405204874</v>
      </c>
      <c r="DC55" s="179">
        <f t="shared" si="16"/>
        <v>6.5620992919225773E-3</v>
      </c>
      <c r="DD55" s="180" t="str">
        <f t="shared" si="17"/>
        <v xml:space="preserve"> </v>
      </c>
    </row>
    <row r="56" spans="16:108" x14ac:dyDescent="0.2">
      <c r="P56">
        <v>53</v>
      </c>
      <c r="Q56" s="81">
        <v>44926</v>
      </c>
      <c r="R56">
        <v>1</v>
      </c>
      <c r="S56" s="74">
        <v>484367.60429318703</v>
      </c>
      <c r="T56">
        <v>67.663780530852108</v>
      </c>
      <c r="U56">
        <v>503958.42225220485</v>
      </c>
      <c r="V56">
        <v>503916.24133415078</v>
      </c>
      <c r="W56">
        <v>67.915132941924526</v>
      </c>
      <c r="X56">
        <v>501254.50734044809</v>
      </c>
      <c r="Y56">
        <v>67.87719864650569</v>
      </c>
      <c r="Z56">
        <v>503161.3009638376</v>
      </c>
      <c r="AA56">
        <v>67.909290066692989</v>
      </c>
      <c r="AB56">
        <v>67.900465182356015</v>
      </c>
      <c r="AC56">
        <v>67.733935704599176</v>
      </c>
      <c r="AF56">
        <v>1</v>
      </c>
      <c r="AG56" s="74">
        <v>624049.0742867596</v>
      </c>
      <c r="AH56">
        <v>657234.12611963251</v>
      </c>
      <c r="AI56" s="4">
        <f t="shared" si="0"/>
        <v>5.3176990721123793E-2</v>
      </c>
      <c r="AJ56" s="4" t="str">
        <f t="shared" si="1"/>
        <v xml:space="preserve"> </v>
      </c>
      <c r="AO56">
        <v>1</v>
      </c>
      <c r="AP56" s="74">
        <v>624049.0742867596</v>
      </c>
      <c r="AQ56">
        <v>663379.33780289895</v>
      </c>
      <c r="AR56" s="4">
        <f t="shared" si="2"/>
        <v>6.3024311927857346E-2</v>
      </c>
      <c r="AS56" t="str">
        <f t="shared" si="3"/>
        <v xml:space="preserve"> </v>
      </c>
      <c r="AX56" s="123">
        <v>1</v>
      </c>
      <c r="AY56">
        <v>69.211766980863175</v>
      </c>
      <c r="AZ56">
        <v>69.575424623827971</v>
      </c>
      <c r="BA56" s="179">
        <f t="shared" si="4"/>
        <v>5.2542747978872742E-3</v>
      </c>
      <c r="BB56" s="180" t="str">
        <f t="shared" si="5"/>
        <v xml:space="preserve"> </v>
      </c>
      <c r="BG56">
        <v>1</v>
      </c>
      <c r="BH56" s="74">
        <v>624049.0742867596</v>
      </c>
      <c r="BI56">
        <v>637509.34287453454</v>
      </c>
      <c r="BJ56" s="4">
        <f t="shared" si="6"/>
        <v>2.156924694289308E-2</v>
      </c>
      <c r="BK56" s="4" t="str">
        <f t="shared" si="7"/>
        <v xml:space="preserve"> </v>
      </c>
      <c r="BP56" s="123">
        <v>1</v>
      </c>
      <c r="BQ56">
        <v>69.211766980863175</v>
      </c>
      <c r="BR56">
        <v>69.341185512740594</v>
      </c>
      <c r="BS56" s="179">
        <f t="shared" si="8"/>
        <v>1.8698920360349057E-3</v>
      </c>
      <c r="BT56" s="180" t="str">
        <f t="shared" si="9"/>
        <v xml:space="preserve"> </v>
      </c>
      <c r="BY56">
        <v>1</v>
      </c>
      <c r="BZ56" s="74">
        <v>624049.0742867596</v>
      </c>
      <c r="CA56">
        <v>636604.28978187498</v>
      </c>
      <c r="CB56" s="4">
        <f t="shared" si="10"/>
        <v>2.0118955403411232E-2</v>
      </c>
      <c r="CC56" s="4" t="str">
        <f t="shared" si="11"/>
        <v xml:space="preserve"> </v>
      </c>
      <c r="CH56" s="123">
        <v>1</v>
      </c>
      <c r="CI56">
        <v>69.211766980863175</v>
      </c>
      <c r="CJ56">
        <v>69.328719523632031</v>
      </c>
      <c r="CK56" s="179">
        <f t="shared" si="12"/>
        <v>1.6897783118467978E-3</v>
      </c>
      <c r="CL56" s="180" t="str">
        <f t="shared" si="13"/>
        <v xml:space="preserve"> </v>
      </c>
      <c r="CQ56">
        <v>1</v>
      </c>
      <c r="CR56">
        <v>69.211766980863175</v>
      </c>
      <c r="CS56">
        <v>68.289552075147327</v>
      </c>
      <c r="CT56" s="179">
        <f t="shared" si="14"/>
        <v>1.3324539250252589E-2</v>
      </c>
      <c r="CU56" s="180" t="str">
        <f t="shared" si="15"/>
        <v xml:space="preserve"> </v>
      </c>
      <c r="CZ56">
        <v>1</v>
      </c>
      <c r="DA56">
        <v>69.211766980863175</v>
      </c>
      <c r="DB56">
        <v>69.728606398711605</v>
      </c>
      <c r="DC56" s="179">
        <f t="shared" si="16"/>
        <v>7.4675079165560819E-3</v>
      </c>
      <c r="DD56" s="180" t="str">
        <f t="shared" si="17"/>
        <v xml:space="preserve"> </v>
      </c>
    </row>
    <row r="57" spans="16:108" x14ac:dyDescent="0.2">
      <c r="P57">
        <v>54</v>
      </c>
      <c r="Q57" s="81">
        <v>44933</v>
      </c>
      <c r="R57">
        <v>1</v>
      </c>
      <c r="S57" s="74">
        <v>487501.56029557256</v>
      </c>
      <c r="T57">
        <v>67.700419923770554</v>
      </c>
      <c r="U57">
        <v>510596.47373781406</v>
      </c>
      <c r="V57">
        <v>510601.20557157043</v>
      </c>
      <c r="W57">
        <v>67.998038768059899</v>
      </c>
      <c r="X57">
        <v>503761.84768533218</v>
      </c>
      <c r="Y57">
        <v>67.899677660989113</v>
      </c>
      <c r="Z57">
        <v>502779.94630772958</v>
      </c>
      <c r="AA57">
        <v>67.907686866449652</v>
      </c>
      <c r="AB57">
        <v>68.417992982189588</v>
      </c>
      <c r="AC57">
        <v>67.849945179546367</v>
      </c>
      <c r="AF57">
        <v>1</v>
      </c>
      <c r="AG57" s="74">
        <v>638135.95003726473</v>
      </c>
      <c r="AH57">
        <v>657087.78424112999</v>
      </c>
      <c r="AI57" s="4">
        <f t="shared" si="0"/>
        <v>2.9698740844734648E-2</v>
      </c>
      <c r="AJ57" s="4" t="str">
        <f t="shared" si="1"/>
        <v xml:space="preserve"> </v>
      </c>
      <c r="AO57">
        <v>1</v>
      </c>
      <c r="AP57" s="74">
        <v>638135.95003726473</v>
      </c>
      <c r="AQ57">
        <v>663234.75346264883</v>
      </c>
      <c r="AR57" s="4">
        <f t="shared" si="2"/>
        <v>3.9331436230662806E-2</v>
      </c>
      <c r="AS57" t="str">
        <f t="shared" si="3"/>
        <v xml:space="preserve"> </v>
      </c>
      <c r="AX57" s="123">
        <v>1</v>
      </c>
      <c r="AY57">
        <v>69.335589591784981</v>
      </c>
      <c r="AZ57">
        <v>69.573878920239295</v>
      </c>
      <c r="BA57" s="179">
        <f t="shared" si="4"/>
        <v>3.4367534747630872E-3</v>
      </c>
      <c r="BB57" s="180" t="str">
        <f t="shared" si="5"/>
        <v xml:space="preserve"> </v>
      </c>
      <c r="BG57">
        <v>1</v>
      </c>
      <c r="BH57" s="74">
        <v>638135.95003726473</v>
      </c>
      <c r="BI57">
        <v>637117.63439457503</v>
      </c>
      <c r="BJ57" s="4">
        <f t="shared" si="6"/>
        <v>1.5957659847094308E-3</v>
      </c>
      <c r="BK57" s="4" t="str">
        <f t="shared" si="7"/>
        <v xml:space="preserve"> </v>
      </c>
      <c r="BP57" s="123">
        <v>1</v>
      </c>
      <c r="BQ57">
        <v>69.335589591784981</v>
      </c>
      <c r="BR57">
        <v>69.336073299780807</v>
      </c>
      <c r="BS57" s="179">
        <f t="shared" si="8"/>
        <v>6.9763306070412634E-6</v>
      </c>
      <c r="BT57" s="180" t="str">
        <f t="shared" si="9"/>
        <v xml:space="preserve"> </v>
      </c>
      <c r="BY57">
        <v>1</v>
      </c>
      <c r="BZ57" s="74">
        <v>638135.95003726473</v>
      </c>
      <c r="CA57">
        <v>636299.64670334733</v>
      </c>
      <c r="CB57" s="4">
        <f t="shared" si="10"/>
        <v>2.8776052090626874E-3</v>
      </c>
      <c r="CC57" s="4" t="str">
        <f t="shared" si="11"/>
        <v xml:space="preserve"> </v>
      </c>
      <c r="CH57" s="123">
        <v>1</v>
      </c>
      <c r="CI57">
        <v>69.335589591784981</v>
      </c>
      <c r="CJ57">
        <v>69.325212700707809</v>
      </c>
      <c r="CK57" s="179">
        <f t="shared" si="12"/>
        <v>1.496618279049215E-4</v>
      </c>
      <c r="CL57" s="180" t="str">
        <f t="shared" si="13"/>
        <v xml:space="preserve"> </v>
      </c>
      <c r="CQ57">
        <v>1</v>
      </c>
      <c r="CR57">
        <v>69.335589591784981</v>
      </c>
      <c r="CS57">
        <v>68.373729007636712</v>
      </c>
      <c r="CT57" s="179">
        <f t="shared" si="14"/>
        <v>1.3872537751697899E-2</v>
      </c>
      <c r="CU57" s="180" t="str">
        <f t="shared" si="15"/>
        <v xml:space="preserve"> </v>
      </c>
      <c r="CZ57">
        <v>1</v>
      </c>
      <c r="DA57">
        <v>69.335589591784981</v>
      </c>
      <c r="DB57">
        <v>69.955790023968149</v>
      </c>
      <c r="DC57" s="179">
        <f t="shared" si="16"/>
        <v>8.9449074542325754E-3</v>
      </c>
      <c r="DD57" s="180" t="str">
        <f t="shared" si="17"/>
        <v xml:space="preserve"> </v>
      </c>
    </row>
    <row r="58" spans="16:108" x14ac:dyDescent="0.2">
      <c r="P58">
        <v>55</v>
      </c>
      <c r="Q58" s="81">
        <v>44940</v>
      </c>
      <c r="R58">
        <v>1</v>
      </c>
      <c r="S58" s="74">
        <v>487418.419826339</v>
      </c>
      <c r="T58">
        <v>67.700662012859794</v>
      </c>
      <c r="U58">
        <v>510450.13185931154</v>
      </c>
      <c r="V58">
        <v>510456.62123132008</v>
      </c>
      <c r="W58">
        <v>67.996493064471224</v>
      </c>
      <c r="X58">
        <v>503554.01619880041</v>
      </c>
      <c r="Y58">
        <v>67.897208899493066</v>
      </c>
      <c r="Z58">
        <v>502620.64941829152</v>
      </c>
      <c r="AA58">
        <v>67.905853159981277</v>
      </c>
      <c r="AB58">
        <v>68.419151571298926</v>
      </c>
      <c r="AC58">
        <v>67.843775340234728</v>
      </c>
      <c r="AF58">
        <v>1</v>
      </c>
      <c r="AG58" s="74">
        <v>642278.19688443933</v>
      </c>
      <c r="AH58">
        <v>656941.44236262771</v>
      </c>
      <c r="AI58" s="4">
        <f t="shared" si="0"/>
        <v>2.2830053315396354E-2</v>
      </c>
      <c r="AJ58" s="4" t="str">
        <f t="shared" si="1"/>
        <v xml:space="preserve"> </v>
      </c>
      <c r="AO58">
        <v>1</v>
      </c>
      <c r="AP58" s="74">
        <v>642278.19688443933</v>
      </c>
      <c r="AQ58">
        <v>663090.1691223986</v>
      </c>
      <c r="AR58" s="4">
        <f t="shared" si="2"/>
        <v>3.2403360940654546E-2</v>
      </c>
      <c r="AS58" t="str">
        <f t="shared" si="3"/>
        <v xml:space="preserve"> </v>
      </c>
      <c r="AX58" s="123">
        <v>1</v>
      </c>
      <c r="AY58">
        <v>69.374973242994372</v>
      </c>
      <c r="AZ58">
        <v>69.572333216650605</v>
      </c>
      <c r="BA58" s="179">
        <f t="shared" si="4"/>
        <v>2.8448295463114042E-3</v>
      </c>
      <c r="BB58" s="180" t="str">
        <f t="shared" si="5"/>
        <v xml:space="preserve"> </v>
      </c>
      <c r="BG58">
        <v>1</v>
      </c>
      <c r="BH58" s="74">
        <v>642278.19688443933</v>
      </c>
      <c r="BI58">
        <v>636732.99810667045</v>
      </c>
      <c r="BJ58" s="4">
        <f t="shared" si="6"/>
        <v>8.6336400716504266E-3</v>
      </c>
      <c r="BK58" s="4" t="str">
        <f t="shared" si="7"/>
        <v xml:space="preserve"> </v>
      </c>
      <c r="BP58" s="123">
        <v>1</v>
      </c>
      <c r="BQ58">
        <v>69.374973242994372</v>
      </c>
      <c r="BR58">
        <v>69.331062758031152</v>
      </c>
      <c r="BS58" s="179">
        <f t="shared" si="8"/>
        <v>6.3294417151583276E-4</v>
      </c>
      <c r="BT58" s="180" t="str">
        <f t="shared" si="9"/>
        <v xml:space="preserve"> </v>
      </c>
      <c r="BY58">
        <v>1</v>
      </c>
      <c r="BZ58" s="74">
        <v>642278.19688443933</v>
      </c>
      <c r="CA58">
        <v>636005.33252180938</v>
      </c>
      <c r="CB58" s="4">
        <f t="shared" si="10"/>
        <v>9.7665846249465303E-3</v>
      </c>
      <c r="CC58" s="4" t="str">
        <f t="shared" si="11"/>
        <v xml:space="preserve"> </v>
      </c>
      <c r="CH58" s="123">
        <v>1</v>
      </c>
      <c r="CI58">
        <v>69.374973242994372</v>
      </c>
      <c r="CJ58">
        <v>69.321824776308759</v>
      </c>
      <c r="CK58" s="179">
        <f t="shared" si="12"/>
        <v>7.6610431977327013E-4</v>
      </c>
      <c r="CL58" s="180" t="str">
        <f t="shared" si="13"/>
        <v xml:space="preserve"> </v>
      </c>
      <c r="CQ58">
        <v>1</v>
      </c>
      <c r="CR58">
        <v>69.374973242994372</v>
      </c>
      <c r="CS58">
        <v>68.420679847715547</v>
      </c>
      <c r="CT58" s="179">
        <f t="shared" si="14"/>
        <v>1.3755585777832226E-2</v>
      </c>
      <c r="CU58" s="180" t="str">
        <f t="shared" si="15"/>
        <v xml:space="preserve"> </v>
      </c>
      <c r="CZ58">
        <v>1</v>
      </c>
      <c r="DA58">
        <v>69.374973242994372</v>
      </c>
      <c r="DB58">
        <v>70.06361162742445</v>
      </c>
      <c r="DC58" s="179">
        <f t="shared" si="16"/>
        <v>9.9263228832973741E-3</v>
      </c>
      <c r="DD58" s="180" t="str">
        <f t="shared" si="17"/>
        <v xml:space="preserve"> </v>
      </c>
    </row>
    <row r="59" spans="16:108" x14ac:dyDescent="0.2">
      <c r="P59">
        <v>56</v>
      </c>
      <c r="Q59" s="81">
        <v>44947</v>
      </c>
      <c r="R59">
        <v>1</v>
      </c>
      <c r="S59" s="74">
        <v>491759.4036068946</v>
      </c>
      <c r="T59">
        <v>67.753502967187472</v>
      </c>
      <c r="U59">
        <v>510303.78998080915</v>
      </c>
      <c r="V59">
        <v>510312.03689106996</v>
      </c>
      <c r="W59">
        <v>67.994947360882549</v>
      </c>
      <c r="X59">
        <v>503353.25690432382</v>
      </c>
      <c r="Y59">
        <v>67.894841809207179</v>
      </c>
      <c r="Z59">
        <v>502464.22289981553</v>
      </c>
      <c r="AA59">
        <v>67.904052495073344</v>
      </c>
      <c r="AB59">
        <v>68.428070985304402</v>
      </c>
      <c r="AC59">
        <v>67.892320123854859</v>
      </c>
      <c r="AF59">
        <v>1</v>
      </c>
      <c r="AG59" s="74">
        <v>645908.05137493694</v>
      </c>
      <c r="AH59">
        <v>656795.1004841252</v>
      </c>
      <c r="AI59" s="4">
        <f t="shared" si="0"/>
        <v>1.6855416318178915E-2</v>
      </c>
      <c r="AJ59" s="4" t="str">
        <f t="shared" si="1"/>
        <v xml:space="preserve"> </v>
      </c>
      <c r="AO59">
        <v>1</v>
      </c>
      <c r="AP59" s="74">
        <v>645908.05137493694</v>
      </c>
      <c r="AQ59">
        <v>662945.58478214825</v>
      </c>
      <c r="AR59" s="4">
        <f t="shared" si="2"/>
        <v>2.6377645194147533E-2</v>
      </c>
      <c r="AS59" t="str">
        <f t="shared" si="3"/>
        <v xml:space="preserve"> </v>
      </c>
      <c r="AX59" s="123">
        <v>1</v>
      </c>
      <c r="AY59">
        <v>69.410056141760251</v>
      </c>
      <c r="AZ59">
        <v>69.57078751306193</v>
      </c>
      <c r="BA59" s="179">
        <f t="shared" si="4"/>
        <v>2.3156784511657535E-3</v>
      </c>
      <c r="BB59" s="180" t="str">
        <f t="shared" si="5"/>
        <v xml:space="preserve"> </v>
      </c>
      <c r="BG59">
        <v>1</v>
      </c>
      <c r="BH59" s="74">
        <v>645908.05137493694</v>
      </c>
      <c r="BI59">
        <v>636355.43401082081</v>
      </c>
      <c r="BJ59" s="4">
        <f t="shared" si="6"/>
        <v>1.4789438440628792E-2</v>
      </c>
      <c r="BK59" s="4" t="str">
        <f t="shared" si="7"/>
        <v xml:space="preserve"> </v>
      </c>
      <c r="BP59" s="123">
        <v>1</v>
      </c>
      <c r="BQ59">
        <v>69.410056141760251</v>
      </c>
      <c r="BR59">
        <v>69.326153887491643</v>
      </c>
      <c r="BS59" s="179">
        <f t="shared" si="8"/>
        <v>1.2087910445894117E-3</v>
      </c>
      <c r="BT59" s="180" t="str">
        <f t="shared" si="9"/>
        <v xml:space="preserve"> </v>
      </c>
      <c r="BY59">
        <v>1</v>
      </c>
      <c r="BZ59" s="74">
        <v>645908.05137493694</v>
      </c>
      <c r="CA59">
        <v>635720.66974415118</v>
      </c>
      <c r="CB59" s="4">
        <f t="shared" si="10"/>
        <v>1.5772185544211753E-2</v>
      </c>
      <c r="CC59" s="4" t="str">
        <f t="shared" si="11"/>
        <v xml:space="preserve"> </v>
      </c>
      <c r="CH59" s="123">
        <v>1</v>
      </c>
      <c r="CI59">
        <v>69.410056141760251</v>
      </c>
      <c r="CJ59">
        <v>69.318547951641719</v>
      </c>
      <c r="CK59" s="179">
        <f t="shared" si="12"/>
        <v>1.3183707837901638E-3</v>
      </c>
      <c r="CL59" s="180" t="str">
        <f t="shared" si="13"/>
        <v xml:space="preserve"> </v>
      </c>
      <c r="CQ59">
        <v>1</v>
      </c>
      <c r="CR59">
        <v>69.410056141760251</v>
      </c>
      <c r="CS59">
        <v>68.469550488860236</v>
      </c>
      <c r="CT59" s="179">
        <f t="shared" si="14"/>
        <v>1.3549991243043583E-2</v>
      </c>
      <c r="CU59" s="180" t="str">
        <f t="shared" si="15"/>
        <v xml:space="preserve"> </v>
      </c>
      <c r="CZ59">
        <v>1</v>
      </c>
      <c r="DA59">
        <v>69.410056141760251</v>
      </c>
      <c r="DB59">
        <v>70.16550764100343</v>
      </c>
      <c r="DC59" s="179">
        <f t="shared" si="16"/>
        <v>1.0883891200149385E-2</v>
      </c>
      <c r="DD59" s="180" t="str">
        <f t="shared" si="17"/>
        <v xml:space="preserve"> </v>
      </c>
    </row>
    <row r="60" spans="16:108" x14ac:dyDescent="0.2">
      <c r="P60">
        <v>57</v>
      </c>
      <c r="Q60" s="81">
        <v>44954</v>
      </c>
      <c r="R60">
        <v>1</v>
      </c>
      <c r="S60" s="74">
        <v>493463.10318360926</v>
      </c>
      <c r="T60">
        <v>67.770217655315733</v>
      </c>
      <c r="U60">
        <v>510157.44810230663</v>
      </c>
      <c r="V60">
        <v>510167.45255081978</v>
      </c>
      <c r="W60">
        <v>67.993401657293859</v>
      </c>
      <c r="X60">
        <v>503159.56980190199</v>
      </c>
      <c r="Y60">
        <v>67.892576390131424</v>
      </c>
      <c r="Z60">
        <v>502310.56513814698</v>
      </c>
      <c r="AA60">
        <v>67.90228370201983</v>
      </c>
      <c r="AB60">
        <v>68.436511670122385</v>
      </c>
      <c r="AC60">
        <v>67.913512725734321</v>
      </c>
      <c r="AF60">
        <v>1</v>
      </c>
      <c r="AG60" s="74">
        <v>622466.52336706931</v>
      </c>
      <c r="AH60">
        <v>670590.16426393203</v>
      </c>
      <c r="AI60" s="4">
        <f t="shared" si="0"/>
        <v>7.7311211270528271E-2</v>
      </c>
      <c r="AJ60" s="4" t="str">
        <f t="shared" si="1"/>
        <v xml:space="preserve"> </v>
      </c>
      <c r="AO60">
        <v>1</v>
      </c>
      <c r="AP60" s="74">
        <v>622466.52336706931</v>
      </c>
      <c r="AQ60">
        <v>662801.00044189813</v>
      </c>
      <c r="AR60" s="4">
        <f t="shared" si="2"/>
        <v>6.4797825361997047E-2</v>
      </c>
      <c r="AS60" t="str">
        <f t="shared" si="3"/>
        <v xml:space="preserve"> </v>
      </c>
      <c r="AX60" s="123">
        <v>1</v>
      </c>
      <c r="AY60">
        <v>69.158375204023628</v>
      </c>
      <c r="AZ60">
        <v>69.56924180947324</v>
      </c>
      <c r="BA60" s="179">
        <f t="shared" si="4"/>
        <v>5.9409522597591111E-3</v>
      </c>
      <c r="BB60" s="180" t="str">
        <f t="shared" si="5"/>
        <v xml:space="preserve"> </v>
      </c>
      <c r="BG60">
        <v>1</v>
      </c>
      <c r="BH60" s="74">
        <v>622466.52336706931</v>
      </c>
      <c r="BI60">
        <v>635984.942107026</v>
      </c>
      <c r="BJ60" s="4">
        <f t="shared" si="6"/>
        <v>2.1717503243117955E-2</v>
      </c>
      <c r="BK60" s="4" t="str">
        <f t="shared" si="7"/>
        <v xml:space="preserve"> </v>
      </c>
      <c r="BP60" s="123">
        <v>1</v>
      </c>
      <c r="BQ60">
        <v>69.158375204023628</v>
      </c>
      <c r="BR60">
        <v>69.321346688162279</v>
      </c>
      <c r="BS60" s="179">
        <f t="shared" si="8"/>
        <v>2.3564967172503776E-3</v>
      </c>
      <c r="BT60" s="180" t="str">
        <f t="shared" si="9"/>
        <v xml:space="preserve"> </v>
      </c>
      <c r="BY60">
        <v>1</v>
      </c>
      <c r="BZ60" s="74">
        <v>622466.52336706931</v>
      </c>
      <c r="CA60">
        <v>635445.04542321316</v>
      </c>
      <c r="CB60" s="4">
        <f t="shared" si="10"/>
        <v>2.085015268924012E-2</v>
      </c>
      <c r="CC60" s="4" t="str">
        <f t="shared" si="11"/>
        <v xml:space="preserve"> </v>
      </c>
      <c r="CH60" s="123">
        <v>1</v>
      </c>
      <c r="CI60">
        <v>69.158375204023628</v>
      </c>
      <c r="CJ60">
        <v>69.315375170918074</v>
      </c>
      <c r="CK60" s="179">
        <f t="shared" si="12"/>
        <v>2.2701511773705165E-3</v>
      </c>
      <c r="CL60" s="180" t="str">
        <f t="shared" si="13"/>
        <v xml:space="preserve"> </v>
      </c>
      <c r="CQ60">
        <v>1</v>
      </c>
      <c r="CR60">
        <v>69.158375204023628</v>
      </c>
      <c r="CS60">
        <v>68.208320314577691</v>
      </c>
      <c r="CT60" s="179">
        <f t="shared" si="14"/>
        <v>1.3737380131375078E-2</v>
      </c>
      <c r="CU60" s="180" t="str">
        <f t="shared" si="15"/>
        <v xml:space="preserve"> </v>
      </c>
      <c r="CZ60">
        <v>1</v>
      </c>
      <c r="DA60">
        <v>69.158375204023628</v>
      </c>
      <c r="DB60">
        <v>69.483923049838367</v>
      </c>
      <c r="DC60" s="179">
        <f t="shared" si="16"/>
        <v>4.7072801356935158E-3</v>
      </c>
      <c r="DD60" s="180" t="str">
        <f t="shared" si="17"/>
        <v xml:space="preserve"> </v>
      </c>
    </row>
    <row r="61" spans="16:108" x14ac:dyDescent="0.2">
      <c r="P61">
        <v>58</v>
      </c>
      <c r="Q61" s="81">
        <v>44961</v>
      </c>
      <c r="R61">
        <v>1</v>
      </c>
      <c r="S61" s="74">
        <v>489954.88690940244</v>
      </c>
      <c r="T61">
        <v>67.727812764536836</v>
      </c>
      <c r="U61">
        <v>503712.84048751212</v>
      </c>
      <c r="V61">
        <v>503710.20418013359</v>
      </c>
      <c r="W61">
        <v>67.921690798564725</v>
      </c>
      <c r="X61">
        <v>497381.16711633839</v>
      </c>
      <c r="Y61">
        <v>67.83072403621108</v>
      </c>
      <c r="Z61">
        <v>499505.73806109803</v>
      </c>
      <c r="AA61">
        <v>67.873470098548495</v>
      </c>
      <c r="AB61">
        <v>68.436987632189215</v>
      </c>
      <c r="AC61">
        <v>67.89128451584709</v>
      </c>
      <c r="AF61">
        <v>1</v>
      </c>
      <c r="AG61" s="74">
        <v>606167.33658545406</v>
      </c>
      <c r="AH61">
        <v>670443.82238542964</v>
      </c>
      <c r="AI61" s="4">
        <f t="shared" si="0"/>
        <v>0.10603752779231819</v>
      </c>
      <c r="AJ61" s="4" t="str">
        <f t="shared" si="1"/>
        <v xml:space="preserve"> </v>
      </c>
      <c r="AO61">
        <v>1</v>
      </c>
      <c r="AP61" s="74">
        <v>606167.33658545406</v>
      </c>
      <c r="AQ61">
        <v>662656.41610164801</v>
      </c>
      <c r="AR61" s="4">
        <f t="shared" si="2"/>
        <v>9.319056984231025E-2</v>
      </c>
      <c r="AS61" t="str">
        <f t="shared" si="3"/>
        <v xml:space="preserve"> </v>
      </c>
      <c r="AX61" s="123">
        <v>1</v>
      </c>
      <c r="AY61">
        <v>68.962181935615888</v>
      </c>
      <c r="AZ61">
        <v>69.567696105884565</v>
      </c>
      <c r="BA61" s="179">
        <f t="shared" si="4"/>
        <v>8.7803801050551702E-3</v>
      </c>
      <c r="BB61" s="180" t="str">
        <f t="shared" si="5"/>
        <v xml:space="preserve"> </v>
      </c>
      <c r="BG61">
        <v>1</v>
      </c>
      <c r="BH61" s="74">
        <v>606167.33658545406</v>
      </c>
      <c r="BI61">
        <v>635621.52239528601</v>
      </c>
      <c r="BJ61" s="4">
        <f t="shared" si="6"/>
        <v>4.8590849476891379E-2</v>
      </c>
      <c r="BK61" s="4" t="str">
        <f t="shared" si="7"/>
        <v xml:space="preserve"> </v>
      </c>
      <c r="BP61" s="123">
        <v>1</v>
      </c>
      <c r="BQ61">
        <v>68.962181935615888</v>
      </c>
      <c r="BR61">
        <v>69.316641160043062</v>
      </c>
      <c r="BS61" s="179">
        <f t="shared" si="8"/>
        <v>5.1399073300508738E-3</v>
      </c>
      <c r="BT61" s="180" t="str">
        <f t="shared" si="9"/>
        <v xml:space="preserve"> </v>
      </c>
      <c r="BY61">
        <v>1</v>
      </c>
      <c r="BZ61" s="74">
        <v>606167.33658545406</v>
      </c>
      <c r="CA61">
        <v>635177.90321032237</v>
      </c>
      <c r="CB61" s="4">
        <f t="shared" si="10"/>
        <v>4.7859006703140902E-2</v>
      </c>
      <c r="CC61" s="4" t="str">
        <f t="shared" si="11"/>
        <v xml:space="preserve"> </v>
      </c>
      <c r="CH61" s="123">
        <v>1</v>
      </c>
      <c r="CI61">
        <v>68.962181935615888</v>
      </c>
      <c r="CJ61">
        <v>69.31230002986868</v>
      </c>
      <c r="CK61" s="179">
        <f t="shared" si="12"/>
        <v>5.0769578981660962E-3</v>
      </c>
      <c r="CL61" s="180" t="str">
        <f t="shared" si="13"/>
        <v xml:space="preserve"> </v>
      </c>
      <c r="CQ61">
        <v>1</v>
      </c>
      <c r="CR61">
        <v>68.962181935615888</v>
      </c>
      <c r="CS61">
        <v>68.164545154670023</v>
      </c>
      <c r="CT61" s="179">
        <f t="shared" si="14"/>
        <v>1.156629269199386E-2</v>
      </c>
      <c r="CU61" s="180" t="str">
        <f t="shared" si="15"/>
        <v xml:space="preserve"> </v>
      </c>
      <c r="CZ61">
        <v>1</v>
      </c>
      <c r="DA61">
        <v>68.962181935615888</v>
      </c>
      <c r="DB61">
        <v>69.119840662303204</v>
      </c>
      <c r="DC61" s="179">
        <f t="shared" si="16"/>
        <v>2.2861621001857031E-3</v>
      </c>
      <c r="DD61" s="180" t="str">
        <f t="shared" si="17"/>
        <v xml:space="preserve"> </v>
      </c>
    </row>
    <row r="62" spans="16:108" x14ac:dyDescent="0.2">
      <c r="P62">
        <v>59</v>
      </c>
      <c r="Q62" s="81">
        <v>44968</v>
      </c>
      <c r="R62">
        <v>1</v>
      </c>
      <c r="S62" s="74">
        <v>490899.69622595416</v>
      </c>
      <c r="T62">
        <v>67.739722515588213</v>
      </c>
      <c r="U62">
        <v>503566.49860900961</v>
      </c>
      <c r="V62">
        <v>503565.61983988341</v>
      </c>
      <c r="W62">
        <v>67.920145094976036</v>
      </c>
      <c r="X62">
        <v>497201.6243980265</v>
      </c>
      <c r="Y62">
        <v>67.828661959555603</v>
      </c>
      <c r="Z62">
        <v>499357.3338166218</v>
      </c>
      <c r="AA62">
        <v>67.871761780049681</v>
      </c>
      <c r="AB62">
        <v>68.441450914453128</v>
      </c>
      <c r="AC62">
        <v>67.901308000214286</v>
      </c>
      <c r="AF62">
        <v>1</v>
      </c>
      <c r="AG62" s="74">
        <v>594160.38105729804</v>
      </c>
      <c r="AH62">
        <v>670297.48050692712</v>
      </c>
      <c r="AI62" s="4">
        <f t="shared" si="0"/>
        <v>0.12814233644145784</v>
      </c>
      <c r="AJ62" s="4" t="str">
        <f t="shared" si="1"/>
        <v xml:space="preserve"> </v>
      </c>
      <c r="AO62">
        <v>1</v>
      </c>
      <c r="AP62" s="74">
        <v>594160.38105729804</v>
      </c>
      <c r="AQ62">
        <v>662511.83176139765</v>
      </c>
      <c r="AR62" s="4">
        <f t="shared" si="2"/>
        <v>0.11503872167051832</v>
      </c>
      <c r="AS62" t="str">
        <f t="shared" si="3"/>
        <v xml:space="preserve"> </v>
      </c>
      <c r="AX62" s="123">
        <v>1</v>
      </c>
      <c r="AY62">
        <v>68.837031558628198</v>
      </c>
      <c r="AZ62">
        <v>69.566150402295875</v>
      </c>
      <c r="BA62" s="179">
        <f t="shared" si="4"/>
        <v>1.0591956497233474E-2</v>
      </c>
      <c r="BB62" s="180" t="str">
        <f t="shared" si="5"/>
        <v xml:space="preserve"> </v>
      </c>
      <c r="BG62">
        <v>1</v>
      </c>
      <c r="BH62" s="74">
        <v>594160.38105729804</v>
      </c>
      <c r="BI62">
        <v>635265.17487560119</v>
      </c>
      <c r="BJ62" s="4">
        <f t="shared" si="6"/>
        <v>6.9181310516123418E-2</v>
      </c>
      <c r="BK62" s="4" t="str">
        <f t="shared" si="7"/>
        <v xml:space="preserve"> </v>
      </c>
      <c r="BP62" s="123">
        <v>1</v>
      </c>
      <c r="BQ62">
        <v>68.837031558628198</v>
      </c>
      <c r="BR62">
        <v>69.312037303133977</v>
      </c>
      <c r="BS62" s="179">
        <f t="shared" si="8"/>
        <v>6.9004391059660792E-3</v>
      </c>
      <c r="BT62" s="180" t="str">
        <f t="shared" si="9"/>
        <v xml:space="preserve"> </v>
      </c>
      <c r="BY62">
        <v>1</v>
      </c>
      <c r="BZ62" s="74">
        <v>594160.38105729804</v>
      </c>
      <c r="CA62">
        <v>634918.73659458943</v>
      </c>
      <c r="CB62" s="4">
        <f t="shared" si="10"/>
        <v>6.8598238517288204E-2</v>
      </c>
      <c r="CC62" s="4" t="str">
        <f t="shared" si="11"/>
        <v xml:space="preserve"> </v>
      </c>
      <c r="CH62" s="123">
        <v>1</v>
      </c>
      <c r="CI62">
        <v>68.837031558628198</v>
      </c>
      <c r="CJ62">
        <v>69.309316697919556</v>
      </c>
      <c r="CK62" s="179">
        <f t="shared" si="12"/>
        <v>6.8609166984360025E-3</v>
      </c>
      <c r="CL62" s="180" t="str">
        <f t="shared" si="13"/>
        <v xml:space="preserve"> </v>
      </c>
      <c r="CQ62">
        <v>1</v>
      </c>
      <c r="CR62">
        <v>68.837031558628198</v>
      </c>
      <c r="CS62">
        <v>68.137960269784543</v>
      </c>
      <c r="CT62" s="179">
        <f t="shared" si="14"/>
        <v>1.0155453729120478E-2</v>
      </c>
      <c r="CU62" s="180" t="str">
        <f t="shared" si="15"/>
        <v xml:space="preserve"> </v>
      </c>
      <c r="CZ62">
        <v>1</v>
      </c>
      <c r="DA62">
        <v>68.837031558628198</v>
      </c>
      <c r="DB62">
        <v>68.952628292581537</v>
      </c>
      <c r="DC62" s="179">
        <f t="shared" si="16"/>
        <v>1.6792812144272346E-3</v>
      </c>
      <c r="DD62" s="180" t="str">
        <f t="shared" si="17"/>
        <v xml:space="preserve"> </v>
      </c>
    </row>
    <row r="63" spans="16:108" x14ac:dyDescent="0.2">
      <c r="P63">
        <v>60</v>
      </c>
      <c r="Q63" s="81">
        <v>44975</v>
      </c>
      <c r="R63">
        <v>1</v>
      </c>
      <c r="S63" s="74">
        <v>493400.47849247011</v>
      </c>
      <c r="T63">
        <v>67.770302863694312</v>
      </c>
      <c r="U63">
        <v>503420.15673050721</v>
      </c>
      <c r="V63">
        <v>503421.03549963317</v>
      </c>
      <c r="W63">
        <v>67.91859939138736</v>
      </c>
      <c r="X63">
        <v>497029.15387176943</v>
      </c>
      <c r="Y63">
        <v>67.826701554110286</v>
      </c>
      <c r="Z63">
        <v>499211.42387955997</v>
      </c>
      <c r="AA63">
        <v>67.870082174149459</v>
      </c>
      <c r="AB63">
        <v>68.448931563623205</v>
      </c>
      <c r="AC63">
        <v>67.927451389106011</v>
      </c>
      <c r="AF63">
        <v>1</v>
      </c>
      <c r="AG63" s="74">
        <v>597797.33738361869</v>
      </c>
      <c r="AH63">
        <v>670151.13862842473</v>
      </c>
      <c r="AI63" s="4">
        <f t="shared" si="0"/>
        <v>0.12103399717616194</v>
      </c>
      <c r="AJ63" s="4" t="str">
        <f t="shared" si="1"/>
        <v xml:space="preserve"> </v>
      </c>
      <c r="AO63">
        <v>1</v>
      </c>
      <c r="AP63" s="74">
        <v>597797.33738361869</v>
      </c>
      <c r="AQ63">
        <v>662367.24742114753</v>
      </c>
      <c r="AR63" s="4">
        <f t="shared" si="2"/>
        <v>0.10801304388562878</v>
      </c>
      <c r="AS63" t="str">
        <f t="shared" si="3"/>
        <v xml:space="preserve"> </v>
      </c>
      <c r="AX63" s="123">
        <v>1</v>
      </c>
      <c r="AY63">
        <v>68.874576557388863</v>
      </c>
      <c r="AZ63">
        <v>69.5646046987072</v>
      </c>
      <c r="BA63" s="179">
        <f t="shared" si="4"/>
        <v>1.0018619000051191E-2</v>
      </c>
      <c r="BB63" s="180" t="str">
        <f t="shared" si="5"/>
        <v xml:space="preserve"> </v>
      </c>
      <c r="BG63">
        <v>1</v>
      </c>
      <c r="BH63" s="74">
        <v>597797.33738361869</v>
      </c>
      <c r="BI63">
        <v>634915.8995479712</v>
      </c>
      <c r="BJ63" s="4">
        <f t="shared" si="6"/>
        <v>6.209221728355202E-2</v>
      </c>
      <c r="BK63" s="4" t="str">
        <f t="shared" si="7"/>
        <v xml:space="preserve"> </v>
      </c>
      <c r="BP63" s="123">
        <v>1</v>
      </c>
      <c r="BQ63">
        <v>68.874576557388863</v>
      </c>
      <c r="BR63">
        <v>69.307535117435037</v>
      </c>
      <c r="BS63" s="179">
        <f t="shared" si="8"/>
        <v>6.2861883395452433E-3</v>
      </c>
      <c r="BT63" s="180" t="str">
        <f t="shared" si="9"/>
        <v xml:space="preserve"> </v>
      </c>
      <c r="BY63">
        <v>1</v>
      </c>
      <c r="BZ63" s="74">
        <v>597797.33738361869</v>
      </c>
      <c r="CA63">
        <v>634667.08312246308</v>
      </c>
      <c r="CB63" s="4">
        <f t="shared" si="10"/>
        <v>6.1675995246503287E-2</v>
      </c>
      <c r="CC63" s="4" t="str">
        <f t="shared" si="11"/>
        <v xml:space="preserve"> </v>
      </c>
      <c r="CH63" s="123">
        <v>1</v>
      </c>
      <c r="CI63">
        <v>68.874576557388863</v>
      </c>
      <c r="CJ63">
        <v>69.306419851651853</v>
      </c>
      <c r="CK63" s="179">
        <f t="shared" si="12"/>
        <v>6.2699956333402904E-3</v>
      </c>
      <c r="CL63" s="180" t="str">
        <f t="shared" si="13"/>
        <v xml:space="preserve"> </v>
      </c>
      <c r="CQ63">
        <v>1</v>
      </c>
      <c r="CR63">
        <v>68.874576557388863</v>
      </c>
      <c r="CS63">
        <v>68.192814844419146</v>
      </c>
      <c r="CT63" s="179">
        <f t="shared" si="14"/>
        <v>9.8985975238867364E-3</v>
      </c>
      <c r="CU63" s="180" t="str">
        <f t="shared" si="15"/>
        <v xml:space="preserve"> </v>
      </c>
      <c r="CZ63">
        <v>1</v>
      </c>
      <c r="DA63">
        <v>68.874576557388863</v>
      </c>
      <c r="DB63">
        <v>69.028716522097625</v>
      </c>
      <c r="DC63" s="179">
        <f t="shared" si="16"/>
        <v>2.2379805788036518E-3</v>
      </c>
      <c r="DD63" s="180" t="str">
        <f t="shared" si="17"/>
        <v xml:space="preserve"> </v>
      </c>
    </row>
    <row r="64" spans="16:108" x14ac:dyDescent="0.2">
      <c r="P64">
        <v>61</v>
      </c>
      <c r="Q64" s="81">
        <v>44982</v>
      </c>
      <c r="R64">
        <v>1</v>
      </c>
      <c r="S64" s="74">
        <v>494016.41511818377</v>
      </c>
      <c r="T64">
        <v>67.776492885319954</v>
      </c>
      <c r="U64">
        <v>503273.8148520047</v>
      </c>
      <c r="V64">
        <v>503276.45115938305</v>
      </c>
      <c r="W64">
        <v>67.917053687798685</v>
      </c>
      <c r="X64">
        <v>496863.75553756731</v>
      </c>
      <c r="Y64">
        <v>67.82484281987513</v>
      </c>
      <c r="Z64">
        <v>499067.92578774097</v>
      </c>
      <c r="AA64">
        <v>67.868430331605026</v>
      </c>
      <c r="AB64">
        <v>68.45308532196465</v>
      </c>
      <c r="AC64">
        <v>67.932028681727815</v>
      </c>
      <c r="AF64">
        <v>1</v>
      </c>
      <c r="AG64" s="74">
        <v>578633.5552161705</v>
      </c>
      <c r="AH64">
        <v>613749.69237599696</v>
      </c>
      <c r="AI64" s="4">
        <f t="shared" si="0"/>
        <v>6.0688041409398569E-2</v>
      </c>
      <c r="AJ64" s="4" t="str">
        <f t="shared" si="1"/>
        <v xml:space="preserve"> </v>
      </c>
      <c r="AO64">
        <v>1</v>
      </c>
      <c r="AP64" s="74">
        <v>578633.5552161705</v>
      </c>
      <c r="AQ64">
        <v>613695.79453626089</v>
      </c>
      <c r="AR64" s="4">
        <f t="shared" si="2"/>
        <v>6.0594894651402581E-2</v>
      </c>
      <c r="AS64" t="str">
        <f t="shared" si="3"/>
        <v xml:space="preserve"> </v>
      </c>
      <c r="AX64" s="123">
        <v>1</v>
      </c>
      <c r="AY64">
        <v>68.66191873370191</v>
      </c>
      <c r="AZ64">
        <v>69.097898700732799</v>
      </c>
      <c r="BA64" s="179">
        <f t="shared" si="4"/>
        <v>6.3496618660161775E-3</v>
      </c>
      <c r="BB64" s="180" t="str">
        <f t="shared" si="5"/>
        <v xml:space="preserve"> </v>
      </c>
      <c r="BG64">
        <v>1</v>
      </c>
      <c r="BH64" s="74">
        <v>578633.5552161705</v>
      </c>
      <c r="BI64">
        <v>634573.69641239615</v>
      </c>
      <c r="BJ64" s="4">
        <f t="shared" si="6"/>
        <v>9.6676282756065005E-2</v>
      </c>
      <c r="BK64" s="4" t="str">
        <f t="shared" si="7"/>
        <v xml:space="preserve"> </v>
      </c>
      <c r="BP64" s="123">
        <v>1</v>
      </c>
      <c r="BQ64">
        <v>68.66191873370191</v>
      </c>
      <c r="BR64">
        <v>69.303134602946258</v>
      </c>
      <c r="BS64" s="179">
        <f t="shared" si="8"/>
        <v>9.3387409071866642E-3</v>
      </c>
      <c r="BT64" s="180" t="str">
        <f t="shared" si="9"/>
        <v xml:space="preserve"> </v>
      </c>
      <c r="BY64">
        <v>1</v>
      </c>
      <c r="BZ64" s="74">
        <v>578633.5552161705</v>
      </c>
      <c r="CA64">
        <v>634422.51943178091</v>
      </c>
      <c r="CB64" s="4">
        <f t="shared" si="10"/>
        <v>9.6415017263850739E-2</v>
      </c>
      <c r="CC64" s="4" t="str">
        <f t="shared" si="11"/>
        <v xml:space="preserve"> </v>
      </c>
      <c r="CH64" s="123">
        <v>1</v>
      </c>
      <c r="CI64">
        <v>68.66191873370191</v>
      </c>
      <c r="CJ64">
        <v>69.303604617637475</v>
      </c>
      <c r="CK64" s="179">
        <f t="shared" si="12"/>
        <v>9.3455862546497903E-3</v>
      </c>
      <c r="CL64" s="180" t="str">
        <f t="shared" si="13"/>
        <v xml:space="preserve"> </v>
      </c>
      <c r="CQ64">
        <v>1</v>
      </c>
      <c r="CR64">
        <v>68.66191873370191</v>
      </c>
      <c r="CS64">
        <v>68.239096878142348</v>
      </c>
      <c r="CT64" s="179">
        <f t="shared" si="14"/>
        <v>6.158025632802838E-3</v>
      </c>
      <c r="CU64" s="180" t="str">
        <f t="shared" si="15"/>
        <v xml:space="preserve"> </v>
      </c>
      <c r="CZ64">
        <v>1</v>
      </c>
      <c r="DA64">
        <v>68.66191873370191</v>
      </c>
      <c r="DB64">
        <v>69.026419193980857</v>
      </c>
      <c r="DC64" s="179">
        <f t="shared" si="16"/>
        <v>5.3086261934016735E-3</v>
      </c>
      <c r="DD64" s="180" t="str">
        <f t="shared" si="17"/>
        <v xml:space="preserve"> </v>
      </c>
    </row>
    <row r="65" spans="16:108" x14ac:dyDescent="0.2">
      <c r="P65">
        <v>62</v>
      </c>
      <c r="Q65" s="81">
        <v>44989</v>
      </c>
      <c r="R65">
        <v>1</v>
      </c>
      <c r="S65" s="74">
        <v>495992.69923538557</v>
      </c>
      <c r="T65">
        <v>67.798469603958495</v>
      </c>
      <c r="U65">
        <v>497636.20774401358</v>
      </c>
      <c r="V65">
        <v>497626.20329550118</v>
      </c>
      <c r="W65">
        <v>67.850664377471659</v>
      </c>
      <c r="X65">
        <v>490935.79404881503</v>
      </c>
      <c r="Y65">
        <v>67.754560331446314</v>
      </c>
      <c r="Z65">
        <v>494444.97802980943</v>
      </c>
      <c r="AA65">
        <v>67.814719847795018</v>
      </c>
      <c r="AB65">
        <v>68.461225686458349</v>
      </c>
      <c r="AC65">
        <v>67.955714226439341</v>
      </c>
      <c r="AF65">
        <v>1</v>
      </c>
      <c r="AG65" s="74">
        <v>561286.45779419295</v>
      </c>
      <c r="AH65">
        <v>613603.35049749445</v>
      </c>
      <c r="AI65" s="4">
        <f t="shared" si="0"/>
        <v>9.3208898908593574E-2</v>
      </c>
      <c r="AJ65" s="4" t="str">
        <f t="shared" si="1"/>
        <v xml:space="preserve"> </v>
      </c>
      <c r="AO65">
        <v>1</v>
      </c>
      <c r="AP65" s="74">
        <v>561286.45779419295</v>
      </c>
      <c r="AQ65">
        <v>613551.21019601065</v>
      </c>
      <c r="AR65" s="4">
        <f t="shared" si="2"/>
        <v>9.3116004628391799E-2</v>
      </c>
      <c r="AS65" t="str">
        <f t="shared" si="3"/>
        <v xml:space="preserve"> </v>
      </c>
      <c r="AX65" s="123">
        <v>1</v>
      </c>
      <c r="AY65">
        <v>68.515511598766082</v>
      </c>
      <c r="AZ65">
        <v>69.096352997144109</v>
      </c>
      <c r="BA65" s="179">
        <f t="shared" si="4"/>
        <v>8.4775167669986062E-3</v>
      </c>
      <c r="BB65" s="180" t="str">
        <f t="shared" si="5"/>
        <v xml:space="preserve"> </v>
      </c>
      <c r="BG65">
        <v>1</v>
      </c>
      <c r="BH65" s="74">
        <v>561286.45779419295</v>
      </c>
      <c r="BI65">
        <v>634238.56546887604</v>
      </c>
      <c r="BJ65" s="4">
        <f t="shared" si="6"/>
        <v>0.12997304079164593</v>
      </c>
      <c r="BK65" s="4" t="str">
        <f t="shared" si="7"/>
        <v xml:space="preserve"> </v>
      </c>
      <c r="BP65" s="123">
        <v>1</v>
      </c>
      <c r="BQ65">
        <v>68.515511598766082</v>
      </c>
      <c r="BR65">
        <v>69.298835759667625</v>
      </c>
      <c r="BS65" s="179">
        <f t="shared" si="8"/>
        <v>1.1432800290374688E-2</v>
      </c>
      <c r="BT65" s="180" t="str">
        <f t="shared" si="9"/>
        <v xml:space="preserve"> </v>
      </c>
      <c r="BY65">
        <v>1</v>
      </c>
      <c r="BZ65" s="74">
        <v>561286.45779419295</v>
      </c>
      <c r="CA65">
        <v>634184.6569663604</v>
      </c>
      <c r="CB65" s="4">
        <f t="shared" si="10"/>
        <v>0.12987699624653523</v>
      </c>
      <c r="CC65" s="4" t="str">
        <f t="shared" si="11"/>
        <v xml:space="preserve"> </v>
      </c>
      <c r="CH65" s="123">
        <v>1</v>
      </c>
      <c r="CI65">
        <v>68.515511598766082</v>
      </c>
      <c r="CJ65">
        <v>69.300866523108681</v>
      </c>
      <c r="CK65" s="179">
        <f t="shared" si="12"/>
        <v>1.1462439760235877E-2</v>
      </c>
      <c r="CL65" s="180" t="str">
        <f t="shared" si="13"/>
        <v xml:space="preserve"> </v>
      </c>
      <c r="CQ65">
        <v>1</v>
      </c>
      <c r="CR65">
        <v>68.515511598766082</v>
      </c>
      <c r="CS65">
        <v>67.75206967245488</v>
      </c>
      <c r="CT65" s="179">
        <f t="shared" si="14"/>
        <v>1.1142614402151692E-2</v>
      </c>
      <c r="CU65" s="180" t="str">
        <f t="shared" si="15"/>
        <v xml:space="preserve"> </v>
      </c>
      <c r="CZ65">
        <v>1</v>
      </c>
      <c r="DA65">
        <v>68.515511598766082</v>
      </c>
      <c r="DB65">
        <v>68.51020364449721</v>
      </c>
      <c r="DC65" s="179">
        <f t="shared" si="16"/>
        <v>7.7470840471220942E-5</v>
      </c>
      <c r="DD65" s="180" t="str">
        <f t="shared" si="17"/>
        <v xml:space="preserve"> </v>
      </c>
    </row>
    <row r="66" spans="16:108" x14ac:dyDescent="0.2">
      <c r="P66">
        <v>63</v>
      </c>
      <c r="Q66" s="81">
        <v>44996</v>
      </c>
      <c r="R66">
        <v>1</v>
      </c>
      <c r="S66" s="74">
        <v>493424.8434120242</v>
      </c>
      <c r="T66">
        <v>67.773269696954884</v>
      </c>
      <c r="U66">
        <v>497489.86586551106</v>
      </c>
      <c r="V66">
        <v>497481.61895525095</v>
      </c>
      <c r="W66">
        <v>67.849118673882984</v>
      </c>
      <c r="X66">
        <v>490784.54009872279</v>
      </c>
      <c r="Y66">
        <v>67.752904939631435</v>
      </c>
      <c r="Z66">
        <v>494306.07207610109</v>
      </c>
      <c r="AA66">
        <v>67.813120866504747</v>
      </c>
      <c r="AB66">
        <v>68.434773961201913</v>
      </c>
      <c r="AC66">
        <v>67.923328246121585</v>
      </c>
      <c r="AF66">
        <v>1</v>
      </c>
      <c r="AG66" s="74">
        <v>579972.47587147146</v>
      </c>
      <c r="AH66">
        <v>613457.00861899194</v>
      </c>
      <c r="AI66" s="4">
        <f t="shared" si="0"/>
        <v>5.7734692835563178E-2</v>
      </c>
      <c r="AJ66" s="4" t="str">
        <f t="shared" si="1"/>
        <v xml:space="preserve"> </v>
      </c>
      <c r="AO66">
        <v>1</v>
      </c>
      <c r="AP66" s="74">
        <v>579972.47587147146</v>
      </c>
      <c r="AQ66">
        <v>613406.62585576042</v>
      </c>
      <c r="AR66" s="4">
        <f t="shared" si="2"/>
        <v>5.7647821879909952E-2</v>
      </c>
      <c r="AS66" t="str">
        <f t="shared" si="3"/>
        <v xml:space="preserve"> </v>
      </c>
      <c r="AX66" s="123">
        <v>1</v>
      </c>
      <c r="AY66">
        <v>68.696837930356281</v>
      </c>
      <c r="AZ66">
        <v>69.094807293555434</v>
      </c>
      <c r="BA66" s="179">
        <f t="shared" si="4"/>
        <v>5.7931249121336136E-3</v>
      </c>
      <c r="BB66" s="180" t="str">
        <f t="shared" si="5"/>
        <v xml:space="preserve"> </v>
      </c>
      <c r="BG66">
        <v>1</v>
      </c>
      <c r="BH66" s="74">
        <v>579972.47587147146</v>
      </c>
      <c r="BI66">
        <v>633910.50671741064</v>
      </c>
      <c r="BJ66" s="4">
        <f t="shared" si="6"/>
        <v>9.3001018306759206E-2</v>
      </c>
      <c r="BK66" s="4" t="str">
        <f t="shared" si="7"/>
        <v xml:space="preserve"> </v>
      </c>
      <c r="BP66" s="123">
        <v>1</v>
      </c>
      <c r="BQ66">
        <v>68.696837930356281</v>
      </c>
      <c r="BR66">
        <v>69.294638587599124</v>
      </c>
      <c r="BS66" s="179">
        <f t="shared" si="8"/>
        <v>8.7020112606767015E-3</v>
      </c>
      <c r="BT66" s="180" t="str">
        <f t="shared" si="9"/>
        <v xml:space="preserve"> </v>
      </c>
      <c r="BY66">
        <v>1</v>
      </c>
      <c r="BZ66" s="74">
        <v>579972.47587147146</v>
      </c>
      <c r="CA66">
        <v>633953.13826219831</v>
      </c>
      <c r="CB66" s="4">
        <f t="shared" si="10"/>
        <v>9.3074524458449617E-2</v>
      </c>
      <c r="CC66" s="4" t="str">
        <f t="shared" si="11"/>
        <v xml:space="preserve"> </v>
      </c>
      <c r="CH66" s="123">
        <v>1</v>
      </c>
      <c r="CI66">
        <v>68.696837930356281</v>
      </c>
      <c r="CJ66">
        <v>69.298201453207639</v>
      </c>
      <c r="CK66" s="179">
        <f t="shared" si="12"/>
        <v>8.7538748648228939E-3</v>
      </c>
      <c r="CL66" s="180" t="str">
        <f t="shared" si="13"/>
        <v xml:space="preserve"> </v>
      </c>
      <c r="CQ66">
        <v>1</v>
      </c>
      <c r="CR66">
        <v>68.696837930356281</v>
      </c>
      <c r="CS66">
        <v>67.845698842202481</v>
      </c>
      <c r="CT66" s="179">
        <f t="shared" si="14"/>
        <v>1.2389785524286741E-2</v>
      </c>
      <c r="CU66" s="180" t="str">
        <f t="shared" si="15"/>
        <v xml:space="preserve"> </v>
      </c>
      <c r="CZ66">
        <v>1</v>
      </c>
      <c r="DA66">
        <v>68.696837930356281</v>
      </c>
      <c r="DB66">
        <v>68.82998054685271</v>
      </c>
      <c r="DC66" s="179">
        <f t="shared" si="16"/>
        <v>1.9381185584030263E-3</v>
      </c>
      <c r="DD66" s="180" t="str">
        <f t="shared" si="17"/>
        <v xml:space="preserve"> </v>
      </c>
    </row>
    <row r="67" spans="16:108" x14ac:dyDescent="0.2">
      <c r="P67">
        <v>64</v>
      </c>
      <c r="Q67" s="81">
        <v>45003</v>
      </c>
      <c r="R67">
        <v>1</v>
      </c>
      <c r="S67" s="74">
        <v>490241.80653293506</v>
      </c>
      <c r="T67">
        <v>67.751770642846495</v>
      </c>
      <c r="U67">
        <v>497343.52398700867</v>
      </c>
      <c r="V67">
        <v>497337.03461500083</v>
      </c>
      <c r="W67">
        <v>67.847572970294308</v>
      </c>
      <c r="X67">
        <v>490640.35834068537</v>
      </c>
      <c r="Y67">
        <v>67.751351219026688</v>
      </c>
      <c r="Z67">
        <v>494169.35370887152</v>
      </c>
      <c r="AA67">
        <v>67.811547067071402</v>
      </c>
      <c r="AB67">
        <v>68.395392153779014</v>
      </c>
      <c r="AC67">
        <v>67.885079670308258</v>
      </c>
      <c r="AF67">
        <v>1</v>
      </c>
      <c r="AG67" s="74">
        <v>579840.28922601556</v>
      </c>
      <c r="AH67">
        <v>613310.66674048954</v>
      </c>
      <c r="AI67" s="4">
        <f t="shared" si="0"/>
        <v>5.7723442362294319E-2</v>
      </c>
      <c r="AJ67" s="4" t="str">
        <f t="shared" si="1"/>
        <v xml:space="preserve"> </v>
      </c>
      <c r="AO67">
        <v>1</v>
      </c>
      <c r="AP67" s="74">
        <v>579840.28922601556</v>
      </c>
      <c r="AQ67">
        <v>613262.0415155103</v>
      </c>
      <c r="AR67" s="4">
        <f t="shared" si="2"/>
        <v>5.7639582675613782E-2</v>
      </c>
      <c r="AS67" t="str">
        <f t="shared" si="3"/>
        <v xml:space="preserve"> </v>
      </c>
      <c r="AX67" s="123">
        <v>1</v>
      </c>
      <c r="AY67">
        <v>68.690158259282498</v>
      </c>
      <c r="AZ67">
        <v>69.093261589966758</v>
      </c>
      <c r="BA67" s="179">
        <f t="shared" si="4"/>
        <v>5.868429202953343E-3</v>
      </c>
      <c r="BB67" s="180" t="str">
        <f t="shared" si="5"/>
        <v xml:space="preserve"> </v>
      </c>
      <c r="BG67">
        <v>1</v>
      </c>
      <c r="BH67" s="74">
        <v>579840.28922601556</v>
      </c>
      <c r="BI67">
        <v>633589.52015800029</v>
      </c>
      <c r="BJ67" s="4">
        <f t="shared" si="6"/>
        <v>9.269661306862699E-2</v>
      </c>
      <c r="BK67" s="4" t="str">
        <f t="shared" si="7"/>
        <v xml:space="preserve"> </v>
      </c>
      <c r="BP67" s="123">
        <v>1</v>
      </c>
      <c r="BQ67">
        <v>68.690158259282498</v>
      </c>
      <c r="BR67">
        <v>69.290543086740769</v>
      </c>
      <c r="BS67" s="179">
        <f t="shared" si="8"/>
        <v>8.7404781510623079E-3</v>
      </c>
      <c r="BT67" s="180" t="str">
        <f t="shared" si="9"/>
        <v xml:space="preserve"> </v>
      </c>
      <c r="BY67">
        <v>1</v>
      </c>
      <c r="BZ67" s="74">
        <v>579840.28922601556</v>
      </c>
      <c r="CA67">
        <v>633727.63371615368</v>
      </c>
      <c r="CB67" s="4">
        <f t="shared" si="10"/>
        <v>9.293480548250313E-2</v>
      </c>
      <c r="CC67" s="4" t="str">
        <f t="shared" si="11"/>
        <v xml:space="preserve"> </v>
      </c>
      <c r="CH67" s="123">
        <v>1</v>
      </c>
      <c r="CI67">
        <v>68.690158259282498</v>
      </c>
      <c r="CJ67">
        <v>69.295605613789888</v>
      </c>
      <c r="CK67" s="179">
        <f t="shared" si="12"/>
        <v>8.8141790592769931E-3</v>
      </c>
      <c r="CL67" s="180" t="str">
        <f t="shared" si="13"/>
        <v xml:space="preserve"> </v>
      </c>
      <c r="CQ67">
        <v>1</v>
      </c>
      <c r="CR67">
        <v>68.690158259282498</v>
      </c>
      <c r="CS67">
        <v>67.858850671133993</v>
      </c>
      <c r="CT67" s="179">
        <f t="shared" si="14"/>
        <v>1.2102280868397408E-2</v>
      </c>
      <c r="CU67" s="180" t="str">
        <f t="shared" si="15"/>
        <v xml:space="preserve"> </v>
      </c>
      <c r="CZ67">
        <v>1</v>
      </c>
      <c r="DA67">
        <v>68.690158259282498</v>
      </c>
      <c r="DB67">
        <v>68.827585089507551</v>
      </c>
      <c r="DC67" s="179">
        <f t="shared" si="16"/>
        <v>2.0006771524140646E-3</v>
      </c>
      <c r="DD67" s="180" t="str">
        <f t="shared" si="17"/>
        <v xml:space="preserve"> </v>
      </c>
    </row>
    <row r="68" spans="16:108" x14ac:dyDescent="0.2">
      <c r="P68">
        <v>65</v>
      </c>
      <c r="Q68" s="81">
        <v>45010</v>
      </c>
      <c r="R68">
        <v>1</v>
      </c>
      <c r="S68" s="74">
        <v>488466.41460609407</v>
      </c>
      <c r="T68">
        <v>67.736535999874661</v>
      </c>
      <c r="U68">
        <v>497197.18210850609</v>
      </c>
      <c r="V68">
        <v>497192.45027475059</v>
      </c>
      <c r="W68">
        <v>67.846027266705619</v>
      </c>
      <c r="X68">
        <v>490503.24877470295</v>
      </c>
      <c r="Y68">
        <v>67.749899169632101</v>
      </c>
      <c r="Z68">
        <v>494034.75509184075</v>
      </c>
      <c r="AA68">
        <v>67.8099976686145</v>
      </c>
      <c r="AB68">
        <v>68.381092216942889</v>
      </c>
      <c r="AC68">
        <v>67.85753820396431</v>
      </c>
      <c r="AF68">
        <v>1</v>
      </c>
      <c r="AG68" s="74">
        <v>532332.69386857341</v>
      </c>
      <c r="AH68">
        <v>532448.37179743499</v>
      </c>
      <c r="AI68" s="4">
        <f t="shared" si="0"/>
        <v>2.1730382182789501E-4</v>
      </c>
      <c r="AJ68" s="4" t="str">
        <f t="shared" si="1"/>
        <v xml:space="preserve"> </v>
      </c>
      <c r="AO68">
        <v>1</v>
      </c>
      <c r="AP68" s="74">
        <v>532332.69386857341</v>
      </c>
      <c r="AQ68">
        <v>532403.84749504435</v>
      </c>
      <c r="AR68" s="4">
        <f t="shared" si="2"/>
        <v>1.3366382957592674E-4</v>
      </c>
      <c r="AS68" t="str">
        <f t="shared" si="3"/>
        <v xml:space="preserve"> </v>
      </c>
      <c r="AX68" s="123">
        <v>1</v>
      </c>
      <c r="AY68">
        <v>68.137987617600075</v>
      </c>
      <c r="AZ68">
        <v>68.222222918120607</v>
      </c>
      <c r="BA68" s="179">
        <f t="shared" si="4"/>
        <v>1.236245792776752E-3</v>
      </c>
      <c r="BB68" s="180" t="str">
        <f t="shared" si="5"/>
        <v xml:space="preserve"> </v>
      </c>
      <c r="BG68">
        <v>1</v>
      </c>
      <c r="BH68" s="74">
        <v>532332.69386857341</v>
      </c>
      <c r="BI68">
        <v>531922.16927532456</v>
      </c>
      <c r="BJ68" s="4">
        <f t="shared" si="6"/>
        <v>7.7118050042254325E-4</v>
      </c>
      <c r="BK68" s="4" t="str">
        <f t="shared" si="7"/>
        <v xml:space="preserve"> </v>
      </c>
      <c r="BP68" s="123">
        <v>1</v>
      </c>
      <c r="BQ68">
        <v>68.137987617600075</v>
      </c>
      <c r="BR68">
        <v>68.215647935184435</v>
      </c>
      <c r="BS68" s="179">
        <f t="shared" si="8"/>
        <v>1.139750677994792E-3</v>
      </c>
      <c r="BT68" s="180" t="str">
        <f t="shared" si="9"/>
        <v xml:space="preserve"> </v>
      </c>
      <c r="BY68">
        <v>1</v>
      </c>
      <c r="BZ68" s="74">
        <v>532332.69386857341</v>
      </c>
      <c r="CA68">
        <v>532290.51253728056</v>
      </c>
      <c r="CB68" s="4">
        <f t="shared" si="10"/>
        <v>7.923866367534545E-5</v>
      </c>
      <c r="CC68" s="4" t="str">
        <f t="shared" si="11"/>
        <v xml:space="preserve"> </v>
      </c>
      <c r="CH68" s="123">
        <v>1</v>
      </c>
      <c r="CI68">
        <v>68.137987617600075</v>
      </c>
      <c r="CJ68">
        <v>68.223923914509768</v>
      </c>
      <c r="CK68" s="179">
        <f t="shared" si="12"/>
        <v>1.2612097878789735E-3</v>
      </c>
      <c r="CL68" s="180" t="str">
        <f t="shared" si="13"/>
        <v xml:space="preserve"> </v>
      </c>
      <c r="CQ68">
        <v>1</v>
      </c>
      <c r="CR68">
        <v>68.137987617600075</v>
      </c>
      <c r="CS68">
        <v>67.846198445676762</v>
      </c>
      <c r="CT68" s="179">
        <f t="shared" si="14"/>
        <v>4.2823274083301993E-3</v>
      </c>
      <c r="CU68" s="180" t="str">
        <f t="shared" si="15"/>
        <v xml:space="preserve"> </v>
      </c>
      <c r="CZ68">
        <v>1</v>
      </c>
      <c r="DA68">
        <v>68.137987617600075</v>
      </c>
      <c r="DB68">
        <v>68.818912032725819</v>
      </c>
      <c r="DC68" s="179">
        <f t="shared" si="16"/>
        <v>9.993315607546082E-3</v>
      </c>
      <c r="DD68" s="180" t="str">
        <f t="shared" si="17"/>
        <v xml:space="preserve"> </v>
      </c>
    </row>
    <row r="69" spans="16:108" x14ac:dyDescent="0.2">
      <c r="P69">
        <v>66</v>
      </c>
      <c r="Q69" s="81">
        <v>45017</v>
      </c>
      <c r="R69">
        <v>1</v>
      </c>
      <c r="S69" s="74">
        <v>485161.3141454382</v>
      </c>
      <c r="T69">
        <v>67.704074070802093</v>
      </c>
      <c r="U69">
        <v>494840.93999286753</v>
      </c>
      <c r="V69">
        <v>494843.70183869242</v>
      </c>
      <c r="W69">
        <v>67.825565250684733</v>
      </c>
      <c r="X69">
        <v>488702.64082476241</v>
      </c>
      <c r="Y69">
        <v>67.737258468735334</v>
      </c>
      <c r="Z69">
        <v>492250.05804906168</v>
      </c>
      <c r="AA69">
        <v>67.795522727118438</v>
      </c>
      <c r="AB69">
        <v>68.369798790139669</v>
      </c>
      <c r="AC69">
        <v>67.807501708346535</v>
      </c>
      <c r="AF69">
        <v>1</v>
      </c>
      <c r="AG69" s="74">
        <v>500032.13211772178</v>
      </c>
      <c r="AH69">
        <v>532302.02991893247</v>
      </c>
      <c r="AI69" s="4">
        <f t="shared" si="0"/>
        <v>6.453564826832657E-2</v>
      </c>
      <c r="AJ69" s="4" t="str">
        <f t="shared" si="1"/>
        <v xml:space="preserve"> </v>
      </c>
      <c r="AO69">
        <v>1</v>
      </c>
      <c r="AP69" s="74">
        <v>500032.13211772178</v>
      </c>
      <c r="AQ69">
        <v>532259.26315479423</v>
      </c>
      <c r="AR69" s="4">
        <f t="shared" si="2"/>
        <v>6.445012023644367E-2</v>
      </c>
      <c r="AS69" t="str">
        <f t="shared" si="3"/>
        <v xml:space="preserve"> </v>
      </c>
      <c r="AX69" s="123">
        <v>1</v>
      </c>
      <c r="AY69">
        <v>67.832317322356886</v>
      </c>
      <c r="AZ69">
        <v>68.220677214531932</v>
      </c>
      <c r="BA69" s="179">
        <f t="shared" si="4"/>
        <v>5.7252930093698341E-3</v>
      </c>
      <c r="BB69" s="180" t="str">
        <f t="shared" si="5"/>
        <v xml:space="preserve"> </v>
      </c>
      <c r="BG69">
        <v>1</v>
      </c>
      <c r="BH69" s="74">
        <v>500032.13211772178</v>
      </c>
      <c r="BI69">
        <v>531615.32710002409</v>
      </c>
      <c r="BJ69" s="4">
        <f t="shared" si="6"/>
        <v>6.3162330885701432E-2</v>
      </c>
      <c r="BK69" s="4" t="str">
        <f t="shared" si="7"/>
        <v xml:space="preserve"> </v>
      </c>
      <c r="BP69" s="123">
        <v>1</v>
      </c>
      <c r="BQ69">
        <v>67.832317322356886</v>
      </c>
      <c r="BR69">
        <v>68.211755776746372</v>
      </c>
      <c r="BS69" s="179">
        <f t="shared" si="8"/>
        <v>5.5937710720731504E-3</v>
      </c>
      <c r="BT69" s="180" t="str">
        <f t="shared" si="9"/>
        <v xml:space="preserve"> </v>
      </c>
      <c r="BY69">
        <v>1</v>
      </c>
      <c r="BZ69" s="74">
        <v>500032.13211772178</v>
      </c>
      <c r="CA69">
        <v>532076.14517928776</v>
      </c>
      <c r="CB69" s="4">
        <f t="shared" si="10"/>
        <v>6.4083907819791702E-2</v>
      </c>
      <c r="CC69" s="4" t="str">
        <f t="shared" si="11"/>
        <v xml:space="preserve"> </v>
      </c>
      <c r="CH69" s="123">
        <v>1</v>
      </c>
      <c r="CI69">
        <v>67.832317322356886</v>
      </c>
      <c r="CJ69">
        <v>68.221456278058454</v>
      </c>
      <c r="CK69" s="179">
        <f t="shared" si="12"/>
        <v>5.7367781473877501E-3</v>
      </c>
      <c r="CL69" s="180" t="str">
        <f t="shared" si="13"/>
        <v xml:space="preserve"> </v>
      </c>
      <c r="CQ69">
        <v>1</v>
      </c>
      <c r="CR69">
        <v>67.832317322356886</v>
      </c>
      <c r="CS69">
        <v>67.609170331021204</v>
      </c>
      <c r="CT69" s="179">
        <f t="shared" si="14"/>
        <v>3.2896855089769241E-3</v>
      </c>
      <c r="CU69" s="180" t="str">
        <f t="shared" si="15"/>
        <v xml:space="preserve"> </v>
      </c>
      <c r="CZ69">
        <v>1</v>
      </c>
      <c r="DA69">
        <v>67.832317322356886</v>
      </c>
      <c r="DB69">
        <v>68.231198234900177</v>
      </c>
      <c r="DC69" s="179">
        <f t="shared" si="16"/>
        <v>5.8803963698852357E-3</v>
      </c>
      <c r="DD69" s="180" t="str">
        <f t="shared" si="17"/>
        <v xml:space="preserve"> </v>
      </c>
    </row>
    <row r="70" spans="16:108" x14ac:dyDescent="0.2">
      <c r="P70">
        <v>67</v>
      </c>
      <c r="Q70" s="81">
        <v>45024</v>
      </c>
      <c r="R70">
        <v>1</v>
      </c>
      <c r="S70" s="74">
        <v>480853.63748216908</v>
      </c>
      <c r="T70">
        <v>67.658231725020244</v>
      </c>
      <c r="U70">
        <v>494694.59811436501</v>
      </c>
      <c r="V70">
        <v>494699.11749844218</v>
      </c>
      <c r="W70">
        <v>67.824019547096043</v>
      </c>
      <c r="X70">
        <v>488579.67564288992</v>
      </c>
      <c r="Y70">
        <v>67.736009761761025</v>
      </c>
      <c r="Z70">
        <v>492119.50766567641</v>
      </c>
      <c r="AA70">
        <v>67.794019928894912</v>
      </c>
      <c r="AB70">
        <v>68.367891545413926</v>
      </c>
      <c r="AC70">
        <v>67.777771959306051</v>
      </c>
      <c r="AF70">
        <v>1</v>
      </c>
      <c r="AG70" s="74">
        <v>489406.71671459323</v>
      </c>
      <c r="AH70">
        <v>532155.68804043008</v>
      </c>
      <c r="AI70" s="4">
        <f t="shared" si="0"/>
        <v>8.7348558705553511E-2</v>
      </c>
      <c r="AJ70" s="4" t="str">
        <f t="shared" si="1"/>
        <v xml:space="preserve"> </v>
      </c>
      <c r="AO70">
        <v>1</v>
      </c>
      <c r="AP70" s="74">
        <v>489406.71671459323</v>
      </c>
      <c r="AQ70">
        <v>532114.67881454411</v>
      </c>
      <c r="AR70" s="4">
        <f t="shared" si="2"/>
        <v>8.726476495184031E-2</v>
      </c>
      <c r="AS70" t="str">
        <f t="shared" si="3"/>
        <v xml:space="preserve"> </v>
      </c>
      <c r="AX70" s="123">
        <v>1</v>
      </c>
      <c r="AY70">
        <v>67.720405433481659</v>
      </c>
      <c r="AZ70">
        <v>68.219131510943242</v>
      </c>
      <c r="BA70" s="179">
        <f t="shared" si="4"/>
        <v>7.3644874727080136E-3</v>
      </c>
      <c r="BB70" s="180" t="str">
        <f t="shared" si="5"/>
        <v xml:space="preserve"> </v>
      </c>
      <c r="BG70">
        <v>1</v>
      </c>
      <c r="BH70" s="74">
        <v>489406.71671459323</v>
      </c>
      <c r="BI70">
        <v>531315.55711677845</v>
      </c>
      <c r="BJ70" s="4">
        <f t="shared" si="6"/>
        <v>8.5631927333406729E-2</v>
      </c>
      <c r="BK70" s="4" t="str">
        <f t="shared" si="7"/>
        <v xml:space="preserve"> </v>
      </c>
      <c r="BP70" s="123">
        <v>1</v>
      </c>
      <c r="BQ70">
        <v>67.720405433481659</v>
      </c>
      <c r="BR70">
        <v>68.207965289518455</v>
      </c>
      <c r="BS70" s="179">
        <f t="shared" si="8"/>
        <v>7.199600370315291E-3</v>
      </c>
      <c r="BT70" s="180" t="str">
        <f t="shared" si="9"/>
        <v xml:space="preserve"> </v>
      </c>
      <c r="BY70">
        <v>1</v>
      </c>
      <c r="BZ70" s="74">
        <v>489406.71671459323</v>
      </c>
      <c r="CA70">
        <v>531866.94380591379</v>
      </c>
      <c r="CB70" s="4">
        <f t="shared" si="10"/>
        <v>8.6758570410225985E-2</v>
      </c>
      <c r="CC70" s="4" t="str">
        <f t="shared" si="11"/>
        <v xml:space="preserve"> </v>
      </c>
      <c r="CH70" s="123">
        <v>1</v>
      </c>
      <c r="CI70">
        <v>67.720405433481659</v>
      </c>
      <c r="CJ70">
        <v>68.219048108552428</v>
      </c>
      <c r="CK70" s="179">
        <f t="shared" si="12"/>
        <v>7.3632559031348516E-3</v>
      </c>
      <c r="CL70" s="180" t="str">
        <f t="shared" si="13"/>
        <v xml:space="preserve"> </v>
      </c>
      <c r="CQ70">
        <v>1</v>
      </c>
      <c r="CR70">
        <v>67.720405433481659</v>
      </c>
      <c r="CS70">
        <v>67.575147871119711</v>
      </c>
      <c r="CT70" s="179">
        <f t="shared" si="14"/>
        <v>2.1449600224946568E-3</v>
      </c>
      <c r="CU70" s="180" t="str">
        <f t="shared" si="15"/>
        <v xml:space="preserve"> </v>
      </c>
      <c r="CZ70">
        <v>1</v>
      </c>
      <c r="DA70">
        <v>67.720405433481659</v>
      </c>
      <c r="DB70">
        <v>68.052278082871197</v>
      </c>
      <c r="DC70" s="179">
        <f t="shared" si="16"/>
        <v>4.9006299839052213E-3</v>
      </c>
      <c r="DD70" s="180" t="str">
        <f t="shared" si="17"/>
        <v xml:space="preserve"> </v>
      </c>
    </row>
    <row r="71" spans="16:108" x14ac:dyDescent="0.2">
      <c r="P71">
        <v>68</v>
      </c>
      <c r="Q71" s="81">
        <v>45031</v>
      </c>
      <c r="R71">
        <v>1</v>
      </c>
      <c r="S71" s="74">
        <v>483343.95226432767</v>
      </c>
      <c r="T71">
        <v>67.691349401392912</v>
      </c>
      <c r="U71">
        <v>494548.2562358625</v>
      </c>
      <c r="V71">
        <v>494554.533158192</v>
      </c>
      <c r="W71">
        <v>67.822473843507368</v>
      </c>
      <c r="X71">
        <v>488463.78265307227</v>
      </c>
      <c r="Y71">
        <v>67.734862725996877</v>
      </c>
      <c r="Z71">
        <v>491990.89143332874</v>
      </c>
      <c r="AA71">
        <v>67.792539395169328</v>
      </c>
      <c r="AB71">
        <v>68.378549653723624</v>
      </c>
      <c r="AC71">
        <v>67.814641040176767</v>
      </c>
      <c r="AF71">
        <v>1</v>
      </c>
      <c r="AG71" s="74">
        <v>488719.34667071019</v>
      </c>
      <c r="AH71">
        <v>532009.34616192756</v>
      </c>
      <c r="AI71" s="4">
        <f t="shared" si="0"/>
        <v>8.8578444430572847E-2</v>
      </c>
      <c r="AJ71" s="4" t="str">
        <f t="shared" si="1"/>
        <v xml:space="preserve"> </v>
      </c>
      <c r="AO71">
        <v>1</v>
      </c>
      <c r="AP71" s="74">
        <v>488719.34667071019</v>
      </c>
      <c r="AQ71">
        <v>531970.09447429376</v>
      </c>
      <c r="AR71" s="4">
        <f t="shared" si="2"/>
        <v>8.8498129035037149E-2</v>
      </c>
      <c r="AS71" t="str">
        <f t="shared" si="3"/>
        <v xml:space="preserve"> </v>
      </c>
      <c r="AX71" s="123">
        <v>1</v>
      </c>
      <c r="AY71">
        <v>67.71393123080685</v>
      </c>
      <c r="AZ71">
        <v>68.217585807354567</v>
      </c>
      <c r="BA71" s="179">
        <f t="shared" si="4"/>
        <v>7.4379757221742365E-3</v>
      </c>
      <c r="BB71" s="180" t="str">
        <f t="shared" si="5"/>
        <v xml:space="preserve"> </v>
      </c>
      <c r="BG71">
        <v>1</v>
      </c>
      <c r="BH71" s="74">
        <v>488719.34667071019</v>
      </c>
      <c r="BI71">
        <v>531022.85932558775</v>
      </c>
      <c r="BJ71" s="4">
        <f t="shared" si="6"/>
        <v>8.6559930444867081E-2</v>
      </c>
      <c r="BK71" s="4" t="str">
        <f t="shared" si="7"/>
        <v xml:space="preserve"> </v>
      </c>
      <c r="BP71" s="123">
        <v>1</v>
      </c>
      <c r="BQ71">
        <v>67.71393123080685</v>
      </c>
      <c r="BR71">
        <v>68.204276473500684</v>
      </c>
      <c r="BS71" s="179">
        <f t="shared" si="8"/>
        <v>7.2414233493911951E-3</v>
      </c>
      <c r="BT71" s="180" t="str">
        <f t="shared" si="9"/>
        <v xml:space="preserve"> </v>
      </c>
      <c r="BY71">
        <v>1</v>
      </c>
      <c r="BZ71" s="74">
        <v>488719.34667071019</v>
      </c>
      <c r="CA71">
        <v>531662.66527752334</v>
      </c>
      <c r="CB71" s="4">
        <f t="shared" si="10"/>
        <v>8.7869078438074483E-2</v>
      </c>
      <c r="CC71" s="4" t="str">
        <f t="shared" si="11"/>
        <v xml:space="preserve"> </v>
      </c>
      <c r="CH71" s="123">
        <v>1</v>
      </c>
      <c r="CI71">
        <v>67.71393123080685</v>
      </c>
      <c r="CJ71">
        <v>68.216696607150368</v>
      </c>
      <c r="CK71" s="179">
        <f t="shared" si="12"/>
        <v>7.4248440048446367E-3</v>
      </c>
      <c r="CL71" s="180" t="str">
        <f t="shared" si="13"/>
        <v xml:space="preserve"> </v>
      </c>
      <c r="CQ71">
        <v>1</v>
      </c>
      <c r="CR71">
        <v>67.71393123080685</v>
      </c>
      <c r="CS71">
        <v>67.57076774689709</v>
      </c>
      <c r="CT71" s="179">
        <f t="shared" si="14"/>
        <v>2.1142397333538164E-3</v>
      </c>
      <c r="CU71" s="180" t="str">
        <f t="shared" si="15"/>
        <v xml:space="preserve"> </v>
      </c>
      <c r="CZ71">
        <v>1</v>
      </c>
      <c r="DA71">
        <v>67.71393123080685</v>
      </c>
      <c r="DB71">
        <v>68.035378615157086</v>
      </c>
      <c r="DC71" s="179">
        <f t="shared" si="16"/>
        <v>4.7471381222065536E-3</v>
      </c>
      <c r="DD71" s="180" t="str">
        <f t="shared" si="17"/>
        <v xml:space="preserve"> </v>
      </c>
    </row>
    <row r="72" spans="16:108" x14ac:dyDescent="0.2">
      <c r="P72">
        <v>69</v>
      </c>
      <c r="Q72" s="81">
        <v>45038</v>
      </c>
      <c r="R72">
        <v>1</v>
      </c>
      <c r="S72" s="74">
        <v>487142.92001732416</v>
      </c>
      <c r="T72">
        <v>67.739730738961896</v>
      </c>
      <c r="U72">
        <v>494401.9143573601</v>
      </c>
      <c r="V72">
        <v>494409.94881794183</v>
      </c>
      <c r="W72">
        <v>67.820928139918678</v>
      </c>
      <c r="X72">
        <v>488354.96185530943</v>
      </c>
      <c r="Y72">
        <v>67.733817361442846</v>
      </c>
      <c r="Z72">
        <v>491864.15287740139</v>
      </c>
      <c r="AA72">
        <v>67.791080475848204</v>
      </c>
      <c r="AB72">
        <v>68.391611320727236</v>
      </c>
      <c r="AC72">
        <v>67.863011051933626</v>
      </c>
      <c r="AF72">
        <v>1</v>
      </c>
      <c r="AG72" s="74">
        <v>489294.28450202872</v>
      </c>
      <c r="AH72">
        <v>531863.00428342505</v>
      </c>
      <c r="AI72" s="4">
        <f t="shared" si="0"/>
        <v>8.7000239180639413E-2</v>
      </c>
      <c r="AJ72" s="4" t="str">
        <f t="shared" si="1"/>
        <v xml:space="preserve"> </v>
      </c>
      <c r="AO72">
        <v>1</v>
      </c>
      <c r="AP72" s="74">
        <v>489294.28450202872</v>
      </c>
      <c r="AQ72">
        <v>531825.51013404364</v>
      </c>
      <c r="AR72" s="4">
        <f t="shared" si="2"/>
        <v>8.6923610144558253E-2</v>
      </c>
      <c r="AS72" t="str">
        <f t="shared" si="3"/>
        <v xml:space="preserve"> </v>
      </c>
      <c r="AX72" s="123">
        <v>1</v>
      </c>
      <c r="AY72">
        <v>67.721059237441267</v>
      </c>
      <c r="AZ72">
        <v>68.216040103765877</v>
      </c>
      <c r="BA72" s="179">
        <f t="shared" si="4"/>
        <v>7.3091128800736151E-3</v>
      </c>
      <c r="BB72" s="180" t="str">
        <f t="shared" si="5"/>
        <v xml:space="preserve"> </v>
      </c>
      <c r="BG72">
        <v>1</v>
      </c>
      <c r="BH72" s="74">
        <v>489294.28450202872</v>
      </c>
      <c r="BI72">
        <v>530737.2337264521</v>
      </c>
      <c r="BJ72" s="4">
        <f t="shared" si="6"/>
        <v>8.4699434547046204E-2</v>
      </c>
      <c r="BK72" s="4" t="str">
        <f t="shared" si="7"/>
        <v xml:space="preserve"> </v>
      </c>
      <c r="BP72" s="123">
        <v>1</v>
      </c>
      <c r="BQ72">
        <v>67.721059237441267</v>
      </c>
      <c r="BR72">
        <v>68.200689328693059</v>
      </c>
      <c r="BS72" s="179">
        <f t="shared" si="8"/>
        <v>7.0824363448027221E-3</v>
      </c>
      <c r="BT72" s="180" t="str">
        <f t="shared" si="9"/>
        <v xml:space="preserve"> </v>
      </c>
      <c r="BY72">
        <v>1</v>
      </c>
      <c r="BZ72" s="74">
        <v>489294.28450202872</v>
      </c>
      <c r="CA72">
        <v>531463.08322579355</v>
      </c>
      <c r="CB72" s="4">
        <f t="shared" si="10"/>
        <v>8.6182896590916533E-2</v>
      </c>
      <c r="CC72" s="4" t="str">
        <f t="shared" si="11"/>
        <v xml:space="preserve"> </v>
      </c>
      <c r="CH72" s="123">
        <v>1</v>
      </c>
      <c r="CI72">
        <v>67.721059237441267</v>
      </c>
      <c r="CJ72">
        <v>68.214399168069676</v>
      </c>
      <c r="CK72" s="179">
        <f t="shared" si="12"/>
        <v>7.2848820763224791E-3</v>
      </c>
      <c r="CL72" s="180" t="str">
        <f t="shared" si="13"/>
        <v xml:space="preserve"> </v>
      </c>
      <c r="CQ72">
        <v>1</v>
      </c>
      <c r="CR72">
        <v>67.721059237441267</v>
      </c>
      <c r="CS72">
        <v>67.571191844667595</v>
      </c>
      <c r="CT72" s="179">
        <f t="shared" si="14"/>
        <v>2.2130101693804264E-3</v>
      </c>
      <c r="CU72" s="180" t="str">
        <f t="shared" si="15"/>
        <v xml:space="preserve"> </v>
      </c>
      <c r="CZ72">
        <v>1</v>
      </c>
      <c r="DA72">
        <v>67.721059237441267</v>
      </c>
      <c r="DB72">
        <v>68.037163305175312</v>
      </c>
      <c r="DC72" s="179">
        <f t="shared" si="16"/>
        <v>4.667736613890399E-3</v>
      </c>
      <c r="DD72" s="180" t="str">
        <f t="shared" si="17"/>
        <v xml:space="preserve"> </v>
      </c>
    </row>
    <row r="73" spans="16:108" x14ac:dyDescent="0.2">
      <c r="P73">
        <v>70</v>
      </c>
      <c r="Q73" s="81">
        <v>45045</v>
      </c>
      <c r="R73">
        <v>1</v>
      </c>
      <c r="S73" s="74">
        <v>491108.60578885395</v>
      </c>
      <c r="T73">
        <v>67.789625595596476</v>
      </c>
      <c r="U73">
        <v>494255.57247885771</v>
      </c>
      <c r="V73">
        <v>494265.36447769159</v>
      </c>
      <c r="W73">
        <v>67.819382436330002</v>
      </c>
      <c r="X73">
        <v>488253.21324960154</v>
      </c>
      <c r="Y73">
        <v>67.732873668098989</v>
      </c>
      <c r="Z73">
        <v>491739.23796120251</v>
      </c>
      <c r="AA73">
        <v>67.789642548901625</v>
      </c>
      <c r="AB73">
        <v>68.405888723210921</v>
      </c>
      <c r="AC73">
        <v>67.914186625188677</v>
      </c>
      <c r="AF73">
        <v>1</v>
      </c>
      <c r="AG73" s="74">
        <v>482389.03698664933</v>
      </c>
      <c r="AH73">
        <v>654746.31418509071</v>
      </c>
      <c r="AI73" s="4">
        <f t="shared" si="0"/>
        <v>0.35729932478380838</v>
      </c>
      <c r="AJ73" s="4" t="str">
        <f t="shared" si="1"/>
        <v xml:space="preserve"> </v>
      </c>
      <c r="AO73">
        <v>1</v>
      </c>
      <c r="AP73" s="74">
        <v>482389.03698664933</v>
      </c>
      <c r="AQ73">
        <v>660921.40401864564</v>
      </c>
      <c r="AR73" s="4">
        <f t="shared" si="2"/>
        <v>0.37010038235370885</v>
      </c>
      <c r="AS73" t="str">
        <f t="shared" si="3"/>
        <v xml:space="preserve"> </v>
      </c>
      <c r="AX73" s="123">
        <v>1</v>
      </c>
      <c r="AY73">
        <v>67.632521022524955</v>
      </c>
      <c r="AZ73">
        <v>69.549147662820403</v>
      </c>
      <c r="BA73" s="179">
        <f t="shared" si="4"/>
        <v>2.8338831841816407E-2</v>
      </c>
      <c r="BB73" s="180" t="str">
        <f t="shared" si="5"/>
        <v xml:space="preserve"> </v>
      </c>
      <c r="BG73">
        <v>1</v>
      </c>
      <c r="BH73" s="74">
        <v>482389.03698664933</v>
      </c>
      <c r="BI73">
        <v>631812.11683469173</v>
      </c>
      <c r="BJ73" s="4">
        <f t="shared" si="6"/>
        <v>0.30975637585266652</v>
      </c>
      <c r="BK73" s="4" t="str">
        <f t="shared" si="7"/>
        <v xml:space="preserve"> </v>
      </c>
      <c r="BP73" s="123">
        <v>1</v>
      </c>
      <c r="BQ73">
        <v>67.632521022524955</v>
      </c>
      <c r="BR73">
        <v>69.268105177003676</v>
      </c>
      <c r="BS73" s="179">
        <f t="shared" si="8"/>
        <v>2.4183397716817198E-2</v>
      </c>
      <c r="BT73" s="180" t="str">
        <f t="shared" si="9"/>
        <v xml:space="preserve"> </v>
      </c>
      <c r="BY73">
        <v>1</v>
      </c>
      <c r="BZ73" s="74">
        <v>482389.03698664933</v>
      </c>
      <c r="CA73">
        <v>632485.31277236901</v>
      </c>
      <c r="CB73" s="4">
        <f t="shared" si="10"/>
        <v>0.3111519215348042</v>
      </c>
      <c r="CC73" s="4" t="str">
        <f t="shared" si="11"/>
        <v xml:space="preserve"> </v>
      </c>
      <c r="CH73" s="123">
        <v>1</v>
      </c>
      <c r="CI73">
        <v>67.632521022524955</v>
      </c>
      <c r="CJ73">
        <v>69.281304945657283</v>
      </c>
      <c r="CK73" s="179">
        <f t="shared" si="12"/>
        <v>2.4378566674798381E-2</v>
      </c>
      <c r="CL73" s="180" t="str">
        <f t="shared" si="13"/>
        <v xml:space="preserve"> </v>
      </c>
      <c r="CQ73">
        <v>1</v>
      </c>
      <c r="CR73">
        <v>67.632521022524955</v>
      </c>
      <c r="CS73">
        <v>67.573951600440793</v>
      </c>
      <c r="CT73" s="179">
        <f t="shared" si="14"/>
        <v>8.6599495625270596E-4</v>
      </c>
      <c r="CU73" s="180" t="str">
        <f t="shared" si="15"/>
        <v xml:space="preserve"> </v>
      </c>
      <c r="CZ73">
        <v>1</v>
      </c>
      <c r="DA73">
        <v>67.632521022524955</v>
      </c>
      <c r="DB73">
        <v>68.021094435477252</v>
      </c>
      <c r="DC73" s="179">
        <f t="shared" si="16"/>
        <v>5.7453634298636194E-3</v>
      </c>
      <c r="DD73" s="180" t="str">
        <f t="shared" si="17"/>
        <v xml:space="preserve"> </v>
      </c>
    </row>
    <row r="74" spans="16:108" x14ac:dyDescent="0.2">
      <c r="P74">
        <v>71</v>
      </c>
      <c r="Q74" s="81">
        <v>45052</v>
      </c>
      <c r="R74">
        <v>1</v>
      </c>
      <c r="S74" s="74">
        <v>533512.49511245813</v>
      </c>
      <c r="T74">
        <v>68.299480034811864</v>
      </c>
      <c r="U74">
        <v>547178.23763555801</v>
      </c>
      <c r="V74">
        <v>547175.60132817971</v>
      </c>
      <c r="W74">
        <v>68.426931625357454</v>
      </c>
      <c r="X74">
        <v>540708.65651931334</v>
      </c>
      <c r="Y74">
        <v>68.333982274405969</v>
      </c>
      <c r="Z74">
        <v>545044.83673715347</v>
      </c>
      <c r="AA74">
        <v>68.402581824005935</v>
      </c>
      <c r="AB74">
        <v>68.421250015104832</v>
      </c>
      <c r="AC74">
        <v>67.967085640269417</v>
      </c>
      <c r="AF74">
        <v>1</v>
      </c>
      <c r="AG74" s="74">
        <v>483803.55343424028</v>
      </c>
      <c r="AH74">
        <v>654599.9723065882</v>
      </c>
      <c r="AI74" s="4">
        <f t="shared" si="0"/>
        <v>0.35302845061794896</v>
      </c>
      <c r="AJ74" s="4" t="str">
        <f t="shared" si="1"/>
        <v xml:space="preserve"> </v>
      </c>
      <c r="AO74">
        <v>1</v>
      </c>
      <c r="AP74" s="74">
        <v>483803.55343424028</v>
      </c>
      <c r="AQ74">
        <v>660776.8196783954</v>
      </c>
      <c r="AR74" s="4">
        <f t="shared" si="2"/>
        <v>0.36579571395853699</v>
      </c>
      <c r="AS74" t="str">
        <f t="shared" si="3"/>
        <v xml:space="preserve"> </v>
      </c>
      <c r="AX74" s="123">
        <v>1</v>
      </c>
      <c r="AY74">
        <v>67.648917514168744</v>
      </c>
      <c r="AZ74">
        <v>69.547601959231727</v>
      </c>
      <c r="BA74" s="179">
        <f t="shared" si="4"/>
        <v>2.8066738017874605E-2</v>
      </c>
      <c r="BB74" s="180" t="str">
        <f t="shared" si="5"/>
        <v xml:space="preserve"> </v>
      </c>
      <c r="BG74">
        <v>1</v>
      </c>
      <c r="BH74" s="74">
        <v>483803.55343424028</v>
      </c>
      <c r="BI74">
        <v>631540.63561966573</v>
      </c>
      <c r="BJ74" s="4">
        <f t="shared" si="6"/>
        <v>0.30536584763945152</v>
      </c>
      <c r="BK74" s="4" t="str">
        <f t="shared" si="7"/>
        <v xml:space="preserve"> </v>
      </c>
      <c r="BP74" s="123">
        <v>1</v>
      </c>
      <c r="BQ74">
        <v>67.648917514168744</v>
      </c>
      <c r="BR74">
        <v>69.264721374616329</v>
      </c>
      <c r="BS74" s="179">
        <f t="shared" si="8"/>
        <v>2.3885139922736567E-2</v>
      </c>
      <c r="BT74" s="180" t="str">
        <f t="shared" si="9"/>
        <v xml:space="preserve"> </v>
      </c>
      <c r="BY74">
        <v>1</v>
      </c>
      <c r="BZ74" s="74">
        <v>483803.55343424028</v>
      </c>
      <c r="CA74">
        <v>632294.5042806539</v>
      </c>
      <c r="CB74" s="4">
        <f t="shared" si="10"/>
        <v>0.30692405996682465</v>
      </c>
      <c r="CC74" s="4" t="str">
        <f t="shared" si="11"/>
        <v xml:space="preserve"> </v>
      </c>
      <c r="CH74" s="123">
        <v>1</v>
      </c>
      <c r="CI74">
        <v>67.648917514168744</v>
      </c>
      <c r="CJ74">
        <v>69.279108501227569</v>
      </c>
      <c r="CK74" s="179">
        <f t="shared" si="12"/>
        <v>2.4097813342207418E-2</v>
      </c>
      <c r="CL74" s="180" t="str">
        <f t="shared" si="13"/>
        <v xml:space="preserve"> </v>
      </c>
      <c r="CQ74">
        <v>1</v>
      </c>
      <c r="CR74">
        <v>67.648917514168744</v>
      </c>
      <c r="CS74">
        <v>67.576655556595853</v>
      </c>
      <c r="CT74" s="179">
        <f t="shared" si="14"/>
        <v>1.068190892452291E-3</v>
      </c>
      <c r="CU74" s="180" t="str">
        <f t="shared" si="15"/>
        <v xml:space="preserve"> </v>
      </c>
      <c r="CZ74">
        <v>1</v>
      </c>
      <c r="DA74">
        <v>67.648917514168744</v>
      </c>
      <c r="DB74">
        <v>68.035496763301538</v>
      </c>
      <c r="DC74" s="179">
        <f t="shared" si="16"/>
        <v>5.7144927566923232E-3</v>
      </c>
      <c r="DD74" s="180" t="str">
        <f t="shared" si="17"/>
        <v xml:space="preserve"> </v>
      </c>
    </row>
    <row r="75" spans="16:108" x14ac:dyDescent="0.2">
      <c r="P75">
        <v>72</v>
      </c>
      <c r="Q75" s="81">
        <v>45059</v>
      </c>
      <c r="R75">
        <v>1</v>
      </c>
      <c r="S75" s="74">
        <v>537511.62182006729</v>
      </c>
      <c r="T75">
        <v>68.345181622971666</v>
      </c>
      <c r="U75">
        <v>547031.89575705561</v>
      </c>
      <c r="V75">
        <v>547031.01698792959</v>
      </c>
      <c r="W75">
        <v>68.425385921768765</v>
      </c>
      <c r="X75">
        <v>540621.05229771533</v>
      </c>
      <c r="Y75">
        <v>68.333241923482404</v>
      </c>
      <c r="Z75">
        <v>544923.4160600421</v>
      </c>
      <c r="AA75">
        <v>68.401184120122323</v>
      </c>
      <c r="AB75">
        <v>68.437745226787214</v>
      </c>
      <c r="AC75">
        <v>68.021497193913234</v>
      </c>
      <c r="AF75">
        <v>1</v>
      </c>
      <c r="AG75" s="74">
        <v>481787.06261798547</v>
      </c>
      <c r="AH75">
        <v>654453.6304280858</v>
      </c>
      <c r="AI75" s="4">
        <f t="shared" si="0"/>
        <v>0.35838772189491036</v>
      </c>
      <c r="AJ75" s="4" t="str">
        <f t="shared" si="1"/>
        <v xml:space="preserve"> </v>
      </c>
      <c r="AO75">
        <v>1</v>
      </c>
      <c r="AP75" s="74">
        <v>481787.06261798547</v>
      </c>
      <c r="AQ75">
        <v>660632.23533814528</v>
      </c>
      <c r="AR75" s="4">
        <f t="shared" si="2"/>
        <v>0.37121206980596783</v>
      </c>
      <c r="AS75" t="str">
        <f t="shared" si="3"/>
        <v xml:space="preserve"> </v>
      </c>
      <c r="AX75" s="123">
        <v>1</v>
      </c>
      <c r="AY75">
        <v>67.627954290921053</v>
      </c>
      <c r="AZ75">
        <v>69.546056255643038</v>
      </c>
      <c r="BA75" s="179">
        <f t="shared" si="4"/>
        <v>2.8362560790626878E-2</v>
      </c>
      <c r="BB75" s="180" t="str">
        <f t="shared" si="5"/>
        <v xml:space="preserve"> </v>
      </c>
      <c r="BG75">
        <v>1</v>
      </c>
      <c r="BH75" s="74">
        <v>481787.06261798547</v>
      </c>
      <c r="BI75">
        <v>631276.22659669491</v>
      </c>
      <c r="BJ75" s="4">
        <f t="shared" si="6"/>
        <v>0.31028056910951368</v>
      </c>
      <c r="BK75" s="4" t="str">
        <f t="shared" si="7"/>
        <v xml:space="preserve"> </v>
      </c>
      <c r="BP75" s="123">
        <v>1</v>
      </c>
      <c r="BQ75">
        <v>67.627954290921053</v>
      </c>
      <c r="BR75">
        <v>69.261439243439142</v>
      </c>
      <c r="BS75" s="179">
        <f t="shared" si="8"/>
        <v>2.4153990308374319E-2</v>
      </c>
      <c r="BT75" s="180" t="str">
        <f t="shared" si="9"/>
        <v xml:space="preserve"> </v>
      </c>
      <c r="BY75">
        <v>1</v>
      </c>
      <c r="BZ75" s="74">
        <v>481787.06261798547</v>
      </c>
      <c r="CA75">
        <v>632107.79951716261</v>
      </c>
      <c r="CB75" s="4">
        <f t="shared" si="10"/>
        <v>0.31200658664918984</v>
      </c>
      <c r="CC75" s="4" t="str">
        <f t="shared" si="11"/>
        <v xml:space="preserve"> </v>
      </c>
      <c r="CH75" s="123">
        <v>1</v>
      </c>
      <c r="CI75">
        <v>67.627954290921053</v>
      </c>
      <c r="CJ75">
        <v>69.276959295843213</v>
      </c>
      <c r="CK75" s="179">
        <f t="shared" si="12"/>
        <v>2.4383481981851633E-2</v>
      </c>
      <c r="CL75" s="180" t="str">
        <f t="shared" si="13"/>
        <v xml:space="preserve"> </v>
      </c>
      <c r="CQ75">
        <v>1</v>
      </c>
      <c r="CR75">
        <v>67.627954290921053</v>
      </c>
      <c r="CS75">
        <v>67.57135526557613</v>
      </c>
      <c r="CT75" s="179">
        <f t="shared" si="14"/>
        <v>8.3691760217152126E-4</v>
      </c>
      <c r="CU75" s="180" t="str">
        <f t="shared" si="15"/>
        <v xml:space="preserve"> </v>
      </c>
      <c r="CZ75">
        <v>1</v>
      </c>
      <c r="DA75">
        <v>67.627954290921053</v>
      </c>
      <c r="DB75">
        <v>67.984032919849568</v>
      </c>
      <c r="DC75" s="179">
        <f t="shared" si="16"/>
        <v>5.2652580232833944E-3</v>
      </c>
      <c r="DD75" s="180" t="str">
        <f t="shared" si="17"/>
        <v xml:space="preserve"> </v>
      </c>
    </row>
    <row r="76" spans="16:108" x14ac:dyDescent="0.2">
      <c r="P76">
        <v>73</v>
      </c>
      <c r="Q76" s="81">
        <v>45066</v>
      </c>
      <c r="R76">
        <v>1</v>
      </c>
      <c r="S76" s="74">
        <v>541512.7181710474</v>
      </c>
      <c r="T76">
        <v>68.390548583869105</v>
      </c>
      <c r="U76">
        <v>546885.5538785531</v>
      </c>
      <c r="V76">
        <v>546886.43264767947</v>
      </c>
      <c r="W76">
        <v>68.423840218180089</v>
      </c>
      <c r="X76">
        <v>540540.52026817226</v>
      </c>
      <c r="Y76">
        <v>68.332603243768972</v>
      </c>
      <c r="Z76">
        <v>544803.67020436842</v>
      </c>
      <c r="AA76">
        <v>68.39980569552857</v>
      </c>
      <c r="AB76">
        <v>68.455480484209886</v>
      </c>
      <c r="AC76">
        <v>68.077328091759441</v>
      </c>
      <c r="AF76">
        <v>1</v>
      </c>
      <c r="AG76" s="74">
        <v>483969.17228752846</v>
      </c>
      <c r="AH76">
        <v>654307.28854958329</v>
      </c>
      <c r="AI76" s="4">
        <f t="shared" si="0"/>
        <v>0.35196067438951695</v>
      </c>
      <c r="AJ76" s="4" t="str">
        <f t="shared" si="1"/>
        <v xml:space="preserve"> </v>
      </c>
      <c r="AO76">
        <v>1</v>
      </c>
      <c r="AP76" s="74">
        <v>483969.17228752846</v>
      </c>
      <c r="AQ76">
        <v>660487.65099789505</v>
      </c>
      <c r="AR76" s="4">
        <f t="shared" si="2"/>
        <v>0.36473083166854292</v>
      </c>
      <c r="AS76" t="str">
        <f t="shared" si="3"/>
        <v xml:space="preserve"> </v>
      </c>
      <c r="AX76" s="123">
        <v>1</v>
      </c>
      <c r="AY76">
        <v>67.652205440715107</v>
      </c>
      <c r="AZ76">
        <v>69.544510552054362</v>
      </c>
      <c r="BA76" s="179">
        <f t="shared" si="4"/>
        <v>2.7971077942130312E-2</v>
      </c>
      <c r="BB76" s="180" t="str">
        <f t="shared" si="5"/>
        <v xml:space="preserve"> </v>
      </c>
      <c r="BG76">
        <v>1</v>
      </c>
      <c r="BH76" s="74">
        <v>483969.17228752846</v>
      </c>
      <c r="BI76">
        <v>631018.88976577879</v>
      </c>
      <c r="BJ76" s="4">
        <f t="shared" si="6"/>
        <v>0.30384108306569446</v>
      </c>
      <c r="BK76" s="4" t="str">
        <f t="shared" si="7"/>
        <v xml:space="preserve"> </v>
      </c>
      <c r="BP76" s="123">
        <v>1</v>
      </c>
      <c r="BQ76">
        <v>67.652205440715107</v>
      </c>
      <c r="BR76">
        <v>69.258258783472073</v>
      </c>
      <c r="BS76" s="179">
        <f t="shared" si="8"/>
        <v>2.3739851972222545E-2</v>
      </c>
      <c r="BT76" s="180" t="str">
        <f t="shared" si="9"/>
        <v xml:space="preserve"> </v>
      </c>
      <c r="BY76">
        <v>1</v>
      </c>
      <c r="BZ76" s="74">
        <v>483969.17228752846</v>
      </c>
      <c r="CA76">
        <v>631925.02567377279</v>
      </c>
      <c r="CB76" s="4">
        <f t="shared" si="10"/>
        <v>0.30571338394740366</v>
      </c>
      <c r="CC76" s="4" t="str">
        <f t="shared" si="11"/>
        <v xml:space="preserve"> </v>
      </c>
      <c r="CH76" s="123">
        <v>1</v>
      </c>
      <c r="CI76">
        <v>67.652205440715107</v>
      </c>
      <c r="CJ76">
        <v>69.274855340266598</v>
      </c>
      <c r="CK76" s="179">
        <f t="shared" si="12"/>
        <v>2.398517371282816E-2</v>
      </c>
      <c r="CL76" s="180" t="str">
        <f t="shared" si="13"/>
        <v xml:space="preserve"> </v>
      </c>
      <c r="CQ76">
        <v>1</v>
      </c>
      <c r="CR76">
        <v>67.652205440715107</v>
      </c>
      <c r="CS76">
        <v>67.580094929243742</v>
      </c>
      <c r="CT76" s="179">
        <f t="shared" si="14"/>
        <v>1.0659003797674703E-3</v>
      </c>
      <c r="CU76" s="180" t="str">
        <f t="shared" si="15"/>
        <v xml:space="preserve"> </v>
      </c>
      <c r="CZ76">
        <v>1</v>
      </c>
      <c r="DA76">
        <v>67.652205440715107</v>
      </c>
      <c r="DB76">
        <v>68.018373653732709</v>
      </c>
      <c r="DC76" s="179">
        <f t="shared" si="16"/>
        <v>5.4125096237768906E-3</v>
      </c>
      <c r="DD76" s="180" t="str">
        <f t="shared" si="17"/>
        <v xml:space="preserve"> </v>
      </c>
    </row>
    <row r="77" spans="16:108" x14ac:dyDescent="0.2">
      <c r="P77">
        <v>74</v>
      </c>
      <c r="Q77" s="81">
        <v>45073</v>
      </c>
      <c r="R77">
        <v>1</v>
      </c>
      <c r="S77" s="74">
        <v>545514.17519962764</v>
      </c>
      <c r="T77">
        <v>68.435571847386299</v>
      </c>
      <c r="U77">
        <v>546739.2120000507</v>
      </c>
      <c r="V77">
        <v>546741.84830742911</v>
      </c>
      <c r="W77">
        <v>68.4222945145914</v>
      </c>
      <c r="X77">
        <v>540467.06043068413</v>
      </c>
      <c r="Y77">
        <v>68.332066235265671</v>
      </c>
      <c r="Z77">
        <v>544685.55359462171</v>
      </c>
      <c r="AA77">
        <v>68.398446025593543</v>
      </c>
      <c r="AB77">
        <v>68.474588378893145</v>
      </c>
      <c r="AC77">
        <v>68.134510604714691</v>
      </c>
      <c r="AF77">
        <v>1</v>
      </c>
      <c r="AG77" s="74">
        <v>483620.35753391968</v>
      </c>
      <c r="AH77">
        <v>504543.78976621467</v>
      </c>
      <c r="AI77" s="4">
        <f t="shared" si="0"/>
        <v>4.326416766032741E-2</v>
      </c>
      <c r="AJ77" s="4" t="str">
        <f t="shared" si="1"/>
        <v xml:space="preserve"> </v>
      </c>
      <c r="AO77">
        <v>1</v>
      </c>
      <c r="AP77" s="74">
        <v>483620.35753391968</v>
      </c>
      <c r="AQ77">
        <v>504494.57869515155</v>
      </c>
      <c r="AR77" s="4">
        <f t="shared" si="2"/>
        <v>4.3162412078089185E-2</v>
      </c>
      <c r="AS77" t="str">
        <f t="shared" si="3"/>
        <v xml:space="preserve"> </v>
      </c>
      <c r="AX77" s="123">
        <v>1</v>
      </c>
      <c r="AY77">
        <v>67.64905408170155</v>
      </c>
      <c r="AZ77">
        <v>67.921315756279242</v>
      </c>
      <c r="BA77" s="179">
        <f t="shared" si="4"/>
        <v>4.0246190914787101E-3</v>
      </c>
      <c r="BB77" s="180" t="str">
        <f t="shared" si="5"/>
        <v xml:space="preserve"> </v>
      </c>
      <c r="BG77">
        <v>1</v>
      </c>
      <c r="BH77" s="74">
        <v>483620.35753391968</v>
      </c>
      <c r="BI77">
        <v>502184.84397534351</v>
      </c>
      <c r="BJ77" s="4">
        <f t="shared" si="6"/>
        <v>3.838648673949125E-2</v>
      </c>
      <c r="BK77" s="4" t="str">
        <f t="shared" si="7"/>
        <v xml:space="preserve"> </v>
      </c>
      <c r="BP77" s="123">
        <v>1</v>
      </c>
      <c r="BQ77">
        <v>67.64905408170155</v>
      </c>
      <c r="BR77">
        <v>67.88849708943188</v>
      </c>
      <c r="BS77" s="179">
        <f t="shared" si="8"/>
        <v>3.5394878905645618E-3</v>
      </c>
      <c r="BT77" s="180" t="str">
        <f t="shared" si="9"/>
        <v xml:space="preserve"> </v>
      </c>
      <c r="BY77">
        <v>1</v>
      </c>
      <c r="BZ77" s="74">
        <v>483620.35753391968</v>
      </c>
      <c r="CA77">
        <v>503842.54734139494</v>
      </c>
      <c r="CB77" s="4">
        <f t="shared" si="10"/>
        <v>4.1814182328040087E-2</v>
      </c>
      <c r="CC77" s="4" t="str">
        <f t="shared" si="11"/>
        <v xml:space="preserve"> </v>
      </c>
      <c r="CH77" s="123">
        <v>1</v>
      </c>
      <c r="CI77">
        <v>67.64905408170155</v>
      </c>
      <c r="CJ77">
        <v>67.917132064697412</v>
      </c>
      <c r="CK77" s="179">
        <f t="shared" si="12"/>
        <v>3.9627750400190002E-3</v>
      </c>
      <c r="CL77" s="180" t="str">
        <f t="shared" si="13"/>
        <v xml:space="preserve"> </v>
      </c>
      <c r="CQ77">
        <v>1</v>
      </c>
      <c r="CR77">
        <v>67.64905408170155</v>
      </c>
      <c r="CS77">
        <v>67.894110164347921</v>
      </c>
      <c r="CT77" s="179">
        <f t="shared" si="14"/>
        <v>3.6224613333160692E-3</v>
      </c>
      <c r="CU77" s="180" t="str">
        <f t="shared" si="15"/>
        <v xml:space="preserve"> </v>
      </c>
      <c r="CZ77">
        <v>1</v>
      </c>
      <c r="DA77">
        <v>67.64905408170155</v>
      </c>
      <c r="DB77">
        <v>68.003375550154047</v>
      </c>
      <c r="DC77" s="179">
        <f t="shared" si="16"/>
        <v>5.2376411357440934E-3</v>
      </c>
      <c r="DD77" s="180" t="str">
        <f t="shared" si="17"/>
        <v xml:space="preserve"> </v>
      </c>
    </row>
    <row r="78" spans="16:108" x14ac:dyDescent="0.2">
      <c r="P78">
        <v>75</v>
      </c>
      <c r="Q78" s="81">
        <v>45080</v>
      </c>
      <c r="R78">
        <v>1</v>
      </c>
      <c r="S78" s="74">
        <v>572665.95506353874</v>
      </c>
      <c r="T78">
        <v>68.733358129215375</v>
      </c>
      <c r="U78">
        <v>590022.41555852629</v>
      </c>
      <c r="V78">
        <v>590065.47524570685</v>
      </c>
      <c r="W78">
        <v>68.88547216352832</v>
      </c>
      <c r="X78">
        <v>626744.08392780414</v>
      </c>
      <c r="Y78">
        <v>69.210818081796319</v>
      </c>
      <c r="Z78">
        <v>628050.612354949</v>
      </c>
      <c r="AA78">
        <v>69.230255996306212</v>
      </c>
      <c r="AB78">
        <v>68.495218178759188</v>
      </c>
      <c r="AC78">
        <v>68.192985123760238</v>
      </c>
      <c r="AF78">
        <v>1</v>
      </c>
      <c r="AG78" s="74">
        <v>484401.57126426592</v>
      </c>
      <c r="AH78">
        <v>504397.44788771227</v>
      </c>
      <c r="AI78" s="4">
        <f t="shared" si="0"/>
        <v>4.1279545339330821E-2</v>
      </c>
      <c r="AJ78" s="4" t="str">
        <f t="shared" si="1"/>
        <v xml:space="preserve"> </v>
      </c>
      <c r="AO78">
        <v>1</v>
      </c>
      <c r="AP78" s="74">
        <v>484401.57126426592</v>
      </c>
      <c r="AQ78">
        <v>504349.99435490137</v>
      </c>
      <c r="AR78" s="4">
        <f t="shared" si="2"/>
        <v>4.1181582129411719E-2</v>
      </c>
      <c r="AS78" t="str">
        <f t="shared" si="3"/>
        <v xml:space="preserve"> </v>
      </c>
      <c r="AX78" s="123">
        <v>1</v>
      </c>
      <c r="AY78">
        <v>67.660264252704295</v>
      </c>
      <c r="AZ78">
        <v>67.919770052690552</v>
      </c>
      <c r="BA78" s="179">
        <f t="shared" si="4"/>
        <v>3.835423979679261E-3</v>
      </c>
      <c r="BB78" s="180" t="str">
        <f t="shared" si="5"/>
        <v xml:space="preserve"> </v>
      </c>
      <c r="BG78">
        <v>1</v>
      </c>
      <c r="BH78" s="74">
        <v>484401.57126426592</v>
      </c>
      <c r="BI78">
        <v>501941.65152853727</v>
      </c>
      <c r="BJ78" s="4">
        <f t="shared" si="6"/>
        <v>3.6209792256644724E-2</v>
      </c>
      <c r="BK78" s="4" t="str">
        <f t="shared" si="7"/>
        <v xml:space="preserve"> </v>
      </c>
      <c r="BP78" s="123">
        <v>1</v>
      </c>
      <c r="BQ78">
        <v>67.660264252704295</v>
      </c>
      <c r="BR78">
        <v>67.885519971885117</v>
      </c>
      <c r="BS78" s="179">
        <f t="shared" si="8"/>
        <v>3.3292172543032748E-3</v>
      </c>
      <c r="BT78" s="180" t="str">
        <f t="shared" si="9"/>
        <v xml:space="preserve"> </v>
      </c>
      <c r="BY78">
        <v>1</v>
      </c>
      <c r="BZ78" s="74">
        <v>484401.57126426592</v>
      </c>
      <c r="CA78">
        <v>503667.158812696</v>
      </c>
      <c r="CB78" s="4">
        <f t="shared" si="10"/>
        <v>3.9771934467817224E-2</v>
      </c>
      <c r="CC78" s="4" t="str">
        <f t="shared" si="11"/>
        <v xml:space="preserve"> </v>
      </c>
      <c r="CH78" s="123">
        <v>1</v>
      </c>
      <c r="CI78">
        <v>67.660264252704295</v>
      </c>
      <c r="CJ78">
        <v>67.915113123331466</v>
      </c>
      <c r="CK78" s="179">
        <f t="shared" si="12"/>
        <v>3.7665958512271879E-3</v>
      </c>
      <c r="CL78" s="180" t="str">
        <f t="shared" si="13"/>
        <v xml:space="preserve"> </v>
      </c>
      <c r="CQ78">
        <v>1</v>
      </c>
      <c r="CR78">
        <v>67.660264252704295</v>
      </c>
      <c r="CS78">
        <v>67.894011049089173</v>
      </c>
      <c r="CT78" s="179">
        <f t="shared" si="14"/>
        <v>3.4547130278985792E-3</v>
      </c>
      <c r="CU78" s="180" t="str">
        <f t="shared" si="15"/>
        <v xml:space="preserve"> </v>
      </c>
      <c r="CZ78">
        <v>1</v>
      </c>
      <c r="DA78">
        <v>67.660264252704295</v>
      </c>
      <c r="DB78">
        <v>68.00238800229765</v>
      </c>
      <c r="DC78" s="179">
        <f t="shared" si="16"/>
        <v>5.056494433949555E-3</v>
      </c>
      <c r="DD78" s="180" t="str">
        <f t="shared" si="17"/>
        <v xml:space="preserve"> </v>
      </c>
    </row>
    <row r="79" spans="16:108" x14ac:dyDescent="0.2">
      <c r="P79">
        <v>76</v>
      </c>
      <c r="Q79" s="81">
        <v>45087</v>
      </c>
      <c r="R79">
        <v>1</v>
      </c>
      <c r="S79" s="74">
        <v>576735.31325599074</v>
      </c>
      <c r="T79">
        <v>68.776698801122009</v>
      </c>
      <c r="U79">
        <v>589876.07368002378</v>
      </c>
      <c r="V79">
        <v>589920.89090545673</v>
      </c>
      <c r="W79">
        <v>68.88392645993963</v>
      </c>
      <c r="X79">
        <v>626684.768474426</v>
      </c>
      <c r="Y79">
        <v>69.210484415713324</v>
      </c>
      <c r="Z79">
        <v>627935.6247547497</v>
      </c>
      <c r="AA79">
        <v>69.228932345185271</v>
      </c>
      <c r="AB79">
        <v>68.517617691127327</v>
      </c>
      <c r="AC79">
        <v>68.253150064710226</v>
      </c>
      <c r="AF79">
        <v>1</v>
      </c>
      <c r="AG79" s="74">
        <v>484252.13230975001</v>
      </c>
      <c r="AH79">
        <v>504251.10600920976</v>
      </c>
      <c r="AI79" s="4">
        <f t="shared" si="0"/>
        <v>4.1298679685869678E-2</v>
      </c>
      <c r="AJ79" s="4" t="str">
        <f t="shared" si="1"/>
        <v xml:space="preserve"> </v>
      </c>
      <c r="AO79">
        <v>1</v>
      </c>
      <c r="AP79" s="74">
        <v>484252.13230975001</v>
      </c>
      <c r="AQ79">
        <v>504205.41001465113</v>
      </c>
      <c r="AR79" s="4">
        <f t="shared" si="2"/>
        <v>4.1204315631465475E-2</v>
      </c>
      <c r="AS79" t="str">
        <f t="shared" si="3"/>
        <v xml:space="preserve"> </v>
      </c>
      <c r="AX79" s="123">
        <v>1</v>
      </c>
      <c r="AY79">
        <v>67.659326696934144</v>
      </c>
      <c r="AZ79">
        <v>67.918224349101877</v>
      </c>
      <c r="BA79" s="179">
        <f t="shared" si="4"/>
        <v>3.8264887459996534E-3</v>
      </c>
      <c r="BB79" s="180" t="str">
        <f t="shared" si="5"/>
        <v xml:space="preserve"> </v>
      </c>
      <c r="BG79">
        <v>1</v>
      </c>
      <c r="BH79" s="74">
        <v>484252.13230975001</v>
      </c>
      <c r="BI79">
        <v>501705.53127378598</v>
      </c>
      <c r="BJ79" s="4">
        <f t="shared" si="6"/>
        <v>3.6041966156737472E-2</v>
      </c>
      <c r="BK79" s="4" t="str">
        <f t="shared" si="7"/>
        <v xml:space="preserve"> </v>
      </c>
      <c r="BP79" s="123">
        <v>1</v>
      </c>
      <c r="BQ79">
        <v>67.659326696934144</v>
      </c>
      <c r="BR79">
        <v>67.8826445255485</v>
      </c>
      <c r="BS79" s="179">
        <f t="shared" si="8"/>
        <v>3.3006215035904988E-3</v>
      </c>
      <c r="BT79" s="180" t="str">
        <f t="shared" si="9"/>
        <v xml:space="preserve"> </v>
      </c>
      <c r="BY79">
        <v>1</v>
      </c>
      <c r="BZ79" s="74">
        <v>484252.13230975001</v>
      </c>
      <c r="CA79">
        <v>503495.24355345557</v>
      </c>
      <c r="CB79" s="4">
        <f t="shared" si="10"/>
        <v>3.9737793516615376E-2</v>
      </c>
      <c r="CC79" s="4" t="str">
        <f t="shared" si="11"/>
        <v xml:space="preserve"> </v>
      </c>
      <c r="CH79" s="123">
        <v>1</v>
      </c>
      <c r="CI79">
        <v>67.659326696934144</v>
      </c>
      <c r="CJ79">
        <v>67.913134163641828</v>
      </c>
      <c r="CK79" s="179">
        <f t="shared" si="12"/>
        <v>3.7512561696713569E-3</v>
      </c>
      <c r="CL79" s="180" t="str">
        <f t="shared" si="13"/>
        <v xml:space="preserve"> </v>
      </c>
      <c r="CQ79">
        <v>1</v>
      </c>
      <c r="CR79">
        <v>67.659326696934144</v>
      </c>
      <c r="CS79">
        <v>67.896088117357451</v>
      </c>
      <c r="CT79" s="179">
        <f t="shared" si="14"/>
        <v>3.499316827136484E-3</v>
      </c>
      <c r="CU79" s="180" t="str">
        <f t="shared" si="15"/>
        <v xml:space="preserve"> </v>
      </c>
      <c r="CZ79">
        <v>1</v>
      </c>
      <c r="DA79">
        <v>67.659326696934144</v>
      </c>
      <c r="DB79">
        <v>67.990564121822857</v>
      </c>
      <c r="DC79" s="179">
        <f t="shared" si="16"/>
        <v>4.8956654028264497E-3</v>
      </c>
      <c r="DD79" s="180" t="str">
        <f t="shared" si="17"/>
        <v xml:space="preserve"> </v>
      </c>
    </row>
    <row r="80" spans="16:108" x14ac:dyDescent="0.2">
      <c r="P80">
        <v>77</v>
      </c>
      <c r="Q80" s="81">
        <v>45094</v>
      </c>
      <c r="R80">
        <v>1</v>
      </c>
      <c r="S80" s="74">
        <v>580830.70674626366</v>
      </c>
      <c r="T80">
        <v>68.820046330999702</v>
      </c>
      <c r="U80">
        <v>589729.73180152138</v>
      </c>
      <c r="V80">
        <v>589776.3065652065</v>
      </c>
      <c r="W80">
        <v>68.882380756350955</v>
      </c>
      <c r="X80">
        <v>626632.52521310246</v>
      </c>
      <c r="Y80">
        <v>69.210252420840462</v>
      </c>
      <c r="Z80">
        <v>627822.14030352759</v>
      </c>
      <c r="AA80">
        <v>69.227625997189392</v>
      </c>
      <c r="AB80">
        <v>68.541924566536039</v>
      </c>
      <c r="AC80">
        <v>68.314671828254575</v>
      </c>
      <c r="AF80">
        <v>1</v>
      </c>
      <c r="AG80" s="74">
        <v>483543.94398598018</v>
      </c>
      <c r="AH80">
        <v>504104.76413070725</v>
      </c>
      <c r="AI80" s="4">
        <f t="shared" si="0"/>
        <v>4.2521099479064531E-2</v>
      </c>
      <c r="AJ80" s="4" t="str">
        <f t="shared" si="1"/>
        <v xml:space="preserve"> </v>
      </c>
      <c r="AO80">
        <v>1</v>
      </c>
      <c r="AP80" s="74">
        <v>483543.94398598018</v>
      </c>
      <c r="AQ80">
        <v>504060.82567440096</v>
      </c>
      <c r="AR80" s="4">
        <f t="shared" si="2"/>
        <v>4.2430231923276121E-2</v>
      </c>
      <c r="AS80" t="str">
        <f t="shared" si="3"/>
        <v xml:space="preserve"> </v>
      </c>
      <c r="AX80" s="123">
        <v>1</v>
      </c>
      <c r="AY80">
        <v>67.651016407869136</v>
      </c>
      <c r="AZ80">
        <v>67.916678645513201</v>
      </c>
      <c r="BA80" s="179">
        <f t="shared" si="4"/>
        <v>3.9269511642276442E-3</v>
      </c>
      <c r="BB80" s="180" t="str">
        <f t="shared" si="5"/>
        <v xml:space="preserve"> </v>
      </c>
      <c r="BG80">
        <v>1</v>
      </c>
      <c r="BH80" s="74">
        <v>483543.94398598018</v>
      </c>
      <c r="BI80">
        <v>501476.48321108962</v>
      </c>
      <c r="BJ80" s="4">
        <f t="shared" si="6"/>
        <v>3.7085645365107459E-2</v>
      </c>
      <c r="BK80" s="4" t="str">
        <f t="shared" si="7"/>
        <v xml:space="preserve"> </v>
      </c>
      <c r="BP80" s="123">
        <v>1</v>
      </c>
      <c r="BQ80">
        <v>67.651016407869136</v>
      </c>
      <c r="BR80">
        <v>67.879870750422029</v>
      </c>
      <c r="BS80" s="179">
        <f t="shared" si="8"/>
        <v>3.3828662850107984E-3</v>
      </c>
      <c r="BT80" s="180" t="str">
        <f t="shared" si="9"/>
        <v xml:space="preserve"> </v>
      </c>
      <c r="BY80">
        <v>1</v>
      </c>
      <c r="BZ80" s="74">
        <v>483543.94398598018</v>
      </c>
      <c r="CA80">
        <v>503326.66666645219</v>
      </c>
      <c r="CB80" s="4">
        <f t="shared" si="10"/>
        <v>4.0911943839887263E-2</v>
      </c>
      <c r="CC80" s="4" t="str">
        <f t="shared" si="11"/>
        <v xml:space="preserve"> </v>
      </c>
      <c r="CH80" s="123">
        <v>1</v>
      </c>
      <c r="CI80">
        <v>67.651016407869136</v>
      </c>
      <c r="CJ80">
        <v>67.911193632792774</v>
      </c>
      <c r="CK80" s="179">
        <f t="shared" si="12"/>
        <v>3.8458731108343539E-3</v>
      </c>
      <c r="CL80" s="180" t="str">
        <f t="shared" si="13"/>
        <v xml:space="preserve"> </v>
      </c>
      <c r="CQ80">
        <v>1</v>
      </c>
      <c r="CR80">
        <v>67.651016407869136</v>
      </c>
      <c r="CS80">
        <v>67.899921239602449</v>
      </c>
      <c r="CT80" s="179">
        <f t="shared" si="14"/>
        <v>3.6792474814075432E-3</v>
      </c>
      <c r="CU80" s="180" t="str">
        <f t="shared" si="15"/>
        <v xml:space="preserve"> </v>
      </c>
      <c r="CZ80">
        <v>1</v>
      </c>
      <c r="DA80">
        <v>67.651016407869136</v>
      </c>
      <c r="DB80">
        <v>67.973963414232429</v>
      </c>
      <c r="DC80" s="179">
        <f t="shared" si="16"/>
        <v>4.7737199455546988E-3</v>
      </c>
      <c r="DD80" s="180" t="str">
        <f t="shared" si="17"/>
        <v xml:space="preserve"> </v>
      </c>
    </row>
    <row r="81" spans="16:108" x14ac:dyDescent="0.2">
      <c r="P81">
        <v>78</v>
      </c>
      <c r="Q81" s="81">
        <v>45101</v>
      </c>
      <c r="R81">
        <v>1</v>
      </c>
      <c r="S81" s="74">
        <v>585632.15038219036</v>
      </c>
      <c r="T81">
        <v>68.868887051299566</v>
      </c>
      <c r="U81">
        <v>589583.38992301899</v>
      </c>
      <c r="V81">
        <v>589631.72222495626</v>
      </c>
      <c r="W81">
        <v>68.880835052762279</v>
      </c>
      <c r="X81">
        <v>626587.35414383409</v>
      </c>
      <c r="Y81">
        <v>69.210122097177759</v>
      </c>
      <c r="Z81">
        <v>627710.12020870531</v>
      </c>
      <c r="AA81">
        <v>69.22633650576752</v>
      </c>
      <c r="AB81">
        <v>68.559707222246786</v>
      </c>
      <c r="AC81">
        <v>68.386664513252782</v>
      </c>
      <c r="AF81">
        <v>1</v>
      </c>
      <c r="AG81" s="74">
        <v>484367.60429318703</v>
      </c>
      <c r="AH81">
        <v>503958.42225220485</v>
      </c>
      <c r="AI81" s="4">
        <f t="shared" si="0"/>
        <v>4.0446177212048899E-2</v>
      </c>
      <c r="AJ81" s="4" t="str">
        <f t="shared" si="1"/>
        <v xml:space="preserve"> </v>
      </c>
      <c r="AO81">
        <v>1</v>
      </c>
      <c r="AP81" s="74">
        <v>484367.60429318703</v>
      </c>
      <c r="AQ81">
        <v>503916.24133415078</v>
      </c>
      <c r="AR81" s="4">
        <f t="shared" si="2"/>
        <v>4.0359092696734079E-2</v>
      </c>
      <c r="AS81" t="str">
        <f t="shared" si="3"/>
        <v xml:space="preserve"> </v>
      </c>
      <c r="AX81" s="123">
        <v>1</v>
      </c>
      <c r="AY81">
        <v>67.663780530852108</v>
      </c>
      <c r="AZ81">
        <v>67.915132941924526</v>
      </c>
      <c r="BA81" s="179">
        <f t="shared" si="4"/>
        <v>3.7147260927552009E-3</v>
      </c>
      <c r="BB81" s="180" t="str">
        <f t="shared" si="5"/>
        <v xml:space="preserve"> </v>
      </c>
      <c r="BG81">
        <v>1</v>
      </c>
      <c r="BH81" s="74">
        <v>484367.60429318703</v>
      </c>
      <c r="BI81">
        <v>501254.50734044809</v>
      </c>
      <c r="BJ81" s="4">
        <f t="shared" si="6"/>
        <v>3.4863816030601923E-2</v>
      </c>
      <c r="BK81" s="4" t="str">
        <f t="shared" si="7"/>
        <v xml:space="preserve"> </v>
      </c>
      <c r="BP81" s="123">
        <v>1</v>
      </c>
      <c r="BQ81">
        <v>67.663780530852108</v>
      </c>
      <c r="BR81">
        <v>67.87719864650569</v>
      </c>
      <c r="BS81" s="179">
        <f t="shared" si="8"/>
        <v>3.1540968296365169E-3</v>
      </c>
      <c r="BT81" s="180" t="str">
        <f t="shared" si="9"/>
        <v xml:space="preserve"> </v>
      </c>
      <c r="BY81">
        <v>1</v>
      </c>
      <c r="BZ81" s="74">
        <v>484367.60429318703</v>
      </c>
      <c r="CA81">
        <v>503161.3009638376</v>
      </c>
      <c r="CB81" s="4">
        <f t="shared" si="10"/>
        <v>3.8800482328035228E-2</v>
      </c>
      <c r="CC81" s="4" t="str">
        <f t="shared" si="11"/>
        <v xml:space="preserve"> </v>
      </c>
      <c r="CH81" s="123">
        <v>1</v>
      </c>
      <c r="CI81">
        <v>67.663780530852108</v>
      </c>
      <c r="CJ81">
        <v>67.909290066692989</v>
      </c>
      <c r="CK81" s="179">
        <f t="shared" si="12"/>
        <v>3.6283744998395146E-3</v>
      </c>
      <c r="CL81" s="180" t="str">
        <f t="shared" si="13"/>
        <v xml:space="preserve"> </v>
      </c>
      <c r="CQ81">
        <v>1</v>
      </c>
      <c r="CR81">
        <v>67.663780530852108</v>
      </c>
      <c r="CS81">
        <v>67.900465182356015</v>
      </c>
      <c r="CT81" s="179">
        <f t="shared" si="14"/>
        <v>3.4979519271168711E-3</v>
      </c>
      <c r="CU81" s="180" t="str">
        <f t="shared" si="15"/>
        <v xml:space="preserve"> </v>
      </c>
      <c r="CZ81">
        <v>1</v>
      </c>
      <c r="DA81">
        <v>67.663780530852108</v>
      </c>
      <c r="DB81">
        <v>67.974028692800985</v>
      </c>
      <c r="DC81" s="179">
        <f t="shared" si="16"/>
        <v>4.5851437728551938E-3</v>
      </c>
      <c r="DD81" s="180" t="str">
        <f t="shared" si="17"/>
        <v xml:space="preserve"> </v>
      </c>
    </row>
    <row r="82" spans="16:108" x14ac:dyDescent="0.2">
      <c r="P82">
        <v>79</v>
      </c>
      <c r="Q82" s="81">
        <v>45108</v>
      </c>
      <c r="R82">
        <v>1</v>
      </c>
      <c r="S82" s="74">
        <v>627201.32655904535</v>
      </c>
      <c r="T82">
        <v>69.231803521831793</v>
      </c>
      <c r="U82">
        <v>649770.69031600701</v>
      </c>
      <c r="V82">
        <v>656005.5364501389</v>
      </c>
      <c r="W82">
        <v>69.496593740805267</v>
      </c>
      <c r="X82">
        <v>626549.25526662031</v>
      </c>
      <c r="Y82">
        <v>69.210093444725175</v>
      </c>
      <c r="Z82">
        <v>627599.52716030611</v>
      </c>
      <c r="AA82">
        <v>69.225063441435111</v>
      </c>
      <c r="AB82">
        <v>68.092104217231196</v>
      </c>
      <c r="AC82">
        <v>68.849658894428302</v>
      </c>
      <c r="AF82">
        <v>1</v>
      </c>
      <c r="AG82" s="74">
        <v>487501.56029557256</v>
      </c>
      <c r="AH82">
        <v>510596.47373781406</v>
      </c>
      <c r="AI82" s="4">
        <f t="shared" si="0"/>
        <v>4.7374029794364204E-2</v>
      </c>
      <c r="AJ82" s="4" t="str">
        <f t="shared" si="1"/>
        <v xml:space="preserve"> </v>
      </c>
      <c r="AO82">
        <v>1</v>
      </c>
      <c r="AP82" s="74">
        <v>487501.56029557256</v>
      </c>
      <c r="AQ82">
        <v>510601.20557157043</v>
      </c>
      <c r="AR82" s="4">
        <f t="shared" si="2"/>
        <v>4.7383736088952286E-2</v>
      </c>
      <c r="AS82" t="str">
        <f t="shared" si="3"/>
        <v xml:space="preserve"> </v>
      </c>
      <c r="AX82" s="123">
        <v>1</v>
      </c>
      <c r="AY82">
        <v>67.700419923770554</v>
      </c>
      <c r="AZ82">
        <v>67.998038768059899</v>
      </c>
      <c r="BA82" s="179">
        <f t="shared" si="4"/>
        <v>4.3961151884206826E-3</v>
      </c>
      <c r="BB82" s="180" t="str">
        <f t="shared" si="5"/>
        <v xml:space="preserve"> </v>
      </c>
      <c r="BG82">
        <v>1</v>
      </c>
      <c r="BH82" s="74">
        <v>487501.56029557256</v>
      </c>
      <c r="BI82">
        <v>503761.84768533218</v>
      </c>
      <c r="BJ82" s="4">
        <f t="shared" si="6"/>
        <v>3.3354328917226422E-2</v>
      </c>
      <c r="BK82" s="4" t="str">
        <f t="shared" si="7"/>
        <v xml:space="preserve"> </v>
      </c>
      <c r="BP82" s="123">
        <v>1</v>
      </c>
      <c r="BQ82">
        <v>67.700419923770554</v>
      </c>
      <c r="BR82">
        <v>67.899677660989113</v>
      </c>
      <c r="BS82" s="179">
        <f t="shared" si="8"/>
        <v>2.9432274931665112E-3</v>
      </c>
      <c r="BT82" s="180" t="str">
        <f t="shared" si="9"/>
        <v xml:space="preserve"> </v>
      </c>
      <c r="BY82">
        <v>1</v>
      </c>
      <c r="BZ82" s="74">
        <v>487501.56029557256</v>
      </c>
      <c r="CA82">
        <v>502779.94630772958</v>
      </c>
      <c r="CB82" s="4">
        <f t="shared" si="10"/>
        <v>3.1340178691723002E-2</v>
      </c>
      <c r="CC82" s="4" t="str">
        <f t="shared" si="11"/>
        <v xml:space="preserve"> </v>
      </c>
      <c r="CH82" s="123">
        <v>1</v>
      </c>
      <c r="CI82">
        <v>67.700419923770554</v>
      </c>
      <c r="CJ82">
        <v>67.907686866449652</v>
      </c>
      <c r="CK82" s="179">
        <f t="shared" si="12"/>
        <v>3.0615311236248887E-3</v>
      </c>
      <c r="CL82" s="180" t="str">
        <f t="shared" si="13"/>
        <v xml:space="preserve"> </v>
      </c>
      <c r="CQ82">
        <v>1</v>
      </c>
      <c r="CR82">
        <v>67.700419923770554</v>
      </c>
      <c r="CS82">
        <v>68.417992982189588</v>
      </c>
      <c r="CT82" s="179">
        <f t="shared" si="14"/>
        <v>1.05992408795545E-2</v>
      </c>
      <c r="CU82" s="180" t="str">
        <f t="shared" si="15"/>
        <v xml:space="preserve"> </v>
      </c>
      <c r="CZ82">
        <v>1</v>
      </c>
      <c r="DA82">
        <v>67.700419923770554</v>
      </c>
      <c r="DB82">
        <v>67.993482277332262</v>
      </c>
      <c r="DC82" s="179">
        <f t="shared" si="16"/>
        <v>4.3288114592448853E-3</v>
      </c>
      <c r="DD82" s="180" t="str">
        <f t="shared" si="17"/>
        <v xml:space="preserve"> </v>
      </c>
    </row>
    <row r="83" spans="16:108" x14ac:dyDescent="0.2">
      <c r="P83">
        <v>80</v>
      </c>
      <c r="Q83" s="81">
        <v>45115</v>
      </c>
      <c r="R83">
        <v>1</v>
      </c>
      <c r="S83" s="74">
        <v>631822.24134483107</v>
      </c>
      <c r="T83">
        <v>69.276470120596898</v>
      </c>
      <c r="U83">
        <v>649624.34843750461</v>
      </c>
      <c r="V83">
        <v>655860.95210988866</v>
      </c>
      <c r="W83">
        <v>69.495048037216591</v>
      </c>
      <c r="X83">
        <v>626518.22858146159</v>
      </c>
      <c r="Y83">
        <v>69.210166463482764</v>
      </c>
      <c r="Z83">
        <v>627490.32525635278</v>
      </c>
      <c r="AA83">
        <v>69.223806390915527</v>
      </c>
      <c r="AB83">
        <v>68.152085514370654</v>
      </c>
      <c r="AC83">
        <v>68.922964386920469</v>
      </c>
      <c r="AF83">
        <v>1</v>
      </c>
      <c r="AG83" s="74">
        <v>487418.419826339</v>
      </c>
      <c r="AH83">
        <v>510450.13185931154</v>
      </c>
      <c r="AI83" s="4">
        <f t="shared" si="0"/>
        <v>4.7252444914122144E-2</v>
      </c>
      <c r="AJ83" s="4" t="str">
        <f t="shared" si="1"/>
        <v xml:space="preserve"> </v>
      </c>
      <c r="AO83">
        <v>1</v>
      </c>
      <c r="AP83" s="74">
        <v>487418.419826339</v>
      </c>
      <c r="AQ83">
        <v>510456.62123132008</v>
      </c>
      <c r="AR83" s="4">
        <f t="shared" si="2"/>
        <v>4.7265758674424535E-2</v>
      </c>
      <c r="AS83" t="str">
        <f t="shared" si="3"/>
        <v xml:space="preserve"> </v>
      </c>
      <c r="AX83" s="123">
        <v>1</v>
      </c>
      <c r="AY83">
        <v>67.700662012859794</v>
      </c>
      <c r="AZ83">
        <v>67.996493064471224</v>
      </c>
      <c r="BA83" s="179">
        <f t="shared" si="4"/>
        <v>4.3696921539000044E-3</v>
      </c>
      <c r="BB83" s="180" t="str">
        <f t="shared" si="5"/>
        <v xml:space="preserve"> </v>
      </c>
      <c r="BG83">
        <v>1</v>
      </c>
      <c r="BH83" s="74">
        <v>487418.419826339</v>
      </c>
      <c r="BI83">
        <v>503554.01619880041</v>
      </c>
      <c r="BJ83" s="4">
        <f t="shared" si="6"/>
        <v>3.31041990128529E-2</v>
      </c>
      <c r="BK83" s="4" t="str">
        <f t="shared" si="7"/>
        <v xml:space="preserve"> </v>
      </c>
      <c r="BP83" s="123">
        <v>1</v>
      </c>
      <c r="BQ83">
        <v>67.700662012859794</v>
      </c>
      <c r="BR83">
        <v>67.897208899493066</v>
      </c>
      <c r="BS83" s="179">
        <f t="shared" si="8"/>
        <v>2.9031752539722157E-3</v>
      </c>
      <c r="BT83" s="180" t="str">
        <f t="shared" si="9"/>
        <v xml:space="preserve"> </v>
      </c>
      <c r="BY83">
        <v>1</v>
      </c>
      <c r="BZ83" s="74">
        <v>487418.419826339</v>
      </c>
      <c r="CA83">
        <v>502620.64941829152</v>
      </c>
      <c r="CB83" s="4">
        <f t="shared" si="10"/>
        <v>3.1189280038634738E-2</v>
      </c>
      <c r="CC83" s="4" t="str">
        <f t="shared" si="11"/>
        <v xml:space="preserve"> </v>
      </c>
      <c r="CH83" s="123">
        <v>1</v>
      </c>
      <c r="CI83">
        <v>67.700662012859794</v>
      </c>
      <c r="CJ83">
        <v>67.905853159981277</v>
      </c>
      <c r="CK83" s="179">
        <f t="shared" si="12"/>
        <v>3.0308587984339947E-3</v>
      </c>
      <c r="CL83" s="180" t="str">
        <f t="shared" si="13"/>
        <v xml:space="preserve"> </v>
      </c>
      <c r="CQ83">
        <v>1</v>
      </c>
      <c r="CR83">
        <v>67.700662012859794</v>
      </c>
      <c r="CS83">
        <v>68.419151571298926</v>
      </c>
      <c r="CT83" s="179">
        <f t="shared" si="14"/>
        <v>1.0612740512089137E-2</v>
      </c>
      <c r="CU83" s="180" t="str">
        <f t="shared" si="15"/>
        <v xml:space="preserve"> </v>
      </c>
      <c r="CZ83">
        <v>1</v>
      </c>
      <c r="DA83">
        <v>67.700662012859794</v>
      </c>
      <c r="DB83">
        <v>67.981988195268755</v>
      </c>
      <c r="DC83" s="179">
        <f t="shared" si="16"/>
        <v>4.1554421189488912E-3</v>
      </c>
      <c r="DD83" s="180" t="str">
        <f t="shared" si="17"/>
        <v xml:space="preserve"> </v>
      </c>
    </row>
    <row r="84" spans="16:108" x14ac:dyDescent="0.2">
      <c r="P84">
        <v>81</v>
      </c>
      <c r="Q84" s="81">
        <v>45122</v>
      </c>
      <c r="R84">
        <v>1</v>
      </c>
      <c r="S84" s="74">
        <v>695781.61014604475</v>
      </c>
      <c r="T84">
        <v>69.922525775503232</v>
      </c>
      <c r="U84">
        <v>649478.0065590021</v>
      </c>
      <c r="V84">
        <v>655716.36776963854</v>
      </c>
      <c r="W84">
        <v>69.493502333627902</v>
      </c>
      <c r="X84">
        <v>626494.27408835792</v>
      </c>
      <c r="Y84">
        <v>69.210341153450486</v>
      </c>
      <c r="Z84">
        <v>627382.47993290005</v>
      </c>
      <c r="AA84">
        <v>69.222564956334494</v>
      </c>
      <c r="AB84">
        <v>68.383773459371426</v>
      </c>
      <c r="AC84">
        <v>69.588822723200323</v>
      </c>
      <c r="AF84">
        <v>1</v>
      </c>
      <c r="AG84" s="74">
        <v>491759.4036068946</v>
      </c>
      <c r="AH84">
        <v>510303.78998080915</v>
      </c>
      <c r="AI84" s="4">
        <f t="shared" si="0"/>
        <v>3.7710283195191652E-2</v>
      </c>
      <c r="AJ84" s="4" t="str">
        <f t="shared" si="1"/>
        <v xml:space="preserve"> </v>
      </c>
      <c r="AO84">
        <v>1</v>
      </c>
      <c r="AP84" s="74">
        <v>491759.4036068946</v>
      </c>
      <c r="AQ84">
        <v>510312.03689106996</v>
      </c>
      <c r="AR84" s="4">
        <f t="shared" si="2"/>
        <v>3.7727053408837447E-2</v>
      </c>
      <c r="AS84" t="str">
        <f t="shared" si="3"/>
        <v xml:space="preserve"> </v>
      </c>
      <c r="AX84" s="123">
        <v>1</v>
      </c>
      <c r="AY84">
        <v>67.753502967187472</v>
      </c>
      <c r="AZ84">
        <v>67.994947360882549</v>
      </c>
      <c r="BA84" s="179">
        <f t="shared" si="4"/>
        <v>3.5635706365175811E-3</v>
      </c>
      <c r="BB84" s="180" t="str">
        <f t="shared" si="5"/>
        <v xml:space="preserve"> </v>
      </c>
      <c r="BG84">
        <v>1</v>
      </c>
      <c r="BH84" s="74">
        <v>491759.4036068946</v>
      </c>
      <c r="BI84">
        <v>503353.25690432382</v>
      </c>
      <c r="BJ84" s="4">
        <f t="shared" si="6"/>
        <v>2.3576271673489291E-2</v>
      </c>
      <c r="BK84" s="4" t="str">
        <f t="shared" si="7"/>
        <v xml:space="preserve"> </v>
      </c>
      <c r="BP84" s="123">
        <v>1</v>
      </c>
      <c r="BQ84">
        <v>67.753502967187472</v>
      </c>
      <c r="BR84">
        <v>67.894841809207179</v>
      </c>
      <c r="BS84" s="179">
        <f t="shared" si="8"/>
        <v>2.0860743109940155E-3</v>
      </c>
      <c r="BT84" s="180" t="str">
        <f t="shared" si="9"/>
        <v xml:space="preserve"> </v>
      </c>
      <c r="BY84">
        <v>1</v>
      </c>
      <c r="BZ84" s="74">
        <v>491759.4036068946</v>
      </c>
      <c r="CA84">
        <v>502464.22289981553</v>
      </c>
      <c r="CB84" s="4">
        <f t="shared" si="10"/>
        <v>2.1768407913310004E-2</v>
      </c>
      <c r="CC84" s="4" t="str">
        <f t="shared" si="11"/>
        <v xml:space="preserve"> </v>
      </c>
      <c r="CH84" s="123">
        <v>1</v>
      </c>
      <c r="CI84">
        <v>67.753502967187472</v>
      </c>
      <c r="CJ84">
        <v>67.904052495073344</v>
      </c>
      <c r="CK84" s="179">
        <f t="shared" si="12"/>
        <v>2.2220183649955599E-3</v>
      </c>
      <c r="CL84" s="180" t="str">
        <f t="shared" si="13"/>
        <v xml:space="preserve"> </v>
      </c>
      <c r="CQ84">
        <v>1</v>
      </c>
      <c r="CR84">
        <v>67.753502967187472</v>
      </c>
      <c r="CS84">
        <v>68.428070985304402</v>
      </c>
      <c r="CT84" s="179">
        <f t="shared" si="14"/>
        <v>9.9562087357109412E-3</v>
      </c>
      <c r="CU84" s="180" t="str">
        <f t="shared" si="15"/>
        <v xml:space="preserve"> </v>
      </c>
      <c r="CZ84">
        <v>1</v>
      </c>
      <c r="DA84">
        <v>67.753502967187472</v>
      </c>
      <c r="DB84">
        <v>68.051850906487033</v>
      </c>
      <c r="DC84" s="179">
        <f t="shared" si="16"/>
        <v>4.4034319442353888E-3</v>
      </c>
      <c r="DD84" s="180" t="str">
        <f t="shared" si="17"/>
        <v xml:space="preserve"> </v>
      </c>
    </row>
    <row r="85" spans="16:108" x14ac:dyDescent="0.2">
      <c r="P85">
        <v>82</v>
      </c>
      <c r="Q85" s="81">
        <v>45129</v>
      </c>
      <c r="R85">
        <v>1</v>
      </c>
      <c r="S85" s="74">
        <v>701745.93701132759</v>
      </c>
      <c r="T85">
        <v>69.976105256545196</v>
      </c>
      <c r="U85">
        <v>649331.66468049958</v>
      </c>
      <c r="V85">
        <v>655571.78342938831</v>
      </c>
      <c r="W85">
        <v>69.491956630039226</v>
      </c>
      <c r="X85">
        <v>626477.39178730908</v>
      </c>
      <c r="Y85">
        <v>69.210617514628339</v>
      </c>
      <c r="Z85">
        <v>627275.95789835998</v>
      </c>
      <c r="AA85">
        <v>69.221338754464213</v>
      </c>
      <c r="AB85">
        <v>68.438919755904621</v>
      </c>
      <c r="AC85">
        <v>69.678762715142454</v>
      </c>
      <c r="AF85">
        <v>1</v>
      </c>
      <c r="AG85" s="74">
        <v>493463.10318360926</v>
      </c>
      <c r="AH85">
        <v>510157.44810230663</v>
      </c>
      <c r="AI85" s="4">
        <f t="shared" si="0"/>
        <v>3.3830989208702179E-2</v>
      </c>
      <c r="AJ85" s="4" t="str">
        <f t="shared" si="1"/>
        <v xml:space="preserve"> </v>
      </c>
      <c r="AO85">
        <v>1</v>
      </c>
      <c r="AP85" s="74">
        <v>493463.10318360926</v>
      </c>
      <c r="AQ85">
        <v>510167.45255081978</v>
      </c>
      <c r="AR85" s="4">
        <f t="shared" si="2"/>
        <v>3.3851263163226043E-2</v>
      </c>
      <c r="AS85" t="str">
        <f t="shared" si="3"/>
        <v xml:space="preserve"> </v>
      </c>
      <c r="AX85" s="123">
        <v>1</v>
      </c>
      <c r="AY85">
        <v>67.770217655315733</v>
      </c>
      <c r="AZ85">
        <v>67.993401657293859</v>
      </c>
      <c r="BA85" s="179">
        <f t="shared" si="4"/>
        <v>3.2932460555646441E-3</v>
      </c>
      <c r="BB85" s="180" t="str">
        <f t="shared" si="5"/>
        <v xml:space="preserve"> </v>
      </c>
      <c r="BG85">
        <v>1</v>
      </c>
      <c r="BH85" s="74">
        <v>493463.10318360926</v>
      </c>
      <c r="BI85">
        <v>503159.56980190199</v>
      </c>
      <c r="BJ85" s="4">
        <f t="shared" si="6"/>
        <v>1.9649831072952258E-2</v>
      </c>
      <c r="BK85" s="4" t="str">
        <f t="shared" si="7"/>
        <v xml:space="preserve"> </v>
      </c>
      <c r="BP85" s="123">
        <v>1</v>
      </c>
      <c r="BQ85">
        <v>67.770217655315733</v>
      </c>
      <c r="BR85">
        <v>67.892576390131424</v>
      </c>
      <c r="BS85" s="179">
        <f t="shared" si="8"/>
        <v>1.8054941986171064E-3</v>
      </c>
      <c r="BT85" s="180" t="str">
        <f t="shared" si="9"/>
        <v xml:space="preserve"> </v>
      </c>
      <c r="BY85">
        <v>1</v>
      </c>
      <c r="BZ85" s="74">
        <v>493463.10318360926</v>
      </c>
      <c r="CA85">
        <v>502310.56513814698</v>
      </c>
      <c r="CB85" s="4">
        <f t="shared" si="10"/>
        <v>1.7929328246545174E-2</v>
      </c>
      <c r="CC85" s="4" t="str">
        <f t="shared" si="11"/>
        <v xml:space="preserve"> </v>
      </c>
      <c r="CH85" s="123">
        <v>1</v>
      </c>
      <c r="CI85">
        <v>67.770217655315733</v>
      </c>
      <c r="CJ85">
        <v>67.90228370201983</v>
      </c>
      <c r="CK85" s="179">
        <f t="shared" si="12"/>
        <v>1.9487328102706434E-3</v>
      </c>
      <c r="CL85" s="180" t="str">
        <f t="shared" si="13"/>
        <v xml:space="preserve"> </v>
      </c>
      <c r="CQ85">
        <v>1</v>
      </c>
      <c r="CR85">
        <v>67.770217655315733</v>
      </c>
      <c r="CS85">
        <v>68.436511670122385</v>
      </c>
      <c r="CT85" s="179">
        <f t="shared" si="14"/>
        <v>9.8316640828198677E-3</v>
      </c>
      <c r="CU85" s="180" t="str">
        <f t="shared" si="15"/>
        <v xml:space="preserve"> </v>
      </c>
      <c r="CZ85">
        <v>1</v>
      </c>
      <c r="DA85">
        <v>67.770217655315733</v>
      </c>
      <c r="DB85">
        <v>68.08103519863252</v>
      </c>
      <c r="DC85" s="179">
        <f t="shared" si="16"/>
        <v>4.5863441799409276E-3</v>
      </c>
      <c r="DD85" s="180" t="str">
        <f t="shared" si="17"/>
        <v xml:space="preserve"> </v>
      </c>
    </row>
    <row r="86" spans="16:108" x14ac:dyDescent="0.2">
      <c r="P86">
        <v>83</v>
      </c>
      <c r="Q86" s="81">
        <v>45136</v>
      </c>
      <c r="R86">
        <v>1</v>
      </c>
      <c r="S86" s="74">
        <v>705660.5188689545</v>
      </c>
      <c r="T86">
        <v>70.010181991408672</v>
      </c>
      <c r="U86">
        <v>649185.32280199707</v>
      </c>
      <c r="V86">
        <v>655427.19908913819</v>
      </c>
      <c r="W86">
        <v>69.490410926450537</v>
      </c>
      <c r="X86">
        <v>626467.58167831507</v>
      </c>
      <c r="Y86">
        <v>69.210995547016353</v>
      </c>
      <c r="Z86">
        <v>627170.72707180877</v>
      </c>
      <c r="AA86">
        <v>69.220127416013099</v>
      </c>
      <c r="AB86">
        <v>68.479791689162184</v>
      </c>
      <c r="AC86">
        <v>69.745238430323141</v>
      </c>
      <c r="AF86">
        <v>1</v>
      </c>
      <c r="AG86" s="74">
        <v>489954.88690940244</v>
      </c>
      <c r="AH86">
        <v>503712.84048751212</v>
      </c>
      <c r="AI86" s="4">
        <f t="shared" si="0"/>
        <v>2.8080041541974989E-2</v>
      </c>
      <c r="AJ86" s="4" t="str">
        <f t="shared" si="1"/>
        <v xml:space="preserve"> </v>
      </c>
      <c r="AO86">
        <v>1</v>
      </c>
      <c r="AP86" s="74">
        <v>489954.88690940244</v>
      </c>
      <c r="AQ86">
        <v>503710.20418013359</v>
      </c>
      <c r="AR86" s="4">
        <f t="shared" si="2"/>
        <v>2.8074660827446023E-2</v>
      </c>
      <c r="AS86" t="str">
        <f t="shared" si="3"/>
        <v xml:space="preserve"> </v>
      </c>
      <c r="AX86" s="123">
        <v>1</v>
      </c>
      <c r="AY86">
        <v>67.727812764536836</v>
      </c>
      <c r="AZ86">
        <v>67.921690798564725</v>
      </c>
      <c r="BA86" s="179">
        <f t="shared" si="4"/>
        <v>2.8626058647712106E-3</v>
      </c>
      <c r="BB86" s="180" t="str">
        <f t="shared" si="5"/>
        <v xml:space="preserve"> </v>
      </c>
      <c r="BG86">
        <v>1</v>
      </c>
      <c r="BH86" s="74">
        <v>489954.88690940244</v>
      </c>
      <c r="BI86">
        <v>497381.16711633839</v>
      </c>
      <c r="BJ86" s="4">
        <f t="shared" si="6"/>
        <v>1.5157069365672312E-2</v>
      </c>
      <c r="BK86" s="4" t="str">
        <f t="shared" si="7"/>
        <v xml:space="preserve"> </v>
      </c>
      <c r="BP86" s="123">
        <v>1</v>
      </c>
      <c r="BQ86">
        <v>67.727812764536836</v>
      </c>
      <c r="BR86">
        <v>67.83072403621108</v>
      </c>
      <c r="BS86" s="179">
        <f t="shared" si="8"/>
        <v>1.5194831705554548E-3</v>
      </c>
      <c r="BT86" s="180" t="str">
        <f t="shared" si="9"/>
        <v xml:space="preserve"> </v>
      </c>
      <c r="BY86">
        <v>1</v>
      </c>
      <c r="BZ86" s="74">
        <v>489954.88690940244</v>
      </c>
      <c r="CA86">
        <v>499505.73806109803</v>
      </c>
      <c r="CB86" s="4">
        <f t="shared" si="10"/>
        <v>1.9493327665209389E-2</v>
      </c>
      <c r="CC86" s="4" t="str">
        <f t="shared" si="11"/>
        <v xml:space="preserve"> </v>
      </c>
      <c r="CH86" s="123">
        <v>1</v>
      </c>
      <c r="CI86">
        <v>67.727812764536836</v>
      </c>
      <c r="CJ86">
        <v>67.873470098548495</v>
      </c>
      <c r="CK86" s="179">
        <f t="shared" si="12"/>
        <v>2.1506280516994229E-3</v>
      </c>
      <c r="CL86" s="180" t="str">
        <f t="shared" si="13"/>
        <v xml:space="preserve"> </v>
      </c>
      <c r="CQ86">
        <v>1</v>
      </c>
      <c r="CR86">
        <v>67.727812764536836</v>
      </c>
      <c r="CS86">
        <v>68.436987632189215</v>
      </c>
      <c r="CT86" s="179">
        <f t="shared" si="14"/>
        <v>1.0470954822030108E-2</v>
      </c>
      <c r="CU86" s="180" t="str">
        <f t="shared" si="15"/>
        <v xml:space="preserve"> </v>
      </c>
      <c r="CZ86">
        <v>1</v>
      </c>
      <c r="DA86">
        <v>67.727812764536836</v>
      </c>
      <c r="DB86">
        <v>68.045646728543829</v>
      </c>
      <c r="DC86" s="179">
        <f t="shared" si="16"/>
        <v>4.6928130561661304E-3</v>
      </c>
      <c r="DD86" s="180" t="str">
        <f t="shared" si="17"/>
        <v xml:space="preserve"> </v>
      </c>
    </row>
    <row r="87" spans="16:108" x14ac:dyDescent="0.2">
      <c r="P87">
        <v>84</v>
      </c>
      <c r="Q87" s="81">
        <v>45143</v>
      </c>
      <c r="R87">
        <v>1</v>
      </c>
      <c r="S87" s="74">
        <v>727962.35366320785</v>
      </c>
      <c r="T87">
        <v>70.190904521095646</v>
      </c>
      <c r="U87">
        <v>662980.38658180402</v>
      </c>
      <c r="V87">
        <v>655282.61474888795</v>
      </c>
      <c r="W87">
        <v>69.488865222861861</v>
      </c>
      <c r="X87">
        <v>626464.84376137622</v>
      </c>
      <c r="Y87">
        <v>69.211475250614498</v>
      </c>
      <c r="Z87">
        <v>627066.75652498612</v>
      </c>
      <c r="AA87">
        <v>69.218930584958201</v>
      </c>
      <c r="AB87">
        <v>68.877128522308894</v>
      </c>
      <c r="AC87">
        <v>70.152856596427839</v>
      </c>
      <c r="AF87">
        <v>1</v>
      </c>
      <c r="AG87" s="74">
        <v>490899.69622595416</v>
      </c>
      <c r="AH87">
        <v>503566.49860900961</v>
      </c>
      <c r="AI87" s="4">
        <f t="shared" si="0"/>
        <v>2.5803239399897888E-2</v>
      </c>
      <c r="AJ87" s="4" t="str">
        <f t="shared" si="1"/>
        <v xml:space="preserve"> </v>
      </c>
      <c r="AO87">
        <v>1</v>
      </c>
      <c r="AP87" s="74">
        <v>490899.69622595416</v>
      </c>
      <c r="AQ87">
        <v>503565.61983988341</v>
      </c>
      <c r="AR87" s="4">
        <f t="shared" si="2"/>
        <v>2.5801449280382735E-2</v>
      </c>
      <c r="AS87" t="str">
        <f t="shared" si="3"/>
        <v xml:space="preserve"> </v>
      </c>
      <c r="AX87" s="123">
        <v>1</v>
      </c>
      <c r="AY87">
        <v>67.739722515588213</v>
      </c>
      <c r="AZ87">
        <v>67.920145094976036</v>
      </c>
      <c r="BA87" s="179">
        <f t="shared" si="4"/>
        <v>2.6634679429976176E-3</v>
      </c>
      <c r="BB87" s="180" t="str">
        <f t="shared" si="5"/>
        <v xml:space="preserve"> </v>
      </c>
      <c r="BG87">
        <v>1</v>
      </c>
      <c r="BH87" s="74">
        <v>490899.69622595416</v>
      </c>
      <c r="BI87">
        <v>497201.6243980265</v>
      </c>
      <c r="BJ87" s="4">
        <f t="shared" si="6"/>
        <v>1.2837506766701378E-2</v>
      </c>
      <c r="BK87" s="4" t="str">
        <f t="shared" si="7"/>
        <v xml:space="preserve"> </v>
      </c>
      <c r="BP87" s="123">
        <v>1</v>
      </c>
      <c r="BQ87">
        <v>67.739722515588213</v>
      </c>
      <c r="BR87">
        <v>67.828661959555603</v>
      </c>
      <c r="BS87" s="179">
        <f t="shared" si="8"/>
        <v>1.3129584926617325E-3</v>
      </c>
      <c r="BT87" s="180" t="str">
        <f t="shared" si="9"/>
        <v xml:space="preserve"> </v>
      </c>
      <c r="BY87">
        <v>1</v>
      </c>
      <c r="BZ87" s="74">
        <v>490899.69622595416</v>
      </c>
      <c r="CA87">
        <v>499357.3338166218</v>
      </c>
      <c r="CB87" s="4">
        <f t="shared" si="10"/>
        <v>1.7228850732013308E-2</v>
      </c>
      <c r="CC87" s="4" t="str">
        <f t="shared" si="11"/>
        <v xml:space="preserve"> </v>
      </c>
      <c r="CH87" s="123">
        <v>1</v>
      </c>
      <c r="CI87">
        <v>67.739722515588213</v>
      </c>
      <c r="CJ87">
        <v>67.871761780049681</v>
      </c>
      <c r="CK87" s="179">
        <f t="shared" si="12"/>
        <v>1.9492147230317299E-3</v>
      </c>
      <c r="CL87" s="180" t="str">
        <f t="shared" si="13"/>
        <v xml:space="preserve"> </v>
      </c>
      <c r="CQ87">
        <v>1</v>
      </c>
      <c r="CR87">
        <v>67.739722515588213</v>
      </c>
      <c r="CS87">
        <v>68.441450914453128</v>
      </c>
      <c r="CT87" s="179">
        <f t="shared" si="14"/>
        <v>1.0359186202799018E-2</v>
      </c>
      <c r="CU87" s="180" t="str">
        <f t="shared" si="15"/>
        <v xml:space="preserve"> </v>
      </c>
      <c r="CZ87">
        <v>1</v>
      </c>
      <c r="DA87">
        <v>67.739722515588213</v>
      </c>
      <c r="DB87">
        <v>68.058212514807806</v>
      </c>
      <c r="DC87" s="179">
        <f t="shared" si="16"/>
        <v>4.7016726285866181E-3</v>
      </c>
      <c r="DD87" s="180" t="str">
        <f t="shared" si="17"/>
        <v xml:space="preserve"> </v>
      </c>
    </row>
    <row r="88" spans="16:108" x14ac:dyDescent="0.2">
      <c r="P88">
        <v>85</v>
      </c>
      <c r="Q88" s="81">
        <v>45150</v>
      </c>
      <c r="R88">
        <v>1</v>
      </c>
      <c r="S88" s="74">
        <v>734075.01716150471</v>
      </c>
      <c r="T88">
        <v>70.244961040783096</v>
      </c>
      <c r="U88">
        <v>662834.04470330162</v>
      </c>
      <c r="V88">
        <v>655138.03040863783</v>
      </c>
      <c r="W88">
        <v>69.487319519273171</v>
      </c>
      <c r="X88">
        <v>626469.17803649209</v>
      </c>
      <c r="Y88">
        <v>69.212056625422804</v>
      </c>
      <c r="Z88">
        <v>626964.01642772905</v>
      </c>
      <c r="AA88">
        <v>69.217747917917009</v>
      </c>
      <c r="AB88">
        <v>68.971240008062509</v>
      </c>
      <c r="AC88">
        <v>70.265837431230722</v>
      </c>
      <c r="AF88">
        <v>1</v>
      </c>
      <c r="AG88" s="74">
        <v>493400.47849247011</v>
      </c>
      <c r="AH88">
        <v>503420.15673050721</v>
      </c>
      <c r="AI88" s="4">
        <f t="shared" si="0"/>
        <v>2.0307394651604523E-2</v>
      </c>
      <c r="AJ88" s="4" t="str">
        <f t="shared" si="1"/>
        <v xml:space="preserve"> </v>
      </c>
      <c r="AO88">
        <v>1</v>
      </c>
      <c r="AP88" s="74">
        <v>493400.47849247011</v>
      </c>
      <c r="AQ88">
        <v>503421.03549963317</v>
      </c>
      <c r="AR88" s="4">
        <f t="shared" si="2"/>
        <v>2.0309175697963963E-2</v>
      </c>
      <c r="AS88" t="str">
        <f t="shared" si="3"/>
        <v xml:space="preserve"> </v>
      </c>
      <c r="AX88" s="123">
        <v>1</v>
      </c>
      <c r="AY88">
        <v>67.770302863694312</v>
      </c>
      <c r="AZ88">
        <v>67.91859939138736</v>
      </c>
      <c r="BA88" s="179">
        <f t="shared" si="4"/>
        <v>2.18822288563939E-3</v>
      </c>
      <c r="BB88" s="180" t="str">
        <f t="shared" si="5"/>
        <v xml:space="preserve"> </v>
      </c>
      <c r="BG88">
        <v>1</v>
      </c>
      <c r="BH88" s="74">
        <v>493400.47849247011</v>
      </c>
      <c r="BI88">
        <v>497029.15387176943</v>
      </c>
      <c r="BJ88" s="4">
        <f t="shared" si="6"/>
        <v>7.3544220921437633E-3</v>
      </c>
      <c r="BK88" s="4" t="str">
        <f t="shared" si="7"/>
        <v xml:space="preserve"> </v>
      </c>
      <c r="BP88" s="123">
        <v>1</v>
      </c>
      <c r="BQ88">
        <v>67.770302863694312</v>
      </c>
      <c r="BR88">
        <v>67.826701554110286</v>
      </c>
      <c r="BS88" s="179">
        <f t="shared" si="8"/>
        <v>8.3220360589813017E-4</v>
      </c>
      <c r="BT88" s="180" t="str">
        <f t="shared" si="9"/>
        <v xml:space="preserve"> </v>
      </c>
      <c r="BY88">
        <v>1</v>
      </c>
      <c r="BZ88" s="74">
        <v>493400.47849247011</v>
      </c>
      <c r="CA88">
        <v>499211.42387955997</v>
      </c>
      <c r="CB88" s="4">
        <f t="shared" si="10"/>
        <v>1.1777340396678476E-2</v>
      </c>
      <c r="CC88" s="4" t="str">
        <f t="shared" si="11"/>
        <v xml:space="preserve"> </v>
      </c>
      <c r="CH88" s="123">
        <v>1</v>
      </c>
      <c r="CI88">
        <v>67.770302863694312</v>
      </c>
      <c r="CJ88">
        <v>67.870082174149459</v>
      </c>
      <c r="CK88" s="179">
        <f t="shared" si="12"/>
        <v>1.4723161361080636E-3</v>
      </c>
      <c r="CL88" s="180" t="str">
        <f t="shared" si="13"/>
        <v xml:space="preserve"> </v>
      </c>
      <c r="CQ88">
        <v>1</v>
      </c>
      <c r="CR88">
        <v>67.770302863694312</v>
      </c>
      <c r="CS88">
        <v>68.448931563623205</v>
      </c>
      <c r="CT88" s="179">
        <f t="shared" si="14"/>
        <v>1.0013658951676991E-2</v>
      </c>
      <c r="CU88" s="180" t="str">
        <f t="shared" si="15"/>
        <v xml:space="preserve"> </v>
      </c>
      <c r="CZ88">
        <v>1</v>
      </c>
      <c r="DA88">
        <v>67.770302863694312</v>
      </c>
      <c r="DB88">
        <v>68.094744218733567</v>
      </c>
      <c r="DC88" s="179">
        <f t="shared" si="16"/>
        <v>4.7873676423108294E-3</v>
      </c>
      <c r="DD88" s="180" t="str">
        <f t="shared" si="17"/>
        <v xml:space="preserve"> </v>
      </c>
    </row>
    <row r="89" spans="16:108" x14ac:dyDescent="0.2">
      <c r="P89">
        <v>86</v>
      </c>
      <c r="Q89" s="81">
        <v>45157</v>
      </c>
      <c r="R89">
        <v>1</v>
      </c>
      <c r="S89" s="74">
        <v>735447.4298980569</v>
      </c>
      <c r="T89">
        <v>70.256366574349286</v>
      </c>
      <c r="U89">
        <v>662687.70282479911</v>
      </c>
      <c r="V89">
        <v>654993.44606838748</v>
      </c>
      <c r="W89">
        <v>69.485773815684496</v>
      </c>
      <c r="X89">
        <v>626480.58450366301</v>
      </c>
      <c r="Y89">
        <v>69.212739671441241</v>
      </c>
      <c r="Z89">
        <v>626862.47799659555</v>
      </c>
      <c r="AA89">
        <v>69.216579083556141</v>
      </c>
      <c r="AB89">
        <v>68.99056872154452</v>
      </c>
      <c r="AC89">
        <v>70.286825245595935</v>
      </c>
      <c r="AF89">
        <v>1</v>
      </c>
      <c r="AG89" s="74">
        <v>494016.41511818377</v>
      </c>
      <c r="AH89">
        <v>503273.8148520047</v>
      </c>
      <c r="AI89" s="4">
        <f t="shared" si="0"/>
        <v>1.8739052894844149E-2</v>
      </c>
      <c r="AJ89" s="4" t="str">
        <f t="shared" si="1"/>
        <v xml:space="preserve"> </v>
      </c>
      <c r="AO89">
        <v>1</v>
      </c>
      <c r="AP89" s="74">
        <v>494016.41511818377</v>
      </c>
      <c r="AQ89">
        <v>503276.45115938305</v>
      </c>
      <c r="AR89" s="4">
        <f t="shared" si="2"/>
        <v>1.874438937213049E-2</v>
      </c>
      <c r="AS89" t="str">
        <f t="shared" si="3"/>
        <v xml:space="preserve"> </v>
      </c>
      <c r="AX89" s="123">
        <v>1</v>
      </c>
      <c r="AY89">
        <v>67.776492885319954</v>
      </c>
      <c r="AZ89">
        <v>67.917053687798685</v>
      </c>
      <c r="BA89" s="179">
        <f t="shared" si="4"/>
        <v>2.0738872209951132E-3</v>
      </c>
      <c r="BB89" s="180" t="str">
        <f t="shared" si="5"/>
        <v xml:space="preserve"> </v>
      </c>
      <c r="BG89">
        <v>1</v>
      </c>
      <c r="BH89" s="74">
        <v>494016.41511818377</v>
      </c>
      <c r="BI89">
        <v>496863.75553756731</v>
      </c>
      <c r="BJ89" s="4">
        <f t="shared" si="6"/>
        <v>5.7636554823838684E-3</v>
      </c>
      <c r="BK89" s="4" t="str">
        <f t="shared" si="7"/>
        <v xml:space="preserve"> </v>
      </c>
      <c r="BP89" s="123">
        <v>1</v>
      </c>
      <c r="BQ89">
        <v>67.776492885319954</v>
      </c>
      <c r="BR89">
        <v>67.82484281987513</v>
      </c>
      <c r="BS89" s="179">
        <f t="shared" si="8"/>
        <v>7.1337321388089531E-4</v>
      </c>
      <c r="BT89" s="180" t="str">
        <f t="shared" si="9"/>
        <v xml:space="preserve"> </v>
      </c>
      <c r="BY89">
        <v>1</v>
      </c>
      <c r="BZ89" s="74">
        <v>494016.41511818377</v>
      </c>
      <c r="CA89">
        <v>499067.92578774097</v>
      </c>
      <c r="CB89" s="4">
        <f t="shared" si="10"/>
        <v>1.0225390320985038E-2</v>
      </c>
      <c r="CC89" s="4" t="str">
        <f t="shared" si="11"/>
        <v xml:space="preserve"> </v>
      </c>
      <c r="CH89" s="123">
        <v>1</v>
      </c>
      <c r="CI89">
        <v>67.776492885319954</v>
      </c>
      <c r="CJ89">
        <v>67.868430331605026</v>
      </c>
      <c r="CK89" s="179">
        <f t="shared" si="12"/>
        <v>1.3564798408886955E-3</v>
      </c>
      <c r="CL89" s="180" t="str">
        <f t="shared" si="13"/>
        <v xml:space="preserve"> </v>
      </c>
      <c r="CQ89">
        <v>1</v>
      </c>
      <c r="CR89">
        <v>67.776492885319954</v>
      </c>
      <c r="CS89">
        <v>68.45308532196465</v>
      </c>
      <c r="CT89" s="179">
        <f t="shared" si="14"/>
        <v>9.9827006066766141E-3</v>
      </c>
      <c r="CU89" s="180" t="str">
        <f t="shared" si="15"/>
        <v xml:space="preserve"> </v>
      </c>
      <c r="CZ89">
        <v>1</v>
      </c>
      <c r="DA89">
        <v>67.776492885319954</v>
      </c>
      <c r="DB89">
        <v>68.099201827015946</v>
      </c>
      <c r="DC89" s="179">
        <f t="shared" si="16"/>
        <v>4.7613697309777719E-3</v>
      </c>
      <c r="DD89" s="180" t="str">
        <f t="shared" si="17"/>
        <v xml:space="preserve"> </v>
      </c>
    </row>
    <row r="90" spans="16:108" x14ac:dyDescent="0.2">
      <c r="P90">
        <v>87</v>
      </c>
      <c r="Q90" s="81">
        <v>45164</v>
      </c>
      <c r="R90">
        <v>1</v>
      </c>
      <c r="S90" s="74">
        <v>714449.72172470472</v>
      </c>
      <c r="T90">
        <v>70.10256946525692</v>
      </c>
      <c r="U90">
        <v>662541.36094629671</v>
      </c>
      <c r="V90">
        <v>654848.86172813736</v>
      </c>
      <c r="W90">
        <v>69.484228112095821</v>
      </c>
      <c r="X90">
        <v>626499.06316288863</v>
      </c>
      <c r="Y90">
        <v>69.213524388669839</v>
      </c>
      <c r="Z90">
        <v>626762.11344645848</v>
      </c>
      <c r="AA90">
        <v>69.215423762033979</v>
      </c>
      <c r="AB90">
        <v>68.633705935264331</v>
      </c>
      <c r="AC90">
        <v>70.027038119104944</v>
      </c>
      <c r="AF90">
        <v>1</v>
      </c>
      <c r="AG90" s="74">
        <v>495992.69923538557</v>
      </c>
      <c r="AH90">
        <v>497636.20774401358</v>
      </c>
      <c r="AI90" s="4">
        <f t="shared" si="0"/>
        <v>3.3135739924430498E-3</v>
      </c>
      <c r="AJ90" s="4" t="str">
        <f t="shared" si="1"/>
        <v xml:space="preserve"> </v>
      </c>
      <c r="AO90">
        <v>1</v>
      </c>
      <c r="AP90" s="74">
        <v>495992.69923538557</v>
      </c>
      <c r="AQ90">
        <v>497626.20329550118</v>
      </c>
      <c r="AR90" s="4">
        <f t="shared" si="2"/>
        <v>3.2934034364493483E-3</v>
      </c>
      <c r="AS90" t="str">
        <f t="shared" si="3"/>
        <v xml:space="preserve"> </v>
      </c>
      <c r="AX90" s="123">
        <v>1</v>
      </c>
      <c r="AY90">
        <v>67.798469603958495</v>
      </c>
      <c r="AZ90">
        <v>67.850664377471659</v>
      </c>
      <c r="BA90" s="179">
        <f t="shared" si="4"/>
        <v>7.6985179485699262E-4</v>
      </c>
      <c r="BB90" s="180" t="str">
        <f t="shared" si="5"/>
        <v xml:space="preserve"> </v>
      </c>
      <c r="BG90">
        <v>1</v>
      </c>
      <c r="BH90" s="74">
        <v>495992.69923538557</v>
      </c>
      <c r="BI90">
        <v>490935.79404881503</v>
      </c>
      <c r="BJ90" s="4">
        <f t="shared" si="6"/>
        <v>1.0195523430821028E-2</v>
      </c>
      <c r="BK90" s="4" t="str">
        <f t="shared" si="7"/>
        <v xml:space="preserve"> </v>
      </c>
      <c r="BP90" s="123">
        <v>1</v>
      </c>
      <c r="BQ90">
        <v>67.798469603958495</v>
      </c>
      <c r="BR90">
        <v>67.754560331446314</v>
      </c>
      <c r="BS90" s="179">
        <f t="shared" si="8"/>
        <v>6.4764400684373744E-4</v>
      </c>
      <c r="BT90" s="180" t="str">
        <f t="shared" si="9"/>
        <v xml:space="preserve"> </v>
      </c>
      <c r="BY90">
        <v>1</v>
      </c>
      <c r="BZ90" s="74">
        <v>495992.69923538557</v>
      </c>
      <c r="CA90">
        <v>494444.97802980943</v>
      </c>
      <c r="CB90" s="4">
        <f t="shared" si="10"/>
        <v>3.1204515872150754E-3</v>
      </c>
      <c r="CC90" s="4" t="str">
        <f t="shared" si="11"/>
        <v xml:space="preserve"> </v>
      </c>
      <c r="CH90" s="123">
        <v>1</v>
      </c>
      <c r="CI90">
        <v>67.798469603958495</v>
      </c>
      <c r="CJ90">
        <v>67.814719847795018</v>
      </c>
      <c r="CK90" s="179">
        <f t="shared" si="12"/>
        <v>2.3968452284319625E-4</v>
      </c>
      <c r="CL90" s="180" t="str">
        <f t="shared" si="13"/>
        <v xml:space="preserve"> </v>
      </c>
      <c r="CQ90">
        <v>1</v>
      </c>
      <c r="CR90">
        <v>67.798469603958495</v>
      </c>
      <c r="CS90">
        <v>68.461225686458349</v>
      </c>
      <c r="CT90" s="179">
        <f t="shared" si="14"/>
        <v>9.7753841107522301E-3</v>
      </c>
      <c r="CU90" s="180" t="str">
        <f t="shared" si="15"/>
        <v xml:space="preserve"> </v>
      </c>
      <c r="CZ90">
        <v>1</v>
      </c>
      <c r="DA90">
        <v>67.798469603958495</v>
      </c>
      <c r="DB90">
        <v>68.132069160713513</v>
      </c>
      <c r="DC90" s="179">
        <f t="shared" si="16"/>
        <v>4.9204585104018466E-3</v>
      </c>
      <c r="DD90" s="180" t="str">
        <f t="shared" si="17"/>
        <v xml:space="preserve"> </v>
      </c>
    </row>
    <row r="91" spans="16:108" x14ac:dyDescent="0.2">
      <c r="P91">
        <v>88</v>
      </c>
      <c r="Q91" s="81">
        <v>45171</v>
      </c>
      <c r="R91">
        <v>1</v>
      </c>
      <c r="S91" s="74">
        <v>689568.27771318506</v>
      </c>
      <c r="T91">
        <v>69.893431789217814</v>
      </c>
      <c r="U91">
        <v>606139.91469386884</v>
      </c>
      <c r="V91">
        <v>606177.40884325071</v>
      </c>
      <c r="W91">
        <v>69.017522114121419</v>
      </c>
      <c r="X91">
        <v>626524.61401416955</v>
      </c>
      <c r="Y91">
        <v>69.214410777108569</v>
      </c>
      <c r="Z91">
        <v>626662.89594486577</v>
      </c>
      <c r="AA91">
        <v>69.214281644475435</v>
      </c>
      <c r="AB91">
        <v>68.563032463873526</v>
      </c>
      <c r="AC91">
        <v>69.947446202717799</v>
      </c>
      <c r="AF91">
        <v>1</v>
      </c>
      <c r="AG91" s="74">
        <v>493424.8434120242</v>
      </c>
      <c r="AH91">
        <v>497489.86586551106</v>
      </c>
      <c r="AI91" s="4">
        <f t="shared" si="0"/>
        <v>8.2383822131396993E-3</v>
      </c>
      <c r="AJ91" s="4" t="str">
        <f t="shared" si="1"/>
        <v xml:space="preserve"> </v>
      </c>
      <c r="AO91">
        <v>1</v>
      </c>
      <c r="AP91" s="74">
        <v>493424.8434120242</v>
      </c>
      <c r="AQ91">
        <v>497481.61895525095</v>
      </c>
      <c r="AR91" s="4">
        <f t="shared" si="2"/>
        <v>8.2216686034173141E-3</v>
      </c>
      <c r="AS91" t="str">
        <f t="shared" si="3"/>
        <v xml:space="preserve"> </v>
      </c>
      <c r="AX91" s="123">
        <v>1</v>
      </c>
      <c r="AY91">
        <v>67.773269696954884</v>
      </c>
      <c r="AZ91">
        <v>67.849118673882984</v>
      </c>
      <c r="BA91" s="179">
        <f t="shared" si="4"/>
        <v>1.1191577043169847E-3</v>
      </c>
      <c r="BB91" s="180" t="str">
        <f t="shared" si="5"/>
        <v xml:space="preserve"> </v>
      </c>
      <c r="BG91">
        <v>1</v>
      </c>
      <c r="BH91" s="74">
        <v>493424.8434120242</v>
      </c>
      <c r="BI91">
        <v>490784.54009872279</v>
      </c>
      <c r="BJ91" s="4">
        <f t="shared" si="6"/>
        <v>5.3509736053088839E-3</v>
      </c>
      <c r="BK91" s="4" t="str">
        <f t="shared" si="7"/>
        <v xml:space="preserve"> </v>
      </c>
      <c r="BP91" s="123">
        <v>1</v>
      </c>
      <c r="BQ91">
        <v>67.773269696954884</v>
      </c>
      <c r="BR91">
        <v>67.752904939631435</v>
      </c>
      <c r="BS91" s="179">
        <f t="shared" si="8"/>
        <v>3.0048361860817997E-4</v>
      </c>
      <c r="BT91" s="180" t="str">
        <f t="shared" si="9"/>
        <v xml:space="preserve"> </v>
      </c>
      <c r="BY91">
        <v>1</v>
      </c>
      <c r="BZ91" s="74">
        <v>493424.8434120242</v>
      </c>
      <c r="CA91">
        <v>494306.07207610109</v>
      </c>
      <c r="CB91" s="4">
        <f t="shared" si="10"/>
        <v>1.7859430384234531E-3</v>
      </c>
      <c r="CC91" s="4" t="str">
        <f t="shared" si="11"/>
        <v xml:space="preserve"> </v>
      </c>
      <c r="CH91" s="123">
        <v>1</v>
      </c>
      <c r="CI91">
        <v>67.773269696954884</v>
      </c>
      <c r="CJ91">
        <v>67.813120866504747</v>
      </c>
      <c r="CK91" s="179">
        <f t="shared" si="12"/>
        <v>5.880071852524658E-4</v>
      </c>
      <c r="CL91" s="180" t="str">
        <f t="shared" si="13"/>
        <v xml:space="preserve"> </v>
      </c>
      <c r="CQ91">
        <v>1</v>
      </c>
      <c r="CR91">
        <v>67.773269696954884</v>
      </c>
      <c r="CS91">
        <v>68.434773961201913</v>
      </c>
      <c r="CT91" s="179">
        <f t="shared" si="14"/>
        <v>9.7605481807933273E-3</v>
      </c>
      <c r="CU91" s="180" t="str">
        <f t="shared" si="15"/>
        <v xml:space="preserve"> </v>
      </c>
      <c r="CZ91">
        <v>1</v>
      </c>
      <c r="DA91">
        <v>67.773269696954884</v>
      </c>
      <c r="DB91">
        <v>68.081568583059791</v>
      </c>
      <c r="DC91" s="179">
        <f t="shared" si="16"/>
        <v>4.5489746545127894E-3</v>
      </c>
      <c r="DD91" s="180" t="str">
        <f t="shared" si="17"/>
        <v xml:space="preserve"> </v>
      </c>
    </row>
    <row r="92" spans="16:108" x14ac:dyDescent="0.2">
      <c r="P92">
        <v>89</v>
      </c>
      <c r="Q92" s="81">
        <v>45178</v>
      </c>
      <c r="R92">
        <v>1</v>
      </c>
      <c r="S92" s="74">
        <v>638553.60817359423</v>
      </c>
      <c r="T92">
        <v>69.406616173708542</v>
      </c>
      <c r="U92">
        <v>605993.57281536644</v>
      </c>
      <c r="V92">
        <v>606032.82450300036</v>
      </c>
      <c r="W92">
        <v>69.01597641053273</v>
      </c>
      <c r="X92">
        <v>626557.23705750506</v>
      </c>
      <c r="Y92">
        <v>69.21539883675743</v>
      </c>
      <c r="Z92">
        <v>626564.79956897954</v>
      </c>
      <c r="AA92">
        <v>69.213152432476264</v>
      </c>
      <c r="AB92">
        <v>68.252461447000769</v>
      </c>
      <c r="AC92">
        <v>69.33718373853155</v>
      </c>
      <c r="AF92">
        <v>1</v>
      </c>
      <c r="AG92" s="74">
        <v>490241.80653293506</v>
      </c>
      <c r="AH92">
        <v>497343.52398700867</v>
      </c>
      <c r="AI92" s="4">
        <f t="shared" si="0"/>
        <v>1.4486152260856804E-2</v>
      </c>
      <c r="AJ92" s="4" t="str">
        <f t="shared" si="1"/>
        <v xml:space="preserve"> </v>
      </c>
      <c r="AO92">
        <v>1</v>
      </c>
      <c r="AP92" s="74">
        <v>490241.80653293506</v>
      </c>
      <c r="AQ92">
        <v>497337.03461500083</v>
      </c>
      <c r="AR92" s="4">
        <f t="shared" si="2"/>
        <v>1.4472915176786529E-2</v>
      </c>
      <c r="AS92" t="str">
        <f t="shared" si="3"/>
        <v xml:space="preserve"> </v>
      </c>
      <c r="AX92" s="123">
        <v>1</v>
      </c>
      <c r="AY92">
        <v>67.751770642846495</v>
      </c>
      <c r="AZ92">
        <v>67.847572970294308</v>
      </c>
      <c r="BA92" s="179">
        <f t="shared" si="4"/>
        <v>1.414019538365067E-3</v>
      </c>
      <c r="BB92" s="180" t="str">
        <f t="shared" si="5"/>
        <v xml:space="preserve"> </v>
      </c>
      <c r="BG92">
        <v>1</v>
      </c>
      <c r="BH92" s="74">
        <v>490241.80653293506</v>
      </c>
      <c r="BI92">
        <v>490640.35834068537</v>
      </c>
      <c r="BJ92" s="4">
        <f t="shared" si="6"/>
        <v>8.1296984965220892E-4</v>
      </c>
      <c r="BK92" s="4" t="str">
        <f t="shared" si="7"/>
        <v xml:space="preserve"> </v>
      </c>
      <c r="BP92" s="123">
        <v>1</v>
      </c>
      <c r="BQ92">
        <v>67.751770642846495</v>
      </c>
      <c r="BR92">
        <v>67.751351219026688</v>
      </c>
      <c r="BS92" s="179">
        <f t="shared" si="8"/>
        <v>6.1905956970149946E-6</v>
      </c>
      <c r="BT92" s="180" t="str">
        <f t="shared" si="9"/>
        <v xml:space="preserve"> </v>
      </c>
      <c r="BY92">
        <v>1</v>
      </c>
      <c r="BZ92" s="74">
        <v>490241.80653293506</v>
      </c>
      <c r="CA92">
        <v>494169.35370887152</v>
      </c>
      <c r="CB92" s="4">
        <f t="shared" si="10"/>
        <v>8.0114488882795879E-3</v>
      </c>
      <c r="CC92" s="4" t="str">
        <f t="shared" si="11"/>
        <v xml:space="preserve"> </v>
      </c>
      <c r="CH92" s="123">
        <v>1</v>
      </c>
      <c r="CI92">
        <v>67.751770642846495</v>
      </c>
      <c r="CJ92">
        <v>67.811547067071402</v>
      </c>
      <c r="CK92" s="179">
        <f t="shared" si="12"/>
        <v>8.8228578615337592E-4</v>
      </c>
      <c r="CL92" s="180" t="str">
        <f t="shared" si="13"/>
        <v xml:space="preserve"> </v>
      </c>
      <c r="CQ92">
        <v>1</v>
      </c>
      <c r="CR92">
        <v>67.751770642846495</v>
      </c>
      <c r="CS92">
        <v>68.395392153779014</v>
      </c>
      <c r="CT92" s="179">
        <f t="shared" si="14"/>
        <v>9.4997002266607941E-3</v>
      </c>
      <c r="CU92" s="180" t="str">
        <f t="shared" si="15"/>
        <v xml:space="preserve"> </v>
      </c>
      <c r="CZ92">
        <v>1</v>
      </c>
      <c r="DA92">
        <v>67.751770642846495</v>
      </c>
      <c r="DB92">
        <v>68.048820849247406</v>
      </c>
      <c r="DC92" s="179">
        <f t="shared" si="16"/>
        <v>4.3843903057059781E-3</v>
      </c>
      <c r="DD92" s="180" t="str">
        <f t="shared" si="17"/>
        <v xml:space="preserve"> </v>
      </c>
    </row>
    <row r="93" spans="16:108" x14ac:dyDescent="0.2">
      <c r="P93">
        <v>90</v>
      </c>
      <c r="Q93" s="81">
        <v>45185</v>
      </c>
      <c r="R93">
        <v>1</v>
      </c>
      <c r="S93" s="74">
        <v>621064.88312813535</v>
      </c>
      <c r="T93">
        <v>69.226421722868224</v>
      </c>
      <c r="U93">
        <v>605847.23093686404</v>
      </c>
      <c r="V93">
        <v>605888.24016275024</v>
      </c>
      <c r="W93">
        <v>69.014430706944054</v>
      </c>
      <c r="X93">
        <v>626596.93229289551</v>
      </c>
      <c r="Y93">
        <v>69.216488567616466</v>
      </c>
      <c r="Z93">
        <v>626467.79926492053</v>
      </c>
      <c r="AA93">
        <v>69.212035837634929</v>
      </c>
      <c r="AB93">
        <v>68.164204027691284</v>
      </c>
      <c r="AC93">
        <v>69.140334315724004</v>
      </c>
      <c r="AF93">
        <v>1</v>
      </c>
      <c r="AG93" s="74">
        <v>488466.41460609407</v>
      </c>
      <c r="AH93">
        <v>497197.18210850609</v>
      </c>
      <c r="AI93" s="4">
        <f t="shared" si="0"/>
        <v>1.7873833781290028E-2</v>
      </c>
      <c r="AJ93" s="4" t="str">
        <f t="shared" si="1"/>
        <v xml:space="preserve"> </v>
      </c>
      <c r="AO93">
        <v>1</v>
      </c>
      <c r="AP93" s="74">
        <v>488466.41460609407</v>
      </c>
      <c r="AQ93">
        <v>497192.45027475059</v>
      </c>
      <c r="AR93" s="4">
        <f t="shared" si="2"/>
        <v>1.78641466592812E-2</v>
      </c>
      <c r="AS93" t="str">
        <f t="shared" si="3"/>
        <v xml:space="preserve"> </v>
      </c>
      <c r="AX93" s="123">
        <v>1</v>
      </c>
      <c r="AY93">
        <v>67.736535999874661</v>
      </c>
      <c r="AZ93">
        <v>67.846027266705619</v>
      </c>
      <c r="BA93" s="179">
        <f t="shared" si="4"/>
        <v>1.616428493348998E-3</v>
      </c>
      <c r="BB93" s="180" t="str">
        <f t="shared" si="5"/>
        <v xml:space="preserve"> </v>
      </c>
      <c r="BG93">
        <v>1</v>
      </c>
      <c r="BH93" s="74">
        <v>488466.41460609407</v>
      </c>
      <c r="BI93">
        <v>490503.24877470295</v>
      </c>
      <c r="BJ93" s="4">
        <f t="shared" si="6"/>
        <v>4.1698550968983471E-3</v>
      </c>
      <c r="BK93" s="4" t="str">
        <f t="shared" si="7"/>
        <v xml:space="preserve"> </v>
      </c>
      <c r="BP93" s="123">
        <v>1</v>
      </c>
      <c r="BQ93">
        <v>67.736535999874661</v>
      </c>
      <c r="BR93">
        <v>67.749899169632101</v>
      </c>
      <c r="BS93" s="179">
        <f t="shared" si="8"/>
        <v>1.9728156393271788E-4</v>
      </c>
      <c r="BT93" s="180" t="str">
        <f t="shared" si="9"/>
        <v xml:space="preserve"> </v>
      </c>
      <c r="BY93">
        <v>1</v>
      </c>
      <c r="BZ93" s="74">
        <v>488466.41460609407</v>
      </c>
      <c r="CA93">
        <v>494034.75509184075</v>
      </c>
      <c r="CB93" s="4">
        <f t="shared" si="10"/>
        <v>1.1399638376851489E-2</v>
      </c>
      <c r="CC93" s="4" t="str">
        <f t="shared" si="11"/>
        <v xml:space="preserve"> </v>
      </c>
      <c r="CH93" s="123">
        <v>1</v>
      </c>
      <c r="CI93">
        <v>67.736535999874661</v>
      </c>
      <c r="CJ93">
        <v>67.8099976686145</v>
      </c>
      <c r="CK93" s="179">
        <f t="shared" si="12"/>
        <v>1.0845206011121464E-3</v>
      </c>
      <c r="CL93" s="180" t="str">
        <f t="shared" si="13"/>
        <v xml:space="preserve"> </v>
      </c>
      <c r="CQ93">
        <v>1</v>
      </c>
      <c r="CR93">
        <v>67.736535999874661</v>
      </c>
      <c r="CS93">
        <v>68.381092216942889</v>
      </c>
      <c r="CT93" s="179">
        <f t="shared" si="14"/>
        <v>9.5156359496951642E-3</v>
      </c>
      <c r="CU93" s="180" t="str">
        <f t="shared" si="15"/>
        <v xml:space="preserve"> </v>
      </c>
      <c r="CZ93">
        <v>1</v>
      </c>
      <c r="DA93">
        <v>67.736535999874661</v>
      </c>
      <c r="DB93">
        <v>68.013091004264879</v>
      </c>
      <c r="DC93" s="179">
        <f t="shared" si="16"/>
        <v>4.0828040629466173E-3</v>
      </c>
      <c r="DD93" s="180" t="str">
        <f t="shared" si="17"/>
        <v xml:space="preserve"> </v>
      </c>
    </row>
    <row r="94" spans="16:108" x14ac:dyDescent="0.2">
      <c r="P94">
        <v>91</v>
      </c>
      <c r="Q94" s="81">
        <v>45192</v>
      </c>
      <c r="R94">
        <v>1</v>
      </c>
      <c r="S94" s="74">
        <v>618419.92277952912</v>
      </c>
      <c r="T94">
        <v>69.194362943234438</v>
      </c>
      <c r="U94">
        <v>605700.88905836153</v>
      </c>
      <c r="V94">
        <v>605743.6558225</v>
      </c>
      <c r="W94">
        <v>69.012885003355379</v>
      </c>
      <c r="X94">
        <v>626643.6997203409</v>
      </c>
      <c r="Y94">
        <v>69.217679969685619</v>
      </c>
      <c r="Z94">
        <v>626371.87080935913</v>
      </c>
      <c r="AA94">
        <v>69.2109315811106</v>
      </c>
      <c r="AB94">
        <v>68.107842833615891</v>
      </c>
      <c r="AC94">
        <v>69.080704027300953</v>
      </c>
      <c r="AF94">
        <v>1</v>
      </c>
      <c r="AG94" s="74">
        <v>485161.3141454382</v>
      </c>
      <c r="AH94">
        <v>494840.93999286753</v>
      </c>
      <c r="AI94" s="4">
        <f t="shared" ref="AI94:AI157" si="18">IF(AF94=1, ABS(AH94-AG94)/AG94, " ")</f>
        <v>1.9951355487770071E-2</v>
      </c>
      <c r="AJ94" s="4" t="str">
        <f t="shared" ref="AJ94:AJ157" si="19">IF(AF94=0, ABS(AH94-AG94)/AG94, " ")</f>
        <v xml:space="preserve"> </v>
      </c>
      <c r="AO94">
        <v>1</v>
      </c>
      <c r="AP94" s="74">
        <v>485161.3141454382</v>
      </c>
      <c r="AQ94">
        <v>494843.70183869242</v>
      </c>
      <c r="AR94" s="4">
        <f t="shared" ref="AR94:AR157" si="20">IF(AO94=1,ABS(AQ94-AP94)/AP94, " ")</f>
        <v>1.9957048121837063E-2</v>
      </c>
      <c r="AS94" t="str">
        <f t="shared" ref="AS94:AS157" si="21">IF(AO94=0,ABS(AQ94-AP94)/AP94, " ")</f>
        <v xml:space="preserve"> </v>
      </c>
      <c r="AX94" s="123">
        <v>1</v>
      </c>
      <c r="AY94">
        <v>67.704074070802093</v>
      </c>
      <c r="AZ94">
        <v>67.825565250684733</v>
      </c>
      <c r="BA94" s="179">
        <f t="shared" ref="BA94:BA157" si="22">IF(AX94=1, ABS(AZ94-AY94)/AY94, " ")</f>
        <v>1.7944441534727858E-3</v>
      </c>
      <c r="BB94" s="180" t="str">
        <f t="shared" ref="BB94:BB157" si="23">IF(AX94=0, ABS(AZ94-AY94)/AY94, " ")</f>
        <v xml:space="preserve"> </v>
      </c>
      <c r="BG94">
        <v>1</v>
      </c>
      <c r="BH94" s="74">
        <v>485161.3141454382</v>
      </c>
      <c r="BI94">
        <v>488702.64082476241</v>
      </c>
      <c r="BJ94" s="4">
        <f t="shared" ref="BJ94:BJ157" si="24">IF(BG94=1, ABS(BI94-BH94)/BH94, " ")</f>
        <v>7.2992767066803136E-3</v>
      </c>
      <c r="BK94" s="4" t="str">
        <f t="shared" ref="BK94:BK157" si="25">IF(BG94=0, ABS(BI94-BH94)/BH94, " ")</f>
        <v xml:space="preserve"> </v>
      </c>
      <c r="BP94" s="123">
        <v>1</v>
      </c>
      <c r="BQ94">
        <v>67.704074070802093</v>
      </c>
      <c r="BR94">
        <v>67.737258468735334</v>
      </c>
      <c r="BS94" s="179">
        <f t="shared" ref="BS94:BS157" si="26">IF(BP94=1, ABS(BR94-BQ94)/BQ94, " ")</f>
        <v>4.9013886370468046E-4</v>
      </c>
      <c r="BT94" s="180" t="str">
        <f t="shared" ref="BT94:BT157" si="27">IF(BP94=0, ABS(BR94-BQ94)/BQ94, " ")</f>
        <v xml:space="preserve"> </v>
      </c>
      <c r="BY94">
        <v>1</v>
      </c>
      <c r="BZ94" s="74">
        <v>485161.3141454382</v>
      </c>
      <c r="CA94">
        <v>492250.05804906168</v>
      </c>
      <c r="CB94" s="4">
        <f t="shared" ref="CB94:CB157" si="28">IF(BY94=1, ABS(CA94-BZ94)/BZ94, " ")</f>
        <v>1.4611107062626336E-2</v>
      </c>
      <c r="CC94" s="4" t="str">
        <f t="shared" ref="CC94:CC157" si="29">IF(BY94=0, ABS(CA94-BZ94)/BZ94, " ")</f>
        <v xml:space="preserve"> </v>
      </c>
      <c r="CH94" s="123">
        <v>1</v>
      </c>
      <c r="CI94">
        <v>67.704074070802093</v>
      </c>
      <c r="CJ94">
        <v>67.795522727118438</v>
      </c>
      <c r="CK94" s="179">
        <f t="shared" ref="CK94:CK157" si="30">IF(CH94=1, ABS(CJ94-CI94)/CI94, " ")</f>
        <v>1.3507112765579192E-3</v>
      </c>
      <c r="CL94" s="180" t="str">
        <f t="shared" ref="CL94:CL157" si="31">IF(CH94=0, ABS(CJ94-CI94)/CI94, " ")</f>
        <v xml:space="preserve"> </v>
      </c>
      <c r="CQ94">
        <v>1</v>
      </c>
      <c r="CR94">
        <v>67.704074070802093</v>
      </c>
      <c r="CS94">
        <v>68.369798790139669</v>
      </c>
      <c r="CT94" s="179">
        <f t="shared" ref="CT94:CT157" si="32">IF(CQ94=1, ABS(CS94-CR94)/CR94, " ")</f>
        <v>9.8328605549111887E-3</v>
      </c>
      <c r="CU94" s="180" t="str">
        <f t="shared" ref="CU94:CU157" si="33">IF(CQ94=0, ABS(CS94-CR94)/CR94, " ")</f>
        <v xml:space="preserve"> </v>
      </c>
      <c r="CZ94">
        <v>1</v>
      </c>
      <c r="DA94">
        <v>67.704074070802093</v>
      </c>
      <c r="DB94">
        <v>67.939445885143897</v>
      </c>
      <c r="DC94" s="179">
        <f t="shared" ref="DC94:DC157" si="34">IF(CZ94=1, ABS(DB94-DA94)/DA94, " ")</f>
        <v>3.4764793341042007E-3</v>
      </c>
      <c r="DD94" s="180" t="str">
        <f t="shared" ref="DD94:DD157" si="35">IF(CQ94=0, ABS(CS94-CR94)/CR94, " ")</f>
        <v xml:space="preserve"> </v>
      </c>
    </row>
    <row r="95" spans="16:108" x14ac:dyDescent="0.2">
      <c r="P95">
        <v>92</v>
      </c>
      <c r="Q95" s="81">
        <v>45199</v>
      </c>
      <c r="R95">
        <v>1</v>
      </c>
      <c r="S95" s="74">
        <v>616017.40301499795</v>
      </c>
      <c r="T95">
        <v>69.169214964982928</v>
      </c>
      <c r="U95">
        <v>605554.54717985902</v>
      </c>
      <c r="V95">
        <v>605599.07148224988</v>
      </c>
      <c r="W95">
        <v>69.011339299766703</v>
      </c>
      <c r="X95">
        <v>626697.53933984123</v>
      </c>
      <c r="Y95">
        <v>69.218973042964933</v>
      </c>
      <c r="Z95">
        <v>626276.99077320541</v>
      </c>
      <c r="AA95">
        <v>69.209839393205201</v>
      </c>
      <c r="AB95">
        <v>68.054428657442102</v>
      </c>
      <c r="AC95">
        <v>69.022613647272266</v>
      </c>
      <c r="AF95">
        <v>1</v>
      </c>
      <c r="AG95" s="74">
        <v>480853.63748216908</v>
      </c>
      <c r="AH95">
        <v>494694.59811436501</v>
      </c>
      <c r="AI95" s="4">
        <f t="shared" si="18"/>
        <v>2.8784144598904438E-2</v>
      </c>
      <c r="AJ95" s="4" t="str">
        <f t="shared" si="19"/>
        <v xml:space="preserve"> </v>
      </c>
      <c r="AO95">
        <v>1</v>
      </c>
      <c r="AP95" s="74">
        <v>480853.63748216908</v>
      </c>
      <c r="AQ95">
        <v>494699.11749844218</v>
      </c>
      <c r="AR95" s="4">
        <f t="shared" si="20"/>
        <v>2.8793543267698608E-2</v>
      </c>
      <c r="AS95" t="str">
        <f t="shared" si="21"/>
        <v xml:space="preserve"> </v>
      </c>
      <c r="AX95" s="123">
        <v>1</v>
      </c>
      <c r="AY95">
        <v>67.658231725020244</v>
      </c>
      <c r="AZ95">
        <v>67.824019547096043</v>
      </c>
      <c r="BA95" s="179">
        <f t="shared" si="22"/>
        <v>2.4503717854998334E-3</v>
      </c>
      <c r="BB95" s="180" t="str">
        <f t="shared" si="23"/>
        <v xml:space="preserve"> </v>
      </c>
      <c r="BG95">
        <v>1</v>
      </c>
      <c r="BH95" s="74">
        <v>480853.63748216908</v>
      </c>
      <c r="BI95">
        <v>488579.67564288992</v>
      </c>
      <c r="BJ95" s="4">
        <f t="shared" si="24"/>
        <v>1.6067338496544775E-2</v>
      </c>
      <c r="BK95" s="4" t="str">
        <f t="shared" si="25"/>
        <v xml:space="preserve"> </v>
      </c>
      <c r="BP95" s="123">
        <v>1</v>
      </c>
      <c r="BQ95">
        <v>67.658231725020244</v>
      </c>
      <c r="BR95">
        <v>67.736009761761025</v>
      </c>
      <c r="BS95" s="179">
        <f t="shared" si="26"/>
        <v>1.1495724135518436E-3</v>
      </c>
      <c r="BT95" s="180" t="str">
        <f t="shared" si="27"/>
        <v xml:space="preserve"> </v>
      </c>
      <c r="BY95">
        <v>1</v>
      </c>
      <c r="BZ95" s="74">
        <v>480853.63748216908</v>
      </c>
      <c r="CA95">
        <v>492119.50766567641</v>
      </c>
      <c r="CB95" s="4">
        <f t="shared" si="28"/>
        <v>2.3428896664892316E-2</v>
      </c>
      <c r="CC95" s="4" t="str">
        <f t="shared" si="29"/>
        <v xml:space="preserve"> </v>
      </c>
      <c r="CH95" s="123">
        <v>1</v>
      </c>
      <c r="CI95">
        <v>67.658231725020244</v>
      </c>
      <c r="CJ95">
        <v>67.794019928894912</v>
      </c>
      <c r="CK95" s="179">
        <f t="shared" si="30"/>
        <v>2.0069724025089043E-3</v>
      </c>
      <c r="CL95" s="180" t="str">
        <f t="shared" si="31"/>
        <v xml:space="preserve"> </v>
      </c>
      <c r="CQ95">
        <v>1</v>
      </c>
      <c r="CR95">
        <v>67.658231725020244</v>
      </c>
      <c r="CS95">
        <v>68.367891545413926</v>
      </c>
      <c r="CT95" s="179">
        <f t="shared" si="32"/>
        <v>1.048889103809149E-2</v>
      </c>
      <c r="CU95" s="180" t="str">
        <f t="shared" si="33"/>
        <v xml:space="preserve"> </v>
      </c>
      <c r="CZ95">
        <v>1</v>
      </c>
      <c r="DA95">
        <v>67.658231725020244</v>
      </c>
      <c r="DB95">
        <v>67.915603604716296</v>
      </c>
      <c r="DC95" s="179">
        <f t="shared" si="34"/>
        <v>3.8039995006383682E-3</v>
      </c>
      <c r="DD95" s="180" t="str">
        <f t="shared" si="35"/>
        <v xml:space="preserve"> </v>
      </c>
    </row>
    <row r="96" spans="16:108" x14ac:dyDescent="0.2">
      <c r="P96">
        <v>93</v>
      </c>
      <c r="Q96" s="81">
        <v>45206</v>
      </c>
      <c r="R96">
        <v>1</v>
      </c>
      <c r="S96" s="74">
        <v>567212.37138880102</v>
      </c>
      <c r="T96">
        <v>68.661889017263562</v>
      </c>
      <c r="U96">
        <v>524692.25223680458</v>
      </c>
      <c r="V96">
        <v>524740.87746178405</v>
      </c>
      <c r="W96">
        <v>68.140300627920539</v>
      </c>
      <c r="X96">
        <v>525405.01463607606</v>
      </c>
      <c r="Y96">
        <v>68.149466465546283</v>
      </c>
      <c r="Z96">
        <v>524965.81026074139</v>
      </c>
      <c r="AA96">
        <v>68.139607428539733</v>
      </c>
      <c r="AB96">
        <v>68.005225438203993</v>
      </c>
      <c r="AC96">
        <v>68.962735095816498</v>
      </c>
      <c r="AF96">
        <v>1</v>
      </c>
      <c r="AG96" s="74">
        <v>483343.95226432767</v>
      </c>
      <c r="AH96">
        <v>494548.2562358625</v>
      </c>
      <c r="AI96" s="4">
        <f t="shared" si="18"/>
        <v>2.3180809274732577E-2</v>
      </c>
      <c r="AJ96" s="4" t="str">
        <f t="shared" si="19"/>
        <v xml:space="preserve"> </v>
      </c>
      <c r="AO96">
        <v>1</v>
      </c>
      <c r="AP96" s="74">
        <v>483343.95226432767</v>
      </c>
      <c r="AQ96">
        <v>494554.533158192</v>
      </c>
      <c r="AR96" s="4">
        <f t="shared" si="20"/>
        <v>2.3193795725271783E-2</v>
      </c>
      <c r="AS96" t="str">
        <f t="shared" si="21"/>
        <v xml:space="preserve"> </v>
      </c>
      <c r="AX96" s="123">
        <v>1</v>
      </c>
      <c r="AY96">
        <v>67.691349401392912</v>
      </c>
      <c r="AZ96">
        <v>67.822473843507368</v>
      </c>
      <c r="BA96" s="179">
        <f t="shared" si="22"/>
        <v>1.9370930447392863E-3</v>
      </c>
      <c r="BB96" s="180" t="str">
        <f t="shared" si="23"/>
        <v xml:space="preserve"> </v>
      </c>
      <c r="BG96">
        <v>1</v>
      </c>
      <c r="BH96" s="74">
        <v>483343.95226432767</v>
      </c>
      <c r="BI96">
        <v>488463.78265307227</v>
      </c>
      <c r="BJ96" s="4">
        <f t="shared" si="24"/>
        <v>1.05925198086366E-2</v>
      </c>
      <c r="BK96" s="4" t="str">
        <f t="shared" si="25"/>
        <v xml:space="preserve"> </v>
      </c>
      <c r="BP96" s="123">
        <v>1</v>
      </c>
      <c r="BQ96">
        <v>67.691349401392912</v>
      </c>
      <c r="BR96">
        <v>67.734862725996877</v>
      </c>
      <c r="BS96" s="179">
        <f t="shared" si="26"/>
        <v>6.4281957722457032E-4</v>
      </c>
      <c r="BT96" s="180" t="str">
        <f t="shared" si="27"/>
        <v xml:space="preserve"> </v>
      </c>
      <c r="BY96">
        <v>1</v>
      </c>
      <c r="BZ96" s="74">
        <v>483343.95226432767</v>
      </c>
      <c r="CA96">
        <v>491990.89143332874</v>
      </c>
      <c r="CB96" s="4">
        <f t="shared" si="28"/>
        <v>1.7889825927256645E-2</v>
      </c>
      <c r="CC96" s="4" t="str">
        <f t="shared" si="29"/>
        <v xml:space="preserve"> </v>
      </c>
      <c r="CH96" s="123">
        <v>1</v>
      </c>
      <c r="CI96">
        <v>67.691349401392912</v>
      </c>
      <c r="CJ96">
        <v>67.792539395169328</v>
      </c>
      <c r="CK96" s="179">
        <f t="shared" si="30"/>
        <v>1.4948733430675759E-3</v>
      </c>
      <c r="CL96" s="180" t="str">
        <f t="shared" si="31"/>
        <v xml:space="preserve"> </v>
      </c>
      <c r="CQ96">
        <v>1</v>
      </c>
      <c r="CR96">
        <v>67.691349401392912</v>
      </c>
      <c r="CS96">
        <v>68.378549653723624</v>
      </c>
      <c r="CT96" s="179">
        <f t="shared" si="32"/>
        <v>1.0151965626446366E-2</v>
      </c>
      <c r="CU96" s="180" t="str">
        <f t="shared" si="33"/>
        <v xml:space="preserve"> </v>
      </c>
      <c r="CZ96">
        <v>1</v>
      </c>
      <c r="DA96">
        <v>67.691349401392912</v>
      </c>
      <c r="DB96">
        <v>67.972287340434633</v>
      </c>
      <c r="DC96" s="179">
        <f t="shared" si="34"/>
        <v>4.1502783077321786E-3</v>
      </c>
      <c r="DD96" s="180" t="str">
        <f t="shared" si="35"/>
        <v xml:space="preserve"> </v>
      </c>
    </row>
    <row r="97" spans="16:108" x14ac:dyDescent="0.2">
      <c r="P97">
        <v>94</v>
      </c>
      <c r="Q97" s="81">
        <v>45213</v>
      </c>
      <c r="R97">
        <v>1</v>
      </c>
      <c r="S97" s="74">
        <v>566530.21693272493</v>
      </c>
      <c r="T97">
        <v>68.64902013093814</v>
      </c>
      <c r="U97">
        <v>524545.91035830206</v>
      </c>
      <c r="V97">
        <v>524596.2931215337</v>
      </c>
      <c r="W97">
        <v>68.138754924331863</v>
      </c>
      <c r="X97">
        <v>525472.99863968627</v>
      </c>
      <c r="Y97">
        <v>68.150962881245889</v>
      </c>
      <c r="Z97">
        <v>524872.95978319342</v>
      </c>
      <c r="AA97">
        <v>68.138538603392732</v>
      </c>
      <c r="AB97">
        <v>67.976470388618381</v>
      </c>
      <c r="AC97">
        <v>68.926248582675896</v>
      </c>
      <c r="AF97">
        <v>1</v>
      </c>
      <c r="AG97" s="74">
        <v>487142.92001732416</v>
      </c>
      <c r="AH97">
        <v>494401.9143573601</v>
      </c>
      <c r="AI97" s="4">
        <f t="shared" si="18"/>
        <v>1.4901159478573142E-2</v>
      </c>
      <c r="AJ97" s="4" t="str">
        <f t="shared" si="19"/>
        <v xml:space="preserve"> </v>
      </c>
      <c r="AO97">
        <v>1</v>
      </c>
      <c r="AP97" s="74">
        <v>487142.92001732416</v>
      </c>
      <c r="AQ97">
        <v>494409.94881794183</v>
      </c>
      <c r="AR97" s="4">
        <f t="shared" si="20"/>
        <v>1.4917652504031537E-2</v>
      </c>
      <c r="AS97" t="str">
        <f t="shared" si="21"/>
        <v xml:space="preserve"> </v>
      </c>
      <c r="AX97" s="123">
        <v>1</v>
      </c>
      <c r="AY97">
        <v>67.739730738961896</v>
      </c>
      <c r="AZ97">
        <v>67.820928139918678</v>
      </c>
      <c r="BA97" s="179">
        <f t="shared" si="22"/>
        <v>1.1986673119454786E-3</v>
      </c>
      <c r="BB97" s="180" t="str">
        <f t="shared" si="23"/>
        <v xml:space="preserve"> </v>
      </c>
      <c r="BG97">
        <v>1</v>
      </c>
      <c r="BH97" s="74">
        <v>487142.92001732416</v>
      </c>
      <c r="BI97">
        <v>488354.96185530943</v>
      </c>
      <c r="BJ97" s="4">
        <f t="shared" si="24"/>
        <v>2.4880621028879461E-3</v>
      </c>
      <c r="BK97" s="4" t="str">
        <f t="shared" si="25"/>
        <v xml:space="preserve"> </v>
      </c>
      <c r="BP97" s="123">
        <v>1</v>
      </c>
      <c r="BQ97">
        <v>67.739730738961896</v>
      </c>
      <c r="BR97">
        <v>67.733817361442846</v>
      </c>
      <c r="BS97" s="179">
        <f t="shared" si="26"/>
        <v>8.7295556899063672E-5</v>
      </c>
      <c r="BT97" s="180" t="str">
        <f t="shared" si="27"/>
        <v xml:space="preserve"> </v>
      </c>
      <c r="BY97">
        <v>1</v>
      </c>
      <c r="BZ97" s="74">
        <v>487142.92001732416</v>
      </c>
      <c r="CA97">
        <v>491864.15287740139</v>
      </c>
      <c r="CB97" s="4">
        <f t="shared" si="28"/>
        <v>9.6916791070458964E-3</v>
      </c>
      <c r="CC97" s="4" t="str">
        <f t="shared" si="29"/>
        <v xml:space="preserve"> </v>
      </c>
      <c r="CH97" s="123">
        <v>1</v>
      </c>
      <c r="CI97">
        <v>67.739730738961896</v>
      </c>
      <c r="CJ97">
        <v>67.791080475848204</v>
      </c>
      <c r="CK97" s="179">
        <f t="shared" si="30"/>
        <v>7.5804459696167132E-4</v>
      </c>
      <c r="CL97" s="180" t="str">
        <f t="shared" si="31"/>
        <v xml:space="preserve"> </v>
      </c>
      <c r="CQ97">
        <v>1</v>
      </c>
      <c r="CR97">
        <v>67.739730738961896</v>
      </c>
      <c r="CS97">
        <v>68.391611320727236</v>
      </c>
      <c r="CT97" s="179">
        <f t="shared" si="32"/>
        <v>9.6233122667314895E-3</v>
      </c>
      <c r="CU97" s="180" t="str">
        <f t="shared" si="33"/>
        <v xml:space="preserve"> </v>
      </c>
      <c r="CZ97">
        <v>1</v>
      </c>
      <c r="DA97">
        <v>67.739730738961896</v>
      </c>
      <c r="DB97">
        <v>68.042850685432612</v>
      </c>
      <c r="DC97" s="179">
        <f t="shared" si="34"/>
        <v>4.4747734182588074E-3</v>
      </c>
      <c r="DD97" s="180" t="str">
        <f t="shared" si="35"/>
        <v xml:space="preserve"> </v>
      </c>
    </row>
    <row r="98" spans="16:108" x14ac:dyDescent="0.2">
      <c r="P98">
        <v>95</v>
      </c>
      <c r="Q98" s="81">
        <v>45220</v>
      </c>
      <c r="R98">
        <v>1</v>
      </c>
      <c r="S98" s="74">
        <v>563943.51453444571</v>
      </c>
      <c r="T98">
        <v>68.620478180639523</v>
      </c>
      <c r="U98">
        <v>524399.56847979955</v>
      </c>
      <c r="V98">
        <v>524451.70878128358</v>
      </c>
      <c r="W98">
        <v>68.137209220743173</v>
      </c>
      <c r="X98">
        <v>525548.05483535142</v>
      </c>
      <c r="Y98">
        <v>68.152560968155626</v>
      </c>
      <c r="Z98">
        <v>524781.09186881722</v>
      </c>
      <c r="AA98">
        <v>68.137481088776966</v>
      </c>
      <c r="AB98">
        <v>67.939084776132887</v>
      </c>
      <c r="AC98">
        <v>68.868255615681534</v>
      </c>
      <c r="AF98">
        <v>1</v>
      </c>
      <c r="AG98" s="74">
        <v>491108.60578885395</v>
      </c>
      <c r="AH98">
        <v>494255.57247885771</v>
      </c>
      <c r="AI98" s="4">
        <f t="shared" si="18"/>
        <v>6.407883415011373E-3</v>
      </c>
      <c r="AJ98" s="4" t="str">
        <f t="shared" si="19"/>
        <v xml:space="preserve"> </v>
      </c>
      <c r="AO98">
        <v>1</v>
      </c>
      <c r="AP98" s="74">
        <v>491108.60578885395</v>
      </c>
      <c r="AQ98">
        <v>494265.36447769159</v>
      </c>
      <c r="AR98" s="4">
        <f t="shared" si="20"/>
        <v>6.4278219758886661E-3</v>
      </c>
      <c r="AS98" t="str">
        <f t="shared" si="21"/>
        <v xml:space="preserve"> </v>
      </c>
      <c r="AX98" s="123">
        <v>1</v>
      </c>
      <c r="AY98">
        <v>67.789625595596476</v>
      </c>
      <c r="AZ98">
        <v>67.819382436330002</v>
      </c>
      <c r="BA98" s="179">
        <f t="shared" si="22"/>
        <v>4.3895862341890865E-4</v>
      </c>
      <c r="BB98" s="180" t="str">
        <f t="shared" si="23"/>
        <v xml:space="preserve"> </v>
      </c>
      <c r="BG98">
        <v>1</v>
      </c>
      <c r="BH98" s="74">
        <v>491108.60578885395</v>
      </c>
      <c r="BI98">
        <v>488253.21324960154</v>
      </c>
      <c r="BJ98" s="4">
        <f t="shared" si="24"/>
        <v>5.8141773644260902E-3</v>
      </c>
      <c r="BK98" s="4" t="str">
        <f t="shared" si="25"/>
        <v xml:space="preserve"> </v>
      </c>
      <c r="BP98" s="123">
        <v>1</v>
      </c>
      <c r="BQ98">
        <v>67.789625595596476</v>
      </c>
      <c r="BR98">
        <v>67.732873668098989</v>
      </c>
      <c r="BS98" s="179">
        <f t="shared" si="26"/>
        <v>8.3717717864447924E-4</v>
      </c>
      <c r="BT98" s="180" t="str">
        <f t="shared" si="27"/>
        <v xml:space="preserve"> </v>
      </c>
      <c r="BY98">
        <v>1</v>
      </c>
      <c r="BZ98" s="74">
        <v>491108.60578885395</v>
      </c>
      <c r="CA98">
        <v>491739.23796120251</v>
      </c>
      <c r="CB98" s="4">
        <f t="shared" si="28"/>
        <v>1.2840992092484169E-3</v>
      </c>
      <c r="CC98" s="4" t="str">
        <f t="shared" si="29"/>
        <v xml:space="preserve"> </v>
      </c>
      <c r="CH98" s="123">
        <v>1</v>
      </c>
      <c r="CI98">
        <v>67.789625595596476</v>
      </c>
      <c r="CJ98">
        <v>67.789642548901625</v>
      </c>
      <c r="CK98" s="179">
        <f t="shared" si="30"/>
        <v>2.5008701552941117E-7</v>
      </c>
      <c r="CL98" s="180" t="str">
        <f t="shared" si="31"/>
        <v xml:space="preserve"> </v>
      </c>
      <c r="CQ98">
        <v>1</v>
      </c>
      <c r="CR98">
        <v>67.789625595596476</v>
      </c>
      <c r="CS98">
        <v>68.405888723210921</v>
      </c>
      <c r="CT98" s="179">
        <f t="shared" si="32"/>
        <v>9.0908176907599988E-3</v>
      </c>
      <c r="CU98" s="180" t="str">
        <f t="shared" si="33"/>
        <v xml:space="preserve"> </v>
      </c>
      <c r="CZ98">
        <v>1</v>
      </c>
      <c r="DA98">
        <v>67.789625595596476</v>
      </c>
      <c r="DB98">
        <v>68.117080401263024</v>
      </c>
      <c r="DC98" s="179">
        <f t="shared" si="34"/>
        <v>4.8304560290685404E-3</v>
      </c>
      <c r="DD98" s="180" t="str">
        <f t="shared" si="35"/>
        <v xml:space="preserve"> </v>
      </c>
    </row>
    <row r="99" spans="16:108" x14ac:dyDescent="0.2">
      <c r="P99">
        <v>96</v>
      </c>
      <c r="Q99" s="81">
        <v>45227</v>
      </c>
      <c r="R99">
        <v>1</v>
      </c>
      <c r="S99" s="74">
        <v>561198.12114875379</v>
      </c>
      <c r="T99">
        <v>68.590497674337641</v>
      </c>
      <c r="U99">
        <v>524253.22660129715</v>
      </c>
      <c r="V99">
        <v>524307.12444103346</v>
      </c>
      <c r="W99">
        <v>68.135663517154498</v>
      </c>
      <c r="X99">
        <v>525630.18322307128</v>
      </c>
      <c r="Y99">
        <v>68.15426072627551</v>
      </c>
      <c r="Z99">
        <v>524690.18593980349</v>
      </c>
      <c r="AA99">
        <v>68.136434647816102</v>
      </c>
      <c r="AB99">
        <v>67.905078524136513</v>
      </c>
      <c r="AC99">
        <v>68.809208556670399</v>
      </c>
      <c r="AF99">
        <v>1</v>
      </c>
      <c r="AG99" s="74">
        <v>533512.49511245813</v>
      </c>
      <c r="AH99">
        <v>547178.23763555801</v>
      </c>
      <c r="AI99" s="4">
        <f t="shared" si="18"/>
        <v>2.561466253985167E-2</v>
      </c>
      <c r="AJ99" s="4" t="str">
        <f t="shared" si="19"/>
        <v xml:space="preserve"> </v>
      </c>
      <c r="AO99">
        <v>1</v>
      </c>
      <c r="AP99" s="74">
        <v>533512.49511245813</v>
      </c>
      <c r="AQ99">
        <v>547175.60132817971</v>
      </c>
      <c r="AR99" s="4">
        <f t="shared" si="20"/>
        <v>2.5609721123479135E-2</v>
      </c>
      <c r="AS99" t="str">
        <f t="shared" si="21"/>
        <v xml:space="preserve"> </v>
      </c>
      <c r="AX99" s="123">
        <v>1</v>
      </c>
      <c r="AY99">
        <v>68.299480034811864</v>
      </c>
      <c r="AZ99">
        <v>68.426931625357454</v>
      </c>
      <c r="BA99" s="179">
        <f t="shared" si="22"/>
        <v>1.8660697047858724E-3</v>
      </c>
      <c r="BB99" s="180" t="str">
        <f t="shared" si="23"/>
        <v xml:space="preserve"> </v>
      </c>
      <c r="BG99">
        <v>1</v>
      </c>
      <c r="BH99" s="74">
        <v>533512.49511245813</v>
      </c>
      <c r="BI99">
        <v>540708.65651931334</v>
      </c>
      <c r="BJ99" s="4">
        <f t="shared" si="24"/>
        <v>1.3488271545239723E-2</v>
      </c>
      <c r="BK99" s="4" t="str">
        <f t="shared" si="25"/>
        <v xml:space="preserve"> </v>
      </c>
      <c r="BP99" s="123">
        <v>1</v>
      </c>
      <c r="BQ99">
        <v>68.299480034811864</v>
      </c>
      <c r="BR99">
        <v>68.333982274405969</v>
      </c>
      <c r="BS99" s="179">
        <f t="shared" si="26"/>
        <v>5.0516108726623933E-4</v>
      </c>
      <c r="BT99" s="180" t="str">
        <f t="shared" si="27"/>
        <v xml:space="preserve"> </v>
      </c>
      <c r="BY99">
        <v>1</v>
      </c>
      <c r="BZ99" s="74">
        <v>533512.49511245813</v>
      </c>
      <c r="CA99">
        <v>545044.83673715347</v>
      </c>
      <c r="CB99" s="4">
        <f t="shared" si="28"/>
        <v>2.1615879159989422E-2</v>
      </c>
      <c r="CC99" s="4" t="str">
        <f t="shared" si="29"/>
        <v xml:space="preserve"> </v>
      </c>
      <c r="CH99" s="123">
        <v>1</v>
      </c>
      <c r="CI99">
        <v>68.299480034811864</v>
      </c>
      <c r="CJ99">
        <v>68.402581824005935</v>
      </c>
      <c r="CK99" s="179">
        <f t="shared" si="30"/>
        <v>1.5095545257668176E-3</v>
      </c>
      <c r="CL99" s="180" t="str">
        <f t="shared" si="31"/>
        <v xml:space="preserve"> </v>
      </c>
      <c r="CQ99">
        <v>1</v>
      </c>
      <c r="CR99">
        <v>68.299480034811864</v>
      </c>
      <c r="CS99">
        <v>68.421250015104832</v>
      </c>
      <c r="CT99" s="179">
        <f t="shared" si="32"/>
        <v>1.7828829770139068E-3</v>
      </c>
      <c r="CU99" s="180" t="str">
        <f t="shared" si="33"/>
        <v xml:space="preserve"> </v>
      </c>
      <c r="CZ99">
        <v>1</v>
      </c>
      <c r="DA99">
        <v>68.299480034811864</v>
      </c>
      <c r="DB99">
        <v>68.193737434117438</v>
      </c>
      <c r="DC99" s="179">
        <f t="shared" si="34"/>
        <v>1.5482197029981846E-3</v>
      </c>
      <c r="DD99" s="180" t="str">
        <f t="shared" si="35"/>
        <v xml:space="preserve"> </v>
      </c>
    </row>
    <row r="100" spans="16:108" x14ac:dyDescent="0.2">
      <c r="P100">
        <v>97</v>
      </c>
      <c r="Q100" s="81">
        <v>45234</v>
      </c>
      <c r="R100">
        <v>1</v>
      </c>
      <c r="S100" s="74">
        <v>547341.8239586649</v>
      </c>
      <c r="T100">
        <v>68.449969714378994</v>
      </c>
      <c r="U100">
        <v>647136.5365029627</v>
      </c>
      <c r="V100">
        <v>653403.01832563535</v>
      </c>
      <c r="W100">
        <v>69.468771076209023</v>
      </c>
      <c r="X100">
        <v>627072.82031816663</v>
      </c>
      <c r="Y100">
        <v>69.22696347751365</v>
      </c>
      <c r="Z100">
        <v>625817.54828461178</v>
      </c>
      <c r="AA100">
        <v>69.204550635426259</v>
      </c>
      <c r="AB100">
        <v>67.842831555079499</v>
      </c>
      <c r="AC100">
        <v>68.694260582617886</v>
      </c>
      <c r="AF100">
        <v>1</v>
      </c>
      <c r="AG100" s="74">
        <v>537511.62182006729</v>
      </c>
      <c r="AH100">
        <v>547031.89575705561</v>
      </c>
      <c r="AI100" s="4">
        <f t="shared" si="18"/>
        <v>1.7711754593792289E-2</v>
      </c>
      <c r="AJ100" s="4" t="str">
        <f t="shared" si="19"/>
        <v xml:space="preserve"> </v>
      </c>
      <c r="AO100">
        <v>1</v>
      </c>
      <c r="AP100" s="74">
        <v>537511.62182006729</v>
      </c>
      <c r="AQ100">
        <v>547031.01698792959</v>
      </c>
      <c r="AR100" s="4">
        <f t="shared" si="20"/>
        <v>1.7710119709837508E-2</v>
      </c>
      <c r="AS100" t="str">
        <f t="shared" si="21"/>
        <v xml:space="preserve"> </v>
      </c>
      <c r="AX100" s="123">
        <v>1</v>
      </c>
      <c r="AY100">
        <v>68.345181622971666</v>
      </c>
      <c r="AZ100">
        <v>68.425385921768765</v>
      </c>
      <c r="BA100" s="179">
        <f t="shared" si="22"/>
        <v>1.1735179699945602E-3</v>
      </c>
      <c r="BB100" s="180" t="str">
        <f t="shared" si="23"/>
        <v xml:space="preserve"> </v>
      </c>
      <c r="BG100">
        <v>1</v>
      </c>
      <c r="BH100" s="74">
        <v>537511.62182006729</v>
      </c>
      <c r="BI100">
        <v>540621.05229771533</v>
      </c>
      <c r="BJ100" s="4">
        <f t="shared" si="24"/>
        <v>5.7848618549292095E-3</v>
      </c>
      <c r="BK100" s="4" t="str">
        <f t="shared" si="25"/>
        <v xml:space="preserve"> </v>
      </c>
      <c r="BP100" s="123">
        <v>1</v>
      </c>
      <c r="BQ100">
        <v>68.345181622971666</v>
      </c>
      <c r="BR100">
        <v>68.333241923482404</v>
      </c>
      <c r="BS100" s="179">
        <f t="shared" si="26"/>
        <v>1.7469701895192594E-4</v>
      </c>
      <c r="BT100" s="180" t="str">
        <f t="shared" si="27"/>
        <v xml:space="preserve"> </v>
      </c>
      <c r="BY100">
        <v>1</v>
      </c>
      <c r="BZ100" s="74">
        <v>537511.62182006729</v>
      </c>
      <c r="CA100">
        <v>544923.4160600421</v>
      </c>
      <c r="CB100" s="4">
        <f t="shared" si="28"/>
        <v>1.3789086485009847E-2</v>
      </c>
      <c r="CC100" s="4" t="str">
        <f t="shared" si="29"/>
        <v xml:space="preserve"> </v>
      </c>
      <c r="CH100" s="123">
        <v>1</v>
      </c>
      <c r="CI100">
        <v>68.345181622971666</v>
      </c>
      <c r="CJ100">
        <v>68.401184120122323</v>
      </c>
      <c r="CK100" s="179">
        <f t="shared" si="30"/>
        <v>8.1940666219306271E-4</v>
      </c>
      <c r="CL100" s="180" t="str">
        <f t="shared" si="31"/>
        <v xml:space="preserve"> </v>
      </c>
      <c r="CQ100">
        <v>1</v>
      </c>
      <c r="CR100">
        <v>68.345181622971666</v>
      </c>
      <c r="CS100">
        <v>68.437745226787214</v>
      </c>
      <c r="CT100" s="179">
        <f t="shared" si="32"/>
        <v>1.3543544931401144E-3</v>
      </c>
      <c r="CU100" s="180" t="str">
        <f t="shared" si="33"/>
        <v xml:space="preserve"> </v>
      </c>
      <c r="CZ100">
        <v>1</v>
      </c>
      <c r="DA100">
        <v>68.345181622971666</v>
      </c>
      <c r="DB100">
        <v>68.272585870127756</v>
      </c>
      <c r="DC100" s="179">
        <f t="shared" si="34"/>
        <v>1.0621926977147616E-3</v>
      </c>
      <c r="DD100" s="180" t="str">
        <f t="shared" si="35"/>
        <v xml:space="preserve"> </v>
      </c>
    </row>
    <row r="101" spans="16:108" x14ac:dyDescent="0.2">
      <c r="P101">
        <v>98</v>
      </c>
      <c r="Q101" s="81">
        <v>45241</v>
      </c>
      <c r="R101">
        <v>1</v>
      </c>
      <c r="S101" s="74">
        <v>543849.79829506832</v>
      </c>
      <c r="T101">
        <v>68.412658468431829</v>
      </c>
      <c r="U101">
        <v>646990.19462446019</v>
      </c>
      <c r="V101">
        <v>653258.43398538511</v>
      </c>
      <c r="W101">
        <v>69.467225372620334</v>
      </c>
      <c r="X101">
        <v>627169.0930899966</v>
      </c>
      <c r="Y101">
        <v>69.228866578053839</v>
      </c>
      <c r="Z101">
        <v>625728.50712563982</v>
      </c>
      <c r="AA101">
        <v>69.203525660301281</v>
      </c>
      <c r="AB101">
        <v>67.813225954191637</v>
      </c>
      <c r="AC101">
        <v>68.62882088463904</v>
      </c>
      <c r="AF101">
        <v>1</v>
      </c>
      <c r="AG101" s="74">
        <v>541512.7181710474</v>
      </c>
      <c r="AH101">
        <v>546885.5538785531</v>
      </c>
      <c r="AI101" s="4">
        <f t="shared" si="18"/>
        <v>9.9219012355838774E-3</v>
      </c>
      <c r="AJ101" s="4" t="str">
        <f t="shared" si="19"/>
        <v xml:space="preserve"> </v>
      </c>
      <c r="AO101">
        <v>1</v>
      </c>
      <c r="AP101" s="74">
        <v>541512.7181710474</v>
      </c>
      <c r="AQ101">
        <v>546886.43264767947</v>
      </c>
      <c r="AR101" s="4">
        <f t="shared" si="20"/>
        <v>9.9235240398078284E-3</v>
      </c>
      <c r="AS101" t="str">
        <f t="shared" si="21"/>
        <v xml:space="preserve"> </v>
      </c>
      <c r="AX101" s="123">
        <v>1</v>
      </c>
      <c r="AY101">
        <v>68.390548583869105</v>
      </c>
      <c r="AZ101">
        <v>68.423840218180089</v>
      </c>
      <c r="BA101" s="179">
        <f t="shared" si="22"/>
        <v>4.8678706342233778E-4</v>
      </c>
      <c r="BB101" s="180" t="str">
        <f t="shared" si="23"/>
        <v xml:space="preserve"> </v>
      </c>
      <c r="BG101">
        <v>1</v>
      </c>
      <c r="BH101" s="74">
        <v>541512.7181710474</v>
      </c>
      <c r="BI101">
        <v>540540.52026817226</v>
      </c>
      <c r="BJ101" s="4">
        <f t="shared" si="24"/>
        <v>1.7953371550694581E-3</v>
      </c>
      <c r="BK101" s="4" t="str">
        <f t="shared" si="25"/>
        <v xml:space="preserve"> </v>
      </c>
      <c r="BP101" s="123">
        <v>1</v>
      </c>
      <c r="BQ101">
        <v>68.390548583869105</v>
      </c>
      <c r="BR101">
        <v>68.332603243768972</v>
      </c>
      <c r="BS101" s="179">
        <f t="shared" si="26"/>
        <v>8.4727116977389365E-4</v>
      </c>
      <c r="BT101" s="180" t="str">
        <f t="shared" si="27"/>
        <v xml:space="preserve"> </v>
      </c>
      <c r="BY101">
        <v>1</v>
      </c>
      <c r="BZ101" s="74">
        <v>541512.7181710474</v>
      </c>
      <c r="CA101">
        <v>544803.67020436842</v>
      </c>
      <c r="CB101" s="4">
        <f t="shared" si="28"/>
        <v>6.0773310079145961E-3</v>
      </c>
      <c r="CC101" s="4" t="str">
        <f t="shared" si="29"/>
        <v xml:space="preserve"> </v>
      </c>
      <c r="CH101" s="123">
        <v>1</v>
      </c>
      <c r="CI101">
        <v>68.390548583869105</v>
      </c>
      <c r="CJ101">
        <v>68.39980569552857</v>
      </c>
      <c r="CK101" s="179">
        <f t="shared" si="30"/>
        <v>1.3535659314259317E-4</v>
      </c>
      <c r="CL101" s="180" t="str">
        <f t="shared" si="31"/>
        <v xml:space="preserve"> </v>
      </c>
      <c r="CQ101">
        <v>1</v>
      </c>
      <c r="CR101">
        <v>68.390548583869105</v>
      </c>
      <c r="CS101">
        <v>68.455480484209886</v>
      </c>
      <c r="CT101" s="179">
        <f t="shared" si="32"/>
        <v>9.4942797923536811E-4</v>
      </c>
      <c r="CU101" s="180" t="str">
        <f t="shared" si="33"/>
        <v xml:space="preserve"> </v>
      </c>
      <c r="CZ101">
        <v>1</v>
      </c>
      <c r="DA101">
        <v>68.390548583869105</v>
      </c>
      <c r="DB101">
        <v>68.353515186764625</v>
      </c>
      <c r="DC101" s="179">
        <f t="shared" si="34"/>
        <v>5.4149875781541715E-4</v>
      </c>
      <c r="DD101" s="180" t="str">
        <f t="shared" si="35"/>
        <v xml:space="preserve"> </v>
      </c>
    </row>
    <row r="102" spans="16:108" x14ac:dyDescent="0.2">
      <c r="P102">
        <v>99</v>
      </c>
      <c r="Q102" s="81">
        <v>45248</v>
      </c>
      <c r="R102">
        <v>1</v>
      </c>
      <c r="S102" s="74">
        <v>531963.39941502246</v>
      </c>
      <c r="T102">
        <v>68.296123932355272</v>
      </c>
      <c r="U102">
        <v>646843.85274595779</v>
      </c>
      <c r="V102">
        <v>653113.84964513499</v>
      </c>
      <c r="W102">
        <v>69.465679669031658</v>
      </c>
      <c r="X102">
        <v>627272.43805388128</v>
      </c>
      <c r="Y102">
        <v>69.230871349804161</v>
      </c>
      <c r="Z102">
        <v>625640.36995343352</v>
      </c>
      <c r="AA102">
        <v>69.202511091194836</v>
      </c>
      <c r="AB102">
        <v>67.711811369598607</v>
      </c>
      <c r="AC102">
        <v>68.405583035359726</v>
      </c>
      <c r="AF102">
        <v>1</v>
      </c>
      <c r="AG102" s="74">
        <v>545514.17519962764</v>
      </c>
      <c r="AH102">
        <v>546739.2120000507</v>
      </c>
      <c r="AI102" s="4">
        <f t="shared" si="18"/>
        <v>2.2456553030446185E-3</v>
      </c>
      <c r="AJ102" s="4" t="str">
        <f t="shared" si="19"/>
        <v xml:space="preserve"> </v>
      </c>
      <c r="AO102">
        <v>1</v>
      </c>
      <c r="AP102" s="74">
        <v>545514.17519962764</v>
      </c>
      <c r="AQ102">
        <v>546741.84830742911</v>
      </c>
      <c r="AR102" s="4">
        <f t="shared" si="20"/>
        <v>2.2504880049216162E-3</v>
      </c>
      <c r="AS102" t="str">
        <f t="shared" si="21"/>
        <v xml:space="preserve"> </v>
      </c>
      <c r="AX102" s="123">
        <v>1</v>
      </c>
      <c r="AY102">
        <v>68.435571847386299</v>
      </c>
      <c r="AZ102">
        <v>68.4222945145914</v>
      </c>
      <c r="BA102" s="179">
        <f t="shared" si="22"/>
        <v>1.9401215532338263E-4</v>
      </c>
      <c r="BB102" s="180" t="str">
        <f t="shared" si="23"/>
        <v xml:space="preserve"> </v>
      </c>
      <c r="BG102">
        <v>1</v>
      </c>
      <c r="BH102" s="74">
        <v>545514.17519962764</v>
      </c>
      <c r="BI102">
        <v>540467.06043068413</v>
      </c>
      <c r="BJ102" s="4">
        <f t="shared" si="24"/>
        <v>9.2520322997959765E-3</v>
      </c>
      <c r="BK102" s="4" t="str">
        <f t="shared" si="25"/>
        <v xml:space="preserve"> </v>
      </c>
      <c r="BP102" s="123">
        <v>1</v>
      </c>
      <c r="BQ102">
        <v>68.435571847386299</v>
      </c>
      <c r="BR102">
        <v>68.332066235265671</v>
      </c>
      <c r="BS102" s="179">
        <f t="shared" si="26"/>
        <v>1.5124533824521734E-3</v>
      </c>
      <c r="BT102" s="180" t="str">
        <f t="shared" si="27"/>
        <v xml:space="preserve"> </v>
      </c>
      <c r="BY102">
        <v>1</v>
      </c>
      <c r="BZ102" s="74">
        <v>545514.17519962764</v>
      </c>
      <c r="CA102">
        <v>544685.55359462171</v>
      </c>
      <c r="CB102" s="4">
        <f t="shared" si="28"/>
        <v>1.5189735531669752E-3</v>
      </c>
      <c r="CC102" s="4" t="str">
        <f t="shared" si="29"/>
        <v xml:space="preserve"> </v>
      </c>
      <c r="CH102" s="123">
        <v>1</v>
      </c>
      <c r="CI102">
        <v>68.435571847386299</v>
      </c>
      <c r="CJ102">
        <v>68.398446025593543</v>
      </c>
      <c r="CK102" s="179">
        <f t="shared" si="30"/>
        <v>5.4249304551071793E-4</v>
      </c>
      <c r="CL102" s="180" t="str">
        <f t="shared" si="31"/>
        <v xml:space="preserve"> </v>
      </c>
      <c r="CQ102">
        <v>1</v>
      </c>
      <c r="CR102">
        <v>68.435571847386299</v>
      </c>
      <c r="CS102">
        <v>68.474588378893145</v>
      </c>
      <c r="CT102" s="179">
        <f t="shared" si="32"/>
        <v>5.7012063249583167E-4</v>
      </c>
      <c r="CU102" s="180" t="str">
        <f t="shared" si="33"/>
        <v xml:space="preserve"> </v>
      </c>
      <c r="CZ102">
        <v>1</v>
      </c>
      <c r="DA102">
        <v>68.435571847386299</v>
      </c>
      <c r="DB102">
        <v>68.43643758784097</v>
      </c>
      <c r="DC102" s="179">
        <f t="shared" si="34"/>
        <v>1.2650445248001406E-5</v>
      </c>
      <c r="DD102" s="180" t="str">
        <f t="shared" si="35"/>
        <v xml:space="preserve"> </v>
      </c>
    </row>
    <row r="103" spans="16:108" x14ac:dyDescent="0.2">
      <c r="P103">
        <v>100</v>
      </c>
      <c r="Q103" s="81">
        <v>45255</v>
      </c>
      <c r="R103">
        <v>1</v>
      </c>
      <c r="S103" s="74">
        <v>528927.30805795605</v>
      </c>
      <c r="T103">
        <v>68.262290238102622</v>
      </c>
      <c r="U103">
        <v>646697.51086745528</v>
      </c>
      <c r="V103">
        <v>652969.26530488476</v>
      </c>
      <c r="W103">
        <v>69.464133965442969</v>
      </c>
      <c r="X103">
        <v>627382.85520982102</v>
      </c>
      <c r="Y103">
        <v>69.232977792764629</v>
      </c>
      <c r="Z103">
        <v>625553.11859694088</v>
      </c>
      <c r="AA103">
        <v>69.201506718935349</v>
      </c>
      <c r="AB103">
        <v>67.696360760154874</v>
      </c>
      <c r="AC103">
        <v>68.347294780669401</v>
      </c>
      <c r="AF103">
        <v>1</v>
      </c>
      <c r="AG103" s="74">
        <v>572665.95506353874</v>
      </c>
      <c r="AH103">
        <v>590022.41555852629</v>
      </c>
      <c r="AI103" s="4">
        <f t="shared" si="18"/>
        <v>3.0308175894726983E-2</v>
      </c>
      <c r="AJ103" s="4" t="str">
        <f t="shared" si="19"/>
        <v xml:space="preserve"> </v>
      </c>
      <c r="AO103">
        <v>1</v>
      </c>
      <c r="AP103" s="74">
        <v>572665.95506353874</v>
      </c>
      <c r="AQ103">
        <v>590065.47524570685</v>
      </c>
      <c r="AR103" s="4">
        <f t="shared" si="20"/>
        <v>3.038336752572901E-2</v>
      </c>
      <c r="AS103" t="str">
        <f t="shared" si="21"/>
        <v xml:space="preserve"> </v>
      </c>
      <c r="AX103" s="123">
        <v>1</v>
      </c>
      <c r="AY103">
        <v>68.733358129215375</v>
      </c>
      <c r="AZ103">
        <v>68.88547216352832</v>
      </c>
      <c r="BA103" s="179">
        <f t="shared" si="22"/>
        <v>2.2131034835658338E-3</v>
      </c>
      <c r="BB103" s="180" t="str">
        <f t="shared" si="23"/>
        <v xml:space="preserve"> </v>
      </c>
      <c r="BG103">
        <v>1</v>
      </c>
      <c r="BH103" s="74">
        <v>572665.95506353874</v>
      </c>
      <c r="BI103">
        <v>626744.08392780414</v>
      </c>
      <c r="BJ103" s="4">
        <f t="shared" si="24"/>
        <v>9.4432239922950009E-2</v>
      </c>
      <c r="BK103" s="4" t="str">
        <f t="shared" si="25"/>
        <v xml:space="preserve"> </v>
      </c>
      <c r="BP103" s="123">
        <v>1</v>
      </c>
      <c r="BQ103">
        <v>68.733358129215375</v>
      </c>
      <c r="BR103">
        <v>69.210818081796319</v>
      </c>
      <c r="BS103" s="179">
        <f t="shared" si="26"/>
        <v>6.9465535451264E-3</v>
      </c>
      <c r="BT103" s="180" t="str">
        <f t="shared" si="27"/>
        <v xml:space="preserve"> </v>
      </c>
      <c r="BY103">
        <v>1</v>
      </c>
      <c r="BZ103" s="74">
        <v>572665.95506353874</v>
      </c>
      <c r="CA103">
        <v>628050.612354949</v>
      </c>
      <c r="CB103" s="4">
        <f t="shared" si="28"/>
        <v>9.6713724295458062E-2</v>
      </c>
      <c r="CC103" s="4" t="str">
        <f t="shared" si="29"/>
        <v xml:space="preserve"> </v>
      </c>
      <c r="CH103" s="123">
        <v>1</v>
      </c>
      <c r="CI103">
        <v>68.733358129215375</v>
      </c>
      <c r="CJ103">
        <v>69.230255996306212</v>
      </c>
      <c r="CK103" s="179">
        <f t="shared" si="30"/>
        <v>7.2293553030930513E-3</v>
      </c>
      <c r="CL103" s="180" t="str">
        <f t="shared" si="31"/>
        <v xml:space="preserve"> </v>
      </c>
      <c r="CQ103">
        <v>1</v>
      </c>
      <c r="CR103">
        <v>68.733358129215375</v>
      </c>
      <c r="CS103">
        <v>68.495218178759188</v>
      </c>
      <c r="CT103" s="179">
        <f t="shared" si="32"/>
        <v>3.4646925006704232E-3</v>
      </c>
      <c r="CU103" s="180" t="str">
        <f t="shared" si="33"/>
        <v xml:space="preserve"> </v>
      </c>
      <c r="CZ103">
        <v>1</v>
      </c>
      <c r="DA103">
        <v>68.733358129215375</v>
      </c>
      <c r="DB103">
        <v>68.521270756361105</v>
      </c>
      <c r="DC103" s="179">
        <f t="shared" si="34"/>
        <v>3.0856541659954476E-3</v>
      </c>
      <c r="DD103" s="180" t="str">
        <f t="shared" si="35"/>
        <v xml:space="preserve"> </v>
      </c>
    </row>
    <row r="104" spans="16:108" x14ac:dyDescent="0.2">
      <c r="P104">
        <v>101</v>
      </c>
      <c r="Q104" s="81">
        <v>45262</v>
      </c>
      <c r="R104">
        <v>1</v>
      </c>
      <c r="S104" s="74">
        <v>517842.97332701023</v>
      </c>
      <c r="T104">
        <v>68.11366897960464</v>
      </c>
      <c r="U104">
        <v>496934.01208408666</v>
      </c>
      <c r="V104">
        <v>496976.19300214131</v>
      </c>
      <c r="W104">
        <v>67.840939169667848</v>
      </c>
      <c r="X104">
        <v>498916.56340624159</v>
      </c>
      <c r="Y104">
        <v>67.868503001651945</v>
      </c>
      <c r="Z104">
        <v>497563.26213585457</v>
      </c>
      <c r="AA104">
        <v>67.844849636969187</v>
      </c>
      <c r="AB104">
        <v>67.985270582439711</v>
      </c>
      <c r="AC104">
        <v>68.038300908861729</v>
      </c>
      <c r="AF104">
        <v>1</v>
      </c>
      <c r="AG104" s="74">
        <v>576735.31325599074</v>
      </c>
      <c r="AH104">
        <v>589876.07368002378</v>
      </c>
      <c r="AI104" s="4">
        <f t="shared" si="18"/>
        <v>2.2784733519864007E-2</v>
      </c>
      <c r="AJ104" s="4" t="str">
        <f t="shared" si="19"/>
        <v xml:space="preserve"> </v>
      </c>
      <c r="AO104">
        <v>1</v>
      </c>
      <c r="AP104" s="74">
        <v>576735.31325599074</v>
      </c>
      <c r="AQ104">
        <v>589920.89090545673</v>
      </c>
      <c r="AR104" s="4">
        <f t="shared" si="20"/>
        <v>2.2862442001385513E-2</v>
      </c>
      <c r="AS104" t="str">
        <f t="shared" si="21"/>
        <v xml:space="preserve"> </v>
      </c>
      <c r="AX104" s="123">
        <v>1</v>
      </c>
      <c r="AY104">
        <v>68.776698801122009</v>
      </c>
      <c r="AZ104">
        <v>68.88392645993963</v>
      </c>
      <c r="BA104" s="179">
        <f t="shared" si="22"/>
        <v>1.5590695786037287E-3</v>
      </c>
      <c r="BB104" s="180" t="str">
        <f t="shared" si="23"/>
        <v xml:space="preserve"> </v>
      </c>
      <c r="BG104">
        <v>1</v>
      </c>
      <c r="BH104" s="74">
        <v>576735.31325599074</v>
      </c>
      <c r="BI104">
        <v>626684.768474426</v>
      </c>
      <c r="BJ104" s="4">
        <f t="shared" si="24"/>
        <v>8.6607242647312316E-2</v>
      </c>
      <c r="BK104" s="4" t="str">
        <f t="shared" si="25"/>
        <v xml:space="preserve"> </v>
      </c>
      <c r="BP104" s="123">
        <v>1</v>
      </c>
      <c r="BQ104">
        <v>68.776698801122009</v>
      </c>
      <c r="BR104">
        <v>69.210484415713324</v>
      </c>
      <c r="BS104" s="179">
        <f t="shared" si="26"/>
        <v>6.3071595780668432E-3</v>
      </c>
      <c r="BT104" s="180" t="str">
        <f t="shared" si="27"/>
        <v xml:space="preserve"> </v>
      </c>
      <c r="BY104">
        <v>1</v>
      </c>
      <c r="BZ104" s="74">
        <v>576735.31325599074</v>
      </c>
      <c r="CA104">
        <v>627935.6247547497</v>
      </c>
      <c r="CB104" s="4">
        <f t="shared" si="28"/>
        <v>8.8776099402869596E-2</v>
      </c>
      <c r="CC104" s="4" t="str">
        <f t="shared" si="29"/>
        <v xml:space="preserve"> </v>
      </c>
      <c r="CH104" s="123">
        <v>1</v>
      </c>
      <c r="CI104">
        <v>68.776698801122009</v>
      </c>
      <c r="CJ104">
        <v>69.228932345185271</v>
      </c>
      <c r="CK104" s="179">
        <f t="shared" si="30"/>
        <v>6.5753889318090394E-3</v>
      </c>
      <c r="CL104" s="180" t="str">
        <f t="shared" si="31"/>
        <v xml:space="preserve"> </v>
      </c>
      <c r="CQ104">
        <v>1</v>
      </c>
      <c r="CR104">
        <v>68.776698801122009</v>
      </c>
      <c r="CS104">
        <v>68.517617691127327</v>
      </c>
      <c r="CT104" s="179">
        <f t="shared" si="32"/>
        <v>3.7669896129189518E-3</v>
      </c>
      <c r="CU104" s="180" t="str">
        <f t="shared" si="33"/>
        <v xml:space="preserve"> </v>
      </c>
      <c r="CZ104">
        <v>1</v>
      </c>
      <c r="DA104">
        <v>68.776698801122009</v>
      </c>
      <c r="DB104">
        <v>68.608426944076513</v>
      </c>
      <c r="DC104" s="179">
        <f t="shared" si="34"/>
        <v>2.446640504396403E-3</v>
      </c>
      <c r="DD104" s="180" t="str">
        <f t="shared" si="35"/>
        <v xml:space="preserve"> </v>
      </c>
    </row>
    <row r="105" spans="16:108" x14ac:dyDescent="0.2">
      <c r="P105">
        <v>102</v>
      </c>
      <c r="Q105" s="81">
        <v>45269</v>
      </c>
      <c r="R105">
        <v>1</v>
      </c>
      <c r="S105" s="74">
        <v>517630.39427362068</v>
      </c>
      <c r="T105">
        <v>68.110638916436244</v>
      </c>
      <c r="U105">
        <v>496787.67020558415</v>
      </c>
      <c r="V105">
        <v>496831.60866189114</v>
      </c>
      <c r="W105">
        <v>67.839393466079173</v>
      </c>
      <c r="X105">
        <v>499041.12494629109</v>
      </c>
      <c r="Y105">
        <v>67.87081278703269</v>
      </c>
      <c r="Z105">
        <v>497477.73004600697</v>
      </c>
      <c r="AA105">
        <v>67.84386505561946</v>
      </c>
      <c r="AB105">
        <v>67.988048099184951</v>
      </c>
      <c r="AC105">
        <v>68.031606511902027</v>
      </c>
      <c r="AF105">
        <v>1</v>
      </c>
      <c r="AG105" s="74">
        <v>580830.70674626366</v>
      </c>
      <c r="AH105">
        <v>589729.73180152138</v>
      </c>
      <c r="AI105" s="4">
        <f t="shared" si="18"/>
        <v>1.5321202808145034E-2</v>
      </c>
      <c r="AJ105" s="4" t="str">
        <f t="shared" si="19"/>
        <v xml:space="preserve"> </v>
      </c>
      <c r="AO105">
        <v>1</v>
      </c>
      <c r="AP105" s="74">
        <v>580830.70674626366</v>
      </c>
      <c r="AQ105">
        <v>589776.3065652065</v>
      </c>
      <c r="AR105" s="4">
        <f t="shared" si="20"/>
        <v>1.5401389277531307E-2</v>
      </c>
      <c r="AS105" t="str">
        <f t="shared" si="21"/>
        <v xml:space="preserve"> </v>
      </c>
      <c r="AX105" s="123">
        <v>1</v>
      </c>
      <c r="AY105">
        <v>68.820046330999702</v>
      </c>
      <c r="AZ105">
        <v>68.882380756350955</v>
      </c>
      <c r="BA105" s="179">
        <f t="shared" si="22"/>
        <v>9.0575971209677164E-4</v>
      </c>
      <c r="BB105" s="180" t="str">
        <f t="shared" si="23"/>
        <v xml:space="preserve"> </v>
      </c>
      <c r="BG105">
        <v>1</v>
      </c>
      <c r="BH105" s="74">
        <v>580830.70674626366</v>
      </c>
      <c r="BI105">
        <v>626632.52521310246</v>
      </c>
      <c r="BJ105" s="4">
        <f t="shared" si="24"/>
        <v>7.8855711199248557E-2</v>
      </c>
      <c r="BK105" s="4" t="str">
        <f t="shared" si="25"/>
        <v xml:space="preserve"> </v>
      </c>
      <c r="BP105" s="123">
        <v>1</v>
      </c>
      <c r="BQ105">
        <v>68.820046330999702</v>
      </c>
      <c r="BR105">
        <v>69.210252420840462</v>
      </c>
      <c r="BS105" s="179">
        <f t="shared" si="26"/>
        <v>5.6699480840801623E-3</v>
      </c>
      <c r="BT105" s="180" t="str">
        <f t="shared" si="27"/>
        <v xml:space="preserve"> </v>
      </c>
      <c r="BY105">
        <v>1</v>
      </c>
      <c r="BZ105" s="74">
        <v>580830.70674626366</v>
      </c>
      <c r="CA105">
        <v>627822.14030352759</v>
      </c>
      <c r="CB105" s="4">
        <f t="shared" si="28"/>
        <v>8.0903838263826786E-2</v>
      </c>
      <c r="CC105" s="4" t="str">
        <f t="shared" si="29"/>
        <v xml:space="preserve"> </v>
      </c>
      <c r="CH105" s="123">
        <v>1</v>
      </c>
      <c r="CI105">
        <v>68.820046330999702</v>
      </c>
      <c r="CJ105">
        <v>69.227625997189392</v>
      </c>
      <c r="CK105" s="179">
        <f t="shared" si="30"/>
        <v>5.9223974396846292E-3</v>
      </c>
      <c r="CL105" s="180" t="str">
        <f t="shared" si="31"/>
        <v xml:space="preserve"> </v>
      </c>
      <c r="CQ105">
        <v>1</v>
      </c>
      <c r="CR105">
        <v>68.820046330999702</v>
      </c>
      <c r="CS105">
        <v>68.541924566536039</v>
      </c>
      <c r="CT105" s="179">
        <f t="shared" si="32"/>
        <v>4.0412899916689518E-3</v>
      </c>
      <c r="CU105" s="180" t="str">
        <f t="shared" si="33"/>
        <v xml:space="preserve"> </v>
      </c>
      <c r="CZ105">
        <v>1</v>
      </c>
      <c r="DA105">
        <v>68.820046330999702</v>
      </c>
      <c r="DB105">
        <v>68.697516377976754</v>
      </c>
      <c r="DC105" s="179">
        <f t="shared" si="34"/>
        <v>1.7804398508193778E-3</v>
      </c>
      <c r="DD105" s="180" t="str">
        <f t="shared" si="35"/>
        <v xml:space="preserve"> </v>
      </c>
    </row>
    <row r="106" spans="16:108" x14ac:dyDescent="0.2">
      <c r="P106">
        <v>103</v>
      </c>
      <c r="Q106" s="81">
        <v>45276</v>
      </c>
      <c r="R106">
        <v>1</v>
      </c>
      <c r="S106" s="74">
        <v>516002.30374580785</v>
      </c>
      <c r="T106">
        <v>68.09044700586233</v>
      </c>
      <c r="U106">
        <v>496641.32832708175</v>
      </c>
      <c r="V106">
        <v>496687.0243216409</v>
      </c>
      <c r="W106">
        <v>67.837847762490497</v>
      </c>
      <c r="X106">
        <v>499172.75867839553</v>
      </c>
      <c r="Y106">
        <v>67.873224243623596</v>
      </c>
      <c r="Z106">
        <v>497393.03242887568</v>
      </c>
      <c r="AA106">
        <v>67.842890080094605</v>
      </c>
      <c r="AB106">
        <v>67.985237459650634</v>
      </c>
      <c r="AC106">
        <v>68.003891220155523</v>
      </c>
      <c r="AF106">
        <v>1</v>
      </c>
      <c r="AG106" s="74">
        <v>585632.15038219036</v>
      </c>
      <c r="AH106">
        <v>589583.38992301899</v>
      </c>
      <c r="AI106" s="4">
        <f t="shared" si="18"/>
        <v>6.7469648622433039E-3</v>
      </c>
      <c r="AJ106" s="4" t="str">
        <f t="shared" si="19"/>
        <v xml:space="preserve"> </v>
      </c>
      <c r="AO106">
        <v>1</v>
      </c>
      <c r="AP106" s="74">
        <v>585632.15038219036</v>
      </c>
      <c r="AQ106">
        <v>589631.72222495626</v>
      </c>
      <c r="AR106" s="4">
        <f t="shared" si="20"/>
        <v>6.8294949998147026E-3</v>
      </c>
      <c r="AS106" t="str">
        <f t="shared" si="21"/>
        <v xml:space="preserve"> </v>
      </c>
      <c r="AX106" s="123">
        <v>1</v>
      </c>
      <c r="AY106">
        <v>68.868887051299566</v>
      </c>
      <c r="AZ106">
        <v>68.880835052762279</v>
      </c>
      <c r="BA106" s="179">
        <f t="shared" si="22"/>
        <v>1.7348910334231179E-4</v>
      </c>
      <c r="BB106" s="180" t="str">
        <f t="shared" si="23"/>
        <v xml:space="preserve"> </v>
      </c>
      <c r="BG106">
        <v>1</v>
      </c>
      <c r="BH106" s="74">
        <v>585632.15038219036</v>
      </c>
      <c r="BI106">
        <v>626587.35414383409</v>
      </c>
      <c r="BJ106" s="4">
        <f t="shared" si="24"/>
        <v>6.9933325441432631E-2</v>
      </c>
      <c r="BK106" s="4" t="str">
        <f t="shared" si="25"/>
        <v xml:space="preserve"> </v>
      </c>
      <c r="BP106" s="123">
        <v>1</v>
      </c>
      <c r="BQ106">
        <v>68.868887051299566</v>
      </c>
      <c r="BR106">
        <v>69.210122097177759</v>
      </c>
      <c r="BS106" s="179">
        <f t="shared" si="26"/>
        <v>4.9548505934764314E-3</v>
      </c>
      <c r="BT106" s="180" t="str">
        <f t="shared" si="27"/>
        <v xml:space="preserve"> </v>
      </c>
      <c r="BY106">
        <v>1</v>
      </c>
      <c r="BZ106" s="74">
        <v>585632.15038219036</v>
      </c>
      <c r="CA106">
        <v>627710.12020870531</v>
      </c>
      <c r="CB106" s="4">
        <f t="shared" si="28"/>
        <v>7.1850511962252034E-2</v>
      </c>
      <c r="CC106" s="4" t="str">
        <f t="shared" si="29"/>
        <v xml:space="preserve"> </v>
      </c>
      <c r="CH106" s="123">
        <v>1</v>
      </c>
      <c r="CI106">
        <v>68.868887051299566</v>
      </c>
      <c r="CJ106">
        <v>69.22633650576752</v>
      </c>
      <c r="CK106" s="179">
        <f t="shared" si="30"/>
        <v>5.1902894002293695E-3</v>
      </c>
      <c r="CL106" s="180" t="str">
        <f t="shared" si="31"/>
        <v xml:space="preserve"> </v>
      </c>
      <c r="CQ106">
        <v>1</v>
      </c>
      <c r="CR106">
        <v>68.868887051299566</v>
      </c>
      <c r="CS106">
        <v>68.559707222246786</v>
      </c>
      <c r="CT106" s="179">
        <f t="shared" si="32"/>
        <v>4.4893977860056946E-3</v>
      </c>
      <c r="CU106" s="180" t="str">
        <f t="shared" si="33"/>
        <v xml:space="preserve"> </v>
      </c>
      <c r="CZ106">
        <v>1</v>
      </c>
      <c r="DA106">
        <v>68.868887051299566</v>
      </c>
      <c r="DB106">
        <v>68.801429061546315</v>
      </c>
      <c r="DC106" s="179">
        <f t="shared" si="34"/>
        <v>9.7951328446766405E-4</v>
      </c>
      <c r="DD106" s="180" t="str">
        <f t="shared" si="35"/>
        <v xml:space="preserve"> </v>
      </c>
    </row>
    <row r="107" spans="16:108" x14ac:dyDescent="0.2">
      <c r="P107">
        <v>104</v>
      </c>
      <c r="Q107" s="81">
        <v>45283</v>
      </c>
      <c r="R107">
        <v>1</v>
      </c>
      <c r="S107" s="74">
        <v>517435.98945278733</v>
      </c>
      <c r="T107">
        <v>68.105354644562496</v>
      </c>
      <c r="U107">
        <v>496494.98644857935</v>
      </c>
      <c r="V107">
        <v>496542.43998139072</v>
      </c>
      <c r="W107">
        <v>67.836302058901822</v>
      </c>
      <c r="X107">
        <v>499311.46460255492</v>
      </c>
      <c r="Y107">
        <v>67.875737371424634</v>
      </c>
      <c r="Z107">
        <v>497309.15315900382</v>
      </c>
      <c r="AA107">
        <v>67.841924524770391</v>
      </c>
      <c r="AB107">
        <v>67.991684738608825</v>
      </c>
      <c r="AC107">
        <v>68.019530830519187</v>
      </c>
      <c r="AF107">
        <v>1</v>
      </c>
      <c r="AG107" s="74">
        <v>627201.32655904535</v>
      </c>
      <c r="AH107">
        <v>649770.69031600701</v>
      </c>
      <c r="AI107" s="4">
        <f t="shared" si="18"/>
        <v>3.5984241106092357E-2</v>
      </c>
      <c r="AJ107" s="4" t="str">
        <f t="shared" si="19"/>
        <v xml:space="preserve"> </v>
      </c>
      <c r="AO107">
        <v>1</v>
      </c>
      <c r="AP107" s="74">
        <v>627201.32655904535</v>
      </c>
      <c r="AQ107">
        <v>656005.5364501389</v>
      </c>
      <c r="AR107" s="4">
        <f t="shared" si="20"/>
        <v>4.5924982412137626E-2</v>
      </c>
      <c r="AS107" t="str">
        <f t="shared" si="21"/>
        <v xml:space="preserve"> </v>
      </c>
      <c r="AX107" s="123">
        <v>1</v>
      </c>
      <c r="AY107">
        <v>69.231803521831793</v>
      </c>
      <c r="AZ107">
        <v>69.496593740805267</v>
      </c>
      <c r="BA107" s="179">
        <f t="shared" si="22"/>
        <v>3.8246904674377551E-3</v>
      </c>
      <c r="BB107" s="180" t="str">
        <f t="shared" si="23"/>
        <v xml:space="preserve"> </v>
      </c>
      <c r="BG107">
        <v>1</v>
      </c>
      <c r="BH107" s="74">
        <v>627201.32655904535</v>
      </c>
      <c r="BI107">
        <v>626549.25526662031</v>
      </c>
      <c r="BJ107" s="4">
        <f t="shared" si="24"/>
        <v>1.0396522851800019E-3</v>
      </c>
      <c r="BK107" s="4" t="str">
        <f t="shared" si="25"/>
        <v xml:space="preserve"> </v>
      </c>
      <c r="BP107" s="123">
        <v>1</v>
      </c>
      <c r="BQ107">
        <v>69.231803521831793</v>
      </c>
      <c r="BR107">
        <v>69.210093444725175</v>
      </c>
      <c r="BS107" s="179">
        <f t="shared" si="26"/>
        <v>3.1358531776183487E-4</v>
      </c>
      <c r="BT107" s="180" t="str">
        <f t="shared" si="27"/>
        <v xml:space="preserve"> </v>
      </c>
      <c r="BY107">
        <v>1</v>
      </c>
      <c r="BZ107" s="74">
        <v>627201.32655904535</v>
      </c>
      <c r="CA107">
        <v>627599.52716030611</v>
      </c>
      <c r="CB107" s="4">
        <f t="shared" si="28"/>
        <v>6.34884819911606E-4</v>
      </c>
      <c r="CC107" s="4" t="str">
        <f t="shared" si="29"/>
        <v xml:space="preserve"> </v>
      </c>
      <c r="CH107" s="123">
        <v>1</v>
      </c>
      <c r="CI107">
        <v>69.231803521831793</v>
      </c>
      <c r="CJ107">
        <v>69.225063441435111</v>
      </c>
      <c r="CK107" s="179">
        <f t="shared" si="30"/>
        <v>9.7355262376726999E-5</v>
      </c>
      <c r="CL107" s="180" t="str">
        <f t="shared" si="31"/>
        <v xml:space="preserve"> </v>
      </c>
      <c r="CQ107">
        <v>1</v>
      </c>
      <c r="CR107">
        <v>69.231803521831793</v>
      </c>
      <c r="CS107">
        <v>68.092104217231196</v>
      </c>
      <c r="CT107" s="179">
        <f t="shared" si="32"/>
        <v>1.6462077349194013E-2</v>
      </c>
      <c r="CU107" s="180" t="str">
        <f t="shared" si="33"/>
        <v xml:space="preserve"> </v>
      </c>
      <c r="CZ107">
        <v>1</v>
      </c>
      <c r="DA107">
        <v>69.231803521831793</v>
      </c>
      <c r="DB107">
        <v>69.286934799370258</v>
      </c>
      <c r="DC107" s="179">
        <f t="shared" si="34"/>
        <v>7.9632877859492986E-4</v>
      </c>
      <c r="DD107" s="180" t="str">
        <f t="shared" si="35"/>
        <v xml:space="preserve"> </v>
      </c>
    </row>
    <row r="108" spans="16:108" x14ac:dyDescent="0.2">
      <c r="P108">
        <v>105</v>
      </c>
      <c r="Q108" s="81">
        <v>45290</v>
      </c>
      <c r="R108">
        <v>1</v>
      </c>
      <c r="S108" s="74">
        <v>515364.90149512893</v>
      </c>
      <c r="T108">
        <v>68.076809041434231</v>
      </c>
      <c r="U108">
        <v>496348.64457007684</v>
      </c>
      <c r="V108">
        <v>496397.85564114049</v>
      </c>
      <c r="W108">
        <v>67.834756355313132</v>
      </c>
      <c r="X108">
        <v>499457.24271876924</v>
      </c>
      <c r="Y108">
        <v>67.878352170435832</v>
      </c>
      <c r="Z108">
        <v>497226.07657388074</v>
      </c>
      <c r="AA108">
        <v>67.840968209351772</v>
      </c>
      <c r="AB108">
        <v>67.988295856240541</v>
      </c>
      <c r="AC108">
        <v>67.982916815394049</v>
      </c>
      <c r="AF108">
        <v>1</v>
      </c>
      <c r="AG108" s="74">
        <v>631822.24134483107</v>
      </c>
      <c r="AH108">
        <v>649624.34843750461</v>
      </c>
      <c r="AI108" s="4">
        <f t="shared" si="18"/>
        <v>2.8175815803479519E-2</v>
      </c>
      <c r="AJ108" s="4" t="str">
        <f t="shared" si="19"/>
        <v xml:space="preserve"> </v>
      </c>
      <c r="AO108">
        <v>1</v>
      </c>
      <c r="AP108" s="74">
        <v>631822.24134483107</v>
      </c>
      <c r="AQ108">
        <v>655860.95210988866</v>
      </c>
      <c r="AR108" s="4">
        <f t="shared" si="20"/>
        <v>3.8046635892227051E-2</v>
      </c>
      <c r="AS108" t="str">
        <f t="shared" si="21"/>
        <v xml:space="preserve"> </v>
      </c>
      <c r="AX108" s="123">
        <v>1</v>
      </c>
      <c r="AY108">
        <v>69.276470120596898</v>
      </c>
      <c r="AZ108">
        <v>69.495048037216591</v>
      </c>
      <c r="BA108" s="179">
        <f t="shared" si="22"/>
        <v>3.1551537807742221E-3</v>
      </c>
      <c r="BB108" s="180" t="str">
        <f t="shared" si="23"/>
        <v xml:space="preserve"> </v>
      </c>
      <c r="BG108">
        <v>1</v>
      </c>
      <c r="BH108" s="74">
        <v>631822.24134483107</v>
      </c>
      <c r="BI108">
        <v>626518.22858146159</v>
      </c>
      <c r="BJ108" s="4">
        <f t="shared" si="24"/>
        <v>8.3947864071386748E-3</v>
      </c>
      <c r="BK108" s="4" t="str">
        <f t="shared" si="25"/>
        <v xml:space="preserve"> </v>
      </c>
      <c r="BP108" s="123">
        <v>1</v>
      </c>
      <c r="BQ108">
        <v>69.276470120596898</v>
      </c>
      <c r="BR108">
        <v>69.210166463482764</v>
      </c>
      <c r="BS108" s="179">
        <f t="shared" si="26"/>
        <v>9.5708769512522108E-4</v>
      </c>
      <c r="BT108" s="180" t="str">
        <f t="shared" si="27"/>
        <v xml:space="preserve"> </v>
      </c>
      <c r="BY108">
        <v>1</v>
      </c>
      <c r="BZ108" s="74">
        <v>631822.24134483107</v>
      </c>
      <c r="CA108">
        <v>627490.32525635278</v>
      </c>
      <c r="CB108" s="4">
        <f t="shared" si="28"/>
        <v>6.856226015813917E-3</v>
      </c>
      <c r="CC108" s="4" t="str">
        <f t="shared" si="29"/>
        <v xml:space="preserve"> </v>
      </c>
      <c r="CH108" s="123">
        <v>1</v>
      </c>
      <c r="CI108">
        <v>69.276470120596898</v>
      </c>
      <c r="CJ108">
        <v>69.223806390915527</v>
      </c>
      <c r="CK108" s="179">
        <f t="shared" si="30"/>
        <v>7.6019649369682093E-4</v>
      </c>
      <c r="CL108" s="180" t="str">
        <f t="shared" si="31"/>
        <v xml:space="preserve"> </v>
      </c>
      <c r="CQ108">
        <v>1</v>
      </c>
      <c r="CR108">
        <v>69.276470120596898</v>
      </c>
      <c r="CS108">
        <v>68.152085514370654</v>
      </c>
      <c r="CT108" s="179">
        <f t="shared" si="32"/>
        <v>1.6230396904878496E-2</v>
      </c>
      <c r="CU108" s="180" t="str">
        <f t="shared" si="33"/>
        <v xml:space="preserve"> </v>
      </c>
      <c r="CZ108">
        <v>1</v>
      </c>
      <c r="DA108">
        <v>69.276470120596898</v>
      </c>
      <c r="DB108">
        <v>69.391416467557548</v>
      </c>
      <c r="DC108" s="179">
        <f t="shared" si="34"/>
        <v>1.6592408181385528E-3</v>
      </c>
      <c r="DD108" s="180" t="str">
        <f t="shared" si="35"/>
        <v xml:space="preserve"> </v>
      </c>
    </row>
    <row r="109" spans="16:108" x14ac:dyDescent="0.2">
      <c r="P109">
        <v>106</v>
      </c>
      <c r="Q109" s="81">
        <v>45297</v>
      </c>
      <c r="R109">
        <v>1</v>
      </c>
      <c r="S109" s="74">
        <v>518363.31096402265</v>
      </c>
      <c r="T109">
        <v>68.114517059881663</v>
      </c>
      <c r="U109">
        <v>502986.6960556861</v>
      </c>
      <c r="V109">
        <v>503082.81987856014</v>
      </c>
      <c r="W109">
        <v>67.91766218144852</v>
      </c>
      <c r="X109">
        <v>502332.33705050894</v>
      </c>
      <c r="Y109">
        <v>67.906118087846778</v>
      </c>
      <c r="Z109">
        <v>496924.70737347158</v>
      </c>
      <c r="AA109">
        <v>67.840285741760553</v>
      </c>
      <c r="AB109">
        <v>68.498093568168386</v>
      </c>
      <c r="AC109">
        <v>68.087338223769507</v>
      </c>
      <c r="AF109">
        <v>1</v>
      </c>
      <c r="AG109" s="74">
        <v>695781.61014604475</v>
      </c>
      <c r="AH109">
        <v>649478.0065590021</v>
      </c>
      <c r="AI109" s="4">
        <f t="shared" si="18"/>
        <v>6.6549047735428815E-2</v>
      </c>
      <c r="AJ109" s="4" t="str">
        <f t="shared" si="19"/>
        <v xml:space="preserve"> </v>
      </c>
      <c r="AO109">
        <v>1</v>
      </c>
      <c r="AP109" s="74">
        <v>695781.61014604475</v>
      </c>
      <c r="AQ109">
        <v>655716.36776963854</v>
      </c>
      <c r="AR109" s="4">
        <f t="shared" si="20"/>
        <v>5.7583071745740025E-2</v>
      </c>
      <c r="AS109" t="str">
        <f t="shared" si="21"/>
        <v xml:space="preserve"> </v>
      </c>
      <c r="AX109" s="123">
        <v>1</v>
      </c>
      <c r="AY109">
        <v>69.922525775503232</v>
      </c>
      <c r="AZ109">
        <v>69.493502333627902</v>
      </c>
      <c r="BA109" s="179">
        <f t="shared" si="22"/>
        <v>6.1356971464785783E-3</v>
      </c>
      <c r="BB109" s="180" t="str">
        <f t="shared" si="23"/>
        <v xml:space="preserve"> </v>
      </c>
      <c r="BG109">
        <v>1</v>
      </c>
      <c r="BH109" s="74">
        <v>695781.61014604475</v>
      </c>
      <c r="BI109">
        <v>626494.27408835792</v>
      </c>
      <c r="BJ109" s="4">
        <f t="shared" si="24"/>
        <v>9.9582016896283584E-2</v>
      </c>
      <c r="BK109" s="4" t="str">
        <f t="shared" si="25"/>
        <v xml:space="preserve"> </v>
      </c>
      <c r="BP109" s="123">
        <v>1</v>
      </c>
      <c r="BQ109">
        <v>69.922525775503232</v>
      </c>
      <c r="BR109">
        <v>69.210341153450486</v>
      </c>
      <c r="BS109" s="179">
        <f t="shared" si="26"/>
        <v>1.018533890407966E-2</v>
      </c>
      <c r="BT109" s="180" t="str">
        <f t="shared" si="27"/>
        <v xml:space="preserve"> </v>
      </c>
      <c r="BY109">
        <v>1</v>
      </c>
      <c r="BZ109" s="74">
        <v>695781.61014604475</v>
      </c>
      <c r="CA109">
        <v>627382.47993290005</v>
      </c>
      <c r="CB109" s="4">
        <f t="shared" si="28"/>
        <v>9.8305458517059255E-2</v>
      </c>
      <c r="CC109" s="4" t="str">
        <f t="shared" si="29"/>
        <v xml:space="preserve"> </v>
      </c>
      <c r="CH109" s="123">
        <v>1</v>
      </c>
      <c r="CI109">
        <v>69.922525775503232</v>
      </c>
      <c r="CJ109">
        <v>69.222564956334494</v>
      </c>
      <c r="CK109" s="179">
        <f t="shared" si="30"/>
        <v>1.001051966309207E-2</v>
      </c>
      <c r="CL109" s="180" t="str">
        <f t="shared" si="31"/>
        <v xml:space="preserve"> </v>
      </c>
      <c r="CQ109">
        <v>1</v>
      </c>
      <c r="CR109">
        <v>69.922525775503232</v>
      </c>
      <c r="CS109">
        <v>68.383773459371426</v>
      </c>
      <c r="CT109" s="179">
        <f t="shared" si="32"/>
        <v>2.2006532216416224E-2</v>
      </c>
      <c r="CU109" s="180" t="str">
        <f t="shared" si="33"/>
        <v xml:space="preserve"> </v>
      </c>
      <c r="CZ109">
        <v>1</v>
      </c>
      <c r="DA109">
        <v>69.922525775503232</v>
      </c>
      <c r="DB109">
        <v>70.168050004749389</v>
      </c>
      <c r="DC109" s="179">
        <f t="shared" si="34"/>
        <v>3.5113752903384826E-3</v>
      </c>
      <c r="DD109" s="180" t="str">
        <f t="shared" si="35"/>
        <v xml:space="preserve"> </v>
      </c>
    </row>
    <row r="110" spans="16:108" x14ac:dyDescent="0.2">
      <c r="P110">
        <v>107</v>
      </c>
      <c r="Q110" s="81">
        <v>45304</v>
      </c>
      <c r="R110">
        <v>1</v>
      </c>
      <c r="S110" s="74">
        <v>518321.42138584587</v>
      </c>
      <c r="T110">
        <v>68.114397070163847</v>
      </c>
      <c r="U110">
        <v>502840.35417718359</v>
      </c>
      <c r="V110">
        <v>502938.23553830991</v>
      </c>
      <c r="W110">
        <v>67.916116477859845</v>
      </c>
      <c r="X110">
        <v>502492.25955083314</v>
      </c>
      <c r="Y110">
        <v>67.908936229278268</v>
      </c>
      <c r="Z110">
        <v>496843.19093515782</v>
      </c>
      <c r="AA110">
        <v>67.839347385583352</v>
      </c>
      <c r="AB110">
        <v>68.501788827250294</v>
      </c>
      <c r="AC110">
        <v>68.081667520126331</v>
      </c>
      <c r="AF110">
        <v>1</v>
      </c>
      <c r="AG110" s="74">
        <v>701745.93701132759</v>
      </c>
      <c r="AH110">
        <v>649331.66468049958</v>
      </c>
      <c r="AI110" s="4">
        <f t="shared" si="18"/>
        <v>7.4691237335916261E-2</v>
      </c>
      <c r="AJ110" s="4" t="str">
        <f t="shared" si="19"/>
        <v xml:space="preserve"> </v>
      </c>
      <c r="AO110">
        <v>1</v>
      </c>
      <c r="AP110" s="74">
        <v>701745.93701132759</v>
      </c>
      <c r="AQ110">
        <v>655571.78342938831</v>
      </c>
      <c r="AR110" s="4">
        <f t="shared" si="20"/>
        <v>6.5798961057887739E-2</v>
      </c>
      <c r="AS110" t="str">
        <f t="shared" si="21"/>
        <v xml:space="preserve"> </v>
      </c>
      <c r="AX110" s="123">
        <v>1</v>
      </c>
      <c r="AY110">
        <v>69.976105256545196</v>
      </c>
      <c r="AZ110">
        <v>69.491956630039226</v>
      </c>
      <c r="BA110" s="179">
        <f t="shared" si="22"/>
        <v>6.9187706965255155E-3</v>
      </c>
      <c r="BB110" s="180" t="str">
        <f t="shared" si="23"/>
        <v xml:space="preserve"> </v>
      </c>
      <c r="BG110">
        <v>1</v>
      </c>
      <c r="BH110" s="74">
        <v>701745.93701132759</v>
      </c>
      <c r="BI110">
        <v>626477.39178730908</v>
      </c>
      <c r="BJ110" s="4">
        <f t="shared" si="24"/>
        <v>0.10725896831634028</v>
      </c>
      <c r="BK110" s="4" t="str">
        <f t="shared" si="25"/>
        <v xml:space="preserve"> </v>
      </c>
      <c r="BP110" s="123">
        <v>1</v>
      </c>
      <c r="BQ110">
        <v>69.976105256545196</v>
      </c>
      <c r="BR110">
        <v>69.210617514628339</v>
      </c>
      <c r="BS110" s="179">
        <f t="shared" si="26"/>
        <v>1.0939273329237732E-2</v>
      </c>
      <c r="BT110" s="180" t="str">
        <f t="shared" si="27"/>
        <v xml:space="preserve"> </v>
      </c>
      <c r="BY110">
        <v>1</v>
      </c>
      <c r="BZ110" s="74">
        <v>701745.93701132759</v>
      </c>
      <c r="CA110">
        <v>627275.95789835998</v>
      </c>
      <c r="CB110" s="4">
        <f t="shared" si="28"/>
        <v>0.10612099790720345</v>
      </c>
      <c r="CC110" s="4" t="str">
        <f t="shared" si="29"/>
        <v xml:space="preserve"> </v>
      </c>
      <c r="CH110" s="123">
        <v>1</v>
      </c>
      <c r="CI110">
        <v>69.976105256545196</v>
      </c>
      <c r="CJ110">
        <v>69.221338754464213</v>
      </c>
      <c r="CK110" s="179">
        <f t="shared" si="30"/>
        <v>1.0786060460408179E-2</v>
      </c>
      <c r="CL110" s="180" t="str">
        <f t="shared" si="31"/>
        <v xml:space="preserve"> </v>
      </c>
      <c r="CQ110">
        <v>1</v>
      </c>
      <c r="CR110">
        <v>69.976105256545196</v>
      </c>
      <c r="CS110">
        <v>68.438919755904621</v>
      </c>
      <c r="CT110" s="179">
        <f t="shared" si="32"/>
        <v>2.1967291477640434E-2</v>
      </c>
      <c r="CU110" s="180" t="str">
        <f t="shared" si="33"/>
        <v xml:space="preserve"> </v>
      </c>
      <c r="CZ110">
        <v>1</v>
      </c>
      <c r="DA110">
        <v>69.976105256545196</v>
      </c>
      <c r="DB110">
        <v>70.29138485958552</v>
      </c>
      <c r="DC110" s="179">
        <f t="shared" si="34"/>
        <v>4.5055323082708173E-3</v>
      </c>
      <c r="DD110" s="180" t="str">
        <f t="shared" si="35"/>
        <v xml:space="preserve"> </v>
      </c>
    </row>
    <row r="111" spans="16:108" x14ac:dyDescent="0.2">
      <c r="P111">
        <v>108</v>
      </c>
      <c r="Q111" s="81">
        <v>45311</v>
      </c>
      <c r="R111">
        <v>1</v>
      </c>
      <c r="S111" s="74">
        <v>517617.3253860281</v>
      </c>
      <c r="T111">
        <v>68.105734697527183</v>
      </c>
      <c r="U111">
        <v>502694.01229868119</v>
      </c>
      <c r="V111">
        <v>502793.65119805979</v>
      </c>
      <c r="W111">
        <v>67.914570774271155</v>
      </c>
      <c r="X111">
        <v>502659.25424321205</v>
      </c>
      <c r="Y111">
        <v>67.911856041919876</v>
      </c>
      <c r="Z111">
        <v>496762.43280028109</v>
      </c>
      <c r="AA111">
        <v>67.838417758427283</v>
      </c>
      <c r="AB111">
        <v>68.504231468201965</v>
      </c>
      <c r="AC111">
        <v>68.068001157486208</v>
      </c>
      <c r="AF111">
        <v>1</v>
      </c>
      <c r="AG111" s="74">
        <v>705660.5188689545</v>
      </c>
      <c r="AH111">
        <v>649185.32280199707</v>
      </c>
      <c r="AI111" s="4">
        <f t="shared" si="18"/>
        <v>8.0031678911946083E-2</v>
      </c>
      <c r="AJ111" s="4" t="str">
        <f t="shared" si="19"/>
        <v xml:space="preserve"> </v>
      </c>
      <c r="AO111">
        <v>1</v>
      </c>
      <c r="AP111" s="74">
        <v>705660.5188689545</v>
      </c>
      <c r="AQ111">
        <v>655427.19908913819</v>
      </c>
      <c r="AR111" s="4">
        <f t="shared" si="20"/>
        <v>7.1186241027528643E-2</v>
      </c>
      <c r="AS111" t="str">
        <f t="shared" si="21"/>
        <v xml:space="preserve"> </v>
      </c>
      <c r="AX111" s="123">
        <v>1</v>
      </c>
      <c r="AY111">
        <v>70.010181991408672</v>
      </c>
      <c r="AZ111">
        <v>69.490410926450537</v>
      </c>
      <c r="BA111" s="179">
        <f t="shared" si="22"/>
        <v>7.4242210229066279E-3</v>
      </c>
      <c r="BB111" s="180" t="str">
        <f t="shared" si="23"/>
        <v xml:space="preserve"> </v>
      </c>
      <c r="BG111">
        <v>1</v>
      </c>
      <c r="BH111" s="74">
        <v>705660.5188689545</v>
      </c>
      <c r="BI111">
        <v>626467.58167831507</v>
      </c>
      <c r="BJ111" s="4">
        <f t="shared" si="24"/>
        <v>0.11222526281840355</v>
      </c>
      <c r="BK111" s="4" t="str">
        <f t="shared" si="25"/>
        <v xml:space="preserve"> </v>
      </c>
      <c r="BP111" s="123">
        <v>1</v>
      </c>
      <c r="BQ111">
        <v>70.010181991408672</v>
      </c>
      <c r="BR111">
        <v>69.210995547016353</v>
      </c>
      <c r="BS111" s="179">
        <f t="shared" si="26"/>
        <v>1.1415288771715972E-2</v>
      </c>
      <c r="BT111" s="180" t="str">
        <f t="shared" si="27"/>
        <v xml:space="preserve"> </v>
      </c>
      <c r="BY111">
        <v>1</v>
      </c>
      <c r="BZ111" s="74">
        <v>705660.5188689545</v>
      </c>
      <c r="CA111">
        <v>627170.72707180877</v>
      </c>
      <c r="CB111" s="4">
        <f t="shared" si="28"/>
        <v>0.11122882703279277</v>
      </c>
      <c r="CC111" s="4" t="str">
        <f t="shared" si="29"/>
        <v xml:space="preserve"> </v>
      </c>
      <c r="CH111" s="123">
        <v>1</v>
      </c>
      <c r="CI111">
        <v>70.010181991408672</v>
      </c>
      <c r="CJ111">
        <v>69.220127416013099</v>
      </c>
      <c r="CK111" s="179">
        <f t="shared" si="30"/>
        <v>1.1284852473209175E-2</v>
      </c>
      <c r="CL111" s="180" t="str">
        <f t="shared" si="31"/>
        <v xml:space="preserve"> </v>
      </c>
      <c r="CQ111">
        <v>1</v>
      </c>
      <c r="CR111">
        <v>70.010181991408672</v>
      </c>
      <c r="CS111">
        <v>68.479791689162184</v>
      </c>
      <c r="CT111" s="179">
        <f t="shared" si="32"/>
        <v>2.1859538980119927E-2</v>
      </c>
      <c r="CU111" s="180" t="str">
        <f t="shared" si="33"/>
        <v xml:space="preserve"> </v>
      </c>
      <c r="CZ111">
        <v>1</v>
      </c>
      <c r="DA111">
        <v>70.010181991408672</v>
      </c>
      <c r="DB111">
        <v>70.388267031155181</v>
      </c>
      <c r="DC111" s="179">
        <f t="shared" si="34"/>
        <v>5.4004293231648161E-3</v>
      </c>
      <c r="DD111" s="180" t="str">
        <f t="shared" si="35"/>
        <v xml:space="preserve"> </v>
      </c>
    </row>
    <row r="112" spans="16:108" x14ac:dyDescent="0.2">
      <c r="P112">
        <v>109</v>
      </c>
      <c r="Q112" s="81">
        <v>45318</v>
      </c>
      <c r="R112">
        <v>1</v>
      </c>
      <c r="S112" s="74">
        <v>520402.04897866759</v>
      </c>
      <c r="T112">
        <v>68.141184421430836</v>
      </c>
      <c r="U112">
        <v>502547.67042017879</v>
      </c>
      <c r="V112">
        <v>502649.06685780943</v>
      </c>
      <c r="W112">
        <v>67.91302507068248</v>
      </c>
      <c r="X112">
        <v>502833.32112764614</v>
      </c>
      <c r="Y112">
        <v>67.914877525771644</v>
      </c>
      <c r="Z112">
        <v>496682.41899059841</v>
      </c>
      <c r="AA112">
        <v>67.837496699385326</v>
      </c>
      <c r="AB112">
        <v>68.513416405187769</v>
      </c>
      <c r="AC112">
        <v>68.098552740588545</v>
      </c>
      <c r="AF112">
        <v>1</v>
      </c>
      <c r="AG112" s="74">
        <v>727962.35366320785</v>
      </c>
      <c r="AH112">
        <v>662980.38658180402</v>
      </c>
      <c r="AI112" s="4">
        <f t="shared" si="18"/>
        <v>8.9265559893867488E-2</v>
      </c>
      <c r="AJ112" s="4" t="str">
        <f t="shared" si="19"/>
        <v xml:space="preserve"> </v>
      </c>
      <c r="AO112">
        <v>1</v>
      </c>
      <c r="AP112" s="74">
        <v>727962.35366320785</v>
      </c>
      <c r="AQ112">
        <v>655282.61474888795</v>
      </c>
      <c r="AR112" s="4">
        <f t="shared" si="20"/>
        <v>9.9839969125580935E-2</v>
      </c>
      <c r="AS112" t="str">
        <f t="shared" si="21"/>
        <v xml:space="preserve"> </v>
      </c>
      <c r="AX112" s="123">
        <v>1</v>
      </c>
      <c r="AY112">
        <v>70.190904521095646</v>
      </c>
      <c r="AZ112">
        <v>69.488865222861861</v>
      </c>
      <c r="BA112" s="179">
        <f t="shared" si="22"/>
        <v>1.0001855696599404E-2</v>
      </c>
      <c r="BB112" s="180" t="str">
        <f t="shared" si="23"/>
        <v xml:space="preserve"> </v>
      </c>
      <c r="BG112">
        <v>1</v>
      </c>
      <c r="BH112" s="74">
        <v>727962.35366320785</v>
      </c>
      <c r="BI112">
        <v>626464.84376137622</v>
      </c>
      <c r="BJ112" s="4">
        <f t="shared" si="24"/>
        <v>0.13942686650083214</v>
      </c>
      <c r="BK112" s="4" t="str">
        <f t="shared" si="25"/>
        <v xml:space="preserve"> </v>
      </c>
      <c r="BP112" s="123">
        <v>1</v>
      </c>
      <c r="BQ112">
        <v>70.190904521095646</v>
      </c>
      <c r="BR112">
        <v>69.211475250614498</v>
      </c>
      <c r="BS112" s="179">
        <f t="shared" si="26"/>
        <v>1.3953791836188462E-2</v>
      </c>
      <c r="BT112" s="180" t="str">
        <f t="shared" si="27"/>
        <v xml:space="preserve"> </v>
      </c>
      <c r="BY112">
        <v>1</v>
      </c>
      <c r="BZ112" s="74">
        <v>727962.35366320785</v>
      </c>
      <c r="CA112">
        <v>627066.75652498612</v>
      </c>
      <c r="CB112" s="4">
        <f t="shared" si="28"/>
        <v>0.13860002049625375</v>
      </c>
      <c r="CC112" s="4" t="str">
        <f t="shared" si="29"/>
        <v xml:space="preserve"> </v>
      </c>
      <c r="CH112" s="123">
        <v>1</v>
      </c>
      <c r="CI112">
        <v>70.190904521095646</v>
      </c>
      <c r="CJ112">
        <v>69.218930584958201</v>
      </c>
      <c r="CK112" s="179">
        <f t="shared" si="30"/>
        <v>1.3847576730476832E-2</v>
      </c>
      <c r="CL112" s="180" t="str">
        <f t="shared" si="31"/>
        <v xml:space="preserve"> </v>
      </c>
      <c r="CQ112">
        <v>1</v>
      </c>
      <c r="CR112">
        <v>70.190904521095646</v>
      </c>
      <c r="CS112">
        <v>68.877128522308894</v>
      </c>
      <c r="CT112" s="179">
        <f t="shared" si="32"/>
        <v>1.8717182913519821E-2</v>
      </c>
      <c r="CU112" s="180" t="str">
        <f t="shared" si="33"/>
        <v xml:space="preserve"> </v>
      </c>
      <c r="CZ112">
        <v>1</v>
      </c>
      <c r="DA112">
        <v>70.190904521095646</v>
      </c>
      <c r="DB112">
        <v>70.993096118819352</v>
      </c>
      <c r="DC112" s="179">
        <f t="shared" si="34"/>
        <v>1.1428711500399737E-2</v>
      </c>
      <c r="DD112" s="180" t="str">
        <f t="shared" si="35"/>
        <v xml:space="preserve"> </v>
      </c>
    </row>
    <row r="113" spans="16:108" x14ac:dyDescent="0.2">
      <c r="P113">
        <v>110</v>
      </c>
      <c r="Q113" s="81">
        <v>45325</v>
      </c>
      <c r="R113">
        <v>1</v>
      </c>
      <c r="S113" s="74">
        <v>511765.12334025902</v>
      </c>
      <c r="T113">
        <v>68.048759205508006</v>
      </c>
      <c r="U113">
        <v>496103.06280538416</v>
      </c>
      <c r="V113">
        <v>496191.81848712335</v>
      </c>
      <c r="W113">
        <v>67.841314211953332</v>
      </c>
      <c r="X113">
        <v>497422.67242893833</v>
      </c>
      <c r="Y113">
        <v>67.858312074778809</v>
      </c>
      <c r="Z113">
        <v>493949.29415065306</v>
      </c>
      <c r="AA113">
        <v>67.809508478358282</v>
      </c>
      <c r="AB113">
        <v>68.502861151060529</v>
      </c>
      <c r="AC113">
        <v>68.023180545274798</v>
      </c>
      <c r="AF113">
        <v>1</v>
      </c>
      <c r="AG113" s="74">
        <v>734075.01716150471</v>
      </c>
      <c r="AH113">
        <v>662834.04470330162</v>
      </c>
      <c r="AI113" s="4">
        <f t="shared" si="18"/>
        <v>9.704862690147821E-2</v>
      </c>
      <c r="AJ113" s="4" t="str">
        <f t="shared" si="19"/>
        <v xml:space="preserve"> </v>
      </c>
      <c r="AO113">
        <v>1</v>
      </c>
      <c r="AP113" s="74">
        <v>734075.01716150471</v>
      </c>
      <c r="AQ113">
        <v>655138.03040863783</v>
      </c>
      <c r="AR113" s="4">
        <f t="shared" si="20"/>
        <v>0.1075325885058691</v>
      </c>
      <c r="AS113" t="str">
        <f t="shared" si="21"/>
        <v xml:space="preserve"> </v>
      </c>
      <c r="AX113" s="123">
        <v>1</v>
      </c>
      <c r="AY113">
        <v>70.244961040783096</v>
      </c>
      <c r="AZ113">
        <v>69.487319519273171</v>
      </c>
      <c r="BA113" s="179">
        <f t="shared" si="22"/>
        <v>1.0785706337996971E-2</v>
      </c>
      <c r="BB113" s="180" t="str">
        <f t="shared" si="23"/>
        <v xml:space="preserve"> </v>
      </c>
      <c r="BG113">
        <v>1</v>
      </c>
      <c r="BH113" s="74">
        <v>734075.01716150471</v>
      </c>
      <c r="BI113">
        <v>626469.17803649209</v>
      </c>
      <c r="BJ113" s="4">
        <f t="shared" si="24"/>
        <v>0.14658697899991077</v>
      </c>
      <c r="BK113" s="4" t="str">
        <f t="shared" si="25"/>
        <v xml:space="preserve"> </v>
      </c>
      <c r="BP113" s="123">
        <v>1</v>
      </c>
      <c r="BQ113">
        <v>70.244961040783096</v>
      </c>
      <c r="BR113">
        <v>69.212056625422804</v>
      </c>
      <c r="BS113" s="179">
        <f t="shared" si="26"/>
        <v>1.4704320424643763E-2</v>
      </c>
      <c r="BT113" s="180" t="str">
        <f t="shared" si="27"/>
        <v xml:space="preserve"> </v>
      </c>
      <c r="BY113">
        <v>1</v>
      </c>
      <c r="BZ113" s="74">
        <v>734075.01716150471</v>
      </c>
      <c r="CA113">
        <v>626964.01642772905</v>
      </c>
      <c r="CB113" s="4">
        <f t="shared" si="28"/>
        <v>0.14591288114932544</v>
      </c>
      <c r="CC113" s="4" t="str">
        <f t="shared" si="29"/>
        <v xml:space="preserve"> </v>
      </c>
      <c r="CH113" s="123">
        <v>1</v>
      </c>
      <c r="CI113">
        <v>70.244961040783096</v>
      </c>
      <c r="CJ113">
        <v>69.217747917917009</v>
      </c>
      <c r="CK113" s="179">
        <f t="shared" si="30"/>
        <v>1.4623299773341796E-2</v>
      </c>
      <c r="CL113" s="180" t="str">
        <f t="shared" si="31"/>
        <v xml:space="preserve"> </v>
      </c>
      <c r="CQ113">
        <v>1</v>
      </c>
      <c r="CR113">
        <v>70.244961040783096</v>
      </c>
      <c r="CS113">
        <v>68.971240008062509</v>
      </c>
      <c r="CT113" s="179">
        <f t="shared" si="32"/>
        <v>1.8132560881926964E-2</v>
      </c>
      <c r="CU113" s="180" t="str">
        <f t="shared" si="33"/>
        <v xml:space="preserve"> </v>
      </c>
      <c r="CZ113">
        <v>1</v>
      </c>
      <c r="DA113">
        <v>70.244961040783096</v>
      </c>
      <c r="DB113">
        <v>71.159783977818805</v>
      </c>
      <c r="DC113" s="179">
        <f t="shared" si="34"/>
        <v>1.3023324712281884E-2</v>
      </c>
      <c r="DD113" s="180" t="str">
        <f t="shared" si="35"/>
        <v xml:space="preserve"> </v>
      </c>
    </row>
    <row r="114" spans="16:108" x14ac:dyDescent="0.2">
      <c r="P114">
        <v>111</v>
      </c>
      <c r="Q114" s="81">
        <v>45332</v>
      </c>
      <c r="R114">
        <v>1</v>
      </c>
      <c r="S114" s="74">
        <v>488138.72555502865</v>
      </c>
      <c r="T114">
        <v>67.75369912806255</v>
      </c>
      <c r="U114">
        <v>495956.72092688165</v>
      </c>
      <c r="V114">
        <v>496047.23414687323</v>
      </c>
      <c r="W114">
        <v>67.839768508364656</v>
      </c>
      <c r="X114">
        <v>497610.88369748206</v>
      </c>
      <c r="Y114">
        <v>67.861536901050883</v>
      </c>
      <c r="Z114">
        <v>493870.72857467062</v>
      </c>
      <c r="AA114">
        <v>67.808604090297877</v>
      </c>
      <c r="AB114">
        <v>68.368494790698776</v>
      </c>
      <c r="AC114">
        <v>67.817824360062744</v>
      </c>
      <c r="AF114">
        <v>1</v>
      </c>
      <c r="AG114" s="74">
        <v>735447.4298980569</v>
      </c>
      <c r="AH114">
        <v>662687.70282479911</v>
      </c>
      <c r="AI114" s="4">
        <f t="shared" si="18"/>
        <v>9.8932600911180404E-2</v>
      </c>
      <c r="AJ114" s="4" t="str">
        <f t="shared" si="19"/>
        <v xml:space="preserve"> </v>
      </c>
      <c r="AO114">
        <v>1</v>
      </c>
      <c r="AP114" s="74">
        <v>735447.4298980569</v>
      </c>
      <c r="AQ114">
        <v>654993.44606838748</v>
      </c>
      <c r="AR114" s="4">
        <f t="shared" si="20"/>
        <v>0.10939460872250441</v>
      </c>
      <c r="AS114" t="str">
        <f t="shared" si="21"/>
        <v xml:space="preserve"> </v>
      </c>
      <c r="AX114" s="123">
        <v>1</v>
      </c>
      <c r="AY114">
        <v>70.256366574349286</v>
      </c>
      <c r="AZ114">
        <v>69.485773815684496</v>
      </c>
      <c r="BA114" s="179">
        <f t="shared" si="22"/>
        <v>1.0968297910044994E-2</v>
      </c>
      <c r="BB114" s="180" t="str">
        <f t="shared" si="23"/>
        <v xml:space="preserve"> </v>
      </c>
      <c r="BG114">
        <v>1</v>
      </c>
      <c r="BH114" s="74">
        <v>735447.4298980569</v>
      </c>
      <c r="BI114">
        <v>626480.58450366301</v>
      </c>
      <c r="BJ114" s="4">
        <f t="shared" si="24"/>
        <v>0.14816401684821742</v>
      </c>
      <c r="BK114" s="4" t="str">
        <f t="shared" si="25"/>
        <v xml:space="preserve"> </v>
      </c>
      <c r="BP114" s="123">
        <v>1</v>
      </c>
      <c r="BQ114">
        <v>70.256366574349286</v>
      </c>
      <c r="BR114">
        <v>69.212739671441241</v>
      </c>
      <c r="BS114" s="179">
        <f t="shared" si="26"/>
        <v>1.4854552744392489E-2</v>
      </c>
      <c r="BT114" s="180" t="str">
        <f t="shared" si="27"/>
        <v xml:space="preserve"> </v>
      </c>
      <c r="BY114">
        <v>1</v>
      </c>
      <c r="BZ114" s="74">
        <v>735447.4298980569</v>
      </c>
      <c r="CA114">
        <v>626862.47799659555</v>
      </c>
      <c r="CB114" s="4">
        <f t="shared" si="28"/>
        <v>0.1476447499673943</v>
      </c>
      <c r="CC114" s="4" t="str">
        <f t="shared" si="29"/>
        <v xml:space="preserve"> </v>
      </c>
      <c r="CH114" s="123">
        <v>1</v>
      </c>
      <c r="CI114">
        <v>70.256366574349286</v>
      </c>
      <c r="CJ114">
        <v>69.216579083556141</v>
      </c>
      <c r="CK114" s="179">
        <f t="shared" si="30"/>
        <v>1.4799904143815677E-2</v>
      </c>
      <c r="CL114" s="180" t="str">
        <f t="shared" si="31"/>
        <v xml:space="preserve"> </v>
      </c>
      <c r="CQ114">
        <v>1</v>
      </c>
      <c r="CR114">
        <v>70.256366574349286</v>
      </c>
      <c r="CS114">
        <v>68.99056872154452</v>
      </c>
      <c r="CT114" s="179">
        <f t="shared" si="32"/>
        <v>1.8016841953607535E-2</v>
      </c>
      <c r="CU114" s="180" t="str">
        <f t="shared" si="33"/>
        <v xml:space="preserve"> </v>
      </c>
      <c r="CZ114">
        <v>1</v>
      </c>
      <c r="DA114">
        <v>70.256366574349286</v>
      </c>
      <c r="DB114">
        <v>71.189637180218213</v>
      </c>
      <c r="DC114" s="179">
        <f t="shared" si="34"/>
        <v>1.3283786955895119E-2</v>
      </c>
      <c r="DD114" s="180" t="str">
        <f t="shared" si="35"/>
        <v xml:space="preserve"> </v>
      </c>
    </row>
    <row r="115" spans="16:108" x14ac:dyDescent="0.2">
      <c r="P115">
        <v>112</v>
      </c>
      <c r="Q115" s="81">
        <v>45339</v>
      </c>
      <c r="R115">
        <v>1</v>
      </c>
      <c r="S115" s="74">
        <v>479149.66270683706</v>
      </c>
      <c r="T115">
        <v>67.640847532833135</v>
      </c>
      <c r="U115">
        <v>495810.37904837925</v>
      </c>
      <c r="V115">
        <v>495902.64980662294</v>
      </c>
      <c r="W115">
        <v>67.838222804775981</v>
      </c>
      <c r="X115">
        <v>497806.16715808073</v>
      </c>
      <c r="Y115">
        <v>67.864863398533075</v>
      </c>
      <c r="Z115">
        <v>493792.86763217708</v>
      </c>
      <c r="AA115">
        <v>67.807707813450349</v>
      </c>
      <c r="AB115">
        <v>68.297696455175213</v>
      </c>
      <c r="AC115">
        <v>67.750067069859426</v>
      </c>
      <c r="AF115">
        <v>1</v>
      </c>
      <c r="AG115" s="74">
        <v>714449.72172470472</v>
      </c>
      <c r="AH115">
        <v>662541.36094629671</v>
      </c>
      <c r="AI115" s="4">
        <f t="shared" si="18"/>
        <v>7.2655022739878103E-2</v>
      </c>
      <c r="AJ115" s="4" t="str">
        <f t="shared" si="19"/>
        <v xml:space="preserve"> </v>
      </c>
      <c r="AO115">
        <v>1</v>
      </c>
      <c r="AP115" s="74">
        <v>714449.72172470472</v>
      </c>
      <c r="AQ115">
        <v>654848.86172813736</v>
      </c>
      <c r="AR115" s="4">
        <f t="shared" si="20"/>
        <v>8.3422049423840433E-2</v>
      </c>
      <c r="AS115" t="str">
        <f t="shared" si="21"/>
        <v xml:space="preserve"> </v>
      </c>
      <c r="AX115" s="123">
        <v>1</v>
      </c>
      <c r="AY115">
        <v>70.10256946525692</v>
      </c>
      <c r="AZ115">
        <v>69.484228112095821</v>
      </c>
      <c r="BA115" s="179">
        <f t="shared" si="22"/>
        <v>8.8205233827777403E-3</v>
      </c>
      <c r="BB115" s="180" t="str">
        <f t="shared" si="23"/>
        <v xml:space="preserve"> </v>
      </c>
      <c r="BG115">
        <v>1</v>
      </c>
      <c r="BH115" s="74">
        <v>714449.72172470472</v>
      </c>
      <c r="BI115">
        <v>626499.06316288863</v>
      </c>
      <c r="BJ115" s="4">
        <f t="shared" si="24"/>
        <v>0.12310265633458482</v>
      </c>
      <c r="BK115" s="4" t="str">
        <f t="shared" si="25"/>
        <v xml:space="preserve"> </v>
      </c>
      <c r="BP115" s="123">
        <v>1</v>
      </c>
      <c r="BQ115">
        <v>70.10256946525692</v>
      </c>
      <c r="BR115">
        <v>69.213524388669839</v>
      </c>
      <c r="BS115" s="179">
        <f t="shared" si="26"/>
        <v>1.2682061205013246E-2</v>
      </c>
      <c r="BT115" s="180" t="str">
        <f t="shared" si="27"/>
        <v xml:space="preserve"> </v>
      </c>
      <c r="BY115">
        <v>1</v>
      </c>
      <c r="BZ115" s="74">
        <v>714449.72172470472</v>
      </c>
      <c r="CA115">
        <v>626762.11344645848</v>
      </c>
      <c r="CB115" s="4">
        <f t="shared" si="28"/>
        <v>0.12273447047689448</v>
      </c>
      <c r="CC115" s="4" t="str">
        <f t="shared" si="29"/>
        <v xml:space="preserve"> </v>
      </c>
      <c r="CH115" s="123">
        <v>1</v>
      </c>
      <c r="CI115">
        <v>70.10256946525692</v>
      </c>
      <c r="CJ115">
        <v>69.215423762033979</v>
      </c>
      <c r="CK115" s="179">
        <f t="shared" si="30"/>
        <v>1.2654967000355302E-2</v>
      </c>
      <c r="CL115" s="180" t="str">
        <f t="shared" si="31"/>
        <v xml:space="preserve"> </v>
      </c>
      <c r="CQ115">
        <v>1</v>
      </c>
      <c r="CR115">
        <v>70.10256946525692</v>
      </c>
      <c r="CS115">
        <v>68.633705935264331</v>
      </c>
      <c r="CT115" s="179">
        <f t="shared" si="32"/>
        <v>2.0953062650871351E-2</v>
      </c>
      <c r="CU115" s="180" t="str">
        <f t="shared" si="33"/>
        <v xml:space="preserve"> </v>
      </c>
      <c r="CZ115">
        <v>1</v>
      </c>
      <c r="DA115">
        <v>70.10256946525692</v>
      </c>
      <c r="DB115">
        <v>70.890565125156996</v>
      </c>
      <c r="DC115" s="179">
        <f t="shared" si="34"/>
        <v>1.1240610235985854E-2</v>
      </c>
      <c r="DD115" s="180" t="str">
        <f t="shared" si="35"/>
        <v xml:space="preserve"> </v>
      </c>
    </row>
    <row r="116" spans="16:108" x14ac:dyDescent="0.2">
      <c r="P116">
        <v>113</v>
      </c>
      <c r="Q116" s="81">
        <v>45346</v>
      </c>
      <c r="R116">
        <v>1</v>
      </c>
      <c r="S116" s="74">
        <v>472710.43818434264</v>
      </c>
      <c r="T116">
        <v>67.562801827840417</v>
      </c>
      <c r="U116">
        <v>495664.03716987686</v>
      </c>
      <c r="V116">
        <v>495758.06546637282</v>
      </c>
      <c r="W116">
        <v>67.836677101187291</v>
      </c>
      <c r="X116">
        <v>498008.5228107344</v>
      </c>
      <c r="Y116">
        <v>67.868291567225427</v>
      </c>
      <c r="Z116">
        <v>493715.69879610522</v>
      </c>
      <c r="AA116">
        <v>67.806819503613553</v>
      </c>
      <c r="AB116">
        <v>68.253965766363677</v>
      </c>
      <c r="AC116">
        <v>67.697746122630946</v>
      </c>
      <c r="AF116">
        <v>1</v>
      </c>
      <c r="AG116" s="74">
        <v>689568.27771318506</v>
      </c>
      <c r="AH116">
        <v>606139.91469386884</v>
      </c>
      <c r="AI116" s="4">
        <f t="shared" si="18"/>
        <v>0.12098637033592911</v>
      </c>
      <c r="AJ116" s="4" t="str">
        <f t="shared" si="19"/>
        <v xml:space="preserve"> </v>
      </c>
      <c r="AO116">
        <v>1</v>
      </c>
      <c r="AP116" s="74">
        <v>689568.27771318506</v>
      </c>
      <c r="AQ116">
        <v>606177.40884325071</v>
      </c>
      <c r="AR116" s="4">
        <f t="shared" si="20"/>
        <v>0.12093199696842703</v>
      </c>
      <c r="AS116" t="str">
        <f t="shared" si="21"/>
        <v xml:space="preserve"> </v>
      </c>
      <c r="AX116" s="123">
        <v>1</v>
      </c>
      <c r="AY116">
        <v>69.893431789217814</v>
      </c>
      <c r="AZ116">
        <v>69.017522114121419</v>
      </c>
      <c r="BA116" s="179">
        <f t="shared" si="22"/>
        <v>1.2532074226057933E-2</v>
      </c>
      <c r="BB116" s="180" t="str">
        <f t="shared" si="23"/>
        <v xml:space="preserve"> </v>
      </c>
      <c r="BG116">
        <v>1</v>
      </c>
      <c r="BH116" s="74">
        <v>689568.27771318506</v>
      </c>
      <c r="BI116">
        <v>626524.61401416955</v>
      </c>
      <c r="BJ116" s="4">
        <f t="shared" si="24"/>
        <v>9.1424831646964938E-2</v>
      </c>
      <c r="BK116" s="4" t="str">
        <f t="shared" si="25"/>
        <v xml:space="preserve"> </v>
      </c>
      <c r="BP116" s="123">
        <v>1</v>
      </c>
      <c r="BQ116">
        <v>69.893431789217814</v>
      </c>
      <c r="BR116">
        <v>69.214410777108569</v>
      </c>
      <c r="BS116" s="179">
        <f t="shared" si="26"/>
        <v>9.7150904559531962E-3</v>
      </c>
      <c r="BT116" s="180" t="str">
        <f t="shared" si="27"/>
        <v xml:space="preserve"> </v>
      </c>
      <c r="BY116">
        <v>1</v>
      </c>
      <c r="BZ116" s="74">
        <v>689568.27771318506</v>
      </c>
      <c r="CA116">
        <v>626662.89594486577</v>
      </c>
      <c r="CB116" s="4">
        <f t="shared" si="28"/>
        <v>9.122429758070133E-2</v>
      </c>
      <c r="CC116" s="4" t="str">
        <f t="shared" si="29"/>
        <v xml:space="preserve"> </v>
      </c>
      <c r="CH116" s="123">
        <v>1</v>
      </c>
      <c r="CI116">
        <v>69.893431789217814</v>
      </c>
      <c r="CJ116">
        <v>69.214281644475435</v>
      </c>
      <c r="CK116" s="179">
        <f t="shared" si="30"/>
        <v>9.7169380205930824E-3</v>
      </c>
      <c r="CL116" s="180" t="str">
        <f t="shared" si="31"/>
        <v xml:space="preserve"> </v>
      </c>
      <c r="CQ116">
        <v>1</v>
      </c>
      <c r="CR116">
        <v>69.893431789217814</v>
      </c>
      <c r="CS116">
        <v>68.563032463873526</v>
      </c>
      <c r="CT116" s="179">
        <f t="shared" si="32"/>
        <v>1.903468310665386E-2</v>
      </c>
      <c r="CU116" s="180" t="str">
        <f t="shared" si="33"/>
        <v xml:space="preserve"> </v>
      </c>
      <c r="CZ116">
        <v>1</v>
      </c>
      <c r="DA116">
        <v>69.893431789217814</v>
      </c>
      <c r="DB116">
        <v>70.794669425087463</v>
      </c>
      <c r="DC116" s="179">
        <f t="shared" si="34"/>
        <v>1.2894453925049348E-2</v>
      </c>
      <c r="DD116" s="180" t="str">
        <f t="shared" si="35"/>
        <v xml:space="preserve"> </v>
      </c>
    </row>
    <row r="117" spans="16:108" x14ac:dyDescent="0.2">
      <c r="P117">
        <v>114</v>
      </c>
      <c r="Q117" s="81">
        <v>45353</v>
      </c>
      <c r="R117">
        <v>1</v>
      </c>
      <c r="S117" s="74">
        <v>463524.68959381728</v>
      </c>
      <c r="T117">
        <v>67.455184342015812</v>
      </c>
      <c r="U117">
        <v>490026.43006188556</v>
      </c>
      <c r="V117">
        <v>490107.81760249095</v>
      </c>
      <c r="W117">
        <v>67.77028779086028</v>
      </c>
      <c r="X117">
        <v>492448.31530883792</v>
      </c>
      <c r="Y117">
        <v>67.803295981724133</v>
      </c>
      <c r="Z117">
        <v>489157.42679841619</v>
      </c>
      <c r="AA117">
        <v>67.753853518709477</v>
      </c>
      <c r="AB117">
        <v>68.210278121982881</v>
      </c>
      <c r="AC117">
        <v>67.627276791861689</v>
      </c>
      <c r="AF117">
        <v>1</v>
      </c>
      <c r="AG117" s="74">
        <v>638553.60817359423</v>
      </c>
      <c r="AH117">
        <v>605993.57281536644</v>
      </c>
      <c r="AI117" s="4">
        <f t="shared" si="18"/>
        <v>5.099029265742739E-2</v>
      </c>
      <c r="AJ117" s="4" t="str">
        <f t="shared" si="19"/>
        <v xml:space="preserve"> </v>
      </c>
      <c r="AO117">
        <v>1</v>
      </c>
      <c r="AP117" s="74">
        <v>638553.60817359423</v>
      </c>
      <c r="AQ117">
        <v>606032.82450300036</v>
      </c>
      <c r="AR117" s="4">
        <f t="shared" si="20"/>
        <v>5.0928822974801696E-2</v>
      </c>
      <c r="AS117" t="str">
        <f t="shared" si="21"/>
        <v xml:space="preserve"> </v>
      </c>
      <c r="AX117" s="123">
        <v>1</v>
      </c>
      <c r="AY117">
        <v>69.406616173708542</v>
      </c>
      <c r="AZ117">
        <v>69.01597641053273</v>
      </c>
      <c r="BA117" s="179">
        <f t="shared" si="22"/>
        <v>5.6282784655303239E-3</v>
      </c>
      <c r="BB117" s="180" t="str">
        <f t="shared" si="23"/>
        <v xml:space="preserve"> </v>
      </c>
      <c r="BG117">
        <v>1</v>
      </c>
      <c r="BH117" s="74">
        <v>638553.60817359423</v>
      </c>
      <c r="BI117">
        <v>626557.23705750506</v>
      </c>
      <c r="BJ117" s="4">
        <f t="shared" si="24"/>
        <v>1.878678776931739E-2</v>
      </c>
      <c r="BK117" s="4" t="str">
        <f t="shared" si="25"/>
        <v xml:space="preserve"> </v>
      </c>
      <c r="BP117" s="123">
        <v>1</v>
      </c>
      <c r="BQ117">
        <v>69.406616173708542</v>
      </c>
      <c r="BR117">
        <v>69.21539883675743</v>
      </c>
      <c r="BS117" s="179">
        <f t="shared" si="26"/>
        <v>2.7550303918078933E-3</v>
      </c>
      <c r="BT117" s="180" t="str">
        <f t="shared" si="27"/>
        <v xml:space="preserve"> </v>
      </c>
      <c r="BY117">
        <v>1</v>
      </c>
      <c r="BZ117" s="74">
        <v>638553.60817359423</v>
      </c>
      <c r="CA117">
        <v>626564.79956897954</v>
      </c>
      <c r="CB117" s="4">
        <f t="shared" si="28"/>
        <v>1.8774944579681194E-2</v>
      </c>
      <c r="CC117" s="4" t="str">
        <f t="shared" si="29"/>
        <v xml:space="preserve"> </v>
      </c>
      <c r="CH117" s="123">
        <v>1</v>
      </c>
      <c r="CI117">
        <v>69.406616173708542</v>
      </c>
      <c r="CJ117">
        <v>69.213152432476264</v>
      </c>
      <c r="CK117" s="179">
        <f t="shared" si="30"/>
        <v>2.7873962440134537E-3</v>
      </c>
      <c r="CL117" s="180" t="str">
        <f t="shared" si="31"/>
        <v xml:space="preserve"> </v>
      </c>
      <c r="CQ117">
        <v>1</v>
      </c>
      <c r="CR117">
        <v>69.406616173708542</v>
      </c>
      <c r="CS117">
        <v>68.252461447000769</v>
      </c>
      <c r="CT117" s="179">
        <f t="shared" si="32"/>
        <v>1.6628886269562451E-2</v>
      </c>
      <c r="CU117" s="180" t="str">
        <f t="shared" si="33"/>
        <v xml:space="preserve"> </v>
      </c>
      <c r="CZ117">
        <v>1</v>
      </c>
      <c r="DA117">
        <v>69.406616173708542</v>
      </c>
      <c r="DB117">
        <v>70.056794580765484</v>
      </c>
      <c r="DC117" s="179">
        <f t="shared" si="34"/>
        <v>9.3676718863472154E-3</v>
      </c>
      <c r="DD117" s="180" t="str">
        <f t="shared" si="35"/>
        <v xml:space="preserve"> </v>
      </c>
    </row>
    <row r="118" spans="16:108" x14ac:dyDescent="0.2">
      <c r="P118">
        <v>115</v>
      </c>
      <c r="Q118" s="81">
        <v>45360</v>
      </c>
      <c r="R118">
        <v>1</v>
      </c>
      <c r="S118" s="74">
        <v>460031.75248517602</v>
      </c>
      <c r="T118">
        <v>67.415377672576383</v>
      </c>
      <c r="U118">
        <v>489880.08818338305</v>
      </c>
      <c r="V118">
        <v>489963.23326224071</v>
      </c>
      <c r="W118">
        <v>67.768742087271605</v>
      </c>
      <c r="X118">
        <v>492664.81534560141</v>
      </c>
      <c r="Y118">
        <v>67.806927492836763</v>
      </c>
      <c r="Z118">
        <v>489081.60590690037</v>
      </c>
      <c r="AA118">
        <v>67.75298072540069</v>
      </c>
      <c r="AB118">
        <v>68.185848968586356</v>
      </c>
      <c r="AC118">
        <v>67.605059837200145</v>
      </c>
      <c r="AF118">
        <v>1</v>
      </c>
      <c r="AG118" s="74">
        <v>621064.88312813535</v>
      </c>
      <c r="AH118">
        <v>605847.23093686404</v>
      </c>
      <c r="AI118" s="4">
        <f t="shared" si="18"/>
        <v>2.450251592816538E-2</v>
      </c>
      <c r="AJ118" s="4" t="str">
        <f t="shared" si="19"/>
        <v xml:space="preserve"> </v>
      </c>
      <c r="AO118">
        <v>1</v>
      </c>
      <c r="AP118" s="74">
        <v>621064.88312813535</v>
      </c>
      <c r="AQ118">
        <v>605888.24016275024</v>
      </c>
      <c r="AR118" s="4">
        <f t="shared" si="20"/>
        <v>2.4436485426360729E-2</v>
      </c>
      <c r="AS118" t="str">
        <f t="shared" si="21"/>
        <v xml:space="preserve"> </v>
      </c>
      <c r="AX118" s="123">
        <v>1</v>
      </c>
      <c r="AY118">
        <v>69.226421722868224</v>
      </c>
      <c r="AZ118">
        <v>69.014430706944054</v>
      </c>
      <c r="BA118" s="179">
        <f t="shared" si="22"/>
        <v>3.0622847555637962E-3</v>
      </c>
      <c r="BB118" s="180" t="str">
        <f t="shared" si="23"/>
        <v xml:space="preserve"> </v>
      </c>
      <c r="BG118">
        <v>1</v>
      </c>
      <c r="BH118" s="74">
        <v>621064.88312813535</v>
      </c>
      <c r="BI118">
        <v>626596.93229289551</v>
      </c>
      <c r="BJ118" s="4">
        <f t="shared" si="24"/>
        <v>8.9073610745736068E-3</v>
      </c>
      <c r="BK118" s="4" t="str">
        <f t="shared" si="25"/>
        <v xml:space="preserve"> </v>
      </c>
      <c r="BP118" s="123">
        <v>1</v>
      </c>
      <c r="BQ118">
        <v>69.226421722868224</v>
      </c>
      <c r="BR118">
        <v>69.216488567616466</v>
      </c>
      <c r="BS118" s="179">
        <f t="shared" si="26"/>
        <v>1.4348791985122921E-4</v>
      </c>
      <c r="BT118" s="180" t="str">
        <f t="shared" si="27"/>
        <v xml:space="preserve"> </v>
      </c>
      <c r="BY118">
        <v>1</v>
      </c>
      <c r="BZ118" s="74">
        <v>621064.88312813535</v>
      </c>
      <c r="CA118">
        <v>626467.79926492053</v>
      </c>
      <c r="CB118" s="4">
        <f t="shared" si="28"/>
        <v>8.6994391142712086E-3</v>
      </c>
      <c r="CC118" s="4" t="str">
        <f t="shared" si="29"/>
        <v xml:space="preserve"> </v>
      </c>
      <c r="CH118" s="123">
        <v>1</v>
      </c>
      <c r="CI118">
        <v>69.226421722868224</v>
      </c>
      <c r="CJ118">
        <v>69.212035837634929</v>
      </c>
      <c r="CK118" s="179">
        <f t="shared" si="30"/>
        <v>2.078091698988278E-4</v>
      </c>
      <c r="CL118" s="180" t="str">
        <f t="shared" si="31"/>
        <v xml:space="preserve"> </v>
      </c>
      <c r="CQ118">
        <v>1</v>
      </c>
      <c r="CR118">
        <v>69.226421722868224</v>
      </c>
      <c r="CS118">
        <v>68.164204027691284</v>
      </c>
      <c r="CT118" s="179">
        <f t="shared" si="32"/>
        <v>1.5344108055003627E-2</v>
      </c>
      <c r="CU118" s="180" t="str">
        <f t="shared" si="33"/>
        <v xml:space="preserve"> </v>
      </c>
      <c r="CZ118">
        <v>1</v>
      </c>
      <c r="DA118">
        <v>69.226421722868224</v>
      </c>
      <c r="DB118">
        <v>69.805118768477172</v>
      </c>
      <c r="DC118" s="179">
        <f t="shared" si="34"/>
        <v>8.3594822786829271E-3</v>
      </c>
      <c r="DD118" s="180" t="str">
        <f t="shared" si="35"/>
        <v xml:space="preserve"> </v>
      </c>
    </row>
    <row r="119" spans="16:108" x14ac:dyDescent="0.2">
      <c r="P119">
        <v>116</v>
      </c>
      <c r="Q119" s="81">
        <v>45367</v>
      </c>
      <c r="R119">
        <v>1</v>
      </c>
      <c r="S119" s="74">
        <v>457129.45629968448</v>
      </c>
      <c r="T119">
        <v>67.380517274344228</v>
      </c>
      <c r="U119">
        <v>489733.74630488065</v>
      </c>
      <c r="V119">
        <v>489818.64892199053</v>
      </c>
      <c r="W119">
        <v>67.767196383682915</v>
      </c>
      <c r="X119">
        <v>492888.38757441984</v>
      </c>
      <c r="Y119">
        <v>67.810660675159554</v>
      </c>
      <c r="Z119">
        <v>489006.44148155733</v>
      </c>
      <c r="AA119">
        <v>67.752115488838768</v>
      </c>
      <c r="AB119">
        <v>68.169206703833396</v>
      </c>
      <c r="AC119">
        <v>67.583488301709863</v>
      </c>
      <c r="AF119">
        <v>1</v>
      </c>
      <c r="AG119" s="74">
        <v>618419.92277952912</v>
      </c>
      <c r="AH119">
        <v>605700.88905836153</v>
      </c>
      <c r="AI119" s="4">
        <f t="shared" si="18"/>
        <v>2.0566985720642791E-2</v>
      </c>
      <c r="AJ119" s="4" t="str">
        <f t="shared" si="19"/>
        <v xml:space="preserve"> </v>
      </c>
      <c r="AO119">
        <v>1</v>
      </c>
      <c r="AP119" s="74">
        <v>618419.92277952912</v>
      </c>
      <c r="AQ119">
        <v>605743.6558225</v>
      </c>
      <c r="AR119" s="4">
        <f t="shared" si="20"/>
        <v>2.0497830826754094E-2</v>
      </c>
      <c r="AS119" t="str">
        <f t="shared" si="21"/>
        <v xml:space="preserve"> </v>
      </c>
      <c r="AX119" s="123">
        <v>1</v>
      </c>
      <c r="AY119">
        <v>69.194362943234438</v>
      </c>
      <c r="AZ119">
        <v>69.012885003355379</v>
      </c>
      <c r="BA119" s="179">
        <f t="shared" si="22"/>
        <v>2.6227272303661459E-3</v>
      </c>
      <c r="BB119" s="180" t="str">
        <f t="shared" si="23"/>
        <v xml:space="preserve"> </v>
      </c>
      <c r="BG119">
        <v>1</v>
      </c>
      <c r="BH119" s="74">
        <v>618419.92277952912</v>
      </c>
      <c r="BI119">
        <v>626643.6997203409</v>
      </c>
      <c r="BJ119" s="4">
        <f t="shared" si="24"/>
        <v>1.3298046582732113E-2</v>
      </c>
      <c r="BK119" s="4" t="str">
        <f t="shared" si="25"/>
        <v xml:space="preserve"> </v>
      </c>
      <c r="BP119" s="123">
        <v>1</v>
      </c>
      <c r="BQ119">
        <v>69.194362943234438</v>
      </c>
      <c r="BR119">
        <v>69.217679969685619</v>
      </c>
      <c r="BS119" s="179">
        <f t="shared" si="26"/>
        <v>3.3697869970000392E-4</v>
      </c>
      <c r="BT119" s="180" t="str">
        <f t="shared" si="27"/>
        <v xml:space="preserve"> </v>
      </c>
      <c r="BY119">
        <v>1</v>
      </c>
      <c r="BZ119" s="74">
        <v>618419.92277952912</v>
      </c>
      <c r="CA119">
        <v>626371.87080935913</v>
      </c>
      <c r="CB119" s="4">
        <f t="shared" si="28"/>
        <v>1.2858492647017983E-2</v>
      </c>
      <c r="CC119" s="4" t="str">
        <f t="shared" si="29"/>
        <v xml:space="preserve"> </v>
      </c>
      <c r="CH119" s="123">
        <v>1</v>
      </c>
      <c r="CI119">
        <v>69.194362943234438</v>
      </c>
      <c r="CJ119">
        <v>69.2109315811106</v>
      </c>
      <c r="CK119" s="179">
        <f t="shared" si="30"/>
        <v>2.3945068892034719E-4</v>
      </c>
      <c r="CL119" s="180" t="str">
        <f t="shared" si="31"/>
        <v xml:space="preserve"> </v>
      </c>
      <c r="CQ119">
        <v>1</v>
      </c>
      <c r="CR119">
        <v>69.194362943234438</v>
      </c>
      <c r="CS119">
        <v>68.107842833615891</v>
      </c>
      <c r="CT119" s="179">
        <f t="shared" si="32"/>
        <v>1.5702436779566929E-2</v>
      </c>
      <c r="CU119" s="180" t="str">
        <f t="shared" si="33"/>
        <v xml:space="preserve"> </v>
      </c>
      <c r="CZ119">
        <v>1</v>
      </c>
      <c r="DA119">
        <v>69.194362943234438</v>
      </c>
      <c r="DB119">
        <v>69.706988189354618</v>
      </c>
      <c r="DC119" s="179">
        <f t="shared" si="34"/>
        <v>7.4084827768517332E-3</v>
      </c>
      <c r="DD119" s="180" t="str">
        <f t="shared" si="35"/>
        <v xml:space="preserve"> </v>
      </c>
    </row>
    <row r="120" spans="16:108" x14ac:dyDescent="0.2">
      <c r="P120">
        <v>117</v>
      </c>
      <c r="Q120" s="81">
        <v>45374</v>
      </c>
      <c r="R120">
        <v>1</v>
      </c>
      <c r="S120" s="74">
        <v>451418.00854973734</v>
      </c>
      <c r="T120">
        <v>67.317585669242348</v>
      </c>
      <c r="U120">
        <v>489587.40442637814</v>
      </c>
      <c r="V120">
        <v>489674.06458174036</v>
      </c>
      <c r="W120">
        <v>67.76565068009424</v>
      </c>
      <c r="X120">
        <v>493119.0319952931</v>
      </c>
      <c r="Y120">
        <v>67.814495528692476</v>
      </c>
      <c r="Z120">
        <v>488931.92225237179</v>
      </c>
      <c r="AA120">
        <v>67.751257679291712</v>
      </c>
      <c r="AB120">
        <v>68.146927124567839</v>
      </c>
      <c r="AC120">
        <v>67.533374456592298</v>
      </c>
      <c r="AF120">
        <v>1</v>
      </c>
      <c r="AG120" s="74">
        <v>616017.40301499795</v>
      </c>
      <c r="AH120">
        <v>605554.54717985902</v>
      </c>
      <c r="AI120" s="4">
        <f t="shared" si="18"/>
        <v>1.6984675731448778E-2</v>
      </c>
      <c r="AJ120" s="4" t="str">
        <f t="shared" si="19"/>
        <v xml:space="preserve"> </v>
      </c>
      <c r="AO120">
        <v>1</v>
      </c>
      <c r="AP120" s="74">
        <v>616017.40301499795</v>
      </c>
      <c r="AQ120">
        <v>605599.07148224988</v>
      </c>
      <c r="AR120" s="4">
        <f t="shared" si="20"/>
        <v>1.691239806173855E-2</v>
      </c>
      <c r="AS120" t="str">
        <f t="shared" si="21"/>
        <v xml:space="preserve"> </v>
      </c>
      <c r="AX120" s="123">
        <v>1</v>
      </c>
      <c r="AY120">
        <v>69.169214964982928</v>
      </c>
      <c r="AZ120">
        <v>69.011339299766703</v>
      </c>
      <c r="BA120" s="179">
        <f t="shared" si="22"/>
        <v>2.2824556458555878E-3</v>
      </c>
      <c r="BB120" s="180" t="str">
        <f t="shared" si="23"/>
        <v xml:space="preserve"> </v>
      </c>
      <c r="BG120">
        <v>1</v>
      </c>
      <c r="BH120" s="74">
        <v>616017.40301499795</v>
      </c>
      <c r="BI120">
        <v>626697.53933984123</v>
      </c>
      <c r="BJ120" s="4">
        <f t="shared" si="24"/>
        <v>1.7337393834283038E-2</v>
      </c>
      <c r="BK120" s="4" t="str">
        <f t="shared" si="25"/>
        <v xml:space="preserve"> </v>
      </c>
      <c r="BP120" s="123">
        <v>1</v>
      </c>
      <c r="BQ120">
        <v>69.169214964982928</v>
      </c>
      <c r="BR120">
        <v>69.218973042964933</v>
      </c>
      <c r="BS120" s="179">
        <f t="shared" si="26"/>
        <v>7.1936739497760135E-4</v>
      </c>
      <c r="BT120" s="180" t="str">
        <f t="shared" si="27"/>
        <v xml:space="preserve"> </v>
      </c>
      <c r="BY120">
        <v>1</v>
      </c>
      <c r="BZ120" s="74">
        <v>616017.40301499795</v>
      </c>
      <c r="CA120">
        <v>626276.99077320541</v>
      </c>
      <c r="CB120" s="4">
        <f t="shared" si="28"/>
        <v>1.6654704409313052E-2</v>
      </c>
      <c r="CC120" s="4" t="str">
        <f t="shared" si="29"/>
        <v xml:space="preserve"> </v>
      </c>
      <c r="CH120" s="123">
        <v>1</v>
      </c>
      <c r="CI120">
        <v>69.169214964982928</v>
      </c>
      <c r="CJ120">
        <v>69.209839393205201</v>
      </c>
      <c r="CK120" s="179">
        <f t="shared" si="30"/>
        <v>5.8731949239035277E-4</v>
      </c>
      <c r="CL120" s="180" t="str">
        <f t="shared" si="31"/>
        <v xml:space="preserve"> </v>
      </c>
      <c r="CQ120">
        <v>1</v>
      </c>
      <c r="CR120">
        <v>69.169214964982928</v>
      </c>
      <c r="CS120">
        <v>68.054428657442102</v>
      </c>
      <c r="CT120" s="179">
        <f t="shared" si="32"/>
        <v>1.611679860910939E-2</v>
      </c>
      <c r="CU120" s="180" t="str">
        <f t="shared" si="33"/>
        <v xml:space="preserve"> </v>
      </c>
      <c r="CZ120">
        <v>1</v>
      </c>
      <c r="DA120">
        <v>69.169214964982928</v>
      </c>
      <c r="DB120">
        <v>69.614118169393493</v>
      </c>
      <c r="DC120" s="179">
        <f t="shared" si="34"/>
        <v>6.4320985085026374E-3</v>
      </c>
      <c r="DD120" s="180" t="str">
        <f t="shared" si="35"/>
        <v xml:space="preserve"> </v>
      </c>
    </row>
    <row r="121" spans="16:108" x14ac:dyDescent="0.2">
      <c r="P121">
        <v>118</v>
      </c>
      <c r="Q121" s="81">
        <v>45381</v>
      </c>
      <c r="R121">
        <v>1</v>
      </c>
      <c r="S121" s="74">
        <v>448747.88026113441</v>
      </c>
      <c r="T121">
        <v>67.286635615106462</v>
      </c>
      <c r="U121">
        <v>489441.06254787574</v>
      </c>
      <c r="V121">
        <v>489529.48024149012</v>
      </c>
      <c r="W121">
        <v>67.76410497650555</v>
      </c>
      <c r="X121">
        <v>493356.74860822142</v>
      </c>
      <c r="Y121">
        <v>67.818432053435558</v>
      </c>
      <c r="Z121">
        <v>488858.03723708109</v>
      </c>
      <c r="AA121">
        <v>67.750407170339955</v>
      </c>
      <c r="AB121">
        <v>68.136322455604599</v>
      </c>
      <c r="AC121">
        <v>67.51308033068409</v>
      </c>
      <c r="AF121">
        <v>1</v>
      </c>
      <c r="AG121" s="74">
        <v>567212.37138880102</v>
      </c>
      <c r="AH121">
        <v>524692.25223680458</v>
      </c>
      <c r="AI121" s="4">
        <f t="shared" si="18"/>
        <v>7.4963314089725022E-2</v>
      </c>
      <c r="AJ121" s="4" t="str">
        <f t="shared" si="19"/>
        <v xml:space="preserve"> </v>
      </c>
      <c r="AO121">
        <v>1</v>
      </c>
      <c r="AP121" s="74">
        <v>567212.37138880102</v>
      </c>
      <c r="AQ121">
        <v>524740.87746178405</v>
      </c>
      <c r="AR121" s="4">
        <f t="shared" si="20"/>
        <v>7.4877587424665826E-2</v>
      </c>
      <c r="AS121" t="str">
        <f t="shared" si="21"/>
        <v xml:space="preserve"> </v>
      </c>
      <c r="AX121" s="123">
        <v>1</v>
      </c>
      <c r="AY121">
        <v>68.661889017263562</v>
      </c>
      <c r="AZ121">
        <v>68.140300627920539</v>
      </c>
      <c r="BA121" s="179">
        <f t="shared" si="22"/>
        <v>7.596475960803829E-3</v>
      </c>
      <c r="BB121" s="180" t="str">
        <f t="shared" si="23"/>
        <v xml:space="preserve"> </v>
      </c>
      <c r="BG121">
        <v>1</v>
      </c>
      <c r="BH121" s="74">
        <v>567212.37138880102</v>
      </c>
      <c r="BI121">
        <v>525405.01463607606</v>
      </c>
      <c r="BJ121" s="4">
        <f t="shared" si="24"/>
        <v>7.3706708212941507E-2</v>
      </c>
      <c r="BK121" s="4" t="str">
        <f t="shared" si="25"/>
        <v xml:space="preserve"> </v>
      </c>
      <c r="BP121" s="123">
        <v>1</v>
      </c>
      <c r="BQ121">
        <v>68.661889017263562</v>
      </c>
      <c r="BR121">
        <v>68.149466465546283</v>
      </c>
      <c r="BS121" s="179">
        <f t="shared" si="26"/>
        <v>7.4629836005304373E-3</v>
      </c>
      <c r="BT121" s="180" t="str">
        <f t="shared" si="27"/>
        <v xml:space="preserve"> </v>
      </c>
      <c r="BY121">
        <v>1</v>
      </c>
      <c r="BZ121" s="74">
        <v>567212.37138880102</v>
      </c>
      <c r="CA121">
        <v>524965.81026074139</v>
      </c>
      <c r="CB121" s="4">
        <f t="shared" si="28"/>
        <v>7.4481029080202016E-2</v>
      </c>
      <c r="CC121" s="4" t="str">
        <f t="shared" si="29"/>
        <v xml:space="preserve"> </v>
      </c>
      <c r="CH121" s="123">
        <v>1</v>
      </c>
      <c r="CI121">
        <v>68.661889017263562</v>
      </c>
      <c r="CJ121">
        <v>68.139607428539733</v>
      </c>
      <c r="CK121" s="179">
        <f t="shared" si="30"/>
        <v>7.6065717998599165E-3</v>
      </c>
      <c r="CL121" s="180" t="str">
        <f t="shared" si="31"/>
        <v xml:space="preserve"> </v>
      </c>
      <c r="CQ121">
        <v>1</v>
      </c>
      <c r="CR121">
        <v>68.661889017263562</v>
      </c>
      <c r="CS121">
        <v>68.005225438203993</v>
      </c>
      <c r="CT121" s="179">
        <f t="shared" si="32"/>
        <v>9.5637272504178299E-3</v>
      </c>
      <c r="CU121" s="180" t="str">
        <f t="shared" si="33"/>
        <v xml:space="preserve"> </v>
      </c>
      <c r="CZ121">
        <v>1</v>
      </c>
      <c r="DA121">
        <v>68.661889017263562</v>
      </c>
      <c r="DB121">
        <v>69.520528548840304</v>
      </c>
      <c r="DC121" s="179">
        <f t="shared" si="34"/>
        <v>1.250532928624867E-2</v>
      </c>
      <c r="DD121" s="180" t="str">
        <f t="shared" si="35"/>
        <v xml:space="preserve"> </v>
      </c>
    </row>
    <row r="122" spans="16:108" x14ac:dyDescent="0.2">
      <c r="P122">
        <v>119</v>
      </c>
      <c r="Q122" s="81">
        <v>45388</v>
      </c>
      <c r="R122">
        <v>1</v>
      </c>
      <c r="S122" s="74">
        <v>446524.17971730785</v>
      </c>
      <c r="T122">
        <v>67.261011609849163</v>
      </c>
      <c r="U122">
        <v>487084.820432237</v>
      </c>
      <c r="V122">
        <v>487180.73180543189</v>
      </c>
      <c r="W122">
        <v>67.743642960484664</v>
      </c>
      <c r="X122">
        <v>491930.96683719161</v>
      </c>
      <c r="Y122">
        <v>67.811179926676459</v>
      </c>
      <c r="Z122">
        <v>487132.62228454213</v>
      </c>
      <c r="AA122">
        <v>67.736614639860946</v>
      </c>
      <c r="AB122">
        <v>68.123731847738512</v>
      </c>
      <c r="AC122">
        <v>67.49708397726323</v>
      </c>
      <c r="AF122">
        <v>1</v>
      </c>
      <c r="AG122" s="74">
        <v>566530.21693272493</v>
      </c>
      <c r="AH122">
        <v>524545.91035830206</v>
      </c>
      <c r="AI122" s="4">
        <f t="shared" si="18"/>
        <v>7.4107797465300024E-2</v>
      </c>
      <c r="AJ122" s="4" t="str">
        <f t="shared" si="19"/>
        <v xml:space="preserve"> </v>
      </c>
      <c r="AO122">
        <v>1</v>
      </c>
      <c r="AP122" s="74">
        <v>566530.21693272493</v>
      </c>
      <c r="AQ122">
        <v>524596.2931215337</v>
      </c>
      <c r="AR122" s="4">
        <f t="shared" si="20"/>
        <v>7.4018865292353603E-2</v>
      </c>
      <c r="AS122" t="str">
        <f t="shared" si="21"/>
        <v xml:space="preserve"> </v>
      </c>
      <c r="AX122" s="123">
        <v>1</v>
      </c>
      <c r="AY122">
        <v>68.64902013093814</v>
      </c>
      <c r="AZ122">
        <v>68.138754924331863</v>
      </c>
      <c r="BA122" s="179">
        <f t="shared" si="22"/>
        <v>7.4329568817299921E-3</v>
      </c>
      <c r="BB122" s="180" t="str">
        <f t="shared" si="23"/>
        <v xml:space="preserve"> </v>
      </c>
      <c r="BG122">
        <v>1</v>
      </c>
      <c r="BH122" s="74">
        <v>566530.21693272493</v>
      </c>
      <c r="BI122">
        <v>525472.99863968627</v>
      </c>
      <c r="BJ122" s="4">
        <f t="shared" si="24"/>
        <v>7.2471365279204836E-2</v>
      </c>
      <c r="BK122" s="4" t="str">
        <f t="shared" si="25"/>
        <v xml:space="preserve"> </v>
      </c>
      <c r="BP122" s="123">
        <v>1</v>
      </c>
      <c r="BQ122">
        <v>68.64902013093814</v>
      </c>
      <c r="BR122">
        <v>68.150962881245889</v>
      </c>
      <c r="BS122" s="179">
        <f t="shared" si="26"/>
        <v>7.2551254008036727E-3</v>
      </c>
      <c r="BT122" s="180" t="str">
        <f t="shared" si="27"/>
        <v xml:space="preserve"> </v>
      </c>
      <c r="BY122">
        <v>1</v>
      </c>
      <c r="BZ122" s="74">
        <v>566530.21693272493</v>
      </c>
      <c r="CA122">
        <v>524872.95978319342</v>
      </c>
      <c r="CB122" s="4">
        <f t="shared" si="28"/>
        <v>7.3530512414800769E-2</v>
      </c>
      <c r="CC122" s="4" t="str">
        <f t="shared" si="29"/>
        <v xml:space="preserve"> </v>
      </c>
      <c r="CH122" s="123">
        <v>1</v>
      </c>
      <c r="CI122">
        <v>68.64902013093814</v>
      </c>
      <c r="CJ122">
        <v>68.138538603392732</v>
      </c>
      <c r="CK122" s="179">
        <f t="shared" si="30"/>
        <v>7.4361079964686827E-3</v>
      </c>
      <c r="CL122" s="180" t="str">
        <f t="shared" si="31"/>
        <v xml:space="preserve"> </v>
      </c>
      <c r="CQ122">
        <v>1</v>
      </c>
      <c r="CR122">
        <v>68.64902013093814</v>
      </c>
      <c r="CS122">
        <v>67.976470388618381</v>
      </c>
      <c r="CT122" s="179">
        <f t="shared" si="32"/>
        <v>9.7969314206811323E-3</v>
      </c>
      <c r="CU122" s="180" t="str">
        <f t="shared" si="33"/>
        <v xml:space="preserve"> </v>
      </c>
      <c r="CZ122">
        <v>1</v>
      </c>
      <c r="DA122">
        <v>68.64902013093814</v>
      </c>
      <c r="DB122">
        <v>69.454241469106478</v>
      </c>
      <c r="DC122" s="179">
        <f t="shared" si="34"/>
        <v>1.1729538697456909E-2</v>
      </c>
      <c r="DD122" s="180" t="str">
        <f t="shared" si="35"/>
        <v xml:space="preserve"> </v>
      </c>
    </row>
    <row r="123" spans="16:108" x14ac:dyDescent="0.2">
      <c r="P123">
        <v>120</v>
      </c>
      <c r="Q123" s="81">
        <v>45395</v>
      </c>
      <c r="R123">
        <v>1</v>
      </c>
      <c r="S123" s="74">
        <v>448075.21356768906</v>
      </c>
      <c r="T123">
        <v>67.284228542905709</v>
      </c>
      <c r="U123">
        <v>486938.4785537346</v>
      </c>
      <c r="V123">
        <v>487036.14746518177</v>
      </c>
      <c r="W123">
        <v>67.742097256895974</v>
      </c>
      <c r="X123">
        <v>492182.82783422968</v>
      </c>
      <c r="Y123">
        <v>67.815319793839819</v>
      </c>
      <c r="Z123">
        <v>487059.97385310021</v>
      </c>
      <c r="AA123">
        <v>67.735778365536163</v>
      </c>
      <c r="AB123">
        <v>68.122272730225262</v>
      </c>
      <c r="AC123">
        <v>67.52402806929706</v>
      </c>
      <c r="AF123">
        <v>1</v>
      </c>
      <c r="AG123" s="74">
        <v>563943.51453444571</v>
      </c>
      <c r="AH123">
        <v>524399.56847979955</v>
      </c>
      <c r="AI123" s="4">
        <f t="shared" si="18"/>
        <v>7.0120402195406079E-2</v>
      </c>
      <c r="AJ123" s="4" t="str">
        <f t="shared" si="19"/>
        <v xml:space="preserve"> </v>
      </c>
      <c r="AO123">
        <v>1</v>
      </c>
      <c r="AP123" s="74">
        <v>563943.51453444571</v>
      </c>
      <c r="AQ123">
        <v>524451.70878128358</v>
      </c>
      <c r="AR123" s="4">
        <f t="shared" si="20"/>
        <v>7.0027945592678623E-2</v>
      </c>
      <c r="AS123" t="str">
        <f t="shared" si="21"/>
        <v xml:space="preserve"> </v>
      </c>
      <c r="AX123" s="123">
        <v>1</v>
      </c>
      <c r="AY123">
        <v>68.620478180639523</v>
      </c>
      <c r="AZ123">
        <v>68.137209220743173</v>
      </c>
      <c r="BA123" s="179">
        <f t="shared" si="22"/>
        <v>7.042634687333009E-3</v>
      </c>
      <c r="BB123" s="180" t="str">
        <f t="shared" si="23"/>
        <v xml:space="preserve"> </v>
      </c>
      <c r="BG123">
        <v>1</v>
      </c>
      <c r="BH123" s="74">
        <v>563943.51453444571</v>
      </c>
      <c r="BI123">
        <v>525548.05483535142</v>
      </c>
      <c r="BJ123" s="4">
        <f t="shared" si="24"/>
        <v>6.808387490862633E-2</v>
      </c>
      <c r="BK123" s="4" t="str">
        <f t="shared" si="25"/>
        <v xml:space="preserve"> </v>
      </c>
      <c r="BP123" s="123">
        <v>1</v>
      </c>
      <c r="BQ123">
        <v>68.620478180639523</v>
      </c>
      <c r="BR123">
        <v>68.152560968155626</v>
      </c>
      <c r="BS123" s="179">
        <f t="shared" si="26"/>
        <v>6.8189150657349184E-3</v>
      </c>
      <c r="BT123" s="180" t="str">
        <f t="shared" si="27"/>
        <v xml:space="preserve"> </v>
      </c>
      <c r="BY123">
        <v>1</v>
      </c>
      <c r="BZ123" s="74">
        <v>563943.51453444571</v>
      </c>
      <c r="CA123">
        <v>524781.09186881722</v>
      </c>
      <c r="CB123" s="4">
        <f t="shared" si="28"/>
        <v>6.9443874530516383E-2</v>
      </c>
      <c r="CC123" s="4" t="str">
        <f t="shared" si="29"/>
        <v xml:space="preserve"> </v>
      </c>
      <c r="CH123" s="123">
        <v>1</v>
      </c>
      <c r="CI123">
        <v>68.620478180639523</v>
      </c>
      <c r="CJ123">
        <v>68.137481088776966</v>
      </c>
      <c r="CK123" s="179">
        <f t="shared" si="30"/>
        <v>7.0386727791534069E-3</v>
      </c>
      <c r="CL123" s="180" t="str">
        <f t="shared" si="31"/>
        <v xml:space="preserve"> </v>
      </c>
      <c r="CQ123">
        <v>1</v>
      </c>
      <c r="CR123">
        <v>68.620478180639523</v>
      </c>
      <c r="CS123">
        <v>67.939084776132887</v>
      </c>
      <c r="CT123" s="179">
        <f t="shared" si="32"/>
        <v>9.9298842353285049E-3</v>
      </c>
      <c r="CU123" s="180" t="str">
        <f t="shared" si="33"/>
        <v xml:space="preserve"> </v>
      </c>
      <c r="CZ123">
        <v>1</v>
      </c>
      <c r="DA123">
        <v>68.620478180639523</v>
      </c>
      <c r="DB123">
        <v>69.364124328812295</v>
      </c>
      <c r="DC123" s="179">
        <f t="shared" si="34"/>
        <v>1.0837087818233582E-2</v>
      </c>
      <c r="DD123" s="180" t="str">
        <f t="shared" si="35"/>
        <v xml:space="preserve"> </v>
      </c>
    </row>
    <row r="124" spans="16:108" x14ac:dyDescent="0.2">
      <c r="P124">
        <v>121</v>
      </c>
      <c r="Q124" s="81">
        <v>45402</v>
      </c>
      <c r="R124">
        <v>1</v>
      </c>
      <c r="S124" s="74">
        <v>451376.91702514788</v>
      </c>
      <c r="T124">
        <v>67.328290928146913</v>
      </c>
      <c r="U124">
        <v>486792.13667523209</v>
      </c>
      <c r="V124">
        <v>486891.56312493153</v>
      </c>
      <c r="W124">
        <v>67.740551553307299</v>
      </c>
      <c r="X124">
        <v>492441.76102332259</v>
      </c>
      <c r="Y124">
        <v>67.819561332213311</v>
      </c>
      <c r="Z124">
        <v>486987.92832015466</v>
      </c>
      <c r="AA124">
        <v>67.73494903132729</v>
      </c>
      <c r="AB124">
        <v>68.126360242824987</v>
      </c>
      <c r="AC124">
        <v>67.568293428774624</v>
      </c>
      <c r="AF124">
        <v>1</v>
      </c>
      <c r="AG124" s="74">
        <v>561198.12114875379</v>
      </c>
      <c r="AH124">
        <v>524253.22660129715</v>
      </c>
      <c r="AI124" s="4">
        <f t="shared" si="18"/>
        <v>6.5832177897943919E-2</v>
      </c>
      <c r="AJ124" s="4" t="str">
        <f t="shared" si="19"/>
        <v xml:space="preserve"> </v>
      </c>
      <c r="AO124">
        <v>1</v>
      </c>
      <c r="AP124" s="74">
        <v>561198.12114875379</v>
      </c>
      <c r="AQ124">
        <v>524307.12444103346</v>
      </c>
      <c r="AR124" s="4">
        <f t="shared" si="20"/>
        <v>6.5736137234753564E-2</v>
      </c>
      <c r="AS124" t="str">
        <f t="shared" si="21"/>
        <v xml:space="preserve"> </v>
      </c>
      <c r="AX124" s="123">
        <v>1</v>
      </c>
      <c r="AY124">
        <v>68.590497674337641</v>
      </c>
      <c r="AZ124">
        <v>68.135663517154498</v>
      </c>
      <c r="BA124" s="179">
        <f t="shared" si="22"/>
        <v>6.6311540607659706E-3</v>
      </c>
      <c r="BB124" s="180" t="str">
        <f t="shared" si="23"/>
        <v xml:space="preserve"> </v>
      </c>
      <c r="BG124">
        <v>1</v>
      </c>
      <c r="BH124" s="74">
        <v>561198.12114875379</v>
      </c>
      <c r="BI124">
        <v>525630.18322307128</v>
      </c>
      <c r="BJ124" s="4">
        <f t="shared" si="24"/>
        <v>6.3378576273342008E-2</v>
      </c>
      <c r="BK124" s="4" t="str">
        <f t="shared" si="25"/>
        <v xml:space="preserve"> </v>
      </c>
      <c r="BP124" s="123">
        <v>1</v>
      </c>
      <c r="BQ124">
        <v>68.590497674337641</v>
      </c>
      <c r="BR124">
        <v>68.15426072627551</v>
      </c>
      <c r="BS124" s="179">
        <f t="shared" si="26"/>
        <v>6.3600201610046663E-3</v>
      </c>
      <c r="BT124" s="180" t="str">
        <f t="shared" si="27"/>
        <v xml:space="preserve"> </v>
      </c>
      <c r="BY124">
        <v>1</v>
      </c>
      <c r="BZ124" s="74">
        <v>561198.12114875379</v>
      </c>
      <c r="CA124">
        <v>524690.18593980349</v>
      </c>
      <c r="CB124" s="4">
        <f t="shared" si="28"/>
        <v>6.5053559221153107E-2</v>
      </c>
      <c r="CC124" s="4" t="str">
        <f t="shared" si="29"/>
        <v xml:space="preserve"> </v>
      </c>
      <c r="CH124" s="123">
        <v>1</v>
      </c>
      <c r="CI124">
        <v>68.590497674337641</v>
      </c>
      <c r="CJ124">
        <v>68.136434647816102</v>
      </c>
      <c r="CK124" s="179">
        <f t="shared" si="30"/>
        <v>6.6199115317313257E-3</v>
      </c>
      <c r="CL124" s="180" t="str">
        <f t="shared" si="31"/>
        <v xml:space="preserve"> </v>
      </c>
      <c r="CQ124">
        <v>1</v>
      </c>
      <c r="CR124">
        <v>68.590497674337641</v>
      </c>
      <c r="CS124">
        <v>67.905078524136513</v>
      </c>
      <c r="CT124" s="179">
        <f t="shared" si="32"/>
        <v>9.9929169993115442E-3</v>
      </c>
      <c r="CU124" s="180" t="str">
        <f t="shared" si="33"/>
        <v xml:space="preserve"> </v>
      </c>
      <c r="CZ124">
        <v>1</v>
      </c>
      <c r="DA124">
        <v>68.590497674337641</v>
      </c>
      <c r="DB124">
        <v>69.27330115402718</v>
      </c>
      <c r="DC124" s="179">
        <f t="shared" si="34"/>
        <v>9.9547824092403783E-3</v>
      </c>
      <c r="DD124" s="180" t="str">
        <f t="shared" si="35"/>
        <v xml:space="preserve"> </v>
      </c>
    </row>
    <row r="125" spans="16:108" x14ac:dyDescent="0.2">
      <c r="P125">
        <v>122</v>
      </c>
      <c r="Q125" s="81">
        <v>45409</v>
      </c>
      <c r="R125">
        <v>1</v>
      </c>
      <c r="S125" s="74">
        <v>455183.64014623914</v>
      </c>
      <c r="T125">
        <v>67.378149340846107</v>
      </c>
      <c r="U125">
        <v>486645.79479672958</v>
      </c>
      <c r="V125">
        <v>486746.97878468136</v>
      </c>
      <c r="W125">
        <v>67.739005849718623</v>
      </c>
      <c r="X125">
        <v>492707.76640447043</v>
      </c>
      <c r="Y125">
        <v>67.823904541796963</v>
      </c>
      <c r="Z125">
        <v>486916.47576128121</v>
      </c>
      <c r="AA125">
        <v>67.734126522991758</v>
      </c>
      <c r="AB125">
        <v>68.13304209497791</v>
      </c>
      <c r="AC125">
        <v>67.617880907171283</v>
      </c>
      <c r="AF125">
        <v>1</v>
      </c>
      <c r="AG125" s="74">
        <v>547341.8239586649</v>
      </c>
      <c r="AH125">
        <v>647136.5365029627</v>
      </c>
      <c r="AI125" s="4">
        <f t="shared" si="18"/>
        <v>0.18232612268240306</v>
      </c>
      <c r="AJ125" s="4" t="str">
        <f t="shared" si="19"/>
        <v xml:space="preserve"> </v>
      </c>
      <c r="AO125">
        <v>1</v>
      </c>
      <c r="AP125" s="74">
        <v>547341.8239586649</v>
      </c>
      <c r="AQ125">
        <v>653403.01832563535</v>
      </c>
      <c r="AR125" s="4">
        <f t="shared" si="20"/>
        <v>0.19377505924886193</v>
      </c>
      <c r="AS125" t="str">
        <f t="shared" si="21"/>
        <v xml:space="preserve"> </v>
      </c>
      <c r="AX125" s="123">
        <v>1</v>
      </c>
      <c r="AY125">
        <v>68.449969714378994</v>
      </c>
      <c r="AZ125">
        <v>69.468771076209023</v>
      </c>
      <c r="BA125" s="179">
        <f t="shared" si="22"/>
        <v>1.4883883310411657E-2</v>
      </c>
      <c r="BB125" s="180" t="str">
        <f t="shared" si="23"/>
        <v xml:space="preserve"> </v>
      </c>
      <c r="BG125">
        <v>1</v>
      </c>
      <c r="BH125" s="74">
        <v>547341.8239586649</v>
      </c>
      <c r="BI125">
        <v>627072.82031816663</v>
      </c>
      <c r="BJ125" s="4">
        <f t="shared" si="24"/>
        <v>0.14566947539810696</v>
      </c>
      <c r="BK125" s="4" t="str">
        <f t="shared" si="25"/>
        <v xml:space="preserve"> </v>
      </c>
      <c r="BP125" s="123">
        <v>1</v>
      </c>
      <c r="BQ125">
        <v>68.449969714378994</v>
      </c>
      <c r="BR125">
        <v>69.22696347751365</v>
      </c>
      <c r="BS125" s="179">
        <f t="shared" si="26"/>
        <v>1.1351265258068264E-2</v>
      </c>
      <c r="BT125" s="180" t="str">
        <f t="shared" si="27"/>
        <v xml:space="preserve"> </v>
      </c>
      <c r="BY125">
        <v>1</v>
      </c>
      <c r="BZ125" s="74">
        <v>547341.8239586649</v>
      </c>
      <c r="CA125">
        <v>625817.54828461178</v>
      </c>
      <c r="CB125" s="4">
        <f t="shared" si="28"/>
        <v>0.14337607851409753</v>
      </c>
      <c r="CC125" s="4" t="str">
        <f t="shared" si="29"/>
        <v xml:space="preserve"> </v>
      </c>
      <c r="CH125" s="123">
        <v>1</v>
      </c>
      <c r="CI125">
        <v>68.449969714378994</v>
      </c>
      <c r="CJ125">
        <v>69.204550635426259</v>
      </c>
      <c r="CK125" s="179">
        <f t="shared" si="30"/>
        <v>1.1023831335439618E-2</v>
      </c>
      <c r="CL125" s="180" t="str">
        <f t="shared" si="31"/>
        <v xml:space="preserve"> </v>
      </c>
      <c r="CQ125">
        <v>1</v>
      </c>
      <c r="CR125">
        <v>68.449969714378994</v>
      </c>
      <c r="CS125">
        <v>67.842831555079499</v>
      </c>
      <c r="CT125" s="179">
        <f t="shared" si="32"/>
        <v>8.8698090274239583E-3</v>
      </c>
      <c r="CU125" s="180" t="str">
        <f t="shared" si="33"/>
        <v xml:space="preserve"> </v>
      </c>
      <c r="CZ125">
        <v>1</v>
      </c>
      <c r="DA125">
        <v>68.449969714378994</v>
      </c>
      <c r="DB125">
        <v>69.119519726864795</v>
      </c>
      <c r="DC125" s="179">
        <f t="shared" si="34"/>
        <v>9.7815969134775315E-3</v>
      </c>
      <c r="DD125" s="180" t="str">
        <f t="shared" si="35"/>
        <v xml:space="preserve"> </v>
      </c>
    </row>
    <row r="126" spans="16:108" x14ac:dyDescent="0.2">
      <c r="P126">
        <v>123</v>
      </c>
      <c r="Q126" s="81">
        <v>45416</v>
      </c>
      <c r="R126">
        <v>1</v>
      </c>
      <c r="S126" s="74">
        <v>505906.53309798287</v>
      </c>
      <c r="T126">
        <v>67.993311962894921</v>
      </c>
      <c r="U126">
        <v>539568.45995343011</v>
      </c>
      <c r="V126">
        <v>539657.21563516953</v>
      </c>
      <c r="W126">
        <v>68.346555038746075</v>
      </c>
      <c r="X126">
        <v>545530.96366103808</v>
      </c>
      <c r="Y126">
        <v>68.43030005103148</v>
      </c>
      <c r="Z126">
        <v>540274.34828462941</v>
      </c>
      <c r="AA126">
        <v>68.347667534319953</v>
      </c>
      <c r="AB126">
        <v>68.196034634913985</v>
      </c>
      <c r="AC126">
        <v>67.722240750697921</v>
      </c>
      <c r="AF126">
        <v>1</v>
      </c>
      <c r="AG126" s="74">
        <v>543849.79829506832</v>
      </c>
      <c r="AH126">
        <v>646990.19462446019</v>
      </c>
      <c r="AI126" s="4">
        <f t="shared" si="18"/>
        <v>0.18964867993466195</v>
      </c>
      <c r="AJ126" s="4" t="str">
        <f t="shared" si="19"/>
        <v xml:space="preserve"> </v>
      </c>
      <c r="AO126">
        <v>1</v>
      </c>
      <c r="AP126" s="74">
        <v>543849.79829506832</v>
      </c>
      <c r="AQ126">
        <v>653258.43398538511</v>
      </c>
      <c r="AR126" s="4">
        <f t="shared" si="20"/>
        <v>0.20117436107047448</v>
      </c>
      <c r="AS126" t="str">
        <f t="shared" si="21"/>
        <v xml:space="preserve"> </v>
      </c>
      <c r="AX126" s="123">
        <v>1</v>
      </c>
      <c r="AY126">
        <v>68.412658468431829</v>
      </c>
      <c r="AZ126">
        <v>69.467225372620334</v>
      </c>
      <c r="BA126" s="179">
        <f t="shared" si="22"/>
        <v>1.5414792054530693E-2</v>
      </c>
      <c r="BB126" s="180" t="str">
        <f t="shared" si="23"/>
        <v xml:space="preserve"> </v>
      </c>
      <c r="BG126">
        <v>1</v>
      </c>
      <c r="BH126" s="74">
        <v>543849.79829506832</v>
      </c>
      <c r="BI126">
        <v>627169.0930899966</v>
      </c>
      <c r="BJ126" s="4">
        <f t="shared" si="24"/>
        <v>0.15320276858818102</v>
      </c>
      <c r="BK126" s="4" t="str">
        <f t="shared" si="25"/>
        <v xml:space="preserve"> </v>
      </c>
      <c r="BP126" s="123">
        <v>1</v>
      </c>
      <c r="BQ126">
        <v>68.412658468431829</v>
      </c>
      <c r="BR126">
        <v>69.228866578053839</v>
      </c>
      <c r="BS126" s="179">
        <f t="shared" si="26"/>
        <v>1.1930659148389033E-2</v>
      </c>
      <c r="BT126" s="180" t="str">
        <f t="shared" si="27"/>
        <v xml:space="preserve"> </v>
      </c>
      <c r="BY126">
        <v>1</v>
      </c>
      <c r="BZ126" s="74">
        <v>543849.79829506832</v>
      </c>
      <c r="CA126">
        <v>625728.50712563982</v>
      </c>
      <c r="CB126" s="4">
        <f t="shared" si="28"/>
        <v>0.15055390125592694</v>
      </c>
      <c r="CC126" s="4" t="str">
        <f t="shared" si="29"/>
        <v xml:space="preserve"> </v>
      </c>
      <c r="CH126" s="123">
        <v>1</v>
      </c>
      <c r="CI126">
        <v>68.412658468431829</v>
      </c>
      <c r="CJ126">
        <v>69.203525660301281</v>
      </c>
      <c r="CK126" s="179">
        <f t="shared" si="30"/>
        <v>1.1560246445245044E-2</v>
      </c>
      <c r="CL126" s="180" t="str">
        <f t="shared" si="31"/>
        <v xml:space="preserve"> </v>
      </c>
      <c r="CQ126">
        <v>1</v>
      </c>
      <c r="CR126">
        <v>68.412658468431829</v>
      </c>
      <c r="CS126">
        <v>67.813225954191637</v>
      </c>
      <c r="CT126" s="179">
        <f t="shared" si="32"/>
        <v>8.7620117045560022E-3</v>
      </c>
      <c r="CU126" s="180" t="str">
        <f t="shared" si="33"/>
        <v xml:space="preserve"> </v>
      </c>
      <c r="CZ126">
        <v>1</v>
      </c>
      <c r="DA126">
        <v>68.412658468431829</v>
      </c>
      <c r="DB126">
        <v>69.022360861117818</v>
      </c>
      <c r="DC126" s="179">
        <f t="shared" si="34"/>
        <v>8.912128344892906E-3</v>
      </c>
      <c r="DD126" s="180" t="str">
        <f t="shared" si="35"/>
        <v xml:space="preserve"> </v>
      </c>
    </row>
    <row r="127" spans="16:108" x14ac:dyDescent="0.2">
      <c r="P127">
        <v>124</v>
      </c>
      <c r="Q127" s="81">
        <v>45423</v>
      </c>
      <c r="R127">
        <v>1</v>
      </c>
      <c r="S127" s="74">
        <v>525387.17835077364</v>
      </c>
      <c r="T127">
        <v>68.194742051971474</v>
      </c>
      <c r="U127">
        <v>539422.1180749276</v>
      </c>
      <c r="V127">
        <v>539512.63129491941</v>
      </c>
      <c r="W127">
        <v>68.345009335157386</v>
      </c>
      <c r="X127">
        <v>545811.11342629581</v>
      </c>
      <c r="Y127">
        <v>68.434846603035425</v>
      </c>
      <c r="Z127">
        <v>540204.05286496389</v>
      </c>
      <c r="AA127">
        <v>68.346858346104199</v>
      </c>
      <c r="AB127">
        <v>68.349164440525371</v>
      </c>
      <c r="AC127">
        <v>67.914223321175314</v>
      </c>
      <c r="AF127">
        <v>1</v>
      </c>
      <c r="AG127" s="74">
        <v>531963.39941502246</v>
      </c>
      <c r="AH127">
        <v>646843.85274595779</v>
      </c>
      <c r="AI127" s="4">
        <f t="shared" si="18"/>
        <v>0.21595555908031358</v>
      </c>
      <c r="AJ127" s="4" t="str">
        <f t="shared" si="19"/>
        <v xml:space="preserve"> </v>
      </c>
      <c r="AO127">
        <v>1</v>
      </c>
      <c r="AP127" s="74">
        <v>531963.39941502246</v>
      </c>
      <c r="AQ127">
        <v>653113.84964513499</v>
      </c>
      <c r="AR127" s="4">
        <f t="shared" si="20"/>
        <v>0.22774207842745672</v>
      </c>
      <c r="AS127" t="str">
        <f t="shared" si="21"/>
        <v xml:space="preserve"> </v>
      </c>
      <c r="AX127" s="123">
        <v>1</v>
      </c>
      <c r="AY127">
        <v>68.296123932355272</v>
      </c>
      <c r="AZ127">
        <v>69.465679669031658</v>
      </c>
      <c r="BA127" s="179">
        <f t="shared" si="22"/>
        <v>1.7124774721253393E-2</v>
      </c>
      <c r="BB127" s="180" t="str">
        <f t="shared" si="23"/>
        <v xml:space="preserve"> </v>
      </c>
      <c r="BG127">
        <v>1</v>
      </c>
      <c r="BH127" s="74">
        <v>531963.39941502246</v>
      </c>
      <c r="BI127">
        <v>627272.43805388128</v>
      </c>
      <c r="BJ127" s="4">
        <f t="shared" si="24"/>
        <v>0.17916465445492324</v>
      </c>
      <c r="BK127" s="4" t="str">
        <f t="shared" si="25"/>
        <v xml:space="preserve"> </v>
      </c>
      <c r="BP127" s="123">
        <v>1</v>
      </c>
      <c r="BQ127">
        <v>68.296123932355272</v>
      </c>
      <c r="BR127">
        <v>69.230871349804161</v>
      </c>
      <c r="BS127" s="179">
        <f t="shared" si="26"/>
        <v>1.3686683279049941E-2</v>
      </c>
      <c r="BT127" s="180" t="str">
        <f t="shared" si="27"/>
        <v xml:space="preserve"> </v>
      </c>
      <c r="BY127">
        <v>1</v>
      </c>
      <c r="BZ127" s="74">
        <v>531963.39941502246</v>
      </c>
      <c r="CA127">
        <v>625640.36995343352</v>
      </c>
      <c r="CB127" s="4">
        <f t="shared" si="28"/>
        <v>0.17609664620051613</v>
      </c>
      <c r="CC127" s="4" t="str">
        <f t="shared" si="29"/>
        <v xml:space="preserve"> </v>
      </c>
      <c r="CH127" s="123">
        <v>1</v>
      </c>
      <c r="CI127">
        <v>68.296123932355272</v>
      </c>
      <c r="CJ127">
        <v>69.202511091194836</v>
      </c>
      <c r="CK127" s="179">
        <f t="shared" si="30"/>
        <v>1.3271428986765142E-2</v>
      </c>
      <c r="CL127" s="180" t="str">
        <f t="shared" si="31"/>
        <v xml:space="preserve"> </v>
      </c>
      <c r="CQ127">
        <v>1</v>
      </c>
      <c r="CR127">
        <v>68.296123932355272</v>
      </c>
      <c r="CS127">
        <v>67.711811369598607</v>
      </c>
      <c r="CT127" s="179">
        <f t="shared" si="32"/>
        <v>8.5555743007524766E-3</v>
      </c>
      <c r="CU127" s="180" t="str">
        <f t="shared" si="33"/>
        <v xml:space="preserve"> </v>
      </c>
      <c r="CZ127">
        <v>1</v>
      </c>
      <c r="DA127">
        <v>68.296123932355272</v>
      </c>
      <c r="DB127">
        <v>68.687944793354845</v>
      </c>
      <c r="DC127" s="179">
        <f t="shared" si="34"/>
        <v>5.7370878234269456E-3</v>
      </c>
      <c r="DD127" s="180" t="str">
        <f t="shared" si="35"/>
        <v xml:space="preserve"> </v>
      </c>
    </row>
    <row r="128" spans="16:108" x14ac:dyDescent="0.2">
      <c r="P128">
        <v>125</v>
      </c>
      <c r="Q128" s="81">
        <v>45430</v>
      </c>
      <c r="R128">
        <v>1</v>
      </c>
      <c r="S128" s="74">
        <v>533715.02714839729</v>
      </c>
      <c r="T128">
        <v>68.28407088797276</v>
      </c>
      <c r="U128">
        <v>539275.7761964252</v>
      </c>
      <c r="V128">
        <v>539368.04695466906</v>
      </c>
      <c r="W128">
        <v>68.34346363156871</v>
      </c>
      <c r="X128">
        <v>546098.33538360847</v>
      </c>
      <c r="Y128">
        <v>68.439494826249515</v>
      </c>
      <c r="Z128">
        <v>540134.3220732389</v>
      </c>
      <c r="AA128">
        <v>68.346055657462372</v>
      </c>
      <c r="AB128">
        <v>68.424448971258485</v>
      </c>
      <c r="AC128">
        <v>67.999955030758997</v>
      </c>
      <c r="AF128">
        <v>1</v>
      </c>
      <c r="AG128" s="74">
        <v>528927.30805795605</v>
      </c>
      <c r="AH128">
        <v>646697.51086745528</v>
      </c>
      <c r="AI128" s="4">
        <f t="shared" si="18"/>
        <v>0.22265857900570871</v>
      </c>
      <c r="AJ128" s="4" t="str">
        <f t="shared" si="19"/>
        <v xml:space="preserve"> </v>
      </c>
      <c r="AO128">
        <v>1</v>
      </c>
      <c r="AP128" s="74">
        <v>528927.30805795605</v>
      </c>
      <c r="AQ128">
        <v>652969.26530488476</v>
      </c>
      <c r="AR128" s="4">
        <f t="shared" si="20"/>
        <v>0.23451607689224677</v>
      </c>
      <c r="AS128" t="str">
        <f t="shared" si="21"/>
        <v xml:space="preserve"> </v>
      </c>
      <c r="AX128" s="123">
        <v>1</v>
      </c>
      <c r="AY128">
        <v>68.262290238102622</v>
      </c>
      <c r="AZ128">
        <v>69.464133965442969</v>
      </c>
      <c r="BA128" s="179">
        <f t="shared" si="22"/>
        <v>1.760626142410765E-2</v>
      </c>
      <c r="BB128" s="180" t="str">
        <f t="shared" si="23"/>
        <v xml:space="preserve"> </v>
      </c>
      <c r="BG128">
        <v>1</v>
      </c>
      <c r="BH128" s="74">
        <v>528927.30805795605</v>
      </c>
      <c r="BI128">
        <v>627382.85520982102</v>
      </c>
      <c r="BJ128" s="4">
        <f t="shared" si="24"/>
        <v>0.18614192470674423</v>
      </c>
      <c r="BK128" s="4" t="str">
        <f t="shared" si="25"/>
        <v xml:space="preserve"> </v>
      </c>
      <c r="BP128" s="123">
        <v>1</v>
      </c>
      <c r="BQ128">
        <v>68.262290238102622</v>
      </c>
      <c r="BR128">
        <v>69.232977792764629</v>
      </c>
      <c r="BS128" s="179">
        <f t="shared" si="26"/>
        <v>1.4219967587905346E-2</v>
      </c>
      <c r="BT128" s="180" t="str">
        <f t="shared" si="27"/>
        <v xml:space="preserve"> </v>
      </c>
      <c r="BY128">
        <v>1</v>
      </c>
      <c r="BZ128" s="74">
        <v>528927.30805795605</v>
      </c>
      <c r="CA128">
        <v>625553.11859694088</v>
      </c>
      <c r="CB128" s="4">
        <f t="shared" si="28"/>
        <v>0.18268258996451223</v>
      </c>
      <c r="CC128" s="4" t="str">
        <f t="shared" si="29"/>
        <v xml:space="preserve"> </v>
      </c>
      <c r="CH128" s="123">
        <v>1</v>
      </c>
      <c r="CI128">
        <v>68.262290238102622</v>
      </c>
      <c r="CJ128">
        <v>69.201506718935349</v>
      </c>
      <c r="CK128" s="179">
        <f t="shared" si="30"/>
        <v>1.3758935974118182E-2</v>
      </c>
      <c r="CL128" s="180" t="str">
        <f t="shared" si="31"/>
        <v xml:space="preserve"> </v>
      </c>
      <c r="CQ128">
        <v>1</v>
      </c>
      <c r="CR128">
        <v>68.262290238102622</v>
      </c>
      <c r="CS128">
        <v>67.696360760154874</v>
      </c>
      <c r="CT128" s="179">
        <f t="shared" si="32"/>
        <v>8.2905140740774236E-3</v>
      </c>
      <c r="CU128" s="180" t="str">
        <f t="shared" si="33"/>
        <v xml:space="preserve"> </v>
      </c>
      <c r="CZ128">
        <v>1</v>
      </c>
      <c r="DA128">
        <v>68.262290238102622</v>
      </c>
      <c r="DB128">
        <v>68.598543428544033</v>
      </c>
      <c r="DC128" s="179">
        <f t="shared" si="34"/>
        <v>4.9258996331435941E-3</v>
      </c>
      <c r="DD128" s="180" t="str">
        <f t="shared" si="35"/>
        <v xml:space="preserve"> </v>
      </c>
    </row>
    <row r="129" spans="16:108" x14ac:dyDescent="0.2">
      <c r="P129">
        <v>126</v>
      </c>
      <c r="Q129" s="81">
        <v>45437</v>
      </c>
      <c r="R129">
        <v>1</v>
      </c>
      <c r="S129" s="74">
        <v>549359.08152329375</v>
      </c>
      <c r="T129">
        <v>68.448281438995167</v>
      </c>
      <c r="U129">
        <v>539129.4343179228</v>
      </c>
      <c r="V129">
        <v>539223.46261441894</v>
      </c>
      <c r="W129">
        <v>68.34191792798002</v>
      </c>
      <c r="X129">
        <v>546392.62953297608</v>
      </c>
      <c r="Y129">
        <v>68.444244720673737</v>
      </c>
      <c r="Z129">
        <v>540065.14691125543</v>
      </c>
      <c r="AA129">
        <v>68.345259364813941</v>
      </c>
      <c r="AB129">
        <v>68.486765986850813</v>
      </c>
      <c r="AC129">
        <v>68.160325268811107</v>
      </c>
      <c r="AF129">
        <v>1</v>
      </c>
      <c r="AG129" s="74">
        <v>517842.97332701023</v>
      </c>
      <c r="AH129">
        <v>496934.01208408666</v>
      </c>
      <c r="AI129" s="4">
        <f t="shared" si="18"/>
        <v>4.0377029949037989E-2</v>
      </c>
      <c r="AJ129" s="4" t="str">
        <f t="shared" si="19"/>
        <v xml:space="preserve"> </v>
      </c>
      <c r="AO129">
        <v>1</v>
      </c>
      <c r="AP129" s="74">
        <v>517842.97332701023</v>
      </c>
      <c r="AQ129">
        <v>496976.19300214131</v>
      </c>
      <c r="AR129" s="4">
        <f t="shared" si="20"/>
        <v>4.0295574912999448E-2</v>
      </c>
      <c r="AS129" t="str">
        <f t="shared" si="21"/>
        <v xml:space="preserve"> </v>
      </c>
      <c r="AX129" s="123">
        <v>1</v>
      </c>
      <c r="AY129">
        <v>68.11366897960464</v>
      </c>
      <c r="AZ129">
        <v>67.840939169667848</v>
      </c>
      <c r="BA129" s="179">
        <f t="shared" si="22"/>
        <v>4.0040393363401884E-3</v>
      </c>
      <c r="BB129" s="180" t="str">
        <f t="shared" si="23"/>
        <v xml:space="preserve"> </v>
      </c>
      <c r="BG129">
        <v>1</v>
      </c>
      <c r="BH129" s="74">
        <v>517842.97332701023</v>
      </c>
      <c r="BI129">
        <v>498916.56340624159</v>
      </c>
      <c r="BJ129" s="4">
        <f t="shared" si="24"/>
        <v>3.6548550227825313E-2</v>
      </c>
      <c r="BK129" s="4" t="str">
        <f t="shared" si="25"/>
        <v xml:space="preserve"> </v>
      </c>
      <c r="BP129" s="123">
        <v>1</v>
      </c>
      <c r="BQ129">
        <v>68.11366897960464</v>
      </c>
      <c r="BR129">
        <v>67.868503001651945</v>
      </c>
      <c r="BS129" s="179">
        <f t="shared" si="26"/>
        <v>3.5993653201401507E-3</v>
      </c>
      <c r="BT129" s="180" t="str">
        <f t="shared" si="27"/>
        <v xml:space="preserve"> </v>
      </c>
      <c r="BY129">
        <v>1</v>
      </c>
      <c r="BZ129" s="74">
        <v>517842.97332701023</v>
      </c>
      <c r="CA129">
        <v>497563.26213585457</v>
      </c>
      <c r="CB129" s="4">
        <f t="shared" si="28"/>
        <v>3.9161893152404169E-2</v>
      </c>
      <c r="CC129" s="4" t="str">
        <f t="shared" si="29"/>
        <v xml:space="preserve"> </v>
      </c>
      <c r="CH129" s="123">
        <v>1</v>
      </c>
      <c r="CI129">
        <v>68.11366897960464</v>
      </c>
      <c r="CJ129">
        <v>67.844849636969187</v>
      </c>
      <c r="CK129" s="179">
        <f t="shared" si="30"/>
        <v>3.9466284324802111E-3</v>
      </c>
      <c r="CL129" s="180" t="str">
        <f t="shared" si="31"/>
        <v xml:space="preserve"> </v>
      </c>
      <c r="CQ129">
        <v>1</v>
      </c>
      <c r="CR129">
        <v>68.11366897960464</v>
      </c>
      <c r="CS129">
        <v>67.985270582439711</v>
      </c>
      <c r="CT129" s="179">
        <f t="shared" si="32"/>
        <v>1.8850606506511296E-3</v>
      </c>
      <c r="CU129" s="180" t="str">
        <f t="shared" si="33"/>
        <v xml:space="preserve"> </v>
      </c>
      <c r="CZ129">
        <v>1</v>
      </c>
      <c r="DA129">
        <v>68.11366897960464</v>
      </c>
      <c r="DB129">
        <v>68.367543558946309</v>
      </c>
      <c r="DC129" s="179">
        <f t="shared" si="34"/>
        <v>3.7272192666304238E-3</v>
      </c>
      <c r="DD129" s="180" t="str">
        <f t="shared" si="35"/>
        <v xml:space="preserve"> </v>
      </c>
    </row>
    <row r="130" spans="16:108" x14ac:dyDescent="0.2">
      <c r="P130">
        <v>127</v>
      </c>
      <c r="Q130" s="81">
        <v>45444</v>
      </c>
      <c r="R130">
        <v>0</v>
      </c>
      <c r="S130" s="74">
        <v>588032.51088859979</v>
      </c>
      <c r="T130">
        <v>68.848662889943455</v>
      </c>
      <c r="U130">
        <v>582412.6378763984</v>
      </c>
      <c r="V130">
        <v>582547.08955269656</v>
      </c>
      <c r="W130">
        <v>68.805095576916941</v>
      </c>
      <c r="X130">
        <v>633037.40701695194</v>
      </c>
      <c r="Y130">
        <v>69.328283470131908</v>
      </c>
      <c r="Z130">
        <v>623478.10845850571</v>
      </c>
      <c r="AA130">
        <v>69.177620756527645</v>
      </c>
      <c r="AB130">
        <v>68.622485669005869</v>
      </c>
      <c r="AC130">
        <v>68.348002650236864</v>
      </c>
      <c r="AF130">
        <v>1</v>
      </c>
      <c r="AG130" s="74">
        <v>517630.39427362068</v>
      </c>
      <c r="AH130">
        <v>496787.67020558415</v>
      </c>
      <c r="AI130" s="4">
        <f t="shared" si="18"/>
        <v>4.0265649580497817E-2</v>
      </c>
      <c r="AJ130" s="4" t="str">
        <f t="shared" si="19"/>
        <v xml:space="preserve"> </v>
      </c>
      <c r="AO130">
        <v>1</v>
      </c>
      <c r="AP130" s="74">
        <v>517630.39427362068</v>
      </c>
      <c r="AQ130">
        <v>496831.60866189114</v>
      </c>
      <c r="AR130" s="4">
        <f t="shared" si="20"/>
        <v>4.0180765739067585E-2</v>
      </c>
      <c r="AS130" t="str">
        <f t="shared" si="21"/>
        <v xml:space="preserve"> </v>
      </c>
      <c r="AX130" s="123">
        <v>1</v>
      </c>
      <c r="AY130">
        <v>68.110638916436244</v>
      </c>
      <c r="AZ130">
        <v>67.839393466079173</v>
      </c>
      <c r="BA130" s="179">
        <f t="shared" si="22"/>
        <v>3.9824241068984459E-3</v>
      </c>
      <c r="BB130" s="180" t="str">
        <f t="shared" si="23"/>
        <v xml:space="preserve"> </v>
      </c>
      <c r="BG130">
        <v>1</v>
      </c>
      <c r="BH130" s="74">
        <v>517630.39427362068</v>
      </c>
      <c r="BI130">
        <v>499041.12494629109</v>
      </c>
      <c r="BJ130" s="4">
        <f t="shared" si="24"/>
        <v>3.591224459184917E-2</v>
      </c>
      <c r="BK130" s="4" t="str">
        <f t="shared" si="25"/>
        <v xml:space="preserve"> </v>
      </c>
      <c r="BP130" s="123">
        <v>1</v>
      </c>
      <c r="BQ130">
        <v>68.110638916436244</v>
      </c>
      <c r="BR130">
        <v>67.87081278703269</v>
      </c>
      <c r="BS130" s="179">
        <f t="shared" si="26"/>
        <v>3.5211258214416698E-3</v>
      </c>
      <c r="BT130" s="180" t="str">
        <f t="shared" si="27"/>
        <v xml:space="preserve"> </v>
      </c>
      <c r="BY130">
        <v>1</v>
      </c>
      <c r="BZ130" s="74">
        <v>517630.39427362068</v>
      </c>
      <c r="CA130">
        <v>497477.73004600697</v>
      </c>
      <c r="CB130" s="4">
        <f t="shared" si="28"/>
        <v>3.8932536517476919E-2</v>
      </c>
      <c r="CC130" s="4" t="str">
        <f t="shared" si="29"/>
        <v xml:space="preserve"> </v>
      </c>
      <c r="CH130" s="123">
        <v>1</v>
      </c>
      <c r="CI130">
        <v>68.110638916436244</v>
      </c>
      <c r="CJ130">
        <v>67.84386505561946</v>
      </c>
      <c r="CK130" s="179">
        <f t="shared" si="30"/>
        <v>3.9167722555661826E-3</v>
      </c>
      <c r="CL130" s="180" t="str">
        <f t="shared" si="31"/>
        <v xml:space="preserve"> </v>
      </c>
      <c r="CQ130">
        <v>1</v>
      </c>
      <c r="CR130">
        <v>68.110638916436244</v>
      </c>
      <c r="CS130">
        <v>67.988048099184951</v>
      </c>
      <c r="CT130" s="179">
        <f t="shared" si="32"/>
        <v>1.799877657904481E-3</v>
      </c>
      <c r="CU130" s="180" t="str">
        <f t="shared" si="33"/>
        <v xml:space="preserve"> </v>
      </c>
      <c r="CZ130">
        <v>1</v>
      </c>
      <c r="DA130">
        <v>68.110638916436244</v>
      </c>
      <c r="DB130">
        <v>68.354830916515965</v>
      </c>
      <c r="DC130" s="179">
        <f t="shared" si="34"/>
        <v>3.5852255090326785E-3</v>
      </c>
      <c r="DD130" s="180" t="str">
        <f t="shared" si="35"/>
        <v xml:space="preserve"> </v>
      </c>
    </row>
    <row r="131" spans="16:108" x14ac:dyDescent="0.2">
      <c r="P131">
        <v>128</v>
      </c>
      <c r="Q131" s="81">
        <v>45451</v>
      </c>
      <c r="R131">
        <v>0</v>
      </c>
      <c r="S131" s="74">
        <v>590622.39064806257</v>
      </c>
      <c r="T131">
        <v>68.87829421840479</v>
      </c>
      <c r="U131">
        <v>582266.29599789588</v>
      </c>
      <c r="V131">
        <v>582402.50521244644</v>
      </c>
      <c r="W131">
        <v>68.803549873328251</v>
      </c>
      <c r="X131">
        <v>633345.84555042943</v>
      </c>
      <c r="Y131">
        <v>69.333236706976422</v>
      </c>
      <c r="Z131">
        <v>623410.01840831607</v>
      </c>
      <c r="AA131">
        <v>69.176836954873352</v>
      </c>
      <c r="AB131">
        <v>68.619344733296032</v>
      </c>
      <c r="AC131">
        <v>68.385587580585934</v>
      </c>
      <c r="AF131">
        <v>1</v>
      </c>
      <c r="AG131" s="74">
        <v>516002.30374580785</v>
      </c>
      <c r="AH131">
        <v>496641.32832708175</v>
      </c>
      <c r="AI131" s="4">
        <f t="shared" si="18"/>
        <v>3.7521102673726957E-2</v>
      </c>
      <c r="AJ131" s="4" t="str">
        <f t="shared" si="19"/>
        <v xml:space="preserve"> </v>
      </c>
      <c r="AO131">
        <v>1</v>
      </c>
      <c r="AP131" s="74">
        <v>516002.30374580785</v>
      </c>
      <c r="AQ131">
        <v>496687.0243216409</v>
      </c>
      <c r="AR131" s="4">
        <f t="shared" si="20"/>
        <v>3.7432544940113305E-2</v>
      </c>
      <c r="AS131" t="str">
        <f t="shared" si="21"/>
        <v xml:space="preserve"> </v>
      </c>
      <c r="AX131" s="123">
        <v>1</v>
      </c>
      <c r="AY131">
        <v>68.09044700586233</v>
      </c>
      <c r="AZ131">
        <v>67.837847762490497</v>
      </c>
      <c r="BA131" s="179">
        <f t="shared" si="22"/>
        <v>3.7097603919399309E-3</v>
      </c>
      <c r="BB131" s="180" t="str">
        <f t="shared" si="23"/>
        <v xml:space="preserve"> </v>
      </c>
      <c r="BG131">
        <v>1</v>
      </c>
      <c r="BH131" s="74">
        <v>516002.30374580785</v>
      </c>
      <c r="BI131">
        <v>499172.75867839553</v>
      </c>
      <c r="BJ131" s="4">
        <f t="shared" si="24"/>
        <v>3.2615251802640896E-2</v>
      </c>
      <c r="BK131" s="4" t="str">
        <f t="shared" si="25"/>
        <v xml:space="preserve"> </v>
      </c>
      <c r="BP131" s="123">
        <v>1</v>
      </c>
      <c r="BQ131">
        <v>68.09044700586233</v>
      </c>
      <c r="BR131">
        <v>67.873224243623596</v>
      </c>
      <c r="BS131" s="179">
        <f t="shared" si="26"/>
        <v>3.1902090791096124E-3</v>
      </c>
      <c r="BT131" s="180" t="str">
        <f t="shared" si="27"/>
        <v xml:space="preserve"> </v>
      </c>
      <c r="BY131">
        <v>1</v>
      </c>
      <c r="BZ131" s="74">
        <v>516002.30374580785</v>
      </c>
      <c r="CA131">
        <v>497393.03242887568</v>
      </c>
      <c r="CB131" s="4">
        <f t="shared" si="28"/>
        <v>3.6064318282771526E-2</v>
      </c>
      <c r="CC131" s="4" t="str">
        <f t="shared" si="29"/>
        <v xml:space="preserve"> </v>
      </c>
      <c r="CH131" s="123">
        <v>1</v>
      </c>
      <c r="CI131">
        <v>68.09044700586233</v>
      </c>
      <c r="CJ131">
        <v>67.842890080094605</v>
      </c>
      <c r="CK131" s="179">
        <f t="shared" si="30"/>
        <v>3.635707160894557E-3</v>
      </c>
      <c r="CL131" s="180" t="str">
        <f t="shared" si="31"/>
        <v xml:space="preserve"> </v>
      </c>
      <c r="CQ131">
        <v>1</v>
      </c>
      <c r="CR131">
        <v>68.09044700586233</v>
      </c>
      <c r="CS131">
        <v>67.985237459650634</v>
      </c>
      <c r="CT131" s="179">
        <f t="shared" si="32"/>
        <v>1.5451440082723867E-3</v>
      </c>
      <c r="CU131" s="180" t="str">
        <f t="shared" si="33"/>
        <v xml:space="preserve"> </v>
      </c>
      <c r="CZ131">
        <v>1</v>
      </c>
      <c r="DA131">
        <v>68.09044700586233</v>
      </c>
      <c r="DB131">
        <v>68.310855153561988</v>
      </c>
      <c r="DC131" s="179">
        <f t="shared" si="34"/>
        <v>3.2369907584933531E-3</v>
      </c>
      <c r="DD131" s="180" t="str">
        <f t="shared" si="35"/>
        <v xml:space="preserve"> </v>
      </c>
    </row>
    <row r="132" spans="16:108" x14ac:dyDescent="0.2">
      <c r="P132">
        <v>129</v>
      </c>
      <c r="Q132" s="81">
        <v>45458</v>
      </c>
      <c r="R132">
        <v>0</v>
      </c>
      <c r="S132" s="74">
        <v>595118.50759646692</v>
      </c>
      <c r="T132">
        <v>68.92383011823172</v>
      </c>
      <c r="U132">
        <v>582119.95411939349</v>
      </c>
      <c r="V132">
        <v>582257.92087219621</v>
      </c>
      <c r="W132">
        <v>68.802004169739575</v>
      </c>
      <c r="X132">
        <v>633661.35627596173</v>
      </c>
      <c r="Y132">
        <v>69.338291615031082</v>
      </c>
      <c r="Z132">
        <v>623342.45824715507</v>
      </c>
      <c r="AA132">
        <v>69.176059252904636</v>
      </c>
      <c r="AB132">
        <v>68.648349219247478</v>
      </c>
      <c r="AC132">
        <v>68.448591627213801</v>
      </c>
      <c r="AF132">
        <v>1</v>
      </c>
      <c r="AG132" s="74">
        <v>517435.98945278733</v>
      </c>
      <c r="AH132">
        <v>496494.98644857935</v>
      </c>
      <c r="AI132" s="4">
        <f t="shared" si="18"/>
        <v>4.0470712186746152E-2</v>
      </c>
      <c r="AJ132" s="4" t="str">
        <f t="shared" si="19"/>
        <v xml:space="preserve"> </v>
      </c>
      <c r="AO132">
        <v>1</v>
      </c>
      <c r="AP132" s="74">
        <v>517435.98945278733</v>
      </c>
      <c r="AQ132">
        <v>496542.43998139072</v>
      </c>
      <c r="AR132" s="4">
        <f t="shared" si="20"/>
        <v>4.0379003195144016E-2</v>
      </c>
      <c r="AS132" t="str">
        <f t="shared" si="21"/>
        <v xml:space="preserve"> </v>
      </c>
      <c r="AX132" s="123">
        <v>1</v>
      </c>
      <c r="AY132">
        <v>68.105354644562496</v>
      </c>
      <c r="AZ132">
        <v>67.836302058901822</v>
      </c>
      <c r="BA132" s="179">
        <f t="shared" si="22"/>
        <v>3.9505349772399291E-3</v>
      </c>
      <c r="BB132" s="180" t="str">
        <f t="shared" si="23"/>
        <v xml:space="preserve"> </v>
      </c>
      <c r="BG132">
        <v>1</v>
      </c>
      <c r="BH132" s="74">
        <v>517435.98945278733</v>
      </c>
      <c r="BI132">
        <v>499311.46460255492</v>
      </c>
      <c r="BJ132" s="4">
        <f t="shared" si="24"/>
        <v>3.502756905139115E-2</v>
      </c>
      <c r="BK132" s="4" t="str">
        <f t="shared" si="25"/>
        <v xml:space="preserve"> </v>
      </c>
      <c r="BP132" s="123">
        <v>1</v>
      </c>
      <c r="BQ132">
        <v>68.105354644562496</v>
      </c>
      <c r="BR132">
        <v>67.875737371424634</v>
      </c>
      <c r="BS132" s="179">
        <f t="shared" si="26"/>
        <v>3.3715010271397859E-3</v>
      </c>
      <c r="BT132" s="180" t="str">
        <f t="shared" si="27"/>
        <v xml:space="preserve"> </v>
      </c>
      <c r="BY132">
        <v>1</v>
      </c>
      <c r="BZ132" s="74">
        <v>517435.98945278733</v>
      </c>
      <c r="CA132">
        <v>497309.15315900382</v>
      </c>
      <c r="CB132" s="4">
        <f t="shared" si="28"/>
        <v>3.8897248556422549E-2</v>
      </c>
      <c r="CC132" s="4" t="str">
        <f t="shared" si="29"/>
        <v xml:space="preserve"> </v>
      </c>
      <c r="CH132" s="123">
        <v>1</v>
      </c>
      <c r="CI132">
        <v>68.105354644562496</v>
      </c>
      <c r="CJ132">
        <v>67.841924524770391</v>
      </c>
      <c r="CK132" s="179">
        <f t="shared" si="30"/>
        <v>3.8679795614739798E-3</v>
      </c>
      <c r="CL132" s="180" t="str">
        <f t="shared" si="31"/>
        <v xml:space="preserve"> </v>
      </c>
      <c r="CQ132">
        <v>1</v>
      </c>
      <c r="CR132">
        <v>68.105354644562496</v>
      </c>
      <c r="CS132">
        <v>67.991684738608825</v>
      </c>
      <c r="CT132" s="179">
        <f t="shared" si="32"/>
        <v>1.6690303801647753E-3</v>
      </c>
      <c r="CU132" s="180" t="str">
        <f t="shared" si="33"/>
        <v xml:space="preserve"> </v>
      </c>
      <c r="CZ132">
        <v>1</v>
      </c>
      <c r="DA132">
        <v>68.105354644562496</v>
      </c>
      <c r="DB132">
        <v>68.331344242656613</v>
      </c>
      <c r="DC132" s="179">
        <f t="shared" si="34"/>
        <v>3.3182353909401393E-3</v>
      </c>
      <c r="DD132" s="180" t="str">
        <f t="shared" si="35"/>
        <v xml:space="preserve"> </v>
      </c>
    </row>
    <row r="133" spans="16:108" x14ac:dyDescent="0.2">
      <c r="P133">
        <v>130</v>
      </c>
      <c r="Q133" s="81">
        <v>45465</v>
      </c>
      <c r="R133">
        <v>0</v>
      </c>
      <c r="S133" s="74">
        <v>599169.58228113165</v>
      </c>
      <c r="T133">
        <v>68.965281732722772</v>
      </c>
      <c r="U133">
        <v>581973.61224089097</v>
      </c>
      <c r="V133">
        <v>582113.33653194609</v>
      </c>
      <c r="W133">
        <v>68.8004584661509</v>
      </c>
      <c r="X133">
        <v>633983.93919354887</v>
      </c>
      <c r="Y133">
        <v>69.343448194295888</v>
      </c>
      <c r="Z133">
        <v>623275.4197912853</v>
      </c>
      <c r="AA133">
        <v>69.175287556416464</v>
      </c>
      <c r="AB133">
        <v>68.671165595702405</v>
      </c>
      <c r="AC133">
        <v>68.507985804822752</v>
      </c>
      <c r="AF133">
        <v>1</v>
      </c>
      <c r="AG133" s="74">
        <v>515364.90149512893</v>
      </c>
      <c r="AH133">
        <v>496348.64457007684</v>
      </c>
      <c r="AI133" s="4">
        <f t="shared" si="18"/>
        <v>3.6898626332301419E-2</v>
      </c>
      <c r="AJ133" s="4" t="str">
        <f t="shared" si="19"/>
        <v xml:space="preserve"> </v>
      </c>
      <c r="AO133">
        <v>1</v>
      </c>
      <c r="AP133" s="74">
        <v>515364.90149512893</v>
      </c>
      <c r="AQ133">
        <v>496397.85564114049</v>
      </c>
      <c r="AR133" s="4">
        <f t="shared" si="20"/>
        <v>3.6803138512077567E-2</v>
      </c>
      <c r="AS133" t="str">
        <f t="shared" si="21"/>
        <v xml:space="preserve"> </v>
      </c>
      <c r="AX133" s="123">
        <v>1</v>
      </c>
      <c r="AY133">
        <v>68.076809041434231</v>
      </c>
      <c r="AZ133">
        <v>67.834756355313132</v>
      </c>
      <c r="BA133" s="179">
        <f t="shared" si="22"/>
        <v>3.5555821362569439E-3</v>
      </c>
      <c r="BB133" s="180" t="str">
        <f t="shared" si="23"/>
        <v xml:space="preserve"> </v>
      </c>
      <c r="BG133">
        <v>1</v>
      </c>
      <c r="BH133" s="74">
        <v>515364.90149512893</v>
      </c>
      <c r="BI133">
        <v>499457.24271876924</v>
      </c>
      <c r="BJ133" s="4">
        <f t="shared" si="24"/>
        <v>3.0866787261239297E-2</v>
      </c>
      <c r="BK133" s="4" t="str">
        <f t="shared" si="25"/>
        <v xml:space="preserve"> </v>
      </c>
      <c r="BP133" s="123">
        <v>1</v>
      </c>
      <c r="BQ133">
        <v>68.076809041434231</v>
      </c>
      <c r="BR133">
        <v>67.878352170435832</v>
      </c>
      <c r="BS133" s="179">
        <f t="shared" si="26"/>
        <v>2.9151905589113358E-3</v>
      </c>
      <c r="BT133" s="180" t="str">
        <f t="shared" si="27"/>
        <v xml:space="preserve"> </v>
      </c>
      <c r="BY133">
        <v>1</v>
      </c>
      <c r="BZ133" s="74">
        <v>515364.90149512893</v>
      </c>
      <c r="CA133">
        <v>497226.07657388074</v>
      </c>
      <c r="CB133" s="4">
        <f t="shared" si="28"/>
        <v>3.5196081201155742E-2</v>
      </c>
      <c r="CC133" s="4" t="str">
        <f t="shared" si="29"/>
        <v xml:space="preserve"> </v>
      </c>
      <c r="CH133" s="123">
        <v>1</v>
      </c>
      <c r="CI133">
        <v>68.076809041434231</v>
      </c>
      <c r="CJ133">
        <v>67.840968209351772</v>
      </c>
      <c r="CK133" s="179">
        <f t="shared" si="30"/>
        <v>3.4643344099591594E-3</v>
      </c>
      <c r="CL133" s="180" t="str">
        <f t="shared" si="31"/>
        <v xml:space="preserve"> </v>
      </c>
      <c r="CQ133">
        <v>1</v>
      </c>
      <c r="CR133">
        <v>68.076809041434231</v>
      </c>
      <c r="CS133">
        <v>67.988295856240541</v>
      </c>
      <c r="CT133" s="179">
        <f t="shared" si="32"/>
        <v>1.3001958587662038E-3</v>
      </c>
      <c r="CU133" s="180" t="str">
        <f t="shared" si="33"/>
        <v xml:space="preserve"> </v>
      </c>
      <c r="CZ133">
        <v>1</v>
      </c>
      <c r="DA133">
        <v>68.076809041434231</v>
      </c>
      <c r="DB133">
        <v>68.274125544555758</v>
      </c>
      <c r="DC133" s="179">
        <f t="shared" si="34"/>
        <v>2.898439364298535E-3</v>
      </c>
      <c r="DD133" s="180" t="str">
        <f t="shared" si="35"/>
        <v xml:space="preserve"> </v>
      </c>
    </row>
    <row r="134" spans="16:108" x14ac:dyDescent="0.2">
      <c r="P134">
        <v>131</v>
      </c>
      <c r="Q134" s="81">
        <v>45472</v>
      </c>
      <c r="R134">
        <v>0</v>
      </c>
      <c r="S134" s="74">
        <v>602819.22941687214</v>
      </c>
      <c r="T134">
        <v>69.003084116492616</v>
      </c>
      <c r="U134">
        <v>581827.27036238846</v>
      </c>
      <c r="V134">
        <v>581968.75219169585</v>
      </c>
      <c r="W134">
        <v>68.798912762562225</v>
      </c>
      <c r="X134">
        <v>634313.59430319117</v>
      </c>
      <c r="Y134">
        <v>69.348706444770841</v>
      </c>
      <c r="Z134">
        <v>623208.89504510514</v>
      </c>
      <c r="AA134">
        <v>69.17452177336942</v>
      </c>
      <c r="AB134">
        <v>68.688828812273016</v>
      </c>
      <c r="AC134">
        <v>68.564058198758488</v>
      </c>
      <c r="AF134">
        <v>1</v>
      </c>
      <c r="AG134" s="74">
        <v>518363.31096402265</v>
      </c>
      <c r="AH134">
        <v>502986.6960556861</v>
      </c>
      <c r="AI134" s="4">
        <f t="shared" si="18"/>
        <v>2.9663779405490698E-2</v>
      </c>
      <c r="AJ134" s="4" t="str">
        <f t="shared" si="19"/>
        <v xml:space="preserve"> </v>
      </c>
      <c r="AO134">
        <v>1</v>
      </c>
      <c r="AP134" s="74">
        <v>518363.31096402265</v>
      </c>
      <c r="AQ134">
        <v>503082.81987856014</v>
      </c>
      <c r="AR134" s="4">
        <f t="shared" si="20"/>
        <v>2.9478342240396443E-2</v>
      </c>
      <c r="AS134" t="str">
        <f t="shared" si="21"/>
        <v xml:space="preserve"> </v>
      </c>
      <c r="AX134" s="123">
        <v>1</v>
      </c>
      <c r="AY134">
        <v>68.114517059881663</v>
      </c>
      <c r="AZ134">
        <v>67.91766218144852</v>
      </c>
      <c r="BA134" s="179">
        <f t="shared" si="22"/>
        <v>2.8900576107745391E-3</v>
      </c>
      <c r="BB134" s="180" t="str">
        <f t="shared" si="23"/>
        <v xml:space="preserve"> </v>
      </c>
      <c r="BG134">
        <v>1</v>
      </c>
      <c r="BH134" s="74">
        <v>518363.31096402265</v>
      </c>
      <c r="BI134">
        <v>502332.33705050894</v>
      </c>
      <c r="BJ134" s="4">
        <f t="shared" si="24"/>
        <v>3.0926135346462331E-2</v>
      </c>
      <c r="BK134" s="4" t="str">
        <f t="shared" si="25"/>
        <v xml:space="preserve"> </v>
      </c>
      <c r="BP134" s="123">
        <v>1</v>
      </c>
      <c r="BQ134">
        <v>68.114517059881663</v>
      </c>
      <c r="BR134">
        <v>67.906118087846778</v>
      </c>
      <c r="BS134" s="179">
        <f t="shared" si="26"/>
        <v>3.05953827510331E-3</v>
      </c>
      <c r="BT134" s="180" t="str">
        <f t="shared" si="27"/>
        <v xml:space="preserve"> </v>
      </c>
      <c r="BY134">
        <v>1</v>
      </c>
      <c r="BZ134" s="74">
        <v>518363.31096402265</v>
      </c>
      <c r="CA134">
        <v>496924.70737347158</v>
      </c>
      <c r="CB134" s="4">
        <f t="shared" si="28"/>
        <v>4.1358258073243587E-2</v>
      </c>
      <c r="CC134" s="4" t="str">
        <f t="shared" si="29"/>
        <v xml:space="preserve"> </v>
      </c>
      <c r="CH134" s="123">
        <v>1</v>
      </c>
      <c r="CI134">
        <v>68.114517059881663</v>
      </c>
      <c r="CJ134">
        <v>67.840285741760553</v>
      </c>
      <c r="CK134" s="179">
        <f t="shared" si="30"/>
        <v>4.0260333620221467E-3</v>
      </c>
      <c r="CL134" s="180" t="str">
        <f t="shared" si="31"/>
        <v xml:space="preserve"> </v>
      </c>
      <c r="CQ134">
        <v>1</v>
      </c>
      <c r="CR134">
        <v>68.114517059881663</v>
      </c>
      <c r="CS134">
        <v>68.498093568168386</v>
      </c>
      <c r="CT134" s="179">
        <f t="shared" si="32"/>
        <v>5.6313473961726573E-3</v>
      </c>
      <c r="CU134" s="180" t="str">
        <f t="shared" si="33"/>
        <v xml:space="preserve"> </v>
      </c>
      <c r="CZ134">
        <v>1</v>
      </c>
      <c r="DA134">
        <v>68.114517059881663</v>
      </c>
      <c r="DB134">
        <v>68.275882891007328</v>
      </c>
      <c r="DC134" s="179">
        <f t="shared" si="34"/>
        <v>2.369037293236659E-3</v>
      </c>
      <c r="DD134" s="180" t="str">
        <f t="shared" si="35"/>
        <v xml:space="preserve"> </v>
      </c>
    </row>
    <row r="135" spans="16:108" x14ac:dyDescent="0.2">
      <c r="P135">
        <v>132</v>
      </c>
      <c r="Q135" s="81">
        <v>45479</v>
      </c>
      <c r="R135">
        <v>0</v>
      </c>
      <c r="S135" s="74">
        <v>614408.08453264297</v>
      </c>
      <c r="T135">
        <v>69.121433691521048</v>
      </c>
      <c r="U135">
        <v>642014.5707553766</v>
      </c>
      <c r="V135">
        <v>648342.56641687849</v>
      </c>
      <c r="W135">
        <v>69.414671450605198</v>
      </c>
      <c r="X135">
        <v>634650.32160488819</v>
      </c>
      <c r="Y135">
        <v>69.354066366455939</v>
      </c>
      <c r="Z135">
        <v>623142.87619542528</v>
      </c>
      <c r="AA135">
        <v>69.173761813823958</v>
      </c>
      <c r="AB135">
        <v>67.886464185972841</v>
      </c>
      <c r="AC135">
        <v>68.674838139737631</v>
      </c>
      <c r="AF135">
        <v>1</v>
      </c>
      <c r="AG135" s="74">
        <v>518321.42138584587</v>
      </c>
      <c r="AH135">
        <v>502840.35417718359</v>
      </c>
      <c r="AI135" s="4">
        <f t="shared" si="18"/>
        <v>2.9867697088941946E-2</v>
      </c>
      <c r="AJ135" s="4" t="str">
        <f t="shared" si="19"/>
        <v xml:space="preserve"> </v>
      </c>
      <c r="AO135">
        <v>1</v>
      </c>
      <c r="AP135" s="74">
        <v>518321.42138584587</v>
      </c>
      <c r="AQ135">
        <v>502938.23553830991</v>
      </c>
      <c r="AR135" s="4">
        <f t="shared" si="20"/>
        <v>2.9678854110265489E-2</v>
      </c>
      <c r="AS135" t="str">
        <f t="shared" si="21"/>
        <v xml:space="preserve"> </v>
      </c>
      <c r="AX135" s="123">
        <v>1</v>
      </c>
      <c r="AY135">
        <v>68.114397070163847</v>
      </c>
      <c r="AZ135">
        <v>67.916116477859845</v>
      </c>
      <c r="BA135" s="179">
        <f t="shared" si="22"/>
        <v>2.9109938696184204E-3</v>
      </c>
      <c r="BB135" s="180" t="str">
        <f t="shared" si="23"/>
        <v xml:space="preserve"> </v>
      </c>
      <c r="BG135">
        <v>1</v>
      </c>
      <c r="BH135" s="74">
        <v>518321.42138584587</v>
      </c>
      <c r="BI135">
        <v>502492.25955083314</v>
      </c>
      <c r="BJ135" s="4">
        <f t="shared" si="24"/>
        <v>3.0539277718235131E-2</v>
      </c>
      <c r="BK135" s="4" t="str">
        <f t="shared" si="25"/>
        <v xml:space="preserve"> </v>
      </c>
      <c r="BP135" s="123">
        <v>1</v>
      </c>
      <c r="BQ135">
        <v>68.114397070163847</v>
      </c>
      <c r="BR135">
        <v>67.908936229278268</v>
      </c>
      <c r="BS135" s="179">
        <f t="shared" si="26"/>
        <v>3.0164084205859688E-3</v>
      </c>
      <c r="BT135" s="180" t="str">
        <f t="shared" si="27"/>
        <v xml:space="preserve"> </v>
      </c>
      <c r="BY135">
        <v>1</v>
      </c>
      <c r="BZ135" s="74">
        <v>518321.42138584587</v>
      </c>
      <c r="CA135">
        <v>496843.19093515782</v>
      </c>
      <c r="CB135" s="4">
        <f t="shared" si="28"/>
        <v>4.1438052846168874E-2</v>
      </c>
      <c r="CC135" s="4" t="str">
        <f t="shared" si="29"/>
        <v xml:space="preserve"> </v>
      </c>
      <c r="CH135" s="123">
        <v>1</v>
      </c>
      <c r="CI135">
        <v>68.114397070163847</v>
      </c>
      <c r="CJ135">
        <v>67.839347385583352</v>
      </c>
      <c r="CK135" s="179">
        <f t="shared" si="30"/>
        <v>4.0380550428592817E-3</v>
      </c>
      <c r="CL135" s="180" t="str">
        <f t="shared" si="31"/>
        <v xml:space="preserve"> </v>
      </c>
      <c r="CQ135">
        <v>1</v>
      </c>
      <c r="CR135">
        <v>68.114397070163847</v>
      </c>
      <c r="CS135">
        <v>68.501788827250294</v>
      </c>
      <c r="CT135" s="179">
        <f t="shared" si="32"/>
        <v>5.6873696861384545E-3</v>
      </c>
      <c r="CU135" s="180" t="str">
        <f t="shared" si="33"/>
        <v xml:space="preserve"> </v>
      </c>
      <c r="CZ135">
        <v>1</v>
      </c>
      <c r="DA135">
        <v>68.114397070163847</v>
      </c>
      <c r="DB135">
        <v>68.264666703800756</v>
      </c>
      <c r="DC135" s="179">
        <f t="shared" si="34"/>
        <v>2.2061361488984305E-3</v>
      </c>
      <c r="DD135" s="180" t="str">
        <f t="shared" si="35"/>
        <v xml:space="preserve"> </v>
      </c>
    </row>
    <row r="136" spans="16:108" x14ac:dyDescent="0.2">
      <c r="P136">
        <v>133</v>
      </c>
      <c r="Q136" s="81">
        <v>45486</v>
      </c>
      <c r="R136">
        <v>0</v>
      </c>
      <c r="S136" s="74">
        <v>608386.99659391877</v>
      </c>
      <c r="T136">
        <v>69.074099734302067</v>
      </c>
      <c r="U136">
        <v>641868.22887687408</v>
      </c>
      <c r="V136">
        <v>648197.98207662825</v>
      </c>
      <c r="W136">
        <v>69.413125747016522</v>
      </c>
      <c r="X136">
        <v>634994.12109864026</v>
      </c>
      <c r="Y136">
        <v>69.359527959351183</v>
      </c>
      <c r="Z136">
        <v>623077.35560596315</v>
      </c>
      <c r="AA136">
        <v>69.173007589876875</v>
      </c>
      <c r="AB136">
        <v>67.765547708422972</v>
      </c>
      <c r="AC136">
        <v>68.632817945735823</v>
      </c>
      <c r="AF136">
        <v>1</v>
      </c>
      <c r="AG136" s="74">
        <v>517617.3253860281</v>
      </c>
      <c r="AH136">
        <v>502694.01229868119</v>
      </c>
      <c r="AI136" s="4">
        <f t="shared" si="18"/>
        <v>2.8830783583639542E-2</v>
      </c>
      <c r="AJ136" s="4" t="str">
        <f t="shared" si="19"/>
        <v xml:space="preserve"> </v>
      </c>
      <c r="AO136">
        <v>1</v>
      </c>
      <c r="AP136" s="74">
        <v>517617.3253860281</v>
      </c>
      <c r="AQ136">
        <v>502793.65119805979</v>
      </c>
      <c r="AR136" s="4">
        <f t="shared" si="20"/>
        <v>2.8638288289351842E-2</v>
      </c>
      <c r="AS136" t="str">
        <f t="shared" si="21"/>
        <v xml:space="preserve"> </v>
      </c>
      <c r="AX136" s="123">
        <v>1</v>
      </c>
      <c r="AY136">
        <v>68.105734697527183</v>
      </c>
      <c r="AZ136">
        <v>67.914570774271155</v>
      </c>
      <c r="BA136" s="179">
        <f t="shared" si="22"/>
        <v>2.8068697020159814E-3</v>
      </c>
      <c r="BB136" s="180" t="str">
        <f t="shared" si="23"/>
        <v xml:space="preserve"> </v>
      </c>
      <c r="BG136">
        <v>1</v>
      </c>
      <c r="BH136" s="74">
        <v>517617.3253860281</v>
      </c>
      <c r="BI136">
        <v>502659.25424321205</v>
      </c>
      <c r="BJ136" s="4">
        <f t="shared" si="24"/>
        <v>2.8897933684234059E-2</v>
      </c>
      <c r="BK136" s="4" t="str">
        <f t="shared" si="25"/>
        <v xml:space="preserve"> </v>
      </c>
      <c r="BP136" s="123">
        <v>1</v>
      </c>
      <c r="BQ136">
        <v>68.105734697527183</v>
      </c>
      <c r="BR136">
        <v>67.911856041919876</v>
      </c>
      <c r="BS136" s="179">
        <f t="shared" si="26"/>
        <v>2.8467302565395617E-3</v>
      </c>
      <c r="BT136" s="180" t="str">
        <f t="shared" si="27"/>
        <v xml:space="preserve"> </v>
      </c>
      <c r="BY136">
        <v>1</v>
      </c>
      <c r="BZ136" s="74">
        <v>517617.3253860281</v>
      </c>
      <c r="CA136">
        <v>496762.43280028109</v>
      </c>
      <c r="CB136" s="4">
        <f t="shared" si="28"/>
        <v>4.029017492834859E-2</v>
      </c>
      <c r="CC136" s="4" t="str">
        <f t="shared" si="29"/>
        <v xml:space="preserve"> </v>
      </c>
      <c r="CH136" s="123">
        <v>1</v>
      </c>
      <c r="CI136">
        <v>68.105734697527183</v>
      </c>
      <c r="CJ136">
        <v>67.838417758427283</v>
      </c>
      <c r="CK136" s="179">
        <f t="shared" si="30"/>
        <v>3.9250283443400718E-3</v>
      </c>
      <c r="CL136" s="180" t="str">
        <f t="shared" si="31"/>
        <v xml:space="preserve"> </v>
      </c>
      <c r="CQ136">
        <v>1</v>
      </c>
      <c r="CR136">
        <v>68.105734697527183</v>
      </c>
      <c r="CS136">
        <v>68.504231468201965</v>
      </c>
      <c r="CT136" s="179">
        <f t="shared" si="32"/>
        <v>5.851148547836622E-3</v>
      </c>
      <c r="CU136" s="180" t="str">
        <f t="shared" si="33"/>
        <v xml:space="preserve"> </v>
      </c>
      <c r="CZ136">
        <v>1</v>
      </c>
      <c r="DA136">
        <v>68.105734697527183</v>
      </c>
      <c r="DB136">
        <v>68.24155523037301</v>
      </c>
      <c r="DC136" s="179">
        <f t="shared" si="34"/>
        <v>1.994259858571914E-3</v>
      </c>
      <c r="DD136" s="180" t="str">
        <f t="shared" si="35"/>
        <v xml:space="preserve"> </v>
      </c>
    </row>
    <row r="137" spans="16:108" x14ac:dyDescent="0.2">
      <c r="P137">
        <v>134</v>
      </c>
      <c r="Q137" s="81">
        <v>45493</v>
      </c>
      <c r="R137">
        <v>0</v>
      </c>
      <c r="S137" s="74">
        <v>601473.66585096088</v>
      </c>
      <c r="T137">
        <v>69.014087968572937</v>
      </c>
      <c r="U137">
        <v>641721.88699837169</v>
      </c>
      <c r="V137">
        <v>648053.39773637801</v>
      </c>
      <c r="W137">
        <v>69.411580043427833</v>
      </c>
      <c r="X137">
        <v>635344.99278444704</v>
      </c>
      <c r="Y137">
        <v>69.36509122345656</v>
      </c>
      <c r="Z137">
        <v>623012.32581204013</v>
      </c>
      <c r="AA137">
        <v>69.172259015600432</v>
      </c>
      <c r="AB137">
        <v>67.660393661312952</v>
      </c>
      <c r="AC137">
        <v>68.607624780724009</v>
      </c>
      <c r="AF137">
        <v>1</v>
      </c>
      <c r="AG137" s="74">
        <v>520402.04897866759</v>
      </c>
      <c r="AH137">
        <v>502547.67042017879</v>
      </c>
      <c r="AI137" s="4">
        <f t="shared" si="18"/>
        <v>3.4308816795647713E-2</v>
      </c>
      <c r="AJ137" s="4" t="str">
        <f t="shared" si="19"/>
        <v xml:space="preserve"> </v>
      </c>
      <c r="AO137">
        <v>1</v>
      </c>
      <c r="AP137" s="74">
        <v>520402.04897866759</v>
      </c>
      <c r="AQ137">
        <v>502649.06685780943</v>
      </c>
      <c r="AR137" s="4">
        <f t="shared" si="20"/>
        <v>3.411397429295266E-2</v>
      </c>
      <c r="AS137" t="str">
        <f t="shared" si="21"/>
        <v xml:space="preserve"> </v>
      </c>
      <c r="AX137" s="123">
        <v>1</v>
      </c>
      <c r="AY137">
        <v>68.141184421430836</v>
      </c>
      <c r="AZ137">
        <v>67.91302507068248</v>
      </c>
      <c r="BA137" s="179">
        <f t="shared" si="22"/>
        <v>3.3483326227097218E-3</v>
      </c>
      <c r="BB137" s="180" t="str">
        <f t="shared" si="23"/>
        <v xml:space="preserve"> </v>
      </c>
      <c r="BG137">
        <v>1</v>
      </c>
      <c r="BH137" s="74">
        <v>520402.04897866759</v>
      </c>
      <c r="BI137">
        <v>502833.32112764614</v>
      </c>
      <c r="BJ137" s="4">
        <f t="shared" si="24"/>
        <v>3.3759912908685789E-2</v>
      </c>
      <c r="BK137" s="4" t="str">
        <f t="shared" si="25"/>
        <v xml:space="preserve"> </v>
      </c>
      <c r="BP137" s="123">
        <v>1</v>
      </c>
      <c r="BQ137">
        <v>68.141184421430836</v>
      </c>
      <c r="BR137">
        <v>67.914877525771644</v>
      </c>
      <c r="BS137" s="179">
        <f t="shared" si="26"/>
        <v>3.3211470798564123E-3</v>
      </c>
      <c r="BT137" s="180" t="str">
        <f t="shared" si="27"/>
        <v xml:space="preserve"> </v>
      </c>
      <c r="BY137">
        <v>1</v>
      </c>
      <c r="BZ137" s="74">
        <v>520402.04897866759</v>
      </c>
      <c r="CA137">
        <v>496682.41899059841</v>
      </c>
      <c r="CB137" s="4">
        <f t="shared" si="28"/>
        <v>4.5579432353544592E-2</v>
      </c>
      <c r="CC137" s="4" t="str">
        <f t="shared" si="29"/>
        <v xml:space="preserve"> </v>
      </c>
      <c r="CH137" s="123">
        <v>1</v>
      </c>
      <c r="CI137">
        <v>68.141184421430836</v>
      </c>
      <c r="CJ137">
        <v>67.837496699385326</v>
      </c>
      <c r="CK137" s="179">
        <f t="shared" si="30"/>
        <v>4.4567426384504978E-3</v>
      </c>
      <c r="CL137" s="180" t="str">
        <f t="shared" si="31"/>
        <v xml:space="preserve"> </v>
      </c>
      <c r="CQ137">
        <v>1</v>
      </c>
      <c r="CR137">
        <v>68.141184421430836</v>
      </c>
      <c r="CS137">
        <v>68.513416405187769</v>
      </c>
      <c r="CT137" s="179">
        <f t="shared" si="32"/>
        <v>5.4626579640119034E-3</v>
      </c>
      <c r="CU137" s="180" t="str">
        <f t="shared" si="33"/>
        <v xml:space="preserve"> </v>
      </c>
      <c r="CZ137">
        <v>1</v>
      </c>
      <c r="DA137">
        <v>68.141184421430836</v>
      </c>
      <c r="DB137">
        <v>68.284191440783133</v>
      </c>
      <c r="DC137" s="179">
        <f t="shared" si="34"/>
        <v>2.0986870211683602E-3</v>
      </c>
      <c r="DD137" s="180" t="str">
        <f t="shared" si="35"/>
        <v xml:space="preserve"> </v>
      </c>
    </row>
    <row r="138" spans="16:108" x14ac:dyDescent="0.2">
      <c r="P138">
        <v>135</v>
      </c>
      <c r="Q138" s="81">
        <v>45500</v>
      </c>
      <c r="R138">
        <v>0</v>
      </c>
      <c r="S138" s="74">
        <v>606990.44248821831</v>
      </c>
      <c r="T138">
        <v>69.069286560994271</v>
      </c>
      <c r="U138">
        <v>641575.54511986917</v>
      </c>
      <c r="V138">
        <v>647908.81339612789</v>
      </c>
      <c r="W138">
        <v>69.410034339839157</v>
      </c>
      <c r="X138">
        <v>635702.93666230887</v>
      </c>
      <c r="Y138">
        <v>69.370756158772082</v>
      </c>
      <c r="Z138">
        <v>622947.77951548004</v>
      </c>
      <c r="AA138">
        <v>69.171516006983438</v>
      </c>
      <c r="AB138">
        <v>67.679505836540358</v>
      </c>
      <c r="AC138">
        <v>68.677385889896328</v>
      </c>
      <c r="AF138">
        <v>1</v>
      </c>
      <c r="AG138" s="74">
        <v>511765.12334025902</v>
      </c>
      <c r="AH138">
        <v>496103.06280538416</v>
      </c>
      <c r="AI138" s="4">
        <f t="shared" si="18"/>
        <v>3.0604001368146307E-2</v>
      </c>
      <c r="AJ138" s="4" t="str">
        <f t="shared" si="19"/>
        <v xml:space="preserve"> </v>
      </c>
      <c r="AO138">
        <v>1</v>
      </c>
      <c r="AP138" s="74">
        <v>511765.12334025902</v>
      </c>
      <c r="AQ138">
        <v>496191.81848712335</v>
      </c>
      <c r="AR138" s="4">
        <f t="shared" si="20"/>
        <v>3.0430570867138566E-2</v>
      </c>
      <c r="AS138" t="str">
        <f t="shared" si="21"/>
        <v xml:space="preserve"> </v>
      </c>
      <c r="AX138" s="123">
        <v>1</v>
      </c>
      <c r="AY138">
        <v>68.048759205508006</v>
      </c>
      <c r="AZ138">
        <v>67.841314211953332</v>
      </c>
      <c r="BA138" s="179">
        <f t="shared" si="22"/>
        <v>3.048475769090626E-3</v>
      </c>
      <c r="BB138" s="180" t="str">
        <f t="shared" si="23"/>
        <v xml:space="preserve"> </v>
      </c>
      <c r="BG138">
        <v>1</v>
      </c>
      <c r="BH138" s="74">
        <v>511765.12334025902</v>
      </c>
      <c r="BI138">
        <v>497422.67242893833</v>
      </c>
      <c r="BJ138" s="4">
        <f t="shared" si="24"/>
        <v>2.802545593124519E-2</v>
      </c>
      <c r="BK138" s="4" t="str">
        <f t="shared" si="25"/>
        <v xml:space="preserve"> </v>
      </c>
      <c r="BP138" s="123">
        <v>1</v>
      </c>
      <c r="BQ138">
        <v>68.048759205508006</v>
      </c>
      <c r="BR138">
        <v>67.858312074778809</v>
      </c>
      <c r="BS138" s="179">
        <f t="shared" si="26"/>
        <v>2.7986863089456871E-3</v>
      </c>
      <c r="BT138" s="180" t="str">
        <f t="shared" si="27"/>
        <v xml:space="preserve"> </v>
      </c>
      <c r="BY138">
        <v>1</v>
      </c>
      <c r="BZ138" s="74">
        <v>511765.12334025902</v>
      </c>
      <c r="CA138">
        <v>493949.29415065306</v>
      </c>
      <c r="CB138" s="4">
        <f t="shared" si="28"/>
        <v>3.4812511398438307E-2</v>
      </c>
      <c r="CC138" s="4" t="str">
        <f t="shared" si="29"/>
        <v xml:space="preserve"> </v>
      </c>
      <c r="CH138" s="123">
        <v>1</v>
      </c>
      <c r="CI138">
        <v>68.048759205508006</v>
      </c>
      <c r="CJ138">
        <v>67.809508478358282</v>
      </c>
      <c r="CK138" s="179">
        <f t="shared" si="30"/>
        <v>3.5158720003576243E-3</v>
      </c>
      <c r="CL138" s="180" t="str">
        <f t="shared" si="31"/>
        <v xml:space="preserve"> </v>
      </c>
      <c r="CQ138">
        <v>1</v>
      </c>
      <c r="CR138">
        <v>68.048759205508006</v>
      </c>
      <c r="CS138">
        <v>68.502861151060529</v>
      </c>
      <c r="CT138" s="179">
        <f t="shared" si="32"/>
        <v>6.6731847994631341E-3</v>
      </c>
      <c r="CU138" s="180" t="str">
        <f t="shared" si="33"/>
        <v xml:space="preserve"> </v>
      </c>
      <c r="CZ138">
        <v>1</v>
      </c>
      <c r="DA138">
        <v>68.048759205508006</v>
      </c>
      <c r="DB138">
        <v>68.184166567348399</v>
      </c>
      <c r="DC138" s="179">
        <f t="shared" si="34"/>
        <v>1.989857911023202E-3</v>
      </c>
      <c r="DD138" s="180" t="str">
        <f t="shared" si="35"/>
        <v xml:space="preserve"> </v>
      </c>
    </row>
    <row r="139" spans="16:108" x14ac:dyDescent="0.2">
      <c r="P139">
        <v>136</v>
      </c>
      <c r="Q139" s="81">
        <v>45507</v>
      </c>
      <c r="R139">
        <v>0</v>
      </c>
      <c r="S139" s="74">
        <v>610279.2834428706</v>
      </c>
      <c r="T139">
        <v>69.099882447511646</v>
      </c>
      <c r="U139">
        <v>655370.60889967601</v>
      </c>
      <c r="V139">
        <v>647764.22905587766</v>
      </c>
      <c r="W139">
        <v>69.408488636250468</v>
      </c>
      <c r="X139">
        <v>636067.95273222576</v>
      </c>
      <c r="Y139">
        <v>69.37652276529775</v>
      </c>
      <c r="Z139">
        <v>622883.70957969234</v>
      </c>
      <c r="AA139">
        <v>69.170778481874848</v>
      </c>
      <c r="AB139">
        <v>67.691995057182638</v>
      </c>
      <c r="AC139">
        <v>68.704711257665878</v>
      </c>
      <c r="AF139">
        <v>1</v>
      </c>
      <c r="AG139" s="74">
        <v>488138.72555502865</v>
      </c>
      <c r="AH139">
        <v>495956.72092688165</v>
      </c>
      <c r="AI139" s="4">
        <f t="shared" si="18"/>
        <v>1.6015929412204904E-2</v>
      </c>
      <c r="AJ139" s="4" t="str">
        <f t="shared" si="19"/>
        <v xml:space="preserve"> </v>
      </c>
      <c r="AO139">
        <v>1</v>
      </c>
      <c r="AP139" s="74">
        <v>488138.72555502865</v>
      </c>
      <c r="AQ139">
        <v>496047.23414687323</v>
      </c>
      <c r="AR139" s="4">
        <f t="shared" si="20"/>
        <v>1.6201354610520542E-2</v>
      </c>
      <c r="AS139" t="str">
        <f t="shared" si="21"/>
        <v xml:space="preserve"> </v>
      </c>
      <c r="AX139" s="123">
        <v>1</v>
      </c>
      <c r="AY139">
        <v>67.75369912806255</v>
      </c>
      <c r="AZ139">
        <v>67.839768508364656</v>
      </c>
      <c r="BA139" s="179">
        <f t="shared" si="22"/>
        <v>1.2703273977620773E-3</v>
      </c>
      <c r="BB139" s="180" t="str">
        <f t="shared" si="23"/>
        <v xml:space="preserve"> </v>
      </c>
      <c r="BG139">
        <v>1</v>
      </c>
      <c r="BH139" s="74">
        <v>488138.72555502865</v>
      </c>
      <c r="BI139">
        <v>497610.88369748206</v>
      </c>
      <c r="BJ139" s="4">
        <f t="shared" si="24"/>
        <v>1.9404643898480449E-2</v>
      </c>
      <c r="BK139" s="4" t="str">
        <f t="shared" si="25"/>
        <v xml:space="preserve"> </v>
      </c>
      <c r="BP139" s="123">
        <v>1</v>
      </c>
      <c r="BQ139">
        <v>67.75369912806255</v>
      </c>
      <c r="BR139">
        <v>67.861536901050883</v>
      </c>
      <c r="BS139" s="179">
        <f t="shared" si="26"/>
        <v>1.5916145446834814E-3</v>
      </c>
      <c r="BT139" s="180" t="str">
        <f t="shared" si="27"/>
        <v xml:space="preserve"> </v>
      </c>
      <c r="BY139">
        <v>1</v>
      </c>
      <c r="BZ139" s="74">
        <v>488138.72555502865</v>
      </c>
      <c r="CA139">
        <v>493870.72857467062</v>
      </c>
      <c r="CB139" s="4">
        <f t="shared" si="28"/>
        <v>1.1742569723646706E-2</v>
      </c>
      <c r="CC139" s="4" t="str">
        <f t="shared" si="29"/>
        <v xml:space="preserve"> </v>
      </c>
      <c r="CH139" s="123">
        <v>1</v>
      </c>
      <c r="CI139">
        <v>67.75369912806255</v>
      </c>
      <c r="CJ139">
        <v>67.808604090297877</v>
      </c>
      <c r="CK139" s="179">
        <f t="shared" si="30"/>
        <v>8.1036110119315672E-4</v>
      </c>
      <c r="CL139" s="180" t="str">
        <f t="shared" si="31"/>
        <v xml:space="preserve"> </v>
      </c>
      <c r="CQ139">
        <v>1</v>
      </c>
      <c r="CR139">
        <v>67.75369912806255</v>
      </c>
      <c r="CS139">
        <v>68.368494790698776</v>
      </c>
      <c r="CT139" s="179">
        <f t="shared" si="32"/>
        <v>9.0739792889269252E-3</v>
      </c>
      <c r="CU139" s="180" t="str">
        <f t="shared" si="33"/>
        <v xml:space="preserve"> </v>
      </c>
      <c r="CZ139">
        <v>1</v>
      </c>
      <c r="DA139">
        <v>67.75369912806255</v>
      </c>
      <c r="DB139">
        <v>67.942354469491931</v>
      </c>
      <c r="DC139" s="179">
        <f t="shared" si="34"/>
        <v>2.7844286564014816E-3</v>
      </c>
      <c r="DD139" s="180" t="str">
        <f t="shared" si="35"/>
        <v xml:space="preserve"> </v>
      </c>
    </row>
    <row r="140" spans="16:108" x14ac:dyDescent="0.2">
      <c r="P140">
        <v>137</v>
      </c>
      <c r="Q140" s="81">
        <v>45514</v>
      </c>
      <c r="R140">
        <v>0</v>
      </c>
      <c r="S140" s="74">
        <v>596635.22646053333</v>
      </c>
      <c r="T140">
        <v>68.928617865344407</v>
      </c>
      <c r="U140">
        <v>655224.26702117373</v>
      </c>
      <c r="V140">
        <v>647619.64471562754</v>
      </c>
      <c r="W140">
        <v>69.406942932661792</v>
      </c>
      <c r="X140">
        <v>636440.04099419736</v>
      </c>
      <c r="Y140">
        <v>69.382391043033579</v>
      </c>
      <c r="Z140">
        <v>622820.10902493785</v>
      </c>
      <c r="AA140">
        <v>69.170046359929103</v>
      </c>
      <c r="AB140">
        <v>67.650895961277001</v>
      </c>
      <c r="AC140">
        <v>68.490820610208061</v>
      </c>
      <c r="AF140">
        <v>1</v>
      </c>
      <c r="AG140" s="74">
        <v>479149.66270683706</v>
      </c>
      <c r="AH140">
        <v>495810.37904837925</v>
      </c>
      <c r="AI140" s="4">
        <f t="shared" si="18"/>
        <v>3.4771424542848713E-2</v>
      </c>
      <c r="AJ140" s="4" t="str">
        <f t="shared" si="19"/>
        <v xml:space="preserve"> </v>
      </c>
      <c r="AO140">
        <v>1</v>
      </c>
      <c r="AP140" s="74">
        <v>479149.66270683706</v>
      </c>
      <c r="AQ140">
        <v>495902.64980662294</v>
      </c>
      <c r="AR140" s="4">
        <f t="shared" si="20"/>
        <v>3.4963996437238506E-2</v>
      </c>
      <c r="AS140" t="str">
        <f t="shared" si="21"/>
        <v xml:space="preserve"> </v>
      </c>
      <c r="AX140" s="123">
        <v>1</v>
      </c>
      <c r="AY140">
        <v>67.640847532833135</v>
      </c>
      <c r="AZ140">
        <v>67.838222804775981</v>
      </c>
      <c r="BA140" s="179">
        <f t="shared" si="22"/>
        <v>2.9179893384251188E-3</v>
      </c>
      <c r="BB140" s="180" t="str">
        <f t="shared" si="23"/>
        <v xml:space="preserve"> </v>
      </c>
      <c r="BG140">
        <v>1</v>
      </c>
      <c r="BH140" s="74">
        <v>479149.66270683706</v>
      </c>
      <c r="BI140">
        <v>497806.16715808073</v>
      </c>
      <c r="BJ140" s="4">
        <f t="shared" si="24"/>
        <v>3.8936695365386222E-2</v>
      </c>
      <c r="BK140" s="4" t="str">
        <f t="shared" si="25"/>
        <v xml:space="preserve"> </v>
      </c>
      <c r="BP140" s="123">
        <v>1</v>
      </c>
      <c r="BQ140">
        <v>67.640847532833135</v>
      </c>
      <c r="BR140">
        <v>67.864863398533075</v>
      </c>
      <c r="BS140" s="179">
        <f t="shared" si="26"/>
        <v>3.3118429746345451E-3</v>
      </c>
      <c r="BT140" s="180" t="str">
        <f t="shared" si="27"/>
        <v xml:space="preserve"> </v>
      </c>
      <c r="BY140">
        <v>1</v>
      </c>
      <c r="BZ140" s="74">
        <v>479149.66270683706</v>
      </c>
      <c r="CA140">
        <v>493792.86763217708</v>
      </c>
      <c r="CB140" s="4">
        <f t="shared" si="28"/>
        <v>3.0560816515275972E-2</v>
      </c>
      <c r="CC140" s="4" t="str">
        <f t="shared" si="29"/>
        <v xml:space="preserve"> </v>
      </c>
      <c r="CH140" s="123">
        <v>1</v>
      </c>
      <c r="CI140">
        <v>67.640847532833135</v>
      </c>
      <c r="CJ140">
        <v>67.807707813450349</v>
      </c>
      <c r="CK140" s="179">
        <f t="shared" si="30"/>
        <v>2.4668567397269814E-3</v>
      </c>
      <c r="CL140" s="180" t="str">
        <f t="shared" si="31"/>
        <v xml:space="preserve"> </v>
      </c>
      <c r="CQ140">
        <v>1</v>
      </c>
      <c r="CR140">
        <v>67.640847532833135</v>
      </c>
      <c r="CS140">
        <v>68.297696455175213</v>
      </c>
      <c r="CT140" s="179">
        <f t="shared" si="32"/>
        <v>9.7108322308238574E-3</v>
      </c>
      <c r="CU140" s="180" t="str">
        <f t="shared" si="33"/>
        <v xml:space="preserve"> </v>
      </c>
      <c r="CZ140">
        <v>1</v>
      </c>
      <c r="DA140">
        <v>67.640847532833135</v>
      </c>
      <c r="DB140">
        <v>67.861583420470538</v>
      </c>
      <c r="DC140" s="179">
        <f t="shared" si="34"/>
        <v>3.263351889998968E-3</v>
      </c>
      <c r="DD140" s="180" t="str">
        <f t="shared" si="35"/>
        <v xml:space="preserve"> </v>
      </c>
    </row>
    <row r="141" spans="16:108" x14ac:dyDescent="0.2">
      <c r="P141">
        <v>138</v>
      </c>
      <c r="Q141" s="81">
        <v>45521</v>
      </c>
      <c r="R141">
        <v>0</v>
      </c>
      <c r="S141" s="74">
        <v>593941.51777949289</v>
      </c>
      <c r="T141">
        <v>68.890923030581234</v>
      </c>
      <c r="U141">
        <v>655077.92514267121</v>
      </c>
      <c r="V141">
        <v>647475.06037537742</v>
      </c>
      <c r="W141">
        <v>69.405397229073117</v>
      </c>
      <c r="X141">
        <v>636819.20144822402</v>
      </c>
      <c r="Y141">
        <v>69.388360991979553</v>
      </c>
      <c r="Z141">
        <v>622756.97102376504</v>
      </c>
      <c r="AA141">
        <v>69.169319562553724</v>
      </c>
      <c r="AB141">
        <v>67.650877792341092</v>
      </c>
      <c r="AC141">
        <v>68.45941975255397</v>
      </c>
      <c r="AF141">
        <v>1</v>
      </c>
      <c r="AG141" s="74">
        <v>472710.43818434264</v>
      </c>
      <c r="AH141">
        <v>495664.03716987686</v>
      </c>
      <c r="AI141" s="4">
        <f t="shared" si="18"/>
        <v>4.8557419365855038E-2</v>
      </c>
      <c r="AJ141" s="4" t="str">
        <f t="shared" si="19"/>
        <v xml:space="preserve"> </v>
      </c>
      <c r="AO141">
        <v>1</v>
      </c>
      <c r="AP141" s="74">
        <v>472710.43818434264</v>
      </c>
      <c r="AQ141">
        <v>495758.06546637282</v>
      </c>
      <c r="AR141" s="4">
        <f t="shared" si="20"/>
        <v>4.8756332461273706E-2</v>
      </c>
      <c r="AS141" t="str">
        <f t="shared" si="21"/>
        <v xml:space="preserve"> </v>
      </c>
      <c r="AX141" s="123">
        <v>1</v>
      </c>
      <c r="AY141">
        <v>67.562801827840417</v>
      </c>
      <c r="AZ141">
        <v>67.836677101187291</v>
      </c>
      <c r="BA141" s="179">
        <f t="shared" si="22"/>
        <v>4.0536399607101446E-3</v>
      </c>
      <c r="BB141" s="180" t="str">
        <f t="shared" si="23"/>
        <v xml:space="preserve"> </v>
      </c>
      <c r="BG141">
        <v>1</v>
      </c>
      <c r="BH141" s="74">
        <v>472710.43818434264</v>
      </c>
      <c r="BI141">
        <v>498008.5228107344</v>
      </c>
      <c r="BJ141" s="4">
        <f t="shared" si="24"/>
        <v>5.351708484280663E-2</v>
      </c>
      <c r="BK141" s="4" t="str">
        <f t="shared" si="25"/>
        <v xml:space="preserve"> </v>
      </c>
      <c r="BP141" s="123">
        <v>1</v>
      </c>
      <c r="BQ141">
        <v>67.562801827840417</v>
      </c>
      <c r="BR141">
        <v>67.868291567225427</v>
      </c>
      <c r="BS141" s="179">
        <f t="shared" si="26"/>
        <v>4.5215670623524598E-3</v>
      </c>
      <c r="BT141" s="180" t="str">
        <f t="shared" si="27"/>
        <v xml:space="preserve"> </v>
      </c>
      <c r="BY141">
        <v>1</v>
      </c>
      <c r="BZ141" s="74">
        <v>472710.43818434264</v>
      </c>
      <c r="CA141">
        <v>493715.69879610522</v>
      </c>
      <c r="CB141" s="4">
        <f t="shared" si="28"/>
        <v>4.4435787566787711E-2</v>
      </c>
      <c r="CC141" s="4" t="str">
        <f t="shared" si="29"/>
        <v xml:space="preserve"> </v>
      </c>
      <c r="CH141" s="123">
        <v>1</v>
      </c>
      <c r="CI141">
        <v>67.562801827840417</v>
      </c>
      <c r="CJ141">
        <v>67.806819503613553</v>
      </c>
      <c r="CK141" s="179">
        <f t="shared" si="30"/>
        <v>3.6117163464435367E-3</v>
      </c>
      <c r="CL141" s="180" t="str">
        <f t="shared" si="31"/>
        <v xml:space="preserve"> </v>
      </c>
      <c r="CQ141">
        <v>1</v>
      </c>
      <c r="CR141">
        <v>67.562801827840417</v>
      </c>
      <c r="CS141">
        <v>68.253965766363677</v>
      </c>
      <c r="CT141" s="179">
        <f t="shared" si="32"/>
        <v>1.0229947838522801E-2</v>
      </c>
      <c r="CU141" s="180" t="str">
        <f t="shared" si="33"/>
        <v xml:space="preserve"> </v>
      </c>
      <c r="CZ141">
        <v>1</v>
      </c>
      <c r="DA141">
        <v>67.562801827840417</v>
      </c>
      <c r="DB141">
        <v>67.791519731686805</v>
      </c>
      <c r="DC141" s="179">
        <f t="shared" si="34"/>
        <v>3.3852637495584209E-3</v>
      </c>
      <c r="DD141" s="180" t="str">
        <f t="shared" si="35"/>
        <v xml:space="preserve"> </v>
      </c>
    </row>
    <row r="142" spans="16:108" x14ac:dyDescent="0.2">
      <c r="P142">
        <v>139</v>
      </c>
      <c r="Q142" s="81">
        <v>45528</v>
      </c>
      <c r="R142">
        <v>0</v>
      </c>
      <c r="S142" s="74">
        <v>593018.62451510224</v>
      </c>
      <c r="T142">
        <v>68.882153220081463</v>
      </c>
      <c r="U142">
        <v>654931.5832641687</v>
      </c>
      <c r="V142">
        <v>647330.47603512718</v>
      </c>
      <c r="W142">
        <v>69.403851525484441</v>
      </c>
      <c r="X142">
        <v>637205.43409430538</v>
      </c>
      <c r="Y142">
        <v>69.394432612135645</v>
      </c>
      <c r="Z142">
        <v>622694.28889661201</v>
      </c>
      <c r="AA142">
        <v>69.168598012858567</v>
      </c>
      <c r="AB142">
        <v>67.641836506528421</v>
      </c>
      <c r="AC142">
        <v>68.440810449334421</v>
      </c>
      <c r="AF142">
        <v>1</v>
      </c>
      <c r="AG142" s="74">
        <v>463524.68959381728</v>
      </c>
      <c r="AH142">
        <v>490026.43006188556</v>
      </c>
      <c r="AI142" s="4">
        <f t="shared" si="18"/>
        <v>5.7174388038081704E-2</v>
      </c>
      <c r="AJ142" s="4" t="str">
        <f t="shared" si="19"/>
        <v xml:space="preserve"> </v>
      </c>
      <c r="AO142">
        <v>1</v>
      </c>
      <c r="AP142" s="74">
        <v>463524.68959381728</v>
      </c>
      <c r="AQ142">
        <v>490107.81760249095</v>
      </c>
      <c r="AR142" s="4">
        <f t="shared" si="20"/>
        <v>5.7349972084482129E-2</v>
      </c>
      <c r="AS142" t="str">
        <f t="shared" si="21"/>
        <v xml:space="preserve"> </v>
      </c>
      <c r="AX142" s="123">
        <v>1</v>
      </c>
      <c r="AY142">
        <v>67.455184342015812</v>
      </c>
      <c r="AZ142">
        <v>67.77028779086028</v>
      </c>
      <c r="BA142" s="179">
        <f t="shared" si="22"/>
        <v>4.6713006853084747E-3</v>
      </c>
      <c r="BB142" s="180" t="str">
        <f t="shared" si="23"/>
        <v xml:space="preserve"> </v>
      </c>
      <c r="BG142">
        <v>1</v>
      </c>
      <c r="BH142" s="74">
        <v>463524.68959381728</v>
      </c>
      <c r="BI142">
        <v>492448.31530883792</v>
      </c>
      <c r="BJ142" s="4">
        <f t="shared" si="24"/>
        <v>6.2399320606559623E-2</v>
      </c>
      <c r="BK142" s="4" t="str">
        <f t="shared" si="25"/>
        <v xml:space="preserve"> </v>
      </c>
      <c r="BP142" s="123">
        <v>1</v>
      </c>
      <c r="BQ142">
        <v>67.455184342015812</v>
      </c>
      <c r="BR142">
        <v>67.803295981724133</v>
      </c>
      <c r="BS142" s="179">
        <f t="shared" si="26"/>
        <v>5.160635807372525E-3</v>
      </c>
      <c r="BT142" s="180" t="str">
        <f t="shared" si="27"/>
        <v xml:space="preserve"> </v>
      </c>
      <c r="BY142">
        <v>1</v>
      </c>
      <c r="BZ142" s="74">
        <v>463524.68959381728</v>
      </c>
      <c r="CA142">
        <v>489157.42679841619</v>
      </c>
      <c r="CB142" s="4">
        <f t="shared" si="28"/>
        <v>5.5299615705607076E-2</v>
      </c>
      <c r="CC142" s="4" t="str">
        <f t="shared" si="29"/>
        <v xml:space="preserve"> </v>
      </c>
      <c r="CH142" s="123">
        <v>1</v>
      </c>
      <c r="CI142">
        <v>67.455184342015812</v>
      </c>
      <c r="CJ142">
        <v>67.753853518709477</v>
      </c>
      <c r="CK142" s="179">
        <f t="shared" si="30"/>
        <v>4.4276682304999994E-3</v>
      </c>
      <c r="CL142" s="180" t="str">
        <f t="shared" si="31"/>
        <v xml:space="preserve"> </v>
      </c>
      <c r="CQ142">
        <v>1</v>
      </c>
      <c r="CR142">
        <v>67.455184342015812</v>
      </c>
      <c r="CS142">
        <v>68.210278121982881</v>
      </c>
      <c r="CT142" s="179">
        <f t="shared" si="32"/>
        <v>1.1194006618357781E-2</v>
      </c>
      <c r="CU142" s="180" t="str">
        <f t="shared" si="33"/>
        <v xml:space="preserve"> </v>
      </c>
      <c r="CZ142">
        <v>1</v>
      </c>
      <c r="DA142">
        <v>67.455184342015812</v>
      </c>
      <c r="DB142">
        <v>67.708224032714412</v>
      </c>
      <c r="DC142" s="179">
        <f t="shared" si="34"/>
        <v>3.7512267317456435E-3</v>
      </c>
      <c r="DD142" s="180" t="str">
        <f t="shared" si="35"/>
        <v xml:space="preserve"> </v>
      </c>
    </row>
    <row r="143" spans="16:108" x14ac:dyDescent="0.2">
      <c r="P143">
        <v>140</v>
      </c>
      <c r="Q143" s="81">
        <v>45535</v>
      </c>
      <c r="R143">
        <v>0</v>
      </c>
      <c r="S143" s="74">
        <v>570090.83664380887</v>
      </c>
      <c r="T143">
        <v>68.632096263416372</v>
      </c>
      <c r="U143">
        <v>654785.24138566642</v>
      </c>
      <c r="V143">
        <v>647185.89169487683</v>
      </c>
      <c r="W143">
        <v>69.402305821895752</v>
      </c>
      <c r="X143">
        <v>637598.73893244192</v>
      </c>
      <c r="Y143">
        <v>69.400605903501898</v>
      </c>
      <c r="Z143">
        <v>622632.05610756611</v>
      </c>
      <c r="AA143">
        <v>69.167881635607131</v>
      </c>
      <c r="AB143">
        <v>67.624007571663611</v>
      </c>
      <c r="AC143">
        <v>68.369185410712731</v>
      </c>
      <c r="AF143">
        <v>1</v>
      </c>
      <c r="AG143" s="74">
        <v>460031.75248517602</v>
      </c>
      <c r="AH143">
        <v>489880.08818338305</v>
      </c>
      <c r="AI143" s="4">
        <f t="shared" si="18"/>
        <v>6.4883207598086079E-2</v>
      </c>
      <c r="AJ143" s="4" t="str">
        <f t="shared" si="19"/>
        <v xml:space="preserve"> </v>
      </c>
      <c r="AO143">
        <v>1</v>
      </c>
      <c r="AP143" s="74">
        <v>460031.75248517602</v>
      </c>
      <c r="AQ143">
        <v>489963.23326224071</v>
      </c>
      <c r="AR143" s="4">
        <f t="shared" si="20"/>
        <v>6.5063945293709249E-2</v>
      </c>
      <c r="AS143" t="str">
        <f t="shared" si="21"/>
        <v xml:space="preserve"> </v>
      </c>
      <c r="AX143" s="123">
        <v>1</v>
      </c>
      <c r="AY143">
        <v>67.415377672576383</v>
      </c>
      <c r="AZ143">
        <v>67.768742087271605</v>
      </c>
      <c r="BA143" s="179">
        <f t="shared" si="22"/>
        <v>5.2415995711163231E-3</v>
      </c>
      <c r="BB143" s="180" t="str">
        <f t="shared" si="23"/>
        <v xml:space="preserve"> </v>
      </c>
      <c r="BG143">
        <v>1</v>
      </c>
      <c r="BH143" s="74">
        <v>460031.75248517602</v>
      </c>
      <c r="BI143">
        <v>492664.81534560141</v>
      </c>
      <c r="BJ143" s="4">
        <f t="shared" si="24"/>
        <v>7.0936544454019937E-2</v>
      </c>
      <c r="BK143" s="4" t="str">
        <f t="shared" si="25"/>
        <v xml:space="preserve"> </v>
      </c>
      <c r="BP143" s="123">
        <v>1</v>
      </c>
      <c r="BQ143">
        <v>67.415377672576383</v>
      </c>
      <c r="BR143">
        <v>67.806927492836763</v>
      </c>
      <c r="BS143" s="179">
        <f t="shared" si="26"/>
        <v>5.8080193833825672E-3</v>
      </c>
      <c r="BT143" s="180" t="str">
        <f t="shared" si="27"/>
        <v xml:space="preserve"> </v>
      </c>
      <c r="BY143">
        <v>1</v>
      </c>
      <c r="BZ143" s="74">
        <v>460031.75248517602</v>
      </c>
      <c r="CA143">
        <v>489081.60590690037</v>
      </c>
      <c r="CB143" s="4">
        <f t="shared" si="28"/>
        <v>6.3147496373438791E-2</v>
      </c>
      <c r="CC143" s="4" t="str">
        <f t="shared" si="29"/>
        <v xml:space="preserve"> </v>
      </c>
      <c r="CH143" s="123">
        <v>1</v>
      </c>
      <c r="CI143">
        <v>67.415377672576383</v>
      </c>
      <c r="CJ143">
        <v>67.75298072540069</v>
      </c>
      <c r="CK143" s="179">
        <f t="shared" si="30"/>
        <v>5.007804813672927E-3</v>
      </c>
      <c r="CL143" s="180" t="str">
        <f t="shared" si="31"/>
        <v xml:space="preserve"> </v>
      </c>
      <c r="CQ143">
        <v>1</v>
      </c>
      <c r="CR143">
        <v>67.415377672576383</v>
      </c>
      <c r="CS143">
        <v>68.185848968586356</v>
      </c>
      <c r="CT143" s="179">
        <f t="shared" si="32"/>
        <v>1.1428717343274476E-2</v>
      </c>
      <c r="CU143" s="180" t="str">
        <f t="shared" si="33"/>
        <v xml:space="preserve"> </v>
      </c>
      <c r="CZ143">
        <v>1</v>
      </c>
      <c r="DA143">
        <v>67.415377672576383</v>
      </c>
      <c r="DB143">
        <v>67.681144758815435</v>
      </c>
      <c r="DC143" s="179">
        <f t="shared" si="34"/>
        <v>3.94223240177978E-3</v>
      </c>
      <c r="DD143" s="180" t="str">
        <f t="shared" si="35"/>
        <v xml:space="preserve"> </v>
      </c>
    </row>
    <row r="144" spans="16:108" x14ac:dyDescent="0.2">
      <c r="P144">
        <v>141</v>
      </c>
      <c r="Q144" s="81">
        <v>45542</v>
      </c>
      <c r="R144">
        <v>0</v>
      </c>
      <c r="S144" s="74">
        <v>571528.19830302312</v>
      </c>
      <c r="T144">
        <v>68.647832191573116</v>
      </c>
      <c r="U144">
        <v>598383.79513323854</v>
      </c>
      <c r="V144">
        <v>598514.43880999018</v>
      </c>
      <c r="W144">
        <v>68.935599823921351</v>
      </c>
      <c r="X144">
        <v>637999.11596263316</v>
      </c>
      <c r="Y144">
        <v>69.406880866078296</v>
      </c>
      <c r="Z144">
        <v>622570.26626027364</v>
      </c>
      <c r="AA144">
        <v>69.167170357169383</v>
      </c>
      <c r="AB144">
        <v>67.629004462815175</v>
      </c>
      <c r="AC144">
        <v>68.388521636626507</v>
      </c>
      <c r="AF144">
        <v>1</v>
      </c>
      <c r="AG144" s="74">
        <v>457129.45629968448</v>
      </c>
      <c r="AH144">
        <v>489733.74630488065</v>
      </c>
      <c r="AI144" s="4">
        <f t="shared" si="18"/>
        <v>7.1323975201942558E-2</v>
      </c>
      <c r="AJ144" s="4" t="str">
        <f t="shared" si="19"/>
        <v xml:space="preserve"> </v>
      </c>
      <c r="AO144">
        <v>1</v>
      </c>
      <c r="AP144" s="74">
        <v>457129.45629968448</v>
      </c>
      <c r="AQ144">
        <v>489818.64892199053</v>
      </c>
      <c r="AR144" s="4">
        <f t="shared" si="20"/>
        <v>7.1509705121421255E-2</v>
      </c>
      <c r="AS144" t="str">
        <f t="shared" si="21"/>
        <v xml:space="preserve"> </v>
      </c>
      <c r="AX144" s="123">
        <v>1</v>
      </c>
      <c r="AY144">
        <v>67.380517274344228</v>
      </c>
      <c r="AZ144">
        <v>67.767196383682915</v>
      </c>
      <c r="BA144" s="179">
        <f t="shared" si="22"/>
        <v>5.7387376200199978E-3</v>
      </c>
      <c r="BB144" s="180" t="str">
        <f t="shared" si="23"/>
        <v xml:space="preserve"> </v>
      </c>
      <c r="BG144">
        <v>1</v>
      </c>
      <c r="BH144" s="74">
        <v>457129.45629968448</v>
      </c>
      <c r="BI144">
        <v>492888.38757441984</v>
      </c>
      <c r="BJ144" s="4">
        <f t="shared" si="24"/>
        <v>7.8224955276766428E-2</v>
      </c>
      <c r="BK144" s="4" t="str">
        <f t="shared" si="25"/>
        <v xml:space="preserve"> </v>
      </c>
      <c r="BP144" s="123">
        <v>1</v>
      </c>
      <c r="BQ144">
        <v>67.380517274344228</v>
      </c>
      <c r="BR144">
        <v>67.810660675159554</v>
      </c>
      <c r="BS144" s="179">
        <f t="shared" si="26"/>
        <v>6.3837948744733999E-3</v>
      </c>
      <c r="BT144" s="180" t="str">
        <f t="shared" si="27"/>
        <v xml:space="preserve"> </v>
      </c>
      <c r="BY144">
        <v>1</v>
      </c>
      <c r="BZ144" s="74">
        <v>457129.45629968448</v>
      </c>
      <c r="CA144">
        <v>489006.44148155733</v>
      </c>
      <c r="CB144" s="4">
        <f t="shared" si="28"/>
        <v>6.9732949261040331E-2</v>
      </c>
      <c r="CC144" s="4" t="str">
        <f t="shared" si="29"/>
        <v xml:space="preserve"> </v>
      </c>
      <c r="CH144" s="123">
        <v>1</v>
      </c>
      <c r="CI144">
        <v>67.380517274344228</v>
      </c>
      <c r="CJ144">
        <v>67.752115488838768</v>
      </c>
      <c r="CK144" s="179">
        <f t="shared" si="30"/>
        <v>5.5149207742284509E-3</v>
      </c>
      <c r="CL144" s="180" t="str">
        <f t="shared" si="31"/>
        <v xml:space="preserve"> </v>
      </c>
      <c r="CQ144">
        <v>1</v>
      </c>
      <c r="CR144">
        <v>67.380517274344228</v>
      </c>
      <c r="CS144">
        <v>68.169206703833396</v>
      </c>
      <c r="CT144" s="179">
        <f t="shared" si="32"/>
        <v>1.1705007046442912E-2</v>
      </c>
      <c r="CU144" s="180" t="str">
        <f t="shared" si="33"/>
        <v xml:space="preserve"> </v>
      </c>
      <c r="CZ144">
        <v>1</v>
      </c>
      <c r="DA144">
        <v>67.380517274344228</v>
      </c>
      <c r="DB144">
        <v>67.650833857817503</v>
      </c>
      <c r="DC144" s="179">
        <f t="shared" si="34"/>
        <v>4.0117914555725734E-3</v>
      </c>
      <c r="DD144" s="180" t="str">
        <f t="shared" si="35"/>
        <v xml:space="preserve"> </v>
      </c>
    </row>
    <row r="145" spans="16:108" x14ac:dyDescent="0.2">
      <c r="P145">
        <v>142</v>
      </c>
      <c r="Q145" s="81">
        <v>45549</v>
      </c>
      <c r="R145">
        <v>0</v>
      </c>
      <c r="S145" s="74">
        <v>564150.70814378466</v>
      </c>
      <c r="T145">
        <v>68.574357828523773</v>
      </c>
      <c r="U145">
        <v>598237.45325473603</v>
      </c>
      <c r="V145">
        <v>598369.85446974006</v>
      </c>
      <c r="W145">
        <v>68.934054120332675</v>
      </c>
      <c r="X145">
        <v>638406.56518487958</v>
      </c>
      <c r="Y145">
        <v>69.413257499864841</v>
      </c>
      <c r="Z145">
        <v>622508.91309399519</v>
      </c>
      <c r="AA145">
        <v>69.166464105476351</v>
      </c>
      <c r="AB145">
        <v>67.582571730298085</v>
      </c>
      <c r="AC145">
        <v>68.256485836440191</v>
      </c>
      <c r="AF145">
        <v>1</v>
      </c>
      <c r="AG145" s="74">
        <v>451418.00854973734</v>
      </c>
      <c r="AH145">
        <v>489587.40442637814</v>
      </c>
      <c r="AI145" s="4">
        <f t="shared" si="18"/>
        <v>8.4554437691280737E-2</v>
      </c>
      <c r="AJ145" s="4" t="str">
        <f t="shared" si="19"/>
        <v xml:space="preserve"> </v>
      </c>
      <c r="AO145">
        <v>1</v>
      </c>
      <c r="AP145" s="74">
        <v>451418.00854973734</v>
      </c>
      <c r="AQ145">
        <v>489674.06458174036</v>
      </c>
      <c r="AR145" s="4">
        <f t="shared" si="20"/>
        <v>8.4746410881806816E-2</v>
      </c>
      <c r="AS145" t="str">
        <f t="shared" si="21"/>
        <v xml:space="preserve"> </v>
      </c>
      <c r="AX145" s="123">
        <v>1</v>
      </c>
      <c r="AY145">
        <v>67.317585669242348</v>
      </c>
      <c r="AZ145">
        <v>67.76565068009424</v>
      </c>
      <c r="BA145" s="179">
        <f t="shared" si="22"/>
        <v>6.6559875313028953E-3</v>
      </c>
      <c r="BB145" s="180" t="str">
        <f t="shared" si="23"/>
        <v xml:space="preserve"> </v>
      </c>
      <c r="BG145">
        <v>1</v>
      </c>
      <c r="BH145" s="74">
        <v>451418.00854973734</v>
      </c>
      <c r="BI145">
        <v>493119.0319952931</v>
      </c>
      <c r="BJ145" s="4">
        <f t="shared" si="24"/>
        <v>9.2377846376860126E-2</v>
      </c>
      <c r="BK145" s="4" t="str">
        <f t="shared" si="25"/>
        <v xml:space="preserve"> </v>
      </c>
      <c r="BP145" s="123">
        <v>1</v>
      </c>
      <c r="BQ145">
        <v>67.317585669242348</v>
      </c>
      <c r="BR145">
        <v>67.814495528692476</v>
      </c>
      <c r="BS145" s="179">
        <f t="shared" si="26"/>
        <v>7.3815757726612514E-3</v>
      </c>
      <c r="BT145" s="180" t="str">
        <f t="shared" si="27"/>
        <v xml:space="preserve"> </v>
      </c>
      <c r="BY145">
        <v>1</v>
      </c>
      <c r="BZ145" s="74">
        <v>451418.00854973734</v>
      </c>
      <c r="CA145">
        <v>488931.92225237179</v>
      </c>
      <c r="CB145" s="4">
        <f t="shared" si="28"/>
        <v>8.3102386240980375E-2</v>
      </c>
      <c r="CC145" s="4" t="str">
        <f t="shared" si="29"/>
        <v xml:space="preserve"> </v>
      </c>
      <c r="CH145" s="123">
        <v>1</v>
      </c>
      <c r="CI145">
        <v>67.317585669242348</v>
      </c>
      <c r="CJ145">
        <v>67.751257679291712</v>
      </c>
      <c r="CK145" s="179">
        <f t="shared" si="30"/>
        <v>6.4421800891696262E-3</v>
      </c>
      <c r="CL145" s="180" t="str">
        <f t="shared" si="31"/>
        <v xml:space="preserve"> </v>
      </c>
      <c r="CQ145">
        <v>1</v>
      </c>
      <c r="CR145">
        <v>67.317585669242348</v>
      </c>
      <c r="CS145">
        <v>68.146927124567839</v>
      </c>
      <c r="CT145" s="179">
        <f t="shared" si="32"/>
        <v>1.2319833622678772E-2</v>
      </c>
      <c r="CU145" s="180" t="str">
        <f t="shared" si="33"/>
        <v xml:space="preserve"> </v>
      </c>
      <c r="CZ145">
        <v>1</v>
      </c>
      <c r="DA145">
        <v>67.317585669242348</v>
      </c>
      <c r="DB145">
        <v>67.591046106162565</v>
      </c>
      <c r="DC145" s="179">
        <f t="shared" si="34"/>
        <v>4.0622436797397273E-3</v>
      </c>
      <c r="DD145" s="180" t="str">
        <f t="shared" si="35"/>
        <v xml:space="preserve"> </v>
      </c>
    </row>
    <row r="146" spans="16:108" x14ac:dyDescent="0.2">
      <c r="P146">
        <v>143</v>
      </c>
      <c r="Q146" s="81">
        <v>45556</v>
      </c>
      <c r="R146">
        <v>0</v>
      </c>
      <c r="S146" s="74">
        <v>551300.657295855</v>
      </c>
      <c r="T146">
        <v>68.455679233307436</v>
      </c>
      <c r="U146">
        <v>598091.11137623363</v>
      </c>
      <c r="V146">
        <v>598225.27012948971</v>
      </c>
      <c r="W146">
        <v>68.932508416744</v>
      </c>
      <c r="X146">
        <v>638821.08659918071</v>
      </c>
      <c r="Y146">
        <v>69.419735804861531</v>
      </c>
      <c r="Z146">
        <v>622447.99047979829</v>
      </c>
      <c r="AA146">
        <v>69.165762809976371</v>
      </c>
      <c r="AB146">
        <v>67.52777978057776</v>
      </c>
      <c r="AC146">
        <v>68.102739722108822</v>
      </c>
      <c r="AF146">
        <v>1</v>
      </c>
      <c r="AG146" s="74">
        <v>448747.88026113441</v>
      </c>
      <c r="AH146">
        <v>489441.06254787574</v>
      </c>
      <c r="AI146" s="4">
        <f t="shared" si="18"/>
        <v>9.0681614502694116E-2</v>
      </c>
      <c r="AJ146" s="4" t="str">
        <f t="shared" si="19"/>
        <v xml:space="preserve"> </v>
      </c>
      <c r="AO146">
        <v>1</v>
      </c>
      <c r="AP146" s="74">
        <v>448747.88026113441</v>
      </c>
      <c r="AQ146">
        <v>489529.48024149012</v>
      </c>
      <c r="AR146" s="4">
        <f t="shared" si="20"/>
        <v>9.087864650552592E-2</v>
      </c>
      <c r="AS146" t="str">
        <f t="shared" si="21"/>
        <v xml:space="preserve"> </v>
      </c>
      <c r="AX146" s="123">
        <v>1</v>
      </c>
      <c r="AY146">
        <v>67.286635615106462</v>
      </c>
      <c r="AZ146">
        <v>67.76410497650555</v>
      </c>
      <c r="BA146" s="179">
        <f t="shared" si="22"/>
        <v>7.0960504568888189E-3</v>
      </c>
      <c r="BB146" s="180" t="str">
        <f t="shared" si="23"/>
        <v xml:space="preserve"> </v>
      </c>
      <c r="BG146">
        <v>1</v>
      </c>
      <c r="BH146" s="74">
        <v>448747.88026113441</v>
      </c>
      <c r="BI146">
        <v>493356.74860822142</v>
      </c>
      <c r="BJ146" s="4">
        <f t="shared" si="24"/>
        <v>9.9407418528926095E-2</v>
      </c>
      <c r="BK146" s="4" t="str">
        <f t="shared" si="25"/>
        <v xml:space="preserve"> </v>
      </c>
      <c r="BP146" s="123">
        <v>1</v>
      </c>
      <c r="BQ146">
        <v>67.286635615106462</v>
      </c>
      <c r="BR146">
        <v>67.818432053435558</v>
      </c>
      <c r="BS146" s="179">
        <f t="shared" si="26"/>
        <v>7.9034481880039566E-3</v>
      </c>
      <c r="BT146" s="180" t="str">
        <f t="shared" si="27"/>
        <v xml:space="preserve"> </v>
      </c>
      <c r="BY146">
        <v>1</v>
      </c>
      <c r="BZ146" s="74">
        <v>448747.88026113441</v>
      </c>
      <c r="CA146">
        <v>488858.03723708109</v>
      </c>
      <c r="CB146" s="4">
        <f t="shared" si="28"/>
        <v>8.9382387617309447E-2</v>
      </c>
      <c r="CC146" s="4" t="str">
        <f t="shared" si="29"/>
        <v xml:space="preserve"> </v>
      </c>
      <c r="CH146" s="123">
        <v>1</v>
      </c>
      <c r="CI146">
        <v>67.286635615106462</v>
      </c>
      <c r="CJ146">
        <v>67.750407170339955</v>
      </c>
      <c r="CK146" s="179">
        <f t="shared" si="30"/>
        <v>6.8924765073165809E-3</v>
      </c>
      <c r="CL146" s="180" t="str">
        <f t="shared" si="31"/>
        <v xml:space="preserve"> </v>
      </c>
      <c r="CQ146">
        <v>1</v>
      </c>
      <c r="CR146">
        <v>67.286635615106462</v>
      </c>
      <c r="CS146">
        <v>68.136322455604599</v>
      </c>
      <c r="CT146" s="179">
        <f t="shared" si="32"/>
        <v>1.2627869304664337E-2</v>
      </c>
      <c r="CU146" s="180" t="str">
        <f t="shared" si="33"/>
        <v xml:space="preserve"> </v>
      </c>
      <c r="CZ146">
        <v>1</v>
      </c>
      <c r="DA146">
        <v>67.286635615106462</v>
      </c>
      <c r="DB146">
        <v>67.564841460663871</v>
      </c>
      <c r="DC146" s="179">
        <f t="shared" si="34"/>
        <v>4.1346374805957611E-3</v>
      </c>
      <c r="DD146" s="180" t="str">
        <f t="shared" si="35"/>
        <v xml:space="preserve"> </v>
      </c>
    </row>
    <row r="147" spans="16:108" x14ac:dyDescent="0.2">
      <c r="P147">
        <v>144</v>
      </c>
      <c r="Q147" s="81">
        <v>45563</v>
      </c>
      <c r="R147">
        <v>0</v>
      </c>
      <c r="S147" s="74">
        <v>548165.96011207928</v>
      </c>
      <c r="T147">
        <v>68.427102854265485</v>
      </c>
      <c r="U147">
        <v>597944.76949773112</v>
      </c>
      <c r="V147">
        <v>598080.68578923959</v>
      </c>
      <c r="W147">
        <v>68.93096271315531</v>
      </c>
      <c r="X147">
        <v>639242.68020553689</v>
      </c>
      <c r="Y147">
        <v>69.426315781068354</v>
      </c>
      <c r="Z147">
        <v>622387.49241688382</v>
      </c>
      <c r="AA147">
        <v>69.165066401592739</v>
      </c>
      <c r="AB147">
        <v>67.51921575889132</v>
      </c>
      <c r="AC147">
        <v>68.065790850530988</v>
      </c>
      <c r="AF147">
        <v>1</v>
      </c>
      <c r="AG147" s="74">
        <v>446524.17971730785</v>
      </c>
      <c r="AH147">
        <v>487084.820432237</v>
      </c>
      <c r="AI147" s="4">
        <f t="shared" si="18"/>
        <v>9.0836381448834144E-2</v>
      </c>
      <c r="AJ147" s="4" t="str">
        <f t="shared" si="19"/>
        <v xml:space="preserve"> </v>
      </c>
      <c r="AO147">
        <v>1</v>
      </c>
      <c r="AP147" s="74">
        <v>446524.17971730785</v>
      </c>
      <c r="AQ147">
        <v>487180.73180543189</v>
      </c>
      <c r="AR147" s="4">
        <f t="shared" si="20"/>
        <v>9.1051176923640481E-2</v>
      </c>
      <c r="AS147" t="str">
        <f t="shared" si="21"/>
        <v xml:space="preserve"> </v>
      </c>
      <c r="AX147" s="123">
        <v>1</v>
      </c>
      <c r="AY147">
        <v>67.261011609849163</v>
      </c>
      <c r="AZ147">
        <v>67.743642960484664</v>
      </c>
      <c r="BA147" s="179">
        <f t="shared" si="22"/>
        <v>7.1754994324948274E-3</v>
      </c>
      <c r="BB147" s="180" t="str">
        <f t="shared" si="23"/>
        <v xml:space="preserve"> </v>
      </c>
      <c r="BG147">
        <v>1</v>
      </c>
      <c r="BH147" s="74">
        <v>446524.17971730785</v>
      </c>
      <c r="BI147">
        <v>491930.96683719161</v>
      </c>
      <c r="BJ147" s="4">
        <f t="shared" si="24"/>
        <v>0.1016894250802511</v>
      </c>
      <c r="BK147" s="4" t="str">
        <f t="shared" si="25"/>
        <v xml:space="preserve"> </v>
      </c>
      <c r="BP147" s="123">
        <v>1</v>
      </c>
      <c r="BQ147">
        <v>67.261011609849163</v>
      </c>
      <c r="BR147">
        <v>67.811179926676459</v>
      </c>
      <c r="BS147" s="179">
        <f t="shared" si="26"/>
        <v>8.1796021745639928E-3</v>
      </c>
      <c r="BT147" s="180" t="str">
        <f t="shared" si="27"/>
        <v xml:space="preserve"> </v>
      </c>
      <c r="BY147">
        <v>1</v>
      </c>
      <c r="BZ147" s="74">
        <v>446524.17971730785</v>
      </c>
      <c r="CA147">
        <v>487132.62228454213</v>
      </c>
      <c r="CB147" s="4">
        <f t="shared" si="28"/>
        <v>9.0943434671204748E-2</v>
      </c>
      <c r="CC147" s="4" t="str">
        <f t="shared" si="29"/>
        <v xml:space="preserve"> </v>
      </c>
      <c r="CH147" s="123">
        <v>1</v>
      </c>
      <c r="CI147">
        <v>67.261011609849163</v>
      </c>
      <c r="CJ147">
        <v>67.736614639860946</v>
      </c>
      <c r="CK147" s="179">
        <f t="shared" si="30"/>
        <v>7.0710061985172308E-3</v>
      </c>
      <c r="CL147" s="180" t="str">
        <f t="shared" si="31"/>
        <v xml:space="preserve"> </v>
      </c>
      <c r="CQ147">
        <v>1</v>
      </c>
      <c r="CR147">
        <v>67.261011609849163</v>
      </c>
      <c r="CS147">
        <v>68.123731847738512</v>
      </c>
      <c r="CT147" s="179">
        <f t="shared" si="32"/>
        <v>1.2826453501674939E-2</v>
      </c>
      <c r="CU147" s="180" t="str">
        <f t="shared" si="33"/>
        <v xml:space="preserve"> </v>
      </c>
      <c r="CZ147">
        <v>1</v>
      </c>
      <c r="DA147">
        <v>67.261011609849163</v>
      </c>
      <c r="DB147">
        <v>67.547319932527827</v>
      </c>
      <c r="DC147" s="179">
        <f t="shared" si="34"/>
        <v>4.2566758338308955E-3</v>
      </c>
      <c r="DD147" s="180" t="str">
        <f t="shared" si="35"/>
        <v xml:space="preserve"> </v>
      </c>
    </row>
    <row r="148" spans="16:108" x14ac:dyDescent="0.2">
      <c r="P148">
        <v>145</v>
      </c>
      <c r="Q148" s="81">
        <v>45570</v>
      </c>
      <c r="R148">
        <v>0</v>
      </c>
      <c r="S148" s="74">
        <v>498532.07830323384</v>
      </c>
      <c r="T148">
        <v>67.836549146657603</v>
      </c>
      <c r="U148">
        <v>517082.47455467645</v>
      </c>
      <c r="V148">
        <v>517222.4917687737</v>
      </c>
      <c r="W148">
        <v>68.059924041309159</v>
      </c>
      <c r="X148">
        <v>538317.90948862745</v>
      </c>
      <c r="Y148">
        <v>68.362096106577212</v>
      </c>
      <c r="Z148">
        <v>521110.08680251776</v>
      </c>
      <c r="AA148">
        <v>68.095223228254767</v>
      </c>
      <c r="AB148">
        <v>67.508633721699908</v>
      </c>
      <c r="AC148">
        <v>68.01712833175732</v>
      </c>
      <c r="AF148">
        <v>1</v>
      </c>
      <c r="AG148" s="74">
        <v>448075.21356768906</v>
      </c>
      <c r="AH148">
        <v>486938.4785537346</v>
      </c>
      <c r="AI148" s="4">
        <f t="shared" si="18"/>
        <v>8.673379782962401E-2</v>
      </c>
      <c r="AJ148" s="4" t="str">
        <f t="shared" si="19"/>
        <v xml:space="preserve"> </v>
      </c>
      <c r="AO148">
        <v>1</v>
      </c>
      <c r="AP148" s="74">
        <v>448075.21356768906</v>
      </c>
      <c r="AQ148">
        <v>487036.14746518177</v>
      </c>
      <c r="AR148" s="4">
        <f t="shared" si="20"/>
        <v>8.6951772197519747E-2</v>
      </c>
      <c r="AS148" t="str">
        <f t="shared" si="21"/>
        <v xml:space="preserve"> </v>
      </c>
      <c r="AX148" s="123">
        <v>1</v>
      </c>
      <c r="AY148">
        <v>67.284228542905709</v>
      </c>
      <c r="AZ148">
        <v>67.742097256895974</v>
      </c>
      <c r="BA148" s="179">
        <f t="shared" si="22"/>
        <v>6.8049931448391724E-3</v>
      </c>
      <c r="BB148" s="180" t="str">
        <f t="shared" si="23"/>
        <v xml:space="preserve"> </v>
      </c>
      <c r="BG148">
        <v>1</v>
      </c>
      <c r="BH148" s="74">
        <v>448075.21356768906</v>
      </c>
      <c r="BI148">
        <v>492182.82783422968</v>
      </c>
      <c r="BJ148" s="4">
        <f t="shared" si="24"/>
        <v>9.8437969633143857E-2</v>
      </c>
      <c r="BK148" s="4" t="str">
        <f t="shared" si="25"/>
        <v xml:space="preserve"> </v>
      </c>
      <c r="BP148" s="123">
        <v>1</v>
      </c>
      <c r="BQ148">
        <v>67.284228542905709</v>
      </c>
      <c r="BR148">
        <v>67.815319793839819</v>
      </c>
      <c r="BS148" s="179">
        <f t="shared" si="26"/>
        <v>7.8932502078915175E-3</v>
      </c>
      <c r="BT148" s="180" t="str">
        <f t="shared" si="27"/>
        <v xml:space="preserve"> </v>
      </c>
      <c r="BY148">
        <v>1</v>
      </c>
      <c r="BZ148" s="74">
        <v>448075.21356768906</v>
      </c>
      <c r="CA148">
        <v>487059.97385310021</v>
      </c>
      <c r="CB148" s="4">
        <f t="shared" si="28"/>
        <v>8.7004947171713753E-2</v>
      </c>
      <c r="CC148" s="4" t="str">
        <f t="shared" si="29"/>
        <v xml:space="preserve"> </v>
      </c>
      <c r="CH148" s="123">
        <v>1</v>
      </c>
      <c r="CI148">
        <v>67.284228542905709</v>
      </c>
      <c r="CJ148">
        <v>67.735778365536163</v>
      </c>
      <c r="CK148" s="179">
        <f t="shared" si="30"/>
        <v>6.7110797345697557E-3</v>
      </c>
      <c r="CL148" s="180" t="str">
        <f t="shared" si="31"/>
        <v xml:space="preserve"> </v>
      </c>
      <c r="CQ148">
        <v>1</v>
      </c>
      <c r="CR148">
        <v>67.284228542905709</v>
      </c>
      <c r="CS148">
        <v>68.122272730225262</v>
      </c>
      <c r="CT148" s="179">
        <f t="shared" si="32"/>
        <v>1.2455284179785919E-2</v>
      </c>
      <c r="CU148" s="180" t="str">
        <f t="shared" si="33"/>
        <v xml:space="preserve"> </v>
      </c>
      <c r="CZ148">
        <v>1</v>
      </c>
      <c r="DA148">
        <v>67.284228542905709</v>
      </c>
      <c r="DB148">
        <v>67.590955405105859</v>
      </c>
      <c r="DC148" s="179">
        <f t="shared" si="34"/>
        <v>4.5586739841203278E-3</v>
      </c>
      <c r="DD148" s="180" t="str">
        <f t="shared" si="35"/>
        <v xml:space="preserve"> </v>
      </c>
    </row>
    <row r="149" spans="16:108" x14ac:dyDescent="0.2">
      <c r="P149">
        <v>146</v>
      </c>
      <c r="Q149" s="81">
        <v>45577</v>
      </c>
      <c r="R149">
        <v>0</v>
      </c>
      <c r="S149" s="74">
        <v>497594.5836387233</v>
      </c>
      <c r="T149">
        <v>67.827674251678701</v>
      </c>
      <c r="U149">
        <v>516936.13267617405</v>
      </c>
      <c r="V149">
        <v>517077.90742852353</v>
      </c>
      <c r="W149">
        <v>68.05837833772047</v>
      </c>
      <c r="X149">
        <v>538753.6474790934</v>
      </c>
      <c r="Y149">
        <v>68.368879425204327</v>
      </c>
      <c r="Z149">
        <v>521050.42033468944</v>
      </c>
      <c r="AA149">
        <v>68.094536392570873</v>
      </c>
      <c r="AB149">
        <v>67.501488806953859</v>
      </c>
      <c r="AC149">
        <v>67.995842475484878</v>
      </c>
      <c r="AF149">
        <v>1</v>
      </c>
      <c r="AG149" s="74">
        <v>451376.91702514788</v>
      </c>
      <c r="AH149">
        <v>486792.13667523209</v>
      </c>
      <c r="AI149" s="4">
        <f t="shared" si="18"/>
        <v>7.8460413712540589E-2</v>
      </c>
      <c r="AJ149" s="4" t="str">
        <f t="shared" si="19"/>
        <v xml:space="preserve"> </v>
      </c>
      <c r="AO149">
        <v>1</v>
      </c>
      <c r="AP149" s="74">
        <v>451376.91702514788</v>
      </c>
      <c r="AQ149">
        <v>486891.56312493153</v>
      </c>
      <c r="AR149" s="4">
        <f t="shared" si="20"/>
        <v>7.8680687381727593E-2</v>
      </c>
      <c r="AS149" t="str">
        <f t="shared" si="21"/>
        <v xml:space="preserve"> </v>
      </c>
      <c r="AX149" s="123">
        <v>1</v>
      </c>
      <c r="AY149">
        <v>67.328290928146913</v>
      </c>
      <c r="AZ149">
        <v>67.740551553307299</v>
      </c>
      <c r="BA149" s="179">
        <f t="shared" si="22"/>
        <v>6.123141096813999E-3</v>
      </c>
      <c r="BB149" s="180" t="str">
        <f t="shared" si="23"/>
        <v xml:space="preserve"> </v>
      </c>
      <c r="BG149">
        <v>1</v>
      </c>
      <c r="BH149" s="74">
        <v>451376.91702514788</v>
      </c>
      <c r="BI149">
        <v>492441.76102332259</v>
      </c>
      <c r="BJ149" s="4">
        <f t="shared" si="24"/>
        <v>9.0976836540107853E-2</v>
      </c>
      <c r="BK149" s="4" t="str">
        <f t="shared" si="25"/>
        <v xml:space="preserve"> </v>
      </c>
      <c r="BP149" s="123">
        <v>1</v>
      </c>
      <c r="BQ149">
        <v>67.328290928146913</v>
      </c>
      <c r="BR149">
        <v>67.819561332213311</v>
      </c>
      <c r="BS149" s="179">
        <f t="shared" si="26"/>
        <v>7.2966415349928369E-3</v>
      </c>
      <c r="BT149" s="180" t="str">
        <f t="shared" si="27"/>
        <v xml:space="preserve"> </v>
      </c>
      <c r="BY149">
        <v>1</v>
      </c>
      <c r="BZ149" s="74">
        <v>451376.91702514788</v>
      </c>
      <c r="CA149">
        <v>486987.92832015466</v>
      </c>
      <c r="CB149" s="4">
        <f t="shared" si="28"/>
        <v>7.889417901496891E-2</v>
      </c>
      <c r="CC149" s="4" t="str">
        <f t="shared" si="29"/>
        <v xml:space="preserve"> </v>
      </c>
      <c r="CH149" s="123">
        <v>1</v>
      </c>
      <c r="CI149">
        <v>67.328290928146913</v>
      </c>
      <c r="CJ149">
        <v>67.73494903132729</v>
      </c>
      <c r="CK149" s="179">
        <f t="shared" si="30"/>
        <v>6.0399290933192407E-3</v>
      </c>
      <c r="CL149" s="180" t="str">
        <f t="shared" si="31"/>
        <v xml:space="preserve"> </v>
      </c>
      <c r="CQ149">
        <v>1</v>
      </c>
      <c r="CR149">
        <v>67.328290928146913</v>
      </c>
      <c r="CS149">
        <v>68.126360242824987</v>
      </c>
      <c r="CT149" s="179">
        <f t="shared" si="32"/>
        <v>1.1853402242599285E-2</v>
      </c>
      <c r="CU149" s="180" t="str">
        <f t="shared" si="33"/>
        <v xml:space="preserve"> </v>
      </c>
      <c r="CZ149">
        <v>1</v>
      </c>
      <c r="DA149">
        <v>67.328290928146913</v>
      </c>
      <c r="DB149">
        <v>67.655528761834148</v>
      </c>
      <c r="DC149" s="179">
        <f t="shared" si="34"/>
        <v>4.8603318037058873E-3</v>
      </c>
      <c r="DD149" s="180" t="str">
        <f t="shared" si="35"/>
        <v xml:space="preserve"> </v>
      </c>
    </row>
    <row r="150" spans="16:108" x14ac:dyDescent="0.2">
      <c r="P150">
        <v>147</v>
      </c>
      <c r="Q150" s="81">
        <v>45584</v>
      </c>
      <c r="R150">
        <v>0</v>
      </c>
      <c r="S150" s="74">
        <v>498549.56062197644</v>
      </c>
      <c r="T150">
        <v>67.837162883474974</v>
      </c>
      <c r="U150">
        <v>516789.79079767165</v>
      </c>
      <c r="V150">
        <v>516933.32308827341</v>
      </c>
      <c r="W150">
        <v>68.056832634131794</v>
      </c>
      <c r="X150">
        <v>539196.45766161429</v>
      </c>
      <c r="Y150">
        <v>68.375764415041601</v>
      </c>
      <c r="Z150">
        <v>520991.16114967864</v>
      </c>
      <c r="AA150">
        <v>68.093854245221678</v>
      </c>
      <c r="AB150">
        <v>67.505107856645424</v>
      </c>
      <c r="AC150">
        <v>68.005828723334091</v>
      </c>
      <c r="AF150">
        <v>1</v>
      </c>
      <c r="AG150" s="74">
        <v>455183.64014623914</v>
      </c>
      <c r="AH150">
        <v>486645.79479672958</v>
      </c>
      <c r="AI150" s="4">
        <f t="shared" si="18"/>
        <v>6.9119695603256814E-2</v>
      </c>
      <c r="AJ150" s="4" t="str">
        <f t="shared" si="19"/>
        <v xml:space="preserve"> </v>
      </c>
      <c r="AO150">
        <v>1</v>
      </c>
      <c r="AP150" s="74">
        <v>455183.64014623914</v>
      </c>
      <c r="AQ150">
        <v>486746.97878468136</v>
      </c>
      <c r="AR150" s="4">
        <f t="shared" si="20"/>
        <v>6.9341988275988364E-2</v>
      </c>
      <c r="AS150" t="str">
        <f t="shared" si="21"/>
        <v xml:space="preserve"> </v>
      </c>
      <c r="AX150" s="123">
        <v>1</v>
      </c>
      <c r="AY150">
        <v>67.378149340846107</v>
      </c>
      <c r="AZ150">
        <v>67.739005849718623</v>
      </c>
      <c r="BA150" s="179">
        <f t="shared" si="22"/>
        <v>5.3556904189672756E-3</v>
      </c>
      <c r="BB150" s="180" t="str">
        <f t="shared" si="23"/>
        <v xml:space="preserve"> </v>
      </c>
      <c r="BG150">
        <v>1</v>
      </c>
      <c r="BH150" s="74">
        <v>455183.64014623914</v>
      </c>
      <c r="BI150">
        <v>492707.76640447043</v>
      </c>
      <c r="BJ150" s="4">
        <f t="shared" si="24"/>
        <v>8.2437335063658537E-2</v>
      </c>
      <c r="BK150" s="4" t="str">
        <f t="shared" si="25"/>
        <v xml:space="preserve"> </v>
      </c>
      <c r="BP150" s="123">
        <v>1</v>
      </c>
      <c r="BQ150">
        <v>67.378149340846107</v>
      </c>
      <c r="BR150">
        <v>67.823904541796963</v>
      </c>
      <c r="BS150" s="179">
        <f t="shared" si="26"/>
        <v>6.6157234253483646E-3</v>
      </c>
      <c r="BT150" s="180" t="str">
        <f t="shared" si="27"/>
        <v xml:space="preserve"> </v>
      </c>
      <c r="BY150">
        <v>1</v>
      </c>
      <c r="BZ150" s="74">
        <v>455183.64014623914</v>
      </c>
      <c r="CA150">
        <v>486916.47576128121</v>
      </c>
      <c r="CB150" s="4">
        <f t="shared" si="28"/>
        <v>6.9714358813175059E-2</v>
      </c>
      <c r="CC150" s="4" t="str">
        <f t="shared" si="29"/>
        <v xml:space="preserve"> </v>
      </c>
      <c r="CH150" s="123">
        <v>1</v>
      </c>
      <c r="CI150">
        <v>67.378149340846107</v>
      </c>
      <c r="CJ150">
        <v>67.734126522991758</v>
      </c>
      <c r="CK150" s="179">
        <f t="shared" si="30"/>
        <v>5.2832733701970291E-3</v>
      </c>
      <c r="CL150" s="180" t="str">
        <f t="shared" si="31"/>
        <v xml:space="preserve"> </v>
      </c>
      <c r="CQ150">
        <v>1</v>
      </c>
      <c r="CR150">
        <v>67.378149340846107</v>
      </c>
      <c r="CS150">
        <v>68.13304209497791</v>
      </c>
      <c r="CT150" s="179">
        <f t="shared" si="32"/>
        <v>1.1203821439396076E-2</v>
      </c>
      <c r="CU150" s="180" t="str">
        <f t="shared" si="33"/>
        <v xml:space="preserve"> </v>
      </c>
      <c r="CZ150">
        <v>1</v>
      </c>
      <c r="DA150">
        <v>67.378149340846107</v>
      </c>
      <c r="DB150">
        <v>67.72653542822475</v>
      </c>
      <c r="DC150" s="179">
        <f t="shared" si="34"/>
        <v>5.1706093264191717E-3</v>
      </c>
      <c r="DD150" s="180" t="str">
        <f t="shared" si="35"/>
        <v xml:space="preserve"> </v>
      </c>
    </row>
    <row r="151" spans="16:108" x14ac:dyDescent="0.2">
      <c r="P151">
        <v>148</v>
      </c>
      <c r="Q151" s="81">
        <v>45591</v>
      </c>
      <c r="R151">
        <v>0</v>
      </c>
      <c r="S151" s="74">
        <v>498241.25791068911</v>
      </c>
      <c r="T151">
        <v>67.835465908798298</v>
      </c>
      <c r="U151">
        <v>516643.44891916914</v>
      </c>
      <c r="V151">
        <v>516788.73874802305</v>
      </c>
      <c r="W151">
        <v>68.055286930543119</v>
      </c>
      <c r="X151">
        <v>539646.34003619</v>
      </c>
      <c r="Y151">
        <v>68.382751076088994</v>
      </c>
      <c r="Z151">
        <v>520932.30372494261</v>
      </c>
      <c r="AA151">
        <v>68.093176722635818</v>
      </c>
      <c r="AB151">
        <v>67.500731031679095</v>
      </c>
      <c r="AC151">
        <v>67.993006780727313</v>
      </c>
      <c r="AF151">
        <v>1</v>
      </c>
      <c r="AG151" s="74">
        <v>505906.53309798287</v>
      </c>
      <c r="AH151">
        <v>539568.45995343011</v>
      </c>
      <c r="AI151" s="4">
        <f t="shared" si="18"/>
        <v>6.6537837828094762E-2</v>
      </c>
      <c r="AJ151" s="4" t="str">
        <f t="shared" si="19"/>
        <v xml:space="preserve"> </v>
      </c>
      <c r="AO151">
        <v>1</v>
      </c>
      <c r="AP151" s="74">
        <v>505906.53309798287</v>
      </c>
      <c r="AQ151">
        <v>539657.21563516953</v>
      </c>
      <c r="AR151" s="4">
        <f t="shared" si="20"/>
        <v>6.6713276720326314E-2</v>
      </c>
      <c r="AS151" t="str">
        <f t="shared" si="21"/>
        <v xml:space="preserve"> </v>
      </c>
      <c r="AX151" s="123">
        <v>1</v>
      </c>
      <c r="AY151">
        <v>67.993311962894921</v>
      </c>
      <c r="AZ151">
        <v>68.346555038746075</v>
      </c>
      <c r="BA151" s="179">
        <f t="shared" si="22"/>
        <v>5.195262087599504E-3</v>
      </c>
      <c r="BB151" s="180" t="str">
        <f t="shared" si="23"/>
        <v xml:space="preserve"> </v>
      </c>
      <c r="BG151">
        <v>1</v>
      </c>
      <c r="BH151" s="74">
        <v>505906.53309798287</v>
      </c>
      <c r="BI151">
        <v>545530.96366103808</v>
      </c>
      <c r="BJ151" s="4">
        <f t="shared" si="24"/>
        <v>7.8323619029803754E-2</v>
      </c>
      <c r="BK151" s="4" t="str">
        <f t="shared" si="25"/>
        <v xml:space="preserve"> </v>
      </c>
      <c r="BP151" s="123">
        <v>1</v>
      </c>
      <c r="BQ151">
        <v>67.993311962894921</v>
      </c>
      <c r="BR151">
        <v>68.43030005103148</v>
      </c>
      <c r="BS151" s="179">
        <f t="shared" si="26"/>
        <v>6.4269275245046236E-3</v>
      </c>
      <c r="BT151" s="180" t="str">
        <f t="shared" si="27"/>
        <v xml:space="preserve"> </v>
      </c>
      <c r="BY151">
        <v>1</v>
      </c>
      <c r="BZ151" s="74">
        <v>505906.53309798287</v>
      </c>
      <c r="CA151">
        <v>540274.34828462941</v>
      </c>
      <c r="CB151" s="4">
        <f t="shared" si="28"/>
        <v>6.7933131790552007E-2</v>
      </c>
      <c r="CC151" s="4" t="str">
        <f t="shared" si="29"/>
        <v xml:space="preserve"> </v>
      </c>
      <c r="CH151" s="123">
        <v>1</v>
      </c>
      <c r="CI151">
        <v>67.993311962894921</v>
      </c>
      <c r="CJ151">
        <v>68.347667534319953</v>
      </c>
      <c r="CK151" s="179">
        <f t="shared" si="30"/>
        <v>5.2116239258709653E-3</v>
      </c>
      <c r="CL151" s="180" t="str">
        <f t="shared" si="31"/>
        <v xml:space="preserve"> </v>
      </c>
      <c r="CQ151">
        <v>1</v>
      </c>
      <c r="CR151">
        <v>67.993311962894921</v>
      </c>
      <c r="CS151">
        <v>68.196034634913985</v>
      </c>
      <c r="CT151" s="179">
        <f t="shared" si="32"/>
        <v>2.9815090067930967E-3</v>
      </c>
      <c r="CU151" s="180" t="str">
        <f t="shared" si="33"/>
        <v xml:space="preserve"> </v>
      </c>
      <c r="CZ151">
        <v>1</v>
      </c>
      <c r="DA151">
        <v>67.993311962894921</v>
      </c>
      <c r="DB151">
        <v>67.855960650813827</v>
      </c>
      <c r="DC151" s="179">
        <f t="shared" si="34"/>
        <v>2.0200709175050772E-3</v>
      </c>
      <c r="DD151" s="180" t="str">
        <f t="shared" si="35"/>
        <v xml:space="preserve"> </v>
      </c>
    </row>
    <row r="152" spans="16:108" x14ac:dyDescent="0.2">
      <c r="P152">
        <v>149</v>
      </c>
      <c r="Q152" s="81">
        <v>45598</v>
      </c>
      <c r="R152">
        <v>0</v>
      </c>
      <c r="S152" s="74">
        <v>492122.46779079485</v>
      </c>
      <c r="T152">
        <v>67.758933252767321</v>
      </c>
      <c r="U152">
        <v>639526.75882083469</v>
      </c>
      <c r="V152">
        <v>645884.63263262506</v>
      </c>
      <c r="W152">
        <v>69.38839448959763</v>
      </c>
      <c r="X152">
        <v>641456.73111814121</v>
      </c>
      <c r="Y152">
        <v>69.46074073025467</v>
      </c>
      <c r="Z152">
        <v>622091.16887602757</v>
      </c>
      <c r="AA152">
        <v>69.161655346954362</v>
      </c>
      <c r="AB152">
        <v>67.49946290337293</v>
      </c>
      <c r="AC152">
        <v>67.987336958909225</v>
      </c>
      <c r="AF152">
        <v>1</v>
      </c>
      <c r="AG152" s="74">
        <v>525387.17835077364</v>
      </c>
      <c r="AH152">
        <v>539422.1180749276</v>
      </c>
      <c r="AI152" s="4">
        <f t="shared" si="18"/>
        <v>2.6713517768382915E-2</v>
      </c>
      <c r="AJ152" s="4" t="str">
        <f t="shared" si="19"/>
        <v xml:space="preserve"> </v>
      </c>
      <c r="AO152">
        <v>1</v>
      </c>
      <c r="AP152" s="74">
        <v>525387.17835077364</v>
      </c>
      <c r="AQ152">
        <v>539512.63129491941</v>
      </c>
      <c r="AR152" s="4">
        <f t="shared" si="20"/>
        <v>2.6885796848881115E-2</v>
      </c>
      <c r="AS152" t="str">
        <f t="shared" si="21"/>
        <v xml:space="preserve"> </v>
      </c>
      <c r="AX152" s="123">
        <v>1</v>
      </c>
      <c r="AY152">
        <v>68.194742051971474</v>
      </c>
      <c r="AZ152">
        <v>68.345009335157386</v>
      </c>
      <c r="BA152" s="179">
        <f t="shared" si="22"/>
        <v>2.203502479287806E-3</v>
      </c>
      <c r="BB152" s="180" t="str">
        <f t="shared" si="23"/>
        <v xml:space="preserve"> </v>
      </c>
      <c r="BG152">
        <v>1</v>
      </c>
      <c r="BH152" s="74">
        <v>525387.17835077364</v>
      </c>
      <c r="BI152">
        <v>545811.11342629581</v>
      </c>
      <c r="BJ152" s="4">
        <f t="shared" si="24"/>
        <v>3.8874064532054817E-2</v>
      </c>
      <c r="BK152" s="4" t="str">
        <f t="shared" si="25"/>
        <v xml:space="preserve"> </v>
      </c>
      <c r="BP152" s="123">
        <v>1</v>
      </c>
      <c r="BQ152">
        <v>68.194742051971474</v>
      </c>
      <c r="BR152">
        <v>68.434846603035425</v>
      </c>
      <c r="BS152" s="179">
        <f t="shared" si="26"/>
        <v>3.5208660351111229E-3</v>
      </c>
      <c r="BT152" s="180" t="str">
        <f t="shared" si="27"/>
        <v xml:space="preserve"> </v>
      </c>
      <c r="BY152">
        <v>1</v>
      </c>
      <c r="BZ152" s="74">
        <v>525387.17835077364</v>
      </c>
      <c r="CA152">
        <v>540204.05286496389</v>
      </c>
      <c r="CB152" s="4">
        <f t="shared" si="28"/>
        <v>2.8201819771661408E-2</v>
      </c>
      <c r="CC152" s="4" t="str">
        <f t="shared" si="29"/>
        <v xml:space="preserve"> </v>
      </c>
      <c r="CH152" s="123">
        <v>1</v>
      </c>
      <c r="CI152">
        <v>68.194742051971474</v>
      </c>
      <c r="CJ152">
        <v>68.346858346104199</v>
      </c>
      <c r="CK152" s="179">
        <f t="shared" si="30"/>
        <v>2.2306161671056157E-3</v>
      </c>
      <c r="CL152" s="180" t="str">
        <f t="shared" si="31"/>
        <v xml:space="preserve"> </v>
      </c>
      <c r="CQ152">
        <v>1</v>
      </c>
      <c r="CR152">
        <v>68.194742051971474</v>
      </c>
      <c r="CS152">
        <v>68.349164440525371</v>
      </c>
      <c r="CT152" s="179">
        <f t="shared" si="32"/>
        <v>2.2644324753983377E-3</v>
      </c>
      <c r="CU152" s="180" t="str">
        <f t="shared" si="33"/>
        <v xml:space="preserve"> </v>
      </c>
      <c r="CZ152">
        <v>1</v>
      </c>
      <c r="DA152">
        <v>68.194742051971474</v>
      </c>
      <c r="DB152">
        <v>68.082087900794875</v>
      </c>
      <c r="DC152" s="179">
        <f t="shared" si="34"/>
        <v>1.6519477570682078E-3</v>
      </c>
      <c r="DD152" s="180" t="str">
        <f t="shared" si="35"/>
        <v xml:space="preserve"> </v>
      </c>
    </row>
    <row r="153" spans="16:108" x14ac:dyDescent="0.2">
      <c r="P153">
        <v>150</v>
      </c>
      <c r="Q153" s="81">
        <v>45605</v>
      </c>
      <c r="R153">
        <v>0</v>
      </c>
      <c r="S153" s="74">
        <v>492492.13572220667</v>
      </c>
      <c r="T153">
        <v>67.763282621317003</v>
      </c>
      <c r="U153">
        <v>639380.41694233217</v>
      </c>
      <c r="V153">
        <v>645740.04829237494</v>
      </c>
      <c r="W153">
        <v>69.386848786008954</v>
      </c>
      <c r="X153">
        <v>641920.75787682668</v>
      </c>
      <c r="Y153">
        <v>69.467930733722383</v>
      </c>
      <c r="Z153">
        <v>622033.0988475004</v>
      </c>
      <c r="AA153">
        <v>69.160986888283844</v>
      </c>
      <c r="AB153">
        <v>67.500636385321428</v>
      </c>
      <c r="AC153">
        <v>67.987168761984577</v>
      </c>
      <c r="AF153">
        <v>1</v>
      </c>
      <c r="AG153" s="74">
        <v>533715.02714839729</v>
      </c>
      <c r="AH153">
        <v>539275.7761964252</v>
      </c>
      <c r="AI153" s="4">
        <f t="shared" si="18"/>
        <v>1.0418947875120939E-2</v>
      </c>
      <c r="AJ153" s="4" t="str">
        <f t="shared" si="19"/>
        <v xml:space="preserve"> </v>
      </c>
      <c r="AO153">
        <v>1</v>
      </c>
      <c r="AP153" s="74">
        <v>533715.02714839729</v>
      </c>
      <c r="AQ153">
        <v>539368.04695466906</v>
      </c>
      <c r="AR153" s="4">
        <f t="shared" si="20"/>
        <v>1.0591831817956232E-2</v>
      </c>
      <c r="AS153" t="str">
        <f t="shared" si="21"/>
        <v xml:space="preserve"> </v>
      </c>
      <c r="AX153" s="123">
        <v>1</v>
      </c>
      <c r="AY153">
        <v>68.28407088797276</v>
      </c>
      <c r="AZ153">
        <v>68.34346363156871</v>
      </c>
      <c r="BA153" s="179">
        <f t="shared" si="22"/>
        <v>8.6978914443150456E-4</v>
      </c>
      <c r="BB153" s="180" t="str">
        <f t="shared" si="23"/>
        <v xml:space="preserve"> </v>
      </c>
      <c r="BG153">
        <v>1</v>
      </c>
      <c r="BH153" s="74">
        <v>533715.02714839729</v>
      </c>
      <c r="BI153">
        <v>546098.33538360847</v>
      </c>
      <c r="BJ153" s="4">
        <f t="shared" si="24"/>
        <v>2.3202097758750293E-2</v>
      </c>
      <c r="BK153" s="4" t="str">
        <f t="shared" si="25"/>
        <v xml:space="preserve"> </v>
      </c>
      <c r="BP153" s="123">
        <v>1</v>
      </c>
      <c r="BQ153">
        <v>68.28407088797276</v>
      </c>
      <c r="BR153">
        <v>68.439494826249515</v>
      </c>
      <c r="BS153" s="179">
        <f t="shared" si="26"/>
        <v>2.2761375567626049E-3</v>
      </c>
      <c r="BT153" s="180" t="str">
        <f t="shared" si="27"/>
        <v xml:space="preserve"> </v>
      </c>
      <c r="BY153">
        <v>1</v>
      </c>
      <c r="BZ153" s="74">
        <v>533715.02714839729</v>
      </c>
      <c r="CA153">
        <v>540134.3220732389</v>
      </c>
      <c r="CB153" s="4">
        <f t="shared" si="28"/>
        <v>1.2027570141952838E-2</v>
      </c>
      <c r="CC153" s="4" t="str">
        <f t="shared" si="29"/>
        <v xml:space="preserve"> </v>
      </c>
      <c r="CH153" s="123">
        <v>1</v>
      </c>
      <c r="CI153">
        <v>68.28407088797276</v>
      </c>
      <c r="CJ153">
        <v>68.346055657462372</v>
      </c>
      <c r="CK153" s="179">
        <f t="shared" si="30"/>
        <v>9.0774859617413349E-4</v>
      </c>
      <c r="CL153" s="180" t="str">
        <f t="shared" si="31"/>
        <v xml:space="preserve"> </v>
      </c>
      <c r="CQ153">
        <v>1</v>
      </c>
      <c r="CR153">
        <v>68.28407088797276</v>
      </c>
      <c r="CS153">
        <v>68.424448971258485</v>
      </c>
      <c r="CT153" s="179">
        <f t="shared" si="32"/>
        <v>2.0557954653293914E-3</v>
      </c>
      <c r="CU153" s="180" t="str">
        <f t="shared" si="33"/>
        <v xml:space="preserve"> </v>
      </c>
      <c r="CZ153">
        <v>1</v>
      </c>
      <c r="DA153">
        <v>68.28407088797276</v>
      </c>
      <c r="DB153">
        <v>68.193843731493473</v>
      </c>
      <c r="DC153" s="179">
        <f t="shared" si="34"/>
        <v>1.3213499913810661E-3</v>
      </c>
      <c r="DD153" s="180" t="str">
        <f t="shared" si="35"/>
        <v xml:space="preserve"> </v>
      </c>
    </row>
    <row r="154" spans="16:108" x14ac:dyDescent="0.2">
      <c r="P154">
        <v>151</v>
      </c>
      <c r="Q154" s="81">
        <v>45612</v>
      </c>
      <c r="R154">
        <v>0</v>
      </c>
      <c r="S154" s="74">
        <v>493337.07722102129</v>
      </c>
      <c r="T154">
        <v>67.774791485190818</v>
      </c>
      <c r="U154">
        <v>639234.07506382989</v>
      </c>
      <c r="V154">
        <v>645595.4639521247</v>
      </c>
      <c r="W154">
        <v>69.385303082420265</v>
      </c>
      <c r="X154">
        <v>642391.85682756733</v>
      </c>
      <c r="Y154">
        <v>69.475222408400214</v>
      </c>
      <c r="Z154">
        <v>621975.41466918774</v>
      </c>
      <c r="AA154">
        <v>69.160322871231998</v>
      </c>
      <c r="AB154">
        <v>67.499759552620134</v>
      </c>
      <c r="AC154">
        <v>67.988615828383459</v>
      </c>
      <c r="AF154">
        <v>1</v>
      </c>
      <c r="AG154" s="74">
        <v>549359.08152329375</v>
      </c>
      <c r="AH154">
        <v>539129.4343179228</v>
      </c>
      <c r="AI154" s="4">
        <f t="shared" si="18"/>
        <v>1.8621057791573414E-2</v>
      </c>
      <c r="AJ154" s="4" t="str">
        <f t="shared" si="19"/>
        <v xml:space="preserve"> </v>
      </c>
      <c r="AO154">
        <v>1</v>
      </c>
      <c r="AP154" s="74">
        <v>549359.08152329375</v>
      </c>
      <c r="AQ154">
        <v>539223.46261441894</v>
      </c>
      <c r="AR154" s="4">
        <f t="shared" si="20"/>
        <v>1.8449897798667847E-2</v>
      </c>
      <c r="AS154" t="str">
        <f t="shared" si="21"/>
        <v xml:space="preserve"> </v>
      </c>
      <c r="AX154" s="123">
        <v>1</v>
      </c>
      <c r="AY154">
        <v>68.448281438995167</v>
      </c>
      <c r="AZ154">
        <v>68.34191792798002</v>
      </c>
      <c r="BA154" s="179">
        <f t="shared" si="22"/>
        <v>1.5539252232350579E-3</v>
      </c>
      <c r="BB154" s="180" t="str">
        <f t="shared" si="23"/>
        <v xml:space="preserve"> </v>
      </c>
      <c r="BG154">
        <v>1</v>
      </c>
      <c r="BH154" s="74">
        <v>549359.08152329375</v>
      </c>
      <c r="BI154">
        <v>546392.62953297608</v>
      </c>
      <c r="BJ154" s="4">
        <f t="shared" si="24"/>
        <v>5.3998415427885978E-3</v>
      </c>
      <c r="BK154" s="4" t="str">
        <f t="shared" si="25"/>
        <v xml:space="preserve"> </v>
      </c>
      <c r="BP154" s="123">
        <v>1</v>
      </c>
      <c r="BQ154">
        <v>68.448281438995167</v>
      </c>
      <c r="BR154">
        <v>68.444244720673737</v>
      </c>
      <c r="BS154" s="179">
        <f t="shared" si="26"/>
        <v>5.8974721301480548E-5</v>
      </c>
      <c r="BT154" s="180" t="str">
        <f t="shared" si="27"/>
        <v xml:space="preserve"> </v>
      </c>
      <c r="BY154">
        <v>1</v>
      </c>
      <c r="BZ154" s="74">
        <v>549359.08152329375</v>
      </c>
      <c r="CA154">
        <v>540065.14691125543</v>
      </c>
      <c r="CB154" s="4">
        <f t="shared" si="28"/>
        <v>1.6917777323836293E-2</v>
      </c>
      <c r="CC154" s="4" t="str">
        <f t="shared" si="29"/>
        <v xml:space="preserve"> </v>
      </c>
      <c r="CH154" s="123">
        <v>1</v>
      </c>
      <c r="CI154">
        <v>68.448281438995167</v>
      </c>
      <c r="CJ154">
        <v>68.345259364813941</v>
      </c>
      <c r="CK154" s="179">
        <f t="shared" si="30"/>
        <v>1.5051082659108784E-3</v>
      </c>
      <c r="CL154" s="180" t="str">
        <f t="shared" si="31"/>
        <v xml:space="preserve"> </v>
      </c>
      <c r="CQ154">
        <v>1</v>
      </c>
      <c r="CR154">
        <v>68.448281438995167</v>
      </c>
      <c r="CS154">
        <v>68.486765986850813</v>
      </c>
      <c r="CT154" s="179">
        <f t="shared" si="32"/>
        <v>5.6224271883210432E-4</v>
      </c>
      <c r="CU154" s="180" t="str">
        <f t="shared" si="33"/>
        <v xml:space="preserve"> </v>
      </c>
      <c r="CZ154">
        <v>1</v>
      </c>
      <c r="DA154">
        <v>68.448281438995167</v>
      </c>
      <c r="DB154">
        <v>68.392203783940246</v>
      </c>
      <c r="DC154" s="179">
        <f t="shared" si="34"/>
        <v>8.1927046049943772E-4</v>
      </c>
      <c r="DD154" s="180" t="str">
        <f t="shared" si="35"/>
        <v xml:space="preserve"> </v>
      </c>
    </row>
    <row r="155" spans="16:108" x14ac:dyDescent="0.2">
      <c r="P155">
        <v>152</v>
      </c>
      <c r="Q155" s="81">
        <v>45619</v>
      </c>
      <c r="R155">
        <v>0</v>
      </c>
      <c r="S155" s="74">
        <v>495159.86683006171</v>
      </c>
      <c r="T155">
        <v>67.794753891740029</v>
      </c>
      <c r="U155">
        <v>639087.73318532738</v>
      </c>
      <c r="V155">
        <v>645450.87961187446</v>
      </c>
      <c r="W155">
        <v>69.383757378831589</v>
      </c>
      <c r="X155">
        <v>642870.0279703628</v>
      </c>
      <c r="Y155">
        <v>69.48261575428819</v>
      </c>
      <c r="Z155">
        <v>621918.11124730122</v>
      </c>
      <c r="AA155">
        <v>69.159663237162917</v>
      </c>
      <c r="AB155">
        <v>67.506506676975903</v>
      </c>
      <c r="AC155">
        <v>68.009268789419224</v>
      </c>
      <c r="AF155">
        <v>0</v>
      </c>
      <c r="AG155" s="74">
        <v>588032.51088859979</v>
      </c>
      <c r="AH155">
        <v>582412.6378763984</v>
      </c>
      <c r="AI155" s="4" t="str">
        <f t="shared" si="18"/>
        <v xml:space="preserve"> </v>
      </c>
      <c r="AJ155" s="4">
        <f t="shared" si="19"/>
        <v>9.5570787467328579E-3</v>
      </c>
      <c r="AO155">
        <v>0</v>
      </c>
      <c r="AP155" s="74">
        <v>588032.51088859979</v>
      </c>
      <c r="AQ155">
        <v>582547.08955269656</v>
      </c>
      <c r="AR155" s="4" t="str">
        <f t="shared" si="20"/>
        <v xml:space="preserve"> </v>
      </c>
      <c r="AS155" s="4">
        <f t="shared" si="21"/>
        <v>9.3284320753183984E-3</v>
      </c>
      <c r="AX155" s="123">
        <v>0</v>
      </c>
      <c r="AY155">
        <v>68.848662889943455</v>
      </c>
      <c r="AZ155">
        <v>68.805095576916941</v>
      </c>
      <c r="BA155" s="179" t="str">
        <f t="shared" si="22"/>
        <v xml:space="preserve"> </v>
      </c>
      <c r="BB155" s="180">
        <f t="shared" si="23"/>
        <v>6.3279824469732963E-4</v>
      </c>
      <c r="BG155">
        <v>0</v>
      </c>
      <c r="BH155" s="74">
        <v>588032.51088859979</v>
      </c>
      <c r="BI155">
        <v>633037.40701695194</v>
      </c>
      <c r="BJ155" s="4" t="str">
        <f t="shared" si="24"/>
        <v xml:space="preserve"> </v>
      </c>
      <c r="BK155" s="4">
        <f t="shared" si="25"/>
        <v>7.6534707341849903E-2</v>
      </c>
      <c r="BP155" s="123">
        <v>0</v>
      </c>
      <c r="BQ155">
        <v>68.848662889943455</v>
      </c>
      <c r="BR155">
        <v>69.328283470131908</v>
      </c>
      <c r="BS155" s="179" t="str">
        <f t="shared" si="26"/>
        <v xml:space="preserve"> </v>
      </c>
      <c r="BT155" s="180">
        <f t="shared" si="27"/>
        <v>6.9663020319674137E-3</v>
      </c>
      <c r="BY155">
        <v>0</v>
      </c>
      <c r="BZ155" s="74">
        <v>588032.51088859979</v>
      </c>
      <c r="CA155">
        <v>623478.10845850571</v>
      </c>
      <c r="CB155" s="4" t="str">
        <f t="shared" si="28"/>
        <v xml:space="preserve"> </v>
      </c>
      <c r="CC155" s="4">
        <f t="shared" si="29"/>
        <v>6.0278295695492479E-2</v>
      </c>
      <c r="CH155" s="123">
        <v>0</v>
      </c>
      <c r="CI155">
        <v>68.848662889943455</v>
      </c>
      <c r="CJ155">
        <v>69.177620756527645</v>
      </c>
      <c r="CK155" s="179" t="str">
        <f t="shared" si="30"/>
        <v xml:space="preserve"> </v>
      </c>
      <c r="CL155" s="180">
        <f t="shared" si="31"/>
        <v>4.7779848260820785E-3</v>
      </c>
      <c r="CQ155">
        <v>0</v>
      </c>
      <c r="CR155">
        <v>68.848662889943455</v>
      </c>
      <c r="CS155">
        <v>68.622485669005869</v>
      </c>
      <c r="CT155" s="179" t="str">
        <f t="shared" si="32"/>
        <v xml:space="preserve"> </v>
      </c>
      <c r="CU155" s="180">
        <f t="shared" si="33"/>
        <v>3.2851359989247288E-3</v>
      </c>
      <c r="CZ155">
        <v>0</v>
      </c>
      <c r="DA155">
        <v>68.848662889943455</v>
      </c>
      <c r="DB155">
        <v>68.622392305312886</v>
      </c>
      <c r="DC155" s="179" t="str">
        <f t="shared" si="34"/>
        <v xml:space="preserve"> </v>
      </c>
      <c r="DD155" s="180">
        <f t="shared" si="35"/>
        <v>3.2851359989247288E-3</v>
      </c>
    </row>
    <row r="156" spans="16:108" x14ac:dyDescent="0.2">
      <c r="P156">
        <v>153</v>
      </c>
      <c r="Q156" s="81">
        <v>45626</v>
      </c>
      <c r="R156">
        <v>0</v>
      </c>
      <c r="S156" s="74">
        <v>493416.16691624396</v>
      </c>
      <c r="T156">
        <v>67.776022940471194</v>
      </c>
      <c r="U156">
        <v>638941.39130682487</v>
      </c>
      <c r="V156">
        <v>645306.29527162435</v>
      </c>
      <c r="W156">
        <v>69.3822116752429</v>
      </c>
      <c r="X156">
        <v>643355.2713052131</v>
      </c>
      <c r="Y156">
        <v>69.490110771386327</v>
      </c>
      <c r="Z156">
        <v>621861.18358826009</v>
      </c>
      <c r="AA156">
        <v>69.159007928594235</v>
      </c>
      <c r="AB156">
        <v>67.502155792721126</v>
      </c>
      <c r="AC156">
        <v>67.981499130538964</v>
      </c>
      <c r="AF156">
        <v>0</v>
      </c>
      <c r="AG156" s="74">
        <v>590622.39064806257</v>
      </c>
      <c r="AH156">
        <v>582266.29599789588</v>
      </c>
      <c r="AI156" s="4" t="str">
        <f t="shared" si="18"/>
        <v xml:space="preserve"> </v>
      </c>
      <c r="AJ156" s="4">
        <f t="shared" si="19"/>
        <v>1.4147947626905806E-2</v>
      </c>
      <c r="AO156">
        <v>0</v>
      </c>
      <c r="AP156" s="74">
        <v>590622.39064806257</v>
      </c>
      <c r="AQ156">
        <v>582402.50521244644</v>
      </c>
      <c r="AR156" s="4" t="str">
        <f t="shared" si="20"/>
        <v xml:space="preserve"> </v>
      </c>
      <c r="AS156" s="4">
        <f t="shared" si="21"/>
        <v>1.391732783208038E-2</v>
      </c>
      <c r="AX156" s="123">
        <v>0</v>
      </c>
      <c r="AY156">
        <v>68.87829421840479</v>
      </c>
      <c r="AZ156">
        <v>68.803549873328251</v>
      </c>
      <c r="BA156" s="179" t="str">
        <f t="shared" si="22"/>
        <v xml:space="preserve"> </v>
      </c>
      <c r="BB156" s="180">
        <f t="shared" si="23"/>
        <v>1.0851654490677933E-3</v>
      </c>
      <c r="BG156">
        <v>0</v>
      </c>
      <c r="BH156" s="74">
        <v>590622.39064806257</v>
      </c>
      <c r="BI156">
        <v>633345.84555042943</v>
      </c>
      <c r="BJ156" s="4" t="str">
        <f t="shared" si="24"/>
        <v xml:space="preserve"> </v>
      </c>
      <c r="BK156" s="4">
        <f t="shared" si="25"/>
        <v>7.233632787861019E-2</v>
      </c>
      <c r="BP156" s="123">
        <v>0</v>
      </c>
      <c r="BQ156">
        <v>68.87829421840479</v>
      </c>
      <c r="BR156">
        <v>69.333236706976422</v>
      </c>
      <c r="BS156" s="179" t="str">
        <f t="shared" si="26"/>
        <v xml:space="preserve"> </v>
      </c>
      <c r="BT156" s="180">
        <f t="shared" si="27"/>
        <v>6.6050196761415735E-3</v>
      </c>
      <c r="BY156">
        <v>0</v>
      </c>
      <c r="BZ156" s="74">
        <v>590622.39064806257</v>
      </c>
      <c r="CA156">
        <v>623410.01840831607</v>
      </c>
      <c r="CB156" s="4" t="str">
        <f t="shared" si="28"/>
        <v xml:space="preserve"> </v>
      </c>
      <c r="CC156" s="4">
        <f t="shared" si="29"/>
        <v>5.5513689083607466E-2</v>
      </c>
      <c r="CH156" s="123">
        <v>0</v>
      </c>
      <c r="CI156">
        <v>68.87829421840479</v>
      </c>
      <c r="CJ156">
        <v>69.176836954873352</v>
      </c>
      <c r="CK156" s="179" t="str">
        <f t="shared" si="30"/>
        <v xml:space="preserve"> </v>
      </c>
      <c r="CL156" s="180">
        <f t="shared" si="31"/>
        <v>4.3343514797552747E-3</v>
      </c>
      <c r="CQ156">
        <v>0</v>
      </c>
      <c r="CR156">
        <v>68.87829421840479</v>
      </c>
      <c r="CS156">
        <v>68.619344733296032</v>
      </c>
      <c r="CT156" s="179" t="str">
        <f t="shared" si="32"/>
        <v xml:space="preserve"> </v>
      </c>
      <c r="CU156" s="180">
        <f t="shared" si="33"/>
        <v>3.7595223291630921E-3</v>
      </c>
      <c r="CZ156">
        <v>0</v>
      </c>
      <c r="DA156">
        <v>68.87829421840479</v>
      </c>
      <c r="DB156">
        <v>68.682908950390953</v>
      </c>
      <c r="DC156" s="179" t="str">
        <f t="shared" si="34"/>
        <v xml:space="preserve"> </v>
      </c>
      <c r="DD156" s="180">
        <f t="shared" si="35"/>
        <v>3.7595223291630921E-3</v>
      </c>
    </row>
    <row r="157" spans="16:108" x14ac:dyDescent="0.2">
      <c r="P157">
        <v>154</v>
      </c>
      <c r="Q157" s="81">
        <v>45633</v>
      </c>
      <c r="R157">
        <v>0</v>
      </c>
      <c r="S157" s="74">
        <v>493920.37886660802</v>
      </c>
      <c r="T157">
        <v>67.781404780360944</v>
      </c>
      <c r="U157">
        <v>489177.89252345631</v>
      </c>
      <c r="V157">
        <v>489313.22296888084</v>
      </c>
      <c r="W157">
        <v>67.759016879467794</v>
      </c>
      <c r="X157">
        <v>515263.80568054423</v>
      </c>
      <c r="Y157">
        <v>68.131024554411326</v>
      </c>
      <c r="Z157">
        <v>493901.15350438573</v>
      </c>
      <c r="AA157">
        <v>67.802694185540801</v>
      </c>
      <c r="AB157">
        <v>67.818790258502005</v>
      </c>
      <c r="AC157">
        <v>67.829307961315408</v>
      </c>
      <c r="AF157">
        <v>0</v>
      </c>
      <c r="AG157" s="74">
        <v>595118.50759646692</v>
      </c>
      <c r="AH157">
        <v>582119.95411939349</v>
      </c>
      <c r="AI157" s="4" t="str">
        <f t="shared" si="18"/>
        <v xml:space="preserve"> </v>
      </c>
      <c r="AJ157" s="4">
        <f t="shared" si="19"/>
        <v>2.1841958048946092E-2</v>
      </c>
      <c r="AO157">
        <v>0</v>
      </c>
      <c r="AP157" s="74">
        <v>595118.50759646692</v>
      </c>
      <c r="AQ157">
        <v>582257.92087219621</v>
      </c>
      <c r="AR157" s="4" t="str">
        <f t="shared" si="20"/>
        <v xml:space="preserve"> </v>
      </c>
      <c r="AS157" s="4">
        <f t="shared" si="21"/>
        <v>2.1610127327767664E-2</v>
      </c>
      <c r="AX157" s="123">
        <v>0</v>
      </c>
      <c r="AY157">
        <v>68.92383011823172</v>
      </c>
      <c r="AZ157">
        <v>68.802004169739575</v>
      </c>
      <c r="BA157" s="179" t="str">
        <f t="shared" si="22"/>
        <v xml:space="preserve"> </v>
      </c>
      <c r="BB157" s="180">
        <f t="shared" si="23"/>
        <v>1.7675446689942337E-3</v>
      </c>
      <c r="BG157">
        <v>0</v>
      </c>
      <c r="BH157" s="74">
        <v>595118.50759646692</v>
      </c>
      <c r="BI157">
        <v>633661.35627596173</v>
      </c>
      <c r="BJ157" s="4" t="str">
        <f t="shared" si="24"/>
        <v xml:space="preserve"> </v>
      </c>
      <c r="BK157" s="4">
        <f t="shared" si="25"/>
        <v>6.4764997538321614E-2</v>
      </c>
      <c r="BP157" s="123">
        <v>0</v>
      </c>
      <c r="BQ157">
        <v>68.92383011823172</v>
      </c>
      <c r="BR157">
        <v>69.338291615031082</v>
      </c>
      <c r="BS157" s="179" t="str">
        <f t="shared" si="26"/>
        <v xml:space="preserve"> </v>
      </c>
      <c r="BT157" s="180">
        <f t="shared" si="27"/>
        <v>6.0133265387079604E-3</v>
      </c>
      <c r="BY157">
        <v>0</v>
      </c>
      <c r="BZ157" s="74">
        <v>595118.50759646692</v>
      </c>
      <c r="CA157">
        <v>623342.45824715507</v>
      </c>
      <c r="CB157" s="4" t="str">
        <f t="shared" si="28"/>
        <v xml:space="preserve"> </v>
      </c>
      <c r="CC157" s="4">
        <f t="shared" si="29"/>
        <v>4.7425765272663997E-2</v>
      </c>
      <c r="CH157" s="123">
        <v>0</v>
      </c>
      <c r="CI157">
        <v>68.92383011823172</v>
      </c>
      <c r="CJ157">
        <v>69.176059252904636</v>
      </c>
      <c r="CK157" s="179" t="str">
        <f t="shared" si="30"/>
        <v xml:space="preserve"> </v>
      </c>
      <c r="CL157" s="180">
        <f t="shared" si="31"/>
        <v>3.6595345070093046E-3</v>
      </c>
      <c r="CQ157">
        <v>0</v>
      </c>
      <c r="CR157">
        <v>68.92383011823172</v>
      </c>
      <c r="CS157">
        <v>68.648349219247478</v>
      </c>
      <c r="CT157" s="179" t="str">
        <f t="shared" si="32"/>
        <v xml:space="preserve"> </v>
      </c>
      <c r="CU157" s="180">
        <f t="shared" si="33"/>
        <v>3.9968890079335783E-3</v>
      </c>
      <c r="CZ157">
        <v>0</v>
      </c>
      <c r="DA157">
        <v>68.92383011823172</v>
      </c>
      <c r="DB157">
        <v>68.772763354508953</v>
      </c>
      <c r="DC157" s="179" t="str">
        <f t="shared" si="34"/>
        <v xml:space="preserve"> </v>
      </c>
      <c r="DD157" s="180">
        <f t="shared" si="35"/>
        <v>3.9968890079335783E-3</v>
      </c>
    </row>
    <row r="158" spans="16:108" x14ac:dyDescent="0.2">
      <c r="P158">
        <v>155</v>
      </c>
      <c r="Q158" s="81">
        <v>45640</v>
      </c>
      <c r="R158">
        <v>0</v>
      </c>
      <c r="S158" s="74">
        <v>493489.21295160783</v>
      </c>
      <c r="T158">
        <v>67.780265612287224</v>
      </c>
      <c r="U158">
        <v>489031.55064495379</v>
      </c>
      <c r="V158">
        <v>489168.63862863067</v>
      </c>
      <c r="W158">
        <v>67.757471175879118</v>
      </c>
      <c r="X158">
        <v>515763.19339950453</v>
      </c>
      <c r="Y158">
        <v>68.138722913929726</v>
      </c>
      <c r="Z158">
        <v>493844.96277814871</v>
      </c>
      <c r="AA158">
        <v>67.802047359990567</v>
      </c>
      <c r="AB158">
        <v>67.812977063413285</v>
      </c>
      <c r="AC158">
        <v>67.810146659540948</v>
      </c>
      <c r="AF158">
        <v>0</v>
      </c>
      <c r="AG158" s="74">
        <v>599169.58228113165</v>
      </c>
      <c r="AH158">
        <v>581973.61224089097</v>
      </c>
      <c r="AI158" s="4" t="str">
        <f t="shared" ref="AI158:AI185" si="36">IF(AF158=1, ABS(AH158-AG158)/AG158, " ")</f>
        <v xml:space="preserve"> </v>
      </c>
      <c r="AJ158" s="4">
        <f t="shared" ref="AJ158:AJ185" si="37">IF(AF158=0, ABS(AH158-AG158)/AG158, " ")</f>
        <v>2.8699671259633953E-2</v>
      </c>
      <c r="AO158">
        <v>0</v>
      </c>
      <c r="AP158" s="74">
        <v>599169.58228113165</v>
      </c>
      <c r="AQ158">
        <v>582113.33653194609</v>
      </c>
      <c r="AR158" s="4" t="str">
        <f t="shared" ref="AR158:AR185" si="38">IF(AO158=1,ABS(AQ158-AP158)/AP158, " ")</f>
        <v xml:space="preserve"> </v>
      </c>
      <c r="AS158" s="4">
        <f t="shared" ref="AS158:AS185" si="39">IF(AO158=0,ABS(AQ158-AP158)/AP158, " ")</f>
        <v>2.8466474690270131E-2</v>
      </c>
      <c r="AX158" s="123">
        <v>0</v>
      </c>
      <c r="AY158">
        <v>68.965281732722772</v>
      </c>
      <c r="AZ158">
        <v>68.8004584661509</v>
      </c>
      <c r="BA158" s="179" t="str">
        <f t="shared" ref="BA158:BA185" si="40">IF(AX158=1, ABS(AZ158-AY158)/AY158, " ")</f>
        <v xml:space="preserve"> </v>
      </c>
      <c r="BB158" s="180">
        <f t="shared" ref="BB158:BB185" si="41">IF(AX158=0, ABS(AZ158-AY158)/AY158, " ")</f>
        <v>2.3899455266586209E-3</v>
      </c>
      <c r="BG158">
        <v>0</v>
      </c>
      <c r="BH158" s="74">
        <v>599169.58228113165</v>
      </c>
      <c r="BI158">
        <v>633983.93919354887</v>
      </c>
      <c r="BJ158" s="4" t="str">
        <f t="shared" ref="BJ158:BJ185" si="42">IF(BG158=1, ABS(BI158-BH158)/BH158, " ")</f>
        <v xml:space="preserve"> </v>
      </c>
      <c r="BK158" s="4">
        <f t="shared" ref="BK158:BK185" si="43">IF(BG158=0, ABS(BI158-BH158)/BH158, " ")</f>
        <v>5.8104346318572378E-2</v>
      </c>
      <c r="BP158" s="123">
        <v>0</v>
      </c>
      <c r="BQ158">
        <v>68.965281732722772</v>
      </c>
      <c r="BR158">
        <v>69.343448194295888</v>
      </c>
      <c r="BS158" s="179" t="str">
        <f t="shared" ref="BS158:BS185" si="44">IF(BP158=1, ABS(BR158-BQ158)/BQ158, " ")</f>
        <v xml:space="preserve"> </v>
      </c>
      <c r="BT158" s="180">
        <f t="shared" ref="BT158:BT185" si="45">IF(BP158=0, ABS(BR158-BQ158)/BQ158, " ")</f>
        <v>5.4834324180493103E-3</v>
      </c>
      <c r="BY158">
        <v>0</v>
      </c>
      <c r="BZ158" s="74">
        <v>599169.58228113165</v>
      </c>
      <c r="CA158">
        <v>623275.4197912853</v>
      </c>
      <c r="CB158" s="4" t="str">
        <f t="shared" ref="CB158:CB185" si="46">IF(BY158=1, ABS(CA158-BZ158)/BZ158, " ")</f>
        <v xml:space="preserve"> </v>
      </c>
      <c r="CC158" s="4">
        <f t="shared" ref="CC158:CC185" si="47">IF(BY158=0, ABS(CA158-BZ158)/BZ158, " ")</f>
        <v>4.0232078234644329E-2</v>
      </c>
      <c r="CH158" s="123">
        <v>0</v>
      </c>
      <c r="CI158">
        <v>68.965281732722772</v>
      </c>
      <c r="CJ158">
        <v>69.175287556416464</v>
      </c>
      <c r="CK158" s="179" t="str">
        <f t="shared" ref="CK158:CK185" si="48">IF(CH158=1, ABS(CJ158-CI158)/CI158, " ")</f>
        <v xml:space="preserve"> </v>
      </c>
      <c r="CL158" s="180">
        <f t="shared" ref="CL158:CL185" si="49">IF(CH158=0, ABS(CJ158-CI158)/CI158, " ")</f>
        <v>3.0450948421783617E-3</v>
      </c>
      <c r="CQ158">
        <v>0</v>
      </c>
      <c r="CR158">
        <v>68.965281732722772</v>
      </c>
      <c r="CS158">
        <v>68.671165595702405</v>
      </c>
      <c r="CT158" s="179" t="str">
        <f t="shared" ref="CT158:CT185" si="50">IF(CQ158=1, ABS(CS158-CR158)/CR158, " ")</f>
        <v xml:space="preserve"> </v>
      </c>
      <c r="CU158" s="180">
        <f t="shared" ref="CU158:CU185" si="51">IF(CQ158=0, ABS(CS158-CR158)/CR158, " ")</f>
        <v>4.2646985502100042E-3</v>
      </c>
      <c r="CZ158">
        <v>0</v>
      </c>
      <c r="DA158">
        <v>68.965281732722772</v>
      </c>
      <c r="DB158">
        <v>68.858969581434621</v>
      </c>
      <c r="DC158" s="179" t="str">
        <f t="shared" ref="DC158:DC185" si="52">IF(CZ158=1, ABS(DB158-DA158)/DA158, " ")</f>
        <v xml:space="preserve"> </v>
      </c>
      <c r="DD158" s="180">
        <f t="shared" ref="DD158:DD185" si="53">IF(CQ158=0, ABS(CS158-CR158)/CR158, " ")</f>
        <v>4.2646985502100042E-3</v>
      </c>
    </row>
    <row r="159" spans="16:108" x14ac:dyDescent="0.2">
      <c r="P159">
        <v>156</v>
      </c>
      <c r="Q159" s="81">
        <v>45647</v>
      </c>
      <c r="R159">
        <v>0</v>
      </c>
      <c r="S159" s="74">
        <v>491582.71380875882</v>
      </c>
      <c r="T159">
        <v>67.759696444161378</v>
      </c>
      <c r="U159">
        <v>488885.20876645122</v>
      </c>
      <c r="V159">
        <v>489024.05428838049</v>
      </c>
      <c r="W159">
        <v>67.755925472290429</v>
      </c>
      <c r="X159">
        <v>516269.65331051964</v>
      </c>
      <c r="Y159">
        <v>68.146522944658301</v>
      </c>
      <c r="Z159">
        <v>493789.13340956334</v>
      </c>
      <c r="AA159">
        <v>67.801404694118915</v>
      </c>
      <c r="AB159">
        <v>67.811623199565659</v>
      </c>
      <c r="AC159">
        <v>67.783013919588683</v>
      </c>
      <c r="AF159">
        <v>0</v>
      </c>
      <c r="AG159" s="74">
        <v>602819.22941687214</v>
      </c>
      <c r="AH159">
        <v>581827.27036238846</v>
      </c>
      <c r="AI159" s="4" t="str">
        <f t="shared" si="36"/>
        <v xml:space="preserve"> </v>
      </c>
      <c r="AJ159" s="4">
        <f t="shared" si="37"/>
        <v>3.4822975164196288E-2</v>
      </c>
      <c r="AO159">
        <v>0</v>
      </c>
      <c r="AP159" s="74">
        <v>602819.22941687214</v>
      </c>
      <c r="AQ159">
        <v>581968.75219169585</v>
      </c>
      <c r="AR159" s="4" t="str">
        <f t="shared" si="38"/>
        <v xml:space="preserve"> </v>
      </c>
      <c r="AS159" s="4">
        <f t="shared" si="39"/>
        <v>3.4588274905141429E-2</v>
      </c>
      <c r="AX159" s="123">
        <v>0</v>
      </c>
      <c r="AY159">
        <v>69.003084116492616</v>
      </c>
      <c r="AZ159">
        <v>68.798912762562225</v>
      </c>
      <c r="BA159" s="179" t="str">
        <f t="shared" si="40"/>
        <v xml:space="preserve"> </v>
      </c>
      <c r="BB159" s="180">
        <f t="shared" si="41"/>
        <v>2.9588728756776215E-3</v>
      </c>
      <c r="BG159">
        <v>0</v>
      </c>
      <c r="BH159" s="74">
        <v>602819.22941687214</v>
      </c>
      <c r="BI159">
        <v>634313.59430319117</v>
      </c>
      <c r="BJ159" s="4" t="str">
        <f t="shared" si="42"/>
        <v xml:space="preserve"> </v>
      </c>
      <c r="BK159" s="4">
        <f t="shared" si="43"/>
        <v>5.2245123163679796E-2</v>
      </c>
      <c r="BP159" s="123">
        <v>0</v>
      </c>
      <c r="BQ159">
        <v>69.003084116492616</v>
      </c>
      <c r="BR159">
        <v>69.348706444770841</v>
      </c>
      <c r="BS159" s="179" t="str">
        <f t="shared" si="44"/>
        <v xml:space="preserve"> </v>
      </c>
      <c r="BT159" s="180">
        <f t="shared" si="45"/>
        <v>5.0087953705770169E-3</v>
      </c>
      <c r="BY159">
        <v>0</v>
      </c>
      <c r="BZ159" s="74">
        <v>602819.22941687214</v>
      </c>
      <c r="CA159">
        <v>623208.89504510514</v>
      </c>
      <c r="CB159" s="4" t="str">
        <f t="shared" si="46"/>
        <v xml:space="preserve"> </v>
      </c>
      <c r="CC159" s="4">
        <f t="shared" si="47"/>
        <v>3.3823847404397867E-2</v>
      </c>
      <c r="CH159" s="123">
        <v>0</v>
      </c>
      <c r="CI159">
        <v>69.003084116492616</v>
      </c>
      <c r="CJ159">
        <v>69.17452177336942</v>
      </c>
      <c r="CK159" s="179" t="str">
        <f t="shared" si="48"/>
        <v xml:space="preserve"> </v>
      </c>
      <c r="CL159" s="180">
        <f t="shared" si="49"/>
        <v>2.4844926726373495E-3</v>
      </c>
      <c r="CQ159">
        <v>0</v>
      </c>
      <c r="CR159">
        <v>69.003084116492616</v>
      </c>
      <c r="CS159">
        <v>68.688828812273016</v>
      </c>
      <c r="CT159" s="179" t="str">
        <f t="shared" si="50"/>
        <v xml:space="preserve"> </v>
      </c>
      <c r="CU159" s="180">
        <f t="shared" si="51"/>
        <v>4.554221137262021E-3</v>
      </c>
      <c r="CZ159">
        <v>0</v>
      </c>
      <c r="DA159">
        <v>69.003084116492616</v>
      </c>
      <c r="DB159">
        <v>68.941823407574006</v>
      </c>
      <c r="DC159" s="179" t="str">
        <f t="shared" si="52"/>
        <v xml:space="preserve"> </v>
      </c>
      <c r="DD159" s="180">
        <f t="shared" si="53"/>
        <v>4.554221137262021E-3</v>
      </c>
    </row>
    <row r="160" spans="16:108" x14ac:dyDescent="0.2">
      <c r="P160">
        <v>157</v>
      </c>
      <c r="Q160" s="81">
        <v>45654</v>
      </c>
      <c r="R160">
        <v>0</v>
      </c>
      <c r="S160" s="74">
        <v>494926.77817552083</v>
      </c>
      <c r="T160">
        <v>67.796456002011496</v>
      </c>
      <c r="U160">
        <v>488738.86688794883</v>
      </c>
      <c r="V160">
        <v>488879.46994813025</v>
      </c>
      <c r="W160">
        <v>67.754379768701753</v>
      </c>
      <c r="X160">
        <v>516783.18541358958</v>
      </c>
      <c r="Y160">
        <v>68.154424646597008</v>
      </c>
      <c r="Z160">
        <v>493733.66078059282</v>
      </c>
      <c r="AA160">
        <v>67.800766134766491</v>
      </c>
      <c r="AB160">
        <v>67.82292376596898</v>
      </c>
      <c r="AC160">
        <v>67.824122991862708</v>
      </c>
      <c r="AF160">
        <v>0</v>
      </c>
      <c r="AG160" s="74">
        <v>614408.08453264297</v>
      </c>
      <c r="AH160">
        <v>642014.5707553766</v>
      </c>
      <c r="AI160" s="4" t="str">
        <f t="shared" si="36"/>
        <v xml:space="preserve"> </v>
      </c>
      <c r="AJ160" s="4">
        <f t="shared" si="37"/>
        <v>4.4931840771159186E-2</v>
      </c>
      <c r="AO160">
        <v>0</v>
      </c>
      <c r="AP160" s="74">
        <v>614408.08453264297</v>
      </c>
      <c r="AQ160">
        <v>648342.56641687849</v>
      </c>
      <c r="AR160" s="4" t="str">
        <f t="shared" si="38"/>
        <v xml:space="preserve"> </v>
      </c>
      <c r="AS160" s="4">
        <f t="shared" si="39"/>
        <v>5.5231177353481924E-2</v>
      </c>
      <c r="AX160" s="123">
        <v>0</v>
      </c>
      <c r="AY160">
        <v>69.121433691521048</v>
      </c>
      <c r="AZ160">
        <v>69.414671450605198</v>
      </c>
      <c r="BA160" s="179" t="str">
        <f t="shared" si="40"/>
        <v xml:space="preserve"> </v>
      </c>
      <c r="BB160" s="180">
        <f t="shared" si="41"/>
        <v>4.2423564359620695E-3</v>
      </c>
      <c r="BG160">
        <v>0</v>
      </c>
      <c r="BH160" s="74">
        <v>614408.08453264297</v>
      </c>
      <c r="BI160">
        <v>634650.32160488819</v>
      </c>
      <c r="BJ160" s="4" t="str">
        <f t="shared" si="42"/>
        <v xml:space="preserve"> </v>
      </c>
      <c r="BK160" s="4">
        <f t="shared" si="43"/>
        <v>3.2945915885274728E-2</v>
      </c>
      <c r="BP160" s="123">
        <v>0</v>
      </c>
      <c r="BQ160">
        <v>69.121433691521048</v>
      </c>
      <c r="BR160">
        <v>69.354066366455939</v>
      </c>
      <c r="BS160" s="179" t="str">
        <f t="shared" si="44"/>
        <v xml:space="preserve"> </v>
      </c>
      <c r="BT160" s="180">
        <f t="shared" si="45"/>
        <v>3.3655649559165219E-3</v>
      </c>
      <c r="BY160">
        <v>0</v>
      </c>
      <c r="BZ160" s="74">
        <v>614408.08453264297</v>
      </c>
      <c r="CA160">
        <v>623142.87619542528</v>
      </c>
      <c r="CB160" s="4" t="str">
        <f t="shared" si="46"/>
        <v xml:space="preserve"> </v>
      </c>
      <c r="CC160" s="4">
        <f t="shared" si="47"/>
        <v>1.4216596237379494E-2</v>
      </c>
      <c r="CH160" s="123">
        <v>0</v>
      </c>
      <c r="CI160">
        <v>69.121433691521048</v>
      </c>
      <c r="CJ160">
        <v>69.173761813823958</v>
      </c>
      <c r="CK160" s="179" t="str">
        <f t="shared" si="48"/>
        <v xml:space="preserve"> </v>
      </c>
      <c r="CL160" s="180">
        <f t="shared" si="49"/>
        <v>7.5704625191142601E-4</v>
      </c>
      <c r="CQ160">
        <v>0</v>
      </c>
      <c r="CR160">
        <v>69.121433691521048</v>
      </c>
      <c r="CS160">
        <v>67.886464185972841</v>
      </c>
      <c r="CT160" s="179" t="str">
        <f t="shared" si="50"/>
        <v xml:space="preserve"> </v>
      </c>
      <c r="CU160" s="180">
        <f t="shared" si="51"/>
        <v>1.7866665079021616E-2</v>
      </c>
      <c r="CZ160">
        <v>0</v>
      </c>
      <c r="DA160">
        <v>69.121433691521048</v>
      </c>
      <c r="DB160">
        <v>69.025726249936639</v>
      </c>
      <c r="DC160" s="179" t="str">
        <f t="shared" si="52"/>
        <v xml:space="preserve"> </v>
      </c>
      <c r="DD160" s="180">
        <f t="shared" si="53"/>
        <v>1.7866665079021616E-2</v>
      </c>
    </row>
    <row r="161" spans="32:108" x14ac:dyDescent="0.2">
      <c r="AF161">
        <v>0</v>
      </c>
      <c r="AG161" s="74">
        <v>608386.99659391877</v>
      </c>
      <c r="AH161">
        <v>641868.22887687408</v>
      </c>
      <c r="AI161" s="4" t="str">
        <f t="shared" si="36"/>
        <v xml:space="preserve"> </v>
      </c>
      <c r="AJ161" s="4">
        <f t="shared" si="37"/>
        <v>5.5032787469820134E-2</v>
      </c>
      <c r="AO161">
        <v>0</v>
      </c>
      <c r="AP161" s="74">
        <v>608386.99659391877</v>
      </c>
      <c r="AQ161">
        <v>648197.98207662825</v>
      </c>
      <c r="AR161" s="4" t="str">
        <f t="shared" si="38"/>
        <v xml:space="preserve"> </v>
      </c>
      <c r="AS161" s="4">
        <f t="shared" si="39"/>
        <v>6.5436943435006056E-2</v>
      </c>
      <c r="AX161" s="123">
        <v>0</v>
      </c>
      <c r="AY161">
        <v>69.074099734302067</v>
      </c>
      <c r="AZ161">
        <v>69.413125747016522</v>
      </c>
      <c r="BA161" s="179" t="str">
        <f t="shared" si="40"/>
        <v xml:space="preserve"> </v>
      </c>
      <c r="BB161" s="180">
        <f t="shared" si="41"/>
        <v>4.9081495671827926E-3</v>
      </c>
      <c r="BG161">
        <v>0</v>
      </c>
      <c r="BH161" s="74">
        <v>608386.99659391877</v>
      </c>
      <c r="BI161">
        <v>634994.12109864026</v>
      </c>
      <c r="BJ161" s="4" t="str">
        <f t="shared" si="42"/>
        <v xml:space="preserve"> </v>
      </c>
      <c r="BK161" s="4">
        <f t="shared" si="43"/>
        <v>4.3733880989703336E-2</v>
      </c>
      <c r="BP161" s="123">
        <v>0</v>
      </c>
      <c r="BQ161">
        <v>69.074099734302067</v>
      </c>
      <c r="BR161">
        <v>69.359527959351183</v>
      </c>
      <c r="BS161" s="179" t="str">
        <f t="shared" si="44"/>
        <v xml:space="preserve"> </v>
      </c>
      <c r="BT161" s="180">
        <f t="shared" si="45"/>
        <v>4.1322033315965689E-3</v>
      </c>
      <c r="BY161">
        <v>0</v>
      </c>
      <c r="BZ161" s="74">
        <v>608386.99659391877</v>
      </c>
      <c r="CA161">
        <v>623077.35560596315</v>
      </c>
      <c r="CB161" s="4" t="str">
        <f t="shared" si="46"/>
        <v xml:space="preserve"> </v>
      </c>
      <c r="CC161" s="4">
        <f t="shared" si="47"/>
        <v>2.4146405321430277E-2</v>
      </c>
      <c r="CH161" s="123">
        <v>0</v>
      </c>
      <c r="CI161">
        <v>69.074099734302067</v>
      </c>
      <c r="CJ161">
        <v>69.173007589876875</v>
      </c>
      <c r="CK161" s="179" t="str">
        <f t="shared" si="48"/>
        <v xml:space="preserve"> </v>
      </c>
      <c r="CL161" s="180">
        <f t="shared" si="49"/>
        <v>1.4319094415311E-3</v>
      </c>
      <c r="CQ161">
        <v>0</v>
      </c>
      <c r="CR161">
        <v>69.074099734302067</v>
      </c>
      <c r="CS161">
        <v>67.765547708422972</v>
      </c>
      <c r="CT161" s="179" t="str">
        <f t="shared" si="50"/>
        <v xml:space="preserve"> </v>
      </c>
      <c r="CU161" s="180">
        <f t="shared" si="51"/>
        <v>1.8944177787514047E-2</v>
      </c>
      <c r="CZ161">
        <v>0</v>
      </c>
      <c r="DA161">
        <v>69.074099734302067</v>
      </c>
      <c r="DB161">
        <v>69.003339988957919</v>
      </c>
      <c r="DC161" s="179" t="str">
        <f t="shared" si="52"/>
        <v xml:space="preserve"> </v>
      </c>
      <c r="DD161" s="180">
        <f t="shared" si="53"/>
        <v>1.8944177787514047E-2</v>
      </c>
    </row>
    <row r="162" spans="32:108" x14ac:dyDescent="0.2">
      <c r="AF162">
        <v>0</v>
      </c>
      <c r="AG162" s="74">
        <v>601473.66585096088</v>
      </c>
      <c r="AH162">
        <v>641721.88699837169</v>
      </c>
      <c r="AI162" s="4" t="str">
        <f t="shared" si="36"/>
        <v xml:space="preserve"> </v>
      </c>
      <c r="AJ162" s="4">
        <f t="shared" si="37"/>
        <v>6.6916015500808154E-2</v>
      </c>
      <c r="AO162">
        <v>0</v>
      </c>
      <c r="AP162" s="74">
        <v>601473.66585096088</v>
      </c>
      <c r="AQ162">
        <v>648053.39773637801</v>
      </c>
      <c r="AR162" s="4" t="str">
        <f t="shared" si="38"/>
        <v xml:space="preserve"> </v>
      </c>
      <c r="AS162" s="4">
        <f t="shared" si="39"/>
        <v>7.744267875720949E-2</v>
      </c>
      <c r="AX162" s="123">
        <v>0</v>
      </c>
      <c r="AY162">
        <v>69.014087968572937</v>
      </c>
      <c r="AZ162">
        <v>69.411580043427833</v>
      </c>
      <c r="BA162" s="179" t="str">
        <f t="shared" si="40"/>
        <v xml:space="preserve"> </v>
      </c>
      <c r="BB162" s="180">
        <f t="shared" si="41"/>
        <v>5.7595787549333697E-3</v>
      </c>
      <c r="BG162">
        <v>0</v>
      </c>
      <c r="BH162" s="74">
        <v>601473.66585096088</v>
      </c>
      <c r="BI162">
        <v>635344.99278444704</v>
      </c>
      <c r="BJ162" s="4" t="str">
        <f t="shared" si="42"/>
        <v xml:space="preserve"> </v>
      </c>
      <c r="BK162" s="4">
        <f t="shared" si="43"/>
        <v>5.631389844069936E-2</v>
      </c>
      <c r="BP162" s="123">
        <v>0</v>
      </c>
      <c r="BQ162">
        <v>69.014087968572937</v>
      </c>
      <c r="BR162">
        <v>69.36509122345656</v>
      </c>
      <c r="BS162" s="179" t="str">
        <f t="shared" si="44"/>
        <v xml:space="preserve"> </v>
      </c>
      <c r="BT162" s="180">
        <f t="shared" si="45"/>
        <v>5.0859652748502463E-3</v>
      </c>
      <c r="BY162">
        <v>0</v>
      </c>
      <c r="BZ162" s="74">
        <v>601473.66585096088</v>
      </c>
      <c r="CA162">
        <v>623012.32581204013</v>
      </c>
      <c r="CB162" s="4" t="str">
        <f t="shared" si="46"/>
        <v xml:space="preserve"> </v>
      </c>
      <c r="CC162" s="4">
        <f t="shared" si="47"/>
        <v>3.5809813768997681E-2</v>
      </c>
      <c r="CH162" s="123">
        <v>0</v>
      </c>
      <c r="CI162">
        <v>69.014087968572937</v>
      </c>
      <c r="CJ162">
        <v>69.172259015600432</v>
      </c>
      <c r="CK162" s="179" t="str">
        <f t="shared" si="48"/>
        <v xml:space="preserve"> </v>
      </c>
      <c r="CL162" s="180">
        <f t="shared" si="49"/>
        <v>2.2918660766700388E-3</v>
      </c>
      <c r="CQ162">
        <v>0</v>
      </c>
      <c r="CR162">
        <v>69.014087968572937</v>
      </c>
      <c r="CS162">
        <v>67.660393661312952</v>
      </c>
      <c r="CT162" s="179" t="str">
        <f t="shared" si="50"/>
        <v xml:space="preserve"> </v>
      </c>
      <c r="CU162" s="180">
        <f t="shared" si="51"/>
        <v>1.9614753264238158E-2</v>
      </c>
      <c r="CZ162">
        <v>0</v>
      </c>
      <c r="DA162">
        <v>69.014087968572937</v>
      </c>
      <c r="DB162">
        <v>69.003585254656173</v>
      </c>
      <c r="DC162" s="179" t="str">
        <f t="shared" si="52"/>
        <v xml:space="preserve"> </v>
      </c>
      <c r="DD162" s="180">
        <f t="shared" si="53"/>
        <v>1.9614753264238158E-2</v>
      </c>
    </row>
    <row r="163" spans="32:108" x14ac:dyDescent="0.2">
      <c r="AF163">
        <v>0</v>
      </c>
      <c r="AG163" s="74">
        <v>606990.44248821831</v>
      </c>
      <c r="AH163">
        <v>641575.54511986917</v>
      </c>
      <c r="AI163" s="4" t="str">
        <f t="shared" si="36"/>
        <v xml:space="preserve"> </v>
      </c>
      <c r="AJ163" s="4">
        <f t="shared" si="37"/>
        <v>5.6978001976237314E-2</v>
      </c>
      <c r="AO163">
        <v>0</v>
      </c>
      <c r="AP163" s="74">
        <v>606990.44248821831</v>
      </c>
      <c r="AQ163">
        <v>647908.81339612789</v>
      </c>
      <c r="AR163" s="4" t="str">
        <f t="shared" si="38"/>
        <v xml:space="preserve"> </v>
      </c>
      <c r="AS163" s="4">
        <f t="shared" si="39"/>
        <v>6.7411886652076591E-2</v>
      </c>
      <c r="AX163" s="123">
        <v>0</v>
      </c>
      <c r="AY163">
        <v>69.069286560994271</v>
      </c>
      <c r="AZ163">
        <v>69.410034339839157</v>
      </c>
      <c r="BA163" s="179" t="str">
        <f t="shared" si="40"/>
        <v xml:space="preserve"> </v>
      </c>
      <c r="BB163" s="180">
        <f t="shared" si="41"/>
        <v>4.9334196979720574E-3</v>
      </c>
      <c r="BG163">
        <v>0</v>
      </c>
      <c r="BH163" s="74">
        <v>606990.44248821831</v>
      </c>
      <c r="BI163">
        <v>635702.93666230887</v>
      </c>
      <c r="BJ163" s="4" t="str">
        <f t="shared" si="42"/>
        <v xml:space="preserve"> </v>
      </c>
      <c r="BK163" s="4">
        <f t="shared" si="43"/>
        <v>4.7303041636685861E-2</v>
      </c>
      <c r="BP163" s="123">
        <v>0</v>
      </c>
      <c r="BQ163">
        <v>69.069286560994271</v>
      </c>
      <c r="BR163">
        <v>69.370756158772082</v>
      </c>
      <c r="BS163" s="179" t="str">
        <f t="shared" si="44"/>
        <v xml:space="preserve"> </v>
      </c>
      <c r="BT163" s="180">
        <f t="shared" si="45"/>
        <v>4.3647417367136997E-3</v>
      </c>
      <c r="BY163">
        <v>0</v>
      </c>
      <c r="BZ163" s="74">
        <v>606990.44248821831</v>
      </c>
      <c r="CA163">
        <v>622947.77951548004</v>
      </c>
      <c r="CB163" s="4" t="str">
        <f t="shared" si="46"/>
        <v xml:space="preserve"> </v>
      </c>
      <c r="CC163" s="4">
        <f t="shared" si="47"/>
        <v>2.6289272301962915E-2</v>
      </c>
      <c r="CH163" s="123">
        <v>0</v>
      </c>
      <c r="CI163">
        <v>69.069286560994271</v>
      </c>
      <c r="CJ163">
        <v>69.171516006983438</v>
      </c>
      <c r="CK163" s="179" t="str">
        <f t="shared" si="48"/>
        <v xml:space="preserve"> </v>
      </c>
      <c r="CL163" s="180">
        <f t="shared" si="49"/>
        <v>1.4800999268884763E-3</v>
      </c>
      <c r="CQ163">
        <v>0</v>
      </c>
      <c r="CR163">
        <v>69.069286560994271</v>
      </c>
      <c r="CS163">
        <v>67.679505836540358</v>
      </c>
      <c r="CT163" s="179" t="str">
        <f t="shared" si="50"/>
        <v xml:space="preserve"> </v>
      </c>
      <c r="CU163" s="180">
        <f t="shared" si="51"/>
        <v>2.0121544519308372E-2</v>
      </c>
      <c r="CZ163">
        <v>0</v>
      </c>
      <c r="DA163">
        <v>69.069286560994271</v>
      </c>
      <c r="DB163">
        <v>69.104292689342145</v>
      </c>
      <c r="DC163" s="179" t="str">
        <f t="shared" si="52"/>
        <v xml:space="preserve"> </v>
      </c>
      <c r="DD163" s="180">
        <f t="shared" si="53"/>
        <v>2.0121544519308372E-2</v>
      </c>
    </row>
    <row r="164" spans="32:108" x14ac:dyDescent="0.2">
      <c r="AF164">
        <v>0</v>
      </c>
      <c r="AG164" s="74">
        <v>610279.2834428706</v>
      </c>
      <c r="AH164">
        <v>655370.60889967601</v>
      </c>
      <c r="AI164" s="4" t="str">
        <f t="shared" si="36"/>
        <v xml:space="preserve"> </v>
      </c>
      <c r="AJ164" s="4">
        <f t="shared" si="37"/>
        <v>7.3886377401546674E-2</v>
      </c>
      <c r="AO164">
        <v>0</v>
      </c>
      <c r="AP164" s="74">
        <v>610279.2834428706</v>
      </c>
      <c r="AQ164">
        <v>647764.22905587766</v>
      </c>
      <c r="AR164" s="4" t="str">
        <f t="shared" si="38"/>
        <v xml:space="preserve"> </v>
      </c>
      <c r="AS164" s="4">
        <f t="shared" si="39"/>
        <v>6.1422608680958279E-2</v>
      </c>
      <c r="AX164" s="123">
        <v>0</v>
      </c>
      <c r="AY164">
        <v>69.099882447511646</v>
      </c>
      <c r="AZ164">
        <v>69.408488636250468</v>
      </c>
      <c r="BA164" s="179" t="str">
        <f t="shared" si="40"/>
        <v xml:space="preserve"> </v>
      </c>
      <c r="BB164" s="180">
        <f t="shared" si="41"/>
        <v>4.4660884766806776E-3</v>
      </c>
      <c r="BG164">
        <v>0</v>
      </c>
      <c r="BH164" s="74">
        <v>610279.2834428706</v>
      </c>
      <c r="BI164">
        <v>636067.95273222576</v>
      </c>
      <c r="BJ164" s="4" t="str">
        <f t="shared" si="42"/>
        <v xml:space="preserve"> </v>
      </c>
      <c r="BK164" s="4">
        <f t="shared" si="43"/>
        <v>4.2257159941378367E-2</v>
      </c>
      <c r="BP164" s="123">
        <v>0</v>
      </c>
      <c r="BQ164">
        <v>69.099882447511646</v>
      </c>
      <c r="BR164">
        <v>69.37652276529775</v>
      </c>
      <c r="BS164" s="179" t="str">
        <f t="shared" si="44"/>
        <v xml:space="preserve"> </v>
      </c>
      <c r="BT164" s="180">
        <f t="shared" si="45"/>
        <v>4.0034846368405905E-3</v>
      </c>
      <c r="BY164">
        <v>0</v>
      </c>
      <c r="BZ164" s="74">
        <v>610279.2834428706</v>
      </c>
      <c r="CA164">
        <v>622883.70957969234</v>
      </c>
      <c r="CB164" s="4" t="str">
        <f t="shared" si="46"/>
        <v xml:space="preserve"> </v>
      </c>
      <c r="CC164" s="4">
        <f t="shared" si="47"/>
        <v>2.0653537615949021E-2</v>
      </c>
      <c r="CH164" s="123">
        <v>0</v>
      </c>
      <c r="CI164">
        <v>69.099882447511646</v>
      </c>
      <c r="CJ164">
        <v>69.170778481874848</v>
      </c>
      <c r="CK164" s="179" t="str">
        <f t="shared" si="48"/>
        <v xml:space="preserve"> </v>
      </c>
      <c r="CL164" s="180">
        <f t="shared" si="49"/>
        <v>1.0259935596425099E-3</v>
      </c>
      <c r="CQ164">
        <v>0</v>
      </c>
      <c r="CR164">
        <v>69.099882447511646</v>
      </c>
      <c r="CS164">
        <v>67.691995057182638</v>
      </c>
      <c r="CT164" s="179" t="str">
        <f t="shared" si="50"/>
        <v xml:space="preserve"> </v>
      </c>
      <c r="CU164" s="180">
        <f t="shared" si="51"/>
        <v>2.0374671279628321E-2</v>
      </c>
      <c r="CZ164">
        <v>0</v>
      </c>
      <c r="DA164">
        <v>69.099882447511646</v>
      </c>
      <c r="DB164">
        <v>69.14706268223749</v>
      </c>
      <c r="DC164" s="179" t="str">
        <f t="shared" si="52"/>
        <v xml:space="preserve"> </v>
      </c>
      <c r="DD164" s="180">
        <f t="shared" si="53"/>
        <v>2.0374671279628321E-2</v>
      </c>
    </row>
    <row r="165" spans="32:108" x14ac:dyDescent="0.2">
      <c r="AF165">
        <v>0</v>
      </c>
      <c r="AG165" s="74">
        <v>596635.22646053333</v>
      </c>
      <c r="AH165">
        <v>655224.26702117373</v>
      </c>
      <c r="AI165" s="4" t="str">
        <f t="shared" si="36"/>
        <v xml:space="preserve"> </v>
      </c>
      <c r="AJ165" s="4">
        <f t="shared" si="37"/>
        <v>9.8199097140497099E-2</v>
      </c>
      <c r="AO165">
        <v>0</v>
      </c>
      <c r="AP165" s="74">
        <v>596635.22646053333</v>
      </c>
      <c r="AQ165">
        <v>647619.64471562754</v>
      </c>
      <c r="AR165" s="4" t="str">
        <f t="shared" si="38"/>
        <v xml:space="preserve"> </v>
      </c>
      <c r="AS165" s="4">
        <f t="shared" si="39"/>
        <v>8.5453248474035182E-2</v>
      </c>
      <c r="AX165" s="123">
        <v>0</v>
      </c>
      <c r="AY165">
        <v>68.928617865344407</v>
      </c>
      <c r="AZ165">
        <v>69.406942932661792</v>
      </c>
      <c r="BA165" s="179" t="str">
        <f t="shared" si="40"/>
        <v xml:space="preserve"> </v>
      </c>
      <c r="BB165" s="180">
        <f t="shared" si="41"/>
        <v>6.93942635338805E-3</v>
      </c>
      <c r="BG165">
        <v>0</v>
      </c>
      <c r="BH165" s="74">
        <v>596635.22646053333</v>
      </c>
      <c r="BI165">
        <v>636440.04099419736</v>
      </c>
      <c r="BJ165" s="4" t="str">
        <f t="shared" si="42"/>
        <v xml:space="preserve"> </v>
      </c>
      <c r="BK165" s="4">
        <f t="shared" si="43"/>
        <v>6.6715495110473616E-2</v>
      </c>
      <c r="BP165" s="123">
        <v>0</v>
      </c>
      <c r="BQ165">
        <v>68.928617865344407</v>
      </c>
      <c r="BR165">
        <v>69.382391043033579</v>
      </c>
      <c r="BS165" s="179" t="str">
        <f t="shared" si="44"/>
        <v xml:space="preserve"> </v>
      </c>
      <c r="BT165" s="180">
        <f t="shared" si="45"/>
        <v>6.5832333759490288E-3</v>
      </c>
      <c r="BY165">
        <v>0</v>
      </c>
      <c r="BZ165" s="74">
        <v>596635.22646053333</v>
      </c>
      <c r="CA165">
        <v>622820.10902493785</v>
      </c>
      <c r="CB165" s="4" t="str">
        <f t="shared" si="46"/>
        <v xml:space="preserve"> </v>
      </c>
      <c r="CC165" s="4">
        <f t="shared" si="47"/>
        <v>4.3887590613352109E-2</v>
      </c>
      <c r="CH165" s="123">
        <v>0</v>
      </c>
      <c r="CI165">
        <v>68.928617865344407</v>
      </c>
      <c r="CJ165">
        <v>69.170046359929103</v>
      </c>
      <c r="CK165" s="179" t="str">
        <f t="shared" si="48"/>
        <v xml:space="preserve"> </v>
      </c>
      <c r="CL165" s="180">
        <f t="shared" si="49"/>
        <v>3.5025871990693154E-3</v>
      </c>
      <c r="CQ165">
        <v>0</v>
      </c>
      <c r="CR165">
        <v>68.928617865344407</v>
      </c>
      <c r="CS165">
        <v>67.650895961277001</v>
      </c>
      <c r="CT165" s="179" t="str">
        <f t="shared" si="50"/>
        <v xml:space="preserve"> </v>
      </c>
      <c r="CU165" s="180">
        <f t="shared" si="51"/>
        <v>1.8536885601906319E-2</v>
      </c>
      <c r="CZ165">
        <v>0</v>
      </c>
      <c r="DA165">
        <v>68.928617865344407</v>
      </c>
      <c r="DB165">
        <v>68.831025411990908</v>
      </c>
      <c r="DC165" s="179" t="str">
        <f t="shared" si="52"/>
        <v xml:space="preserve"> </v>
      </c>
      <c r="DD165" s="180">
        <f t="shared" si="53"/>
        <v>1.8536885601906319E-2</v>
      </c>
    </row>
    <row r="166" spans="32:108" x14ac:dyDescent="0.2">
      <c r="AF166">
        <v>0</v>
      </c>
      <c r="AG166" s="74">
        <v>593941.51777949289</v>
      </c>
      <c r="AH166">
        <v>655077.92514267121</v>
      </c>
      <c r="AI166" s="4" t="str">
        <f t="shared" si="36"/>
        <v xml:space="preserve"> </v>
      </c>
      <c r="AJ166" s="4">
        <f t="shared" si="37"/>
        <v>0.10293337901640993</v>
      </c>
      <c r="AO166">
        <v>0</v>
      </c>
      <c r="AP166" s="74">
        <v>593941.51777949289</v>
      </c>
      <c r="AQ166">
        <v>647475.06037537742</v>
      </c>
      <c r="AR166" s="4" t="str">
        <f t="shared" si="38"/>
        <v xml:space="preserve"> </v>
      </c>
      <c r="AS166" s="4">
        <f t="shared" si="39"/>
        <v>9.013268308978431E-2</v>
      </c>
      <c r="AX166" s="123">
        <v>0</v>
      </c>
      <c r="AY166">
        <v>68.890923030581234</v>
      </c>
      <c r="AZ166">
        <v>69.405397229073117</v>
      </c>
      <c r="BA166" s="179" t="str">
        <f t="shared" si="40"/>
        <v xml:space="preserve"> </v>
      </c>
      <c r="BB166" s="180">
        <f t="shared" si="41"/>
        <v>7.4679533363706443E-3</v>
      </c>
      <c r="BG166">
        <v>0</v>
      </c>
      <c r="BH166" s="74">
        <v>593941.51777949289</v>
      </c>
      <c r="BI166">
        <v>636819.20144822402</v>
      </c>
      <c r="BJ166" s="4" t="str">
        <f t="shared" si="42"/>
        <v xml:space="preserve"> </v>
      </c>
      <c r="BK166" s="4">
        <f t="shared" si="43"/>
        <v>7.2191760274704225E-2</v>
      </c>
      <c r="BP166" s="123">
        <v>0</v>
      </c>
      <c r="BQ166">
        <v>68.890923030581234</v>
      </c>
      <c r="BR166">
        <v>69.388360991979553</v>
      </c>
      <c r="BS166" s="179" t="str">
        <f t="shared" si="44"/>
        <v xml:space="preserve"> </v>
      </c>
      <c r="BT166" s="180">
        <f t="shared" si="45"/>
        <v>7.2206604225276841E-3</v>
      </c>
      <c r="BY166">
        <v>0</v>
      </c>
      <c r="BZ166" s="74">
        <v>593941.51777949289</v>
      </c>
      <c r="CA166">
        <v>622756.97102376504</v>
      </c>
      <c r="CB166" s="4" t="str">
        <f t="shared" si="46"/>
        <v xml:space="preserve"> </v>
      </c>
      <c r="CC166" s="4">
        <f t="shared" si="47"/>
        <v>4.8515640650954116E-2</v>
      </c>
      <c r="CH166" s="123">
        <v>0</v>
      </c>
      <c r="CI166">
        <v>68.890923030581234</v>
      </c>
      <c r="CJ166">
        <v>69.169319562553724</v>
      </c>
      <c r="CK166" s="179" t="str">
        <f t="shared" si="48"/>
        <v xml:space="preserve"> </v>
      </c>
      <c r="CL166" s="180">
        <f t="shared" si="49"/>
        <v>4.0411206545876511E-3</v>
      </c>
      <c r="CQ166">
        <v>0</v>
      </c>
      <c r="CR166">
        <v>68.890923030581234</v>
      </c>
      <c r="CS166">
        <v>67.650877792341092</v>
      </c>
      <c r="CT166" s="179" t="str">
        <f t="shared" si="50"/>
        <v xml:space="preserve"> </v>
      </c>
      <c r="CU166" s="180">
        <f t="shared" si="51"/>
        <v>1.8000125178895869E-2</v>
      </c>
      <c r="CZ166">
        <v>0</v>
      </c>
      <c r="DA166">
        <v>68.890923030581234</v>
      </c>
      <c r="DB166">
        <v>68.78556282318489</v>
      </c>
      <c r="DC166" s="179" t="str">
        <f t="shared" si="52"/>
        <v xml:space="preserve"> </v>
      </c>
      <c r="DD166" s="180">
        <f t="shared" si="53"/>
        <v>1.8000125178895869E-2</v>
      </c>
    </row>
    <row r="167" spans="32:108" x14ac:dyDescent="0.2">
      <c r="AF167">
        <v>0</v>
      </c>
      <c r="AG167" s="74">
        <v>593018.62451510224</v>
      </c>
      <c r="AH167">
        <v>654931.5832641687</v>
      </c>
      <c r="AI167" s="4" t="str">
        <f t="shared" si="36"/>
        <v xml:space="preserve"> </v>
      </c>
      <c r="AJ167" s="4">
        <f t="shared" si="37"/>
        <v>0.10440305951552747</v>
      </c>
      <c r="AO167">
        <v>0</v>
      </c>
      <c r="AP167" s="74">
        <v>593018.62451510224</v>
      </c>
      <c r="AQ167">
        <v>647330.47603512718</v>
      </c>
      <c r="AR167" s="4" t="str">
        <f t="shared" si="38"/>
        <v xml:space="preserve"> </v>
      </c>
      <c r="AS167" s="4">
        <f t="shared" si="39"/>
        <v>9.1585406047633822E-2</v>
      </c>
      <c r="AX167" s="123">
        <v>0</v>
      </c>
      <c r="AY167">
        <v>68.882153220081463</v>
      </c>
      <c r="AZ167">
        <v>69.403851525484441</v>
      </c>
      <c r="BA167" s="179" t="str">
        <f t="shared" si="40"/>
        <v xml:space="preserve"> </v>
      </c>
      <c r="BB167" s="180">
        <f t="shared" si="41"/>
        <v>7.5737804498667389E-3</v>
      </c>
      <c r="BG167">
        <v>0</v>
      </c>
      <c r="BH167" s="74">
        <v>593018.62451510224</v>
      </c>
      <c r="BI167">
        <v>637205.43409430538</v>
      </c>
      <c r="BJ167" s="4" t="str">
        <f t="shared" si="42"/>
        <v xml:space="preserve"> </v>
      </c>
      <c r="BK167" s="4">
        <f t="shared" si="43"/>
        <v>7.4511672572398005E-2</v>
      </c>
      <c r="BP167" s="123">
        <v>0</v>
      </c>
      <c r="BQ167">
        <v>68.882153220081463</v>
      </c>
      <c r="BR167">
        <v>69.394432612135645</v>
      </c>
      <c r="BS167" s="179" t="str">
        <f t="shared" si="44"/>
        <v xml:space="preserve"> </v>
      </c>
      <c r="BT167" s="180">
        <f t="shared" si="45"/>
        <v>7.4370409185297607E-3</v>
      </c>
      <c r="BY167">
        <v>0</v>
      </c>
      <c r="BZ167" s="74">
        <v>593018.62451510224</v>
      </c>
      <c r="CA167">
        <v>622694.28889661201</v>
      </c>
      <c r="CB167" s="4" t="str">
        <f t="shared" si="46"/>
        <v xml:space="preserve"> </v>
      </c>
      <c r="CC167" s="4">
        <f t="shared" si="47"/>
        <v>5.0041707215814468E-2</v>
      </c>
      <c r="CH167" s="123">
        <v>0</v>
      </c>
      <c r="CI167">
        <v>68.882153220081463</v>
      </c>
      <c r="CJ167">
        <v>69.168598012858567</v>
      </c>
      <c r="CK167" s="179" t="str">
        <f t="shared" si="48"/>
        <v xml:space="preserve"> </v>
      </c>
      <c r="CL167" s="180">
        <f t="shared" si="49"/>
        <v>4.1584761710613252E-3</v>
      </c>
      <c r="CQ167">
        <v>0</v>
      </c>
      <c r="CR167">
        <v>68.882153220081463</v>
      </c>
      <c r="CS167">
        <v>67.641836506528421</v>
      </c>
      <c r="CT167" s="179" t="str">
        <f t="shared" si="50"/>
        <v xml:space="preserve"> </v>
      </c>
      <c r="CU167" s="180">
        <f t="shared" si="51"/>
        <v>1.8006358041540552E-2</v>
      </c>
      <c r="CZ167">
        <v>0</v>
      </c>
      <c r="DA167">
        <v>68.882153220081463</v>
      </c>
      <c r="DB167">
        <v>68.758488794132205</v>
      </c>
      <c r="DC167" s="179" t="str">
        <f t="shared" si="52"/>
        <v xml:space="preserve"> </v>
      </c>
      <c r="DD167" s="180">
        <f t="shared" si="53"/>
        <v>1.8006358041540552E-2</v>
      </c>
    </row>
    <row r="168" spans="32:108" x14ac:dyDescent="0.2">
      <c r="AF168">
        <v>0</v>
      </c>
      <c r="AG168" s="74">
        <v>570090.83664380887</v>
      </c>
      <c r="AH168">
        <v>654785.24138566642</v>
      </c>
      <c r="AI168" s="4" t="str">
        <f t="shared" si="36"/>
        <v xml:space="preserve"> </v>
      </c>
      <c r="AJ168" s="4">
        <f t="shared" si="37"/>
        <v>0.14856299960978739</v>
      </c>
      <c r="AO168">
        <v>0</v>
      </c>
      <c r="AP168" s="74">
        <v>570090.83664380887</v>
      </c>
      <c r="AQ168">
        <v>647185.89169487683</v>
      </c>
      <c r="AR168" s="4" t="str">
        <f t="shared" si="38"/>
        <v xml:space="preserve"> </v>
      </c>
      <c r="AS168" s="4">
        <f t="shared" si="39"/>
        <v>0.13523293148322735</v>
      </c>
      <c r="AX168" s="123">
        <v>0</v>
      </c>
      <c r="AY168">
        <v>68.632096263416372</v>
      </c>
      <c r="AZ168">
        <v>69.402305821895752</v>
      </c>
      <c r="BA168" s="179" t="str">
        <f t="shared" si="40"/>
        <v xml:space="preserve"> </v>
      </c>
      <c r="BB168" s="180">
        <f t="shared" si="41"/>
        <v>1.1222293947182433E-2</v>
      </c>
      <c r="BG168">
        <v>0</v>
      </c>
      <c r="BH168" s="74">
        <v>570090.83664380887</v>
      </c>
      <c r="BI168">
        <v>637598.73893244192</v>
      </c>
      <c r="BJ168" s="4" t="str">
        <f t="shared" si="42"/>
        <v xml:space="preserve"> </v>
      </c>
      <c r="BK168" s="4">
        <f t="shared" si="43"/>
        <v>0.1184160452149344</v>
      </c>
      <c r="BP168" s="123">
        <v>0</v>
      </c>
      <c r="BQ168">
        <v>68.632096263416372</v>
      </c>
      <c r="BR168">
        <v>69.400605903501898</v>
      </c>
      <c r="BS168" s="179" t="str">
        <f t="shared" si="44"/>
        <v xml:space="preserve"> </v>
      </c>
      <c r="BT168" s="180">
        <f t="shared" si="45"/>
        <v>1.1197525384273771E-2</v>
      </c>
      <c r="BY168">
        <v>0</v>
      </c>
      <c r="BZ168" s="74">
        <v>570090.83664380887</v>
      </c>
      <c r="CA168">
        <v>622632.05610756611</v>
      </c>
      <c r="CB168" s="4" t="str">
        <f t="shared" si="46"/>
        <v xml:space="preserve"> </v>
      </c>
      <c r="CC168" s="4">
        <f t="shared" si="47"/>
        <v>9.2162890694882094E-2</v>
      </c>
      <c r="CH168" s="123">
        <v>0</v>
      </c>
      <c r="CI168">
        <v>68.632096263416372</v>
      </c>
      <c r="CJ168">
        <v>69.167881635607131</v>
      </c>
      <c r="CK168" s="179" t="str">
        <f t="shared" si="48"/>
        <v xml:space="preserve"> </v>
      </c>
      <c r="CL168" s="180">
        <f t="shared" si="49"/>
        <v>7.8066298621327947E-3</v>
      </c>
      <c r="CQ168">
        <v>0</v>
      </c>
      <c r="CR168">
        <v>68.632096263416372</v>
      </c>
      <c r="CS168">
        <v>67.624007571663611</v>
      </c>
      <c r="CT168" s="179" t="str">
        <f t="shared" si="50"/>
        <v xml:space="preserve"> </v>
      </c>
      <c r="CU168" s="180">
        <f t="shared" si="51"/>
        <v>1.4688298137996872E-2</v>
      </c>
      <c r="CZ168">
        <v>0</v>
      </c>
      <c r="DA168">
        <v>68.632096263416372</v>
      </c>
      <c r="DB168">
        <v>68.65219026164597</v>
      </c>
      <c r="DC168" s="179" t="str">
        <f t="shared" si="52"/>
        <v xml:space="preserve"> </v>
      </c>
      <c r="DD168" s="180">
        <f t="shared" si="53"/>
        <v>1.4688298137996872E-2</v>
      </c>
    </row>
    <row r="169" spans="32:108" x14ac:dyDescent="0.2">
      <c r="AF169">
        <v>0</v>
      </c>
      <c r="AG169" s="74">
        <v>571528.19830302312</v>
      </c>
      <c r="AH169">
        <v>598383.79513323854</v>
      </c>
      <c r="AI169" s="4" t="str">
        <f t="shared" si="36"/>
        <v xml:space="preserve"> </v>
      </c>
      <c r="AJ169" s="4">
        <f t="shared" si="37"/>
        <v>4.6989102042479865E-2</v>
      </c>
      <c r="AO169">
        <v>0</v>
      </c>
      <c r="AP169" s="74">
        <v>571528.19830302312</v>
      </c>
      <c r="AQ169">
        <v>598514.43880999018</v>
      </c>
      <c r="AR169" s="4" t="str">
        <f t="shared" si="38"/>
        <v xml:space="preserve"> </v>
      </c>
      <c r="AS169" s="4">
        <f t="shared" si="39"/>
        <v>4.721768862340369E-2</v>
      </c>
      <c r="AX169" s="123">
        <v>0</v>
      </c>
      <c r="AY169">
        <v>68.647832191573116</v>
      </c>
      <c r="AZ169">
        <v>68.935599823921351</v>
      </c>
      <c r="BA169" s="179" t="str">
        <f t="shared" si="40"/>
        <v xml:space="preserve"> </v>
      </c>
      <c r="BB169" s="180">
        <f t="shared" si="41"/>
        <v>4.1919405633257531E-3</v>
      </c>
      <c r="BG169">
        <v>0</v>
      </c>
      <c r="BH169" s="74">
        <v>571528.19830302312</v>
      </c>
      <c r="BI169">
        <v>637999.11596263316</v>
      </c>
      <c r="BJ169" s="4" t="str">
        <f t="shared" si="42"/>
        <v xml:space="preserve"> </v>
      </c>
      <c r="BK169" s="4">
        <f t="shared" si="43"/>
        <v>0.1163038286771763</v>
      </c>
      <c r="BP169" s="123">
        <v>0</v>
      </c>
      <c r="BQ169">
        <v>68.647832191573116</v>
      </c>
      <c r="BR169">
        <v>69.406880866078296</v>
      </c>
      <c r="BS169" s="179" t="str">
        <f t="shared" si="44"/>
        <v xml:space="preserve"> </v>
      </c>
      <c r="BT169" s="180">
        <f t="shared" si="45"/>
        <v>1.1057139756240661E-2</v>
      </c>
      <c r="BY169">
        <v>0</v>
      </c>
      <c r="BZ169" s="74">
        <v>571528.19830302312</v>
      </c>
      <c r="CA169">
        <v>622570.26626027364</v>
      </c>
      <c r="CB169" s="4" t="str">
        <f t="shared" si="46"/>
        <v xml:space="preserve"> </v>
      </c>
      <c r="CC169" s="4">
        <f t="shared" si="47"/>
        <v>8.9308048332180659E-2</v>
      </c>
      <c r="CH169" s="123">
        <v>0</v>
      </c>
      <c r="CI169">
        <v>68.647832191573116</v>
      </c>
      <c r="CJ169">
        <v>69.167170357169383</v>
      </c>
      <c r="CK169" s="179" t="str">
        <f t="shared" si="48"/>
        <v xml:space="preserve"> </v>
      </c>
      <c r="CL169" s="180">
        <f t="shared" si="49"/>
        <v>7.5652522303540169E-3</v>
      </c>
      <c r="CQ169">
        <v>0</v>
      </c>
      <c r="CR169">
        <v>68.647832191573116</v>
      </c>
      <c r="CS169">
        <v>67.629004462815175</v>
      </c>
      <c r="CT169" s="179" t="str">
        <f t="shared" si="50"/>
        <v xml:space="preserve"> </v>
      </c>
      <c r="CU169" s="180">
        <f t="shared" si="51"/>
        <v>1.484136783685658E-2</v>
      </c>
      <c r="CZ169">
        <v>0</v>
      </c>
      <c r="DA169">
        <v>68.647832191573116</v>
      </c>
      <c r="DB169">
        <v>68.680937026522145</v>
      </c>
      <c r="DC169" s="179" t="str">
        <f t="shared" si="52"/>
        <v xml:space="preserve"> </v>
      </c>
      <c r="DD169" s="180">
        <f t="shared" si="53"/>
        <v>1.484136783685658E-2</v>
      </c>
    </row>
    <row r="170" spans="32:108" x14ac:dyDescent="0.2">
      <c r="AF170">
        <v>0</v>
      </c>
      <c r="AG170" s="74">
        <v>564150.70814378466</v>
      </c>
      <c r="AH170">
        <v>598237.45325473603</v>
      </c>
      <c r="AI170" s="4" t="str">
        <f t="shared" si="36"/>
        <v xml:space="preserve"> </v>
      </c>
      <c r="AJ170" s="4">
        <f t="shared" si="37"/>
        <v>6.0421345961093255E-2</v>
      </c>
      <c r="AO170">
        <v>0</v>
      </c>
      <c r="AP170" s="74">
        <v>564150.70814378466</v>
      </c>
      <c r="AQ170">
        <v>598369.85446974006</v>
      </c>
      <c r="AR170" s="4" t="str">
        <f t="shared" si="38"/>
        <v xml:space="preserve"> </v>
      </c>
      <c r="AS170" s="4">
        <f t="shared" si="39"/>
        <v>6.0656037175856901E-2</v>
      </c>
      <c r="AX170" s="123">
        <v>0</v>
      </c>
      <c r="AY170">
        <v>68.574357828523773</v>
      </c>
      <c r="AZ170">
        <v>68.934054120332675</v>
      </c>
      <c r="BA170" s="179" t="str">
        <f t="shared" si="40"/>
        <v xml:space="preserve"> </v>
      </c>
      <c r="BB170" s="180">
        <f t="shared" si="41"/>
        <v>5.2453468497416222E-3</v>
      </c>
      <c r="BG170">
        <v>0</v>
      </c>
      <c r="BH170" s="74">
        <v>564150.70814378466</v>
      </c>
      <c r="BI170">
        <v>638406.56518487958</v>
      </c>
      <c r="BJ170" s="4" t="str">
        <f t="shared" si="42"/>
        <v xml:space="preserve"> </v>
      </c>
      <c r="BK170" s="4">
        <f t="shared" si="43"/>
        <v>0.13162414930828978</v>
      </c>
      <c r="BP170" s="123">
        <v>0</v>
      </c>
      <c r="BQ170">
        <v>68.574357828523773</v>
      </c>
      <c r="BR170">
        <v>69.413257499864841</v>
      </c>
      <c r="BS170" s="179" t="str">
        <f t="shared" si="44"/>
        <v xml:space="preserve"> </v>
      </c>
      <c r="BT170" s="180">
        <f t="shared" si="45"/>
        <v>1.2233430948617998E-2</v>
      </c>
      <c r="BY170">
        <v>0</v>
      </c>
      <c r="BZ170" s="74">
        <v>564150.70814378466</v>
      </c>
      <c r="CA170">
        <v>622508.91309399519</v>
      </c>
      <c r="CB170" s="4" t="str">
        <f t="shared" si="46"/>
        <v xml:space="preserve"> </v>
      </c>
      <c r="CC170" s="4">
        <f t="shared" si="47"/>
        <v>0.10344435291453505</v>
      </c>
      <c r="CH170" s="123">
        <v>0</v>
      </c>
      <c r="CI170">
        <v>68.574357828523773</v>
      </c>
      <c r="CJ170">
        <v>69.166464105476351</v>
      </c>
      <c r="CK170" s="179" t="str">
        <f t="shared" si="48"/>
        <v xml:space="preserve"> </v>
      </c>
      <c r="CL170" s="180">
        <f t="shared" si="49"/>
        <v>8.6345143535020985E-3</v>
      </c>
      <c r="CQ170">
        <v>0</v>
      </c>
      <c r="CR170">
        <v>68.574357828523773</v>
      </c>
      <c r="CS170">
        <v>67.582571730298085</v>
      </c>
      <c r="CT170" s="179" t="str">
        <f t="shared" si="50"/>
        <v xml:space="preserve"> </v>
      </c>
      <c r="CU170" s="180">
        <f t="shared" si="51"/>
        <v>1.446292943356082E-2</v>
      </c>
      <c r="CZ170">
        <v>0</v>
      </c>
      <c r="DA170">
        <v>68.574357828523773</v>
      </c>
      <c r="DB170">
        <v>68.484473208194515</v>
      </c>
      <c r="DC170" s="179" t="str">
        <f t="shared" si="52"/>
        <v xml:space="preserve"> </v>
      </c>
      <c r="DD170" s="180">
        <f t="shared" si="53"/>
        <v>1.446292943356082E-2</v>
      </c>
    </row>
    <row r="171" spans="32:108" x14ac:dyDescent="0.2">
      <c r="AF171">
        <v>0</v>
      </c>
      <c r="AG171" s="74">
        <v>551300.657295855</v>
      </c>
      <c r="AH171">
        <v>598091.11137623363</v>
      </c>
      <c r="AI171" s="4" t="str">
        <f t="shared" si="36"/>
        <v xml:space="preserve"> </v>
      </c>
      <c r="AJ171" s="4">
        <f t="shared" si="37"/>
        <v>8.487284290551568E-2</v>
      </c>
      <c r="AO171">
        <v>0</v>
      </c>
      <c r="AP171" s="74">
        <v>551300.657295855</v>
      </c>
      <c r="AQ171">
        <v>598225.27012948971</v>
      </c>
      <c r="AR171" s="4" t="str">
        <f t="shared" si="38"/>
        <v xml:space="preserve"> </v>
      </c>
      <c r="AS171" s="4">
        <f t="shared" si="39"/>
        <v>8.5116192430825757E-2</v>
      </c>
      <c r="AX171" s="123">
        <v>0</v>
      </c>
      <c r="AY171">
        <v>68.455679233307436</v>
      </c>
      <c r="AZ171">
        <v>68.932508416744</v>
      </c>
      <c r="BA171" s="179" t="str">
        <f t="shared" si="40"/>
        <v xml:space="preserve"> </v>
      </c>
      <c r="BB171" s="180">
        <f t="shared" si="41"/>
        <v>6.9655167953480857E-3</v>
      </c>
      <c r="BG171">
        <v>0</v>
      </c>
      <c r="BH171" s="74">
        <v>551300.657295855</v>
      </c>
      <c r="BI171">
        <v>638821.08659918071</v>
      </c>
      <c r="BJ171" s="4" t="str">
        <f t="shared" si="42"/>
        <v xml:space="preserve"> </v>
      </c>
      <c r="BK171" s="4">
        <f t="shared" si="43"/>
        <v>0.15875263006689644</v>
      </c>
      <c r="BP171" s="123">
        <v>0</v>
      </c>
      <c r="BQ171">
        <v>68.455679233307436</v>
      </c>
      <c r="BR171">
        <v>69.419735804861531</v>
      </c>
      <c r="BS171" s="179" t="str">
        <f t="shared" si="44"/>
        <v xml:space="preserve"> </v>
      </c>
      <c r="BT171" s="180">
        <f t="shared" si="45"/>
        <v>1.4082930479273217E-2</v>
      </c>
      <c r="BY171">
        <v>0</v>
      </c>
      <c r="BZ171" s="74">
        <v>551300.657295855</v>
      </c>
      <c r="CA171">
        <v>622447.99047979829</v>
      </c>
      <c r="CB171" s="4" t="str">
        <f t="shared" si="46"/>
        <v xml:space="preserve"> </v>
      </c>
      <c r="CC171" s="4">
        <f t="shared" si="47"/>
        <v>0.12905359760121263</v>
      </c>
      <c r="CH171" s="123">
        <v>0</v>
      </c>
      <c r="CI171">
        <v>68.455679233307436</v>
      </c>
      <c r="CJ171">
        <v>69.165762809976371</v>
      </c>
      <c r="CK171" s="179" t="str">
        <f t="shared" si="48"/>
        <v xml:space="preserve"> </v>
      </c>
      <c r="CL171" s="180">
        <f t="shared" si="49"/>
        <v>1.0372895055921689E-2</v>
      </c>
      <c r="CQ171">
        <v>0</v>
      </c>
      <c r="CR171">
        <v>68.455679233307436</v>
      </c>
      <c r="CS171">
        <v>67.52777978057776</v>
      </c>
      <c r="CT171" s="179" t="str">
        <f t="shared" si="50"/>
        <v xml:space="preserve"> </v>
      </c>
      <c r="CU171" s="180">
        <f t="shared" si="51"/>
        <v>1.3554747584451724E-2</v>
      </c>
      <c r="CZ171">
        <v>0</v>
      </c>
      <c r="DA171">
        <v>68.455679233307436</v>
      </c>
      <c r="DB171">
        <v>68.293066146646311</v>
      </c>
      <c r="DC171" s="179" t="str">
        <f t="shared" si="52"/>
        <v xml:space="preserve"> </v>
      </c>
      <c r="DD171" s="180">
        <f t="shared" si="53"/>
        <v>1.3554747584451724E-2</v>
      </c>
    </row>
    <row r="172" spans="32:108" x14ac:dyDescent="0.2">
      <c r="AF172">
        <v>0</v>
      </c>
      <c r="AG172" s="74">
        <v>548165.96011207928</v>
      </c>
      <c r="AH172">
        <v>597944.76949773112</v>
      </c>
      <c r="AI172" s="4" t="str">
        <f t="shared" si="36"/>
        <v xml:space="preserve"> </v>
      </c>
      <c r="AJ172" s="4">
        <f t="shared" si="37"/>
        <v>9.0809741953830819E-2</v>
      </c>
      <c r="AO172">
        <v>0</v>
      </c>
      <c r="AP172" s="74">
        <v>548165.96011207928</v>
      </c>
      <c r="AQ172">
        <v>598080.68578923959</v>
      </c>
      <c r="AR172" s="4" t="str">
        <f t="shared" si="38"/>
        <v xml:space="preserve"> </v>
      </c>
      <c r="AS172" s="4">
        <f t="shared" si="39"/>
        <v>9.1057689293502705E-2</v>
      </c>
      <c r="AX172" s="123">
        <v>0</v>
      </c>
      <c r="AY172">
        <v>68.427102854265485</v>
      </c>
      <c r="AZ172">
        <v>68.93096271315531</v>
      </c>
      <c r="BA172" s="179" t="str">
        <f t="shared" si="40"/>
        <v xml:space="preserve"> </v>
      </c>
      <c r="BB172" s="180">
        <f t="shared" si="41"/>
        <v>7.3634545066584914E-3</v>
      </c>
      <c r="BG172">
        <v>0</v>
      </c>
      <c r="BH172" s="74">
        <v>548165.96011207928</v>
      </c>
      <c r="BI172">
        <v>639242.68020553689</v>
      </c>
      <c r="BJ172" s="4" t="str">
        <f t="shared" si="42"/>
        <v xml:space="preserve"> </v>
      </c>
      <c r="BK172" s="4">
        <f t="shared" si="43"/>
        <v>0.16614807689779909</v>
      </c>
      <c r="BP172" s="123">
        <v>0</v>
      </c>
      <c r="BQ172">
        <v>68.427102854265485</v>
      </c>
      <c r="BR172">
        <v>69.426315781068354</v>
      </c>
      <c r="BS172" s="179" t="str">
        <f t="shared" si="44"/>
        <v xml:space="preserve"> </v>
      </c>
      <c r="BT172" s="180">
        <f t="shared" si="45"/>
        <v>1.4602589984424307E-2</v>
      </c>
      <c r="BY172">
        <v>0</v>
      </c>
      <c r="BZ172" s="74">
        <v>548165.96011207928</v>
      </c>
      <c r="CA172">
        <v>622387.49241688382</v>
      </c>
      <c r="CB172" s="4" t="str">
        <f t="shared" si="46"/>
        <v xml:space="preserve"> </v>
      </c>
      <c r="CC172" s="4">
        <f t="shared" si="47"/>
        <v>0.13539974698470703</v>
      </c>
      <c r="CH172" s="123">
        <v>0</v>
      </c>
      <c r="CI172">
        <v>68.427102854265485</v>
      </c>
      <c r="CJ172">
        <v>69.165066401592739</v>
      </c>
      <c r="CK172" s="179" t="str">
        <f t="shared" si="48"/>
        <v xml:space="preserve"> </v>
      </c>
      <c r="CL172" s="180">
        <f t="shared" si="49"/>
        <v>1.0784667427743545E-2</v>
      </c>
      <c r="CQ172">
        <v>0</v>
      </c>
      <c r="CR172">
        <v>68.427102854265485</v>
      </c>
      <c r="CS172">
        <v>67.51921575889132</v>
      </c>
      <c r="CT172" s="179" t="str">
        <f t="shared" si="50"/>
        <v xml:space="preserve"> </v>
      </c>
      <c r="CU172" s="180">
        <f t="shared" si="51"/>
        <v>1.3267945850458727E-2</v>
      </c>
      <c r="CZ172">
        <v>0</v>
      </c>
      <c r="DA172">
        <v>68.427102854265485</v>
      </c>
      <c r="DB172">
        <v>68.245344599739454</v>
      </c>
      <c r="DC172" s="179" t="str">
        <f t="shared" si="52"/>
        <v xml:space="preserve"> </v>
      </c>
      <c r="DD172" s="180">
        <f t="shared" si="53"/>
        <v>1.3267945850458727E-2</v>
      </c>
    </row>
    <row r="173" spans="32:108" x14ac:dyDescent="0.2">
      <c r="AF173">
        <v>0</v>
      </c>
      <c r="AG173" s="74">
        <v>498532.07830323384</v>
      </c>
      <c r="AH173">
        <v>517082.47455467645</v>
      </c>
      <c r="AI173" s="4" t="str">
        <f t="shared" si="36"/>
        <v xml:space="preserve"> </v>
      </c>
      <c r="AJ173" s="4">
        <f t="shared" si="37"/>
        <v>3.7210035339309236E-2</v>
      </c>
      <c r="AO173">
        <v>0</v>
      </c>
      <c r="AP173" s="74">
        <v>498532.07830323384</v>
      </c>
      <c r="AQ173">
        <v>517222.4917687737</v>
      </c>
      <c r="AR173" s="4" t="str">
        <f t="shared" si="38"/>
        <v xml:space="preserve"> </v>
      </c>
      <c r="AS173" s="4">
        <f t="shared" si="39"/>
        <v>3.7490894325502878E-2</v>
      </c>
      <c r="AX173" s="123">
        <v>0</v>
      </c>
      <c r="AY173">
        <v>67.836549146657603</v>
      </c>
      <c r="AZ173">
        <v>68.059924041309159</v>
      </c>
      <c r="BA173" s="179" t="str">
        <f t="shared" si="40"/>
        <v xml:space="preserve"> </v>
      </c>
      <c r="BB173" s="180">
        <f t="shared" si="41"/>
        <v>3.2928398844203604E-3</v>
      </c>
      <c r="BG173">
        <v>0</v>
      </c>
      <c r="BH173" s="74">
        <v>498532.07830323384</v>
      </c>
      <c r="BI173">
        <v>538317.90948862745</v>
      </c>
      <c r="BJ173" s="4" t="str">
        <f t="shared" si="42"/>
        <v xml:space="preserve"> </v>
      </c>
      <c r="BK173" s="4">
        <f t="shared" si="43"/>
        <v>7.9805960171721882E-2</v>
      </c>
      <c r="BP173" s="123">
        <v>0</v>
      </c>
      <c r="BQ173">
        <v>67.836549146657603</v>
      </c>
      <c r="BR173">
        <v>68.362096106577212</v>
      </c>
      <c r="BS173" s="179" t="str">
        <f t="shared" si="44"/>
        <v xml:space="preserve"> </v>
      </c>
      <c r="BT173" s="180">
        <f t="shared" si="45"/>
        <v>7.7472537523012161E-3</v>
      </c>
      <c r="BY173">
        <v>0</v>
      </c>
      <c r="BZ173" s="74">
        <v>498532.07830323384</v>
      </c>
      <c r="CA173">
        <v>521110.08680251776</v>
      </c>
      <c r="CB173" s="4" t="str">
        <f t="shared" si="46"/>
        <v xml:space="preserve"> </v>
      </c>
      <c r="CC173" s="4">
        <f t="shared" si="47"/>
        <v>4.5288978346446095E-2</v>
      </c>
      <c r="CH173" s="123">
        <v>0</v>
      </c>
      <c r="CI173">
        <v>67.836549146657603</v>
      </c>
      <c r="CJ173">
        <v>68.095223228254767</v>
      </c>
      <c r="CK173" s="179" t="str">
        <f t="shared" si="48"/>
        <v xml:space="preserve"> </v>
      </c>
      <c r="CL173" s="180">
        <f t="shared" si="49"/>
        <v>3.8131963499194147E-3</v>
      </c>
      <c r="CQ173">
        <v>0</v>
      </c>
      <c r="CR173">
        <v>67.836549146657603</v>
      </c>
      <c r="CS173">
        <v>67.508633721699908</v>
      </c>
      <c r="CT173" s="179" t="str">
        <f t="shared" si="50"/>
        <v xml:space="preserve"> </v>
      </c>
      <c r="CU173" s="180">
        <f t="shared" si="51"/>
        <v>4.833904865189499E-3</v>
      </c>
      <c r="CZ173">
        <v>0</v>
      </c>
      <c r="DA173">
        <v>67.836549146657603</v>
      </c>
      <c r="DB173">
        <v>68.172147421179929</v>
      </c>
      <c r="DC173" s="179" t="str">
        <f t="shared" si="52"/>
        <v xml:space="preserve"> </v>
      </c>
      <c r="DD173" s="180">
        <f t="shared" si="53"/>
        <v>4.833904865189499E-3</v>
      </c>
    </row>
    <row r="174" spans="32:108" x14ac:dyDescent="0.2">
      <c r="AF174">
        <v>0</v>
      </c>
      <c r="AG174" s="74">
        <v>497594.5836387233</v>
      </c>
      <c r="AH174">
        <v>516936.13267617405</v>
      </c>
      <c r="AI174" s="4" t="str">
        <f t="shared" si="36"/>
        <v xml:space="preserve"> </v>
      </c>
      <c r="AJ174" s="4">
        <f t="shared" si="37"/>
        <v>3.8870095602756019E-2</v>
      </c>
      <c r="AO174">
        <v>0</v>
      </c>
      <c r="AP174" s="74">
        <v>497594.5836387233</v>
      </c>
      <c r="AQ174">
        <v>517077.90742852353</v>
      </c>
      <c r="AR174" s="4" t="str">
        <f t="shared" si="38"/>
        <v xml:space="preserve"> </v>
      </c>
      <c r="AS174" s="4">
        <f t="shared" si="39"/>
        <v>3.9155015810915704E-2</v>
      </c>
      <c r="AX174" s="123">
        <v>0</v>
      </c>
      <c r="AY174">
        <v>67.827674251678701</v>
      </c>
      <c r="AZ174">
        <v>68.05837833772047</v>
      </c>
      <c r="BA174" s="179" t="str">
        <f t="shared" si="40"/>
        <v xml:space="preserve"> </v>
      </c>
      <c r="BB174" s="180">
        <f t="shared" si="41"/>
        <v>3.4013267974621554E-3</v>
      </c>
      <c r="BG174">
        <v>0</v>
      </c>
      <c r="BH174" s="74">
        <v>497594.5836387233</v>
      </c>
      <c r="BI174">
        <v>538753.6474790934</v>
      </c>
      <c r="BJ174" s="4" t="str">
        <f t="shared" si="42"/>
        <v xml:space="preserve"> </v>
      </c>
      <c r="BK174" s="4">
        <f t="shared" si="43"/>
        <v>8.2716060812779033E-2</v>
      </c>
      <c r="BP174" s="123">
        <v>0</v>
      </c>
      <c r="BQ174">
        <v>67.827674251678701</v>
      </c>
      <c r="BR174">
        <v>68.368879425204327</v>
      </c>
      <c r="BS174" s="179" t="str">
        <f t="shared" si="44"/>
        <v xml:space="preserve"> </v>
      </c>
      <c r="BT174" s="180">
        <f t="shared" si="45"/>
        <v>7.9791203147766936E-3</v>
      </c>
      <c r="BY174">
        <v>0</v>
      </c>
      <c r="BZ174" s="74">
        <v>497594.5836387233</v>
      </c>
      <c r="CA174">
        <v>521050.42033468944</v>
      </c>
      <c r="CB174" s="4" t="str">
        <f t="shared" si="46"/>
        <v xml:space="preserve"> </v>
      </c>
      <c r="CC174" s="4">
        <f t="shared" si="47"/>
        <v>4.7138448582865124E-2</v>
      </c>
      <c r="CH174" s="123">
        <v>0</v>
      </c>
      <c r="CI174">
        <v>67.827674251678701</v>
      </c>
      <c r="CJ174">
        <v>68.094536392570873</v>
      </c>
      <c r="CK174" s="179" t="str">
        <f t="shared" si="48"/>
        <v xml:space="preserve"> </v>
      </c>
      <c r="CL174" s="180">
        <f t="shared" si="49"/>
        <v>3.9344138485710731E-3</v>
      </c>
      <c r="CQ174">
        <v>0</v>
      </c>
      <c r="CR174">
        <v>67.827674251678701</v>
      </c>
      <c r="CS174">
        <v>67.501488806953859</v>
      </c>
      <c r="CT174" s="179" t="str">
        <f t="shared" si="50"/>
        <v xml:space="preserve"> </v>
      </c>
      <c r="CU174" s="180">
        <f t="shared" si="51"/>
        <v>4.8090318343293262E-3</v>
      </c>
      <c r="CZ174">
        <v>0</v>
      </c>
      <c r="DA174">
        <v>67.827674251678701</v>
      </c>
      <c r="DB174">
        <v>68.138684537230148</v>
      </c>
      <c r="DC174" s="179" t="str">
        <f t="shared" si="52"/>
        <v xml:space="preserve"> </v>
      </c>
      <c r="DD174" s="180">
        <f t="shared" si="53"/>
        <v>4.8090318343293262E-3</v>
      </c>
    </row>
    <row r="175" spans="32:108" x14ac:dyDescent="0.2">
      <c r="AF175">
        <v>0</v>
      </c>
      <c r="AG175" s="74">
        <v>498549.56062197644</v>
      </c>
      <c r="AH175">
        <v>516789.79079767165</v>
      </c>
      <c r="AI175" s="4" t="str">
        <f t="shared" si="36"/>
        <v xml:space="preserve"> </v>
      </c>
      <c r="AJ175" s="4">
        <f t="shared" si="37"/>
        <v>3.6586593623589216E-2</v>
      </c>
      <c r="AO175">
        <v>0</v>
      </c>
      <c r="AP175" s="74">
        <v>498549.56062197644</v>
      </c>
      <c r="AQ175">
        <v>516933.32308827341</v>
      </c>
      <c r="AR175" s="4" t="str">
        <f t="shared" si="38"/>
        <v xml:space="preserve"> </v>
      </c>
      <c r="AS175" s="4">
        <f t="shared" si="39"/>
        <v>3.6874493367042377E-2</v>
      </c>
      <c r="AX175" s="123">
        <v>0</v>
      </c>
      <c r="AY175">
        <v>67.837162883474974</v>
      </c>
      <c r="AZ175">
        <v>68.056832634131794</v>
      </c>
      <c r="BA175" s="179" t="str">
        <f t="shared" si="40"/>
        <v xml:space="preserve"> </v>
      </c>
      <c r="BB175" s="180">
        <f t="shared" si="41"/>
        <v>3.2381918895126897E-3</v>
      </c>
      <c r="BG175">
        <v>0</v>
      </c>
      <c r="BH175" s="74">
        <v>498549.56062197644</v>
      </c>
      <c r="BI175">
        <v>539196.45766161429</v>
      </c>
      <c r="BJ175" s="4" t="str">
        <f t="shared" si="42"/>
        <v xml:space="preserve"> </v>
      </c>
      <c r="BK175" s="4">
        <f t="shared" si="43"/>
        <v>8.1530303604977442E-2</v>
      </c>
      <c r="BP175" s="123">
        <v>0</v>
      </c>
      <c r="BQ175">
        <v>67.837162883474974</v>
      </c>
      <c r="BR175">
        <v>68.375764415041601</v>
      </c>
      <c r="BS175" s="179" t="str">
        <f t="shared" si="44"/>
        <v xml:space="preserve"> </v>
      </c>
      <c r="BT175" s="180">
        <f t="shared" si="45"/>
        <v>7.9396234847231434E-3</v>
      </c>
      <c r="BY175">
        <v>0</v>
      </c>
      <c r="BZ175" s="74">
        <v>498549.56062197644</v>
      </c>
      <c r="CA175">
        <v>520991.16114967864</v>
      </c>
      <c r="CB175" s="4" t="str">
        <f t="shared" si="46"/>
        <v xml:space="preserve"> </v>
      </c>
      <c r="CC175" s="4">
        <f t="shared" si="47"/>
        <v>4.501378057520436E-2</v>
      </c>
      <c r="CH175" s="123">
        <v>0</v>
      </c>
      <c r="CI175">
        <v>67.837162883474974</v>
      </c>
      <c r="CJ175">
        <v>68.093854245221678</v>
      </c>
      <c r="CK175" s="179" t="str">
        <f t="shared" si="48"/>
        <v xml:space="preserve"> </v>
      </c>
      <c r="CL175" s="180">
        <f t="shared" si="49"/>
        <v>3.7839342159345125E-3</v>
      </c>
      <c r="CQ175">
        <v>0</v>
      </c>
      <c r="CR175">
        <v>67.837162883474974</v>
      </c>
      <c r="CS175">
        <v>67.505107856645424</v>
      </c>
      <c r="CT175" s="179" t="str">
        <f t="shared" si="50"/>
        <v xml:space="preserve"> </v>
      </c>
      <c r="CU175" s="180">
        <f t="shared" si="51"/>
        <v>4.8948837586254455E-3</v>
      </c>
      <c r="CZ175">
        <v>0</v>
      </c>
      <c r="DA175">
        <v>67.837162883474974</v>
      </c>
      <c r="DB175">
        <v>68.151618911458669</v>
      </c>
      <c r="DC175" s="179" t="str">
        <f t="shared" si="52"/>
        <v xml:space="preserve"> </v>
      </c>
      <c r="DD175" s="180">
        <f t="shared" si="53"/>
        <v>4.8948837586254455E-3</v>
      </c>
    </row>
    <row r="176" spans="32:108" x14ac:dyDescent="0.2">
      <c r="AF176">
        <v>0</v>
      </c>
      <c r="AG176" s="74">
        <v>498241.25791068911</v>
      </c>
      <c r="AH176">
        <v>516643.44891916914</v>
      </c>
      <c r="AI176" s="4" t="str">
        <f t="shared" si="36"/>
        <v xml:space="preserve"> </v>
      </c>
      <c r="AJ176" s="4">
        <f t="shared" si="37"/>
        <v>3.6934297825208739E-2</v>
      </c>
      <c r="AO176">
        <v>0</v>
      </c>
      <c r="AP176" s="74">
        <v>498241.25791068911</v>
      </c>
      <c r="AQ176">
        <v>516788.73874802305</v>
      </c>
      <c r="AR176" s="4" t="str">
        <f t="shared" si="38"/>
        <v xml:space="preserve"> </v>
      </c>
      <c r="AS176" s="4">
        <f t="shared" si="39"/>
        <v>3.7225903200209541E-2</v>
      </c>
      <c r="AX176" s="123">
        <v>0</v>
      </c>
      <c r="AY176">
        <v>67.835465908798298</v>
      </c>
      <c r="AZ176">
        <v>68.055286930543119</v>
      </c>
      <c r="BA176" s="179" t="str">
        <f t="shared" si="40"/>
        <v xml:space="preserve"> </v>
      </c>
      <c r="BB176" s="180">
        <f t="shared" si="41"/>
        <v>3.2405028667505582E-3</v>
      </c>
      <c r="BG176">
        <v>0</v>
      </c>
      <c r="BH176" s="74">
        <v>498241.25791068911</v>
      </c>
      <c r="BI176">
        <v>539646.34003619</v>
      </c>
      <c r="BJ176" s="4" t="str">
        <f t="shared" si="42"/>
        <v xml:space="preserve"> </v>
      </c>
      <c r="BK176" s="4">
        <f t="shared" si="43"/>
        <v>8.3102475895167338E-2</v>
      </c>
      <c r="BP176" s="123">
        <v>0</v>
      </c>
      <c r="BQ176">
        <v>67.835465908798298</v>
      </c>
      <c r="BR176">
        <v>68.382751076088994</v>
      </c>
      <c r="BS176" s="179" t="str">
        <f t="shared" si="44"/>
        <v xml:space="preserve"> </v>
      </c>
      <c r="BT176" s="180">
        <f t="shared" si="45"/>
        <v>8.0678323640689022E-3</v>
      </c>
      <c r="BY176">
        <v>0</v>
      </c>
      <c r="BZ176" s="74">
        <v>498241.25791068911</v>
      </c>
      <c r="CA176">
        <v>520932.30372494261</v>
      </c>
      <c r="CB176" s="4" t="str">
        <f t="shared" si="46"/>
        <v xml:space="preserve"> </v>
      </c>
      <c r="CC176" s="4">
        <f t="shared" si="47"/>
        <v>4.5542285898613658E-2</v>
      </c>
      <c r="CH176" s="123">
        <v>0</v>
      </c>
      <c r="CI176">
        <v>67.835465908798298</v>
      </c>
      <c r="CJ176">
        <v>68.093176722635818</v>
      </c>
      <c r="CK176" s="179" t="str">
        <f t="shared" si="48"/>
        <v xml:space="preserve"> </v>
      </c>
      <c r="CL176" s="180">
        <f t="shared" si="49"/>
        <v>3.7990571802661451E-3</v>
      </c>
      <c r="CQ176">
        <v>0</v>
      </c>
      <c r="CR176">
        <v>67.835465908798298</v>
      </c>
      <c r="CS176">
        <v>67.500731031679095</v>
      </c>
      <c r="CT176" s="179" t="str">
        <f t="shared" si="50"/>
        <v xml:space="preserve"> </v>
      </c>
      <c r="CU176" s="180">
        <f t="shared" si="51"/>
        <v>4.9345113597249997E-3</v>
      </c>
      <c r="CZ176">
        <v>0</v>
      </c>
      <c r="DA176">
        <v>67.835465908798298</v>
      </c>
      <c r="DB176">
        <v>68.130621638387026</v>
      </c>
      <c r="DC176" s="179" t="str">
        <f t="shared" si="52"/>
        <v xml:space="preserve"> </v>
      </c>
      <c r="DD176" s="180">
        <f t="shared" si="53"/>
        <v>4.9345113597249997E-3</v>
      </c>
    </row>
    <row r="177" spans="32:108" x14ac:dyDescent="0.2">
      <c r="AF177">
        <v>0</v>
      </c>
      <c r="AG177" s="74">
        <v>492122.46779079485</v>
      </c>
      <c r="AH177">
        <v>639526.75882083469</v>
      </c>
      <c r="AI177" s="4" t="str">
        <f t="shared" si="36"/>
        <v xml:space="preserve"> </v>
      </c>
      <c r="AJ177" s="4">
        <f t="shared" si="37"/>
        <v>0.29952765963268835</v>
      </c>
      <c r="AO177">
        <v>0</v>
      </c>
      <c r="AP177" s="74">
        <v>492122.46779079485</v>
      </c>
      <c r="AQ177">
        <v>645884.63263262506</v>
      </c>
      <c r="AR177" s="4" t="str">
        <f t="shared" si="38"/>
        <v xml:space="preserve"> </v>
      </c>
      <c r="AS177" s="4">
        <f t="shared" si="39"/>
        <v>0.31244695153238911</v>
      </c>
      <c r="AX177" s="123">
        <v>0</v>
      </c>
      <c r="AY177">
        <v>67.758933252767321</v>
      </c>
      <c r="AZ177">
        <v>69.38839448959763</v>
      </c>
      <c r="BA177" s="179" t="str">
        <f t="shared" si="40"/>
        <v xml:space="preserve"> </v>
      </c>
      <c r="BB177" s="180">
        <f t="shared" si="41"/>
        <v>2.4047917501177025E-2</v>
      </c>
      <c r="BG177">
        <v>0</v>
      </c>
      <c r="BH177" s="74">
        <v>492122.46779079485</v>
      </c>
      <c r="BI177">
        <v>641456.73111814121</v>
      </c>
      <c r="BJ177" s="4" t="str">
        <f t="shared" si="42"/>
        <v xml:space="preserve"> </v>
      </c>
      <c r="BK177" s="4">
        <f t="shared" si="43"/>
        <v>0.3034493913633497</v>
      </c>
      <c r="BP177" s="123">
        <v>0</v>
      </c>
      <c r="BQ177">
        <v>67.758933252767321</v>
      </c>
      <c r="BR177">
        <v>69.46074073025467</v>
      </c>
      <c r="BS177" s="179" t="str">
        <f t="shared" si="44"/>
        <v xml:space="preserve"> </v>
      </c>
      <c r="BT177" s="180">
        <f t="shared" si="45"/>
        <v>2.5115617908843729E-2</v>
      </c>
      <c r="BY177">
        <v>0</v>
      </c>
      <c r="BZ177" s="74">
        <v>492122.46779079485</v>
      </c>
      <c r="CA177">
        <v>622091.16887602757</v>
      </c>
      <c r="CB177" s="4" t="str">
        <f t="shared" si="46"/>
        <v xml:space="preserve"> </v>
      </c>
      <c r="CC177" s="4">
        <f t="shared" si="47"/>
        <v>0.26409828770606636</v>
      </c>
      <c r="CH177" s="123">
        <v>0</v>
      </c>
      <c r="CI177">
        <v>67.758933252767321</v>
      </c>
      <c r="CJ177">
        <v>69.161655346954362</v>
      </c>
      <c r="CK177" s="179" t="str">
        <f t="shared" si="48"/>
        <v xml:space="preserve"> </v>
      </c>
      <c r="CL177" s="180">
        <f t="shared" si="49"/>
        <v>2.070165551388389E-2</v>
      </c>
      <c r="CQ177">
        <v>0</v>
      </c>
      <c r="CR177">
        <v>67.758933252767321</v>
      </c>
      <c r="CS177">
        <v>67.49946290337293</v>
      </c>
      <c r="CT177" s="179" t="str">
        <f t="shared" si="50"/>
        <v xml:space="preserve"> </v>
      </c>
      <c r="CU177" s="180">
        <f t="shared" si="51"/>
        <v>3.8293157365164704E-3</v>
      </c>
      <c r="CZ177">
        <v>0</v>
      </c>
      <c r="DA177">
        <v>67.758933252767321</v>
      </c>
      <c r="DB177">
        <v>68.12025410473592</v>
      </c>
      <c r="DC177" s="179" t="str">
        <f t="shared" si="52"/>
        <v xml:space="preserve"> </v>
      </c>
      <c r="DD177" s="180">
        <f t="shared" si="53"/>
        <v>3.8293157365164704E-3</v>
      </c>
    </row>
    <row r="178" spans="32:108" x14ac:dyDescent="0.2">
      <c r="AF178">
        <v>0</v>
      </c>
      <c r="AG178" s="74">
        <v>492492.13572220667</v>
      </c>
      <c r="AH178">
        <v>639380.41694233217</v>
      </c>
      <c r="AI178" s="4" t="str">
        <f t="shared" si="36"/>
        <v xml:space="preserve"> </v>
      </c>
      <c r="AJ178" s="4">
        <f t="shared" si="37"/>
        <v>0.29825507975822535</v>
      </c>
      <c r="AO178">
        <v>0</v>
      </c>
      <c r="AP178" s="74">
        <v>492492.13572220667</v>
      </c>
      <c r="AQ178">
        <v>645740.04829237494</v>
      </c>
      <c r="AR178" s="4" t="str">
        <f t="shared" si="38"/>
        <v xml:space="preserve"> </v>
      </c>
      <c r="AS178" s="4">
        <f t="shared" si="39"/>
        <v>0.31116824301253154</v>
      </c>
      <c r="AX178" s="123">
        <v>0</v>
      </c>
      <c r="AY178">
        <v>67.763282621317003</v>
      </c>
      <c r="AZ178">
        <v>69.386848786008954</v>
      </c>
      <c r="BA178" s="179" t="str">
        <f t="shared" si="40"/>
        <v xml:space="preserve"> </v>
      </c>
      <c r="BB178" s="180">
        <f t="shared" si="41"/>
        <v>2.3959378912691707E-2</v>
      </c>
      <c r="BG178">
        <v>0</v>
      </c>
      <c r="BH178" s="74">
        <v>492492.13572220667</v>
      </c>
      <c r="BI178">
        <v>641920.75787682668</v>
      </c>
      <c r="BJ178" s="4" t="str">
        <f t="shared" si="42"/>
        <v xml:space="preserve"> </v>
      </c>
      <c r="BK178" s="4">
        <f t="shared" si="43"/>
        <v>0.30341321478259337</v>
      </c>
      <c r="BP178" s="123">
        <v>0</v>
      </c>
      <c r="BQ178">
        <v>67.763282621317003</v>
      </c>
      <c r="BR178">
        <v>69.467930733722383</v>
      </c>
      <c r="BS178" s="179" t="str">
        <f t="shared" si="44"/>
        <v xml:space="preserve"> </v>
      </c>
      <c r="BT178" s="180">
        <f t="shared" si="45"/>
        <v>2.5155925841602172E-2</v>
      </c>
      <c r="BY178">
        <v>0</v>
      </c>
      <c r="BZ178" s="74">
        <v>492492.13572220667</v>
      </c>
      <c r="CA178">
        <v>622033.0988475004</v>
      </c>
      <c r="CB178" s="4" t="str">
        <f t="shared" si="46"/>
        <v xml:space="preserve"> </v>
      </c>
      <c r="CC178" s="4">
        <f t="shared" si="47"/>
        <v>0.26303153640277038</v>
      </c>
      <c r="CH178" s="123">
        <v>0</v>
      </c>
      <c r="CI178">
        <v>67.763282621317003</v>
      </c>
      <c r="CJ178">
        <v>69.160986888283844</v>
      </c>
      <c r="CK178" s="179" t="str">
        <f t="shared" si="48"/>
        <v xml:space="preserve"> </v>
      </c>
      <c r="CL178" s="180">
        <f t="shared" si="49"/>
        <v>2.0626277430768242E-2</v>
      </c>
      <c r="CQ178">
        <v>0</v>
      </c>
      <c r="CR178">
        <v>67.763282621317003</v>
      </c>
      <c r="CS178">
        <v>67.500636385321428</v>
      </c>
      <c r="CT178" s="179" t="str">
        <f t="shared" si="50"/>
        <v xml:space="preserve"> </v>
      </c>
      <c r="CU178" s="180">
        <f t="shared" si="51"/>
        <v>3.8759373193787967E-3</v>
      </c>
      <c r="CZ178">
        <v>0</v>
      </c>
      <c r="DA178">
        <v>67.763282621317003</v>
      </c>
      <c r="DB178">
        <v>68.118063287554151</v>
      </c>
      <c r="DC178" s="179" t="str">
        <f t="shared" si="52"/>
        <v xml:space="preserve"> </v>
      </c>
      <c r="DD178" s="180">
        <f t="shared" si="53"/>
        <v>3.8759373193787967E-3</v>
      </c>
    </row>
    <row r="179" spans="32:108" x14ac:dyDescent="0.2">
      <c r="AF179">
        <v>0</v>
      </c>
      <c r="AG179" s="74">
        <v>493337.07722102129</v>
      </c>
      <c r="AH179">
        <v>639234.07506382989</v>
      </c>
      <c r="AI179" s="4" t="str">
        <f t="shared" si="36"/>
        <v xml:space="preserve"> </v>
      </c>
      <c r="AJ179" s="4">
        <f t="shared" si="37"/>
        <v>0.29573491346859559</v>
      </c>
      <c r="AO179">
        <v>0</v>
      </c>
      <c r="AP179" s="74">
        <v>493337.07722102129</v>
      </c>
      <c r="AQ179">
        <v>645595.4639521247</v>
      </c>
      <c r="AR179" s="4" t="str">
        <f t="shared" si="38"/>
        <v xml:space="preserve"> </v>
      </c>
      <c r="AS179" s="4">
        <f t="shared" si="39"/>
        <v>0.30862952281790429</v>
      </c>
      <c r="AX179" s="123">
        <v>0</v>
      </c>
      <c r="AY179">
        <v>67.774791485190818</v>
      </c>
      <c r="AZ179">
        <v>69.385303082420265</v>
      </c>
      <c r="BA179" s="179" t="str">
        <f t="shared" si="40"/>
        <v xml:space="preserve"> </v>
      </c>
      <c r="BB179" s="180">
        <f t="shared" si="41"/>
        <v>2.3762693502072274E-2</v>
      </c>
      <c r="BG179">
        <v>0</v>
      </c>
      <c r="BH179" s="74">
        <v>493337.07722102129</v>
      </c>
      <c r="BI179">
        <v>642391.85682756733</v>
      </c>
      <c r="BJ179" s="4" t="str">
        <f t="shared" si="42"/>
        <v xml:space="preserve"> </v>
      </c>
      <c r="BK179" s="4">
        <f t="shared" si="43"/>
        <v>0.30213577387326113</v>
      </c>
      <c r="BP179" s="123">
        <v>0</v>
      </c>
      <c r="BQ179">
        <v>67.774791485190818</v>
      </c>
      <c r="BR179">
        <v>69.475222408400214</v>
      </c>
      <c r="BS179" s="179" t="str">
        <f t="shared" si="44"/>
        <v xml:space="preserve"> </v>
      </c>
      <c r="BT179" s="180">
        <f t="shared" si="45"/>
        <v>2.5089430538210507E-2</v>
      </c>
      <c r="BY179">
        <v>0</v>
      </c>
      <c r="BZ179" s="74">
        <v>493337.07722102129</v>
      </c>
      <c r="CA179">
        <v>621975.41466918774</v>
      </c>
      <c r="CB179" s="4" t="str">
        <f t="shared" si="46"/>
        <v xml:space="preserve"> </v>
      </c>
      <c r="CC179" s="4">
        <f t="shared" si="47"/>
        <v>0.26075140788685308</v>
      </c>
      <c r="CH179" s="123">
        <v>0</v>
      </c>
      <c r="CI179">
        <v>67.774791485190818</v>
      </c>
      <c r="CJ179">
        <v>69.160322871231998</v>
      </c>
      <c r="CK179" s="179" t="str">
        <f t="shared" si="48"/>
        <v xml:space="preserve"> </v>
      </c>
      <c r="CL179" s="180">
        <f t="shared" si="49"/>
        <v>2.0443167078484134E-2</v>
      </c>
      <c r="CQ179">
        <v>0</v>
      </c>
      <c r="CR179">
        <v>67.774791485190818</v>
      </c>
      <c r="CS179">
        <v>67.499759552620134</v>
      </c>
      <c r="CT179" s="179" t="str">
        <f t="shared" si="50"/>
        <v xml:space="preserve"> </v>
      </c>
      <c r="CU179" s="180">
        <f t="shared" si="51"/>
        <v>4.0580269823593642E-3</v>
      </c>
      <c r="CZ179">
        <v>0</v>
      </c>
      <c r="DA179">
        <v>67.774791485190818</v>
      </c>
      <c r="DB179">
        <v>68.118270377202975</v>
      </c>
      <c r="DC179" s="179" t="str">
        <f t="shared" si="52"/>
        <v xml:space="preserve"> </v>
      </c>
      <c r="DD179" s="180">
        <f t="shared" si="53"/>
        <v>4.0580269823593642E-3</v>
      </c>
    </row>
    <row r="180" spans="32:108" x14ac:dyDescent="0.2">
      <c r="AF180">
        <v>0</v>
      </c>
      <c r="AG180" s="74">
        <v>495159.86683006171</v>
      </c>
      <c r="AH180">
        <v>639087.73318532738</v>
      </c>
      <c r="AI180" s="4" t="str">
        <f t="shared" si="36"/>
        <v xml:space="preserve"> </v>
      </c>
      <c r="AJ180" s="4">
        <f t="shared" si="37"/>
        <v>0.29066949079833554</v>
      </c>
      <c r="AO180">
        <v>0</v>
      </c>
      <c r="AP180" s="74">
        <v>495159.86683006171</v>
      </c>
      <c r="AQ180">
        <v>645450.87961187446</v>
      </c>
      <c r="AR180" s="4" t="str">
        <f t="shared" si="38"/>
        <v xml:space="preserve"> </v>
      </c>
      <c r="AS180" s="4">
        <f t="shared" si="39"/>
        <v>0.30352018176261536</v>
      </c>
      <c r="AX180" s="123">
        <v>0</v>
      </c>
      <c r="AY180">
        <v>67.794753891740029</v>
      </c>
      <c r="AZ180">
        <v>69.383757378831589</v>
      </c>
      <c r="BA180" s="179" t="str">
        <f t="shared" si="40"/>
        <v xml:space="preserve"> </v>
      </c>
      <c r="BB180" s="180">
        <f t="shared" si="41"/>
        <v>2.3438443181444467E-2</v>
      </c>
      <c r="BG180">
        <v>0</v>
      </c>
      <c r="BH180" s="74">
        <v>495159.86683006171</v>
      </c>
      <c r="BI180">
        <v>642870.0279703628</v>
      </c>
      <c r="BJ180" s="4" t="str">
        <f t="shared" si="42"/>
        <v xml:space="preserve"> </v>
      </c>
      <c r="BK180" s="4">
        <f t="shared" si="43"/>
        <v>0.29830802339842105</v>
      </c>
      <c r="BP180" s="123">
        <v>0</v>
      </c>
      <c r="BQ180">
        <v>67.794753891740029</v>
      </c>
      <c r="BR180">
        <v>69.48261575428819</v>
      </c>
      <c r="BS180" s="179" t="str">
        <f t="shared" si="44"/>
        <v xml:space="preserve"> </v>
      </c>
      <c r="BT180" s="180">
        <f t="shared" si="45"/>
        <v>2.4896644145112921E-2</v>
      </c>
      <c r="BY180">
        <v>0</v>
      </c>
      <c r="BZ180" s="74">
        <v>495159.86683006171</v>
      </c>
      <c r="CA180">
        <v>621918.11124730122</v>
      </c>
      <c r="CB180" s="4" t="str">
        <f t="shared" si="46"/>
        <v xml:space="preserve"> </v>
      </c>
      <c r="CC180" s="4">
        <f t="shared" si="47"/>
        <v>0.25599458459492391</v>
      </c>
      <c r="CH180" s="123">
        <v>0</v>
      </c>
      <c r="CI180">
        <v>67.794753891740029</v>
      </c>
      <c r="CJ180">
        <v>69.159663237162917</v>
      </c>
      <c r="CK180" s="179" t="str">
        <f t="shared" si="48"/>
        <v xml:space="preserve"> </v>
      </c>
      <c r="CL180" s="180">
        <f t="shared" si="49"/>
        <v>2.0132964087493873E-2</v>
      </c>
      <c r="CQ180">
        <v>0</v>
      </c>
      <c r="CR180">
        <v>67.794753891740029</v>
      </c>
      <c r="CS180">
        <v>67.506506676975903</v>
      </c>
      <c r="CT180" s="179" t="str">
        <f t="shared" si="50"/>
        <v xml:space="preserve"> </v>
      </c>
      <c r="CU180" s="180">
        <f t="shared" si="51"/>
        <v>4.2517628314489107E-3</v>
      </c>
      <c r="CZ180">
        <v>0</v>
      </c>
      <c r="DA180">
        <v>67.794753891740029</v>
      </c>
      <c r="DB180">
        <v>68.147033218213807</v>
      </c>
      <c r="DC180" s="179" t="str">
        <f t="shared" si="52"/>
        <v xml:space="preserve"> </v>
      </c>
      <c r="DD180" s="180">
        <f t="shared" si="53"/>
        <v>4.2517628314489107E-3</v>
      </c>
    </row>
    <row r="181" spans="32:108" x14ac:dyDescent="0.2">
      <c r="AF181">
        <v>0</v>
      </c>
      <c r="AG181" s="74">
        <v>493416.16691624396</v>
      </c>
      <c r="AH181">
        <v>638941.39130682487</v>
      </c>
      <c r="AI181" s="4" t="str">
        <f t="shared" si="36"/>
        <v xml:space="preserve"> </v>
      </c>
      <c r="AJ181" s="4">
        <f t="shared" si="37"/>
        <v>0.29493404178481936</v>
      </c>
      <c r="AO181">
        <v>0</v>
      </c>
      <c r="AP181" s="74">
        <v>493416.16691624396</v>
      </c>
      <c r="AQ181">
        <v>645306.29527162435</v>
      </c>
      <c r="AR181" s="4" t="str">
        <f t="shared" si="38"/>
        <v xml:space="preserve"> </v>
      </c>
      <c r="AS181" s="4">
        <f t="shared" si="39"/>
        <v>0.30783370821565176</v>
      </c>
      <c r="AX181" s="123">
        <v>0</v>
      </c>
      <c r="AY181">
        <v>67.776022940471194</v>
      </c>
      <c r="AZ181">
        <v>69.3822116752429</v>
      </c>
      <c r="BA181" s="179" t="str">
        <f t="shared" si="40"/>
        <v xml:space="preserve"> </v>
      </c>
      <c r="BB181" s="180">
        <f t="shared" si="41"/>
        <v>2.3698480156949434E-2</v>
      </c>
      <c r="BG181">
        <v>0</v>
      </c>
      <c r="BH181" s="74">
        <v>493416.16691624396</v>
      </c>
      <c r="BI181">
        <v>643355.2713052131</v>
      </c>
      <c r="BJ181" s="4" t="str">
        <f t="shared" si="42"/>
        <v xml:space="preserve"> </v>
      </c>
      <c r="BK181" s="4">
        <f t="shared" si="43"/>
        <v>0.30387959382453894</v>
      </c>
      <c r="BP181" s="123">
        <v>0</v>
      </c>
      <c r="BQ181">
        <v>67.776022940471194</v>
      </c>
      <c r="BR181">
        <v>69.490110771386327</v>
      </c>
      <c r="BS181" s="179" t="str">
        <f t="shared" si="44"/>
        <v xml:space="preserve"> </v>
      </c>
      <c r="BT181" s="180">
        <f t="shared" si="45"/>
        <v>2.5290475252887662E-2</v>
      </c>
      <c r="BY181">
        <v>0</v>
      </c>
      <c r="BZ181" s="74">
        <v>493416.16691624396</v>
      </c>
      <c r="CA181">
        <v>621861.18358826009</v>
      </c>
      <c r="CB181" s="4" t="str">
        <f t="shared" si="46"/>
        <v xml:space="preserve"> </v>
      </c>
      <c r="CC181" s="4">
        <f t="shared" si="47"/>
        <v>0.26031781138176469</v>
      </c>
      <c r="CH181" s="123">
        <v>0</v>
      </c>
      <c r="CI181">
        <v>67.776022940471194</v>
      </c>
      <c r="CJ181">
        <v>69.159007928594235</v>
      </c>
      <c r="CK181" s="179" t="str">
        <f t="shared" si="48"/>
        <v xml:space="preserve"> </v>
      </c>
      <c r="CL181" s="180">
        <f t="shared" si="49"/>
        <v>2.0405224858616157E-2</v>
      </c>
      <c r="CQ181">
        <v>0</v>
      </c>
      <c r="CR181">
        <v>67.776022940471194</v>
      </c>
      <c r="CS181">
        <v>67.502155792721126</v>
      </c>
      <c r="CT181" s="179" t="str">
        <f t="shared" si="50"/>
        <v xml:space="preserve"> </v>
      </c>
      <c r="CU181" s="180">
        <f t="shared" si="51"/>
        <v>4.0407674553375522E-3</v>
      </c>
      <c r="CZ181">
        <v>0</v>
      </c>
      <c r="DA181">
        <v>67.776022940471194</v>
      </c>
      <c r="DB181">
        <v>68.103786549528493</v>
      </c>
      <c r="DC181" s="179" t="str">
        <f t="shared" si="52"/>
        <v xml:space="preserve"> </v>
      </c>
      <c r="DD181" s="180">
        <f t="shared" si="53"/>
        <v>4.0407674553375522E-3</v>
      </c>
    </row>
    <row r="182" spans="32:108" x14ac:dyDescent="0.2">
      <c r="AF182">
        <v>0</v>
      </c>
      <c r="AG182" s="74">
        <v>493920.37886660802</v>
      </c>
      <c r="AH182">
        <v>489177.89252345631</v>
      </c>
      <c r="AI182" s="4" t="str">
        <f t="shared" si="36"/>
        <v xml:space="preserve"> </v>
      </c>
      <c r="AJ182" s="4">
        <f t="shared" si="37"/>
        <v>9.6017223545913008E-3</v>
      </c>
      <c r="AO182">
        <v>0</v>
      </c>
      <c r="AP182" s="74">
        <v>493920.37886660802</v>
      </c>
      <c r="AQ182">
        <v>489313.22296888084</v>
      </c>
      <c r="AR182" s="4" t="str">
        <f t="shared" si="38"/>
        <v xml:space="preserve"> </v>
      </c>
      <c r="AS182" s="4">
        <f t="shared" si="39"/>
        <v>9.3277299233920103E-3</v>
      </c>
      <c r="AX182" s="123">
        <v>0</v>
      </c>
      <c r="AY182">
        <v>67.781404780360944</v>
      </c>
      <c r="AZ182">
        <v>67.759016879467794</v>
      </c>
      <c r="BA182" s="179" t="str">
        <f t="shared" si="40"/>
        <v xml:space="preserve"> </v>
      </c>
      <c r="BB182" s="180">
        <f t="shared" si="41"/>
        <v>3.302956167063264E-4</v>
      </c>
      <c r="BG182">
        <v>0</v>
      </c>
      <c r="BH182" s="74">
        <v>493920.37886660802</v>
      </c>
      <c r="BI182">
        <v>515263.80568054423</v>
      </c>
      <c r="BJ182" s="4" t="str">
        <f t="shared" si="42"/>
        <v xml:space="preserve"> </v>
      </c>
      <c r="BK182" s="4">
        <f t="shared" si="43"/>
        <v>4.3212282236486502E-2</v>
      </c>
      <c r="BP182" s="123">
        <v>0</v>
      </c>
      <c r="BQ182">
        <v>67.781404780360944</v>
      </c>
      <c r="BR182">
        <v>68.131024554411326</v>
      </c>
      <c r="BS182" s="179" t="str">
        <f t="shared" si="44"/>
        <v xml:space="preserve"> </v>
      </c>
      <c r="BT182" s="180">
        <f t="shared" si="45"/>
        <v>5.1580485117310657E-3</v>
      </c>
      <c r="BY182">
        <v>0</v>
      </c>
      <c r="BZ182" s="74">
        <v>493920.37886660802</v>
      </c>
      <c r="CA182">
        <v>493901.15350438573</v>
      </c>
      <c r="CB182" s="4" t="str">
        <f t="shared" si="46"/>
        <v xml:space="preserve"> </v>
      </c>
      <c r="CC182" s="4">
        <f t="shared" si="47"/>
        <v>3.8924010923397456E-5</v>
      </c>
      <c r="CH182" s="123">
        <v>0</v>
      </c>
      <c r="CI182">
        <v>67.781404780360944</v>
      </c>
      <c r="CJ182">
        <v>67.802694185540801</v>
      </c>
      <c r="CK182" s="179" t="str">
        <f t="shared" si="48"/>
        <v xml:space="preserve"> </v>
      </c>
      <c r="CL182" s="180">
        <f t="shared" si="49"/>
        <v>3.1408917016168908E-4</v>
      </c>
      <c r="CQ182">
        <v>0</v>
      </c>
      <c r="CR182">
        <v>67.781404780360944</v>
      </c>
      <c r="CS182">
        <v>67.818790258502005</v>
      </c>
      <c r="CT182" s="179" t="str">
        <f t="shared" si="50"/>
        <v xml:space="preserve"> </v>
      </c>
      <c r="CU182" s="180">
        <f t="shared" si="51"/>
        <v>5.5155950606520208E-4</v>
      </c>
      <c r="CZ182">
        <v>0</v>
      </c>
      <c r="DA182">
        <v>67.781404780360944</v>
      </c>
      <c r="DB182">
        <v>68.10675246526074</v>
      </c>
      <c r="DC182" s="179" t="str">
        <f t="shared" si="52"/>
        <v xml:space="preserve"> </v>
      </c>
      <c r="DD182" s="180">
        <f t="shared" si="53"/>
        <v>5.5155950606520208E-4</v>
      </c>
    </row>
    <row r="183" spans="32:108" x14ac:dyDescent="0.2">
      <c r="AF183">
        <v>0</v>
      </c>
      <c r="AG183" s="74">
        <v>493489.21295160783</v>
      </c>
      <c r="AH183">
        <v>489031.55064495379</v>
      </c>
      <c r="AI183" s="4" t="str">
        <f t="shared" si="36"/>
        <v xml:space="preserve"> </v>
      </c>
      <c r="AJ183" s="4">
        <f t="shared" si="37"/>
        <v>9.0329478125617275E-3</v>
      </c>
      <c r="AO183">
        <v>0</v>
      </c>
      <c r="AP183" s="74">
        <v>493489.21295160783</v>
      </c>
      <c r="AQ183">
        <v>489168.63862863067</v>
      </c>
      <c r="AR183" s="4" t="str">
        <f t="shared" si="38"/>
        <v xml:space="preserve"> </v>
      </c>
      <c r="AS183" s="4">
        <f t="shared" si="39"/>
        <v>8.7551545395194736E-3</v>
      </c>
      <c r="AX183" s="123">
        <v>0</v>
      </c>
      <c r="AY183">
        <v>67.780265612287224</v>
      </c>
      <c r="AZ183">
        <v>67.757471175879118</v>
      </c>
      <c r="BA183" s="179" t="str">
        <f t="shared" si="40"/>
        <v xml:space="preserve"> </v>
      </c>
      <c r="BB183" s="180">
        <f t="shared" si="41"/>
        <v>3.3629901273171214E-4</v>
      </c>
      <c r="BG183">
        <v>0</v>
      </c>
      <c r="BH183" s="74">
        <v>493489.21295160783</v>
      </c>
      <c r="BI183">
        <v>515763.19339950453</v>
      </c>
      <c r="BJ183" s="4" t="str">
        <f t="shared" si="42"/>
        <v xml:space="preserve"> </v>
      </c>
      <c r="BK183" s="4">
        <f t="shared" si="43"/>
        <v>4.5135698741364208E-2</v>
      </c>
      <c r="BP183" s="123">
        <v>0</v>
      </c>
      <c r="BQ183">
        <v>67.780265612287224</v>
      </c>
      <c r="BR183">
        <v>68.138722913929726</v>
      </c>
      <c r="BS183" s="179" t="str">
        <f t="shared" si="44"/>
        <v xml:space="preserve"> </v>
      </c>
      <c r="BT183" s="180">
        <f t="shared" si="45"/>
        <v>5.2885201674028456E-3</v>
      </c>
      <c r="BY183">
        <v>0</v>
      </c>
      <c r="BZ183" s="74">
        <v>493489.21295160783</v>
      </c>
      <c r="CA183">
        <v>493844.96277814871</v>
      </c>
      <c r="CB183" s="4" t="str">
        <f t="shared" si="46"/>
        <v xml:space="preserve"> </v>
      </c>
      <c r="CC183" s="4">
        <f t="shared" si="47"/>
        <v>7.2088673309210656E-4</v>
      </c>
      <c r="CH183" s="123">
        <v>0</v>
      </c>
      <c r="CI183">
        <v>67.780265612287224</v>
      </c>
      <c r="CJ183">
        <v>67.802047359990567</v>
      </c>
      <c r="CK183" s="179" t="str">
        <f t="shared" si="48"/>
        <v xml:space="preserve"> </v>
      </c>
      <c r="CL183" s="180">
        <f t="shared" si="49"/>
        <v>3.2135825238481969E-4</v>
      </c>
      <c r="CQ183">
        <v>0</v>
      </c>
      <c r="CR183">
        <v>67.780265612287224</v>
      </c>
      <c r="CS183">
        <v>67.812977063413285</v>
      </c>
      <c r="CT183" s="179" t="str">
        <f t="shared" si="50"/>
        <v xml:space="preserve"> </v>
      </c>
      <c r="CU183" s="180">
        <f t="shared" si="51"/>
        <v>4.8261025285996866E-4</v>
      </c>
      <c r="CZ183">
        <v>0</v>
      </c>
      <c r="DA183">
        <v>67.780265612287224</v>
      </c>
      <c r="DB183">
        <v>68.076298991266142</v>
      </c>
      <c r="DC183" s="179" t="str">
        <f t="shared" si="52"/>
        <v xml:space="preserve"> </v>
      </c>
      <c r="DD183" s="180">
        <f t="shared" si="53"/>
        <v>4.8261025285996866E-4</v>
      </c>
    </row>
    <row r="184" spans="32:108" x14ac:dyDescent="0.2">
      <c r="AF184">
        <v>0</v>
      </c>
      <c r="AG184" s="74">
        <v>491582.71380875882</v>
      </c>
      <c r="AH184">
        <v>488885.20876645122</v>
      </c>
      <c r="AI184" s="4" t="str">
        <f t="shared" si="36"/>
        <v xml:space="preserve"> </v>
      </c>
      <c r="AJ184" s="4">
        <f t="shared" si="37"/>
        <v>5.4873879136381051E-3</v>
      </c>
      <c r="AO184">
        <v>0</v>
      </c>
      <c r="AP184" s="74">
        <v>491582.71380875882</v>
      </c>
      <c r="AQ184">
        <v>489024.05428838049</v>
      </c>
      <c r="AR184" s="4" t="str">
        <f t="shared" si="38"/>
        <v xml:space="preserve"> </v>
      </c>
      <c r="AS184" s="4">
        <f t="shared" si="39"/>
        <v>5.2049420138352044E-3</v>
      </c>
      <c r="AX184" s="123">
        <v>0</v>
      </c>
      <c r="AY184">
        <v>67.759696444161378</v>
      </c>
      <c r="AZ184">
        <v>67.755925472290429</v>
      </c>
      <c r="BA184" s="179" t="str">
        <f t="shared" si="40"/>
        <v xml:space="preserve"> </v>
      </c>
      <c r="BB184" s="180">
        <f t="shared" si="41"/>
        <v>5.5652136429756044E-5</v>
      </c>
      <c r="BG184">
        <v>0</v>
      </c>
      <c r="BH184" s="74">
        <v>491582.71380875882</v>
      </c>
      <c r="BI184">
        <v>516269.65331051964</v>
      </c>
      <c r="BJ184" s="4" t="str">
        <f t="shared" si="42"/>
        <v xml:space="preserve"> </v>
      </c>
      <c r="BK184" s="4">
        <f t="shared" si="43"/>
        <v>5.0219299434855265E-2</v>
      </c>
      <c r="BP184" s="123">
        <v>0</v>
      </c>
      <c r="BQ184">
        <v>67.759696444161378</v>
      </c>
      <c r="BR184">
        <v>68.146522944658301</v>
      </c>
      <c r="BS184" s="179" t="str">
        <f t="shared" si="44"/>
        <v xml:space="preserve"> </v>
      </c>
      <c r="BT184" s="180">
        <f t="shared" si="45"/>
        <v>5.7087991947498556E-3</v>
      </c>
      <c r="BY184">
        <v>0</v>
      </c>
      <c r="BZ184" s="74">
        <v>491582.71380875882</v>
      </c>
      <c r="CA184">
        <v>493789.13340956334</v>
      </c>
      <c r="CB184" s="4" t="str">
        <f t="shared" si="46"/>
        <v xml:space="preserve"> </v>
      </c>
      <c r="CC184" s="4">
        <f t="shared" si="47"/>
        <v>4.4883994876656255E-3</v>
      </c>
      <c r="CH184" s="123">
        <v>0</v>
      </c>
      <c r="CI184">
        <v>67.759696444161378</v>
      </c>
      <c r="CJ184">
        <v>67.801404694118915</v>
      </c>
      <c r="CK184" s="179" t="str">
        <f t="shared" si="48"/>
        <v xml:space="preserve"> </v>
      </c>
      <c r="CL184" s="180">
        <f t="shared" si="49"/>
        <v>6.1553183007405647E-4</v>
      </c>
      <c r="CQ184">
        <v>0</v>
      </c>
      <c r="CR184">
        <v>67.759696444161378</v>
      </c>
      <c r="CS184">
        <v>67.811623199565659</v>
      </c>
      <c r="CT184" s="179" t="str">
        <f t="shared" si="50"/>
        <v xml:space="preserve"> </v>
      </c>
      <c r="CU184" s="180">
        <f t="shared" si="51"/>
        <v>7.6633689537072326E-4</v>
      </c>
      <c r="CZ184">
        <v>0</v>
      </c>
      <c r="DA184">
        <v>67.759696444161378</v>
      </c>
      <c r="DB184">
        <v>68.0338576420002</v>
      </c>
      <c r="DC184" s="179" t="str">
        <f t="shared" si="52"/>
        <v xml:space="preserve"> </v>
      </c>
      <c r="DD184" s="180">
        <f t="shared" si="53"/>
        <v>7.6633689537072326E-4</v>
      </c>
    </row>
    <row r="185" spans="32:108" x14ac:dyDescent="0.2">
      <c r="AF185">
        <v>0</v>
      </c>
      <c r="AG185" s="74">
        <v>494926.77817552083</v>
      </c>
      <c r="AH185">
        <v>488738.86688794883</v>
      </c>
      <c r="AI185" s="4" t="str">
        <f t="shared" si="36"/>
        <v xml:space="preserve"> </v>
      </c>
      <c r="AJ185" s="4">
        <f t="shared" si="37"/>
        <v>1.2502680316435659E-2</v>
      </c>
      <c r="AO185">
        <v>0</v>
      </c>
      <c r="AP185" s="74">
        <v>494926.77817552083</v>
      </c>
      <c r="AQ185">
        <v>488879.46994813025</v>
      </c>
      <c r="AR185" s="4" t="str">
        <f t="shared" si="38"/>
        <v xml:space="preserve"> </v>
      </c>
      <c r="AS185" s="4">
        <f t="shared" si="39"/>
        <v>1.2218591707005915E-2</v>
      </c>
      <c r="AX185" s="123">
        <v>0</v>
      </c>
      <c r="AY185">
        <v>67.796456002011496</v>
      </c>
      <c r="AZ185">
        <v>67.754379768701753</v>
      </c>
      <c r="BA185" s="179" t="str">
        <f t="shared" si="40"/>
        <v xml:space="preserve"> </v>
      </c>
      <c r="BB185" s="180">
        <f t="shared" si="41"/>
        <v>6.2062585260348236E-4</v>
      </c>
      <c r="BG185">
        <v>0</v>
      </c>
      <c r="BH185" s="74">
        <v>494926.77817552083</v>
      </c>
      <c r="BI185">
        <v>516783.18541358958</v>
      </c>
      <c r="BJ185" s="4" t="str">
        <f t="shared" si="42"/>
        <v xml:space="preserve"> </v>
      </c>
      <c r="BK185" s="4">
        <f t="shared" si="43"/>
        <v>4.4160890462705174E-2</v>
      </c>
      <c r="BP185" s="123">
        <v>0</v>
      </c>
      <c r="BQ185">
        <v>67.796456002011496</v>
      </c>
      <c r="BR185">
        <v>68.154424646597008</v>
      </c>
      <c r="BS185" s="179" t="str">
        <f t="shared" si="44"/>
        <v xml:space="preserve"> </v>
      </c>
      <c r="BT185" s="180">
        <f t="shared" si="45"/>
        <v>5.2800495143122362E-3</v>
      </c>
      <c r="BY185">
        <v>0</v>
      </c>
      <c r="BZ185" s="74">
        <v>494926.77817552083</v>
      </c>
      <c r="CA185">
        <v>493733.66078059282</v>
      </c>
      <c r="CB185" s="4" t="str">
        <f t="shared" si="46"/>
        <v xml:space="preserve"> </v>
      </c>
      <c r="CC185" s="4">
        <f t="shared" si="47"/>
        <v>2.4106947684792244E-3</v>
      </c>
      <c r="CH185" s="123">
        <v>0</v>
      </c>
      <c r="CI185">
        <v>67.796456002011496</v>
      </c>
      <c r="CJ185">
        <v>67.800766134766491</v>
      </c>
      <c r="CK185" s="179" t="str">
        <f t="shared" si="48"/>
        <v xml:space="preserve"> </v>
      </c>
      <c r="CL185" s="180">
        <f t="shared" si="49"/>
        <v>6.3574602702933783E-5</v>
      </c>
      <c r="CQ185">
        <v>0</v>
      </c>
      <c r="CR185">
        <v>67.796456002011496</v>
      </c>
      <c r="CS185">
        <v>67.82292376596898</v>
      </c>
      <c r="CT185" s="179" t="str">
        <f t="shared" si="50"/>
        <v xml:space="preserve"> </v>
      </c>
      <c r="CU185" s="180">
        <f t="shared" si="51"/>
        <v>3.9040040613183221E-4</v>
      </c>
      <c r="CZ185">
        <v>0</v>
      </c>
      <c r="DA185">
        <v>67.796456002011496</v>
      </c>
      <c r="DB185">
        <v>68.092770958542218</v>
      </c>
      <c r="DC185" s="179" t="str">
        <f t="shared" si="52"/>
        <v xml:space="preserve"> </v>
      </c>
      <c r="DD185" s="180">
        <f t="shared" si="53"/>
        <v>3.9040040613183221E-4</v>
      </c>
    </row>
  </sheetData>
  <mergeCells count="6">
    <mergeCell ref="A2:J2"/>
    <mergeCell ref="A10:J10"/>
    <mergeCell ref="DH4:DJ4"/>
    <mergeCell ref="DH5:DJ5"/>
    <mergeCell ref="DH6:DJ6"/>
    <mergeCell ref="DH7:DJ7"/>
  </mergeCells>
  <conditionalFormatting sqref="B23:J23">
    <cfRule type="colorScale" priority="1">
      <colorScale>
        <cfvo type="min"/>
        <cfvo type="percentile" val="50"/>
        <cfvo type="max"/>
        <color rgb="FF63BE7B"/>
        <color rgb="FFFFEB84"/>
        <color rgb="FFF8696B"/>
      </colorScale>
    </cfRule>
  </conditionalFormatting>
  <conditionalFormatting sqref="I11:I14">
    <cfRule type="colorScale" priority="3">
      <colorScale>
        <cfvo type="min"/>
        <cfvo type="percentile" val="50"/>
        <cfvo type="max"/>
        <color rgb="FF63BE7B"/>
        <color rgb="FFFFEB84"/>
        <color rgb="FFF8696B"/>
      </colorScale>
    </cfRule>
  </conditionalFormatting>
  <conditionalFormatting sqref="J15:J18">
    <cfRule type="colorScale" priority="2">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B56A4-7683-684A-9181-9B919FB3156A}">
  <dimension ref="A1:OX328"/>
  <sheetViews>
    <sheetView topLeftCell="NN5" zoomScaleNormal="100" workbookViewId="0">
      <selection activeCell="ON5" sqref="ON5"/>
    </sheetView>
  </sheetViews>
  <sheetFormatPr baseColWidth="10" defaultRowHeight="16" x14ac:dyDescent="0.2"/>
  <cols>
    <col min="1" max="1" width="15.33203125" bestFit="1" customWidth="1"/>
    <col min="2" max="2" width="14.33203125" bestFit="1" customWidth="1"/>
    <col min="3" max="3" width="8.1640625" bestFit="1" customWidth="1"/>
    <col min="4" max="4" width="13.1640625" bestFit="1" customWidth="1"/>
    <col min="5" max="11" width="14.33203125" bestFit="1" customWidth="1"/>
    <col min="12" max="12" width="15.5" bestFit="1" customWidth="1"/>
    <col min="13" max="13" width="16" bestFit="1" customWidth="1"/>
    <col min="14" max="14" width="15.5" bestFit="1" customWidth="1"/>
    <col min="15" max="15" width="13.6640625" bestFit="1" customWidth="1"/>
    <col min="16" max="16" width="14.83203125" bestFit="1" customWidth="1"/>
    <col min="17" max="17" width="13.6640625" bestFit="1" customWidth="1"/>
    <col min="18" max="19" width="14.1640625" bestFit="1" customWidth="1"/>
    <col min="20" max="20" width="14" bestFit="1" customWidth="1"/>
    <col min="21" max="21" width="25.33203125" bestFit="1" customWidth="1"/>
    <col min="22" max="22" width="28" bestFit="1" customWidth="1"/>
    <col min="23" max="23" width="30.5" bestFit="1" customWidth="1"/>
    <col min="24" max="24" width="31.33203125" bestFit="1" customWidth="1"/>
    <col min="25" max="25" width="16.83203125" bestFit="1" customWidth="1"/>
    <col min="26" max="26" width="19.33203125" bestFit="1" customWidth="1"/>
    <col min="27" max="27" width="21.6640625" bestFit="1" customWidth="1"/>
    <col min="28" max="28" width="22.5" bestFit="1" customWidth="1"/>
    <col min="29" max="29" width="23.83203125" bestFit="1" customWidth="1"/>
    <col min="30" max="30" width="26.1640625" bestFit="1" customWidth="1"/>
    <col min="31" max="36" width="15.6640625" bestFit="1" customWidth="1"/>
    <col min="37" max="37" width="23.5" customWidth="1"/>
    <col min="38" max="38" width="27.1640625" customWidth="1"/>
    <col min="39" max="45" width="15.6640625" bestFit="1" customWidth="1"/>
    <col min="46" max="46" width="21.6640625" customWidth="1"/>
    <col min="47" max="47" width="15.83203125" bestFit="1" customWidth="1"/>
    <col min="48" max="49" width="15.6640625" customWidth="1"/>
    <col min="50" max="50" width="14.83203125" customWidth="1"/>
    <col min="51" max="51" width="24" customWidth="1"/>
    <col min="52" max="52" width="26.5" customWidth="1"/>
    <col min="53" max="53" width="29.6640625" customWidth="1"/>
    <col min="54" max="54" width="30.6640625" customWidth="1"/>
    <col min="55" max="55" width="15.5" customWidth="1"/>
    <col min="58" max="58" width="29.33203125" customWidth="1"/>
    <col min="59" max="59" width="13.1640625" customWidth="1"/>
    <col min="60" max="60" width="14.5" customWidth="1"/>
    <col min="61" max="61" width="16" customWidth="1"/>
    <col min="62" max="62" width="15.83203125" customWidth="1"/>
    <col min="63" max="63" width="24.33203125" customWidth="1"/>
    <col min="64" max="64" width="27.5" customWidth="1"/>
    <col min="65" max="65" width="29.83203125" customWidth="1"/>
    <col min="66" max="66" width="29.6640625" customWidth="1"/>
    <col min="67" max="67" width="23.83203125" customWidth="1"/>
    <col min="70" max="70" width="32.6640625" customWidth="1"/>
    <col min="71" max="71" width="12.83203125" customWidth="1"/>
    <col min="72" max="72" width="12.6640625" customWidth="1"/>
    <col min="73" max="74" width="14" customWidth="1"/>
    <col min="75" max="75" width="24.5" customWidth="1"/>
    <col min="76" max="76" width="28.5" customWidth="1"/>
    <col min="77" max="77" width="29.6640625" customWidth="1"/>
    <col min="78" max="78" width="30.6640625" customWidth="1"/>
    <col min="79" max="79" width="17.83203125" customWidth="1"/>
    <col min="82" max="82" width="32.83203125" customWidth="1"/>
    <col min="83" max="83" width="12.5" customWidth="1"/>
    <col min="84" max="84" width="13.5" customWidth="1"/>
    <col min="85" max="85" width="15.33203125" customWidth="1"/>
    <col min="86" max="86" width="14.6640625" customWidth="1"/>
    <col min="87" max="87" width="25.33203125" customWidth="1"/>
    <col min="88" max="88" width="29.33203125" customWidth="1"/>
    <col min="89" max="89" width="31.5" customWidth="1"/>
    <col min="90" max="90" width="31.6640625" customWidth="1"/>
    <col min="91" max="91" width="15.5" customWidth="1"/>
    <col min="94" max="94" width="32.83203125" customWidth="1"/>
    <col min="95" max="95" width="13.6640625" customWidth="1"/>
    <col min="96" max="96" width="16.6640625" customWidth="1"/>
    <col min="97" max="97" width="15.83203125" customWidth="1"/>
    <col min="98" max="98" width="15.33203125" customWidth="1"/>
    <col min="99" max="99" width="28.33203125" customWidth="1"/>
    <col min="100" max="100" width="28" customWidth="1"/>
    <col min="101" max="101" width="32.5" customWidth="1"/>
    <col min="102" max="102" width="31.1640625" customWidth="1"/>
    <col min="103" max="103" width="15.83203125" customWidth="1"/>
    <col min="106" max="106" width="37.1640625" customWidth="1"/>
    <col min="107" max="107" width="12.5" customWidth="1"/>
    <col min="108" max="108" width="11.5" customWidth="1"/>
    <col min="109" max="109" width="15.1640625" customWidth="1"/>
    <col min="110" max="110" width="16.83203125" customWidth="1"/>
    <col min="111" max="111" width="25.33203125" customWidth="1"/>
    <col min="112" max="112" width="27.5" customWidth="1"/>
    <col min="113" max="113" width="31.5" customWidth="1"/>
    <col min="114" max="114" width="29.83203125" customWidth="1"/>
    <col min="115" max="115" width="17.6640625" customWidth="1"/>
    <col min="118" max="118" width="36.1640625" customWidth="1"/>
    <col min="119" max="119" width="12.83203125" customWidth="1"/>
    <col min="120" max="120" width="13.33203125" customWidth="1"/>
    <col min="121" max="121" width="14.1640625" customWidth="1"/>
    <col min="122" max="122" width="14.6640625" customWidth="1"/>
    <col min="123" max="123" width="26" customWidth="1"/>
    <col min="124" max="124" width="27.33203125" customWidth="1"/>
    <col min="125" max="125" width="30.33203125" customWidth="1"/>
    <col min="126" max="126" width="32.6640625" customWidth="1"/>
    <col min="127" max="127" width="17.33203125" customWidth="1"/>
    <col min="130" max="130" width="37.83203125" customWidth="1"/>
    <col min="131" max="131" width="14.6640625" customWidth="1"/>
    <col min="132" max="132" width="15.1640625" customWidth="1"/>
    <col min="133" max="133" width="15" customWidth="1"/>
    <col min="134" max="134" width="17.5" customWidth="1"/>
    <col min="135" max="135" width="25.6640625" customWidth="1"/>
    <col min="136" max="136" width="28.83203125" customWidth="1"/>
    <col min="137" max="137" width="33.1640625" customWidth="1"/>
    <col min="138" max="138" width="34" customWidth="1"/>
    <col min="139" max="139" width="16.1640625" customWidth="1"/>
    <col min="142" max="142" width="37" customWidth="1"/>
    <col min="143" max="143" width="15.1640625" customWidth="1"/>
    <col min="144" max="144" width="16.1640625" customWidth="1"/>
    <col min="145" max="145" width="13.33203125" customWidth="1"/>
    <col min="146" max="146" width="15" customWidth="1"/>
    <col min="147" max="147" width="30" customWidth="1"/>
    <col min="148" max="148" width="31.33203125" customWidth="1"/>
    <col min="149" max="149" width="33.1640625" customWidth="1"/>
    <col min="150" max="150" width="33.83203125" customWidth="1"/>
    <col min="151" max="151" width="15.1640625" customWidth="1"/>
    <col min="154" max="154" width="30" customWidth="1"/>
    <col min="155" max="155" width="12.6640625" bestFit="1" customWidth="1"/>
    <col min="156" max="157" width="11.6640625" bestFit="1" customWidth="1"/>
    <col min="158" max="158" width="12.5" bestFit="1" customWidth="1"/>
    <col min="159" max="159" width="26.5" customWidth="1"/>
    <col min="160" max="160" width="27.6640625" customWidth="1"/>
    <col min="161" max="161" width="32.83203125" customWidth="1"/>
    <col min="162" max="162" width="33" customWidth="1"/>
    <col min="163" max="163" width="17.83203125" customWidth="1"/>
    <col min="166" max="166" width="32.5" customWidth="1"/>
    <col min="167" max="167" width="12.33203125" customWidth="1"/>
    <col min="168" max="168" width="12.5" customWidth="1"/>
    <col min="169" max="169" width="13.33203125" customWidth="1"/>
    <col min="170" max="170" width="16.5" customWidth="1"/>
    <col min="171" max="171" width="26.33203125" customWidth="1"/>
    <col min="172" max="172" width="27.83203125" customWidth="1"/>
    <col min="173" max="173" width="31.83203125" customWidth="1"/>
    <col min="174" max="174" width="31.6640625" customWidth="1"/>
    <col min="175" max="175" width="16.83203125" style="202" customWidth="1"/>
    <col min="178" max="178" width="22.6640625" style="209" customWidth="1"/>
    <col min="179" max="179" width="13.33203125" customWidth="1"/>
    <col min="180" max="180" width="15.6640625" customWidth="1"/>
    <col min="181" max="181" width="17.33203125" customWidth="1"/>
    <col min="182" max="182" width="14.6640625" customWidth="1"/>
    <col min="183" max="183" width="25.1640625" customWidth="1"/>
    <col min="184" max="184" width="31.5" customWidth="1"/>
    <col min="185" max="185" width="31.6640625" customWidth="1"/>
    <col min="186" max="186" width="32.5" customWidth="1"/>
    <col min="187" max="187" width="17.1640625" customWidth="1"/>
    <col min="190" max="190" width="19" customWidth="1"/>
    <col min="191" max="191" width="12.5" bestFit="1" customWidth="1"/>
    <col min="192" max="193" width="11.5" bestFit="1" customWidth="1"/>
    <col min="194" max="194" width="12.5" bestFit="1" customWidth="1"/>
    <col min="195" max="195" width="27.33203125" customWidth="1"/>
    <col min="196" max="196" width="29.1640625" customWidth="1"/>
    <col min="197" max="197" width="21.83203125" customWidth="1"/>
    <col min="198" max="198" width="31.6640625" customWidth="1"/>
    <col min="199" max="199" width="15.6640625" customWidth="1"/>
    <col min="202" max="202" width="19.33203125" customWidth="1"/>
    <col min="203" max="203" width="15.1640625" customWidth="1"/>
    <col min="204" max="204" width="14" customWidth="1"/>
    <col min="205" max="205" width="14.33203125" customWidth="1"/>
    <col min="206" max="206" width="14.5" customWidth="1"/>
    <col min="207" max="207" width="17.83203125" customWidth="1"/>
    <col min="208" max="208" width="17.33203125" customWidth="1"/>
    <col min="209" max="209" width="17.83203125" customWidth="1"/>
    <col min="210" max="210" width="16" customWidth="1"/>
    <col min="211" max="211" width="16.1640625" style="202" customWidth="1"/>
    <col min="214" max="214" width="16.83203125" style="209" customWidth="1"/>
    <col min="215" max="215" width="13" customWidth="1"/>
    <col min="216" max="218" width="11.5" bestFit="1" customWidth="1"/>
    <col min="219" max="219" width="17.83203125" customWidth="1"/>
    <col min="220" max="220" width="17.5" customWidth="1"/>
    <col min="221" max="221" width="15.33203125" customWidth="1"/>
    <col min="222" max="222" width="13.5" customWidth="1"/>
    <col min="223" max="223" width="16.6640625" customWidth="1"/>
    <col min="227" max="227" width="12.5" bestFit="1" customWidth="1"/>
    <col min="228" max="230" width="11.5" bestFit="1" customWidth="1"/>
    <col min="235" max="236" width="14.83203125" customWidth="1"/>
    <col min="239" max="239" width="12.5" bestFit="1" customWidth="1"/>
    <col min="240" max="242" width="11.5" bestFit="1" customWidth="1"/>
    <col min="247" max="247" width="14.83203125" style="202" customWidth="1"/>
    <col min="250" max="250" width="11.6640625" style="209" customWidth="1"/>
    <col min="251" max="251" width="15" bestFit="1" customWidth="1"/>
    <col min="252" max="252" width="12.5" bestFit="1" customWidth="1"/>
    <col min="253" max="254" width="11.5" bestFit="1" customWidth="1"/>
    <col min="259" max="259" width="14.83203125" customWidth="1"/>
    <col min="262" max="262" width="11.6640625" customWidth="1"/>
    <col min="263" max="263" width="15" bestFit="1" customWidth="1"/>
    <col min="264" max="264" width="12.5" bestFit="1" customWidth="1"/>
    <col min="265" max="266" width="11.5" bestFit="1" customWidth="1"/>
    <col min="271" max="271" width="14.83203125" customWidth="1"/>
    <col min="274" max="274" width="11.6640625" customWidth="1"/>
    <col min="275" max="275" width="15" bestFit="1" customWidth="1"/>
    <col min="276" max="276" width="12.5" bestFit="1" customWidth="1"/>
    <col min="277" max="278" width="11.5" bestFit="1" customWidth="1"/>
    <col min="283" max="283" width="14.83203125" style="202" customWidth="1"/>
    <col min="286" max="286" width="11.6640625" style="209" customWidth="1"/>
    <col min="287" max="287" width="15" bestFit="1" customWidth="1"/>
    <col min="288" max="288" width="12.5" bestFit="1" customWidth="1"/>
    <col min="289" max="290" width="11.5" bestFit="1" customWidth="1"/>
    <col min="295" max="295" width="14.83203125" customWidth="1"/>
    <col min="298" max="298" width="11.6640625" customWidth="1"/>
    <col min="299" max="299" width="15" bestFit="1" customWidth="1"/>
    <col min="300" max="300" width="12.5" bestFit="1" customWidth="1"/>
    <col min="301" max="302" width="11.5" bestFit="1" customWidth="1"/>
    <col min="307" max="307" width="14.83203125" customWidth="1"/>
    <col min="310" max="310" width="11.6640625" customWidth="1"/>
    <col min="311" max="311" width="15" bestFit="1" customWidth="1"/>
    <col min="312" max="312" width="12.5" bestFit="1" customWidth="1"/>
    <col min="313" max="313" width="11.5" bestFit="1" customWidth="1"/>
    <col min="314" max="314" width="12.5" bestFit="1" customWidth="1"/>
    <col min="319" max="319" width="14.83203125" style="202" customWidth="1"/>
    <col min="322" max="322" width="11.6640625" style="209" customWidth="1"/>
    <col min="323" max="323" width="15" bestFit="1" customWidth="1"/>
    <col min="324" max="324" width="12.5" bestFit="1" customWidth="1"/>
    <col min="325" max="326" width="11.5" bestFit="1" customWidth="1"/>
    <col min="331" max="331" width="14.83203125" customWidth="1"/>
    <col min="334" max="334" width="11.6640625" customWidth="1"/>
    <col min="335" max="335" width="15" bestFit="1" customWidth="1"/>
    <col min="336" max="336" width="12.5" bestFit="1" customWidth="1"/>
    <col min="337" max="338" width="11.5" bestFit="1" customWidth="1"/>
    <col min="343" max="343" width="14.83203125" customWidth="1"/>
    <col min="346" max="346" width="11.6640625" customWidth="1"/>
    <col min="347" max="347" width="15" bestFit="1" customWidth="1"/>
    <col min="348" max="348" width="12.5" bestFit="1" customWidth="1"/>
    <col min="349" max="350" width="11.5" bestFit="1" customWidth="1"/>
    <col min="355" max="355" width="14.83203125" style="202" customWidth="1"/>
    <col min="357" max="357" width="11.6640625" style="209" customWidth="1"/>
    <col min="358" max="358" width="18" customWidth="1"/>
    <col min="359" max="359" width="12.5" bestFit="1" customWidth="1"/>
    <col min="360" max="361" width="11.5" bestFit="1" customWidth="1"/>
    <col min="366" max="366" width="14.83203125" customWidth="1"/>
    <col min="369" max="369" width="11.6640625" customWidth="1"/>
    <col min="370" max="370" width="15" bestFit="1" customWidth="1"/>
    <col min="371" max="371" width="12.5" bestFit="1" customWidth="1"/>
    <col min="372" max="373" width="11.5" bestFit="1" customWidth="1"/>
    <col min="378" max="378" width="14.83203125" customWidth="1"/>
    <col min="381" max="381" width="11.6640625" customWidth="1"/>
    <col min="382" max="382" width="15" bestFit="1" customWidth="1"/>
    <col min="383" max="383" width="12.5" bestFit="1" customWidth="1"/>
    <col min="384" max="385" width="11.5" bestFit="1" customWidth="1"/>
    <col min="390" max="390" width="14.83203125" customWidth="1"/>
    <col min="393" max="393" width="11.6640625" customWidth="1"/>
    <col min="394" max="394" width="15" bestFit="1" customWidth="1"/>
    <col min="395" max="395" width="12.5" bestFit="1" customWidth="1"/>
    <col min="396" max="397" width="11.5" bestFit="1" customWidth="1"/>
    <col min="402" max="402" width="14.83203125" customWidth="1"/>
    <col min="405" max="405" width="13.5" customWidth="1"/>
    <col min="406" max="406" width="15" bestFit="1" customWidth="1"/>
    <col min="407" max="407" width="12.5" bestFit="1" customWidth="1"/>
    <col min="408" max="409" width="11.5" bestFit="1" customWidth="1"/>
    <col min="414" max="414" width="14.83203125" style="229" customWidth="1"/>
  </cols>
  <sheetData>
    <row r="1" spans="1:414" ht="21" x14ac:dyDescent="0.25">
      <c r="C1" t="s">
        <v>124</v>
      </c>
      <c r="D1" t="s">
        <v>292</v>
      </c>
      <c r="E1" t="s">
        <v>184</v>
      </c>
      <c r="F1" t="s">
        <v>183</v>
      </c>
      <c r="G1" t="s">
        <v>182</v>
      </c>
      <c r="H1" t="s">
        <v>181</v>
      </c>
      <c r="I1" t="s">
        <v>180</v>
      </c>
      <c r="J1" t="s">
        <v>178</v>
      </c>
      <c r="K1" t="s">
        <v>177</v>
      </c>
      <c r="L1" t="s">
        <v>294</v>
      </c>
      <c r="M1" t="s">
        <v>175</v>
      </c>
      <c r="N1" t="s">
        <v>193</v>
      </c>
      <c r="O1" t="s">
        <v>192</v>
      </c>
      <c r="P1" t="s">
        <v>191</v>
      </c>
      <c r="Q1" t="s">
        <v>190</v>
      </c>
      <c r="R1" t="s">
        <v>189</v>
      </c>
      <c r="S1" t="s">
        <v>202</v>
      </c>
      <c r="T1" t="s">
        <v>331</v>
      </c>
      <c r="U1" t="s">
        <v>244</v>
      </c>
      <c r="V1" t="s">
        <v>245</v>
      </c>
      <c r="W1" t="s">
        <v>246</v>
      </c>
      <c r="X1" t="s">
        <v>132</v>
      </c>
      <c r="Y1" t="s">
        <v>131</v>
      </c>
      <c r="Z1" t="s">
        <v>332</v>
      </c>
      <c r="AA1" t="s">
        <v>55</v>
      </c>
      <c r="AB1" t="s">
        <v>222</v>
      </c>
      <c r="AC1" t="s">
        <v>221</v>
      </c>
      <c r="AF1" s="139" t="s">
        <v>334</v>
      </c>
      <c r="AI1">
        <f>VLOOKUP(AI$2,'Models training data'!$FF$22:$FG$39,2,FALSE)</f>
        <v>9.8805996251806949</v>
      </c>
      <c r="AJ1" t="e">
        <f>VLOOKUP(AJ$2,'Models training data'!$FF$22:$FG$39,2,FALSE)</f>
        <v>#N/A</v>
      </c>
      <c r="AK1">
        <f>VLOOKUP(AK$2,'Models training data'!$FF$22:$FG$39,2,FALSE)</f>
        <v>9.021653356731385E-3</v>
      </c>
      <c r="AL1">
        <f>VLOOKUP(AL$2,'Models training data'!$FF$22:$FG$39,2,FALSE)</f>
        <v>-1.6895223201227008E-2</v>
      </c>
      <c r="AM1">
        <f>VLOOKUP(AM$2,'Models training data'!$FF$22:$FG$39,2,FALSE)</f>
        <v>-2.3518021137124295E-2</v>
      </c>
      <c r="AN1">
        <f>VLOOKUP(AN$2,'Models training data'!$FF$22:$FG$39,2,FALSE)</f>
        <v>-1.0830566751999515E-2</v>
      </c>
      <c r="AO1">
        <f>VLOOKUP(AO$2,'Models training data'!$FF$22:$FG$39,2,FALSE)</f>
        <v>0.11906674650522298</v>
      </c>
      <c r="AP1">
        <f>VLOOKUP(AP$2,'Models training data'!$FF$22:$FG$39,2,FALSE)</f>
        <v>0.12323026898126734</v>
      </c>
      <c r="AQ1">
        <f>VLOOKUP(AQ$2,'Models training data'!$FF$22:$FG$39,2,FALSE)</f>
        <v>0.16303140051861684</v>
      </c>
      <c r="AT1" s="192" t="s">
        <v>337</v>
      </c>
      <c r="BF1" s="192" t="s">
        <v>344</v>
      </c>
      <c r="BR1" s="192" t="s">
        <v>345</v>
      </c>
      <c r="CD1" s="192" t="s">
        <v>347</v>
      </c>
      <c r="CP1" s="192" t="s">
        <v>348</v>
      </c>
      <c r="DB1" s="192" t="s">
        <v>349</v>
      </c>
      <c r="DN1" s="192" t="s">
        <v>350</v>
      </c>
      <c r="DZ1" s="192" t="s">
        <v>351</v>
      </c>
      <c r="EL1" s="192" t="s">
        <v>352</v>
      </c>
      <c r="EX1" s="192" t="s">
        <v>353</v>
      </c>
      <c r="FJ1" s="192" t="s">
        <v>354</v>
      </c>
      <c r="FV1" s="208" t="s">
        <v>355</v>
      </c>
      <c r="GA1" s="3">
        <f>SUM(FW6:FW317)</f>
        <v>2522.5289968139623</v>
      </c>
      <c r="GB1" s="6">
        <f>SUM(FX6:FX317)</f>
        <v>1988.9133895464231</v>
      </c>
      <c r="GC1" s="6">
        <f>SUM(FY6:FY317)</f>
        <v>1962.2236883788919</v>
      </c>
      <c r="GD1" s="6">
        <f>SUM(FZ6:FZ317)</f>
        <v>1860.0010827295318</v>
      </c>
      <c r="GH1" s="192" t="s">
        <v>355</v>
      </c>
      <c r="GM1" s="3">
        <f>SUM(GI6:GI317)</f>
        <v>2412.8538230394452</v>
      </c>
      <c r="GN1" s="6">
        <f>SUM(GJ6:GJ317)</f>
        <v>1936.1103792044837</v>
      </c>
      <c r="GO1" s="6">
        <f>SUM(GK6:GK317)</f>
        <v>1740.6823042070853</v>
      </c>
      <c r="GP1" s="6">
        <f>SUM(GL6:GL317)</f>
        <v>1733.8993144088852</v>
      </c>
      <c r="GT1" s="192" t="s">
        <v>355</v>
      </c>
      <c r="GY1" s="3">
        <f>SUM(GU6:GU317)</f>
        <v>2851.5545181375228</v>
      </c>
      <c r="GZ1" s="6">
        <f>SUM(GV6:GV317)</f>
        <v>2112.1204136776169</v>
      </c>
      <c r="HA1" s="6">
        <f>SUM(GW6:GW317)</f>
        <v>2057.1699958810977</v>
      </c>
      <c r="HB1" s="6">
        <f>SUM(GX6:GX317)</f>
        <v>1970.3401300100975</v>
      </c>
      <c r="HF1" s="208" t="s">
        <v>356</v>
      </c>
      <c r="HG1" s="85"/>
      <c r="HK1" s="3"/>
      <c r="HL1" s="6"/>
      <c r="HM1" s="6"/>
      <c r="HN1" s="6"/>
      <c r="HR1" s="192" t="s">
        <v>356</v>
      </c>
      <c r="HS1" s="85"/>
      <c r="HW1" s="3"/>
      <c r="HX1" s="6"/>
      <c r="HY1" s="6"/>
      <c r="HZ1" s="6"/>
      <c r="ID1" s="192" t="s">
        <v>356</v>
      </c>
      <c r="IE1" s="85"/>
      <c r="II1" s="3"/>
      <c r="IJ1" s="6"/>
      <c r="IK1" s="6"/>
      <c r="IL1" s="6"/>
      <c r="IP1" s="208" t="s">
        <v>357</v>
      </c>
      <c r="IQ1" s="85"/>
      <c r="IU1" s="3"/>
      <c r="IV1" s="6"/>
      <c r="IW1" s="6"/>
      <c r="IX1" s="6"/>
      <c r="JB1" s="192" t="s">
        <v>357</v>
      </c>
      <c r="JC1" s="85"/>
      <c r="JG1" s="3"/>
      <c r="JH1" s="6"/>
      <c r="JI1" s="6"/>
      <c r="JJ1" s="6"/>
      <c r="JN1" s="192" t="s">
        <v>357</v>
      </c>
      <c r="JO1" s="85"/>
      <c r="JS1" s="3"/>
      <c r="JT1" s="6"/>
      <c r="JU1" s="6"/>
      <c r="JV1" s="6"/>
      <c r="JZ1" s="208" t="s">
        <v>358</v>
      </c>
      <c r="KA1" s="85"/>
      <c r="KE1" s="3"/>
      <c r="KF1" s="6"/>
      <c r="KG1" s="6"/>
      <c r="KH1" s="6"/>
      <c r="KL1" s="192" t="s">
        <v>358</v>
      </c>
      <c r="KM1" s="85"/>
      <c r="KQ1" s="3"/>
      <c r="KR1" s="6"/>
      <c r="KS1" s="6"/>
      <c r="KT1" s="6"/>
      <c r="KX1" s="192" t="s">
        <v>358</v>
      </c>
      <c r="KY1" s="85"/>
      <c r="LC1" s="3"/>
      <c r="LD1" s="6"/>
      <c r="LE1" s="6"/>
      <c r="LF1" s="6"/>
      <c r="LJ1" s="208" t="s">
        <v>359</v>
      </c>
      <c r="LK1" s="85"/>
      <c r="LO1" s="3"/>
      <c r="LP1" s="6"/>
      <c r="LQ1" s="6"/>
      <c r="LR1" s="6"/>
      <c r="LV1" s="192" t="s">
        <v>359</v>
      </c>
      <c r="LW1" s="85"/>
      <c r="MA1" s="3"/>
      <c r="MB1" s="6"/>
      <c r="MC1" s="6"/>
      <c r="MD1" s="6"/>
      <c r="MH1" s="192" t="s">
        <v>359</v>
      </c>
      <c r="MI1" s="85"/>
      <c r="MM1" s="3"/>
      <c r="MN1" s="6"/>
      <c r="MO1" s="6"/>
      <c r="MP1" s="6"/>
      <c r="MS1" s="208" t="s">
        <v>360</v>
      </c>
      <c r="MT1" s="85"/>
      <c r="MX1" s="3"/>
      <c r="MY1" s="6"/>
      <c r="MZ1" s="6"/>
      <c r="NA1" s="6"/>
      <c r="NE1" s="192" t="s">
        <v>361</v>
      </c>
      <c r="NF1" s="85"/>
      <c r="NJ1" s="3"/>
      <c r="NK1" s="6"/>
      <c r="NL1" s="6"/>
      <c r="NM1" s="6"/>
      <c r="NQ1" s="192" t="s">
        <v>362</v>
      </c>
      <c r="NR1" s="85"/>
      <c r="NV1" s="3"/>
      <c r="NW1" s="6"/>
      <c r="NX1" s="6"/>
      <c r="NY1" s="6"/>
      <c r="OC1" s="192" t="s">
        <v>363</v>
      </c>
      <c r="OD1" s="85"/>
      <c r="OH1" s="3"/>
      <c r="OI1" s="6"/>
      <c r="OJ1" s="6"/>
      <c r="OK1" s="6"/>
      <c r="OO1" s="192" t="s">
        <v>359</v>
      </c>
      <c r="OP1" s="85"/>
      <c r="OT1" s="3"/>
      <c r="OU1" s="6"/>
      <c r="OV1" s="6"/>
      <c r="OW1" s="6"/>
    </row>
    <row r="2" spans="1:414" ht="21" x14ac:dyDescent="0.25">
      <c r="A2" t="s">
        <v>330</v>
      </c>
      <c r="C2" s="294" t="s">
        <v>333</v>
      </c>
      <c r="D2" s="294"/>
      <c r="E2" s="294"/>
      <c r="F2" s="294"/>
      <c r="G2" s="294"/>
      <c r="H2" s="294"/>
      <c r="I2" s="294"/>
      <c r="J2" s="294"/>
      <c r="K2" s="294"/>
      <c r="L2" s="294"/>
      <c r="M2" s="294"/>
      <c r="N2" s="294"/>
      <c r="O2" s="294"/>
      <c r="P2" s="294"/>
      <c r="Q2" s="294"/>
      <c r="R2" s="294"/>
      <c r="S2" s="294"/>
      <c r="T2" s="294"/>
      <c r="U2" s="294"/>
      <c r="V2" s="294"/>
      <c r="W2" s="294"/>
      <c r="X2" s="294"/>
      <c r="Y2" s="294"/>
      <c r="Z2" s="294"/>
      <c r="AA2" s="294"/>
      <c r="AB2" s="188"/>
      <c r="AC2" s="188"/>
      <c r="AD2" s="137"/>
      <c r="AI2" t="s">
        <v>145</v>
      </c>
      <c r="AJ2" t="s">
        <v>335</v>
      </c>
      <c r="AK2" t="s">
        <v>222</v>
      </c>
      <c r="AL2" t="s">
        <v>221</v>
      </c>
      <c r="AM2" t="s">
        <v>193</v>
      </c>
      <c r="AN2" t="s">
        <v>192</v>
      </c>
      <c r="AO2" t="s">
        <v>191</v>
      </c>
      <c r="AP2" t="s">
        <v>190</v>
      </c>
      <c r="AQ2" t="s">
        <v>189</v>
      </c>
      <c r="AT2" t="s">
        <v>338</v>
      </c>
      <c r="AU2" s="72">
        <f>Results!B3</f>
        <v>323867.17148969683</v>
      </c>
      <c r="AV2" s="72">
        <f>Results!B4</f>
        <v>91947.022114513326</v>
      </c>
      <c r="AW2" s="72">
        <f>Results!B5</f>
        <v>51779.110565852119</v>
      </c>
      <c r="AX2" s="72">
        <f>Results!B6</f>
        <v>40517.031641755566</v>
      </c>
      <c r="AY2">
        <f>VLOOKUP(AY$3,'Models training data'!$FF$23:$FG$36,2,FALSE)</f>
        <v>1.0255516366076004E-2</v>
      </c>
      <c r="AZ2">
        <f>VLOOKUP(AZ$3,'Models training data'!$FF$23:$FG$36,2,FALSE)</f>
        <v>4.4173253834804575E-2</v>
      </c>
      <c r="BA2">
        <f>VLOOKUP(BA$3,'Models training data'!$FF$23:$FG$36,2,FALSE)</f>
        <v>8.6532249357006652E-2</v>
      </c>
      <c r="BB2">
        <f>VLOOKUP(BB$3,'Models training data'!$FF$23:$FG$36,2,FALSE)</f>
        <v>0.12431893580516166</v>
      </c>
      <c r="BF2" t="s">
        <v>338</v>
      </c>
      <c r="BG2" s="72">
        <f>Results!B3</f>
        <v>323867.17148969683</v>
      </c>
      <c r="BH2" s="72">
        <f>Results!B4</f>
        <v>91947.022114513326</v>
      </c>
      <c r="BI2" s="72">
        <f>Results!B5</f>
        <v>51779.110565852119</v>
      </c>
      <c r="BJ2" s="72">
        <f>Results!B6</f>
        <v>40517.031641755566</v>
      </c>
      <c r="BK2">
        <f>VLOOKUP(BK$3,'Models training data'!$FF$23:$FG$36,2,FALSE)</f>
        <v>1.0255516366076004E-2</v>
      </c>
      <c r="BL2">
        <f>VLOOKUP(BL$3,'Models training data'!$FF$23:$FG$36,2,FALSE)</f>
        <v>4.4173253834804575E-2</v>
      </c>
      <c r="BM2">
        <f>VLOOKUP(BM$3,'Models training data'!$FF$23:$FG$36,2,FALSE)</f>
        <v>8.6532249357006652E-2</v>
      </c>
      <c r="BN2">
        <f>VLOOKUP(BN$3,'Models training data'!$FF$23:$FG$36,2,FALSE)</f>
        <v>0.12431893580516166</v>
      </c>
      <c r="BR2" t="s">
        <v>93</v>
      </c>
      <c r="BS2" s="72">
        <f>Results!B3</f>
        <v>323867.17148969683</v>
      </c>
      <c r="BT2" s="72">
        <f>Results!B4</f>
        <v>91947.022114513326</v>
      </c>
      <c r="BU2" s="72">
        <f>Results!B5</f>
        <v>51779.110565852119</v>
      </c>
      <c r="BV2" s="72">
        <f>Results!B6</f>
        <v>40517.031641755566</v>
      </c>
      <c r="BW2">
        <f>VLOOKUP(BW$3,'Models training data'!$FF$23:$FG$36,2,FALSE)</f>
        <v>1.0255516366076004E-2</v>
      </c>
      <c r="BX2">
        <f>VLOOKUP(BX$3,'Models training data'!$FF$23:$FG$36,2,FALSE)</f>
        <v>4.4173253834804575E-2</v>
      </c>
      <c r="BY2">
        <f>VLOOKUP(BY$3,'Models training data'!$FF$23:$FG$36,2,FALSE)</f>
        <v>8.6532249357006652E-2</v>
      </c>
      <c r="BZ2">
        <f>VLOOKUP(BZ$3,'Models training data'!$FF$23:$FG$36,2,FALSE)</f>
        <v>0.12431893580516166</v>
      </c>
      <c r="CD2" t="s">
        <v>338</v>
      </c>
      <c r="CE2" s="72">
        <f>Results!B3</f>
        <v>323867.17148969683</v>
      </c>
      <c r="CF2" s="72">
        <f>Results!B4</f>
        <v>91947.022114513326</v>
      </c>
      <c r="CG2" s="72">
        <f>Results!B5</f>
        <v>51779.110565852119</v>
      </c>
      <c r="CH2" s="72">
        <f>Results!B6</f>
        <v>40517.031641755566</v>
      </c>
      <c r="CI2">
        <f>VLOOKUP(CI$3,'Models training data'!$FF$23:$FG$36,2,FALSE)</f>
        <v>1.0255516366076004E-2</v>
      </c>
      <c r="CJ2">
        <f>VLOOKUP(CJ$3,'Models training data'!$FF$23:$FG$36,2,FALSE)</f>
        <v>4.4173253834804575E-2</v>
      </c>
      <c r="CK2">
        <f>VLOOKUP(CK$3,'Models training data'!$FF$23:$FG$36,2,FALSE)</f>
        <v>8.6532249357006652E-2</v>
      </c>
      <c r="CL2">
        <f>VLOOKUP(CL$3,'Models training data'!$FF$23:$FG$36,2,FALSE)</f>
        <v>0.12431893580516166</v>
      </c>
      <c r="CP2" t="s">
        <v>338</v>
      </c>
      <c r="CQ2" s="72">
        <f>Results!B3</f>
        <v>323867.17148969683</v>
      </c>
      <c r="CR2" s="72">
        <f>Results!B4</f>
        <v>91947.022114513326</v>
      </c>
      <c r="CS2" s="72">
        <f>Results!B5</f>
        <v>51779.110565852119</v>
      </c>
      <c r="CT2" s="72">
        <f>Results!B6</f>
        <v>40517.031641755566</v>
      </c>
      <c r="CU2">
        <f>VLOOKUP(CU$3,'Models training data'!$FF$23:$FG$36,2,FALSE)</f>
        <v>1.0255516366076004E-2</v>
      </c>
      <c r="CV2">
        <f>VLOOKUP(CV$3,'Models training data'!$FF$23:$FG$36,2,FALSE)</f>
        <v>4.4173253834804575E-2</v>
      </c>
      <c r="CW2">
        <f>VLOOKUP(CW$3,'Models training data'!$FF$23:$FG$36,2,FALSE)</f>
        <v>8.6532249357006652E-2</v>
      </c>
      <c r="CX2">
        <f>VLOOKUP(CX$3,'Models training data'!$FF$23:$FG$36,2,FALSE)</f>
        <v>0.12431893580516166</v>
      </c>
      <c r="DB2" t="s">
        <v>338</v>
      </c>
      <c r="DC2" s="72">
        <f>Results!B3</f>
        <v>323867.17148969683</v>
      </c>
      <c r="DD2" s="72">
        <f>Results!B4</f>
        <v>91947.022114513326</v>
      </c>
      <c r="DE2" s="72">
        <f>Results!B5</f>
        <v>51779.110565852119</v>
      </c>
      <c r="DF2" s="72">
        <f>Results!B7</f>
        <v>508110.33581181784</v>
      </c>
      <c r="DG2">
        <f>VLOOKUP(DG$3,'Models training data'!$FF$23:$FG$36,2,FALSE)</f>
        <v>1.0255516366076004E-2</v>
      </c>
      <c r="DH2">
        <f>VLOOKUP(DH$3,'Models training data'!$FF$23:$FG$36,2,FALSE)</f>
        <v>4.4173253834804575E-2</v>
      </c>
      <c r="DI2">
        <f>VLOOKUP(DI$3,'Models training data'!$FF$23:$FG$36,2,FALSE)</f>
        <v>8.6532249357006652E-2</v>
      </c>
      <c r="DJ2">
        <f>VLOOKUP(DJ$3,'Models training data'!$FF$23:$FG$36,2,FALSE)</f>
        <v>0.12431893580516166</v>
      </c>
      <c r="DN2" t="s">
        <v>338</v>
      </c>
      <c r="DO2" s="72">
        <f>Results!B3</f>
        <v>323867.17148969683</v>
      </c>
      <c r="DP2" s="72">
        <f>Results!B4</f>
        <v>91947.022114513326</v>
      </c>
      <c r="DQ2" s="72">
        <f>Results!B5</f>
        <v>51779.110565852119</v>
      </c>
      <c r="DR2" s="72">
        <f>Results!B7</f>
        <v>508110.33581181784</v>
      </c>
      <c r="DS2">
        <f>VLOOKUP(DS$3,'Models training data'!$FF$23:$FG$36,2,FALSE)</f>
        <v>1.0255516366076004E-2</v>
      </c>
      <c r="DT2">
        <f>VLOOKUP(DT$3,'Models training data'!$FF$23:$FG$36,2,FALSE)</f>
        <v>4.4173253834804575E-2</v>
      </c>
      <c r="DU2">
        <f>VLOOKUP(DU$3,'Models training data'!$FF$23:$FG$36,2,FALSE)</f>
        <v>8.6532249357006652E-2</v>
      </c>
      <c r="DV2">
        <f>VLOOKUP(DV$3,'Models training data'!$FF$23:$FG$36,2,FALSE)</f>
        <v>0.12431893580516166</v>
      </c>
      <c r="DZ2" t="s">
        <v>338</v>
      </c>
      <c r="EA2" s="72">
        <f>Results!B3</f>
        <v>323867.17148969683</v>
      </c>
      <c r="EB2" s="72">
        <f>Results!B4</f>
        <v>91947.022114513326</v>
      </c>
      <c r="EC2" s="72">
        <f>Results!B5</f>
        <v>51779.110565852119</v>
      </c>
      <c r="ED2" s="72">
        <f>Results!B6</f>
        <v>40517.031641755566</v>
      </c>
      <c r="EE2">
        <f>VLOOKUP(EE$3,'Models training data'!$FF$23:$FG$36,2,FALSE)</f>
        <v>1.0255516366076004E-2</v>
      </c>
      <c r="EF2">
        <f>VLOOKUP(EF$3,'Models training data'!$FF$23:$FG$36,2,FALSE)</f>
        <v>4.4173253834804575E-2</v>
      </c>
      <c r="EG2">
        <f>VLOOKUP(EG$3,'Models training data'!$FF$23:$FG$36,2,FALSE)</f>
        <v>8.6532249357006652E-2</v>
      </c>
      <c r="EH2">
        <f>VLOOKUP(EH$3,'Models training data'!$FF$23:$FG$36,2,FALSE)</f>
        <v>0.12431893580516166</v>
      </c>
      <c r="EL2" t="s">
        <v>338</v>
      </c>
      <c r="EM2" s="72">
        <f>Results!B3</f>
        <v>323867.17148969683</v>
      </c>
      <c r="EN2" s="72">
        <f>Results!B4</f>
        <v>91947.022114513326</v>
      </c>
      <c r="EO2" s="72">
        <f>Results!B5</f>
        <v>51779.110565852119</v>
      </c>
      <c r="EP2" s="72">
        <f>Results!B6</f>
        <v>40517.031641755566</v>
      </c>
      <c r="EQ2">
        <f>VLOOKUP(EQ$3,'Models training data'!$FF$23:$FG$36,2,FALSE)</f>
        <v>1.0255516366076004E-2</v>
      </c>
      <c r="ER2">
        <f>VLOOKUP(ER$3,'Models training data'!$FF$23:$FG$36,2,FALSE)</f>
        <v>4.4173253834804575E-2</v>
      </c>
      <c r="ES2">
        <f>VLOOKUP(ES$3,'Models training data'!$FF$23:$FG$36,2,FALSE)</f>
        <v>8.6532249357006652E-2</v>
      </c>
      <c r="ET2">
        <f>VLOOKUP(ET$3,'Models training data'!$FF$23:$FG$36,2,FALSE)</f>
        <v>0.12431893580516166</v>
      </c>
      <c r="EX2" t="s">
        <v>338</v>
      </c>
      <c r="EY2" s="72">
        <f>Results!B3</f>
        <v>323867.17148969683</v>
      </c>
      <c r="EZ2" s="72">
        <f>Results!B4</f>
        <v>91947.022114513326</v>
      </c>
      <c r="FA2" s="72">
        <f>Results!B5</f>
        <v>51779.110565852119</v>
      </c>
      <c r="FB2" s="72">
        <f>Results!B6</f>
        <v>40517.031641755566</v>
      </c>
      <c r="FC2">
        <f>VLOOKUP(FC$3,'Models training data'!$FF$23:$FG$36,2,FALSE)</f>
        <v>1.0255516366076004E-2</v>
      </c>
      <c r="FD2">
        <f>VLOOKUP(FD$3,'Models training data'!$FF$23:$FG$36,2,FALSE)</f>
        <v>4.4173253834804575E-2</v>
      </c>
      <c r="FE2">
        <f>VLOOKUP(FE$3,'Models training data'!$FF$23:$FG$36,2,FALSE)</f>
        <v>8.6532249357006652E-2</v>
      </c>
      <c r="FF2">
        <f>VLOOKUP(FF$3,'Models training data'!$FF$23:$FG$36,2,FALSE)</f>
        <v>0.12431893580516166</v>
      </c>
      <c r="FJ2" t="s">
        <v>338</v>
      </c>
      <c r="FK2" s="72">
        <f>Results!B3</f>
        <v>323867.17148969683</v>
      </c>
      <c r="FL2" s="72">
        <f>Results!B4</f>
        <v>91947.022114513326</v>
      </c>
      <c r="FM2" s="72">
        <f>Results!B5</f>
        <v>51779.110565852119</v>
      </c>
      <c r="FN2" s="72">
        <f>Results!B6</f>
        <v>40517.031641755566</v>
      </c>
      <c r="FO2">
        <f>VLOOKUP(FO$3,'Models training data'!$FF$23:$FG$36,2,FALSE)</f>
        <v>1.0255516366076004E-2</v>
      </c>
      <c r="FP2">
        <f>VLOOKUP(FP$3,'Models training data'!$FF$23:$FG$36,2,FALSE)</f>
        <v>4.4173253834804575E-2</v>
      </c>
      <c r="FQ2">
        <f>VLOOKUP(FQ$3,'Models training data'!$FF$23:$FG$36,2,FALSE)</f>
        <v>8.6532249357006652E-2</v>
      </c>
      <c r="FR2">
        <f>VLOOKUP(FR$3,'Models training data'!$FF$23:$FG$36,2,FALSE)</f>
        <v>0.12431893580516166</v>
      </c>
      <c r="FV2" s="209" t="s">
        <v>338</v>
      </c>
      <c r="FW2" s="72">
        <f>Results!B3</f>
        <v>323867.17148969683</v>
      </c>
      <c r="FX2" s="72">
        <f>Results!B4</f>
        <v>91947.022114513326</v>
      </c>
      <c r="FY2" s="72">
        <f>Results!B5</f>
        <v>51779.110565852119</v>
      </c>
      <c r="FZ2" s="72">
        <f>Results!B6</f>
        <v>40517.031641755566</v>
      </c>
      <c r="GA2">
        <f>VLOOKUP(GA$3,'Models training data'!$FF$23:$FG$36,2,FALSE)</f>
        <v>1.0255516366076004E-2</v>
      </c>
      <c r="GB2">
        <f>VLOOKUP(GB$3,'Models training data'!$FF$23:$FG$36,2,FALSE)</f>
        <v>4.4173253834804575E-2</v>
      </c>
      <c r="GC2">
        <f>VLOOKUP(GC$3,'Models training data'!$FF$23:$FG$36,2,FALSE)</f>
        <v>8.6532249357006652E-2</v>
      </c>
      <c r="GD2">
        <f>VLOOKUP(GD$3,'Models training data'!$FF$23:$FG$36,2,FALSE)</f>
        <v>0.12431893580516166</v>
      </c>
      <c r="GH2" t="s">
        <v>338</v>
      </c>
      <c r="GI2" s="72">
        <f>Results!B3</f>
        <v>323867.17148969683</v>
      </c>
      <c r="GJ2" s="72">
        <f>Results!B4</f>
        <v>91947.022114513326</v>
      </c>
      <c r="GK2" s="72">
        <f>Results!B5</f>
        <v>51779.110565852119</v>
      </c>
      <c r="GL2" s="72">
        <f>Results!B7</f>
        <v>508110.33581181784</v>
      </c>
      <c r="GM2">
        <f>VLOOKUP(GM$3,'Models training data'!$FF$23:$FG$36,2,FALSE)</f>
        <v>1.0255516366076004E-2</v>
      </c>
      <c r="GN2">
        <f>VLOOKUP(GN$3,'Models training data'!$FF$23:$FG$36,2,FALSE)</f>
        <v>4.4173253834804575E-2</v>
      </c>
      <c r="GO2">
        <f>VLOOKUP(GO$3,'Models training data'!$FF$23:$FG$36,2,FALSE)</f>
        <v>8.6532249357006652E-2</v>
      </c>
      <c r="GP2">
        <f>VLOOKUP(GP$3,'Models training data'!$FF$23:$FG$36,2,FALSE)</f>
        <v>0.12431893580516166</v>
      </c>
      <c r="GT2" t="s">
        <v>338</v>
      </c>
      <c r="GU2" s="72">
        <f>Results!B3</f>
        <v>323867.17148969683</v>
      </c>
      <c r="GV2" s="72">
        <f>Results!B4</f>
        <v>91947.022114513326</v>
      </c>
      <c r="GW2" s="72">
        <f>Results!B5</f>
        <v>51779.110565852119</v>
      </c>
      <c r="GX2" s="72">
        <f>Results!B6</f>
        <v>40517.031641755566</v>
      </c>
      <c r="GY2">
        <f>VLOOKUP(GY$3,'Models training data'!$FF$23:$FG$36,2,FALSE)</f>
        <v>1.0255516366076004E-2</v>
      </c>
      <c r="GZ2">
        <f>VLOOKUP(GZ$3,'Models training data'!$FF$23:$FG$36,2,FALSE)</f>
        <v>4.4173253834804575E-2</v>
      </c>
      <c r="HA2">
        <f>VLOOKUP(HA$3,'Models training data'!$FF$23:$FG$36,2,FALSE)</f>
        <v>8.6532249357006652E-2</v>
      </c>
      <c r="HB2">
        <f>VLOOKUP(HB$3,'Models training data'!$FF$23:$FG$36,2,FALSE)</f>
        <v>0.12431893580516166</v>
      </c>
      <c r="HF2" s="209" t="s">
        <v>338</v>
      </c>
      <c r="HG2" s="212">
        <f>Results!B3</f>
        <v>323867.17148969683</v>
      </c>
      <c r="HH2" s="212">
        <f>Results!B4</f>
        <v>91947.022114513326</v>
      </c>
      <c r="HI2" s="212">
        <f>Results!B5</f>
        <v>51779.110565852119</v>
      </c>
      <c r="HJ2" s="212">
        <f>Results!B6</f>
        <v>40517.031641755566</v>
      </c>
      <c r="HK2">
        <f>VLOOKUP(HK$3,'Models training data'!$FF$23:$FG$36,2,FALSE)</f>
        <v>1.0255516366076004E-2</v>
      </c>
      <c r="HL2">
        <f>VLOOKUP(HL$3,'Models training data'!$FF$23:$FG$36,2,FALSE)</f>
        <v>4.4173253834804575E-2</v>
      </c>
      <c r="HM2">
        <f>VLOOKUP(HM$3,'Models training data'!$FF$23:$FG$36,2,FALSE)</f>
        <v>8.6532249357006652E-2</v>
      </c>
      <c r="HN2">
        <f>VLOOKUP(HN$3,'Models training data'!$FF$23:$FG$36,2,FALSE)</f>
        <v>0.12431893580516166</v>
      </c>
      <c r="HR2" t="s">
        <v>338</v>
      </c>
      <c r="HS2" s="212">
        <f>Results!B3</f>
        <v>323867.17148969683</v>
      </c>
      <c r="HT2" s="212">
        <f>Results!B4</f>
        <v>91947.022114513326</v>
      </c>
      <c r="HU2" s="212">
        <f>Results!B5</f>
        <v>51779.110565852119</v>
      </c>
      <c r="HV2" s="212">
        <f>Results!B6</f>
        <v>40517.031641755566</v>
      </c>
      <c r="HW2">
        <f>VLOOKUP(HW$3,'Models training data'!$FF$23:$FG$36,2,FALSE)</f>
        <v>1.0255516366076004E-2</v>
      </c>
      <c r="HX2">
        <f>VLOOKUP(HX$3,'Models training data'!$FF$23:$FG$36,2,FALSE)</f>
        <v>4.4173253834804575E-2</v>
      </c>
      <c r="HY2">
        <f>VLOOKUP(HY$3,'Models training data'!$FF$23:$FG$36,2,FALSE)</f>
        <v>8.6532249357006652E-2</v>
      </c>
      <c r="HZ2">
        <f>VLOOKUP(HZ$3,'Models training data'!$FF$23:$FG$36,2,FALSE)</f>
        <v>0.12431893580516166</v>
      </c>
      <c r="ID2" t="s">
        <v>338</v>
      </c>
      <c r="IE2" s="212">
        <f>Results!B3</f>
        <v>323867.17148969683</v>
      </c>
      <c r="IF2" s="212">
        <f>Results!B4</f>
        <v>91947.022114513326</v>
      </c>
      <c r="IG2" s="212">
        <f>Results!B5</f>
        <v>51779.110565852119</v>
      </c>
      <c r="IH2" s="212">
        <f>Results!B6</f>
        <v>40517.031641755566</v>
      </c>
      <c r="II2">
        <f>VLOOKUP(II$3,'Models training data'!$FF$23:$FG$36,2,FALSE)</f>
        <v>1.0255516366076004E-2</v>
      </c>
      <c r="IJ2">
        <f>VLOOKUP(IJ$3,'Models training data'!$FF$23:$FG$36,2,FALSE)</f>
        <v>4.4173253834804575E-2</v>
      </c>
      <c r="IK2">
        <f>VLOOKUP(IK$3,'Models training data'!$FF$23:$FG$36,2,FALSE)</f>
        <v>8.6532249357006652E-2</v>
      </c>
      <c r="IL2">
        <f>VLOOKUP(IL$3,'Models training data'!$FF$23:$FG$36,2,FALSE)</f>
        <v>0.12431893580516166</v>
      </c>
      <c r="IP2" s="209" t="s">
        <v>338</v>
      </c>
      <c r="IQ2" s="212">
        <f>Results!B3</f>
        <v>323867.17148969683</v>
      </c>
      <c r="IR2" s="212">
        <f>Results!B4</f>
        <v>91947.022114513326</v>
      </c>
      <c r="IS2" s="212">
        <f>Results!B5</f>
        <v>51779.110565852119</v>
      </c>
      <c r="IT2" s="212">
        <f>Results!B6</f>
        <v>40517.031641755566</v>
      </c>
      <c r="IU2">
        <f>VLOOKUP(IU$3,'Models training data'!$FF$23:$FG$36,2,FALSE)</f>
        <v>1.0255516366076004E-2</v>
      </c>
      <c r="IV2">
        <f>VLOOKUP(IV$3,'Models training data'!$FF$23:$FG$36,2,FALSE)</f>
        <v>4.4173253834804575E-2</v>
      </c>
      <c r="IW2">
        <f>VLOOKUP(IW$3,'Models training data'!$FF$23:$FG$36,2,FALSE)</f>
        <v>8.6532249357006652E-2</v>
      </c>
      <c r="IX2">
        <f>VLOOKUP(IX$3,'Models training data'!$FF$23:$FG$36,2,FALSE)</f>
        <v>0.12431893580516166</v>
      </c>
      <c r="JB2" t="s">
        <v>338</v>
      </c>
      <c r="JC2" s="212">
        <f>Results!B3</f>
        <v>323867.17148969683</v>
      </c>
      <c r="JD2" s="212">
        <f>Results!B4</f>
        <v>91947.022114513326</v>
      </c>
      <c r="JE2" s="212">
        <f>Results!B5</f>
        <v>51779.110565852119</v>
      </c>
      <c r="JF2" s="212">
        <f>Results!B6</f>
        <v>40517.031641755566</v>
      </c>
      <c r="JG2">
        <f>VLOOKUP(JG$3,'Models training data'!$FF$23:$FG$36,2,FALSE)</f>
        <v>1.0255516366076004E-2</v>
      </c>
      <c r="JH2">
        <f>VLOOKUP(JH$3,'Models training data'!$FF$23:$FG$36,2,FALSE)</f>
        <v>4.4173253834804575E-2</v>
      </c>
      <c r="JI2">
        <f>VLOOKUP(JI$3,'Models training data'!$FF$23:$FG$36,2,FALSE)</f>
        <v>8.6532249357006652E-2</v>
      </c>
      <c r="JJ2">
        <f>VLOOKUP(JJ$3,'Models training data'!$FF$23:$FG$36,2,FALSE)</f>
        <v>0.12431893580516166</v>
      </c>
      <c r="JN2" t="s">
        <v>338</v>
      </c>
      <c r="JO2" s="212">
        <f>Results!B3</f>
        <v>323867.17148969683</v>
      </c>
      <c r="JP2" s="212">
        <f>Results!B4</f>
        <v>91947.022114513326</v>
      </c>
      <c r="JQ2" s="212">
        <f>Results!B5</f>
        <v>51779.110565852119</v>
      </c>
      <c r="JR2" s="212">
        <f>Results!B6</f>
        <v>40517.031641755566</v>
      </c>
      <c r="JS2">
        <f>VLOOKUP(JS$3,'Models training data'!$FF$23:$FG$36,2,FALSE)</f>
        <v>1.0255516366076004E-2</v>
      </c>
      <c r="JT2">
        <f>VLOOKUP(JT$3,'Models training data'!$FF$23:$FG$36,2,FALSE)</f>
        <v>4.4173253834804575E-2</v>
      </c>
      <c r="JU2">
        <f>VLOOKUP(JU$3,'Models training data'!$FF$23:$FG$36,2,FALSE)</f>
        <v>8.6532249357006652E-2</v>
      </c>
      <c r="JV2">
        <f>VLOOKUP(JV$3,'Models training data'!$FF$23:$FG$36,2,FALSE)</f>
        <v>0.12431893580516166</v>
      </c>
      <c r="JZ2" s="209" t="s">
        <v>338</v>
      </c>
      <c r="KA2" s="212">
        <f>Results!B3</f>
        <v>323867.17148969683</v>
      </c>
      <c r="KB2" s="212">
        <f>Results!B4</f>
        <v>91947.022114513326</v>
      </c>
      <c r="KC2" s="212">
        <f>Results!B5</f>
        <v>51779.110565852119</v>
      </c>
      <c r="KD2" s="212">
        <f>Results!B6</f>
        <v>40517.031641755566</v>
      </c>
      <c r="KE2">
        <f>VLOOKUP(KE$3,'Models training data'!$FF$23:$FG$36,2,FALSE)</f>
        <v>1.0255516366076004E-2</v>
      </c>
      <c r="KF2">
        <f>VLOOKUP(KF$3,'Models training data'!$FF$23:$FG$36,2,FALSE)</f>
        <v>4.4173253834804575E-2</v>
      </c>
      <c r="KG2">
        <f>VLOOKUP(KG$3,'Models training data'!$FF$23:$FG$36,2,FALSE)</f>
        <v>8.6532249357006652E-2</v>
      </c>
      <c r="KH2">
        <f>VLOOKUP(KH$3,'Models training data'!$FF$23:$FG$36,2,FALSE)</f>
        <v>0.12431893580516166</v>
      </c>
      <c r="KL2" t="s">
        <v>338</v>
      </c>
      <c r="KM2" s="212">
        <f>Results!B3</f>
        <v>323867.17148969683</v>
      </c>
      <c r="KN2" s="212">
        <f>Results!B4</f>
        <v>91947.022114513326</v>
      </c>
      <c r="KO2" s="212">
        <f>Results!B5</f>
        <v>51779.110565852119</v>
      </c>
      <c r="KP2" s="212">
        <f>Results!B6</f>
        <v>40517.031641755566</v>
      </c>
      <c r="KQ2">
        <f>VLOOKUP(KQ$3,'Models training data'!$FF$23:$FG$36,2,FALSE)</f>
        <v>1.0255516366076004E-2</v>
      </c>
      <c r="KR2">
        <f>VLOOKUP(KR$3,'Models training data'!$FF$23:$FG$36,2,FALSE)</f>
        <v>4.4173253834804575E-2</v>
      </c>
      <c r="KS2">
        <f>VLOOKUP(KS$3,'Models training data'!$FF$23:$FG$36,2,FALSE)</f>
        <v>8.6532249357006652E-2</v>
      </c>
      <c r="KT2">
        <f>VLOOKUP(KT$3,'Models training data'!$FF$23:$FG$36,2,FALSE)</f>
        <v>0.12431893580516166</v>
      </c>
      <c r="KX2" t="s">
        <v>338</v>
      </c>
      <c r="KY2" s="212">
        <f>Results!$B$3</f>
        <v>323867.17148969683</v>
      </c>
      <c r="KZ2" s="212">
        <f>Results!$B$4</f>
        <v>91947.022114513326</v>
      </c>
      <c r="LA2" s="212">
        <f>Results!$B$5</f>
        <v>51779.110565852119</v>
      </c>
      <c r="LB2" s="212">
        <f>Results!$B$7</f>
        <v>508110.33581181784</v>
      </c>
      <c r="LC2">
        <f>VLOOKUP(LC$3,'Models training data'!$FF$23:$FG$36,2,FALSE)</f>
        <v>1.0255516366076004E-2</v>
      </c>
      <c r="LD2">
        <f>VLOOKUP(LD$3,'Models training data'!$FF$23:$FG$36,2,FALSE)</f>
        <v>4.4173253834804575E-2</v>
      </c>
      <c r="LE2">
        <f>VLOOKUP(LE$3,'Models training data'!$FF$23:$FG$36,2,FALSE)</f>
        <v>8.6532249357006652E-2</v>
      </c>
      <c r="LF2">
        <f>VLOOKUP(LF$3,'Models training data'!$FF$23:$FG$36,2,FALSE)</f>
        <v>0.12431893580516166</v>
      </c>
      <c r="LJ2" s="209" t="s">
        <v>338</v>
      </c>
      <c r="LK2" s="212">
        <f>Results!$B$3</f>
        <v>323867.17148969683</v>
      </c>
      <c r="LL2" s="212">
        <f>Results!$B$4</f>
        <v>91947.022114513326</v>
      </c>
      <c r="LM2" s="212">
        <f>Results!$B$5</f>
        <v>51779.110565852119</v>
      </c>
      <c r="LN2" s="212">
        <f>Results!B6</f>
        <v>40517.031641755566</v>
      </c>
      <c r="LO2">
        <f>VLOOKUP(LO$3,'Models training data'!$FF$23:$FG$36,2,FALSE)</f>
        <v>1.0255516366076004E-2</v>
      </c>
      <c r="LP2">
        <f>VLOOKUP(LP$3,'Models training data'!$FF$23:$FG$36,2,FALSE)</f>
        <v>4.4173253834804575E-2</v>
      </c>
      <c r="LQ2">
        <f>VLOOKUP(LQ$3,'Models training data'!$FF$23:$FG$36,2,FALSE)</f>
        <v>8.6532249357006652E-2</v>
      </c>
      <c r="LR2">
        <f>VLOOKUP(LR$3,'Models training data'!$FF$23:$FG$36,2,FALSE)</f>
        <v>0.12431893580516166</v>
      </c>
      <c r="LV2" t="s">
        <v>338</v>
      </c>
      <c r="LW2" s="212">
        <f>Results!$B$3</f>
        <v>323867.17148969683</v>
      </c>
      <c r="LX2" s="212">
        <f>Results!$B$4</f>
        <v>91947.022114513326</v>
      </c>
      <c r="LY2" s="212">
        <f>Results!$B$5</f>
        <v>51779.110565852119</v>
      </c>
      <c r="LZ2" s="212">
        <f>Results!B6</f>
        <v>40517.031641755566</v>
      </c>
      <c r="MA2">
        <f>VLOOKUP(MA$3,'Models training data'!$FF$23:$FG$36,2,FALSE)</f>
        <v>1.0255516366076004E-2</v>
      </c>
      <c r="MB2">
        <f>VLOOKUP(MB$3,'Models training data'!$FF$23:$FG$36,2,FALSE)</f>
        <v>4.4173253834804575E-2</v>
      </c>
      <c r="MC2">
        <f>VLOOKUP(MC$3,'Models training data'!$FF$23:$FG$36,2,FALSE)</f>
        <v>8.6532249357006652E-2</v>
      </c>
      <c r="MD2">
        <f>VLOOKUP(MD$3,'Models training data'!$FF$23:$FG$36,2,FALSE)</f>
        <v>0.12431893580516166</v>
      </c>
      <c r="MH2" t="s">
        <v>338</v>
      </c>
      <c r="MI2" s="212">
        <f>Results!$B$3</f>
        <v>323867.17148969683</v>
      </c>
      <c r="MJ2" s="212">
        <f>Results!$B$4</f>
        <v>91947.022114513326</v>
      </c>
      <c r="MK2" s="212">
        <f>Results!$B$5</f>
        <v>51779.110565852119</v>
      </c>
      <c r="ML2" s="212">
        <f>Results!B6</f>
        <v>40517.031641755566</v>
      </c>
      <c r="MM2">
        <f>VLOOKUP(MM$3,'Models training data'!$FF$23:$FG$36,2,FALSE)</f>
        <v>1.0255516366076004E-2</v>
      </c>
      <c r="MN2">
        <f>VLOOKUP(MN$3,'Models training data'!$FF$23:$FG$36,2,FALSE)</f>
        <v>4.4173253834804575E-2</v>
      </c>
      <c r="MO2">
        <f>VLOOKUP(MO$3,'Models training data'!$FF$23:$FG$36,2,FALSE)</f>
        <v>8.6532249357006652E-2</v>
      </c>
      <c r="MP2">
        <f>VLOOKUP(MP$3,'Models training data'!$FF$23:$FG$36,2,FALSE)</f>
        <v>0.12431893580516166</v>
      </c>
      <c r="MS2" s="209" t="s">
        <v>338</v>
      </c>
      <c r="MT2" s="212">
        <f>Results!$B$3</f>
        <v>323867.17148969683</v>
      </c>
      <c r="MU2" s="212">
        <f>Results!$B$4</f>
        <v>91947.022114513326</v>
      </c>
      <c r="MV2" s="212">
        <f>Results!$B$5</f>
        <v>51779.110565852119</v>
      </c>
      <c r="MW2" s="212">
        <f>Results!B6</f>
        <v>40517.031641755566</v>
      </c>
      <c r="MX2">
        <f>VLOOKUP(MX$3,'Models training data'!$FF$23:$FG$36,2,FALSE)</f>
        <v>1.0255516366076004E-2</v>
      </c>
      <c r="MY2">
        <f>VLOOKUP(MY$3,'Models training data'!$FF$23:$FG$36,2,FALSE)</f>
        <v>4.4173253834804575E-2</v>
      </c>
      <c r="MZ2">
        <f>VLOOKUP(MZ$3,'Models training data'!$FF$23:$FG$36,2,FALSE)</f>
        <v>8.6532249357006652E-2</v>
      </c>
      <c r="NA2">
        <f>VLOOKUP(NA$3,'Models training data'!$FF$23:$FG$36,2,FALSE)</f>
        <v>0.12431893580516166</v>
      </c>
      <c r="NE2" t="s">
        <v>338</v>
      </c>
      <c r="NF2" s="212">
        <f>Results!$B$3</f>
        <v>323867.17148969683</v>
      </c>
      <c r="NG2" s="212">
        <f>Results!$B$4</f>
        <v>91947.022114513326</v>
      </c>
      <c r="NH2" s="212">
        <f>Results!$B$5</f>
        <v>51779.110565852119</v>
      </c>
      <c r="NI2" s="212">
        <f>Results!B6</f>
        <v>40517.031641755566</v>
      </c>
      <c r="NJ2">
        <f>VLOOKUP(NJ$3,'Models training data'!$FF$23:$FG$36,2,FALSE)</f>
        <v>1.0255516366076004E-2</v>
      </c>
      <c r="NK2">
        <f>VLOOKUP(NK$3,'Models training data'!$FF$23:$FG$36,2,FALSE)</f>
        <v>4.4173253834804575E-2</v>
      </c>
      <c r="NL2">
        <f>VLOOKUP(NL$3,'Models training data'!$FF$23:$FG$36,2,FALSE)</f>
        <v>8.6532249357006652E-2</v>
      </c>
      <c r="NM2">
        <f>VLOOKUP(NM$3,'Models training data'!$FF$23:$FG$36,2,FALSE)</f>
        <v>0.12431893580516166</v>
      </c>
      <c r="NQ2" t="s">
        <v>338</v>
      </c>
      <c r="NR2" s="212">
        <f>Results!$B$3</f>
        <v>323867.17148969683</v>
      </c>
      <c r="NS2" s="212">
        <f>Results!$B$4</f>
        <v>91947.022114513326</v>
      </c>
      <c r="NT2" s="212">
        <f>Results!$B$5</f>
        <v>51779.110565852119</v>
      </c>
      <c r="NU2" s="212">
        <f>Results!B6</f>
        <v>40517.031641755566</v>
      </c>
      <c r="NV2">
        <f>VLOOKUP(NV$3,'Models training data'!$FF$23:$FG$36,2,FALSE)</f>
        <v>1.0255516366076004E-2</v>
      </c>
      <c r="NW2">
        <f>VLOOKUP(NW$3,'Models training data'!$FF$23:$FG$36,2,FALSE)</f>
        <v>4.4173253834804575E-2</v>
      </c>
      <c r="NX2">
        <f>VLOOKUP(NX$3,'Models training data'!$FF$23:$FG$36,2,FALSE)</f>
        <v>8.6532249357006652E-2</v>
      </c>
      <c r="NY2">
        <f>VLOOKUP(NY$3,'Models training data'!$FF$23:$FG$36,2,FALSE)</f>
        <v>0.12431893580516166</v>
      </c>
      <c r="OC2" t="s">
        <v>338</v>
      </c>
      <c r="OD2" s="212">
        <f>Results!$B$3</f>
        <v>323867.17148969683</v>
      </c>
      <c r="OE2" s="212">
        <f>Results!$B$4</f>
        <v>91947.022114513326</v>
      </c>
      <c r="OF2" s="212">
        <f>Results!$B$5</f>
        <v>51779.110565852119</v>
      </c>
      <c r="OG2" s="212">
        <f>Results!B6</f>
        <v>40517.031641755566</v>
      </c>
      <c r="OH2">
        <f>VLOOKUP(OH$3,'Models training data'!$FF$23:$FG$36,2,FALSE)</f>
        <v>1.0255516366076004E-2</v>
      </c>
      <c r="OI2">
        <f>VLOOKUP(OI$3,'Models training data'!$FF$23:$FG$36,2,FALSE)</f>
        <v>4.4173253834804575E-2</v>
      </c>
      <c r="OJ2">
        <f>VLOOKUP(OJ$3,'Models training data'!$FF$23:$FG$36,2,FALSE)</f>
        <v>8.6532249357006652E-2</v>
      </c>
      <c r="OK2">
        <f>VLOOKUP(OK$3,'Models training data'!$FF$23:$FG$36,2,FALSE)</f>
        <v>0.12431893580516166</v>
      </c>
      <c r="OO2" t="s">
        <v>338</v>
      </c>
      <c r="OP2" s="212">
        <f>Results!$B$3</f>
        <v>323867.17148969683</v>
      </c>
      <c r="OQ2" s="212">
        <f>Results!$B$4</f>
        <v>91947.022114513326</v>
      </c>
      <c r="OR2" s="212">
        <f>Results!$B$5</f>
        <v>51779.110565852119</v>
      </c>
      <c r="OS2" s="212">
        <f>Results!B6</f>
        <v>40517.031641755566</v>
      </c>
      <c r="OT2">
        <f>VLOOKUP(OT$3,'Models training data'!$FF$23:$FG$36,2,FALSE)</f>
        <v>1.0255516366076004E-2</v>
      </c>
      <c r="OU2">
        <f>VLOOKUP(OU$3,'Models training data'!$FF$23:$FG$36,2,FALSE)</f>
        <v>4.4173253834804575E-2</v>
      </c>
      <c r="OV2">
        <f>VLOOKUP(OV$3,'Models training data'!$FF$23:$FG$36,2,FALSE)</f>
        <v>8.6532249357006652E-2</v>
      </c>
      <c r="OW2">
        <f>VLOOKUP(OW$3,'Models training data'!$FF$23:$FG$36,2,FALSE)</f>
        <v>0.12431893580516166</v>
      </c>
    </row>
    <row r="3" spans="1:414" x14ac:dyDescent="0.2">
      <c r="A3" s="66" t="s">
        <v>64</v>
      </c>
      <c r="B3" s="2">
        <v>2024</v>
      </c>
      <c r="AT3" s="128" t="s">
        <v>343</v>
      </c>
      <c r="AU3" s="128">
        <v>0</v>
      </c>
      <c r="AV3" s="128">
        <v>0</v>
      </c>
      <c r="AW3" s="128">
        <v>0</v>
      </c>
      <c r="AX3" s="128">
        <v>0</v>
      </c>
      <c r="AY3" t="s">
        <v>331</v>
      </c>
      <c r="AZ3" t="s">
        <v>244</v>
      </c>
      <c r="BA3" t="s">
        <v>245</v>
      </c>
      <c r="BB3" t="s">
        <v>246</v>
      </c>
      <c r="BC3" s="195">
        <f>SUM(BC6:BC317)</f>
        <v>17569409.549239911</v>
      </c>
      <c r="BF3" s="128" t="s">
        <v>339</v>
      </c>
      <c r="BG3" s="195">
        <f>Results!B12</f>
        <v>317389.82805990288</v>
      </c>
      <c r="BH3" s="128">
        <v>0</v>
      </c>
      <c r="BI3" s="128">
        <v>0</v>
      </c>
      <c r="BJ3" s="128">
        <v>0</v>
      </c>
      <c r="BK3" t="s">
        <v>331</v>
      </c>
      <c r="BL3" t="s">
        <v>244</v>
      </c>
      <c r="BM3" t="s">
        <v>245</v>
      </c>
      <c r="BN3" t="s">
        <v>246</v>
      </c>
      <c r="BO3" s="196">
        <f>SUM(BO6:BO317)</f>
        <v>17573623.213447887</v>
      </c>
      <c r="BR3" s="128" t="s">
        <v>339</v>
      </c>
      <c r="BS3" s="195">
        <f>Results!B12+1</f>
        <v>317390.82805990288</v>
      </c>
      <c r="BT3" s="128">
        <v>0</v>
      </c>
      <c r="BU3" s="128">
        <v>0</v>
      </c>
      <c r="BV3" s="128">
        <v>0</v>
      </c>
      <c r="BW3" t="s">
        <v>331</v>
      </c>
      <c r="BX3" t="s">
        <v>244</v>
      </c>
      <c r="BY3" t="s">
        <v>245</v>
      </c>
      <c r="BZ3" t="s">
        <v>246</v>
      </c>
      <c r="CA3" s="196">
        <f>SUM(CA6:CA317)</f>
        <v>17573623.213447887</v>
      </c>
      <c r="CD3" s="128" t="s">
        <v>339</v>
      </c>
      <c r="CE3" s="197">
        <v>0</v>
      </c>
      <c r="CF3" s="195">
        <f>Results!B13</f>
        <v>91947.022114513326</v>
      </c>
      <c r="CG3" s="128">
        <v>0</v>
      </c>
      <c r="CH3" s="128">
        <v>0</v>
      </c>
      <c r="CI3" t="s">
        <v>331</v>
      </c>
      <c r="CJ3" t="s">
        <v>244</v>
      </c>
      <c r="CK3" t="s">
        <v>245</v>
      </c>
      <c r="CL3" t="s">
        <v>246</v>
      </c>
      <c r="CM3" s="196">
        <f>SUM(CM6:CM317)</f>
        <v>17634081.962792099</v>
      </c>
      <c r="CP3" s="128" t="s">
        <v>339</v>
      </c>
      <c r="CQ3" s="197">
        <v>0</v>
      </c>
      <c r="CR3" s="195">
        <f>CR2+1</f>
        <v>91948.022114513326</v>
      </c>
      <c r="CS3" s="128">
        <v>0</v>
      </c>
      <c r="CT3" s="128">
        <v>0</v>
      </c>
      <c r="CU3" t="s">
        <v>331</v>
      </c>
      <c r="CV3" t="s">
        <v>244</v>
      </c>
      <c r="CW3" t="s">
        <v>245</v>
      </c>
      <c r="CX3" t="s">
        <v>246</v>
      </c>
      <c r="CY3" s="196">
        <f>SUM(CY6:CY317)</f>
        <v>17634082.638660055</v>
      </c>
      <c r="DB3" s="128" t="s">
        <v>339</v>
      </c>
      <c r="DC3" s="197">
        <v>0</v>
      </c>
      <c r="DD3" s="197">
        <v>0</v>
      </c>
      <c r="DE3" s="195">
        <f>Results!B14</f>
        <v>54368.066094144728</v>
      </c>
      <c r="DF3" s="128">
        <v>0</v>
      </c>
      <c r="DG3" t="s">
        <v>331</v>
      </c>
      <c r="DH3" t="s">
        <v>244</v>
      </c>
      <c r="DI3" t="s">
        <v>245</v>
      </c>
      <c r="DJ3" t="s">
        <v>246</v>
      </c>
      <c r="DK3" s="196">
        <f>SUM(DK6:DK317)</f>
        <v>17738802.159749698</v>
      </c>
      <c r="DN3" s="128" t="s">
        <v>339</v>
      </c>
      <c r="DO3" s="197">
        <v>0</v>
      </c>
      <c r="DP3" s="197">
        <v>0</v>
      </c>
      <c r="DQ3" s="195">
        <f>DQ2+1</f>
        <v>51780.110565852119</v>
      </c>
      <c r="DR3" s="128">
        <v>0</v>
      </c>
      <c r="DS3" t="s">
        <v>331</v>
      </c>
      <c r="DT3" t="s">
        <v>244</v>
      </c>
      <c r="DU3" t="s">
        <v>245</v>
      </c>
      <c r="DV3" t="s">
        <v>246</v>
      </c>
      <c r="DW3" s="196">
        <f>SUM(DW6:DW317)</f>
        <v>17731120.758304603</v>
      </c>
      <c r="DZ3" s="128" t="s">
        <v>339</v>
      </c>
      <c r="EA3" s="197">
        <v>0</v>
      </c>
      <c r="EB3" s="197">
        <v>0</v>
      </c>
      <c r="EC3" s="197">
        <v>0</v>
      </c>
      <c r="ED3" s="195">
        <f>Results!B15</f>
        <v>121551.09492526669</v>
      </c>
      <c r="EE3" t="s">
        <v>331</v>
      </c>
      <c r="EF3" t="s">
        <v>244</v>
      </c>
      <c r="EG3" t="s">
        <v>245</v>
      </c>
      <c r="EH3" t="s">
        <v>246</v>
      </c>
      <c r="EI3" s="196">
        <f>SUM(EI6:EI317)</f>
        <v>18161022.593500156</v>
      </c>
      <c r="EL3" s="128" t="s">
        <v>339</v>
      </c>
      <c r="EM3" s="197">
        <v>0</v>
      </c>
      <c r="EN3" s="197">
        <v>0</v>
      </c>
      <c r="EO3" s="197">
        <v>0</v>
      </c>
      <c r="EP3" s="195">
        <f>EP2+1</f>
        <v>40518.031641755566</v>
      </c>
      <c r="EQ3" t="s">
        <v>331</v>
      </c>
      <c r="ER3" t="s">
        <v>244</v>
      </c>
      <c r="ES3" t="s">
        <v>245</v>
      </c>
      <c r="ET3" t="s">
        <v>246</v>
      </c>
      <c r="EU3" s="196">
        <f>SUM(EU6:EU317)</f>
        <v>17782467.449661646</v>
      </c>
      <c r="EX3" s="128" t="s">
        <v>339</v>
      </c>
      <c r="EY3" s="195">
        <f>Results!B12</f>
        <v>317389.82805990288</v>
      </c>
      <c r="EZ3" s="195">
        <f>Results!B13</f>
        <v>91947.022114513326</v>
      </c>
      <c r="FA3" s="195">
        <f>Results!B14</f>
        <v>54368.066094144728</v>
      </c>
      <c r="FB3" s="195">
        <f>Results!B15</f>
        <v>121551.09492526669</v>
      </c>
      <c r="FC3" t="s">
        <v>331</v>
      </c>
      <c r="FD3" t="s">
        <v>244</v>
      </c>
      <c r="FE3" t="s">
        <v>245</v>
      </c>
      <c r="FF3" t="s">
        <v>246</v>
      </c>
      <c r="FG3" s="196">
        <f>SUM(FG6:FG317)</f>
        <v>18408077.27663517</v>
      </c>
      <c r="FJ3" s="128" t="s">
        <v>339</v>
      </c>
      <c r="FK3" s="195">
        <f>FK2+1</f>
        <v>323868.17148969683</v>
      </c>
      <c r="FL3" s="195">
        <f>FL2+1</f>
        <v>91948.022114513326</v>
      </c>
      <c r="FM3" s="195">
        <f>FM2+1</f>
        <v>51780.110565852119</v>
      </c>
      <c r="FN3" s="195">
        <f>FN2+1</f>
        <v>40518.031641755566</v>
      </c>
      <c r="FO3" t="s">
        <v>331</v>
      </c>
      <c r="FP3" t="s">
        <v>244</v>
      </c>
      <c r="FQ3" t="s">
        <v>245</v>
      </c>
      <c r="FR3" t="s">
        <v>246</v>
      </c>
      <c r="FS3" s="203">
        <f>SUM(FS6:FS317)</f>
        <v>18016627.932127327</v>
      </c>
      <c r="FV3" s="210" t="s">
        <v>339</v>
      </c>
      <c r="FW3" s="206">
        <f>Results!H12</f>
        <v>0.15</v>
      </c>
      <c r="FX3" s="206">
        <f>Results!H13</f>
        <v>0.13</v>
      </c>
      <c r="FY3" s="206">
        <f>Results!H14</f>
        <v>0.24</v>
      </c>
      <c r="FZ3" s="206">
        <f>Results!H15</f>
        <v>0.18</v>
      </c>
      <c r="GA3" t="s">
        <v>331</v>
      </c>
      <c r="GB3" t="s">
        <v>244</v>
      </c>
      <c r="GC3" t="s">
        <v>245</v>
      </c>
      <c r="GD3" t="s">
        <v>246</v>
      </c>
      <c r="GE3" s="196">
        <f>SUM(GE6:GE317)</f>
        <v>18099729.517866895</v>
      </c>
      <c r="GH3" s="128" t="s">
        <v>339</v>
      </c>
      <c r="GI3" s="206">
        <f>Results!M12</f>
        <v>0.1</v>
      </c>
      <c r="GJ3" s="206">
        <v>0.1</v>
      </c>
      <c r="GK3" s="206">
        <v>0.1</v>
      </c>
      <c r="GL3" s="206">
        <v>0.1</v>
      </c>
      <c r="GM3" t="s">
        <v>331</v>
      </c>
      <c r="GN3" t="s">
        <v>244</v>
      </c>
      <c r="GO3" t="s">
        <v>245</v>
      </c>
      <c r="GP3" t="s">
        <v>246</v>
      </c>
      <c r="GQ3" s="196">
        <f>SUM(GQ6:GQ317)</f>
        <v>18059600.354412511</v>
      </c>
      <c r="GT3" s="128" t="s">
        <v>339</v>
      </c>
      <c r="GU3" s="206">
        <v>0.3</v>
      </c>
      <c r="GV3" s="206">
        <v>0.2</v>
      </c>
      <c r="GW3" s="206">
        <v>0.3</v>
      </c>
      <c r="GX3" s="206">
        <v>0.25</v>
      </c>
      <c r="GY3" t="s">
        <v>331</v>
      </c>
      <c r="GZ3" t="s">
        <v>244</v>
      </c>
      <c r="HA3" t="s">
        <v>245</v>
      </c>
      <c r="HB3" t="s">
        <v>246</v>
      </c>
      <c r="HC3" s="203">
        <f>SUM(HC6:HC317)</f>
        <v>18128261.508097298</v>
      </c>
      <c r="HF3" s="210" t="s">
        <v>339</v>
      </c>
      <c r="HG3" s="215">
        <f>Results!G12</f>
        <v>372447.24721315131</v>
      </c>
      <c r="HH3" s="213">
        <v>0</v>
      </c>
      <c r="HI3" s="213">
        <v>0</v>
      </c>
      <c r="HJ3" s="213">
        <v>0</v>
      </c>
      <c r="HK3" t="s">
        <v>331</v>
      </c>
      <c r="HL3" t="s">
        <v>244</v>
      </c>
      <c r="HM3" t="s">
        <v>245</v>
      </c>
      <c r="HN3" t="s">
        <v>246</v>
      </c>
      <c r="HO3" s="196">
        <f>SUM(HO6:HO317)</f>
        <v>17574344.279955294</v>
      </c>
      <c r="HR3" s="128" t="s">
        <v>339</v>
      </c>
      <c r="HS3" s="215">
        <f>Results!L12</f>
        <v>356253.88863866654</v>
      </c>
      <c r="HT3" s="213">
        <v>0</v>
      </c>
      <c r="HU3" s="213">
        <v>0</v>
      </c>
      <c r="HV3" s="213">
        <v>0</v>
      </c>
      <c r="HW3" t="s">
        <v>331</v>
      </c>
      <c r="HX3" t="s">
        <v>244</v>
      </c>
      <c r="HY3" t="s">
        <v>245</v>
      </c>
      <c r="HZ3" t="s">
        <v>246</v>
      </c>
      <c r="IA3" s="196">
        <f>SUM(IA6:IA317)</f>
        <v>17574132.499377683</v>
      </c>
      <c r="ID3" s="128" t="s">
        <v>339</v>
      </c>
      <c r="IE3" s="215">
        <f>Results!B21</f>
        <v>421027.32293660589</v>
      </c>
      <c r="IF3" s="213">
        <v>0</v>
      </c>
      <c r="IG3" s="213">
        <v>0</v>
      </c>
      <c r="IH3" s="213">
        <v>0</v>
      </c>
      <c r="II3" t="s">
        <v>331</v>
      </c>
      <c r="IJ3" t="s">
        <v>244</v>
      </c>
      <c r="IK3" t="s">
        <v>245</v>
      </c>
      <c r="IL3" t="s">
        <v>246</v>
      </c>
      <c r="IM3" s="203">
        <f>SUM(IM6:IM317)</f>
        <v>17574978.140140899</v>
      </c>
      <c r="IP3" s="210" t="s">
        <v>339</v>
      </c>
      <c r="IQ3" s="213">
        <v>0</v>
      </c>
      <c r="IR3" s="215">
        <f>Results!G13</f>
        <v>103900.13498940005</v>
      </c>
      <c r="IS3" s="213">
        <v>0</v>
      </c>
      <c r="IT3" s="213">
        <v>0</v>
      </c>
      <c r="IU3" t="s">
        <v>331</v>
      </c>
      <c r="IV3" t="s">
        <v>244</v>
      </c>
      <c r="IW3" t="s">
        <v>245</v>
      </c>
      <c r="IX3" t="s">
        <v>246</v>
      </c>
      <c r="IY3" s="196">
        <f>SUM(IY6:IY317)</f>
        <v>17642120.527302276</v>
      </c>
      <c r="JB3" s="128" t="s">
        <v>339</v>
      </c>
      <c r="JC3" s="213">
        <v>0</v>
      </c>
      <c r="JD3" s="215">
        <f>Results!L13</f>
        <v>101141.72432596466</v>
      </c>
      <c r="JE3" s="213">
        <v>0</v>
      </c>
      <c r="JF3" s="213">
        <v>0</v>
      </c>
      <c r="JG3" t="s">
        <v>331</v>
      </c>
      <c r="JH3" t="s">
        <v>244</v>
      </c>
      <c r="JI3" t="s">
        <v>245</v>
      </c>
      <c r="JJ3" t="s">
        <v>246</v>
      </c>
      <c r="JK3" s="196">
        <f>SUM(JK6:JK317)</f>
        <v>17640272.566161349</v>
      </c>
      <c r="JN3" s="128" t="s">
        <v>339</v>
      </c>
      <c r="JO3" s="213">
        <v>0</v>
      </c>
      <c r="JP3" s="215">
        <f>Results!B22</f>
        <v>110336.42653741599</v>
      </c>
      <c r="JQ3" s="213">
        <v>0</v>
      </c>
      <c r="JR3" s="213">
        <v>0</v>
      </c>
      <c r="JS3" t="s">
        <v>331</v>
      </c>
      <c r="JT3" t="s">
        <v>244</v>
      </c>
      <c r="JU3" t="s">
        <v>245</v>
      </c>
      <c r="JV3" t="s">
        <v>246</v>
      </c>
      <c r="JW3" s="203">
        <f>SUM(JW6:JW317)</f>
        <v>17646416.061472204</v>
      </c>
      <c r="JZ3" s="210" t="s">
        <v>339</v>
      </c>
      <c r="KA3" s="213">
        <v>0</v>
      </c>
      <c r="KB3" s="213">
        <v>0</v>
      </c>
      <c r="KC3" s="213">
        <f>Results!G14</f>
        <v>64206.097101656625</v>
      </c>
      <c r="KD3" s="213">
        <v>0</v>
      </c>
      <c r="KE3" t="s">
        <v>331</v>
      </c>
      <c r="KF3" t="s">
        <v>244</v>
      </c>
      <c r="KG3" t="s">
        <v>245</v>
      </c>
      <c r="KH3" t="s">
        <v>246</v>
      </c>
      <c r="KI3" s="196">
        <f>SUM(KI6:KI317)</f>
        <v>17767682.661611184</v>
      </c>
      <c r="KL3" s="128" t="s">
        <v>339</v>
      </c>
      <c r="KM3" s="213">
        <v>0</v>
      </c>
      <c r="KN3" s="213">
        <v>0</v>
      </c>
      <c r="KO3" s="213">
        <f>Results!L14</f>
        <v>56957.021622437336</v>
      </c>
      <c r="KP3" s="213">
        <v>0</v>
      </c>
      <c r="KQ3" t="s">
        <v>331</v>
      </c>
      <c r="KR3" t="s">
        <v>244</v>
      </c>
      <c r="KS3" t="s">
        <v>245</v>
      </c>
      <c r="KT3" t="s">
        <v>246</v>
      </c>
      <c r="KU3" s="196">
        <f>SUM(KU6:KU317)</f>
        <v>17746451.11450791</v>
      </c>
      <c r="KX3" s="128" t="s">
        <v>339</v>
      </c>
      <c r="KY3" s="213">
        <v>0</v>
      </c>
      <c r="KZ3" s="213">
        <v>0</v>
      </c>
      <c r="LA3" s="213">
        <f>Results!$B$23</f>
        <v>67312.843735607763</v>
      </c>
      <c r="LB3" s="213">
        <v>0</v>
      </c>
      <c r="LC3" t="s">
        <v>331</v>
      </c>
      <c r="LD3" t="s">
        <v>244</v>
      </c>
      <c r="LE3" t="s">
        <v>245</v>
      </c>
      <c r="LF3" t="s">
        <v>246</v>
      </c>
      <c r="LG3" s="203">
        <f>SUM(LG6:LG317)</f>
        <v>17776699.540405888</v>
      </c>
      <c r="LJ3" s="210" t="s">
        <v>339</v>
      </c>
      <c r="LK3" s="213">
        <v>0</v>
      </c>
      <c r="LL3" s="213">
        <v>0</v>
      </c>
      <c r="LM3" s="213">
        <f>Results!AQ14</f>
        <v>0</v>
      </c>
      <c r="LN3" s="213">
        <f>Results!G15</f>
        <v>47810.097337271567</v>
      </c>
      <c r="LO3" t="s">
        <v>331</v>
      </c>
      <c r="LP3" t="s">
        <v>244</v>
      </c>
      <c r="LQ3" t="s">
        <v>245</v>
      </c>
      <c r="LR3" t="s">
        <v>246</v>
      </c>
      <c r="LS3" s="196">
        <f>SUM(LS6:LS317)</f>
        <v>17818952.459624663</v>
      </c>
      <c r="LV3" s="128" t="s">
        <v>339</v>
      </c>
      <c r="LW3" s="213">
        <v>0</v>
      </c>
      <c r="LX3" s="213">
        <v>0</v>
      </c>
      <c r="LY3" s="213">
        <f>Results!BC14</f>
        <v>0</v>
      </c>
      <c r="LZ3" s="213">
        <f>Results!L15</f>
        <v>44568.734805931126</v>
      </c>
      <c r="MA3" t="s">
        <v>331</v>
      </c>
      <c r="MB3" t="s">
        <v>244</v>
      </c>
      <c r="MC3" t="s">
        <v>245</v>
      </c>
      <c r="MD3" t="s">
        <v>246</v>
      </c>
      <c r="ME3" s="196">
        <f>SUM(ME6:ME317)</f>
        <v>17802800.168908339</v>
      </c>
      <c r="MH3" s="128" t="s">
        <v>339</v>
      </c>
      <c r="MI3" s="213">
        <v>0</v>
      </c>
      <c r="MJ3" s="213">
        <v>0</v>
      </c>
      <c r="MK3" s="213">
        <f>Results!BO14</f>
        <v>0</v>
      </c>
      <c r="ML3" s="213">
        <f>Results!B24</f>
        <v>50646.289552194459</v>
      </c>
      <c r="MM3" t="s">
        <v>331</v>
      </c>
      <c r="MN3" t="s">
        <v>244</v>
      </c>
      <c r="MO3" t="s">
        <v>245</v>
      </c>
      <c r="MP3" t="s">
        <v>246</v>
      </c>
      <c r="MQ3" s="203">
        <f>SUM(MQ6:MQ317)</f>
        <v>17833000.970207602</v>
      </c>
      <c r="MS3" s="210" t="s">
        <v>339</v>
      </c>
      <c r="MT3" s="213">
        <f>Results!H21</f>
        <v>-0.05</v>
      </c>
      <c r="MU3" s="213">
        <f>Results!H22</f>
        <v>0</v>
      </c>
      <c r="MV3" s="213">
        <f>Results!H23</f>
        <v>0.15</v>
      </c>
      <c r="MW3" s="213">
        <f>Results!H24</f>
        <v>0.2</v>
      </c>
      <c r="MX3" t="s">
        <v>331</v>
      </c>
      <c r="MY3" t="s">
        <v>244</v>
      </c>
      <c r="MZ3" t="s">
        <v>245</v>
      </c>
      <c r="NA3" t="s">
        <v>246</v>
      </c>
      <c r="NB3" s="196">
        <f>SUM(NB6:NB317)</f>
        <v>18080821.361967925</v>
      </c>
      <c r="NE3" s="128" t="s">
        <v>339</v>
      </c>
      <c r="NF3" s="215">
        <f>Results!G21</f>
        <v>307673.81291521195</v>
      </c>
      <c r="NG3" s="213">
        <v>0</v>
      </c>
      <c r="NH3" s="213">
        <f>Results!CL14</f>
        <v>0</v>
      </c>
      <c r="NI3" s="213">
        <f>Results!AU15</f>
        <v>0</v>
      </c>
      <c r="NJ3" t="s">
        <v>331</v>
      </c>
      <c r="NK3" t="s">
        <v>244</v>
      </c>
      <c r="NL3" t="s">
        <v>245</v>
      </c>
      <c r="NM3" t="s">
        <v>246</v>
      </c>
      <c r="NN3" s="196">
        <f>SUM(NN6:NN317)</f>
        <v>17573495.667903915</v>
      </c>
      <c r="NQ3" s="128" t="s">
        <v>339</v>
      </c>
      <c r="NR3" s="213">
        <v>0</v>
      </c>
      <c r="NS3" s="213">
        <f>Results!G22</f>
        <v>91947.022114513326</v>
      </c>
      <c r="NT3" s="213">
        <f>Results!CX14</f>
        <v>0</v>
      </c>
      <c r="NU3" s="213">
        <f>Results!BG15</f>
        <v>0</v>
      </c>
      <c r="NV3" t="s">
        <v>331</v>
      </c>
      <c r="NW3" t="s">
        <v>244</v>
      </c>
      <c r="NX3" t="s">
        <v>245</v>
      </c>
      <c r="NY3" t="s">
        <v>246</v>
      </c>
      <c r="NZ3" s="196">
        <f>SUM(NZ6:NZ317)</f>
        <v>17634081.962792099</v>
      </c>
      <c r="OC3" s="128" t="s">
        <v>339</v>
      </c>
      <c r="OD3" s="213">
        <v>0</v>
      </c>
      <c r="OE3" s="213">
        <f>Results!S22</f>
        <v>0</v>
      </c>
      <c r="OF3" s="213">
        <f>Results!G23</f>
        <v>59545.97715072993</v>
      </c>
      <c r="OG3" s="213">
        <f>Results!BS15</f>
        <v>0</v>
      </c>
      <c r="OH3" t="s">
        <v>331</v>
      </c>
      <c r="OI3" t="s">
        <v>244</v>
      </c>
      <c r="OJ3" t="s">
        <v>245</v>
      </c>
      <c r="OK3" t="s">
        <v>246</v>
      </c>
      <c r="OL3" s="196">
        <f>SUM(OL6:OL317)</f>
        <v>17754064.992600482</v>
      </c>
      <c r="OO3" s="128" t="s">
        <v>339</v>
      </c>
      <c r="OP3" s="213">
        <v>0</v>
      </c>
      <c r="OQ3" s="213">
        <f>Results!AE22</f>
        <v>0</v>
      </c>
      <c r="OR3" s="213">
        <f>Results!S23</f>
        <v>0</v>
      </c>
      <c r="OS3" s="213">
        <f>Results!G24</f>
        <v>48620.437970106679</v>
      </c>
      <c r="OT3" t="s">
        <v>331</v>
      </c>
      <c r="OU3" t="s">
        <v>244</v>
      </c>
      <c r="OV3" t="s">
        <v>245</v>
      </c>
      <c r="OW3" t="s">
        <v>246</v>
      </c>
      <c r="OX3" s="230">
        <f>SUM(OX6:OX317)</f>
        <v>17822974.344130993</v>
      </c>
    </row>
    <row r="4" spans="1:414" x14ac:dyDescent="0.2">
      <c r="O4" s="3"/>
      <c r="P4" s="3"/>
      <c r="Q4" s="3"/>
      <c r="R4" s="3"/>
      <c r="S4" s="293"/>
      <c r="T4" s="293"/>
      <c r="U4" s="293"/>
      <c r="V4" s="293"/>
      <c r="W4" s="293"/>
      <c r="X4" s="293"/>
      <c r="Y4" s="293"/>
      <c r="Z4" s="293"/>
      <c r="AA4" s="1"/>
      <c r="AB4" s="1"/>
      <c r="AC4" s="1"/>
      <c r="AD4" s="1"/>
      <c r="AE4" s="1"/>
      <c r="AF4" s="1"/>
      <c r="AG4" s="1"/>
      <c r="AT4" t="s">
        <v>340</v>
      </c>
      <c r="AU4" s="6">
        <f>AU3/AU2</f>
        <v>0</v>
      </c>
      <c r="AV4" s="6">
        <f t="shared" ref="AV4:AX4" si="0">AV3/AV2</f>
        <v>0</v>
      </c>
      <c r="AW4" s="6">
        <f t="shared" si="0"/>
        <v>0</v>
      </c>
      <c r="AX4" s="6">
        <f t="shared" si="0"/>
        <v>0</v>
      </c>
      <c r="AY4" s="6">
        <f>'Models training data'!Y4</f>
        <v>291.20673105167691</v>
      </c>
      <c r="AZ4" s="6">
        <f>'Models training data'!Y5</f>
        <v>65.012085819176463</v>
      </c>
      <c r="BA4" s="6">
        <f>'Models training data'!Y6</f>
        <v>45.378483878609103</v>
      </c>
      <c r="BB4" s="6">
        <f>'Models training data'!Y7</f>
        <v>49.603433612535433</v>
      </c>
      <c r="BF4" t="s">
        <v>340</v>
      </c>
      <c r="BG4" s="194">
        <f>BG3/BG2</f>
        <v>0.98</v>
      </c>
      <c r="BH4" s="72">
        <f t="shared" ref="BH4:BJ4" si="1">BH3/BH2</f>
        <v>0</v>
      </c>
      <c r="BI4" s="72">
        <f t="shared" si="1"/>
        <v>0</v>
      </c>
      <c r="BJ4" s="72">
        <f t="shared" si="1"/>
        <v>0</v>
      </c>
      <c r="BK4" s="6">
        <f>'Models training data'!Y4</f>
        <v>291.20673105167691</v>
      </c>
      <c r="BL4" s="6">
        <f>'Models training data'!Y5</f>
        <v>65.012085819176463</v>
      </c>
      <c r="BM4" s="6">
        <f>'Models training data'!Y6</f>
        <v>45.378483878609103</v>
      </c>
      <c r="BN4" s="6">
        <f>'Models training data'!Y7</f>
        <v>49.603433612535433</v>
      </c>
      <c r="BR4" t="s">
        <v>346</v>
      </c>
      <c r="BS4">
        <f>BS3/BS2</f>
        <v>0.98000308768559463</v>
      </c>
      <c r="BT4" s="6">
        <f>BT3/BT2</f>
        <v>0</v>
      </c>
      <c r="BU4" s="6">
        <f>BU3/BU2</f>
        <v>0</v>
      </c>
      <c r="BV4" s="6">
        <f>BV3/BV2</f>
        <v>0</v>
      </c>
      <c r="BW4" s="6">
        <f>'Models training data'!Y4</f>
        <v>291.20673105167691</v>
      </c>
      <c r="BX4" s="6">
        <f>'Models training data'!Y5</f>
        <v>65.012085819176463</v>
      </c>
      <c r="BY4" s="6">
        <f>'Models training data'!Y6</f>
        <v>45.378483878609103</v>
      </c>
      <c r="BZ4" s="6">
        <f>'Models training data'!Y7</f>
        <v>49.603433612535433</v>
      </c>
      <c r="CD4" t="s">
        <v>340</v>
      </c>
      <c r="CE4" s="72">
        <f>CE3/CE2</f>
        <v>0</v>
      </c>
      <c r="CF4" s="72">
        <f>CF3/CF2</f>
        <v>1</v>
      </c>
      <c r="CG4" s="72">
        <f t="shared" ref="CG4" si="2">CG3/CG2</f>
        <v>0</v>
      </c>
      <c r="CH4" s="72">
        <f t="shared" ref="CH4" si="3">CH3/CH2</f>
        <v>0</v>
      </c>
      <c r="CI4" s="6">
        <f>'Models training data'!Y4</f>
        <v>291.20673105167691</v>
      </c>
      <c r="CJ4" s="6">
        <f>'Models training data'!Y5</f>
        <v>65.012085819176463</v>
      </c>
      <c r="CK4" s="6">
        <f>'Models training data'!Y6</f>
        <v>45.378483878609103</v>
      </c>
      <c r="CL4" s="6">
        <f>'Models training data'!Y7</f>
        <v>49.603433612535433</v>
      </c>
      <c r="CP4" t="s">
        <v>340</v>
      </c>
      <c r="CQ4" s="72">
        <f>CQ3/CQ2</f>
        <v>0</v>
      </c>
      <c r="CR4" s="72">
        <f>CR3/CR2</f>
        <v>1.0000108758280257</v>
      </c>
      <c r="CS4" s="72">
        <f t="shared" ref="CS4" si="4">CS3/CS2</f>
        <v>0</v>
      </c>
      <c r="CT4" s="72">
        <f t="shared" ref="CT4" si="5">CT3/CT2</f>
        <v>0</v>
      </c>
      <c r="CU4" s="6">
        <f>'Models training data'!Y4</f>
        <v>291.20673105167691</v>
      </c>
      <c r="CV4" s="6">
        <f>'Models training data'!Y5</f>
        <v>65.012085819176463</v>
      </c>
      <c r="CW4" s="6">
        <f>'Models training data'!Y6</f>
        <v>45.378483878609103</v>
      </c>
      <c r="CX4" s="6">
        <f>'Models training data'!Y7</f>
        <v>49.603433612535433</v>
      </c>
      <c r="DB4" t="s">
        <v>340</v>
      </c>
      <c r="DC4" s="72">
        <f>DC3/DC2</f>
        <v>0</v>
      </c>
      <c r="DD4" s="72">
        <f>DD3/DD2</f>
        <v>0</v>
      </c>
      <c r="DE4" s="72">
        <f t="shared" ref="DE4" si="6">DE3/DE2</f>
        <v>1.05</v>
      </c>
      <c r="DF4" s="72">
        <f t="shared" ref="DF4" si="7">DF3/DF2</f>
        <v>0</v>
      </c>
      <c r="DG4" s="6">
        <f>'Models training data'!Y4</f>
        <v>291.20673105167691</v>
      </c>
      <c r="DH4" s="6">
        <f>'Models training data'!Y5</f>
        <v>65.012085819176463</v>
      </c>
      <c r="DI4" s="6">
        <f>'Models training data'!Y6</f>
        <v>45.378483878609103</v>
      </c>
      <c r="DJ4" s="6">
        <f>'Models training data'!Y7</f>
        <v>49.603433612535433</v>
      </c>
      <c r="DN4" t="s">
        <v>340</v>
      </c>
      <c r="DO4" s="72">
        <f>DO3/DO2</f>
        <v>0</v>
      </c>
      <c r="DP4" s="72">
        <f>DP3/DP2</f>
        <v>0</v>
      </c>
      <c r="DQ4" s="72">
        <f t="shared" ref="DQ4" si="8">DQ3/DQ2</f>
        <v>1.0000193128075989</v>
      </c>
      <c r="DR4" s="72">
        <f t="shared" ref="DR4" si="9">DR3/DR2</f>
        <v>0</v>
      </c>
      <c r="DS4" s="6">
        <f>'Models training data'!Y4</f>
        <v>291.20673105167691</v>
      </c>
      <c r="DT4" s="6">
        <f>'Models training data'!Y5</f>
        <v>65.012085819176463</v>
      </c>
      <c r="DU4" s="6">
        <f>'Models training data'!Y6</f>
        <v>45.378483878609103</v>
      </c>
      <c r="DV4" s="6">
        <f>'Models training data'!Y7</f>
        <v>49.603433612535433</v>
      </c>
      <c r="DZ4" t="s">
        <v>340</v>
      </c>
      <c r="EA4" s="72">
        <f>EA3/EA2</f>
        <v>0</v>
      </c>
      <c r="EB4" s="72">
        <f>EB3/EB2</f>
        <v>0</v>
      </c>
      <c r="EC4" s="72">
        <f t="shared" ref="EC4" si="10">EC3/EC2</f>
        <v>0</v>
      </c>
      <c r="ED4" s="72">
        <f t="shared" ref="ED4" si="11">ED3/ED2</f>
        <v>3</v>
      </c>
      <c r="EE4" s="6">
        <f>'Models training data'!Y4</f>
        <v>291.20673105167691</v>
      </c>
      <c r="EF4" s="6">
        <f>'Models training data'!Y5</f>
        <v>65.012085819176463</v>
      </c>
      <c r="EG4" s="6">
        <f>'Models training data'!Y6</f>
        <v>45.378483878609103</v>
      </c>
      <c r="EH4" s="6">
        <f>'Models training data'!Y7</f>
        <v>49.603433612535433</v>
      </c>
      <c r="EL4" t="s">
        <v>340</v>
      </c>
      <c r="EM4" s="72">
        <f>EM3/EM2</f>
        <v>0</v>
      </c>
      <c r="EN4" s="72">
        <f>EN3/EN2</f>
        <v>0</v>
      </c>
      <c r="EO4" s="72">
        <f t="shared" ref="EO4" si="12">EO3/EO2</f>
        <v>0</v>
      </c>
      <c r="EP4" s="72">
        <f t="shared" ref="EP4" si="13">EP3/EP2</f>
        <v>1.0000246809788249</v>
      </c>
      <c r="EQ4" s="6">
        <f>'Models training data'!Y4</f>
        <v>291.20673105167691</v>
      </c>
      <c r="ER4" s="6">
        <f>'Models training data'!Y5</f>
        <v>65.012085819176463</v>
      </c>
      <c r="ES4" s="6">
        <f>'Models training data'!Y6</f>
        <v>45.378483878609103</v>
      </c>
      <c r="ET4" s="6">
        <f>'Models training data'!Y7</f>
        <v>49.603433612535433</v>
      </c>
      <c r="EX4" t="s">
        <v>340</v>
      </c>
      <c r="EY4" s="72">
        <f>EY3/EY2</f>
        <v>0.98</v>
      </c>
      <c r="EZ4" s="72">
        <f>EZ3/EZ2</f>
        <v>1</v>
      </c>
      <c r="FA4" s="72">
        <f t="shared" ref="FA4" si="14">FA3/FA2</f>
        <v>1.05</v>
      </c>
      <c r="FB4" s="72">
        <f t="shared" ref="FB4" si="15">FB3/FB2</f>
        <v>3</v>
      </c>
      <c r="FC4" s="6">
        <f>'Models training data'!Y4</f>
        <v>291.20673105167691</v>
      </c>
      <c r="FD4" s="6">
        <f>'Models training data'!Y5</f>
        <v>65.012085819176463</v>
      </c>
      <c r="FE4" s="6">
        <f>'Models training data'!Y6</f>
        <v>45.378483878609103</v>
      </c>
      <c r="FF4" s="6">
        <f>'Models training data'!Y7</f>
        <v>49.603433612535433</v>
      </c>
      <c r="FJ4" t="s">
        <v>340</v>
      </c>
      <c r="FK4" s="72">
        <f>FK3/FK2</f>
        <v>1.0000030876855948</v>
      </c>
      <c r="FL4" s="72">
        <f>FL3/FL2</f>
        <v>1.0000108758280257</v>
      </c>
      <c r="FM4" s="72">
        <f t="shared" ref="FM4" si="16">FM3/FM2</f>
        <v>1.0000193128075989</v>
      </c>
      <c r="FN4" s="72">
        <f t="shared" ref="FN4" si="17">FN3/FN2</f>
        <v>1.0000246809788249</v>
      </c>
      <c r="FO4" s="6">
        <f>'Models training data'!Y4</f>
        <v>291.20673105167691</v>
      </c>
      <c r="FP4" s="6">
        <f>'Models training data'!Y5</f>
        <v>65.012085819176463</v>
      </c>
      <c r="FQ4" s="6">
        <f>'Models training data'!Y6</f>
        <v>45.378483878609103</v>
      </c>
      <c r="FR4" s="6">
        <f>'Models training data'!Y7</f>
        <v>49.603433612535433</v>
      </c>
      <c r="FV4" s="209" t="s">
        <v>340</v>
      </c>
      <c r="FW4" s="207">
        <f>1+FW3</f>
        <v>1.1499999999999999</v>
      </c>
      <c r="FX4" s="207">
        <f>1+FX3</f>
        <v>1.1299999999999999</v>
      </c>
      <c r="FY4" s="207">
        <f>1+FY3</f>
        <v>1.24</v>
      </c>
      <c r="FZ4" s="207">
        <f>1+FZ3</f>
        <v>1.18</v>
      </c>
      <c r="GA4" s="6">
        <f>'Models training data'!Y4</f>
        <v>291.20673105167691</v>
      </c>
      <c r="GB4" s="6">
        <f>'Models training data'!Y5</f>
        <v>65.012085819176463</v>
      </c>
      <c r="GC4" s="6">
        <f>'Models training data'!Y6</f>
        <v>45.378483878609103</v>
      </c>
      <c r="GD4" s="6">
        <f>'Models training data'!Y7</f>
        <v>49.603433612535433</v>
      </c>
      <c r="GH4" t="s">
        <v>340</v>
      </c>
      <c r="GI4" s="207">
        <f>1+GI3</f>
        <v>1.1000000000000001</v>
      </c>
      <c r="GJ4" s="207">
        <f>1+GJ3</f>
        <v>1.1000000000000001</v>
      </c>
      <c r="GK4" s="207">
        <f>1+GK3</f>
        <v>1.1000000000000001</v>
      </c>
      <c r="GL4" s="207">
        <f>1+GL3</f>
        <v>1.1000000000000001</v>
      </c>
      <c r="GM4" s="6">
        <f>'Models training data'!Y4</f>
        <v>291.20673105167691</v>
      </c>
      <c r="GN4" s="6">
        <f>'Models training data'!Y5</f>
        <v>65.012085819176463</v>
      </c>
      <c r="GO4" s="6">
        <f>'Models training data'!Y6</f>
        <v>45.378483878609103</v>
      </c>
      <c r="GP4" s="6">
        <f>'Models training data'!Y7</f>
        <v>49.603433612535433</v>
      </c>
      <c r="GT4" t="s">
        <v>340</v>
      </c>
      <c r="GU4" s="207">
        <f>1+GU3</f>
        <v>1.3</v>
      </c>
      <c r="GV4" s="207">
        <f>1+GV3</f>
        <v>1.2</v>
      </c>
      <c r="GW4" s="207">
        <f>1+GW3</f>
        <v>1.3</v>
      </c>
      <c r="GX4" s="207">
        <f>1+GX3</f>
        <v>1.25</v>
      </c>
      <c r="GY4" s="6">
        <f>'Models training data'!Y4</f>
        <v>291.20673105167691</v>
      </c>
      <c r="GZ4" s="6">
        <f>'Models training data'!Y5</f>
        <v>65.012085819176463</v>
      </c>
      <c r="HA4" s="6">
        <f>'Models training data'!Y6</f>
        <v>45.378483878609103</v>
      </c>
      <c r="HB4" s="6">
        <f>'Models training data'!Y7</f>
        <v>49.603433612535433</v>
      </c>
      <c r="HF4" s="209" t="s">
        <v>340</v>
      </c>
      <c r="HG4" s="214">
        <f>HG3/HG2</f>
        <v>1.1499999999999999</v>
      </c>
      <c r="HH4" s="216">
        <f t="shared" ref="HH4:HI4" si="18">HH3/HH2</f>
        <v>0</v>
      </c>
      <c r="HI4" s="216">
        <f t="shared" si="18"/>
        <v>0</v>
      </c>
      <c r="HJ4" s="216">
        <f>HJ3/HJ2</f>
        <v>0</v>
      </c>
      <c r="HK4" s="6">
        <f>'Models training data'!Y4</f>
        <v>291.20673105167691</v>
      </c>
      <c r="HL4" s="6">
        <f>'Models training data'!Y5</f>
        <v>65.012085819176463</v>
      </c>
      <c r="HM4" s="6">
        <f>'Models training data'!Y6</f>
        <v>45.378483878609103</v>
      </c>
      <c r="HN4" s="6">
        <f>'Models training data'!Y7</f>
        <v>49.603433612535433</v>
      </c>
      <c r="HR4" t="s">
        <v>340</v>
      </c>
      <c r="HS4" s="214">
        <f>HS3/HS2</f>
        <v>1.1000000000000001</v>
      </c>
      <c r="HT4" s="216">
        <f t="shared" ref="HT4" si="19">HT3/HT2</f>
        <v>0</v>
      </c>
      <c r="HU4" s="216">
        <f t="shared" ref="HU4" si="20">HU3/HU2</f>
        <v>0</v>
      </c>
      <c r="HV4" s="216">
        <f>HV3/HV2</f>
        <v>0</v>
      </c>
      <c r="HW4" s="6">
        <f>'Models training data'!Y4</f>
        <v>291.20673105167691</v>
      </c>
      <c r="HX4" s="6">
        <f>'Models training data'!Y5</f>
        <v>65.012085819176463</v>
      </c>
      <c r="HY4" s="6">
        <f>'Models training data'!Y6</f>
        <v>45.378483878609103</v>
      </c>
      <c r="HZ4" s="6">
        <f>'Models training data'!Y7</f>
        <v>49.603433612535433</v>
      </c>
      <c r="ID4" t="s">
        <v>340</v>
      </c>
      <c r="IE4" s="214">
        <f>IE3/IE2</f>
        <v>1.3</v>
      </c>
      <c r="IF4" s="216">
        <f t="shared" ref="IF4" si="21">IF3/IF2</f>
        <v>0</v>
      </c>
      <c r="IG4" s="216">
        <f t="shared" ref="IG4" si="22">IG3/IG2</f>
        <v>0</v>
      </c>
      <c r="IH4" s="216">
        <f>IH3/IH2</f>
        <v>0</v>
      </c>
      <c r="II4" s="6">
        <f>'Models training data'!Y4</f>
        <v>291.20673105167691</v>
      </c>
      <c r="IJ4" s="6">
        <f>'Models training data'!Y5</f>
        <v>65.012085819176463</v>
      </c>
      <c r="IK4" s="6">
        <f>'Models training data'!Y6</f>
        <v>45.378483878609103</v>
      </c>
      <c r="IL4" s="6">
        <f>'Models training data'!Y7</f>
        <v>49.603433612535433</v>
      </c>
      <c r="IP4" s="209" t="s">
        <v>340</v>
      </c>
      <c r="IQ4" s="214">
        <f>IQ3/IQ2</f>
        <v>0</v>
      </c>
      <c r="IR4" s="216">
        <f>IR3/IR2</f>
        <v>1.1299999999999999</v>
      </c>
      <c r="IS4" s="216">
        <f t="shared" ref="IS4" si="23">IS3/IS2</f>
        <v>0</v>
      </c>
      <c r="IT4" s="216">
        <f>IT3/IT2</f>
        <v>0</v>
      </c>
      <c r="IU4" s="6">
        <f>'Models training data'!Y4</f>
        <v>291.20673105167691</v>
      </c>
      <c r="IV4" s="6">
        <f>'Models training data'!Y5</f>
        <v>65.012085819176463</v>
      </c>
      <c r="IW4" s="6">
        <f>'Models training data'!Y6</f>
        <v>45.378483878609103</v>
      </c>
      <c r="IX4" s="6">
        <f>'Models training data'!Y7</f>
        <v>49.603433612535433</v>
      </c>
      <c r="JB4" t="s">
        <v>340</v>
      </c>
      <c r="JC4" s="214">
        <f>JC3/JC2</f>
        <v>0</v>
      </c>
      <c r="JD4" s="216">
        <f>JD3/JD2</f>
        <v>1.1000000000000001</v>
      </c>
      <c r="JE4" s="216">
        <f t="shared" ref="JE4" si="24">JE3/JE2</f>
        <v>0</v>
      </c>
      <c r="JF4" s="216">
        <f>JF3/JF2</f>
        <v>0</v>
      </c>
      <c r="JG4" s="6">
        <f>'Models training data'!Y4</f>
        <v>291.20673105167691</v>
      </c>
      <c r="JH4" s="6">
        <f>'Models training data'!Y5</f>
        <v>65.012085819176463</v>
      </c>
      <c r="JI4" s="6">
        <f>'Models training data'!Y6</f>
        <v>45.378483878609103</v>
      </c>
      <c r="JJ4" s="6">
        <f>'Models training data'!Y7</f>
        <v>49.603433612535433</v>
      </c>
      <c r="JN4" t="s">
        <v>340</v>
      </c>
      <c r="JO4" s="214">
        <f>JO3/JO2</f>
        <v>0</v>
      </c>
      <c r="JP4" s="216">
        <f>JP3/JP2</f>
        <v>1.2</v>
      </c>
      <c r="JQ4" s="216">
        <f t="shared" ref="JQ4" si="25">JQ3/JQ2</f>
        <v>0</v>
      </c>
      <c r="JR4" s="216">
        <f>JR3/JR2</f>
        <v>0</v>
      </c>
      <c r="JS4" s="6">
        <f>'Models training data'!Y4</f>
        <v>291.20673105167691</v>
      </c>
      <c r="JT4" s="6">
        <f>'Models training data'!Y5</f>
        <v>65.012085819176463</v>
      </c>
      <c r="JU4" s="6">
        <f>'Models training data'!Y6</f>
        <v>45.378483878609103</v>
      </c>
      <c r="JV4" s="6">
        <f>'Models training data'!Y7</f>
        <v>49.603433612535433</v>
      </c>
      <c r="JZ4" s="209" t="s">
        <v>340</v>
      </c>
      <c r="KA4" s="214">
        <f>KA3/KA2</f>
        <v>0</v>
      </c>
      <c r="KB4" s="216">
        <f>KB3/KB2</f>
        <v>0</v>
      </c>
      <c r="KC4" s="216">
        <f t="shared" ref="KC4" si="26">KC3/KC2</f>
        <v>1.24</v>
      </c>
      <c r="KD4" s="216">
        <f>KD3/KD2</f>
        <v>0</v>
      </c>
      <c r="KE4" s="6">
        <f>'Models training data'!Y4</f>
        <v>291.20673105167691</v>
      </c>
      <c r="KF4" s="6">
        <f>'Models training data'!Y5</f>
        <v>65.012085819176463</v>
      </c>
      <c r="KG4" s="6">
        <f>'Models training data'!Y6</f>
        <v>45.378483878609103</v>
      </c>
      <c r="KH4" s="6">
        <f>'Models training data'!Y7</f>
        <v>49.603433612535433</v>
      </c>
      <c r="KL4" t="s">
        <v>340</v>
      </c>
      <c r="KM4" s="214">
        <f>KM3/KM2</f>
        <v>0</v>
      </c>
      <c r="KN4" s="216">
        <f>KN3/KN2</f>
        <v>0</v>
      </c>
      <c r="KO4" s="216">
        <f t="shared" ref="KO4" si="27">KO3/KO2</f>
        <v>1.1000000000000001</v>
      </c>
      <c r="KP4" s="216">
        <f>KP3/KP2</f>
        <v>0</v>
      </c>
      <c r="KQ4" s="6">
        <f>'Models training data'!Y4</f>
        <v>291.20673105167691</v>
      </c>
      <c r="KR4" s="6">
        <f>'Models training data'!Y5</f>
        <v>65.012085819176463</v>
      </c>
      <c r="KS4" s="6">
        <f>'Models training data'!Y6</f>
        <v>45.378483878609103</v>
      </c>
      <c r="KT4" s="6">
        <f>'Models training data'!Y7</f>
        <v>49.603433612535433</v>
      </c>
      <c r="KX4" t="s">
        <v>340</v>
      </c>
      <c r="KY4" s="214">
        <f>KY3/KY2</f>
        <v>0</v>
      </c>
      <c r="KZ4" s="216">
        <f>KZ3/KZ2</f>
        <v>0</v>
      </c>
      <c r="LA4" s="216">
        <f t="shared" ref="LA4" si="28">LA3/LA2</f>
        <v>1.3</v>
      </c>
      <c r="LB4" s="216">
        <f>LB3/LB2</f>
        <v>0</v>
      </c>
      <c r="LC4" s="6">
        <f>'Models training data'!Y4</f>
        <v>291.20673105167691</v>
      </c>
      <c r="LD4" s="6">
        <f>'Models training data'!Y5</f>
        <v>65.012085819176463</v>
      </c>
      <c r="LE4" s="6">
        <f>'Models training data'!Y6</f>
        <v>45.378483878609103</v>
      </c>
      <c r="LF4" s="6">
        <f>'Models training data'!Y7</f>
        <v>49.603433612535433</v>
      </c>
      <c r="LJ4" s="209" t="s">
        <v>340</v>
      </c>
      <c r="LK4" s="214">
        <f>LK3/LK2</f>
        <v>0</v>
      </c>
      <c r="LL4" s="216">
        <f>LL3/LL2</f>
        <v>0</v>
      </c>
      <c r="LM4" s="216">
        <f t="shared" ref="LM4" si="29">LM3/LM2</f>
        <v>0</v>
      </c>
      <c r="LN4" s="216">
        <f>LN3/LN2</f>
        <v>1.18</v>
      </c>
      <c r="LO4" s="6">
        <f>'Models training data'!Y4</f>
        <v>291.20673105167691</v>
      </c>
      <c r="LP4" s="6">
        <f>'Models training data'!Y5</f>
        <v>65.012085819176463</v>
      </c>
      <c r="LQ4" s="6">
        <f>'Models training data'!Y6</f>
        <v>45.378483878609103</v>
      </c>
      <c r="LR4" s="6">
        <f>'Models training data'!Y7</f>
        <v>49.603433612535433</v>
      </c>
      <c r="LV4" t="s">
        <v>340</v>
      </c>
      <c r="LW4" s="214">
        <f>LW3/LW2</f>
        <v>0</v>
      </c>
      <c r="LX4" s="216">
        <f>LX3/LX2</f>
        <v>0</v>
      </c>
      <c r="LY4" s="216">
        <f t="shared" ref="LY4" si="30">LY3/LY2</f>
        <v>0</v>
      </c>
      <c r="LZ4" s="216">
        <f>LZ3/LZ2</f>
        <v>1.1000000000000001</v>
      </c>
      <c r="MA4" s="6">
        <f>'Models training data'!Y4</f>
        <v>291.20673105167691</v>
      </c>
      <c r="MB4" s="6">
        <f>'Models training data'!Y5</f>
        <v>65.012085819176463</v>
      </c>
      <c r="MC4" s="6">
        <f>'Models training data'!Y6</f>
        <v>45.378483878609103</v>
      </c>
      <c r="MD4" s="6">
        <f>'Models training data'!Y7</f>
        <v>49.603433612535433</v>
      </c>
      <c r="MH4" t="s">
        <v>340</v>
      </c>
      <c r="MI4" s="214">
        <f>MI3/MI2</f>
        <v>0</v>
      </c>
      <c r="MJ4" s="216">
        <f>MJ3/MJ2</f>
        <v>0</v>
      </c>
      <c r="MK4" s="216">
        <f t="shared" ref="MK4" si="31">MK3/MK2</f>
        <v>0</v>
      </c>
      <c r="ML4" s="216">
        <f>ML3/ML2</f>
        <v>1.25</v>
      </c>
      <c r="MM4" s="6">
        <f>'Models training data'!Y4</f>
        <v>291.20673105167691</v>
      </c>
      <c r="MN4" s="6">
        <f>'Models training data'!Y5</f>
        <v>65.012085819176463</v>
      </c>
      <c r="MO4" s="6">
        <f>'Models training data'!Y6</f>
        <v>45.378483878609103</v>
      </c>
      <c r="MP4" s="6">
        <f>'Models training data'!Y7</f>
        <v>49.603433612535433</v>
      </c>
      <c r="MS4" s="209" t="s">
        <v>340</v>
      </c>
      <c r="MT4" s="214">
        <f>1+MT3</f>
        <v>0.95</v>
      </c>
      <c r="MU4" s="214">
        <f t="shared" ref="MU4:MW4" si="32">1+MU3</f>
        <v>1</v>
      </c>
      <c r="MV4" s="214">
        <f t="shared" si="32"/>
        <v>1.1499999999999999</v>
      </c>
      <c r="MW4" s="214">
        <f t="shared" si="32"/>
        <v>1.2</v>
      </c>
      <c r="MX4" s="6">
        <f>'Models training data'!Y4</f>
        <v>291.20673105167691</v>
      </c>
      <c r="MY4" s="6">
        <f>'Models training data'!Y5</f>
        <v>65.012085819176463</v>
      </c>
      <c r="MZ4" s="6">
        <f>'Models training data'!Y6</f>
        <v>45.378483878609103</v>
      </c>
      <c r="NA4" s="6">
        <f>'Models training data'!Y7</f>
        <v>49.603433612535433</v>
      </c>
      <c r="NE4" t="s">
        <v>340</v>
      </c>
      <c r="NF4" s="214">
        <f>NF3/NF2</f>
        <v>0.94999999999999984</v>
      </c>
      <c r="NG4" s="216">
        <f>NG3/NG2</f>
        <v>0</v>
      </c>
      <c r="NH4" s="216">
        <f t="shared" ref="NH4" si="33">NH3/NH2</f>
        <v>0</v>
      </c>
      <c r="NI4" s="216">
        <f>NI3/NI2</f>
        <v>0</v>
      </c>
      <c r="NJ4" s="6">
        <f>'Models training data'!Y4</f>
        <v>291.20673105167691</v>
      </c>
      <c r="NK4" s="6">
        <f>'Models training data'!Y5</f>
        <v>65.012085819176463</v>
      </c>
      <c r="NL4" s="6">
        <f>'Models training data'!Y6</f>
        <v>45.378483878609103</v>
      </c>
      <c r="NM4" s="6">
        <f>'Models training data'!Y7</f>
        <v>49.603433612535433</v>
      </c>
      <c r="NQ4" t="s">
        <v>340</v>
      </c>
      <c r="NR4" s="214">
        <f>NR3/NR2</f>
        <v>0</v>
      </c>
      <c r="NS4" s="216">
        <f>NS3/NS2</f>
        <v>1</v>
      </c>
      <c r="NT4" s="216">
        <f t="shared" ref="NT4" si="34">NT3/NT2</f>
        <v>0</v>
      </c>
      <c r="NU4" s="216">
        <f>NU3/NU2</f>
        <v>0</v>
      </c>
      <c r="NV4" s="6">
        <f>'Models training data'!Y4</f>
        <v>291.20673105167691</v>
      </c>
      <c r="NW4" s="6">
        <f>'Models training data'!Y5</f>
        <v>65.012085819176463</v>
      </c>
      <c r="NX4" s="6">
        <f>'Models training data'!Y6</f>
        <v>45.378483878609103</v>
      </c>
      <c r="NY4" s="6">
        <f>'Models training data'!Y7</f>
        <v>49.603433612535433</v>
      </c>
      <c r="OC4" t="s">
        <v>340</v>
      </c>
      <c r="OD4" s="214">
        <f>OD3/OD2</f>
        <v>0</v>
      </c>
      <c r="OE4" s="216">
        <f>OE3/OE2</f>
        <v>0</v>
      </c>
      <c r="OF4" s="216">
        <f t="shared" ref="OF4" si="35">OF3/OF2</f>
        <v>1.1499999999999999</v>
      </c>
      <c r="OG4" s="216">
        <f>OG3/OG2</f>
        <v>0</v>
      </c>
      <c r="OH4" s="6">
        <f>'Models training data'!Y4</f>
        <v>291.20673105167691</v>
      </c>
      <c r="OI4" s="6">
        <f>'Models training data'!Y5</f>
        <v>65.012085819176463</v>
      </c>
      <c r="OJ4" s="6">
        <f>'Models training data'!Y6</f>
        <v>45.378483878609103</v>
      </c>
      <c r="OK4" s="6">
        <f>'Models training data'!Y7</f>
        <v>49.603433612535433</v>
      </c>
      <c r="OO4" t="s">
        <v>340</v>
      </c>
      <c r="OP4" s="216">
        <f>OP3/OP2</f>
        <v>0</v>
      </c>
      <c r="OQ4" s="216">
        <f>OQ3/OQ2</f>
        <v>0</v>
      </c>
      <c r="OR4" s="216">
        <f t="shared" ref="OR4" si="36">OR3/OR2</f>
        <v>0</v>
      </c>
      <c r="OS4" s="216">
        <f>OS3/OS2</f>
        <v>1.2</v>
      </c>
      <c r="OT4" s="6">
        <f>'Models training data'!Y4</f>
        <v>291.20673105167691</v>
      </c>
      <c r="OU4" s="6">
        <f>'Models training data'!Y5</f>
        <v>65.012085819176463</v>
      </c>
      <c r="OV4" s="6">
        <f>'Models training data'!Y6</f>
        <v>45.378483878609103</v>
      </c>
      <c r="OW4" s="6">
        <f>'Models training data'!Y7</f>
        <v>49.603433612535433</v>
      </c>
    </row>
    <row r="5" spans="1:414" x14ac:dyDescent="0.2">
      <c r="A5" s="66" t="s">
        <v>0</v>
      </c>
      <c r="B5" s="66" t="s">
        <v>1</v>
      </c>
      <c r="C5" s="66" t="s">
        <v>124</v>
      </c>
      <c r="D5" t="s">
        <v>309</v>
      </c>
      <c r="E5" t="s">
        <v>185</v>
      </c>
      <c r="F5" t="s">
        <v>184</v>
      </c>
      <c r="G5" t="s">
        <v>183</v>
      </c>
      <c r="H5" t="s">
        <v>182</v>
      </c>
      <c r="I5" t="s">
        <v>181</v>
      </c>
      <c r="J5" t="s">
        <v>180</v>
      </c>
      <c r="K5" t="s">
        <v>178</v>
      </c>
      <c r="L5" t="s">
        <v>177</v>
      </c>
      <c r="M5" t="s">
        <v>176</v>
      </c>
      <c r="N5" t="s">
        <v>175</v>
      </c>
      <c r="O5" t="s">
        <v>193</v>
      </c>
      <c r="P5" t="s">
        <v>192</v>
      </c>
      <c r="Q5" t="s">
        <v>191</v>
      </c>
      <c r="R5" t="s">
        <v>190</v>
      </c>
      <c r="S5" t="s">
        <v>189</v>
      </c>
      <c r="T5" t="s">
        <v>202</v>
      </c>
      <c r="U5" t="s">
        <v>243</v>
      </c>
      <c r="V5" t="s">
        <v>244</v>
      </c>
      <c r="W5" t="s">
        <v>245</v>
      </c>
      <c r="X5" t="s">
        <v>246</v>
      </c>
      <c r="Y5" t="s">
        <v>132</v>
      </c>
      <c r="Z5" t="s">
        <v>131</v>
      </c>
      <c r="AA5" t="s">
        <v>130</v>
      </c>
      <c r="AB5" t="s">
        <v>55</v>
      </c>
      <c r="AC5" t="s">
        <v>222</v>
      </c>
      <c r="AD5" t="s">
        <v>221</v>
      </c>
      <c r="AF5" s="190" t="str">
        <f>A5</f>
        <v>State</v>
      </c>
      <c r="AG5" s="190" t="s">
        <v>335</v>
      </c>
      <c r="AH5" s="190" t="s">
        <v>1</v>
      </c>
      <c r="AI5" s="190" t="s">
        <v>336</v>
      </c>
      <c r="AJ5" s="190" t="s">
        <v>335</v>
      </c>
      <c r="AK5" s="190" t="s">
        <v>222</v>
      </c>
      <c r="AL5" s="190" t="s">
        <v>221</v>
      </c>
      <c r="AM5" s="190" t="s">
        <v>193</v>
      </c>
      <c r="AN5" s="190" t="s">
        <v>192</v>
      </c>
      <c r="AO5" s="190" t="s">
        <v>191</v>
      </c>
      <c r="AP5" s="190" t="s">
        <v>190</v>
      </c>
      <c r="AQ5" s="190" t="s">
        <v>189</v>
      </c>
      <c r="AR5" s="1"/>
      <c r="AT5" s="190" t="s">
        <v>341</v>
      </c>
      <c r="AU5" s="190" t="s">
        <v>23</v>
      </c>
      <c r="AV5" s="190" t="s">
        <v>24</v>
      </c>
      <c r="AW5" s="190" t="s">
        <v>104</v>
      </c>
      <c r="AX5" s="190" t="s">
        <v>103</v>
      </c>
      <c r="AY5" s="190" t="s">
        <v>331</v>
      </c>
      <c r="AZ5" s="190" t="s">
        <v>244</v>
      </c>
      <c r="BA5" s="190" t="s">
        <v>245</v>
      </c>
      <c r="BB5" s="190" t="s">
        <v>246</v>
      </c>
      <c r="BC5" s="190" t="s">
        <v>342</v>
      </c>
      <c r="BF5" s="190" t="s">
        <v>341</v>
      </c>
      <c r="BG5" s="190" t="s">
        <v>23</v>
      </c>
      <c r="BH5" s="190" t="s">
        <v>24</v>
      </c>
      <c r="BI5" s="190" t="s">
        <v>104</v>
      </c>
      <c r="BJ5" s="190" t="s">
        <v>103</v>
      </c>
      <c r="BK5" s="190" t="s">
        <v>331</v>
      </c>
      <c r="BL5" s="190" t="s">
        <v>244</v>
      </c>
      <c r="BM5" s="190" t="s">
        <v>245</v>
      </c>
      <c r="BN5" s="190" t="s">
        <v>246</v>
      </c>
      <c r="BO5" s="190" t="s">
        <v>342</v>
      </c>
      <c r="BR5" s="190" t="s">
        <v>341</v>
      </c>
      <c r="BS5" s="190" t="s">
        <v>23</v>
      </c>
      <c r="BT5" s="190" t="s">
        <v>24</v>
      </c>
      <c r="BU5" s="190" t="s">
        <v>104</v>
      </c>
      <c r="BV5" s="190" t="s">
        <v>103</v>
      </c>
      <c r="BW5" s="190" t="s">
        <v>331</v>
      </c>
      <c r="BX5" s="190" t="s">
        <v>244</v>
      </c>
      <c r="BY5" s="190" t="s">
        <v>245</v>
      </c>
      <c r="BZ5" s="190" t="s">
        <v>246</v>
      </c>
      <c r="CA5" s="190" t="s">
        <v>342</v>
      </c>
      <c r="CD5" s="190" t="s">
        <v>341</v>
      </c>
      <c r="CE5" s="190" t="s">
        <v>23</v>
      </c>
      <c r="CF5" s="190" t="s">
        <v>24</v>
      </c>
      <c r="CG5" s="190" t="s">
        <v>104</v>
      </c>
      <c r="CH5" s="190" t="s">
        <v>103</v>
      </c>
      <c r="CI5" s="190" t="s">
        <v>331</v>
      </c>
      <c r="CJ5" s="190" t="s">
        <v>244</v>
      </c>
      <c r="CK5" s="190" t="s">
        <v>245</v>
      </c>
      <c r="CL5" s="190" t="s">
        <v>246</v>
      </c>
      <c r="CM5" s="190" t="s">
        <v>342</v>
      </c>
      <c r="CP5" s="190" t="s">
        <v>341</v>
      </c>
      <c r="CQ5" s="190" t="s">
        <v>23</v>
      </c>
      <c r="CR5" s="190" t="s">
        <v>24</v>
      </c>
      <c r="CS5" s="190" t="s">
        <v>104</v>
      </c>
      <c r="CT5" s="190" t="s">
        <v>103</v>
      </c>
      <c r="CU5" s="190" t="s">
        <v>331</v>
      </c>
      <c r="CV5" s="190" t="s">
        <v>244</v>
      </c>
      <c r="CW5" s="190" t="s">
        <v>245</v>
      </c>
      <c r="CX5" s="190" t="s">
        <v>246</v>
      </c>
      <c r="CY5" s="190" t="s">
        <v>342</v>
      </c>
      <c r="DB5" s="190" t="s">
        <v>341</v>
      </c>
      <c r="DC5" s="190" t="s">
        <v>23</v>
      </c>
      <c r="DD5" s="190" t="s">
        <v>24</v>
      </c>
      <c r="DE5" s="190" t="s">
        <v>104</v>
      </c>
      <c r="DF5" s="190" t="s">
        <v>103</v>
      </c>
      <c r="DG5" s="190" t="s">
        <v>331</v>
      </c>
      <c r="DH5" s="190" t="s">
        <v>244</v>
      </c>
      <c r="DI5" s="190" t="s">
        <v>245</v>
      </c>
      <c r="DJ5" s="190" t="s">
        <v>246</v>
      </c>
      <c r="DK5" s="190" t="s">
        <v>342</v>
      </c>
      <c r="DN5" s="190" t="s">
        <v>341</v>
      </c>
      <c r="DO5" s="190" t="s">
        <v>23</v>
      </c>
      <c r="DP5" s="190" t="s">
        <v>24</v>
      </c>
      <c r="DQ5" s="190" t="s">
        <v>104</v>
      </c>
      <c r="DR5" s="190" t="s">
        <v>103</v>
      </c>
      <c r="DS5" s="190" t="s">
        <v>331</v>
      </c>
      <c r="DT5" s="190" t="s">
        <v>244</v>
      </c>
      <c r="DU5" s="190" t="s">
        <v>245</v>
      </c>
      <c r="DV5" s="190" t="s">
        <v>246</v>
      </c>
      <c r="DW5" s="190" t="s">
        <v>342</v>
      </c>
      <c r="DZ5" s="190" t="s">
        <v>341</v>
      </c>
      <c r="EA5" s="190" t="s">
        <v>23</v>
      </c>
      <c r="EB5" s="190" t="s">
        <v>24</v>
      </c>
      <c r="EC5" s="190" t="s">
        <v>104</v>
      </c>
      <c r="ED5" s="190" t="s">
        <v>103</v>
      </c>
      <c r="EE5" s="190" t="s">
        <v>331</v>
      </c>
      <c r="EF5" s="190" t="s">
        <v>244</v>
      </c>
      <c r="EG5" s="190" t="s">
        <v>245</v>
      </c>
      <c r="EH5" s="190" t="s">
        <v>246</v>
      </c>
      <c r="EI5" s="190" t="s">
        <v>342</v>
      </c>
      <c r="EL5" s="190" t="s">
        <v>341</v>
      </c>
      <c r="EM5" s="190" t="s">
        <v>23</v>
      </c>
      <c r="EN5" s="190" t="s">
        <v>24</v>
      </c>
      <c r="EO5" s="190" t="s">
        <v>104</v>
      </c>
      <c r="EP5" s="190" t="s">
        <v>103</v>
      </c>
      <c r="EQ5" s="190" t="s">
        <v>331</v>
      </c>
      <c r="ER5" s="190" t="s">
        <v>244</v>
      </c>
      <c r="ES5" s="190" t="s">
        <v>245</v>
      </c>
      <c r="ET5" s="190" t="s">
        <v>246</v>
      </c>
      <c r="EU5" s="190" t="s">
        <v>342</v>
      </c>
      <c r="EX5" s="190" t="s">
        <v>341</v>
      </c>
      <c r="EY5" s="190" t="s">
        <v>23</v>
      </c>
      <c r="EZ5" s="190" t="s">
        <v>24</v>
      </c>
      <c r="FA5" s="190" t="s">
        <v>104</v>
      </c>
      <c r="FB5" s="190" t="s">
        <v>103</v>
      </c>
      <c r="FC5" s="190" t="s">
        <v>331</v>
      </c>
      <c r="FD5" s="190" t="s">
        <v>244</v>
      </c>
      <c r="FE5" s="190" t="s">
        <v>245</v>
      </c>
      <c r="FF5" s="190" t="s">
        <v>246</v>
      </c>
      <c r="FG5" s="190" t="s">
        <v>342</v>
      </c>
      <c r="FJ5" s="190" t="s">
        <v>341</v>
      </c>
      <c r="FK5" s="190" t="s">
        <v>23</v>
      </c>
      <c r="FL5" s="190" t="s">
        <v>24</v>
      </c>
      <c r="FM5" s="190" t="s">
        <v>104</v>
      </c>
      <c r="FN5" s="190" t="s">
        <v>103</v>
      </c>
      <c r="FO5" s="190" t="s">
        <v>331</v>
      </c>
      <c r="FP5" s="190" t="s">
        <v>244</v>
      </c>
      <c r="FQ5" s="190" t="s">
        <v>245</v>
      </c>
      <c r="FR5" s="190" t="s">
        <v>246</v>
      </c>
      <c r="FS5" s="204" t="s">
        <v>342</v>
      </c>
      <c r="FV5" s="211" t="s">
        <v>341</v>
      </c>
      <c r="FW5" s="190" t="s">
        <v>23</v>
      </c>
      <c r="FX5" s="190" t="s">
        <v>24</v>
      </c>
      <c r="FY5" s="190" t="s">
        <v>104</v>
      </c>
      <c r="FZ5" s="190" t="s">
        <v>103</v>
      </c>
      <c r="GA5" s="190" t="s">
        <v>331</v>
      </c>
      <c r="GB5" s="190" t="s">
        <v>244</v>
      </c>
      <c r="GC5" s="190" t="s">
        <v>245</v>
      </c>
      <c r="GD5" s="190" t="s">
        <v>246</v>
      </c>
      <c r="GE5" s="190" t="s">
        <v>342</v>
      </c>
      <c r="GH5" s="190" t="s">
        <v>341</v>
      </c>
      <c r="GI5" s="190" t="s">
        <v>23</v>
      </c>
      <c r="GJ5" s="190" t="s">
        <v>24</v>
      </c>
      <c r="GK5" s="190" t="s">
        <v>104</v>
      </c>
      <c r="GL5" s="190" t="s">
        <v>103</v>
      </c>
      <c r="GM5" s="190" t="s">
        <v>331</v>
      </c>
      <c r="GN5" s="190" t="s">
        <v>244</v>
      </c>
      <c r="GO5" s="190" t="s">
        <v>245</v>
      </c>
      <c r="GP5" s="190" t="s">
        <v>246</v>
      </c>
      <c r="GQ5" s="190" t="s">
        <v>342</v>
      </c>
      <c r="GT5" s="190" t="s">
        <v>341</v>
      </c>
      <c r="GU5" s="190" t="s">
        <v>23</v>
      </c>
      <c r="GV5" s="190" t="s">
        <v>24</v>
      </c>
      <c r="GW5" s="190" t="s">
        <v>104</v>
      </c>
      <c r="GX5" s="190" t="s">
        <v>103</v>
      </c>
      <c r="GY5" s="190" t="s">
        <v>331</v>
      </c>
      <c r="GZ5" s="190" t="s">
        <v>244</v>
      </c>
      <c r="HA5" s="190" t="s">
        <v>245</v>
      </c>
      <c r="HB5" s="190" t="s">
        <v>246</v>
      </c>
      <c r="HC5" s="204" t="s">
        <v>342</v>
      </c>
      <c r="HF5" s="211" t="s">
        <v>341</v>
      </c>
      <c r="HG5" s="190" t="s">
        <v>23</v>
      </c>
      <c r="HH5" s="190" t="s">
        <v>24</v>
      </c>
      <c r="HI5" s="190" t="s">
        <v>104</v>
      </c>
      <c r="HJ5" s="190" t="s">
        <v>103</v>
      </c>
      <c r="HK5" s="190" t="s">
        <v>331</v>
      </c>
      <c r="HL5" s="190" t="s">
        <v>244</v>
      </c>
      <c r="HM5" s="190" t="s">
        <v>245</v>
      </c>
      <c r="HN5" s="190" t="s">
        <v>246</v>
      </c>
      <c r="HO5" s="190" t="s">
        <v>342</v>
      </c>
      <c r="HR5" s="190" t="s">
        <v>341</v>
      </c>
      <c r="HS5" s="190" t="s">
        <v>23</v>
      </c>
      <c r="HT5" s="190" t="s">
        <v>24</v>
      </c>
      <c r="HU5" s="190" t="s">
        <v>104</v>
      </c>
      <c r="HV5" s="190" t="s">
        <v>103</v>
      </c>
      <c r="HW5" s="190" t="s">
        <v>331</v>
      </c>
      <c r="HX5" s="190" t="s">
        <v>244</v>
      </c>
      <c r="HY5" s="190" t="s">
        <v>245</v>
      </c>
      <c r="HZ5" s="190" t="s">
        <v>246</v>
      </c>
      <c r="IA5" s="190" t="s">
        <v>342</v>
      </c>
      <c r="ID5" s="190" t="s">
        <v>341</v>
      </c>
      <c r="IE5" s="190" t="s">
        <v>23</v>
      </c>
      <c r="IF5" s="190" t="s">
        <v>24</v>
      </c>
      <c r="IG5" s="190" t="s">
        <v>104</v>
      </c>
      <c r="IH5" s="190" t="s">
        <v>103</v>
      </c>
      <c r="II5" s="190" t="s">
        <v>331</v>
      </c>
      <c r="IJ5" s="190" t="s">
        <v>244</v>
      </c>
      <c r="IK5" s="190" t="s">
        <v>245</v>
      </c>
      <c r="IL5" s="190" t="s">
        <v>246</v>
      </c>
      <c r="IM5" s="204" t="s">
        <v>342</v>
      </c>
      <c r="IP5" s="211" t="s">
        <v>341</v>
      </c>
      <c r="IQ5" s="190" t="s">
        <v>23</v>
      </c>
      <c r="IR5" s="190" t="s">
        <v>24</v>
      </c>
      <c r="IS5" s="190" t="s">
        <v>104</v>
      </c>
      <c r="IT5" s="190" t="s">
        <v>103</v>
      </c>
      <c r="IU5" s="190" t="s">
        <v>331</v>
      </c>
      <c r="IV5" s="190" t="s">
        <v>244</v>
      </c>
      <c r="IW5" s="190" t="s">
        <v>245</v>
      </c>
      <c r="IX5" s="190" t="s">
        <v>246</v>
      </c>
      <c r="IY5" s="190" t="s">
        <v>342</v>
      </c>
      <c r="JB5" s="190" t="s">
        <v>341</v>
      </c>
      <c r="JC5" s="190" t="s">
        <v>23</v>
      </c>
      <c r="JD5" s="190" t="s">
        <v>24</v>
      </c>
      <c r="JE5" s="190" t="s">
        <v>104</v>
      </c>
      <c r="JF5" s="190" t="s">
        <v>103</v>
      </c>
      <c r="JG5" s="190" t="s">
        <v>331</v>
      </c>
      <c r="JH5" s="190" t="s">
        <v>244</v>
      </c>
      <c r="JI5" s="190" t="s">
        <v>245</v>
      </c>
      <c r="JJ5" s="190" t="s">
        <v>246</v>
      </c>
      <c r="JK5" s="190" t="s">
        <v>342</v>
      </c>
      <c r="JN5" s="190" t="s">
        <v>341</v>
      </c>
      <c r="JO5" s="190" t="s">
        <v>23</v>
      </c>
      <c r="JP5" s="190" t="s">
        <v>24</v>
      </c>
      <c r="JQ5" s="190" t="s">
        <v>104</v>
      </c>
      <c r="JR5" s="190" t="s">
        <v>103</v>
      </c>
      <c r="JS5" s="190" t="s">
        <v>331</v>
      </c>
      <c r="JT5" s="190" t="s">
        <v>244</v>
      </c>
      <c r="JU5" s="190" t="s">
        <v>245</v>
      </c>
      <c r="JV5" s="190" t="s">
        <v>246</v>
      </c>
      <c r="JW5" s="204" t="s">
        <v>342</v>
      </c>
      <c r="JZ5" s="211" t="s">
        <v>341</v>
      </c>
      <c r="KA5" s="190" t="s">
        <v>23</v>
      </c>
      <c r="KB5" s="190" t="s">
        <v>24</v>
      </c>
      <c r="KC5" s="190" t="s">
        <v>104</v>
      </c>
      <c r="KD5" s="190" t="s">
        <v>103</v>
      </c>
      <c r="KE5" s="190" t="s">
        <v>331</v>
      </c>
      <c r="KF5" s="190" t="s">
        <v>244</v>
      </c>
      <c r="KG5" s="190" t="s">
        <v>245</v>
      </c>
      <c r="KH5" s="190" t="s">
        <v>246</v>
      </c>
      <c r="KI5" s="190" t="s">
        <v>342</v>
      </c>
      <c r="KL5" s="190" t="s">
        <v>341</v>
      </c>
      <c r="KM5" s="190" t="s">
        <v>23</v>
      </c>
      <c r="KN5" s="190" t="s">
        <v>24</v>
      </c>
      <c r="KO5" s="190" t="s">
        <v>104</v>
      </c>
      <c r="KP5" s="190" t="s">
        <v>103</v>
      </c>
      <c r="KQ5" s="190" t="s">
        <v>331</v>
      </c>
      <c r="KR5" s="190" t="s">
        <v>244</v>
      </c>
      <c r="KS5" s="190" t="s">
        <v>245</v>
      </c>
      <c r="KT5" s="190" t="s">
        <v>246</v>
      </c>
      <c r="KU5" s="190" t="s">
        <v>342</v>
      </c>
      <c r="KX5" s="190" t="s">
        <v>341</v>
      </c>
      <c r="KY5" s="190" t="s">
        <v>23</v>
      </c>
      <c r="KZ5" s="190" t="s">
        <v>24</v>
      </c>
      <c r="LA5" s="190" t="s">
        <v>104</v>
      </c>
      <c r="LB5" s="190" t="s">
        <v>103</v>
      </c>
      <c r="LC5" s="190" t="s">
        <v>331</v>
      </c>
      <c r="LD5" s="190" t="s">
        <v>244</v>
      </c>
      <c r="LE5" s="190" t="s">
        <v>245</v>
      </c>
      <c r="LF5" s="190" t="s">
        <v>246</v>
      </c>
      <c r="LG5" s="204" t="s">
        <v>342</v>
      </c>
      <c r="LJ5" s="211" t="s">
        <v>341</v>
      </c>
      <c r="LK5" s="190" t="s">
        <v>23</v>
      </c>
      <c r="LL5" s="190" t="s">
        <v>24</v>
      </c>
      <c r="LM5" s="190" t="s">
        <v>104</v>
      </c>
      <c r="LN5" s="190" t="s">
        <v>103</v>
      </c>
      <c r="LO5" s="190" t="s">
        <v>331</v>
      </c>
      <c r="LP5" s="190" t="s">
        <v>244</v>
      </c>
      <c r="LQ5" s="190" t="s">
        <v>245</v>
      </c>
      <c r="LR5" s="190" t="s">
        <v>246</v>
      </c>
      <c r="LS5" s="190" t="s">
        <v>342</v>
      </c>
      <c r="LV5" s="190" t="s">
        <v>341</v>
      </c>
      <c r="LW5" s="190" t="s">
        <v>23</v>
      </c>
      <c r="LX5" s="190" t="s">
        <v>24</v>
      </c>
      <c r="LY5" s="190" t="s">
        <v>104</v>
      </c>
      <c r="LZ5" s="190" t="s">
        <v>103</v>
      </c>
      <c r="MA5" s="190" t="s">
        <v>331</v>
      </c>
      <c r="MB5" s="190" t="s">
        <v>244</v>
      </c>
      <c r="MC5" s="190" t="s">
        <v>245</v>
      </c>
      <c r="MD5" s="190" t="s">
        <v>246</v>
      </c>
      <c r="ME5" s="190" t="s">
        <v>342</v>
      </c>
      <c r="MH5" s="190" t="s">
        <v>341</v>
      </c>
      <c r="MI5" s="190" t="s">
        <v>23</v>
      </c>
      <c r="MJ5" s="190" t="s">
        <v>24</v>
      </c>
      <c r="MK5" s="190" t="s">
        <v>104</v>
      </c>
      <c r="ML5" s="190" t="s">
        <v>103</v>
      </c>
      <c r="MM5" s="190" t="s">
        <v>331</v>
      </c>
      <c r="MN5" s="190" t="s">
        <v>244</v>
      </c>
      <c r="MO5" s="190" t="s">
        <v>245</v>
      </c>
      <c r="MP5" s="190" t="s">
        <v>246</v>
      </c>
      <c r="MQ5" s="204" t="s">
        <v>342</v>
      </c>
      <c r="MS5" s="211" t="s">
        <v>341</v>
      </c>
      <c r="MT5" s="190" t="s">
        <v>23</v>
      </c>
      <c r="MU5" s="190" t="s">
        <v>24</v>
      </c>
      <c r="MV5" s="190" t="s">
        <v>104</v>
      </c>
      <c r="MW5" s="190" t="s">
        <v>103</v>
      </c>
      <c r="MX5" s="190" t="s">
        <v>331</v>
      </c>
      <c r="MY5" s="190" t="s">
        <v>244</v>
      </c>
      <c r="MZ5" s="190" t="s">
        <v>245</v>
      </c>
      <c r="NA5" s="190" t="s">
        <v>246</v>
      </c>
      <c r="NB5" s="190" t="s">
        <v>342</v>
      </c>
      <c r="NE5" s="190" t="s">
        <v>341</v>
      </c>
      <c r="NF5" s="190" t="s">
        <v>23</v>
      </c>
      <c r="NG5" s="190" t="s">
        <v>24</v>
      </c>
      <c r="NH5" s="190" t="s">
        <v>104</v>
      </c>
      <c r="NI5" s="190" t="s">
        <v>103</v>
      </c>
      <c r="NJ5" s="190" t="s">
        <v>331</v>
      </c>
      <c r="NK5" s="190" t="s">
        <v>244</v>
      </c>
      <c r="NL5" s="190" t="s">
        <v>245</v>
      </c>
      <c r="NM5" s="190" t="s">
        <v>246</v>
      </c>
      <c r="NN5" s="190" t="s">
        <v>342</v>
      </c>
      <c r="NQ5" s="190" t="s">
        <v>341</v>
      </c>
      <c r="NR5" s="190" t="s">
        <v>23</v>
      </c>
      <c r="NS5" s="190" t="s">
        <v>24</v>
      </c>
      <c r="NT5" s="190" t="s">
        <v>104</v>
      </c>
      <c r="NU5" s="190" t="s">
        <v>103</v>
      </c>
      <c r="NV5" s="190" t="s">
        <v>331</v>
      </c>
      <c r="NW5" s="190" t="s">
        <v>244</v>
      </c>
      <c r="NX5" s="190" t="s">
        <v>245</v>
      </c>
      <c r="NY5" s="190" t="s">
        <v>246</v>
      </c>
      <c r="NZ5" s="190" t="s">
        <v>342</v>
      </c>
      <c r="OC5" s="190" t="s">
        <v>341</v>
      </c>
      <c r="OD5" s="190" t="s">
        <v>23</v>
      </c>
      <c r="OE5" s="190" t="s">
        <v>24</v>
      </c>
      <c r="OF5" s="190" t="s">
        <v>104</v>
      </c>
      <c r="OG5" s="190" t="s">
        <v>103</v>
      </c>
      <c r="OH5" s="190" t="s">
        <v>331</v>
      </c>
      <c r="OI5" s="190" t="s">
        <v>244</v>
      </c>
      <c r="OJ5" s="190" t="s">
        <v>245</v>
      </c>
      <c r="OK5" s="190" t="s">
        <v>246</v>
      </c>
      <c r="OL5" s="190" t="s">
        <v>342</v>
      </c>
      <c r="OO5" s="190" t="s">
        <v>341</v>
      </c>
      <c r="OP5" s="190" t="s">
        <v>23</v>
      </c>
      <c r="OQ5" s="190" t="s">
        <v>24</v>
      </c>
      <c r="OR5" s="190" t="s">
        <v>104</v>
      </c>
      <c r="OS5" s="190" t="s">
        <v>103</v>
      </c>
      <c r="OT5" s="190" t="s">
        <v>331</v>
      </c>
      <c r="OU5" s="190" t="s">
        <v>244</v>
      </c>
      <c r="OV5" s="190" t="s">
        <v>245</v>
      </c>
      <c r="OW5" s="190" t="s">
        <v>246</v>
      </c>
      <c r="OX5" s="231" t="s">
        <v>342</v>
      </c>
    </row>
    <row r="6" spans="1:414" x14ac:dyDescent="0.2">
      <c r="A6" t="s">
        <v>5</v>
      </c>
      <c r="B6" s="81">
        <v>45297</v>
      </c>
      <c r="C6">
        <v>106</v>
      </c>
      <c r="D6">
        <v>11.293266337838674</v>
      </c>
      <c r="E6">
        <v>1</v>
      </c>
      <c r="F6">
        <v>0</v>
      </c>
      <c r="G6">
        <v>0</v>
      </c>
      <c r="H6">
        <v>0</v>
      </c>
      <c r="I6">
        <v>0</v>
      </c>
      <c r="J6">
        <v>0</v>
      </c>
      <c r="K6">
        <v>0</v>
      </c>
      <c r="L6">
        <v>0</v>
      </c>
      <c r="M6">
        <v>0</v>
      </c>
      <c r="N6">
        <v>0</v>
      </c>
      <c r="O6">
        <v>0</v>
      </c>
      <c r="P6">
        <v>0</v>
      </c>
      <c r="Q6">
        <v>0</v>
      </c>
      <c r="R6">
        <v>0</v>
      </c>
      <c r="S6">
        <v>0</v>
      </c>
      <c r="T6">
        <v>11236</v>
      </c>
      <c r="U6">
        <v>7.4002007721177909</v>
      </c>
      <c r="V6">
        <v>5.8116955602015814</v>
      </c>
      <c r="W6">
        <v>5.1993158022899966</v>
      </c>
      <c r="X6">
        <v>4.9361400071538233</v>
      </c>
      <c r="Y6" s="3">
        <v>1345.1061919779499</v>
      </c>
      <c r="Z6" s="3">
        <v>269.17319100341206</v>
      </c>
      <c r="AA6" s="3">
        <v>135.7697743632595</v>
      </c>
      <c r="AB6" s="3">
        <v>89.628343702147447</v>
      </c>
      <c r="AC6">
        <v>0</v>
      </c>
      <c r="AD6">
        <v>0</v>
      </c>
      <c r="AF6" s="1" t="s">
        <v>5</v>
      </c>
      <c r="AG6">
        <v>106</v>
      </c>
      <c r="AH6" s="189">
        <v>45297</v>
      </c>
      <c r="AI6">
        <f>MONTH(AH6)</f>
        <v>1</v>
      </c>
      <c r="AJ6">
        <v>106</v>
      </c>
      <c r="AK6">
        <v>0</v>
      </c>
      <c r="AL6">
        <v>0</v>
      </c>
      <c r="AM6">
        <v>0</v>
      </c>
      <c r="AN6">
        <v>0</v>
      </c>
      <c r="AO6">
        <v>0</v>
      </c>
      <c r="AP6">
        <v>0</v>
      </c>
      <c r="AQ6">
        <v>0</v>
      </c>
      <c r="AU6" s="6">
        <f>$U6*AU$4</f>
        <v>0</v>
      </c>
      <c r="AV6" s="6">
        <f>$V6*AV$4</f>
        <v>0</v>
      </c>
      <c r="AW6" s="6">
        <f>$W6*AW$4</f>
        <v>0</v>
      </c>
      <c r="AX6" s="6">
        <f>$X6*AX$4</f>
        <v>0</v>
      </c>
      <c r="AY6" s="193">
        <f>LN(AU6+AY$4)</f>
        <v>5.6740334309306508</v>
      </c>
      <c r="AZ6" s="193">
        <f>LN(AV6+AZ$4)</f>
        <v>4.1745731882913786</v>
      </c>
      <c r="BA6" s="193">
        <f>LN(AW6+BA$4)</f>
        <v>3.8150380693314694</v>
      </c>
      <c r="BB6" s="193">
        <f>LN(AX6+BB$4)</f>
        <v>3.9040600573940507</v>
      </c>
      <c r="BC6" s="72">
        <f>EXP($AI$1 + SUMPRODUCT($AK$1:$AQ$1, $AK$6:$AQ$6) + SUMPRODUCT(AY6:BB6, $BK$2:$BN$2))</f>
        <v>56312.210093717425</v>
      </c>
      <c r="BG6" s="3">
        <f>$U6*BG$4</f>
        <v>7.2521967566754348</v>
      </c>
      <c r="BH6" s="6">
        <f>$V6*BH$4</f>
        <v>0</v>
      </c>
      <c r="BI6" s="6">
        <f>$W6*BI$4</f>
        <v>0</v>
      </c>
      <c r="BJ6" s="6">
        <f>$X6*BJ$4</f>
        <v>0</v>
      </c>
      <c r="BK6" s="193">
        <f>LN(BG6+BK$4)</f>
        <v>5.6986323280836562</v>
      </c>
      <c r="BL6" s="193">
        <f>LN(BH6+BL$4)</f>
        <v>4.1745731882913786</v>
      </c>
      <c r="BM6" s="193">
        <f>LN(BI6+BM$4)</f>
        <v>3.8150380693314694</v>
      </c>
      <c r="BN6" s="193">
        <f>LN(BJ6+BN$4)</f>
        <v>3.9040600573940507</v>
      </c>
      <c r="BO6" s="72">
        <f>EXP($AI$1 + SUMPRODUCT($AK$1:$AQ$1, $AK$6:$AQ$6) + SUMPRODUCT(BK6:BN6, $BK$2:$BN$2))</f>
        <v>56326.418014372044</v>
      </c>
      <c r="BS6" s="3">
        <f>$U6*BS$4</f>
        <v>7.2522196061687563</v>
      </c>
      <c r="BT6" s="6">
        <f>$V6*BT$4</f>
        <v>0</v>
      </c>
      <c r="BU6" s="6">
        <f>$W6*BU$4</f>
        <v>0</v>
      </c>
      <c r="BV6" s="6">
        <f>$X6*BV$4</f>
        <v>0</v>
      </c>
      <c r="BW6" s="193">
        <f>LN(BS6+BW$4)</f>
        <v>5.698632404641903</v>
      </c>
      <c r="BX6" s="193">
        <f>LN(BT6+BX$4)</f>
        <v>4.1745731882913786</v>
      </c>
      <c r="BY6" s="193">
        <f>LN(BU6+BY$4)</f>
        <v>3.8150380693314694</v>
      </c>
      <c r="BZ6" s="193">
        <f>LN(BV6+BZ$4)</f>
        <v>3.9040600573940507</v>
      </c>
      <c r="CA6" s="72">
        <f>EXP($AI$1 + SUMPRODUCT($AK$1:$AQ$1, $AK$6:$AQ$6) + SUMPRODUCT(BK6:BN6, $BK$2:$BN$2))</f>
        <v>56326.418014372044</v>
      </c>
      <c r="CE6" s="3">
        <f>$U6*CE$4</f>
        <v>0</v>
      </c>
      <c r="CF6" s="6">
        <f>$V6*CF$4</f>
        <v>5.8116955602015814</v>
      </c>
      <c r="CG6" s="6">
        <f>$W6*CG$4</f>
        <v>0</v>
      </c>
      <c r="CH6" s="6">
        <f>$X6*CH$4</f>
        <v>0</v>
      </c>
      <c r="CI6" s="193">
        <f>LN(CE6+CI$4)</f>
        <v>5.6740334309306508</v>
      </c>
      <c r="CJ6" s="193">
        <f>LN(CF6+CJ$4)</f>
        <v>4.2601948394884701</v>
      </c>
      <c r="CK6" s="193">
        <f>LN(CG6+CK$4)</f>
        <v>3.8150380693314694</v>
      </c>
      <c r="CL6" s="193">
        <f>LN(CH6+CL$4)</f>
        <v>3.9040600573940507</v>
      </c>
      <c r="CM6" s="72">
        <f>EXP($AI$1 + SUMPRODUCT($AK$1:$AQ$1, $AK$6:$AQ$6) + SUMPRODUCT(CI6:CL6, $BK$2:$BN$2))</f>
        <v>56525.596678453323</v>
      </c>
      <c r="CQ6" s="3">
        <f>$U6*CQ$4</f>
        <v>0</v>
      </c>
      <c r="CR6" s="6">
        <f>$V6*CR$4</f>
        <v>5.811758767203032</v>
      </c>
      <c r="CS6" s="6">
        <f>$W6*CS$4</f>
        <v>0</v>
      </c>
      <c r="CT6" s="6">
        <f>$X6*CT$4</f>
        <v>0</v>
      </c>
      <c r="CU6" s="193">
        <f>LN(CQ6+CU$4)</f>
        <v>5.6740334309306508</v>
      </c>
      <c r="CV6" s="193">
        <f>LN(CR6+CV$4)</f>
        <v>4.2601957319425585</v>
      </c>
      <c r="CW6" s="193">
        <f>LN(CS6+CW$4)</f>
        <v>3.8150380693314694</v>
      </c>
      <c r="CX6" s="193">
        <f>LN(CT6+CX$4)</f>
        <v>3.9040600573940507</v>
      </c>
      <c r="CY6" s="72">
        <f>EXP($AI$1 + SUMPRODUCT($AK$1:$AQ$1, $AK$6:$AQ$6) + SUMPRODUCT(CU6:CX6, $BK$2:$BN$2))</f>
        <v>56525.59890683947</v>
      </c>
      <c r="DC6" s="3">
        <f>$U6*DC$4</f>
        <v>0</v>
      </c>
      <c r="DD6" s="6">
        <f>$V6*DD$4</f>
        <v>0</v>
      </c>
      <c r="DE6" s="6">
        <f>$W6*DE$4</f>
        <v>5.4592815924044968</v>
      </c>
      <c r="DF6" s="6">
        <f>$X6*DF$4</f>
        <v>0</v>
      </c>
      <c r="DG6" s="193">
        <f>LN(DC6+DG$4)</f>
        <v>5.6740334309306508</v>
      </c>
      <c r="DH6" s="193">
        <f>LN(DD6+DH$4)</f>
        <v>4.1745731882913786</v>
      </c>
      <c r="DI6" s="193">
        <f>LN(DE6+DI$4)</f>
        <v>3.928639493172275</v>
      </c>
      <c r="DJ6" s="193">
        <f>LN(DF6+DJ$4)</f>
        <v>3.9040600573940507</v>
      </c>
      <c r="DK6" s="72">
        <f>EXP($AI$1 + SUMPRODUCT($AK$1:$AQ$1, $AK$6:$AQ$6) + SUMPRODUCT(DG6:DJ6, $BK$2:$BN$2))</f>
        <v>56868.499368498567</v>
      </c>
      <c r="DO6" s="3">
        <f>$U6*DO$4</f>
        <v>0</v>
      </c>
      <c r="DP6" s="6">
        <f>$V6*DP$4</f>
        <v>0</v>
      </c>
      <c r="DQ6" s="6">
        <f>$W6*DQ$4</f>
        <v>5.1994162156757326</v>
      </c>
      <c r="DR6" s="6">
        <f>$X6*DR$4</f>
        <v>0</v>
      </c>
      <c r="DS6" s="193">
        <f>LN(DO6+DS$4)</f>
        <v>5.6740334309306508</v>
      </c>
      <c r="DT6" s="193">
        <f>LN(DP6+DT$4)</f>
        <v>4.1745731882913786</v>
      </c>
      <c r="DU6" s="193">
        <f>LN(DQ6+DU$4)</f>
        <v>3.9235147238573438</v>
      </c>
      <c r="DV6" s="193">
        <f>LN(DR6+DV$4)</f>
        <v>3.9040600573940507</v>
      </c>
      <c r="DW6" s="72">
        <f>EXP($AI$1 + SUMPRODUCT($AK$1:$AQ$1, $AK$6:$AQ$6) + SUMPRODUCT(DS6:DV6, $BK$2:$BN$2))</f>
        <v>56843.286178861017</v>
      </c>
      <c r="EA6" s="3">
        <f>$U6*EA$4</f>
        <v>0</v>
      </c>
      <c r="EB6" s="6">
        <f>$V6*EB$4</f>
        <v>0</v>
      </c>
      <c r="EC6" s="6">
        <f>$W6*EC$4</f>
        <v>0</v>
      </c>
      <c r="ED6" s="6">
        <f>$X6*ED$4</f>
        <v>14.808420021461469</v>
      </c>
      <c r="EE6" s="193">
        <f>LN(EA6+EE$4)</f>
        <v>5.6740334309306508</v>
      </c>
      <c r="EF6" s="193">
        <f>LN(EB6+EF$4)</f>
        <v>4.1745731882913786</v>
      </c>
      <c r="EG6" s="193">
        <f>LN(EC6+EG$4)</f>
        <v>3.8150380693314694</v>
      </c>
      <c r="EH6" s="193">
        <f>LN(ED6+EH$4)</f>
        <v>4.1652976788125624</v>
      </c>
      <c r="EI6" s="72">
        <f>EXP($AI$1 + SUMPRODUCT($AK$1:$AQ$1, $AK$6:$AQ$6) + SUMPRODUCT(EE6:EH6, $BK$2:$BN$2))</f>
        <v>58171.071056281711</v>
      </c>
      <c r="EM6" s="3">
        <f>$U6*EM$4</f>
        <v>0</v>
      </c>
      <c r="EN6" s="6">
        <f>$V6*EN$4</f>
        <v>0</v>
      </c>
      <c r="EO6" s="6">
        <f>$W6*EO$4</f>
        <v>0</v>
      </c>
      <c r="EP6" s="6">
        <f>$X6*EP$4</f>
        <v>4.936261835920817</v>
      </c>
      <c r="EQ6" s="193">
        <f>LN(EM6+EQ$4)</f>
        <v>5.6740334309306508</v>
      </c>
      <c r="ER6" s="193">
        <f>LN(EN6+ER$4)</f>
        <v>4.1745731882913786</v>
      </c>
      <c r="ES6" s="193">
        <f>LN(EO6+ES$4)</f>
        <v>3.8150380693314694</v>
      </c>
      <c r="ET6" s="193">
        <f>LN(EP6+ET$4)</f>
        <v>3.9989287933984827</v>
      </c>
      <c r="EU6" s="72">
        <f>EXP($AI$1 + SUMPRODUCT($AK$1:$AQ$1, $AK$6:$AQ$6) + SUMPRODUCT(EQ6:ET6, $BK$2:$BN$2))</f>
        <v>56980.287089753154</v>
      </c>
      <c r="EY6" s="3">
        <f>$U6*EY$4</f>
        <v>7.2521967566754348</v>
      </c>
      <c r="EZ6" s="6">
        <f>$V6*EZ$4</f>
        <v>5.8116955602015814</v>
      </c>
      <c r="FA6" s="6">
        <f>$W6*FA$4</f>
        <v>5.4592815924044968</v>
      </c>
      <c r="FB6" s="6">
        <f>$X6*FB$4</f>
        <v>14.808420021461469</v>
      </c>
      <c r="FC6" s="193">
        <f>LN(EY6+FC$4)</f>
        <v>5.6986323280836562</v>
      </c>
      <c r="FD6" s="193">
        <f>LN(EZ6+FD$4)</f>
        <v>4.2601948394884701</v>
      </c>
      <c r="FE6" s="193">
        <f>LN(FA6+FE$4)</f>
        <v>3.928639493172275</v>
      </c>
      <c r="FF6" s="193">
        <f>LN(FB6+FF$4)</f>
        <v>4.1652976788125624</v>
      </c>
      <c r="FG6" s="72">
        <f>EXP($AI$1 + SUMPRODUCT($AK$1:$AQ$1, $AK$6:$AQ$6) + SUMPRODUCT(FC6:FF6, $BK$2:$BN$2))</f>
        <v>58983.209480803373</v>
      </c>
      <c r="FK6" s="3">
        <f>$U6*FK$4</f>
        <v>7.4002236216111132</v>
      </c>
      <c r="FL6" s="6">
        <f>$V6*FL$4</f>
        <v>5.811758767203032</v>
      </c>
      <c r="FM6" s="6">
        <f>$W6*FM$4</f>
        <v>5.1994162156757326</v>
      </c>
      <c r="FN6" s="6">
        <f>$X6*FN$4</f>
        <v>4.936261835920817</v>
      </c>
      <c r="FO6" s="193">
        <f>LN(FK6+FO$4)</f>
        <v>5.699128175769185</v>
      </c>
      <c r="FP6" s="193">
        <f>LN(FL6+FP$4)</f>
        <v>4.2601957319425585</v>
      </c>
      <c r="FQ6" s="193">
        <f>LN(FM6+FQ$4)</f>
        <v>3.9235147238573438</v>
      </c>
      <c r="FR6" s="193">
        <f>LN(FN6+FR$4)</f>
        <v>3.9989287933984827</v>
      </c>
      <c r="FS6" s="205">
        <f>EXP($AI$1 + SUMPRODUCT($AK$1:$AQ$1, $AK$6:$AQ$6) + SUMPRODUCT(FO6:FR6, $BK$2:$BN$2))</f>
        <v>57750.481228441102</v>
      </c>
      <c r="FW6" s="3">
        <f>$U6*FW$4</f>
        <v>8.5102308879354585</v>
      </c>
      <c r="FX6" s="6">
        <f>$V6*FX$4</f>
        <v>6.5672159830277863</v>
      </c>
      <c r="FY6" s="6">
        <f>$W6*FY$4</f>
        <v>6.4471515948395961</v>
      </c>
      <c r="FZ6" s="6">
        <f>$X6*FZ$4</f>
        <v>5.8246452084415115</v>
      </c>
      <c r="GA6" s="193">
        <f>LN(FW6+GA$4)</f>
        <v>5.7028385691162047</v>
      </c>
      <c r="GB6" s="193">
        <f>LN(FX6+GB$4)</f>
        <v>4.2708059511998391</v>
      </c>
      <c r="GC6" s="193">
        <f>LN(FY6+GC$4)</f>
        <v>3.9478849201559516</v>
      </c>
      <c r="GD6" s="193">
        <f>LN(FZ6+GD$4)</f>
        <v>4.0150863032780526</v>
      </c>
      <c r="GE6" s="72">
        <f>EXP($AI$1 + SUMPRODUCT($AK$1:$AQ$1, $AK$6:$AQ$6) + SUMPRODUCT(GA6:GD6,$GA$2:$GD$2))</f>
        <v>58018.151273131407</v>
      </c>
      <c r="GI6" s="3">
        <f>$U6*GI$4</f>
        <v>8.1402208493295714</v>
      </c>
      <c r="GJ6" s="6">
        <f>$V6*GJ$4</f>
        <v>6.3928651162217403</v>
      </c>
      <c r="GK6" s="6">
        <f>$W6*GK$4</f>
        <v>5.7192473825189971</v>
      </c>
      <c r="GL6" s="6">
        <f>$X6*GL$4</f>
        <v>5.4297540078692057</v>
      </c>
      <c r="GM6" s="193">
        <f>LN(GI6+GM$4)</f>
        <v>5.7016032749276926</v>
      </c>
      <c r="GN6" s="193">
        <f>LN(GJ6+GN$4)</f>
        <v>4.2683672077734816</v>
      </c>
      <c r="GO6" s="193">
        <f>LN(GK6+GO$4)</f>
        <v>3.933740098203061</v>
      </c>
      <c r="GP6" s="193">
        <f>LN(GL6+GP$4)</f>
        <v>4.0079364145331704</v>
      </c>
      <c r="GQ6" s="72">
        <f>EXP($AI$1 + SUMPRODUCT($AK$1:$AQ$1, $AK$6:$AQ$6) + SUMPRODUCT(GM6:GP6,$GA$2:$GD$2))</f>
        <v>57888.727062018246</v>
      </c>
      <c r="GU6" s="3">
        <f>$U6*GU$4</f>
        <v>9.6202610037531286</v>
      </c>
      <c r="GV6" s="6">
        <f>$V6*GV$4</f>
        <v>6.9740346722418973</v>
      </c>
      <c r="GW6" s="6">
        <f>$W6*GW$4</f>
        <v>6.7591105429769955</v>
      </c>
      <c r="GX6" s="6">
        <f>$X6*GX$4</f>
        <v>6.1701750089422793</v>
      </c>
      <c r="GY6" s="193">
        <f>LN(GU6+GY$4)</f>
        <v>5.7065353222766388</v>
      </c>
      <c r="GZ6" s="193">
        <f>LN(GV6+GZ$4)</f>
        <v>4.2764733294808241</v>
      </c>
      <c r="HA6" s="193">
        <f>LN(GW6+HA$4)</f>
        <v>3.9538862705324256</v>
      </c>
      <c r="HB6" s="193">
        <f>LN(GX6+HB$4)</f>
        <v>4.0213007937318199</v>
      </c>
      <c r="HC6" s="205">
        <f>EXP($AI$1 + SUMPRODUCT($AK$1:$AQ$1, $AK$6:$AQ$6) + SUMPRODUCT(GY6:HB6,$GA$2:$GD$2))</f>
        <v>58109.90099946149</v>
      </c>
      <c r="HG6" s="3">
        <f t="shared" ref="HG6:HG69" si="37">$U6*HG$4</f>
        <v>8.5102308879354585</v>
      </c>
      <c r="HH6" s="6">
        <f t="shared" ref="HH6:HH69" si="38">$V6*HH$4</f>
        <v>0</v>
      </c>
      <c r="HI6" s="6">
        <f t="shared" ref="HI6:HI69" si="39">$W6*HI$4</f>
        <v>0</v>
      </c>
      <c r="HJ6" s="6">
        <f t="shared" ref="HJ6:HJ69" si="40">$X6*HJ$4</f>
        <v>0</v>
      </c>
      <c r="HK6" s="193">
        <f>LN(HG6+HK$4)</f>
        <v>5.7028385691162047</v>
      </c>
      <c r="HL6" s="193">
        <f>LN(HH6+HL$4)</f>
        <v>4.1745731882913786</v>
      </c>
      <c r="HM6" s="193">
        <f>LN(HI6+HM$4)</f>
        <v>3.8150380693314694</v>
      </c>
      <c r="HN6" s="193">
        <f>LN(HJ6+HN$4)</f>
        <v>3.9040600573940507</v>
      </c>
      <c r="HO6" s="212">
        <f>EXP($AI$1 + SUMPRODUCT($AK$1:$AQ$1, $AK$6:$AQ$6) + SUMPRODUCT(HK6:HN6,$GA$2:$GD$2))</f>
        <v>56328.84782925991</v>
      </c>
      <c r="HS6" s="3">
        <f t="shared" ref="HS6:HS69" si="41">$U6*HS$4</f>
        <v>8.1402208493295714</v>
      </c>
      <c r="HT6" s="6">
        <f t="shared" ref="HT6:HT69" si="42">$V6*HT$4</f>
        <v>0</v>
      </c>
      <c r="HU6" s="6">
        <f t="shared" ref="HU6:HU69" si="43">$W6*HU$4</f>
        <v>0</v>
      </c>
      <c r="HV6" s="6">
        <f t="shared" ref="HV6:HV69" si="44">$X6*HV$4</f>
        <v>0</v>
      </c>
      <c r="HW6" s="193">
        <f>LN(HS6+HW$4)</f>
        <v>5.7016032749276926</v>
      </c>
      <c r="HX6" s="193">
        <f>LN(HT6+HX$4)</f>
        <v>4.1745731882913786</v>
      </c>
      <c r="HY6" s="193">
        <f>LN(HU6+HY$4)</f>
        <v>3.8150380693314694</v>
      </c>
      <c r="HZ6" s="193">
        <f>LN(HV6+HZ$4)</f>
        <v>3.9040600573940507</v>
      </c>
      <c r="IA6" s="212">
        <f>EXP($AI$1 + SUMPRODUCT($AK$1:$AQ$1, $AK$6:$AQ$6) + SUMPRODUCT(HW6:HZ6,$GA$2:$GD$2))</f>
        <v>56328.134227278148</v>
      </c>
      <c r="IE6" s="3">
        <f t="shared" ref="IE6:IE69" si="45">$U6*IE$4</f>
        <v>9.6202610037531286</v>
      </c>
      <c r="IF6" s="6">
        <f t="shared" ref="IF6:IF69" si="46">$V6*IF$4</f>
        <v>0</v>
      </c>
      <c r="IG6" s="6">
        <f t="shared" ref="IG6:IG69" si="47">$W6*IG$4</f>
        <v>0</v>
      </c>
      <c r="IH6" s="6">
        <f t="shared" ref="IH6:IH69" si="48">$X6*IH$4</f>
        <v>0</v>
      </c>
      <c r="II6" s="193">
        <f>LN(IE6+II$4)</f>
        <v>5.7065353222766388</v>
      </c>
      <c r="IJ6" s="193">
        <f>LN(IF6+IJ$4)</f>
        <v>4.1745731882913786</v>
      </c>
      <c r="IK6" s="193">
        <f>LN(IG6+IK$4)</f>
        <v>3.8150380693314694</v>
      </c>
      <c r="IL6" s="193">
        <f>LN(IH6+IL$4)</f>
        <v>3.9040600573940507</v>
      </c>
      <c r="IM6" s="205">
        <f>EXP($AI$1 + SUMPRODUCT($AK$1:$AQ$1, $AK$6:$AQ$6) + SUMPRODUCT(II6:IL6,$GA$2:$GD$2))</f>
        <v>56330.983415359951</v>
      </c>
      <c r="IQ6" s="3">
        <f t="shared" ref="IQ6:IQ69" si="49">$U6*IQ$4</f>
        <v>0</v>
      </c>
      <c r="IR6" s="6">
        <f t="shared" ref="IR6:IR69" si="50">$V6*IR$4</f>
        <v>6.5672159830277863</v>
      </c>
      <c r="IS6" s="6">
        <f t="shared" ref="IS6:IS69" si="51">$W6*IS$4</f>
        <v>0</v>
      </c>
      <c r="IT6" s="6">
        <f t="shared" ref="IT6:IT69" si="52">$X6*IT$4</f>
        <v>0</v>
      </c>
      <c r="IU6" s="193">
        <f>LN(IQ6+IU$4)</f>
        <v>5.6740334309306508</v>
      </c>
      <c r="IV6" s="193">
        <f>LN(IR6+IV$4)</f>
        <v>4.2708059511998391</v>
      </c>
      <c r="IW6" s="193">
        <f>LN(IS6+IW$4)</f>
        <v>3.8150380693314694</v>
      </c>
      <c r="IX6" s="193">
        <f>LN(IT6+IX$4)</f>
        <v>3.9040600573940507</v>
      </c>
      <c r="IY6" s="212">
        <f>EXP($AI$1 + SUMPRODUCT($AK$1:$AQ$1, $AK$6:$AQ$6) + SUMPRODUCT(IU6:IX6,$GA$2:$GD$2))</f>
        <v>56552.097980980237</v>
      </c>
      <c r="JC6" s="3">
        <f t="shared" ref="JC6:JC69" si="53">$U6*JC$4</f>
        <v>0</v>
      </c>
      <c r="JD6" s="6">
        <f t="shared" ref="JD6:JD69" si="54">$V6*JD$4</f>
        <v>6.3928651162217403</v>
      </c>
      <c r="JE6" s="6">
        <f t="shared" ref="JE6:JE69" si="55">$W6*JE$4</f>
        <v>0</v>
      </c>
      <c r="JF6" s="6">
        <f t="shared" ref="JF6:JF69" si="56">$X6*JF$4</f>
        <v>0</v>
      </c>
      <c r="JG6" s="193">
        <f>LN(JC6+JG$4)</f>
        <v>5.6740334309306508</v>
      </c>
      <c r="JH6" s="193">
        <f>LN(JD6+JH$4)</f>
        <v>4.2683672077734816</v>
      </c>
      <c r="JI6" s="193">
        <f>LN(JE6+JI$4)</f>
        <v>3.8150380693314694</v>
      </c>
      <c r="JJ6" s="193">
        <f>LN(JF6+JJ$4)</f>
        <v>3.9040600573940507</v>
      </c>
      <c r="JK6" s="212">
        <f>EXP($AI$1 + SUMPRODUCT($AK$1:$AQ$1, $AK$6:$AQ$6) + SUMPRODUCT(JG6:JJ6,$GA$2:$GD$2))</f>
        <v>56546.006108113907</v>
      </c>
      <c r="JO6" s="3">
        <f t="shared" ref="JO6:JO69" si="57">$U6*JO$4</f>
        <v>0</v>
      </c>
      <c r="JP6" s="6">
        <f t="shared" ref="JP6:JP69" si="58">$V6*JP$4</f>
        <v>6.9740346722418973</v>
      </c>
      <c r="JQ6" s="6">
        <f t="shared" ref="JQ6:JQ69" si="59">$W6*JQ$4</f>
        <v>0</v>
      </c>
      <c r="JR6" s="6">
        <f t="shared" ref="JR6:JR69" si="60">$X6*JR$4</f>
        <v>0</v>
      </c>
      <c r="JS6" s="193">
        <f>LN(JO6+JS$4)</f>
        <v>5.6740334309306508</v>
      </c>
      <c r="JT6" s="193">
        <f>LN(JP6+JT$4)</f>
        <v>4.2764733294808241</v>
      </c>
      <c r="JU6" s="193">
        <f>LN(JQ6+JU$4)</f>
        <v>3.8150380693314694</v>
      </c>
      <c r="JV6" s="193">
        <f>LN(JR6+JV$4)</f>
        <v>3.9040600573940507</v>
      </c>
      <c r="JW6" s="205">
        <f>EXP($AI$1 + SUMPRODUCT($AK$1:$AQ$1, $AK$6:$AQ$6) + SUMPRODUCT(JS6:JV6,$GA$2:$GD$2))</f>
        <v>56566.257375308378</v>
      </c>
      <c r="KA6" s="3">
        <f t="shared" ref="KA6:KA69" si="61">$U6*KA$4</f>
        <v>0</v>
      </c>
      <c r="KB6" s="6">
        <f t="shared" ref="KB6:KB69" si="62">$V6*KB$4</f>
        <v>0</v>
      </c>
      <c r="KC6" s="6">
        <f t="shared" ref="KC6:KC69" si="63">$W6*KC$4</f>
        <v>6.4471515948395961</v>
      </c>
      <c r="KD6" s="6">
        <f t="shared" ref="KD6:KD69" si="64">$X6*KD$4</f>
        <v>0</v>
      </c>
      <c r="KE6" s="193">
        <f>LN(KA6+KE$4)</f>
        <v>5.6740334309306508</v>
      </c>
      <c r="KF6" s="193">
        <f>LN(KB6+KF$4)</f>
        <v>4.1745731882913786</v>
      </c>
      <c r="KG6" s="193">
        <f>LN(KC6+KG$4)</f>
        <v>3.9478849201559516</v>
      </c>
      <c r="KH6" s="193">
        <f>LN(KD6+KH$4)</f>
        <v>3.9040600573940507</v>
      </c>
      <c r="KI6" s="212">
        <f>EXP($AI$1 + SUMPRODUCT($AK$1:$AQ$1, $AK$6:$AQ$6) + SUMPRODUCT(KE6:KH6,$GA$2:$GD$2))</f>
        <v>56963.284231938305</v>
      </c>
      <c r="KM6" s="3">
        <f t="shared" ref="KM6:KM69" si="65">$U6*KM$4</f>
        <v>0</v>
      </c>
      <c r="KN6" s="6">
        <f t="shared" ref="KN6:KN69" si="66">$V6*KN$4</f>
        <v>0</v>
      </c>
      <c r="KO6" s="6">
        <f t="shared" ref="KO6:KO69" si="67">$W6*KO$4</f>
        <v>5.7192473825189971</v>
      </c>
      <c r="KP6" s="6">
        <f t="shared" ref="KP6:KP69" si="68">$X6*KP$4</f>
        <v>0</v>
      </c>
      <c r="KQ6" s="193">
        <f>LN(KM6+KQ$4)</f>
        <v>5.6740334309306508</v>
      </c>
      <c r="KR6" s="193">
        <f>LN(KN6+KR$4)</f>
        <v>4.1745731882913786</v>
      </c>
      <c r="KS6" s="193">
        <f>LN(KO6+KS$4)</f>
        <v>3.933740098203061</v>
      </c>
      <c r="KT6" s="193">
        <f>LN(KP6+KT$4)</f>
        <v>3.9040600573940507</v>
      </c>
      <c r="KU6" s="212">
        <f>EXP($AI$1 + SUMPRODUCT($AK$1:$AQ$1, $AK$6:$AQ$6) + SUMPRODUCT(KQ6:KT6,$GA$2:$GD$2))</f>
        <v>56893.604777526511</v>
      </c>
      <c r="KY6" s="3">
        <f t="shared" ref="KY6:KY69" si="69">$U6*KY$4</f>
        <v>0</v>
      </c>
      <c r="KZ6" s="6">
        <f t="shared" ref="KZ6:KZ69" si="70">$V6*KZ$4</f>
        <v>0</v>
      </c>
      <c r="LA6" s="6">
        <f t="shared" ref="LA6:LA69" si="71">$W6*LA$4</f>
        <v>6.7591105429769955</v>
      </c>
      <c r="LB6" s="6">
        <f t="shared" ref="LB6:LB69" si="72">$X6*LB$4</f>
        <v>0</v>
      </c>
      <c r="LC6" s="193">
        <f>LN(KY6+LC$4)</f>
        <v>5.6740334309306508</v>
      </c>
      <c r="LD6" s="193">
        <f>LN(KZ6+LD$4)</f>
        <v>4.1745731882913786</v>
      </c>
      <c r="LE6" s="193">
        <f>LN(LA6+LE$4)</f>
        <v>3.9538862705324256</v>
      </c>
      <c r="LF6" s="193">
        <f>LN(LB6+LF$4)</f>
        <v>3.9040600573940507</v>
      </c>
      <c r="LG6" s="205">
        <f>EXP($AI$1 + SUMPRODUCT($AK$1:$AQ$1, $AK$6:$AQ$6) + SUMPRODUCT(LC6:LF6,$GA$2:$GD$2))</f>
        <v>56992.873537204854</v>
      </c>
      <c r="LK6" s="3">
        <f t="shared" ref="LK6:LK69" si="73">$U6*LK$4</f>
        <v>0</v>
      </c>
      <c r="LL6" s="6">
        <f t="shared" ref="LL6:LL69" si="74">$V6*LL$4</f>
        <v>0</v>
      </c>
      <c r="LM6" s="6">
        <f t="shared" ref="LM6:LM69" si="75">$W6*LM$4</f>
        <v>0</v>
      </c>
      <c r="LN6" s="6">
        <f t="shared" ref="LN6:LN69" si="76">$X6*LN$4</f>
        <v>5.8246452084415115</v>
      </c>
      <c r="LO6" s="193">
        <f>LN(LK6+LO$4)</f>
        <v>5.6740334309306508</v>
      </c>
      <c r="LP6" s="193">
        <f>LN(LL6+LP$4)</f>
        <v>4.1745731882913786</v>
      </c>
      <c r="LQ6" s="193">
        <f>LN(LM6+LQ$4)</f>
        <v>3.8150380693314694</v>
      </c>
      <c r="LR6" s="193">
        <f>LN(LN6+LR$4)</f>
        <v>4.0150863032780526</v>
      </c>
      <c r="LS6" s="212">
        <f>EXP($AI$1 + SUMPRODUCT($AK$1:$AQ$1, $AK$6:$AQ$6) + SUMPRODUCT(LO6:LR6,$GA$2:$GD$2))</f>
        <v>57094.857534858485</v>
      </c>
      <c r="LW6" s="3">
        <f t="shared" ref="LW6:LW69" si="77">$U6*LW$4</f>
        <v>0</v>
      </c>
      <c r="LX6" s="6">
        <f t="shared" ref="LX6:LX69" si="78">$V6*LX$4</f>
        <v>0</v>
      </c>
      <c r="LY6" s="6">
        <f t="shared" ref="LY6:LY69" si="79">$W6*LY$4</f>
        <v>0</v>
      </c>
      <c r="LZ6" s="6">
        <f t="shared" ref="LZ6:LZ69" si="80">$X6*LZ$4</f>
        <v>5.4297540078692057</v>
      </c>
      <c r="MA6" s="193">
        <f>LN(LW6+MA$4)</f>
        <v>5.6740334309306508</v>
      </c>
      <c r="MB6" s="193">
        <f>LN(LX6+MB$4)</f>
        <v>4.1745731882913786</v>
      </c>
      <c r="MC6" s="193">
        <f>LN(LY6+MC$4)</f>
        <v>3.8150380693314694</v>
      </c>
      <c r="MD6" s="193">
        <f>LN(LZ6+MD$4)</f>
        <v>4.0079364145331704</v>
      </c>
      <c r="ME6" s="212">
        <f>EXP($AI$1 + SUMPRODUCT($AK$1:$AQ$1, $AK$6:$AQ$6) + SUMPRODUCT(MA6:MD6,$GA$2:$GD$2))</f>
        <v>57044.130373432679</v>
      </c>
      <c r="MI6" s="3">
        <f t="shared" ref="MI6:MI69" si="81">$U6*MI$4</f>
        <v>0</v>
      </c>
      <c r="MJ6" s="6">
        <f t="shared" ref="MJ6:MJ69" si="82">$V6*MJ$4</f>
        <v>0</v>
      </c>
      <c r="MK6" s="6">
        <f t="shared" ref="MK6:MK69" si="83">$W6*MK$4</f>
        <v>0</v>
      </c>
      <c r="ML6" s="6">
        <f t="shared" ref="ML6:ML69" si="84">$X6*ML$4</f>
        <v>6.1701750089422793</v>
      </c>
      <c r="MM6" s="193">
        <f>LN(MI6+MM$4)</f>
        <v>5.6740334309306508</v>
      </c>
      <c r="MN6" s="193">
        <f>LN(MJ6+MN$4)</f>
        <v>4.1745731882913786</v>
      </c>
      <c r="MO6" s="193">
        <f>LN(MK6+MO$4)</f>
        <v>3.8150380693314694</v>
      </c>
      <c r="MP6" s="193">
        <f>LN(ML6+MP$4)</f>
        <v>4.0213007937318199</v>
      </c>
      <c r="MQ6" s="205">
        <f>EXP($AI$1 + SUMPRODUCT($AK$1:$AQ$1, $AK$6:$AQ$6) + SUMPRODUCT(MM6:MP6,$GA$2:$GD$2))</f>
        <v>57138.98485737326</v>
      </c>
      <c r="MT6" s="3">
        <f t="shared" ref="MT6:MT69" si="85">$U6*MT$4</f>
        <v>7.0301907335119012</v>
      </c>
      <c r="MU6" s="6">
        <f t="shared" ref="MU6:MU69" si="86">$V6*MU$4</f>
        <v>5.8116955602015814</v>
      </c>
      <c r="MV6" s="6">
        <f t="shared" ref="MV6:MV69" si="87">$W6*MV$4</f>
        <v>5.9792131726334956</v>
      </c>
      <c r="MW6" s="6">
        <f t="shared" ref="MW6:MW69" si="88">$X6*MW$4</f>
        <v>5.9233680085845881</v>
      </c>
      <c r="MX6" s="193">
        <f>LN(MT6+MX$4)</f>
        <v>5.6978882101764885</v>
      </c>
      <c r="MY6" s="193">
        <f>LN(MU6+MY$4)</f>
        <v>4.2601948394884701</v>
      </c>
      <c r="MZ6" s="193">
        <f>LN(MV6+MZ$4)</f>
        <v>3.9388148190314274</v>
      </c>
      <c r="NA6" s="193">
        <f>LN(MW6+NA$4)</f>
        <v>4.0168658162801227</v>
      </c>
      <c r="NB6" s="212">
        <f>EXP($AI$1 + SUMPRODUCT($AK$1:$AQ$1, $AK$6:$AQ$6) + SUMPRODUCT(MX6:NA6,$GA$2:$GD$2))</f>
        <v>57955.344388376529</v>
      </c>
      <c r="NF6" s="3">
        <f t="shared" ref="NF6:NF69" si="89">$U6*NF$4</f>
        <v>7.0301907335119003</v>
      </c>
      <c r="NG6" s="6">
        <f t="shared" ref="NG6:NG69" si="90">$V6*NG$4</f>
        <v>0</v>
      </c>
      <c r="NH6" s="6">
        <f t="shared" ref="NH6:NH69" si="91">$W6*NH$4</f>
        <v>0</v>
      </c>
      <c r="NI6" s="6">
        <f t="shared" ref="NI6:NI69" si="92">$X6*NI$4</f>
        <v>0</v>
      </c>
      <c r="NJ6" s="193">
        <f>LN(NF6+NJ$4)</f>
        <v>5.6978882101764885</v>
      </c>
      <c r="NK6" s="193">
        <f>LN(NG6+NK$4)</f>
        <v>4.1745731882913786</v>
      </c>
      <c r="NL6" s="193">
        <f>LN(NH6+NL$4)</f>
        <v>3.8150380693314694</v>
      </c>
      <c r="NM6" s="193">
        <f>LN(NI6+NM$4)</f>
        <v>3.9040600573940507</v>
      </c>
      <c r="NN6" s="212">
        <f>EXP($AI$1 + SUMPRODUCT($AK$1:$AQ$1, $AK$6:$AQ$6) + SUMPRODUCT(NJ6:NM6,$GA$2:$GD$2))</f>
        <v>56325.988171465018</v>
      </c>
      <c r="NR6" s="3">
        <f t="shared" ref="NR6:NR69" si="93">$U6*NR$4</f>
        <v>0</v>
      </c>
      <c r="NS6" s="6">
        <f t="shared" ref="NS6:NS69" si="94">$V6*NS$4</f>
        <v>5.8116955602015814</v>
      </c>
      <c r="NT6" s="6">
        <f t="shared" ref="NT6:NT69" si="95">$W6*NT$4</f>
        <v>0</v>
      </c>
      <c r="NU6" s="6">
        <f t="shared" ref="NU6:NU69" si="96">$X6*NU$4</f>
        <v>0</v>
      </c>
      <c r="NV6" s="193">
        <f>LN(NR6+NV$4)</f>
        <v>5.6740334309306508</v>
      </c>
      <c r="NW6" s="193">
        <f>LN(NS6+NW$4)</f>
        <v>4.2601948394884701</v>
      </c>
      <c r="NX6" s="193">
        <f>LN(NT6+NX$4)</f>
        <v>3.8150380693314694</v>
      </c>
      <c r="NY6" s="193">
        <f>LN(NU6+NY$4)</f>
        <v>3.9040600573940507</v>
      </c>
      <c r="NZ6" s="212">
        <f>EXP($AI$1 + SUMPRODUCT($AK$1:$AQ$1, $AK$6:$AQ$6) + SUMPRODUCT(NV6:NY6,$GA$2:$GD$2))</f>
        <v>56525.596678453323</v>
      </c>
      <c r="OD6" s="3">
        <f t="shared" ref="OD6:OD69" si="97">$U6*OD$4</f>
        <v>0</v>
      </c>
      <c r="OE6" s="6">
        <f t="shared" ref="OE6:OE69" si="98">$V6*OE$4</f>
        <v>0</v>
      </c>
      <c r="OF6" s="6">
        <f t="shared" ref="OF6:OF69" si="99">$W6*OF$4</f>
        <v>5.9792131726334956</v>
      </c>
      <c r="OG6" s="6">
        <f t="shared" ref="OG6:OG69" si="100">$X6*OG$4</f>
        <v>0</v>
      </c>
      <c r="OH6" s="193">
        <f>LN(OD6+OH$4)</f>
        <v>5.6740334309306508</v>
      </c>
      <c r="OI6" s="193">
        <f>LN(OE6+OI$4)</f>
        <v>4.1745731882913786</v>
      </c>
      <c r="OJ6" s="193">
        <f>LN(OF6+OJ$4)</f>
        <v>3.9388148190314274</v>
      </c>
      <c r="OK6" s="193">
        <f>LN(OG6+OK$4)</f>
        <v>3.9040600573940507</v>
      </c>
      <c r="OL6" s="212">
        <f>EXP($AI$1 + SUMPRODUCT($AK$1:$AQ$1, $AK$6:$AQ$6) + SUMPRODUCT(OH6:OK6,$GA$2:$GD$2))</f>
        <v>56918.593782246498</v>
      </c>
      <c r="OP6" s="3">
        <f t="shared" ref="OP6:OP69" si="101">$U6*OP$4</f>
        <v>0</v>
      </c>
      <c r="OQ6" s="6">
        <f t="shared" ref="OQ6:OQ69" si="102">$V6*OQ$4</f>
        <v>0</v>
      </c>
      <c r="OR6" s="6">
        <f t="shared" ref="OR6:OR69" si="103">$W6*OR$4</f>
        <v>0</v>
      </c>
      <c r="OS6" s="6">
        <f t="shared" ref="OS6:OS69" si="104">$X6*OS$4</f>
        <v>5.9233680085845881</v>
      </c>
      <c r="OT6" s="193">
        <f>LN(OP6+OT$4)</f>
        <v>5.6740334309306508</v>
      </c>
      <c r="OU6" s="193">
        <f>LN(OQ6+OU$4)</f>
        <v>4.1745731882913786</v>
      </c>
      <c r="OV6" s="193">
        <f>LN(OR6+OV$4)</f>
        <v>3.8150380693314694</v>
      </c>
      <c r="OW6" s="193">
        <f>LN(OS6+OW$4)</f>
        <v>4.0168658162801227</v>
      </c>
      <c r="OX6" s="232">
        <f>EXP($AI$1 + SUMPRODUCT($AK$1:$AQ$1, $AK$6:$AQ$6) + SUMPRODUCT(OT6:OW6,$GA$2:$GD$2))</f>
        <v>57107.489865449716</v>
      </c>
    </row>
    <row r="7" spans="1:414" x14ac:dyDescent="0.2">
      <c r="B7" s="81">
        <v>45304</v>
      </c>
      <c r="C7">
        <v>107</v>
      </c>
      <c r="D7">
        <v>11.288679173289296</v>
      </c>
      <c r="E7">
        <v>1</v>
      </c>
      <c r="F7">
        <v>0</v>
      </c>
      <c r="G7">
        <v>0</v>
      </c>
      <c r="H7">
        <v>0</v>
      </c>
      <c r="I7">
        <v>0</v>
      </c>
      <c r="J7">
        <v>0</v>
      </c>
      <c r="K7">
        <v>0</v>
      </c>
      <c r="L7">
        <v>0</v>
      </c>
      <c r="M7">
        <v>0</v>
      </c>
      <c r="N7">
        <v>0</v>
      </c>
      <c r="O7">
        <v>0</v>
      </c>
      <c r="P7">
        <v>0</v>
      </c>
      <c r="Q7">
        <v>0</v>
      </c>
      <c r="R7">
        <v>0</v>
      </c>
      <c r="S7">
        <v>0</v>
      </c>
      <c r="T7">
        <v>11449</v>
      </c>
      <c r="U7">
        <v>7.4083875172389071</v>
      </c>
      <c r="V7">
        <v>5.8197179044881482</v>
      </c>
      <c r="W7">
        <v>5.2067828080270111</v>
      </c>
      <c r="X7">
        <v>4.8892671603815083</v>
      </c>
      <c r="Y7" s="3">
        <v>1358.5572538977253</v>
      </c>
      <c r="Z7" s="3">
        <v>271.86492291344615</v>
      </c>
      <c r="AA7" s="3">
        <v>137.12747210689207</v>
      </c>
      <c r="AB7" s="3">
        <v>83.252742485161022</v>
      </c>
      <c r="AC7">
        <v>0</v>
      </c>
      <c r="AD7">
        <v>0</v>
      </c>
      <c r="AF7" s="1" t="s">
        <v>5</v>
      </c>
      <c r="AG7">
        <v>107</v>
      </c>
      <c r="AH7" s="189">
        <v>45304</v>
      </c>
      <c r="AI7">
        <f t="shared" ref="AI7:AI70" si="105">MONTH(AH7)</f>
        <v>1</v>
      </c>
      <c r="AJ7">
        <v>107</v>
      </c>
      <c r="AK7">
        <v>0</v>
      </c>
      <c r="AL7">
        <v>0</v>
      </c>
      <c r="AM7">
        <v>0</v>
      </c>
      <c r="AN7">
        <v>0</v>
      </c>
      <c r="AO7">
        <v>0</v>
      </c>
      <c r="AP7">
        <v>0</v>
      </c>
      <c r="AQ7">
        <v>0</v>
      </c>
      <c r="AU7" s="6">
        <f t="shared" ref="AU7:AU70" si="106">$U7*AU$4</f>
        <v>0</v>
      </c>
      <c r="AV7" s="6">
        <f t="shared" ref="AV7:AV70" si="107">$V7*AV$4</f>
        <v>0</v>
      </c>
      <c r="AW7" s="6">
        <f t="shared" ref="AW7:AW70" si="108">$W7*AW$4</f>
        <v>0</v>
      </c>
      <c r="AX7" s="6">
        <f t="shared" ref="AX7:AX70" si="109">$X7*AX$4</f>
        <v>0</v>
      </c>
      <c r="AY7" s="193">
        <f t="shared" ref="AY7:AY70" si="110">LN(AU7+AY$4)</f>
        <v>5.6740334309306508</v>
      </c>
      <c r="AZ7" s="193">
        <f t="shared" ref="AZ7:AZ70" si="111">LN(AV7+AZ$4)</f>
        <v>4.1745731882913786</v>
      </c>
      <c r="BA7" s="193">
        <f t="shared" ref="BA7:BA70" si="112">LN(AW7+BA$4)</f>
        <v>3.8150380693314694</v>
      </c>
      <c r="BB7" s="193">
        <f t="shared" ref="BB7:BB70" si="113">LN(AX7+BB$4)</f>
        <v>3.9040600573940507</v>
      </c>
      <c r="BC7" s="72">
        <f t="shared" ref="BC7:BC70" si="114">EXP($AI$1 + SUMPRODUCT($AK$1:$AQ$1, $AK$6:$AQ$6) + SUMPRODUCT(AY7:BB7, $BK$2:$BN$2))</f>
        <v>56312.210093717425</v>
      </c>
      <c r="BG7" s="3">
        <f t="shared" ref="BG7:BG70" si="115">$U7*BG$4</f>
        <v>7.2602197668941288</v>
      </c>
      <c r="BH7" s="6">
        <f t="shared" ref="BH7:BH70" si="116">$V7*BH$4</f>
        <v>0</v>
      </c>
      <c r="BI7" s="6">
        <f t="shared" ref="BI7:BI70" si="117">$W7*BI$4</f>
        <v>0</v>
      </c>
      <c r="BJ7" s="6">
        <f t="shared" ref="BJ7:BJ70" si="118">$X7*BJ$4</f>
        <v>0</v>
      </c>
      <c r="BK7" s="193">
        <f t="shared" ref="BK7:BK70" si="119">LN(BG7+BK$4)</f>
        <v>5.6986592091772943</v>
      </c>
      <c r="BL7" s="193">
        <f t="shared" ref="BL7:BL70" si="120">LN(BH7+BL$4)</f>
        <v>4.1745731882913786</v>
      </c>
      <c r="BM7" s="193">
        <f t="shared" ref="BM7:BM70" si="121">LN(BI7+BM$4)</f>
        <v>3.8150380693314694</v>
      </c>
      <c r="BN7" s="193">
        <f t="shared" ref="BN7:BN70" si="122">LN(BJ7+BN$4)</f>
        <v>3.9040600573940507</v>
      </c>
      <c r="BO7" s="72">
        <f t="shared" ref="BO7:BO70" si="123">EXP($AI$1 + SUMPRODUCT($AK$1:$AQ$1, $AK$6:$AQ$6) + SUMPRODUCT(BK7:BN7, $BK$2:$BN$2))</f>
        <v>56326.433542412669</v>
      </c>
      <c r="BS7" s="3">
        <f t="shared" ref="BS7:BS70" si="124">$U7*BS$4</f>
        <v>7.2602426416655454</v>
      </c>
      <c r="BT7" s="6">
        <f t="shared" ref="BT7:BT70" si="125">$V7*BT$4</f>
        <v>0</v>
      </c>
      <c r="BU7" s="6">
        <f t="shared" ref="BU7:BU70" si="126">$W7*BU$4</f>
        <v>0</v>
      </c>
      <c r="BV7" s="6">
        <f t="shared" ref="BV7:BV70" si="127">$X7*BV$4</f>
        <v>0</v>
      </c>
      <c r="BW7" s="193">
        <f t="shared" ref="BW7:BW70" si="128">LN(BS7+BW$4)</f>
        <v>5.6986592858181764</v>
      </c>
      <c r="BX7" s="193">
        <f t="shared" ref="BX7:BX70" si="129">LN(BT7+BX$4)</f>
        <v>4.1745731882913786</v>
      </c>
      <c r="BY7" s="193">
        <f t="shared" ref="BY7:BY8" si="130">LN(BU7+BY$4)</f>
        <v>3.8150380693314694</v>
      </c>
      <c r="BZ7" s="193">
        <f t="shared" ref="BZ7:BZ70" si="131">LN(BV7+BZ$4)</f>
        <v>3.9040600573940507</v>
      </c>
      <c r="CA7" s="72">
        <f t="shared" ref="CA7:CA70" si="132">EXP($AI$1 + SUMPRODUCT($AK$1:$AQ$1, $AK$6:$AQ$6) + SUMPRODUCT(BK7:BN7, $BK$2:$BN$2))</f>
        <v>56326.433542412669</v>
      </c>
      <c r="CE7" s="3">
        <f t="shared" ref="CE7:CE70" si="133">$U7*CE$4</f>
        <v>0</v>
      </c>
      <c r="CF7" s="6">
        <f t="shared" ref="CF7:CF70" si="134">$V7*CF$4</f>
        <v>5.8197179044881482</v>
      </c>
      <c r="CG7" s="6">
        <f t="shared" ref="CG7:CG70" si="135">$W7*CG$4</f>
        <v>0</v>
      </c>
      <c r="CH7" s="6">
        <f t="shared" ref="CH7:CH70" si="136">$X7*CH$4</f>
        <v>0</v>
      </c>
      <c r="CI7" s="193">
        <f t="shared" ref="CI7:CI70" si="137">LN(CE7+CI$4)</f>
        <v>5.6740334309306508</v>
      </c>
      <c r="CJ7" s="193">
        <f t="shared" ref="CJ7:CJ70" si="138">LN(CF7+CJ$4)</f>
        <v>4.260308104973757</v>
      </c>
      <c r="CK7" s="193">
        <f t="shared" ref="CK7:CK8" si="139">LN(CG7+CK$4)</f>
        <v>3.8150380693314694</v>
      </c>
      <c r="CL7" s="193">
        <f t="shared" ref="CL7:CL70" si="140">LN(CH7+CL$4)</f>
        <v>3.9040600573940507</v>
      </c>
      <c r="CM7" s="72">
        <f t="shared" ref="CM7:CM70" si="141">EXP($AI$1 + SUMPRODUCT($AK$1:$AQ$1, $AK$6:$AQ$6) + SUMPRODUCT(CI7:CL7, $BK$2:$BN$2))</f>
        <v>56525.879493963155</v>
      </c>
      <c r="CQ7" s="3">
        <f t="shared" ref="CQ7:CQ70" si="142">$U7*CQ$4</f>
        <v>0</v>
      </c>
      <c r="CR7" s="6">
        <f t="shared" ref="CR7:CR70" si="143">$V7*CR$4</f>
        <v>5.8197811987392356</v>
      </c>
      <c r="CS7" s="6">
        <f t="shared" ref="CS7:CS70" si="144">$W7*CS$4</f>
        <v>0</v>
      </c>
      <c r="CT7" s="6">
        <f t="shared" ref="CT7:CT70" si="145">$X7*CT$4</f>
        <v>0</v>
      </c>
      <c r="CU7" s="193">
        <f t="shared" ref="CU7:CU70" si="146">LN(CQ7+CU$4)</f>
        <v>5.6740334309306508</v>
      </c>
      <c r="CV7" s="193">
        <f t="shared" ref="CV7:CV70" si="147">LN(CR7+CV$4)</f>
        <v>4.2603089985585516</v>
      </c>
      <c r="CW7" s="193">
        <f t="shared" ref="CW7:CW8" si="148">LN(CS7+CW$4)</f>
        <v>3.8150380693314694</v>
      </c>
      <c r="CX7" s="193">
        <f t="shared" ref="CX7:CX70" si="149">LN(CT7+CX$4)</f>
        <v>3.9040600573940507</v>
      </c>
      <c r="CY7" s="72">
        <f t="shared" ref="CY7:CY70" si="150">EXP($AI$1 + SUMPRODUCT($AK$1:$AQ$1, $AK$6:$AQ$6) + SUMPRODUCT(CU7:CX7, $BK$2:$BN$2))</f>
        <v>56525.881725183681</v>
      </c>
      <c r="DC7" s="3">
        <f t="shared" ref="DC7:DC70" si="151">$U7*DC$4</f>
        <v>0</v>
      </c>
      <c r="DD7" s="6">
        <f t="shared" ref="DD7:DD70" si="152">$V7*DD$4</f>
        <v>0</v>
      </c>
      <c r="DE7" s="6">
        <f t="shared" ref="DE7:DE70" si="153">$W7*DE$4</f>
        <v>5.4671219484283622</v>
      </c>
      <c r="DF7" s="6">
        <f t="shared" ref="DF7:DF70" si="154">$X7*DF$4</f>
        <v>0</v>
      </c>
      <c r="DG7" s="193">
        <f t="shared" ref="DG7:DG70" si="155">LN(DC7+DG$4)</f>
        <v>5.6740334309306508</v>
      </c>
      <c r="DH7" s="193">
        <f t="shared" ref="DH7:DH70" si="156">LN(DD7+DH$4)</f>
        <v>4.1745731882913786</v>
      </c>
      <c r="DI7" s="193">
        <f t="shared" ref="DI7:DI8" si="157">LN(DE7+DI$4)</f>
        <v>3.9287937043464192</v>
      </c>
      <c r="DJ7" s="193">
        <f t="shared" ref="DJ7:DJ70" si="158">LN(DF7+DJ$4)</f>
        <v>3.9040600573940507</v>
      </c>
      <c r="DK7" s="72">
        <f t="shared" ref="DK7:DK70" si="159">EXP($AI$1 + SUMPRODUCT($AK$1:$AQ$1, $AK$6:$AQ$6) + SUMPRODUCT(DG7:DJ7, $BK$2:$BN$2))</f>
        <v>56869.258240453077</v>
      </c>
      <c r="DO7" s="3">
        <f t="shared" ref="DO7:DO70" si="160">$U7*DO$4</f>
        <v>0</v>
      </c>
      <c r="DP7" s="6">
        <f t="shared" ref="DP7:DP70" si="161">$V7*DP$4</f>
        <v>0</v>
      </c>
      <c r="DQ7" s="6">
        <f t="shared" ref="DQ7:DQ70" si="162">$W7*DQ$4</f>
        <v>5.206883365621592</v>
      </c>
      <c r="DR7" s="6">
        <f t="shared" ref="DR7:DR70" si="163">$X7*DR$4</f>
        <v>0</v>
      </c>
      <c r="DS7" s="193">
        <f t="shared" ref="DS7:DS70" si="164">LN(DO7+DS$4)</f>
        <v>5.6740334309306508</v>
      </c>
      <c r="DT7" s="193">
        <f t="shared" ref="DT7:DT70" si="165">LN(DP7+DT$4)</f>
        <v>4.1745731882913786</v>
      </c>
      <c r="DU7" s="193">
        <f t="shared" ref="DU7:DU8" si="166">LN(DQ7+DU$4)</f>
        <v>3.9236623495747782</v>
      </c>
      <c r="DV7" s="193">
        <f t="shared" ref="DV7:DV70" si="167">LN(DR7+DV$4)</f>
        <v>3.9040600573940507</v>
      </c>
      <c r="DW7" s="72">
        <f t="shared" ref="DW7:DW70" si="168">EXP($AI$1 + SUMPRODUCT($AK$1:$AQ$1, $AK$6:$AQ$6) + SUMPRODUCT(DS7:DV7, $BK$2:$BN$2))</f>
        <v>56844.012321543676</v>
      </c>
      <c r="EA7" s="3">
        <f t="shared" ref="EA7:EA70" si="169">$U7*EA$4</f>
        <v>0</v>
      </c>
      <c r="EB7" s="6">
        <f t="shared" ref="EB7:EB70" si="170">$V7*EB$4</f>
        <v>0</v>
      </c>
      <c r="EC7" s="6">
        <f t="shared" ref="EC7:EC70" si="171">$W7*EC$4</f>
        <v>0</v>
      </c>
      <c r="ED7" s="6">
        <f t="shared" ref="ED7:ED70" si="172">$X7*ED$4</f>
        <v>14.667801481144526</v>
      </c>
      <c r="EE7" s="193">
        <f t="shared" ref="EE7:EE70" si="173">LN(EA7+EE$4)</f>
        <v>5.6740334309306508</v>
      </c>
      <c r="EF7" s="193">
        <f t="shared" ref="EF7:EF70" si="174">LN(EB7+EF$4)</f>
        <v>4.1745731882913786</v>
      </c>
      <c r="EG7" s="193">
        <f t="shared" ref="EG7:EG8" si="175">LN(EC7+EG$4)</f>
        <v>3.8150380693314694</v>
      </c>
      <c r="EH7" s="193">
        <f t="shared" ref="EH7:EH70" si="176">LN(ED7+EH$4)</f>
        <v>4.1631121764644545</v>
      </c>
      <c r="EI7" s="72">
        <f t="shared" ref="EI7:EI70" si="177">EXP($AI$1 + SUMPRODUCT($AK$1:$AQ$1, $AK$6:$AQ$6) + SUMPRODUCT(EE7:EH7, $BK$2:$BN$2))</f>
        <v>58155.268162391258</v>
      </c>
      <c r="EM7" s="3">
        <f t="shared" ref="EM7:EM70" si="178">$U7*EM$4</f>
        <v>0</v>
      </c>
      <c r="EN7" s="6">
        <f t="shared" ref="EN7:EN70" si="179">$V7*EN$4</f>
        <v>0</v>
      </c>
      <c r="EO7" s="6">
        <f t="shared" ref="EO7:EO70" si="180">$W7*EO$4</f>
        <v>0</v>
      </c>
      <c r="EP7" s="6">
        <f t="shared" ref="EP7:EP70" si="181">$X7*EP$4</f>
        <v>4.8893878322807627</v>
      </c>
      <c r="EQ7" s="193">
        <f t="shared" ref="EQ7:EQ70" si="182">LN(EM7+EQ$4)</f>
        <v>5.6740334309306508</v>
      </c>
      <c r="ER7" s="193">
        <f t="shared" ref="ER7:ER70" si="183">LN(EN7+ER$4)</f>
        <v>4.1745731882913786</v>
      </c>
      <c r="ES7" s="193">
        <f t="shared" ref="ES7:ES8" si="184">LN(EO7+ES$4)</f>
        <v>3.8150380693314694</v>
      </c>
      <c r="ET7" s="193">
        <f t="shared" ref="ET7:ET70" si="185">LN(EP7+ET$4)</f>
        <v>3.9980689763849271</v>
      </c>
      <c r="EU7" s="72">
        <f t="shared" ref="EU7:EU70" si="186">EXP($AI$1 + SUMPRODUCT($AK$1:$AQ$1, $AK$6:$AQ$6) + SUMPRODUCT(EQ7:ET7, $BK$2:$BN$2))</f>
        <v>56974.196704849164</v>
      </c>
      <c r="EY7" s="3">
        <f t="shared" ref="EY7:EY70" si="187">$U7*EY$4</f>
        <v>7.2602197668941288</v>
      </c>
      <c r="EZ7" s="6">
        <f t="shared" ref="EZ7:EZ70" si="188">$V7*EZ$4</f>
        <v>5.8197179044881482</v>
      </c>
      <c r="FA7" s="6">
        <f t="shared" ref="FA7:FA70" si="189">$W7*FA$4</f>
        <v>5.4671219484283622</v>
      </c>
      <c r="FB7" s="6">
        <f t="shared" ref="FB7:FB70" si="190">$X7*FB$4</f>
        <v>14.667801481144526</v>
      </c>
      <c r="FC7" s="193">
        <f t="shared" ref="FC7:FC70" si="191">LN(EY7+FC$4)</f>
        <v>5.6986592091772943</v>
      </c>
      <c r="FD7" s="193">
        <f t="shared" ref="FD7:FD70" si="192">LN(EZ7+FD$4)</f>
        <v>4.260308104973757</v>
      </c>
      <c r="FE7" s="193">
        <f t="shared" ref="FE7:FE8" si="193">LN(FA7+FE$4)</f>
        <v>3.9287937043464192</v>
      </c>
      <c r="FF7" s="193">
        <f t="shared" ref="FF7:FF70" si="194">LN(FB7+FF$4)</f>
        <v>4.1631121764644545</v>
      </c>
      <c r="FG7" s="72">
        <f t="shared" ref="FG7:FG70" si="195">EXP($AI$1 + SUMPRODUCT($AK$1:$AQ$1, $AK$6:$AQ$6) + SUMPRODUCT(FC7:FF7, $BK$2:$BN$2))</f>
        <v>58968.284128780135</v>
      </c>
      <c r="FK7" s="3">
        <f t="shared" ref="FK7:FK70" si="196">$U7*FK$4</f>
        <v>7.4084103920103246</v>
      </c>
      <c r="FL7" s="6">
        <f t="shared" ref="FL7:FL70" si="197">$V7*FL$4</f>
        <v>5.8197811987392356</v>
      </c>
      <c r="FM7" s="6">
        <f t="shared" ref="FM7:FM70" si="198">$W7*FM$4</f>
        <v>5.206883365621592</v>
      </c>
      <c r="FN7" s="6">
        <f t="shared" ref="FN7:FN70" si="199">$X7*FN$4</f>
        <v>4.8893878322807627</v>
      </c>
      <c r="FO7" s="193">
        <f t="shared" ref="FO7:FO70" si="200">LN(FK7+FO$4)</f>
        <v>5.6991555919363126</v>
      </c>
      <c r="FP7" s="193">
        <f t="shared" ref="FP7:FP70" si="201">LN(FL7+FP$4)</f>
        <v>4.2603089985585516</v>
      </c>
      <c r="FQ7" s="193">
        <f t="shared" ref="FQ7:FQ8" si="202">LN(FM7+FQ$4)</f>
        <v>3.9236623495747782</v>
      </c>
      <c r="FR7" s="193">
        <f t="shared" ref="FR7:FR70" si="203">LN(FN7+FR$4)</f>
        <v>3.9980689763849271</v>
      </c>
      <c r="FS7" s="205">
        <f t="shared" ref="FS7:FS70" si="204">EXP($AI$1 + SUMPRODUCT($AK$1:$AQ$1, $AK$6:$AQ$6) + SUMPRODUCT(FO7:FR7, $BK$2:$BN$2))</f>
        <v>57745.351329234247</v>
      </c>
      <c r="FW7" s="3">
        <f t="shared" ref="FW7:FW70" si="205">$U7*FW$4</f>
        <v>8.5196456448247417</v>
      </c>
      <c r="FX7" s="6">
        <f t="shared" ref="FX7:FX70" si="206">$V7*FX$4</f>
        <v>6.5762812320716071</v>
      </c>
      <c r="FY7" s="6">
        <f t="shared" ref="FY7:FY70" si="207">$W7*FY$4</f>
        <v>6.4564106819534937</v>
      </c>
      <c r="FZ7" s="6">
        <f t="shared" ref="FZ7:FZ70" si="208">$X7*FZ$4</f>
        <v>5.7693352492501795</v>
      </c>
      <c r="GA7" s="193">
        <f t="shared" ref="GA7:GA70" si="209">LN(FW7+GA$4)</f>
        <v>5.7028699807819399</v>
      </c>
      <c r="GB7" s="193">
        <f t="shared" ref="GB7:GB70" si="210">LN(FX7+GB$4)</f>
        <v>4.2709325894154162</v>
      </c>
      <c r="GC7" s="193">
        <f t="shared" ref="GC7:GC8" si="211">LN(FY7+GC$4)</f>
        <v>3.9480635626370479</v>
      </c>
      <c r="GD7" s="193">
        <f t="shared" ref="GD7:GD70" si="212">LN(FZ7+GD$4)</f>
        <v>4.0140879361185551</v>
      </c>
      <c r="GE7" s="72">
        <f t="shared" ref="GE7:GE70" si="213">EXP($AI$1 + SUMPRODUCT($AK$1:$AQ$1, $AK$6:$AQ$6) + SUMPRODUCT(GA7:GD7,$GA$2:$GD$2))</f>
        <v>58012.19071079955</v>
      </c>
      <c r="GI7" s="3">
        <f t="shared" ref="GI7:GI70" si="214">$U7*GI$4</f>
        <v>8.1492262689627992</v>
      </c>
      <c r="GJ7" s="6">
        <f t="shared" ref="GJ7:GJ70" si="215">$V7*GJ$4</f>
        <v>6.4016896949369633</v>
      </c>
      <c r="GK7" s="6">
        <f t="shared" ref="GK7:GK70" si="216">$W7*GK$4</f>
        <v>5.7274610888297124</v>
      </c>
      <c r="GL7" s="6">
        <f t="shared" ref="GL7:GL70" si="217">$X7*GL$4</f>
        <v>5.37819387641966</v>
      </c>
      <c r="GM7" s="193">
        <f t="shared" ref="GM7:GM70" si="218">LN(GI7+GM$4)</f>
        <v>5.7016333580273244</v>
      </c>
      <c r="GN7" s="193">
        <f t="shared" ref="GN7:GN70" si="219">LN(GJ7+GN$4)</f>
        <v>4.2684907851074332</v>
      </c>
      <c r="GO7" s="193">
        <f t="shared" ref="GO7:GO8" si="220">LN(GK7+GO$4)</f>
        <v>3.9339008303143017</v>
      </c>
      <c r="GP7" s="193">
        <f t="shared" ref="GP7:GP70" si="221">LN(GL7+GP$4)</f>
        <v>4.0069990837714311</v>
      </c>
      <c r="GQ7" s="72">
        <f t="shared" ref="GQ7:GQ70" si="222">EXP($AI$1 + SUMPRODUCT($AK$1:$AQ$1, $AK$6:$AQ$6) + SUMPRODUCT(GM7:GP7,$GA$2:$GD$2))</f>
        <v>57883.120687518975</v>
      </c>
      <c r="GU7" s="3">
        <f t="shared" ref="GU7:GU70" si="223">$U7*GU$4</f>
        <v>9.6309037724105799</v>
      </c>
      <c r="GV7" s="6">
        <f t="shared" ref="GV7:GV70" si="224">$V7*GV$4</f>
        <v>6.9836614853857775</v>
      </c>
      <c r="GW7" s="6">
        <f t="shared" ref="GW7:GW70" si="225">$W7*GW$4</f>
        <v>6.768817650435115</v>
      </c>
      <c r="GX7" s="6">
        <f t="shared" ref="GX7:GX70" si="226">$X7*GX$4</f>
        <v>6.1115839504768852</v>
      </c>
      <c r="GY7" s="193">
        <f t="shared" ref="GY7:GY70" si="227">LN(GU7+GY$4)</f>
        <v>5.7065707000209267</v>
      </c>
      <c r="GZ7" s="193">
        <f t="shared" ref="GZ7:GZ70" si="228">LN(GV7+GZ$4)</f>
        <v>4.2766070520572237</v>
      </c>
      <c r="HA7" s="193">
        <f t="shared" ref="HA7:HA8" si="229">LN(GW7+HA$4)</f>
        <v>3.9540724356984867</v>
      </c>
      <c r="HB7" s="193">
        <f t="shared" ref="HB7:HB70" si="230">LN(GX7+HB$4)</f>
        <v>4.0202497257284806</v>
      </c>
      <c r="HC7" s="205">
        <f t="shared" ref="HC7:HC70" si="231">EXP($AI$1 + SUMPRODUCT($AK$1:$AQ$1, $AK$6:$AQ$6) + SUMPRODUCT(GY7:HB7,$GA$2:$GD$2))</f>
        <v>58103.608701106226</v>
      </c>
      <c r="HG7" s="3">
        <f t="shared" si="37"/>
        <v>8.5196456448247417</v>
      </c>
      <c r="HH7" s="6">
        <f t="shared" si="38"/>
        <v>0</v>
      </c>
      <c r="HI7" s="6">
        <f t="shared" si="39"/>
        <v>0</v>
      </c>
      <c r="HJ7" s="6">
        <f t="shared" si="40"/>
        <v>0</v>
      </c>
      <c r="HK7" s="193">
        <f t="shared" ref="HK7:HN70" si="232">LN(HG7+HK$4)</f>
        <v>5.7028699807819399</v>
      </c>
      <c r="HL7" s="193">
        <f t="shared" si="232"/>
        <v>4.1745731882913786</v>
      </c>
      <c r="HM7" s="193">
        <f t="shared" si="232"/>
        <v>3.8150380693314694</v>
      </c>
      <c r="HN7" s="193">
        <f t="shared" si="232"/>
        <v>3.9040600573940507</v>
      </c>
      <c r="HO7" s="212">
        <f t="shared" ref="HO7:HO70" si="233">EXP($AI$1 + SUMPRODUCT($AK$1:$AQ$1, $AK$6:$AQ$6) + SUMPRODUCT(HK7:HN7,$GA$2:$GD$2))</f>
        <v>56328.865975198474</v>
      </c>
      <c r="HS7" s="3">
        <f t="shared" si="41"/>
        <v>8.1492262689627992</v>
      </c>
      <c r="HT7" s="6">
        <f t="shared" si="42"/>
        <v>0</v>
      </c>
      <c r="HU7" s="6">
        <f t="shared" si="43"/>
        <v>0</v>
      </c>
      <c r="HV7" s="6">
        <f t="shared" si="44"/>
        <v>0</v>
      </c>
      <c r="HW7" s="193">
        <f t="shared" ref="HW7:HZ70" si="234">LN(HS7+HW$4)</f>
        <v>5.7016333580273244</v>
      </c>
      <c r="HX7" s="193">
        <f t="shared" si="234"/>
        <v>4.1745731882913786</v>
      </c>
      <c r="HY7" s="193">
        <f t="shared" si="234"/>
        <v>3.8150380693314694</v>
      </c>
      <c r="HZ7" s="193">
        <f t="shared" si="234"/>
        <v>3.9040600573940507</v>
      </c>
      <c r="IA7" s="212">
        <f t="shared" ref="IA7:IA70" si="235">EXP($AI$1 + SUMPRODUCT($AK$1:$AQ$1, $AK$6:$AQ$6) + SUMPRODUCT(HW7:HZ7,$GA$2:$GD$2))</f>
        <v>56328.151605508363</v>
      </c>
      <c r="IE7" s="3">
        <f t="shared" si="45"/>
        <v>9.6309037724105799</v>
      </c>
      <c r="IF7" s="6">
        <f t="shared" si="46"/>
        <v>0</v>
      </c>
      <c r="IG7" s="6">
        <f t="shared" si="47"/>
        <v>0</v>
      </c>
      <c r="IH7" s="6">
        <f t="shared" si="48"/>
        <v>0</v>
      </c>
      <c r="II7" s="193">
        <f t="shared" ref="II7:IL70" si="236">LN(IE7+II$4)</f>
        <v>5.7065707000209267</v>
      </c>
      <c r="IJ7" s="193">
        <f t="shared" si="236"/>
        <v>4.1745731882913786</v>
      </c>
      <c r="IK7" s="193">
        <f t="shared" si="236"/>
        <v>3.8150380693314694</v>
      </c>
      <c r="IL7" s="193">
        <f t="shared" si="236"/>
        <v>3.9040600573940507</v>
      </c>
      <c r="IM7" s="205">
        <f t="shared" ref="IM7:IM70" si="237">EXP($AI$1 + SUMPRODUCT($AK$1:$AQ$1, $AK$6:$AQ$6) + SUMPRODUCT(II7:IL7,$GA$2:$GD$2))</f>
        <v>56331.003853204144</v>
      </c>
      <c r="IQ7" s="3">
        <f t="shared" si="49"/>
        <v>0</v>
      </c>
      <c r="IR7" s="6">
        <f t="shared" si="50"/>
        <v>6.5762812320716071</v>
      </c>
      <c r="IS7" s="6">
        <f t="shared" si="51"/>
        <v>0</v>
      </c>
      <c r="IT7" s="6">
        <f t="shared" si="52"/>
        <v>0</v>
      </c>
      <c r="IU7" s="193">
        <f t="shared" ref="IU7:IX70" si="238">LN(IQ7+IU$4)</f>
        <v>5.6740334309306508</v>
      </c>
      <c r="IV7" s="193">
        <f t="shared" si="238"/>
        <v>4.2709325894154162</v>
      </c>
      <c r="IW7" s="193">
        <f t="shared" si="238"/>
        <v>3.8150380693314694</v>
      </c>
      <c r="IX7" s="193">
        <f t="shared" si="238"/>
        <v>3.9040600573940507</v>
      </c>
      <c r="IY7" s="212">
        <f t="shared" ref="IY7:IY70" si="239">EXP($AI$1 + SUMPRODUCT($AK$1:$AQ$1, $AK$6:$AQ$6) + SUMPRODUCT(IU7:IX7,$GA$2:$GD$2))</f>
        <v>56552.414335547714</v>
      </c>
      <c r="JC7" s="3">
        <f t="shared" si="53"/>
        <v>0</v>
      </c>
      <c r="JD7" s="6">
        <f t="shared" si="54"/>
        <v>6.4016896949369633</v>
      </c>
      <c r="JE7" s="6">
        <f t="shared" si="55"/>
        <v>0</v>
      </c>
      <c r="JF7" s="6">
        <f t="shared" si="56"/>
        <v>0</v>
      </c>
      <c r="JG7" s="193">
        <f t="shared" ref="JG7:JJ70" si="240">LN(JC7+JG$4)</f>
        <v>5.6740334309306508</v>
      </c>
      <c r="JH7" s="193">
        <f t="shared" si="240"/>
        <v>4.2684907851074332</v>
      </c>
      <c r="JI7" s="193">
        <f t="shared" si="240"/>
        <v>3.8150380693314694</v>
      </c>
      <c r="JJ7" s="193">
        <f t="shared" si="240"/>
        <v>3.9040600573940507</v>
      </c>
      <c r="JK7" s="212">
        <f t="shared" ref="JK7:JK70" si="241">EXP($AI$1 + SUMPRODUCT($AK$1:$AQ$1, $AK$6:$AQ$6) + SUMPRODUCT(JG7:JJ7,$GA$2:$GD$2))</f>
        <v>56546.314783026319</v>
      </c>
      <c r="JO7" s="3">
        <f t="shared" si="57"/>
        <v>0</v>
      </c>
      <c r="JP7" s="6">
        <f t="shared" si="58"/>
        <v>6.9836614853857775</v>
      </c>
      <c r="JQ7" s="6">
        <f t="shared" si="59"/>
        <v>0</v>
      </c>
      <c r="JR7" s="6">
        <f t="shared" si="60"/>
        <v>0</v>
      </c>
      <c r="JS7" s="193">
        <f t="shared" ref="JS7:JV70" si="242">LN(JO7+JS$4)</f>
        <v>5.6740334309306508</v>
      </c>
      <c r="JT7" s="193">
        <f t="shared" si="242"/>
        <v>4.2766070520572237</v>
      </c>
      <c r="JU7" s="193">
        <f t="shared" si="242"/>
        <v>3.8150380693314694</v>
      </c>
      <c r="JV7" s="193">
        <f t="shared" si="242"/>
        <v>3.9040600573940507</v>
      </c>
      <c r="JW7" s="205">
        <f t="shared" ref="JW7:JW70" si="243">EXP($AI$1 + SUMPRODUCT($AK$1:$AQ$1, $AK$6:$AQ$6) + SUMPRODUCT(JS7:JV7,$GA$2:$GD$2))</f>
        <v>56566.59151098907</v>
      </c>
      <c r="KA7" s="3">
        <f t="shared" si="61"/>
        <v>0</v>
      </c>
      <c r="KB7" s="6">
        <f t="shared" si="62"/>
        <v>0</v>
      </c>
      <c r="KC7" s="6">
        <f t="shared" si="63"/>
        <v>6.4564106819534937</v>
      </c>
      <c r="KD7" s="6">
        <f t="shared" si="64"/>
        <v>0</v>
      </c>
      <c r="KE7" s="193">
        <f t="shared" ref="KE7:KH70" si="244">LN(KA7+KE$4)</f>
        <v>5.6740334309306508</v>
      </c>
      <c r="KF7" s="193">
        <f t="shared" si="244"/>
        <v>4.1745731882913786</v>
      </c>
      <c r="KG7" s="193">
        <f t="shared" si="244"/>
        <v>3.9480635626370479</v>
      </c>
      <c r="KH7" s="193">
        <f t="shared" si="244"/>
        <v>3.9040600573940507</v>
      </c>
      <c r="KI7" s="212">
        <f t="shared" ref="KI7:KI70" si="245">EXP($AI$1 + SUMPRODUCT($AK$1:$AQ$1, $AK$6:$AQ$6) + SUMPRODUCT(KE7:KH7,$GA$2:$GD$2))</f>
        <v>56964.164796315737</v>
      </c>
      <c r="KM7" s="3">
        <f t="shared" si="65"/>
        <v>0</v>
      </c>
      <c r="KN7" s="6">
        <f t="shared" si="66"/>
        <v>0</v>
      </c>
      <c r="KO7" s="6">
        <f t="shared" si="67"/>
        <v>5.7274610888297124</v>
      </c>
      <c r="KP7" s="6">
        <f t="shared" si="68"/>
        <v>0</v>
      </c>
      <c r="KQ7" s="193">
        <f t="shared" ref="KQ7:KT70" si="246">LN(KM7+KQ$4)</f>
        <v>5.6740334309306508</v>
      </c>
      <c r="KR7" s="193">
        <f t="shared" si="246"/>
        <v>4.1745731882913786</v>
      </c>
      <c r="KS7" s="193">
        <f t="shared" si="246"/>
        <v>3.9339008303143017</v>
      </c>
      <c r="KT7" s="193">
        <f t="shared" si="246"/>
        <v>3.9040600573940507</v>
      </c>
      <c r="KU7" s="212">
        <f t="shared" ref="KU7:KU70" si="247">EXP($AI$1 + SUMPRODUCT($AK$1:$AQ$1, $AK$6:$AQ$6) + SUMPRODUCT(KQ7:KT7,$GA$2:$GD$2))</f>
        <v>56894.396088364767</v>
      </c>
      <c r="KY7" s="3">
        <f t="shared" si="69"/>
        <v>0</v>
      </c>
      <c r="KZ7" s="6">
        <f t="shared" si="70"/>
        <v>0</v>
      </c>
      <c r="LA7" s="6">
        <f t="shared" si="71"/>
        <v>6.768817650435115</v>
      </c>
      <c r="LB7" s="6">
        <f t="shared" si="72"/>
        <v>0</v>
      </c>
      <c r="LC7" s="193">
        <f t="shared" ref="LC7:LF70" si="248">LN(KY7+LC$4)</f>
        <v>5.6740334309306508</v>
      </c>
      <c r="LD7" s="193">
        <f t="shared" si="248"/>
        <v>4.1745731882913786</v>
      </c>
      <c r="LE7" s="193">
        <f t="shared" si="248"/>
        <v>3.9540724356984867</v>
      </c>
      <c r="LF7" s="193">
        <f t="shared" si="248"/>
        <v>3.9040600573940507</v>
      </c>
      <c r="LG7" s="205">
        <f t="shared" ref="LG7:LG70" si="249">EXP($AI$1 + SUMPRODUCT($AK$1:$AQ$1, $AK$6:$AQ$6) + SUMPRODUCT(LC7:LF7,$GA$2:$GD$2))</f>
        <v>56993.791659360315</v>
      </c>
      <c r="LK7" s="3">
        <f t="shared" si="73"/>
        <v>0</v>
      </c>
      <c r="LL7" s="6">
        <f t="shared" si="74"/>
        <v>0</v>
      </c>
      <c r="LM7" s="6">
        <f t="shared" si="75"/>
        <v>0</v>
      </c>
      <c r="LN7" s="6">
        <f t="shared" si="76"/>
        <v>5.7693352492501795</v>
      </c>
      <c r="LO7" s="193">
        <f t="shared" ref="LO7:LR70" si="250">LN(LK7+LO$4)</f>
        <v>5.6740334309306508</v>
      </c>
      <c r="LP7" s="193">
        <f t="shared" si="250"/>
        <v>4.1745731882913786</v>
      </c>
      <c r="LQ7" s="193">
        <f t="shared" si="250"/>
        <v>3.8150380693314694</v>
      </c>
      <c r="LR7" s="193">
        <f t="shared" si="250"/>
        <v>4.0140879361185551</v>
      </c>
      <c r="LS7" s="212">
        <f t="shared" ref="LS7:LS70" si="251">EXP($AI$1 + SUMPRODUCT($AK$1:$AQ$1, $AK$6:$AQ$6) + SUMPRODUCT(LO7:LR7,$GA$2:$GD$2))</f>
        <v>57087.771592534118</v>
      </c>
      <c r="LW7" s="3">
        <f t="shared" si="77"/>
        <v>0</v>
      </c>
      <c r="LX7" s="6">
        <f t="shared" si="78"/>
        <v>0</v>
      </c>
      <c r="LY7" s="6">
        <f t="shared" si="79"/>
        <v>0</v>
      </c>
      <c r="LZ7" s="6">
        <f t="shared" si="80"/>
        <v>5.37819387641966</v>
      </c>
      <c r="MA7" s="193">
        <f t="shared" ref="MA7:MD70" si="252">LN(LW7+MA$4)</f>
        <v>5.6740334309306508</v>
      </c>
      <c r="MB7" s="193">
        <f t="shared" si="252"/>
        <v>4.1745731882913786</v>
      </c>
      <c r="MC7" s="193">
        <f t="shared" si="252"/>
        <v>3.8150380693314694</v>
      </c>
      <c r="MD7" s="193">
        <f t="shared" si="252"/>
        <v>4.0069990837714311</v>
      </c>
      <c r="ME7" s="212">
        <f t="shared" ref="ME7:ME70" si="253">EXP($AI$1 + SUMPRODUCT($AK$1:$AQ$1, $AK$6:$AQ$6) + SUMPRODUCT(MA7:MD7,$GA$2:$GD$2))</f>
        <v>57037.483524410236</v>
      </c>
      <c r="MI7" s="3">
        <f t="shared" si="81"/>
        <v>0</v>
      </c>
      <c r="MJ7" s="6">
        <f t="shared" si="82"/>
        <v>0</v>
      </c>
      <c r="MK7" s="6">
        <f t="shared" si="83"/>
        <v>0</v>
      </c>
      <c r="ML7" s="6">
        <f t="shared" si="84"/>
        <v>6.1115839504768852</v>
      </c>
      <c r="MM7" s="193">
        <f t="shared" ref="MM7:MP70" si="254">LN(MI7+MM$4)</f>
        <v>5.6740334309306508</v>
      </c>
      <c r="MN7" s="193">
        <f t="shared" si="254"/>
        <v>4.1745731882913786</v>
      </c>
      <c r="MO7" s="193">
        <f t="shared" si="254"/>
        <v>3.8150380693314694</v>
      </c>
      <c r="MP7" s="193">
        <f t="shared" si="254"/>
        <v>4.0202497257284806</v>
      </c>
      <c r="MQ7" s="205">
        <f t="shared" ref="MQ7:MQ70" si="255">EXP($AI$1 + SUMPRODUCT($AK$1:$AQ$1, $AK$6:$AQ$6) + SUMPRODUCT(MM7:MP7,$GA$2:$GD$2))</f>
        <v>57131.519127951928</v>
      </c>
      <c r="MT7" s="3">
        <f t="shared" si="85"/>
        <v>7.037968141376961</v>
      </c>
      <c r="MU7" s="6">
        <f t="shared" si="86"/>
        <v>5.8197179044881482</v>
      </c>
      <c r="MV7" s="6">
        <f t="shared" si="87"/>
        <v>5.9878002292310626</v>
      </c>
      <c r="MW7" s="6">
        <f t="shared" si="88"/>
        <v>5.8671205924578098</v>
      </c>
      <c r="MX7" s="193">
        <f t="shared" ref="MX7:NA70" si="256">LN(MT7+MX$4)</f>
        <v>5.6979142877875733</v>
      </c>
      <c r="MY7" s="193">
        <f t="shared" si="256"/>
        <v>4.260308104973757</v>
      </c>
      <c r="MZ7" s="193">
        <f t="shared" si="256"/>
        <v>3.9389820060216643</v>
      </c>
      <c r="NA7" s="193">
        <f t="shared" si="256"/>
        <v>4.015852325093368</v>
      </c>
      <c r="NB7" s="212">
        <f t="shared" ref="NB7:NB70" si="257">EXP($AI$1 + SUMPRODUCT($AK$1:$AQ$1, $AK$6:$AQ$6) + SUMPRODUCT(MX7:NA7,$GA$2:$GD$2))</f>
        <v>57949.186477144656</v>
      </c>
      <c r="NF7" s="3">
        <f t="shared" si="89"/>
        <v>7.037968141376961</v>
      </c>
      <c r="NG7" s="6">
        <f t="shared" si="90"/>
        <v>0</v>
      </c>
      <c r="NH7" s="6">
        <f t="shared" si="91"/>
        <v>0</v>
      </c>
      <c r="NI7" s="6">
        <f t="shared" si="92"/>
        <v>0</v>
      </c>
      <c r="NJ7" s="193">
        <f t="shared" ref="NJ7:NM70" si="258">LN(NF7+NJ$4)</f>
        <v>5.6979142877875733</v>
      </c>
      <c r="NK7" s="193">
        <f t="shared" si="258"/>
        <v>4.1745731882913786</v>
      </c>
      <c r="NL7" s="193">
        <f t="shared" si="258"/>
        <v>3.8150380693314694</v>
      </c>
      <c r="NM7" s="193">
        <f t="shared" si="258"/>
        <v>3.9040600573940507</v>
      </c>
      <c r="NN7" s="212">
        <f t="shared" ref="NN7:NN70" si="259">EXP($AI$1 + SUMPRODUCT($AK$1:$AQ$1, $AK$6:$AQ$6) + SUMPRODUCT(NJ7:NM7,$GA$2:$GD$2))</f>
        <v>56326.003235253636</v>
      </c>
      <c r="NR7" s="3">
        <f t="shared" si="93"/>
        <v>0</v>
      </c>
      <c r="NS7" s="6">
        <f t="shared" si="94"/>
        <v>5.8197179044881482</v>
      </c>
      <c r="NT7" s="6">
        <f t="shared" si="95"/>
        <v>0</v>
      </c>
      <c r="NU7" s="6">
        <f t="shared" si="96"/>
        <v>0</v>
      </c>
      <c r="NV7" s="193">
        <f t="shared" ref="NV7:NY70" si="260">LN(NR7+NV$4)</f>
        <v>5.6740334309306508</v>
      </c>
      <c r="NW7" s="193">
        <f t="shared" si="260"/>
        <v>4.260308104973757</v>
      </c>
      <c r="NX7" s="193">
        <f t="shared" si="260"/>
        <v>3.8150380693314694</v>
      </c>
      <c r="NY7" s="193">
        <f t="shared" si="260"/>
        <v>3.9040600573940507</v>
      </c>
      <c r="NZ7" s="212">
        <f t="shared" ref="NZ7:NZ70" si="261">EXP($AI$1 + SUMPRODUCT($AK$1:$AQ$1, $AK$6:$AQ$6) + SUMPRODUCT(NV7:NY7,$GA$2:$GD$2))</f>
        <v>56525.879493963155</v>
      </c>
      <c r="OD7" s="3">
        <f t="shared" si="97"/>
        <v>0</v>
      </c>
      <c r="OE7" s="6">
        <f t="shared" si="98"/>
        <v>0</v>
      </c>
      <c r="OF7" s="6">
        <f t="shared" si="99"/>
        <v>5.9878002292310626</v>
      </c>
      <c r="OG7" s="6">
        <f t="shared" si="100"/>
        <v>0</v>
      </c>
      <c r="OH7" s="193">
        <f t="shared" ref="OH7:OK70" si="262">LN(OD7+OH$4)</f>
        <v>5.6740334309306508</v>
      </c>
      <c r="OI7" s="193">
        <f t="shared" si="262"/>
        <v>4.1745731882913786</v>
      </c>
      <c r="OJ7" s="193">
        <f t="shared" si="262"/>
        <v>3.9389820060216643</v>
      </c>
      <c r="OK7" s="193">
        <f t="shared" si="262"/>
        <v>3.9040600573940507</v>
      </c>
      <c r="OL7" s="212">
        <f t="shared" ref="OL7:OL70" si="263">EXP($AI$1 + SUMPRODUCT($AK$1:$AQ$1, $AK$6:$AQ$6) + SUMPRODUCT(OH7:OK7,$GA$2:$GD$2))</f>
        <v>56919.417233274544</v>
      </c>
      <c r="OP7" s="3">
        <f t="shared" si="101"/>
        <v>0</v>
      </c>
      <c r="OQ7" s="6">
        <f t="shared" si="102"/>
        <v>0</v>
      </c>
      <c r="OR7" s="6">
        <f t="shared" si="103"/>
        <v>0</v>
      </c>
      <c r="OS7" s="6">
        <f t="shared" si="104"/>
        <v>5.8671205924578098</v>
      </c>
      <c r="OT7" s="193">
        <f t="shared" ref="OT7:OW70" si="264">LN(OP7+OT$4)</f>
        <v>5.6740334309306508</v>
      </c>
      <c r="OU7" s="193">
        <f t="shared" si="264"/>
        <v>4.1745731882913786</v>
      </c>
      <c r="OV7" s="193">
        <f t="shared" si="264"/>
        <v>3.8150380693314694</v>
      </c>
      <c r="OW7" s="193">
        <f t="shared" si="264"/>
        <v>4.015852325093368</v>
      </c>
      <c r="OX7" s="232">
        <f t="shared" ref="OX7:OX70" si="265">EXP($AI$1 + SUMPRODUCT($AK$1:$AQ$1, $AK$6:$AQ$6) + SUMPRODUCT(OT7:OW7,$GA$2:$GD$2))</f>
        <v>57100.294995103592</v>
      </c>
    </row>
    <row r="8" spans="1:414" x14ac:dyDescent="0.2">
      <c r="B8" s="81">
        <v>45311</v>
      </c>
      <c r="C8">
        <v>108</v>
      </c>
      <c r="D8">
        <v>11.272268885950233</v>
      </c>
      <c r="E8">
        <v>1</v>
      </c>
      <c r="F8">
        <v>0</v>
      </c>
      <c r="G8">
        <v>0</v>
      </c>
      <c r="H8">
        <v>0</v>
      </c>
      <c r="I8">
        <v>0</v>
      </c>
      <c r="J8">
        <v>0</v>
      </c>
      <c r="K8">
        <v>0</v>
      </c>
      <c r="L8">
        <v>0</v>
      </c>
      <c r="M8">
        <v>0</v>
      </c>
      <c r="N8">
        <v>0</v>
      </c>
      <c r="O8">
        <v>0</v>
      </c>
      <c r="P8">
        <v>0</v>
      </c>
      <c r="Q8">
        <v>0</v>
      </c>
      <c r="R8">
        <v>0</v>
      </c>
      <c r="S8">
        <v>0</v>
      </c>
      <c r="T8">
        <v>11664</v>
      </c>
      <c r="U8">
        <v>7.4165886540309129</v>
      </c>
      <c r="V8">
        <v>5.8277556686126895</v>
      </c>
      <c r="W8">
        <v>5.2142683104948935</v>
      </c>
      <c r="X8">
        <v>4.7472716195862832</v>
      </c>
      <c r="Y8" s="3">
        <v>1372.1428264367</v>
      </c>
      <c r="Z8" s="3">
        <v>274.58357214258058</v>
      </c>
      <c r="AA8" s="3">
        <v>138.49874682796099</v>
      </c>
      <c r="AB8" s="3">
        <v>65.665922833780456</v>
      </c>
      <c r="AC8">
        <v>0</v>
      </c>
      <c r="AD8">
        <v>0</v>
      </c>
      <c r="AF8" s="1" t="s">
        <v>5</v>
      </c>
      <c r="AG8">
        <v>108</v>
      </c>
      <c r="AH8" s="189">
        <v>45311</v>
      </c>
      <c r="AI8">
        <f t="shared" si="105"/>
        <v>1</v>
      </c>
      <c r="AJ8">
        <v>108</v>
      </c>
      <c r="AK8">
        <v>0</v>
      </c>
      <c r="AL8">
        <v>0</v>
      </c>
      <c r="AM8">
        <v>0</v>
      </c>
      <c r="AN8">
        <v>0</v>
      </c>
      <c r="AO8">
        <v>0</v>
      </c>
      <c r="AP8">
        <v>0</v>
      </c>
      <c r="AQ8">
        <v>0</v>
      </c>
      <c r="AU8" s="6">
        <f t="shared" si="106"/>
        <v>0</v>
      </c>
      <c r="AV8" s="6">
        <f t="shared" si="107"/>
        <v>0</v>
      </c>
      <c r="AW8" s="6">
        <f t="shared" si="108"/>
        <v>0</v>
      </c>
      <c r="AX8" s="6">
        <f t="shared" si="109"/>
        <v>0</v>
      </c>
      <c r="AY8" s="193">
        <f t="shared" si="110"/>
        <v>5.6740334309306508</v>
      </c>
      <c r="AZ8" s="193">
        <f t="shared" si="111"/>
        <v>4.1745731882913786</v>
      </c>
      <c r="BA8" s="193">
        <f t="shared" si="112"/>
        <v>3.8150380693314694</v>
      </c>
      <c r="BB8" s="193">
        <f t="shared" si="113"/>
        <v>3.9040600573940507</v>
      </c>
      <c r="BC8" s="72">
        <f t="shared" si="114"/>
        <v>56312.210093717425</v>
      </c>
      <c r="BG8" s="3">
        <f t="shared" si="115"/>
        <v>7.268256880950295</v>
      </c>
      <c r="BH8" s="6">
        <f t="shared" si="116"/>
        <v>0</v>
      </c>
      <c r="BI8" s="6">
        <f t="shared" si="117"/>
        <v>0</v>
      </c>
      <c r="BJ8" s="6">
        <f t="shared" si="118"/>
        <v>0</v>
      </c>
      <c r="BK8" s="193">
        <f t="shared" si="119"/>
        <v>5.6986861368013555</v>
      </c>
      <c r="BL8" s="193">
        <f t="shared" si="120"/>
        <v>4.1745731882913786</v>
      </c>
      <c r="BM8" s="193">
        <f t="shared" si="121"/>
        <v>3.8150380693314694</v>
      </c>
      <c r="BN8" s="193">
        <f t="shared" si="122"/>
        <v>3.9040600573940507</v>
      </c>
      <c r="BO8" s="72">
        <f t="shared" si="123"/>
        <v>56326.449097336292</v>
      </c>
      <c r="BS8" s="3">
        <f t="shared" si="124"/>
        <v>7.2682797810442432</v>
      </c>
      <c r="BT8" s="6">
        <f t="shared" si="125"/>
        <v>0</v>
      </c>
      <c r="BU8" s="6">
        <f t="shared" si="126"/>
        <v>0</v>
      </c>
      <c r="BV8" s="6">
        <f t="shared" si="127"/>
        <v>0</v>
      </c>
      <c r="BW8" s="193">
        <f t="shared" si="128"/>
        <v>5.698686213525014</v>
      </c>
      <c r="BX8" s="193">
        <f t="shared" si="129"/>
        <v>4.1745731882913786</v>
      </c>
      <c r="BY8" s="193">
        <f t="shared" si="130"/>
        <v>3.8150380693314694</v>
      </c>
      <c r="BZ8" s="193">
        <f t="shared" si="131"/>
        <v>3.9040600573940507</v>
      </c>
      <c r="CA8" s="72">
        <f t="shared" si="132"/>
        <v>56326.449097336292</v>
      </c>
      <c r="CE8" s="3">
        <f t="shared" si="133"/>
        <v>0</v>
      </c>
      <c r="CF8" s="6">
        <f t="shared" si="134"/>
        <v>5.8277556686126895</v>
      </c>
      <c r="CG8" s="6">
        <f t="shared" si="135"/>
        <v>0</v>
      </c>
      <c r="CH8" s="6">
        <f t="shared" si="136"/>
        <v>0</v>
      </c>
      <c r="CI8" s="193">
        <f t="shared" si="137"/>
        <v>5.6740334309306508</v>
      </c>
      <c r="CJ8" s="193">
        <f t="shared" si="138"/>
        <v>4.2604215753032806</v>
      </c>
      <c r="CK8" s="193">
        <f t="shared" si="139"/>
        <v>3.8150380693314694</v>
      </c>
      <c r="CL8" s="193">
        <f t="shared" si="140"/>
        <v>3.9040600573940507</v>
      </c>
      <c r="CM8" s="72">
        <f t="shared" si="141"/>
        <v>56526.162822372753</v>
      </c>
      <c r="CQ8" s="3">
        <f t="shared" si="142"/>
        <v>0</v>
      </c>
      <c r="CR8" s="6">
        <f t="shared" si="143"/>
        <v>5.8278190502811169</v>
      </c>
      <c r="CS8" s="6">
        <f t="shared" si="144"/>
        <v>0</v>
      </c>
      <c r="CT8" s="6">
        <f t="shared" si="145"/>
        <v>0</v>
      </c>
      <c r="CU8" s="193">
        <f t="shared" si="146"/>
        <v>5.6740334309306508</v>
      </c>
      <c r="CV8" s="193">
        <f t="shared" si="147"/>
        <v>4.260422470020699</v>
      </c>
      <c r="CW8" s="193">
        <f t="shared" si="148"/>
        <v>3.8150380693314694</v>
      </c>
      <c r="CX8" s="193">
        <f t="shared" si="149"/>
        <v>3.9040600573940507</v>
      </c>
      <c r="CY8" s="72">
        <f t="shared" si="150"/>
        <v>56526.165056432532</v>
      </c>
      <c r="DC8" s="3">
        <f t="shared" si="151"/>
        <v>0</v>
      </c>
      <c r="DD8" s="6">
        <f t="shared" si="152"/>
        <v>0</v>
      </c>
      <c r="DE8" s="6">
        <f t="shared" si="153"/>
        <v>5.4749817260196387</v>
      </c>
      <c r="DF8" s="6">
        <f t="shared" si="154"/>
        <v>0</v>
      </c>
      <c r="DG8" s="193">
        <f t="shared" si="155"/>
        <v>5.6740334309306508</v>
      </c>
      <c r="DH8" s="193">
        <f t="shared" si="156"/>
        <v>4.1745731882913786</v>
      </c>
      <c r="DI8" s="193">
        <f t="shared" si="157"/>
        <v>3.9289482736555836</v>
      </c>
      <c r="DJ8" s="193">
        <f t="shared" si="158"/>
        <v>3.9040600573940507</v>
      </c>
      <c r="DK8" s="72">
        <f t="shared" si="159"/>
        <v>56870.018884949015</v>
      </c>
      <c r="DO8" s="3">
        <f t="shared" si="160"/>
        <v>0</v>
      </c>
      <c r="DP8" s="6">
        <f t="shared" si="161"/>
        <v>0</v>
      </c>
      <c r="DQ8" s="6">
        <f t="shared" si="162"/>
        <v>5.2143690126555429</v>
      </c>
      <c r="DR8" s="6">
        <f t="shared" si="163"/>
        <v>0</v>
      </c>
      <c r="DS8" s="193">
        <f t="shared" si="164"/>
        <v>5.6740334309306508</v>
      </c>
      <c r="DT8" s="193">
        <f t="shared" si="165"/>
        <v>4.1745731882913786</v>
      </c>
      <c r="DU8" s="193">
        <f t="shared" si="166"/>
        <v>3.9238103191088851</v>
      </c>
      <c r="DV8" s="193">
        <f t="shared" si="167"/>
        <v>3.9040600573940507</v>
      </c>
      <c r="DW8" s="72">
        <f t="shared" si="168"/>
        <v>56844.740164703282</v>
      </c>
      <c r="EA8" s="3">
        <f t="shared" si="169"/>
        <v>0</v>
      </c>
      <c r="EB8" s="6">
        <f t="shared" si="170"/>
        <v>0</v>
      </c>
      <c r="EC8" s="6">
        <f t="shared" si="171"/>
        <v>0</v>
      </c>
      <c r="ED8" s="6">
        <f t="shared" si="172"/>
        <v>14.24181485875885</v>
      </c>
      <c r="EE8" s="193">
        <f t="shared" si="173"/>
        <v>5.6740334309306508</v>
      </c>
      <c r="EF8" s="193">
        <f t="shared" si="174"/>
        <v>4.1745731882913786</v>
      </c>
      <c r="EG8" s="193">
        <f t="shared" si="175"/>
        <v>3.8150380693314694</v>
      </c>
      <c r="EH8" s="193">
        <f t="shared" si="176"/>
        <v>4.1564621626584719</v>
      </c>
      <c r="EI8" s="72">
        <f t="shared" si="177"/>
        <v>58107.209753822492</v>
      </c>
      <c r="EM8" s="3">
        <f t="shared" si="178"/>
        <v>0</v>
      </c>
      <c r="EN8" s="6">
        <f t="shared" si="179"/>
        <v>0</v>
      </c>
      <c r="EO8" s="6">
        <f t="shared" si="180"/>
        <v>0</v>
      </c>
      <c r="EP8" s="6">
        <f t="shared" si="181"/>
        <v>4.747388786896602</v>
      </c>
      <c r="EQ8" s="193">
        <f t="shared" si="182"/>
        <v>5.6740334309306508</v>
      </c>
      <c r="ER8" s="193">
        <f t="shared" si="183"/>
        <v>4.1745731882913786</v>
      </c>
      <c r="ES8" s="193">
        <f t="shared" si="184"/>
        <v>3.8150380693314694</v>
      </c>
      <c r="ET8" s="193">
        <f t="shared" si="185"/>
        <v>3.9954597449970253</v>
      </c>
      <c r="EU8" s="72">
        <f t="shared" si="186"/>
        <v>56955.718590383214</v>
      </c>
      <c r="EY8" s="3">
        <f t="shared" si="187"/>
        <v>7.268256880950295</v>
      </c>
      <c r="EZ8" s="6">
        <f t="shared" si="188"/>
        <v>5.8277556686126895</v>
      </c>
      <c r="FA8" s="6">
        <f t="shared" si="189"/>
        <v>5.4749817260196387</v>
      </c>
      <c r="FB8" s="6">
        <f t="shared" si="190"/>
        <v>14.24181485875885</v>
      </c>
      <c r="FC8" s="193">
        <f t="shared" si="191"/>
        <v>5.6986861368013555</v>
      </c>
      <c r="FD8" s="193">
        <f t="shared" si="192"/>
        <v>4.2604215753032806</v>
      </c>
      <c r="FE8" s="193">
        <f t="shared" si="193"/>
        <v>3.9289482736555836</v>
      </c>
      <c r="FF8" s="193">
        <f t="shared" si="194"/>
        <v>4.1564621626584719</v>
      </c>
      <c r="FG8" s="72">
        <f t="shared" si="195"/>
        <v>58920.653528782677</v>
      </c>
      <c r="FK8" s="3">
        <f t="shared" si="196"/>
        <v>7.4166115541248621</v>
      </c>
      <c r="FL8" s="6">
        <f t="shared" si="197"/>
        <v>5.8278190502811169</v>
      </c>
      <c r="FM8" s="6">
        <f t="shared" si="198"/>
        <v>5.2143690126555429</v>
      </c>
      <c r="FN8" s="6">
        <f t="shared" si="199"/>
        <v>4.747388786896602</v>
      </c>
      <c r="FO8" s="193">
        <f t="shared" si="200"/>
        <v>5.6991830555453538</v>
      </c>
      <c r="FP8" s="193">
        <f t="shared" si="201"/>
        <v>4.260422470020699</v>
      </c>
      <c r="FQ8" s="193">
        <f t="shared" si="202"/>
        <v>3.9238103191088851</v>
      </c>
      <c r="FR8" s="193">
        <f t="shared" si="203"/>
        <v>3.9954597449970253</v>
      </c>
      <c r="FS8" s="205">
        <f t="shared" si="204"/>
        <v>57727.667867678996</v>
      </c>
      <c r="FW8" s="3">
        <f t="shared" si="205"/>
        <v>8.529076952135549</v>
      </c>
      <c r="FX8" s="6">
        <f t="shared" si="206"/>
        <v>6.5853639055323381</v>
      </c>
      <c r="FY8" s="6">
        <f t="shared" si="207"/>
        <v>6.4656927050136677</v>
      </c>
      <c r="FZ8" s="6">
        <f t="shared" si="208"/>
        <v>5.601780511111814</v>
      </c>
      <c r="GA8" s="193">
        <f t="shared" si="209"/>
        <v>5.7029014466777115</v>
      </c>
      <c r="GB8" s="193">
        <f t="shared" si="210"/>
        <v>4.2710594549622618</v>
      </c>
      <c r="GC8" s="193">
        <f t="shared" si="211"/>
        <v>3.9482426156123989</v>
      </c>
      <c r="GD8" s="193">
        <f t="shared" si="212"/>
        <v>4.0110574075838272</v>
      </c>
      <c r="GE8" s="72">
        <f t="shared" si="213"/>
        <v>57991.580816112124</v>
      </c>
      <c r="GI8" s="3">
        <f t="shared" si="214"/>
        <v>8.1582475194340045</v>
      </c>
      <c r="GJ8" s="6">
        <f t="shared" si="215"/>
        <v>6.4105312354739592</v>
      </c>
      <c r="GK8" s="6">
        <f t="shared" si="216"/>
        <v>5.7356951415443831</v>
      </c>
      <c r="GL8" s="6">
        <f t="shared" si="217"/>
        <v>5.2219987815449116</v>
      </c>
      <c r="GM8" s="193">
        <f t="shared" si="218"/>
        <v>5.7016634931033874</v>
      </c>
      <c r="GN8" s="193">
        <f t="shared" si="219"/>
        <v>4.2686145846572439</v>
      </c>
      <c r="GO8" s="193">
        <f t="shared" si="220"/>
        <v>3.9340619346528856</v>
      </c>
      <c r="GP8" s="193">
        <f t="shared" si="221"/>
        <v>4.0041541810777819</v>
      </c>
      <c r="GQ8" s="72">
        <f t="shared" si="222"/>
        <v>57863.793448839911</v>
      </c>
      <c r="GU8" s="3">
        <f t="shared" si="223"/>
        <v>9.6415652502401876</v>
      </c>
      <c r="GV8" s="6">
        <f t="shared" si="224"/>
        <v>6.9933068023352272</v>
      </c>
      <c r="GW8" s="6">
        <f t="shared" si="225"/>
        <v>6.7785488036433614</v>
      </c>
      <c r="GX8" s="6">
        <f t="shared" si="226"/>
        <v>5.9340895244828538</v>
      </c>
      <c r="GY8" s="193">
        <f t="shared" si="227"/>
        <v>5.7066061387017379</v>
      </c>
      <c r="GZ8" s="193">
        <f t="shared" si="228"/>
        <v>4.276741013732372</v>
      </c>
      <c r="HA8" s="193">
        <f t="shared" si="229"/>
        <v>3.9542590272396732</v>
      </c>
      <c r="HB8" s="193">
        <f t="shared" si="230"/>
        <v>4.0170588848636646</v>
      </c>
      <c r="HC8" s="205">
        <f t="shared" si="231"/>
        <v>58081.867215925464</v>
      </c>
      <c r="HG8" s="3">
        <f t="shared" si="37"/>
        <v>8.529076952135549</v>
      </c>
      <c r="HH8" s="6">
        <f t="shared" si="38"/>
        <v>0</v>
      </c>
      <c r="HI8" s="6">
        <f t="shared" si="39"/>
        <v>0</v>
      </c>
      <c r="HJ8" s="6">
        <f t="shared" si="40"/>
        <v>0</v>
      </c>
      <c r="HK8" s="193">
        <f t="shared" si="232"/>
        <v>5.7029014466777115</v>
      </c>
      <c r="HL8" s="193">
        <f t="shared" si="232"/>
        <v>4.1745731882913786</v>
      </c>
      <c r="HM8" s="193">
        <f t="shared" si="232"/>
        <v>3.8150380693314694</v>
      </c>
      <c r="HN8" s="193">
        <f t="shared" si="232"/>
        <v>3.9040600573940507</v>
      </c>
      <c r="HO8" s="212">
        <f t="shared" si="233"/>
        <v>56328.884152470622</v>
      </c>
      <c r="HS8" s="3">
        <f t="shared" si="41"/>
        <v>8.1582475194340045</v>
      </c>
      <c r="HT8" s="6">
        <f t="shared" si="42"/>
        <v>0</v>
      </c>
      <c r="HU8" s="6">
        <f t="shared" si="43"/>
        <v>0</v>
      </c>
      <c r="HV8" s="6">
        <f t="shared" si="44"/>
        <v>0</v>
      </c>
      <c r="HW8" s="193">
        <f t="shared" si="234"/>
        <v>5.7016634931033874</v>
      </c>
      <c r="HX8" s="193">
        <f t="shared" si="234"/>
        <v>4.1745731882913786</v>
      </c>
      <c r="HY8" s="193">
        <f t="shared" si="234"/>
        <v>3.8150380693314694</v>
      </c>
      <c r="HZ8" s="193">
        <f t="shared" si="234"/>
        <v>3.9040600573940507</v>
      </c>
      <c r="IA8" s="212">
        <f t="shared" si="235"/>
        <v>56328.169013769526</v>
      </c>
      <c r="IE8" s="3">
        <f t="shared" si="45"/>
        <v>9.6415652502401876</v>
      </c>
      <c r="IF8" s="6">
        <f t="shared" si="46"/>
        <v>0</v>
      </c>
      <c r="IG8" s="6">
        <f t="shared" si="47"/>
        <v>0</v>
      </c>
      <c r="IH8" s="6">
        <f t="shared" si="48"/>
        <v>0</v>
      </c>
      <c r="II8" s="193">
        <f t="shared" si="236"/>
        <v>5.7066061387017379</v>
      </c>
      <c r="IJ8" s="193">
        <f t="shared" si="236"/>
        <v>4.1745731882913786</v>
      </c>
      <c r="IK8" s="193">
        <f t="shared" si="236"/>
        <v>3.8150380693314694</v>
      </c>
      <c r="IL8" s="193">
        <f t="shared" si="236"/>
        <v>3.9040600573940507</v>
      </c>
      <c r="IM8" s="205">
        <f t="shared" si="237"/>
        <v>56331.02432625887</v>
      </c>
      <c r="IQ8" s="3">
        <f t="shared" si="49"/>
        <v>0</v>
      </c>
      <c r="IR8" s="6">
        <f t="shared" si="50"/>
        <v>6.5853639055323381</v>
      </c>
      <c r="IS8" s="6">
        <f t="shared" si="51"/>
        <v>0</v>
      </c>
      <c r="IT8" s="6">
        <f t="shared" si="52"/>
        <v>0</v>
      </c>
      <c r="IU8" s="193">
        <f t="shared" si="238"/>
        <v>5.6740334309306508</v>
      </c>
      <c r="IV8" s="193">
        <f t="shared" si="238"/>
        <v>4.2710594549622618</v>
      </c>
      <c r="IW8" s="193">
        <f t="shared" si="238"/>
        <v>3.8150380693314694</v>
      </c>
      <c r="IX8" s="193">
        <f t="shared" si="238"/>
        <v>3.9040600573940507</v>
      </c>
      <c r="IY8" s="212">
        <f t="shared" si="239"/>
        <v>56552.731259785258</v>
      </c>
      <c r="JC8" s="3">
        <f t="shared" si="53"/>
        <v>0</v>
      </c>
      <c r="JD8" s="6">
        <f t="shared" si="54"/>
        <v>6.4105312354739592</v>
      </c>
      <c r="JE8" s="6">
        <f t="shared" si="55"/>
        <v>0</v>
      </c>
      <c r="JF8" s="6">
        <f t="shared" si="56"/>
        <v>0</v>
      </c>
      <c r="JG8" s="193">
        <f t="shared" si="240"/>
        <v>5.6740334309306508</v>
      </c>
      <c r="JH8" s="193">
        <f t="shared" si="240"/>
        <v>4.2686145846572439</v>
      </c>
      <c r="JI8" s="193">
        <f t="shared" si="240"/>
        <v>3.8150380693314694</v>
      </c>
      <c r="JJ8" s="193">
        <f t="shared" si="240"/>
        <v>3.9040600573940507</v>
      </c>
      <c r="JK8" s="212">
        <f t="shared" si="241"/>
        <v>56546.624014685221</v>
      </c>
      <c r="JO8" s="3">
        <f t="shared" si="57"/>
        <v>0</v>
      </c>
      <c r="JP8" s="6">
        <f t="shared" si="58"/>
        <v>6.9933068023352272</v>
      </c>
      <c r="JQ8" s="6">
        <f t="shared" si="59"/>
        <v>0</v>
      </c>
      <c r="JR8" s="6">
        <f t="shared" si="60"/>
        <v>0</v>
      </c>
      <c r="JS8" s="193">
        <f t="shared" si="242"/>
        <v>5.6740334309306508</v>
      </c>
      <c r="JT8" s="193">
        <f t="shared" si="242"/>
        <v>4.276741013732372</v>
      </c>
      <c r="JU8" s="193">
        <f t="shared" si="242"/>
        <v>3.8150380693314694</v>
      </c>
      <c r="JV8" s="193">
        <f t="shared" si="242"/>
        <v>3.9040600573940507</v>
      </c>
      <c r="JW8" s="205">
        <f t="shared" si="243"/>
        <v>56566.92624609037</v>
      </c>
      <c r="KA8" s="3">
        <f t="shared" si="61"/>
        <v>0</v>
      </c>
      <c r="KB8" s="6">
        <f t="shared" si="62"/>
        <v>0</v>
      </c>
      <c r="KC8" s="6">
        <f t="shared" si="63"/>
        <v>6.4656927050136677</v>
      </c>
      <c r="KD8" s="6">
        <f t="shared" si="64"/>
        <v>0</v>
      </c>
      <c r="KE8" s="193">
        <f t="shared" si="244"/>
        <v>5.6740334309306508</v>
      </c>
      <c r="KF8" s="193">
        <f t="shared" si="244"/>
        <v>4.1745731882913786</v>
      </c>
      <c r="KG8" s="193">
        <f t="shared" si="244"/>
        <v>3.9482426156123989</v>
      </c>
      <c r="KH8" s="193">
        <f t="shared" si="244"/>
        <v>3.9040600573940507</v>
      </c>
      <c r="KI8" s="212">
        <f t="shared" si="245"/>
        <v>56965.047397760107</v>
      </c>
      <c r="KM8" s="3">
        <f t="shared" si="65"/>
        <v>0</v>
      </c>
      <c r="KN8" s="6">
        <f t="shared" si="66"/>
        <v>0</v>
      </c>
      <c r="KO8" s="6">
        <f t="shared" si="67"/>
        <v>5.7356951415443831</v>
      </c>
      <c r="KP8" s="6">
        <f t="shared" si="68"/>
        <v>0</v>
      </c>
      <c r="KQ8" s="193">
        <f t="shared" si="246"/>
        <v>5.6740334309306508</v>
      </c>
      <c r="KR8" s="193">
        <f t="shared" si="246"/>
        <v>4.1745731882913786</v>
      </c>
      <c r="KS8" s="193">
        <f t="shared" si="246"/>
        <v>3.9340619346528856</v>
      </c>
      <c r="KT8" s="193">
        <f t="shared" si="246"/>
        <v>3.9040600573940507</v>
      </c>
      <c r="KU8" s="212">
        <f t="shared" si="247"/>
        <v>56895.189242784181</v>
      </c>
      <c r="KY8" s="3">
        <f t="shared" si="69"/>
        <v>0</v>
      </c>
      <c r="KZ8" s="6">
        <f t="shared" si="70"/>
        <v>0</v>
      </c>
      <c r="LA8" s="6">
        <f t="shared" si="71"/>
        <v>6.7785488036433614</v>
      </c>
      <c r="LB8" s="6">
        <f t="shared" si="72"/>
        <v>0</v>
      </c>
      <c r="LC8" s="193">
        <f t="shared" si="248"/>
        <v>5.6740334309306508</v>
      </c>
      <c r="LD8" s="193">
        <f t="shared" si="248"/>
        <v>4.1745731882913786</v>
      </c>
      <c r="LE8" s="193">
        <f t="shared" si="248"/>
        <v>3.9542590272396732</v>
      </c>
      <c r="LF8" s="193">
        <f t="shared" si="248"/>
        <v>3.9040600573940507</v>
      </c>
      <c r="LG8" s="205">
        <f t="shared" si="249"/>
        <v>56994.711899137328</v>
      </c>
      <c r="LK8" s="3">
        <f t="shared" si="73"/>
        <v>0</v>
      </c>
      <c r="LL8" s="6">
        <f t="shared" si="74"/>
        <v>0</v>
      </c>
      <c r="LM8" s="6">
        <f t="shared" si="75"/>
        <v>0</v>
      </c>
      <c r="LN8" s="6">
        <f t="shared" si="76"/>
        <v>5.601780511111814</v>
      </c>
      <c r="LO8" s="193">
        <f t="shared" si="250"/>
        <v>5.6740334309306508</v>
      </c>
      <c r="LP8" s="193">
        <f t="shared" si="250"/>
        <v>4.1745731882913786</v>
      </c>
      <c r="LQ8" s="193">
        <f t="shared" si="250"/>
        <v>3.8150380693314694</v>
      </c>
      <c r="LR8" s="193">
        <f t="shared" si="250"/>
        <v>4.0110574075838272</v>
      </c>
      <c r="LS8" s="212">
        <f t="shared" si="251"/>
        <v>57066.267706780258</v>
      </c>
      <c r="LW8" s="3">
        <f t="shared" si="77"/>
        <v>0</v>
      </c>
      <c r="LX8" s="6">
        <f t="shared" si="78"/>
        <v>0</v>
      </c>
      <c r="LY8" s="6">
        <f t="shared" si="79"/>
        <v>0</v>
      </c>
      <c r="LZ8" s="6">
        <f t="shared" si="80"/>
        <v>5.2219987815449116</v>
      </c>
      <c r="MA8" s="193">
        <f t="shared" si="252"/>
        <v>5.6740334309306508</v>
      </c>
      <c r="MB8" s="193">
        <f t="shared" si="252"/>
        <v>4.1745731882913786</v>
      </c>
      <c r="MC8" s="193">
        <f t="shared" si="252"/>
        <v>3.8150380693314694</v>
      </c>
      <c r="MD8" s="193">
        <f t="shared" si="252"/>
        <v>4.0041541810777819</v>
      </c>
      <c r="ME8" s="212">
        <f t="shared" si="253"/>
        <v>57017.31434360025</v>
      </c>
      <c r="MI8" s="3">
        <f t="shared" si="81"/>
        <v>0</v>
      </c>
      <c r="MJ8" s="6">
        <f t="shared" si="82"/>
        <v>0</v>
      </c>
      <c r="MK8" s="6">
        <f t="shared" si="83"/>
        <v>0</v>
      </c>
      <c r="ML8" s="6">
        <f t="shared" si="84"/>
        <v>5.9340895244828538</v>
      </c>
      <c r="MM8" s="193">
        <f t="shared" si="254"/>
        <v>5.6740334309306508</v>
      </c>
      <c r="MN8" s="193">
        <f t="shared" si="254"/>
        <v>4.1745731882913786</v>
      </c>
      <c r="MO8" s="193">
        <f t="shared" si="254"/>
        <v>3.8150380693314694</v>
      </c>
      <c r="MP8" s="193">
        <f t="shared" si="254"/>
        <v>4.0170588848636646</v>
      </c>
      <c r="MQ8" s="205">
        <f t="shared" si="255"/>
        <v>57108.860580488094</v>
      </c>
      <c r="MT8" s="3">
        <f t="shared" si="85"/>
        <v>7.0457592213293667</v>
      </c>
      <c r="MU8" s="6">
        <f t="shared" si="86"/>
        <v>5.8277556686126895</v>
      </c>
      <c r="MV8" s="6">
        <f t="shared" si="87"/>
        <v>5.9964085570691275</v>
      </c>
      <c r="MW8" s="6">
        <f t="shared" si="88"/>
        <v>5.69672594350354</v>
      </c>
      <c r="MX8" s="193">
        <f t="shared" si="256"/>
        <v>5.6979404105592826</v>
      </c>
      <c r="MY8" s="193">
        <f t="shared" si="256"/>
        <v>4.2604215753032806</v>
      </c>
      <c r="MZ8" s="193">
        <f t="shared" si="256"/>
        <v>3.9391495791047806</v>
      </c>
      <c r="NA8" s="193">
        <f t="shared" si="256"/>
        <v>4.0127757938051207</v>
      </c>
      <c r="NB8" s="212">
        <f t="shared" si="257"/>
        <v>57928.172676605252</v>
      </c>
      <c r="NF8" s="3">
        <f t="shared" si="89"/>
        <v>7.0457592213293658</v>
      </c>
      <c r="NG8" s="6">
        <f t="shared" si="90"/>
        <v>0</v>
      </c>
      <c r="NH8" s="6">
        <f t="shared" si="91"/>
        <v>0</v>
      </c>
      <c r="NI8" s="6">
        <f t="shared" si="92"/>
        <v>0</v>
      </c>
      <c r="NJ8" s="193">
        <f t="shared" si="258"/>
        <v>5.6979404105592826</v>
      </c>
      <c r="NK8" s="193">
        <f t="shared" si="258"/>
        <v>4.1745731882913786</v>
      </c>
      <c r="NL8" s="193">
        <f t="shared" si="258"/>
        <v>3.8150380693314694</v>
      </c>
      <c r="NM8" s="193">
        <f t="shared" si="258"/>
        <v>3.9040600573940507</v>
      </c>
      <c r="NN8" s="212">
        <f t="shared" si="259"/>
        <v>56326.018325133453</v>
      </c>
      <c r="NR8" s="3">
        <f t="shared" si="93"/>
        <v>0</v>
      </c>
      <c r="NS8" s="6">
        <f t="shared" si="94"/>
        <v>5.8277556686126895</v>
      </c>
      <c r="NT8" s="6">
        <f t="shared" si="95"/>
        <v>0</v>
      </c>
      <c r="NU8" s="6">
        <f t="shared" si="96"/>
        <v>0</v>
      </c>
      <c r="NV8" s="193">
        <f t="shared" si="260"/>
        <v>5.6740334309306508</v>
      </c>
      <c r="NW8" s="193">
        <f t="shared" si="260"/>
        <v>4.2604215753032806</v>
      </c>
      <c r="NX8" s="193">
        <f t="shared" si="260"/>
        <v>3.8150380693314694</v>
      </c>
      <c r="NY8" s="193">
        <f t="shared" si="260"/>
        <v>3.9040600573940507</v>
      </c>
      <c r="NZ8" s="212">
        <f t="shared" si="261"/>
        <v>56526.162822372753</v>
      </c>
      <c r="OD8" s="3">
        <f t="shared" si="97"/>
        <v>0</v>
      </c>
      <c r="OE8" s="6">
        <f t="shared" si="98"/>
        <v>0</v>
      </c>
      <c r="OF8" s="6">
        <f t="shared" si="99"/>
        <v>5.9964085570691275</v>
      </c>
      <c r="OG8" s="6">
        <f t="shared" si="100"/>
        <v>0</v>
      </c>
      <c r="OH8" s="193">
        <f t="shared" si="262"/>
        <v>5.6740334309306508</v>
      </c>
      <c r="OI8" s="193">
        <f t="shared" si="262"/>
        <v>4.1745731882913786</v>
      </c>
      <c r="OJ8" s="193">
        <f t="shared" si="262"/>
        <v>3.9391495791047806</v>
      </c>
      <c r="OK8" s="193">
        <f t="shared" si="262"/>
        <v>3.9040600573940507</v>
      </c>
      <c r="OL8" s="212">
        <f t="shared" si="263"/>
        <v>56920.242597891549</v>
      </c>
      <c r="OP8" s="3">
        <f t="shared" si="101"/>
        <v>0</v>
      </c>
      <c r="OQ8" s="6">
        <f t="shared" si="102"/>
        <v>0</v>
      </c>
      <c r="OR8" s="6">
        <f t="shared" si="103"/>
        <v>0</v>
      </c>
      <c r="OS8" s="6">
        <f t="shared" si="104"/>
        <v>5.69672594350354</v>
      </c>
      <c r="OT8" s="193">
        <f t="shared" si="264"/>
        <v>5.6740334309306508</v>
      </c>
      <c r="OU8" s="193">
        <f t="shared" si="264"/>
        <v>4.1745731882913786</v>
      </c>
      <c r="OV8" s="193">
        <f t="shared" si="264"/>
        <v>3.8150380693314694</v>
      </c>
      <c r="OW8" s="193">
        <f t="shared" si="264"/>
        <v>4.0127757938051207</v>
      </c>
      <c r="OX8" s="232">
        <f t="shared" si="265"/>
        <v>57078.459958611878</v>
      </c>
    </row>
    <row r="9" spans="1:414" x14ac:dyDescent="0.2">
      <c r="B9" s="81">
        <v>45318</v>
      </c>
      <c r="C9">
        <v>109</v>
      </c>
      <c r="D9">
        <v>11.274984100359609</v>
      </c>
      <c r="E9">
        <v>1</v>
      </c>
      <c r="F9">
        <v>0</v>
      </c>
      <c r="G9">
        <v>0</v>
      </c>
      <c r="H9">
        <v>0</v>
      </c>
      <c r="I9">
        <v>0</v>
      </c>
      <c r="J9">
        <v>0</v>
      </c>
      <c r="K9">
        <v>0</v>
      </c>
      <c r="L9">
        <v>0</v>
      </c>
      <c r="M9">
        <v>0</v>
      </c>
      <c r="N9">
        <v>0</v>
      </c>
      <c r="O9">
        <v>0</v>
      </c>
      <c r="P9">
        <v>0</v>
      </c>
      <c r="Q9">
        <v>0</v>
      </c>
      <c r="R9">
        <v>0</v>
      </c>
      <c r="S9">
        <v>0</v>
      </c>
      <c r="T9">
        <v>11881</v>
      </c>
      <c r="U9">
        <v>7.4248040899391334</v>
      </c>
      <c r="V9">
        <v>5.8358087584150447</v>
      </c>
      <c r="W9">
        <v>5.2217722170611749</v>
      </c>
      <c r="X9">
        <v>4.7590988689129361</v>
      </c>
      <c r="Y9" s="3">
        <v>1385.8642547010652</v>
      </c>
      <c r="Z9" s="3">
        <v>277.32940786400638</v>
      </c>
      <c r="AA9" s="3">
        <v>139.88373429624062</v>
      </c>
      <c r="AB9" s="3">
        <v>67.037336290123349</v>
      </c>
      <c r="AC9">
        <v>0</v>
      </c>
      <c r="AD9">
        <v>0</v>
      </c>
      <c r="AF9" s="1" t="s">
        <v>5</v>
      </c>
      <c r="AG9">
        <v>109</v>
      </c>
      <c r="AH9" s="189">
        <v>45318</v>
      </c>
      <c r="AI9">
        <f t="shared" si="105"/>
        <v>1</v>
      </c>
      <c r="AJ9">
        <v>109</v>
      </c>
      <c r="AK9">
        <v>0</v>
      </c>
      <c r="AL9">
        <v>0</v>
      </c>
      <c r="AM9">
        <v>0</v>
      </c>
      <c r="AN9">
        <v>0</v>
      </c>
      <c r="AO9">
        <v>0</v>
      </c>
      <c r="AP9">
        <v>0</v>
      </c>
      <c r="AQ9">
        <v>0</v>
      </c>
      <c r="AU9" s="6">
        <f t="shared" si="106"/>
        <v>0</v>
      </c>
      <c r="AV9" s="6">
        <f t="shared" si="107"/>
        <v>0</v>
      </c>
      <c r="AW9" s="6">
        <f t="shared" si="108"/>
        <v>0</v>
      </c>
      <c r="AX9" s="6">
        <f t="shared" si="109"/>
        <v>0</v>
      </c>
      <c r="AY9" s="193">
        <f t="shared" si="110"/>
        <v>5.6740334309306508</v>
      </c>
      <c r="AZ9" s="193">
        <f t="shared" si="111"/>
        <v>4.1745731882913786</v>
      </c>
      <c r="BA9" s="193">
        <f t="shared" si="112"/>
        <v>3.8150380693314694</v>
      </c>
      <c r="BB9" s="193">
        <f t="shared" si="113"/>
        <v>3.9040600573940507</v>
      </c>
      <c r="BC9" s="72">
        <f t="shared" si="114"/>
        <v>56312.210093717425</v>
      </c>
      <c r="BG9" s="3">
        <f t="shared" si="115"/>
        <v>7.2763080081403508</v>
      </c>
      <c r="BH9" s="6">
        <f t="shared" si="116"/>
        <v>0</v>
      </c>
      <c r="BI9" s="6">
        <f t="shared" si="117"/>
        <v>0</v>
      </c>
      <c r="BJ9" s="6">
        <f t="shared" si="118"/>
        <v>0</v>
      </c>
      <c r="BK9" s="193">
        <f t="shared" si="119"/>
        <v>5.698713110648181</v>
      </c>
      <c r="BL9" s="193">
        <f t="shared" si="120"/>
        <v>4.1745731882913786</v>
      </c>
      <c r="BM9" s="193">
        <f>LN(BI9+BM$4)</f>
        <v>3.8150380693314694</v>
      </c>
      <c r="BN9" s="193">
        <f t="shared" si="122"/>
        <v>3.9040600573940507</v>
      </c>
      <c r="BO9" s="72">
        <f t="shared" si="123"/>
        <v>56326.464678965021</v>
      </c>
      <c r="BS9" s="3">
        <f t="shared" si="124"/>
        <v>7.276330933600982</v>
      </c>
      <c r="BT9" s="6">
        <f t="shared" si="125"/>
        <v>0</v>
      </c>
      <c r="BU9" s="6">
        <f t="shared" si="126"/>
        <v>0</v>
      </c>
      <c r="BV9" s="6">
        <f t="shared" si="127"/>
        <v>0</v>
      </c>
      <c r="BW9" s="193">
        <f t="shared" si="128"/>
        <v>5.6987131874547554</v>
      </c>
      <c r="BX9" s="193">
        <f t="shared" si="129"/>
        <v>4.1745731882913786</v>
      </c>
      <c r="BY9" s="193">
        <f>LN(BU9+BY$4)</f>
        <v>3.8150380693314694</v>
      </c>
      <c r="BZ9" s="193">
        <f t="shared" si="131"/>
        <v>3.9040600573940507</v>
      </c>
      <c r="CA9" s="72">
        <f t="shared" si="132"/>
        <v>56326.464678965021</v>
      </c>
      <c r="CE9" s="3">
        <f t="shared" si="133"/>
        <v>0</v>
      </c>
      <c r="CF9" s="6">
        <f t="shared" si="134"/>
        <v>5.8358087584150447</v>
      </c>
      <c r="CG9" s="6">
        <f t="shared" si="135"/>
        <v>0</v>
      </c>
      <c r="CH9" s="6">
        <f t="shared" si="136"/>
        <v>0</v>
      </c>
      <c r="CI9" s="193">
        <f t="shared" si="137"/>
        <v>5.6740334309306508</v>
      </c>
      <c r="CJ9" s="193">
        <f t="shared" si="138"/>
        <v>4.2605352490768142</v>
      </c>
      <c r="CK9" s="193">
        <f>LN(CG9+CK$4)</f>
        <v>3.8150380693314694</v>
      </c>
      <c r="CL9" s="193">
        <f t="shared" si="140"/>
        <v>3.9040600573940507</v>
      </c>
      <c r="CM9" s="72">
        <f t="shared" si="141"/>
        <v>56526.446660193389</v>
      </c>
      <c r="CQ9" s="3">
        <f t="shared" si="142"/>
        <v>0</v>
      </c>
      <c r="CR9" s="6">
        <f t="shared" si="143"/>
        <v>5.8358722276674921</v>
      </c>
      <c r="CS9" s="6">
        <f t="shared" si="144"/>
        <v>0</v>
      </c>
      <c r="CT9" s="6">
        <f t="shared" si="145"/>
        <v>0</v>
      </c>
      <c r="CU9" s="193">
        <f t="shared" si="146"/>
        <v>5.6740334309306508</v>
      </c>
      <c r="CV9" s="193">
        <f t="shared" si="147"/>
        <v>4.260536144928758</v>
      </c>
      <c r="CW9" s="193">
        <f>LN(CS9+CW$4)</f>
        <v>3.8150380693314694</v>
      </c>
      <c r="CX9" s="193">
        <f t="shared" si="149"/>
        <v>3.9040600573940507</v>
      </c>
      <c r="CY9" s="72">
        <f t="shared" si="150"/>
        <v>56526.448897097187</v>
      </c>
      <c r="DC9" s="3">
        <f t="shared" si="151"/>
        <v>0</v>
      </c>
      <c r="DD9" s="6">
        <f t="shared" si="152"/>
        <v>0</v>
      </c>
      <c r="DE9" s="6">
        <f t="shared" si="153"/>
        <v>5.4828608279142337</v>
      </c>
      <c r="DF9" s="6">
        <f t="shared" si="154"/>
        <v>0</v>
      </c>
      <c r="DG9" s="193">
        <f t="shared" si="155"/>
        <v>5.6740334309306508</v>
      </c>
      <c r="DH9" s="193">
        <f t="shared" si="156"/>
        <v>4.1745731882913786</v>
      </c>
      <c r="DI9" s="193">
        <f>LN(DE9+DI$4)</f>
        <v>3.9291031990177063</v>
      </c>
      <c r="DJ9" s="193">
        <f t="shared" si="158"/>
        <v>3.9040600573940507</v>
      </c>
      <c r="DK9" s="72">
        <f t="shared" si="159"/>
        <v>56870.781291811283</v>
      </c>
      <c r="DO9" s="3">
        <f t="shared" si="160"/>
        <v>0</v>
      </c>
      <c r="DP9" s="6">
        <f t="shared" si="161"/>
        <v>0</v>
      </c>
      <c r="DQ9" s="6">
        <f t="shared" si="162"/>
        <v>5.2218730641433284</v>
      </c>
      <c r="DR9" s="6">
        <f t="shared" si="163"/>
        <v>0</v>
      </c>
      <c r="DS9" s="193">
        <f t="shared" si="164"/>
        <v>5.6740334309306508</v>
      </c>
      <c r="DT9" s="193">
        <f t="shared" si="165"/>
        <v>4.1745731882913786</v>
      </c>
      <c r="DU9" s="193">
        <f>LN(DQ9+DU$4)</f>
        <v>3.9239586304731326</v>
      </c>
      <c r="DV9" s="193">
        <f t="shared" si="167"/>
        <v>3.9040600573940507</v>
      </c>
      <c r="DW9" s="72">
        <f t="shared" si="168"/>
        <v>56845.469698633387</v>
      </c>
      <c r="EA9" s="3">
        <f t="shared" si="169"/>
        <v>0</v>
      </c>
      <c r="EB9" s="6">
        <f t="shared" si="170"/>
        <v>0</v>
      </c>
      <c r="EC9" s="6">
        <f t="shared" si="171"/>
        <v>0</v>
      </c>
      <c r="ED9" s="6">
        <f t="shared" si="172"/>
        <v>14.277296606738808</v>
      </c>
      <c r="EE9" s="193">
        <f t="shared" si="173"/>
        <v>5.6740334309306508</v>
      </c>
      <c r="EF9" s="193">
        <f t="shared" si="174"/>
        <v>4.1745731882913786</v>
      </c>
      <c r="EG9" s="193">
        <f>LN(EC9+EG$4)</f>
        <v>3.8150380693314694</v>
      </c>
      <c r="EH9" s="193">
        <f t="shared" si="176"/>
        <v>4.1570177543909672</v>
      </c>
      <c r="EI9" s="72">
        <f t="shared" si="177"/>
        <v>58111.223390701874</v>
      </c>
      <c r="EM9" s="3">
        <f t="shared" si="178"/>
        <v>0</v>
      </c>
      <c r="EN9" s="6">
        <f t="shared" si="179"/>
        <v>0</v>
      </c>
      <c r="EO9" s="6">
        <f t="shared" si="180"/>
        <v>0</v>
      </c>
      <c r="EP9" s="6">
        <f t="shared" si="181"/>
        <v>4.7592163281313455</v>
      </c>
      <c r="EQ9" s="193">
        <f t="shared" si="182"/>
        <v>5.6740334309306508</v>
      </c>
      <c r="ER9" s="193">
        <f t="shared" si="183"/>
        <v>4.1745731882913786</v>
      </c>
      <c r="ES9" s="193">
        <f>LN(EO9+ES$4)</f>
        <v>3.8150380693314694</v>
      </c>
      <c r="ET9" s="193">
        <f t="shared" si="185"/>
        <v>3.9956773360835176</v>
      </c>
      <c r="EU9" s="72">
        <f t="shared" si="186"/>
        <v>56957.259302840881</v>
      </c>
      <c r="EY9" s="3">
        <f t="shared" si="187"/>
        <v>7.2763080081403508</v>
      </c>
      <c r="EZ9" s="6">
        <f t="shared" si="188"/>
        <v>5.8358087584150447</v>
      </c>
      <c r="FA9" s="6">
        <f t="shared" si="189"/>
        <v>5.4828608279142337</v>
      </c>
      <c r="FB9" s="6">
        <f t="shared" si="190"/>
        <v>14.277296606738808</v>
      </c>
      <c r="FC9" s="193">
        <f t="shared" si="191"/>
        <v>5.698713110648181</v>
      </c>
      <c r="FD9" s="193">
        <f t="shared" si="192"/>
        <v>4.2605352490768142</v>
      </c>
      <c r="FE9" s="193">
        <f>LN(FA9+FE$4)</f>
        <v>3.9291031990177063</v>
      </c>
      <c r="FF9" s="193">
        <f t="shared" si="194"/>
        <v>4.1570177543909672</v>
      </c>
      <c r="FG9" s="72">
        <f t="shared" si="195"/>
        <v>58925.825491625517</v>
      </c>
      <c r="FK9" s="3">
        <f t="shared" si="196"/>
        <v>7.4248270153997655</v>
      </c>
      <c r="FL9" s="6">
        <f t="shared" si="197"/>
        <v>5.8358722276674921</v>
      </c>
      <c r="FM9" s="6">
        <f t="shared" si="198"/>
        <v>5.2218730641433284</v>
      </c>
      <c r="FN9" s="6">
        <f t="shared" si="199"/>
        <v>4.7592163281313455</v>
      </c>
      <c r="FO9" s="193">
        <f t="shared" si="200"/>
        <v>5.6992105662824484</v>
      </c>
      <c r="FP9" s="193">
        <f t="shared" si="201"/>
        <v>4.260536144928758</v>
      </c>
      <c r="FQ9" s="193">
        <f>LN(FM9+FQ$4)</f>
        <v>3.9239586304731326</v>
      </c>
      <c r="FR9" s="193">
        <f t="shared" si="203"/>
        <v>3.9956773360835176</v>
      </c>
      <c r="FS9" s="205">
        <f t="shared" si="204"/>
        <v>57730.276520759166</v>
      </c>
      <c r="FW9" s="3">
        <f t="shared" si="205"/>
        <v>8.5385247034300029</v>
      </c>
      <c r="FX9" s="6">
        <f t="shared" si="206"/>
        <v>6.5944638970089997</v>
      </c>
      <c r="FY9" s="6">
        <f t="shared" si="207"/>
        <v>6.4749975491558569</v>
      </c>
      <c r="FZ9" s="6">
        <f t="shared" si="208"/>
        <v>5.6157366653172645</v>
      </c>
      <c r="GA9" s="193">
        <f t="shared" si="209"/>
        <v>5.7029329664432771</v>
      </c>
      <c r="GB9" s="193">
        <f t="shared" si="210"/>
        <v>4.2711865462659189</v>
      </c>
      <c r="GC9" s="193">
        <f>LN(FY9+GC$4)</f>
        <v>3.9484220766406533</v>
      </c>
      <c r="GD9" s="193">
        <f t="shared" si="212"/>
        <v>4.0113101806349141</v>
      </c>
      <c r="GE9" s="72">
        <f t="shared" si="213"/>
        <v>57994.648125930165</v>
      </c>
      <c r="GI9" s="3">
        <f t="shared" si="214"/>
        <v>8.1672844989330482</v>
      </c>
      <c r="GJ9" s="6">
        <f t="shared" si="215"/>
        <v>6.4193896342565493</v>
      </c>
      <c r="GK9" s="6">
        <f t="shared" si="216"/>
        <v>5.7439494387672925</v>
      </c>
      <c r="GL9" s="6">
        <f t="shared" si="217"/>
        <v>5.2350087558042304</v>
      </c>
      <c r="GM9" s="193">
        <f t="shared" si="218"/>
        <v>5.70169367981108</v>
      </c>
      <c r="GN9" s="193">
        <f t="shared" si="219"/>
        <v>4.2687386048884939</v>
      </c>
      <c r="GO9" s="193">
        <f>LN(GK9+GO$4)</f>
        <v>3.9342234090416026</v>
      </c>
      <c r="GP9" s="193">
        <f t="shared" si="221"/>
        <v>4.0043914510875922</v>
      </c>
      <c r="GQ9" s="72">
        <f t="shared" si="222"/>
        <v>57866.643765364941</v>
      </c>
      <c r="GU9" s="3">
        <f t="shared" si="223"/>
        <v>9.6522453169208742</v>
      </c>
      <c r="GV9" s="6">
        <f t="shared" si="224"/>
        <v>7.002970510098053</v>
      </c>
      <c r="GW9" s="6">
        <f t="shared" si="225"/>
        <v>6.7883038821795276</v>
      </c>
      <c r="GX9" s="6">
        <f t="shared" si="226"/>
        <v>5.9488735861411701</v>
      </c>
      <c r="GY9" s="193">
        <f t="shared" si="227"/>
        <v>5.7066416379126226</v>
      </c>
      <c r="GZ9" s="193">
        <f t="shared" si="228"/>
        <v>4.2768752128387861</v>
      </c>
      <c r="HA9" s="193">
        <f>LN(GW9+HA$4)</f>
        <v>3.954446042602477</v>
      </c>
      <c r="HB9" s="193">
        <f t="shared" si="230"/>
        <v>4.0173250489526895</v>
      </c>
      <c r="HC9" s="205">
        <f t="shared" si="231"/>
        <v>58085.094576345015</v>
      </c>
      <c r="HG9" s="3">
        <f t="shared" si="37"/>
        <v>8.5385247034300029</v>
      </c>
      <c r="HH9" s="6">
        <f t="shared" si="38"/>
        <v>0</v>
      </c>
      <c r="HI9" s="6">
        <f t="shared" si="39"/>
        <v>0</v>
      </c>
      <c r="HJ9" s="6">
        <f t="shared" si="40"/>
        <v>0</v>
      </c>
      <c r="HK9" s="193">
        <f t="shared" si="232"/>
        <v>5.7029329664432771</v>
      </c>
      <c r="HL9" s="193">
        <f t="shared" si="232"/>
        <v>4.1745731882913786</v>
      </c>
      <c r="HM9" s="193">
        <f>LN(HI9+HM$4)</f>
        <v>3.8150380693314694</v>
      </c>
      <c r="HN9" s="193">
        <f t="shared" si="232"/>
        <v>3.9040600573940507</v>
      </c>
      <c r="HO9" s="212">
        <f t="shared" si="233"/>
        <v>56328.902360868276</v>
      </c>
      <c r="HS9" s="3">
        <f t="shared" si="41"/>
        <v>8.1672844989330482</v>
      </c>
      <c r="HT9" s="6">
        <f t="shared" si="42"/>
        <v>0</v>
      </c>
      <c r="HU9" s="6">
        <f t="shared" si="43"/>
        <v>0</v>
      </c>
      <c r="HV9" s="6">
        <f t="shared" si="44"/>
        <v>0</v>
      </c>
      <c r="HW9" s="193">
        <f t="shared" si="234"/>
        <v>5.70169367981108</v>
      </c>
      <c r="HX9" s="193">
        <f t="shared" si="234"/>
        <v>4.1745731882913786</v>
      </c>
      <c r="HY9" s="193">
        <f>LN(HU9+HY$4)</f>
        <v>3.8150380693314694</v>
      </c>
      <c r="HZ9" s="193">
        <f t="shared" si="234"/>
        <v>3.9040600573940507</v>
      </c>
      <c r="IA9" s="212">
        <f t="shared" si="235"/>
        <v>56328.186451862239</v>
      </c>
      <c r="IE9" s="3">
        <f t="shared" si="45"/>
        <v>9.6522453169208742</v>
      </c>
      <c r="IF9" s="6">
        <f t="shared" si="46"/>
        <v>0</v>
      </c>
      <c r="IG9" s="6">
        <f t="shared" si="47"/>
        <v>0</v>
      </c>
      <c r="IH9" s="6">
        <f t="shared" si="48"/>
        <v>0</v>
      </c>
      <c r="II9" s="193">
        <f t="shared" si="236"/>
        <v>5.7066416379126226</v>
      </c>
      <c r="IJ9" s="193">
        <f t="shared" si="236"/>
        <v>4.1745731882913786</v>
      </c>
      <c r="IK9" s="193">
        <f>LN(IG9+IK$4)</f>
        <v>3.8150380693314694</v>
      </c>
      <c r="IL9" s="193">
        <f t="shared" si="236"/>
        <v>3.9040600573940507</v>
      </c>
      <c r="IM9" s="205">
        <f t="shared" si="237"/>
        <v>56331.044834289612</v>
      </c>
      <c r="IQ9" s="3">
        <f t="shared" si="49"/>
        <v>0</v>
      </c>
      <c r="IR9" s="6">
        <f t="shared" si="50"/>
        <v>6.5944638970089997</v>
      </c>
      <c r="IS9" s="6">
        <f t="shared" si="51"/>
        <v>0</v>
      </c>
      <c r="IT9" s="6">
        <f t="shared" si="52"/>
        <v>0</v>
      </c>
      <c r="IU9" s="193">
        <f t="shared" si="238"/>
        <v>5.6740334309306508</v>
      </c>
      <c r="IV9" s="193">
        <f t="shared" si="238"/>
        <v>4.2711865462659189</v>
      </c>
      <c r="IW9" s="193">
        <f>LN(IS9+IW$4)</f>
        <v>3.8150380693314694</v>
      </c>
      <c r="IX9" s="193">
        <f t="shared" si="238"/>
        <v>3.9040600573940507</v>
      </c>
      <c r="IY9" s="212">
        <f t="shared" si="239"/>
        <v>56553.048749769187</v>
      </c>
      <c r="JC9" s="3">
        <f t="shared" si="53"/>
        <v>0</v>
      </c>
      <c r="JD9" s="6">
        <f t="shared" si="54"/>
        <v>6.4193896342565493</v>
      </c>
      <c r="JE9" s="6">
        <f t="shared" si="55"/>
        <v>0</v>
      </c>
      <c r="JF9" s="6">
        <f t="shared" si="56"/>
        <v>0</v>
      </c>
      <c r="JG9" s="193">
        <f t="shared" si="240"/>
        <v>5.6740334309306508</v>
      </c>
      <c r="JH9" s="193">
        <f t="shared" si="240"/>
        <v>4.2687386048884939</v>
      </c>
      <c r="JI9" s="193">
        <f>LN(JE9+JI$4)</f>
        <v>3.8150380693314694</v>
      </c>
      <c r="JJ9" s="193">
        <f t="shared" si="240"/>
        <v>3.9040600573940507</v>
      </c>
      <c r="JK9" s="212">
        <f t="shared" si="241"/>
        <v>56546.933799267055</v>
      </c>
      <c r="JO9" s="3">
        <f t="shared" si="57"/>
        <v>0</v>
      </c>
      <c r="JP9" s="6">
        <f t="shared" si="58"/>
        <v>7.002970510098053</v>
      </c>
      <c r="JQ9" s="6">
        <f t="shared" si="59"/>
        <v>0</v>
      </c>
      <c r="JR9" s="6">
        <f t="shared" si="60"/>
        <v>0</v>
      </c>
      <c r="JS9" s="193">
        <f t="shared" si="242"/>
        <v>5.6740334309306508</v>
      </c>
      <c r="JT9" s="193">
        <f t="shared" si="242"/>
        <v>4.2768752128387861</v>
      </c>
      <c r="JU9" s="193">
        <f>LN(JQ9+JU$4)</f>
        <v>3.8150380693314694</v>
      </c>
      <c r="JV9" s="193">
        <f t="shared" si="242"/>
        <v>3.9040600573940507</v>
      </c>
      <c r="JW9" s="205">
        <f t="shared" si="243"/>
        <v>56567.261576456134</v>
      </c>
      <c r="KA9" s="3">
        <f t="shared" si="61"/>
        <v>0</v>
      </c>
      <c r="KB9" s="6">
        <f t="shared" si="62"/>
        <v>0</v>
      </c>
      <c r="KC9" s="6">
        <f t="shared" si="63"/>
        <v>6.4749975491558569</v>
      </c>
      <c r="KD9" s="6">
        <f t="shared" si="64"/>
        <v>0</v>
      </c>
      <c r="KE9" s="193">
        <f t="shared" si="244"/>
        <v>5.6740334309306508</v>
      </c>
      <c r="KF9" s="193">
        <f t="shared" si="244"/>
        <v>4.1745731882913786</v>
      </c>
      <c r="KG9" s="193">
        <f>LN(KC9+KG$4)</f>
        <v>3.9484220766406533</v>
      </c>
      <c r="KH9" s="193">
        <f t="shared" si="244"/>
        <v>3.9040600573940507</v>
      </c>
      <c r="KI9" s="212">
        <f t="shared" si="245"/>
        <v>56965.932024331545</v>
      </c>
      <c r="KM9" s="3">
        <f t="shared" si="65"/>
        <v>0</v>
      </c>
      <c r="KN9" s="6">
        <f t="shared" si="66"/>
        <v>0</v>
      </c>
      <c r="KO9" s="6">
        <f t="shared" si="67"/>
        <v>5.7439494387672925</v>
      </c>
      <c r="KP9" s="6">
        <f t="shared" si="68"/>
        <v>0</v>
      </c>
      <c r="KQ9" s="193">
        <f t="shared" si="246"/>
        <v>5.6740334309306508</v>
      </c>
      <c r="KR9" s="193">
        <f t="shared" si="246"/>
        <v>4.1745731882913786</v>
      </c>
      <c r="KS9" s="193">
        <f>LN(KO9+KS$4)</f>
        <v>3.9342234090416026</v>
      </c>
      <c r="KT9" s="193">
        <f t="shared" si="246"/>
        <v>3.9040600573940507</v>
      </c>
      <c r="KU9" s="212">
        <f t="shared" si="247"/>
        <v>56895.984230142509</v>
      </c>
      <c r="KY9" s="3">
        <f t="shared" si="69"/>
        <v>0</v>
      </c>
      <c r="KZ9" s="6">
        <f t="shared" si="70"/>
        <v>0</v>
      </c>
      <c r="LA9" s="6">
        <f t="shared" si="71"/>
        <v>6.7883038821795276</v>
      </c>
      <c r="LB9" s="6">
        <f t="shared" si="72"/>
        <v>0</v>
      </c>
      <c r="LC9" s="193">
        <f t="shared" si="248"/>
        <v>5.6740334309306508</v>
      </c>
      <c r="LD9" s="193">
        <f t="shared" si="248"/>
        <v>4.1745731882913786</v>
      </c>
      <c r="LE9" s="193">
        <f>LN(LA9+LE$4)</f>
        <v>3.954446042602477</v>
      </c>
      <c r="LF9" s="193">
        <f t="shared" si="248"/>
        <v>3.9040600573940507</v>
      </c>
      <c r="LG9" s="205">
        <f t="shared" si="249"/>
        <v>56995.634244044188</v>
      </c>
      <c r="LK9" s="3">
        <f t="shared" si="73"/>
        <v>0</v>
      </c>
      <c r="LL9" s="6">
        <f t="shared" si="74"/>
        <v>0</v>
      </c>
      <c r="LM9" s="6">
        <f t="shared" si="75"/>
        <v>0</v>
      </c>
      <c r="LN9" s="6">
        <f t="shared" si="76"/>
        <v>5.6157366653172645</v>
      </c>
      <c r="LO9" s="193">
        <f t="shared" si="250"/>
        <v>5.6740334309306508</v>
      </c>
      <c r="LP9" s="193">
        <f t="shared" si="250"/>
        <v>4.1745731882913786</v>
      </c>
      <c r="LQ9" s="193">
        <f>LN(LM9+LQ$4)</f>
        <v>3.8150380693314694</v>
      </c>
      <c r="LR9" s="193">
        <f t="shared" si="250"/>
        <v>4.0113101806349141</v>
      </c>
      <c r="LS9" s="212">
        <f t="shared" si="251"/>
        <v>57068.061012557519</v>
      </c>
      <c r="LW9" s="3">
        <f t="shared" si="77"/>
        <v>0</v>
      </c>
      <c r="LX9" s="6">
        <f t="shared" si="78"/>
        <v>0</v>
      </c>
      <c r="LY9" s="6">
        <f t="shared" si="79"/>
        <v>0</v>
      </c>
      <c r="LZ9" s="6">
        <f t="shared" si="80"/>
        <v>5.2350087558042304</v>
      </c>
      <c r="MA9" s="193">
        <f t="shared" si="252"/>
        <v>5.6740334309306508</v>
      </c>
      <c r="MB9" s="193">
        <f t="shared" si="252"/>
        <v>4.1745731882913786</v>
      </c>
      <c r="MC9" s="193">
        <f>LN(LY9+MC$4)</f>
        <v>3.8150380693314694</v>
      </c>
      <c r="MD9" s="193">
        <f t="shared" si="252"/>
        <v>4.0043914510875922</v>
      </c>
      <c r="ME9" s="212">
        <f t="shared" si="253"/>
        <v>57018.996216971005</v>
      </c>
      <c r="MI9" s="3">
        <f t="shared" si="81"/>
        <v>0</v>
      </c>
      <c r="MJ9" s="6">
        <f t="shared" si="82"/>
        <v>0</v>
      </c>
      <c r="MK9" s="6">
        <f t="shared" si="83"/>
        <v>0</v>
      </c>
      <c r="ML9" s="6">
        <f t="shared" si="84"/>
        <v>5.9488735861411701</v>
      </c>
      <c r="MM9" s="193">
        <f t="shared" si="254"/>
        <v>5.6740334309306508</v>
      </c>
      <c r="MN9" s="193">
        <f t="shared" si="254"/>
        <v>4.1745731882913786</v>
      </c>
      <c r="MO9" s="193">
        <f>LN(MK9+MO$4)</f>
        <v>3.8150380693314694</v>
      </c>
      <c r="MP9" s="193">
        <f t="shared" si="254"/>
        <v>4.0173250489526895</v>
      </c>
      <c r="MQ9" s="205">
        <f t="shared" si="255"/>
        <v>57110.750300334999</v>
      </c>
      <c r="MT9" s="3">
        <f t="shared" si="85"/>
        <v>7.0535638854421761</v>
      </c>
      <c r="MU9" s="6">
        <f t="shared" si="86"/>
        <v>5.8358087584150447</v>
      </c>
      <c r="MV9" s="6">
        <f t="shared" si="87"/>
        <v>6.0050380496203504</v>
      </c>
      <c r="MW9" s="6">
        <f t="shared" si="88"/>
        <v>5.710918642695523</v>
      </c>
      <c r="MX9" s="193">
        <f t="shared" si="256"/>
        <v>5.6979665781932605</v>
      </c>
      <c r="MY9" s="193">
        <f t="shared" si="256"/>
        <v>4.2605352490768142</v>
      </c>
      <c r="MZ9" s="193">
        <f>LN(MV9+MZ$4)</f>
        <v>3.9393175360088439</v>
      </c>
      <c r="NA9" s="193">
        <f t="shared" si="256"/>
        <v>4.0130324093076881</v>
      </c>
      <c r="NB9" s="212">
        <f t="shared" si="257"/>
        <v>57931.16912115342</v>
      </c>
      <c r="NF9" s="3">
        <f t="shared" si="89"/>
        <v>7.0535638854421761</v>
      </c>
      <c r="NG9" s="6">
        <f t="shared" si="90"/>
        <v>0</v>
      </c>
      <c r="NH9" s="6">
        <f t="shared" si="91"/>
        <v>0</v>
      </c>
      <c r="NI9" s="6">
        <f t="shared" si="92"/>
        <v>0</v>
      </c>
      <c r="NJ9" s="193">
        <f t="shared" si="258"/>
        <v>5.6979665781932605</v>
      </c>
      <c r="NK9" s="193">
        <f t="shared" si="258"/>
        <v>4.1745731882913786</v>
      </c>
      <c r="NL9" s="193">
        <f>LN(NH9+NL$4)</f>
        <v>3.8150380693314694</v>
      </c>
      <c r="NM9" s="193">
        <f t="shared" si="258"/>
        <v>3.9040600573940507</v>
      </c>
      <c r="NN9" s="212">
        <f t="shared" si="259"/>
        <v>56326.033440932188</v>
      </c>
      <c r="NR9" s="3">
        <f t="shared" si="93"/>
        <v>0</v>
      </c>
      <c r="NS9" s="6">
        <f t="shared" si="94"/>
        <v>5.8358087584150447</v>
      </c>
      <c r="NT9" s="6">
        <f t="shared" si="95"/>
        <v>0</v>
      </c>
      <c r="NU9" s="6">
        <f t="shared" si="96"/>
        <v>0</v>
      </c>
      <c r="NV9" s="193">
        <f t="shared" si="260"/>
        <v>5.6740334309306508</v>
      </c>
      <c r="NW9" s="193">
        <f t="shared" si="260"/>
        <v>4.2605352490768142</v>
      </c>
      <c r="NX9" s="193">
        <f>LN(NT9+NX$4)</f>
        <v>3.8150380693314694</v>
      </c>
      <c r="NY9" s="193">
        <f t="shared" si="260"/>
        <v>3.9040600573940507</v>
      </c>
      <c r="NZ9" s="212">
        <f t="shared" si="261"/>
        <v>56526.446660193389</v>
      </c>
      <c r="OD9" s="3">
        <f t="shared" si="97"/>
        <v>0</v>
      </c>
      <c r="OE9" s="6">
        <f t="shared" si="98"/>
        <v>0</v>
      </c>
      <c r="OF9" s="6">
        <f t="shared" si="99"/>
        <v>6.0050380496203504</v>
      </c>
      <c r="OG9" s="6">
        <f t="shared" si="100"/>
        <v>0</v>
      </c>
      <c r="OH9" s="193">
        <f t="shared" si="262"/>
        <v>5.6740334309306508</v>
      </c>
      <c r="OI9" s="193">
        <f t="shared" si="262"/>
        <v>4.1745731882913786</v>
      </c>
      <c r="OJ9" s="193">
        <f>LN(OF9+OJ$4)</f>
        <v>3.9393175360088439</v>
      </c>
      <c r="OK9" s="193">
        <f t="shared" si="262"/>
        <v>3.9040600573940507</v>
      </c>
      <c r="OL9" s="212">
        <f t="shared" si="263"/>
        <v>56921.06986499003</v>
      </c>
      <c r="OP9" s="3">
        <f t="shared" si="101"/>
        <v>0</v>
      </c>
      <c r="OQ9" s="6">
        <f t="shared" si="102"/>
        <v>0</v>
      </c>
      <c r="OR9" s="6">
        <f t="shared" si="103"/>
        <v>0</v>
      </c>
      <c r="OS9" s="6">
        <f t="shared" si="104"/>
        <v>5.710918642695523</v>
      </c>
      <c r="OT9" s="193">
        <f t="shared" si="264"/>
        <v>5.6740334309306508</v>
      </c>
      <c r="OU9" s="193">
        <f t="shared" si="264"/>
        <v>4.1745731882913786</v>
      </c>
      <c r="OV9" s="193">
        <f>LN(OR9+OV$4)</f>
        <v>3.8150380693314694</v>
      </c>
      <c r="OW9" s="193">
        <f t="shared" si="264"/>
        <v>4.0130324093076881</v>
      </c>
      <c r="OX9" s="232">
        <f t="shared" si="265"/>
        <v>57080.280914173432</v>
      </c>
    </row>
    <row r="10" spans="1:414" x14ac:dyDescent="0.2">
      <c r="B10" s="81">
        <v>45325</v>
      </c>
      <c r="C10">
        <v>110</v>
      </c>
      <c r="D10">
        <v>11.298420692922425</v>
      </c>
      <c r="E10">
        <v>0</v>
      </c>
      <c r="F10">
        <v>1</v>
      </c>
      <c r="G10">
        <v>0</v>
      </c>
      <c r="H10">
        <v>0</v>
      </c>
      <c r="I10">
        <v>0</v>
      </c>
      <c r="J10">
        <v>0</v>
      </c>
      <c r="K10">
        <v>0</v>
      </c>
      <c r="L10">
        <v>0</v>
      </c>
      <c r="M10">
        <v>0</v>
      </c>
      <c r="N10">
        <v>0</v>
      </c>
      <c r="O10">
        <v>0</v>
      </c>
      <c r="P10">
        <v>0</v>
      </c>
      <c r="Q10">
        <v>0</v>
      </c>
      <c r="R10">
        <v>0</v>
      </c>
      <c r="S10">
        <v>0</v>
      </c>
      <c r="T10">
        <v>12100</v>
      </c>
      <c r="U10">
        <v>7.4330337325978331</v>
      </c>
      <c r="V10">
        <v>5.8438770798431623</v>
      </c>
      <c r="W10">
        <v>5.2292944348832764</v>
      </c>
      <c r="X10">
        <v>4.9375859675784266</v>
      </c>
      <c r="Y10" s="3">
        <v>1399.7228972480746</v>
      </c>
      <c r="Z10" s="3">
        <v>280.10270194264649</v>
      </c>
      <c r="AA10" s="3">
        <v>141.28257163920301</v>
      </c>
      <c r="AB10" s="3">
        <v>89.829812965179457</v>
      </c>
      <c r="AC10">
        <v>0</v>
      </c>
      <c r="AD10">
        <v>0</v>
      </c>
      <c r="AE10" s="6"/>
      <c r="AF10" s="1" t="s">
        <v>5</v>
      </c>
      <c r="AG10">
        <v>110</v>
      </c>
      <c r="AH10" s="189">
        <v>45325</v>
      </c>
      <c r="AI10">
        <f t="shared" si="105"/>
        <v>2</v>
      </c>
      <c r="AJ10">
        <v>110</v>
      </c>
      <c r="AK10">
        <v>0</v>
      </c>
      <c r="AL10">
        <v>0</v>
      </c>
      <c r="AM10">
        <v>0</v>
      </c>
      <c r="AN10">
        <v>0</v>
      </c>
      <c r="AO10">
        <v>0</v>
      </c>
      <c r="AP10">
        <v>0</v>
      </c>
      <c r="AQ10">
        <v>0</v>
      </c>
      <c r="AU10" s="6">
        <f t="shared" si="106"/>
        <v>0</v>
      </c>
      <c r="AV10" s="6">
        <f t="shared" si="107"/>
        <v>0</v>
      </c>
      <c r="AW10" s="6">
        <f t="shared" si="108"/>
        <v>0</v>
      </c>
      <c r="AX10" s="6">
        <f t="shared" si="109"/>
        <v>0</v>
      </c>
      <c r="AY10" s="193">
        <f t="shared" si="110"/>
        <v>5.6740334309306508</v>
      </c>
      <c r="AZ10" s="193">
        <f t="shared" si="111"/>
        <v>4.1745731882913786</v>
      </c>
      <c r="BA10" s="193">
        <f t="shared" si="112"/>
        <v>3.8150380693314694</v>
      </c>
      <c r="BB10" s="193">
        <f t="shared" si="113"/>
        <v>3.9040600573940507</v>
      </c>
      <c r="BC10" s="72">
        <f t="shared" si="114"/>
        <v>56312.210093717425</v>
      </c>
      <c r="BG10" s="3">
        <f t="shared" si="115"/>
        <v>7.2843730579458761</v>
      </c>
      <c r="BH10" s="6">
        <f t="shared" si="116"/>
        <v>0</v>
      </c>
      <c r="BI10" s="6">
        <f t="shared" si="117"/>
        <v>0</v>
      </c>
      <c r="BJ10" s="6">
        <f t="shared" si="118"/>
        <v>0</v>
      </c>
      <c r="BK10" s="193">
        <f t="shared" si="119"/>
        <v>5.6987401304107559</v>
      </c>
      <c r="BL10" s="193">
        <f t="shared" si="120"/>
        <v>4.1745731882913786</v>
      </c>
      <c r="BM10" s="193">
        <f t="shared" si="121"/>
        <v>3.8150380693314694</v>
      </c>
      <c r="BN10" s="193">
        <f t="shared" si="122"/>
        <v>3.9040600573940507</v>
      </c>
      <c r="BO10" s="72">
        <f t="shared" si="123"/>
        <v>56326.480287121587</v>
      </c>
      <c r="BS10" s="3">
        <f t="shared" si="124"/>
        <v>7.2843960088170574</v>
      </c>
      <c r="BT10" s="6">
        <f t="shared" si="125"/>
        <v>0</v>
      </c>
      <c r="BU10" s="6">
        <f t="shared" si="126"/>
        <v>0</v>
      </c>
      <c r="BV10" s="6">
        <f t="shared" si="127"/>
        <v>0</v>
      </c>
      <c r="BW10" s="193">
        <f t="shared" si="128"/>
        <v>5.6987402073003848</v>
      </c>
      <c r="BX10" s="193">
        <f t="shared" si="129"/>
        <v>4.1745731882913786</v>
      </c>
      <c r="BY10" s="193">
        <f t="shared" ref="BY10:BY73" si="266">LN(BU10+BY$4)</f>
        <v>3.8150380693314694</v>
      </c>
      <c r="BZ10" s="193">
        <f t="shared" si="131"/>
        <v>3.9040600573940507</v>
      </c>
      <c r="CA10" s="72">
        <f t="shared" si="132"/>
        <v>56326.480287121587</v>
      </c>
      <c r="CE10" s="3">
        <f t="shared" si="133"/>
        <v>0</v>
      </c>
      <c r="CF10" s="6">
        <f t="shared" si="134"/>
        <v>5.8438770798431623</v>
      </c>
      <c r="CG10" s="6">
        <f t="shared" si="135"/>
        <v>0</v>
      </c>
      <c r="CH10" s="6">
        <f t="shared" si="136"/>
        <v>0</v>
      </c>
      <c r="CI10" s="193">
        <f t="shared" si="137"/>
        <v>5.6740334309306508</v>
      </c>
      <c r="CJ10" s="193">
        <f t="shared" si="138"/>
        <v>4.2606491248961538</v>
      </c>
      <c r="CK10" s="193">
        <f t="shared" ref="CK10:CK73" si="267">LN(CG10+CK$4)</f>
        <v>3.8150380693314694</v>
      </c>
      <c r="CL10" s="193">
        <f t="shared" si="140"/>
        <v>3.9040600573940507</v>
      </c>
      <c r="CM10" s="72">
        <f t="shared" si="141"/>
        <v>56526.731003941532</v>
      </c>
      <c r="CQ10" s="3">
        <f t="shared" si="142"/>
        <v>0</v>
      </c>
      <c r="CR10" s="6">
        <f t="shared" si="143"/>
        <v>5.8439406368452858</v>
      </c>
      <c r="CS10" s="6">
        <f t="shared" si="144"/>
        <v>0</v>
      </c>
      <c r="CT10" s="6">
        <f t="shared" si="145"/>
        <v>0</v>
      </c>
      <c r="CU10" s="193">
        <f t="shared" si="146"/>
        <v>5.6740334309306508</v>
      </c>
      <c r="CV10" s="193">
        <f t="shared" si="147"/>
        <v>4.2606500218845094</v>
      </c>
      <c r="CW10" s="193">
        <f t="shared" ref="CW10:CW73" si="268">LN(CS10+CW$4)</f>
        <v>3.8150380693314694</v>
      </c>
      <c r="CX10" s="193">
        <f t="shared" si="149"/>
        <v>3.9040600573940507</v>
      </c>
      <c r="CY10" s="72">
        <f t="shared" si="150"/>
        <v>56526.733243694209</v>
      </c>
      <c r="DC10" s="3">
        <f t="shared" si="151"/>
        <v>0</v>
      </c>
      <c r="DD10" s="6">
        <f t="shared" si="152"/>
        <v>0</v>
      </c>
      <c r="DE10" s="6">
        <f t="shared" si="153"/>
        <v>5.4907591566274405</v>
      </c>
      <c r="DF10" s="6">
        <f t="shared" si="154"/>
        <v>0</v>
      </c>
      <c r="DG10" s="193">
        <f t="shared" si="155"/>
        <v>5.6740334309306508</v>
      </c>
      <c r="DH10" s="193">
        <f t="shared" si="156"/>
        <v>4.1745731882913786</v>
      </c>
      <c r="DI10" s="193">
        <f t="shared" ref="DI10:DI73" si="269">LN(DE10+DI$4)</f>
        <v>3.9292584783472453</v>
      </c>
      <c r="DJ10" s="193">
        <f t="shared" si="158"/>
        <v>3.9040600573940507</v>
      </c>
      <c r="DK10" s="72">
        <f t="shared" si="159"/>
        <v>56871.545450846854</v>
      </c>
      <c r="DO10" s="3">
        <f t="shared" si="160"/>
        <v>0</v>
      </c>
      <c r="DP10" s="6">
        <f t="shared" si="161"/>
        <v>0</v>
      </c>
      <c r="DQ10" s="6">
        <f t="shared" si="162"/>
        <v>5.2293954272405756</v>
      </c>
      <c r="DR10" s="6">
        <f t="shared" si="163"/>
        <v>0</v>
      </c>
      <c r="DS10" s="193">
        <f t="shared" si="164"/>
        <v>5.6740334309306508</v>
      </c>
      <c r="DT10" s="193">
        <f t="shared" si="165"/>
        <v>4.1745731882913786</v>
      </c>
      <c r="DU10" s="193">
        <f t="shared" ref="DU10:DU73" si="270">LN(DQ10+DU$4)</f>
        <v>3.9241072816776179</v>
      </c>
      <c r="DV10" s="193">
        <f t="shared" si="167"/>
        <v>3.9040600573940507</v>
      </c>
      <c r="DW10" s="72">
        <f t="shared" si="168"/>
        <v>56846.200913610242</v>
      </c>
      <c r="EA10" s="3">
        <f t="shared" si="169"/>
        <v>0</v>
      </c>
      <c r="EB10" s="6">
        <f t="shared" si="170"/>
        <v>0</v>
      </c>
      <c r="EC10" s="6">
        <f t="shared" si="171"/>
        <v>0</v>
      </c>
      <c r="ED10" s="6">
        <f t="shared" si="172"/>
        <v>14.81275790273528</v>
      </c>
      <c r="EE10" s="193">
        <f t="shared" si="173"/>
        <v>5.6740334309306508</v>
      </c>
      <c r="EF10" s="193">
        <f t="shared" si="174"/>
        <v>4.1745731882913786</v>
      </c>
      <c r="EG10" s="193">
        <f t="shared" ref="EG10:EG73" si="271">LN(EC10+EG$4)</f>
        <v>3.8150380693314694</v>
      </c>
      <c r="EH10" s="193">
        <f t="shared" si="176"/>
        <v>4.1653650225539103</v>
      </c>
      <c r="EI10" s="72">
        <f t="shared" si="177"/>
        <v>58171.5580724756</v>
      </c>
      <c r="EM10" s="3">
        <f t="shared" si="178"/>
        <v>0</v>
      </c>
      <c r="EN10" s="6">
        <f t="shared" si="179"/>
        <v>0</v>
      </c>
      <c r="EO10" s="6">
        <f t="shared" si="180"/>
        <v>0</v>
      </c>
      <c r="EP10" s="6">
        <f t="shared" si="181"/>
        <v>4.9377078320331389</v>
      </c>
      <c r="EQ10" s="193">
        <f t="shared" si="182"/>
        <v>5.6740334309306508</v>
      </c>
      <c r="ER10" s="193">
        <f t="shared" si="183"/>
        <v>4.1745731882913786</v>
      </c>
      <c r="ES10" s="193">
        <f t="shared" ref="ES10:ES73" si="272">LN(EO10+ES$4)</f>
        <v>3.8150380693314694</v>
      </c>
      <c r="ET10" s="193">
        <f t="shared" si="185"/>
        <v>3.9989553057750578</v>
      </c>
      <c r="EU10" s="72">
        <f t="shared" si="186"/>
        <v>56980.474896544314</v>
      </c>
      <c r="EY10" s="3">
        <f t="shared" si="187"/>
        <v>7.2843730579458761</v>
      </c>
      <c r="EZ10" s="6">
        <f t="shared" si="188"/>
        <v>5.8438770798431623</v>
      </c>
      <c r="FA10" s="6">
        <f t="shared" si="189"/>
        <v>5.4907591566274405</v>
      </c>
      <c r="FB10" s="6">
        <f t="shared" si="190"/>
        <v>14.81275790273528</v>
      </c>
      <c r="FC10" s="193">
        <f t="shared" si="191"/>
        <v>5.6987401304107559</v>
      </c>
      <c r="FD10" s="193">
        <f t="shared" si="192"/>
        <v>4.2606491248961538</v>
      </c>
      <c r="FE10" s="193">
        <f t="shared" ref="FE10:FE73" si="273">LN(FA10+FE$4)</f>
        <v>3.9292584783472453</v>
      </c>
      <c r="FF10" s="193">
        <f t="shared" si="194"/>
        <v>4.1653650225539103</v>
      </c>
      <c r="FG10" s="72">
        <f t="shared" si="195"/>
        <v>58988.111608870167</v>
      </c>
      <c r="FK10" s="3">
        <f t="shared" si="196"/>
        <v>7.4330566834690144</v>
      </c>
      <c r="FL10" s="6">
        <f t="shared" si="197"/>
        <v>5.8439406368452858</v>
      </c>
      <c r="FM10" s="6">
        <f t="shared" si="198"/>
        <v>5.2293954272405756</v>
      </c>
      <c r="FN10" s="6">
        <f t="shared" si="199"/>
        <v>4.9377078320331389</v>
      </c>
      <c r="FO10" s="193">
        <f t="shared" si="200"/>
        <v>5.6992381238343972</v>
      </c>
      <c r="FP10" s="193">
        <f t="shared" si="201"/>
        <v>4.2606500218845094</v>
      </c>
      <c r="FQ10" s="193">
        <f t="shared" ref="FQ10:FQ73" si="274">LN(FM10+FQ$4)</f>
        <v>3.9241072816776179</v>
      </c>
      <c r="FR10" s="193">
        <f t="shared" si="203"/>
        <v>3.9989553057750578</v>
      </c>
      <c r="FS10" s="205">
        <f t="shared" si="204"/>
        <v>57754.856939723417</v>
      </c>
      <c r="FW10" s="3">
        <f t="shared" si="205"/>
        <v>8.5479887924875069</v>
      </c>
      <c r="FX10" s="6">
        <f t="shared" si="206"/>
        <v>6.6035811002227724</v>
      </c>
      <c r="FY10" s="6">
        <f t="shared" si="207"/>
        <v>6.4843250992552628</v>
      </c>
      <c r="FZ10" s="6">
        <f t="shared" si="208"/>
        <v>5.8263514417425428</v>
      </c>
      <c r="GA10" s="193">
        <f t="shared" si="209"/>
        <v>5.7029645397191517</v>
      </c>
      <c r="GB10" s="193">
        <f t="shared" si="210"/>
        <v>4.2713138617542592</v>
      </c>
      <c r="GC10" s="193">
        <f t="shared" ref="GC10:GC73" si="275">LN(FY10+GC$4)</f>
        <v>3.9486019432766093</v>
      </c>
      <c r="GD10" s="193">
        <f t="shared" si="212"/>
        <v>4.0151170856374003</v>
      </c>
      <c r="GE10" s="72">
        <f t="shared" si="213"/>
        <v>58023.349956116566</v>
      </c>
      <c r="GI10" s="3">
        <f t="shared" si="214"/>
        <v>8.1763371058576162</v>
      </c>
      <c r="GJ10" s="6">
        <f t="shared" si="215"/>
        <v>6.4282647878274792</v>
      </c>
      <c r="GK10" s="6">
        <f t="shared" si="216"/>
        <v>5.7522238783716046</v>
      </c>
      <c r="GL10" s="6">
        <f t="shared" si="217"/>
        <v>5.4313445643362694</v>
      </c>
      <c r="GM10" s="193">
        <f t="shared" si="218"/>
        <v>5.7017239178063255</v>
      </c>
      <c r="GN10" s="193">
        <f t="shared" si="219"/>
        <v>4.2688628442690222</v>
      </c>
      <c r="GO10" s="193">
        <f t="shared" ref="GO10:GO73" si="276">LN(GK10+GO$4)</f>
        <v>3.9343852512996578</v>
      </c>
      <c r="GP10" s="193">
        <f t="shared" si="221"/>
        <v>4.0079653158843618</v>
      </c>
      <c r="GQ10" s="72">
        <f t="shared" si="222"/>
        <v>57893.506012217753</v>
      </c>
      <c r="GU10" s="3">
        <f t="shared" si="223"/>
        <v>9.6629438523771825</v>
      </c>
      <c r="GV10" s="6">
        <f t="shared" si="224"/>
        <v>7.0126524958117944</v>
      </c>
      <c r="GW10" s="6">
        <f t="shared" si="225"/>
        <v>6.7980827653482594</v>
      </c>
      <c r="GX10" s="6">
        <f t="shared" si="226"/>
        <v>6.1719824594730337</v>
      </c>
      <c r="GY10" s="193">
        <f t="shared" si="227"/>
        <v>5.7066771972479966</v>
      </c>
      <c r="GZ10" s="193">
        <f t="shared" si="228"/>
        <v>4.2770096477114858</v>
      </c>
      <c r="HA10" s="193">
        <f t="shared" ref="HA10:HA73" si="277">LN(GW10+HA$4)</f>
        <v>3.9546334792294311</v>
      </c>
      <c r="HB10" s="193">
        <f t="shared" si="230"/>
        <v>4.0213332001205968</v>
      </c>
      <c r="HC10" s="205">
        <f t="shared" si="231"/>
        <v>58115.353840917596</v>
      </c>
      <c r="HG10" s="3">
        <f t="shared" si="37"/>
        <v>8.5479887924875069</v>
      </c>
      <c r="HH10" s="6">
        <f t="shared" si="38"/>
        <v>0</v>
      </c>
      <c r="HI10" s="6">
        <f t="shared" si="39"/>
        <v>0</v>
      </c>
      <c r="HJ10" s="6">
        <f t="shared" si="40"/>
        <v>0</v>
      </c>
      <c r="HK10" s="193">
        <f t="shared" si="232"/>
        <v>5.7029645397191517</v>
      </c>
      <c r="HL10" s="193">
        <f t="shared" si="232"/>
        <v>4.1745731882913786</v>
      </c>
      <c r="HM10" s="193">
        <f t="shared" si="232"/>
        <v>3.8150380693314694</v>
      </c>
      <c r="HN10" s="193">
        <f t="shared" si="232"/>
        <v>3.9040600573940507</v>
      </c>
      <c r="HO10" s="212">
        <f t="shared" si="233"/>
        <v>56328.920600183832</v>
      </c>
      <c r="HS10" s="3">
        <f t="shared" si="41"/>
        <v>8.1763371058576162</v>
      </c>
      <c r="HT10" s="6">
        <f t="shared" si="42"/>
        <v>0</v>
      </c>
      <c r="HU10" s="6">
        <f t="shared" si="43"/>
        <v>0</v>
      </c>
      <c r="HV10" s="6">
        <f t="shared" si="44"/>
        <v>0</v>
      </c>
      <c r="HW10" s="193">
        <f t="shared" si="234"/>
        <v>5.7017239178063255</v>
      </c>
      <c r="HX10" s="193">
        <f t="shared" si="234"/>
        <v>4.1745731882913786</v>
      </c>
      <c r="HY10" s="193">
        <f t="shared" si="234"/>
        <v>3.8150380693314694</v>
      </c>
      <c r="HZ10" s="193">
        <f t="shared" si="234"/>
        <v>3.9040600573940507</v>
      </c>
      <c r="IA10" s="212">
        <f t="shared" si="235"/>
        <v>56328.203919587919</v>
      </c>
      <c r="IE10" s="3">
        <f t="shared" si="45"/>
        <v>9.6629438523771825</v>
      </c>
      <c r="IF10" s="6">
        <f t="shared" si="46"/>
        <v>0</v>
      </c>
      <c r="IG10" s="6">
        <f t="shared" si="47"/>
        <v>0</v>
      </c>
      <c r="IH10" s="6">
        <f t="shared" si="48"/>
        <v>0</v>
      </c>
      <c r="II10" s="193">
        <f t="shared" si="236"/>
        <v>5.7066771972479966</v>
      </c>
      <c r="IJ10" s="193">
        <f t="shared" si="236"/>
        <v>4.1745731882913786</v>
      </c>
      <c r="IK10" s="193">
        <f t="shared" si="236"/>
        <v>3.8150380693314694</v>
      </c>
      <c r="IL10" s="193">
        <f t="shared" si="236"/>
        <v>3.9040600573940507</v>
      </c>
      <c r="IM10" s="205">
        <f t="shared" si="237"/>
        <v>56331.065377061859</v>
      </c>
      <c r="IQ10" s="3">
        <f t="shared" si="49"/>
        <v>0</v>
      </c>
      <c r="IR10" s="6">
        <f t="shared" si="50"/>
        <v>6.6035811002227724</v>
      </c>
      <c r="IS10" s="6">
        <f t="shared" si="51"/>
        <v>0</v>
      </c>
      <c r="IT10" s="6">
        <f t="shared" si="52"/>
        <v>0</v>
      </c>
      <c r="IU10" s="193">
        <f t="shared" si="238"/>
        <v>5.6740334309306508</v>
      </c>
      <c r="IV10" s="193">
        <f t="shared" si="238"/>
        <v>4.2713138617542592</v>
      </c>
      <c r="IW10" s="193">
        <f t="shared" si="238"/>
        <v>3.8150380693314694</v>
      </c>
      <c r="IX10" s="193">
        <f t="shared" si="238"/>
        <v>3.9040600573940507</v>
      </c>
      <c r="IY10" s="212">
        <f t="shared" si="239"/>
        <v>56553.366801581658</v>
      </c>
      <c r="JC10" s="3">
        <f t="shared" si="53"/>
        <v>0</v>
      </c>
      <c r="JD10" s="6">
        <f t="shared" si="54"/>
        <v>6.4282647878274792</v>
      </c>
      <c r="JE10" s="6">
        <f t="shared" si="55"/>
        <v>0</v>
      </c>
      <c r="JF10" s="6">
        <f t="shared" si="56"/>
        <v>0</v>
      </c>
      <c r="JG10" s="193">
        <f t="shared" si="240"/>
        <v>5.6740334309306508</v>
      </c>
      <c r="JH10" s="193">
        <f t="shared" si="240"/>
        <v>4.2688628442690222</v>
      </c>
      <c r="JI10" s="193">
        <f t="shared" si="240"/>
        <v>3.8150380693314694</v>
      </c>
      <c r="JJ10" s="193">
        <f t="shared" si="240"/>
        <v>3.9040600573940507</v>
      </c>
      <c r="JK10" s="212">
        <f t="shared" si="241"/>
        <v>56547.244132953601</v>
      </c>
      <c r="JO10" s="3">
        <f t="shared" si="57"/>
        <v>0</v>
      </c>
      <c r="JP10" s="6">
        <f t="shared" si="58"/>
        <v>7.0126524958117944</v>
      </c>
      <c r="JQ10" s="6">
        <f t="shared" si="59"/>
        <v>0</v>
      </c>
      <c r="JR10" s="6">
        <f t="shared" si="60"/>
        <v>0</v>
      </c>
      <c r="JS10" s="193">
        <f t="shared" si="242"/>
        <v>5.6740334309306508</v>
      </c>
      <c r="JT10" s="193">
        <f t="shared" si="242"/>
        <v>4.2770096477114858</v>
      </c>
      <c r="JU10" s="193">
        <f t="shared" si="242"/>
        <v>3.8150380693314694</v>
      </c>
      <c r="JV10" s="193">
        <f t="shared" si="242"/>
        <v>3.9040600573940507</v>
      </c>
      <c r="JW10" s="205">
        <f t="shared" si="243"/>
        <v>56567.597497936673</v>
      </c>
      <c r="KA10" s="3">
        <f t="shared" si="61"/>
        <v>0</v>
      </c>
      <c r="KB10" s="6">
        <f t="shared" si="62"/>
        <v>0</v>
      </c>
      <c r="KC10" s="6">
        <f t="shared" si="63"/>
        <v>6.4843250992552628</v>
      </c>
      <c r="KD10" s="6">
        <f t="shared" si="64"/>
        <v>0</v>
      </c>
      <c r="KE10" s="193">
        <f t="shared" si="244"/>
        <v>5.6740334309306508</v>
      </c>
      <c r="KF10" s="193">
        <f t="shared" si="244"/>
        <v>4.1745731882913786</v>
      </c>
      <c r="KG10" s="193">
        <f t="shared" si="244"/>
        <v>3.9486019432766093</v>
      </c>
      <c r="KH10" s="193">
        <f t="shared" si="244"/>
        <v>3.9040600573940507</v>
      </c>
      <c r="KI10" s="212">
        <f t="shared" si="245"/>
        <v>56966.818664070321</v>
      </c>
      <c r="KM10" s="3">
        <f t="shared" si="65"/>
        <v>0</v>
      </c>
      <c r="KN10" s="6">
        <f t="shared" si="66"/>
        <v>0</v>
      </c>
      <c r="KO10" s="6">
        <f t="shared" si="67"/>
        <v>5.7522238783716046</v>
      </c>
      <c r="KP10" s="6">
        <f t="shared" si="68"/>
        <v>0</v>
      </c>
      <c r="KQ10" s="193">
        <f t="shared" si="246"/>
        <v>5.6740334309306508</v>
      </c>
      <c r="KR10" s="193">
        <f t="shared" si="246"/>
        <v>4.1745731882913786</v>
      </c>
      <c r="KS10" s="193">
        <f t="shared" si="246"/>
        <v>3.9343852512996578</v>
      </c>
      <c r="KT10" s="193">
        <f t="shared" si="246"/>
        <v>3.9040600573940507</v>
      </c>
      <c r="KU10" s="212">
        <f t="shared" si="247"/>
        <v>56896.781039779322</v>
      </c>
      <c r="KY10" s="3">
        <f t="shared" si="69"/>
        <v>0</v>
      </c>
      <c r="KZ10" s="6">
        <f t="shared" si="70"/>
        <v>0</v>
      </c>
      <c r="LA10" s="6">
        <f t="shared" si="71"/>
        <v>6.7980827653482594</v>
      </c>
      <c r="LB10" s="6">
        <f t="shared" si="72"/>
        <v>0</v>
      </c>
      <c r="LC10" s="193">
        <f t="shared" si="248"/>
        <v>5.6740334309306508</v>
      </c>
      <c r="LD10" s="193">
        <f t="shared" si="248"/>
        <v>4.1745731882913786</v>
      </c>
      <c r="LE10" s="193">
        <f t="shared" si="248"/>
        <v>3.9546334792294311</v>
      </c>
      <c r="LF10" s="193">
        <f t="shared" si="248"/>
        <v>3.9040600573940507</v>
      </c>
      <c r="LG10" s="205">
        <f t="shared" si="249"/>
        <v>56996.558681569244</v>
      </c>
      <c r="LK10" s="3">
        <f t="shared" si="73"/>
        <v>0</v>
      </c>
      <c r="LL10" s="6">
        <f t="shared" si="74"/>
        <v>0</v>
      </c>
      <c r="LM10" s="6">
        <f t="shared" si="75"/>
        <v>0</v>
      </c>
      <c r="LN10" s="6">
        <f t="shared" si="76"/>
        <v>5.8263514417425428</v>
      </c>
      <c r="LO10" s="193">
        <f t="shared" si="250"/>
        <v>5.6740334309306508</v>
      </c>
      <c r="LP10" s="193">
        <f t="shared" si="250"/>
        <v>4.1745731882913786</v>
      </c>
      <c r="LQ10" s="193">
        <f t="shared" si="250"/>
        <v>3.8150380693314694</v>
      </c>
      <c r="LR10" s="193">
        <f t="shared" si="250"/>
        <v>4.0151170856374003</v>
      </c>
      <c r="LS10" s="212">
        <f t="shared" si="251"/>
        <v>57095.076027599011</v>
      </c>
      <c r="LW10" s="3">
        <f t="shared" si="77"/>
        <v>0</v>
      </c>
      <c r="LX10" s="6">
        <f t="shared" si="78"/>
        <v>0</v>
      </c>
      <c r="LY10" s="6">
        <f t="shared" si="79"/>
        <v>0</v>
      </c>
      <c r="LZ10" s="6">
        <f t="shared" si="80"/>
        <v>5.4313445643362694</v>
      </c>
      <c r="MA10" s="193">
        <f t="shared" si="252"/>
        <v>5.6740334309306508</v>
      </c>
      <c r="MB10" s="193">
        <f t="shared" si="252"/>
        <v>4.1745731882913786</v>
      </c>
      <c r="MC10" s="193">
        <f t="shared" si="252"/>
        <v>3.8150380693314694</v>
      </c>
      <c r="MD10" s="193">
        <f t="shared" si="252"/>
        <v>4.0079653158843618</v>
      </c>
      <c r="ME10" s="212">
        <f t="shared" si="253"/>
        <v>57044.335332518385</v>
      </c>
      <c r="MI10" s="3">
        <f t="shared" si="81"/>
        <v>0</v>
      </c>
      <c r="MJ10" s="6">
        <f t="shared" si="82"/>
        <v>0</v>
      </c>
      <c r="MK10" s="6">
        <f t="shared" si="83"/>
        <v>0</v>
      </c>
      <c r="ML10" s="6">
        <f t="shared" si="84"/>
        <v>6.1719824594730337</v>
      </c>
      <c r="MM10" s="193">
        <f t="shared" si="254"/>
        <v>5.6740334309306508</v>
      </c>
      <c r="MN10" s="193">
        <f t="shared" si="254"/>
        <v>4.1745731882913786</v>
      </c>
      <c r="MO10" s="193">
        <f t="shared" si="254"/>
        <v>3.8150380693314694</v>
      </c>
      <c r="MP10" s="193">
        <f t="shared" si="254"/>
        <v>4.0213332001205968</v>
      </c>
      <c r="MQ10" s="205">
        <f t="shared" si="255"/>
        <v>57139.215055251756</v>
      </c>
      <c r="MT10" s="3">
        <f t="shared" si="85"/>
        <v>7.0613820459679415</v>
      </c>
      <c r="MU10" s="6">
        <f t="shared" si="86"/>
        <v>5.8438770798431623</v>
      </c>
      <c r="MV10" s="6">
        <f t="shared" si="87"/>
        <v>6.013688600115767</v>
      </c>
      <c r="MW10" s="6">
        <f t="shared" si="88"/>
        <v>5.9251031610941114</v>
      </c>
      <c r="MX10" s="193">
        <f t="shared" si="256"/>
        <v>5.6979927903917771</v>
      </c>
      <c r="MY10" s="193">
        <f t="shared" si="256"/>
        <v>4.2606491248961538</v>
      </c>
      <c r="MZ10" s="193">
        <f t="shared" si="256"/>
        <v>3.9394858744582364</v>
      </c>
      <c r="NA10" s="193">
        <f t="shared" si="256"/>
        <v>4.0168970647105855</v>
      </c>
      <c r="NB10" s="212">
        <f t="shared" si="257"/>
        <v>57960.16024266943</v>
      </c>
      <c r="NF10" s="3">
        <f t="shared" si="89"/>
        <v>7.0613820459679406</v>
      </c>
      <c r="NG10" s="6">
        <f t="shared" si="90"/>
        <v>0</v>
      </c>
      <c r="NH10" s="6">
        <f t="shared" si="91"/>
        <v>0</v>
      </c>
      <c r="NI10" s="6">
        <f t="shared" si="92"/>
        <v>0</v>
      </c>
      <c r="NJ10" s="193">
        <f t="shared" si="258"/>
        <v>5.6979927903917771</v>
      </c>
      <c r="NK10" s="193">
        <f t="shared" si="258"/>
        <v>4.1745731882913786</v>
      </c>
      <c r="NL10" s="193">
        <f t="shared" si="258"/>
        <v>3.8150380693314694</v>
      </c>
      <c r="NM10" s="193">
        <f t="shared" si="258"/>
        <v>3.9040600573940507</v>
      </c>
      <c r="NN10" s="212">
        <f t="shared" si="259"/>
        <v>56326.04858247767</v>
      </c>
      <c r="NR10" s="3">
        <f t="shared" si="93"/>
        <v>0</v>
      </c>
      <c r="NS10" s="6">
        <f t="shared" si="94"/>
        <v>5.8438770798431623</v>
      </c>
      <c r="NT10" s="6">
        <f t="shared" si="95"/>
        <v>0</v>
      </c>
      <c r="NU10" s="6">
        <f t="shared" si="96"/>
        <v>0</v>
      </c>
      <c r="NV10" s="193">
        <f t="shared" si="260"/>
        <v>5.6740334309306508</v>
      </c>
      <c r="NW10" s="193">
        <f t="shared" si="260"/>
        <v>4.2606491248961538</v>
      </c>
      <c r="NX10" s="193">
        <f t="shared" si="260"/>
        <v>3.8150380693314694</v>
      </c>
      <c r="NY10" s="193">
        <f t="shared" si="260"/>
        <v>3.9040600573940507</v>
      </c>
      <c r="NZ10" s="212">
        <f t="shared" si="261"/>
        <v>56526.731003941532</v>
      </c>
      <c r="OD10" s="3">
        <f t="shared" si="97"/>
        <v>0</v>
      </c>
      <c r="OE10" s="6">
        <f t="shared" si="98"/>
        <v>0</v>
      </c>
      <c r="OF10" s="6">
        <f t="shared" si="99"/>
        <v>6.013688600115767</v>
      </c>
      <c r="OG10" s="6">
        <f t="shared" si="100"/>
        <v>0</v>
      </c>
      <c r="OH10" s="193">
        <f t="shared" si="262"/>
        <v>5.6740334309306508</v>
      </c>
      <c r="OI10" s="193">
        <f t="shared" si="262"/>
        <v>4.1745731882913786</v>
      </c>
      <c r="OJ10" s="193">
        <f t="shared" si="262"/>
        <v>3.9394858744582364</v>
      </c>
      <c r="OK10" s="193">
        <f t="shared" si="262"/>
        <v>3.9040600573940507</v>
      </c>
      <c r="OL10" s="212">
        <f t="shared" si="263"/>
        <v>56921.899023443752</v>
      </c>
      <c r="OP10" s="3">
        <f t="shared" si="101"/>
        <v>0</v>
      </c>
      <c r="OQ10" s="6">
        <f t="shared" si="102"/>
        <v>0</v>
      </c>
      <c r="OR10" s="6">
        <f t="shared" si="103"/>
        <v>0</v>
      </c>
      <c r="OS10" s="6">
        <f t="shared" si="104"/>
        <v>5.9251031610941114</v>
      </c>
      <c r="OT10" s="193">
        <f t="shared" si="264"/>
        <v>5.6740334309306508</v>
      </c>
      <c r="OU10" s="193">
        <f t="shared" si="264"/>
        <v>4.1745731882913786</v>
      </c>
      <c r="OV10" s="193">
        <f t="shared" si="264"/>
        <v>3.8150380693314694</v>
      </c>
      <c r="OW10" s="193">
        <f t="shared" si="264"/>
        <v>4.0168970647105855</v>
      </c>
      <c r="OX10" s="232">
        <f t="shared" si="265"/>
        <v>57107.711715436504</v>
      </c>
    </row>
    <row r="11" spans="1:414" x14ac:dyDescent="0.2">
      <c r="B11" s="81">
        <v>45332</v>
      </c>
      <c r="C11">
        <v>111</v>
      </c>
      <c r="D11">
        <v>11.221534889583518</v>
      </c>
      <c r="E11">
        <v>0</v>
      </c>
      <c r="F11">
        <v>1</v>
      </c>
      <c r="G11">
        <v>0</v>
      </c>
      <c r="H11">
        <v>0</v>
      </c>
      <c r="I11">
        <v>0</v>
      </c>
      <c r="J11">
        <v>0</v>
      </c>
      <c r="K11">
        <v>0</v>
      </c>
      <c r="L11">
        <v>0</v>
      </c>
      <c r="M11">
        <v>0</v>
      </c>
      <c r="N11">
        <v>0</v>
      </c>
      <c r="O11">
        <v>0</v>
      </c>
      <c r="P11">
        <v>0</v>
      </c>
      <c r="Q11">
        <v>0</v>
      </c>
      <c r="R11">
        <v>0</v>
      </c>
      <c r="S11">
        <v>0</v>
      </c>
      <c r="T11">
        <v>12321</v>
      </c>
      <c r="U11">
        <v>7.2323810215374218</v>
      </c>
      <c r="V11">
        <v>5.5880033408758534</v>
      </c>
      <c r="W11">
        <v>4.9203263228093101</v>
      </c>
      <c r="X11">
        <v>4.6404061910055709</v>
      </c>
      <c r="Y11" s="3">
        <v>1092.3060280736522</v>
      </c>
      <c r="Z11" s="3">
        <v>202.1894904552835</v>
      </c>
      <c r="AA11" s="3">
        <v>91.668843680740821</v>
      </c>
      <c r="AB11" s="3">
        <v>53.982981296517949</v>
      </c>
      <c r="AC11">
        <v>0</v>
      </c>
      <c r="AD11">
        <v>0</v>
      </c>
      <c r="AF11" s="1" t="s">
        <v>5</v>
      </c>
      <c r="AG11">
        <v>111</v>
      </c>
      <c r="AH11" s="189">
        <v>45332</v>
      </c>
      <c r="AI11">
        <f t="shared" si="105"/>
        <v>2</v>
      </c>
      <c r="AJ11">
        <v>111</v>
      </c>
      <c r="AK11">
        <v>0</v>
      </c>
      <c r="AL11">
        <v>0</v>
      </c>
      <c r="AM11">
        <v>0</v>
      </c>
      <c r="AN11">
        <v>0</v>
      </c>
      <c r="AO11">
        <v>0</v>
      </c>
      <c r="AP11">
        <v>0</v>
      </c>
      <c r="AQ11">
        <v>0</v>
      </c>
      <c r="AU11" s="6">
        <f t="shared" si="106"/>
        <v>0</v>
      </c>
      <c r="AV11" s="6">
        <f t="shared" si="107"/>
        <v>0</v>
      </c>
      <c r="AW11" s="6">
        <f t="shared" si="108"/>
        <v>0</v>
      </c>
      <c r="AX11" s="6">
        <f t="shared" si="109"/>
        <v>0</v>
      </c>
      <c r="AY11" s="193">
        <f t="shared" si="110"/>
        <v>5.6740334309306508</v>
      </c>
      <c r="AZ11" s="193">
        <f t="shared" si="111"/>
        <v>4.1745731882913786</v>
      </c>
      <c r="BA11" s="193">
        <f t="shared" si="112"/>
        <v>3.8150380693314694</v>
      </c>
      <c r="BB11" s="193">
        <f t="shared" si="113"/>
        <v>3.9040600573940507</v>
      </c>
      <c r="BC11" s="72">
        <f t="shared" si="114"/>
        <v>56312.210093717425</v>
      </c>
      <c r="BG11" s="3">
        <f t="shared" si="115"/>
        <v>7.0877334011066733</v>
      </c>
      <c r="BH11" s="6">
        <f t="shared" si="116"/>
        <v>0</v>
      </c>
      <c r="BI11" s="6">
        <f t="shared" si="117"/>
        <v>0</v>
      </c>
      <c r="BJ11" s="6">
        <f t="shared" si="118"/>
        <v>0</v>
      </c>
      <c r="BK11" s="193">
        <f t="shared" si="119"/>
        <v>5.6980811343682438</v>
      </c>
      <c r="BL11" s="193">
        <f t="shared" si="120"/>
        <v>4.1745731882913786</v>
      </c>
      <c r="BM11" s="193">
        <f t="shared" si="121"/>
        <v>3.8150380693314694</v>
      </c>
      <c r="BN11" s="193">
        <f t="shared" si="122"/>
        <v>3.9040600573940507</v>
      </c>
      <c r="BO11" s="72">
        <f t="shared" si="123"/>
        <v>56326.099614638537</v>
      </c>
      <c r="BS11" s="3">
        <f t="shared" si="124"/>
        <v>7.0877557324253688</v>
      </c>
      <c r="BT11" s="6">
        <f t="shared" si="125"/>
        <v>0</v>
      </c>
      <c r="BU11" s="6">
        <f t="shared" si="126"/>
        <v>0</v>
      </c>
      <c r="BV11" s="6">
        <f t="shared" si="127"/>
        <v>0</v>
      </c>
      <c r="BW11" s="193">
        <f t="shared" si="128"/>
        <v>5.6980812092315771</v>
      </c>
      <c r="BX11" s="193">
        <f t="shared" si="129"/>
        <v>4.1745731882913786</v>
      </c>
      <c r="BY11" s="193">
        <f t="shared" si="266"/>
        <v>3.8150380693314694</v>
      </c>
      <c r="BZ11" s="193">
        <f t="shared" si="131"/>
        <v>3.9040600573940507</v>
      </c>
      <c r="CA11" s="72">
        <f t="shared" si="132"/>
        <v>56326.099614638537</v>
      </c>
      <c r="CE11" s="3">
        <f t="shared" si="133"/>
        <v>0</v>
      </c>
      <c r="CF11" s="6">
        <f t="shared" si="134"/>
        <v>5.5880033408758534</v>
      </c>
      <c r="CG11" s="6">
        <f t="shared" si="135"/>
        <v>0</v>
      </c>
      <c r="CH11" s="6">
        <f t="shared" si="136"/>
        <v>0</v>
      </c>
      <c r="CI11" s="193">
        <f t="shared" si="137"/>
        <v>5.6740334309306508</v>
      </c>
      <c r="CJ11" s="193">
        <f t="shared" si="138"/>
        <v>4.2570314073886584</v>
      </c>
      <c r="CK11" s="193">
        <f t="shared" si="267"/>
        <v>3.8150380693314694</v>
      </c>
      <c r="CL11" s="193">
        <f t="shared" si="140"/>
        <v>3.9040600573940507</v>
      </c>
      <c r="CM11" s="72">
        <f t="shared" si="141"/>
        <v>56517.698394923056</v>
      </c>
      <c r="CQ11" s="3">
        <f t="shared" si="142"/>
        <v>0</v>
      </c>
      <c r="CR11" s="6">
        <f t="shared" si="143"/>
        <v>5.5880641150391961</v>
      </c>
      <c r="CS11" s="6">
        <f t="shared" si="144"/>
        <v>0</v>
      </c>
      <c r="CT11" s="6">
        <f t="shared" si="145"/>
        <v>0</v>
      </c>
      <c r="CU11" s="193">
        <f t="shared" si="146"/>
        <v>5.6740334309306508</v>
      </c>
      <c r="CV11" s="193">
        <f t="shared" si="147"/>
        <v>4.2570322682110442</v>
      </c>
      <c r="CW11" s="193">
        <f t="shared" si="268"/>
        <v>3.8150380693314694</v>
      </c>
      <c r="CX11" s="193">
        <f t="shared" si="149"/>
        <v>3.9040600573940507</v>
      </c>
      <c r="CY11" s="72">
        <f t="shared" si="150"/>
        <v>56517.700544026957</v>
      </c>
      <c r="DC11" s="3">
        <f t="shared" si="151"/>
        <v>0</v>
      </c>
      <c r="DD11" s="6">
        <f t="shared" si="152"/>
        <v>0</v>
      </c>
      <c r="DE11" s="6">
        <f t="shared" si="153"/>
        <v>5.166342638949776</v>
      </c>
      <c r="DF11" s="6">
        <f t="shared" si="154"/>
        <v>0</v>
      </c>
      <c r="DG11" s="193">
        <f t="shared" si="155"/>
        <v>5.6740334309306508</v>
      </c>
      <c r="DH11" s="193">
        <f t="shared" si="156"/>
        <v>4.1745731882913786</v>
      </c>
      <c r="DI11" s="193">
        <f t="shared" si="269"/>
        <v>3.9228605963626966</v>
      </c>
      <c r="DJ11" s="193">
        <f t="shared" si="158"/>
        <v>3.9040600573940507</v>
      </c>
      <c r="DK11" s="72">
        <f t="shared" si="159"/>
        <v>56840.068762373354</v>
      </c>
      <c r="DO11" s="3">
        <f t="shared" si="160"/>
        <v>0</v>
      </c>
      <c r="DP11" s="6">
        <f t="shared" si="161"/>
        <v>0</v>
      </c>
      <c r="DQ11" s="6">
        <f t="shared" si="162"/>
        <v>4.9204213481249068</v>
      </c>
      <c r="DR11" s="6">
        <f t="shared" si="163"/>
        <v>0</v>
      </c>
      <c r="DS11" s="193">
        <f t="shared" si="164"/>
        <v>5.6740334309306508</v>
      </c>
      <c r="DT11" s="193">
        <f t="shared" si="165"/>
        <v>4.1745731882913786</v>
      </c>
      <c r="DU11" s="193">
        <f t="shared" si="270"/>
        <v>3.9179833119927716</v>
      </c>
      <c r="DV11" s="193">
        <f t="shared" si="167"/>
        <v>3.9040600573940507</v>
      </c>
      <c r="DW11" s="72">
        <f t="shared" si="168"/>
        <v>56816.084905517637</v>
      </c>
      <c r="EA11" s="3">
        <f t="shared" si="169"/>
        <v>0</v>
      </c>
      <c r="EB11" s="6">
        <f t="shared" si="170"/>
        <v>0</v>
      </c>
      <c r="EC11" s="6">
        <f t="shared" si="171"/>
        <v>0</v>
      </c>
      <c r="ED11" s="6">
        <f t="shared" si="172"/>
        <v>13.921218573016713</v>
      </c>
      <c r="EE11" s="193">
        <f t="shared" si="173"/>
        <v>5.6740334309306508</v>
      </c>
      <c r="EF11" s="193">
        <f t="shared" si="174"/>
        <v>4.1745731882913786</v>
      </c>
      <c r="EG11" s="193">
        <f t="shared" si="271"/>
        <v>3.8150380693314694</v>
      </c>
      <c r="EH11" s="193">
        <f t="shared" si="176"/>
        <v>4.1514280539539641</v>
      </c>
      <c r="EI11" s="72">
        <f t="shared" si="177"/>
        <v>58070.855603100928</v>
      </c>
      <c r="EM11" s="3">
        <f t="shared" si="178"/>
        <v>0</v>
      </c>
      <c r="EN11" s="6">
        <f t="shared" si="179"/>
        <v>0</v>
      </c>
      <c r="EO11" s="6">
        <f t="shared" si="180"/>
        <v>0</v>
      </c>
      <c r="EP11" s="6">
        <f t="shared" si="181"/>
        <v>4.6405207207725105</v>
      </c>
      <c r="EQ11" s="193">
        <f t="shared" si="182"/>
        <v>5.6740334309306508</v>
      </c>
      <c r="ER11" s="193">
        <f t="shared" si="183"/>
        <v>4.1745731882913786</v>
      </c>
      <c r="ES11" s="193">
        <f t="shared" si="272"/>
        <v>3.8150380693314694</v>
      </c>
      <c r="ET11" s="193">
        <f t="shared" si="185"/>
        <v>3.9934915453498916</v>
      </c>
      <c r="EU11" s="72">
        <f t="shared" si="186"/>
        <v>56941.784114523347</v>
      </c>
      <c r="EY11" s="3">
        <f t="shared" si="187"/>
        <v>7.0877334011066733</v>
      </c>
      <c r="EZ11" s="6">
        <f t="shared" si="188"/>
        <v>5.5880033408758534</v>
      </c>
      <c r="FA11" s="6">
        <f t="shared" si="189"/>
        <v>5.166342638949776</v>
      </c>
      <c r="FB11" s="6">
        <f t="shared" si="190"/>
        <v>13.921218573016713</v>
      </c>
      <c r="FC11" s="193">
        <f t="shared" si="191"/>
        <v>5.6980811343682438</v>
      </c>
      <c r="FD11" s="193">
        <f t="shared" si="192"/>
        <v>4.2570314073886584</v>
      </c>
      <c r="FE11" s="193">
        <f t="shared" si="273"/>
        <v>3.9228605963626966</v>
      </c>
      <c r="FF11" s="193">
        <f t="shared" si="194"/>
        <v>4.1514280539539641</v>
      </c>
      <c r="FG11" s="72">
        <f t="shared" si="195"/>
        <v>58843.601870912265</v>
      </c>
      <c r="FK11" s="3">
        <f t="shared" si="196"/>
        <v>7.2324033528561182</v>
      </c>
      <c r="FL11" s="6">
        <f t="shared" si="197"/>
        <v>5.5880641150391961</v>
      </c>
      <c r="FM11" s="6">
        <f t="shared" si="198"/>
        <v>4.9204213481249068</v>
      </c>
      <c r="FN11" s="6">
        <f t="shared" si="199"/>
        <v>4.6405207207725105</v>
      </c>
      <c r="FO11" s="193">
        <f t="shared" si="200"/>
        <v>5.6985660071988029</v>
      </c>
      <c r="FP11" s="193">
        <f t="shared" si="201"/>
        <v>4.2570322682110442</v>
      </c>
      <c r="FQ11" s="193">
        <f t="shared" si="274"/>
        <v>3.9179833119927716</v>
      </c>
      <c r="FR11" s="193">
        <f t="shared" si="203"/>
        <v>3.9934915453498916</v>
      </c>
      <c r="FS11" s="205">
        <f t="shared" si="204"/>
        <v>57675.448370084065</v>
      </c>
      <c r="FW11" s="3">
        <f t="shared" si="205"/>
        <v>8.3172381747680344</v>
      </c>
      <c r="FX11" s="6">
        <f t="shared" si="206"/>
        <v>6.314443775189714</v>
      </c>
      <c r="FY11" s="6">
        <f t="shared" si="207"/>
        <v>6.1012046402835445</v>
      </c>
      <c r="FZ11" s="6">
        <f t="shared" si="208"/>
        <v>5.4756793053865733</v>
      </c>
      <c r="GA11" s="193">
        <f t="shared" si="209"/>
        <v>5.7021944451593702</v>
      </c>
      <c r="GB11" s="193">
        <f t="shared" si="210"/>
        <v>4.2672683422865951</v>
      </c>
      <c r="GC11" s="193">
        <f t="shared" si="275"/>
        <v>3.9411873321830604</v>
      </c>
      <c r="GD11" s="193">
        <f t="shared" si="212"/>
        <v>4.0087705683916548</v>
      </c>
      <c r="GE11" s="72">
        <f t="shared" si="213"/>
        <v>57929.590618860821</v>
      </c>
      <c r="GI11" s="3">
        <f t="shared" si="214"/>
        <v>7.9556191236911644</v>
      </c>
      <c r="GJ11" s="6">
        <f t="shared" si="215"/>
        <v>6.1468036749634392</v>
      </c>
      <c r="GK11" s="6">
        <f t="shared" si="216"/>
        <v>5.4123589550902418</v>
      </c>
      <c r="GL11" s="6">
        <f t="shared" si="217"/>
        <v>5.1044468101061282</v>
      </c>
      <c r="GM11" s="193">
        <f t="shared" si="218"/>
        <v>5.7009864032070636</v>
      </c>
      <c r="GN11" s="193">
        <f t="shared" si="219"/>
        <v>4.264915256916165</v>
      </c>
      <c r="GO11" s="193">
        <f t="shared" si="276"/>
        <v>3.9277160791566508</v>
      </c>
      <c r="GP11" s="193">
        <f t="shared" si="221"/>
        <v>4.0020077652788437</v>
      </c>
      <c r="GQ11" s="72">
        <f t="shared" si="222"/>
        <v>57806.749569277032</v>
      </c>
      <c r="GU11" s="3">
        <f t="shared" si="223"/>
        <v>9.4020953279986479</v>
      </c>
      <c r="GV11" s="6">
        <f t="shared" si="224"/>
        <v>6.7056040090510241</v>
      </c>
      <c r="GW11" s="6">
        <f t="shared" si="225"/>
        <v>6.3964242196521033</v>
      </c>
      <c r="GX11" s="6">
        <f t="shared" si="226"/>
        <v>5.8005077387569637</v>
      </c>
      <c r="GY11" s="193">
        <f t="shared" si="227"/>
        <v>5.7058098394283077</v>
      </c>
      <c r="GZ11" s="193">
        <f t="shared" si="228"/>
        <v>4.2727374372341469</v>
      </c>
      <c r="HA11" s="193">
        <f t="shared" si="277"/>
        <v>3.9469056322585603</v>
      </c>
      <c r="HB11" s="193">
        <f t="shared" si="230"/>
        <v>4.0146507347477911</v>
      </c>
      <c r="HC11" s="205">
        <f t="shared" si="231"/>
        <v>58016.811216302238</v>
      </c>
      <c r="HG11" s="3">
        <f t="shared" si="37"/>
        <v>8.3172381747680344</v>
      </c>
      <c r="HH11" s="6">
        <f t="shared" si="38"/>
        <v>0</v>
      </c>
      <c r="HI11" s="6">
        <f t="shared" si="39"/>
        <v>0</v>
      </c>
      <c r="HJ11" s="6">
        <f t="shared" si="40"/>
        <v>0</v>
      </c>
      <c r="HK11" s="193">
        <f t="shared" si="232"/>
        <v>5.7021944451593702</v>
      </c>
      <c r="HL11" s="193">
        <f t="shared" si="232"/>
        <v>4.1745731882913786</v>
      </c>
      <c r="HM11" s="193">
        <f t="shared" si="232"/>
        <v>3.8150380693314694</v>
      </c>
      <c r="HN11" s="193">
        <f t="shared" si="232"/>
        <v>3.9040600573940507</v>
      </c>
      <c r="HO11" s="212">
        <f t="shared" si="233"/>
        <v>56328.475732046354</v>
      </c>
      <c r="HS11" s="3">
        <f t="shared" si="41"/>
        <v>7.9556191236911644</v>
      </c>
      <c r="HT11" s="6">
        <f t="shared" si="42"/>
        <v>0</v>
      </c>
      <c r="HU11" s="6">
        <f t="shared" si="43"/>
        <v>0</v>
      </c>
      <c r="HV11" s="6">
        <f t="shared" si="44"/>
        <v>0</v>
      </c>
      <c r="HW11" s="193">
        <f t="shared" si="234"/>
        <v>5.7009864032070636</v>
      </c>
      <c r="HX11" s="193">
        <f t="shared" si="234"/>
        <v>4.1745731882913786</v>
      </c>
      <c r="HY11" s="193">
        <f t="shared" si="234"/>
        <v>3.8150380693314694</v>
      </c>
      <c r="HZ11" s="193">
        <f t="shared" si="234"/>
        <v>3.9040600573940507</v>
      </c>
      <c r="IA11" s="212">
        <f t="shared" si="235"/>
        <v>56327.777877587854</v>
      </c>
      <c r="IE11" s="3">
        <f t="shared" si="45"/>
        <v>9.4020953279986479</v>
      </c>
      <c r="IF11" s="6">
        <f t="shared" si="46"/>
        <v>0</v>
      </c>
      <c r="IG11" s="6">
        <f t="shared" si="47"/>
        <v>0</v>
      </c>
      <c r="IH11" s="6">
        <f t="shared" si="48"/>
        <v>0</v>
      </c>
      <c r="II11" s="193">
        <f t="shared" si="236"/>
        <v>5.7058098394283077</v>
      </c>
      <c r="IJ11" s="193">
        <f t="shared" si="236"/>
        <v>4.1745731882913786</v>
      </c>
      <c r="IK11" s="193">
        <f t="shared" si="236"/>
        <v>3.8150380693314694</v>
      </c>
      <c r="IL11" s="193">
        <f t="shared" si="236"/>
        <v>3.9040600573940507</v>
      </c>
      <c r="IM11" s="205">
        <f t="shared" si="237"/>
        <v>56330.564303067382</v>
      </c>
      <c r="IQ11" s="3">
        <f t="shared" si="49"/>
        <v>0</v>
      </c>
      <c r="IR11" s="6">
        <f t="shared" si="50"/>
        <v>6.314443775189714</v>
      </c>
      <c r="IS11" s="6">
        <f t="shared" si="51"/>
        <v>0</v>
      </c>
      <c r="IT11" s="6">
        <f t="shared" si="52"/>
        <v>0</v>
      </c>
      <c r="IU11" s="193">
        <f t="shared" si="238"/>
        <v>5.6740334309306508</v>
      </c>
      <c r="IV11" s="193">
        <f t="shared" si="238"/>
        <v>4.2672683422865951</v>
      </c>
      <c r="IW11" s="193">
        <f t="shared" si="238"/>
        <v>3.8150380693314694</v>
      </c>
      <c r="IX11" s="193">
        <f t="shared" si="238"/>
        <v>3.9040600573940507</v>
      </c>
      <c r="IY11" s="212">
        <f t="shared" si="239"/>
        <v>56543.261405350546</v>
      </c>
      <c r="JC11" s="3">
        <f t="shared" si="53"/>
        <v>0</v>
      </c>
      <c r="JD11" s="6">
        <f t="shared" si="54"/>
        <v>6.1468036749634392</v>
      </c>
      <c r="JE11" s="6">
        <f t="shared" si="55"/>
        <v>0</v>
      </c>
      <c r="JF11" s="6">
        <f t="shared" si="56"/>
        <v>0</v>
      </c>
      <c r="JG11" s="193">
        <f t="shared" si="240"/>
        <v>5.6740334309306508</v>
      </c>
      <c r="JH11" s="193">
        <f t="shared" si="240"/>
        <v>4.264915256916165</v>
      </c>
      <c r="JI11" s="193">
        <f t="shared" si="240"/>
        <v>3.8150380693314694</v>
      </c>
      <c r="JJ11" s="193">
        <f t="shared" si="240"/>
        <v>3.9040600573940507</v>
      </c>
      <c r="JK11" s="212">
        <f t="shared" si="241"/>
        <v>56537.384409843202</v>
      </c>
      <c r="JO11" s="3">
        <f t="shared" si="57"/>
        <v>0</v>
      </c>
      <c r="JP11" s="6">
        <f t="shared" si="58"/>
        <v>6.7056040090510241</v>
      </c>
      <c r="JQ11" s="6">
        <f t="shared" si="59"/>
        <v>0</v>
      </c>
      <c r="JR11" s="6">
        <f t="shared" si="60"/>
        <v>0</v>
      </c>
      <c r="JS11" s="193">
        <f t="shared" si="242"/>
        <v>5.6740334309306508</v>
      </c>
      <c r="JT11" s="193">
        <f t="shared" si="242"/>
        <v>4.2727374372341469</v>
      </c>
      <c r="JU11" s="193">
        <f t="shared" si="242"/>
        <v>3.8150380693314694</v>
      </c>
      <c r="JV11" s="193">
        <f t="shared" si="242"/>
        <v>3.9040600573940507</v>
      </c>
      <c r="JW11" s="205">
        <f t="shared" si="243"/>
        <v>56556.923213114998</v>
      </c>
      <c r="KA11" s="3">
        <f t="shared" si="61"/>
        <v>0</v>
      </c>
      <c r="KB11" s="6">
        <f t="shared" si="62"/>
        <v>0</v>
      </c>
      <c r="KC11" s="6">
        <f t="shared" si="63"/>
        <v>6.1012046402835445</v>
      </c>
      <c r="KD11" s="6">
        <f t="shared" si="64"/>
        <v>0</v>
      </c>
      <c r="KE11" s="193">
        <f t="shared" si="244"/>
        <v>5.6740334309306508</v>
      </c>
      <c r="KF11" s="193">
        <f t="shared" si="244"/>
        <v>4.1745731882913786</v>
      </c>
      <c r="KG11" s="193">
        <f t="shared" si="244"/>
        <v>3.9411873321830604</v>
      </c>
      <c r="KH11" s="193">
        <f t="shared" si="244"/>
        <v>3.9040600573940507</v>
      </c>
      <c r="KI11" s="212">
        <f t="shared" si="245"/>
        <v>56930.28030649331</v>
      </c>
      <c r="KM11" s="3">
        <f t="shared" si="65"/>
        <v>0</v>
      </c>
      <c r="KN11" s="6">
        <f t="shared" si="66"/>
        <v>0</v>
      </c>
      <c r="KO11" s="6">
        <f t="shared" si="67"/>
        <v>5.4123589550902418</v>
      </c>
      <c r="KP11" s="6">
        <f t="shared" si="68"/>
        <v>0</v>
      </c>
      <c r="KQ11" s="193">
        <f t="shared" si="246"/>
        <v>5.6740334309306508</v>
      </c>
      <c r="KR11" s="193">
        <f t="shared" si="246"/>
        <v>4.1745731882913786</v>
      </c>
      <c r="KS11" s="193">
        <f t="shared" si="246"/>
        <v>3.9277160791566508</v>
      </c>
      <c r="KT11" s="193">
        <f t="shared" si="246"/>
        <v>3.9040600573940507</v>
      </c>
      <c r="KU11" s="212">
        <f t="shared" si="247"/>
        <v>56863.955467375497</v>
      </c>
      <c r="KY11" s="3">
        <f t="shared" si="69"/>
        <v>0</v>
      </c>
      <c r="KZ11" s="6">
        <f t="shared" si="70"/>
        <v>0</v>
      </c>
      <c r="LA11" s="6">
        <f t="shared" si="71"/>
        <v>6.3964242196521033</v>
      </c>
      <c r="LB11" s="6">
        <f t="shared" si="72"/>
        <v>0</v>
      </c>
      <c r="LC11" s="193">
        <f t="shared" si="248"/>
        <v>5.6740334309306508</v>
      </c>
      <c r="LD11" s="193">
        <f t="shared" si="248"/>
        <v>4.1745731882913786</v>
      </c>
      <c r="LE11" s="193">
        <f t="shared" si="248"/>
        <v>3.9469056322585603</v>
      </c>
      <c r="LF11" s="193">
        <f t="shared" si="248"/>
        <v>3.9040600573940507</v>
      </c>
      <c r="LG11" s="205">
        <f t="shared" si="249"/>
        <v>56958.45736863077</v>
      </c>
      <c r="LK11" s="3">
        <f t="shared" si="73"/>
        <v>0</v>
      </c>
      <c r="LL11" s="6">
        <f t="shared" si="74"/>
        <v>0</v>
      </c>
      <c r="LM11" s="6">
        <f t="shared" si="75"/>
        <v>0</v>
      </c>
      <c r="LN11" s="6">
        <f t="shared" si="76"/>
        <v>5.4756793053865733</v>
      </c>
      <c r="LO11" s="193">
        <f t="shared" si="250"/>
        <v>5.6740334309306508</v>
      </c>
      <c r="LP11" s="193">
        <f t="shared" si="250"/>
        <v>4.1745731882913786</v>
      </c>
      <c r="LQ11" s="193">
        <f t="shared" si="250"/>
        <v>3.8150380693314694</v>
      </c>
      <c r="LR11" s="193">
        <f t="shared" si="250"/>
        <v>4.0087705683916548</v>
      </c>
      <c r="LS11" s="212">
        <f t="shared" si="251"/>
        <v>57050.046220375618</v>
      </c>
      <c r="LW11" s="3">
        <f t="shared" si="77"/>
        <v>0</v>
      </c>
      <c r="LX11" s="6">
        <f t="shared" si="78"/>
        <v>0</v>
      </c>
      <c r="LY11" s="6">
        <f t="shared" si="79"/>
        <v>0</v>
      </c>
      <c r="LZ11" s="6">
        <f t="shared" si="80"/>
        <v>5.1044468101061282</v>
      </c>
      <c r="MA11" s="193">
        <f t="shared" si="252"/>
        <v>5.6740334309306508</v>
      </c>
      <c r="MB11" s="193">
        <f t="shared" si="252"/>
        <v>4.1745731882913786</v>
      </c>
      <c r="MC11" s="193">
        <f t="shared" si="252"/>
        <v>3.8150380693314694</v>
      </c>
      <c r="MD11" s="193">
        <f t="shared" si="252"/>
        <v>4.0020077652788437</v>
      </c>
      <c r="ME11" s="212">
        <f t="shared" si="253"/>
        <v>57002.10186588722</v>
      </c>
      <c r="MI11" s="3">
        <f t="shared" si="81"/>
        <v>0</v>
      </c>
      <c r="MJ11" s="6">
        <f t="shared" si="82"/>
        <v>0</v>
      </c>
      <c r="MK11" s="6">
        <f t="shared" si="83"/>
        <v>0</v>
      </c>
      <c r="ML11" s="6">
        <f t="shared" si="84"/>
        <v>5.8005077387569637</v>
      </c>
      <c r="MM11" s="193">
        <f t="shared" si="254"/>
        <v>5.6740334309306508</v>
      </c>
      <c r="MN11" s="193">
        <f t="shared" si="254"/>
        <v>4.1745731882913786</v>
      </c>
      <c r="MO11" s="193">
        <f t="shared" si="254"/>
        <v>3.8150380693314694</v>
      </c>
      <c r="MP11" s="193">
        <f t="shared" si="254"/>
        <v>4.0146507347477911</v>
      </c>
      <c r="MQ11" s="205">
        <f t="shared" si="255"/>
        <v>57091.765965361745</v>
      </c>
      <c r="MT11" s="3">
        <f t="shared" si="85"/>
        <v>6.87076197046055</v>
      </c>
      <c r="MU11" s="6">
        <f t="shared" si="86"/>
        <v>5.5880033408758534</v>
      </c>
      <c r="MV11" s="6">
        <f t="shared" si="87"/>
        <v>5.6583752712307058</v>
      </c>
      <c r="MW11" s="6">
        <f t="shared" si="88"/>
        <v>5.5684874292066846</v>
      </c>
      <c r="MX11" s="193">
        <f t="shared" si="256"/>
        <v>5.6973534963983505</v>
      </c>
      <c r="MY11" s="193">
        <f t="shared" si="256"/>
        <v>4.2570314073886584</v>
      </c>
      <c r="MZ11" s="193">
        <f t="shared" si="256"/>
        <v>3.9325481001101346</v>
      </c>
      <c r="NA11" s="193">
        <f t="shared" si="256"/>
        <v>4.0104541470830917</v>
      </c>
      <c r="NB11" s="212">
        <f t="shared" si="257"/>
        <v>57869.368413025702</v>
      </c>
      <c r="NF11" s="3">
        <f t="shared" si="89"/>
        <v>6.8707619704605492</v>
      </c>
      <c r="NG11" s="6">
        <f t="shared" si="90"/>
        <v>0</v>
      </c>
      <c r="NH11" s="6">
        <f t="shared" si="91"/>
        <v>0</v>
      </c>
      <c r="NI11" s="6">
        <f t="shared" si="92"/>
        <v>0</v>
      </c>
      <c r="NJ11" s="193">
        <f t="shared" si="258"/>
        <v>5.6973534963983505</v>
      </c>
      <c r="NK11" s="193">
        <f t="shared" si="258"/>
        <v>4.1745731882913786</v>
      </c>
      <c r="NL11" s="193">
        <f t="shared" si="258"/>
        <v>3.8150380693314694</v>
      </c>
      <c r="NM11" s="193">
        <f t="shared" si="258"/>
        <v>3.9040600573940507</v>
      </c>
      <c r="NN11" s="212">
        <f t="shared" si="259"/>
        <v>56325.679293778507</v>
      </c>
      <c r="NR11" s="3">
        <f t="shared" si="93"/>
        <v>0</v>
      </c>
      <c r="NS11" s="6">
        <f t="shared" si="94"/>
        <v>5.5880033408758534</v>
      </c>
      <c r="NT11" s="6">
        <f t="shared" si="95"/>
        <v>0</v>
      </c>
      <c r="NU11" s="6">
        <f t="shared" si="96"/>
        <v>0</v>
      </c>
      <c r="NV11" s="193">
        <f t="shared" si="260"/>
        <v>5.6740334309306508</v>
      </c>
      <c r="NW11" s="193">
        <f t="shared" si="260"/>
        <v>4.2570314073886584</v>
      </c>
      <c r="NX11" s="193">
        <f t="shared" si="260"/>
        <v>3.8150380693314694</v>
      </c>
      <c r="NY11" s="193">
        <f t="shared" si="260"/>
        <v>3.9040600573940507</v>
      </c>
      <c r="NZ11" s="212">
        <f t="shared" si="261"/>
        <v>56517.698394923056</v>
      </c>
      <c r="OD11" s="3">
        <f t="shared" si="97"/>
        <v>0</v>
      </c>
      <c r="OE11" s="6">
        <f t="shared" si="98"/>
        <v>0</v>
      </c>
      <c r="OF11" s="6">
        <f t="shared" si="99"/>
        <v>5.6583752712307058</v>
      </c>
      <c r="OG11" s="6">
        <f t="shared" si="100"/>
        <v>0</v>
      </c>
      <c r="OH11" s="193">
        <f t="shared" si="262"/>
        <v>5.6740334309306508</v>
      </c>
      <c r="OI11" s="193">
        <f t="shared" si="262"/>
        <v>4.1745731882913786</v>
      </c>
      <c r="OJ11" s="193">
        <f t="shared" si="262"/>
        <v>3.9325481001101346</v>
      </c>
      <c r="OK11" s="193">
        <f t="shared" si="262"/>
        <v>3.9040600573940507</v>
      </c>
      <c r="OL11" s="212">
        <f t="shared" si="263"/>
        <v>56887.736716693056</v>
      </c>
      <c r="OP11" s="3">
        <f t="shared" si="101"/>
        <v>0</v>
      </c>
      <c r="OQ11" s="6">
        <f t="shared" si="102"/>
        <v>0</v>
      </c>
      <c r="OR11" s="6">
        <f t="shared" si="103"/>
        <v>0</v>
      </c>
      <c r="OS11" s="6">
        <f t="shared" si="104"/>
        <v>5.5684874292066846</v>
      </c>
      <c r="OT11" s="193">
        <f t="shared" si="264"/>
        <v>5.6740334309306508</v>
      </c>
      <c r="OU11" s="193">
        <f t="shared" si="264"/>
        <v>4.1745731882913786</v>
      </c>
      <c r="OV11" s="193">
        <f t="shared" si="264"/>
        <v>3.8150380693314694</v>
      </c>
      <c r="OW11" s="193">
        <f t="shared" si="264"/>
        <v>4.0104541470830917</v>
      </c>
      <c r="OX11" s="232">
        <f t="shared" si="265"/>
        <v>57061.988085303994</v>
      </c>
    </row>
    <row r="12" spans="1:414" x14ac:dyDescent="0.2">
      <c r="B12" s="81">
        <v>45339</v>
      </c>
      <c r="C12">
        <v>112</v>
      </c>
      <c r="D12">
        <v>11.202968727693076</v>
      </c>
      <c r="E12">
        <v>0</v>
      </c>
      <c r="F12">
        <v>1</v>
      </c>
      <c r="G12">
        <v>0</v>
      </c>
      <c r="H12">
        <v>0</v>
      </c>
      <c r="I12">
        <v>0</v>
      </c>
      <c r="J12">
        <v>0</v>
      </c>
      <c r="K12">
        <v>0</v>
      </c>
      <c r="L12">
        <v>0</v>
      </c>
      <c r="M12">
        <v>0</v>
      </c>
      <c r="N12">
        <v>0</v>
      </c>
      <c r="O12">
        <v>0</v>
      </c>
      <c r="P12">
        <v>0</v>
      </c>
      <c r="Q12">
        <v>0</v>
      </c>
      <c r="R12">
        <v>0</v>
      </c>
      <c r="S12">
        <v>0</v>
      </c>
      <c r="T12">
        <v>12544</v>
      </c>
      <c r="U12">
        <v>7.0633229122022474</v>
      </c>
      <c r="V12">
        <v>5.4331382171387688</v>
      </c>
      <c r="W12">
        <v>4.8536611632617435</v>
      </c>
      <c r="X12">
        <v>4.6051875032600185</v>
      </c>
      <c r="Y12" s="3">
        <v>877.11421965155648</v>
      </c>
      <c r="Z12" s="3">
        <v>163.8542661064416</v>
      </c>
      <c r="AA12" s="3">
        <v>82.830441559053568</v>
      </c>
      <c r="AB12" s="3">
        <v>50.398298129651792</v>
      </c>
      <c r="AC12">
        <v>0</v>
      </c>
      <c r="AD12">
        <v>0</v>
      </c>
      <c r="AF12" s="1" t="s">
        <v>5</v>
      </c>
      <c r="AG12">
        <v>112</v>
      </c>
      <c r="AH12" s="189">
        <v>45339</v>
      </c>
      <c r="AI12">
        <f t="shared" si="105"/>
        <v>2</v>
      </c>
      <c r="AJ12">
        <v>112</v>
      </c>
      <c r="AK12">
        <v>0</v>
      </c>
      <c r="AL12">
        <v>0</v>
      </c>
      <c r="AM12">
        <v>0</v>
      </c>
      <c r="AN12">
        <v>0</v>
      </c>
      <c r="AO12">
        <v>0</v>
      </c>
      <c r="AP12">
        <v>0</v>
      </c>
      <c r="AQ12">
        <v>0</v>
      </c>
      <c r="AU12" s="6">
        <f t="shared" si="106"/>
        <v>0</v>
      </c>
      <c r="AV12" s="6">
        <f t="shared" si="107"/>
        <v>0</v>
      </c>
      <c r="AW12" s="6">
        <f t="shared" si="108"/>
        <v>0</v>
      </c>
      <c r="AX12" s="6">
        <f t="shared" si="109"/>
        <v>0</v>
      </c>
      <c r="AY12" s="193">
        <f t="shared" si="110"/>
        <v>5.6740334309306508</v>
      </c>
      <c r="AZ12" s="193">
        <f t="shared" si="111"/>
        <v>4.1745731882913786</v>
      </c>
      <c r="BA12" s="193">
        <f t="shared" si="112"/>
        <v>3.8150380693314694</v>
      </c>
      <c r="BB12" s="193">
        <f t="shared" si="113"/>
        <v>3.9040600573940507</v>
      </c>
      <c r="BC12" s="72">
        <f t="shared" si="114"/>
        <v>56312.210093717425</v>
      </c>
      <c r="BG12" s="3">
        <f t="shared" si="115"/>
        <v>6.9220564539582021</v>
      </c>
      <c r="BH12" s="6">
        <f t="shared" si="116"/>
        <v>0</v>
      </c>
      <c r="BI12" s="6">
        <f t="shared" si="117"/>
        <v>0</v>
      </c>
      <c r="BJ12" s="6">
        <f t="shared" si="118"/>
        <v>0</v>
      </c>
      <c r="BK12" s="193">
        <f t="shared" si="119"/>
        <v>5.697525565983323</v>
      </c>
      <c r="BL12" s="193">
        <f t="shared" si="120"/>
        <v>4.1745731882913786</v>
      </c>
      <c r="BM12" s="193">
        <f t="shared" si="121"/>
        <v>3.8150380693314694</v>
      </c>
      <c r="BN12" s="193">
        <f t="shared" si="122"/>
        <v>3.9040600573940507</v>
      </c>
      <c r="BO12" s="72">
        <f t="shared" si="123"/>
        <v>56325.778689677121</v>
      </c>
      <c r="BS12" s="3">
        <f t="shared" si="124"/>
        <v>6.9220782632786086</v>
      </c>
      <c r="BT12" s="6">
        <f t="shared" si="125"/>
        <v>0</v>
      </c>
      <c r="BU12" s="6">
        <f t="shared" si="126"/>
        <v>0</v>
      </c>
      <c r="BV12" s="6">
        <f t="shared" si="127"/>
        <v>0</v>
      </c>
      <c r="BW12" s="193">
        <f t="shared" si="128"/>
        <v>5.6975256391373437</v>
      </c>
      <c r="BX12" s="193">
        <f t="shared" si="129"/>
        <v>4.1745731882913786</v>
      </c>
      <c r="BY12" s="193">
        <f t="shared" si="266"/>
        <v>3.8150380693314694</v>
      </c>
      <c r="BZ12" s="193">
        <f t="shared" si="131"/>
        <v>3.9040600573940507</v>
      </c>
      <c r="CA12" s="72">
        <f t="shared" si="132"/>
        <v>56325.778689677121</v>
      </c>
      <c r="CE12" s="3">
        <f t="shared" si="133"/>
        <v>0</v>
      </c>
      <c r="CF12" s="6">
        <f t="shared" si="134"/>
        <v>5.4331382171387688</v>
      </c>
      <c r="CG12" s="6">
        <f t="shared" si="135"/>
        <v>0</v>
      </c>
      <c r="CH12" s="6">
        <f t="shared" si="136"/>
        <v>0</v>
      </c>
      <c r="CI12" s="193">
        <f t="shared" si="137"/>
        <v>5.6740334309306508</v>
      </c>
      <c r="CJ12" s="193">
        <f t="shared" si="138"/>
        <v>4.2548354438013432</v>
      </c>
      <c r="CK12" s="193">
        <f t="shared" si="267"/>
        <v>3.8150380693314694</v>
      </c>
      <c r="CL12" s="193">
        <f t="shared" si="140"/>
        <v>3.9040600573940507</v>
      </c>
      <c r="CM12" s="72">
        <f t="shared" si="141"/>
        <v>56512.216282604859</v>
      </c>
      <c r="CQ12" s="3">
        <f t="shared" si="142"/>
        <v>0</v>
      </c>
      <c r="CR12" s="6">
        <f t="shared" si="143"/>
        <v>5.4331973070156581</v>
      </c>
      <c r="CS12" s="6">
        <f t="shared" si="144"/>
        <v>0</v>
      </c>
      <c r="CT12" s="6">
        <f t="shared" si="145"/>
        <v>0</v>
      </c>
      <c r="CU12" s="193">
        <f t="shared" si="146"/>
        <v>5.6740334309306508</v>
      </c>
      <c r="CV12" s="193">
        <f t="shared" si="147"/>
        <v>4.2548362826069956</v>
      </c>
      <c r="CW12" s="193">
        <f t="shared" si="268"/>
        <v>3.8150380693314694</v>
      </c>
      <c r="CX12" s="193">
        <f t="shared" si="149"/>
        <v>3.9040600573940507</v>
      </c>
      <c r="CY12" s="72">
        <f t="shared" si="150"/>
        <v>56512.218376539335</v>
      </c>
      <c r="DC12" s="3">
        <f t="shared" si="151"/>
        <v>0</v>
      </c>
      <c r="DD12" s="6">
        <f t="shared" si="152"/>
        <v>0</v>
      </c>
      <c r="DE12" s="6">
        <f t="shared" si="153"/>
        <v>5.0963442214248307</v>
      </c>
      <c r="DF12" s="6">
        <f t="shared" si="154"/>
        <v>0</v>
      </c>
      <c r="DG12" s="193">
        <f t="shared" si="155"/>
        <v>5.6740334309306508</v>
      </c>
      <c r="DH12" s="193">
        <f t="shared" si="156"/>
        <v>4.1745731882913786</v>
      </c>
      <c r="DI12" s="193">
        <f t="shared" si="269"/>
        <v>3.9214747585474146</v>
      </c>
      <c r="DJ12" s="193">
        <f t="shared" si="158"/>
        <v>3.9040600573940507</v>
      </c>
      <c r="DK12" s="72">
        <f t="shared" si="159"/>
        <v>56833.252929144051</v>
      </c>
      <c r="DO12" s="3">
        <f t="shared" si="160"/>
        <v>0</v>
      </c>
      <c r="DP12" s="6">
        <f t="shared" si="161"/>
        <v>0</v>
      </c>
      <c r="DQ12" s="6">
        <f t="shared" si="162"/>
        <v>4.8537549010859395</v>
      </c>
      <c r="DR12" s="6">
        <f t="shared" si="163"/>
        <v>0</v>
      </c>
      <c r="DS12" s="193">
        <f t="shared" si="164"/>
        <v>5.6740334309306508</v>
      </c>
      <c r="DT12" s="193">
        <f t="shared" si="165"/>
        <v>4.1745731882913786</v>
      </c>
      <c r="DU12" s="193">
        <f t="shared" si="270"/>
        <v>3.916657027337997</v>
      </c>
      <c r="DV12" s="193">
        <f t="shared" si="167"/>
        <v>3.9040600573940507</v>
      </c>
      <c r="DW12" s="72">
        <f t="shared" si="168"/>
        <v>56809.564702462609</v>
      </c>
      <c r="EA12" s="3">
        <f t="shared" si="169"/>
        <v>0</v>
      </c>
      <c r="EB12" s="6">
        <f t="shared" si="170"/>
        <v>0</v>
      </c>
      <c r="EC12" s="6">
        <f t="shared" si="171"/>
        <v>0</v>
      </c>
      <c r="ED12" s="6">
        <f t="shared" si="172"/>
        <v>13.815562509780055</v>
      </c>
      <c r="EE12" s="193">
        <f t="shared" si="173"/>
        <v>5.6740334309306508</v>
      </c>
      <c r="EF12" s="193">
        <f t="shared" si="174"/>
        <v>4.1745731882913786</v>
      </c>
      <c r="EG12" s="193">
        <f t="shared" si="271"/>
        <v>3.8150380693314694</v>
      </c>
      <c r="EH12" s="193">
        <f t="shared" si="176"/>
        <v>4.1497634399454295</v>
      </c>
      <c r="EI12" s="72">
        <f t="shared" si="177"/>
        <v>58058.839486955636</v>
      </c>
      <c r="EM12" s="3">
        <f t="shared" si="178"/>
        <v>0</v>
      </c>
      <c r="EN12" s="6">
        <f t="shared" si="179"/>
        <v>0</v>
      </c>
      <c r="EO12" s="6">
        <f t="shared" si="180"/>
        <v>0</v>
      </c>
      <c r="EP12" s="6">
        <f t="shared" si="181"/>
        <v>4.6053011637952714</v>
      </c>
      <c r="EQ12" s="193">
        <f t="shared" si="182"/>
        <v>5.6740334309306508</v>
      </c>
      <c r="ER12" s="193">
        <f t="shared" si="183"/>
        <v>4.1745731882913786</v>
      </c>
      <c r="ES12" s="193">
        <f t="shared" si="272"/>
        <v>3.8150380693314694</v>
      </c>
      <c r="ET12" s="193">
        <f t="shared" si="185"/>
        <v>3.9928420536958908</v>
      </c>
      <c r="EU12" s="72">
        <f t="shared" si="186"/>
        <v>56937.186586386822</v>
      </c>
      <c r="EY12" s="3">
        <f t="shared" si="187"/>
        <v>6.9220564539582021</v>
      </c>
      <c r="EZ12" s="6">
        <f t="shared" si="188"/>
        <v>5.4331382171387688</v>
      </c>
      <c r="FA12" s="6">
        <f t="shared" si="189"/>
        <v>5.0963442214248307</v>
      </c>
      <c r="FB12" s="6">
        <f t="shared" si="190"/>
        <v>13.815562509780055</v>
      </c>
      <c r="FC12" s="193">
        <f t="shared" si="191"/>
        <v>5.697525565983323</v>
      </c>
      <c r="FD12" s="193">
        <f t="shared" si="192"/>
        <v>4.2548354438013432</v>
      </c>
      <c r="FE12" s="193">
        <f t="shared" si="273"/>
        <v>3.9214747585474146</v>
      </c>
      <c r="FF12" s="193">
        <f t="shared" si="194"/>
        <v>4.1497634399454295</v>
      </c>
      <c r="FG12" s="72">
        <f t="shared" si="195"/>
        <v>58818.33025307861</v>
      </c>
      <c r="FK12" s="3">
        <f t="shared" si="196"/>
        <v>7.0633447215226548</v>
      </c>
      <c r="FL12" s="6">
        <f t="shared" si="197"/>
        <v>5.4331973070156581</v>
      </c>
      <c r="FM12" s="6">
        <f t="shared" si="198"/>
        <v>4.8537549010859395</v>
      </c>
      <c r="FN12" s="6">
        <f t="shared" si="199"/>
        <v>4.6053011637952714</v>
      </c>
      <c r="FO12" s="193">
        <f t="shared" si="200"/>
        <v>5.697999370609411</v>
      </c>
      <c r="FP12" s="193">
        <f t="shared" si="201"/>
        <v>4.2548362826069956</v>
      </c>
      <c r="FQ12" s="193">
        <f t="shared" si="274"/>
        <v>3.916657027337997</v>
      </c>
      <c r="FR12" s="193">
        <f t="shared" si="203"/>
        <v>3.9928420536958908</v>
      </c>
      <c r="FS12" s="205">
        <f t="shared" si="204"/>
        <v>57658.244880164704</v>
      </c>
      <c r="FW12" s="3">
        <f t="shared" si="205"/>
        <v>8.1228213490325842</v>
      </c>
      <c r="FX12" s="6">
        <f t="shared" si="206"/>
        <v>6.1394461853668085</v>
      </c>
      <c r="FY12" s="6">
        <f t="shared" si="207"/>
        <v>6.0185398424445617</v>
      </c>
      <c r="FZ12" s="6">
        <f t="shared" si="208"/>
        <v>5.4341212538468211</v>
      </c>
      <c r="GA12" s="193">
        <f t="shared" si="209"/>
        <v>5.7015451483762849</v>
      </c>
      <c r="GB12" s="193">
        <f t="shared" si="210"/>
        <v>4.2648118563426065</v>
      </c>
      <c r="GC12" s="193">
        <f t="shared" si="275"/>
        <v>3.9395802665249469</v>
      </c>
      <c r="GD12" s="193">
        <f t="shared" si="212"/>
        <v>4.008015767972263</v>
      </c>
      <c r="GE12" s="72">
        <f t="shared" si="213"/>
        <v>57909.430642065614</v>
      </c>
      <c r="GI12" s="3">
        <f t="shared" si="214"/>
        <v>7.7696552034224728</v>
      </c>
      <c r="GJ12" s="6">
        <f t="shared" si="215"/>
        <v>5.9764520388526465</v>
      </c>
      <c r="GK12" s="6">
        <f t="shared" si="216"/>
        <v>5.3390272795879179</v>
      </c>
      <c r="GL12" s="6">
        <f t="shared" si="217"/>
        <v>5.0657062535860211</v>
      </c>
      <c r="GM12" s="193">
        <f t="shared" si="218"/>
        <v>5.7003645945364854</v>
      </c>
      <c r="GN12" s="193">
        <f t="shared" si="219"/>
        <v>4.2625184253893904</v>
      </c>
      <c r="GO12" s="193">
        <f t="shared" si="276"/>
        <v>3.9262712387001653</v>
      </c>
      <c r="GP12" s="193">
        <f t="shared" si="221"/>
        <v>4.0012993795861664</v>
      </c>
      <c r="GQ12" s="72">
        <f t="shared" si="222"/>
        <v>57787.945556910723</v>
      </c>
      <c r="GU12" s="3">
        <f t="shared" si="223"/>
        <v>9.1823197858629211</v>
      </c>
      <c r="GV12" s="6">
        <f t="shared" si="224"/>
        <v>6.5197658605665225</v>
      </c>
      <c r="GW12" s="6">
        <f t="shared" si="225"/>
        <v>6.3097595122402668</v>
      </c>
      <c r="GX12" s="6">
        <f t="shared" si="226"/>
        <v>5.7564843790750233</v>
      </c>
      <c r="GY12" s="193">
        <f t="shared" si="227"/>
        <v>5.7050784706156596</v>
      </c>
      <c r="GZ12" s="193">
        <f t="shared" si="228"/>
        <v>4.2701428285424425</v>
      </c>
      <c r="HA12" s="193">
        <f t="shared" si="277"/>
        <v>3.945230355091113</v>
      </c>
      <c r="HB12" s="193">
        <f t="shared" si="230"/>
        <v>4.0138558299428988</v>
      </c>
      <c r="HC12" s="205">
        <f t="shared" si="231"/>
        <v>57995.586742869644</v>
      </c>
      <c r="HG12" s="3">
        <f t="shared" si="37"/>
        <v>8.1228213490325842</v>
      </c>
      <c r="HH12" s="6">
        <f t="shared" si="38"/>
        <v>0</v>
      </c>
      <c r="HI12" s="6">
        <f t="shared" si="39"/>
        <v>0</v>
      </c>
      <c r="HJ12" s="6">
        <f t="shared" si="40"/>
        <v>0</v>
      </c>
      <c r="HK12" s="193">
        <f t="shared" si="232"/>
        <v>5.7015451483762849</v>
      </c>
      <c r="HL12" s="193">
        <f t="shared" si="232"/>
        <v>4.1745731882913786</v>
      </c>
      <c r="HM12" s="193">
        <f t="shared" si="232"/>
        <v>3.8150380693314694</v>
      </c>
      <c r="HN12" s="193">
        <f t="shared" si="232"/>
        <v>3.9040600573940507</v>
      </c>
      <c r="HO12" s="212">
        <f t="shared" si="233"/>
        <v>56328.100649084779</v>
      </c>
      <c r="HS12" s="3">
        <f t="shared" si="41"/>
        <v>7.7696552034224728</v>
      </c>
      <c r="HT12" s="6">
        <f t="shared" si="42"/>
        <v>0</v>
      </c>
      <c r="HU12" s="6">
        <f t="shared" si="43"/>
        <v>0</v>
      </c>
      <c r="HV12" s="6">
        <f t="shared" si="44"/>
        <v>0</v>
      </c>
      <c r="HW12" s="193">
        <f t="shared" si="234"/>
        <v>5.7003645945364854</v>
      </c>
      <c r="HX12" s="193">
        <f t="shared" si="234"/>
        <v>4.1745731882913786</v>
      </c>
      <c r="HY12" s="193">
        <f t="shared" si="234"/>
        <v>3.8150380693314694</v>
      </c>
      <c r="HZ12" s="193">
        <f t="shared" si="234"/>
        <v>3.9040600573940507</v>
      </c>
      <c r="IA12" s="212">
        <f t="shared" si="235"/>
        <v>56327.418678239846</v>
      </c>
      <c r="IE12" s="3">
        <f t="shared" si="45"/>
        <v>9.1823197858629211</v>
      </c>
      <c r="IF12" s="6">
        <f t="shared" si="46"/>
        <v>0</v>
      </c>
      <c r="IG12" s="6">
        <f t="shared" si="47"/>
        <v>0</v>
      </c>
      <c r="IH12" s="6">
        <f t="shared" si="48"/>
        <v>0</v>
      </c>
      <c r="II12" s="193">
        <f t="shared" si="236"/>
        <v>5.7050784706156596</v>
      </c>
      <c r="IJ12" s="193">
        <f t="shared" si="236"/>
        <v>4.1745731882913786</v>
      </c>
      <c r="IK12" s="193">
        <f t="shared" si="236"/>
        <v>3.8150380693314694</v>
      </c>
      <c r="IL12" s="193">
        <f t="shared" si="236"/>
        <v>3.9040600573940507</v>
      </c>
      <c r="IM12" s="205">
        <f t="shared" si="237"/>
        <v>56330.141793602517</v>
      </c>
      <c r="IQ12" s="3">
        <f t="shared" si="49"/>
        <v>0</v>
      </c>
      <c r="IR12" s="6">
        <f t="shared" si="50"/>
        <v>6.1394461853668085</v>
      </c>
      <c r="IS12" s="6">
        <f t="shared" si="51"/>
        <v>0</v>
      </c>
      <c r="IT12" s="6">
        <f t="shared" si="52"/>
        <v>0</v>
      </c>
      <c r="IU12" s="193">
        <f t="shared" si="238"/>
        <v>5.6740334309306508</v>
      </c>
      <c r="IV12" s="193">
        <f t="shared" si="238"/>
        <v>4.2648118563426065</v>
      </c>
      <c r="IW12" s="193">
        <f t="shared" si="238"/>
        <v>3.8150380693314694</v>
      </c>
      <c r="IX12" s="193">
        <f t="shared" si="238"/>
        <v>3.9040600573940507</v>
      </c>
      <c r="IY12" s="212">
        <f t="shared" si="239"/>
        <v>56537.126173680444</v>
      </c>
      <c r="JC12" s="3">
        <f t="shared" si="53"/>
        <v>0</v>
      </c>
      <c r="JD12" s="6">
        <f t="shared" si="54"/>
        <v>5.9764520388526465</v>
      </c>
      <c r="JE12" s="6">
        <f t="shared" si="55"/>
        <v>0</v>
      </c>
      <c r="JF12" s="6">
        <f t="shared" si="56"/>
        <v>0</v>
      </c>
      <c r="JG12" s="193">
        <f t="shared" si="240"/>
        <v>5.6740334309306508</v>
      </c>
      <c r="JH12" s="193">
        <f t="shared" si="240"/>
        <v>4.2625184253893904</v>
      </c>
      <c r="JI12" s="193">
        <f t="shared" si="240"/>
        <v>3.8150380693314694</v>
      </c>
      <c r="JJ12" s="193">
        <f t="shared" si="240"/>
        <v>3.9040600573940507</v>
      </c>
      <c r="JK12" s="212">
        <f t="shared" si="241"/>
        <v>56531.398783229488</v>
      </c>
      <c r="JO12" s="3">
        <f t="shared" si="57"/>
        <v>0</v>
      </c>
      <c r="JP12" s="6">
        <f t="shared" si="58"/>
        <v>6.5197658605665225</v>
      </c>
      <c r="JQ12" s="6">
        <f t="shared" si="59"/>
        <v>0</v>
      </c>
      <c r="JR12" s="6">
        <f t="shared" si="60"/>
        <v>0</v>
      </c>
      <c r="JS12" s="193">
        <f t="shared" si="242"/>
        <v>5.6740334309306508</v>
      </c>
      <c r="JT12" s="193">
        <f t="shared" si="242"/>
        <v>4.2701428285424425</v>
      </c>
      <c r="JU12" s="193">
        <f t="shared" si="242"/>
        <v>3.8150380693314694</v>
      </c>
      <c r="JV12" s="193">
        <f t="shared" si="242"/>
        <v>3.9040600573940507</v>
      </c>
      <c r="JW12" s="205">
        <f t="shared" si="243"/>
        <v>56550.441465044038</v>
      </c>
      <c r="KA12" s="3">
        <f t="shared" si="61"/>
        <v>0</v>
      </c>
      <c r="KB12" s="6">
        <f t="shared" si="62"/>
        <v>0</v>
      </c>
      <c r="KC12" s="6">
        <f t="shared" si="63"/>
        <v>6.0185398424445617</v>
      </c>
      <c r="KD12" s="6">
        <f t="shared" si="64"/>
        <v>0</v>
      </c>
      <c r="KE12" s="193">
        <f t="shared" si="244"/>
        <v>5.6740334309306508</v>
      </c>
      <c r="KF12" s="193">
        <f t="shared" si="244"/>
        <v>4.1745731882913786</v>
      </c>
      <c r="KG12" s="193">
        <f t="shared" si="244"/>
        <v>3.9395802665249469</v>
      </c>
      <c r="KH12" s="193">
        <f t="shared" si="244"/>
        <v>3.9040600573940507</v>
      </c>
      <c r="KI12" s="212">
        <f t="shared" si="245"/>
        <v>56922.363961014795</v>
      </c>
      <c r="KM12" s="3">
        <f t="shared" si="65"/>
        <v>0</v>
      </c>
      <c r="KN12" s="6">
        <f t="shared" si="66"/>
        <v>0</v>
      </c>
      <c r="KO12" s="6">
        <f t="shared" si="67"/>
        <v>5.3390272795879179</v>
      </c>
      <c r="KP12" s="6">
        <f t="shared" si="68"/>
        <v>0</v>
      </c>
      <c r="KQ12" s="193">
        <f t="shared" si="246"/>
        <v>5.6740334309306508</v>
      </c>
      <c r="KR12" s="193">
        <f t="shared" si="246"/>
        <v>4.1745731882913786</v>
      </c>
      <c r="KS12" s="193">
        <f t="shared" si="246"/>
        <v>3.9262712387001653</v>
      </c>
      <c r="KT12" s="193">
        <f t="shared" si="246"/>
        <v>3.9040600573940507</v>
      </c>
      <c r="KU12" s="212">
        <f t="shared" si="247"/>
        <v>56856.846478998428</v>
      </c>
      <c r="KY12" s="3">
        <f t="shared" si="69"/>
        <v>0</v>
      </c>
      <c r="KZ12" s="6">
        <f t="shared" si="70"/>
        <v>0</v>
      </c>
      <c r="LA12" s="6">
        <f t="shared" si="71"/>
        <v>6.3097595122402668</v>
      </c>
      <c r="LB12" s="6">
        <f t="shared" si="72"/>
        <v>0</v>
      </c>
      <c r="LC12" s="193">
        <f t="shared" si="248"/>
        <v>5.6740334309306508</v>
      </c>
      <c r="LD12" s="193">
        <f t="shared" si="248"/>
        <v>4.1745731882913786</v>
      </c>
      <c r="LE12" s="193">
        <f t="shared" si="248"/>
        <v>3.945230355091113</v>
      </c>
      <c r="LF12" s="193">
        <f t="shared" si="248"/>
        <v>3.9040600573940507</v>
      </c>
      <c r="LG12" s="205">
        <f t="shared" si="249"/>
        <v>56950.200955750188</v>
      </c>
      <c r="LK12" s="3">
        <f t="shared" si="73"/>
        <v>0</v>
      </c>
      <c r="LL12" s="6">
        <f t="shared" si="74"/>
        <v>0</v>
      </c>
      <c r="LM12" s="6">
        <f t="shared" si="75"/>
        <v>0</v>
      </c>
      <c r="LN12" s="6">
        <f t="shared" si="76"/>
        <v>5.4341212538468211</v>
      </c>
      <c r="LO12" s="193">
        <f t="shared" si="250"/>
        <v>5.6740334309306508</v>
      </c>
      <c r="LP12" s="193">
        <f t="shared" si="250"/>
        <v>4.1745731882913786</v>
      </c>
      <c r="LQ12" s="193">
        <f t="shared" si="250"/>
        <v>3.8150380693314694</v>
      </c>
      <c r="LR12" s="193">
        <f t="shared" si="250"/>
        <v>4.008015767972263</v>
      </c>
      <c r="LS12" s="212">
        <f t="shared" si="251"/>
        <v>57044.693124261372</v>
      </c>
      <c r="LW12" s="3">
        <f t="shared" si="77"/>
        <v>0</v>
      </c>
      <c r="LX12" s="6">
        <f t="shared" si="78"/>
        <v>0</v>
      </c>
      <c r="LY12" s="6">
        <f t="shared" si="79"/>
        <v>0</v>
      </c>
      <c r="LZ12" s="6">
        <f t="shared" si="80"/>
        <v>5.0657062535860211</v>
      </c>
      <c r="MA12" s="193">
        <f t="shared" si="252"/>
        <v>5.6740334309306508</v>
      </c>
      <c r="MB12" s="193">
        <f t="shared" si="252"/>
        <v>4.1745731882913786</v>
      </c>
      <c r="MC12" s="193">
        <f t="shared" si="252"/>
        <v>3.8150380693314694</v>
      </c>
      <c r="MD12" s="193">
        <f t="shared" si="252"/>
        <v>4.0012993795861664</v>
      </c>
      <c r="ME12" s="212">
        <f t="shared" si="253"/>
        <v>56997.082153759635</v>
      </c>
      <c r="MI12" s="3">
        <f t="shared" si="81"/>
        <v>0</v>
      </c>
      <c r="MJ12" s="6">
        <f t="shared" si="82"/>
        <v>0</v>
      </c>
      <c r="MK12" s="6">
        <f t="shared" si="83"/>
        <v>0</v>
      </c>
      <c r="ML12" s="6">
        <f t="shared" si="84"/>
        <v>5.7564843790750233</v>
      </c>
      <c r="MM12" s="193">
        <f t="shared" si="254"/>
        <v>5.6740334309306508</v>
      </c>
      <c r="MN12" s="193">
        <f t="shared" si="254"/>
        <v>4.1745731882913786</v>
      </c>
      <c r="MO12" s="193">
        <f t="shared" si="254"/>
        <v>3.8150380693314694</v>
      </c>
      <c r="MP12" s="193">
        <f t="shared" si="254"/>
        <v>4.0138558299428988</v>
      </c>
      <c r="MQ12" s="205">
        <f t="shared" si="255"/>
        <v>57086.124337647154</v>
      </c>
      <c r="MT12" s="3">
        <f t="shared" si="85"/>
        <v>6.7101567665921351</v>
      </c>
      <c r="MU12" s="6">
        <f t="shared" si="86"/>
        <v>5.4331382171387688</v>
      </c>
      <c r="MV12" s="6">
        <f t="shared" si="87"/>
        <v>5.5817103377510042</v>
      </c>
      <c r="MW12" s="6">
        <f t="shared" si="88"/>
        <v>5.526225003912022</v>
      </c>
      <c r="MX12" s="193">
        <f t="shared" si="256"/>
        <v>5.6968145476668894</v>
      </c>
      <c r="MY12" s="193">
        <f t="shared" si="256"/>
        <v>4.2548354438013432</v>
      </c>
      <c r="MZ12" s="193">
        <f t="shared" si="256"/>
        <v>3.9310448224097088</v>
      </c>
      <c r="NA12" s="193">
        <f t="shared" si="256"/>
        <v>4.0096878402451708</v>
      </c>
      <c r="NB12" s="212">
        <f t="shared" si="257"/>
        <v>57850.397401236129</v>
      </c>
      <c r="NF12" s="3">
        <f t="shared" si="89"/>
        <v>6.7101567665921342</v>
      </c>
      <c r="NG12" s="6">
        <f t="shared" si="90"/>
        <v>0</v>
      </c>
      <c r="NH12" s="6">
        <f t="shared" si="91"/>
        <v>0</v>
      </c>
      <c r="NI12" s="6">
        <f t="shared" si="92"/>
        <v>0</v>
      </c>
      <c r="NJ12" s="193">
        <f t="shared" si="258"/>
        <v>5.6968145476668894</v>
      </c>
      <c r="NK12" s="193">
        <f t="shared" si="258"/>
        <v>4.1745731882913786</v>
      </c>
      <c r="NL12" s="193">
        <f t="shared" si="258"/>
        <v>3.8150380693314694</v>
      </c>
      <c r="NM12" s="193">
        <f t="shared" si="258"/>
        <v>3.9040600573940507</v>
      </c>
      <c r="NN12" s="212">
        <f t="shared" si="259"/>
        <v>56325.367971483116</v>
      </c>
      <c r="NR12" s="3">
        <f t="shared" si="93"/>
        <v>0</v>
      </c>
      <c r="NS12" s="6">
        <f t="shared" si="94"/>
        <v>5.4331382171387688</v>
      </c>
      <c r="NT12" s="6">
        <f t="shared" si="95"/>
        <v>0</v>
      </c>
      <c r="NU12" s="6">
        <f t="shared" si="96"/>
        <v>0</v>
      </c>
      <c r="NV12" s="193">
        <f t="shared" si="260"/>
        <v>5.6740334309306508</v>
      </c>
      <c r="NW12" s="193">
        <f t="shared" si="260"/>
        <v>4.2548354438013432</v>
      </c>
      <c r="NX12" s="193">
        <f t="shared" si="260"/>
        <v>3.8150380693314694</v>
      </c>
      <c r="NY12" s="193">
        <f t="shared" si="260"/>
        <v>3.9040600573940507</v>
      </c>
      <c r="NZ12" s="212">
        <f t="shared" si="261"/>
        <v>56512.216282604859</v>
      </c>
      <c r="OD12" s="3">
        <f t="shared" si="97"/>
        <v>0</v>
      </c>
      <c r="OE12" s="6">
        <f t="shared" si="98"/>
        <v>0</v>
      </c>
      <c r="OF12" s="6">
        <f t="shared" si="99"/>
        <v>5.5817103377510042</v>
      </c>
      <c r="OG12" s="6">
        <f t="shared" si="100"/>
        <v>0</v>
      </c>
      <c r="OH12" s="193">
        <f t="shared" si="262"/>
        <v>5.6740334309306508</v>
      </c>
      <c r="OI12" s="193">
        <f t="shared" si="262"/>
        <v>4.1745731882913786</v>
      </c>
      <c r="OJ12" s="193">
        <f t="shared" si="262"/>
        <v>3.9310448224097088</v>
      </c>
      <c r="OK12" s="193">
        <f t="shared" si="262"/>
        <v>3.9040600573940507</v>
      </c>
      <c r="OL12" s="212">
        <f t="shared" si="263"/>
        <v>56880.337127365608</v>
      </c>
      <c r="OP12" s="3">
        <f t="shared" si="101"/>
        <v>0</v>
      </c>
      <c r="OQ12" s="6">
        <f t="shared" si="102"/>
        <v>0</v>
      </c>
      <c r="OR12" s="6">
        <f t="shared" si="103"/>
        <v>0</v>
      </c>
      <c r="OS12" s="6">
        <f t="shared" si="104"/>
        <v>5.526225003912022</v>
      </c>
      <c r="OT12" s="193">
        <f t="shared" si="264"/>
        <v>5.6740334309306508</v>
      </c>
      <c r="OU12" s="193">
        <f t="shared" si="264"/>
        <v>4.1745731882913786</v>
      </c>
      <c r="OV12" s="193">
        <f t="shared" si="264"/>
        <v>3.8150380693314694</v>
      </c>
      <c r="OW12" s="193">
        <f t="shared" si="264"/>
        <v>4.0096878402451708</v>
      </c>
      <c r="OX12" s="232">
        <f t="shared" si="265"/>
        <v>57056.552251165951</v>
      </c>
    </row>
    <row r="13" spans="1:414" x14ac:dyDescent="0.2">
      <c r="B13" s="81">
        <v>45346</v>
      </c>
      <c r="C13">
        <v>113</v>
      </c>
      <c r="D13">
        <v>11.197431139203205</v>
      </c>
      <c r="E13">
        <v>0</v>
      </c>
      <c r="F13">
        <v>1</v>
      </c>
      <c r="G13">
        <v>0</v>
      </c>
      <c r="H13">
        <v>0</v>
      </c>
      <c r="I13">
        <v>0</v>
      </c>
      <c r="J13">
        <v>0</v>
      </c>
      <c r="K13">
        <v>0</v>
      </c>
      <c r="L13">
        <v>0</v>
      </c>
      <c r="M13">
        <v>0</v>
      </c>
      <c r="N13">
        <v>0</v>
      </c>
      <c r="O13">
        <v>0</v>
      </c>
      <c r="P13">
        <v>0</v>
      </c>
      <c r="Q13">
        <v>0</v>
      </c>
      <c r="R13">
        <v>0</v>
      </c>
      <c r="S13">
        <v>0</v>
      </c>
      <c r="T13">
        <v>12769</v>
      </c>
      <c r="U13">
        <v>6.925287374499999</v>
      </c>
      <c r="V13">
        <v>5.348660300546106</v>
      </c>
      <c r="W13">
        <v>4.8525123414312956</v>
      </c>
      <c r="X13">
        <v>4.6015964420204316</v>
      </c>
      <c r="Y13" s="3">
        <v>726.47995375608946</v>
      </c>
      <c r="Z13" s="3">
        <v>145.31424914080867</v>
      </c>
      <c r="AA13" s="3">
        <v>82.683236918794634</v>
      </c>
      <c r="AB13" s="3">
        <v>50.039829812965181</v>
      </c>
      <c r="AC13">
        <v>0</v>
      </c>
      <c r="AD13">
        <v>0</v>
      </c>
      <c r="AF13" s="1" t="s">
        <v>5</v>
      </c>
      <c r="AG13">
        <v>113</v>
      </c>
      <c r="AH13" s="189">
        <v>45346</v>
      </c>
      <c r="AI13">
        <f t="shared" si="105"/>
        <v>2</v>
      </c>
      <c r="AJ13">
        <v>113</v>
      </c>
      <c r="AK13">
        <v>0</v>
      </c>
      <c r="AL13">
        <v>0</v>
      </c>
      <c r="AM13">
        <v>0</v>
      </c>
      <c r="AN13">
        <v>0</v>
      </c>
      <c r="AO13">
        <v>0</v>
      </c>
      <c r="AP13">
        <v>0</v>
      </c>
      <c r="AQ13">
        <v>0</v>
      </c>
      <c r="AS13" s="57"/>
      <c r="AT13" s="57"/>
      <c r="AU13" s="6">
        <f t="shared" si="106"/>
        <v>0</v>
      </c>
      <c r="AV13" s="6">
        <f t="shared" si="107"/>
        <v>0</v>
      </c>
      <c r="AW13" s="6">
        <f t="shared" si="108"/>
        <v>0</v>
      </c>
      <c r="AX13" s="6">
        <f t="shared" si="109"/>
        <v>0</v>
      </c>
      <c r="AY13" s="193">
        <f t="shared" si="110"/>
        <v>5.6740334309306508</v>
      </c>
      <c r="AZ13" s="193">
        <f t="shared" si="111"/>
        <v>4.1745731882913786</v>
      </c>
      <c r="BA13" s="193">
        <f t="shared" si="112"/>
        <v>3.8150380693314694</v>
      </c>
      <c r="BB13" s="193">
        <f t="shared" si="113"/>
        <v>3.9040600573940507</v>
      </c>
      <c r="BC13" s="72">
        <f t="shared" si="114"/>
        <v>56312.210093717425</v>
      </c>
      <c r="BG13" s="3">
        <f t="shared" si="115"/>
        <v>6.786781627009999</v>
      </c>
      <c r="BH13" s="6">
        <f t="shared" si="116"/>
        <v>0</v>
      </c>
      <c r="BI13" s="6">
        <f t="shared" si="117"/>
        <v>0</v>
      </c>
      <c r="BJ13" s="6">
        <f t="shared" si="118"/>
        <v>0</v>
      </c>
      <c r="BK13" s="193">
        <f t="shared" si="119"/>
        <v>5.6970717167338369</v>
      </c>
      <c r="BL13" s="193">
        <f t="shared" si="120"/>
        <v>4.1745731882913786</v>
      </c>
      <c r="BM13" s="193">
        <f t="shared" si="121"/>
        <v>3.8150380693314694</v>
      </c>
      <c r="BN13" s="193">
        <f t="shared" si="122"/>
        <v>3.9040600573940507</v>
      </c>
      <c r="BO13" s="72">
        <f t="shared" si="123"/>
        <v>56325.516524293234</v>
      </c>
      <c r="BS13" s="3">
        <f t="shared" si="124"/>
        <v>6.7868030101200638</v>
      </c>
      <c r="BT13" s="6">
        <f t="shared" si="125"/>
        <v>0</v>
      </c>
      <c r="BU13" s="6">
        <f t="shared" si="126"/>
        <v>0</v>
      </c>
      <c r="BV13" s="6">
        <f t="shared" si="127"/>
        <v>0</v>
      </c>
      <c r="BW13" s="193">
        <f t="shared" si="128"/>
        <v>5.6970717884907991</v>
      </c>
      <c r="BX13" s="193">
        <f t="shared" si="129"/>
        <v>4.1745731882913786</v>
      </c>
      <c r="BY13" s="193">
        <f t="shared" si="266"/>
        <v>3.8150380693314694</v>
      </c>
      <c r="BZ13" s="193">
        <f t="shared" si="131"/>
        <v>3.9040600573940507</v>
      </c>
      <c r="CA13" s="72">
        <f t="shared" si="132"/>
        <v>56325.516524293234</v>
      </c>
      <c r="CE13" s="3">
        <f t="shared" si="133"/>
        <v>0</v>
      </c>
      <c r="CF13" s="6">
        <f t="shared" si="134"/>
        <v>5.348660300546106</v>
      </c>
      <c r="CG13" s="6">
        <f t="shared" si="135"/>
        <v>0</v>
      </c>
      <c r="CH13" s="6">
        <f t="shared" si="136"/>
        <v>0</v>
      </c>
      <c r="CI13" s="193">
        <f t="shared" si="137"/>
        <v>5.6740334309306508</v>
      </c>
      <c r="CJ13" s="193">
        <f t="shared" si="138"/>
        <v>4.2536355241298258</v>
      </c>
      <c r="CK13" s="193">
        <f t="shared" si="267"/>
        <v>3.8150380693314694</v>
      </c>
      <c r="CL13" s="193">
        <f t="shared" si="140"/>
        <v>3.9040600573940507</v>
      </c>
      <c r="CM13" s="72">
        <f t="shared" si="141"/>
        <v>56509.220968344605</v>
      </c>
      <c r="CQ13" s="3">
        <f t="shared" si="142"/>
        <v>0</v>
      </c>
      <c r="CR13" s="6">
        <f t="shared" si="143"/>
        <v>5.3487184716557028</v>
      </c>
      <c r="CS13" s="6">
        <f t="shared" si="144"/>
        <v>0</v>
      </c>
      <c r="CT13" s="6">
        <f t="shared" si="145"/>
        <v>0</v>
      </c>
      <c r="CU13" s="193">
        <f t="shared" si="146"/>
        <v>5.6740334309306508</v>
      </c>
      <c r="CV13" s="193">
        <f t="shared" si="147"/>
        <v>4.2536363508846398</v>
      </c>
      <c r="CW13" s="193">
        <f t="shared" si="268"/>
        <v>3.8150380693314694</v>
      </c>
      <c r="CX13" s="193">
        <f t="shared" si="149"/>
        <v>3.9040600573940507</v>
      </c>
      <c r="CY13" s="72">
        <f t="shared" si="150"/>
        <v>56509.223032086855</v>
      </c>
      <c r="DC13" s="3">
        <f t="shared" si="151"/>
        <v>0</v>
      </c>
      <c r="DD13" s="6">
        <f t="shared" si="152"/>
        <v>0</v>
      </c>
      <c r="DE13" s="6">
        <f t="shared" si="153"/>
        <v>5.0951379585028604</v>
      </c>
      <c r="DF13" s="6">
        <f t="shared" si="154"/>
        <v>0</v>
      </c>
      <c r="DG13" s="193">
        <f t="shared" si="155"/>
        <v>5.6740334309306508</v>
      </c>
      <c r="DH13" s="193">
        <f t="shared" si="156"/>
        <v>4.1745731882913786</v>
      </c>
      <c r="DI13" s="193">
        <f t="shared" si="269"/>
        <v>3.9214508599551574</v>
      </c>
      <c r="DJ13" s="193">
        <f t="shared" si="158"/>
        <v>3.9040600573940507</v>
      </c>
      <c r="DK13" s="72">
        <f t="shared" si="159"/>
        <v>56833.135398158563</v>
      </c>
      <c r="DO13" s="3">
        <f t="shared" si="160"/>
        <v>0</v>
      </c>
      <c r="DP13" s="6">
        <f t="shared" si="161"/>
        <v>0</v>
      </c>
      <c r="DQ13" s="6">
        <f t="shared" si="162"/>
        <v>4.8526060570685168</v>
      </c>
      <c r="DR13" s="6">
        <f t="shared" si="163"/>
        <v>0</v>
      </c>
      <c r="DS13" s="193">
        <f t="shared" si="164"/>
        <v>5.6740334309306508</v>
      </c>
      <c r="DT13" s="193">
        <f t="shared" si="165"/>
        <v>4.1745731882913786</v>
      </c>
      <c r="DU13" s="193">
        <f t="shared" si="270"/>
        <v>3.9166341564251543</v>
      </c>
      <c r="DV13" s="193">
        <f t="shared" si="167"/>
        <v>3.9040600573940507</v>
      </c>
      <c r="DW13" s="72">
        <f t="shared" si="168"/>
        <v>56809.45227238159</v>
      </c>
      <c r="EA13" s="3">
        <f t="shared" si="169"/>
        <v>0</v>
      </c>
      <c r="EB13" s="6">
        <f t="shared" si="170"/>
        <v>0</v>
      </c>
      <c r="EC13" s="6">
        <f t="shared" si="171"/>
        <v>0</v>
      </c>
      <c r="ED13" s="6">
        <f t="shared" si="172"/>
        <v>13.804789326061295</v>
      </c>
      <c r="EE13" s="193">
        <f t="shared" si="173"/>
        <v>5.6740334309306508</v>
      </c>
      <c r="EF13" s="193">
        <f t="shared" si="174"/>
        <v>4.1745731882913786</v>
      </c>
      <c r="EG13" s="193">
        <f t="shared" si="271"/>
        <v>3.8150380693314694</v>
      </c>
      <c r="EH13" s="193">
        <f t="shared" si="176"/>
        <v>4.1495935523798986</v>
      </c>
      <c r="EI13" s="72">
        <f t="shared" si="177"/>
        <v>58057.613283201892</v>
      </c>
      <c r="EM13" s="3">
        <f t="shared" si="178"/>
        <v>0</v>
      </c>
      <c r="EN13" s="6">
        <f t="shared" si="179"/>
        <v>0</v>
      </c>
      <c r="EO13" s="6">
        <f t="shared" si="180"/>
        <v>0</v>
      </c>
      <c r="EP13" s="6">
        <f t="shared" si="181"/>
        <v>4.6017100139247775</v>
      </c>
      <c r="EQ13" s="193">
        <f t="shared" si="182"/>
        <v>5.6740334309306508</v>
      </c>
      <c r="ER13" s="193">
        <f t="shared" si="183"/>
        <v>4.1745731882913786</v>
      </c>
      <c r="ES13" s="193">
        <f t="shared" si="272"/>
        <v>3.8150380693314694</v>
      </c>
      <c r="ET13" s="193">
        <f t="shared" si="185"/>
        <v>3.9927758047999986</v>
      </c>
      <c r="EU13" s="72">
        <f t="shared" si="186"/>
        <v>56936.717654091182</v>
      </c>
      <c r="EY13" s="3">
        <f t="shared" si="187"/>
        <v>6.786781627009999</v>
      </c>
      <c r="EZ13" s="6">
        <f t="shared" si="188"/>
        <v>5.348660300546106</v>
      </c>
      <c r="FA13" s="6">
        <f t="shared" si="189"/>
        <v>5.0951379585028604</v>
      </c>
      <c r="FB13" s="6">
        <f t="shared" si="190"/>
        <v>13.804789326061295</v>
      </c>
      <c r="FC13" s="193">
        <f t="shared" si="191"/>
        <v>5.6970717167338369</v>
      </c>
      <c r="FD13" s="193">
        <f t="shared" si="192"/>
        <v>4.2536355241298258</v>
      </c>
      <c r="FE13" s="193">
        <f t="shared" si="273"/>
        <v>3.9214508599551574</v>
      </c>
      <c r="FF13" s="193">
        <f t="shared" si="194"/>
        <v>4.1495935523798986</v>
      </c>
      <c r="FG13" s="72">
        <f t="shared" si="195"/>
        <v>58813.575156521809</v>
      </c>
      <c r="FK13" s="3">
        <f t="shared" si="196"/>
        <v>6.9253087576100647</v>
      </c>
      <c r="FL13" s="6">
        <f t="shared" si="197"/>
        <v>5.3487184716557028</v>
      </c>
      <c r="FM13" s="6">
        <f t="shared" si="198"/>
        <v>4.8526060570685168</v>
      </c>
      <c r="FN13" s="6">
        <f t="shared" si="199"/>
        <v>4.6017100139247775</v>
      </c>
      <c r="FO13" s="193">
        <f t="shared" si="200"/>
        <v>5.6975364749798656</v>
      </c>
      <c r="FP13" s="193">
        <f t="shared" si="201"/>
        <v>4.2536363508846398</v>
      </c>
      <c r="FQ13" s="193">
        <f t="shared" si="274"/>
        <v>3.9166341564251543</v>
      </c>
      <c r="FR13" s="193">
        <f t="shared" si="203"/>
        <v>3.9927758047999986</v>
      </c>
      <c r="FS13" s="205">
        <f t="shared" si="204"/>
        <v>57654.326144682971</v>
      </c>
      <c r="FW13" s="3">
        <f t="shared" si="205"/>
        <v>7.9640804806749985</v>
      </c>
      <c r="FX13" s="6">
        <f t="shared" si="206"/>
        <v>6.0439861396170995</v>
      </c>
      <c r="FY13" s="6">
        <f t="shared" si="207"/>
        <v>6.0171153033748066</v>
      </c>
      <c r="FZ13" s="6">
        <f t="shared" si="208"/>
        <v>5.4298838015841087</v>
      </c>
      <c r="GA13" s="193">
        <f t="shared" si="209"/>
        <v>5.7010146863025888</v>
      </c>
      <c r="GB13" s="193">
        <f t="shared" si="210"/>
        <v>4.2634693112546147</v>
      </c>
      <c r="GC13" s="193">
        <f t="shared" si="275"/>
        <v>3.939552549768051</v>
      </c>
      <c r="GD13" s="193">
        <f t="shared" si="212"/>
        <v>4.0079387729929925</v>
      </c>
      <c r="GE13" s="72">
        <f t="shared" si="213"/>
        <v>57904.988286171589</v>
      </c>
      <c r="GI13" s="3">
        <f t="shared" si="214"/>
        <v>7.6178161119499999</v>
      </c>
      <c r="GJ13" s="6">
        <f t="shared" si="215"/>
        <v>5.8835263306007173</v>
      </c>
      <c r="GK13" s="6">
        <f t="shared" si="216"/>
        <v>5.3377635755744253</v>
      </c>
      <c r="GL13" s="6">
        <f t="shared" si="217"/>
        <v>5.0617560862224753</v>
      </c>
      <c r="GM13" s="193">
        <f t="shared" si="218"/>
        <v>5.6998566023730426</v>
      </c>
      <c r="GN13" s="193">
        <f t="shared" si="219"/>
        <v>4.2612085437495661</v>
      </c>
      <c r="GO13" s="193">
        <f t="shared" si="276"/>
        <v>3.9262463218671337</v>
      </c>
      <c r="GP13" s="193">
        <f t="shared" si="221"/>
        <v>4.0012271210854555</v>
      </c>
      <c r="GQ13" s="72">
        <f t="shared" si="222"/>
        <v>57783.657234126833</v>
      </c>
      <c r="GU13" s="3">
        <f t="shared" si="223"/>
        <v>9.0028735868499989</v>
      </c>
      <c r="GV13" s="6">
        <f t="shared" si="224"/>
        <v>6.4183923606553268</v>
      </c>
      <c r="GW13" s="6">
        <f t="shared" si="225"/>
        <v>6.3082660438606846</v>
      </c>
      <c r="GX13" s="6">
        <f t="shared" si="226"/>
        <v>5.7519955525255391</v>
      </c>
      <c r="GY13" s="193">
        <f t="shared" si="227"/>
        <v>5.7044809128198954</v>
      </c>
      <c r="GZ13" s="193">
        <f t="shared" si="228"/>
        <v>4.2687246435282313</v>
      </c>
      <c r="HA13" s="193">
        <f t="shared" si="277"/>
        <v>3.9452014609005195</v>
      </c>
      <c r="HB13" s="193">
        <f t="shared" si="230"/>
        <v>4.0137747422406562</v>
      </c>
      <c r="HC13" s="205">
        <f t="shared" si="231"/>
        <v>57990.868696493497</v>
      </c>
      <c r="HG13" s="3">
        <f t="shared" si="37"/>
        <v>7.9640804806749985</v>
      </c>
      <c r="HH13" s="6">
        <f t="shared" si="38"/>
        <v>0</v>
      </c>
      <c r="HI13" s="6">
        <f t="shared" si="39"/>
        <v>0</v>
      </c>
      <c r="HJ13" s="6">
        <f t="shared" si="40"/>
        <v>0</v>
      </c>
      <c r="HK13" s="193">
        <f t="shared" si="232"/>
        <v>5.7010146863025888</v>
      </c>
      <c r="HL13" s="193">
        <f t="shared" si="232"/>
        <v>4.1745731882913786</v>
      </c>
      <c r="HM13" s="193">
        <f t="shared" si="232"/>
        <v>3.8150380693314694</v>
      </c>
      <c r="HN13" s="193">
        <f t="shared" si="232"/>
        <v>3.9040600573940507</v>
      </c>
      <c r="HO13" s="212">
        <f t="shared" si="233"/>
        <v>56327.794215898655</v>
      </c>
      <c r="HS13" s="3">
        <f t="shared" si="41"/>
        <v>7.6178161119499999</v>
      </c>
      <c r="HT13" s="6">
        <f t="shared" si="42"/>
        <v>0</v>
      </c>
      <c r="HU13" s="6">
        <f t="shared" si="43"/>
        <v>0</v>
      </c>
      <c r="HV13" s="6">
        <f t="shared" si="44"/>
        <v>0</v>
      </c>
      <c r="HW13" s="193">
        <f t="shared" si="234"/>
        <v>5.6998566023730426</v>
      </c>
      <c r="HX13" s="193">
        <f t="shared" si="234"/>
        <v>4.1745731882913786</v>
      </c>
      <c r="HY13" s="193">
        <f t="shared" si="234"/>
        <v>3.8150380693314694</v>
      </c>
      <c r="HZ13" s="193">
        <f t="shared" si="234"/>
        <v>3.9040600573940507</v>
      </c>
      <c r="IA13" s="212">
        <f t="shared" si="235"/>
        <v>56327.125228814977</v>
      </c>
      <c r="IE13" s="3">
        <f t="shared" si="45"/>
        <v>9.0028735868499989</v>
      </c>
      <c r="IF13" s="6">
        <f t="shared" si="46"/>
        <v>0</v>
      </c>
      <c r="IG13" s="6">
        <f t="shared" si="47"/>
        <v>0</v>
      </c>
      <c r="IH13" s="6">
        <f t="shared" si="48"/>
        <v>0</v>
      </c>
      <c r="II13" s="193">
        <f t="shared" si="236"/>
        <v>5.7044809128198954</v>
      </c>
      <c r="IJ13" s="193">
        <f t="shared" si="236"/>
        <v>4.1745731882913786</v>
      </c>
      <c r="IK13" s="193">
        <f t="shared" si="236"/>
        <v>3.8150380693314694</v>
      </c>
      <c r="IL13" s="193">
        <f t="shared" si="236"/>
        <v>3.9040600573940507</v>
      </c>
      <c r="IM13" s="205">
        <f t="shared" si="237"/>
        <v>56329.796588694051</v>
      </c>
      <c r="IQ13" s="3">
        <f t="shared" si="49"/>
        <v>0</v>
      </c>
      <c r="IR13" s="6">
        <f t="shared" si="50"/>
        <v>6.0439861396170995</v>
      </c>
      <c r="IS13" s="6">
        <f t="shared" si="51"/>
        <v>0</v>
      </c>
      <c r="IT13" s="6">
        <f t="shared" si="52"/>
        <v>0</v>
      </c>
      <c r="IU13" s="193">
        <f t="shared" si="238"/>
        <v>5.6740334309306508</v>
      </c>
      <c r="IV13" s="193">
        <f t="shared" si="238"/>
        <v>4.2634693112546147</v>
      </c>
      <c r="IW13" s="193">
        <f t="shared" si="238"/>
        <v>3.8150380693314694</v>
      </c>
      <c r="IX13" s="193">
        <f t="shared" si="238"/>
        <v>3.9040600573940507</v>
      </c>
      <c r="IY13" s="212">
        <f t="shared" si="239"/>
        <v>56533.773362297601</v>
      </c>
      <c r="JC13" s="3">
        <f t="shared" si="53"/>
        <v>0</v>
      </c>
      <c r="JD13" s="6">
        <f t="shared" si="54"/>
        <v>5.8835263306007173</v>
      </c>
      <c r="JE13" s="6">
        <f t="shared" si="55"/>
        <v>0</v>
      </c>
      <c r="JF13" s="6">
        <f t="shared" si="56"/>
        <v>0</v>
      </c>
      <c r="JG13" s="193">
        <f t="shared" si="240"/>
        <v>5.6740334309306508</v>
      </c>
      <c r="JH13" s="193">
        <f t="shared" si="240"/>
        <v>4.2612085437495661</v>
      </c>
      <c r="JI13" s="193">
        <f t="shared" si="240"/>
        <v>3.8150380693314694</v>
      </c>
      <c r="JJ13" s="193">
        <f t="shared" si="240"/>
        <v>3.9040600573940507</v>
      </c>
      <c r="JK13" s="212">
        <f t="shared" si="241"/>
        <v>56528.127873092002</v>
      </c>
      <c r="JO13" s="3">
        <f t="shared" si="57"/>
        <v>0</v>
      </c>
      <c r="JP13" s="6">
        <f t="shared" si="58"/>
        <v>6.4183923606553268</v>
      </c>
      <c r="JQ13" s="6">
        <f t="shared" si="59"/>
        <v>0</v>
      </c>
      <c r="JR13" s="6">
        <f t="shared" si="60"/>
        <v>0</v>
      </c>
      <c r="JS13" s="193">
        <f t="shared" si="242"/>
        <v>5.6740334309306508</v>
      </c>
      <c r="JT13" s="193">
        <f t="shared" si="242"/>
        <v>4.2687246435282313</v>
      </c>
      <c r="JU13" s="193">
        <f t="shared" si="242"/>
        <v>3.8150380693314694</v>
      </c>
      <c r="JV13" s="193">
        <f t="shared" si="242"/>
        <v>3.9040600573940507</v>
      </c>
      <c r="JW13" s="205">
        <f t="shared" si="243"/>
        <v>56546.898925725647</v>
      </c>
      <c r="KA13" s="3">
        <f t="shared" si="61"/>
        <v>0</v>
      </c>
      <c r="KB13" s="6">
        <f t="shared" si="62"/>
        <v>0</v>
      </c>
      <c r="KC13" s="6">
        <f t="shared" si="63"/>
        <v>6.0171153033748066</v>
      </c>
      <c r="KD13" s="6">
        <f t="shared" si="64"/>
        <v>0</v>
      </c>
      <c r="KE13" s="193">
        <f t="shared" si="244"/>
        <v>5.6740334309306508</v>
      </c>
      <c r="KF13" s="193">
        <f t="shared" si="244"/>
        <v>4.1745731882913786</v>
      </c>
      <c r="KG13" s="193">
        <f t="shared" si="244"/>
        <v>3.939552549768051</v>
      </c>
      <c r="KH13" s="193">
        <f t="shared" si="244"/>
        <v>3.9040600573940507</v>
      </c>
      <c r="KI13" s="212">
        <f t="shared" si="245"/>
        <v>56922.227438961105</v>
      </c>
      <c r="KM13" s="3">
        <f t="shared" si="65"/>
        <v>0</v>
      </c>
      <c r="KN13" s="6">
        <f t="shared" si="66"/>
        <v>0</v>
      </c>
      <c r="KO13" s="6">
        <f t="shared" si="67"/>
        <v>5.3377635755744253</v>
      </c>
      <c r="KP13" s="6">
        <f t="shared" si="68"/>
        <v>0</v>
      </c>
      <c r="KQ13" s="193">
        <f t="shared" si="246"/>
        <v>5.6740334309306508</v>
      </c>
      <c r="KR13" s="193">
        <f t="shared" si="246"/>
        <v>4.1745731882913786</v>
      </c>
      <c r="KS13" s="193">
        <f t="shared" si="246"/>
        <v>3.9262463218671337</v>
      </c>
      <c r="KT13" s="193">
        <f t="shared" si="246"/>
        <v>3.9040600573940507</v>
      </c>
      <c r="KU13" s="212">
        <f t="shared" si="247"/>
        <v>56856.723889537549</v>
      </c>
      <c r="KY13" s="3">
        <f t="shared" si="69"/>
        <v>0</v>
      </c>
      <c r="KZ13" s="6">
        <f t="shared" si="70"/>
        <v>0</v>
      </c>
      <c r="LA13" s="6">
        <f t="shared" si="71"/>
        <v>6.3082660438606846</v>
      </c>
      <c r="LB13" s="6">
        <f t="shared" si="72"/>
        <v>0</v>
      </c>
      <c r="LC13" s="193">
        <f t="shared" si="248"/>
        <v>5.6740334309306508</v>
      </c>
      <c r="LD13" s="193">
        <f t="shared" si="248"/>
        <v>4.1745731882913786</v>
      </c>
      <c r="LE13" s="193">
        <f t="shared" si="248"/>
        <v>3.9452014609005195</v>
      </c>
      <c r="LF13" s="193">
        <f t="shared" si="248"/>
        <v>3.9040600573940507</v>
      </c>
      <c r="LG13" s="205">
        <f t="shared" si="249"/>
        <v>56950.058564519357</v>
      </c>
      <c r="LK13" s="3">
        <f t="shared" si="73"/>
        <v>0</v>
      </c>
      <c r="LL13" s="6">
        <f t="shared" si="74"/>
        <v>0</v>
      </c>
      <c r="LM13" s="6">
        <f t="shared" si="75"/>
        <v>0</v>
      </c>
      <c r="LN13" s="6">
        <f t="shared" si="76"/>
        <v>5.4298838015841087</v>
      </c>
      <c r="LO13" s="193">
        <f t="shared" si="250"/>
        <v>5.6740334309306508</v>
      </c>
      <c r="LP13" s="193">
        <f t="shared" si="250"/>
        <v>4.1745731882913786</v>
      </c>
      <c r="LQ13" s="193">
        <f t="shared" si="250"/>
        <v>3.8150380693314694</v>
      </c>
      <c r="LR13" s="193">
        <f t="shared" si="250"/>
        <v>4.0079387729929925</v>
      </c>
      <c r="LS13" s="212">
        <f t="shared" si="251"/>
        <v>57044.147098843532</v>
      </c>
      <c r="LW13" s="3">
        <f t="shared" si="77"/>
        <v>0</v>
      </c>
      <c r="LX13" s="6">
        <f t="shared" si="78"/>
        <v>0</v>
      </c>
      <c r="LY13" s="6">
        <f t="shared" si="79"/>
        <v>0</v>
      </c>
      <c r="LZ13" s="6">
        <f t="shared" si="80"/>
        <v>5.0617560862224753</v>
      </c>
      <c r="MA13" s="193">
        <f t="shared" si="252"/>
        <v>5.6740334309306508</v>
      </c>
      <c r="MB13" s="193">
        <f t="shared" si="252"/>
        <v>4.1745731882913786</v>
      </c>
      <c r="MC13" s="193">
        <f t="shared" si="252"/>
        <v>3.8150380693314694</v>
      </c>
      <c r="MD13" s="193">
        <f t="shared" si="252"/>
        <v>4.0012271210854555</v>
      </c>
      <c r="ME13" s="212">
        <f t="shared" si="253"/>
        <v>56996.570145575672</v>
      </c>
      <c r="MI13" s="3">
        <f t="shared" si="81"/>
        <v>0</v>
      </c>
      <c r="MJ13" s="6">
        <f t="shared" si="82"/>
        <v>0</v>
      </c>
      <c r="MK13" s="6">
        <f t="shared" si="83"/>
        <v>0</v>
      </c>
      <c r="ML13" s="6">
        <f t="shared" si="84"/>
        <v>5.7519955525255391</v>
      </c>
      <c r="MM13" s="193">
        <f t="shared" si="254"/>
        <v>5.6740334309306508</v>
      </c>
      <c r="MN13" s="193">
        <f t="shared" si="254"/>
        <v>4.1745731882913786</v>
      </c>
      <c r="MO13" s="193">
        <f t="shared" si="254"/>
        <v>3.8150380693314694</v>
      </c>
      <c r="MP13" s="193">
        <f t="shared" si="254"/>
        <v>4.0137747422406562</v>
      </c>
      <c r="MQ13" s="205">
        <f t="shared" si="255"/>
        <v>57085.548870350503</v>
      </c>
      <c r="MT13" s="3">
        <f t="shared" si="85"/>
        <v>6.5790230057749985</v>
      </c>
      <c r="MU13" s="6">
        <f t="shared" si="86"/>
        <v>5.348660300546106</v>
      </c>
      <c r="MV13" s="6">
        <f t="shared" si="87"/>
        <v>5.5803891926459892</v>
      </c>
      <c r="MW13" s="6">
        <f t="shared" si="88"/>
        <v>5.5219157304245181</v>
      </c>
      <c r="MX13" s="193">
        <f t="shared" si="256"/>
        <v>5.6963742818237755</v>
      </c>
      <c r="MY13" s="193">
        <f t="shared" si="256"/>
        <v>4.2536355241298258</v>
      </c>
      <c r="MZ13" s="193">
        <f t="shared" si="256"/>
        <v>3.93101889703303</v>
      </c>
      <c r="NA13" s="193">
        <f t="shared" si="256"/>
        <v>4.0096096710341849</v>
      </c>
      <c r="NB13" s="212">
        <f t="shared" si="257"/>
        <v>57846.378048744351</v>
      </c>
      <c r="NF13" s="3">
        <f t="shared" si="89"/>
        <v>6.5790230057749977</v>
      </c>
      <c r="NG13" s="6">
        <f t="shared" si="90"/>
        <v>0</v>
      </c>
      <c r="NH13" s="6">
        <f t="shared" si="91"/>
        <v>0</v>
      </c>
      <c r="NI13" s="6">
        <f t="shared" si="92"/>
        <v>0</v>
      </c>
      <c r="NJ13" s="193">
        <f t="shared" si="258"/>
        <v>5.6963742818237755</v>
      </c>
      <c r="NK13" s="193">
        <f t="shared" si="258"/>
        <v>4.1745731882913786</v>
      </c>
      <c r="NL13" s="193">
        <f t="shared" si="258"/>
        <v>3.8150380693314694</v>
      </c>
      <c r="NM13" s="193">
        <f t="shared" si="258"/>
        <v>3.9040600573940507</v>
      </c>
      <c r="NN13" s="212">
        <f t="shared" si="259"/>
        <v>56325.113654371569</v>
      </c>
      <c r="NR13" s="3">
        <f t="shared" si="93"/>
        <v>0</v>
      </c>
      <c r="NS13" s="6">
        <f t="shared" si="94"/>
        <v>5.348660300546106</v>
      </c>
      <c r="NT13" s="6">
        <f t="shared" si="95"/>
        <v>0</v>
      </c>
      <c r="NU13" s="6">
        <f t="shared" si="96"/>
        <v>0</v>
      </c>
      <c r="NV13" s="193">
        <f t="shared" si="260"/>
        <v>5.6740334309306508</v>
      </c>
      <c r="NW13" s="193">
        <f t="shared" si="260"/>
        <v>4.2536355241298258</v>
      </c>
      <c r="NX13" s="193">
        <f t="shared" si="260"/>
        <v>3.8150380693314694</v>
      </c>
      <c r="NY13" s="193">
        <f t="shared" si="260"/>
        <v>3.9040600573940507</v>
      </c>
      <c r="NZ13" s="212">
        <f t="shared" si="261"/>
        <v>56509.220968344605</v>
      </c>
      <c r="OD13" s="3">
        <f t="shared" si="97"/>
        <v>0</v>
      </c>
      <c r="OE13" s="6">
        <f t="shared" si="98"/>
        <v>0</v>
      </c>
      <c r="OF13" s="6">
        <f t="shared" si="99"/>
        <v>5.5803891926459892</v>
      </c>
      <c r="OG13" s="6">
        <f t="shared" si="100"/>
        <v>0</v>
      </c>
      <c r="OH13" s="193">
        <f t="shared" si="262"/>
        <v>5.6740334309306508</v>
      </c>
      <c r="OI13" s="193">
        <f t="shared" si="262"/>
        <v>4.1745731882913786</v>
      </c>
      <c r="OJ13" s="193">
        <f t="shared" si="262"/>
        <v>3.93101889703303</v>
      </c>
      <c r="OK13" s="193">
        <f t="shared" si="262"/>
        <v>3.9040600573940507</v>
      </c>
      <c r="OL13" s="212">
        <f t="shared" si="263"/>
        <v>56880.209523232108</v>
      </c>
      <c r="OP13" s="3">
        <f t="shared" si="101"/>
        <v>0</v>
      </c>
      <c r="OQ13" s="6">
        <f t="shared" si="102"/>
        <v>0</v>
      </c>
      <c r="OR13" s="6">
        <f t="shared" si="103"/>
        <v>0</v>
      </c>
      <c r="OS13" s="6">
        <f t="shared" si="104"/>
        <v>5.5219157304245181</v>
      </c>
      <c r="OT13" s="193">
        <f t="shared" si="264"/>
        <v>5.6740334309306508</v>
      </c>
      <c r="OU13" s="193">
        <f t="shared" si="264"/>
        <v>4.1745731882913786</v>
      </c>
      <c r="OV13" s="193">
        <f t="shared" si="264"/>
        <v>3.8150380693314694</v>
      </c>
      <c r="OW13" s="193">
        <f t="shared" si="264"/>
        <v>4.0096096710341849</v>
      </c>
      <c r="OX13" s="232">
        <f t="shared" si="265"/>
        <v>57055.997783242208</v>
      </c>
    </row>
    <row r="14" spans="1:414" x14ac:dyDescent="0.2">
      <c r="B14" s="81">
        <v>45353</v>
      </c>
      <c r="C14">
        <v>114</v>
      </c>
      <c r="D14">
        <v>11.195059505095731</v>
      </c>
      <c r="E14">
        <v>0</v>
      </c>
      <c r="F14">
        <v>0</v>
      </c>
      <c r="G14">
        <v>1</v>
      </c>
      <c r="H14">
        <v>0</v>
      </c>
      <c r="I14">
        <v>0</v>
      </c>
      <c r="J14">
        <v>0</v>
      </c>
      <c r="K14">
        <v>0</v>
      </c>
      <c r="L14">
        <v>0</v>
      </c>
      <c r="M14">
        <v>0</v>
      </c>
      <c r="N14">
        <v>0</v>
      </c>
      <c r="O14">
        <v>0</v>
      </c>
      <c r="P14">
        <v>0</v>
      </c>
      <c r="Q14">
        <v>0</v>
      </c>
      <c r="R14">
        <v>0</v>
      </c>
      <c r="S14">
        <v>0</v>
      </c>
      <c r="T14">
        <v>12996</v>
      </c>
      <c r="U14">
        <v>6.8159060716462045</v>
      </c>
      <c r="V14">
        <v>5.3067328450585585</v>
      </c>
      <c r="W14">
        <v>4.8581909530080569</v>
      </c>
      <c r="X14">
        <v>4.6012366256117554</v>
      </c>
      <c r="Y14" s="3">
        <v>621.03596762926259</v>
      </c>
      <c r="Z14" s="3">
        <v>136.67811181886808</v>
      </c>
      <c r="AA14" s="3">
        <v>83.412518382397636</v>
      </c>
      <c r="AB14" s="3">
        <v>50.003982981296517</v>
      </c>
      <c r="AC14">
        <v>0</v>
      </c>
      <c r="AD14">
        <v>0</v>
      </c>
      <c r="AF14" s="1" t="s">
        <v>5</v>
      </c>
      <c r="AG14">
        <v>114</v>
      </c>
      <c r="AH14" s="189">
        <v>45353</v>
      </c>
      <c r="AI14">
        <f t="shared" si="105"/>
        <v>3</v>
      </c>
      <c r="AJ14">
        <v>114</v>
      </c>
      <c r="AK14">
        <v>0</v>
      </c>
      <c r="AL14">
        <v>0</v>
      </c>
      <c r="AM14">
        <v>0</v>
      </c>
      <c r="AN14">
        <v>0</v>
      </c>
      <c r="AO14">
        <v>0</v>
      </c>
      <c r="AP14">
        <v>0</v>
      </c>
      <c r="AQ14">
        <v>0</v>
      </c>
      <c r="AS14" s="37"/>
      <c r="AT14" s="37"/>
      <c r="AU14" s="6">
        <f t="shared" si="106"/>
        <v>0</v>
      </c>
      <c r="AV14" s="6">
        <f t="shared" si="107"/>
        <v>0</v>
      </c>
      <c r="AW14" s="6">
        <f t="shared" si="108"/>
        <v>0</v>
      </c>
      <c r="AX14" s="6">
        <f t="shared" si="109"/>
        <v>0</v>
      </c>
      <c r="AY14" s="193">
        <f t="shared" si="110"/>
        <v>5.6740334309306508</v>
      </c>
      <c r="AZ14" s="193">
        <f t="shared" si="111"/>
        <v>4.1745731882913786</v>
      </c>
      <c r="BA14" s="193">
        <f t="shared" si="112"/>
        <v>3.8150380693314694</v>
      </c>
      <c r="BB14" s="193">
        <f t="shared" si="113"/>
        <v>3.9040600573940507</v>
      </c>
      <c r="BC14" s="72">
        <f t="shared" si="114"/>
        <v>56312.210093717425</v>
      </c>
      <c r="BG14" s="3">
        <f t="shared" si="115"/>
        <v>6.6795879502132802</v>
      </c>
      <c r="BH14" s="6">
        <f t="shared" si="116"/>
        <v>0</v>
      </c>
      <c r="BI14" s="6">
        <f t="shared" si="117"/>
        <v>0</v>
      </c>
      <c r="BJ14" s="6">
        <f t="shared" si="118"/>
        <v>0</v>
      </c>
      <c r="BK14" s="193">
        <f t="shared" si="119"/>
        <v>5.6967119338640231</v>
      </c>
      <c r="BL14" s="193">
        <f t="shared" si="120"/>
        <v>4.1745731882913786</v>
      </c>
      <c r="BM14" s="193">
        <f t="shared" si="121"/>
        <v>3.8150380693314694</v>
      </c>
      <c r="BN14" s="193">
        <f t="shared" si="122"/>
        <v>3.9040600573940507</v>
      </c>
      <c r="BO14" s="72">
        <f t="shared" si="123"/>
        <v>56325.308697088942</v>
      </c>
      <c r="BS14" s="3">
        <f t="shared" si="124"/>
        <v>6.6796089955882723</v>
      </c>
      <c r="BT14" s="6">
        <f t="shared" si="125"/>
        <v>0</v>
      </c>
      <c r="BU14" s="6">
        <f t="shared" si="126"/>
        <v>0</v>
      </c>
      <c r="BV14" s="6">
        <f t="shared" si="127"/>
        <v>0</v>
      </c>
      <c r="BW14" s="193">
        <f t="shared" si="128"/>
        <v>5.6967120045130359</v>
      </c>
      <c r="BX14" s="193">
        <f t="shared" si="129"/>
        <v>4.1745731882913786</v>
      </c>
      <c r="BY14" s="193">
        <f t="shared" si="266"/>
        <v>3.8150380693314694</v>
      </c>
      <c r="BZ14" s="193">
        <f t="shared" si="131"/>
        <v>3.9040600573940507</v>
      </c>
      <c r="CA14" s="72">
        <f t="shared" si="132"/>
        <v>56325.308697088942</v>
      </c>
      <c r="CE14" s="3">
        <f t="shared" si="133"/>
        <v>0</v>
      </c>
      <c r="CF14" s="6">
        <f t="shared" si="134"/>
        <v>5.3067328450585585</v>
      </c>
      <c r="CG14" s="6">
        <f t="shared" si="135"/>
        <v>0</v>
      </c>
      <c r="CH14" s="6">
        <f t="shared" si="136"/>
        <v>0</v>
      </c>
      <c r="CI14" s="193">
        <f t="shared" si="137"/>
        <v>5.6740334309306508</v>
      </c>
      <c r="CJ14" s="193">
        <f t="shared" si="138"/>
        <v>4.2530394538079799</v>
      </c>
      <c r="CK14" s="193">
        <f t="shared" si="267"/>
        <v>3.8150380693314694</v>
      </c>
      <c r="CL14" s="193">
        <f t="shared" si="140"/>
        <v>3.9040600573940507</v>
      </c>
      <c r="CM14" s="72">
        <f t="shared" si="141"/>
        <v>56507.733079483456</v>
      </c>
      <c r="CQ14" s="3">
        <f t="shared" si="142"/>
        <v>0</v>
      </c>
      <c r="CR14" s="6">
        <f t="shared" si="143"/>
        <v>5.3067905601723595</v>
      </c>
      <c r="CS14" s="6">
        <f t="shared" si="144"/>
        <v>0</v>
      </c>
      <c r="CT14" s="6">
        <f t="shared" si="145"/>
        <v>0</v>
      </c>
      <c r="CU14" s="193">
        <f t="shared" si="146"/>
        <v>5.6740334309306508</v>
      </c>
      <c r="CV14" s="193">
        <f t="shared" si="147"/>
        <v>4.2530402745710587</v>
      </c>
      <c r="CW14" s="193">
        <f t="shared" si="268"/>
        <v>3.8150380693314694</v>
      </c>
      <c r="CX14" s="193">
        <f t="shared" si="149"/>
        <v>3.9040600573940507</v>
      </c>
      <c r="CY14" s="72">
        <f t="shared" si="150"/>
        <v>56507.735128215259</v>
      </c>
      <c r="DC14" s="3">
        <f t="shared" si="151"/>
        <v>0</v>
      </c>
      <c r="DD14" s="6">
        <f t="shared" si="152"/>
        <v>0</v>
      </c>
      <c r="DE14" s="6">
        <f t="shared" si="153"/>
        <v>5.1011005006584602</v>
      </c>
      <c r="DF14" s="6">
        <f t="shared" si="154"/>
        <v>0</v>
      </c>
      <c r="DG14" s="193">
        <f t="shared" si="155"/>
        <v>5.6740334309306508</v>
      </c>
      <c r="DH14" s="193">
        <f t="shared" si="156"/>
        <v>4.1745731882913786</v>
      </c>
      <c r="DI14" s="193">
        <f t="shared" si="269"/>
        <v>3.9215689848248076</v>
      </c>
      <c r="DJ14" s="193">
        <f t="shared" si="158"/>
        <v>3.9040600573940507</v>
      </c>
      <c r="DK14" s="72">
        <f t="shared" si="159"/>
        <v>56833.716327311115</v>
      </c>
      <c r="DO14" s="3">
        <f t="shared" si="160"/>
        <v>0</v>
      </c>
      <c r="DP14" s="6">
        <f t="shared" si="161"/>
        <v>0</v>
      </c>
      <c r="DQ14" s="6">
        <f t="shared" si="162"/>
        <v>4.8582847783152108</v>
      </c>
      <c r="DR14" s="6">
        <f t="shared" si="163"/>
        <v>0</v>
      </c>
      <c r="DS14" s="193">
        <f t="shared" si="164"/>
        <v>5.6740334309306508</v>
      </c>
      <c r="DT14" s="193">
        <f t="shared" si="165"/>
        <v>4.1745731882913786</v>
      </c>
      <c r="DU14" s="193">
        <f t="shared" si="270"/>
        <v>3.9167472019569751</v>
      </c>
      <c r="DV14" s="193">
        <f t="shared" si="167"/>
        <v>3.9040600573940507</v>
      </c>
      <c r="DW14" s="72">
        <f t="shared" si="168"/>
        <v>56810.007989942103</v>
      </c>
      <c r="EA14" s="3">
        <f t="shared" si="169"/>
        <v>0</v>
      </c>
      <c r="EB14" s="6">
        <f t="shared" si="170"/>
        <v>0</v>
      </c>
      <c r="EC14" s="6">
        <f t="shared" si="171"/>
        <v>0</v>
      </c>
      <c r="ED14" s="6">
        <f t="shared" si="172"/>
        <v>13.803709876835267</v>
      </c>
      <c r="EE14" s="193">
        <f t="shared" si="173"/>
        <v>5.6740334309306508</v>
      </c>
      <c r="EF14" s="193">
        <f t="shared" si="174"/>
        <v>4.1745731882913786</v>
      </c>
      <c r="EG14" s="193">
        <f t="shared" si="271"/>
        <v>3.8150380693314694</v>
      </c>
      <c r="EH14" s="193">
        <f t="shared" si="176"/>
        <v>4.1495765284299395</v>
      </c>
      <c r="EI14" s="72">
        <f t="shared" si="177"/>
        <v>58057.490410237362</v>
      </c>
      <c r="EM14" s="3">
        <f t="shared" si="178"/>
        <v>0</v>
      </c>
      <c r="EN14" s="6">
        <f t="shared" si="179"/>
        <v>0</v>
      </c>
      <c r="EO14" s="6">
        <f t="shared" si="180"/>
        <v>0</v>
      </c>
      <c r="EP14" s="6">
        <f t="shared" si="181"/>
        <v>4.6013501886354806</v>
      </c>
      <c r="EQ14" s="193">
        <f t="shared" si="182"/>
        <v>5.6740334309306508</v>
      </c>
      <c r="ER14" s="193">
        <f t="shared" si="183"/>
        <v>4.1745731882913786</v>
      </c>
      <c r="ES14" s="193">
        <f t="shared" si="272"/>
        <v>3.8150380693314694</v>
      </c>
      <c r="ET14" s="193">
        <f t="shared" si="185"/>
        <v>3.9927691665649614</v>
      </c>
      <c r="EU14" s="72">
        <f t="shared" si="186"/>
        <v>56936.670666610902</v>
      </c>
      <c r="EY14" s="3">
        <f t="shared" si="187"/>
        <v>6.6795879502132802</v>
      </c>
      <c r="EZ14" s="6">
        <f t="shared" si="188"/>
        <v>5.3067328450585585</v>
      </c>
      <c r="FA14" s="6">
        <f t="shared" si="189"/>
        <v>5.1011005006584602</v>
      </c>
      <c r="FB14" s="6">
        <f t="shared" si="190"/>
        <v>13.803709876835267</v>
      </c>
      <c r="FC14" s="193">
        <f t="shared" si="191"/>
        <v>5.6967119338640231</v>
      </c>
      <c r="FD14" s="193">
        <f t="shared" si="192"/>
        <v>4.2530394538079799</v>
      </c>
      <c r="FE14" s="193">
        <f t="shared" si="273"/>
        <v>3.9215689848248076</v>
      </c>
      <c r="FF14" s="193">
        <f t="shared" si="194"/>
        <v>4.1495765284299395</v>
      </c>
      <c r="FG14" s="72">
        <f t="shared" si="195"/>
        <v>58812.286276238076</v>
      </c>
      <c r="FK14" s="3">
        <f t="shared" si="196"/>
        <v>6.8159271170211975</v>
      </c>
      <c r="FL14" s="6">
        <f t="shared" si="197"/>
        <v>5.3067905601723595</v>
      </c>
      <c r="FM14" s="6">
        <f t="shared" si="198"/>
        <v>4.8582847783152108</v>
      </c>
      <c r="FN14" s="6">
        <f t="shared" si="199"/>
        <v>4.6013501886354806</v>
      </c>
      <c r="FO14" s="193">
        <f t="shared" si="200"/>
        <v>5.6971695177381054</v>
      </c>
      <c r="FP14" s="193">
        <f t="shared" si="201"/>
        <v>4.2530402745710587</v>
      </c>
      <c r="FQ14" s="193">
        <f t="shared" si="274"/>
        <v>3.9167472019569751</v>
      </c>
      <c r="FR14" s="193">
        <f t="shared" si="203"/>
        <v>3.9927691665649614</v>
      </c>
      <c r="FS14" s="205">
        <f t="shared" si="204"/>
        <v>57653.107509971822</v>
      </c>
      <c r="FW14" s="3">
        <f t="shared" si="205"/>
        <v>7.8382919823931347</v>
      </c>
      <c r="FX14" s="6">
        <f t="shared" si="206"/>
        <v>5.9966081149161701</v>
      </c>
      <c r="FY14" s="6">
        <f t="shared" si="207"/>
        <v>6.0241567817299906</v>
      </c>
      <c r="FZ14" s="6">
        <f t="shared" si="208"/>
        <v>5.4294592182218713</v>
      </c>
      <c r="GA14" s="193">
        <f t="shared" si="209"/>
        <v>5.7005941407641147</v>
      </c>
      <c r="GB14" s="193">
        <f t="shared" si="210"/>
        <v>4.2628023193209064</v>
      </c>
      <c r="GC14" s="193">
        <f t="shared" si="275"/>
        <v>3.9396895458562522</v>
      </c>
      <c r="GD14" s="193">
        <f t="shared" si="212"/>
        <v>4.0079310579392748</v>
      </c>
      <c r="GE14" s="72">
        <f t="shared" si="213"/>
        <v>57903.663396791431</v>
      </c>
      <c r="GI14" s="3">
        <f t="shared" si="214"/>
        <v>7.4974966788108253</v>
      </c>
      <c r="GJ14" s="6">
        <f t="shared" si="215"/>
        <v>5.8374061295644148</v>
      </c>
      <c r="GK14" s="6">
        <f t="shared" si="216"/>
        <v>5.3440100483088626</v>
      </c>
      <c r="GL14" s="6">
        <f t="shared" si="217"/>
        <v>5.0613602881729314</v>
      </c>
      <c r="GM14" s="193">
        <f t="shared" si="218"/>
        <v>5.6994538788898543</v>
      </c>
      <c r="GN14" s="193">
        <f t="shared" si="219"/>
        <v>4.2605577953098628</v>
      </c>
      <c r="GO14" s="193">
        <f t="shared" si="276"/>
        <v>3.9263694794035402</v>
      </c>
      <c r="GP14" s="193">
        <f t="shared" si="221"/>
        <v>4.0012198806554018</v>
      </c>
      <c r="GQ14" s="72">
        <f t="shared" si="222"/>
        <v>57782.321358604924</v>
      </c>
      <c r="GU14" s="3">
        <f t="shared" si="223"/>
        <v>8.8606778931400658</v>
      </c>
      <c r="GV14" s="6">
        <f t="shared" si="224"/>
        <v>6.3680794140702703</v>
      </c>
      <c r="GW14" s="6">
        <f t="shared" si="225"/>
        <v>6.315648238910474</v>
      </c>
      <c r="GX14" s="6">
        <f t="shared" si="226"/>
        <v>5.751545782014694</v>
      </c>
      <c r="GY14" s="193">
        <f t="shared" si="227"/>
        <v>5.7040071458984505</v>
      </c>
      <c r="GZ14" s="193">
        <f t="shared" si="228"/>
        <v>4.26802003289888</v>
      </c>
      <c r="HA14" s="193">
        <f t="shared" si="277"/>
        <v>3.9453442763789073</v>
      </c>
      <c r="HB14" s="193">
        <f t="shared" si="230"/>
        <v>4.0137666170694697</v>
      </c>
      <c r="HC14" s="205">
        <f t="shared" si="231"/>
        <v>57989.440072120946</v>
      </c>
      <c r="HG14" s="3">
        <f t="shared" si="37"/>
        <v>7.8382919823931347</v>
      </c>
      <c r="HH14" s="6">
        <f t="shared" si="38"/>
        <v>0</v>
      </c>
      <c r="HI14" s="6">
        <f t="shared" si="39"/>
        <v>0</v>
      </c>
      <c r="HJ14" s="6">
        <f t="shared" si="40"/>
        <v>0</v>
      </c>
      <c r="HK14" s="193">
        <f t="shared" si="232"/>
        <v>5.7005941407641147</v>
      </c>
      <c r="HL14" s="193">
        <f t="shared" si="232"/>
        <v>4.1745731882913786</v>
      </c>
      <c r="HM14" s="193">
        <f t="shared" si="232"/>
        <v>3.8150380693314694</v>
      </c>
      <c r="HN14" s="193">
        <f t="shared" si="232"/>
        <v>3.9040600573940507</v>
      </c>
      <c r="HO14" s="212">
        <f t="shared" si="233"/>
        <v>56327.551279622494</v>
      </c>
      <c r="HS14" s="3">
        <f t="shared" si="41"/>
        <v>7.4974966788108253</v>
      </c>
      <c r="HT14" s="6">
        <f t="shared" si="42"/>
        <v>0</v>
      </c>
      <c r="HU14" s="6">
        <f t="shared" si="43"/>
        <v>0</v>
      </c>
      <c r="HV14" s="6">
        <f t="shared" si="44"/>
        <v>0</v>
      </c>
      <c r="HW14" s="193">
        <f t="shared" si="234"/>
        <v>5.6994538788898543</v>
      </c>
      <c r="HX14" s="193">
        <f t="shared" si="234"/>
        <v>4.1745731882913786</v>
      </c>
      <c r="HY14" s="193">
        <f t="shared" si="234"/>
        <v>3.8150380693314694</v>
      </c>
      <c r="HZ14" s="193">
        <f t="shared" si="234"/>
        <v>3.9040600573940507</v>
      </c>
      <c r="IA14" s="212">
        <f t="shared" si="235"/>
        <v>56326.892590536052</v>
      </c>
      <c r="IE14" s="3">
        <f t="shared" si="45"/>
        <v>8.8606778931400658</v>
      </c>
      <c r="IF14" s="6">
        <f t="shared" si="46"/>
        <v>0</v>
      </c>
      <c r="IG14" s="6">
        <f t="shared" si="47"/>
        <v>0</v>
      </c>
      <c r="IH14" s="6">
        <f t="shared" si="48"/>
        <v>0</v>
      </c>
      <c r="II14" s="193">
        <f t="shared" si="236"/>
        <v>5.7040071458984505</v>
      </c>
      <c r="IJ14" s="193">
        <f t="shared" si="236"/>
        <v>4.1745731882913786</v>
      </c>
      <c r="IK14" s="193">
        <f t="shared" si="236"/>
        <v>3.8150380693314694</v>
      </c>
      <c r="IL14" s="193">
        <f t="shared" si="236"/>
        <v>3.9040600573940507</v>
      </c>
      <c r="IM14" s="205">
        <f t="shared" si="237"/>
        <v>56329.522898400879</v>
      </c>
      <c r="IQ14" s="3">
        <f t="shared" si="49"/>
        <v>0</v>
      </c>
      <c r="IR14" s="6">
        <f t="shared" si="50"/>
        <v>5.9966081149161701</v>
      </c>
      <c r="IS14" s="6">
        <f t="shared" si="51"/>
        <v>0</v>
      </c>
      <c r="IT14" s="6">
        <f t="shared" si="52"/>
        <v>0</v>
      </c>
      <c r="IU14" s="193">
        <f t="shared" si="238"/>
        <v>5.6740334309306508</v>
      </c>
      <c r="IV14" s="193">
        <f t="shared" si="238"/>
        <v>4.2628023193209064</v>
      </c>
      <c r="IW14" s="193">
        <f t="shared" si="238"/>
        <v>3.8150380693314694</v>
      </c>
      <c r="IX14" s="193">
        <f t="shared" si="238"/>
        <v>3.9040600573940507</v>
      </c>
      <c r="IY14" s="212">
        <f t="shared" si="239"/>
        <v>56532.10772073827</v>
      </c>
      <c r="JC14" s="3">
        <f t="shared" si="53"/>
        <v>0</v>
      </c>
      <c r="JD14" s="6">
        <f t="shared" si="54"/>
        <v>5.8374061295644148</v>
      </c>
      <c r="JE14" s="6">
        <f t="shared" si="55"/>
        <v>0</v>
      </c>
      <c r="JF14" s="6">
        <f t="shared" si="56"/>
        <v>0</v>
      </c>
      <c r="JG14" s="193">
        <f t="shared" si="240"/>
        <v>5.6740334309306508</v>
      </c>
      <c r="JH14" s="193">
        <f t="shared" si="240"/>
        <v>4.2605577953098628</v>
      </c>
      <c r="JI14" s="193">
        <f t="shared" si="240"/>
        <v>3.8150380693314694</v>
      </c>
      <c r="JJ14" s="193">
        <f t="shared" si="240"/>
        <v>3.9040600573940507</v>
      </c>
      <c r="JK14" s="212">
        <f t="shared" si="241"/>
        <v>56526.502957197561</v>
      </c>
      <c r="JO14" s="3">
        <f t="shared" si="57"/>
        <v>0</v>
      </c>
      <c r="JP14" s="6">
        <f t="shared" si="58"/>
        <v>6.3680794140702703</v>
      </c>
      <c r="JQ14" s="6">
        <f t="shared" si="59"/>
        <v>0</v>
      </c>
      <c r="JR14" s="6">
        <f t="shared" si="60"/>
        <v>0</v>
      </c>
      <c r="JS14" s="193">
        <f t="shared" si="242"/>
        <v>5.6740334309306508</v>
      </c>
      <c r="JT14" s="193">
        <f t="shared" si="242"/>
        <v>4.26802003289888</v>
      </c>
      <c r="JU14" s="193">
        <f t="shared" si="242"/>
        <v>3.8150380693314694</v>
      </c>
      <c r="JV14" s="193">
        <f t="shared" si="242"/>
        <v>3.9040600573940507</v>
      </c>
      <c r="JW14" s="205">
        <f t="shared" si="243"/>
        <v>56545.138934042727</v>
      </c>
      <c r="KA14" s="3">
        <f t="shared" si="61"/>
        <v>0</v>
      </c>
      <c r="KB14" s="6">
        <f t="shared" si="62"/>
        <v>0</v>
      </c>
      <c r="KC14" s="6">
        <f t="shared" si="63"/>
        <v>6.0241567817299906</v>
      </c>
      <c r="KD14" s="6">
        <f t="shared" si="64"/>
        <v>0</v>
      </c>
      <c r="KE14" s="193">
        <f t="shared" si="244"/>
        <v>5.6740334309306508</v>
      </c>
      <c r="KF14" s="193">
        <f t="shared" si="244"/>
        <v>4.1745731882913786</v>
      </c>
      <c r="KG14" s="193">
        <f t="shared" si="244"/>
        <v>3.9396895458562522</v>
      </c>
      <c r="KH14" s="193">
        <f t="shared" si="244"/>
        <v>3.9040600573940507</v>
      </c>
      <c r="KI14" s="212">
        <f t="shared" si="245"/>
        <v>56922.902232040651</v>
      </c>
      <c r="KM14" s="3">
        <f t="shared" si="65"/>
        <v>0</v>
      </c>
      <c r="KN14" s="6">
        <f t="shared" si="66"/>
        <v>0</v>
      </c>
      <c r="KO14" s="6">
        <f t="shared" si="67"/>
        <v>5.3440100483088626</v>
      </c>
      <c r="KP14" s="6">
        <f t="shared" si="68"/>
        <v>0</v>
      </c>
      <c r="KQ14" s="193">
        <f t="shared" si="246"/>
        <v>5.6740334309306508</v>
      </c>
      <c r="KR14" s="193">
        <f t="shared" si="246"/>
        <v>4.1745731882913786</v>
      </c>
      <c r="KS14" s="193">
        <f t="shared" si="246"/>
        <v>3.9263694794035402</v>
      </c>
      <c r="KT14" s="193">
        <f t="shared" si="246"/>
        <v>3.9040600573940507</v>
      </c>
      <c r="KU14" s="212">
        <f t="shared" si="247"/>
        <v>56857.329820481726</v>
      </c>
      <c r="KY14" s="3">
        <f t="shared" si="69"/>
        <v>0</v>
      </c>
      <c r="KZ14" s="6">
        <f t="shared" si="70"/>
        <v>0</v>
      </c>
      <c r="LA14" s="6">
        <f t="shared" si="71"/>
        <v>6.315648238910474</v>
      </c>
      <c r="LB14" s="6">
        <f t="shared" si="72"/>
        <v>0</v>
      </c>
      <c r="LC14" s="193">
        <f t="shared" si="248"/>
        <v>5.6740334309306508</v>
      </c>
      <c r="LD14" s="193">
        <f t="shared" si="248"/>
        <v>4.1745731882913786</v>
      </c>
      <c r="LE14" s="193">
        <f t="shared" si="248"/>
        <v>3.9453442763789073</v>
      </c>
      <c r="LF14" s="193">
        <f t="shared" si="248"/>
        <v>3.9040600573940507</v>
      </c>
      <c r="LG14" s="205">
        <f t="shared" si="249"/>
        <v>56950.76236592621</v>
      </c>
      <c r="LK14" s="3">
        <f t="shared" si="73"/>
        <v>0</v>
      </c>
      <c r="LL14" s="6">
        <f t="shared" si="74"/>
        <v>0</v>
      </c>
      <c r="LM14" s="6">
        <f t="shared" si="75"/>
        <v>0</v>
      </c>
      <c r="LN14" s="6">
        <f t="shared" si="76"/>
        <v>5.4294592182218713</v>
      </c>
      <c r="LO14" s="193">
        <f t="shared" si="250"/>
        <v>5.6740334309306508</v>
      </c>
      <c r="LP14" s="193">
        <f t="shared" si="250"/>
        <v>4.1745731882913786</v>
      </c>
      <c r="LQ14" s="193">
        <f t="shared" si="250"/>
        <v>3.8150380693314694</v>
      </c>
      <c r="LR14" s="193">
        <f t="shared" si="250"/>
        <v>4.0079310579392748</v>
      </c>
      <c r="LS14" s="212">
        <f t="shared" si="251"/>
        <v>57044.092386272794</v>
      </c>
      <c r="LW14" s="3">
        <f t="shared" si="77"/>
        <v>0</v>
      </c>
      <c r="LX14" s="6">
        <f t="shared" si="78"/>
        <v>0</v>
      </c>
      <c r="LY14" s="6">
        <f t="shared" si="79"/>
        <v>0</v>
      </c>
      <c r="LZ14" s="6">
        <f t="shared" si="80"/>
        <v>5.0613602881729314</v>
      </c>
      <c r="MA14" s="193">
        <f t="shared" si="252"/>
        <v>5.6740334309306508</v>
      </c>
      <c r="MB14" s="193">
        <f t="shared" si="252"/>
        <v>4.1745731882913786</v>
      </c>
      <c r="MC14" s="193">
        <f t="shared" si="252"/>
        <v>3.8150380693314694</v>
      </c>
      <c r="MD14" s="193">
        <f t="shared" si="252"/>
        <v>4.0012198806554018</v>
      </c>
      <c r="ME14" s="212">
        <f t="shared" si="253"/>
        <v>56996.51884170025</v>
      </c>
      <c r="MI14" s="3">
        <f t="shared" si="81"/>
        <v>0</v>
      </c>
      <c r="MJ14" s="6">
        <f t="shared" si="82"/>
        <v>0</v>
      </c>
      <c r="MK14" s="6">
        <f t="shared" si="83"/>
        <v>0</v>
      </c>
      <c r="ML14" s="6">
        <f t="shared" si="84"/>
        <v>5.751545782014694</v>
      </c>
      <c r="MM14" s="193">
        <f t="shared" si="254"/>
        <v>5.6740334309306508</v>
      </c>
      <c r="MN14" s="193">
        <f t="shared" si="254"/>
        <v>4.1745731882913786</v>
      </c>
      <c r="MO14" s="193">
        <f t="shared" si="254"/>
        <v>3.8150380693314694</v>
      </c>
      <c r="MP14" s="193">
        <f t="shared" si="254"/>
        <v>4.0137666170694697</v>
      </c>
      <c r="MQ14" s="205">
        <f t="shared" si="255"/>
        <v>57085.491207545419</v>
      </c>
      <c r="MT14" s="3">
        <f t="shared" si="85"/>
        <v>6.4751107680638942</v>
      </c>
      <c r="MU14" s="6">
        <f t="shared" si="86"/>
        <v>5.3067328450585585</v>
      </c>
      <c r="MV14" s="6">
        <f t="shared" si="87"/>
        <v>5.586919595959265</v>
      </c>
      <c r="MW14" s="6">
        <f t="shared" si="88"/>
        <v>5.5214839507341065</v>
      </c>
      <c r="MX14" s="193">
        <f t="shared" si="256"/>
        <v>5.6960252712664072</v>
      </c>
      <c r="MY14" s="193">
        <f t="shared" si="256"/>
        <v>4.2530394538079799</v>
      </c>
      <c r="MZ14" s="193">
        <f t="shared" si="256"/>
        <v>3.9311470392881143</v>
      </c>
      <c r="NA14" s="193">
        <f t="shared" si="256"/>
        <v>4.0096018383149996</v>
      </c>
      <c r="NB14" s="212">
        <f t="shared" si="257"/>
        <v>57845.232992941295</v>
      </c>
      <c r="NF14" s="3">
        <f t="shared" si="89"/>
        <v>6.4751107680638933</v>
      </c>
      <c r="NG14" s="6">
        <f t="shared" si="90"/>
        <v>0</v>
      </c>
      <c r="NH14" s="6">
        <f t="shared" si="91"/>
        <v>0</v>
      </c>
      <c r="NI14" s="6">
        <f t="shared" si="92"/>
        <v>0</v>
      </c>
      <c r="NJ14" s="193">
        <f t="shared" si="258"/>
        <v>5.6960252712664072</v>
      </c>
      <c r="NK14" s="193">
        <f t="shared" si="258"/>
        <v>4.1745731882913786</v>
      </c>
      <c r="NL14" s="193">
        <f t="shared" si="258"/>
        <v>3.8150380693314694</v>
      </c>
      <c r="NM14" s="193">
        <f t="shared" si="258"/>
        <v>3.9040600573940507</v>
      </c>
      <c r="NN14" s="212">
        <f t="shared" si="259"/>
        <v>56324.91205118339</v>
      </c>
      <c r="NR14" s="3">
        <f t="shared" si="93"/>
        <v>0</v>
      </c>
      <c r="NS14" s="6">
        <f t="shared" si="94"/>
        <v>5.3067328450585585</v>
      </c>
      <c r="NT14" s="6">
        <f t="shared" si="95"/>
        <v>0</v>
      </c>
      <c r="NU14" s="6">
        <f t="shared" si="96"/>
        <v>0</v>
      </c>
      <c r="NV14" s="193">
        <f t="shared" si="260"/>
        <v>5.6740334309306508</v>
      </c>
      <c r="NW14" s="193">
        <f t="shared" si="260"/>
        <v>4.2530394538079799</v>
      </c>
      <c r="NX14" s="193">
        <f t="shared" si="260"/>
        <v>3.8150380693314694</v>
      </c>
      <c r="NY14" s="193">
        <f t="shared" si="260"/>
        <v>3.9040600573940507</v>
      </c>
      <c r="NZ14" s="212">
        <f t="shared" si="261"/>
        <v>56507.733079483456</v>
      </c>
      <c r="OD14" s="3">
        <f t="shared" si="97"/>
        <v>0</v>
      </c>
      <c r="OE14" s="6">
        <f t="shared" si="98"/>
        <v>0</v>
      </c>
      <c r="OF14" s="6">
        <f t="shared" si="99"/>
        <v>5.586919595959265</v>
      </c>
      <c r="OG14" s="6">
        <f t="shared" si="100"/>
        <v>0</v>
      </c>
      <c r="OH14" s="193">
        <f t="shared" si="262"/>
        <v>5.6740334309306508</v>
      </c>
      <c r="OI14" s="193">
        <f t="shared" si="262"/>
        <v>4.1745731882913786</v>
      </c>
      <c r="OJ14" s="193">
        <f t="shared" si="262"/>
        <v>3.9311470392881143</v>
      </c>
      <c r="OK14" s="193">
        <f t="shared" si="262"/>
        <v>3.9040600573940507</v>
      </c>
      <c r="OL14" s="212">
        <f t="shared" si="263"/>
        <v>56880.840239381243</v>
      </c>
      <c r="OP14" s="3">
        <f t="shared" si="101"/>
        <v>0</v>
      </c>
      <c r="OQ14" s="6">
        <f t="shared" si="102"/>
        <v>0</v>
      </c>
      <c r="OR14" s="6">
        <f t="shared" si="103"/>
        <v>0</v>
      </c>
      <c r="OS14" s="6">
        <f t="shared" si="104"/>
        <v>5.5214839507341065</v>
      </c>
      <c r="OT14" s="193">
        <f t="shared" si="264"/>
        <v>5.6740334309306508</v>
      </c>
      <c r="OU14" s="193">
        <f t="shared" si="264"/>
        <v>4.1745731882913786</v>
      </c>
      <c r="OV14" s="193">
        <f t="shared" si="264"/>
        <v>3.8150380693314694</v>
      </c>
      <c r="OW14" s="193">
        <f t="shared" si="264"/>
        <v>4.0096018383149996</v>
      </c>
      <c r="OX14" s="232">
        <f t="shared" si="265"/>
        <v>57055.94222468829</v>
      </c>
    </row>
    <row r="15" spans="1:414" x14ac:dyDescent="0.2">
      <c r="B15" s="81">
        <v>45360</v>
      </c>
      <c r="C15">
        <v>115</v>
      </c>
      <c r="D15">
        <v>11.199362850595453</v>
      </c>
      <c r="E15">
        <v>0</v>
      </c>
      <c r="F15">
        <v>0</v>
      </c>
      <c r="G15">
        <v>1</v>
      </c>
      <c r="H15">
        <v>0</v>
      </c>
      <c r="I15">
        <v>0</v>
      </c>
      <c r="J15">
        <v>0</v>
      </c>
      <c r="K15">
        <v>0</v>
      </c>
      <c r="L15">
        <v>0</v>
      </c>
      <c r="M15">
        <v>0</v>
      </c>
      <c r="N15">
        <v>0</v>
      </c>
      <c r="O15">
        <v>0</v>
      </c>
      <c r="P15">
        <v>0</v>
      </c>
      <c r="Q15">
        <v>0</v>
      </c>
      <c r="R15">
        <v>0</v>
      </c>
      <c r="S15">
        <v>0</v>
      </c>
      <c r="T15">
        <v>13225</v>
      </c>
      <c r="U15">
        <v>6.7315333715164209</v>
      </c>
      <c r="V15">
        <v>5.2883293461748995</v>
      </c>
      <c r="W15">
        <v>4.864571390728802</v>
      </c>
      <c r="X15">
        <v>4.6436590542171725</v>
      </c>
      <c r="Y15" s="3">
        <v>547.22517734048381</v>
      </c>
      <c r="Z15" s="3">
        <v>133.0002530303824</v>
      </c>
      <c r="AA15" s="3">
        <v>84.236888475663136</v>
      </c>
      <c r="AB15" s="3">
        <v>54.320482359598437</v>
      </c>
      <c r="AC15">
        <v>0</v>
      </c>
      <c r="AD15">
        <v>0</v>
      </c>
      <c r="AF15" s="1" t="s">
        <v>5</v>
      </c>
      <c r="AG15">
        <v>115</v>
      </c>
      <c r="AH15" s="189">
        <v>45360</v>
      </c>
      <c r="AI15">
        <f t="shared" si="105"/>
        <v>3</v>
      </c>
      <c r="AJ15">
        <v>115</v>
      </c>
      <c r="AK15">
        <v>0</v>
      </c>
      <c r="AL15">
        <v>0</v>
      </c>
      <c r="AM15">
        <v>0</v>
      </c>
      <c r="AN15">
        <v>0</v>
      </c>
      <c r="AO15">
        <v>0</v>
      </c>
      <c r="AP15">
        <v>0</v>
      </c>
      <c r="AQ15">
        <v>0</v>
      </c>
      <c r="AU15" s="6">
        <f t="shared" si="106"/>
        <v>0</v>
      </c>
      <c r="AV15" s="6">
        <f t="shared" si="107"/>
        <v>0</v>
      </c>
      <c r="AW15" s="6">
        <f t="shared" si="108"/>
        <v>0</v>
      </c>
      <c r="AX15" s="6">
        <f t="shared" si="109"/>
        <v>0</v>
      </c>
      <c r="AY15" s="193">
        <f t="shared" si="110"/>
        <v>5.6740334309306508</v>
      </c>
      <c r="AZ15" s="193">
        <f t="shared" si="111"/>
        <v>4.1745731882913786</v>
      </c>
      <c r="BA15" s="193">
        <f t="shared" si="112"/>
        <v>3.8150380693314694</v>
      </c>
      <c r="BB15" s="193">
        <f t="shared" si="113"/>
        <v>3.9040600573940507</v>
      </c>
      <c r="BC15" s="72">
        <f t="shared" si="114"/>
        <v>56312.210093717425</v>
      </c>
      <c r="BG15" s="3">
        <f t="shared" si="115"/>
        <v>6.5969027040860926</v>
      </c>
      <c r="BH15" s="6">
        <f t="shared" si="116"/>
        <v>0</v>
      </c>
      <c r="BI15" s="6">
        <f t="shared" si="117"/>
        <v>0</v>
      </c>
      <c r="BJ15" s="6">
        <f t="shared" si="118"/>
        <v>0</v>
      </c>
      <c r="BK15" s="193">
        <f t="shared" si="119"/>
        <v>5.6964343221760121</v>
      </c>
      <c r="BL15" s="193">
        <f t="shared" si="120"/>
        <v>4.1745731882913786</v>
      </c>
      <c r="BM15" s="193">
        <f t="shared" si="121"/>
        <v>3.8150380693314694</v>
      </c>
      <c r="BN15" s="193">
        <f t="shared" si="122"/>
        <v>3.9040600573940507</v>
      </c>
      <c r="BO15" s="72">
        <f t="shared" si="123"/>
        <v>56325.148336278944</v>
      </c>
      <c r="BS15" s="3">
        <f t="shared" si="124"/>
        <v>6.5969234889447135</v>
      </c>
      <c r="BT15" s="6">
        <f t="shared" si="125"/>
        <v>0</v>
      </c>
      <c r="BU15" s="6">
        <f t="shared" si="126"/>
        <v>0</v>
      </c>
      <c r="BV15" s="6">
        <f t="shared" si="127"/>
        <v>0</v>
      </c>
      <c r="BW15" s="193">
        <f t="shared" si="128"/>
        <v>5.6964343919698477</v>
      </c>
      <c r="BX15" s="193">
        <f t="shared" si="129"/>
        <v>4.1745731882913786</v>
      </c>
      <c r="BY15" s="193">
        <f t="shared" si="266"/>
        <v>3.8150380693314694</v>
      </c>
      <c r="BZ15" s="193">
        <f t="shared" si="131"/>
        <v>3.9040600573940507</v>
      </c>
      <c r="CA15" s="72">
        <f t="shared" si="132"/>
        <v>56325.148336278944</v>
      </c>
      <c r="CE15" s="3">
        <f t="shared" si="133"/>
        <v>0</v>
      </c>
      <c r="CF15" s="6">
        <f t="shared" si="134"/>
        <v>5.2883293461748995</v>
      </c>
      <c r="CG15" s="6">
        <f t="shared" si="135"/>
        <v>0</v>
      </c>
      <c r="CH15" s="6">
        <f t="shared" si="136"/>
        <v>0</v>
      </c>
      <c r="CI15" s="193">
        <f t="shared" si="137"/>
        <v>5.6740334309306508</v>
      </c>
      <c r="CJ15" s="193">
        <f t="shared" si="138"/>
        <v>4.2527777044229556</v>
      </c>
      <c r="CK15" s="193">
        <f t="shared" si="267"/>
        <v>3.8150380693314694</v>
      </c>
      <c r="CL15" s="193">
        <f t="shared" si="140"/>
        <v>3.9040600573940507</v>
      </c>
      <c r="CM15" s="72">
        <f t="shared" si="141"/>
        <v>56507.079722653798</v>
      </c>
      <c r="CQ15" s="3">
        <f t="shared" si="142"/>
        <v>0</v>
      </c>
      <c r="CR15" s="6">
        <f t="shared" si="143"/>
        <v>5.2883868611354119</v>
      </c>
      <c r="CS15" s="6">
        <f t="shared" si="144"/>
        <v>0</v>
      </c>
      <c r="CT15" s="6">
        <f t="shared" si="145"/>
        <v>0</v>
      </c>
      <c r="CU15" s="193">
        <f t="shared" si="146"/>
        <v>5.6740334309306508</v>
      </c>
      <c r="CV15" s="193">
        <f t="shared" si="147"/>
        <v>4.2527785225537853</v>
      </c>
      <c r="CW15" s="193">
        <f t="shared" si="268"/>
        <v>3.8150380693314694</v>
      </c>
      <c r="CX15" s="193">
        <f t="shared" si="149"/>
        <v>3.9040600573940507</v>
      </c>
      <c r="CY15" s="72">
        <f t="shared" si="150"/>
        <v>56507.081764791554</v>
      </c>
      <c r="DC15" s="3">
        <f t="shared" si="151"/>
        <v>0</v>
      </c>
      <c r="DD15" s="6">
        <f t="shared" si="152"/>
        <v>0</v>
      </c>
      <c r="DE15" s="6">
        <f t="shared" si="153"/>
        <v>5.1077999602652424</v>
      </c>
      <c r="DF15" s="6">
        <f t="shared" si="154"/>
        <v>0</v>
      </c>
      <c r="DG15" s="193">
        <f t="shared" si="155"/>
        <v>5.6740334309306508</v>
      </c>
      <c r="DH15" s="193">
        <f t="shared" si="156"/>
        <v>4.1745731882913786</v>
      </c>
      <c r="DI15" s="193">
        <f t="shared" si="269"/>
        <v>3.9217016922384085</v>
      </c>
      <c r="DJ15" s="193">
        <f t="shared" si="158"/>
        <v>3.9040600573940507</v>
      </c>
      <c r="DK15" s="72">
        <f t="shared" si="159"/>
        <v>56834.368979391977</v>
      </c>
      <c r="DO15" s="3">
        <f t="shared" si="160"/>
        <v>0</v>
      </c>
      <c r="DP15" s="6">
        <f t="shared" si="161"/>
        <v>0</v>
      </c>
      <c r="DQ15" s="6">
        <f t="shared" si="162"/>
        <v>4.8646653392601227</v>
      </c>
      <c r="DR15" s="6">
        <f t="shared" si="163"/>
        <v>0</v>
      </c>
      <c r="DS15" s="193">
        <f t="shared" si="164"/>
        <v>5.6740334309306508</v>
      </c>
      <c r="DT15" s="193">
        <f t="shared" si="165"/>
        <v>4.1745731882913786</v>
      </c>
      <c r="DU15" s="193">
        <f t="shared" si="270"/>
        <v>3.9168742036721125</v>
      </c>
      <c r="DV15" s="193">
        <f t="shared" si="167"/>
        <v>3.9040600573940507</v>
      </c>
      <c r="DW15" s="72">
        <f t="shared" si="168"/>
        <v>56810.632320821911</v>
      </c>
      <c r="EA15" s="3">
        <f t="shared" si="169"/>
        <v>0</v>
      </c>
      <c r="EB15" s="6">
        <f t="shared" si="170"/>
        <v>0</v>
      </c>
      <c r="EC15" s="6">
        <f t="shared" si="171"/>
        <v>0</v>
      </c>
      <c r="ED15" s="6">
        <f t="shared" si="172"/>
        <v>13.930977162651518</v>
      </c>
      <c r="EE15" s="193">
        <f t="shared" si="173"/>
        <v>5.6740334309306508</v>
      </c>
      <c r="EF15" s="193">
        <f t="shared" si="174"/>
        <v>4.1745731882913786</v>
      </c>
      <c r="EG15" s="193">
        <f t="shared" si="271"/>
        <v>3.8150380693314694</v>
      </c>
      <c r="EH15" s="193">
        <f t="shared" si="176"/>
        <v>4.1515816610942435</v>
      </c>
      <c r="EI15" s="72">
        <f t="shared" si="177"/>
        <v>58071.964550787736</v>
      </c>
      <c r="EM15" s="3">
        <f t="shared" si="178"/>
        <v>0</v>
      </c>
      <c r="EN15" s="6">
        <f t="shared" si="179"/>
        <v>0</v>
      </c>
      <c r="EO15" s="6">
        <f t="shared" si="180"/>
        <v>0</v>
      </c>
      <c r="EP15" s="6">
        <f t="shared" si="181"/>
        <v>4.6437736642679601</v>
      </c>
      <c r="EQ15" s="193">
        <f t="shared" si="182"/>
        <v>5.6740334309306508</v>
      </c>
      <c r="ER15" s="193">
        <f t="shared" si="183"/>
        <v>4.1745731882913786</v>
      </c>
      <c r="ES15" s="193">
        <f t="shared" si="272"/>
        <v>3.8150380693314694</v>
      </c>
      <c r="ET15" s="193">
        <f t="shared" si="185"/>
        <v>3.9935515123268908</v>
      </c>
      <c r="EU15" s="72">
        <f t="shared" si="186"/>
        <v>56942.208618858087</v>
      </c>
      <c r="EY15" s="3">
        <f t="shared" si="187"/>
        <v>6.5969027040860926</v>
      </c>
      <c r="EZ15" s="6">
        <f t="shared" si="188"/>
        <v>5.2883293461748995</v>
      </c>
      <c r="FA15" s="6">
        <f t="shared" si="189"/>
        <v>5.1077999602652424</v>
      </c>
      <c r="FB15" s="6">
        <f t="shared" si="190"/>
        <v>13.930977162651518</v>
      </c>
      <c r="FC15" s="193">
        <f t="shared" si="191"/>
        <v>5.6964343221760121</v>
      </c>
      <c r="FD15" s="193">
        <f t="shared" si="192"/>
        <v>4.2527777044229556</v>
      </c>
      <c r="FE15" s="193">
        <f t="shared" si="273"/>
        <v>3.9217016922384085</v>
      </c>
      <c r="FF15" s="193">
        <f t="shared" si="194"/>
        <v>4.1515816610942435</v>
      </c>
      <c r="FG15" s="72">
        <f t="shared" si="195"/>
        <v>58826.776471056306</v>
      </c>
      <c r="FK15" s="3">
        <f t="shared" si="196"/>
        <v>6.7315541563750427</v>
      </c>
      <c r="FL15" s="6">
        <f t="shared" si="197"/>
        <v>5.2883868611354119</v>
      </c>
      <c r="FM15" s="6">
        <f t="shared" si="198"/>
        <v>4.8646653392601227</v>
      </c>
      <c r="FN15" s="6">
        <f t="shared" si="199"/>
        <v>4.6437736642679601</v>
      </c>
      <c r="FO15" s="193">
        <f t="shared" si="200"/>
        <v>5.6968863684406639</v>
      </c>
      <c r="FP15" s="193">
        <f t="shared" si="201"/>
        <v>4.2527785225537853</v>
      </c>
      <c r="FQ15" s="193">
        <f t="shared" si="274"/>
        <v>3.9168742036721125</v>
      </c>
      <c r="FR15" s="193">
        <f t="shared" si="203"/>
        <v>3.9935515123268908</v>
      </c>
      <c r="FS15" s="205">
        <f t="shared" si="204"/>
        <v>57658.514694258549</v>
      </c>
      <c r="FW15" s="3">
        <f t="shared" si="205"/>
        <v>7.7412633772438832</v>
      </c>
      <c r="FX15" s="6">
        <f t="shared" si="206"/>
        <v>5.975812161177636</v>
      </c>
      <c r="FY15" s="6">
        <f t="shared" si="207"/>
        <v>6.032068524503714</v>
      </c>
      <c r="FZ15" s="6">
        <f t="shared" si="208"/>
        <v>5.4795176839762636</v>
      </c>
      <c r="GA15" s="193">
        <f t="shared" si="209"/>
        <v>5.7002696265869686</v>
      </c>
      <c r="GB15" s="193">
        <f t="shared" si="210"/>
        <v>4.2625094115319682</v>
      </c>
      <c r="GC15" s="193">
        <f t="shared" si="275"/>
        <v>3.9398434510614813</v>
      </c>
      <c r="GD15" s="193">
        <f t="shared" si="212"/>
        <v>4.0088402544241131</v>
      </c>
      <c r="GE15" s="72">
        <f t="shared" si="213"/>
        <v>57910.037861219047</v>
      </c>
      <c r="GI15" s="3">
        <f t="shared" si="214"/>
        <v>7.4046867086680637</v>
      </c>
      <c r="GJ15" s="6">
        <f t="shared" si="215"/>
        <v>5.81716228079239</v>
      </c>
      <c r="GK15" s="6">
        <f t="shared" si="216"/>
        <v>5.3510285298016829</v>
      </c>
      <c r="GL15" s="6">
        <f t="shared" si="217"/>
        <v>5.1080249596388905</v>
      </c>
      <c r="GM15" s="193">
        <f t="shared" si="218"/>
        <v>5.6991431220175359</v>
      </c>
      <c r="GN15" s="193">
        <f t="shared" si="219"/>
        <v>4.2602720241503667</v>
      </c>
      <c r="GO15" s="193">
        <f t="shared" si="276"/>
        <v>3.9265078400285796</v>
      </c>
      <c r="GP15" s="193">
        <f t="shared" si="221"/>
        <v>4.0020731677856931</v>
      </c>
      <c r="GQ15" s="72">
        <f t="shared" si="222"/>
        <v>57788.229440144976</v>
      </c>
      <c r="GU15" s="3">
        <f t="shared" si="223"/>
        <v>8.7509933829713482</v>
      </c>
      <c r="GV15" s="6">
        <f t="shared" si="224"/>
        <v>6.3459952154098795</v>
      </c>
      <c r="GW15" s="6">
        <f t="shared" si="225"/>
        <v>6.3239428079474429</v>
      </c>
      <c r="GX15" s="6">
        <f t="shared" si="226"/>
        <v>5.8045738177714661</v>
      </c>
      <c r="GY15" s="193">
        <f t="shared" si="227"/>
        <v>5.7036415461750769</v>
      </c>
      <c r="GZ15" s="193">
        <f t="shared" si="228"/>
        <v>4.2677105965787066</v>
      </c>
      <c r="HA15" s="193">
        <f t="shared" si="277"/>
        <v>3.9455047182572578</v>
      </c>
      <c r="HB15" s="193">
        <f t="shared" si="230"/>
        <v>4.0147241217617555</v>
      </c>
      <c r="HC15" s="205">
        <f t="shared" si="231"/>
        <v>57996.138305256754</v>
      </c>
      <c r="HG15" s="3">
        <f t="shared" si="37"/>
        <v>7.7412633772438832</v>
      </c>
      <c r="HH15" s="6">
        <f t="shared" si="38"/>
        <v>0</v>
      </c>
      <c r="HI15" s="6">
        <f t="shared" si="39"/>
        <v>0</v>
      </c>
      <c r="HJ15" s="6">
        <f t="shared" si="40"/>
        <v>0</v>
      </c>
      <c r="HK15" s="193">
        <f t="shared" si="232"/>
        <v>5.7002696265869686</v>
      </c>
      <c r="HL15" s="193">
        <f t="shared" si="232"/>
        <v>4.1745731882913786</v>
      </c>
      <c r="HM15" s="193">
        <f t="shared" si="232"/>
        <v>3.8150380693314694</v>
      </c>
      <c r="HN15" s="193">
        <f t="shared" si="232"/>
        <v>3.9040600573940507</v>
      </c>
      <c r="HO15" s="212">
        <f t="shared" si="233"/>
        <v>56327.363818438505</v>
      </c>
      <c r="HS15" s="3">
        <f t="shared" si="41"/>
        <v>7.4046867086680637</v>
      </c>
      <c r="HT15" s="6">
        <f t="shared" si="42"/>
        <v>0</v>
      </c>
      <c r="HU15" s="6">
        <f t="shared" si="43"/>
        <v>0</v>
      </c>
      <c r="HV15" s="6">
        <f t="shared" si="44"/>
        <v>0</v>
      </c>
      <c r="HW15" s="193">
        <f t="shared" si="234"/>
        <v>5.6991431220175359</v>
      </c>
      <c r="HX15" s="193">
        <f t="shared" si="234"/>
        <v>4.1745731882913786</v>
      </c>
      <c r="HY15" s="193">
        <f t="shared" si="234"/>
        <v>3.8150380693314694</v>
      </c>
      <c r="HZ15" s="193">
        <f t="shared" si="234"/>
        <v>3.9040600573940507</v>
      </c>
      <c r="IA15" s="212">
        <f t="shared" si="235"/>
        <v>56326.713078581859</v>
      </c>
      <c r="IE15" s="3">
        <f t="shared" si="45"/>
        <v>8.7509933829713482</v>
      </c>
      <c r="IF15" s="6">
        <f t="shared" si="46"/>
        <v>0</v>
      </c>
      <c r="IG15" s="6">
        <f t="shared" si="47"/>
        <v>0</v>
      </c>
      <c r="IH15" s="6">
        <f t="shared" si="48"/>
        <v>0</v>
      </c>
      <c r="II15" s="193">
        <f t="shared" si="236"/>
        <v>5.7036415461750769</v>
      </c>
      <c r="IJ15" s="193">
        <f t="shared" si="236"/>
        <v>4.1745731882913786</v>
      </c>
      <c r="IK15" s="193">
        <f t="shared" si="236"/>
        <v>3.8150380693314694</v>
      </c>
      <c r="IL15" s="193">
        <f t="shared" si="236"/>
        <v>3.9040600573940507</v>
      </c>
      <c r="IM15" s="205">
        <f t="shared" si="237"/>
        <v>56329.311696098121</v>
      </c>
      <c r="IQ15" s="3">
        <f t="shared" si="49"/>
        <v>0</v>
      </c>
      <c r="IR15" s="6">
        <f t="shared" si="50"/>
        <v>5.975812161177636</v>
      </c>
      <c r="IS15" s="6">
        <f t="shared" si="51"/>
        <v>0</v>
      </c>
      <c r="IT15" s="6">
        <f t="shared" si="52"/>
        <v>0</v>
      </c>
      <c r="IU15" s="193">
        <f t="shared" si="238"/>
        <v>5.6740334309306508</v>
      </c>
      <c r="IV15" s="193">
        <f t="shared" si="238"/>
        <v>4.2625094115319682</v>
      </c>
      <c r="IW15" s="193">
        <f t="shared" si="238"/>
        <v>3.8150380693314694</v>
      </c>
      <c r="IX15" s="193">
        <f t="shared" si="238"/>
        <v>3.9040600573940507</v>
      </c>
      <c r="IY15" s="212">
        <f t="shared" si="239"/>
        <v>56531.376274047077</v>
      </c>
      <c r="JC15" s="3">
        <f t="shared" si="53"/>
        <v>0</v>
      </c>
      <c r="JD15" s="6">
        <f t="shared" si="54"/>
        <v>5.81716228079239</v>
      </c>
      <c r="JE15" s="6">
        <f t="shared" si="55"/>
        <v>0</v>
      </c>
      <c r="JF15" s="6">
        <f t="shared" si="56"/>
        <v>0</v>
      </c>
      <c r="JG15" s="193">
        <f t="shared" si="240"/>
        <v>5.6740334309306508</v>
      </c>
      <c r="JH15" s="193">
        <f t="shared" si="240"/>
        <v>4.2602720241503667</v>
      </c>
      <c r="JI15" s="193">
        <f t="shared" si="240"/>
        <v>3.8150380693314694</v>
      </c>
      <c r="JJ15" s="193">
        <f t="shared" si="240"/>
        <v>3.9040600573940507</v>
      </c>
      <c r="JK15" s="212">
        <f t="shared" si="241"/>
        <v>56525.789402671588</v>
      </c>
      <c r="JO15" s="3">
        <f t="shared" si="57"/>
        <v>0</v>
      </c>
      <c r="JP15" s="6">
        <f t="shared" si="58"/>
        <v>6.3459952154098795</v>
      </c>
      <c r="JQ15" s="6">
        <f t="shared" si="59"/>
        <v>0</v>
      </c>
      <c r="JR15" s="6">
        <f t="shared" si="60"/>
        <v>0</v>
      </c>
      <c r="JS15" s="193">
        <f t="shared" si="242"/>
        <v>5.6740334309306508</v>
      </c>
      <c r="JT15" s="193">
        <f t="shared" si="242"/>
        <v>4.2677105965787066</v>
      </c>
      <c r="JU15" s="193">
        <f t="shared" si="242"/>
        <v>3.8150380693314694</v>
      </c>
      <c r="JV15" s="193">
        <f t="shared" si="242"/>
        <v>3.9040600573940507</v>
      </c>
      <c r="JW15" s="205">
        <f t="shared" si="243"/>
        <v>56544.366034614541</v>
      </c>
      <c r="KA15" s="3">
        <f t="shared" si="61"/>
        <v>0</v>
      </c>
      <c r="KB15" s="6">
        <f t="shared" si="62"/>
        <v>0</v>
      </c>
      <c r="KC15" s="6">
        <f t="shared" si="63"/>
        <v>6.032068524503714</v>
      </c>
      <c r="KD15" s="6">
        <f t="shared" si="64"/>
        <v>0</v>
      </c>
      <c r="KE15" s="193">
        <f t="shared" si="244"/>
        <v>5.6740334309306508</v>
      </c>
      <c r="KF15" s="193">
        <f t="shared" si="244"/>
        <v>4.1745731882913786</v>
      </c>
      <c r="KG15" s="193">
        <f t="shared" si="244"/>
        <v>3.9398434510614813</v>
      </c>
      <c r="KH15" s="193">
        <f t="shared" si="244"/>
        <v>3.9040600573940507</v>
      </c>
      <c r="KI15" s="212">
        <f t="shared" si="245"/>
        <v>56923.660322843796</v>
      </c>
      <c r="KM15" s="3">
        <f t="shared" si="65"/>
        <v>0</v>
      </c>
      <c r="KN15" s="6">
        <f t="shared" si="66"/>
        <v>0</v>
      </c>
      <c r="KO15" s="6">
        <f t="shared" si="67"/>
        <v>5.3510285298016829</v>
      </c>
      <c r="KP15" s="6">
        <f t="shared" si="68"/>
        <v>0</v>
      </c>
      <c r="KQ15" s="193">
        <f t="shared" si="246"/>
        <v>5.6740334309306508</v>
      </c>
      <c r="KR15" s="193">
        <f t="shared" si="246"/>
        <v>4.1745731882913786</v>
      </c>
      <c r="KS15" s="193">
        <f t="shared" si="246"/>
        <v>3.9265078400285796</v>
      </c>
      <c r="KT15" s="193">
        <f t="shared" si="246"/>
        <v>3.9040600573940507</v>
      </c>
      <c r="KU15" s="212">
        <f t="shared" si="247"/>
        <v>56858.010557813956</v>
      </c>
      <c r="KY15" s="3">
        <f t="shared" si="69"/>
        <v>0</v>
      </c>
      <c r="KZ15" s="6">
        <f t="shared" si="70"/>
        <v>0</v>
      </c>
      <c r="LA15" s="6">
        <f t="shared" si="71"/>
        <v>6.3239428079474429</v>
      </c>
      <c r="LB15" s="6">
        <f t="shared" si="72"/>
        <v>0</v>
      </c>
      <c r="LC15" s="193">
        <f t="shared" si="248"/>
        <v>5.6740334309306508</v>
      </c>
      <c r="LD15" s="193">
        <f t="shared" si="248"/>
        <v>4.1745731882913786</v>
      </c>
      <c r="LE15" s="193">
        <f t="shared" si="248"/>
        <v>3.9455047182572578</v>
      </c>
      <c r="LF15" s="193">
        <f t="shared" si="248"/>
        <v>3.9040600573940507</v>
      </c>
      <c r="LG15" s="205">
        <f t="shared" si="249"/>
        <v>56951.553041436811</v>
      </c>
      <c r="LK15" s="3">
        <f t="shared" si="73"/>
        <v>0</v>
      </c>
      <c r="LL15" s="6">
        <f t="shared" si="74"/>
        <v>0</v>
      </c>
      <c r="LM15" s="6">
        <f t="shared" si="75"/>
        <v>0</v>
      </c>
      <c r="LN15" s="6">
        <f t="shared" si="76"/>
        <v>5.4795176839762636</v>
      </c>
      <c r="LO15" s="193">
        <f t="shared" si="250"/>
        <v>5.6740334309306508</v>
      </c>
      <c r="LP15" s="193">
        <f t="shared" si="250"/>
        <v>4.1745731882913786</v>
      </c>
      <c r="LQ15" s="193">
        <f t="shared" si="250"/>
        <v>3.8150380693314694</v>
      </c>
      <c r="LR15" s="193">
        <f t="shared" si="250"/>
        <v>4.0088402544241131</v>
      </c>
      <c r="LS15" s="212">
        <f t="shared" si="251"/>
        <v>57050.540463805191</v>
      </c>
      <c r="LW15" s="3">
        <f t="shared" si="77"/>
        <v>0</v>
      </c>
      <c r="LX15" s="6">
        <f t="shared" si="78"/>
        <v>0</v>
      </c>
      <c r="LY15" s="6">
        <f t="shared" si="79"/>
        <v>0</v>
      </c>
      <c r="LZ15" s="6">
        <f t="shared" si="80"/>
        <v>5.1080249596388905</v>
      </c>
      <c r="MA15" s="193">
        <f t="shared" si="252"/>
        <v>5.6740334309306508</v>
      </c>
      <c r="MB15" s="193">
        <f t="shared" si="252"/>
        <v>4.1745731882913786</v>
      </c>
      <c r="MC15" s="193">
        <f t="shared" si="252"/>
        <v>3.8150380693314694</v>
      </c>
      <c r="MD15" s="193">
        <f t="shared" si="252"/>
        <v>4.0020731677856931</v>
      </c>
      <c r="ME15" s="212">
        <f t="shared" si="253"/>
        <v>57002.565338754059</v>
      </c>
      <c r="MI15" s="3">
        <f t="shared" si="81"/>
        <v>0</v>
      </c>
      <c r="MJ15" s="6">
        <f t="shared" si="82"/>
        <v>0</v>
      </c>
      <c r="MK15" s="6">
        <f t="shared" si="83"/>
        <v>0</v>
      </c>
      <c r="ML15" s="6">
        <f t="shared" si="84"/>
        <v>5.8045738177714661</v>
      </c>
      <c r="MM15" s="193">
        <f t="shared" si="254"/>
        <v>5.6740334309306508</v>
      </c>
      <c r="MN15" s="193">
        <f t="shared" si="254"/>
        <v>4.1745731882913786</v>
      </c>
      <c r="MO15" s="193">
        <f t="shared" si="254"/>
        <v>3.8150380693314694</v>
      </c>
      <c r="MP15" s="193">
        <f t="shared" si="254"/>
        <v>4.0147241217617555</v>
      </c>
      <c r="MQ15" s="205">
        <f t="shared" si="255"/>
        <v>57092.28683849721</v>
      </c>
      <c r="MT15" s="3">
        <f t="shared" si="85"/>
        <v>6.3949567029405996</v>
      </c>
      <c r="MU15" s="6">
        <f t="shared" si="86"/>
        <v>5.2883293461748995</v>
      </c>
      <c r="MV15" s="6">
        <f t="shared" si="87"/>
        <v>5.5942570993381215</v>
      </c>
      <c r="MW15" s="6">
        <f t="shared" si="88"/>
        <v>5.5723908650606067</v>
      </c>
      <c r="MX15" s="193">
        <f t="shared" si="256"/>
        <v>5.6957559741613286</v>
      </c>
      <c r="MY15" s="193">
        <f t="shared" si="256"/>
        <v>4.2527777044229556</v>
      </c>
      <c r="MZ15" s="193">
        <f t="shared" si="256"/>
        <v>3.9312909992048057</v>
      </c>
      <c r="NA15" s="193">
        <f t="shared" si="256"/>
        <v>4.0105248949871326</v>
      </c>
      <c r="NB15" s="212">
        <f t="shared" si="257"/>
        <v>57851.763307170979</v>
      </c>
      <c r="NF15" s="3">
        <f t="shared" si="89"/>
        <v>6.3949567029405987</v>
      </c>
      <c r="NG15" s="6">
        <f t="shared" si="90"/>
        <v>0</v>
      </c>
      <c r="NH15" s="6">
        <f t="shared" si="91"/>
        <v>0</v>
      </c>
      <c r="NI15" s="6">
        <f t="shared" si="92"/>
        <v>0</v>
      </c>
      <c r="NJ15" s="193">
        <f t="shared" si="258"/>
        <v>5.6957559741613286</v>
      </c>
      <c r="NK15" s="193">
        <f t="shared" si="258"/>
        <v>4.1745731882913786</v>
      </c>
      <c r="NL15" s="193">
        <f t="shared" si="258"/>
        <v>3.8150380693314694</v>
      </c>
      <c r="NM15" s="193">
        <f t="shared" si="258"/>
        <v>3.9040600573940507</v>
      </c>
      <c r="NN15" s="212">
        <f t="shared" si="259"/>
        <v>56324.756494333706</v>
      </c>
      <c r="NR15" s="3">
        <f t="shared" si="93"/>
        <v>0</v>
      </c>
      <c r="NS15" s="6">
        <f t="shared" si="94"/>
        <v>5.2883293461748995</v>
      </c>
      <c r="NT15" s="6">
        <f t="shared" si="95"/>
        <v>0</v>
      </c>
      <c r="NU15" s="6">
        <f t="shared" si="96"/>
        <v>0</v>
      </c>
      <c r="NV15" s="193">
        <f t="shared" si="260"/>
        <v>5.6740334309306508</v>
      </c>
      <c r="NW15" s="193">
        <f t="shared" si="260"/>
        <v>4.2527777044229556</v>
      </c>
      <c r="NX15" s="193">
        <f t="shared" si="260"/>
        <v>3.8150380693314694</v>
      </c>
      <c r="NY15" s="193">
        <f t="shared" si="260"/>
        <v>3.9040600573940507</v>
      </c>
      <c r="NZ15" s="212">
        <f t="shared" si="261"/>
        <v>56507.079722653798</v>
      </c>
      <c r="OD15" s="3">
        <f t="shared" si="97"/>
        <v>0</v>
      </c>
      <c r="OE15" s="6">
        <f t="shared" si="98"/>
        <v>0</v>
      </c>
      <c r="OF15" s="6">
        <f t="shared" si="99"/>
        <v>5.5942570993381215</v>
      </c>
      <c r="OG15" s="6">
        <f t="shared" si="100"/>
        <v>0</v>
      </c>
      <c r="OH15" s="193">
        <f t="shared" si="262"/>
        <v>5.6740334309306508</v>
      </c>
      <c r="OI15" s="193">
        <f t="shared" si="262"/>
        <v>4.1745731882913786</v>
      </c>
      <c r="OJ15" s="193">
        <f t="shared" si="262"/>
        <v>3.9312909992048057</v>
      </c>
      <c r="OK15" s="193">
        <f t="shared" si="262"/>
        <v>3.9040600573940507</v>
      </c>
      <c r="OL15" s="212">
        <f t="shared" si="263"/>
        <v>56881.548818398929</v>
      </c>
      <c r="OP15" s="3">
        <f t="shared" si="101"/>
        <v>0</v>
      </c>
      <c r="OQ15" s="6">
        <f t="shared" si="102"/>
        <v>0</v>
      </c>
      <c r="OR15" s="6">
        <f t="shared" si="103"/>
        <v>0</v>
      </c>
      <c r="OS15" s="6">
        <f t="shared" si="104"/>
        <v>5.5723908650606067</v>
      </c>
      <c r="OT15" s="193">
        <f t="shared" si="264"/>
        <v>5.6740334309306508</v>
      </c>
      <c r="OU15" s="193">
        <f t="shared" si="264"/>
        <v>4.1745731882913786</v>
      </c>
      <c r="OV15" s="193">
        <f t="shared" si="264"/>
        <v>3.8150380693314694</v>
      </c>
      <c r="OW15" s="193">
        <f t="shared" si="264"/>
        <v>4.0105248949871326</v>
      </c>
      <c r="OX15" s="232">
        <f t="shared" si="265"/>
        <v>57062.489965051238</v>
      </c>
    </row>
    <row r="16" spans="1:414" x14ac:dyDescent="0.2">
      <c r="B16" s="81">
        <v>45367</v>
      </c>
      <c r="C16">
        <v>116</v>
      </c>
      <c r="D16">
        <v>11.194418424457812</v>
      </c>
      <c r="E16">
        <v>0</v>
      </c>
      <c r="F16">
        <v>0</v>
      </c>
      <c r="G16">
        <v>1</v>
      </c>
      <c r="H16">
        <v>0</v>
      </c>
      <c r="I16">
        <v>0</v>
      </c>
      <c r="J16">
        <v>0</v>
      </c>
      <c r="K16">
        <v>0</v>
      </c>
      <c r="L16">
        <v>0</v>
      </c>
      <c r="M16">
        <v>0</v>
      </c>
      <c r="N16">
        <v>0</v>
      </c>
      <c r="O16">
        <v>0</v>
      </c>
      <c r="P16">
        <v>0</v>
      </c>
      <c r="Q16">
        <v>0</v>
      </c>
      <c r="R16">
        <v>0</v>
      </c>
      <c r="S16">
        <v>0</v>
      </c>
      <c r="T16">
        <v>13456</v>
      </c>
      <c r="U16">
        <v>6.6679287819680981</v>
      </c>
      <c r="V16">
        <v>5.2822897143343921</v>
      </c>
      <c r="W16">
        <v>4.8710418747834145</v>
      </c>
      <c r="X16">
        <v>4.6055249415398514</v>
      </c>
      <c r="Y16" s="3">
        <v>495.55762413833861</v>
      </c>
      <c r="Z16" s="3">
        <v>131.80793560734907</v>
      </c>
      <c r="AA16" s="3">
        <v>85.078281851363911</v>
      </c>
      <c r="AB16" s="3">
        <v>50.43204823595984</v>
      </c>
      <c r="AC16">
        <v>0</v>
      </c>
      <c r="AD16">
        <v>0</v>
      </c>
      <c r="AF16" s="1" t="s">
        <v>5</v>
      </c>
      <c r="AG16">
        <v>116</v>
      </c>
      <c r="AH16" s="189">
        <v>45367</v>
      </c>
      <c r="AI16">
        <f t="shared" si="105"/>
        <v>3</v>
      </c>
      <c r="AJ16">
        <v>116</v>
      </c>
      <c r="AK16">
        <v>0</v>
      </c>
      <c r="AL16">
        <v>0</v>
      </c>
      <c r="AM16">
        <v>0</v>
      </c>
      <c r="AN16">
        <v>0</v>
      </c>
      <c r="AO16">
        <v>0</v>
      </c>
      <c r="AP16">
        <v>0</v>
      </c>
      <c r="AQ16">
        <v>0</v>
      </c>
      <c r="AU16" s="6">
        <f t="shared" si="106"/>
        <v>0</v>
      </c>
      <c r="AV16" s="6">
        <f t="shared" si="107"/>
        <v>0</v>
      </c>
      <c r="AW16" s="6">
        <f t="shared" si="108"/>
        <v>0</v>
      </c>
      <c r="AX16" s="6">
        <f t="shared" si="109"/>
        <v>0</v>
      </c>
      <c r="AY16" s="193">
        <f t="shared" si="110"/>
        <v>5.6740334309306508</v>
      </c>
      <c r="AZ16" s="193">
        <f t="shared" si="111"/>
        <v>4.1745731882913786</v>
      </c>
      <c r="BA16" s="193">
        <f t="shared" si="112"/>
        <v>3.8150380693314694</v>
      </c>
      <c r="BB16" s="193">
        <f t="shared" si="113"/>
        <v>3.9040600573940507</v>
      </c>
      <c r="BC16" s="72">
        <f t="shared" si="114"/>
        <v>56312.210093717425</v>
      </c>
      <c r="BG16" s="3">
        <f t="shared" si="115"/>
        <v>6.5345702063287359</v>
      </c>
      <c r="BH16" s="6">
        <f t="shared" si="116"/>
        <v>0</v>
      </c>
      <c r="BI16" s="6">
        <f t="shared" si="117"/>
        <v>0</v>
      </c>
      <c r="BJ16" s="6">
        <f t="shared" si="118"/>
        <v>0</v>
      </c>
      <c r="BK16" s="193">
        <f t="shared" si="119"/>
        <v>5.6962249928901088</v>
      </c>
      <c r="BL16" s="193">
        <f t="shared" si="120"/>
        <v>4.1745731882913786</v>
      </c>
      <c r="BM16" s="193">
        <f t="shared" si="121"/>
        <v>3.8150380693314694</v>
      </c>
      <c r="BN16" s="193">
        <f t="shared" si="122"/>
        <v>3.9040600573940507</v>
      </c>
      <c r="BO16" s="72">
        <f t="shared" si="123"/>
        <v>56325.02741871139</v>
      </c>
      <c r="BS16" s="3">
        <f t="shared" si="124"/>
        <v>6.5345907947963822</v>
      </c>
      <c r="BT16" s="6">
        <f t="shared" si="125"/>
        <v>0</v>
      </c>
      <c r="BU16" s="6">
        <f t="shared" si="126"/>
        <v>0</v>
      </c>
      <c r="BV16" s="6">
        <f t="shared" si="127"/>
        <v>0</v>
      </c>
      <c r="BW16" s="193">
        <f t="shared" si="128"/>
        <v>5.6962250620389527</v>
      </c>
      <c r="BX16" s="193">
        <f t="shared" si="129"/>
        <v>4.1745731882913786</v>
      </c>
      <c r="BY16" s="193">
        <f t="shared" si="266"/>
        <v>3.8150380693314694</v>
      </c>
      <c r="BZ16" s="193">
        <f t="shared" si="131"/>
        <v>3.9040600573940507</v>
      </c>
      <c r="CA16" s="72">
        <f t="shared" si="132"/>
        <v>56325.02741871139</v>
      </c>
      <c r="CE16" s="3">
        <f t="shared" si="133"/>
        <v>0</v>
      </c>
      <c r="CF16" s="6">
        <f t="shared" si="134"/>
        <v>5.2822897143343921</v>
      </c>
      <c r="CG16" s="6">
        <f t="shared" si="135"/>
        <v>0</v>
      </c>
      <c r="CH16" s="6">
        <f t="shared" si="136"/>
        <v>0</v>
      </c>
      <c r="CI16" s="193">
        <f t="shared" si="137"/>
        <v>5.6740334309306508</v>
      </c>
      <c r="CJ16" s="193">
        <f t="shared" si="138"/>
        <v>4.2526917889802256</v>
      </c>
      <c r="CK16" s="193">
        <f t="shared" si="267"/>
        <v>3.8150380693314694</v>
      </c>
      <c r="CL16" s="193">
        <f t="shared" si="140"/>
        <v>3.9040600573940507</v>
      </c>
      <c r="CM16" s="72">
        <f t="shared" si="141"/>
        <v>56506.865269388793</v>
      </c>
      <c r="CQ16" s="3">
        <f t="shared" si="142"/>
        <v>0</v>
      </c>
      <c r="CR16" s="6">
        <f t="shared" si="143"/>
        <v>5.2823471636089074</v>
      </c>
      <c r="CS16" s="6">
        <f t="shared" si="144"/>
        <v>0</v>
      </c>
      <c r="CT16" s="6">
        <f t="shared" si="145"/>
        <v>0</v>
      </c>
      <c r="CU16" s="193">
        <f t="shared" si="146"/>
        <v>5.6740334309306508</v>
      </c>
      <c r="CV16" s="193">
        <f t="shared" si="147"/>
        <v>4.2526926062469075</v>
      </c>
      <c r="CW16" s="193">
        <f t="shared" si="268"/>
        <v>3.8150380693314694</v>
      </c>
      <c r="CX16" s="193">
        <f t="shared" si="149"/>
        <v>3.9040600573940507</v>
      </c>
      <c r="CY16" s="72">
        <f t="shared" si="150"/>
        <v>56506.867309361718</v>
      </c>
      <c r="DC16" s="3">
        <f t="shared" si="151"/>
        <v>0</v>
      </c>
      <c r="DD16" s="6">
        <f t="shared" si="152"/>
        <v>0</v>
      </c>
      <c r="DE16" s="6">
        <f t="shared" si="153"/>
        <v>5.1145939685225859</v>
      </c>
      <c r="DF16" s="6">
        <f t="shared" si="154"/>
        <v>0</v>
      </c>
      <c r="DG16" s="193">
        <f t="shared" si="155"/>
        <v>5.6740334309306508</v>
      </c>
      <c r="DH16" s="193">
        <f t="shared" si="156"/>
        <v>4.1745731882913786</v>
      </c>
      <c r="DI16" s="193">
        <f t="shared" si="269"/>
        <v>3.9218362545520171</v>
      </c>
      <c r="DJ16" s="193">
        <f t="shared" si="158"/>
        <v>3.9040600573940507</v>
      </c>
      <c r="DK16" s="72">
        <f t="shared" si="159"/>
        <v>56835.030761482121</v>
      </c>
      <c r="DO16" s="3">
        <f t="shared" si="160"/>
        <v>0</v>
      </c>
      <c r="DP16" s="6">
        <f t="shared" si="161"/>
        <v>0</v>
      </c>
      <c r="DQ16" s="6">
        <f t="shared" si="162"/>
        <v>4.8711359482779484</v>
      </c>
      <c r="DR16" s="6">
        <f t="shared" si="163"/>
        <v>0</v>
      </c>
      <c r="DS16" s="193">
        <f t="shared" si="164"/>
        <v>5.6740334309306508</v>
      </c>
      <c r="DT16" s="193">
        <f t="shared" si="165"/>
        <v>4.1745731882913786</v>
      </c>
      <c r="DU16" s="193">
        <f t="shared" si="270"/>
        <v>3.9170029812764771</v>
      </c>
      <c r="DV16" s="193">
        <f t="shared" si="167"/>
        <v>3.9040600573940507</v>
      </c>
      <c r="DW16" s="72">
        <f t="shared" si="168"/>
        <v>56811.265388845415</v>
      </c>
      <c r="EA16" s="3">
        <f t="shared" si="169"/>
        <v>0</v>
      </c>
      <c r="EB16" s="6">
        <f t="shared" si="170"/>
        <v>0</v>
      </c>
      <c r="EC16" s="6">
        <f t="shared" si="171"/>
        <v>0</v>
      </c>
      <c r="ED16" s="6">
        <f t="shared" si="172"/>
        <v>13.816574824619554</v>
      </c>
      <c r="EE16" s="193">
        <f t="shared" si="173"/>
        <v>5.6740334309306508</v>
      </c>
      <c r="EF16" s="193">
        <f t="shared" si="174"/>
        <v>4.1745731882913786</v>
      </c>
      <c r="EG16" s="193">
        <f t="shared" si="271"/>
        <v>3.8150380693314694</v>
      </c>
      <c r="EH16" s="193">
        <f t="shared" si="176"/>
        <v>4.1497794021463799</v>
      </c>
      <c r="EI16" s="72">
        <f t="shared" si="177"/>
        <v>58058.954699253736</v>
      </c>
      <c r="EM16" s="3">
        <f t="shared" si="178"/>
        <v>0</v>
      </c>
      <c r="EN16" s="6">
        <f t="shared" si="179"/>
        <v>0</v>
      </c>
      <c r="EO16" s="6">
        <f t="shared" si="180"/>
        <v>0</v>
      </c>
      <c r="EP16" s="6">
        <f t="shared" si="181"/>
        <v>4.6056386104034113</v>
      </c>
      <c r="EQ16" s="193">
        <f t="shared" si="182"/>
        <v>5.6740334309306508</v>
      </c>
      <c r="ER16" s="193">
        <f t="shared" si="183"/>
        <v>4.1745731882913786</v>
      </c>
      <c r="ES16" s="193">
        <f t="shared" si="272"/>
        <v>3.8150380693314694</v>
      </c>
      <c r="ET16" s="193">
        <f t="shared" si="185"/>
        <v>3.9928482786254942</v>
      </c>
      <c r="EU16" s="72">
        <f t="shared" si="186"/>
        <v>56937.230648761564</v>
      </c>
      <c r="EY16" s="3">
        <f t="shared" si="187"/>
        <v>6.5345702063287359</v>
      </c>
      <c r="EZ16" s="6">
        <f t="shared" si="188"/>
        <v>5.2822897143343921</v>
      </c>
      <c r="FA16" s="6">
        <f t="shared" si="189"/>
        <v>5.1145939685225859</v>
      </c>
      <c r="FB16" s="6">
        <f t="shared" si="190"/>
        <v>13.816574824619554</v>
      </c>
      <c r="FC16" s="193">
        <f t="shared" si="191"/>
        <v>5.6962249928901088</v>
      </c>
      <c r="FD16" s="193">
        <f t="shared" si="192"/>
        <v>4.2526917889802256</v>
      </c>
      <c r="FE16" s="193">
        <f t="shared" si="273"/>
        <v>3.9218362545520171</v>
      </c>
      <c r="FF16" s="193">
        <f t="shared" si="194"/>
        <v>4.1497794021463799</v>
      </c>
      <c r="FG16" s="72">
        <f t="shared" si="195"/>
        <v>58813.932877300103</v>
      </c>
      <c r="FK16" s="3">
        <f t="shared" si="196"/>
        <v>6.6679493704357453</v>
      </c>
      <c r="FL16" s="6">
        <f t="shared" si="197"/>
        <v>5.2823471636089074</v>
      </c>
      <c r="FM16" s="6">
        <f t="shared" si="198"/>
        <v>4.8711359482779484</v>
      </c>
      <c r="FN16" s="6">
        <f t="shared" si="199"/>
        <v>4.6056386104034113</v>
      </c>
      <c r="FO16" s="193">
        <f t="shared" si="200"/>
        <v>5.6966728625592875</v>
      </c>
      <c r="FP16" s="193">
        <f t="shared" si="201"/>
        <v>4.2526926062469075</v>
      </c>
      <c r="FQ16" s="193">
        <f t="shared" si="274"/>
        <v>3.9170029812764771</v>
      </c>
      <c r="FR16" s="193">
        <f t="shared" si="203"/>
        <v>3.9928482786254942</v>
      </c>
      <c r="FS16" s="205">
        <f t="shared" si="204"/>
        <v>57653.771515622422</v>
      </c>
      <c r="FW16" s="3">
        <f t="shared" si="205"/>
        <v>7.668118099263312</v>
      </c>
      <c r="FX16" s="6">
        <f t="shared" si="206"/>
        <v>5.9689873771978625</v>
      </c>
      <c r="FY16" s="6">
        <f t="shared" si="207"/>
        <v>6.040091924731434</v>
      </c>
      <c r="FZ16" s="6">
        <f t="shared" si="208"/>
        <v>5.4345194310170246</v>
      </c>
      <c r="GA16" s="193">
        <f t="shared" si="209"/>
        <v>5.7000249210554514</v>
      </c>
      <c r="GB16" s="193">
        <f t="shared" si="210"/>
        <v>4.2624132668050114</v>
      </c>
      <c r="GC16" s="193">
        <f t="shared" si="275"/>
        <v>3.939999504125121</v>
      </c>
      <c r="GD16" s="193">
        <f t="shared" si="212"/>
        <v>4.0080230025910764</v>
      </c>
      <c r="GE16" s="72">
        <f t="shared" si="213"/>
        <v>57904.545188858719</v>
      </c>
      <c r="GI16" s="3">
        <f t="shared" si="214"/>
        <v>7.3347216601649086</v>
      </c>
      <c r="GJ16" s="6">
        <f t="shared" si="215"/>
        <v>5.8105186857678319</v>
      </c>
      <c r="GK16" s="6">
        <f t="shared" si="216"/>
        <v>5.3581460622617563</v>
      </c>
      <c r="GL16" s="6">
        <f t="shared" si="217"/>
        <v>5.0660774356938365</v>
      </c>
      <c r="GM16" s="193">
        <f t="shared" si="218"/>
        <v>5.6989087932475249</v>
      </c>
      <c r="GN16" s="193">
        <f t="shared" si="219"/>
        <v>4.2601782224117057</v>
      </c>
      <c r="GO16" s="193">
        <f t="shared" si="276"/>
        <v>3.9266481337720283</v>
      </c>
      <c r="GP16" s="193">
        <f t="shared" si="221"/>
        <v>4.0013061691725511</v>
      </c>
      <c r="GQ16" s="72">
        <f t="shared" si="222"/>
        <v>57783.042647182519</v>
      </c>
      <c r="GU16" s="3">
        <f t="shared" si="223"/>
        <v>8.6683074165585285</v>
      </c>
      <c r="GV16" s="6">
        <f t="shared" si="224"/>
        <v>6.33874765720127</v>
      </c>
      <c r="GW16" s="6">
        <f t="shared" si="225"/>
        <v>6.3323544372184388</v>
      </c>
      <c r="GX16" s="6">
        <f t="shared" si="226"/>
        <v>5.7569061769248142</v>
      </c>
      <c r="GY16" s="193">
        <f t="shared" si="227"/>
        <v>5.7033658494407522</v>
      </c>
      <c r="GZ16" s="193">
        <f t="shared" si="228"/>
        <v>4.2676090253735763</v>
      </c>
      <c r="HA16" s="193">
        <f t="shared" si="277"/>
        <v>3.9456673981472963</v>
      </c>
      <c r="HB16" s="193">
        <f t="shared" si="230"/>
        <v>4.0138634491059726</v>
      </c>
      <c r="HC16" s="205">
        <f t="shared" si="231"/>
        <v>57990.325353968976</v>
      </c>
      <c r="HG16" s="3">
        <f t="shared" si="37"/>
        <v>7.668118099263312</v>
      </c>
      <c r="HH16" s="6">
        <f t="shared" si="38"/>
        <v>0</v>
      </c>
      <c r="HI16" s="6">
        <f t="shared" si="39"/>
        <v>0</v>
      </c>
      <c r="HJ16" s="6">
        <f t="shared" si="40"/>
        <v>0</v>
      </c>
      <c r="HK16" s="193">
        <f t="shared" si="232"/>
        <v>5.7000249210554514</v>
      </c>
      <c r="HL16" s="193">
        <f t="shared" si="232"/>
        <v>4.1745731882913786</v>
      </c>
      <c r="HM16" s="193">
        <f t="shared" si="232"/>
        <v>3.8150380693314694</v>
      </c>
      <c r="HN16" s="193">
        <f t="shared" si="232"/>
        <v>3.9040600573940507</v>
      </c>
      <c r="HO16" s="212">
        <f t="shared" si="233"/>
        <v>56327.222460500947</v>
      </c>
      <c r="HS16" s="3">
        <f t="shared" si="41"/>
        <v>7.3347216601649086</v>
      </c>
      <c r="HT16" s="6">
        <f t="shared" si="42"/>
        <v>0</v>
      </c>
      <c r="HU16" s="6">
        <f t="shared" si="43"/>
        <v>0</v>
      </c>
      <c r="HV16" s="6">
        <f t="shared" si="44"/>
        <v>0</v>
      </c>
      <c r="HW16" s="193">
        <f t="shared" si="234"/>
        <v>5.6989087932475249</v>
      </c>
      <c r="HX16" s="193">
        <f t="shared" si="234"/>
        <v>4.1745731882913786</v>
      </c>
      <c r="HY16" s="193">
        <f t="shared" si="234"/>
        <v>3.8150380693314694</v>
      </c>
      <c r="HZ16" s="193">
        <f t="shared" si="234"/>
        <v>3.9040600573940507</v>
      </c>
      <c r="IA16" s="212">
        <f t="shared" si="235"/>
        <v>56326.57771649793</v>
      </c>
      <c r="IE16" s="3">
        <f t="shared" si="45"/>
        <v>8.6683074165585285</v>
      </c>
      <c r="IF16" s="6">
        <f t="shared" si="46"/>
        <v>0</v>
      </c>
      <c r="IG16" s="6">
        <f t="shared" si="47"/>
        <v>0</v>
      </c>
      <c r="IH16" s="6">
        <f t="shared" si="48"/>
        <v>0</v>
      </c>
      <c r="II16" s="193">
        <f t="shared" si="236"/>
        <v>5.7033658494407522</v>
      </c>
      <c r="IJ16" s="193">
        <f t="shared" si="236"/>
        <v>4.1745731882913786</v>
      </c>
      <c r="IK16" s="193">
        <f t="shared" si="236"/>
        <v>3.8150380693314694</v>
      </c>
      <c r="IL16" s="193">
        <f t="shared" si="236"/>
        <v>3.9040600573940507</v>
      </c>
      <c r="IM16" s="205">
        <f t="shared" si="237"/>
        <v>56329.152430130489</v>
      </c>
      <c r="IQ16" s="3">
        <f t="shared" si="49"/>
        <v>0</v>
      </c>
      <c r="IR16" s="6">
        <f t="shared" si="50"/>
        <v>5.9689873771978625</v>
      </c>
      <c r="IS16" s="6">
        <f t="shared" si="51"/>
        <v>0</v>
      </c>
      <c r="IT16" s="6">
        <f t="shared" si="52"/>
        <v>0</v>
      </c>
      <c r="IU16" s="193">
        <f t="shared" si="238"/>
        <v>5.6740334309306508</v>
      </c>
      <c r="IV16" s="193">
        <f t="shared" si="238"/>
        <v>4.2624132668050114</v>
      </c>
      <c r="IW16" s="193">
        <f t="shared" si="238"/>
        <v>3.8150380693314694</v>
      </c>
      <c r="IX16" s="193">
        <f t="shared" si="238"/>
        <v>3.9040600573940507</v>
      </c>
      <c r="IY16" s="212">
        <f t="shared" si="239"/>
        <v>56531.136184364383</v>
      </c>
      <c r="JC16" s="3">
        <f t="shared" si="53"/>
        <v>0</v>
      </c>
      <c r="JD16" s="6">
        <f t="shared" si="54"/>
        <v>5.8105186857678319</v>
      </c>
      <c r="JE16" s="6">
        <f t="shared" si="55"/>
        <v>0</v>
      </c>
      <c r="JF16" s="6">
        <f t="shared" si="56"/>
        <v>0</v>
      </c>
      <c r="JG16" s="193">
        <f t="shared" si="240"/>
        <v>5.6740334309306508</v>
      </c>
      <c r="JH16" s="193">
        <f t="shared" si="240"/>
        <v>4.2601782224117057</v>
      </c>
      <c r="JI16" s="193">
        <f t="shared" si="240"/>
        <v>3.8150380693314694</v>
      </c>
      <c r="JJ16" s="193">
        <f t="shared" si="240"/>
        <v>3.9040600573940507</v>
      </c>
      <c r="JK16" s="212">
        <f t="shared" si="241"/>
        <v>56525.555186965074</v>
      </c>
      <c r="JO16" s="3">
        <f t="shared" si="57"/>
        <v>0</v>
      </c>
      <c r="JP16" s="6">
        <f t="shared" si="58"/>
        <v>6.33874765720127</v>
      </c>
      <c r="JQ16" s="6">
        <f t="shared" si="59"/>
        <v>0</v>
      </c>
      <c r="JR16" s="6">
        <f t="shared" si="60"/>
        <v>0</v>
      </c>
      <c r="JS16" s="193">
        <f t="shared" si="242"/>
        <v>5.6740334309306508</v>
      </c>
      <c r="JT16" s="193">
        <f t="shared" si="242"/>
        <v>4.2676090253735763</v>
      </c>
      <c r="JU16" s="193">
        <f t="shared" si="242"/>
        <v>3.8150380693314694</v>
      </c>
      <c r="JV16" s="193">
        <f t="shared" si="242"/>
        <v>3.9040600573940507</v>
      </c>
      <c r="JW16" s="205">
        <f t="shared" si="243"/>
        <v>56544.112335844758</v>
      </c>
      <c r="KA16" s="3">
        <f t="shared" si="61"/>
        <v>0</v>
      </c>
      <c r="KB16" s="6">
        <f t="shared" si="62"/>
        <v>0</v>
      </c>
      <c r="KC16" s="6">
        <f t="shared" si="63"/>
        <v>6.040091924731434</v>
      </c>
      <c r="KD16" s="6">
        <f t="shared" si="64"/>
        <v>0</v>
      </c>
      <c r="KE16" s="193">
        <f t="shared" si="244"/>
        <v>5.6740334309306508</v>
      </c>
      <c r="KF16" s="193">
        <f t="shared" si="244"/>
        <v>4.1745731882913786</v>
      </c>
      <c r="KG16" s="193">
        <f t="shared" si="244"/>
        <v>3.939999504125121</v>
      </c>
      <c r="KH16" s="193">
        <f t="shared" si="244"/>
        <v>3.9040600573940507</v>
      </c>
      <c r="KI16" s="212">
        <f t="shared" si="245"/>
        <v>56924.429003660727</v>
      </c>
      <c r="KM16" s="3">
        <f t="shared" si="65"/>
        <v>0</v>
      </c>
      <c r="KN16" s="6">
        <f t="shared" si="66"/>
        <v>0</v>
      </c>
      <c r="KO16" s="6">
        <f t="shared" si="67"/>
        <v>5.3581460622617563</v>
      </c>
      <c r="KP16" s="6">
        <f t="shared" si="68"/>
        <v>0</v>
      </c>
      <c r="KQ16" s="193">
        <f t="shared" si="246"/>
        <v>5.6740334309306508</v>
      </c>
      <c r="KR16" s="193">
        <f t="shared" si="246"/>
        <v>4.1745731882913786</v>
      </c>
      <c r="KS16" s="193">
        <f t="shared" si="246"/>
        <v>3.9266481337720283</v>
      </c>
      <c r="KT16" s="193">
        <f t="shared" si="246"/>
        <v>3.9040600573940507</v>
      </c>
      <c r="KU16" s="212">
        <f t="shared" si="247"/>
        <v>56858.70081445339</v>
      </c>
      <c r="KY16" s="3">
        <f t="shared" si="69"/>
        <v>0</v>
      </c>
      <c r="KZ16" s="6">
        <f t="shared" si="70"/>
        <v>0</v>
      </c>
      <c r="LA16" s="6">
        <f t="shared" si="71"/>
        <v>6.3323544372184388</v>
      </c>
      <c r="LB16" s="6">
        <f t="shared" si="72"/>
        <v>0</v>
      </c>
      <c r="LC16" s="193">
        <f t="shared" si="248"/>
        <v>5.6740334309306508</v>
      </c>
      <c r="LD16" s="193">
        <f t="shared" si="248"/>
        <v>4.1745731882913786</v>
      </c>
      <c r="LE16" s="193">
        <f t="shared" si="248"/>
        <v>3.9456673981472963</v>
      </c>
      <c r="LF16" s="193">
        <f t="shared" si="248"/>
        <v>3.9040600573940507</v>
      </c>
      <c r="LG16" s="205">
        <f t="shared" si="249"/>
        <v>56952.354757327332</v>
      </c>
      <c r="LK16" s="3">
        <f t="shared" si="73"/>
        <v>0</v>
      </c>
      <c r="LL16" s="6">
        <f t="shared" si="74"/>
        <v>0</v>
      </c>
      <c r="LM16" s="6">
        <f t="shared" si="75"/>
        <v>0</v>
      </c>
      <c r="LN16" s="6">
        <f t="shared" si="76"/>
        <v>5.4345194310170246</v>
      </c>
      <c r="LO16" s="193">
        <f t="shared" si="250"/>
        <v>5.6740334309306508</v>
      </c>
      <c r="LP16" s="193">
        <f t="shared" si="250"/>
        <v>4.1745731882913786</v>
      </c>
      <c r="LQ16" s="193">
        <f t="shared" si="250"/>
        <v>3.8150380693314694</v>
      </c>
      <c r="LR16" s="193">
        <f t="shared" si="250"/>
        <v>4.0080230025910764</v>
      </c>
      <c r="LS16" s="212">
        <f t="shared" si="251"/>
        <v>57044.744430287814</v>
      </c>
      <c r="LW16" s="3">
        <f t="shared" si="77"/>
        <v>0</v>
      </c>
      <c r="LX16" s="6">
        <f t="shared" si="78"/>
        <v>0</v>
      </c>
      <c r="LY16" s="6">
        <f t="shared" si="79"/>
        <v>0</v>
      </c>
      <c r="LZ16" s="6">
        <f t="shared" si="80"/>
        <v>5.0660774356938365</v>
      </c>
      <c r="MA16" s="193">
        <f t="shared" si="252"/>
        <v>5.6740334309306508</v>
      </c>
      <c r="MB16" s="193">
        <f t="shared" si="252"/>
        <v>4.1745731882913786</v>
      </c>
      <c r="MC16" s="193">
        <f t="shared" si="252"/>
        <v>3.8150380693314694</v>
      </c>
      <c r="MD16" s="193">
        <f t="shared" si="252"/>
        <v>4.0013061691725511</v>
      </c>
      <c r="ME16" s="212">
        <f t="shared" si="253"/>
        <v>56997.130263543768</v>
      </c>
      <c r="MI16" s="3">
        <f t="shared" si="81"/>
        <v>0</v>
      </c>
      <c r="MJ16" s="6">
        <f t="shared" si="82"/>
        <v>0</v>
      </c>
      <c r="MK16" s="6">
        <f t="shared" si="83"/>
        <v>0</v>
      </c>
      <c r="ML16" s="6">
        <f t="shared" si="84"/>
        <v>5.7569061769248142</v>
      </c>
      <c r="MM16" s="193">
        <f t="shared" si="254"/>
        <v>5.6740334309306508</v>
      </c>
      <c r="MN16" s="193">
        <f t="shared" si="254"/>
        <v>4.1745731882913786</v>
      </c>
      <c r="MO16" s="193">
        <f t="shared" si="254"/>
        <v>3.8150380693314694</v>
      </c>
      <c r="MP16" s="193">
        <f t="shared" si="254"/>
        <v>4.0138634491059726</v>
      </c>
      <c r="MQ16" s="205">
        <f t="shared" si="255"/>
        <v>57086.178410006185</v>
      </c>
      <c r="MT16" s="3">
        <f t="shared" si="85"/>
        <v>6.3345323428696929</v>
      </c>
      <c r="MU16" s="6">
        <f t="shared" si="86"/>
        <v>5.2822897143343921</v>
      </c>
      <c r="MV16" s="6">
        <f t="shared" si="87"/>
        <v>5.6016981560009267</v>
      </c>
      <c r="MW16" s="6">
        <f t="shared" si="88"/>
        <v>5.5266299298478216</v>
      </c>
      <c r="MX16" s="193">
        <f t="shared" si="256"/>
        <v>5.6955529158535327</v>
      </c>
      <c r="MY16" s="193">
        <f t="shared" si="256"/>
        <v>4.2526917889802256</v>
      </c>
      <c r="MZ16" s="193">
        <f t="shared" si="256"/>
        <v>3.9314369696479505</v>
      </c>
      <c r="NA16" s="193">
        <f t="shared" si="256"/>
        <v>4.0096951851926796</v>
      </c>
      <c r="NB16" s="212">
        <f t="shared" si="257"/>
        <v>57846.186948255847</v>
      </c>
      <c r="NF16" s="3">
        <f t="shared" si="89"/>
        <v>6.334532342869692</v>
      </c>
      <c r="NG16" s="6">
        <f t="shared" si="90"/>
        <v>0</v>
      </c>
      <c r="NH16" s="6">
        <f t="shared" si="91"/>
        <v>0</v>
      </c>
      <c r="NI16" s="6">
        <f t="shared" si="92"/>
        <v>0</v>
      </c>
      <c r="NJ16" s="193">
        <f t="shared" si="258"/>
        <v>5.6955529158535327</v>
      </c>
      <c r="NK16" s="193">
        <f t="shared" si="258"/>
        <v>4.1745731882913786</v>
      </c>
      <c r="NL16" s="193">
        <f t="shared" si="258"/>
        <v>3.8150380693314694</v>
      </c>
      <c r="NM16" s="193">
        <f t="shared" si="258"/>
        <v>3.9040600573940507</v>
      </c>
      <c r="NN16" s="212">
        <f t="shared" si="259"/>
        <v>56324.639199964091</v>
      </c>
      <c r="NR16" s="3">
        <f t="shared" si="93"/>
        <v>0</v>
      </c>
      <c r="NS16" s="6">
        <f t="shared" si="94"/>
        <v>5.2822897143343921</v>
      </c>
      <c r="NT16" s="6">
        <f t="shared" si="95"/>
        <v>0</v>
      </c>
      <c r="NU16" s="6">
        <f t="shared" si="96"/>
        <v>0</v>
      </c>
      <c r="NV16" s="193">
        <f t="shared" si="260"/>
        <v>5.6740334309306508</v>
      </c>
      <c r="NW16" s="193">
        <f t="shared" si="260"/>
        <v>4.2526917889802256</v>
      </c>
      <c r="NX16" s="193">
        <f t="shared" si="260"/>
        <v>3.8150380693314694</v>
      </c>
      <c r="NY16" s="193">
        <f t="shared" si="260"/>
        <v>3.9040600573940507</v>
      </c>
      <c r="NZ16" s="212">
        <f t="shared" si="261"/>
        <v>56506.865269388793</v>
      </c>
      <c r="OD16" s="3">
        <f t="shared" si="97"/>
        <v>0</v>
      </c>
      <c r="OE16" s="6">
        <f t="shared" si="98"/>
        <v>0</v>
      </c>
      <c r="OF16" s="6">
        <f t="shared" si="99"/>
        <v>5.6016981560009267</v>
      </c>
      <c r="OG16" s="6">
        <f t="shared" si="100"/>
        <v>0</v>
      </c>
      <c r="OH16" s="193">
        <f t="shared" si="262"/>
        <v>5.6740334309306508</v>
      </c>
      <c r="OI16" s="193">
        <f t="shared" si="262"/>
        <v>4.1745731882913786</v>
      </c>
      <c r="OJ16" s="193">
        <f t="shared" si="262"/>
        <v>3.9314369696479505</v>
      </c>
      <c r="OK16" s="193">
        <f t="shared" si="262"/>
        <v>3.9040600573940507</v>
      </c>
      <c r="OL16" s="212">
        <f t="shared" si="263"/>
        <v>56882.267302356559</v>
      </c>
      <c r="OP16" s="3">
        <f t="shared" si="101"/>
        <v>0</v>
      </c>
      <c r="OQ16" s="6">
        <f t="shared" si="102"/>
        <v>0</v>
      </c>
      <c r="OR16" s="6">
        <f t="shared" si="103"/>
        <v>0</v>
      </c>
      <c r="OS16" s="6">
        <f t="shared" si="104"/>
        <v>5.5266299298478216</v>
      </c>
      <c r="OT16" s="193">
        <f t="shared" si="264"/>
        <v>5.6740334309306508</v>
      </c>
      <c r="OU16" s="193">
        <f t="shared" si="264"/>
        <v>4.1745731882913786</v>
      </c>
      <c r="OV16" s="193">
        <f t="shared" si="264"/>
        <v>3.8150380693314694</v>
      </c>
      <c r="OW16" s="193">
        <f t="shared" si="264"/>
        <v>4.0096951851926796</v>
      </c>
      <c r="OX16" s="232">
        <f t="shared" si="265"/>
        <v>57056.604350443777</v>
      </c>
    </row>
    <row r="17" spans="2:414" x14ac:dyDescent="0.2">
      <c r="B17" s="81">
        <v>45374</v>
      </c>
      <c r="C17">
        <v>117</v>
      </c>
      <c r="D17">
        <v>11.194182376886058</v>
      </c>
      <c r="E17">
        <v>0</v>
      </c>
      <c r="F17">
        <v>0</v>
      </c>
      <c r="G17">
        <v>1</v>
      </c>
      <c r="H17">
        <v>0</v>
      </c>
      <c r="I17">
        <v>0</v>
      </c>
      <c r="J17">
        <v>0</v>
      </c>
      <c r="K17">
        <v>0</v>
      </c>
      <c r="L17">
        <v>0</v>
      </c>
      <c r="M17">
        <v>0</v>
      </c>
      <c r="N17">
        <v>0</v>
      </c>
      <c r="O17">
        <v>0</v>
      </c>
      <c r="P17">
        <v>0</v>
      </c>
      <c r="Q17">
        <v>0</v>
      </c>
      <c r="R17">
        <v>0</v>
      </c>
      <c r="S17">
        <v>0</v>
      </c>
      <c r="T17">
        <v>13689</v>
      </c>
      <c r="U17">
        <v>6.620868980416331</v>
      </c>
      <c r="V17">
        <v>5.282578867593176</v>
      </c>
      <c r="W17">
        <v>4.8775415275857865</v>
      </c>
      <c r="X17">
        <v>4.6016303123831506</v>
      </c>
      <c r="Y17" s="3">
        <v>459.39033689683703</v>
      </c>
      <c r="Z17" s="3">
        <v>131.86485498675398</v>
      </c>
      <c r="AA17" s="3">
        <v>85.928967118971968</v>
      </c>
      <c r="AB17" s="3">
        <v>50.043204823595985</v>
      </c>
      <c r="AC17">
        <v>0</v>
      </c>
      <c r="AD17">
        <v>0</v>
      </c>
      <c r="AE17" s="6"/>
      <c r="AF17" s="1" t="s">
        <v>5</v>
      </c>
      <c r="AG17">
        <v>117</v>
      </c>
      <c r="AH17" s="189">
        <v>45374</v>
      </c>
      <c r="AI17">
        <f t="shared" si="105"/>
        <v>3</v>
      </c>
      <c r="AJ17">
        <v>117</v>
      </c>
      <c r="AK17">
        <v>0</v>
      </c>
      <c r="AL17">
        <v>0</v>
      </c>
      <c r="AM17">
        <v>0</v>
      </c>
      <c r="AN17">
        <v>0</v>
      </c>
      <c r="AO17">
        <v>0</v>
      </c>
      <c r="AP17">
        <v>0</v>
      </c>
      <c r="AQ17">
        <v>0</v>
      </c>
      <c r="AS17" s="37"/>
      <c r="AT17" s="37"/>
      <c r="AU17" s="6">
        <f t="shared" si="106"/>
        <v>0</v>
      </c>
      <c r="AV17" s="6">
        <f t="shared" si="107"/>
        <v>0</v>
      </c>
      <c r="AW17" s="6">
        <f t="shared" si="108"/>
        <v>0</v>
      </c>
      <c r="AX17" s="6">
        <f t="shared" si="109"/>
        <v>0</v>
      </c>
      <c r="AY17" s="193">
        <f t="shared" si="110"/>
        <v>5.6740334309306508</v>
      </c>
      <c r="AZ17" s="193">
        <f t="shared" si="111"/>
        <v>4.1745731882913786</v>
      </c>
      <c r="BA17" s="193">
        <f t="shared" si="112"/>
        <v>3.8150380693314694</v>
      </c>
      <c r="BB17" s="193">
        <f t="shared" si="113"/>
        <v>3.9040600573940507</v>
      </c>
      <c r="BC17" s="72">
        <f t="shared" si="114"/>
        <v>56312.210093717425</v>
      </c>
      <c r="BG17" s="3">
        <f t="shared" si="115"/>
        <v>6.4884516008080046</v>
      </c>
      <c r="BH17" s="6">
        <f t="shared" si="116"/>
        <v>0</v>
      </c>
      <c r="BI17" s="6">
        <f t="shared" si="117"/>
        <v>0</v>
      </c>
      <c r="BJ17" s="6">
        <f t="shared" si="118"/>
        <v>0</v>
      </c>
      <c r="BK17" s="193">
        <f t="shared" si="119"/>
        <v>5.6960700860046245</v>
      </c>
      <c r="BL17" s="193">
        <f t="shared" si="120"/>
        <v>4.1745731882913786</v>
      </c>
      <c r="BM17" s="193">
        <f t="shared" si="121"/>
        <v>3.8150380693314694</v>
      </c>
      <c r="BN17" s="193">
        <f t="shared" si="122"/>
        <v>3.9040600573940507</v>
      </c>
      <c r="BO17" s="72">
        <f t="shared" si="123"/>
        <v>56324.937938022107</v>
      </c>
      <c r="BS17" s="3">
        <f t="shared" si="124"/>
        <v>6.4884720439697787</v>
      </c>
      <c r="BT17" s="6">
        <f t="shared" si="125"/>
        <v>0</v>
      </c>
      <c r="BU17" s="6">
        <f t="shared" si="126"/>
        <v>0</v>
      </c>
      <c r="BV17" s="6">
        <f t="shared" si="127"/>
        <v>0</v>
      </c>
      <c r="BW17" s="193">
        <f t="shared" si="128"/>
        <v>5.6960701546760788</v>
      </c>
      <c r="BX17" s="193">
        <f t="shared" si="129"/>
        <v>4.1745731882913786</v>
      </c>
      <c r="BY17" s="193">
        <f t="shared" si="266"/>
        <v>3.8150380693314694</v>
      </c>
      <c r="BZ17" s="193">
        <f t="shared" si="131"/>
        <v>3.9040600573940507</v>
      </c>
      <c r="CA17" s="72">
        <f t="shared" si="132"/>
        <v>56324.937938022107</v>
      </c>
      <c r="CE17" s="3">
        <f t="shared" si="133"/>
        <v>0</v>
      </c>
      <c r="CF17" s="6">
        <f t="shared" si="134"/>
        <v>5.282578867593176</v>
      </c>
      <c r="CG17" s="6">
        <f t="shared" si="135"/>
        <v>0</v>
      </c>
      <c r="CH17" s="6">
        <f t="shared" si="136"/>
        <v>0</v>
      </c>
      <c r="CI17" s="193">
        <f t="shared" si="137"/>
        <v>5.6740334309306508</v>
      </c>
      <c r="CJ17" s="193">
        <f t="shared" si="138"/>
        <v>4.2526959024339961</v>
      </c>
      <c r="CK17" s="193">
        <f t="shared" si="267"/>
        <v>3.8150380693314694</v>
      </c>
      <c r="CL17" s="193">
        <f t="shared" si="140"/>
        <v>3.9040600573940507</v>
      </c>
      <c r="CM17" s="72">
        <f t="shared" si="141"/>
        <v>56506.87553694917</v>
      </c>
      <c r="CQ17" s="3">
        <f t="shared" si="142"/>
        <v>0</v>
      </c>
      <c r="CR17" s="6">
        <f t="shared" si="143"/>
        <v>5.2826363200124726</v>
      </c>
      <c r="CS17" s="6">
        <f t="shared" si="144"/>
        <v>0</v>
      </c>
      <c r="CT17" s="6">
        <f t="shared" si="145"/>
        <v>0</v>
      </c>
      <c r="CU17" s="193">
        <f t="shared" si="146"/>
        <v>5.6740334309306508</v>
      </c>
      <c r="CV17" s="193">
        <f t="shared" si="147"/>
        <v>4.2526967197420529</v>
      </c>
      <c r="CW17" s="193">
        <f t="shared" si="268"/>
        <v>3.8150380693314694</v>
      </c>
      <c r="CX17" s="193">
        <f t="shared" si="149"/>
        <v>3.9040600573940507</v>
      </c>
      <c r="CY17" s="72">
        <f t="shared" si="150"/>
        <v>56506.877577025756</v>
      </c>
      <c r="DC17" s="3">
        <f t="shared" si="151"/>
        <v>0</v>
      </c>
      <c r="DD17" s="6">
        <f t="shared" si="152"/>
        <v>0</v>
      </c>
      <c r="DE17" s="6">
        <f t="shared" si="153"/>
        <v>5.1214186039650764</v>
      </c>
      <c r="DF17" s="6">
        <f t="shared" si="154"/>
        <v>0</v>
      </c>
      <c r="DG17" s="193">
        <f t="shared" si="155"/>
        <v>5.6740334309306508</v>
      </c>
      <c r="DH17" s="193">
        <f t="shared" si="156"/>
        <v>4.1745731882913786</v>
      </c>
      <c r="DI17" s="193">
        <f t="shared" si="269"/>
        <v>3.9219714052413148</v>
      </c>
      <c r="DJ17" s="193">
        <f t="shared" si="158"/>
        <v>3.9040600573940507</v>
      </c>
      <c r="DK17" s="72">
        <f t="shared" si="159"/>
        <v>56835.695444980542</v>
      </c>
      <c r="DO17" s="3">
        <f t="shared" si="160"/>
        <v>0</v>
      </c>
      <c r="DP17" s="6">
        <f t="shared" si="161"/>
        <v>0</v>
      </c>
      <c r="DQ17" s="6">
        <f t="shared" si="162"/>
        <v>4.8776357266068642</v>
      </c>
      <c r="DR17" s="6">
        <f t="shared" si="163"/>
        <v>0</v>
      </c>
      <c r="DS17" s="193">
        <f t="shared" si="164"/>
        <v>5.6740334309306508</v>
      </c>
      <c r="DT17" s="193">
        <f t="shared" si="165"/>
        <v>4.1745731882913786</v>
      </c>
      <c r="DU17" s="193">
        <f t="shared" si="270"/>
        <v>3.9171323227125923</v>
      </c>
      <c r="DV17" s="193">
        <f t="shared" si="167"/>
        <v>3.9040600573940507</v>
      </c>
      <c r="DW17" s="72">
        <f t="shared" si="168"/>
        <v>56811.901235755082</v>
      </c>
      <c r="EA17" s="3">
        <f t="shared" si="169"/>
        <v>0</v>
      </c>
      <c r="EB17" s="6">
        <f t="shared" si="170"/>
        <v>0</v>
      </c>
      <c r="EC17" s="6">
        <f t="shared" si="171"/>
        <v>0</v>
      </c>
      <c r="ED17" s="6">
        <f t="shared" si="172"/>
        <v>13.804890937149452</v>
      </c>
      <c r="EE17" s="193">
        <f t="shared" si="173"/>
        <v>5.6740334309306508</v>
      </c>
      <c r="EF17" s="193">
        <f t="shared" si="174"/>
        <v>4.1745731882913786</v>
      </c>
      <c r="EG17" s="193">
        <f t="shared" si="271"/>
        <v>3.8150380693314694</v>
      </c>
      <c r="EH17" s="193">
        <f t="shared" si="176"/>
        <v>4.1495951548693242</v>
      </c>
      <c r="EI17" s="72">
        <f t="shared" si="177"/>
        <v>58057.624849428001</v>
      </c>
      <c r="EM17" s="3">
        <f t="shared" si="178"/>
        <v>0</v>
      </c>
      <c r="EN17" s="6">
        <f t="shared" si="179"/>
        <v>0</v>
      </c>
      <c r="EO17" s="6">
        <f t="shared" si="180"/>
        <v>0</v>
      </c>
      <c r="EP17" s="6">
        <f t="shared" si="181"/>
        <v>4.6017438851234509</v>
      </c>
      <c r="EQ17" s="193">
        <f t="shared" si="182"/>
        <v>5.6740334309306508</v>
      </c>
      <c r="ER17" s="193">
        <f t="shared" si="183"/>
        <v>4.1745731882913786</v>
      </c>
      <c r="ES17" s="193">
        <f t="shared" si="272"/>
        <v>3.8150380693314694</v>
      </c>
      <c r="ET17" s="193">
        <f t="shared" si="185"/>
        <v>3.9927764296703674</v>
      </c>
      <c r="EU17" s="72">
        <f t="shared" si="186"/>
        <v>56936.72207711891</v>
      </c>
      <c r="EY17" s="3">
        <f t="shared" si="187"/>
        <v>6.4884516008080046</v>
      </c>
      <c r="EZ17" s="6">
        <f t="shared" si="188"/>
        <v>5.282578867593176</v>
      </c>
      <c r="FA17" s="6">
        <f t="shared" si="189"/>
        <v>5.1214186039650764</v>
      </c>
      <c r="FB17" s="6">
        <f t="shared" si="190"/>
        <v>13.804890937149452</v>
      </c>
      <c r="FC17" s="193">
        <f t="shared" si="191"/>
        <v>5.6960700860046245</v>
      </c>
      <c r="FD17" s="193">
        <f t="shared" si="192"/>
        <v>4.2526959024339961</v>
      </c>
      <c r="FE17" s="193">
        <f t="shared" si="273"/>
        <v>3.9219714052413148</v>
      </c>
      <c r="FF17" s="193">
        <f t="shared" si="194"/>
        <v>4.1495951548693242</v>
      </c>
      <c r="FG17" s="72">
        <f t="shared" si="195"/>
        <v>58813.190798493757</v>
      </c>
      <c r="FK17" s="3">
        <f t="shared" si="196"/>
        <v>6.6208894235781068</v>
      </c>
      <c r="FL17" s="6">
        <f t="shared" si="197"/>
        <v>5.2826363200124726</v>
      </c>
      <c r="FM17" s="6">
        <f t="shared" si="198"/>
        <v>4.8776357266068642</v>
      </c>
      <c r="FN17" s="6">
        <f t="shared" si="199"/>
        <v>4.6017438851234509</v>
      </c>
      <c r="FO17" s="193">
        <f t="shared" si="200"/>
        <v>5.6965148643548673</v>
      </c>
      <c r="FP17" s="193">
        <f t="shared" si="201"/>
        <v>4.2526967197420529</v>
      </c>
      <c r="FQ17" s="193">
        <f t="shared" si="274"/>
        <v>3.9171323227125923</v>
      </c>
      <c r="FR17" s="193">
        <f t="shared" si="203"/>
        <v>3.9927764296703674</v>
      </c>
      <c r="FS17" s="205">
        <f t="shared" si="204"/>
        <v>57653.818870896306</v>
      </c>
      <c r="FW17" s="3">
        <f t="shared" si="205"/>
        <v>7.6139993274787798</v>
      </c>
      <c r="FX17" s="6">
        <f t="shared" si="206"/>
        <v>5.9693141203802886</v>
      </c>
      <c r="FY17" s="6">
        <f t="shared" si="207"/>
        <v>6.0481514942063752</v>
      </c>
      <c r="FZ17" s="6">
        <f t="shared" si="208"/>
        <v>5.4299237686121176</v>
      </c>
      <c r="GA17" s="193">
        <f t="shared" si="209"/>
        <v>5.6998438296310345</v>
      </c>
      <c r="GB17" s="193">
        <f t="shared" si="210"/>
        <v>4.2624178700381785</v>
      </c>
      <c r="GC17" s="193">
        <f t="shared" si="275"/>
        <v>3.9401562361576437</v>
      </c>
      <c r="GD17" s="193">
        <f t="shared" si="212"/>
        <v>4.0079394992260342</v>
      </c>
      <c r="GE17" s="72">
        <f t="shared" si="213"/>
        <v>57904.633636935665</v>
      </c>
      <c r="GI17" s="3">
        <f t="shared" si="214"/>
        <v>7.2829558784579644</v>
      </c>
      <c r="GJ17" s="6">
        <f t="shared" si="215"/>
        <v>5.8108367543524944</v>
      </c>
      <c r="GK17" s="6">
        <f t="shared" si="216"/>
        <v>5.3652956803443654</v>
      </c>
      <c r="GL17" s="6">
        <f t="shared" si="217"/>
        <v>5.0617933436214662</v>
      </c>
      <c r="GM17" s="193">
        <f t="shared" si="218"/>
        <v>5.6987353825880147</v>
      </c>
      <c r="GN17" s="193">
        <f t="shared" si="219"/>
        <v>4.2601827134618819</v>
      </c>
      <c r="GO17" s="193">
        <f t="shared" si="276"/>
        <v>3.9267890401426211</v>
      </c>
      <c r="GP17" s="193">
        <f t="shared" si="221"/>
        <v>4.0012278026414245</v>
      </c>
      <c r="GQ17" s="72">
        <f t="shared" si="222"/>
        <v>57783.092945602977</v>
      </c>
      <c r="GU17" s="3">
        <f t="shared" si="223"/>
        <v>8.6071296745412305</v>
      </c>
      <c r="GV17" s="6">
        <f t="shared" si="224"/>
        <v>6.339094641111811</v>
      </c>
      <c r="GW17" s="6">
        <f t="shared" si="225"/>
        <v>6.3408039858615224</v>
      </c>
      <c r="GX17" s="6">
        <f t="shared" si="226"/>
        <v>5.7520378904789382</v>
      </c>
      <c r="GY17" s="193">
        <f t="shared" si="227"/>
        <v>5.7031618178426626</v>
      </c>
      <c r="GZ17" s="193">
        <f t="shared" si="228"/>
        <v>4.2676138884291275</v>
      </c>
      <c r="HA17" s="193">
        <f t="shared" si="277"/>
        <v>3.9458307847537699</v>
      </c>
      <c r="HB17" s="193">
        <f t="shared" si="230"/>
        <v>4.0137755070786829</v>
      </c>
      <c r="HC17" s="205">
        <f t="shared" si="231"/>
        <v>57990.402348872325</v>
      </c>
      <c r="HG17" s="3">
        <f t="shared" si="37"/>
        <v>7.6139993274787798</v>
      </c>
      <c r="HH17" s="6">
        <f t="shared" si="38"/>
        <v>0</v>
      </c>
      <c r="HI17" s="6">
        <f t="shared" si="39"/>
        <v>0</v>
      </c>
      <c r="HJ17" s="6">
        <f t="shared" si="40"/>
        <v>0</v>
      </c>
      <c r="HK17" s="193">
        <f t="shared" si="232"/>
        <v>5.6998438296310345</v>
      </c>
      <c r="HL17" s="193">
        <f t="shared" si="232"/>
        <v>4.1745731882913786</v>
      </c>
      <c r="HM17" s="193">
        <f t="shared" si="232"/>
        <v>3.8150380693314694</v>
      </c>
      <c r="HN17" s="193">
        <f t="shared" si="232"/>
        <v>3.9040600573940507</v>
      </c>
      <c r="HO17" s="212">
        <f t="shared" si="233"/>
        <v>56327.117850465431</v>
      </c>
      <c r="HS17" s="3">
        <f t="shared" si="41"/>
        <v>7.2829558784579644</v>
      </c>
      <c r="HT17" s="6">
        <f t="shared" si="42"/>
        <v>0</v>
      </c>
      <c r="HU17" s="6">
        <f t="shared" si="43"/>
        <v>0</v>
      </c>
      <c r="HV17" s="6">
        <f t="shared" si="44"/>
        <v>0</v>
      </c>
      <c r="HW17" s="193">
        <f t="shared" si="234"/>
        <v>5.6987353825880147</v>
      </c>
      <c r="HX17" s="193">
        <f t="shared" si="234"/>
        <v>4.1745731882913786</v>
      </c>
      <c r="HY17" s="193">
        <f t="shared" si="234"/>
        <v>3.8150380693314694</v>
      </c>
      <c r="HZ17" s="193">
        <f t="shared" si="234"/>
        <v>3.9040600573940507</v>
      </c>
      <c r="IA17" s="212">
        <f t="shared" si="235"/>
        <v>56326.477544508009</v>
      </c>
      <c r="IE17" s="3">
        <f t="shared" si="45"/>
        <v>8.6071296745412305</v>
      </c>
      <c r="IF17" s="6">
        <f t="shared" si="46"/>
        <v>0</v>
      </c>
      <c r="IG17" s="6">
        <f t="shared" si="47"/>
        <v>0</v>
      </c>
      <c r="IH17" s="6">
        <f t="shared" si="48"/>
        <v>0</v>
      </c>
      <c r="II17" s="193">
        <f t="shared" si="236"/>
        <v>5.7031618178426626</v>
      </c>
      <c r="IJ17" s="193">
        <f t="shared" si="236"/>
        <v>4.1745731882913786</v>
      </c>
      <c r="IK17" s="193">
        <f t="shared" si="236"/>
        <v>3.8150380693314694</v>
      </c>
      <c r="IL17" s="193">
        <f t="shared" si="236"/>
        <v>3.9040600573940507</v>
      </c>
      <c r="IM17" s="205">
        <f t="shared" si="237"/>
        <v>56329.034564353024</v>
      </c>
      <c r="IQ17" s="3">
        <f t="shared" si="49"/>
        <v>0</v>
      </c>
      <c r="IR17" s="6">
        <f t="shared" si="50"/>
        <v>5.9693141203802886</v>
      </c>
      <c r="IS17" s="6">
        <f t="shared" si="51"/>
        <v>0</v>
      </c>
      <c r="IT17" s="6">
        <f t="shared" si="52"/>
        <v>0</v>
      </c>
      <c r="IU17" s="193">
        <f t="shared" si="238"/>
        <v>5.6740334309306508</v>
      </c>
      <c r="IV17" s="193">
        <f t="shared" si="238"/>
        <v>4.2624178700381785</v>
      </c>
      <c r="IW17" s="193">
        <f t="shared" si="238"/>
        <v>3.8150380693314694</v>
      </c>
      <c r="IX17" s="193">
        <f t="shared" si="238"/>
        <v>3.9040600573940507</v>
      </c>
      <c r="IY17" s="212">
        <f t="shared" si="239"/>
        <v>56531.14767939478</v>
      </c>
      <c r="JC17" s="3">
        <f t="shared" si="53"/>
        <v>0</v>
      </c>
      <c r="JD17" s="6">
        <f t="shared" si="54"/>
        <v>5.8108367543524944</v>
      </c>
      <c r="JE17" s="6">
        <f t="shared" si="55"/>
        <v>0</v>
      </c>
      <c r="JF17" s="6">
        <f t="shared" si="56"/>
        <v>0</v>
      </c>
      <c r="JG17" s="193">
        <f t="shared" si="240"/>
        <v>5.6740334309306508</v>
      </c>
      <c r="JH17" s="193">
        <f t="shared" si="240"/>
        <v>4.2601827134618819</v>
      </c>
      <c r="JI17" s="193">
        <f t="shared" si="240"/>
        <v>3.8150380693314694</v>
      </c>
      <c r="JJ17" s="193">
        <f t="shared" si="240"/>
        <v>3.9040600573940507</v>
      </c>
      <c r="JK17" s="212">
        <f t="shared" si="241"/>
        <v>56525.566400748838</v>
      </c>
      <c r="JO17" s="3">
        <f t="shared" si="57"/>
        <v>0</v>
      </c>
      <c r="JP17" s="6">
        <f t="shared" si="58"/>
        <v>6.339094641111811</v>
      </c>
      <c r="JQ17" s="6">
        <f t="shared" si="59"/>
        <v>0</v>
      </c>
      <c r="JR17" s="6">
        <f t="shared" si="60"/>
        <v>0</v>
      </c>
      <c r="JS17" s="193">
        <f t="shared" si="242"/>
        <v>5.6740334309306508</v>
      </c>
      <c r="JT17" s="193">
        <f t="shared" si="242"/>
        <v>4.2676138884291275</v>
      </c>
      <c r="JU17" s="193">
        <f t="shared" si="242"/>
        <v>3.8150380693314694</v>
      </c>
      <c r="JV17" s="193">
        <f t="shared" si="242"/>
        <v>3.9040600573940507</v>
      </c>
      <c r="JW17" s="205">
        <f t="shared" si="243"/>
        <v>56544.124482481922</v>
      </c>
      <c r="KA17" s="3">
        <f t="shared" si="61"/>
        <v>0</v>
      </c>
      <c r="KB17" s="6">
        <f t="shared" si="62"/>
        <v>0</v>
      </c>
      <c r="KC17" s="6">
        <f t="shared" si="63"/>
        <v>6.0481514942063752</v>
      </c>
      <c r="KD17" s="6">
        <f t="shared" si="64"/>
        <v>0</v>
      </c>
      <c r="KE17" s="193">
        <f t="shared" si="244"/>
        <v>5.6740334309306508</v>
      </c>
      <c r="KF17" s="193">
        <f t="shared" si="244"/>
        <v>4.1745731882913786</v>
      </c>
      <c r="KG17" s="193">
        <f t="shared" si="244"/>
        <v>3.9401562361576437</v>
      </c>
      <c r="KH17" s="193">
        <f t="shared" si="244"/>
        <v>3.9040600573940507</v>
      </c>
      <c r="KI17" s="212">
        <f t="shared" si="245"/>
        <v>56925.201039367086</v>
      </c>
      <c r="KM17" s="3">
        <f t="shared" si="65"/>
        <v>0</v>
      </c>
      <c r="KN17" s="6">
        <f t="shared" si="66"/>
        <v>0</v>
      </c>
      <c r="KO17" s="6">
        <f t="shared" si="67"/>
        <v>5.3652956803443654</v>
      </c>
      <c r="KP17" s="6">
        <f t="shared" si="68"/>
        <v>0</v>
      </c>
      <c r="KQ17" s="193">
        <f t="shared" si="246"/>
        <v>5.6740334309306508</v>
      </c>
      <c r="KR17" s="193">
        <f t="shared" si="246"/>
        <v>4.1745731882913786</v>
      </c>
      <c r="KS17" s="193">
        <f t="shared" si="246"/>
        <v>3.9267890401426211</v>
      </c>
      <c r="KT17" s="193">
        <f t="shared" si="246"/>
        <v>3.9040600573940507</v>
      </c>
      <c r="KU17" s="212">
        <f t="shared" si="247"/>
        <v>56859.394093702867</v>
      </c>
      <c r="KY17" s="3">
        <f t="shared" si="69"/>
        <v>0</v>
      </c>
      <c r="KZ17" s="6">
        <f t="shared" si="70"/>
        <v>0</v>
      </c>
      <c r="LA17" s="6">
        <f t="shared" si="71"/>
        <v>6.3408039858615224</v>
      </c>
      <c r="LB17" s="6">
        <f t="shared" si="72"/>
        <v>0</v>
      </c>
      <c r="LC17" s="193">
        <f t="shared" si="248"/>
        <v>5.6740334309306508</v>
      </c>
      <c r="LD17" s="193">
        <f t="shared" si="248"/>
        <v>4.1745731882913786</v>
      </c>
      <c r="LE17" s="193">
        <f t="shared" si="248"/>
        <v>3.9458307847537699</v>
      </c>
      <c r="LF17" s="193">
        <f t="shared" si="248"/>
        <v>3.9040600573940507</v>
      </c>
      <c r="LG17" s="205">
        <f t="shared" si="249"/>
        <v>56953.159967403568</v>
      </c>
      <c r="LK17" s="3">
        <f t="shared" si="73"/>
        <v>0</v>
      </c>
      <c r="LL17" s="6">
        <f t="shared" si="74"/>
        <v>0</v>
      </c>
      <c r="LM17" s="6">
        <f t="shared" si="75"/>
        <v>0</v>
      </c>
      <c r="LN17" s="6">
        <f t="shared" si="76"/>
        <v>5.4299237686121176</v>
      </c>
      <c r="LO17" s="193">
        <f t="shared" si="250"/>
        <v>5.6740334309306508</v>
      </c>
      <c r="LP17" s="193">
        <f t="shared" si="250"/>
        <v>4.1745731882913786</v>
      </c>
      <c r="LQ17" s="193">
        <f t="shared" si="250"/>
        <v>3.8150380693314694</v>
      </c>
      <c r="LR17" s="193">
        <f t="shared" si="250"/>
        <v>4.0079394992260342</v>
      </c>
      <c r="LS17" s="212">
        <f t="shared" si="251"/>
        <v>57044.152249047074</v>
      </c>
      <c r="LW17" s="3">
        <f t="shared" si="77"/>
        <v>0</v>
      </c>
      <c r="LX17" s="6">
        <f t="shared" si="78"/>
        <v>0</v>
      </c>
      <c r="LY17" s="6">
        <f t="shared" si="79"/>
        <v>0</v>
      </c>
      <c r="LZ17" s="6">
        <f t="shared" si="80"/>
        <v>5.0617933436214662</v>
      </c>
      <c r="MA17" s="193">
        <f t="shared" si="252"/>
        <v>5.6740334309306508</v>
      </c>
      <c r="MB17" s="193">
        <f t="shared" si="252"/>
        <v>4.1745731882913786</v>
      </c>
      <c r="MC17" s="193">
        <f t="shared" si="252"/>
        <v>3.8150380693314694</v>
      </c>
      <c r="MD17" s="193">
        <f t="shared" si="252"/>
        <v>4.0012278026414245</v>
      </c>
      <c r="ME17" s="212">
        <f t="shared" si="253"/>
        <v>56996.574974913128</v>
      </c>
      <c r="MI17" s="3">
        <f t="shared" si="81"/>
        <v>0</v>
      </c>
      <c r="MJ17" s="6">
        <f t="shared" si="82"/>
        <v>0</v>
      </c>
      <c r="MK17" s="6">
        <f t="shared" si="83"/>
        <v>0</v>
      </c>
      <c r="ML17" s="6">
        <f t="shared" si="84"/>
        <v>5.7520378904789382</v>
      </c>
      <c r="MM17" s="193">
        <f t="shared" si="254"/>
        <v>5.6740334309306508</v>
      </c>
      <c r="MN17" s="193">
        <f t="shared" si="254"/>
        <v>4.1745731882913786</v>
      </c>
      <c r="MO17" s="193">
        <f t="shared" si="254"/>
        <v>3.8150380693314694</v>
      </c>
      <c r="MP17" s="193">
        <f t="shared" si="254"/>
        <v>4.0137755070786829</v>
      </c>
      <c r="MQ17" s="205">
        <f t="shared" si="255"/>
        <v>57085.554298264433</v>
      </c>
      <c r="MT17" s="3">
        <f t="shared" si="85"/>
        <v>6.2898255313955138</v>
      </c>
      <c r="MU17" s="6">
        <f t="shared" si="86"/>
        <v>5.282578867593176</v>
      </c>
      <c r="MV17" s="6">
        <f t="shared" si="87"/>
        <v>5.6091727567236545</v>
      </c>
      <c r="MW17" s="6">
        <f t="shared" si="88"/>
        <v>5.5219563748597809</v>
      </c>
      <c r="MX17" s="193">
        <f t="shared" si="256"/>
        <v>5.6954026504080186</v>
      </c>
      <c r="MY17" s="193">
        <f t="shared" si="256"/>
        <v>4.2526959024339961</v>
      </c>
      <c r="MZ17" s="193">
        <f t="shared" si="256"/>
        <v>3.9315835766729421</v>
      </c>
      <c r="NA17" s="193">
        <f t="shared" si="256"/>
        <v>4.0096104083432591</v>
      </c>
      <c r="NB17" s="212">
        <f t="shared" si="257"/>
        <v>57846.232503467516</v>
      </c>
      <c r="NF17" s="3">
        <f t="shared" si="89"/>
        <v>6.2898255313955138</v>
      </c>
      <c r="NG17" s="6">
        <f t="shared" si="90"/>
        <v>0</v>
      </c>
      <c r="NH17" s="6">
        <f t="shared" si="91"/>
        <v>0</v>
      </c>
      <c r="NI17" s="6">
        <f t="shared" si="92"/>
        <v>0</v>
      </c>
      <c r="NJ17" s="193">
        <f t="shared" si="258"/>
        <v>5.6954026504080186</v>
      </c>
      <c r="NK17" s="193">
        <f t="shared" si="258"/>
        <v>4.1745731882913786</v>
      </c>
      <c r="NL17" s="193">
        <f t="shared" si="258"/>
        <v>3.8150380693314694</v>
      </c>
      <c r="NM17" s="193">
        <f t="shared" si="258"/>
        <v>3.9040600573940507</v>
      </c>
      <c r="NN17" s="212">
        <f t="shared" si="259"/>
        <v>56324.552400960616</v>
      </c>
      <c r="NR17" s="3">
        <f t="shared" si="93"/>
        <v>0</v>
      </c>
      <c r="NS17" s="6">
        <f t="shared" si="94"/>
        <v>5.282578867593176</v>
      </c>
      <c r="NT17" s="6">
        <f t="shared" si="95"/>
        <v>0</v>
      </c>
      <c r="NU17" s="6">
        <f t="shared" si="96"/>
        <v>0</v>
      </c>
      <c r="NV17" s="193">
        <f t="shared" si="260"/>
        <v>5.6740334309306508</v>
      </c>
      <c r="NW17" s="193">
        <f t="shared" si="260"/>
        <v>4.2526959024339961</v>
      </c>
      <c r="NX17" s="193">
        <f t="shared" si="260"/>
        <v>3.8150380693314694</v>
      </c>
      <c r="NY17" s="193">
        <f t="shared" si="260"/>
        <v>3.9040600573940507</v>
      </c>
      <c r="NZ17" s="212">
        <f t="shared" si="261"/>
        <v>56506.87553694917</v>
      </c>
      <c r="OD17" s="3">
        <f t="shared" si="97"/>
        <v>0</v>
      </c>
      <c r="OE17" s="6">
        <f t="shared" si="98"/>
        <v>0</v>
      </c>
      <c r="OF17" s="6">
        <f t="shared" si="99"/>
        <v>5.6091727567236545</v>
      </c>
      <c r="OG17" s="6">
        <f t="shared" si="100"/>
        <v>0</v>
      </c>
      <c r="OH17" s="193">
        <f t="shared" si="262"/>
        <v>5.6740334309306508</v>
      </c>
      <c r="OI17" s="193">
        <f t="shared" si="262"/>
        <v>4.1745731882913786</v>
      </c>
      <c r="OJ17" s="193">
        <f t="shared" si="262"/>
        <v>3.9315835766729421</v>
      </c>
      <c r="OK17" s="193">
        <f t="shared" si="262"/>
        <v>3.9040600573940507</v>
      </c>
      <c r="OL17" s="212">
        <f t="shared" si="263"/>
        <v>56882.988928780891</v>
      </c>
      <c r="OP17" s="3">
        <f t="shared" si="101"/>
        <v>0</v>
      </c>
      <c r="OQ17" s="6">
        <f t="shared" si="102"/>
        <v>0</v>
      </c>
      <c r="OR17" s="6">
        <f t="shared" si="103"/>
        <v>0</v>
      </c>
      <c r="OS17" s="6">
        <f t="shared" si="104"/>
        <v>5.5219563748597809</v>
      </c>
      <c r="OT17" s="193">
        <f t="shared" si="264"/>
        <v>5.6740334309306508</v>
      </c>
      <c r="OU17" s="193">
        <f t="shared" si="264"/>
        <v>4.1745731882913786</v>
      </c>
      <c r="OV17" s="193">
        <f t="shared" si="264"/>
        <v>3.8150380693314694</v>
      </c>
      <c r="OW17" s="193">
        <f t="shared" si="264"/>
        <v>4.0096104083432591</v>
      </c>
      <c r="OX17" s="232">
        <f t="shared" si="265"/>
        <v>57056.003013079659</v>
      </c>
    </row>
    <row r="18" spans="2:414" x14ac:dyDescent="0.2">
      <c r="B18" s="81">
        <v>45381</v>
      </c>
      <c r="C18">
        <v>118</v>
      </c>
      <c r="D18">
        <v>11.194656062206281</v>
      </c>
      <c r="E18">
        <v>0</v>
      </c>
      <c r="F18">
        <v>0</v>
      </c>
      <c r="G18">
        <v>1</v>
      </c>
      <c r="H18">
        <v>0</v>
      </c>
      <c r="I18">
        <v>0</v>
      </c>
      <c r="J18">
        <v>0</v>
      </c>
      <c r="K18">
        <v>0</v>
      </c>
      <c r="L18">
        <v>0</v>
      </c>
      <c r="M18">
        <v>0</v>
      </c>
      <c r="N18">
        <v>0</v>
      </c>
      <c r="O18">
        <v>0</v>
      </c>
      <c r="P18">
        <v>0</v>
      </c>
      <c r="Q18">
        <v>0</v>
      </c>
      <c r="R18">
        <v>0</v>
      </c>
      <c r="S18">
        <v>0</v>
      </c>
      <c r="T18">
        <v>13924</v>
      </c>
      <c r="U18">
        <v>6.5865577415266747</v>
      </c>
      <c r="V18">
        <v>5.2860676915337095</v>
      </c>
      <c r="W18">
        <v>4.8840642385127042</v>
      </c>
      <c r="X18">
        <v>4.6012400139185985</v>
      </c>
      <c r="Y18" s="3">
        <v>434.07323582778594</v>
      </c>
      <c r="Z18" s="3">
        <v>132.55292354828723</v>
      </c>
      <c r="AA18" s="3">
        <v>86.788247035071137</v>
      </c>
      <c r="AB18" s="3">
        <v>50.004320482359603</v>
      </c>
      <c r="AC18">
        <v>0</v>
      </c>
      <c r="AD18">
        <v>0</v>
      </c>
      <c r="AE18" s="6"/>
      <c r="AF18" s="1" t="s">
        <v>5</v>
      </c>
      <c r="AG18">
        <v>118</v>
      </c>
      <c r="AH18" s="189">
        <v>45381</v>
      </c>
      <c r="AI18">
        <f t="shared" si="105"/>
        <v>3</v>
      </c>
      <c r="AJ18">
        <v>118</v>
      </c>
      <c r="AK18">
        <v>0</v>
      </c>
      <c r="AL18">
        <v>0</v>
      </c>
      <c r="AM18">
        <v>0</v>
      </c>
      <c r="AN18">
        <v>0</v>
      </c>
      <c r="AO18">
        <v>0</v>
      </c>
      <c r="AP18">
        <v>0</v>
      </c>
      <c r="AQ18">
        <v>0</v>
      </c>
      <c r="AS18" s="37"/>
      <c r="AT18" s="37"/>
      <c r="AU18" s="6">
        <f t="shared" si="106"/>
        <v>0</v>
      </c>
      <c r="AV18" s="6">
        <f t="shared" si="107"/>
        <v>0</v>
      </c>
      <c r="AW18" s="6">
        <f t="shared" si="108"/>
        <v>0</v>
      </c>
      <c r="AX18" s="6">
        <f t="shared" si="109"/>
        <v>0</v>
      </c>
      <c r="AY18" s="193">
        <f t="shared" si="110"/>
        <v>5.6740334309306508</v>
      </c>
      <c r="AZ18" s="193">
        <f t="shared" si="111"/>
        <v>4.1745731882913786</v>
      </c>
      <c r="BA18" s="193">
        <f t="shared" si="112"/>
        <v>3.8150380693314694</v>
      </c>
      <c r="BB18" s="193">
        <f t="shared" si="113"/>
        <v>3.9040600573940507</v>
      </c>
      <c r="BC18" s="72">
        <f t="shared" si="114"/>
        <v>56312.210093717425</v>
      </c>
      <c r="BG18" s="3">
        <f t="shared" si="115"/>
        <v>6.4548265866961412</v>
      </c>
      <c r="BH18" s="6">
        <f t="shared" si="116"/>
        <v>0</v>
      </c>
      <c r="BI18" s="6">
        <f t="shared" si="117"/>
        <v>0</v>
      </c>
      <c r="BJ18" s="6">
        <f t="shared" si="118"/>
        <v>0</v>
      </c>
      <c r="BK18" s="193">
        <f t="shared" si="119"/>
        <v>5.6959571284722008</v>
      </c>
      <c r="BL18" s="193">
        <f t="shared" si="120"/>
        <v>4.1745731882913786</v>
      </c>
      <c r="BM18" s="193">
        <f t="shared" si="121"/>
        <v>3.8150380693314694</v>
      </c>
      <c r="BN18" s="193">
        <f t="shared" si="122"/>
        <v>3.9040600573940507</v>
      </c>
      <c r="BO18" s="72">
        <f t="shared" si="123"/>
        <v>56324.872689121468</v>
      </c>
      <c r="BS18" s="3">
        <f t="shared" si="124"/>
        <v>6.4548469239155981</v>
      </c>
      <c r="BT18" s="6">
        <f t="shared" si="125"/>
        <v>0</v>
      </c>
      <c r="BU18" s="6">
        <f t="shared" si="126"/>
        <v>0</v>
      </c>
      <c r="BV18" s="6">
        <f t="shared" si="127"/>
        <v>0</v>
      </c>
      <c r="BW18" s="193">
        <f t="shared" si="128"/>
        <v>5.6959571967954972</v>
      </c>
      <c r="BX18" s="193">
        <f t="shared" si="129"/>
        <v>4.1745731882913786</v>
      </c>
      <c r="BY18" s="193">
        <f t="shared" si="266"/>
        <v>3.8150380693314694</v>
      </c>
      <c r="BZ18" s="193">
        <f t="shared" si="131"/>
        <v>3.9040600573940507</v>
      </c>
      <c r="CA18" s="72">
        <f t="shared" si="132"/>
        <v>56324.872689121468</v>
      </c>
      <c r="CE18" s="3">
        <f t="shared" si="133"/>
        <v>0</v>
      </c>
      <c r="CF18" s="6">
        <f t="shared" si="134"/>
        <v>5.2860676915337095</v>
      </c>
      <c r="CG18" s="6">
        <f t="shared" si="135"/>
        <v>0</v>
      </c>
      <c r="CH18" s="6">
        <f t="shared" si="136"/>
        <v>0</v>
      </c>
      <c r="CI18" s="193">
        <f t="shared" si="137"/>
        <v>5.6740334309306508</v>
      </c>
      <c r="CJ18" s="193">
        <f t="shared" si="138"/>
        <v>4.2527455326211703</v>
      </c>
      <c r="CK18" s="193">
        <f t="shared" si="267"/>
        <v>3.8150380693314694</v>
      </c>
      <c r="CL18" s="193">
        <f t="shared" si="140"/>
        <v>3.9040600573940507</v>
      </c>
      <c r="CM18" s="72">
        <f t="shared" si="141"/>
        <v>56506.99941862571</v>
      </c>
      <c r="CQ18" s="3">
        <f t="shared" si="142"/>
        <v>0</v>
      </c>
      <c r="CR18" s="6">
        <f t="shared" si="143"/>
        <v>5.2861251818968551</v>
      </c>
      <c r="CS18" s="6">
        <f t="shared" si="144"/>
        <v>0</v>
      </c>
      <c r="CT18" s="6">
        <f t="shared" si="145"/>
        <v>0</v>
      </c>
      <c r="CU18" s="193">
        <f t="shared" si="146"/>
        <v>5.6740334309306508</v>
      </c>
      <c r="CV18" s="193">
        <f t="shared" si="147"/>
        <v>4.2527463504284206</v>
      </c>
      <c r="CW18" s="193">
        <f t="shared" si="268"/>
        <v>3.8150380693314694</v>
      </c>
      <c r="CX18" s="193">
        <f t="shared" si="149"/>
        <v>3.9040600573940507</v>
      </c>
      <c r="CY18" s="72">
        <f t="shared" si="150"/>
        <v>56507.001459952837</v>
      </c>
      <c r="DC18" s="3">
        <f t="shared" si="151"/>
        <v>0</v>
      </c>
      <c r="DD18" s="6">
        <f t="shared" si="152"/>
        <v>0</v>
      </c>
      <c r="DE18" s="6">
        <f t="shared" si="153"/>
        <v>5.1282674504383392</v>
      </c>
      <c r="DF18" s="6">
        <f t="shared" si="154"/>
        <v>0</v>
      </c>
      <c r="DG18" s="193">
        <f t="shared" si="155"/>
        <v>5.6740334309306508</v>
      </c>
      <c r="DH18" s="193">
        <f t="shared" si="156"/>
        <v>4.1745731882913786</v>
      </c>
      <c r="DI18" s="193">
        <f t="shared" si="269"/>
        <v>3.9221070170297523</v>
      </c>
      <c r="DJ18" s="193">
        <f t="shared" si="158"/>
        <v>3.9040600573940507</v>
      </c>
      <c r="DK18" s="72">
        <f t="shared" si="159"/>
        <v>56836.362404020183</v>
      </c>
      <c r="DO18" s="3">
        <f t="shared" si="160"/>
        <v>0</v>
      </c>
      <c r="DP18" s="6">
        <f t="shared" si="161"/>
        <v>0</v>
      </c>
      <c r="DQ18" s="6">
        <f t="shared" si="162"/>
        <v>4.8841585635056433</v>
      </c>
      <c r="DR18" s="6">
        <f t="shared" si="163"/>
        <v>0</v>
      </c>
      <c r="DS18" s="193">
        <f t="shared" si="164"/>
        <v>5.6740334309306508</v>
      </c>
      <c r="DT18" s="193">
        <f t="shared" si="165"/>
        <v>4.1745731882913786</v>
      </c>
      <c r="DU18" s="193">
        <f t="shared" si="270"/>
        <v>3.9172621061833608</v>
      </c>
      <c r="DV18" s="193">
        <f t="shared" si="167"/>
        <v>3.9040600573940507</v>
      </c>
      <c r="DW18" s="72">
        <f t="shared" si="168"/>
        <v>56812.53926287526</v>
      </c>
      <c r="EA18" s="3">
        <f t="shared" si="169"/>
        <v>0</v>
      </c>
      <c r="EB18" s="6">
        <f t="shared" si="170"/>
        <v>0</v>
      </c>
      <c r="EC18" s="6">
        <f t="shared" si="171"/>
        <v>0</v>
      </c>
      <c r="ED18" s="6">
        <f t="shared" si="172"/>
        <v>13.803720041755795</v>
      </c>
      <c r="EE18" s="193">
        <f t="shared" si="173"/>
        <v>5.6740334309306508</v>
      </c>
      <c r="EF18" s="193">
        <f t="shared" si="174"/>
        <v>4.1745731882913786</v>
      </c>
      <c r="EG18" s="193">
        <f t="shared" si="271"/>
        <v>3.8150380693314694</v>
      </c>
      <c r="EH18" s="193">
        <f t="shared" si="176"/>
        <v>4.149576688741841</v>
      </c>
      <c r="EI18" s="72">
        <f t="shared" si="177"/>
        <v>58057.491567311859</v>
      </c>
      <c r="EM18" s="3">
        <f t="shared" si="178"/>
        <v>0</v>
      </c>
      <c r="EN18" s="6">
        <f t="shared" si="179"/>
        <v>0</v>
      </c>
      <c r="EO18" s="6">
        <f t="shared" si="180"/>
        <v>0</v>
      </c>
      <c r="EP18" s="6">
        <f t="shared" si="181"/>
        <v>4.6013535770259502</v>
      </c>
      <c r="EQ18" s="193">
        <f t="shared" si="182"/>
        <v>5.6740334309306508</v>
      </c>
      <c r="ER18" s="193">
        <f t="shared" si="183"/>
        <v>4.1745731882913786</v>
      </c>
      <c r="ES18" s="193">
        <f t="shared" si="272"/>
        <v>3.8150380693314694</v>
      </c>
      <c r="ET18" s="193">
        <f t="shared" si="185"/>
        <v>3.9927692290758716</v>
      </c>
      <c r="EU18" s="72">
        <f t="shared" si="186"/>
        <v>56936.671109082345</v>
      </c>
      <c r="EY18" s="3">
        <f t="shared" si="187"/>
        <v>6.4548265866961412</v>
      </c>
      <c r="EZ18" s="6">
        <f t="shared" si="188"/>
        <v>5.2860676915337095</v>
      </c>
      <c r="FA18" s="6">
        <f t="shared" si="189"/>
        <v>5.1282674504383392</v>
      </c>
      <c r="FB18" s="6">
        <f t="shared" si="190"/>
        <v>13.803720041755795</v>
      </c>
      <c r="FC18" s="193">
        <f t="shared" si="191"/>
        <v>5.6959571284722008</v>
      </c>
      <c r="FD18" s="193">
        <f t="shared" si="192"/>
        <v>4.2527455326211703</v>
      </c>
      <c r="FE18" s="193">
        <f t="shared" si="273"/>
        <v>3.9221070170297523</v>
      </c>
      <c r="FF18" s="193">
        <f t="shared" si="194"/>
        <v>4.149576688741841</v>
      </c>
      <c r="FG18" s="72">
        <f t="shared" si="195"/>
        <v>58813.806751843491</v>
      </c>
      <c r="FK18" s="3">
        <f t="shared" si="196"/>
        <v>6.5865780787461325</v>
      </c>
      <c r="FL18" s="6">
        <f t="shared" si="197"/>
        <v>5.2861251818968551</v>
      </c>
      <c r="FM18" s="6">
        <f t="shared" si="198"/>
        <v>4.8841585635056433</v>
      </c>
      <c r="FN18" s="6">
        <f t="shared" si="199"/>
        <v>4.6013535770259502</v>
      </c>
      <c r="FO18" s="193">
        <f t="shared" si="200"/>
        <v>5.6963996523360665</v>
      </c>
      <c r="FP18" s="193">
        <f t="shared" si="201"/>
        <v>4.2527463504284206</v>
      </c>
      <c r="FQ18" s="193">
        <f t="shared" si="274"/>
        <v>3.9172621061833608</v>
      </c>
      <c r="FR18" s="193">
        <f t="shared" si="203"/>
        <v>3.9927692290758716</v>
      </c>
      <c r="FS18" s="205">
        <f t="shared" si="204"/>
        <v>57654.473019193356</v>
      </c>
      <c r="FW18" s="3">
        <f t="shared" si="205"/>
        <v>7.574541402755675</v>
      </c>
      <c r="FX18" s="6">
        <f t="shared" si="206"/>
        <v>5.9732564914330908</v>
      </c>
      <c r="FY18" s="6">
        <f t="shared" si="207"/>
        <v>6.0562396557557534</v>
      </c>
      <c r="FZ18" s="6">
        <f t="shared" si="208"/>
        <v>5.4294632164239456</v>
      </c>
      <c r="GA18" s="193">
        <f t="shared" si="209"/>
        <v>5.6997117754391358</v>
      </c>
      <c r="GB18" s="193">
        <f t="shared" si="210"/>
        <v>4.2624734093988961</v>
      </c>
      <c r="GC18" s="193">
        <f t="shared" si="275"/>
        <v>3.9403134995197453</v>
      </c>
      <c r="GD18" s="193">
        <f t="shared" si="212"/>
        <v>4.0079311305904062</v>
      </c>
      <c r="GE18" s="72">
        <f t="shared" si="213"/>
        <v>57905.425027458034</v>
      </c>
      <c r="GI18" s="3">
        <f t="shared" si="214"/>
        <v>7.2452135156793425</v>
      </c>
      <c r="GJ18" s="6">
        <f t="shared" si="215"/>
        <v>5.8146744606870806</v>
      </c>
      <c r="GK18" s="6">
        <f t="shared" si="216"/>
        <v>5.3724706623639751</v>
      </c>
      <c r="GL18" s="6">
        <f t="shared" si="217"/>
        <v>5.0613640153104589</v>
      </c>
      <c r="GM18" s="193">
        <f t="shared" si="218"/>
        <v>5.6986089301483203</v>
      </c>
      <c r="GN18" s="193">
        <f t="shared" si="219"/>
        <v>4.2602368993415567</v>
      </c>
      <c r="GO18" s="193">
        <f t="shared" si="276"/>
        <v>3.92693042643414</v>
      </c>
      <c r="GP18" s="193">
        <f t="shared" si="221"/>
        <v>4.0012199488370799</v>
      </c>
      <c r="GQ18" s="72">
        <f t="shared" si="222"/>
        <v>57783.806850233268</v>
      </c>
      <c r="GU18" s="3">
        <f t="shared" si="223"/>
        <v>8.5625250639846779</v>
      </c>
      <c r="GV18" s="6">
        <f t="shared" si="224"/>
        <v>6.3432812298404508</v>
      </c>
      <c r="GW18" s="6">
        <f t="shared" si="225"/>
        <v>6.3492835100665159</v>
      </c>
      <c r="GX18" s="6">
        <f t="shared" si="226"/>
        <v>5.7515500173982481</v>
      </c>
      <c r="GY18" s="193">
        <f t="shared" si="227"/>
        <v>5.7030130324303121</v>
      </c>
      <c r="GZ18" s="193">
        <f t="shared" si="228"/>
        <v>4.2676725625236651</v>
      </c>
      <c r="HA18" s="193">
        <f t="shared" si="277"/>
        <v>3.9459947241564572</v>
      </c>
      <c r="HB18" s="193">
        <f t="shared" si="230"/>
        <v>4.0137666935826122</v>
      </c>
      <c r="HC18" s="205">
        <f t="shared" si="231"/>
        <v>57991.223285100707</v>
      </c>
      <c r="HG18" s="3">
        <f t="shared" si="37"/>
        <v>7.574541402755675</v>
      </c>
      <c r="HH18" s="6">
        <f t="shared" si="38"/>
        <v>0</v>
      </c>
      <c r="HI18" s="6">
        <f t="shared" si="39"/>
        <v>0</v>
      </c>
      <c r="HJ18" s="6">
        <f t="shared" si="40"/>
        <v>0</v>
      </c>
      <c r="HK18" s="193">
        <f t="shared" si="232"/>
        <v>5.6997117754391358</v>
      </c>
      <c r="HL18" s="193">
        <f t="shared" si="232"/>
        <v>4.1745731882913786</v>
      </c>
      <c r="HM18" s="193">
        <f t="shared" si="232"/>
        <v>3.8150380693314694</v>
      </c>
      <c r="HN18" s="193">
        <f t="shared" si="232"/>
        <v>3.9040600573940507</v>
      </c>
      <c r="HO18" s="212">
        <f t="shared" si="233"/>
        <v>56327.041567606793</v>
      </c>
      <c r="HS18" s="3">
        <f t="shared" si="41"/>
        <v>7.2452135156793425</v>
      </c>
      <c r="HT18" s="6">
        <f t="shared" si="42"/>
        <v>0</v>
      </c>
      <c r="HU18" s="6">
        <f t="shared" si="43"/>
        <v>0</v>
      </c>
      <c r="HV18" s="6">
        <f t="shared" si="44"/>
        <v>0</v>
      </c>
      <c r="HW18" s="193">
        <f t="shared" si="234"/>
        <v>5.6986089301483203</v>
      </c>
      <c r="HX18" s="193">
        <f t="shared" si="234"/>
        <v>4.1745731882913786</v>
      </c>
      <c r="HY18" s="193">
        <f t="shared" si="234"/>
        <v>3.8150380693314694</v>
      </c>
      <c r="HZ18" s="193">
        <f t="shared" si="234"/>
        <v>3.9040600573940507</v>
      </c>
      <c r="IA18" s="212">
        <f t="shared" si="235"/>
        <v>56326.404498404147</v>
      </c>
      <c r="IE18" s="3">
        <f t="shared" si="45"/>
        <v>8.5625250639846779</v>
      </c>
      <c r="IF18" s="6">
        <f t="shared" si="46"/>
        <v>0</v>
      </c>
      <c r="IG18" s="6">
        <f t="shared" si="47"/>
        <v>0</v>
      </c>
      <c r="IH18" s="6">
        <f t="shared" si="48"/>
        <v>0</v>
      </c>
      <c r="II18" s="193">
        <f t="shared" si="236"/>
        <v>5.7030130324303121</v>
      </c>
      <c r="IJ18" s="193">
        <f t="shared" si="236"/>
        <v>4.1745731882913786</v>
      </c>
      <c r="IK18" s="193">
        <f t="shared" si="236"/>
        <v>3.8150380693314694</v>
      </c>
      <c r="IL18" s="193">
        <f t="shared" si="236"/>
        <v>3.9040600573940507</v>
      </c>
      <c r="IM18" s="205">
        <f t="shared" si="237"/>
        <v>56328.948613565233</v>
      </c>
      <c r="IQ18" s="3">
        <f t="shared" si="49"/>
        <v>0</v>
      </c>
      <c r="IR18" s="6">
        <f t="shared" si="50"/>
        <v>5.9732564914330908</v>
      </c>
      <c r="IS18" s="6">
        <f t="shared" si="51"/>
        <v>0</v>
      </c>
      <c r="IT18" s="6">
        <f t="shared" si="52"/>
        <v>0</v>
      </c>
      <c r="IU18" s="193">
        <f t="shared" si="238"/>
        <v>5.6740334309306508</v>
      </c>
      <c r="IV18" s="193">
        <f t="shared" si="238"/>
        <v>4.2624734093988961</v>
      </c>
      <c r="IW18" s="193">
        <f t="shared" si="238"/>
        <v>3.8150380693314694</v>
      </c>
      <c r="IX18" s="193">
        <f t="shared" si="238"/>
        <v>3.9040600573940507</v>
      </c>
      <c r="IY18" s="212">
        <f t="shared" si="239"/>
        <v>56531.286370497954</v>
      </c>
      <c r="JC18" s="3">
        <f t="shared" si="53"/>
        <v>0</v>
      </c>
      <c r="JD18" s="6">
        <f t="shared" si="54"/>
        <v>5.8146744606870806</v>
      </c>
      <c r="JE18" s="6">
        <f t="shared" si="55"/>
        <v>0</v>
      </c>
      <c r="JF18" s="6">
        <f t="shared" si="56"/>
        <v>0</v>
      </c>
      <c r="JG18" s="193">
        <f t="shared" si="240"/>
        <v>5.6740334309306508</v>
      </c>
      <c r="JH18" s="193">
        <f t="shared" si="240"/>
        <v>4.2602368993415567</v>
      </c>
      <c r="JI18" s="193">
        <f t="shared" si="240"/>
        <v>3.8150380693314694</v>
      </c>
      <c r="JJ18" s="193">
        <f t="shared" si="240"/>
        <v>3.9040600573940507</v>
      </c>
      <c r="JK18" s="212">
        <f t="shared" si="241"/>
        <v>56525.701698619545</v>
      </c>
      <c r="JO18" s="3">
        <f t="shared" si="57"/>
        <v>0</v>
      </c>
      <c r="JP18" s="6">
        <f t="shared" si="58"/>
        <v>6.3432812298404508</v>
      </c>
      <c r="JQ18" s="6">
        <f t="shared" si="59"/>
        <v>0</v>
      </c>
      <c r="JR18" s="6">
        <f t="shared" si="60"/>
        <v>0</v>
      </c>
      <c r="JS18" s="193">
        <f t="shared" si="242"/>
        <v>5.6740334309306508</v>
      </c>
      <c r="JT18" s="193">
        <f t="shared" si="242"/>
        <v>4.2676725625236651</v>
      </c>
      <c r="JU18" s="193">
        <f t="shared" si="242"/>
        <v>3.8150380693314694</v>
      </c>
      <c r="JV18" s="193">
        <f t="shared" si="242"/>
        <v>3.9040600573940507</v>
      </c>
      <c r="JW18" s="205">
        <f t="shared" si="243"/>
        <v>56544.271035185244</v>
      </c>
      <c r="KA18" s="3">
        <f t="shared" si="61"/>
        <v>0</v>
      </c>
      <c r="KB18" s="6">
        <f t="shared" si="62"/>
        <v>0</v>
      </c>
      <c r="KC18" s="6">
        <f t="shared" si="63"/>
        <v>6.0562396557557534</v>
      </c>
      <c r="KD18" s="6">
        <f t="shared" si="64"/>
        <v>0</v>
      </c>
      <c r="KE18" s="193">
        <f t="shared" si="244"/>
        <v>5.6740334309306508</v>
      </c>
      <c r="KF18" s="193">
        <f t="shared" si="244"/>
        <v>4.1745731882913786</v>
      </c>
      <c r="KG18" s="193">
        <f t="shared" si="244"/>
        <v>3.9403134995197453</v>
      </c>
      <c r="KH18" s="193">
        <f t="shared" si="244"/>
        <v>3.9040600573940507</v>
      </c>
      <c r="KI18" s="212">
        <f t="shared" si="245"/>
        <v>56925.975702837779</v>
      </c>
      <c r="KM18" s="3">
        <f t="shared" si="65"/>
        <v>0</v>
      </c>
      <c r="KN18" s="6">
        <f t="shared" si="66"/>
        <v>0</v>
      </c>
      <c r="KO18" s="6">
        <f t="shared" si="67"/>
        <v>5.3724706623639751</v>
      </c>
      <c r="KP18" s="6">
        <f t="shared" si="68"/>
        <v>0</v>
      </c>
      <c r="KQ18" s="193">
        <f t="shared" si="246"/>
        <v>5.6740334309306508</v>
      </c>
      <c r="KR18" s="193">
        <f t="shared" si="246"/>
        <v>4.1745731882913786</v>
      </c>
      <c r="KS18" s="193">
        <f t="shared" si="246"/>
        <v>3.92693042643414</v>
      </c>
      <c r="KT18" s="193">
        <f t="shared" si="246"/>
        <v>3.9040600573940507</v>
      </c>
      <c r="KU18" s="212">
        <f t="shared" si="247"/>
        <v>56860.08974272757</v>
      </c>
      <c r="KY18" s="3">
        <f t="shared" si="69"/>
        <v>0</v>
      </c>
      <c r="KZ18" s="6">
        <f t="shared" si="70"/>
        <v>0</v>
      </c>
      <c r="LA18" s="6">
        <f t="shared" si="71"/>
        <v>6.3492835100665159</v>
      </c>
      <c r="LB18" s="6">
        <f t="shared" si="72"/>
        <v>0</v>
      </c>
      <c r="LC18" s="193">
        <f t="shared" si="248"/>
        <v>5.6740334309306508</v>
      </c>
      <c r="LD18" s="193">
        <f t="shared" si="248"/>
        <v>4.1745731882913786</v>
      </c>
      <c r="LE18" s="193">
        <f t="shared" si="248"/>
        <v>3.9459947241564572</v>
      </c>
      <c r="LF18" s="193">
        <f t="shared" si="248"/>
        <v>3.9040600573940507</v>
      </c>
      <c r="LG18" s="205">
        <f t="shared" si="249"/>
        <v>56953.9679132401</v>
      </c>
      <c r="LK18" s="3">
        <f t="shared" si="73"/>
        <v>0</v>
      </c>
      <c r="LL18" s="6">
        <f t="shared" si="74"/>
        <v>0</v>
      </c>
      <c r="LM18" s="6">
        <f t="shared" si="75"/>
        <v>0</v>
      </c>
      <c r="LN18" s="6">
        <f t="shared" si="76"/>
        <v>5.4294632164239456</v>
      </c>
      <c r="LO18" s="193">
        <f t="shared" si="250"/>
        <v>5.6740334309306508</v>
      </c>
      <c r="LP18" s="193">
        <f t="shared" si="250"/>
        <v>4.1745731882913786</v>
      </c>
      <c r="LQ18" s="193">
        <f t="shared" si="250"/>
        <v>3.8150380693314694</v>
      </c>
      <c r="LR18" s="193">
        <f t="shared" si="250"/>
        <v>4.0079311305904062</v>
      </c>
      <c r="LS18" s="212">
        <f t="shared" si="251"/>
        <v>57044.092901489974</v>
      </c>
      <c r="LW18" s="3">
        <f t="shared" si="77"/>
        <v>0</v>
      </c>
      <c r="LX18" s="6">
        <f t="shared" si="78"/>
        <v>0</v>
      </c>
      <c r="LY18" s="6">
        <f t="shared" si="79"/>
        <v>0</v>
      </c>
      <c r="LZ18" s="6">
        <f t="shared" si="80"/>
        <v>5.0613640153104589</v>
      </c>
      <c r="MA18" s="193">
        <f t="shared" si="252"/>
        <v>5.6740334309306508</v>
      </c>
      <c r="MB18" s="193">
        <f t="shared" si="252"/>
        <v>4.1745731882913786</v>
      </c>
      <c r="MC18" s="193">
        <f t="shared" si="252"/>
        <v>3.8150380693314694</v>
      </c>
      <c r="MD18" s="193">
        <f t="shared" si="252"/>
        <v>4.0012199488370799</v>
      </c>
      <c r="ME18" s="212">
        <f t="shared" si="253"/>
        <v>56996.519324818262</v>
      </c>
      <c r="MI18" s="3">
        <f t="shared" si="81"/>
        <v>0</v>
      </c>
      <c r="MJ18" s="6">
        <f t="shared" si="82"/>
        <v>0</v>
      </c>
      <c r="MK18" s="6">
        <f t="shared" si="83"/>
        <v>0</v>
      </c>
      <c r="ML18" s="6">
        <f t="shared" si="84"/>
        <v>5.7515500173982481</v>
      </c>
      <c r="MM18" s="193">
        <f t="shared" si="254"/>
        <v>5.6740334309306508</v>
      </c>
      <c r="MN18" s="193">
        <f t="shared" si="254"/>
        <v>4.1745731882913786</v>
      </c>
      <c r="MO18" s="193">
        <f t="shared" si="254"/>
        <v>3.8150380693314694</v>
      </c>
      <c r="MP18" s="193">
        <f t="shared" si="254"/>
        <v>4.0137666935826122</v>
      </c>
      <c r="MQ18" s="205">
        <f t="shared" si="255"/>
        <v>57085.491750544446</v>
      </c>
      <c r="MT18" s="3">
        <f t="shared" si="85"/>
        <v>6.2572298544503404</v>
      </c>
      <c r="MU18" s="6">
        <f t="shared" si="86"/>
        <v>5.2860676915337095</v>
      </c>
      <c r="MV18" s="6">
        <f t="shared" si="87"/>
        <v>5.6166738742896092</v>
      </c>
      <c r="MW18" s="6">
        <f t="shared" si="88"/>
        <v>5.5214880167023184</v>
      </c>
      <c r="MX18" s="193">
        <f t="shared" si="256"/>
        <v>5.695293077836328</v>
      </c>
      <c r="MY18" s="193">
        <f t="shared" si="256"/>
        <v>4.2527455326211703</v>
      </c>
      <c r="MZ18" s="193">
        <f t="shared" si="256"/>
        <v>3.9317306821950733</v>
      </c>
      <c r="NA18" s="193">
        <f t="shared" si="256"/>
        <v>4.0096019120741673</v>
      </c>
      <c r="NB18" s="212">
        <f t="shared" si="257"/>
        <v>57846.969569132045</v>
      </c>
      <c r="NF18" s="3">
        <f t="shared" si="89"/>
        <v>6.2572298544503395</v>
      </c>
      <c r="NG18" s="6">
        <f t="shared" si="90"/>
        <v>0</v>
      </c>
      <c r="NH18" s="6">
        <f t="shared" si="91"/>
        <v>0</v>
      </c>
      <c r="NI18" s="6">
        <f t="shared" si="92"/>
        <v>0</v>
      </c>
      <c r="NJ18" s="193">
        <f t="shared" si="258"/>
        <v>5.695293077836328</v>
      </c>
      <c r="NK18" s="193">
        <f t="shared" si="258"/>
        <v>4.1745731882913786</v>
      </c>
      <c r="NL18" s="193">
        <f t="shared" si="258"/>
        <v>3.8150380693314694</v>
      </c>
      <c r="NM18" s="193">
        <f t="shared" si="258"/>
        <v>3.9040600573940507</v>
      </c>
      <c r="NN18" s="212">
        <f t="shared" si="259"/>
        <v>56324.489107784219</v>
      </c>
      <c r="NR18" s="3">
        <f t="shared" si="93"/>
        <v>0</v>
      </c>
      <c r="NS18" s="6">
        <f t="shared" si="94"/>
        <v>5.2860676915337095</v>
      </c>
      <c r="NT18" s="6">
        <f t="shared" si="95"/>
        <v>0</v>
      </c>
      <c r="NU18" s="6">
        <f t="shared" si="96"/>
        <v>0</v>
      </c>
      <c r="NV18" s="193">
        <f t="shared" si="260"/>
        <v>5.6740334309306508</v>
      </c>
      <c r="NW18" s="193">
        <f t="shared" si="260"/>
        <v>4.2527455326211703</v>
      </c>
      <c r="NX18" s="193">
        <f t="shared" si="260"/>
        <v>3.8150380693314694</v>
      </c>
      <c r="NY18" s="193">
        <f t="shared" si="260"/>
        <v>3.9040600573940507</v>
      </c>
      <c r="NZ18" s="212">
        <f t="shared" si="261"/>
        <v>56506.99941862571</v>
      </c>
      <c r="OD18" s="3">
        <f t="shared" si="97"/>
        <v>0</v>
      </c>
      <c r="OE18" s="6">
        <f t="shared" si="98"/>
        <v>0</v>
      </c>
      <c r="OF18" s="6">
        <f t="shared" si="99"/>
        <v>5.6166738742896092</v>
      </c>
      <c r="OG18" s="6">
        <f t="shared" si="100"/>
        <v>0</v>
      </c>
      <c r="OH18" s="193">
        <f t="shared" si="262"/>
        <v>5.6740334309306508</v>
      </c>
      <c r="OI18" s="193">
        <f t="shared" si="262"/>
        <v>4.1745731882913786</v>
      </c>
      <c r="OJ18" s="193">
        <f t="shared" si="262"/>
        <v>3.9317306821950733</v>
      </c>
      <c r="OK18" s="193">
        <f t="shared" si="262"/>
        <v>3.9040600573940507</v>
      </c>
      <c r="OL18" s="212">
        <f t="shared" si="263"/>
        <v>56883.713018100214</v>
      </c>
      <c r="OP18" s="3">
        <f t="shared" si="101"/>
        <v>0</v>
      </c>
      <c r="OQ18" s="6">
        <f t="shared" si="102"/>
        <v>0</v>
      </c>
      <c r="OR18" s="6">
        <f t="shared" si="103"/>
        <v>0</v>
      </c>
      <c r="OS18" s="6">
        <f t="shared" si="104"/>
        <v>5.5214880167023184</v>
      </c>
      <c r="OT18" s="193">
        <f t="shared" si="264"/>
        <v>5.6740334309306508</v>
      </c>
      <c r="OU18" s="193">
        <f t="shared" si="264"/>
        <v>4.1745731882913786</v>
      </c>
      <c r="OV18" s="193">
        <f t="shared" si="264"/>
        <v>3.8150380693314694</v>
      </c>
      <c r="OW18" s="193">
        <f t="shared" si="264"/>
        <v>4.0096019120741673</v>
      </c>
      <c r="OX18" s="232">
        <f t="shared" si="265"/>
        <v>57055.942747871915</v>
      </c>
    </row>
    <row r="19" spans="2:414" x14ac:dyDescent="0.2">
      <c r="B19" s="81">
        <v>45388</v>
      </c>
      <c r="C19">
        <v>119</v>
      </c>
      <c r="D19">
        <v>11.20083814149783</v>
      </c>
      <c r="E19">
        <v>0</v>
      </c>
      <c r="F19">
        <v>0</v>
      </c>
      <c r="G19">
        <v>0</v>
      </c>
      <c r="H19">
        <v>1</v>
      </c>
      <c r="I19">
        <v>0</v>
      </c>
      <c r="J19">
        <v>0</v>
      </c>
      <c r="K19">
        <v>0</v>
      </c>
      <c r="L19">
        <v>0</v>
      </c>
      <c r="M19">
        <v>0</v>
      </c>
      <c r="N19">
        <v>0</v>
      </c>
      <c r="O19">
        <v>0</v>
      </c>
      <c r="P19">
        <v>0</v>
      </c>
      <c r="Q19">
        <v>0</v>
      </c>
      <c r="R19">
        <v>0</v>
      </c>
      <c r="S19">
        <v>0</v>
      </c>
      <c r="T19">
        <v>14161</v>
      </c>
      <c r="U19">
        <v>6.5618195994879782</v>
      </c>
      <c r="V19">
        <v>5.2911681144825531</v>
      </c>
      <c r="W19">
        <v>4.8906093380373399</v>
      </c>
      <c r="X19">
        <v>4.6453891090407042</v>
      </c>
      <c r="Y19" s="3">
        <v>416.35126507945017</v>
      </c>
      <c r="Z19" s="3">
        <v>133.56316278960293</v>
      </c>
      <c r="AA19" s="3">
        <v>87.656128529912792</v>
      </c>
      <c r="AB19" s="3">
        <v>54.500432048235965</v>
      </c>
      <c r="AC19">
        <v>0</v>
      </c>
      <c r="AD19">
        <v>0</v>
      </c>
      <c r="AE19" s="6"/>
      <c r="AF19" s="1" t="s">
        <v>5</v>
      </c>
      <c r="AG19">
        <v>119</v>
      </c>
      <c r="AH19" s="189">
        <v>45388</v>
      </c>
      <c r="AI19">
        <f t="shared" si="105"/>
        <v>4</v>
      </c>
      <c r="AJ19">
        <v>119</v>
      </c>
      <c r="AK19">
        <v>0</v>
      </c>
      <c r="AL19">
        <v>0</v>
      </c>
      <c r="AM19">
        <v>0</v>
      </c>
      <c r="AN19">
        <v>0</v>
      </c>
      <c r="AO19">
        <v>0</v>
      </c>
      <c r="AP19">
        <v>0</v>
      </c>
      <c r="AQ19">
        <v>0</v>
      </c>
      <c r="AS19" s="37"/>
      <c r="AT19" s="37"/>
      <c r="AU19" s="6">
        <f t="shared" si="106"/>
        <v>0</v>
      </c>
      <c r="AV19" s="6">
        <f t="shared" si="107"/>
        <v>0</v>
      </c>
      <c r="AW19" s="6">
        <f t="shared" si="108"/>
        <v>0</v>
      </c>
      <c r="AX19" s="6">
        <f t="shared" si="109"/>
        <v>0</v>
      </c>
      <c r="AY19" s="193">
        <f t="shared" si="110"/>
        <v>5.6740334309306508</v>
      </c>
      <c r="AZ19" s="193">
        <f t="shared" si="111"/>
        <v>4.1745731882913786</v>
      </c>
      <c r="BA19" s="193">
        <f t="shared" si="112"/>
        <v>3.8150380693314694</v>
      </c>
      <c r="BB19" s="193">
        <f t="shared" si="113"/>
        <v>3.9040600573940507</v>
      </c>
      <c r="BC19" s="72">
        <f t="shared" si="114"/>
        <v>56312.210093717425</v>
      </c>
      <c r="BG19" s="3">
        <f t="shared" si="115"/>
        <v>6.4305832074982181</v>
      </c>
      <c r="BH19" s="6">
        <f t="shared" si="116"/>
        <v>0</v>
      </c>
      <c r="BI19" s="6">
        <f t="shared" si="117"/>
        <v>0</v>
      </c>
      <c r="BJ19" s="6">
        <f t="shared" si="118"/>
        <v>0</v>
      </c>
      <c r="BK19" s="193">
        <f t="shared" si="119"/>
        <v>5.6958756790344287</v>
      </c>
      <c r="BL19" s="193">
        <f t="shared" si="120"/>
        <v>4.1745731882913786</v>
      </c>
      <c r="BM19" s="193">
        <f t="shared" si="121"/>
        <v>3.8150380693314694</v>
      </c>
      <c r="BN19" s="193">
        <f t="shared" si="122"/>
        <v>3.9040600573940507</v>
      </c>
      <c r="BO19" s="72">
        <f t="shared" si="123"/>
        <v>56324.82564063459</v>
      </c>
      <c r="BS19" s="3">
        <f t="shared" si="124"/>
        <v>6.4306034683340707</v>
      </c>
      <c r="BT19" s="6">
        <f t="shared" si="125"/>
        <v>0</v>
      </c>
      <c r="BU19" s="6">
        <f t="shared" si="126"/>
        <v>0</v>
      </c>
      <c r="BV19" s="6">
        <f t="shared" si="127"/>
        <v>0</v>
      </c>
      <c r="BW19" s="193">
        <f t="shared" si="128"/>
        <v>5.6958757471066566</v>
      </c>
      <c r="BX19" s="193">
        <f t="shared" si="129"/>
        <v>4.1745731882913786</v>
      </c>
      <c r="BY19" s="193">
        <f t="shared" si="266"/>
        <v>3.8150380693314694</v>
      </c>
      <c r="BZ19" s="193">
        <f t="shared" si="131"/>
        <v>3.9040600573940507</v>
      </c>
      <c r="CA19" s="72">
        <f t="shared" si="132"/>
        <v>56324.82564063459</v>
      </c>
      <c r="CE19" s="3">
        <f t="shared" si="133"/>
        <v>0</v>
      </c>
      <c r="CF19" s="6">
        <f t="shared" si="134"/>
        <v>5.2911681144825531</v>
      </c>
      <c r="CG19" s="6">
        <f t="shared" si="135"/>
        <v>0</v>
      </c>
      <c r="CH19" s="6">
        <f t="shared" si="136"/>
        <v>0</v>
      </c>
      <c r="CI19" s="193">
        <f t="shared" si="137"/>
        <v>5.6740334309306508</v>
      </c>
      <c r="CJ19" s="193">
        <f t="shared" si="138"/>
        <v>4.2528180841417242</v>
      </c>
      <c r="CK19" s="193">
        <f t="shared" si="267"/>
        <v>3.8150380693314694</v>
      </c>
      <c r="CL19" s="193">
        <f t="shared" si="140"/>
        <v>3.9040600573940507</v>
      </c>
      <c r="CM19" s="72">
        <f t="shared" si="141"/>
        <v>56507.180514623353</v>
      </c>
      <c r="CQ19" s="3">
        <f t="shared" si="142"/>
        <v>0</v>
      </c>
      <c r="CR19" s="6">
        <f t="shared" si="143"/>
        <v>5.2912256603170214</v>
      </c>
      <c r="CS19" s="6">
        <f t="shared" si="144"/>
        <v>0</v>
      </c>
      <c r="CT19" s="6">
        <f t="shared" si="145"/>
        <v>0</v>
      </c>
      <c r="CU19" s="193">
        <f t="shared" si="146"/>
        <v>5.6740334309306508</v>
      </c>
      <c r="CV19" s="193">
        <f t="shared" si="147"/>
        <v>4.2528189026786727</v>
      </c>
      <c r="CW19" s="193">
        <f t="shared" si="268"/>
        <v>3.8150380693314694</v>
      </c>
      <c r="CX19" s="193">
        <f t="shared" si="149"/>
        <v>3.9040600573940507</v>
      </c>
      <c r="CY19" s="72">
        <f t="shared" si="150"/>
        <v>56507.182557778462</v>
      </c>
      <c r="DC19" s="3">
        <f t="shared" si="151"/>
        <v>0</v>
      </c>
      <c r="DD19" s="6">
        <f t="shared" si="152"/>
        <v>0</v>
      </c>
      <c r="DE19" s="6">
        <f t="shared" si="153"/>
        <v>5.1351398049392074</v>
      </c>
      <c r="DF19" s="6">
        <f t="shared" si="154"/>
        <v>0</v>
      </c>
      <c r="DG19" s="193">
        <f t="shared" si="155"/>
        <v>5.6740334309306508</v>
      </c>
      <c r="DH19" s="193">
        <f t="shared" si="156"/>
        <v>4.1745731882913786</v>
      </c>
      <c r="DI19" s="193">
        <f t="shared" si="269"/>
        <v>3.9222430758101838</v>
      </c>
      <c r="DJ19" s="193">
        <f t="shared" si="158"/>
        <v>3.9040600573940507</v>
      </c>
      <c r="DK19" s="72">
        <f t="shared" si="159"/>
        <v>56837.031569298691</v>
      </c>
      <c r="DO19" s="3">
        <f t="shared" si="160"/>
        <v>0</v>
      </c>
      <c r="DP19" s="6">
        <f t="shared" si="161"/>
        <v>0</v>
      </c>
      <c r="DQ19" s="6">
        <f t="shared" si="162"/>
        <v>4.8907037894345269</v>
      </c>
      <c r="DR19" s="6">
        <f t="shared" si="163"/>
        <v>0</v>
      </c>
      <c r="DS19" s="193">
        <f t="shared" si="164"/>
        <v>5.6740334309306508</v>
      </c>
      <c r="DT19" s="193">
        <f t="shared" si="165"/>
        <v>4.1745731882913786</v>
      </c>
      <c r="DU19" s="193">
        <f t="shared" si="270"/>
        <v>3.9173923181954362</v>
      </c>
      <c r="DV19" s="193">
        <f t="shared" si="167"/>
        <v>3.9040600573940507</v>
      </c>
      <c r="DW19" s="72">
        <f t="shared" si="168"/>
        <v>56813.179403943606</v>
      </c>
      <c r="EA19" s="3">
        <f t="shared" si="169"/>
        <v>0</v>
      </c>
      <c r="EB19" s="6">
        <f t="shared" si="170"/>
        <v>0</v>
      </c>
      <c r="EC19" s="6">
        <f t="shared" si="171"/>
        <v>0</v>
      </c>
      <c r="ED19" s="6">
        <f t="shared" si="172"/>
        <v>13.936167327122114</v>
      </c>
      <c r="EE19" s="193">
        <f t="shared" si="173"/>
        <v>5.6740334309306508</v>
      </c>
      <c r="EF19" s="193">
        <f t="shared" si="174"/>
        <v>4.1745731882913786</v>
      </c>
      <c r="EG19" s="193">
        <f t="shared" si="271"/>
        <v>3.8150380693314694</v>
      </c>
      <c r="EH19" s="193">
        <f t="shared" si="176"/>
        <v>4.1516633483630008</v>
      </c>
      <c r="EI19" s="72">
        <f t="shared" si="177"/>
        <v>58072.554290512489</v>
      </c>
      <c r="EM19" s="3">
        <f t="shared" si="178"/>
        <v>0</v>
      </c>
      <c r="EN19" s="6">
        <f t="shared" si="179"/>
        <v>0</v>
      </c>
      <c r="EO19" s="6">
        <f t="shared" si="180"/>
        <v>0</v>
      </c>
      <c r="EP19" s="6">
        <f t="shared" si="181"/>
        <v>4.6455037617909376</v>
      </c>
      <c r="EQ19" s="193">
        <f t="shared" si="182"/>
        <v>5.6740334309306508</v>
      </c>
      <c r="ER19" s="193">
        <f t="shared" si="183"/>
        <v>4.1745731882913786</v>
      </c>
      <c r="ES19" s="193">
        <f t="shared" si="272"/>
        <v>3.8150380693314694</v>
      </c>
      <c r="ET19" s="193">
        <f t="shared" si="185"/>
        <v>3.9935834046587093</v>
      </c>
      <c r="EU19" s="72">
        <f t="shared" si="186"/>
        <v>56942.434384955981</v>
      </c>
      <c r="EY19" s="3">
        <f t="shared" si="187"/>
        <v>6.4305832074982181</v>
      </c>
      <c r="EZ19" s="6">
        <f t="shared" si="188"/>
        <v>5.2911681144825531</v>
      </c>
      <c r="FA19" s="6">
        <f t="shared" si="189"/>
        <v>5.1351398049392074</v>
      </c>
      <c r="FB19" s="6">
        <f t="shared" si="190"/>
        <v>13.936167327122114</v>
      </c>
      <c r="FC19" s="193">
        <f t="shared" si="191"/>
        <v>5.6958756790344287</v>
      </c>
      <c r="FD19" s="193">
        <f t="shared" si="192"/>
        <v>4.2528180841417242</v>
      </c>
      <c r="FE19" s="193">
        <f t="shared" si="273"/>
        <v>3.9222430758101838</v>
      </c>
      <c r="FF19" s="193">
        <f t="shared" si="194"/>
        <v>4.1516633483630008</v>
      </c>
      <c r="FG19" s="72">
        <f t="shared" si="195"/>
        <v>58829.897722738824</v>
      </c>
      <c r="FK19" s="3">
        <f t="shared" si="196"/>
        <v>6.5618398603238308</v>
      </c>
      <c r="FL19" s="6">
        <f t="shared" si="197"/>
        <v>5.2912256603170214</v>
      </c>
      <c r="FM19" s="6">
        <f t="shared" si="198"/>
        <v>4.8907037894345269</v>
      </c>
      <c r="FN19" s="6">
        <f t="shared" si="199"/>
        <v>4.6455037617909376</v>
      </c>
      <c r="FO19" s="193">
        <f t="shared" si="200"/>
        <v>5.6963165771115918</v>
      </c>
      <c r="FP19" s="193">
        <f t="shared" si="201"/>
        <v>4.2528189026786727</v>
      </c>
      <c r="FQ19" s="193">
        <f t="shared" si="274"/>
        <v>3.9173923181954362</v>
      </c>
      <c r="FR19" s="193">
        <f t="shared" si="203"/>
        <v>3.9935834046587093</v>
      </c>
      <c r="FS19" s="205">
        <f t="shared" si="204"/>
        <v>57661.094316248891</v>
      </c>
      <c r="FW19" s="3">
        <f t="shared" si="205"/>
        <v>7.5460925394111742</v>
      </c>
      <c r="FX19" s="6">
        <f t="shared" si="206"/>
        <v>5.9790199693652841</v>
      </c>
      <c r="FY19" s="6">
        <f t="shared" si="207"/>
        <v>6.0643555791663015</v>
      </c>
      <c r="FZ19" s="6">
        <f t="shared" si="208"/>
        <v>5.4815591486680306</v>
      </c>
      <c r="GA19" s="193">
        <f t="shared" si="209"/>
        <v>5.6996165545519792</v>
      </c>
      <c r="GB19" s="193">
        <f t="shared" si="210"/>
        <v>4.2625545986103814</v>
      </c>
      <c r="GC19" s="193">
        <f t="shared" si="275"/>
        <v>3.9404712778183626</v>
      </c>
      <c r="GD19" s="193">
        <f t="shared" si="212"/>
        <v>4.0088773153806274</v>
      </c>
      <c r="GE19" s="72">
        <f t="shared" si="213"/>
        <v>57913.178587808245</v>
      </c>
      <c r="GI19" s="3">
        <f t="shared" si="214"/>
        <v>7.218001559436777</v>
      </c>
      <c r="GJ19" s="6">
        <f t="shared" si="215"/>
        <v>5.8202849259308085</v>
      </c>
      <c r="GK19" s="6">
        <f t="shared" si="216"/>
        <v>5.379670271841074</v>
      </c>
      <c r="GL19" s="6">
        <f t="shared" si="217"/>
        <v>5.1099280199447747</v>
      </c>
      <c r="GM19" s="193">
        <f t="shared" si="218"/>
        <v>5.6985177489804117</v>
      </c>
      <c r="GN19" s="193">
        <f t="shared" si="219"/>
        <v>4.2603161101231857</v>
      </c>
      <c r="GO19" s="193">
        <f t="shared" si="276"/>
        <v>3.9270722779306606</v>
      </c>
      <c r="GP19" s="193">
        <f t="shared" si="221"/>
        <v>4.0021079507591084</v>
      </c>
      <c r="GQ19" s="72">
        <f t="shared" si="222"/>
        <v>57791.043804750771</v>
      </c>
      <c r="GU19" s="3">
        <f t="shared" si="223"/>
        <v>8.5303654793343728</v>
      </c>
      <c r="GV19" s="6">
        <f t="shared" si="224"/>
        <v>6.3494017373790639</v>
      </c>
      <c r="GW19" s="6">
        <f t="shared" si="225"/>
        <v>6.3577921394485424</v>
      </c>
      <c r="GX19" s="6">
        <f t="shared" si="226"/>
        <v>5.8067363863008801</v>
      </c>
      <c r="GY19" s="193">
        <f t="shared" si="227"/>
        <v>5.7029057455448973</v>
      </c>
      <c r="GZ19" s="193">
        <f t="shared" si="228"/>
        <v>4.2677583338582323</v>
      </c>
      <c r="HA19" s="193">
        <f t="shared" si="277"/>
        <v>3.9461591992556522</v>
      </c>
      <c r="HB19" s="193">
        <f t="shared" si="230"/>
        <v>4.0147631508918105</v>
      </c>
      <c r="HC19" s="205">
        <f t="shared" si="231"/>
        <v>57999.388991080537</v>
      </c>
      <c r="HG19" s="3">
        <f t="shared" si="37"/>
        <v>7.5460925394111742</v>
      </c>
      <c r="HH19" s="6">
        <f t="shared" si="38"/>
        <v>0</v>
      </c>
      <c r="HI19" s="6">
        <f t="shared" si="39"/>
        <v>0</v>
      </c>
      <c r="HJ19" s="6">
        <f t="shared" si="40"/>
        <v>0</v>
      </c>
      <c r="HK19" s="193">
        <f t="shared" si="232"/>
        <v>5.6996165545519792</v>
      </c>
      <c r="HL19" s="193">
        <f t="shared" si="232"/>
        <v>4.1745731882913786</v>
      </c>
      <c r="HM19" s="193">
        <f t="shared" si="232"/>
        <v>3.8150380693314694</v>
      </c>
      <c r="HN19" s="193">
        <f t="shared" si="232"/>
        <v>3.9040600573940507</v>
      </c>
      <c r="HO19" s="212">
        <f t="shared" si="233"/>
        <v>56326.986562060047</v>
      </c>
      <c r="HS19" s="3">
        <f t="shared" si="41"/>
        <v>7.218001559436777</v>
      </c>
      <c r="HT19" s="6">
        <f t="shared" si="42"/>
        <v>0</v>
      </c>
      <c r="HU19" s="6">
        <f t="shared" si="43"/>
        <v>0</v>
      </c>
      <c r="HV19" s="6">
        <f t="shared" si="44"/>
        <v>0</v>
      </c>
      <c r="HW19" s="193">
        <f t="shared" si="234"/>
        <v>5.6985177489804117</v>
      </c>
      <c r="HX19" s="193">
        <f t="shared" si="234"/>
        <v>4.1745731882913786</v>
      </c>
      <c r="HY19" s="193">
        <f t="shared" si="234"/>
        <v>3.8150380693314694</v>
      </c>
      <c r="HZ19" s="193">
        <f t="shared" si="234"/>
        <v>3.9040600573940507</v>
      </c>
      <c r="IA19" s="212">
        <f t="shared" si="235"/>
        <v>56326.351827046958</v>
      </c>
      <c r="IE19" s="3">
        <f t="shared" si="45"/>
        <v>8.5303654793343728</v>
      </c>
      <c r="IF19" s="6">
        <f t="shared" si="46"/>
        <v>0</v>
      </c>
      <c r="IG19" s="6">
        <f t="shared" si="47"/>
        <v>0</v>
      </c>
      <c r="IH19" s="6">
        <f t="shared" si="48"/>
        <v>0</v>
      </c>
      <c r="II19" s="193">
        <f t="shared" si="236"/>
        <v>5.7029057455448973</v>
      </c>
      <c r="IJ19" s="193">
        <f t="shared" si="236"/>
        <v>4.1745731882913786</v>
      </c>
      <c r="IK19" s="193">
        <f t="shared" si="236"/>
        <v>3.8150380693314694</v>
      </c>
      <c r="IL19" s="193">
        <f t="shared" si="236"/>
        <v>3.9040600573940507</v>
      </c>
      <c r="IM19" s="205">
        <f t="shared" si="237"/>
        <v>56328.886635848037</v>
      </c>
      <c r="IQ19" s="3">
        <f t="shared" si="49"/>
        <v>0</v>
      </c>
      <c r="IR19" s="6">
        <f t="shared" si="50"/>
        <v>5.9790199693652841</v>
      </c>
      <c r="IS19" s="6">
        <f t="shared" si="51"/>
        <v>0</v>
      </c>
      <c r="IT19" s="6">
        <f t="shared" si="52"/>
        <v>0</v>
      </c>
      <c r="IU19" s="193">
        <f t="shared" si="238"/>
        <v>5.6740334309306508</v>
      </c>
      <c r="IV19" s="193">
        <f t="shared" si="238"/>
        <v>4.2625545986103814</v>
      </c>
      <c r="IW19" s="193">
        <f t="shared" si="238"/>
        <v>3.8150380693314694</v>
      </c>
      <c r="IX19" s="193">
        <f t="shared" si="238"/>
        <v>3.9040600573940507</v>
      </c>
      <c r="IY19" s="212">
        <f t="shared" si="239"/>
        <v>56531.489114194781</v>
      </c>
      <c r="JC19" s="3">
        <f t="shared" si="53"/>
        <v>0</v>
      </c>
      <c r="JD19" s="6">
        <f t="shared" si="54"/>
        <v>5.8202849259308085</v>
      </c>
      <c r="JE19" s="6">
        <f t="shared" si="55"/>
        <v>0</v>
      </c>
      <c r="JF19" s="6">
        <f t="shared" si="56"/>
        <v>0</v>
      </c>
      <c r="JG19" s="193">
        <f t="shared" si="240"/>
        <v>5.6740334309306508</v>
      </c>
      <c r="JH19" s="193">
        <f t="shared" si="240"/>
        <v>4.2603161101231857</v>
      </c>
      <c r="JI19" s="193">
        <f t="shared" si="240"/>
        <v>3.8150380693314694</v>
      </c>
      <c r="JJ19" s="193">
        <f t="shared" si="240"/>
        <v>3.9040600573940507</v>
      </c>
      <c r="JK19" s="212">
        <f t="shared" si="241"/>
        <v>56525.899482280642</v>
      </c>
      <c r="JO19" s="3">
        <f t="shared" si="57"/>
        <v>0</v>
      </c>
      <c r="JP19" s="6">
        <f t="shared" si="58"/>
        <v>6.3494017373790639</v>
      </c>
      <c r="JQ19" s="6">
        <f t="shared" si="59"/>
        <v>0</v>
      </c>
      <c r="JR19" s="6">
        <f t="shared" si="60"/>
        <v>0</v>
      </c>
      <c r="JS19" s="193">
        <f t="shared" si="242"/>
        <v>5.6740334309306508</v>
      </c>
      <c r="JT19" s="193">
        <f t="shared" si="242"/>
        <v>4.2677583338582323</v>
      </c>
      <c r="JU19" s="193">
        <f t="shared" si="242"/>
        <v>3.8150380693314694</v>
      </c>
      <c r="JV19" s="193">
        <f t="shared" si="242"/>
        <v>3.9040600573940507</v>
      </c>
      <c r="JW19" s="205">
        <f t="shared" si="243"/>
        <v>56544.485270464967</v>
      </c>
      <c r="KA19" s="3">
        <f t="shared" si="61"/>
        <v>0</v>
      </c>
      <c r="KB19" s="6">
        <f t="shared" si="62"/>
        <v>0</v>
      </c>
      <c r="KC19" s="6">
        <f t="shared" si="63"/>
        <v>6.0643555791663015</v>
      </c>
      <c r="KD19" s="6">
        <f t="shared" si="64"/>
        <v>0</v>
      </c>
      <c r="KE19" s="193">
        <f t="shared" si="244"/>
        <v>5.6740334309306508</v>
      </c>
      <c r="KF19" s="193">
        <f t="shared" si="244"/>
        <v>4.1745731882913786</v>
      </c>
      <c r="KG19" s="193">
        <f t="shared" si="244"/>
        <v>3.9404712778183626</v>
      </c>
      <c r="KH19" s="193">
        <f t="shared" si="244"/>
        <v>3.9040600573940507</v>
      </c>
      <c r="KI19" s="212">
        <f t="shared" si="245"/>
        <v>56926.752913427714</v>
      </c>
      <c r="KM19" s="3">
        <f t="shared" si="65"/>
        <v>0</v>
      </c>
      <c r="KN19" s="6">
        <f t="shared" si="66"/>
        <v>0</v>
      </c>
      <c r="KO19" s="6">
        <f t="shared" si="67"/>
        <v>5.379670271841074</v>
      </c>
      <c r="KP19" s="6">
        <f t="shared" si="68"/>
        <v>0</v>
      </c>
      <c r="KQ19" s="193">
        <f t="shared" si="246"/>
        <v>5.6740334309306508</v>
      </c>
      <c r="KR19" s="193">
        <f t="shared" si="246"/>
        <v>4.1745731882913786</v>
      </c>
      <c r="KS19" s="193">
        <f t="shared" si="246"/>
        <v>3.9270722779306606</v>
      </c>
      <c r="KT19" s="193">
        <f t="shared" si="246"/>
        <v>3.9040600573940507</v>
      </c>
      <c r="KU19" s="212">
        <f t="shared" si="247"/>
        <v>56860.787689207478</v>
      </c>
      <c r="KY19" s="3">
        <f t="shared" si="69"/>
        <v>0</v>
      </c>
      <c r="KZ19" s="6">
        <f t="shared" si="70"/>
        <v>0</v>
      </c>
      <c r="LA19" s="6">
        <f t="shared" si="71"/>
        <v>6.3577921394485424</v>
      </c>
      <c r="LB19" s="6">
        <f t="shared" si="72"/>
        <v>0</v>
      </c>
      <c r="LC19" s="193">
        <f t="shared" si="248"/>
        <v>5.6740334309306508</v>
      </c>
      <c r="LD19" s="193">
        <f t="shared" si="248"/>
        <v>4.1745731882913786</v>
      </c>
      <c r="LE19" s="193">
        <f t="shared" si="248"/>
        <v>3.9461591992556522</v>
      </c>
      <c r="LF19" s="193">
        <f t="shared" si="248"/>
        <v>3.9040600573940507</v>
      </c>
      <c r="LG19" s="205">
        <f t="shared" si="249"/>
        <v>56954.778510678276</v>
      </c>
      <c r="LK19" s="3">
        <f t="shared" si="73"/>
        <v>0</v>
      </c>
      <c r="LL19" s="6">
        <f t="shared" si="74"/>
        <v>0</v>
      </c>
      <c r="LM19" s="6">
        <f t="shared" si="75"/>
        <v>0</v>
      </c>
      <c r="LN19" s="6">
        <f t="shared" si="76"/>
        <v>5.4815591486680306</v>
      </c>
      <c r="LO19" s="193">
        <f t="shared" si="250"/>
        <v>5.6740334309306508</v>
      </c>
      <c r="LP19" s="193">
        <f t="shared" si="250"/>
        <v>4.1745731882913786</v>
      </c>
      <c r="LQ19" s="193">
        <f t="shared" si="250"/>
        <v>3.8150380693314694</v>
      </c>
      <c r="LR19" s="193">
        <f t="shared" si="250"/>
        <v>4.0088773153806274</v>
      </c>
      <c r="LS19" s="212">
        <f t="shared" si="251"/>
        <v>57050.80331785421</v>
      </c>
      <c r="LW19" s="3">
        <f t="shared" si="77"/>
        <v>0</v>
      </c>
      <c r="LX19" s="6">
        <f t="shared" si="78"/>
        <v>0</v>
      </c>
      <c r="LY19" s="6">
        <f t="shared" si="79"/>
        <v>0</v>
      </c>
      <c r="LZ19" s="6">
        <f t="shared" si="80"/>
        <v>5.1099280199447747</v>
      </c>
      <c r="MA19" s="193">
        <f t="shared" si="252"/>
        <v>5.6740334309306508</v>
      </c>
      <c r="MB19" s="193">
        <f t="shared" si="252"/>
        <v>4.1745731882913786</v>
      </c>
      <c r="MC19" s="193">
        <f t="shared" si="252"/>
        <v>3.8150380693314694</v>
      </c>
      <c r="MD19" s="193">
        <f t="shared" si="252"/>
        <v>4.0021079507591084</v>
      </c>
      <c r="ME19" s="212">
        <f t="shared" si="253"/>
        <v>57002.811828767706</v>
      </c>
      <c r="MI19" s="3">
        <f t="shared" si="81"/>
        <v>0</v>
      </c>
      <c r="MJ19" s="6">
        <f t="shared" si="82"/>
        <v>0</v>
      </c>
      <c r="MK19" s="6">
        <f t="shared" si="83"/>
        <v>0</v>
      </c>
      <c r="ML19" s="6">
        <f t="shared" si="84"/>
        <v>5.8067363863008801</v>
      </c>
      <c r="MM19" s="193">
        <f t="shared" si="254"/>
        <v>5.6740334309306508</v>
      </c>
      <c r="MN19" s="193">
        <f t="shared" si="254"/>
        <v>4.1745731882913786</v>
      </c>
      <c r="MO19" s="193">
        <f t="shared" si="254"/>
        <v>3.8150380693314694</v>
      </c>
      <c r="MP19" s="193">
        <f t="shared" si="254"/>
        <v>4.0147631508918105</v>
      </c>
      <c r="MQ19" s="205">
        <f t="shared" si="255"/>
        <v>57092.563854365668</v>
      </c>
      <c r="MT19" s="3">
        <f t="shared" si="85"/>
        <v>6.2337286195135793</v>
      </c>
      <c r="MU19" s="6">
        <f t="shared" si="86"/>
        <v>5.2911681144825531</v>
      </c>
      <c r="MV19" s="6">
        <f t="shared" si="87"/>
        <v>5.6242007387429407</v>
      </c>
      <c r="MW19" s="6">
        <f t="shared" si="88"/>
        <v>5.5744669308488453</v>
      </c>
      <c r="MX19" s="193">
        <f t="shared" si="256"/>
        <v>5.6952140693968669</v>
      </c>
      <c r="MY19" s="193">
        <f t="shared" si="256"/>
        <v>4.2528180841417242</v>
      </c>
      <c r="MZ19" s="193">
        <f t="shared" si="256"/>
        <v>3.9318782708948352</v>
      </c>
      <c r="NA19" s="193">
        <f t="shared" si="256"/>
        <v>4.0105625206456788</v>
      </c>
      <c r="NB19" s="212">
        <f t="shared" si="257"/>
        <v>57854.755576824442</v>
      </c>
      <c r="NF19" s="3">
        <f t="shared" si="89"/>
        <v>6.2337286195135784</v>
      </c>
      <c r="NG19" s="6">
        <f t="shared" si="90"/>
        <v>0</v>
      </c>
      <c r="NH19" s="6">
        <f t="shared" si="91"/>
        <v>0</v>
      </c>
      <c r="NI19" s="6">
        <f t="shared" si="92"/>
        <v>0</v>
      </c>
      <c r="NJ19" s="193">
        <f t="shared" si="258"/>
        <v>5.6952140693968669</v>
      </c>
      <c r="NK19" s="193">
        <f t="shared" si="258"/>
        <v>4.1745731882913786</v>
      </c>
      <c r="NL19" s="193">
        <f t="shared" si="258"/>
        <v>3.8150380693314694</v>
      </c>
      <c r="NM19" s="193">
        <f t="shared" si="258"/>
        <v>3.9040600573940507</v>
      </c>
      <c r="NN19" s="212">
        <f t="shared" si="259"/>
        <v>56324.443469626829</v>
      </c>
      <c r="NR19" s="3">
        <f t="shared" si="93"/>
        <v>0</v>
      </c>
      <c r="NS19" s="6">
        <f t="shared" si="94"/>
        <v>5.2911681144825531</v>
      </c>
      <c r="NT19" s="6">
        <f t="shared" si="95"/>
        <v>0</v>
      </c>
      <c r="NU19" s="6">
        <f t="shared" si="96"/>
        <v>0</v>
      </c>
      <c r="NV19" s="193">
        <f t="shared" si="260"/>
        <v>5.6740334309306508</v>
      </c>
      <c r="NW19" s="193">
        <f t="shared" si="260"/>
        <v>4.2528180841417242</v>
      </c>
      <c r="NX19" s="193">
        <f t="shared" si="260"/>
        <v>3.8150380693314694</v>
      </c>
      <c r="NY19" s="193">
        <f t="shared" si="260"/>
        <v>3.9040600573940507</v>
      </c>
      <c r="NZ19" s="212">
        <f t="shared" si="261"/>
        <v>56507.180514623353</v>
      </c>
      <c r="OD19" s="3">
        <f t="shared" si="97"/>
        <v>0</v>
      </c>
      <c r="OE19" s="6">
        <f t="shared" si="98"/>
        <v>0</v>
      </c>
      <c r="OF19" s="6">
        <f t="shared" si="99"/>
        <v>5.6242007387429407</v>
      </c>
      <c r="OG19" s="6">
        <f t="shared" si="100"/>
        <v>0</v>
      </c>
      <c r="OH19" s="193">
        <f t="shared" si="262"/>
        <v>5.6740334309306508</v>
      </c>
      <c r="OI19" s="193">
        <f t="shared" si="262"/>
        <v>4.1745731882913786</v>
      </c>
      <c r="OJ19" s="193">
        <f t="shared" si="262"/>
        <v>3.9318782708948352</v>
      </c>
      <c r="OK19" s="193">
        <f t="shared" si="262"/>
        <v>3.9040600573940507</v>
      </c>
      <c r="OL19" s="212">
        <f t="shared" si="263"/>
        <v>56884.439495000675</v>
      </c>
      <c r="OP19" s="3">
        <f t="shared" si="101"/>
        <v>0</v>
      </c>
      <c r="OQ19" s="6">
        <f t="shared" si="102"/>
        <v>0</v>
      </c>
      <c r="OR19" s="6">
        <f t="shared" si="103"/>
        <v>0</v>
      </c>
      <c r="OS19" s="6">
        <f t="shared" si="104"/>
        <v>5.5744669308488453</v>
      </c>
      <c r="OT19" s="193">
        <f t="shared" si="264"/>
        <v>5.6740334309306508</v>
      </c>
      <c r="OU19" s="193">
        <f t="shared" si="264"/>
        <v>4.1745731882913786</v>
      </c>
      <c r="OV19" s="193">
        <f t="shared" si="264"/>
        <v>3.8150380693314694</v>
      </c>
      <c r="OW19" s="193">
        <f t="shared" si="264"/>
        <v>4.0105625206456788</v>
      </c>
      <c r="OX19" s="232">
        <f t="shared" si="265"/>
        <v>57062.756880141693</v>
      </c>
    </row>
    <row r="20" spans="2:414" x14ac:dyDescent="0.2">
      <c r="B20" s="81">
        <v>45395</v>
      </c>
      <c r="C20">
        <v>120</v>
      </c>
      <c r="D20">
        <v>11.207928306543899</v>
      </c>
      <c r="E20">
        <v>0</v>
      </c>
      <c r="F20">
        <v>0</v>
      </c>
      <c r="G20">
        <v>0</v>
      </c>
      <c r="H20">
        <v>1</v>
      </c>
      <c r="I20">
        <v>0</v>
      </c>
      <c r="J20">
        <v>0</v>
      </c>
      <c r="K20">
        <v>0</v>
      </c>
      <c r="L20">
        <v>0</v>
      </c>
      <c r="M20">
        <v>0</v>
      </c>
      <c r="N20">
        <v>0</v>
      </c>
      <c r="O20">
        <v>0</v>
      </c>
      <c r="P20">
        <v>0</v>
      </c>
      <c r="Q20">
        <v>0</v>
      </c>
      <c r="R20">
        <v>0</v>
      </c>
      <c r="S20">
        <v>0</v>
      </c>
      <c r="T20">
        <v>14400</v>
      </c>
      <c r="U20">
        <v>6.5441314136986533</v>
      </c>
      <c r="V20">
        <v>5.2970827809587364</v>
      </c>
      <c r="W20">
        <v>4.8971766965365049</v>
      </c>
      <c r="X20">
        <v>4.6959563005091827</v>
      </c>
      <c r="Y20" s="3">
        <v>403.94588555561512</v>
      </c>
      <c r="Z20" s="3">
        <v>134.74114942041541</v>
      </c>
      <c r="AA20" s="3">
        <v>88.532689717661015</v>
      </c>
      <c r="AB20" s="3">
        <v>59.900043204823618</v>
      </c>
      <c r="AC20">
        <v>0</v>
      </c>
      <c r="AD20">
        <v>0</v>
      </c>
      <c r="AE20" s="6"/>
      <c r="AF20" s="1" t="s">
        <v>5</v>
      </c>
      <c r="AG20">
        <v>120</v>
      </c>
      <c r="AH20" s="189">
        <v>45395</v>
      </c>
      <c r="AI20">
        <f t="shared" si="105"/>
        <v>4</v>
      </c>
      <c r="AJ20">
        <v>120</v>
      </c>
      <c r="AK20">
        <v>0</v>
      </c>
      <c r="AL20">
        <v>0</v>
      </c>
      <c r="AM20">
        <v>0</v>
      </c>
      <c r="AN20">
        <v>0</v>
      </c>
      <c r="AO20">
        <v>0</v>
      </c>
      <c r="AP20">
        <v>0</v>
      </c>
      <c r="AQ20">
        <v>0</v>
      </c>
      <c r="AS20" s="37"/>
      <c r="AT20" s="37"/>
      <c r="AU20" s="6">
        <f t="shared" si="106"/>
        <v>0</v>
      </c>
      <c r="AV20" s="6">
        <f t="shared" si="107"/>
        <v>0</v>
      </c>
      <c r="AW20" s="6">
        <f t="shared" si="108"/>
        <v>0</v>
      </c>
      <c r="AX20" s="6">
        <f t="shared" si="109"/>
        <v>0</v>
      </c>
      <c r="AY20" s="193">
        <f t="shared" si="110"/>
        <v>5.6740334309306508</v>
      </c>
      <c r="AZ20" s="193">
        <f t="shared" si="111"/>
        <v>4.1745731882913786</v>
      </c>
      <c r="BA20" s="193">
        <f t="shared" si="112"/>
        <v>3.8150380693314694</v>
      </c>
      <c r="BB20" s="193">
        <f t="shared" si="113"/>
        <v>3.9040600573940507</v>
      </c>
      <c r="BC20" s="72">
        <f t="shared" si="114"/>
        <v>56312.210093717425</v>
      </c>
      <c r="BG20" s="3">
        <f t="shared" si="115"/>
        <v>6.4132487854246802</v>
      </c>
      <c r="BH20" s="6">
        <f t="shared" si="116"/>
        <v>0</v>
      </c>
      <c r="BI20" s="6">
        <f t="shared" si="117"/>
        <v>0</v>
      </c>
      <c r="BJ20" s="6">
        <f t="shared" si="118"/>
        <v>0</v>
      </c>
      <c r="BK20" s="193">
        <f t="shared" si="119"/>
        <v>5.6958174372547798</v>
      </c>
      <c r="BL20" s="193">
        <f t="shared" si="120"/>
        <v>4.1745731882913786</v>
      </c>
      <c r="BM20" s="193">
        <f t="shared" si="121"/>
        <v>3.8150380693314694</v>
      </c>
      <c r="BN20" s="193">
        <f t="shared" si="122"/>
        <v>3.9040600573940507</v>
      </c>
      <c r="BO20" s="72">
        <f t="shared" si="123"/>
        <v>56324.791997853114</v>
      </c>
      <c r="BS20" s="3">
        <f t="shared" si="124"/>
        <v>6.4132689916449754</v>
      </c>
      <c r="BT20" s="6">
        <f t="shared" si="125"/>
        <v>0</v>
      </c>
      <c r="BU20" s="6">
        <f t="shared" si="126"/>
        <v>0</v>
      </c>
      <c r="BV20" s="6">
        <f t="shared" si="127"/>
        <v>0</v>
      </c>
      <c r="BW20" s="193">
        <f t="shared" si="128"/>
        <v>5.6958175051474651</v>
      </c>
      <c r="BX20" s="193">
        <f t="shared" si="129"/>
        <v>4.1745731882913786</v>
      </c>
      <c r="BY20" s="193">
        <f t="shared" si="266"/>
        <v>3.8150380693314694</v>
      </c>
      <c r="BZ20" s="193">
        <f t="shared" si="131"/>
        <v>3.9040600573940507</v>
      </c>
      <c r="CA20" s="72">
        <f t="shared" si="132"/>
        <v>56324.791997853114</v>
      </c>
      <c r="CE20" s="3">
        <f t="shared" si="133"/>
        <v>0</v>
      </c>
      <c r="CF20" s="6">
        <f t="shared" si="134"/>
        <v>5.2970827809587364</v>
      </c>
      <c r="CG20" s="6">
        <f t="shared" si="135"/>
        <v>0</v>
      </c>
      <c r="CH20" s="6">
        <f t="shared" si="136"/>
        <v>0</v>
      </c>
      <c r="CI20" s="193">
        <f t="shared" si="137"/>
        <v>5.6740334309306508</v>
      </c>
      <c r="CJ20" s="193">
        <f t="shared" si="138"/>
        <v>4.252902211367088</v>
      </c>
      <c r="CK20" s="193">
        <f t="shared" si="267"/>
        <v>3.8150380693314694</v>
      </c>
      <c r="CL20" s="193">
        <f t="shared" si="140"/>
        <v>3.9040600573940507</v>
      </c>
      <c r="CM20" s="72">
        <f t="shared" si="141"/>
        <v>56507.3905054879</v>
      </c>
      <c r="CQ20" s="3">
        <f t="shared" si="142"/>
        <v>0</v>
      </c>
      <c r="CR20" s="6">
        <f t="shared" si="143"/>
        <v>5.2971403911201005</v>
      </c>
      <c r="CS20" s="6">
        <f t="shared" si="144"/>
        <v>0</v>
      </c>
      <c r="CT20" s="6">
        <f t="shared" si="145"/>
        <v>0</v>
      </c>
      <c r="CU20" s="193">
        <f t="shared" si="146"/>
        <v>5.6740334309306508</v>
      </c>
      <c r="CV20" s="193">
        <f t="shared" si="147"/>
        <v>4.2529030307500912</v>
      </c>
      <c r="CW20" s="193">
        <f t="shared" si="268"/>
        <v>3.8150380693314694</v>
      </c>
      <c r="CX20" s="193">
        <f t="shared" si="149"/>
        <v>3.9040600573940507</v>
      </c>
      <c r="CY20" s="72">
        <f t="shared" si="150"/>
        <v>56507.392550762444</v>
      </c>
      <c r="DC20" s="3">
        <f t="shared" si="151"/>
        <v>0</v>
      </c>
      <c r="DD20" s="6">
        <f t="shared" si="152"/>
        <v>0</v>
      </c>
      <c r="DE20" s="6">
        <f t="shared" si="153"/>
        <v>5.1420355313633301</v>
      </c>
      <c r="DF20" s="6">
        <f t="shared" si="154"/>
        <v>0</v>
      </c>
      <c r="DG20" s="193">
        <f t="shared" si="155"/>
        <v>5.6740334309306508</v>
      </c>
      <c r="DH20" s="193">
        <f t="shared" si="156"/>
        <v>4.1745731882913786</v>
      </c>
      <c r="DI20" s="193">
        <f t="shared" si="269"/>
        <v>3.9223795787036355</v>
      </c>
      <c r="DJ20" s="193">
        <f t="shared" si="158"/>
        <v>3.9040600573940507</v>
      </c>
      <c r="DK20" s="72">
        <f t="shared" si="159"/>
        <v>56837.702926734106</v>
      </c>
      <c r="DO20" s="3">
        <f t="shared" si="160"/>
        <v>0</v>
      </c>
      <c r="DP20" s="6">
        <f t="shared" si="161"/>
        <v>0</v>
      </c>
      <c r="DQ20" s="6">
        <f t="shared" si="162"/>
        <v>4.8972712747678226</v>
      </c>
      <c r="DR20" s="6">
        <f t="shared" si="163"/>
        <v>0</v>
      </c>
      <c r="DS20" s="193">
        <f t="shared" si="164"/>
        <v>5.6740334309306508</v>
      </c>
      <c r="DT20" s="193">
        <f t="shared" si="165"/>
        <v>4.1745731882913786</v>
      </c>
      <c r="DU20" s="193">
        <f t="shared" si="270"/>
        <v>3.9175229560009459</v>
      </c>
      <c r="DV20" s="193">
        <f t="shared" si="167"/>
        <v>3.9040600573940507</v>
      </c>
      <c r="DW20" s="72">
        <f t="shared" si="168"/>
        <v>56813.821645522257</v>
      </c>
      <c r="EA20" s="3">
        <f t="shared" si="169"/>
        <v>0</v>
      </c>
      <c r="EB20" s="6">
        <f t="shared" si="170"/>
        <v>0</v>
      </c>
      <c r="EC20" s="6">
        <f t="shared" si="171"/>
        <v>0</v>
      </c>
      <c r="ED20" s="6">
        <f t="shared" si="172"/>
        <v>14.087868901527548</v>
      </c>
      <c r="EE20" s="193">
        <f t="shared" si="173"/>
        <v>5.6740334309306508</v>
      </c>
      <c r="EF20" s="193">
        <f t="shared" si="174"/>
        <v>4.1745731882913786</v>
      </c>
      <c r="EG20" s="193">
        <f t="shared" si="271"/>
        <v>3.8150380693314694</v>
      </c>
      <c r="EH20" s="193">
        <f t="shared" si="176"/>
        <v>4.154048015015154</v>
      </c>
      <c r="EI20" s="72">
        <f t="shared" si="177"/>
        <v>58089.772986881362</v>
      </c>
      <c r="EM20" s="3">
        <f t="shared" si="178"/>
        <v>0</v>
      </c>
      <c r="EN20" s="6">
        <f t="shared" si="179"/>
        <v>0</v>
      </c>
      <c r="EO20" s="6">
        <f t="shared" si="180"/>
        <v>0</v>
      </c>
      <c r="EP20" s="6">
        <f t="shared" si="181"/>
        <v>4.6960722013071985</v>
      </c>
      <c r="EQ20" s="193">
        <f t="shared" si="182"/>
        <v>5.6740334309306508</v>
      </c>
      <c r="ER20" s="193">
        <f t="shared" si="183"/>
        <v>4.1745731882913786</v>
      </c>
      <c r="ES20" s="193">
        <f t="shared" si="272"/>
        <v>3.8150380693314694</v>
      </c>
      <c r="ET20" s="193">
        <f t="shared" si="185"/>
        <v>3.9945151258642695</v>
      </c>
      <c r="EU20" s="72">
        <f t="shared" si="186"/>
        <v>56949.030442660536</v>
      </c>
      <c r="EY20" s="3">
        <f t="shared" si="187"/>
        <v>6.4132487854246802</v>
      </c>
      <c r="EZ20" s="6">
        <f t="shared" si="188"/>
        <v>5.2970827809587364</v>
      </c>
      <c r="FA20" s="6">
        <f t="shared" si="189"/>
        <v>5.1420355313633301</v>
      </c>
      <c r="FB20" s="6">
        <f t="shared" si="190"/>
        <v>14.087868901527548</v>
      </c>
      <c r="FC20" s="193">
        <f t="shared" si="191"/>
        <v>5.6958174372547798</v>
      </c>
      <c r="FD20" s="193">
        <f t="shared" si="192"/>
        <v>4.252902211367088</v>
      </c>
      <c r="FE20" s="193">
        <f t="shared" si="273"/>
        <v>3.9223795787036355</v>
      </c>
      <c r="FF20" s="193">
        <f t="shared" si="194"/>
        <v>4.154048015015154</v>
      </c>
      <c r="FG20" s="72">
        <f t="shared" si="195"/>
        <v>58848.219616870876</v>
      </c>
      <c r="FK20" s="3">
        <f t="shared" si="196"/>
        <v>6.5441516199189493</v>
      </c>
      <c r="FL20" s="6">
        <f t="shared" si="197"/>
        <v>5.2971403911201005</v>
      </c>
      <c r="FM20" s="6">
        <f t="shared" si="198"/>
        <v>4.8972712747678226</v>
      </c>
      <c r="FN20" s="6">
        <f t="shared" si="199"/>
        <v>4.6960722013071985</v>
      </c>
      <c r="FO20" s="193">
        <f t="shared" si="200"/>
        <v>5.6962571727032101</v>
      </c>
      <c r="FP20" s="193">
        <f t="shared" si="201"/>
        <v>4.2529030307500912</v>
      </c>
      <c r="FQ20" s="193">
        <f t="shared" si="274"/>
        <v>3.9175229560009459</v>
      </c>
      <c r="FR20" s="193">
        <f t="shared" si="203"/>
        <v>3.9945151258642695</v>
      </c>
      <c r="FS20" s="205">
        <f t="shared" si="204"/>
        <v>57668.604699242576</v>
      </c>
      <c r="FW20" s="3">
        <f t="shared" si="205"/>
        <v>7.5257511257534508</v>
      </c>
      <c r="FX20" s="6">
        <f t="shared" si="206"/>
        <v>5.985703542483372</v>
      </c>
      <c r="FY20" s="6">
        <f t="shared" si="207"/>
        <v>6.0724991037052662</v>
      </c>
      <c r="FZ20" s="6">
        <f t="shared" si="208"/>
        <v>5.5412284346008356</v>
      </c>
      <c r="GA20" s="193">
        <f t="shared" si="209"/>
        <v>5.6995484644635059</v>
      </c>
      <c r="GB20" s="193">
        <f t="shared" si="210"/>
        <v>4.262648740805318</v>
      </c>
      <c r="GC20" s="193">
        <f t="shared" si="275"/>
        <v>3.9406295676818908</v>
      </c>
      <c r="GD20" s="193">
        <f t="shared" si="212"/>
        <v>4.0099599512986073</v>
      </c>
      <c r="GE20" s="72">
        <f t="shared" si="213"/>
        <v>57921.967555827425</v>
      </c>
      <c r="GI20" s="3">
        <f t="shared" si="214"/>
        <v>7.1985445550685192</v>
      </c>
      <c r="GJ20" s="6">
        <f t="shared" si="215"/>
        <v>5.8267910590546101</v>
      </c>
      <c r="GK20" s="6">
        <f t="shared" si="216"/>
        <v>5.3868943661901554</v>
      </c>
      <c r="GL20" s="6">
        <f t="shared" si="217"/>
        <v>5.1655519305601016</v>
      </c>
      <c r="GM20" s="193">
        <f t="shared" si="218"/>
        <v>5.698452547820593</v>
      </c>
      <c r="GN20" s="193">
        <f t="shared" si="219"/>
        <v>4.2604079584443868</v>
      </c>
      <c r="GO20" s="193">
        <f t="shared" si="276"/>
        <v>3.9272145916226853</v>
      </c>
      <c r="GP20" s="193">
        <f t="shared" si="221"/>
        <v>4.0031240764969347</v>
      </c>
      <c r="GQ20" s="72">
        <f t="shared" si="222"/>
        <v>57799.252274025654</v>
      </c>
      <c r="GU20" s="3">
        <f t="shared" si="223"/>
        <v>8.5073708378082493</v>
      </c>
      <c r="GV20" s="6">
        <f t="shared" si="224"/>
        <v>6.3564993371504839</v>
      </c>
      <c r="GW20" s="6">
        <f t="shared" si="225"/>
        <v>6.3663297054974564</v>
      </c>
      <c r="GX20" s="6">
        <f t="shared" si="226"/>
        <v>5.8699453756364779</v>
      </c>
      <c r="GY20" s="193">
        <f t="shared" si="227"/>
        <v>5.7028290265672785</v>
      </c>
      <c r="GZ20" s="193">
        <f t="shared" si="228"/>
        <v>4.2678577887193185</v>
      </c>
      <c r="HA20" s="193">
        <f t="shared" si="277"/>
        <v>3.946324206526084</v>
      </c>
      <c r="HB20" s="193">
        <f t="shared" si="230"/>
        <v>4.0159032478089776</v>
      </c>
      <c r="HC20" s="205">
        <f t="shared" si="231"/>
        <v>58008.647623658944</v>
      </c>
      <c r="HG20" s="3">
        <f t="shared" si="37"/>
        <v>7.5257511257534508</v>
      </c>
      <c r="HH20" s="6">
        <f t="shared" si="38"/>
        <v>0</v>
      </c>
      <c r="HI20" s="6">
        <f t="shared" si="39"/>
        <v>0</v>
      </c>
      <c r="HJ20" s="6">
        <f t="shared" si="40"/>
        <v>0</v>
      </c>
      <c r="HK20" s="193">
        <f t="shared" si="232"/>
        <v>5.6995484644635059</v>
      </c>
      <c r="HL20" s="193">
        <f t="shared" si="232"/>
        <v>4.1745731882913786</v>
      </c>
      <c r="HM20" s="193">
        <f t="shared" si="232"/>
        <v>3.8150380693314694</v>
      </c>
      <c r="HN20" s="193">
        <f t="shared" si="232"/>
        <v>3.9040600573940507</v>
      </c>
      <c r="HO20" s="212">
        <f t="shared" si="233"/>
        <v>56326.947228994541</v>
      </c>
      <c r="HS20" s="3">
        <f t="shared" si="41"/>
        <v>7.1985445550685192</v>
      </c>
      <c r="HT20" s="6">
        <f t="shared" si="42"/>
        <v>0</v>
      </c>
      <c r="HU20" s="6">
        <f t="shared" si="43"/>
        <v>0</v>
      </c>
      <c r="HV20" s="6">
        <f t="shared" si="44"/>
        <v>0</v>
      </c>
      <c r="HW20" s="193">
        <f t="shared" si="234"/>
        <v>5.698452547820593</v>
      </c>
      <c r="HX20" s="193">
        <f t="shared" si="234"/>
        <v>4.1745731882913786</v>
      </c>
      <c r="HY20" s="193">
        <f t="shared" si="234"/>
        <v>3.8150380693314694</v>
      </c>
      <c r="HZ20" s="193">
        <f t="shared" si="234"/>
        <v>3.9040600573940507</v>
      </c>
      <c r="IA20" s="212">
        <f t="shared" si="235"/>
        <v>56326.314163229959</v>
      </c>
      <c r="IE20" s="3">
        <f t="shared" si="45"/>
        <v>8.5073708378082493</v>
      </c>
      <c r="IF20" s="6">
        <f t="shared" si="46"/>
        <v>0</v>
      </c>
      <c r="IG20" s="6">
        <f t="shared" si="47"/>
        <v>0</v>
      </c>
      <c r="IH20" s="6">
        <f t="shared" si="48"/>
        <v>0</v>
      </c>
      <c r="II20" s="193">
        <f t="shared" si="236"/>
        <v>5.7028290265672785</v>
      </c>
      <c r="IJ20" s="193">
        <f t="shared" si="236"/>
        <v>4.1745731882913786</v>
      </c>
      <c r="IK20" s="193">
        <f t="shared" si="236"/>
        <v>3.8150380693314694</v>
      </c>
      <c r="IL20" s="193">
        <f t="shared" si="236"/>
        <v>3.9040600573940507</v>
      </c>
      <c r="IM20" s="205">
        <f t="shared" si="237"/>
        <v>56328.842316706949</v>
      </c>
      <c r="IQ20" s="3">
        <f t="shared" si="49"/>
        <v>0</v>
      </c>
      <c r="IR20" s="6">
        <f t="shared" si="50"/>
        <v>5.985703542483372</v>
      </c>
      <c r="IS20" s="6">
        <f t="shared" si="51"/>
        <v>0</v>
      </c>
      <c r="IT20" s="6">
        <f t="shared" si="52"/>
        <v>0</v>
      </c>
      <c r="IU20" s="193">
        <f t="shared" si="238"/>
        <v>5.6740334309306508</v>
      </c>
      <c r="IV20" s="193">
        <f t="shared" si="238"/>
        <v>4.262648740805318</v>
      </c>
      <c r="IW20" s="193">
        <f t="shared" si="238"/>
        <v>3.8150380693314694</v>
      </c>
      <c r="IX20" s="193">
        <f t="shared" si="238"/>
        <v>3.9040600573940507</v>
      </c>
      <c r="IY20" s="212">
        <f t="shared" si="239"/>
        <v>56531.724204672813</v>
      </c>
      <c r="JC20" s="3">
        <f t="shared" si="53"/>
        <v>0</v>
      </c>
      <c r="JD20" s="6">
        <f t="shared" si="54"/>
        <v>5.8267910590546101</v>
      </c>
      <c r="JE20" s="6">
        <f t="shared" si="55"/>
        <v>0</v>
      </c>
      <c r="JF20" s="6">
        <f t="shared" si="56"/>
        <v>0</v>
      </c>
      <c r="JG20" s="193">
        <f t="shared" si="240"/>
        <v>5.6740334309306508</v>
      </c>
      <c r="JH20" s="193">
        <f t="shared" si="240"/>
        <v>4.2604079584443868</v>
      </c>
      <c r="JI20" s="193">
        <f t="shared" si="240"/>
        <v>3.8150380693314694</v>
      </c>
      <c r="JJ20" s="193">
        <f t="shared" si="240"/>
        <v>3.9040600573940507</v>
      </c>
      <c r="JK20" s="212">
        <f t="shared" si="241"/>
        <v>56526.128821841514</v>
      </c>
      <c r="JO20" s="3">
        <f t="shared" si="57"/>
        <v>0</v>
      </c>
      <c r="JP20" s="6">
        <f t="shared" si="58"/>
        <v>6.3564993371504839</v>
      </c>
      <c r="JQ20" s="6">
        <f t="shared" si="59"/>
        <v>0</v>
      </c>
      <c r="JR20" s="6">
        <f t="shared" si="60"/>
        <v>0</v>
      </c>
      <c r="JS20" s="193">
        <f t="shared" si="242"/>
        <v>5.6740334309306508</v>
      </c>
      <c r="JT20" s="193">
        <f t="shared" si="242"/>
        <v>4.2678577887193185</v>
      </c>
      <c r="JU20" s="193">
        <f t="shared" si="242"/>
        <v>3.8150380693314694</v>
      </c>
      <c r="JV20" s="193">
        <f t="shared" si="242"/>
        <v>3.9040600573940507</v>
      </c>
      <c r="JW20" s="205">
        <f t="shared" si="243"/>
        <v>56544.733684777879</v>
      </c>
      <c r="KA20" s="3">
        <f t="shared" si="61"/>
        <v>0</v>
      </c>
      <c r="KB20" s="6">
        <f t="shared" si="62"/>
        <v>0</v>
      </c>
      <c r="KC20" s="6">
        <f t="shared" si="63"/>
        <v>6.0724991037052662</v>
      </c>
      <c r="KD20" s="6">
        <f t="shared" si="64"/>
        <v>0</v>
      </c>
      <c r="KE20" s="193">
        <f t="shared" si="244"/>
        <v>5.6740334309306508</v>
      </c>
      <c r="KF20" s="193">
        <f t="shared" si="244"/>
        <v>4.1745731882913786</v>
      </c>
      <c r="KG20" s="193">
        <f t="shared" si="244"/>
        <v>3.9406295676818908</v>
      </c>
      <c r="KH20" s="193">
        <f t="shared" si="244"/>
        <v>3.9040600573940507</v>
      </c>
      <c r="KI20" s="212">
        <f t="shared" si="245"/>
        <v>56927.532654632203</v>
      </c>
      <c r="KM20" s="3">
        <f t="shared" si="65"/>
        <v>0</v>
      </c>
      <c r="KN20" s="6">
        <f t="shared" si="66"/>
        <v>0</v>
      </c>
      <c r="KO20" s="6">
        <f t="shared" si="67"/>
        <v>5.3868943661901554</v>
      </c>
      <c r="KP20" s="6">
        <f t="shared" si="68"/>
        <v>0</v>
      </c>
      <c r="KQ20" s="193">
        <f t="shared" si="246"/>
        <v>5.6740334309306508</v>
      </c>
      <c r="KR20" s="193">
        <f t="shared" si="246"/>
        <v>4.1745731882913786</v>
      </c>
      <c r="KS20" s="193">
        <f t="shared" si="246"/>
        <v>3.9272145916226853</v>
      </c>
      <c r="KT20" s="193">
        <f t="shared" si="246"/>
        <v>3.9040600573940507</v>
      </c>
      <c r="KU20" s="212">
        <f t="shared" si="247"/>
        <v>56861.487918419261</v>
      </c>
      <c r="KY20" s="3">
        <f t="shared" si="69"/>
        <v>0</v>
      </c>
      <c r="KZ20" s="6">
        <f t="shared" si="70"/>
        <v>0</v>
      </c>
      <c r="LA20" s="6">
        <f t="shared" si="71"/>
        <v>6.3663297054974564</v>
      </c>
      <c r="LB20" s="6">
        <f t="shared" si="72"/>
        <v>0</v>
      </c>
      <c r="LC20" s="193">
        <f t="shared" si="248"/>
        <v>5.6740334309306508</v>
      </c>
      <c r="LD20" s="193">
        <f t="shared" si="248"/>
        <v>4.1745731882913786</v>
      </c>
      <c r="LE20" s="193">
        <f t="shared" si="248"/>
        <v>3.946324206526084</v>
      </c>
      <c r="LF20" s="193">
        <f t="shared" si="248"/>
        <v>3.9040600573940507</v>
      </c>
      <c r="LG20" s="205">
        <f t="shared" si="249"/>
        <v>56955.591742456767</v>
      </c>
      <c r="LK20" s="3">
        <f t="shared" si="73"/>
        <v>0</v>
      </c>
      <c r="LL20" s="6">
        <f t="shared" si="74"/>
        <v>0</v>
      </c>
      <c r="LM20" s="6">
        <f t="shared" si="75"/>
        <v>0</v>
      </c>
      <c r="LN20" s="6">
        <f t="shared" si="76"/>
        <v>5.5412284346008356</v>
      </c>
      <c r="LO20" s="193">
        <f t="shared" si="250"/>
        <v>5.6740334309306508</v>
      </c>
      <c r="LP20" s="193">
        <f t="shared" si="250"/>
        <v>4.1745731882913786</v>
      </c>
      <c r="LQ20" s="193">
        <f t="shared" si="250"/>
        <v>3.8150380693314694</v>
      </c>
      <c r="LR20" s="193">
        <f t="shared" si="250"/>
        <v>4.0099599512986073</v>
      </c>
      <c r="LS20" s="212">
        <f t="shared" si="251"/>
        <v>57058.482424619542</v>
      </c>
      <c r="LW20" s="3">
        <f t="shared" si="77"/>
        <v>0</v>
      </c>
      <c r="LX20" s="6">
        <f t="shared" si="78"/>
        <v>0</v>
      </c>
      <c r="LY20" s="6">
        <f t="shared" si="79"/>
        <v>0</v>
      </c>
      <c r="LZ20" s="6">
        <f t="shared" si="80"/>
        <v>5.1655519305601016</v>
      </c>
      <c r="MA20" s="193">
        <f t="shared" si="252"/>
        <v>5.6740334309306508</v>
      </c>
      <c r="MB20" s="193">
        <f t="shared" si="252"/>
        <v>4.1745731882913786</v>
      </c>
      <c r="MC20" s="193">
        <f t="shared" si="252"/>
        <v>3.8150380693314694</v>
      </c>
      <c r="MD20" s="193">
        <f t="shared" si="252"/>
        <v>4.0031240764969347</v>
      </c>
      <c r="ME20" s="212">
        <f t="shared" si="253"/>
        <v>57010.013088014515</v>
      </c>
      <c r="MI20" s="3">
        <f t="shared" si="81"/>
        <v>0</v>
      </c>
      <c r="MJ20" s="6">
        <f t="shared" si="82"/>
        <v>0</v>
      </c>
      <c r="MK20" s="6">
        <f t="shared" si="83"/>
        <v>0</v>
      </c>
      <c r="ML20" s="6">
        <f t="shared" si="84"/>
        <v>5.8699453756364779</v>
      </c>
      <c r="MM20" s="193">
        <f t="shared" si="254"/>
        <v>5.6740334309306508</v>
      </c>
      <c r="MN20" s="193">
        <f t="shared" si="254"/>
        <v>4.1745731882913786</v>
      </c>
      <c r="MO20" s="193">
        <f t="shared" si="254"/>
        <v>3.8150380693314694</v>
      </c>
      <c r="MP20" s="193">
        <f t="shared" si="254"/>
        <v>4.0159032478089776</v>
      </c>
      <c r="MQ20" s="205">
        <f t="shared" si="255"/>
        <v>57100.656478676443</v>
      </c>
      <c r="MT20" s="3">
        <f t="shared" si="85"/>
        <v>6.2169248430137207</v>
      </c>
      <c r="MU20" s="6">
        <f t="shared" si="86"/>
        <v>5.2970827809587364</v>
      </c>
      <c r="MV20" s="6">
        <f t="shared" si="87"/>
        <v>5.6317532010169806</v>
      </c>
      <c r="MW20" s="6">
        <f t="shared" si="88"/>
        <v>5.6351475606110188</v>
      </c>
      <c r="MX20" s="193">
        <f t="shared" si="256"/>
        <v>5.6951575732120592</v>
      </c>
      <c r="MY20" s="193">
        <f t="shared" si="256"/>
        <v>4.252902211367088</v>
      </c>
      <c r="MZ20" s="193">
        <f t="shared" si="256"/>
        <v>3.9320263396328383</v>
      </c>
      <c r="NA20" s="193">
        <f t="shared" si="256"/>
        <v>4.0116616434383578</v>
      </c>
      <c r="NB20" s="212">
        <f t="shared" si="257"/>
        <v>57863.584381185814</v>
      </c>
      <c r="NF20" s="3">
        <f t="shared" si="89"/>
        <v>6.2169248430137198</v>
      </c>
      <c r="NG20" s="6">
        <f t="shared" si="90"/>
        <v>0</v>
      </c>
      <c r="NH20" s="6">
        <f t="shared" si="91"/>
        <v>0</v>
      </c>
      <c r="NI20" s="6">
        <f t="shared" si="92"/>
        <v>0</v>
      </c>
      <c r="NJ20" s="193">
        <f t="shared" si="258"/>
        <v>5.6951575732120592</v>
      </c>
      <c r="NK20" s="193">
        <f t="shared" si="258"/>
        <v>4.1745731882913786</v>
      </c>
      <c r="NL20" s="193">
        <f t="shared" si="258"/>
        <v>3.8150380693314694</v>
      </c>
      <c r="NM20" s="193">
        <f t="shared" si="258"/>
        <v>3.9040600573940507</v>
      </c>
      <c r="NN20" s="212">
        <f t="shared" si="259"/>
        <v>56324.410835391907</v>
      </c>
      <c r="NR20" s="3">
        <f t="shared" si="93"/>
        <v>0</v>
      </c>
      <c r="NS20" s="6">
        <f t="shared" si="94"/>
        <v>5.2970827809587364</v>
      </c>
      <c r="NT20" s="6">
        <f t="shared" si="95"/>
        <v>0</v>
      </c>
      <c r="NU20" s="6">
        <f t="shared" si="96"/>
        <v>0</v>
      </c>
      <c r="NV20" s="193">
        <f t="shared" si="260"/>
        <v>5.6740334309306508</v>
      </c>
      <c r="NW20" s="193">
        <f t="shared" si="260"/>
        <v>4.252902211367088</v>
      </c>
      <c r="NX20" s="193">
        <f t="shared" si="260"/>
        <v>3.8150380693314694</v>
      </c>
      <c r="NY20" s="193">
        <f t="shared" si="260"/>
        <v>3.9040600573940507</v>
      </c>
      <c r="NZ20" s="212">
        <f t="shared" si="261"/>
        <v>56507.3905054879</v>
      </c>
      <c r="OD20" s="3">
        <f t="shared" si="97"/>
        <v>0</v>
      </c>
      <c r="OE20" s="6">
        <f t="shared" si="98"/>
        <v>0</v>
      </c>
      <c r="OF20" s="6">
        <f t="shared" si="99"/>
        <v>5.6317532010169806</v>
      </c>
      <c r="OG20" s="6">
        <f t="shared" si="100"/>
        <v>0</v>
      </c>
      <c r="OH20" s="193">
        <f t="shared" si="262"/>
        <v>5.6740334309306508</v>
      </c>
      <c r="OI20" s="193">
        <f t="shared" si="262"/>
        <v>4.1745731882913786</v>
      </c>
      <c r="OJ20" s="193">
        <f t="shared" si="262"/>
        <v>3.9320263396328383</v>
      </c>
      <c r="OK20" s="193">
        <f t="shared" si="262"/>
        <v>3.9040600573940507</v>
      </c>
      <c r="OL20" s="212">
        <f t="shared" si="263"/>
        <v>56885.168344120088</v>
      </c>
      <c r="OP20" s="3">
        <f t="shared" si="101"/>
        <v>0</v>
      </c>
      <c r="OQ20" s="6">
        <f t="shared" si="102"/>
        <v>0</v>
      </c>
      <c r="OR20" s="6">
        <f t="shared" si="103"/>
        <v>0</v>
      </c>
      <c r="OS20" s="6">
        <f t="shared" si="104"/>
        <v>5.6351475606110188</v>
      </c>
      <c r="OT20" s="193">
        <f t="shared" si="264"/>
        <v>5.6740334309306508</v>
      </c>
      <c r="OU20" s="193">
        <f t="shared" si="264"/>
        <v>4.1745731882913786</v>
      </c>
      <c r="OV20" s="193">
        <f t="shared" si="264"/>
        <v>3.8150380693314694</v>
      </c>
      <c r="OW20" s="193">
        <f t="shared" si="264"/>
        <v>4.0116616434383578</v>
      </c>
      <c r="OX20" s="232">
        <f t="shared" si="265"/>
        <v>57070.554569312735</v>
      </c>
    </row>
    <row r="21" spans="2:414" x14ac:dyDescent="0.2">
      <c r="B21" s="81">
        <v>45402</v>
      </c>
      <c r="C21">
        <v>121</v>
      </c>
      <c r="D21">
        <v>11.215420315802175</v>
      </c>
      <c r="E21">
        <v>0</v>
      </c>
      <c r="F21">
        <v>0</v>
      </c>
      <c r="G21">
        <v>0</v>
      </c>
      <c r="H21">
        <v>1</v>
      </c>
      <c r="I21">
        <v>0</v>
      </c>
      <c r="J21">
        <v>0</v>
      </c>
      <c r="K21">
        <v>0</v>
      </c>
      <c r="L21">
        <v>0</v>
      </c>
      <c r="M21">
        <v>0</v>
      </c>
      <c r="N21">
        <v>0</v>
      </c>
      <c r="O21">
        <v>0</v>
      </c>
      <c r="P21">
        <v>0</v>
      </c>
      <c r="Q21">
        <v>0</v>
      </c>
      <c r="R21">
        <v>0</v>
      </c>
      <c r="S21">
        <v>0</v>
      </c>
      <c r="T21">
        <v>14641</v>
      </c>
      <c r="U21">
        <v>6.5315608504577147</v>
      </c>
      <c r="V21">
        <v>5.303413480449727</v>
      </c>
      <c r="W21">
        <v>4.9037662373377442</v>
      </c>
      <c r="X21">
        <v>4.7491704204750249</v>
      </c>
      <c r="Y21" s="3">
        <v>395.26211988893056</v>
      </c>
      <c r="Z21" s="3">
        <v>136.00973841607777</v>
      </c>
      <c r="AA21" s="3">
        <v>89.418016605082514</v>
      </c>
      <c r="AB21" s="3">
        <v>65.885004320482381</v>
      </c>
      <c r="AC21">
        <v>0</v>
      </c>
      <c r="AD21">
        <v>0</v>
      </c>
      <c r="AE21" s="6"/>
      <c r="AF21" s="1" t="s">
        <v>5</v>
      </c>
      <c r="AG21">
        <v>121</v>
      </c>
      <c r="AH21" s="189">
        <v>45402</v>
      </c>
      <c r="AI21">
        <f t="shared" si="105"/>
        <v>4</v>
      </c>
      <c r="AJ21">
        <v>121</v>
      </c>
      <c r="AK21">
        <v>0</v>
      </c>
      <c r="AL21">
        <v>0</v>
      </c>
      <c r="AM21">
        <v>0</v>
      </c>
      <c r="AN21">
        <v>0</v>
      </c>
      <c r="AO21">
        <v>0</v>
      </c>
      <c r="AP21">
        <v>0</v>
      </c>
      <c r="AQ21">
        <v>0</v>
      </c>
      <c r="AS21" s="37"/>
      <c r="AT21" s="37"/>
      <c r="AU21" s="6">
        <f t="shared" si="106"/>
        <v>0</v>
      </c>
      <c r="AV21" s="6">
        <f t="shared" si="107"/>
        <v>0</v>
      </c>
      <c r="AW21" s="6">
        <f t="shared" si="108"/>
        <v>0</v>
      </c>
      <c r="AX21" s="6">
        <f t="shared" si="109"/>
        <v>0</v>
      </c>
      <c r="AY21" s="193">
        <f t="shared" si="110"/>
        <v>5.6740334309306508</v>
      </c>
      <c r="AZ21" s="193">
        <f t="shared" si="111"/>
        <v>4.1745731882913786</v>
      </c>
      <c r="BA21" s="193">
        <f t="shared" si="112"/>
        <v>3.8150380693314694</v>
      </c>
      <c r="BB21" s="193">
        <f t="shared" si="113"/>
        <v>3.9040600573940507</v>
      </c>
      <c r="BC21" s="72">
        <f t="shared" si="114"/>
        <v>56312.210093717425</v>
      </c>
      <c r="BG21" s="3">
        <f t="shared" si="115"/>
        <v>6.4009296334485599</v>
      </c>
      <c r="BH21" s="6">
        <f t="shared" si="116"/>
        <v>0</v>
      </c>
      <c r="BI21" s="6">
        <f t="shared" si="117"/>
        <v>0</v>
      </c>
      <c r="BJ21" s="6">
        <f t="shared" si="118"/>
        <v>0</v>
      </c>
      <c r="BK21" s="193">
        <f t="shared" si="119"/>
        <v>5.6957760441771095</v>
      </c>
      <c r="BL21" s="193">
        <f t="shared" si="120"/>
        <v>4.1745731882913786</v>
      </c>
      <c r="BM21" s="193">
        <f t="shared" si="121"/>
        <v>3.8150380693314694</v>
      </c>
      <c r="BN21" s="193">
        <f t="shared" si="122"/>
        <v>3.9040600573940507</v>
      </c>
      <c r="BO21" s="72">
        <f t="shared" si="123"/>
        <v>56324.768087567987</v>
      </c>
      <c r="BS21" s="3">
        <f t="shared" si="124"/>
        <v>6.4009498008549093</v>
      </c>
      <c r="BT21" s="6">
        <f t="shared" si="125"/>
        <v>0</v>
      </c>
      <c r="BU21" s="6">
        <f t="shared" si="126"/>
        <v>0</v>
      </c>
      <c r="BV21" s="6">
        <f t="shared" si="127"/>
        <v>0</v>
      </c>
      <c r="BW21" s="193">
        <f t="shared" si="128"/>
        <v>5.6957761119421857</v>
      </c>
      <c r="BX21" s="193">
        <f t="shared" si="129"/>
        <v>4.1745731882913786</v>
      </c>
      <c r="BY21" s="193">
        <f t="shared" si="266"/>
        <v>3.8150380693314694</v>
      </c>
      <c r="BZ21" s="193">
        <f t="shared" si="131"/>
        <v>3.9040600573940507</v>
      </c>
      <c r="CA21" s="72">
        <f t="shared" si="132"/>
        <v>56324.768087567987</v>
      </c>
      <c r="CE21" s="3">
        <f t="shared" si="133"/>
        <v>0</v>
      </c>
      <c r="CF21" s="6">
        <f t="shared" si="134"/>
        <v>5.303413480449727</v>
      </c>
      <c r="CG21" s="6">
        <f t="shared" si="135"/>
        <v>0</v>
      </c>
      <c r="CH21" s="6">
        <f t="shared" si="136"/>
        <v>0</v>
      </c>
      <c r="CI21" s="193">
        <f t="shared" si="137"/>
        <v>5.6740334309306508</v>
      </c>
      <c r="CJ21" s="193">
        <f t="shared" si="138"/>
        <v>4.2529922481947624</v>
      </c>
      <c r="CK21" s="193">
        <f t="shared" si="267"/>
        <v>3.8150380693314694</v>
      </c>
      <c r="CL21" s="193">
        <f t="shared" si="140"/>
        <v>3.9040600573940507</v>
      </c>
      <c r="CM21" s="72">
        <f t="shared" si="141"/>
        <v>56507.61524823834</v>
      </c>
      <c r="CQ21" s="3">
        <f t="shared" si="142"/>
        <v>0</v>
      </c>
      <c r="CR21" s="6">
        <f t="shared" si="143"/>
        <v>5.3034711594626893</v>
      </c>
      <c r="CS21" s="6">
        <f t="shared" si="144"/>
        <v>0</v>
      </c>
      <c r="CT21" s="6">
        <f t="shared" si="145"/>
        <v>0</v>
      </c>
      <c r="CU21" s="193">
        <f t="shared" si="146"/>
        <v>5.6740334309306508</v>
      </c>
      <c r="CV21" s="193">
        <f t="shared" si="147"/>
        <v>4.2529930684831756</v>
      </c>
      <c r="CW21" s="193">
        <f t="shared" si="268"/>
        <v>3.8150380693314694</v>
      </c>
      <c r="CX21" s="193">
        <f t="shared" si="149"/>
        <v>3.9040600573940507</v>
      </c>
      <c r="CY21" s="72">
        <f t="shared" si="150"/>
        <v>56507.617295781019</v>
      </c>
      <c r="DC21" s="3">
        <f t="shared" si="151"/>
        <v>0</v>
      </c>
      <c r="DD21" s="6">
        <f t="shared" si="152"/>
        <v>0</v>
      </c>
      <c r="DE21" s="6">
        <f t="shared" si="153"/>
        <v>5.1489545492046318</v>
      </c>
      <c r="DF21" s="6">
        <f t="shared" si="154"/>
        <v>0</v>
      </c>
      <c r="DG21" s="193">
        <f t="shared" si="155"/>
        <v>5.6740334309306508</v>
      </c>
      <c r="DH21" s="193">
        <f t="shared" si="156"/>
        <v>4.1745731882913786</v>
      </c>
      <c r="DI21" s="193">
        <f t="shared" si="269"/>
        <v>3.9225165239324191</v>
      </c>
      <c r="DJ21" s="193">
        <f t="shared" si="158"/>
        <v>3.9040600573940507</v>
      </c>
      <c r="DK21" s="72">
        <f t="shared" si="159"/>
        <v>56838.376467660637</v>
      </c>
      <c r="DO21" s="3">
        <f t="shared" si="160"/>
        <v>0</v>
      </c>
      <c r="DP21" s="6">
        <f t="shared" si="161"/>
        <v>0</v>
      </c>
      <c r="DQ21" s="6">
        <f t="shared" si="162"/>
        <v>4.9038609428315958</v>
      </c>
      <c r="DR21" s="6">
        <f t="shared" si="163"/>
        <v>0</v>
      </c>
      <c r="DS21" s="193">
        <f t="shared" si="164"/>
        <v>5.6740334309306508</v>
      </c>
      <c r="DT21" s="193">
        <f t="shared" si="165"/>
        <v>4.1745731882913786</v>
      </c>
      <c r="DU21" s="193">
        <f t="shared" si="270"/>
        <v>3.9176540179059511</v>
      </c>
      <c r="DV21" s="193">
        <f t="shared" si="167"/>
        <v>3.9040600573940507</v>
      </c>
      <c r="DW21" s="72">
        <f t="shared" si="168"/>
        <v>56814.465979354434</v>
      </c>
      <c r="EA21" s="3">
        <f t="shared" si="169"/>
        <v>0</v>
      </c>
      <c r="EB21" s="6">
        <f t="shared" si="170"/>
        <v>0</v>
      </c>
      <c r="EC21" s="6">
        <f t="shared" si="171"/>
        <v>0</v>
      </c>
      <c r="ED21" s="6">
        <f t="shared" si="172"/>
        <v>14.247511261425075</v>
      </c>
      <c r="EE21" s="193">
        <f t="shared" si="173"/>
        <v>5.6740334309306508</v>
      </c>
      <c r="EF21" s="193">
        <f t="shared" si="174"/>
        <v>4.1745731882913786</v>
      </c>
      <c r="EG21" s="193">
        <f t="shared" si="271"/>
        <v>3.8150380693314694</v>
      </c>
      <c r="EH21" s="193">
        <f t="shared" si="176"/>
        <v>4.1565513807082946</v>
      </c>
      <c r="EI21" s="72">
        <f t="shared" si="177"/>
        <v>58107.854253107493</v>
      </c>
      <c r="EM21" s="3">
        <f t="shared" si="178"/>
        <v>0</v>
      </c>
      <c r="EN21" s="6">
        <f t="shared" si="179"/>
        <v>0</v>
      </c>
      <c r="EO21" s="6">
        <f t="shared" si="180"/>
        <v>0</v>
      </c>
      <c r="EP21" s="6">
        <f t="shared" si="181"/>
        <v>4.7492876346496082</v>
      </c>
      <c r="EQ21" s="193">
        <f t="shared" si="182"/>
        <v>5.6740334309306508</v>
      </c>
      <c r="ER21" s="193">
        <f t="shared" si="183"/>
        <v>4.1745731882913786</v>
      </c>
      <c r="ES21" s="193">
        <f t="shared" si="272"/>
        <v>3.8150380693314694</v>
      </c>
      <c r="ET21" s="193">
        <f t="shared" si="185"/>
        <v>3.9954946812592578</v>
      </c>
      <c r="EU21" s="72">
        <f t="shared" si="186"/>
        <v>56955.965963215349</v>
      </c>
      <c r="EY21" s="3">
        <f t="shared" si="187"/>
        <v>6.4009296334485599</v>
      </c>
      <c r="EZ21" s="6">
        <f t="shared" si="188"/>
        <v>5.303413480449727</v>
      </c>
      <c r="FA21" s="6">
        <f t="shared" si="189"/>
        <v>5.1489545492046318</v>
      </c>
      <c r="FB21" s="6">
        <f t="shared" si="190"/>
        <v>14.247511261425075</v>
      </c>
      <c r="FC21" s="193">
        <f t="shared" si="191"/>
        <v>5.6957760441771095</v>
      </c>
      <c r="FD21" s="193">
        <f t="shared" si="192"/>
        <v>4.2529922481947624</v>
      </c>
      <c r="FE21" s="193">
        <f t="shared" si="273"/>
        <v>3.9225165239324191</v>
      </c>
      <c r="FF21" s="193">
        <f t="shared" si="194"/>
        <v>4.1565513807082946</v>
      </c>
      <c r="FG21" s="72">
        <f t="shared" si="195"/>
        <v>58867.443682206176</v>
      </c>
      <c r="FK21" s="3">
        <f t="shared" si="196"/>
        <v>6.5315810178640641</v>
      </c>
      <c r="FL21" s="6">
        <f t="shared" si="197"/>
        <v>5.3034711594626893</v>
      </c>
      <c r="FM21" s="6">
        <f t="shared" si="198"/>
        <v>4.9038609428315958</v>
      </c>
      <c r="FN21" s="6">
        <f t="shared" si="199"/>
        <v>4.7492876346496082</v>
      </c>
      <c r="FO21" s="193">
        <f t="shared" si="200"/>
        <v>5.6962149532904389</v>
      </c>
      <c r="FP21" s="193">
        <f t="shared" si="201"/>
        <v>4.2529930684831756</v>
      </c>
      <c r="FQ21" s="193">
        <f t="shared" si="274"/>
        <v>3.9176540179059511</v>
      </c>
      <c r="FR21" s="193">
        <f t="shared" si="203"/>
        <v>3.9954946812592578</v>
      </c>
      <c r="FS21" s="205">
        <f t="shared" si="204"/>
        <v>57676.486381759634</v>
      </c>
      <c r="FW21" s="3">
        <f t="shared" si="205"/>
        <v>7.5112949780263714</v>
      </c>
      <c r="FX21" s="6">
        <f t="shared" si="206"/>
        <v>5.9928572329081913</v>
      </c>
      <c r="FY21" s="6">
        <f t="shared" si="207"/>
        <v>6.0806701342988028</v>
      </c>
      <c r="FZ21" s="6">
        <f t="shared" si="208"/>
        <v>5.6040210961605288</v>
      </c>
      <c r="GA21" s="193">
        <f t="shared" si="209"/>
        <v>5.6995000716760487</v>
      </c>
      <c r="GB21" s="193">
        <f t="shared" si="210"/>
        <v>4.262749495069821</v>
      </c>
      <c r="GC21" s="193">
        <f t="shared" si="275"/>
        <v>3.9407883670159367</v>
      </c>
      <c r="GD21" s="193">
        <f t="shared" si="212"/>
        <v>4.0110979932353237</v>
      </c>
      <c r="GE21" s="72">
        <f t="shared" si="213"/>
        <v>57931.188063823734</v>
      </c>
      <c r="GI21" s="3">
        <f t="shared" si="214"/>
        <v>7.184716935503487</v>
      </c>
      <c r="GJ21" s="6">
        <f t="shared" si="215"/>
        <v>5.8337548284947003</v>
      </c>
      <c r="GK21" s="6">
        <f t="shared" si="216"/>
        <v>5.3941428610715194</v>
      </c>
      <c r="GL21" s="6">
        <f t="shared" si="217"/>
        <v>5.2240874625225278</v>
      </c>
      <c r="GM21" s="193">
        <f t="shared" si="218"/>
        <v>5.6984062083585254</v>
      </c>
      <c r="GN21" s="193">
        <f t="shared" si="219"/>
        <v>4.26050625795851</v>
      </c>
      <c r="GO21" s="193">
        <f t="shared" si="276"/>
        <v>3.9273573656489189</v>
      </c>
      <c r="GP21" s="193">
        <f t="shared" si="221"/>
        <v>4.0041922772879035</v>
      </c>
      <c r="GQ21" s="72">
        <f t="shared" si="222"/>
        <v>57807.866109387534</v>
      </c>
      <c r="GU21" s="3">
        <f t="shared" si="223"/>
        <v>8.4910291055950289</v>
      </c>
      <c r="GV21" s="6">
        <f t="shared" si="224"/>
        <v>6.3640961765396726</v>
      </c>
      <c r="GW21" s="6">
        <f t="shared" si="225"/>
        <v>6.3748961085390681</v>
      </c>
      <c r="GX21" s="6">
        <f t="shared" si="226"/>
        <v>5.9364630255937811</v>
      </c>
      <c r="GY21" s="193">
        <f t="shared" si="227"/>
        <v>5.7027745006786468</v>
      </c>
      <c r="GZ21" s="193">
        <f t="shared" si="228"/>
        <v>4.2679642281993493</v>
      </c>
      <c r="HA21" s="193">
        <f t="shared" si="277"/>
        <v>3.9464897437739448</v>
      </c>
      <c r="HB21" s="193">
        <f t="shared" si="230"/>
        <v>4.0171016208421575</v>
      </c>
      <c r="HC21" s="205">
        <f t="shared" si="231"/>
        <v>58018.361831709102</v>
      </c>
      <c r="HG21" s="3">
        <f t="shared" si="37"/>
        <v>7.5112949780263714</v>
      </c>
      <c r="HH21" s="6">
        <f t="shared" si="38"/>
        <v>0</v>
      </c>
      <c r="HI21" s="6">
        <f t="shared" si="39"/>
        <v>0</v>
      </c>
      <c r="HJ21" s="6">
        <f t="shared" si="40"/>
        <v>0</v>
      </c>
      <c r="HK21" s="193">
        <f t="shared" si="232"/>
        <v>5.6995000716760487</v>
      </c>
      <c r="HL21" s="193">
        <f t="shared" si="232"/>
        <v>4.1745731882913786</v>
      </c>
      <c r="HM21" s="193">
        <f t="shared" si="232"/>
        <v>3.8150380693314694</v>
      </c>
      <c r="HN21" s="193">
        <f t="shared" si="232"/>
        <v>3.9040600573940507</v>
      </c>
      <c r="HO21" s="212">
        <f t="shared" si="233"/>
        <v>56326.919274330481</v>
      </c>
      <c r="HS21" s="3">
        <f t="shared" si="41"/>
        <v>7.184716935503487</v>
      </c>
      <c r="HT21" s="6">
        <f t="shared" si="42"/>
        <v>0</v>
      </c>
      <c r="HU21" s="6">
        <f t="shared" si="43"/>
        <v>0</v>
      </c>
      <c r="HV21" s="6">
        <f t="shared" si="44"/>
        <v>0</v>
      </c>
      <c r="HW21" s="193">
        <f t="shared" si="234"/>
        <v>5.6984062083585254</v>
      </c>
      <c r="HX21" s="193">
        <f t="shared" si="234"/>
        <v>4.1745731882913786</v>
      </c>
      <c r="HY21" s="193">
        <f t="shared" si="234"/>
        <v>3.8150380693314694</v>
      </c>
      <c r="HZ21" s="193">
        <f t="shared" si="234"/>
        <v>3.9040600573940507</v>
      </c>
      <c r="IA21" s="212">
        <f t="shared" si="235"/>
        <v>56326.28739499412</v>
      </c>
      <c r="IE21" s="3">
        <f t="shared" si="45"/>
        <v>8.4910291055950289</v>
      </c>
      <c r="IF21" s="6">
        <f t="shared" si="46"/>
        <v>0</v>
      </c>
      <c r="IG21" s="6">
        <f t="shared" si="47"/>
        <v>0</v>
      </c>
      <c r="IH21" s="6">
        <f t="shared" si="48"/>
        <v>0</v>
      </c>
      <c r="II21" s="193">
        <f t="shared" si="236"/>
        <v>5.7027745006786468</v>
      </c>
      <c r="IJ21" s="193">
        <f t="shared" si="236"/>
        <v>4.1745731882913786</v>
      </c>
      <c r="IK21" s="193">
        <f t="shared" si="236"/>
        <v>3.8150380693314694</v>
      </c>
      <c r="IL21" s="193">
        <f t="shared" si="236"/>
        <v>3.9040600573940507</v>
      </c>
      <c r="IM21" s="205">
        <f t="shared" si="237"/>
        <v>56328.810818126032</v>
      </c>
      <c r="IQ21" s="3">
        <f t="shared" si="49"/>
        <v>0</v>
      </c>
      <c r="IR21" s="6">
        <f t="shared" si="50"/>
        <v>5.9928572329081913</v>
      </c>
      <c r="IS21" s="6">
        <f t="shared" si="51"/>
        <v>0</v>
      </c>
      <c r="IT21" s="6">
        <f t="shared" si="52"/>
        <v>0</v>
      </c>
      <c r="IU21" s="193">
        <f t="shared" si="238"/>
        <v>5.6740334309306508</v>
      </c>
      <c r="IV21" s="193">
        <f t="shared" si="238"/>
        <v>4.262749495069821</v>
      </c>
      <c r="IW21" s="193">
        <f t="shared" si="238"/>
        <v>3.8150380693314694</v>
      </c>
      <c r="IX21" s="193">
        <f t="shared" si="238"/>
        <v>3.9040600573940507</v>
      </c>
      <c r="IY21" s="212">
        <f t="shared" si="239"/>
        <v>56531.975807794937</v>
      </c>
      <c r="JC21" s="3">
        <f t="shared" si="53"/>
        <v>0</v>
      </c>
      <c r="JD21" s="6">
        <f t="shared" si="54"/>
        <v>5.8337548284947003</v>
      </c>
      <c r="JE21" s="6">
        <f t="shared" si="55"/>
        <v>0</v>
      </c>
      <c r="JF21" s="6">
        <f t="shared" si="56"/>
        <v>0</v>
      </c>
      <c r="JG21" s="193">
        <f t="shared" si="240"/>
        <v>5.6740334309306508</v>
      </c>
      <c r="JH21" s="193">
        <f t="shared" si="240"/>
        <v>4.26050625795851</v>
      </c>
      <c r="JI21" s="193">
        <f t="shared" si="240"/>
        <v>3.8150380693314694</v>
      </c>
      <c r="JJ21" s="193">
        <f t="shared" si="240"/>
        <v>3.9040600573940507</v>
      </c>
      <c r="JK21" s="212">
        <f t="shared" si="241"/>
        <v>56526.374270661676</v>
      </c>
      <c r="JO21" s="3">
        <f t="shared" si="57"/>
        <v>0</v>
      </c>
      <c r="JP21" s="6">
        <f t="shared" si="58"/>
        <v>6.3640961765396726</v>
      </c>
      <c r="JQ21" s="6">
        <f t="shared" si="59"/>
        <v>0</v>
      </c>
      <c r="JR21" s="6">
        <f t="shared" si="60"/>
        <v>0</v>
      </c>
      <c r="JS21" s="193">
        <f t="shared" si="242"/>
        <v>5.6740334309306508</v>
      </c>
      <c r="JT21" s="193">
        <f t="shared" si="242"/>
        <v>4.2679642281993493</v>
      </c>
      <c r="JU21" s="193">
        <f t="shared" si="242"/>
        <v>3.8150380693314694</v>
      </c>
      <c r="JV21" s="193">
        <f t="shared" si="242"/>
        <v>3.9040600573940507</v>
      </c>
      <c r="JW21" s="205">
        <f t="shared" si="243"/>
        <v>56544.999546197272</v>
      </c>
      <c r="KA21" s="3">
        <f t="shared" si="61"/>
        <v>0</v>
      </c>
      <c r="KB21" s="6">
        <f t="shared" si="62"/>
        <v>0</v>
      </c>
      <c r="KC21" s="6">
        <f t="shared" si="63"/>
        <v>6.0806701342988028</v>
      </c>
      <c r="KD21" s="6">
        <f t="shared" si="64"/>
        <v>0</v>
      </c>
      <c r="KE21" s="193">
        <f t="shared" si="244"/>
        <v>5.6740334309306508</v>
      </c>
      <c r="KF21" s="193">
        <f t="shared" si="244"/>
        <v>4.1745731882913786</v>
      </c>
      <c r="KG21" s="193">
        <f t="shared" si="244"/>
        <v>3.9407883670159367</v>
      </c>
      <c r="KH21" s="193">
        <f t="shared" si="244"/>
        <v>3.9040600573940507</v>
      </c>
      <c r="KI21" s="212">
        <f t="shared" si="245"/>
        <v>56928.314916237447</v>
      </c>
      <c r="KM21" s="3">
        <f t="shared" si="65"/>
        <v>0</v>
      </c>
      <c r="KN21" s="6">
        <f t="shared" si="66"/>
        <v>0</v>
      </c>
      <c r="KO21" s="6">
        <f t="shared" si="67"/>
        <v>5.3941428610715194</v>
      </c>
      <c r="KP21" s="6">
        <f t="shared" si="68"/>
        <v>0</v>
      </c>
      <c r="KQ21" s="193">
        <f t="shared" si="246"/>
        <v>5.6740334309306508</v>
      </c>
      <c r="KR21" s="193">
        <f t="shared" si="246"/>
        <v>4.1745731882913786</v>
      </c>
      <c r="KS21" s="193">
        <f t="shared" si="246"/>
        <v>3.9273573656489189</v>
      </c>
      <c r="KT21" s="193">
        <f t="shared" si="246"/>
        <v>3.9040600573940507</v>
      </c>
      <c r="KU21" s="212">
        <f t="shared" si="247"/>
        <v>56862.190421288797</v>
      </c>
      <c r="KY21" s="3">
        <f t="shared" si="69"/>
        <v>0</v>
      </c>
      <c r="KZ21" s="6">
        <f t="shared" si="70"/>
        <v>0</v>
      </c>
      <c r="LA21" s="6">
        <f t="shared" si="71"/>
        <v>6.3748961085390681</v>
      </c>
      <c r="LB21" s="6">
        <f t="shared" si="72"/>
        <v>0</v>
      </c>
      <c r="LC21" s="193">
        <f t="shared" si="248"/>
        <v>5.6740334309306508</v>
      </c>
      <c r="LD21" s="193">
        <f t="shared" si="248"/>
        <v>4.1745731882913786</v>
      </c>
      <c r="LE21" s="193">
        <f t="shared" si="248"/>
        <v>3.9464897437739448</v>
      </c>
      <c r="LF21" s="193">
        <f t="shared" si="248"/>
        <v>3.9040600573940507</v>
      </c>
      <c r="LG21" s="205">
        <f t="shared" si="249"/>
        <v>56956.407597875732</v>
      </c>
      <c r="LK21" s="3">
        <f t="shared" si="73"/>
        <v>0</v>
      </c>
      <c r="LL21" s="6">
        <f t="shared" si="74"/>
        <v>0</v>
      </c>
      <c r="LM21" s="6">
        <f t="shared" si="75"/>
        <v>0</v>
      </c>
      <c r="LN21" s="6">
        <f t="shared" si="76"/>
        <v>5.6040210961605288</v>
      </c>
      <c r="LO21" s="193">
        <f t="shared" si="250"/>
        <v>5.6740334309306508</v>
      </c>
      <c r="LP21" s="193">
        <f t="shared" si="250"/>
        <v>4.1745731882913786</v>
      </c>
      <c r="LQ21" s="193">
        <f t="shared" si="250"/>
        <v>3.8150380693314694</v>
      </c>
      <c r="LR21" s="193">
        <f t="shared" si="250"/>
        <v>4.0110979932353237</v>
      </c>
      <c r="LS21" s="212">
        <f t="shared" si="251"/>
        <v>57066.555639069898</v>
      </c>
      <c r="LW21" s="3">
        <f t="shared" si="77"/>
        <v>0</v>
      </c>
      <c r="LX21" s="6">
        <f t="shared" si="78"/>
        <v>0</v>
      </c>
      <c r="LY21" s="6">
        <f t="shared" si="79"/>
        <v>0</v>
      </c>
      <c r="LZ21" s="6">
        <f t="shared" si="80"/>
        <v>5.2240874625225278</v>
      </c>
      <c r="MA21" s="193">
        <f t="shared" si="252"/>
        <v>5.6740334309306508</v>
      </c>
      <c r="MB21" s="193">
        <f t="shared" si="252"/>
        <v>4.1745731882913786</v>
      </c>
      <c r="MC21" s="193">
        <f t="shared" si="252"/>
        <v>3.8150380693314694</v>
      </c>
      <c r="MD21" s="193">
        <f t="shared" si="252"/>
        <v>4.0041922772879035</v>
      </c>
      <c r="ME21" s="212">
        <f t="shared" si="253"/>
        <v>57017.584382819012</v>
      </c>
      <c r="MI21" s="3">
        <f t="shared" si="81"/>
        <v>0</v>
      </c>
      <c r="MJ21" s="6">
        <f t="shared" si="82"/>
        <v>0</v>
      </c>
      <c r="MK21" s="6">
        <f t="shared" si="83"/>
        <v>0</v>
      </c>
      <c r="ML21" s="6">
        <f t="shared" si="84"/>
        <v>5.9364630255937811</v>
      </c>
      <c r="MM21" s="193">
        <f t="shared" si="254"/>
        <v>5.6740334309306508</v>
      </c>
      <c r="MN21" s="193">
        <f t="shared" si="254"/>
        <v>4.1745731882913786</v>
      </c>
      <c r="MO21" s="193">
        <f t="shared" si="254"/>
        <v>3.8150380693314694</v>
      </c>
      <c r="MP21" s="193">
        <f t="shared" si="254"/>
        <v>4.0171016208421575</v>
      </c>
      <c r="MQ21" s="205">
        <f t="shared" si="255"/>
        <v>57109.163994466493</v>
      </c>
      <c r="MT21" s="3">
        <f t="shared" si="85"/>
        <v>6.2049828079348286</v>
      </c>
      <c r="MU21" s="6">
        <f t="shared" si="86"/>
        <v>5.303413480449727</v>
      </c>
      <c r="MV21" s="6">
        <f t="shared" si="87"/>
        <v>5.6393311729384052</v>
      </c>
      <c r="MW21" s="6">
        <f t="shared" si="88"/>
        <v>5.6990045045700297</v>
      </c>
      <c r="MX21" s="193">
        <f t="shared" si="256"/>
        <v>5.6951174208079234</v>
      </c>
      <c r="MY21" s="193">
        <f t="shared" si="256"/>
        <v>4.2529922481947624</v>
      </c>
      <c r="MZ21" s="193">
        <f t="shared" si="256"/>
        <v>3.9321748864643631</v>
      </c>
      <c r="NA21" s="193">
        <f t="shared" si="256"/>
        <v>4.0128169964733171</v>
      </c>
      <c r="NB21" s="212">
        <f t="shared" si="257"/>
        <v>57872.846292456146</v>
      </c>
      <c r="NF21" s="3">
        <f t="shared" si="89"/>
        <v>6.2049828079348277</v>
      </c>
      <c r="NG21" s="6">
        <f t="shared" si="90"/>
        <v>0</v>
      </c>
      <c r="NH21" s="6">
        <f t="shared" si="91"/>
        <v>0</v>
      </c>
      <c r="NI21" s="6">
        <f t="shared" si="92"/>
        <v>0</v>
      </c>
      <c r="NJ21" s="193">
        <f t="shared" si="258"/>
        <v>5.6951174208079234</v>
      </c>
      <c r="NK21" s="193">
        <f t="shared" si="258"/>
        <v>4.1745731882913786</v>
      </c>
      <c r="NL21" s="193">
        <f t="shared" si="258"/>
        <v>3.8150380693314694</v>
      </c>
      <c r="NM21" s="193">
        <f t="shared" si="258"/>
        <v>3.9040600573940507</v>
      </c>
      <c r="NN21" s="212">
        <f t="shared" si="259"/>
        <v>56324.387641925867</v>
      </c>
      <c r="NR21" s="3">
        <f t="shared" si="93"/>
        <v>0</v>
      </c>
      <c r="NS21" s="6">
        <f t="shared" si="94"/>
        <v>5.303413480449727</v>
      </c>
      <c r="NT21" s="6">
        <f t="shared" si="95"/>
        <v>0</v>
      </c>
      <c r="NU21" s="6">
        <f t="shared" si="96"/>
        <v>0</v>
      </c>
      <c r="NV21" s="193">
        <f t="shared" si="260"/>
        <v>5.6740334309306508</v>
      </c>
      <c r="NW21" s="193">
        <f t="shared" si="260"/>
        <v>4.2529922481947624</v>
      </c>
      <c r="NX21" s="193">
        <f t="shared" si="260"/>
        <v>3.8150380693314694</v>
      </c>
      <c r="NY21" s="193">
        <f t="shared" si="260"/>
        <v>3.9040600573940507</v>
      </c>
      <c r="NZ21" s="212">
        <f t="shared" si="261"/>
        <v>56507.61524823834</v>
      </c>
      <c r="OD21" s="3">
        <f t="shared" si="97"/>
        <v>0</v>
      </c>
      <c r="OE21" s="6">
        <f t="shared" si="98"/>
        <v>0</v>
      </c>
      <c r="OF21" s="6">
        <f t="shared" si="99"/>
        <v>5.6393311729384052</v>
      </c>
      <c r="OG21" s="6">
        <f t="shared" si="100"/>
        <v>0</v>
      </c>
      <c r="OH21" s="193">
        <f t="shared" si="262"/>
        <v>5.6740334309306508</v>
      </c>
      <c r="OI21" s="193">
        <f t="shared" si="262"/>
        <v>4.1745731882913786</v>
      </c>
      <c r="OJ21" s="193">
        <f t="shared" si="262"/>
        <v>3.9321748864643631</v>
      </c>
      <c r="OK21" s="193">
        <f t="shared" si="262"/>
        <v>3.9040600573940507</v>
      </c>
      <c r="OL21" s="212">
        <f t="shared" si="263"/>
        <v>56885.899555976554</v>
      </c>
      <c r="OP21" s="3">
        <f t="shared" si="101"/>
        <v>0</v>
      </c>
      <c r="OQ21" s="6">
        <f t="shared" si="102"/>
        <v>0</v>
      </c>
      <c r="OR21" s="6">
        <f t="shared" si="103"/>
        <v>0</v>
      </c>
      <c r="OS21" s="6">
        <f t="shared" si="104"/>
        <v>5.6990045045700297</v>
      </c>
      <c r="OT21" s="193">
        <f t="shared" si="264"/>
        <v>5.6740334309306508</v>
      </c>
      <c r="OU21" s="193">
        <f t="shared" si="264"/>
        <v>4.1745731882913786</v>
      </c>
      <c r="OV21" s="193">
        <f t="shared" si="264"/>
        <v>3.8150380693314694</v>
      </c>
      <c r="OW21" s="193">
        <f t="shared" si="264"/>
        <v>4.0128169964733171</v>
      </c>
      <c r="OX21" s="232">
        <f t="shared" si="265"/>
        <v>57078.75233075014</v>
      </c>
    </row>
    <row r="22" spans="2:414" x14ac:dyDescent="0.2">
      <c r="B22" s="81">
        <v>45409</v>
      </c>
      <c r="C22">
        <v>122</v>
      </c>
      <c r="D22">
        <v>11.223242866036022</v>
      </c>
      <c r="E22">
        <v>0</v>
      </c>
      <c r="F22">
        <v>0</v>
      </c>
      <c r="G22">
        <v>0</v>
      </c>
      <c r="H22">
        <v>1</v>
      </c>
      <c r="I22">
        <v>0</v>
      </c>
      <c r="J22">
        <v>0</v>
      </c>
      <c r="K22">
        <v>0</v>
      </c>
      <c r="L22">
        <v>0</v>
      </c>
      <c r="M22">
        <v>0</v>
      </c>
      <c r="N22">
        <v>0</v>
      </c>
      <c r="O22">
        <v>0</v>
      </c>
      <c r="P22">
        <v>0</v>
      </c>
      <c r="Q22">
        <v>0</v>
      </c>
      <c r="R22">
        <v>0</v>
      </c>
      <c r="S22">
        <v>0</v>
      </c>
      <c r="T22">
        <v>14884</v>
      </c>
      <c r="U22">
        <v>6.5226664791336511</v>
      </c>
      <c r="V22">
        <v>5.3099618573932013</v>
      </c>
      <c r="W22">
        <v>4.910377888349621</v>
      </c>
      <c r="X22">
        <v>4.804647357120861</v>
      </c>
      <c r="Y22" s="3">
        <v>389.18348392225141</v>
      </c>
      <c r="Z22" s="3">
        <v>137.33042455096765</v>
      </c>
      <c r="AA22" s="3">
        <v>90.31219677015784</v>
      </c>
      <c r="AB22" s="3">
        <v>72.473000432048281</v>
      </c>
      <c r="AC22">
        <v>0</v>
      </c>
      <c r="AD22">
        <v>0</v>
      </c>
      <c r="AE22" s="6"/>
      <c r="AF22" s="1" t="s">
        <v>5</v>
      </c>
      <c r="AG22">
        <v>122</v>
      </c>
      <c r="AH22" s="189">
        <v>45409</v>
      </c>
      <c r="AI22">
        <f t="shared" si="105"/>
        <v>4</v>
      </c>
      <c r="AJ22">
        <v>122</v>
      </c>
      <c r="AK22">
        <v>0</v>
      </c>
      <c r="AL22">
        <v>0</v>
      </c>
      <c r="AM22">
        <v>0</v>
      </c>
      <c r="AN22">
        <v>0</v>
      </c>
      <c r="AO22">
        <v>0</v>
      </c>
      <c r="AP22">
        <v>0</v>
      </c>
      <c r="AQ22">
        <v>0</v>
      </c>
      <c r="AS22" s="37"/>
      <c r="AT22" s="37"/>
      <c r="AU22" s="6">
        <f t="shared" si="106"/>
        <v>0</v>
      </c>
      <c r="AV22" s="6">
        <f t="shared" si="107"/>
        <v>0</v>
      </c>
      <c r="AW22" s="6">
        <f t="shared" si="108"/>
        <v>0</v>
      </c>
      <c r="AX22" s="6">
        <f t="shared" si="109"/>
        <v>0</v>
      </c>
      <c r="AY22" s="193">
        <f t="shared" si="110"/>
        <v>5.6740334309306508</v>
      </c>
      <c r="AZ22" s="193">
        <f t="shared" si="111"/>
        <v>4.1745731882913786</v>
      </c>
      <c r="BA22" s="193">
        <f t="shared" si="112"/>
        <v>3.8150380693314694</v>
      </c>
      <c r="BB22" s="193">
        <f t="shared" si="113"/>
        <v>3.9040600573940507</v>
      </c>
      <c r="BC22" s="72">
        <f t="shared" si="114"/>
        <v>56312.210093717425</v>
      </c>
      <c r="BG22" s="3">
        <f t="shared" si="115"/>
        <v>6.3922131495509777</v>
      </c>
      <c r="BH22" s="6">
        <f t="shared" si="116"/>
        <v>0</v>
      </c>
      <c r="BI22" s="6">
        <f t="shared" si="117"/>
        <v>0</v>
      </c>
      <c r="BJ22" s="6">
        <f t="shared" si="118"/>
        <v>0</v>
      </c>
      <c r="BK22" s="193">
        <f t="shared" si="119"/>
        <v>5.695746755241716</v>
      </c>
      <c r="BL22" s="193">
        <f t="shared" si="120"/>
        <v>4.1745731882913786</v>
      </c>
      <c r="BM22" s="193">
        <f t="shared" si="121"/>
        <v>3.8150380693314694</v>
      </c>
      <c r="BN22" s="193">
        <f t="shared" si="122"/>
        <v>3.9040600573940507</v>
      </c>
      <c r="BO22" s="72">
        <f t="shared" si="123"/>
        <v>56324.751169122195</v>
      </c>
      <c r="BS22" s="3">
        <f t="shared" si="124"/>
        <v>6.3922332894943041</v>
      </c>
      <c r="BT22" s="6">
        <f t="shared" si="125"/>
        <v>0</v>
      </c>
      <c r="BU22" s="6">
        <f t="shared" si="126"/>
        <v>0</v>
      </c>
      <c r="BV22" s="6">
        <f t="shared" si="127"/>
        <v>0</v>
      </c>
      <c r="BW22" s="193">
        <f t="shared" si="128"/>
        <v>5.6957468229164947</v>
      </c>
      <c r="BX22" s="193">
        <f t="shared" si="129"/>
        <v>4.1745731882913786</v>
      </c>
      <c r="BY22" s="193">
        <f t="shared" si="266"/>
        <v>3.8150380693314694</v>
      </c>
      <c r="BZ22" s="193">
        <f t="shared" si="131"/>
        <v>3.9040600573940507</v>
      </c>
      <c r="CA22" s="72">
        <f t="shared" si="132"/>
        <v>56324.751169122195</v>
      </c>
      <c r="CE22" s="3">
        <f t="shared" si="133"/>
        <v>0</v>
      </c>
      <c r="CF22" s="6">
        <f t="shared" si="134"/>
        <v>5.3099618573932013</v>
      </c>
      <c r="CG22" s="6">
        <f t="shared" si="135"/>
        <v>0</v>
      </c>
      <c r="CH22" s="6">
        <f t="shared" si="136"/>
        <v>0</v>
      </c>
      <c r="CI22" s="193">
        <f t="shared" si="137"/>
        <v>5.6740334309306508</v>
      </c>
      <c r="CJ22" s="193">
        <f t="shared" si="138"/>
        <v>4.253085372358103</v>
      </c>
      <c r="CK22" s="193">
        <f t="shared" si="267"/>
        <v>3.8150380693314694</v>
      </c>
      <c r="CL22" s="193">
        <f t="shared" si="140"/>
        <v>3.9040600573940507</v>
      </c>
      <c r="CM22" s="72">
        <f t="shared" si="141"/>
        <v>56507.847698290316</v>
      </c>
      <c r="CQ22" s="3">
        <f t="shared" si="142"/>
        <v>0</v>
      </c>
      <c r="CR22" s="6">
        <f t="shared" si="143"/>
        <v>5.3100196076251853</v>
      </c>
      <c r="CS22" s="6">
        <f t="shared" si="144"/>
        <v>0</v>
      </c>
      <c r="CT22" s="6">
        <f t="shared" si="145"/>
        <v>0</v>
      </c>
      <c r="CU22" s="193">
        <f t="shared" si="146"/>
        <v>5.6740334309306508</v>
      </c>
      <c r="CV22" s="193">
        <f t="shared" si="147"/>
        <v>4.2530861935828845</v>
      </c>
      <c r="CW22" s="193">
        <f t="shared" si="268"/>
        <v>3.8150380693314694</v>
      </c>
      <c r="CX22" s="193">
        <f t="shared" si="149"/>
        <v>3.9040600573940507</v>
      </c>
      <c r="CY22" s="72">
        <f t="shared" si="150"/>
        <v>56507.849748178625</v>
      </c>
      <c r="DC22" s="3">
        <f t="shared" si="151"/>
        <v>0</v>
      </c>
      <c r="DD22" s="6">
        <f t="shared" si="152"/>
        <v>0</v>
      </c>
      <c r="DE22" s="6">
        <f t="shared" si="153"/>
        <v>5.1558967827671021</v>
      </c>
      <c r="DF22" s="6">
        <f t="shared" si="154"/>
        <v>0</v>
      </c>
      <c r="DG22" s="193">
        <f t="shared" si="155"/>
        <v>5.6740334309306508</v>
      </c>
      <c r="DH22" s="193">
        <f t="shared" si="156"/>
        <v>4.1745731882913786</v>
      </c>
      <c r="DI22" s="193">
        <f t="shared" si="269"/>
        <v>3.9226539098143665</v>
      </c>
      <c r="DJ22" s="193">
        <f t="shared" si="158"/>
        <v>3.9040600573940507</v>
      </c>
      <c r="DK22" s="72">
        <f t="shared" si="159"/>
        <v>56839.05218388213</v>
      </c>
      <c r="DO22" s="3">
        <f t="shared" si="160"/>
        <v>0</v>
      </c>
      <c r="DP22" s="6">
        <f t="shared" si="161"/>
        <v>0</v>
      </c>
      <c r="DQ22" s="6">
        <f t="shared" si="162"/>
        <v>4.9104727215330168</v>
      </c>
      <c r="DR22" s="6">
        <f t="shared" si="163"/>
        <v>0</v>
      </c>
      <c r="DS22" s="193">
        <f t="shared" si="164"/>
        <v>5.6740334309306508</v>
      </c>
      <c r="DT22" s="193">
        <f t="shared" si="165"/>
        <v>4.1745731882913786</v>
      </c>
      <c r="DU22" s="193">
        <f t="shared" si="270"/>
        <v>3.9177855023079124</v>
      </c>
      <c r="DV22" s="193">
        <f t="shared" si="167"/>
        <v>3.9040600573940507</v>
      </c>
      <c r="DW22" s="72">
        <f t="shared" si="168"/>
        <v>56815.112397632634</v>
      </c>
      <c r="EA22" s="3">
        <f t="shared" si="169"/>
        <v>0</v>
      </c>
      <c r="EB22" s="6">
        <f t="shared" si="170"/>
        <v>0</v>
      </c>
      <c r="EC22" s="6">
        <f t="shared" si="171"/>
        <v>0</v>
      </c>
      <c r="ED22" s="6">
        <f t="shared" si="172"/>
        <v>14.413942071362584</v>
      </c>
      <c r="EE22" s="193">
        <f t="shared" si="173"/>
        <v>5.6740334309306508</v>
      </c>
      <c r="EF22" s="193">
        <f t="shared" si="174"/>
        <v>4.1745731882913786</v>
      </c>
      <c r="EG22" s="193">
        <f t="shared" si="271"/>
        <v>3.8150380693314694</v>
      </c>
      <c r="EH22" s="193">
        <f t="shared" si="176"/>
        <v>4.1591545415724633</v>
      </c>
      <c r="EI22" s="72">
        <f t="shared" si="177"/>
        <v>58126.662287246392</v>
      </c>
      <c r="EM22" s="3">
        <f t="shared" si="178"/>
        <v>0</v>
      </c>
      <c r="EN22" s="6">
        <f t="shared" si="179"/>
        <v>0</v>
      </c>
      <c r="EO22" s="6">
        <f t="shared" si="180"/>
        <v>0</v>
      </c>
      <c r="EP22" s="6">
        <f t="shared" si="181"/>
        <v>4.804765940520543</v>
      </c>
      <c r="EQ22" s="193">
        <f t="shared" si="182"/>
        <v>5.6740334309306508</v>
      </c>
      <c r="ER22" s="193">
        <f t="shared" si="183"/>
        <v>4.1745731882913786</v>
      </c>
      <c r="ES22" s="193">
        <f t="shared" si="272"/>
        <v>3.8150380693314694</v>
      </c>
      <c r="ET22" s="193">
        <f t="shared" si="185"/>
        <v>3.9965148695819472</v>
      </c>
      <c r="EU22" s="72">
        <f t="shared" si="186"/>
        <v>56963.190073953243</v>
      </c>
      <c r="EY22" s="3">
        <f t="shared" si="187"/>
        <v>6.3922131495509777</v>
      </c>
      <c r="EZ22" s="6">
        <f t="shared" si="188"/>
        <v>5.3099618573932013</v>
      </c>
      <c r="FA22" s="6">
        <f t="shared" si="189"/>
        <v>5.1558967827671021</v>
      </c>
      <c r="FB22" s="6">
        <f t="shared" si="190"/>
        <v>14.413942071362584</v>
      </c>
      <c r="FC22" s="193">
        <f t="shared" si="191"/>
        <v>5.695746755241716</v>
      </c>
      <c r="FD22" s="193">
        <f t="shared" si="192"/>
        <v>4.253085372358103</v>
      </c>
      <c r="FE22" s="193">
        <f t="shared" si="273"/>
        <v>3.9226539098143665</v>
      </c>
      <c r="FF22" s="193">
        <f t="shared" si="194"/>
        <v>4.1591545415724633</v>
      </c>
      <c r="FG22" s="72">
        <f t="shared" si="195"/>
        <v>58887.422191695048</v>
      </c>
      <c r="FK22" s="3">
        <f t="shared" si="196"/>
        <v>6.5226866190769783</v>
      </c>
      <c r="FL22" s="6">
        <f t="shared" si="197"/>
        <v>5.3100196076251853</v>
      </c>
      <c r="FM22" s="6">
        <f t="shared" si="198"/>
        <v>4.9104727215330168</v>
      </c>
      <c r="FN22" s="6">
        <f t="shared" si="199"/>
        <v>4.804765940520543</v>
      </c>
      <c r="FO22" s="193">
        <f t="shared" si="200"/>
        <v>5.6961850796353488</v>
      </c>
      <c r="FP22" s="193">
        <f t="shared" si="201"/>
        <v>4.2530861935828845</v>
      </c>
      <c r="FQ22" s="193">
        <f t="shared" si="274"/>
        <v>3.9177855023079124</v>
      </c>
      <c r="FR22" s="193">
        <f t="shared" si="203"/>
        <v>3.9965148695819472</v>
      </c>
      <c r="FS22" s="205">
        <f t="shared" si="204"/>
        <v>57684.677810968511</v>
      </c>
      <c r="FW22" s="3">
        <f t="shared" si="205"/>
        <v>7.5010664510036982</v>
      </c>
      <c r="FX22" s="6">
        <f t="shared" si="206"/>
        <v>6.0002568988543166</v>
      </c>
      <c r="FY22" s="6">
        <f t="shared" si="207"/>
        <v>6.0888685815535304</v>
      </c>
      <c r="FZ22" s="6">
        <f t="shared" si="208"/>
        <v>5.6694838814026154</v>
      </c>
      <c r="GA22" s="193">
        <f t="shared" si="209"/>
        <v>5.6994658296777265</v>
      </c>
      <c r="GB22" s="193">
        <f t="shared" si="210"/>
        <v>4.2628537030317277</v>
      </c>
      <c r="GC22" s="193">
        <f t="shared" si="275"/>
        <v>3.9409476738369489</v>
      </c>
      <c r="GD22" s="193">
        <f t="shared" si="212"/>
        <v>4.0122830506640428</v>
      </c>
      <c r="GE22" s="72">
        <f t="shared" si="213"/>
        <v>57940.768489921153</v>
      </c>
      <c r="GI22" s="3">
        <f t="shared" si="214"/>
        <v>7.1749331270470167</v>
      </c>
      <c r="GJ22" s="6">
        <f t="shared" si="215"/>
        <v>5.8409580431325221</v>
      </c>
      <c r="GK22" s="6">
        <f t="shared" si="216"/>
        <v>5.4014156771845832</v>
      </c>
      <c r="GL22" s="6">
        <f t="shared" si="217"/>
        <v>5.2851120928329474</v>
      </c>
      <c r="GM22" s="193">
        <f t="shared" si="218"/>
        <v>5.6983734193194149</v>
      </c>
      <c r="GN22" s="193">
        <f t="shared" si="219"/>
        <v>4.2606079272788993</v>
      </c>
      <c r="GO22" s="193">
        <f t="shared" si="276"/>
        <v>3.9275005982476694</v>
      </c>
      <c r="GP22" s="193">
        <f t="shared" si="221"/>
        <v>4.0053046875008116</v>
      </c>
      <c r="GQ22" s="72">
        <f t="shared" si="222"/>
        <v>57816.817927863332</v>
      </c>
      <c r="GU22" s="3">
        <f t="shared" si="223"/>
        <v>8.4794664228737471</v>
      </c>
      <c r="GV22" s="6">
        <f t="shared" si="224"/>
        <v>6.3719542288718412</v>
      </c>
      <c r="GW22" s="6">
        <f t="shared" si="225"/>
        <v>6.3834912548545075</v>
      </c>
      <c r="GX22" s="6">
        <f t="shared" si="226"/>
        <v>6.005809196401076</v>
      </c>
      <c r="GY22" s="193">
        <f t="shared" si="227"/>
        <v>5.7027359187894406</v>
      </c>
      <c r="GZ22" s="193">
        <f t="shared" si="228"/>
        <v>4.2680743156204475</v>
      </c>
      <c r="HA22" s="193">
        <f t="shared" si="277"/>
        <v>3.9466558089209984</v>
      </c>
      <c r="HB22" s="193">
        <f t="shared" si="230"/>
        <v>4.0183494250114036</v>
      </c>
      <c r="HC22" s="205">
        <f t="shared" si="231"/>
        <v>58028.455753278118</v>
      </c>
      <c r="HG22" s="3">
        <f t="shared" si="37"/>
        <v>7.5010664510036982</v>
      </c>
      <c r="HH22" s="6">
        <f t="shared" si="38"/>
        <v>0</v>
      </c>
      <c r="HI22" s="6">
        <f t="shared" si="39"/>
        <v>0</v>
      </c>
      <c r="HJ22" s="6">
        <f t="shared" si="40"/>
        <v>0</v>
      </c>
      <c r="HK22" s="193">
        <f t="shared" si="232"/>
        <v>5.6994658296777265</v>
      </c>
      <c r="HL22" s="193">
        <f t="shared" si="232"/>
        <v>4.1745731882913786</v>
      </c>
      <c r="HM22" s="193">
        <f t="shared" si="232"/>
        <v>3.8150380693314694</v>
      </c>
      <c r="HN22" s="193">
        <f t="shared" si="232"/>
        <v>3.9040600573940507</v>
      </c>
      <c r="HO22" s="212">
        <f t="shared" si="233"/>
        <v>56326.899494044948</v>
      </c>
      <c r="HS22" s="3">
        <f t="shared" si="41"/>
        <v>7.1749331270470167</v>
      </c>
      <c r="HT22" s="6">
        <f t="shared" si="42"/>
        <v>0</v>
      </c>
      <c r="HU22" s="6">
        <f t="shared" si="43"/>
        <v>0</v>
      </c>
      <c r="HV22" s="6">
        <f t="shared" si="44"/>
        <v>0</v>
      </c>
      <c r="HW22" s="193">
        <f t="shared" si="234"/>
        <v>5.6983734193194149</v>
      </c>
      <c r="HX22" s="193">
        <f t="shared" si="234"/>
        <v>4.1745731882913786</v>
      </c>
      <c r="HY22" s="193">
        <f t="shared" si="234"/>
        <v>3.8150380693314694</v>
      </c>
      <c r="HZ22" s="193">
        <f t="shared" si="234"/>
        <v>3.9040600573940507</v>
      </c>
      <c r="IA22" s="212">
        <f t="shared" si="235"/>
        <v>56326.268454239573</v>
      </c>
      <c r="IE22" s="3">
        <f t="shared" si="45"/>
        <v>8.4794664228737471</v>
      </c>
      <c r="IF22" s="6">
        <f t="shared" si="46"/>
        <v>0</v>
      </c>
      <c r="IG22" s="6">
        <f t="shared" si="47"/>
        <v>0</v>
      </c>
      <c r="IH22" s="6">
        <f t="shared" si="48"/>
        <v>0</v>
      </c>
      <c r="II22" s="193">
        <f t="shared" si="236"/>
        <v>5.7027359187894406</v>
      </c>
      <c r="IJ22" s="193">
        <f t="shared" si="236"/>
        <v>4.1745731882913786</v>
      </c>
      <c r="IK22" s="193">
        <f t="shared" si="236"/>
        <v>3.8150380693314694</v>
      </c>
      <c r="IL22" s="193">
        <f t="shared" si="236"/>
        <v>3.9040600573940507</v>
      </c>
      <c r="IM22" s="205">
        <f t="shared" si="237"/>
        <v>56328.788530104524</v>
      </c>
      <c r="IQ22" s="3">
        <f t="shared" si="49"/>
        <v>0</v>
      </c>
      <c r="IR22" s="6">
        <f t="shared" si="50"/>
        <v>6.0002568988543166</v>
      </c>
      <c r="IS22" s="6">
        <f t="shared" si="51"/>
        <v>0</v>
      </c>
      <c r="IT22" s="6">
        <f t="shared" si="52"/>
        <v>0</v>
      </c>
      <c r="IU22" s="193">
        <f t="shared" si="238"/>
        <v>5.6740334309306508</v>
      </c>
      <c r="IV22" s="193">
        <f t="shared" si="238"/>
        <v>4.2628537030317277</v>
      </c>
      <c r="IW22" s="193">
        <f t="shared" si="238"/>
        <v>3.8150380693314694</v>
      </c>
      <c r="IX22" s="193">
        <f t="shared" si="238"/>
        <v>3.9040600573940507</v>
      </c>
      <c r="IY22" s="212">
        <f t="shared" si="239"/>
        <v>56532.236036653587</v>
      </c>
      <c r="JC22" s="3">
        <f t="shared" si="53"/>
        <v>0</v>
      </c>
      <c r="JD22" s="6">
        <f t="shared" si="54"/>
        <v>5.8409580431325221</v>
      </c>
      <c r="JE22" s="6">
        <f t="shared" si="55"/>
        <v>0</v>
      </c>
      <c r="JF22" s="6">
        <f t="shared" si="56"/>
        <v>0</v>
      </c>
      <c r="JG22" s="193">
        <f t="shared" si="240"/>
        <v>5.6740334309306508</v>
      </c>
      <c r="JH22" s="193">
        <f t="shared" si="240"/>
        <v>4.2606079272788993</v>
      </c>
      <c r="JI22" s="193">
        <f t="shared" si="240"/>
        <v>3.8150380693314694</v>
      </c>
      <c r="JJ22" s="193">
        <f t="shared" si="240"/>
        <v>3.9040600573940507</v>
      </c>
      <c r="JK22" s="212">
        <f t="shared" si="241"/>
        <v>56526.628134835672</v>
      </c>
      <c r="JO22" s="3">
        <f t="shared" si="57"/>
        <v>0</v>
      </c>
      <c r="JP22" s="6">
        <f t="shared" si="58"/>
        <v>6.3719542288718412</v>
      </c>
      <c r="JQ22" s="6">
        <f t="shared" si="59"/>
        <v>0</v>
      </c>
      <c r="JR22" s="6">
        <f t="shared" si="60"/>
        <v>0</v>
      </c>
      <c r="JS22" s="193">
        <f t="shared" si="242"/>
        <v>5.6740334309306508</v>
      </c>
      <c r="JT22" s="193">
        <f t="shared" si="242"/>
        <v>4.2680743156204475</v>
      </c>
      <c r="JU22" s="193">
        <f t="shared" si="242"/>
        <v>3.8150380693314694</v>
      </c>
      <c r="JV22" s="193">
        <f t="shared" si="242"/>
        <v>3.9040600573940507</v>
      </c>
      <c r="JW22" s="205">
        <f t="shared" si="243"/>
        <v>56545.274520652209</v>
      </c>
      <c r="KA22" s="3">
        <f t="shared" si="61"/>
        <v>0</v>
      </c>
      <c r="KB22" s="6">
        <f t="shared" si="62"/>
        <v>0</v>
      </c>
      <c r="KC22" s="6">
        <f t="shared" si="63"/>
        <v>6.0888685815535304</v>
      </c>
      <c r="KD22" s="6">
        <f t="shared" si="64"/>
        <v>0</v>
      </c>
      <c r="KE22" s="193">
        <f t="shared" si="244"/>
        <v>5.6740334309306508</v>
      </c>
      <c r="KF22" s="193">
        <f t="shared" si="244"/>
        <v>4.1745731882913786</v>
      </c>
      <c r="KG22" s="193">
        <f t="shared" si="244"/>
        <v>3.9409476738369489</v>
      </c>
      <c r="KH22" s="193">
        <f t="shared" si="244"/>
        <v>3.9040600573940507</v>
      </c>
      <c r="KI22" s="212">
        <f t="shared" si="245"/>
        <v>56929.099688575829</v>
      </c>
      <c r="KM22" s="3">
        <f t="shared" si="65"/>
        <v>0</v>
      </c>
      <c r="KN22" s="6">
        <f t="shared" si="66"/>
        <v>0</v>
      </c>
      <c r="KO22" s="6">
        <f t="shared" si="67"/>
        <v>5.4014156771845832</v>
      </c>
      <c r="KP22" s="6">
        <f t="shared" si="68"/>
        <v>0</v>
      </c>
      <c r="KQ22" s="193">
        <f t="shared" si="246"/>
        <v>5.6740334309306508</v>
      </c>
      <c r="KR22" s="193">
        <f t="shared" si="246"/>
        <v>4.1745731882913786</v>
      </c>
      <c r="KS22" s="193">
        <f t="shared" si="246"/>
        <v>3.9275005982476694</v>
      </c>
      <c r="KT22" s="193">
        <f t="shared" si="246"/>
        <v>3.9040600573940507</v>
      </c>
      <c r="KU22" s="212">
        <f t="shared" si="247"/>
        <v>56862.895189231764</v>
      </c>
      <c r="KY22" s="3">
        <f t="shared" si="69"/>
        <v>0</v>
      </c>
      <c r="KZ22" s="6">
        <f t="shared" si="70"/>
        <v>0</v>
      </c>
      <c r="LA22" s="6">
        <f t="shared" si="71"/>
        <v>6.3834912548545075</v>
      </c>
      <c r="LB22" s="6">
        <f t="shared" si="72"/>
        <v>0</v>
      </c>
      <c r="LC22" s="193">
        <f t="shared" si="248"/>
        <v>5.6740334309306508</v>
      </c>
      <c r="LD22" s="193">
        <f t="shared" si="248"/>
        <v>4.1745731882913786</v>
      </c>
      <c r="LE22" s="193">
        <f t="shared" si="248"/>
        <v>3.9466558089209984</v>
      </c>
      <c r="LF22" s="193">
        <f t="shared" si="248"/>
        <v>3.9040600573940507</v>
      </c>
      <c r="LG22" s="205">
        <f t="shared" si="249"/>
        <v>56957.226066804687</v>
      </c>
      <c r="LK22" s="3">
        <f t="shared" si="73"/>
        <v>0</v>
      </c>
      <c r="LL22" s="6">
        <f t="shared" si="74"/>
        <v>0</v>
      </c>
      <c r="LM22" s="6">
        <f t="shared" si="75"/>
        <v>0</v>
      </c>
      <c r="LN22" s="6">
        <f t="shared" si="76"/>
        <v>5.6694838814026154</v>
      </c>
      <c r="LO22" s="193">
        <f t="shared" si="250"/>
        <v>5.6740334309306508</v>
      </c>
      <c r="LP22" s="193">
        <f t="shared" si="250"/>
        <v>4.1745731882913786</v>
      </c>
      <c r="LQ22" s="193">
        <f t="shared" si="250"/>
        <v>3.8150380693314694</v>
      </c>
      <c r="LR22" s="193">
        <f t="shared" si="250"/>
        <v>4.0122830506640428</v>
      </c>
      <c r="LS22" s="212">
        <f t="shared" si="251"/>
        <v>57074.963593189786</v>
      </c>
      <c r="LW22" s="3">
        <f t="shared" si="77"/>
        <v>0</v>
      </c>
      <c r="LX22" s="6">
        <f t="shared" si="78"/>
        <v>0</v>
      </c>
      <c r="LY22" s="6">
        <f t="shared" si="79"/>
        <v>0</v>
      </c>
      <c r="LZ22" s="6">
        <f t="shared" si="80"/>
        <v>5.2851120928329474</v>
      </c>
      <c r="MA22" s="193">
        <f t="shared" si="252"/>
        <v>5.6740334309306508</v>
      </c>
      <c r="MB22" s="193">
        <f t="shared" si="252"/>
        <v>4.1745731882913786</v>
      </c>
      <c r="MC22" s="193">
        <f t="shared" si="252"/>
        <v>3.8150380693314694</v>
      </c>
      <c r="MD22" s="193">
        <f t="shared" si="252"/>
        <v>4.0053046875008116</v>
      </c>
      <c r="ME22" s="212">
        <f t="shared" si="253"/>
        <v>57025.470098156504</v>
      </c>
      <c r="MI22" s="3">
        <f t="shared" si="81"/>
        <v>0</v>
      </c>
      <c r="MJ22" s="6">
        <f t="shared" si="82"/>
        <v>0</v>
      </c>
      <c r="MK22" s="6">
        <f t="shared" si="83"/>
        <v>0</v>
      </c>
      <c r="ML22" s="6">
        <f t="shared" si="84"/>
        <v>6.005809196401076</v>
      </c>
      <c r="MM22" s="193">
        <f t="shared" si="254"/>
        <v>5.6740334309306508</v>
      </c>
      <c r="MN22" s="193">
        <f t="shared" si="254"/>
        <v>4.1745731882913786</v>
      </c>
      <c r="MO22" s="193">
        <f t="shared" si="254"/>
        <v>3.8150380693314694</v>
      </c>
      <c r="MP22" s="193">
        <f t="shared" si="254"/>
        <v>4.0183494250114036</v>
      </c>
      <c r="MQ22" s="205">
        <f t="shared" si="255"/>
        <v>57118.023779904026</v>
      </c>
      <c r="MT22" s="3">
        <f t="shared" si="85"/>
        <v>6.1965331551769678</v>
      </c>
      <c r="MU22" s="6">
        <f t="shared" si="86"/>
        <v>5.3099618573932013</v>
      </c>
      <c r="MV22" s="6">
        <f t="shared" si="87"/>
        <v>5.6469345716020634</v>
      </c>
      <c r="MW22" s="6">
        <f t="shared" si="88"/>
        <v>5.7655768285450328</v>
      </c>
      <c r="MX22" s="193">
        <f t="shared" si="256"/>
        <v>5.6950890097790481</v>
      </c>
      <c r="MY22" s="193">
        <f t="shared" si="256"/>
        <v>4.253085372358103</v>
      </c>
      <c r="MZ22" s="193">
        <f t="shared" si="256"/>
        <v>3.9323239095483404</v>
      </c>
      <c r="NA22" s="193">
        <f t="shared" si="256"/>
        <v>4.01402005892297</v>
      </c>
      <c r="NB22" s="212">
        <f t="shared" si="257"/>
        <v>57882.470245803219</v>
      </c>
      <c r="NF22" s="3">
        <f t="shared" si="89"/>
        <v>6.1965331551769678</v>
      </c>
      <c r="NG22" s="6">
        <f t="shared" si="90"/>
        <v>0</v>
      </c>
      <c r="NH22" s="6">
        <f t="shared" si="91"/>
        <v>0</v>
      </c>
      <c r="NI22" s="6">
        <f t="shared" si="92"/>
        <v>0</v>
      </c>
      <c r="NJ22" s="193">
        <f t="shared" si="258"/>
        <v>5.6950890097790481</v>
      </c>
      <c r="NK22" s="193">
        <f t="shared" si="258"/>
        <v>4.1745731882913786</v>
      </c>
      <c r="NL22" s="193">
        <f t="shared" si="258"/>
        <v>3.8150380693314694</v>
      </c>
      <c r="NM22" s="193">
        <f t="shared" si="258"/>
        <v>3.9040600573940507</v>
      </c>
      <c r="NN22" s="212">
        <f t="shared" si="259"/>
        <v>56324.371230704332</v>
      </c>
      <c r="NR22" s="3">
        <f t="shared" si="93"/>
        <v>0</v>
      </c>
      <c r="NS22" s="6">
        <f t="shared" si="94"/>
        <v>5.3099618573932013</v>
      </c>
      <c r="NT22" s="6">
        <f t="shared" si="95"/>
        <v>0</v>
      </c>
      <c r="NU22" s="6">
        <f t="shared" si="96"/>
        <v>0</v>
      </c>
      <c r="NV22" s="193">
        <f t="shared" si="260"/>
        <v>5.6740334309306508</v>
      </c>
      <c r="NW22" s="193">
        <f t="shared" si="260"/>
        <v>4.253085372358103</v>
      </c>
      <c r="NX22" s="193">
        <f t="shared" si="260"/>
        <v>3.8150380693314694</v>
      </c>
      <c r="NY22" s="193">
        <f t="shared" si="260"/>
        <v>3.9040600573940507</v>
      </c>
      <c r="NZ22" s="212">
        <f t="shared" si="261"/>
        <v>56507.847698290316</v>
      </c>
      <c r="OD22" s="3">
        <f t="shared" si="97"/>
        <v>0</v>
      </c>
      <c r="OE22" s="6">
        <f t="shared" si="98"/>
        <v>0</v>
      </c>
      <c r="OF22" s="6">
        <f t="shared" si="99"/>
        <v>5.6469345716020634</v>
      </c>
      <c r="OG22" s="6">
        <f t="shared" si="100"/>
        <v>0</v>
      </c>
      <c r="OH22" s="193">
        <f t="shared" si="262"/>
        <v>5.6740334309306508</v>
      </c>
      <c r="OI22" s="193">
        <f t="shared" si="262"/>
        <v>4.1745731882913786</v>
      </c>
      <c r="OJ22" s="193">
        <f t="shared" si="262"/>
        <v>3.9323239095483404</v>
      </c>
      <c r="OK22" s="193">
        <f t="shared" si="262"/>
        <v>3.9040600573940507</v>
      </c>
      <c r="OL22" s="212">
        <f t="shared" si="263"/>
        <v>56886.633121598403</v>
      </c>
      <c r="OP22" s="3">
        <f t="shared" si="101"/>
        <v>0</v>
      </c>
      <c r="OQ22" s="6">
        <f t="shared" si="102"/>
        <v>0</v>
      </c>
      <c r="OR22" s="6">
        <f t="shared" si="103"/>
        <v>0</v>
      </c>
      <c r="OS22" s="6">
        <f t="shared" si="104"/>
        <v>5.7655768285450328</v>
      </c>
      <c r="OT22" s="193">
        <f t="shared" si="264"/>
        <v>5.6740334309306508</v>
      </c>
      <c r="OU22" s="193">
        <f t="shared" si="264"/>
        <v>4.1745731882913786</v>
      </c>
      <c r="OV22" s="193">
        <f t="shared" si="264"/>
        <v>3.8150380693314694</v>
      </c>
      <c r="OW22" s="193">
        <f t="shared" si="264"/>
        <v>4.01402005892297</v>
      </c>
      <c r="OX22" s="232">
        <f t="shared" si="265"/>
        <v>57087.289863931903</v>
      </c>
    </row>
    <row r="23" spans="2:414" x14ac:dyDescent="0.2">
      <c r="B23" s="81">
        <v>45416</v>
      </c>
      <c r="C23">
        <v>123</v>
      </c>
      <c r="D23">
        <v>11.204430489221743</v>
      </c>
      <c r="E23">
        <v>0</v>
      </c>
      <c r="F23">
        <v>0</v>
      </c>
      <c r="G23">
        <v>0</v>
      </c>
      <c r="H23">
        <v>0</v>
      </c>
      <c r="I23">
        <v>1</v>
      </c>
      <c r="J23">
        <v>0</v>
      </c>
      <c r="K23">
        <v>0</v>
      </c>
      <c r="L23">
        <v>0</v>
      </c>
      <c r="M23">
        <v>0</v>
      </c>
      <c r="N23">
        <v>0</v>
      </c>
      <c r="O23">
        <v>0</v>
      </c>
      <c r="P23">
        <v>0</v>
      </c>
      <c r="Q23">
        <v>0</v>
      </c>
      <c r="R23">
        <v>0</v>
      </c>
      <c r="S23">
        <v>0</v>
      </c>
      <c r="T23">
        <v>15129</v>
      </c>
      <c r="U23">
        <v>6.5912133237460946</v>
      </c>
      <c r="V23">
        <v>5.2364840997500393</v>
      </c>
      <c r="W23">
        <v>4.6377077026702525</v>
      </c>
      <c r="X23">
        <v>4.8623184372624069</v>
      </c>
      <c r="Y23" s="3">
        <v>437.45770857822544</v>
      </c>
      <c r="Z23" s="3">
        <v>122.99583608870176</v>
      </c>
      <c r="AA23" s="3">
        <v>57.928781108911942</v>
      </c>
      <c r="AB23" s="3">
        <v>79.720250043204885</v>
      </c>
      <c r="AC23">
        <v>0</v>
      </c>
      <c r="AD23">
        <v>0</v>
      </c>
      <c r="AE23" s="6"/>
      <c r="AF23" s="1" t="s">
        <v>5</v>
      </c>
      <c r="AG23">
        <v>123</v>
      </c>
      <c r="AH23" s="189">
        <v>45416</v>
      </c>
      <c r="AI23">
        <f t="shared" si="105"/>
        <v>5</v>
      </c>
      <c r="AJ23">
        <v>123</v>
      </c>
      <c r="AK23">
        <v>0</v>
      </c>
      <c r="AL23">
        <v>0</v>
      </c>
      <c r="AM23">
        <v>0</v>
      </c>
      <c r="AN23">
        <v>0</v>
      </c>
      <c r="AO23">
        <v>0</v>
      </c>
      <c r="AP23">
        <v>0</v>
      </c>
      <c r="AQ23">
        <v>0</v>
      </c>
      <c r="AS23" s="37"/>
      <c r="AT23" s="37"/>
      <c r="AU23" s="6">
        <f t="shared" si="106"/>
        <v>0</v>
      </c>
      <c r="AV23" s="6">
        <f t="shared" si="107"/>
        <v>0</v>
      </c>
      <c r="AW23" s="6">
        <f t="shared" si="108"/>
        <v>0</v>
      </c>
      <c r="AX23" s="6">
        <f t="shared" si="109"/>
        <v>0</v>
      </c>
      <c r="AY23" s="193">
        <f t="shared" si="110"/>
        <v>5.6740334309306508</v>
      </c>
      <c r="AZ23" s="193">
        <f t="shared" si="111"/>
        <v>4.1745731882913786</v>
      </c>
      <c r="BA23" s="193">
        <f t="shared" si="112"/>
        <v>3.8150380693314694</v>
      </c>
      <c r="BB23" s="193">
        <f t="shared" si="113"/>
        <v>3.9040600573940507</v>
      </c>
      <c r="BC23" s="72">
        <f t="shared" si="114"/>
        <v>56312.210093717425</v>
      </c>
      <c r="BG23" s="3">
        <f t="shared" si="115"/>
        <v>6.4593890572711725</v>
      </c>
      <c r="BH23" s="6">
        <f t="shared" si="116"/>
        <v>0</v>
      </c>
      <c r="BI23" s="6">
        <f t="shared" si="117"/>
        <v>0</v>
      </c>
      <c r="BJ23" s="6">
        <f t="shared" si="118"/>
        <v>0</v>
      </c>
      <c r="BK23" s="193">
        <f t="shared" si="119"/>
        <v>5.6959724560665519</v>
      </c>
      <c r="BL23" s="193">
        <f t="shared" si="120"/>
        <v>4.1745731882913786</v>
      </c>
      <c r="BM23" s="193">
        <f t="shared" si="121"/>
        <v>3.8150380693314694</v>
      </c>
      <c r="BN23" s="193">
        <f t="shared" si="122"/>
        <v>3.9040600573940507</v>
      </c>
      <c r="BO23" s="72">
        <f t="shared" si="123"/>
        <v>56324.881542963754</v>
      </c>
      <c r="BS23" s="3">
        <f t="shared" si="124"/>
        <v>6.4594094088656036</v>
      </c>
      <c r="BT23" s="6">
        <f t="shared" si="125"/>
        <v>0</v>
      </c>
      <c r="BU23" s="6">
        <f t="shared" si="126"/>
        <v>0</v>
      </c>
      <c r="BV23" s="6">
        <f t="shared" si="127"/>
        <v>0</v>
      </c>
      <c r="BW23" s="193">
        <f t="shared" si="128"/>
        <v>5.6959725244370931</v>
      </c>
      <c r="BX23" s="193">
        <f t="shared" si="129"/>
        <v>4.1745731882913786</v>
      </c>
      <c r="BY23" s="193">
        <f t="shared" si="266"/>
        <v>3.8150380693314694</v>
      </c>
      <c r="BZ23" s="193">
        <f t="shared" si="131"/>
        <v>3.9040600573940507</v>
      </c>
      <c r="CA23" s="72">
        <f t="shared" si="132"/>
        <v>56324.881542963754</v>
      </c>
      <c r="CE23" s="3">
        <f t="shared" si="133"/>
        <v>0</v>
      </c>
      <c r="CF23" s="6">
        <f t="shared" si="134"/>
        <v>5.2364840997500393</v>
      </c>
      <c r="CG23" s="6">
        <f t="shared" si="135"/>
        <v>0</v>
      </c>
      <c r="CH23" s="6">
        <f t="shared" si="136"/>
        <v>0</v>
      </c>
      <c r="CI23" s="193">
        <f t="shared" si="137"/>
        <v>5.6740334309306508</v>
      </c>
      <c r="CJ23" s="193">
        <f t="shared" si="138"/>
        <v>4.2520399509806905</v>
      </c>
      <c r="CK23" s="193">
        <f t="shared" si="267"/>
        <v>3.8150380693314694</v>
      </c>
      <c r="CL23" s="193">
        <f t="shared" si="140"/>
        <v>3.9040600573940507</v>
      </c>
      <c r="CM23" s="72">
        <f t="shared" si="141"/>
        <v>56505.238245129956</v>
      </c>
      <c r="CQ23" s="3">
        <f t="shared" si="142"/>
        <v>0</v>
      </c>
      <c r="CR23" s="6">
        <f t="shared" si="143"/>
        <v>5.2365410508505672</v>
      </c>
      <c r="CS23" s="6">
        <f t="shared" si="144"/>
        <v>0</v>
      </c>
      <c r="CT23" s="6">
        <f t="shared" si="145"/>
        <v>0</v>
      </c>
      <c r="CU23" s="193">
        <f t="shared" si="146"/>
        <v>5.6740334309306508</v>
      </c>
      <c r="CV23" s="193">
        <f t="shared" si="147"/>
        <v>4.2520407616886882</v>
      </c>
      <c r="CW23" s="193">
        <f t="shared" si="268"/>
        <v>3.8150380693314694</v>
      </c>
      <c r="CX23" s="193">
        <f t="shared" si="149"/>
        <v>3.9040600573940507</v>
      </c>
      <c r="CY23" s="72">
        <f t="shared" si="150"/>
        <v>56505.240268673529</v>
      </c>
      <c r="DC23" s="3">
        <f t="shared" si="151"/>
        <v>0</v>
      </c>
      <c r="DD23" s="6">
        <f t="shared" si="152"/>
        <v>0</v>
      </c>
      <c r="DE23" s="6">
        <f t="shared" si="153"/>
        <v>4.8695930878037652</v>
      </c>
      <c r="DF23" s="6">
        <f t="shared" si="154"/>
        <v>0</v>
      </c>
      <c r="DG23" s="193">
        <f t="shared" si="155"/>
        <v>5.6740334309306508</v>
      </c>
      <c r="DH23" s="193">
        <f t="shared" si="156"/>
        <v>4.1745731882913786</v>
      </c>
      <c r="DI23" s="193">
        <f t="shared" si="269"/>
        <v>3.9169722768817787</v>
      </c>
      <c r="DJ23" s="193">
        <f t="shared" si="158"/>
        <v>3.9040600573940507</v>
      </c>
      <c r="DK23" s="72">
        <f t="shared" si="159"/>
        <v>56811.11444603945</v>
      </c>
      <c r="DO23" s="3">
        <f t="shared" si="160"/>
        <v>0</v>
      </c>
      <c r="DP23" s="6">
        <f t="shared" si="161"/>
        <v>0</v>
      </c>
      <c r="DQ23" s="6">
        <f t="shared" si="162"/>
        <v>4.6377972698268142</v>
      </c>
      <c r="DR23" s="6">
        <f t="shared" si="163"/>
        <v>0</v>
      </c>
      <c r="DS23" s="193">
        <f t="shared" si="164"/>
        <v>5.6740334309306508</v>
      </c>
      <c r="DT23" s="193">
        <f t="shared" si="165"/>
        <v>4.1745731882913786</v>
      </c>
      <c r="DU23" s="193">
        <f t="shared" si="270"/>
        <v>3.9123485753932115</v>
      </c>
      <c r="DV23" s="193">
        <f t="shared" si="167"/>
        <v>3.9040600573940507</v>
      </c>
      <c r="DW23" s="72">
        <f t="shared" si="168"/>
        <v>56788.388906015716</v>
      </c>
      <c r="EA23" s="3">
        <f t="shared" si="169"/>
        <v>0</v>
      </c>
      <c r="EB23" s="6">
        <f t="shared" si="170"/>
        <v>0</v>
      </c>
      <c r="EC23" s="6">
        <f t="shared" si="171"/>
        <v>0</v>
      </c>
      <c r="ED23" s="6">
        <f t="shared" si="172"/>
        <v>14.586955311787221</v>
      </c>
      <c r="EE23" s="193">
        <f t="shared" si="173"/>
        <v>5.6740334309306508</v>
      </c>
      <c r="EF23" s="193">
        <f t="shared" si="174"/>
        <v>4.1745731882913786</v>
      </c>
      <c r="EG23" s="193">
        <f t="shared" si="271"/>
        <v>3.8150380693314694</v>
      </c>
      <c r="EH23" s="193">
        <f t="shared" si="176"/>
        <v>4.1618534942603507</v>
      </c>
      <c r="EI23" s="72">
        <f t="shared" si="177"/>
        <v>58146.168852410738</v>
      </c>
      <c r="EM23" s="3">
        <f t="shared" si="178"/>
        <v>0</v>
      </c>
      <c r="EN23" s="6">
        <f t="shared" si="179"/>
        <v>0</v>
      </c>
      <c r="EO23" s="6">
        <f t="shared" si="180"/>
        <v>0</v>
      </c>
      <c r="EP23" s="6">
        <f t="shared" si="181"/>
        <v>4.8624384440407971</v>
      </c>
      <c r="EQ23" s="193">
        <f t="shared" si="182"/>
        <v>5.6740334309306508</v>
      </c>
      <c r="ER23" s="193">
        <f t="shared" si="183"/>
        <v>4.1745731882913786</v>
      </c>
      <c r="ES23" s="193">
        <f t="shared" si="272"/>
        <v>3.8150380693314694</v>
      </c>
      <c r="ET23" s="193">
        <f t="shared" si="185"/>
        <v>3.9975743047268244</v>
      </c>
      <c r="EU23" s="72">
        <f t="shared" si="186"/>
        <v>56970.693067324406</v>
      </c>
      <c r="EY23" s="3">
        <f t="shared" si="187"/>
        <v>6.4593890572711725</v>
      </c>
      <c r="EZ23" s="6">
        <f t="shared" si="188"/>
        <v>5.2364840997500393</v>
      </c>
      <c r="FA23" s="6">
        <f t="shared" si="189"/>
        <v>4.8695930878037652</v>
      </c>
      <c r="FB23" s="6">
        <f t="shared" si="190"/>
        <v>14.586955311787221</v>
      </c>
      <c r="FC23" s="193">
        <f t="shared" si="191"/>
        <v>5.6959724560665519</v>
      </c>
      <c r="FD23" s="193">
        <f t="shared" si="192"/>
        <v>4.2520399509806905</v>
      </c>
      <c r="FE23" s="193">
        <f t="shared" si="273"/>
        <v>3.9169722768817787</v>
      </c>
      <c r="FF23" s="193">
        <f t="shared" si="194"/>
        <v>4.1618534942603507</v>
      </c>
      <c r="FG23" s="72">
        <f t="shared" si="195"/>
        <v>58875.647148568933</v>
      </c>
      <c r="FK23" s="3">
        <f t="shared" si="196"/>
        <v>6.5912336753405265</v>
      </c>
      <c r="FL23" s="6">
        <f t="shared" si="197"/>
        <v>5.2365410508505672</v>
      </c>
      <c r="FM23" s="6">
        <f t="shared" si="198"/>
        <v>4.6377972698268142</v>
      </c>
      <c r="FN23" s="6">
        <f t="shared" si="199"/>
        <v>4.8624384440407971</v>
      </c>
      <c r="FO23" s="193">
        <f t="shared" si="200"/>
        <v>5.6964152858646244</v>
      </c>
      <c r="FP23" s="193">
        <f t="shared" si="201"/>
        <v>4.2520407616886882</v>
      </c>
      <c r="FQ23" s="193">
        <f t="shared" si="274"/>
        <v>3.9123485753932115</v>
      </c>
      <c r="FR23" s="193">
        <f t="shared" si="203"/>
        <v>3.9975743047268244</v>
      </c>
      <c r="FS23" s="205">
        <f t="shared" si="204"/>
        <v>57662.612975475233</v>
      </c>
      <c r="FW23" s="3">
        <f t="shared" si="205"/>
        <v>7.5798953223080083</v>
      </c>
      <c r="FX23" s="6">
        <f t="shared" si="206"/>
        <v>5.9172270327175438</v>
      </c>
      <c r="FY23" s="6">
        <f t="shared" si="207"/>
        <v>5.7507575513111133</v>
      </c>
      <c r="FZ23" s="6">
        <f t="shared" si="208"/>
        <v>5.7375357559696401</v>
      </c>
      <c r="GA23" s="193">
        <f t="shared" si="209"/>
        <v>5.6997296944724809</v>
      </c>
      <c r="GB23" s="193">
        <f t="shared" si="210"/>
        <v>4.2616837874734843</v>
      </c>
      <c r="GC23" s="193">
        <f t="shared" si="275"/>
        <v>3.9343565728762426</v>
      </c>
      <c r="GD23" s="193">
        <f t="shared" si="212"/>
        <v>4.0135134908028558</v>
      </c>
      <c r="GE23" s="72">
        <f t="shared" si="213"/>
        <v>57913.754187944593</v>
      </c>
      <c r="GI23" s="3">
        <f t="shared" si="214"/>
        <v>7.2503346561207049</v>
      </c>
      <c r="GJ23" s="6">
        <f t="shared" si="215"/>
        <v>5.760132509725044</v>
      </c>
      <c r="GK23" s="6">
        <f t="shared" si="216"/>
        <v>5.101478472937278</v>
      </c>
      <c r="GL23" s="6">
        <f t="shared" si="217"/>
        <v>5.3485502809886478</v>
      </c>
      <c r="GM23" s="193">
        <f t="shared" si="218"/>
        <v>5.6986260890129152</v>
      </c>
      <c r="GN23" s="193">
        <f t="shared" si="219"/>
        <v>4.2594665272075858</v>
      </c>
      <c r="GO23" s="193">
        <f t="shared" si="276"/>
        <v>3.9215764724233764</v>
      </c>
      <c r="GP23" s="193">
        <f t="shared" si="221"/>
        <v>4.0064597838107234</v>
      </c>
      <c r="GQ23" s="72">
        <f t="shared" si="222"/>
        <v>57792.721681244206</v>
      </c>
      <c r="GU23" s="3">
        <f t="shared" si="223"/>
        <v>8.5685773208699239</v>
      </c>
      <c r="GV23" s="6">
        <f t="shared" si="224"/>
        <v>6.2837809197000469</v>
      </c>
      <c r="GW23" s="6">
        <f t="shared" si="225"/>
        <v>6.0290200134713281</v>
      </c>
      <c r="GX23" s="6">
        <f t="shared" si="226"/>
        <v>6.0778980465780084</v>
      </c>
      <c r="GY23" s="193">
        <f t="shared" si="227"/>
        <v>5.7030332219449669</v>
      </c>
      <c r="GZ23" s="193">
        <f t="shared" si="228"/>
        <v>4.2668383557381926</v>
      </c>
      <c r="HA23" s="193">
        <f t="shared" si="277"/>
        <v>3.9397841519238952</v>
      </c>
      <c r="HB23" s="193">
        <f t="shared" si="230"/>
        <v>4.0196449320317234</v>
      </c>
      <c r="HC23" s="205">
        <f t="shared" si="231"/>
        <v>58000.312323186707</v>
      </c>
      <c r="HG23" s="3">
        <f t="shared" si="37"/>
        <v>7.5798953223080083</v>
      </c>
      <c r="HH23" s="6">
        <f t="shared" si="38"/>
        <v>0</v>
      </c>
      <c r="HI23" s="6">
        <f t="shared" si="39"/>
        <v>0</v>
      </c>
      <c r="HJ23" s="6">
        <f t="shared" si="40"/>
        <v>0</v>
      </c>
      <c r="HK23" s="193">
        <f t="shared" si="232"/>
        <v>5.6997296944724809</v>
      </c>
      <c r="HL23" s="193">
        <f t="shared" si="232"/>
        <v>4.1745731882913786</v>
      </c>
      <c r="HM23" s="193">
        <f t="shared" si="232"/>
        <v>3.8150380693314694</v>
      </c>
      <c r="HN23" s="193">
        <f t="shared" si="232"/>
        <v>3.9040600573940507</v>
      </c>
      <c r="HO23" s="212">
        <f t="shared" si="233"/>
        <v>56327.05191876844</v>
      </c>
      <c r="HS23" s="3">
        <f t="shared" si="41"/>
        <v>7.2503346561207049</v>
      </c>
      <c r="HT23" s="6">
        <f t="shared" si="42"/>
        <v>0</v>
      </c>
      <c r="HU23" s="6">
        <f t="shared" si="43"/>
        <v>0</v>
      </c>
      <c r="HV23" s="6">
        <f t="shared" si="44"/>
        <v>0</v>
      </c>
      <c r="HW23" s="193">
        <f t="shared" si="234"/>
        <v>5.6986260890129152</v>
      </c>
      <c r="HX23" s="193">
        <f t="shared" si="234"/>
        <v>4.1745731882913786</v>
      </c>
      <c r="HY23" s="193">
        <f t="shared" si="234"/>
        <v>3.8150380693314694</v>
      </c>
      <c r="HZ23" s="193">
        <f t="shared" si="234"/>
        <v>3.9040600573940507</v>
      </c>
      <c r="IA23" s="212">
        <f t="shared" si="235"/>
        <v>56326.414410332385</v>
      </c>
      <c r="IE23" s="3">
        <f t="shared" si="45"/>
        <v>8.5685773208699239</v>
      </c>
      <c r="IF23" s="6">
        <f t="shared" si="46"/>
        <v>0</v>
      </c>
      <c r="IG23" s="6">
        <f t="shared" si="47"/>
        <v>0</v>
      </c>
      <c r="IH23" s="6">
        <f t="shared" si="48"/>
        <v>0</v>
      </c>
      <c r="II23" s="193">
        <f t="shared" si="236"/>
        <v>5.7030332219449669</v>
      </c>
      <c r="IJ23" s="193">
        <f t="shared" si="236"/>
        <v>4.1745731882913786</v>
      </c>
      <c r="IK23" s="193">
        <f t="shared" si="236"/>
        <v>3.8150380693314694</v>
      </c>
      <c r="IL23" s="193">
        <f t="shared" si="236"/>
        <v>3.9040600573940507</v>
      </c>
      <c r="IM23" s="205">
        <f t="shared" si="237"/>
        <v>56328.960276694794</v>
      </c>
      <c r="IQ23" s="3">
        <f t="shared" si="49"/>
        <v>0</v>
      </c>
      <c r="IR23" s="6">
        <f t="shared" si="50"/>
        <v>5.9172270327175438</v>
      </c>
      <c r="IS23" s="6">
        <f t="shared" si="51"/>
        <v>0</v>
      </c>
      <c r="IT23" s="6">
        <f t="shared" si="52"/>
        <v>0</v>
      </c>
      <c r="IU23" s="193">
        <f t="shared" si="238"/>
        <v>5.6740334309306508</v>
      </c>
      <c r="IV23" s="193">
        <f t="shared" si="238"/>
        <v>4.2616837874734843</v>
      </c>
      <c r="IW23" s="193">
        <f t="shared" si="238"/>
        <v>3.8150380693314694</v>
      </c>
      <c r="IX23" s="193">
        <f t="shared" si="238"/>
        <v>3.9040600573940507</v>
      </c>
      <c r="IY23" s="212">
        <f t="shared" si="239"/>
        <v>56529.314584021799</v>
      </c>
      <c r="JC23" s="3">
        <f t="shared" si="53"/>
        <v>0</v>
      </c>
      <c r="JD23" s="6">
        <f t="shared" si="54"/>
        <v>5.760132509725044</v>
      </c>
      <c r="JE23" s="6">
        <f t="shared" si="55"/>
        <v>0</v>
      </c>
      <c r="JF23" s="6">
        <f t="shared" si="56"/>
        <v>0</v>
      </c>
      <c r="JG23" s="193">
        <f t="shared" si="240"/>
        <v>5.6740334309306508</v>
      </c>
      <c r="JH23" s="193">
        <f t="shared" si="240"/>
        <v>4.2594665272075858</v>
      </c>
      <c r="JI23" s="193">
        <f t="shared" si="240"/>
        <v>3.8150380693314694</v>
      </c>
      <c r="JJ23" s="193">
        <f t="shared" si="240"/>
        <v>3.9040600573940507</v>
      </c>
      <c r="JK23" s="212">
        <f t="shared" si="241"/>
        <v>56523.778170547732</v>
      </c>
      <c r="JO23" s="3">
        <f t="shared" si="57"/>
        <v>0</v>
      </c>
      <c r="JP23" s="6">
        <f t="shared" si="58"/>
        <v>6.2837809197000469</v>
      </c>
      <c r="JQ23" s="6">
        <f t="shared" si="59"/>
        <v>0</v>
      </c>
      <c r="JR23" s="6">
        <f t="shared" si="60"/>
        <v>0</v>
      </c>
      <c r="JS23" s="193">
        <f t="shared" si="242"/>
        <v>5.6740334309306508</v>
      </c>
      <c r="JT23" s="193">
        <f t="shared" si="242"/>
        <v>4.2668383557381926</v>
      </c>
      <c r="JU23" s="193">
        <f t="shared" si="242"/>
        <v>3.8150380693314694</v>
      </c>
      <c r="JV23" s="193">
        <f t="shared" si="242"/>
        <v>3.9040600573940507</v>
      </c>
      <c r="JW23" s="205">
        <f t="shared" si="243"/>
        <v>56542.187438217385</v>
      </c>
      <c r="KA23" s="3">
        <f t="shared" si="61"/>
        <v>0</v>
      </c>
      <c r="KB23" s="6">
        <f t="shared" si="62"/>
        <v>0</v>
      </c>
      <c r="KC23" s="6">
        <f t="shared" si="63"/>
        <v>5.7507575513111133</v>
      </c>
      <c r="KD23" s="6">
        <f t="shared" si="64"/>
        <v>0</v>
      </c>
      <c r="KE23" s="193">
        <f t="shared" si="244"/>
        <v>5.6740334309306508</v>
      </c>
      <c r="KF23" s="193">
        <f t="shared" si="244"/>
        <v>4.1745731882913786</v>
      </c>
      <c r="KG23" s="193">
        <f t="shared" si="244"/>
        <v>3.9343565728762426</v>
      </c>
      <c r="KH23" s="193">
        <f t="shared" si="244"/>
        <v>3.9040600573940507</v>
      </c>
      <c r="KI23" s="212">
        <f t="shared" si="245"/>
        <v>56896.639844419922</v>
      </c>
      <c r="KM23" s="3">
        <f t="shared" si="65"/>
        <v>0</v>
      </c>
      <c r="KN23" s="6">
        <f t="shared" si="66"/>
        <v>0</v>
      </c>
      <c r="KO23" s="6">
        <f t="shared" si="67"/>
        <v>5.101478472937278</v>
      </c>
      <c r="KP23" s="6">
        <f t="shared" si="68"/>
        <v>0</v>
      </c>
      <c r="KQ23" s="193">
        <f t="shared" si="246"/>
        <v>5.6740334309306508</v>
      </c>
      <c r="KR23" s="193">
        <f t="shared" si="246"/>
        <v>4.1745731882913786</v>
      </c>
      <c r="KS23" s="193">
        <f t="shared" si="246"/>
        <v>3.9215764724233764</v>
      </c>
      <c r="KT23" s="193">
        <f t="shared" si="246"/>
        <v>3.9040600573940507</v>
      </c>
      <c r="KU23" s="212">
        <f t="shared" si="247"/>
        <v>56833.753150953264</v>
      </c>
      <c r="KY23" s="3">
        <f t="shared" si="69"/>
        <v>0</v>
      </c>
      <c r="KZ23" s="6">
        <f t="shared" si="70"/>
        <v>0</v>
      </c>
      <c r="LA23" s="6">
        <f t="shared" si="71"/>
        <v>6.0290200134713281</v>
      </c>
      <c r="LB23" s="6">
        <f t="shared" si="72"/>
        <v>0</v>
      </c>
      <c r="LC23" s="193">
        <f t="shared" si="248"/>
        <v>5.6740334309306508</v>
      </c>
      <c r="LD23" s="193">
        <f t="shared" si="248"/>
        <v>4.1745731882913786</v>
      </c>
      <c r="LE23" s="193">
        <f t="shared" si="248"/>
        <v>3.9397841519238952</v>
      </c>
      <c r="LF23" s="193">
        <f t="shared" si="248"/>
        <v>3.9040600573940507</v>
      </c>
      <c r="LG23" s="205">
        <f t="shared" si="249"/>
        <v>56923.368231911678</v>
      </c>
      <c r="LK23" s="3">
        <f t="shared" si="73"/>
        <v>0</v>
      </c>
      <c r="LL23" s="6">
        <f t="shared" si="74"/>
        <v>0</v>
      </c>
      <c r="LM23" s="6">
        <f t="shared" si="75"/>
        <v>0</v>
      </c>
      <c r="LN23" s="6">
        <f t="shared" si="76"/>
        <v>5.7375357559696401</v>
      </c>
      <c r="LO23" s="193">
        <f t="shared" si="250"/>
        <v>5.6740334309306508</v>
      </c>
      <c r="LP23" s="193">
        <f t="shared" si="250"/>
        <v>4.1745731882913786</v>
      </c>
      <c r="LQ23" s="193">
        <f t="shared" si="250"/>
        <v>3.8150380693314694</v>
      </c>
      <c r="LR23" s="193">
        <f t="shared" si="250"/>
        <v>4.0135134908028558</v>
      </c>
      <c r="LS23" s="212">
        <f t="shared" si="251"/>
        <v>57083.69484741817</v>
      </c>
      <c r="LW23" s="3">
        <f t="shared" si="77"/>
        <v>0</v>
      </c>
      <c r="LX23" s="6">
        <f t="shared" si="78"/>
        <v>0</v>
      </c>
      <c r="LY23" s="6">
        <f t="shared" si="79"/>
        <v>0</v>
      </c>
      <c r="LZ23" s="6">
        <f t="shared" si="80"/>
        <v>5.3485502809886478</v>
      </c>
      <c r="MA23" s="193">
        <f t="shared" si="252"/>
        <v>5.6740334309306508</v>
      </c>
      <c r="MB23" s="193">
        <f t="shared" si="252"/>
        <v>4.1745731882913786</v>
      </c>
      <c r="MC23" s="193">
        <f t="shared" si="252"/>
        <v>3.8150380693314694</v>
      </c>
      <c r="MD23" s="193">
        <f t="shared" si="252"/>
        <v>4.0064597838107234</v>
      </c>
      <c r="ME23" s="212">
        <f t="shared" si="253"/>
        <v>57033.659563270281</v>
      </c>
      <c r="MI23" s="3">
        <f t="shared" si="81"/>
        <v>0</v>
      </c>
      <c r="MJ23" s="6">
        <f t="shared" si="82"/>
        <v>0</v>
      </c>
      <c r="MK23" s="6">
        <f t="shared" si="83"/>
        <v>0</v>
      </c>
      <c r="ML23" s="6">
        <f t="shared" si="84"/>
        <v>6.0778980465780084</v>
      </c>
      <c r="MM23" s="193">
        <f t="shared" si="254"/>
        <v>5.6740334309306508</v>
      </c>
      <c r="MN23" s="193">
        <f t="shared" si="254"/>
        <v>4.1745731882913786</v>
      </c>
      <c r="MO23" s="193">
        <f t="shared" si="254"/>
        <v>3.8150380693314694</v>
      </c>
      <c r="MP23" s="193">
        <f t="shared" si="254"/>
        <v>4.0196449320317234</v>
      </c>
      <c r="MQ23" s="205">
        <f t="shared" si="255"/>
        <v>57127.223724265205</v>
      </c>
      <c r="MT23" s="3">
        <f t="shared" si="85"/>
        <v>6.2616526575587894</v>
      </c>
      <c r="MU23" s="6">
        <f t="shared" si="86"/>
        <v>5.2364840997500393</v>
      </c>
      <c r="MV23" s="6">
        <f t="shared" si="87"/>
        <v>5.3333638580707898</v>
      </c>
      <c r="MW23" s="6">
        <f t="shared" si="88"/>
        <v>5.8347821247148879</v>
      </c>
      <c r="MX23" s="193">
        <f t="shared" si="256"/>
        <v>5.695307946092016</v>
      </c>
      <c r="MY23" s="193">
        <f t="shared" si="256"/>
        <v>4.2520399509806905</v>
      </c>
      <c r="MZ23" s="193">
        <f t="shared" si="256"/>
        <v>3.9261595664667071</v>
      </c>
      <c r="NA23" s="193">
        <f t="shared" si="256"/>
        <v>4.0152691706922115</v>
      </c>
      <c r="NB23" s="212">
        <f t="shared" si="257"/>
        <v>57858.045491233126</v>
      </c>
      <c r="NF23" s="3">
        <f t="shared" si="89"/>
        <v>6.2616526575587885</v>
      </c>
      <c r="NG23" s="6">
        <f t="shared" si="90"/>
        <v>0</v>
      </c>
      <c r="NH23" s="6">
        <f t="shared" si="91"/>
        <v>0</v>
      </c>
      <c r="NI23" s="6">
        <f t="shared" si="92"/>
        <v>0</v>
      </c>
      <c r="NJ23" s="193">
        <f t="shared" si="258"/>
        <v>5.695307946092016</v>
      </c>
      <c r="NK23" s="193">
        <f t="shared" si="258"/>
        <v>4.1745731882913786</v>
      </c>
      <c r="NL23" s="193">
        <f t="shared" si="258"/>
        <v>3.8150380693314694</v>
      </c>
      <c r="NM23" s="193">
        <f t="shared" si="258"/>
        <v>3.9040600573940507</v>
      </c>
      <c r="NN23" s="212">
        <f t="shared" si="259"/>
        <v>56324.49769623523</v>
      </c>
      <c r="NR23" s="3">
        <f t="shared" si="93"/>
        <v>0</v>
      </c>
      <c r="NS23" s="6">
        <f t="shared" si="94"/>
        <v>5.2364840997500393</v>
      </c>
      <c r="NT23" s="6">
        <f t="shared" si="95"/>
        <v>0</v>
      </c>
      <c r="NU23" s="6">
        <f t="shared" si="96"/>
        <v>0</v>
      </c>
      <c r="NV23" s="193">
        <f t="shared" si="260"/>
        <v>5.6740334309306508</v>
      </c>
      <c r="NW23" s="193">
        <f t="shared" si="260"/>
        <v>4.2520399509806905</v>
      </c>
      <c r="NX23" s="193">
        <f t="shared" si="260"/>
        <v>3.8150380693314694</v>
      </c>
      <c r="NY23" s="193">
        <f t="shared" si="260"/>
        <v>3.9040600573940507</v>
      </c>
      <c r="NZ23" s="212">
        <f t="shared" si="261"/>
        <v>56505.238245129956</v>
      </c>
      <c r="OD23" s="3">
        <f t="shared" si="97"/>
        <v>0</v>
      </c>
      <c r="OE23" s="6">
        <f t="shared" si="98"/>
        <v>0</v>
      </c>
      <c r="OF23" s="6">
        <f t="shared" si="99"/>
        <v>5.3333638580707898</v>
      </c>
      <c r="OG23" s="6">
        <f t="shared" si="100"/>
        <v>0</v>
      </c>
      <c r="OH23" s="193">
        <f t="shared" si="262"/>
        <v>5.6740334309306508</v>
      </c>
      <c r="OI23" s="193">
        <f t="shared" si="262"/>
        <v>4.1745731882913786</v>
      </c>
      <c r="OJ23" s="193">
        <f t="shared" si="262"/>
        <v>3.9261595664667071</v>
      </c>
      <c r="OK23" s="193">
        <f t="shared" si="262"/>
        <v>3.9040600573940507</v>
      </c>
      <c r="OL23" s="212">
        <f t="shared" si="263"/>
        <v>56856.297059756776</v>
      </c>
      <c r="OP23" s="3">
        <f t="shared" si="101"/>
        <v>0</v>
      </c>
      <c r="OQ23" s="6">
        <f t="shared" si="102"/>
        <v>0</v>
      </c>
      <c r="OR23" s="6">
        <f t="shared" si="103"/>
        <v>0</v>
      </c>
      <c r="OS23" s="6">
        <f t="shared" si="104"/>
        <v>5.8347821247148879</v>
      </c>
      <c r="OT23" s="193">
        <f t="shared" si="264"/>
        <v>5.6740334309306508</v>
      </c>
      <c r="OU23" s="193">
        <f t="shared" si="264"/>
        <v>4.1745731882913786</v>
      </c>
      <c r="OV23" s="193">
        <f t="shared" si="264"/>
        <v>3.8150380693314694</v>
      </c>
      <c r="OW23" s="193">
        <f t="shared" si="264"/>
        <v>4.0152691706922115</v>
      </c>
      <c r="OX23" s="232">
        <f t="shared" si="265"/>
        <v>57096.155537385115</v>
      </c>
    </row>
    <row r="24" spans="2:414" x14ac:dyDescent="0.2">
      <c r="B24" s="81">
        <v>45423</v>
      </c>
      <c r="C24">
        <v>124</v>
      </c>
      <c r="D24">
        <v>11.208591161328481</v>
      </c>
      <c r="E24">
        <v>0</v>
      </c>
      <c r="F24">
        <v>0</v>
      </c>
      <c r="G24">
        <v>0</v>
      </c>
      <c r="H24">
        <v>0</v>
      </c>
      <c r="I24">
        <v>1</v>
      </c>
      <c r="J24">
        <v>0</v>
      </c>
      <c r="K24">
        <v>0</v>
      </c>
      <c r="L24">
        <v>0</v>
      </c>
      <c r="M24">
        <v>0</v>
      </c>
      <c r="N24">
        <v>0</v>
      </c>
      <c r="O24">
        <v>0</v>
      </c>
      <c r="P24">
        <v>0</v>
      </c>
      <c r="Q24">
        <v>0</v>
      </c>
      <c r="R24">
        <v>0</v>
      </c>
      <c r="S24">
        <v>0</v>
      </c>
      <c r="T24">
        <v>15376</v>
      </c>
      <c r="U24">
        <v>6.6387074254737382</v>
      </c>
      <c r="V24">
        <v>5.2006159665860618</v>
      </c>
      <c r="W24">
        <v>4.6107336714196983</v>
      </c>
      <c r="X24">
        <v>4.9221370203459101</v>
      </c>
      <c r="Y24" s="3">
        <v>472.89995853573373</v>
      </c>
      <c r="Z24" s="3">
        <v>116.37184809570101</v>
      </c>
      <c r="AA24" s="3">
        <v>55.179415157106305</v>
      </c>
      <c r="AB24" s="3">
        <v>87.692270004320548</v>
      </c>
      <c r="AC24">
        <v>0</v>
      </c>
      <c r="AD24">
        <v>0</v>
      </c>
      <c r="AE24" s="6"/>
      <c r="AF24" s="1" t="s">
        <v>5</v>
      </c>
      <c r="AG24">
        <v>124</v>
      </c>
      <c r="AH24" s="189">
        <v>45423</v>
      </c>
      <c r="AI24">
        <f t="shared" si="105"/>
        <v>5</v>
      </c>
      <c r="AJ24">
        <v>124</v>
      </c>
      <c r="AK24">
        <v>0</v>
      </c>
      <c r="AL24">
        <v>0</v>
      </c>
      <c r="AM24">
        <v>0</v>
      </c>
      <c r="AN24">
        <v>0</v>
      </c>
      <c r="AO24">
        <v>0</v>
      </c>
      <c r="AP24">
        <v>0</v>
      </c>
      <c r="AQ24">
        <v>0</v>
      </c>
      <c r="AS24" s="37"/>
      <c r="AT24" s="37"/>
      <c r="AU24" s="6">
        <f t="shared" si="106"/>
        <v>0</v>
      </c>
      <c r="AV24" s="6">
        <f t="shared" si="107"/>
        <v>0</v>
      </c>
      <c r="AW24" s="6">
        <f t="shared" si="108"/>
        <v>0</v>
      </c>
      <c r="AX24" s="6">
        <f t="shared" si="109"/>
        <v>0</v>
      </c>
      <c r="AY24" s="193">
        <f t="shared" si="110"/>
        <v>5.6740334309306508</v>
      </c>
      <c r="AZ24" s="193">
        <f t="shared" si="111"/>
        <v>4.1745731882913786</v>
      </c>
      <c r="BA24" s="193">
        <f t="shared" si="112"/>
        <v>3.8150380693314694</v>
      </c>
      <c r="BB24" s="193">
        <f t="shared" si="113"/>
        <v>3.9040600573940507</v>
      </c>
      <c r="BC24" s="72">
        <f t="shared" si="114"/>
        <v>56312.210093717425</v>
      </c>
      <c r="BG24" s="3">
        <f t="shared" si="115"/>
        <v>6.5059332769642637</v>
      </c>
      <c r="BH24" s="6">
        <f t="shared" si="116"/>
        <v>0</v>
      </c>
      <c r="BI24" s="6">
        <f t="shared" si="117"/>
        <v>0</v>
      </c>
      <c r="BJ24" s="6">
        <f t="shared" si="118"/>
        <v>0</v>
      </c>
      <c r="BK24" s="193">
        <f t="shared" si="119"/>
        <v>5.6961288076901049</v>
      </c>
      <c r="BL24" s="193">
        <f t="shared" si="120"/>
        <v>4.1745731882913786</v>
      </c>
      <c r="BM24" s="193">
        <f t="shared" si="121"/>
        <v>3.8150380693314694</v>
      </c>
      <c r="BN24" s="193">
        <f t="shared" si="122"/>
        <v>3.9040600573940507</v>
      </c>
      <c r="BO24" s="72">
        <f t="shared" si="123"/>
        <v>56324.971858104385</v>
      </c>
      <c r="BS24" s="3">
        <f t="shared" si="124"/>
        <v>6.5059537752055476</v>
      </c>
      <c r="BT24" s="6">
        <f t="shared" si="125"/>
        <v>0</v>
      </c>
      <c r="BU24" s="6">
        <f t="shared" si="126"/>
        <v>0</v>
      </c>
      <c r="BV24" s="6">
        <f t="shared" si="127"/>
        <v>0</v>
      </c>
      <c r="BW24" s="193">
        <f t="shared" si="128"/>
        <v>5.6961288765425353</v>
      </c>
      <c r="BX24" s="193">
        <f t="shared" si="129"/>
        <v>4.1745731882913786</v>
      </c>
      <c r="BY24" s="193">
        <f t="shared" si="266"/>
        <v>3.8150380693314694</v>
      </c>
      <c r="BZ24" s="193">
        <f t="shared" si="131"/>
        <v>3.9040600573940507</v>
      </c>
      <c r="CA24" s="72">
        <f t="shared" si="132"/>
        <v>56324.971858104385</v>
      </c>
      <c r="CE24" s="3">
        <f t="shared" si="133"/>
        <v>0</v>
      </c>
      <c r="CF24" s="6">
        <f t="shared" si="134"/>
        <v>5.2006159665860618</v>
      </c>
      <c r="CG24" s="6">
        <f t="shared" si="135"/>
        <v>0</v>
      </c>
      <c r="CH24" s="6">
        <f t="shared" si="136"/>
        <v>0</v>
      </c>
      <c r="CI24" s="193">
        <f t="shared" si="137"/>
        <v>5.6740334309306508</v>
      </c>
      <c r="CJ24" s="193">
        <f t="shared" si="138"/>
        <v>4.251529231783743</v>
      </c>
      <c r="CK24" s="193">
        <f t="shared" si="267"/>
        <v>3.8150380693314694</v>
      </c>
      <c r="CL24" s="193">
        <f t="shared" si="140"/>
        <v>3.9040600573940507</v>
      </c>
      <c r="CM24" s="72">
        <f t="shared" si="141"/>
        <v>56503.96349406083</v>
      </c>
      <c r="CQ24" s="3">
        <f t="shared" si="142"/>
        <v>0</v>
      </c>
      <c r="CR24" s="6">
        <f t="shared" si="143"/>
        <v>5.2006725275909425</v>
      </c>
      <c r="CS24" s="6">
        <f t="shared" si="144"/>
        <v>0</v>
      </c>
      <c r="CT24" s="6">
        <f t="shared" si="145"/>
        <v>0</v>
      </c>
      <c r="CU24" s="193">
        <f t="shared" si="146"/>
        <v>5.6740334309306508</v>
      </c>
      <c r="CV24" s="193">
        <f t="shared" si="147"/>
        <v>4.2515300373499825</v>
      </c>
      <c r="CW24" s="193">
        <f t="shared" si="268"/>
        <v>3.8150380693314694</v>
      </c>
      <c r="CX24" s="193">
        <f t="shared" si="149"/>
        <v>3.9040600573940507</v>
      </c>
      <c r="CY24" s="72">
        <f t="shared" si="150"/>
        <v>56503.965504725085</v>
      </c>
      <c r="DC24" s="3">
        <f t="shared" si="151"/>
        <v>0</v>
      </c>
      <c r="DD24" s="6">
        <f t="shared" si="152"/>
        <v>0</v>
      </c>
      <c r="DE24" s="6">
        <f t="shared" si="153"/>
        <v>4.8412703549906837</v>
      </c>
      <c r="DF24" s="6">
        <f t="shared" si="154"/>
        <v>0</v>
      </c>
      <c r="DG24" s="193">
        <f t="shared" si="155"/>
        <v>5.6740334309306508</v>
      </c>
      <c r="DH24" s="193">
        <f t="shared" si="156"/>
        <v>4.1745731882913786</v>
      </c>
      <c r="DI24" s="193">
        <f t="shared" si="269"/>
        <v>3.9164084599221596</v>
      </c>
      <c r="DJ24" s="193">
        <f t="shared" si="158"/>
        <v>3.9040600573940507</v>
      </c>
      <c r="DK24" s="72">
        <f t="shared" si="159"/>
        <v>56808.342793131436</v>
      </c>
      <c r="DO24" s="3">
        <f t="shared" si="160"/>
        <v>0</v>
      </c>
      <c r="DP24" s="6">
        <f t="shared" si="161"/>
        <v>0</v>
      </c>
      <c r="DQ24" s="6">
        <f t="shared" si="162"/>
        <v>4.6108227176319847</v>
      </c>
      <c r="DR24" s="6">
        <f t="shared" si="163"/>
        <v>0</v>
      </c>
      <c r="DS24" s="193">
        <f t="shared" si="164"/>
        <v>5.6740334309306508</v>
      </c>
      <c r="DT24" s="193">
        <f t="shared" si="165"/>
        <v>4.1745731882913786</v>
      </c>
      <c r="DU24" s="193">
        <f t="shared" si="270"/>
        <v>3.9118091144799298</v>
      </c>
      <c r="DV24" s="193">
        <f t="shared" si="167"/>
        <v>3.9040600573940507</v>
      </c>
      <c r="DW24" s="72">
        <f t="shared" si="168"/>
        <v>56785.738042379235</v>
      </c>
      <c r="EA24" s="3">
        <f t="shared" si="169"/>
        <v>0</v>
      </c>
      <c r="EB24" s="6">
        <f t="shared" si="170"/>
        <v>0</v>
      </c>
      <c r="EC24" s="6">
        <f t="shared" si="171"/>
        <v>0</v>
      </c>
      <c r="ED24" s="6">
        <f t="shared" si="172"/>
        <v>14.766411061037729</v>
      </c>
      <c r="EE24" s="193">
        <f t="shared" si="173"/>
        <v>5.6740334309306508</v>
      </c>
      <c r="EF24" s="193">
        <f t="shared" si="174"/>
        <v>4.1745731882913786</v>
      </c>
      <c r="EG24" s="193">
        <f t="shared" si="271"/>
        <v>3.8150380693314694</v>
      </c>
      <c r="EH24" s="193">
        <f t="shared" si="176"/>
        <v>4.1646452730364958</v>
      </c>
      <c r="EI24" s="72">
        <f t="shared" si="177"/>
        <v>58166.353201928163</v>
      </c>
      <c r="EM24" s="3">
        <f t="shared" si="178"/>
        <v>0</v>
      </c>
      <c r="EN24" s="6">
        <f t="shared" si="179"/>
        <v>0</v>
      </c>
      <c r="EO24" s="6">
        <f t="shared" si="180"/>
        <v>0</v>
      </c>
      <c r="EP24" s="6">
        <f t="shared" si="181"/>
        <v>4.9222585035054829</v>
      </c>
      <c r="EQ24" s="193">
        <f t="shared" si="182"/>
        <v>5.6740334309306508</v>
      </c>
      <c r="ER24" s="193">
        <f t="shared" si="183"/>
        <v>4.1745731882913786</v>
      </c>
      <c r="ES24" s="193">
        <f t="shared" si="272"/>
        <v>3.8150380693314694</v>
      </c>
      <c r="ET24" s="193">
        <f t="shared" si="185"/>
        <v>3.9986720055612963</v>
      </c>
      <c r="EU24" s="72">
        <f t="shared" si="186"/>
        <v>56978.468103427673</v>
      </c>
      <c r="EY24" s="3">
        <f t="shared" si="187"/>
        <v>6.5059332769642637</v>
      </c>
      <c r="EZ24" s="6">
        <f t="shared" si="188"/>
        <v>5.2006159665860618</v>
      </c>
      <c r="FA24" s="6">
        <f t="shared" si="189"/>
        <v>4.8412703549906837</v>
      </c>
      <c r="FB24" s="6">
        <f t="shared" si="190"/>
        <v>14.766411061037729</v>
      </c>
      <c r="FC24" s="193">
        <f t="shared" si="191"/>
        <v>5.6961288076901049</v>
      </c>
      <c r="FD24" s="193">
        <f t="shared" si="192"/>
        <v>4.251529231783743</v>
      </c>
      <c r="FE24" s="193">
        <f t="shared" si="273"/>
        <v>3.9164084599221596</v>
      </c>
      <c r="FF24" s="193">
        <f t="shared" si="194"/>
        <v>4.1646452730364958</v>
      </c>
      <c r="FG24" s="72">
        <f t="shared" si="195"/>
        <v>58891.977157881345</v>
      </c>
      <c r="FK24" s="3">
        <f t="shared" si="196"/>
        <v>6.6387279237150238</v>
      </c>
      <c r="FL24" s="6">
        <f t="shared" si="197"/>
        <v>5.2006725275909425</v>
      </c>
      <c r="FM24" s="6">
        <f t="shared" si="198"/>
        <v>4.6108227176319847</v>
      </c>
      <c r="FN24" s="6">
        <f t="shared" si="199"/>
        <v>4.9222585035054829</v>
      </c>
      <c r="FO24" s="193">
        <f t="shared" si="200"/>
        <v>5.6965747579466965</v>
      </c>
      <c r="FP24" s="193">
        <f t="shared" si="201"/>
        <v>4.2515300373499825</v>
      </c>
      <c r="FQ24" s="193">
        <f t="shared" si="274"/>
        <v>3.9118091144799298</v>
      </c>
      <c r="FR24" s="193">
        <f t="shared" si="203"/>
        <v>3.9986720055612963</v>
      </c>
      <c r="FS24" s="205">
        <f t="shared" si="204"/>
        <v>57666.583722003379</v>
      </c>
      <c r="FW24" s="3">
        <f t="shared" si="205"/>
        <v>7.6345135392947983</v>
      </c>
      <c r="FX24" s="6">
        <f t="shared" si="206"/>
        <v>5.8766960422422496</v>
      </c>
      <c r="FY24" s="6">
        <f t="shared" si="207"/>
        <v>5.7173097525604257</v>
      </c>
      <c r="FZ24" s="6">
        <f t="shared" si="208"/>
        <v>5.8081216840081735</v>
      </c>
      <c r="GA24" s="193">
        <f t="shared" si="209"/>
        <v>5.6999124778391623</v>
      </c>
      <c r="GB24" s="193">
        <f t="shared" si="210"/>
        <v>4.2611121962155316</v>
      </c>
      <c r="GC24" s="193">
        <f t="shared" si="275"/>
        <v>3.9337021774060075</v>
      </c>
      <c r="GD24" s="193">
        <f t="shared" si="212"/>
        <v>4.0147881513635806</v>
      </c>
      <c r="GE24" s="72">
        <f t="shared" si="213"/>
        <v>57918.29848928516</v>
      </c>
      <c r="GI24" s="3">
        <f t="shared" si="214"/>
        <v>7.3025781680211121</v>
      </c>
      <c r="GJ24" s="6">
        <f t="shared" si="215"/>
        <v>5.7206775632446689</v>
      </c>
      <c r="GK24" s="6">
        <f t="shared" si="216"/>
        <v>5.0718070385616683</v>
      </c>
      <c r="GL24" s="6">
        <f t="shared" si="217"/>
        <v>5.4143507223805019</v>
      </c>
      <c r="GM24" s="193">
        <f t="shared" si="218"/>
        <v>5.6988011190120176</v>
      </c>
      <c r="GN24" s="193">
        <f t="shared" si="219"/>
        <v>4.2589088797378549</v>
      </c>
      <c r="GO24" s="193">
        <f t="shared" si="276"/>
        <v>3.9209885132283988</v>
      </c>
      <c r="GP24" s="193">
        <f t="shared" si="221"/>
        <v>4.0076564845095533</v>
      </c>
      <c r="GQ24" s="72">
        <f t="shared" si="222"/>
        <v>57797.059594977007</v>
      </c>
      <c r="GU24" s="3">
        <f t="shared" si="223"/>
        <v>8.6303196531158601</v>
      </c>
      <c r="GV24" s="6">
        <f t="shared" si="224"/>
        <v>6.2407391599032742</v>
      </c>
      <c r="GW24" s="6">
        <f t="shared" si="225"/>
        <v>5.9939537728456083</v>
      </c>
      <c r="GX24" s="6">
        <f t="shared" si="226"/>
        <v>6.1526712754323878</v>
      </c>
      <c r="GY24" s="193">
        <f t="shared" si="227"/>
        <v>5.7032391627716681</v>
      </c>
      <c r="GZ24" s="193">
        <f t="shared" si="228"/>
        <v>4.2662344671919552</v>
      </c>
      <c r="HA24" s="193">
        <f t="shared" si="277"/>
        <v>3.9391017961751045</v>
      </c>
      <c r="HB24" s="193">
        <f t="shared" si="230"/>
        <v>4.0209869090619357</v>
      </c>
      <c r="HC24" s="205">
        <f t="shared" si="231"/>
        <v>58005.139523830105</v>
      </c>
      <c r="HG24" s="3">
        <f t="shared" si="37"/>
        <v>7.6345135392947983</v>
      </c>
      <c r="HH24" s="6">
        <f t="shared" si="38"/>
        <v>0</v>
      </c>
      <c r="HI24" s="6">
        <f t="shared" si="39"/>
        <v>0</v>
      </c>
      <c r="HJ24" s="6">
        <f t="shared" si="40"/>
        <v>0</v>
      </c>
      <c r="HK24" s="193">
        <f t="shared" si="232"/>
        <v>5.6999124778391623</v>
      </c>
      <c r="HL24" s="193">
        <f t="shared" si="232"/>
        <v>4.1745731882913786</v>
      </c>
      <c r="HM24" s="193">
        <f t="shared" si="232"/>
        <v>3.8150380693314694</v>
      </c>
      <c r="HN24" s="193">
        <f t="shared" si="232"/>
        <v>3.9040600573940507</v>
      </c>
      <c r="HO24" s="212">
        <f t="shared" si="233"/>
        <v>56327.157506055868</v>
      </c>
      <c r="HS24" s="3">
        <f t="shared" si="41"/>
        <v>7.3025781680211121</v>
      </c>
      <c r="HT24" s="6">
        <f t="shared" si="42"/>
        <v>0</v>
      </c>
      <c r="HU24" s="6">
        <f t="shared" si="43"/>
        <v>0</v>
      </c>
      <c r="HV24" s="6">
        <f t="shared" si="44"/>
        <v>0</v>
      </c>
      <c r="HW24" s="193">
        <f t="shared" si="234"/>
        <v>5.6988011190120176</v>
      </c>
      <c r="HX24" s="193">
        <f t="shared" si="234"/>
        <v>4.1745731882913786</v>
      </c>
      <c r="HY24" s="193">
        <f t="shared" si="234"/>
        <v>3.8150380693314694</v>
      </c>
      <c r="HZ24" s="193">
        <f t="shared" si="234"/>
        <v>3.9040600573940507</v>
      </c>
      <c r="IA24" s="212">
        <f t="shared" si="235"/>
        <v>56326.515517633678</v>
      </c>
      <c r="IE24" s="3">
        <f t="shared" si="45"/>
        <v>8.6303196531158601</v>
      </c>
      <c r="IF24" s="6">
        <f t="shared" si="46"/>
        <v>0</v>
      </c>
      <c r="IG24" s="6">
        <f t="shared" si="47"/>
        <v>0</v>
      </c>
      <c r="IH24" s="6">
        <f t="shared" si="48"/>
        <v>0</v>
      </c>
      <c r="II24" s="193">
        <f t="shared" si="236"/>
        <v>5.7032391627716681</v>
      </c>
      <c r="IJ24" s="193">
        <f t="shared" si="236"/>
        <v>4.1745731882913786</v>
      </c>
      <c r="IK24" s="193">
        <f t="shared" si="236"/>
        <v>3.8150380693314694</v>
      </c>
      <c r="IL24" s="193">
        <f t="shared" si="236"/>
        <v>3.9040600573940507</v>
      </c>
      <c r="IM24" s="205">
        <f t="shared" si="237"/>
        <v>56329.079245247274</v>
      </c>
      <c r="IQ24" s="3">
        <f t="shared" si="49"/>
        <v>0</v>
      </c>
      <c r="IR24" s="6">
        <f t="shared" si="50"/>
        <v>5.8766960422422496</v>
      </c>
      <c r="IS24" s="6">
        <f t="shared" si="51"/>
        <v>0</v>
      </c>
      <c r="IT24" s="6">
        <f t="shared" si="52"/>
        <v>0</v>
      </c>
      <c r="IU24" s="193">
        <f t="shared" si="238"/>
        <v>5.6740334309306508</v>
      </c>
      <c r="IV24" s="193">
        <f t="shared" si="238"/>
        <v>4.2611121962155316</v>
      </c>
      <c r="IW24" s="193">
        <f t="shared" si="238"/>
        <v>3.8150380693314694</v>
      </c>
      <c r="IX24" s="193">
        <f t="shared" si="238"/>
        <v>3.9040600573940507</v>
      </c>
      <c r="IY24" s="212">
        <f t="shared" si="239"/>
        <v>56527.887290791819</v>
      </c>
      <c r="JC24" s="3">
        <f t="shared" si="53"/>
        <v>0</v>
      </c>
      <c r="JD24" s="6">
        <f t="shared" si="54"/>
        <v>5.7206775632446689</v>
      </c>
      <c r="JE24" s="6">
        <f t="shared" si="55"/>
        <v>0</v>
      </c>
      <c r="JF24" s="6">
        <f t="shared" si="56"/>
        <v>0</v>
      </c>
      <c r="JG24" s="193">
        <f t="shared" si="240"/>
        <v>5.6740334309306508</v>
      </c>
      <c r="JH24" s="193">
        <f t="shared" si="240"/>
        <v>4.2589088797378549</v>
      </c>
      <c r="JI24" s="193">
        <f t="shared" si="240"/>
        <v>3.8150380693314694</v>
      </c>
      <c r="JJ24" s="193">
        <f t="shared" si="240"/>
        <v>3.9040600573940507</v>
      </c>
      <c r="JK24" s="212">
        <f t="shared" si="241"/>
        <v>56522.385831633888</v>
      </c>
      <c r="JO24" s="3">
        <f t="shared" si="57"/>
        <v>0</v>
      </c>
      <c r="JP24" s="6">
        <f t="shared" si="58"/>
        <v>6.2407391599032742</v>
      </c>
      <c r="JQ24" s="6">
        <f t="shared" si="59"/>
        <v>0</v>
      </c>
      <c r="JR24" s="6">
        <f t="shared" si="60"/>
        <v>0</v>
      </c>
      <c r="JS24" s="193">
        <f t="shared" si="242"/>
        <v>5.6740334309306508</v>
      </c>
      <c r="JT24" s="193">
        <f t="shared" si="242"/>
        <v>4.2662344671919552</v>
      </c>
      <c r="JU24" s="193">
        <f t="shared" si="242"/>
        <v>3.8150380693314694</v>
      </c>
      <c r="JV24" s="193">
        <f t="shared" si="242"/>
        <v>3.9040600573940507</v>
      </c>
      <c r="JW24" s="205">
        <f t="shared" si="243"/>
        <v>56540.679154659105</v>
      </c>
      <c r="KA24" s="3">
        <f t="shared" si="61"/>
        <v>0</v>
      </c>
      <c r="KB24" s="6">
        <f t="shared" si="62"/>
        <v>0</v>
      </c>
      <c r="KC24" s="6">
        <f t="shared" si="63"/>
        <v>5.7173097525604257</v>
      </c>
      <c r="KD24" s="6">
        <f t="shared" si="64"/>
        <v>0</v>
      </c>
      <c r="KE24" s="193">
        <f t="shared" si="244"/>
        <v>5.6740334309306508</v>
      </c>
      <c r="KF24" s="193">
        <f t="shared" si="244"/>
        <v>4.1745731882913786</v>
      </c>
      <c r="KG24" s="193">
        <f t="shared" si="244"/>
        <v>3.9337021774060075</v>
      </c>
      <c r="KH24" s="193">
        <f t="shared" si="244"/>
        <v>3.9040600573940507</v>
      </c>
      <c r="KI24" s="212">
        <f t="shared" si="245"/>
        <v>56893.41808875875</v>
      </c>
      <c r="KM24" s="3">
        <f t="shared" si="65"/>
        <v>0</v>
      </c>
      <c r="KN24" s="6">
        <f t="shared" si="66"/>
        <v>0</v>
      </c>
      <c r="KO24" s="6">
        <f t="shared" si="67"/>
        <v>5.0718070385616683</v>
      </c>
      <c r="KP24" s="6">
        <f t="shared" si="68"/>
        <v>0</v>
      </c>
      <c r="KQ24" s="193">
        <f t="shared" si="246"/>
        <v>5.6740334309306508</v>
      </c>
      <c r="KR24" s="193">
        <f t="shared" si="246"/>
        <v>4.1745731882913786</v>
      </c>
      <c r="KS24" s="193">
        <f t="shared" si="246"/>
        <v>3.9209885132283988</v>
      </c>
      <c r="KT24" s="193">
        <f t="shared" si="246"/>
        <v>3.9040600573940507</v>
      </c>
      <c r="KU24" s="212">
        <f t="shared" si="247"/>
        <v>56830.861669116872</v>
      </c>
      <c r="KY24" s="3">
        <f t="shared" si="69"/>
        <v>0</v>
      </c>
      <c r="KZ24" s="6">
        <f t="shared" si="70"/>
        <v>0</v>
      </c>
      <c r="LA24" s="6">
        <f t="shared" si="71"/>
        <v>5.9939537728456083</v>
      </c>
      <c r="LB24" s="6">
        <f t="shared" si="72"/>
        <v>0</v>
      </c>
      <c r="LC24" s="193">
        <f t="shared" si="248"/>
        <v>5.6740334309306508</v>
      </c>
      <c r="LD24" s="193">
        <f t="shared" si="248"/>
        <v>4.1745731882913786</v>
      </c>
      <c r="LE24" s="193">
        <f t="shared" si="248"/>
        <v>3.9391017961751045</v>
      </c>
      <c r="LF24" s="193">
        <f t="shared" si="248"/>
        <v>3.9040600573940507</v>
      </c>
      <c r="LG24" s="205">
        <f t="shared" si="249"/>
        <v>56920.007246586225</v>
      </c>
      <c r="LK24" s="3">
        <f t="shared" si="73"/>
        <v>0</v>
      </c>
      <c r="LL24" s="6">
        <f t="shared" si="74"/>
        <v>0</v>
      </c>
      <c r="LM24" s="6">
        <f t="shared" si="75"/>
        <v>0</v>
      </c>
      <c r="LN24" s="6">
        <f t="shared" si="76"/>
        <v>5.8081216840081735</v>
      </c>
      <c r="LO24" s="193">
        <f t="shared" si="250"/>
        <v>5.6740334309306508</v>
      </c>
      <c r="LP24" s="193">
        <f t="shared" si="250"/>
        <v>4.1745731882913786</v>
      </c>
      <c r="LQ24" s="193">
        <f t="shared" si="250"/>
        <v>3.8150380693314694</v>
      </c>
      <c r="LR24" s="193">
        <f t="shared" si="250"/>
        <v>4.0147881513635806</v>
      </c>
      <c r="LS24" s="212">
        <f t="shared" si="251"/>
        <v>57092.741300159418</v>
      </c>
      <c r="LW24" s="3">
        <f t="shared" si="77"/>
        <v>0</v>
      </c>
      <c r="LX24" s="6">
        <f t="shared" si="78"/>
        <v>0</v>
      </c>
      <c r="LY24" s="6">
        <f t="shared" si="79"/>
        <v>0</v>
      </c>
      <c r="LZ24" s="6">
        <f t="shared" si="80"/>
        <v>5.4143507223805019</v>
      </c>
      <c r="MA24" s="193">
        <f t="shared" si="252"/>
        <v>5.6740334309306508</v>
      </c>
      <c r="MB24" s="193">
        <f t="shared" si="252"/>
        <v>4.1745731882913786</v>
      </c>
      <c r="MC24" s="193">
        <f t="shared" si="252"/>
        <v>3.8150380693314694</v>
      </c>
      <c r="MD24" s="193">
        <f t="shared" si="252"/>
        <v>4.0076564845095533</v>
      </c>
      <c r="ME24" s="212">
        <f t="shared" si="253"/>
        <v>57042.14523786099</v>
      </c>
      <c r="MI24" s="3">
        <f t="shared" si="81"/>
        <v>0</v>
      </c>
      <c r="MJ24" s="6">
        <f t="shared" si="82"/>
        <v>0</v>
      </c>
      <c r="MK24" s="6">
        <f t="shared" si="83"/>
        <v>0</v>
      </c>
      <c r="ML24" s="6">
        <f t="shared" si="84"/>
        <v>6.1526712754323878</v>
      </c>
      <c r="MM24" s="193">
        <f t="shared" si="254"/>
        <v>5.6740334309306508</v>
      </c>
      <c r="MN24" s="193">
        <f t="shared" si="254"/>
        <v>4.1745731882913786</v>
      </c>
      <c r="MO24" s="193">
        <f t="shared" si="254"/>
        <v>3.8150380693314694</v>
      </c>
      <c r="MP24" s="193">
        <f t="shared" si="254"/>
        <v>4.0209869090619357</v>
      </c>
      <c r="MQ24" s="205">
        <f t="shared" si="255"/>
        <v>57136.755234371878</v>
      </c>
      <c r="MT24" s="3">
        <f t="shared" si="85"/>
        <v>6.3067720542000512</v>
      </c>
      <c r="MU24" s="6">
        <f t="shared" si="86"/>
        <v>5.2006159665860618</v>
      </c>
      <c r="MV24" s="6">
        <f t="shared" si="87"/>
        <v>5.3023437221326528</v>
      </c>
      <c r="MW24" s="6">
        <f t="shared" si="88"/>
        <v>5.9065644244150919</v>
      </c>
      <c r="MX24" s="193">
        <f t="shared" si="256"/>
        <v>5.6954596125468369</v>
      </c>
      <c r="MY24" s="193">
        <f t="shared" si="256"/>
        <v>4.251529231783743</v>
      </c>
      <c r="MZ24" s="193">
        <f t="shared" si="256"/>
        <v>3.9255476852474231</v>
      </c>
      <c r="NA24" s="193">
        <f t="shared" si="256"/>
        <v>4.0165631493381806</v>
      </c>
      <c r="NB24" s="212">
        <f t="shared" si="257"/>
        <v>57863.074376938464</v>
      </c>
      <c r="NF24" s="3">
        <f t="shared" si="89"/>
        <v>6.3067720542000503</v>
      </c>
      <c r="NG24" s="6">
        <f t="shared" si="90"/>
        <v>0</v>
      </c>
      <c r="NH24" s="6">
        <f t="shared" si="91"/>
        <v>0</v>
      </c>
      <c r="NI24" s="6">
        <f t="shared" si="92"/>
        <v>0</v>
      </c>
      <c r="NJ24" s="193">
        <f t="shared" si="258"/>
        <v>5.6954596125468369</v>
      </c>
      <c r="NK24" s="193">
        <f t="shared" si="258"/>
        <v>4.1745731882913786</v>
      </c>
      <c r="NL24" s="193">
        <f t="shared" si="258"/>
        <v>3.8150380693314694</v>
      </c>
      <c r="NM24" s="193">
        <f t="shared" si="258"/>
        <v>3.9040600573940507</v>
      </c>
      <c r="NN24" s="212">
        <f t="shared" si="259"/>
        <v>56324.585304430257</v>
      </c>
      <c r="NR24" s="3">
        <f t="shared" si="93"/>
        <v>0</v>
      </c>
      <c r="NS24" s="6">
        <f t="shared" si="94"/>
        <v>5.2006159665860618</v>
      </c>
      <c r="NT24" s="6">
        <f t="shared" si="95"/>
        <v>0</v>
      </c>
      <c r="NU24" s="6">
        <f t="shared" si="96"/>
        <v>0</v>
      </c>
      <c r="NV24" s="193">
        <f t="shared" si="260"/>
        <v>5.6740334309306508</v>
      </c>
      <c r="NW24" s="193">
        <f t="shared" si="260"/>
        <v>4.251529231783743</v>
      </c>
      <c r="NX24" s="193">
        <f t="shared" si="260"/>
        <v>3.8150380693314694</v>
      </c>
      <c r="NY24" s="193">
        <f t="shared" si="260"/>
        <v>3.9040600573940507</v>
      </c>
      <c r="NZ24" s="212">
        <f t="shared" si="261"/>
        <v>56503.96349406083</v>
      </c>
      <c r="OD24" s="3">
        <f t="shared" si="97"/>
        <v>0</v>
      </c>
      <c r="OE24" s="6">
        <f t="shared" si="98"/>
        <v>0</v>
      </c>
      <c r="OF24" s="6">
        <f t="shared" si="99"/>
        <v>5.3023437221326528</v>
      </c>
      <c r="OG24" s="6">
        <f t="shared" si="100"/>
        <v>0</v>
      </c>
      <c r="OH24" s="193">
        <f t="shared" si="262"/>
        <v>5.6740334309306508</v>
      </c>
      <c r="OI24" s="193">
        <f t="shared" si="262"/>
        <v>4.1745731882913786</v>
      </c>
      <c r="OJ24" s="193">
        <f t="shared" si="262"/>
        <v>3.9255476852474231</v>
      </c>
      <c r="OK24" s="193">
        <f t="shared" si="262"/>
        <v>3.9040600573940507</v>
      </c>
      <c r="OL24" s="212">
        <f t="shared" si="263"/>
        <v>56853.28674303733</v>
      </c>
      <c r="OP24" s="3">
        <f t="shared" si="101"/>
        <v>0</v>
      </c>
      <c r="OQ24" s="6">
        <f t="shared" si="102"/>
        <v>0</v>
      </c>
      <c r="OR24" s="6">
        <f t="shared" si="103"/>
        <v>0</v>
      </c>
      <c r="OS24" s="6">
        <f t="shared" si="104"/>
        <v>5.9065644244150919</v>
      </c>
      <c r="OT24" s="193">
        <f t="shared" si="264"/>
        <v>5.6740334309306508</v>
      </c>
      <c r="OU24" s="193">
        <f t="shared" si="264"/>
        <v>4.1745731882913786</v>
      </c>
      <c r="OV24" s="193">
        <f t="shared" si="264"/>
        <v>3.8150380693314694</v>
      </c>
      <c r="OW24" s="193">
        <f t="shared" si="264"/>
        <v>4.0165631493381806</v>
      </c>
      <c r="OX24" s="232">
        <f t="shared" si="265"/>
        <v>57105.341109098517</v>
      </c>
    </row>
    <row r="25" spans="2:414" x14ac:dyDescent="0.2">
      <c r="B25" s="81">
        <v>45430</v>
      </c>
      <c r="C25">
        <v>125</v>
      </c>
      <c r="D25">
        <v>11.216303219461976</v>
      </c>
      <c r="E25">
        <v>0</v>
      </c>
      <c r="F25">
        <v>0</v>
      </c>
      <c r="G25">
        <v>0</v>
      </c>
      <c r="H25">
        <v>0</v>
      </c>
      <c r="I25">
        <v>1</v>
      </c>
      <c r="J25">
        <v>0</v>
      </c>
      <c r="K25">
        <v>0</v>
      </c>
      <c r="L25">
        <v>0</v>
      </c>
      <c r="M25">
        <v>0</v>
      </c>
      <c r="N25">
        <v>0</v>
      </c>
      <c r="O25">
        <v>0</v>
      </c>
      <c r="P25">
        <v>0</v>
      </c>
      <c r="Q25">
        <v>0</v>
      </c>
      <c r="R25">
        <v>0</v>
      </c>
      <c r="S25">
        <v>0</v>
      </c>
      <c r="T25">
        <v>15625</v>
      </c>
      <c r="U25">
        <v>6.6727707240999905</v>
      </c>
      <c r="V25">
        <v>5.1852644468399927</v>
      </c>
      <c r="W25">
        <v>4.6129084463827503</v>
      </c>
      <c r="X25">
        <v>4.9840512496478304</v>
      </c>
      <c r="Y25" s="3">
        <v>499.37632913129943</v>
      </c>
      <c r="Z25" s="3">
        <v>113.60859339971414</v>
      </c>
      <c r="AA25" s="3">
        <v>55.398343932387903</v>
      </c>
      <c r="AB25" s="3">
        <v>96.461496500432119</v>
      </c>
      <c r="AC25">
        <v>0</v>
      </c>
      <c r="AD25">
        <v>0</v>
      </c>
      <c r="AE25" s="6"/>
      <c r="AF25" s="1" t="s">
        <v>5</v>
      </c>
      <c r="AG25">
        <v>125</v>
      </c>
      <c r="AH25" s="189">
        <v>45430</v>
      </c>
      <c r="AI25">
        <f t="shared" si="105"/>
        <v>5</v>
      </c>
      <c r="AJ25">
        <v>125</v>
      </c>
      <c r="AK25">
        <v>0</v>
      </c>
      <c r="AL25">
        <v>0</v>
      </c>
      <c r="AM25">
        <v>0</v>
      </c>
      <c r="AN25">
        <v>0</v>
      </c>
      <c r="AO25">
        <v>0</v>
      </c>
      <c r="AP25">
        <v>0</v>
      </c>
      <c r="AQ25">
        <v>0</v>
      </c>
      <c r="AS25" s="37"/>
      <c r="AT25" s="37"/>
      <c r="AU25" s="6">
        <f t="shared" si="106"/>
        <v>0</v>
      </c>
      <c r="AV25" s="6">
        <f t="shared" si="107"/>
        <v>0</v>
      </c>
      <c r="AW25" s="6">
        <f t="shared" si="108"/>
        <v>0</v>
      </c>
      <c r="AX25" s="6">
        <f t="shared" si="109"/>
        <v>0</v>
      </c>
      <c r="AY25" s="193">
        <f t="shared" si="110"/>
        <v>5.6740334309306508</v>
      </c>
      <c r="AZ25" s="193">
        <f t="shared" si="111"/>
        <v>4.1745731882913786</v>
      </c>
      <c r="BA25" s="193">
        <f t="shared" si="112"/>
        <v>3.8150380693314694</v>
      </c>
      <c r="BB25" s="193">
        <f t="shared" si="113"/>
        <v>3.9040600573940507</v>
      </c>
      <c r="BC25" s="72">
        <f t="shared" si="114"/>
        <v>56312.210093717425</v>
      </c>
      <c r="BG25" s="3">
        <f t="shared" si="115"/>
        <v>6.539315309617991</v>
      </c>
      <c r="BH25" s="6">
        <f t="shared" si="116"/>
        <v>0</v>
      </c>
      <c r="BI25" s="6">
        <f t="shared" si="117"/>
        <v>0</v>
      </c>
      <c r="BJ25" s="6">
        <f t="shared" si="118"/>
        <v>0</v>
      </c>
      <c r="BK25" s="193">
        <f t="shared" si="119"/>
        <v>5.6962409297636905</v>
      </c>
      <c r="BL25" s="193">
        <f t="shared" si="120"/>
        <v>4.1745731882913786</v>
      </c>
      <c r="BM25" s="193">
        <f t="shared" si="121"/>
        <v>3.8150380693314694</v>
      </c>
      <c r="BN25" s="193">
        <f t="shared" si="122"/>
        <v>3.9040600573940507</v>
      </c>
      <c r="BO25" s="72">
        <f t="shared" si="123"/>
        <v>56325.036624523513</v>
      </c>
      <c r="BS25" s="3">
        <f t="shared" si="124"/>
        <v>6.539335913036032</v>
      </c>
      <c r="BT25" s="6">
        <f t="shared" si="125"/>
        <v>0</v>
      </c>
      <c r="BU25" s="6">
        <f t="shared" si="126"/>
        <v>0</v>
      </c>
      <c r="BV25" s="6">
        <f t="shared" si="127"/>
        <v>0</v>
      </c>
      <c r="BW25" s="193">
        <f t="shared" si="128"/>
        <v>5.6962409989616454</v>
      </c>
      <c r="BX25" s="193">
        <f t="shared" si="129"/>
        <v>4.1745731882913786</v>
      </c>
      <c r="BY25" s="193">
        <f t="shared" si="266"/>
        <v>3.8150380693314694</v>
      </c>
      <c r="BZ25" s="193">
        <f t="shared" si="131"/>
        <v>3.9040600573940507</v>
      </c>
      <c r="CA25" s="72">
        <f t="shared" si="132"/>
        <v>56325.036624523513</v>
      </c>
      <c r="CE25" s="3">
        <f t="shared" si="133"/>
        <v>0</v>
      </c>
      <c r="CF25" s="6">
        <f t="shared" si="134"/>
        <v>5.1852644468399927</v>
      </c>
      <c r="CG25" s="6">
        <f t="shared" si="135"/>
        <v>0</v>
      </c>
      <c r="CH25" s="6">
        <f t="shared" si="136"/>
        <v>0</v>
      </c>
      <c r="CI25" s="193">
        <f t="shared" si="137"/>
        <v>5.6740334309306508</v>
      </c>
      <c r="CJ25" s="193">
        <f t="shared" si="138"/>
        <v>4.2513105648210452</v>
      </c>
      <c r="CK25" s="193">
        <f t="shared" si="267"/>
        <v>3.8150380693314694</v>
      </c>
      <c r="CL25" s="193">
        <f t="shared" si="140"/>
        <v>3.9040600573940507</v>
      </c>
      <c r="CM25" s="72">
        <f t="shared" si="141"/>
        <v>56503.417711846952</v>
      </c>
      <c r="CQ25" s="3">
        <f t="shared" si="142"/>
        <v>0</v>
      </c>
      <c r="CR25" s="6">
        <f t="shared" si="143"/>
        <v>5.1853208408843843</v>
      </c>
      <c r="CS25" s="6">
        <f t="shared" si="144"/>
        <v>0</v>
      </c>
      <c r="CT25" s="6">
        <f t="shared" si="145"/>
        <v>0</v>
      </c>
      <c r="CU25" s="193">
        <f t="shared" si="146"/>
        <v>5.6740334309306508</v>
      </c>
      <c r="CV25" s="193">
        <f t="shared" si="147"/>
        <v>4.2513113681850117</v>
      </c>
      <c r="CW25" s="193">
        <f t="shared" si="268"/>
        <v>3.8150380693314694</v>
      </c>
      <c r="CX25" s="193">
        <f t="shared" si="149"/>
        <v>3.9040600573940507</v>
      </c>
      <c r="CY25" s="72">
        <f t="shared" si="150"/>
        <v>56503.419716995013</v>
      </c>
      <c r="DC25" s="3">
        <f t="shared" si="151"/>
        <v>0</v>
      </c>
      <c r="DD25" s="6">
        <f t="shared" si="152"/>
        <v>0</v>
      </c>
      <c r="DE25" s="6">
        <f t="shared" si="153"/>
        <v>4.8435538687018882</v>
      </c>
      <c r="DF25" s="6">
        <f t="shared" si="154"/>
        <v>0</v>
      </c>
      <c r="DG25" s="193">
        <f t="shared" si="155"/>
        <v>5.6740334309306508</v>
      </c>
      <c r="DH25" s="193">
        <f t="shared" si="156"/>
        <v>4.1745731882913786</v>
      </c>
      <c r="DI25" s="193">
        <f t="shared" si="269"/>
        <v>3.9164539293162544</v>
      </c>
      <c r="DJ25" s="193">
        <f t="shared" si="158"/>
        <v>3.9040600573940507</v>
      </c>
      <c r="DK25" s="72">
        <f t="shared" si="159"/>
        <v>56808.566309912698</v>
      </c>
      <c r="DO25" s="3">
        <f t="shared" si="160"/>
        <v>0</v>
      </c>
      <c r="DP25" s="6">
        <f t="shared" si="161"/>
        <v>0</v>
      </c>
      <c r="DQ25" s="6">
        <f t="shared" si="162"/>
        <v>4.6129975345960466</v>
      </c>
      <c r="DR25" s="6">
        <f t="shared" si="163"/>
        <v>0</v>
      </c>
      <c r="DS25" s="193">
        <f t="shared" si="164"/>
        <v>5.6740334309306508</v>
      </c>
      <c r="DT25" s="193">
        <f t="shared" si="165"/>
        <v>4.1745731882913786</v>
      </c>
      <c r="DU25" s="193">
        <f t="shared" si="270"/>
        <v>3.9118526191773362</v>
      </c>
      <c r="DV25" s="193">
        <f t="shared" si="167"/>
        <v>3.9040600573940507</v>
      </c>
      <c r="DW25" s="72">
        <f t="shared" si="168"/>
        <v>56785.951816061228</v>
      </c>
      <c r="EA25" s="3">
        <f t="shared" si="169"/>
        <v>0</v>
      </c>
      <c r="EB25" s="6">
        <f t="shared" si="170"/>
        <v>0</v>
      </c>
      <c r="EC25" s="6">
        <f t="shared" si="171"/>
        <v>0</v>
      </c>
      <c r="ED25" s="6">
        <f t="shared" si="172"/>
        <v>14.952153748943491</v>
      </c>
      <c r="EE25" s="193">
        <f t="shared" si="173"/>
        <v>5.6740334309306508</v>
      </c>
      <c r="EF25" s="193">
        <f t="shared" si="174"/>
        <v>4.1745731882913786</v>
      </c>
      <c r="EG25" s="193">
        <f t="shared" si="271"/>
        <v>3.8150380693314694</v>
      </c>
      <c r="EH25" s="193">
        <f t="shared" si="176"/>
        <v>4.1675266722062938</v>
      </c>
      <c r="EI25" s="72">
        <f t="shared" si="177"/>
        <v>58187.192847756982</v>
      </c>
      <c r="EM25" s="3">
        <f t="shared" si="178"/>
        <v>0</v>
      </c>
      <c r="EN25" s="6">
        <f t="shared" si="179"/>
        <v>0</v>
      </c>
      <c r="EO25" s="6">
        <f t="shared" si="180"/>
        <v>0</v>
      </c>
      <c r="EP25" s="6">
        <f t="shared" si="181"/>
        <v>4.9841742609111854</v>
      </c>
      <c r="EQ25" s="193">
        <f t="shared" si="182"/>
        <v>5.6740334309306508</v>
      </c>
      <c r="ER25" s="193">
        <f t="shared" si="183"/>
        <v>4.1745731882913786</v>
      </c>
      <c r="ES25" s="193">
        <f t="shared" si="272"/>
        <v>3.8150380693314694</v>
      </c>
      <c r="ET25" s="193">
        <f t="shared" si="185"/>
        <v>3.9998068949662939</v>
      </c>
      <c r="EU25" s="72">
        <f t="shared" si="186"/>
        <v>56986.507662516357</v>
      </c>
      <c r="EY25" s="3">
        <f t="shared" si="187"/>
        <v>6.539315309617991</v>
      </c>
      <c r="EZ25" s="6">
        <f t="shared" si="188"/>
        <v>5.1852644468399927</v>
      </c>
      <c r="FA25" s="6">
        <f t="shared" si="189"/>
        <v>4.8435538687018882</v>
      </c>
      <c r="FB25" s="6">
        <f t="shared" si="190"/>
        <v>14.952153748943491</v>
      </c>
      <c r="FC25" s="193">
        <f t="shared" si="191"/>
        <v>5.6962409297636905</v>
      </c>
      <c r="FD25" s="193">
        <f t="shared" si="192"/>
        <v>4.2513105648210452</v>
      </c>
      <c r="FE25" s="193">
        <f t="shared" si="273"/>
        <v>3.9164539293162544</v>
      </c>
      <c r="FF25" s="193">
        <f t="shared" si="194"/>
        <v>4.1675266722062938</v>
      </c>
      <c r="FG25" s="72">
        <f t="shared" si="195"/>
        <v>58912.8072633384</v>
      </c>
      <c r="FK25" s="3">
        <f t="shared" si="196"/>
        <v>6.6727913275180324</v>
      </c>
      <c r="FL25" s="6">
        <f t="shared" si="197"/>
        <v>5.1853208408843843</v>
      </c>
      <c r="FM25" s="6">
        <f t="shared" si="198"/>
        <v>4.6129975345960466</v>
      </c>
      <c r="FN25" s="6">
        <f t="shared" si="199"/>
        <v>4.9841742609111854</v>
      </c>
      <c r="FO25" s="193">
        <f t="shared" si="200"/>
        <v>5.6966891174411156</v>
      </c>
      <c r="FP25" s="193">
        <f t="shared" si="201"/>
        <v>4.2513113681850117</v>
      </c>
      <c r="FQ25" s="193">
        <f t="shared" si="274"/>
        <v>3.9118526191773362</v>
      </c>
      <c r="FR25" s="193">
        <f t="shared" si="203"/>
        <v>3.9998068949662939</v>
      </c>
      <c r="FS25" s="205">
        <f t="shared" si="204"/>
        <v>57674.44803625792</v>
      </c>
      <c r="FW25" s="3">
        <f t="shared" si="205"/>
        <v>7.6736863327149889</v>
      </c>
      <c r="FX25" s="6">
        <f t="shared" si="206"/>
        <v>5.8593488249291914</v>
      </c>
      <c r="FY25" s="6">
        <f t="shared" si="207"/>
        <v>5.7200064735146103</v>
      </c>
      <c r="FZ25" s="6">
        <f t="shared" si="208"/>
        <v>5.8811804745844398</v>
      </c>
      <c r="GA25" s="193">
        <f t="shared" si="209"/>
        <v>5.7000435515343897</v>
      </c>
      <c r="GB25" s="193">
        <f t="shared" si="210"/>
        <v>4.2608674559375146</v>
      </c>
      <c r="GC25" s="193">
        <f t="shared" si="275"/>
        <v>3.9337549537619778</v>
      </c>
      <c r="GD25" s="193">
        <f t="shared" si="212"/>
        <v>4.0161057586633104</v>
      </c>
      <c r="GE25" s="72">
        <f t="shared" si="213"/>
        <v>57927.502649475282</v>
      </c>
      <c r="GI25" s="3">
        <f t="shared" si="214"/>
        <v>7.3400477965099897</v>
      </c>
      <c r="GJ25" s="6">
        <f t="shared" si="215"/>
        <v>5.7037908915239921</v>
      </c>
      <c r="GK25" s="6">
        <f t="shared" si="216"/>
        <v>5.0741992910210261</v>
      </c>
      <c r="GL25" s="6">
        <f t="shared" si="217"/>
        <v>5.4824563746126138</v>
      </c>
      <c r="GM25" s="193">
        <f t="shared" si="218"/>
        <v>5.6989266336137003</v>
      </c>
      <c r="GN25" s="193">
        <f t="shared" si="219"/>
        <v>4.2586701121994777</v>
      </c>
      <c r="GO25" s="193">
        <f t="shared" si="276"/>
        <v>3.9210359301153925</v>
      </c>
      <c r="GP25" s="193">
        <f t="shared" si="221"/>
        <v>4.0088936032767073</v>
      </c>
      <c r="GQ25" s="72">
        <f t="shared" si="222"/>
        <v>57805.651214812402</v>
      </c>
      <c r="GU25" s="3">
        <f t="shared" si="223"/>
        <v>8.6746019413299873</v>
      </c>
      <c r="GV25" s="6">
        <f t="shared" si="224"/>
        <v>6.2223173362079907</v>
      </c>
      <c r="GW25" s="6">
        <f t="shared" si="225"/>
        <v>5.9967809802975758</v>
      </c>
      <c r="GX25" s="6">
        <f t="shared" si="226"/>
        <v>6.230064062059788</v>
      </c>
      <c r="GY25" s="193">
        <f t="shared" si="227"/>
        <v>5.7033868397130405</v>
      </c>
      <c r="GZ25" s="193">
        <f t="shared" si="228"/>
        <v>4.2659758921036595</v>
      </c>
      <c r="HA25" s="193">
        <f t="shared" si="277"/>
        <v>3.939156828207619</v>
      </c>
      <c r="HB25" s="193">
        <f t="shared" si="230"/>
        <v>4.022374006018266</v>
      </c>
      <c r="HC25" s="205">
        <f t="shared" si="231"/>
        <v>58014.844413504266</v>
      </c>
      <c r="HG25" s="3">
        <f t="shared" si="37"/>
        <v>7.6736863327149889</v>
      </c>
      <c r="HH25" s="6">
        <f t="shared" si="38"/>
        <v>0</v>
      </c>
      <c r="HI25" s="6">
        <f t="shared" si="39"/>
        <v>0</v>
      </c>
      <c r="HJ25" s="6">
        <f t="shared" si="40"/>
        <v>0</v>
      </c>
      <c r="HK25" s="193">
        <f t="shared" si="232"/>
        <v>5.7000435515343897</v>
      </c>
      <c r="HL25" s="193">
        <f t="shared" si="232"/>
        <v>4.1745731882913786</v>
      </c>
      <c r="HM25" s="193">
        <f t="shared" si="232"/>
        <v>3.8150380693314694</v>
      </c>
      <c r="HN25" s="193">
        <f t="shared" si="232"/>
        <v>3.9040600573940507</v>
      </c>
      <c r="HO25" s="212">
        <f t="shared" si="233"/>
        <v>56327.233222673058</v>
      </c>
      <c r="HS25" s="3">
        <f t="shared" si="41"/>
        <v>7.3400477965099897</v>
      </c>
      <c r="HT25" s="6">
        <f t="shared" si="42"/>
        <v>0</v>
      </c>
      <c r="HU25" s="6">
        <f t="shared" si="43"/>
        <v>0</v>
      </c>
      <c r="HV25" s="6">
        <f t="shared" si="44"/>
        <v>0</v>
      </c>
      <c r="HW25" s="193">
        <f t="shared" si="234"/>
        <v>5.6989266336137003</v>
      </c>
      <c r="HX25" s="193">
        <f t="shared" si="234"/>
        <v>4.1745731882913786</v>
      </c>
      <c r="HY25" s="193">
        <f t="shared" si="234"/>
        <v>3.8150380693314694</v>
      </c>
      <c r="HZ25" s="193">
        <f t="shared" si="234"/>
        <v>3.9040600573940507</v>
      </c>
      <c r="IA25" s="212">
        <f t="shared" si="235"/>
        <v>56326.588022131553</v>
      </c>
      <c r="IE25" s="3">
        <f t="shared" si="45"/>
        <v>8.6746019413299873</v>
      </c>
      <c r="IF25" s="6">
        <f t="shared" si="46"/>
        <v>0</v>
      </c>
      <c r="IG25" s="6">
        <f t="shared" si="47"/>
        <v>0</v>
      </c>
      <c r="IH25" s="6">
        <f t="shared" si="48"/>
        <v>0</v>
      </c>
      <c r="II25" s="193">
        <f t="shared" si="236"/>
        <v>5.7033868397130405</v>
      </c>
      <c r="IJ25" s="193">
        <f t="shared" si="236"/>
        <v>4.1745731882913786</v>
      </c>
      <c r="IK25" s="193">
        <f t="shared" si="236"/>
        <v>3.8150380693314694</v>
      </c>
      <c r="IL25" s="193">
        <f t="shared" si="236"/>
        <v>3.9040600573940507</v>
      </c>
      <c r="IM25" s="205">
        <f t="shared" si="237"/>
        <v>56329.164555887655</v>
      </c>
      <c r="IQ25" s="3">
        <f t="shared" si="49"/>
        <v>0</v>
      </c>
      <c r="IR25" s="6">
        <f t="shared" si="50"/>
        <v>5.8593488249291914</v>
      </c>
      <c r="IS25" s="6">
        <f t="shared" si="51"/>
        <v>0</v>
      </c>
      <c r="IT25" s="6">
        <f t="shared" si="52"/>
        <v>0</v>
      </c>
      <c r="IU25" s="193">
        <f t="shared" si="238"/>
        <v>5.6740334309306508</v>
      </c>
      <c r="IV25" s="193">
        <f t="shared" si="238"/>
        <v>4.2608674559375146</v>
      </c>
      <c r="IW25" s="193">
        <f t="shared" si="238"/>
        <v>3.8150380693314694</v>
      </c>
      <c r="IX25" s="193">
        <f t="shared" si="238"/>
        <v>3.9040600573940507</v>
      </c>
      <c r="IY25" s="212">
        <f t="shared" si="239"/>
        <v>56527.276172551516</v>
      </c>
      <c r="JC25" s="3">
        <f t="shared" si="53"/>
        <v>0</v>
      </c>
      <c r="JD25" s="6">
        <f t="shared" si="54"/>
        <v>5.7037908915239921</v>
      </c>
      <c r="JE25" s="6">
        <f t="shared" si="55"/>
        <v>0</v>
      </c>
      <c r="JF25" s="6">
        <f t="shared" si="56"/>
        <v>0</v>
      </c>
      <c r="JG25" s="193">
        <f t="shared" si="240"/>
        <v>5.6740334309306508</v>
      </c>
      <c r="JH25" s="193">
        <f t="shared" si="240"/>
        <v>4.2586701121994777</v>
      </c>
      <c r="JI25" s="193">
        <f t="shared" si="240"/>
        <v>3.8150380693314694</v>
      </c>
      <c r="JJ25" s="193">
        <f t="shared" si="240"/>
        <v>3.9040600573940507</v>
      </c>
      <c r="JK25" s="212">
        <f t="shared" si="241"/>
        <v>56521.78968531319</v>
      </c>
      <c r="JO25" s="3">
        <f t="shared" si="57"/>
        <v>0</v>
      </c>
      <c r="JP25" s="6">
        <f t="shared" si="58"/>
        <v>6.2223173362079907</v>
      </c>
      <c r="JQ25" s="6">
        <f t="shared" si="59"/>
        <v>0</v>
      </c>
      <c r="JR25" s="6">
        <f t="shared" si="60"/>
        <v>0</v>
      </c>
      <c r="JS25" s="193">
        <f t="shared" si="242"/>
        <v>5.6740334309306508</v>
      </c>
      <c r="JT25" s="193">
        <f t="shared" si="242"/>
        <v>4.2659758921036595</v>
      </c>
      <c r="JU25" s="193">
        <f t="shared" si="242"/>
        <v>3.8150380693314694</v>
      </c>
      <c r="JV25" s="193">
        <f t="shared" si="242"/>
        <v>3.9040600573940507</v>
      </c>
      <c r="JW25" s="205">
        <f t="shared" si="243"/>
        <v>56540.033344885749</v>
      </c>
      <c r="KA25" s="3">
        <f t="shared" si="61"/>
        <v>0</v>
      </c>
      <c r="KB25" s="6">
        <f t="shared" si="62"/>
        <v>0</v>
      </c>
      <c r="KC25" s="6">
        <f t="shared" si="63"/>
        <v>5.7200064735146103</v>
      </c>
      <c r="KD25" s="6">
        <f t="shared" si="64"/>
        <v>0</v>
      </c>
      <c r="KE25" s="193">
        <f t="shared" si="244"/>
        <v>5.6740334309306508</v>
      </c>
      <c r="KF25" s="193">
        <f t="shared" si="244"/>
        <v>4.1745731882913786</v>
      </c>
      <c r="KG25" s="193">
        <f t="shared" si="244"/>
        <v>3.9337549537619778</v>
      </c>
      <c r="KH25" s="193">
        <f t="shared" si="244"/>
        <v>3.9040600573940507</v>
      </c>
      <c r="KI25" s="212">
        <f t="shared" si="245"/>
        <v>56893.677913445026</v>
      </c>
      <c r="KM25" s="3">
        <f t="shared" si="65"/>
        <v>0</v>
      </c>
      <c r="KN25" s="6">
        <f t="shared" si="66"/>
        <v>0</v>
      </c>
      <c r="KO25" s="6">
        <f t="shared" si="67"/>
        <v>5.0741992910210261</v>
      </c>
      <c r="KP25" s="6">
        <f t="shared" si="68"/>
        <v>0</v>
      </c>
      <c r="KQ25" s="193">
        <f t="shared" si="246"/>
        <v>5.6740334309306508</v>
      </c>
      <c r="KR25" s="193">
        <f t="shared" si="246"/>
        <v>4.1745731882913786</v>
      </c>
      <c r="KS25" s="193">
        <f t="shared" si="246"/>
        <v>3.9210359301153925</v>
      </c>
      <c r="KT25" s="193">
        <f t="shared" si="246"/>
        <v>3.9040600573940507</v>
      </c>
      <c r="KU25" s="212">
        <f t="shared" si="247"/>
        <v>56831.094851729162</v>
      </c>
      <c r="KY25" s="3">
        <f t="shared" si="69"/>
        <v>0</v>
      </c>
      <c r="KZ25" s="6">
        <f t="shared" si="70"/>
        <v>0</v>
      </c>
      <c r="LA25" s="6">
        <f t="shared" si="71"/>
        <v>5.9967809802975758</v>
      </c>
      <c r="LB25" s="6">
        <f t="shared" si="72"/>
        <v>0</v>
      </c>
      <c r="LC25" s="193">
        <f t="shared" si="248"/>
        <v>5.6740334309306508</v>
      </c>
      <c r="LD25" s="193">
        <f t="shared" si="248"/>
        <v>4.1745731882913786</v>
      </c>
      <c r="LE25" s="193">
        <f t="shared" si="248"/>
        <v>3.939156828207619</v>
      </c>
      <c r="LF25" s="193">
        <f t="shared" si="248"/>
        <v>3.9040600573940507</v>
      </c>
      <c r="LG25" s="205">
        <f t="shared" si="249"/>
        <v>56920.27830289938</v>
      </c>
      <c r="LK25" s="3">
        <f t="shared" si="73"/>
        <v>0</v>
      </c>
      <c r="LL25" s="6">
        <f t="shared" si="74"/>
        <v>0</v>
      </c>
      <c r="LM25" s="6">
        <f t="shared" si="75"/>
        <v>0</v>
      </c>
      <c r="LN25" s="6">
        <f t="shared" si="76"/>
        <v>5.8811804745844398</v>
      </c>
      <c r="LO25" s="193">
        <f t="shared" si="250"/>
        <v>5.6740334309306508</v>
      </c>
      <c r="LP25" s="193">
        <f t="shared" si="250"/>
        <v>4.1745731882913786</v>
      </c>
      <c r="LQ25" s="193">
        <f t="shared" si="250"/>
        <v>3.8150380693314694</v>
      </c>
      <c r="LR25" s="193">
        <f t="shared" si="250"/>
        <v>4.0161057586633104</v>
      </c>
      <c r="LS25" s="212">
        <f t="shared" si="251"/>
        <v>57102.094059125702</v>
      </c>
      <c r="LW25" s="3">
        <f t="shared" si="77"/>
        <v>0</v>
      </c>
      <c r="LX25" s="6">
        <f t="shared" si="78"/>
        <v>0</v>
      </c>
      <c r="LY25" s="6">
        <f t="shared" si="79"/>
        <v>0</v>
      </c>
      <c r="LZ25" s="6">
        <f t="shared" si="80"/>
        <v>5.4824563746126138</v>
      </c>
      <c r="MA25" s="193">
        <f t="shared" si="252"/>
        <v>5.6740334309306508</v>
      </c>
      <c r="MB25" s="193">
        <f t="shared" si="252"/>
        <v>4.1745731882913786</v>
      </c>
      <c r="MC25" s="193">
        <f t="shared" si="252"/>
        <v>3.8150380693314694</v>
      </c>
      <c r="MD25" s="193">
        <f t="shared" si="252"/>
        <v>4.0088936032767073</v>
      </c>
      <c r="ME25" s="212">
        <f t="shared" si="253"/>
        <v>57050.918839795129</v>
      </c>
      <c r="MI25" s="3">
        <f t="shared" si="81"/>
        <v>0</v>
      </c>
      <c r="MJ25" s="6">
        <f t="shared" si="82"/>
        <v>0</v>
      </c>
      <c r="MK25" s="6">
        <f t="shared" si="83"/>
        <v>0</v>
      </c>
      <c r="ML25" s="6">
        <f t="shared" si="84"/>
        <v>6.230064062059788</v>
      </c>
      <c r="MM25" s="193">
        <f t="shared" si="254"/>
        <v>5.6740334309306508</v>
      </c>
      <c r="MN25" s="193">
        <f t="shared" si="254"/>
        <v>4.1745731882913786</v>
      </c>
      <c r="MO25" s="193">
        <f t="shared" si="254"/>
        <v>3.8150380693314694</v>
      </c>
      <c r="MP25" s="193">
        <f t="shared" si="254"/>
        <v>4.022374006018266</v>
      </c>
      <c r="MQ25" s="205">
        <f t="shared" si="255"/>
        <v>57146.608884140107</v>
      </c>
      <c r="MT25" s="3">
        <f t="shared" si="85"/>
        <v>6.3391321878949904</v>
      </c>
      <c r="MU25" s="6">
        <f t="shared" si="86"/>
        <v>5.1852644468399927</v>
      </c>
      <c r="MV25" s="6">
        <f t="shared" si="87"/>
        <v>5.3048447133401622</v>
      </c>
      <c r="MW25" s="6">
        <f t="shared" si="88"/>
        <v>5.9808614995773963</v>
      </c>
      <c r="MX25" s="193">
        <f t="shared" si="256"/>
        <v>5.6955683752537434</v>
      </c>
      <c r="MY25" s="193">
        <f t="shared" si="256"/>
        <v>4.2513105648210452</v>
      </c>
      <c r="MZ25" s="193">
        <f t="shared" si="256"/>
        <v>3.9255970319060838</v>
      </c>
      <c r="NA25" s="193">
        <f t="shared" si="256"/>
        <v>4.0179006993442696</v>
      </c>
      <c r="NB25" s="212">
        <f t="shared" si="257"/>
        <v>57872.449478469462</v>
      </c>
      <c r="NF25" s="3">
        <f t="shared" si="89"/>
        <v>6.3391321878949896</v>
      </c>
      <c r="NG25" s="6">
        <f t="shared" si="90"/>
        <v>0</v>
      </c>
      <c r="NH25" s="6">
        <f t="shared" si="91"/>
        <v>0</v>
      </c>
      <c r="NI25" s="6">
        <f t="shared" si="92"/>
        <v>0</v>
      </c>
      <c r="NJ25" s="193">
        <f t="shared" si="258"/>
        <v>5.6955683752537425</v>
      </c>
      <c r="NK25" s="193">
        <f t="shared" si="258"/>
        <v>4.1745731882913786</v>
      </c>
      <c r="NL25" s="193">
        <f t="shared" si="258"/>
        <v>3.8150380693314694</v>
      </c>
      <c r="NM25" s="193">
        <f t="shared" si="258"/>
        <v>3.9040600573940507</v>
      </c>
      <c r="NN25" s="212">
        <f t="shared" si="259"/>
        <v>56324.648129905858</v>
      </c>
      <c r="NR25" s="3">
        <f t="shared" si="93"/>
        <v>0</v>
      </c>
      <c r="NS25" s="6">
        <f t="shared" si="94"/>
        <v>5.1852644468399927</v>
      </c>
      <c r="NT25" s="6">
        <f t="shared" si="95"/>
        <v>0</v>
      </c>
      <c r="NU25" s="6">
        <f t="shared" si="96"/>
        <v>0</v>
      </c>
      <c r="NV25" s="193">
        <f t="shared" si="260"/>
        <v>5.6740334309306508</v>
      </c>
      <c r="NW25" s="193">
        <f t="shared" si="260"/>
        <v>4.2513105648210452</v>
      </c>
      <c r="NX25" s="193">
        <f t="shared" si="260"/>
        <v>3.8150380693314694</v>
      </c>
      <c r="NY25" s="193">
        <f t="shared" si="260"/>
        <v>3.9040600573940507</v>
      </c>
      <c r="NZ25" s="212">
        <f t="shared" si="261"/>
        <v>56503.417711846952</v>
      </c>
      <c r="OD25" s="3">
        <f t="shared" si="97"/>
        <v>0</v>
      </c>
      <c r="OE25" s="6">
        <f t="shared" si="98"/>
        <v>0</v>
      </c>
      <c r="OF25" s="6">
        <f t="shared" si="99"/>
        <v>5.3048447133401622</v>
      </c>
      <c r="OG25" s="6">
        <f t="shared" si="100"/>
        <v>0</v>
      </c>
      <c r="OH25" s="193">
        <f t="shared" si="262"/>
        <v>5.6740334309306508</v>
      </c>
      <c r="OI25" s="193">
        <f t="shared" si="262"/>
        <v>4.1745731882913786</v>
      </c>
      <c r="OJ25" s="193">
        <f t="shared" si="262"/>
        <v>3.9255970319060838</v>
      </c>
      <c r="OK25" s="193">
        <f t="shared" si="262"/>
        <v>3.9040600573940507</v>
      </c>
      <c r="OL25" s="212">
        <f t="shared" si="263"/>
        <v>56853.52951148893</v>
      </c>
      <c r="OP25" s="3">
        <f t="shared" si="101"/>
        <v>0</v>
      </c>
      <c r="OQ25" s="6">
        <f t="shared" si="102"/>
        <v>0</v>
      </c>
      <c r="OR25" s="6">
        <f t="shared" si="103"/>
        <v>0</v>
      </c>
      <c r="OS25" s="6">
        <f t="shared" si="104"/>
        <v>5.9808614995773963</v>
      </c>
      <c r="OT25" s="193">
        <f t="shared" si="264"/>
        <v>5.6740334309306508</v>
      </c>
      <c r="OU25" s="193">
        <f t="shared" si="264"/>
        <v>4.1745731882913786</v>
      </c>
      <c r="OV25" s="193">
        <f t="shared" si="264"/>
        <v>3.8150380693314694</v>
      </c>
      <c r="OW25" s="193">
        <f t="shared" si="264"/>
        <v>4.0179006993442696</v>
      </c>
      <c r="OX25" s="232">
        <f t="shared" si="265"/>
        <v>57114.837534257094</v>
      </c>
    </row>
    <row r="26" spans="2:414" x14ac:dyDescent="0.2">
      <c r="B26" s="81">
        <v>45437</v>
      </c>
      <c r="C26">
        <v>126</v>
      </c>
      <c r="D26">
        <v>11.22490889879049</v>
      </c>
      <c r="E26">
        <v>0</v>
      </c>
      <c r="F26">
        <v>0</v>
      </c>
      <c r="G26">
        <v>0</v>
      </c>
      <c r="H26">
        <v>0</v>
      </c>
      <c r="I26">
        <v>1</v>
      </c>
      <c r="J26">
        <v>0</v>
      </c>
      <c r="K26">
        <v>0</v>
      </c>
      <c r="L26">
        <v>0</v>
      </c>
      <c r="M26">
        <v>0</v>
      </c>
      <c r="N26">
        <v>0</v>
      </c>
      <c r="O26">
        <v>0</v>
      </c>
      <c r="P26">
        <v>0</v>
      </c>
      <c r="Q26">
        <v>0</v>
      </c>
      <c r="R26">
        <v>0</v>
      </c>
      <c r="S26">
        <v>0</v>
      </c>
      <c r="T26">
        <v>15876</v>
      </c>
      <c r="U26">
        <v>6.6980213938346713</v>
      </c>
      <c r="V26">
        <v>5.1806215190154967</v>
      </c>
      <c r="W26">
        <v>4.6180619757408108</v>
      </c>
      <c r="X26">
        <v>5.0480022369541313</v>
      </c>
      <c r="Y26" s="3">
        <v>519.59325212975818</v>
      </c>
      <c r="Z26" s="3">
        <v>112.78119274523934</v>
      </c>
      <c r="AA26" s="3">
        <v>55.919040834082843</v>
      </c>
      <c r="AB26" s="3">
        <v>106.1076461000433</v>
      </c>
      <c r="AC26">
        <v>0</v>
      </c>
      <c r="AD26">
        <v>0</v>
      </c>
      <c r="AE26" s="6"/>
      <c r="AF26" s="1" t="s">
        <v>5</v>
      </c>
      <c r="AG26">
        <v>126</v>
      </c>
      <c r="AH26" s="189">
        <v>45437</v>
      </c>
      <c r="AI26">
        <f t="shared" si="105"/>
        <v>5</v>
      </c>
      <c r="AJ26">
        <v>126</v>
      </c>
      <c r="AK26">
        <v>0</v>
      </c>
      <c r="AL26">
        <v>0</v>
      </c>
      <c r="AM26">
        <v>0</v>
      </c>
      <c r="AN26">
        <v>0</v>
      </c>
      <c r="AO26">
        <v>0</v>
      </c>
      <c r="AP26">
        <v>0</v>
      </c>
      <c r="AQ26">
        <v>0</v>
      </c>
      <c r="AS26" s="37"/>
      <c r="AT26" s="37"/>
      <c r="AU26" s="6">
        <f t="shared" si="106"/>
        <v>0</v>
      </c>
      <c r="AV26" s="6">
        <f t="shared" si="107"/>
        <v>0</v>
      </c>
      <c r="AW26" s="6">
        <f t="shared" si="108"/>
        <v>0</v>
      </c>
      <c r="AX26" s="6">
        <f t="shared" si="109"/>
        <v>0</v>
      </c>
      <c r="AY26" s="193">
        <f t="shared" si="110"/>
        <v>5.6740334309306508</v>
      </c>
      <c r="AZ26" s="193">
        <f t="shared" si="111"/>
        <v>4.1745731882913786</v>
      </c>
      <c r="BA26" s="193">
        <f t="shared" si="112"/>
        <v>3.8150380693314694</v>
      </c>
      <c r="BB26" s="193">
        <f t="shared" si="113"/>
        <v>3.9040600573940507</v>
      </c>
      <c r="BC26" s="72">
        <f t="shared" si="114"/>
        <v>56312.210093717425</v>
      </c>
      <c r="BG26" s="3">
        <f t="shared" si="115"/>
        <v>6.5640609659579781</v>
      </c>
      <c r="BH26" s="6">
        <f t="shared" si="116"/>
        <v>0</v>
      </c>
      <c r="BI26" s="6">
        <f t="shared" si="117"/>
        <v>0</v>
      </c>
      <c r="BJ26" s="6">
        <f t="shared" si="118"/>
        <v>0</v>
      </c>
      <c r="BK26" s="193">
        <f t="shared" si="119"/>
        <v>5.6963240362512302</v>
      </c>
      <c r="BL26" s="193">
        <f t="shared" si="120"/>
        <v>4.1745731882913786</v>
      </c>
      <c r="BM26" s="193">
        <f t="shared" si="121"/>
        <v>3.8150380693314694</v>
      </c>
      <c r="BN26" s="193">
        <f t="shared" si="122"/>
        <v>3.9040600573940507</v>
      </c>
      <c r="BO26" s="72">
        <f t="shared" si="123"/>
        <v>56325.084630369456</v>
      </c>
      <c r="BS26" s="3">
        <f t="shared" si="124"/>
        <v>6.5640816473421486</v>
      </c>
      <c r="BT26" s="6">
        <f t="shared" si="125"/>
        <v>0</v>
      </c>
      <c r="BU26" s="6">
        <f t="shared" si="126"/>
        <v>0</v>
      </c>
      <c r="BV26" s="6">
        <f t="shared" si="127"/>
        <v>0</v>
      </c>
      <c r="BW26" s="193">
        <f t="shared" si="128"/>
        <v>5.6963241057052665</v>
      </c>
      <c r="BX26" s="193">
        <f t="shared" si="129"/>
        <v>4.1745731882913786</v>
      </c>
      <c r="BY26" s="193">
        <f t="shared" si="266"/>
        <v>3.8150380693314694</v>
      </c>
      <c r="BZ26" s="193">
        <f t="shared" si="131"/>
        <v>3.9040600573940507</v>
      </c>
      <c r="CA26" s="72">
        <f t="shared" si="132"/>
        <v>56325.084630369456</v>
      </c>
      <c r="CE26" s="3">
        <f t="shared" si="133"/>
        <v>0</v>
      </c>
      <c r="CF26" s="6">
        <f t="shared" si="134"/>
        <v>5.1806215190154967</v>
      </c>
      <c r="CG26" s="6">
        <f t="shared" si="135"/>
        <v>0</v>
      </c>
      <c r="CH26" s="6">
        <f t="shared" si="136"/>
        <v>0</v>
      </c>
      <c r="CI26" s="193">
        <f t="shared" si="137"/>
        <v>5.6740334309306508</v>
      </c>
      <c r="CJ26" s="193">
        <f t="shared" si="138"/>
        <v>4.2512444215641016</v>
      </c>
      <c r="CK26" s="193">
        <f t="shared" si="267"/>
        <v>3.8150380693314694</v>
      </c>
      <c r="CL26" s="193">
        <f t="shared" si="140"/>
        <v>3.9040600573940507</v>
      </c>
      <c r="CM26" s="72">
        <f t="shared" si="141"/>
        <v>56503.252622499684</v>
      </c>
      <c r="CQ26" s="3">
        <f t="shared" si="142"/>
        <v>0</v>
      </c>
      <c r="CR26" s="6">
        <f t="shared" si="143"/>
        <v>5.1806778625642043</v>
      </c>
      <c r="CS26" s="6">
        <f t="shared" si="144"/>
        <v>0</v>
      </c>
      <c r="CT26" s="6">
        <f t="shared" si="145"/>
        <v>0</v>
      </c>
      <c r="CU26" s="193">
        <f t="shared" si="146"/>
        <v>5.6740334309306508</v>
      </c>
      <c r="CV26" s="193">
        <f t="shared" si="147"/>
        <v>4.2512452242618215</v>
      </c>
      <c r="CW26" s="193">
        <f t="shared" si="268"/>
        <v>3.8150380693314694</v>
      </c>
      <c r="CX26" s="193">
        <f t="shared" si="149"/>
        <v>3.9040600573940507</v>
      </c>
      <c r="CY26" s="72">
        <f t="shared" si="150"/>
        <v>56503.254625979054</v>
      </c>
      <c r="DC26" s="3">
        <f t="shared" si="151"/>
        <v>0</v>
      </c>
      <c r="DD26" s="6">
        <f t="shared" si="152"/>
        <v>0</v>
      </c>
      <c r="DE26" s="6">
        <f t="shared" si="153"/>
        <v>4.8489650745278512</v>
      </c>
      <c r="DF26" s="6">
        <f t="shared" si="154"/>
        <v>0</v>
      </c>
      <c r="DG26" s="193">
        <f t="shared" si="155"/>
        <v>5.6740334309306508</v>
      </c>
      <c r="DH26" s="193">
        <f t="shared" si="156"/>
        <v>4.1745731882913786</v>
      </c>
      <c r="DI26" s="193">
        <f t="shared" si="269"/>
        <v>3.916561669156625</v>
      </c>
      <c r="DJ26" s="193">
        <f t="shared" si="158"/>
        <v>3.9040600573940507</v>
      </c>
      <c r="DK26" s="72">
        <f t="shared" si="159"/>
        <v>56809.095936982645</v>
      </c>
      <c r="DO26" s="3">
        <f t="shared" si="160"/>
        <v>0</v>
      </c>
      <c r="DP26" s="6">
        <f t="shared" si="161"/>
        <v>0</v>
      </c>
      <c r="DQ26" s="6">
        <f t="shared" si="162"/>
        <v>4.618151163483228</v>
      </c>
      <c r="DR26" s="6">
        <f t="shared" si="163"/>
        <v>0</v>
      </c>
      <c r="DS26" s="193">
        <f t="shared" si="164"/>
        <v>5.6740334309306508</v>
      </c>
      <c r="DT26" s="193">
        <f t="shared" si="165"/>
        <v>4.1745731882913786</v>
      </c>
      <c r="DU26" s="193">
        <f t="shared" si="270"/>
        <v>3.9119557040053028</v>
      </c>
      <c r="DV26" s="193">
        <f t="shared" si="167"/>
        <v>3.9040600573940507</v>
      </c>
      <c r="DW26" s="72">
        <f t="shared" si="168"/>
        <v>56786.458358212141</v>
      </c>
      <c r="EA26" s="3">
        <f t="shared" si="169"/>
        <v>0</v>
      </c>
      <c r="EB26" s="6">
        <f t="shared" si="170"/>
        <v>0</v>
      </c>
      <c r="EC26" s="6">
        <f t="shared" si="171"/>
        <v>0</v>
      </c>
      <c r="ED26" s="6">
        <f t="shared" si="172"/>
        <v>15.144006710862394</v>
      </c>
      <c r="EE26" s="193">
        <f t="shared" si="173"/>
        <v>5.6740334309306508</v>
      </c>
      <c r="EF26" s="193">
        <f t="shared" si="174"/>
        <v>4.1745731882913786</v>
      </c>
      <c r="EG26" s="193">
        <f t="shared" si="271"/>
        <v>3.8150380693314694</v>
      </c>
      <c r="EH26" s="193">
        <f t="shared" si="176"/>
        <v>4.1704941681132741</v>
      </c>
      <c r="EI26" s="72">
        <f t="shared" si="177"/>
        <v>58208.66299039984</v>
      </c>
      <c r="EM26" s="3">
        <f t="shared" si="178"/>
        <v>0</v>
      </c>
      <c r="EN26" s="6">
        <f t="shared" si="179"/>
        <v>0</v>
      </c>
      <c r="EO26" s="6">
        <f t="shared" si="180"/>
        <v>0</v>
      </c>
      <c r="EP26" s="6">
        <f t="shared" si="181"/>
        <v>5.0481268265904493</v>
      </c>
      <c r="EQ26" s="193">
        <f t="shared" si="182"/>
        <v>5.6740334309306508</v>
      </c>
      <c r="ER26" s="193">
        <f t="shared" si="183"/>
        <v>4.1745731882913786</v>
      </c>
      <c r="ES26" s="193">
        <f t="shared" si="272"/>
        <v>3.8150380693314694</v>
      </c>
      <c r="ET26" s="193">
        <f t="shared" si="185"/>
        <v>4.0009777675383473</v>
      </c>
      <c r="EU26" s="72">
        <f t="shared" si="186"/>
        <v>56994.803315330384</v>
      </c>
      <c r="EY26" s="3">
        <f t="shared" si="187"/>
        <v>6.5640609659579781</v>
      </c>
      <c r="EZ26" s="6">
        <f t="shared" si="188"/>
        <v>5.1806215190154967</v>
      </c>
      <c r="FA26" s="6">
        <f t="shared" si="189"/>
        <v>4.8489650745278512</v>
      </c>
      <c r="FB26" s="6">
        <f t="shared" si="190"/>
        <v>15.144006710862394</v>
      </c>
      <c r="FC26" s="193">
        <f t="shared" si="191"/>
        <v>5.6963240362512302</v>
      </c>
      <c r="FD26" s="193">
        <f t="shared" si="192"/>
        <v>4.2512444215641016</v>
      </c>
      <c r="FE26" s="193">
        <f t="shared" si="273"/>
        <v>3.916561669156625</v>
      </c>
      <c r="FF26" s="193">
        <f t="shared" si="194"/>
        <v>4.1704941681132741</v>
      </c>
      <c r="FG26" s="72">
        <f t="shared" si="195"/>
        <v>58934.972629817319</v>
      </c>
      <c r="FK26" s="3">
        <f t="shared" si="196"/>
        <v>6.6980420752188428</v>
      </c>
      <c r="FL26" s="6">
        <f t="shared" si="197"/>
        <v>5.1806778625642043</v>
      </c>
      <c r="FM26" s="6">
        <f t="shared" si="198"/>
        <v>4.618151163483228</v>
      </c>
      <c r="FN26" s="6">
        <f t="shared" si="199"/>
        <v>5.0481268265904493</v>
      </c>
      <c r="FO26" s="193">
        <f t="shared" si="200"/>
        <v>5.6967738821719296</v>
      </c>
      <c r="FP26" s="193">
        <f t="shared" si="201"/>
        <v>4.2512452242618215</v>
      </c>
      <c r="FQ26" s="193">
        <f t="shared" si="274"/>
        <v>3.9119557040053028</v>
      </c>
      <c r="FR26" s="193">
        <f t="shared" si="203"/>
        <v>4.0009777675383473</v>
      </c>
      <c r="FS26" s="205">
        <f t="shared" si="204"/>
        <v>57683.239982515734</v>
      </c>
      <c r="FW26" s="3">
        <f t="shared" si="205"/>
        <v>7.7027246029098713</v>
      </c>
      <c r="FX26" s="6">
        <f t="shared" si="206"/>
        <v>5.854102316487511</v>
      </c>
      <c r="FY26" s="6">
        <f t="shared" si="207"/>
        <v>5.7263968499186051</v>
      </c>
      <c r="FZ26" s="6">
        <f t="shared" si="208"/>
        <v>5.9566426396058745</v>
      </c>
      <c r="GA26" s="193">
        <f t="shared" si="209"/>
        <v>5.7001407036325684</v>
      </c>
      <c r="GB26" s="193">
        <f t="shared" si="210"/>
        <v>4.2607934246628094</v>
      </c>
      <c r="GC26" s="193">
        <f t="shared" si="275"/>
        <v>3.9338800059269849</v>
      </c>
      <c r="GD26" s="193">
        <f t="shared" si="212"/>
        <v>4.01746489031395</v>
      </c>
      <c r="GE26" s="72">
        <f t="shared" si="213"/>
        <v>57937.786446296006</v>
      </c>
      <c r="GI26" s="3">
        <f t="shared" si="214"/>
        <v>7.3678235332181394</v>
      </c>
      <c r="GJ26" s="6">
        <f t="shared" si="215"/>
        <v>5.6986836709170472</v>
      </c>
      <c r="GK26" s="6">
        <f t="shared" si="216"/>
        <v>5.0798681733148925</v>
      </c>
      <c r="GL26" s="6">
        <f t="shared" si="217"/>
        <v>5.552802460649545</v>
      </c>
      <c r="GM26" s="193">
        <f t="shared" si="218"/>
        <v>5.6990196657502965</v>
      </c>
      <c r="GN26" s="193">
        <f t="shared" si="219"/>
        <v>4.2585978878945632</v>
      </c>
      <c r="GO26" s="193">
        <f t="shared" si="276"/>
        <v>3.9211482841763212</v>
      </c>
      <c r="GP26" s="193">
        <f t="shared" si="221"/>
        <v>4.0101698140701423</v>
      </c>
      <c r="GQ26" s="72">
        <f t="shared" si="222"/>
        <v>57815.256024349117</v>
      </c>
      <c r="GU26" s="3">
        <f t="shared" si="223"/>
        <v>8.7074278119850739</v>
      </c>
      <c r="GV26" s="6">
        <f t="shared" si="224"/>
        <v>6.2167458228185959</v>
      </c>
      <c r="GW26" s="6">
        <f t="shared" si="225"/>
        <v>6.0034805684630541</v>
      </c>
      <c r="GX26" s="6">
        <f t="shared" si="226"/>
        <v>6.3100027961926646</v>
      </c>
      <c r="GY26" s="193">
        <f t="shared" si="227"/>
        <v>5.7034962965900373</v>
      </c>
      <c r="GZ26" s="193">
        <f t="shared" si="228"/>
        <v>4.2658976752444095</v>
      </c>
      <c r="HA26" s="193">
        <f t="shared" si="277"/>
        <v>3.9392872246424049</v>
      </c>
      <c r="HB26" s="193">
        <f t="shared" si="230"/>
        <v>4.0238047163715187</v>
      </c>
      <c r="HC26" s="205">
        <f t="shared" si="231"/>
        <v>58025.683488170675</v>
      </c>
      <c r="HG26" s="3">
        <f t="shared" si="37"/>
        <v>7.7027246029098713</v>
      </c>
      <c r="HH26" s="6">
        <f t="shared" si="38"/>
        <v>0</v>
      </c>
      <c r="HI26" s="6">
        <f t="shared" si="39"/>
        <v>0</v>
      </c>
      <c r="HJ26" s="6">
        <f t="shared" si="40"/>
        <v>0</v>
      </c>
      <c r="HK26" s="193">
        <f t="shared" si="232"/>
        <v>5.7001407036325684</v>
      </c>
      <c r="HL26" s="193">
        <f t="shared" si="232"/>
        <v>4.1745731882913786</v>
      </c>
      <c r="HM26" s="193">
        <f t="shared" si="232"/>
        <v>3.8150380693314694</v>
      </c>
      <c r="HN26" s="193">
        <f t="shared" si="232"/>
        <v>3.9040600573940507</v>
      </c>
      <c r="HO26" s="212">
        <f t="shared" si="233"/>
        <v>56327.289344054363</v>
      </c>
      <c r="HS26" s="3">
        <f t="shared" si="41"/>
        <v>7.3678235332181394</v>
      </c>
      <c r="HT26" s="6">
        <f t="shared" si="42"/>
        <v>0</v>
      </c>
      <c r="HU26" s="6">
        <f t="shared" si="43"/>
        <v>0</v>
      </c>
      <c r="HV26" s="6">
        <f t="shared" si="44"/>
        <v>0</v>
      </c>
      <c r="HW26" s="193">
        <f t="shared" si="234"/>
        <v>5.6990196657502965</v>
      </c>
      <c r="HX26" s="193">
        <f t="shared" si="234"/>
        <v>4.1745731882913786</v>
      </c>
      <c r="HY26" s="193">
        <f t="shared" si="234"/>
        <v>3.8150380693314694</v>
      </c>
      <c r="HZ26" s="193">
        <f t="shared" si="234"/>
        <v>3.9040600573940507</v>
      </c>
      <c r="IA26" s="212">
        <f t="shared" si="235"/>
        <v>56326.64176293803</v>
      </c>
      <c r="IE26" s="3">
        <f t="shared" si="45"/>
        <v>8.7074278119850739</v>
      </c>
      <c r="IF26" s="6">
        <f t="shared" si="46"/>
        <v>0</v>
      </c>
      <c r="IG26" s="6">
        <f t="shared" si="47"/>
        <v>0</v>
      </c>
      <c r="IH26" s="6">
        <f t="shared" si="48"/>
        <v>0</v>
      </c>
      <c r="II26" s="193">
        <f t="shared" si="236"/>
        <v>5.7034962965900373</v>
      </c>
      <c r="IJ26" s="193">
        <f t="shared" si="236"/>
        <v>4.1745731882913786</v>
      </c>
      <c r="IK26" s="193">
        <f t="shared" si="236"/>
        <v>3.8150380693314694</v>
      </c>
      <c r="IL26" s="193">
        <f t="shared" si="236"/>
        <v>3.9040600573940507</v>
      </c>
      <c r="IM26" s="205">
        <f t="shared" si="237"/>
        <v>56329.227787482945</v>
      </c>
      <c r="IQ26" s="3">
        <f t="shared" si="49"/>
        <v>0</v>
      </c>
      <c r="IR26" s="6">
        <f t="shared" si="50"/>
        <v>5.854102316487511</v>
      </c>
      <c r="IS26" s="6">
        <f t="shared" si="51"/>
        <v>0</v>
      </c>
      <c r="IT26" s="6">
        <f t="shared" si="52"/>
        <v>0</v>
      </c>
      <c r="IU26" s="193">
        <f t="shared" si="238"/>
        <v>5.6740334309306508</v>
      </c>
      <c r="IV26" s="193">
        <f t="shared" si="238"/>
        <v>4.2607934246628094</v>
      </c>
      <c r="IW26" s="193">
        <f t="shared" si="238"/>
        <v>3.8150380693314694</v>
      </c>
      <c r="IX26" s="193">
        <f t="shared" si="238"/>
        <v>3.9040600573940507</v>
      </c>
      <c r="IY26" s="212">
        <f t="shared" si="239"/>
        <v>56527.091317225771</v>
      </c>
      <c r="JC26" s="3">
        <f t="shared" si="53"/>
        <v>0</v>
      </c>
      <c r="JD26" s="6">
        <f t="shared" si="54"/>
        <v>5.6986836709170472</v>
      </c>
      <c r="JE26" s="6">
        <f t="shared" si="55"/>
        <v>0</v>
      </c>
      <c r="JF26" s="6">
        <f t="shared" si="56"/>
        <v>0</v>
      </c>
      <c r="JG26" s="193">
        <f t="shared" si="240"/>
        <v>5.6740334309306508</v>
      </c>
      <c r="JH26" s="193">
        <f t="shared" si="240"/>
        <v>4.2585978878945632</v>
      </c>
      <c r="JI26" s="193">
        <f t="shared" si="240"/>
        <v>3.8150380693314694</v>
      </c>
      <c r="JJ26" s="193">
        <f t="shared" si="240"/>
        <v>3.9040600573940507</v>
      </c>
      <c r="JK26" s="212">
        <f t="shared" si="241"/>
        <v>56521.609359469134</v>
      </c>
      <c r="JO26" s="3">
        <f t="shared" si="57"/>
        <v>0</v>
      </c>
      <c r="JP26" s="6">
        <f t="shared" si="58"/>
        <v>6.2167458228185959</v>
      </c>
      <c r="JQ26" s="6">
        <f t="shared" si="59"/>
        <v>0</v>
      </c>
      <c r="JR26" s="6">
        <f t="shared" si="60"/>
        <v>0</v>
      </c>
      <c r="JS26" s="193">
        <f t="shared" si="242"/>
        <v>5.6740334309306508</v>
      </c>
      <c r="JT26" s="193">
        <f t="shared" si="242"/>
        <v>4.2658976752444095</v>
      </c>
      <c r="JU26" s="193">
        <f t="shared" si="242"/>
        <v>3.8150380693314694</v>
      </c>
      <c r="JV26" s="193">
        <f t="shared" si="242"/>
        <v>3.9040600573940507</v>
      </c>
      <c r="JW26" s="205">
        <f t="shared" si="243"/>
        <v>56539.8379941397</v>
      </c>
      <c r="KA26" s="3">
        <f t="shared" si="61"/>
        <v>0</v>
      </c>
      <c r="KB26" s="6">
        <f t="shared" si="62"/>
        <v>0</v>
      </c>
      <c r="KC26" s="6">
        <f t="shared" si="63"/>
        <v>5.7263968499186051</v>
      </c>
      <c r="KD26" s="6">
        <f t="shared" si="64"/>
        <v>0</v>
      </c>
      <c r="KE26" s="193">
        <f t="shared" si="244"/>
        <v>5.6740334309306508</v>
      </c>
      <c r="KF26" s="193">
        <f t="shared" si="244"/>
        <v>4.1745731882913786</v>
      </c>
      <c r="KG26" s="193">
        <f t="shared" si="244"/>
        <v>3.9338800059269849</v>
      </c>
      <c r="KH26" s="193">
        <f t="shared" si="244"/>
        <v>3.9040600573940507</v>
      </c>
      <c r="KI26" s="212">
        <f t="shared" si="245"/>
        <v>56894.293565832042</v>
      </c>
      <c r="KM26" s="3">
        <f t="shared" si="65"/>
        <v>0</v>
      </c>
      <c r="KN26" s="6">
        <f t="shared" si="66"/>
        <v>0</v>
      </c>
      <c r="KO26" s="6">
        <f t="shared" si="67"/>
        <v>5.0798681733148925</v>
      </c>
      <c r="KP26" s="6">
        <f t="shared" si="68"/>
        <v>0</v>
      </c>
      <c r="KQ26" s="193">
        <f t="shared" si="246"/>
        <v>5.6740334309306508</v>
      </c>
      <c r="KR26" s="193">
        <f t="shared" si="246"/>
        <v>4.1745731882913786</v>
      </c>
      <c r="KS26" s="193">
        <f t="shared" si="246"/>
        <v>3.9211482841763212</v>
      </c>
      <c r="KT26" s="193">
        <f t="shared" si="246"/>
        <v>3.9040600573940507</v>
      </c>
      <c r="KU26" s="212">
        <f t="shared" si="247"/>
        <v>56831.647380505223</v>
      </c>
      <c r="KY26" s="3">
        <f t="shared" si="69"/>
        <v>0</v>
      </c>
      <c r="KZ26" s="6">
        <f t="shared" si="70"/>
        <v>0</v>
      </c>
      <c r="LA26" s="6">
        <f t="shared" si="71"/>
        <v>6.0034805684630541</v>
      </c>
      <c r="LB26" s="6">
        <f t="shared" si="72"/>
        <v>0</v>
      </c>
      <c r="LC26" s="193">
        <f t="shared" si="248"/>
        <v>5.6740334309306508</v>
      </c>
      <c r="LD26" s="193">
        <f t="shared" si="248"/>
        <v>4.1745731882913786</v>
      </c>
      <c r="LE26" s="193">
        <f t="shared" si="248"/>
        <v>3.9392872246424049</v>
      </c>
      <c r="LF26" s="193">
        <f t="shared" si="248"/>
        <v>3.9040600573940507</v>
      </c>
      <c r="LG26" s="205">
        <f t="shared" si="249"/>
        <v>56920.920566301553</v>
      </c>
      <c r="LK26" s="3">
        <f t="shared" si="73"/>
        <v>0</v>
      </c>
      <c r="LL26" s="6">
        <f t="shared" si="74"/>
        <v>0</v>
      </c>
      <c r="LM26" s="6">
        <f t="shared" si="75"/>
        <v>0</v>
      </c>
      <c r="LN26" s="6">
        <f t="shared" si="76"/>
        <v>5.9566426396058745</v>
      </c>
      <c r="LO26" s="193">
        <f t="shared" si="250"/>
        <v>5.6740334309306508</v>
      </c>
      <c r="LP26" s="193">
        <f t="shared" si="250"/>
        <v>4.1745731882913786</v>
      </c>
      <c r="LQ26" s="193">
        <f t="shared" si="250"/>
        <v>3.8150380693314694</v>
      </c>
      <c r="LR26" s="193">
        <f t="shared" si="250"/>
        <v>4.01746489031395</v>
      </c>
      <c r="LS26" s="212">
        <f t="shared" si="251"/>
        <v>57111.743175316806</v>
      </c>
      <c r="LW26" s="3">
        <f t="shared" si="77"/>
        <v>0</v>
      </c>
      <c r="LX26" s="6">
        <f t="shared" si="78"/>
        <v>0</v>
      </c>
      <c r="LY26" s="6">
        <f t="shared" si="79"/>
        <v>0</v>
      </c>
      <c r="LZ26" s="6">
        <f t="shared" si="80"/>
        <v>5.552802460649545</v>
      </c>
      <c r="MA26" s="193">
        <f t="shared" si="252"/>
        <v>5.6740334309306508</v>
      </c>
      <c r="MB26" s="193">
        <f t="shared" si="252"/>
        <v>4.1745731882913786</v>
      </c>
      <c r="MC26" s="193">
        <f t="shared" si="252"/>
        <v>3.8150380693314694</v>
      </c>
      <c r="MD26" s="193">
        <f t="shared" si="252"/>
        <v>4.0101698140701423</v>
      </c>
      <c r="ME26" s="212">
        <f t="shared" si="253"/>
        <v>57059.971095076777</v>
      </c>
      <c r="MI26" s="3">
        <f t="shared" si="81"/>
        <v>0</v>
      </c>
      <c r="MJ26" s="6">
        <f t="shared" si="82"/>
        <v>0</v>
      </c>
      <c r="MK26" s="6">
        <f t="shared" si="83"/>
        <v>0</v>
      </c>
      <c r="ML26" s="6">
        <f t="shared" si="84"/>
        <v>6.3100027961926646</v>
      </c>
      <c r="MM26" s="193">
        <f t="shared" si="254"/>
        <v>5.6740334309306508</v>
      </c>
      <c r="MN26" s="193">
        <f t="shared" si="254"/>
        <v>4.1745731882913786</v>
      </c>
      <c r="MO26" s="193">
        <f t="shared" si="254"/>
        <v>3.8150380693314694</v>
      </c>
      <c r="MP26" s="193">
        <f t="shared" si="254"/>
        <v>4.0238047163715187</v>
      </c>
      <c r="MQ26" s="205">
        <f t="shared" si="255"/>
        <v>57156.774134778891</v>
      </c>
      <c r="MT26" s="3">
        <f t="shared" si="85"/>
        <v>6.3631203241429377</v>
      </c>
      <c r="MU26" s="6">
        <f t="shared" si="86"/>
        <v>5.1806215190154967</v>
      </c>
      <c r="MV26" s="6">
        <f t="shared" si="87"/>
        <v>5.310771272101932</v>
      </c>
      <c r="MW26" s="6">
        <f t="shared" si="88"/>
        <v>6.0576026843449577</v>
      </c>
      <c r="MX26" s="193">
        <f t="shared" si="256"/>
        <v>5.6956489919663307</v>
      </c>
      <c r="MY26" s="193">
        <f t="shared" si="256"/>
        <v>4.2512444215641016</v>
      </c>
      <c r="MZ26" s="193">
        <f t="shared" si="256"/>
        <v>3.9257139581705571</v>
      </c>
      <c r="NA26" s="193">
        <f t="shared" si="256"/>
        <v>4.019280374265791</v>
      </c>
      <c r="NB26" s="212">
        <f t="shared" si="257"/>
        <v>57882.84098214742</v>
      </c>
      <c r="NF26" s="3">
        <f t="shared" si="89"/>
        <v>6.3631203241429368</v>
      </c>
      <c r="NG26" s="6">
        <f t="shared" si="90"/>
        <v>0</v>
      </c>
      <c r="NH26" s="6">
        <f t="shared" si="91"/>
        <v>0</v>
      </c>
      <c r="NI26" s="6">
        <f t="shared" si="92"/>
        <v>0</v>
      </c>
      <c r="NJ26" s="193">
        <f t="shared" si="258"/>
        <v>5.6956489919663307</v>
      </c>
      <c r="NK26" s="193">
        <f t="shared" si="258"/>
        <v>4.1745731882913786</v>
      </c>
      <c r="NL26" s="193">
        <f t="shared" si="258"/>
        <v>3.8150380693314694</v>
      </c>
      <c r="NM26" s="193">
        <f t="shared" si="258"/>
        <v>3.9040600573940507</v>
      </c>
      <c r="NN26" s="212">
        <f t="shared" si="259"/>
        <v>56324.694697230028</v>
      </c>
      <c r="NR26" s="3">
        <f t="shared" si="93"/>
        <v>0</v>
      </c>
      <c r="NS26" s="6">
        <f t="shared" si="94"/>
        <v>5.1806215190154967</v>
      </c>
      <c r="NT26" s="6">
        <f t="shared" si="95"/>
        <v>0</v>
      </c>
      <c r="NU26" s="6">
        <f t="shared" si="96"/>
        <v>0</v>
      </c>
      <c r="NV26" s="193">
        <f t="shared" si="260"/>
        <v>5.6740334309306508</v>
      </c>
      <c r="NW26" s="193">
        <f t="shared" si="260"/>
        <v>4.2512444215641016</v>
      </c>
      <c r="NX26" s="193">
        <f t="shared" si="260"/>
        <v>3.8150380693314694</v>
      </c>
      <c r="NY26" s="193">
        <f t="shared" si="260"/>
        <v>3.9040600573940507</v>
      </c>
      <c r="NZ26" s="212">
        <f t="shared" si="261"/>
        <v>56503.252622499684</v>
      </c>
      <c r="OD26" s="3">
        <f t="shared" si="97"/>
        <v>0</v>
      </c>
      <c r="OE26" s="6">
        <f t="shared" si="98"/>
        <v>0</v>
      </c>
      <c r="OF26" s="6">
        <f t="shared" si="99"/>
        <v>5.310771272101932</v>
      </c>
      <c r="OG26" s="6">
        <f t="shared" si="100"/>
        <v>0</v>
      </c>
      <c r="OH26" s="193">
        <f t="shared" si="262"/>
        <v>5.6740334309306508</v>
      </c>
      <c r="OI26" s="193">
        <f t="shared" si="262"/>
        <v>4.1745731882913786</v>
      </c>
      <c r="OJ26" s="193">
        <f t="shared" si="262"/>
        <v>3.9257139581705571</v>
      </c>
      <c r="OK26" s="193">
        <f t="shared" si="262"/>
        <v>3.9040600573940507</v>
      </c>
      <c r="OL26" s="212">
        <f t="shared" si="263"/>
        <v>56854.104752308718</v>
      </c>
      <c r="OP26" s="3">
        <f t="shared" si="101"/>
        <v>0</v>
      </c>
      <c r="OQ26" s="6">
        <f t="shared" si="102"/>
        <v>0</v>
      </c>
      <c r="OR26" s="6">
        <f t="shared" si="103"/>
        <v>0</v>
      </c>
      <c r="OS26" s="6">
        <f t="shared" si="104"/>
        <v>6.0576026843449577</v>
      </c>
      <c r="OT26" s="193">
        <f t="shared" si="264"/>
        <v>5.6740334309306508</v>
      </c>
      <c r="OU26" s="193">
        <f t="shared" si="264"/>
        <v>4.1745731882913786</v>
      </c>
      <c r="OV26" s="193">
        <f t="shared" si="264"/>
        <v>3.8150380693314694</v>
      </c>
      <c r="OW26" s="193">
        <f t="shared" si="264"/>
        <v>4.019280374265791</v>
      </c>
      <c r="OX26" s="232">
        <f t="shared" si="265"/>
        <v>57124.63469526382</v>
      </c>
    </row>
    <row r="27" spans="2:414" x14ac:dyDescent="0.2">
      <c r="B27" s="81">
        <v>45444</v>
      </c>
      <c r="C27">
        <v>127</v>
      </c>
      <c r="D27">
        <v>11.233968251881146</v>
      </c>
      <c r="E27">
        <v>0</v>
      </c>
      <c r="F27">
        <v>0</v>
      </c>
      <c r="G27">
        <v>0</v>
      </c>
      <c r="H27">
        <v>0</v>
      </c>
      <c r="I27">
        <v>0</v>
      </c>
      <c r="J27">
        <v>1</v>
      </c>
      <c r="K27">
        <v>0</v>
      </c>
      <c r="L27">
        <v>0</v>
      </c>
      <c r="M27">
        <v>0</v>
      </c>
      <c r="N27">
        <v>0</v>
      </c>
      <c r="O27">
        <v>0</v>
      </c>
      <c r="P27">
        <v>0</v>
      </c>
      <c r="Q27">
        <v>0</v>
      </c>
      <c r="R27">
        <v>0</v>
      </c>
      <c r="S27">
        <v>0</v>
      </c>
      <c r="T27">
        <v>16129</v>
      </c>
      <c r="U27">
        <v>6.7173839626318994</v>
      </c>
      <c r="V27">
        <v>5.1814427461442305</v>
      </c>
      <c r="W27">
        <v>4.6235343916759746</v>
      </c>
      <c r="X27">
        <v>5.1139247324585728</v>
      </c>
      <c r="Y27" s="3">
        <v>535.44539644605788</v>
      </c>
      <c r="Z27" s="3">
        <v>112.92726137845577</v>
      </c>
      <c r="AA27" s="3">
        <v>56.474902588660768</v>
      </c>
      <c r="AB27" s="3">
        <v>116.71841070500443</v>
      </c>
      <c r="AC27">
        <v>0</v>
      </c>
      <c r="AD27">
        <v>0</v>
      </c>
      <c r="AE27" s="6"/>
      <c r="AF27" s="1" t="s">
        <v>5</v>
      </c>
      <c r="AG27">
        <v>127</v>
      </c>
      <c r="AH27" s="189">
        <v>45444</v>
      </c>
      <c r="AI27">
        <f t="shared" si="105"/>
        <v>6</v>
      </c>
      <c r="AJ27">
        <v>127</v>
      </c>
      <c r="AK27">
        <v>0</v>
      </c>
      <c r="AL27">
        <v>0</v>
      </c>
      <c r="AM27">
        <v>0</v>
      </c>
      <c r="AN27">
        <v>0</v>
      </c>
      <c r="AO27">
        <v>0</v>
      </c>
      <c r="AP27">
        <v>0</v>
      </c>
      <c r="AQ27">
        <v>0</v>
      </c>
      <c r="AS27" s="37"/>
      <c r="AT27" s="37"/>
      <c r="AU27" s="6">
        <f t="shared" si="106"/>
        <v>0</v>
      </c>
      <c r="AV27" s="6">
        <f t="shared" si="107"/>
        <v>0</v>
      </c>
      <c r="AW27" s="6">
        <f t="shared" si="108"/>
        <v>0</v>
      </c>
      <c r="AX27" s="6">
        <f t="shared" si="109"/>
        <v>0</v>
      </c>
      <c r="AY27" s="193">
        <f t="shared" si="110"/>
        <v>5.6740334309306508</v>
      </c>
      <c r="AZ27" s="193">
        <f t="shared" si="111"/>
        <v>4.1745731882913786</v>
      </c>
      <c r="BA27" s="193">
        <f t="shared" si="112"/>
        <v>3.8150380693314694</v>
      </c>
      <c r="BB27" s="193">
        <f t="shared" si="113"/>
        <v>3.9040600573940507</v>
      </c>
      <c r="BC27" s="72">
        <f t="shared" si="114"/>
        <v>56312.210093717425</v>
      </c>
      <c r="BG27" s="3">
        <f t="shared" si="115"/>
        <v>6.5830362833792613</v>
      </c>
      <c r="BH27" s="6">
        <f t="shared" si="116"/>
        <v>0</v>
      </c>
      <c r="BI27" s="6">
        <f t="shared" si="117"/>
        <v>0</v>
      </c>
      <c r="BJ27" s="6">
        <f t="shared" si="118"/>
        <v>0</v>
      </c>
      <c r="BK27" s="193">
        <f t="shared" si="119"/>
        <v>5.696387758796754</v>
      </c>
      <c r="BL27" s="193">
        <f t="shared" si="120"/>
        <v>4.1745731882913786</v>
      </c>
      <c r="BM27" s="193">
        <f t="shared" si="121"/>
        <v>3.8150380693314694</v>
      </c>
      <c r="BN27" s="193">
        <f t="shared" si="122"/>
        <v>3.9040600573940507</v>
      </c>
      <c r="BO27" s="72">
        <f t="shared" si="123"/>
        <v>56325.121439252864</v>
      </c>
      <c r="BS27" s="3">
        <f t="shared" si="124"/>
        <v>6.5830570245489568</v>
      </c>
      <c r="BT27" s="6">
        <f t="shared" si="125"/>
        <v>0</v>
      </c>
      <c r="BU27" s="6">
        <f t="shared" si="126"/>
        <v>0</v>
      </c>
      <c r="BV27" s="6">
        <f t="shared" si="127"/>
        <v>0</v>
      </c>
      <c r="BW27" s="193">
        <f t="shared" si="128"/>
        <v>5.6963878284471292</v>
      </c>
      <c r="BX27" s="193">
        <f t="shared" si="129"/>
        <v>4.1745731882913786</v>
      </c>
      <c r="BY27" s="193">
        <f t="shared" si="266"/>
        <v>3.8150380693314694</v>
      </c>
      <c r="BZ27" s="193">
        <f t="shared" si="131"/>
        <v>3.9040600573940507</v>
      </c>
      <c r="CA27" s="72">
        <f t="shared" si="132"/>
        <v>56325.121439252864</v>
      </c>
      <c r="CE27" s="3">
        <f t="shared" si="133"/>
        <v>0</v>
      </c>
      <c r="CF27" s="6">
        <f t="shared" si="134"/>
        <v>5.1814427461442305</v>
      </c>
      <c r="CG27" s="6">
        <f t="shared" si="135"/>
        <v>0</v>
      </c>
      <c r="CH27" s="6">
        <f t="shared" si="136"/>
        <v>0</v>
      </c>
      <c r="CI27" s="193">
        <f t="shared" si="137"/>
        <v>5.6740334309306508</v>
      </c>
      <c r="CJ27" s="193">
        <f t="shared" si="138"/>
        <v>4.2512561211032125</v>
      </c>
      <c r="CK27" s="193">
        <f t="shared" si="267"/>
        <v>3.8150380693314694</v>
      </c>
      <c r="CL27" s="193">
        <f t="shared" si="140"/>
        <v>3.9040600573940507</v>
      </c>
      <c r="CM27" s="72">
        <f t="shared" si="141"/>
        <v>56503.281823767386</v>
      </c>
      <c r="CQ27" s="3">
        <f t="shared" si="142"/>
        <v>0</v>
      </c>
      <c r="CR27" s="6">
        <f t="shared" si="143"/>
        <v>5.1814990986244629</v>
      </c>
      <c r="CS27" s="6">
        <f t="shared" si="144"/>
        <v>0</v>
      </c>
      <c r="CT27" s="6">
        <f t="shared" si="145"/>
        <v>0</v>
      </c>
      <c r="CU27" s="193">
        <f t="shared" si="146"/>
        <v>5.6740334309306508</v>
      </c>
      <c r="CV27" s="193">
        <f t="shared" si="147"/>
        <v>4.2512569239187812</v>
      </c>
      <c r="CW27" s="193">
        <f t="shared" si="268"/>
        <v>3.8150380693314694</v>
      </c>
      <c r="CX27" s="193">
        <f t="shared" si="149"/>
        <v>3.9040600573940507</v>
      </c>
      <c r="CY27" s="72">
        <f t="shared" si="150"/>
        <v>56503.283827541985</v>
      </c>
      <c r="DC27" s="3">
        <f t="shared" si="151"/>
        <v>0</v>
      </c>
      <c r="DD27" s="6">
        <f t="shared" si="152"/>
        <v>0</v>
      </c>
      <c r="DE27" s="6">
        <f t="shared" si="153"/>
        <v>4.8547111112597738</v>
      </c>
      <c r="DF27" s="6">
        <f t="shared" si="154"/>
        <v>0</v>
      </c>
      <c r="DG27" s="193">
        <f t="shared" si="155"/>
        <v>5.6740334309306508</v>
      </c>
      <c r="DH27" s="193">
        <f t="shared" si="156"/>
        <v>4.1745731882913786</v>
      </c>
      <c r="DI27" s="193">
        <f t="shared" si="269"/>
        <v>3.9166760629433388</v>
      </c>
      <c r="DJ27" s="193">
        <f t="shared" si="158"/>
        <v>3.9040600573940507</v>
      </c>
      <c r="DK27" s="72">
        <f t="shared" si="159"/>
        <v>56809.658278899507</v>
      </c>
      <c r="DO27" s="3">
        <f t="shared" si="160"/>
        <v>0</v>
      </c>
      <c r="DP27" s="6">
        <f t="shared" si="161"/>
        <v>0</v>
      </c>
      <c r="DQ27" s="6">
        <f t="shared" si="162"/>
        <v>4.6236236851061081</v>
      </c>
      <c r="DR27" s="6">
        <f t="shared" si="163"/>
        <v>0</v>
      </c>
      <c r="DS27" s="193">
        <f t="shared" si="164"/>
        <v>5.6740334309306508</v>
      </c>
      <c r="DT27" s="193">
        <f t="shared" si="165"/>
        <v>4.1745731882913786</v>
      </c>
      <c r="DU27" s="193">
        <f t="shared" si="270"/>
        <v>3.9120651558141102</v>
      </c>
      <c r="DV27" s="193">
        <f t="shared" si="167"/>
        <v>3.9040600573940507</v>
      </c>
      <c r="DW27" s="72">
        <f t="shared" si="168"/>
        <v>56786.996191621562</v>
      </c>
      <c r="EA27" s="3">
        <f t="shared" si="169"/>
        <v>0</v>
      </c>
      <c r="EB27" s="6">
        <f t="shared" si="170"/>
        <v>0</v>
      </c>
      <c r="EC27" s="6">
        <f t="shared" si="171"/>
        <v>0</v>
      </c>
      <c r="ED27" s="6">
        <f t="shared" si="172"/>
        <v>15.341774197375718</v>
      </c>
      <c r="EE27" s="193">
        <f t="shared" si="173"/>
        <v>5.6740334309306508</v>
      </c>
      <c r="EF27" s="193">
        <f t="shared" si="174"/>
        <v>4.1745731882913786</v>
      </c>
      <c r="EG27" s="193">
        <f t="shared" si="271"/>
        <v>3.8150380693314694</v>
      </c>
      <c r="EH27" s="193">
        <f t="shared" si="176"/>
        <v>4.1735439576371931</v>
      </c>
      <c r="EI27" s="72">
        <f t="shared" si="177"/>
        <v>58230.736790705836</v>
      </c>
      <c r="EM27" s="3">
        <f t="shared" si="178"/>
        <v>0</v>
      </c>
      <c r="EN27" s="6">
        <f t="shared" si="179"/>
        <v>0</v>
      </c>
      <c r="EO27" s="6">
        <f t="shared" si="180"/>
        <v>0</v>
      </c>
      <c r="EP27" s="6">
        <f t="shared" si="181"/>
        <v>5.1140509491266064</v>
      </c>
      <c r="EQ27" s="193">
        <f t="shared" si="182"/>
        <v>5.6740334309306508</v>
      </c>
      <c r="ER27" s="193">
        <f t="shared" si="183"/>
        <v>4.1745731882913786</v>
      </c>
      <c r="ES27" s="193">
        <f t="shared" si="272"/>
        <v>3.8150380693314694</v>
      </c>
      <c r="ET27" s="193">
        <f t="shared" si="185"/>
        <v>4.0021833029898035</v>
      </c>
      <c r="EU27" s="72">
        <f t="shared" si="186"/>
        <v>57003.345817029585</v>
      </c>
      <c r="EY27" s="3">
        <f t="shared" si="187"/>
        <v>6.5830362833792613</v>
      </c>
      <c r="EZ27" s="6">
        <f t="shared" si="188"/>
        <v>5.1814427461442305</v>
      </c>
      <c r="FA27" s="6">
        <f t="shared" si="189"/>
        <v>4.8547111112597738</v>
      </c>
      <c r="FB27" s="6">
        <f t="shared" si="190"/>
        <v>15.341774197375718</v>
      </c>
      <c r="FC27" s="193">
        <f t="shared" si="191"/>
        <v>5.696387758796754</v>
      </c>
      <c r="FD27" s="193">
        <f t="shared" si="192"/>
        <v>4.2512561211032125</v>
      </c>
      <c r="FE27" s="193">
        <f t="shared" si="273"/>
        <v>3.9166760629433388</v>
      </c>
      <c r="FF27" s="193">
        <f t="shared" si="194"/>
        <v>4.1735439576371931</v>
      </c>
      <c r="FG27" s="72">
        <f t="shared" si="195"/>
        <v>58957.974466254338</v>
      </c>
      <c r="FK27" s="3">
        <f t="shared" si="196"/>
        <v>6.7174047038015949</v>
      </c>
      <c r="FL27" s="6">
        <f t="shared" si="197"/>
        <v>5.1814990986244629</v>
      </c>
      <c r="FM27" s="6">
        <f t="shared" si="198"/>
        <v>4.6236236851061081</v>
      </c>
      <c r="FN27" s="6">
        <f t="shared" si="199"/>
        <v>5.1140509491266064</v>
      </c>
      <c r="FO27" s="193">
        <f t="shared" si="200"/>
        <v>5.6968388760931745</v>
      </c>
      <c r="FP27" s="193">
        <f t="shared" si="201"/>
        <v>4.2512569239187812</v>
      </c>
      <c r="FQ27" s="193">
        <f t="shared" si="274"/>
        <v>3.9120651558141102</v>
      </c>
      <c r="FR27" s="193">
        <f t="shared" si="203"/>
        <v>4.0021833029898035</v>
      </c>
      <c r="FS27" s="205">
        <f t="shared" si="204"/>
        <v>57692.500348261383</v>
      </c>
      <c r="FW27" s="3">
        <f t="shared" si="205"/>
        <v>7.7249915570266836</v>
      </c>
      <c r="FX27" s="6">
        <f t="shared" si="206"/>
        <v>5.8550303031429802</v>
      </c>
      <c r="FY27" s="6">
        <f t="shared" si="207"/>
        <v>5.733182645678208</v>
      </c>
      <c r="FZ27" s="6">
        <f t="shared" si="208"/>
        <v>6.0344311843011154</v>
      </c>
      <c r="GA27" s="193">
        <f t="shared" si="209"/>
        <v>5.700215194835037</v>
      </c>
      <c r="GB27" s="193">
        <f t="shared" si="210"/>
        <v>4.2608065194913021</v>
      </c>
      <c r="GC27" s="193">
        <f t="shared" si="275"/>
        <v>3.9340127788674124</v>
      </c>
      <c r="GD27" s="193">
        <f t="shared" si="212"/>
        <v>4.0188639909924442</v>
      </c>
      <c r="GE27" s="72">
        <f t="shared" si="213"/>
        <v>57948.608279111861</v>
      </c>
      <c r="GI27" s="3">
        <f t="shared" si="214"/>
        <v>7.3891223588950901</v>
      </c>
      <c r="GJ27" s="6">
        <f t="shared" si="215"/>
        <v>5.6995870207586536</v>
      </c>
      <c r="GK27" s="6">
        <f t="shared" si="216"/>
        <v>5.0858878308435722</v>
      </c>
      <c r="GL27" s="6">
        <f t="shared" si="217"/>
        <v>5.6253172057044303</v>
      </c>
      <c r="GM27" s="193">
        <f t="shared" si="218"/>
        <v>5.699090998238983</v>
      </c>
      <c r="GN27" s="193">
        <f t="shared" si="219"/>
        <v>4.2586106630924272</v>
      </c>
      <c r="GO27" s="193">
        <f t="shared" si="276"/>
        <v>3.921267576587613</v>
      </c>
      <c r="GP27" s="193">
        <f t="shared" si="221"/>
        <v>4.0114836658452484</v>
      </c>
      <c r="GQ27" s="72">
        <f t="shared" si="222"/>
        <v>57825.371987116174</v>
      </c>
      <c r="GU27" s="3">
        <f t="shared" si="223"/>
        <v>8.7325991514214696</v>
      </c>
      <c r="GV27" s="6">
        <f t="shared" si="224"/>
        <v>6.2177312953730768</v>
      </c>
      <c r="GW27" s="6">
        <f t="shared" si="225"/>
        <v>6.0105947091787675</v>
      </c>
      <c r="GX27" s="6">
        <f t="shared" si="226"/>
        <v>6.3924059155732156</v>
      </c>
      <c r="GY27" s="193">
        <f t="shared" si="227"/>
        <v>5.7035802215480818</v>
      </c>
      <c r="GZ27" s="193">
        <f t="shared" si="228"/>
        <v>4.2659115104529155</v>
      </c>
      <c r="HA27" s="193">
        <f t="shared" si="277"/>
        <v>3.9394256710474815</v>
      </c>
      <c r="HB27" s="193">
        <f t="shared" si="230"/>
        <v>4.0252773938342861</v>
      </c>
      <c r="HC27" s="205">
        <f t="shared" si="231"/>
        <v>58037.08860614532</v>
      </c>
      <c r="HG27" s="3">
        <f t="shared" si="37"/>
        <v>7.7249915570266836</v>
      </c>
      <c r="HH27" s="6">
        <f t="shared" si="38"/>
        <v>0</v>
      </c>
      <c r="HI27" s="6">
        <f t="shared" si="39"/>
        <v>0</v>
      </c>
      <c r="HJ27" s="6">
        <f t="shared" si="40"/>
        <v>0</v>
      </c>
      <c r="HK27" s="193">
        <f t="shared" si="232"/>
        <v>5.700215194835037</v>
      </c>
      <c r="HL27" s="193">
        <f t="shared" si="232"/>
        <v>4.1745731882913786</v>
      </c>
      <c r="HM27" s="193">
        <f t="shared" si="232"/>
        <v>3.8150380693314694</v>
      </c>
      <c r="HN27" s="193">
        <f t="shared" si="232"/>
        <v>3.9040600573940507</v>
      </c>
      <c r="HO27" s="212">
        <f t="shared" si="233"/>
        <v>56327.332375063866</v>
      </c>
      <c r="HS27" s="3">
        <f t="shared" si="41"/>
        <v>7.3891223588950901</v>
      </c>
      <c r="HT27" s="6">
        <f t="shared" si="42"/>
        <v>0</v>
      </c>
      <c r="HU27" s="6">
        <f t="shared" si="43"/>
        <v>0</v>
      </c>
      <c r="HV27" s="6">
        <f t="shared" si="44"/>
        <v>0</v>
      </c>
      <c r="HW27" s="193">
        <f t="shared" si="234"/>
        <v>5.699090998238983</v>
      </c>
      <c r="HX27" s="193">
        <f t="shared" si="234"/>
        <v>4.1745731882913786</v>
      </c>
      <c r="HY27" s="193">
        <f t="shared" si="234"/>
        <v>3.8150380693314694</v>
      </c>
      <c r="HZ27" s="193">
        <f t="shared" si="234"/>
        <v>3.9040600573940507</v>
      </c>
      <c r="IA27" s="212">
        <f t="shared" si="235"/>
        <v>56326.682968792586</v>
      </c>
      <c r="IE27" s="3">
        <f t="shared" si="45"/>
        <v>8.7325991514214696</v>
      </c>
      <c r="IF27" s="6">
        <f t="shared" si="46"/>
        <v>0</v>
      </c>
      <c r="IG27" s="6">
        <f t="shared" si="47"/>
        <v>0</v>
      </c>
      <c r="IH27" s="6">
        <f t="shared" si="48"/>
        <v>0</v>
      </c>
      <c r="II27" s="193">
        <f t="shared" si="236"/>
        <v>5.7035802215480818</v>
      </c>
      <c r="IJ27" s="193">
        <f t="shared" si="236"/>
        <v>4.1745731882913786</v>
      </c>
      <c r="IK27" s="193">
        <f t="shared" si="236"/>
        <v>3.8150380693314694</v>
      </c>
      <c r="IL27" s="193">
        <f t="shared" si="236"/>
        <v>3.9040600573940507</v>
      </c>
      <c r="IM27" s="205">
        <f t="shared" si="237"/>
        <v>56329.276269719863</v>
      </c>
      <c r="IQ27" s="3">
        <f t="shared" si="49"/>
        <v>0</v>
      </c>
      <c r="IR27" s="6">
        <f t="shared" si="50"/>
        <v>5.8550303031429802</v>
      </c>
      <c r="IS27" s="6">
        <f t="shared" si="51"/>
        <v>0</v>
      </c>
      <c r="IT27" s="6">
        <f t="shared" si="52"/>
        <v>0</v>
      </c>
      <c r="IU27" s="193">
        <f t="shared" si="238"/>
        <v>5.6740334309306508</v>
      </c>
      <c r="IV27" s="193">
        <f t="shared" si="238"/>
        <v>4.2608065194913021</v>
      </c>
      <c r="IW27" s="193">
        <f t="shared" si="238"/>
        <v>3.8150380693314694</v>
      </c>
      <c r="IX27" s="193">
        <f t="shared" si="238"/>
        <v>3.9040600573940507</v>
      </c>
      <c r="IY27" s="212">
        <f t="shared" si="239"/>
        <v>56527.124014832792</v>
      </c>
      <c r="JC27" s="3">
        <f t="shared" si="53"/>
        <v>0</v>
      </c>
      <c r="JD27" s="6">
        <f t="shared" si="54"/>
        <v>5.6995870207586536</v>
      </c>
      <c r="JE27" s="6">
        <f t="shared" si="55"/>
        <v>0</v>
      </c>
      <c r="JF27" s="6">
        <f t="shared" si="56"/>
        <v>0</v>
      </c>
      <c r="JG27" s="193">
        <f t="shared" si="240"/>
        <v>5.6740334309306508</v>
      </c>
      <c r="JH27" s="193">
        <f t="shared" si="240"/>
        <v>4.2586106630924272</v>
      </c>
      <c r="JI27" s="193">
        <f t="shared" si="240"/>
        <v>3.8150380693314694</v>
      </c>
      <c r="JJ27" s="193">
        <f t="shared" si="240"/>
        <v>3.9040600573940507</v>
      </c>
      <c r="JK27" s="212">
        <f t="shared" si="241"/>
        <v>56521.641255869021</v>
      </c>
      <c r="JO27" s="3">
        <f t="shared" si="57"/>
        <v>0</v>
      </c>
      <c r="JP27" s="6">
        <f t="shared" si="58"/>
        <v>6.2177312953730768</v>
      </c>
      <c r="JQ27" s="6">
        <f t="shared" si="59"/>
        <v>0</v>
      </c>
      <c r="JR27" s="6">
        <f t="shared" si="60"/>
        <v>0</v>
      </c>
      <c r="JS27" s="193">
        <f t="shared" si="242"/>
        <v>5.6740334309306508</v>
      </c>
      <c r="JT27" s="193">
        <f t="shared" si="242"/>
        <v>4.2659115104529155</v>
      </c>
      <c r="JU27" s="193">
        <f t="shared" si="242"/>
        <v>3.8150380693314694</v>
      </c>
      <c r="JV27" s="193">
        <f t="shared" si="242"/>
        <v>3.9040600573940507</v>
      </c>
      <c r="JW27" s="205">
        <f t="shared" si="243"/>
        <v>56539.872548256106</v>
      </c>
      <c r="KA27" s="3">
        <f t="shared" si="61"/>
        <v>0</v>
      </c>
      <c r="KB27" s="6">
        <f t="shared" si="62"/>
        <v>0</v>
      </c>
      <c r="KC27" s="6">
        <f t="shared" si="63"/>
        <v>5.733182645678208</v>
      </c>
      <c r="KD27" s="6">
        <f t="shared" si="64"/>
        <v>0</v>
      </c>
      <c r="KE27" s="193">
        <f t="shared" si="244"/>
        <v>5.6740334309306508</v>
      </c>
      <c r="KF27" s="193">
        <f t="shared" si="244"/>
        <v>4.1745731882913786</v>
      </c>
      <c r="KG27" s="193">
        <f t="shared" si="244"/>
        <v>3.9340127788674124</v>
      </c>
      <c r="KH27" s="193">
        <f t="shared" si="244"/>
        <v>3.9040600573940507</v>
      </c>
      <c r="KI27" s="212">
        <f t="shared" si="245"/>
        <v>56894.947236158696</v>
      </c>
      <c r="KM27" s="3">
        <f t="shared" si="65"/>
        <v>0</v>
      </c>
      <c r="KN27" s="6">
        <f t="shared" si="66"/>
        <v>0</v>
      </c>
      <c r="KO27" s="6">
        <f t="shared" si="67"/>
        <v>5.0858878308435722</v>
      </c>
      <c r="KP27" s="6">
        <f t="shared" si="68"/>
        <v>0</v>
      </c>
      <c r="KQ27" s="193">
        <f t="shared" si="246"/>
        <v>5.6740334309306508</v>
      </c>
      <c r="KR27" s="193">
        <f t="shared" si="246"/>
        <v>4.1745731882913786</v>
      </c>
      <c r="KS27" s="193">
        <f t="shared" si="246"/>
        <v>3.921267576587613</v>
      </c>
      <c r="KT27" s="193">
        <f t="shared" si="246"/>
        <v>3.9040600573940507</v>
      </c>
      <c r="KU27" s="212">
        <f t="shared" si="247"/>
        <v>56832.234036208298</v>
      </c>
      <c r="KY27" s="3">
        <f t="shared" si="69"/>
        <v>0</v>
      </c>
      <c r="KZ27" s="6">
        <f t="shared" si="70"/>
        <v>0</v>
      </c>
      <c r="LA27" s="6">
        <f t="shared" si="71"/>
        <v>6.0105947091787675</v>
      </c>
      <c r="LB27" s="6">
        <f t="shared" si="72"/>
        <v>0</v>
      </c>
      <c r="LC27" s="193">
        <f t="shared" si="248"/>
        <v>5.6740334309306508</v>
      </c>
      <c r="LD27" s="193">
        <f t="shared" si="248"/>
        <v>4.1745731882913786</v>
      </c>
      <c r="LE27" s="193">
        <f t="shared" si="248"/>
        <v>3.9394256710474815</v>
      </c>
      <c r="LF27" s="193">
        <f t="shared" si="248"/>
        <v>3.9040600573940507</v>
      </c>
      <c r="LG27" s="205">
        <f t="shared" si="249"/>
        <v>56921.60248750262</v>
      </c>
      <c r="LK27" s="3">
        <f t="shared" si="73"/>
        <v>0</v>
      </c>
      <c r="LL27" s="6">
        <f t="shared" si="74"/>
        <v>0</v>
      </c>
      <c r="LM27" s="6">
        <f t="shared" si="75"/>
        <v>0</v>
      </c>
      <c r="LN27" s="6">
        <f t="shared" si="76"/>
        <v>6.0344311843011154</v>
      </c>
      <c r="LO27" s="193">
        <f t="shared" si="250"/>
        <v>5.6740334309306508</v>
      </c>
      <c r="LP27" s="193">
        <f t="shared" si="250"/>
        <v>4.1745731882913786</v>
      </c>
      <c r="LQ27" s="193">
        <f t="shared" si="250"/>
        <v>3.8150380693314694</v>
      </c>
      <c r="LR27" s="193">
        <f t="shared" si="250"/>
        <v>4.0188639909924442</v>
      </c>
      <c r="LS27" s="212">
        <f t="shared" si="251"/>
        <v>57121.677753616059</v>
      </c>
      <c r="LW27" s="3">
        <f t="shared" si="77"/>
        <v>0</v>
      </c>
      <c r="LX27" s="6">
        <f t="shared" si="78"/>
        <v>0</v>
      </c>
      <c r="LY27" s="6">
        <f t="shared" si="79"/>
        <v>0</v>
      </c>
      <c r="LZ27" s="6">
        <f t="shared" si="80"/>
        <v>5.6253172057044303</v>
      </c>
      <c r="MA27" s="193">
        <f t="shared" si="252"/>
        <v>5.6740334309306508</v>
      </c>
      <c r="MB27" s="193">
        <f t="shared" si="252"/>
        <v>4.1745731882913786</v>
      </c>
      <c r="MC27" s="193">
        <f t="shared" si="252"/>
        <v>3.8150380693314694</v>
      </c>
      <c r="MD27" s="193">
        <f t="shared" si="252"/>
        <v>4.0114836658452484</v>
      </c>
      <c r="ME27" s="212">
        <f t="shared" si="253"/>
        <v>57069.291841049533</v>
      </c>
      <c r="MI27" s="3">
        <f t="shared" si="81"/>
        <v>0</v>
      </c>
      <c r="MJ27" s="6">
        <f t="shared" si="82"/>
        <v>0</v>
      </c>
      <c r="MK27" s="6">
        <f t="shared" si="83"/>
        <v>0</v>
      </c>
      <c r="ML27" s="6">
        <f t="shared" si="84"/>
        <v>6.3924059155732156</v>
      </c>
      <c r="MM27" s="193">
        <f t="shared" si="254"/>
        <v>5.6740334309306508</v>
      </c>
      <c r="MN27" s="193">
        <f t="shared" si="254"/>
        <v>4.1745731882913786</v>
      </c>
      <c r="MO27" s="193">
        <f t="shared" si="254"/>
        <v>3.8150380693314694</v>
      </c>
      <c r="MP27" s="193">
        <f t="shared" si="254"/>
        <v>4.0252773938342861</v>
      </c>
      <c r="MQ27" s="205">
        <f t="shared" si="255"/>
        <v>57167.239451840389</v>
      </c>
      <c r="MT27" s="3">
        <f t="shared" si="85"/>
        <v>6.3815147645003041</v>
      </c>
      <c r="MU27" s="6">
        <f t="shared" si="86"/>
        <v>5.1814427461442305</v>
      </c>
      <c r="MV27" s="6">
        <f t="shared" si="87"/>
        <v>5.3170645504273706</v>
      </c>
      <c r="MW27" s="6">
        <f t="shared" si="88"/>
        <v>6.1367096789502869</v>
      </c>
      <c r="MX27" s="193">
        <f t="shared" si="256"/>
        <v>5.6957108055935004</v>
      </c>
      <c r="MY27" s="193">
        <f t="shared" si="256"/>
        <v>4.2512561211032125</v>
      </c>
      <c r="MZ27" s="193">
        <f t="shared" si="256"/>
        <v>3.9258381045536699</v>
      </c>
      <c r="NA27" s="193">
        <f t="shared" si="256"/>
        <v>4.020700592762477</v>
      </c>
      <c r="NB27" s="212">
        <f t="shared" si="257"/>
        <v>57893.750231442202</v>
      </c>
      <c r="NF27" s="3">
        <f t="shared" si="89"/>
        <v>6.3815147645003032</v>
      </c>
      <c r="NG27" s="6">
        <f t="shared" si="90"/>
        <v>0</v>
      </c>
      <c r="NH27" s="6">
        <f t="shared" si="91"/>
        <v>0</v>
      </c>
      <c r="NI27" s="6">
        <f t="shared" si="92"/>
        <v>0</v>
      </c>
      <c r="NJ27" s="193">
        <f t="shared" si="258"/>
        <v>5.6957108055935004</v>
      </c>
      <c r="NK27" s="193">
        <f t="shared" si="258"/>
        <v>4.1745731882913786</v>
      </c>
      <c r="NL27" s="193">
        <f t="shared" si="258"/>
        <v>3.8150380693314694</v>
      </c>
      <c r="NM27" s="193">
        <f t="shared" si="258"/>
        <v>3.9040600573940507</v>
      </c>
      <c r="NN27" s="212">
        <f t="shared" si="259"/>
        <v>56324.73040319248</v>
      </c>
      <c r="NR27" s="3">
        <f t="shared" si="93"/>
        <v>0</v>
      </c>
      <c r="NS27" s="6">
        <f t="shared" si="94"/>
        <v>5.1814427461442305</v>
      </c>
      <c r="NT27" s="6">
        <f t="shared" si="95"/>
        <v>0</v>
      </c>
      <c r="NU27" s="6">
        <f t="shared" si="96"/>
        <v>0</v>
      </c>
      <c r="NV27" s="193">
        <f t="shared" si="260"/>
        <v>5.6740334309306508</v>
      </c>
      <c r="NW27" s="193">
        <f t="shared" si="260"/>
        <v>4.2512561211032125</v>
      </c>
      <c r="NX27" s="193">
        <f t="shared" si="260"/>
        <v>3.8150380693314694</v>
      </c>
      <c r="NY27" s="193">
        <f t="shared" si="260"/>
        <v>3.9040600573940507</v>
      </c>
      <c r="NZ27" s="212">
        <f t="shared" si="261"/>
        <v>56503.281823767386</v>
      </c>
      <c r="OD27" s="3">
        <f t="shared" si="97"/>
        <v>0</v>
      </c>
      <c r="OE27" s="6">
        <f t="shared" si="98"/>
        <v>0</v>
      </c>
      <c r="OF27" s="6">
        <f t="shared" si="99"/>
        <v>5.3170645504273706</v>
      </c>
      <c r="OG27" s="6">
        <f t="shared" si="100"/>
        <v>0</v>
      </c>
      <c r="OH27" s="193">
        <f t="shared" si="262"/>
        <v>5.6740334309306508</v>
      </c>
      <c r="OI27" s="193">
        <f t="shared" si="262"/>
        <v>4.1745731882913786</v>
      </c>
      <c r="OJ27" s="193">
        <f t="shared" si="262"/>
        <v>3.9258381045536699</v>
      </c>
      <c r="OK27" s="193">
        <f t="shared" si="262"/>
        <v>3.9040600573940507</v>
      </c>
      <c r="OL27" s="212">
        <f t="shared" si="263"/>
        <v>56854.715520234975</v>
      </c>
      <c r="OP27" s="3">
        <f t="shared" si="101"/>
        <v>0</v>
      </c>
      <c r="OQ27" s="6">
        <f t="shared" si="102"/>
        <v>0</v>
      </c>
      <c r="OR27" s="6">
        <f t="shared" si="103"/>
        <v>0</v>
      </c>
      <c r="OS27" s="6">
        <f t="shared" si="104"/>
        <v>6.1367096789502869</v>
      </c>
      <c r="OT27" s="193">
        <f t="shared" si="264"/>
        <v>5.6740334309306508</v>
      </c>
      <c r="OU27" s="193">
        <f t="shared" si="264"/>
        <v>4.1745731882913786</v>
      </c>
      <c r="OV27" s="193">
        <f t="shared" si="264"/>
        <v>3.8150380693314694</v>
      </c>
      <c r="OW27" s="193">
        <f t="shared" si="264"/>
        <v>4.020700592762477</v>
      </c>
      <c r="OX27" s="232">
        <f t="shared" si="265"/>
        <v>57134.721514181285</v>
      </c>
    </row>
    <row r="28" spans="2:414" x14ac:dyDescent="0.2">
      <c r="B28" s="81">
        <v>45451</v>
      </c>
      <c r="C28">
        <v>128</v>
      </c>
      <c r="D28">
        <v>11.243349665679723</v>
      </c>
      <c r="E28">
        <v>0</v>
      </c>
      <c r="F28">
        <v>0</v>
      </c>
      <c r="G28">
        <v>0</v>
      </c>
      <c r="H28">
        <v>0</v>
      </c>
      <c r="I28">
        <v>0</v>
      </c>
      <c r="J28">
        <v>1</v>
      </c>
      <c r="K28">
        <v>0</v>
      </c>
      <c r="L28">
        <v>0</v>
      </c>
      <c r="M28">
        <v>0</v>
      </c>
      <c r="N28">
        <v>0</v>
      </c>
      <c r="O28">
        <v>0</v>
      </c>
      <c r="P28">
        <v>0</v>
      </c>
      <c r="Q28">
        <v>0</v>
      </c>
      <c r="R28">
        <v>0</v>
      </c>
      <c r="S28">
        <v>0</v>
      </c>
      <c r="T28">
        <v>16384</v>
      </c>
      <c r="U28">
        <v>6.7327658916781958</v>
      </c>
      <c r="V28">
        <v>5.1850240703349053</v>
      </c>
      <c r="W28">
        <v>4.6290605512815048</v>
      </c>
      <c r="X28">
        <v>5.1817480743118987</v>
      </c>
      <c r="Y28" s="3">
        <v>548.25919866701986</v>
      </c>
      <c r="Z28" s="3">
        <v>113.56566234512233</v>
      </c>
      <c r="AA28" s="3">
        <v>57.039318749171088</v>
      </c>
      <c r="AB28" s="3">
        <v>128.39025177500056</v>
      </c>
      <c r="AC28">
        <v>0</v>
      </c>
      <c r="AD28">
        <v>0</v>
      </c>
      <c r="AE28" s="6"/>
      <c r="AF28" s="1" t="s">
        <v>5</v>
      </c>
      <c r="AG28">
        <v>128</v>
      </c>
      <c r="AH28" s="189">
        <v>45451</v>
      </c>
      <c r="AI28">
        <f t="shared" si="105"/>
        <v>6</v>
      </c>
      <c r="AJ28">
        <v>128</v>
      </c>
      <c r="AK28">
        <v>0</v>
      </c>
      <c r="AL28">
        <v>0</v>
      </c>
      <c r="AM28">
        <v>0</v>
      </c>
      <c r="AN28">
        <v>0</v>
      </c>
      <c r="AO28">
        <v>0</v>
      </c>
      <c r="AP28">
        <v>0</v>
      </c>
      <c r="AQ28">
        <v>0</v>
      </c>
      <c r="AS28" s="37"/>
      <c r="AT28" s="37"/>
      <c r="AU28" s="6">
        <f t="shared" si="106"/>
        <v>0</v>
      </c>
      <c r="AV28" s="6">
        <f t="shared" si="107"/>
        <v>0</v>
      </c>
      <c r="AW28" s="6">
        <f t="shared" si="108"/>
        <v>0</v>
      </c>
      <c r="AX28" s="6">
        <f t="shared" si="109"/>
        <v>0</v>
      </c>
      <c r="AY28" s="193">
        <f t="shared" si="110"/>
        <v>5.6740334309306508</v>
      </c>
      <c r="AZ28" s="193">
        <f t="shared" si="111"/>
        <v>4.1745731882913786</v>
      </c>
      <c r="BA28" s="193">
        <f t="shared" si="112"/>
        <v>3.8150380693314694</v>
      </c>
      <c r="BB28" s="193">
        <f t="shared" si="113"/>
        <v>3.9040600573940507</v>
      </c>
      <c r="BC28" s="72">
        <f t="shared" si="114"/>
        <v>56312.210093717425</v>
      </c>
      <c r="BG28" s="3">
        <f t="shared" si="115"/>
        <v>6.5981105738446315</v>
      </c>
      <c r="BH28" s="6">
        <f t="shared" si="116"/>
        <v>0</v>
      </c>
      <c r="BI28" s="6">
        <f t="shared" si="117"/>
        <v>0</v>
      </c>
      <c r="BJ28" s="6">
        <f t="shared" si="118"/>
        <v>0</v>
      </c>
      <c r="BK28" s="193">
        <f t="shared" si="119"/>
        <v>5.6964383780946513</v>
      </c>
      <c r="BL28" s="193">
        <f t="shared" si="120"/>
        <v>4.1745731882913786</v>
      </c>
      <c r="BM28" s="193">
        <f t="shared" si="121"/>
        <v>3.8150380693314694</v>
      </c>
      <c r="BN28" s="193">
        <f t="shared" si="122"/>
        <v>3.9040600573940507</v>
      </c>
      <c r="BO28" s="72">
        <f t="shared" si="123"/>
        <v>56325.150679153921</v>
      </c>
      <c r="BS28" s="3">
        <f t="shared" si="124"/>
        <v>6.5981313625088873</v>
      </c>
      <c r="BT28" s="6">
        <f t="shared" si="125"/>
        <v>0</v>
      </c>
      <c r="BU28" s="6">
        <f t="shared" si="126"/>
        <v>0</v>
      </c>
      <c r="BV28" s="6">
        <f t="shared" si="127"/>
        <v>0</v>
      </c>
      <c r="BW28" s="193">
        <f t="shared" si="128"/>
        <v>5.6964384479009835</v>
      </c>
      <c r="BX28" s="193">
        <f t="shared" si="129"/>
        <v>4.1745731882913786</v>
      </c>
      <c r="BY28" s="193">
        <f t="shared" si="266"/>
        <v>3.8150380693314694</v>
      </c>
      <c r="BZ28" s="193">
        <f t="shared" si="131"/>
        <v>3.9040600573940507</v>
      </c>
      <c r="CA28" s="72">
        <f t="shared" si="132"/>
        <v>56325.150679153921</v>
      </c>
      <c r="CE28" s="3">
        <f t="shared" si="133"/>
        <v>0</v>
      </c>
      <c r="CF28" s="6">
        <f t="shared" si="134"/>
        <v>5.1850240703349053</v>
      </c>
      <c r="CG28" s="6">
        <f t="shared" si="135"/>
        <v>0</v>
      </c>
      <c r="CH28" s="6">
        <f t="shared" si="136"/>
        <v>0</v>
      </c>
      <c r="CI28" s="193">
        <f t="shared" si="137"/>
        <v>5.6740334309306508</v>
      </c>
      <c r="CJ28" s="193">
        <f t="shared" si="138"/>
        <v>4.2513071405191916</v>
      </c>
      <c r="CK28" s="193">
        <f t="shared" si="267"/>
        <v>3.8150380693314694</v>
      </c>
      <c r="CL28" s="193">
        <f t="shared" si="140"/>
        <v>3.9040600573940507</v>
      </c>
      <c r="CM28" s="72">
        <f t="shared" si="141"/>
        <v>56503.409164996192</v>
      </c>
      <c r="CQ28" s="3">
        <f t="shared" si="142"/>
        <v>0</v>
      </c>
      <c r="CR28" s="6">
        <f t="shared" si="143"/>
        <v>5.1850804617650033</v>
      </c>
      <c r="CS28" s="6">
        <f t="shared" si="144"/>
        <v>0</v>
      </c>
      <c r="CT28" s="6">
        <f t="shared" si="145"/>
        <v>0</v>
      </c>
      <c r="CU28" s="193">
        <f t="shared" si="146"/>
        <v>5.6740334309306508</v>
      </c>
      <c r="CV28" s="193">
        <f t="shared" si="147"/>
        <v>4.2513079438486665</v>
      </c>
      <c r="CW28" s="193">
        <f t="shared" si="268"/>
        <v>3.8150380693314694</v>
      </c>
      <c r="CX28" s="193">
        <f t="shared" si="149"/>
        <v>3.9040600573940507</v>
      </c>
      <c r="CY28" s="72">
        <f t="shared" si="150"/>
        <v>56503.411170057938</v>
      </c>
      <c r="DC28" s="3">
        <f t="shared" si="151"/>
        <v>0</v>
      </c>
      <c r="DD28" s="6">
        <f t="shared" si="152"/>
        <v>0</v>
      </c>
      <c r="DE28" s="6">
        <f t="shared" si="153"/>
        <v>4.8605135788455804</v>
      </c>
      <c r="DF28" s="6">
        <f t="shared" si="154"/>
        <v>0</v>
      </c>
      <c r="DG28" s="193">
        <f t="shared" si="155"/>
        <v>5.6740334309306508</v>
      </c>
      <c r="DH28" s="193">
        <f t="shared" si="156"/>
        <v>4.1745731882913786</v>
      </c>
      <c r="DI28" s="193">
        <f t="shared" si="269"/>
        <v>3.9167915668942515</v>
      </c>
      <c r="DJ28" s="193">
        <f t="shared" si="158"/>
        <v>3.9040600573940507</v>
      </c>
      <c r="DK28" s="72">
        <f t="shared" si="159"/>
        <v>56810.226083857262</v>
      </c>
      <c r="DO28" s="3">
        <f t="shared" si="160"/>
        <v>0</v>
      </c>
      <c r="DP28" s="6">
        <f t="shared" si="161"/>
        <v>0</v>
      </c>
      <c r="DQ28" s="6">
        <f t="shared" si="162"/>
        <v>4.6291499514372951</v>
      </c>
      <c r="DR28" s="6">
        <f t="shared" si="163"/>
        <v>0</v>
      </c>
      <c r="DS28" s="193">
        <f t="shared" si="164"/>
        <v>5.6740334309306508</v>
      </c>
      <c r="DT28" s="193">
        <f t="shared" si="165"/>
        <v>4.1745731882913786</v>
      </c>
      <c r="DU28" s="193">
        <f t="shared" si="270"/>
        <v>3.9121756703751882</v>
      </c>
      <c r="DV28" s="193">
        <f t="shared" si="167"/>
        <v>3.9040600573940507</v>
      </c>
      <c r="DW28" s="72">
        <f t="shared" si="168"/>
        <v>56787.539252439834</v>
      </c>
      <c r="EA28" s="3">
        <f t="shared" si="169"/>
        <v>0</v>
      </c>
      <c r="EB28" s="6">
        <f t="shared" si="170"/>
        <v>0</v>
      </c>
      <c r="EC28" s="6">
        <f t="shared" si="171"/>
        <v>0</v>
      </c>
      <c r="ED28" s="6">
        <f t="shared" si="172"/>
        <v>15.545244222935697</v>
      </c>
      <c r="EE28" s="193">
        <f t="shared" si="173"/>
        <v>5.6740334309306508</v>
      </c>
      <c r="EF28" s="193">
        <f t="shared" si="174"/>
        <v>4.1745731882913786</v>
      </c>
      <c r="EG28" s="193">
        <f t="shared" si="271"/>
        <v>3.8150380693314694</v>
      </c>
      <c r="EH28" s="193">
        <f t="shared" si="176"/>
        <v>4.1766720092048502</v>
      </c>
      <c r="EI28" s="72">
        <f t="shared" si="177"/>
        <v>58253.385732683797</v>
      </c>
      <c r="EM28" s="3">
        <f t="shared" si="178"/>
        <v>0</v>
      </c>
      <c r="EN28" s="6">
        <f t="shared" si="179"/>
        <v>0</v>
      </c>
      <c r="EO28" s="6">
        <f t="shared" si="180"/>
        <v>0</v>
      </c>
      <c r="EP28" s="6">
        <f t="shared" si="181"/>
        <v>5.1818759649263963</v>
      </c>
      <c r="EQ28" s="193">
        <f t="shared" si="182"/>
        <v>5.6740334309306508</v>
      </c>
      <c r="ER28" s="193">
        <f t="shared" si="183"/>
        <v>4.1745731882913786</v>
      </c>
      <c r="ES28" s="193">
        <f t="shared" si="272"/>
        <v>3.8150380693314694</v>
      </c>
      <c r="ET28" s="193">
        <f t="shared" si="185"/>
        <v>4.0034220846118904</v>
      </c>
      <c r="EU28" s="72">
        <f t="shared" si="186"/>
        <v>57012.125237052802</v>
      </c>
      <c r="EY28" s="3">
        <f t="shared" si="187"/>
        <v>6.5981105738446315</v>
      </c>
      <c r="EZ28" s="6">
        <f t="shared" si="188"/>
        <v>5.1850240703349053</v>
      </c>
      <c r="FA28" s="6">
        <f t="shared" si="189"/>
        <v>4.8605135788455804</v>
      </c>
      <c r="FB28" s="6">
        <f t="shared" si="190"/>
        <v>15.545244222935697</v>
      </c>
      <c r="FC28" s="193">
        <f t="shared" si="191"/>
        <v>5.6964383780946513</v>
      </c>
      <c r="FD28" s="193">
        <f t="shared" si="192"/>
        <v>4.2513071405191916</v>
      </c>
      <c r="FE28" s="193">
        <f t="shared" si="273"/>
        <v>3.9167915668942515</v>
      </c>
      <c r="FF28" s="193">
        <f t="shared" si="194"/>
        <v>4.1766720092048502</v>
      </c>
      <c r="FG28" s="72">
        <f t="shared" si="195"/>
        <v>58981.659320164566</v>
      </c>
      <c r="FK28" s="3">
        <f t="shared" si="196"/>
        <v>6.7327866803424525</v>
      </c>
      <c r="FL28" s="6">
        <f t="shared" si="197"/>
        <v>5.1850804617650033</v>
      </c>
      <c r="FM28" s="6">
        <f t="shared" si="198"/>
        <v>4.6291499514372951</v>
      </c>
      <c r="FN28" s="6">
        <f t="shared" si="199"/>
        <v>5.1818759649263963</v>
      </c>
      <c r="FO28" s="193">
        <f t="shared" si="200"/>
        <v>5.6968905052753005</v>
      </c>
      <c r="FP28" s="193">
        <f t="shared" si="201"/>
        <v>4.2513079438486665</v>
      </c>
      <c r="FQ28" s="193">
        <f t="shared" si="274"/>
        <v>3.9121756703751882</v>
      </c>
      <c r="FR28" s="193">
        <f t="shared" si="203"/>
        <v>4.0034220846118904</v>
      </c>
      <c r="FS28" s="205">
        <f t="shared" si="204"/>
        <v>57702.098310527137</v>
      </c>
      <c r="FW28" s="3">
        <f t="shared" si="205"/>
        <v>7.7426807754299247</v>
      </c>
      <c r="FX28" s="6">
        <f t="shared" si="206"/>
        <v>5.8590771994784427</v>
      </c>
      <c r="FY28" s="6">
        <f t="shared" si="207"/>
        <v>5.7400350835890661</v>
      </c>
      <c r="FZ28" s="6">
        <f t="shared" si="208"/>
        <v>6.1144627276880401</v>
      </c>
      <c r="GA28" s="193">
        <f t="shared" si="209"/>
        <v>5.7002743678625487</v>
      </c>
      <c r="GB28" s="193">
        <f t="shared" si="210"/>
        <v>4.2608636232795103</v>
      </c>
      <c r="GC28" s="193">
        <f t="shared" si="275"/>
        <v>3.9341468378616034</v>
      </c>
      <c r="GD28" s="193">
        <f t="shared" si="212"/>
        <v>4.0203013940751289</v>
      </c>
      <c r="GE28" s="72">
        <f t="shared" si="213"/>
        <v>57959.818139875613</v>
      </c>
      <c r="GI28" s="3">
        <f t="shared" si="214"/>
        <v>7.4060424808460157</v>
      </c>
      <c r="GJ28" s="6">
        <f t="shared" si="215"/>
        <v>5.7035264773683965</v>
      </c>
      <c r="GK28" s="6">
        <f t="shared" si="216"/>
        <v>5.091966606409656</v>
      </c>
      <c r="GL28" s="6">
        <f t="shared" si="217"/>
        <v>5.6999228817430891</v>
      </c>
      <c r="GM28" s="193">
        <f t="shared" si="218"/>
        <v>5.6991476622628836</v>
      </c>
      <c r="GN28" s="193">
        <f t="shared" si="219"/>
        <v>4.258666373086534</v>
      </c>
      <c r="GO28" s="193">
        <f t="shared" si="276"/>
        <v>3.9213880261102116</v>
      </c>
      <c r="GP28" s="193">
        <f t="shared" si="221"/>
        <v>4.0128336027854248</v>
      </c>
      <c r="GQ28" s="72">
        <f t="shared" si="222"/>
        <v>57835.855954660306</v>
      </c>
      <c r="GU28" s="3">
        <f t="shared" si="223"/>
        <v>8.7525956591816545</v>
      </c>
      <c r="GV28" s="6">
        <f t="shared" si="224"/>
        <v>6.2220288844018858</v>
      </c>
      <c r="GW28" s="6">
        <f t="shared" si="225"/>
        <v>6.0177787166659567</v>
      </c>
      <c r="GX28" s="6">
        <f t="shared" si="226"/>
        <v>6.4771850928898731</v>
      </c>
      <c r="GY28" s="193">
        <f t="shared" si="227"/>
        <v>5.7036468878342523</v>
      </c>
      <c r="GZ28" s="193">
        <f t="shared" si="228"/>
        <v>4.2659718427626485</v>
      </c>
      <c r="HA28" s="193">
        <f t="shared" si="277"/>
        <v>3.939565457663281</v>
      </c>
      <c r="HB28" s="193">
        <f t="shared" si="230"/>
        <v>4.0267902752158564</v>
      </c>
      <c r="HC28" s="205">
        <f t="shared" si="231"/>
        <v>58048.901784951486</v>
      </c>
      <c r="HG28" s="3">
        <f t="shared" si="37"/>
        <v>7.7426807754299247</v>
      </c>
      <c r="HH28" s="6">
        <f t="shared" si="38"/>
        <v>0</v>
      </c>
      <c r="HI28" s="6">
        <f t="shared" si="39"/>
        <v>0</v>
      </c>
      <c r="HJ28" s="6">
        <f t="shared" si="40"/>
        <v>0</v>
      </c>
      <c r="HK28" s="193">
        <f t="shared" si="232"/>
        <v>5.7002743678625487</v>
      </c>
      <c r="HL28" s="193">
        <f t="shared" si="232"/>
        <v>4.1745731882913786</v>
      </c>
      <c r="HM28" s="193">
        <f t="shared" si="232"/>
        <v>3.8150380693314694</v>
      </c>
      <c r="HN28" s="193">
        <f t="shared" si="232"/>
        <v>3.9040600573940507</v>
      </c>
      <c r="HO28" s="212">
        <f t="shared" si="233"/>
        <v>56327.366557313268</v>
      </c>
      <c r="HS28" s="3">
        <f t="shared" si="41"/>
        <v>7.4060424808460157</v>
      </c>
      <c r="HT28" s="6">
        <f t="shared" si="42"/>
        <v>0</v>
      </c>
      <c r="HU28" s="6">
        <f t="shared" si="43"/>
        <v>0</v>
      </c>
      <c r="HV28" s="6">
        <f t="shared" si="44"/>
        <v>0</v>
      </c>
      <c r="HW28" s="193">
        <f t="shared" si="234"/>
        <v>5.6991476622628836</v>
      </c>
      <c r="HX28" s="193">
        <f t="shared" si="234"/>
        <v>4.1745731882913786</v>
      </c>
      <c r="HY28" s="193">
        <f t="shared" si="234"/>
        <v>3.8150380693314694</v>
      </c>
      <c r="HZ28" s="193">
        <f t="shared" si="234"/>
        <v>3.9040600573940507</v>
      </c>
      <c r="IA28" s="212">
        <f t="shared" si="235"/>
        <v>56326.715701297879</v>
      </c>
      <c r="IE28" s="3">
        <f t="shared" si="45"/>
        <v>8.7525956591816545</v>
      </c>
      <c r="IF28" s="6">
        <f t="shared" si="46"/>
        <v>0</v>
      </c>
      <c r="IG28" s="6">
        <f t="shared" si="47"/>
        <v>0</v>
      </c>
      <c r="IH28" s="6">
        <f t="shared" si="48"/>
        <v>0</v>
      </c>
      <c r="II28" s="193">
        <f t="shared" si="236"/>
        <v>5.7036468878342523</v>
      </c>
      <c r="IJ28" s="193">
        <f t="shared" si="236"/>
        <v>4.1745731882913786</v>
      </c>
      <c r="IK28" s="193">
        <f t="shared" si="236"/>
        <v>3.8150380693314694</v>
      </c>
      <c r="IL28" s="193">
        <f t="shared" si="236"/>
        <v>3.9040600573940507</v>
      </c>
      <c r="IM28" s="205">
        <f t="shared" si="237"/>
        <v>56329.314781900801</v>
      </c>
      <c r="IQ28" s="3">
        <f t="shared" si="49"/>
        <v>0</v>
      </c>
      <c r="IR28" s="6">
        <f t="shared" si="50"/>
        <v>5.8590771994784427</v>
      </c>
      <c r="IS28" s="6">
        <f t="shared" si="51"/>
        <v>0</v>
      </c>
      <c r="IT28" s="6">
        <f t="shared" si="52"/>
        <v>0</v>
      </c>
      <c r="IU28" s="193">
        <f t="shared" si="238"/>
        <v>5.6740334309306508</v>
      </c>
      <c r="IV28" s="193">
        <f t="shared" si="238"/>
        <v>4.2608636232795103</v>
      </c>
      <c r="IW28" s="193">
        <f t="shared" si="238"/>
        <v>3.8150380693314694</v>
      </c>
      <c r="IX28" s="193">
        <f t="shared" si="238"/>
        <v>3.9040600573940507</v>
      </c>
      <c r="IY28" s="212">
        <f t="shared" si="239"/>
        <v>56527.26660242935</v>
      </c>
      <c r="JC28" s="3">
        <f t="shared" si="53"/>
        <v>0</v>
      </c>
      <c r="JD28" s="6">
        <f t="shared" si="54"/>
        <v>5.7035264773683965</v>
      </c>
      <c r="JE28" s="6">
        <f t="shared" si="55"/>
        <v>0</v>
      </c>
      <c r="JF28" s="6">
        <f t="shared" si="56"/>
        <v>0</v>
      </c>
      <c r="JG28" s="193">
        <f t="shared" si="240"/>
        <v>5.6740334309306508</v>
      </c>
      <c r="JH28" s="193">
        <f t="shared" si="240"/>
        <v>4.258666373086534</v>
      </c>
      <c r="JI28" s="193">
        <f t="shared" si="240"/>
        <v>3.8150380693314694</v>
      </c>
      <c r="JJ28" s="193">
        <f t="shared" si="240"/>
        <v>3.9040600573940507</v>
      </c>
      <c r="JK28" s="212">
        <f t="shared" si="241"/>
        <v>56521.780349678615</v>
      </c>
      <c r="JO28" s="3">
        <f t="shared" si="57"/>
        <v>0</v>
      </c>
      <c r="JP28" s="6">
        <f t="shared" si="58"/>
        <v>6.2220288844018858</v>
      </c>
      <c r="JQ28" s="6">
        <f t="shared" si="59"/>
        <v>0</v>
      </c>
      <c r="JR28" s="6">
        <f t="shared" si="60"/>
        <v>0</v>
      </c>
      <c r="JS28" s="193">
        <f t="shared" si="242"/>
        <v>5.6740334309306508</v>
      </c>
      <c r="JT28" s="193">
        <f t="shared" si="242"/>
        <v>4.2659718427626485</v>
      </c>
      <c r="JU28" s="193">
        <f t="shared" si="242"/>
        <v>3.8150380693314694</v>
      </c>
      <c r="JV28" s="193">
        <f t="shared" si="242"/>
        <v>3.9040600573940507</v>
      </c>
      <c r="JW28" s="205">
        <f t="shared" si="243"/>
        <v>56540.023231425679</v>
      </c>
      <c r="KA28" s="3">
        <f t="shared" si="61"/>
        <v>0</v>
      </c>
      <c r="KB28" s="6">
        <f t="shared" si="62"/>
        <v>0</v>
      </c>
      <c r="KC28" s="6">
        <f t="shared" si="63"/>
        <v>5.7400350835890661</v>
      </c>
      <c r="KD28" s="6">
        <f t="shared" si="64"/>
        <v>0</v>
      </c>
      <c r="KE28" s="193">
        <f t="shared" si="244"/>
        <v>5.6740334309306508</v>
      </c>
      <c r="KF28" s="193">
        <f t="shared" si="244"/>
        <v>4.1745731882913786</v>
      </c>
      <c r="KG28" s="193">
        <f t="shared" si="244"/>
        <v>3.9341468378616034</v>
      </c>
      <c r="KH28" s="193">
        <f t="shared" si="244"/>
        <v>3.9040600573940507</v>
      </c>
      <c r="KI28" s="212">
        <f t="shared" si="245"/>
        <v>56895.607245629923</v>
      </c>
      <c r="KM28" s="3">
        <f t="shared" si="65"/>
        <v>0</v>
      </c>
      <c r="KN28" s="6">
        <f t="shared" si="66"/>
        <v>0</v>
      </c>
      <c r="KO28" s="6">
        <f t="shared" si="67"/>
        <v>5.091966606409656</v>
      </c>
      <c r="KP28" s="6">
        <f t="shared" si="68"/>
        <v>0</v>
      </c>
      <c r="KQ28" s="193">
        <f t="shared" si="246"/>
        <v>5.6740334309306508</v>
      </c>
      <c r="KR28" s="193">
        <f t="shared" si="246"/>
        <v>4.1745731882913786</v>
      </c>
      <c r="KS28" s="193">
        <f t="shared" si="246"/>
        <v>3.9213880261102116</v>
      </c>
      <c r="KT28" s="193">
        <f t="shared" si="246"/>
        <v>3.9040600573940507</v>
      </c>
      <c r="KU28" s="212">
        <f t="shared" si="247"/>
        <v>56832.826388492598</v>
      </c>
      <c r="KY28" s="3">
        <f t="shared" si="69"/>
        <v>0</v>
      </c>
      <c r="KZ28" s="6">
        <f t="shared" si="70"/>
        <v>0</v>
      </c>
      <c r="LA28" s="6">
        <f t="shared" si="71"/>
        <v>6.0177787166659567</v>
      </c>
      <c r="LB28" s="6">
        <f t="shared" si="72"/>
        <v>0</v>
      </c>
      <c r="LC28" s="193">
        <f t="shared" si="248"/>
        <v>5.6740334309306508</v>
      </c>
      <c r="LD28" s="193">
        <f t="shared" si="248"/>
        <v>4.1745731882913786</v>
      </c>
      <c r="LE28" s="193">
        <f t="shared" si="248"/>
        <v>3.939565457663281</v>
      </c>
      <c r="LF28" s="193">
        <f t="shared" si="248"/>
        <v>3.9040600573940507</v>
      </c>
      <c r="LG28" s="205">
        <f t="shared" si="249"/>
        <v>56922.291018233504</v>
      </c>
      <c r="LK28" s="3">
        <f t="shared" si="73"/>
        <v>0</v>
      </c>
      <c r="LL28" s="6">
        <f t="shared" si="74"/>
        <v>0</v>
      </c>
      <c r="LM28" s="6">
        <f t="shared" si="75"/>
        <v>0</v>
      </c>
      <c r="LN28" s="6">
        <f t="shared" si="76"/>
        <v>6.1144627276880401</v>
      </c>
      <c r="LO28" s="193">
        <f t="shared" si="250"/>
        <v>5.6740334309306508</v>
      </c>
      <c r="LP28" s="193">
        <f t="shared" si="250"/>
        <v>4.1745731882913786</v>
      </c>
      <c r="LQ28" s="193">
        <f t="shared" si="250"/>
        <v>3.8150380693314694</v>
      </c>
      <c r="LR28" s="193">
        <f t="shared" si="250"/>
        <v>4.0203013940751289</v>
      </c>
      <c r="LS28" s="212">
        <f t="shared" si="251"/>
        <v>57131.886105095036</v>
      </c>
      <c r="LW28" s="3">
        <f t="shared" si="77"/>
        <v>0</v>
      </c>
      <c r="LX28" s="6">
        <f t="shared" si="78"/>
        <v>0</v>
      </c>
      <c r="LY28" s="6">
        <f t="shared" si="79"/>
        <v>0</v>
      </c>
      <c r="LZ28" s="6">
        <f t="shared" si="80"/>
        <v>5.6999228817430891</v>
      </c>
      <c r="MA28" s="193">
        <f t="shared" si="252"/>
        <v>5.6740334309306508</v>
      </c>
      <c r="MB28" s="193">
        <f t="shared" si="252"/>
        <v>4.1745731882913786</v>
      </c>
      <c r="MC28" s="193">
        <f t="shared" si="252"/>
        <v>3.8150380693314694</v>
      </c>
      <c r="MD28" s="193">
        <f t="shared" si="252"/>
        <v>4.0128336027854248</v>
      </c>
      <c r="ME28" s="212">
        <f t="shared" si="253"/>
        <v>57078.870168760062</v>
      </c>
      <c r="MI28" s="3">
        <f t="shared" si="81"/>
        <v>0</v>
      </c>
      <c r="MJ28" s="6">
        <f t="shared" si="82"/>
        <v>0</v>
      </c>
      <c r="MK28" s="6">
        <f t="shared" si="83"/>
        <v>0</v>
      </c>
      <c r="ML28" s="6">
        <f t="shared" si="84"/>
        <v>6.4771850928898731</v>
      </c>
      <c r="MM28" s="193">
        <f t="shared" si="254"/>
        <v>5.6740334309306508</v>
      </c>
      <c r="MN28" s="193">
        <f t="shared" si="254"/>
        <v>4.1745731882913786</v>
      </c>
      <c r="MO28" s="193">
        <f t="shared" si="254"/>
        <v>3.8150380693314694</v>
      </c>
      <c r="MP28" s="193">
        <f t="shared" si="254"/>
        <v>4.0267902752158564</v>
      </c>
      <c r="MQ28" s="205">
        <f t="shared" si="255"/>
        <v>57177.99246617563</v>
      </c>
      <c r="MT28" s="3">
        <f t="shared" si="85"/>
        <v>6.3961275970942859</v>
      </c>
      <c r="MU28" s="6">
        <f t="shared" si="86"/>
        <v>5.1850240703349053</v>
      </c>
      <c r="MV28" s="6">
        <f t="shared" si="87"/>
        <v>5.3234196339737299</v>
      </c>
      <c r="MW28" s="6">
        <f t="shared" si="88"/>
        <v>6.2180976891742779</v>
      </c>
      <c r="MX28" s="193">
        <f t="shared" si="256"/>
        <v>5.6957599085874371</v>
      </c>
      <c r="MY28" s="193">
        <f t="shared" si="256"/>
        <v>4.2513071405191916</v>
      </c>
      <c r="MZ28" s="193">
        <f t="shared" si="256"/>
        <v>3.9259634545192359</v>
      </c>
      <c r="NA28" s="193">
        <f t="shared" si="256"/>
        <v>4.0221596605823091</v>
      </c>
      <c r="NB28" s="212">
        <f t="shared" si="257"/>
        <v>57905.040257008492</v>
      </c>
      <c r="NF28" s="3">
        <f t="shared" si="89"/>
        <v>6.396127597094285</v>
      </c>
      <c r="NG28" s="6">
        <f t="shared" si="90"/>
        <v>0</v>
      </c>
      <c r="NH28" s="6">
        <f t="shared" si="91"/>
        <v>0</v>
      </c>
      <c r="NI28" s="6">
        <f t="shared" si="92"/>
        <v>0</v>
      </c>
      <c r="NJ28" s="193">
        <f t="shared" si="258"/>
        <v>5.6957599085874371</v>
      </c>
      <c r="NK28" s="193">
        <f t="shared" si="258"/>
        <v>4.1745731882913786</v>
      </c>
      <c r="NL28" s="193">
        <f t="shared" si="258"/>
        <v>3.8150380693314694</v>
      </c>
      <c r="NM28" s="193">
        <f t="shared" si="258"/>
        <v>3.9040600573940507</v>
      </c>
      <c r="NN28" s="212">
        <f t="shared" si="259"/>
        <v>56324.758767013496</v>
      </c>
      <c r="NR28" s="3">
        <f t="shared" si="93"/>
        <v>0</v>
      </c>
      <c r="NS28" s="6">
        <f t="shared" si="94"/>
        <v>5.1850240703349053</v>
      </c>
      <c r="NT28" s="6">
        <f t="shared" si="95"/>
        <v>0</v>
      </c>
      <c r="NU28" s="6">
        <f t="shared" si="96"/>
        <v>0</v>
      </c>
      <c r="NV28" s="193">
        <f t="shared" si="260"/>
        <v>5.6740334309306508</v>
      </c>
      <c r="NW28" s="193">
        <f t="shared" si="260"/>
        <v>4.2513071405191916</v>
      </c>
      <c r="NX28" s="193">
        <f t="shared" si="260"/>
        <v>3.8150380693314694</v>
      </c>
      <c r="NY28" s="193">
        <f t="shared" si="260"/>
        <v>3.9040600573940507</v>
      </c>
      <c r="NZ28" s="212">
        <f t="shared" si="261"/>
        <v>56503.409164996192</v>
      </c>
      <c r="OD28" s="3">
        <f t="shared" si="97"/>
        <v>0</v>
      </c>
      <c r="OE28" s="6">
        <f t="shared" si="98"/>
        <v>0</v>
      </c>
      <c r="OF28" s="6">
        <f t="shared" si="99"/>
        <v>5.3234196339737299</v>
      </c>
      <c r="OG28" s="6">
        <f t="shared" si="100"/>
        <v>0</v>
      </c>
      <c r="OH28" s="193">
        <f t="shared" si="262"/>
        <v>5.6740334309306508</v>
      </c>
      <c r="OI28" s="193">
        <f t="shared" si="262"/>
        <v>4.1745731882913786</v>
      </c>
      <c r="OJ28" s="193">
        <f t="shared" si="262"/>
        <v>3.9259634545192359</v>
      </c>
      <c r="OK28" s="193">
        <f t="shared" si="262"/>
        <v>3.9040600573940507</v>
      </c>
      <c r="OL28" s="212">
        <f t="shared" si="263"/>
        <v>56855.332216130992</v>
      </c>
      <c r="OP28" s="3">
        <f t="shared" si="101"/>
        <v>0</v>
      </c>
      <c r="OQ28" s="6">
        <f t="shared" si="102"/>
        <v>0</v>
      </c>
      <c r="OR28" s="6">
        <f t="shared" si="103"/>
        <v>0</v>
      </c>
      <c r="OS28" s="6">
        <f t="shared" si="104"/>
        <v>6.2180976891742779</v>
      </c>
      <c r="OT28" s="193">
        <f t="shared" si="264"/>
        <v>5.6740334309306508</v>
      </c>
      <c r="OU28" s="193">
        <f t="shared" si="264"/>
        <v>4.1745731882913786</v>
      </c>
      <c r="OV28" s="193">
        <f t="shared" si="264"/>
        <v>3.8150380693314694</v>
      </c>
      <c r="OW28" s="193">
        <f t="shared" si="264"/>
        <v>4.0221596605823091</v>
      </c>
      <c r="OX28" s="232">
        <f t="shared" si="265"/>
        <v>57145.086107513169</v>
      </c>
    </row>
    <row r="29" spans="2:414" x14ac:dyDescent="0.2">
      <c r="B29" s="81">
        <v>45458</v>
      </c>
      <c r="C29">
        <v>129</v>
      </c>
      <c r="D29">
        <v>11.252994076608298</v>
      </c>
      <c r="E29">
        <v>0</v>
      </c>
      <c r="F29">
        <v>0</v>
      </c>
      <c r="G29">
        <v>0</v>
      </c>
      <c r="H29">
        <v>0</v>
      </c>
      <c r="I29">
        <v>0</v>
      </c>
      <c r="J29">
        <v>1</v>
      </c>
      <c r="K29">
        <v>0</v>
      </c>
      <c r="L29">
        <v>0</v>
      </c>
      <c r="M29">
        <v>0</v>
      </c>
      <c r="N29">
        <v>0</v>
      </c>
      <c r="O29">
        <v>0</v>
      </c>
      <c r="P29">
        <v>0</v>
      </c>
      <c r="Q29">
        <v>0</v>
      </c>
      <c r="R29">
        <v>0</v>
      </c>
      <c r="S29">
        <v>0</v>
      </c>
      <c r="T29">
        <v>16641</v>
      </c>
      <c r="U29">
        <v>6.7454364065127006</v>
      </c>
      <c r="V29">
        <v>5.189996746123029</v>
      </c>
      <c r="W29">
        <v>4.6346140547195409</v>
      </c>
      <c r="X29">
        <v>5.2513971833400372</v>
      </c>
      <c r="Y29" s="3">
        <v>558.96333443324102</v>
      </c>
      <c r="Z29" s="3">
        <v>114.45588314501457</v>
      </c>
      <c r="AA29" s="3">
        <v>57.609678650125176</v>
      </c>
      <c r="AB29" s="3">
        <v>141.22927695245019</v>
      </c>
      <c r="AC29">
        <v>0</v>
      </c>
      <c r="AD29">
        <v>0</v>
      </c>
      <c r="AE29" s="6"/>
      <c r="AF29" s="1" t="s">
        <v>5</v>
      </c>
      <c r="AG29">
        <v>129</v>
      </c>
      <c r="AH29" s="189">
        <v>45458</v>
      </c>
      <c r="AI29">
        <f t="shared" si="105"/>
        <v>6</v>
      </c>
      <c r="AJ29">
        <v>129</v>
      </c>
      <c r="AK29">
        <v>0</v>
      </c>
      <c r="AL29">
        <v>0</v>
      </c>
      <c r="AM29">
        <v>0</v>
      </c>
      <c r="AN29">
        <v>0</v>
      </c>
      <c r="AO29">
        <v>0</v>
      </c>
      <c r="AP29">
        <v>0</v>
      </c>
      <c r="AQ29">
        <v>0</v>
      </c>
      <c r="AS29" s="37"/>
      <c r="AT29" s="37"/>
      <c r="AU29" s="6">
        <f t="shared" si="106"/>
        <v>0</v>
      </c>
      <c r="AV29" s="6">
        <f t="shared" si="107"/>
        <v>0</v>
      </c>
      <c r="AW29" s="6">
        <f t="shared" si="108"/>
        <v>0</v>
      </c>
      <c r="AX29" s="6">
        <f t="shared" si="109"/>
        <v>0</v>
      </c>
      <c r="AY29" s="193">
        <f t="shared" si="110"/>
        <v>5.6740334309306508</v>
      </c>
      <c r="AZ29" s="193">
        <f t="shared" si="111"/>
        <v>4.1745731882913786</v>
      </c>
      <c r="BA29" s="193">
        <f t="shared" si="112"/>
        <v>3.8150380693314694</v>
      </c>
      <c r="BB29" s="193">
        <f t="shared" si="113"/>
        <v>3.9040600573940507</v>
      </c>
      <c r="BC29" s="72">
        <f t="shared" si="114"/>
        <v>56312.210093717425</v>
      </c>
      <c r="BG29" s="3">
        <f t="shared" si="115"/>
        <v>6.6105276783824465</v>
      </c>
      <c r="BH29" s="6">
        <f t="shared" si="116"/>
        <v>0</v>
      </c>
      <c r="BI29" s="6">
        <f t="shared" si="117"/>
        <v>0</v>
      </c>
      <c r="BJ29" s="6">
        <f t="shared" si="118"/>
        <v>0</v>
      </c>
      <c r="BK29" s="193">
        <f t="shared" si="119"/>
        <v>5.6964800726675433</v>
      </c>
      <c r="BL29" s="193">
        <f t="shared" si="120"/>
        <v>4.1745731882913786</v>
      </c>
      <c r="BM29" s="193">
        <f t="shared" si="121"/>
        <v>3.8150380693314694</v>
      </c>
      <c r="BN29" s="193">
        <f t="shared" si="122"/>
        <v>3.9040600573940507</v>
      </c>
      <c r="BO29" s="72">
        <f t="shared" si="123"/>
        <v>56325.174763758274</v>
      </c>
      <c r="BS29" s="3">
        <f t="shared" si="124"/>
        <v>6.6105485061692688</v>
      </c>
      <c r="BT29" s="6">
        <f t="shared" si="125"/>
        <v>0</v>
      </c>
      <c r="BU29" s="6">
        <f t="shared" si="126"/>
        <v>0</v>
      </c>
      <c r="BV29" s="6">
        <f t="shared" si="127"/>
        <v>0</v>
      </c>
      <c r="BW29" s="193">
        <f t="shared" si="128"/>
        <v>5.6964801426023284</v>
      </c>
      <c r="BX29" s="193">
        <f t="shared" si="129"/>
        <v>4.1745731882913786</v>
      </c>
      <c r="BY29" s="193">
        <f t="shared" si="266"/>
        <v>3.8150380693314694</v>
      </c>
      <c r="BZ29" s="193">
        <f t="shared" si="131"/>
        <v>3.9040600573940507</v>
      </c>
      <c r="CA29" s="72">
        <f t="shared" si="132"/>
        <v>56325.174763758274</v>
      </c>
      <c r="CE29" s="3">
        <f t="shared" si="133"/>
        <v>0</v>
      </c>
      <c r="CF29" s="6">
        <f t="shared" si="134"/>
        <v>5.189996746123029</v>
      </c>
      <c r="CG29" s="6">
        <f t="shared" si="135"/>
        <v>0</v>
      </c>
      <c r="CH29" s="6">
        <f t="shared" si="136"/>
        <v>0</v>
      </c>
      <c r="CI29" s="193">
        <f t="shared" si="137"/>
        <v>5.6740334309306508</v>
      </c>
      <c r="CJ29" s="193">
        <f t="shared" si="138"/>
        <v>4.2513779767640907</v>
      </c>
      <c r="CK29" s="193">
        <f t="shared" si="267"/>
        <v>3.8150380693314694</v>
      </c>
      <c r="CL29" s="193">
        <f t="shared" si="140"/>
        <v>3.9040600573940507</v>
      </c>
      <c r="CM29" s="72">
        <f t="shared" si="141"/>
        <v>56503.585968249914</v>
      </c>
      <c r="CQ29" s="3">
        <f t="shared" si="142"/>
        <v>0</v>
      </c>
      <c r="CR29" s="6">
        <f t="shared" si="143"/>
        <v>5.1900531916350943</v>
      </c>
      <c r="CS29" s="6">
        <f t="shared" si="144"/>
        <v>0</v>
      </c>
      <c r="CT29" s="6">
        <f t="shared" si="145"/>
        <v>0</v>
      </c>
      <c r="CU29" s="193">
        <f t="shared" si="146"/>
        <v>5.6740334309306508</v>
      </c>
      <c r="CV29" s="193">
        <f t="shared" si="147"/>
        <v>4.2513787808070376</v>
      </c>
      <c r="CW29" s="193">
        <f t="shared" si="268"/>
        <v>3.8150380693314694</v>
      </c>
      <c r="CX29" s="193">
        <f t="shared" si="149"/>
        <v>3.9040600573940507</v>
      </c>
      <c r="CY29" s="72">
        <f t="shared" si="150"/>
        <v>56503.587975098802</v>
      </c>
      <c r="DC29" s="3">
        <f t="shared" si="151"/>
        <v>0</v>
      </c>
      <c r="DD29" s="6">
        <f t="shared" si="152"/>
        <v>0</v>
      </c>
      <c r="DE29" s="6">
        <f t="shared" si="153"/>
        <v>4.8663447574555185</v>
      </c>
      <c r="DF29" s="6">
        <f t="shared" si="154"/>
        <v>0</v>
      </c>
      <c r="DG29" s="193">
        <f t="shared" si="155"/>
        <v>5.6740334309306508</v>
      </c>
      <c r="DH29" s="193">
        <f t="shared" si="156"/>
        <v>4.1745731882913786</v>
      </c>
      <c r="DI29" s="193">
        <f t="shared" si="269"/>
        <v>3.9169076289281763</v>
      </c>
      <c r="DJ29" s="193">
        <f t="shared" si="158"/>
        <v>3.9040600573940507</v>
      </c>
      <c r="DK29" s="72">
        <f t="shared" si="159"/>
        <v>56810.796638007356</v>
      </c>
      <c r="DO29" s="3">
        <f t="shared" si="160"/>
        <v>0</v>
      </c>
      <c r="DP29" s="6">
        <f t="shared" si="161"/>
        <v>0</v>
      </c>
      <c r="DQ29" s="6">
        <f t="shared" si="162"/>
        <v>4.6347035621290749</v>
      </c>
      <c r="DR29" s="6">
        <f t="shared" si="163"/>
        <v>0</v>
      </c>
      <c r="DS29" s="193">
        <f t="shared" si="164"/>
        <v>5.6740334309306508</v>
      </c>
      <c r="DT29" s="193">
        <f t="shared" si="165"/>
        <v>4.1745731882913786</v>
      </c>
      <c r="DU29" s="193">
        <f t="shared" si="270"/>
        <v>3.9122867194673057</v>
      </c>
      <c r="DV29" s="193">
        <f t="shared" si="167"/>
        <v>3.9040600573940507</v>
      </c>
      <c r="DW29" s="72">
        <f t="shared" si="168"/>
        <v>56788.084945137358</v>
      </c>
      <c r="EA29" s="3">
        <f t="shared" si="169"/>
        <v>0</v>
      </c>
      <c r="EB29" s="6">
        <f t="shared" si="170"/>
        <v>0</v>
      </c>
      <c r="EC29" s="6">
        <f t="shared" si="171"/>
        <v>0</v>
      </c>
      <c r="ED29" s="6">
        <f t="shared" si="172"/>
        <v>15.754191550020112</v>
      </c>
      <c r="EE29" s="193">
        <f t="shared" si="173"/>
        <v>5.6740334309306508</v>
      </c>
      <c r="EF29" s="193">
        <f t="shared" si="174"/>
        <v>4.1745731882913786</v>
      </c>
      <c r="EG29" s="193">
        <f t="shared" si="271"/>
        <v>3.8150380693314694</v>
      </c>
      <c r="EH29" s="193">
        <f t="shared" si="176"/>
        <v>4.1798741151694028</v>
      </c>
      <c r="EI29" s="72">
        <f t="shared" si="177"/>
        <v>58276.579996933018</v>
      </c>
      <c r="EM29" s="3">
        <f t="shared" si="178"/>
        <v>0</v>
      </c>
      <c r="EN29" s="6">
        <f t="shared" si="179"/>
        <v>0</v>
      </c>
      <c r="EO29" s="6">
        <f t="shared" si="180"/>
        <v>0</v>
      </c>
      <c r="EP29" s="6">
        <f t="shared" si="181"/>
        <v>5.2515267929627205</v>
      </c>
      <c r="EQ29" s="193">
        <f t="shared" si="182"/>
        <v>5.6740334309306508</v>
      </c>
      <c r="ER29" s="193">
        <f t="shared" si="183"/>
        <v>4.1745731882913786</v>
      </c>
      <c r="ES29" s="193">
        <f t="shared" si="272"/>
        <v>3.8150380693314694</v>
      </c>
      <c r="ET29" s="193">
        <f t="shared" si="185"/>
        <v>4.0046926184662253</v>
      </c>
      <c r="EU29" s="72">
        <f t="shared" si="186"/>
        <v>57021.131094226876</v>
      </c>
      <c r="EY29" s="3">
        <f t="shared" si="187"/>
        <v>6.6105276783824465</v>
      </c>
      <c r="EZ29" s="6">
        <f t="shared" si="188"/>
        <v>5.189996746123029</v>
      </c>
      <c r="FA29" s="6">
        <f t="shared" si="189"/>
        <v>4.8663447574555185</v>
      </c>
      <c r="FB29" s="6">
        <f t="shared" si="190"/>
        <v>15.754191550020112</v>
      </c>
      <c r="FC29" s="193">
        <f t="shared" si="191"/>
        <v>5.6964800726675433</v>
      </c>
      <c r="FD29" s="193">
        <f t="shared" si="192"/>
        <v>4.2513779767640907</v>
      </c>
      <c r="FE29" s="193">
        <f t="shared" si="273"/>
        <v>3.9169076289281763</v>
      </c>
      <c r="FF29" s="193">
        <f t="shared" si="194"/>
        <v>4.1798741151694028</v>
      </c>
      <c r="FG29" s="72">
        <f t="shared" si="195"/>
        <v>59005.946017199829</v>
      </c>
      <c r="FK29" s="3">
        <f t="shared" si="196"/>
        <v>6.7454572342995229</v>
      </c>
      <c r="FL29" s="6">
        <f t="shared" si="197"/>
        <v>5.1900531916350943</v>
      </c>
      <c r="FM29" s="6">
        <f t="shared" si="198"/>
        <v>4.6347035621290749</v>
      </c>
      <c r="FN29" s="6">
        <f t="shared" si="199"/>
        <v>5.2515267929627205</v>
      </c>
      <c r="FO29" s="193">
        <f t="shared" si="200"/>
        <v>5.6969330316398432</v>
      </c>
      <c r="FP29" s="193">
        <f t="shared" si="201"/>
        <v>4.2513787808070376</v>
      </c>
      <c r="FQ29" s="193">
        <f t="shared" si="274"/>
        <v>3.9122867194673057</v>
      </c>
      <c r="FR29" s="193">
        <f t="shared" si="203"/>
        <v>4.0046926184662253</v>
      </c>
      <c r="FS29" s="205">
        <f t="shared" si="204"/>
        <v>57711.973483179929</v>
      </c>
      <c r="FW29" s="3">
        <f t="shared" si="205"/>
        <v>7.7572518674896047</v>
      </c>
      <c r="FX29" s="6">
        <f t="shared" si="206"/>
        <v>5.8646963231190226</v>
      </c>
      <c r="FY29" s="6">
        <f t="shared" si="207"/>
        <v>5.7469214278522305</v>
      </c>
      <c r="FZ29" s="6">
        <f t="shared" si="208"/>
        <v>6.1966486763412441</v>
      </c>
      <c r="GA29" s="193">
        <f t="shared" si="209"/>
        <v>5.7003231076706573</v>
      </c>
      <c r="GB29" s="193">
        <f t="shared" si="210"/>
        <v>4.2609429065966289</v>
      </c>
      <c r="GC29" s="193">
        <f t="shared" si="275"/>
        <v>3.934281542086286</v>
      </c>
      <c r="GD29" s="193">
        <f t="shared" si="212"/>
        <v>4.0217753440972297</v>
      </c>
      <c r="GE29" s="72">
        <f t="shared" si="213"/>
        <v>57971.347390591494</v>
      </c>
      <c r="GI29" s="3">
        <f t="shared" si="214"/>
        <v>7.4199800471639712</v>
      </c>
      <c r="GJ29" s="6">
        <f t="shared" si="215"/>
        <v>5.7089964207353328</v>
      </c>
      <c r="GK29" s="6">
        <f t="shared" si="216"/>
        <v>5.0980754601914953</v>
      </c>
      <c r="GL29" s="6">
        <f t="shared" si="217"/>
        <v>5.7765369016740413</v>
      </c>
      <c r="GM29" s="193">
        <f t="shared" si="218"/>
        <v>5.6991943355545169</v>
      </c>
      <c r="GN29" s="193">
        <f t="shared" si="219"/>
        <v>4.2587437213784689</v>
      </c>
      <c r="GO29" s="193">
        <f t="shared" si="276"/>
        <v>3.9215090570114728</v>
      </c>
      <c r="GP29" s="193">
        <f t="shared" si="221"/>
        <v>4.0142179853159758</v>
      </c>
      <c r="GQ29" s="72">
        <f t="shared" si="222"/>
        <v>57846.641810328445</v>
      </c>
      <c r="GU29" s="3">
        <f t="shared" si="223"/>
        <v>8.7690673284665106</v>
      </c>
      <c r="GV29" s="6">
        <f t="shared" si="224"/>
        <v>6.2279960953476348</v>
      </c>
      <c r="GW29" s="6">
        <f t="shared" si="225"/>
        <v>6.0249982711354031</v>
      </c>
      <c r="GX29" s="6">
        <f t="shared" si="226"/>
        <v>6.564246479175047</v>
      </c>
      <c r="GY29" s="193">
        <f t="shared" si="227"/>
        <v>5.7037017993358461</v>
      </c>
      <c r="GZ29" s="193">
        <f t="shared" si="228"/>
        <v>4.2660556082597116</v>
      </c>
      <c r="HA29" s="193">
        <f t="shared" si="277"/>
        <v>3.9397059162704346</v>
      </c>
      <c r="HB29" s="193">
        <f t="shared" si="230"/>
        <v>4.0283415041373845</v>
      </c>
      <c r="HC29" s="205">
        <f t="shared" si="231"/>
        <v>58061.050640247428</v>
      </c>
      <c r="HG29" s="3">
        <f t="shared" si="37"/>
        <v>7.7572518674896047</v>
      </c>
      <c r="HH29" s="6">
        <f t="shared" si="38"/>
        <v>0</v>
      </c>
      <c r="HI29" s="6">
        <f t="shared" si="39"/>
        <v>0</v>
      </c>
      <c r="HJ29" s="6">
        <f t="shared" si="40"/>
        <v>0</v>
      </c>
      <c r="HK29" s="193">
        <f t="shared" si="232"/>
        <v>5.7003231076706573</v>
      </c>
      <c r="HL29" s="193">
        <f t="shared" si="232"/>
        <v>4.1745731882913786</v>
      </c>
      <c r="HM29" s="193">
        <f t="shared" si="232"/>
        <v>3.8150380693314694</v>
      </c>
      <c r="HN29" s="193">
        <f t="shared" si="232"/>
        <v>3.9040600573940507</v>
      </c>
      <c r="HO29" s="212">
        <f t="shared" si="233"/>
        <v>56327.394712661415</v>
      </c>
      <c r="HS29" s="3">
        <f t="shared" si="41"/>
        <v>7.4199800471639712</v>
      </c>
      <c r="HT29" s="6">
        <f t="shared" si="42"/>
        <v>0</v>
      </c>
      <c r="HU29" s="6">
        <f t="shared" si="43"/>
        <v>0</v>
      </c>
      <c r="HV29" s="6">
        <f t="shared" si="44"/>
        <v>0</v>
      </c>
      <c r="HW29" s="193">
        <f t="shared" si="234"/>
        <v>5.6991943355545169</v>
      </c>
      <c r="HX29" s="193">
        <f t="shared" si="234"/>
        <v>4.1745731882913786</v>
      </c>
      <c r="HY29" s="193">
        <f t="shared" si="234"/>
        <v>3.8150380693314694</v>
      </c>
      <c r="HZ29" s="193">
        <f t="shared" si="234"/>
        <v>3.9040600573940507</v>
      </c>
      <c r="IA29" s="212">
        <f t="shared" si="235"/>
        <v>56326.742662577257</v>
      </c>
      <c r="IE29" s="3">
        <f t="shared" si="45"/>
        <v>8.7690673284665106</v>
      </c>
      <c r="IF29" s="6">
        <f t="shared" si="46"/>
        <v>0</v>
      </c>
      <c r="IG29" s="6">
        <f t="shared" si="47"/>
        <v>0</v>
      </c>
      <c r="IH29" s="6">
        <f t="shared" si="48"/>
        <v>0</v>
      </c>
      <c r="II29" s="193">
        <f t="shared" si="236"/>
        <v>5.7037017993358461</v>
      </c>
      <c r="IJ29" s="193">
        <f t="shared" si="236"/>
        <v>4.1745731882913786</v>
      </c>
      <c r="IK29" s="193">
        <f t="shared" si="236"/>
        <v>3.8150380693314694</v>
      </c>
      <c r="IL29" s="193">
        <f t="shared" si="236"/>
        <v>3.9040600573940507</v>
      </c>
      <c r="IM29" s="205">
        <f t="shared" si="237"/>
        <v>56329.346503526984</v>
      </c>
      <c r="IQ29" s="3">
        <f t="shared" si="49"/>
        <v>0</v>
      </c>
      <c r="IR29" s="6">
        <f t="shared" si="50"/>
        <v>5.8646963231190226</v>
      </c>
      <c r="IS29" s="6">
        <f t="shared" si="51"/>
        <v>0</v>
      </c>
      <c r="IT29" s="6">
        <f t="shared" si="52"/>
        <v>0</v>
      </c>
      <c r="IU29" s="193">
        <f t="shared" si="238"/>
        <v>5.6740334309306508</v>
      </c>
      <c r="IV29" s="193">
        <f t="shared" si="238"/>
        <v>4.2609429065966289</v>
      </c>
      <c r="IW29" s="193">
        <f t="shared" si="238"/>
        <v>3.8150380693314694</v>
      </c>
      <c r="IX29" s="193">
        <f t="shared" si="238"/>
        <v>3.9040600573940507</v>
      </c>
      <c r="IY29" s="212">
        <f t="shared" si="239"/>
        <v>56527.464572687313</v>
      </c>
      <c r="JC29" s="3">
        <f t="shared" si="53"/>
        <v>0</v>
      </c>
      <c r="JD29" s="6">
        <f t="shared" si="54"/>
        <v>5.7089964207353328</v>
      </c>
      <c r="JE29" s="6">
        <f t="shared" si="55"/>
        <v>0</v>
      </c>
      <c r="JF29" s="6">
        <f t="shared" si="56"/>
        <v>0</v>
      </c>
      <c r="JG29" s="193">
        <f t="shared" si="240"/>
        <v>5.6740334309306508</v>
      </c>
      <c r="JH29" s="193">
        <f t="shared" si="240"/>
        <v>4.2587437213784689</v>
      </c>
      <c r="JI29" s="193">
        <f t="shared" si="240"/>
        <v>3.8150380693314694</v>
      </c>
      <c r="JJ29" s="193">
        <f t="shared" si="240"/>
        <v>3.9040600573940507</v>
      </c>
      <c r="JK29" s="212">
        <f t="shared" si="241"/>
        <v>56521.973469430006</v>
      </c>
      <c r="JO29" s="3">
        <f t="shared" si="57"/>
        <v>0</v>
      </c>
      <c r="JP29" s="6">
        <f t="shared" si="58"/>
        <v>6.2279960953476348</v>
      </c>
      <c r="JQ29" s="6">
        <f t="shared" si="59"/>
        <v>0</v>
      </c>
      <c r="JR29" s="6">
        <f t="shared" si="60"/>
        <v>0</v>
      </c>
      <c r="JS29" s="193">
        <f t="shared" si="242"/>
        <v>5.6740334309306508</v>
      </c>
      <c r="JT29" s="193">
        <f t="shared" si="242"/>
        <v>4.2660556082597116</v>
      </c>
      <c r="JU29" s="193">
        <f t="shared" si="242"/>
        <v>3.8150380693314694</v>
      </c>
      <c r="JV29" s="193">
        <f t="shared" si="242"/>
        <v>3.9040600573940507</v>
      </c>
      <c r="JW29" s="205">
        <f t="shared" si="243"/>
        <v>56540.232440899403</v>
      </c>
      <c r="KA29" s="3">
        <f t="shared" si="61"/>
        <v>0</v>
      </c>
      <c r="KB29" s="6">
        <f t="shared" si="62"/>
        <v>0</v>
      </c>
      <c r="KC29" s="6">
        <f t="shared" si="63"/>
        <v>5.7469214278522305</v>
      </c>
      <c r="KD29" s="6">
        <f t="shared" si="64"/>
        <v>0</v>
      </c>
      <c r="KE29" s="193">
        <f t="shared" si="244"/>
        <v>5.6740334309306508</v>
      </c>
      <c r="KF29" s="193">
        <f t="shared" si="244"/>
        <v>4.1745731882913786</v>
      </c>
      <c r="KG29" s="193">
        <f t="shared" si="244"/>
        <v>3.934281542086286</v>
      </c>
      <c r="KH29" s="193">
        <f t="shared" si="244"/>
        <v>3.9040600573940507</v>
      </c>
      <c r="KI29" s="212">
        <f t="shared" si="245"/>
        <v>56896.270439461034</v>
      </c>
      <c r="KM29" s="3">
        <f t="shared" si="65"/>
        <v>0</v>
      </c>
      <c r="KN29" s="6">
        <f t="shared" si="66"/>
        <v>0</v>
      </c>
      <c r="KO29" s="6">
        <f t="shared" si="67"/>
        <v>5.0980754601914953</v>
      </c>
      <c r="KP29" s="6">
        <f t="shared" si="68"/>
        <v>0</v>
      </c>
      <c r="KQ29" s="193">
        <f t="shared" si="246"/>
        <v>5.6740334309306508</v>
      </c>
      <c r="KR29" s="193">
        <f t="shared" si="246"/>
        <v>4.1745731882913786</v>
      </c>
      <c r="KS29" s="193">
        <f t="shared" si="246"/>
        <v>3.9215090570114728</v>
      </c>
      <c r="KT29" s="193">
        <f t="shared" si="246"/>
        <v>3.9040600573940507</v>
      </c>
      <c r="KU29" s="212">
        <f t="shared" si="247"/>
        <v>56833.421606126765</v>
      </c>
      <c r="KY29" s="3">
        <f t="shared" si="69"/>
        <v>0</v>
      </c>
      <c r="KZ29" s="6">
        <f t="shared" si="70"/>
        <v>0</v>
      </c>
      <c r="LA29" s="6">
        <f t="shared" si="71"/>
        <v>6.0249982711354031</v>
      </c>
      <c r="LB29" s="6">
        <f t="shared" si="72"/>
        <v>0</v>
      </c>
      <c r="LC29" s="193">
        <f t="shared" si="248"/>
        <v>5.6740334309306508</v>
      </c>
      <c r="LD29" s="193">
        <f t="shared" si="248"/>
        <v>4.1745731882913786</v>
      </c>
      <c r="LE29" s="193">
        <f t="shared" si="248"/>
        <v>3.9397059162704346</v>
      </c>
      <c r="LF29" s="193">
        <f t="shared" si="248"/>
        <v>3.9040600573940507</v>
      </c>
      <c r="LG29" s="205">
        <f t="shared" si="249"/>
        <v>56922.982867302846</v>
      </c>
      <c r="LK29" s="3">
        <f t="shared" si="73"/>
        <v>0</v>
      </c>
      <c r="LL29" s="6">
        <f t="shared" si="74"/>
        <v>0</v>
      </c>
      <c r="LM29" s="6">
        <f t="shared" si="75"/>
        <v>0</v>
      </c>
      <c r="LN29" s="6">
        <f t="shared" si="76"/>
        <v>6.1966486763412441</v>
      </c>
      <c r="LO29" s="193">
        <f t="shared" si="250"/>
        <v>5.6740334309306508</v>
      </c>
      <c r="LP29" s="193">
        <f t="shared" si="250"/>
        <v>4.1745731882913786</v>
      </c>
      <c r="LQ29" s="193">
        <f t="shared" si="250"/>
        <v>3.8150380693314694</v>
      </c>
      <c r="LR29" s="193">
        <f t="shared" si="250"/>
        <v>4.0217753440972297</v>
      </c>
      <c r="LS29" s="212">
        <f t="shared" si="251"/>
        <v>57142.355905300894</v>
      </c>
      <c r="LW29" s="3">
        <f t="shared" si="77"/>
        <v>0</v>
      </c>
      <c r="LX29" s="6">
        <f t="shared" si="78"/>
        <v>0</v>
      </c>
      <c r="LY29" s="6">
        <f t="shared" si="79"/>
        <v>0</v>
      </c>
      <c r="LZ29" s="6">
        <f t="shared" si="80"/>
        <v>5.7765369016740413</v>
      </c>
      <c r="MA29" s="193">
        <f t="shared" si="252"/>
        <v>5.6740334309306508</v>
      </c>
      <c r="MB29" s="193">
        <f t="shared" si="252"/>
        <v>4.1745731882913786</v>
      </c>
      <c r="MC29" s="193">
        <f t="shared" si="252"/>
        <v>3.8150380693314694</v>
      </c>
      <c r="MD29" s="193">
        <f t="shared" si="252"/>
        <v>4.0142179853159758</v>
      </c>
      <c r="ME29" s="212">
        <f t="shared" si="253"/>
        <v>57088.69457098539</v>
      </c>
      <c r="MI29" s="3">
        <f t="shared" si="81"/>
        <v>0</v>
      </c>
      <c r="MJ29" s="6">
        <f t="shared" si="82"/>
        <v>0</v>
      </c>
      <c r="MK29" s="6">
        <f t="shared" si="83"/>
        <v>0</v>
      </c>
      <c r="ML29" s="6">
        <f t="shared" si="84"/>
        <v>6.564246479175047</v>
      </c>
      <c r="MM29" s="193">
        <f t="shared" si="254"/>
        <v>5.6740334309306508</v>
      </c>
      <c r="MN29" s="193">
        <f t="shared" si="254"/>
        <v>4.1745731882913786</v>
      </c>
      <c r="MO29" s="193">
        <f t="shared" si="254"/>
        <v>3.8150380693314694</v>
      </c>
      <c r="MP29" s="193">
        <f t="shared" si="254"/>
        <v>4.0283415041373845</v>
      </c>
      <c r="MQ29" s="205">
        <f t="shared" si="255"/>
        <v>57189.02014114202</v>
      </c>
      <c r="MT29" s="3">
        <f t="shared" si="85"/>
        <v>6.4081645861870653</v>
      </c>
      <c r="MU29" s="6">
        <f t="shared" si="86"/>
        <v>5.189996746123029</v>
      </c>
      <c r="MV29" s="6">
        <f t="shared" si="87"/>
        <v>5.329806162927472</v>
      </c>
      <c r="MW29" s="6">
        <f t="shared" si="88"/>
        <v>6.3016766200080445</v>
      </c>
      <c r="MX29" s="193">
        <f t="shared" si="256"/>
        <v>5.6958003542529356</v>
      </c>
      <c r="MY29" s="193">
        <f t="shared" si="256"/>
        <v>4.2513779767640907</v>
      </c>
      <c r="MZ29" s="193">
        <f t="shared" si="256"/>
        <v>3.9260894088979499</v>
      </c>
      <c r="NA29" s="193">
        <f t="shared" si="256"/>
        <v>4.0236557933806534</v>
      </c>
      <c r="NB29" s="212">
        <f t="shared" si="257"/>
        <v>57916.647941981057</v>
      </c>
      <c r="NF29" s="3">
        <f t="shared" si="89"/>
        <v>6.4081645861870644</v>
      </c>
      <c r="NG29" s="6">
        <f t="shared" si="90"/>
        <v>0</v>
      </c>
      <c r="NH29" s="6">
        <f t="shared" si="91"/>
        <v>0</v>
      </c>
      <c r="NI29" s="6">
        <f t="shared" si="92"/>
        <v>0</v>
      </c>
      <c r="NJ29" s="193">
        <f t="shared" si="258"/>
        <v>5.6958003542529356</v>
      </c>
      <c r="NK29" s="193">
        <f t="shared" si="258"/>
        <v>4.1745731882913786</v>
      </c>
      <c r="NL29" s="193">
        <f t="shared" si="258"/>
        <v>3.8150380693314694</v>
      </c>
      <c r="NM29" s="193">
        <f t="shared" si="258"/>
        <v>3.9040600573940507</v>
      </c>
      <c r="NN29" s="212">
        <f t="shared" si="259"/>
        <v>56324.782130031752</v>
      </c>
      <c r="NR29" s="3">
        <f t="shared" si="93"/>
        <v>0</v>
      </c>
      <c r="NS29" s="6">
        <f t="shared" si="94"/>
        <v>5.189996746123029</v>
      </c>
      <c r="NT29" s="6">
        <f t="shared" si="95"/>
        <v>0</v>
      </c>
      <c r="NU29" s="6">
        <f t="shared" si="96"/>
        <v>0</v>
      </c>
      <c r="NV29" s="193">
        <f t="shared" si="260"/>
        <v>5.6740334309306508</v>
      </c>
      <c r="NW29" s="193">
        <f t="shared" si="260"/>
        <v>4.2513779767640907</v>
      </c>
      <c r="NX29" s="193">
        <f t="shared" si="260"/>
        <v>3.8150380693314694</v>
      </c>
      <c r="NY29" s="193">
        <f t="shared" si="260"/>
        <v>3.9040600573940507</v>
      </c>
      <c r="NZ29" s="212">
        <f t="shared" si="261"/>
        <v>56503.585968249914</v>
      </c>
      <c r="OD29" s="3">
        <f t="shared" si="97"/>
        <v>0</v>
      </c>
      <c r="OE29" s="6">
        <f t="shared" si="98"/>
        <v>0</v>
      </c>
      <c r="OF29" s="6">
        <f t="shared" si="99"/>
        <v>5.329806162927472</v>
      </c>
      <c r="OG29" s="6">
        <f t="shared" si="100"/>
        <v>0</v>
      </c>
      <c r="OH29" s="193">
        <f t="shared" si="262"/>
        <v>5.6740334309306508</v>
      </c>
      <c r="OI29" s="193">
        <f t="shared" si="262"/>
        <v>4.1745731882913786</v>
      </c>
      <c r="OJ29" s="193">
        <f t="shared" si="262"/>
        <v>3.9260894088979499</v>
      </c>
      <c r="OK29" s="193">
        <f t="shared" si="262"/>
        <v>3.9040600573940507</v>
      </c>
      <c r="OL29" s="212">
        <f t="shared" si="263"/>
        <v>56855.95189235227</v>
      </c>
      <c r="OP29" s="3">
        <f t="shared" si="101"/>
        <v>0</v>
      </c>
      <c r="OQ29" s="6">
        <f t="shared" si="102"/>
        <v>0</v>
      </c>
      <c r="OR29" s="6">
        <f t="shared" si="103"/>
        <v>0</v>
      </c>
      <c r="OS29" s="6">
        <f t="shared" si="104"/>
        <v>6.3016766200080445</v>
      </c>
      <c r="OT29" s="193">
        <f t="shared" si="264"/>
        <v>5.6740334309306508</v>
      </c>
      <c r="OU29" s="193">
        <f t="shared" si="264"/>
        <v>4.1745731882913786</v>
      </c>
      <c r="OV29" s="193">
        <f t="shared" si="264"/>
        <v>3.8150380693314694</v>
      </c>
      <c r="OW29" s="193">
        <f t="shared" si="264"/>
        <v>4.0236557933806534</v>
      </c>
      <c r="OX29" s="232">
        <f t="shared" si="265"/>
        <v>57155.715947045108</v>
      </c>
    </row>
    <row r="30" spans="2:414" x14ac:dyDescent="0.2">
      <c r="B30" s="81">
        <v>45465</v>
      </c>
      <c r="C30">
        <v>130</v>
      </c>
      <c r="D30">
        <v>11.262869953452608</v>
      </c>
      <c r="E30">
        <v>0</v>
      </c>
      <c r="F30">
        <v>0</v>
      </c>
      <c r="G30">
        <v>0</v>
      </c>
      <c r="H30">
        <v>0</v>
      </c>
      <c r="I30">
        <v>0</v>
      </c>
      <c r="J30">
        <v>1</v>
      </c>
      <c r="K30">
        <v>0</v>
      </c>
      <c r="L30">
        <v>0</v>
      </c>
      <c r="M30">
        <v>0</v>
      </c>
      <c r="N30">
        <v>0</v>
      </c>
      <c r="O30">
        <v>0</v>
      </c>
      <c r="P30">
        <v>0</v>
      </c>
      <c r="Q30">
        <v>0</v>
      </c>
      <c r="R30">
        <v>0</v>
      </c>
      <c r="S30">
        <v>0</v>
      </c>
      <c r="T30">
        <v>16900</v>
      </c>
      <c r="U30">
        <v>6.7562516686272032</v>
      </c>
      <c r="V30">
        <v>5.1956743212422412</v>
      </c>
      <c r="W30">
        <v>4.640192250857945</v>
      </c>
      <c r="X30">
        <v>5.3227935569902174</v>
      </c>
      <c r="Y30" s="3">
        <v>568.20804842325924</v>
      </c>
      <c r="Z30" s="3">
        <v>115.47772406468522</v>
      </c>
      <c r="AA30" s="3">
        <v>58.185772107972667</v>
      </c>
      <c r="AB30" s="3">
        <v>155.35220464769017</v>
      </c>
      <c r="AC30">
        <v>0</v>
      </c>
      <c r="AD30">
        <v>0</v>
      </c>
      <c r="AE30" s="6"/>
      <c r="AF30" s="1" t="s">
        <v>5</v>
      </c>
      <c r="AG30">
        <v>130</v>
      </c>
      <c r="AH30" s="189">
        <v>45465</v>
      </c>
      <c r="AI30">
        <f t="shared" si="105"/>
        <v>6</v>
      </c>
      <c r="AJ30">
        <v>130</v>
      </c>
      <c r="AK30">
        <v>0</v>
      </c>
      <c r="AL30">
        <v>0</v>
      </c>
      <c r="AM30">
        <v>0</v>
      </c>
      <c r="AN30">
        <v>0</v>
      </c>
      <c r="AO30">
        <v>0</v>
      </c>
      <c r="AP30">
        <v>0</v>
      </c>
      <c r="AQ30">
        <v>0</v>
      </c>
      <c r="AS30" s="37"/>
      <c r="AT30" s="37"/>
      <c r="AU30" s="6">
        <f t="shared" si="106"/>
        <v>0</v>
      </c>
      <c r="AV30" s="6">
        <f t="shared" si="107"/>
        <v>0</v>
      </c>
      <c r="AW30" s="6">
        <f t="shared" si="108"/>
        <v>0</v>
      </c>
      <c r="AX30" s="6">
        <f t="shared" si="109"/>
        <v>0</v>
      </c>
      <c r="AY30" s="193">
        <f t="shared" si="110"/>
        <v>5.6740334309306508</v>
      </c>
      <c r="AZ30" s="193">
        <f t="shared" si="111"/>
        <v>4.1745731882913786</v>
      </c>
      <c r="BA30" s="193">
        <f t="shared" si="112"/>
        <v>3.8150380693314694</v>
      </c>
      <c r="BB30" s="193">
        <f t="shared" si="113"/>
        <v>3.9040600573940507</v>
      </c>
      <c r="BC30" s="72">
        <f t="shared" si="114"/>
        <v>56312.210093717425</v>
      </c>
      <c r="BG30" s="3">
        <f t="shared" si="115"/>
        <v>6.6211266352546589</v>
      </c>
      <c r="BH30" s="6">
        <f t="shared" si="116"/>
        <v>0</v>
      </c>
      <c r="BI30" s="6">
        <f t="shared" si="117"/>
        <v>0</v>
      </c>
      <c r="BJ30" s="6">
        <f t="shared" si="118"/>
        <v>0</v>
      </c>
      <c r="BK30" s="193">
        <f t="shared" si="119"/>
        <v>5.6965156608276111</v>
      </c>
      <c r="BL30" s="193">
        <f t="shared" si="120"/>
        <v>4.1745731882913786</v>
      </c>
      <c r="BM30" s="193">
        <f t="shared" si="121"/>
        <v>3.8150380693314694</v>
      </c>
      <c r="BN30" s="193">
        <f t="shared" si="122"/>
        <v>3.9040600573940507</v>
      </c>
      <c r="BO30" s="72">
        <f t="shared" si="123"/>
        <v>56325.195321040359</v>
      </c>
      <c r="BS30" s="3">
        <f t="shared" si="124"/>
        <v>6.6211474964356096</v>
      </c>
      <c r="BT30" s="6">
        <f t="shared" si="125"/>
        <v>0</v>
      </c>
      <c r="BU30" s="6">
        <f t="shared" si="126"/>
        <v>0</v>
      </c>
      <c r="BV30" s="6">
        <f t="shared" si="127"/>
        <v>0</v>
      </c>
      <c r="BW30" s="193">
        <f t="shared" si="128"/>
        <v>5.6965157308720329</v>
      </c>
      <c r="BX30" s="193">
        <f t="shared" si="129"/>
        <v>4.1745731882913786</v>
      </c>
      <c r="BY30" s="193">
        <f t="shared" si="266"/>
        <v>3.8150380693314694</v>
      </c>
      <c r="BZ30" s="193">
        <f t="shared" si="131"/>
        <v>3.9040600573940507</v>
      </c>
      <c r="CA30" s="72">
        <f t="shared" si="132"/>
        <v>56325.195321040359</v>
      </c>
      <c r="CE30" s="3">
        <f t="shared" si="133"/>
        <v>0</v>
      </c>
      <c r="CF30" s="6">
        <f t="shared" si="134"/>
        <v>5.1956743212422412</v>
      </c>
      <c r="CG30" s="6">
        <f t="shared" si="135"/>
        <v>0</v>
      </c>
      <c r="CH30" s="6">
        <f t="shared" si="136"/>
        <v>0</v>
      </c>
      <c r="CI30" s="193">
        <f t="shared" si="137"/>
        <v>5.6740334309306508</v>
      </c>
      <c r="CJ30" s="193">
        <f t="shared" si="138"/>
        <v>4.2514588482331117</v>
      </c>
      <c r="CK30" s="193">
        <f t="shared" si="267"/>
        <v>3.8150380693314694</v>
      </c>
      <c r="CL30" s="193">
        <f t="shared" si="140"/>
        <v>3.9040600573940507</v>
      </c>
      <c r="CM30" s="72">
        <f t="shared" si="141"/>
        <v>56503.787819530815</v>
      </c>
      <c r="CQ30" s="3">
        <f t="shared" si="142"/>
        <v>0</v>
      </c>
      <c r="CR30" s="6">
        <f t="shared" si="143"/>
        <v>5.1957308285026365</v>
      </c>
      <c r="CS30" s="6">
        <f t="shared" si="144"/>
        <v>0</v>
      </c>
      <c r="CT30" s="6">
        <f t="shared" si="145"/>
        <v>0</v>
      </c>
      <c r="CU30" s="193">
        <f t="shared" si="146"/>
        <v>5.6740334309306508</v>
      </c>
      <c r="CV30" s="193">
        <f t="shared" si="147"/>
        <v>4.2514596530905457</v>
      </c>
      <c r="CW30" s="193">
        <f t="shared" si="268"/>
        <v>3.8150380693314694</v>
      </c>
      <c r="CX30" s="193">
        <f t="shared" si="149"/>
        <v>3.9040600573940507</v>
      </c>
      <c r="CY30" s="72">
        <f t="shared" si="150"/>
        <v>56503.789828419787</v>
      </c>
      <c r="DC30" s="3">
        <f t="shared" si="151"/>
        <v>0</v>
      </c>
      <c r="DD30" s="6">
        <f t="shared" si="152"/>
        <v>0</v>
      </c>
      <c r="DE30" s="6">
        <f t="shared" si="153"/>
        <v>4.8722018634008428</v>
      </c>
      <c r="DF30" s="6">
        <f t="shared" si="154"/>
        <v>0</v>
      </c>
      <c r="DG30" s="193">
        <f t="shared" si="155"/>
        <v>5.6740334309306508</v>
      </c>
      <c r="DH30" s="193">
        <f t="shared" si="156"/>
        <v>4.1745731882913786</v>
      </c>
      <c r="DI30" s="193">
        <f t="shared" si="269"/>
        <v>3.9170241934532344</v>
      </c>
      <c r="DJ30" s="193">
        <f t="shared" si="158"/>
        <v>3.9040600573940507</v>
      </c>
      <c r="DK30" s="72">
        <f t="shared" si="159"/>
        <v>56811.369668141684</v>
      </c>
      <c r="DO30" s="3">
        <f t="shared" si="160"/>
        <v>0</v>
      </c>
      <c r="DP30" s="6">
        <f t="shared" si="161"/>
        <v>0</v>
      </c>
      <c r="DQ30" s="6">
        <f t="shared" si="162"/>
        <v>4.6402818659981078</v>
      </c>
      <c r="DR30" s="6">
        <f t="shared" si="163"/>
        <v>0</v>
      </c>
      <c r="DS30" s="193">
        <f t="shared" si="164"/>
        <v>5.6740334309306508</v>
      </c>
      <c r="DT30" s="193">
        <f t="shared" si="165"/>
        <v>4.1745731882913786</v>
      </c>
      <c r="DU30" s="193">
        <f t="shared" si="270"/>
        <v>3.9123982499072736</v>
      </c>
      <c r="DV30" s="193">
        <f t="shared" si="167"/>
        <v>3.9040600573940507</v>
      </c>
      <c r="DW30" s="72">
        <f t="shared" si="168"/>
        <v>56788.633008445147</v>
      </c>
      <c r="EA30" s="3">
        <f t="shared" si="169"/>
        <v>0</v>
      </c>
      <c r="EB30" s="6">
        <f t="shared" si="170"/>
        <v>0</v>
      </c>
      <c r="EC30" s="6">
        <f t="shared" si="171"/>
        <v>0</v>
      </c>
      <c r="ED30" s="6">
        <f t="shared" si="172"/>
        <v>15.968380670970653</v>
      </c>
      <c r="EE30" s="193">
        <f t="shared" si="173"/>
        <v>5.6740334309306508</v>
      </c>
      <c r="EF30" s="193">
        <f t="shared" si="174"/>
        <v>4.1745731882913786</v>
      </c>
      <c r="EG30" s="193">
        <f t="shared" si="271"/>
        <v>3.8150380693314694</v>
      </c>
      <c r="EH30" s="193">
        <f t="shared" si="176"/>
        <v>4.1831459433071956</v>
      </c>
      <c r="EI30" s="72">
        <f t="shared" si="177"/>
        <v>58300.288828508194</v>
      </c>
      <c r="EM30" s="3">
        <f t="shared" si="178"/>
        <v>0</v>
      </c>
      <c r="EN30" s="6">
        <f t="shared" si="179"/>
        <v>0</v>
      </c>
      <c r="EO30" s="6">
        <f t="shared" si="180"/>
        <v>0</v>
      </c>
      <c r="EP30" s="6">
        <f t="shared" si="181"/>
        <v>5.3229249287452864</v>
      </c>
      <c r="EQ30" s="193">
        <f t="shared" si="182"/>
        <v>5.6740334309306508</v>
      </c>
      <c r="ER30" s="193">
        <f t="shared" si="183"/>
        <v>4.1745731882913786</v>
      </c>
      <c r="ES30" s="193">
        <f t="shared" si="272"/>
        <v>3.8150380693314694</v>
      </c>
      <c r="ET30" s="193">
        <f t="shared" si="185"/>
        <v>4.0059933524441762</v>
      </c>
      <c r="EU30" s="72">
        <f t="shared" si="186"/>
        <v>57030.35249104815</v>
      </c>
      <c r="EY30" s="3">
        <f t="shared" si="187"/>
        <v>6.6211266352546589</v>
      </c>
      <c r="EZ30" s="6">
        <f t="shared" si="188"/>
        <v>5.1956743212422412</v>
      </c>
      <c r="FA30" s="6">
        <f t="shared" si="189"/>
        <v>4.8722018634008428</v>
      </c>
      <c r="FB30" s="6">
        <f t="shared" si="190"/>
        <v>15.968380670970653</v>
      </c>
      <c r="FC30" s="193">
        <f t="shared" si="191"/>
        <v>5.6965156608276111</v>
      </c>
      <c r="FD30" s="193">
        <f t="shared" si="192"/>
        <v>4.2514588482331117</v>
      </c>
      <c r="FE30" s="193">
        <f t="shared" si="273"/>
        <v>3.9170241934532344</v>
      </c>
      <c r="FF30" s="193">
        <f t="shared" si="194"/>
        <v>4.1831459433071956</v>
      </c>
      <c r="FG30" s="72">
        <f t="shared" si="195"/>
        <v>59030.779416095422</v>
      </c>
      <c r="FK30" s="3">
        <f t="shared" si="196"/>
        <v>6.7562725298081547</v>
      </c>
      <c r="FL30" s="6">
        <f t="shared" si="197"/>
        <v>5.1957308285026365</v>
      </c>
      <c r="FM30" s="6">
        <f t="shared" si="198"/>
        <v>4.6402818659981078</v>
      </c>
      <c r="FN30" s="6">
        <f t="shared" si="199"/>
        <v>5.3229249287452864</v>
      </c>
      <c r="FO30" s="193">
        <f t="shared" si="200"/>
        <v>5.6969693297428536</v>
      </c>
      <c r="FP30" s="193">
        <f t="shared" si="201"/>
        <v>4.2514596530905457</v>
      </c>
      <c r="FQ30" s="193">
        <f t="shared" si="274"/>
        <v>3.9123982499072736</v>
      </c>
      <c r="FR30" s="193">
        <f t="shared" si="203"/>
        <v>4.0059933524441762</v>
      </c>
      <c r="FS30" s="205">
        <f t="shared" si="204"/>
        <v>57722.091365019674</v>
      </c>
      <c r="FW30" s="3">
        <f t="shared" si="205"/>
        <v>7.7696894189212831</v>
      </c>
      <c r="FX30" s="6">
        <f t="shared" si="206"/>
        <v>5.8711119830037317</v>
      </c>
      <c r="FY30" s="6">
        <f t="shared" si="207"/>
        <v>5.7538383910638515</v>
      </c>
      <c r="FZ30" s="6">
        <f t="shared" si="208"/>
        <v>6.2808963972484566</v>
      </c>
      <c r="GA30" s="193">
        <f t="shared" si="209"/>
        <v>5.7003647089786229</v>
      </c>
      <c r="GB30" s="193">
        <f t="shared" si="210"/>
        <v>4.2610334209983884</v>
      </c>
      <c r="GC30" s="193">
        <f t="shared" si="275"/>
        <v>3.934416826986237</v>
      </c>
      <c r="GD30" s="193">
        <f t="shared" si="212"/>
        <v>4.0232840190349926</v>
      </c>
      <c r="GE30" s="72">
        <f t="shared" si="213"/>
        <v>57983.156680078333</v>
      </c>
      <c r="GI30" s="3">
        <f t="shared" si="214"/>
        <v>7.4318768354899243</v>
      </c>
      <c r="GJ30" s="6">
        <f t="shared" si="215"/>
        <v>5.7152417533664659</v>
      </c>
      <c r="GK30" s="6">
        <f t="shared" si="216"/>
        <v>5.1042114759437398</v>
      </c>
      <c r="GL30" s="6">
        <f t="shared" si="217"/>
        <v>5.8550729126892396</v>
      </c>
      <c r="GM30" s="193">
        <f t="shared" si="218"/>
        <v>5.6992341730871816</v>
      </c>
      <c r="GN30" s="193">
        <f t="shared" si="219"/>
        <v>4.2588320268269859</v>
      </c>
      <c r="GO30" s="193">
        <f t="shared" si="276"/>
        <v>3.9216306113113424</v>
      </c>
      <c r="GP30" s="193">
        <f t="shared" si="221"/>
        <v>4.0156351109614423</v>
      </c>
      <c r="GQ30" s="72">
        <f t="shared" si="222"/>
        <v>57857.691760006324</v>
      </c>
      <c r="GU30" s="3">
        <f t="shared" si="223"/>
        <v>8.7831271692153638</v>
      </c>
      <c r="GV30" s="6">
        <f t="shared" si="224"/>
        <v>6.2348091854906889</v>
      </c>
      <c r="GW30" s="6">
        <f t="shared" si="225"/>
        <v>6.0322499261153286</v>
      </c>
      <c r="GX30" s="6">
        <f t="shared" si="226"/>
        <v>6.6534919462377715</v>
      </c>
      <c r="GY30" s="193">
        <f t="shared" si="227"/>
        <v>5.7037486681544083</v>
      </c>
      <c r="GZ30" s="193">
        <f t="shared" si="228"/>
        <v>4.266151239317308</v>
      </c>
      <c r="HA30" s="193">
        <f t="shared" si="277"/>
        <v>3.9398469795450923</v>
      </c>
      <c r="HB30" s="193">
        <f t="shared" si="230"/>
        <v>4.0299291545506124</v>
      </c>
      <c r="HC30" s="205">
        <f t="shared" si="231"/>
        <v>58073.493674525438</v>
      </c>
      <c r="HG30" s="3">
        <f t="shared" si="37"/>
        <v>7.7696894189212831</v>
      </c>
      <c r="HH30" s="6">
        <f t="shared" si="38"/>
        <v>0</v>
      </c>
      <c r="HI30" s="6">
        <f t="shared" si="39"/>
        <v>0</v>
      </c>
      <c r="HJ30" s="6">
        <f t="shared" si="40"/>
        <v>0</v>
      </c>
      <c r="HK30" s="193">
        <f t="shared" si="232"/>
        <v>5.7003647089786229</v>
      </c>
      <c r="HL30" s="193">
        <f t="shared" si="232"/>
        <v>4.1745731882913786</v>
      </c>
      <c r="HM30" s="193">
        <f t="shared" si="232"/>
        <v>3.8150380693314694</v>
      </c>
      <c r="HN30" s="193">
        <f t="shared" si="232"/>
        <v>3.9040600573940507</v>
      </c>
      <c r="HO30" s="212">
        <f t="shared" si="233"/>
        <v>56327.418744349299</v>
      </c>
      <c r="HS30" s="3">
        <f t="shared" si="41"/>
        <v>7.4318768354899243</v>
      </c>
      <c r="HT30" s="6">
        <f t="shared" si="42"/>
        <v>0</v>
      </c>
      <c r="HU30" s="6">
        <f t="shared" si="43"/>
        <v>0</v>
      </c>
      <c r="HV30" s="6">
        <f t="shared" si="44"/>
        <v>0</v>
      </c>
      <c r="HW30" s="193">
        <f t="shared" si="234"/>
        <v>5.6992341730871816</v>
      </c>
      <c r="HX30" s="193">
        <f t="shared" si="234"/>
        <v>4.1745731882913786</v>
      </c>
      <c r="HY30" s="193">
        <f t="shared" si="234"/>
        <v>3.8150380693314694</v>
      </c>
      <c r="HZ30" s="193">
        <f t="shared" si="234"/>
        <v>3.9040600573940507</v>
      </c>
      <c r="IA30" s="212">
        <f t="shared" si="235"/>
        <v>56326.765675124363</v>
      </c>
      <c r="IE30" s="3">
        <f t="shared" si="45"/>
        <v>8.7831271692153638</v>
      </c>
      <c r="IF30" s="6">
        <f t="shared" si="46"/>
        <v>0</v>
      </c>
      <c r="IG30" s="6">
        <f t="shared" si="47"/>
        <v>0</v>
      </c>
      <c r="IH30" s="6">
        <f t="shared" si="48"/>
        <v>0</v>
      </c>
      <c r="II30" s="193">
        <f t="shared" si="236"/>
        <v>5.7037486681544083</v>
      </c>
      <c r="IJ30" s="193">
        <f t="shared" si="236"/>
        <v>4.1745731882913786</v>
      </c>
      <c r="IK30" s="193">
        <f t="shared" si="236"/>
        <v>3.8150380693314694</v>
      </c>
      <c r="IL30" s="193">
        <f t="shared" si="236"/>
        <v>3.9040600573940507</v>
      </c>
      <c r="IM30" s="205">
        <f t="shared" si="237"/>
        <v>56329.373579018851</v>
      </c>
      <c r="IQ30" s="3">
        <f t="shared" si="49"/>
        <v>0</v>
      </c>
      <c r="IR30" s="6">
        <f t="shared" si="50"/>
        <v>5.8711119830037317</v>
      </c>
      <c r="IS30" s="6">
        <f t="shared" si="51"/>
        <v>0</v>
      </c>
      <c r="IT30" s="6">
        <f t="shared" si="52"/>
        <v>0</v>
      </c>
      <c r="IU30" s="193">
        <f t="shared" si="238"/>
        <v>5.6740334309306508</v>
      </c>
      <c r="IV30" s="193">
        <f t="shared" si="238"/>
        <v>4.2610334209983884</v>
      </c>
      <c r="IW30" s="193">
        <f t="shared" si="238"/>
        <v>3.8150380693314694</v>
      </c>
      <c r="IX30" s="193">
        <f t="shared" si="238"/>
        <v>3.9040600573940507</v>
      </c>
      <c r="IY30" s="212">
        <f t="shared" si="239"/>
        <v>56527.690587785117</v>
      </c>
      <c r="JC30" s="3">
        <f t="shared" si="53"/>
        <v>0</v>
      </c>
      <c r="JD30" s="6">
        <f t="shared" si="54"/>
        <v>5.7152417533664659</v>
      </c>
      <c r="JE30" s="6">
        <f t="shared" si="55"/>
        <v>0</v>
      </c>
      <c r="JF30" s="6">
        <f t="shared" si="56"/>
        <v>0</v>
      </c>
      <c r="JG30" s="193">
        <f t="shared" si="240"/>
        <v>5.6740334309306508</v>
      </c>
      <c r="JH30" s="193">
        <f t="shared" si="240"/>
        <v>4.2588320268269859</v>
      </c>
      <c r="JI30" s="193">
        <f t="shared" si="240"/>
        <v>3.8150380693314694</v>
      </c>
      <c r="JJ30" s="193">
        <f t="shared" si="240"/>
        <v>3.9040600573940507</v>
      </c>
      <c r="JK30" s="212">
        <f t="shared" si="241"/>
        <v>56522.193947325854</v>
      </c>
      <c r="JO30" s="3">
        <f t="shared" si="57"/>
        <v>0</v>
      </c>
      <c r="JP30" s="6">
        <f t="shared" si="58"/>
        <v>6.2348091854906889</v>
      </c>
      <c r="JQ30" s="6">
        <f t="shared" si="59"/>
        <v>0</v>
      </c>
      <c r="JR30" s="6">
        <f t="shared" si="60"/>
        <v>0</v>
      </c>
      <c r="JS30" s="193">
        <f t="shared" si="242"/>
        <v>5.6740334309306508</v>
      </c>
      <c r="JT30" s="193">
        <f t="shared" si="242"/>
        <v>4.266151239317308</v>
      </c>
      <c r="JU30" s="193">
        <f t="shared" si="242"/>
        <v>3.8150380693314694</v>
      </c>
      <c r="JV30" s="193">
        <f t="shared" si="242"/>
        <v>3.9040600573940507</v>
      </c>
      <c r="JW30" s="205">
        <f t="shared" si="243"/>
        <v>56540.47128628564</v>
      </c>
      <c r="KA30" s="3">
        <f t="shared" si="61"/>
        <v>0</v>
      </c>
      <c r="KB30" s="6">
        <f t="shared" si="62"/>
        <v>0</v>
      </c>
      <c r="KC30" s="6">
        <f t="shared" si="63"/>
        <v>5.7538383910638515</v>
      </c>
      <c r="KD30" s="6">
        <f t="shared" si="64"/>
        <v>0</v>
      </c>
      <c r="KE30" s="193">
        <f t="shared" si="244"/>
        <v>5.6740334309306508</v>
      </c>
      <c r="KF30" s="193">
        <f t="shared" si="244"/>
        <v>4.1745731882913786</v>
      </c>
      <c r="KG30" s="193">
        <f t="shared" si="244"/>
        <v>3.934416826986237</v>
      </c>
      <c r="KH30" s="193">
        <f t="shared" si="244"/>
        <v>3.9040600573940507</v>
      </c>
      <c r="KI30" s="212">
        <f t="shared" si="245"/>
        <v>56896.936499930503</v>
      </c>
      <c r="KM30" s="3">
        <f t="shared" si="65"/>
        <v>0</v>
      </c>
      <c r="KN30" s="6">
        <f t="shared" si="66"/>
        <v>0</v>
      </c>
      <c r="KO30" s="6">
        <f t="shared" si="67"/>
        <v>5.1042114759437398</v>
      </c>
      <c r="KP30" s="6">
        <f t="shared" si="68"/>
        <v>0</v>
      </c>
      <c r="KQ30" s="193">
        <f t="shared" si="246"/>
        <v>5.6740334309306508</v>
      </c>
      <c r="KR30" s="193">
        <f t="shared" si="246"/>
        <v>4.1745731882913786</v>
      </c>
      <c r="KS30" s="193">
        <f t="shared" si="246"/>
        <v>3.9216306113113424</v>
      </c>
      <c r="KT30" s="193">
        <f t="shared" si="246"/>
        <v>3.9040600573940507</v>
      </c>
      <c r="KU30" s="212">
        <f t="shared" si="247"/>
        <v>56834.019404056329</v>
      </c>
      <c r="KY30" s="3">
        <f t="shared" si="69"/>
        <v>0</v>
      </c>
      <c r="KZ30" s="6">
        <f t="shared" si="70"/>
        <v>0</v>
      </c>
      <c r="LA30" s="6">
        <f t="shared" si="71"/>
        <v>6.0322499261153286</v>
      </c>
      <c r="LB30" s="6">
        <f t="shared" si="72"/>
        <v>0</v>
      </c>
      <c r="LC30" s="193">
        <f t="shared" si="248"/>
        <v>5.6740334309306508</v>
      </c>
      <c r="LD30" s="193">
        <f t="shared" si="248"/>
        <v>4.1745731882913786</v>
      </c>
      <c r="LE30" s="193">
        <f t="shared" si="248"/>
        <v>3.9398469795450923</v>
      </c>
      <c r="LF30" s="193">
        <f t="shared" si="248"/>
        <v>3.9040600573940507</v>
      </c>
      <c r="LG30" s="205">
        <f t="shared" si="249"/>
        <v>56923.677703212437</v>
      </c>
      <c r="LK30" s="3">
        <f t="shared" si="73"/>
        <v>0</v>
      </c>
      <c r="LL30" s="6">
        <f t="shared" si="74"/>
        <v>0</v>
      </c>
      <c r="LM30" s="6">
        <f t="shared" si="75"/>
        <v>0</v>
      </c>
      <c r="LN30" s="6">
        <f t="shared" si="76"/>
        <v>6.2808963972484566</v>
      </c>
      <c r="LO30" s="193">
        <f t="shared" si="250"/>
        <v>5.6740334309306508</v>
      </c>
      <c r="LP30" s="193">
        <f t="shared" si="250"/>
        <v>4.1745731882913786</v>
      </c>
      <c r="LQ30" s="193">
        <f t="shared" si="250"/>
        <v>3.8150380693314694</v>
      </c>
      <c r="LR30" s="193">
        <f t="shared" si="250"/>
        <v>4.0232840190349926</v>
      </c>
      <c r="LS30" s="212">
        <f t="shared" si="251"/>
        <v>57153.074351431678</v>
      </c>
      <c r="LW30" s="3">
        <f t="shared" si="77"/>
        <v>0</v>
      </c>
      <c r="LX30" s="6">
        <f t="shared" si="78"/>
        <v>0</v>
      </c>
      <c r="LY30" s="6">
        <f t="shared" si="79"/>
        <v>0</v>
      </c>
      <c r="LZ30" s="6">
        <f t="shared" si="80"/>
        <v>5.8550729126892396</v>
      </c>
      <c r="MA30" s="193">
        <f t="shared" si="252"/>
        <v>5.6740334309306508</v>
      </c>
      <c r="MB30" s="193">
        <f t="shared" si="252"/>
        <v>4.1745731882913786</v>
      </c>
      <c r="MC30" s="193">
        <f t="shared" si="252"/>
        <v>3.8150380693314694</v>
      </c>
      <c r="MD30" s="193">
        <f t="shared" si="252"/>
        <v>4.0156351109614423</v>
      </c>
      <c r="ME30" s="212">
        <f t="shared" si="253"/>
        <v>57098.753089279264</v>
      </c>
      <c r="MI30" s="3">
        <f t="shared" si="81"/>
        <v>0</v>
      </c>
      <c r="MJ30" s="6">
        <f t="shared" si="82"/>
        <v>0</v>
      </c>
      <c r="MK30" s="6">
        <f t="shared" si="83"/>
        <v>0</v>
      </c>
      <c r="ML30" s="6">
        <f t="shared" si="84"/>
        <v>6.6534919462377715</v>
      </c>
      <c r="MM30" s="193">
        <f t="shared" si="254"/>
        <v>5.6740334309306508</v>
      </c>
      <c r="MN30" s="193">
        <f t="shared" si="254"/>
        <v>4.1745731882913786</v>
      </c>
      <c r="MO30" s="193">
        <f t="shared" si="254"/>
        <v>3.8150380693314694</v>
      </c>
      <c r="MP30" s="193">
        <f t="shared" si="254"/>
        <v>4.0299291545506124</v>
      </c>
      <c r="MQ30" s="205">
        <f t="shared" si="255"/>
        <v>57200.30893857959</v>
      </c>
      <c r="MT30" s="3">
        <f t="shared" si="85"/>
        <v>6.4184390851958426</v>
      </c>
      <c r="MU30" s="6">
        <f t="shared" si="86"/>
        <v>5.1956743212422412</v>
      </c>
      <c r="MV30" s="6">
        <f t="shared" si="87"/>
        <v>5.3362210884866359</v>
      </c>
      <c r="MW30" s="6">
        <f t="shared" si="88"/>
        <v>6.3873522683882609</v>
      </c>
      <c r="MX30" s="193">
        <f t="shared" si="256"/>
        <v>5.695834876455323</v>
      </c>
      <c r="MY30" s="193">
        <f t="shared" si="256"/>
        <v>4.2514588482331117</v>
      </c>
      <c r="MZ30" s="193">
        <f t="shared" si="256"/>
        <v>3.9262159073427489</v>
      </c>
      <c r="NA30" s="193">
        <f t="shared" si="256"/>
        <v>4.0251871393566656</v>
      </c>
      <c r="NB30" s="212">
        <f t="shared" si="257"/>
        <v>57928.536432116372</v>
      </c>
      <c r="NF30" s="3">
        <f t="shared" si="89"/>
        <v>6.4184390851958417</v>
      </c>
      <c r="NG30" s="6">
        <f t="shared" si="90"/>
        <v>0</v>
      </c>
      <c r="NH30" s="6">
        <f t="shared" si="91"/>
        <v>0</v>
      </c>
      <c r="NI30" s="6">
        <f t="shared" si="92"/>
        <v>0</v>
      </c>
      <c r="NJ30" s="193">
        <f t="shared" si="258"/>
        <v>5.695834876455323</v>
      </c>
      <c r="NK30" s="193">
        <f t="shared" si="258"/>
        <v>4.1745731882913786</v>
      </c>
      <c r="NL30" s="193">
        <f t="shared" si="258"/>
        <v>3.8150380693314694</v>
      </c>
      <c r="NM30" s="193">
        <f t="shared" si="258"/>
        <v>3.9040600573940507</v>
      </c>
      <c r="NN30" s="212">
        <f t="shared" si="259"/>
        <v>56324.802071430786</v>
      </c>
      <c r="NR30" s="3">
        <f t="shared" si="93"/>
        <v>0</v>
      </c>
      <c r="NS30" s="6">
        <f t="shared" si="94"/>
        <v>5.1956743212422412</v>
      </c>
      <c r="NT30" s="6">
        <f t="shared" si="95"/>
        <v>0</v>
      </c>
      <c r="NU30" s="6">
        <f t="shared" si="96"/>
        <v>0</v>
      </c>
      <c r="NV30" s="193">
        <f t="shared" si="260"/>
        <v>5.6740334309306508</v>
      </c>
      <c r="NW30" s="193">
        <f t="shared" si="260"/>
        <v>4.2514588482331117</v>
      </c>
      <c r="NX30" s="193">
        <f t="shared" si="260"/>
        <v>3.8150380693314694</v>
      </c>
      <c r="NY30" s="193">
        <f t="shared" si="260"/>
        <v>3.9040600573940507</v>
      </c>
      <c r="NZ30" s="212">
        <f t="shared" si="261"/>
        <v>56503.787819530815</v>
      </c>
      <c r="OD30" s="3">
        <f t="shared" si="97"/>
        <v>0</v>
      </c>
      <c r="OE30" s="6">
        <f t="shared" si="98"/>
        <v>0</v>
      </c>
      <c r="OF30" s="6">
        <f t="shared" si="99"/>
        <v>5.3362210884866359</v>
      </c>
      <c r="OG30" s="6">
        <f t="shared" si="100"/>
        <v>0</v>
      </c>
      <c r="OH30" s="193">
        <f t="shared" si="262"/>
        <v>5.6740334309306508</v>
      </c>
      <c r="OI30" s="193">
        <f t="shared" si="262"/>
        <v>4.1745731882913786</v>
      </c>
      <c r="OJ30" s="193">
        <f t="shared" si="262"/>
        <v>3.9262159073427489</v>
      </c>
      <c r="OK30" s="193">
        <f t="shared" si="262"/>
        <v>3.9040600573940507</v>
      </c>
      <c r="OL30" s="212">
        <f t="shared" si="263"/>
        <v>56856.574252093073</v>
      </c>
      <c r="OP30" s="3">
        <f t="shared" si="101"/>
        <v>0</v>
      </c>
      <c r="OQ30" s="6">
        <f t="shared" si="102"/>
        <v>0</v>
      </c>
      <c r="OR30" s="6">
        <f t="shared" si="103"/>
        <v>0</v>
      </c>
      <c r="OS30" s="6">
        <f t="shared" si="104"/>
        <v>6.3873522683882609</v>
      </c>
      <c r="OT30" s="193">
        <f t="shared" si="264"/>
        <v>5.6740334309306508</v>
      </c>
      <c r="OU30" s="193">
        <f t="shared" si="264"/>
        <v>4.1745731882913786</v>
      </c>
      <c r="OV30" s="193">
        <f t="shared" si="264"/>
        <v>3.8150380693314694</v>
      </c>
      <c r="OW30" s="193">
        <f t="shared" si="264"/>
        <v>4.0251871393566656</v>
      </c>
      <c r="OX30" s="232">
        <f t="shared" si="265"/>
        <v>57166.59801954063</v>
      </c>
    </row>
    <row r="31" spans="2:414" x14ac:dyDescent="0.2">
      <c r="B31" s="81">
        <v>45472</v>
      </c>
      <c r="C31">
        <v>131</v>
      </c>
      <c r="D31">
        <v>11.27295804741205</v>
      </c>
      <c r="E31">
        <v>0</v>
      </c>
      <c r="F31">
        <v>0</v>
      </c>
      <c r="G31">
        <v>0</v>
      </c>
      <c r="H31">
        <v>0</v>
      </c>
      <c r="I31">
        <v>0</v>
      </c>
      <c r="J31">
        <v>1</v>
      </c>
      <c r="K31">
        <v>0</v>
      </c>
      <c r="L31">
        <v>0</v>
      </c>
      <c r="M31">
        <v>0</v>
      </c>
      <c r="N31">
        <v>0</v>
      </c>
      <c r="O31">
        <v>0</v>
      </c>
      <c r="P31">
        <v>0</v>
      </c>
      <c r="Q31">
        <v>0</v>
      </c>
      <c r="R31">
        <v>0</v>
      </c>
      <c r="S31">
        <v>0</v>
      </c>
      <c r="T31">
        <v>17161</v>
      </c>
      <c r="U31">
        <v>6.7657946501392239</v>
      </c>
      <c r="V31">
        <v>5.2017141060024477</v>
      </c>
      <c r="W31">
        <v>4.6457948494378938</v>
      </c>
      <c r="X31">
        <v>5.3958562369980294</v>
      </c>
      <c r="Y31" s="3">
        <v>576.44868535947182</v>
      </c>
      <c r="Z31" s="3">
        <v>116.57114234944233</v>
      </c>
      <c r="AA31" s="3">
        <v>58.767629496187013</v>
      </c>
      <c r="AB31" s="3">
        <v>170.88742511245871</v>
      </c>
      <c r="AC31">
        <v>0</v>
      </c>
      <c r="AD31">
        <v>0</v>
      </c>
      <c r="AE31" s="6"/>
      <c r="AF31" s="1" t="s">
        <v>5</v>
      </c>
      <c r="AG31">
        <v>131</v>
      </c>
      <c r="AH31" s="189">
        <v>45472</v>
      </c>
      <c r="AI31">
        <f t="shared" si="105"/>
        <v>6</v>
      </c>
      <c r="AJ31">
        <v>131</v>
      </c>
      <c r="AK31">
        <v>0</v>
      </c>
      <c r="AL31">
        <v>0</v>
      </c>
      <c r="AM31">
        <v>0</v>
      </c>
      <c r="AN31">
        <v>0</v>
      </c>
      <c r="AO31">
        <v>0</v>
      </c>
      <c r="AP31">
        <v>0</v>
      </c>
      <c r="AQ31">
        <v>0</v>
      </c>
      <c r="AS31" s="37"/>
      <c r="AT31" s="37"/>
      <c r="AU31" s="6">
        <f t="shared" si="106"/>
        <v>0</v>
      </c>
      <c r="AV31" s="6">
        <f t="shared" si="107"/>
        <v>0</v>
      </c>
      <c r="AW31" s="6">
        <f t="shared" si="108"/>
        <v>0</v>
      </c>
      <c r="AX31" s="6">
        <f t="shared" si="109"/>
        <v>0</v>
      </c>
      <c r="AY31" s="193">
        <f t="shared" si="110"/>
        <v>5.6740334309306508</v>
      </c>
      <c r="AZ31" s="193">
        <f t="shared" si="111"/>
        <v>4.1745731882913786</v>
      </c>
      <c r="BA31" s="193">
        <f t="shared" si="112"/>
        <v>3.8150380693314694</v>
      </c>
      <c r="BB31" s="193">
        <f t="shared" si="113"/>
        <v>3.9040600573940507</v>
      </c>
      <c r="BC31" s="72">
        <f t="shared" si="114"/>
        <v>56312.210093717425</v>
      </c>
      <c r="BG31" s="3">
        <f t="shared" si="115"/>
        <v>6.630478757136439</v>
      </c>
      <c r="BH31" s="6">
        <f t="shared" si="116"/>
        <v>0</v>
      </c>
      <c r="BI31" s="6">
        <f t="shared" si="117"/>
        <v>0</v>
      </c>
      <c r="BJ31" s="6">
        <f t="shared" si="118"/>
        <v>0</v>
      </c>
      <c r="BK31" s="193">
        <f t="shared" si="119"/>
        <v>5.696547061433062</v>
      </c>
      <c r="BL31" s="193">
        <f t="shared" si="120"/>
        <v>4.1745731882913786</v>
      </c>
      <c r="BM31" s="193">
        <f t="shared" si="121"/>
        <v>3.8150380693314694</v>
      </c>
      <c r="BN31" s="193">
        <f t="shared" si="122"/>
        <v>3.9040600573940507</v>
      </c>
      <c r="BO31" s="72">
        <f t="shared" si="123"/>
        <v>56325.21345941336</v>
      </c>
      <c r="BS31" s="3">
        <f t="shared" si="124"/>
        <v>6.6304996477831173</v>
      </c>
      <c r="BT31" s="6">
        <f t="shared" si="125"/>
        <v>0</v>
      </c>
      <c r="BU31" s="6">
        <f t="shared" si="126"/>
        <v>0</v>
      </c>
      <c r="BV31" s="6">
        <f t="shared" si="127"/>
        <v>0</v>
      </c>
      <c r="BW31" s="193">
        <f t="shared" si="128"/>
        <v>5.6965471315742171</v>
      </c>
      <c r="BX31" s="193">
        <f t="shared" si="129"/>
        <v>4.1745731882913786</v>
      </c>
      <c r="BY31" s="193">
        <f t="shared" si="266"/>
        <v>3.8150380693314694</v>
      </c>
      <c r="BZ31" s="193">
        <f t="shared" si="131"/>
        <v>3.9040600573940507</v>
      </c>
      <c r="CA31" s="72">
        <f t="shared" si="132"/>
        <v>56325.21345941336</v>
      </c>
      <c r="CE31" s="3">
        <f t="shared" si="133"/>
        <v>0</v>
      </c>
      <c r="CF31" s="6">
        <f t="shared" si="134"/>
        <v>5.2017141060024477</v>
      </c>
      <c r="CG31" s="6">
        <f t="shared" si="135"/>
        <v>0</v>
      </c>
      <c r="CH31" s="6">
        <f t="shared" si="136"/>
        <v>0</v>
      </c>
      <c r="CI31" s="193">
        <f t="shared" si="137"/>
        <v>5.6740334309306508</v>
      </c>
      <c r="CJ31" s="193">
        <f t="shared" si="138"/>
        <v>4.2515448718431772</v>
      </c>
      <c r="CK31" s="193">
        <f t="shared" si="267"/>
        <v>3.8150380693314694</v>
      </c>
      <c r="CL31" s="193">
        <f t="shared" si="140"/>
        <v>3.9040600573940507</v>
      </c>
      <c r="CM31" s="72">
        <f t="shared" si="141"/>
        <v>56504.002531098427</v>
      </c>
      <c r="CQ31" s="3">
        <f t="shared" si="142"/>
        <v>0</v>
      </c>
      <c r="CR31" s="6">
        <f t="shared" si="143"/>
        <v>5.2017706789505036</v>
      </c>
      <c r="CS31" s="6">
        <f t="shared" si="144"/>
        <v>0</v>
      </c>
      <c r="CT31" s="6">
        <f t="shared" si="145"/>
        <v>0</v>
      </c>
      <c r="CU31" s="193">
        <f t="shared" si="146"/>
        <v>5.6740334309306508</v>
      </c>
      <c r="CV31" s="193">
        <f t="shared" si="147"/>
        <v>4.2515456775669138</v>
      </c>
      <c r="CW31" s="193">
        <f t="shared" si="268"/>
        <v>3.8150380693314694</v>
      </c>
      <c r="CX31" s="193">
        <f t="shared" si="149"/>
        <v>3.9040600573940507</v>
      </c>
      <c r="CY31" s="72">
        <f t="shared" si="150"/>
        <v>56504.004542157229</v>
      </c>
      <c r="DC31" s="3">
        <f t="shared" si="151"/>
        <v>0</v>
      </c>
      <c r="DD31" s="6">
        <f t="shared" si="152"/>
        <v>0</v>
      </c>
      <c r="DE31" s="6">
        <f t="shared" si="153"/>
        <v>4.878084591909789</v>
      </c>
      <c r="DF31" s="6">
        <f t="shared" si="154"/>
        <v>0</v>
      </c>
      <c r="DG31" s="193">
        <f t="shared" si="155"/>
        <v>5.6740334309306508</v>
      </c>
      <c r="DH31" s="193">
        <f t="shared" si="156"/>
        <v>4.1745731882913786</v>
      </c>
      <c r="DI31" s="193">
        <f t="shared" si="269"/>
        <v>3.917141254227837</v>
      </c>
      <c r="DJ31" s="193">
        <f t="shared" si="158"/>
        <v>3.9040600573940507</v>
      </c>
      <c r="DK31" s="72">
        <f t="shared" si="159"/>
        <v>56811.945143651159</v>
      </c>
      <c r="DO31" s="3">
        <f t="shared" si="160"/>
        <v>0</v>
      </c>
      <c r="DP31" s="6">
        <f t="shared" si="161"/>
        <v>0</v>
      </c>
      <c r="DQ31" s="6">
        <f t="shared" si="162"/>
        <v>4.6458845727799654</v>
      </c>
      <c r="DR31" s="6">
        <f t="shared" si="163"/>
        <v>0</v>
      </c>
      <c r="DS31" s="193">
        <f t="shared" si="164"/>
        <v>5.6740334309306508</v>
      </c>
      <c r="DT31" s="193">
        <f t="shared" si="165"/>
        <v>4.1745731882913786</v>
      </c>
      <c r="DU31" s="193">
        <f t="shared" si="270"/>
        <v>3.9125102557302167</v>
      </c>
      <c r="DV31" s="193">
        <f t="shared" si="167"/>
        <v>3.9040600573940507</v>
      </c>
      <c r="DW31" s="72">
        <f t="shared" si="168"/>
        <v>56789.183413119659</v>
      </c>
      <c r="EA31" s="3">
        <f t="shared" si="169"/>
        <v>0</v>
      </c>
      <c r="EB31" s="6">
        <f t="shared" si="170"/>
        <v>0</v>
      </c>
      <c r="EC31" s="6">
        <f t="shared" si="171"/>
        <v>0</v>
      </c>
      <c r="ED31" s="6">
        <f t="shared" si="172"/>
        <v>16.187568710994089</v>
      </c>
      <c r="EE31" s="193">
        <f t="shared" si="173"/>
        <v>5.6740334309306508</v>
      </c>
      <c r="EF31" s="193">
        <f t="shared" si="174"/>
        <v>4.1745731882913786</v>
      </c>
      <c r="EG31" s="193">
        <f t="shared" si="271"/>
        <v>3.8150380693314694</v>
      </c>
      <c r="EH31" s="193">
        <f t="shared" si="176"/>
        <v>4.1864830861776197</v>
      </c>
      <c r="EI31" s="72">
        <f t="shared" si="177"/>
        <v>58324.480890199855</v>
      </c>
      <c r="EM31" s="3">
        <f t="shared" si="178"/>
        <v>0</v>
      </c>
      <c r="EN31" s="6">
        <f t="shared" si="179"/>
        <v>0</v>
      </c>
      <c r="EO31" s="6">
        <f t="shared" si="180"/>
        <v>0</v>
      </c>
      <c r="EP31" s="6">
        <f t="shared" si="181"/>
        <v>5.3959894120115566</v>
      </c>
      <c r="EQ31" s="193">
        <f t="shared" si="182"/>
        <v>5.6740334309306508</v>
      </c>
      <c r="ER31" s="193">
        <f t="shared" si="183"/>
        <v>4.1745731882913786</v>
      </c>
      <c r="ES31" s="193">
        <f t="shared" si="272"/>
        <v>3.8150380693314694</v>
      </c>
      <c r="ET31" s="193">
        <f t="shared" si="185"/>
        <v>4.0073226947146638</v>
      </c>
      <c r="EU31" s="72">
        <f t="shared" si="186"/>
        <v>57039.778243748173</v>
      </c>
      <c r="EY31" s="3">
        <f t="shared" si="187"/>
        <v>6.630478757136439</v>
      </c>
      <c r="EZ31" s="6">
        <f t="shared" si="188"/>
        <v>5.2017141060024477</v>
      </c>
      <c r="FA31" s="6">
        <f t="shared" si="189"/>
        <v>4.878084591909789</v>
      </c>
      <c r="FB31" s="6">
        <f t="shared" si="190"/>
        <v>16.187568710994089</v>
      </c>
      <c r="FC31" s="193">
        <f t="shared" si="191"/>
        <v>5.696547061433062</v>
      </c>
      <c r="FD31" s="193">
        <f t="shared" si="192"/>
        <v>4.2515448718431772</v>
      </c>
      <c r="FE31" s="193">
        <f t="shared" si="273"/>
        <v>3.917141254227837</v>
      </c>
      <c r="FF31" s="193">
        <f t="shared" si="194"/>
        <v>4.1864830861776197</v>
      </c>
      <c r="FG31" s="72">
        <f t="shared" si="195"/>
        <v>59056.116231825974</v>
      </c>
      <c r="FK31" s="3">
        <f t="shared" si="196"/>
        <v>6.7658155407859022</v>
      </c>
      <c r="FL31" s="6">
        <f t="shared" si="197"/>
        <v>5.2017706789505036</v>
      </c>
      <c r="FM31" s="6">
        <f t="shared" si="198"/>
        <v>4.6458845727799654</v>
      </c>
      <c r="FN31" s="6">
        <f t="shared" si="199"/>
        <v>5.3959894120115566</v>
      </c>
      <c r="FO31" s="193">
        <f t="shared" si="200"/>
        <v>5.6970013567329394</v>
      </c>
      <c r="FP31" s="193">
        <f t="shared" si="201"/>
        <v>4.2515456775669138</v>
      </c>
      <c r="FQ31" s="193">
        <f t="shared" si="274"/>
        <v>3.9125102557302167</v>
      </c>
      <c r="FR31" s="193">
        <f t="shared" si="203"/>
        <v>4.0073226947146638</v>
      </c>
      <c r="FS31" s="205">
        <f t="shared" si="204"/>
        <v>57732.429334025641</v>
      </c>
      <c r="FW31" s="3">
        <f t="shared" si="205"/>
        <v>7.7806638476601071</v>
      </c>
      <c r="FX31" s="6">
        <f t="shared" si="206"/>
        <v>5.8779369397827654</v>
      </c>
      <c r="FY31" s="6">
        <f t="shared" si="207"/>
        <v>5.7607856133029882</v>
      </c>
      <c r="FZ31" s="6">
        <f t="shared" si="208"/>
        <v>6.3671103596576746</v>
      </c>
      <c r="GA31" s="193">
        <f t="shared" si="209"/>
        <v>5.7004014149747322</v>
      </c>
      <c r="GB31" s="193">
        <f t="shared" si="210"/>
        <v>4.261129700912992</v>
      </c>
      <c r="GC31" s="193">
        <f t="shared" si="275"/>
        <v>3.9345526852853046</v>
      </c>
      <c r="GD31" s="193">
        <f t="shared" si="212"/>
        <v>4.0248255518518068</v>
      </c>
      <c r="GE31" s="72">
        <f t="shared" si="213"/>
        <v>57995.220013130289</v>
      </c>
      <c r="GI31" s="3">
        <f t="shared" si="214"/>
        <v>7.4423741151531466</v>
      </c>
      <c r="GJ31" s="6">
        <f t="shared" si="215"/>
        <v>5.7218855166026925</v>
      </c>
      <c r="GK31" s="6">
        <f t="shared" si="216"/>
        <v>5.1103743343816834</v>
      </c>
      <c r="GL31" s="6">
        <f t="shared" si="217"/>
        <v>5.935441860697833</v>
      </c>
      <c r="GM31" s="193">
        <f t="shared" si="218"/>
        <v>5.6992693229134215</v>
      </c>
      <c r="GN31" s="193">
        <f t="shared" si="219"/>
        <v>4.2589259572983211</v>
      </c>
      <c r="GO31" s="193">
        <f t="shared" si="276"/>
        <v>3.9217526824933304</v>
      </c>
      <c r="GP31" s="193">
        <f t="shared" si="221"/>
        <v>4.0170832345226737</v>
      </c>
      <c r="GQ31" s="72">
        <f t="shared" si="222"/>
        <v>57868.981010784628</v>
      </c>
      <c r="GU31" s="3">
        <f t="shared" si="223"/>
        <v>8.7955330451809921</v>
      </c>
      <c r="GV31" s="6">
        <f t="shared" si="224"/>
        <v>6.2420569272029374</v>
      </c>
      <c r="GW31" s="6">
        <f t="shared" si="225"/>
        <v>6.0395333042692618</v>
      </c>
      <c r="GX31" s="6">
        <f t="shared" si="226"/>
        <v>6.7448202962475365</v>
      </c>
      <c r="GY31" s="193">
        <f t="shared" si="227"/>
        <v>5.703790021617249</v>
      </c>
      <c r="GZ31" s="193">
        <f t="shared" si="228"/>
        <v>4.2662529612673081</v>
      </c>
      <c r="HA31" s="193">
        <f t="shared" si="277"/>
        <v>3.9399886398900086</v>
      </c>
      <c r="HB31" s="193">
        <f t="shared" si="230"/>
        <v>4.0315512534712292</v>
      </c>
      <c r="HC31" s="205">
        <f t="shared" si="231"/>
        <v>58086.20347885081</v>
      </c>
      <c r="HG31" s="3">
        <f t="shared" si="37"/>
        <v>7.7806638476601071</v>
      </c>
      <c r="HH31" s="6">
        <f t="shared" si="38"/>
        <v>0</v>
      </c>
      <c r="HI31" s="6">
        <f t="shared" si="39"/>
        <v>0</v>
      </c>
      <c r="HJ31" s="6">
        <f t="shared" si="40"/>
        <v>0</v>
      </c>
      <c r="HK31" s="193">
        <f t="shared" si="232"/>
        <v>5.7004014149747322</v>
      </c>
      <c r="HL31" s="193">
        <f t="shared" si="232"/>
        <v>4.1745731882913786</v>
      </c>
      <c r="HM31" s="193">
        <f t="shared" si="232"/>
        <v>3.8150380693314694</v>
      </c>
      <c r="HN31" s="193">
        <f t="shared" si="232"/>
        <v>3.9040600573940507</v>
      </c>
      <c r="HO31" s="212">
        <f t="shared" si="233"/>
        <v>56327.439948187326</v>
      </c>
      <c r="HS31" s="3">
        <f t="shared" si="41"/>
        <v>7.4423741151531466</v>
      </c>
      <c r="HT31" s="6">
        <f t="shared" si="42"/>
        <v>0</v>
      </c>
      <c r="HU31" s="6">
        <f t="shared" si="43"/>
        <v>0</v>
      </c>
      <c r="HV31" s="6">
        <f t="shared" si="44"/>
        <v>0</v>
      </c>
      <c r="HW31" s="193">
        <f t="shared" si="234"/>
        <v>5.6992693229134215</v>
      </c>
      <c r="HX31" s="193">
        <f t="shared" si="234"/>
        <v>4.1745731882913786</v>
      </c>
      <c r="HY31" s="193">
        <f t="shared" si="234"/>
        <v>3.8150380693314694</v>
      </c>
      <c r="HZ31" s="193">
        <f t="shared" si="234"/>
        <v>3.9040600573940507</v>
      </c>
      <c r="IA31" s="212">
        <f t="shared" si="235"/>
        <v>56326.785979778979</v>
      </c>
      <c r="IE31" s="3">
        <f t="shared" si="45"/>
        <v>8.7955330451809921</v>
      </c>
      <c r="IF31" s="6">
        <f t="shared" si="46"/>
        <v>0</v>
      </c>
      <c r="IG31" s="6">
        <f t="shared" si="47"/>
        <v>0</v>
      </c>
      <c r="IH31" s="6">
        <f t="shared" si="48"/>
        <v>0</v>
      </c>
      <c r="II31" s="193">
        <f t="shared" si="236"/>
        <v>5.703790021617249</v>
      </c>
      <c r="IJ31" s="193">
        <f t="shared" si="236"/>
        <v>4.1745731882913786</v>
      </c>
      <c r="IK31" s="193">
        <f t="shared" si="236"/>
        <v>3.8150380693314694</v>
      </c>
      <c r="IL31" s="193">
        <f t="shared" si="236"/>
        <v>3.9040600573940507</v>
      </c>
      <c r="IM31" s="205">
        <f t="shared" si="237"/>
        <v>56329.397468374067</v>
      </c>
      <c r="IQ31" s="3">
        <f t="shared" si="49"/>
        <v>0</v>
      </c>
      <c r="IR31" s="6">
        <f t="shared" si="50"/>
        <v>5.8779369397827654</v>
      </c>
      <c r="IS31" s="6">
        <f t="shared" si="51"/>
        <v>0</v>
      </c>
      <c r="IT31" s="6">
        <f t="shared" si="52"/>
        <v>0</v>
      </c>
      <c r="IU31" s="193">
        <f t="shared" si="238"/>
        <v>5.6740334309306508</v>
      </c>
      <c r="IV31" s="193">
        <f t="shared" si="238"/>
        <v>4.261129700912992</v>
      </c>
      <c r="IW31" s="193">
        <f t="shared" si="238"/>
        <v>3.8150380693314694</v>
      </c>
      <c r="IX31" s="193">
        <f t="shared" si="238"/>
        <v>3.9040600573940507</v>
      </c>
      <c r="IY31" s="212">
        <f t="shared" si="239"/>
        <v>56527.93100040096</v>
      </c>
      <c r="JC31" s="3">
        <f t="shared" si="53"/>
        <v>0</v>
      </c>
      <c r="JD31" s="6">
        <f t="shared" si="54"/>
        <v>5.7218855166026925</v>
      </c>
      <c r="JE31" s="6">
        <f t="shared" si="55"/>
        <v>0</v>
      </c>
      <c r="JF31" s="6">
        <f t="shared" si="56"/>
        <v>0</v>
      </c>
      <c r="JG31" s="193">
        <f t="shared" si="240"/>
        <v>5.6740334309306508</v>
      </c>
      <c r="JH31" s="193">
        <f t="shared" si="240"/>
        <v>4.2589259572983211</v>
      </c>
      <c r="JI31" s="193">
        <f t="shared" si="240"/>
        <v>3.8150380693314694</v>
      </c>
      <c r="JJ31" s="193">
        <f t="shared" si="240"/>
        <v>3.9040600573940507</v>
      </c>
      <c r="JK31" s="212">
        <f t="shared" si="241"/>
        <v>56522.428470522056</v>
      </c>
      <c r="JO31" s="3">
        <f t="shared" si="57"/>
        <v>0</v>
      </c>
      <c r="JP31" s="6">
        <f t="shared" si="58"/>
        <v>6.2420569272029374</v>
      </c>
      <c r="JQ31" s="6">
        <f t="shared" si="59"/>
        <v>0</v>
      </c>
      <c r="JR31" s="6">
        <f t="shared" si="60"/>
        <v>0</v>
      </c>
      <c r="JS31" s="193">
        <f t="shared" si="242"/>
        <v>5.6740334309306508</v>
      </c>
      <c r="JT31" s="193">
        <f t="shared" si="242"/>
        <v>4.2662529612673081</v>
      </c>
      <c r="JU31" s="193">
        <f t="shared" si="242"/>
        <v>3.8150380693314694</v>
      </c>
      <c r="JV31" s="193">
        <f t="shared" si="242"/>
        <v>3.9040600573940507</v>
      </c>
      <c r="JW31" s="205">
        <f t="shared" si="243"/>
        <v>56540.725345217463</v>
      </c>
      <c r="KA31" s="3">
        <f t="shared" si="61"/>
        <v>0</v>
      </c>
      <c r="KB31" s="6">
        <f t="shared" si="62"/>
        <v>0</v>
      </c>
      <c r="KC31" s="6">
        <f t="shared" si="63"/>
        <v>5.7607856133029882</v>
      </c>
      <c r="KD31" s="6">
        <f t="shared" si="64"/>
        <v>0</v>
      </c>
      <c r="KE31" s="193">
        <f t="shared" si="244"/>
        <v>5.6740334309306508</v>
      </c>
      <c r="KF31" s="193">
        <f t="shared" si="244"/>
        <v>4.1745731882913786</v>
      </c>
      <c r="KG31" s="193">
        <f t="shared" si="244"/>
        <v>3.9345526852853046</v>
      </c>
      <c r="KH31" s="193">
        <f t="shared" si="244"/>
        <v>3.9040600573940507</v>
      </c>
      <c r="KI31" s="212">
        <f t="shared" si="245"/>
        <v>56897.605391315097</v>
      </c>
      <c r="KM31" s="3">
        <f t="shared" si="65"/>
        <v>0</v>
      </c>
      <c r="KN31" s="6">
        <f t="shared" si="66"/>
        <v>0</v>
      </c>
      <c r="KO31" s="6">
        <f t="shared" si="67"/>
        <v>5.1103743343816834</v>
      </c>
      <c r="KP31" s="6">
        <f t="shared" si="68"/>
        <v>0</v>
      </c>
      <c r="KQ31" s="193">
        <f t="shared" si="246"/>
        <v>5.6740334309306508</v>
      </c>
      <c r="KR31" s="193">
        <f t="shared" si="246"/>
        <v>4.1745731882913786</v>
      </c>
      <c r="KS31" s="193">
        <f t="shared" si="246"/>
        <v>3.9217526824933304</v>
      </c>
      <c r="KT31" s="193">
        <f t="shared" si="246"/>
        <v>3.9040600573940507</v>
      </c>
      <c r="KU31" s="212">
        <f t="shared" si="247"/>
        <v>56834.619750314094</v>
      </c>
      <c r="KY31" s="3">
        <f t="shared" si="69"/>
        <v>0</v>
      </c>
      <c r="KZ31" s="6">
        <f t="shared" si="70"/>
        <v>0</v>
      </c>
      <c r="LA31" s="6">
        <f t="shared" si="71"/>
        <v>6.0395333042692618</v>
      </c>
      <c r="LB31" s="6">
        <f t="shared" si="72"/>
        <v>0</v>
      </c>
      <c r="LC31" s="193">
        <f t="shared" si="248"/>
        <v>5.6740334309306508</v>
      </c>
      <c r="LD31" s="193">
        <f t="shared" si="248"/>
        <v>4.1745731882913786</v>
      </c>
      <c r="LE31" s="193">
        <f t="shared" si="248"/>
        <v>3.9399886398900086</v>
      </c>
      <c r="LF31" s="193">
        <f t="shared" si="248"/>
        <v>3.9040600573940507</v>
      </c>
      <c r="LG31" s="205">
        <f t="shared" si="249"/>
        <v>56924.375488648679</v>
      </c>
      <c r="LK31" s="3">
        <f t="shared" si="73"/>
        <v>0</v>
      </c>
      <c r="LL31" s="6">
        <f t="shared" si="74"/>
        <v>0</v>
      </c>
      <c r="LM31" s="6">
        <f t="shared" si="75"/>
        <v>0</v>
      </c>
      <c r="LN31" s="6">
        <f t="shared" si="76"/>
        <v>6.3671103596576746</v>
      </c>
      <c r="LO31" s="193">
        <f t="shared" si="250"/>
        <v>5.6740334309306508</v>
      </c>
      <c r="LP31" s="193">
        <f t="shared" si="250"/>
        <v>4.1745731882913786</v>
      </c>
      <c r="LQ31" s="193">
        <f t="shared" si="250"/>
        <v>3.8150380693314694</v>
      </c>
      <c r="LR31" s="193">
        <f t="shared" si="250"/>
        <v>4.0248255518518068</v>
      </c>
      <c r="LS31" s="212">
        <f t="shared" si="251"/>
        <v>57164.028314447933</v>
      </c>
      <c r="LW31" s="3">
        <f t="shared" si="77"/>
        <v>0</v>
      </c>
      <c r="LX31" s="6">
        <f t="shared" si="78"/>
        <v>0</v>
      </c>
      <c r="LY31" s="6">
        <f t="shared" si="79"/>
        <v>0</v>
      </c>
      <c r="LZ31" s="6">
        <f t="shared" si="80"/>
        <v>5.935441860697833</v>
      </c>
      <c r="MA31" s="193">
        <f t="shared" si="252"/>
        <v>5.6740334309306508</v>
      </c>
      <c r="MB31" s="193">
        <f t="shared" si="252"/>
        <v>4.1745731882913786</v>
      </c>
      <c r="MC31" s="193">
        <f t="shared" si="252"/>
        <v>3.8150380693314694</v>
      </c>
      <c r="MD31" s="193">
        <f t="shared" si="252"/>
        <v>4.0170832345226737</v>
      </c>
      <c r="ME31" s="212">
        <f t="shared" si="253"/>
        <v>57109.033456334902</v>
      </c>
      <c r="MI31" s="3">
        <f t="shared" si="81"/>
        <v>0</v>
      </c>
      <c r="MJ31" s="6">
        <f t="shared" si="82"/>
        <v>0</v>
      </c>
      <c r="MK31" s="6">
        <f t="shared" si="83"/>
        <v>0</v>
      </c>
      <c r="ML31" s="6">
        <f t="shared" si="84"/>
        <v>6.7448202962475365</v>
      </c>
      <c r="MM31" s="193">
        <f t="shared" si="254"/>
        <v>5.6740334309306508</v>
      </c>
      <c r="MN31" s="193">
        <f t="shared" si="254"/>
        <v>4.1745731882913786</v>
      </c>
      <c r="MO31" s="193">
        <f t="shared" si="254"/>
        <v>3.8150380693314694</v>
      </c>
      <c r="MP31" s="193">
        <f t="shared" si="254"/>
        <v>4.0315512534712292</v>
      </c>
      <c r="MQ31" s="205">
        <f t="shared" si="255"/>
        <v>57211.844979388006</v>
      </c>
      <c r="MT31" s="3">
        <f t="shared" si="85"/>
        <v>6.4275049176322625</v>
      </c>
      <c r="MU31" s="6">
        <f t="shared" si="86"/>
        <v>5.2017141060024477</v>
      </c>
      <c r="MV31" s="6">
        <f t="shared" si="87"/>
        <v>5.3426640768535778</v>
      </c>
      <c r="MW31" s="6">
        <f t="shared" si="88"/>
        <v>6.4750274843976348</v>
      </c>
      <c r="MX31" s="193">
        <f t="shared" si="256"/>
        <v>5.6958653365617709</v>
      </c>
      <c r="MY31" s="193">
        <f t="shared" si="256"/>
        <v>4.2515448718431772</v>
      </c>
      <c r="MZ31" s="193">
        <f t="shared" si="256"/>
        <v>3.9263429430641428</v>
      </c>
      <c r="NA31" s="193">
        <f t="shared" si="256"/>
        <v>4.0267518011396373</v>
      </c>
      <c r="NB31" s="212">
        <f t="shared" si="257"/>
        <v>57940.680806472075</v>
      </c>
      <c r="NF31" s="3">
        <f t="shared" si="89"/>
        <v>6.4275049176322616</v>
      </c>
      <c r="NG31" s="6">
        <f t="shared" si="90"/>
        <v>0</v>
      </c>
      <c r="NH31" s="6">
        <f t="shared" si="91"/>
        <v>0</v>
      </c>
      <c r="NI31" s="6">
        <f t="shared" si="92"/>
        <v>0</v>
      </c>
      <c r="NJ31" s="193">
        <f t="shared" si="258"/>
        <v>5.6958653365617709</v>
      </c>
      <c r="NK31" s="193">
        <f t="shared" si="258"/>
        <v>4.1745731882913786</v>
      </c>
      <c r="NL31" s="193">
        <f t="shared" si="258"/>
        <v>3.8150380693314694</v>
      </c>
      <c r="NM31" s="193">
        <f t="shared" si="258"/>
        <v>3.9040600573940507</v>
      </c>
      <c r="NN31" s="212">
        <f t="shared" si="259"/>
        <v>56324.819666407282</v>
      </c>
      <c r="NR31" s="3">
        <f t="shared" si="93"/>
        <v>0</v>
      </c>
      <c r="NS31" s="6">
        <f t="shared" si="94"/>
        <v>5.2017141060024477</v>
      </c>
      <c r="NT31" s="6">
        <f t="shared" si="95"/>
        <v>0</v>
      </c>
      <c r="NU31" s="6">
        <f t="shared" si="96"/>
        <v>0</v>
      </c>
      <c r="NV31" s="193">
        <f t="shared" si="260"/>
        <v>5.6740334309306508</v>
      </c>
      <c r="NW31" s="193">
        <f t="shared" si="260"/>
        <v>4.2515448718431772</v>
      </c>
      <c r="NX31" s="193">
        <f t="shared" si="260"/>
        <v>3.8150380693314694</v>
      </c>
      <c r="NY31" s="193">
        <f t="shared" si="260"/>
        <v>3.9040600573940507</v>
      </c>
      <c r="NZ31" s="212">
        <f t="shared" si="261"/>
        <v>56504.002531098427</v>
      </c>
      <c r="OD31" s="3">
        <f t="shared" si="97"/>
        <v>0</v>
      </c>
      <c r="OE31" s="6">
        <f t="shared" si="98"/>
        <v>0</v>
      </c>
      <c r="OF31" s="6">
        <f t="shared" si="99"/>
        <v>5.3426640768535778</v>
      </c>
      <c r="OG31" s="6">
        <f t="shared" si="100"/>
        <v>0</v>
      </c>
      <c r="OH31" s="193">
        <f t="shared" si="262"/>
        <v>5.6740334309306508</v>
      </c>
      <c r="OI31" s="193">
        <f t="shared" si="262"/>
        <v>4.1745731882913786</v>
      </c>
      <c r="OJ31" s="193">
        <f t="shared" si="262"/>
        <v>3.9263429430641428</v>
      </c>
      <c r="OK31" s="193">
        <f t="shared" si="262"/>
        <v>3.9040600573940507</v>
      </c>
      <c r="OL31" s="212">
        <f t="shared" si="263"/>
        <v>56857.199262037058</v>
      </c>
      <c r="OP31" s="3">
        <f t="shared" si="101"/>
        <v>0</v>
      </c>
      <c r="OQ31" s="6">
        <f t="shared" si="102"/>
        <v>0</v>
      </c>
      <c r="OR31" s="6">
        <f t="shared" si="103"/>
        <v>0</v>
      </c>
      <c r="OS31" s="6">
        <f t="shared" si="104"/>
        <v>6.4750274843976348</v>
      </c>
      <c r="OT31" s="193">
        <f t="shared" si="264"/>
        <v>5.6740334309306508</v>
      </c>
      <c r="OU31" s="193">
        <f t="shared" si="264"/>
        <v>4.1745731882913786</v>
      </c>
      <c r="OV31" s="193">
        <f t="shared" si="264"/>
        <v>3.8150380693314694</v>
      </c>
      <c r="OW31" s="193">
        <f t="shared" si="264"/>
        <v>4.0267518011396373</v>
      </c>
      <c r="OX31" s="232">
        <f t="shared" si="265"/>
        <v>57177.7189812777</v>
      </c>
    </row>
    <row r="32" spans="2:414" x14ac:dyDescent="0.2">
      <c r="B32" s="81">
        <v>45479</v>
      </c>
      <c r="C32">
        <v>132</v>
      </c>
      <c r="D32">
        <v>11.292266308667079</v>
      </c>
      <c r="E32">
        <v>0</v>
      </c>
      <c r="F32">
        <v>0</v>
      </c>
      <c r="G32">
        <v>0</v>
      </c>
      <c r="H32">
        <v>0</v>
      </c>
      <c r="I32">
        <v>0</v>
      </c>
      <c r="J32">
        <v>0</v>
      </c>
      <c r="K32">
        <v>0</v>
      </c>
      <c r="L32">
        <v>0</v>
      </c>
      <c r="M32">
        <v>0</v>
      </c>
      <c r="N32">
        <v>0</v>
      </c>
      <c r="O32">
        <v>0</v>
      </c>
      <c r="P32">
        <v>0</v>
      </c>
      <c r="Q32">
        <v>0</v>
      </c>
      <c r="R32">
        <v>0</v>
      </c>
      <c r="S32">
        <v>0</v>
      </c>
      <c r="T32">
        <v>17424</v>
      </c>
      <c r="U32">
        <v>6.7744648776381737</v>
      </c>
      <c r="V32">
        <v>5.2079454042800606</v>
      </c>
      <c r="W32">
        <v>4.6514217939530047</v>
      </c>
      <c r="X32">
        <v>5.4705027304200486</v>
      </c>
      <c r="Y32" s="3">
        <v>584.00416172945256</v>
      </c>
      <c r="Z32" s="3">
        <v>117.70617429499188</v>
      </c>
      <c r="AA32" s="3">
        <v>59.355305757862354</v>
      </c>
      <c r="AB32" s="3">
        <v>187.97616762370453</v>
      </c>
      <c r="AC32">
        <v>1</v>
      </c>
      <c r="AD32">
        <v>0</v>
      </c>
      <c r="AE32" s="6"/>
      <c r="AF32" s="1" t="s">
        <v>5</v>
      </c>
      <c r="AG32">
        <v>132</v>
      </c>
      <c r="AH32" s="189">
        <v>45479</v>
      </c>
      <c r="AI32">
        <f t="shared" si="105"/>
        <v>7</v>
      </c>
      <c r="AJ32">
        <v>132</v>
      </c>
      <c r="AK32">
        <v>1</v>
      </c>
      <c r="AL32">
        <v>0</v>
      </c>
      <c r="AM32">
        <v>0</v>
      </c>
      <c r="AN32">
        <v>0</v>
      </c>
      <c r="AO32">
        <v>0</v>
      </c>
      <c r="AP32">
        <v>0</v>
      </c>
      <c r="AQ32">
        <v>0</v>
      </c>
      <c r="AS32" s="37"/>
      <c r="AT32" s="37"/>
      <c r="AU32" s="6">
        <f t="shared" si="106"/>
        <v>0</v>
      </c>
      <c r="AV32" s="6">
        <f t="shared" si="107"/>
        <v>0</v>
      </c>
      <c r="AW32" s="6">
        <f t="shared" si="108"/>
        <v>0</v>
      </c>
      <c r="AX32" s="6">
        <f t="shared" si="109"/>
        <v>0</v>
      </c>
      <c r="AY32" s="193">
        <f t="shared" si="110"/>
        <v>5.6740334309306508</v>
      </c>
      <c r="AZ32" s="193">
        <f t="shared" si="111"/>
        <v>4.1745731882913786</v>
      </c>
      <c r="BA32" s="193">
        <f t="shared" si="112"/>
        <v>3.8150380693314694</v>
      </c>
      <c r="BB32" s="193">
        <f t="shared" si="113"/>
        <v>3.9040600573940507</v>
      </c>
      <c r="BC32" s="72">
        <f t="shared" si="114"/>
        <v>56312.210093717425</v>
      </c>
      <c r="BG32" s="3">
        <f t="shared" si="115"/>
        <v>6.6389755800854102</v>
      </c>
      <c r="BH32" s="6">
        <f t="shared" si="116"/>
        <v>0</v>
      </c>
      <c r="BI32" s="6">
        <f t="shared" si="117"/>
        <v>0</v>
      </c>
      <c r="BJ32" s="6">
        <f t="shared" si="118"/>
        <v>0</v>
      </c>
      <c r="BK32" s="193">
        <f t="shared" si="119"/>
        <v>5.6965755894392043</v>
      </c>
      <c r="BL32" s="193">
        <f t="shared" si="120"/>
        <v>4.1745731882913786</v>
      </c>
      <c r="BM32" s="193">
        <f t="shared" si="121"/>
        <v>3.8150380693314694</v>
      </c>
      <c r="BN32" s="193">
        <f t="shared" si="122"/>
        <v>3.9040600573940507</v>
      </c>
      <c r="BO32" s="72">
        <f t="shared" si="123"/>
        <v>56325.229938451666</v>
      </c>
      <c r="BS32" s="3">
        <f t="shared" si="124"/>
        <v>6.6389964975030242</v>
      </c>
      <c r="BT32" s="6">
        <f t="shared" si="125"/>
        <v>0</v>
      </c>
      <c r="BU32" s="6">
        <f t="shared" si="126"/>
        <v>0</v>
      </c>
      <c r="BV32" s="6">
        <f t="shared" si="127"/>
        <v>0</v>
      </c>
      <c r="BW32" s="193">
        <f t="shared" si="128"/>
        <v>5.6965756596682402</v>
      </c>
      <c r="BX32" s="193">
        <f t="shared" si="129"/>
        <v>4.1745731882913786</v>
      </c>
      <c r="BY32" s="193">
        <f t="shared" si="266"/>
        <v>3.8150380693314694</v>
      </c>
      <c r="BZ32" s="193">
        <f t="shared" si="131"/>
        <v>3.9040600573940507</v>
      </c>
      <c r="CA32" s="72">
        <f t="shared" si="132"/>
        <v>56325.229938451666</v>
      </c>
      <c r="CE32" s="3">
        <f t="shared" si="133"/>
        <v>0</v>
      </c>
      <c r="CF32" s="6">
        <f t="shared" si="134"/>
        <v>5.2079454042800606</v>
      </c>
      <c r="CG32" s="6">
        <f t="shared" si="135"/>
        <v>0</v>
      </c>
      <c r="CH32" s="6">
        <f t="shared" si="136"/>
        <v>0</v>
      </c>
      <c r="CI32" s="193">
        <f t="shared" si="137"/>
        <v>5.6740334309306508</v>
      </c>
      <c r="CJ32" s="193">
        <f t="shared" si="138"/>
        <v>4.2516336153920884</v>
      </c>
      <c r="CK32" s="193">
        <f t="shared" si="267"/>
        <v>3.8150380693314694</v>
      </c>
      <c r="CL32" s="193">
        <f t="shared" si="140"/>
        <v>3.9040600573940507</v>
      </c>
      <c r="CM32" s="72">
        <f t="shared" si="141"/>
        <v>56504.224032381942</v>
      </c>
      <c r="CQ32" s="3">
        <f t="shared" si="142"/>
        <v>0</v>
      </c>
      <c r="CR32" s="6">
        <f t="shared" si="143"/>
        <v>5.2080020449986453</v>
      </c>
      <c r="CS32" s="6">
        <f t="shared" si="144"/>
        <v>0</v>
      </c>
      <c r="CT32" s="6">
        <f t="shared" si="145"/>
        <v>0</v>
      </c>
      <c r="CU32" s="193">
        <f t="shared" si="146"/>
        <v>5.6740334309306508</v>
      </c>
      <c r="CV32" s="193">
        <f t="shared" si="147"/>
        <v>4.2516344220094426</v>
      </c>
      <c r="CW32" s="193">
        <f t="shared" si="268"/>
        <v>3.8150380693314694</v>
      </c>
      <c r="CX32" s="193">
        <f t="shared" si="149"/>
        <v>3.9040600573940507</v>
      </c>
      <c r="CY32" s="72">
        <f t="shared" si="150"/>
        <v>56504.22604567909</v>
      </c>
      <c r="DC32" s="3">
        <f t="shared" si="151"/>
        <v>0</v>
      </c>
      <c r="DD32" s="6">
        <f t="shared" si="152"/>
        <v>0</v>
      </c>
      <c r="DE32" s="6">
        <f t="shared" si="153"/>
        <v>4.883992883650655</v>
      </c>
      <c r="DF32" s="6">
        <f t="shared" si="154"/>
        <v>0</v>
      </c>
      <c r="DG32" s="193">
        <f t="shared" si="155"/>
        <v>5.6740334309306508</v>
      </c>
      <c r="DH32" s="193">
        <f t="shared" si="156"/>
        <v>4.1745731882913786</v>
      </c>
      <c r="DI32" s="193">
        <f t="shared" si="269"/>
        <v>3.9172588098957006</v>
      </c>
      <c r="DJ32" s="193">
        <f t="shared" si="158"/>
        <v>3.9040600573940507</v>
      </c>
      <c r="DK32" s="72">
        <f t="shared" si="159"/>
        <v>56812.523057942337</v>
      </c>
      <c r="DO32" s="3">
        <f t="shared" si="160"/>
        <v>0</v>
      </c>
      <c r="DP32" s="6">
        <f t="shared" si="161"/>
        <v>0</v>
      </c>
      <c r="DQ32" s="6">
        <f t="shared" si="162"/>
        <v>4.6515116259671725</v>
      </c>
      <c r="DR32" s="6">
        <f t="shared" si="163"/>
        <v>0</v>
      </c>
      <c r="DS32" s="193">
        <f t="shared" si="164"/>
        <v>5.6740334309306508</v>
      </c>
      <c r="DT32" s="193">
        <f t="shared" si="165"/>
        <v>4.1745731882913786</v>
      </c>
      <c r="DU32" s="193">
        <f t="shared" si="270"/>
        <v>3.9126227356455479</v>
      </c>
      <c r="DV32" s="193">
        <f t="shared" si="167"/>
        <v>3.9040600573940507</v>
      </c>
      <c r="DW32" s="72">
        <f t="shared" si="168"/>
        <v>56789.736152886922</v>
      </c>
      <c r="EA32" s="3">
        <f t="shared" si="169"/>
        <v>0</v>
      </c>
      <c r="EB32" s="6">
        <f t="shared" si="170"/>
        <v>0</v>
      </c>
      <c r="EC32" s="6">
        <f t="shared" si="171"/>
        <v>0</v>
      </c>
      <c r="ED32" s="6">
        <f t="shared" si="172"/>
        <v>16.411508191260147</v>
      </c>
      <c r="EE32" s="193">
        <f t="shared" si="173"/>
        <v>5.6740334309306508</v>
      </c>
      <c r="EF32" s="193">
        <f t="shared" si="174"/>
        <v>4.1745731882913786</v>
      </c>
      <c r="EG32" s="193">
        <f t="shared" si="271"/>
        <v>3.8150380693314694</v>
      </c>
      <c r="EH32" s="193">
        <f t="shared" si="176"/>
        <v>4.1898811073704572</v>
      </c>
      <c r="EI32" s="72">
        <f t="shared" si="177"/>
        <v>58349.124594192741</v>
      </c>
      <c r="EM32" s="3">
        <f t="shared" si="178"/>
        <v>0</v>
      </c>
      <c r="EN32" s="6">
        <f t="shared" si="179"/>
        <v>0</v>
      </c>
      <c r="EO32" s="6">
        <f t="shared" si="180"/>
        <v>0</v>
      </c>
      <c r="EP32" s="6">
        <f t="shared" si="181"/>
        <v>5.4706377477820993</v>
      </c>
      <c r="EQ32" s="193">
        <f t="shared" si="182"/>
        <v>5.6740334309306508</v>
      </c>
      <c r="ER32" s="193">
        <f t="shared" si="183"/>
        <v>4.1745731882913786</v>
      </c>
      <c r="ES32" s="193">
        <f t="shared" si="272"/>
        <v>3.8150380693314694</v>
      </c>
      <c r="ET32" s="193">
        <f t="shared" si="185"/>
        <v>4.0086790311811598</v>
      </c>
      <c r="EU32" s="72">
        <f t="shared" si="186"/>
        <v>57049.397005463223</v>
      </c>
      <c r="EY32" s="3">
        <f t="shared" si="187"/>
        <v>6.6389755800854102</v>
      </c>
      <c r="EZ32" s="6">
        <f t="shared" si="188"/>
        <v>5.2079454042800606</v>
      </c>
      <c r="FA32" s="6">
        <f t="shared" si="189"/>
        <v>4.883992883650655</v>
      </c>
      <c r="FB32" s="6">
        <f t="shared" si="190"/>
        <v>16.411508191260147</v>
      </c>
      <c r="FC32" s="193">
        <f t="shared" si="191"/>
        <v>5.6965755894392043</v>
      </c>
      <c r="FD32" s="193">
        <f t="shared" si="192"/>
        <v>4.2516336153920884</v>
      </c>
      <c r="FE32" s="193">
        <f t="shared" si="273"/>
        <v>3.9172588098957006</v>
      </c>
      <c r="FF32" s="193">
        <f t="shared" si="194"/>
        <v>4.1898811073704572</v>
      </c>
      <c r="FG32" s="72">
        <f t="shared" si="195"/>
        <v>59081.918960259638</v>
      </c>
      <c r="FK32" s="3">
        <f t="shared" si="196"/>
        <v>6.7744857950557886</v>
      </c>
      <c r="FL32" s="6">
        <f t="shared" si="197"/>
        <v>5.2080020449986453</v>
      </c>
      <c r="FM32" s="6">
        <f t="shared" si="198"/>
        <v>4.6515116259671725</v>
      </c>
      <c r="FN32" s="6">
        <f t="shared" si="199"/>
        <v>5.4706377477820993</v>
      </c>
      <c r="FO32" s="193">
        <f t="shared" si="200"/>
        <v>5.6970304538032233</v>
      </c>
      <c r="FP32" s="193">
        <f t="shared" si="201"/>
        <v>4.2516344220094426</v>
      </c>
      <c r="FQ32" s="193">
        <f t="shared" si="274"/>
        <v>3.9126227356455479</v>
      </c>
      <c r="FR32" s="193">
        <f t="shared" si="203"/>
        <v>4.0086790311811598</v>
      </c>
      <c r="FS32" s="205">
        <f t="shared" si="204"/>
        <v>57742.970504857731</v>
      </c>
      <c r="FW32" s="3">
        <f t="shared" si="205"/>
        <v>7.7906346092838996</v>
      </c>
      <c r="FX32" s="6">
        <f t="shared" si="206"/>
        <v>5.8849783068364676</v>
      </c>
      <c r="FY32" s="6">
        <f t="shared" si="207"/>
        <v>5.7677630245017255</v>
      </c>
      <c r="FZ32" s="6">
        <f t="shared" si="208"/>
        <v>6.4551932218956569</v>
      </c>
      <c r="GA32" s="193">
        <f t="shared" si="209"/>
        <v>5.7004347628534147</v>
      </c>
      <c r="GB32" s="193">
        <f t="shared" si="210"/>
        <v>4.2612290240208175</v>
      </c>
      <c r="GC32" s="193">
        <f t="shared" si="275"/>
        <v>3.9346891153773735</v>
      </c>
      <c r="GD32" s="193">
        <f t="shared" si="212"/>
        <v>4.0263980508670967</v>
      </c>
      <c r="GE32" s="72">
        <f t="shared" si="213"/>
        <v>58007.517836356667</v>
      </c>
      <c r="GI32" s="3">
        <f t="shared" si="214"/>
        <v>7.4519113654019913</v>
      </c>
      <c r="GJ32" s="6">
        <f t="shared" si="215"/>
        <v>5.7287399447080674</v>
      </c>
      <c r="GK32" s="6">
        <f t="shared" si="216"/>
        <v>5.1165639733483053</v>
      </c>
      <c r="GL32" s="6">
        <f t="shared" si="217"/>
        <v>6.0175530034620541</v>
      </c>
      <c r="GM32" s="193">
        <f t="shared" si="218"/>
        <v>5.6993012570387975</v>
      </c>
      <c r="GN32" s="193">
        <f t="shared" si="219"/>
        <v>4.259022856933468</v>
      </c>
      <c r="GO32" s="193">
        <f t="shared" si="276"/>
        <v>3.9218752691354117</v>
      </c>
      <c r="GP32" s="193">
        <f t="shared" si="221"/>
        <v>4.0185605871597749</v>
      </c>
      <c r="GQ32" s="72">
        <f t="shared" si="222"/>
        <v>57880.491050201272</v>
      </c>
      <c r="GU32" s="3">
        <f t="shared" si="223"/>
        <v>8.8068043409296255</v>
      </c>
      <c r="GV32" s="6">
        <f t="shared" si="224"/>
        <v>6.2495344851360723</v>
      </c>
      <c r="GW32" s="6">
        <f t="shared" si="225"/>
        <v>6.0468483321389064</v>
      </c>
      <c r="GX32" s="6">
        <f t="shared" si="226"/>
        <v>6.8381284130250606</v>
      </c>
      <c r="GY32" s="193">
        <f t="shared" si="227"/>
        <v>5.7038275916137708</v>
      </c>
      <c r="GZ32" s="193">
        <f t="shared" si="228"/>
        <v>4.2663578978410586</v>
      </c>
      <c r="HA32" s="193">
        <f t="shared" si="277"/>
        <v>3.9401308956202064</v>
      </c>
      <c r="HB32" s="193">
        <f t="shared" si="230"/>
        <v>4.0332058024620352</v>
      </c>
      <c r="HC32" s="205">
        <f t="shared" si="231"/>
        <v>58099.159434543952</v>
      </c>
      <c r="HG32" s="3">
        <f t="shared" si="37"/>
        <v>7.7906346092838996</v>
      </c>
      <c r="HH32" s="6">
        <f t="shared" si="38"/>
        <v>0</v>
      </c>
      <c r="HI32" s="6">
        <f t="shared" si="39"/>
        <v>0</v>
      </c>
      <c r="HJ32" s="6">
        <f t="shared" si="40"/>
        <v>0</v>
      </c>
      <c r="HK32" s="193">
        <f t="shared" si="232"/>
        <v>5.7004347628534147</v>
      </c>
      <c r="HL32" s="193">
        <f t="shared" si="232"/>
        <v>4.1745731882913786</v>
      </c>
      <c r="HM32" s="193">
        <f t="shared" si="232"/>
        <v>3.8150380693314694</v>
      </c>
      <c r="HN32" s="193">
        <f t="shared" si="232"/>
        <v>3.9040600573940507</v>
      </c>
      <c r="HO32" s="212">
        <f t="shared" si="233"/>
        <v>56327.459212159061</v>
      </c>
      <c r="HS32" s="3">
        <f t="shared" si="41"/>
        <v>7.4519113654019913</v>
      </c>
      <c r="HT32" s="6">
        <f t="shared" si="42"/>
        <v>0</v>
      </c>
      <c r="HU32" s="6">
        <f t="shared" si="43"/>
        <v>0</v>
      </c>
      <c r="HV32" s="6">
        <f t="shared" si="44"/>
        <v>0</v>
      </c>
      <c r="HW32" s="193">
        <f t="shared" si="234"/>
        <v>5.6993012570387975</v>
      </c>
      <c r="HX32" s="193">
        <f t="shared" si="234"/>
        <v>4.1745731882913786</v>
      </c>
      <c r="HY32" s="193">
        <f t="shared" si="234"/>
        <v>3.8150380693314694</v>
      </c>
      <c r="HZ32" s="193">
        <f t="shared" si="234"/>
        <v>3.9040600573940507</v>
      </c>
      <c r="IA32" s="212">
        <f t="shared" si="235"/>
        <v>56326.80442685767</v>
      </c>
      <c r="IE32" s="3">
        <f t="shared" si="45"/>
        <v>8.8068043409296255</v>
      </c>
      <c r="IF32" s="6">
        <f t="shared" si="46"/>
        <v>0</v>
      </c>
      <c r="IG32" s="6">
        <f t="shared" si="47"/>
        <v>0</v>
      </c>
      <c r="IH32" s="6">
        <f t="shared" si="48"/>
        <v>0</v>
      </c>
      <c r="II32" s="193">
        <f t="shared" si="236"/>
        <v>5.7038275916137708</v>
      </c>
      <c r="IJ32" s="193">
        <f t="shared" si="236"/>
        <v>4.1745731882913786</v>
      </c>
      <c r="IK32" s="193">
        <f t="shared" si="236"/>
        <v>3.8150380693314694</v>
      </c>
      <c r="IL32" s="193">
        <f t="shared" si="236"/>
        <v>3.9040600573940507</v>
      </c>
      <c r="IM32" s="205">
        <f t="shared" si="237"/>
        <v>56329.419172078982</v>
      </c>
      <c r="IQ32" s="3">
        <f t="shared" si="49"/>
        <v>0</v>
      </c>
      <c r="IR32" s="6">
        <f t="shared" si="50"/>
        <v>5.8849783068364676</v>
      </c>
      <c r="IS32" s="6">
        <f t="shared" si="51"/>
        <v>0</v>
      </c>
      <c r="IT32" s="6">
        <f t="shared" si="52"/>
        <v>0</v>
      </c>
      <c r="IU32" s="193">
        <f t="shared" si="238"/>
        <v>5.6740334309306508</v>
      </c>
      <c r="IV32" s="193">
        <f t="shared" si="238"/>
        <v>4.2612290240208175</v>
      </c>
      <c r="IW32" s="193">
        <f t="shared" si="238"/>
        <v>3.8150380693314694</v>
      </c>
      <c r="IX32" s="193">
        <f t="shared" si="238"/>
        <v>3.9040600573940507</v>
      </c>
      <c r="IY32" s="212">
        <f t="shared" si="239"/>
        <v>56528.17901299442</v>
      </c>
      <c r="JC32" s="3">
        <f t="shared" si="53"/>
        <v>0</v>
      </c>
      <c r="JD32" s="6">
        <f t="shared" si="54"/>
        <v>5.7287399447080674</v>
      </c>
      <c r="JE32" s="6">
        <f t="shared" si="55"/>
        <v>0</v>
      </c>
      <c r="JF32" s="6">
        <f t="shared" si="56"/>
        <v>0</v>
      </c>
      <c r="JG32" s="193">
        <f t="shared" si="240"/>
        <v>5.6740334309306508</v>
      </c>
      <c r="JH32" s="193">
        <f t="shared" si="240"/>
        <v>4.259022856933468</v>
      </c>
      <c r="JI32" s="193">
        <f t="shared" si="240"/>
        <v>3.8150380693314694</v>
      </c>
      <c r="JJ32" s="193">
        <f t="shared" si="240"/>
        <v>3.9040600573940507</v>
      </c>
      <c r="JK32" s="212">
        <f t="shared" si="241"/>
        <v>56522.670408070284</v>
      </c>
      <c r="JO32" s="3">
        <f t="shared" si="57"/>
        <v>0</v>
      </c>
      <c r="JP32" s="6">
        <f t="shared" si="58"/>
        <v>6.2495344851360723</v>
      </c>
      <c r="JQ32" s="6">
        <f t="shared" si="59"/>
        <v>0</v>
      </c>
      <c r="JR32" s="6">
        <f t="shared" si="60"/>
        <v>0</v>
      </c>
      <c r="JS32" s="193">
        <f t="shared" si="242"/>
        <v>5.6740334309306508</v>
      </c>
      <c r="JT32" s="193">
        <f t="shared" si="242"/>
        <v>4.2663578978410586</v>
      </c>
      <c r="JU32" s="193">
        <f t="shared" si="242"/>
        <v>3.8150380693314694</v>
      </c>
      <c r="JV32" s="193">
        <f t="shared" si="242"/>
        <v>3.9040600573940507</v>
      </c>
      <c r="JW32" s="205">
        <f t="shared" si="243"/>
        <v>56540.987434132585</v>
      </c>
      <c r="KA32" s="3">
        <f t="shared" si="61"/>
        <v>0</v>
      </c>
      <c r="KB32" s="6">
        <f t="shared" si="62"/>
        <v>0</v>
      </c>
      <c r="KC32" s="6">
        <f t="shared" si="63"/>
        <v>5.7677630245017255</v>
      </c>
      <c r="KD32" s="6">
        <f t="shared" si="64"/>
        <v>0</v>
      </c>
      <c r="KE32" s="193">
        <f t="shared" si="244"/>
        <v>5.6740334309306508</v>
      </c>
      <c r="KF32" s="193">
        <f t="shared" si="244"/>
        <v>4.1745731882913786</v>
      </c>
      <c r="KG32" s="193">
        <f t="shared" si="244"/>
        <v>3.9346891153773735</v>
      </c>
      <c r="KH32" s="193">
        <f t="shared" si="244"/>
        <v>3.9040600573940507</v>
      </c>
      <c r="KI32" s="212">
        <f t="shared" si="245"/>
        <v>56898.277105806541</v>
      </c>
      <c r="KM32" s="3">
        <f t="shared" si="65"/>
        <v>0</v>
      </c>
      <c r="KN32" s="6">
        <f t="shared" si="66"/>
        <v>0</v>
      </c>
      <c r="KO32" s="6">
        <f t="shared" si="67"/>
        <v>5.1165639733483053</v>
      </c>
      <c r="KP32" s="6">
        <f t="shared" si="68"/>
        <v>0</v>
      </c>
      <c r="KQ32" s="193">
        <f t="shared" si="246"/>
        <v>5.6740334309306508</v>
      </c>
      <c r="KR32" s="193">
        <f t="shared" si="246"/>
        <v>4.1745731882913786</v>
      </c>
      <c r="KS32" s="193">
        <f t="shared" si="246"/>
        <v>3.9218752691354117</v>
      </c>
      <c r="KT32" s="193">
        <f t="shared" si="246"/>
        <v>3.9040600573940507</v>
      </c>
      <c r="KU32" s="212">
        <f t="shared" si="247"/>
        <v>56835.222637987208</v>
      </c>
      <c r="KY32" s="3">
        <f t="shared" si="69"/>
        <v>0</v>
      </c>
      <c r="KZ32" s="6">
        <f t="shared" si="70"/>
        <v>0</v>
      </c>
      <c r="LA32" s="6">
        <f t="shared" si="71"/>
        <v>6.0468483321389064</v>
      </c>
      <c r="LB32" s="6">
        <f t="shared" si="72"/>
        <v>0</v>
      </c>
      <c r="LC32" s="193">
        <f t="shared" si="248"/>
        <v>5.6740334309306508</v>
      </c>
      <c r="LD32" s="193">
        <f t="shared" si="248"/>
        <v>4.1745731882913786</v>
      </c>
      <c r="LE32" s="193">
        <f t="shared" si="248"/>
        <v>3.9401308956202064</v>
      </c>
      <c r="LF32" s="193">
        <f t="shared" si="248"/>
        <v>3.9040600573940507</v>
      </c>
      <c r="LG32" s="205">
        <f t="shared" si="249"/>
        <v>56925.076215419962</v>
      </c>
      <c r="LK32" s="3">
        <f t="shared" si="73"/>
        <v>0</v>
      </c>
      <c r="LL32" s="6">
        <f t="shared" si="74"/>
        <v>0</v>
      </c>
      <c r="LM32" s="6">
        <f t="shared" si="75"/>
        <v>0</v>
      </c>
      <c r="LN32" s="6">
        <f t="shared" si="76"/>
        <v>6.4551932218956569</v>
      </c>
      <c r="LO32" s="193">
        <f t="shared" si="250"/>
        <v>5.6740334309306508</v>
      </c>
      <c r="LP32" s="193">
        <f t="shared" si="250"/>
        <v>4.1745731882913786</v>
      </c>
      <c r="LQ32" s="193">
        <f t="shared" si="250"/>
        <v>3.8150380693314694</v>
      </c>
      <c r="LR32" s="193">
        <f t="shared" si="250"/>
        <v>4.0263980508670967</v>
      </c>
      <c r="LS32" s="212">
        <f t="shared" si="251"/>
        <v>57175.20448299608</v>
      </c>
      <c r="LW32" s="3">
        <f t="shared" si="77"/>
        <v>0</v>
      </c>
      <c r="LX32" s="6">
        <f t="shared" si="78"/>
        <v>0</v>
      </c>
      <c r="LY32" s="6">
        <f t="shared" si="79"/>
        <v>0</v>
      </c>
      <c r="LZ32" s="6">
        <f t="shared" si="80"/>
        <v>6.0175530034620541</v>
      </c>
      <c r="MA32" s="193">
        <f t="shared" si="252"/>
        <v>5.6740334309306508</v>
      </c>
      <c r="MB32" s="193">
        <f t="shared" si="252"/>
        <v>4.1745731882913786</v>
      </c>
      <c r="MC32" s="193">
        <f t="shared" si="252"/>
        <v>3.8150380693314694</v>
      </c>
      <c r="MD32" s="193">
        <f t="shared" si="252"/>
        <v>4.0185605871597749</v>
      </c>
      <c r="ME32" s="212">
        <f t="shared" si="253"/>
        <v>57119.523230734441</v>
      </c>
      <c r="MI32" s="3">
        <f t="shared" si="81"/>
        <v>0</v>
      </c>
      <c r="MJ32" s="6">
        <f t="shared" si="82"/>
        <v>0</v>
      </c>
      <c r="MK32" s="6">
        <f t="shared" si="83"/>
        <v>0</v>
      </c>
      <c r="ML32" s="6">
        <f t="shared" si="84"/>
        <v>6.8381284130250606</v>
      </c>
      <c r="MM32" s="193">
        <f t="shared" si="254"/>
        <v>5.6740334309306508</v>
      </c>
      <c r="MN32" s="193">
        <f t="shared" si="254"/>
        <v>4.1745731882913786</v>
      </c>
      <c r="MO32" s="193">
        <f t="shared" si="254"/>
        <v>3.8150380693314694</v>
      </c>
      <c r="MP32" s="193">
        <f t="shared" si="254"/>
        <v>4.0332058024620352</v>
      </c>
      <c r="MQ32" s="205">
        <f t="shared" si="255"/>
        <v>57223.614195407856</v>
      </c>
      <c r="MT32" s="3">
        <f t="shared" si="85"/>
        <v>6.4357416337562645</v>
      </c>
      <c r="MU32" s="6">
        <f t="shared" si="86"/>
        <v>5.2079454042800606</v>
      </c>
      <c r="MV32" s="6">
        <f t="shared" si="87"/>
        <v>5.3491350630459547</v>
      </c>
      <c r="MW32" s="6">
        <f t="shared" si="88"/>
        <v>6.5646032765040578</v>
      </c>
      <c r="MX32" s="193">
        <f t="shared" si="256"/>
        <v>5.6958930101327496</v>
      </c>
      <c r="MY32" s="193">
        <f t="shared" si="256"/>
        <v>4.2516336153920884</v>
      </c>
      <c r="MZ32" s="193">
        <f t="shared" si="256"/>
        <v>3.9264705145743557</v>
      </c>
      <c r="NA32" s="193">
        <f t="shared" si="256"/>
        <v>4.0283478564772928</v>
      </c>
      <c r="NB32" s="212">
        <f t="shared" si="257"/>
        <v>57953.061900041292</v>
      </c>
      <c r="NF32" s="3">
        <f t="shared" si="89"/>
        <v>6.4357416337562636</v>
      </c>
      <c r="NG32" s="6">
        <f t="shared" si="90"/>
        <v>0</v>
      </c>
      <c r="NH32" s="6">
        <f t="shared" si="91"/>
        <v>0</v>
      </c>
      <c r="NI32" s="6">
        <f t="shared" si="92"/>
        <v>0</v>
      </c>
      <c r="NJ32" s="193">
        <f t="shared" si="258"/>
        <v>5.6958930101327496</v>
      </c>
      <c r="NK32" s="193">
        <f t="shared" si="258"/>
        <v>4.1745731882913786</v>
      </c>
      <c r="NL32" s="193">
        <f t="shared" si="258"/>
        <v>3.8150380693314694</v>
      </c>
      <c r="NM32" s="193">
        <f t="shared" si="258"/>
        <v>3.9040600573940507</v>
      </c>
      <c r="NN32" s="212">
        <f t="shared" si="259"/>
        <v>56324.835651774098</v>
      </c>
      <c r="NR32" s="3">
        <f t="shared" si="93"/>
        <v>0</v>
      </c>
      <c r="NS32" s="6">
        <f t="shared" si="94"/>
        <v>5.2079454042800606</v>
      </c>
      <c r="NT32" s="6">
        <f t="shared" si="95"/>
        <v>0</v>
      </c>
      <c r="NU32" s="6">
        <f t="shared" si="96"/>
        <v>0</v>
      </c>
      <c r="NV32" s="193">
        <f t="shared" si="260"/>
        <v>5.6740334309306508</v>
      </c>
      <c r="NW32" s="193">
        <f t="shared" si="260"/>
        <v>4.2516336153920884</v>
      </c>
      <c r="NX32" s="193">
        <f t="shared" si="260"/>
        <v>3.8150380693314694</v>
      </c>
      <c r="NY32" s="193">
        <f t="shared" si="260"/>
        <v>3.9040600573940507</v>
      </c>
      <c r="NZ32" s="212">
        <f t="shared" si="261"/>
        <v>56504.224032381942</v>
      </c>
      <c r="OD32" s="3">
        <f t="shared" si="97"/>
        <v>0</v>
      </c>
      <c r="OE32" s="6">
        <f t="shared" si="98"/>
        <v>0</v>
      </c>
      <c r="OF32" s="6">
        <f t="shared" si="99"/>
        <v>5.3491350630459547</v>
      </c>
      <c r="OG32" s="6">
        <f t="shared" si="100"/>
        <v>0</v>
      </c>
      <c r="OH32" s="193">
        <f t="shared" si="262"/>
        <v>5.6740334309306508</v>
      </c>
      <c r="OI32" s="193">
        <f t="shared" si="262"/>
        <v>4.1745731882913786</v>
      </c>
      <c r="OJ32" s="193">
        <f t="shared" si="262"/>
        <v>3.9264705145743557</v>
      </c>
      <c r="OK32" s="193">
        <f t="shared" si="262"/>
        <v>3.9040600573940507</v>
      </c>
      <c r="OL32" s="212">
        <f t="shared" si="263"/>
        <v>56857.826914951729</v>
      </c>
      <c r="OP32" s="3">
        <f t="shared" si="101"/>
        <v>0</v>
      </c>
      <c r="OQ32" s="6">
        <f t="shared" si="102"/>
        <v>0</v>
      </c>
      <c r="OR32" s="6">
        <f t="shared" si="103"/>
        <v>0</v>
      </c>
      <c r="OS32" s="6">
        <f t="shared" si="104"/>
        <v>6.5646032765040578</v>
      </c>
      <c r="OT32" s="193">
        <f t="shared" si="264"/>
        <v>5.6740334309306508</v>
      </c>
      <c r="OU32" s="193">
        <f t="shared" si="264"/>
        <v>4.1745731882913786</v>
      </c>
      <c r="OV32" s="193">
        <f t="shared" si="264"/>
        <v>3.8150380693314694</v>
      </c>
      <c r="OW32" s="193">
        <f t="shared" si="264"/>
        <v>4.0283478564772928</v>
      </c>
      <c r="OX32" s="232">
        <f t="shared" si="265"/>
        <v>57189.065304251861</v>
      </c>
    </row>
    <row r="33" spans="2:414" x14ac:dyDescent="0.2">
      <c r="B33" s="81">
        <v>45486</v>
      </c>
      <c r="C33">
        <v>133</v>
      </c>
      <c r="D33">
        <v>11.302740156357647</v>
      </c>
      <c r="E33">
        <v>0</v>
      </c>
      <c r="F33">
        <v>0</v>
      </c>
      <c r="G33">
        <v>0</v>
      </c>
      <c r="H33">
        <v>0</v>
      </c>
      <c r="I33">
        <v>0</v>
      </c>
      <c r="J33">
        <v>0</v>
      </c>
      <c r="K33">
        <v>0</v>
      </c>
      <c r="L33">
        <v>0</v>
      </c>
      <c r="M33">
        <v>0</v>
      </c>
      <c r="N33">
        <v>0</v>
      </c>
      <c r="O33">
        <v>0</v>
      </c>
      <c r="P33">
        <v>0</v>
      </c>
      <c r="Q33">
        <v>0</v>
      </c>
      <c r="R33">
        <v>0</v>
      </c>
      <c r="S33">
        <v>0</v>
      </c>
      <c r="T33">
        <v>17689</v>
      </c>
      <c r="U33">
        <v>6.7825373785301801</v>
      </c>
      <c r="V33">
        <v>5.2142832736906097</v>
      </c>
      <c r="W33">
        <v>4.6570730501121078</v>
      </c>
      <c r="X33">
        <v>5.5466498677392675</v>
      </c>
      <c r="Y33" s="3">
        <v>591.09789600821739</v>
      </c>
      <c r="Z33" s="3">
        <v>118.86789629896936</v>
      </c>
      <c r="AA33" s="3">
        <v>59.948858812112313</v>
      </c>
      <c r="AB33" s="3">
        <v>206.77378438607496</v>
      </c>
      <c r="AC33">
        <v>1</v>
      </c>
      <c r="AD33">
        <v>0</v>
      </c>
      <c r="AE33" s="6"/>
      <c r="AF33" s="1" t="s">
        <v>5</v>
      </c>
      <c r="AG33">
        <v>133</v>
      </c>
      <c r="AH33" s="189">
        <v>45486</v>
      </c>
      <c r="AI33">
        <f t="shared" si="105"/>
        <v>7</v>
      </c>
      <c r="AJ33">
        <v>133</v>
      </c>
      <c r="AK33">
        <v>1</v>
      </c>
      <c r="AL33">
        <v>0</v>
      </c>
      <c r="AM33">
        <v>0</v>
      </c>
      <c r="AN33">
        <v>0</v>
      </c>
      <c r="AO33">
        <v>0</v>
      </c>
      <c r="AP33">
        <v>0</v>
      </c>
      <c r="AQ33">
        <v>0</v>
      </c>
      <c r="AS33" s="37"/>
      <c r="AT33" s="37"/>
      <c r="AU33" s="6">
        <f t="shared" si="106"/>
        <v>0</v>
      </c>
      <c r="AV33" s="6">
        <f t="shared" si="107"/>
        <v>0</v>
      </c>
      <c r="AW33" s="6">
        <f t="shared" si="108"/>
        <v>0</v>
      </c>
      <c r="AX33" s="6">
        <f t="shared" si="109"/>
        <v>0</v>
      </c>
      <c r="AY33" s="193">
        <f t="shared" si="110"/>
        <v>5.6740334309306508</v>
      </c>
      <c r="AZ33" s="193">
        <f t="shared" si="111"/>
        <v>4.1745731882913786</v>
      </c>
      <c r="BA33" s="193">
        <f t="shared" si="112"/>
        <v>3.8150380693314694</v>
      </c>
      <c r="BB33" s="193">
        <f t="shared" si="113"/>
        <v>3.9040600573940507</v>
      </c>
      <c r="BC33" s="72">
        <f t="shared" si="114"/>
        <v>56312.210093717425</v>
      </c>
      <c r="BG33" s="3">
        <f t="shared" si="115"/>
        <v>6.6468866309595764</v>
      </c>
      <c r="BH33" s="6">
        <f t="shared" si="116"/>
        <v>0</v>
      </c>
      <c r="BI33" s="6">
        <f t="shared" si="117"/>
        <v>0</v>
      </c>
      <c r="BJ33" s="6">
        <f t="shared" si="118"/>
        <v>0</v>
      </c>
      <c r="BK33" s="193">
        <f t="shared" si="119"/>
        <v>5.6966021499893058</v>
      </c>
      <c r="BL33" s="193">
        <f t="shared" si="120"/>
        <v>4.1745731882913786</v>
      </c>
      <c r="BM33" s="193">
        <f t="shared" si="121"/>
        <v>3.8150380693314694</v>
      </c>
      <c r="BN33" s="193">
        <f t="shared" si="122"/>
        <v>3.9040600573940507</v>
      </c>
      <c r="BO33" s="72">
        <f t="shared" si="123"/>
        <v>56325.245281004529</v>
      </c>
      <c r="BS33" s="3">
        <f t="shared" si="124"/>
        <v>6.6469075733025349</v>
      </c>
      <c r="BT33" s="6">
        <f t="shared" si="125"/>
        <v>0</v>
      </c>
      <c r="BU33" s="6">
        <f t="shared" si="126"/>
        <v>0</v>
      </c>
      <c r="BV33" s="6">
        <f t="shared" si="127"/>
        <v>0</v>
      </c>
      <c r="BW33" s="193">
        <f t="shared" si="128"/>
        <v>5.6966022203001598</v>
      </c>
      <c r="BX33" s="193">
        <f t="shared" si="129"/>
        <v>4.1745731882913786</v>
      </c>
      <c r="BY33" s="193">
        <f t="shared" si="266"/>
        <v>3.8150380693314694</v>
      </c>
      <c r="BZ33" s="193">
        <f t="shared" si="131"/>
        <v>3.9040600573940507</v>
      </c>
      <c r="CA33" s="72">
        <f t="shared" si="132"/>
        <v>56325.245281004529</v>
      </c>
      <c r="CE33" s="3">
        <f t="shared" si="133"/>
        <v>0</v>
      </c>
      <c r="CF33" s="6">
        <f t="shared" si="134"/>
        <v>5.2142832736906097</v>
      </c>
      <c r="CG33" s="6">
        <f t="shared" si="135"/>
        <v>0</v>
      </c>
      <c r="CH33" s="6">
        <f t="shared" si="136"/>
        <v>0</v>
      </c>
      <c r="CI33" s="193">
        <f t="shared" si="137"/>
        <v>5.6740334309306508</v>
      </c>
      <c r="CJ33" s="193">
        <f t="shared" si="138"/>
        <v>4.251723868604711</v>
      </c>
      <c r="CK33" s="193">
        <f t="shared" si="267"/>
        <v>3.8150380693314694</v>
      </c>
      <c r="CL33" s="193">
        <f t="shared" si="140"/>
        <v>3.9040600573940507</v>
      </c>
      <c r="CM33" s="72">
        <f t="shared" si="141"/>
        <v>56504.449302632347</v>
      </c>
      <c r="CQ33" s="3">
        <f t="shared" si="142"/>
        <v>0</v>
      </c>
      <c r="CR33" s="6">
        <f t="shared" si="143"/>
        <v>5.214339983338772</v>
      </c>
      <c r="CS33" s="6">
        <f t="shared" si="144"/>
        <v>0</v>
      </c>
      <c r="CT33" s="6">
        <f t="shared" si="145"/>
        <v>0</v>
      </c>
      <c r="CU33" s="193">
        <f t="shared" si="146"/>
        <v>5.6740334309306508</v>
      </c>
      <c r="CV33" s="193">
        <f t="shared" si="147"/>
        <v>4.2517246761308005</v>
      </c>
      <c r="CW33" s="193">
        <f t="shared" si="268"/>
        <v>3.8150380693314694</v>
      </c>
      <c r="CX33" s="193">
        <f t="shared" si="149"/>
        <v>3.9040600573940507</v>
      </c>
      <c r="CY33" s="72">
        <f t="shared" si="150"/>
        <v>56504.451318205625</v>
      </c>
      <c r="DC33" s="3">
        <f t="shared" si="151"/>
        <v>0</v>
      </c>
      <c r="DD33" s="6">
        <f t="shared" si="152"/>
        <v>0</v>
      </c>
      <c r="DE33" s="6">
        <f t="shared" si="153"/>
        <v>4.8899267026177133</v>
      </c>
      <c r="DF33" s="6">
        <f t="shared" si="154"/>
        <v>0</v>
      </c>
      <c r="DG33" s="193">
        <f t="shared" si="155"/>
        <v>5.6740334309306508</v>
      </c>
      <c r="DH33" s="193">
        <f t="shared" si="156"/>
        <v>4.1745731882913786</v>
      </c>
      <c r="DI33" s="193">
        <f t="shared" si="269"/>
        <v>3.9173768595644294</v>
      </c>
      <c r="DJ33" s="193">
        <f t="shared" si="158"/>
        <v>3.9040600573940507</v>
      </c>
      <c r="DK33" s="72">
        <f t="shared" si="159"/>
        <v>56813.103406702307</v>
      </c>
      <c r="DO33" s="3">
        <f t="shared" si="160"/>
        <v>0</v>
      </c>
      <c r="DP33" s="6">
        <f t="shared" si="161"/>
        <v>0</v>
      </c>
      <c r="DQ33" s="6">
        <f t="shared" si="162"/>
        <v>4.6571629912678985</v>
      </c>
      <c r="DR33" s="6">
        <f t="shared" si="163"/>
        <v>0</v>
      </c>
      <c r="DS33" s="193">
        <f t="shared" si="164"/>
        <v>5.6740334309306508</v>
      </c>
      <c r="DT33" s="193">
        <f t="shared" si="165"/>
        <v>4.1745731882913786</v>
      </c>
      <c r="DU33" s="193">
        <f t="shared" si="270"/>
        <v>3.9127356888065457</v>
      </c>
      <c r="DV33" s="193">
        <f t="shared" si="167"/>
        <v>3.9040600573940507</v>
      </c>
      <c r="DW33" s="72">
        <f t="shared" si="168"/>
        <v>56790.291223653825</v>
      </c>
      <c r="EA33" s="3">
        <f t="shared" si="169"/>
        <v>0</v>
      </c>
      <c r="EB33" s="6">
        <f t="shared" si="170"/>
        <v>0</v>
      </c>
      <c r="EC33" s="6">
        <f t="shared" si="171"/>
        <v>0</v>
      </c>
      <c r="ED33" s="6">
        <f t="shared" si="172"/>
        <v>16.639949603217801</v>
      </c>
      <c r="EE33" s="193">
        <f t="shared" si="173"/>
        <v>5.6740334309306508</v>
      </c>
      <c r="EF33" s="193">
        <f t="shared" si="174"/>
        <v>4.1745731882913786</v>
      </c>
      <c r="EG33" s="193">
        <f t="shared" si="271"/>
        <v>3.8150380693314694</v>
      </c>
      <c r="EH33" s="193">
        <f t="shared" si="176"/>
        <v>4.1933355838897626</v>
      </c>
      <c r="EI33" s="72">
        <f t="shared" si="177"/>
        <v>58374.188406656416</v>
      </c>
      <c r="EM33" s="3">
        <f t="shared" si="178"/>
        <v>0</v>
      </c>
      <c r="EN33" s="6">
        <f t="shared" si="179"/>
        <v>0</v>
      </c>
      <c r="EO33" s="6">
        <f t="shared" si="180"/>
        <v>0</v>
      </c>
      <c r="EP33" s="6">
        <f t="shared" si="181"/>
        <v>5.5467867644872024</v>
      </c>
      <c r="EQ33" s="193">
        <f t="shared" si="182"/>
        <v>5.6740334309306508</v>
      </c>
      <c r="ER33" s="193">
        <f t="shared" si="183"/>
        <v>4.1745731882913786</v>
      </c>
      <c r="ES33" s="193">
        <f t="shared" si="272"/>
        <v>3.8150380693314694</v>
      </c>
      <c r="ET33" s="193">
        <f t="shared" si="185"/>
        <v>4.0100607416484202</v>
      </c>
      <c r="EU33" s="72">
        <f t="shared" si="186"/>
        <v>57059.197380386911</v>
      </c>
      <c r="EY33" s="3">
        <f t="shared" si="187"/>
        <v>6.6468866309595764</v>
      </c>
      <c r="EZ33" s="6">
        <f t="shared" si="188"/>
        <v>5.2142832736906097</v>
      </c>
      <c r="FA33" s="6">
        <f t="shared" si="189"/>
        <v>4.8899267026177133</v>
      </c>
      <c r="FB33" s="6">
        <f t="shared" si="190"/>
        <v>16.639949603217801</v>
      </c>
      <c r="FC33" s="193">
        <f t="shared" si="191"/>
        <v>5.6966021499893058</v>
      </c>
      <c r="FD33" s="193">
        <f t="shared" si="192"/>
        <v>4.251723868604711</v>
      </c>
      <c r="FE33" s="193">
        <f t="shared" si="273"/>
        <v>3.9173768595644294</v>
      </c>
      <c r="FF33" s="193">
        <f t="shared" si="194"/>
        <v>4.1933355838897626</v>
      </c>
      <c r="FG33" s="72">
        <f t="shared" si="195"/>
        <v>59108.153085252867</v>
      </c>
      <c r="FK33" s="3">
        <f t="shared" si="196"/>
        <v>6.7825583208731395</v>
      </c>
      <c r="FL33" s="6">
        <f t="shared" si="197"/>
        <v>5.214339983338772</v>
      </c>
      <c r="FM33" s="6">
        <f t="shared" si="198"/>
        <v>4.6571629912678985</v>
      </c>
      <c r="FN33" s="6">
        <f t="shared" si="199"/>
        <v>5.5467867644872024</v>
      </c>
      <c r="FO33" s="193">
        <f t="shared" si="200"/>
        <v>5.6970575441566336</v>
      </c>
      <c r="FP33" s="193">
        <f t="shared" si="201"/>
        <v>4.2517246761308005</v>
      </c>
      <c r="FQ33" s="193">
        <f t="shared" si="274"/>
        <v>3.9127356888065457</v>
      </c>
      <c r="FR33" s="193">
        <f t="shared" si="203"/>
        <v>4.0100607416484202</v>
      </c>
      <c r="FS33" s="205">
        <f t="shared" si="204"/>
        <v>57753.700810260845</v>
      </c>
      <c r="FW33" s="3">
        <f t="shared" si="205"/>
        <v>7.7999179853097065</v>
      </c>
      <c r="FX33" s="6">
        <f t="shared" si="206"/>
        <v>5.8921400992703887</v>
      </c>
      <c r="FY33" s="6">
        <f t="shared" si="207"/>
        <v>5.7747705821390136</v>
      </c>
      <c r="FZ33" s="6">
        <f t="shared" si="208"/>
        <v>6.5450468439323357</v>
      </c>
      <c r="GA33" s="193">
        <f t="shared" si="209"/>
        <v>5.7004658107253299</v>
      </c>
      <c r="GB33" s="193">
        <f t="shared" si="210"/>
        <v>4.2613300356891566</v>
      </c>
      <c r="GC33" s="193">
        <f t="shared" si="275"/>
        <v>3.9348261161946763</v>
      </c>
      <c r="GD33" s="193">
        <f t="shared" si="212"/>
        <v>4.0279996186004148</v>
      </c>
      <c r="GE33" s="72">
        <f t="shared" si="213"/>
        <v>58020.033763753418</v>
      </c>
      <c r="GI33" s="3">
        <f t="shared" si="214"/>
        <v>7.4607911163831986</v>
      </c>
      <c r="GJ33" s="6">
        <f t="shared" si="215"/>
        <v>5.7357116010596716</v>
      </c>
      <c r="GK33" s="6">
        <f t="shared" si="216"/>
        <v>5.1227803551233189</v>
      </c>
      <c r="GL33" s="6">
        <f t="shared" si="217"/>
        <v>6.1013148545131948</v>
      </c>
      <c r="GM33" s="193">
        <f t="shared" si="218"/>
        <v>5.6993309887047054</v>
      </c>
      <c r="GN33" s="193">
        <f t="shared" si="219"/>
        <v>4.2591214041692869</v>
      </c>
      <c r="GO33" s="193">
        <f t="shared" si="276"/>
        <v>3.9219983702992955</v>
      </c>
      <c r="GP33" s="193">
        <f t="shared" si="221"/>
        <v>4.0200653940545115</v>
      </c>
      <c r="GQ33" s="72">
        <f t="shared" si="222"/>
        <v>57892.206452832295</v>
      </c>
      <c r="GU33" s="3">
        <f t="shared" si="223"/>
        <v>8.8172985920892337</v>
      </c>
      <c r="GV33" s="6">
        <f t="shared" si="224"/>
        <v>6.2571399284287317</v>
      </c>
      <c r="GW33" s="6">
        <f t="shared" si="225"/>
        <v>6.0541949651457401</v>
      </c>
      <c r="GX33" s="6">
        <f t="shared" si="226"/>
        <v>6.9333123346740848</v>
      </c>
      <c r="GY33" s="193">
        <f t="shared" si="227"/>
        <v>5.7038625702610162</v>
      </c>
      <c r="GZ33" s="193">
        <f t="shared" si="228"/>
        <v>4.2664646178039369</v>
      </c>
      <c r="HA33" s="193">
        <f t="shared" si="277"/>
        <v>3.9402737456120351</v>
      </c>
      <c r="HB33" s="193">
        <f t="shared" si="230"/>
        <v>4.0348907975000659</v>
      </c>
      <c r="HC33" s="205">
        <f t="shared" si="231"/>
        <v>58112.344257889083</v>
      </c>
      <c r="HG33" s="3">
        <f t="shared" si="37"/>
        <v>7.7999179853097065</v>
      </c>
      <c r="HH33" s="6">
        <f t="shared" si="38"/>
        <v>0</v>
      </c>
      <c r="HI33" s="6">
        <f t="shared" si="39"/>
        <v>0</v>
      </c>
      <c r="HJ33" s="6">
        <f t="shared" si="40"/>
        <v>0</v>
      </c>
      <c r="HK33" s="193">
        <f t="shared" si="232"/>
        <v>5.7004658107253299</v>
      </c>
      <c r="HL33" s="193">
        <f t="shared" si="232"/>
        <v>4.1745731882913786</v>
      </c>
      <c r="HM33" s="193">
        <f t="shared" si="232"/>
        <v>3.8150380693314694</v>
      </c>
      <c r="HN33" s="193">
        <f t="shared" si="232"/>
        <v>3.9040600573940507</v>
      </c>
      <c r="HO33" s="212">
        <f t="shared" si="233"/>
        <v>56327.477147498503</v>
      </c>
      <c r="HS33" s="3">
        <f t="shared" si="41"/>
        <v>7.4607911163831986</v>
      </c>
      <c r="HT33" s="6">
        <f t="shared" si="42"/>
        <v>0</v>
      </c>
      <c r="HU33" s="6">
        <f t="shared" si="43"/>
        <v>0</v>
      </c>
      <c r="HV33" s="6">
        <f t="shared" si="44"/>
        <v>0</v>
      </c>
      <c r="HW33" s="193">
        <f t="shared" si="234"/>
        <v>5.6993309887047054</v>
      </c>
      <c r="HX33" s="193">
        <f t="shared" si="234"/>
        <v>4.1745731882913786</v>
      </c>
      <c r="HY33" s="193">
        <f t="shared" si="234"/>
        <v>3.8150380693314694</v>
      </c>
      <c r="HZ33" s="193">
        <f t="shared" si="234"/>
        <v>3.9040600573940507</v>
      </c>
      <c r="IA33" s="212">
        <f t="shared" si="235"/>
        <v>56326.821601668205</v>
      </c>
      <c r="IE33" s="3">
        <f t="shared" si="45"/>
        <v>8.8172985920892337</v>
      </c>
      <c r="IF33" s="6">
        <f t="shared" si="46"/>
        <v>0</v>
      </c>
      <c r="IG33" s="6">
        <f t="shared" si="47"/>
        <v>0</v>
      </c>
      <c r="IH33" s="6">
        <f t="shared" si="48"/>
        <v>0</v>
      </c>
      <c r="II33" s="193">
        <f t="shared" si="236"/>
        <v>5.7038625702610162</v>
      </c>
      <c r="IJ33" s="193">
        <f t="shared" si="236"/>
        <v>4.1745731882913786</v>
      </c>
      <c r="IK33" s="193">
        <f t="shared" si="236"/>
        <v>3.8150380693314694</v>
      </c>
      <c r="IL33" s="193">
        <f t="shared" si="236"/>
        <v>3.9040600573940507</v>
      </c>
      <c r="IM33" s="205">
        <f t="shared" si="237"/>
        <v>56329.439378802264</v>
      </c>
      <c r="IQ33" s="3">
        <f t="shared" si="49"/>
        <v>0</v>
      </c>
      <c r="IR33" s="6">
        <f t="shared" si="50"/>
        <v>5.8921400992703887</v>
      </c>
      <c r="IS33" s="6">
        <f t="shared" si="51"/>
        <v>0</v>
      </c>
      <c r="IT33" s="6">
        <f t="shared" si="52"/>
        <v>0</v>
      </c>
      <c r="IU33" s="193">
        <f t="shared" si="238"/>
        <v>5.6740334309306508</v>
      </c>
      <c r="IV33" s="193">
        <f t="shared" si="238"/>
        <v>4.2613300356891566</v>
      </c>
      <c r="IW33" s="193">
        <f t="shared" si="238"/>
        <v>3.8150380693314694</v>
      </c>
      <c r="IX33" s="193">
        <f t="shared" si="238"/>
        <v>3.9040600573940507</v>
      </c>
      <c r="IY33" s="212">
        <f t="shared" si="239"/>
        <v>56528.431243086969</v>
      </c>
      <c r="JC33" s="3">
        <f t="shared" si="53"/>
        <v>0</v>
      </c>
      <c r="JD33" s="6">
        <f t="shared" si="54"/>
        <v>5.7357116010596716</v>
      </c>
      <c r="JE33" s="6">
        <f t="shared" si="55"/>
        <v>0</v>
      </c>
      <c r="JF33" s="6">
        <f t="shared" si="56"/>
        <v>0</v>
      </c>
      <c r="JG33" s="193">
        <f t="shared" si="240"/>
        <v>5.6740334309306508</v>
      </c>
      <c r="JH33" s="193">
        <f t="shared" si="240"/>
        <v>4.2591214041692869</v>
      </c>
      <c r="JI33" s="193">
        <f t="shared" si="240"/>
        <v>3.8150380693314694</v>
      </c>
      <c r="JJ33" s="193">
        <f t="shared" si="240"/>
        <v>3.9040600573940507</v>
      </c>
      <c r="JK33" s="212">
        <f t="shared" si="241"/>
        <v>56522.916460385015</v>
      </c>
      <c r="JO33" s="3">
        <f t="shared" si="57"/>
        <v>0</v>
      </c>
      <c r="JP33" s="6">
        <f t="shared" si="58"/>
        <v>6.2571399284287317</v>
      </c>
      <c r="JQ33" s="6">
        <f t="shared" si="59"/>
        <v>0</v>
      </c>
      <c r="JR33" s="6">
        <f t="shared" si="60"/>
        <v>0</v>
      </c>
      <c r="JS33" s="193">
        <f t="shared" si="242"/>
        <v>5.6740334309306508</v>
      </c>
      <c r="JT33" s="193">
        <f t="shared" si="242"/>
        <v>4.2664646178039369</v>
      </c>
      <c r="JU33" s="193">
        <f t="shared" si="242"/>
        <v>3.8150380693314694</v>
      </c>
      <c r="JV33" s="193">
        <f t="shared" si="242"/>
        <v>3.9040600573940507</v>
      </c>
      <c r="JW33" s="205">
        <f t="shared" si="243"/>
        <v>56541.253978474997</v>
      </c>
      <c r="KA33" s="3">
        <f t="shared" si="61"/>
        <v>0</v>
      </c>
      <c r="KB33" s="6">
        <f t="shared" si="62"/>
        <v>0</v>
      </c>
      <c r="KC33" s="6">
        <f t="shared" si="63"/>
        <v>5.7747705821390136</v>
      </c>
      <c r="KD33" s="6">
        <f t="shared" si="64"/>
        <v>0</v>
      </c>
      <c r="KE33" s="193">
        <f t="shared" si="244"/>
        <v>5.6740334309306508</v>
      </c>
      <c r="KF33" s="193">
        <f t="shared" si="244"/>
        <v>4.1745731882913786</v>
      </c>
      <c r="KG33" s="193">
        <f t="shared" si="244"/>
        <v>3.9348261161946763</v>
      </c>
      <c r="KH33" s="193">
        <f t="shared" si="244"/>
        <v>3.9040600573940507</v>
      </c>
      <c r="KI33" s="212">
        <f t="shared" si="245"/>
        <v>56898.951638247519</v>
      </c>
      <c r="KM33" s="3">
        <f t="shared" si="65"/>
        <v>0</v>
      </c>
      <c r="KN33" s="6">
        <f t="shared" si="66"/>
        <v>0</v>
      </c>
      <c r="KO33" s="6">
        <f t="shared" si="67"/>
        <v>5.1227803551233189</v>
      </c>
      <c r="KP33" s="6">
        <f t="shared" si="68"/>
        <v>0</v>
      </c>
      <c r="KQ33" s="193">
        <f t="shared" si="246"/>
        <v>5.6740334309306508</v>
      </c>
      <c r="KR33" s="193">
        <f t="shared" si="246"/>
        <v>4.1745731882913786</v>
      </c>
      <c r="KS33" s="193">
        <f t="shared" si="246"/>
        <v>3.9219983702992955</v>
      </c>
      <c r="KT33" s="193">
        <f t="shared" si="246"/>
        <v>3.9040600573940507</v>
      </c>
      <c r="KU33" s="212">
        <f t="shared" si="247"/>
        <v>56835.828062541594</v>
      </c>
      <c r="KY33" s="3">
        <f t="shared" si="69"/>
        <v>0</v>
      </c>
      <c r="KZ33" s="6">
        <f t="shared" si="70"/>
        <v>0</v>
      </c>
      <c r="LA33" s="6">
        <f t="shared" si="71"/>
        <v>6.0541949651457401</v>
      </c>
      <c r="LB33" s="6">
        <f t="shared" si="72"/>
        <v>0</v>
      </c>
      <c r="LC33" s="193">
        <f t="shared" si="248"/>
        <v>5.6740334309306508</v>
      </c>
      <c r="LD33" s="193">
        <f t="shared" si="248"/>
        <v>4.1745731882913786</v>
      </c>
      <c r="LE33" s="193">
        <f t="shared" si="248"/>
        <v>3.9402737456120351</v>
      </c>
      <c r="LF33" s="193">
        <f t="shared" si="248"/>
        <v>3.9040600573940507</v>
      </c>
      <c r="LG33" s="205">
        <f t="shared" si="249"/>
        <v>56925.779878099776</v>
      </c>
      <c r="LK33" s="3">
        <f t="shared" si="73"/>
        <v>0</v>
      </c>
      <c r="LL33" s="6">
        <f t="shared" si="74"/>
        <v>0</v>
      </c>
      <c r="LM33" s="6">
        <f t="shared" si="75"/>
        <v>0</v>
      </c>
      <c r="LN33" s="6">
        <f t="shared" si="76"/>
        <v>6.5450468439323357</v>
      </c>
      <c r="LO33" s="193">
        <f t="shared" si="250"/>
        <v>5.6740334309306508</v>
      </c>
      <c r="LP33" s="193">
        <f t="shared" si="250"/>
        <v>4.1745731882913786</v>
      </c>
      <c r="LQ33" s="193">
        <f t="shared" si="250"/>
        <v>3.8150380693314694</v>
      </c>
      <c r="LR33" s="193">
        <f t="shared" si="250"/>
        <v>4.0279996186004148</v>
      </c>
      <c r="LS33" s="212">
        <f t="shared" si="251"/>
        <v>57186.589496673972</v>
      </c>
      <c r="LW33" s="3">
        <f t="shared" si="77"/>
        <v>0</v>
      </c>
      <c r="LX33" s="6">
        <f t="shared" si="78"/>
        <v>0</v>
      </c>
      <c r="LY33" s="6">
        <f t="shared" si="79"/>
        <v>0</v>
      </c>
      <c r="LZ33" s="6">
        <f t="shared" si="80"/>
        <v>6.1013148545131948</v>
      </c>
      <c r="MA33" s="193">
        <f t="shared" si="252"/>
        <v>5.6740334309306508</v>
      </c>
      <c r="MB33" s="193">
        <f t="shared" si="252"/>
        <v>4.1745731882913786</v>
      </c>
      <c r="MC33" s="193">
        <f t="shared" si="252"/>
        <v>3.8150380693314694</v>
      </c>
      <c r="MD33" s="193">
        <f t="shared" si="252"/>
        <v>4.0200653940545115</v>
      </c>
      <c r="ME33" s="212">
        <f t="shared" si="253"/>
        <v>57130.20992177142</v>
      </c>
      <c r="MI33" s="3">
        <f t="shared" si="81"/>
        <v>0</v>
      </c>
      <c r="MJ33" s="6">
        <f t="shared" si="82"/>
        <v>0</v>
      </c>
      <c r="MK33" s="6">
        <f t="shared" si="83"/>
        <v>0</v>
      </c>
      <c r="ML33" s="6">
        <f t="shared" si="84"/>
        <v>6.9333123346740848</v>
      </c>
      <c r="MM33" s="193">
        <f t="shared" si="254"/>
        <v>5.6740334309306508</v>
      </c>
      <c r="MN33" s="193">
        <f t="shared" si="254"/>
        <v>4.1745731882913786</v>
      </c>
      <c r="MO33" s="193">
        <f t="shared" si="254"/>
        <v>3.8150380693314694</v>
      </c>
      <c r="MP33" s="193">
        <f t="shared" si="254"/>
        <v>4.0348907975000659</v>
      </c>
      <c r="MQ33" s="205">
        <f t="shared" si="255"/>
        <v>57235.602470008438</v>
      </c>
      <c r="MT33" s="3">
        <f t="shared" si="85"/>
        <v>6.4434105096036705</v>
      </c>
      <c r="MU33" s="6">
        <f t="shared" si="86"/>
        <v>5.2142832736906097</v>
      </c>
      <c r="MV33" s="6">
        <f t="shared" si="87"/>
        <v>5.3556340076289235</v>
      </c>
      <c r="MW33" s="6">
        <f t="shared" si="88"/>
        <v>6.6559798412871212</v>
      </c>
      <c r="MX33" s="193">
        <f t="shared" si="256"/>
        <v>5.695918775195727</v>
      </c>
      <c r="MY33" s="193">
        <f t="shared" si="256"/>
        <v>4.251723868604711</v>
      </c>
      <c r="MZ33" s="193">
        <f t="shared" si="256"/>
        <v>3.9265986208890125</v>
      </c>
      <c r="NA33" s="193">
        <f t="shared" si="256"/>
        <v>4.0299733773732109</v>
      </c>
      <c r="NB33" s="212">
        <f t="shared" si="257"/>
        <v>57965.663387962421</v>
      </c>
      <c r="NF33" s="3">
        <f t="shared" si="89"/>
        <v>6.4434105096036705</v>
      </c>
      <c r="NG33" s="6">
        <f t="shared" si="90"/>
        <v>0</v>
      </c>
      <c r="NH33" s="6">
        <f t="shared" si="91"/>
        <v>0</v>
      </c>
      <c r="NI33" s="6">
        <f t="shared" si="92"/>
        <v>0</v>
      </c>
      <c r="NJ33" s="193">
        <f t="shared" si="258"/>
        <v>5.695918775195727</v>
      </c>
      <c r="NK33" s="193">
        <f t="shared" si="258"/>
        <v>4.1745731882913786</v>
      </c>
      <c r="NL33" s="193">
        <f t="shared" si="258"/>
        <v>3.8150380693314694</v>
      </c>
      <c r="NM33" s="193">
        <f t="shared" si="258"/>
        <v>3.9040600573940507</v>
      </c>
      <c r="NN33" s="212">
        <f t="shared" si="259"/>
        <v>56324.850534714089</v>
      </c>
      <c r="NR33" s="3">
        <f t="shared" si="93"/>
        <v>0</v>
      </c>
      <c r="NS33" s="6">
        <f t="shared" si="94"/>
        <v>5.2142832736906097</v>
      </c>
      <c r="NT33" s="6">
        <f t="shared" si="95"/>
        <v>0</v>
      </c>
      <c r="NU33" s="6">
        <f t="shared" si="96"/>
        <v>0</v>
      </c>
      <c r="NV33" s="193">
        <f t="shared" si="260"/>
        <v>5.6740334309306508</v>
      </c>
      <c r="NW33" s="193">
        <f t="shared" si="260"/>
        <v>4.251723868604711</v>
      </c>
      <c r="NX33" s="193">
        <f t="shared" si="260"/>
        <v>3.8150380693314694</v>
      </c>
      <c r="NY33" s="193">
        <f t="shared" si="260"/>
        <v>3.9040600573940507</v>
      </c>
      <c r="NZ33" s="212">
        <f t="shared" si="261"/>
        <v>56504.449302632347</v>
      </c>
      <c r="OD33" s="3">
        <f t="shared" si="97"/>
        <v>0</v>
      </c>
      <c r="OE33" s="6">
        <f t="shared" si="98"/>
        <v>0</v>
      </c>
      <c r="OF33" s="6">
        <f t="shared" si="99"/>
        <v>5.3556340076289235</v>
      </c>
      <c r="OG33" s="6">
        <f t="shared" si="100"/>
        <v>0</v>
      </c>
      <c r="OH33" s="193">
        <f t="shared" si="262"/>
        <v>5.6740334309306508</v>
      </c>
      <c r="OI33" s="193">
        <f t="shared" si="262"/>
        <v>4.1745731882913786</v>
      </c>
      <c r="OJ33" s="193">
        <f t="shared" si="262"/>
        <v>3.9265986208890125</v>
      </c>
      <c r="OK33" s="193">
        <f t="shared" si="262"/>
        <v>3.9040600573940507</v>
      </c>
      <c r="OL33" s="212">
        <f t="shared" si="263"/>
        <v>56858.457206081162</v>
      </c>
      <c r="OP33" s="3">
        <f t="shared" si="101"/>
        <v>0</v>
      </c>
      <c r="OQ33" s="6">
        <f t="shared" si="102"/>
        <v>0</v>
      </c>
      <c r="OR33" s="6">
        <f t="shared" si="103"/>
        <v>0</v>
      </c>
      <c r="OS33" s="6">
        <f t="shared" si="104"/>
        <v>6.6559798412871212</v>
      </c>
      <c r="OT33" s="193">
        <f t="shared" si="264"/>
        <v>5.6740334309306508</v>
      </c>
      <c r="OU33" s="193">
        <f t="shared" si="264"/>
        <v>4.1745731882913786</v>
      </c>
      <c r="OV33" s="193">
        <f t="shared" si="264"/>
        <v>3.8150380693314694</v>
      </c>
      <c r="OW33" s="193">
        <f t="shared" si="264"/>
        <v>4.0299733773732109</v>
      </c>
      <c r="OX33" s="232">
        <f t="shared" si="265"/>
        <v>57200.623411541193</v>
      </c>
    </row>
    <row r="34" spans="2:414" x14ac:dyDescent="0.2">
      <c r="B34" s="81">
        <v>45493</v>
      </c>
      <c r="C34">
        <v>134</v>
      </c>
      <c r="D34">
        <v>11.301741494580726</v>
      </c>
      <c r="E34">
        <v>0</v>
      </c>
      <c r="F34">
        <v>0</v>
      </c>
      <c r="G34">
        <v>0</v>
      </c>
      <c r="H34">
        <v>0</v>
      </c>
      <c r="I34">
        <v>0</v>
      </c>
      <c r="J34">
        <v>0</v>
      </c>
      <c r="K34">
        <v>0</v>
      </c>
      <c r="L34">
        <v>0</v>
      </c>
      <c r="M34">
        <v>0</v>
      </c>
      <c r="N34">
        <v>0</v>
      </c>
      <c r="O34">
        <v>0</v>
      </c>
      <c r="P34">
        <v>0</v>
      </c>
      <c r="Q34">
        <v>0</v>
      </c>
      <c r="R34">
        <v>0</v>
      </c>
      <c r="S34">
        <v>0</v>
      </c>
      <c r="T34">
        <v>17956</v>
      </c>
      <c r="U34">
        <v>6.7062206371848827</v>
      </c>
      <c r="V34">
        <v>5.1616154328868822</v>
      </c>
      <c r="W34">
        <v>4.5682299161484163</v>
      </c>
      <c r="X34">
        <v>5.6242145858172004</v>
      </c>
      <c r="Y34" s="3">
        <v>526.26852720575209</v>
      </c>
      <c r="Z34" s="3">
        <v>109.43394814948468</v>
      </c>
      <c r="AA34" s="3">
        <v>50.994885881211232</v>
      </c>
      <c r="AB34" s="3">
        <v>227.45116282468251</v>
      </c>
      <c r="AC34">
        <v>1</v>
      </c>
      <c r="AD34">
        <v>0</v>
      </c>
      <c r="AE34" s="6"/>
      <c r="AF34" s="1" t="s">
        <v>5</v>
      </c>
      <c r="AG34">
        <v>134</v>
      </c>
      <c r="AH34" s="189">
        <v>45493</v>
      </c>
      <c r="AI34">
        <f t="shared" si="105"/>
        <v>7</v>
      </c>
      <c r="AJ34">
        <v>134</v>
      </c>
      <c r="AK34">
        <v>1</v>
      </c>
      <c r="AL34">
        <v>0</v>
      </c>
      <c r="AM34">
        <v>0</v>
      </c>
      <c r="AN34">
        <v>0</v>
      </c>
      <c r="AO34">
        <v>0</v>
      </c>
      <c r="AP34">
        <v>0</v>
      </c>
      <c r="AQ34">
        <v>0</v>
      </c>
      <c r="AS34" s="37"/>
      <c r="AT34" s="37"/>
      <c r="AU34" s="6">
        <f t="shared" si="106"/>
        <v>0</v>
      </c>
      <c r="AV34" s="6">
        <f t="shared" si="107"/>
        <v>0</v>
      </c>
      <c r="AW34" s="6">
        <f t="shared" si="108"/>
        <v>0</v>
      </c>
      <c r="AX34" s="6">
        <f t="shared" si="109"/>
        <v>0</v>
      </c>
      <c r="AY34" s="193">
        <f t="shared" si="110"/>
        <v>5.6740334309306508</v>
      </c>
      <c r="AZ34" s="193">
        <f t="shared" si="111"/>
        <v>4.1745731882913786</v>
      </c>
      <c r="BA34" s="193">
        <f t="shared" si="112"/>
        <v>3.8150380693314694</v>
      </c>
      <c r="BB34" s="193">
        <f t="shared" si="113"/>
        <v>3.9040600573940507</v>
      </c>
      <c r="BC34" s="72">
        <f t="shared" si="114"/>
        <v>56312.210093717425</v>
      </c>
      <c r="BG34" s="3">
        <f t="shared" si="115"/>
        <v>6.5720962244411849</v>
      </c>
      <c r="BH34" s="6">
        <f t="shared" si="116"/>
        <v>0</v>
      </c>
      <c r="BI34" s="6">
        <f t="shared" si="117"/>
        <v>0</v>
      </c>
      <c r="BJ34" s="6">
        <f t="shared" si="118"/>
        <v>0</v>
      </c>
      <c r="BK34" s="193">
        <f t="shared" si="119"/>
        <v>5.6963510205971968</v>
      </c>
      <c r="BL34" s="193">
        <f t="shared" si="120"/>
        <v>4.1745731882913786</v>
      </c>
      <c r="BM34" s="193">
        <f t="shared" si="121"/>
        <v>3.8150380693314694</v>
      </c>
      <c r="BN34" s="193">
        <f t="shared" si="122"/>
        <v>3.9040600573940507</v>
      </c>
      <c r="BO34" s="72">
        <f t="shared" si="123"/>
        <v>56325.100217685576</v>
      </c>
      <c r="BS34" s="3">
        <f t="shared" si="124"/>
        <v>6.5721169311420411</v>
      </c>
      <c r="BT34" s="6">
        <f t="shared" si="125"/>
        <v>0</v>
      </c>
      <c r="BU34" s="6">
        <f t="shared" si="126"/>
        <v>0</v>
      </c>
      <c r="BV34" s="6">
        <f t="shared" si="127"/>
        <v>0</v>
      </c>
      <c r="BW34" s="193">
        <f t="shared" si="128"/>
        <v>5.6963510901343781</v>
      </c>
      <c r="BX34" s="193">
        <f t="shared" si="129"/>
        <v>4.1745731882913786</v>
      </c>
      <c r="BY34" s="193">
        <f t="shared" si="266"/>
        <v>3.8150380693314694</v>
      </c>
      <c r="BZ34" s="193">
        <f t="shared" si="131"/>
        <v>3.9040600573940507</v>
      </c>
      <c r="CA34" s="72">
        <f t="shared" si="132"/>
        <v>56325.100217685576</v>
      </c>
      <c r="CE34" s="3">
        <f t="shared" si="133"/>
        <v>0</v>
      </c>
      <c r="CF34" s="6">
        <f t="shared" si="134"/>
        <v>5.1616154328868822</v>
      </c>
      <c r="CG34" s="6">
        <f t="shared" si="135"/>
        <v>0</v>
      </c>
      <c r="CH34" s="6">
        <f t="shared" si="136"/>
        <v>0</v>
      </c>
      <c r="CI34" s="193">
        <f t="shared" si="137"/>
        <v>5.6740334309306508</v>
      </c>
      <c r="CJ34" s="193">
        <f t="shared" si="138"/>
        <v>4.2509736148029162</v>
      </c>
      <c r="CK34" s="193">
        <f t="shared" si="267"/>
        <v>3.8150380693314694</v>
      </c>
      <c r="CL34" s="193">
        <f t="shared" si="140"/>
        <v>3.9040600573940507</v>
      </c>
      <c r="CM34" s="72">
        <f t="shared" si="141"/>
        <v>56502.576711140478</v>
      </c>
      <c r="CQ34" s="3">
        <f t="shared" si="142"/>
        <v>0</v>
      </c>
      <c r="CR34" s="6">
        <f t="shared" si="143"/>
        <v>5.1616715697286653</v>
      </c>
      <c r="CS34" s="6">
        <f t="shared" si="144"/>
        <v>0</v>
      </c>
      <c r="CT34" s="6">
        <f t="shared" si="145"/>
        <v>0</v>
      </c>
      <c r="CU34" s="193">
        <f t="shared" si="146"/>
        <v>5.6740334309306508</v>
      </c>
      <c r="CV34" s="193">
        <f t="shared" si="147"/>
        <v>4.2509744147723971</v>
      </c>
      <c r="CW34" s="193">
        <f t="shared" si="268"/>
        <v>3.8150380693314694</v>
      </c>
      <c r="CX34" s="193">
        <f t="shared" si="149"/>
        <v>3.9040600573940507</v>
      </c>
      <c r="CY34" s="72">
        <f t="shared" si="150"/>
        <v>56502.578707786466</v>
      </c>
      <c r="DC34" s="3">
        <f t="shared" si="151"/>
        <v>0</v>
      </c>
      <c r="DD34" s="6">
        <f t="shared" si="152"/>
        <v>0</v>
      </c>
      <c r="DE34" s="6">
        <f t="shared" si="153"/>
        <v>4.7966414119558376</v>
      </c>
      <c r="DF34" s="6">
        <f t="shared" si="154"/>
        <v>0</v>
      </c>
      <c r="DG34" s="193">
        <f t="shared" si="155"/>
        <v>5.6740334309306508</v>
      </c>
      <c r="DH34" s="193">
        <f t="shared" si="156"/>
        <v>4.1745731882913786</v>
      </c>
      <c r="DI34" s="193">
        <f t="shared" si="269"/>
        <v>3.9155193917508324</v>
      </c>
      <c r="DJ34" s="193">
        <f t="shared" si="158"/>
        <v>3.9040600573940507</v>
      </c>
      <c r="DK34" s="72">
        <f t="shared" si="159"/>
        <v>56803.9725211041</v>
      </c>
      <c r="DO34" s="3">
        <f t="shared" si="160"/>
        <v>0</v>
      </c>
      <c r="DP34" s="6">
        <f t="shared" si="161"/>
        <v>0</v>
      </c>
      <c r="DQ34" s="6">
        <f t="shared" si="162"/>
        <v>4.5683181414938545</v>
      </c>
      <c r="DR34" s="6">
        <f t="shared" si="163"/>
        <v>0</v>
      </c>
      <c r="DS34" s="193">
        <f t="shared" si="164"/>
        <v>5.6740334309306508</v>
      </c>
      <c r="DT34" s="193">
        <f t="shared" si="165"/>
        <v>4.1745731882913786</v>
      </c>
      <c r="DU34" s="193">
        <f t="shared" si="270"/>
        <v>3.9109584794234005</v>
      </c>
      <c r="DV34" s="193">
        <f t="shared" si="167"/>
        <v>3.9040600573940507</v>
      </c>
      <c r="DW34" s="72">
        <f t="shared" si="168"/>
        <v>56781.558347672406</v>
      </c>
      <c r="EA34" s="3">
        <f t="shared" si="169"/>
        <v>0</v>
      </c>
      <c r="EB34" s="6">
        <f t="shared" si="170"/>
        <v>0</v>
      </c>
      <c r="EC34" s="6">
        <f t="shared" si="171"/>
        <v>0</v>
      </c>
      <c r="ED34" s="6">
        <f t="shared" si="172"/>
        <v>16.872643757451602</v>
      </c>
      <c r="EE34" s="193">
        <f t="shared" si="173"/>
        <v>5.6740334309306508</v>
      </c>
      <c r="EF34" s="193">
        <f t="shared" si="174"/>
        <v>4.1745731882913786</v>
      </c>
      <c r="EG34" s="193">
        <f t="shared" si="271"/>
        <v>3.8150380693314694</v>
      </c>
      <c r="EH34" s="193">
        <f t="shared" si="176"/>
        <v>4.1968421441430976</v>
      </c>
      <c r="EI34" s="72">
        <f t="shared" si="177"/>
        <v>58399.641121381719</v>
      </c>
      <c r="EM34" s="3">
        <f t="shared" si="178"/>
        <v>0</v>
      </c>
      <c r="EN34" s="6">
        <f t="shared" si="179"/>
        <v>0</v>
      </c>
      <c r="EO34" s="6">
        <f t="shared" si="180"/>
        <v>0</v>
      </c>
      <c r="EP34" s="6">
        <f t="shared" si="181"/>
        <v>5.6243533969382993</v>
      </c>
      <c r="EQ34" s="193">
        <f t="shared" si="182"/>
        <v>5.6740334309306508</v>
      </c>
      <c r="ER34" s="193">
        <f t="shared" si="183"/>
        <v>4.1745731882913786</v>
      </c>
      <c r="ES34" s="193">
        <f t="shared" si="272"/>
        <v>3.8150380693314694</v>
      </c>
      <c r="ET34" s="193">
        <f t="shared" si="185"/>
        <v>4.0114662144786726</v>
      </c>
      <c r="EU34" s="72">
        <f t="shared" si="186"/>
        <v>57069.168027339438</v>
      </c>
      <c r="EY34" s="3">
        <f t="shared" si="187"/>
        <v>6.5720962244411849</v>
      </c>
      <c r="EZ34" s="6">
        <f t="shared" si="188"/>
        <v>5.1616154328868822</v>
      </c>
      <c r="FA34" s="6">
        <f t="shared" si="189"/>
        <v>4.7966414119558376</v>
      </c>
      <c r="FB34" s="6">
        <f t="shared" si="190"/>
        <v>16.872643757451602</v>
      </c>
      <c r="FC34" s="193">
        <f t="shared" si="191"/>
        <v>5.6963510205971968</v>
      </c>
      <c r="FD34" s="193">
        <f t="shared" si="192"/>
        <v>4.2509736148029162</v>
      </c>
      <c r="FE34" s="193">
        <f t="shared" si="273"/>
        <v>3.9155193917508324</v>
      </c>
      <c r="FF34" s="193">
        <f t="shared" si="194"/>
        <v>4.1968421441430976</v>
      </c>
      <c r="FG34" s="72">
        <f t="shared" si="195"/>
        <v>59122.310258478064</v>
      </c>
      <c r="FK34" s="3">
        <f t="shared" si="196"/>
        <v>6.7062413438857398</v>
      </c>
      <c r="FL34" s="6">
        <f t="shared" si="197"/>
        <v>5.1616715697286653</v>
      </c>
      <c r="FM34" s="6">
        <f t="shared" si="198"/>
        <v>4.5683181414938545</v>
      </c>
      <c r="FN34" s="6">
        <f t="shared" si="199"/>
        <v>5.6243533969382993</v>
      </c>
      <c r="FO34" s="193">
        <f t="shared" si="200"/>
        <v>5.6968014049126641</v>
      </c>
      <c r="FP34" s="193">
        <f t="shared" si="201"/>
        <v>4.2509744147723971</v>
      </c>
      <c r="FQ34" s="193">
        <f t="shared" si="274"/>
        <v>3.9109584794234005</v>
      </c>
      <c r="FR34" s="193">
        <f t="shared" si="203"/>
        <v>4.0114662144786726</v>
      </c>
      <c r="FS34" s="205">
        <f t="shared" si="204"/>
        <v>57752.844481431821</v>
      </c>
      <c r="FW34" s="3">
        <f t="shared" si="205"/>
        <v>7.7121537327626148</v>
      </c>
      <c r="FX34" s="6">
        <f t="shared" si="206"/>
        <v>5.8326254391621761</v>
      </c>
      <c r="FY34" s="6">
        <f t="shared" si="207"/>
        <v>5.6646050960240366</v>
      </c>
      <c r="FZ34" s="6">
        <f t="shared" si="208"/>
        <v>6.6365732112642961</v>
      </c>
      <c r="GA34" s="193">
        <f t="shared" si="209"/>
        <v>5.7001722482389905</v>
      </c>
      <c r="GB34" s="193">
        <f t="shared" si="210"/>
        <v>4.2604903163263073</v>
      </c>
      <c r="GC34" s="193">
        <f t="shared" si="275"/>
        <v>3.9326701578681078</v>
      </c>
      <c r="GD34" s="193">
        <f t="shared" si="212"/>
        <v>4.0296283688359678</v>
      </c>
      <c r="GE34" s="72">
        <f t="shared" si="213"/>
        <v>58018.630902771751</v>
      </c>
      <c r="GI34" s="3">
        <f t="shared" si="214"/>
        <v>7.3768427009033717</v>
      </c>
      <c r="GJ34" s="6">
        <f t="shared" si="215"/>
        <v>5.6777769761755712</v>
      </c>
      <c r="GK34" s="6">
        <f t="shared" si="216"/>
        <v>5.025052907763258</v>
      </c>
      <c r="GL34" s="6">
        <f t="shared" si="217"/>
        <v>6.186636044398921</v>
      </c>
      <c r="GM34" s="193">
        <f t="shared" si="218"/>
        <v>5.6990498727164516</v>
      </c>
      <c r="GN34" s="193">
        <f t="shared" si="219"/>
        <v>4.2583021792466464</v>
      </c>
      <c r="GO34" s="193">
        <f t="shared" si="276"/>
        <v>3.9200613469480046</v>
      </c>
      <c r="GP34" s="193">
        <f t="shared" si="221"/>
        <v>4.0215958904125699</v>
      </c>
      <c r="GQ34" s="72">
        <f t="shared" si="222"/>
        <v>57891.25609469042</v>
      </c>
      <c r="GU34" s="3">
        <f t="shared" si="223"/>
        <v>8.718086828340347</v>
      </c>
      <c r="GV34" s="6">
        <f t="shared" si="224"/>
        <v>6.1939385194642584</v>
      </c>
      <c r="GW34" s="6">
        <f t="shared" si="225"/>
        <v>5.9386988909929412</v>
      </c>
      <c r="GX34" s="6">
        <f t="shared" si="226"/>
        <v>7.0302682322715002</v>
      </c>
      <c r="GY34" s="193">
        <f t="shared" si="227"/>
        <v>5.7035318361823935</v>
      </c>
      <c r="GZ34" s="193">
        <f t="shared" si="228"/>
        <v>4.2655774263363417</v>
      </c>
      <c r="HA34" s="193">
        <f t="shared" si="277"/>
        <v>3.9380256428704437</v>
      </c>
      <c r="HB34" s="193">
        <f t="shared" si="230"/>
        <v>4.0366042469598886</v>
      </c>
      <c r="HC34" s="205">
        <f t="shared" si="231"/>
        <v>58110.943700076568</v>
      </c>
      <c r="HG34" s="3">
        <f t="shared" si="37"/>
        <v>7.7121537327626148</v>
      </c>
      <c r="HH34" s="6">
        <f t="shared" si="38"/>
        <v>0</v>
      </c>
      <c r="HI34" s="6">
        <f t="shared" si="39"/>
        <v>0</v>
      </c>
      <c r="HJ34" s="6">
        <f t="shared" si="40"/>
        <v>0</v>
      </c>
      <c r="HK34" s="193">
        <f t="shared" si="232"/>
        <v>5.7001722482389905</v>
      </c>
      <c r="HL34" s="193">
        <f t="shared" si="232"/>
        <v>4.1745731882913786</v>
      </c>
      <c r="HM34" s="193">
        <f t="shared" si="232"/>
        <v>3.8150380693314694</v>
      </c>
      <c r="HN34" s="193">
        <f t="shared" si="232"/>
        <v>3.9040600573940507</v>
      </c>
      <c r="HO34" s="212">
        <f t="shared" si="233"/>
        <v>56327.307566286225</v>
      </c>
      <c r="HS34" s="3">
        <f t="shared" si="41"/>
        <v>7.3768427009033717</v>
      </c>
      <c r="HT34" s="6">
        <f t="shared" si="42"/>
        <v>0</v>
      </c>
      <c r="HU34" s="6">
        <f t="shared" si="43"/>
        <v>0</v>
      </c>
      <c r="HV34" s="6">
        <f t="shared" si="44"/>
        <v>0</v>
      </c>
      <c r="HW34" s="193">
        <f t="shared" si="234"/>
        <v>5.6990498727164516</v>
      </c>
      <c r="HX34" s="193">
        <f t="shared" si="234"/>
        <v>4.1745731882913786</v>
      </c>
      <c r="HY34" s="193">
        <f t="shared" si="234"/>
        <v>3.8150380693314694</v>
      </c>
      <c r="HZ34" s="193">
        <f t="shared" si="234"/>
        <v>3.9040600573940507</v>
      </c>
      <c r="IA34" s="212">
        <f t="shared" si="235"/>
        <v>56326.659212260412</v>
      </c>
      <c r="IE34" s="3">
        <f t="shared" si="45"/>
        <v>8.718086828340347</v>
      </c>
      <c r="IF34" s="6">
        <f t="shared" si="46"/>
        <v>0</v>
      </c>
      <c r="IG34" s="6">
        <f t="shared" si="47"/>
        <v>0</v>
      </c>
      <c r="IH34" s="6">
        <f t="shared" si="48"/>
        <v>0</v>
      </c>
      <c r="II34" s="193">
        <f t="shared" si="236"/>
        <v>5.7035318361823935</v>
      </c>
      <c r="IJ34" s="193">
        <f t="shared" si="236"/>
        <v>4.1745731882913786</v>
      </c>
      <c r="IK34" s="193">
        <f t="shared" si="236"/>
        <v>3.8150380693314694</v>
      </c>
      <c r="IL34" s="193">
        <f t="shared" si="236"/>
        <v>3.9040600573940507</v>
      </c>
      <c r="IM34" s="205">
        <f t="shared" si="237"/>
        <v>56329.248318187325</v>
      </c>
      <c r="IQ34" s="3">
        <f t="shared" si="49"/>
        <v>0</v>
      </c>
      <c r="IR34" s="6">
        <f t="shared" si="50"/>
        <v>5.8326254391621761</v>
      </c>
      <c r="IS34" s="6">
        <f t="shared" si="51"/>
        <v>0</v>
      </c>
      <c r="IT34" s="6">
        <f t="shared" si="52"/>
        <v>0</v>
      </c>
      <c r="IU34" s="193">
        <f t="shared" si="238"/>
        <v>5.6740334309306508</v>
      </c>
      <c r="IV34" s="193">
        <f t="shared" si="238"/>
        <v>4.2604903163263073</v>
      </c>
      <c r="IW34" s="193">
        <f t="shared" si="238"/>
        <v>3.8150380693314694</v>
      </c>
      <c r="IX34" s="193">
        <f t="shared" si="238"/>
        <v>3.9040600573940507</v>
      </c>
      <c r="IY34" s="212">
        <f t="shared" si="239"/>
        <v>56526.334465155393</v>
      </c>
      <c r="JC34" s="3">
        <f t="shared" si="53"/>
        <v>0</v>
      </c>
      <c r="JD34" s="6">
        <f t="shared" si="54"/>
        <v>5.6777769761755712</v>
      </c>
      <c r="JE34" s="6">
        <f t="shared" si="55"/>
        <v>0</v>
      </c>
      <c r="JF34" s="6">
        <f t="shared" si="56"/>
        <v>0</v>
      </c>
      <c r="JG34" s="193">
        <f t="shared" si="240"/>
        <v>5.6740334309306508</v>
      </c>
      <c r="JH34" s="193">
        <f t="shared" si="240"/>
        <v>4.2583021792466464</v>
      </c>
      <c r="JI34" s="193">
        <f t="shared" si="240"/>
        <v>3.8150380693314694</v>
      </c>
      <c r="JJ34" s="193">
        <f t="shared" si="240"/>
        <v>3.9040600573940507</v>
      </c>
      <c r="JK34" s="212">
        <f t="shared" si="241"/>
        <v>56520.871055676937</v>
      </c>
      <c r="JO34" s="3">
        <f t="shared" si="57"/>
        <v>0</v>
      </c>
      <c r="JP34" s="6">
        <f t="shared" si="58"/>
        <v>6.1939385194642584</v>
      </c>
      <c r="JQ34" s="6">
        <f t="shared" si="59"/>
        <v>0</v>
      </c>
      <c r="JR34" s="6">
        <f t="shared" si="60"/>
        <v>0</v>
      </c>
      <c r="JS34" s="193">
        <f t="shared" si="242"/>
        <v>5.6740334309306508</v>
      </c>
      <c r="JT34" s="193">
        <f t="shared" si="242"/>
        <v>4.2655774263363417</v>
      </c>
      <c r="JU34" s="193">
        <f t="shared" si="242"/>
        <v>3.8150380693314694</v>
      </c>
      <c r="JV34" s="193">
        <f t="shared" si="242"/>
        <v>3.9040600573940507</v>
      </c>
      <c r="JW34" s="205">
        <f t="shared" si="243"/>
        <v>56539.038162580211</v>
      </c>
      <c r="KA34" s="3">
        <f t="shared" si="61"/>
        <v>0</v>
      </c>
      <c r="KB34" s="6">
        <f t="shared" si="62"/>
        <v>0</v>
      </c>
      <c r="KC34" s="6">
        <f t="shared" si="63"/>
        <v>5.6646050960240366</v>
      </c>
      <c r="KD34" s="6">
        <f t="shared" si="64"/>
        <v>0</v>
      </c>
      <c r="KE34" s="193">
        <f t="shared" si="244"/>
        <v>5.6740334309306508</v>
      </c>
      <c r="KF34" s="193">
        <f t="shared" si="244"/>
        <v>4.1745731882913786</v>
      </c>
      <c r="KG34" s="193">
        <f t="shared" si="244"/>
        <v>3.9326701578681078</v>
      </c>
      <c r="KH34" s="193">
        <f t="shared" si="244"/>
        <v>3.9040600573940507</v>
      </c>
      <c r="KI34" s="212">
        <f t="shared" si="245"/>
        <v>56888.337564292808</v>
      </c>
      <c r="KM34" s="3">
        <f t="shared" si="65"/>
        <v>0</v>
      </c>
      <c r="KN34" s="6">
        <f t="shared" si="66"/>
        <v>0</v>
      </c>
      <c r="KO34" s="6">
        <f t="shared" si="67"/>
        <v>5.025052907763258</v>
      </c>
      <c r="KP34" s="6">
        <f t="shared" si="68"/>
        <v>0</v>
      </c>
      <c r="KQ34" s="193">
        <f t="shared" si="246"/>
        <v>5.6740334309306508</v>
      </c>
      <c r="KR34" s="193">
        <f t="shared" si="246"/>
        <v>4.1745731882913786</v>
      </c>
      <c r="KS34" s="193">
        <f t="shared" si="246"/>
        <v>3.9200613469480046</v>
      </c>
      <c r="KT34" s="193">
        <f t="shared" si="246"/>
        <v>3.9040600573940507</v>
      </c>
      <c r="KU34" s="212">
        <f t="shared" si="247"/>
        <v>56826.302324273696</v>
      </c>
      <c r="KY34" s="3">
        <f t="shared" si="69"/>
        <v>0</v>
      </c>
      <c r="KZ34" s="6">
        <f t="shared" si="70"/>
        <v>0</v>
      </c>
      <c r="LA34" s="6">
        <f t="shared" si="71"/>
        <v>5.9386988909929412</v>
      </c>
      <c r="LB34" s="6">
        <f t="shared" si="72"/>
        <v>0</v>
      </c>
      <c r="LC34" s="193">
        <f t="shared" si="248"/>
        <v>5.6740334309306508</v>
      </c>
      <c r="LD34" s="193">
        <f t="shared" si="248"/>
        <v>4.1745731882913786</v>
      </c>
      <c r="LE34" s="193">
        <f t="shared" si="248"/>
        <v>3.9380256428704437</v>
      </c>
      <c r="LF34" s="193">
        <f t="shared" si="248"/>
        <v>3.9040600573940507</v>
      </c>
      <c r="LG34" s="205">
        <f t="shared" si="249"/>
        <v>56914.706990389612</v>
      </c>
      <c r="LK34" s="3">
        <f t="shared" si="73"/>
        <v>0</v>
      </c>
      <c r="LL34" s="6">
        <f t="shared" si="74"/>
        <v>0</v>
      </c>
      <c r="LM34" s="6">
        <f t="shared" si="75"/>
        <v>0</v>
      </c>
      <c r="LN34" s="6">
        <f t="shared" si="76"/>
        <v>6.6365732112642961</v>
      </c>
      <c r="LO34" s="193">
        <f t="shared" si="250"/>
        <v>5.6740334309306508</v>
      </c>
      <c r="LP34" s="193">
        <f t="shared" si="250"/>
        <v>4.1745731882913786</v>
      </c>
      <c r="LQ34" s="193">
        <f t="shared" si="250"/>
        <v>3.8150380693314694</v>
      </c>
      <c r="LR34" s="193">
        <f t="shared" si="250"/>
        <v>4.0296283688359678</v>
      </c>
      <c r="LS34" s="212">
        <f t="shared" si="251"/>
        <v>57198.170066828265</v>
      </c>
      <c r="LW34" s="3">
        <f t="shared" si="77"/>
        <v>0</v>
      </c>
      <c r="LX34" s="6">
        <f t="shared" si="78"/>
        <v>0</v>
      </c>
      <c r="LY34" s="6">
        <f t="shared" si="79"/>
        <v>0</v>
      </c>
      <c r="LZ34" s="6">
        <f t="shared" si="80"/>
        <v>6.186636044398921</v>
      </c>
      <c r="MA34" s="193">
        <f t="shared" si="252"/>
        <v>5.6740334309306508</v>
      </c>
      <c r="MB34" s="193">
        <f t="shared" si="252"/>
        <v>4.1745731882913786</v>
      </c>
      <c r="MC34" s="193">
        <f t="shared" si="252"/>
        <v>3.8150380693314694</v>
      </c>
      <c r="MD34" s="193">
        <f t="shared" si="252"/>
        <v>4.0215958904125699</v>
      </c>
      <c r="ME34" s="212">
        <f t="shared" si="253"/>
        <v>57141.081102640404</v>
      </c>
      <c r="MI34" s="3">
        <f t="shared" si="81"/>
        <v>0</v>
      </c>
      <c r="MJ34" s="6">
        <f t="shared" si="82"/>
        <v>0</v>
      </c>
      <c r="MK34" s="6">
        <f t="shared" si="83"/>
        <v>0</v>
      </c>
      <c r="ML34" s="6">
        <f t="shared" si="84"/>
        <v>7.0302682322715002</v>
      </c>
      <c r="MM34" s="193">
        <f t="shared" si="254"/>
        <v>5.6740334309306508</v>
      </c>
      <c r="MN34" s="193">
        <f t="shared" si="254"/>
        <v>4.1745731882913786</v>
      </c>
      <c r="MO34" s="193">
        <f t="shared" si="254"/>
        <v>3.8150380693314694</v>
      </c>
      <c r="MP34" s="193">
        <f t="shared" si="254"/>
        <v>4.0366042469598886</v>
      </c>
      <c r="MQ34" s="205">
        <f t="shared" si="255"/>
        <v>57247.795765473616</v>
      </c>
      <c r="MT34" s="3">
        <f t="shared" si="85"/>
        <v>6.3709096053256387</v>
      </c>
      <c r="MU34" s="6">
        <f t="shared" si="86"/>
        <v>5.1616154328868822</v>
      </c>
      <c r="MV34" s="6">
        <f t="shared" si="87"/>
        <v>5.2534644035706783</v>
      </c>
      <c r="MW34" s="6">
        <f t="shared" si="88"/>
        <v>6.7490575029806399</v>
      </c>
      <c r="MX34" s="193">
        <f t="shared" si="256"/>
        <v>5.6956751679354394</v>
      </c>
      <c r="MY34" s="193">
        <f t="shared" si="256"/>
        <v>4.2509736148029162</v>
      </c>
      <c r="MZ34" s="193">
        <f t="shared" si="256"/>
        <v>3.9245827660271471</v>
      </c>
      <c r="NA34" s="193">
        <f t="shared" si="256"/>
        <v>4.0316264474148751</v>
      </c>
      <c r="NB34" s="212">
        <f t="shared" si="257"/>
        <v>57965.398600428169</v>
      </c>
      <c r="NF34" s="3">
        <f t="shared" si="89"/>
        <v>6.3709096053256378</v>
      </c>
      <c r="NG34" s="6">
        <f t="shared" si="90"/>
        <v>0</v>
      </c>
      <c r="NH34" s="6">
        <f t="shared" si="91"/>
        <v>0</v>
      </c>
      <c r="NI34" s="6">
        <f t="shared" si="92"/>
        <v>0</v>
      </c>
      <c r="NJ34" s="193">
        <f t="shared" si="258"/>
        <v>5.6956751679354394</v>
      </c>
      <c r="NK34" s="193">
        <f t="shared" si="258"/>
        <v>4.1745731882913786</v>
      </c>
      <c r="NL34" s="193">
        <f t="shared" si="258"/>
        <v>3.8150380693314694</v>
      </c>
      <c r="NM34" s="193">
        <f t="shared" si="258"/>
        <v>3.9040600573940507</v>
      </c>
      <c r="NN34" s="212">
        <f t="shared" si="259"/>
        <v>56324.70981748819</v>
      </c>
      <c r="NR34" s="3">
        <f t="shared" si="93"/>
        <v>0</v>
      </c>
      <c r="NS34" s="6">
        <f t="shared" si="94"/>
        <v>5.1616154328868822</v>
      </c>
      <c r="NT34" s="6">
        <f t="shared" si="95"/>
        <v>0</v>
      </c>
      <c r="NU34" s="6">
        <f t="shared" si="96"/>
        <v>0</v>
      </c>
      <c r="NV34" s="193">
        <f t="shared" si="260"/>
        <v>5.6740334309306508</v>
      </c>
      <c r="NW34" s="193">
        <f t="shared" si="260"/>
        <v>4.2509736148029162</v>
      </c>
      <c r="NX34" s="193">
        <f t="shared" si="260"/>
        <v>3.8150380693314694</v>
      </c>
      <c r="NY34" s="193">
        <f t="shared" si="260"/>
        <v>3.9040600573940507</v>
      </c>
      <c r="NZ34" s="212">
        <f t="shared" si="261"/>
        <v>56502.576711140478</v>
      </c>
      <c r="OD34" s="3">
        <f t="shared" si="97"/>
        <v>0</v>
      </c>
      <c r="OE34" s="6">
        <f t="shared" si="98"/>
        <v>0</v>
      </c>
      <c r="OF34" s="6">
        <f t="shared" si="99"/>
        <v>5.2534644035706783</v>
      </c>
      <c r="OG34" s="6">
        <f t="shared" si="100"/>
        <v>0</v>
      </c>
      <c r="OH34" s="193">
        <f t="shared" si="262"/>
        <v>5.6740334309306508</v>
      </c>
      <c r="OI34" s="193">
        <f t="shared" si="262"/>
        <v>4.1745731882913786</v>
      </c>
      <c r="OJ34" s="193">
        <f t="shared" si="262"/>
        <v>3.9245827660271471</v>
      </c>
      <c r="OK34" s="193">
        <f t="shared" si="262"/>
        <v>3.9040600573940507</v>
      </c>
      <c r="OL34" s="212">
        <f t="shared" si="263"/>
        <v>56848.539883333127</v>
      </c>
      <c r="OP34" s="3">
        <f t="shared" si="101"/>
        <v>0</v>
      </c>
      <c r="OQ34" s="6">
        <f t="shared" si="102"/>
        <v>0</v>
      </c>
      <c r="OR34" s="6">
        <f t="shared" si="103"/>
        <v>0</v>
      </c>
      <c r="OS34" s="6">
        <f t="shared" si="104"/>
        <v>6.7490575029806399</v>
      </c>
      <c r="OT34" s="193">
        <f t="shared" si="264"/>
        <v>5.6740334309306508</v>
      </c>
      <c r="OU34" s="193">
        <f t="shared" si="264"/>
        <v>4.1745731882913786</v>
      </c>
      <c r="OV34" s="193">
        <f t="shared" si="264"/>
        <v>3.8150380693314694</v>
      </c>
      <c r="OW34" s="193">
        <f t="shared" si="264"/>
        <v>4.0316264474148751</v>
      </c>
      <c r="OX34" s="232">
        <f t="shared" si="265"/>
        <v>57212.379799991242</v>
      </c>
    </row>
    <row r="35" spans="2:414" x14ac:dyDescent="0.2">
      <c r="B35" s="81">
        <v>45500</v>
      </c>
      <c r="C35">
        <v>135</v>
      </c>
      <c r="D35">
        <v>11.321561805112875</v>
      </c>
      <c r="E35">
        <v>0</v>
      </c>
      <c r="F35">
        <v>0</v>
      </c>
      <c r="G35">
        <v>0</v>
      </c>
      <c r="H35">
        <v>0</v>
      </c>
      <c r="I35">
        <v>0</v>
      </c>
      <c r="J35">
        <v>0</v>
      </c>
      <c r="K35">
        <v>0</v>
      </c>
      <c r="L35">
        <v>0</v>
      </c>
      <c r="M35">
        <v>0</v>
      </c>
      <c r="N35">
        <v>0</v>
      </c>
      <c r="O35">
        <v>0</v>
      </c>
      <c r="P35">
        <v>0</v>
      </c>
      <c r="Q35">
        <v>0</v>
      </c>
      <c r="R35">
        <v>0</v>
      </c>
      <c r="S35">
        <v>0</v>
      </c>
      <c r="T35">
        <v>18225</v>
      </c>
      <c r="U35">
        <v>6.7399918115499515</v>
      </c>
      <c r="V35">
        <v>5.1982216713098897</v>
      </c>
      <c r="W35">
        <v>4.6594402471117711</v>
      </c>
      <c r="X35">
        <v>5.7031146274281657</v>
      </c>
      <c r="Y35" s="3">
        <v>554.34708099585873</v>
      </c>
      <c r="Z35" s="3">
        <v>115.93808089016036</v>
      </c>
      <c r="AA35" s="3">
        <v>60.19848472199736</v>
      </c>
      <c r="AB35" s="3">
        <v>250.19627910715079</v>
      </c>
      <c r="AC35">
        <v>1</v>
      </c>
      <c r="AD35">
        <v>0</v>
      </c>
      <c r="AE35" s="6"/>
      <c r="AF35" s="1" t="s">
        <v>5</v>
      </c>
      <c r="AG35">
        <v>135</v>
      </c>
      <c r="AH35" s="189">
        <v>45500</v>
      </c>
      <c r="AI35">
        <f t="shared" si="105"/>
        <v>7</v>
      </c>
      <c r="AJ35">
        <v>135</v>
      </c>
      <c r="AK35">
        <v>1</v>
      </c>
      <c r="AL35">
        <v>0</v>
      </c>
      <c r="AM35">
        <v>0</v>
      </c>
      <c r="AN35">
        <v>0</v>
      </c>
      <c r="AO35">
        <v>0</v>
      </c>
      <c r="AP35">
        <v>0</v>
      </c>
      <c r="AQ35">
        <v>0</v>
      </c>
      <c r="AS35" s="37"/>
      <c r="AT35" s="37"/>
      <c r="AU35" s="6">
        <f t="shared" si="106"/>
        <v>0</v>
      </c>
      <c r="AV35" s="6">
        <f t="shared" si="107"/>
        <v>0</v>
      </c>
      <c r="AW35" s="6">
        <f t="shared" si="108"/>
        <v>0</v>
      </c>
      <c r="AX35" s="6">
        <f t="shared" si="109"/>
        <v>0</v>
      </c>
      <c r="AY35" s="193">
        <f t="shared" si="110"/>
        <v>5.6740334309306508</v>
      </c>
      <c r="AZ35" s="193">
        <f t="shared" si="111"/>
        <v>4.1745731882913786</v>
      </c>
      <c r="BA35" s="193">
        <f t="shared" si="112"/>
        <v>3.8150380693314694</v>
      </c>
      <c r="BB35" s="193">
        <f t="shared" si="113"/>
        <v>3.9040600573940507</v>
      </c>
      <c r="BC35" s="72">
        <f t="shared" si="114"/>
        <v>56312.210093717425</v>
      </c>
      <c r="BG35" s="3">
        <f t="shared" si="115"/>
        <v>6.6051919753189523</v>
      </c>
      <c r="BH35" s="6">
        <f t="shared" si="116"/>
        <v>0</v>
      </c>
      <c r="BI35" s="6">
        <f t="shared" si="117"/>
        <v>0</v>
      </c>
      <c r="BJ35" s="6">
        <f t="shared" si="118"/>
        <v>0</v>
      </c>
      <c r="BK35" s="193">
        <f t="shared" si="119"/>
        <v>5.6964621564766409</v>
      </c>
      <c r="BL35" s="193">
        <f t="shared" si="120"/>
        <v>4.1745731882913786</v>
      </c>
      <c r="BM35" s="193">
        <f t="shared" si="121"/>
        <v>3.8150380693314694</v>
      </c>
      <c r="BN35" s="193">
        <f t="shared" si="122"/>
        <v>3.9040600573940507</v>
      </c>
      <c r="BO35" s="72">
        <f t="shared" si="123"/>
        <v>56325.164414583465</v>
      </c>
      <c r="BS35" s="3">
        <f t="shared" si="124"/>
        <v>6.6052127862945769</v>
      </c>
      <c r="BT35" s="6">
        <f t="shared" si="125"/>
        <v>0</v>
      </c>
      <c r="BU35" s="6">
        <f t="shared" si="126"/>
        <v>0</v>
      </c>
      <c r="BV35" s="6">
        <f t="shared" si="127"/>
        <v>0</v>
      </c>
      <c r="BW35" s="193">
        <f t="shared" si="128"/>
        <v>5.696462226356231</v>
      </c>
      <c r="BX35" s="193">
        <f t="shared" si="129"/>
        <v>4.1745731882913786</v>
      </c>
      <c r="BY35" s="193">
        <f t="shared" si="266"/>
        <v>3.8150380693314694</v>
      </c>
      <c r="BZ35" s="193">
        <f t="shared" si="131"/>
        <v>3.9040600573940507</v>
      </c>
      <c r="CA35" s="72">
        <f t="shared" si="132"/>
        <v>56325.164414583465</v>
      </c>
      <c r="CE35" s="3">
        <f t="shared" si="133"/>
        <v>0</v>
      </c>
      <c r="CF35" s="6">
        <f t="shared" si="134"/>
        <v>5.1982216713098897</v>
      </c>
      <c r="CG35" s="6">
        <f t="shared" si="135"/>
        <v>0</v>
      </c>
      <c r="CH35" s="6">
        <f t="shared" si="136"/>
        <v>0</v>
      </c>
      <c r="CI35" s="193">
        <f t="shared" si="137"/>
        <v>5.6740334309306508</v>
      </c>
      <c r="CJ35" s="193">
        <f t="shared" si="138"/>
        <v>4.251495130602053</v>
      </c>
      <c r="CK35" s="193">
        <f t="shared" si="267"/>
        <v>3.8150380693314694</v>
      </c>
      <c r="CL35" s="193">
        <f t="shared" si="140"/>
        <v>3.9040600573940507</v>
      </c>
      <c r="CM35" s="72">
        <f t="shared" si="141"/>
        <v>56503.878378805741</v>
      </c>
      <c r="CQ35" s="3">
        <f t="shared" si="142"/>
        <v>0</v>
      </c>
      <c r="CR35" s="6">
        <f t="shared" si="143"/>
        <v>5.1982782062748267</v>
      </c>
      <c r="CS35" s="6">
        <f t="shared" si="144"/>
        <v>0</v>
      </c>
      <c r="CT35" s="6">
        <f t="shared" si="145"/>
        <v>0</v>
      </c>
      <c r="CU35" s="193">
        <f t="shared" si="146"/>
        <v>5.6740334309306508</v>
      </c>
      <c r="CV35" s="193">
        <f t="shared" si="147"/>
        <v>4.2514959358248783</v>
      </c>
      <c r="CW35" s="193">
        <f t="shared" si="268"/>
        <v>3.8150380693314694</v>
      </c>
      <c r="CX35" s="193">
        <f t="shared" si="149"/>
        <v>3.9040600573940507</v>
      </c>
      <c r="CY35" s="72">
        <f t="shared" si="150"/>
        <v>56503.880388609898</v>
      </c>
      <c r="DC35" s="3">
        <f t="shared" si="151"/>
        <v>0</v>
      </c>
      <c r="DD35" s="6">
        <f t="shared" si="152"/>
        <v>0</v>
      </c>
      <c r="DE35" s="6">
        <f t="shared" si="153"/>
        <v>4.8924122594673598</v>
      </c>
      <c r="DF35" s="6">
        <f t="shared" si="154"/>
        <v>0</v>
      </c>
      <c r="DG35" s="193">
        <f t="shared" si="155"/>
        <v>5.6740334309306508</v>
      </c>
      <c r="DH35" s="193">
        <f t="shared" si="156"/>
        <v>4.1745731882913786</v>
      </c>
      <c r="DI35" s="193">
        <f t="shared" si="269"/>
        <v>3.9174263040440316</v>
      </c>
      <c r="DJ35" s="193">
        <f t="shared" si="158"/>
        <v>3.9040600573940507</v>
      </c>
      <c r="DK35" s="72">
        <f t="shared" si="159"/>
        <v>56813.34648447355</v>
      </c>
      <c r="DO35" s="3">
        <f t="shared" si="160"/>
        <v>0</v>
      </c>
      <c r="DP35" s="6">
        <f t="shared" si="161"/>
        <v>0</v>
      </c>
      <c r="DQ35" s="6">
        <f t="shared" si="162"/>
        <v>4.6595302339847819</v>
      </c>
      <c r="DR35" s="6">
        <f t="shared" si="163"/>
        <v>0</v>
      </c>
      <c r="DS35" s="193">
        <f t="shared" si="164"/>
        <v>5.6740334309306508</v>
      </c>
      <c r="DT35" s="193">
        <f t="shared" si="165"/>
        <v>4.1745731882913786</v>
      </c>
      <c r="DU35" s="193">
        <f t="shared" si="270"/>
        <v>3.9127829988118776</v>
      </c>
      <c r="DV35" s="193">
        <f t="shared" si="167"/>
        <v>3.9040600573940507</v>
      </c>
      <c r="DW35" s="72">
        <f t="shared" si="168"/>
        <v>56790.523714562492</v>
      </c>
      <c r="EA35" s="3">
        <f t="shared" si="169"/>
        <v>0</v>
      </c>
      <c r="EB35" s="6">
        <f t="shared" si="170"/>
        <v>0</v>
      </c>
      <c r="EC35" s="6">
        <f t="shared" si="171"/>
        <v>0</v>
      </c>
      <c r="ED35" s="6">
        <f t="shared" si="172"/>
        <v>17.109343882284499</v>
      </c>
      <c r="EE35" s="193">
        <f t="shared" si="173"/>
        <v>5.6740334309306508</v>
      </c>
      <c r="EF35" s="193">
        <f t="shared" si="174"/>
        <v>4.1745731882913786</v>
      </c>
      <c r="EG35" s="193">
        <f t="shared" si="271"/>
        <v>3.8150380693314694</v>
      </c>
      <c r="EH35" s="193">
        <f t="shared" si="176"/>
        <v>4.2003965012140121</v>
      </c>
      <c r="EI35" s="72">
        <f t="shared" si="177"/>
        <v>58425.452100071459</v>
      </c>
      <c r="EM35" s="3">
        <f t="shared" si="178"/>
        <v>0</v>
      </c>
      <c r="EN35" s="6">
        <f t="shared" si="179"/>
        <v>0</v>
      </c>
      <c r="EO35" s="6">
        <f t="shared" si="180"/>
        <v>0</v>
      </c>
      <c r="EP35" s="6">
        <f t="shared" si="181"/>
        <v>5.7032553858795216</v>
      </c>
      <c r="EQ35" s="193">
        <f t="shared" si="182"/>
        <v>5.6740334309306508</v>
      </c>
      <c r="ER35" s="193">
        <f t="shared" si="183"/>
        <v>4.1745731882913786</v>
      </c>
      <c r="ES35" s="193">
        <f t="shared" si="272"/>
        <v>3.8150380693314694</v>
      </c>
      <c r="ET35" s="193">
        <f t="shared" si="185"/>
        <v>4.0128938595934311</v>
      </c>
      <c r="EU35" s="72">
        <f t="shared" si="186"/>
        <v>57079.297751730999</v>
      </c>
      <c r="EY35" s="3">
        <f t="shared" si="187"/>
        <v>6.6051919753189523</v>
      </c>
      <c r="EZ35" s="6">
        <f t="shared" si="188"/>
        <v>5.1982216713098897</v>
      </c>
      <c r="FA35" s="6">
        <f t="shared" si="189"/>
        <v>4.8924122594673598</v>
      </c>
      <c r="FB35" s="6">
        <f t="shared" si="190"/>
        <v>17.109343882284499</v>
      </c>
      <c r="FC35" s="193">
        <f t="shared" si="191"/>
        <v>5.6964621564766409</v>
      </c>
      <c r="FD35" s="193">
        <f t="shared" si="192"/>
        <v>4.251495130602053</v>
      </c>
      <c r="FE35" s="193">
        <f t="shared" si="273"/>
        <v>3.9174263040440316</v>
      </c>
      <c r="FF35" s="193">
        <f t="shared" si="194"/>
        <v>4.2003965012140121</v>
      </c>
      <c r="FG35" s="72">
        <f t="shared" si="195"/>
        <v>59159.631764567843</v>
      </c>
      <c r="FK35" s="3">
        <f t="shared" si="196"/>
        <v>6.740012622525577</v>
      </c>
      <c r="FL35" s="6">
        <f t="shared" si="197"/>
        <v>5.1982782062748267</v>
      </c>
      <c r="FM35" s="6">
        <f t="shared" si="198"/>
        <v>4.6595302339847819</v>
      </c>
      <c r="FN35" s="6">
        <f t="shared" si="199"/>
        <v>5.7032553858795216</v>
      </c>
      <c r="FO35" s="193">
        <f t="shared" si="200"/>
        <v>5.6969147580317463</v>
      </c>
      <c r="FP35" s="193">
        <f t="shared" si="201"/>
        <v>4.2514959358248783</v>
      </c>
      <c r="FQ35" s="193">
        <f t="shared" si="274"/>
        <v>3.9127829988118776</v>
      </c>
      <c r="FR35" s="193">
        <f t="shared" si="203"/>
        <v>4.0128938595934311</v>
      </c>
      <c r="FS35" s="205">
        <f t="shared" si="204"/>
        <v>57773.613993384322</v>
      </c>
      <c r="FW35" s="3">
        <f t="shared" si="205"/>
        <v>7.7509905832824435</v>
      </c>
      <c r="FX35" s="6">
        <f t="shared" si="206"/>
        <v>5.8739904885801746</v>
      </c>
      <c r="FY35" s="6">
        <f t="shared" si="207"/>
        <v>5.7777059064185963</v>
      </c>
      <c r="FZ35" s="6">
        <f t="shared" si="208"/>
        <v>6.7296752603652354</v>
      </c>
      <c r="GA35" s="193">
        <f t="shared" si="209"/>
        <v>5.7003021641786926</v>
      </c>
      <c r="GB35" s="193">
        <f t="shared" si="210"/>
        <v>4.2610740293120717</v>
      </c>
      <c r="GC35" s="193">
        <f t="shared" si="275"/>
        <v>3.9348834974912328</v>
      </c>
      <c r="GD35" s="193">
        <f t="shared" si="212"/>
        <v>4.0312824417423041</v>
      </c>
      <c r="GE35" s="72">
        <f t="shared" si="213"/>
        <v>58043.251962470626</v>
      </c>
      <c r="GI35" s="3">
        <f t="shared" si="214"/>
        <v>7.4139909927049477</v>
      </c>
      <c r="GJ35" s="6">
        <f t="shared" si="215"/>
        <v>5.7180438384408792</v>
      </c>
      <c r="GK35" s="6">
        <f t="shared" si="216"/>
        <v>5.1253842718229485</v>
      </c>
      <c r="GL35" s="6">
        <f t="shared" si="217"/>
        <v>6.2734260901709824</v>
      </c>
      <c r="GM35" s="193">
        <f t="shared" si="218"/>
        <v>5.6991742800327119</v>
      </c>
      <c r="GN35" s="193">
        <f t="shared" si="219"/>
        <v>4.2588716441809185</v>
      </c>
      <c r="GO35" s="193">
        <f t="shared" si="276"/>
        <v>3.9220499303861693</v>
      </c>
      <c r="GP35" s="193">
        <f t="shared" si="221"/>
        <v>4.0231503356497704</v>
      </c>
      <c r="GQ35" s="72">
        <f t="shared" si="222"/>
        <v>57913.939700928262</v>
      </c>
      <c r="GU35" s="3">
        <f t="shared" si="223"/>
        <v>8.7619893550149381</v>
      </c>
      <c r="GV35" s="6">
        <f t="shared" si="224"/>
        <v>6.2378660055718678</v>
      </c>
      <c r="GW35" s="6">
        <f t="shared" si="225"/>
        <v>6.0572723212453026</v>
      </c>
      <c r="GX35" s="6">
        <f t="shared" si="226"/>
        <v>7.1288932842852066</v>
      </c>
      <c r="GY35" s="193">
        <f t="shared" si="227"/>
        <v>5.7036782039091687</v>
      </c>
      <c r="GZ35" s="193">
        <f t="shared" si="228"/>
        <v>4.2661941430046486</v>
      </c>
      <c r="HA35" s="193">
        <f t="shared" si="277"/>
        <v>3.940333576523221</v>
      </c>
      <c r="HB35" s="193">
        <f t="shared" si="230"/>
        <v>4.038344187539793</v>
      </c>
      <c r="HC35" s="205">
        <f t="shared" si="231"/>
        <v>58136.794971176721</v>
      </c>
      <c r="HG35" s="3">
        <f t="shared" si="37"/>
        <v>7.7509905832824435</v>
      </c>
      <c r="HH35" s="6">
        <f t="shared" si="38"/>
        <v>0</v>
      </c>
      <c r="HI35" s="6">
        <f t="shared" si="39"/>
        <v>0</v>
      </c>
      <c r="HJ35" s="6">
        <f t="shared" si="40"/>
        <v>0</v>
      </c>
      <c r="HK35" s="193">
        <f t="shared" si="232"/>
        <v>5.7003021641786926</v>
      </c>
      <c r="HL35" s="193">
        <f t="shared" si="232"/>
        <v>4.1745731882913786</v>
      </c>
      <c r="HM35" s="193">
        <f t="shared" si="232"/>
        <v>3.8150380693314694</v>
      </c>
      <c r="HN35" s="193">
        <f t="shared" si="232"/>
        <v>3.9040600573940507</v>
      </c>
      <c r="HO35" s="212">
        <f t="shared" si="233"/>
        <v>56327.38261430867</v>
      </c>
      <c r="HS35" s="3">
        <f t="shared" si="41"/>
        <v>7.4139909927049477</v>
      </c>
      <c r="HT35" s="6">
        <f t="shared" si="42"/>
        <v>0</v>
      </c>
      <c r="HU35" s="6">
        <f t="shared" si="43"/>
        <v>0</v>
      </c>
      <c r="HV35" s="6">
        <f t="shared" si="44"/>
        <v>0</v>
      </c>
      <c r="HW35" s="193">
        <f t="shared" si="234"/>
        <v>5.6991742800327119</v>
      </c>
      <c r="HX35" s="193">
        <f t="shared" si="234"/>
        <v>4.1745731882913786</v>
      </c>
      <c r="HY35" s="193">
        <f t="shared" si="234"/>
        <v>3.8150380693314694</v>
      </c>
      <c r="HZ35" s="193">
        <f t="shared" si="234"/>
        <v>3.9040600573940507</v>
      </c>
      <c r="IA35" s="212">
        <f t="shared" si="235"/>
        <v>56326.731077309065</v>
      </c>
      <c r="IE35" s="3">
        <f t="shared" si="45"/>
        <v>8.7619893550149381</v>
      </c>
      <c r="IF35" s="6">
        <f t="shared" si="46"/>
        <v>0</v>
      </c>
      <c r="IG35" s="6">
        <f t="shared" si="47"/>
        <v>0</v>
      </c>
      <c r="IH35" s="6">
        <f t="shared" si="48"/>
        <v>0</v>
      </c>
      <c r="II35" s="193">
        <f t="shared" si="236"/>
        <v>5.7036782039091687</v>
      </c>
      <c r="IJ35" s="193">
        <f t="shared" si="236"/>
        <v>4.1745731882913786</v>
      </c>
      <c r="IK35" s="193">
        <f t="shared" si="236"/>
        <v>3.8150380693314694</v>
      </c>
      <c r="IL35" s="193">
        <f t="shared" si="236"/>
        <v>3.9040600573940507</v>
      </c>
      <c r="IM35" s="205">
        <f t="shared" si="237"/>
        <v>56329.332872768326</v>
      </c>
      <c r="IQ35" s="3">
        <f t="shared" si="49"/>
        <v>0</v>
      </c>
      <c r="IR35" s="6">
        <f t="shared" si="50"/>
        <v>5.8739904885801746</v>
      </c>
      <c r="IS35" s="6">
        <f t="shared" si="51"/>
        <v>0</v>
      </c>
      <c r="IT35" s="6">
        <f t="shared" si="52"/>
        <v>0</v>
      </c>
      <c r="IU35" s="193">
        <f t="shared" si="238"/>
        <v>5.6740334309306508</v>
      </c>
      <c r="IV35" s="193">
        <f t="shared" si="238"/>
        <v>4.2610740293120717</v>
      </c>
      <c r="IW35" s="193">
        <f t="shared" si="238"/>
        <v>3.8150380693314694</v>
      </c>
      <c r="IX35" s="193">
        <f t="shared" si="238"/>
        <v>3.9040600573940507</v>
      </c>
      <c r="IY35" s="212">
        <f t="shared" si="239"/>
        <v>56527.791987323704</v>
      </c>
      <c r="JC35" s="3">
        <f t="shared" si="53"/>
        <v>0</v>
      </c>
      <c r="JD35" s="6">
        <f t="shared" si="54"/>
        <v>5.7180438384408792</v>
      </c>
      <c r="JE35" s="6">
        <f t="shared" si="55"/>
        <v>0</v>
      </c>
      <c r="JF35" s="6">
        <f t="shared" si="56"/>
        <v>0</v>
      </c>
      <c r="JG35" s="193">
        <f t="shared" si="240"/>
        <v>5.6740334309306508</v>
      </c>
      <c r="JH35" s="193">
        <f t="shared" si="240"/>
        <v>4.2588716441809185</v>
      </c>
      <c r="JI35" s="193">
        <f t="shared" si="240"/>
        <v>3.8150380693314694</v>
      </c>
      <c r="JJ35" s="193">
        <f t="shared" si="240"/>
        <v>3.9040600573940507</v>
      </c>
      <c r="JK35" s="212">
        <f t="shared" si="241"/>
        <v>56522.292862802293</v>
      </c>
      <c r="JO35" s="3">
        <f t="shared" si="57"/>
        <v>0</v>
      </c>
      <c r="JP35" s="6">
        <f t="shared" si="58"/>
        <v>6.2378660055718678</v>
      </c>
      <c r="JQ35" s="6">
        <f t="shared" si="59"/>
        <v>0</v>
      </c>
      <c r="JR35" s="6">
        <f t="shared" si="60"/>
        <v>0</v>
      </c>
      <c r="JS35" s="193">
        <f t="shared" si="242"/>
        <v>5.6740334309306508</v>
      </c>
      <c r="JT35" s="193">
        <f t="shared" si="242"/>
        <v>4.2661941430046486</v>
      </c>
      <c r="JU35" s="193">
        <f t="shared" si="242"/>
        <v>3.8150380693314694</v>
      </c>
      <c r="JV35" s="193">
        <f t="shared" si="242"/>
        <v>3.9040600573940507</v>
      </c>
      <c r="JW35" s="205">
        <f t="shared" si="243"/>
        <v>56540.578441632271</v>
      </c>
      <c r="KA35" s="3">
        <f t="shared" si="61"/>
        <v>0</v>
      </c>
      <c r="KB35" s="6">
        <f t="shared" si="62"/>
        <v>0</v>
      </c>
      <c r="KC35" s="6">
        <f t="shared" si="63"/>
        <v>5.7777059064185963</v>
      </c>
      <c r="KD35" s="6">
        <f t="shared" si="64"/>
        <v>0</v>
      </c>
      <c r="KE35" s="193">
        <f t="shared" si="244"/>
        <v>5.6740334309306508</v>
      </c>
      <c r="KF35" s="193">
        <f t="shared" si="244"/>
        <v>4.1745731882913786</v>
      </c>
      <c r="KG35" s="193">
        <f t="shared" si="244"/>
        <v>3.9348834974912328</v>
      </c>
      <c r="KH35" s="193">
        <f t="shared" si="244"/>
        <v>3.9040600573940507</v>
      </c>
      <c r="KI35" s="212">
        <f t="shared" si="245"/>
        <v>56899.234161171953</v>
      </c>
      <c r="KM35" s="3">
        <f t="shared" si="65"/>
        <v>0</v>
      </c>
      <c r="KN35" s="6">
        <f t="shared" si="66"/>
        <v>0</v>
      </c>
      <c r="KO35" s="6">
        <f t="shared" si="67"/>
        <v>5.1253842718229485</v>
      </c>
      <c r="KP35" s="6">
        <f t="shared" si="68"/>
        <v>0</v>
      </c>
      <c r="KQ35" s="193">
        <f t="shared" si="246"/>
        <v>5.6740334309306508</v>
      </c>
      <c r="KR35" s="193">
        <f t="shared" si="246"/>
        <v>4.1745731882913786</v>
      </c>
      <c r="KS35" s="193">
        <f t="shared" si="246"/>
        <v>3.9220499303861693</v>
      </c>
      <c r="KT35" s="193">
        <f t="shared" si="246"/>
        <v>3.9040600573940507</v>
      </c>
      <c r="KU35" s="212">
        <f t="shared" si="247"/>
        <v>56836.081642422912</v>
      </c>
      <c r="KY35" s="3">
        <f t="shared" si="69"/>
        <v>0</v>
      </c>
      <c r="KZ35" s="6">
        <f t="shared" si="70"/>
        <v>0</v>
      </c>
      <c r="LA35" s="6">
        <f t="shared" si="71"/>
        <v>6.0572723212453026</v>
      </c>
      <c r="LB35" s="6">
        <f t="shared" si="72"/>
        <v>0</v>
      </c>
      <c r="LC35" s="193">
        <f t="shared" si="248"/>
        <v>5.6740334309306508</v>
      </c>
      <c r="LD35" s="193">
        <f t="shared" si="248"/>
        <v>4.1745731882913786</v>
      </c>
      <c r="LE35" s="193">
        <f t="shared" si="248"/>
        <v>3.940333576523221</v>
      </c>
      <c r="LF35" s="193">
        <f t="shared" si="248"/>
        <v>3.9040600573940507</v>
      </c>
      <c r="LG35" s="205">
        <f t="shared" si="249"/>
        <v>56926.074600892185</v>
      </c>
      <c r="LK35" s="3">
        <f t="shared" si="73"/>
        <v>0</v>
      </c>
      <c r="LL35" s="6">
        <f t="shared" si="74"/>
        <v>0</v>
      </c>
      <c r="LM35" s="6">
        <f t="shared" si="75"/>
        <v>0</v>
      </c>
      <c r="LN35" s="6">
        <f t="shared" si="76"/>
        <v>6.7296752603652354</v>
      </c>
      <c r="LO35" s="193">
        <f t="shared" si="250"/>
        <v>5.6740334309306508</v>
      </c>
      <c r="LP35" s="193">
        <f t="shared" si="250"/>
        <v>4.1745731882913786</v>
      </c>
      <c r="LQ35" s="193">
        <f t="shared" si="250"/>
        <v>3.8150380693314694</v>
      </c>
      <c r="LR35" s="193">
        <f t="shared" si="250"/>
        <v>4.0312824417423041</v>
      </c>
      <c r="LS35" s="212">
        <f t="shared" si="251"/>
        <v>57209.933083696538</v>
      </c>
      <c r="LW35" s="3">
        <f t="shared" si="77"/>
        <v>0</v>
      </c>
      <c r="LX35" s="6">
        <f t="shared" si="78"/>
        <v>0</v>
      </c>
      <c r="LY35" s="6">
        <f t="shared" si="79"/>
        <v>0</v>
      </c>
      <c r="LZ35" s="6">
        <f t="shared" si="80"/>
        <v>6.2734260901709824</v>
      </c>
      <c r="MA35" s="193">
        <f t="shared" si="252"/>
        <v>5.6740334309306508</v>
      </c>
      <c r="MB35" s="193">
        <f t="shared" si="252"/>
        <v>4.1745731882913786</v>
      </c>
      <c r="MC35" s="193">
        <f t="shared" si="252"/>
        <v>3.8150380693314694</v>
      </c>
      <c r="MD35" s="193">
        <f t="shared" si="252"/>
        <v>4.0231503356497704</v>
      </c>
      <c r="ME35" s="212">
        <f t="shared" si="253"/>
        <v>57152.124510881724</v>
      </c>
      <c r="MI35" s="3">
        <f t="shared" si="81"/>
        <v>0</v>
      </c>
      <c r="MJ35" s="6">
        <f t="shared" si="82"/>
        <v>0</v>
      </c>
      <c r="MK35" s="6">
        <f t="shared" si="83"/>
        <v>0</v>
      </c>
      <c r="ML35" s="6">
        <f t="shared" si="84"/>
        <v>7.1288932842852066</v>
      </c>
      <c r="MM35" s="193">
        <f t="shared" si="254"/>
        <v>5.6740334309306508</v>
      </c>
      <c r="MN35" s="193">
        <f t="shared" si="254"/>
        <v>4.1745731882913786</v>
      </c>
      <c r="MO35" s="193">
        <f t="shared" si="254"/>
        <v>3.8150380693314694</v>
      </c>
      <c r="MP35" s="193">
        <f t="shared" si="254"/>
        <v>4.038344187539793</v>
      </c>
      <c r="MQ35" s="205">
        <f t="shared" si="255"/>
        <v>57260.180235942069</v>
      </c>
      <c r="MT35" s="3">
        <f t="shared" si="85"/>
        <v>6.4029922209724539</v>
      </c>
      <c r="MU35" s="6">
        <f t="shared" si="86"/>
        <v>5.1982216713098897</v>
      </c>
      <c r="MV35" s="6">
        <f t="shared" si="87"/>
        <v>5.3583562841785364</v>
      </c>
      <c r="MW35" s="6">
        <f t="shared" si="88"/>
        <v>6.8437375529137983</v>
      </c>
      <c r="MX35" s="193">
        <f t="shared" si="256"/>
        <v>5.6957829747123379</v>
      </c>
      <c r="MY35" s="193">
        <f t="shared" si="256"/>
        <v>4.251495130602053</v>
      </c>
      <c r="MZ35" s="193">
        <f t="shared" si="256"/>
        <v>3.9266522771587984</v>
      </c>
      <c r="NA35" s="193">
        <f t="shared" si="256"/>
        <v>4.0333051771247641</v>
      </c>
      <c r="NB35" s="212">
        <f t="shared" si="257"/>
        <v>57989.2806263034</v>
      </c>
      <c r="NF35" s="3">
        <f t="shared" si="89"/>
        <v>6.402992220972453</v>
      </c>
      <c r="NG35" s="6">
        <f t="shared" si="90"/>
        <v>0</v>
      </c>
      <c r="NH35" s="6">
        <f t="shared" si="91"/>
        <v>0</v>
      </c>
      <c r="NI35" s="6">
        <f t="shared" si="92"/>
        <v>0</v>
      </c>
      <c r="NJ35" s="193">
        <f t="shared" si="258"/>
        <v>5.6957829747123379</v>
      </c>
      <c r="NK35" s="193">
        <f t="shared" si="258"/>
        <v>4.1745731882913786</v>
      </c>
      <c r="NL35" s="193">
        <f t="shared" si="258"/>
        <v>3.8150380693314694</v>
      </c>
      <c r="NM35" s="193">
        <f t="shared" si="258"/>
        <v>3.9040600573940507</v>
      </c>
      <c r="NN35" s="212">
        <f t="shared" si="259"/>
        <v>56324.772090919563</v>
      </c>
      <c r="NR35" s="3">
        <f t="shared" si="93"/>
        <v>0</v>
      </c>
      <c r="NS35" s="6">
        <f t="shared" si="94"/>
        <v>5.1982216713098897</v>
      </c>
      <c r="NT35" s="6">
        <f t="shared" si="95"/>
        <v>0</v>
      </c>
      <c r="NU35" s="6">
        <f t="shared" si="96"/>
        <v>0</v>
      </c>
      <c r="NV35" s="193">
        <f t="shared" si="260"/>
        <v>5.6740334309306508</v>
      </c>
      <c r="NW35" s="193">
        <f t="shared" si="260"/>
        <v>4.251495130602053</v>
      </c>
      <c r="NX35" s="193">
        <f t="shared" si="260"/>
        <v>3.8150380693314694</v>
      </c>
      <c r="NY35" s="193">
        <f t="shared" si="260"/>
        <v>3.9040600573940507</v>
      </c>
      <c r="NZ35" s="212">
        <f t="shared" si="261"/>
        <v>56503.878378805741</v>
      </c>
      <c r="OD35" s="3">
        <f t="shared" si="97"/>
        <v>0</v>
      </c>
      <c r="OE35" s="6">
        <f t="shared" si="98"/>
        <v>0</v>
      </c>
      <c r="OF35" s="6">
        <f t="shared" si="99"/>
        <v>5.3583562841785364</v>
      </c>
      <c r="OG35" s="6">
        <f t="shared" si="100"/>
        <v>0</v>
      </c>
      <c r="OH35" s="193">
        <f t="shared" si="262"/>
        <v>5.6740334309306508</v>
      </c>
      <c r="OI35" s="193">
        <f t="shared" si="262"/>
        <v>4.1745731882913786</v>
      </c>
      <c r="OJ35" s="193">
        <f t="shared" si="262"/>
        <v>3.9266522771587984</v>
      </c>
      <c r="OK35" s="193">
        <f t="shared" si="262"/>
        <v>3.9040600573940507</v>
      </c>
      <c r="OL35" s="212">
        <f t="shared" si="263"/>
        <v>56858.721200380976</v>
      </c>
      <c r="OP35" s="3">
        <f t="shared" si="101"/>
        <v>0</v>
      </c>
      <c r="OQ35" s="6">
        <f t="shared" si="102"/>
        <v>0</v>
      </c>
      <c r="OR35" s="6">
        <f t="shared" si="103"/>
        <v>0</v>
      </c>
      <c r="OS35" s="6">
        <f t="shared" si="104"/>
        <v>6.8437375529137983</v>
      </c>
      <c r="OT35" s="193">
        <f t="shared" si="264"/>
        <v>5.6740334309306508</v>
      </c>
      <c r="OU35" s="193">
        <f t="shared" si="264"/>
        <v>4.1745731882913786</v>
      </c>
      <c r="OV35" s="193">
        <f t="shared" si="264"/>
        <v>3.8150380693314694</v>
      </c>
      <c r="OW35" s="193">
        <f t="shared" si="264"/>
        <v>4.0333051771247641</v>
      </c>
      <c r="OX35" s="232">
        <f t="shared" si="265"/>
        <v>57224.321149020507</v>
      </c>
    </row>
    <row r="36" spans="2:414" x14ac:dyDescent="0.2">
      <c r="B36" s="81">
        <v>45507</v>
      </c>
      <c r="C36">
        <v>136</v>
      </c>
      <c r="D36">
        <v>11.303602457185354</v>
      </c>
      <c r="E36">
        <v>0</v>
      </c>
      <c r="F36">
        <v>0</v>
      </c>
      <c r="G36">
        <v>0</v>
      </c>
      <c r="H36">
        <v>0</v>
      </c>
      <c r="I36">
        <v>0</v>
      </c>
      <c r="J36">
        <v>0</v>
      </c>
      <c r="K36">
        <v>0</v>
      </c>
      <c r="L36">
        <v>0</v>
      </c>
      <c r="M36">
        <v>0</v>
      </c>
      <c r="N36">
        <v>0</v>
      </c>
      <c r="O36">
        <v>0</v>
      </c>
      <c r="P36">
        <v>0</v>
      </c>
      <c r="Q36">
        <v>0</v>
      </c>
      <c r="R36">
        <v>0</v>
      </c>
      <c r="S36">
        <v>0</v>
      </c>
      <c r="T36">
        <v>18496</v>
      </c>
      <c r="U36">
        <v>6.765117855814986</v>
      </c>
      <c r="V36">
        <v>5.2193523171262743</v>
      </c>
      <c r="W36">
        <v>4.6732803067948385</v>
      </c>
      <c r="X36">
        <v>5.538187233561028</v>
      </c>
      <c r="Y36" s="3">
        <v>575.86165976845166</v>
      </c>
      <c r="Z36" s="3">
        <v>119.80235832865242</v>
      </c>
      <c r="AA36" s="3">
        <v>61.669834567414739</v>
      </c>
      <c r="AB36" s="3">
        <v>204.61331231462836</v>
      </c>
      <c r="AC36">
        <v>1</v>
      </c>
      <c r="AD36">
        <v>0</v>
      </c>
      <c r="AE36" s="6"/>
      <c r="AF36" s="1" t="s">
        <v>5</v>
      </c>
      <c r="AG36">
        <v>136</v>
      </c>
      <c r="AH36" s="189">
        <v>45507</v>
      </c>
      <c r="AI36">
        <f t="shared" si="105"/>
        <v>8</v>
      </c>
      <c r="AJ36">
        <v>136</v>
      </c>
      <c r="AK36">
        <v>1</v>
      </c>
      <c r="AL36">
        <v>0</v>
      </c>
      <c r="AM36">
        <v>0</v>
      </c>
      <c r="AN36">
        <v>0</v>
      </c>
      <c r="AO36">
        <v>0</v>
      </c>
      <c r="AP36">
        <v>0</v>
      </c>
      <c r="AQ36">
        <v>0</v>
      </c>
      <c r="AS36" s="37"/>
      <c r="AT36" s="37"/>
      <c r="AU36" s="6">
        <f t="shared" si="106"/>
        <v>0</v>
      </c>
      <c r="AV36" s="6">
        <f t="shared" si="107"/>
        <v>0</v>
      </c>
      <c r="AW36" s="6">
        <f t="shared" si="108"/>
        <v>0</v>
      </c>
      <c r="AX36" s="6">
        <f t="shared" si="109"/>
        <v>0</v>
      </c>
      <c r="AY36" s="193">
        <f t="shared" si="110"/>
        <v>5.6740334309306508</v>
      </c>
      <c r="AZ36" s="193">
        <f t="shared" si="111"/>
        <v>4.1745731882913786</v>
      </c>
      <c r="BA36" s="193">
        <f t="shared" si="112"/>
        <v>3.8150380693314694</v>
      </c>
      <c r="BB36" s="193">
        <f t="shared" si="113"/>
        <v>3.9040600573940507</v>
      </c>
      <c r="BC36" s="72">
        <f t="shared" si="114"/>
        <v>56312.210093717425</v>
      </c>
      <c r="BG36" s="3">
        <f t="shared" si="115"/>
        <v>6.6298154986986866</v>
      </c>
      <c r="BH36" s="6">
        <f t="shared" si="116"/>
        <v>0</v>
      </c>
      <c r="BI36" s="6">
        <f t="shared" si="117"/>
        <v>0</v>
      </c>
      <c r="BJ36" s="6">
        <f t="shared" si="118"/>
        <v>0</v>
      </c>
      <c r="BK36" s="193">
        <f t="shared" si="119"/>
        <v>5.6965448345146159</v>
      </c>
      <c r="BL36" s="193">
        <f t="shared" si="120"/>
        <v>4.1745731882913786</v>
      </c>
      <c r="BM36" s="193">
        <f t="shared" si="121"/>
        <v>3.8150380693314694</v>
      </c>
      <c r="BN36" s="193">
        <f t="shared" si="122"/>
        <v>3.9040600573940507</v>
      </c>
      <c r="BO36" s="72">
        <f t="shared" si="123"/>
        <v>56325.212173047046</v>
      </c>
      <c r="BS36" s="3">
        <f t="shared" si="124"/>
        <v>6.6298363872556356</v>
      </c>
      <c r="BT36" s="6">
        <f t="shared" si="125"/>
        <v>0</v>
      </c>
      <c r="BU36" s="6">
        <f t="shared" si="126"/>
        <v>0</v>
      </c>
      <c r="BV36" s="6">
        <f t="shared" si="127"/>
        <v>0</v>
      </c>
      <c r="BW36" s="193">
        <f t="shared" si="128"/>
        <v>5.6965449046489116</v>
      </c>
      <c r="BX36" s="193">
        <f t="shared" si="129"/>
        <v>4.1745731882913786</v>
      </c>
      <c r="BY36" s="193">
        <f t="shared" si="266"/>
        <v>3.8150380693314694</v>
      </c>
      <c r="BZ36" s="193">
        <f t="shared" si="131"/>
        <v>3.9040600573940507</v>
      </c>
      <c r="CA36" s="72">
        <f t="shared" si="132"/>
        <v>56325.212173047046</v>
      </c>
      <c r="CE36" s="3">
        <f t="shared" si="133"/>
        <v>0</v>
      </c>
      <c r="CF36" s="6">
        <f t="shared" si="134"/>
        <v>5.2193523171262743</v>
      </c>
      <c r="CG36" s="6">
        <f t="shared" si="135"/>
        <v>0</v>
      </c>
      <c r="CH36" s="6">
        <f t="shared" si="136"/>
        <v>0</v>
      </c>
      <c r="CI36" s="193">
        <f t="shared" si="137"/>
        <v>5.6740334309306508</v>
      </c>
      <c r="CJ36" s="193">
        <f t="shared" si="138"/>
        <v>4.2517960474823093</v>
      </c>
      <c r="CK36" s="193">
        <f t="shared" si="267"/>
        <v>3.8150380693314694</v>
      </c>
      <c r="CL36" s="193">
        <f t="shared" si="140"/>
        <v>3.9040600573940507</v>
      </c>
      <c r="CM36" s="72">
        <f t="shared" si="141"/>
        <v>56504.629460342912</v>
      </c>
      <c r="CQ36" s="3">
        <f t="shared" si="142"/>
        <v>0</v>
      </c>
      <c r="CR36" s="6">
        <f t="shared" si="143"/>
        <v>5.2194090819044812</v>
      </c>
      <c r="CS36" s="6">
        <f t="shared" si="144"/>
        <v>0</v>
      </c>
      <c r="CT36" s="6">
        <f t="shared" si="145"/>
        <v>0</v>
      </c>
      <c r="CU36" s="193">
        <f t="shared" si="146"/>
        <v>5.6740334309306508</v>
      </c>
      <c r="CV36" s="193">
        <f t="shared" si="147"/>
        <v>4.2517968557350914</v>
      </c>
      <c r="CW36" s="193">
        <f t="shared" si="268"/>
        <v>3.8150380693314694</v>
      </c>
      <c r="CX36" s="193">
        <f t="shared" si="149"/>
        <v>3.9040600573940507</v>
      </c>
      <c r="CY36" s="72">
        <f t="shared" si="150"/>
        <v>56504.631477736446</v>
      </c>
      <c r="DC36" s="3">
        <f t="shared" si="151"/>
        <v>0</v>
      </c>
      <c r="DD36" s="6">
        <f t="shared" si="152"/>
        <v>0</v>
      </c>
      <c r="DE36" s="6">
        <f t="shared" si="153"/>
        <v>4.9069443221345805</v>
      </c>
      <c r="DF36" s="6">
        <f t="shared" si="154"/>
        <v>0</v>
      </c>
      <c r="DG36" s="193">
        <f t="shared" si="155"/>
        <v>5.6740334309306508</v>
      </c>
      <c r="DH36" s="193">
        <f t="shared" si="156"/>
        <v>4.1745731882913786</v>
      </c>
      <c r="DI36" s="193">
        <f t="shared" si="269"/>
        <v>3.9177153373368441</v>
      </c>
      <c r="DJ36" s="193">
        <f t="shared" si="158"/>
        <v>3.9040600573940507</v>
      </c>
      <c r="DK36" s="72">
        <f t="shared" si="159"/>
        <v>56814.767443862889</v>
      </c>
      <c r="DO36" s="3">
        <f t="shared" si="160"/>
        <v>0</v>
      </c>
      <c r="DP36" s="6">
        <f t="shared" si="161"/>
        <v>0</v>
      </c>
      <c r="DQ36" s="6">
        <f t="shared" si="162"/>
        <v>4.6733705609582596</v>
      </c>
      <c r="DR36" s="6">
        <f t="shared" si="163"/>
        <v>0</v>
      </c>
      <c r="DS36" s="193">
        <f t="shared" si="164"/>
        <v>5.6740334309306508</v>
      </c>
      <c r="DT36" s="193">
        <f t="shared" si="165"/>
        <v>4.1745731882913786</v>
      </c>
      <c r="DU36" s="193">
        <f t="shared" si="270"/>
        <v>3.9130595568144386</v>
      </c>
      <c r="DV36" s="193">
        <f t="shared" si="167"/>
        <v>3.9040600573940507</v>
      </c>
      <c r="DW36" s="72">
        <f t="shared" si="168"/>
        <v>56791.882795412901</v>
      </c>
      <c r="EA36" s="3">
        <f t="shared" si="169"/>
        <v>0</v>
      </c>
      <c r="EB36" s="6">
        <f t="shared" si="170"/>
        <v>0</v>
      </c>
      <c r="EC36" s="6">
        <f t="shared" si="171"/>
        <v>0</v>
      </c>
      <c r="ED36" s="6">
        <f t="shared" si="172"/>
        <v>16.614561700683083</v>
      </c>
      <c r="EE36" s="193">
        <f t="shared" si="173"/>
        <v>5.6740334309306508</v>
      </c>
      <c r="EF36" s="193">
        <f t="shared" si="174"/>
        <v>4.1745731882913786</v>
      </c>
      <c r="EG36" s="193">
        <f t="shared" si="271"/>
        <v>3.8150380693314694</v>
      </c>
      <c r="EH36" s="193">
        <f t="shared" si="176"/>
        <v>4.1929522585291554</v>
      </c>
      <c r="EI36" s="72">
        <f t="shared" si="177"/>
        <v>58371.406674286831</v>
      </c>
      <c r="EM36" s="3">
        <f t="shared" si="178"/>
        <v>0</v>
      </c>
      <c r="EN36" s="6">
        <f t="shared" si="179"/>
        <v>0</v>
      </c>
      <c r="EO36" s="6">
        <f t="shared" si="180"/>
        <v>0</v>
      </c>
      <c r="EP36" s="6">
        <f t="shared" si="181"/>
        <v>5.5383239214428679</v>
      </c>
      <c r="EQ36" s="193">
        <f t="shared" si="182"/>
        <v>5.6740334309306508</v>
      </c>
      <c r="ER36" s="193">
        <f t="shared" si="183"/>
        <v>4.1745731882913786</v>
      </c>
      <c r="ES36" s="193">
        <f t="shared" si="272"/>
        <v>3.8150380693314694</v>
      </c>
      <c r="ET36" s="193">
        <f t="shared" si="185"/>
        <v>4.0099072791170336</v>
      </c>
      <c r="EU36" s="72">
        <f t="shared" si="186"/>
        <v>57058.108798366222</v>
      </c>
      <c r="EY36" s="3">
        <f t="shared" si="187"/>
        <v>6.6298154986986866</v>
      </c>
      <c r="EZ36" s="6">
        <f t="shared" si="188"/>
        <v>5.2193523171262743</v>
      </c>
      <c r="FA36" s="6">
        <f t="shared" si="189"/>
        <v>4.9069443221345805</v>
      </c>
      <c r="FB36" s="6">
        <f t="shared" si="190"/>
        <v>16.614561700683083</v>
      </c>
      <c r="FC36" s="193">
        <f t="shared" si="191"/>
        <v>5.6965448345146159</v>
      </c>
      <c r="FD36" s="193">
        <f t="shared" si="192"/>
        <v>4.2517960474823093</v>
      </c>
      <c r="FE36" s="193">
        <f t="shared" si="273"/>
        <v>3.9177153373368441</v>
      </c>
      <c r="FF36" s="193">
        <f t="shared" si="194"/>
        <v>4.1929522585291554</v>
      </c>
      <c r="FG36" s="72">
        <f t="shared" si="195"/>
        <v>59107.221265461863</v>
      </c>
      <c r="FK36" s="3">
        <f t="shared" si="196"/>
        <v>6.765138744371936</v>
      </c>
      <c r="FL36" s="6">
        <f t="shared" si="197"/>
        <v>5.2194090819044812</v>
      </c>
      <c r="FM36" s="6">
        <f t="shared" si="198"/>
        <v>4.6733705609582596</v>
      </c>
      <c r="FN36" s="6">
        <f t="shared" si="199"/>
        <v>5.5383239214428679</v>
      </c>
      <c r="FO36" s="193">
        <f t="shared" si="200"/>
        <v>5.6969990853922052</v>
      </c>
      <c r="FP36" s="193">
        <f t="shared" si="201"/>
        <v>4.2517968557350914</v>
      </c>
      <c r="FQ36" s="193">
        <f t="shared" si="274"/>
        <v>3.9130595568144386</v>
      </c>
      <c r="FR36" s="193">
        <f t="shared" si="203"/>
        <v>4.0099072791170336</v>
      </c>
      <c r="FS36" s="205">
        <f t="shared" si="204"/>
        <v>57754.367038375916</v>
      </c>
      <c r="FW36" s="3">
        <f t="shared" si="205"/>
        <v>7.7798855341872333</v>
      </c>
      <c r="FX36" s="6">
        <f t="shared" si="206"/>
        <v>5.8978681183526893</v>
      </c>
      <c r="FY36" s="6">
        <f t="shared" si="207"/>
        <v>5.7948675804256</v>
      </c>
      <c r="FZ36" s="6">
        <f t="shared" si="208"/>
        <v>6.5350609356020124</v>
      </c>
      <c r="GA36" s="193">
        <f t="shared" si="209"/>
        <v>5.7003988118065072</v>
      </c>
      <c r="GB36" s="193">
        <f t="shared" si="210"/>
        <v>4.2614108177250749</v>
      </c>
      <c r="GC36" s="193">
        <f t="shared" si="275"/>
        <v>3.9352189172333571</v>
      </c>
      <c r="GD36" s="193">
        <f t="shared" si="212"/>
        <v>4.0278217545452781</v>
      </c>
      <c r="GE36" s="72">
        <f t="shared" si="213"/>
        <v>58020.890110045177</v>
      </c>
      <c r="GI36" s="3">
        <f t="shared" si="214"/>
        <v>7.4416296413964851</v>
      </c>
      <c r="GJ36" s="6">
        <f t="shared" si="215"/>
        <v>5.7412875488389021</v>
      </c>
      <c r="GK36" s="6">
        <f t="shared" si="216"/>
        <v>5.1406083374743226</v>
      </c>
      <c r="GL36" s="6">
        <f t="shared" si="217"/>
        <v>6.0920059569171316</v>
      </c>
      <c r="GM36" s="193">
        <f t="shared" si="218"/>
        <v>5.6992668301060707</v>
      </c>
      <c r="GN36" s="193">
        <f t="shared" si="219"/>
        <v>4.2592002154999777</v>
      </c>
      <c r="GO36" s="193">
        <f t="shared" si="276"/>
        <v>3.9223513285180669</v>
      </c>
      <c r="GP36" s="193">
        <f t="shared" si="221"/>
        <v>4.0198982687061298</v>
      </c>
      <c r="GQ36" s="72">
        <f t="shared" si="222"/>
        <v>57892.935250625567</v>
      </c>
      <c r="GU36" s="3">
        <f t="shared" si="223"/>
        <v>8.7946532125594814</v>
      </c>
      <c r="GV36" s="6">
        <f t="shared" si="224"/>
        <v>6.263222780551529</v>
      </c>
      <c r="GW36" s="6">
        <f t="shared" si="225"/>
        <v>6.0752643988332906</v>
      </c>
      <c r="GX36" s="6">
        <f t="shared" si="226"/>
        <v>6.9227340419512853</v>
      </c>
      <c r="GY36" s="193">
        <f t="shared" si="227"/>
        <v>5.7037870888596771</v>
      </c>
      <c r="GZ36" s="193">
        <f t="shared" si="228"/>
        <v>4.2665499644944207</v>
      </c>
      <c r="HA36" s="193">
        <f t="shared" si="277"/>
        <v>3.9406833124435714</v>
      </c>
      <c r="HB36" s="193">
        <f t="shared" si="230"/>
        <v>4.0347036752613636</v>
      </c>
      <c r="HC36" s="205">
        <f t="shared" si="231"/>
        <v>58113.226052102778</v>
      </c>
      <c r="HG36" s="3">
        <f t="shared" si="37"/>
        <v>7.7798855341872333</v>
      </c>
      <c r="HH36" s="6">
        <f t="shared" si="38"/>
        <v>0</v>
      </c>
      <c r="HI36" s="6">
        <f t="shared" si="39"/>
        <v>0</v>
      </c>
      <c r="HJ36" s="6">
        <f t="shared" si="40"/>
        <v>0</v>
      </c>
      <c r="HK36" s="193">
        <f t="shared" si="232"/>
        <v>5.7003988118065072</v>
      </c>
      <c r="HL36" s="193">
        <f t="shared" si="232"/>
        <v>4.1745731882913786</v>
      </c>
      <c r="HM36" s="193">
        <f t="shared" si="232"/>
        <v>3.8150380693314694</v>
      </c>
      <c r="HN36" s="193">
        <f t="shared" si="232"/>
        <v>3.9040600573940507</v>
      </c>
      <c r="HO36" s="212">
        <f t="shared" si="233"/>
        <v>56327.438444422973</v>
      </c>
      <c r="HS36" s="3">
        <f t="shared" si="41"/>
        <v>7.4416296413964851</v>
      </c>
      <c r="HT36" s="6">
        <f t="shared" si="42"/>
        <v>0</v>
      </c>
      <c r="HU36" s="6">
        <f t="shared" si="43"/>
        <v>0</v>
      </c>
      <c r="HV36" s="6">
        <f t="shared" si="44"/>
        <v>0</v>
      </c>
      <c r="HW36" s="193">
        <f t="shared" si="234"/>
        <v>5.6992668301060707</v>
      </c>
      <c r="HX36" s="193">
        <f t="shared" si="234"/>
        <v>4.1745731882913786</v>
      </c>
      <c r="HY36" s="193">
        <f t="shared" si="234"/>
        <v>3.8150380693314694</v>
      </c>
      <c r="HZ36" s="193">
        <f t="shared" si="234"/>
        <v>3.9040600573940507</v>
      </c>
      <c r="IA36" s="212">
        <f t="shared" si="235"/>
        <v>56326.78453978317</v>
      </c>
      <c r="IE36" s="3">
        <f t="shared" si="45"/>
        <v>8.7946532125594814</v>
      </c>
      <c r="IF36" s="6">
        <f t="shared" si="46"/>
        <v>0</v>
      </c>
      <c r="IG36" s="6">
        <f t="shared" si="47"/>
        <v>0</v>
      </c>
      <c r="IH36" s="6">
        <f t="shared" si="48"/>
        <v>0</v>
      </c>
      <c r="II36" s="193">
        <f t="shared" si="236"/>
        <v>5.7037870888596771</v>
      </c>
      <c r="IJ36" s="193">
        <f t="shared" si="236"/>
        <v>4.1745731882913786</v>
      </c>
      <c r="IK36" s="193">
        <f t="shared" si="236"/>
        <v>3.8150380693314694</v>
      </c>
      <c r="IL36" s="193">
        <f t="shared" si="236"/>
        <v>3.9040600573940507</v>
      </c>
      <c r="IM36" s="205">
        <f t="shared" si="237"/>
        <v>56329.395774157987</v>
      </c>
      <c r="IQ36" s="3">
        <f t="shared" si="49"/>
        <v>0</v>
      </c>
      <c r="IR36" s="6">
        <f t="shared" si="50"/>
        <v>5.8978681183526893</v>
      </c>
      <c r="IS36" s="6">
        <f t="shared" si="51"/>
        <v>0</v>
      </c>
      <c r="IT36" s="6">
        <f t="shared" si="52"/>
        <v>0</v>
      </c>
      <c r="IU36" s="193">
        <f t="shared" si="238"/>
        <v>5.6740334309306508</v>
      </c>
      <c r="IV36" s="193">
        <f t="shared" si="238"/>
        <v>4.2614108177250749</v>
      </c>
      <c r="IW36" s="193">
        <f t="shared" si="238"/>
        <v>3.8150380693314694</v>
      </c>
      <c r="IX36" s="193">
        <f t="shared" si="238"/>
        <v>3.9040600573940507</v>
      </c>
      <c r="IY36" s="212">
        <f t="shared" si="239"/>
        <v>56528.632959804898</v>
      </c>
      <c r="JC36" s="3">
        <f t="shared" si="53"/>
        <v>0</v>
      </c>
      <c r="JD36" s="6">
        <f t="shared" si="54"/>
        <v>5.7412875488389021</v>
      </c>
      <c r="JE36" s="6">
        <f t="shared" si="55"/>
        <v>0</v>
      </c>
      <c r="JF36" s="6">
        <f t="shared" si="56"/>
        <v>0</v>
      </c>
      <c r="JG36" s="193">
        <f t="shared" si="240"/>
        <v>5.6740334309306508</v>
      </c>
      <c r="JH36" s="193">
        <f t="shared" si="240"/>
        <v>4.2592002154999777</v>
      </c>
      <c r="JI36" s="193">
        <f t="shared" si="240"/>
        <v>3.8150380693314694</v>
      </c>
      <c r="JJ36" s="193">
        <f t="shared" si="240"/>
        <v>3.9040600573940507</v>
      </c>
      <c r="JK36" s="212">
        <f t="shared" si="241"/>
        <v>56523.113236947589</v>
      </c>
      <c r="JO36" s="3">
        <f t="shared" si="57"/>
        <v>0</v>
      </c>
      <c r="JP36" s="6">
        <f t="shared" si="58"/>
        <v>6.263222780551529</v>
      </c>
      <c r="JQ36" s="6">
        <f t="shared" si="59"/>
        <v>0</v>
      </c>
      <c r="JR36" s="6">
        <f t="shared" si="60"/>
        <v>0</v>
      </c>
      <c r="JS36" s="193">
        <f t="shared" si="242"/>
        <v>5.6740334309306508</v>
      </c>
      <c r="JT36" s="193">
        <f t="shared" si="242"/>
        <v>4.2665499644944207</v>
      </c>
      <c r="JU36" s="193">
        <f t="shared" si="242"/>
        <v>3.8150380693314694</v>
      </c>
      <c r="JV36" s="193">
        <f t="shared" si="242"/>
        <v>3.9040600573940507</v>
      </c>
      <c r="JW36" s="205">
        <f t="shared" si="243"/>
        <v>56541.467141723777</v>
      </c>
      <c r="KA36" s="3">
        <f t="shared" si="61"/>
        <v>0</v>
      </c>
      <c r="KB36" s="6">
        <f t="shared" si="62"/>
        <v>0</v>
      </c>
      <c r="KC36" s="6">
        <f t="shared" si="63"/>
        <v>5.7948675804256</v>
      </c>
      <c r="KD36" s="6">
        <f t="shared" si="64"/>
        <v>0</v>
      </c>
      <c r="KE36" s="193">
        <f t="shared" si="244"/>
        <v>5.6740334309306508</v>
      </c>
      <c r="KF36" s="193">
        <f t="shared" si="244"/>
        <v>4.1745731882913786</v>
      </c>
      <c r="KG36" s="193">
        <f t="shared" si="244"/>
        <v>3.9352189172333571</v>
      </c>
      <c r="KH36" s="193">
        <f t="shared" si="244"/>
        <v>3.9040600573940507</v>
      </c>
      <c r="KI36" s="212">
        <f t="shared" si="245"/>
        <v>56900.885664059853</v>
      </c>
      <c r="KM36" s="3">
        <f t="shared" si="65"/>
        <v>0</v>
      </c>
      <c r="KN36" s="6">
        <f t="shared" si="66"/>
        <v>0</v>
      </c>
      <c r="KO36" s="6">
        <f t="shared" si="67"/>
        <v>5.1406083374743226</v>
      </c>
      <c r="KP36" s="6">
        <f t="shared" si="68"/>
        <v>0</v>
      </c>
      <c r="KQ36" s="193">
        <f t="shared" si="246"/>
        <v>5.6740334309306508</v>
      </c>
      <c r="KR36" s="193">
        <f t="shared" si="246"/>
        <v>4.1745731882913786</v>
      </c>
      <c r="KS36" s="193">
        <f t="shared" si="246"/>
        <v>3.9223513285180669</v>
      </c>
      <c r="KT36" s="193">
        <f t="shared" si="246"/>
        <v>3.9040600573940507</v>
      </c>
      <c r="KU36" s="212">
        <f t="shared" si="247"/>
        <v>56837.563984177767</v>
      </c>
      <c r="KY36" s="3">
        <f t="shared" si="69"/>
        <v>0</v>
      </c>
      <c r="KZ36" s="6">
        <f t="shared" si="70"/>
        <v>0</v>
      </c>
      <c r="LA36" s="6">
        <f t="shared" si="71"/>
        <v>6.0752643988332906</v>
      </c>
      <c r="LB36" s="6">
        <f t="shared" si="72"/>
        <v>0</v>
      </c>
      <c r="LC36" s="193">
        <f t="shared" si="248"/>
        <v>5.6740334309306508</v>
      </c>
      <c r="LD36" s="193">
        <f t="shared" si="248"/>
        <v>4.1745731882913786</v>
      </c>
      <c r="LE36" s="193">
        <f t="shared" si="248"/>
        <v>3.9406833124435714</v>
      </c>
      <c r="LF36" s="193">
        <f t="shared" si="248"/>
        <v>3.9040600573940507</v>
      </c>
      <c r="LG36" s="205">
        <f t="shared" si="249"/>
        <v>56927.797405568919</v>
      </c>
      <c r="LK36" s="3">
        <f t="shared" si="73"/>
        <v>0</v>
      </c>
      <c r="LL36" s="6">
        <f t="shared" si="74"/>
        <v>0</v>
      </c>
      <c r="LM36" s="6">
        <f t="shared" si="75"/>
        <v>0</v>
      </c>
      <c r="LN36" s="6">
        <f t="shared" si="76"/>
        <v>6.5350609356020124</v>
      </c>
      <c r="LO36" s="193">
        <f t="shared" si="250"/>
        <v>5.6740334309306508</v>
      </c>
      <c r="LP36" s="193">
        <f t="shared" si="250"/>
        <v>4.1745731882913786</v>
      </c>
      <c r="LQ36" s="193">
        <f t="shared" si="250"/>
        <v>3.8150380693314694</v>
      </c>
      <c r="LR36" s="193">
        <f t="shared" si="250"/>
        <v>4.0278217545452781</v>
      </c>
      <c r="LS36" s="212">
        <f t="shared" si="251"/>
        <v>57185.325008218446</v>
      </c>
      <c r="LW36" s="3">
        <f t="shared" si="77"/>
        <v>0</v>
      </c>
      <c r="LX36" s="6">
        <f t="shared" si="78"/>
        <v>0</v>
      </c>
      <c r="LY36" s="6">
        <f t="shared" si="79"/>
        <v>0</v>
      </c>
      <c r="LZ36" s="6">
        <f t="shared" si="80"/>
        <v>6.0920059569171316</v>
      </c>
      <c r="MA36" s="193">
        <f t="shared" si="252"/>
        <v>5.6740334309306508</v>
      </c>
      <c r="MB36" s="193">
        <f t="shared" si="252"/>
        <v>4.1745731882913786</v>
      </c>
      <c r="MC36" s="193">
        <f t="shared" si="252"/>
        <v>3.8150380693314694</v>
      </c>
      <c r="MD36" s="193">
        <f t="shared" si="252"/>
        <v>4.0198982687061298</v>
      </c>
      <c r="ME36" s="212">
        <f t="shared" si="253"/>
        <v>57129.022948559796</v>
      </c>
      <c r="MI36" s="3">
        <f t="shared" si="81"/>
        <v>0</v>
      </c>
      <c r="MJ36" s="6">
        <f t="shared" si="82"/>
        <v>0</v>
      </c>
      <c r="MK36" s="6">
        <f t="shared" si="83"/>
        <v>0</v>
      </c>
      <c r="ML36" s="6">
        <f t="shared" si="84"/>
        <v>6.9227340419512853</v>
      </c>
      <c r="MM36" s="193">
        <f t="shared" si="254"/>
        <v>5.6740334309306508</v>
      </c>
      <c r="MN36" s="193">
        <f t="shared" si="254"/>
        <v>4.1745731882913786</v>
      </c>
      <c r="MO36" s="193">
        <f t="shared" si="254"/>
        <v>3.8150380693314694</v>
      </c>
      <c r="MP36" s="193">
        <f t="shared" si="254"/>
        <v>4.0347036752613636</v>
      </c>
      <c r="MQ36" s="205">
        <f t="shared" si="255"/>
        <v>57234.271022970977</v>
      </c>
      <c r="MT36" s="3">
        <f t="shared" si="85"/>
        <v>6.4268619630242361</v>
      </c>
      <c r="MU36" s="6">
        <f t="shared" si="86"/>
        <v>5.2193523171262743</v>
      </c>
      <c r="MV36" s="6">
        <f t="shared" si="87"/>
        <v>5.3742723528140637</v>
      </c>
      <c r="MW36" s="6">
        <f t="shared" si="88"/>
        <v>6.6458246802732335</v>
      </c>
      <c r="MX36" s="193">
        <f t="shared" si="256"/>
        <v>5.695863176342197</v>
      </c>
      <c r="MY36" s="193">
        <f t="shared" si="256"/>
        <v>4.2517960474823093</v>
      </c>
      <c r="MZ36" s="193">
        <f t="shared" si="256"/>
        <v>3.9269659264259449</v>
      </c>
      <c r="NA36" s="193">
        <f t="shared" si="256"/>
        <v>4.029792855091971</v>
      </c>
      <c r="NB36" s="212">
        <f t="shared" si="257"/>
        <v>57966.356639261372</v>
      </c>
      <c r="NF36" s="3">
        <f t="shared" si="89"/>
        <v>6.4268619630242361</v>
      </c>
      <c r="NG36" s="6">
        <f t="shared" si="90"/>
        <v>0</v>
      </c>
      <c r="NH36" s="6">
        <f t="shared" si="91"/>
        <v>0</v>
      </c>
      <c r="NI36" s="6">
        <f t="shared" si="92"/>
        <v>0</v>
      </c>
      <c r="NJ36" s="193">
        <f t="shared" si="258"/>
        <v>5.695863176342197</v>
      </c>
      <c r="NK36" s="193">
        <f t="shared" si="258"/>
        <v>4.1745731882913786</v>
      </c>
      <c r="NL36" s="193">
        <f t="shared" si="258"/>
        <v>3.8150380693314694</v>
      </c>
      <c r="NM36" s="193">
        <f t="shared" si="258"/>
        <v>3.9040600573940507</v>
      </c>
      <c r="NN36" s="212">
        <f t="shared" si="259"/>
        <v>56324.818418577765</v>
      </c>
      <c r="NR36" s="3">
        <f t="shared" si="93"/>
        <v>0</v>
      </c>
      <c r="NS36" s="6">
        <f t="shared" si="94"/>
        <v>5.2193523171262743</v>
      </c>
      <c r="NT36" s="6">
        <f t="shared" si="95"/>
        <v>0</v>
      </c>
      <c r="NU36" s="6">
        <f t="shared" si="96"/>
        <v>0</v>
      </c>
      <c r="NV36" s="193">
        <f t="shared" si="260"/>
        <v>5.6740334309306508</v>
      </c>
      <c r="NW36" s="193">
        <f t="shared" si="260"/>
        <v>4.2517960474823093</v>
      </c>
      <c r="NX36" s="193">
        <f t="shared" si="260"/>
        <v>3.8150380693314694</v>
      </c>
      <c r="NY36" s="193">
        <f t="shared" si="260"/>
        <v>3.9040600573940507</v>
      </c>
      <c r="NZ36" s="212">
        <f t="shared" si="261"/>
        <v>56504.629460342912</v>
      </c>
      <c r="OD36" s="3">
        <f t="shared" si="97"/>
        <v>0</v>
      </c>
      <c r="OE36" s="6">
        <f t="shared" si="98"/>
        <v>0</v>
      </c>
      <c r="OF36" s="6">
        <f t="shared" si="99"/>
        <v>5.3742723528140637</v>
      </c>
      <c r="OG36" s="6">
        <f t="shared" si="100"/>
        <v>0</v>
      </c>
      <c r="OH36" s="193">
        <f t="shared" si="262"/>
        <v>5.6740334309306508</v>
      </c>
      <c r="OI36" s="193">
        <f t="shared" si="262"/>
        <v>4.1745731882913786</v>
      </c>
      <c r="OJ36" s="193">
        <f t="shared" si="262"/>
        <v>3.9269659264259449</v>
      </c>
      <c r="OK36" s="193">
        <f t="shared" si="262"/>
        <v>3.9040600573940507</v>
      </c>
      <c r="OL36" s="212">
        <f t="shared" si="263"/>
        <v>56860.264411172429</v>
      </c>
      <c r="OP36" s="3">
        <f t="shared" si="101"/>
        <v>0</v>
      </c>
      <c r="OQ36" s="6">
        <f t="shared" si="102"/>
        <v>0</v>
      </c>
      <c r="OR36" s="6">
        <f t="shared" si="103"/>
        <v>0</v>
      </c>
      <c r="OS36" s="6">
        <f t="shared" si="104"/>
        <v>6.6458246802732335</v>
      </c>
      <c r="OT36" s="193">
        <f t="shared" si="264"/>
        <v>5.6740334309306508</v>
      </c>
      <c r="OU36" s="193">
        <f t="shared" si="264"/>
        <v>4.1745731882913786</v>
      </c>
      <c r="OV36" s="193">
        <f t="shared" si="264"/>
        <v>3.8150380693314694</v>
      </c>
      <c r="OW36" s="193">
        <f t="shared" si="264"/>
        <v>4.029792855091971</v>
      </c>
      <c r="OX36" s="232">
        <f t="shared" si="265"/>
        <v>57199.339710227636</v>
      </c>
    </row>
    <row r="37" spans="2:414" x14ac:dyDescent="0.2">
      <c r="B37" s="81">
        <v>45514</v>
      </c>
      <c r="C37">
        <v>137</v>
      </c>
      <c r="D37">
        <v>11.298325525556006</v>
      </c>
      <c r="E37">
        <v>0</v>
      </c>
      <c r="F37">
        <v>0</v>
      </c>
      <c r="G37">
        <v>0</v>
      </c>
      <c r="H37">
        <v>0</v>
      </c>
      <c r="I37">
        <v>0</v>
      </c>
      <c r="J37">
        <v>0</v>
      </c>
      <c r="K37">
        <v>0</v>
      </c>
      <c r="L37">
        <v>0</v>
      </c>
      <c r="M37">
        <v>0</v>
      </c>
      <c r="N37">
        <v>0</v>
      </c>
      <c r="O37">
        <v>0</v>
      </c>
      <c r="P37">
        <v>0</v>
      </c>
      <c r="Q37">
        <v>0</v>
      </c>
      <c r="R37">
        <v>0</v>
      </c>
      <c r="S37">
        <v>0</v>
      </c>
      <c r="T37">
        <v>18769</v>
      </c>
      <c r="U37">
        <v>6.7844647356756909</v>
      </c>
      <c r="V37">
        <v>5.233058138008122</v>
      </c>
      <c r="W37">
        <v>4.6798318568150714</v>
      </c>
      <c r="X37">
        <v>5.4834631191594774</v>
      </c>
      <c r="Y37" s="3">
        <v>592.80005193998022</v>
      </c>
      <c r="Z37" s="3">
        <v>122.35283022673414</v>
      </c>
      <c r="AA37" s="3">
        <v>62.373469412908626</v>
      </c>
      <c r="AB37" s="3">
        <v>191.07533141518041</v>
      </c>
      <c r="AC37">
        <v>1</v>
      </c>
      <c r="AD37">
        <v>0</v>
      </c>
      <c r="AE37" s="6"/>
      <c r="AF37" s="1" t="s">
        <v>5</v>
      </c>
      <c r="AG37">
        <v>137</v>
      </c>
      <c r="AH37" s="189">
        <v>45514</v>
      </c>
      <c r="AI37">
        <f t="shared" si="105"/>
        <v>8</v>
      </c>
      <c r="AJ37">
        <v>137</v>
      </c>
      <c r="AK37">
        <v>1</v>
      </c>
      <c r="AL37">
        <v>0</v>
      </c>
      <c r="AM37">
        <v>0</v>
      </c>
      <c r="AN37">
        <v>0</v>
      </c>
      <c r="AO37">
        <v>0</v>
      </c>
      <c r="AP37">
        <v>0</v>
      </c>
      <c r="AQ37">
        <v>0</v>
      </c>
      <c r="AS37" s="37"/>
      <c r="AT37" s="37"/>
      <c r="AU37" s="6">
        <f t="shared" si="106"/>
        <v>0</v>
      </c>
      <c r="AV37" s="6">
        <f t="shared" si="107"/>
        <v>0</v>
      </c>
      <c r="AW37" s="6">
        <f t="shared" si="108"/>
        <v>0</v>
      </c>
      <c r="AX37" s="6">
        <f t="shared" si="109"/>
        <v>0</v>
      </c>
      <c r="AY37" s="193">
        <f t="shared" si="110"/>
        <v>5.6740334309306508</v>
      </c>
      <c r="AZ37" s="193">
        <f t="shared" si="111"/>
        <v>4.1745731882913786</v>
      </c>
      <c r="BA37" s="193">
        <f t="shared" si="112"/>
        <v>3.8150380693314694</v>
      </c>
      <c r="BB37" s="193">
        <f t="shared" si="113"/>
        <v>3.9040600573940507</v>
      </c>
      <c r="BC37" s="72">
        <f t="shared" si="114"/>
        <v>56312.210093717425</v>
      </c>
      <c r="BG37" s="3">
        <f t="shared" si="115"/>
        <v>6.6487754409621767</v>
      </c>
      <c r="BH37" s="6">
        <f t="shared" si="116"/>
        <v>0</v>
      </c>
      <c r="BI37" s="6">
        <f t="shared" si="117"/>
        <v>0</v>
      </c>
      <c r="BJ37" s="6">
        <f t="shared" si="118"/>
        <v>0</v>
      </c>
      <c r="BK37" s="193">
        <f t="shared" si="119"/>
        <v>5.696608491372797</v>
      </c>
      <c r="BL37" s="193">
        <f t="shared" si="120"/>
        <v>4.1745731882913786</v>
      </c>
      <c r="BM37" s="193">
        <f t="shared" si="121"/>
        <v>3.8150380693314694</v>
      </c>
      <c r="BN37" s="193">
        <f t="shared" si="122"/>
        <v>3.9040600573940507</v>
      </c>
      <c r="BO37" s="72">
        <f t="shared" si="123"/>
        <v>56325.248944069826</v>
      </c>
      <c r="BS37" s="3">
        <f t="shared" si="124"/>
        <v>6.6487963892562085</v>
      </c>
      <c r="BT37" s="6">
        <f t="shared" si="125"/>
        <v>0</v>
      </c>
      <c r="BU37" s="6">
        <f t="shared" si="126"/>
        <v>0</v>
      </c>
      <c r="BV37" s="6">
        <f t="shared" si="127"/>
        <v>0</v>
      </c>
      <c r="BW37" s="193">
        <f t="shared" si="128"/>
        <v>5.6966085617031847</v>
      </c>
      <c r="BX37" s="193">
        <f t="shared" si="129"/>
        <v>4.1745731882913786</v>
      </c>
      <c r="BY37" s="193">
        <f t="shared" si="266"/>
        <v>3.8150380693314694</v>
      </c>
      <c r="BZ37" s="193">
        <f t="shared" si="131"/>
        <v>3.9040600573940507</v>
      </c>
      <c r="CA37" s="72">
        <f t="shared" si="132"/>
        <v>56325.248944069826</v>
      </c>
      <c r="CE37" s="3">
        <f t="shared" si="133"/>
        <v>0</v>
      </c>
      <c r="CF37" s="6">
        <f t="shared" si="134"/>
        <v>5.233058138008122</v>
      </c>
      <c r="CG37" s="6">
        <f t="shared" si="135"/>
        <v>0</v>
      </c>
      <c r="CH37" s="6">
        <f t="shared" si="136"/>
        <v>0</v>
      </c>
      <c r="CI37" s="193">
        <f t="shared" si="137"/>
        <v>5.6740334309306508</v>
      </c>
      <c r="CJ37" s="193">
        <f t="shared" si="138"/>
        <v>4.2519911806599682</v>
      </c>
      <c r="CK37" s="193">
        <f t="shared" si="267"/>
        <v>3.8150380693314694</v>
      </c>
      <c r="CL37" s="193">
        <f t="shared" si="140"/>
        <v>3.9040600573940507</v>
      </c>
      <c r="CM37" s="72">
        <f t="shared" si="141"/>
        <v>56505.116513553796</v>
      </c>
      <c r="CQ37" s="3">
        <f t="shared" si="142"/>
        <v>0</v>
      </c>
      <c r="CR37" s="6">
        <f t="shared" si="143"/>
        <v>5.2331150518484799</v>
      </c>
      <c r="CS37" s="6">
        <f t="shared" si="144"/>
        <v>0</v>
      </c>
      <c r="CT37" s="6">
        <f t="shared" si="145"/>
        <v>0</v>
      </c>
      <c r="CU37" s="193">
        <f t="shared" si="146"/>
        <v>5.6740334309306508</v>
      </c>
      <c r="CV37" s="193">
        <f t="shared" si="147"/>
        <v>4.2519919908770758</v>
      </c>
      <c r="CW37" s="193">
        <f t="shared" si="268"/>
        <v>3.8150380693314694</v>
      </c>
      <c r="CX37" s="193">
        <f t="shared" si="149"/>
        <v>3.9040600573940507</v>
      </c>
      <c r="CY37" s="72">
        <f t="shared" si="150"/>
        <v>56505.118535867856</v>
      </c>
      <c r="DC37" s="3">
        <f t="shared" si="151"/>
        <v>0</v>
      </c>
      <c r="DD37" s="6">
        <f t="shared" si="152"/>
        <v>0</v>
      </c>
      <c r="DE37" s="6">
        <f t="shared" si="153"/>
        <v>4.9138234496558253</v>
      </c>
      <c r="DF37" s="6">
        <f t="shared" si="154"/>
        <v>0</v>
      </c>
      <c r="DG37" s="193">
        <f t="shared" si="155"/>
        <v>5.6740334309306508</v>
      </c>
      <c r="DH37" s="193">
        <f t="shared" si="156"/>
        <v>4.1745731882913786</v>
      </c>
      <c r="DI37" s="193">
        <f t="shared" si="269"/>
        <v>3.9178521295900359</v>
      </c>
      <c r="DJ37" s="193">
        <f t="shared" si="158"/>
        <v>3.9040600573940507</v>
      </c>
      <c r="DK37" s="72">
        <f t="shared" si="159"/>
        <v>56815.439960913944</v>
      </c>
      <c r="DO37" s="3">
        <f t="shared" si="160"/>
        <v>0</v>
      </c>
      <c r="DP37" s="6">
        <f t="shared" si="161"/>
        <v>0</v>
      </c>
      <c r="DQ37" s="6">
        <f t="shared" si="162"/>
        <v>4.6799222375073173</v>
      </c>
      <c r="DR37" s="6">
        <f t="shared" si="163"/>
        <v>0</v>
      </c>
      <c r="DS37" s="193">
        <f t="shared" si="164"/>
        <v>5.6740334309306508</v>
      </c>
      <c r="DT37" s="193">
        <f t="shared" si="165"/>
        <v>4.1745731882913786</v>
      </c>
      <c r="DU37" s="193">
        <f t="shared" si="270"/>
        <v>3.9131904460264342</v>
      </c>
      <c r="DV37" s="193">
        <f t="shared" si="167"/>
        <v>3.9040600573940507</v>
      </c>
      <c r="DW37" s="72">
        <f t="shared" si="168"/>
        <v>56792.526031753521</v>
      </c>
      <c r="EA37" s="3">
        <f t="shared" si="169"/>
        <v>0</v>
      </c>
      <c r="EB37" s="6">
        <f t="shared" si="170"/>
        <v>0</v>
      </c>
      <c r="EC37" s="6">
        <f t="shared" si="171"/>
        <v>0</v>
      </c>
      <c r="ED37" s="6">
        <f t="shared" si="172"/>
        <v>16.450389357478432</v>
      </c>
      <c r="EE37" s="193">
        <f t="shared" si="173"/>
        <v>5.6740334309306508</v>
      </c>
      <c r="EF37" s="193">
        <f t="shared" si="174"/>
        <v>4.1745731882913786</v>
      </c>
      <c r="EG37" s="193">
        <f t="shared" si="271"/>
        <v>3.8150380693314694</v>
      </c>
      <c r="EH37" s="193">
        <f t="shared" si="176"/>
        <v>4.1904699092330047</v>
      </c>
      <c r="EI37" s="72">
        <f t="shared" si="177"/>
        <v>58353.395860981123</v>
      </c>
      <c r="EM37" s="3">
        <f t="shared" si="178"/>
        <v>0</v>
      </c>
      <c r="EN37" s="6">
        <f t="shared" si="179"/>
        <v>0</v>
      </c>
      <c r="EO37" s="6">
        <f t="shared" si="180"/>
        <v>0</v>
      </c>
      <c r="EP37" s="6">
        <f t="shared" si="181"/>
        <v>5.4835984563966083</v>
      </c>
      <c r="EQ37" s="193">
        <f t="shared" si="182"/>
        <v>5.6740334309306508</v>
      </c>
      <c r="ER37" s="193">
        <f t="shared" si="183"/>
        <v>4.1745731882913786</v>
      </c>
      <c r="ES37" s="193">
        <f t="shared" si="272"/>
        <v>3.8150380693314694</v>
      </c>
      <c r="ET37" s="193">
        <f t="shared" si="185"/>
        <v>4.0089143358081261</v>
      </c>
      <c r="EU37" s="72">
        <f t="shared" si="186"/>
        <v>57051.065885661112</v>
      </c>
      <c r="EY37" s="3">
        <f t="shared" si="187"/>
        <v>6.6487754409621767</v>
      </c>
      <c r="EZ37" s="6">
        <f t="shared" si="188"/>
        <v>5.233058138008122</v>
      </c>
      <c r="FA37" s="6">
        <f t="shared" si="189"/>
        <v>4.9138234496558253</v>
      </c>
      <c r="FB37" s="6">
        <f t="shared" si="190"/>
        <v>16.450389357478432</v>
      </c>
      <c r="FC37" s="193">
        <f t="shared" si="191"/>
        <v>5.696608491372797</v>
      </c>
      <c r="FD37" s="193">
        <f t="shared" si="192"/>
        <v>4.2519911806599682</v>
      </c>
      <c r="FE37" s="193">
        <f t="shared" si="273"/>
        <v>3.9178521295900359</v>
      </c>
      <c r="FF37" s="193">
        <f t="shared" si="194"/>
        <v>4.1904699092330047</v>
      </c>
      <c r="FG37" s="72">
        <f t="shared" si="195"/>
        <v>59090.230761258405</v>
      </c>
      <c r="FK37" s="3">
        <f t="shared" si="196"/>
        <v>6.7844856839697236</v>
      </c>
      <c r="FL37" s="6">
        <f t="shared" si="197"/>
        <v>5.2331150518484799</v>
      </c>
      <c r="FM37" s="6">
        <f t="shared" si="198"/>
        <v>4.6799222375073173</v>
      </c>
      <c r="FN37" s="6">
        <f t="shared" si="199"/>
        <v>5.4835984563966083</v>
      </c>
      <c r="FO37" s="193">
        <f t="shared" si="200"/>
        <v>5.6970640120295819</v>
      </c>
      <c r="FP37" s="193">
        <f t="shared" si="201"/>
        <v>4.2519919908770758</v>
      </c>
      <c r="FQ37" s="193">
        <f t="shared" si="274"/>
        <v>3.9131904460264342</v>
      </c>
      <c r="FR37" s="193">
        <f t="shared" si="203"/>
        <v>4.0089143358081261</v>
      </c>
      <c r="FS37" s="205">
        <f t="shared" si="204"/>
        <v>57748.428467509708</v>
      </c>
      <c r="FW37" s="3">
        <f t="shared" si="205"/>
        <v>7.8021344460270443</v>
      </c>
      <c r="FX37" s="6">
        <f t="shared" si="206"/>
        <v>5.9133556959491775</v>
      </c>
      <c r="FY37" s="6">
        <f t="shared" si="207"/>
        <v>5.8029915024506886</v>
      </c>
      <c r="FZ37" s="6">
        <f t="shared" si="208"/>
        <v>6.4704864806081828</v>
      </c>
      <c r="GA37" s="193">
        <f t="shared" si="209"/>
        <v>5.7004732234451128</v>
      </c>
      <c r="GB37" s="193">
        <f t="shared" si="210"/>
        <v>4.261629205774244</v>
      </c>
      <c r="GC37" s="193">
        <f t="shared" si="275"/>
        <v>3.935377657613131</v>
      </c>
      <c r="GD37" s="193">
        <f t="shared" si="212"/>
        <v>4.0266708219621332</v>
      </c>
      <c r="GE37" s="72">
        <f t="shared" si="213"/>
        <v>58013.989718156132</v>
      </c>
      <c r="GI37" s="3">
        <f t="shared" si="214"/>
        <v>7.4629112092432601</v>
      </c>
      <c r="GJ37" s="6">
        <f t="shared" si="215"/>
        <v>5.7563639518089351</v>
      </c>
      <c r="GK37" s="6">
        <f t="shared" si="216"/>
        <v>5.1478150424965792</v>
      </c>
      <c r="GL37" s="6">
        <f t="shared" si="217"/>
        <v>6.031809431075426</v>
      </c>
      <c r="GM37" s="193">
        <f t="shared" si="218"/>
        <v>5.6993380871843788</v>
      </c>
      <c r="GN37" s="193">
        <f t="shared" si="219"/>
        <v>4.2594132766758825</v>
      </c>
      <c r="GO37" s="193">
        <f t="shared" si="276"/>
        <v>3.9224939714422691</v>
      </c>
      <c r="GP37" s="193">
        <f t="shared" si="221"/>
        <v>4.0188168681381082</v>
      </c>
      <c r="GQ37" s="72">
        <f t="shared" si="222"/>
        <v>57886.45432730054</v>
      </c>
      <c r="GU37" s="3">
        <f t="shared" si="223"/>
        <v>8.8198041563783978</v>
      </c>
      <c r="GV37" s="6">
        <f t="shared" si="224"/>
        <v>6.2796697656097464</v>
      </c>
      <c r="GW37" s="6">
        <f t="shared" si="225"/>
        <v>6.0837814138595929</v>
      </c>
      <c r="GX37" s="6">
        <f t="shared" si="226"/>
        <v>6.8543288989493467</v>
      </c>
      <c r="GY37" s="193">
        <f t="shared" si="227"/>
        <v>5.7038709214381864</v>
      </c>
      <c r="GZ37" s="193">
        <f t="shared" si="228"/>
        <v>4.2667806907876953</v>
      </c>
      <c r="HA37" s="193">
        <f t="shared" si="277"/>
        <v>3.940848826336897</v>
      </c>
      <c r="HB37" s="193">
        <f t="shared" si="230"/>
        <v>4.033492792417058</v>
      </c>
      <c r="HC37" s="205">
        <f t="shared" si="231"/>
        <v>58105.952957126814</v>
      </c>
      <c r="HG37" s="3">
        <f t="shared" si="37"/>
        <v>7.8021344460270443</v>
      </c>
      <c r="HH37" s="6">
        <f t="shared" si="38"/>
        <v>0</v>
      </c>
      <c r="HI37" s="6">
        <f t="shared" si="39"/>
        <v>0</v>
      </c>
      <c r="HJ37" s="6">
        <f t="shared" si="40"/>
        <v>0</v>
      </c>
      <c r="HK37" s="193">
        <f t="shared" si="232"/>
        <v>5.7004732234451128</v>
      </c>
      <c r="HL37" s="193">
        <f t="shared" si="232"/>
        <v>4.1745731882913786</v>
      </c>
      <c r="HM37" s="193">
        <f t="shared" si="232"/>
        <v>3.8150380693314694</v>
      </c>
      <c r="HN37" s="193">
        <f t="shared" si="232"/>
        <v>3.9040600573940507</v>
      </c>
      <c r="HO37" s="212">
        <f t="shared" si="233"/>
        <v>56327.481429584972</v>
      </c>
      <c r="HS37" s="3">
        <f t="shared" si="41"/>
        <v>7.4629112092432601</v>
      </c>
      <c r="HT37" s="6">
        <f t="shared" si="42"/>
        <v>0</v>
      </c>
      <c r="HU37" s="6">
        <f t="shared" si="43"/>
        <v>0</v>
      </c>
      <c r="HV37" s="6">
        <f t="shared" si="44"/>
        <v>0</v>
      </c>
      <c r="HW37" s="193">
        <f t="shared" si="234"/>
        <v>5.6993380871843788</v>
      </c>
      <c r="HX37" s="193">
        <f t="shared" si="234"/>
        <v>4.1745731882913786</v>
      </c>
      <c r="HY37" s="193">
        <f t="shared" si="234"/>
        <v>3.8150380693314694</v>
      </c>
      <c r="HZ37" s="193">
        <f t="shared" si="234"/>
        <v>3.9040600573940507</v>
      </c>
      <c r="IA37" s="212">
        <f t="shared" si="235"/>
        <v>56326.825702180664</v>
      </c>
      <c r="IE37" s="3">
        <f t="shared" si="45"/>
        <v>8.8198041563783978</v>
      </c>
      <c r="IF37" s="6">
        <f t="shared" si="46"/>
        <v>0</v>
      </c>
      <c r="IG37" s="6">
        <f t="shared" si="47"/>
        <v>0</v>
      </c>
      <c r="IH37" s="6">
        <f t="shared" si="48"/>
        <v>0</v>
      </c>
      <c r="II37" s="193">
        <f t="shared" si="236"/>
        <v>5.7038709214381864</v>
      </c>
      <c r="IJ37" s="193">
        <f t="shared" si="236"/>
        <v>4.1745731882913786</v>
      </c>
      <c r="IK37" s="193">
        <f t="shared" si="236"/>
        <v>3.8150380693314694</v>
      </c>
      <c r="IL37" s="193">
        <f t="shared" si="236"/>
        <v>3.9040600573940507</v>
      </c>
      <c r="IM37" s="205">
        <f t="shared" si="237"/>
        <v>56329.44420317305</v>
      </c>
      <c r="IQ37" s="3">
        <f t="shared" si="49"/>
        <v>0</v>
      </c>
      <c r="IR37" s="6">
        <f t="shared" si="50"/>
        <v>5.9133556959491775</v>
      </c>
      <c r="IS37" s="6">
        <f t="shared" si="51"/>
        <v>0</v>
      </c>
      <c r="IT37" s="6">
        <f t="shared" si="52"/>
        <v>0</v>
      </c>
      <c r="IU37" s="193">
        <f t="shared" si="238"/>
        <v>5.6740334309306508</v>
      </c>
      <c r="IV37" s="193">
        <f t="shared" si="238"/>
        <v>4.261629205774244</v>
      </c>
      <c r="IW37" s="193">
        <f t="shared" si="238"/>
        <v>3.8150380693314694</v>
      </c>
      <c r="IX37" s="193">
        <f t="shared" si="238"/>
        <v>3.9040600573940507</v>
      </c>
      <c r="IY37" s="212">
        <f t="shared" si="239"/>
        <v>56529.178289111202</v>
      </c>
      <c r="JC37" s="3">
        <f t="shared" si="53"/>
        <v>0</v>
      </c>
      <c r="JD37" s="6">
        <f t="shared" si="54"/>
        <v>5.7563639518089351</v>
      </c>
      <c r="JE37" s="6">
        <f t="shared" si="55"/>
        <v>0</v>
      </c>
      <c r="JF37" s="6">
        <f t="shared" si="56"/>
        <v>0</v>
      </c>
      <c r="JG37" s="193">
        <f t="shared" si="240"/>
        <v>5.6740334309306508</v>
      </c>
      <c r="JH37" s="193">
        <f t="shared" si="240"/>
        <v>4.2594132766758825</v>
      </c>
      <c r="JI37" s="193">
        <f t="shared" si="240"/>
        <v>3.8150380693314694</v>
      </c>
      <c r="JJ37" s="193">
        <f t="shared" si="240"/>
        <v>3.9040600573940507</v>
      </c>
      <c r="JK37" s="212">
        <f t="shared" si="241"/>
        <v>56523.645212689073</v>
      </c>
      <c r="JO37" s="3">
        <f t="shared" si="57"/>
        <v>0</v>
      </c>
      <c r="JP37" s="6">
        <f t="shared" si="58"/>
        <v>6.2796697656097464</v>
      </c>
      <c r="JQ37" s="6">
        <f t="shared" si="59"/>
        <v>0</v>
      </c>
      <c r="JR37" s="6">
        <f t="shared" si="60"/>
        <v>0</v>
      </c>
      <c r="JS37" s="193">
        <f t="shared" si="242"/>
        <v>5.6740334309306508</v>
      </c>
      <c r="JT37" s="193">
        <f t="shared" si="242"/>
        <v>4.2667806907876953</v>
      </c>
      <c r="JU37" s="193">
        <f t="shared" si="242"/>
        <v>3.8150380693314694</v>
      </c>
      <c r="JV37" s="193">
        <f t="shared" si="242"/>
        <v>3.9040600573940507</v>
      </c>
      <c r="JW37" s="205">
        <f t="shared" si="243"/>
        <v>56542.043411398925</v>
      </c>
      <c r="KA37" s="3">
        <f t="shared" si="61"/>
        <v>0</v>
      </c>
      <c r="KB37" s="6">
        <f t="shared" si="62"/>
        <v>0</v>
      </c>
      <c r="KC37" s="6">
        <f t="shared" si="63"/>
        <v>5.8029915024506886</v>
      </c>
      <c r="KD37" s="6">
        <f t="shared" si="64"/>
        <v>0</v>
      </c>
      <c r="KE37" s="193">
        <f t="shared" si="244"/>
        <v>5.6740334309306508</v>
      </c>
      <c r="KF37" s="193">
        <f t="shared" si="244"/>
        <v>4.1745731882913786</v>
      </c>
      <c r="KG37" s="193">
        <f t="shared" si="244"/>
        <v>3.935377657613131</v>
      </c>
      <c r="KH37" s="193">
        <f t="shared" si="244"/>
        <v>3.9040600573940507</v>
      </c>
      <c r="KI37" s="212">
        <f t="shared" si="245"/>
        <v>56901.66726921856</v>
      </c>
      <c r="KM37" s="3">
        <f t="shared" si="65"/>
        <v>0</v>
      </c>
      <c r="KN37" s="6">
        <f t="shared" si="66"/>
        <v>0</v>
      </c>
      <c r="KO37" s="6">
        <f t="shared" si="67"/>
        <v>5.1478150424965792</v>
      </c>
      <c r="KP37" s="6">
        <f t="shared" si="68"/>
        <v>0</v>
      </c>
      <c r="KQ37" s="193">
        <f t="shared" si="246"/>
        <v>5.6740334309306508</v>
      </c>
      <c r="KR37" s="193">
        <f t="shared" si="246"/>
        <v>4.1745731882913786</v>
      </c>
      <c r="KS37" s="193">
        <f t="shared" si="246"/>
        <v>3.9224939714422691</v>
      </c>
      <c r="KT37" s="193">
        <f t="shared" si="246"/>
        <v>3.9040600573940507</v>
      </c>
      <c r="KU37" s="212">
        <f t="shared" si="247"/>
        <v>56838.265546671086</v>
      </c>
      <c r="KY37" s="3">
        <f t="shared" si="69"/>
        <v>0</v>
      </c>
      <c r="KZ37" s="6">
        <f t="shared" si="70"/>
        <v>0</v>
      </c>
      <c r="LA37" s="6">
        <f t="shared" si="71"/>
        <v>6.0837814138595929</v>
      </c>
      <c r="LB37" s="6">
        <f t="shared" si="72"/>
        <v>0</v>
      </c>
      <c r="LC37" s="193">
        <f t="shared" si="248"/>
        <v>5.6740334309306508</v>
      </c>
      <c r="LD37" s="193">
        <f t="shared" si="248"/>
        <v>4.1745731882913786</v>
      </c>
      <c r="LE37" s="193">
        <f t="shared" si="248"/>
        <v>3.940848826336897</v>
      </c>
      <c r="LF37" s="193">
        <f t="shared" si="248"/>
        <v>3.9040600573940507</v>
      </c>
      <c r="LG37" s="205">
        <f t="shared" si="249"/>
        <v>56928.612747802137</v>
      </c>
      <c r="LK37" s="3">
        <f t="shared" si="73"/>
        <v>0</v>
      </c>
      <c r="LL37" s="6">
        <f t="shared" si="74"/>
        <v>0</v>
      </c>
      <c r="LM37" s="6">
        <f t="shared" si="75"/>
        <v>0</v>
      </c>
      <c r="LN37" s="6">
        <f t="shared" si="76"/>
        <v>6.4704864806081828</v>
      </c>
      <c r="LO37" s="193">
        <f t="shared" si="250"/>
        <v>5.6740334309306508</v>
      </c>
      <c r="LP37" s="193">
        <f t="shared" si="250"/>
        <v>4.1745731882913786</v>
      </c>
      <c r="LQ37" s="193">
        <f t="shared" si="250"/>
        <v>3.8150380693314694</v>
      </c>
      <c r="LR37" s="193">
        <f t="shared" si="250"/>
        <v>4.0266708219621332</v>
      </c>
      <c r="LS37" s="212">
        <f t="shared" si="251"/>
        <v>57177.143362059862</v>
      </c>
      <c r="LW37" s="3">
        <f t="shared" si="77"/>
        <v>0</v>
      </c>
      <c r="LX37" s="6">
        <f t="shared" si="78"/>
        <v>0</v>
      </c>
      <c r="LY37" s="6">
        <f t="shared" si="79"/>
        <v>0</v>
      </c>
      <c r="LZ37" s="6">
        <f t="shared" si="80"/>
        <v>6.031809431075426</v>
      </c>
      <c r="MA37" s="193">
        <f t="shared" si="252"/>
        <v>5.6740334309306508</v>
      </c>
      <c r="MB37" s="193">
        <f t="shared" si="252"/>
        <v>4.1745731882913786</v>
      </c>
      <c r="MC37" s="193">
        <f t="shared" si="252"/>
        <v>3.8150380693314694</v>
      </c>
      <c r="MD37" s="193">
        <f t="shared" si="252"/>
        <v>4.0188168681381082</v>
      </c>
      <c r="ME37" s="212">
        <f t="shared" si="253"/>
        <v>57121.343120779078</v>
      </c>
      <c r="MI37" s="3">
        <f t="shared" si="81"/>
        <v>0</v>
      </c>
      <c r="MJ37" s="6">
        <f t="shared" si="82"/>
        <v>0</v>
      </c>
      <c r="MK37" s="6">
        <f t="shared" si="83"/>
        <v>0</v>
      </c>
      <c r="ML37" s="6">
        <f t="shared" si="84"/>
        <v>6.8543288989493467</v>
      </c>
      <c r="MM37" s="193">
        <f t="shared" si="254"/>
        <v>5.6740334309306508</v>
      </c>
      <c r="MN37" s="193">
        <f t="shared" si="254"/>
        <v>4.1745731882913786</v>
      </c>
      <c r="MO37" s="193">
        <f t="shared" si="254"/>
        <v>3.8150380693314694</v>
      </c>
      <c r="MP37" s="193">
        <f t="shared" si="254"/>
        <v>4.033492792417058</v>
      </c>
      <c r="MQ37" s="205">
        <f t="shared" si="255"/>
        <v>57225.655872290845</v>
      </c>
      <c r="MT37" s="3">
        <f t="shared" si="85"/>
        <v>6.4452414988919058</v>
      </c>
      <c r="MU37" s="6">
        <f t="shared" si="86"/>
        <v>5.233058138008122</v>
      </c>
      <c r="MV37" s="6">
        <f t="shared" si="87"/>
        <v>5.3818066353373313</v>
      </c>
      <c r="MW37" s="6">
        <f t="shared" si="88"/>
        <v>6.5801557429913728</v>
      </c>
      <c r="MX37" s="193">
        <f t="shared" si="256"/>
        <v>5.6959249266581349</v>
      </c>
      <c r="MY37" s="193">
        <f t="shared" si="256"/>
        <v>4.2519911806599682</v>
      </c>
      <c r="MZ37" s="193">
        <f t="shared" si="256"/>
        <v>3.9271143661148056</v>
      </c>
      <c r="NA37" s="193">
        <f t="shared" si="256"/>
        <v>4.0286247099080175</v>
      </c>
      <c r="NB37" s="212">
        <f t="shared" si="257"/>
        <v>57959.219982714523</v>
      </c>
      <c r="NF37" s="3">
        <f t="shared" si="89"/>
        <v>6.4452414988919049</v>
      </c>
      <c r="NG37" s="6">
        <f t="shared" si="90"/>
        <v>0</v>
      </c>
      <c r="NH37" s="6">
        <f t="shared" si="91"/>
        <v>0</v>
      </c>
      <c r="NI37" s="6">
        <f t="shared" si="92"/>
        <v>0</v>
      </c>
      <c r="NJ37" s="193">
        <f t="shared" si="258"/>
        <v>5.6959249266581349</v>
      </c>
      <c r="NK37" s="193">
        <f t="shared" si="258"/>
        <v>4.1745731882913786</v>
      </c>
      <c r="NL37" s="193">
        <f t="shared" si="258"/>
        <v>3.8150380693314694</v>
      </c>
      <c r="NM37" s="193">
        <f t="shared" si="258"/>
        <v>3.9040600573940507</v>
      </c>
      <c r="NN37" s="212">
        <f t="shared" si="259"/>
        <v>56324.854088047556</v>
      </c>
      <c r="NR37" s="3">
        <f t="shared" si="93"/>
        <v>0</v>
      </c>
      <c r="NS37" s="6">
        <f t="shared" si="94"/>
        <v>5.233058138008122</v>
      </c>
      <c r="NT37" s="6">
        <f t="shared" si="95"/>
        <v>0</v>
      </c>
      <c r="NU37" s="6">
        <f t="shared" si="96"/>
        <v>0</v>
      </c>
      <c r="NV37" s="193">
        <f t="shared" si="260"/>
        <v>5.6740334309306508</v>
      </c>
      <c r="NW37" s="193">
        <f t="shared" si="260"/>
        <v>4.2519911806599682</v>
      </c>
      <c r="NX37" s="193">
        <f t="shared" si="260"/>
        <v>3.8150380693314694</v>
      </c>
      <c r="NY37" s="193">
        <f t="shared" si="260"/>
        <v>3.9040600573940507</v>
      </c>
      <c r="NZ37" s="212">
        <f t="shared" si="261"/>
        <v>56505.116513553796</v>
      </c>
      <c r="OD37" s="3">
        <f t="shared" si="97"/>
        <v>0</v>
      </c>
      <c r="OE37" s="6">
        <f t="shared" si="98"/>
        <v>0</v>
      </c>
      <c r="OF37" s="6">
        <f t="shared" si="99"/>
        <v>5.3818066353373313</v>
      </c>
      <c r="OG37" s="6">
        <f t="shared" si="100"/>
        <v>0</v>
      </c>
      <c r="OH37" s="193">
        <f t="shared" si="262"/>
        <v>5.6740334309306508</v>
      </c>
      <c r="OI37" s="193">
        <f t="shared" si="262"/>
        <v>4.1745731882913786</v>
      </c>
      <c r="OJ37" s="193">
        <f t="shared" si="262"/>
        <v>3.9271143661148056</v>
      </c>
      <c r="OK37" s="193">
        <f t="shared" si="262"/>
        <v>3.9040600573940507</v>
      </c>
      <c r="OL37" s="212">
        <f t="shared" si="263"/>
        <v>56860.994775734362</v>
      </c>
      <c r="OP37" s="3">
        <f t="shared" si="101"/>
        <v>0</v>
      </c>
      <c r="OQ37" s="6">
        <f t="shared" si="102"/>
        <v>0</v>
      </c>
      <c r="OR37" s="6">
        <f t="shared" si="103"/>
        <v>0</v>
      </c>
      <c r="OS37" s="6">
        <f t="shared" si="104"/>
        <v>6.5801557429913728</v>
      </c>
      <c r="OT37" s="193">
        <f t="shared" si="264"/>
        <v>5.6740334309306508</v>
      </c>
      <c r="OU37" s="193">
        <f t="shared" si="264"/>
        <v>4.1745731882913786</v>
      </c>
      <c r="OV37" s="193">
        <f t="shared" si="264"/>
        <v>3.8150380693314694</v>
      </c>
      <c r="OW37" s="193">
        <f t="shared" si="264"/>
        <v>4.0286247099080175</v>
      </c>
      <c r="OX37" s="232">
        <f t="shared" si="265"/>
        <v>57191.033678459855</v>
      </c>
    </row>
    <row r="38" spans="2:414" x14ac:dyDescent="0.2">
      <c r="B38" s="81">
        <v>45521</v>
      </c>
      <c r="C38">
        <v>138</v>
      </c>
      <c r="D38">
        <v>11.294377944954416</v>
      </c>
      <c r="E38">
        <v>0</v>
      </c>
      <c r="F38">
        <v>0</v>
      </c>
      <c r="G38">
        <v>0</v>
      </c>
      <c r="H38">
        <v>0</v>
      </c>
      <c r="I38">
        <v>0</v>
      </c>
      <c r="J38">
        <v>0</v>
      </c>
      <c r="K38">
        <v>0</v>
      </c>
      <c r="L38">
        <v>0</v>
      </c>
      <c r="M38">
        <v>0</v>
      </c>
      <c r="N38">
        <v>0</v>
      </c>
      <c r="O38">
        <v>0</v>
      </c>
      <c r="P38">
        <v>0</v>
      </c>
      <c r="Q38">
        <v>0</v>
      </c>
      <c r="R38">
        <v>0</v>
      </c>
      <c r="S38">
        <v>0</v>
      </c>
      <c r="T38">
        <v>19044</v>
      </c>
      <c r="U38">
        <v>6.7999034697532066</v>
      </c>
      <c r="V38">
        <v>5.243146397929908</v>
      </c>
      <c r="W38">
        <v>4.6856839977727693</v>
      </c>
      <c r="X38">
        <v>5.4415266943279619</v>
      </c>
      <c r="Y38" s="3">
        <v>606.553895361071</v>
      </c>
      <c r="Z38" s="3">
        <v>124.25258268639909</v>
      </c>
      <c r="AA38" s="3">
        <v>63.005897757019682</v>
      </c>
      <c r="AB38" s="3">
        <v>181.19083331604975</v>
      </c>
      <c r="AC38">
        <v>1</v>
      </c>
      <c r="AD38">
        <v>0</v>
      </c>
      <c r="AE38" s="6"/>
      <c r="AF38" s="1" t="s">
        <v>5</v>
      </c>
      <c r="AG38">
        <v>138</v>
      </c>
      <c r="AH38" s="189">
        <v>45521</v>
      </c>
      <c r="AI38">
        <f t="shared" si="105"/>
        <v>8</v>
      </c>
      <c r="AJ38">
        <v>138</v>
      </c>
      <c r="AK38">
        <v>1</v>
      </c>
      <c r="AL38">
        <v>0</v>
      </c>
      <c r="AM38">
        <v>0</v>
      </c>
      <c r="AN38">
        <v>0</v>
      </c>
      <c r="AO38">
        <v>0</v>
      </c>
      <c r="AP38">
        <v>0</v>
      </c>
      <c r="AQ38">
        <v>0</v>
      </c>
      <c r="AS38" s="37"/>
      <c r="AT38" s="37"/>
      <c r="AU38" s="6">
        <f t="shared" si="106"/>
        <v>0</v>
      </c>
      <c r="AV38" s="6">
        <f t="shared" si="107"/>
        <v>0</v>
      </c>
      <c r="AW38" s="6">
        <f t="shared" si="108"/>
        <v>0</v>
      </c>
      <c r="AX38" s="6">
        <f t="shared" si="109"/>
        <v>0</v>
      </c>
      <c r="AY38" s="193">
        <f t="shared" si="110"/>
        <v>5.6740334309306508</v>
      </c>
      <c r="AZ38" s="193">
        <f t="shared" si="111"/>
        <v>4.1745731882913786</v>
      </c>
      <c r="BA38" s="193">
        <f t="shared" si="112"/>
        <v>3.8150380693314694</v>
      </c>
      <c r="BB38" s="193">
        <f t="shared" si="113"/>
        <v>3.9040600573940507</v>
      </c>
      <c r="BC38" s="72">
        <f t="shared" si="114"/>
        <v>56312.210093717425</v>
      </c>
      <c r="BG38" s="3">
        <f t="shared" si="115"/>
        <v>6.6639054003581419</v>
      </c>
      <c r="BH38" s="6">
        <f t="shared" si="116"/>
        <v>0</v>
      </c>
      <c r="BI38" s="6">
        <f t="shared" si="117"/>
        <v>0</v>
      </c>
      <c r="BJ38" s="6">
        <f t="shared" si="118"/>
        <v>0</v>
      </c>
      <c r="BK38" s="193">
        <f t="shared" si="119"/>
        <v>5.6966592863885213</v>
      </c>
      <c r="BL38" s="193">
        <f t="shared" si="120"/>
        <v>4.1745731882913786</v>
      </c>
      <c r="BM38" s="193">
        <f t="shared" si="121"/>
        <v>3.8150380693314694</v>
      </c>
      <c r="BN38" s="193">
        <f t="shared" si="122"/>
        <v>3.9040600573940507</v>
      </c>
      <c r="BO38" s="72">
        <f t="shared" si="123"/>
        <v>56325.278285539549</v>
      </c>
      <c r="BS38" s="3">
        <f t="shared" si="124"/>
        <v>6.6639263963221307</v>
      </c>
      <c r="BT38" s="6">
        <f t="shared" si="125"/>
        <v>0</v>
      </c>
      <c r="BU38" s="6">
        <f t="shared" si="126"/>
        <v>0</v>
      </c>
      <c r="BV38" s="6">
        <f t="shared" si="127"/>
        <v>0</v>
      </c>
      <c r="BW38" s="193">
        <f t="shared" si="128"/>
        <v>5.6966593568753723</v>
      </c>
      <c r="BX38" s="193">
        <f t="shared" si="129"/>
        <v>4.1745731882913786</v>
      </c>
      <c r="BY38" s="193">
        <f t="shared" si="266"/>
        <v>3.8150380693314694</v>
      </c>
      <c r="BZ38" s="193">
        <f t="shared" si="131"/>
        <v>3.9040600573940507</v>
      </c>
      <c r="CA38" s="72">
        <f t="shared" si="132"/>
        <v>56325.278285539549</v>
      </c>
      <c r="CE38" s="3">
        <f t="shared" si="133"/>
        <v>0</v>
      </c>
      <c r="CF38" s="6">
        <f t="shared" si="134"/>
        <v>5.243146397929908</v>
      </c>
      <c r="CG38" s="6">
        <f t="shared" si="135"/>
        <v>0</v>
      </c>
      <c r="CH38" s="6">
        <f t="shared" si="136"/>
        <v>0</v>
      </c>
      <c r="CI38" s="193">
        <f t="shared" si="137"/>
        <v>5.6740334309306508</v>
      </c>
      <c r="CJ38" s="193">
        <f t="shared" si="138"/>
        <v>4.2521347853991704</v>
      </c>
      <c r="CK38" s="193">
        <f t="shared" si="267"/>
        <v>3.8150380693314694</v>
      </c>
      <c r="CL38" s="193">
        <f t="shared" si="140"/>
        <v>3.9040600573940507</v>
      </c>
      <c r="CM38" s="72">
        <f t="shared" si="141"/>
        <v>56505.474954252932</v>
      </c>
      <c r="CQ38" s="3">
        <f t="shared" si="142"/>
        <v>0</v>
      </c>
      <c r="CR38" s="6">
        <f t="shared" si="143"/>
        <v>5.2432034214884453</v>
      </c>
      <c r="CS38" s="6">
        <f t="shared" si="144"/>
        <v>0</v>
      </c>
      <c r="CT38" s="6">
        <f t="shared" si="145"/>
        <v>0</v>
      </c>
      <c r="CU38" s="193">
        <f t="shared" si="146"/>
        <v>5.6740334309306508</v>
      </c>
      <c r="CV38" s="193">
        <f t="shared" si="147"/>
        <v>4.2521355970616419</v>
      </c>
      <c r="CW38" s="193">
        <f t="shared" si="268"/>
        <v>3.8150380693314694</v>
      </c>
      <c r="CX38" s="193">
        <f t="shared" si="149"/>
        <v>3.9040600573940507</v>
      </c>
      <c r="CY38" s="72">
        <f t="shared" si="150"/>
        <v>56505.476980187457</v>
      </c>
      <c r="DC38" s="3">
        <f t="shared" si="151"/>
        <v>0</v>
      </c>
      <c r="DD38" s="6">
        <f t="shared" si="152"/>
        <v>0</v>
      </c>
      <c r="DE38" s="6">
        <f t="shared" si="153"/>
        <v>4.919968197661408</v>
      </c>
      <c r="DF38" s="6">
        <f t="shared" si="154"/>
        <v>0</v>
      </c>
      <c r="DG38" s="193">
        <f t="shared" si="155"/>
        <v>5.6740334309306508</v>
      </c>
      <c r="DH38" s="193">
        <f t="shared" si="156"/>
        <v>4.1745731882913786</v>
      </c>
      <c r="DI38" s="193">
        <f t="shared" si="269"/>
        <v>3.9179743028005691</v>
      </c>
      <c r="DJ38" s="193">
        <f t="shared" si="158"/>
        <v>3.9040600573940507</v>
      </c>
      <c r="DK38" s="72">
        <f t="shared" si="159"/>
        <v>56816.040612529447</v>
      </c>
      <c r="DO38" s="3">
        <f t="shared" si="160"/>
        <v>0</v>
      </c>
      <c r="DP38" s="6">
        <f t="shared" si="161"/>
        <v>0</v>
      </c>
      <c r="DQ38" s="6">
        <f t="shared" si="162"/>
        <v>4.6857744914862876</v>
      </c>
      <c r="DR38" s="6">
        <f t="shared" si="163"/>
        <v>0</v>
      </c>
      <c r="DS38" s="193">
        <f t="shared" si="164"/>
        <v>5.6740334309306508</v>
      </c>
      <c r="DT38" s="193">
        <f t="shared" si="165"/>
        <v>4.1745731882913786</v>
      </c>
      <c r="DU38" s="193">
        <f t="shared" si="270"/>
        <v>3.9133073477092983</v>
      </c>
      <c r="DV38" s="193">
        <f t="shared" si="167"/>
        <v>3.9040600573940507</v>
      </c>
      <c r="DW38" s="72">
        <f t="shared" si="168"/>
        <v>56793.100534538804</v>
      </c>
      <c r="EA38" s="3">
        <f t="shared" si="169"/>
        <v>0</v>
      </c>
      <c r="EB38" s="6">
        <f t="shared" si="170"/>
        <v>0</v>
      </c>
      <c r="EC38" s="6">
        <f t="shared" si="171"/>
        <v>0</v>
      </c>
      <c r="ED38" s="6">
        <f t="shared" si="172"/>
        <v>16.324580082983886</v>
      </c>
      <c r="EE38" s="193">
        <f t="shared" si="173"/>
        <v>5.6740334309306508</v>
      </c>
      <c r="EF38" s="193">
        <f t="shared" si="174"/>
        <v>4.1745731882913786</v>
      </c>
      <c r="EG38" s="193">
        <f t="shared" si="271"/>
        <v>3.8150380693314694</v>
      </c>
      <c r="EH38" s="193">
        <f t="shared" si="176"/>
        <v>4.1885634451955491</v>
      </c>
      <c r="EI38" s="72">
        <f t="shared" si="177"/>
        <v>58339.567185948647</v>
      </c>
      <c r="EM38" s="3">
        <f t="shared" si="178"/>
        <v>0</v>
      </c>
      <c r="EN38" s="6">
        <f t="shared" si="179"/>
        <v>0</v>
      </c>
      <c r="EO38" s="6">
        <f t="shared" si="180"/>
        <v>0</v>
      </c>
      <c r="EP38" s="6">
        <f t="shared" si="181"/>
        <v>5.4416609965330798</v>
      </c>
      <c r="EQ38" s="193">
        <f t="shared" si="182"/>
        <v>5.6740334309306508</v>
      </c>
      <c r="ER38" s="193">
        <f t="shared" si="183"/>
        <v>4.1745731882913786</v>
      </c>
      <c r="ES38" s="193">
        <f t="shared" si="272"/>
        <v>3.8150380693314694</v>
      </c>
      <c r="ET38" s="193">
        <f t="shared" si="185"/>
        <v>4.0081527512795141</v>
      </c>
      <c r="EU38" s="72">
        <f t="shared" si="186"/>
        <v>57045.66458192181</v>
      </c>
      <c r="EY38" s="3">
        <f t="shared" si="187"/>
        <v>6.6639054003581419</v>
      </c>
      <c r="EZ38" s="6">
        <f t="shared" si="188"/>
        <v>5.243146397929908</v>
      </c>
      <c r="FA38" s="6">
        <f t="shared" si="189"/>
        <v>4.919968197661408</v>
      </c>
      <c r="FB38" s="6">
        <f t="shared" si="190"/>
        <v>16.324580082983886</v>
      </c>
      <c r="FC38" s="193">
        <f t="shared" si="191"/>
        <v>5.6966592863885213</v>
      </c>
      <c r="FD38" s="193">
        <f t="shared" si="192"/>
        <v>4.2521347853991704</v>
      </c>
      <c r="FE38" s="193">
        <f t="shared" si="273"/>
        <v>3.9179743028005691</v>
      </c>
      <c r="FF38" s="193">
        <f t="shared" si="194"/>
        <v>4.1885634451955491</v>
      </c>
      <c r="FG38" s="72">
        <f t="shared" si="195"/>
        <v>59077.25755218316</v>
      </c>
      <c r="FK38" s="3">
        <f t="shared" si="196"/>
        <v>6.7999244657171962</v>
      </c>
      <c r="FL38" s="6">
        <f t="shared" si="197"/>
        <v>5.2432034214884453</v>
      </c>
      <c r="FM38" s="6">
        <f t="shared" si="198"/>
        <v>4.6857744914862876</v>
      </c>
      <c r="FN38" s="6">
        <f t="shared" si="199"/>
        <v>5.4416609965330798</v>
      </c>
      <c r="FO38" s="193">
        <f t="shared" si="200"/>
        <v>5.6971158202069923</v>
      </c>
      <c r="FP38" s="193">
        <f t="shared" si="201"/>
        <v>4.2521355970616419</v>
      </c>
      <c r="FQ38" s="193">
        <f t="shared" si="274"/>
        <v>3.9133073477092983</v>
      </c>
      <c r="FR38" s="193">
        <f t="shared" si="203"/>
        <v>4.0081527512795141</v>
      </c>
      <c r="FS38" s="205">
        <f t="shared" si="204"/>
        <v>57743.942239103475</v>
      </c>
      <c r="FW38" s="3">
        <f t="shared" si="205"/>
        <v>7.819888990216187</v>
      </c>
      <c r="FX38" s="6">
        <f t="shared" si="206"/>
        <v>5.9247554296607952</v>
      </c>
      <c r="FY38" s="6">
        <f t="shared" si="207"/>
        <v>5.8102481572382336</v>
      </c>
      <c r="FZ38" s="6">
        <f t="shared" si="208"/>
        <v>6.4210014993069944</v>
      </c>
      <c r="GA38" s="193">
        <f t="shared" si="209"/>
        <v>5.7005325996681746</v>
      </c>
      <c r="GB38" s="193">
        <f t="shared" si="210"/>
        <v>4.2617899212725998</v>
      </c>
      <c r="GC38" s="193">
        <f t="shared" si="275"/>
        <v>3.9355194304000154</v>
      </c>
      <c r="GD38" s="193">
        <f t="shared" si="212"/>
        <v>4.0257879368488751</v>
      </c>
      <c r="GE38" s="72">
        <f t="shared" si="213"/>
        <v>58008.781272697983</v>
      </c>
      <c r="GI38" s="3">
        <f t="shared" si="214"/>
        <v>7.479893816728528</v>
      </c>
      <c r="GJ38" s="6">
        <f t="shared" si="215"/>
        <v>5.7674610377228994</v>
      </c>
      <c r="GK38" s="6">
        <f t="shared" si="216"/>
        <v>5.1542523975500467</v>
      </c>
      <c r="GL38" s="6">
        <f t="shared" si="217"/>
        <v>5.9856793637607586</v>
      </c>
      <c r="GM38" s="193">
        <f t="shared" si="218"/>
        <v>5.6993949464103535</v>
      </c>
      <c r="GN38" s="193">
        <f t="shared" si="219"/>
        <v>4.2595700727620303</v>
      </c>
      <c r="GO38" s="193">
        <f t="shared" si="276"/>
        <v>3.9226213693547782</v>
      </c>
      <c r="GP38" s="193">
        <f t="shared" si="221"/>
        <v>4.0179873723044537</v>
      </c>
      <c r="GQ38" s="72">
        <f t="shared" si="222"/>
        <v>57881.557994626361</v>
      </c>
      <c r="GU38" s="3">
        <f t="shared" si="223"/>
        <v>8.8398745106791683</v>
      </c>
      <c r="GV38" s="6">
        <f t="shared" si="224"/>
        <v>6.2917756775158891</v>
      </c>
      <c r="GW38" s="6">
        <f t="shared" si="225"/>
        <v>6.0913891971046006</v>
      </c>
      <c r="GX38" s="6">
        <f t="shared" si="226"/>
        <v>6.8019083679099523</v>
      </c>
      <c r="GY38" s="193">
        <f t="shared" si="227"/>
        <v>5.7039378144648687</v>
      </c>
      <c r="GZ38" s="193">
        <f t="shared" si="228"/>
        <v>4.266950484392618</v>
      </c>
      <c r="HA38" s="193">
        <f t="shared" si="277"/>
        <v>3.9409966476758775</v>
      </c>
      <c r="HB38" s="193">
        <f t="shared" si="230"/>
        <v>4.0325638699840827</v>
      </c>
      <c r="HC38" s="205">
        <f t="shared" si="231"/>
        <v>58100.461914859705</v>
      </c>
      <c r="HG38" s="3">
        <f t="shared" si="37"/>
        <v>7.819888990216187</v>
      </c>
      <c r="HH38" s="6">
        <f t="shared" si="38"/>
        <v>0</v>
      </c>
      <c r="HI38" s="6">
        <f t="shared" si="39"/>
        <v>0</v>
      </c>
      <c r="HJ38" s="6">
        <f t="shared" si="40"/>
        <v>0</v>
      </c>
      <c r="HK38" s="193">
        <f t="shared" si="232"/>
        <v>5.7005325996681746</v>
      </c>
      <c r="HL38" s="193">
        <f t="shared" si="232"/>
        <v>4.1745731882913786</v>
      </c>
      <c r="HM38" s="193">
        <f t="shared" si="232"/>
        <v>3.8150380693314694</v>
      </c>
      <c r="HN38" s="193">
        <f t="shared" si="232"/>
        <v>3.9040600573940507</v>
      </c>
      <c r="HO38" s="212">
        <f t="shared" si="233"/>
        <v>56327.515729304294</v>
      </c>
      <c r="HS38" s="3">
        <f t="shared" si="41"/>
        <v>7.479893816728528</v>
      </c>
      <c r="HT38" s="6">
        <f t="shared" si="42"/>
        <v>0</v>
      </c>
      <c r="HU38" s="6">
        <f t="shared" si="43"/>
        <v>0</v>
      </c>
      <c r="HV38" s="6">
        <f t="shared" si="44"/>
        <v>0</v>
      </c>
      <c r="HW38" s="193">
        <f t="shared" si="234"/>
        <v>5.6993949464103535</v>
      </c>
      <c r="HX38" s="193">
        <f t="shared" si="234"/>
        <v>4.1745731882913786</v>
      </c>
      <c r="HY38" s="193">
        <f t="shared" si="234"/>
        <v>3.8150380693314694</v>
      </c>
      <c r="HZ38" s="193">
        <f t="shared" si="234"/>
        <v>3.9040600573940507</v>
      </c>
      <c r="IA38" s="212">
        <f t="shared" si="235"/>
        <v>56326.858547529584</v>
      </c>
      <c r="IE38" s="3">
        <f t="shared" si="45"/>
        <v>8.8398745106791683</v>
      </c>
      <c r="IF38" s="6">
        <f t="shared" si="46"/>
        <v>0</v>
      </c>
      <c r="IG38" s="6">
        <f t="shared" si="47"/>
        <v>0</v>
      </c>
      <c r="IH38" s="6">
        <f t="shared" si="48"/>
        <v>0</v>
      </c>
      <c r="II38" s="193">
        <f t="shared" si="236"/>
        <v>5.7039378144648687</v>
      </c>
      <c r="IJ38" s="193">
        <f t="shared" si="236"/>
        <v>4.1745731882913786</v>
      </c>
      <c r="IK38" s="193">
        <f t="shared" si="236"/>
        <v>3.8150380693314694</v>
      </c>
      <c r="IL38" s="193">
        <f t="shared" si="236"/>
        <v>3.9040600573940507</v>
      </c>
      <c r="IM38" s="205">
        <f t="shared" si="237"/>
        <v>56329.482846454099</v>
      </c>
      <c r="IQ38" s="3">
        <f t="shared" si="49"/>
        <v>0</v>
      </c>
      <c r="IR38" s="6">
        <f t="shared" si="50"/>
        <v>5.9247554296607952</v>
      </c>
      <c r="IS38" s="6">
        <f t="shared" si="51"/>
        <v>0</v>
      </c>
      <c r="IT38" s="6">
        <f t="shared" si="52"/>
        <v>0</v>
      </c>
      <c r="IU38" s="193">
        <f t="shared" si="238"/>
        <v>5.6740334309306508</v>
      </c>
      <c r="IV38" s="193">
        <f t="shared" si="238"/>
        <v>4.2617899212725998</v>
      </c>
      <c r="IW38" s="193">
        <f t="shared" si="238"/>
        <v>3.8150380693314694</v>
      </c>
      <c r="IX38" s="193">
        <f t="shared" si="238"/>
        <v>3.9040600573940507</v>
      </c>
      <c r="IY38" s="212">
        <f t="shared" si="239"/>
        <v>56529.579609629458</v>
      </c>
      <c r="JC38" s="3">
        <f t="shared" si="53"/>
        <v>0</v>
      </c>
      <c r="JD38" s="6">
        <f t="shared" si="54"/>
        <v>5.7674610377228994</v>
      </c>
      <c r="JE38" s="6">
        <f t="shared" si="55"/>
        <v>0</v>
      </c>
      <c r="JF38" s="6">
        <f t="shared" si="56"/>
        <v>0</v>
      </c>
      <c r="JG38" s="193">
        <f t="shared" si="240"/>
        <v>5.6740334309306508</v>
      </c>
      <c r="JH38" s="193">
        <f t="shared" si="240"/>
        <v>4.2595700727620303</v>
      </c>
      <c r="JI38" s="193">
        <f t="shared" si="240"/>
        <v>3.8150380693314694</v>
      </c>
      <c r="JJ38" s="193">
        <f t="shared" si="240"/>
        <v>3.9040600573940507</v>
      </c>
      <c r="JK38" s="212">
        <f t="shared" si="241"/>
        <v>56524.036707738356</v>
      </c>
      <c r="JO38" s="3">
        <f t="shared" si="57"/>
        <v>0</v>
      </c>
      <c r="JP38" s="6">
        <f t="shared" si="58"/>
        <v>6.2917756775158891</v>
      </c>
      <c r="JQ38" s="6">
        <f t="shared" si="59"/>
        <v>0</v>
      </c>
      <c r="JR38" s="6">
        <f t="shared" si="60"/>
        <v>0</v>
      </c>
      <c r="JS38" s="193">
        <f t="shared" si="242"/>
        <v>5.6740334309306508</v>
      </c>
      <c r="JT38" s="193">
        <f t="shared" si="242"/>
        <v>4.266950484392618</v>
      </c>
      <c r="JU38" s="193">
        <f t="shared" si="242"/>
        <v>3.8150380693314694</v>
      </c>
      <c r="JV38" s="193">
        <f t="shared" si="242"/>
        <v>3.9040600573940507</v>
      </c>
      <c r="JW38" s="205">
        <f t="shared" si="243"/>
        <v>56542.46749731365</v>
      </c>
      <c r="KA38" s="3">
        <f t="shared" si="61"/>
        <v>0</v>
      </c>
      <c r="KB38" s="6">
        <f t="shared" si="62"/>
        <v>0</v>
      </c>
      <c r="KC38" s="6">
        <f t="shared" si="63"/>
        <v>5.8102481572382336</v>
      </c>
      <c r="KD38" s="6">
        <f t="shared" si="64"/>
        <v>0</v>
      </c>
      <c r="KE38" s="193">
        <f t="shared" si="244"/>
        <v>5.6740334309306508</v>
      </c>
      <c r="KF38" s="193">
        <f t="shared" si="244"/>
        <v>4.1745731882913786</v>
      </c>
      <c r="KG38" s="193">
        <f t="shared" si="244"/>
        <v>3.9355194304000154</v>
      </c>
      <c r="KH38" s="193">
        <f t="shared" si="244"/>
        <v>3.9040600573940507</v>
      </c>
      <c r="KI38" s="212">
        <f t="shared" si="245"/>
        <v>56902.365338496929</v>
      </c>
      <c r="KM38" s="3">
        <f t="shared" si="65"/>
        <v>0</v>
      </c>
      <c r="KN38" s="6">
        <f t="shared" si="66"/>
        <v>0</v>
      </c>
      <c r="KO38" s="6">
        <f t="shared" si="67"/>
        <v>5.1542523975500467</v>
      </c>
      <c r="KP38" s="6">
        <f t="shared" si="68"/>
        <v>0</v>
      </c>
      <c r="KQ38" s="193">
        <f t="shared" si="246"/>
        <v>5.6740334309306508</v>
      </c>
      <c r="KR38" s="193">
        <f t="shared" si="246"/>
        <v>4.1745731882913786</v>
      </c>
      <c r="KS38" s="193">
        <f t="shared" si="246"/>
        <v>3.9226213693547782</v>
      </c>
      <c r="KT38" s="193">
        <f t="shared" si="246"/>
        <v>3.9040600573940507</v>
      </c>
      <c r="KU38" s="212">
        <f t="shared" si="247"/>
        <v>56838.892136751863</v>
      </c>
      <c r="KY38" s="3">
        <f t="shared" si="69"/>
        <v>0</v>
      </c>
      <c r="KZ38" s="6">
        <f t="shared" si="70"/>
        <v>0</v>
      </c>
      <c r="LA38" s="6">
        <f t="shared" si="71"/>
        <v>6.0913891971046006</v>
      </c>
      <c r="LB38" s="6">
        <f t="shared" si="72"/>
        <v>0</v>
      </c>
      <c r="LC38" s="193">
        <f t="shared" si="248"/>
        <v>5.6740334309306508</v>
      </c>
      <c r="LD38" s="193">
        <f t="shared" si="248"/>
        <v>4.1745731882913786</v>
      </c>
      <c r="LE38" s="193">
        <f t="shared" si="248"/>
        <v>3.9409966476758775</v>
      </c>
      <c r="LF38" s="193">
        <f t="shared" si="248"/>
        <v>3.9040600573940507</v>
      </c>
      <c r="LG38" s="205">
        <f t="shared" si="249"/>
        <v>56929.340944161755</v>
      </c>
      <c r="LK38" s="3">
        <f t="shared" si="73"/>
        <v>0</v>
      </c>
      <c r="LL38" s="6">
        <f t="shared" si="74"/>
        <v>0</v>
      </c>
      <c r="LM38" s="6">
        <f t="shared" si="75"/>
        <v>0</v>
      </c>
      <c r="LN38" s="6">
        <f t="shared" si="76"/>
        <v>6.4210014993069944</v>
      </c>
      <c r="LO38" s="193">
        <f t="shared" si="250"/>
        <v>5.6740334309306508</v>
      </c>
      <c r="LP38" s="193">
        <f t="shared" si="250"/>
        <v>4.1745731882913786</v>
      </c>
      <c r="LQ38" s="193">
        <f t="shared" si="250"/>
        <v>3.8150380693314694</v>
      </c>
      <c r="LR38" s="193">
        <f t="shared" si="250"/>
        <v>4.0257879368488751</v>
      </c>
      <c r="LS38" s="212">
        <f t="shared" si="251"/>
        <v>57170.867981068957</v>
      </c>
      <c r="LW38" s="3">
        <f t="shared" si="77"/>
        <v>0</v>
      </c>
      <c r="LX38" s="6">
        <f t="shared" si="78"/>
        <v>0</v>
      </c>
      <c r="LY38" s="6">
        <f t="shared" si="79"/>
        <v>0</v>
      </c>
      <c r="LZ38" s="6">
        <f t="shared" si="80"/>
        <v>5.9856793637607586</v>
      </c>
      <c r="MA38" s="193">
        <f t="shared" si="252"/>
        <v>5.6740334309306508</v>
      </c>
      <c r="MB38" s="193">
        <f t="shared" si="252"/>
        <v>4.1745731882913786</v>
      </c>
      <c r="MC38" s="193">
        <f t="shared" si="252"/>
        <v>3.8150380693314694</v>
      </c>
      <c r="MD38" s="193">
        <f t="shared" si="252"/>
        <v>4.0179873723044537</v>
      </c>
      <c r="ME38" s="212">
        <f t="shared" si="253"/>
        <v>57115.452955097346</v>
      </c>
      <c r="MI38" s="3">
        <f t="shared" si="81"/>
        <v>0</v>
      </c>
      <c r="MJ38" s="6">
        <f t="shared" si="82"/>
        <v>0</v>
      </c>
      <c r="MK38" s="6">
        <f t="shared" si="83"/>
        <v>0</v>
      </c>
      <c r="ML38" s="6">
        <f t="shared" si="84"/>
        <v>6.8019083679099523</v>
      </c>
      <c r="MM38" s="193">
        <f t="shared" si="254"/>
        <v>5.6740334309306508</v>
      </c>
      <c r="MN38" s="193">
        <f t="shared" si="254"/>
        <v>4.1745731882913786</v>
      </c>
      <c r="MO38" s="193">
        <f t="shared" si="254"/>
        <v>3.8150380693314694</v>
      </c>
      <c r="MP38" s="193">
        <f t="shared" si="254"/>
        <v>4.0325638699840827</v>
      </c>
      <c r="MQ38" s="205">
        <f t="shared" si="255"/>
        <v>57219.047683572149</v>
      </c>
      <c r="MT38" s="3">
        <f t="shared" si="85"/>
        <v>6.4599082962655459</v>
      </c>
      <c r="MU38" s="6">
        <f t="shared" si="86"/>
        <v>5.243146397929908</v>
      </c>
      <c r="MV38" s="6">
        <f t="shared" si="87"/>
        <v>5.3885365974386845</v>
      </c>
      <c r="MW38" s="6">
        <f t="shared" si="88"/>
        <v>6.5298320331935544</v>
      </c>
      <c r="MX38" s="193">
        <f t="shared" si="256"/>
        <v>5.6959742004321559</v>
      </c>
      <c r="MY38" s="193">
        <f t="shared" si="256"/>
        <v>4.2521347853991704</v>
      </c>
      <c r="MZ38" s="193">
        <f t="shared" si="256"/>
        <v>3.9272469405333652</v>
      </c>
      <c r="NA38" s="193">
        <f t="shared" si="256"/>
        <v>4.0277286073032075</v>
      </c>
      <c r="NB38" s="212">
        <f t="shared" si="257"/>
        <v>57953.825288575252</v>
      </c>
      <c r="NF38" s="3">
        <f t="shared" si="89"/>
        <v>6.459908296265545</v>
      </c>
      <c r="NG38" s="6">
        <f t="shared" si="90"/>
        <v>0</v>
      </c>
      <c r="NH38" s="6">
        <f t="shared" si="91"/>
        <v>0</v>
      </c>
      <c r="NI38" s="6">
        <f t="shared" si="92"/>
        <v>0</v>
      </c>
      <c r="NJ38" s="193">
        <f t="shared" si="258"/>
        <v>5.6959742004321559</v>
      </c>
      <c r="NK38" s="193">
        <f t="shared" si="258"/>
        <v>4.1745731882913786</v>
      </c>
      <c r="NL38" s="193">
        <f t="shared" si="258"/>
        <v>3.8150380693314694</v>
      </c>
      <c r="NM38" s="193">
        <f t="shared" si="258"/>
        <v>3.9040600573940507</v>
      </c>
      <c r="NN38" s="212">
        <f t="shared" si="259"/>
        <v>56324.882550580405</v>
      </c>
      <c r="NR38" s="3">
        <f t="shared" si="93"/>
        <v>0</v>
      </c>
      <c r="NS38" s="6">
        <f t="shared" si="94"/>
        <v>5.243146397929908</v>
      </c>
      <c r="NT38" s="6">
        <f t="shared" si="95"/>
        <v>0</v>
      </c>
      <c r="NU38" s="6">
        <f t="shared" si="96"/>
        <v>0</v>
      </c>
      <c r="NV38" s="193">
        <f t="shared" si="260"/>
        <v>5.6740334309306508</v>
      </c>
      <c r="NW38" s="193">
        <f t="shared" si="260"/>
        <v>4.2521347853991704</v>
      </c>
      <c r="NX38" s="193">
        <f t="shared" si="260"/>
        <v>3.8150380693314694</v>
      </c>
      <c r="NY38" s="193">
        <f t="shared" si="260"/>
        <v>3.9040600573940507</v>
      </c>
      <c r="NZ38" s="212">
        <f t="shared" si="261"/>
        <v>56505.474954252932</v>
      </c>
      <c r="OD38" s="3">
        <f t="shared" si="97"/>
        <v>0</v>
      </c>
      <c r="OE38" s="6">
        <f t="shared" si="98"/>
        <v>0</v>
      </c>
      <c r="OF38" s="6">
        <f t="shared" si="99"/>
        <v>5.3885365974386845</v>
      </c>
      <c r="OG38" s="6">
        <f t="shared" si="100"/>
        <v>0</v>
      </c>
      <c r="OH38" s="193">
        <f t="shared" si="262"/>
        <v>5.6740334309306508</v>
      </c>
      <c r="OI38" s="193">
        <f t="shared" si="262"/>
        <v>4.1745731882913786</v>
      </c>
      <c r="OJ38" s="193">
        <f t="shared" si="262"/>
        <v>3.9272469405333652</v>
      </c>
      <c r="OK38" s="193">
        <f t="shared" si="262"/>
        <v>3.9040600573940507</v>
      </c>
      <c r="OL38" s="212">
        <f t="shared" si="263"/>
        <v>56861.647086684054</v>
      </c>
      <c r="OP38" s="3">
        <f t="shared" si="101"/>
        <v>0</v>
      </c>
      <c r="OQ38" s="6">
        <f t="shared" si="102"/>
        <v>0</v>
      </c>
      <c r="OR38" s="6">
        <f t="shared" si="103"/>
        <v>0</v>
      </c>
      <c r="OS38" s="6">
        <f t="shared" si="104"/>
        <v>6.5298320331935544</v>
      </c>
      <c r="OT38" s="193">
        <f t="shared" si="264"/>
        <v>5.6740334309306508</v>
      </c>
      <c r="OU38" s="193">
        <f t="shared" si="264"/>
        <v>4.1745731882913786</v>
      </c>
      <c r="OV38" s="193">
        <f t="shared" si="264"/>
        <v>3.8150380693314694</v>
      </c>
      <c r="OW38" s="193">
        <f t="shared" si="264"/>
        <v>4.0277286073032075</v>
      </c>
      <c r="OX38" s="232">
        <f t="shared" si="265"/>
        <v>57184.662807932909</v>
      </c>
    </row>
    <row r="39" spans="2:414" x14ac:dyDescent="0.2">
      <c r="B39" s="81">
        <v>45528</v>
      </c>
      <c r="C39">
        <v>139</v>
      </c>
      <c r="D39">
        <v>11.290537271706235</v>
      </c>
      <c r="E39">
        <v>0</v>
      </c>
      <c r="F39">
        <v>0</v>
      </c>
      <c r="G39">
        <v>0</v>
      </c>
      <c r="H39">
        <v>0</v>
      </c>
      <c r="I39">
        <v>0</v>
      </c>
      <c r="J39">
        <v>0</v>
      </c>
      <c r="K39">
        <v>0</v>
      </c>
      <c r="L39">
        <v>0</v>
      </c>
      <c r="M39">
        <v>0</v>
      </c>
      <c r="N39">
        <v>0</v>
      </c>
      <c r="O39">
        <v>0</v>
      </c>
      <c r="P39">
        <v>0</v>
      </c>
      <c r="Q39">
        <v>0</v>
      </c>
      <c r="R39">
        <v>0</v>
      </c>
      <c r="S39">
        <v>0</v>
      </c>
      <c r="T39">
        <v>19321</v>
      </c>
      <c r="U39">
        <v>6.812679752581845</v>
      </c>
      <c r="V39">
        <v>5.2514631858112155</v>
      </c>
      <c r="W39">
        <v>4.6914883308813407</v>
      </c>
      <c r="X39">
        <v>5.4013325686014708</v>
      </c>
      <c r="Y39" s="3">
        <v>618.09752434586517</v>
      </c>
      <c r="Z39" s="3">
        <v>125.83322059196189</v>
      </c>
      <c r="AA39" s="3">
        <v>63.636826099588077</v>
      </c>
      <c r="AB39" s="3">
        <v>172.09821849741007</v>
      </c>
      <c r="AC39">
        <v>1</v>
      </c>
      <c r="AD39">
        <v>0</v>
      </c>
      <c r="AE39" s="6"/>
      <c r="AF39" s="1" t="s">
        <v>5</v>
      </c>
      <c r="AG39">
        <v>139</v>
      </c>
      <c r="AH39" s="189">
        <v>45528</v>
      </c>
      <c r="AI39">
        <f t="shared" si="105"/>
        <v>8</v>
      </c>
      <c r="AJ39">
        <v>139</v>
      </c>
      <c r="AK39">
        <v>1</v>
      </c>
      <c r="AL39">
        <v>0</v>
      </c>
      <c r="AM39">
        <v>0</v>
      </c>
      <c r="AN39">
        <v>0</v>
      </c>
      <c r="AO39">
        <v>0</v>
      </c>
      <c r="AP39">
        <v>0</v>
      </c>
      <c r="AQ39">
        <v>0</v>
      </c>
      <c r="AS39" s="37"/>
      <c r="AT39" s="37"/>
      <c r="AU39" s="6">
        <f t="shared" si="106"/>
        <v>0</v>
      </c>
      <c r="AV39" s="6">
        <f t="shared" si="107"/>
        <v>0</v>
      </c>
      <c r="AW39" s="6">
        <f t="shared" si="108"/>
        <v>0</v>
      </c>
      <c r="AX39" s="6">
        <f t="shared" si="109"/>
        <v>0</v>
      </c>
      <c r="AY39" s="193">
        <f t="shared" si="110"/>
        <v>5.6740334309306508</v>
      </c>
      <c r="AZ39" s="193">
        <f t="shared" si="111"/>
        <v>4.1745731882913786</v>
      </c>
      <c r="BA39" s="193">
        <f t="shared" si="112"/>
        <v>3.8150380693314694</v>
      </c>
      <c r="BB39" s="193">
        <f t="shared" si="113"/>
        <v>3.9040600573940507</v>
      </c>
      <c r="BC39" s="72">
        <f t="shared" si="114"/>
        <v>56312.210093717425</v>
      </c>
      <c r="BG39" s="3">
        <f t="shared" si="115"/>
        <v>6.6764261575302077</v>
      </c>
      <c r="BH39" s="6">
        <f t="shared" si="116"/>
        <v>0</v>
      </c>
      <c r="BI39" s="6">
        <f t="shared" si="117"/>
        <v>0</v>
      </c>
      <c r="BJ39" s="6">
        <f t="shared" si="118"/>
        <v>0</v>
      </c>
      <c r="BK39" s="193">
        <f t="shared" si="119"/>
        <v>5.6967013197160705</v>
      </c>
      <c r="BL39" s="193">
        <f t="shared" si="120"/>
        <v>4.1745731882913786</v>
      </c>
      <c r="BM39" s="193">
        <f t="shared" si="121"/>
        <v>3.8150380693314694</v>
      </c>
      <c r="BN39" s="193">
        <f t="shared" si="122"/>
        <v>3.9040600573940507</v>
      </c>
      <c r="BO39" s="72">
        <f t="shared" si="123"/>
        <v>56325.302565878454</v>
      </c>
      <c r="BS39" s="3">
        <f t="shared" si="124"/>
        <v>6.6764471929433409</v>
      </c>
      <c r="BT39" s="6">
        <f t="shared" si="125"/>
        <v>0</v>
      </c>
      <c r="BU39" s="6">
        <f t="shared" si="126"/>
        <v>0</v>
      </c>
      <c r="BV39" s="6">
        <f t="shared" si="127"/>
        <v>0</v>
      </c>
      <c r="BW39" s="193">
        <f t="shared" si="128"/>
        <v>5.6967013903323913</v>
      </c>
      <c r="BX39" s="193">
        <f t="shared" si="129"/>
        <v>4.1745731882913786</v>
      </c>
      <c r="BY39" s="193">
        <f t="shared" si="266"/>
        <v>3.8150380693314694</v>
      </c>
      <c r="BZ39" s="193">
        <f t="shared" si="131"/>
        <v>3.9040600573940507</v>
      </c>
      <c r="CA39" s="72">
        <f t="shared" si="132"/>
        <v>56325.302565878454</v>
      </c>
      <c r="CE39" s="3">
        <f t="shared" si="133"/>
        <v>0</v>
      </c>
      <c r="CF39" s="6">
        <f t="shared" si="134"/>
        <v>5.2514631858112155</v>
      </c>
      <c r="CG39" s="6">
        <f t="shared" si="135"/>
        <v>0</v>
      </c>
      <c r="CH39" s="6">
        <f t="shared" si="136"/>
        <v>0</v>
      </c>
      <c r="CI39" s="193">
        <f t="shared" si="137"/>
        <v>5.6740334309306508</v>
      </c>
      <c r="CJ39" s="193">
        <f t="shared" si="138"/>
        <v>4.252253158015538</v>
      </c>
      <c r="CK39" s="193">
        <f t="shared" si="267"/>
        <v>3.8150380693314694</v>
      </c>
      <c r="CL39" s="193">
        <f t="shared" si="140"/>
        <v>3.9040600573940507</v>
      </c>
      <c r="CM39" s="72">
        <f t="shared" si="141"/>
        <v>56505.77041670851</v>
      </c>
      <c r="CQ39" s="3">
        <f t="shared" si="142"/>
        <v>0</v>
      </c>
      <c r="CR39" s="6">
        <f t="shared" si="143"/>
        <v>5.2515202998217081</v>
      </c>
      <c r="CS39" s="6">
        <f t="shared" si="144"/>
        <v>0</v>
      </c>
      <c r="CT39" s="6">
        <f t="shared" si="145"/>
        <v>0</v>
      </c>
      <c r="CU39" s="193">
        <f t="shared" si="146"/>
        <v>5.6740334309306508</v>
      </c>
      <c r="CV39" s="193">
        <f t="shared" si="147"/>
        <v>4.2522539708692593</v>
      </c>
      <c r="CW39" s="193">
        <f t="shared" si="268"/>
        <v>3.8150380693314694</v>
      </c>
      <c r="CX39" s="193">
        <f t="shared" si="149"/>
        <v>3.9040600573940507</v>
      </c>
      <c r="CY39" s="72">
        <f t="shared" si="150"/>
        <v>56505.772445627023</v>
      </c>
      <c r="DC39" s="3">
        <f t="shared" si="151"/>
        <v>0</v>
      </c>
      <c r="DD39" s="6">
        <f t="shared" si="152"/>
        <v>0</v>
      </c>
      <c r="DE39" s="6">
        <f t="shared" si="153"/>
        <v>4.9260627474254077</v>
      </c>
      <c r="DF39" s="6">
        <f t="shared" si="154"/>
        <v>0</v>
      </c>
      <c r="DG39" s="193">
        <f t="shared" si="155"/>
        <v>5.6740334309306508</v>
      </c>
      <c r="DH39" s="193">
        <f t="shared" si="156"/>
        <v>4.1745731882913786</v>
      </c>
      <c r="DI39" s="193">
        <f t="shared" si="269"/>
        <v>3.91809546320036</v>
      </c>
      <c r="DJ39" s="193">
        <f t="shared" si="158"/>
        <v>3.9040600573940507</v>
      </c>
      <c r="DK39" s="72">
        <f t="shared" si="159"/>
        <v>56816.636291039882</v>
      </c>
      <c r="DO39" s="3">
        <f t="shared" si="160"/>
        <v>0</v>
      </c>
      <c r="DP39" s="6">
        <f t="shared" si="161"/>
        <v>0</v>
      </c>
      <c r="DQ39" s="6">
        <f t="shared" si="162"/>
        <v>4.691578936692828</v>
      </c>
      <c r="DR39" s="6">
        <f t="shared" si="163"/>
        <v>0</v>
      </c>
      <c r="DS39" s="193">
        <f t="shared" si="164"/>
        <v>5.6740334309306508</v>
      </c>
      <c r="DT39" s="193">
        <f t="shared" si="165"/>
        <v>4.1745731882913786</v>
      </c>
      <c r="DU39" s="193">
        <f t="shared" si="270"/>
        <v>3.9134232808907354</v>
      </c>
      <c r="DV39" s="193">
        <f t="shared" si="167"/>
        <v>3.9040600573940507</v>
      </c>
      <c r="DW39" s="72">
        <f t="shared" si="168"/>
        <v>56793.670283450701</v>
      </c>
      <c r="EA39" s="3">
        <f t="shared" si="169"/>
        <v>0</v>
      </c>
      <c r="EB39" s="6">
        <f t="shared" si="170"/>
        <v>0</v>
      </c>
      <c r="EC39" s="6">
        <f t="shared" si="171"/>
        <v>0</v>
      </c>
      <c r="ED39" s="6">
        <f t="shared" si="172"/>
        <v>16.203997705804412</v>
      </c>
      <c r="EE39" s="193">
        <f t="shared" si="173"/>
        <v>5.6740334309306508</v>
      </c>
      <c r="EF39" s="193">
        <f t="shared" si="174"/>
        <v>4.1745731882913786</v>
      </c>
      <c r="EG39" s="193">
        <f t="shared" si="271"/>
        <v>3.8150380693314694</v>
      </c>
      <c r="EH39" s="193">
        <f t="shared" si="176"/>
        <v>4.1867327699229495</v>
      </c>
      <c r="EI39" s="72">
        <f t="shared" si="177"/>
        <v>58326.291334535817</v>
      </c>
      <c r="EM39" s="3">
        <f t="shared" si="178"/>
        <v>0</v>
      </c>
      <c r="EN39" s="6">
        <f t="shared" si="179"/>
        <v>0</v>
      </c>
      <c r="EO39" s="6">
        <f t="shared" si="180"/>
        <v>0</v>
      </c>
      <c r="EP39" s="6">
        <f t="shared" si="181"/>
        <v>5.4014658787762224</v>
      </c>
      <c r="EQ39" s="193">
        <f t="shared" si="182"/>
        <v>5.6740334309306508</v>
      </c>
      <c r="ER39" s="193">
        <f t="shared" si="183"/>
        <v>4.1745731882913786</v>
      </c>
      <c r="ES39" s="193">
        <f t="shared" si="272"/>
        <v>3.8150380693314694</v>
      </c>
      <c r="ET39" s="193">
        <f t="shared" si="185"/>
        <v>4.0074222629251475</v>
      </c>
      <c r="EU39" s="72">
        <f t="shared" si="186"/>
        <v>57040.484298697731</v>
      </c>
      <c r="EY39" s="3">
        <f t="shared" si="187"/>
        <v>6.6764261575302077</v>
      </c>
      <c r="EZ39" s="6">
        <f t="shared" si="188"/>
        <v>5.2514631858112155</v>
      </c>
      <c r="FA39" s="6">
        <f t="shared" si="189"/>
        <v>4.9260627474254077</v>
      </c>
      <c r="FB39" s="6">
        <f t="shared" si="190"/>
        <v>16.203997705804412</v>
      </c>
      <c r="FC39" s="193">
        <f t="shared" si="191"/>
        <v>5.6967013197160705</v>
      </c>
      <c r="FD39" s="193">
        <f t="shared" si="192"/>
        <v>4.252253158015538</v>
      </c>
      <c r="FE39" s="193">
        <f t="shared" si="273"/>
        <v>3.91809546320036</v>
      </c>
      <c r="FF39" s="193">
        <f t="shared" si="194"/>
        <v>4.1867327699229495</v>
      </c>
      <c r="FG39" s="72">
        <f t="shared" si="195"/>
        <v>59064.76737989964</v>
      </c>
      <c r="FK39" s="3">
        <f t="shared" si="196"/>
        <v>6.812700787994979</v>
      </c>
      <c r="FL39" s="6">
        <f t="shared" si="197"/>
        <v>5.2515202998217081</v>
      </c>
      <c r="FM39" s="6">
        <f t="shared" si="198"/>
        <v>4.691578936692828</v>
      </c>
      <c r="FN39" s="6">
        <f t="shared" si="199"/>
        <v>5.4014658787762224</v>
      </c>
      <c r="FO39" s="193">
        <f t="shared" si="200"/>
        <v>5.6971586918951642</v>
      </c>
      <c r="FP39" s="193">
        <f t="shared" si="201"/>
        <v>4.2522539708692593</v>
      </c>
      <c r="FQ39" s="193">
        <f t="shared" si="274"/>
        <v>3.9134232808907354</v>
      </c>
      <c r="FR39" s="193">
        <f t="shared" si="203"/>
        <v>4.0074222629251475</v>
      </c>
      <c r="FS39" s="205">
        <f t="shared" si="204"/>
        <v>57739.605084244671</v>
      </c>
      <c r="FW39" s="3">
        <f t="shared" si="205"/>
        <v>7.8345817154691213</v>
      </c>
      <c r="FX39" s="6">
        <f t="shared" si="206"/>
        <v>5.9341533999666733</v>
      </c>
      <c r="FY39" s="6">
        <f t="shared" si="207"/>
        <v>5.8174455302928623</v>
      </c>
      <c r="FZ39" s="6">
        <f t="shared" si="208"/>
        <v>6.3735724309497348</v>
      </c>
      <c r="GA39" s="193">
        <f t="shared" si="209"/>
        <v>5.7005817336359064</v>
      </c>
      <c r="GB39" s="193">
        <f t="shared" si="210"/>
        <v>4.2619223961284973</v>
      </c>
      <c r="GC39" s="193">
        <f t="shared" si="275"/>
        <v>3.9356600251524894</v>
      </c>
      <c r="GD39" s="193">
        <f t="shared" si="212"/>
        <v>4.0249410000469359</v>
      </c>
      <c r="GE39" s="72">
        <f t="shared" si="213"/>
        <v>58003.74815252002</v>
      </c>
      <c r="GI39" s="3">
        <f t="shared" si="214"/>
        <v>7.4939477278400304</v>
      </c>
      <c r="GJ39" s="6">
        <f t="shared" si="215"/>
        <v>5.7766095043923373</v>
      </c>
      <c r="GK39" s="6">
        <f t="shared" si="216"/>
        <v>5.1606371639694748</v>
      </c>
      <c r="GL39" s="6">
        <f t="shared" si="217"/>
        <v>5.9414658254616182</v>
      </c>
      <c r="GM39" s="193">
        <f t="shared" si="218"/>
        <v>5.6994419976651365</v>
      </c>
      <c r="GN39" s="193">
        <f t="shared" si="219"/>
        <v>4.2596993173799094</v>
      </c>
      <c r="GO39" s="193">
        <f t="shared" si="276"/>
        <v>3.9227477104866684</v>
      </c>
      <c r="GP39" s="193">
        <f t="shared" si="221"/>
        <v>4.0171916925720064</v>
      </c>
      <c r="GQ39" s="72">
        <f t="shared" si="222"/>
        <v>57876.823836529831</v>
      </c>
      <c r="GU39" s="3">
        <f t="shared" si="223"/>
        <v>8.8564836783563994</v>
      </c>
      <c r="GV39" s="6">
        <f t="shared" si="224"/>
        <v>6.3017558229734583</v>
      </c>
      <c r="GW39" s="6">
        <f t="shared" si="225"/>
        <v>6.0989348301457431</v>
      </c>
      <c r="GX39" s="6">
        <f t="shared" si="226"/>
        <v>6.7516657107518387</v>
      </c>
      <c r="GY39" s="193">
        <f t="shared" si="227"/>
        <v>5.70399316822553</v>
      </c>
      <c r="GZ39" s="193">
        <f t="shared" si="228"/>
        <v>4.2670904410074586</v>
      </c>
      <c r="HA39" s="193">
        <f t="shared" si="277"/>
        <v>3.9411432398382136</v>
      </c>
      <c r="HB39" s="193">
        <f t="shared" si="230"/>
        <v>4.0316727301498974</v>
      </c>
      <c r="HC39" s="205">
        <f t="shared" si="231"/>
        <v>58095.154646041949</v>
      </c>
      <c r="HG39" s="3">
        <f t="shared" si="37"/>
        <v>7.8345817154691213</v>
      </c>
      <c r="HH39" s="6">
        <f t="shared" si="38"/>
        <v>0</v>
      </c>
      <c r="HI39" s="6">
        <f t="shared" si="39"/>
        <v>0</v>
      </c>
      <c r="HJ39" s="6">
        <f t="shared" si="40"/>
        <v>0</v>
      </c>
      <c r="HK39" s="193">
        <f t="shared" si="232"/>
        <v>5.7005817336359064</v>
      </c>
      <c r="HL39" s="193">
        <f t="shared" si="232"/>
        <v>4.1745731882913786</v>
      </c>
      <c r="HM39" s="193">
        <f t="shared" si="232"/>
        <v>3.8150380693314694</v>
      </c>
      <c r="HN39" s="193">
        <f t="shared" si="232"/>
        <v>3.9040600573940507</v>
      </c>
      <c r="HO39" s="212">
        <f t="shared" si="233"/>
        <v>56327.544112420481</v>
      </c>
      <c r="HS39" s="3">
        <f t="shared" si="41"/>
        <v>7.4939477278400304</v>
      </c>
      <c r="HT39" s="6">
        <f t="shared" si="42"/>
        <v>0</v>
      </c>
      <c r="HU39" s="6">
        <f t="shared" si="43"/>
        <v>0</v>
      </c>
      <c r="HV39" s="6">
        <f t="shared" si="44"/>
        <v>0</v>
      </c>
      <c r="HW39" s="193">
        <f t="shared" si="234"/>
        <v>5.6994419976651365</v>
      </c>
      <c r="HX39" s="193">
        <f t="shared" si="234"/>
        <v>4.1745731882913786</v>
      </c>
      <c r="HY39" s="193">
        <f t="shared" si="234"/>
        <v>3.8150380693314694</v>
      </c>
      <c r="HZ39" s="193">
        <f t="shared" si="234"/>
        <v>3.9040600573940507</v>
      </c>
      <c r="IA39" s="212">
        <f t="shared" si="235"/>
        <v>56326.885727211949</v>
      </c>
      <c r="IE39" s="3">
        <f t="shared" si="45"/>
        <v>8.8564836783563994</v>
      </c>
      <c r="IF39" s="6">
        <f t="shared" si="46"/>
        <v>0</v>
      </c>
      <c r="IG39" s="6">
        <f t="shared" si="47"/>
        <v>0</v>
      </c>
      <c r="IH39" s="6">
        <f t="shared" si="48"/>
        <v>0</v>
      </c>
      <c r="II39" s="193">
        <f t="shared" si="236"/>
        <v>5.70399316822553</v>
      </c>
      <c r="IJ39" s="193">
        <f t="shared" si="236"/>
        <v>4.1745731882913786</v>
      </c>
      <c r="IK39" s="193">
        <f t="shared" si="236"/>
        <v>3.8150380693314694</v>
      </c>
      <c r="IL39" s="193">
        <f t="shared" si="236"/>
        <v>3.9040600573940507</v>
      </c>
      <c r="IM39" s="205">
        <f t="shared" si="237"/>
        <v>56329.514823662787</v>
      </c>
      <c r="IQ39" s="3">
        <f t="shared" si="49"/>
        <v>0</v>
      </c>
      <c r="IR39" s="6">
        <f t="shared" si="50"/>
        <v>5.9341533999666733</v>
      </c>
      <c r="IS39" s="6">
        <f t="shared" si="51"/>
        <v>0</v>
      </c>
      <c r="IT39" s="6">
        <f t="shared" si="52"/>
        <v>0</v>
      </c>
      <c r="IU39" s="193">
        <f t="shared" si="238"/>
        <v>5.6740334309306508</v>
      </c>
      <c r="IV39" s="193">
        <f t="shared" si="238"/>
        <v>4.2619223961284973</v>
      </c>
      <c r="IW39" s="193">
        <f t="shared" si="238"/>
        <v>3.8150380693314694</v>
      </c>
      <c r="IX39" s="193">
        <f t="shared" si="238"/>
        <v>3.9040600573940507</v>
      </c>
      <c r="IY39" s="212">
        <f t="shared" si="239"/>
        <v>56529.910412959733</v>
      </c>
      <c r="JC39" s="3">
        <f t="shared" si="53"/>
        <v>0</v>
      </c>
      <c r="JD39" s="6">
        <f t="shared" si="54"/>
        <v>5.7766095043923373</v>
      </c>
      <c r="JE39" s="6">
        <f t="shared" si="55"/>
        <v>0</v>
      </c>
      <c r="JF39" s="6">
        <f t="shared" si="56"/>
        <v>0</v>
      </c>
      <c r="JG39" s="193">
        <f t="shared" si="240"/>
        <v>5.6740334309306508</v>
      </c>
      <c r="JH39" s="193">
        <f t="shared" si="240"/>
        <v>4.2596993173799094</v>
      </c>
      <c r="JI39" s="193">
        <f t="shared" si="240"/>
        <v>3.8150380693314694</v>
      </c>
      <c r="JJ39" s="193">
        <f t="shared" si="240"/>
        <v>3.9040600573940507</v>
      </c>
      <c r="JK39" s="212">
        <f t="shared" si="241"/>
        <v>56524.359413164071</v>
      </c>
      <c r="JO39" s="3">
        <f t="shared" si="57"/>
        <v>0</v>
      </c>
      <c r="JP39" s="6">
        <f t="shared" si="58"/>
        <v>6.3017558229734583</v>
      </c>
      <c r="JQ39" s="6">
        <f t="shared" si="59"/>
        <v>0</v>
      </c>
      <c r="JR39" s="6">
        <f t="shared" si="60"/>
        <v>0</v>
      </c>
      <c r="JS39" s="193">
        <f t="shared" si="242"/>
        <v>5.6740334309306508</v>
      </c>
      <c r="JT39" s="193">
        <f t="shared" si="242"/>
        <v>4.2670904410074586</v>
      </c>
      <c r="JU39" s="193">
        <f t="shared" si="242"/>
        <v>3.8150380693314694</v>
      </c>
      <c r="JV39" s="193">
        <f t="shared" si="242"/>
        <v>3.9040600573940507</v>
      </c>
      <c r="JW39" s="205">
        <f t="shared" si="243"/>
        <v>56542.817063100287</v>
      </c>
      <c r="KA39" s="3">
        <f t="shared" si="61"/>
        <v>0</v>
      </c>
      <c r="KB39" s="6">
        <f t="shared" si="62"/>
        <v>0</v>
      </c>
      <c r="KC39" s="6">
        <f t="shared" si="63"/>
        <v>5.8174455302928623</v>
      </c>
      <c r="KD39" s="6">
        <f t="shared" si="64"/>
        <v>0</v>
      </c>
      <c r="KE39" s="193">
        <f t="shared" si="244"/>
        <v>5.6740334309306508</v>
      </c>
      <c r="KF39" s="193">
        <f t="shared" si="244"/>
        <v>4.1745731882913786</v>
      </c>
      <c r="KG39" s="193">
        <f t="shared" si="244"/>
        <v>3.9356600251524894</v>
      </c>
      <c r="KH39" s="193">
        <f t="shared" si="244"/>
        <v>3.9040600573940507</v>
      </c>
      <c r="KI39" s="212">
        <f t="shared" si="245"/>
        <v>56903.057615756872</v>
      </c>
      <c r="KM39" s="3">
        <f t="shared" si="65"/>
        <v>0</v>
      </c>
      <c r="KN39" s="6">
        <f t="shared" si="66"/>
        <v>0</v>
      </c>
      <c r="KO39" s="6">
        <f t="shared" si="67"/>
        <v>5.1606371639694748</v>
      </c>
      <c r="KP39" s="6">
        <f t="shared" si="68"/>
        <v>0</v>
      </c>
      <c r="KQ39" s="193">
        <f t="shared" si="246"/>
        <v>5.6740334309306508</v>
      </c>
      <c r="KR39" s="193">
        <f t="shared" si="246"/>
        <v>4.1745731882913786</v>
      </c>
      <c r="KS39" s="193">
        <f t="shared" si="246"/>
        <v>3.9227477104866684</v>
      </c>
      <c r="KT39" s="193">
        <f t="shared" si="246"/>
        <v>3.9040600573940507</v>
      </c>
      <c r="KU39" s="212">
        <f t="shared" si="247"/>
        <v>56839.513536016391</v>
      </c>
      <c r="KY39" s="3">
        <f t="shared" si="69"/>
        <v>0</v>
      </c>
      <c r="KZ39" s="6">
        <f t="shared" si="70"/>
        <v>0</v>
      </c>
      <c r="LA39" s="6">
        <f t="shared" si="71"/>
        <v>6.0989348301457431</v>
      </c>
      <c r="LB39" s="6">
        <f t="shared" si="72"/>
        <v>0</v>
      </c>
      <c r="LC39" s="193">
        <f t="shared" si="248"/>
        <v>5.6740334309306508</v>
      </c>
      <c r="LD39" s="193">
        <f t="shared" si="248"/>
        <v>4.1745731882913786</v>
      </c>
      <c r="LE39" s="193">
        <f t="shared" si="248"/>
        <v>3.9411432398382136</v>
      </c>
      <c r="LF39" s="193">
        <f t="shared" si="248"/>
        <v>3.9040600573940507</v>
      </c>
      <c r="LG39" s="205">
        <f t="shared" si="249"/>
        <v>56930.063094559519</v>
      </c>
      <c r="LK39" s="3">
        <f t="shared" si="73"/>
        <v>0</v>
      </c>
      <c r="LL39" s="6">
        <f t="shared" si="74"/>
        <v>0</v>
      </c>
      <c r="LM39" s="6">
        <f t="shared" si="75"/>
        <v>0</v>
      </c>
      <c r="LN39" s="6">
        <f t="shared" si="76"/>
        <v>6.3735724309497348</v>
      </c>
      <c r="LO39" s="193">
        <f t="shared" si="250"/>
        <v>5.6740334309306508</v>
      </c>
      <c r="LP39" s="193">
        <f t="shared" si="250"/>
        <v>4.1745731882913786</v>
      </c>
      <c r="LQ39" s="193">
        <f t="shared" si="250"/>
        <v>3.8150380693314694</v>
      </c>
      <c r="LR39" s="193">
        <f t="shared" si="250"/>
        <v>4.0249410000469359</v>
      </c>
      <c r="LS39" s="212">
        <f t="shared" si="251"/>
        <v>57164.848761150424</v>
      </c>
      <c r="LW39" s="3">
        <f t="shared" si="77"/>
        <v>0</v>
      </c>
      <c r="LX39" s="6">
        <f t="shared" si="78"/>
        <v>0</v>
      </c>
      <c r="LY39" s="6">
        <f t="shared" si="79"/>
        <v>0</v>
      </c>
      <c r="LZ39" s="6">
        <f t="shared" si="80"/>
        <v>5.9414658254616182</v>
      </c>
      <c r="MA39" s="193">
        <f t="shared" si="252"/>
        <v>5.6740334309306508</v>
      </c>
      <c r="MB39" s="193">
        <f t="shared" si="252"/>
        <v>4.1745731882913786</v>
      </c>
      <c r="MC39" s="193">
        <f t="shared" si="252"/>
        <v>3.8150380693314694</v>
      </c>
      <c r="MD39" s="193">
        <f t="shared" si="252"/>
        <v>4.0171916925720064</v>
      </c>
      <c r="ME39" s="212">
        <f t="shared" si="253"/>
        <v>57109.803484855162</v>
      </c>
      <c r="MI39" s="3">
        <f t="shared" si="81"/>
        <v>0</v>
      </c>
      <c r="MJ39" s="6">
        <f t="shared" si="82"/>
        <v>0</v>
      </c>
      <c r="MK39" s="6">
        <f t="shared" si="83"/>
        <v>0</v>
      </c>
      <c r="ML39" s="6">
        <f t="shared" si="84"/>
        <v>6.7516657107518387</v>
      </c>
      <c r="MM39" s="193">
        <f t="shared" si="254"/>
        <v>5.6740334309306508</v>
      </c>
      <c r="MN39" s="193">
        <f t="shared" si="254"/>
        <v>4.1745731882913786</v>
      </c>
      <c r="MO39" s="193">
        <f t="shared" si="254"/>
        <v>3.8150380693314694</v>
      </c>
      <c r="MP39" s="193">
        <f t="shared" si="254"/>
        <v>4.0316727301498974</v>
      </c>
      <c r="MQ39" s="205">
        <f t="shared" si="255"/>
        <v>57212.708990694271</v>
      </c>
      <c r="MT39" s="3">
        <f t="shared" si="85"/>
        <v>6.4720457649527523</v>
      </c>
      <c r="MU39" s="6">
        <f t="shared" si="86"/>
        <v>5.2514631858112155</v>
      </c>
      <c r="MV39" s="6">
        <f t="shared" si="87"/>
        <v>5.395211580513541</v>
      </c>
      <c r="MW39" s="6">
        <f t="shared" si="88"/>
        <v>6.4815990823217646</v>
      </c>
      <c r="MX39" s="193">
        <f t="shared" si="256"/>
        <v>5.696014974975335</v>
      </c>
      <c r="MY39" s="193">
        <f t="shared" si="256"/>
        <v>4.252253158015538</v>
      </c>
      <c r="MZ39" s="193">
        <f t="shared" si="256"/>
        <v>3.9273784145538704</v>
      </c>
      <c r="NA39" s="193">
        <f t="shared" si="256"/>
        <v>4.0268689800489144</v>
      </c>
      <c r="NB39" s="212">
        <f t="shared" si="257"/>
        <v>57948.618711160678</v>
      </c>
      <c r="NF39" s="3">
        <f t="shared" si="89"/>
        <v>6.4720457649527514</v>
      </c>
      <c r="NG39" s="6">
        <f t="shared" si="90"/>
        <v>0</v>
      </c>
      <c r="NH39" s="6">
        <f t="shared" si="91"/>
        <v>0</v>
      </c>
      <c r="NI39" s="6">
        <f t="shared" si="92"/>
        <v>0</v>
      </c>
      <c r="NJ39" s="193">
        <f t="shared" si="258"/>
        <v>5.696014974975335</v>
      </c>
      <c r="NK39" s="193">
        <f t="shared" si="258"/>
        <v>4.1745731882913786</v>
      </c>
      <c r="NL39" s="193">
        <f t="shared" si="258"/>
        <v>3.8150380693314694</v>
      </c>
      <c r="NM39" s="193">
        <f t="shared" si="258"/>
        <v>3.9040600573940507</v>
      </c>
      <c r="NN39" s="212">
        <f t="shared" si="259"/>
        <v>56324.906103623289</v>
      </c>
      <c r="NR39" s="3">
        <f t="shared" si="93"/>
        <v>0</v>
      </c>
      <c r="NS39" s="6">
        <f t="shared" si="94"/>
        <v>5.2514631858112155</v>
      </c>
      <c r="NT39" s="6">
        <f t="shared" si="95"/>
        <v>0</v>
      </c>
      <c r="NU39" s="6">
        <f t="shared" si="96"/>
        <v>0</v>
      </c>
      <c r="NV39" s="193">
        <f t="shared" si="260"/>
        <v>5.6740334309306508</v>
      </c>
      <c r="NW39" s="193">
        <f t="shared" si="260"/>
        <v>4.252253158015538</v>
      </c>
      <c r="NX39" s="193">
        <f t="shared" si="260"/>
        <v>3.8150380693314694</v>
      </c>
      <c r="NY39" s="193">
        <f t="shared" si="260"/>
        <v>3.9040600573940507</v>
      </c>
      <c r="NZ39" s="212">
        <f t="shared" si="261"/>
        <v>56505.77041670851</v>
      </c>
      <c r="OD39" s="3">
        <f t="shared" si="97"/>
        <v>0</v>
      </c>
      <c r="OE39" s="6">
        <f t="shared" si="98"/>
        <v>0</v>
      </c>
      <c r="OF39" s="6">
        <f t="shared" si="99"/>
        <v>5.395211580513541</v>
      </c>
      <c r="OG39" s="6">
        <f t="shared" si="100"/>
        <v>0</v>
      </c>
      <c r="OH39" s="193">
        <f t="shared" si="262"/>
        <v>5.6740334309306508</v>
      </c>
      <c r="OI39" s="193">
        <f t="shared" si="262"/>
        <v>4.1745731882913786</v>
      </c>
      <c r="OJ39" s="193">
        <f t="shared" si="262"/>
        <v>3.9273784145538704</v>
      </c>
      <c r="OK39" s="193">
        <f t="shared" si="262"/>
        <v>3.9040600573940507</v>
      </c>
      <c r="OL39" s="212">
        <f t="shared" si="263"/>
        <v>56862.29399069379</v>
      </c>
      <c r="OP39" s="3">
        <f t="shared" si="101"/>
        <v>0</v>
      </c>
      <c r="OQ39" s="6">
        <f t="shared" si="102"/>
        <v>0</v>
      </c>
      <c r="OR39" s="6">
        <f t="shared" si="103"/>
        <v>0</v>
      </c>
      <c r="OS39" s="6">
        <f t="shared" si="104"/>
        <v>6.4815990823217646</v>
      </c>
      <c r="OT39" s="193">
        <f t="shared" si="264"/>
        <v>5.6740334309306508</v>
      </c>
      <c r="OU39" s="193">
        <f t="shared" si="264"/>
        <v>4.1745731882913786</v>
      </c>
      <c r="OV39" s="193">
        <f t="shared" si="264"/>
        <v>3.8150380693314694</v>
      </c>
      <c r="OW39" s="193">
        <f t="shared" si="264"/>
        <v>4.0268689800489144</v>
      </c>
      <c r="OX39" s="232">
        <f t="shared" si="265"/>
        <v>57178.551927042172</v>
      </c>
    </row>
    <row r="40" spans="2:414" x14ac:dyDescent="0.2">
      <c r="B40" s="81">
        <v>45535</v>
      </c>
      <c r="C40">
        <v>140</v>
      </c>
      <c r="D40">
        <v>11.228091987667916</v>
      </c>
      <c r="E40">
        <v>0</v>
      </c>
      <c r="F40">
        <v>0</v>
      </c>
      <c r="G40">
        <v>0</v>
      </c>
      <c r="H40">
        <v>0</v>
      </c>
      <c r="I40">
        <v>0</v>
      </c>
      <c r="J40">
        <v>0</v>
      </c>
      <c r="K40">
        <v>0</v>
      </c>
      <c r="L40">
        <v>0</v>
      </c>
      <c r="M40">
        <v>0</v>
      </c>
      <c r="N40">
        <v>0</v>
      </c>
      <c r="O40">
        <v>0</v>
      </c>
      <c r="P40">
        <v>0</v>
      </c>
      <c r="Q40">
        <v>0</v>
      </c>
      <c r="R40">
        <v>0</v>
      </c>
      <c r="S40">
        <v>0</v>
      </c>
      <c r="T40">
        <v>19600</v>
      </c>
      <c r="U40">
        <v>6.8236341506473472</v>
      </c>
      <c r="V40">
        <v>5.2589146490462868</v>
      </c>
      <c r="W40">
        <v>4.6973095730078542</v>
      </c>
      <c r="X40">
        <v>4.8901790913325716</v>
      </c>
      <c r="Y40" s="3">
        <v>628.11316261115235</v>
      </c>
      <c r="Z40" s="3">
        <v>127.26060883723092</v>
      </c>
      <c r="AA40" s="3">
        <v>64.273281297083784</v>
      </c>
      <c r="AB40" s="3">
        <v>83.373953403778515</v>
      </c>
      <c r="AC40">
        <v>1</v>
      </c>
      <c r="AD40">
        <v>0</v>
      </c>
      <c r="AE40" s="6"/>
      <c r="AF40" s="1" t="s">
        <v>5</v>
      </c>
      <c r="AG40">
        <v>140</v>
      </c>
      <c r="AH40" s="189">
        <v>45535</v>
      </c>
      <c r="AI40">
        <f t="shared" si="105"/>
        <v>8</v>
      </c>
      <c r="AJ40">
        <v>140</v>
      </c>
      <c r="AK40">
        <v>1</v>
      </c>
      <c r="AL40">
        <v>0</v>
      </c>
      <c r="AM40">
        <v>0</v>
      </c>
      <c r="AN40">
        <v>0</v>
      </c>
      <c r="AO40">
        <v>0</v>
      </c>
      <c r="AP40">
        <v>0</v>
      </c>
      <c r="AQ40">
        <v>0</v>
      </c>
      <c r="AS40" s="37"/>
      <c r="AT40" s="37"/>
      <c r="AU40" s="6">
        <f t="shared" si="106"/>
        <v>0</v>
      </c>
      <c r="AV40" s="6">
        <f t="shared" si="107"/>
        <v>0</v>
      </c>
      <c r="AW40" s="6">
        <f t="shared" si="108"/>
        <v>0</v>
      </c>
      <c r="AX40" s="6">
        <f t="shared" si="109"/>
        <v>0</v>
      </c>
      <c r="AY40" s="193">
        <f t="shared" si="110"/>
        <v>5.6740334309306508</v>
      </c>
      <c r="AZ40" s="193">
        <f t="shared" si="111"/>
        <v>4.1745731882913786</v>
      </c>
      <c r="BA40" s="193">
        <f t="shared" si="112"/>
        <v>3.8150380693314694</v>
      </c>
      <c r="BB40" s="193">
        <f t="shared" si="113"/>
        <v>3.9040600573940507</v>
      </c>
      <c r="BC40" s="72">
        <f t="shared" si="114"/>
        <v>56312.210093717425</v>
      </c>
      <c r="BG40" s="3">
        <f t="shared" si="115"/>
        <v>6.6871614676344002</v>
      </c>
      <c r="BH40" s="6">
        <f t="shared" si="116"/>
        <v>0</v>
      </c>
      <c r="BI40" s="6">
        <f t="shared" si="117"/>
        <v>0</v>
      </c>
      <c r="BJ40" s="6">
        <f t="shared" si="118"/>
        <v>0</v>
      </c>
      <c r="BK40" s="193">
        <f t="shared" si="119"/>
        <v>5.6967373577276401</v>
      </c>
      <c r="BL40" s="193">
        <f t="shared" si="120"/>
        <v>4.1745731882913786</v>
      </c>
      <c r="BM40" s="193">
        <f t="shared" si="121"/>
        <v>3.8150380693314694</v>
      </c>
      <c r="BN40" s="193">
        <f t="shared" si="122"/>
        <v>3.9040600573940507</v>
      </c>
      <c r="BO40" s="72">
        <f t="shared" si="123"/>
        <v>56325.323383061703</v>
      </c>
      <c r="BS40" s="3">
        <f t="shared" si="124"/>
        <v>6.6871825368712701</v>
      </c>
      <c r="BT40" s="6">
        <f t="shared" si="125"/>
        <v>0</v>
      </c>
      <c r="BU40" s="6">
        <f t="shared" si="126"/>
        <v>0</v>
      </c>
      <c r="BV40" s="6">
        <f t="shared" si="127"/>
        <v>0</v>
      </c>
      <c r="BW40" s="193">
        <f t="shared" si="128"/>
        <v>5.6967374284549583</v>
      </c>
      <c r="BX40" s="193">
        <f t="shared" si="129"/>
        <v>4.1745731882913786</v>
      </c>
      <c r="BY40" s="193">
        <f t="shared" si="266"/>
        <v>3.8150380693314694</v>
      </c>
      <c r="BZ40" s="193">
        <f t="shared" si="131"/>
        <v>3.9040600573940507</v>
      </c>
      <c r="CA40" s="72">
        <f t="shared" si="132"/>
        <v>56325.323383061703</v>
      </c>
      <c r="CE40" s="3">
        <f t="shared" si="133"/>
        <v>0</v>
      </c>
      <c r="CF40" s="6">
        <f t="shared" si="134"/>
        <v>5.2589146490462868</v>
      </c>
      <c r="CG40" s="6">
        <f t="shared" si="135"/>
        <v>0</v>
      </c>
      <c r="CH40" s="6">
        <f t="shared" si="136"/>
        <v>0</v>
      </c>
      <c r="CI40" s="193">
        <f t="shared" si="137"/>
        <v>5.6740334309306508</v>
      </c>
      <c r="CJ40" s="193">
        <f t="shared" si="138"/>
        <v>4.2523592025899148</v>
      </c>
      <c r="CK40" s="193">
        <f t="shared" si="267"/>
        <v>3.8150380693314694</v>
      </c>
      <c r="CL40" s="193">
        <f t="shared" si="140"/>
        <v>3.9040600573940507</v>
      </c>
      <c r="CM40" s="72">
        <f t="shared" si="141"/>
        <v>56506.035109224496</v>
      </c>
      <c r="CQ40" s="3">
        <f t="shared" si="142"/>
        <v>0</v>
      </c>
      <c r="CR40" s="6">
        <f t="shared" si="143"/>
        <v>5.2589718440976121</v>
      </c>
      <c r="CS40" s="6">
        <f t="shared" si="144"/>
        <v>0</v>
      </c>
      <c r="CT40" s="6">
        <f t="shared" si="145"/>
        <v>0</v>
      </c>
      <c r="CU40" s="193">
        <f t="shared" si="146"/>
        <v>5.6740334309306508</v>
      </c>
      <c r="CV40" s="193">
        <f t="shared" si="147"/>
        <v>4.2523600165107025</v>
      </c>
      <c r="CW40" s="193">
        <f t="shared" si="268"/>
        <v>3.8150380693314694</v>
      </c>
      <c r="CX40" s="193">
        <f t="shared" si="149"/>
        <v>3.9040600573940507</v>
      </c>
      <c r="CY40" s="72">
        <f t="shared" si="150"/>
        <v>56506.037140815955</v>
      </c>
      <c r="DC40" s="3">
        <f t="shared" si="151"/>
        <v>0</v>
      </c>
      <c r="DD40" s="6">
        <f t="shared" si="152"/>
        <v>0</v>
      </c>
      <c r="DE40" s="6">
        <f t="shared" si="153"/>
        <v>4.9321750516582474</v>
      </c>
      <c r="DF40" s="6">
        <f t="shared" si="154"/>
        <v>0</v>
      </c>
      <c r="DG40" s="193">
        <f t="shared" si="155"/>
        <v>5.6740334309306508</v>
      </c>
      <c r="DH40" s="193">
        <f t="shared" si="156"/>
        <v>4.1745731882913786</v>
      </c>
      <c r="DI40" s="193">
        <f t="shared" si="269"/>
        <v>3.9182169618189149</v>
      </c>
      <c r="DJ40" s="193">
        <f t="shared" si="158"/>
        <v>3.9040600573940507</v>
      </c>
      <c r="DK40" s="72">
        <f t="shared" si="159"/>
        <v>56817.233638655845</v>
      </c>
      <c r="DO40" s="3">
        <f t="shared" si="160"/>
        <v>0</v>
      </c>
      <c r="DP40" s="6">
        <f t="shared" si="161"/>
        <v>0</v>
      </c>
      <c r="DQ40" s="6">
        <f t="shared" si="162"/>
        <v>4.6974002912438699</v>
      </c>
      <c r="DR40" s="6">
        <f t="shared" si="163"/>
        <v>0</v>
      </c>
      <c r="DS40" s="193">
        <f t="shared" si="164"/>
        <v>5.6740334309306508</v>
      </c>
      <c r="DT40" s="193">
        <f t="shared" si="165"/>
        <v>4.1745731882913786</v>
      </c>
      <c r="DU40" s="193">
        <f t="shared" si="270"/>
        <v>3.9135395383076923</v>
      </c>
      <c r="DV40" s="193">
        <f t="shared" si="167"/>
        <v>3.9040600573940507</v>
      </c>
      <c r="DW40" s="72">
        <f t="shared" si="168"/>
        <v>56794.241631544668</v>
      </c>
      <c r="EA40" s="3">
        <f t="shared" si="169"/>
        <v>0</v>
      </c>
      <c r="EB40" s="6">
        <f t="shared" si="170"/>
        <v>0</v>
      </c>
      <c r="EC40" s="6">
        <f t="shared" si="171"/>
        <v>0</v>
      </c>
      <c r="ED40" s="6">
        <f t="shared" si="172"/>
        <v>14.670537273997715</v>
      </c>
      <c r="EE40" s="193">
        <f t="shared" si="173"/>
        <v>5.6740334309306508</v>
      </c>
      <c r="EF40" s="193">
        <f t="shared" si="174"/>
        <v>4.1745731882913786</v>
      </c>
      <c r="EG40" s="193">
        <f t="shared" si="271"/>
        <v>3.8150380693314694</v>
      </c>
      <c r="EH40" s="193">
        <f t="shared" si="176"/>
        <v>4.1631547419235506</v>
      </c>
      <c r="EI40" s="72">
        <f t="shared" si="177"/>
        <v>58155.575903006262</v>
      </c>
      <c r="EM40" s="3">
        <f t="shared" si="178"/>
        <v>0</v>
      </c>
      <c r="EN40" s="6">
        <f t="shared" si="179"/>
        <v>0</v>
      </c>
      <c r="EO40" s="6">
        <f t="shared" si="180"/>
        <v>0</v>
      </c>
      <c r="EP40" s="6">
        <f t="shared" si="181"/>
        <v>4.8902997857391748</v>
      </c>
      <c r="EQ40" s="193">
        <f t="shared" si="182"/>
        <v>5.6740334309306508</v>
      </c>
      <c r="ER40" s="193">
        <f t="shared" si="183"/>
        <v>4.1745731882913786</v>
      </c>
      <c r="ES40" s="193">
        <f t="shared" si="272"/>
        <v>3.8150380693314694</v>
      </c>
      <c r="ET40" s="193">
        <f t="shared" si="185"/>
        <v>3.99808571154019</v>
      </c>
      <c r="EU40" s="72">
        <f t="shared" si="186"/>
        <v>56974.315239600262</v>
      </c>
      <c r="EY40" s="3">
        <f t="shared" si="187"/>
        <v>6.6871614676344002</v>
      </c>
      <c r="EZ40" s="6">
        <f t="shared" si="188"/>
        <v>5.2589146490462868</v>
      </c>
      <c r="FA40" s="6">
        <f t="shared" si="189"/>
        <v>4.9321750516582474</v>
      </c>
      <c r="FB40" s="6">
        <f t="shared" si="190"/>
        <v>14.670537273997715</v>
      </c>
      <c r="FC40" s="193">
        <f t="shared" si="191"/>
        <v>5.6967373577276401</v>
      </c>
      <c r="FD40" s="193">
        <f t="shared" si="192"/>
        <v>4.2523592025899148</v>
      </c>
      <c r="FE40" s="193">
        <f t="shared" si="273"/>
        <v>3.9182169618189149</v>
      </c>
      <c r="FF40" s="193">
        <f t="shared" si="194"/>
        <v>4.1631547419235506</v>
      </c>
      <c r="FG40" s="72">
        <f t="shared" si="195"/>
        <v>58892.807305119597</v>
      </c>
      <c r="FK40" s="3">
        <f t="shared" si="196"/>
        <v>6.823655219884218</v>
      </c>
      <c r="FL40" s="6">
        <f t="shared" si="197"/>
        <v>5.2589718440976121</v>
      </c>
      <c r="FM40" s="6">
        <f t="shared" si="198"/>
        <v>4.6974002912438699</v>
      </c>
      <c r="FN40" s="6">
        <f t="shared" si="199"/>
        <v>4.8902997857391748</v>
      </c>
      <c r="FO40" s="193">
        <f t="shared" si="200"/>
        <v>5.6971954486613194</v>
      </c>
      <c r="FP40" s="193">
        <f t="shared" si="201"/>
        <v>4.2523600165107025</v>
      </c>
      <c r="FQ40" s="193">
        <f t="shared" si="274"/>
        <v>3.9135395383076923</v>
      </c>
      <c r="FR40" s="193">
        <f t="shared" si="203"/>
        <v>3.99808571154019</v>
      </c>
      <c r="FS40" s="205">
        <f t="shared" si="204"/>
        <v>57673.497114243939</v>
      </c>
      <c r="FW40" s="3">
        <f t="shared" si="205"/>
        <v>7.847179273244449</v>
      </c>
      <c r="FX40" s="6">
        <f t="shared" si="206"/>
        <v>5.9425735534223039</v>
      </c>
      <c r="FY40" s="6">
        <f t="shared" si="207"/>
        <v>5.8246638705297391</v>
      </c>
      <c r="FZ40" s="6">
        <f t="shared" si="208"/>
        <v>5.7704113277724343</v>
      </c>
      <c r="GA40" s="193">
        <f t="shared" si="209"/>
        <v>5.7006238592282559</v>
      </c>
      <c r="GB40" s="193">
        <f t="shared" si="210"/>
        <v>4.2620410726633056</v>
      </c>
      <c r="GC40" s="193">
        <f t="shared" si="275"/>
        <v>3.9358010096310445</v>
      </c>
      <c r="GD40" s="193">
        <f t="shared" si="212"/>
        <v>4.0141073692819784</v>
      </c>
      <c r="GE40" s="72">
        <f t="shared" si="213"/>
        <v>57926.715188358583</v>
      </c>
      <c r="GI40" s="3">
        <f t="shared" si="214"/>
        <v>7.5059975657120823</v>
      </c>
      <c r="GJ40" s="6">
        <f t="shared" si="215"/>
        <v>5.7848061139509159</v>
      </c>
      <c r="GK40" s="6">
        <f t="shared" si="216"/>
        <v>5.1670405303086397</v>
      </c>
      <c r="GL40" s="6">
        <f t="shared" si="217"/>
        <v>5.3791970004658287</v>
      </c>
      <c r="GM40" s="193">
        <f t="shared" si="218"/>
        <v>5.6994823376967609</v>
      </c>
      <c r="GN40" s="193">
        <f t="shared" si="219"/>
        <v>4.2598151004864606</v>
      </c>
      <c r="GO40" s="193">
        <f t="shared" si="276"/>
        <v>3.9228744036420751</v>
      </c>
      <c r="GP40" s="193">
        <f t="shared" si="221"/>
        <v>4.0070173283185868</v>
      </c>
      <c r="GQ40" s="72">
        <f t="shared" si="222"/>
        <v>57804.616944204536</v>
      </c>
      <c r="GU40" s="3">
        <f t="shared" si="223"/>
        <v>8.8707243958415525</v>
      </c>
      <c r="GV40" s="6">
        <f t="shared" si="224"/>
        <v>6.3106975788555442</v>
      </c>
      <c r="GW40" s="6">
        <f t="shared" si="225"/>
        <v>6.1065024449102108</v>
      </c>
      <c r="GX40" s="6">
        <f t="shared" si="226"/>
        <v>6.112723864165714</v>
      </c>
      <c r="GY40" s="193">
        <f t="shared" si="227"/>
        <v>5.7040406261572967</v>
      </c>
      <c r="GZ40" s="193">
        <f t="shared" si="228"/>
        <v>4.2672158191267364</v>
      </c>
      <c r="HA40" s="193">
        <f t="shared" si="277"/>
        <v>3.9412902374685763</v>
      </c>
      <c r="HB40" s="193">
        <f t="shared" si="230"/>
        <v>4.020270185239716</v>
      </c>
      <c r="HC40" s="205">
        <f t="shared" si="231"/>
        <v>58013.94753824074</v>
      </c>
      <c r="HG40" s="3">
        <f t="shared" si="37"/>
        <v>7.847179273244449</v>
      </c>
      <c r="HH40" s="6">
        <f t="shared" si="38"/>
        <v>0</v>
      </c>
      <c r="HI40" s="6">
        <f t="shared" si="39"/>
        <v>0</v>
      </c>
      <c r="HJ40" s="6">
        <f t="shared" si="40"/>
        <v>0</v>
      </c>
      <c r="HK40" s="193">
        <f t="shared" si="232"/>
        <v>5.7006238592282559</v>
      </c>
      <c r="HL40" s="193">
        <f t="shared" si="232"/>
        <v>4.1745731882913786</v>
      </c>
      <c r="HM40" s="193">
        <f t="shared" si="232"/>
        <v>3.8150380693314694</v>
      </c>
      <c r="HN40" s="193">
        <f t="shared" si="232"/>
        <v>3.9040600573940507</v>
      </c>
      <c r="HO40" s="212">
        <f t="shared" si="233"/>
        <v>56327.568447034551</v>
      </c>
      <c r="HS40" s="3">
        <f t="shared" si="41"/>
        <v>7.5059975657120823</v>
      </c>
      <c r="HT40" s="6">
        <f t="shared" si="42"/>
        <v>0</v>
      </c>
      <c r="HU40" s="6">
        <f t="shared" si="43"/>
        <v>0</v>
      </c>
      <c r="HV40" s="6">
        <f t="shared" si="44"/>
        <v>0</v>
      </c>
      <c r="HW40" s="193">
        <f t="shared" si="234"/>
        <v>5.6994823376967609</v>
      </c>
      <c r="HX40" s="193">
        <f t="shared" si="234"/>
        <v>4.1745731882913786</v>
      </c>
      <c r="HY40" s="193">
        <f t="shared" si="234"/>
        <v>3.8150380693314694</v>
      </c>
      <c r="HZ40" s="193">
        <f t="shared" si="234"/>
        <v>3.9040600573940507</v>
      </c>
      <c r="IA40" s="212">
        <f t="shared" si="235"/>
        <v>56326.909030091774</v>
      </c>
      <c r="IE40" s="3">
        <f t="shared" si="45"/>
        <v>8.8707243958415525</v>
      </c>
      <c r="IF40" s="6">
        <f t="shared" si="46"/>
        <v>0</v>
      </c>
      <c r="IG40" s="6">
        <f t="shared" si="47"/>
        <v>0</v>
      </c>
      <c r="IH40" s="6">
        <f t="shared" si="48"/>
        <v>0</v>
      </c>
      <c r="II40" s="193">
        <f t="shared" si="236"/>
        <v>5.7040406261572967</v>
      </c>
      <c r="IJ40" s="193">
        <f t="shared" si="236"/>
        <v>4.1745731882913786</v>
      </c>
      <c r="IK40" s="193">
        <f t="shared" si="236"/>
        <v>3.8150380693314694</v>
      </c>
      <c r="IL40" s="193">
        <f t="shared" si="236"/>
        <v>3.9040600573940507</v>
      </c>
      <c r="IM40" s="205">
        <f t="shared" si="237"/>
        <v>56329.542239559487</v>
      </c>
      <c r="IQ40" s="3">
        <f t="shared" si="49"/>
        <v>0</v>
      </c>
      <c r="IR40" s="6">
        <f t="shared" si="50"/>
        <v>5.9425735534223039</v>
      </c>
      <c r="IS40" s="6">
        <f t="shared" si="51"/>
        <v>0</v>
      </c>
      <c r="IT40" s="6">
        <f t="shared" si="52"/>
        <v>0</v>
      </c>
      <c r="IU40" s="193">
        <f t="shared" si="238"/>
        <v>5.6740334309306508</v>
      </c>
      <c r="IV40" s="193">
        <f t="shared" si="238"/>
        <v>4.2620410726633056</v>
      </c>
      <c r="IW40" s="193">
        <f t="shared" si="238"/>
        <v>3.8150380693314694</v>
      </c>
      <c r="IX40" s="193">
        <f t="shared" si="238"/>
        <v>3.9040600573940507</v>
      </c>
      <c r="IY40" s="212">
        <f t="shared" si="239"/>
        <v>56530.20676210813</v>
      </c>
      <c r="JC40" s="3">
        <f t="shared" si="53"/>
        <v>0</v>
      </c>
      <c r="JD40" s="6">
        <f t="shared" si="54"/>
        <v>5.7848061139509159</v>
      </c>
      <c r="JE40" s="6">
        <f t="shared" si="55"/>
        <v>0</v>
      </c>
      <c r="JF40" s="6">
        <f t="shared" si="56"/>
        <v>0</v>
      </c>
      <c r="JG40" s="193">
        <f t="shared" si="240"/>
        <v>5.6740334309306508</v>
      </c>
      <c r="JH40" s="193">
        <f t="shared" si="240"/>
        <v>4.2598151004864606</v>
      </c>
      <c r="JI40" s="193">
        <f t="shared" si="240"/>
        <v>3.8150380693314694</v>
      </c>
      <c r="JJ40" s="193">
        <f t="shared" si="240"/>
        <v>3.9040600573940507</v>
      </c>
      <c r="JK40" s="212">
        <f t="shared" si="241"/>
        <v>56524.648508675302</v>
      </c>
      <c r="JO40" s="3">
        <f t="shared" si="57"/>
        <v>0</v>
      </c>
      <c r="JP40" s="6">
        <f t="shared" si="58"/>
        <v>6.3106975788555442</v>
      </c>
      <c r="JQ40" s="6">
        <f t="shared" si="59"/>
        <v>0</v>
      </c>
      <c r="JR40" s="6">
        <f t="shared" si="60"/>
        <v>0</v>
      </c>
      <c r="JS40" s="193">
        <f t="shared" si="242"/>
        <v>5.6740334309306508</v>
      </c>
      <c r="JT40" s="193">
        <f t="shared" si="242"/>
        <v>4.2672158191267364</v>
      </c>
      <c r="JU40" s="193">
        <f t="shared" si="242"/>
        <v>3.8150380693314694</v>
      </c>
      <c r="JV40" s="193">
        <f t="shared" si="242"/>
        <v>3.9040600573940507</v>
      </c>
      <c r="JW40" s="205">
        <f t="shared" si="243"/>
        <v>56543.130218414852</v>
      </c>
      <c r="KA40" s="3">
        <f t="shared" si="61"/>
        <v>0</v>
      </c>
      <c r="KB40" s="6">
        <f t="shared" si="62"/>
        <v>0</v>
      </c>
      <c r="KC40" s="6">
        <f t="shared" si="63"/>
        <v>5.8246638705297391</v>
      </c>
      <c r="KD40" s="6">
        <f t="shared" si="64"/>
        <v>0</v>
      </c>
      <c r="KE40" s="193">
        <f t="shared" si="244"/>
        <v>5.6740334309306508</v>
      </c>
      <c r="KF40" s="193">
        <f t="shared" si="244"/>
        <v>4.1745731882913786</v>
      </c>
      <c r="KG40" s="193">
        <f t="shared" si="244"/>
        <v>3.9358010096310445</v>
      </c>
      <c r="KH40" s="193">
        <f t="shared" si="244"/>
        <v>3.9040600573940507</v>
      </c>
      <c r="KI40" s="212">
        <f t="shared" si="245"/>
        <v>56903.75182045409</v>
      </c>
      <c r="KM40" s="3">
        <f t="shared" si="65"/>
        <v>0</v>
      </c>
      <c r="KN40" s="6">
        <f t="shared" si="66"/>
        <v>0</v>
      </c>
      <c r="KO40" s="6">
        <f t="shared" si="67"/>
        <v>5.1670405303086397</v>
      </c>
      <c r="KP40" s="6">
        <f t="shared" si="68"/>
        <v>0</v>
      </c>
      <c r="KQ40" s="193">
        <f t="shared" si="246"/>
        <v>5.6740334309306508</v>
      </c>
      <c r="KR40" s="193">
        <f t="shared" si="246"/>
        <v>4.1745731882913786</v>
      </c>
      <c r="KS40" s="193">
        <f t="shared" si="246"/>
        <v>3.9228744036420751</v>
      </c>
      <c r="KT40" s="193">
        <f t="shared" si="246"/>
        <v>3.9040600573940507</v>
      </c>
      <c r="KU40" s="212">
        <f t="shared" si="247"/>
        <v>56840.136673503788</v>
      </c>
      <c r="KY40" s="3">
        <f t="shared" si="69"/>
        <v>0</v>
      </c>
      <c r="KZ40" s="6">
        <f t="shared" si="70"/>
        <v>0</v>
      </c>
      <c r="LA40" s="6">
        <f t="shared" si="71"/>
        <v>6.1065024449102108</v>
      </c>
      <c r="LB40" s="6">
        <f t="shared" si="72"/>
        <v>0</v>
      </c>
      <c r="LC40" s="193">
        <f t="shared" si="248"/>
        <v>5.6740334309306508</v>
      </c>
      <c r="LD40" s="193">
        <f t="shared" si="248"/>
        <v>4.1745731882913786</v>
      </c>
      <c r="LE40" s="193">
        <f t="shared" si="248"/>
        <v>3.9412902374685763</v>
      </c>
      <c r="LF40" s="193">
        <f t="shared" si="248"/>
        <v>3.9040600573940507</v>
      </c>
      <c r="LG40" s="205">
        <f t="shared" si="249"/>
        <v>56930.787251594687</v>
      </c>
      <c r="LK40" s="3">
        <f t="shared" si="73"/>
        <v>0</v>
      </c>
      <c r="LL40" s="6">
        <f t="shared" si="74"/>
        <v>0</v>
      </c>
      <c r="LM40" s="6">
        <f t="shared" si="75"/>
        <v>0</v>
      </c>
      <c r="LN40" s="6">
        <f t="shared" si="76"/>
        <v>5.7704113277724343</v>
      </c>
      <c r="LO40" s="193">
        <f t="shared" si="250"/>
        <v>5.6740334309306508</v>
      </c>
      <c r="LP40" s="193">
        <f t="shared" si="250"/>
        <v>4.1745731882913786</v>
      </c>
      <c r="LQ40" s="193">
        <f t="shared" si="250"/>
        <v>3.8150380693314694</v>
      </c>
      <c r="LR40" s="193">
        <f t="shared" si="250"/>
        <v>4.0141073692819784</v>
      </c>
      <c r="LS40" s="212">
        <f t="shared" si="251"/>
        <v>57087.909511630147</v>
      </c>
      <c r="LW40" s="3">
        <f t="shared" si="77"/>
        <v>0</v>
      </c>
      <c r="LX40" s="6">
        <f t="shared" si="78"/>
        <v>0</v>
      </c>
      <c r="LY40" s="6">
        <f t="shared" si="79"/>
        <v>0</v>
      </c>
      <c r="LZ40" s="6">
        <f t="shared" si="80"/>
        <v>5.3791970004658287</v>
      </c>
      <c r="MA40" s="193">
        <f t="shared" si="252"/>
        <v>5.6740334309306508</v>
      </c>
      <c r="MB40" s="193">
        <f t="shared" si="252"/>
        <v>4.1745731882913786</v>
      </c>
      <c r="MC40" s="193">
        <f t="shared" si="252"/>
        <v>3.8150380693314694</v>
      </c>
      <c r="MD40" s="193">
        <f t="shared" si="252"/>
        <v>4.0070173283185868</v>
      </c>
      <c r="ME40" s="212">
        <f t="shared" si="253"/>
        <v>57037.612893707985</v>
      </c>
      <c r="MI40" s="3">
        <f t="shared" si="81"/>
        <v>0</v>
      </c>
      <c r="MJ40" s="6">
        <f t="shared" si="82"/>
        <v>0</v>
      </c>
      <c r="MK40" s="6">
        <f t="shared" si="83"/>
        <v>0</v>
      </c>
      <c r="ML40" s="6">
        <f t="shared" si="84"/>
        <v>6.112723864165714</v>
      </c>
      <c r="MM40" s="193">
        <f t="shared" si="254"/>
        <v>5.6740334309306508</v>
      </c>
      <c r="MN40" s="193">
        <f t="shared" si="254"/>
        <v>4.1745731882913786</v>
      </c>
      <c r="MO40" s="193">
        <f t="shared" si="254"/>
        <v>3.8150380693314694</v>
      </c>
      <c r="MP40" s="193">
        <f t="shared" si="254"/>
        <v>4.020270185239716</v>
      </c>
      <c r="MQ40" s="205">
        <f t="shared" si="255"/>
        <v>57131.664442422079</v>
      </c>
      <c r="MT40" s="3">
        <f t="shared" si="85"/>
        <v>6.4824524431149797</v>
      </c>
      <c r="MU40" s="6">
        <f t="shared" si="86"/>
        <v>5.2589146490462868</v>
      </c>
      <c r="MV40" s="6">
        <f t="shared" si="87"/>
        <v>5.4019060089590321</v>
      </c>
      <c r="MW40" s="6">
        <f t="shared" si="88"/>
        <v>5.8682149095990859</v>
      </c>
      <c r="MX40" s="193">
        <f t="shared" si="256"/>
        <v>5.6960499337868837</v>
      </c>
      <c r="MY40" s="193">
        <f t="shared" si="256"/>
        <v>4.2523592025899148</v>
      </c>
      <c r="MZ40" s="193">
        <f t="shared" si="256"/>
        <v>3.9275102542220104</v>
      </c>
      <c r="NA40" s="193">
        <f t="shared" si="256"/>
        <v>4.0158720527914742</v>
      </c>
      <c r="NB40" s="212">
        <f t="shared" si="257"/>
        <v>57870.401792040124</v>
      </c>
      <c r="NF40" s="3">
        <f t="shared" si="89"/>
        <v>6.4824524431149788</v>
      </c>
      <c r="NG40" s="6">
        <f t="shared" si="90"/>
        <v>0</v>
      </c>
      <c r="NH40" s="6">
        <f t="shared" si="91"/>
        <v>0</v>
      </c>
      <c r="NI40" s="6">
        <f t="shared" si="92"/>
        <v>0</v>
      </c>
      <c r="NJ40" s="193">
        <f t="shared" si="258"/>
        <v>5.6960499337868837</v>
      </c>
      <c r="NK40" s="193">
        <f t="shared" si="258"/>
        <v>4.1745731882913786</v>
      </c>
      <c r="NL40" s="193">
        <f t="shared" si="258"/>
        <v>3.8150380693314694</v>
      </c>
      <c r="NM40" s="193">
        <f t="shared" si="258"/>
        <v>3.9040600573940507</v>
      </c>
      <c r="NN40" s="212">
        <f t="shared" si="259"/>
        <v>56324.926297269536</v>
      </c>
      <c r="NR40" s="3">
        <f t="shared" si="93"/>
        <v>0</v>
      </c>
      <c r="NS40" s="6">
        <f t="shared" si="94"/>
        <v>5.2589146490462868</v>
      </c>
      <c r="NT40" s="6">
        <f t="shared" si="95"/>
        <v>0</v>
      </c>
      <c r="NU40" s="6">
        <f t="shared" si="96"/>
        <v>0</v>
      </c>
      <c r="NV40" s="193">
        <f t="shared" si="260"/>
        <v>5.6740334309306508</v>
      </c>
      <c r="NW40" s="193">
        <f t="shared" si="260"/>
        <v>4.2523592025899148</v>
      </c>
      <c r="NX40" s="193">
        <f t="shared" si="260"/>
        <v>3.8150380693314694</v>
      </c>
      <c r="NY40" s="193">
        <f t="shared" si="260"/>
        <v>3.9040600573940507</v>
      </c>
      <c r="NZ40" s="212">
        <f t="shared" si="261"/>
        <v>56506.035109224496</v>
      </c>
      <c r="OD40" s="3">
        <f t="shared" si="97"/>
        <v>0</v>
      </c>
      <c r="OE40" s="6">
        <f t="shared" si="98"/>
        <v>0</v>
      </c>
      <c r="OF40" s="6">
        <f t="shared" si="99"/>
        <v>5.4019060089590321</v>
      </c>
      <c r="OG40" s="6">
        <f t="shared" si="100"/>
        <v>0</v>
      </c>
      <c r="OH40" s="193">
        <f t="shared" si="262"/>
        <v>5.6740334309306508</v>
      </c>
      <c r="OI40" s="193">
        <f t="shared" si="262"/>
        <v>4.1745731882913786</v>
      </c>
      <c r="OJ40" s="193">
        <f t="shared" si="262"/>
        <v>3.9275102542220104</v>
      </c>
      <c r="OK40" s="193">
        <f t="shared" si="262"/>
        <v>3.9040600573940507</v>
      </c>
      <c r="OL40" s="212">
        <f t="shared" si="263"/>
        <v>56862.942701224434</v>
      </c>
      <c r="OP40" s="3">
        <f t="shared" si="101"/>
        <v>0</v>
      </c>
      <c r="OQ40" s="6">
        <f t="shared" si="102"/>
        <v>0</v>
      </c>
      <c r="OR40" s="6">
        <f t="shared" si="103"/>
        <v>0</v>
      </c>
      <c r="OS40" s="6">
        <f t="shared" si="104"/>
        <v>5.8682149095990859</v>
      </c>
      <c r="OT40" s="193">
        <f t="shared" si="264"/>
        <v>5.6740334309306508</v>
      </c>
      <c r="OU40" s="193">
        <f t="shared" si="264"/>
        <v>4.1745731882913786</v>
      </c>
      <c r="OV40" s="193">
        <f t="shared" si="264"/>
        <v>3.8150380693314694</v>
      </c>
      <c r="OW40" s="193">
        <f t="shared" si="264"/>
        <v>4.0158720527914742</v>
      </c>
      <c r="OX40" s="232">
        <f t="shared" si="265"/>
        <v>57100.435035258204</v>
      </c>
    </row>
    <row r="41" spans="2:414" x14ac:dyDescent="0.2">
      <c r="B41" s="81">
        <v>45542</v>
      </c>
      <c r="C41">
        <v>141</v>
      </c>
      <c r="D41">
        <v>11.234877349813717</v>
      </c>
      <c r="E41">
        <v>0</v>
      </c>
      <c r="F41">
        <v>0</v>
      </c>
      <c r="G41">
        <v>0</v>
      </c>
      <c r="H41">
        <v>0</v>
      </c>
      <c r="I41">
        <v>0</v>
      </c>
      <c r="J41">
        <v>0</v>
      </c>
      <c r="K41">
        <v>1</v>
      </c>
      <c r="L41">
        <v>0</v>
      </c>
      <c r="M41">
        <v>0</v>
      </c>
      <c r="N41">
        <v>0</v>
      </c>
      <c r="O41">
        <v>0</v>
      </c>
      <c r="P41">
        <v>0</v>
      </c>
      <c r="Q41">
        <v>0</v>
      </c>
      <c r="R41">
        <v>0</v>
      </c>
      <c r="S41">
        <v>0</v>
      </c>
      <c r="T41">
        <v>19881</v>
      </c>
      <c r="U41">
        <v>6.8333391094681097</v>
      </c>
      <c r="V41">
        <v>5.2659482371708286</v>
      </c>
      <c r="W41">
        <v>4.7031541215950519</v>
      </c>
      <c r="X41">
        <v>4.9361402766292493</v>
      </c>
      <c r="Y41" s="3">
        <v>637.07855835254372</v>
      </c>
      <c r="Z41" s="3">
        <v>128.61774294527794</v>
      </c>
      <c r="AA41" s="3">
        <v>64.916022803704607</v>
      </c>
      <c r="AB41" s="3">
        <v>89.628381221695022</v>
      </c>
      <c r="AC41">
        <v>1</v>
      </c>
      <c r="AD41">
        <v>0</v>
      </c>
      <c r="AE41" s="6"/>
      <c r="AF41" s="1" t="s">
        <v>5</v>
      </c>
      <c r="AG41">
        <v>141</v>
      </c>
      <c r="AH41" s="189">
        <v>45542</v>
      </c>
      <c r="AI41">
        <f t="shared" si="105"/>
        <v>9</v>
      </c>
      <c r="AJ41">
        <v>141</v>
      </c>
      <c r="AK41">
        <v>1</v>
      </c>
      <c r="AL41">
        <v>0</v>
      </c>
      <c r="AM41">
        <v>0</v>
      </c>
      <c r="AN41">
        <v>0</v>
      </c>
      <c r="AO41">
        <v>0</v>
      </c>
      <c r="AP41">
        <v>0</v>
      </c>
      <c r="AQ41">
        <v>0</v>
      </c>
      <c r="AS41" s="37"/>
      <c r="AT41" s="37"/>
      <c r="AU41" s="6">
        <f t="shared" si="106"/>
        <v>0</v>
      </c>
      <c r="AV41" s="6">
        <f t="shared" si="107"/>
        <v>0</v>
      </c>
      <c r="AW41" s="6">
        <f t="shared" si="108"/>
        <v>0</v>
      </c>
      <c r="AX41" s="6">
        <f t="shared" si="109"/>
        <v>0</v>
      </c>
      <c r="AY41" s="193">
        <f t="shared" si="110"/>
        <v>5.6740334309306508</v>
      </c>
      <c r="AZ41" s="193">
        <f t="shared" si="111"/>
        <v>4.1745731882913786</v>
      </c>
      <c r="BA41" s="193">
        <f t="shared" si="112"/>
        <v>3.8150380693314694</v>
      </c>
      <c r="BB41" s="193">
        <f t="shared" si="113"/>
        <v>3.9040600573940507</v>
      </c>
      <c r="BC41" s="72">
        <f t="shared" si="114"/>
        <v>56312.210093717425</v>
      </c>
      <c r="BG41" s="3">
        <f t="shared" si="115"/>
        <v>6.6966723272787476</v>
      </c>
      <c r="BH41" s="6">
        <f t="shared" si="116"/>
        <v>0</v>
      </c>
      <c r="BI41" s="6">
        <f t="shared" si="117"/>
        <v>0</v>
      </c>
      <c r="BJ41" s="6">
        <f t="shared" si="118"/>
        <v>0</v>
      </c>
      <c r="BK41" s="193">
        <f t="shared" si="119"/>
        <v>5.6967692842224746</v>
      </c>
      <c r="BL41" s="193">
        <f t="shared" si="120"/>
        <v>4.1745731882913786</v>
      </c>
      <c r="BM41" s="193">
        <f t="shared" si="121"/>
        <v>3.8150380693314694</v>
      </c>
      <c r="BN41" s="193">
        <f t="shared" si="122"/>
        <v>3.9040600573940507</v>
      </c>
      <c r="BO41" s="72">
        <f t="shared" si="123"/>
        <v>56325.341825253607</v>
      </c>
      <c r="BS41" s="3">
        <f t="shared" si="124"/>
        <v>6.6966934264814792</v>
      </c>
      <c r="BT41" s="6">
        <f t="shared" si="125"/>
        <v>0</v>
      </c>
      <c r="BU41" s="6">
        <f t="shared" si="126"/>
        <v>0</v>
      </c>
      <c r="BV41" s="6">
        <f t="shared" si="127"/>
        <v>0</v>
      </c>
      <c r="BW41" s="193">
        <f t="shared" si="128"/>
        <v>5.6967693550481249</v>
      </c>
      <c r="BX41" s="193">
        <f t="shared" si="129"/>
        <v>4.1745731882913786</v>
      </c>
      <c r="BY41" s="193">
        <f t="shared" si="266"/>
        <v>3.8150380693314694</v>
      </c>
      <c r="BZ41" s="193">
        <f t="shared" si="131"/>
        <v>3.9040600573940507</v>
      </c>
      <c r="CA41" s="72">
        <f t="shared" si="132"/>
        <v>56325.341825253607</v>
      </c>
      <c r="CE41" s="3">
        <f t="shared" si="133"/>
        <v>0</v>
      </c>
      <c r="CF41" s="6">
        <f t="shared" si="134"/>
        <v>5.2659482371708286</v>
      </c>
      <c r="CG41" s="6">
        <f t="shared" si="135"/>
        <v>0</v>
      </c>
      <c r="CH41" s="6">
        <f t="shared" si="136"/>
        <v>0</v>
      </c>
      <c r="CI41" s="193">
        <f t="shared" si="137"/>
        <v>5.6740334309306508</v>
      </c>
      <c r="CJ41" s="193">
        <f t="shared" si="138"/>
        <v>4.252459289910389</v>
      </c>
      <c r="CK41" s="193">
        <f t="shared" si="267"/>
        <v>3.8150380693314694</v>
      </c>
      <c r="CL41" s="193">
        <f t="shared" si="140"/>
        <v>3.9040600573940507</v>
      </c>
      <c r="CM41" s="72">
        <f t="shared" si="141"/>
        <v>56506.2849332767</v>
      </c>
      <c r="CQ41" s="3">
        <f t="shared" si="142"/>
        <v>0</v>
      </c>
      <c r="CR41" s="6">
        <f t="shared" si="143"/>
        <v>5.2660055087182487</v>
      </c>
      <c r="CS41" s="6">
        <f t="shared" si="144"/>
        <v>0</v>
      </c>
      <c r="CT41" s="6">
        <f t="shared" si="145"/>
        <v>0</v>
      </c>
      <c r="CU41" s="193">
        <f t="shared" si="146"/>
        <v>5.6740334309306508</v>
      </c>
      <c r="CV41" s="193">
        <f t="shared" si="147"/>
        <v>4.2524601048381943</v>
      </c>
      <c r="CW41" s="193">
        <f t="shared" si="268"/>
        <v>3.8150380693314694</v>
      </c>
      <c r="CX41" s="193">
        <f t="shared" si="149"/>
        <v>3.9040600573940507</v>
      </c>
      <c r="CY41" s="72">
        <f t="shared" si="150"/>
        <v>56506.286967390741</v>
      </c>
      <c r="DC41" s="3">
        <f t="shared" si="151"/>
        <v>0</v>
      </c>
      <c r="DD41" s="6">
        <f t="shared" si="152"/>
        <v>0</v>
      </c>
      <c r="DE41" s="6">
        <f t="shared" si="153"/>
        <v>4.9383118276748048</v>
      </c>
      <c r="DF41" s="6">
        <f t="shared" si="154"/>
        <v>0</v>
      </c>
      <c r="DG41" s="193">
        <f t="shared" si="155"/>
        <v>5.6740334309306508</v>
      </c>
      <c r="DH41" s="193">
        <f t="shared" si="156"/>
        <v>4.1745731882913786</v>
      </c>
      <c r="DI41" s="193">
        <f t="shared" si="269"/>
        <v>3.9183389320316433</v>
      </c>
      <c r="DJ41" s="193">
        <f t="shared" si="158"/>
        <v>3.9040600573940507</v>
      </c>
      <c r="DK41" s="72">
        <f t="shared" si="159"/>
        <v>56817.833311180169</v>
      </c>
      <c r="DO41" s="3">
        <f t="shared" si="160"/>
        <v>0</v>
      </c>
      <c r="DP41" s="6">
        <f t="shared" si="161"/>
        <v>0</v>
      </c>
      <c r="DQ41" s="6">
        <f t="shared" si="162"/>
        <v>4.7032449527057105</v>
      </c>
      <c r="DR41" s="6">
        <f t="shared" si="163"/>
        <v>0</v>
      </c>
      <c r="DS41" s="193">
        <f t="shared" si="164"/>
        <v>5.6740334309306508</v>
      </c>
      <c r="DT41" s="193">
        <f t="shared" si="165"/>
        <v>4.1745731882913786</v>
      </c>
      <c r="DU41" s="193">
        <f t="shared" si="270"/>
        <v>3.9136562475880625</v>
      </c>
      <c r="DV41" s="193">
        <f t="shared" si="167"/>
        <v>3.9040600573940507</v>
      </c>
      <c r="DW41" s="72">
        <f t="shared" si="168"/>
        <v>56794.815206106621</v>
      </c>
      <c r="EA41" s="3">
        <f t="shared" si="169"/>
        <v>0</v>
      </c>
      <c r="EB41" s="6">
        <f t="shared" si="170"/>
        <v>0</v>
      </c>
      <c r="EC41" s="6">
        <f t="shared" si="171"/>
        <v>0</v>
      </c>
      <c r="ED41" s="6">
        <f t="shared" si="172"/>
        <v>14.808420829887748</v>
      </c>
      <c r="EE41" s="193">
        <f t="shared" si="173"/>
        <v>5.6740334309306508</v>
      </c>
      <c r="EF41" s="193">
        <f t="shared" si="174"/>
        <v>4.1745731882913786</v>
      </c>
      <c r="EG41" s="193">
        <f t="shared" si="271"/>
        <v>3.8150380693314694</v>
      </c>
      <c r="EH41" s="193">
        <f t="shared" si="176"/>
        <v>4.1652976913634552</v>
      </c>
      <c r="EI41" s="72">
        <f t="shared" si="177"/>
        <v>58171.071147046772</v>
      </c>
      <c r="EM41" s="3">
        <f t="shared" si="178"/>
        <v>0</v>
      </c>
      <c r="EN41" s="6">
        <f t="shared" si="179"/>
        <v>0</v>
      </c>
      <c r="EO41" s="6">
        <f t="shared" si="180"/>
        <v>0</v>
      </c>
      <c r="EP41" s="6">
        <f t="shared" si="181"/>
        <v>4.9362621054028937</v>
      </c>
      <c r="EQ41" s="193">
        <f t="shared" si="182"/>
        <v>5.6740334309306508</v>
      </c>
      <c r="ER41" s="193">
        <f t="shared" si="183"/>
        <v>4.1745731882913786</v>
      </c>
      <c r="ES41" s="193">
        <f t="shared" si="272"/>
        <v>3.8150380693314694</v>
      </c>
      <c r="ET41" s="193">
        <f t="shared" si="185"/>
        <v>3.9989287983395094</v>
      </c>
      <c r="EU41" s="72">
        <f t="shared" si="186"/>
        <v>56980.287124754104</v>
      </c>
      <c r="EY41" s="3">
        <f t="shared" si="187"/>
        <v>6.6966723272787476</v>
      </c>
      <c r="EZ41" s="6">
        <f t="shared" si="188"/>
        <v>5.2659482371708286</v>
      </c>
      <c r="FA41" s="6">
        <f t="shared" si="189"/>
        <v>4.9383118276748048</v>
      </c>
      <c r="FB41" s="6">
        <f t="shared" si="190"/>
        <v>14.808420829887748</v>
      </c>
      <c r="FC41" s="193">
        <f t="shared" si="191"/>
        <v>5.6967692842224746</v>
      </c>
      <c r="FD41" s="193">
        <f t="shared" si="192"/>
        <v>4.252459289910389</v>
      </c>
      <c r="FE41" s="193">
        <f t="shared" si="273"/>
        <v>3.9183389320316433</v>
      </c>
      <c r="FF41" s="193">
        <f t="shared" si="194"/>
        <v>4.1652976913634552</v>
      </c>
      <c r="FG41" s="72">
        <f t="shared" si="195"/>
        <v>58909.40046197678</v>
      </c>
      <c r="FK41" s="3">
        <f t="shared" si="196"/>
        <v>6.8333602086708423</v>
      </c>
      <c r="FL41" s="6">
        <f t="shared" si="197"/>
        <v>5.2660055087182487</v>
      </c>
      <c r="FM41" s="6">
        <f t="shared" si="198"/>
        <v>4.7032449527057105</v>
      </c>
      <c r="FN41" s="6">
        <f t="shared" si="199"/>
        <v>4.9362621054028937</v>
      </c>
      <c r="FO41" s="193">
        <f t="shared" si="200"/>
        <v>5.697228011887157</v>
      </c>
      <c r="FP41" s="193">
        <f t="shared" si="201"/>
        <v>4.2524601048381943</v>
      </c>
      <c r="FQ41" s="193">
        <f t="shared" si="274"/>
        <v>3.9136562475880625</v>
      </c>
      <c r="FR41" s="193">
        <f t="shared" si="203"/>
        <v>3.9989287983395094</v>
      </c>
      <c r="FS41" s="205">
        <f t="shared" si="204"/>
        <v>57680.399081024385</v>
      </c>
      <c r="FW41" s="3">
        <f t="shared" si="205"/>
        <v>7.8583399758883257</v>
      </c>
      <c r="FX41" s="6">
        <f t="shared" si="206"/>
        <v>5.9505215080030354</v>
      </c>
      <c r="FY41" s="6">
        <f t="shared" si="207"/>
        <v>5.8319111107778641</v>
      </c>
      <c r="FZ41" s="6">
        <f t="shared" si="208"/>
        <v>5.8246455264225139</v>
      </c>
      <c r="GA41" s="193">
        <f t="shared" si="209"/>
        <v>5.7006611785676959</v>
      </c>
      <c r="GB41" s="193">
        <f t="shared" si="210"/>
        <v>4.2621530809449455</v>
      </c>
      <c r="GC41" s="193">
        <f t="shared" si="275"/>
        <v>3.9359425385747064</v>
      </c>
      <c r="GD41" s="193">
        <f t="shared" si="212"/>
        <v>4.0150863090148743</v>
      </c>
      <c r="GE41" s="72">
        <f t="shared" si="213"/>
        <v>57934.783670914811</v>
      </c>
      <c r="GI41" s="3">
        <f t="shared" si="214"/>
        <v>7.5166730204149212</v>
      </c>
      <c r="GJ41" s="6">
        <f t="shared" si="215"/>
        <v>5.7925430608879118</v>
      </c>
      <c r="GK41" s="6">
        <f t="shared" si="216"/>
        <v>5.1734695337545578</v>
      </c>
      <c r="GL41" s="6">
        <f t="shared" si="217"/>
        <v>5.4297543042921745</v>
      </c>
      <c r="GM41" s="193">
        <f t="shared" si="218"/>
        <v>5.6995180752563757</v>
      </c>
      <c r="GN41" s="193">
        <f t="shared" si="219"/>
        <v>4.2599243782244436</v>
      </c>
      <c r="GO41" s="193">
        <f t="shared" si="276"/>
        <v>3.9230015878922293</v>
      </c>
      <c r="GP41" s="193">
        <f t="shared" si="221"/>
        <v>4.0079364199194289</v>
      </c>
      <c r="GQ41" s="72">
        <f t="shared" si="222"/>
        <v>57812.158608505481</v>
      </c>
      <c r="GU41" s="3">
        <f t="shared" si="223"/>
        <v>8.8833408423085434</v>
      </c>
      <c r="GV41" s="6">
        <f t="shared" si="224"/>
        <v>6.3191378846049941</v>
      </c>
      <c r="GW41" s="6">
        <f t="shared" si="225"/>
        <v>6.1141003580735678</v>
      </c>
      <c r="GX41" s="6">
        <f t="shared" si="226"/>
        <v>6.1701753457865616</v>
      </c>
      <c r="GY41" s="193">
        <f t="shared" si="227"/>
        <v>5.7040826692399165</v>
      </c>
      <c r="GZ41" s="193">
        <f t="shared" si="228"/>
        <v>4.2673341516703607</v>
      </c>
      <c r="HA41" s="193">
        <f t="shared" si="277"/>
        <v>3.9414378018971368</v>
      </c>
      <c r="HB41" s="193">
        <f t="shared" si="230"/>
        <v>4.0213007997713124</v>
      </c>
      <c r="HC41" s="205">
        <f t="shared" si="231"/>
        <v>58022.450238176592</v>
      </c>
      <c r="HG41" s="3">
        <f t="shared" si="37"/>
        <v>7.8583399758883257</v>
      </c>
      <c r="HH41" s="6">
        <f t="shared" si="38"/>
        <v>0</v>
      </c>
      <c r="HI41" s="6">
        <f t="shared" si="39"/>
        <v>0</v>
      </c>
      <c r="HJ41" s="6">
        <f t="shared" si="40"/>
        <v>0</v>
      </c>
      <c r="HK41" s="193">
        <f t="shared" si="232"/>
        <v>5.7006611785676959</v>
      </c>
      <c r="HL41" s="193">
        <f t="shared" si="232"/>
        <v>4.1745731882913786</v>
      </c>
      <c r="HM41" s="193">
        <f t="shared" si="232"/>
        <v>3.8150380693314694</v>
      </c>
      <c r="HN41" s="193">
        <f t="shared" si="232"/>
        <v>3.9040600573940507</v>
      </c>
      <c r="HO41" s="212">
        <f t="shared" si="233"/>
        <v>56327.590005238046</v>
      </c>
      <c r="HS41" s="3">
        <f t="shared" si="41"/>
        <v>7.5166730204149212</v>
      </c>
      <c r="HT41" s="6">
        <f t="shared" si="42"/>
        <v>0</v>
      </c>
      <c r="HU41" s="6">
        <f t="shared" si="43"/>
        <v>0</v>
      </c>
      <c r="HV41" s="6">
        <f t="shared" si="44"/>
        <v>0</v>
      </c>
      <c r="HW41" s="193">
        <f t="shared" si="234"/>
        <v>5.6995180752563757</v>
      </c>
      <c r="HX41" s="193">
        <f t="shared" si="234"/>
        <v>4.1745731882913786</v>
      </c>
      <c r="HY41" s="193">
        <f t="shared" si="234"/>
        <v>3.8150380693314694</v>
      </c>
      <c r="HZ41" s="193">
        <f t="shared" si="234"/>
        <v>3.9040600573940507</v>
      </c>
      <c r="IA41" s="212">
        <f t="shared" si="235"/>
        <v>56326.929674309249</v>
      </c>
      <c r="IE41" s="3">
        <f t="shared" si="45"/>
        <v>8.8833408423085434</v>
      </c>
      <c r="IF41" s="6">
        <f t="shared" si="46"/>
        <v>0</v>
      </c>
      <c r="IG41" s="6">
        <f t="shared" si="47"/>
        <v>0</v>
      </c>
      <c r="IH41" s="6">
        <f t="shared" si="48"/>
        <v>0</v>
      </c>
      <c r="II41" s="193">
        <f t="shared" si="236"/>
        <v>5.7040826692399165</v>
      </c>
      <c r="IJ41" s="193">
        <f t="shared" si="236"/>
        <v>4.1745731882913786</v>
      </c>
      <c r="IK41" s="193">
        <f t="shared" si="236"/>
        <v>3.8150380693314694</v>
      </c>
      <c r="IL41" s="193">
        <f t="shared" si="236"/>
        <v>3.9040600573940507</v>
      </c>
      <c r="IM41" s="205">
        <f t="shared" si="237"/>
        <v>56329.566527371833</v>
      </c>
      <c r="IQ41" s="3">
        <f t="shared" si="49"/>
        <v>0</v>
      </c>
      <c r="IR41" s="6">
        <f t="shared" si="50"/>
        <v>5.9505215080030354</v>
      </c>
      <c r="IS41" s="6">
        <f t="shared" si="51"/>
        <v>0</v>
      </c>
      <c r="IT41" s="6">
        <f t="shared" si="52"/>
        <v>0</v>
      </c>
      <c r="IU41" s="193">
        <f t="shared" si="238"/>
        <v>5.6740334309306508</v>
      </c>
      <c r="IV41" s="193">
        <f t="shared" si="238"/>
        <v>4.2621530809449455</v>
      </c>
      <c r="IW41" s="193">
        <f t="shared" si="238"/>
        <v>3.8150380693314694</v>
      </c>
      <c r="IX41" s="193">
        <f t="shared" si="238"/>
        <v>3.9040600573940507</v>
      </c>
      <c r="IY41" s="212">
        <f t="shared" si="239"/>
        <v>56530.486461275643</v>
      </c>
      <c r="JC41" s="3">
        <f t="shared" si="53"/>
        <v>0</v>
      </c>
      <c r="JD41" s="6">
        <f t="shared" si="54"/>
        <v>5.7925430608879118</v>
      </c>
      <c r="JE41" s="6">
        <f t="shared" si="55"/>
        <v>0</v>
      </c>
      <c r="JF41" s="6">
        <f t="shared" si="56"/>
        <v>0</v>
      </c>
      <c r="JG41" s="193">
        <f t="shared" si="240"/>
        <v>5.6740334309306508</v>
      </c>
      <c r="JH41" s="193">
        <f t="shared" si="240"/>
        <v>4.2599243782244436</v>
      </c>
      <c r="JI41" s="193">
        <f t="shared" si="240"/>
        <v>3.8150380693314694</v>
      </c>
      <c r="JJ41" s="193">
        <f t="shared" si="240"/>
        <v>3.9040600573940507</v>
      </c>
      <c r="JK41" s="212">
        <f t="shared" si="241"/>
        <v>56524.921362475092</v>
      </c>
      <c r="JO41" s="3">
        <f t="shared" si="57"/>
        <v>0</v>
      </c>
      <c r="JP41" s="6">
        <f t="shared" si="58"/>
        <v>6.3191378846049941</v>
      </c>
      <c r="JQ41" s="6">
        <f t="shared" si="59"/>
        <v>0</v>
      </c>
      <c r="JR41" s="6">
        <f t="shared" si="60"/>
        <v>0</v>
      </c>
      <c r="JS41" s="193">
        <f t="shared" si="242"/>
        <v>5.6740334309306508</v>
      </c>
      <c r="JT41" s="193">
        <f t="shared" si="242"/>
        <v>4.2673341516703607</v>
      </c>
      <c r="JU41" s="193">
        <f t="shared" si="242"/>
        <v>3.8150380693314694</v>
      </c>
      <c r="JV41" s="193">
        <f t="shared" si="242"/>
        <v>3.9040600573940507</v>
      </c>
      <c r="JW41" s="205">
        <f t="shared" si="243"/>
        <v>56543.425777676734</v>
      </c>
      <c r="KA41" s="3">
        <f t="shared" si="61"/>
        <v>0</v>
      </c>
      <c r="KB41" s="6">
        <f t="shared" si="62"/>
        <v>0</v>
      </c>
      <c r="KC41" s="6">
        <f t="shared" si="63"/>
        <v>5.8319111107778641</v>
      </c>
      <c r="KD41" s="6">
        <f t="shared" si="64"/>
        <v>0</v>
      </c>
      <c r="KE41" s="193">
        <f t="shared" si="244"/>
        <v>5.6740334309306508</v>
      </c>
      <c r="KF41" s="193">
        <f t="shared" si="244"/>
        <v>4.1745731882913786</v>
      </c>
      <c r="KG41" s="193">
        <f t="shared" si="244"/>
        <v>3.9359425385747064</v>
      </c>
      <c r="KH41" s="193">
        <f t="shared" si="244"/>
        <v>3.9040600573940507</v>
      </c>
      <c r="KI41" s="212">
        <f t="shared" si="245"/>
        <v>56904.448714604652</v>
      </c>
      <c r="KM41" s="3">
        <f t="shared" si="65"/>
        <v>0</v>
      </c>
      <c r="KN41" s="6">
        <f t="shared" si="66"/>
        <v>0</v>
      </c>
      <c r="KO41" s="6">
        <f t="shared" si="67"/>
        <v>5.1734695337545578</v>
      </c>
      <c r="KP41" s="6">
        <f t="shared" si="68"/>
        <v>0</v>
      </c>
      <c r="KQ41" s="193">
        <f t="shared" si="246"/>
        <v>5.6740334309306508</v>
      </c>
      <c r="KR41" s="193">
        <f t="shared" si="246"/>
        <v>4.1745731882913786</v>
      </c>
      <c r="KS41" s="193">
        <f t="shared" si="246"/>
        <v>3.9230015878922293</v>
      </c>
      <c r="KT41" s="193">
        <f t="shared" si="246"/>
        <v>3.9040600573940507</v>
      </c>
      <c r="KU41" s="212">
        <f t="shared" si="247"/>
        <v>56840.762233301117</v>
      </c>
      <c r="KY41" s="3">
        <f t="shared" si="69"/>
        <v>0</v>
      </c>
      <c r="KZ41" s="6">
        <f t="shared" si="70"/>
        <v>0</v>
      </c>
      <c r="LA41" s="6">
        <f t="shared" si="71"/>
        <v>6.1141003580735678</v>
      </c>
      <c r="LB41" s="6">
        <f t="shared" si="72"/>
        <v>0</v>
      </c>
      <c r="LC41" s="193">
        <f t="shared" si="248"/>
        <v>5.6740334309306508</v>
      </c>
      <c r="LD41" s="193">
        <f t="shared" si="248"/>
        <v>4.1745731882913786</v>
      </c>
      <c r="LE41" s="193">
        <f t="shared" si="248"/>
        <v>3.9414378018971368</v>
      </c>
      <c r="LF41" s="193">
        <f t="shared" si="248"/>
        <v>3.9040600573940507</v>
      </c>
      <c r="LG41" s="205">
        <f t="shared" si="249"/>
        <v>56931.514210122652</v>
      </c>
      <c r="LK41" s="3">
        <f t="shared" si="73"/>
        <v>0</v>
      </c>
      <c r="LL41" s="6">
        <f t="shared" si="74"/>
        <v>0</v>
      </c>
      <c r="LM41" s="6">
        <f t="shared" si="75"/>
        <v>0</v>
      </c>
      <c r="LN41" s="6">
        <f t="shared" si="76"/>
        <v>5.8246455264225139</v>
      </c>
      <c r="LO41" s="193">
        <f t="shared" si="250"/>
        <v>5.6740334309306508</v>
      </c>
      <c r="LP41" s="193">
        <f t="shared" si="250"/>
        <v>4.1745731882913786</v>
      </c>
      <c r="LQ41" s="193">
        <f t="shared" si="250"/>
        <v>3.8150380693314694</v>
      </c>
      <c r="LR41" s="193">
        <f t="shared" si="250"/>
        <v>4.0150863090148743</v>
      </c>
      <c r="LS41" s="212">
        <f t="shared" si="251"/>
        <v>57094.857575578244</v>
      </c>
      <c r="LW41" s="3">
        <f t="shared" si="77"/>
        <v>0</v>
      </c>
      <c r="LX41" s="6">
        <f t="shared" si="78"/>
        <v>0</v>
      </c>
      <c r="LY41" s="6">
        <f t="shared" si="79"/>
        <v>0</v>
      </c>
      <c r="LZ41" s="6">
        <f t="shared" si="80"/>
        <v>5.4297543042921745</v>
      </c>
      <c r="MA41" s="193">
        <f t="shared" si="252"/>
        <v>5.6740334309306508</v>
      </c>
      <c r="MB41" s="193">
        <f t="shared" si="252"/>
        <v>4.1745731882913786</v>
      </c>
      <c r="MC41" s="193">
        <f t="shared" si="252"/>
        <v>3.8150380693314694</v>
      </c>
      <c r="MD41" s="193">
        <f t="shared" si="252"/>
        <v>4.0079364199194289</v>
      </c>
      <c r="ME41" s="212">
        <f t="shared" si="253"/>
        <v>57044.130411630213</v>
      </c>
      <c r="MI41" s="3">
        <f t="shared" si="81"/>
        <v>0</v>
      </c>
      <c r="MJ41" s="6">
        <f t="shared" si="82"/>
        <v>0</v>
      </c>
      <c r="MK41" s="6">
        <f t="shared" si="83"/>
        <v>0</v>
      </c>
      <c r="ML41" s="6">
        <f t="shared" si="84"/>
        <v>6.1701753457865616</v>
      </c>
      <c r="MM41" s="193">
        <f t="shared" si="254"/>
        <v>5.6740334309306508</v>
      </c>
      <c r="MN41" s="193">
        <f t="shared" si="254"/>
        <v>4.1745731882913786</v>
      </c>
      <c r="MO41" s="193">
        <f t="shared" si="254"/>
        <v>3.8150380693314694</v>
      </c>
      <c r="MP41" s="193">
        <f t="shared" si="254"/>
        <v>4.0213007997713124</v>
      </c>
      <c r="MQ41" s="205">
        <f t="shared" si="255"/>
        <v>57138.984900274547</v>
      </c>
      <c r="MT41" s="3">
        <f t="shared" si="85"/>
        <v>6.4916721539947035</v>
      </c>
      <c r="MU41" s="6">
        <f t="shared" si="86"/>
        <v>5.2659482371708286</v>
      </c>
      <c r="MV41" s="6">
        <f t="shared" si="87"/>
        <v>5.4086272398343089</v>
      </c>
      <c r="MW41" s="6">
        <f t="shared" si="88"/>
        <v>5.9233683319550989</v>
      </c>
      <c r="MX41" s="193">
        <f t="shared" si="256"/>
        <v>5.6960809042373475</v>
      </c>
      <c r="MY41" s="193">
        <f t="shared" si="256"/>
        <v>4.252459289910389</v>
      </c>
      <c r="MZ41" s="193">
        <f t="shared" si="256"/>
        <v>3.9276426042516657</v>
      </c>
      <c r="NA41" s="193">
        <f t="shared" si="256"/>
        <v>4.0168658221038056</v>
      </c>
      <c r="NB41" s="212">
        <f t="shared" si="257"/>
        <v>57878.488917563911</v>
      </c>
      <c r="NF41" s="3">
        <f t="shared" si="89"/>
        <v>6.4916721539947035</v>
      </c>
      <c r="NG41" s="6">
        <f t="shared" si="90"/>
        <v>0</v>
      </c>
      <c r="NH41" s="6">
        <f t="shared" si="91"/>
        <v>0</v>
      </c>
      <c r="NI41" s="6">
        <f t="shared" si="92"/>
        <v>0</v>
      </c>
      <c r="NJ41" s="193">
        <f t="shared" si="258"/>
        <v>5.6960809042373475</v>
      </c>
      <c r="NK41" s="193">
        <f t="shared" si="258"/>
        <v>4.1745731882913786</v>
      </c>
      <c r="NL41" s="193">
        <f t="shared" si="258"/>
        <v>3.8150380693314694</v>
      </c>
      <c r="NM41" s="193">
        <f t="shared" si="258"/>
        <v>3.9040600573940507</v>
      </c>
      <c r="NN41" s="212">
        <f t="shared" si="259"/>
        <v>56324.944187080684</v>
      </c>
      <c r="NR41" s="3">
        <f t="shared" si="93"/>
        <v>0</v>
      </c>
      <c r="NS41" s="6">
        <f t="shared" si="94"/>
        <v>5.2659482371708286</v>
      </c>
      <c r="NT41" s="6">
        <f t="shared" si="95"/>
        <v>0</v>
      </c>
      <c r="NU41" s="6">
        <f t="shared" si="96"/>
        <v>0</v>
      </c>
      <c r="NV41" s="193">
        <f t="shared" si="260"/>
        <v>5.6740334309306508</v>
      </c>
      <c r="NW41" s="193">
        <f t="shared" si="260"/>
        <v>4.252459289910389</v>
      </c>
      <c r="NX41" s="193">
        <f t="shared" si="260"/>
        <v>3.8150380693314694</v>
      </c>
      <c r="NY41" s="193">
        <f t="shared" si="260"/>
        <v>3.9040600573940507</v>
      </c>
      <c r="NZ41" s="212">
        <f t="shared" si="261"/>
        <v>56506.2849332767</v>
      </c>
      <c r="OD41" s="3">
        <f t="shared" si="97"/>
        <v>0</v>
      </c>
      <c r="OE41" s="6">
        <f t="shared" si="98"/>
        <v>0</v>
      </c>
      <c r="OF41" s="6">
        <f t="shared" si="99"/>
        <v>5.4086272398343089</v>
      </c>
      <c r="OG41" s="6">
        <f t="shared" si="100"/>
        <v>0</v>
      </c>
      <c r="OH41" s="193">
        <f t="shared" si="262"/>
        <v>5.6740334309306508</v>
      </c>
      <c r="OI41" s="193">
        <f t="shared" si="262"/>
        <v>4.1745731882913786</v>
      </c>
      <c r="OJ41" s="193">
        <f t="shared" si="262"/>
        <v>3.9276426042516657</v>
      </c>
      <c r="OK41" s="193">
        <f t="shared" si="262"/>
        <v>3.9040600573940507</v>
      </c>
      <c r="OL41" s="212">
        <f t="shared" si="263"/>
        <v>56863.593930407369</v>
      </c>
      <c r="OP41" s="3">
        <f t="shared" si="101"/>
        <v>0</v>
      </c>
      <c r="OQ41" s="6">
        <f t="shared" si="102"/>
        <v>0</v>
      </c>
      <c r="OR41" s="6">
        <f t="shared" si="103"/>
        <v>0</v>
      </c>
      <c r="OS41" s="6">
        <f t="shared" si="104"/>
        <v>5.9233683319550989</v>
      </c>
      <c r="OT41" s="193">
        <f t="shared" si="264"/>
        <v>5.6740334309306508</v>
      </c>
      <c r="OU41" s="193">
        <f t="shared" si="264"/>
        <v>4.1745731882913786</v>
      </c>
      <c r="OV41" s="193">
        <f t="shared" si="264"/>
        <v>3.8150380693314694</v>
      </c>
      <c r="OW41" s="193">
        <f t="shared" si="264"/>
        <v>4.0168658221038056</v>
      </c>
      <c r="OX41" s="232">
        <f t="shared" si="265"/>
        <v>57107.489906795163</v>
      </c>
    </row>
    <row r="42" spans="2:414" x14ac:dyDescent="0.2">
      <c r="B42" s="81">
        <v>45549</v>
      </c>
      <c r="C42">
        <v>142</v>
      </c>
      <c r="D42">
        <v>11.230106261623797</v>
      </c>
      <c r="E42">
        <v>0</v>
      </c>
      <c r="F42">
        <v>0</v>
      </c>
      <c r="G42">
        <v>0</v>
      </c>
      <c r="H42">
        <v>0</v>
      </c>
      <c r="I42">
        <v>0</v>
      </c>
      <c r="J42">
        <v>0</v>
      </c>
      <c r="K42">
        <v>1</v>
      </c>
      <c r="L42">
        <v>0</v>
      </c>
      <c r="M42">
        <v>0</v>
      </c>
      <c r="N42">
        <v>0</v>
      </c>
      <c r="O42">
        <v>0</v>
      </c>
      <c r="P42">
        <v>0</v>
      </c>
      <c r="Q42">
        <v>0</v>
      </c>
      <c r="R42">
        <v>0</v>
      </c>
      <c r="S42">
        <v>0</v>
      </c>
      <c r="T42">
        <v>20164</v>
      </c>
      <c r="U42">
        <v>6.8421869583093304</v>
      </c>
      <c r="V42">
        <v>5.2727855367075467</v>
      </c>
      <c r="W42">
        <v>4.7090225750118639</v>
      </c>
      <c r="X42">
        <v>4.8892671886222328</v>
      </c>
      <c r="Y42" s="3">
        <v>645.32832881676518</v>
      </c>
      <c r="Z42" s="3">
        <v>129.94618438456808</v>
      </c>
      <c r="AA42" s="3">
        <v>65.56518390110665</v>
      </c>
      <c r="AB42" s="3">
        <v>83.252746237115772</v>
      </c>
      <c r="AC42">
        <v>1</v>
      </c>
      <c r="AD42">
        <v>0</v>
      </c>
      <c r="AE42" s="6"/>
      <c r="AF42" s="1" t="s">
        <v>5</v>
      </c>
      <c r="AG42">
        <v>142</v>
      </c>
      <c r="AH42" s="189">
        <v>45549</v>
      </c>
      <c r="AI42">
        <f t="shared" si="105"/>
        <v>9</v>
      </c>
      <c r="AJ42">
        <v>142</v>
      </c>
      <c r="AK42">
        <v>1</v>
      </c>
      <c r="AL42">
        <v>0</v>
      </c>
      <c r="AM42">
        <v>0</v>
      </c>
      <c r="AN42">
        <v>0</v>
      </c>
      <c r="AO42">
        <v>0</v>
      </c>
      <c r="AP42">
        <v>0</v>
      </c>
      <c r="AQ42">
        <v>0</v>
      </c>
      <c r="AS42" s="37"/>
      <c r="AT42" s="37"/>
      <c r="AU42" s="6">
        <f t="shared" si="106"/>
        <v>0</v>
      </c>
      <c r="AV42" s="6">
        <f t="shared" si="107"/>
        <v>0</v>
      </c>
      <c r="AW42" s="6">
        <f t="shared" si="108"/>
        <v>0</v>
      </c>
      <c r="AX42" s="6">
        <f t="shared" si="109"/>
        <v>0</v>
      </c>
      <c r="AY42" s="193">
        <f t="shared" si="110"/>
        <v>5.6740334309306508</v>
      </c>
      <c r="AZ42" s="193">
        <f t="shared" si="111"/>
        <v>4.1745731882913786</v>
      </c>
      <c r="BA42" s="193">
        <f t="shared" si="112"/>
        <v>3.8150380693314694</v>
      </c>
      <c r="BB42" s="193">
        <f t="shared" si="113"/>
        <v>3.9040600573940507</v>
      </c>
      <c r="BC42" s="72">
        <f t="shared" si="114"/>
        <v>56312.210093717425</v>
      </c>
      <c r="BG42" s="3">
        <f t="shared" si="115"/>
        <v>6.7053432191431437</v>
      </c>
      <c r="BH42" s="6">
        <f t="shared" si="116"/>
        <v>0</v>
      </c>
      <c r="BI42" s="6">
        <f t="shared" si="117"/>
        <v>0</v>
      </c>
      <c r="BJ42" s="6">
        <f t="shared" si="118"/>
        <v>0</v>
      </c>
      <c r="BK42" s="193">
        <f t="shared" si="119"/>
        <v>5.6967983901862853</v>
      </c>
      <c r="BL42" s="193">
        <f t="shared" si="120"/>
        <v>4.1745731882913786</v>
      </c>
      <c r="BM42" s="193">
        <f t="shared" si="121"/>
        <v>3.8150380693314694</v>
      </c>
      <c r="BN42" s="193">
        <f t="shared" si="122"/>
        <v>3.9040600573940507</v>
      </c>
      <c r="BO42" s="72">
        <f t="shared" si="123"/>
        <v>56325.358638184145</v>
      </c>
      <c r="BS42" s="3">
        <f t="shared" si="124"/>
        <v>6.7053643456652505</v>
      </c>
      <c r="BT42" s="6">
        <f t="shared" si="125"/>
        <v>0</v>
      </c>
      <c r="BU42" s="6">
        <f t="shared" si="126"/>
        <v>0</v>
      </c>
      <c r="BV42" s="6">
        <f t="shared" si="127"/>
        <v>0</v>
      </c>
      <c r="BW42" s="193">
        <f t="shared" si="128"/>
        <v>5.6967984611015758</v>
      </c>
      <c r="BX42" s="193">
        <f t="shared" si="129"/>
        <v>4.1745731882913786</v>
      </c>
      <c r="BY42" s="193">
        <f t="shared" si="266"/>
        <v>3.8150380693314694</v>
      </c>
      <c r="BZ42" s="193">
        <f t="shared" si="131"/>
        <v>3.9040600573940507</v>
      </c>
      <c r="CA42" s="72">
        <f t="shared" si="132"/>
        <v>56325.358638184145</v>
      </c>
      <c r="CE42" s="3">
        <f t="shared" si="133"/>
        <v>0</v>
      </c>
      <c r="CF42" s="6">
        <f t="shared" si="134"/>
        <v>5.2727855367075467</v>
      </c>
      <c r="CG42" s="6">
        <f t="shared" si="135"/>
        <v>0</v>
      </c>
      <c r="CH42" s="6">
        <f t="shared" si="136"/>
        <v>0</v>
      </c>
      <c r="CI42" s="193">
        <f t="shared" si="137"/>
        <v>5.6740334309306508</v>
      </c>
      <c r="CJ42" s="193">
        <f t="shared" si="138"/>
        <v>4.2525565744609901</v>
      </c>
      <c r="CK42" s="193">
        <f t="shared" si="267"/>
        <v>3.8150380693314694</v>
      </c>
      <c r="CL42" s="193">
        <f t="shared" si="140"/>
        <v>3.9040600573940507</v>
      </c>
      <c r="CM42" s="72">
        <f t="shared" si="141"/>
        <v>56506.527762502999</v>
      </c>
      <c r="CQ42" s="3">
        <f t="shared" si="142"/>
        <v>0</v>
      </c>
      <c r="CR42" s="6">
        <f t="shared" si="143"/>
        <v>5.2728428826162608</v>
      </c>
      <c r="CS42" s="6">
        <f t="shared" si="144"/>
        <v>0</v>
      </c>
      <c r="CT42" s="6">
        <f t="shared" si="145"/>
        <v>0</v>
      </c>
      <c r="CU42" s="193">
        <f t="shared" si="146"/>
        <v>5.6740334309306508</v>
      </c>
      <c r="CV42" s="193">
        <f t="shared" si="147"/>
        <v>4.2525573903675173</v>
      </c>
      <c r="CW42" s="193">
        <f t="shared" si="268"/>
        <v>3.8150380693314694</v>
      </c>
      <c r="CX42" s="193">
        <f t="shared" si="149"/>
        <v>3.9040600573940507</v>
      </c>
      <c r="CY42" s="72">
        <f t="shared" si="150"/>
        <v>56506.529799068732</v>
      </c>
      <c r="DC42" s="3">
        <f t="shared" si="151"/>
        <v>0</v>
      </c>
      <c r="DD42" s="6">
        <f t="shared" si="152"/>
        <v>0</v>
      </c>
      <c r="DE42" s="6">
        <f t="shared" si="153"/>
        <v>4.9444737037624575</v>
      </c>
      <c r="DF42" s="6">
        <f t="shared" si="154"/>
        <v>0</v>
      </c>
      <c r="DG42" s="193">
        <f t="shared" si="155"/>
        <v>5.6740334309306508</v>
      </c>
      <c r="DH42" s="193">
        <f t="shared" si="156"/>
        <v>4.1745731882913786</v>
      </c>
      <c r="DI42" s="193">
        <f t="shared" si="269"/>
        <v>3.9184613861493056</v>
      </c>
      <c r="DJ42" s="193">
        <f t="shared" si="158"/>
        <v>3.9040600573940507</v>
      </c>
      <c r="DK42" s="72">
        <f t="shared" si="159"/>
        <v>56818.435369213636</v>
      </c>
      <c r="DO42" s="3">
        <f t="shared" si="160"/>
        <v>0</v>
      </c>
      <c r="DP42" s="6">
        <f t="shared" si="161"/>
        <v>0</v>
      </c>
      <c r="DQ42" s="6">
        <f t="shared" si="162"/>
        <v>4.7091135194588345</v>
      </c>
      <c r="DR42" s="6">
        <f t="shared" si="163"/>
        <v>0</v>
      </c>
      <c r="DS42" s="193">
        <f t="shared" si="164"/>
        <v>5.6740334309306508</v>
      </c>
      <c r="DT42" s="193">
        <f t="shared" si="165"/>
        <v>4.1745731882913786</v>
      </c>
      <c r="DU42" s="193">
        <f t="shared" si="270"/>
        <v>3.913773420518754</v>
      </c>
      <c r="DV42" s="193">
        <f t="shared" si="167"/>
        <v>3.9040600573940507</v>
      </c>
      <c r="DW42" s="72">
        <f t="shared" si="168"/>
        <v>56795.391065132288</v>
      </c>
      <c r="EA42" s="3">
        <f t="shared" si="169"/>
        <v>0</v>
      </c>
      <c r="EB42" s="6">
        <f t="shared" si="170"/>
        <v>0</v>
      </c>
      <c r="EC42" s="6">
        <f t="shared" si="171"/>
        <v>0</v>
      </c>
      <c r="ED42" s="6">
        <f t="shared" si="172"/>
        <v>14.667801565866698</v>
      </c>
      <c r="EE42" s="193">
        <f t="shared" si="173"/>
        <v>5.6740334309306508</v>
      </c>
      <c r="EF42" s="193">
        <f t="shared" si="174"/>
        <v>4.1745731882913786</v>
      </c>
      <c r="EG42" s="193">
        <f t="shared" si="271"/>
        <v>3.8150380693314694</v>
      </c>
      <c r="EH42" s="193">
        <f t="shared" si="176"/>
        <v>4.1631121777826516</v>
      </c>
      <c r="EI42" s="72">
        <f t="shared" si="177"/>
        <v>58155.268171921511</v>
      </c>
      <c r="EM42" s="3">
        <f t="shared" si="178"/>
        <v>0</v>
      </c>
      <c r="EN42" s="6">
        <f t="shared" si="179"/>
        <v>0</v>
      </c>
      <c r="EO42" s="6">
        <f t="shared" si="180"/>
        <v>0</v>
      </c>
      <c r="EP42" s="6">
        <f t="shared" si="181"/>
        <v>4.8893878605221843</v>
      </c>
      <c r="EQ42" s="193">
        <f t="shared" si="182"/>
        <v>5.6740334309306508</v>
      </c>
      <c r="ER42" s="193">
        <f t="shared" si="183"/>
        <v>4.1745731882913786</v>
      </c>
      <c r="ES42" s="193">
        <f t="shared" si="272"/>
        <v>3.8150380693314694</v>
      </c>
      <c r="ET42" s="193">
        <f t="shared" si="185"/>
        <v>3.9980689769031863</v>
      </c>
      <c r="EU42" s="72">
        <f t="shared" si="186"/>
        <v>56974.196708519929</v>
      </c>
      <c r="EY42" s="3">
        <f t="shared" si="187"/>
        <v>6.7053432191431437</v>
      </c>
      <c r="EZ42" s="6">
        <f t="shared" si="188"/>
        <v>5.2727855367075467</v>
      </c>
      <c r="FA42" s="6">
        <f t="shared" si="189"/>
        <v>4.9444737037624575</v>
      </c>
      <c r="FB42" s="6">
        <f t="shared" si="190"/>
        <v>14.667801565866698</v>
      </c>
      <c r="FC42" s="193">
        <f t="shared" si="191"/>
        <v>5.6967983901862853</v>
      </c>
      <c r="FD42" s="193">
        <f t="shared" si="192"/>
        <v>4.2525565744609901</v>
      </c>
      <c r="FE42" s="193">
        <f t="shared" si="273"/>
        <v>3.9184613861493056</v>
      </c>
      <c r="FF42" s="193">
        <f t="shared" si="194"/>
        <v>4.1631121777826516</v>
      </c>
      <c r="FG42" s="72">
        <f t="shared" si="195"/>
        <v>58894.291630786895</v>
      </c>
      <c r="FK42" s="3">
        <f t="shared" si="196"/>
        <v>6.8422080848314382</v>
      </c>
      <c r="FL42" s="6">
        <f t="shared" si="197"/>
        <v>5.2728428826162608</v>
      </c>
      <c r="FM42" s="6">
        <f t="shared" si="198"/>
        <v>4.7091135194588345</v>
      </c>
      <c r="FN42" s="6">
        <f t="shared" si="199"/>
        <v>4.8893878605221843</v>
      </c>
      <c r="FO42" s="193">
        <f t="shared" si="200"/>
        <v>5.6972576983122041</v>
      </c>
      <c r="FP42" s="193">
        <f t="shared" si="201"/>
        <v>4.2525573903675173</v>
      </c>
      <c r="FQ42" s="193">
        <f t="shared" si="274"/>
        <v>3.913773420518754</v>
      </c>
      <c r="FR42" s="193">
        <f t="shared" si="203"/>
        <v>3.9980689769031863</v>
      </c>
      <c r="FS42" s="205">
        <f t="shared" si="204"/>
        <v>57675.084020580267</v>
      </c>
      <c r="FW42" s="3">
        <f t="shared" si="205"/>
        <v>7.8685150020557293</v>
      </c>
      <c r="FX42" s="6">
        <f t="shared" si="206"/>
        <v>5.9582476564795268</v>
      </c>
      <c r="FY42" s="6">
        <f t="shared" si="207"/>
        <v>5.8391879930147113</v>
      </c>
      <c r="FZ42" s="6">
        <f t="shared" si="208"/>
        <v>5.7693352825742341</v>
      </c>
      <c r="GA42" s="193">
        <f t="shared" si="209"/>
        <v>5.7006952007724454</v>
      </c>
      <c r="GB42" s="193">
        <f t="shared" si="210"/>
        <v>4.2622619513514968</v>
      </c>
      <c r="GC42" s="193">
        <f t="shared" si="275"/>
        <v>3.9360846262362643</v>
      </c>
      <c r="GD42" s="193">
        <f t="shared" si="212"/>
        <v>4.0140879367203679</v>
      </c>
      <c r="GE42" s="72">
        <f t="shared" si="213"/>
        <v>57928.60448288935</v>
      </c>
      <c r="GI42" s="3">
        <f t="shared" si="214"/>
        <v>7.5264056541402642</v>
      </c>
      <c r="GJ42" s="6">
        <f t="shared" si="215"/>
        <v>5.8000640903783021</v>
      </c>
      <c r="GK42" s="6">
        <f t="shared" si="216"/>
        <v>5.1799248325130511</v>
      </c>
      <c r="GL42" s="6">
        <f t="shared" si="217"/>
        <v>5.378193907484456</v>
      </c>
      <c r="GM42" s="193">
        <f t="shared" si="218"/>
        <v>5.6995506554795785</v>
      </c>
      <c r="GN42" s="193">
        <f t="shared" si="219"/>
        <v>4.2600305948685691</v>
      </c>
      <c r="GO42" s="193">
        <f t="shared" si="276"/>
        <v>3.9231292760664518</v>
      </c>
      <c r="GP42" s="193">
        <f t="shared" si="221"/>
        <v>4.0069990843364343</v>
      </c>
      <c r="GQ42" s="72">
        <f t="shared" si="222"/>
        <v>57806.351474865631</v>
      </c>
      <c r="GU42" s="3">
        <f t="shared" si="223"/>
        <v>8.8948430458021299</v>
      </c>
      <c r="GV42" s="6">
        <f t="shared" si="224"/>
        <v>6.3273426440490557</v>
      </c>
      <c r="GW42" s="6">
        <f t="shared" si="225"/>
        <v>6.1217293475154237</v>
      </c>
      <c r="GX42" s="6">
        <f t="shared" si="226"/>
        <v>6.1115839857777914</v>
      </c>
      <c r="GY42" s="193">
        <f t="shared" si="227"/>
        <v>5.7041209976757479</v>
      </c>
      <c r="GZ42" s="193">
        <f t="shared" si="228"/>
        <v>4.2674491684496143</v>
      </c>
      <c r="HA42" s="193">
        <f t="shared" si="277"/>
        <v>3.9415859479742172</v>
      </c>
      <c r="HB42" s="193">
        <f t="shared" si="230"/>
        <v>4.0202497263620787</v>
      </c>
      <c r="HC42" s="205">
        <f t="shared" si="231"/>
        <v>58015.930321747575</v>
      </c>
      <c r="HG42" s="3">
        <f t="shared" si="37"/>
        <v>7.8685150020557293</v>
      </c>
      <c r="HH42" s="6">
        <f t="shared" si="38"/>
        <v>0</v>
      </c>
      <c r="HI42" s="6">
        <f t="shared" si="39"/>
        <v>0</v>
      </c>
      <c r="HJ42" s="6">
        <f t="shared" si="40"/>
        <v>0</v>
      </c>
      <c r="HK42" s="193">
        <f t="shared" si="232"/>
        <v>5.7006952007724454</v>
      </c>
      <c r="HL42" s="193">
        <f t="shared" si="232"/>
        <v>4.1745731882913786</v>
      </c>
      <c r="HM42" s="193">
        <f t="shared" si="232"/>
        <v>3.8150380693314694</v>
      </c>
      <c r="HN42" s="193">
        <f t="shared" si="232"/>
        <v>3.9040600573940507</v>
      </c>
      <c r="HO42" s="212">
        <f t="shared" si="233"/>
        <v>56327.609658798152</v>
      </c>
      <c r="HS42" s="3">
        <f t="shared" si="41"/>
        <v>7.5264056541402642</v>
      </c>
      <c r="HT42" s="6">
        <f t="shared" si="42"/>
        <v>0</v>
      </c>
      <c r="HU42" s="6">
        <f t="shared" si="43"/>
        <v>0</v>
      </c>
      <c r="HV42" s="6">
        <f t="shared" si="44"/>
        <v>0</v>
      </c>
      <c r="HW42" s="193">
        <f t="shared" si="234"/>
        <v>5.6995506554795785</v>
      </c>
      <c r="HX42" s="193">
        <f t="shared" si="234"/>
        <v>4.1745731882913786</v>
      </c>
      <c r="HY42" s="193">
        <f t="shared" si="234"/>
        <v>3.8150380693314694</v>
      </c>
      <c r="HZ42" s="193">
        <f t="shared" si="234"/>
        <v>3.9040600573940507</v>
      </c>
      <c r="IA42" s="212">
        <f t="shared" si="235"/>
        <v>56326.948494661119</v>
      </c>
      <c r="IE42" s="3">
        <f t="shared" si="45"/>
        <v>8.8948430458021299</v>
      </c>
      <c r="IF42" s="6">
        <f t="shared" si="46"/>
        <v>0</v>
      </c>
      <c r="IG42" s="6">
        <f t="shared" si="47"/>
        <v>0</v>
      </c>
      <c r="IH42" s="6">
        <f t="shared" si="48"/>
        <v>0</v>
      </c>
      <c r="II42" s="193">
        <f t="shared" si="236"/>
        <v>5.7041209976757479</v>
      </c>
      <c r="IJ42" s="193">
        <f t="shared" si="236"/>
        <v>4.1745731882913786</v>
      </c>
      <c r="IK42" s="193">
        <f t="shared" si="236"/>
        <v>3.8150380693314694</v>
      </c>
      <c r="IL42" s="193">
        <f t="shared" si="236"/>
        <v>3.9040600573940507</v>
      </c>
      <c r="IM42" s="205">
        <f t="shared" si="237"/>
        <v>56329.588669283949</v>
      </c>
      <c r="IQ42" s="3">
        <f t="shared" si="49"/>
        <v>0</v>
      </c>
      <c r="IR42" s="6">
        <f t="shared" si="50"/>
        <v>5.9582476564795268</v>
      </c>
      <c r="IS42" s="6">
        <f t="shared" si="51"/>
        <v>0</v>
      </c>
      <c r="IT42" s="6">
        <f t="shared" si="52"/>
        <v>0</v>
      </c>
      <c r="IU42" s="193">
        <f t="shared" si="238"/>
        <v>5.6740334309306508</v>
      </c>
      <c r="IV42" s="193">
        <f t="shared" si="238"/>
        <v>4.2622619513514968</v>
      </c>
      <c r="IW42" s="193">
        <f t="shared" si="238"/>
        <v>3.8150380693314694</v>
      </c>
      <c r="IX42" s="193">
        <f t="shared" si="238"/>
        <v>3.9040600573940507</v>
      </c>
      <c r="IY42" s="212">
        <f t="shared" si="239"/>
        <v>56530.758326089461</v>
      </c>
      <c r="JC42" s="3">
        <f t="shared" si="53"/>
        <v>0</v>
      </c>
      <c r="JD42" s="6">
        <f t="shared" si="54"/>
        <v>5.8000640903783021</v>
      </c>
      <c r="JE42" s="6">
        <f t="shared" si="55"/>
        <v>0</v>
      </c>
      <c r="JF42" s="6">
        <f t="shared" si="56"/>
        <v>0</v>
      </c>
      <c r="JG42" s="193">
        <f t="shared" si="240"/>
        <v>5.6740334309306508</v>
      </c>
      <c r="JH42" s="193">
        <f t="shared" si="240"/>
        <v>4.2600305948685691</v>
      </c>
      <c r="JI42" s="193">
        <f t="shared" si="240"/>
        <v>3.8150380693314694</v>
      </c>
      <c r="JJ42" s="193">
        <f t="shared" si="240"/>
        <v>3.9040600573940507</v>
      </c>
      <c r="JK42" s="212">
        <f t="shared" si="241"/>
        <v>56525.18657434186</v>
      </c>
      <c r="JO42" s="3">
        <f t="shared" si="57"/>
        <v>0</v>
      </c>
      <c r="JP42" s="6">
        <f t="shared" si="58"/>
        <v>6.3273426440490557</v>
      </c>
      <c r="JQ42" s="6">
        <f t="shared" si="59"/>
        <v>0</v>
      </c>
      <c r="JR42" s="6">
        <f t="shared" si="60"/>
        <v>0</v>
      </c>
      <c r="JS42" s="193">
        <f t="shared" si="242"/>
        <v>5.6740334309306508</v>
      </c>
      <c r="JT42" s="193">
        <f t="shared" si="242"/>
        <v>4.2674491684496143</v>
      </c>
      <c r="JU42" s="193">
        <f t="shared" si="242"/>
        <v>3.8150380693314694</v>
      </c>
      <c r="JV42" s="193">
        <f t="shared" si="242"/>
        <v>3.9040600573940507</v>
      </c>
      <c r="JW42" s="205">
        <f t="shared" si="243"/>
        <v>56543.71305663263</v>
      </c>
      <c r="KA42" s="3">
        <f t="shared" si="61"/>
        <v>0</v>
      </c>
      <c r="KB42" s="6">
        <f t="shared" si="62"/>
        <v>0</v>
      </c>
      <c r="KC42" s="6">
        <f t="shared" si="63"/>
        <v>5.8391879930147113</v>
      </c>
      <c r="KD42" s="6">
        <f t="shared" si="64"/>
        <v>0</v>
      </c>
      <c r="KE42" s="193">
        <f t="shared" si="244"/>
        <v>5.6740334309306508</v>
      </c>
      <c r="KF42" s="193">
        <f t="shared" si="244"/>
        <v>4.1745731882913786</v>
      </c>
      <c r="KG42" s="193">
        <f t="shared" si="244"/>
        <v>3.9360846262362643</v>
      </c>
      <c r="KH42" s="193">
        <f t="shared" si="244"/>
        <v>3.9040600573940507</v>
      </c>
      <c r="KI42" s="212">
        <f t="shared" si="245"/>
        <v>56905.148368489776</v>
      </c>
      <c r="KM42" s="3">
        <f t="shared" si="65"/>
        <v>0</v>
      </c>
      <c r="KN42" s="6">
        <f t="shared" si="66"/>
        <v>0</v>
      </c>
      <c r="KO42" s="6">
        <f t="shared" si="67"/>
        <v>5.1799248325130511</v>
      </c>
      <c r="KP42" s="6">
        <f t="shared" si="68"/>
        <v>0</v>
      </c>
      <c r="KQ42" s="193">
        <f t="shared" si="246"/>
        <v>5.6740334309306508</v>
      </c>
      <c r="KR42" s="193">
        <f t="shared" si="246"/>
        <v>4.1745731882913786</v>
      </c>
      <c r="KS42" s="193">
        <f t="shared" si="246"/>
        <v>3.9231292760664518</v>
      </c>
      <c r="KT42" s="193">
        <f t="shared" si="246"/>
        <v>3.9040600573940507</v>
      </c>
      <c r="KU42" s="212">
        <f t="shared" si="247"/>
        <v>56841.39027859077</v>
      </c>
      <c r="KY42" s="3">
        <f t="shared" si="69"/>
        <v>0</v>
      </c>
      <c r="KZ42" s="6">
        <f t="shared" si="70"/>
        <v>0</v>
      </c>
      <c r="LA42" s="6">
        <f t="shared" si="71"/>
        <v>6.1217293475154237</v>
      </c>
      <c r="LB42" s="6">
        <f t="shared" si="72"/>
        <v>0</v>
      </c>
      <c r="LC42" s="193">
        <f t="shared" si="248"/>
        <v>5.6740334309306508</v>
      </c>
      <c r="LD42" s="193">
        <f t="shared" si="248"/>
        <v>4.1745731882913786</v>
      </c>
      <c r="LE42" s="193">
        <f t="shared" si="248"/>
        <v>3.9415859479742172</v>
      </c>
      <c r="LF42" s="193">
        <f t="shared" si="248"/>
        <v>3.9040600573940507</v>
      </c>
      <c r="LG42" s="205">
        <f t="shared" si="249"/>
        <v>56932.244043410195</v>
      </c>
      <c r="LK42" s="3">
        <f t="shared" si="73"/>
        <v>0</v>
      </c>
      <c r="LL42" s="6">
        <f t="shared" si="74"/>
        <v>0</v>
      </c>
      <c r="LM42" s="6">
        <f t="shared" si="75"/>
        <v>0</v>
      </c>
      <c r="LN42" s="6">
        <f t="shared" si="76"/>
        <v>5.7693352825742341</v>
      </c>
      <c r="LO42" s="193">
        <f t="shared" si="250"/>
        <v>5.6740334309306508</v>
      </c>
      <c r="LP42" s="193">
        <f t="shared" si="250"/>
        <v>4.1745731882913786</v>
      </c>
      <c r="LQ42" s="193">
        <f t="shared" si="250"/>
        <v>3.8150380693314694</v>
      </c>
      <c r="LR42" s="193">
        <f t="shared" si="250"/>
        <v>4.0140879367203679</v>
      </c>
      <c r="LS42" s="212">
        <f t="shared" si="251"/>
        <v>57087.771596805236</v>
      </c>
      <c r="LW42" s="3">
        <f t="shared" si="77"/>
        <v>0</v>
      </c>
      <c r="LX42" s="6">
        <f t="shared" si="78"/>
        <v>0</v>
      </c>
      <c r="LY42" s="6">
        <f t="shared" si="79"/>
        <v>0</v>
      </c>
      <c r="LZ42" s="6">
        <f t="shared" si="80"/>
        <v>5.378193907484456</v>
      </c>
      <c r="MA42" s="193">
        <f t="shared" si="252"/>
        <v>5.6740334309306508</v>
      </c>
      <c r="MB42" s="193">
        <f t="shared" si="252"/>
        <v>4.1745731882913786</v>
      </c>
      <c r="MC42" s="193">
        <f t="shared" si="252"/>
        <v>3.8150380693314694</v>
      </c>
      <c r="MD42" s="193">
        <f t="shared" si="252"/>
        <v>4.0069990843364343</v>
      </c>
      <c r="ME42" s="212">
        <f t="shared" si="253"/>
        <v>57037.483528416487</v>
      </c>
      <c r="MI42" s="3">
        <f t="shared" si="81"/>
        <v>0</v>
      </c>
      <c r="MJ42" s="6">
        <f t="shared" si="82"/>
        <v>0</v>
      </c>
      <c r="MK42" s="6">
        <f t="shared" si="83"/>
        <v>0</v>
      </c>
      <c r="ML42" s="6">
        <f t="shared" si="84"/>
        <v>6.1115839857777914</v>
      </c>
      <c r="MM42" s="193">
        <f t="shared" si="254"/>
        <v>5.6740334309306508</v>
      </c>
      <c r="MN42" s="193">
        <f t="shared" si="254"/>
        <v>4.1745731882913786</v>
      </c>
      <c r="MO42" s="193">
        <f t="shared" si="254"/>
        <v>3.8150380693314694</v>
      </c>
      <c r="MP42" s="193">
        <f t="shared" si="254"/>
        <v>4.0202497263620787</v>
      </c>
      <c r="MQ42" s="205">
        <f t="shared" si="255"/>
        <v>57131.519132452122</v>
      </c>
      <c r="MT42" s="3">
        <f t="shared" si="85"/>
        <v>6.5000776103938636</v>
      </c>
      <c r="MU42" s="6">
        <f t="shared" si="86"/>
        <v>5.2727855367075467</v>
      </c>
      <c r="MV42" s="6">
        <f t="shared" si="87"/>
        <v>5.415375961263643</v>
      </c>
      <c r="MW42" s="6">
        <f t="shared" si="88"/>
        <v>5.8671206263466793</v>
      </c>
      <c r="MX42" s="193">
        <f t="shared" si="256"/>
        <v>5.6961091386438731</v>
      </c>
      <c r="MY42" s="193">
        <f t="shared" si="256"/>
        <v>4.2525565744609901</v>
      </c>
      <c r="MZ42" s="193">
        <f t="shared" si="256"/>
        <v>3.9277754779853109</v>
      </c>
      <c r="NA42" s="193">
        <f t="shared" si="256"/>
        <v>4.0158523257043024</v>
      </c>
      <c r="NB42" s="212">
        <f t="shared" si="257"/>
        <v>57872.127726843464</v>
      </c>
      <c r="NF42" s="3">
        <f t="shared" si="89"/>
        <v>6.5000776103938627</v>
      </c>
      <c r="NG42" s="6">
        <f t="shared" si="90"/>
        <v>0</v>
      </c>
      <c r="NH42" s="6">
        <f t="shared" si="91"/>
        <v>0</v>
      </c>
      <c r="NI42" s="6">
        <f t="shared" si="92"/>
        <v>0</v>
      </c>
      <c r="NJ42" s="193">
        <f t="shared" si="258"/>
        <v>5.6961091386438731</v>
      </c>
      <c r="NK42" s="193">
        <f t="shared" si="258"/>
        <v>4.1745731882913786</v>
      </c>
      <c r="NL42" s="193">
        <f t="shared" si="258"/>
        <v>3.8150380693314694</v>
      </c>
      <c r="NM42" s="193">
        <f t="shared" si="258"/>
        <v>3.9040600573940507</v>
      </c>
      <c r="NN42" s="212">
        <f t="shared" si="259"/>
        <v>56324.960496444786</v>
      </c>
      <c r="NR42" s="3">
        <f t="shared" si="93"/>
        <v>0</v>
      </c>
      <c r="NS42" s="6">
        <f t="shared" si="94"/>
        <v>5.2727855367075467</v>
      </c>
      <c r="NT42" s="6">
        <f t="shared" si="95"/>
        <v>0</v>
      </c>
      <c r="NU42" s="6">
        <f t="shared" si="96"/>
        <v>0</v>
      </c>
      <c r="NV42" s="193">
        <f t="shared" si="260"/>
        <v>5.6740334309306508</v>
      </c>
      <c r="NW42" s="193">
        <f t="shared" si="260"/>
        <v>4.2525565744609901</v>
      </c>
      <c r="NX42" s="193">
        <f t="shared" si="260"/>
        <v>3.8150380693314694</v>
      </c>
      <c r="NY42" s="193">
        <f t="shared" si="260"/>
        <v>3.9040600573940507</v>
      </c>
      <c r="NZ42" s="212">
        <f t="shared" si="261"/>
        <v>56506.527762502999</v>
      </c>
      <c r="OD42" s="3">
        <f t="shared" si="97"/>
        <v>0</v>
      </c>
      <c r="OE42" s="6">
        <f t="shared" si="98"/>
        <v>0</v>
      </c>
      <c r="OF42" s="6">
        <f t="shared" si="99"/>
        <v>5.415375961263643</v>
      </c>
      <c r="OG42" s="6">
        <f t="shared" si="100"/>
        <v>0</v>
      </c>
      <c r="OH42" s="193">
        <f t="shared" si="262"/>
        <v>5.6740334309306508</v>
      </c>
      <c r="OI42" s="193">
        <f t="shared" si="262"/>
        <v>4.1745731882913786</v>
      </c>
      <c r="OJ42" s="193">
        <f t="shared" si="262"/>
        <v>3.9277754779853109</v>
      </c>
      <c r="OK42" s="193">
        <f t="shared" si="262"/>
        <v>3.9040600573940507</v>
      </c>
      <c r="OL42" s="212">
        <f t="shared" si="263"/>
        <v>56864.247743981789</v>
      </c>
      <c r="OP42" s="3">
        <f t="shared" si="101"/>
        <v>0</v>
      </c>
      <c r="OQ42" s="6">
        <f t="shared" si="102"/>
        <v>0</v>
      </c>
      <c r="OR42" s="6">
        <f t="shared" si="103"/>
        <v>0</v>
      </c>
      <c r="OS42" s="6">
        <f t="shared" si="104"/>
        <v>5.8671206263466793</v>
      </c>
      <c r="OT42" s="193">
        <f t="shared" si="264"/>
        <v>5.6740334309306508</v>
      </c>
      <c r="OU42" s="193">
        <f t="shared" si="264"/>
        <v>4.1745731882913786</v>
      </c>
      <c r="OV42" s="193">
        <f t="shared" si="264"/>
        <v>3.8150380693314694</v>
      </c>
      <c r="OW42" s="193">
        <f t="shared" si="264"/>
        <v>4.0158523257043024</v>
      </c>
      <c r="OX42" s="232">
        <f t="shared" si="265"/>
        <v>57100.294999440455</v>
      </c>
    </row>
    <row r="43" spans="2:414" x14ac:dyDescent="0.2">
      <c r="B43" s="81">
        <v>45556</v>
      </c>
      <c r="C43">
        <v>143</v>
      </c>
      <c r="D43">
        <v>11.213501880969423</v>
      </c>
      <c r="E43">
        <v>0</v>
      </c>
      <c r="F43">
        <v>0</v>
      </c>
      <c r="G43">
        <v>0</v>
      </c>
      <c r="H43">
        <v>0</v>
      </c>
      <c r="I43">
        <v>0</v>
      </c>
      <c r="J43">
        <v>0</v>
      </c>
      <c r="K43">
        <v>1</v>
      </c>
      <c r="L43">
        <v>0</v>
      </c>
      <c r="M43">
        <v>0</v>
      </c>
      <c r="N43">
        <v>0</v>
      </c>
      <c r="O43">
        <v>0</v>
      </c>
      <c r="P43">
        <v>0</v>
      </c>
      <c r="Q43">
        <v>0</v>
      </c>
      <c r="R43">
        <v>0</v>
      </c>
      <c r="S43">
        <v>0</v>
      </c>
      <c r="T43">
        <v>20449</v>
      </c>
      <c r="U43">
        <v>6.8504477591038322</v>
      </c>
      <c r="V43">
        <v>5.2795364238221802</v>
      </c>
      <c r="W43">
        <v>4.7149149541012418</v>
      </c>
      <c r="X43">
        <v>4.7472716228412288</v>
      </c>
      <c r="Y43" s="3">
        <v>653.09690152142002</v>
      </c>
      <c r="Z43" s="3">
        <v>131.26677823333245</v>
      </c>
      <c r="AA43" s="3">
        <v>66.220835827054231</v>
      </c>
      <c r="AB43" s="3">
        <v>65.66592320897594</v>
      </c>
      <c r="AC43">
        <v>1</v>
      </c>
      <c r="AD43">
        <v>0</v>
      </c>
      <c r="AE43" s="6"/>
      <c r="AF43" s="1" t="s">
        <v>5</v>
      </c>
      <c r="AG43">
        <v>143</v>
      </c>
      <c r="AH43" s="189">
        <v>45556</v>
      </c>
      <c r="AI43">
        <f t="shared" si="105"/>
        <v>9</v>
      </c>
      <c r="AJ43">
        <v>143</v>
      </c>
      <c r="AK43">
        <v>1</v>
      </c>
      <c r="AL43">
        <v>0</v>
      </c>
      <c r="AM43">
        <v>0</v>
      </c>
      <c r="AN43">
        <v>0</v>
      </c>
      <c r="AO43">
        <v>0</v>
      </c>
      <c r="AP43">
        <v>0</v>
      </c>
      <c r="AQ43">
        <v>0</v>
      </c>
      <c r="AS43" s="37"/>
      <c r="AT43" s="37"/>
      <c r="AU43" s="6">
        <f t="shared" si="106"/>
        <v>0</v>
      </c>
      <c r="AV43" s="6">
        <f t="shared" si="107"/>
        <v>0</v>
      </c>
      <c r="AW43" s="6">
        <f t="shared" si="108"/>
        <v>0</v>
      </c>
      <c r="AX43" s="6">
        <f t="shared" si="109"/>
        <v>0</v>
      </c>
      <c r="AY43" s="193">
        <f t="shared" si="110"/>
        <v>5.6740334309306508</v>
      </c>
      <c r="AZ43" s="193">
        <f t="shared" si="111"/>
        <v>4.1745731882913786</v>
      </c>
      <c r="BA43" s="193">
        <f t="shared" si="112"/>
        <v>3.8150380693314694</v>
      </c>
      <c r="BB43" s="193">
        <f t="shared" si="113"/>
        <v>3.9040600573940507</v>
      </c>
      <c r="BC43" s="72">
        <f t="shared" si="114"/>
        <v>56312.210093717425</v>
      </c>
      <c r="BG43" s="3">
        <f t="shared" si="115"/>
        <v>6.7134388039217558</v>
      </c>
      <c r="BH43" s="6">
        <f t="shared" si="116"/>
        <v>0</v>
      </c>
      <c r="BI43" s="6">
        <f t="shared" si="117"/>
        <v>0</v>
      </c>
      <c r="BJ43" s="6">
        <f t="shared" si="118"/>
        <v>0</v>
      </c>
      <c r="BK43" s="193">
        <f t="shared" si="119"/>
        <v>5.6968255642268275</v>
      </c>
      <c r="BL43" s="193">
        <f t="shared" si="120"/>
        <v>4.1745731882913786</v>
      </c>
      <c r="BM43" s="193">
        <f t="shared" si="121"/>
        <v>3.8150380693314694</v>
      </c>
      <c r="BN43" s="193">
        <f t="shared" si="122"/>
        <v>3.9040600573940507</v>
      </c>
      <c r="BO43" s="72">
        <f t="shared" si="123"/>
        <v>56325.374335152293</v>
      </c>
      <c r="BS43" s="3">
        <f t="shared" si="124"/>
        <v>6.7134599559506185</v>
      </c>
      <c r="BT43" s="6">
        <f t="shared" si="125"/>
        <v>0</v>
      </c>
      <c r="BU43" s="6">
        <f t="shared" si="126"/>
        <v>0</v>
      </c>
      <c r="BV43" s="6">
        <f t="shared" si="127"/>
        <v>0</v>
      </c>
      <c r="BW43" s="193">
        <f t="shared" si="128"/>
        <v>5.6968256352258075</v>
      </c>
      <c r="BX43" s="193">
        <f t="shared" si="129"/>
        <v>4.1745731882913786</v>
      </c>
      <c r="BY43" s="193">
        <f t="shared" si="266"/>
        <v>3.8150380693314694</v>
      </c>
      <c r="BZ43" s="193">
        <f t="shared" si="131"/>
        <v>3.9040600573940507</v>
      </c>
      <c r="CA43" s="72">
        <f t="shared" si="132"/>
        <v>56325.374335152293</v>
      </c>
      <c r="CE43" s="3">
        <f t="shared" si="133"/>
        <v>0</v>
      </c>
      <c r="CF43" s="6">
        <f t="shared" si="134"/>
        <v>5.2795364238221802</v>
      </c>
      <c r="CG43" s="6">
        <f t="shared" si="135"/>
        <v>0</v>
      </c>
      <c r="CH43" s="6">
        <f t="shared" si="136"/>
        <v>0</v>
      </c>
      <c r="CI43" s="193">
        <f t="shared" si="137"/>
        <v>5.6740334309306508</v>
      </c>
      <c r="CJ43" s="193">
        <f t="shared" si="138"/>
        <v>4.2526526202072876</v>
      </c>
      <c r="CK43" s="193">
        <f t="shared" si="267"/>
        <v>3.8150380693314694</v>
      </c>
      <c r="CL43" s="193">
        <f t="shared" si="140"/>
        <v>3.9040600573940507</v>
      </c>
      <c r="CM43" s="72">
        <f t="shared" si="141"/>
        <v>56506.767500608548</v>
      </c>
      <c r="CQ43" s="3">
        <f t="shared" si="142"/>
        <v>0</v>
      </c>
      <c r="CR43" s="6">
        <f t="shared" si="143"/>
        <v>5.279593843152381</v>
      </c>
      <c r="CS43" s="6">
        <f t="shared" si="144"/>
        <v>0</v>
      </c>
      <c r="CT43" s="6">
        <f t="shared" si="145"/>
        <v>0</v>
      </c>
      <c r="CU43" s="193">
        <f t="shared" si="146"/>
        <v>5.6740334309306508</v>
      </c>
      <c r="CV43" s="193">
        <f t="shared" si="147"/>
        <v>4.2526534370799807</v>
      </c>
      <c r="CW43" s="193">
        <f t="shared" si="268"/>
        <v>3.8150380693314694</v>
      </c>
      <c r="CX43" s="193">
        <f t="shared" si="149"/>
        <v>3.9040600573940507</v>
      </c>
      <c r="CY43" s="72">
        <f t="shared" si="150"/>
        <v>56506.769539594556</v>
      </c>
      <c r="DC43" s="3">
        <f t="shared" si="151"/>
        <v>0</v>
      </c>
      <c r="DD43" s="6">
        <f t="shared" si="152"/>
        <v>0</v>
      </c>
      <c r="DE43" s="6">
        <f t="shared" si="153"/>
        <v>4.9506607018063038</v>
      </c>
      <c r="DF43" s="6">
        <f t="shared" si="154"/>
        <v>0</v>
      </c>
      <c r="DG43" s="193">
        <f t="shared" si="155"/>
        <v>5.6740334309306508</v>
      </c>
      <c r="DH43" s="193">
        <f t="shared" si="156"/>
        <v>4.1745731882913786</v>
      </c>
      <c r="DI43" s="193">
        <f t="shared" si="269"/>
        <v>3.9185843244271696</v>
      </c>
      <c r="DJ43" s="193">
        <f t="shared" si="158"/>
        <v>3.9040600573940507</v>
      </c>
      <c r="DK43" s="72">
        <f t="shared" si="159"/>
        <v>56819.039814087126</v>
      </c>
      <c r="DO43" s="3">
        <f t="shared" si="160"/>
        <v>0</v>
      </c>
      <c r="DP43" s="6">
        <f t="shared" si="161"/>
        <v>0</v>
      </c>
      <c r="DQ43" s="6">
        <f t="shared" si="162"/>
        <v>4.7150060123465956</v>
      </c>
      <c r="DR43" s="6">
        <f t="shared" si="163"/>
        <v>0</v>
      </c>
      <c r="DS43" s="193">
        <f t="shared" si="164"/>
        <v>5.6740334309306508</v>
      </c>
      <c r="DT43" s="193">
        <f t="shared" si="165"/>
        <v>4.1745731882913786</v>
      </c>
      <c r="DU43" s="193">
        <f t="shared" si="270"/>
        <v>3.9138910573512939</v>
      </c>
      <c r="DV43" s="193">
        <f t="shared" si="167"/>
        <v>3.9040600573940507</v>
      </c>
      <c r="DW43" s="72">
        <f t="shared" si="168"/>
        <v>56795.969209927243</v>
      </c>
      <c r="EA43" s="3">
        <f t="shared" si="169"/>
        <v>0</v>
      </c>
      <c r="EB43" s="6">
        <f t="shared" si="170"/>
        <v>0</v>
      </c>
      <c r="EC43" s="6">
        <f t="shared" si="171"/>
        <v>0</v>
      </c>
      <c r="ED43" s="6">
        <f t="shared" si="172"/>
        <v>14.241814868523686</v>
      </c>
      <c r="EE43" s="193">
        <f t="shared" si="173"/>
        <v>5.6740334309306508</v>
      </c>
      <c r="EF43" s="193">
        <f t="shared" si="174"/>
        <v>4.1745731882913786</v>
      </c>
      <c r="EG43" s="193">
        <f t="shared" si="271"/>
        <v>3.8150380693314694</v>
      </c>
      <c r="EH43" s="193">
        <f t="shared" si="176"/>
        <v>4.1564621628114171</v>
      </c>
      <c r="EI43" s="72">
        <f t="shared" si="177"/>
        <v>58107.209754927346</v>
      </c>
      <c r="EM43" s="3">
        <f t="shared" si="178"/>
        <v>0</v>
      </c>
      <c r="EN43" s="6">
        <f t="shared" si="179"/>
        <v>0</v>
      </c>
      <c r="EO43" s="6">
        <f t="shared" si="180"/>
        <v>0</v>
      </c>
      <c r="EP43" s="6">
        <f t="shared" si="181"/>
        <v>4.7473887901516285</v>
      </c>
      <c r="EQ43" s="193">
        <f t="shared" si="182"/>
        <v>5.6740334309306508</v>
      </c>
      <c r="ER43" s="193">
        <f t="shared" si="183"/>
        <v>4.1745731882913786</v>
      </c>
      <c r="ES43" s="193">
        <f t="shared" si="272"/>
        <v>3.8150380693314694</v>
      </c>
      <c r="ET43" s="193">
        <f t="shared" si="185"/>
        <v>3.9954597450569147</v>
      </c>
      <c r="EU43" s="72">
        <f t="shared" si="186"/>
        <v>56955.718590807228</v>
      </c>
      <c r="EY43" s="3">
        <f t="shared" si="187"/>
        <v>6.7134388039217558</v>
      </c>
      <c r="EZ43" s="6">
        <f t="shared" si="188"/>
        <v>5.2795364238221802</v>
      </c>
      <c r="FA43" s="6">
        <f t="shared" si="189"/>
        <v>4.9506607018063038</v>
      </c>
      <c r="FB43" s="6">
        <f t="shared" si="190"/>
        <v>14.241814868523686</v>
      </c>
      <c r="FC43" s="193">
        <f t="shared" si="191"/>
        <v>5.6968255642268275</v>
      </c>
      <c r="FD43" s="193">
        <f t="shared" si="192"/>
        <v>4.2526526202072876</v>
      </c>
      <c r="FE43" s="193">
        <f t="shared" si="273"/>
        <v>3.9185843244271696</v>
      </c>
      <c r="FF43" s="193">
        <f t="shared" si="194"/>
        <v>4.1564621628114171</v>
      </c>
      <c r="FG43" s="72">
        <f t="shared" si="195"/>
        <v>58846.514573520872</v>
      </c>
      <c r="FK43" s="3">
        <f t="shared" si="196"/>
        <v>6.8504689111326957</v>
      </c>
      <c r="FL43" s="6">
        <f t="shared" si="197"/>
        <v>5.279593843152381</v>
      </c>
      <c r="FM43" s="6">
        <f t="shared" si="198"/>
        <v>4.7150060123465956</v>
      </c>
      <c r="FN43" s="6">
        <f t="shared" si="199"/>
        <v>4.7473887901516285</v>
      </c>
      <c r="FO43" s="193">
        <f t="shared" si="200"/>
        <v>5.6972854142700173</v>
      </c>
      <c r="FP43" s="193">
        <f t="shared" si="201"/>
        <v>4.2526534370799807</v>
      </c>
      <c r="FQ43" s="193">
        <f t="shared" si="274"/>
        <v>3.9138910573512939</v>
      </c>
      <c r="FR43" s="193">
        <f t="shared" si="203"/>
        <v>3.9954597450569147</v>
      </c>
      <c r="FS43" s="205">
        <f t="shared" si="204"/>
        <v>57657.226507280502</v>
      </c>
      <c r="FW43" s="3">
        <f t="shared" si="205"/>
        <v>7.8780149229694061</v>
      </c>
      <c r="FX43" s="6">
        <f t="shared" si="206"/>
        <v>5.9658761589190634</v>
      </c>
      <c r="FY43" s="6">
        <f t="shared" si="207"/>
        <v>5.84649454308554</v>
      </c>
      <c r="FZ43" s="6">
        <f t="shared" si="208"/>
        <v>5.6017805149526501</v>
      </c>
      <c r="GA43" s="193">
        <f t="shared" si="209"/>
        <v>5.7007269645849403</v>
      </c>
      <c r="GB43" s="193">
        <f t="shared" si="210"/>
        <v>4.2623694341842064</v>
      </c>
      <c r="GC43" s="193">
        <f t="shared" si="275"/>
        <v>3.9362272728792846</v>
      </c>
      <c r="GD43" s="193">
        <f t="shared" si="212"/>
        <v>4.0110574076534009</v>
      </c>
      <c r="GE43" s="72">
        <f t="shared" si="213"/>
        <v>57907.79244767916</v>
      </c>
      <c r="GI43" s="3">
        <f t="shared" si="214"/>
        <v>7.5354925350142157</v>
      </c>
      <c r="GJ43" s="6">
        <f t="shared" si="215"/>
        <v>5.8074900662043989</v>
      </c>
      <c r="GK43" s="6">
        <f t="shared" si="216"/>
        <v>5.1864064495113666</v>
      </c>
      <c r="GL43" s="6">
        <f t="shared" si="217"/>
        <v>5.2219987851253524</v>
      </c>
      <c r="GM43" s="193">
        <f t="shared" si="218"/>
        <v>5.6995810730715952</v>
      </c>
      <c r="GN43" s="193">
        <f t="shared" si="219"/>
        <v>4.2601354580380493</v>
      </c>
      <c r="GO43" s="193">
        <f t="shared" si="276"/>
        <v>3.9232574684230852</v>
      </c>
      <c r="GP43" s="193">
        <f t="shared" si="221"/>
        <v>4.0041541811430887</v>
      </c>
      <c r="GQ43" s="72">
        <f t="shared" si="222"/>
        <v>57786.837121439989</v>
      </c>
      <c r="GU43" s="3">
        <f t="shared" si="223"/>
        <v>8.9055820868349826</v>
      </c>
      <c r="GV43" s="6">
        <f t="shared" si="224"/>
        <v>6.3354437085866158</v>
      </c>
      <c r="GW43" s="6">
        <f t="shared" si="225"/>
        <v>6.1293894403316145</v>
      </c>
      <c r="GX43" s="6">
        <f t="shared" si="226"/>
        <v>5.934089528551536</v>
      </c>
      <c r="GY43" s="193">
        <f t="shared" si="227"/>
        <v>5.7041567817229426</v>
      </c>
      <c r="GZ43" s="193">
        <f t="shared" si="228"/>
        <v>4.2675627186249114</v>
      </c>
      <c r="HA43" s="193">
        <f t="shared" si="277"/>
        <v>3.9417346759641689</v>
      </c>
      <c r="HB43" s="193">
        <f t="shared" si="230"/>
        <v>4.0170588849369251</v>
      </c>
      <c r="HC43" s="205">
        <f t="shared" si="231"/>
        <v>57993.979542982677</v>
      </c>
      <c r="HG43" s="3">
        <f t="shared" si="37"/>
        <v>7.8780149229694061</v>
      </c>
      <c r="HH43" s="6">
        <f t="shared" si="38"/>
        <v>0</v>
      </c>
      <c r="HI43" s="6">
        <f t="shared" si="39"/>
        <v>0</v>
      </c>
      <c r="HJ43" s="6">
        <f t="shared" si="40"/>
        <v>0</v>
      </c>
      <c r="HK43" s="193">
        <f t="shared" si="232"/>
        <v>5.7007269645849403</v>
      </c>
      <c r="HL43" s="193">
        <f t="shared" si="232"/>
        <v>4.1745731882913786</v>
      </c>
      <c r="HM43" s="193">
        <f t="shared" si="232"/>
        <v>3.8150380693314694</v>
      </c>
      <c r="HN43" s="193">
        <f t="shared" si="232"/>
        <v>3.9040600573940507</v>
      </c>
      <c r="HO43" s="212">
        <f t="shared" si="233"/>
        <v>56327.628007762098</v>
      </c>
      <c r="HS43" s="3">
        <f t="shared" si="41"/>
        <v>7.5354925350142157</v>
      </c>
      <c r="HT43" s="6">
        <f t="shared" si="42"/>
        <v>0</v>
      </c>
      <c r="HU43" s="6">
        <f t="shared" si="43"/>
        <v>0</v>
      </c>
      <c r="HV43" s="6">
        <f t="shared" si="44"/>
        <v>0</v>
      </c>
      <c r="HW43" s="193">
        <f t="shared" si="234"/>
        <v>5.6995810730715952</v>
      </c>
      <c r="HX43" s="193">
        <f t="shared" si="234"/>
        <v>4.1745731882913786</v>
      </c>
      <c r="HY43" s="193">
        <f t="shared" si="234"/>
        <v>3.8150380693314694</v>
      </c>
      <c r="HZ43" s="193">
        <f t="shared" si="234"/>
        <v>3.9040600573940507</v>
      </c>
      <c r="IA43" s="212">
        <f t="shared" si="235"/>
        <v>56326.966065749082</v>
      </c>
      <c r="IE43" s="3">
        <f t="shared" si="45"/>
        <v>8.9055820868349826</v>
      </c>
      <c r="IF43" s="6">
        <f t="shared" si="46"/>
        <v>0</v>
      </c>
      <c r="IG43" s="6">
        <f t="shared" si="47"/>
        <v>0</v>
      </c>
      <c r="IH43" s="6">
        <f t="shared" si="48"/>
        <v>0</v>
      </c>
      <c r="II43" s="193">
        <f t="shared" si="236"/>
        <v>5.7041567817229426</v>
      </c>
      <c r="IJ43" s="193">
        <f t="shared" si="236"/>
        <v>4.1745731882913786</v>
      </c>
      <c r="IK43" s="193">
        <f t="shared" si="236"/>
        <v>3.8150380693314694</v>
      </c>
      <c r="IL43" s="193">
        <f t="shared" si="236"/>
        <v>3.9040600573940507</v>
      </c>
      <c r="IM43" s="205">
        <f t="shared" si="237"/>
        <v>56329.609341338837</v>
      </c>
      <c r="IQ43" s="3">
        <f t="shared" si="49"/>
        <v>0</v>
      </c>
      <c r="IR43" s="6">
        <f t="shared" si="50"/>
        <v>5.9658761589190634</v>
      </c>
      <c r="IS43" s="6">
        <f t="shared" si="51"/>
        <v>0</v>
      </c>
      <c r="IT43" s="6">
        <f t="shared" si="52"/>
        <v>0</v>
      </c>
      <c r="IU43" s="193">
        <f t="shared" si="238"/>
        <v>5.6740334309306508</v>
      </c>
      <c r="IV43" s="193">
        <f t="shared" si="238"/>
        <v>4.2623694341842064</v>
      </c>
      <c r="IW43" s="193">
        <f t="shared" si="238"/>
        <v>3.8150380693314694</v>
      </c>
      <c r="IX43" s="193">
        <f t="shared" si="238"/>
        <v>3.9040600573940507</v>
      </c>
      <c r="IY43" s="212">
        <f t="shared" si="239"/>
        <v>56531.026727217686</v>
      </c>
      <c r="JC43" s="3">
        <f t="shared" si="53"/>
        <v>0</v>
      </c>
      <c r="JD43" s="6">
        <f t="shared" si="54"/>
        <v>5.8074900662043989</v>
      </c>
      <c r="JE43" s="6">
        <f t="shared" si="55"/>
        <v>0</v>
      </c>
      <c r="JF43" s="6">
        <f t="shared" si="56"/>
        <v>0</v>
      </c>
      <c r="JG43" s="193">
        <f t="shared" si="240"/>
        <v>5.6740334309306508</v>
      </c>
      <c r="JH43" s="193">
        <f t="shared" si="240"/>
        <v>4.2601354580380493</v>
      </c>
      <c r="JI43" s="193">
        <f t="shared" si="240"/>
        <v>3.8150380693314694</v>
      </c>
      <c r="JJ43" s="193">
        <f t="shared" si="240"/>
        <v>3.9040600573940507</v>
      </c>
      <c r="JK43" s="212">
        <f t="shared" si="241"/>
        <v>56525.448407944503</v>
      </c>
      <c r="JO43" s="3">
        <f t="shared" si="57"/>
        <v>0</v>
      </c>
      <c r="JP43" s="6">
        <f t="shared" si="58"/>
        <v>6.3354437085866158</v>
      </c>
      <c r="JQ43" s="6">
        <f t="shared" si="59"/>
        <v>0</v>
      </c>
      <c r="JR43" s="6">
        <f t="shared" si="60"/>
        <v>0</v>
      </c>
      <c r="JS43" s="193">
        <f t="shared" si="242"/>
        <v>5.6740334309306508</v>
      </c>
      <c r="JT43" s="193">
        <f t="shared" si="242"/>
        <v>4.2675627186249114</v>
      </c>
      <c r="JU43" s="193">
        <f t="shared" si="242"/>
        <v>3.8150380693314694</v>
      </c>
      <c r="JV43" s="193">
        <f t="shared" si="242"/>
        <v>3.9040600573940507</v>
      </c>
      <c r="JW43" s="205">
        <f t="shared" si="243"/>
        <v>56543.996673863818</v>
      </c>
      <c r="KA43" s="3">
        <f t="shared" si="61"/>
        <v>0</v>
      </c>
      <c r="KB43" s="6">
        <f t="shared" si="62"/>
        <v>0</v>
      </c>
      <c r="KC43" s="6">
        <f t="shared" si="63"/>
        <v>5.84649454308554</v>
      </c>
      <c r="KD43" s="6">
        <f t="shared" si="64"/>
        <v>0</v>
      </c>
      <c r="KE43" s="193">
        <f t="shared" si="244"/>
        <v>5.6740334309306508</v>
      </c>
      <c r="KF43" s="193">
        <f t="shared" si="244"/>
        <v>4.1745731882913786</v>
      </c>
      <c r="KG43" s="193">
        <f t="shared" si="244"/>
        <v>3.9362272728792846</v>
      </c>
      <c r="KH43" s="193">
        <f t="shared" si="244"/>
        <v>3.9040600573940507</v>
      </c>
      <c r="KI43" s="212">
        <f t="shared" si="245"/>
        <v>56905.850783508875</v>
      </c>
      <c r="KM43" s="3">
        <f t="shared" si="65"/>
        <v>0</v>
      </c>
      <c r="KN43" s="6">
        <f t="shared" si="66"/>
        <v>0</v>
      </c>
      <c r="KO43" s="6">
        <f t="shared" si="67"/>
        <v>5.1864064495113666</v>
      </c>
      <c r="KP43" s="6">
        <f t="shared" si="68"/>
        <v>0</v>
      </c>
      <c r="KQ43" s="193">
        <f t="shared" si="246"/>
        <v>5.6740334309306508</v>
      </c>
      <c r="KR43" s="193">
        <f t="shared" si="246"/>
        <v>4.1745731882913786</v>
      </c>
      <c r="KS43" s="193">
        <f t="shared" si="246"/>
        <v>3.9232574684230852</v>
      </c>
      <c r="KT43" s="193">
        <f t="shared" si="246"/>
        <v>3.9040600573940507</v>
      </c>
      <c r="KU43" s="212">
        <f t="shared" si="247"/>
        <v>56842.020810725619</v>
      </c>
      <c r="KY43" s="3">
        <f t="shared" si="69"/>
        <v>0</v>
      </c>
      <c r="KZ43" s="6">
        <f t="shared" si="70"/>
        <v>0</v>
      </c>
      <c r="LA43" s="6">
        <f t="shared" si="71"/>
        <v>6.1293894403316145</v>
      </c>
      <c r="LB43" s="6">
        <f t="shared" si="72"/>
        <v>0</v>
      </c>
      <c r="LC43" s="193">
        <f t="shared" si="248"/>
        <v>5.6740334309306508</v>
      </c>
      <c r="LD43" s="193">
        <f t="shared" si="248"/>
        <v>4.1745731882913786</v>
      </c>
      <c r="LE43" s="193">
        <f t="shared" si="248"/>
        <v>3.9417346759641689</v>
      </c>
      <c r="LF43" s="193">
        <f t="shared" si="248"/>
        <v>3.9040600573940507</v>
      </c>
      <c r="LG43" s="205">
        <f t="shared" si="249"/>
        <v>56932.976752869916</v>
      </c>
      <c r="LK43" s="3">
        <f t="shared" si="73"/>
        <v>0</v>
      </c>
      <c r="LL43" s="6">
        <f t="shared" si="74"/>
        <v>0</v>
      </c>
      <c r="LM43" s="6">
        <f t="shared" si="75"/>
        <v>0</v>
      </c>
      <c r="LN43" s="6">
        <f t="shared" si="76"/>
        <v>5.6017805149526501</v>
      </c>
      <c r="LO43" s="193">
        <f t="shared" si="250"/>
        <v>5.6740334309306508</v>
      </c>
      <c r="LP43" s="193">
        <f t="shared" si="250"/>
        <v>4.1745731882913786</v>
      </c>
      <c r="LQ43" s="193">
        <f t="shared" si="250"/>
        <v>3.8150380693314694</v>
      </c>
      <c r="LR43" s="193">
        <f t="shared" si="250"/>
        <v>4.0110574076534009</v>
      </c>
      <c r="LS43" s="212">
        <f t="shared" si="251"/>
        <v>57066.267707273932</v>
      </c>
      <c r="LW43" s="3">
        <f t="shared" si="77"/>
        <v>0</v>
      </c>
      <c r="LX43" s="6">
        <f t="shared" si="78"/>
        <v>0</v>
      </c>
      <c r="LY43" s="6">
        <f t="shared" si="79"/>
        <v>0</v>
      </c>
      <c r="LZ43" s="6">
        <f t="shared" si="80"/>
        <v>5.2219987851253524</v>
      </c>
      <c r="MA43" s="193">
        <f t="shared" si="252"/>
        <v>5.6740334309306508</v>
      </c>
      <c r="MB43" s="193">
        <f t="shared" si="252"/>
        <v>4.1745731882913786</v>
      </c>
      <c r="MC43" s="193">
        <f t="shared" si="252"/>
        <v>3.8150380693314694</v>
      </c>
      <c r="MD43" s="193">
        <f t="shared" si="252"/>
        <v>4.0041541811430887</v>
      </c>
      <c r="ME43" s="212">
        <f t="shared" si="253"/>
        <v>57017.314344063219</v>
      </c>
      <c r="MI43" s="3">
        <f t="shared" si="81"/>
        <v>0</v>
      </c>
      <c r="MJ43" s="6">
        <f t="shared" si="82"/>
        <v>0</v>
      </c>
      <c r="MK43" s="6">
        <f t="shared" si="83"/>
        <v>0</v>
      </c>
      <c r="ML43" s="6">
        <f t="shared" si="84"/>
        <v>5.934089528551536</v>
      </c>
      <c r="MM43" s="193">
        <f t="shared" si="254"/>
        <v>5.6740334309306508</v>
      </c>
      <c r="MN43" s="193">
        <f t="shared" si="254"/>
        <v>4.1745731882913786</v>
      </c>
      <c r="MO43" s="193">
        <f t="shared" si="254"/>
        <v>3.8150380693314694</v>
      </c>
      <c r="MP43" s="193">
        <f t="shared" si="254"/>
        <v>4.0170588849369251</v>
      </c>
      <c r="MQ43" s="205">
        <f t="shared" si="255"/>
        <v>57108.860581008201</v>
      </c>
      <c r="MT43" s="3">
        <f t="shared" si="85"/>
        <v>6.50792537114864</v>
      </c>
      <c r="MU43" s="6">
        <f t="shared" si="86"/>
        <v>5.2795364238221802</v>
      </c>
      <c r="MV43" s="6">
        <f t="shared" si="87"/>
        <v>5.4221521972164277</v>
      </c>
      <c r="MW43" s="6">
        <f t="shared" si="88"/>
        <v>5.6967259474094742</v>
      </c>
      <c r="MX43" s="193">
        <f t="shared" si="256"/>
        <v>5.6961354989994044</v>
      </c>
      <c r="MY43" s="193">
        <f t="shared" si="256"/>
        <v>4.2526526202072876</v>
      </c>
      <c r="MZ43" s="193">
        <f t="shared" si="256"/>
        <v>3.9279088756837148</v>
      </c>
      <c r="NA43" s="193">
        <f t="shared" si="256"/>
        <v>4.0127757938757522</v>
      </c>
      <c r="NB43" s="212">
        <f t="shared" si="257"/>
        <v>57850.926397505005</v>
      </c>
      <c r="NF43" s="3">
        <f t="shared" si="89"/>
        <v>6.5079253711486391</v>
      </c>
      <c r="NG43" s="6">
        <f t="shared" si="90"/>
        <v>0</v>
      </c>
      <c r="NH43" s="6">
        <f t="shared" si="91"/>
        <v>0</v>
      </c>
      <c r="NI43" s="6">
        <f t="shared" si="92"/>
        <v>0</v>
      </c>
      <c r="NJ43" s="193">
        <f t="shared" si="258"/>
        <v>5.6961354989994044</v>
      </c>
      <c r="NK43" s="193">
        <f t="shared" si="258"/>
        <v>4.1745731882913786</v>
      </c>
      <c r="NL43" s="193">
        <f t="shared" si="258"/>
        <v>3.8150380693314694</v>
      </c>
      <c r="NM43" s="193">
        <f t="shared" si="258"/>
        <v>3.9040600573940507</v>
      </c>
      <c r="NN43" s="212">
        <f t="shared" si="259"/>
        <v>56324.975723283591</v>
      </c>
      <c r="NR43" s="3">
        <f t="shared" si="93"/>
        <v>0</v>
      </c>
      <c r="NS43" s="6">
        <f t="shared" si="94"/>
        <v>5.2795364238221802</v>
      </c>
      <c r="NT43" s="6">
        <f t="shared" si="95"/>
        <v>0</v>
      </c>
      <c r="NU43" s="6">
        <f t="shared" si="96"/>
        <v>0</v>
      </c>
      <c r="NV43" s="193">
        <f t="shared" si="260"/>
        <v>5.6740334309306508</v>
      </c>
      <c r="NW43" s="193">
        <f t="shared" si="260"/>
        <v>4.2526526202072876</v>
      </c>
      <c r="NX43" s="193">
        <f t="shared" si="260"/>
        <v>3.8150380693314694</v>
      </c>
      <c r="NY43" s="193">
        <f t="shared" si="260"/>
        <v>3.9040600573940507</v>
      </c>
      <c r="NZ43" s="212">
        <f t="shared" si="261"/>
        <v>56506.767500608548</v>
      </c>
      <c r="OD43" s="3">
        <f t="shared" si="97"/>
        <v>0</v>
      </c>
      <c r="OE43" s="6">
        <f t="shared" si="98"/>
        <v>0</v>
      </c>
      <c r="OF43" s="6">
        <f t="shared" si="99"/>
        <v>5.4221521972164277</v>
      </c>
      <c r="OG43" s="6">
        <f t="shared" si="100"/>
        <v>0</v>
      </c>
      <c r="OH43" s="193">
        <f t="shared" si="262"/>
        <v>5.6740334309306508</v>
      </c>
      <c r="OI43" s="193">
        <f t="shared" si="262"/>
        <v>4.1745731882913786</v>
      </c>
      <c r="OJ43" s="193">
        <f t="shared" si="262"/>
        <v>3.9279088756837148</v>
      </c>
      <c r="OK43" s="193">
        <f t="shared" si="262"/>
        <v>3.9040600573940507</v>
      </c>
      <c r="OL43" s="212">
        <f t="shared" si="263"/>
        <v>56864.904143319836</v>
      </c>
      <c r="OP43" s="3">
        <f t="shared" si="101"/>
        <v>0</v>
      </c>
      <c r="OQ43" s="6">
        <f t="shared" si="102"/>
        <v>0</v>
      </c>
      <c r="OR43" s="6">
        <f t="shared" si="103"/>
        <v>0</v>
      </c>
      <c r="OS43" s="6">
        <f t="shared" si="104"/>
        <v>5.6967259474094742</v>
      </c>
      <c r="OT43" s="193">
        <f t="shared" si="264"/>
        <v>5.6740334309306508</v>
      </c>
      <c r="OU43" s="193">
        <f t="shared" si="264"/>
        <v>4.1745731882913786</v>
      </c>
      <c r="OV43" s="193">
        <f t="shared" si="264"/>
        <v>3.8150380693314694</v>
      </c>
      <c r="OW43" s="193">
        <f t="shared" si="264"/>
        <v>4.0127757938757522</v>
      </c>
      <c r="OX43" s="232">
        <f t="shared" si="265"/>
        <v>57078.459959113155</v>
      </c>
    </row>
    <row r="44" spans="2:414" x14ac:dyDescent="0.2">
      <c r="B44" s="81">
        <v>45563</v>
      </c>
      <c r="C44">
        <v>144</v>
      </c>
      <c r="D44">
        <v>11.216017137919472</v>
      </c>
      <c r="E44">
        <v>0</v>
      </c>
      <c r="F44">
        <v>0</v>
      </c>
      <c r="G44">
        <v>0</v>
      </c>
      <c r="H44">
        <v>0</v>
      </c>
      <c r="I44">
        <v>0</v>
      </c>
      <c r="J44">
        <v>0</v>
      </c>
      <c r="K44">
        <v>1</v>
      </c>
      <c r="L44">
        <v>0</v>
      </c>
      <c r="M44">
        <v>0</v>
      </c>
      <c r="N44">
        <v>0</v>
      </c>
      <c r="O44">
        <v>0</v>
      </c>
      <c r="P44">
        <v>0</v>
      </c>
      <c r="Q44">
        <v>0</v>
      </c>
      <c r="R44">
        <v>0</v>
      </c>
      <c r="S44">
        <v>0</v>
      </c>
      <c r="T44">
        <v>20736</v>
      </c>
      <c r="U44">
        <v>6.8583079683280879</v>
      </c>
      <c r="V44">
        <v>5.2862554018429462</v>
      </c>
      <c r="W44">
        <v>4.7208312213279457</v>
      </c>
      <c r="X44">
        <v>4.7590988692346032</v>
      </c>
      <c r="Y44" s="3">
        <v>660.54857312817535</v>
      </c>
      <c r="Z44" s="3">
        <v>132.59001201812509</v>
      </c>
      <c r="AA44" s="3">
        <v>66.88304419401841</v>
      </c>
      <c r="AB44" s="3">
        <v>67.03733632764289</v>
      </c>
      <c r="AC44">
        <v>1</v>
      </c>
      <c r="AD44">
        <v>0</v>
      </c>
      <c r="AE44" s="6"/>
      <c r="AF44" s="1" t="s">
        <v>5</v>
      </c>
      <c r="AG44">
        <v>144</v>
      </c>
      <c r="AH44" s="189">
        <v>45563</v>
      </c>
      <c r="AI44">
        <f t="shared" si="105"/>
        <v>9</v>
      </c>
      <c r="AJ44">
        <v>144</v>
      </c>
      <c r="AK44">
        <v>1</v>
      </c>
      <c r="AL44">
        <v>0</v>
      </c>
      <c r="AM44">
        <v>0</v>
      </c>
      <c r="AN44">
        <v>0</v>
      </c>
      <c r="AO44">
        <v>0</v>
      </c>
      <c r="AP44">
        <v>0</v>
      </c>
      <c r="AQ44">
        <v>0</v>
      </c>
      <c r="AS44" s="37"/>
      <c r="AT44" s="37"/>
      <c r="AU44" s="6">
        <f t="shared" si="106"/>
        <v>0</v>
      </c>
      <c r="AV44" s="6">
        <f t="shared" si="107"/>
        <v>0</v>
      </c>
      <c r="AW44" s="6">
        <f t="shared" si="108"/>
        <v>0</v>
      </c>
      <c r="AX44" s="6">
        <f t="shared" si="109"/>
        <v>0</v>
      </c>
      <c r="AY44" s="193">
        <f t="shared" si="110"/>
        <v>5.6740334309306508</v>
      </c>
      <c r="AZ44" s="193">
        <f t="shared" si="111"/>
        <v>4.1745731882913786</v>
      </c>
      <c r="BA44" s="193">
        <f t="shared" si="112"/>
        <v>3.8150380693314694</v>
      </c>
      <c r="BB44" s="193">
        <f t="shared" si="113"/>
        <v>3.9040600573940507</v>
      </c>
      <c r="BC44" s="72">
        <f t="shared" si="114"/>
        <v>56312.210093717425</v>
      </c>
      <c r="BG44" s="3">
        <f t="shared" si="115"/>
        <v>6.7211418089615256</v>
      </c>
      <c r="BH44" s="6">
        <f t="shared" si="116"/>
        <v>0</v>
      </c>
      <c r="BI44" s="6">
        <f t="shared" si="117"/>
        <v>0</v>
      </c>
      <c r="BJ44" s="6">
        <f t="shared" si="118"/>
        <v>0</v>
      </c>
      <c r="BK44" s="193">
        <f t="shared" si="119"/>
        <v>5.6968514198292226</v>
      </c>
      <c r="BL44" s="193">
        <f t="shared" si="120"/>
        <v>4.1745731882913786</v>
      </c>
      <c r="BM44" s="193">
        <f t="shared" si="121"/>
        <v>3.8150380693314694</v>
      </c>
      <c r="BN44" s="193">
        <f t="shared" si="122"/>
        <v>3.9040600573940507</v>
      </c>
      <c r="BO44" s="72">
        <f t="shared" si="123"/>
        <v>56325.389270534339</v>
      </c>
      <c r="BS44" s="3">
        <f t="shared" si="124"/>
        <v>6.7211629852602437</v>
      </c>
      <c r="BT44" s="6">
        <f t="shared" si="125"/>
        <v>0</v>
      </c>
      <c r="BU44" s="6">
        <f t="shared" si="126"/>
        <v>0</v>
      </c>
      <c r="BV44" s="6">
        <f t="shared" si="127"/>
        <v>0</v>
      </c>
      <c r="BW44" s="193">
        <f t="shared" si="128"/>
        <v>5.6968514909078287</v>
      </c>
      <c r="BX44" s="193">
        <f t="shared" si="129"/>
        <v>4.1745731882913786</v>
      </c>
      <c r="BY44" s="193">
        <f t="shared" si="266"/>
        <v>3.8150380693314694</v>
      </c>
      <c r="BZ44" s="193">
        <f t="shared" si="131"/>
        <v>3.9040600573940507</v>
      </c>
      <c r="CA44" s="72">
        <f t="shared" si="132"/>
        <v>56325.389270534339</v>
      </c>
      <c r="CE44" s="3">
        <f t="shared" si="133"/>
        <v>0</v>
      </c>
      <c r="CF44" s="6">
        <f t="shared" si="134"/>
        <v>5.2862554018429462</v>
      </c>
      <c r="CG44" s="6">
        <f t="shared" si="135"/>
        <v>0</v>
      </c>
      <c r="CH44" s="6">
        <f t="shared" si="136"/>
        <v>0</v>
      </c>
      <c r="CI44" s="193">
        <f t="shared" si="137"/>
        <v>5.6740334309306508</v>
      </c>
      <c r="CJ44" s="193">
        <f t="shared" si="138"/>
        <v>4.252748202820162</v>
      </c>
      <c r="CK44" s="193">
        <f t="shared" si="267"/>
        <v>3.8150380693314694</v>
      </c>
      <c r="CL44" s="193">
        <f t="shared" si="140"/>
        <v>3.9040600573940507</v>
      </c>
      <c r="CM44" s="72">
        <f t="shared" si="141"/>
        <v>56507.006083704575</v>
      </c>
      <c r="CQ44" s="3">
        <f t="shared" si="142"/>
        <v>0</v>
      </c>
      <c r="CR44" s="6">
        <f t="shared" si="143"/>
        <v>5.2863128942475965</v>
      </c>
      <c r="CS44" s="6">
        <f t="shared" si="144"/>
        <v>0</v>
      </c>
      <c r="CT44" s="6">
        <f t="shared" si="145"/>
        <v>0</v>
      </c>
      <c r="CU44" s="193">
        <f t="shared" si="146"/>
        <v>5.6740334309306508</v>
      </c>
      <c r="CV44" s="193">
        <f t="shared" si="147"/>
        <v>4.2527490206542691</v>
      </c>
      <c r="CW44" s="193">
        <f t="shared" si="268"/>
        <v>3.8150380693314694</v>
      </c>
      <c r="CX44" s="193">
        <f t="shared" si="149"/>
        <v>3.9040600573940507</v>
      </c>
      <c r="CY44" s="72">
        <f t="shared" si="150"/>
        <v>56507.008125098997</v>
      </c>
      <c r="DC44" s="3">
        <f t="shared" si="151"/>
        <v>0</v>
      </c>
      <c r="DD44" s="6">
        <f t="shared" si="152"/>
        <v>0</v>
      </c>
      <c r="DE44" s="6">
        <f t="shared" si="153"/>
        <v>4.9568727823943428</v>
      </c>
      <c r="DF44" s="6">
        <f t="shared" si="154"/>
        <v>0</v>
      </c>
      <c r="DG44" s="193">
        <f t="shared" si="155"/>
        <v>5.6740334309306508</v>
      </c>
      <c r="DH44" s="193">
        <f t="shared" si="156"/>
        <v>4.1745731882913786</v>
      </c>
      <c r="DI44" s="193">
        <f t="shared" si="269"/>
        <v>3.9187077459018562</v>
      </c>
      <c r="DJ44" s="193">
        <f t="shared" si="158"/>
        <v>3.9040600573940507</v>
      </c>
      <c r="DK44" s="72">
        <f t="shared" si="159"/>
        <v>56819.646641140032</v>
      </c>
      <c r="DO44" s="3">
        <f t="shared" si="160"/>
        <v>0</v>
      </c>
      <c r="DP44" s="6">
        <f t="shared" si="161"/>
        <v>0</v>
      </c>
      <c r="DQ44" s="6">
        <f t="shared" si="162"/>
        <v>4.72092239383303</v>
      </c>
      <c r="DR44" s="6">
        <f t="shared" si="163"/>
        <v>0</v>
      </c>
      <c r="DS44" s="193">
        <f t="shared" si="164"/>
        <v>5.6740334309306508</v>
      </c>
      <c r="DT44" s="193">
        <f t="shared" si="165"/>
        <v>4.1745731882913786</v>
      </c>
      <c r="DU44" s="193">
        <f t="shared" si="270"/>
        <v>3.9140091571711388</v>
      </c>
      <c r="DV44" s="193">
        <f t="shared" si="167"/>
        <v>3.9040600573940507</v>
      </c>
      <c r="DW44" s="72">
        <f t="shared" si="168"/>
        <v>56796.549636066367</v>
      </c>
      <c r="EA44" s="3">
        <f t="shared" si="169"/>
        <v>0</v>
      </c>
      <c r="EB44" s="6">
        <f t="shared" si="170"/>
        <v>0</v>
      </c>
      <c r="EC44" s="6">
        <f t="shared" si="171"/>
        <v>0</v>
      </c>
      <c r="ED44" s="6">
        <f t="shared" si="172"/>
        <v>14.277296607703811</v>
      </c>
      <c r="EE44" s="193">
        <f t="shared" si="173"/>
        <v>5.6740334309306508</v>
      </c>
      <c r="EF44" s="193">
        <f t="shared" si="174"/>
        <v>4.1745731882913786</v>
      </c>
      <c r="EG44" s="193">
        <f t="shared" si="271"/>
        <v>3.8150380693314694</v>
      </c>
      <c r="EH44" s="193">
        <f t="shared" si="176"/>
        <v>4.1570177544060734</v>
      </c>
      <c r="EI44" s="72">
        <f t="shared" si="177"/>
        <v>58111.223390810985</v>
      </c>
      <c r="EM44" s="3">
        <f t="shared" si="178"/>
        <v>0</v>
      </c>
      <c r="EN44" s="6">
        <f t="shared" si="179"/>
        <v>0</v>
      </c>
      <c r="EO44" s="6">
        <f t="shared" si="180"/>
        <v>0</v>
      </c>
      <c r="EP44" s="6">
        <f t="shared" si="181"/>
        <v>4.7592163284530207</v>
      </c>
      <c r="EQ44" s="193">
        <f t="shared" si="182"/>
        <v>5.6740334309306508</v>
      </c>
      <c r="ER44" s="193">
        <f t="shared" si="183"/>
        <v>4.1745731882913786</v>
      </c>
      <c r="ES44" s="193">
        <f t="shared" si="272"/>
        <v>3.8150380693314694</v>
      </c>
      <c r="ET44" s="193">
        <f t="shared" si="185"/>
        <v>3.9956773360894347</v>
      </c>
      <c r="EU44" s="72">
        <f t="shared" si="186"/>
        <v>56957.259302882769</v>
      </c>
      <c r="EY44" s="3">
        <f t="shared" si="187"/>
        <v>6.7211418089615256</v>
      </c>
      <c r="EZ44" s="6">
        <f t="shared" si="188"/>
        <v>5.2862554018429462</v>
      </c>
      <c r="FA44" s="6">
        <f t="shared" si="189"/>
        <v>4.9568727823943428</v>
      </c>
      <c r="FB44" s="6">
        <f t="shared" si="190"/>
        <v>14.277296607703811</v>
      </c>
      <c r="FC44" s="193">
        <f t="shared" si="191"/>
        <v>5.6968514198292226</v>
      </c>
      <c r="FD44" s="193">
        <f t="shared" si="192"/>
        <v>4.252748202820162</v>
      </c>
      <c r="FE44" s="193">
        <f t="shared" si="273"/>
        <v>3.9187077459018562</v>
      </c>
      <c r="FF44" s="193">
        <f t="shared" si="194"/>
        <v>4.1570177544060734</v>
      </c>
      <c r="FG44" s="72">
        <f t="shared" si="195"/>
        <v>58851.471886252148</v>
      </c>
      <c r="FK44" s="3">
        <f t="shared" si="196"/>
        <v>6.858329144626806</v>
      </c>
      <c r="FL44" s="6">
        <f t="shared" si="197"/>
        <v>5.2863128942475965</v>
      </c>
      <c r="FM44" s="6">
        <f t="shared" si="198"/>
        <v>4.72092239383303</v>
      </c>
      <c r="FN44" s="6">
        <f t="shared" si="199"/>
        <v>4.7592163284530207</v>
      </c>
      <c r="FO44" s="193">
        <f t="shared" si="200"/>
        <v>5.697311785482837</v>
      </c>
      <c r="FP44" s="193">
        <f t="shared" si="201"/>
        <v>4.2527490206542691</v>
      </c>
      <c r="FQ44" s="193">
        <f t="shared" si="274"/>
        <v>3.9140091571711388</v>
      </c>
      <c r="FR44" s="193">
        <f t="shared" si="203"/>
        <v>3.9956773360894347</v>
      </c>
      <c r="FS44" s="205">
        <f t="shared" si="204"/>
        <v>57659.634485735995</v>
      </c>
      <c r="FW44" s="3">
        <f t="shared" si="205"/>
        <v>7.8870541635773002</v>
      </c>
      <c r="FX44" s="6">
        <f t="shared" si="206"/>
        <v>5.9734686040825284</v>
      </c>
      <c r="FY44" s="6">
        <f t="shared" si="207"/>
        <v>5.8538307144466524</v>
      </c>
      <c r="FZ44" s="6">
        <f t="shared" si="208"/>
        <v>5.6157366656968319</v>
      </c>
      <c r="GA44" s="193">
        <f t="shared" si="209"/>
        <v>5.7007571871360261</v>
      </c>
      <c r="GB44" s="193">
        <f t="shared" si="210"/>
        <v>4.2624763975134226</v>
      </c>
      <c r="GC44" s="193">
        <f t="shared" si="275"/>
        <v>3.9363704773532224</v>
      </c>
      <c r="GD44" s="193">
        <f t="shared" si="212"/>
        <v>4.0113101806417877</v>
      </c>
      <c r="GE44" s="72">
        <f t="shared" si="213"/>
        <v>57910.621378471566</v>
      </c>
      <c r="GI44" s="3">
        <f t="shared" si="214"/>
        <v>7.5441387651608975</v>
      </c>
      <c r="GJ44" s="6">
        <f t="shared" si="215"/>
        <v>5.8148809420272416</v>
      </c>
      <c r="GK44" s="6">
        <f t="shared" si="216"/>
        <v>5.1929143434607408</v>
      </c>
      <c r="GL44" s="6">
        <f t="shared" si="217"/>
        <v>5.2350087561580638</v>
      </c>
      <c r="GM44" s="193">
        <f t="shared" si="218"/>
        <v>5.6996100147622784</v>
      </c>
      <c r="GN44" s="193">
        <f t="shared" si="219"/>
        <v>4.2602398146385205</v>
      </c>
      <c r="GO44" s="193">
        <f t="shared" si="276"/>
        <v>3.9233861639497185</v>
      </c>
      <c r="GP44" s="193">
        <f t="shared" si="221"/>
        <v>4.0043914510940448</v>
      </c>
      <c r="GQ44" s="72">
        <f t="shared" si="222"/>
        <v>57789.46879645568</v>
      </c>
      <c r="GU44" s="3">
        <f t="shared" si="223"/>
        <v>8.9158003588265142</v>
      </c>
      <c r="GV44" s="6">
        <f t="shared" si="224"/>
        <v>6.3435064822115352</v>
      </c>
      <c r="GW44" s="6">
        <f t="shared" si="225"/>
        <v>6.1370805877263299</v>
      </c>
      <c r="GX44" s="6">
        <f t="shared" si="226"/>
        <v>5.9488735865432538</v>
      </c>
      <c r="GY44" s="193">
        <f t="shared" si="227"/>
        <v>5.7041908293031032</v>
      </c>
      <c r="GZ44" s="193">
        <f t="shared" si="228"/>
        <v>4.2676757192871273</v>
      </c>
      <c r="HA44" s="193">
        <f t="shared" si="277"/>
        <v>3.9418839846569158</v>
      </c>
      <c r="HB44" s="193">
        <f t="shared" si="230"/>
        <v>4.0173250489599273</v>
      </c>
      <c r="HC44" s="205">
        <f t="shared" si="231"/>
        <v>57996.95761189254</v>
      </c>
      <c r="HG44" s="3">
        <f t="shared" si="37"/>
        <v>7.8870541635773002</v>
      </c>
      <c r="HH44" s="6">
        <f t="shared" si="38"/>
        <v>0</v>
      </c>
      <c r="HI44" s="6">
        <f t="shared" si="39"/>
        <v>0</v>
      </c>
      <c r="HJ44" s="6">
        <f t="shared" si="40"/>
        <v>0</v>
      </c>
      <c r="HK44" s="193">
        <f t="shared" si="232"/>
        <v>5.7007571871360261</v>
      </c>
      <c r="HL44" s="193">
        <f t="shared" si="232"/>
        <v>4.1745731882913786</v>
      </c>
      <c r="HM44" s="193">
        <f t="shared" si="232"/>
        <v>3.8150380693314694</v>
      </c>
      <c r="HN44" s="193">
        <f t="shared" si="232"/>
        <v>3.9040600573940507</v>
      </c>
      <c r="HO44" s="212">
        <f t="shared" si="233"/>
        <v>56327.645466393027</v>
      </c>
      <c r="HS44" s="3">
        <f t="shared" si="41"/>
        <v>7.5441387651608975</v>
      </c>
      <c r="HT44" s="6">
        <f t="shared" si="42"/>
        <v>0</v>
      </c>
      <c r="HU44" s="6">
        <f t="shared" si="43"/>
        <v>0</v>
      </c>
      <c r="HV44" s="6">
        <f t="shared" si="44"/>
        <v>0</v>
      </c>
      <c r="HW44" s="193">
        <f t="shared" si="234"/>
        <v>5.6996100147622784</v>
      </c>
      <c r="HX44" s="193">
        <f t="shared" si="234"/>
        <v>4.1745731882913786</v>
      </c>
      <c r="HY44" s="193">
        <f t="shared" si="234"/>
        <v>3.8150380693314694</v>
      </c>
      <c r="HZ44" s="193">
        <f t="shared" si="234"/>
        <v>3.9040600573940507</v>
      </c>
      <c r="IA44" s="212">
        <f t="shared" si="235"/>
        <v>56326.982784270054</v>
      </c>
      <c r="IE44" s="3">
        <f t="shared" si="45"/>
        <v>8.9158003588265142</v>
      </c>
      <c r="IF44" s="6">
        <f t="shared" si="46"/>
        <v>0</v>
      </c>
      <c r="IG44" s="6">
        <f t="shared" si="47"/>
        <v>0</v>
      </c>
      <c r="IH44" s="6">
        <f t="shared" si="48"/>
        <v>0</v>
      </c>
      <c r="II44" s="193">
        <f t="shared" si="236"/>
        <v>5.7041908293031032</v>
      </c>
      <c r="IJ44" s="193">
        <f t="shared" si="236"/>
        <v>4.1745731882913786</v>
      </c>
      <c r="IK44" s="193">
        <f t="shared" si="236"/>
        <v>3.8150380693314694</v>
      </c>
      <c r="IL44" s="193">
        <f t="shared" si="236"/>
        <v>3.9040600573940507</v>
      </c>
      <c r="IM44" s="205">
        <f t="shared" si="237"/>
        <v>56329.629010262732</v>
      </c>
      <c r="IQ44" s="3">
        <f t="shared" si="49"/>
        <v>0</v>
      </c>
      <c r="IR44" s="6">
        <f t="shared" si="50"/>
        <v>5.9734686040825284</v>
      </c>
      <c r="IS44" s="6">
        <f t="shared" si="51"/>
        <v>0</v>
      </c>
      <c r="IT44" s="6">
        <f t="shared" si="52"/>
        <v>0</v>
      </c>
      <c r="IU44" s="193">
        <f t="shared" si="238"/>
        <v>5.6740334309306508</v>
      </c>
      <c r="IV44" s="193">
        <f t="shared" si="238"/>
        <v>4.2624763975134226</v>
      </c>
      <c r="IW44" s="193">
        <f t="shared" si="238"/>
        <v>3.8150380693314694</v>
      </c>
      <c r="IX44" s="193">
        <f t="shared" si="238"/>
        <v>3.9040600573940507</v>
      </c>
      <c r="IY44" s="212">
        <f t="shared" si="239"/>
        <v>56531.293832330921</v>
      </c>
      <c r="JC44" s="3">
        <f t="shared" si="53"/>
        <v>0</v>
      </c>
      <c r="JD44" s="6">
        <f t="shared" si="54"/>
        <v>5.8148809420272416</v>
      </c>
      <c r="JE44" s="6">
        <f t="shared" si="55"/>
        <v>0</v>
      </c>
      <c r="JF44" s="6">
        <f t="shared" si="56"/>
        <v>0</v>
      </c>
      <c r="JG44" s="193">
        <f t="shared" si="240"/>
        <v>5.6740334309306508</v>
      </c>
      <c r="JH44" s="193">
        <f t="shared" si="240"/>
        <v>4.2602398146385205</v>
      </c>
      <c r="JI44" s="193">
        <f t="shared" si="240"/>
        <v>3.8150380693314694</v>
      </c>
      <c r="JJ44" s="193">
        <f t="shared" si="240"/>
        <v>3.9040600573940507</v>
      </c>
      <c r="JK44" s="212">
        <f t="shared" si="241"/>
        <v>56525.708977895454</v>
      </c>
      <c r="JO44" s="3">
        <f t="shared" si="57"/>
        <v>0</v>
      </c>
      <c r="JP44" s="6">
        <f t="shared" si="58"/>
        <v>6.3435064822115352</v>
      </c>
      <c r="JQ44" s="6">
        <f t="shared" si="59"/>
        <v>0</v>
      </c>
      <c r="JR44" s="6">
        <f t="shared" si="60"/>
        <v>0</v>
      </c>
      <c r="JS44" s="193">
        <f t="shared" si="242"/>
        <v>5.6740334309306508</v>
      </c>
      <c r="JT44" s="193">
        <f t="shared" si="242"/>
        <v>4.2676757192871273</v>
      </c>
      <c r="JU44" s="193">
        <f t="shared" si="242"/>
        <v>3.8150380693314694</v>
      </c>
      <c r="JV44" s="193">
        <f t="shared" si="242"/>
        <v>3.9040600573940507</v>
      </c>
      <c r="JW44" s="205">
        <f t="shared" si="243"/>
        <v>56544.278919974218</v>
      </c>
      <c r="KA44" s="3">
        <f t="shared" si="61"/>
        <v>0</v>
      </c>
      <c r="KB44" s="6">
        <f t="shared" si="62"/>
        <v>0</v>
      </c>
      <c r="KC44" s="6">
        <f t="shared" si="63"/>
        <v>5.8538307144466524</v>
      </c>
      <c r="KD44" s="6">
        <f t="shared" si="64"/>
        <v>0</v>
      </c>
      <c r="KE44" s="193">
        <f t="shared" si="244"/>
        <v>5.6740334309306508</v>
      </c>
      <c r="KF44" s="193">
        <f t="shared" si="244"/>
        <v>4.1745731882913786</v>
      </c>
      <c r="KG44" s="193">
        <f t="shared" si="244"/>
        <v>3.9363704773532224</v>
      </c>
      <c r="KH44" s="193">
        <f t="shared" si="244"/>
        <v>3.9040600573940507</v>
      </c>
      <c r="KI44" s="212">
        <f t="shared" si="245"/>
        <v>56906.555954098396</v>
      </c>
      <c r="KM44" s="3">
        <f t="shared" si="65"/>
        <v>0</v>
      </c>
      <c r="KN44" s="6">
        <f t="shared" si="66"/>
        <v>0</v>
      </c>
      <c r="KO44" s="6">
        <f t="shared" si="67"/>
        <v>5.1929143434607408</v>
      </c>
      <c r="KP44" s="6">
        <f t="shared" si="68"/>
        <v>0</v>
      </c>
      <c r="KQ44" s="193">
        <f t="shared" si="246"/>
        <v>5.6740334309306508</v>
      </c>
      <c r="KR44" s="193">
        <f t="shared" si="246"/>
        <v>4.1745731882913786</v>
      </c>
      <c r="KS44" s="193">
        <f t="shared" si="246"/>
        <v>3.9233861639497185</v>
      </c>
      <c r="KT44" s="193">
        <f t="shared" si="246"/>
        <v>3.9040600573940507</v>
      </c>
      <c r="KU44" s="212">
        <f t="shared" si="247"/>
        <v>56842.653824808389</v>
      </c>
      <c r="KY44" s="3">
        <f t="shared" si="69"/>
        <v>0</v>
      </c>
      <c r="KZ44" s="6">
        <f t="shared" si="70"/>
        <v>0</v>
      </c>
      <c r="LA44" s="6">
        <f t="shared" si="71"/>
        <v>6.1370805877263299</v>
      </c>
      <c r="LB44" s="6">
        <f t="shared" si="72"/>
        <v>0</v>
      </c>
      <c r="LC44" s="193">
        <f t="shared" si="248"/>
        <v>5.6740334309306508</v>
      </c>
      <c r="LD44" s="193">
        <f t="shared" si="248"/>
        <v>4.1745731882913786</v>
      </c>
      <c r="LE44" s="193">
        <f t="shared" si="248"/>
        <v>3.9418839846569158</v>
      </c>
      <c r="LF44" s="193">
        <f t="shared" si="248"/>
        <v>3.9040600573940507</v>
      </c>
      <c r="LG44" s="205">
        <f t="shared" si="249"/>
        <v>56933.712332651048</v>
      </c>
      <c r="LK44" s="3">
        <f t="shared" si="73"/>
        <v>0</v>
      </c>
      <c r="LL44" s="6">
        <f t="shared" si="74"/>
        <v>0</v>
      </c>
      <c r="LM44" s="6">
        <f t="shared" si="75"/>
        <v>0</v>
      </c>
      <c r="LN44" s="6">
        <f t="shared" si="76"/>
        <v>5.6157366656968319</v>
      </c>
      <c r="LO44" s="193">
        <f t="shared" si="250"/>
        <v>5.6740334309306508</v>
      </c>
      <c r="LP44" s="193">
        <f t="shared" si="250"/>
        <v>4.1745731882913786</v>
      </c>
      <c r="LQ44" s="193">
        <f t="shared" si="250"/>
        <v>3.8150380693314694</v>
      </c>
      <c r="LR44" s="193">
        <f t="shared" si="250"/>
        <v>4.0113101806417877</v>
      </c>
      <c r="LS44" s="212">
        <f t="shared" si="251"/>
        <v>57068.061012606282</v>
      </c>
      <c r="LW44" s="3">
        <f t="shared" si="77"/>
        <v>0</v>
      </c>
      <c r="LX44" s="6">
        <f t="shared" si="78"/>
        <v>0</v>
      </c>
      <c r="LY44" s="6">
        <f t="shared" si="79"/>
        <v>0</v>
      </c>
      <c r="LZ44" s="6">
        <f t="shared" si="80"/>
        <v>5.2350087561580638</v>
      </c>
      <c r="MA44" s="193">
        <f t="shared" si="252"/>
        <v>5.6740334309306508</v>
      </c>
      <c r="MB44" s="193">
        <f t="shared" si="252"/>
        <v>4.1745731882913786</v>
      </c>
      <c r="MC44" s="193">
        <f t="shared" si="252"/>
        <v>3.8150380693314694</v>
      </c>
      <c r="MD44" s="193">
        <f t="shared" si="252"/>
        <v>4.0043914510940448</v>
      </c>
      <c r="ME44" s="212">
        <f t="shared" si="253"/>
        <v>57018.996217016786</v>
      </c>
      <c r="MI44" s="3">
        <f t="shared" si="81"/>
        <v>0</v>
      </c>
      <c r="MJ44" s="6">
        <f t="shared" si="82"/>
        <v>0</v>
      </c>
      <c r="MK44" s="6">
        <f t="shared" si="83"/>
        <v>0</v>
      </c>
      <c r="ML44" s="6">
        <f t="shared" si="84"/>
        <v>5.9488735865432538</v>
      </c>
      <c r="MM44" s="193">
        <f t="shared" si="254"/>
        <v>5.6740334309306508</v>
      </c>
      <c r="MN44" s="193">
        <f t="shared" si="254"/>
        <v>4.1745731882913786</v>
      </c>
      <c r="MO44" s="193">
        <f t="shared" si="254"/>
        <v>3.8150380693314694</v>
      </c>
      <c r="MP44" s="193">
        <f t="shared" si="254"/>
        <v>4.0173250489599273</v>
      </c>
      <c r="MQ44" s="205">
        <f t="shared" si="255"/>
        <v>57110.750300386433</v>
      </c>
      <c r="MT44" s="3">
        <f t="shared" si="85"/>
        <v>6.5153925699116835</v>
      </c>
      <c r="MU44" s="6">
        <f t="shared" si="86"/>
        <v>5.2862554018429462</v>
      </c>
      <c r="MV44" s="6">
        <f t="shared" si="87"/>
        <v>5.4289559045271369</v>
      </c>
      <c r="MW44" s="6">
        <f t="shared" si="88"/>
        <v>5.7109186430815235</v>
      </c>
      <c r="MX44" s="193">
        <f t="shared" si="256"/>
        <v>5.6961605804153121</v>
      </c>
      <c r="MY44" s="193">
        <f t="shared" si="256"/>
        <v>4.252748202820162</v>
      </c>
      <c r="MZ44" s="193">
        <f t="shared" si="256"/>
        <v>3.9280427962852684</v>
      </c>
      <c r="NA44" s="193">
        <f t="shared" si="256"/>
        <v>4.0130324093146665</v>
      </c>
      <c r="NB44" s="212">
        <f t="shared" si="257"/>
        <v>57853.701574571656</v>
      </c>
      <c r="NF44" s="3">
        <f t="shared" si="89"/>
        <v>6.5153925699116826</v>
      </c>
      <c r="NG44" s="6">
        <f t="shared" si="90"/>
        <v>0</v>
      </c>
      <c r="NH44" s="6">
        <f t="shared" si="91"/>
        <v>0</v>
      </c>
      <c r="NI44" s="6">
        <f t="shared" si="92"/>
        <v>0</v>
      </c>
      <c r="NJ44" s="193">
        <f t="shared" si="258"/>
        <v>5.6961605804153121</v>
      </c>
      <c r="NK44" s="193">
        <f t="shared" si="258"/>
        <v>4.1745731882913786</v>
      </c>
      <c r="NL44" s="193">
        <f t="shared" si="258"/>
        <v>3.8150380693314694</v>
      </c>
      <c r="NM44" s="193">
        <f t="shared" si="258"/>
        <v>3.9040600573940507</v>
      </c>
      <c r="NN44" s="212">
        <f t="shared" si="259"/>
        <v>56324.990211357494</v>
      </c>
      <c r="NR44" s="3">
        <f t="shared" si="93"/>
        <v>0</v>
      </c>
      <c r="NS44" s="6">
        <f t="shared" si="94"/>
        <v>5.2862554018429462</v>
      </c>
      <c r="NT44" s="6">
        <f t="shared" si="95"/>
        <v>0</v>
      </c>
      <c r="NU44" s="6">
        <f t="shared" si="96"/>
        <v>0</v>
      </c>
      <c r="NV44" s="193">
        <f t="shared" si="260"/>
        <v>5.6740334309306508</v>
      </c>
      <c r="NW44" s="193">
        <f t="shared" si="260"/>
        <v>4.252748202820162</v>
      </c>
      <c r="NX44" s="193">
        <f t="shared" si="260"/>
        <v>3.8150380693314694</v>
      </c>
      <c r="NY44" s="193">
        <f t="shared" si="260"/>
        <v>3.9040600573940507</v>
      </c>
      <c r="NZ44" s="212">
        <f t="shared" si="261"/>
        <v>56507.006083704575</v>
      </c>
      <c r="OD44" s="3">
        <f t="shared" si="97"/>
        <v>0</v>
      </c>
      <c r="OE44" s="6">
        <f t="shared" si="98"/>
        <v>0</v>
      </c>
      <c r="OF44" s="6">
        <f t="shared" si="99"/>
        <v>5.4289559045271369</v>
      </c>
      <c r="OG44" s="6">
        <f t="shared" si="100"/>
        <v>0</v>
      </c>
      <c r="OH44" s="193">
        <f t="shared" si="262"/>
        <v>5.6740334309306508</v>
      </c>
      <c r="OI44" s="193">
        <f t="shared" si="262"/>
        <v>4.1745731882913786</v>
      </c>
      <c r="OJ44" s="193">
        <f t="shared" si="262"/>
        <v>3.9280427962852684</v>
      </c>
      <c r="OK44" s="193">
        <f t="shared" si="262"/>
        <v>3.9040600573940507</v>
      </c>
      <c r="OL44" s="212">
        <f t="shared" si="263"/>
        <v>56865.563123286956</v>
      </c>
      <c r="OP44" s="3">
        <f t="shared" si="101"/>
        <v>0</v>
      </c>
      <c r="OQ44" s="6">
        <f t="shared" si="102"/>
        <v>0</v>
      </c>
      <c r="OR44" s="6">
        <f t="shared" si="103"/>
        <v>0</v>
      </c>
      <c r="OS44" s="6">
        <f t="shared" si="104"/>
        <v>5.7109186430815235</v>
      </c>
      <c r="OT44" s="193">
        <f t="shared" si="264"/>
        <v>5.6740334309306508</v>
      </c>
      <c r="OU44" s="193">
        <f t="shared" si="264"/>
        <v>4.1745731882913786</v>
      </c>
      <c r="OV44" s="193">
        <f t="shared" si="264"/>
        <v>3.8150380693314694</v>
      </c>
      <c r="OW44" s="193">
        <f t="shared" si="264"/>
        <v>4.0130324093146665</v>
      </c>
      <c r="OX44" s="232">
        <f t="shared" si="265"/>
        <v>57080.280914223018</v>
      </c>
    </row>
    <row r="45" spans="2:414" x14ac:dyDescent="0.2">
      <c r="B45" s="81">
        <v>45570</v>
      </c>
      <c r="C45">
        <v>145</v>
      </c>
      <c r="D45">
        <v>11.199539383276964</v>
      </c>
      <c r="E45">
        <v>0</v>
      </c>
      <c r="F45">
        <v>0</v>
      </c>
      <c r="G45">
        <v>0</v>
      </c>
      <c r="H45">
        <v>0</v>
      </c>
      <c r="I45">
        <v>0</v>
      </c>
      <c r="J45">
        <v>0</v>
      </c>
      <c r="K45">
        <v>0</v>
      </c>
      <c r="L45">
        <v>1</v>
      </c>
      <c r="M45">
        <v>0</v>
      </c>
      <c r="N45">
        <v>0</v>
      </c>
      <c r="O45">
        <v>0</v>
      </c>
      <c r="P45">
        <v>0</v>
      </c>
      <c r="Q45">
        <v>0</v>
      </c>
      <c r="R45">
        <v>0</v>
      </c>
      <c r="S45">
        <v>0</v>
      </c>
      <c r="T45">
        <v>21025</v>
      </c>
      <c r="U45">
        <v>6.8658965824023834</v>
      </c>
      <c r="V45">
        <v>5.2929694969441572</v>
      </c>
      <c r="W45">
        <v>4.7267713324001317</v>
      </c>
      <c r="X45">
        <v>4.6181571614200951</v>
      </c>
      <c r="Y45" s="3">
        <v>667.79855067353583</v>
      </c>
      <c r="Z45" s="3">
        <v>133.921195139536</v>
      </c>
      <c r="AA45" s="3">
        <v>67.551874636827961</v>
      </c>
      <c r="AB45" s="3">
        <v>51.70373363276429</v>
      </c>
      <c r="AC45">
        <v>1</v>
      </c>
      <c r="AD45">
        <v>0</v>
      </c>
      <c r="AE45" s="6"/>
      <c r="AF45" s="1" t="s">
        <v>5</v>
      </c>
      <c r="AG45">
        <v>145</v>
      </c>
      <c r="AH45" s="189">
        <v>45570</v>
      </c>
      <c r="AI45">
        <f t="shared" si="105"/>
        <v>10</v>
      </c>
      <c r="AJ45">
        <v>145</v>
      </c>
      <c r="AK45">
        <v>1</v>
      </c>
      <c r="AL45">
        <v>0</v>
      </c>
      <c r="AM45">
        <v>0</v>
      </c>
      <c r="AN45">
        <v>0</v>
      </c>
      <c r="AO45">
        <v>0</v>
      </c>
      <c r="AP45">
        <v>0</v>
      </c>
      <c r="AQ45">
        <v>0</v>
      </c>
      <c r="AS45" s="37"/>
      <c r="AT45" s="37"/>
      <c r="AU45" s="6">
        <f t="shared" si="106"/>
        <v>0</v>
      </c>
      <c r="AV45" s="6">
        <f t="shared" si="107"/>
        <v>0</v>
      </c>
      <c r="AW45" s="6">
        <f t="shared" si="108"/>
        <v>0</v>
      </c>
      <c r="AX45" s="6">
        <f t="shared" si="109"/>
        <v>0</v>
      </c>
      <c r="AY45" s="193">
        <f t="shared" si="110"/>
        <v>5.6740334309306508</v>
      </c>
      <c r="AZ45" s="193">
        <f t="shared" si="111"/>
        <v>4.1745731882913786</v>
      </c>
      <c r="BA45" s="193">
        <f t="shared" si="112"/>
        <v>3.8150380693314694</v>
      </c>
      <c r="BB45" s="193">
        <f t="shared" si="113"/>
        <v>3.9040600573940507</v>
      </c>
      <c r="BC45" s="72">
        <f t="shared" si="114"/>
        <v>56312.210093717425</v>
      </c>
      <c r="BG45" s="3">
        <f t="shared" si="115"/>
        <v>6.7285786507543355</v>
      </c>
      <c r="BH45" s="6">
        <f t="shared" si="116"/>
        <v>0</v>
      </c>
      <c r="BI45" s="6">
        <f t="shared" si="117"/>
        <v>0</v>
      </c>
      <c r="BJ45" s="6">
        <f t="shared" si="118"/>
        <v>0</v>
      </c>
      <c r="BK45" s="193">
        <f t="shared" si="119"/>
        <v>5.6968763814043317</v>
      </c>
      <c r="BL45" s="193">
        <f t="shared" si="120"/>
        <v>4.1745731882913786</v>
      </c>
      <c r="BM45" s="193">
        <f t="shared" si="121"/>
        <v>3.8150380693314694</v>
      </c>
      <c r="BN45" s="193">
        <f t="shared" si="122"/>
        <v>3.9040600573940507</v>
      </c>
      <c r="BO45" s="72">
        <f t="shared" si="123"/>
        <v>56325.403689489045</v>
      </c>
      <c r="BS45" s="3">
        <f t="shared" si="124"/>
        <v>6.7285998504843079</v>
      </c>
      <c r="BT45" s="6">
        <f t="shared" si="125"/>
        <v>0</v>
      </c>
      <c r="BU45" s="6">
        <f t="shared" si="126"/>
        <v>0</v>
      </c>
      <c r="BV45" s="6">
        <f t="shared" si="127"/>
        <v>0</v>
      </c>
      <c r="BW45" s="193">
        <f t="shared" si="128"/>
        <v>5.6968764525598097</v>
      </c>
      <c r="BX45" s="193">
        <f t="shared" si="129"/>
        <v>4.1745731882913786</v>
      </c>
      <c r="BY45" s="193">
        <f t="shared" si="266"/>
        <v>3.8150380693314694</v>
      </c>
      <c r="BZ45" s="193">
        <f t="shared" si="131"/>
        <v>3.9040600573940507</v>
      </c>
      <c r="CA45" s="72">
        <f t="shared" si="132"/>
        <v>56325.403689489045</v>
      </c>
      <c r="CE45" s="3">
        <f t="shared" si="133"/>
        <v>0</v>
      </c>
      <c r="CF45" s="6">
        <f t="shared" si="134"/>
        <v>5.2929694969441572</v>
      </c>
      <c r="CG45" s="6">
        <f t="shared" si="135"/>
        <v>0</v>
      </c>
      <c r="CH45" s="6">
        <f t="shared" si="136"/>
        <v>0</v>
      </c>
      <c r="CI45" s="193">
        <f t="shared" si="137"/>
        <v>5.6740334309306508</v>
      </c>
      <c r="CJ45" s="193">
        <f t="shared" si="138"/>
        <v>4.2528437068445548</v>
      </c>
      <c r="CK45" s="193">
        <f t="shared" si="267"/>
        <v>3.8150380693314694</v>
      </c>
      <c r="CL45" s="193">
        <f t="shared" si="140"/>
        <v>3.9040600573940507</v>
      </c>
      <c r="CM45" s="72">
        <f t="shared" si="141"/>
        <v>56507.244471642625</v>
      </c>
      <c r="CQ45" s="3">
        <f t="shared" si="142"/>
        <v>0</v>
      </c>
      <c r="CR45" s="6">
        <f t="shared" si="143"/>
        <v>5.2930270623701512</v>
      </c>
      <c r="CS45" s="6">
        <f t="shared" si="144"/>
        <v>0</v>
      </c>
      <c r="CT45" s="6">
        <f t="shared" si="145"/>
        <v>0</v>
      </c>
      <c r="CU45" s="193">
        <f t="shared" si="146"/>
        <v>5.6740334309306508</v>
      </c>
      <c r="CV45" s="193">
        <f t="shared" si="147"/>
        <v>4.2528445256391949</v>
      </c>
      <c r="CW45" s="193">
        <f t="shared" si="268"/>
        <v>3.8150380693314694</v>
      </c>
      <c r="CX45" s="193">
        <f t="shared" si="149"/>
        <v>3.9040600573940507</v>
      </c>
      <c r="CY45" s="72">
        <f t="shared" si="150"/>
        <v>56507.246515443163</v>
      </c>
      <c r="DC45" s="3">
        <f t="shared" si="151"/>
        <v>0</v>
      </c>
      <c r="DD45" s="6">
        <f t="shared" si="152"/>
        <v>0</v>
      </c>
      <c r="DE45" s="6">
        <f t="shared" si="153"/>
        <v>4.9631098990201385</v>
      </c>
      <c r="DF45" s="6">
        <f t="shared" si="154"/>
        <v>0</v>
      </c>
      <c r="DG45" s="193">
        <f t="shared" si="155"/>
        <v>5.6740334309306508</v>
      </c>
      <c r="DH45" s="193">
        <f t="shared" si="156"/>
        <v>4.1745731882913786</v>
      </c>
      <c r="DI45" s="193">
        <f t="shared" si="269"/>
        <v>3.918831649468792</v>
      </c>
      <c r="DJ45" s="193">
        <f t="shared" si="158"/>
        <v>3.9040600573940507</v>
      </c>
      <c r="DK45" s="72">
        <f t="shared" si="159"/>
        <v>56820.255845017447</v>
      </c>
      <c r="DO45" s="3">
        <f t="shared" si="160"/>
        <v>0</v>
      </c>
      <c r="DP45" s="6">
        <f t="shared" si="161"/>
        <v>0</v>
      </c>
      <c r="DQ45" s="6">
        <f t="shared" si="162"/>
        <v>4.7268626196254386</v>
      </c>
      <c r="DR45" s="6">
        <f t="shared" si="163"/>
        <v>0</v>
      </c>
      <c r="DS45" s="193">
        <f t="shared" si="164"/>
        <v>5.6740334309306508</v>
      </c>
      <c r="DT45" s="193">
        <f t="shared" si="165"/>
        <v>4.1745731882913786</v>
      </c>
      <c r="DU45" s="193">
        <f t="shared" si="270"/>
        <v>3.9141277189286425</v>
      </c>
      <c r="DV45" s="193">
        <f t="shared" si="167"/>
        <v>3.9040600573940507</v>
      </c>
      <c r="DW45" s="72">
        <f t="shared" si="168"/>
        <v>56797.132338460884</v>
      </c>
      <c r="EA45" s="3">
        <f t="shared" si="169"/>
        <v>0</v>
      </c>
      <c r="EB45" s="6">
        <f t="shared" si="170"/>
        <v>0</v>
      </c>
      <c r="EC45" s="6">
        <f t="shared" si="171"/>
        <v>0</v>
      </c>
      <c r="ED45" s="6">
        <f t="shared" si="172"/>
        <v>13.854471484260285</v>
      </c>
      <c r="EE45" s="193">
        <f t="shared" si="173"/>
        <v>5.6740334309306508</v>
      </c>
      <c r="EF45" s="193">
        <f t="shared" si="174"/>
        <v>4.1745731882913786</v>
      </c>
      <c r="EG45" s="193">
        <f t="shared" si="271"/>
        <v>3.8150380693314694</v>
      </c>
      <c r="EH45" s="193">
        <f t="shared" si="176"/>
        <v>4.1503767742139388</v>
      </c>
      <c r="EI45" s="72">
        <f t="shared" si="177"/>
        <v>58063.266587876533</v>
      </c>
      <c r="EM45" s="3">
        <f t="shared" si="178"/>
        <v>0</v>
      </c>
      <c r="EN45" s="6">
        <f t="shared" si="179"/>
        <v>0</v>
      </c>
      <c r="EO45" s="6">
        <f t="shared" si="180"/>
        <v>0</v>
      </c>
      <c r="EP45" s="6">
        <f t="shared" si="181"/>
        <v>4.6182711420592062</v>
      </c>
      <c r="EQ45" s="193">
        <f t="shared" si="182"/>
        <v>5.6740334309306508</v>
      </c>
      <c r="ER45" s="193">
        <f t="shared" si="183"/>
        <v>4.1745731882913786</v>
      </c>
      <c r="ES45" s="193">
        <f t="shared" si="272"/>
        <v>3.8150380693314694</v>
      </c>
      <c r="ET45" s="193">
        <f t="shared" si="185"/>
        <v>3.9930812850110438</v>
      </c>
      <c r="EU45" s="72">
        <f t="shared" si="186"/>
        <v>56938.879979438745</v>
      </c>
      <c r="EY45" s="3">
        <f t="shared" si="187"/>
        <v>6.7285786507543355</v>
      </c>
      <c r="EZ45" s="6">
        <f t="shared" si="188"/>
        <v>5.2929694969441572</v>
      </c>
      <c r="FA45" s="6">
        <f t="shared" si="189"/>
        <v>4.9631098990201385</v>
      </c>
      <c r="FB45" s="6">
        <f t="shared" si="190"/>
        <v>13.854471484260285</v>
      </c>
      <c r="FC45" s="193">
        <f t="shared" si="191"/>
        <v>5.6968763814043317</v>
      </c>
      <c r="FD45" s="193">
        <f t="shared" si="192"/>
        <v>4.2528437068445548</v>
      </c>
      <c r="FE45" s="193">
        <f t="shared" si="273"/>
        <v>3.918831649468792</v>
      </c>
      <c r="FF45" s="193">
        <f t="shared" si="194"/>
        <v>4.1503767742139388</v>
      </c>
      <c r="FG45" s="72">
        <f t="shared" si="195"/>
        <v>58803.797784255039</v>
      </c>
      <c r="FK45" s="3">
        <f t="shared" si="196"/>
        <v>6.8659177821323558</v>
      </c>
      <c r="FL45" s="6">
        <f t="shared" si="197"/>
        <v>5.2930270623701512</v>
      </c>
      <c r="FM45" s="6">
        <f t="shared" si="198"/>
        <v>4.7268626196254386</v>
      </c>
      <c r="FN45" s="6">
        <f t="shared" si="199"/>
        <v>4.6182711420592062</v>
      </c>
      <c r="FO45" s="193">
        <f t="shared" si="200"/>
        <v>5.6973372448268478</v>
      </c>
      <c r="FP45" s="193">
        <f t="shared" si="201"/>
        <v>4.2528445256391949</v>
      </c>
      <c r="FQ45" s="193">
        <f t="shared" si="274"/>
        <v>3.9141277189286425</v>
      </c>
      <c r="FR45" s="193">
        <f t="shared" si="203"/>
        <v>3.9930812850110438</v>
      </c>
      <c r="FS45" s="205">
        <f t="shared" si="204"/>
        <v>57641.87810902312</v>
      </c>
      <c r="FW45" s="3">
        <f t="shared" si="205"/>
        <v>7.89578106976274</v>
      </c>
      <c r="FX45" s="6">
        <f t="shared" si="206"/>
        <v>5.9810555315468967</v>
      </c>
      <c r="FY45" s="6">
        <f t="shared" si="207"/>
        <v>5.8611964521761637</v>
      </c>
      <c r="FZ45" s="6">
        <f t="shared" si="208"/>
        <v>5.4494254504757116</v>
      </c>
      <c r="GA45" s="193">
        <f t="shared" si="209"/>
        <v>5.7007863645355688</v>
      </c>
      <c r="GB45" s="193">
        <f t="shared" si="210"/>
        <v>4.2625832716811312</v>
      </c>
      <c r="GC45" s="193">
        <f t="shared" si="275"/>
        <v>3.9365142383436802</v>
      </c>
      <c r="GD45" s="193">
        <f t="shared" si="212"/>
        <v>4.0082937975695954</v>
      </c>
      <c r="GE45" s="72">
        <f t="shared" si="213"/>
        <v>57889.920100198913</v>
      </c>
      <c r="GI45" s="3">
        <f t="shared" si="214"/>
        <v>7.5524862406426223</v>
      </c>
      <c r="GJ45" s="6">
        <f t="shared" si="215"/>
        <v>5.8222664466385732</v>
      </c>
      <c r="GK45" s="6">
        <f t="shared" si="216"/>
        <v>5.1994484656401454</v>
      </c>
      <c r="GL45" s="6">
        <f t="shared" si="217"/>
        <v>5.0799728775621054</v>
      </c>
      <c r="GM45" s="193">
        <f t="shared" si="218"/>
        <v>5.6996379556311014</v>
      </c>
      <c r="GN45" s="193">
        <f t="shared" si="219"/>
        <v>4.2603440845220533</v>
      </c>
      <c r="GO45" s="193">
        <f t="shared" si="276"/>
        <v>3.9235153614867051</v>
      </c>
      <c r="GP45" s="193">
        <f t="shared" si="221"/>
        <v>4.0015603085637244</v>
      </c>
      <c r="GQ45" s="72">
        <f t="shared" si="222"/>
        <v>57770.061013603809</v>
      </c>
      <c r="GU45" s="3">
        <f t="shared" si="223"/>
        <v>8.9256655571230983</v>
      </c>
      <c r="GV45" s="6">
        <f t="shared" si="224"/>
        <v>6.3515633963329883</v>
      </c>
      <c r="GW45" s="6">
        <f t="shared" si="225"/>
        <v>6.144802732120171</v>
      </c>
      <c r="GX45" s="6">
        <f t="shared" si="226"/>
        <v>5.7726964517751185</v>
      </c>
      <c r="GY45" s="193">
        <f t="shared" si="227"/>
        <v>5.7042236993316093</v>
      </c>
      <c r="GZ45" s="193">
        <f t="shared" si="228"/>
        <v>4.2677886250739627</v>
      </c>
      <c r="HA45" s="193">
        <f t="shared" si="277"/>
        <v>3.9420338726715349</v>
      </c>
      <c r="HB45" s="193">
        <f t="shared" si="230"/>
        <v>4.0141486356389757</v>
      </c>
      <c r="HC45" s="205">
        <f t="shared" si="231"/>
        <v>57975.120437393525</v>
      </c>
      <c r="HG45" s="3">
        <f t="shared" si="37"/>
        <v>7.89578106976274</v>
      </c>
      <c r="HH45" s="6">
        <f t="shared" si="38"/>
        <v>0</v>
      </c>
      <c r="HI45" s="6">
        <f t="shared" si="39"/>
        <v>0</v>
      </c>
      <c r="HJ45" s="6">
        <f t="shared" si="40"/>
        <v>0</v>
      </c>
      <c r="HK45" s="193">
        <f t="shared" si="232"/>
        <v>5.7007863645355688</v>
      </c>
      <c r="HL45" s="193">
        <f t="shared" si="232"/>
        <v>4.1745731882913786</v>
      </c>
      <c r="HM45" s="193">
        <f t="shared" si="232"/>
        <v>3.8150380693314694</v>
      </c>
      <c r="HN45" s="193">
        <f t="shared" si="232"/>
        <v>3.9040600573940507</v>
      </c>
      <c r="HO45" s="212">
        <f t="shared" si="233"/>
        <v>56327.662321277421</v>
      </c>
      <c r="HS45" s="3">
        <f t="shared" si="41"/>
        <v>7.5524862406426223</v>
      </c>
      <c r="HT45" s="6">
        <f t="shared" si="42"/>
        <v>0</v>
      </c>
      <c r="HU45" s="6">
        <f t="shared" si="43"/>
        <v>0</v>
      </c>
      <c r="HV45" s="6">
        <f t="shared" si="44"/>
        <v>0</v>
      </c>
      <c r="HW45" s="193">
        <f t="shared" si="234"/>
        <v>5.6996379556311014</v>
      </c>
      <c r="HX45" s="193">
        <f t="shared" si="234"/>
        <v>4.1745731882913786</v>
      </c>
      <c r="HY45" s="193">
        <f t="shared" si="234"/>
        <v>3.8150380693314694</v>
      </c>
      <c r="HZ45" s="193">
        <f t="shared" si="234"/>
        <v>3.9040600573940507</v>
      </c>
      <c r="IA45" s="212">
        <f t="shared" si="235"/>
        <v>56326.998924658707</v>
      </c>
      <c r="IE45" s="3">
        <f t="shared" si="45"/>
        <v>8.9256655571230983</v>
      </c>
      <c r="IF45" s="6">
        <f t="shared" si="46"/>
        <v>0</v>
      </c>
      <c r="IG45" s="6">
        <f t="shared" si="47"/>
        <v>0</v>
      </c>
      <c r="IH45" s="6">
        <f t="shared" si="48"/>
        <v>0</v>
      </c>
      <c r="II45" s="193">
        <f t="shared" si="236"/>
        <v>5.7042236993316093</v>
      </c>
      <c r="IJ45" s="193">
        <f t="shared" si="236"/>
        <v>4.1745731882913786</v>
      </c>
      <c r="IK45" s="193">
        <f t="shared" si="236"/>
        <v>3.8150380693314694</v>
      </c>
      <c r="IL45" s="193">
        <f t="shared" si="236"/>
        <v>3.9040600573940507</v>
      </c>
      <c r="IM45" s="205">
        <f t="shared" si="237"/>
        <v>56329.647998934015</v>
      </c>
      <c r="IQ45" s="3">
        <f t="shared" si="49"/>
        <v>0</v>
      </c>
      <c r="IR45" s="6">
        <f t="shared" si="50"/>
        <v>5.9810555315468967</v>
      </c>
      <c r="IS45" s="6">
        <f t="shared" si="51"/>
        <v>0</v>
      </c>
      <c r="IT45" s="6">
        <f t="shared" si="52"/>
        <v>0</v>
      </c>
      <c r="IU45" s="193">
        <f t="shared" si="238"/>
        <v>5.6740334309306508</v>
      </c>
      <c r="IV45" s="193">
        <f t="shared" si="238"/>
        <v>4.2625832716811312</v>
      </c>
      <c r="IW45" s="193">
        <f t="shared" si="238"/>
        <v>3.8150380693314694</v>
      </c>
      <c r="IX45" s="193">
        <f t="shared" si="238"/>
        <v>3.9040600573940507</v>
      </c>
      <c r="IY45" s="212">
        <f t="shared" si="239"/>
        <v>56531.560716053682</v>
      </c>
      <c r="JC45" s="3">
        <f t="shared" si="53"/>
        <v>0</v>
      </c>
      <c r="JD45" s="6">
        <f t="shared" si="54"/>
        <v>5.8222664466385732</v>
      </c>
      <c r="JE45" s="6">
        <f t="shared" si="55"/>
        <v>0</v>
      </c>
      <c r="JF45" s="6">
        <f t="shared" si="56"/>
        <v>0</v>
      </c>
      <c r="JG45" s="193">
        <f t="shared" si="240"/>
        <v>5.6740334309306508</v>
      </c>
      <c r="JH45" s="193">
        <f t="shared" si="240"/>
        <v>4.2603440845220533</v>
      </c>
      <c r="JI45" s="193">
        <f t="shared" si="240"/>
        <v>3.8150380693314694</v>
      </c>
      <c r="JJ45" s="193">
        <f t="shared" si="240"/>
        <v>3.9040600573940507</v>
      </c>
      <c r="JK45" s="212">
        <f t="shared" si="241"/>
        <v>56525.969332520915</v>
      </c>
      <c r="JO45" s="3">
        <f t="shared" si="57"/>
        <v>0</v>
      </c>
      <c r="JP45" s="6">
        <f t="shared" si="58"/>
        <v>6.3515633963329883</v>
      </c>
      <c r="JQ45" s="6">
        <f t="shared" si="59"/>
        <v>0</v>
      </c>
      <c r="JR45" s="6">
        <f t="shared" si="60"/>
        <v>0</v>
      </c>
      <c r="JS45" s="193">
        <f t="shared" si="242"/>
        <v>5.6740334309306508</v>
      </c>
      <c r="JT45" s="193">
        <f t="shared" si="242"/>
        <v>4.2677886250739627</v>
      </c>
      <c r="JU45" s="193">
        <f t="shared" si="242"/>
        <v>3.8150380693314694</v>
      </c>
      <c r="JV45" s="193">
        <f t="shared" si="242"/>
        <v>3.9040600573940507</v>
      </c>
      <c r="JW45" s="205">
        <f t="shared" si="243"/>
        <v>56544.560930517771</v>
      </c>
      <c r="KA45" s="3">
        <f t="shared" si="61"/>
        <v>0</v>
      </c>
      <c r="KB45" s="6">
        <f t="shared" si="62"/>
        <v>0</v>
      </c>
      <c r="KC45" s="6">
        <f t="shared" si="63"/>
        <v>5.8611964521761637</v>
      </c>
      <c r="KD45" s="6">
        <f t="shared" si="64"/>
        <v>0</v>
      </c>
      <c r="KE45" s="193">
        <f t="shared" si="244"/>
        <v>5.6740334309306508</v>
      </c>
      <c r="KF45" s="193">
        <f t="shared" si="244"/>
        <v>4.1745731882913786</v>
      </c>
      <c r="KG45" s="193">
        <f t="shared" si="244"/>
        <v>3.9365142383436802</v>
      </c>
      <c r="KH45" s="193">
        <f t="shared" si="244"/>
        <v>3.9040600573940507</v>
      </c>
      <c r="KI45" s="212">
        <f t="shared" si="245"/>
        <v>56907.263873888129</v>
      </c>
      <c r="KM45" s="3">
        <f t="shared" si="65"/>
        <v>0</v>
      </c>
      <c r="KN45" s="6">
        <f t="shared" si="66"/>
        <v>0</v>
      </c>
      <c r="KO45" s="6">
        <f t="shared" si="67"/>
        <v>5.1994484656401454</v>
      </c>
      <c r="KP45" s="6">
        <f t="shared" si="68"/>
        <v>0</v>
      </c>
      <c r="KQ45" s="193">
        <f t="shared" si="246"/>
        <v>5.6740334309306508</v>
      </c>
      <c r="KR45" s="193">
        <f t="shared" si="246"/>
        <v>4.1745731882913786</v>
      </c>
      <c r="KS45" s="193">
        <f t="shared" si="246"/>
        <v>3.9235153614867051</v>
      </c>
      <c r="KT45" s="193">
        <f t="shared" si="246"/>
        <v>3.9040600573940507</v>
      </c>
      <c r="KU45" s="212">
        <f t="shared" si="247"/>
        <v>56843.289315218026</v>
      </c>
      <c r="KY45" s="3">
        <f t="shared" si="69"/>
        <v>0</v>
      </c>
      <c r="KZ45" s="6">
        <f t="shared" si="70"/>
        <v>0</v>
      </c>
      <c r="LA45" s="6">
        <f t="shared" si="71"/>
        <v>6.144802732120171</v>
      </c>
      <c r="LB45" s="6">
        <f t="shared" si="72"/>
        <v>0</v>
      </c>
      <c r="LC45" s="193">
        <f t="shared" si="248"/>
        <v>5.6740334309306508</v>
      </c>
      <c r="LD45" s="193">
        <f t="shared" si="248"/>
        <v>4.1745731882913786</v>
      </c>
      <c r="LE45" s="193">
        <f t="shared" si="248"/>
        <v>3.9420338726715349</v>
      </c>
      <c r="LF45" s="193">
        <f t="shared" si="248"/>
        <v>3.9040600573940507</v>
      </c>
      <c r="LG45" s="205">
        <f t="shared" si="249"/>
        <v>56934.450776061291</v>
      </c>
      <c r="LK45" s="3">
        <f t="shared" si="73"/>
        <v>0</v>
      </c>
      <c r="LL45" s="6">
        <f t="shared" si="74"/>
        <v>0</v>
      </c>
      <c r="LM45" s="6">
        <f t="shared" si="75"/>
        <v>0</v>
      </c>
      <c r="LN45" s="6">
        <f t="shared" si="76"/>
        <v>5.4494254504757116</v>
      </c>
      <c r="LO45" s="193">
        <f t="shared" si="250"/>
        <v>5.6740334309306508</v>
      </c>
      <c r="LP45" s="193">
        <f t="shared" si="250"/>
        <v>4.1745731882913786</v>
      </c>
      <c r="LQ45" s="193">
        <f t="shared" si="250"/>
        <v>3.8150380693314694</v>
      </c>
      <c r="LR45" s="193">
        <f t="shared" si="250"/>
        <v>4.0082937975695954</v>
      </c>
      <c r="LS45" s="212">
        <f t="shared" si="251"/>
        <v>57046.664870714427</v>
      </c>
      <c r="LW45" s="3">
        <f t="shared" si="77"/>
        <v>0</v>
      </c>
      <c r="LX45" s="6">
        <f t="shared" si="78"/>
        <v>0</v>
      </c>
      <c r="LY45" s="6">
        <f t="shared" si="79"/>
        <v>0</v>
      </c>
      <c r="LZ45" s="6">
        <f t="shared" si="80"/>
        <v>5.0799728775621054</v>
      </c>
      <c r="MA45" s="193">
        <f t="shared" si="252"/>
        <v>5.6740334309306508</v>
      </c>
      <c r="MB45" s="193">
        <f t="shared" si="252"/>
        <v>4.1745731882913786</v>
      </c>
      <c r="MC45" s="193">
        <f t="shared" si="252"/>
        <v>3.8150380693314694</v>
      </c>
      <c r="MD45" s="193">
        <f t="shared" si="252"/>
        <v>4.0015603085637244</v>
      </c>
      <c r="ME45" s="212">
        <f t="shared" si="253"/>
        <v>56998.931078627487</v>
      </c>
      <c r="MI45" s="3">
        <f t="shared" si="81"/>
        <v>0</v>
      </c>
      <c r="MJ45" s="6">
        <f t="shared" si="82"/>
        <v>0</v>
      </c>
      <c r="MK45" s="6">
        <f t="shared" si="83"/>
        <v>0</v>
      </c>
      <c r="ML45" s="6">
        <f t="shared" si="84"/>
        <v>5.7726964517751185</v>
      </c>
      <c r="MM45" s="193">
        <f t="shared" si="254"/>
        <v>5.6740334309306508</v>
      </c>
      <c r="MN45" s="193">
        <f t="shared" si="254"/>
        <v>4.1745731882913786</v>
      </c>
      <c r="MO45" s="193">
        <f t="shared" si="254"/>
        <v>3.8150380693314694</v>
      </c>
      <c r="MP45" s="193">
        <f t="shared" si="254"/>
        <v>4.0141486356389757</v>
      </c>
      <c r="MQ45" s="205">
        <f t="shared" si="255"/>
        <v>57088.202384180309</v>
      </c>
      <c r="MT45" s="3">
        <f t="shared" si="85"/>
        <v>6.522601753282264</v>
      </c>
      <c r="MU45" s="6">
        <f t="shared" si="86"/>
        <v>5.2929694969441572</v>
      </c>
      <c r="MV45" s="6">
        <f t="shared" si="87"/>
        <v>5.4357870322601514</v>
      </c>
      <c r="MW45" s="6">
        <f t="shared" si="88"/>
        <v>5.5417885937041138</v>
      </c>
      <c r="MX45" s="193">
        <f t="shared" si="256"/>
        <v>5.6961847945919439</v>
      </c>
      <c r="MY45" s="193">
        <f t="shared" si="256"/>
        <v>4.2528437068445548</v>
      </c>
      <c r="MZ45" s="193">
        <f t="shared" si="256"/>
        <v>3.9281772385751426</v>
      </c>
      <c r="NA45" s="193">
        <f t="shared" si="256"/>
        <v>4.0099701092402364</v>
      </c>
      <c r="NB45" s="212">
        <f t="shared" si="257"/>
        <v>57832.611888122708</v>
      </c>
      <c r="NF45" s="3">
        <f t="shared" si="89"/>
        <v>6.5226017532822631</v>
      </c>
      <c r="NG45" s="6">
        <f t="shared" si="90"/>
        <v>0</v>
      </c>
      <c r="NH45" s="6">
        <f t="shared" si="91"/>
        <v>0</v>
      </c>
      <c r="NI45" s="6">
        <f t="shared" si="92"/>
        <v>0</v>
      </c>
      <c r="NJ45" s="193">
        <f t="shared" si="258"/>
        <v>5.6961847945919439</v>
      </c>
      <c r="NK45" s="193">
        <f t="shared" si="258"/>
        <v>4.1745731882913786</v>
      </c>
      <c r="NL45" s="193">
        <f t="shared" si="258"/>
        <v>3.8150380693314694</v>
      </c>
      <c r="NM45" s="193">
        <f t="shared" si="258"/>
        <v>3.9040600573940507</v>
      </c>
      <c r="NN45" s="212">
        <f t="shared" si="259"/>
        <v>56325.004198481227</v>
      </c>
      <c r="NR45" s="3">
        <f t="shared" si="93"/>
        <v>0</v>
      </c>
      <c r="NS45" s="6">
        <f t="shared" si="94"/>
        <v>5.2929694969441572</v>
      </c>
      <c r="NT45" s="6">
        <f t="shared" si="95"/>
        <v>0</v>
      </c>
      <c r="NU45" s="6">
        <f t="shared" si="96"/>
        <v>0</v>
      </c>
      <c r="NV45" s="193">
        <f t="shared" si="260"/>
        <v>5.6740334309306508</v>
      </c>
      <c r="NW45" s="193">
        <f t="shared" si="260"/>
        <v>4.2528437068445548</v>
      </c>
      <c r="NX45" s="193">
        <f t="shared" si="260"/>
        <v>3.8150380693314694</v>
      </c>
      <c r="NY45" s="193">
        <f t="shared" si="260"/>
        <v>3.9040600573940507</v>
      </c>
      <c r="NZ45" s="212">
        <f t="shared" si="261"/>
        <v>56507.244471642625</v>
      </c>
      <c r="OD45" s="3">
        <f t="shared" si="97"/>
        <v>0</v>
      </c>
      <c r="OE45" s="6">
        <f t="shared" si="98"/>
        <v>0</v>
      </c>
      <c r="OF45" s="6">
        <f t="shared" si="99"/>
        <v>5.4357870322601514</v>
      </c>
      <c r="OG45" s="6">
        <f t="shared" si="100"/>
        <v>0</v>
      </c>
      <c r="OH45" s="193">
        <f t="shared" si="262"/>
        <v>5.6740334309306508</v>
      </c>
      <c r="OI45" s="193">
        <f t="shared" si="262"/>
        <v>4.1745731882913786</v>
      </c>
      <c r="OJ45" s="193">
        <f t="shared" si="262"/>
        <v>3.9281772385751426</v>
      </c>
      <c r="OK45" s="193">
        <f t="shared" si="262"/>
        <v>3.9040600573940507</v>
      </c>
      <c r="OL45" s="212">
        <f t="shared" si="263"/>
        <v>56866.224677994956</v>
      </c>
      <c r="OP45" s="3">
        <f t="shared" si="101"/>
        <v>0</v>
      </c>
      <c r="OQ45" s="6">
        <f t="shared" si="102"/>
        <v>0</v>
      </c>
      <c r="OR45" s="6">
        <f t="shared" si="103"/>
        <v>0</v>
      </c>
      <c r="OS45" s="6">
        <f t="shared" si="104"/>
        <v>5.5417885937041138</v>
      </c>
      <c r="OT45" s="193">
        <f t="shared" si="264"/>
        <v>5.6740334309306508</v>
      </c>
      <c r="OU45" s="193">
        <f t="shared" si="264"/>
        <v>4.1745731882913786</v>
      </c>
      <c r="OV45" s="193">
        <f t="shared" si="264"/>
        <v>3.8150380693314694</v>
      </c>
      <c r="OW45" s="193">
        <f t="shared" si="264"/>
        <v>4.0099701092402364</v>
      </c>
      <c r="OX45" s="232">
        <f t="shared" si="265"/>
        <v>57058.554479514227</v>
      </c>
    </row>
    <row r="46" spans="2:414" x14ac:dyDescent="0.2">
      <c r="B46" s="81">
        <v>45577</v>
      </c>
      <c r="C46">
        <v>146</v>
      </c>
      <c r="D46">
        <v>11.198687871481702</v>
      </c>
      <c r="E46">
        <v>0</v>
      </c>
      <c r="F46">
        <v>0</v>
      </c>
      <c r="G46">
        <v>0</v>
      </c>
      <c r="H46">
        <v>0</v>
      </c>
      <c r="I46">
        <v>0</v>
      </c>
      <c r="J46">
        <v>0</v>
      </c>
      <c r="K46">
        <v>0</v>
      </c>
      <c r="L46">
        <v>1</v>
      </c>
      <c r="M46">
        <v>0</v>
      </c>
      <c r="N46">
        <v>0</v>
      </c>
      <c r="O46">
        <v>0</v>
      </c>
      <c r="P46">
        <v>0</v>
      </c>
      <c r="Q46">
        <v>0</v>
      </c>
      <c r="R46">
        <v>0</v>
      </c>
      <c r="S46">
        <v>0</v>
      </c>
      <c r="T46">
        <v>21316</v>
      </c>
      <c r="U46">
        <v>6.8733029668745314</v>
      </c>
      <c r="V46">
        <v>5.2996920932317639</v>
      </c>
      <c r="W46">
        <v>4.7327352414090855</v>
      </c>
      <c r="X46">
        <v>4.6029056937178519</v>
      </c>
      <c r="Y46" s="3">
        <v>674.92768045012633</v>
      </c>
      <c r="Z46" s="3">
        <v>135.26304859154621</v>
      </c>
      <c r="AA46" s="3">
        <v>68.227393383283186</v>
      </c>
      <c r="AB46" s="3">
        <v>50.170373363276425</v>
      </c>
      <c r="AC46">
        <v>1</v>
      </c>
      <c r="AD46">
        <v>0</v>
      </c>
      <c r="AE46" s="6"/>
      <c r="AF46" s="1" t="s">
        <v>5</v>
      </c>
      <c r="AG46">
        <v>146</v>
      </c>
      <c r="AH46" s="189">
        <v>45577</v>
      </c>
      <c r="AI46">
        <f t="shared" si="105"/>
        <v>10</v>
      </c>
      <c r="AJ46">
        <v>146</v>
      </c>
      <c r="AK46">
        <v>1</v>
      </c>
      <c r="AL46">
        <v>0</v>
      </c>
      <c r="AM46">
        <v>0</v>
      </c>
      <c r="AN46">
        <v>0</v>
      </c>
      <c r="AO46">
        <v>0</v>
      </c>
      <c r="AP46">
        <v>0</v>
      </c>
      <c r="AQ46">
        <v>0</v>
      </c>
      <c r="AS46" s="37"/>
      <c r="AT46" s="37"/>
      <c r="AU46" s="6">
        <f t="shared" si="106"/>
        <v>0</v>
      </c>
      <c r="AV46" s="6">
        <f t="shared" si="107"/>
        <v>0</v>
      </c>
      <c r="AW46" s="6">
        <f t="shared" si="108"/>
        <v>0</v>
      </c>
      <c r="AX46" s="6">
        <f t="shared" si="109"/>
        <v>0</v>
      </c>
      <c r="AY46" s="193">
        <f t="shared" si="110"/>
        <v>5.6740334309306508</v>
      </c>
      <c r="AZ46" s="193">
        <f t="shared" si="111"/>
        <v>4.1745731882913786</v>
      </c>
      <c r="BA46" s="193">
        <f t="shared" si="112"/>
        <v>3.8150380693314694</v>
      </c>
      <c r="BB46" s="193">
        <f t="shared" si="113"/>
        <v>3.9040600573940507</v>
      </c>
      <c r="BC46" s="72">
        <f t="shared" si="114"/>
        <v>56312.210093717425</v>
      </c>
      <c r="BG46" s="3">
        <f t="shared" si="115"/>
        <v>6.735836907537041</v>
      </c>
      <c r="BH46" s="6">
        <f t="shared" si="116"/>
        <v>0</v>
      </c>
      <c r="BI46" s="6">
        <f t="shared" si="117"/>
        <v>0</v>
      </c>
      <c r="BJ46" s="6">
        <f t="shared" si="118"/>
        <v>0</v>
      </c>
      <c r="BK46" s="193">
        <f t="shared" si="119"/>
        <v>5.6969007429624803</v>
      </c>
      <c r="BL46" s="193">
        <f t="shared" si="120"/>
        <v>4.1745731882913786</v>
      </c>
      <c r="BM46" s="193">
        <f t="shared" si="121"/>
        <v>3.8150380693314694</v>
      </c>
      <c r="BN46" s="193">
        <f t="shared" si="122"/>
        <v>3.9040600573940507</v>
      </c>
      <c r="BO46" s="72">
        <f t="shared" si="123"/>
        <v>56325.417761849836</v>
      </c>
      <c r="BS46" s="3">
        <f t="shared" si="124"/>
        <v>6.7358581301355986</v>
      </c>
      <c r="BT46" s="6">
        <f t="shared" si="125"/>
        <v>0</v>
      </c>
      <c r="BU46" s="6">
        <f t="shared" si="126"/>
        <v>0</v>
      </c>
      <c r="BV46" s="6">
        <f t="shared" si="127"/>
        <v>0</v>
      </c>
      <c r="BW46" s="193">
        <f t="shared" si="128"/>
        <v>5.69690081419298</v>
      </c>
      <c r="BX46" s="193">
        <f t="shared" si="129"/>
        <v>4.1745731882913786</v>
      </c>
      <c r="BY46" s="193">
        <f t="shared" si="266"/>
        <v>3.8150380693314694</v>
      </c>
      <c r="BZ46" s="193">
        <f t="shared" si="131"/>
        <v>3.9040600573940507</v>
      </c>
      <c r="CA46" s="72">
        <f t="shared" si="132"/>
        <v>56325.417761849836</v>
      </c>
      <c r="CE46" s="3">
        <f t="shared" si="133"/>
        <v>0</v>
      </c>
      <c r="CF46" s="6">
        <f t="shared" si="134"/>
        <v>5.2996920932317639</v>
      </c>
      <c r="CG46" s="6">
        <f t="shared" si="135"/>
        <v>0</v>
      </c>
      <c r="CH46" s="6">
        <f t="shared" si="136"/>
        <v>0</v>
      </c>
      <c r="CI46" s="193">
        <f t="shared" si="137"/>
        <v>5.6740334309306508</v>
      </c>
      <c r="CJ46" s="193">
        <f t="shared" si="138"/>
        <v>4.2529393226558119</v>
      </c>
      <c r="CK46" s="193">
        <f t="shared" si="267"/>
        <v>3.8150380693314694</v>
      </c>
      <c r="CL46" s="193">
        <f t="shared" si="140"/>
        <v>3.9040600573940507</v>
      </c>
      <c r="CM46" s="72">
        <f t="shared" si="141"/>
        <v>56507.483139619624</v>
      </c>
      <c r="CQ46" s="3">
        <f t="shared" si="142"/>
        <v>0</v>
      </c>
      <c r="CR46" s="6">
        <f t="shared" si="143"/>
        <v>5.2997497317715592</v>
      </c>
      <c r="CS46" s="6">
        <f t="shared" si="144"/>
        <v>0</v>
      </c>
      <c r="CT46" s="6">
        <f t="shared" si="145"/>
        <v>0</v>
      </c>
      <c r="CU46" s="193">
        <f t="shared" si="146"/>
        <v>5.6740334309306508</v>
      </c>
      <c r="CV46" s="193">
        <f t="shared" si="147"/>
        <v>4.2529401424120152</v>
      </c>
      <c r="CW46" s="193">
        <f t="shared" si="268"/>
        <v>3.8150380693314694</v>
      </c>
      <c r="CX46" s="193">
        <f t="shared" si="149"/>
        <v>3.9040600573940507</v>
      </c>
      <c r="CY46" s="72">
        <f t="shared" si="150"/>
        <v>56507.48518582902</v>
      </c>
      <c r="DC46" s="3">
        <f t="shared" si="151"/>
        <v>0</v>
      </c>
      <c r="DD46" s="6">
        <f t="shared" si="152"/>
        <v>0</v>
      </c>
      <c r="DE46" s="6">
        <f t="shared" si="153"/>
        <v>4.9693720034795401</v>
      </c>
      <c r="DF46" s="6">
        <f t="shared" si="154"/>
        <v>0</v>
      </c>
      <c r="DG46" s="193">
        <f t="shared" si="155"/>
        <v>5.6740334309306508</v>
      </c>
      <c r="DH46" s="193">
        <f t="shared" si="156"/>
        <v>4.1745731882913786</v>
      </c>
      <c r="DI46" s="193">
        <f t="shared" si="269"/>
        <v>3.9189560339894869</v>
      </c>
      <c r="DJ46" s="193">
        <f t="shared" si="158"/>
        <v>3.9040600573940507</v>
      </c>
      <c r="DK46" s="72">
        <f t="shared" si="159"/>
        <v>56820.867420197967</v>
      </c>
      <c r="DO46" s="3">
        <f t="shared" si="160"/>
        <v>0</v>
      </c>
      <c r="DP46" s="6">
        <f t="shared" si="161"/>
        <v>0</v>
      </c>
      <c r="DQ46" s="6">
        <f t="shared" si="162"/>
        <v>4.7328266438142199</v>
      </c>
      <c r="DR46" s="6">
        <f t="shared" si="163"/>
        <v>0</v>
      </c>
      <c r="DS46" s="193">
        <f t="shared" si="164"/>
        <v>5.6740334309306508</v>
      </c>
      <c r="DT46" s="193">
        <f t="shared" si="165"/>
        <v>4.1745731882913786</v>
      </c>
      <c r="DU46" s="193">
        <f t="shared" si="270"/>
        <v>3.9142467415417119</v>
      </c>
      <c r="DV46" s="193">
        <f t="shared" si="167"/>
        <v>3.9040600573940507</v>
      </c>
      <c r="DW46" s="72">
        <f t="shared" si="168"/>
        <v>56797.717311862158</v>
      </c>
      <c r="EA46" s="3">
        <f t="shared" si="169"/>
        <v>0</v>
      </c>
      <c r="EB46" s="6">
        <f t="shared" si="170"/>
        <v>0</v>
      </c>
      <c r="EC46" s="6">
        <f t="shared" si="171"/>
        <v>0</v>
      </c>
      <c r="ED46" s="6">
        <f t="shared" si="172"/>
        <v>13.808717081153556</v>
      </c>
      <c r="EE46" s="193">
        <f t="shared" si="173"/>
        <v>5.6740334309306508</v>
      </c>
      <c r="EF46" s="193">
        <f t="shared" si="174"/>
        <v>4.1745731882913786</v>
      </c>
      <c r="EG46" s="193">
        <f t="shared" si="271"/>
        <v>3.8150380693314694</v>
      </c>
      <c r="EH46" s="193">
        <f t="shared" si="176"/>
        <v>4.1496554944004274</v>
      </c>
      <c r="EI46" s="72">
        <f t="shared" si="177"/>
        <v>58058.060361410382</v>
      </c>
      <c r="EM46" s="3">
        <f t="shared" si="178"/>
        <v>0</v>
      </c>
      <c r="EN46" s="6">
        <f t="shared" si="179"/>
        <v>0</v>
      </c>
      <c r="EO46" s="6">
        <f t="shared" si="180"/>
        <v>0</v>
      </c>
      <c r="EP46" s="6">
        <f t="shared" si="181"/>
        <v>4.6030192979358118</v>
      </c>
      <c r="EQ46" s="193">
        <f t="shared" si="182"/>
        <v>5.6740334309306508</v>
      </c>
      <c r="ER46" s="193">
        <f t="shared" si="183"/>
        <v>4.1745731882913786</v>
      </c>
      <c r="ES46" s="193">
        <f t="shared" si="272"/>
        <v>3.8150380693314694</v>
      </c>
      <c r="ET46" s="193">
        <f t="shared" si="185"/>
        <v>3.9927999587476002</v>
      </c>
      <c r="EU46" s="72">
        <f t="shared" si="186"/>
        <v>56936.888623528583</v>
      </c>
      <c r="EY46" s="3">
        <f t="shared" si="187"/>
        <v>6.735836907537041</v>
      </c>
      <c r="EZ46" s="6">
        <f t="shared" si="188"/>
        <v>5.2996920932317639</v>
      </c>
      <c r="FA46" s="6">
        <f t="shared" si="189"/>
        <v>4.9693720034795401</v>
      </c>
      <c r="FB46" s="6">
        <f t="shared" si="190"/>
        <v>13.808717081153556</v>
      </c>
      <c r="FC46" s="193">
        <f t="shared" si="191"/>
        <v>5.6969007429624803</v>
      </c>
      <c r="FD46" s="193">
        <f t="shared" si="192"/>
        <v>4.2529393226558119</v>
      </c>
      <c r="FE46" s="193">
        <f t="shared" si="273"/>
        <v>3.9189560339894869</v>
      </c>
      <c r="FF46" s="193">
        <f t="shared" si="194"/>
        <v>4.1496554944004274</v>
      </c>
      <c r="FG46" s="72">
        <f t="shared" si="195"/>
        <v>58799.421064945171</v>
      </c>
      <c r="FK46" s="3">
        <f t="shared" si="196"/>
        <v>6.8733241894730908</v>
      </c>
      <c r="FL46" s="6">
        <f t="shared" si="197"/>
        <v>5.2997497317715592</v>
      </c>
      <c r="FM46" s="6">
        <f t="shared" si="198"/>
        <v>4.7328266438142199</v>
      </c>
      <c r="FN46" s="6">
        <f t="shared" si="199"/>
        <v>4.6030192979358118</v>
      </c>
      <c r="FO46" s="193">
        <f t="shared" si="200"/>
        <v>5.6973620921764967</v>
      </c>
      <c r="FP46" s="193">
        <f t="shared" si="201"/>
        <v>4.2529401424120152</v>
      </c>
      <c r="FQ46" s="193">
        <f t="shared" si="274"/>
        <v>3.9142467415417119</v>
      </c>
      <c r="FR46" s="193">
        <f t="shared" si="203"/>
        <v>3.9927999587476002</v>
      </c>
      <c r="FS46" s="205">
        <f t="shared" si="204"/>
        <v>57640.713964607079</v>
      </c>
      <c r="FW46" s="3">
        <f t="shared" si="205"/>
        <v>7.9042984119057103</v>
      </c>
      <c r="FX46" s="6">
        <f t="shared" si="206"/>
        <v>5.9886520653518929</v>
      </c>
      <c r="FY46" s="6">
        <f t="shared" si="207"/>
        <v>5.8685916993472658</v>
      </c>
      <c r="FZ46" s="6">
        <f t="shared" si="208"/>
        <v>5.4314287185870649</v>
      </c>
      <c r="GA46" s="193">
        <f t="shared" si="209"/>
        <v>5.7008148404611418</v>
      </c>
      <c r="GB46" s="193">
        <f t="shared" si="210"/>
        <v>4.2626902697271474</v>
      </c>
      <c r="GC46" s="193">
        <f t="shared" si="275"/>
        <v>3.9366585544968915</v>
      </c>
      <c r="GD46" s="193">
        <f t="shared" si="212"/>
        <v>4.0079668449935761</v>
      </c>
      <c r="GE46" s="72">
        <f t="shared" si="213"/>
        <v>57888.580548284706</v>
      </c>
      <c r="GI46" s="3">
        <f t="shared" si="214"/>
        <v>7.5606332635619848</v>
      </c>
      <c r="GJ46" s="6">
        <f t="shared" si="215"/>
        <v>5.8296613025549409</v>
      </c>
      <c r="GK46" s="6">
        <f t="shared" si="216"/>
        <v>5.2060087655499947</v>
      </c>
      <c r="GL46" s="6">
        <f t="shared" si="217"/>
        <v>5.0631962630896377</v>
      </c>
      <c r="GM46" s="193">
        <f t="shared" si="218"/>
        <v>5.6996652247875561</v>
      </c>
      <c r="GN46" s="193">
        <f t="shared" si="219"/>
        <v>4.260448475537264</v>
      </c>
      <c r="GO46" s="193">
        <f t="shared" si="276"/>
        <v>3.9236450598390289</v>
      </c>
      <c r="GP46" s="193">
        <f t="shared" si="221"/>
        <v>4.001253466149004</v>
      </c>
      <c r="GQ46" s="72">
        <f t="shared" si="222"/>
        <v>57768.788221338182</v>
      </c>
      <c r="GU46" s="3">
        <f t="shared" si="223"/>
        <v>8.9352938569368909</v>
      </c>
      <c r="GV46" s="6">
        <f t="shared" si="224"/>
        <v>6.3596305118781169</v>
      </c>
      <c r="GW46" s="6">
        <f t="shared" si="225"/>
        <v>6.1525558138318113</v>
      </c>
      <c r="GX46" s="6">
        <f t="shared" si="226"/>
        <v>5.7536321171473146</v>
      </c>
      <c r="GY46" s="193">
        <f t="shared" si="227"/>
        <v>5.704255778992076</v>
      </c>
      <c r="GZ46" s="193">
        <f t="shared" si="228"/>
        <v>4.2679016610482341</v>
      </c>
      <c r="HA46" s="193">
        <f t="shared" si="277"/>
        <v>3.9421843385860558</v>
      </c>
      <c r="HB46" s="193">
        <f t="shared" si="230"/>
        <v>4.0138043064668709</v>
      </c>
      <c r="HC46" s="205">
        <f t="shared" si="231"/>
        <v>57973.702132731596</v>
      </c>
      <c r="HG46" s="3">
        <f t="shared" si="37"/>
        <v>7.9042984119057103</v>
      </c>
      <c r="HH46" s="6">
        <f t="shared" si="38"/>
        <v>0</v>
      </c>
      <c r="HI46" s="6">
        <f t="shared" si="39"/>
        <v>0</v>
      </c>
      <c r="HJ46" s="6">
        <f t="shared" si="40"/>
        <v>0</v>
      </c>
      <c r="HK46" s="193">
        <f t="shared" si="232"/>
        <v>5.7008148404611418</v>
      </c>
      <c r="HL46" s="193">
        <f t="shared" si="232"/>
        <v>4.1745731882913786</v>
      </c>
      <c r="HM46" s="193">
        <f t="shared" si="232"/>
        <v>3.8150380693314694</v>
      </c>
      <c r="HN46" s="193">
        <f t="shared" si="232"/>
        <v>3.9040600573940507</v>
      </c>
      <c r="HO46" s="212">
        <f t="shared" si="233"/>
        <v>56327.678770946739</v>
      </c>
      <c r="HS46" s="3">
        <f t="shared" si="41"/>
        <v>7.5606332635619848</v>
      </c>
      <c r="HT46" s="6">
        <f t="shared" si="42"/>
        <v>0</v>
      </c>
      <c r="HU46" s="6">
        <f t="shared" si="43"/>
        <v>0</v>
      </c>
      <c r="HV46" s="6">
        <f t="shared" si="44"/>
        <v>0</v>
      </c>
      <c r="HW46" s="193">
        <f t="shared" si="234"/>
        <v>5.6996652247875561</v>
      </c>
      <c r="HX46" s="193">
        <f t="shared" si="234"/>
        <v>4.1745731882913786</v>
      </c>
      <c r="HY46" s="193">
        <f t="shared" si="234"/>
        <v>3.8150380693314694</v>
      </c>
      <c r="HZ46" s="193">
        <f t="shared" si="234"/>
        <v>3.9040600573940507</v>
      </c>
      <c r="IA46" s="212">
        <f t="shared" si="235"/>
        <v>56327.014677028907</v>
      </c>
      <c r="IE46" s="3">
        <f t="shared" si="45"/>
        <v>8.9352938569368909</v>
      </c>
      <c r="IF46" s="6">
        <f t="shared" si="46"/>
        <v>0</v>
      </c>
      <c r="IG46" s="6">
        <f t="shared" si="47"/>
        <v>0</v>
      </c>
      <c r="IH46" s="6">
        <f t="shared" si="48"/>
        <v>0</v>
      </c>
      <c r="II46" s="193">
        <f t="shared" si="236"/>
        <v>5.704255778992076</v>
      </c>
      <c r="IJ46" s="193">
        <f t="shared" si="236"/>
        <v>4.1745731882913786</v>
      </c>
      <c r="IK46" s="193">
        <f t="shared" si="236"/>
        <v>3.8150380693314694</v>
      </c>
      <c r="IL46" s="193">
        <f t="shared" si="236"/>
        <v>3.9040600573940507</v>
      </c>
      <c r="IM46" s="205">
        <f t="shared" si="237"/>
        <v>56329.666531024159</v>
      </c>
      <c r="IQ46" s="3">
        <f t="shared" si="49"/>
        <v>0</v>
      </c>
      <c r="IR46" s="6">
        <f t="shared" si="50"/>
        <v>5.9886520653518929</v>
      </c>
      <c r="IS46" s="6">
        <f t="shared" si="51"/>
        <v>0</v>
      </c>
      <c r="IT46" s="6">
        <f t="shared" si="52"/>
        <v>0</v>
      </c>
      <c r="IU46" s="193">
        <f t="shared" si="238"/>
        <v>5.6740334309306508</v>
      </c>
      <c r="IV46" s="193">
        <f t="shared" si="238"/>
        <v>4.2626902697271474</v>
      </c>
      <c r="IW46" s="193">
        <f t="shared" si="238"/>
        <v>3.8150380693314694</v>
      </c>
      <c r="IX46" s="193">
        <f t="shared" si="238"/>
        <v>3.9040600573940507</v>
      </c>
      <c r="IY46" s="212">
        <f t="shared" si="239"/>
        <v>56531.827910384665</v>
      </c>
      <c r="JC46" s="3">
        <f t="shared" si="53"/>
        <v>0</v>
      </c>
      <c r="JD46" s="6">
        <f t="shared" si="54"/>
        <v>5.8296613025549409</v>
      </c>
      <c r="JE46" s="6">
        <f t="shared" si="55"/>
        <v>0</v>
      </c>
      <c r="JF46" s="6">
        <f t="shared" si="56"/>
        <v>0</v>
      </c>
      <c r="JG46" s="193">
        <f t="shared" si="240"/>
        <v>5.6740334309306508</v>
      </c>
      <c r="JH46" s="193">
        <f t="shared" si="240"/>
        <v>4.260448475537264</v>
      </c>
      <c r="JI46" s="193">
        <f t="shared" si="240"/>
        <v>3.8150380693314694</v>
      </c>
      <c r="JJ46" s="193">
        <f t="shared" si="240"/>
        <v>3.9040600573940507</v>
      </c>
      <c r="JK46" s="212">
        <f t="shared" si="241"/>
        <v>56526.229990804939</v>
      </c>
      <c r="JO46" s="3">
        <f t="shared" si="57"/>
        <v>0</v>
      </c>
      <c r="JP46" s="6">
        <f t="shared" si="58"/>
        <v>6.3596305118781169</v>
      </c>
      <c r="JQ46" s="6">
        <f t="shared" si="59"/>
        <v>0</v>
      </c>
      <c r="JR46" s="6">
        <f t="shared" si="60"/>
        <v>0</v>
      </c>
      <c r="JS46" s="193">
        <f t="shared" si="242"/>
        <v>5.6740334309306508</v>
      </c>
      <c r="JT46" s="193">
        <f t="shared" si="242"/>
        <v>4.2679016610482341</v>
      </c>
      <c r="JU46" s="193">
        <f t="shared" si="242"/>
        <v>3.8150380693314694</v>
      </c>
      <c r="JV46" s="193">
        <f t="shared" si="242"/>
        <v>3.9040600573940507</v>
      </c>
      <c r="JW46" s="205">
        <f t="shared" si="243"/>
        <v>56544.843267646153</v>
      </c>
      <c r="KA46" s="3">
        <f t="shared" si="61"/>
        <v>0</v>
      </c>
      <c r="KB46" s="6">
        <f t="shared" si="62"/>
        <v>0</v>
      </c>
      <c r="KC46" s="6">
        <f t="shared" si="63"/>
        <v>5.8685916993472658</v>
      </c>
      <c r="KD46" s="6">
        <f t="shared" si="64"/>
        <v>0</v>
      </c>
      <c r="KE46" s="193">
        <f t="shared" si="244"/>
        <v>5.6740334309306508</v>
      </c>
      <c r="KF46" s="193">
        <f t="shared" si="244"/>
        <v>4.1745731882913786</v>
      </c>
      <c r="KG46" s="193">
        <f t="shared" si="244"/>
        <v>3.9366585544968915</v>
      </c>
      <c r="KH46" s="193">
        <f t="shared" si="244"/>
        <v>3.9040600573940507</v>
      </c>
      <c r="KI46" s="212">
        <f t="shared" si="245"/>
        <v>56907.974536313857</v>
      </c>
      <c r="KM46" s="3">
        <f t="shared" si="65"/>
        <v>0</v>
      </c>
      <c r="KN46" s="6">
        <f t="shared" si="66"/>
        <v>0</v>
      </c>
      <c r="KO46" s="6">
        <f t="shared" si="67"/>
        <v>5.2060087655499947</v>
      </c>
      <c r="KP46" s="6">
        <f t="shared" si="68"/>
        <v>0</v>
      </c>
      <c r="KQ46" s="193">
        <f t="shared" si="246"/>
        <v>5.6740334309306508</v>
      </c>
      <c r="KR46" s="193">
        <f t="shared" si="246"/>
        <v>4.1745731882913786</v>
      </c>
      <c r="KS46" s="193">
        <f t="shared" si="246"/>
        <v>3.9236450598390289</v>
      </c>
      <c r="KT46" s="193">
        <f t="shared" si="246"/>
        <v>3.9040600573940507</v>
      </c>
      <c r="KU46" s="212">
        <f t="shared" si="247"/>
        <v>56843.927276159164</v>
      </c>
      <c r="KY46" s="3">
        <f t="shared" si="69"/>
        <v>0</v>
      </c>
      <c r="KZ46" s="6">
        <f t="shared" si="70"/>
        <v>0</v>
      </c>
      <c r="LA46" s="6">
        <f t="shared" si="71"/>
        <v>6.1525558138318113</v>
      </c>
      <c r="LB46" s="6">
        <f t="shared" si="72"/>
        <v>0</v>
      </c>
      <c r="LC46" s="193">
        <f t="shared" si="248"/>
        <v>5.6740334309306508</v>
      </c>
      <c r="LD46" s="193">
        <f t="shared" si="248"/>
        <v>4.1745731882913786</v>
      </c>
      <c r="LE46" s="193">
        <f t="shared" si="248"/>
        <v>3.9421843385860558</v>
      </c>
      <c r="LF46" s="193">
        <f t="shared" si="248"/>
        <v>3.9040600573940507</v>
      </c>
      <c r="LG46" s="205">
        <f t="shared" si="249"/>
        <v>56935.192076206251</v>
      </c>
      <c r="LK46" s="3">
        <f t="shared" si="73"/>
        <v>0</v>
      </c>
      <c r="LL46" s="6">
        <f t="shared" si="74"/>
        <v>0</v>
      </c>
      <c r="LM46" s="6">
        <f t="shared" si="75"/>
        <v>0</v>
      </c>
      <c r="LN46" s="6">
        <f t="shared" si="76"/>
        <v>5.4314287185870649</v>
      </c>
      <c r="LO46" s="193">
        <f t="shared" si="250"/>
        <v>5.6740334309306508</v>
      </c>
      <c r="LP46" s="193">
        <f t="shared" si="250"/>
        <v>4.1745731882913786</v>
      </c>
      <c r="LQ46" s="193">
        <f t="shared" si="250"/>
        <v>3.8150380693314694</v>
      </c>
      <c r="LR46" s="193">
        <f t="shared" si="250"/>
        <v>4.0079668449935761</v>
      </c>
      <c r="LS46" s="212">
        <f t="shared" si="251"/>
        <v>57044.346176489569</v>
      </c>
      <c r="LW46" s="3">
        <f t="shared" si="77"/>
        <v>0</v>
      </c>
      <c r="LX46" s="6">
        <f t="shared" si="78"/>
        <v>0</v>
      </c>
      <c r="LY46" s="6">
        <f t="shared" si="79"/>
        <v>0</v>
      </c>
      <c r="LZ46" s="6">
        <f t="shared" si="80"/>
        <v>5.0631962630896377</v>
      </c>
      <c r="MA46" s="193">
        <f t="shared" si="252"/>
        <v>5.6740334309306508</v>
      </c>
      <c r="MB46" s="193">
        <f t="shared" si="252"/>
        <v>4.1745731882913786</v>
      </c>
      <c r="MC46" s="193">
        <f t="shared" si="252"/>
        <v>3.8150380693314694</v>
      </c>
      <c r="MD46" s="193">
        <f t="shared" si="252"/>
        <v>4.001253466149004</v>
      </c>
      <c r="ME46" s="212">
        <f t="shared" si="253"/>
        <v>56996.756820493036</v>
      </c>
      <c r="MI46" s="3">
        <f t="shared" si="81"/>
        <v>0</v>
      </c>
      <c r="MJ46" s="6">
        <f t="shared" si="82"/>
        <v>0</v>
      </c>
      <c r="MK46" s="6">
        <f t="shared" si="83"/>
        <v>0</v>
      </c>
      <c r="ML46" s="6">
        <f t="shared" si="84"/>
        <v>5.7536321171473146</v>
      </c>
      <c r="MM46" s="193">
        <f t="shared" si="254"/>
        <v>5.6740334309306508</v>
      </c>
      <c r="MN46" s="193">
        <f t="shared" si="254"/>
        <v>4.1745731882913786</v>
      </c>
      <c r="MO46" s="193">
        <f t="shared" si="254"/>
        <v>3.8150380693314694</v>
      </c>
      <c r="MP46" s="193">
        <f t="shared" si="254"/>
        <v>4.0138043064668709</v>
      </c>
      <c r="MQ46" s="205">
        <f t="shared" si="255"/>
        <v>57085.758682570791</v>
      </c>
      <c r="MT46" s="3">
        <f t="shared" si="85"/>
        <v>6.5296378185308042</v>
      </c>
      <c r="MU46" s="6">
        <f t="shared" si="86"/>
        <v>5.2996920932317639</v>
      </c>
      <c r="MV46" s="6">
        <f t="shared" si="87"/>
        <v>5.4426455276204475</v>
      </c>
      <c r="MW46" s="6">
        <f t="shared" si="88"/>
        <v>5.5234868324614217</v>
      </c>
      <c r="MX46" s="193">
        <f t="shared" si="256"/>
        <v>5.6962084267347501</v>
      </c>
      <c r="MY46" s="193">
        <f t="shared" si="256"/>
        <v>4.2529393226558119</v>
      </c>
      <c r="MZ46" s="193">
        <f t="shared" si="256"/>
        <v>3.9283122013016984</v>
      </c>
      <c r="NA46" s="193">
        <f t="shared" si="256"/>
        <v>4.0096381711646591</v>
      </c>
      <c r="NB46" s="212">
        <f t="shared" si="257"/>
        <v>57831.159062175378</v>
      </c>
      <c r="NF46" s="3">
        <f t="shared" si="89"/>
        <v>6.5296378185308033</v>
      </c>
      <c r="NG46" s="6">
        <f t="shared" si="90"/>
        <v>0</v>
      </c>
      <c r="NH46" s="6">
        <f t="shared" si="91"/>
        <v>0</v>
      </c>
      <c r="NI46" s="6">
        <f t="shared" si="92"/>
        <v>0</v>
      </c>
      <c r="NJ46" s="193">
        <f t="shared" si="258"/>
        <v>5.6962084267347501</v>
      </c>
      <c r="NK46" s="193">
        <f t="shared" si="258"/>
        <v>4.1745731882913786</v>
      </c>
      <c r="NL46" s="193">
        <f t="shared" si="258"/>
        <v>3.8150380693314694</v>
      </c>
      <c r="NM46" s="193">
        <f t="shared" si="258"/>
        <v>3.9040600573940507</v>
      </c>
      <c r="NN46" s="212">
        <f t="shared" si="259"/>
        <v>56325.01784940112</v>
      </c>
      <c r="NR46" s="3">
        <f t="shared" si="93"/>
        <v>0</v>
      </c>
      <c r="NS46" s="6">
        <f t="shared" si="94"/>
        <v>5.2996920932317639</v>
      </c>
      <c r="NT46" s="6">
        <f t="shared" si="95"/>
        <v>0</v>
      </c>
      <c r="NU46" s="6">
        <f t="shared" si="96"/>
        <v>0</v>
      </c>
      <c r="NV46" s="193">
        <f t="shared" si="260"/>
        <v>5.6740334309306508</v>
      </c>
      <c r="NW46" s="193">
        <f t="shared" si="260"/>
        <v>4.2529393226558119</v>
      </c>
      <c r="NX46" s="193">
        <f t="shared" si="260"/>
        <v>3.8150380693314694</v>
      </c>
      <c r="NY46" s="193">
        <f t="shared" si="260"/>
        <v>3.9040600573940507</v>
      </c>
      <c r="NZ46" s="212">
        <f t="shared" si="261"/>
        <v>56507.483139619624</v>
      </c>
      <c r="OD46" s="3">
        <f t="shared" si="97"/>
        <v>0</v>
      </c>
      <c r="OE46" s="6">
        <f t="shared" si="98"/>
        <v>0</v>
      </c>
      <c r="OF46" s="6">
        <f t="shared" si="99"/>
        <v>5.4426455276204475</v>
      </c>
      <c r="OG46" s="6">
        <f t="shared" si="100"/>
        <v>0</v>
      </c>
      <c r="OH46" s="193">
        <f t="shared" si="262"/>
        <v>5.6740334309306508</v>
      </c>
      <c r="OI46" s="193">
        <f t="shared" si="262"/>
        <v>4.1745731882913786</v>
      </c>
      <c r="OJ46" s="193">
        <f t="shared" si="262"/>
        <v>3.9283122013016984</v>
      </c>
      <c r="OK46" s="193">
        <f t="shared" si="262"/>
        <v>3.9040600573940507</v>
      </c>
      <c r="OL46" s="212">
        <f t="shared" si="263"/>
        <v>56866.888801374262</v>
      </c>
      <c r="OP46" s="3">
        <f t="shared" si="101"/>
        <v>0</v>
      </c>
      <c r="OQ46" s="6">
        <f t="shared" si="102"/>
        <v>0</v>
      </c>
      <c r="OR46" s="6">
        <f t="shared" si="103"/>
        <v>0</v>
      </c>
      <c r="OS46" s="6">
        <f t="shared" si="104"/>
        <v>5.5234868324614217</v>
      </c>
      <c r="OT46" s="193">
        <f t="shared" si="264"/>
        <v>5.6740334309306508</v>
      </c>
      <c r="OU46" s="193">
        <f t="shared" si="264"/>
        <v>4.1745731882913786</v>
      </c>
      <c r="OV46" s="193">
        <f t="shared" si="264"/>
        <v>3.8150380693314694</v>
      </c>
      <c r="OW46" s="193">
        <f t="shared" si="264"/>
        <v>4.0096381711646591</v>
      </c>
      <c r="OX46" s="232">
        <f t="shared" si="265"/>
        <v>57056.19993904217</v>
      </c>
    </row>
    <row r="47" spans="2:414" x14ac:dyDescent="0.2">
      <c r="B47" s="81">
        <v>45584</v>
      </c>
      <c r="C47">
        <v>147</v>
      </c>
      <c r="D47">
        <v>11.19954269039253</v>
      </c>
      <c r="E47">
        <v>0</v>
      </c>
      <c r="F47">
        <v>0</v>
      </c>
      <c r="G47">
        <v>0</v>
      </c>
      <c r="H47">
        <v>0</v>
      </c>
      <c r="I47">
        <v>0</v>
      </c>
      <c r="J47">
        <v>0</v>
      </c>
      <c r="K47">
        <v>0</v>
      </c>
      <c r="L47">
        <v>1</v>
      </c>
      <c r="M47">
        <v>0</v>
      </c>
      <c r="N47">
        <v>0</v>
      </c>
      <c r="O47">
        <v>0</v>
      </c>
      <c r="P47">
        <v>0</v>
      </c>
      <c r="Q47">
        <v>0</v>
      </c>
      <c r="R47">
        <v>0</v>
      </c>
      <c r="S47">
        <v>0</v>
      </c>
      <c r="T47">
        <v>21609</v>
      </c>
      <c r="U47">
        <v>6.8805890861406347</v>
      </c>
      <c r="V47">
        <v>5.3064297998331034</v>
      </c>
      <c r="W47">
        <v>4.7387229013479537</v>
      </c>
      <c r="X47">
        <v>4.601367675086915</v>
      </c>
      <c r="Y47" s="3">
        <v>681.99275824352617</v>
      </c>
      <c r="Z47" s="3">
        <v>136.61699982776906</v>
      </c>
      <c r="AA47" s="3">
        <v>68.909667317124701</v>
      </c>
      <c r="AB47" s="3">
        <v>50.017037336327647</v>
      </c>
      <c r="AC47">
        <v>1</v>
      </c>
      <c r="AD47">
        <v>0</v>
      </c>
      <c r="AE47" s="6"/>
      <c r="AF47" s="1" t="s">
        <v>5</v>
      </c>
      <c r="AG47">
        <v>147</v>
      </c>
      <c r="AH47" s="189">
        <v>45584</v>
      </c>
      <c r="AI47">
        <f t="shared" si="105"/>
        <v>10</v>
      </c>
      <c r="AJ47">
        <v>147</v>
      </c>
      <c r="AK47">
        <v>1</v>
      </c>
      <c r="AL47">
        <v>0</v>
      </c>
      <c r="AM47">
        <v>0</v>
      </c>
      <c r="AN47">
        <v>0</v>
      </c>
      <c r="AO47">
        <v>0</v>
      </c>
      <c r="AP47">
        <v>0</v>
      </c>
      <c r="AQ47">
        <v>0</v>
      </c>
      <c r="AS47" s="37"/>
      <c r="AT47" s="37"/>
      <c r="AU47" s="6">
        <f t="shared" si="106"/>
        <v>0</v>
      </c>
      <c r="AV47" s="6">
        <f t="shared" si="107"/>
        <v>0</v>
      </c>
      <c r="AW47" s="6">
        <f t="shared" si="108"/>
        <v>0</v>
      </c>
      <c r="AX47" s="6">
        <f t="shared" si="109"/>
        <v>0</v>
      </c>
      <c r="AY47" s="193">
        <f t="shared" si="110"/>
        <v>5.6740334309306508</v>
      </c>
      <c r="AZ47" s="193">
        <f t="shared" si="111"/>
        <v>4.1745731882913786</v>
      </c>
      <c r="BA47" s="193">
        <f t="shared" si="112"/>
        <v>3.8150380693314694</v>
      </c>
      <c r="BB47" s="193">
        <f t="shared" si="113"/>
        <v>3.9040600573940507</v>
      </c>
      <c r="BC47" s="72">
        <f t="shared" si="114"/>
        <v>56312.210093717425</v>
      </c>
      <c r="BG47" s="3">
        <f t="shared" si="115"/>
        <v>6.7429773044178223</v>
      </c>
      <c r="BH47" s="6">
        <f t="shared" si="116"/>
        <v>0</v>
      </c>
      <c r="BI47" s="6">
        <f t="shared" si="117"/>
        <v>0</v>
      </c>
      <c r="BJ47" s="6">
        <f t="shared" si="118"/>
        <v>0</v>
      </c>
      <c r="BK47" s="193">
        <f t="shared" si="119"/>
        <v>5.6969247083574519</v>
      </c>
      <c r="BL47" s="193">
        <f t="shared" si="120"/>
        <v>4.1745731882913786</v>
      </c>
      <c r="BM47" s="193">
        <f t="shared" si="121"/>
        <v>3.8150380693314694</v>
      </c>
      <c r="BN47" s="193">
        <f t="shared" si="122"/>
        <v>3.9040600573940507</v>
      </c>
      <c r="BO47" s="72">
        <f t="shared" si="123"/>
        <v>56325.431605371887</v>
      </c>
      <c r="BS47" s="3">
        <f t="shared" si="124"/>
        <v>6.7429985495136258</v>
      </c>
      <c r="BT47" s="6">
        <f t="shared" si="125"/>
        <v>0</v>
      </c>
      <c r="BU47" s="6">
        <f t="shared" si="126"/>
        <v>0</v>
      </c>
      <c r="BV47" s="6">
        <f t="shared" si="127"/>
        <v>0</v>
      </c>
      <c r="BW47" s="193">
        <f t="shared" si="128"/>
        <v>5.6969247796617504</v>
      </c>
      <c r="BX47" s="193">
        <f t="shared" si="129"/>
        <v>4.1745731882913786</v>
      </c>
      <c r="BY47" s="193">
        <f t="shared" si="266"/>
        <v>3.8150380693314694</v>
      </c>
      <c r="BZ47" s="193">
        <f t="shared" si="131"/>
        <v>3.9040600573940507</v>
      </c>
      <c r="CA47" s="72">
        <f t="shared" si="132"/>
        <v>56325.431605371887</v>
      </c>
      <c r="CE47" s="3">
        <f t="shared" si="133"/>
        <v>0</v>
      </c>
      <c r="CF47" s="6">
        <f t="shared" si="134"/>
        <v>5.3064297998331034</v>
      </c>
      <c r="CG47" s="6">
        <f t="shared" si="135"/>
        <v>0</v>
      </c>
      <c r="CH47" s="6">
        <f t="shared" si="136"/>
        <v>0</v>
      </c>
      <c r="CI47" s="193">
        <f t="shared" si="137"/>
        <v>5.6740334309306508</v>
      </c>
      <c r="CJ47" s="193">
        <f t="shared" si="138"/>
        <v>4.253035144209437</v>
      </c>
      <c r="CK47" s="193">
        <f t="shared" si="267"/>
        <v>3.8150380693314694</v>
      </c>
      <c r="CL47" s="193">
        <f t="shared" si="140"/>
        <v>3.9040600573940507</v>
      </c>
      <c r="CM47" s="72">
        <f t="shared" si="141"/>
        <v>56507.722322164409</v>
      </c>
      <c r="CQ47" s="3">
        <f t="shared" si="142"/>
        <v>0</v>
      </c>
      <c r="CR47" s="6">
        <f t="shared" si="143"/>
        <v>5.3064875116510368</v>
      </c>
      <c r="CS47" s="6">
        <f t="shared" si="144"/>
        <v>0</v>
      </c>
      <c r="CT47" s="6">
        <f t="shared" si="145"/>
        <v>0</v>
      </c>
      <c r="CU47" s="193">
        <f t="shared" si="146"/>
        <v>5.6740334309306508</v>
      </c>
      <c r="CV47" s="193">
        <f t="shared" si="147"/>
        <v>4.2530359649291825</v>
      </c>
      <c r="CW47" s="193">
        <f t="shared" si="268"/>
        <v>3.8150380693314694</v>
      </c>
      <c r="CX47" s="193">
        <f t="shared" si="149"/>
        <v>3.9040600573940507</v>
      </c>
      <c r="CY47" s="72">
        <f t="shared" si="150"/>
        <v>56507.724370787619</v>
      </c>
      <c r="DC47" s="3">
        <f t="shared" si="151"/>
        <v>0</v>
      </c>
      <c r="DD47" s="6">
        <f t="shared" si="152"/>
        <v>0</v>
      </c>
      <c r="DE47" s="6">
        <f t="shared" si="153"/>
        <v>4.9756590464153518</v>
      </c>
      <c r="DF47" s="6">
        <f t="shared" si="154"/>
        <v>0</v>
      </c>
      <c r="DG47" s="193">
        <f t="shared" si="155"/>
        <v>5.6740334309306508</v>
      </c>
      <c r="DH47" s="193">
        <f t="shared" si="156"/>
        <v>4.1745731882913786</v>
      </c>
      <c r="DI47" s="193">
        <f t="shared" si="269"/>
        <v>3.9190808983023797</v>
      </c>
      <c r="DJ47" s="193">
        <f t="shared" si="158"/>
        <v>3.9040600573940507</v>
      </c>
      <c r="DK47" s="72">
        <f t="shared" si="159"/>
        <v>56821.481361046812</v>
      </c>
      <c r="DO47" s="3">
        <f t="shared" si="160"/>
        <v>0</v>
      </c>
      <c r="DP47" s="6">
        <f t="shared" si="161"/>
        <v>0</v>
      </c>
      <c r="DQ47" s="6">
        <f t="shared" si="162"/>
        <v>4.7388144193916117</v>
      </c>
      <c r="DR47" s="6">
        <f t="shared" si="163"/>
        <v>0</v>
      </c>
      <c r="DS47" s="193">
        <f t="shared" si="164"/>
        <v>5.6740334309306508</v>
      </c>
      <c r="DT47" s="193">
        <f t="shared" si="165"/>
        <v>4.1745731882913786</v>
      </c>
      <c r="DU47" s="193">
        <f t="shared" si="270"/>
        <v>3.9143662239061778</v>
      </c>
      <c r="DV47" s="193">
        <f t="shared" si="167"/>
        <v>3.9040600573940507</v>
      </c>
      <c r="DW47" s="72">
        <f t="shared" si="168"/>
        <v>56798.304550913541</v>
      </c>
      <c r="EA47" s="3">
        <f t="shared" si="169"/>
        <v>0</v>
      </c>
      <c r="EB47" s="6">
        <f t="shared" si="170"/>
        <v>0</v>
      </c>
      <c r="EC47" s="6">
        <f t="shared" si="171"/>
        <v>0</v>
      </c>
      <c r="ED47" s="6">
        <f t="shared" si="172"/>
        <v>13.804103025260744</v>
      </c>
      <c r="EE47" s="193">
        <f t="shared" si="173"/>
        <v>5.6740334309306508</v>
      </c>
      <c r="EF47" s="193">
        <f t="shared" si="174"/>
        <v>4.1745731882913786</v>
      </c>
      <c r="EG47" s="193">
        <f t="shared" si="271"/>
        <v>3.8150380693314694</v>
      </c>
      <c r="EH47" s="193">
        <f t="shared" si="176"/>
        <v>4.1495827287913656</v>
      </c>
      <c r="EI47" s="72">
        <f t="shared" si="177"/>
        <v>58057.535162264874</v>
      </c>
      <c r="EM47" s="3">
        <f t="shared" si="178"/>
        <v>0</v>
      </c>
      <c r="EN47" s="6">
        <f t="shared" si="179"/>
        <v>0</v>
      </c>
      <c r="EO47" s="6">
        <f t="shared" si="180"/>
        <v>0</v>
      </c>
      <c r="EP47" s="6">
        <f t="shared" si="181"/>
        <v>4.6014812413450699</v>
      </c>
      <c r="EQ47" s="193">
        <f t="shared" si="182"/>
        <v>5.6740334309306508</v>
      </c>
      <c r="ER47" s="193">
        <f t="shared" si="183"/>
        <v>4.1745731882913786</v>
      </c>
      <c r="ES47" s="193">
        <f t="shared" si="272"/>
        <v>3.8150380693314694</v>
      </c>
      <c r="ET47" s="193">
        <f t="shared" si="185"/>
        <v>3.9927715842953164</v>
      </c>
      <c r="EU47" s="72">
        <f t="shared" si="186"/>
        <v>56936.687780049506</v>
      </c>
      <c r="EY47" s="3">
        <f t="shared" si="187"/>
        <v>6.7429773044178223</v>
      </c>
      <c r="EZ47" s="6">
        <f t="shared" si="188"/>
        <v>5.3064297998331034</v>
      </c>
      <c r="FA47" s="6">
        <f t="shared" si="189"/>
        <v>4.9756590464153518</v>
      </c>
      <c r="FB47" s="6">
        <f t="shared" si="190"/>
        <v>13.804103025260744</v>
      </c>
      <c r="FC47" s="193">
        <f t="shared" si="191"/>
        <v>5.6969247083574519</v>
      </c>
      <c r="FD47" s="193">
        <f t="shared" si="192"/>
        <v>4.253035144209437</v>
      </c>
      <c r="FE47" s="193">
        <f t="shared" si="273"/>
        <v>3.9190808983023797</v>
      </c>
      <c r="FF47" s="193">
        <f t="shared" si="194"/>
        <v>4.1495827287913656</v>
      </c>
      <c r="FG47" s="72">
        <f t="shared" si="195"/>
        <v>58799.787808314315</v>
      </c>
      <c r="FK47" s="3">
        <f t="shared" si="196"/>
        <v>6.8806103312364391</v>
      </c>
      <c r="FL47" s="6">
        <f t="shared" si="197"/>
        <v>5.3064875116510368</v>
      </c>
      <c r="FM47" s="6">
        <f t="shared" si="198"/>
        <v>4.7388144193916117</v>
      </c>
      <c r="FN47" s="6">
        <f t="shared" si="199"/>
        <v>4.6014812413450699</v>
      </c>
      <c r="FO47" s="193">
        <f t="shared" si="200"/>
        <v>5.6973865354513382</v>
      </c>
      <c r="FP47" s="193">
        <f t="shared" si="201"/>
        <v>4.2530359649291825</v>
      </c>
      <c r="FQ47" s="193">
        <f t="shared" si="274"/>
        <v>3.9143662239061778</v>
      </c>
      <c r="FR47" s="193">
        <f t="shared" si="203"/>
        <v>3.9927715842953164</v>
      </c>
      <c r="FS47" s="205">
        <f t="shared" si="204"/>
        <v>57641.365023999919</v>
      </c>
      <c r="FW47" s="3">
        <f t="shared" si="205"/>
        <v>7.9126774490617295</v>
      </c>
      <c r="FX47" s="6">
        <f t="shared" si="206"/>
        <v>5.996265673811406</v>
      </c>
      <c r="FY47" s="6">
        <f t="shared" si="207"/>
        <v>5.8760163976714628</v>
      </c>
      <c r="FZ47" s="6">
        <f t="shared" si="208"/>
        <v>5.4296138566025594</v>
      </c>
      <c r="GA47" s="193">
        <f t="shared" si="209"/>
        <v>5.7008428532021354</v>
      </c>
      <c r="GB47" s="193">
        <f t="shared" si="210"/>
        <v>4.2627974967856428</v>
      </c>
      <c r="GC47" s="193">
        <f t="shared" si="275"/>
        <v>3.9368034244323105</v>
      </c>
      <c r="GD47" s="193">
        <f t="shared" si="212"/>
        <v>4.0079338678617678</v>
      </c>
      <c r="GE47" s="72">
        <f t="shared" si="213"/>
        <v>57889.359739185689</v>
      </c>
      <c r="GI47" s="3">
        <f t="shared" si="214"/>
        <v>7.5686479947546985</v>
      </c>
      <c r="GJ47" s="6">
        <f t="shared" si="215"/>
        <v>5.8370727798164141</v>
      </c>
      <c r="GK47" s="6">
        <f t="shared" si="216"/>
        <v>5.2125951914827491</v>
      </c>
      <c r="GL47" s="6">
        <f t="shared" si="217"/>
        <v>5.0615044425956066</v>
      </c>
      <c r="GM47" s="193">
        <f t="shared" si="218"/>
        <v>5.6996920504206416</v>
      </c>
      <c r="GN47" s="193">
        <f t="shared" si="219"/>
        <v>4.2605530902580258</v>
      </c>
      <c r="GO47" s="193">
        <f t="shared" si="276"/>
        <v>3.9237752577876139</v>
      </c>
      <c r="GP47" s="193">
        <f t="shared" si="221"/>
        <v>4.0012225177134111</v>
      </c>
      <c r="GQ47" s="72">
        <f t="shared" si="222"/>
        <v>57769.499655746491</v>
      </c>
      <c r="GU47" s="3">
        <f t="shared" si="223"/>
        <v>8.9447658119828262</v>
      </c>
      <c r="GV47" s="6">
        <f t="shared" si="224"/>
        <v>6.367715759799724</v>
      </c>
      <c r="GW47" s="6">
        <f t="shared" si="225"/>
        <v>6.1603397717523398</v>
      </c>
      <c r="GX47" s="6">
        <f t="shared" si="226"/>
        <v>5.751709593858644</v>
      </c>
      <c r="GY47" s="193">
        <f t="shared" si="227"/>
        <v>5.7042873367374236</v>
      </c>
      <c r="GZ47" s="193">
        <f t="shared" si="228"/>
        <v>4.2680149382735637</v>
      </c>
      <c r="HA47" s="193">
        <f t="shared" si="277"/>
        <v>3.9423353809505817</v>
      </c>
      <c r="HB47" s="193">
        <f t="shared" si="230"/>
        <v>4.013769576362443</v>
      </c>
      <c r="HC47" s="205">
        <f t="shared" si="231"/>
        <v>57974.51840185772</v>
      </c>
      <c r="HG47" s="3">
        <f t="shared" si="37"/>
        <v>7.9126774490617295</v>
      </c>
      <c r="HH47" s="6">
        <f t="shared" si="38"/>
        <v>0</v>
      </c>
      <c r="HI47" s="6">
        <f t="shared" si="39"/>
        <v>0</v>
      </c>
      <c r="HJ47" s="6">
        <f t="shared" si="40"/>
        <v>0</v>
      </c>
      <c r="HK47" s="193">
        <f t="shared" si="232"/>
        <v>5.7008428532021354</v>
      </c>
      <c r="HL47" s="193">
        <f t="shared" si="232"/>
        <v>4.1745731882913786</v>
      </c>
      <c r="HM47" s="193">
        <f t="shared" si="232"/>
        <v>3.8150380693314694</v>
      </c>
      <c r="HN47" s="193">
        <f t="shared" si="232"/>
        <v>3.9040600573940507</v>
      </c>
      <c r="HO47" s="212">
        <f t="shared" si="233"/>
        <v>56327.694953053222</v>
      </c>
      <c r="HS47" s="3">
        <f t="shared" si="41"/>
        <v>7.5686479947546985</v>
      </c>
      <c r="HT47" s="6">
        <f t="shared" si="42"/>
        <v>0</v>
      </c>
      <c r="HU47" s="6">
        <f t="shared" si="43"/>
        <v>0</v>
      </c>
      <c r="HV47" s="6">
        <f t="shared" si="44"/>
        <v>0</v>
      </c>
      <c r="HW47" s="193">
        <f t="shared" si="234"/>
        <v>5.6996920504206416</v>
      </c>
      <c r="HX47" s="193">
        <f t="shared" si="234"/>
        <v>4.1745731882913786</v>
      </c>
      <c r="HY47" s="193">
        <f t="shared" si="234"/>
        <v>3.8150380693314694</v>
      </c>
      <c r="HZ47" s="193">
        <f t="shared" si="234"/>
        <v>3.9040600573940507</v>
      </c>
      <c r="IA47" s="212">
        <f t="shared" si="235"/>
        <v>56327.030173196603</v>
      </c>
      <c r="IE47" s="3">
        <f t="shared" si="45"/>
        <v>8.9447658119828262</v>
      </c>
      <c r="IF47" s="6">
        <f t="shared" si="46"/>
        <v>0</v>
      </c>
      <c r="IG47" s="6">
        <f t="shared" si="47"/>
        <v>0</v>
      </c>
      <c r="IH47" s="6">
        <f t="shared" si="48"/>
        <v>0</v>
      </c>
      <c r="II47" s="193">
        <f t="shared" si="236"/>
        <v>5.7042873367374236</v>
      </c>
      <c r="IJ47" s="193">
        <f t="shared" si="236"/>
        <v>4.1745731882913786</v>
      </c>
      <c r="IK47" s="193">
        <f t="shared" si="236"/>
        <v>3.8150380693314694</v>
      </c>
      <c r="IL47" s="193">
        <f t="shared" si="236"/>
        <v>3.9040600573940507</v>
      </c>
      <c r="IM47" s="205">
        <f t="shared" si="237"/>
        <v>56329.684761615223</v>
      </c>
      <c r="IQ47" s="3">
        <f t="shared" si="49"/>
        <v>0</v>
      </c>
      <c r="IR47" s="6">
        <f t="shared" si="50"/>
        <v>5.996265673811406</v>
      </c>
      <c r="IS47" s="6">
        <f t="shared" si="51"/>
        <v>0</v>
      </c>
      <c r="IT47" s="6">
        <f t="shared" si="52"/>
        <v>0</v>
      </c>
      <c r="IU47" s="193">
        <f t="shared" si="238"/>
        <v>5.6740334309306508</v>
      </c>
      <c r="IV47" s="193">
        <f t="shared" si="238"/>
        <v>4.2627974967856428</v>
      </c>
      <c r="IW47" s="193">
        <f t="shared" si="238"/>
        <v>3.8150380693314694</v>
      </c>
      <c r="IX47" s="193">
        <f t="shared" si="238"/>
        <v>3.9040600573940507</v>
      </c>
      <c r="IY47" s="212">
        <f t="shared" si="239"/>
        <v>56532.095677869998</v>
      </c>
      <c r="JC47" s="3">
        <f t="shared" si="53"/>
        <v>0</v>
      </c>
      <c r="JD47" s="6">
        <f t="shared" si="54"/>
        <v>5.8370727798164141</v>
      </c>
      <c r="JE47" s="6">
        <f t="shared" si="55"/>
        <v>0</v>
      </c>
      <c r="JF47" s="6">
        <f t="shared" si="56"/>
        <v>0</v>
      </c>
      <c r="JG47" s="193">
        <f t="shared" si="240"/>
        <v>5.6740334309306508</v>
      </c>
      <c r="JH47" s="193">
        <f t="shared" si="240"/>
        <v>4.2605530902580258</v>
      </c>
      <c r="JI47" s="193">
        <f t="shared" si="240"/>
        <v>3.8150380693314694</v>
      </c>
      <c r="JJ47" s="193">
        <f t="shared" si="240"/>
        <v>3.9040600573940507</v>
      </c>
      <c r="JK47" s="212">
        <f t="shared" si="241"/>
        <v>56526.491208874628</v>
      </c>
      <c r="JO47" s="3">
        <f t="shared" si="57"/>
        <v>0</v>
      </c>
      <c r="JP47" s="6">
        <f t="shared" si="58"/>
        <v>6.367715759799724</v>
      </c>
      <c r="JQ47" s="6">
        <f t="shared" si="59"/>
        <v>0</v>
      </c>
      <c r="JR47" s="6">
        <f t="shared" si="60"/>
        <v>0</v>
      </c>
      <c r="JS47" s="193">
        <f t="shared" si="242"/>
        <v>5.6740334309306508</v>
      </c>
      <c r="JT47" s="193">
        <f t="shared" si="242"/>
        <v>4.2680149382735637</v>
      </c>
      <c r="JU47" s="193">
        <f t="shared" si="242"/>
        <v>3.8150380693314694</v>
      </c>
      <c r="JV47" s="193">
        <f t="shared" si="242"/>
        <v>3.9040600573940507</v>
      </c>
      <c r="JW47" s="205">
        <f t="shared" si="243"/>
        <v>56545.126208776805</v>
      </c>
      <c r="KA47" s="3">
        <f t="shared" si="61"/>
        <v>0</v>
      </c>
      <c r="KB47" s="6">
        <f t="shared" si="62"/>
        <v>0</v>
      </c>
      <c r="KC47" s="6">
        <f t="shared" si="63"/>
        <v>5.8760163976714628</v>
      </c>
      <c r="KD47" s="6">
        <f t="shared" si="64"/>
        <v>0</v>
      </c>
      <c r="KE47" s="193">
        <f t="shared" si="244"/>
        <v>5.6740334309306508</v>
      </c>
      <c r="KF47" s="193">
        <f t="shared" si="244"/>
        <v>4.1745731882913786</v>
      </c>
      <c r="KG47" s="193">
        <f t="shared" si="244"/>
        <v>3.9368034244323105</v>
      </c>
      <c r="KH47" s="193">
        <f t="shared" si="244"/>
        <v>3.9040600573940507</v>
      </c>
      <c r="KI47" s="212">
        <f t="shared" si="245"/>
        <v>56908.687934679881</v>
      </c>
      <c r="KM47" s="3">
        <f t="shared" si="65"/>
        <v>0</v>
      </c>
      <c r="KN47" s="6">
        <f t="shared" si="66"/>
        <v>0</v>
      </c>
      <c r="KO47" s="6">
        <f t="shared" si="67"/>
        <v>5.2125951914827491</v>
      </c>
      <c r="KP47" s="6">
        <f t="shared" si="68"/>
        <v>0</v>
      </c>
      <c r="KQ47" s="193">
        <f t="shared" si="246"/>
        <v>5.6740334309306508</v>
      </c>
      <c r="KR47" s="193">
        <f t="shared" si="246"/>
        <v>4.1745731882913786</v>
      </c>
      <c r="KS47" s="193">
        <f t="shared" si="246"/>
        <v>3.9237752577876139</v>
      </c>
      <c r="KT47" s="193">
        <f t="shared" si="246"/>
        <v>3.9040600573940507</v>
      </c>
      <c r="KU47" s="212">
        <f t="shared" si="247"/>
        <v>56844.56770171845</v>
      </c>
      <c r="KY47" s="3">
        <f t="shared" si="69"/>
        <v>0</v>
      </c>
      <c r="KZ47" s="6">
        <f t="shared" si="70"/>
        <v>0</v>
      </c>
      <c r="LA47" s="6">
        <f t="shared" si="71"/>
        <v>6.1603397717523398</v>
      </c>
      <c r="LB47" s="6">
        <f t="shared" si="72"/>
        <v>0</v>
      </c>
      <c r="LC47" s="193">
        <f t="shared" si="248"/>
        <v>5.6740334309306508</v>
      </c>
      <c r="LD47" s="193">
        <f t="shared" si="248"/>
        <v>4.1745731882913786</v>
      </c>
      <c r="LE47" s="193">
        <f t="shared" si="248"/>
        <v>3.9423353809505817</v>
      </c>
      <c r="LF47" s="193">
        <f t="shared" si="248"/>
        <v>3.9040600573940507</v>
      </c>
      <c r="LG47" s="205">
        <f t="shared" si="249"/>
        <v>56935.936226053745</v>
      </c>
      <c r="LK47" s="3">
        <f t="shared" si="73"/>
        <v>0</v>
      </c>
      <c r="LL47" s="6">
        <f t="shared" si="74"/>
        <v>0</v>
      </c>
      <c r="LM47" s="6">
        <f t="shared" si="75"/>
        <v>0</v>
      </c>
      <c r="LN47" s="6">
        <f t="shared" si="76"/>
        <v>5.4296138566025594</v>
      </c>
      <c r="LO47" s="193">
        <f t="shared" si="250"/>
        <v>5.6740334309306508</v>
      </c>
      <c r="LP47" s="193">
        <f t="shared" si="250"/>
        <v>4.1745731882913786</v>
      </c>
      <c r="LQ47" s="193">
        <f t="shared" si="250"/>
        <v>3.8150380693314694</v>
      </c>
      <c r="LR47" s="193">
        <f t="shared" si="250"/>
        <v>4.0079338678617678</v>
      </c>
      <c r="LS47" s="212">
        <f t="shared" si="251"/>
        <v>57044.112313293575</v>
      </c>
      <c r="LW47" s="3">
        <f t="shared" si="77"/>
        <v>0</v>
      </c>
      <c r="LX47" s="6">
        <f t="shared" si="78"/>
        <v>0</v>
      </c>
      <c r="LY47" s="6">
        <f t="shared" si="79"/>
        <v>0</v>
      </c>
      <c r="LZ47" s="6">
        <f t="shared" si="80"/>
        <v>5.0615044425956066</v>
      </c>
      <c r="MA47" s="193">
        <f t="shared" si="252"/>
        <v>5.6740334309306508</v>
      </c>
      <c r="MB47" s="193">
        <f t="shared" si="252"/>
        <v>4.1745731882913786</v>
      </c>
      <c r="MC47" s="193">
        <f t="shared" si="252"/>
        <v>3.8150380693314694</v>
      </c>
      <c r="MD47" s="193">
        <f t="shared" si="252"/>
        <v>4.0012225177134111</v>
      </c>
      <c r="ME47" s="212">
        <f t="shared" si="253"/>
        <v>56996.537527228043</v>
      </c>
      <c r="MI47" s="3">
        <f t="shared" si="81"/>
        <v>0</v>
      </c>
      <c r="MJ47" s="6">
        <f t="shared" si="82"/>
        <v>0</v>
      </c>
      <c r="MK47" s="6">
        <f t="shared" si="83"/>
        <v>0</v>
      </c>
      <c r="ML47" s="6">
        <f t="shared" si="84"/>
        <v>5.751709593858644</v>
      </c>
      <c r="MM47" s="193">
        <f t="shared" si="254"/>
        <v>5.6740334309306508</v>
      </c>
      <c r="MN47" s="193">
        <f t="shared" si="254"/>
        <v>4.1745731882913786</v>
      </c>
      <c r="MO47" s="193">
        <f t="shared" si="254"/>
        <v>3.8150380693314694</v>
      </c>
      <c r="MP47" s="193">
        <f t="shared" si="254"/>
        <v>4.013769576362443</v>
      </c>
      <c r="MQ47" s="205">
        <f t="shared" si="255"/>
        <v>57085.51220908187</v>
      </c>
      <c r="MT47" s="3">
        <f t="shared" si="85"/>
        <v>6.5365596318336028</v>
      </c>
      <c r="MU47" s="6">
        <f t="shared" si="86"/>
        <v>5.3064297998331034</v>
      </c>
      <c r="MV47" s="6">
        <f t="shared" si="87"/>
        <v>5.4495313365501463</v>
      </c>
      <c r="MW47" s="6">
        <f t="shared" si="88"/>
        <v>5.5216412101042982</v>
      </c>
      <c r="MX47" s="193">
        <f t="shared" si="256"/>
        <v>5.6962316745928154</v>
      </c>
      <c r="MY47" s="193">
        <f t="shared" si="256"/>
        <v>4.253035144209437</v>
      </c>
      <c r="MZ47" s="193">
        <f t="shared" si="256"/>
        <v>3.9284476831882582</v>
      </c>
      <c r="NA47" s="193">
        <f t="shared" si="256"/>
        <v>4.0096046910928864</v>
      </c>
      <c r="NB47" s="212">
        <f t="shared" si="257"/>
        <v>57831.854920598547</v>
      </c>
      <c r="NF47" s="3">
        <f t="shared" si="89"/>
        <v>6.5365596318336019</v>
      </c>
      <c r="NG47" s="6">
        <f t="shared" si="90"/>
        <v>0</v>
      </c>
      <c r="NH47" s="6">
        <f t="shared" si="91"/>
        <v>0</v>
      </c>
      <c r="NI47" s="6">
        <f t="shared" si="92"/>
        <v>0</v>
      </c>
      <c r="NJ47" s="193">
        <f t="shared" si="258"/>
        <v>5.6962316745928154</v>
      </c>
      <c r="NK47" s="193">
        <f t="shared" si="258"/>
        <v>4.1745731882913786</v>
      </c>
      <c r="NL47" s="193">
        <f t="shared" si="258"/>
        <v>3.8150380693314694</v>
      </c>
      <c r="NM47" s="193">
        <f t="shared" si="258"/>
        <v>3.9040600573940507</v>
      </c>
      <c r="NN47" s="212">
        <f t="shared" si="259"/>
        <v>56325.031278345254</v>
      </c>
      <c r="NR47" s="3">
        <f t="shared" si="93"/>
        <v>0</v>
      </c>
      <c r="NS47" s="6">
        <f t="shared" si="94"/>
        <v>5.3064297998331034</v>
      </c>
      <c r="NT47" s="6">
        <f t="shared" si="95"/>
        <v>0</v>
      </c>
      <c r="NU47" s="6">
        <f t="shared" si="96"/>
        <v>0</v>
      </c>
      <c r="NV47" s="193">
        <f t="shared" si="260"/>
        <v>5.6740334309306508</v>
      </c>
      <c r="NW47" s="193">
        <f t="shared" si="260"/>
        <v>4.253035144209437</v>
      </c>
      <c r="NX47" s="193">
        <f t="shared" si="260"/>
        <v>3.8150380693314694</v>
      </c>
      <c r="NY47" s="193">
        <f t="shared" si="260"/>
        <v>3.9040600573940507</v>
      </c>
      <c r="NZ47" s="212">
        <f t="shared" si="261"/>
        <v>56507.722322164409</v>
      </c>
      <c r="OD47" s="3">
        <f t="shared" si="97"/>
        <v>0</v>
      </c>
      <c r="OE47" s="6">
        <f t="shared" si="98"/>
        <v>0</v>
      </c>
      <c r="OF47" s="6">
        <f t="shared" si="99"/>
        <v>5.4495313365501463</v>
      </c>
      <c r="OG47" s="6">
        <f t="shared" si="100"/>
        <v>0</v>
      </c>
      <c r="OH47" s="193">
        <f t="shared" si="262"/>
        <v>5.6740334309306508</v>
      </c>
      <c r="OI47" s="193">
        <f t="shared" si="262"/>
        <v>4.1745731882913786</v>
      </c>
      <c r="OJ47" s="193">
        <f t="shared" si="262"/>
        <v>3.9284476831882582</v>
      </c>
      <c r="OK47" s="193">
        <f t="shared" si="262"/>
        <v>3.9040600573940507</v>
      </c>
      <c r="OL47" s="212">
        <f t="shared" si="263"/>
        <v>56867.55548723245</v>
      </c>
      <c r="OP47" s="3">
        <f t="shared" si="101"/>
        <v>0</v>
      </c>
      <c r="OQ47" s="6">
        <f t="shared" si="102"/>
        <v>0</v>
      </c>
      <c r="OR47" s="6">
        <f t="shared" si="103"/>
        <v>0</v>
      </c>
      <c r="OS47" s="6">
        <f t="shared" si="104"/>
        <v>5.5216412101042982</v>
      </c>
      <c r="OT47" s="193">
        <f t="shared" si="264"/>
        <v>5.6740334309306508</v>
      </c>
      <c r="OU47" s="193">
        <f t="shared" si="264"/>
        <v>4.1745731882913786</v>
      </c>
      <c r="OV47" s="193">
        <f t="shared" si="264"/>
        <v>3.8150380693314694</v>
      </c>
      <c r="OW47" s="193">
        <f t="shared" si="264"/>
        <v>4.0096046910928864</v>
      </c>
      <c r="OX47" s="232">
        <f t="shared" si="265"/>
        <v>57055.962459827664</v>
      </c>
    </row>
    <row r="48" spans="2:414" x14ac:dyDescent="0.2">
      <c r="B48" s="81">
        <v>45591</v>
      </c>
      <c r="C48">
        <v>148</v>
      </c>
      <c r="D48">
        <v>11.200571646775179</v>
      </c>
      <c r="E48">
        <v>0</v>
      </c>
      <c r="F48">
        <v>0</v>
      </c>
      <c r="G48">
        <v>0</v>
      </c>
      <c r="H48">
        <v>0</v>
      </c>
      <c r="I48">
        <v>0</v>
      </c>
      <c r="J48">
        <v>0</v>
      </c>
      <c r="K48">
        <v>0</v>
      </c>
      <c r="L48">
        <v>1</v>
      </c>
      <c r="M48">
        <v>0</v>
      </c>
      <c r="N48">
        <v>0</v>
      </c>
      <c r="O48">
        <v>0</v>
      </c>
      <c r="P48">
        <v>0</v>
      </c>
      <c r="Q48">
        <v>0</v>
      </c>
      <c r="R48">
        <v>0</v>
      </c>
      <c r="S48">
        <v>0</v>
      </c>
      <c r="T48">
        <v>21904</v>
      </c>
      <c r="U48">
        <v>6.8877979268379503</v>
      </c>
      <c r="V48">
        <v>5.313185860713193</v>
      </c>
      <c r="W48">
        <v>4.7447342641712122</v>
      </c>
      <c r="X48">
        <v>4.6012137430411668</v>
      </c>
      <c r="Y48" s="3">
        <v>689.03374651819047</v>
      </c>
      <c r="Z48" s="3">
        <v>137.98383020120048</v>
      </c>
      <c r="AA48" s="3">
        <v>69.598763990296817</v>
      </c>
      <c r="AB48" s="3">
        <v>50.001703733632766</v>
      </c>
      <c r="AC48">
        <v>1</v>
      </c>
      <c r="AD48">
        <v>0</v>
      </c>
      <c r="AE48" s="6"/>
      <c r="AF48" s="1" t="s">
        <v>5</v>
      </c>
      <c r="AG48">
        <v>148</v>
      </c>
      <c r="AH48" s="189">
        <v>45591</v>
      </c>
      <c r="AI48">
        <f t="shared" si="105"/>
        <v>10</v>
      </c>
      <c r="AJ48">
        <v>148</v>
      </c>
      <c r="AK48">
        <v>1</v>
      </c>
      <c r="AL48">
        <v>0</v>
      </c>
      <c r="AM48">
        <v>0</v>
      </c>
      <c r="AN48">
        <v>0</v>
      </c>
      <c r="AO48">
        <v>0</v>
      </c>
      <c r="AP48">
        <v>0</v>
      </c>
      <c r="AQ48">
        <v>0</v>
      </c>
      <c r="AS48" s="37"/>
      <c r="AT48" s="37"/>
      <c r="AU48" s="6">
        <f t="shared" si="106"/>
        <v>0</v>
      </c>
      <c r="AV48" s="6">
        <f t="shared" si="107"/>
        <v>0</v>
      </c>
      <c r="AW48" s="6">
        <f t="shared" si="108"/>
        <v>0</v>
      </c>
      <c r="AX48" s="6">
        <f t="shared" si="109"/>
        <v>0</v>
      </c>
      <c r="AY48" s="193">
        <f t="shared" si="110"/>
        <v>5.6740334309306508</v>
      </c>
      <c r="AZ48" s="193">
        <f t="shared" si="111"/>
        <v>4.1745731882913786</v>
      </c>
      <c r="BA48" s="193">
        <f t="shared" si="112"/>
        <v>3.8150380693314694</v>
      </c>
      <c r="BB48" s="193">
        <f t="shared" si="113"/>
        <v>3.9040600573940507</v>
      </c>
      <c r="BC48" s="72">
        <f t="shared" si="114"/>
        <v>56312.210093717425</v>
      </c>
      <c r="BG48" s="3">
        <f t="shared" si="115"/>
        <v>6.7500419683011916</v>
      </c>
      <c r="BH48" s="6">
        <f t="shared" si="116"/>
        <v>0</v>
      </c>
      <c r="BI48" s="6">
        <f t="shared" si="117"/>
        <v>0</v>
      </c>
      <c r="BJ48" s="6">
        <f t="shared" si="118"/>
        <v>0</v>
      </c>
      <c r="BK48" s="193">
        <f t="shared" si="119"/>
        <v>5.6969484190036841</v>
      </c>
      <c r="BL48" s="193">
        <f t="shared" si="120"/>
        <v>4.1745731882913786</v>
      </c>
      <c r="BM48" s="193">
        <f t="shared" si="121"/>
        <v>3.8150380693314694</v>
      </c>
      <c r="BN48" s="193">
        <f t="shared" si="122"/>
        <v>3.9040600573940507</v>
      </c>
      <c r="BO48" s="72">
        <f t="shared" si="123"/>
        <v>56325.445301742679</v>
      </c>
      <c r="BS48" s="3">
        <f t="shared" si="124"/>
        <v>6.7500632356556292</v>
      </c>
      <c r="BT48" s="6">
        <f t="shared" si="125"/>
        <v>0</v>
      </c>
      <c r="BU48" s="6">
        <f t="shared" si="126"/>
        <v>0</v>
      </c>
      <c r="BV48" s="6">
        <f t="shared" si="127"/>
        <v>0</v>
      </c>
      <c r="BW48" s="193">
        <f t="shared" si="128"/>
        <v>5.6969484903809962</v>
      </c>
      <c r="BX48" s="193">
        <f t="shared" si="129"/>
        <v>4.1745731882913786</v>
      </c>
      <c r="BY48" s="193">
        <f t="shared" si="266"/>
        <v>3.8150380693314694</v>
      </c>
      <c r="BZ48" s="193">
        <f t="shared" si="131"/>
        <v>3.9040600573940507</v>
      </c>
      <c r="CA48" s="72">
        <f t="shared" si="132"/>
        <v>56325.445301742679</v>
      </c>
      <c r="CE48" s="3">
        <f t="shared" si="133"/>
        <v>0</v>
      </c>
      <c r="CF48" s="6">
        <f t="shared" si="134"/>
        <v>5.313185860713193</v>
      </c>
      <c r="CG48" s="6">
        <f t="shared" si="135"/>
        <v>0</v>
      </c>
      <c r="CH48" s="6">
        <f t="shared" si="136"/>
        <v>0</v>
      </c>
      <c r="CI48" s="193">
        <f t="shared" si="137"/>
        <v>5.6740334309306508</v>
      </c>
      <c r="CJ48" s="193">
        <f t="shared" si="138"/>
        <v>4.2531312175734302</v>
      </c>
      <c r="CK48" s="193">
        <f t="shared" si="267"/>
        <v>3.8150380693314694</v>
      </c>
      <c r="CL48" s="193">
        <f t="shared" si="140"/>
        <v>3.9040600573940507</v>
      </c>
      <c r="CM48" s="72">
        <f t="shared" si="141"/>
        <v>56507.96213427568</v>
      </c>
      <c r="CQ48" s="3">
        <f t="shared" si="142"/>
        <v>0</v>
      </c>
      <c r="CR48" s="6">
        <f t="shared" si="143"/>
        <v>5.3132436460088828</v>
      </c>
      <c r="CS48" s="6">
        <f t="shared" si="144"/>
        <v>0</v>
      </c>
      <c r="CT48" s="6">
        <f t="shared" si="145"/>
        <v>0</v>
      </c>
      <c r="CU48" s="193">
        <f t="shared" si="146"/>
        <v>5.6740334309306508</v>
      </c>
      <c r="CV48" s="193">
        <f t="shared" si="147"/>
        <v>4.2531320392591567</v>
      </c>
      <c r="CW48" s="193">
        <f t="shared" si="268"/>
        <v>3.8150380693314694</v>
      </c>
      <c r="CX48" s="193">
        <f t="shared" si="149"/>
        <v>3.9040600573940507</v>
      </c>
      <c r="CY48" s="72">
        <f t="shared" si="150"/>
        <v>56507.964185318779</v>
      </c>
      <c r="DC48" s="3">
        <f t="shared" si="151"/>
        <v>0</v>
      </c>
      <c r="DD48" s="6">
        <f t="shared" si="152"/>
        <v>0</v>
      </c>
      <c r="DE48" s="6">
        <f t="shared" si="153"/>
        <v>4.9819709773797731</v>
      </c>
      <c r="DF48" s="6">
        <f t="shared" si="154"/>
        <v>0</v>
      </c>
      <c r="DG48" s="193">
        <f t="shared" si="155"/>
        <v>5.6740334309306508</v>
      </c>
      <c r="DH48" s="193">
        <f t="shared" si="156"/>
        <v>4.1745731882913786</v>
      </c>
      <c r="DI48" s="193">
        <f t="shared" si="269"/>
        <v>3.9192062412240958</v>
      </c>
      <c r="DJ48" s="193">
        <f t="shared" si="158"/>
        <v>3.9040600573940507</v>
      </c>
      <c r="DK48" s="72">
        <f t="shared" si="159"/>
        <v>56822.097661821834</v>
      </c>
      <c r="DO48" s="3">
        <f t="shared" si="160"/>
        <v>0</v>
      </c>
      <c r="DP48" s="6">
        <f t="shared" si="161"/>
        <v>0</v>
      </c>
      <c r="DQ48" s="6">
        <f t="shared" si="162"/>
        <v>4.7448258983111646</v>
      </c>
      <c r="DR48" s="6">
        <f t="shared" si="163"/>
        <v>0</v>
      </c>
      <c r="DS48" s="193">
        <f t="shared" si="164"/>
        <v>5.6740334309306508</v>
      </c>
      <c r="DT48" s="193">
        <f t="shared" si="165"/>
        <v>4.1745731882913786</v>
      </c>
      <c r="DU48" s="193">
        <f t="shared" si="270"/>
        <v>3.9144861648970042</v>
      </c>
      <c r="DV48" s="193">
        <f t="shared" si="167"/>
        <v>3.9040600573940507</v>
      </c>
      <c r="DW48" s="72">
        <f t="shared" si="168"/>
        <v>56798.89405015573</v>
      </c>
      <c r="EA48" s="3">
        <f t="shared" si="169"/>
        <v>0</v>
      </c>
      <c r="EB48" s="6">
        <f t="shared" si="170"/>
        <v>0</v>
      </c>
      <c r="EC48" s="6">
        <f t="shared" si="171"/>
        <v>0</v>
      </c>
      <c r="ED48" s="6">
        <f t="shared" si="172"/>
        <v>13.8036412291235</v>
      </c>
      <c r="EE48" s="193">
        <f t="shared" si="173"/>
        <v>5.6740334309306508</v>
      </c>
      <c r="EF48" s="193">
        <f t="shared" si="174"/>
        <v>4.1745731882913786</v>
      </c>
      <c r="EG48" s="193">
        <f t="shared" si="271"/>
        <v>3.8150380693314694</v>
      </c>
      <c r="EH48" s="193">
        <f t="shared" si="176"/>
        <v>4.1495754457798606</v>
      </c>
      <c r="EI48" s="72">
        <f t="shared" si="177"/>
        <v>58057.482596053494</v>
      </c>
      <c r="EM48" s="3">
        <f t="shared" si="178"/>
        <v>0</v>
      </c>
      <c r="EN48" s="6">
        <f t="shared" si="179"/>
        <v>0</v>
      </c>
      <c r="EO48" s="6">
        <f t="shared" si="180"/>
        <v>0</v>
      </c>
      <c r="EP48" s="6">
        <f t="shared" si="181"/>
        <v>4.6013273055001278</v>
      </c>
      <c r="EQ48" s="193">
        <f t="shared" si="182"/>
        <v>5.6740334309306508</v>
      </c>
      <c r="ER48" s="193">
        <f t="shared" si="183"/>
        <v>4.1745731882913786</v>
      </c>
      <c r="ES48" s="193">
        <f t="shared" si="272"/>
        <v>3.8150380693314694</v>
      </c>
      <c r="ET48" s="193">
        <f t="shared" si="185"/>
        <v>3.992768744404064</v>
      </c>
      <c r="EU48" s="72">
        <f t="shared" si="186"/>
        <v>56936.667678426893</v>
      </c>
      <c r="EY48" s="3">
        <f t="shared" si="187"/>
        <v>6.7500419683011916</v>
      </c>
      <c r="EZ48" s="6">
        <f t="shared" si="188"/>
        <v>5.313185860713193</v>
      </c>
      <c r="FA48" s="6">
        <f t="shared" si="189"/>
        <v>4.9819709773797731</v>
      </c>
      <c r="FB48" s="6">
        <f t="shared" si="190"/>
        <v>13.8036412291235</v>
      </c>
      <c r="FC48" s="193">
        <f t="shared" si="191"/>
        <v>5.6969484190036841</v>
      </c>
      <c r="FD48" s="193">
        <f t="shared" si="192"/>
        <v>4.2531312175734302</v>
      </c>
      <c r="FE48" s="193">
        <f t="shared" si="273"/>
        <v>3.9192062412240958</v>
      </c>
      <c r="FF48" s="193">
        <f t="shared" si="194"/>
        <v>4.1495754457798606</v>
      </c>
      <c r="FG48" s="72">
        <f t="shared" si="195"/>
        <v>58800.636167584693</v>
      </c>
      <c r="FK48" s="3">
        <f t="shared" si="196"/>
        <v>6.8878191941923887</v>
      </c>
      <c r="FL48" s="6">
        <f t="shared" si="197"/>
        <v>5.3132436460088828</v>
      </c>
      <c r="FM48" s="6">
        <f t="shared" si="198"/>
        <v>4.7448258983111646</v>
      </c>
      <c r="FN48" s="6">
        <f t="shared" si="199"/>
        <v>4.6013273055001278</v>
      </c>
      <c r="FO48" s="193">
        <f t="shared" si="200"/>
        <v>5.6974107188861511</v>
      </c>
      <c r="FP48" s="193">
        <f t="shared" si="201"/>
        <v>4.2531320392591567</v>
      </c>
      <c r="FQ48" s="193">
        <f t="shared" si="274"/>
        <v>3.9144861648970042</v>
      </c>
      <c r="FR48" s="193">
        <f t="shared" si="203"/>
        <v>3.992768744404064</v>
      </c>
      <c r="FS48" s="205">
        <f t="shared" si="204"/>
        <v>57642.201846709431</v>
      </c>
      <c r="FW48" s="3">
        <f t="shared" si="205"/>
        <v>7.920967615863642</v>
      </c>
      <c r="FX48" s="6">
        <f t="shared" si="206"/>
        <v>6.0039000226059072</v>
      </c>
      <c r="FY48" s="6">
        <f t="shared" si="207"/>
        <v>5.8834704875723034</v>
      </c>
      <c r="FZ48" s="6">
        <f t="shared" si="208"/>
        <v>5.4294322167885767</v>
      </c>
      <c r="GA48" s="193">
        <f t="shared" si="209"/>
        <v>5.7008705680601031</v>
      </c>
      <c r="GB48" s="193">
        <f t="shared" si="210"/>
        <v>4.2629050043994097</v>
      </c>
      <c r="GC48" s="193">
        <f t="shared" si="275"/>
        <v>3.9369488467440745</v>
      </c>
      <c r="GD48" s="193">
        <f t="shared" si="212"/>
        <v>4.007930567297433</v>
      </c>
      <c r="GE48" s="72">
        <f t="shared" si="213"/>
        <v>57890.355826140418</v>
      </c>
      <c r="GI48" s="3">
        <f t="shared" si="214"/>
        <v>7.5765777195217456</v>
      </c>
      <c r="GJ48" s="6">
        <f t="shared" si="215"/>
        <v>5.8445044467845131</v>
      </c>
      <c r="GK48" s="6">
        <f t="shared" si="216"/>
        <v>5.219207690588334</v>
      </c>
      <c r="GL48" s="6">
        <f t="shared" si="217"/>
        <v>5.0613351173452843</v>
      </c>
      <c r="GM48" s="193">
        <f t="shared" si="218"/>
        <v>5.6997185908255563</v>
      </c>
      <c r="GN48" s="193">
        <f t="shared" si="219"/>
        <v>4.260657978973331</v>
      </c>
      <c r="GO48" s="193">
        <f t="shared" si="276"/>
        <v>3.9239059540906371</v>
      </c>
      <c r="GP48" s="193">
        <f t="shared" si="221"/>
        <v>4.0012194201975522</v>
      </c>
      <c r="GQ48" s="72">
        <f t="shared" si="222"/>
        <v>57770.414144147486</v>
      </c>
      <c r="GU48" s="3">
        <f t="shared" si="223"/>
        <v>8.9541373048893362</v>
      </c>
      <c r="GV48" s="6">
        <f t="shared" si="224"/>
        <v>6.3758230328558314</v>
      </c>
      <c r="GW48" s="6">
        <f t="shared" si="225"/>
        <v>6.1681545434225757</v>
      </c>
      <c r="GX48" s="6">
        <f t="shared" si="226"/>
        <v>5.7515171788014587</v>
      </c>
      <c r="GY48" s="193">
        <f t="shared" si="227"/>
        <v>5.7043185587926404</v>
      </c>
      <c r="GZ48" s="193">
        <f t="shared" si="228"/>
        <v>4.2681285111961857</v>
      </c>
      <c r="HA48" s="193">
        <f t="shared" si="277"/>
        <v>3.9424869982888193</v>
      </c>
      <c r="HB48" s="193">
        <f t="shared" si="230"/>
        <v>4.0137661003459346</v>
      </c>
      <c r="HC48" s="205">
        <f t="shared" si="231"/>
        <v>57975.563386808411</v>
      </c>
      <c r="HG48" s="3">
        <f t="shared" si="37"/>
        <v>7.920967615863642</v>
      </c>
      <c r="HH48" s="6">
        <f t="shared" si="38"/>
        <v>0</v>
      </c>
      <c r="HI48" s="6">
        <f t="shared" si="39"/>
        <v>0</v>
      </c>
      <c r="HJ48" s="6">
        <f t="shared" si="40"/>
        <v>0</v>
      </c>
      <c r="HK48" s="193">
        <f t="shared" si="232"/>
        <v>5.7008705680601031</v>
      </c>
      <c r="HL48" s="193">
        <f t="shared" si="232"/>
        <v>4.1745731882913786</v>
      </c>
      <c r="HM48" s="193">
        <f t="shared" si="232"/>
        <v>3.8150380693314694</v>
      </c>
      <c r="HN48" s="193">
        <f t="shared" si="232"/>
        <v>3.9040600573940507</v>
      </c>
      <c r="HO48" s="212">
        <f t="shared" si="233"/>
        <v>56327.710963086312</v>
      </c>
      <c r="HS48" s="3">
        <f t="shared" si="41"/>
        <v>7.5765777195217456</v>
      </c>
      <c r="HT48" s="6">
        <f t="shared" si="42"/>
        <v>0</v>
      </c>
      <c r="HU48" s="6">
        <f t="shared" si="43"/>
        <v>0</v>
      </c>
      <c r="HV48" s="6">
        <f t="shared" si="44"/>
        <v>0</v>
      </c>
      <c r="HW48" s="193">
        <f t="shared" si="234"/>
        <v>5.6997185908255563</v>
      </c>
      <c r="HX48" s="193">
        <f t="shared" si="234"/>
        <v>4.1745731882913786</v>
      </c>
      <c r="HY48" s="193">
        <f t="shared" si="234"/>
        <v>3.8150380693314694</v>
      </c>
      <c r="HZ48" s="193">
        <f t="shared" si="234"/>
        <v>3.9040600573940507</v>
      </c>
      <c r="IA48" s="212">
        <f t="shared" si="235"/>
        <v>56327.045504602705</v>
      </c>
      <c r="IE48" s="3">
        <f t="shared" si="45"/>
        <v>8.9541373048893362</v>
      </c>
      <c r="IF48" s="6">
        <f t="shared" si="46"/>
        <v>0</v>
      </c>
      <c r="IG48" s="6">
        <f t="shared" si="47"/>
        <v>0</v>
      </c>
      <c r="IH48" s="6">
        <f t="shared" si="48"/>
        <v>0</v>
      </c>
      <c r="II48" s="193">
        <f t="shared" si="236"/>
        <v>5.7043185587926404</v>
      </c>
      <c r="IJ48" s="193">
        <f t="shared" si="236"/>
        <v>4.1745731882913786</v>
      </c>
      <c r="IK48" s="193">
        <f t="shared" si="236"/>
        <v>3.8150380693314694</v>
      </c>
      <c r="IL48" s="193">
        <f t="shared" si="236"/>
        <v>3.9040600573940507</v>
      </c>
      <c r="IM48" s="205">
        <f t="shared" si="237"/>
        <v>56329.702798287304</v>
      </c>
      <c r="IQ48" s="3">
        <f t="shared" si="49"/>
        <v>0</v>
      </c>
      <c r="IR48" s="6">
        <f t="shared" si="50"/>
        <v>6.0039000226059072</v>
      </c>
      <c r="IS48" s="6">
        <f t="shared" si="51"/>
        <v>0</v>
      </c>
      <c r="IT48" s="6">
        <f t="shared" si="52"/>
        <v>0</v>
      </c>
      <c r="IU48" s="193">
        <f t="shared" si="238"/>
        <v>5.6740334309306508</v>
      </c>
      <c r="IV48" s="193">
        <f t="shared" si="238"/>
        <v>4.2629050043994097</v>
      </c>
      <c r="IW48" s="193">
        <f t="shared" si="238"/>
        <v>3.8150380693314694</v>
      </c>
      <c r="IX48" s="193">
        <f t="shared" si="238"/>
        <v>3.9040600573940507</v>
      </c>
      <c r="IY48" s="212">
        <f t="shared" si="239"/>
        <v>56532.364147231448</v>
      </c>
      <c r="JC48" s="3">
        <f t="shared" si="53"/>
        <v>0</v>
      </c>
      <c r="JD48" s="6">
        <f t="shared" si="54"/>
        <v>5.8445044467845131</v>
      </c>
      <c r="JE48" s="6">
        <f t="shared" si="55"/>
        <v>0</v>
      </c>
      <c r="JF48" s="6">
        <f t="shared" si="56"/>
        <v>0</v>
      </c>
      <c r="JG48" s="193">
        <f t="shared" si="240"/>
        <v>5.6740334309306508</v>
      </c>
      <c r="JH48" s="193">
        <f t="shared" si="240"/>
        <v>4.260657978973331</v>
      </c>
      <c r="JI48" s="193">
        <f t="shared" si="240"/>
        <v>3.8150380693314694</v>
      </c>
      <c r="JJ48" s="193">
        <f t="shared" si="240"/>
        <v>3.9040600573940507</v>
      </c>
      <c r="JK48" s="212">
        <f t="shared" si="241"/>
        <v>56526.753112307677</v>
      </c>
      <c r="JO48" s="3">
        <f t="shared" si="57"/>
        <v>0</v>
      </c>
      <c r="JP48" s="6">
        <f t="shared" si="58"/>
        <v>6.3758230328558314</v>
      </c>
      <c r="JQ48" s="6">
        <f t="shared" si="59"/>
        <v>0</v>
      </c>
      <c r="JR48" s="6">
        <f t="shared" si="60"/>
        <v>0</v>
      </c>
      <c r="JS48" s="193">
        <f t="shared" si="242"/>
        <v>5.6740334309306508</v>
      </c>
      <c r="JT48" s="193">
        <f t="shared" si="242"/>
        <v>4.2681285111961857</v>
      </c>
      <c r="JU48" s="193">
        <f t="shared" si="242"/>
        <v>3.8150380693314694</v>
      </c>
      <c r="JV48" s="193">
        <f t="shared" si="242"/>
        <v>3.9040600573940507</v>
      </c>
      <c r="JW48" s="205">
        <f t="shared" si="243"/>
        <v>56545.40988991443</v>
      </c>
      <c r="KA48" s="3">
        <f t="shared" si="61"/>
        <v>0</v>
      </c>
      <c r="KB48" s="6">
        <f t="shared" si="62"/>
        <v>0</v>
      </c>
      <c r="KC48" s="6">
        <f t="shared" si="63"/>
        <v>5.8834704875723034</v>
      </c>
      <c r="KD48" s="6">
        <f t="shared" si="64"/>
        <v>0</v>
      </c>
      <c r="KE48" s="193">
        <f t="shared" si="244"/>
        <v>5.6740334309306508</v>
      </c>
      <c r="KF48" s="193">
        <f t="shared" si="244"/>
        <v>4.1745731882913786</v>
      </c>
      <c r="KG48" s="193">
        <f t="shared" si="244"/>
        <v>3.9369488467440745</v>
      </c>
      <c r="KH48" s="193">
        <f t="shared" si="244"/>
        <v>3.9040600573940507</v>
      </c>
      <c r="KI48" s="212">
        <f t="shared" si="245"/>
        <v>56909.404062165537</v>
      </c>
      <c r="KM48" s="3">
        <f t="shared" si="65"/>
        <v>0</v>
      </c>
      <c r="KN48" s="6">
        <f t="shared" si="66"/>
        <v>0</v>
      </c>
      <c r="KO48" s="6">
        <f t="shared" si="67"/>
        <v>5.219207690588334</v>
      </c>
      <c r="KP48" s="6">
        <f t="shared" si="68"/>
        <v>0</v>
      </c>
      <c r="KQ48" s="193">
        <f t="shared" si="246"/>
        <v>5.6740334309306508</v>
      </c>
      <c r="KR48" s="193">
        <f t="shared" si="246"/>
        <v>4.1745731882913786</v>
      </c>
      <c r="KS48" s="193">
        <f t="shared" si="246"/>
        <v>3.9239059540906371</v>
      </c>
      <c r="KT48" s="193">
        <f t="shared" si="246"/>
        <v>3.9040600573940507</v>
      </c>
      <c r="KU48" s="212">
        <f t="shared" si="247"/>
        <v>56845.210585870496</v>
      </c>
      <c r="KY48" s="3">
        <f t="shared" si="69"/>
        <v>0</v>
      </c>
      <c r="KZ48" s="6">
        <f t="shared" si="70"/>
        <v>0</v>
      </c>
      <c r="LA48" s="6">
        <f t="shared" si="71"/>
        <v>6.1681545434225757</v>
      </c>
      <c r="LB48" s="6">
        <f t="shared" si="72"/>
        <v>0</v>
      </c>
      <c r="LC48" s="193">
        <f t="shared" si="248"/>
        <v>5.6740334309306508</v>
      </c>
      <c r="LD48" s="193">
        <f t="shared" si="248"/>
        <v>4.1745731882913786</v>
      </c>
      <c r="LE48" s="193">
        <f t="shared" si="248"/>
        <v>3.9424869982888193</v>
      </c>
      <c r="LF48" s="193">
        <f t="shared" si="248"/>
        <v>3.9040600573940507</v>
      </c>
      <c r="LG48" s="205">
        <f t="shared" si="249"/>
        <v>56936.683218441991</v>
      </c>
      <c r="LK48" s="3">
        <f t="shared" si="73"/>
        <v>0</v>
      </c>
      <c r="LL48" s="6">
        <f t="shared" si="74"/>
        <v>0</v>
      </c>
      <c r="LM48" s="6">
        <f t="shared" si="75"/>
        <v>0</v>
      </c>
      <c r="LN48" s="6">
        <f t="shared" si="76"/>
        <v>5.4294322167885767</v>
      </c>
      <c r="LO48" s="193">
        <f t="shared" si="250"/>
        <v>5.6740334309306508</v>
      </c>
      <c r="LP48" s="193">
        <f t="shared" si="250"/>
        <v>4.1745731882913786</v>
      </c>
      <c r="LQ48" s="193">
        <f t="shared" si="250"/>
        <v>3.8150380693314694</v>
      </c>
      <c r="LR48" s="193">
        <f t="shared" si="250"/>
        <v>4.007930567297433</v>
      </c>
      <c r="LS48" s="212">
        <f t="shared" si="251"/>
        <v>57044.088906807323</v>
      </c>
      <c r="LW48" s="3">
        <f t="shared" si="77"/>
        <v>0</v>
      </c>
      <c r="LX48" s="6">
        <f t="shared" si="78"/>
        <v>0</v>
      </c>
      <c r="LY48" s="6">
        <f t="shared" si="79"/>
        <v>0</v>
      </c>
      <c r="LZ48" s="6">
        <f t="shared" si="80"/>
        <v>5.0613351173452843</v>
      </c>
      <c r="MA48" s="193">
        <f t="shared" si="252"/>
        <v>5.6740334309306508</v>
      </c>
      <c r="MB48" s="193">
        <f t="shared" si="252"/>
        <v>4.1745731882913786</v>
      </c>
      <c r="MC48" s="193">
        <f t="shared" si="252"/>
        <v>3.8150380693314694</v>
      </c>
      <c r="MD48" s="193">
        <f t="shared" si="252"/>
        <v>4.0012194201975522</v>
      </c>
      <c r="ME48" s="212">
        <f t="shared" si="253"/>
        <v>56996.515579012696</v>
      </c>
      <c r="MI48" s="3">
        <f t="shared" si="81"/>
        <v>0</v>
      </c>
      <c r="MJ48" s="6">
        <f t="shared" si="82"/>
        <v>0</v>
      </c>
      <c r="MK48" s="6">
        <f t="shared" si="83"/>
        <v>0</v>
      </c>
      <c r="ML48" s="6">
        <f t="shared" si="84"/>
        <v>5.7515171788014587</v>
      </c>
      <c r="MM48" s="193">
        <f t="shared" si="254"/>
        <v>5.6740334309306508</v>
      </c>
      <c r="MN48" s="193">
        <f t="shared" si="254"/>
        <v>4.1745731882913786</v>
      </c>
      <c r="MO48" s="193">
        <f t="shared" si="254"/>
        <v>3.8150380693314694</v>
      </c>
      <c r="MP48" s="193">
        <f t="shared" si="254"/>
        <v>4.0137661003459346</v>
      </c>
      <c r="MQ48" s="205">
        <f t="shared" si="255"/>
        <v>57085.487540458053</v>
      </c>
      <c r="MT48" s="3">
        <f t="shared" si="85"/>
        <v>6.5434080304960522</v>
      </c>
      <c r="MU48" s="6">
        <f t="shared" si="86"/>
        <v>5.313185860713193</v>
      </c>
      <c r="MV48" s="6">
        <f t="shared" si="87"/>
        <v>5.456444403796894</v>
      </c>
      <c r="MW48" s="6">
        <f t="shared" si="88"/>
        <v>5.5214564916494</v>
      </c>
      <c r="MX48" s="193">
        <f t="shared" si="256"/>
        <v>5.6962546753458732</v>
      </c>
      <c r="MY48" s="193">
        <f t="shared" si="256"/>
        <v>4.2531312175734302</v>
      </c>
      <c r="MZ48" s="193">
        <f t="shared" si="256"/>
        <v>3.92858368293447</v>
      </c>
      <c r="NA48" s="193">
        <f t="shared" si="256"/>
        <v>4.0096013401901445</v>
      </c>
      <c r="NB48" s="212">
        <f t="shared" si="257"/>
        <v>57832.770495227312</v>
      </c>
      <c r="NF48" s="3">
        <f t="shared" si="89"/>
        <v>6.5434080304960514</v>
      </c>
      <c r="NG48" s="6">
        <f t="shared" si="90"/>
        <v>0</v>
      </c>
      <c r="NH48" s="6">
        <f t="shared" si="91"/>
        <v>0</v>
      </c>
      <c r="NI48" s="6">
        <f t="shared" si="92"/>
        <v>0</v>
      </c>
      <c r="NJ48" s="193">
        <f t="shared" si="258"/>
        <v>5.6962546753458732</v>
      </c>
      <c r="NK48" s="193">
        <f t="shared" si="258"/>
        <v>4.1745731882913786</v>
      </c>
      <c r="NL48" s="193">
        <f t="shared" si="258"/>
        <v>3.8150380693314694</v>
      </c>
      <c r="NM48" s="193">
        <f t="shared" si="258"/>
        <v>3.9040600573940507</v>
      </c>
      <c r="NN48" s="212">
        <f t="shared" si="259"/>
        <v>56325.044564554235</v>
      </c>
      <c r="NR48" s="3">
        <f t="shared" si="93"/>
        <v>0</v>
      </c>
      <c r="NS48" s="6">
        <f t="shared" si="94"/>
        <v>5.313185860713193</v>
      </c>
      <c r="NT48" s="6">
        <f t="shared" si="95"/>
        <v>0</v>
      </c>
      <c r="NU48" s="6">
        <f t="shared" si="96"/>
        <v>0</v>
      </c>
      <c r="NV48" s="193">
        <f t="shared" si="260"/>
        <v>5.6740334309306508</v>
      </c>
      <c r="NW48" s="193">
        <f t="shared" si="260"/>
        <v>4.2531312175734302</v>
      </c>
      <c r="NX48" s="193">
        <f t="shared" si="260"/>
        <v>3.8150380693314694</v>
      </c>
      <c r="NY48" s="193">
        <f t="shared" si="260"/>
        <v>3.9040600573940507</v>
      </c>
      <c r="NZ48" s="212">
        <f t="shared" si="261"/>
        <v>56507.96213427568</v>
      </c>
      <c r="OD48" s="3">
        <f t="shared" si="97"/>
        <v>0</v>
      </c>
      <c r="OE48" s="6">
        <f t="shared" si="98"/>
        <v>0</v>
      </c>
      <c r="OF48" s="6">
        <f t="shared" si="99"/>
        <v>5.456444403796894</v>
      </c>
      <c r="OG48" s="6">
        <f t="shared" si="100"/>
        <v>0</v>
      </c>
      <c r="OH48" s="193">
        <f t="shared" si="262"/>
        <v>5.6740334309306508</v>
      </c>
      <c r="OI48" s="193">
        <f t="shared" si="262"/>
        <v>4.1745731882913786</v>
      </c>
      <c r="OJ48" s="193">
        <f t="shared" si="262"/>
        <v>3.92858368293447</v>
      </c>
      <c r="OK48" s="193">
        <f t="shared" si="262"/>
        <v>3.9040600573940507</v>
      </c>
      <c r="OL48" s="212">
        <f t="shared" si="263"/>
        <v>56868.224729260357</v>
      </c>
      <c r="OP48" s="3">
        <f t="shared" si="101"/>
        <v>0</v>
      </c>
      <c r="OQ48" s="6">
        <f t="shared" si="102"/>
        <v>0</v>
      </c>
      <c r="OR48" s="6">
        <f t="shared" si="103"/>
        <v>0</v>
      </c>
      <c r="OS48" s="6">
        <f t="shared" si="104"/>
        <v>5.5214564916494</v>
      </c>
      <c r="OT48" s="193">
        <f t="shared" si="264"/>
        <v>5.6740334309306508</v>
      </c>
      <c r="OU48" s="193">
        <f t="shared" si="264"/>
        <v>4.1745731882913786</v>
      </c>
      <c r="OV48" s="193">
        <f t="shared" si="264"/>
        <v>3.8150380693314694</v>
      </c>
      <c r="OW48" s="193">
        <f t="shared" si="264"/>
        <v>4.0096013401901445</v>
      </c>
      <c r="OX48" s="232">
        <f t="shared" si="265"/>
        <v>57055.93869142203</v>
      </c>
    </row>
    <row r="49" spans="1:414" x14ac:dyDescent="0.2">
      <c r="B49" s="81">
        <v>45598</v>
      </c>
      <c r="C49">
        <v>149</v>
      </c>
      <c r="D49">
        <v>11.201620266396432</v>
      </c>
      <c r="E49">
        <v>0</v>
      </c>
      <c r="F49">
        <v>0</v>
      </c>
      <c r="G49">
        <v>0</v>
      </c>
      <c r="H49">
        <v>0</v>
      </c>
      <c r="I49">
        <v>0</v>
      </c>
      <c r="J49">
        <v>0</v>
      </c>
      <c r="K49">
        <v>0</v>
      </c>
      <c r="L49">
        <v>0</v>
      </c>
      <c r="M49">
        <v>1</v>
      </c>
      <c r="N49">
        <v>0</v>
      </c>
      <c r="O49">
        <v>0</v>
      </c>
      <c r="P49">
        <v>0</v>
      </c>
      <c r="Q49">
        <v>0</v>
      </c>
      <c r="R49">
        <v>0</v>
      </c>
      <c r="S49">
        <v>0</v>
      </c>
      <c r="T49">
        <v>22201</v>
      </c>
      <c r="U49">
        <v>6.8949593162511267</v>
      </c>
      <c r="V49">
        <v>5.3199618481082194</v>
      </c>
      <c r="W49">
        <v>4.7507692808086341</v>
      </c>
      <c r="X49">
        <v>4.6011983485332824</v>
      </c>
      <c r="Y49" s="3">
        <v>696.07882646793269</v>
      </c>
      <c r="Z49" s="3">
        <v>139.36399869078934</v>
      </c>
      <c r="AA49" s="3">
        <v>70.294751630199869</v>
      </c>
      <c r="AB49" s="3">
        <v>50.000170373363275</v>
      </c>
      <c r="AC49">
        <v>1</v>
      </c>
      <c r="AD49">
        <v>0</v>
      </c>
      <c r="AE49" s="6"/>
      <c r="AF49" s="1" t="s">
        <v>5</v>
      </c>
      <c r="AG49">
        <v>149</v>
      </c>
      <c r="AH49" s="189">
        <v>45598</v>
      </c>
      <c r="AI49">
        <f t="shared" si="105"/>
        <v>11</v>
      </c>
      <c r="AJ49">
        <v>149</v>
      </c>
      <c r="AK49">
        <v>1</v>
      </c>
      <c r="AL49">
        <v>0</v>
      </c>
      <c r="AM49">
        <v>0</v>
      </c>
      <c r="AN49">
        <v>0</v>
      </c>
      <c r="AO49">
        <v>0</v>
      </c>
      <c r="AP49">
        <v>0</v>
      </c>
      <c r="AQ49">
        <v>0</v>
      </c>
      <c r="AS49" s="37"/>
      <c r="AT49" s="37"/>
      <c r="AU49" s="6">
        <f t="shared" si="106"/>
        <v>0</v>
      </c>
      <c r="AV49" s="6">
        <f t="shared" si="107"/>
        <v>0</v>
      </c>
      <c r="AW49" s="6">
        <f t="shared" si="108"/>
        <v>0</v>
      </c>
      <c r="AX49" s="6">
        <f t="shared" si="109"/>
        <v>0</v>
      </c>
      <c r="AY49" s="193">
        <f t="shared" si="110"/>
        <v>5.6740334309306508</v>
      </c>
      <c r="AZ49" s="193">
        <f t="shared" si="111"/>
        <v>4.1745731882913786</v>
      </c>
      <c r="BA49" s="193">
        <f t="shared" si="112"/>
        <v>3.8150380693314694</v>
      </c>
      <c r="BB49" s="193">
        <f t="shared" si="113"/>
        <v>3.9040600573940507</v>
      </c>
      <c r="BC49" s="72">
        <f t="shared" si="114"/>
        <v>56312.210093717425</v>
      </c>
      <c r="BG49" s="3">
        <f t="shared" si="115"/>
        <v>6.7570601299261037</v>
      </c>
      <c r="BH49" s="6">
        <f t="shared" si="116"/>
        <v>0</v>
      </c>
      <c r="BI49" s="6">
        <f t="shared" si="117"/>
        <v>0</v>
      </c>
      <c r="BJ49" s="6">
        <f t="shared" si="118"/>
        <v>0</v>
      </c>
      <c r="BK49" s="193">
        <f t="shared" si="119"/>
        <v>5.6969719730209372</v>
      </c>
      <c r="BL49" s="193">
        <f t="shared" si="120"/>
        <v>4.1745731882913786</v>
      </c>
      <c r="BM49" s="193">
        <f t="shared" si="121"/>
        <v>3.8150380693314694</v>
      </c>
      <c r="BN49" s="193">
        <f t="shared" si="122"/>
        <v>3.9040600573940507</v>
      </c>
      <c r="BO49" s="72">
        <f t="shared" si="123"/>
        <v>56325.458907640575</v>
      </c>
      <c r="BS49" s="3">
        <f t="shared" si="124"/>
        <v>6.7570814193926605</v>
      </c>
      <c r="BT49" s="6">
        <f t="shared" si="125"/>
        <v>0</v>
      </c>
      <c r="BU49" s="6">
        <f t="shared" si="126"/>
        <v>0</v>
      </c>
      <c r="BV49" s="6">
        <f t="shared" si="127"/>
        <v>0</v>
      </c>
      <c r="BW49" s="193">
        <f t="shared" si="128"/>
        <v>5.6969720444707788</v>
      </c>
      <c r="BX49" s="193">
        <f t="shared" si="129"/>
        <v>4.1745731882913786</v>
      </c>
      <c r="BY49" s="193">
        <f t="shared" si="266"/>
        <v>3.8150380693314694</v>
      </c>
      <c r="BZ49" s="193">
        <f t="shared" si="131"/>
        <v>3.9040600573940507</v>
      </c>
      <c r="CA49" s="72">
        <f t="shared" si="132"/>
        <v>56325.458907640575</v>
      </c>
      <c r="CE49" s="3">
        <f t="shared" si="133"/>
        <v>0</v>
      </c>
      <c r="CF49" s="6">
        <f t="shared" si="134"/>
        <v>5.3199618481082194</v>
      </c>
      <c r="CG49" s="6">
        <f t="shared" si="135"/>
        <v>0</v>
      </c>
      <c r="CH49" s="6">
        <f t="shared" si="136"/>
        <v>0</v>
      </c>
      <c r="CI49" s="193">
        <f t="shared" si="137"/>
        <v>5.6740334309306508</v>
      </c>
      <c r="CJ49" s="193">
        <f t="shared" si="138"/>
        <v>4.2532275650288165</v>
      </c>
      <c r="CK49" s="193">
        <f t="shared" si="267"/>
        <v>3.8150380693314694</v>
      </c>
      <c r="CL49" s="193">
        <f t="shared" si="140"/>
        <v>3.9040600573940507</v>
      </c>
      <c r="CM49" s="72">
        <f t="shared" si="141"/>
        <v>56508.202631578191</v>
      </c>
      <c r="CQ49" s="3">
        <f t="shared" si="142"/>
        <v>0</v>
      </c>
      <c r="CR49" s="6">
        <f t="shared" si="143"/>
        <v>5.3200197070983828</v>
      </c>
      <c r="CS49" s="6">
        <f t="shared" si="144"/>
        <v>0</v>
      </c>
      <c r="CT49" s="6">
        <f t="shared" si="145"/>
        <v>0</v>
      </c>
      <c r="CU49" s="193">
        <f t="shared" si="146"/>
        <v>5.6740334309306508</v>
      </c>
      <c r="CV49" s="193">
        <f t="shared" si="147"/>
        <v>4.2532283876831869</v>
      </c>
      <c r="CW49" s="193">
        <f t="shared" si="268"/>
        <v>3.8150380693314694</v>
      </c>
      <c r="CX49" s="193">
        <f t="shared" si="149"/>
        <v>3.9040600573940507</v>
      </c>
      <c r="CY49" s="72">
        <f t="shared" si="150"/>
        <v>56508.204685047938</v>
      </c>
      <c r="DC49" s="3">
        <f t="shared" si="151"/>
        <v>0</v>
      </c>
      <c r="DD49" s="6">
        <f t="shared" si="152"/>
        <v>0</v>
      </c>
      <c r="DE49" s="6">
        <f t="shared" si="153"/>
        <v>4.9883077448490658</v>
      </c>
      <c r="DF49" s="6">
        <f t="shared" si="154"/>
        <v>0</v>
      </c>
      <c r="DG49" s="193">
        <f t="shared" si="155"/>
        <v>5.6740334309306508</v>
      </c>
      <c r="DH49" s="193">
        <f t="shared" si="156"/>
        <v>4.1745731882913786</v>
      </c>
      <c r="DI49" s="193">
        <f t="shared" si="269"/>
        <v>3.9193320615497602</v>
      </c>
      <c r="DJ49" s="193">
        <f t="shared" si="158"/>
        <v>3.9040600573940507</v>
      </c>
      <c r="DK49" s="72">
        <f t="shared" si="159"/>
        <v>56822.716316675469</v>
      </c>
      <c r="DO49" s="3">
        <f t="shared" si="160"/>
        <v>0</v>
      </c>
      <c r="DP49" s="6">
        <f t="shared" si="161"/>
        <v>0</v>
      </c>
      <c r="DQ49" s="6">
        <f t="shared" si="162"/>
        <v>4.7508610315017012</v>
      </c>
      <c r="DR49" s="6">
        <f t="shared" si="163"/>
        <v>0</v>
      </c>
      <c r="DS49" s="193">
        <f t="shared" si="164"/>
        <v>5.6740334309306508</v>
      </c>
      <c r="DT49" s="193">
        <f t="shared" si="165"/>
        <v>4.1745731882913786</v>
      </c>
      <c r="DU49" s="193">
        <f t="shared" si="270"/>
        <v>3.9146065633685789</v>
      </c>
      <c r="DV49" s="193">
        <f t="shared" si="167"/>
        <v>3.9040600573940507</v>
      </c>
      <c r="DW49" s="72">
        <f t="shared" si="168"/>
        <v>56799.485804028067</v>
      </c>
      <c r="EA49" s="3">
        <f t="shared" si="169"/>
        <v>0</v>
      </c>
      <c r="EB49" s="6">
        <f t="shared" si="170"/>
        <v>0</v>
      </c>
      <c r="EC49" s="6">
        <f t="shared" si="171"/>
        <v>0</v>
      </c>
      <c r="ED49" s="6">
        <f t="shared" si="172"/>
        <v>13.803595045599847</v>
      </c>
      <c r="EE49" s="193">
        <f t="shared" si="173"/>
        <v>5.6740334309306508</v>
      </c>
      <c r="EF49" s="193">
        <f t="shared" si="174"/>
        <v>4.1745731882913786</v>
      </c>
      <c r="EG49" s="193">
        <f t="shared" si="271"/>
        <v>3.8150380693314694</v>
      </c>
      <c r="EH49" s="193">
        <f t="shared" si="176"/>
        <v>4.1495747174141284</v>
      </c>
      <c r="EI49" s="72">
        <f t="shared" si="177"/>
        <v>58057.47733896882</v>
      </c>
      <c r="EM49" s="3">
        <f t="shared" si="178"/>
        <v>0</v>
      </c>
      <c r="EN49" s="6">
        <f t="shared" si="179"/>
        <v>0</v>
      </c>
      <c r="EO49" s="6">
        <f t="shared" si="180"/>
        <v>0</v>
      </c>
      <c r="EP49" s="6">
        <f t="shared" si="181"/>
        <v>4.6013119106122913</v>
      </c>
      <c r="EQ49" s="193">
        <f t="shared" si="182"/>
        <v>5.6740334309306508</v>
      </c>
      <c r="ER49" s="193">
        <f t="shared" si="183"/>
        <v>4.1745731882913786</v>
      </c>
      <c r="ES49" s="193">
        <f t="shared" si="272"/>
        <v>3.8150380693314694</v>
      </c>
      <c r="ET49" s="193">
        <f t="shared" si="185"/>
        <v>3.9927684603904505</v>
      </c>
      <c r="EU49" s="72">
        <f t="shared" si="186"/>
        <v>56936.665668091686</v>
      </c>
      <c r="EY49" s="3">
        <f t="shared" si="187"/>
        <v>6.7570601299261037</v>
      </c>
      <c r="EZ49" s="6">
        <f t="shared" si="188"/>
        <v>5.3199618481082194</v>
      </c>
      <c r="FA49" s="6">
        <f t="shared" si="189"/>
        <v>4.9883077448490658</v>
      </c>
      <c r="FB49" s="6">
        <f t="shared" si="190"/>
        <v>13.803595045599847</v>
      </c>
      <c r="FC49" s="193">
        <f t="shared" si="191"/>
        <v>5.6969719730209372</v>
      </c>
      <c r="FD49" s="193">
        <f t="shared" si="192"/>
        <v>4.2532275650288165</v>
      </c>
      <c r="FE49" s="193">
        <f t="shared" si="273"/>
        <v>3.9193320615497602</v>
      </c>
      <c r="FF49" s="193">
        <f t="shared" si="194"/>
        <v>4.1495747174141284</v>
      </c>
      <c r="FG49" s="72">
        <f t="shared" si="195"/>
        <v>58801.535501106824</v>
      </c>
      <c r="FK49" s="3">
        <f t="shared" si="196"/>
        <v>6.8949806057176843</v>
      </c>
      <c r="FL49" s="6">
        <f t="shared" si="197"/>
        <v>5.3200197070983828</v>
      </c>
      <c r="FM49" s="6">
        <f t="shared" si="198"/>
        <v>4.7508610315017012</v>
      </c>
      <c r="FN49" s="6">
        <f t="shared" si="199"/>
        <v>4.6013119106122913</v>
      </c>
      <c r="FO49" s="193">
        <f t="shared" si="200"/>
        <v>5.6974347425574932</v>
      </c>
      <c r="FP49" s="193">
        <f t="shared" si="201"/>
        <v>4.2532283876831869</v>
      </c>
      <c r="FQ49" s="193">
        <f t="shared" si="274"/>
        <v>3.9146065633685789</v>
      </c>
      <c r="FR49" s="193">
        <f t="shared" si="203"/>
        <v>3.9927684603904505</v>
      </c>
      <c r="FS49" s="205">
        <f t="shared" si="204"/>
        <v>57643.059882681067</v>
      </c>
      <c r="FW49" s="3">
        <f t="shared" si="205"/>
        <v>7.9292032136887949</v>
      </c>
      <c r="FX49" s="6">
        <f t="shared" si="206"/>
        <v>6.0115568883622874</v>
      </c>
      <c r="FY49" s="6">
        <f t="shared" si="207"/>
        <v>5.8909539082027065</v>
      </c>
      <c r="FZ49" s="6">
        <f t="shared" si="208"/>
        <v>5.4294140512692728</v>
      </c>
      <c r="GA49" s="193">
        <f t="shared" si="209"/>
        <v>5.7008980997279908</v>
      </c>
      <c r="GB49" s="193">
        <f t="shared" si="210"/>
        <v>4.2630128174913198</v>
      </c>
      <c r="GC49" s="193">
        <f t="shared" si="275"/>
        <v>3.9370948200013678</v>
      </c>
      <c r="GD49" s="193">
        <f t="shared" si="212"/>
        <v>4.007930237212455</v>
      </c>
      <c r="GE49" s="72">
        <f t="shared" si="213"/>
        <v>57891.37674112121</v>
      </c>
      <c r="GI49" s="3">
        <f t="shared" si="214"/>
        <v>7.5844552478762397</v>
      </c>
      <c r="GJ49" s="6">
        <f t="shared" si="215"/>
        <v>5.8519580329190415</v>
      </c>
      <c r="GK49" s="6">
        <f t="shared" si="216"/>
        <v>5.2258462088894984</v>
      </c>
      <c r="GL49" s="6">
        <f t="shared" si="217"/>
        <v>5.0613181833866108</v>
      </c>
      <c r="GM49" s="193">
        <f t="shared" si="218"/>
        <v>5.69974495583417</v>
      </c>
      <c r="GN49" s="193">
        <f t="shared" si="219"/>
        <v>4.2607631660011451</v>
      </c>
      <c r="GO49" s="193">
        <f t="shared" si="276"/>
        <v>3.924037147483852</v>
      </c>
      <c r="GP49" s="193">
        <f t="shared" si="221"/>
        <v>4.0012191104192123</v>
      </c>
      <c r="GQ49" s="72">
        <f t="shared" si="222"/>
        <v>57771.351811110821</v>
      </c>
      <c r="GU49" s="3">
        <f t="shared" si="223"/>
        <v>8.9634471111264649</v>
      </c>
      <c r="GV49" s="6">
        <f t="shared" si="224"/>
        <v>6.3839542177298627</v>
      </c>
      <c r="GW49" s="6">
        <f t="shared" si="225"/>
        <v>6.176000065051225</v>
      </c>
      <c r="GX49" s="6">
        <f t="shared" si="226"/>
        <v>5.7514979356666025</v>
      </c>
      <c r="GY49" s="193">
        <f t="shared" si="227"/>
        <v>5.7043495743674368</v>
      </c>
      <c r="GZ49" s="193">
        <f t="shared" si="228"/>
        <v>4.268242406139505</v>
      </c>
      <c r="HA49" s="193">
        <f t="shared" si="277"/>
        <v>3.9426391890984589</v>
      </c>
      <c r="HB49" s="193">
        <f t="shared" si="230"/>
        <v>4.013765752714189</v>
      </c>
      <c r="HC49" s="205">
        <f t="shared" si="231"/>
        <v>57976.634517665021</v>
      </c>
      <c r="HG49" s="3">
        <f t="shared" si="37"/>
        <v>7.9292032136887949</v>
      </c>
      <c r="HH49" s="6">
        <f t="shared" si="38"/>
        <v>0</v>
      </c>
      <c r="HI49" s="6">
        <f t="shared" si="39"/>
        <v>0</v>
      </c>
      <c r="HJ49" s="6">
        <f t="shared" si="40"/>
        <v>0</v>
      </c>
      <c r="HK49" s="193">
        <f t="shared" si="232"/>
        <v>5.7008980997279908</v>
      </c>
      <c r="HL49" s="193">
        <f t="shared" si="232"/>
        <v>4.1745731882913786</v>
      </c>
      <c r="HM49" s="193">
        <f t="shared" si="232"/>
        <v>3.8150380693314694</v>
      </c>
      <c r="HN49" s="193">
        <f t="shared" si="232"/>
        <v>3.9040600573940507</v>
      </c>
      <c r="HO49" s="212">
        <f t="shared" si="233"/>
        <v>56327.72686730056</v>
      </c>
      <c r="HS49" s="3">
        <f t="shared" si="41"/>
        <v>7.5844552478762397</v>
      </c>
      <c r="HT49" s="6">
        <f t="shared" si="42"/>
        <v>0</v>
      </c>
      <c r="HU49" s="6">
        <f t="shared" si="43"/>
        <v>0</v>
      </c>
      <c r="HV49" s="6">
        <f t="shared" si="44"/>
        <v>0</v>
      </c>
      <c r="HW49" s="193">
        <f t="shared" si="234"/>
        <v>5.69974495583417</v>
      </c>
      <c r="HX49" s="193">
        <f t="shared" si="234"/>
        <v>4.1745731882913786</v>
      </c>
      <c r="HY49" s="193">
        <f t="shared" si="234"/>
        <v>3.8150380693314694</v>
      </c>
      <c r="HZ49" s="193">
        <f t="shared" si="234"/>
        <v>3.9040600573940507</v>
      </c>
      <c r="IA49" s="212">
        <f t="shared" si="235"/>
        <v>56327.060734693106</v>
      </c>
      <c r="IE49" s="3">
        <f t="shared" si="45"/>
        <v>8.9634471111264649</v>
      </c>
      <c r="IF49" s="6">
        <f t="shared" si="46"/>
        <v>0</v>
      </c>
      <c r="IG49" s="6">
        <f t="shared" si="47"/>
        <v>0</v>
      </c>
      <c r="IH49" s="6">
        <f t="shared" si="48"/>
        <v>0</v>
      </c>
      <c r="II49" s="193">
        <f t="shared" si="236"/>
        <v>5.7043495743674368</v>
      </c>
      <c r="IJ49" s="193">
        <f t="shared" si="236"/>
        <v>4.1745731882913786</v>
      </c>
      <c r="IK49" s="193">
        <f t="shared" si="236"/>
        <v>3.8150380693314694</v>
      </c>
      <c r="IL49" s="193">
        <f t="shared" si="236"/>
        <v>3.9040600573940507</v>
      </c>
      <c r="IM49" s="205">
        <f t="shared" si="237"/>
        <v>56329.720715683427</v>
      </c>
      <c r="IQ49" s="3">
        <f t="shared" si="49"/>
        <v>0</v>
      </c>
      <c r="IR49" s="6">
        <f t="shared" si="50"/>
        <v>6.0115568883622874</v>
      </c>
      <c r="IS49" s="6">
        <f t="shared" si="51"/>
        <v>0</v>
      </c>
      <c r="IT49" s="6">
        <f t="shared" si="52"/>
        <v>0</v>
      </c>
      <c r="IU49" s="193">
        <f t="shared" si="238"/>
        <v>5.6740334309306508</v>
      </c>
      <c r="IV49" s="193">
        <f t="shared" si="238"/>
        <v>4.2630128174913198</v>
      </c>
      <c r="IW49" s="193">
        <f t="shared" si="238"/>
        <v>3.8150380693314694</v>
      </c>
      <c r="IX49" s="193">
        <f t="shared" si="238"/>
        <v>3.9040600573940507</v>
      </c>
      <c r="IY49" s="212">
        <f t="shared" si="239"/>
        <v>56532.633380717125</v>
      </c>
      <c r="JC49" s="3">
        <f t="shared" si="53"/>
        <v>0</v>
      </c>
      <c r="JD49" s="6">
        <f t="shared" si="54"/>
        <v>5.8519580329190415</v>
      </c>
      <c r="JE49" s="6">
        <f t="shared" si="55"/>
        <v>0</v>
      </c>
      <c r="JF49" s="6">
        <f t="shared" si="56"/>
        <v>0</v>
      </c>
      <c r="JG49" s="193">
        <f t="shared" si="240"/>
        <v>5.6740334309306508</v>
      </c>
      <c r="JH49" s="193">
        <f t="shared" si="240"/>
        <v>4.2607631660011451</v>
      </c>
      <c r="JI49" s="193">
        <f t="shared" si="240"/>
        <v>3.8150380693314694</v>
      </c>
      <c r="JJ49" s="193">
        <f t="shared" si="240"/>
        <v>3.9040600573940507</v>
      </c>
      <c r="JK49" s="212">
        <f t="shared" si="241"/>
        <v>56527.015761835217</v>
      </c>
      <c r="JO49" s="3">
        <f t="shared" si="57"/>
        <v>0</v>
      </c>
      <c r="JP49" s="6">
        <f t="shared" si="58"/>
        <v>6.3839542177298627</v>
      </c>
      <c r="JQ49" s="6">
        <f t="shared" si="59"/>
        <v>0</v>
      </c>
      <c r="JR49" s="6">
        <f t="shared" si="60"/>
        <v>0</v>
      </c>
      <c r="JS49" s="193">
        <f t="shared" si="242"/>
        <v>5.6740334309306508</v>
      </c>
      <c r="JT49" s="193">
        <f t="shared" si="242"/>
        <v>4.268242406139505</v>
      </c>
      <c r="JU49" s="193">
        <f t="shared" si="242"/>
        <v>3.8150380693314694</v>
      </c>
      <c r="JV49" s="193">
        <f t="shared" si="242"/>
        <v>3.9040600573940507</v>
      </c>
      <c r="JW49" s="205">
        <f t="shared" si="243"/>
        <v>56545.694376820866</v>
      </c>
      <c r="KA49" s="3">
        <f t="shared" si="61"/>
        <v>0</v>
      </c>
      <c r="KB49" s="6">
        <f t="shared" si="62"/>
        <v>0</v>
      </c>
      <c r="KC49" s="6">
        <f t="shared" si="63"/>
        <v>5.8909539082027065</v>
      </c>
      <c r="KD49" s="6">
        <f t="shared" si="64"/>
        <v>0</v>
      </c>
      <c r="KE49" s="193">
        <f t="shared" si="244"/>
        <v>5.6740334309306508</v>
      </c>
      <c r="KF49" s="193">
        <f t="shared" si="244"/>
        <v>4.1745731882913786</v>
      </c>
      <c r="KG49" s="193">
        <f t="shared" si="244"/>
        <v>3.9370948200013678</v>
      </c>
      <c r="KH49" s="193">
        <f t="shared" si="244"/>
        <v>3.9040600573940507</v>
      </c>
      <c r="KI49" s="212">
        <f t="shared" si="245"/>
        <v>56910.122911827668</v>
      </c>
      <c r="KM49" s="3">
        <f t="shared" si="65"/>
        <v>0</v>
      </c>
      <c r="KN49" s="6">
        <f t="shared" si="66"/>
        <v>0</v>
      </c>
      <c r="KO49" s="6">
        <f t="shared" si="67"/>
        <v>5.2258462088894984</v>
      </c>
      <c r="KP49" s="6">
        <f t="shared" si="68"/>
        <v>0</v>
      </c>
      <c r="KQ49" s="193">
        <f t="shared" si="246"/>
        <v>5.6740334309306508</v>
      </c>
      <c r="KR49" s="193">
        <f t="shared" si="246"/>
        <v>4.1745731882913786</v>
      </c>
      <c r="KS49" s="193">
        <f t="shared" si="246"/>
        <v>3.924037147483852</v>
      </c>
      <c r="KT49" s="193">
        <f t="shared" si="246"/>
        <v>3.9040600573940507</v>
      </c>
      <c r="KU49" s="212">
        <f t="shared" si="247"/>
        <v>56845.855922479692</v>
      </c>
      <c r="KY49" s="3">
        <f t="shared" si="69"/>
        <v>0</v>
      </c>
      <c r="KZ49" s="6">
        <f t="shared" si="70"/>
        <v>0</v>
      </c>
      <c r="LA49" s="6">
        <f t="shared" si="71"/>
        <v>6.176000065051225</v>
      </c>
      <c r="LB49" s="6">
        <f t="shared" si="72"/>
        <v>0</v>
      </c>
      <c r="LC49" s="193">
        <f t="shared" si="248"/>
        <v>5.6740334309306508</v>
      </c>
      <c r="LD49" s="193">
        <f t="shared" si="248"/>
        <v>4.1745731882913786</v>
      </c>
      <c r="LE49" s="193">
        <f t="shared" si="248"/>
        <v>3.9426391890984589</v>
      </c>
      <c r="LF49" s="193">
        <f t="shared" si="248"/>
        <v>3.9040600573940507</v>
      </c>
      <c r="LG49" s="205">
        <f t="shared" si="249"/>
        <v>56937.433046080594</v>
      </c>
      <c r="LK49" s="3">
        <f t="shared" si="73"/>
        <v>0</v>
      </c>
      <c r="LL49" s="6">
        <f t="shared" si="74"/>
        <v>0</v>
      </c>
      <c r="LM49" s="6">
        <f t="shared" si="75"/>
        <v>0</v>
      </c>
      <c r="LN49" s="6">
        <f t="shared" si="76"/>
        <v>5.4294140512692728</v>
      </c>
      <c r="LO49" s="193">
        <f t="shared" si="250"/>
        <v>5.6740334309306508</v>
      </c>
      <c r="LP49" s="193">
        <f t="shared" si="250"/>
        <v>4.1745731882913786</v>
      </c>
      <c r="LQ49" s="193">
        <f t="shared" si="250"/>
        <v>3.8150380693314694</v>
      </c>
      <c r="LR49" s="193">
        <f t="shared" si="250"/>
        <v>4.007930237212455</v>
      </c>
      <c r="LS49" s="212">
        <f t="shared" si="251"/>
        <v>57044.086565956808</v>
      </c>
      <c r="LW49" s="3">
        <f t="shared" si="77"/>
        <v>0</v>
      </c>
      <c r="LX49" s="6">
        <f t="shared" si="78"/>
        <v>0</v>
      </c>
      <c r="LY49" s="6">
        <f t="shared" si="79"/>
        <v>0</v>
      </c>
      <c r="LZ49" s="6">
        <f t="shared" si="80"/>
        <v>5.0613181833866108</v>
      </c>
      <c r="MA49" s="193">
        <f t="shared" si="252"/>
        <v>5.6740334309306508</v>
      </c>
      <c r="MB49" s="193">
        <f t="shared" si="252"/>
        <v>4.1745731882913786</v>
      </c>
      <c r="MC49" s="193">
        <f t="shared" si="252"/>
        <v>3.8150380693314694</v>
      </c>
      <c r="MD49" s="193">
        <f t="shared" si="252"/>
        <v>4.0012191104192123</v>
      </c>
      <c r="ME49" s="212">
        <f t="shared" si="253"/>
        <v>56996.513384002072</v>
      </c>
      <c r="MI49" s="3">
        <f t="shared" si="81"/>
        <v>0</v>
      </c>
      <c r="MJ49" s="6">
        <f t="shared" si="82"/>
        <v>0</v>
      </c>
      <c r="MK49" s="6">
        <f t="shared" si="83"/>
        <v>0</v>
      </c>
      <c r="ML49" s="6">
        <f t="shared" si="84"/>
        <v>5.7514979356666025</v>
      </c>
      <c r="MM49" s="193">
        <f t="shared" si="254"/>
        <v>5.6740334309306508</v>
      </c>
      <c r="MN49" s="193">
        <f t="shared" si="254"/>
        <v>4.1745731882913786</v>
      </c>
      <c r="MO49" s="193">
        <f t="shared" si="254"/>
        <v>3.8150380693314694</v>
      </c>
      <c r="MP49" s="193">
        <f t="shared" si="254"/>
        <v>4.013765752714189</v>
      </c>
      <c r="MQ49" s="205">
        <f t="shared" si="255"/>
        <v>57085.485073382639</v>
      </c>
      <c r="MT49" s="3">
        <f t="shared" si="85"/>
        <v>6.5502113504385697</v>
      </c>
      <c r="MU49" s="6">
        <f t="shared" si="86"/>
        <v>5.3199618481082194</v>
      </c>
      <c r="MV49" s="6">
        <f t="shared" si="87"/>
        <v>5.4633846729299291</v>
      </c>
      <c r="MW49" s="6">
        <f t="shared" si="88"/>
        <v>5.5214380182399383</v>
      </c>
      <c r="MX49" s="193">
        <f t="shared" si="256"/>
        <v>5.6962775241755654</v>
      </c>
      <c r="MY49" s="193">
        <f t="shared" si="256"/>
        <v>4.2532275650288165</v>
      </c>
      <c r="MZ49" s="193">
        <f t="shared" si="256"/>
        <v>3.9287201992166487</v>
      </c>
      <c r="NA49" s="193">
        <f t="shared" si="256"/>
        <v>4.0096010050708815</v>
      </c>
      <c r="NB49" s="212">
        <f t="shared" si="257"/>
        <v>57833.710962411016</v>
      </c>
      <c r="NF49" s="3">
        <f t="shared" si="89"/>
        <v>6.5502113504385688</v>
      </c>
      <c r="NG49" s="6">
        <f t="shared" si="90"/>
        <v>0</v>
      </c>
      <c r="NH49" s="6">
        <f t="shared" si="91"/>
        <v>0</v>
      </c>
      <c r="NI49" s="6">
        <f t="shared" si="92"/>
        <v>0</v>
      </c>
      <c r="NJ49" s="193">
        <f t="shared" si="258"/>
        <v>5.6962775241755654</v>
      </c>
      <c r="NK49" s="193">
        <f t="shared" si="258"/>
        <v>4.1745731882913786</v>
      </c>
      <c r="NL49" s="193">
        <f t="shared" si="258"/>
        <v>3.8150380693314694</v>
      </c>
      <c r="NM49" s="193">
        <f t="shared" si="258"/>
        <v>3.9040600573940507</v>
      </c>
      <c r="NN49" s="212">
        <f t="shared" si="259"/>
        <v>56325.057763009012</v>
      </c>
      <c r="NR49" s="3">
        <f t="shared" si="93"/>
        <v>0</v>
      </c>
      <c r="NS49" s="6">
        <f t="shared" si="94"/>
        <v>5.3199618481082194</v>
      </c>
      <c r="NT49" s="6">
        <f t="shared" si="95"/>
        <v>0</v>
      </c>
      <c r="NU49" s="6">
        <f t="shared" si="96"/>
        <v>0</v>
      </c>
      <c r="NV49" s="193">
        <f t="shared" si="260"/>
        <v>5.6740334309306508</v>
      </c>
      <c r="NW49" s="193">
        <f t="shared" si="260"/>
        <v>4.2532275650288165</v>
      </c>
      <c r="NX49" s="193">
        <f t="shared" si="260"/>
        <v>3.8150380693314694</v>
      </c>
      <c r="NY49" s="193">
        <f t="shared" si="260"/>
        <v>3.9040600573940507</v>
      </c>
      <c r="NZ49" s="212">
        <f t="shared" si="261"/>
        <v>56508.202631578191</v>
      </c>
      <c r="OD49" s="3">
        <f t="shared" si="97"/>
        <v>0</v>
      </c>
      <c r="OE49" s="6">
        <f t="shared" si="98"/>
        <v>0</v>
      </c>
      <c r="OF49" s="6">
        <f t="shared" si="99"/>
        <v>5.4633846729299291</v>
      </c>
      <c r="OG49" s="6">
        <f t="shared" si="100"/>
        <v>0</v>
      </c>
      <c r="OH49" s="193">
        <f t="shared" si="262"/>
        <v>5.6740334309306508</v>
      </c>
      <c r="OI49" s="193">
        <f t="shared" si="262"/>
        <v>4.1745731882913786</v>
      </c>
      <c r="OJ49" s="193">
        <f t="shared" si="262"/>
        <v>3.9287201992166487</v>
      </c>
      <c r="OK49" s="193">
        <f t="shared" si="262"/>
        <v>3.9040600573940507</v>
      </c>
      <c r="OL49" s="212">
        <f t="shared" si="263"/>
        <v>56868.896521034309</v>
      </c>
      <c r="OP49" s="3">
        <f t="shared" si="101"/>
        <v>0</v>
      </c>
      <c r="OQ49" s="6">
        <f t="shared" si="102"/>
        <v>0</v>
      </c>
      <c r="OR49" s="6">
        <f t="shared" si="103"/>
        <v>0</v>
      </c>
      <c r="OS49" s="6">
        <f t="shared" si="104"/>
        <v>5.5214380182399383</v>
      </c>
      <c r="OT49" s="193">
        <f t="shared" si="264"/>
        <v>5.6740334309306508</v>
      </c>
      <c r="OU49" s="193">
        <f t="shared" si="264"/>
        <v>4.1745731882913786</v>
      </c>
      <c r="OV49" s="193">
        <f t="shared" si="264"/>
        <v>3.8150380693314694</v>
      </c>
      <c r="OW49" s="193">
        <f t="shared" si="264"/>
        <v>4.0096010050708815</v>
      </c>
      <c r="OX49" s="232">
        <f t="shared" si="265"/>
        <v>57055.936314376311</v>
      </c>
    </row>
    <row r="50" spans="1:414" x14ac:dyDescent="0.2">
      <c r="B50" s="81">
        <v>45605</v>
      </c>
      <c r="C50">
        <v>150</v>
      </c>
      <c r="D50">
        <v>11.202673289523869</v>
      </c>
      <c r="E50">
        <v>0</v>
      </c>
      <c r="F50">
        <v>0</v>
      </c>
      <c r="G50">
        <v>0</v>
      </c>
      <c r="H50">
        <v>0</v>
      </c>
      <c r="I50">
        <v>0</v>
      </c>
      <c r="J50">
        <v>0</v>
      </c>
      <c r="K50">
        <v>0</v>
      </c>
      <c r="L50">
        <v>0</v>
      </c>
      <c r="M50">
        <v>1</v>
      </c>
      <c r="N50">
        <v>0</v>
      </c>
      <c r="O50">
        <v>0</v>
      </c>
      <c r="P50">
        <v>0</v>
      </c>
      <c r="Q50">
        <v>0</v>
      </c>
      <c r="R50">
        <v>0</v>
      </c>
      <c r="S50">
        <v>0</v>
      </c>
      <c r="T50">
        <v>22500</v>
      </c>
      <c r="U50">
        <v>6.9020939493779725</v>
      </c>
      <c r="V50">
        <v>5.3267585036124565</v>
      </c>
      <c r="W50">
        <v>4.756827901174872</v>
      </c>
      <c r="X50">
        <v>4.6011968090694593</v>
      </c>
      <c r="Y50" s="3">
        <v>703.14793447180409</v>
      </c>
      <c r="Z50" s="3">
        <v>140.75780377148567</v>
      </c>
      <c r="AA50" s="3">
        <v>70.997699146501873</v>
      </c>
      <c r="AB50" s="3">
        <v>50.000017037336328</v>
      </c>
      <c r="AC50">
        <v>1</v>
      </c>
      <c r="AD50">
        <v>0</v>
      </c>
      <c r="AE50" s="6"/>
      <c r="AF50" s="1" t="s">
        <v>5</v>
      </c>
      <c r="AG50">
        <v>150</v>
      </c>
      <c r="AH50" s="189">
        <v>45605</v>
      </c>
      <c r="AI50">
        <f t="shared" si="105"/>
        <v>11</v>
      </c>
      <c r="AJ50">
        <v>150</v>
      </c>
      <c r="AK50">
        <v>1</v>
      </c>
      <c r="AL50">
        <v>0</v>
      </c>
      <c r="AM50">
        <v>0</v>
      </c>
      <c r="AN50">
        <v>0</v>
      </c>
      <c r="AO50">
        <v>0</v>
      </c>
      <c r="AP50">
        <v>0</v>
      </c>
      <c r="AQ50">
        <v>0</v>
      </c>
      <c r="AS50" s="37"/>
      <c r="AT50" s="37"/>
      <c r="AU50" s="6">
        <f t="shared" si="106"/>
        <v>0</v>
      </c>
      <c r="AV50" s="6">
        <f t="shared" si="107"/>
        <v>0</v>
      </c>
      <c r="AW50" s="6">
        <f t="shared" si="108"/>
        <v>0</v>
      </c>
      <c r="AX50" s="6">
        <f t="shared" si="109"/>
        <v>0</v>
      </c>
      <c r="AY50" s="193">
        <f t="shared" si="110"/>
        <v>5.6740334309306508</v>
      </c>
      <c r="AZ50" s="193">
        <f t="shared" si="111"/>
        <v>4.1745731882913786</v>
      </c>
      <c r="BA50" s="193">
        <f t="shared" si="112"/>
        <v>3.8150380693314694</v>
      </c>
      <c r="BB50" s="193">
        <f t="shared" si="113"/>
        <v>3.9040600573940507</v>
      </c>
      <c r="BC50" s="72">
        <f t="shared" si="114"/>
        <v>56312.210093717425</v>
      </c>
      <c r="BG50" s="3">
        <f t="shared" si="115"/>
        <v>6.764052070390413</v>
      </c>
      <c r="BH50" s="6">
        <f t="shared" si="116"/>
        <v>0</v>
      </c>
      <c r="BI50" s="6">
        <f t="shared" si="117"/>
        <v>0</v>
      </c>
      <c r="BJ50" s="6">
        <f t="shared" si="118"/>
        <v>0</v>
      </c>
      <c r="BK50" s="193">
        <f t="shared" si="119"/>
        <v>5.6969954384843149</v>
      </c>
      <c r="BL50" s="193">
        <f t="shared" si="120"/>
        <v>4.1745731882913786</v>
      </c>
      <c r="BM50" s="193">
        <f t="shared" si="121"/>
        <v>3.8150380693314694</v>
      </c>
      <c r="BN50" s="193">
        <f t="shared" si="122"/>
        <v>3.9040600573940507</v>
      </c>
      <c r="BO50" s="72">
        <f t="shared" si="123"/>
        <v>56325.472462388876</v>
      </c>
      <c r="BS50" s="3">
        <f t="shared" si="124"/>
        <v>6.7640733818864733</v>
      </c>
      <c r="BT50" s="6">
        <f t="shared" si="125"/>
        <v>0</v>
      </c>
      <c r="BU50" s="6">
        <f t="shared" si="126"/>
        <v>0</v>
      </c>
      <c r="BV50" s="6">
        <f t="shared" si="127"/>
        <v>0</v>
      </c>
      <c r="BW50" s="193">
        <f t="shared" si="128"/>
        <v>5.6969955100064125</v>
      </c>
      <c r="BX50" s="193">
        <f t="shared" si="129"/>
        <v>4.1745731882913786</v>
      </c>
      <c r="BY50" s="193">
        <f t="shared" si="266"/>
        <v>3.8150380693314694</v>
      </c>
      <c r="BZ50" s="193">
        <f t="shared" si="131"/>
        <v>3.9040600573940507</v>
      </c>
      <c r="CA50" s="72">
        <f t="shared" si="132"/>
        <v>56325.472462388876</v>
      </c>
      <c r="CE50" s="3">
        <f t="shared" si="133"/>
        <v>0</v>
      </c>
      <c r="CF50" s="6">
        <f t="shared" si="134"/>
        <v>5.3267585036124565</v>
      </c>
      <c r="CG50" s="6">
        <f t="shared" si="135"/>
        <v>0</v>
      </c>
      <c r="CH50" s="6">
        <f t="shared" si="136"/>
        <v>0</v>
      </c>
      <c r="CI50" s="193">
        <f t="shared" si="137"/>
        <v>5.6740334309306508</v>
      </c>
      <c r="CJ50" s="193">
        <f t="shared" si="138"/>
        <v>4.2533241970386566</v>
      </c>
      <c r="CK50" s="193">
        <f t="shared" si="267"/>
        <v>3.8150380693314694</v>
      </c>
      <c r="CL50" s="193">
        <f t="shared" si="140"/>
        <v>3.9040600573940507</v>
      </c>
      <c r="CM50" s="72">
        <f t="shared" si="141"/>
        <v>56508.443840198241</v>
      </c>
      <c r="CQ50" s="3">
        <f t="shared" si="142"/>
        <v>0</v>
      </c>
      <c r="CR50" s="6">
        <f t="shared" si="143"/>
        <v>5.3268164365218764</v>
      </c>
      <c r="CS50" s="6">
        <f t="shared" si="144"/>
        <v>0</v>
      </c>
      <c r="CT50" s="6">
        <f t="shared" si="145"/>
        <v>0</v>
      </c>
      <c r="CU50" s="193">
        <f t="shared" si="146"/>
        <v>5.6740334309306508</v>
      </c>
      <c r="CV50" s="193">
        <f t="shared" si="147"/>
        <v>4.2533250206644375</v>
      </c>
      <c r="CW50" s="193">
        <f t="shared" si="268"/>
        <v>3.8150380693314694</v>
      </c>
      <c r="CX50" s="193">
        <f t="shared" si="149"/>
        <v>3.9040600573940507</v>
      </c>
      <c r="CY50" s="72">
        <f t="shared" si="150"/>
        <v>56508.445896101504</v>
      </c>
      <c r="DC50" s="3">
        <f t="shared" si="151"/>
        <v>0</v>
      </c>
      <c r="DD50" s="6">
        <f t="shared" si="152"/>
        <v>0</v>
      </c>
      <c r="DE50" s="6">
        <f t="shared" si="153"/>
        <v>4.9946692962336154</v>
      </c>
      <c r="DF50" s="6">
        <f t="shared" si="154"/>
        <v>0</v>
      </c>
      <c r="DG50" s="193">
        <f t="shared" si="155"/>
        <v>5.6740334309306508</v>
      </c>
      <c r="DH50" s="193">
        <f t="shared" si="156"/>
        <v>4.1745731882913786</v>
      </c>
      <c r="DI50" s="193">
        <f t="shared" si="269"/>
        <v>3.9194583580532125</v>
      </c>
      <c r="DJ50" s="193">
        <f t="shared" si="158"/>
        <v>3.9040600573940507</v>
      </c>
      <c r="DK50" s="72">
        <f t="shared" si="159"/>
        <v>56823.337319655191</v>
      </c>
      <c r="DO50" s="3">
        <f t="shared" si="160"/>
        <v>0</v>
      </c>
      <c r="DP50" s="6">
        <f t="shared" si="161"/>
        <v>0</v>
      </c>
      <c r="DQ50" s="6">
        <f t="shared" si="162"/>
        <v>4.7569197688769087</v>
      </c>
      <c r="DR50" s="6">
        <f t="shared" si="163"/>
        <v>0</v>
      </c>
      <c r="DS50" s="193">
        <f t="shared" si="164"/>
        <v>5.6740334309306508</v>
      </c>
      <c r="DT50" s="193">
        <f t="shared" si="165"/>
        <v>4.1745731882913786</v>
      </c>
      <c r="DU50" s="193">
        <f t="shared" si="270"/>
        <v>3.9147274181549272</v>
      </c>
      <c r="DV50" s="193">
        <f t="shared" si="167"/>
        <v>3.9040600573940507</v>
      </c>
      <c r="DW50" s="72">
        <f t="shared" si="168"/>
        <v>56800.079806870424</v>
      </c>
      <c r="EA50" s="3">
        <f t="shared" si="169"/>
        <v>0</v>
      </c>
      <c r="EB50" s="6">
        <f t="shared" si="170"/>
        <v>0</v>
      </c>
      <c r="EC50" s="6">
        <f t="shared" si="171"/>
        <v>0</v>
      </c>
      <c r="ED50" s="6">
        <f t="shared" si="172"/>
        <v>13.803590427208377</v>
      </c>
      <c r="EE50" s="193">
        <f t="shared" si="173"/>
        <v>5.6740334309306508</v>
      </c>
      <c r="EF50" s="193">
        <f t="shared" si="174"/>
        <v>4.1745731882913786</v>
      </c>
      <c r="EG50" s="193">
        <f t="shared" si="271"/>
        <v>3.8150380693314694</v>
      </c>
      <c r="EH50" s="193">
        <f t="shared" si="176"/>
        <v>4.1495746445769095</v>
      </c>
      <c r="EI50" s="72">
        <f t="shared" si="177"/>
        <v>58057.476813255773</v>
      </c>
      <c r="EM50" s="3">
        <f t="shared" si="178"/>
        <v>0</v>
      </c>
      <c r="EN50" s="6">
        <f t="shared" si="179"/>
        <v>0</v>
      </c>
      <c r="EO50" s="6">
        <f t="shared" si="180"/>
        <v>0</v>
      </c>
      <c r="EP50" s="6">
        <f t="shared" si="181"/>
        <v>4.6013103711104728</v>
      </c>
      <c r="EQ50" s="193">
        <f t="shared" si="182"/>
        <v>5.6740334309306508</v>
      </c>
      <c r="ER50" s="193">
        <f t="shared" si="183"/>
        <v>4.1745731882913786</v>
      </c>
      <c r="ES50" s="193">
        <f t="shared" si="272"/>
        <v>3.8150380693314694</v>
      </c>
      <c r="ET50" s="193">
        <f t="shared" si="185"/>
        <v>3.9927684319888441</v>
      </c>
      <c r="EU50" s="72">
        <f t="shared" si="186"/>
        <v>56936.665467056439</v>
      </c>
      <c r="EY50" s="3">
        <f t="shared" si="187"/>
        <v>6.764052070390413</v>
      </c>
      <c r="EZ50" s="6">
        <f t="shared" si="188"/>
        <v>5.3267585036124565</v>
      </c>
      <c r="FA50" s="6">
        <f t="shared" si="189"/>
        <v>4.9946692962336154</v>
      </c>
      <c r="FB50" s="6">
        <f t="shared" si="190"/>
        <v>13.803590427208377</v>
      </c>
      <c r="FC50" s="193">
        <f t="shared" si="191"/>
        <v>5.6969954384843149</v>
      </c>
      <c r="FD50" s="193">
        <f t="shared" si="192"/>
        <v>4.2533241970386566</v>
      </c>
      <c r="FE50" s="193">
        <f t="shared" si="273"/>
        <v>3.9194583580532125</v>
      </c>
      <c r="FF50" s="193">
        <f t="shared" si="194"/>
        <v>4.1495746445769095</v>
      </c>
      <c r="FG50" s="72">
        <f t="shared" si="195"/>
        <v>58802.442749130918</v>
      </c>
      <c r="FK50" s="3">
        <f t="shared" si="196"/>
        <v>6.9021152608740337</v>
      </c>
      <c r="FL50" s="6">
        <f t="shared" si="197"/>
        <v>5.3268164365218764</v>
      </c>
      <c r="FM50" s="6">
        <f t="shared" si="198"/>
        <v>4.7569197688769087</v>
      </c>
      <c r="FN50" s="6">
        <f t="shared" si="199"/>
        <v>4.6013103711104728</v>
      </c>
      <c r="FO50" s="193">
        <f t="shared" si="200"/>
        <v>5.6974586758980257</v>
      </c>
      <c r="FP50" s="193">
        <f t="shared" si="201"/>
        <v>4.2533250206644375</v>
      </c>
      <c r="FQ50" s="193">
        <f t="shared" si="274"/>
        <v>3.9147274181549272</v>
      </c>
      <c r="FR50" s="193">
        <f t="shared" si="203"/>
        <v>3.9927684319888441</v>
      </c>
      <c r="FS50" s="205">
        <f t="shared" si="204"/>
        <v>57643.922710497165</v>
      </c>
      <c r="FW50" s="3">
        <f t="shared" si="205"/>
        <v>7.9374080417846677</v>
      </c>
      <c r="FX50" s="6">
        <f t="shared" si="206"/>
        <v>6.0192371090820753</v>
      </c>
      <c r="FY50" s="6">
        <f t="shared" si="207"/>
        <v>5.8984665974568413</v>
      </c>
      <c r="FZ50" s="6">
        <f t="shared" si="208"/>
        <v>5.429412234701962</v>
      </c>
      <c r="GA50" s="193">
        <f t="shared" si="209"/>
        <v>5.7009255277787041</v>
      </c>
      <c r="GB50" s="193">
        <f t="shared" si="210"/>
        <v>4.2631209477589653</v>
      </c>
      <c r="GC50" s="193">
        <f t="shared" si="275"/>
        <v>3.9372413427486794</v>
      </c>
      <c r="GD50" s="193">
        <f t="shared" si="212"/>
        <v>4.0079302042036717</v>
      </c>
      <c r="GE50" s="72">
        <f t="shared" si="213"/>
        <v>57892.403314495605</v>
      </c>
      <c r="GI50" s="3">
        <f t="shared" si="214"/>
        <v>7.5923033443157699</v>
      </c>
      <c r="GJ50" s="6">
        <f t="shared" si="215"/>
        <v>5.859434353973703</v>
      </c>
      <c r="GK50" s="6">
        <f t="shared" si="216"/>
        <v>5.2325106912923598</v>
      </c>
      <c r="GL50" s="6">
        <f t="shared" si="217"/>
        <v>5.0613164899764058</v>
      </c>
      <c r="GM50" s="193">
        <f t="shared" si="218"/>
        <v>5.6997712216469907</v>
      </c>
      <c r="GN50" s="193">
        <f t="shared" si="219"/>
        <v>4.2608686627565007</v>
      </c>
      <c r="GO50" s="193">
        <f t="shared" si="276"/>
        <v>3.9241688366808201</v>
      </c>
      <c r="GP50" s="193">
        <f t="shared" si="221"/>
        <v>4.0012190794411113</v>
      </c>
      <c r="GQ50" s="72">
        <f t="shared" si="222"/>
        <v>57772.294705944805</v>
      </c>
      <c r="GU50" s="3">
        <f t="shared" si="223"/>
        <v>8.9727221341913648</v>
      </c>
      <c r="GV50" s="6">
        <f t="shared" si="224"/>
        <v>6.3921102043349478</v>
      </c>
      <c r="GW50" s="6">
        <f t="shared" si="225"/>
        <v>6.1838762715273337</v>
      </c>
      <c r="GX50" s="6">
        <f t="shared" si="226"/>
        <v>5.7514960113368243</v>
      </c>
      <c r="GY50" s="193">
        <f t="shared" si="227"/>
        <v>5.7043804731057097</v>
      </c>
      <c r="GZ50" s="193">
        <f t="shared" si="228"/>
        <v>4.2683566354550715</v>
      </c>
      <c r="HA50" s="193">
        <f t="shared" si="277"/>
        <v>3.9427919518514436</v>
      </c>
      <c r="HB50" s="193">
        <f t="shared" si="230"/>
        <v>4.0137657179507134</v>
      </c>
      <c r="HC50" s="205">
        <f t="shared" si="231"/>
        <v>57977.711579665483</v>
      </c>
      <c r="HG50" s="3">
        <f t="shared" si="37"/>
        <v>7.9374080417846677</v>
      </c>
      <c r="HH50" s="6">
        <f t="shared" si="38"/>
        <v>0</v>
      </c>
      <c r="HI50" s="6">
        <f t="shared" si="39"/>
        <v>0</v>
      </c>
      <c r="HJ50" s="6">
        <f t="shared" si="40"/>
        <v>0</v>
      </c>
      <c r="HK50" s="193">
        <f t="shared" si="232"/>
        <v>5.7009255277787041</v>
      </c>
      <c r="HL50" s="193">
        <f t="shared" si="232"/>
        <v>4.1745731882913786</v>
      </c>
      <c r="HM50" s="193">
        <f t="shared" si="232"/>
        <v>3.8150380693314694</v>
      </c>
      <c r="HN50" s="193">
        <f t="shared" si="232"/>
        <v>3.9040600573940507</v>
      </c>
      <c r="HO50" s="212">
        <f t="shared" si="233"/>
        <v>56327.742711662802</v>
      </c>
      <c r="HS50" s="3">
        <f t="shared" si="41"/>
        <v>7.5923033443157699</v>
      </c>
      <c r="HT50" s="6">
        <f t="shared" si="42"/>
        <v>0</v>
      </c>
      <c r="HU50" s="6">
        <f t="shared" si="43"/>
        <v>0</v>
      </c>
      <c r="HV50" s="6">
        <f t="shared" si="44"/>
        <v>0</v>
      </c>
      <c r="HW50" s="193">
        <f t="shared" si="234"/>
        <v>5.6997712216469907</v>
      </c>
      <c r="HX50" s="193">
        <f t="shared" si="234"/>
        <v>4.1745731882913786</v>
      </c>
      <c r="HY50" s="193">
        <f t="shared" si="234"/>
        <v>3.8150380693314694</v>
      </c>
      <c r="HZ50" s="193">
        <f t="shared" si="234"/>
        <v>3.9040600573940507</v>
      </c>
      <c r="IA50" s="212">
        <f t="shared" si="235"/>
        <v>56327.075907485792</v>
      </c>
      <c r="IE50" s="3">
        <f t="shared" si="45"/>
        <v>8.9727221341913648</v>
      </c>
      <c r="IF50" s="6">
        <f t="shared" si="46"/>
        <v>0</v>
      </c>
      <c r="IG50" s="6">
        <f t="shared" si="47"/>
        <v>0</v>
      </c>
      <c r="IH50" s="6">
        <f t="shared" si="48"/>
        <v>0</v>
      </c>
      <c r="II50" s="193">
        <f t="shared" si="236"/>
        <v>5.7043804731057097</v>
      </c>
      <c r="IJ50" s="193">
        <f t="shared" si="236"/>
        <v>4.1745731882913786</v>
      </c>
      <c r="IK50" s="193">
        <f t="shared" si="236"/>
        <v>3.8150380693314694</v>
      </c>
      <c r="IL50" s="193">
        <f t="shared" si="236"/>
        <v>3.9040600573940507</v>
      </c>
      <c r="IM50" s="205">
        <f t="shared" si="237"/>
        <v>56329.73856558992</v>
      </c>
      <c r="IQ50" s="3">
        <f t="shared" si="49"/>
        <v>0</v>
      </c>
      <c r="IR50" s="6">
        <f t="shared" si="50"/>
        <v>6.0192371090820753</v>
      </c>
      <c r="IS50" s="6">
        <f t="shared" si="51"/>
        <v>0</v>
      </c>
      <c r="IT50" s="6">
        <f t="shared" si="52"/>
        <v>0</v>
      </c>
      <c r="IU50" s="193">
        <f t="shared" si="238"/>
        <v>5.6740334309306508</v>
      </c>
      <c r="IV50" s="193">
        <f t="shared" si="238"/>
        <v>4.2631209477589653</v>
      </c>
      <c r="IW50" s="193">
        <f t="shared" si="238"/>
        <v>3.8150380693314694</v>
      </c>
      <c r="IX50" s="193">
        <f t="shared" si="238"/>
        <v>3.9040600573940507</v>
      </c>
      <c r="IY50" s="212">
        <f t="shared" si="239"/>
        <v>56532.903407549667</v>
      </c>
      <c r="JC50" s="3">
        <f t="shared" si="53"/>
        <v>0</v>
      </c>
      <c r="JD50" s="6">
        <f t="shared" si="54"/>
        <v>5.859434353973703</v>
      </c>
      <c r="JE50" s="6">
        <f t="shared" si="55"/>
        <v>0</v>
      </c>
      <c r="JF50" s="6">
        <f t="shared" si="56"/>
        <v>0</v>
      </c>
      <c r="JG50" s="193">
        <f t="shared" si="240"/>
        <v>5.6740334309306508</v>
      </c>
      <c r="JH50" s="193">
        <f t="shared" si="240"/>
        <v>4.2608686627565007</v>
      </c>
      <c r="JI50" s="193">
        <f t="shared" si="240"/>
        <v>3.8150380693314694</v>
      </c>
      <c r="JJ50" s="193">
        <f t="shared" si="240"/>
        <v>3.9040600573940507</v>
      </c>
      <c r="JK50" s="212">
        <f t="shared" si="241"/>
        <v>56527.279185970983</v>
      </c>
      <c r="JO50" s="3">
        <f t="shared" si="57"/>
        <v>0</v>
      </c>
      <c r="JP50" s="6">
        <f t="shared" si="58"/>
        <v>6.3921102043349478</v>
      </c>
      <c r="JQ50" s="6">
        <f t="shared" si="59"/>
        <v>0</v>
      </c>
      <c r="JR50" s="6">
        <f t="shared" si="60"/>
        <v>0</v>
      </c>
      <c r="JS50" s="193">
        <f t="shared" si="242"/>
        <v>5.6740334309306508</v>
      </c>
      <c r="JT50" s="193">
        <f t="shared" si="242"/>
        <v>4.2683566354550715</v>
      </c>
      <c r="JU50" s="193">
        <f t="shared" si="242"/>
        <v>3.8150380693314694</v>
      </c>
      <c r="JV50" s="193">
        <f t="shared" si="242"/>
        <v>3.9040600573940507</v>
      </c>
      <c r="JW50" s="205">
        <f t="shared" si="243"/>
        <v>56545.979700360302</v>
      </c>
      <c r="KA50" s="3">
        <f t="shared" si="61"/>
        <v>0</v>
      </c>
      <c r="KB50" s="6">
        <f t="shared" si="62"/>
        <v>0</v>
      </c>
      <c r="KC50" s="6">
        <f t="shared" si="63"/>
        <v>5.8984665974568413</v>
      </c>
      <c r="KD50" s="6">
        <f t="shared" si="64"/>
        <v>0</v>
      </c>
      <c r="KE50" s="193">
        <f t="shared" si="244"/>
        <v>5.6740334309306508</v>
      </c>
      <c r="KF50" s="193">
        <f t="shared" si="244"/>
        <v>4.1745731882913786</v>
      </c>
      <c r="KG50" s="193">
        <f t="shared" si="244"/>
        <v>3.9372413427486794</v>
      </c>
      <c r="KH50" s="193">
        <f t="shared" si="244"/>
        <v>3.9040600573940507</v>
      </c>
      <c r="KI50" s="212">
        <f t="shared" si="245"/>
        <v>56910.844476601233</v>
      </c>
      <c r="KM50" s="3">
        <f t="shared" si="65"/>
        <v>0</v>
      </c>
      <c r="KN50" s="6">
        <f t="shared" si="66"/>
        <v>0</v>
      </c>
      <c r="KO50" s="6">
        <f t="shared" si="67"/>
        <v>5.2325106912923598</v>
      </c>
      <c r="KP50" s="6">
        <f t="shared" si="68"/>
        <v>0</v>
      </c>
      <c r="KQ50" s="193">
        <f t="shared" si="246"/>
        <v>5.6740334309306508</v>
      </c>
      <c r="KR50" s="193">
        <f t="shared" si="246"/>
        <v>4.1745731882913786</v>
      </c>
      <c r="KS50" s="193">
        <f t="shared" si="246"/>
        <v>3.9241688366808201</v>
      </c>
      <c r="KT50" s="193">
        <f t="shared" si="246"/>
        <v>3.9040600573940507</v>
      </c>
      <c r="KU50" s="212">
        <f t="shared" si="247"/>
        <v>56846.503705301402</v>
      </c>
      <c r="KY50" s="3">
        <f t="shared" si="69"/>
        <v>0</v>
      </c>
      <c r="KZ50" s="6">
        <f t="shared" si="70"/>
        <v>0</v>
      </c>
      <c r="LA50" s="6">
        <f t="shared" si="71"/>
        <v>6.1838762715273337</v>
      </c>
      <c r="LB50" s="6">
        <f t="shared" si="72"/>
        <v>0</v>
      </c>
      <c r="LC50" s="193">
        <f t="shared" si="248"/>
        <v>5.6740334309306508</v>
      </c>
      <c r="LD50" s="193">
        <f t="shared" si="248"/>
        <v>4.1745731882913786</v>
      </c>
      <c r="LE50" s="193">
        <f t="shared" si="248"/>
        <v>3.9427919518514436</v>
      </c>
      <c r="LF50" s="193">
        <f t="shared" si="248"/>
        <v>3.9040600573940507</v>
      </c>
      <c r="LG50" s="205">
        <f t="shared" si="249"/>
        <v>56938.185701552764</v>
      </c>
      <c r="LK50" s="3">
        <f t="shared" si="73"/>
        <v>0</v>
      </c>
      <c r="LL50" s="6">
        <f t="shared" si="74"/>
        <v>0</v>
      </c>
      <c r="LM50" s="6">
        <f t="shared" si="75"/>
        <v>0</v>
      </c>
      <c r="LN50" s="6">
        <f t="shared" si="76"/>
        <v>5.429412234701962</v>
      </c>
      <c r="LO50" s="193">
        <f t="shared" si="250"/>
        <v>5.6740334309306508</v>
      </c>
      <c r="LP50" s="193">
        <f t="shared" si="250"/>
        <v>4.1745731882913786</v>
      </c>
      <c r="LQ50" s="193">
        <f t="shared" si="250"/>
        <v>3.8150380693314694</v>
      </c>
      <c r="LR50" s="193">
        <f t="shared" si="250"/>
        <v>4.0079302042036717</v>
      </c>
      <c r="LS50" s="212">
        <f t="shared" si="251"/>
        <v>57044.086331869723</v>
      </c>
      <c r="LW50" s="3">
        <f t="shared" si="77"/>
        <v>0</v>
      </c>
      <c r="LX50" s="6">
        <f t="shared" si="78"/>
        <v>0</v>
      </c>
      <c r="LY50" s="6">
        <f t="shared" si="79"/>
        <v>0</v>
      </c>
      <c r="LZ50" s="6">
        <f t="shared" si="80"/>
        <v>5.0613164899764058</v>
      </c>
      <c r="MA50" s="193">
        <f t="shared" si="252"/>
        <v>5.6740334309306508</v>
      </c>
      <c r="MB50" s="193">
        <f t="shared" si="252"/>
        <v>4.1745731882913786</v>
      </c>
      <c r="MC50" s="193">
        <f t="shared" si="252"/>
        <v>3.8150380693314694</v>
      </c>
      <c r="MD50" s="193">
        <f t="shared" si="252"/>
        <v>4.0012190794411113</v>
      </c>
      <c r="ME50" s="212">
        <f t="shared" si="253"/>
        <v>56996.513164499112</v>
      </c>
      <c r="MI50" s="3">
        <f t="shared" si="81"/>
        <v>0</v>
      </c>
      <c r="MJ50" s="6">
        <f t="shared" si="82"/>
        <v>0</v>
      </c>
      <c r="MK50" s="6">
        <f t="shared" si="83"/>
        <v>0</v>
      </c>
      <c r="ML50" s="6">
        <f t="shared" si="84"/>
        <v>5.7514960113368243</v>
      </c>
      <c r="MM50" s="193">
        <f t="shared" si="254"/>
        <v>5.6740334309306508</v>
      </c>
      <c r="MN50" s="193">
        <f t="shared" si="254"/>
        <v>4.1745731882913786</v>
      </c>
      <c r="MO50" s="193">
        <f t="shared" si="254"/>
        <v>3.8150380693314694</v>
      </c>
      <c r="MP50" s="193">
        <f t="shared" si="254"/>
        <v>4.0137657179507134</v>
      </c>
      <c r="MQ50" s="205">
        <f t="shared" si="255"/>
        <v>57085.484826673033</v>
      </c>
      <c r="MT50" s="3">
        <f t="shared" si="85"/>
        <v>6.5569892519090738</v>
      </c>
      <c r="MU50" s="6">
        <f t="shared" si="86"/>
        <v>5.3267585036124565</v>
      </c>
      <c r="MV50" s="6">
        <f t="shared" si="87"/>
        <v>5.4703520863511024</v>
      </c>
      <c r="MW50" s="6">
        <f t="shared" si="88"/>
        <v>5.5214361708833506</v>
      </c>
      <c r="MX50" s="193">
        <f t="shared" si="256"/>
        <v>5.6963002871186346</v>
      </c>
      <c r="MY50" s="193">
        <f t="shared" si="256"/>
        <v>4.2533241970386566</v>
      </c>
      <c r="MZ50" s="193">
        <f t="shared" si="256"/>
        <v>3.9288572306880147</v>
      </c>
      <c r="NA50" s="193">
        <f t="shared" si="256"/>
        <v>4.0096009715586653</v>
      </c>
      <c r="NB50" s="212">
        <f t="shared" si="257"/>
        <v>57834.656867745092</v>
      </c>
      <c r="NF50" s="3">
        <f t="shared" si="89"/>
        <v>6.5569892519090729</v>
      </c>
      <c r="NG50" s="6">
        <f t="shared" si="90"/>
        <v>0</v>
      </c>
      <c r="NH50" s="6">
        <f t="shared" si="91"/>
        <v>0</v>
      </c>
      <c r="NI50" s="6">
        <f t="shared" si="92"/>
        <v>0</v>
      </c>
      <c r="NJ50" s="193">
        <f t="shared" si="258"/>
        <v>5.6963002871186346</v>
      </c>
      <c r="NK50" s="193">
        <f t="shared" si="258"/>
        <v>4.1745731882913786</v>
      </c>
      <c r="NL50" s="193">
        <f t="shared" si="258"/>
        <v>3.8150380693314694</v>
      </c>
      <c r="NM50" s="193">
        <f t="shared" si="258"/>
        <v>3.9040600573940507</v>
      </c>
      <c r="NN50" s="212">
        <f t="shared" si="259"/>
        <v>56325.070911855088</v>
      </c>
      <c r="NR50" s="3">
        <f t="shared" si="93"/>
        <v>0</v>
      </c>
      <c r="NS50" s="6">
        <f t="shared" si="94"/>
        <v>5.3267585036124565</v>
      </c>
      <c r="NT50" s="6">
        <f t="shared" si="95"/>
        <v>0</v>
      </c>
      <c r="NU50" s="6">
        <f t="shared" si="96"/>
        <v>0</v>
      </c>
      <c r="NV50" s="193">
        <f t="shared" si="260"/>
        <v>5.6740334309306508</v>
      </c>
      <c r="NW50" s="193">
        <f t="shared" si="260"/>
        <v>4.2533241970386566</v>
      </c>
      <c r="NX50" s="193">
        <f t="shared" si="260"/>
        <v>3.8150380693314694</v>
      </c>
      <c r="NY50" s="193">
        <f t="shared" si="260"/>
        <v>3.9040600573940507</v>
      </c>
      <c r="NZ50" s="212">
        <f t="shared" si="261"/>
        <v>56508.443840198241</v>
      </c>
      <c r="OD50" s="3">
        <f t="shared" si="97"/>
        <v>0</v>
      </c>
      <c r="OE50" s="6">
        <f t="shared" si="98"/>
        <v>0</v>
      </c>
      <c r="OF50" s="6">
        <f t="shared" si="99"/>
        <v>5.4703520863511024</v>
      </c>
      <c r="OG50" s="6">
        <f t="shared" si="100"/>
        <v>0</v>
      </c>
      <c r="OH50" s="193">
        <f t="shared" si="262"/>
        <v>5.6740334309306508</v>
      </c>
      <c r="OI50" s="193">
        <f t="shared" si="262"/>
        <v>4.1745731882913786</v>
      </c>
      <c r="OJ50" s="193">
        <f t="shared" si="262"/>
        <v>3.9288572306880147</v>
      </c>
      <c r="OK50" s="193">
        <f t="shared" si="262"/>
        <v>3.9040600573940507</v>
      </c>
      <c r="OL50" s="212">
        <f t="shared" si="263"/>
        <v>56869.570856016915</v>
      </c>
      <c r="OP50" s="3">
        <f t="shared" si="101"/>
        <v>0</v>
      </c>
      <c r="OQ50" s="6">
        <f t="shared" si="102"/>
        <v>0</v>
      </c>
      <c r="OR50" s="6">
        <f t="shared" si="103"/>
        <v>0</v>
      </c>
      <c r="OS50" s="6">
        <f t="shared" si="104"/>
        <v>5.5214361708833506</v>
      </c>
      <c r="OT50" s="193">
        <f t="shared" si="264"/>
        <v>5.6740334309306508</v>
      </c>
      <c r="OU50" s="193">
        <f t="shared" si="264"/>
        <v>4.1745731882913786</v>
      </c>
      <c r="OV50" s="193">
        <f t="shared" si="264"/>
        <v>3.8150380693314694</v>
      </c>
      <c r="OW50" s="193">
        <f t="shared" si="264"/>
        <v>4.0096009715586653</v>
      </c>
      <c r="OX50" s="232">
        <f t="shared" si="265"/>
        <v>57055.936076669779</v>
      </c>
    </row>
    <row r="51" spans="1:414" x14ac:dyDescent="0.2">
      <c r="B51" s="81">
        <v>45612</v>
      </c>
      <c r="C51">
        <v>151</v>
      </c>
      <c r="D51">
        <v>11.203729323264309</v>
      </c>
      <c r="E51">
        <v>0</v>
      </c>
      <c r="F51">
        <v>0</v>
      </c>
      <c r="G51">
        <v>0</v>
      </c>
      <c r="H51">
        <v>0</v>
      </c>
      <c r="I51">
        <v>0</v>
      </c>
      <c r="J51">
        <v>0</v>
      </c>
      <c r="K51">
        <v>0</v>
      </c>
      <c r="L51">
        <v>0</v>
      </c>
      <c r="M51">
        <v>1</v>
      </c>
      <c r="N51">
        <v>0</v>
      </c>
      <c r="O51">
        <v>0</v>
      </c>
      <c r="P51">
        <v>0</v>
      </c>
      <c r="Q51">
        <v>0</v>
      </c>
      <c r="R51">
        <v>0</v>
      </c>
      <c r="S51">
        <v>0</v>
      </c>
      <c r="T51">
        <v>22801</v>
      </c>
      <c r="U51">
        <v>6.9092161800319918</v>
      </c>
      <c r="V51">
        <v>5.3335761559402508</v>
      </c>
      <c r="W51">
        <v>4.7629100741787491</v>
      </c>
      <c r="X51">
        <v>4.6011966551229468</v>
      </c>
      <c r="Y51" s="3">
        <v>710.25523763395677</v>
      </c>
      <c r="Z51" s="3">
        <v>142.16546435609473</v>
      </c>
      <c r="AA51" s="3">
        <v>71.707676137966885</v>
      </c>
      <c r="AB51" s="3">
        <v>50.000001703733631</v>
      </c>
      <c r="AC51">
        <v>1</v>
      </c>
      <c r="AD51">
        <v>0</v>
      </c>
      <c r="AE51" s="6"/>
      <c r="AF51" s="1" t="s">
        <v>5</v>
      </c>
      <c r="AG51">
        <v>151</v>
      </c>
      <c r="AH51" s="189">
        <v>45612</v>
      </c>
      <c r="AI51">
        <f t="shared" si="105"/>
        <v>11</v>
      </c>
      <c r="AJ51">
        <v>151</v>
      </c>
      <c r="AK51">
        <v>1</v>
      </c>
      <c r="AL51">
        <v>0</v>
      </c>
      <c r="AM51">
        <v>0</v>
      </c>
      <c r="AN51">
        <v>0</v>
      </c>
      <c r="AO51">
        <v>0</v>
      </c>
      <c r="AP51">
        <v>0</v>
      </c>
      <c r="AQ51">
        <v>0</v>
      </c>
      <c r="AS51" s="37"/>
      <c r="AT51" s="37"/>
      <c r="AU51" s="6">
        <f t="shared" si="106"/>
        <v>0</v>
      </c>
      <c r="AV51" s="6">
        <f t="shared" si="107"/>
        <v>0</v>
      </c>
      <c r="AW51" s="6">
        <f t="shared" si="108"/>
        <v>0</v>
      </c>
      <c r="AX51" s="6">
        <f t="shared" si="109"/>
        <v>0</v>
      </c>
      <c r="AY51" s="193">
        <f t="shared" si="110"/>
        <v>5.6740334309306508</v>
      </c>
      <c r="AZ51" s="193">
        <f t="shared" si="111"/>
        <v>4.1745731882913786</v>
      </c>
      <c r="BA51" s="193">
        <f t="shared" si="112"/>
        <v>3.8150380693314694</v>
      </c>
      <c r="BB51" s="193">
        <f t="shared" si="113"/>
        <v>3.9040600573940507</v>
      </c>
      <c r="BC51" s="72">
        <f t="shared" si="114"/>
        <v>56312.210093717425</v>
      </c>
      <c r="BG51" s="3">
        <f t="shared" si="115"/>
        <v>6.7710318564313514</v>
      </c>
      <c r="BH51" s="6">
        <f t="shared" si="116"/>
        <v>0</v>
      </c>
      <c r="BI51" s="6">
        <f t="shared" si="117"/>
        <v>0</v>
      </c>
      <c r="BJ51" s="6">
        <f t="shared" si="118"/>
        <v>0</v>
      </c>
      <c r="BK51" s="193">
        <f t="shared" si="119"/>
        <v>5.6970188626073801</v>
      </c>
      <c r="BL51" s="193">
        <f t="shared" si="120"/>
        <v>4.1745731882913786</v>
      </c>
      <c r="BM51" s="193">
        <f t="shared" si="121"/>
        <v>3.8150380693314694</v>
      </c>
      <c r="BN51" s="193">
        <f t="shared" si="122"/>
        <v>3.9040600573940507</v>
      </c>
      <c r="BO51" s="72">
        <f t="shared" si="123"/>
        <v>56325.485993260314</v>
      </c>
      <c r="BS51" s="3">
        <f t="shared" si="124"/>
        <v>6.7710531899186215</v>
      </c>
      <c r="BT51" s="6">
        <f t="shared" si="125"/>
        <v>0</v>
      </c>
      <c r="BU51" s="6">
        <f t="shared" si="126"/>
        <v>0</v>
      </c>
      <c r="BV51" s="6">
        <f t="shared" si="127"/>
        <v>0</v>
      </c>
      <c r="BW51" s="193">
        <f t="shared" si="128"/>
        <v>5.6970189342016031</v>
      </c>
      <c r="BX51" s="193">
        <f t="shared" si="129"/>
        <v>4.1745731882913786</v>
      </c>
      <c r="BY51" s="193">
        <f t="shared" si="266"/>
        <v>3.8150380693314694</v>
      </c>
      <c r="BZ51" s="193">
        <f t="shared" si="131"/>
        <v>3.9040600573940507</v>
      </c>
      <c r="CA51" s="72">
        <f t="shared" si="132"/>
        <v>56325.485993260314</v>
      </c>
      <c r="CE51" s="3">
        <f t="shared" si="133"/>
        <v>0</v>
      </c>
      <c r="CF51" s="6">
        <f t="shared" si="134"/>
        <v>5.3335761559402508</v>
      </c>
      <c r="CG51" s="6">
        <f t="shared" si="135"/>
        <v>0</v>
      </c>
      <c r="CH51" s="6">
        <f t="shared" si="136"/>
        <v>0</v>
      </c>
      <c r="CI51" s="193">
        <f t="shared" si="137"/>
        <v>5.6740334309306508</v>
      </c>
      <c r="CJ51" s="193">
        <f t="shared" si="138"/>
        <v>4.2534211181924153</v>
      </c>
      <c r="CK51" s="193">
        <f t="shared" si="267"/>
        <v>3.8150380693314694</v>
      </c>
      <c r="CL51" s="193">
        <f t="shared" si="140"/>
        <v>3.9040600573940507</v>
      </c>
      <c r="CM51" s="72">
        <f t="shared" si="141"/>
        <v>56508.685771601035</v>
      </c>
      <c r="CQ51" s="3">
        <f t="shared" si="142"/>
        <v>0</v>
      </c>
      <c r="CR51" s="6">
        <f t="shared" si="143"/>
        <v>5.333634162997285</v>
      </c>
      <c r="CS51" s="6">
        <f t="shared" si="144"/>
        <v>0</v>
      </c>
      <c r="CT51" s="6">
        <f t="shared" si="145"/>
        <v>0</v>
      </c>
      <c r="CU51" s="193">
        <f t="shared" si="146"/>
        <v>5.6740334309306508</v>
      </c>
      <c r="CV51" s="193">
        <f t="shared" si="147"/>
        <v>4.2534219427924187</v>
      </c>
      <c r="CW51" s="193">
        <f t="shared" si="268"/>
        <v>3.8150380693314694</v>
      </c>
      <c r="CX51" s="193">
        <f t="shared" si="149"/>
        <v>3.9040600573940507</v>
      </c>
      <c r="CY51" s="72">
        <f t="shared" si="150"/>
        <v>56508.687829944902</v>
      </c>
      <c r="DC51" s="3">
        <f t="shared" si="151"/>
        <v>0</v>
      </c>
      <c r="DD51" s="6">
        <f t="shared" si="152"/>
        <v>0</v>
      </c>
      <c r="DE51" s="6">
        <f t="shared" si="153"/>
        <v>5.0010555778876871</v>
      </c>
      <c r="DF51" s="6">
        <f t="shared" si="154"/>
        <v>0</v>
      </c>
      <c r="DG51" s="193">
        <f t="shared" si="155"/>
        <v>5.6740334309306508</v>
      </c>
      <c r="DH51" s="193">
        <f t="shared" si="156"/>
        <v>4.1745731882913786</v>
      </c>
      <c r="DI51" s="193">
        <f t="shared" si="269"/>
        <v>3.9195851294872224</v>
      </c>
      <c r="DJ51" s="193">
        <f t="shared" si="158"/>
        <v>3.9040600573940507</v>
      </c>
      <c r="DK51" s="72">
        <f t="shared" si="159"/>
        <v>56823.960664705162</v>
      </c>
      <c r="DO51" s="3">
        <f t="shared" si="160"/>
        <v>0</v>
      </c>
      <c r="DP51" s="6">
        <f t="shared" si="161"/>
        <v>0</v>
      </c>
      <c r="DQ51" s="6">
        <f t="shared" si="162"/>
        <v>4.7630020593446227</v>
      </c>
      <c r="DR51" s="6">
        <f t="shared" si="163"/>
        <v>0</v>
      </c>
      <c r="DS51" s="193">
        <f t="shared" si="164"/>
        <v>5.6740334309306508</v>
      </c>
      <c r="DT51" s="193">
        <f t="shared" si="165"/>
        <v>4.1745731882913786</v>
      </c>
      <c r="DU51" s="193">
        <f t="shared" si="270"/>
        <v>3.9148487280699098</v>
      </c>
      <c r="DV51" s="193">
        <f t="shared" si="167"/>
        <v>3.9040600573940507</v>
      </c>
      <c r="DW51" s="72">
        <f t="shared" si="168"/>
        <v>56800.676052922929</v>
      </c>
      <c r="EA51" s="3">
        <f t="shared" si="169"/>
        <v>0</v>
      </c>
      <c r="EB51" s="6">
        <f t="shared" si="170"/>
        <v>0</v>
      </c>
      <c r="EC51" s="6">
        <f t="shared" si="171"/>
        <v>0</v>
      </c>
      <c r="ED51" s="6">
        <f t="shared" si="172"/>
        <v>13.80358996536884</v>
      </c>
      <c r="EE51" s="193">
        <f t="shared" si="173"/>
        <v>5.6740334309306508</v>
      </c>
      <c r="EF51" s="193">
        <f t="shared" si="174"/>
        <v>4.1745731882913786</v>
      </c>
      <c r="EG51" s="193">
        <f t="shared" si="271"/>
        <v>3.8150380693314694</v>
      </c>
      <c r="EH51" s="193">
        <f t="shared" si="176"/>
        <v>4.1495746372931812</v>
      </c>
      <c r="EI51" s="72">
        <f t="shared" si="177"/>
        <v>58057.47676068444</v>
      </c>
      <c r="EM51" s="3">
        <f t="shared" si="178"/>
        <v>0</v>
      </c>
      <c r="EN51" s="6">
        <f t="shared" si="179"/>
        <v>0</v>
      </c>
      <c r="EO51" s="6">
        <f t="shared" si="180"/>
        <v>0</v>
      </c>
      <c r="EP51" s="6">
        <f t="shared" si="181"/>
        <v>4.6013102171601608</v>
      </c>
      <c r="EQ51" s="193">
        <f t="shared" si="182"/>
        <v>5.6740334309306508</v>
      </c>
      <c r="ER51" s="193">
        <f t="shared" si="183"/>
        <v>4.1745731882913786</v>
      </c>
      <c r="ES51" s="193">
        <f t="shared" si="272"/>
        <v>3.8150380693314694</v>
      </c>
      <c r="ET51" s="193">
        <f t="shared" si="185"/>
        <v>3.9927684291486809</v>
      </c>
      <c r="EU51" s="72">
        <f t="shared" si="186"/>
        <v>56936.66544695288</v>
      </c>
      <c r="EY51" s="3">
        <f t="shared" si="187"/>
        <v>6.7710318564313514</v>
      </c>
      <c r="EZ51" s="6">
        <f t="shared" si="188"/>
        <v>5.3335761559402508</v>
      </c>
      <c r="FA51" s="6">
        <f t="shared" si="189"/>
        <v>5.0010555778876871</v>
      </c>
      <c r="FB51" s="6">
        <f t="shared" si="190"/>
        <v>13.80358996536884</v>
      </c>
      <c r="FC51" s="193">
        <f t="shared" si="191"/>
        <v>5.6970188626073801</v>
      </c>
      <c r="FD51" s="193">
        <f t="shared" si="192"/>
        <v>4.2534211181924153</v>
      </c>
      <c r="FE51" s="193">
        <f t="shared" si="273"/>
        <v>3.9195851294872224</v>
      </c>
      <c r="FF51" s="193">
        <f t="shared" si="194"/>
        <v>4.1495746372931812</v>
      </c>
      <c r="FG51" s="72">
        <f t="shared" si="195"/>
        <v>58803.353633134269</v>
      </c>
      <c r="FK51" s="3">
        <f t="shared" si="196"/>
        <v>6.9092375135192619</v>
      </c>
      <c r="FL51" s="6">
        <f t="shared" si="197"/>
        <v>5.333634162997285</v>
      </c>
      <c r="FM51" s="6">
        <f t="shared" si="198"/>
        <v>4.7630020593446227</v>
      </c>
      <c r="FN51" s="6">
        <f t="shared" si="199"/>
        <v>4.6013102171601608</v>
      </c>
      <c r="FO51" s="193">
        <f t="shared" si="200"/>
        <v>5.697482567062794</v>
      </c>
      <c r="FP51" s="193">
        <f t="shared" si="201"/>
        <v>4.2534219427924187</v>
      </c>
      <c r="FQ51" s="193">
        <f t="shared" si="274"/>
        <v>3.9148487280699098</v>
      </c>
      <c r="FR51" s="193">
        <f t="shared" si="203"/>
        <v>3.9927684291486809</v>
      </c>
      <c r="FS51" s="205">
        <f t="shared" si="204"/>
        <v>57644.788715990318</v>
      </c>
      <c r="FW51" s="3">
        <f t="shared" si="205"/>
        <v>7.9455986070367901</v>
      </c>
      <c r="FX51" s="6">
        <f t="shared" si="206"/>
        <v>6.0269410562124826</v>
      </c>
      <c r="FY51" s="6">
        <f t="shared" si="207"/>
        <v>5.9060084919816491</v>
      </c>
      <c r="FZ51" s="6">
        <f t="shared" si="208"/>
        <v>5.4294120530450769</v>
      </c>
      <c r="GA51" s="193">
        <f t="shared" si="209"/>
        <v>5.7009529073996124</v>
      </c>
      <c r="GB51" s="193">
        <f t="shared" si="210"/>
        <v>4.2632294003269866</v>
      </c>
      <c r="GC51" s="193">
        <f t="shared" si="275"/>
        <v>3.9373884135060533</v>
      </c>
      <c r="GD51" s="193">
        <f t="shared" si="212"/>
        <v>4.0079302009027904</v>
      </c>
      <c r="GE51" s="72">
        <f t="shared" si="213"/>
        <v>57893.433660705057</v>
      </c>
      <c r="GI51" s="3">
        <f t="shared" si="214"/>
        <v>7.6001377980351918</v>
      </c>
      <c r="GJ51" s="6">
        <f t="shared" si="215"/>
        <v>5.866933771534276</v>
      </c>
      <c r="GK51" s="6">
        <f t="shared" si="216"/>
        <v>5.2392010815966241</v>
      </c>
      <c r="GL51" s="6">
        <f t="shared" si="217"/>
        <v>5.0613163206352416</v>
      </c>
      <c r="GM51" s="193">
        <f t="shared" si="218"/>
        <v>5.6997974411126195</v>
      </c>
      <c r="GN51" s="193">
        <f t="shared" si="219"/>
        <v>4.2609744742416646</v>
      </c>
      <c r="GO51" s="193">
        <f t="shared" si="276"/>
        <v>3.9243010203731306</v>
      </c>
      <c r="GP51" s="193">
        <f t="shared" si="221"/>
        <v>4.0012190763432978</v>
      </c>
      <c r="GQ51" s="72">
        <f t="shared" si="222"/>
        <v>57773.241064257687</v>
      </c>
      <c r="GU51" s="3">
        <f t="shared" si="223"/>
        <v>8.9819810340415902</v>
      </c>
      <c r="GV51" s="6">
        <f t="shared" si="224"/>
        <v>6.4002913871283011</v>
      </c>
      <c r="GW51" s="6">
        <f t="shared" si="225"/>
        <v>6.1917830964323741</v>
      </c>
      <c r="GX51" s="6">
        <f t="shared" si="226"/>
        <v>5.7514958189036838</v>
      </c>
      <c r="GY51" s="193">
        <f t="shared" si="227"/>
        <v>5.7044113171790185</v>
      </c>
      <c r="GZ51" s="193">
        <f t="shared" si="228"/>
        <v>4.2684712045504822</v>
      </c>
      <c r="HA51" s="193">
        <f t="shared" si="277"/>
        <v>3.9429452849942312</v>
      </c>
      <c r="HB51" s="193">
        <f t="shared" si="230"/>
        <v>4.0137657144743626</v>
      </c>
      <c r="HC51" s="205">
        <f t="shared" si="231"/>
        <v>57978.792586564341</v>
      </c>
      <c r="HG51" s="3">
        <f t="shared" si="37"/>
        <v>7.9455986070367901</v>
      </c>
      <c r="HH51" s="6">
        <f t="shared" si="38"/>
        <v>0</v>
      </c>
      <c r="HI51" s="6">
        <f t="shared" si="39"/>
        <v>0</v>
      </c>
      <c r="HJ51" s="6">
        <f t="shared" si="40"/>
        <v>0</v>
      </c>
      <c r="HK51" s="193">
        <f t="shared" si="232"/>
        <v>5.7009529073996124</v>
      </c>
      <c r="HL51" s="193">
        <f t="shared" si="232"/>
        <v>4.1745731882913786</v>
      </c>
      <c r="HM51" s="193">
        <f t="shared" si="232"/>
        <v>3.8150380693314694</v>
      </c>
      <c r="HN51" s="193">
        <f t="shared" si="232"/>
        <v>3.9040600573940507</v>
      </c>
      <c r="HO51" s="212">
        <f t="shared" si="233"/>
        <v>56327.758528053026</v>
      </c>
      <c r="HS51" s="3">
        <f t="shared" si="41"/>
        <v>7.6001377980351918</v>
      </c>
      <c r="HT51" s="6">
        <f t="shared" si="42"/>
        <v>0</v>
      </c>
      <c r="HU51" s="6">
        <f t="shared" si="43"/>
        <v>0</v>
      </c>
      <c r="HV51" s="6">
        <f t="shared" si="44"/>
        <v>0</v>
      </c>
      <c r="HW51" s="193">
        <f t="shared" si="234"/>
        <v>5.6997974411126195</v>
      </c>
      <c r="HX51" s="193">
        <f t="shared" si="234"/>
        <v>4.1745731882913786</v>
      </c>
      <c r="HY51" s="193">
        <f t="shared" si="234"/>
        <v>3.8150380693314694</v>
      </c>
      <c r="HZ51" s="193">
        <f t="shared" si="234"/>
        <v>3.9040600573940507</v>
      </c>
      <c r="IA51" s="212">
        <f t="shared" si="235"/>
        <v>56327.091053509605</v>
      </c>
      <c r="IE51" s="3">
        <f t="shared" si="45"/>
        <v>8.9819810340415902</v>
      </c>
      <c r="IF51" s="6">
        <f t="shared" si="46"/>
        <v>0</v>
      </c>
      <c r="IG51" s="6">
        <f t="shared" si="47"/>
        <v>0</v>
      </c>
      <c r="IH51" s="6">
        <f t="shared" si="48"/>
        <v>0</v>
      </c>
      <c r="II51" s="193">
        <f t="shared" si="236"/>
        <v>5.7044113171790185</v>
      </c>
      <c r="IJ51" s="193">
        <f t="shared" si="236"/>
        <v>4.1745731882913786</v>
      </c>
      <c r="IK51" s="193">
        <f t="shared" si="236"/>
        <v>3.8150380693314694</v>
      </c>
      <c r="IL51" s="193">
        <f t="shared" si="236"/>
        <v>3.9040600573940507</v>
      </c>
      <c r="IM51" s="205">
        <f t="shared" si="237"/>
        <v>56329.756383922584</v>
      </c>
      <c r="IQ51" s="3">
        <f t="shared" si="49"/>
        <v>0</v>
      </c>
      <c r="IR51" s="6">
        <f t="shared" si="50"/>
        <v>6.0269410562124826</v>
      </c>
      <c r="IS51" s="6">
        <f t="shared" si="51"/>
        <v>0</v>
      </c>
      <c r="IT51" s="6">
        <f t="shared" si="52"/>
        <v>0</v>
      </c>
      <c r="IU51" s="193">
        <f t="shared" si="238"/>
        <v>5.6740334309306508</v>
      </c>
      <c r="IV51" s="193">
        <f t="shared" si="238"/>
        <v>4.2632294003269866</v>
      </c>
      <c r="IW51" s="193">
        <f t="shared" si="238"/>
        <v>3.8150380693314694</v>
      </c>
      <c r="IX51" s="193">
        <f t="shared" si="238"/>
        <v>3.9040600573940507</v>
      </c>
      <c r="IY51" s="212">
        <f t="shared" si="239"/>
        <v>56533.174240537941</v>
      </c>
      <c r="JC51" s="3">
        <f t="shared" si="53"/>
        <v>0</v>
      </c>
      <c r="JD51" s="6">
        <f t="shared" si="54"/>
        <v>5.866933771534276</v>
      </c>
      <c r="JE51" s="6">
        <f t="shared" si="55"/>
        <v>0</v>
      </c>
      <c r="JF51" s="6">
        <f t="shared" si="56"/>
        <v>0</v>
      </c>
      <c r="JG51" s="193">
        <f t="shared" si="240"/>
        <v>5.6740334309306508</v>
      </c>
      <c r="JH51" s="193">
        <f t="shared" si="240"/>
        <v>4.2609744742416646</v>
      </c>
      <c r="JI51" s="193">
        <f t="shared" si="240"/>
        <v>3.8150380693314694</v>
      </c>
      <c r="JJ51" s="193">
        <f t="shared" si="240"/>
        <v>3.9040600573940507</v>
      </c>
      <c r="JK51" s="212">
        <f t="shared" si="241"/>
        <v>56527.543397216366</v>
      </c>
      <c r="JO51" s="3">
        <f t="shared" si="57"/>
        <v>0</v>
      </c>
      <c r="JP51" s="6">
        <f t="shared" si="58"/>
        <v>6.4002913871283011</v>
      </c>
      <c r="JQ51" s="6">
        <f t="shared" si="59"/>
        <v>0</v>
      </c>
      <c r="JR51" s="6">
        <f t="shared" si="60"/>
        <v>0</v>
      </c>
      <c r="JS51" s="193">
        <f t="shared" si="242"/>
        <v>5.6740334309306508</v>
      </c>
      <c r="JT51" s="193">
        <f t="shared" si="242"/>
        <v>4.2684712045504822</v>
      </c>
      <c r="JU51" s="193">
        <f t="shared" si="242"/>
        <v>3.8150380693314694</v>
      </c>
      <c r="JV51" s="193">
        <f t="shared" si="242"/>
        <v>3.9040600573940507</v>
      </c>
      <c r="JW51" s="205">
        <f t="shared" si="243"/>
        <v>56546.265874052609</v>
      </c>
      <c r="KA51" s="3">
        <f t="shared" si="61"/>
        <v>0</v>
      </c>
      <c r="KB51" s="6">
        <f t="shared" si="62"/>
        <v>0</v>
      </c>
      <c r="KC51" s="6">
        <f t="shared" si="63"/>
        <v>5.9060084919816491</v>
      </c>
      <c r="KD51" s="6">
        <f t="shared" si="64"/>
        <v>0</v>
      </c>
      <c r="KE51" s="193">
        <f t="shared" si="244"/>
        <v>5.6740334309306508</v>
      </c>
      <c r="KF51" s="193">
        <f t="shared" si="244"/>
        <v>4.1745731882913786</v>
      </c>
      <c r="KG51" s="193">
        <f t="shared" si="244"/>
        <v>3.9373884135060533</v>
      </c>
      <c r="KH51" s="193">
        <f t="shared" si="244"/>
        <v>3.9040600573940507</v>
      </c>
      <c r="KI51" s="212">
        <f t="shared" si="245"/>
        <v>56911.568749300917</v>
      </c>
      <c r="KM51" s="3">
        <f t="shared" si="65"/>
        <v>0</v>
      </c>
      <c r="KN51" s="6">
        <f t="shared" si="66"/>
        <v>0</v>
      </c>
      <c r="KO51" s="6">
        <f t="shared" si="67"/>
        <v>5.2392010815966241</v>
      </c>
      <c r="KP51" s="6">
        <f t="shared" si="68"/>
        <v>0</v>
      </c>
      <c r="KQ51" s="193">
        <f t="shared" si="246"/>
        <v>5.6740334309306508</v>
      </c>
      <c r="KR51" s="193">
        <f t="shared" si="246"/>
        <v>4.1745731882913786</v>
      </c>
      <c r="KS51" s="193">
        <f t="shared" si="246"/>
        <v>3.9243010203731306</v>
      </c>
      <c r="KT51" s="193">
        <f t="shared" si="246"/>
        <v>3.9040600573940507</v>
      </c>
      <c r="KU51" s="212">
        <f t="shared" si="247"/>
        <v>56847.153927982879</v>
      </c>
      <c r="KY51" s="3">
        <f t="shared" si="69"/>
        <v>0</v>
      </c>
      <c r="KZ51" s="6">
        <f t="shared" si="70"/>
        <v>0</v>
      </c>
      <c r="LA51" s="6">
        <f t="shared" si="71"/>
        <v>6.1917830964323741</v>
      </c>
      <c r="LB51" s="6">
        <f t="shared" si="72"/>
        <v>0</v>
      </c>
      <c r="LC51" s="193">
        <f t="shared" si="248"/>
        <v>5.6740334309306508</v>
      </c>
      <c r="LD51" s="193">
        <f t="shared" si="248"/>
        <v>4.1745731882913786</v>
      </c>
      <c r="LE51" s="193">
        <f t="shared" si="248"/>
        <v>3.9429452849942312</v>
      </c>
      <c r="LF51" s="193">
        <f t="shared" si="248"/>
        <v>3.9040600573940507</v>
      </c>
      <c r="LG51" s="205">
        <f t="shared" si="249"/>
        <v>56938.941177315923</v>
      </c>
      <c r="LK51" s="3">
        <f t="shared" si="73"/>
        <v>0</v>
      </c>
      <c r="LL51" s="6">
        <f t="shared" si="74"/>
        <v>0</v>
      </c>
      <c r="LM51" s="6">
        <f t="shared" si="75"/>
        <v>0</v>
      </c>
      <c r="LN51" s="6">
        <f t="shared" si="76"/>
        <v>5.4294120530450769</v>
      </c>
      <c r="LO51" s="193">
        <f t="shared" si="250"/>
        <v>5.6740334309306508</v>
      </c>
      <c r="LP51" s="193">
        <f t="shared" si="250"/>
        <v>4.1745731882913786</v>
      </c>
      <c r="LQ51" s="193">
        <f t="shared" si="250"/>
        <v>3.8150380693314694</v>
      </c>
      <c r="LR51" s="193">
        <f t="shared" si="250"/>
        <v>4.0079302009027904</v>
      </c>
      <c r="LS51" s="212">
        <f t="shared" si="251"/>
        <v>57044.086308461025</v>
      </c>
      <c r="LW51" s="3">
        <f t="shared" si="77"/>
        <v>0</v>
      </c>
      <c r="LX51" s="6">
        <f t="shared" si="78"/>
        <v>0</v>
      </c>
      <c r="LY51" s="6">
        <f t="shared" si="79"/>
        <v>0</v>
      </c>
      <c r="LZ51" s="6">
        <f t="shared" si="80"/>
        <v>5.0613163206352416</v>
      </c>
      <c r="MA51" s="193">
        <f t="shared" si="252"/>
        <v>5.6740334309306508</v>
      </c>
      <c r="MB51" s="193">
        <f t="shared" si="252"/>
        <v>4.1745731882913786</v>
      </c>
      <c r="MC51" s="193">
        <f t="shared" si="252"/>
        <v>3.8150380693314694</v>
      </c>
      <c r="MD51" s="193">
        <f t="shared" si="252"/>
        <v>4.0012190763432978</v>
      </c>
      <c r="ME51" s="212">
        <f t="shared" si="253"/>
        <v>56996.513142548742</v>
      </c>
      <c r="MI51" s="3">
        <f t="shared" si="81"/>
        <v>0</v>
      </c>
      <c r="MJ51" s="6">
        <f t="shared" si="82"/>
        <v>0</v>
      </c>
      <c r="MK51" s="6">
        <f t="shared" si="83"/>
        <v>0</v>
      </c>
      <c r="ML51" s="6">
        <f t="shared" si="84"/>
        <v>5.7514958189036838</v>
      </c>
      <c r="MM51" s="193">
        <f t="shared" si="254"/>
        <v>5.6740334309306508</v>
      </c>
      <c r="MN51" s="193">
        <f t="shared" si="254"/>
        <v>4.1745731882913786</v>
      </c>
      <c r="MO51" s="193">
        <f t="shared" si="254"/>
        <v>3.8150380693314694</v>
      </c>
      <c r="MP51" s="193">
        <f t="shared" si="254"/>
        <v>4.0137657144743626</v>
      </c>
      <c r="MQ51" s="205">
        <f t="shared" si="255"/>
        <v>57085.484802002007</v>
      </c>
      <c r="MT51" s="3">
        <f t="shared" si="85"/>
        <v>6.5637553710303917</v>
      </c>
      <c r="MU51" s="6">
        <f t="shared" si="86"/>
        <v>5.3335761559402508</v>
      </c>
      <c r="MV51" s="6">
        <f t="shared" si="87"/>
        <v>5.4773465853055612</v>
      </c>
      <c r="MW51" s="6">
        <f t="shared" si="88"/>
        <v>5.5214359861475364</v>
      </c>
      <c r="MX51" s="193">
        <f t="shared" si="256"/>
        <v>5.6963230099750053</v>
      </c>
      <c r="MY51" s="193">
        <f t="shared" si="256"/>
        <v>4.2534211181924153</v>
      </c>
      <c r="MZ51" s="193">
        <f t="shared" si="256"/>
        <v>3.9289947759789259</v>
      </c>
      <c r="NA51" s="193">
        <f t="shared" si="256"/>
        <v>4.0096009682074403</v>
      </c>
      <c r="NB51" s="212">
        <f t="shared" si="257"/>
        <v>57835.606291818141</v>
      </c>
      <c r="NF51" s="3">
        <f t="shared" si="89"/>
        <v>6.5637553710303909</v>
      </c>
      <c r="NG51" s="6">
        <f t="shared" si="90"/>
        <v>0</v>
      </c>
      <c r="NH51" s="6">
        <f t="shared" si="91"/>
        <v>0</v>
      </c>
      <c r="NI51" s="6">
        <f t="shared" si="92"/>
        <v>0</v>
      </c>
      <c r="NJ51" s="193">
        <f t="shared" si="258"/>
        <v>5.6963230099750053</v>
      </c>
      <c r="NK51" s="193">
        <f t="shared" si="258"/>
        <v>4.1745731882913786</v>
      </c>
      <c r="NL51" s="193">
        <f t="shared" si="258"/>
        <v>3.8150380693314694</v>
      </c>
      <c r="NM51" s="193">
        <f t="shared" si="258"/>
        <v>3.9040600573940507</v>
      </c>
      <c r="NN51" s="212">
        <f t="shared" si="259"/>
        <v>56325.084037548368</v>
      </c>
      <c r="NR51" s="3">
        <f t="shared" si="93"/>
        <v>0</v>
      </c>
      <c r="NS51" s="6">
        <f t="shared" si="94"/>
        <v>5.3335761559402508</v>
      </c>
      <c r="NT51" s="6">
        <f t="shared" si="95"/>
        <v>0</v>
      </c>
      <c r="NU51" s="6">
        <f t="shared" si="96"/>
        <v>0</v>
      </c>
      <c r="NV51" s="193">
        <f t="shared" si="260"/>
        <v>5.6740334309306508</v>
      </c>
      <c r="NW51" s="193">
        <f t="shared" si="260"/>
        <v>4.2534211181924153</v>
      </c>
      <c r="NX51" s="193">
        <f t="shared" si="260"/>
        <v>3.8150380693314694</v>
      </c>
      <c r="NY51" s="193">
        <f t="shared" si="260"/>
        <v>3.9040600573940507</v>
      </c>
      <c r="NZ51" s="212">
        <f t="shared" si="261"/>
        <v>56508.685771601035</v>
      </c>
      <c r="OD51" s="3">
        <f t="shared" si="97"/>
        <v>0</v>
      </c>
      <c r="OE51" s="6">
        <f t="shared" si="98"/>
        <v>0</v>
      </c>
      <c r="OF51" s="6">
        <f t="shared" si="99"/>
        <v>5.4773465853055612</v>
      </c>
      <c r="OG51" s="6">
        <f t="shared" si="100"/>
        <v>0</v>
      </c>
      <c r="OH51" s="193">
        <f t="shared" si="262"/>
        <v>5.6740334309306508</v>
      </c>
      <c r="OI51" s="193">
        <f t="shared" si="262"/>
        <v>4.1745731882913786</v>
      </c>
      <c r="OJ51" s="193">
        <f t="shared" si="262"/>
        <v>3.9289947759789259</v>
      </c>
      <c r="OK51" s="193">
        <f t="shared" si="262"/>
        <v>3.9040600573940507</v>
      </c>
      <c r="OL51" s="212">
        <f t="shared" si="263"/>
        <v>56870.247727558293</v>
      </c>
      <c r="OP51" s="3">
        <f t="shared" si="101"/>
        <v>0</v>
      </c>
      <c r="OQ51" s="6">
        <f t="shared" si="102"/>
        <v>0</v>
      </c>
      <c r="OR51" s="6">
        <f t="shared" si="103"/>
        <v>0</v>
      </c>
      <c r="OS51" s="6">
        <f t="shared" si="104"/>
        <v>5.5214359861475364</v>
      </c>
      <c r="OT51" s="193">
        <f t="shared" si="264"/>
        <v>5.6740334309306508</v>
      </c>
      <c r="OU51" s="193">
        <f t="shared" si="264"/>
        <v>4.1745731882913786</v>
      </c>
      <c r="OV51" s="193">
        <f t="shared" si="264"/>
        <v>3.8150380693314694</v>
      </c>
      <c r="OW51" s="193">
        <f t="shared" si="264"/>
        <v>4.0096009682074403</v>
      </c>
      <c r="OX51" s="232">
        <f t="shared" si="265"/>
        <v>57055.936052899051</v>
      </c>
    </row>
    <row r="52" spans="1:414" x14ac:dyDescent="0.2">
      <c r="B52" s="81">
        <v>45619</v>
      </c>
      <c r="C52">
        <v>152</v>
      </c>
      <c r="D52">
        <v>11.204788315569035</v>
      </c>
      <c r="E52">
        <v>0</v>
      </c>
      <c r="F52">
        <v>0</v>
      </c>
      <c r="G52">
        <v>0</v>
      </c>
      <c r="H52">
        <v>0</v>
      </c>
      <c r="I52">
        <v>0</v>
      </c>
      <c r="J52">
        <v>0</v>
      </c>
      <c r="K52">
        <v>0</v>
      </c>
      <c r="L52">
        <v>0</v>
      </c>
      <c r="M52">
        <v>1</v>
      </c>
      <c r="N52">
        <v>0</v>
      </c>
      <c r="O52">
        <v>0</v>
      </c>
      <c r="P52">
        <v>0</v>
      </c>
      <c r="Q52">
        <v>0</v>
      </c>
      <c r="R52">
        <v>0</v>
      </c>
      <c r="S52">
        <v>0</v>
      </c>
      <c r="T52">
        <v>23104</v>
      </c>
      <c r="U52">
        <v>6.9163359571745104</v>
      </c>
      <c r="V52">
        <v>5.3404149284291691</v>
      </c>
      <c r="W52">
        <v>4.7690157477326665</v>
      </c>
      <c r="X52">
        <v>4.6011966397282942</v>
      </c>
      <c r="Y52" s="3">
        <v>717.41086668250045</v>
      </c>
      <c r="Z52" s="3">
        <v>143.58716027310277</v>
      </c>
      <c r="AA52" s="3">
        <v>72.424752899346558</v>
      </c>
      <c r="AB52" s="3">
        <v>50.000000170373362</v>
      </c>
      <c r="AC52">
        <v>1</v>
      </c>
      <c r="AD52">
        <v>0</v>
      </c>
      <c r="AE52" s="6"/>
      <c r="AF52" s="1" t="s">
        <v>5</v>
      </c>
      <c r="AG52">
        <v>152</v>
      </c>
      <c r="AH52" s="189">
        <v>45619</v>
      </c>
      <c r="AI52">
        <f t="shared" si="105"/>
        <v>11</v>
      </c>
      <c r="AJ52">
        <v>152</v>
      </c>
      <c r="AK52">
        <v>1</v>
      </c>
      <c r="AL52">
        <v>0</v>
      </c>
      <c r="AM52">
        <v>0</v>
      </c>
      <c r="AN52">
        <v>0</v>
      </c>
      <c r="AO52">
        <v>0</v>
      </c>
      <c r="AP52">
        <v>0</v>
      </c>
      <c r="AQ52">
        <v>0</v>
      </c>
      <c r="AS52" s="37"/>
      <c r="AT52" s="37"/>
      <c r="AU52" s="6">
        <f t="shared" si="106"/>
        <v>0</v>
      </c>
      <c r="AV52" s="6">
        <f t="shared" si="107"/>
        <v>0</v>
      </c>
      <c r="AW52" s="6">
        <f t="shared" si="108"/>
        <v>0</v>
      </c>
      <c r="AX52" s="6">
        <f t="shared" si="109"/>
        <v>0</v>
      </c>
      <c r="AY52" s="193">
        <f t="shared" si="110"/>
        <v>5.6740334309306508</v>
      </c>
      <c r="AZ52" s="193">
        <f t="shared" si="111"/>
        <v>4.1745731882913786</v>
      </c>
      <c r="BA52" s="193">
        <f t="shared" si="112"/>
        <v>3.8150380693314694</v>
      </c>
      <c r="BB52" s="193">
        <f t="shared" si="113"/>
        <v>3.9040600573940507</v>
      </c>
      <c r="BC52" s="72">
        <f t="shared" si="114"/>
        <v>56312.210093717425</v>
      </c>
      <c r="BG52" s="3">
        <f t="shared" si="115"/>
        <v>6.7780092380310197</v>
      </c>
      <c r="BH52" s="6">
        <f t="shared" si="116"/>
        <v>0</v>
      </c>
      <c r="BI52" s="6">
        <f t="shared" si="117"/>
        <v>0</v>
      </c>
      <c r="BJ52" s="6">
        <f t="shared" si="118"/>
        <v>0</v>
      </c>
      <c r="BK52" s="193">
        <f t="shared" si="119"/>
        <v>5.6970422781127601</v>
      </c>
      <c r="BL52" s="193">
        <f t="shared" si="120"/>
        <v>4.1745731882913786</v>
      </c>
      <c r="BM52" s="193">
        <f t="shared" si="121"/>
        <v>3.8150380693314694</v>
      </c>
      <c r="BN52" s="193">
        <f t="shared" si="122"/>
        <v>3.9040600573940507</v>
      </c>
      <c r="BO52" s="72">
        <f t="shared" si="123"/>
        <v>56325.4995191571</v>
      </c>
      <c r="BS52" s="3">
        <f t="shared" si="124"/>
        <v>6.7780305935019225</v>
      </c>
      <c r="BT52" s="6">
        <f t="shared" si="125"/>
        <v>0</v>
      </c>
      <c r="BU52" s="6">
        <f t="shared" si="126"/>
        <v>0</v>
      </c>
      <c r="BV52" s="6">
        <f t="shared" si="127"/>
        <v>0</v>
      </c>
      <c r="BW52" s="193">
        <f t="shared" si="128"/>
        <v>5.697042349779081</v>
      </c>
      <c r="BX52" s="193">
        <f t="shared" si="129"/>
        <v>4.1745731882913786</v>
      </c>
      <c r="BY52" s="193">
        <f t="shared" si="266"/>
        <v>3.8150380693314694</v>
      </c>
      <c r="BZ52" s="193">
        <f t="shared" si="131"/>
        <v>3.9040600573940507</v>
      </c>
      <c r="CA52" s="72">
        <f t="shared" si="132"/>
        <v>56325.4995191571</v>
      </c>
      <c r="CE52" s="3">
        <f t="shared" si="133"/>
        <v>0</v>
      </c>
      <c r="CF52" s="6">
        <f t="shared" si="134"/>
        <v>5.3404149284291691</v>
      </c>
      <c r="CG52" s="6">
        <f t="shared" si="135"/>
        <v>0</v>
      </c>
      <c r="CH52" s="6">
        <f t="shared" si="136"/>
        <v>0</v>
      </c>
      <c r="CI52" s="193">
        <f t="shared" si="137"/>
        <v>5.6740334309306508</v>
      </c>
      <c r="CJ52" s="193">
        <f t="shared" si="138"/>
        <v>4.2535183301582569</v>
      </c>
      <c r="CK52" s="193">
        <f t="shared" si="267"/>
        <v>3.8150380693314694</v>
      </c>
      <c r="CL52" s="193">
        <f t="shared" si="140"/>
        <v>3.9040600573940507</v>
      </c>
      <c r="CM52" s="72">
        <f t="shared" si="141"/>
        <v>56508.928429959829</v>
      </c>
      <c r="CQ52" s="3">
        <f t="shared" si="142"/>
        <v>0</v>
      </c>
      <c r="CR52" s="6">
        <f t="shared" si="143"/>
        <v>5.3404730098635165</v>
      </c>
      <c r="CS52" s="6">
        <f t="shared" si="144"/>
        <v>0</v>
      </c>
      <c r="CT52" s="6">
        <f t="shared" si="145"/>
        <v>0</v>
      </c>
      <c r="CU52" s="193">
        <f t="shared" si="146"/>
        <v>5.6740334309306508</v>
      </c>
      <c r="CV52" s="193">
        <f t="shared" si="147"/>
        <v>4.2535191557353116</v>
      </c>
      <c r="CW52" s="193">
        <f t="shared" si="268"/>
        <v>3.8150380693314694</v>
      </c>
      <c r="CX52" s="193">
        <f t="shared" si="149"/>
        <v>3.9040600573940507</v>
      </c>
      <c r="CY52" s="72">
        <f t="shared" si="150"/>
        <v>56508.930490751467</v>
      </c>
      <c r="DC52" s="3">
        <f t="shared" si="151"/>
        <v>0</v>
      </c>
      <c r="DD52" s="6">
        <f t="shared" si="152"/>
        <v>0</v>
      </c>
      <c r="DE52" s="6">
        <f t="shared" si="153"/>
        <v>5.0074665351193</v>
      </c>
      <c r="DF52" s="6">
        <f t="shared" si="154"/>
        <v>0</v>
      </c>
      <c r="DG52" s="193">
        <f t="shared" si="155"/>
        <v>5.6740334309306508</v>
      </c>
      <c r="DH52" s="193">
        <f t="shared" si="156"/>
        <v>4.1745731882913786</v>
      </c>
      <c r="DI52" s="193">
        <f t="shared" si="269"/>
        <v>3.9197123745837041</v>
      </c>
      <c r="DJ52" s="193">
        <f t="shared" si="158"/>
        <v>3.9040600573940507</v>
      </c>
      <c r="DK52" s="72">
        <f t="shared" si="159"/>
        <v>56824.586345666896</v>
      </c>
      <c r="DO52" s="3">
        <f t="shared" si="160"/>
        <v>0</v>
      </c>
      <c r="DP52" s="6">
        <f t="shared" si="161"/>
        <v>0</v>
      </c>
      <c r="DQ52" s="6">
        <f t="shared" si="162"/>
        <v>4.7691078508162388</v>
      </c>
      <c r="DR52" s="6">
        <f t="shared" si="163"/>
        <v>0</v>
      </c>
      <c r="DS52" s="193">
        <f t="shared" si="164"/>
        <v>5.6740334309306508</v>
      </c>
      <c r="DT52" s="193">
        <f t="shared" si="165"/>
        <v>4.1745731882913786</v>
      </c>
      <c r="DU52" s="193">
        <f t="shared" si="270"/>
        <v>3.914970491907432</v>
      </c>
      <c r="DV52" s="193">
        <f t="shared" si="167"/>
        <v>3.9040600573940507</v>
      </c>
      <c r="DW52" s="72">
        <f t="shared" si="168"/>
        <v>56801.274536328267</v>
      </c>
      <c r="EA52" s="3">
        <f t="shared" si="169"/>
        <v>0</v>
      </c>
      <c r="EB52" s="6">
        <f t="shared" si="170"/>
        <v>0</v>
      </c>
      <c r="EC52" s="6">
        <f t="shared" si="171"/>
        <v>0</v>
      </c>
      <c r="ED52" s="6">
        <f t="shared" si="172"/>
        <v>13.803589919184883</v>
      </c>
      <c r="EE52" s="193">
        <f t="shared" si="173"/>
        <v>5.6740334309306508</v>
      </c>
      <c r="EF52" s="193">
        <f t="shared" si="174"/>
        <v>4.1745731882913786</v>
      </c>
      <c r="EG52" s="193">
        <f t="shared" si="271"/>
        <v>3.8150380693314694</v>
      </c>
      <c r="EH52" s="193">
        <f t="shared" si="176"/>
        <v>4.1495746365648083</v>
      </c>
      <c r="EI52" s="72">
        <f t="shared" si="177"/>
        <v>58057.47675542724</v>
      </c>
      <c r="EM52" s="3">
        <f t="shared" si="178"/>
        <v>0</v>
      </c>
      <c r="EN52" s="6">
        <f t="shared" si="179"/>
        <v>0</v>
      </c>
      <c r="EO52" s="6">
        <f t="shared" si="180"/>
        <v>0</v>
      </c>
      <c r="EP52" s="6">
        <f t="shared" si="181"/>
        <v>4.6013102017651288</v>
      </c>
      <c r="EQ52" s="193">
        <f t="shared" si="182"/>
        <v>5.6740334309306508</v>
      </c>
      <c r="ER52" s="193">
        <f t="shared" si="183"/>
        <v>4.1745731882913786</v>
      </c>
      <c r="ES52" s="193">
        <f t="shared" si="272"/>
        <v>3.8150380693314694</v>
      </c>
      <c r="ET52" s="193">
        <f t="shared" si="185"/>
        <v>3.992768428864665</v>
      </c>
      <c r="EU52" s="72">
        <f t="shared" si="186"/>
        <v>56936.665444942519</v>
      </c>
      <c r="EY52" s="3">
        <f t="shared" si="187"/>
        <v>6.7780092380310197</v>
      </c>
      <c r="EZ52" s="6">
        <f t="shared" si="188"/>
        <v>5.3404149284291691</v>
      </c>
      <c r="FA52" s="6">
        <f t="shared" si="189"/>
        <v>5.0074665351193</v>
      </c>
      <c r="FB52" s="6">
        <f t="shared" si="190"/>
        <v>13.803589919184883</v>
      </c>
      <c r="FC52" s="193">
        <f t="shared" si="191"/>
        <v>5.6970422781127601</v>
      </c>
      <c r="FD52" s="193">
        <f t="shared" si="192"/>
        <v>4.2535183301582569</v>
      </c>
      <c r="FE52" s="193">
        <f t="shared" si="273"/>
        <v>3.9197123745837041</v>
      </c>
      <c r="FF52" s="193">
        <f t="shared" si="194"/>
        <v>4.1495746365648083</v>
      </c>
      <c r="FG52" s="72">
        <f t="shared" si="195"/>
        <v>58804.267739594987</v>
      </c>
      <c r="FK52" s="3">
        <f t="shared" si="196"/>
        <v>6.9163573126454141</v>
      </c>
      <c r="FL52" s="6">
        <f t="shared" si="197"/>
        <v>5.3404730098635165</v>
      </c>
      <c r="FM52" s="6">
        <f t="shared" si="198"/>
        <v>4.7691078508162388</v>
      </c>
      <c r="FN52" s="6">
        <f t="shared" si="199"/>
        <v>4.6013102017651288</v>
      </c>
      <c r="FO52" s="193">
        <f t="shared" si="200"/>
        <v>5.6975064494269025</v>
      </c>
      <c r="FP52" s="193">
        <f t="shared" si="201"/>
        <v>4.2535191557353116</v>
      </c>
      <c r="FQ52" s="193">
        <f t="shared" si="274"/>
        <v>3.914970491907432</v>
      </c>
      <c r="FR52" s="193">
        <f t="shared" si="203"/>
        <v>3.992768428864665</v>
      </c>
      <c r="FS52" s="205">
        <f t="shared" si="204"/>
        <v>57645.657752399529</v>
      </c>
      <c r="FW52" s="3">
        <f t="shared" si="205"/>
        <v>7.9537863507506863</v>
      </c>
      <c r="FX52" s="6">
        <f t="shared" si="206"/>
        <v>6.0346688691249604</v>
      </c>
      <c r="FY52" s="6">
        <f t="shared" si="207"/>
        <v>5.9135795271885065</v>
      </c>
      <c r="FZ52" s="6">
        <f t="shared" si="208"/>
        <v>5.4294120348793866</v>
      </c>
      <c r="GA52" s="193">
        <f t="shared" si="209"/>
        <v>5.7009802768393785</v>
      </c>
      <c r="GB52" s="193">
        <f t="shared" si="210"/>
        <v>4.2633381770509491</v>
      </c>
      <c r="GC52" s="193">
        <f t="shared" si="275"/>
        <v>3.937536030769341</v>
      </c>
      <c r="GD52" s="193">
        <f t="shared" si="212"/>
        <v>4.0079302005727024</v>
      </c>
      <c r="GE52" s="72">
        <f t="shared" si="213"/>
        <v>57894.467607433049</v>
      </c>
      <c r="GI52" s="3">
        <f t="shared" si="214"/>
        <v>7.6079695528919622</v>
      </c>
      <c r="GJ52" s="6">
        <f t="shared" si="215"/>
        <v>5.8744564212720869</v>
      </c>
      <c r="GK52" s="6">
        <f t="shared" si="216"/>
        <v>5.2459173225059335</v>
      </c>
      <c r="GL52" s="6">
        <f t="shared" si="217"/>
        <v>5.0613163037011244</v>
      </c>
      <c r="GM52" s="193">
        <f t="shared" si="218"/>
        <v>5.699823650858912</v>
      </c>
      <c r="GN52" s="193">
        <f t="shared" si="219"/>
        <v>4.2610806022694829</v>
      </c>
      <c r="GO52" s="193">
        <f t="shared" si="276"/>
        <v>3.9244336972306275</v>
      </c>
      <c r="GP52" s="193">
        <f t="shared" si="221"/>
        <v>4.0012190760335171</v>
      </c>
      <c r="GQ52" s="72">
        <f t="shared" si="222"/>
        <v>57774.190725674955</v>
      </c>
      <c r="GU52" s="3">
        <f t="shared" si="223"/>
        <v>8.9912367443268639</v>
      </c>
      <c r="GV52" s="6">
        <f t="shared" si="224"/>
        <v>6.4084979141150029</v>
      </c>
      <c r="GW52" s="6">
        <f t="shared" si="225"/>
        <v>6.1997204720524666</v>
      </c>
      <c r="GX52" s="6">
        <f t="shared" si="226"/>
        <v>5.7514957996603675</v>
      </c>
      <c r="GY52" s="193">
        <f t="shared" si="227"/>
        <v>5.7044421496761277</v>
      </c>
      <c r="GZ52" s="193">
        <f t="shared" si="228"/>
        <v>4.2685861153797715</v>
      </c>
      <c r="HA52" s="193">
        <f t="shared" si="277"/>
        <v>3.9430991869480603</v>
      </c>
      <c r="HB52" s="193">
        <f t="shared" si="230"/>
        <v>4.0137657141267278</v>
      </c>
      <c r="HC52" s="205">
        <f t="shared" si="231"/>
        <v>57979.877358320773</v>
      </c>
      <c r="HG52" s="3">
        <f t="shared" si="37"/>
        <v>7.9537863507506863</v>
      </c>
      <c r="HH52" s="6">
        <f t="shared" si="38"/>
        <v>0</v>
      </c>
      <c r="HI52" s="6">
        <f t="shared" si="39"/>
        <v>0</v>
      </c>
      <c r="HJ52" s="6">
        <f t="shared" si="40"/>
        <v>0</v>
      </c>
      <c r="HK52" s="193">
        <f t="shared" si="232"/>
        <v>5.7009802768393785</v>
      </c>
      <c r="HL52" s="193">
        <f t="shared" si="232"/>
        <v>4.1745731882913786</v>
      </c>
      <c r="HM52" s="193">
        <f t="shared" si="232"/>
        <v>3.8150380693314694</v>
      </c>
      <c r="HN52" s="193">
        <f t="shared" si="232"/>
        <v>3.9040600573940507</v>
      </c>
      <c r="HO52" s="212">
        <f t="shared" si="233"/>
        <v>56327.774338566371</v>
      </c>
      <c r="HS52" s="3">
        <f t="shared" si="41"/>
        <v>7.6079695528919622</v>
      </c>
      <c r="HT52" s="6">
        <f t="shared" si="42"/>
        <v>0</v>
      </c>
      <c r="HU52" s="6">
        <f t="shared" si="43"/>
        <v>0</v>
      </c>
      <c r="HV52" s="6">
        <f t="shared" si="44"/>
        <v>0</v>
      </c>
      <c r="HW52" s="193">
        <f t="shared" si="234"/>
        <v>5.699823650858912</v>
      </c>
      <c r="HX52" s="193">
        <f t="shared" si="234"/>
        <v>4.1745731882913786</v>
      </c>
      <c r="HY52" s="193">
        <f t="shared" si="234"/>
        <v>3.8150380693314694</v>
      </c>
      <c r="HZ52" s="193">
        <f t="shared" si="234"/>
        <v>3.9040600573940507</v>
      </c>
      <c r="IA52" s="212">
        <f t="shared" si="235"/>
        <v>56327.106193922889</v>
      </c>
      <c r="IE52" s="3">
        <f t="shared" si="45"/>
        <v>8.9912367443268639</v>
      </c>
      <c r="IF52" s="6">
        <f t="shared" si="46"/>
        <v>0</v>
      </c>
      <c r="IG52" s="6">
        <f t="shared" si="47"/>
        <v>0</v>
      </c>
      <c r="IH52" s="6">
        <f t="shared" si="48"/>
        <v>0</v>
      </c>
      <c r="II52" s="193">
        <f t="shared" si="236"/>
        <v>5.7044421496761277</v>
      </c>
      <c r="IJ52" s="193">
        <f t="shared" si="236"/>
        <v>4.1745731882913786</v>
      </c>
      <c r="IK52" s="193">
        <f t="shared" si="236"/>
        <v>3.8150380693314694</v>
      </c>
      <c r="IL52" s="193">
        <f t="shared" si="236"/>
        <v>3.9040600573940507</v>
      </c>
      <c r="IM52" s="205">
        <f t="shared" si="237"/>
        <v>56329.774195573351</v>
      </c>
      <c r="IQ52" s="3">
        <f t="shared" si="49"/>
        <v>0</v>
      </c>
      <c r="IR52" s="6">
        <f t="shared" si="50"/>
        <v>6.0346688691249604</v>
      </c>
      <c r="IS52" s="6">
        <f t="shared" si="51"/>
        <v>0</v>
      </c>
      <c r="IT52" s="6">
        <f t="shared" si="52"/>
        <v>0</v>
      </c>
      <c r="IU52" s="193">
        <f t="shared" si="238"/>
        <v>5.6740334309306508</v>
      </c>
      <c r="IV52" s="193">
        <f t="shared" si="238"/>
        <v>4.2633381770509491</v>
      </c>
      <c r="IW52" s="193">
        <f t="shared" si="238"/>
        <v>3.8150380693314694</v>
      </c>
      <c r="IX52" s="193">
        <f t="shared" si="238"/>
        <v>3.9040600573940507</v>
      </c>
      <c r="IY52" s="212">
        <f t="shared" si="239"/>
        <v>56533.445884327477</v>
      </c>
      <c r="JC52" s="3">
        <f t="shared" si="53"/>
        <v>0</v>
      </c>
      <c r="JD52" s="6">
        <f t="shared" si="54"/>
        <v>5.8744564212720869</v>
      </c>
      <c r="JE52" s="6">
        <f t="shared" si="55"/>
        <v>0</v>
      </c>
      <c r="JF52" s="6">
        <f t="shared" si="56"/>
        <v>0</v>
      </c>
      <c r="JG52" s="193">
        <f t="shared" si="240"/>
        <v>5.6740334309306508</v>
      </c>
      <c r="JH52" s="193">
        <f t="shared" si="240"/>
        <v>4.2610806022694829</v>
      </c>
      <c r="JI52" s="193">
        <f t="shared" si="240"/>
        <v>3.8150380693314694</v>
      </c>
      <c r="JJ52" s="193">
        <f t="shared" si="240"/>
        <v>3.9040600573940507</v>
      </c>
      <c r="JK52" s="212">
        <f t="shared" si="241"/>
        <v>56527.808400109141</v>
      </c>
      <c r="JO52" s="3">
        <f t="shared" si="57"/>
        <v>0</v>
      </c>
      <c r="JP52" s="6">
        <f t="shared" si="58"/>
        <v>6.4084979141150029</v>
      </c>
      <c r="JQ52" s="6">
        <f t="shared" si="59"/>
        <v>0</v>
      </c>
      <c r="JR52" s="6">
        <f t="shared" si="60"/>
        <v>0</v>
      </c>
      <c r="JS52" s="193">
        <f t="shared" si="242"/>
        <v>5.6740334309306508</v>
      </c>
      <c r="JT52" s="193">
        <f t="shared" si="242"/>
        <v>4.2685861153797715</v>
      </c>
      <c r="JU52" s="193">
        <f t="shared" si="242"/>
        <v>3.8150380693314694</v>
      </c>
      <c r="JV52" s="193">
        <f t="shared" si="242"/>
        <v>3.9040600573940507</v>
      </c>
      <c r="JW52" s="205">
        <f t="shared" si="243"/>
        <v>56546.552902791496</v>
      </c>
      <c r="KA52" s="3">
        <f t="shared" si="61"/>
        <v>0</v>
      </c>
      <c r="KB52" s="6">
        <f t="shared" si="62"/>
        <v>0</v>
      </c>
      <c r="KC52" s="6">
        <f t="shared" si="63"/>
        <v>5.9135795271885065</v>
      </c>
      <c r="KD52" s="6">
        <f t="shared" si="64"/>
        <v>0</v>
      </c>
      <c r="KE52" s="193">
        <f t="shared" si="244"/>
        <v>5.6740334309306508</v>
      </c>
      <c r="KF52" s="193">
        <f t="shared" si="244"/>
        <v>4.1745731882913786</v>
      </c>
      <c r="KG52" s="193">
        <f t="shared" si="244"/>
        <v>3.937536030769341</v>
      </c>
      <c r="KH52" s="193">
        <f t="shared" si="244"/>
        <v>3.9040600573940507</v>
      </c>
      <c r="KI52" s="212">
        <f t="shared" si="245"/>
        <v>56912.295722622432</v>
      </c>
      <c r="KM52" s="3">
        <f t="shared" si="65"/>
        <v>0</v>
      </c>
      <c r="KN52" s="6">
        <f t="shared" si="66"/>
        <v>0</v>
      </c>
      <c r="KO52" s="6">
        <f t="shared" si="67"/>
        <v>5.2459173225059335</v>
      </c>
      <c r="KP52" s="6">
        <f t="shared" si="68"/>
        <v>0</v>
      </c>
      <c r="KQ52" s="193">
        <f t="shared" si="246"/>
        <v>5.6740334309306508</v>
      </c>
      <c r="KR52" s="193">
        <f t="shared" si="246"/>
        <v>4.1745731882913786</v>
      </c>
      <c r="KS52" s="193">
        <f t="shared" si="246"/>
        <v>3.9244336972306275</v>
      </c>
      <c r="KT52" s="193">
        <f t="shared" si="246"/>
        <v>3.9040600573940507</v>
      </c>
      <c r="KU52" s="212">
        <f t="shared" si="247"/>
        <v>56847.806584064347</v>
      </c>
      <c r="KY52" s="3">
        <f t="shared" si="69"/>
        <v>0</v>
      </c>
      <c r="KZ52" s="6">
        <f t="shared" si="70"/>
        <v>0</v>
      </c>
      <c r="LA52" s="6">
        <f t="shared" si="71"/>
        <v>6.1997204720524666</v>
      </c>
      <c r="LB52" s="6">
        <f t="shared" si="72"/>
        <v>0</v>
      </c>
      <c r="LC52" s="193">
        <f t="shared" si="248"/>
        <v>5.6740334309306508</v>
      </c>
      <c r="LD52" s="193">
        <f t="shared" si="248"/>
        <v>4.1745731882913786</v>
      </c>
      <c r="LE52" s="193">
        <f t="shared" si="248"/>
        <v>3.9430991869480603</v>
      </c>
      <c r="LF52" s="193">
        <f t="shared" si="248"/>
        <v>3.9040600573940507</v>
      </c>
      <c r="LG52" s="205">
        <f t="shared" si="249"/>
        <v>56939.699465703285</v>
      </c>
      <c r="LK52" s="3">
        <f t="shared" si="73"/>
        <v>0</v>
      </c>
      <c r="LL52" s="6">
        <f t="shared" si="74"/>
        <v>0</v>
      </c>
      <c r="LM52" s="6">
        <f t="shared" si="75"/>
        <v>0</v>
      </c>
      <c r="LN52" s="6">
        <f t="shared" si="76"/>
        <v>5.4294120348793866</v>
      </c>
      <c r="LO52" s="193">
        <f t="shared" si="250"/>
        <v>5.6740334309306508</v>
      </c>
      <c r="LP52" s="193">
        <f t="shared" si="250"/>
        <v>4.1745731882913786</v>
      </c>
      <c r="LQ52" s="193">
        <f t="shared" si="250"/>
        <v>3.8150380693314694</v>
      </c>
      <c r="LR52" s="193">
        <f t="shared" si="250"/>
        <v>4.0079302005727024</v>
      </c>
      <c r="LS52" s="212">
        <f t="shared" si="251"/>
        <v>57044.086306120189</v>
      </c>
      <c r="LW52" s="3">
        <f t="shared" si="77"/>
        <v>0</v>
      </c>
      <c r="LX52" s="6">
        <f t="shared" si="78"/>
        <v>0</v>
      </c>
      <c r="LY52" s="6">
        <f t="shared" si="79"/>
        <v>0</v>
      </c>
      <c r="LZ52" s="6">
        <f t="shared" si="80"/>
        <v>5.0613163037011244</v>
      </c>
      <c r="MA52" s="193">
        <f t="shared" si="252"/>
        <v>5.6740334309306508</v>
      </c>
      <c r="MB52" s="193">
        <f t="shared" si="252"/>
        <v>4.1745731882913786</v>
      </c>
      <c r="MC52" s="193">
        <f t="shared" si="252"/>
        <v>3.8150380693314694</v>
      </c>
      <c r="MD52" s="193">
        <f t="shared" si="252"/>
        <v>4.0012190760335171</v>
      </c>
      <c r="ME52" s="212">
        <f t="shared" si="253"/>
        <v>56996.513140353731</v>
      </c>
      <c r="MI52" s="3">
        <f t="shared" si="81"/>
        <v>0</v>
      </c>
      <c r="MJ52" s="6">
        <f t="shared" si="82"/>
        <v>0</v>
      </c>
      <c r="MK52" s="6">
        <f t="shared" si="83"/>
        <v>0</v>
      </c>
      <c r="ML52" s="6">
        <f t="shared" si="84"/>
        <v>5.7514957996603675</v>
      </c>
      <c r="MM52" s="193">
        <f t="shared" si="254"/>
        <v>5.6740334309306508</v>
      </c>
      <c r="MN52" s="193">
        <f t="shared" si="254"/>
        <v>4.1745731882913786</v>
      </c>
      <c r="MO52" s="193">
        <f t="shared" si="254"/>
        <v>3.8150380693314694</v>
      </c>
      <c r="MP52" s="193">
        <f t="shared" si="254"/>
        <v>4.0137657141267278</v>
      </c>
      <c r="MQ52" s="205">
        <f t="shared" si="255"/>
        <v>57085.484799534941</v>
      </c>
      <c r="MT52" s="3">
        <f t="shared" si="85"/>
        <v>6.5705191593157846</v>
      </c>
      <c r="MU52" s="6">
        <f t="shared" si="86"/>
        <v>5.3404149284291691</v>
      </c>
      <c r="MV52" s="6">
        <f t="shared" si="87"/>
        <v>5.4843681098925661</v>
      </c>
      <c r="MW52" s="6">
        <f t="shared" si="88"/>
        <v>5.5214359676739528</v>
      </c>
      <c r="MX52" s="193">
        <f t="shared" si="256"/>
        <v>5.6963457244876112</v>
      </c>
      <c r="MY52" s="193">
        <f t="shared" si="256"/>
        <v>4.2535183301582569</v>
      </c>
      <c r="MZ52" s="193">
        <f t="shared" si="256"/>
        <v>3.9291328336971123</v>
      </c>
      <c r="NA52" s="193">
        <f t="shared" si="256"/>
        <v>4.0096009678723181</v>
      </c>
      <c r="NB52" s="212">
        <f t="shared" si="257"/>
        <v>57836.559055748243</v>
      </c>
      <c r="NF52" s="3">
        <f t="shared" si="89"/>
        <v>6.5705191593157837</v>
      </c>
      <c r="NG52" s="6">
        <f t="shared" si="90"/>
        <v>0</v>
      </c>
      <c r="NH52" s="6">
        <f t="shared" si="91"/>
        <v>0</v>
      </c>
      <c r="NI52" s="6">
        <f t="shared" si="92"/>
        <v>0</v>
      </c>
      <c r="NJ52" s="193">
        <f t="shared" si="258"/>
        <v>5.6963457244876112</v>
      </c>
      <c r="NK52" s="193">
        <f t="shared" si="258"/>
        <v>4.1745731882913786</v>
      </c>
      <c r="NL52" s="193">
        <f t="shared" si="258"/>
        <v>3.8150380693314694</v>
      </c>
      <c r="NM52" s="193">
        <f t="shared" si="258"/>
        <v>3.9040600573940507</v>
      </c>
      <c r="NN52" s="212">
        <f t="shared" si="259"/>
        <v>56325.097158425029</v>
      </c>
      <c r="NR52" s="3">
        <f t="shared" si="93"/>
        <v>0</v>
      </c>
      <c r="NS52" s="6">
        <f t="shared" si="94"/>
        <v>5.3404149284291691</v>
      </c>
      <c r="NT52" s="6">
        <f t="shared" si="95"/>
        <v>0</v>
      </c>
      <c r="NU52" s="6">
        <f t="shared" si="96"/>
        <v>0</v>
      </c>
      <c r="NV52" s="193">
        <f t="shared" si="260"/>
        <v>5.6740334309306508</v>
      </c>
      <c r="NW52" s="193">
        <f t="shared" si="260"/>
        <v>4.2535183301582569</v>
      </c>
      <c r="NX52" s="193">
        <f t="shared" si="260"/>
        <v>3.8150380693314694</v>
      </c>
      <c r="NY52" s="193">
        <f t="shared" si="260"/>
        <v>3.9040600573940507</v>
      </c>
      <c r="NZ52" s="212">
        <f t="shared" si="261"/>
        <v>56508.928429959829</v>
      </c>
      <c r="OD52" s="3">
        <f t="shared" si="97"/>
        <v>0</v>
      </c>
      <c r="OE52" s="6">
        <f t="shared" si="98"/>
        <v>0</v>
      </c>
      <c r="OF52" s="6">
        <f t="shared" si="99"/>
        <v>5.4843681098925661</v>
      </c>
      <c r="OG52" s="6">
        <f t="shared" si="100"/>
        <v>0</v>
      </c>
      <c r="OH52" s="193">
        <f t="shared" si="262"/>
        <v>5.6740334309306508</v>
      </c>
      <c r="OI52" s="193">
        <f t="shared" si="262"/>
        <v>4.1745731882913786</v>
      </c>
      <c r="OJ52" s="193">
        <f t="shared" si="262"/>
        <v>3.9291328336971123</v>
      </c>
      <c r="OK52" s="193">
        <f t="shared" si="262"/>
        <v>3.9040600573940507</v>
      </c>
      <c r="OL52" s="212">
        <f t="shared" si="263"/>
        <v>56870.927128897223</v>
      </c>
      <c r="OP52" s="3">
        <f t="shared" si="101"/>
        <v>0</v>
      </c>
      <c r="OQ52" s="6">
        <f t="shared" si="102"/>
        <v>0</v>
      </c>
      <c r="OR52" s="6">
        <f t="shared" si="103"/>
        <v>0</v>
      </c>
      <c r="OS52" s="6">
        <f t="shared" si="104"/>
        <v>5.5214359676739528</v>
      </c>
      <c r="OT52" s="193">
        <f t="shared" si="264"/>
        <v>5.6740334309306508</v>
      </c>
      <c r="OU52" s="193">
        <f t="shared" si="264"/>
        <v>4.1745731882913786</v>
      </c>
      <c r="OV52" s="193">
        <f t="shared" si="264"/>
        <v>3.8150380693314694</v>
      </c>
      <c r="OW52" s="193">
        <f t="shared" si="264"/>
        <v>4.0096009678723181</v>
      </c>
      <c r="OX52" s="232">
        <f t="shared" si="265"/>
        <v>57055.936050521952</v>
      </c>
    </row>
    <row r="53" spans="1:414" x14ac:dyDescent="0.2">
      <c r="B53" s="81">
        <v>45626</v>
      </c>
      <c r="C53">
        <v>153</v>
      </c>
      <c r="D53">
        <v>11.205850317915619</v>
      </c>
      <c r="E53">
        <v>0</v>
      </c>
      <c r="F53">
        <v>0</v>
      </c>
      <c r="G53">
        <v>0</v>
      </c>
      <c r="H53">
        <v>0</v>
      </c>
      <c r="I53">
        <v>0</v>
      </c>
      <c r="J53">
        <v>0</v>
      </c>
      <c r="K53">
        <v>0</v>
      </c>
      <c r="L53">
        <v>0</v>
      </c>
      <c r="M53">
        <v>1</v>
      </c>
      <c r="N53">
        <v>0</v>
      </c>
      <c r="O53">
        <v>0</v>
      </c>
      <c r="P53">
        <v>0</v>
      </c>
      <c r="Q53">
        <v>0</v>
      </c>
      <c r="R53">
        <v>0</v>
      </c>
      <c r="S53">
        <v>0</v>
      </c>
      <c r="T53">
        <v>23409</v>
      </c>
      <c r="U53">
        <v>6.9234601691385356</v>
      </c>
      <c r="V53">
        <v>5.3472748421093454</v>
      </c>
      <c r="W53">
        <v>4.7751448687621432</v>
      </c>
      <c r="X53">
        <v>4.6011966381888287</v>
      </c>
      <c r="Y53" s="3">
        <v>724.62212901986834</v>
      </c>
      <c r="Z53" s="3">
        <v>145.02305251255734</v>
      </c>
      <c r="AA53" s="3">
        <v>73.149000428340031</v>
      </c>
      <c r="AB53" s="3">
        <v>50.000000017037337</v>
      </c>
      <c r="AC53">
        <v>1</v>
      </c>
      <c r="AD53">
        <v>0</v>
      </c>
      <c r="AE53" s="6"/>
      <c r="AF53" s="1" t="s">
        <v>5</v>
      </c>
      <c r="AG53">
        <v>153</v>
      </c>
      <c r="AH53" s="189">
        <v>45626</v>
      </c>
      <c r="AI53">
        <f t="shared" si="105"/>
        <v>11</v>
      </c>
      <c r="AJ53">
        <v>153</v>
      </c>
      <c r="AK53">
        <v>1</v>
      </c>
      <c r="AL53">
        <v>0</v>
      </c>
      <c r="AM53">
        <v>0</v>
      </c>
      <c r="AN53">
        <v>0</v>
      </c>
      <c r="AO53">
        <v>0</v>
      </c>
      <c r="AP53">
        <v>0</v>
      </c>
      <c r="AQ53">
        <v>0</v>
      </c>
      <c r="AS53" s="37"/>
      <c r="AT53" s="37"/>
      <c r="AU53" s="6">
        <f t="shared" si="106"/>
        <v>0</v>
      </c>
      <c r="AV53" s="6">
        <f t="shared" si="107"/>
        <v>0</v>
      </c>
      <c r="AW53" s="6">
        <f t="shared" si="108"/>
        <v>0</v>
      </c>
      <c r="AX53" s="6">
        <f t="shared" si="109"/>
        <v>0</v>
      </c>
      <c r="AY53" s="193">
        <f t="shared" si="110"/>
        <v>5.6740334309306508</v>
      </c>
      <c r="AZ53" s="193">
        <f t="shared" si="111"/>
        <v>4.1745731882913786</v>
      </c>
      <c r="BA53" s="193">
        <f t="shared" si="112"/>
        <v>3.8150380693314694</v>
      </c>
      <c r="BB53" s="193">
        <f t="shared" si="113"/>
        <v>3.9040600573940507</v>
      </c>
      <c r="BC53" s="72">
        <f t="shared" si="114"/>
        <v>56312.210093717425</v>
      </c>
      <c r="BG53" s="3">
        <f t="shared" si="115"/>
        <v>6.7849909657557648</v>
      </c>
      <c r="BH53" s="6">
        <f t="shared" si="116"/>
        <v>0</v>
      </c>
      <c r="BI53" s="6">
        <f t="shared" si="117"/>
        <v>0</v>
      </c>
      <c r="BJ53" s="6">
        <f t="shared" si="118"/>
        <v>0</v>
      </c>
      <c r="BK53" s="193">
        <f t="shared" si="119"/>
        <v>5.697065707654585</v>
      </c>
      <c r="BL53" s="193">
        <f t="shared" si="120"/>
        <v>4.1745731882913786</v>
      </c>
      <c r="BM53" s="193">
        <f t="shared" si="121"/>
        <v>3.8150380693314694</v>
      </c>
      <c r="BN53" s="193">
        <f t="shared" si="122"/>
        <v>3.9040600573940507</v>
      </c>
      <c r="BO53" s="72">
        <f t="shared" si="123"/>
        <v>56325.513053165138</v>
      </c>
      <c r="BS53" s="3">
        <f t="shared" si="124"/>
        <v>6.7850123432239942</v>
      </c>
      <c r="BT53" s="6">
        <f t="shared" si="125"/>
        <v>0</v>
      </c>
      <c r="BU53" s="6">
        <f t="shared" si="126"/>
        <v>0</v>
      </c>
      <c r="BV53" s="6">
        <f t="shared" si="127"/>
        <v>0</v>
      </c>
      <c r="BW53" s="193">
        <f t="shared" si="128"/>
        <v>5.6970657793930455</v>
      </c>
      <c r="BX53" s="193">
        <f t="shared" si="129"/>
        <v>4.1745731882913786</v>
      </c>
      <c r="BY53" s="193">
        <f t="shared" si="266"/>
        <v>3.8150380693314694</v>
      </c>
      <c r="BZ53" s="193">
        <f t="shared" si="131"/>
        <v>3.9040600573940507</v>
      </c>
      <c r="CA53" s="72">
        <f t="shared" si="132"/>
        <v>56325.513053165138</v>
      </c>
      <c r="CE53" s="3">
        <f t="shared" si="133"/>
        <v>0</v>
      </c>
      <c r="CF53" s="6">
        <f t="shared" si="134"/>
        <v>5.3472748421093454</v>
      </c>
      <c r="CG53" s="6">
        <f t="shared" si="135"/>
        <v>0</v>
      </c>
      <c r="CH53" s="6">
        <f t="shared" si="136"/>
        <v>0</v>
      </c>
      <c r="CI53" s="193">
        <f t="shared" si="137"/>
        <v>5.6740334309306508</v>
      </c>
      <c r="CJ53" s="193">
        <f t="shared" si="138"/>
        <v>4.253615833149361</v>
      </c>
      <c r="CK53" s="193">
        <f t="shared" si="267"/>
        <v>3.8150380693314694</v>
      </c>
      <c r="CL53" s="193">
        <f t="shared" si="140"/>
        <v>3.9040600573940507</v>
      </c>
      <c r="CM53" s="72">
        <f t="shared" si="141"/>
        <v>56509.171815816189</v>
      </c>
      <c r="CQ53" s="3">
        <f t="shared" si="142"/>
        <v>0</v>
      </c>
      <c r="CR53" s="6">
        <f t="shared" si="143"/>
        <v>5.3473329981509341</v>
      </c>
      <c r="CS53" s="6">
        <f t="shared" si="144"/>
        <v>0</v>
      </c>
      <c r="CT53" s="6">
        <f t="shared" si="145"/>
        <v>0</v>
      </c>
      <c r="CU53" s="193">
        <f t="shared" si="146"/>
        <v>5.6740334309306508</v>
      </c>
      <c r="CV53" s="193">
        <f t="shared" si="147"/>
        <v>4.2536166597062968</v>
      </c>
      <c r="CW53" s="193">
        <f t="shared" si="268"/>
        <v>3.8150380693314694</v>
      </c>
      <c r="CX53" s="193">
        <f t="shared" si="149"/>
        <v>3.9040600573940507</v>
      </c>
      <c r="CY53" s="72">
        <f t="shared" si="150"/>
        <v>56509.173879062677</v>
      </c>
      <c r="DC53" s="3">
        <f t="shared" si="151"/>
        <v>0</v>
      </c>
      <c r="DD53" s="6">
        <f t="shared" si="152"/>
        <v>0</v>
      </c>
      <c r="DE53" s="6">
        <f t="shared" si="153"/>
        <v>5.0139021122002507</v>
      </c>
      <c r="DF53" s="6">
        <f t="shared" si="154"/>
        <v>0</v>
      </c>
      <c r="DG53" s="193">
        <f t="shared" si="155"/>
        <v>5.6740334309306508</v>
      </c>
      <c r="DH53" s="193">
        <f t="shared" si="156"/>
        <v>4.1745731882913786</v>
      </c>
      <c r="DI53" s="193">
        <f t="shared" si="269"/>
        <v>3.9198400920539322</v>
      </c>
      <c r="DJ53" s="193">
        <f t="shared" si="158"/>
        <v>3.9040600573940507</v>
      </c>
      <c r="DK53" s="72">
        <f t="shared" si="159"/>
        <v>56825.214356280565</v>
      </c>
      <c r="DO53" s="3">
        <f t="shared" si="160"/>
        <v>0</v>
      </c>
      <c r="DP53" s="6">
        <f t="shared" si="161"/>
        <v>0</v>
      </c>
      <c r="DQ53" s="6">
        <f t="shared" si="162"/>
        <v>4.7752370902162502</v>
      </c>
      <c r="DR53" s="6">
        <f t="shared" si="163"/>
        <v>0</v>
      </c>
      <c r="DS53" s="193">
        <f t="shared" si="164"/>
        <v>5.6740334309306508</v>
      </c>
      <c r="DT53" s="193">
        <f t="shared" si="165"/>
        <v>4.1745731882913786</v>
      </c>
      <c r="DU53" s="193">
        <f t="shared" si="270"/>
        <v>3.9150927084416476</v>
      </c>
      <c r="DV53" s="193">
        <f t="shared" si="167"/>
        <v>3.9040600573940507</v>
      </c>
      <c r="DW53" s="72">
        <f t="shared" si="168"/>
        <v>56801.875251131445</v>
      </c>
      <c r="EA53" s="3">
        <f t="shared" si="169"/>
        <v>0</v>
      </c>
      <c r="EB53" s="6">
        <f t="shared" si="170"/>
        <v>0</v>
      </c>
      <c r="EC53" s="6">
        <f t="shared" si="171"/>
        <v>0</v>
      </c>
      <c r="ED53" s="6">
        <f t="shared" si="172"/>
        <v>13.803589914566487</v>
      </c>
      <c r="EE53" s="193">
        <f t="shared" si="173"/>
        <v>5.6740334309306508</v>
      </c>
      <c r="EF53" s="193">
        <f t="shared" si="174"/>
        <v>4.1745731882913786</v>
      </c>
      <c r="EG53" s="193">
        <f t="shared" si="271"/>
        <v>3.8150380693314694</v>
      </c>
      <c r="EH53" s="193">
        <f t="shared" si="176"/>
        <v>4.1495746364919706</v>
      </c>
      <c r="EI53" s="72">
        <f t="shared" si="177"/>
        <v>58057.47675490148</v>
      </c>
      <c r="EM53" s="3">
        <f t="shared" si="178"/>
        <v>0</v>
      </c>
      <c r="EN53" s="6">
        <f t="shared" si="179"/>
        <v>0</v>
      </c>
      <c r="EO53" s="6">
        <f t="shared" si="180"/>
        <v>0</v>
      </c>
      <c r="EP53" s="6">
        <f t="shared" si="181"/>
        <v>4.6013102002256252</v>
      </c>
      <c r="EQ53" s="193">
        <f t="shared" si="182"/>
        <v>5.6740334309306508</v>
      </c>
      <c r="ER53" s="193">
        <f t="shared" si="183"/>
        <v>4.1745731882913786</v>
      </c>
      <c r="ES53" s="193">
        <f t="shared" si="272"/>
        <v>3.8150380693314694</v>
      </c>
      <c r="ET53" s="193">
        <f t="shared" si="185"/>
        <v>3.9927684288362633</v>
      </c>
      <c r="EU53" s="72">
        <f t="shared" si="186"/>
        <v>56936.665444741455</v>
      </c>
      <c r="EY53" s="3">
        <f t="shared" si="187"/>
        <v>6.7849909657557648</v>
      </c>
      <c r="EZ53" s="6">
        <f t="shared" si="188"/>
        <v>5.3472748421093454</v>
      </c>
      <c r="FA53" s="6">
        <f t="shared" si="189"/>
        <v>5.0139021122002507</v>
      </c>
      <c r="FB53" s="6">
        <f t="shared" si="190"/>
        <v>13.803589914566487</v>
      </c>
      <c r="FC53" s="193">
        <f t="shared" si="191"/>
        <v>5.697065707654585</v>
      </c>
      <c r="FD53" s="193">
        <f t="shared" si="192"/>
        <v>4.253615833149361</v>
      </c>
      <c r="FE53" s="193">
        <f t="shared" si="273"/>
        <v>3.9198400920539322</v>
      </c>
      <c r="FF53" s="193">
        <f t="shared" si="194"/>
        <v>4.1495746364919706</v>
      </c>
      <c r="FG53" s="72">
        <f t="shared" si="195"/>
        <v>58805.185033190086</v>
      </c>
      <c r="FK53" s="3">
        <f t="shared" si="196"/>
        <v>6.9234815466067658</v>
      </c>
      <c r="FL53" s="6">
        <f t="shared" si="197"/>
        <v>5.3473329981509341</v>
      </c>
      <c r="FM53" s="6">
        <f t="shared" si="198"/>
        <v>4.7752370902162502</v>
      </c>
      <c r="FN53" s="6">
        <f t="shared" si="199"/>
        <v>4.6013102002256252</v>
      </c>
      <c r="FO53" s="193">
        <f t="shared" si="200"/>
        <v>5.6975303460961539</v>
      </c>
      <c r="FP53" s="193">
        <f t="shared" si="201"/>
        <v>4.2536166597062968</v>
      </c>
      <c r="FQ53" s="193">
        <f t="shared" si="274"/>
        <v>3.9150927084416476</v>
      </c>
      <c r="FR53" s="193">
        <f t="shared" si="203"/>
        <v>3.9927684288362633</v>
      </c>
      <c r="FS53" s="205">
        <f t="shared" si="204"/>
        <v>57646.529811462773</v>
      </c>
      <c r="FW53" s="3">
        <f t="shared" si="205"/>
        <v>7.9619791945093157</v>
      </c>
      <c r="FX53" s="6">
        <f t="shared" si="206"/>
        <v>6.0424205715835599</v>
      </c>
      <c r="FY53" s="6">
        <f t="shared" si="207"/>
        <v>5.9211796372650571</v>
      </c>
      <c r="FZ53" s="6">
        <f t="shared" si="208"/>
        <v>5.4294120330628175</v>
      </c>
      <c r="GA53" s="193">
        <f t="shared" si="209"/>
        <v>5.7010076625774655</v>
      </c>
      <c r="GB53" s="193">
        <f t="shared" si="210"/>
        <v>4.2634472781582504</v>
      </c>
      <c r="GC53" s="193">
        <f t="shared" si="275"/>
        <v>3.9376841930104591</v>
      </c>
      <c r="GD53" s="193">
        <f t="shared" si="212"/>
        <v>4.0079302005396933</v>
      </c>
      <c r="GE53" s="72">
        <f t="shared" si="213"/>
        <v>57895.505144275929</v>
      </c>
      <c r="GI53" s="3">
        <f t="shared" si="214"/>
        <v>7.6158061860523896</v>
      </c>
      <c r="GJ53" s="6">
        <f t="shared" si="215"/>
        <v>5.8820023263202801</v>
      </c>
      <c r="GK53" s="6">
        <f t="shared" si="216"/>
        <v>5.2526593556383583</v>
      </c>
      <c r="GL53" s="6">
        <f t="shared" si="217"/>
        <v>5.0613163020077119</v>
      </c>
      <c r="GM53" s="193">
        <f t="shared" si="218"/>
        <v>5.6998498762433583</v>
      </c>
      <c r="GN53" s="193">
        <f t="shared" si="219"/>
        <v>4.2611870470643014</v>
      </c>
      <c r="GO53" s="193">
        <f t="shared" si="276"/>
        <v>3.9245668659016371</v>
      </c>
      <c r="GP53" s="193">
        <f t="shared" si="221"/>
        <v>4.0012190760025383</v>
      </c>
      <c r="GQ53" s="72">
        <f t="shared" si="222"/>
        <v>57775.143681175723</v>
      </c>
      <c r="GU53" s="3">
        <f t="shared" si="223"/>
        <v>9.0004982198800967</v>
      </c>
      <c r="GV53" s="6">
        <f t="shared" si="224"/>
        <v>6.4167298105312147</v>
      </c>
      <c r="GW53" s="6">
        <f t="shared" si="225"/>
        <v>6.2076883293907867</v>
      </c>
      <c r="GX53" s="6">
        <f t="shared" si="226"/>
        <v>5.7514957977360357</v>
      </c>
      <c r="GY53" s="193">
        <f t="shared" si="227"/>
        <v>5.7044730004269182</v>
      </c>
      <c r="GZ53" s="193">
        <f t="shared" si="228"/>
        <v>4.2687013681769415</v>
      </c>
      <c r="HA53" s="193">
        <f t="shared" si="277"/>
        <v>3.9432536561092175</v>
      </c>
      <c r="HB53" s="193">
        <f t="shared" si="230"/>
        <v>4.0137657140919645</v>
      </c>
      <c r="HC53" s="205">
        <f t="shared" si="231"/>
        <v>57980.965885138874</v>
      </c>
      <c r="HG53" s="3">
        <f t="shared" si="37"/>
        <v>7.9619791945093157</v>
      </c>
      <c r="HH53" s="6">
        <f t="shared" si="38"/>
        <v>0</v>
      </c>
      <c r="HI53" s="6">
        <f t="shared" si="39"/>
        <v>0</v>
      </c>
      <c r="HJ53" s="6">
        <f t="shared" si="40"/>
        <v>0</v>
      </c>
      <c r="HK53" s="193">
        <f t="shared" si="232"/>
        <v>5.7010076625774655</v>
      </c>
      <c r="HL53" s="193">
        <f t="shared" si="232"/>
        <v>4.1745731882913786</v>
      </c>
      <c r="HM53" s="193">
        <f t="shared" si="232"/>
        <v>3.8150380693314694</v>
      </c>
      <c r="HN53" s="193">
        <f t="shared" si="232"/>
        <v>3.9040600573940507</v>
      </c>
      <c r="HO53" s="212">
        <f t="shared" si="233"/>
        <v>56327.790158499134</v>
      </c>
      <c r="HS53" s="3">
        <f t="shared" si="41"/>
        <v>7.6158061860523896</v>
      </c>
      <c r="HT53" s="6">
        <f t="shared" si="42"/>
        <v>0</v>
      </c>
      <c r="HU53" s="6">
        <f t="shared" si="43"/>
        <v>0</v>
      </c>
      <c r="HV53" s="6">
        <f t="shared" si="44"/>
        <v>0</v>
      </c>
      <c r="HW53" s="193">
        <f t="shared" si="234"/>
        <v>5.6998498762433583</v>
      </c>
      <c r="HX53" s="193">
        <f t="shared" si="234"/>
        <v>4.1745731882913786</v>
      </c>
      <c r="HY53" s="193">
        <f t="shared" si="234"/>
        <v>3.8150380693314694</v>
      </c>
      <c r="HZ53" s="193">
        <f t="shared" si="234"/>
        <v>3.9040600573940507</v>
      </c>
      <c r="IA53" s="212">
        <f t="shared" si="235"/>
        <v>56327.121343373794</v>
      </c>
      <c r="IE53" s="3">
        <f t="shared" si="45"/>
        <v>9.0004982198800967</v>
      </c>
      <c r="IF53" s="6">
        <f t="shared" si="46"/>
        <v>0</v>
      </c>
      <c r="IG53" s="6">
        <f t="shared" si="47"/>
        <v>0</v>
      </c>
      <c r="IH53" s="6">
        <f t="shared" si="48"/>
        <v>0</v>
      </c>
      <c r="II53" s="193">
        <f t="shared" si="236"/>
        <v>5.7044730004269182</v>
      </c>
      <c r="IJ53" s="193">
        <f t="shared" si="236"/>
        <v>4.1745731882913786</v>
      </c>
      <c r="IK53" s="193">
        <f t="shared" si="236"/>
        <v>3.8150380693314694</v>
      </c>
      <c r="IL53" s="193">
        <f t="shared" si="236"/>
        <v>3.9040600573940507</v>
      </c>
      <c r="IM53" s="205">
        <f t="shared" si="237"/>
        <v>56329.79201777486</v>
      </c>
      <c r="IQ53" s="3">
        <f t="shared" si="49"/>
        <v>0</v>
      </c>
      <c r="IR53" s="6">
        <f t="shared" si="50"/>
        <v>6.0424205715835599</v>
      </c>
      <c r="IS53" s="6">
        <f t="shared" si="51"/>
        <v>0</v>
      </c>
      <c r="IT53" s="6">
        <f t="shared" si="52"/>
        <v>0</v>
      </c>
      <c r="IU53" s="193">
        <f t="shared" si="238"/>
        <v>5.6740334309306508</v>
      </c>
      <c r="IV53" s="193">
        <f t="shared" si="238"/>
        <v>4.2634472781582504</v>
      </c>
      <c r="IW53" s="193">
        <f t="shared" si="238"/>
        <v>3.8150380693314694</v>
      </c>
      <c r="IX53" s="193">
        <f t="shared" si="238"/>
        <v>3.9040600573940507</v>
      </c>
      <c r="IY53" s="212">
        <f t="shared" si="239"/>
        <v>56533.718339497646</v>
      </c>
      <c r="JC53" s="3">
        <f t="shared" si="53"/>
        <v>0</v>
      </c>
      <c r="JD53" s="6">
        <f t="shared" si="54"/>
        <v>5.8820023263202801</v>
      </c>
      <c r="JE53" s="6">
        <f t="shared" si="55"/>
        <v>0</v>
      </c>
      <c r="JF53" s="6">
        <f t="shared" si="56"/>
        <v>0</v>
      </c>
      <c r="JG53" s="193">
        <f t="shared" si="240"/>
        <v>5.6740334309306508</v>
      </c>
      <c r="JH53" s="193">
        <f t="shared" si="240"/>
        <v>4.2611870470643014</v>
      </c>
      <c r="JI53" s="193">
        <f t="shared" si="240"/>
        <v>3.8150380693314694</v>
      </c>
      <c r="JJ53" s="193">
        <f t="shared" si="240"/>
        <v>3.9040600573940507</v>
      </c>
      <c r="JK53" s="212">
        <f t="shared" si="241"/>
        <v>56528.074195220739</v>
      </c>
      <c r="JO53" s="3">
        <f t="shared" si="57"/>
        <v>0</v>
      </c>
      <c r="JP53" s="6">
        <f t="shared" si="58"/>
        <v>6.4167298105312147</v>
      </c>
      <c r="JQ53" s="6">
        <f t="shared" si="59"/>
        <v>0</v>
      </c>
      <c r="JR53" s="6">
        <f t="shared" si="60"/>
        <v>0</v>
      </c>
      <c r="JS53" s="193">
        <f t="shared" si="242"/>
        <v>5.6740334309306508</v>
      </c>
      <c r="JT53" s="193">
        <f t="shared" si="242"/>
        <v>4.2687013681769415</v>
      </c>
      <c r="JU53" s="193">
        <f t="shared" si="242"/>
        <v>3.8150380693314694</v>
      </c>
      <c r="JV53" s="193">
        <f t="shared" si="242"/>
        <v>3.9040600573940507</v>
      </c>
      <c r="JW53" s="205">
        <f t="shared" si="243"/>
        <v>56546.840787174464</v>
      </c>
      <c r="KA53" s="3">
        <f t="shared" si="61"/>
        <v>0</v>
      </c>
      <c r="KB53" s="6">
        <f t="shared" si="62"/>
        <v>0</v>
      </c>
      <c r="KC53" s="6">
        <f t="shared" si="63"/>
        <v>5.9211796372650571</v>
      </c>
      <c r="KD53" s="6">
        <f t="shared" si="64"/>
        <v>0</v>
      </c>
      <c r="KE53" s="193">
        <f t="shared" si="244"/>
        <v>5.6740334309306508</v>
      </c>
      <c r="KF53" s="193">
        <f t="shared" si="244"/>
        <v>4.1745731882913786</v>
      </c>
      <c r="KG53" s="193">
        <f t="shared" si="244"/>
        <v>3.9376841930104591</v>
      </c>
      <c r="KH53" s="193">
        <f t="shared" si="244"/>
        <v>3.9040600573940507</v>
      </c>
      <c r="KI53" s="212">
        <f t="shared" si="245"/>
        <v>56913.025389143499</v>
      </c>
      <c r="KM53" s="3">
        <f t="shared" si="65"/>
        <v>0</v>
      </c>
      <c r="KN53" s="6">
        <f t="shared" si="66"/>
        <v>0</v>
      </c>
      <c r="KO53" s="6">
        <f t="shared" si="67"/>
        <v>5.2526593556383583</v>
      </c>
      <c r="KP53" s="6">
        <f t="shared" si="68"/>
        <v>0</v>
      </c>
      <c r="KQ53" s="193">
        <f t="shared" si="246"/>
        <v>5.6740334309306508</v>
      </c>
      <c r="KR53" s="193">
        <f t="shared" si="246"/>
        <v>4.1745731882913786</v>
      </c>
      <c r="KS53" s="193">
        <f t="shared" si="246"/>
        <v>3.9245668659016371</v>
      </c>
      <c r="KT53" s="193">
        <f t="shared" si="246"/>
        <v>3.9040600573940507</v>
      </c>
      <c r="KU53" s="212">
        <f t="shared" si="247"/>
        <v>56848.4616669803</v>
      </c>
      <c r="KY53" s="3">
        <f t="shared" si="69"/>
        <v>0</v>
      </c>
      <c r="KZ53" s="6">
        <f t="shared" si="70"/>
        <v>0</v>
      </c>
      <c r="LA53" s="6">
        <f t="shared" si="71"/>
        <v>6.2076883293907867</v>
      </c>
      <c r="LB53" s="6">
        <f t="shared" si="72"/>
        <v>0</v>
      </c>
      <c r="LC53" s="193">
        <f t="shared" si="248"/>
        <v>5.6740334309306508</v>
      </c>
      <c r="LD53" s="193">
        <f t="shared" si="248"/>
        <v>4.1745731882913786</v>
      </c>
      <c r="LE53" s="193">
        <f t="shared" si="248"/>
        <v>3.9432536561092175</v>
      </c>
      <c r="LF53" s="193">
        <f t="shared" si="248"/>
        <v>3.9040600573940507</v>
      </c>
      <c r="LG53" s="205">
        <f t="shared" si="249"/>
        <v>56940.460558925384</v>
      </c>
      <c r="LK53" s="3">
        <f t="shared" si="73"/>
        <v>0</v>
      </c>
      <c r="LL53" s="6">
        <f t="shared" si="74"/>
        <v>0</v>
      </c>
      <c r="LM53" s="6">
        <f t="shared" si="75"/>
        <v>0</v>
      </c>
      <c r="LN53" s="6">
        <f t="shared" si="76"/>
        <v>5.4294120330628175</v>
      </c>
      <c r="LO53" s="193">
        <f t="shared" si="250"/>
        <v>5.6740334309306508</v>
      </c>
      <c r="LP53" s="193">
        <f t="shared" si="250"/>
        <v>4.1745731882913786</v>
      </c>
      <c r="LQ53" s="193">
        <f t="shared" si="250"/>
        <v>3.8150380693314694</v>
      </c>
      <c r="LR53" s="193">
        <f t="shared" si="250"/>
        <v>4.0079302005396933</v>
      </c>
      <c r="LS53" s="212">
        <f t="shared" si="251"/>
        <v>57044.086305886012</v>
      </c>
      <c r="LW53" s="3">
        <f t="shared" si="77"/>
        <v>0</v>
      </c>
      <c r="LX53" s="6">
        <f t="shared" si="78"/>
        <v>0</v>
      </c>
      <c r="LY53" s="6">
        <f t="shared" si="79"/>
        <v>0</v>
      </c>
      <c r="LZ53" s="6">
        <f t="shared" si="80"/>
        <v>5.0613163020077119</v>
      </c>
      <c r="MA53" s="193">
        <f t="shared" si="252"/>
        <v>5.6740334309306508</v>
      </c>
      <c r="MB53" s="193">
        <f t="shared" si="252"/>
        <v>4.1745731882913786</v>
      </c>
      <c r="MC53" s="193">
        <f t="shared" si="252"/>
        <v>3.8150380693314694</v>
      </c>
      <c r="MD53" s="193">
        <f t="shared" si="252"/>
        <v>4.0012190760025383</v>
      </c>
      <c r="ME53" s="212">
        <f t="shared" si="253"/>
        <v>56996.513140134222</v>
      </c>
      <c r="MI53" s="3">
        <f t="shared" si="81"/>
        <v>0</v>
      </c>
      <c r="MJ53" s="6">
        <f t="shared" si="82"/>
        <v>0</v>
      </c>
      <c r="MK53" s="6">
        <f t="shared" si="83"/>
        <v>0</v>
      </c>
      <c r="ML53" s="6">
        <f t="shared" si="84"/>
        <v>5.7514957977360357</v>
      </c>
      <c r="MM53" s="193">
        <f t="shared" si="254"/>
        <v>5.6740334309306508</v>
      </c>
      <c r="MN53" s="193">
        <f t="shared" si="254"/>
        <v>4.1745731882913786</v>
      </c>
      <c r="MO53" s="193">
        <f t="shared" si="254"/>
        <v>3.8150380693314694</v>
      </c>
      <c r="MP53" s="193">
        <f t="shared" si="254"/>
        <v>4.0137657140919645</v>
      </c>
      <c r="MQ53" s="205">
        <f t="shared" si="255"/>
        <v>57085.484799288228</v>
      </c>
      <c r="MT53" s="3">
        <f t="shared" si="85"/>
        <v>6.5772871606816086</v>
      </c>
      <c r="MU53" s="6">
        <f t="shared" si="86"/>
        <v>5.3472748421093454</v>
      </c>
      <c r="MV53" s="6">
        <f t="shared" si="87"/>
        <v>5.4914165990764641</v>
      </c>
      <c r="MW53" s="6">
        <f t="shared" si="88"/>
        <v>5.5214359658265941</v>
      </c>
      <c r="MX53" s="193">
        <f t="shared" si="256"/>
        <v>5.6963684526323881</v>
      </c>
      <c r="MY53" s="193">
        <f t="shared" si="256"/>
        <v>4.253615833149361</v>
      </c>
      <c r="MZ53" s="193">
        <f t="shared" si="256"/>
        <v>3.9292714024279154</v>
      </c>
      <c r="NA53" s="193">
        <f t="shared" si="256"/>
        <v>4.0096009678388054</v>
      </c>
      <c r="NB53" s="212">
        <f t="shared" si="257"/>
        <v>57837.515146681653</v>
      </c>
      <c r="NF53" s="3">
        <f t="shared" si="89"/>
        <v>6.5772871606816077</v>
      </c>
      <c r="NG53" s="6">
        <f t="shared" si="90"/>
        <v>0</v>
      </c>
      <c r="NH53" s="6">
        <f t="shared" si="91"/>
        <v>0</v>
      </c>
      <c r="NI53" s="6">
        <f t="shared" si="92"/>
        <v>0</v>
      </c>
      <c r="NJ53" s="193">
        <f t="shared" si="258"/>
        <v>5.6963684526323881</v>
      </c>
      <c r="NK53" s="193">
        <f t="shared" si="258"/>
        <v>4.1745731882913786</v>
      </c>
      <c r="NL53" s="193">
        <f t="shared" si="258"/>
        <v>3.8150380693314694</v>
      </c>
      <c r="NM53" s="193">
        <f t="shared" si="258"/>
        <v>3.9040600573940507</v>
      </c>
      <c r="NN53" s="212">
        <f t="shared" si="259"/>
        <v>56325.110287179356</v>
      </c>
      <c r="NR53" s="3">
        <f t="shared" si="93"/>
        <v>0</v>
      </c>
      <c r="NS53" s="6">
        <f t="shared" si="94"/>
        <v>5.3472748421093454</v>
      </c>
      <c r="NT53" s="6">
        <f t="shared" si="95"/>
        <v>0</v>
      </c>
      <c r="NU53" s="6">
        <f t="shared" si="96"/>
        <v>0</v>
      </c>
      <c r="NV53" s="193">
        <f t="shared" si="260"/>
        <v>5.6740334309306508</v>
      </c>
      <c r="NW53" s="193">
        <f t="shared" si="260"/>
        <v>4.253615833149361</v>
      </c>
      <c r="NX53" s="193">
        <f t="shared" si="260"/>
        <v>3.8150380693314694</v>
      </c>
      <c r="NY53" s="193">
        <f t="shared" si="260"/>
        <v>3.9040600573940507</v>
      </c>
      <c r="NZ53" s="212">
        <f t="shared" si="261"/>
        <v>56509.171815816189</v>
      </c>
      <c r="OD53" s="3">
        <f t="shared" si="97"/>
        <v>0</v>
      </c>
      <c r="OE53" s="6">
        <f t="shared" si="98"/>
        <v>0</v>
      </c>
      <c r="OF53" s="6">
        <f t="shared" si="99"/>
        <v>5.4914165990764641</v>
      </c>
      <c r="OG53" s="6">
        <f t="shared" si="100"/>
        <v>0</v>
      </c>
      <c r="OH53" s="193">
        <f t="shared" si="262"/>
        <v>5.6740334309306508</v>
      </c>
      <c r="OI53" s="193">
        <f t="shared" si="262"/>
        <v>4.1745731882913786</v>
      </c>
      <c r="OJ53" s="193">
        <f t="shared" si="262"/>
        <v>3.9292714024279154</v>
      </c>
      <c r="OK53" s="193">
        <f t="shared" si="262"/>
        <v>3.9040600573940507</v>
      </c>
      <c r="OL53" s="212">
        <f t="shared" si="263"/>
        <v>56871.609053162298</v>
      </c>
      <c r="OP53" s="3">
        <f t="shared" si="101"/>
        <v>0</v>
      </c>
      <c r="OQ53" s="6">
        <f t="shared" si="102"/>
        <v>0</v>
      </c>
      <c r="OR53" s="6">
        <f t="shared" si="103"/>
        <v>0</v>
      </c>
      <c r="OS53" s="6">
        <f t="shared" si="104"/>
        <v>5.5214359658265941</v>
      </c>
      <c r="OT53" s="193">
        <f t="shared" si="264"/>
        <v>5.6740334309306508</v>
      </c>
      <c r="OU53" s="193">
        <f t="shared" si="264"/>
        <v>4.1745731882913786</v>
      </c>
      <c r="OV53" s="193">
        <f t="shared" si="264"/>
        <v>3.8150380693314694</v>
      </c>
      <c r="OW53" s="193">
        <f t="shared" si="264"/>
        <v>4.0096009678388054</v>
      </c>
      <c r="OX53" s="232">
        <f t="shared" si="265"/>
        <v>57055.936050284283</v>
      </c>
    </row>
    <row r="54" spans="1:414" x14ac:dyDescent="0.2">
      <c r="B54" s="81">
        <v>45633</v>
      </c>
      <c r="C54">
        <v>154</v>
      </c>
      <c r="D54">
        <v>11.180998495019621</v>
      </c>
      <c r="E54">
        <v>0</v>
      </c>
      <c r="F54">
        <v>0</v>
      </c>
      <c r="G54">
        <v>0</v>
      </c>
      <c r="H54">
        <v>0</v>
      </c>
      <c r="I54">
        <v>0</v>
      </c>
      <c r="J54">
        <v>0</v>
      </c>
      <c r="K54">
        <v>0</v>
      </c>
      <c r="L54">
        <v>0</v>
      </c>
      <c r="M54">
        <v>0</v>
      </c>
      <c r="N54">
        <v>1</v>
      </c>
      <c r="O54">
        <v>0</v>
      </c>
      <c r="P54">
        <v>0</v>
      </c>
      <c r="Q54">
        <v>0</v>
      </c>
      <c r="R54">
        <v>0</v>
      </c>
      <c r="S54">
        <v>0</v>
      </c>
      <c r="T54">
        <v>23716</v>
      </c>
      <c r="U54">
        <v>6.9305935772290876</v>
      </c>
      <c r="V54">
        <v>5.3541558669016283</v>
      </c>
      <c r="W54">
        <v>4.7812973832155183</v>
      </c>
      <c r="X54">
        <v>4.6011966380348825</v>
      </c>
      <c r="Y54" s="3">
        <v>731.89435787944706</v>
      </c>
      <c r="Z54" s="3">
        <v>146.47329335604471</v>
      </c>
      <c r="AA54" s="3">
        <v>73.880490432623432</v>
      </c>
      <c r="AB54" s="3">
        <v>50.000000001703732</v>
      </c>
      <c r="AC54">
        <v>0</v>
      </c>
      <c r="AD54">
        <v>1</v>
      </c>
      <c r="AE54" s="6"/>
      <c r="AF54" s="1" t="s">
        <v>5</v>
      </c>
      <c r="AG54">
        <v>154</v>
      </c>
      <c r="AH54" s="189">
        <v>45633</v>
      </c>
      <c r="AI54">
        <f t="shared" si="105"/>
        <v>12</v>
      </c>
      <c r="AJ54">
        <v>154</v>
      </c>
      <c r="AK54">
        <v>0</v>
      </c>
      <c r="AL54">
        <v>1</v>
      </c>
      <c r="AM54">
        <v>0</v>
      </c>
      <c r="AN54">
        <v>0</v>
      </c>
      <c r="AO54">
        <v>0</v>
      </c>
      <c r="AP54">
        <v>0</v>
      </c>
      <c r="AQ54">
        <v>0</v>
      </c>
      <c r="AS54" s="37"/>
      <c r="AT54" s="37"/>
      <c r="AU54" s="6">
        <f t="shared" si="106"/>
        <v>0</v>
      </c>
      <c r="AV54" s="6">
        <f t="shared" si="107"/>
        <v>0</v>
      </c>
      <c r="AW54" s="6">
        <f t="shared" si="108"/>
        <v>0</v>
      </c>
      <c r="AX54" s="6">
        <f t="shared" si="109"/>
        <v>0</v>
      </c>
      <c r="AY54" s="193">
        <f t="shared" si="110"/>
        <v>5.6740334309306508</v>
      </c>
      <c r="AZ54" s="193">
        <f t="shared" si="111"/>
        <v>4.1745731882913786</v>
      </c>
      <c r="BA54" s="193">
        <f t="shared" si="112"/>
        <v>3.8150380693314694</v>
      </c>
      <c r="BB54" s="193">
        <f t="shared" si="113"/>
        <v>3.9040600573940507</v>
      </c>
      <c r="BC54" s="72">
        <f t="shared" si="114"/>
        <v>56312.210093717425</v>
      </c>
      <c r="BG54" s="3">
        <f t="shared" si="115"/>
        <v>6.7919817056845062</v>
      </c>
      <c r="BH54" s="6">
        <f t="shared" si="116"/>
        <v>0</v>
      </c>
      <c r="BI54" s="6">
        <f t="shared" si="117"/>
        <v>0</v>
      </c>
      <c r="BJ54" s="6">
        <f t="shared" si="118"/>
        <v>0</v>
      </c>
      <c r="BK54" s="193">
        <f t="shared" si="119"/>
        <v>5.6970891668899055</v>
      </c>
      <c r="BL54" s="193">
        <f t="shared" si="120"/>
        <v>4.1745731882913786</v>
      </c>
      <c r="BM54" s="193">
        <f t="shared" si="121"/>
        <v>3.8150380693314694</v>
      </c>
      <c r="BN54" s="193">
        <f t="shared" si="122"/>
        <v>3.9040600573940507</v>
      </c>
      <c r="BO54" s="72">
        <f t="shared" si="123"/>
        <v>56325.526604328916</v>
      </c>
      <c r="BS54" s="3">
        <f t="shared" si="124"/>
        <v>6.7920031051784564</v>
      </c>
      <c r="BT54" s="6">
        <f t="shared" si="125"/>
        <v>0</v>
      </c>
      <c r="BU54" s="6">
        <f t="shared" si="126"/>
        <v>0</v>
      </c>
      <c r="BV54" s="6">
        <f t="shared" si="127"/>
        <v>0</v>
      </c>
      <c r="BW54" s="193">
        <f t="shared" si="128"/>
        <v>5.6970892387005954</v>
      </c>
      <c r="BX54" s="193">
        <f t="shared" si="129"/>
        <v>4.1745731882913786</v>
      </c>
      <c r="BY54" s="193">
        <f t="shared" si="266"/>
        <v>3.8150380693314694</v>
      </c>
      <c r="BZ54" s="193">
        <f t="shared" si="131"/>
        <v>3.9040600573940507</v>
      </c>
      <c r="CA54" s="72">
        <f t="shared" si="132"/>
        <v>56325.526604328916</v>
      </c>
      <c r="CE54" s="3">
        <f t="shared" si="133"/>
        <v>0</v>
      </c>
      <c r="CF54" s="6">
        <f t="shared" si="134"/>
        <v>5.3541558669016283</v>
      </c>
      <c r="CG54" s="6">
        <f t="shared" si="135"/>
        <v>0</v>
      </c>
      <c r="CH54" s="6">
        <f t="shared" si="136"/>
        <v>0</v>
      </c>
      <c r="CI54" s="193">
        <f t="shared" si="137"/>
        <v>5.6740334309306508</v>
      </c>
      <c r="CJ54" s="193">
        <f t="shared" si="138"/>
        <v>4.2537136266522202</v>
      </c>
      <c r="CK54" s="193">
        <f t="shared" si="267"/>
        <v>3.8150380693314694</v>
      </c>
      <c r="CL54" s="193">
        <f t="shared" si="140"/>
        <v>3.9040600573940507</v>
      </c>
      <c r="CM54" s="72">
        <f t="shared" si="141"/>
        <v>56509.415927897535</v>
      </c>
      <c r="CQ54" s="3">
        <f t="shared" si="142"/>
        <v>0</v>
      </c>
      <c r="CR54" s="6">
        <f t="shared" si="143"/>
        <v>5.3542140977800594</v>
      </c>
      <c r="CS54" s="6">
        <f t="shared" si="144"/>
        <v>0</v>
      </c>
      <c r="CT54" s="6">
        <f t="shared" si="145"/>
        <v>0</v>
      </c>
      <c r="CU54" s="193">
        <f t="shared" si="146"/>
        <v>5.6740334309306508</v>
      </c>
      <c r="CV54" s="193">
        <f t="shared" si="147"/>
        <v>4.2537144541918606</v>
      </c>
      <c r="CW54" s="193">
        <f t="shared" si="268"/>
        <v>3.8150380693314694</v>
      </c>
      <c r="CX54" s="193">
        <f t="shared" si="149"/>
        <v>3.9040600573940507</v>
      </c>
      <c r="CY54" s="72">
        <f t="shared" si="150"/>
        <v>56509.417993606046</v>
      </c>
      <c r="DC54" s="3">
        <f t="shared" si="151"/>
        <v>0</v>
      </c>
      <c r="DD54" s="6">
        <f t="shared" si="152"/>
        <v>0</v>
      </c>
      <c r="DE54" s="6">
        <f t="shared" si="153"/>
        <v>5.0203622523762945</v>
      </c>
      <c r="DF54" s="6">
        <f t="shared" si="154"/>
        <v>0</v>
      </c>
      <c r="DG54" s="193">
        <f t="shared" si="155"/>
        <v>5.6740334309306508</v>
      </c>
      <c r="DH54" s="193">
        <f t="shared" si="156"/>
        <v>4.1745731882913786</v>
      </c>
      <c r="DI54" s="193">
        <f t="shared" si="269"/>
        <v>3.9199682805887659</v>
      </c>
      <c r="DJ54" s="193">
        <f t="shared" si="158"/>
        <v>3.9040600573940507</v>
      </c>
      <c r="DK54" s="72">
        <f t="shared" si="159"/>
        <v>56825.844690185731</v>
      </c>
      <c r="DO54" s="3">
        <f t="shared" si="160"/>
        <v>0</v>
      </c>
      <c r="DP54" s="6">
        <f t="shared" si="161"/>
        <v>0</v>
      </c>
      <c r="DQ54" s="6">
        <f t="shared" si="162"/>
        <v>4.7813897234919533</v>
      </c>
      <c r="DR54" s="6">
        <f t="shared" si="163"/>
        <v>0</v>
      </c>
      <c r="DS54" s="193">
        <f t="shared" si="164"/>
        <v>5.6740334309306508</v>
      </c>
      <c r="DT54" s="193">
        <f t="shared" si="165"/>
        <v>4.1745731882913786</v>
      </c>
      <c r="DU54" s="193">
        <f t="shared" si="270"/>
        <v>3.9152153764271733</v>
      </c>
      <c r="DV54" s="193">
        <f t="shared" si="167"/>
        <v>3.9040600573940507</v>
      </c>
      <c r="DW54" s="72">
        <f t="shared" si="168"/>
        <v>56802.47819128204</v>
      </c>
      <c r="EA54" s="3">
        <f t="shared" si="169"/>
        <v>0</v>
      </c>
      <c r="EB54" s="6">
        <f t="shared" si="170"/>
        <v>0</v>
      </c>
      <c r="EC54" s="6">
        <f t="shared" si="171"/>
        <v>0</v>
      </c>
      <c r="ED54" s="6">
        <f t="shared" si="172"/>
        <v>13.803589914104649</v>
      </c>
      <c r="EE54" s="193">
        <f t="shared" si="173"/>
        <v>5.6740334309306508</v>
      </c>
      <c r="EF54" s="193">
        <f t="shared" si="174"/>
        <v>4.1745731882913786</v>
      </c>
      <c r="EG54" s="193">
        <f t="shared" si="271"/>
        <v>3.8150380693314694</v>
      </c>
      <c r="EH54" s="193">
        <f t="shared" si="176"/>
        <v>4.1495746364846875</v>
      </c>
      <c r="EI54" s="72">
        <f t="shared" si="177"/>
        <v>58057.476754848984</v>
      </c>
      <c r="EM54" s="3">
        <f t="shared" si="178"/>
        <v>0</v>
      </c>
      <c r="EN54" s="6">
        <f t="shared" si="179"/>
        <v>0</v>
      </c>
      <c r="EO54" s="6">
        <f t="shared" si="180"/>
        <v>0</v>
      </c>
      <c r="EP54" s="6">
        <f t="shared" si="181"/>
        <v>4.6013102000716755</v>
      </c>
      <c r="EQ54" s="193">
        <f t="shared" si="182"/>
        <v>5.6740334309306508</v>
      </c>
      <c r="ER54" s="193">
        <f t="shared" si="183"/>
        <v>4.1745731882913786</v>
      </c>
      <c r="ES54" s="193">
        <f t="shared" si="272"/>
        <v>3.8150380693314694</v>
      </c>
      <c r="ET54" s="193">
        <f t="shared" si="185"/>
        <v>3.9927684288334229</v>
      </c>
      <c r="EU54" s="72">
        <f t="shared" si="186"/>
        <v>56936.66544472133</v>
      </c>
      <c r="EY54" s="3">
        <f t="shared" si="187"/>
        <v>6.7919817056845062</v>
      </c>
      <c r="EZ54" s="6">
        <f t="shared" si="188"/>
        <v>5.3541558669016283</v>
      </c>
      <c r="FA54" s="6">
        <f t="shared" si="189"/>
        <v>5.0203622523762945</v>
      </c>
      <c r="FB54" s="6">
        <f t="shared" si="190"/>
        <v>13.803589914104649</v>
      </c>
      <c r="FC54" s="193">
        <f t="shared" si="191"/>
        <v>5.6970891668899055</v>
      </c>
      <c r="FD54" s="193">
        <f t="shared" si="192"/>
        <v>4.2537136266522202</v>
      </c>
      <c r="FE54" s="193">
        <f t="shared" si="273"/>
        <v>3.9199682805887659</v>
      </c>
      <c r="FF54" s="193">
        <f t="shared" si="194"/>
        <v>4.1495746364846875</v>
      </c>
      <c r="FG54" s="72">
        <f t="shared" si="195"/>
        <v>58806.105511201778</v>
      </c>
      <c r="FK54" s="3">
        <f t="shared" si="196"/>
        <v>6.9306149767230396</v>
      </c>
      <c r="FL54" s="6">
        <f t="shared" si="197"/>
        <v>5.3542140977800594</v>
      </c>
      <c r="FM54" s="6">
        <f t="shared" si="198"/>
        <v>4.7813897234919533</v>
      </c>
      <c r="FN54" s="6">
        <f t="shared" si="199"/>
        <v>4.6013102000716755</v>
      </c>
      <c r="FO54" s="193">
        <f t="shared" si="200"/>
        <v>5.6975542730397333</v>
      </c>
      <c r="FP54" s="193">
        <f t="shared" si="201"/>
        <v>4.2537144541918606</v>
      </c>
      <c r="FQ54" s="193">
        <f t="shared" si="274"/>
        <v>3.9152153764271733</v>
      </c>
      <c r="FR54" s="193">
        <f t="shared" si="203"/>
        <v>3.9927684288334229</v>
      </c>
      <c r="FS54" s="205">
        <f t="shared" si="204"/>
        <v>57647.404893589024</v>
      </c>
      <c r="FW54" s="3">
        <f t="shared" si="205"/>
        <v>7.9701826138134502</v>
      </c>
      <c r="FX54" s="6">
        <f t="shared" si="206"/>
        <v>6.0501961295988398</v>
      </c>
      <c r="FY54" s="6">
        <f t="shared" si="207"/>
        <v>5.9288087551872426</v>
      </c>
      <c r="FZ54" s="6">
        <f t="shared" si="208"/>
        <v>5.429412032881161</v>
      </c>
      <c r="GA54" s="193">
        <f t="shared" si="209"/>
        <v>5.7010350829143972</v>
      </c>
      <c r="GB54" s="193">
        <f t="shared" si="210"/>
        <v>4.2635567030631316</v>
      </c>
      <c r="GC54" s="193">
        <f t="shared" si="275"/>
        <v>3.9378328986776485</v>
      </c>
      <c r="GD54" s="193">
        <f t="shared" si="212"/>
        <v>4.0079302005363928</v>
      </c>
      <c r="GE54" s="72">
        <f t="shared" si="213"/>
        <v>57896.546271095598</v>
      </c>
      <c r="GI54" s="3">
        <f t="shared" si="214"/>
        <v>7.6236529349519966</v>
      </c>
      <c r="GJ54" s="6">
        <f t="shared" si="215"/>
        <v>5.8895714535917918</v>
      </c>
      <c r="GK54" s="6">
        <f t="shared" si="216"/>
        <v>5.2594271215370707</v>
      </c>
      <c r="GL54" s="6">
        <f t="shared" si="217"/>
        <v>5.0613163018383709</v>
      </c>
      <c r="GM54" s="193">
        <f t="shared" si="218"/>
        <v>5.6998761347911584</v>
      </c>
      <c r="GN54" s="193">
        <f t="shared" si="219"/>
        <v>4.2612938080571139</v>
      </c>
      <c r="GO54" s="193">
        <f t="shared" si="276"/>
        <v>3.9247005250131979</v>
      </c>
      <c r="GP54" s="193">
        <f t="shared" si="221"/>
        <v>4.0012190759994404</v>
      </c>
      <c r="GQ54" s="72">
        <f t="shared" si="222"/>
        <v>57776.099931188175</v>
      </c>
      <c r="GU54" s="3">
        <f t="shared" si="223"/>
        <v>9.0097716503978145</v>
      </c>
      <c r="GV54" s="6">
        <f t="shared" si="224"/>
        <v>6.4249870402819536</v>
      </c>
      <c r="GW54" s="6">
        <f t="shared" si="225"/>
        <v>6.2156865981801737</v>
      </c>
      <c r="GX54" s="6">
        <f t="shared" si="226"/>
        <v>5.751495797543603</v>
      </c>
      <c r="GY54" s="193">
        <f t="shared" si="227"/>
        <v>5.7045038900471132</v>
      </c>
      <c r="GZ54" s="193">
        <f t="shared" si="228"/>
        <v>4.2688169623169738</v>
      </c>
      <c r="HA54" s="193">
        <f t="shared" si="277"/>
        <v>3.9434086908493104</v>
      </c>
      <c r="HB54" s="193">
        <f t="shared" si="230"/>
        <v>4.0137657140884881</v>
      </c>
      <c r="HC54" s="205">
        <f t="shared" si="231"/>
        <v>57982.05816768761</v>
      </c>
      <c r="HG54" s="3">
        <f t="shared" si="37"/>
        <v>7.9701826138134502</v>
      </c>
      <c r="HH54" s="6">
        <f t="shared" si="38"/>
        <v>0</v>
      </c>
      <c r="HI54" s="6">
        <f t="shared" si="39"/>
        <v>0</v>
      </c>
      <c r="HJ54" s="6">
        <f t="shared" si="40"/>
        <v>0</v>
      </c>
      <c r="HK54" s="193">
        <f t="shared" si="232"/>
        <v>5.7010350829143972</v>
      </c>
      <c r="HL54" s="193">
        <f t="shared" si="232"/>
        <v>4.1745731882913786</v>
      </c>
      <c r="HM54" s="193">
        <f t="shared" si="232"/>
        <v>3.8150380693314694</v>
      </c>
      <c r="HN54" s="193">
        <f t="shared" si="232"/>
        <v>3.9040600573940507</v>
      </c>
      <c r="HO54" s="212">
        <f t="shared" si="233"/>
        <v>56327.80599842318</v>
      </c>
      <c r="HS54" s="3">
        <f t="shared" si="41"/>
        <v>7.6236529349519966</v>
      </c>
      <c r="HT54" s="6">
        <f t="shared" si="42"/>
        <v>0</v>
      </c>
      <c r="HU54" s="6">
        <f t="shared" si="43"/>
        <v>0</v>
      </c>
      <c r="HV54" s="6">
        <f t="shared" si="44"/>
        <v>0</v>
      </c>
      <c r="HW54" s="193">
        <f t="shared" si="234"/>
        <v>5.6998761347911584</v>
      </c>
      <c r="HX54" s="193">
        <f t="shared" si="234"/>
        <v>4.1745731882913786</v>
      </c>
      <c r="HY54" s="193">
        <f t="shared" si="234"/>
        <v>3.8150380693314694</v>
      </c>
      <c r="HZ54" s="193">
        <f t="shared" si="234"/>
        <v>3.9040600573940507</v>
      </c>
      <c r="IA54" s="212">
        <f t="shared" si="235"/>
        <v>56327.136511986108</v>
      </c>
      <c r="IE54" s="3">
        <f t="shared" si="45"/>
        <v>9.0097716503978145</v>
      </c>
      <c r="IF54" s="6">
        <f t="shared" si="46"/>
        <v>0</v>
      </c>
      <c r="IG54" s="6">
        <f t="shared" si="47"/>
        <v>0</v>
      </c>
      <c r="IH54" s="6">
        <f t="shared" si="48"/>
        <v>0</v>
      </c>
      <c r="II54" s="193">
        <f t="shared" si="236"/>
        <v>5.7045038900471132</v>
      </c>
      <c r="IJ54" s="193">
        <f t="shared" si="236"/>
        <v>4.1745731882913786</v>
      </c>
      <c r="IK54" s="193">
        <f t="shared" si="236"/>
        <v>3.8150380693314694</v>
      </c>
      <c r="IL54" s="193">
        <f t="shared" si="236"/>
        <v>3.9040600573940507</v>
      </c>
      <c r="IM54" s="205">
        <f t="shared" si="237"/>
        <v>56329.809862436494</v>
      </c>
      <c r="IQ54" s="3">
        <f t="shared" si="49"/>
        <v>0</v>
      </c>
      <c r="IR54" s="6">
        <f t="shared" si="50"/>
        <v>6.0501961295988398</v>
      </c>
      <c r="IS54" s="6">
        <f t="shared" si="51"/>
        <v>0</v>
      </c>
      <c r="IT54" s="6">
        <f t="shared" si="52"/>
        <v>0</v>
      </c>
      <c r="IU54" s="193">
        <f t="shared" si="238"/>
        <v>5.6740334309306508</v>
      </c>
      <c r="IV54" s="193">
        <f t="shared" si="238"/>
        <v>4.2635567030631316</v>
      </c>
      <c r="IW54" s="193">
        <f t="shared" si="238"/>
        <v>3.8150380693314694</v>
      </c>
      <c r="IX54" s="193">
        <f t="shared" si="238"/>
        <v>3.9040600573940507</v>
      </c>
      <c r="IY54" s="212">
        <f t="shared" si="239"/>
        <v>56533.991604597475</v>
      </c>
      <c r="JC54" s="3">
        <f t="shared" si="53"/>
        <v>0</v>
      </c>
      <c r="JD54" s="6">
        <f t="shared" si="54"/>
        <v>5.8895714535917918</v>
      </c>
      <c r="JE54" s="6">
        <f t="shared" si="55"/>
        <v>0</v>
      </c>
      <c r="JF54" s="6">
        <f t="shared" si="56"/>
        <v>0</v>
      </c>
      <c r="JG54" s="193">
        <f t="shared" si="240"/>
        <v>5.6740334309306508</v>
      </c>
      <c r="JH54" s="193">
        <f t="shared" si="240"/>
        <v>4.2612938080571139</v>
      </c>
      <c r="JI54" s="193">
        <f t="shared" si="240"/>
        <v>3.8150380693314694</v>
      </c>
      <c r="JJ54" s="193">
        <f t="shared" si="240"/>
        <v>3.9040600573940507</v>
      </c>
      <c r="JK54" s="212">
        <f t="shared" si="241"/>
        <v>56528.340781141254</v>
      </c>
      <c r="JO54" s="3">
        <f t="shared" si="57"/>
        <v>0</v>
      </c>
      <c r="JP54" s="6">
        <f t="shared" si="58"/>
        <v>6.4249870402819536</v>
      </c>
      <c r="JQ54" s="6">
        <f t="shared" si="59"/>
        <v>0</v>
      </c>
      <c r="JR54" s="6">
        <f t="shared" si="60"/>
        <v>0</v>
      </c>
      <c r="JS54" s="193">
        <f t="shared" si="242"/>
        <v>5.6740334309306508</v>
      </c>
      <c r="JT54" s="193">
        <f t="shared" si="242"/>
        <v>4.2688169623169738</v>
      </c>
      <c r="JU54" s="193">
        <f t="shared" si="242"/>
        <v>3.8150380693314694</v>
      </c>
      <c r="JV54" s="193">
        <f t="shared" si="242"/>
        <v>3.9040600573940507</v>
      </c>
      <c r="JW54" s="205">
        <f t="shared" si="243"/>
        <v>56547.129525653516</v>
      </c>
      <c r="KA54" s="3">
        <f t="shared" si="61"/>
        <v>0</v>
      </c>
      <c r="KB54" s="6">
        <f t="shared" si="62"/>
        <v>0</v>
      </c>
      <c r="KC54" s="6">
        <f t="shared" si="63"/>
        <v>5.9288087551872426</v>
      </c>
      <c r="KD54" s="6">
        <f t="shared" si="64"/>
        <v>0</v>
      </c>
      <c r="KE54" s="193">
        <f t="shared" si="244"/>
        <v>5.6740334309306508</v>
      </c>
      <c r="KF54" s="193">
        <f t="shared" si="244"/>
        <v>4.1745731882913786</v>
      </c>
      <c r="KG54" s="193">
        <f t="shared" si="244"/>
        <v>3.9378328986776485</v>
      </c>
      <c r="KH54" s="193">
        <f t="shared" si="244"/>
        <v>3.9040600573940507</v>
      </c>
      <c r="KI54" s="212">
        <f t="shared" si="245"/>
        <v>56913.757741325193</v>
      </c>
      <c r="KM54" s="3">
        <f t="shared" si="65"/>
        <v>0</v>
      </c>
      <c r="KN54" s="6">
        <f t="shared" si="66"/>
        <v>0</v>
      </c>
      <c r="KO54" s="6">
        <f t="shared" si="67"/>
        <v>5.2594271215370707</v>
      </c>
      <c r="KP54" s="6">
        <f t="shared" si="68"/>
        <v>0</v>
      </c>
      <c r="KQ54" s="193">
        <f t="shared" si="246"/>
        <v>5.6740334309306508</v>
      </c>
      <c r="KR54" s="193">
        <f t="shared" si="246"/>
        <v>4.1745731882913786</v>
      </c>
      <c r="KS54" s="193">
        <f t="shared" si="246"/>
        <v>3.9247005250131979</v>
      </c>
      <c r="KT54" s="193">
        <f t="shared" si="246"/>
        <v>3.9040600573940507</v>
      </c>
      <c r="KU54" s="212">
        <f t="shared" si="247"/>
        <v>56849.11917006044</v>
      </c>
      <c r="KY54" s="3">
        <f t="shared" si="69"/>
        <v>0</v>
      </c>
      <c r="KZ54" s="6">
        <f t="shared" si="70"/>
        <v>0</v>
      </c>
      <c r="LA54" s="6">
        <f t="shared" si="71"/>
        <v>6.2156865981801737</v>
      </c>
      <c r="LB54" s="6">
        <f t="shared" si="72"/>
        <v>0</v>
      </c>
      <c r="LC54" s="193">
        <f t="shared" si="248"/>
        <v>5.6740334309306508</v>
      </c>
      <c r="LD54" s="193">
        <f t="shared" si="248"/>
        <v>4.1745731882913786</v>
      </c>
      <c r="LE54" s="193">
        <f t="shared" si="248"/>
        <v>3.9434086908493104</v>
      </c>
      <c r="LF54" s="193">
        <f t="shared" si="248"/>
        <v>3.9040600573940507</v>
      </c>
      <c r="LG54" s="205">
        <f t="shared" si="249"/>
        <v>56941.224449070665</v>
      </c>
      <c r="LK54" s="3">
        <f t="shared" si="73"/>
        <v>0</v>
      </c>
      <c r="LL54" s="6">
        <f t="shared" si="74"/>
        <v>0</v>
      </c>
      <c r="LM54" s="6">
        <f t="shared" si="75"/>
        <v>0</v>
      </c>
      <c r="LN54" s="6">
        <f t="shared" si="76"/>
        <v>5.429412032881161</v>
      </c>
      <c r="LO54" s="193">
        <f t="shared" si="250"/>
        <v>5.6740334309306508</v>
      </c>
      <c r="LP54" s="193">
        <f t="shared" si="250"/>
        <v>4.1745731882913786</v>
      </c>
      <c r="LQ54" s="193">
        <f t="shared" si="250"/>
        <v>3.8150380693314694</v>
      </c>
      <c r="LR54" s="193">
        <f t="shared" si="250"/>
        <v>4.0079302005363928</v>
      </c>
      <c r="LS54" s="212">
        <f t="shared" si="251"/>
        <v>57044.086305862606</v>
      </c>
      <c r="LW54" s="3">
        <f t="shared" si="77"/>
        <v>0</v>
      </c>
      <c r="LX54" s="6">
        <f t="shared" si="78"/>
        <v>0</v>
      </c>
      <c r="LY54" s="6">
        <f t="shared" si="79"/>
        <v>0</v>
      </c>
      <c r="LZ54" s="6">
        <f t="shared" si="80"/>
        <v>5.0613163018383709</v>
      </c>
      <c r="MA54" s="193">
        <f t="shared" si="252"/>
        <v>5.6740334309306508</v>
      </c>
      <c r="MB54" s="193">
        <f t="shared" si="252"/>
        <v>4.1745731882913786</v>
      </c>
      <c r="MC54" s="193">
        <f t="shared" si="252"/>
        <v>3.8150380693314694</v>
      </c>
      <c r="MD54" s="193">
        <f t="shared" si="252"/>
        <v>4.0012190759994404</v>
      </c>
      <c r="ME54" s="212">
        <f t="shared" si="253"/>
        <v>56996.513140112256</v>
      </c>
      <c r="MI54" s="3">
        <f t="shared" si="81"/>
        <v>0</v>
      </c>
      <c r="MJ54" s="6">
        <f t="shared" si="82"/>
        <v>0</v>
      </c>
      <c r="MK54" s="6">
        <f t="shared" si="83"/>
        <v>0</v>
      </c>
      <c r="ML54" s="6">
        <f t="shared" si="84"/>
        <v>5.751495797543603</v>
      </c>
      <c r="MM54" s="193">
        <f t="shared" si="254"/>
        <v>5.6740334309306508</v>
      </c>
      <c r="MN54" s="193">
        <f t="shared" si="254"/>
        <v>4.1745731882913786</v>
      </c>
      <c r="MO54" s="193">
        <f t="shared" si="254"/>
        <v>3.8150380693314694</v>
      </c>
      <c r="MP54" s="193">
        <f t="shared" si="254"/>
        <v>4.0137657140884881</v>
      </c>
      <c r="MQ54" s="205">
        <f t="shared" si="255"/>
        <v>57085.484799263482</v>
      </c>
      <c r="MT54" s="3">
        <f t="shared" si="85"/>
        <v>6.5840638983676332</v>
      </c>
      <c r="MU54" s="6">
        <f t="shared" si="86"/>
        <v>5.3541558669016283</v>
      </c>
      <c r="MV54" s="6">
        <f t="shared" si="87"/>
        <v>5.498491990697846</v>
      </c>
      <c r="MW54" s="6">
        <f t="shared" si="88"/>
        <v>5.5214359656418592</v>
      </c>
      <c r="MX54" s="193">
        <f t="shared" si="256"/>
        <v>5.6963912095977154</v>
      </c>
      <c r="MY54" s="193">
        <f t="shared" si="256"/>
        <v>4.2537136266522202</v>
      </c>
      <c r="MZ54" s="193">
        <f t="shared" si="256"/>
        <v>3.9294104807345294</v>
      </c>
      <c r="NA54" s="193">
        <f t="shared" si="256"/>
        <v>4.0096009678354543</v>
      </c>
      <c r="NB54" s="212">
        <f t="shared" si="257"/>
        <v>57838.474563337266</v>
      </c>
      <c r="NF54" s="3">
        <f t="shared" si="89"/>
        <v>6.5840638983676323</v>
      </c>
      <c r="NG54" s="6">
        <f t="shared" si="90"/>
        <v>0</v>
      </c>
      <c r="NH54" s="6">
        <f t="shared" si="91"/>
        <v>0</v>
      </c>
      <c r="NI54" s="6">
        <f t="shared" si="92"/>
        <v>0</v>
      </c>
      <c r="NJ54" s="193">
        <f t="shared" si="258"/>
        <v>5.6963912095977154</v>
      </c>
      <c r="NK54" s="193">
        <f t="shared" si="258"/>
        <v>4.1745731882913786</v>
      </c>
      <c r="NL54" s="193">
        <f t="shared" si="258"/>
        <v>3.8150380693314694</v>
      </c>
      <c r="NM54" s="193">
        <f t="shared" si="258"/>
        <v>3.9040600573940507</v>
      </c>
      <c r="NN54" s="212">
        <f t="shared" si="259"/>
        <v>56325.123432584653</v>
      </c>
      <c r="NR54" s="3">
        <f t="shared" si="93"/>
        <v>0</v>
      </c>
      <c r="NS54" s="6">
        <f t="shared" si="94"/>
        <v>5.3541558669016283</v>
      </c>
      <c r="NT54" s="6">
        <f t="shared" si="95"/>
        <v>0</v>
      </c>
      <c r="NU54" s="6">
        <f t="shared" si="96"/>
        <v>0</v>
      </c>
      <c r="NV54" s="193">
        <f t="shared" si="260"/>
        <v>5.6740334309306508</v>
      </c>
      <c r="NW54" s="193">
        <f t="shared" si="260"/>
        <v>4.2537136266522202</v>
      </c>
      <c r="NX54" s="193">
        <f t="shared" si="260"/>
        <v>3.8150380693314694</v>
      </c>
      <c r="NY54" s="193">
        <f t="shared" si="260"/>
        <v>3.9040600573940507</v>
      </c>
      <c r="NZ54" s="212">
        <f t="shared" si="261"/>
        <v>56509.415927897535</v>
      </c>
      <c r="OD54" s="3">
        <f t="shared" si="97"/>
        <v>0</v>
      </c>
      <c r="OE54" s="6">
        <f t="shared" si="98"/>
        <v>0</v>
      </c>
      <c r="OF54" s="6">
        <f t="shared" si="99"/>
        <v>5.498491990697846</v>
      </c>
      <c r="OG54" s="6">
        <f t="shared" si="100"/>
        <v>0</v>
      </c>
      <c r="OH54" s="193">
        <f t="shared" si="262"/>
        <v>5.6740334309306508</v>
      </c>
      <c r="OI54" s="193">
        <f t="shared" si="262"/>
        <v>4.1745731882913786</v>
      </c>
      <c r="OJ54" s="193">
        <f t="shared" si="262"/>
        <v>3.9294104807345294</v>
      </c>
      <c r="OK54" s="193">
        <f t="shared" si="262"/>
        <v>3.9040600573940507</v>
      </c>
      <c r="OL54" s="212">
        <f t="shared" si="263"/>
        <v>56872.293493373109</v>
      </c>
      <c r="OP54" s="3">
        <f t="shared" si="101"/>
        <v>0</v>
      </c>
      <c r="OQ54" s="6">
        <f t="shared" si="102"/>
        <v>0</v>
      </c>
      <c r="OR54" s="6">
        <f t="shared" si="103"/>
        <v>0</v>
      </c>
      <c r="OS54" s="6">
        <f t="shared" si="104"/>
        <v>5.5214359656418592</v>
      </c>
      <c r="OT54" s="193">
        <f t="shared" si="264"/>
        <v>5.6740334309306508</v>
      </c>
      <c r="OU54" s="193">
        <f t="shared" si="264"/>
        <v>4.1745731882913786</v>
      </c>
      <c r="OV54" s="193">
        <f t="shared" si="264"/>
        <v>3.8150380693314694</v>
      </c>
      <c r="OW54" s="193">
        <f t="shared" si="264"/>
        <v>4.0096009678354543</v>
      </c>
      <c r="OX54" s="232">
        <f t="shared" si="265"/>
        <v>57055.936050260461</v>
      </c>
    </row>
    <row r="55" spans="1:414" x14ac:dyDescent="0.2">
      <c r="B55" s="81">
        <v>45640</v>
      </c>
      <c r="C55">
        <v>155</v>
      </c>
      <c r="D55">
        <v>11.182066626285916</v>
      </c>
      <c r="E55">
        <v>0</v>
      </c>
      <c r="F55">
        <v>0</v>
      </c>
      <c r="G55">
        <v>0</v>
      </c>
      <c r="H55">
        <v>0</v>
      </c>
      <c r="I55">
        <v>0</v>
      </c>
      <c r="J55">
        <v>0</v>
      </c>
      <c r="K55">
        <v>0</v>
      </c>
      <c r="L55">
        <v>0</v>
      </c>
      <c r="M55">
        <v>0</v>
      </c>
      <c r="N55">
        <v>1</v>
      </c>
      <c r="O55">
        <v>0</v>
      </c>
      <c r="P55">
        <v>0</v>
      </c>
      <c r="Q55">
        <v>0</v>
      </c>
      <c r="R55">
        <v>0</v>
      </c>
      <c r="S55">
        <v>0</v>
      </c>
      <c r="T55">
        <v>24025</v>
      </c>
      <c r="U55">
        <v>6.9377394643359258</v>
      </c>
      <c r="V55">
        <v>5.3610579470521538</v>
      </c>
      <c r="W55">
        <v>4.7874732360737875</v>
      </c>
      <c r="X55">
        <v>4.6011966380194878</v>
      </c>
      <c r="Y55" s="3">
        <v>739.23150675680768</v>
      </c>
      <c r="Z55" s="3">
        <v>147.93803144878603</v>
      </c>
      <c r="AA55" s="3">
        <v>74.619295336949662</v>
      </c>
      <c r="AB55" s="3">
        <v>50.000000000170374</v>
      </c>
      <c r="AC55">
        <v>0</v>
      </c>
      <c r="AD55">
        <v>1</v>
      </c>
      <c r="AE55" s="6"/>
      <c r="AF55" s="1" t="s">
        <v>5</v>
      </c>
      <c r="AG55">
        <v>155</v>
      </c>
      <c r="AH55" s="189">
        <v>45640</v>
      </c>
      <c r="AI55">
        <f t="shared" si="105"/>
        <v>12</v>
      </c>
      <c r="AJ55">
        <v>155</v>
      </c>
      <c r="AK55">
        <v>0</v>
      </c>
      <c r="AL55">
        <v>1</v>
      </c>
      <c r="AM55">
        <v>0</v>
      </c>
      <c r="AN55">
        <v>0</v>
      </c>
      <c r="AO55">
        <v>0</v>
      </c>
      <c r="AP55">
        <v>0</v>
      </c>
      <c r="AQ55">
        <v>0</v>
      </c>
      <c r="AS55" s="37"/>
      <c r="AT55" s="37"/>
      <c r="AU55" s="6">
        <f t="shared" si="106"/>
        <v>0</v>
      </c>
      <c r="AV55" s="6">
        <f t="shared" si="107"/>
        <v>0</v>
      </c>
      <c r="AW55" s="6">
        <f t="shared" si="108"/>
        <v>0</v>
      </c>
      <c r="AX55" s="6">
        <f t="shared" si="109"/>
        <v>0</v>
      </c>
      <c r="AY55" s="193">
        <f t="shared" si="110"/>
        <v>5.6740334309306508</v>
      </c>
      <c r="AZ55" s="193">
        <f t="shared" si="111"/>
        <v>4.1745731882913786</v>
      </c>
      <c r="BA55" s="193">
        <f t="shared" si="112"/>
        <v>3.8150380693314694</v>
      </c>
      <c r="BB55" s="193">
        <f t="shared" si="113"/>
        <v>3.9040600573940507</v>
      </c>
      <c r="BC55" s="72">
        <f t="shared" si="114"/>
        <v>56312.210093717425</v>
      </c>
      <c r="BG55" s="3">
        <f t="shared" si="115"/>
        <v>6.7989846750492076</v>
      </c>
      <c r="BH55" s="6">
        <f t="shared" si="116"/>
        <v>0</v>
      </c>
      <c r="BI55" s="6">
        <f t="shared" si="117"/>
        <v>0</v>
      </c>
      <c r="BJ55" s="6">
        <f t="shared" si="118"/>
        <v>0</v>
      </c>
      <c r="BK55" s="193">
        <f t="shared" si="119"/>
        <v>5.697112666612492</v>
      </c>
      <c r="BL55" s="193">
        <f t="shared" si="120"/>
        <v>4.1745731882913786</v>
      </c>
      <c r="BM55" s="193">
        <f t="shared" si="121"/>
        <v>3.8150380693314694</v>
      </c>
      <c r="BN55" s="193">
        <f t="shared" si="122"/>
        <v>3.9040600573940507</v>
      </c>
      <c r="BO55" s="72">
        <f t="shared" si="123"/>
        <v>56325.540178883239</v>
      </c>
      <c r="BS55" s="3">
        <f t="shared" si="124"/>
        <v>6.7990060966074104</v>
      </c>
      <c r="BT55" s="6">
        <f t="shared" si="125"/>
        <v>0</v>
      </c>
      <c r="BU55" s="6">
        <f t="shared" si="126"/>
        <v>0</v>
      </c>
      <c r="BV55" s="6">
        <f t="shared" si="127"/>
        <v>0</v>
      </c>
      <c r="BW55" s="193">
        <f t="shared" si="128"/>
        <v>5.6971127384955347</v>
      </c>
      <c r="BX55" s="193">
        <f t="shared" si="129"/>
        <v>4.1745731882913786</v>
      </c>
      <c r="BY55" s="193">
        <f t="shared" si="266"/>
        <v>3.8150380693314694</v>
      </c>
      <c r="BZ55" s="193">
        <f t="shared" si="131"/>
        <v>3.9040600573940507</v>
      </c>
      <c r="CA55" s="72">
        <f t="shared" si="132"/>
        <v>56325.540178883239</v>
      </c>
      <c r="CE55" s="3">
        <f t="shared" si="133"/>
        <v>0</v>
      </c>
      <c r="CF55" s="6">
        <f t="shared" si="134"/>
        <v>5.3610579470521538</v>
      </c>
      <c r="CG55" s="6">
        <f t="shared" si="135"/>
        <v>0</v>
      </c>
      <c r="CH55" s="6">
        <f t="shared" si="136"/>
        <v>0</v>
      </c>
      <c r="CI55" s="193">
        <f t="shared" si="137"/>
        <v>5.6740334309306508</v>
      </c>
      <c r="CJ55" s="193">
        <f t="shared" si="138"/>
        <v>4.2538117097884207</v>
      </c>
      <c r="CK55" s="193">
        <f t="shared" si="267"/>
        <v>3.8150380693314694</v>
      </c>
      <c r="CL55" s="193">
        <f t="shared" si="140"/>
        <v>3.9040600573940507</v>
      </c>
      <c r="CM55" s="72">
        <f t="shared" si="141"/>
        <v>56509.660764020759</v>
      </c>
      <c r="CQ55" s="3">
        <f t="shared" si="142"/>
        <v>0</v>
      </c>
      <c r="CR55" s="6">
        <f t="shared" si="143"/>
        <v>5.361116252996422</v>
      </c>
      <c r="CS55" s="6">
        <f t="shared" si="144"/>
        <v>0</v>
      </c>
      <c r="CT55" s="6">
        <f t="shared" si="145"/>
        <v>0</v>
      </c>
      <c r="CU55" s="193">
        <f t="shared" si="146"/>
        <v>5.6740334309306508</v>
      </c>
      <c r="CV55" s="193">
        <f t="shared" si="147"/>
        <v>4.2538125383135803</v>
      </c>
      <c r="CW55" s="193">
        <f t="shared" si="268"/>
        <v>3.8150380693314694</v>
      </c>
      <c r="CX55" s="193">
        <f t="shared" si="149"/>
        <v>3.9040600573940507</v>
      </c>
      <c r="CY55" s="72">
        <f t="shared" si="150"/>
        <v>56509.662832198257</v>
      </c>
      <c r="DC55" s="3">
        <f t="shared" si="151"/>
        <v>0</v>
      </c>
      <c r="DD55" s="6">
        <f t="shared" si="152"/>
        <v>0</v>
      </c>
      <c r="DE55" s="6">
        <f t="shared" si="153"/>
        <v>5.0268468978774772</v>
      </c>
      <c r="DF55" s="6">
        <f t="shared" si="154"/>
        <v>0</v>
      </c>
      <c r="DG55" s="193">
        <f t="shared" si="155"/>
        <v>5.6740334309306508</v>
      </c>
      <c r="DH55" s="193">
        <f t="shared" si="156"/>
        <v>4.1745731882913786</v>
      </c>
      <c r="DI55" s="193">
        <f t="shared" si="269"/>
        <v>3.9200969388588707</v>
      </c>
      <c r="DJ55" s="193">
        <f t="shared" si="158"/>
        <v>3.9040600573940507</v>
      </c>
      <c r="DK55" s="72">
        <f t="shared" si="159"/>
        <v>56826.477340922815</v>
      </c>
      <c r="DO55" s="3">
        <f t="shared" si="160"/>
        <v>0</v>
      </c>
      <c r="DP55" s="6">
        <f t="shared" si="161"/>
        <v>0</v>
      </c>
      <c r="DQ55" s="6">
        <f t="shared" si="162"/>
        <v>4.7875656956232806</v>
      </c>
      <c r="DR55" s="6">
        <f t="shared" si="163"/>
        <v>0</v>
      </c>
      <c r="DS55" s="193">
        <f t="shared" si="164"/>
        <v>5.6740334309306508</v>
      </c>
      <c r="DT55" s="193">
        <f t="shared" si="165"/>
        <v>4.1745731882913786</v>
      </c>
      <c r="DU55" s="193">
        <f t="shared" si="270"/>
        <v>3.9153384945992986</v>
      </c>
      <c r="DV55" s="193">
        <f t="shared" si="167"/>
        <v>3.9040600573940507</v>
      </c>
      <c r="DW55" s="72">
        <f t="shared" si="168"/>
        <v>56803.083350634188</v>
      </c>
      <c r="EA55" s="3">
        <f t="shared" si="169"/>
        <v>0</v>
      </c>
      <c r="EB55" s="6">
        <f t="shared" si="170"/>
        <v>0</v>
      </c>
      <c r="EC55" s="6">
        <f t="shared" si="171"/>
        <v>0</v>
      </c>
      <c r="ED55" s="6">
        <f t="shared" si="172"/>
        <v>13.803589914058463</v>
      </c>
      <c r="EE55" s="193">
        <f t="shared" si="173"/>
        <v>5.6740334309306508</v>
      </c>
      <c r="EF55" s="193">
        <f t="shared" si="174"/>
        <v>4.1745731882913786</v>
      </c>
      <c r="EG55" s="193">
        <f t="shared" si="271"/>
        <v>3.8150380693314694</v>
      </c>
      <c r="EH55" s="193">
        <f t="shared" si="176"/>
        <v>4.1495746364839583</v>
      </c>
      <c r="EI55" s="72">
        <f t="shared" si="177"/>
        <v>58057.47675484373</v>
      </c>
      <c r="EM55" s="3">
        <f t="shared" si="178"/>
        <v>0</v>
      </c>
      <c r="EN55" s="6">
        <f t="shared" si="179"/>
        <v>0</v>
      </c>
      <c r="EO55" s="6">
        <f t="shared" si="180"/>
        <v>0</v>
      </c>
      <c r="EP55" s="6">
        <f t="shared" si="181"/>
        <v>4.6013102000562798</v>
      </c>
      <c r="EQ55" s="193">
        <f t="shared" si="182"/>
        <v>5.6740334309306508</v>
      </c>
      <c r="ER55" s="193">
        <f t="shared" si="183"/>
        <v>4.1745731882913786</v>
      </c>
      <c r="ES55" s="193">
        <f t="shared" si="272"/>
        <v>3.8150380693314694</v>
      </c>
      <c r="ET55" s="193">
        <f t="shared" si="185"/>
        <v>3.9927684288331391</v>
      </c>
      <c r="EU55" s="72">
        <f t="shared" si="186"/>
        <v>56936.665444719307</v>
      </c>
      <c r="EY55" s="3">
        <f t="shared" si="187"/>
        <v>6.7989846750492076</v>
      </c>
      <c r="EZ55" s="6">
        <f t="shared" si="188"/>
        <v>5.3610579470521538</v>
      </c>
      <c r="FA55" s="6">
        <f t="shared" si="189"/>
        <v>5.0268468978774772</v>
      </c>
      <c r="FB55" s="6">
        <f t="shared" si="190"/>
        <v>13.803589914058463</v>
      </c>
      <c r="FC55" s="193">
        <f t="shared" si="191"/>
        <v>5.697112666612492</v>
      </c>
      <c r="FD55" s="193">
        <f t="shared" si="192"/>
        <v>4.2538117097884207</v>
      </c>
      <c r="FE55" s="193">
        <f t="shared" si="273"/>
        <v>3.9200969388588707</v>
      </c>
      <c r="FF55" s="193">
        <f t="shared" si="194"/>
        <v>4.1495746364839583</v>
      </c>
      <c r="FG55" s="72">
        <f t="shared" si="195"/>
        <v>58807.029170811271</v>
      </c>
      <c r="FK55" s="3">
        <f t="shared" si="196"/>
        <v>6.9377608858941304</v>
      </c>
      <c r="FL55" s="6">
        <f t="shared" si="197"/>
        <v>5.361116252996422</v>
      </c>
      <c r="FM55" s="6">
        <f t="shared" si="198"/>
        <v>4.7875656956232806</v>
      </c>
      <c r="FN55" s="6">
        <f t="shared" si="199"/>
        <v>4.6013102000562798</v>
      </c>
      <c r="FO55" s="193">
        <f t="shared" si="200"/>
        <v>5.6975782412665561</v>
      </c>
      <c r="FP55" s="193">
        <f t="shared" si="201"/>
        <v>4.2538125383135803</v>
      </c>
      <c r="FQ55" s="193">
        <f t="shared" si="274"/>
        <v>3.9153384945992986</v>
      </c>
      <c r="FR55" s="193">
        <f t="shared" si="203"/>
        <v>3.9927684288331391</v>
      </c>
      <c r="FS55" s="205">
        <f t="shared" si="204"/>
        <v>57648.282996713453</v>
      </c>
      <c r="FW55" s="3">
        <f t="shared" si="205"/>
        <v>7.9784003839863145</v>
      </c>
      <c r="FX55" s="6">
        <f t="shared" si="206"/>
        <v>6.0579954801689331</v>
      </c>
      <c r="FY55" s="6">
        <f t="shared" si="207"/>
        <v>5.9364668127314966</v>
      </c>
      <c r="FZ55" s="6">
        <f t="shared" si="208"/>
        <v>5.4294120328629951</v>
      </c>
      <c r="GA55" s="193">
        <f t="shared" si="209"/>
        <v>5.7010625504659931</v>
      </c>
      <c r="GB55" s="193">
        <f t="shared" si="210"/>
        <v>4.2636664507715309</v>
      </c>
      <c r="GC55" s="193">
        <f t="shared" si="275"/>
        <v>3.9379821461957367</v>
      </c>
      <c r="GD55" s="193">
        <f t="shared" si="212"/>
        <v>4.0079302005360624</v>
      </c>
      <c r="GE55" s="72">
        <f t="shared" si="213"/>
        <v>57897.590984949369</v>
      </c>
      <c r="GI55" s="3">
        <f t="shared" si="214"/>
        <v>7.6315134107695188</v>
      </c>
      <c r="GJ55" s="6">
        <f t="shared" si="215"/>
        <v>5.8971637417573692</v>
      </c>
      <c r="GK55" s="6">
        <f t="shared" si="216"/>
        <v>5.2662205596811669</v>
      </c>
      <c r="GL55" s="6">
        <f t="shared" si="217"/>
        <v>5.0613163018214369</v>
      </c>
      <c r="GM55" s="193">
        <f t="shared" si="218"/>
        <v>5.6999024385837416</v>
      </c>
      <c r="GN55" s="193">
        <f t="shared" si="219"/>
        <v>4.2614008842805484</v>
      </c>
      <c r="GO55" s="193">
        <f t="shared" si="276"/>
        <v>3.9248346731712971</v>
      </c>
      <c r="GP55" s="193">
        <f t="shared" si="221"/>
        <v>4.0012190759991313</v>
      </c>
      <c r="GQ55" s="72">
        <f t="shared" si="222"/>
        <v>57777.059473415284</v>
      </c>
      <c r="GU55" s="3">
        <f t="shared" si="223"/>
        <v>9.019061303636704</v>
      </c>
      <c r="GV55" s="6">
        <f t="shared" si="224"/>
        <v>6.4332695364625847</v>
      </c>
      <c r="GW55" s="6">
        <f t="shared" si="225"/>
        <v>6.2237152068959238</v>
      </c>
      <c r="GX55" s="6">
        <f t="shared" si="226"/>
        <v>5.7514957975243597</v>
      </c>
      <c r="GY55" s="193">
        <f t="shared" si="227"/>
        <v>5.704534832748239</v>
      </c>
      <c r="GZ55" s="193">
        <f t="shared" si="228"/>
        <v>4.2689328967435287</v>
      </c>
      <c r="HA55" s="193">
        <f t="shared" si="277"/>
        <v>3.9435642895155425</v>
      </c>
      <c r="HB55" s="193">
        <f t="shared" si="230"/>
        <v>4.01376571408814</v>
      </c>
      <c r="HC55" s="205">
        <f t="shared" si="231"/>
        <v>57983.154203427985</v>
      </c>
      <c r="HG55" s="3">
        <f t="shared" si="37"/>
        <v>7.9784003839863145</v>
      </c>
      <c r="HH55" s="6">
        <f t="shared" si="38"/>
        <v>0</v>
      </c>
      <c r="HI55" s="6">
        <f t="shared" si="39"/>
        <v>0</v>
      </c>
      <c r="HJ55" s="6">
        <f t="shared" si="40"/>
        <v>0</v>
      </c>
      <c r="HK55" s="193">
        <f t="shared" si="232"/>
        <v>5.7010625504659931</v>
      </c>
      <c r="HL55" s="193">
        <f t="shared" si="232"/>
        <v>4.1745731882913786</v>
      </c>
      <c r="HM55" s="193">
        <f t="shared" si="232"/>
        <v>3.8150380693314694</v>
      </c>
      <c r="HN55" s="193">
        <f t="shared" si="232"/>
        <v>3.9040600573940507</v>
      </c>
      <c r="HO55" s="212">
        <f t="shared" si="233"/>
        <v>56327.821865626182</v>
      </c>
      <c r="HS55" s="3">
        <f t="shared" si="41"/>
        <v>7.6315134107695188</v>
      </c>
      <c r="HT55" s="6">
        <f t="shared" si="42"/>
        <v>0</v>
      </c>
      <c r="HU55" s="6">
        <f t="shared" si="43"/>
        <v>0</v>
      </c>
      <c r="HV55" s="6">
        <f t="shared" si="44"/>
        <v>0</v>
      </c>
      <c r="HW55" s="193">
        <f t="shared" si="234"/>
        <v>5.6999024385837416</v>
      </c>
      <c r="HX55" s="193">
        <f t="shared" si="234"/>
        <v>4.1745731882913786</v>
      </c>
      <c r="HY55" s="193">
        <f t="shared" si="234"/>
        <v>3.8150380693314694</v>
      </c>
      <c r="HZ55" s="193">
        <f t="shared" si="234"/>
        <v>3.9040600573940507</v>
      </c>
      <c r="IA55" s="212">
        <f t="shared" si="235"/>
        <v>56327.151706738827</v>
      </c>
      <c r="IE55" s="3">
        <f t="shared" si="45"/>
        <v>9.019061303636704</v>
      </c>
      <c r="IF55" s="6">
        <f t="shared" si="46"/>
        <v>0</v>
      </c>
      <c r="IG55" s="6">
        <f t="shared" si="47"/>
        <v>0</v>
      </c>
      <c r="IH55" s="6">
        <f t="shared" si="48"/>
        <v>0</v>
      </c>
      <c r="II55" s="193">
        <f t="shared" si="236"/>
        <v>5.704534832748239</v>
      </c>
      <c r="IJ55" s="193">
        <f t="shared" si="236"/>
        <v>4.1745731882913786</v>
      </c>
      <c r="IK55" s="193">
        <f t="shared" si="236"/>
        <v>3.8150380693314694</v>
      </c>
      <c r="IL55" s="193">
        <f t="shared" si="236"/>
        <v>3.9040600573940507</v>
      </c>
      <c r="IM55" s="205">
        <f t="shared" si="237"/>
        <v>56329.827737768137</v>
      </c>
      <c r="IQ55" s="3">
        <f t="shared" si="49"/>
        <v>0</v>
      </c>
      <c r="IR55" s="6">
        <f t="shared" si="50"/>
        <v>6.0579954801689331</v>
      </c>
      <c r="IS55" s="6">
        <f t="shared" si="51"/>
        <v>0</v>
      </c>
      <c r="IT55" s="6">
        <f t="shared" si="52"/>
        <v>0</v>
      </c>
      <c r="IU55" s="193">
        <f t="shared" si="238"/>
        <v>5.6740334309306508</v>
      </c>
      <c r="IV55" s="193">
        <f t="shared" si="238"/>
        <v>4.2636664507715309</v>
      </c>
      <c r="IW55" s="193">
        <f t="shared" si="238"/>
        <v>3.8150380693314694</v>
      </c>
      <c r="IX55" s="193">
        <f t="shared" si="238"/>
        <v>3.9040600573940507</v>
      </c>
      <c r="IY55" s="212">
        <f t="shared" si="239"/>
        <v>56534.265677156189</v>
      </c>
      <c r="JC55" s="3">
        <f t="shared" si="53"/>
        <v>0</v>
      </c>
      <c r="JD55" s="6">
        <f t="shared" si="54"/>
        <v>5.8971637417573692</v>
      </c>
      <c r="JE55" s="6">
        <f t="shared" si="55"/>
        <v>0</v>
      </c>
      <c r="JF55" s="6">
        <f t="shared" si="56"/>
        <v>0</v>
      </c>
      <c r="JG55" s="193">
        <f t="shared" si="240"/>
        <v>5.6740334309306508</v>
      </c>
      <c r="JH55" s="193">
        <f t="shared" si="240"/>
        <v>4.2614008842805484</v>
      </c>
      <c r="JI55" s="193">
        <f t="shared" si="240"/>
        <v>3.8150380693314694</v>
      </c>
      <c r="JJ55" s="193">
        <f t="shared" si="240"/>
        <v>3.9040600573940507</v>
      </c>
      <c r="JK55" s="212">
        <f t="shared" si="241"/>
        <v>56528.608155466485</v>
      </c>
      <c r="JO55" s="3">
        <f t="shared" si="57"/>
        <v>0</v>
      </c>
      <c r="JP55" s="6">
        <f t="shared" si="58"/>
        <v>6.4332695364625847</v>
      </c>
      <c r="JQ55" s="6">
        <f t="shared" si="59"/>
        <v>0</v>
      </c>
      <c r="JR55" s="6">
        <f t="shared" si="60"/>
        <v>0</v>
      </c>
      <c r="JS55" s="193">
        <f t="shared" si="242"/>
        <v>5.6740334309306508</v>
      </c>
      <c r="JT55" s="193">
        <f t="shared" si="242"/>
        <v>4.2689328967435287</v>
      </c>
      <c r="JU55" s="193">
        <f t="shared" si="242"/>
        <v>3.8150380693314694</v>
      </c>
      <c r="JV55" s="193">
        <f t="shared" si="242"/>
        <v>3.9040600573940507</v>
      </c>
      <c r="JW55" s="205">
        <f t="shared" si="243"/>
        <v>56547.419115602934</v>
      </c>
      <c r="KA55" s="3">
        <f t="shared" si="61"/>
        <v>0</v>
      </c>
      <c r="KB55" s="6">
        <f t="shared" si="62"/>
        <v>0</v>
      </c>
      <c r="KC55" s="6">
        <f t="shared" si="63"/>
        <v>5.9364668127314966</v>
      </c>
      <c r="KD55" s="6">
        <f t="shared" si="64"/>
        <v>0</v>
      </c>
      <c r="KE55" s="193">
        <f t="shared" si="244"/>
        <v>5.6740334309306508</v>
      </c>
      <c r="KF55" s="193">
        <f t="shared" si="244"/>
        <v>4.1745731882913786</v>
      </c>
      <c r="KG55" s="193">
        <f t="shared" si="244"/>
        <v>3.9379821461957367</v>
      </c>
      <c r="KH55" s="193">
        <f t="shared" si="244"/>
        <v>3.9040600573940507</v>
      </c>
      <c r="KI55" s="212">
        <f t="shared" si="245"/>
        <v>56914.492771513309</v>
      </c>
      <c r="KM55" s="3">
        <f t="shared" si="65"/>
        <v>0</v>
      </c>
      <c r="KN55" s="6">
        <f t="shared" si="66"/>
        <v>0</v>
      </c>
      <c r="KO55" s="6">
        <f t="shared" si="67"/>
        <v>5.2662205596811669</v>
      </c>
      <c r="KP55" s="6">
        <f t="shared" si="68"/>
        <v>0</v>
      </c>
      <c r="KQ55" s="193">
        <f t="shared" si="246"/>
        <v>5.6740334309306508</v>
      </c>
      <c r="KR55" s="193">
        <f t="shared" si="246"/>
        <v>4.1745731882913786</v>
      </c>
      <c r="KS55" s="193">
        <f t="shared" si="246"/>
        <v>3.9248346731712971</v>
      </c>
      <c r="KT55" s="193">
        <f t="shared" si="246"/>
        <v>3.9040600573940507</v>
      </c>
      <c r="KU55" s="212">
        <f t="shared" si="247"/>
        <v>56849.779086531045</v>
      </c>
      <c r="KY55" s="3">
        <f t="shared" si="69"/>
        <v>0</v>
      </c>
      <c r="KZ55" s="6">
        <f t="shared" si="70"/>
        <v>0</v>
      </c>
      <c r="LA55" s="6">
        <f t="shared" si="71"/>
        <v>6.2237152068959238</v>
      </c>
      <c r="LB55" s="6">
        <f t="shared" si="72"/>
        <v>0</v>
      </c>
      <c r="LC55" s="193">
        <f t="shared" si="248"/>
        <v>5.6740334309306508</v>
      </c>
      <c r="LD55" s="193">
        <f t="shared" si="248"/>
        <v>4.1745731882913786</v>
      </c>
      <c r="LE55" s="193">
        <f t="shared" si="248"/>
        <v>3.9435642895155425</v>
      </c>
      <c r="LF55" s="193">
        <f t="shared" si="248"/>
        <v>3.9040600573940507</v>
      </c>
      <c r="LG55" s="205">
        <f t="shared" si="249"/>
        <v>56941.991128107584</v>
      </c>
      <c r="LK55" s="3">
        <f t="shared" si="73"/>
        <v>0</v>
      </c>
      <c r="LL55" s="6">
        <f t="shared" si="74"/>
        <v>0</v>
      </c>
      <c r="LM55" s="6">
        <f t="shared" si="75"/>
        <v>0</v>
      </c>
      <c r="LN55" s="6">
        <f t="shared" si="76"/>
        <v>5.4294120328629951</v>
      </c>
      <c r="LO55" s="193">
        <f t="shared" si="250"/>
        <v>5.6740334309306508</v>
      </c>
      <c r="LP55" s="193">
        <f t="shared" si="250"/>
        <v>4.1745731882913786</v>
      </c>
      <c r="LQ55" s="193">
        <f t="shared" si="250"/>
        <v>3.8150380693314694</v>
      </c>
      <c r="LR55" s="193">
        <f t="shared" si="250"/>
        <v>4.0079302005360624</v>
      </c>
      <c r="LS55" s="212">
        <f t="shared" si="251"/>
        <v>57044.086305860277</v>
      </c>
      <c r="LW55" s="3">
        <f t="shared" si="77"/>
        <v>0</v>
      </c>
      <c r="LX55" s="6">
        <f t="shared" si="78"/>
        <v>0</v>
      </c>
      <c r="LY55" s="6">
        <f t="shared" si="79"/>
        <v>0</v>
      </c>
      <c r="LZ55" s="6">
        <f t="shared" si="80"/>
        <v>5.0613163018214369</v>
      </c>
      <c r="MA55" s="193">
        <f t="shared" si="252"/>
        <v>5.6740334309306508</v>
      </c>
      <c r="MB55" s="193">
        <f t="shared" si="252"/>
        <v>4.1745731882913786</v>
      </c>
      <c r="MC55" s="193">
        <f t="shared" si="252"/>
        <v>3.8150380693314694</v>
      </c>
      <c r="MD55" s="193">
        <f t="shared" si="252"/>
        <v>4.0012190759991313</v>
      </c>
      <c r="ME55" s="212">
        <f t="shared" si="253"/>
        <v>56996.513140110132</v>
      </c>
      <c r="MI55" s="3">
        <f t="shared" si="81"/>
        <v>0</v>
      </c>
      <c r="MJ55" s="6">
        <f t="shared" si="82"/>
        <v>0</v>
      </c>
      <c r="MK55" s="6">
        <f t="shared" si="83"/>
        <v>0</v>
      </c>
      <c r="ML55" s="6">
        <f t="shared" si="84"/>
        <v>5.7514957975243597</v>
      </c>
      <c r="MM55" s="193">
        <f t="shared" si="254"/>
        <v>5.6740334309306508</v>
      </c>
      <c r="MN55" s="193">
        <f t="shared" si="254"/>
        <v>4.1745731882913786</v>
      </c>
      <c r="MO55" s="193">
        <f t="shared" si="254"/>
        <v>3.8150380693314694</v>
      </c>
      <c r="MP55" s="193">
        <f t="shared" si="254"/>
        <v>4.01376571408814</v>
      </c>
      <c r="MQ55" s="205">
        <f t="shared" si="255"/>
        <v>57085.484799261052</v>
      </c>
      <c r="MT55" s="3">
        <f t="shared" si="85"/>
        <v>6.5908524911191293</v>
      </c>
      <c r="MU55" s="6">
        <f t="shared" si="86"/>
        <v>5.3610579470521538</v>
      </c>
      <c r="MV55" s="6">
        <f t="shared" si="87"/>
        <v>5.5055942214848548</v>
      </c>
      <c r="MW55" s="6">
        <f t="shared" si="88"/>
        <v>5.5214359656233851</v>
      </c>
      <c r="MX55" s="193">
        <f t="shared" si="256"/>
        <v>5.6964140058543142</v>
      </c>
      <c r="MY55" s="193">
        <f t="shared" si="256"/>
        <v>4.2538117097884207</v>
      </c>
      <c r="MZ55" s="193">
        <f t="shared" si="256"/>
        <v>3.9295500671582446</v>
      </c>
      <c r="NA55" s="193">
        <f t="shared" si="256"/>
        <v>4.0096009678351194</v>
      </c>
      <c r="NB55" s="212">
        <f t="shared" si="257"/>
        <v>57839.437302350627</v>
      </c>
      <c r="NF55" s="3">
        <f t="shared" si="89"/>
        <v>6.5908524911191284</v>
      </c>
      <c r="NG55" s="6">
        <f t="shared" si="90"/>
        <v>0</v>
      </c>
      <c r="NH55" s="6">
        <f t="shared" si="91"/>
        <v>0</v>
      </c>
      <c r="NI55" s="6">
        <f t="shared" si="92"/>
        <v>0</v>
      </c>
      <c r="NJ55" s="193">
        <f t="shared" si="258"/>
        <v>5.6964140058543142</v>
      </c>
      <c r="NK55" s="193">
        <f t="shared" si="258"/>
        <v>4.1745731882913786</v>
      </c>
      <c r="NL55" s="193">
        <f t="shared" si="258"/>
        <v>3.8150380693314694</v>
      </c>
      <c r="NM55" s="193">
        <f t="shared" si="258"/>
        <v>3.9040600573940507</v>
      </c>
      <c r="NN55" s="212">
        <f t="shared" si="259"/>
        <v>56325.136600689359</v>
      </c>
      <c r="NR55" s="3">
        <f t="shared" si="93"/>
        <v>0</v>
      </c>
      <c r="NS55" s="6">
        <f t="shared" si="94"/>
        <v>5.3610579470521538</v>
      </c>
      <c r="NT55" s="6">
        <f t="shared" si="95"/>
        <v>0</v>
      </c>
      <c r="NU55" s="6">
        <f t="shared" si="96"/>
        <v>0</v>
      </c>
      <c r="NV55" s="193">
        <f t="shared" si="260"/>
        <v>5.6740334309306508</v>
      </c>
      <c r="NW55" s="193">
        <f t="shared" si="260"/>
        <v>4.2538117097884207</v>
      </c>
      <c r="NX55" s="193">
        <f t="shared" si="260"/>
        <v>3.8150380693314694</v>
      </c>
      <c r="NY55" s="193">
        <f t="shared" si="260"/>
        <v>3.9040600573940507</v>
      </c>
      <c r="NZ55" s="212">
        <f t="shared" si="261"/>
        <v>56509.660764020759</v>
      </c>
      <c r="OD55" s="3">
        <f t="shared" si="97"/>
        <v>0</v>
      </c>
      <c r="OE55" s="6">
        <f t="shared" si="98"/>
        <v>0</v>
      </c>
      <c r="OF55" s="6">
        <f t="shared" si="99"/>
        <v>5.5055942214848548</v>
      </c>
      <c r="OG55" s="6">
        <f t="shared" si="100"/>
        <v>0</v>
      </c>
      <c r="OH55" s="193">
        <f t="shared" si="262"/>
        <v>5.6740334309306508</v>
      </c>
      <c r="OI55" s="193">
        <f t="shared" si="262"/>
        <v>4.1745731882913786</v>
      </c>
      <c r="OJ55" s="193">
        <f t="shared" si="262"/>
        <v>3.9295500671582446</v>
      </c>
      <c r="OK55" s="193">
        <f t="shared" si="262"/>
        <v>3.9040600573940507</v>
      </c>
      <c r="OL55" s="212">
        <f t="shared" si="263"/>
        <v>56872.980442441534</v>
      </c>
      <c r="OP55" s="3">
        <f t="shared" si="101"/>
        <v>0</v>
      </c>
      <c r="OQ55" s="6">
        <f t="shared" si="102"/>
        <v>0</v>
      </c>
      <c r="OR55" s="6">
        <f t="shared" si="103"/>
        <v>0</v>
      </c>
      <c r="OS55" s="6">
        <f t="shared" si="104"/>
        <v>5.5214359656233851</v>
      </c>
      <c r="OT55" s="193">
        <f t="shared" si="264"/>
        <v>5.6740334309306508</v>
      </c>
      <c r="OU55" s="193">
        <f t="shared" si="264"/>
        <v>4.1745731882913786</v>
      </c>
      <c r="OV55" s="193">
        <f t="shared" si="264"/>
        <v>3.8150380693314694</v>
      </c>
      <c r="OW55" s="193">
        <f t="shared" si="264"/>
        <v>4.0096009678351194</v>
      </c>
      <c r="OX55" s="232">
        <f t="shared" si="265"/>
        <v>57055.936050258133</v>
      </c>
    </row>
    <row r="56" spans="1:414" x14ac:dyDescent="0.2">
      <c r="B56" s="81">
        <v>45647</v>
      </c>
      <c r="C56">
        <v>156</v>
      </c>
      <c r="D56">
        <v>11.183137850386732</v>
      </c>
      <c r="E56">
        <v>0</v>
      </c>
      <c r="F56">
        <v>0</v>
      </c>
      <c r="G56">
        <v>0</v>
      </c>
      <c r="H56">
        <v>0</v>
      </c>
      <c r="I56">
        <v>0</v>
      </c>
      <c r="J56">
        <v>0</v>
      </c>
      <c r="K56">
        <v>0</v>
      </c>
      <c r="L56">
        <v>0</v>
      </c>
      <c r="M56">
        <v>0</v>
      </c>
      <c r="N56">
        <v>1</v>
      </c>
      <c r="O56">
        <v>0</v>
      </c>
      <c r="P56">
        <v>0</v>
      </c>
      <c r="Q56">
        <v>0</v>
      </c>
      <c r="R56">
        <v>0</v>
      </c>
      <c r="S56">
        <v>0</v>
      </c>
      <c r="T56">
        <v>24336</v>
      </c>
      <c r="U56">
        <v>6.9449000856481469</v>
      </c>
      <c r="V56">
        <v>5.3679810137708248</v>
      </c>
      <c r="W56">
        <v>4.7936723713605813</v>
      </c>
      <c r="X56">
        <v>4.6011966380179485</v>
      </c>
      <c r="Y56" s="3">
        <v>746.63656553337205</v>
      </c>
      <c r="Z56" s="3">
        <v>149.41741434286433</v>
      </c>
      <c r="AA56" s="3">
        <v>75.365488290319163</v>
      </c>
      <c r="AB56" s="3">
        <v>50.000000000017039</v>
      </c>
      <c r="AC56">
        <v>0</v>
      </c>
      <c r="AD56">
        <v>1</v>
      </c>
      <c r="AE56" s="6"/>
      <c r="AF56" s="1" t="s">
        <v>5</v>
      </c>
      <c r="AG56">
        <v>156</v>
      </c>
      <c r="AH56" s="189">
        <v>45647</v>
      </c>
      <c r="AI56">
        <f t="shared" si="105"/>
        <v>12</v>
      </c>
      <c r="AJ56">
        <v>156</v>
      </c>
      <c r="AK56">
        <v>0</v>
      </c>
      <c r="AL56">
        <v>1</v>
      </c>
      <c r="AM56">
        <v>0</v>
      </c>
      <c r="AN56">
        <v>0</v>
      </c>
      <c r="AO56">
        <v>0</v>
      </c>
      <c r="AP56">
        <v>0</v>
      </c>
      <c r="AQ56">
        <v>0</v>
      </c>
      <c r="AS56" s="37"/>
      <c r="AT56" s="37"/>
      <c r="AU56" s="6">
        <f t="shared" si="106"/>
        <v>0</v>
      </c>
      <c r="AV56" s="6">
        <f t="shared" si="107"/>
        <v>0</v>
      </c>
      <c r="AW56" s="6">
        <f t="shared" si="108"/>
        <v>0</v>
      </c>
      <c r="AX56" s="6">
        <f t="shared" si="109"/>
        <v>0</v>
      </c>
      <c r="AY56" s="193">
        <f t="shared" si="110"/>
        <v>5.6740334309306508</v>
      </c>
      <c r="AZ56" s="193">
        <f t="shared" si="111"/>
        <v>4.1745731882913786</v>
      </c>
      <c r="BA56" s="193">
        <f t="shared" si="112"/>
        <v>3.8150380693314694</v>
      </c>
      <c r="BB56" s="193">
        <f t="shared" si="113"/>
        <v>3.9040600573940507</v>
      </c>
      <c r="BC56" s="72">
        <f t="shared" si="114"/>
        <v>56312.210093717425</v>
      </c>
      <c r="BG56" s="3">
        <f t="shared" si="115"/>
        <v>6.8060020839351836</v>
      </c>
      <c r="BH56" s="6">
        <f t="shared" si="116"/>
        <v>0</v>
      </c>
      <c r="BI56" s="6">
        <f t="shared" si="117"/>
        <v>0</v>
      </c>
      <c r="BJ56" s="6">
        <f t="shared" si="118"/>
        <v>0</v>
      </c>
      <c r="BK56" s="193">
        <f t="shared" si="119"/>
        <v>5.6971362142355559</v>
      </c>
      <c r="BL56" s="193">
        <f t="shared" si="120"/>
        <v>4.1745731882913786</v>
      </c>
      <c r="BM56" s="193">
        <f t="shared" si="121"/>
        <v>3.8150380693314694</v>
      </c>
      <c r="BN56" s="193">
        <f t="shared" si="122"/>
        <v>3.9040600573940507</v>
      </c>
      <c r="BO56" s="72">
        <f t="shared" si="123"/>
        <v>56325.553781110451</v>
      </c>
      <c r="BS56" s="3">
        <f t="shared" si="124"/>
        <v>6.8060235276031342</v>
      </c>
      <c r="BT56" s="6">
        <f t="shared" si="125"/>
        <v>0</v>
      </c>
      <c r="BU56" s="6">
        <f t="shared" si="126"/>
        <v>0</v>
      </c>
      <c r="BV56" s="6">
        <f t="shared" si="127"/>
        <v>0</v>
      </c>
      <c r="BW56" s="193">
        <f t="shared" si="128"/>
        <v>5.6971362861910961</v>
      </c>
      <c r="BX56" s="193">
        <f t="shared" si="129"/>
        <v>4.1745731882913786</v>
      </c>
      <c r="BY56" s="193">
        <f t="shared" si="266"/>
        <v>3.8150380693314694</v>
      </c>
      <c r="BZ56" s="193">
        <f t="shared" si="131"/>
        <v>3.9040600573940507</v>
      </c>
      <c r="CA56" s="72">
        <f t="shared" si="132"/>
        <v>56325.553781110451</v>
      </c>
      <c r="CE56" s="3">
        <f t="shared" si="133"/>
        <v>0</v>
      </c>
      <c r="CF56" s="6">
        <f t="shared" si="134"/>
        <v>5.3679810137708248</v>
      </c>
      <c r="CG56" s="6">
        <f t="shared" si="135"/>
        <v>0</v>
      </c>
      <c r="CH56" s="6">
        <f t="shared" si="136"/>
        <v>0</v>
      </c>
      <c r="CI56" s="193">
        <f t="shared" si="137"/>
        <v>5.6740334309306508</v>
      </c>
      <c r="CJ56" s="193">
        <f t="shared" si="138"/>
        <v>4.2539100814943991</v>
      </c>
      <c r="CK56" s="193">
        <f t="shared" si="267"/>
        <v>3.8150380693314694</v>
      </c>
      <c r="CL56" s="193">
        <f t="shared" si="140"/>
        <v>3.9040600573940507</v>
      </c>
      <c r="CM56" s="72">
        <f t="shared" si="141"/>
        <v>56509.906321540249</v>
      </c>
      <c r="CQ56" s="3">
        <f t="shared" si="142"/>
        <v>0</v>
      </c>
      <c r="CR56" s="6">
        <f t="shared" si="143"/>
        <v>5.368039395009176</v>
      </c>
      <c r="CS56" s="6">
        <f t="shared" si="144"/>
        <v>0</v>
      </c>
      <c r="CT56" s="6">
        <f t="shared" si="145"/>
        <v>0</v>
      </c>
      <c r="CU56" s="193">
        <f t="shared" si="146"/>
        <v>5.6740334309306508</v>
      </c>
      <c r="CV56" s="193">
        <f t="shared" si="147"/>
        <v>4.2539109110078783</v>
      </c>
      <c r="CW56" s="193">
        <f t="shared" si="268"/>
        <v>3.8150380693314694</v>
      </c>
      <c r="CX56" s="193">
        <f t="shared" si="149"/>
        <v>3.9040600573940507</v>
      </c>
      <c r="CY56" s="72">
        <f t="shared" si="150"/>
        <v>56509.908392193822</v>
      </c>
      <c r="DC56" s="3">
        <f t="shared" si="151"/>
        <v>0</v>
      </c>
      <c r="DD56" s="6">
        <f t="shared" si="152"/>
        <v>0</v>
      </c>
      <c r="DE56" s="6">
        <f t="shared" si="153"/>
        <v>5.0333559899286104</v>
      </c>
      <c r="DF56" s="6">
        <f t="shared" si="154"/>
        <v>0</v>
      </c>
      <c r="DG56" s="193">
        <f t="shared" si="155"/>
        <v>5.6740334309306508</v>
      </c>
      <c r="DH56" s="193">
        <f t="shared" si="156"/>
        <v>4.1745731882913786</v>
      </c>
      <c r="DI56" s="193">
        <f t="shared" si="269"/>
        <v>3.9202260655149459</v>
      </c>
      <c r="DJ56" s="193">
        <f t="shared" si="158"/>
        <v>3.9040600573940507</v>
      </c>
      <c r="DK56" s="72">
        <f t="shared" si="159"/>
        <v>56827.112301934103</v>
      </c>
      <c r="DO56" s="3">
        <f t="shared" si="160"/>
        <v>0</v>
      </c>
      <c r="DP56" s="6">
        <f t="shared" si="161"/>
        <v>0</v>
      </c>
      <c r="DQ56" s="6">
        <f t="shared" si="162"/>
        <v>4.7937649506327817</v>
      </c>
      <c r="DR56" s="6">
        <f t="shared" si="163"/>
        <v>0</v>
      </c>
      <c r="DS56" s="193">
        <f t="shared" si="164"/>
        <v>5.6740334309306508</v>
      </c>
      <c r="DT56" s="193">
        <f t="shared" si="165"/>
        <v>4.1745731882913786</v>
      </c>
      <c r="DU56" s="193">
        <f t="shared" si="270"/>
        <v>3.9154620616742046</v>
      </c>
      <c r="DV56" s="193">
        <f t="shared" si="167"/>
        <v>3.9040600573940507</v>
      </c>
      <c r="DW56" s="72">
        <f t="shared" si="168"/>
        <v>56803.690722948253</v>
      </c>
      <c r="EA56" s="3">
        <f t="shared" si="169"/>
        <v>0</v>
      </c>
      <c r="EB56" s="6">
        <f t="shared" si="170"/>
        <v>0</v>
      </c>
      <c r="EC56" s="6">
        <f t="shared" si="171"/>
        <v>0</v>
      </c>
      <c r="ED56" s="6">
        <f t="shared" si="172"/>
        <v>13.803589914053845</v>
      </c>
      <c r="EE56" s="193">
        <f t="shared" si="173"/>
        <v>5.6740334309306508</v>
      </c>
      <c r="EF56" s="193">
        <f t="shared" si="174"/>
        <v>4.1745731882913786</v>
      </c>
      <c r="EG56" s="193">
        <f t="shared" si="271"/>
        <v>3.8150380693314694</v>
      </c>
      <c r="EH56" s="193">
        <f t="shared" si="176"/>
        <v>4.1495746364838855</v>
      </c>
      <c r="EI56" s="72">
        <f t="shared" si="177"/>
        <v>58057.476754843214</v>
      </c>
      <c r="EM56" s="3">
        <f t="shared" si="178"/>
        <v>0</v>
      </c>
      <c r="EN56" s="6">
        <f t="shared" si="179"/>
        <v>0</v>
      </c>
      <c r="EO56" s="6">
        <f t="shared" si="180"/>
        <v>0</v>
      </c>
      <c r="EP56" s="6">
        <f t="shared" si="181"/>
        <v>4.6013102000547406</v>
      </c>
      <c r="EQ56" s="193">
        <f t="shared" si="182"/>
        <v>5.6740334309306508</v>
      </c>
      <c r="ER56" s="193">
        <f t="shared" si="183"/>
        <v>4.1745731882913786</v>
      </c>
      <c r="ES56" s="193">
        <f t="shared" si="272"/>
        <v>3.8150380693314694</v>
      </c>
      <c r="ET56" s="193">
        <f t="shared" si="185"/>
        <v>3.9927684288331107</v>
      </c>
      <c r="EU56" s="72">
        <f t="shared" si="186"/>
        <v>56936.665444719103</v>
      </c>
      <c r="EY56" s="3">
        <f t="shared" si="187"/>
        <v>6.8060020839351836</v>
      </c>
      <c r="EZ56" s="6">
        <f t="shared" si="188"/>
        <v>5.3679810137708248</v>
      </c>
      <c r="FA56" s="6">
        <f t="shared" si="189"/>
        <v>5.0333559899286104</v>
      </c>
      <c r="FB56" s="6">
        <f t="shared" si="190"/>
        <v>13.803589914053845</v>
      </c>
      <c r="FC56" s="193">
        <f t="shared" si="191"/>
        <v>5.6971362142355559</v>
      </c>
      <c r="FD56" s="193">
        <f t="shared" si="192"/>
        <v>4.2539100814943991</v>
      </c>
      <c r="FE56" s="193">
        <f t="shared" si="273"/>
        <v>3.9202260655149459</v>
      </c>
      <c r="FF56" s="193">
        <f t="shared" si="194"/>
        <v>4.1495746364838855</v>
      </c>
      <c r="FG56" s="72">
        <f t="shared" si="195"/>
        <v>58807.956006966568</v>
      </c>
      <c r="FK56" s="3">
        <f t="shared" si="196"/>
        <v>6.9449215293160984</v>
      </c>
      <c r="FL56" s="6">
        <f t="shared" si="197"/>
        <v>5.368039395009176</v>
      </c>
      <c r="FM56" s="6">
        <f t="shared" si="198"/>
        <v>4.7937649506327817</v>
      </c>
      <c r="FN56" s="6">
        <f t="shared" si="199"/>
        <v>4.6013102000547406</v>
      </c>
      <c r="FO56" s="193">
        <f t="shared" si="200"/>
        <v>5.6976022583375636</v>
      </c>
      <c r="FP56" s="193">
        <f t="shared" si="201"/>
        <v>4.2539109110078783</v>
      </c>
      <c r="FQ56" s="193">
        <f t="shared" si="274"/>
        <v>3.9154620616742046</v>
      </c>
      <c r="FR56" s="193">
        <f t="shared" si="203"/>
        <v>3.9927684288331107</v>
      </c>
      <c r="FS56" s="205">
        <f t="shared" si="204"/>
        <v>57649.164116314569</v>
      </c>
      <c r="FW56" s="3">
        <f t="shared" si="205"/>
        <v>7.986635098495368</v>
      </c>
      <c r="FX56" s="6">
        <f t="shared" si="206"/>
        <v>6.0658185455610312</v>
      </c>
      <c r="FY56" s="6">
        <f t="shared" si="207"/>
        <v>5.9441537404871205</v>
      </c>
      <c r="FZ56" s="6">
        <f t="shared" si="208"/>
        <v>5.4294120328611788</v>
      </c>
      <c r="GA56" s="193">
        <f t="shared" si="209"/>
        <v>5.7010900738965402</v>
      </c>
      <c r="GB56" s="193">
        <f t="shared" si="210"/>
        <v>4.2637765200822342</v>
      </c>
      <c r="GC56" s="193">
        <f t="shared" si="275"/>
        <v>3.9381319339664071</v>
      </c>
      <c r="GD56" s="193">
        <f t="shared" si="212"/>
        <v>4.0079302005360296</v>
      </c>
      <c r="GE56" s="72">
        <f t="shared" si="213"/>
        <v>57898.639280076328</v>
      </c>
      <c r="GI56" s="3">
        <f t="shared" si="214"/>
        <v>7.6393900942129624</v>
      </c>
      <c r="GJ56" s="6">
        <f t="shared" si="215"/>
        <v>5.9047791151479077</v>
      </c>
      <c r="GK56" s="6">
        <f t="shared" si="216"/>
        <v>5.2730396084966396</v>
      </c>
      <c r="GL56" s="6">
        <f t="shared" si="217"/>
        <v>5.061316301819744</v>
      </c>
      <c r="GM56" s="193">
        <f t="shared" si="218"/>
        <v>5.6999287959184723</v>
      </c>
      <c r="GN56" s="193">
        <f t="shared" si="219"/>
        <v>4.2615082745651227</v>
      </c>
      <c r="GO56" s="193">
        <f t="shared" si="276"/>
        <v>3.9249693089611077</v>
      </c>
      <c r="GP56" s="193">
        <f t="shared" si="221"/>
        <v>4.0012190759991002</v>
      </c>
      <c r="GQ56" s="72">
        <f t="shared" si="222"/>
        <v>57778.022302860605</v>
      </c>
      <c r="GU56" s="3">
        <f t="shared" si="223"/>
        <v>9.0283701113425909</v>
      </c>
      <c r="GV56" s="6">
        <f t="shared" si="224"/>
        <v>6.4415772165249896</v>
      </c>
      <c r="GW56" s="6">
        <f t="shared" si="225"/>
        <v>6.231774082768756</v>
      </c>
      <c r="GX56" s="6">
        <f t="shared" si="226"/>
        <v>5.7514957975224359</v>
      </c>
      <c r="GY56" s="193">
        <f t="shared" si="227"/>
        <v>5.7045658382901729</v>
      </c>
      <c r="GZ56" s="193">
        <f t="shared" si="228"/>
        <v>4.2690491701814466</v>
      </c>
      <c r="HA56" s="193">
        <f t="shared" si="277"/>
        <v>3.9437204504309937</v>
      </c>
      <c r="HB56" s="193">
        <f t="shared" si="230"/>
        <v>4.0137657140881053</v>
      </c>
      <c r="HC56" s="205">
        <f t="shared" si="231"/>
        <v>57984.25398667538</v>
      </c>
      <c r="HG56" s="3">
        <f t="shared" si="37"/>
        <v>7.986635098495368</v>
      </c>
      <c r="HH56" s="6">
        <f t="shared" si="38"/>
        <v>0</v>
      </c>
      <c r="HI56" s="6">
        <f t="shared" si="39"/>
        <v>0</v>
      </c>
      <c r="HJ56" s="6">
        <f t="shared" si="40"/>
        <v>0</v>
      </c>
      <c r="HK56" s="193">
        <f t="shared" si="232"/>
        <v>5.7010900738965402</v>
      </c>
      <c r="HL56" s="193">
        <f t="shared" si="232"/>
        <v>4.1745731882913786</v>
      </c>
      <c r="HM56" s="193">
        <f t="shared" si="232"/>
        <v>3.8150380693314694</v>
      </c>
      <c r="HN56" s="193">
        <f t="shared" si="232"/>
        <v>3.9040600573940507</v>
      </c>
      <c r="HO56" s="212">
        <f t="shared" si="233"/>
        <v>56327.837765113269</v>
      </c>
      <c r="HS56" s="3">
        <f t="shared" si="41"/>
        <v>7.6393900942129624</v>
      </c>
      <c r="HT56" s="6">
        <f t="shared" si="42"/>
        <v>0</v>
      </c>
      <c r="HU56" s="6">
        <f t="shared" si="43"/>
        <v>0</v>
      </c>
      <c r="HV56" s="6">
        <f t="shared" si="44"/>
        <v>0</v>
      </c>
      <c r="HW56" s="193">
        <f t="shared" si="234"/>
        <v>5.6999287959184723</v>
      </c>
      <c r="HX56" s="193">
        <f t="shared" si="234"/>
        <v>4.1745731882913786</v>
      </c>
      <c r="HY56" s="193">
        <f t="shared" si="234"/>
        <v>3.8150380693314694</v>
      </c>
      <c r="HZ56" s="193">
        <f t="shared" si="234"/>
        <v>3.9040600573940507</v>
      </c>
      <c r="IA56" s="212">
        <f t="shared" si="235"/>
        <v>56327.166932425011</v>
      </c>
      <c r="IE56" s="3">
        <f t="shared" si="45"/>
        <v>9.0283701113425909</v>
      </c>
      <c r="IF56" s="6">
        <f t="shared" si="46"/>
        <v>0</v>
      </c>
      <c r="IG56" s="6">
        <f t="shared" si="47"/>
        <v>0</v>
      </c>
      <c r="IH56" s="6">
        <f t="shared" si="48"/>
        <v>0</v>
      </c>
      <c r="II56" s="193">
        <f t="shared" si="236"/>
        <v>5.7045658382901729</v>
      </c>
      <c r="IJ56" s="193">
        <f t="shared" si="236"/>
        <v>4.1745731882913786</v>
      </c>
      <c r="IK56" s="193">
        <f t="shared" si="236"/>
        <v>3.8150380693314694</v>
      </c>
      <c r="IL56" s="193">
        <f t="shared" si="236"/>
        <v>3.9040600573940507</v>
      </c>
      <c r="IM56" s="205">
        <f t="shared" si="237"/>
        <v>56329.845649408118</v>
      </c>
      <c r="IQ56" s="3">
        <f t="shared" si="49"/>
        <v>0</v>
      </c>
      <c r="IR56" s="6">
        <f t="shared" si="50"/>
        <v>6.0658185455610312</v>
      </c>
      <c r="IS56" s="6">
        <f t="shared" si="51"/>
        <v>0</v>
      </c>
      <c r="IT56" s="6">
        <f t="shared" si="52"/>
        <v>0</v>
      </c>
      <c r="IU56" s="193">
        <f t="shared" si="238"/>
        <v>5.6740334309306508</v>
      </c>
      <c r="IV56" s="193">
        <f t="shared" si="238"/>
        <v>4.2637765200822342</v>
      </c>
      <c r="IW56" s="193">
        <f t="shared" si="238"/>
        <v>3.8150380693314694</v>
      </c>
      <c r="IX56" s="193">
        <f t="shared" si="238"/>
        <v>3.9040600573940507</v>
      </c>
      <c r="IY56" s="212">
        <f t="shared" si="239"/>
        <v>56534.540554185718</v>
      </c>
      <c r="JC56" s="3">
        <f t="shared" si="53"/>
        <v>0</v>
      </c>
      <c r="JD56" s="6">
        <f t="shared" si="54"/>
        <v>5.9047791151479077</v>
      </c>
      <c r="JE56" s="6">
        <f t="shared" si="55"/>
        <v>0</v>
      </c>
      <c r="JF56" s="6">
        <f t="shared" si="56"/>
        <v>0</v>
      </c>
      <c r="JG56" s="193">
        <f t="shared" si="240"/>
        <v>5.6740334309306508</v>
      </c>
      <c r="JH56" s="193">
        <f t="shared" si="240"/>
        <v>4.2615082745651227</v>
      </c>
      <c r="JI56" s="193">
        <f t="shared" si="240"/>
        <v>3.8150380693314694</v>
      </c>
      <c r="JJ56" s="193">
        <f t="shared" si="240"/>
        <v>3.9040600573940507</v>
      </c>
      <c r="JK56" s="212">
        <f t="shared" si="241"/>
        <v>56528.876315287125</v>
      </c>
      <c r="JO56" s="3">
        <f t="shared" si="57"/>
        <v>0</v>
      </c>
      <c r="JP56" s="6">
        <f t="shared" si="58"/>
        <v>6.4415772165249896</v>
      </c>
      <c r="JQ56" s="6">
        <f t="shared" si="59"/>
        <v>0</v>
      </c>
      <c r="JR56" s="6">
        <f t="shared" si="60"/>
        <v>0</v>
      </c>
      <c r="JS56" s="193">
        <f t="shared" si="242"/>
        <v>5.6740334309306508</v>
      </c>
      <c r="JT56" s="193">
        <f t="shared" si="242"/>
        <v>4.2690491701814466</v>
      </c>
      <c r="JU56" s="193">
        <f t="shared" si="242"/>
        <v>3.8150380693314694</v>
      </c>
      <c r="JV56" s="193">
        <f t="shared" si="242"/>
        <v>3.9040600573940507</v>
      </c>
      <c r="JW56" s="205">
        <f t="shared" si="243"/>
        <v>56547.709553850756</v>
      </c>
      <c r="KA56" s="3">
        <f t="shared" si="61"/>
        <v>0</v>
      </c>
      <c r="KB56" s="6">
        <f t="shared" si="62"/>
        <v>0</v>
      </c>
      <c r="KC56" s="6">
        <f t="shared" si="63"/>
        <v>5.9441537404871205</v>
      </c>
      <c r="KD56" s="6">
        <f t="shared" si="64"/>
        <v>0</v>
      </c>
      <c r="KE56" s="193">
        <f t="shared" si="244"/>
        <v>5.6740334309306508</v>
      </c>
      <c r="KF56" s="193">
        <f t="shared" si="244"/>
        <v>4.1745731882913786</v>
      </c>
      <c r="KG56" s="193">
        <f t="shared" si="244"/>
        <v>3.9381319339664071</v>
      </c>
      <c r="KH56" s="193">
        <f t="shared" si="244"/>
        <v>3.9040600573940507</v>
      </c>
      <c r="KI56" s="212">
        <f t="shared" si="245"/>
        <v>56915.230471939773</v>
      </c>
      <c r="KM56" s="3">
        <f t="shared" si="65"/>
        <v>0</v>
      </c>
      <c r="KN56" s="6">
        <f t="shared" si="66"/>
        <v>0</v>
      </c>
      <c r="KO56" s="6">
        <f t="shared" si="67"/>
        <v>5.2730396084966396</v>
      </c>
      <c r="KP56" s="6">
        <f t="shared" si="68"/>
        <v>0</v>
      </c>
      <c r="KQ56" s="193">
        <f t="shared" si="246"/>
        <v>5.6740334309306508</v>
      </c>
      <c r="KR56" s="193">
        <f t="shared" si="246"/>
        <v>4.1745731882913786</v>
      </c>
      <c r="KS56" s="193">
        <f t="shared" si="246"/>
        <v>3.9249693089611077</v>
      </c>
      <c r="KT56" s="193">
        <f t="shared" si="246"/>
        <v>3.9040600573940507</v>
      </c>
      <c r="KU56" s="212">
        <f t="shared" si="247"/>
        <v>56850.44140951577</v>
      </c>
      <c r="KY56" s="3">
        <f t="shared" si="69"/>
        <v>0</v>
      </c>
      <c r="KZ56" s="6">
        <f t="shared" si="70"/>
        <v>0</v>
      </c>
      <c r="LA56" s="6">
        <f t="shared" si="71"/>
        <v>6.231774082768756</v>
      </c>
      <c r="LB56" s="6">
        <f t="shared" si="72"/>
        <v>0</v>
      </c>
      <c r="LC56" s="193">
        <f t="shared" si="248"/>
        <v>5.6740334309306508</v>
      </c>
      <c r="LD56" s="193">
        <f t="shared" si="248"/>
        <v>4.1745731882913786</v>
      </c>
      <c r="LE56" s="193">
        <f t="shared" si="248"/>
        <v>3.9437204504309937</v>
      </c>
      <c r="LF56" s="193">
        <f t="shared" si="248"/>
        <v>3.9040600573940507</v>
      </c>
      <c r="LG56" s="205">
        <f t="shared" si="249"/>
        <v>56942.76058788583</v>
      </c>
      <c r="LK56" s="3">
        <f t="shared" si="73"/>
        <v>0</v>
      </c>
      <c r="LL56" s="6">
        <f t="shared" si="74"/>
        <v>0</v>
      </c>
      <c r="LM56" s="6">
        <f t="shared" si="75"/>
        <v>0</v>
      </c>
      <c r="LN56" s="6">
        <f t="shared" si="76"/>
        <v>5.4294120328611788</v>
      </c>
      <c r="LO56" s="193">
        <f t="shared" si="250"/>
        <v>5.6740334309306508</v>
      </c>
      <c r="LP56" s="193">
        <f t="shared" si="250"/>
        <v>4.1745731882913786</v>
      </c>
      <c r="LQ56" s="193">
        <f t="shared" si="250"/>
        <v>3.8150380693314694</v>
      </c>
      <c r="LR56" s="193">
        <f t="shared" si="250"/>
        <v>4.0079302005360296</v>
      </c>
      <c r="LS56" s="212">
        <f t="shared" si="251"/>
        <v>57044.086305860073</v>
      </c>
      <c r="LW56" s="3">
        <f t="shared" si="77"/>
        <v>0</v>
      </c>
      <c r="LX56" s="6">
        <f t="shared" si="78"/>
        <v>0</v>
      </c>
      <c r="LY56" s="6">
        <f t="shared" si="79"/>
        <v>0</v>
      </c>
      <c r="LZ56" s="6">
        <f t="shared" si="80"/>
        <v>5.061316301819744</v>
      </c>
      <c r="MA56" s="193">
        <f t="shared" si="252"/>
        <v>5.6740334309306508</v>
      </c>
      <c r="MB56" s="193">
        <f t="shared" si="252"/>
        <v>4.1745731882913786</v>
      </c>
      <c r="MC56" s="193">
        <f t="shared" si="252"/>
        <v>3.8150380693314694</v>
      </c>
      <c r="MD56" s="193">
        <f t="shared" si="252"/>
        <v>4.0012190759991002</v>
      </c>
      <c r="ME56" s="212">
        <f t="shared" si="253"/>
        <v>56996.513140109826</v>
      </c>
      <c r="MI56" s="3">
        <f t="shared" si="81"/>
        <v>0</v>
      </c>
      <c r="MJ56" s="6">
        <f t="shared" si="82"/>
        <v>0</v>
      </c>
      <c r="MK56" s="6">
        <f t="shared" si="83"/>
        <v>0</v>
      </c>
      <c r="ML56" s="6">
        <f t="shared" si="84"/>
        <v>5.7514957975224359</v>
      </c>
      <c r="MM56" s="193">
        <f t="shared" si="254"/>
        <v>5.6740334309306508</v>
      </c>
      <c r="MN56" s="193">
        <f t="shared" si="254"/>
        <v>4.1745731882913786</v>
      </c>
      <c r="MO56" s="193">
        <f t="shared" si="254"/>
        <v>3.8150380693314694</v>
      </c>
      <c r="MP56" s="193">
        <f t="shared" si="254"/>
        <v>4.0137657140881053</v>
      </c>
      <c r="MQ56" s="205">
        <f t="shared" si="255"/>
        <v>57085.484799260848</v>
      </c>
      <c r="MT56" s="3">
        <f t="shared" si="85"/>
        <v>6.5976550813657395</v>
      </c>
      <c r="MU56" s="6">
        <f t="shared" si="86"/>
        <v>5.3679810137708248</v>
      </c>
      <c r="MV56" s="6">
        <f t="shared" si="87"/>
        <v>5.5127232270646678</v>
      </c>
      <c r="MW56" s="6">
        <f t="shared" si="88"/>
        <v>5.5214359656215377</v>
      </c>
      <c r="MX56" s="193">
        <f t="shared" si="256"/>
        <v>5.6964368485935708</v>
      </c>
      <c r="MY56" s="193">
        <f t="shared" si="256"/>
        <v>4.2539100814943991</v>
      </c>
      <c r="MZ56" s="193">
        <f t="shared" si="256"/>
        <v>3.9296901602186973</v>
      </c>
      <c r="NA56" s="193">
        <f t="shared" si="256"/>
        <v>4.0096009678350857</v>
      </c>
      <c r="NB56" s="212">
        <f t="shared" si="257"/>
        <v>57840.403358006581</v>
      </c>
      <c r="NF56" s="3">
        <f t="shared" si="89"/>
        <v>6.5976550813657386</v>
      </c>
      <c r="NG56" s="6">
        <f t="shared" si="90"/>
        <v>0</v>
      </c>
      <c r="NH56" s="6">
        <f t="shared" si="91"/>
        <v>0</v>
      </c>
      <c r="NI56" s="6">
        <f t="shared" si="92"/>
        <v>0</v>
      </c>
      <c r="NJ56" s="193">
        <f t="shared" si="258"/>
        <v>5.6964368485935708</v>
      </c>
      <c r="NK56" s="193">
        <f t="shared" si="258"/>
        <v>4.1745731882913786</v>
      </c>
      <c r="NL56" s="193">
        <f t="shared" si="258"/>
        <v>3.8150380693314694</v>
      </c>
      <c r="NM56" s="193">
        <f t="shared" si="258"/>
        <v>3.9040600573940507</v>
      </c>
      <c r="NN56" s="212">
        <f t="shared" si="259"/>
        <v>56325.149795647616</v>
      </c>
      <c r="NR56" s="3">
        <f t="shared" si="93"/>
        <v>0</v>
      </c>
      <c r="NS56" s="6">
        <f t="shared" si="94"/>
        <v>5.3679810137708248</v>
      </c>
      <c r="NT56" s="6">
        <f t="shared" si="95"/>
        <v>0</v>
      </c>
      <c r="NU56" s="6">
        <f t="shared" si="96"/>
        <v>0</v>
      </c>
      <c r="NV56" s="193">
        <f t="shared" si="260"/>
        <v>5.6740334309306508</v>
      </c>
      <c r="NW56" s="193">
        <f t="shared" si="260"/>
        <v>4.2539100814943991</v>
      </c>
      <c r="NX56" s="193">
        <f t="shared" si="260"/>
        <v>3.8150380693314694</v>
      </c>
      <c r="NY56" s="193">
        <f t="shared" si="260"/>
        <v>3.9040600573940507</v>
      </c>
      <c r="NZ56" s="212">
        <f t="shared" si="261"/>
        <v>56509.906321540249</v>
      </c>
      <c r="OD56" s="3">
        <f t="shared" si="97"/>
        <v>0</v>
      </c>
      <c r="OE56" s="6">
        <f t="shared" si="98"/>
        <v>0</v>
      </c>
      <c r="OF56" s="6">
        <f t="shared" si="99"/>
        <v>5.5127232270646678</v>
      </c>
      <c r="OG56" s="6">
        <f t="shared" si="100"/>
        <v>0</v>
      </c>
      <c r="OH56" s="193">
        <f t="shared" si="262"/>
        <v>5.6740334309306508</v>
      </c>
      <c r="OI56" s="193">
        <f t="shared" si="262"/>
        <v>4.1745731882913786</v>
      </c>
      <c r="OJ56" s="193">
        <f t="shared" si="262"/>
        <v>3.9296901602186973</v>
      </c>
      <c r="OK56" s="193">
        <f t="shared" si="262"/>
        <v>3.9040600573940507</v>
      </c>
      <c r="OL56" s="212">
        <f t="shared" si="263"/>
        <v>56873.669893172751</v>
      </c>
      <c r="OP56" s="3">
        <f t="shared" si="101"/>
        <v>0</v>
      </c>
      <c r="OQ56" s="6">
        <f t="shared" si="102"/>
        <v>0</v>
      </c>
      <c r="OR56" s="6">
        <f t="shared" si="103"/>
        <v>0</v>
      </c>
      <c r="OS56" s="6">
        <f t="shared" si="104"/>
        <v>5.5214359656215377</v>
      </c>
      <c r="OT56" s="193">
        <f t="shared" si="264"/>
        <v>5.6740334309306508</v>
      </c>
      <c r="OU56" s="193">
        <f t="shared" si="264"/>
        <v>4.1745731882913786</v>
      </c>
      <c r="OV56" s="193">
        <f t="shared" si="264"/>
        <v>3.8150380693314694</v>
      </c>
      <c r="OW56" s="193">
        <f t="shared" si="264"/>
        <v>4.0096009678350857</v>
      </c>
      <c r="OX56" s="232">
        <f t="shared" si="265"/>
        <v>57055.936050257929</v>
      </c>
    </row>
    <row r="57" spans="1:414" x14ac:dyDescent="0.2">
      <c r="B57" s="81">
        <v>45654</v>
      </c>
      <c r="C57">
        <v>157</v>
      </c>
      <c r="D57">
        <v>11.18421217485878</v>
      </c>
      <c r="E57">
        <v>0</v>
      </c>
      <c r="F57">
        <v>0</v>
      </c>
      <c r="G57">
        <v>0</v>
      </c>
      <c r="H57">
        <v>0</v>
      </c>
      <c r="I57">
        <v>0</v>
      </c>
      <c r="J57">
        <v>0</v>
      </c>
      <c r="K57">
        <v>0</v>
      </c>
      <c r="L57">
        <v>0</v>
      </c>
      <c r="M57">
        <v>0</v>
      </c>
      <c r="N57">
        <v>1</v>
      </c>
      <c r="O57">
        <v>0</v>
      </c>
      <c r="P57">
        <v>0</v>
      </c>
      <c r="Q57">
        <v>0</v>
      </c>
      <c r="R57">
        <v>0</v>
      </c>
      <c r="S57">
        <v>0</v>
      </c>
      <c r="T57">
        <v>24649</v>
      </c>
      <c r="U57">
        <v>6.9520769818958827</v>
      </c>
      <c r="V57">
        <v>5.3749249915144004</v>
      </c>
      <c r="W57">
        <v>4.7998947321522802</v>
      </c>
      <c r="X57">
        <v>4.601196638017794</v>
      </c>
      <c r="Y57" s="3">
        <v>754.11185178500318</v>
      </c>
      <c r="Z57" s="3">
        <v>150.91158977608819</v>
      </c>
      <c r="AA57" s="3">
        <v>76.119143173222355</v>
      </c>
      <c r="AB57" s="3">
        <v>50.000000000001705</v>
      </c>
      <c r="AC57">
        <v>0</v>
      </c>
      <c r="AD57">
        <v>1</v>
      </c>
      <c r="AE57" s="6"/>
      <c r="AF57" s="1" t="s">
        <v>5</v>
      </c>
      <c r="AG57">
        <v>157</v>
      </c>
      <c r="AH57" s="189">
        <v>45654</v>
      </c>
      <c r="AI57">
        <f t="shared" si="105"/>
        <v>12</v>
      </c>
      <c r="AJ57">
        <v>157</v>
      </c>
      <c r="AK57">
        <v>0</v>
      </c>
      <c r="AL57">
        <v>1</v>
      </c>
      <c r="AM57">
        <v>0</v>
      </c>
      <c r="AN57">
        <v>0</v>
      </c>
      <c r="AO57">
        <v>0</v>
      </c>
      <c r="AP57">
        <v>0</v>
      </c>
      <c r="AQ57">
        <v>0</v>
      </c>
      <c r="AS57" s="37"/>
      <c r="AT57" s="37"/>
      <c r="AU57" s="6">
        <f t="shared" si="106"/>
        <v>0</v>
      </c>
      <c r="AV57" s="6">
        <f t="shared" si="107"/>
        <v>0</v>
      </c>
      <c r="AW57" s="6">
        <f t="shared" si="108"/>
        <v>0</v>
      </c>
      <c r="AX57" s="6">
        <f t="shared" si="109"/>
        <v>0</v>
      </c>
      <c r="AY57" s="193">
        <f t="shared" si="110"/>
        <v>5.6740334309306508</v>
      </c>
      <c r="AZ57" s="193">
        <f t="shared" si="111"/>
        <v>4.1745731882913786</v>
      </c>
      <c r="BA57" s="193">
        <f t="shared" si="112"/>
        <v>3.8150380693314694</v>
      </c>
      <c r="BB57" s="193">
        <f t="shared" si="113"/>
        <v>3.9040600573940507</v>
      </c>
      <c r="BC57" s="72">
        <f t="shared" si="114"/>
        <v>56312.210093717425</v>
      </c>
      <c r="BG57" s="3">
        <f t="shared" si="115"/>
        <v>6.8130354422579646</v>
      </c>
      <c r="BH57" s="6">
        <f t="shared" si="116"/>
        <v>0</v>
      </c>
      <c r="BI57" s="6">
        <f t="shared" si="117"/>
        <v>0</v>
      </c>
      <c r="BJ57" s="6">
        <f t="shared" si="118"/>
        <v>0</v>
      </c>
      <c r="BK57" s="193">
        <f t="shared" si="119"/>
        <v>5.6971598148221929</v>
      </c>
      <c r="BL57" s="193">
        <f t="shared" si="120"/>
        <v>4.1745731882913786</v>
      </c>
      <c r="BM57" s="193">
        <f t="shared" si="121"/>
        <v>3.8150380693314694</v>
      </c>
      <c r="BN57" s="193">
        <f t="shared" si="122"/>
        <v>3.9040600573940507</v>
      </c>
      <c r="BO57" s="72">
        <f t="shared" si="123"/>
        <v>56325.567413935249</v>
      </c>
      <c r="BS57" s="3">
        <f t="shared" si="124"/>
        <v>6.8130569080859145</v>
      </c>
      <c r="BT57" s="6">
        <f t="shared" si="125"/>
        <v>0</v>
      </c>
      <c r="BU57" s="6">
        <f t="shared" si="126"/>
        <v>0</v>
      </c>
      <c r="BV57" s="6">
        <f t="shared" si="127"/>
        <v>0</v>
      </c>
      <c r="BW57" s="193">
        <f t="shared" si="128"/>
        <v>5.6971598868503923</v>
      </c>
      <c r="BX57" s="193">
        <f t="shared" si="129"/>
        <v>4.1745731882913786</v>
      </c>
      <c r="BY57" s="193">
        <f t="shared" si="266"/>
        <v>3.8150380693314694</v>
      </c>
      <c r="BZ57" s="193">
        <f t="shared" si="131"/>
        <v>3.9040600573940507</v>
      </c>
      <c r="CA57" s="72">
        <f t="shared" si="132"/>
        <v>56325.567413935249</v>
      </c>
      <c r="CE57" s="3">
        <f t="shared" si="133"/>
        <v>0</v>
      </c>
      <c r="CF57" s="6">
        <f t="shared" si="134"/>
        <v>5.3749249915144004</v>
      </c>
      <c r="CG57" s="6">
        <f t="shared" si="135"/>
        <v>0</v>
      </c>
      <c r="CH57" s="6">
        <f t="shared" si="136"/>
        <v>0</v>
      </c>
      <c r="CI57" s="193">
        <f t="shared" si="137"/>
        <v>5.6740334309306508</v>
      </c>
      <c r="CJ57" s="193">
        <f t="shared" si="138"/>
        <v>4.2540087406107983</v>
      </c>
      <c r="CK57" s="193">
        <f t="shared" si="267"/>
        <v>3.8150380693314694</v>
      </c>
      <c r="CL57" s="193">
        <f t="shared" si="140"/>
        <v>3.9040600573940507</v>
      </c>
      <c r="CM57" s="72">
        <f t="shared" si="141"/>
        <v>56510.152597571483</v>
      </c>
      <c r="CQ57" s="3">
        <f t="shared" si="142"/>
        <v>0</v>
      </c>
      <c r="CR57" s="6">
        <f t="shared" si="143"/>
        <v>5.3749834482742589</v>
      </c>
      <c r="CS57" s="6">
        <f t="shared" si="144"/>
        <v>0</v>
      </c>
      <c r="CT57" s="6">
        <f t="shared" si="145"/>
        <v>0</v>
      </c>
      <c r="CU57" s="193">
        <f t="shared" si="146"/>
        <v>5.6740334309306508</v>
      </c>
      <c r="CV57" s="193">
        <f t="shared" si="147"/>
        <v>4.2540095711153887</v>
      </c>
      <c r="CW57" s="193">
        <f t="shared" si="268"/>
        <v>3.8150380693314694</v>
      </c>
      <c r="CX57" s="193">
        <f t="shared" si="149"/>
        <v>3.9040600573940507</v>
      </c>
      <c r="CY57" s="72">
        <f t="shared" si="150"/>
        <v>56510.1546707081</v>
      </c>
      <c r="DC57" s="3">
        <f t="shared" si="151"/>
        <v>0</v>
      </c>
      <c r="DD57" s="6">
        <f t="shared" si="152"/>
        <v>0</v>
      </c>
      <c r="DE57" s="6">
        <f t="shared" si="153"/>
        <v>5.0398894687598945</v>
      </c>
      <c r="DF57" s="6">
        <f t="shared" si="154"/>
        <v>0</v>
      </c>
      <c r="DG57" s="193">
        <f t="shared" si="155"/>
        <v>5.6740334309306508</v>
      </c>
      <c r="DH57" s="193">
        <f t="shared" si="156"/>
        <v>4.1745731882913786</v>
      </c>
      <c r="DI57" s="193">
        <f t="shared" si="269"/>
        <v>3.9203556591879543</v>
      </c>
      <c r="DJ57" s="193">
        <f t="shared" si="158"/>
        <v>3.9040600573940507</v>
      </c>
      <c r="DK57" s="72">
        <f t="shared" si="159"/>
        <v>56827.749566564678</v>
      </c>
      <c r="DO57" s="3">
        <f t="shared" si="160"/>
        <v>0</v>
      </c>
      <c r="DP57" s="6">
        <f t="shared" si="161"/>
        <v>0</v>
      </c>
      <c r="DQ57" s="6">
        <f t="shared" si="162"/>
        <v>4.7999874315957376</v>
      </c>
      <c r="DR57" s="6">
        <f t="shared" si="163"/>
        <v>0</v>
      </c>
      <c r="DS57" s="193">
        <f t="shared" si="164"/>
        <v>5.6740334309306508</v>
      </c>
      <c r="DT57" s="193">
        <f t="shared" si="165"/>
        <v>4.1745731882913786</v>
      </c>
      <c r="DU57" s="193">
        <f t="shared" si="270"/>
        <v>3.9155860763491823</v>
      </c>
      <c r="DV57" s="193">
        <f t="shared" si="167"/>
        <v>3.9040600573940507</v>
      </c>
      <c r="DW57" s="72">
        <f t="shared" si="168"/>
        <v>56804.300301891781</v>
      </c>
      <c r="EA57" s="3">
        <f t="shared" si="169"/>
        <v>0</v>
      </c>
      <c r="EB57" s="6">
        <f t="shared" si="170"/>
        <v>0</v>
      </c>
      <c r="EC57" s="6">
        <f t="shared" si="171"/>
        <v>0</v>
      </c>
      <c r="ED57" s="6">
        <f t="shared" si="172"/>
        <v>13.803589914053383</v>
      </c>
      <c r="EE57" s="193">
        <f t="shared" si="173"/>
        <v>5.6740334309306508</v>
      </c>
      <c r="EF57" s="193">
        <f t="shared" si="174"/>
        <v>4.1745731882913786</v>
      </c>
      <c r="EG57" s="193">
        <f t="shared" si="271"/>
        <v>3.8150380693314694</v>
      </c>
      <c r="EH57" s="193">
        <f t="shared" si="176"/>
        <v>4.1495746364838784</v>
      </c>
      <c r="EI57" s="72">
        <f t="shared" si="177"/>
        <v>58057.476754843105</v>
      </c>
      <c r="EM57" s="3">
        <f t="shared" si="178"/>
        <v>0</v>
      </c>
      <c r="EN57" s="6">
        <f t="shared" si="179"/>
        <v>0</v>
      </c>
      <c r="EO57" s="6">
        <f t="shared" si="180"/>
        <v>0</v>
      </c>
      <c r="EP57" s="6">
        <f t="shared" si="181"/>
        <v>4.601310200054586</v>
      </c>
      <c r="EQ57" s="193">
        <f t="shared" si="182"/>
        <v>5.6740334309306508</v>
      </c>
      <c r="ER57" s="193">
        <f t="shared" si="183"/>
        <v>4.1745731882913786</v>
      </c>
      <c r="ES57" s="193">
        <f t="shared" si="272"/>
        <v>3.8150380693314694</v>
      </c>
      <c r="ET57" s="193">
        <f t="shared" si="185"/>
        <v>3.9927684288331076</v>
      </c>
      <c r="EU57" s="72">
        <f t="shared" si="186"/>
        <v>56936.665444719103</v>
      </c>
      <c r="EY57" s="3">
        <f t="shared" si="187"/>
        <v>6.8130354422579646</v>
      </c>
      <c r="EZ57" s="6">
        <f t="shared" si="188"/>
        <v>5.3749249915144004</v>
      </c>
      <c r="FA57" s="6">
        <f t="shared" si="189"/>
        <v>5.0398894687598945</v>
      </c>
      <c r="FB57" s="6">
        <f t="shared" si="190"/>
        <v>13.803589914053383</v>
      </c>
      <c r="FC57" s="193">
        <f t="shared" si="191"/>
        <v>5.6971598148221929</v>
      </c>
      <c r="FD57" s="193">
        <f t="shared" si="192"/>
        <v>4.2540087406107983</v>
      </c>
      <c r="FE57" s="193">
        <f t="shared" si="273"/>
        <v>3.9203556591879543</v>
      </c>
      <c r="FF57" s="193">
        <f t="shared" si="194"/>
        <v>4.1495746364838784</v>
      </c>
      <c r="FG57" s="72">
        <f t="shared" si="195"/>
        <v>58808.886012888091</v>
      </c>
      <c r="FK57" s="3">
        <f t="shared" si="196"/>
        <v>6.9520984477238335</v>
      </c>
      <c r="FL57" s="6">
        <f t="shared" si="197"/>
        <v>5.3749834482742589</v>
      </c>
      <c r="FM57" s="6">
        <f t="shared" si="198"/>
        <v>4.7999874315957376</v>
      </c>
      <c r="FN57" s="6">
        <f t="shared" si="199"/>
        <v>4.601310200054586</v>
      </c>
      <c r="FO57" s="193">
        <f t="shared" si="200"/>
        <v>5.6976263294167202</v>
      </c>
      <c r="FP57" s="193">
        <f t="shared" si="201"/>
        <v>4.2540095711153887</v>
      </c>
      <c r="FQ57" s="193">
        <f t="shared" si="274"/>
        <v>3.9155860763491823</v>
      </c>
      <c r="FR57" s="193">
        <f t="shared" si="203"/>
        <v>3.9927684288331076</v>
      </c>
      <c r="FS57" s="205">
        <f t="shared" si="204"/>
        <v>57650.048246130646</v>
      </c>
      <c r="FW57" s="3">
        <f t="shared" si="205"/>
        <v>7.9948885291802645</v>
      </c>
      <c r="FX57" s="6">
        <f t="shared" si="206"/>
        <v>6.0736652404112723</v>
      </c>
      <c r="FY57" s="6">
        <f t="shared" si="207"/>
        <v>5.9518694678688275</v>
      </c>
      <c r="FZ57" s="6">
        <f t="shared" si="208"/>
        <v>5.4294120328609967</v>
      </c>
      <c r="GA57" s="193">
        <f t="shared" si="209"/>
        <v>5.7011176591232964</v>
      </c>
      <c r="GB57" s="193">
        <f t="shared" si="210"/>
        <v>4.2638869096868746</v>
      </c>
      <c r="GC57" s="193">
        <f t="shared" si="275"/>
        <v>3.9382822603684664</v>
      </c>
      <c r="GD57" s="193">
        <f t="shared" si="212"/>
        <v>4.007930200536026</v>
      </c>
      <c r="GE57" s="72">
        <f t="shared" si="213"/>
        <v>57899.691148713282</v>
      </c>
      <c r="GI57" s="3">
        <f t="shared" si="214"/>
        <v>7.6472846800854715</v>
      </c>
      <c r="GJ57" s="6">
        <f t="shared" si="215"/>
        <v>5.9124174906658409</v>
      </c>
      <c r="GK57" s="6">
        <f t="shared" si="216"/>
        <v>5.2798842053675088</v>
      </c>
      <c r="GL57" s="6">
        <f t="shared" si="217"/>
        <v>5.0613163018195735</v>
      </c>
      <c r="GM57" s="193">
        <f t="shared" si="218"/>
        <v>5.6999552124621067</v>
      </c>
      <c r="GN57" s="193">
        <f t="shared" si="219"/>
        <v>4.261615977636799</v>
      </c>
      <c r="GO57" s="193">
        <f t="shared" si="276"/>
        <v>3.9251044309472265</v>
      </c>
      <c r="GP57" s="193">
        <f t="shared" si="221"/>
        <v>4.0012190759990967</v>
      </c>
      <c r="GQ57" s="72">
        <f t="shared" si="222"/>
        <v>57778.988412615799</v>
      </c>
      <c r="GU57" s="3">
        <f t="shared" si="223"/>
        <v>9.0377000764646471</v>
      </c>
      <c r="GV57" s="6">
        <f t="shared" si="224"/>
        <v>6.4499099898172805</v>
      </c>
      <c r="GW57" s="6">
        <f t="shared" si="225"/>
        <v>6.2398631517979641</v>
      </c>
      <c r="GX57" s="6">
        <f t="shared" si="226"/>
        <v>5.7514957975222423</v>
      </c>
      <c r="GY57" s="193">
        <f t="shared" si="227"/>
        <v>5.7045969133381007</v>
      </c>
      <c r="GZ57" s="193">
        <f t="shared" si="228"/>
        <v>4.2691657812423918</v>
      </c>
      <c r="HA57" s="193">
        <f t="shared" si="277"/>
        <v>3.9438771718949019</v>
      </c>
      <c r="HB57" s="193">
        <f t="shared" si="230"/>
        <v>4.0137657140881018</v>
      </c>
      <c r="HC57" s="205">
        <f t="shared" si="231"/>
        <v>57985.357509514091</v>
      </c>
      <c r="HG57" s="3">
        <f t="shared" si="37"/>
        <v>7.9948885291802645</v>
      </c>
      <c r="HH57" s="6">
        <f t="shared" si="38"/>
        <v>0</v>
      </c>
      <c r="HI57" s="6">
        <f t="shared" si="39"/>
        <v>0</v>
      </c>
      <c r="HJ57" s="6">
        <f t="shared" si="40"/>
        <v>0</v>
      </c>
      <c r="HK57" s="193">
        <f t="shared" si="232"/>
        <v>5.7011176591232964</v>
      </c>
      <c r="HL57" s="193">
        <f t="shared" si="232"/>
        <v>4.1745731882913786</v>
      </c>
      <c r="HM57" s="193">
        <f t="shared" si="232"/>
        <v>3.8150380693314694</v>
      </c>
      <c r="HN57" s="193">
        <f t="shared" si="232"/>
        <v>3.9040600573940507</v>
      </c>
      <c r="HO57" s="212">
        <f t="shared" si="233"/>
        <v>56327.853700302767</v>
      </c>
      <c r="HS57" s="3">
        <f t="shared" si="41"/>
        <v>7.6472846800854715</v>
      </c>
      <c r="HT57" s="6">
        <f t="shared" si="42"/>
        <v>0</v>
      </c>
      <c r="HU57" s="6">
        <f t="shared" si="43"/>
        <v>0</v>
      </c>
      <c r="HV57" s="6">
        <f t="shared" si="44"/>
        <v>0</v>
      </c>
      <c r="HW57" s="193">
        <f t="shared" si="234"/>
        <v>5.6999552124621067</v>
      </c>
      <c r="HX57" s="193">
        <f t="shared" si="234"/>
        <v>4.1745731882913786</v>
      </c>
      <c r="HY57" s="193">
        <f t="shared" si="234"/>
        <v>3.8150380693314694</v>
      </c>
      <c r="HZ57" s="193">
        <f t="shared" si="234"/>
        <v>3.9040600573940507</v>
      </c>
      <c r="IA57" s="212">
        <f t="shared" si="235"/>
        <v>56327.182192318149</v>
      </c>
      <c r="IE57" s="3">
        <f t="shared" si="45"/>
        <v>9.0377000764646471</v>
      </c>
      <c r="IF57" s="6">
        <f t="shared" si="46"/>
        <v>0</v>
      </c>
      <c r="IG57" s="6">
        <f t="shared" si="47"/>
        <v>0</v>
      </c>
      <c r="IH57" s="6">
        <f t="shared" si="48"/>
        <v>0</v>
      </c>
      <c r="II57" s="193">
        <f t="shared" si="236"/>
        <v>5.7045969133381007</v>
      </c>
      <c r="IJ57" s="193">
        <f t="shared" si="236"/>
        <v>4.1745731882913786</v>
      </c>
      <c r="IK57" s="193">
        <f t="shared" si="236"/>
        <v>3.8150380693314694</v>
      </c>
      <c r="IL57" s="193">
        <f t="shared" si="236"/>
        <v>3.9040600573940507</v>
      </c>
      <c r="IM57" s="205">
        <f t="shared" si="237"/>
        <v>56329.863601206744</v>
      </c>
      <c r="IQ57" s="3">
        <f t="shared" si="49"/>
        <v>0</v>
      </c>
      <c r="IR57" s="6">
        <f t="shared" si="50"/>
        <v>6.0736652404112723</v>
      </c>
      <c r="IS57" s="6">
        <f t="shared" si="51"/>
        <v>0</v>
      </c>
      <c r="IT57" s="6">
        <f t="shared" si="52"/>
        <v>0</v>
      </c>
      <c r="IU57" s="193">
        <f t="shared" si="238"/>
        <v>5.6740334309306508</v>
      </c>
      <c r="IV57" s="193">
        <f t="shared" si="238"/>
        <v>4.2638869096868746</v>
      </c>
      <c r="IW57" s="193">
        <f t="shared" si="238"/>
        <v>3.8150380693314694</v>
      </c>
      <c r="IX57" s="193">
        <f t="shared" si="238"/>
        <v>3.9040600573940507</v>
      </c>
      <c r="IY57" s="212">
        <f t="shared" si="239"/>
        <v>56534.816232430319</v>
      </c>
      <c r="JC57" s="3">
        <f t="shared" si="53"/>
        <v>0</v>
      </c>
      <c r="JD57" s="6">
        <f t="shared" si="54"/>
        <v>5.9124174906658409</v>
      </c>
      <c r="JE57" s="6">
        <f t="shared" si="55"/>
        <v>0</v>
      </c>
      <c r="JF57" s="6">
        <f t="shared" si="56"/>
        <v>0</v>
      </c>
      <c r="JG57" s="193">
        <f t="shared" si="240"/>
        <v>5.6740334309306508</v>
      </c>
      <c r="JH57" s="193">
        <f t="shared" si="240"/>
        <v>4.261615977636799</v>
      </c>
      <c r="JI57" s="193">
        <f t="shared" si="240"/>
        <v>3.8150380693314694</v>
      </c>
      <c r="JJ57" s="193">
        <f t="shared" si="240"/>
        <v>3.9040600573940507</v>
      </c>
      <c r="JK57" s="212">
        <f t="shared" si="241"/>
        <v>56529.145257433265</v>
      </c>
      <c r="JO57" s="3">
        <f t="shared" si="57"/>
        <v>0</v>
      </c>
      <c r="JP57" s="6">
        <f t="shared" si="58"/>
        <v>6.4499099898172805</v>
      </c>
      <c r="JQ57" s="6">
        <f t="shared" si="59"/>
        <v>0</v>
      </c>
      <c r="JR57" s="6">
        <f t="shared" si="60"/>
        <v>0</v>
      </c>
      <c r="JS57" s="193">
        <f t="shared" si="242"/>
        <v>5.6740334309306508</v>
      </c>
      <c r="JT57" s="193">
        <f t="shared" si="242"/>
        <v>4.2691657812423918</v>
      </c>
      <c r="JU57" s="193">
        <f t="shared" si="242"/>
        <v>3.8150380693314694</v>
      </c>
      <c r="JV57" s="193">
        <f t="shared" si="242"/>
        <v>3.9040600573940507</v>
      </c>
      <c r="JW57" s="205">
        <f t="shared" si="243"/>
        <v>56548.000836941814</v>
      </c>
      <c r="KA57" s="3">
        <f t="shared" si="61"/>
        <v>0</v>
      </c>
      <c r="KB57" s="6">
        <f t="shared" si="62"/>
        <v>0</v>
      </c>
      <c r="KC57" s="6">
        <f t="shared" si="63"/>
        <v>5.9518694678688275</v>
      </c>
      <c r="KD57" s="6">
        <f t="shared" si="64"/>
        <v>0</v>
      </c>
      <c r="KE57" s="193">
        <f t="shared" si="244"/>
        <v>5.6740334309306508</v>
      </c>
      <c r="KF57" s="193">
        <f t="shared" si="244"/>
        <v>4.1745731882913786</v>
      </c>
      <c r="KG57" s="193">
        <f t="shared" si="244"/>
        <v>3.9382822603684664</v>
      </c>
      <c r="KH57" s="193">
        <f t="shared" si="244"/>
        <v>3.9040600573940507</v>
      </c>
      <c r="KI57" s="212">
        <f t="shared" si="245"/>
        <v>56915.970834723455</v>
      </c>
      <c r="KM57" s="3">
        <f t="shared" si="65"/>
        <v>0</v>
      </c>
      <c r="KN57" s="6">
        <f t="shared" si="66"/>
        <v>0</v>
      </c>
      <c r="KO57" s="6">
        <f t="shared" si="67"/>
        <v>5.2798842053675088</v>
      </c>
      <c r="KP57" s="6">
        <f t="shared" si="68"/>
        <v>0</v>
      </c>
      <c r="KQ57" s="193">
        <f t="shared" si="246"/>
        <v>5.6740334309306508</v>
      </c>
      <c r="KR57" s="193">
        <f t="shared" si="246"/>
        <v>4.1745731882913786</v>
      </c>
      <c r="KS57" s="193">
        <f t="shared" si="246"/>
        <v>3.9251044309472265</v>
      </c>
      <c r="KT57" s="193">
        <f t="shared" si="246"/>
        <v>3.9040600573940507</v>
      </c>
      <c r="KU57" s="212">
        <f t="shared" si="247"/>
        <v>56851.106132037188</v>
      </c>
      <c r="KY57" s="3">
        <f t="shared" si="69"/>
        <v>0</v>
      </c>
      <c r="KZ57" s="6">
        <f t="shared" si="70"/>
        <v>0</v>
      </c>
      <c r="LA57" s="6">
        <f t="shared" si="71"/>
        <v>6.2398631517979641</v>
      </c>
      <c r="LB57" s="6">
        <f t="shared" si="72"/>
        <v>0</v>
      </c>
      <c r="LC57" s="193">
        <f t="shared" si="248"/>
        <v>5.6740334309306508</v>
      </c>
      <c r="LD57" s="193">
        <f t="shared" si="248"/>
        <v>4.1745731882913786</v>
      </c>
      <c r="LE57" s="193">
        <f t="shared" si="248"/>
        <v>3.9438771718949019</v>
      </c>
      <c r="LF57" s="193">
        <f t="shared" si="248"/>
        <v>3.9040600573940507</v>
      </c>
      <c r="LG57" s="205">
        <f t="shared" si="249"/>
        <v>56943.532820137407</v>
      </c>
      <c r="LK57" s="3">
        <f t="shared" si="73"/>
        <v>0</v>
      </c>
      <c r="LL57" s="6">
        <f t="shared" si="74"/>
        <v>0</v>
      </c>
      <c r="LM57" s="6">
        <f t="shared" si="75"/>
        <v>0</v>
      </c>
      <c r="LN57" s="6">
        <f t="shared" si="76"/>
        <v>5.4294120328609967</v>
      </c>
      <c r="LO57" s="193">
        <f t="shared" si="250"/>
        <v>5.6740334309306508</v>
      </c>
      <c r="LP57" s="193">
        <f t="shared" si="250"/>
        <v>4.1745731882913786</v>
      </c>
      <c r="LQ57" s="193">
        <f t="shared" si="250"/>
        <v>3.8150380693314694</v>
      </c>
      <c r="LR57" s="193">
        <f t="shared" si="250"/>
        <v>4.007930200536026</v>
      </c>
      <c r="LS57" s="212">
        <f t="shared" si="251"/>
        <v>57044.086305860073</v>
      </c>
      <c r="LW57" s="3">
        <f t="shared" si="77"/>
        <v>0</v>
      </c>
      <c r="LX57" s="6">
        <f t="shared" si="78"/>
        <v>0</v>
      </c>
      <c r="LY57" s="6">
        <f t="shared" si="79"/>
        <v>0</v>
      </c>
      <c r="LZ57" s="6">
        <f t="shared" si="80"/>
        <v>5.0613163018195735</v>
      </c>
      <c r="MA57" s="193">
        <f t="shared" si="252"/>
        <v>5.6740334309306508</v>
      </c>
      <c r="MB57" s="193">
        <f t="shared" si="252"/>
        <v>4.1745731882913786</v>
      </c>
      <c r="MC57" s="193">
        <f t="shared" si="252"/>
        <v>3.8150380693314694</v>
      </c>
      <c r="MD57" s="193">
        <f t="shared" si="252"/>
        <v>4.0012190759990967</v>
      </c>
      <c r="ME57" s="212">
        <f t="shared" si="253"/>
        <v>56996.513140109826</v>
      </c>
      <c r="MI57" s="3">
        <f t="shared" si="81"/>
        <v>0</v>
      </c>
      <c r="MJ57" s="6">
        <f t="shared" si="82"/>
        <v>0</v>
      </c>
      <c r="MK57" s="6">
        <f t="shared" si="83"/>
        <v>0</v>
      </c>
      <c r="ML57" s="6">
        <f t="shared" si="84"/>
        <v>5.7514957975222423</v>
      </c>
      <c r="MM57" s="193">
        <f t="shared" si="254"/>
        <v>5.6740334309306508</v>
      </c>
      <c r="MN57" s="193">
        <f t="shared" si="254"/>
        <v>4.1745731882913786</v>
      </c>
      <c r="MO57" s="193">
        <f t="shared" si="254"/>
        <v>3.8150380693314694</v>
      </c>
      <c r="MP57" s="193">
        <f t="shared" si="254"/>
        <v>4.0137657140881018</v>
      </c>
      <c r="MQ57" s="205">
        <f t="shared" si="255"/>
        <v>57085.484799260747</v>
      </c>
      <c r="MT57" s="3">
        <f t="shared" si="85"/>
        <v>6.6044731328010879</v>
      </c>
      <c r="MU57" s="6">
        <f t="shared" si="86"/>
        <v>5.3749249915144004</v>
      </c>
      <c r="MV57" s="6">
        <f t="shared" si="87"/>
        <v>5.5198789419751222</v>
      </c>
      <c r="MW57" s="6">
        <f t="shared" si="88"/>
        <v>5.521435965621353</v>
      </c>
      <c r="MX57" s="193">
        <f t="shared" si="256"/>
        <v>5.6964597427271242</v>
      </c>
      <c r="MY57" s="193">
        <f t="shared" si="256"/>
        <v>4.2540087406107983</v>
      </c>
      <c r="MZ57" s="193">
        <f t="shared" si="256"/>
        <v>3.9298307584141199</v>
      </c>
      <c r="NA57" s="193">
        <f t="shared" si="256"/>
        <v>4.009600967835083</v>
      </c>
      <c r="NB57" s="212">
        <f t="shared" si="257"/>
        <v>57841.372722903776</v>
      </c>
      <c r="NF57" s="3">
        <f t="shared" si="89"/>
        <v>6.6044731328010879</v>
      </c>
      <c r="NG57" s="6">
        <f t="shared" si="90"/>
        <v>0</v>
      </c>
      <c r="NH57" s="6">
        <f t="shared" si="91"/>
        <v>0</v>
      </c>
      <c r="NI57" s="6">
        <f t="shared" si="92"/>
        <v>0</v>
      </c>
      <c r="NJ57" s="193">
        <f t="shared" si="258"/>
        <v>5.6964597427271242</v>
      </c>
      <c r="NK57" s="193">
        <f t="shared" si="258"/>
        <v>4.1745731882913786</v>
      </c>
      <c r="NL57" s="193">
        <f t="shared" si="258"/>
        <v>3.8150380693314694</v>
      </c>
      <c r="NM57" s="193">
        <f t="shared" si="258"/>
        <v>3.9040600573940507</v>
      </c>
      <c r="NN57" s="212">
        <f t="shared" si="259"/>
        <v>56325.163020296466</v>
      </c>
      <c r="NR57" s="3">
        <f t="shared" si="93"/>
        <v>0</v>
      </c>
      <c r="NS57" s="6">
        <f t="shared" si="94"/>
        <v>5.3749249915144004</v>
      </c>
      <c r="NT57" s="6">
        <f t="shared" si="95"/>
        <v>0</v>
      </c>
      <c r="NU57" s="6">
        <f t="shared" si="96"/>
        <v>0</v>
      </c>
      <c r="NV57" s="193">
        <f t="shared" si="260"/>
        <v>5.6740334309306508</v>
      </c>
      <c r="NW57" s="193">
        <f t="shared" si="260"/>
        <v>4.2540087406107983</v>
      </c>
      <c r="NX57" s="193">
        <f t="shared" si="260"/>
        <v>3.8150380693314694</v>
      </c>
      <c r="NY57" s="193">
        <f t="shared" si="260"/>
        <v>3.9040600573940507</v>
      </c>
      <c r="NZ57" s="212">
        <f t="shared" si="261"/>
        <v>56510.152597571483</v>
      </c>
      <c r="OD57" s="3">
        <f t="shared" si="97"/>
        <v>0</v>
      </c>
      <c r="OE57" s="6">
        <f t="shared" si="98"/>
        <v>0</v>
      </c>
      <c r="OF57" s="6">
        <f t="shared" si="99"/>
        <v>5.5198789419751222</v>
      </c>
      <c r="OG57" s="6">
        <f t="shared" si="100"/>
        <v>0</v>
      </c>
      <c r="OH57" s="193">
        <f t="shared" si="262"/>
        <v>5.6740334309306508</v>
      </c>
      <c r="OI57" s="193">
        <f t="shared" si="262"/>
        <v>4.1745731882913786</v>
      </c>
      <c r="OJ57" s="193">
        <f t="shared" si="262"/>
        <v>3.9298307584141199</v>
      </c>
      <c r="OK57" s="193">
        <f t="shared" si="262"/>
        <v>3.9040600573940507</v>
      </c>
      <c r="OL57" s="212">
        <f t="shared" si="263"/>
        <v>56874.361838266763</v>
      </c>
      <c r="OP57" s="3">
        <f t="shared" si="101"/>
        <v>0</v>
      </c>
      <c r="OQ57" s="6">
        <f t="shared" si="102"/>
        <v>0</v>
      </c>
      <c r="OR57" s="6">
        <f t="shared" si="103"/>
        <v>0</v>
      </c>
      <c r="OS57" s="6">
        <f t="shared" si="104"/>
        <v>5.521435965621353</v>
      </c>
      <c r="OT57" s="193">
        <f t="shared" si="264"/>
        <v>5.6740334309306508</v>
      </c>
      <c r="OU57" s="193">
        <f t="shared" si="264"/>
        <v>4.1745731882913786</v>
      </c>
      <c r="OV57" s="193">
        <f t="shared" si="264"/>
        <v>3.8150380693314694</v>
      </c>
      <c r="OW57" s="193">
        <f t="shared" si="264"/>
        <v>4.009600967835083</v>
      </c>
      <c r="OX57" s="232">
        <f t="shared" si="265"/>
        <v>57055.936050257827</v>
      </c>
    </row>
    <row r="58" spans="1:414" x14ac:dyDescent="0.2">
      <c r="A58" t="s">
        <v>6</v>
      </c>
      <c r="B58" s="81">
        <v>45297</v>
      </c>
      <c r="C58">
        <v>106</v>
      </c>
      <c r="D58">
        <v>11.159277888819068</v>
      </c>
      <c r="E58">
        <v>1</v>
      </c>
      <c r="F58">
        <v>0</v>
      </c>
      <c r="G58">
        <v>0</v>
      </c>
      <c r="H58">
        <v>0</v>
      </c>
      <c r="I58">
        <v>0</v>
      </c>
      <c r="J58">
        <v>0</v>
      </c>
      <c r="K58">
        <v>0</v>
      </c>
      <c r="L58">
        <v>0</v>
      </c>
      <c r="M58">
        <v>0</v>
      </c>
      <c r="N58">
        <v>0</v>
      </c>
      <c r="O58">
        <v>1</v>
      </c>
      <c r="P58">
        <v>0</v>
      </c>
      <c r="Q58">
        <v>0</v>
      </c>
      <c r="R58">
        <v>0</v>
      </c>
      <c r="S58">
        <v>0</v>
      </c>
      <c r="T58">
        <v>11236</v>
      </c>
      <c r="U58">
        <v>6.8708421214986117</v>
      </c>
      <c r="V58">
        <v>5.2963087572493848</v>
      </c>
      <c r="W58">
        <v>4.7297158241508885</v>
      </c>
      <c r="X58">
        <v>4.6011972501912117</v>
      </c>
      <c r="Y58" s="3">
        <v>672.55309599198313</v>
      </c>
      <c r="Z58" s="3">
        <v>134.5865955022349</v>
      </c>
      <c r="AA58" s="3">
        <v>67.88488718162975</v>
      </c>
      <c r="AB58" s="3">
        <v>50.000060974594717</v>
      </c>
      <c r="AC58">
        <v>0</v>
      </c>
      <c r="AD58">
        <v>0</v>
      </c>
      <c r="AE58" s="6"/>
      <c r="AF58" s="1" t="s">
        <v>5</v>
      </c>
      <c r="AG58">
        <v>106</v>
      </c>
      <c r="AH58" s="189">
        <v>45297</v>
      </c>
      <c r="AI58">
        <f t="shared" si="105"/>
        <v>1</v>
      </c>
      <c r="AJ58">
        <v>106</v>
      </c>
      <c r="AK58">
        <v>0</v>
      </c>
      <c r="AL58">
        <v>0</v>
      </c>
      <c r="AM58">
        <v>1</v>
      </c>
      <c r="AN58">
        <v>0</v>
      </c>
      <c r="AO58">
        <v>0</v>
      </c>
      <c r="AP58">
        <v>0</v>
      </c>
      <c r="AQ58">
        <v>0</v>
      </c>
      <c r="AS58" s="37"/>
      <c r="AT58" s="37"/>
      <c r="AU58" s="6">
        <f t="shared" si="106"/>
        <v>0</v>
      </c>
      <c r="AV58" s="6">
        <f t="shared" si="107"/>
        <v>0</v>
      </c>
      <c r="AW58" s="6">
        <f t="shared" si="108"/>
        <v>0</v>
      </c>
      <c r="AX58" s="6">
        <f t="shared" si="109"/>
        <v>0</v>
      </c>
      <c r="AY58" s="193">
        <f t="shared" si="110"/>
        <v>5.6740334309306508</v>
      </c>
      <c r="AZ58" s="193">
        <f t="shared" si="111"/>
        <v>4.1745731882913786</v>
      </c>
      <c r="BA58" s="193">
        <f t="shared" si="112"/>
        <v>3.8150380693314694</v>
      </c>
      <c r="BB58" s="193">
        <f t="shared" si="113"/>
        <v>3.9040600573940507</v>
      </c>
      <c r="BC58" s="72">
        <f t="shared" si="114"/>
        <v>56312.210093717425</v>
      </c>
      <c r="BG58" s="3">
        <f t="shared" si="115"/>
        <v>6.7334252790686397</v>
      </c>
      <c r="BH58" s="6">
        <f t="shared" si="116"/>
        <v>0</v>
      </c>
      <c r="BI58" s="6">
        <f t="shared" si="117"/>
        <v>0</v>
      </c>
      <c r="BJ58" s="6">
        <f t="shared" si="118"/>
        <v>0</v>
      </c>
      <c r="BK58" s="193">
        <f t="shared" si="119"/>
        <v>5.6968926486567719</v>
      </c>
      <c r="BL58" s="193">
        <f t="shared" si="120"/>
        <v>4.1745731882913786</v>
      </c>
      <c r="BM58" s="193">
        <f t="shared" si="121"/>
        <v>3.8150380693314694</v>
      </c>
      <c r="BN58" s="193">
        <f t="shared" si="122"/>
        <v>3.9040600573940507</v>
      </c>
      <c r="BO58" s="72">
        <f t="shared" si="123"/>
        <v>56325.413086204724</v>
      </c>
      <c r="BS58" s="3">
        <f t="shared" si="124"/>
        <v>6.7334464940688807</v>
      </c>
      <c r="BT58" s="6">
        <f t="shared" si="125"/>
        <v>0</v>
      </c>
      <c r="BU58" s="6">
        <f t="shared" si="126"/>
        <v>0</v>
      </c>
      <c r="BV58" s="6">
        <f t="shared" si="127"/>
        <v>0</v>
      </c>
      <c r="BW58" s="193">
        <f t="shared" si="128"/>
        <v>5.6968927198623449</v>
      </c>
      <c r="BX58" s="193">
        <f t="shared" si="129"/>
        <v>4.1745731882913786</v>
      </c>
      <c r="BY58" s="193">
        <f t="shared" si="266"/>
        <v>3.8150380693314694</v>
      </c>
      <c r="BZ58" s="193">
        <f t="shared" si="131"/>
        <v>3.9040600573940507</v>
      </c>
      <c r="CA58" s="72">
        <f t="shared" si="132"/>
        <v>56325.413086204724</v>
      </c>
      <c r="CE58" s="3">
        <f t="shared" si="133"/>
        <v>0</v>
      </c>
      <c r="CF58" s="6">
        <f t="shared" si="134"/>
        <v>5.2963087572493848</v>
      </c>
      <c r="CG58" s="6">
        <f t="shared" si="135"/>
        <v>0</v>
      </c>
      <c r="CH58" s="6">
        <f t="shared" si="136"/>
        <v>0</v>
      </c>
      <c r="CI58" s="193">
        <f t="shared" si="137"/>
        <v>5.6740334309306508</v>
      </c>
      <c r="CJ58" s="193">
        <f t="shared" si="138"/>
        <v>4.2528912024476915</v>
      </c>
      <c r="CK58" s="193">
        <f t="shared" si="267"/>
        <v>3.8150380693314694</v>
      </c>
      <c r="CL58" s="193">
        <f t="shared" si="140"/>
        <v>3.9040600573940507</v>
      </c>
      <c r="CM58" s="72">
        <f t="shared" si="141"/>
        <v>56507.363025962462</v>
      </c>
      <c r="CQ58" s="3">
        <f t="shared" si="142"/>
        <v>0</v>
      </c>
      <c r="CR58" s="6">
        <f t="shared" si="143"/>
        <v>5.2963663589926</v>
      </c>
      <c r="CS58" s="6">
        <f t="shared" si="144"/>
        <v>0</v>
      </c>
      <c r="CT58" s="6">
        <f t="shared" si="145"/>
        <v>0</v>
      </c>
      <c r="CU58" s="193">
        <f t="shared" si="146"/>
        <v>5.6740334309306508</v>
      </c>
      <c r="CV58" s="193">
        <f t="shared" si="147"/>
        <v>4.2528920217199842</v>
      </c>
      <c r="CW58" s="193">
        <f t="shared" si="268"/>
        <v>3.8150380693314694</v>
      </c>
      <c r="CX58" s="193">
        <f t="shared" si="149"/>
        <v>3.9040600573940507</v>
      </c>
      <c r="CY58" s="72">
        <f t="shared" si="150"/>
        <v>56507.365070959568</v>
      </c>
      <c r="DC58" s="3">
        <f t="shared" si="151"/>
        <v>0</v>
      </c>
      <c r="DD58" s="6">
        <f t="shared" si="152"/>
        <v>0</v>
      </c>
      <c r="DE58" s="6">
        <f t="shared" si="153"/>
        <v>4.9662016153584334</v>
      </c>
      <c r="DF58" s="6">
        <f t="shared" si="154"/>
        <v>0</v>
      </c>
      <c r="DG58" s="193">
        <f t="shared" si="155"/>
        <v>5.6740334309306508</v>
      </c>
      <c r="DH58" s="193">
        <f t="shared" si="156"/>
        <v>4.1745731882913786</v>
      </c>
      <c r="DI58" s="193">
        <f t="shared" si="269"/>
        <v>3.9188930623318283</v>
      </c>
      <c r="DJ58" s="193">
        <f t="shared" si="158"/>
        <v>3.9040600573940507</v>
      </c>
      <c r="DK58" s="72">
        <f t="shared" si="159"/>
        <v>56820.557799635753</v>
      </c>
      <c r="DO58" s="3">
        <f t="shared" si="160"/>
        <v>0</v>
      </c>
      <c r="DP58" s="6">
        <f t="shared" si="161"/>
        <v>0</v>
      </c>
      <c r="DQ58" s="6">
        <f t="shared" si="162"/>
        <v>4.7298071682425977</v>
      </c>
      <c r="DR58" s="6">
        <f t="shared" si="163"/>
        <v>0</v>
      </c>
      <c r="DS58" s="193">
        <f t="shared" si="164"/>
        <v>5.6740334309306508</v>
      </c>
      <c r="DT58" s="193">
        <f t="shared" si="165"/>
        <v>4.1745731882913786</v>
      </c>
      <c r="DU58" s="193">
        <f t="shared" si="270"/>
        <v>3.9141864843559864</v>
      </c>
      <c r="DV58" s="193">
        <f t="shared" si="167"/>
        <v>3.9040600573940507</v>
      </c>
      <c r="DW58" s="72">
        <f t="shared" si="168"/>
        <v>56797.421158554884</v>
      </c>
      <c r="EA58" s="3">
        <f t="shared" si="169"/>
        <v>0</v>
      </c>
      <c r="EB58" s="6">
        <f t="shared" si="170"/>
        <v>0</v>
      </c>
      <c r="EC58" s="6">
        <f t="shared" si="171"/>
        <v>0</v>
      </c>
      <c r="ED58" s="6">
        <f t="shared" si="172"/>
        <v>13.803591750573634</v>
      </c>
      <c r="EE58" s="193">
        <f t="shared" si="173"/>
        <v>5.6740334309306508</v>
      </c>
      <c r="EF58" s="193">
        <f t="shared" si="174"/>
        <v>4.1745731882913786</v>
      </c>
      <c r="EG58" s="193">
        <f t="shared" si="271"/>
        <v>3.8150380693314694</v>
      </c>
      <c r="EH58" s="193">
        <f t="shared" si="176"/>
        <v>4.149574665447866</v>
      </c>
      <c r="EI58" s="72">
        <f t="shared" si="177"/>
        <v>58057.476963894907</v>
      </c>
      <c r="EM58" s="3">
        <f t="shared" si="178"/>
        <v>0</v>
      </c>
      <c r="EN58" s="6">
        <f t="shared" si="179"/>
        <v>0</v>
      </c>
      <c r="EO58" s="6">
        <f t="shared" si="180"/>
        <v>0</v>
      </c>
      <c r="EP58" s="6">
        <f t="shared" si="181"/>
        <v>4.6013108122431126</v>
      </c>
      <c r="EQ58" s="193">
        <f t="shared" si="182"/>
        <v>5.6740334309306508</v>
      </c>
      <c r="ER58" s="193">
        <f t="shared" si="183"/>
        <v>4.1745731882913786</v>
      </c>
      <c r="ES58" s="193">
        <f t="shared" si="272"/>
        <v>3.8150380693314694</v>
      </c>
      <c r="ET58" s="193">
        <f t="shared" si="185"/>
        <v>3.9927684401271106</v>
      </c>
      <c r="EU58" s="72">
        <f t="shared" si="186"/>
        <v>56936.665524661548</v>
      </c>
      <c r="EY58" s="3">
        <f t="shared" si="187"/>
        <v>6.7334252790686397</v>
      </c>
      <c r="EZ58" s="6">
        <f t="shared" si="188"/>
        <v>5.2963087572493848</v>
      </c>
      <c r="FA58" s="6">
        <f t="shared" si="189"/>
        <v>4.9662016153584334</v>
      </c>
      <c r="FB58" s="6">
        <f t="shared" si="190"/>
        <v>13.803591750573634</v>
      </c>
      <c r="FC58" s="193">
        <f t="shared" si="191"/>
        <v>5.6968926486567719</v>
      </c>
      <c r="FD58" s="193">
        <f t="shared" si="192"/>
        <v>4.2528912024476915</v>
      </c>
      <c r="FE58" s="193">
        <f t="shared" si="273"/>
        <v>3.9188930623318283</v>
      </c>
      <c r="FF58" s="193">
        <f t="shared" si="194"/>
        <v>4.149574665447866</v>
      </c>
      <c r="FG58" s="72">
        <f t="shared" si="195"/>
        <v>58798.379954796284</v>
      </c>
      <c r="FK58" s="3">
        <f t="shared" si="196"/>
        <v>6.8708633364988545</v>
      </c>
      <c r="FL58" s="6">
        <f t="shared" si="197"/>
        <v>5.2963663589926</v>
      </c>
      <c r="FM58" s="6">
        <f t="shared" si="198"/>
        <v>4.7298071682425977</v>
      </c>
      <c r="FN58" s="6">
        <f t="shared" si="199"/>
        <v>4.6013108122431126</v>
      </c>
      <c r="FO58" s="193">
        <f t="shared" si="200"/>
        <v>5.6973538364643517</v>
      </c>
      <c r="FP58" s="193">
        <f t="shared" si="201"/>
        <v>4.2528920217199842</v>
      </c>
      <c r="FQ58" s="193">
        <f t="shared" si="274"/>
        <v>3.9141864843559864</v>
      </c>
      <c r="FR58" s="193">
        <f t="shared" si="203"/>
        <v>3.9927684401271106</v>
      </c>
      <c r="FS58" s="205">
        <f t="shared" si="204"/>
        <v>57640.060157460124</v>
      </c>
      <c r="FW58" s="3">
        <f t="shared" si="205"/>
        <v>7.901468439723403</v>
      </c>
      <c r="FX58" s="6">
        <f t="shared" si="206"/>
        <v>5.9848288956918045</v>
      </c>
      <c r="FY58" s="6">
        <f t="shared" si="207"/>
        <v>5.864847621947102</v>
      </c>
      <c r="FZ58" s="6">
        <f t="shared" si="208"/>
        <v>5.4294127552256297</v>
      </c>
      <c r="GA58" s="193">
        <f t="shared" si="209"/>
        <v>5.7008053791397888</v>
      </c>
      <c r="GB58" s="193">
        <f t="shared" si="210"/>
        <v>4.2626364213769667</v>
      </c>
      <c r="GC58" s="193">
        <f t="shared" si="275"/>
        <v>3.9365854924902401</v>
      </c>
      <c r="GD58" s="193">
        <f t="shared" si="212"/>
        <v>4.0079302136620898</v>
      </c>
      <c r="GE58" s="72">
        <f t="shared" si="213"/>
        <v>57887.807632324075</v>
      </c>
      <c r="GI58" s="3">
        <f t="shared" si="214"/>
        <v>7.5579263336484734</v>
      </c>
      <c r="GJ58" s="6">
        <f t="shared" si="215"/>
        <v>5.8259396329743236</v>
      </c>
      <c r="GK58" s="6">
        <f t="shared" si="216"/>
        <v>5.2026874065659774</v>
      </c>
      <c r="GL58" s="6">
        <f t="shared" si="217"/>
        <v>5.0613169752103335</v>
      </c>
      <c r="GM58" s="193">
        <f t="shared" si="218"/>
        <v>5.6996561644198591</v>
      </c>
      <c r="GN58" s="193">
        <f t="shared" si="219"/>
        <v>4.2603959391799018</v>
      </c>
      <c r="GO58" s="193">
        <f t="shared" si="276"/>
        <v>3.9235793980550557</v>
      </c>
      <c r="GP58" s="193">
        <f t="shared" si="221"/>
        <v>4.0012190883176526</v>
      </c>
      <c r="GQ58" s="72">
        <f t="shared" si="222"/>
        <v>57768.073666408236</v>
      </c>
      <c r="GU58" s="3">
        <f t="shared" si="223"/>
        <v>8.932094757948196</v>
      </c>
      <c r="GV58" s="6">
        <f t="shared" si="224"/>
        <v>6.3555705086992615</v>
      </c>
      <c r="GW58" s="6">
        <f t="shared" si="225"/>
        <v>6.1486305713961551</v>
      </c>
      <c r="GX58" s="6">
        <f t="shared" si="226"/>
        <v>5.7514965627390149</v>
      </c>
      <c r="GY58" s="193">
        <f t="shared" si="227"/>
        <v>5.7042451203179416</v>
      </c>
      <c r="GZ58" s="193">
        <f t="shared" si="228"/>
        <v>4.2678447741066092</v>
      </c>
      <c r="HA58" s="193">
        <f t="shared" si="277"/>
        <v>3.9421081632951198</v>
      </c>
      <c r="HB58" s="193">
        <f t="shared" si="230"/>
        <v>4.0137657279119257</v>
      </c>
      <c r="HC58" s="205">
        <f t="shared" si="231"/>
        <v>57972.889935220519</v>
      </c>
      <c r="HG58" s="3">
        <f t="shared" si="37"/>
        <v>7.901468439723403</v>
      </c>
      <c r="HH58" s="6">
        <f t="shared" si="38"/>
        <v>0</v>
      </c>
      <c r="HI58" s="6">
        <f t="shared" si="39"/>
        <v>0</v>
      </c>
      <c r="HJ58" s="6">
        <f t="shared" si="40"/>
        <v>0</v>
      </c>
      <c r="HK58" s="193">
        <f t="shared" si="232"/>
        <v>5.7008053791397888</v>
      </c>
      <c r="HL58" s="193">
        <f t="shared" si="232"/>
        <v>4.1745731882913786</v>
      </c>
      <c r="HM58" s="193">
        <f t="shared" si="232"/>
        <v>3.8150380693314694</v>
      </c>
      <c r="HN58" s="193">
        <f t="shared" si="232"/>
        <v>3.9040600573940507</v>
      </c>
      <c r="HO58" s="212">
        <f t="shared" si="233"/>
        <v>56327.673305430901</v>
      </c>
      <c r="HS58" s="3">
        <f t="shared" si="41"/>
        <v>7.5579263336484734</v>
      </c>
      <c r="HT58" s="6">
        <f t="shared" si="42"/>
        <v>0</v>
      </c>
      <c r="HU58" s="6">
        <f t="shared" si="43"/>
        <v>0</v>
      </c>
      <c r="HV58" s="6">
        <f t="shared" si="44"/>
        <v>0</v>
      </c>
      <c r="HW58" s="193">
        <f t="shared" si="234"/>
        <v>5.6996561644198591</v>
      </c>
      <c r="HX58" s="193">
        <f t="shared" si="234"/>
        <v>4.1745731882913786</v>
      </c>
      <c r="HY58" s="193">
        <f t="shared" si="234"/>
        <v>3.8150380693314694</v>
      </c>
      <c r="HZ58" s="193">
        <f t="shared" si="234"/>
        <v>3.9040600573940507</v>
      </c>
      <c r="IA58" s="212">
        <f t="shared" si="235"/>
        <v>56327.009443193456</v>
      </c>
      <c r="IE58" s="3">
        <f t="shared" si="45"/>
        <v>8.932094757948196</v>
      </c>
      <c r="IF58" s="6">
        <f t="shared" si="46"/>
        <v>0</v>
      </c>
      <c r="IG58" s="6">
        <f t="shared" si="47"/>
        <v>0</v>
      </c>
      <c r="IH58" s="6">
        <f t="shared" si="48"/>
        <v>0</v>
      </c>
      <c r="II58" s="193">
        <f t="shared" si="236"/>
        <v>5.7042451203179416</v>
      </c>
      <c r="IJ58" s="193">
        <f t="shared" si="236"/>
        <v>4.1745731882913786</v>
      </c>
      <c r="IK58" s="193">
        <f t="shared" si="236"/>
        <v>3.8150380693314694</v>
      </c>
      <c r="IL58" s="193">
        <f t="shared" si="236"/>
        <v>3.9040600573940507</v>
      </c>
      <c r="IM58" s="205">
        <f t="shared" si="237"/>
        <v>56329.660373616978</v>
      </c>
      <c r="IQ58" s="3">
        <f t="shared" si="49"/>
        <v>0</v>
      </c>
      <c r="IR58" s="6">
        <f t="shared" si="50"/>
        <v>5.9848288956918045</v>
      </c>
      <c r="IS58" s="6">
        <f t="shared" si="51"/>
        <v>0</v>
      </c>
      <c r="IT58" s="6">
        <f t="shared" si="52"/>
        <v>0</v>
      </c>
      <c r="IU58" s="193">
        <f t="shared" si="238"/>
        <v>5.6740334309306508</v>
      </c>
      <c r="IV58" s="193">
        <f t="shared" si="238"/>
        <v>4.2626364213769667</v>
      </c>
      <c r="IW58" s="193">
        <f t="shared" si="238"/>
        <v>3.8150380693314694</v>
      </c>
      <c r="IX58" s="193">
        <f t="shared" si="238"/>
        <v>3.9040600573940507</v>
      </c>
      <c r="IY58" s="212">
        <f t="shared" si="239"/>
        <v>56531.693440725387</v>
      </c>
      <c r="JC58" s="3">
        <f t="shared" si="53"/>
        <v>0</v>
      </c>
      <c r="JD58" s="6">
        <f t="shared" si="54"/>
        <v>5.8259396329743236</v>
      </c>
      <c r="JE58" s="6">
        <f t="shared" si="55"/>
        <v>0</v>
      </c>
      <c r="JF58" s="6">
        <f t="shared" si="56"/>
        <v>0</v>
      </c>
      <c r="JG58" s="193">
        <f t="shared" si="240"/>
        <v>5.6740334309306508</v>
      </c>
      <c r="JH58" s="193">
        <f t="shared" si="240"/>
        <v>4.2603959391799018</v>
      </c>
      <c r="JI58" s="193">
        <f t="shared" si="240"/>
        <v>3.8150380693314694</v>
      </c>
      <c r="JJ58" s="193">
        <f t="shared" si="240"/>
        <v>3.9040600573940507</v>
      </c>
      <c r="JK58" s="212">
        <f t="shared" si="241"/>
        <v>56526.098810430674</v>
      </c>
      <c r="JO58" s="3">
        <f t="shared" si="57"/>
        <v>0</v>
      </c>
      <c r="JP58" s="6">
        <f t="shared" si="58"/>
        <v>6.3555705086992615</v>
      </c>
      <c r="JQ58" s="6">
        <f t="shared" si="59"/>
        <v>0</v>
      </c>
      <c r="JR58" s="6">
        <f t="shared" si="60"/>
        <v>0</v>
      </c>
      <c r="JS58" s="193">
        <f t="shared" si="242"/>
        <v>5.6740334309306508</v>
      </c>
      <c r="JT58" s="193">
        <f t="shared" si="242"/>
        <v>4.2678447741066092</v>
      </c>
      <c r="JU58" s="193">
        <f t="shared" si="242"/>
        <v>3.8150380693314694</v>
      </c>
      <c r="JV58" s="193">
        <f t="shared" si="242"/>
        <v>3.9040600573940507</v>
      </c>
      <c r="JW58" s="205">
        <f t="shared" si="243"/>
        <v>56544.701177344701</v>
      </c>
      <c r="KA58" s="3">
        <f t="shared" si="61"/>
        <v>0</v>
      </c>
      <c r="KB58" s="6">
        <f t="shared" si="62"/>
        <v>0</v>
      </c>
      <c r="KC58" s="6">
        <f t="shared" si="63"/>
        <v>5.864847621947102</v>
      </c>
      <c r="KD58" s="6">
        <f t="shared" si="64"/>
        <v>0</v>
      </c>
      <c r="KE58" s="193">
        <f t="shared" si="244"/>
        <v>5.6740334309306508</v>
      </c>
      <c r="KF58" s="193">
        <f t="shared" si="244"/>
        <v>4.1745731882913786</v>
      </c>
      <c r="KG58" s="193">
        <f t="shared" si="244"/>
        <v>3.9365854924902401</v>
      </c>
      <c r="KH58" s="193">
        <f t="shared" si="244"/>
        <v>3.9040600573940507</v>
      </c>
      <c r="KI58" s="212">
        <f t="shared" si="245"/>
        <v>56907.614752729089</v>
      </c>
      <c r="KM58" s="3">
        <f t="shared" si="65"/>
        <v>0</v>
      </c>
      <c r="KN58" s="6">
        <f t="shared" si="66"/>
        <v>0</v>
      </c>
      <c r="KO58" s="6">
        <f t="shared" si="67"/>
        <v>5.2026874065659774</v>
      </c>
      <c r="KP58" s="6">
        <f t="shared" si="68"/>
        <v>0</v>
      </c>
      <c r="KQ58" s="193">
        <f t="shared" si="246"/>
        <v>5.6740334309306508</v>
      </c>
      <c r="KR58" s="193">
        <f t="shared" si="246"/>
        <v>4.1745731882913786</v>
      </c>
      <c r="KS58" s="193">
        <f t="shared" si="246"/>
        <v>3.9235793980550557</v>
      </c>
      <c r="KT58" s="193">
        <f t="shared" si="246"/>
        <v>3.9040600573940507</v>
      </c>
      <c r="KU58" s="212">
        <f t="shared" si="247"/>
        <v>56843.604297734208</v>
      </c>
      <c r="KY58" s="3">
        <f t="shared" si="69"/>
        <v>0</v>
      </c>
      <c r="KZ58" s="6">
        <f t="shared" si="70"/>
        <v>0</v>
      </c>
      <c r="LA58" s="6">
        <f t="shared" si="71"/>
        <v>6.1486305713961551</v>
      </c>
      <c r="LB58" s="6">
        <f t="shared" si="72"/>
        <v>0</v>
      </c>
      <c r="LC58" s="193">
        <f t="shared" si="248"/>
        <v>5.6740334309306508</v>
      </c>
      <c r="LD58" s="193">
        <f t="shared" si="248"/>
        <v>4.1745731882913786</v>
      </c>
      <c r="LE58" s="193">
        <f t="shared" si="248"/>
        <v>3.9421081632951198</v>
      </c>
      <c r="LF58" s="193">
        <f t="shared" si="248"/>
        <v>3.9040600573940507</v>
      </c>
      <c r="LG58" s="205">
        <f t="shared" si="249"/>
        <v>56934.816782333924</v>
      </c>
      <c r="LK58" s="3">
        <f t="shared" si="73"/>
        <v>0</v>
      </c>
      <c r="LL58" s="6">
        <f t="shared" si="74"/>
        <v>0</v>
      </c>
      <c r="LM58" s="6">
        <f t="shared" si="75"/>
        <v>0</v>
      </c>
      <c r="LN58" s="6">
        <f t="shared" si="76"/>
        <v>5.4294127552256297</v>
      </c>
      <c r="LO58" s="193">
        <f t="shared" si="250"/>
        <v>5.6740334309306508</v>
      </c>
      <c r="LP58" s="193">
        <f t="shared" si="250"/>
        <v>4.1745731882913786</v>
      </c>
      <c r="LQ58" s="193">
        <f t="shared" si="250"/>
        <v>3.8150380693314694</v>
      </c>
      <c r="LR58" s="193">
        <f t="shared" si="250"/>
        <v>4.0079302136620898</v>
      </c>
      <c r="LS58" s="212">
        <f t="shared" si="251"/>
        <v>57044.086398945648</v>
      </c>
      <c r="LW58" s="3">
        <f t="shared" si="77"/>
        <v>0</v>
      </c>
      <c r="LX58" s="6">
        <f t="shared" si="78"/>
        <v>0</v>
      </c>
      <c r="LY58" s="6">
        <f t="shared" si="79"/>
        <v>0</v>
      </c>
      <c r="LZ58" s="6">
        <f t="shared" si="80"/>
        <v>5.0613169752103335</v>
      </c>
      <c r="MA58" s="193">
        <f t="shared" si="252"/>
        <v>5.6740334309306508</v>
      </c>
      <c r="MB58" s="193">
        <f t="shared" si="252"/>
        <v>4.1745731882913786</v>
      </c>
      <c r="MC58" s="193">
        <f t="shared" si="252"/>
        <v>3.8150380693314694</v>
      </c>
      <c r="MD58" s="193">
        <f t="shared" si="252"/>
        <v>4.0012190883176526</v>
      </c>
      <c r="ME58" s="212">
        <f t="shared" si="253"/>
        <v>56996.513227396048</v>
      </c>
      <c r="MI58" s="3">
        <f t="shared" si="81"/>
        <v>0</v>
      </c>
      <c r="MJ58" s="6">
        <f t="shared" si="82"/>
        <v>0</v>
      </c>
      <c r="MK58" s="6">
        <f t="shared" si="83"/>
        <v>0</v>
      </c>
      <c r="ML58" s="6">
        <f t="shared" si="84"/>
        <v>5.7514965627390149</v>
      </c>
      <c r="MM58" s="193">
        <f t="shared" si="254"/>
        <v>5.6740334309306508</v>
      </c>
      <c r="MN58" s="193">
        <f t="shared" si="254"/>
        <v>4.1745731882913786</v>
      </c>
      <c r="MO58" s="193">
        <f t="shared" si="254"/>
        <v>3.8150380693314694</v>
      </c>
      <c r="MP58" s="193">
        <f t="shared" si="254"/>
        <v>4.0137657279119257</v>
      </c>
      <c r="MQ58" s="205">
        <f t="shared" si="255"/>
        <v>57085.48489736575</v>
      </c>
      <c r="MT58" s="3">
        <f t="shared" si="85"/>
        <v>6.5273000154236804</v>
      </c>
      <c r="MU58" s="6">
        <f t="shared" si="86"/>
        <v>5.2963087572493848</v>
      </c>
      <c r="MV58" s="6">
        <f t="shared" si="87"/>
        <v>5.4391731977735214</v>
      </c>
      <c r="MW58" s="6">
        <f t="shared" si="88"/>
        <v>5.5214367002294535</v>
      </c>
      <c r="MX58" s="193">
        <f t="shared" si="256"/>
        <v>5.6962005747807067</v>
      </c>
      <c r="MY58" s="193">
        <f t="shared" si="256"/>
        <v>4.2528912024476915</v>
      </c>
      <c r="MZ58" s="193">
        <f t="shared" si="256"/>
        <v>3.9282438744361694</v>
      </c>
      <c r="NA58" s="193">
        <f t="shared" si="256"/>
        <v>4.0096009811613378</v>
      </c>
      <c r="NB58" s="212">
        <f t="shared" si="257"/>
        <v>57830.422179291199</v>
      </c>
      <c r="NF58" s="3">
        <f t="shared" si="89"/>
        <v>6.5273000154236804</v>
      </c>
      <c r="NG58" s="6">
        <f t="shared" si="90"/>
        <v>0</v>
      </c>
      <c r="NH58" s="6">
        <f t="shared" si="91"/>
        <v>0</v>
      </c>
      <c r="NI58" s="6">
        <f t="shared" si="92"/>
        <v>0</v>
      </c>
      <c r="NJ58" s="193">
        <f t="shared" si="258"/>
        <v>5.6962005747807067</v>
      </c>
      <c r="NK58" s="193">
        <f t="shared" si="258"/>
        <v>4.1745731882913786</v>
      </c>
      <c r="NL58" s="193">
        <f t="shared" si="258"/>
        <v>3.8150380693314694</v>
      </c>
      <c r="NM58" s="193">
        <f t="shared" si="258"/>
        <v>3.9040600573940507</v>
      </c>
      <c r="NN58" s="212">
        <f t="shared" si="259"/>
        <v>56325.013313781717</v>
      </c>
      <c r="NR58" s="3">
        <f t="shared" si="93"/>
        <v>0</v>
      </c>
      <c r="NS58" s="6">
        <f t="shared" si="94"/>
        <v>5.2963087572493848</v>
      </c>
      <c r="NT58" s="6">
        <f t="shared" si="95"/>
        <v>0</v>
      </c>
      <c r="NU58" s="6">
        <f t="shared" si="96"/>
        <v>0</v>
      </c>
      <c r="NV58" s="193">
        <f t="shared" si="260"/>
        <v>5.6740334309306508</v>
      </c>
      <c r="NW58" s="193">
        <f t="shared" si="260"/>
        <v>4.2528912024476915</v>
      </c>
      <c r="NX58" s="193">
        <f t="shared" si="260"/>
        <v>3.8150380693314694</v>
      </c>
      <c r="NY58" s="193">
        <f t="shared" si="260"/>
        <v>3.9040600573940507</v>
      </c>
      <c r="NZ58" s="212">
        <f t="shared" si="261"/>
        <v>56507.363025962462</v>
      </c>
      <c r="OD58" s="3">
        <f t="shared" si="97"/>
        <v>0</v>
      </c>
      <c r="OE58" s="6">
        <f t="shared" si="98"/>
        <v>0</v>
      </c>
      <c r="OF58" s="6">
        <f t="shared" si="99"/>
        <v>5.4391731977735214</v>
      </c>
      <c r="OG58" s="6">
        <f t="shared" si="100"/>
        <v>0</v>
      </c>
      <c r="OH58" s="193">
        <f t="shared" si="262"/>
        <v>5.6740334309306508</v>
      </c>
      <c r="OI58" s="193">
        <f t="shared" si="262"/>
        <v>4.1745731882913786</v>
      </c>
      <c r="OJ58" s="193">
        <f t="shared" si="262"/>
        <v>3.9282438744361694</v>
      </c>
      <c r="OK58" s="193">
        <f t="shared" si="262"/>
        <v>3.9040600573940507</v>
      </c>
      <c r="OL58" s="212">
        <f t="shared" si="263"/>
        <v>56866.552578175389</v>
      </c>
      <c r="OP58" s="3">
        <f t="shared" si="101"/>
        <v>0</v>
      </c>
      <c r="OQ58" s="6">
        <f t="shared" si="102"/>
        <v>0</v>
      </c>
      <c r="OR58" s="6">
        <f t="shared" si="103"/>
        <v>0</v>
      </c>
      <c r="OS58" s="6">
        <f t="shared" si="104"/>
        <v>5.5214367002294535</v>
      </c>
      <c r="OT58" s="193">
        <f t="shared" si="264"/>
        <v>5.6740334309306508</v>
      </c>
      <c r="OU58" s="193">
        <f t="shared" si="264"/>
        <v>4.1745731882913786</v>
      </c>
      <c r="OV58" s="193">
        <f t="shared" si="264"/>
        <v>3.8150380693314694</v>
      </c>
      <c r="OW58" s="193">
        <f t="shared" si="264"/>
        <v>4.0096009811613378</v>
      </c>
      <c r="OX58" s="232">
        <f t="shared" si="265"/>
        <v>57055.936144782783</v>
      </c>
    </row>
    <row r="59" spans="1:414" x14ac:dyDescent="0.2">
      <c r="B59" s="81">
        <v>45304</v>
      </c>
      <c r="C59">
        <v>107</v>
      </c>
      <c r="D59">
        <v>11.160318628964152</v>
      </c>
      <c r="E59">
        <v>1</v>
      </c>
      <c r="F59">
        <v>0</v>
      </c>
      <c r="G59">
        <v>0</v>
      </c>
      <c r="H59">
        <v>0</v>
      </c>
      <c r="I59">
        <v>0</v>
      </c>
      <c r="J59">
        <v>0</v>
      </c>
      <c r="K59">
        <v>0</v>
      </c>
      <c r="L59">
        <v>0</v>
      </c>
      <c r="M59">
        <v>0</v>
      </c>
      <c r="N59">
        <v>0</v>
      </c>
      <c r="O59">
        <v>1</v>
      </c>
      <c r="P59">
        <v>0</v>
      </c>
      <c r="Q59">
        <v>0</v>
      </c>
      <c r="R59">
        <v>0</v>
      </c>
      <c r="S59">
        <v>0</v>
      </c>
      <c r="T59">
        <v>11449</v>
      </c>
      <c r="U59">
        <v>6.8777963154294586</v>
      </c>
      <c r="V59">
        <v>5.3030289857978401</v>
      </c>
      <c r="W59">
        <v>4.7356914772050454</v>
      </c>
      <c r="X59">
        <v>4.6011966992351381</v>
      </c>
      <c r="Y59" s="3">
        <v>679.2786269509686</v>
      </c>
      <c r="Z59" s="3">
        <v>135.93246145698751</v>
      </c>
      <c r="AA59" s="3">
        <v>68.563736053446036</v>
      </c>
      <c r="AB59" s="3">
        <v>50.000006097459476</v>
      </c>
      <c r="AC59">
        <v>0</v>
      </c>
      <c r="AD59">
        <v>0</v>
      </c>
      <c r="AE59" s="6"/>
      <c r="AF59" s="1" t="s">
        <v>5</v>
      </c>
      <c r="AG59">
        <v>107</v>
      </c>
      <c r="AH59" s="189">
        <v>45304</v>
      </c>
      <c r="AI59">
        <f t="shared" si="105"/>
        <v>1</v>
      </c>
      <c r="AJ59">
        <v>107</v>
      </c>
      <c r="AK59">
        <v>0</v>
      </c>
      <c r="AL59">
        <v>0</v>
      </c>
      <c r="AM59">
        <v>1</v>
      </c>
      <c r="AN59">
        <v>0</v>
      </c>
      <c r="AO59">
        <v>0</v>
      </c>
      <c r="AP59">
        <v>0</v>
      </c>
      <c r="AQ59">
        <v>0</v>
      </c>
      <c r="AS59" s="37"/>
      <c r="AT59" s="37"/>
      <c r="AU59" s="6">
        <f t="shared" si="106"/>
        <v>0</v>
      </c>
      <c r="AV59" s="6">
        <f t="shared" si="107"/>
        <v>0</v>
      </c>
      <c r="AW59" s="6">
        <f t="shared" si="108"/>
        <v>0</v>
      </c>
      <c r="AX59" s="6">
        <f t="shared" si="109"/>
        <v>0</v>
      </c>
      <c r="AY59" s="193">
        <f t="shared" si="110"/>
        <v>5.6740334309306508</v>
      </c>
      <c r="AZ59" s="193">
        <f t="shared" si="111"/>
        <v>4.1745731882913786</v>
      </c>
      <c r="BA59" s="193">
        <f t="shared" si="112"/>
        <v>3.8150380693314694</v>
      </c>
      <c r="BB59" s="193">
        <f t="shared" si="113"/>
        <v>3.9040600573940507</v>
      </c>
      <c r="BC59" s="72">
        <f t="shared" si="114"/>
        <v>56312.210093717425</v>
      </c>
      <c r="BG59" s="3">
        <f t="shared" si="115"/>
        <v>6.7402403891208689</v>
      </c>
      <c r="BH59" s="6">
        <f t="shared" si="116"/>
        <v>0</v>
      </c>
      <c r="BI59" s="6">
        <f t="shared" si="117"/>
        <v>0</v>
      </c>
      <c r="BJ59" s="6">
        <f t="shared" si="118"/>
        <v>0</v>
      </c>
      <c r="BK59" s="193">
        <f t="shared" si="119"/>
        <v>5.6969155224855053</v>
      </c>
      <c r="BL59" s="193">
        <f t="shared" si="120"/>
        <v>4.1745731882913786</v>
      </c>
      <c r="BM59" s="193">
        <f t="shared" si="121"/>
        <v>3.8150380693314694</v>
      </c>
      <c r="BN59" s="193">
        <f t="shared" si="122"/>
        <v>3.9040600573940507</v>
      </c>
      <c r="BO59" s="72">
        <f t="shared" si="123"/>
        <v>56325.42629918646</v>
      </c>
      <c r="BS59" s="3">
        <f t="shared" si="124"/>
        <v>6.7402616255934751</v>
      </c>
      <c r="BT59" s="6">
        <f t="shared" si="125"/>
        <v>0</v>
      </c>
      <c r="BU59" s="6">
        <f t="shared" si="126"/>
        <v>0</v>
      </c>
      <c r="BV59" s="6">
        <f t="shared" si="127"/>
        <v>0</v>
      </c>
      <c r="BW59" s="193">
        <f t="shared" si="128"/>
        <v>5.696915593761517</v>
      </c>
      <c r="BX59" s="193">
        <f t="shared" si="129"/>
        <v>4.1745731882913786</v>
      </c>
      <c r="BY59" s="193">
        <f t="shared" si="266"/>
        <v>3.8150380693314694</v>
      </c>
      <c r="BZ59" s="193">
        <f t="shared" si="131"/>
        <v>3.9040600573940507</v>
      </c>
      <c r="CA59" s="72">
        <f t="shared" si="132"/>
        <v>56325.42629918646</v>
      </c>
      <c r="CE59" s="3">
        <f t="shared" si="133"/>
        <v>0</v>
      </c>
      <c r="CF59" s="6">
        <f t="shared" si="134"/>
        <v>5.3030289857978401</v>
      </c>
      <c r="CG59" s="6">
        <f t="shared" si="135"/>
        <v>0</v>
      </c>
      <c r="CH59" s="6">
        <f t="shared" si="136"/>
        <v>0</v>
      </c>
      <c r="CI59" s="193">
        <f t="shared" si="137"/>
        <v>5.6740334309306508</v>
      </c>
      <c r="CJ59" s="193">
        <f t="shared" si="138"/>
        <v>4.2529867800446821</v>
      </c>
      <c r="CK59" s="193">
        <f t="shared" si="267"/>
        <v>3.8150380693314694</v>
      </c>
      <c r="CL59" s="193">
        <f t="shared" si="140"/>
        <v>3.9040600573940507</v>
      </c>
      <c r="CM59" s="72">
        <f t="shared" si="141"/>
        <v>56507.601599052607</v>
      </c>
      <c r="CQ59" s="3">
        <f t="shared" si="142"/>
        <v>0</v>
      </c>
      <c r="CR59" s="6">
        <f t="shared" si="143"/>
        <v>5.3030866606291047</v>
      </c>
      <c r="CS59" s="6">
        <f t="shared" si="144"/>
        <v>0</v>
      </c>
      <c r="CT59" s="6">
        <f t="shared" si="145"/>
        <v>0</v>
      </c>
      <c r="CU59" s="193">
        <f t="shared" si="146"/>
        <v>5.6740334309306508</v>
      </c>
      <c r="CV59" s="193">
        <f t="shared" si="147"/>
        <v>4.25298760027811</v>
      </c>
      <c r="CW59" s="193">
        <f t="shared" si="268"/>
        <v>3.8150380693314694</v>
      </c>
      <c r="CX59" s="193">
        <f t="shared" si="149"/>
        <v>3.9040600573940507</v>
      </c>
      <c r="CY59" s="72">
        <f t="shared" si="150"/>
        <v>56507.603646457574</v>
      </c>
      <c r="DC59" s="3">
        <f t="shared" si="151"/>
        <v>0</v>
      </c>
      <c r="DD59" s="6">
        <f t="shared" si="152"/>
        <v>0</v>
      </c>
      <c r="DE59" s="6">
        <f t="shared" si="153"/>
        <v>4.9724760510652981</v>
      </c>
      <c r="DF59" s="6">
        <f t="shared" si="154"/>
        <v>0</v>
      </c>
      <c r="DG59" s="193">
        <f t="shared" si="155"/>
        <v>5.6740334309306508</v>
      </c>
      <c r="DH59" s="193">
        <f t="shared" si="156"/>
        <v>4.1745731882913786</v>
      </c>
      <c r="DI59" s="193">
        <f t="shared" si="269"/>
        <v>3.9190176841203592</v>
      </c>
      <c r="DJ59" s="193">
        <f t="shared" si="158"/>
        <v>3.9040600573940507</v>
      </c>
      <c r="DK59" s="72">
        <f t="shared" si="159"/>
        <v>56821.170544679866</v>
      </c>
      <c r="DO59" s="3">
        <f t="shared" si="160"/>
        <v>0</v>
      </c>
      <c r="DP59" s="6">
        <f t="shared" si="161"/>
        <v>0</v>
      </c>
      <c r="DQ59" s="6">
        <f t="shared" si="162"/>
        <v>4.7357829367033926</v>
      </c>
      <c r="DR59" s="6">
        <f t="shared" si="163"/>
        <v>0</v>
      </c>
      <c r="DS59" s="193">
        <f t="shared" si="164"/>
        <v>5.6740334309306508</v>
      </c>
      <c r="DT59" s="193">
        <f t="shared" si="165"/>
        <v>4.1745731882913786</v>
      </c>
      <c r="DU59" s="193">
        <f t="shared" si="270"/>
        <v>3.9143057343251622</v>
      </c>
      <c r="DV59" s="193">
        <f t="shared" si="167"/>
        <v>3.9040600573940507</v>
      </c>
      <c r="DW59" s="72">
        <f t="shared" si="168"/>
        <v>56798.007252354073</v>
      </c>
      <c r="EA59" s="3">
        <f t="shared" si="169"/>
        <v>0</v>
      </c>
      <c r="EB59" s="6">
        <f t="shared" si="170"/>
        <v>0</v>
      </c>
      <c r="EC59" s="6">
        <f t="shared" si="171"/>
        <v>0</v>
      </c>
      <c r="ED59" s="6">
        <f t="shared" si="172"/>
        <v>13.803590097705413</v>
      </c>
      <c r="EE59" s="193">
        <f t="shared" si="173"/>
        <v>5.6740334309306508</v>
      </c>
      <c r="EF59" s="193">
        <f t="shared" si="174"/>
        <v>4.1745731882913786</v>
      </c>
      <c r="EG59" s="193">
        <f t="shared" si="271"/>
        <v>3.8150380693314694</v>
      </c>
      <c r="EH59" s="193">
        <f t="shared" si="176"/>
        <v>4.1495746393802779</v>
      </c>
      <c r="EI59" s="72">
        <f t="shared" si="177"/>
        <v>58057.476775748342</v>
      </c>
      <c r="EM59" s="3">
        <f t="shared" si="178"/>
        <v>0</v>
      </c>
      <c r="EN59" s="6">
        <f t="shared" si="179"/>
        <v>0</v>
      </c>
      <c r="EO59" s="6">
        <f t="shared" si="180"/>
        <v>0</v>
      </c>
      <c r="EP59" s="6">
        <f t="shared" si="181"/>
        <v>4.6013102612734409</v>
      </c>
      <c r="EQ59" s="193">
        <f t="shared" si="182"/>
        <v>5.6740334309306508</v>
      </c>
      <c r="ER59" s="193">
        <f t="shared" si="183"/>
        <v>4.1745731882913786</v>
      </c>
      <c r="ES59" s="193">
        <f t="shared" si="272"/>
        <v>3.8150380693314694</v>
      </c>
      <c r="ET59" s="193">
        <f t="shared" si="185"/>
        <v>3.9927684299625081</v>
      </c>
      <c r="EU59" s="72">
        <f t="shared" si="186"/>
        <v>56936.665452713394</v>
      </c>
      <c r="EY59" s="3">
        <f t="shared" si="187"/>
        <v>6.7402403891208689</v>
      </c>
      <c r="EZ59" s="6">
        <f t="shared" si="188"/>
        <v>5.3030289857978401</v>
      </c>
      <c r="FA59" s="6">
        <f t="shared" si="189"/>
        <v>4.9724760510652981</v>
      </c>
      <c r="FB59" s="6">
        <f t="shared" si="190"/>
        <v>13.803590097705413</v>
      </c>
      <c r="FC59" s="193">
        <f t="shared" si="191"/>
        <v>5.6969155224855053</v>
      </c>
      <c r="FD59" s="193">
        <f t="shared" si="192"/>
        <v>4.2529867800446821</v>
      </c>
      <c r="FE59" s="193">
        <f t="shared" si="273"/>
        <v>3.9190176841203592</v>
      </c>
      <c r="FF59" s="193">
        <f t="shared" si="194"/>
        <v>4.1495746393802779</v>
      </c>
      <c r="FG59" s="72">
        <f t="shared" si="195"/>
        <v>58799.275879555571</v>
      </c>
      <c r="FK59" s="3">
        <f t="shared" si="196"/>
        <v>6.8778175519020657</v>
      </c>
      <c r="FL59" s="6">
        <f t="shared" si="197"/>
        <v>5.3030866606291047</v>
      </c>
      <c r="FM59" s="6">
        <f t="shared" si="198"/>
        <v>4.7357829367033926</v>
      </c>
      <c r="FN59" s="6">
        <f t="shared" si="199"/>
        <v>4.6013102612734409</v>
      </c>
      <c r="FO59" s="193">
        <f t="shared" si="200"/>
        <v>5.6973771664106936</v>
      </c>
      <c r="FP59" s="193">
        <f t="shared" si="201"/>
        <v>4.25298760027811</v>
      </c>
      <c r="FQ59" s="193">
        <f t="shared" si="274"/>
        <v>3.9143057343251622</v>
      </c>
      <c r="FR59" s="193">
        <f t="shared" si="203"/>
        <v>3.9927684299625081</v>
      </c>
      <c r="FS59" s="205">
        <f t="shared" si="204"/>
        <v>57640.912025107187</v>
      </c>
      <c r="FW59" s="3">
        <f t="shared" si="205"/>
        <v>7.9094657627438769</v>
      </c>
      <c r="FX59" s="6">
        <f t="shared" si="206"/>
        <v>5.9924227539515584</v>
      </c>
      <c r="FY59" s="6">
        <f t="shared" si="207"/>
        <v>5.8722574317342566</v>
      </c>
      <c r="FZ59" s="6">
        <f t="shared" si="208"/>
        <v>5.4294121050974624</v>
      </c>
      <c r="GA59" s="193">
        <f t="shared" si="209"/>
        <v>5.7008321160066577</v>
      </c>
      <c r="GB59" s="193">
        <f t="shared" si="210"/>
        <v>4.2627433760551821</v>
      </c>
      <c r="GC59" s="193">
        <f t="shared" si="275"/>
        <v>3.9367300825059717</v>
      </c>
      <c r="GD59" s="193">
        <f t="shared" si="212"/>
        <v>4.0079302018486329</v>
      </c>
      <c r="GE59" s="72">
        <f t="shared" si="213"/>
        <v>57888.821196921504</v>
      </c>
      <c r="GI59" s="3">
        <f t="shared" si="214"/>
        <v>7.5655759469724053</v>
      </c>
      <c r="GJ59" s="6">
        <f t="shared" si="215"/>
        <v>5.8333318843776247</v>
      </c>
      <c r="GK59" s="6">
        <f t="shared" si="216"/>
        <v>5.20926062492555</v>
      </c>
      <c r="GL59" s="6">
        <f t="shared" si="217"/>
        <v>5.0613163691586527</v>
      </c>
      <c r="GM59" s="193">
        <f t="shared" si="218"/>
        <v>5.6996817682361263</v>
      </c>
      <c r="GN59" s="193">
        <f t="shared" si="219"/>
        <v>4.2605002880190517</v>
      </c>
      <c r="GO59" s="193">
        <f t="shared" si="276"/>
        <v>3.9237093434699606</v>
      </c>
      <c r="GP59" s="193">
        <f t="shared" si="221"/>
        <v>4.0012190772309522</v>
      </c>
      <c r="GQ59" s="72">
        <f t="shared" si="222"/>
        <v>57769.004612128301</v>
      </c>
      <c r="GU59" s="3">
        <f t="shared" si="223"/>
        <v>8.941135210058297</v>
      </c>
      <c r="GV59" s="6">
        <f t="shared" si="224"/>
        <v>6.3636347829574076</v>
      </c>
      <c r="GW59" s="6">
        <f t="shared" si="225"/>
        <v>6.1563989203665592</v>
      </c>
      <c r="GX59" s="6">
        <f t="shared" si="226"/>
        <v>5.7514958740439228</v>
      </c>
      <c r="GY59" s="193">
        <f t="shared" si="227"/>
        <v>5.7042752407661546</v>
      </c>
      <c r="GZ59" s="193">
        <f t="shared" si="228"/>
        <v>4.2679577639270851</v>
      </c>
      <c r="HA59" s="193">
        <f t="shared" si="277"/>
        <v>3.9422589142836992</v>
      </c>
      <c r="HB59" s="193">
        <f t="shared" si="230"/>
        <v>4.013765715470484</v>
      </c>
      <c r="HC59" s="205">
        <f t="shared" si="231"/>
        <v>57973.953359329178</v>
      </c>
      <c r="HG59" s="3">
        <f t="shared" si="37"/>
        <v>7.9094657627438769</v>
      </c>
      <c r="HH59" s="6">
        <f t="shared" si="38"/>
        <v>0</v>
      </c>
      <c r="HI59" s="6">
        <f t="shared" si="39"/>
        <v>0</v>
      </c>
      <c r="HJ59" s="6">
        <f t="shared" si="40"/>
        <v>0</v>
      </c>
      <c r="HK59" s="193">
        <f t="shared" si="232"/>
        <v>5.7008321160066577</v>
      </c>
      <c r="HL59" s="193">
        <f t="shared" si="232"/>
        <v>4.1745731882913786</v>
      </c>
      <c r="HM59" s="193">
        <f t="shared" si="232"/>
        <v>3.8150380693314694</v>
      </c>
      <c r="HN59" s="193">
        <f t="shared" si="232"/>
        <v>3.9040600573940507</v>
      </c>
      <c r="HO59" s="212">
        <f t="shared" si="233"/>
        <v>56327.68875050213</v>
      </c>
      <c r="HS59" s="3">
        <f t="shared" si="41"/>
        <v>7.5655759469724053</v>
      </c>
      <c r="HT59" s="6">
        <f t="shared" si="42"/>
        <v>0</v>
      </c>
      <c r="HU59" s="6">
        <f t="shared" si="43"/>
        <v>0</v>
      </c>
      <c r="HV59" s="6">
        <f t="shared" si="44"/>
        <v>0</v>
      </c>
      <c r="HW59" s="193">
        <f t="shared" si="234"/>
        <v>5.6996817682361263</v>
      </c>
      <c r="HX59" s="193">
        <f t="shared" si="234"/>
        <v>4.1745731882913786</v>
      </c>
      <c r="HY59" s="193">
        <f t="shared" si="234"/>
        <v>3.8150380693314694</v>
      </c>
      <c r="HZ59" s="193">
        <f t="shared" si="234"/>
        <v>3.9040600573940507</v>
      </c>
      <c r="IA59" s="212">
        <f t="shared" si="235"/>
        <v>56327.024233561569</v>
      </c>
      <c r="IE59" s="3">
        <f t="shared" si="45"/>
        <v>8.941135210058297</v>
      </c>
      <c r="IF59" s="6">
        <f t="shared" si="46"/>
        <v>0</v>
      </c>
      <c r="IG59" s="6">
        <f t="shared" si="47"/>
        <v>0</v>
      </c>
      <c r="IH59" s="6">
        <f t="shared" si="48"/>
        <v>0</v>
      </c>
      <c r="II59" s="193">
        <f t="shared" si="236"/>
        <v>5.7042752407661546</v>
      </c>
      <c r="IJ59" s="193">
        <f t="shared" si="236"/>
        <v>4.1745731882913786</v>
      </c>
      <c r="IK59" s="193">
        <f t="shared" si="236"/>
        <v>3.8150380693314694</v>
      </c>
      <c r="IL59" s="193">
        <f t="shared" si="236"/>
        <v>3.9040600573940507</v>
      </c>
      <c r="IM59" s="205">
        <f t="shared" si="237"/>
        <v>56329.67777389392</v>
      </c>
      <c r="IQ59" s="3">
        <f t="shared" si="49"/>
        <v>0</v>
      </c>
      <c r="IR59" s="6">
        <f t="shared" si="50"/>
        <v>5.9924227539515584</v>
      </c>
      <c r="IS59" s="6">
        <f t="shared" si="51"/>
        <v>0</v>
      </c>
      <c r="IT59" s="6">
        <f t="shared" si="52"/>
        <v>0</v>
      </c>
      <c r="IU59" s="193">
        <f t="shared" si="238"/>
        <v>5.6740334309306508</v>
      </c>
      <c r="IV59" s="193">
        <f t="shared" si="238"/>
        <v>4.2627433760551821</v>
      </c>
      <c r="IW59" s="193">
        <f t="shared" si="238"/>
        <v>3.8150380693314694</v>
      </c>
      <c r="IX59" s="193">
        <f t="shared" si="238"/>
        <v>3.9040600573940507</v>
      </c>
      <c r="IY59" s="212">
        <f t="shared" si="239"/>
        <v>56531.960527385643</v>
      </c>
      <c r="JC59" s="3">
        <f t="shared" si="53"/>
        <v>0</v>
      </c>
      <c r="JD59" s="6">
        <f t="shared" si="54"/>
        <v>5.8333318843776247</v>
      </c>
      <c r="JE59" s="6">
        <f t="shared" si="55"/>
        <v>0</v>
      </c>
      <c r="JF59" s="6">
        <f t="shared" si="56"/>
        <v>0</v>
      </c>
      <c r="JG59" s="193">
        <f t="shared" si="240"/>
        <v>5.6740334309306508</v>
      </c>
      <c r="JH59" s="193">
        <f t="shared" si="240"/>
        <v>4.2605002880190517</v>
      </c>
      <c r="JI59" s="193">
        <f t="shared" si="240"/>
        <v>3.8150380693314694</v>
      </c>
      <c r="JJ59" s="193">
        <f t="shared" si="240"/>
        <v>3.9040600573940507</v>
      </c>
      <c r="JK59" s="212">
        <f t="shared" si="241"/>
        <v>56526.359364000222</v>
      </c>
      <c r="JO59" s="3">
        <f t="shared" si="57"/>
        <v>0</v>
      </c>
      <c r="JP59" s="6">
        <f t="shared" si="58"/>
        <v>6.3636347829574076</v>
      </c>
      <c r="JQ59" s="6">
        <f t="shared" si="59"/>
        <v>0</v>
      </c>
      <c r="JR59" s="6">
        <f t="shared" si="60"/>
        <v>0</v>
      </c>
      <c r="JS59" s="193">
        <f t="shared" si="242"/>
        <v>5.6740334309306508</v>
      </c>
      <c r="JT59" s="193">
        <f t="shared" si="242"/>
        <v>4.2679577639270851</v>
      </c>
      <c r="JU59" s="193">
        <f t="shared" si="242"/>
        <v>3.8150380693314694</v>
      </c>
      <c r="JV59" s="193">
        <f t="shared" si="242"/>
        <v>3.9040600573940507</v>
      </c>
      <c r="JW59" s="205">
        <f t="shared" si="243"/>
        <v>56544.983399891498</v>
      </c>
      <c r="KA59" s="3">
        <f t="shared" si="61"/>
        <v>0</v>
      </c>
      <c r="KB59" s="6">
        <f t="shared" si="62"/>
        <v>0</v>
      </c>
      <c r="KC59" s="6">
        <f t="shared" si="63"/>
        <v>5.8722574317342566</v>
      </c>
      <c r="KD59" s="6">
        <f t="shared" si="64"/>
        <v>0</v>
      </c>
      <c r="KE59" s="193">
        <f t="shared" si="244"/>
        <v>5.6740334309306508</v>
      </c>
      <c r="KF59" s="193">
        <f t="shared" si="244"/>
        <v>4.1745731882913786</v>
      </c>
      <c r="KG59" s="193">
        <f t="shared" si="244"/>
        <v>3.9367300825059717</v>
      </c>
      <c r="KH59" s="193">
        <f t="shared" si="244"/>
        <v>3.9040600573940507</v>
      </c>
      <c r="KI59" s="212">
        <f t="shared" si="245"/>
        <v>56908.326768146682</v>
      </c>
      <c r="KM59" s="3">
        <f t="shared" si="65"/>
        <v>0</v>
      </c>
      <c r="KN59" s="6">
        <f t="shared" si="66"/>
        <v>0</v>
      </c>
      <c r="KO59" s="6">
        <f t="shared" si="67"/>
        <v>5.20926062492555</v>
      </c>
      <c r="KP59" s="6">
        <f t="shared" si="68"/>
        <v>0</v>
      </c>
      <c r="KQ59" s="193">
        <f t="shared" si="246"/>
        <v>5.6740334309306508</v>
      </c>
      <c r="KR59" s="193">
        <f t="shared" si="246"/>
        <v>4.1745731882913786</v>
      </c>
      <c r="KS59" s="193">
        <f t="shared" si="246"/>
        <v>3.9237093434699606</v>
      </c>
      <c r="KT59" s="193">
        <f t="shared" si="246"/>
        <v>3.9040600573940507</v>
      </c>
      <c r="KU59" s="212">
        <f t="shared" si="247"/>
        <v>56844.243477476732</v>
      </c>
      <c r="KY59" s="3">
        <f t="shared" si="69"/>
        <v>0</v>
      </c>
      <c r="KZ59" s="6">
        <f t="shared" si="70"/>
        <v>0</v>
      </c>
      <c r="LA59" s="6">
        <f t="shared" si="71"/>
        <v>6.1563989203665592</v>
      </c>
      <c r="LB59" s="6">
        <f t="shared" si="72"/>
        <v>0</v>
      </c>
      <c r="LC59" s="193">
        <f t="shared" si="248"/>
        <v>5.6740334309306508</v>
      </c>
      <c r="LD59" s="193">
        <f t="shared" si="248"/>
        <v>4.1745731882913786</v>
      </c>
      <c r="LE59" s="193">
        <f t="shared" si="248"/>
        <v>3.9422589142836992</v>
      </c>
      <c r="LF59" s="193">
        <f t="shared" si="248"/>
        <v>3.9040600573940507</v>
      </c>
      <c r="LG59" s="205">
        <f t="shared" si="249"/>
        <v>56935.559491736356</v>
      </c>
      <c r="LK59" s="3">
        <f t="shared" si="73"/>
        <v>0</v>
      </c>
      <c r="LL59" s="6">
        <f t="shared" si="74"/>
        <v>0</v>
      </c>
      <c r="LM59" s="6">
        <f t="shared" si="75"/>
        <v>0</v>
      </c>
      <c r="LN59" s="6">
        <f t="shared" si="76"/>
        <v>5.4294121050974624</v>
      </c>
      <c r="LO59" s="193">
        <f t="shared" si="250"/>
        <v>5.6740334309306508</v>
      </c>
      <c r="LP59" s="193">
        <f t="shared" si="250"/>
        <v>4.1745731882913786</v>
      </c>
      <c r="LQ59" s="193">
        <f t="shared" si="250"/>
        <v>3.8150380693314694</v>
      </c>
      <c r="LR59" s="193">
        <f t="shared" si="250"/>
        <v>4.0079302018486329</v>
      </c>
      <c r="LS59" s="212">
        <f t="shared" si="251"/>
        <v>57044.086315168606</v>
      </c>
      <c r="LW59" s="3">
        <f t="shared" si="77"/>
        <v>0</v>
      </c>
      <c r="LX59" s="6">
        <f t="shared" si="78"/>
        <v>0</v>
      </c>
      <c r="LY59" s="6">
        <f t="shared" si="79"/>
        <v>0</v>
      </c>
      <c r="LZ59" s="6">
        <f t="shared" si="80"/>
        <v>5.0613163691586527</v>
      </c>
      <c r="MA59" s="193">
        <f t="shared" si="252"/>
        <v>5.6740334309306508</v>
      </c>
      <c r="MB59" s="193">
        <f t="shared" si="252"/>
        <v>4.1745731882913786</v>
      </c>
      <c r="MC59" s="193">
        <f t="shared" si="252"/>
        <v>3.8150380693314694</v>
      </c>
      <c r="MD59" s="193">
        <f t="shared" si="252"/>
        <v>4.0012190772309522</v>
      </c>
      <c r="ME59" s="212">
        <f t="shared" si="253"/>
        <v>56996.513148838458</v>
      </c>
      <c r="MI59" s="3">
        <f t="shared" si="81"/>
        <v>0</v>
      </c>
      <c r="MJ59" s="6">
        <f t="shared" si="82"/>
        <v>0</v>
      </c>
      <c r="MK59" s="6">
        <f t="shared" si="83"/>
        <v>0</v>
      </c>
      <c r="ML59" s="6">
        <f t="shared" si="84"/>
        <v>5.7514958740439228</v>
      </c>
      <c r="MM59" s="193">
        <f t="shared" si="254"/>
        <v>5.6740334309306508</v>
      </c>
      <c r="MN59" s="193">
        <f t="shared" si="254"/>
        <v>4.1745731882913786</v>
      </c>
      <c r="MO59" s="193">
        <f t="shared" si="254"/>
        <v>3.8150380693314694</v>
      </c>
      <c r="MP59" s="193">
        <f t="shared" si="254"/>
        <v>4.013765715470484</v>
      </c>
      <c r="MQ59" s="205">
        <f t="shared" si="255"/>
        <v>57085.484809071299</v>
      </c>
      <c r="MT59" s="3">
        <f t="shared" si="85"/>
        <v>6.5339064996579852</v>
      </c>
      <c r="MU59" s="6">
        <f t="shared" si="86"/>
        <v>5.3030289857978401</v>
      </c>
      <c r="MV59" s="6">
        <f t="shared" si="87"/>
        <v>5.4460451987858018</v>
      </c>
      <c r="MW59" s="6">
        <f t="shared" si="88"/>
        <v>5.5214360390821655</v>
      </c>
      <c r="MX59" s="193">
        <f t="shared" si="256"/>
        <v>5.6962227637488789</v>
      </c>
      <c r="MY59" s="193">
        <f t="shared" si="256"/>
        <v>4.2529867800446821</v>
      </c>
      <c r="MZ59" s="193">
        <f t="shared" si="256"/>
        <v>3.9283790939012908</v>
      </c>
      <c r="NA59" s="193">
        <f t="shared" si="256"/>
        <v>4.0096009691677086</v>
      </c>
      <c r="NB59" s="212">
        <f t="shared" si="257"/>
        <v>57831.356083739629</v>
      </c>
      <c r="NF59" s="3">
        <f t="shared" si="89"/>
        <v>6.5339064996579843</v>
      </c>
      <c r="NG59" s="6">
        <f t="shared" si="90"/>
        <v>0</v>
      </c>
      <c r="NH59" s="6">
        <f t="shared" si="91"/>
        <v>0</v>
      </c>
      <c r="NI59" s="6">
        <f t="shared" si="92"/>
        <v>0</v>
      </c>
      <c r="NJ59" s="193">
        <f t="shared" si="258"/>
        <v>5.6962227637488789</v>
      </c>
      <c r="NK59" s="193">
        <f t="shared" si="258"/>
        <v>4.1745731882913786</v>
      </c>
      <c r="NL59" s="193">
        <f t="shared" si="258"/>
        <v>3.8150380693314694</v>
      </c>
      <c r="NM59" s="193">
        <f t="shared" si="258"/>
        <v>3.9040600573940507</v>
      </c>
      <c r="NN59" s="212">
        <f t="shared" si="259"/>
        <v>56325.026131065344</v>
      </c>
      <c r="NR59" s="3">
        <f t="shared" si="93"/>
        <v>0</v>
      </c>
      <c r="NS59" s="6">
        <f t="shared" si="94"/>
        <v>5.3030289857978401</v>
      </c>
      <c r="NT59" s="6">
        <f t="shared" si="95"/>
        <v>0</v>
      </c>
      <c r="NU59" s="6">
        <f t="shared" si="96"/>
        <v>0</v>
      </c>
      <c r="NV59" s="193">
        <f t="shared" si="260"/>
        <v>5.6740334309306508</v>
      </c>
      <c r="NW59" s="193">
        <f t="shared" si="260"/>
        <v>4.2529867800446821</v>
      </c>
      <c r="NX59" s="193">
        <f t="shared" si="260"/>
        <v>3.8150380693314694</v>
      </c>
      <c r="NY59" s="193">
        <f t="shared" si="260"/>
        <v>3.9040600573940507</v>
      </c>
      <c r="NZ59" s="212">
        <f t="shared" si="261"/>
        <v>56507.601599052607</v>
      </c>
      <c r="OD59" s="3">
        <f t="shared" si="97"/>
        <v>0</v>
      </c>
      <c r="OE59" s="6">
        <f t="shared" si="98"/>
        <v>0</v>
      </c>
      <c r="OF59" s="6">
        <f t="shared" si="99"/>
        <v>5.4460451987858018</v>
      </c>
      <c r="OG59" s="6">
        <f t="shared" si="100"/>
        <v>0</v>
      </c>
      <c r="OH59" s="193">
        <f t="shared" si="262"/>
        <v>5.6740334309306508</v>
      </c>
      <c r="OI59" s="193">
        <f t="shared" si="262"/>
        <v>4.1745731882913786</v>
      </c>
      <c r="OJ59" s="193">
        <f t="shared" si="262"/>
        <v>3.9283790939012908</v>
      </c>
      <c r="OK59" s="193">
        <f t="shared" si="262"/>
        <v>3.9040600573940507</v>
      </c>
      <c r="OL59" s="212">
        <f t="shared" si="263"/>
        <v>56867.21796875562</v>
      </c>
      <c r="OP59" s="3">
        <f t="shared" si="101"/>
        <v>0</v>
      </c>
      <c r="OQ59" s="6">
        <f t="shared" si="102"/>
        <v>0</v>
      </c>
      <c r="OR59" s="6">
        <f t="shared" si="103"/>
        <v>0</v>
      </c>
      <c r="OS59" s="6">
        <f t="shared" si="104"/>
        <v>5.5214360390821655</v>
      </c>
      <c r="OT59" s="193">
        <f t="shared" si="264"/>
        <v>5.6740334309306508</v>
      </c>
      <c r="OU59" s="193">
        <f t="shared" si="264"/>
        <v>4.1745731882913786</v>
      </c>
      <c r="OV59" s="193">
        <f t="shared" si="264"/>
        <v>3.8150380693314694</v>
      </c>
      <c r="OW59" s="193">
        <f t="shared" si="264"/>
        <v>4.0096009691677086</v>
      </c>
      <c r="OX59" s="232">
        <f t="shared" si="265"/>
        <v>57055.936059710395</v>
      </c>
    </row>
    <row r="60" spans="1:414" x14ac:dyDescent="0.2">
      <c r="B60" s="81">
        <v>45311</v>
      </c>
      <c r="C60">
        <v>108</v>
      </c>
      <c r="D60">
        <v>11.161362654378804</v>
      </c>
      <c r="E60">
        <v>1</v>
      </c>
      <c r="F60">
        <v>0</v>
      </c>
      <c r="G60">
        <v>0</v>
      </c>
      <c r="H60">
        <v>0</v>
      </c>
      <c r="I60">
        <v>0</v>
      </c>
      <c r="J60">
        <v>0</v>
      </c>
      <c r="K60">
        <v>0</v>
      </c>
      <c r="L60">
        <v>0</v>
      </c>
      <c r="M60">
        <v>0</v>
      </c>
      <c r="N60">
        <v>0</v>
      </c>
      <c r="O60">
        <v>1</v>
      </c>
      <c r="P60">
        <v>0</v>
      </c>
      <c r="Q60">
        <v>0</v>
      </c>
      <c r="R60">
        <v>0</v>
      </c>
      <c r="S60">
        <v>0</v>
      </c>
      <c r="T60">
        <v>11664</v>
      </c>
      <c r="U60">
        <v>6.8847713037175655</v>
      </c>
      <c r="V60">
        <v>5.3097708833410096</v>
      </c>
      <c r="W60">
        <v>4.7416908575731647</v>
      </c>
      <c r="X60">
        <v>4.6011966441395131</v>
      </c>
      <c r="Y60" s="3">
        <v>686.07141321982408</v>
      </c>
      <c r="Z60" s="3">
        <v>137.29178607142251</v>
      </c>
      <c r="AA60" s="3">
        <v>69.249373413980493</v>
      </c>
      <c r="AB60" s="3">
        <v>50.000000609745946</v>
      </c>
      <c r="AC60">
        <v>0</v>
      </c>
      <c r="AD60">
        <v>0</v>
      </c>
      <c r="AE60" s="6"/>
      <c r="AF60" s="1" t="s">
        <v>5</v>
      </c>
      <c r="AG60">
        <v>108</v>
      </c>
      <c r="AH60" s="189">
        <v>45311</v>
      </c>
      <c r="AI60">
        <f t="shared" si="105"/>
        <v>1</v>
      </c>
      <c r="AJ60">
        <v>108</v>
      </c>
      <c r="AK60">
        <v>0</v>
      </c>
      <c r="AL60">
        <v>0</v>
      </c>
      <c r="AM60">
        <v>1</v>
      </c>
      <c r="AN60">
        <v>0</v>
      </c>
      <c r="AO60">
        <v>0</v>
      </c>
      <c r="AP60">
        <v>0</v>
      </c>
      <c r="AQ60">
        <v>0</v>
      </c>
      <c r="AS60" s="37"/>
      <c r="AT60" s="37"/>
      <c r="AU60" s="6">
        <f t="shared" si="106"/>
        <v>0</v>
      </c>
      <c r="AV60" s="6">
        <f t="shared" si="107"/>
        <v>0</v>
      </c>
      <c r="AW60" s="6">
        <f t="shared" si="108"/>
        <v>0</v>
      </c>
      <c r="AX60" s="6">
        <f t="shared" si="109"/>
        <v>0</v>
      </c>
      <c r="AY60" s="193">
        <f t="shared" si="110"/>
        <v>5.6740334309306508</v>
      </c>
      <c r="AZ60" s="193">
        <f t="shared" si="111"/>
        <v>4.1745731882913786</v>
      </c>
      <c r="BA60" s="193">
        <f t="shared" si="112"/>
        <v>3.8150380693314694</v>
      </c>
      <c r="BB60" s="193">
        <f t="shared" si="113"/>
        <v>3.9040600573940507</v>
      </c>
      <c r="BC60" s="72">
        <f t="shared" si="114"/>
        <v>56312.210093717425</v>
      </c>
      <c r="BG60" s="3">
        <f t="shared" si="115"/>
        <v>6.7470758776432138</v>
      </c>
      <c r="BH60" s="6">
        <f t="shared" si="116"/>
        <v>0</v>
      </c>
      <c r="BI60" s="6">
        <f t="shared" si="117"/>
        <v>0</v>
      </c>
      <c r="BJ60" s="6">
        <f t="shared" si="118"/>
        <v>0</v>
      </c>
      <c r="BK60" s="193">
        <f t="shared" si="119"/>
        <v>5.696938464185771</v>
      </c>
      <c r="BL60" s="193">
        <f t="shared" si="120"/>
        <v>4.1745731882913786</v>
      </c>
      <c r="BM60" s="193">
        <f t="shared" si="121"/>
        <v>3.8150380693314694</v>
      </c>
      <c r="BN60" s="193">
        <f t="shared" si="122"/>
        <v>3.9040600573940507</v>
      </c>
      <c r="BO60" s="72">
        <f t="shared" si="123"/>
        <v>56325.439551376985</v>
      </c>
      <c r="BS60" s="3">
        <f t="shared" si="124"/>
        <v>6.7470971356523908</v>
      </c>
      <c r="BT60" s="6">
        <f t="shared" si="125"/>
        <v>0</v>
      </c>
      <c r="BU60" s="6">
        <f t="shared" si="126"/>
        <v>0</v>
      </c>
      <c r="BV60" s="6">
        <f t="shared" si="127"/>
        <v>0</v>
      </c>
      <c r="BW60" s="193">
        <f t="shared" si="128"/>
        <v>5.6969385355324285</v>
      </c>
      <c r="BX60" s="193">
        <f t="shared" si="129"/>
        <v>4.1745731882913786</v>
      </c>
      <c r="BY60" s="193">
        <f t="shared" si="266"/>
        <v>3.8150380693314694</v>
      </c>
      <c r="BZ60" s="193">
        <f t="shared" si="131"/>
        <v>3.9040600573940507</v>
      </c>
      <c r="CA60" s="72">
        <f t="shared" si="132"/>
        <v>56325.439551376985</v>
      </c>
      <c r="CE60" s="3">
        <f t="shared" si="133"/>
        <v>0</v>
      </c>
      <c r="CF60" s="6">
        <f t="shared" si="134"/>
        <v>5.3097708833410096</v>
      </c>
      <c r="CG60" s="6">
        <f t="shared" si="135"/>
        <v>0</v>
      </c>
      <c r="CH60" s="6">
        <f t="shared" si="136"/>
        <v>0</v>
      </c>
      <c r="CI60" s="193">
        <f t="shared" si="137"/>
        <v>5.6740334309306508</v>
      </c>
      <c r="CJ60" s="193">
        <f t="shared" si="138"/>
        <v>4.25308265664777</v>
      </c>
      <c r="CK60" s="193">
        <f t="shared" si="267"/>
        <v>3.8150380693314694</v>
      </c>
      <c r="CL60" s="193">
        <f t="shared" si="140"/>
        <v>3.9040600573940507</v>
      </c>
      <c r="CM60" s="72">
        <f t="shared" si="141"/>
        <v>56507.840919509785</v>
      </c>
      <c r="CQ60" s="3">
        <f t="shared" si="142"/>
        <v>0</v>
      </c>
      <c r="CR60" s="6">
        <f t="shared" si="143"/>
        <v>5.3098286314959928</v>
      </c>
      <c r="CS60" s="6">
        <f t="shared" si="144"/>
        <v>0</v>
      </c>
      <c r="CT60" s="6">
        <f t="shared" si="145"/>
        <v>0</v>
      </c>
      <c r="CU60" s="193">
        <f t="shared" si="146"/>
        <v>5.6740334309306508</v>
      </c>
      <c r="CV60" s="193">
        <f t="shared" si="147"/>
        <v>4.2530834778452462</v>
      </c>
      <c r="CW60" s="193">
        <f t="shared" si="268"/>
        <v>3.8150380693314694</v>
      </c>
      <c r="CX60" s="193">
        <f t="shared" si="149"/>
        <v>3.9040600573940507</v>
      </c>
      <c r="CY60" s="72">
        <f t="shared" si="150"/>
        <v>56507.842969329686</v>
      </c>
      <c r="DC60" s="3">
        <f t="shared" si="151"/>
        <v>0</v>
      </c>
      <c r="DD60" s="6">
        <f t="shared" si="152"/>
        <v>0</v>
      </c>
      <c r="DE60" s="6">
        <f t="shared" si="153"/>
        <v>4.9787754004518234</v>
      </c>
      <c r="DF60" s="6">
        <f t="shared" si="154"/>
        <v>0</v>
      </c>
      <c r="DG60" s="193">
        <f t="shared" si="155"/>
        <v>5.6740334309306508</v>
      </c>
      <c r="DH60" s="193">
        <f t="shared" si="156"/>
        <v>4.1745731882913786</v>
      </c>
      <c r="DI60" s="193">
        <f t="shared" si="269"/>
        <v>3.9191427851189515</v>
      </c>
      <c r="DJ60" s="193">
        <f t="shared" si="158"/>
        <v>3.9040600573940507</v>
      </c>
      <c r="DK60" s="72">
        <f t="shared" si="159"/>
        <v>56821.78565256788</v>
      </c>
      <c r="DO60" s="3">
        <f t="shared" si="160"/>
        <v>0</v>
      </c>
      <c r="DP60" s="6">
        <f t="shared" si="161"/>
        <v>0</v>
      </c>
      <c r="DQ60" s="6">
        <f t="shared" si="162"/>
        <v>4.7417824329363905</v>
      </c>
      <c r="DR60" s="6">
        <f t="shared" si="163"/>
        <v>0</v>
      </c>
      <c r="DS60" s="193">
        <f t="shared" si="164"/>
        <v>5.6740334309306508</v>
      </c>
      <c r="DT60" s="193">
        <f t="shared" si="165"/>
        <v>4.1745731882913786</v>
      </c>
      <c r="DU60" s="193">
        <f t="shared" si="270"/>
        <v>3.9144254434923123</v>
      </c>
      <c r="DV60" s="193">
        <f t="shared" si="167"/>
        <v>3.9040600573940507</v>
      </c>
      <c r="DW60" s="72">
        <f t="shared" si="168"/>
        <v>56798.595609118012</v>
      </c>
      <c r="EA60" s="3">
        <f t="shared" si="169"/>
        <v>0</v>
      </c>
      <c r="EB60" s="6">
        <f t="shared" si="170"/>
        <v>0</v>
      </c>
      <c r="EC60" s="6">
        <f t="shared" si="171"/>
        <v>0</v>
      </c>
      <c r="ED60" s="6">
        <f t="shared" si="172"/>
        <v>13.803589932418539</v>
      </c>
      <c r="EE60" s="193">
        <f t="shared" si="173"/>
        <v>5.6740334309306508</v>
      </c>
      <c r="EF60" s="193">
        <f t="shared" si="174"/>
        <v>4.1745731882913786</v>
      </c>
      <c r="EG60" s="193">
        <f t="shared" si="271"/>
        <v>3.8150380693314694</v>
      </c>
      <c r="EH60" s="193">
        <f t="shared" si="176"/>
        <v>4.1495746367735178</v>
      </c>
      <c r="EI60" s="72">
        <f t="shared" si="177"/>
        <v>58057.476756933669</v>
      </c>
      <c r="EM60" s="3">
        <f t="shared" si="178"/>
        <v>0</v>
      </c>
      <c r="EN60" s="6">
        <f t="shared" si="179"/>
        <v>0</v>
      </c>
      <c r="EO60" s="6">
        <f t="shared" si="180"/>
        <v>0</v>
      </c>
      <c r="EP60" s="6">
        <f t="shared" si="181"/>
        <v>4.6013102061764561</v>
      </c>
      <c r="EQ60" s="193">
        <f t="shared" si="182"/>
        <v>5.6740334309306508</v>
      </c>
      <c r="ER60" s="193">
        <f t="shared" si="183"/>
        <v>4.1745731882913786</v>
      </c>
      <c r="ES60" s="193">
        <f t="shared" si="272"/>
        <v>3.8150380693314694</v>
      </c>
      <c r="ET60" s="193">
        <f t="shared" si="185"/>
        <v>3.9927684289460474</v>
      </c>
      <c r="EU60" s="72">
        <f t="shared" si="186"/>
        <v>56936.665445518513</v>
      </c>
      <c r="EY60" s="3">
        <f t="shared" si="187"/>
        <v>6.7470758776432138</v>
      </c>
      <c r="EZ60" s="6">
        <f t="shared" si="188"/>
        <v>5.3097708833410096</v>
      </c>
      <c r="FA60" s="6">
        <f t="shared" si="189"/>
        <v>4.9787754004518234</v>
      </c>
      <c r="FB60" s="6">
        <f t="shared" si="190"/>
        <v>13.803589932418539</v>
      </c>
      <c r="FC60" s="193">
        <f t="shared" si="191"/>
        <v>5.696938464185771</v>
      </c>
      <c r="FD60" s="193">
        <f t="shared" si="192"/>
        <v>4.25308265664777</v>
      </c>
      <c r="FE60" s="193">
        <f t="shared" si="273"/>
        <v>3.9191427851189515</v>
      </c>
      <c r="FF60" s="193">
        <f t="shared" si="194"/>
        <v>4.1495746367735178</v>
      </c>
      <c r="FG60" s="72">
        <f t="shared" si="195"/>
        <v>58800.175245303915</v>
      </c>
      <c r="FK60" s="3">
        <f t="shared" si="196"/>
        <v>6.8847925617267434</v>
      </c>
      <c r="FL60" s="6">
        <f t="shared" si="197"/>
        <v>5.3098286314959928</v>
      </c>
      <c r="FM60" s="6">
        <f t="shared" si="198"/>
        <v>4.7417824329363905</v>
      </c>
      <c r="FN60" s="6">
        <f t="shared" si="199"/>
        <v>4.6013102061764561</v>
      </c>
      <c r="FO60" s="193">
        <f t="shared" si="200"/>
        <v>5.6974005655712769</v>
      </c>
      <c r="FP60" s="193">
        <f t="shared" si="201"/>
        <v>4.2530834778452462</v>
      </c>
      <c r="FQ60" s="193">
        <f t="shared" si="274"/>
        <v>3.9144254434923123</v>
      </c>
      <c r="FR60" s="193">
        <f t="shared" si="203"/>
        <v>3.9927684289460474</v>
      </c>
      <c r="FS60" s="205">
        <f t="shared" si="204"/>
        <v>57641.767063579726</v>
      </c>
      <c r="FW60" s="3">
        <f t="shared" si="205"/>
        <v>7.9174869992751997</v>
      </c>
      <c r="FX60" s="6">
        <f t="shared" si="206"/>
        <v>6.0000410981753403</v>
      </c>
      <c r="FY60" s="6">
        <f t="shared" si="207"/>
        <v>5.8796966633907237</v>
      </c>
      <c r="FZ60" s="6">
        <f t="shared" si="208"/>
        <v>5.4294120400846255</v>
      </c>
      <c r="GA60" s="193">
        <f t="shared" si="209"/>
        <v>5.7008589321037739</v>
      </c>
      <c r="GB60" s="193">
        <f t="shared" si="210"/>
        <v>4.2628506641092159</v>
      </c>
      <c r="GC60" s="193">
        <f t="shared" si="275"/>
        <v>3.9368752256122517</v>
      </c>
      <c r="GD60" s="193">
        <f t="shared" si="212"/>
        <v>4.0079302006672863</v>
      </c>
      <c r="GE60" s="72">
        <f t="shared" si="213"/>
        <v>57889.838525941239</v>
      </c>
      <c r="GI60" s="3">
        <f t="shared" si="214"/>
        <v>7.5732484340893222</v>
      </c>
      <c r="GJ60" s="6">
        <f t="shared" si="215"/>
        <v>5.8407479716751114</v>
      </c>
      <c r="GK60" s="6">
        <f t="shared" si="216"/>
        <v>5.2158599433304813</v>
      </c>
      <c r="GL60" s="6">
        <f t="shared" si="217"/>
        <v>5.0613163085534651</v>
      </c>
      <c r="GM60" s="193">
        <f t="shared" si="218"/>
        <v>5.6997074479541725</v>
      </c>
      <c r="GN60" s="193">
        <f t="shared" si="219"/>
        <v>4.2606049623848401</v>
      </c>
      <c r="GO60" s="193">
        <f t="shared" si="276"/>
        <v>3.9238397878702198</v>
      </c>
      <c r="GP60" s="193">
        <f t="shared" si="221"/>
        <v>4.0012190761222826</v>
      </c>
      <c r="GQ60" s="72">
        <f t="shared" si="222"/>
        <v>57769.939014596748</v>
      </c>
      <c r="GU60" s="3">
        <f t="shared" si="223"/>
        <v>8.9502026948328357</v>
      </c>
      <c r="GV60" s="6">
        <f t="shared" si="224"/>
        <v>6.3717250600092115</v>
      </c>
      <c r="GW60" s="6">
        <f t="shared" si="225"/>
        <v>6.1641981148451146</v>
      </c>
      <c r="GX60" s="6">
        <f t="shared" si="226"/>
        <v>5.7514958051743914</v>
      </c>
      <c r="GY60" s="193">
        <f t="shared" si="227"/>
        <v>5.7043054503689268</v>
      </c>
      <c r="GZ60" s="193">
        <f t="shared" si="228"/>
        <v>4.2680711052497493</v>
      </c>
      <c r="HA60" s="193">
        <f t="shared" si="277"/>
        <v>3.9424102409959501</v>
      </c>
      <c r="HB60" s="193">
        <f t="shared" si="230"/>
        <v>4.0137657142263397</v>
      </c>
      <c r="HC60" s="205">
        <f t="shared" si="231"/>
        <v>57975.020725072012</v>
      </c>
      <c r="HG60" s="3">
        <f t="shared" si="37"/>
        <v>7.9174869992751997</v>
      </c>
      <c r="HH60" s="6">
        <f t="shared" si="38"/>
        <v>0</v>
      </c>
      <c r="HI60" s="6">
        <f t="shared" si="39"/>
        <v>0</v>
      </c>
      <c r="HJ60" s="6">
        <f t="shared" si="40"/>
        <v>0</v>
      </c>
      <c r="HK60" s="193">
        <f t="shared" si="232"/>
        <v>5.7008589321037739</v>
      </c>
      <c r="HL60" s="193">
        <f t="shared" si="232"/>
        <v>4.1745731882913786</v>
      </c>
      <c r="HM60" s="193">
        <f t="shared" si="232"/>
        <v>3.8150380693314694</v>
      </c>
      <c r="HN60" s="193">
        <f t="shared" si="232"/>
        <v>3.9040600573940507</v>
      </c>
      <c r="HO60" s="212">
        <f t="shared" si="233"/>
        <v>56327.704241346568</v>
      </c>
      <c r="HS60" s="3">
        <f t="shared" si="41"/>
        <v>7.5732484340893222</v>
      </c>
      <c r="HT60" s="6">
        <f t="shared" si="42"/>
        <v>0</v>
      </c>
      <c r="HU60" s="6">
        <f t="shared" si="43"/>
        <v>0</v>
      </c>
      <c r="HV60" s="6">
        <f t="shared" si="44"/>
        <v>0</v>
      </c>
      <c r="HW60" s="193">
        <f t="shared" si="234"/>
        <v>5.6997074479541725</v>
      </c>
      <c r="HX60" s="193">
        <f t="shared" si="234"/>
        <v>4.1745731882913786</v>
      </c>
      <c r="HY60" s="193">
        <f t="shared" si="234"/>
        <v>3.8150380693314694</v>
      </c>
      <c r="HZ60" s="193">
        <f t="shared" si="234"/>
        <v>3.9040600573940507</v>
      </c>
      <c r="IA60" s="212">
        <f t="shared" si="235"/>
        <v>56327.039067779318</v>
      </c>
      <c r="IE60" s="3">
        <f t="shared" si="45"/>
        <v>8.9502026948328357</v>
      </c>
      <c r="IF60" s="6">
        <f t="shared" si="46"/>
        <v>0</v>
      </c>
      <c r="IG60" s="6">
        <f t="shared" si="47"/>
        <v>0</v>
      </c>
      <c r="IH60" s="6">
        <f t="shared" si="48"/>
        <v>0</v>
      </c>
      <c r="II60" s="193">
        <f t="shared" si="236"/>
        <v>5.7043054503689268</v>
      </c>
      <c r="IJ60" s="193">
        <f t="shared" si="236"/>
        <v>4.1745731882913786</v>
      </c>
      <c r="IK60" s="193">
        <f t="shared" si="236"/>
        <v>3.8150380693314694</v>
      </c>
      <c r="IL60" s="193">
        <f t="shared" si="236"/>
        <v>3.9040600573940507</v>
      </c>
      <c r="IM60" s="205">
        <f t="shared" si="237"/>
        <v>56329.695225680065</v>
      </c>
      <c r="IQ60" s="3">
        <f t="shared" si="49"/>
        <v>0</v>
      </c>
      <c r="IR60" s="6">
        <f t="shared" si="50"/>
        <v>6.0000410981753403</v>
      </c>
      <c r="IS60" s="6">
        <f t="shared" si="51"/>
        <v>0</v>
      </c>
      <c r="IT60" s="6">
        <f t="shared" si="52"/>
        <v>0</v>
      </c>
      <c r="IU60" s="193">
        <f t="shared" si="238"/>
        <v>5.6740334309306508</v>
      </c>
      <c r="IV60" s="193">
        <f t="shared" si="238"/>
        <v>4.2628506641092159</v>
      </c>
      <c r="IW60" s="193">
        <f t="shared" si="238"/>
        <v>3.8150380693314694</v>
      </c>
      <c r="IX60" s="193">
        <f t="shared" si="238"/>
        <v>3.9040600573940507</v>
      </c>
      <c r="IY60" s="212">
        <f t="shared" si="239"/>
        <v>56532.228447817921</v>
      </c>
      <c r="JC60" s="3">
        <f t="shared" si="53"/>
        <v>0</v>
      </c>
      <c r="JD60" s="6">
        <f t="shared" si="54"/>
        <v>5.8407479716751114</v>
      </c>
      <c r="JE60" s="6">
        <f t="shared" si="55"/>
        <v>0</v>
      </c>
      <c r="JF60" s="6">
        <f t="shared" si="56"/>
        <v>0</v>
      </c>
      <c r="JG60" s="193">
        <f t="shared" si="240"/>
        <v>5.6740334309306508</v>
      </c>
      <c r="JH60" s="193">
        <f t="shared" si="240"/>
        <v>4.2606049623848401</v>
      </c>
      <c r="JI60" s="193">
        <f t="shared" si="240"/>
        <v>3.8150380693314694</v>
      </c>
      <c r="JJ60" s="193">
        <f t="shared" si="240"/>
        <v>3.9040600573940507</v>
      </c>
      <c r="JK60" s="212">
        <f t="shared" si="241"/>
        <v>56526.620731599134</v>
      </c>
      <c r="JO60" s="3">
        <f t="shared" si="57"/>
        <v>0</v>
      </c>
      <c r="JP60" s="6">
        <f t="shared" si="58"/>
        <v>6.3717250600092115</v>
      </c>
      <c r="JQ60" s="6">
        <f t="shared" si="59"/>
        <v>0</v>
      </c>
      <c r="JR60" s="6">
        <f t="shared" si="60"/>
        <v>0</v>
      </c>
      <c r="JS60" s="193">
        <f t="shared" si="242"/>
        <v>5.6740334309306508</v>
      </c>
      <c r="JT60" s="193">
        <f t="shared" si="242"/>
        <v>4.2680711052497493</v>
      </c>
      <c r="JU60" s="193">
        <f t="shared" si="242"/>
        <v>3.8150380693314694</v>
      </c>
      <c r="JV60" s="193">
        <f t="shared" si="242"/>
        <v>3.9040600573940507</v>
      </c>
      <c r="JW60" s="205">
        <f t="shared" si="243"/>
        <v>56545.266501824954</v>
      </c>
      <c r="KA60" s="3">
        <f t="shared" si="61"/>
        <v>0</v>
      </c>
      <c r="KB60" s="6">
        <f t="shared" si="62"/>
        <v>0</v>
      </c>
      <c r="KC60" s="6">
        <f t="shared" si="63"/>
        <v>5.8796966633907237</v>
      </c>
      <c r="KD60" s="6">
        <f t="shared" si="64"/>
        <v>0</v>
      </c>
      <c r="KE60" s="193">
        <f t="shared" si="244"/>
        <v>5.6740334309306508</v>
      </c>
      <c r="KF60" s="193">
        <f t="shared" si="244"/>
        <v>4.1745731882913786</v>
      </c>
      <c r="KG60" s="193">
        <f t="shared" si="244"/>
        <v>3.9368752256122517</v>
      </c>
      <c r="KH60" s="193">
        <f t="shared" si="244"/>
        <v>3.9040600573940507</v>
      </c>
      <c r="KI60" s="212">
        <f t="shared" si="245"/>
        <v>56909.041516149256</v>
      </c>
      <c r="KM60" s="3">
        <f t="shared" si="65"/>
        <v>0</v>
      </c>
      <c r="KN60" s="6">
        <f t="shared" si="66"/>
        <v>0</v>
      </c>
      <c r="KO60" s="6">
        <f t="shared" si="67"/>
        <v>5.2158599433304813</v>
      </c>
      <c r="KP60" s="6">
        <f t="shared" si="68"/>
        <v>0</v>
      </c>
      <c r="KQ60" s="193">
        <f t="shared" si="246"/>
        <v>5.6740334309306508</v>
      </c>
      <c r="KR60" s="193">
        <f t="shared" si="246"/>
        <v>4.1745731882913786</v>
      </c>
      <c r="KS60" s="193">
        <f t="shared" si="246"/>
        <v>3.9238397878702198</v>
      </c>
      <c r="KT60" s="193">
        <f t="shared" si="246"/>
        <v>3.9040600573940507</v>
      </c>
      <c r="KU60" s="212">
        <f t="shared" si="247"/>
        <v>56844.885118873412</v>
      </c>
      <c r="KY60" s="3">
        <f t="shared" si="69"/>
        <v>0</v>
      </c>
      <c r="KZ60" s="6">
        <f t="shared" si="70"/>
        <v>0</v>
      </c>
      <c r="LA60" s="6">
        <f t="shared" si="71"/>
        <v>6.1641981148451146</v>
      </c>
      <c r="LB60" s="6">
        <f t="shared" si="72"/>
        <v>0</v>
      </c>
      <c r="LC60" s="193">
        <f t="shared" si="248"/>
        <v>5.6740334309306508</v>
      </c>
      <c r="LD60" s="193">
        <f t="shared" si="248"/>
        <v>4.1745731882913786</v>
      </c>
      <c r="LE60" s="193">
        <f t="shared" si="248"/>
        <v>3.9424102409959501</v>
      </c>
      <c r="LF60" s="193">
        <f t="shared" si="248"/>
        <v>3.9040600573940507</v>
      </c>
      <c r="LG60" s="205">
        <f t="shared" si="249"/>
        <v>56936.305047317983</v>
      </c>
      <c r="LK60" s="3">
        <f t="shared" si="73"/>
        <v>0</v>
      </c>
      <c r="LL60" s="6">
        <f t="shared" si="74"/>
        <v>0</v>
      </c>
      <c r="LM60" s="6">
        <f t="shared" si="75"/>
        <v>0</v>
      </c>
      <c r="LN60" s="6">
        <f t="shared" si="76"/>
        <v>5.4294120400846255</v>
      </c>
      <c r="LO60" s="193">
        <f t="shared" si="250"/>
        <v>5.6740334309306508</v>
      </c>
      <c r="LP60" s="193">
        <f t="shared" si="250"/>
        <v>4.1745731882913786</v>
      </c>
      <c r="LQ60" s="193">
        <f t="shared" si="250"/>
        <v>3.8150380693314694</v>
      </c>
      <c r="LR60" s="193">
        <f t="shared" si="250"/>
        <v>4.0079302006672863</v>
      </c>
      <c r="LS60" s="212">
        <f t="shared" si="251"/>
        <v>57044.086306790894</v>
      </c>
      <c r="LW60" s="3">
        <f t="shared" si="77"/>
        <v>0</v>
      </c>
      <c r="LX60" s="6">
        <f t="shared" si="78"/>
        <v>0</v>
      </c>
      <c r="LY60" s="6">
        <f t="shared" si="79"/>
        <v>0</v>
      </c>
      <c r="LZ60" s="6">
        <f t="shared" si="80"/>
        <v>5.0613163085534651</v>
      </c>
      <c r="MA60" s="193">
        <f t="shared" si="252"/>
        <v>5.6740334309306508</v>
      </c>
      <c r="MB60" s="193">
        <f t="shared" si="252"/>
        <v>4.1745731882913786</v>
      </c>
      <c r="MC60" s="193">
        <f t="shared" si="252"/>
        <v>3.8150380693314694</v>
      </c>
      <c r="MD60" s="193">
        <f t="shared" si="252"/>
        <v>4.0012190761222826</v>
      </c>
      <c r="ME60" s="212">
        <f t="shared" si="253"/>
        <v>56996.513140982672</v>
      </c>
      <c r="MI60" s="3">
        <f t="shared" si="81"/>
        <v>0</v>
      </c>
      <c r="MJ60" s="6">
        <f t="shared" si="82"/>
        <v>0</v>
      </c>
      <c r="MK60" s="6">
        <f t="shared" si="83"/>
        <v>0</v>
      </c>
      <c r="ML60" s="6">
        <f t="shared" si="84"/>
        <v>5.7514958051743914</v>
      </c>
      <c r="MM60" s="193">
        <f t="shared" si="254"/>
        <v>5.6740334309306508</v>
      </c>
      <c r="MN60" s="193">
        <f t="shared" si="254"/>
        <v>4.1745731882913786</v>
      </c>
      <c r="MO60" s="193">
        <f t="shared" si="254"/>
        <v>3.8150380693314694</v>
      </c>
      <c r="MP60" s="193">
        <f t="shared" si="254"/>
        <v>4.0137657142263397</v>
      </c>
      <c r="MQ60" s="205">
        <f t="shared" si="255"/>
        <v>57085.484800241829</v>
      </c>
      <c r="MT60" s="3">
        <f t="shared" si="85"/>
        <v>6.5405327385316872</v>
      </c>
      <c r="MU60" s="6">
        <f t="shared" si="86"/>
        <v>5.3097708833410096</v>
      </c>
      <c r="MV60" s="6">
        <f t="shared" si="87"/>
        <v>5.4529444862091392</v>
      </c>
      <c r="MW60" s="6">
        <f t="shared" si="88"/>
        <v>5.5214359729674154</v>
      </c>
      <c r="MX60" s="193">
        <f t="shared" si="256"/>
        <v>5.6962450185717186</v>
      </c>
      <c r="MY60" s="193">
        <f t="shared" si="256"/>
        <v>4.25308265664777</v>
      </c>
      <c r="MZ60" s="193">
        <f t="shared" si="256"/>
        <v>3.9285148318866985</v>
      </c>
      <c r="NA60" s="193">
        <f t="shared" si="256"/>
        <v>4.0096009679683453</v>
      </c>
      <c r="NB60" s="212">
        <f t="shared" si="257"/>
        <v>57832.293478649444</v>
      </c>
      <c r="NF60" s="3">
        <f t="shared" si="89"/>
        <v>6.5405327385316863</v>
      </c>
      <c r="NG60" s="6">
        <f t="shared" si="90"/>
        <v>0</v>
      </c>
      <c r="NH60" s="6">
        <f t="shared" si="91"/>
        <v>0</v>
      </c>
      <c r="NI60" s="6">
        <f t="shared" si="92"/>
        <v>0</v>
      </c>
      <c r="NJ60" s="193">
        <f t="shared" si="258"/>
        <v>5.6962450185717186</v>
      </c>
      <c r="NK60" s="193">
        <f t="shared" si="258"/>
        <v>4.1745731882913786</v>
      </c>
      <c r="NL60" s="193">
        <f t="shared" si="258"/>
        <v>3.8150380693314694</v>
      </c>
      <c r="NM60" s="193">
        <f t="shared" si="258"/>
        <v>3.9040600573940507</v>
      </c>
      <c r="NN60" s="212">
        <f t="shared" si="259"/>
        <v>56325.038986392181</v>
      </c>
      <c r="NR60" s="3">
        <f t="shared" si="93"/>
        <v>0</v>
      </c>
      <c r="NS60" s="6">
        <f t="shared" si="94"/>
        <v>5.3097708833410096</v>
      </c>
      <c r="NT60" s="6">
        <f t="shared" si="95"/>
        <v>0</v>
      </c>
      <c r="NU60" s="6">
        <f t="shared" si="96"/>
        <v>0</v>
      </c>
      <c r="NV60" s="193">
        <f t="shared" si="260"/>
        <v>5.6740334309306508</v>
      </c>
      <c r="NW60" s="193">
        <f t="shared" si="260"/>
        <v>4.25308265664777</v>
      </c>
      <c r="NX60" s="193">
        <f t="shared" si="260"/>
        <v>3.8150380693314694</v>
      </c>
      <c r="NY60" s="193">
        <f t="shared" si="260"/>
        <v>3.9040600573940507</v>
      </c>
      <c r="NZ60" s="212">
        <f t="shared" si="261"/>
        <v>56507.840919509785</v>
      </c>
      <c r="OD60" s="3">
        <f t="shared" si="97"/>
        <v>0</v>
      </c>
      <c r="OE60" s="6">
        <f t="shared" si="98"/>
        <v>0</v>
      </c>
      <c r="OF60" s="6">
        <f t="shared" si="99"/>
        <v>5.4529444862091392</v>
      </c>
      <c r="OG60" s="6">
        <f t="shared" si="100"/>
        <v>0</v>
      </c>
      <c r="OH60" s="193">
        <f t="shared" si="262"/>
        <v>5.6740334309306508</v>
      </c>
      <c r="OI60" s="193">
        <f t="shared" si="262"/>
        <v>4.1745731882913786</v>
      </c>
      <c r="OJ60" s="193">
        <f t="shared" si="262"/>
        <v>3.9285148318866985</v>
      </c>
      <c r="OK60" s="193">
        <f t="shared" si="262"/>
        <v>3.9040600573940507</v>
      </c>
      <c r="OL60" s="212">
        <f t="shared" si="263"/>
        <v>56867.885918711145</v>
      </c>
      <c r="OP60" s="3">
        <f t="shared" si="101"/>
        <v>0</v>
      </c>
      <c r="OQ60" s="6">
        <f t="shared" si="102"/>
        <v>0</v>
      </c>
      <c r="OR60" s="6">
        <f t="shared" si="103"/>
        <v>0</v>
      </c>
      <c r="OS60" s="6">
        <f t="shared" si="104"/>
        <v>5.5214359729674154</v>
      </c>
      <c r="OT60" s="193">
        <f t="shared" si="264"/>
        <v>5.6740334309306508</v>
      </c>
      <c r="OU60" s="193">
        <f t="shared" si="264"/>
        <v>4.1745731882913786</v>
      </c>
      <c r="OV60" s="193">
        <f t="shared" si="264"/>
        <v>3.8150380693314694</v>
      </c>
      <c r="OW60" s="193">
        <f t="shared" si="264"/>
        <v>4.0096009679683453</v>
      </c>
      <c r="OX60" s="232">
        <f t="shared" si="265"/>
        <v>57055.936051203134</v>
      </c>
    </row>
    <row r="61" spans="1:414" x14ac:dyDescent="0.2">
      <c r="B61" s="81">
        <v>45318</v>
      </c>
      <c r="C61">
        <v>109</v>
      </c>
      <c r="D61">
        <v>11.162409901153781</v>
      </c>
      <c r="E61">
        <v>1</v>
      </c>
      <c r="F61">
        <v>0</v>
      </c>
      <c r="G61">
        <v>0</v>
      </c>
      <c r="H61">
        <v>0</v>
      </c>
      <c r="I61">
        <v>0</v>
      </c>
      <c r="J61">
        <v>0</v>
      </c>
      <c r="K61">
        <v>0</v>
      </c>
      <c r="L61">
        <v>0</v>
      </c>
      <c r="M61">
        <v>0</v>
      </c>
      <c r="N61">
        <v>0</v>
      </c>
      <c r="O61">
        <v>1</v>
      </c>
      <c r="P61">
        <v>0</v>
      </c>
      <c r="Q61">
        <v>0</v>
      </c>
      <c r="R61">
        <v>0</v>
      </c>
      <c r="S61">
        <v>0</v>
      </c>
      <c r="T61">
        <v>11881</v>
      </c>
      <c r="U61">
        <v>6.8917670033597469</v>
      </c>
      <c r="V61">
        <v>5.3165343734478769</v>
      </c>
      <c r="W61">
        <v>4.7477139167018283</v>
      </c>
      <c r="X61">
        <v>4.6011966386299505</v>
      </c>
      <c r="Y61" s="3">
        <v>692.93212735156442</v>
      </c>
      <c r="Z61" s="3">
        <v>138.6647039320693</v>
      </c>
      <c r="AA61" s="3">
        <v>69.941867148120309</v>
      </c>
      <c r="AB61" s="3">
        <v>50.000000060974592</v>
      </c>
      <c r="AC61">
        <v>0</v>
      </c>
      <c r="AD61">
        <v>0</v>
      </c>
      <c r="AE61" s="6"/>
      <c r="AF61" s="1" t="s">
        <v>5</v>
      </c>
      <c r="AG61">
        <v>109</v>
      </c>
      <c r="AH61" s="189">
        <v>45318</v>
      </c>
      <c r="AI61">
        <f t="shared" si="105"/>
        <v>1</v>
      </c>
      <c r="AJ61">
        <v>109</v>
      </c>
      <c r="AK61">
        <v>0</v>
      </c>
      <c r="AL61">
        <v>0</v>
      </c>
      <c r="AM61">
        <v>1</v>
      </c>
      <c r="AN61">
        <v>0</v>
      </c>
      <c r="AO61">
        <v>0</v>
      </c>
      <c r="AP61">
        <v>0</v>
      </c>
      <c r="AQ61">
        <v>0</v>
      </c>
      <c r="AS61" s="37"/>
      <c r="AT61" s="37"/>
      <c r="AU61" s="6">
        <f t="shared" si="106"/>
        <v>0</v>
      </c>
      <c r="AV61" s="6">
        <f t="shared" si="107"/>
        <v>0</v>
      </c>
      <c r="AW61" s="6">
        <f t="shared" si="108"/>
        <v>0</v>
      </c>
      <c r="AX61" s="6">
        <f t="shared" si="109"/>
        <v>0</v>
      </c>
      <c r="AY61" s="193">
        <f t="shared" si="110"/>
        <v>5.6740334309306508</v>
      </c>
      <c r="AZ61" s="193">
        <f t="shared" si="111"/>
        <v>4.1745731882913786</v>
      </c>
      <c r="BA61" s="193">
        <f t="shared" si="112"/>
        <v>3.8150380693314694</v>
      </c>
      <c r="BB61" s="193">
        <f t="shared" si="113"/>
        <v>3.9040600573940507</v>
      </c>
      <c r="BC61" s="72">
        <f t="shared" si="114"/>
        <v>56312.210093717425</v>
      </c>
      <c r="BG61" s="3">
        <f t="shared" si="115"/>
        <v>6.7539316632925521</v>
      </c>
      <c r="BH61" s="6">
        <f t="shared" si="116"/>
        <v>0</v>
      </c>
      <c r="BI61" s="6">
        <f t="shared" si="117"/>
        <v>0</v>
      </c>
      <c r="BJ61" s="6">
        <f t="shared" si="118"/>
        <v>0</v>
      </c>
      <c r="BK61" s="193">
        <f t="shared" si="119"/>
        <v>5.6969614734798855</v>
      </c>
      <c r="BL61" s="193">
        <f t="shared" si="120"/>
        <v>4.1745731882913786</v>
      </c>
      <c r="BM61" s="193">
        <f t="shared" si="121"/>
        <v>3.8150380693314694</v>
      </c>
      <c r="BN61" s="193">
        <f t="shared" si="122"/>
        <v>3.9040600573940507</v>
      </c>
      <c r="BO61" s="72">
        <f t="shared" si="123"/>
        <v>56325.45284261604</v>
      </c>
      <c r="BS61" s="3">
        <f t="shared" si="124"/>
        <v>6.7539529429022496</v>
      </c>
      <c r="BT61" s="6">
        <f t="shared" si="125"/>
        <v>0</v>
      </c>
      <c r="BU61" s="6">
        <f t="shared" si="126"/>
        <v>0</v>
      </c>
      <c r="BV61" s="6">
        <f t="shared" si="127"/>
        <v>0</v>
      </c>
      <c r="BW61" s="193">
        <f t="shared" si="128"/>
        <v>5.6969615448973965</v>
      </c>
      <c r="BX61" s="193">
        <f t="shared" si="129"/>
        <v>4.1745731882913786</v>
      </c>
      <c r="BY61" s="193">
        <f t="shared" si="266"/>
        <v>3.8150380693314694</v>
      </c>
      <c r="BZ61" s="193">
        <f t="shared" si="131"/>
        <v>3.9040600573940507</v>
      </c>
      <c r="CA61" s="72">
        <f t="shared" si="132"/>
        <v>56325.45284261604</v>
      </c>
      <c r="CE61" s="3">
        <f t="shared" si="133"/>
        <v>0</v>
      </c>
      <c r="CF61" s="6">
        <f t="shared" si="134"/>
        <v>5.3165343734478769</v>
      </c>
      <c r="CG61" s="6">
        <f t="shared" si="135"/>
        <v>0</v>
      </c>
      <c r="CH61" s="6">
        <f t="shared" si="136"/>
        <v>0</v>
      </c>
      <c r="CI61" s="193">
        <f t="shared" si="137"/>
        <v>5.6740334309306508</v>
      </c>
      <c r="CJ61" s="193">
        <f t="shared" si="138"/>
        <v>4.2531788310833125</v>
      </c>
      <c r="CK61" s="193">
        <f t="shared" si="267"/>
        <v>3.8150380693314694</v>
      </c>
      <c r="CL61" s="193">
        <f t="shared" si="140"/>
        <v>3.9040600573940507</v>
      </c>
      <c r="CM61" s="72">
        <f t="shared" si="141"/>
        <v>56508.080984413624</v>
      </c>
      <c r="CQ61" s="3">
        <f t="shared" si="142"/>
        <v>0</v>
      </c>
      <c r="CR61" s="6">
        <f t="shared" si="143"/>
        <v>5.316592195161415</v>
      </c>
      <c r="CS61" s="6">
        <f t="shared" si="144"/>
        <v>0</v>
      </c>
      <c r="CT61" s="6">
        <f t="shared" si="145"/>
        <v>0</v>
      </c>
      <c r="CU61" s="193">
        <f t="shared" si="146"/>
        <v>5.6740334309306508</v>
      </c>
      <c r="CV61" s="193">
        <f t="shared" si="147"/>
        <v>4.2531796532477406</v>
      </c>
      <c r="CW61" s="193">
        <f t="shared" si="268"/>
        <v>3.8150380693314694</v>
      </c>
      <c r="CX61" s="193">
        <f t="shared" si="149"/>
        <v>3.9040600573940507</v>
      </c>
      <c r="CY61" s="72">
        <f t="shared" si="150"/>
        <v>56508.083036655938</v>
      </c>
      <c r="DC61" s="3">
        <f t="shared" si="151"/>
        <v>0</v>
      </c>
      <c r="DD61" s="6">
        <f t="shared" si="152"/>
        <v>0</v>
      </c>
      <c r="DE61" s="6">
        <f t="shared" si="153"/>
        <v>4.9850996125369198</v>
      </c>
      <c r="DF61" s="6">
        <f t="shared" si="154"/>
        <v>0</v>
      </c>
      <c r="DG61" s="193">
        <f t="shared" si="155"/>
        <v>5.6740334309306508</v>
      </c>
      <c r="DH61" s="193">
        <f t="shared" si="156"/>
        <v>4.1745731882913786</v>
      </c>
      <c r="DI61" s="193">
        <f t="shared" si="269"/>
        <v>3.9192683641335719</v>
      </c>
      <c r="DJ61" s="193">
        <f t="shared" si="158"/>
        <v>3.9040600573940507</v>
      </c>
      <c r="DK61" s="72">
        <f t="shared" si="159"/>
        <v>56822.403117505171</v>
      </c>
      <c r="DO61" s="3">
        <f t="shared" si="160"/>
        <v>0</v>
      </c>
      <c r="DP61" s="6">
        <f t="shared" si="161"/>
        <v>0</v>
      </c>
      <c r="DQ61" s="6">
        <f t="shared" si="162"/>
        <v>4.7478056083872362</v>
      </c>
      <c r="DR61" s="6">
        <f t="shared" si="163"/>
        <v>0</v>
      </c>
      <c r="DS61" s="193">
        <f t="shared" si="164"/>
        <v>5.6740334309306508</v>
      </c>
      <c r="DT61" s="193">
        <f t="shared" si="165"/>
        <v>4.1745731882913786</v>
      </c>
      <c r="DU61" s="193">
        <f t="shared" si="270"/>
        <v>3.9145456107222012</v>
      </c>
      <c r="DV61" s="193">
        <f t="shared" si="167"/>
        <v>3.9040600573940507</v>
      </c>
      <c r="DW61" s="72">
        <f t="shared" si="168"/>
        <v>56799.186223337165</v>
      </c>
      <c r="EA61" s="3">
        <f t="shared" si="169"/>
        <v>0</v>
      </c>
      <c r="EB61" s="6">
        <f t="shared" si="170"/>
        <v>0</v>
      </c>
      <c r="EC61" s="6">
        <f t="shared" si="171"/>
        <v>0</v>
      </c>
      <c r="ED61" s="6">
        <f t="shared" si="172"/>
        <v>13.803589915889852</v>
      </c>
      <c r="EE61" s="193">
        <f t="shared" si="173"/>
        <v>5.6740334309306508</v>
      </c>
      <c r="EF61" s="193">
        <f t="shared" si="174"/>
        <v>4.1745731882913786</v>
      </c>
      <c r="EG61" s="193">
        <f t="shared" si="271"/>
        <v>3.8150380693314694</v>
      </c>
      <c r="EH61" s="193">
        <f t="shared" si="176"/>
        <v>4.1495746365128419</v>
      </c>
      <c r="EI61" s="72">
        <f t="shared" si="177"/>
        <v>58057.476755052157</v>
      </c>
      <c r="EM61" s="3">
        <f t="shared" si="178"/>
        <v>0</v>
      </c>
      <c r="EN61" s="6">
        <f t="shared" si="179"/>
        <v>0</v>
      </c>
      <c r="EO61" s="6">
        <f t="shared" si="180"/>
        <v>0</v>
      </c>
      <c r="EP61" s="6">
        <f t="shared" si="181"/>
        <v>4.6013102006667577</v>
      </c>
      <c r="EQ61" s="193">
        <f t="shared" si="182"/>
        <v>5.6740334309306508</v>
      </c>
      <c r="ER61" s="193">
        <f t="shared" si="183"/>
        <v>4.1745731882913786</v>
      </c>
      <c r="ES61" s="193">
        <f t="shared" si="272"/>
        <v>3.8150380693314694</v>
      </c>
      <c r="ET61" s="193">
        <f t="shared" si="185"/>
        <v>3.9927684288444016</v>
      </c>
      <c r="EU61" s="72">
        <f t="shared" si="186"/>
        <v>56936.665444799102</v>
      </c>
      <c r="EY61" s="3">
        <f t="shared" si="187"/>
        <v>6.7539316632925521</v>
      </c>
      <c r="EZ61" s="6">
        <f t="shared" si="188"/>
        <v>5.3165343734478769</v>
      </c>
      <c r="FA61" s="6">
        <f t="shared" si="189"/>
        <v>4.9850996125369198</v>
      </c>
      <c r="FB61" s="6">
        <f t="shared" si="190"/>
        <v>13.803589915889852</v>
      </c>
      <c r="FC61" s="193">
        <f t="shared" si="191"/>
        <v>5.6969614734798855</v>
      </c>
      <c r="FD61" s="193">
        <f t="shared" si="192"/>
        <v>4.2531788310833125</v>
      </c>
      <c r="FE61" s="193">
        <f t="shared" si="273"/>
        <v>3.9192683641335719</v>
      </c>
      <c r="FF61" s="193">
        <f t="shared" si="194"/>
        <v>4.1495746365128419</v>
      </c>
      <c r="FG61" s="72">
        <f t="shared" si="195"/>
        <v>58801.077888556392</v>
      </c>
      <c r="FK61" s="3">
        <f t="shared" si="196"/>
        <v>6.8917882829694452</v>
      </c>
      <c r="FL61" s="6">
        <f t="shared" si="197"/>
        <v>5.316592195161415</v>
      </c>
      <c r="FM61" s="6">
        <f t="shared" si="198"/>
        <v>4.7478056083872362</v>
      </c>
      <c r="FN61" s="6">
        <f t="shared" si="199"/>
        <v>4.6013102006667577</v>
      </c>
      <c r="FO61" s="193">
        <f t="shared" si="200"/>
        <v>5.6974240336627879</v>
      </c>
      <c r="FP61" s="193">
        <f t="shared" si="201"/>
        <v>4.2531796532477406</v>
      </c>
      <c r="FQ61" s="193">
        <f t="shared" si="274"/>
        <v>3.9145456107222012</v>
      </c>
      <c r="FR61" s="193">
        <f t="shared" si="203"/>
        <v>3.9927684288444016</v>
      </c>
      <c r="FS61" s="205">
        <f t="shared" si="204"/>
        <v>57642.625205199329</v>
      </c>
      <c r="FW61" s="3">
        <f t="shared" si="205"/>
        <v>7.9255320538637086</v>
      </c>
      <c r="FX61" s="6">
        <f t="shared" si="206"/>
        <v>6.0076838419961005</v>
      </c>
      <c r="FY61" s="6">
        <f t="shared" si="207"/>
        <v>5.8871652567102668</v>
      </c>
      <c r="FZ61" s="6">
        <f t="shared" si="208"/>
        <v>5.4294120335833416</v>
      </c>
      <c r="GA61" s="193">
        <f t="shared" si="209"/>
        <v>5.7008858271056413</v>
      </c>
      <c r="GB61" s="193">
        <f t="shared" si="210"/>
        <v>4.2629582842144496</v>
      </c>
      <c r="GC61" s="193">
        <f t="shared" si="275"/>
        <v>3.9370209203908466</v>
      </c>
      <c r="GD61" s="193">
        <f t="shared" si="212"/>
        <v>4.0079302005491515</v>
      </c>
      <c r="GE61" s="72">
        <f t="shared" si="213"/>
        <v>57890.859540029131</v>
      </c>
      <c r="GI61" s="3">
        <f t="shared" si="214"/>
        <v>7.5809437036957226</v>
      </c>
      <c r="GJ61" s="6">
        <f t="shared" si="215"/>
        <v>5.8481878107926653</v>
      </c>
      <c r="GK61" s="6">
        <f t="shared" si="216"/>
        <v>5.2224853083720113</v>
      </c>
      <c r="GL61" s="6">
        <f t="shared" si="217"/>
        <v>5.061316302492946</v>
      </c>
      <c r="GM61" s="193">
        <f t="shared" si="218"/>
        <v>5.6997332032625536</v>
      </c>
      <c r="GN61" s="193">
        <f t="shared" si="219"/>
        <v>4.2607099609874366</v>
      </c>
      <c r="GO61" s="193">
        <f t="shared" si="276"/>
        <v>3.9239707300028939</v>
      </c>
      <c r="GP61" s="193">
        <f t="shared" si="221"/>
        <v>4.0012190760114148</v>
      </c>
      <c r="GQ61" s="72">
        <f t="shared" si="222"/>
        <v>57770.876799745201</v>
      </c>
      <c r="GU61" s="3">
        <f t="shared" si="223"/>
        <v>8.9592971043676712</v>
      </c>
      <c r="GV61" s="6">
        <f t="shared" si="224"/>
        <v>6.3798412481374518</v>
      </c>
      <c r="GW61" s="6">
        <f t="shared" si="225"/>
        <v>6.1720280917123773</v>
      </c>
      <c r="GX61" s="6">
        <f t="shared" si="226"/>
        <v>5.7514957982874382</v>
      </c>
      <c r="GY61" s="193">
        <f t="shared" si="227"/>
        <v>5.7043357487586688</v>
      </c>
      <c r="GZ61" s="193">
        <f t="shared" si="228"/>
        <v>4.2681847966689457</v>
      </c>
      <c r="HA61" s="193">
        <f t="shared" si="277"/>
        <v>3.9425621419426813</v>
      </c>
      <c r="HB61" s="193">
        <f t="shared" si="230"/>
        <v>4.0137657141019254</v>
      </c>
      <c r="HC61" s="205">
        <f t="shared" si="231"/>
        <v>57976.09194874212</v>
      </c>
      <c r="HG61" s="3">
        <f t="shared" si="37"/>
        <v>7.9255320538637086</v>
      </c>
      <c r="HH61" s="6">
        <f t="shared" si="38"/>
        <v>0</v>
      </c>
      <c r="HI61" s="6">
        <f t="shared" si="39"/>
        <v>0</v>
      </c>
      <c r="HJ61" s="6">
        <f t="shared" si="40"/>
        <v>0</v>
      </c>
      <c r="HK61" s="193">
        <f t="shared" si="232"/>
        <v>5.7008858271056413</v>
      </c>
      <c r="HL61" s="193">
        <f t="shared" si="232"/>
        <v>4.1745731882913786</v>
      </c>
      <c r="HM61" s="193">
        <f t="shared" si="232"/>
        <v>3.8150380693314694</v>
      </c>
      <c r="HN61" s="193">
        <f t="shared" si="232"/>
        <v>3.9040600573940507</v>
      </c>
      <c r="HO61" s="212">
        <f t="shared" si="233"/>
        <v>56327.719777776249</v>
      </c>
      <c r="HS61" s="3">
        <f t="shared" si="41"/>
        <v>7.5809437036957226</v>
      </c>
      <c r="HT61" s="6">
        <f t="shared" si="42"/>
        <v>0</v>
      </c>
      <c r="HU61" s="6">
        <f t="shared" si="43"/>
        <v>0</v>
      </c>
      <c r="HV61" s="6">
        <f t="shared" si="44"/>
        <v>0</v>
      </c>
      <c r="HW61" s="193">
        <f t="shared" si="234"/>
        <v>5.6997332032625536</v>
      </c>
      <c r="HX61" s="193">
        <f t="shared" si="234"/>
        <v>4.1745731882913786</v>
      </c>
      <c r="HY61" s="193">
        <f t="shared" si="234"/>
        <v>3.8150380693314694</v>
      </c>
      <c r="HZ61" s="193">
        <f t="shared" si="234"/>
        <v>3.9040600573940507</v>
      </c>
      <c r="IA61" s="212">
        <f t="shared" si="235"/>
        <v>56327.053945666616</v>
      </c>
      <c r="IE61" s="3">
        <f t="shared" si="45"/>
        <v>8.9592971043676712</v>
      </c>
      <c r="IF61" s="6">
        <f t="shared" si="46"/>
        <v>0</v>
      </c>
      <c r="IG61" s="6">
        <f t="shared" si="47"/>
        <v>0</v>
      </c>
      <c r="IH61" s="6">
        <f t="shared" si="48"/>
        <v>0</v>
      </c>
      <c r="II61" s="193">
        <f t="shared" si="236"/>
        <v>5.7043357487586688</v>
      </c>
      <c r="IJ61" s="193">
        <f t="shared" si="236"/>
        <v>4.1745731882913786</v>
      </c>
      <c r="IK61" s="193">
        <f t="shared" si="236"/>
        <v>3.8150380693314694</v>
      </c>
      <c r="IL61" s="193">
        <f t="shared" si="236"/>
        <v>3.9040600573940507</v>
      </c>
      <c r="IM61" s="205">
        <f t="shared" si="237"/>
        <v>56329.712728762926</v>
      </c>
      <c r="IQ61" s="3">
        <f t="shared" si="49"/>
        <v>0</v>
      </c>
      <c r="IR61" s="6">
        <f t="shared" si="50"/>
        <v>6.0076838419961005</v>
      </c>
      <c r="IS61" s="6">
        <f t="shared" si="51"/>
        <v>0</v>
      </c>
      <c r="IT61" s="6">
        <f t="shared" si="52"/>
        <v>0</v>
      </c>
      <c r="IU61" s="193">
        <f t="shared" si="238"/>
        <v>5.6740334309306508</v>
      </c>
      <c r="IV61" s="193">
        <f t="shared" si="238"/>
        <v>4.2629582842144496</v>
      </c>
      <c r="IW61" s="193">
        <f t="shared" si="238"/>
        <v>3.8150380693314694</v>
      </c>
      <c r="IX61" s="193">
        <f t="shared" si="238"/>
        <v>3.9040600573940507</v>
      </c>
      <c r="IY61" s="212">
        <f t="shared" si="239"/>
        <v>56532.497198726262</v>
      </c>
      <c r="JC61" s="3">
        <f t="shared" si="53"/>
        <v>0</v>
      </c>
      <c r="JD61" s="6">
        <f t="shared" si="54"/>
        <v>5.8481878107926653</v>
      </c>
      <c r="JE61" s="6">
        <f t="shared" si="55"/>
        <v>0</v>
      </c>
      <c r="JF61" s="6">
        <f t="shared" si="56"/>
        <v>0</v>
      </c>
      <c r="JG61" s="193">
        <f t="shared" si="240"/>
        <v>5.6740334309306508</v>
      </c>
      <c r="JH61" s="193">
        <f t="shared" si="240"/>
        <v>4.2607099609874366</v>
      </c>
      <c r="JI61" s="193">
        <f t="shared" si="240"/>
        <v>3.8150380693314694</v>
      </c>
      <c r="JJ61" s="193">
        <f t="shared" si="240"/>
        <v>3.9040600573940507</v>
      </c>
      <c r="JK61" s="212">
        <f t="shared" si="241"/>
        <v>56526.882910018394</v>
      </c>
      <c r="JO61" s="3">
        <f t="shared" si="57"/>
        <v>0</v>
      </c>
      <c r="JP61" s="6">
        <f t="shared" si="58"/>
        <v>6.3798412481374518</v>
      </c>
      <c r="JQ61" s="6">
        <f t="shared" si="59"/>
        <v>0</v>
      </c>
      <c r="JR61" s="6">
        <f t="shared" si="60"/>
        <v>0</v>
      </c>
      <c r="JS61" s="193">
        <f t="shared" si="242"/>
        <v>5.6740334309306508</v>
      </c>
      <c r="JT61" s="193">
        <f t="shared" si="242"/>
        <v>4.2681847966689457</v>
      </c>
      <c r="JU61" s="193">
        <f t="shared" si="242"/>
        <v>3.8150380693314694</v>
      </c>
      <c r="JV61" s="193">
        <f t="shared" si="242"/>
        <v>3.9040600573940507</v>
      </c>
      <c r="JW61" s="205">
        <f t="shared" si="243"/>
        <v>56545.550479647216</v>
      </c>
      <c r="KA61" s="3">
        <f t="shared" si="61"/>
        <v>0</v>
      </c>
      <c r="KB61" s="6">
        <f t="shared" si="62"/>
        <v>0</v>
      </c>
      <c r="KC61" s="6">
        <f t="shared" si="63"/>
        <v>5.8871652567102668</v>
      </c>
      <c r="KD61" s="6">
        <f t="shared" si="64"/>
        <v>0</v>
      </c>
      <c r="KE61" s="193">
        <f t="shared" si="244"/>
        <v>5.6740334309306508</v>
      </c>
      <c r="KF61" s="193">
        <f t="shared" si="244"/>
        <v>4.1745731882913786</v>
      </c>
      <c r="KG61" s="193">
        <f t="shared" si="244"/>
        <v>3.9370209203908466</v>
      </c>
      <c r="KH61" s="193">
        <f t="shared" si="244"/>
        <v>3.9040600573940507</v>
      </c>
      <c r="KI61" s="212">
        <f t="shared" si="245"/>
        <v>56909.758989855276</v>
      </c>
      <c r="KM61" s="3">
        <f t="shared" si="65"/>
        <v>0</v>
      </c>
      <c r="KN61" s="6">
        <f t="shared" si="66"/>
        <v>0</v>
      </c>
      <c r="KO61" s="6">
        <f t="shared" si="67"/>
        <v>5.2224853083720113</v>
      </c>
      <c r="KP61" s="6">
        <f t="shared" si="68"/>
        <v>0</v>
      </c>
      <c r="KQ61" s="193">
        <f t="shared" si="246"/>
        <v>5.6740334309306508</v>
      </c>
      <c r="KR61" s="193">
        <f t="shared" si="246"/>
        <v>4.1745731882913786</v>
      </c>
      <c r="KS61" s="193">
        <f t="shared" si="246"/>
        <v>3.9239707300028939</v>
      </c>
      <c r="KT61" s="193">
        <f t="shared" si="246"/>
        <v>3.9040600573940507</v>
      </c>
      <c r="KU61" s="212">
        <f t="shared" si="247"/>
        <v>56845.529215844334</v>
      </c>
      <c r="KY61" s="3">
        <f t="shared" si="69"/>
        <v>0</v>
      </c>
      <c r="KZ61" s="6">
        <f t="shared" si="70"/>
        <v>0</v>
      </c>
      <c r="LA61" s="6">
        <f t="shared" si="71"/>
        <v>6.1720280917123773</v>
      </c>
      <c r="LB61" s="6">
        <f t="shared" si="72"/>
        <v>0</v>
      </c>
      <c r="LC61" s="193">
        <f t="shared" si="248"/>
        <v>5.6740334309306508</v>
      </c>
      <c r="LD61" s="193">
        <f t="shared" si="248"/>
        <v>4.1745731882913786</v>
      </c>
      <c r="LE61" s="193">
        <f t="shared" si="248"/>
        <v>3.9425621419426813</v>
      </c>
      <c r="LF61" s="193">
        <f t="shared" si="248"/>
        <v>3.9040600573940507</v>
      </c>
      <c r="LG61" s="205">
        <f t="shared" si="249"/>
        <v>56937.053441853226</v>
      </c>
      <c r="LK61" s="3">
        <f t="shared" si="73"/>
        <v>0</v>
      </c>
      <c r="LL61" s="6">
        <f t="shared" si="74"/>
        <v>0</v>
      </c>
      <c r="LM61" s="6">
        <f t="shared" si="75"/>
        <v>0</v>
      </c>
      <c r="LN61" s="6">
        <f t="shared" si="76"/>
        <v>5.4294120335833416</v>
      </c>
      <c r="LO61" s="193">
        <f t="shared" si="250"/>
        <v>5.6740334309306508</v>
      </c>
      <c r="LP61" s="193">
        <f t="shared" si="250"/>
        <v>4.1745731882913786</v>
      </c>
      <c r="LQ61" s="193">
        <f t="shared" si="250"/>
        <v>3.8150380693314694</v>
      </c>
      <c r="LR61" s="193">
        <f t="shared" si="250"/>
        <v>4.0079302005491515</v>
      </c>
      <c r="LS61" s="212">
        <f t="shared" si="251"/>
        <v>57044.086305953089</v>
      </c>
      <c r="LW61" s="3">
        <f t="shared" si="77"/>
        <v>0</v>
      </c>
      <c r="LX61" s="6">
        <f t="shared" si="78"/>
        <v>0</v>
      </c>
      <c r="LY61" s="6">
        <f t="shared" si="79"/>
        <v>0</v>
      </c>
      <c r="LZ61" s="6">
        <f t="shared" si="80"/>
        <v>5.061316302492946</v>
      </c>
      <c r="MA61" s="193">
        <f t="shared" si="252"/>
        <v>5.6740334309306508</v>
      </c>
      <c r="MB61" s="193">
        <f t="shared" si="252"/>
        <v>4.1745731882913786</v>
      </c>
      <c r="MC61" s="193">
        <f t="shared" si="252"/>
        <v>3.8150380693314694</v>
      </c>
      <c r="MD61" s="193">
        <f t="shared" si="252"/>
        <v>4.0012190760114148</v>
      </c>
      <c r="ME61" s="212">
        <f t="shared" si="253"/>
        <v>56996.513140197101</v>
      </c>
      <c r="MI61" s="3">
        <f t="shared" si="81"/>
        <v>0</v>
      </c>
      <c r="MJ61" s="6">
        <f t="shared" si="82"/>
        <v>0</v>
      </c>
      <c r="MK61" s="6">
        <f t="shared" si="83"/>
        <v>0</v>
      </c>
      <c r="ML61" s="6">
        <f t="shared" si="84"/>
        <v>5.7514957982874382</v>
      </c>
      <c r="MM61" s="193">
        <f t="shared" si="254"/>
        <v>5.6740334309306508</v>
      </c>
      <c r="MN61" s="193">
        <f t="shared" si="254"/>
        <v>4.1745731882913786</v>
      </c>
      <c r="MO61" s="193">
        <f t="shared" si="254"/>
        <v>3.8150380693314694</v>
      </c>
      <c r="MP61" s="193">
        <f t="shared" si="254"/>
        <v>4.0137657141019254</v>
      </c>
      <c r="MQ61" s="205">
        <f t="shared" si="255"/>
        <v>57085.484799358906</v>
      </c>
      <c r="MT61" s="3">
        <f t="shared" si="85"/>
        <v>6.5471786531917591</v>
      </c>
      <c r="MU61" s="6">
        <f t="shared" si="86"/>
        <v>5.3165343734478769</v>
      </c>
      <c r="MV61" s="6">
        <f t="shared" si="87"/>
        <v>5.4598710042071019</v>
      </c>
      <c r="MW61" s="6">
        <f t="shared" si="88"/>
        <v>5.5214359663559405</v>
      </c>
      <c r="MX61" s="193">
        <f t="shared" si="256"/>
        <v>5.696267338979994</v>
      </c>
      <c r="MY61" s="193">
        <f t="shared" si="256"/>
        <v>4.2531788310833125</v>
      </c>
      <c r="MZ61" s="193">
        <f t="shared" si="256"/>
        <v>3.9286510870804721</v>
      </c>
      <c r="NA61" s="193">
        <f t="shared" si="256"/>
        <v>4.0096009678484084</v>
      </c>
      <c r="NB61" s="212">
        <f t="shared" si="257"/>
        <v>57833.234284619182</v>
      </c>
      <c r="NF61" s="3">
        <f t="shared" si="89"/>
        <v>6.5471786531917582</v>
      </c>
      <c r="NG61" s="6">
        <f t="shared" si="90"/>
        <v>0</v>
      </c>
      <c r="NH61" s="6">
        <f t="shared" si="91"/>
        <v>0</v>
      </c>
      <c r="NI61" s="6">
        <f t="shared" si="92"/>
        <v>0</v>
      </c>
      <c r="NJ61" s="193">
        <f t="shared" si="258"/>
        <v>5.696267338979994</v>
      </c>
      <c r="NK61" s="193">
        <f t="shared" si="258"/>
        <v>4.1745731882913786</v>
      </c>
      <c r="NL61" s="193">
        <f t="shared" si="258"/>
        <v>3.8150380693314694</v>
      </c>
      <c r="NM61" s="193">
        <f t="shared" si="258"/>
        <v>3.9040600573940507</v>
      </c>
      <c r="NN61" s="212">
        <f t="shared" si="259"/>
        <v>56325.051879606966</v>
      </c>
      <c r="NR61" s="3">
        <f t="shared" si="93"/>
        <v>0</v>
      </c>
      <c r="NS61" s="6">
        <f t="shared" si="94"/>
        <v>5.3165343734478769</v>
      </c>
      <c r="NT61" s="6">
        <f t="shared" si="95"/>
        <v>0</v>
      </c>
      <c r="NU61" s="6">
        <f t="shared" si="96"/>
        <v>0</v>
      </c>
      <c r="NV61" s="193">
        <f t="shared" si="260"/>
        <v>5.6740334309306508</v>
      </c>
      <c r="NW61" s="193">
        <f t="shared" si="260"/>
        <v>4.2531788310833125</v>
      </c>
      <c r="NX61" s="193">
        <f t="shared" si="260"/>
        <v>3.8150380693314694</v>
      </c>
      <c r="NY61" s="193">
        <f t="shared" si="260"/>
        <v>3.9040600573940507</v>
      </c>
      <c r="NZ61" s="212">
        <f t="shared" si="261"/>
        <v>56508.080984413624</v>
      </c>
      <c r="OD61" s="3">
        <f t="shared" si="97"/>
        <v>0</v>
      </c>
      <c r="OE61" s="6">
        <f t="shared" si="98"/>
        <v>0</v>
      </c>
      <c r="OF61" s="6">
        <f t="shared" si="99"/>
        <v>5.4598710042071019</v>
      </c>
      <c r="OG61" s="6">
        <f t="shared" si="100"/>
        <v>0</v>
      </c>
      <c r="OH61" s="193">
        <f t="shared" si="262"/>
        <v>5.6740334309306508</v>
      </c>
      <c r="OI61" s="193">
        <f t="shared" si="262"/>
        <v>4.1745731882913786</v>
      </c>
      <c r="OJ61" s="193">
        <f t="shared" si="262"/>
        <v>3.9286510870804721</v>
      </c>
      <c r="OK61" s="193">
        <f t="shared" si="262"/>
        <v>3.9040600573940507</v>
      </c>
      <c r="OL61" s="212">
        <f t="shared" si="263"/>
        <v>56868.556421676054</v>
      </c>
      <c r="OP61" s="3">
        <f t="shared" si="101"/>
        <v>0</v>
      </c>
      <c r="OQ61" s="6">
        <f t="shared" si="102"/>
        <v>0</v>
      </c>
      <c r="OR61" s="6">
        <f t="shared" si="103"/>
        <v>0</v>
      </c>
      <c r="OS61" s="6">
        <f t="shared" si="104"/>
        <v>5.5214359663559405</v>
      </c>
      <c r="OT61" s="193">
        <f t="shared" si="264"/>
        <v>5.6740334309306508</v>
      </c>
      <c r="OU61" s="193">
        <f t="shared" si="264"/>
        <v>4.1745731882913786</v>
      </c>
      <c r="OV61" s="193">
        <f t="shared" si="264"/>
        <v>3.8150380693314694</v>
      </c>
      <c r="OW61" s="193">
        <f t="shared" si="264"/>
        <v>4.0096009678484084</v>
      </c>
      <c r="OX61" s="232">
        <f t="shared" si="265"/>
        <v>57055.936050352386</v>
      </c>
    </row>
    <row r="62" spans="1:414" x14ac:dyDescent="0.2">
      <c r="B62" s="81">
        <v>45325</v>
      </c>
      <c r="C62">
        <v>110</v>
      </c>
      <c r="D62">
        <v>11.163460355189436</v>
      </c>
      <c r="E62">
        <v>0</v>
      </c>
      <c r="F62">
        <v>1</v>
      </c>
      <c r="G62">
        <v>0</v>
      </c>
      <c r="H62">
        <v>0</v>
      </c>
      <c r="I62">
        <v>0</v>
      </c>
      <c r="J62">
        <v>0</v>
      </c>
      <c r="K62">
        <v>0</v>
      </c>
      <c r="L62">
        <v>0</v>
      </c>
      <c r="M62">
        <v>0</v>
      </c>
      <c r="N62">
        <v>0</v>
      </c>
      <c r="O62">
        <v>1</v>
      </c>
      <c r="P62">
        <v>0</v>
      </c>
      <c r="Q62">
        <v>0</v>
      </c>
      <c r="R62">
        <v>0</v>
      </c>
      <c r="S62">
        <v>0</v>
      </c>
      <c r="T62">
        <v>12100</v>
      </c>
      <c r="U62">
        <v>6.8987833308296871</v>
      </c>
      <c r="V62">
        <v>5.323319379028022</v>
      </c>
      <c r="W62">
        <v>4.7537606050179395</v>
      </c>
      <c r="X62">
        <v>4.6011966380789948</v>
      </c>
      <c r="Y62" s="3">
        <v>699.86144862475953</v>
      </c>
      <c r="Z62" s="3">
        <v>140.0513509713563</v>
      </c>
      <c r="AA62" s="3">
        <v>70.641285819601507</v>
      </c>
      <c r="AB62" s="3">
        <v>50.000000006097459</v>
      </c>
      <c r="AC62">
        <v>0</v>
      </c>
      <c r="AD62">
        <v>0</v>
      </c>
      <c r="AE62" s="6"/>
      <c r="AF62" s="1" t="s">
        <v>5</v>
      </c>
      <c r="AG62">
        <v>110</v>
      </c>
      <c r="AH62" s="189">
        <v>45325</v>
      </c>
      <c r="AI62">
        <f t="shared" si="105"/>
        <v>2</v>
      </c>
      <c r="AJ62">
        <v>110</v>
      </c>
      <c r="AK62">
        <v>0</v>
      </c>
      <c r="AL62">
        <v>0</v>
      </c>
      <c r="AM62">
        <v>1</v>
      </c>
      <c r="AN62">
        <v>0</v>
      </c>
      <c r="AO62">
        <v>0</v>
      </c>
      <c r="AP62">
        <v>0</v>
      </c>
      <c r="AQ62">
        <v>0</v>
      </c>
      <c r="AS62" s="37"/>
      <c r="AT62" s="37"/>
      <c r="AU62" s="6">
        <f t="shared" si="106"/>
        <v>0</v>
      </c>
      <c r="AV62" s="6">
        <f t="shared" si="107"/>
        <v>0</v>
      </c>
      <c r="AW62" s="6">
        <f t="shared" si="108"/>
        <v>0</v>
      </c>
      <c r="AX62" s="6">
        <f t="shared" si="109"/>
        <v>0</v>
      </c>
      <c r="AY62" s="193">
        <f t="shared" si="110"/>
        <v>5.6740334309306508</v>
      </c>
      <c r="AZ62" s="193">
        <f t="shared" si="111"/>
        <v>4.1745731882913786</v>
      </c>
      <c r="BA62" s="193">
        <f t="shared" si="112"/>
        <v>3.8150380693314694</v>
      </c>
      <c r="BB62" s="193">
        <f t="shared" si="113"/>
        <v>3.9040600573940507</v>
      </c>
      <c r="BC62" s="72">
        <f t="shared" si="114"/>
        <v>56312.210093717425</v>
      </c>
      <c r="BG62" s="3">
        <f t="shared" si="115"/>
        <v>6.7608076642130932</v>
      </c>
      <c r="BH62" s="6">
        <f t="shared" si="116"/>
        <v>0</v>
      </c>
      <c r="BI62" s="6">
        <f t="shared" si="117"/>
        <v>0</v>
      </c>
      <c r="BJ62" s="6">
        <f t="shared" si="118"/>
        <v>0</v>
      </c>
      <c r="BK62" s="193">
        <f t="shared" si="119"/>
        <v>5.6969845500884579</v>
      </c>
      <c r="BL62" s="193">
        <f t="shared" si="120"/>
        <v>4.1745731882913786</v>
      </c>
      <c r="BM62" s="193">
        <f t="shared" si="121"/>
        <v>3.8150380693314694</v>
      </c>
      <c r="BN62" s="193">
        <f t="shared" si="122"/>
        <v>3.9040600573940507</v>
      </c>
      <c r="BO62" s="72">
        <f t="shared" si="123"/>
        <v>56325.466172742163</v>
      </c>
      <c r="BS62" s="3">
        <f t="shared" si="124"/>
        <v>6.7608289654870042</v>
      </c>
      <c r="BT62" s="6">
        <f t="shared" si="125"/>
        <v>0</v>
      </c>
      <c r="BU62" s="6">
        <f t="shared" si="126"/>
        <v>0</v>
      </c>
      <c r="BV62" s="6">
        <f t="shared" si="127"/>
        <v>0</v>
      </c>
      <c r="BW62" s="193">
        <f t="shared" si="128"/>
        <v>5.6969846215770277</v>
      </c>
      <c r="BX62" s="193">
        <f t="shared" si="129"/>
        <v>4.1745731882913786</v>
      </c>
      <c r="BY62" s="193">
        <f t="shared" si="266"/>
        <v>3.8150380693314694</v>
      </c>
      <c r="BZ62" s="193">
        <f t="shared" si="131"/>
        <v>3.9040600573940507</v>
      </c>
      <c r="CA62" s="72">
        <f t="shared" si="132"/>
        <v>56325.466172742163</v>
      </c>
      <c r="CE62" s="3">
        <f t="shared" si="133"/>
        <v>0</v>
      </c>
      <c r="CF62" s="6">
        <f t="shared" si="134"/>
        <v>5.323319379028022</v>
      </c>
      <c r="CG62" s="6">
        <f t="shared" si="135"/>
        <v>0</v>
      </c>
      <c r="CH62" s="6">
        <f t="shared" si="136"/>
        <v>0</v>
      </c>
      <c r="CI62" s="193">
        <f t="shared" si="137"/>
        <v>5.6740334309306508</v>
      </c>
      <c r="CJ62" s="193">
        <f t="shared" si="138"/>
        <v>4.2532753021684613</v>
      </c>
      <c r="CK62" s="193">
        <f t="shared" si="267"/>
        <v>3.8150380693314694</v>
      </c>
      <c r="CL62" s="193">
        <f t="shared" si="140"/>
        <v>3.9040600573940507</v>
      </c>
      <c r="CM62" s="72">
        <f t="shared" si="141"/>
        <v>56508.321790821261</v>
      </c>
      <c r="CQ62" s="3">
        <f t="shared" si="142"/>
        <v>0</v>
      </c>
      <c r="CR62" s="6">
        <f t="shared" si="143"/>
        <v>5.3233772745341144</v>
      </c>
      <c r="CS62" s="6">
        <f t="shared" si="144"/>
        <v>0</v>
      </c>
      <c r="CT62" s="6">
        <f t="shared" si="145"/>
        <v>0</v>
      </c>
      <c r="CU62" s="193">
        <f t="shared" si="146"/>
        <v>5.6740334309306508</v>
      </c>
      <c r="CV62" s="193">
        <f t="shared" si="147"/>
        <v>4.2532761253027287</v>
      </c>
      <c r="CW62" s="193">
        <f t="shared" si="268"/>
        <v>3.8150380693314694</v>
      </c>
      <c r="CX62" s="193">
        <f t="shared" si="149"/>
        <v>3.9040600573940507</v>
      </c>
      <c r="CY62" s="72">
        <f t="shared" si="150"/>
        <v>56508.323845493156</v>
      </c>
      <c r="DC62" s="3">
        <f t="shared" si="151"/>
        <v>0</v>
      </c>
      <c r="DD62" s="6">
        <f t="shared" si="152"/>
        <v>0</v>
      </c>
      <c r="DE62" s="6">
        <f t="shared" si="153"/>
        <v>4.9914486352688368</v>
      </c>
      <c r="DF62" s="6">
        <f t="shared" si="154"/>
        <v>0</v>
      </c>
      <c r="DG62" s="193">
        <f t="shared" si="155"/>
        <v>5.6740334309306508</v>
      </c>
      <c r="DH62" s="193">
        <f t="shared" si="156"/>
        <v>4.1745731882913786</v>
      </c>
      <c r="DI62" s="193">
        <f t="shared" si="269"/>
        <v>3.9193944199487984</v>
      </c>
      <c r="DJ62" s="193">
        <f t="shared" si="158"/>
        <v>3.9040600573940507</v>
      </c>
      <c r="DK62" s="72">
        <f t="shared" si="159"/>
        <v>56823.022933592212</v>
      </c>
      <c r="DO62" s="3">
        <f t="shared" si="160"/>
        <v>0</v>
      </c>
      <c r="DP62" s="6">
        <f t="shared" si="161"/>
        <v>0</v>
      </c>
      <c r="DQ62" s="6">
        <f t="shared" si="162"/>
        <v>4.7538524134818756</v>
      </c>
      <c r="DR62" s="6">
        <f t="shared" si="163"/>
        <v>0</v>
      </c>
      <c r="DS62" s="193">
        <f t="shared" si="164"/>
        <v>5.6740334309306508</v>
      </c>
      <c r="DT62" s="193">
        <f t="shared" si="165"/>
        <v>4.1745731882913786</v>
      </c>
      <c r="DU62" s="193">
        <f t="shared" si="270"/>
        <v>3.9146662348591263</v>
      </c>
      <c r="DV62" s="193">
        <f t="shared" si="167"/>
        <v>3.9040600573940507</v>
      </c>
      <c r="DW62" s="72">
        <f t="shared" si="168"/>
        <v>56799.779089401643</v>
      </c>
      <c r="EA62" s="3">
        <f t="shared" si="169"/>
        <v>0</v>
      </c>
      <c r="EB62" s="6">
        <f t="shared" si="170"/>
        <v>0</v>
      </c>
      <c r="EC62" s="6">
        <f t="shared" si="171"/>
        <v>0</v>
      </c>
      <c r="ED62" s="6">
        <f t="shared" si="172"/>
        <v>13.803589914236984</v>
      </c>
      <c r="EE62" s="193">
        <f t="shared" si="173"/>
        <v>5.6740334309306508</v>
      </c>
      <c r="EF62" s="193">
        <f t="shared" si="174"/>
        <v>4.1745731882913786</v>
      </c>
      <c r="EG62" s="193">
        <f t="shared" si="271"/>
        <v>3.8150380693314694</v>
      </c>
      <c r="EH62" s="193">
        <f t="shared" si="176"/>
        <v>4.1495746364867738</v>
      </c>
      <c r="EI62" s="72">
        <f t="shared" si="177"/>
        <v>58057.476754864045</v>
      </c>
      <c r="EM62" s="3">
        <f t="shared" si="178"/>
        <v>0</v>
      </c>
      <c r="EN62" s="6">
        <f t="shared" si="179"/>
        <v>0</v>
      </c>
      <c r="EO62" s="6">
        <f t="shared" si="180"/>
        <v>0</v>
      </c>
      <c r="EP62" s="6">
        <f t="shared" si="181"/>
        <v>4.6013102001157886</v>
      </c>
      <c r="EQ62" s="193">
        <f t="shared" si="182"/>
        <v>5.6740334309306508</v>
      </c>
      <c r="ER62" s="193">
        <f t="shared" si="183"/>
        <v>4.1745731882913786</v>
      </c>
      <c r="ES62" s="193">
        <f t="shared" si="272"/>
        <v>3.8150380693314694</v>
      </c>
      <c r="ET62" s="193">
        <f t="shared" si="185"/>
        <v>3.9927684288342369</v>
      </c>
      <c r="EU62" s="72">
        <f t="shared" si="186"/>
        <v>56936.665444727092</v>
      </c>
      <c r="EY62" s="3">
        <f t="shared" si="187"/>
        <v>6.7608076642130932</v>
      </c>
      <c r="EZ62" s="6">
        <f t="shared" si="188"/>
        <v>5.323319379028022</v>
      </c>
      <c r="FA62" s="6">
        <f t="shared" si="189"/>
        <v>4.9914486352688368</v>
      </c>
      <c r="FB62" s="6">
        <f t="shared" si="190"/>
        <v>13.803589914236984</v>
      </c>
      <c r="FC62" s="193">
        <f t="shared" si="191"/>
        <v>5.6969845500884579</v>
      </c>
      <c r="FD62" s="193">
        <f t="shared" si="192"/>
        <v>4.2532753021684613</v>
      </c>
      <c r="FE62" s="193">
        <f t="shared" si="273"/>
        <v>3.9193944199487984</v>
      </c>
      <c r="FF62" s="193">
        <f t="shared" si="194"/>
        <v>4.1495746364867738</v>
      </c>
      <c r="FG62" s="72">
        <f t="shared" si="195"/>
        <v>58801.983784603231</v>
      </c>
      <c r="FK62" s="3">
        <f t="shared" si="196"/>
        <v>6.898804632103599</v>
      </c>
      <c r="FL62" s="6">
        <f t="shared" si="197"/>
        <v>5.3233772745341144</v>
      </c>
      <c r="FM62" s="6">
        <f t="shared" si="198"/>
        <v>4.7538524134818756</v>
      </c>
      <c r="FN62" s="6">
        <f t="shared" si="199"/>
        <v>4.6013102001157886</v>
      </c>
      <c r="FO62" s="193">
        <f t="shared" si="200"/>
        <v>5.6974475704001701</v>
      </c>
      <c r="FP62" s="193">
        <f t="shared" si="201"/>
        <v>4.2532761253027287</v>
      </c>
      <c r="FQ62" s="193">
        <f t="shared" si="274"/>
        <v>3.9146662348591263</v>
      </c>
      <c r="FR62" s="193">
        <f t="shared" si="203"/>
        <v>3.9927684288342369</v>
      </c>
      <c r="FS62" s="205">
        <f t="shared" si="204"/>
        <v>57643.48643525903</v>
      </c>
      <c r="FW62" s="3">
        <f t="shared" si="205"/>
        <v>7.9336008304541394</v>
      </c>
      <c r="FX62" s="6">
        <f t="shared" si="206"/>
        <v>6.0153508983016639</v>
      </c>
      <c r="FY62" s="6">
        <f t="shared" si="207"/>
        <v>5.8946631502222449</v>
      </c>
      <c r="FZ62" s="6">
        <f t="shared" si="208"/>
        <v>5.4294120329332136</v>
      </c>
      <c r="GA62" s="193">
        <f t="shared" si="209"/>
        <v>5.7009128006847707</v>
      </c>
      <c r="GB62" s="193">
        <f t="shared" si="210"/>
        <v>4.2630662350359891</v>
      </c>
      <c r="GC62" s="193">
        <f t="shared" si="275"/>
        <v>3.9371671653987037</v>
      </c>
      <c r="GD62" s="193">
        <f t="shared" si="212"/>
        <v>4.0079302005373387</v>
      </c>
      <c r="GE62" s="72">
        <f t="shared" si="213"/>
        <v>57891.884221655637</v>
      </c>
      <c r="GI62" s="3">
        <f t="shared" si="214"/>
        <v>7.5886616639126565</v>
      </c>
      <c r="GJ62" s="6">
        <f t="shared" si="215"/>
        <v>5.8556513169308246</v>
      </c>
      <c r="GK62" s="6">
        <f t="shared" si="216"/>
        <v>5.229136665519734</v>
      </c>
      <c r="GL62" s="6">
        <f t="shared" si="217"/>
        <v>5.0613163018868947</v>
      </c>
      <c r="GM62" s="193">
        <f t="shared" si="218"/>
        <v>5.6997590338479149</v>
      </c>
      <c r="GN62" s="193">
        <f t="shared" si="219"/>
        <v>4.2608152825269778</v>
      </c>
      <c r="GO62" s="193">
        <f t="shared" si="276"/>
        <v>3.9241021685927402</v>
      </c>
      <c r="GP62" s="193">
        <f t="shared" si="221"/>
        <v>4.0012190760003286</v>
      </c>
      <c r="GQ62" s="72">
        <f t="shared" si="222"/>
        <v>57771.817951410332</v>
      </c>
      <c r="GU62" s="3">
        <f t="shared" si="223"/>
        <v>8.9684183300785936</v>
      </c>
      <c r="GV62" s="6">
        <f t="shared" si="224"/>
        <v>6.3879832548336264</v>
      </c>
      <c r="GW62" s="6">
        <f t="shared" si="225"/>
        <v>6.1798887865233212</v>
      </c>
      <c r="GX62" s="6">
        <f t="shared" si="226"/>
        <v>5.7514957975987437</v>
      </c>
      <c r="GY62" s="193">
        <f t="shared" si="227"/>
        <v>5.7043661355655475</v>
      </c>
      <c r="GZ62" s="193">
        <f t="shared" si="228"/>
        <v>4.2682988367681816</v>
      </c>
      <c r="HA62" s="193">
        <f t="shared" si="277"/>
        <v>3.9427146156088249</v>
      </c>
      <c r="HB62" s="193">
        <f t="shared" si="230"/>
        <v>4.0137657140894838</v>
      </c>
      <c r="HC62" s="205">
        <f t="shared" si="231"/>
        <v>57977.167011840713</v>
      </c>
      <c r="HG62" s="3">
        <f t="shared" si="37"/>
        <v>7.9336008304541394</v>
      </c>
      <c r="HH62" s="6">
        <f t="shared" si="38"/>
        <v>0</v>
      </c>
      <c r="HI62" s="6">
        <f t="shared" si="39"/>
        <v>0</v>
      </c>
      <c r="HJ62" s="6">
        <f t="shared" si="40"/>
        <v>0</v>
      </c>
      <c r="HK62" s="193">
        <f t="shared" si="232"/>
        <v>5.7009128006847707</v>
      </c>
      <c r="HL62" s="193">
        <f t="shared" si="232"/>
        <v>4.1745731882913786</v>
      </c>
      <c r="HM62" s="193">
        <f t="shared" si="232"/>
        <v>3.8150380693314694</v>
      </c>
      <c r="HN62" s="193">
        <f t="shared" si="232"/>
        <v>3.9040600573940507</v>
      </c>
      <c r="HO62" s="212">
        <f t="shared" si="233"/>
        <v>56327.7353596018</v>
      </c>
      <c r="HS62" s="3">
        <f t="shared" si="41"/>
        <v>7.5886616639126565</v>
      </c>
      <c r="HT62" s="6">
        <f t="shared" si="42"/>
        <v>0</v>
      </c>
      <c r="HU62" s="6">
        <f t="shared" si="43"/>
        <v>0</v>
      </c>
      <c r="HV62" s="6">
        <f t="shared" si="44"/>
        <v>0</v>
      </c>
      <c r="HW62" s="193">
        <f t="shared" si="234"/>
        <v>5.6997590338479149</v>
      </c>
      <c r="HX62" s="193">
        <f t="shared" si="234"/>
        <v>4.1745731882913786</v>
      </c>
      <c r="HY62" s="193">
        <f t="shared" si="234"/>
        <v>3.8150380693314694</v>
      </c>
      <c r="HZ62" s="193">
        <f t="shared" si="234"/>
        <v>3.9040600573940507</v>
      </c>
      <c r="IA62" s="212">
        <f t="shared" si="235"/>
        <v>56327.068867042712</v>
      </c>
      <c r="IE62" s="3">
        <f t="shared" si="45"/>
        <v>8.9684183300785936</v>
      </c>
      <c r="IF62" s="6">
        <f t="shared" si="46"/>
        <v>0</v>
      </c>
      <c r="IG62" s="6">
        <f t="shared" si="47"/>
        <v>0</v>
      </c>
      <c r="IH62" s="6">
        <f t="shared" si="48"/>
        <v>0</v>
      </c>
      <c r="II62" s="193">
        <f t="shared" si="236"/>
        <v>5.7043661355655475</v>
      </c>
      <c r="IJ62" s="193">
        <f t="shared" si="236"/>
        <v>4.1745731882913786</v>
      </c>
      <c r="IK62" s="193">
        <f t="shared" si="236"/>
        <v>3.8150380693314694</v>
      </c>
      <c r="IL62" s="193">
        <f t="shared" si="236"/>
        <v>3.9040600573940507</v>
      </c>
      <c r="IM62" s="205">
        <f t="shared" si="237"/>
        <v>56329.730282928926</v>
      </c>
      <c r="IQ62" s="3">
        <f t="shared" si="49"/>
        <v>0</v>
      </c>
      <c r="IR62" s="6">
        <f t="shared" si="50"/>
        <v>6.0153508983016639</v>
      </c>
      <c r="IS62" s="6">
        <f t="shared" si="51"/>
        <v>0</v>
      </c>
      <c r="IT62" s="6">
        <f t="shared" si="52"/>
        <v>0</v>
      </c>
      <c r="IU62" s="193">
        <f t="shared" si="238"/>
        <v>5.6740334309306508</v>
      </c>
      <c r="IV62" s="193">
        <f t="shared" si="238"/>
        <v>4.2630662350359891</v>
      </c>
      <c r="IW62" s="193">
        <f t="shared" si="238"/>
        <v>3.8150380693314694</v>
      </c>
      <c r="IX62" s="193">
        <f t="shared" si="238"/>
        <v>3.9040600573940507</v>
      </c>
      <c r="IY62" s="212">
        <f t="shared" si="239"/>
        <v>56532.76677678898</v>
      </c>
      <c r="JC62" s="3">
        <f t="shared" si="53"/>
        <v>0</v>
      </c>
      <c r="JD62" s="6">
        <f t="shared" si="54"/>
        <v>5.8556513169308246</v>
      </c>
      <c r="JE62" s="6">
        <f t="shared" si="55"/>
        <v>0</v>
      </c>
      <c r="JF62" s="6">
        <f t="shared" si="56"/>
        <v>0</v>
      </c>
      <c r="JG62" s="193">
        <f t="shared" si="240"/>
        <v>5.6740334309306508</v>
      </c>
      <c r="JH62" s="193">
        <f t="shared" si="240"/>
        <v>4.2608152825269778</v>
      </c>
      <c r="JI62" s="193">
        <f t="shared" si="240"/>
        <v>3.8150380693314694</v>
      </c>
      <c r="JJ62" s="193">
        <f t="shared" si="240"/>
        <v>3.9040600573940507</v>
      </c>
      <c r="JK62" s="212">
        <f t="shared" si="241"/>
        <v>56527.145896023234</v>
      </c>
      <c r="JO62" s="3">
        <f t="shared" si="57"/>
        <v>0</v>
      </c>
      <c r="JP62" s="6">
        <f t="shared" si="58"/>
        <v>6.3879832548336264</v>
      </c>
      <c r="JQ62" s="6">
        <f t="shared" si="59"/>
        <v>0</v>
      </c>
      <c r="JR62" s="6">
        <f t="shared" si="60"/>
        <v>0</v>
      </c>
      <c r="JS62" s="193">
        <f t="shared" si="242"/>
        <v>5.6740334309306508</v>
      </c>
      <c r="JT62" s="193">
        <f t="shared" si="242"/>
        <v>4.2682988367681816</v>
      </c>
      <c r="JU62" s="193">
        <f t="shared" si="242"/>
        <v>3.8150380693314694</v>
      </c>
      <c r="JV62" s="193">
        <f t="shared" si="242"/>
        <v>3.9040600573940507</v>
      </c>
      <c r="JW62" s="205">
        <f t="shared" si="243"/>
        <v>56545.835329833462</v>
      </c>
      <c r="KA62" s="3">
        <f t="shared" si="61"/>
        <v>0</v>
      </c>
      <c r="KB62" s="6">
        <f t="shared" si="62"/>
        <v>0</v>
      </c>
      <c r="KC62" s="6">
        <f t="shared" si="63"/>
        <v>5.8946631502222449</v>
      </c>
      <c r="KD62" s="6">
        <f t="shared" si="64"/>
        <v>0</v>
      </c>
      <c r="KE62" s="193">
        <f t="shared" si="244"/>
        <v>5.6740334309306508</v>
      </c>
      <c r="KF62" s="193">
        <f t="shared" si="244"/>
        <v>4.1745731882913786</v>
      </c>
      <c r="KG62" s="193">
        <f t="shared" si="244"/>
        <v>3.9371671653987037</v>
      </c>
      <c r="KH62" s="193">
        <f t="shared" si="244"/>
        <v>3.9040600573940507</v>
      </c>
      <c r="KI62" s="212">
        <f t="shared" si="245"/>
        <v>56910.479182261275</v>
      </c>
      <c r="KM62" s="3">
        <f t="shared" si="65"/>
        <v>0</v>
      </c>
      <c r="KN62" s="6">
        <f t="shared" si="66"/>
        <v>0</v>
      </c>
      <c r="KO62" s="6">
        <f t="shared" si="67"/>
        <v>5.229136665519734</v>
      </c>
      <c r="KP62" s="6">
        <f t="shared" si="68"/>
        <v>0</v>
      </c>
      <c r="KQ62" s="193">
        <f t="shared" si="246"/>
        <v>5.6740334309306508</v>
      </c>
      <c r="KR62" s="193">
        <f t="shared" si="246"/>
        <v>4.1745731882913786</v>
      </c>
      <c r="KS62" s="193">
        <f t="shared" si="246"/>
        <v>3.9241021685927402</v>
      </c>
      <c r="KT62" s="193">
        <f t="shared" si="246"/>
        <v>3.9040600573940507</v>
      </c>
      <c r="KU62" s="212">
        <f t="shared" si="247"/>
        <v>56846.175762199797</v>
      </c>
      <c r="KY62" s="3">
        <f t="shared" si="69"/>
        <v>0</v>
      </c>
      <c r="KZ62" s="6">
        <f t="shared" si="70"/>
        <v>0</v>
      </c>
      <c r="LA62" s="6">
        <f t="shared" si="71"/>
        <v>6.1798887865233212</v>
      </c>
      <c r="LB62" s="6">
        <f t="shared" si="72"/>
        <v>0</v>
      </c>
      <c r="LC62" s="193">
        <f t="shared" si="248"/>
        <v>5.6740334309306508</v>
      </c>
      <c r="LD62" s="193">
        <f t="shared" si="248"/>
        <v>4.1745731882913786</v>
      </c>
      <c r="LE62" s="193">
        <f t="shared" si="248"/>
        <v>3.9427146156088249</v>
      </c>
      <c r="LF62" s="193">
        <f t="shared" si="248"/>
        <v>3.9040600573940507</v>
      </c>
      <c r="LG62" s="205">
        <f t="shared" si="249"/>
        <v>56937.804667989105</v>
      </c>
      <c r="LK62" s="3">
        <f t="shared" si="73"/>
        <v>0</v>
      </c>
      <c r="LL62" s="6">
        <f t="shared" si="74"/>
        <v>0</v>
      </c>
      <c r="LM62" s="6">
        <f t="shared" si="75"/>
        <v>0</v>
      </c>
      <c r="LN62" s="6">
        <f t="shared" si="76"/>
        <v>5.4294120329332136</v>
      </c>
      <c r="LO62" s="193">
        <f t="shared" si="250"/>
        <v>5.6740334309306508</v>
      </c>
      <c r="LP62" s="193">
        <f t="shared" si="250"/>
        <v>4.1745731882913786</v>
      </c>
      <c r="LQ62" s="193">
        <f t="shared" si="250"/>
        <v>3.8150380693314694</v>
      </c>
      <c r="LR62" s="193">
        <f t="shared" si="250"/>
        <v>4.0079302005373387</v>
      </c>
      <c r="LS62" s="212">
        <f t="shared" si="251"/>
        <v>57044.086305869394</v>
      </c>
      <c r="LW62" s="3">
        <f t="shared" si="77"/>
        <v>0</v>
      </c>
      <c r="LX62" s="6">
        <f t="shared" si="78"/>
        <v>0</v>
      </c>
      <c r="LY62" s="6">
        <f t="shared" si="79"/>
        <v>0</v>
      </c>
      <c r="LZ62" s="6">
        <f t="shared" si="80"/>
        <v>5.0613163018868947</v>
      </c>
      <c r="MA62" s="193">
        <f t="shared" si="252"/>
        <v>5.6740334309306508</v>
      </c>
      <c r="MB62" s="193">
        <f t="shared" si="252"/>
        <v>4.1745731882913786</v>
      </c>
      <c r="MC62" s="193">
        <f t="shared" si="252"/>
        <v>3.8150380693314694</v>
      </c>
      <c r="MD62" s="193">
        <f t="shared" si="252"/>
        <v>4.0012190760003286</v>
      </c>
      <c r="ME62" s="212">
        <f t="shared" si="253"/>
        <v>56996.513140118535</v>
      </c>
      <c r="MI62" s="3">
        <f t="shared" si="81"/>
        <v>0</v>
      </c>
      <c r="MJ62" s="6">
        <f t="shared" si="82"/>
        <v>0</v>
      </c>
      <c r="MK62" s="6">
        <f t="shared" si="83"/>
        <v>0</v>
      </c>
      <c r="ML62" s="6">
        <f t="shared" si="84"/>
        <v>5.7514957975987437</v>
      </c>
      <c r="MM62" s="193">
        <f t="shared" si="254"/>
        <v>5.6740334309306508</v>
      </c>
      <c r="MN62" s="193">
        <f t="shared" si="254"/>
        <v>4.1745731882913786</v>
      </c>
      <c r="MO62" s="193">
        <f t="shared" si="254"/>
        <v>3.8150380693314694</v>
      </c>
      <c r="MP62" s="193">
        <f t="shared" si="254"/>
        <v>4.0137657140894838</v>
      </c>
      <c r="MQ62" s="205">
        <f t="shared" si="255"/>
        <v>57085.484799270584</v>
      </c>
      <c r="MT62" s="3">
        <f t="shared" si="85"/>
        <v>6.5538441642882024</v>
      </c>
      <c r="MU62" s="6">
        <f t="shared" si="86"/>
        <v>5.323319379028022</v>
      </c>
      <c r="MV62" s="6">
        <f t="shared" si="87"/>
        <v>5.4668246957706303</v>
      </c>
      <c r="MW62" s="6">
        <f t="shared" si="88"/>
        <v>5.5214359656947938</v>
      </c>
      <c r="MX62" s="193">
        <f t="shared" si="256"/>
        <v>5.6962897247028117</v>
      </c>
      <c r="MY62" s="193">
        <f t="shared" si="256"/>
        <v>4.2532753021684613</v>
      </c>
      <c r="MZ62" s="193">
        <f t="shared" si="256"/>
        <v>3.9287878581474844</v>
      </c>
      <c r="NA62" s="193">
        <f t="shared" si="256"/>
        <v>4.0096009678364153</v>
      </c>
      <c r="NB62" s="212">
        <f t="shared" si="257"/>
        <v>57834.178484965487</v>
      </c>
      <c r="NF62" s="3">
        <f t="shared" si="89"/>
        <v>6.5538441642882015</v>
      </c>
      <c r="NG62" s="6">
        <f t="shared" si="90"/>
        <v>0</v>
      </c>
      <c r="NH62" s="6">
        <f t="shared" si="91"/>
        <v>0</v>
      </c>
      <c r="NI62" s="6">
        <f t="shared" si="92"/>
        <v>0</v>
      </c>
      <c r="NJ62" s="193">
        <f t="shared" si="258"/>
        <v>5.6962897247028117</v>
      </c>
      <c r="NK62" s="193">
        <f t="shared" si="258"/>
        <v>4.1745731882913786</v>
      </c>
      <c r="NL62" s="193">
        <f t="shared" si="258"/>
        <v>3.8150380693314694</v>
      </c>
      <c r="NM62" s="193">
        <f t="shared" si="258"/>
        <v>3.9040600573940507</v>
      </c>
      <c r="NN62" s="212">
        <f t="shared" si="259"/>
        <v>56325.064810553144</v>
      </c>
      <c r="NR62" s="3">
        <f t="shared" si="93"/>
        <v>0</v>
      </c>
      <c r="NS62" s="6">
        <f t="shared" si="94"/>
        <v>5.323319379028022</v>
      </c>
      <c r="NT62" s="6">
        <f t="shared" si="95"/>
        <v>0</v>
      </c>
      <c r="NU62" s="6">
        <f t="shared" si="96"/>
        <v>0</v>
      </c>
      <c r="NV62" s="193">
        <f t="shared" si="260"/>
        <v>5.6740334309306508</v>
      </c>
      <c r="NW62" s="193">
        <f t="shared" si="260"/>
        <v>4.2532753021684613</v>
      </c>
      <c r="NX62" s="193">
        <f t="shared" si="260"/>
        <v>3.8150380693314694</v>
      </c>
      <c r="NY62" s="193">
        <f t="shared" si="260"/>
        <v>3.9040600573940507</v>
      </c>
      <c r="NZ62" s="212">
        <f t="shared" si="261"/>
        <v>56508.321790821261</v>
      </c>
      <c r="OD62" s="3">
        <f t="shared" si="97"/>
        <v>0</v>
      </c>
      <c r="OE62" s="6">
        <f t="shared" si="98"/>
        <v>0</v>
      </c>
      <c r="OF62" s="6">
        <f t="shared" si="99"/>
        <v>5.4668246957706303</v>
      </c>
      <c r="OG62" s="6">
        <f t="shared" si="100"/>
        <v>0</v>
      </c>
      <c r="OH62" s="193">
        <f t="shared" si="262"/>
        <v>5.6740334309306508</v>
      </c>
      <c r="OI62" s="193">
        <f t="shared" si="262"/>
        <v>4.1745731882913786</v>
      </c>
      <c r="OJ62" s="193">
        <f t="shared" si="262"/>
        <v>3.9287878581474844</v>
      </c>
      <c r="OK62" s="193">
        <f t="shared" si="262"/>
        <v>3.9040600573940507</v>
      </c>
      <c r="OL62" s="212">
        <f t="shared" si="263"/>
        <v>56869.22947117022</v>
      </c>
      <c r="OP62" s="3">
        <f t="shared" si="101"/>
        <v>0</v>
      </c>
      <c r="OQ62" s="6">
        <f t="shared" si="102"/>
        <v>0</v>
      </c>
      <c r="OR62" s="6">
        <f t="shared" si="103"/>
        <v>0</v>
      </c>
      <c r="OS62" s="6">
        <f t="shared" si="104"/>
        <v>5.5214359656947938</v>
      </c>
      <c r="OT62" s="193">
        <f t="shared" si="264"/>
        <v>5.6740334309306508</v>
      </c>
      <c r="OU62" s="193">
        <f t="shared" si="264"/>
        <v>4.1745731882913786</v>
      </c>
      <c r="OV62" s="193">
        <f t="shared" si="264"/>
        <v>3.8150380693314694</v>
      </c>
      <c r="OW62" s="193">
        <f t="shared" si="264"/>
        <v>4.0096009678364153</v>
      </c>
      <c r="OX62" s="232">
        <f t="shared" si="265"/>
        <v>57055.936050267352</v>
      </c>
    </row>
    <row r="63" spans="1:414" x14ac:dyDescent="0.2">
      <c r="B63" s="81">
        <v>45332</v>
      </c>
      <c r="C63">
        <v>111</v>
      </c>
      <c r="D63">
        <v>11.14291547578382</v>
      </c>
      <c r="E63">
        <v>0</v>
      </c>
      <c r="F63">
        <v>1</v>
      </c>
      <c r="G63">
        <v>0</v>
      </c>
      <c r="H63">
        <v>0</v>
      </c>
      <c r="I63">
        <v>0</v>
      </c>
      <c r="J63">
        <v>0</v>
      </c>
      <c r="K63">
        <v>0</v>
      </c>
      <c r="L63">
        <v>0</v>
      </c>
      <c r="M63">
        <v>0</v>
      </c>
      <c r="N63">
        <v>0</v>
      </c>
      <c r="O63">
        <v>1</v>
      </c>
      <c r="P63">
        <v>0</v>
      </c>
      <c r="Q63">
        <v>0</v>
      </c>
      <c r="R63">
        <v>0</v>
      </c>
      <c r="S63">
        <v>0</v>
      </c>
      <c r="T63">
        <v>12321</v>
      </c>
      <c r="U63">
        <v>6.7952691531219021</v>
      </c>
      <c r="V63">
        <v>5.2205599194110359</v>
      </c>
      <c r="W63">
        <v>4.579263614568613</v>
      </c>
      <c r="X63">
        <v>4.6011966380238984</v>
      </c>
      <c r="Y63" s="3">
        <v>602.40301403733167</v>
      </c>
      <c r="Z63" s="3">
        <v>120.02567548567815</v>
      </c>
      <c r="AA63" s="3">
        <v>52.064128581960148</v>
      </c>
      <c r="AB63" s="3">
        <v>50.000000000609745</v>
      </c>
      <c r="AC63">
        <v>0</v>
      </c>
      <c r="AD63">
        <v>0</v>
      </c>
      <c r="AE63" s="6"/>
      <c r="AF63" s="1" t="s">
        <v>5</v>
      </c>
      <c r="AG63">
        <v>111</v>
      </c>
      <c r="AH63" s="189">
        <v>45332</v>
      </c>
      <c r="AI63">
        <f t="shared" si="105"/>
        <v>2</v>
      </c>
      <c r="AJ63">
        <v>111</v>
      </c>
      <c r="AK63">
        <v>0</v>
      </c>
      <c r="AL63">
        <v>0</v>
      </c>
      <c r="AM63">
        <v>1</v>
      </c>
      <c r="AN63">
        <v>0</v>
      </c>
      <c r="AO63">
        <v>0</v>
      </c>
      <c r="AP63">
        <v>0</v>
      </c>
      <c r="AQ63">
        <v>0</v>
      </c>
      <c r="AS63" s="37"/>
      <c r="AT63" s="37"/>
      <c r="AU63" s="6">
        <f t="shared" si="106"/>
        <v>0</v>
      </c>
      <c r="AV63" s="6">
        <f t="shared" si="107"/>
        <v>0</v>
      </c>
      <c r="AW63" s="6">
        <f t="shared" si="108"/>
        <v>0</v>
      </c>
      <c r="AX63" s="6">
        <f t="shared" si="109"/>
        <v>0</v>
      </c>
      <c r="AY63" s="193">
        <f t="shared" si="110"/>
        <v>5.6740334309306508</v>
      </c>
      <c r="AZ63" s="193">
        <f t="shared" si="111"/>
        <v>4.1745731882913786</v>
      </c>
      <c r="BA63" s="193">
        <f t="shared" si="112"/>
        <v>3.8150380693314694</v>
      </c>
      <c r="BB63" s="193">
        <f t="shared" si="113"/>
        <v>3.9040600573940507</v>
      </c>
      <c r="BC63" s="72">
        <f t="shared" si="114"/>
        <v>56312.210093717425</v>
      </c>
      <c r="BG63" s="3">
        <f t="shared" si="115"/>
        <v>6.6593637700594641</v>
      </c>
      <c r="BH63" s="6">
        <f t="shared" si="116"/>
        <v>0</v>
      </c>
      <c r="BI63" s="6">
        <f t="shared" si="117"/>
        <v>0</v>
      </c>
      <c r="BJ63" s="6">
        <f t="shared" si="118"/>
        <v>0</v>
      </c>
      <c r="BK63" s="193">
        <f t="shared" si="119"/>
        <v>5.6966440392833482</v>
      </c>
      <c r="BL63" s="193">
        <f t="shared" si="120"/>
        <v>4.1745731882913786</v>
      </c>
      <c r="BM63" s="193">
        <f t="shared" si="121"/>
        <v>3.8150380693314694</v>
      </c>
      <c r="BN63" s="193">
        <f t="shared" si="122"/>
        <v>3.9040600573940507</v>
      </c>
      <c r="BO63" s="72">
        <f t="shared" si="123"/>
        <v>56325.26947812899</v>
      </c>
      <c r="BS63" s="3">
        <f t="shared" si="124"/>
        <v>6.65938475171414</v>
      </c>
      <c r="BT63" s="6">
        <f t="shared" si="125"/>
        <v>0</v>
      </c>
      <c r="BU63" s="6">
        <f t="shared" si="126"/>
        <v>0</v>
      </c>
      <c r="BV63" s="6">
        <f t="shared" si="127"/>
        <v>0</v>
      </c>
      <c r="BW63" s="193">
        <f t="shared" si="128"/>
        <v>5.6966441097232341</v>
      </c>
      <c r="BX63" s="193">
        <f t="shared" si="129"/>
        <v>4.1745731882913786</v>
      </c>
      <c r="BY63" s="193">
        <f t="shared" si="266"/>
        <v>3.8150380693314694</v>
      </c>
      <c r="BZ63" s="193">
        <f t="shared" si="131"/>
        <v>3.9040600573940507</v>
      </c>
      <c r="CA63" s="72">
        <f t="shared" si="132"/>
        <v>56325.26947812899</v>
      </c>
      <c r="CE63" s="3">
        <f t="shared" si="133"/>
        <v>0</v>
      </c>
      <c r="CF63" s="6">
        <f t="shared" si="134"/>
        <v>5.2205599194110359</v>
      </c>
      <c r="CG63" s="6">
        <f t="shared" si="135"/>
        <v>0</v>
      </c>
      <c r="CH63" s="6">
        <f t="shared" si="136"/>
        <v>0</v>
      </c>
      <c r="CI63" s="193">
        <f t="shared" si="137"/>
        <v>5.6740334309306508</v>
      </c>
      <c r="CJ63" s="193">
        <f t="shared" si="138"/>
        <v>4.2518132419458539</v>
      </c>
      <c r="CK63" s="193">
        <f t="shared" si="267"/>
        <v>3.8150380693314694</v>
      </c>
      <c r="CL63" s="193">
        <f t="shared" si="140"/>
        <v>3.9040600573940507</v>
      </c>
      <c r="CM63" s="72">
        <f t="shared" si="141"/>
        <v>56504.67237762564</v>
      </c>
      <c r="CQ63" s="3">
        <f t="shared" si="142"/>
        <v>0</v>
      </c>
      <c r="CR63" s="6">
        <f t="shared" si="143"/>
        <v>5.2206166973229173</v>
      </c>
      <c r="CS63" s="6">
        <f t="shared" si="144"/>
        <v>0</v>
      </c>
      <c r="CT63" s="6">
        <f t="shared" si="145"/>
        <v>0</v>
      </c>
      <c r="CU63" s="193">
        <f t="shared" si="146"/>
        <v>5.6740334309306508</v>
      </c>
      <c r="CV63" s="193">
        <f t="shared" si="147"/>
        <v>4.251814050371741</v>
      </c>
      <c r="CW63" s="193">
        <f t="shared" si="268"/>
        <v>3.8150380693314694</v>
      </c>
      <c r="CX63" s="193">
        <f t="shared" si="149"/>
        <v>3.9040600573940507</v>
      </c>
      <c r="CY63" s="72">
        <f t="shared" si="150"/>
        <v>56504.674395452814</v>
      </c>
      <c r="DC63" s="3">
        <f t="shared" si="151"/>
        <v>0</v>
      </c>
      <c r="DD63" s="6">
        <f t="shared" si="152"/>
        <v>0</v>
      </c>
      <c r="DE63" s="6">
        <f t="shared" si="153"/>
        <v>4.8082267952970437</v>
      </c>
      <c r="DF63" s="6">
        <f t="shared" si="154"/>
        <v>0</v>
      </c>
      <c r="DG63" s="193">
        <f t="shared" si="155"/>
        <v>5.6740334309306508</v>
      </c>
      <c r="DH63" s="193">
        <f t="shared" si="156"/>
        <v>4.1745731882913786</v>
      </c>
      <c r="DI63" s="193">
        <f t="shared" si="269"/>
        <v>3.9157502640397128</v>
      </c>
      <c r="DJ63" s="193">
        <f t="shared" si="158"/>
        <v>3.9040600573940507</v>
      </c>
      <c r="DK63" s="72">
        <f t="shared" si="159"/>
        <v>56805.107356435678</v>
      </c>
      <c r="DO63" s="3">
        <f t="shared" si="160"/>
        <v>0</v>
      </c>
      <c r="DP63" s="6">
        <f t="shared" si="161"/>
        <v>0</v>
      </c>
      <c r="DQ63" s="6">
        <f t="shared" si="162"/>
        <v>4.5793520530057457</v>
      </c>
      <c r="DR63" s="6">
        <f t="shared" si="163"/>
        <v>0</v>
      </c>
      <c r="DS63" s="193">
        <f t="shared" si="164"/>
        <v>5.6740334309306508</v>
      </c>
      <c r="DT63" s="193">
        <f t="shared" si="165"/>
        <v>4.1745731882913786</v>
      </c>
      <c r="DU63" s="193">
        <f t="shared" si="270"/>
        <v>3.9111793682986917</v>
      </c>
      <c r="DV63" s="193">
        <f t="shared" si="167"/>
        <v>3.9040600573940507</v>
      </c>
      <c r="DW63" s="72">
        <f t="shared" si="168"/>
        <v>56782.643681389272</v>
      </c>
      <c r="EA63" s="3">
        <f t="shared" si="169"/>
        <v>0</v>
      </c>
      <c r="EB63" s="6">
        <f t="shared" si="170"/>
        <v>0</v>
      </c>
      <c r="EC63" s="6">
        <f t="shared" si="171"/>
        <v>0</v>
      </c>
      <c r="ED63" s="6">
        <f t="shared" si="172"/>
        <v>13.803589914071695</v>
      </c>
      <c r="EE63" s="193">
        <f t="shared" si="173"/>
        <v>5.6740334309306508</v>
      </c>
      <c r="EF63" s="193">
        <f t="shared" si="174"/>
        <v>4.1745731882913786</v>
      </c>
      <c r="EG63" s="193">
        <f t="shared" si="271"/>
        <v>3.8150380693314694</v>
      </c>
      <c r="EH63" s="193">
        <f t="shared" si="176"/>
        <v>4.149574636484167</v>
      </c>
      <c r="EI63" s="72">
        <f t="shared" si="177"/>
        <v>58057.476754845171</v>
      </c>
      <c r="EM63" s="3">
        <f t="shared" si="178"/>
        <v>0</v>
      </c>
      <c r="EN63" s="6">
        <f t="shared" si="179"/>
        <v>0</v>
      </c>
      <c r="EO63" s="6">
        <f t="shared" si="180"/>
        <v>0</v>
      </c>
      <c r="EP63" s="6">
        <f t="shared" si="181"/>
        <v>4.6013102000606905</v>
      </c>
      <c r="EQ63" s="193">
        <f t="shared" si="182"/>
        <v>5.6740334309306508</v>
      </c>
      <c r="ER63" s="193">
        <f t="shared" si="183"/>
        <v>4.1745731882913786</v>
      </c>
      <c r="ES63" s="193">
        <f t="shared" si="272"/>
        <v>3.8150380693314694</v>
      </c>
      <c r="ET63" s="193">
        <f t="shared" si="185"/>
        <v>3.9927684288332204</v>
      </c>
      <c r="EU63" s="72">
        <f t="shared" si="186"/>
        <v>56936.665444719911</v>
      </c>
      <c r="EY63" s="3">
        <f t="shared" si="187"/>
        <v>6.6593637700594641</v>
      </c>
      <c r="EZ63" s="6">
        <f t="shared" si="188"/>
        <v>5.2205599194110359</v>
      </c>
      <c r="FA63" s="6">
        <f t="shared" si="189"/>
        <v>4.8082267952970437</v>
      </c>
      <c r="FB63" s="6">
        <f t="shared" si="190"/>
        <v>13.803589914071695</v>
      </c>
      <c r="FC63" s="193">
        <f t="shared" si="191"/>
        <v>5.6966440392833482</v>
      </c>
      <c r="FD63" s="193">
        <f t="shared" si="192"/>
        <v>4.2518132419458539</v>
      </c>
      <c r="FE63" s="193">
        <f t="shared" si="273"/>
        <v>3.9157502640397128</v>
      </c>
      <c r="FF63" s="193">
        <f t="shared" si="194"/>
        <v>4.149574636484167</v>
      </c>
      <c r="FG63" s="72">
        <f t="shared" si="195"/>
        <v>58779.442656470659</v>
      </c>
      <c r="FK63" s="3">
        <f t="shared" si="196"/>
        <v>6.7952901347765788</v>
      </c>
      <c r="FL63" s="6">
        <f t="shared" si="197"/>
        <v>5.2206166973229173</v>
      </c>
      <c r="FM63" s="6">
        <f t="shared" si="198"/>
        <v>4.5793520530057457</v>
      </c>
      <c r="FN63" s="6">
        <f t="shared" si="199"/>
        <v>4.6013102000606905</v>
      </c>
      <c r="FO63" s="193">
        <f t="shared" si="200"/>
        <v>5.6971002689872812</v>
      </c>
      <c r="FP63" s="193">
        <f t="shared" si="201"/>
        <v>4.251814050371741</v>
      </c>
      <c r="FQ63" s="193">
        <f t="shared" si="274"/>
        <v>3.9111793682986917</v>
      </c>
      <c r="FR63" s="193">
        <f t="shared" si="203"/>
        <v>3.9927684288332204</v>
      </c>
      <c r="FS63" s="205">
        <f t="shared" si="204"/>
        <v>57622.169621803121</v>
      </c>
      <c r="FW63" s="3">
        <f t="shared" si="205"/>
        <v>7.8145595260901866</v>
      </c>
      <c r="FX63" s="6">
        <f t="shared" si="206"/>
        <v>5.8992327089344698</v>
      </c>
      <c r="FY63" s="6">
        <f t="shared" si="207"/>
        <v>5.6782868820650805</v>
      </c>
      <c r="FZ63" s="6">
        <f t="shared" si="208"/>
        <v>5.4294120328681998</v>
      </c>
      <c r="GA63" s="193">
        <f t="shared" si="209"/>
        <v>5.7005147768013726</v>
      </c>
      <c r="GB63" s="193">
        <f t="shared" si="210"/>
        <v>4.2614300615318479</v>
      </c>
      <c r="GC63" s="193">
        <f t="shared" si="275"/>
        <v>3.9329381657999192</v>
      </c>
      <c r="GD63" s="193">
        <f t="shared" si="212"/>
        <v>4.0079302005361575</v>
      </c>
      <c r="GE63" s="72">
        <f t="shared" si="213"/>
        <v>57866.284193393607</v>
      </c>
      <c r="GI63" s="3">
        <f t="shared" si="214"/>
        <v>7.4747960684340926</v>
      </c>
      <c r="GJ63" s="6">
        <f t="shared" si="215"/>
        <v>5.7426159113521402</v>
      </c>
      <c r="GK63" s="6">
        <f t="shared" si="216"/>
        <v>5.0371899760254744</v>
      </c>
      <c r="GL63" s="6">
        <f t="shared" si="217"/>
        <v>5.061316301826289</v>
      </c>
      <c r="GM63" s="193">
        <f t="shared" si="218"/>
        <v>5.6993778790515472</v>
      </c>
      <c r="GN63" s="193">
        <f t="shared" si="219"/>
        <v>4.2592189898704493</v>
      </c>
      <c r="GO63" s="193">
        <f t="shared" si="276"/>
        <v>3.9203021159094691</v>
      </c>
      <c r="GP63" s="193">
        <f t="shared" si="221"/>
        <v>4.0012190759992201</v>
      </c>
      <c r="GQ63" s="72">
        <f t="shared" si="222"/>
        <v>57748.526192000179</v>
      </c>
      <c r="GU63" s="3">
        <f t="shared" si="223"/>
        <v>8.8338498990584728</v>
      </c>
      <c r="GV63" s="6">
        <f t="shared" si="224"/>
        <v>6.2646719032932427</v>
      </c>
      <c r="GW63" s="6">
        <f t="shared" si="225"/>
        <v>5.9530426989391971</v>
      </c>
      <c r="GX63" s="6">
        <f t="shared" si="226"/>
        <v>5.7514957975298735</v>
      </c>
      <c r="GY63" s="193">
        <f t="shared" si="227"/>
        <v>5.7039177353438459</v>
      </c>
      <c r="GZ63" s="193">
        <f t="shared" si="228"/>
        <v>4.2665702956306735</v>
      </c>
      <c r="HA63" s="193">
        <f t="shared" si="277"/>
        <v>3.9383051165848397</v>
      </c>
      <c r="HB63" s="193">
        <f t="shared" si="230"/>
        <v>4.0137657140882395</v>
      </c>
      <c r="HC63" s="205">
        <f t="shared" si="231"/>
        <v>57950.35774443538</v>
      </c>
      <c r="HG63" s="3">
        <f t="shared" si="37"/>
        <v>7.8145595260901866</v>
      </c>
      <c r="HH63" s="6">
        <f t="shared" si="38"/>
        <v>0</v>
      </c>
      <c r="HI63" s="6">
        <f t="shared" si="39"/>
        <v>0</v>
      </c>
      <c r="HJ63" s="6">
        <f t="shared" si="40"/>
        <v>0</v>
      </c>
      <c r="HK63" s="193">
        <f t="shared" si="232"/>
        <v>5.7005147768013726</v>
      </c>
      <c r="HL63" s="193">
        <f t="shared" si="232"/>
        <v>4.1745731882913786</v>
      </c>
      <c r="HM63" s="193">
        <f t="shared" si="232"/>
        <v>3.8150380693314694</v>
      </c>
      <c r="HN63" s="193">
        <f t="shared" si="232"/>
        <v>3.9040600573940507</v>
      </c>
      <c r="HO63" s="212">
        <f t="shared" si="233"/>
        <v>56327.505433609673</v>
      </c>
      <c r="HS63" s="3">
        <f t="shared" si="41"/>
        <v>7.4747960684340926</v>
      </c>
      <c r="HT63" s="6">
        <f t="shared" si="42"/>
        <v>0</v>
      </c>
      <c r="HU63" s="6">
        <f t="shared" si="43"/>
        <v>0</v>
      </c>
      <c r="HV63" s="6">
        <f t="shared" si="44"/>
        <v>0</v>
      </c>
      <c r="HW63" s="193">
        <f t="shared" si="234"/>
        <v>5.6993778790515472</v>
      </c>
      <c r="HX63" s="193">
        <f t="shared" si="234"/>
        <v>4.1745731882913786</v>
      </c>
      <c r="HY63" s="193">
        <f t="shared" si="234"/>
        <v>3.8150380693314694</v>
      </c>
      <c r="HZ63" s="193">
        <f t="shared" si="234"/>
        <v>3.9040600573940507</v>
      </c>
      <c r="IA63" s="212">
        <f t="shared" si="235"/>
        <v>56326.848688382583</v>
      </c>
      <c r="IE63" s="3">
        <f t="shared" si="45"/>
        <v>8.8338498990584728</v>
      </c>
      <c r="IF63" s="6">
        <f t="shared" si="46"/>
        <v>0</v>
      </c>
      <c r="IG63" s="6">
        <f t="shared" si="47"/>
        <v>0</v>
      </c>
      <c r="IH63" s="6">
        <f t="shared" si="48"/>
        <v>0</v>
      </c>
      <c r="II63" s="193">
        <f t="shared" si="236"/>
        <v>5.7039177353438459</v>
      </c>
      <c r="IJ63" s="193">
        <f t="shared" si="236"/>
        <v>4.1745731882913786</v>
      </c>
      <c r="IK63" s="193">
        <f t="shared" si="236"/>
        <v>3.8150380693314694</v>
      </c>
      <c r="IL63" s="193">
        <f t="shared" si="236"/>
        <v>3.9040600573940507</v>
      </c>
      <c r="IM63" s="205">
        <f t="shared" si="237"/>
        <v>56329.471246989364</v>
      </c>
      <c r="IQ63" s="3">
        <f t="shared" si="49"/>
        <v>0</v>
      </c>
      <c r="IR63" s="6">
        <f t="shared" si="50"/>
        <v>5.8992327089344698</v>
      </c>
      <c r="IS63" s="6">
        <f t="shared" si="51"/>
        <v>0</v>
      </c>
      <c r="IT63" s="6">
        <f t="shared" si="52"/>
        <v>0</v>
      </c>
      <c r="IU63" s="193">
        <f t="shared" si="238"/>
        <v>5.6740334309306508</v>
      </c>
      <c r="IV63" s="193">
        <f t="shared" si="238"/>
        <v>4.2614300615318479</v>
      </c>
      <c r="IW63" s="193">
        <f t="shared" si="238"/>
        <v>3.8150380693314694</v>
      </c>
      <c r="IX63" s="193">
        <f t="shared" si="238"/>
        <v>3.9040600573940507</v>
      </c>
      <c r="IY63" s="212">
        <f t="shared" si="239"/>
        <v>56528.681012643377</v>
      </c>
      <c r="JC63" s="3">
        <f t="shared" si="53"/>
        <v>0</v>
      </c>
      <c r="JD63" s="6">
        <f t="shared" si="54"/>
        <v>5.7426159113521402</v>
      </c>
      <c r="JE63" s="6">
        <f t="shared" si="55"/>
        <v>0</v>
      </c>
      <c r="JF63" s="6">
        <f t="shared" si="56"/>
        <v>0</v>
      </c>
      <c r="JG63" s="193">
        <f t="shared" si="240"/>
        <v>5.6740334309306508</v>
      </c>
      <c r="JH63" s="193">
        <f t="shared" si="240"/>
        <v>4.2592189898704493</v>
      </c>
      <c r="JI63" s="193">
        <f t="shared" si="240"/>
        <v>3.8150380693314694</v>
      </c>
      <c r="JJ63" s="193">
        <f t="shared" si="240"/>
        <v>3.9040600573940507</v>
      </c>
      <c r="JK63" s="212">
        <f t="shared" si="241"/>
        <v>56523.160112999809</v>
      </c>
      <c r="JO63" s="3">
        <f t="shared" si="57"/>
        <v>0</v>
      </c>
      <c r="JP63" s="6">
        <f t="shared" si="58"/>
        <v>6.2646719032932427</v>
      </c>
      <c r="JQ63" s="6">
        <f t="shared" si="59"/>
        <v>0</v>
      </c>
      <c r="JR63" s="6">
        <f t="shared" si="60"/>
        <v>0</v>
      </c>
      <c r="JS63" s="193">
        <f t="shared" si="242"/>
        <v>5.6740334309306508</v>
      </c>
      <c r="JT63" s="193">
        <f t="shared" si="242"/>
        <v>4.2665702956306735</v>
      </c>
      <c r="JU63" s="193">
        <f t="shared" si="242"/>
        <v>3.8150380693314694</v>
      </c>
      <c r="JV63" s="193">
        <f t="shared" si="242"/>
        <v>3.9040600573940507</v>
      </c>
      <c r="JW63" s="205">
        <f t="shared" si="243"/>
        <v>56541.517921210943</v>
      </c>
      <c r="KA63" s="3">
        <f t="shared" si="61"/>
        <v>0</v>
      </c>
      <c r="KB63" s="6">
        <f t="shared" si="62"/>
        <v>0</v>
      </c>
      <c r="KC63" s="6">
        <f t="shared" si="63"/>
        <v>5.6782868820650805</v>
      </c>
      <c r="KD63" s="6">
        <f t="shared" si="64"/>
        <v>0</v>
      </c>
      <c r="KE63" s="193">
        <f t="shared" si="244"/>
        <v>5.6740334309306508</v>
      </c>
      <c r="KF63" s="193">
        <f t="shared" si="244"/>
        <v>4.1745731882913786</v>
      </c>
      <c r="KG63" s="193">
        <f t="shared" si="244"/>
        <v>3.9329381657999192</v>
      </c>
      <c r="KH63" s="193">
        <f t="shared" si="244"/>
        <v>3.9040600573940507</v>
      </c>
      <c r="KI63" s="212">
        <f t="shared" si="245"/>
        <v>56889.656895754568</v>
      </c>
      <c r="KM63" s="3">
        <f t="shared" si="65"/>
        <v>0</v>
      </c>
      <c r="KN63" s="6">
        <f t="shared" si="66"/>
        <v>0</v>
      </c>
      <c r="KO63" s="6">
        <f t="shared" si="67"/>
        <v>5.0371899760254744</v>
      </c>
      <c r="KP63" s="6">
        <f t="shared" si="68"/>
        <v>0</v>
      </c>
      <c r="KQ63" s="193">
        <f t="shared" si="246"/>
        <v>5.6740334309306508</v>
      </c>
      <c r="KR63" s="193">
        <f t="shared" si="246"/>
        <v>4.1745731882913786</v>
      </c>
      <c r="KS63" s="193">
        <f t="shared" si="246"/>
        <v>3.9203021159094691</v>
      </c>
      <c r="KT63" s="193">
        <f t="shared" si="246"/>
        <v>3.9040600573940507</v>
      </c>
      <c r="KU63" s="212">
        <f t="shared" si="247"/>
        <v>56827.486271690228</v>
      </c>
      <c r="KY63" s="3">
        <f t="shared" si="69"/>
        <v>0</v>
      </c>
      <c r="KZ63" s="6">
        <f t="shared" si="70"/>
        <v>0</v>
      </c>
      <c r="LA63" s="6">
        <f t="shared" si="71"/>
        <v>5.9530426989391971</v>
      </c>
      <c r="LB63" s="6">
        <f t="shared" si="72"/>
        <v>0</v>
      </c>
      <c r="LC63" s="193">
        <f t="shared" si="248"/>
        <v>5.6740334309306508</v>
      </c>
      <c r="LD63" s="193">
        <f t="shared" si="248"/>
        <v>4.1745731882913786</v>
      </c>
      <c r="LE63" s="193">
        <f t="shared" si="248"/>
        <v>3.9383051165848397</v>
      </c>
      <c r="LF63" s="193">
        <f t="shared" si="248"/>
        <v>3.9040600573940507</v>
      </c>
      <c r="LG63" s="205">
        <f t="shared" si="249"/>
        <v>56916.083403231394</v>
      </c>
      <c r="LK63" s="3">
        <f t="shared" si="73"/>
        <v>0</v>
      </c>
      <c r="LL63" s="6">
        <f t="shared" si="74"/>
        <v>0</v>
      </c>
      <c r="LM63" s="6">
        <f t="shared" si="75"/>
        <v>0</v>
      </c>
      <c r="LN63" s="6">
        <f t="shared" si="76"/>
        <v>5.4294120328681998</v>
      </c>
      <c r="LO63" s="193">
        <f t="shared" si="250"/>
        <v>5.6740334309306508</v>
      </c>
      <c r="LP63" s="193">
        <f t="shared" si="250"/>
        <v>4.1745731882913786</v>
      </c>
      <c r="LQ63" s="193">
        <f t="shared" si="250"/>
        <v>3.8150380693314694</v>
      </c>
      <c r="LR63" s="193">
        <f t="shared" si="250"/>
        <v>4.0079302005361575</v>
      </c>
      <c r="LS63" s="212">
        <f t="shared" si="251"/>
        <v>57044.086305860983</v>
      </c>
      <c r="LW63" s="3">
        <f t="shared" si="77"/>
        <v>0</v>
      </c>
      <c r="LX63" s="6">
        <f t="shared" si="78"/>
        <v>0</v>
      </c>
      <c r="LY63" s="6">
        <f t="shared" si="79"/>
        <v>0</v>
      </c>
      <c r="LZ63" s="6">
        <f t="shared" si="80"/>
        <v>5.061316301826289</v>
      </c>
      <c r="MA63" s="193">
        <f t="shared" si="252"/>
        <v>5.6740334309306508</v>
      </c>
      <c r="MB63" s="193">
        <f t="shared" si="252"/>
        <v>4.1745731882913786</v>
      </c>
      <c r="MC63" s="193">
        <f t="shared" si="252"/>
        <v>3.8150380693314694</v>
      </c>
      <c r="MD63" s="193">
        <f t="shared" si="252"/>
        <v>4.0012190759992201</v>
      </c>
      <c r="ME63" s="212">
        <f t="shared" si="253"/>
        <v>56996.513140110736</v>
      </c>
      <c r="MI63" s="3">
        <f t="shared" si="81"/>
        <v>0</v>
      </c>
      <c r="MJ63" s="6">
        <f t="shared" si="82"/>
        <v>0</v>
      </c>
      <c r="MK63" s="6">
        <f t="shared" si="83"/>
        <v>0</v>
      </c>
      <c r="ML63" s="6">
        <f t="shared" si="84"/>
        <v>5.7514957975298735</v>
      </c>
      <c r="MM63" s="193">
        <f t="shared" si="254"/>
        <v>5.6740334309306508</v>
      </c>
      <c r="MN63" s="193">
        <f t="shared" si="254"/>
        <v>4.1745731882913786</v>
      </c>
      <c r="MO63" s="193">
        <f t="shared" si="254"/>
        <v>3.8150380693314694</v>
      </c>
      <c r="MP63" s="193">
        <f t="shared" si="254"/>
        <v>4.0137657140882395</v>
      </c>
      <c r="MQ63" s="205">
        <f t="shared" si="255"/>
        <v>57085.484799261758</v>
      </c>
      <c r="MT63" s="3">
        <f t="shared" si="85"/>
        <v>6.4555056954658063</v>
      </c>
      <c r="MU63" s="6">
        <f t="shared" si="86"/>
        <v>5.2205599194110359</v>
      </c>
      <c r="MV63" s="6">
        <f t="shared" si="87"/>
        <v>5.2661531567539042</v>
      </c>
      <c r="MW63" s="6">
        <f t="shared" si="88"/>
        <v>5.5214359656286778</v>
      </c>
      <c r="MX63" s="193">
        <f t="shared" si="256"/>
        <v>5.6959594099491921</v>
      </c>
      <c r="MY63" s="193">
        <f t="shared" si="256"/>
        <v>4.2518132419458539</v>
      </c>
      <c r="MZ63" s="193">
        <f t="shared" si="256"/>
        <v>3.924833342272581</v>
      </c>
      <c r="NA63" s="193">
        <f t="shared" si="256"/>
        <v>4.0096009678352154</v>
      </c>
      <c r="NB63" s="212">
        <f t="shared" si="257"/>
        <v>57810.461813035756</v>
      </c>
      <c r="NF63" s="3">
        <f t="shared" si="89"/>
        <v>6.4555056954658063</v>
      </c>
      <c r="NG63" s="6">
        <f t="shared" si="90"/>
        <v>0</v>
      </c>
      <c r="NH63" s="6">
        <f t="shared" si="91"/>
        <v>0</v>
      </c>
      <c r="NI63" s="6">
        <f t="shared" si="92"/>
        <v>0</v>
      </c>
      <c r="NJ63" s="193">
        <f t="shared" si="258"/>
        <v>5.6959594099491921</v>
      </c>
      <c r="NK63" s="193">
        <f t="shared" si="258"/>
        <v>4.1745731882913786</v>
      </c>
      <c r="NL63" s="193">
        <f t="shared" si="258"/>
        <v>3.8150380693314694</v>
      </c>
      <c r="NM63" s="193">
        <f t="shared" si="258"/>
        <v>3.9040600573940507</v>
      </c>
      <c r="NN63" s="212">
        <f t="shared" si="259"/>
        <v>56324.874006995342</v>
      </c>
      <c r="NR63" s="3">
        <f t="shared" si="93"/>
        <v>0</v>
      </c>
      <c r="NS63" s="6">
        <f t="shared" si="94"/>
        <v>5.2205599194110359</v>
      </c>
      <c r="NT63" s="6">
        <f t="shared" si="95"/>
        <v>0</v>
      </c>
      <c r="NU63" s="6">
        <f t="shared" si="96"/>
        <v>0</v>
      </c>
      <c r="NV63" s="193">
        <f t="shared" si="260"/>
        <v>5.6740334309306508</v>
      </c>
      <c r="NW63" s="193">
        <f t="shared" si="260"/>
        <v>4.2518132419458539</v>
      </c>
      <c r="NX63" s="193">
        <f t="shared" si="260"/>
        <v>3.8150380693314694</v>
      </c>
      <c r="NY63" s="193">
        <f t="shared" si="260"/>
        <v>3.9040600573940507</v>
      </c>
      <c r="NZ63" s="212">
        <f t="shared" si="261"/>
        <v>56504.67237762564</v>
      </c>
      <c r="OD63" s="3">
        <f t="shared" si="97"/>
        <v>0</v>
      </c>
      <c r="OE63" s="6">
        <f t="shared" si="98"/>
        <v>0</v>
      </c>
      <c r="OF63" s="6">
        <f t="shared" si="99"/>
        <v>5.2661531567539042</v>
      </c>
      <c r="OG63" s="6">
        <f t="shared" si="100"/>
        <v>0</v>
      </c>
      <c r="OH63" s="193">
        <f t="shared" si="262"/>
        <v>5.6740334309306508</v>
      </c>
      <c r="OI63" s="193">
        <f t="shared" si="262"/>
        <v>4.1745731882913786</v>
      </c>
      <c r="OJ63" s="193">
        <f t="shared" si="262"/>
        <v>3.924833342272581</v>
      </c>
      <c r="OK63" s="193">
        <f t="shared" si="262"/>
        <v>3.9040600573940507</v>
      </c>
      <c r="OL63" s="212">
        <f t="shared" si="263"/>
        <v>56849.77253938908</v>
      </c>
      <c r="OP63" s="3">
        <f t="shared" si="101"/>
        <v>0</v>
      </c>
      <c r="OQ63" s="6">
        <f t="shared" si="102"/>
        <v>0</v>
      </c>
      <c r="OR63" s="6">
        <f t="shared" si="103"/>
        <v>0</v>
      </c>
      <c r="OS63" s="6">
        <f t="shared" si="104"/>
        <v>5.5214359656286778</v>
      </c>
      <c r="OT63" s="193">
        <f t="shared" si="264"/>
        <v>5.6740334309306508</v>
      </c>
      <c r="OU63" s="193">
        <f t="shared" si="264"/>
        <v>4.1745731882913786</v>
      </c>
      <c r="OV63" s="193">
        <f t="shared" si="264"/>
        <v>3.8150380693314694</v>
      </c>
      <c r="OW63" s="193">
        <f t="shared" si="264"/>
        <v>4.0096009678352154</v>
      </c>
      <c r="OX63" s="232">
        <f t="shared" si="265"/>
        <v>57055.936050258839</v>
      </c>
    </row>
    <row r="64" spans="1:414" x14ac:dyDescent="0.2">
      <c r="B64" s="81">
        <v>45339</v>
      </c>
      <c r="C64">
        <v>112</v>
      </c>
      <c r="D64">
        <v>11.138133520132738</v>
      </c>
      <c r="E64">
        <v>0</v>
      </c>
      <c r="F64">
        <v>1</v>
      </c>
      <c r="G64">
        <v>0</v>
      </c>
      <c r="H64">
        <v>0</v>
      </c>
      <c r="I64">
        <v>0</v>
      </c>
      <c r="J64">
        <v>0</v>
      </c>
      <c r="K64">
        <v>0</v>
      </c>
      <c r="L64">
        <v>0</v>
      </c>
      <c r="M64">
        <v>0</v>
      </c>
      <c r="N64">
        <v>0</v>
      </c>
      <c r="O64">
        <v>1</v>
      </c>
      <c r="P64">
        <v>0</v>
      </c>
      <c r="Q64">
        <v>0</v>
      </c>
      <c r="R64">
        <v>0</v>
      </c>
      <c r="S64">
        <v>0</v>
      </c>
      <c r="T64">
        <v>12544</v>
      </c>
      <c r="U64">
        <v>6.7158545975733572</v>
      </c>
      <c r="V64">
        <v>5.164928384137073</v>
      </c>
      <c r="W64">
        <v>4.5600148236519482</v>
      </c>
      <c r="X64">
        <v>4.6011966380183891</v>
      </c>
      <c r="Y64" s="3">
        <v>534.18210982613209</v>
      </c>
      <c r="Z64" s="3">
        <v>110.01283774283908</v>
      </c>
      <c r="AA64" s="3">
        <v>50.206412858196018</v>
      </c>
      <c r="AB64" s="3">
        <v>50.000000000060979</v>
      </c>
      <c r="AC64">
        <v>0</v>
      </c>
      <c r="AD64">
        <v>0</v>
      </c>
      <c r="AE64" s="6"/>
      <c r="AF64" s="1" t="s">
        <v>5</v>
      </c>
      <c r="AG64">
        <v>112</v>
      </c>
      <c r="AH64" s="189">
        <v>45339</v>
      </c>
      <c r="AI64">
        <f t="shared" si="105"/>
        <v>2</v>
      </c>
      <c r="AJ64">
        <v>112</v>
      </c>
      <c r="AK64">
        <v>0</v>
      </c>
      <c r="AL64">
        <v>0</v>
      </c>
      <c r="AM64">
        <v>1</v>
      </c>
      <c r="AN64">
        <v>0</v>
      </c>
      <c r="AO64">
        <v>0</v>
      </c>
      <c r="AP64">
        <v>0</v>
      </c>
      <c r="AQ64">
        <v>0</v>
      </c>
      <c r="AS64" s="37"/>
      <c r="AT64" s="37"/>
      <c r="AU64" s="6">
        <f t="shared" si="106"/>
        <v>0</v>
      </c>
      <c r="AV64" s="6">
        <f t="shared" si="107"/>
        <v>0</v>
      </c>
      <c r="AW64" s="6">
        <f t="shared" si="108"/>
        <v>0</v>
      </c>
      <c r="AX64" s="6">
        <f t="shared" si="109"/>
        <v>0</v>
      </c>
      <c r="AY64" s="193">
        <f t="shared" si="110"/>
        <v>5.6740334309306508</v>
      </c>
      <c r="AZ64" s="193">
        <f t="shared" si="111"/>
        <v>4.1745731882913786</v>
      </c>
      <c r="BA64" s="193">
        <f t="shared" si="112"/>
        <v>3.8150380693314694</v>
      </c>
      <c r="BB64" s="193">
        <f t="shared" si="113"/>
        <v>3.9040600573940507</v>
      </c>
      <c r="BC64" s="72">
        <f t="shared" si="114"/>
        <v>56312.210093717425</v>
      </c>
      <c r="BG64" s="3">
        <f t="shared" si="115"/>
        <v>6.5815375056218901</v>
      </c>
      <c r="BH64" s="6">
        <f t="shared" si="116"/>
        <v>0</v>
      </c>
      <c r="BI64" s="6">
        <f t="shared" si="117"/>
        <v>0</v>
      </c>
      <c r="BJ64" s="6">
        <f t="shared" si="118"/>
        <v>0</v>
      </c>
      <c r="BK64" s="193">
        <f t="shared" si="119"/>
        <v>5.6963827257778474</v>
      </c>
      <c r="BL64" s="193">
        <f t="shared" si="120"/>
        <v>4.1745731882913786</v>
      </c>
      <c r="BM64" s="193">
        <f t="shared" si="121"/>
        <v>3.8150380693314694</v>
      </c>
      <c r="BN64" s="193">
        <f t="shared" si="122"/>
        <v>3.9040600573940507</v>
      </c>
      <c r="BO64" s="72">
        <f t="shared" si="123"/>
        <v>56325.118531963744</v>
      </c>
      <c r="BS64" s="3">
        <f t="shared" si="124"/>
        <v>6.581558242069387</v>
      </c>
      <c r="BT64" s="6">
        <f t="shared" si="125"/>
        <v>0</v>
      </c>
      <c r="BU64" s="6">
        <f t="shared" si="126"/>
        <v>0</v>
      </c>
      <c r="BV64" s="6">
        <f t="shared" si="127"/>
        <v>0</v>
      </c>
      <c r="BW64" s="193">
        <f t="shared" si="128"/>
        <v>5.696382795412716</v>
      </c>
      <c r="BX64" s="193">
        <f t="shared" si="129"/>
        <v>4.1745731882913786</v>
      </c>
      <c r="BY64" s="193">
        <f t="shared" si="266"/>
        <v>3.8150380693314694</v>
      </c>
      <c r="BZ64" s="193">
        <f t="shared" si="131"/>
        <v>3.9040600573940507</v>
      </c>
      <c r="CA64" s="72">
        <f t="shared" si="132"/>
        <v>56325.118531963744</v>
      </c>
      <c r="CE64" s="3">
        <f t="shared" si="133"/>
        <v>0</v>
      </c>
      <c r="CF64" s="6">
        <f t="shared" si="134"/>
        <v>5.164928384137073</v>
      </c>
      <c r="CG64" s="6">
        <f t="shared" si="135"/>
        <v>0</v>
      </c>
      <c r="CH64" s="6">
        <f t="shared" si="136"/>
        <v>0</v>
      </c>
      <c r="CI64" s="193">
        <f t="shared" si="137"/>
        <v>5.6740334309306508</v>
      </c>
      <c r="CJ64" s="193">
        <f t="shared" si="138"/>
        <v>4.2510208244126444</v>
      </c>
      <c r="CK64" s="193">
        <f t="shared" si="267"/>
        <v>3.8150380693314694</v>
      </c>
      <c r="CL64" s="193">
        <f t="shared" si="140"/>
        <v>3.9040600573940507</v>
      </c>
      <c r="CM64" s="72">
        <f t="shared" si="141"/>
        <v>56502.694541853954</v>
      </c>
      <c r="CQ64" s="3">
        <f t="shared" si="142"/>
        <v>0</v>
      </c>
      <c r="CR64" s="6">
        <f t="shared" si="143"/>
        <v>5.1649845570099444</v>
      </c>
      <c r="CS64" s="6">
        <f t="shared" si="144"/>
        <v>0</v>
      </c>
      <c r="CT64" s="6">
        <f t="shared" si="145"/>
        <v>0</v>
      </c>
      <c r="CU64" s="193">
        <f t="shared" si="146"/>
        <v>5.6740334309306508</v>
      </c>
      <c r="CV64" s="193">
        <f t="shared" si="147"/>
        <v>4.2510216248577901</v>
      </c>
      <c r="CW64" s="193">
        <f t="shared" si="268"/>
        <v>3.8150380693314694</v>
      </c>
      <c r="CX64" s="193">
        <f t="shared" si="149"/>
        <v>3.9040600573940507</v>
      </c>
      <c r="CY64" s="72">
        <f t="shared" si="150"/>
        <v>56502.696539691373</v>
      </c>
      <c r="DC64" s="3">
        <f t="shared" si="151"/>
        <v>0</v>
      </c>
      <c r="DD64" s="6">
        <f t="shared" si="152"/>
        <v>0</v>
      </c>
      <c r="DE64" s="6">
        <f t="shared" si="153"/>
        <v>4.7880155648345459</v>
      </c>
      <c r="DF64" s="6">
        <f t="shared" si="154"/>
        <v>0</v>
      </c>
      <c r="DG64" s="193">
        <f t="shared" si="155"/>
        <v>5.6740334309306508</v>
      </c>
      <c r="DH64" s="193">
        <f t="shared" si="156"/>
        <v>4.1745731882913786</v>
      </c>
      <c r="DI64" s="193">
        <f t="shared" si="269"/>
        <v>3.9153474621619822</v>
      </c>
      <c r="DJ64" s="193">
        <f t="shared" si="158"/>
        <v>3.9040600573940507</v>
      </c>
      <c r="DK64" s="72">
        <f t="shared" si="159"/>
        <v>56803.12742889933</v>
      </c>
      <c r="DO64" s="3">
        <f t="shared" si="160"/>
        <v>0</v>
      </c>
      <c r="DP64" s="6">
        <f t="shared" si="161"/>
        <v>0</v>
      </c>
      <c r="DQ64" s="6">
        <f t="shared" si="162"/>
        <v>4.560102890340886</v>
      </c>
      <c r="DR64" s="6">
        <f t="shared" si="163"/>
        <v>0</v>
      </c>
      <c r="DS64" s="193">
        <f t="shared" si="164"/>
        <v>5.6740334309306508</v>
      </c>
      <c r="DT64" s="193">
        <f t="shared" si="165"/>
        <v>4.1745731882913786</v>
      </c>
      <c r="DU64" s="193">
        <f t="shared" si="270"/>
        <v>3.9107939858719196</v>
      </c>
      <c r="DV64" s="193">
        <f t="shared" si="167"/>
        <v>3.9040600573940507</v>
      </c>
      <c r="DW64" s="72">
        <f t="shared" si="168"/>
        <v>56780.750124892576</v>
      </c>
      <c r="EA64" s="3">
        <f t="shared" si="169"/>
        <v>0</v>
      </c>
      <c r="EB64" s="6">
        <f t="shared" si="170"/>
        <v>0</v>
      </c>
      <c r="EC64" s="6">
        <f t="shared" si="171"/>
        <v>0</v>
      </c>
      <c r="ED64" s="6">
        <f t="shared" si="172"/>
        <v>13.803589914055166</v>
      </c>
      <c r="EE64" s="193">
        <f t="shared" si="173"/>
        <v>5.6740334309306508</v>
      </c>
      <c r="EF64" s="193">
        <f t="shared" si="174"/>
        <v>4.1745731882913786</v>
      </c>
      <c r="EG64" s="193">
        <f t="shared" si="271"/>
        <v>3.8150380693314694</v>
      </c>
      <c r="EH64" s="193">
        <f t="shared" si="176"/>
        <v>4.1495746364839068</v>
      </c>
      <c r="EI64" s="72">
        <f t="shared" si="177"/>
        <v>58057.476754843316</v>
      </c>
      <c r="EM64" s="3">
        <f t="shared" si="178"/>
        <v>0</v>
      </c>
      <c r="EN64" s="6">
        <f t="shared" si="179"/>
        <v>0</v>
      </c>
      <c r="EO64" s="6">
        <f t="shared" si="180"/>
        <v>0</v>
      </c>
      <c r="EP64" s="6">
        <f t="shared" si="181"/>
        <v>4.6013102000551811</v>
      </c>
      <c r="EQ64" s="193">
        <f t="shared" si="182"/>
        <v>5.6740334309306508</v>
      </c>
      <c r="ER64" s="193">
        <f t="shared" si="183"/>
        <v>4.1745731882913786</v>
      </c>
      <c r="ES64" s="193">
        <f t="shared" si="272"/>
        <v>3.8150380693314694</v>
      </c>
      <c r="ET64" s="193">
        <f t="shared" si="185"/>
        <v>3.9927684288331187</v>
      </c>
      <c r="EU64" s="72">
        <f t="shared" si="186"/>
        <v>56936.665444719205</v>
      </c>
      <c r="EY64" s="3">
        <f t="shared" si="187"/>
        <v>6.5815375056218901</v>
      </c>
      <c r="EZ64" s="6">
        <f t="shared" si="188"/>
        <v>5.164928384137073</v>
      </c>
      <c r="FA64" s="6">
        <f t="shared" si="189"/>
        <v>4.7880155648345459</v>
      </c>
      <c r="FB64" s="6">
        <f t="shared" si="190"/>
        <v>13.803589914055166</v>
      </c>
      <c r="FC64" s="193">
        <f t="shared" si="191"/>
        <v>5.6963827257778474</v>
      </c>
      <c r="FD64" s="193">
        <f t="shared" si="192"/>
        <v>4.2510208244126444</v>
      </c>
      <c r="FE64" s="193">
        <f t="shared" si="273"/>
        <v>3.9153474621619822</v>
      </c>
      <c r="FF64" s="193">
        <f t="shared" si="194"/>
        <v>4.1495746364839068</v>
      </c>
      <c r="FG64" s="72">
        <f t="shared" si="195"/>
        <v>58775.179013922418</v>
      </c>
      <c r="FK64" s="3">
        <f t="shared" si="196"/>
        <v>6.715875334020855</v>
      </c>
      <c r="FL64" s="6">
        <f t="shared" si="197"/>
        <v>5.1649845570099444</v>
      </c>
      <c r="FM64" s="6">
        <f t="shared" si="198"/>
        <v>4.560102890340886</v>
      </c>
      <c r="FN64" s="6">
        <f t="shared" si="199"/>
        <v>4.6013102000551811</v>
      </c>
      <c r="FO64" s="193">
        <f t="shared" si="200"/>
        <v>5.6968337426597841</v>
      </c>
      <c r="FP64" s="193">
        <f t="shared" si="201"/>
        <v>4.2510216248577901</v>
      </c>
      <c r="FQ64" s="193">
        <f t="shared" si="274"/>
        <v>3.9107939858719196</v>
      </c>
      <c r="FR64" s="193">
        <f t="shared" si="203"/>
        <v>3.9927684288331187</v>
      </c>
      <c r="FS64" s="205">
        <f t="shared" si="204"/>
        <v>57618.073673172941</v>
      </c>
      <c r="FW64" s="3">
        <f t="shared" si="205"/>
        <v>7.7232327872093602</v>
      </c>
      <c r="FX64" s="6">
        <f t="shared" si="206"/>
        <v>5.8363690740748924</v>
      </c>
      <c r="FY64" s="6">
        <f t="shared" si="207"/>
        <v>5.6544183813284157</v>
      </c>
      <c r="FZ64" s="6">
        <f t="shared" si="208"/>
        <v>5.4294120328616984</v>
      </c>
      <c r="GA64" s="193">
        <f t="shared" si="209"/>
        <v>5.7002093113009114</v>
      </c>
      <c r="GB64" s="193">
        <f t="shared" si="210"/>
        <v>4.2605431577584705</v>
      </c>
      <c r="GC64" s="193">
        <f t="shared" si="275"/>
        <v>3.9324705670611761</v>
      </c>
      <c r="GD64" s="193">
        <f t="shared" si="212"/>
        <v>4.0079302005360393</v>
      </c>
      <c r="GE64" s="72">
        <f t="shared" si="213"/>
        <v>57861.494654457238</v>
      </c>
      <c r="GI64" s="3">
        <f t="shared" si="214"/>
        <v>7.3874400573306938</v>
      </c>
      <c r="GJ64" s="6">
        <f t="shared" si="215"/>
        <v>5.6814212225507807</v>
      </c>
      <c r="GK64" s="6">
        <f t="shared" si="216"/>
        <v>5.0160163060171437</v>
      </c>
      <c r="GL64" s="6">
        <f t="shared" si="217"/>
        <v>5.0613163018202281</v>
      </c>
      <c r="GM64" s="193">
        <f t="shared" si="218"/>
        <v>5.699085364181161</v>
      </c>
      <c r="GN64" s="193">
        <f t="shared" si="219"/>
        <v>4.2583537305200423</v>
      </c>
      <c r="GO64" s="193">
        <f t="shared" si="276"/>
        <v>3.9198820458020323</v>
      </c>
      <c r="GP64" s="193">
        <f t="shared" si="221"/>
        <v>4.0012190759991091</v>
      </c>
      <c r="GQ64" s="72">
        <f t="shared" si="222"/>
        <v>57744.04676502019</v>
      </c>
      <c r="GU64" s="3">
        <f t="shared" si="223"/>
        <v>8.7306109768453641</v>
      </c>
      <c r="GV64" s="6">
        <f t="shared" si="224"/>
        <v>6.1979140609644876</v>
      </c>
      <c r="GW64" s="6">
        <f t="shared" si="225"/>
        <v>5.9280192707475328</v>
      </c>
      <c r="GX64" s="6">
        <f t="shared" si="226"/>
        <v>5.7514957975229866</v>
      </c>
      <c r="GY64" s="193">
        <f t="shared" si="227"/>
        <v>5.7035735929370075</v>
      </c>
      <c r="GZ64" s="193">
        <f t="shared" si="228"/>
        <v>4.2656332563108563</v>
      </c>
      <c r="HA64" s="193">
        <f t="shared" si="277"/>
        <v>3.93781751118645</v>
      </c>
      <c r="HB64" s="193">
        <f t="shared" si="230"/>
        <v>4.0137657140881151</v>
      </c>
      <c r="HC64" s="205">
        <f t="shared" si="231"/>
        <v>57945.309617415325</v>
      </c>
      <c r="HG64" s="3">
        <f t="shared" si="37"/>
        <v>7.7232327872093602</v>
      </c>
      <c r="HH64" s="6">
        <f t="shared" si="38"/>
        <v>0</v>
      </c>
      <c r="HI64" s="6">
        <f t="shared" si="39"/>
        <v>0</v>
      </c>
      <c r="HJ64" s="6">
        <f t="shared" si="40"/>
        <v>0</v>
      </c>
      <c r="HK64" s="193">
        <f t="shared" si="232"/>
        <v>5.7002093113009114</v>
      </c>
      <c r="HL64" s="193">
        <f t="shared" si="232"/>
        <v>4.1745731882913786</v>
      </c>
      <c r="HM64" s="193">
        <f t="shared" si="232"/>
        <v>3.8150380693314694</v>
      </c>
      <c r="HN64" s="193">
        <f t="shared" si="232"/>
        <v>3.9040600573940507</v>
      </c>
      <c r="HO64" s="212">
        <f t="shared" si="233"/>
        <v>56327.328976347097</v>
      </c>
      <c r="HS64" s="3">
        <f t="shared" si="41"/>
        <v>7.3874400573306938</v>
      </c>
      <c r="HT64" s="6">
        <f t="shared" si="42"/>
        <v>0</v>
      </c>
      <c r="HU64" s="6">
        <f t="shared" si="43"/>
        <v>0</v>
      </c>
      <c r="HV64" s="6">
        <f t="shared" si="44"/>
        <v>0</v>
      </c>
      <c r="HW64" s="193">
        <f t="shared" si="234"/>
        <v>5.699085364181161</v>
      </c>
      <c r="HX64" s="193">
        <f t="shared" si="234"/>
        <v>4.1745731882913786</v>
      </c>
      <c r="HY64" s="193">
        <f t="shared" si="234"/>
        <v>3.8150380693314694</v>
      </c>
      <c r="HZ64" s="193">
        <f t="shared" si="234"/>
        <v>3.9040600573940507</v>
      </c>
      <c r="IA64" s="212">
        <f t="shared" si="235"/>
        <v>56326.67971422727</v>
      </c>
      <c r="IE64" s="3">
        <f t="shared" si="45"/>
        <v>8.7306109768453641</v>
      </c>
      <c r="IF64" s="6">
        <f t="shared" si="46"/>
        <v>0</v>
      </c>
      <c r="IG64" s="6">
        <f t="shared" si="47"/>
        <v>0</v>
      </c>
      <c r="IH64" s="6">
        <f t="shared" si="48"/>
        <v>0</v>
      </c>
      <c r="II64" s="193">
        <f t="shared" si="236"/>
        <v>5.7035735929370075</v>
      </c>
      <c r="IJ64" s="193">
        <f t="shared" si="236"/>
        <v>4.1745731882913786</v>
      </c>
      <c r="IK64" s="193">
        <f t="shared" si="236"/>
        <v>3.8150380693314694</v>
      </c>
      <c r="IL64" s="193">
        <f t="shared" si="236"/>
        <v>3.9040600573940507</v>
      </c>
      <c r="IM64" s="205">
        <f t="shared" si="237"/>
        <v>56329.272440465385</v>
      </c>
      <c r="IQ64" s="3">
        <f t="shared" si="49"/>
        <v>0</v>
      </c>
      <c r="IR64" s="6">
        <f t="shared" si="50"/>
        <v>5.8363690740748924</v>
      </c>
      <c r="IS64" s="6">
        <f t="shared" si="51"/>
        <v>0</v>
      </c>
      <c r="IT64" s="6">
        <f t="shared" si="52"/>
        <v>0</v>
      </c>
      <c r="IU64" s="193">
        <f t="shared" si="238"/>
        <v>5.6740334309306508</v>
      </c>
      <c r="IV64" s="193">
        <f t="shared" si="238"/>
        <v>4.2605431577584705</v>
      </c>
      <c r="IW64" s="193">
        <f t="shared" si="238"/>
        <v>3.8150380693314694</v>
      </c>
      <c r="IX64" s="193">
        <f t="shared" si="238"/>
        <v>3.9040600573940507</v>
      </c>
      <c r="IY64" s="212">
        <f t="shared" si="239"/>
        <v>56526.466407835469</v>
      </c>
      <c r="JC64" s="3">
        <f t="shared" si="53"/>
        <v>0</v>
      </c>
      <c r="JD64" s="6">
        <f t="shared" si="54"/>
        <v>5.6814212225507807</v>
      </c>
      <c r="JE64" s="6">
        <f t="shared" si="55"/>
        <v>0</v>
      </c>
      <c r="JF64" s="6">
        <f t="shared" si="56"/>
        <v>0</v>
      </c>
      <c r="JG64" s="193">
        <f t="shared" si="240"/>
        <v>5.6740334309306508</v>
      </c>
      <c r="JH64" s="193">
        <f t="shared" si="240"/>
        <v>4.2583537305200423</v>
      </c>
      <c r="JI64" s="193">
        <f t="shared" si="240"/>
        <v>3.8150380693314694</v>
      </c>
      <c r="JJ64" s="193">
        <f t="shared" si="240"/>
        <v>3.9040600573940507</v>
      </c>
      <c r="JK64" s="212">
        <f t="shared" si="241"/>
        <v>56520.999764443732</v>
      </c>
      <c r="JO64" s="3">
        <f t="shared" si="57"/>
        <v>0</v>
      </c>
      <c r="JP64" s="6">
        <f t="shared" si="58"/>
        <v>6.1979140609644876</v>
      </c>
      <c r="JQ64" s="6">
        <f t="shared" si="59"/>
        <v>0</v>
      </c>
      <c r="JR64" s="6">
        <f t="shared" si="60"/>
        <v>0</v>
      </c>
      <c r="JS64" s="193">
        <f t="shared" si="242"/>
        <v>5.6740334309306508</v>
      </c>
      <c r="JT64" s="193">
        <f t="shared" si="242"/>
        <v>4.2656332563108563</v>
      </c>
      <c r="JU64" s="193">
        <f t="shared" si="242"/>
        <v>3.8150380693314694</v>
      </c>
      <c r="JV64" s="193">
        <f t="shared" si="242"/>
        <v>3.9040600573940507</v>
      </c>
      <c r="JW64" s="205">
        <f t="shared" si="243"/>
        <v>56539.177598855109</v>
      </c>
      <c r="KA64" s="3">
        <f t="shared" si="61"/>
        <v>0</v>
      </c>
      <c r="KB64" s="6">
        <f t="shared" si="62"/>
        <v>0</v>
      </c>
      <c r="KC64" s="6">
        <f t="shared" si="63"/>
        <v>5.6544183813284157</v>
      </c>
      <c r="KD64" s="6">
        <f t="shared" si="64"/>
        <v>0</v>
      </c>
      <c r="KE64" s="193">
        <f t="shared" si="244"/>
        <v>5.6740334309306508</v>
      </c>
      <c r="KF64" s="193">
        <f t="shared" si="244"/>
        <v>4.1745731882913786</v>
      </c>
      <c r="KG64" s="193">
        <f t="shared" si="244"/>
        <v>3.9324705670611761</v>
      </c>
      <c r="KH64" s="193">
        <f t="shared" si="244"/>
        <v>3.9040600573940507</v>
      </c>
      <c r="KI64" s="212">
        <f t="shared" si="245"/>
        <v>56887.355051939812</v>
      </c>
      <c r="KM64" s="3">
        <f t="shared" si="65"/>
        <v>0</v>
      </c>
      <c r="KN64" s="6">
        <f t="shared" si="66"/>
        <v>0</v>
      </c>
      <c r="KO64" s="6">
        <f t="shared" si="67"/>
        <v>5.0160163060171437</v>
      </c>
      <c r="KP64" s="6">
        <f t="shared" si="68"/>
        <v>0</v>
      </c>
      <c r="KQ64" s="193">
        <f t="shared" si="246"/>
        <v>5.6740334309306508</v>
      </c>
      <c r="KR64" s="193">
        <f t="shared" si="246"/>
        <v>4.1745731882913786</v>
      </c>
      <c r="KS64" s="193">
        <f t="shared" si="246"/>
        <v>3.9198820458020323</v>
      </c>
      <c r="KT64" s="193">
        <f t="shared" si="246"/>
        <v>3.9040600573940507</v>
      </c>
      <c r="KU64" s="212">
        <f t="shared" si="247"/>
        <v>56825.420652196488</v>
      </c>
      <c r="KY64" s="3">
        <f t="shared" si="69"/>
        <v>0</v>
      </c>
      <c r="KZ64" s="6">
        <f t="shared" si="70"/>
        <v>0</v>
      </c>
      <c r="LA64" s="6">
        <f t="shared" si="71"/>
        <v>5.9280192707475328</v>
      </c>
      <c r="LB64" s="6">
        <f t="shared" si="72"/>
        <v>0</v>
      </c>
      <c r="LC64" s="193">
        <f t="shared" si="248"/>
        <v>5.6740334309306508</v>
      </c>
      <c r="LD64" s="193">
        <f t="shared" si="248"/>
        <v>4.1745731882913786</v>
      </c>
      <c r="LE64" s="193">
        <f t="shared" si="248"/>
        <v>3.93781751118645</v>
      </c>
      <c r="LF64" s="193">
        <f t="shared" si="248"/>
        <v>3.9040600573940507</v>
      </c>
      <c r="LG64" s="205">
        <f t="shared" si="249"/>
        <v>56913.681959897614</v>
      </c>
      <c r="LK64" s="3">
        <f t="shared" si="73"/>
        <v>0</v>
      </c>
      <c r="LL64" s="6">
        <f t="shared" si="74"/>
        <v>0</v>
      </c>
      <c r="LM64" s="6">
        <f t="shared" si="75"/>
        <v>0</v>
      </c>
      <c r="LN64" s="6">
        <f t="shared" si="76"/>
        <v>5.4294120328616984</v>
      </c>
      <c r="LO64" s="193">
        <f t="shared" si="250"/>
        <v>5.6740334309306508</v>
      </c>
      <c r="LP64" s="193">
        <f t="shared" si="250"/>
        <v>4.1745731882913786</v>
      </c>
      <c r="LQ64" s="193">
        <f t="shared" si="250"/>
        <v>3.8150380693314694</v>
      </c>
      <c r="LR64" s="193">
        <f t="shared" si="250"/>
        <v>4.0079302005360393</v>
      </c>
      <c r="LS64" s="212">
        <f t="shared" si="251"/>
        <v>57044.086305860175</v>
      </c>
      <c r="LW64" s="3">
        <f t="shared" si="77"/>
        <v>0</v>
      </c>
      <c r="LX64" s="6">
        <f t="shared" si="78"/>
        <v>0</v>
      </c>
      <c r="LY64" s="6">
        <f t="shared" si="79"/>
        <v>0</v>
      </c>
      <c r="LZ64" s="6">
        <f t="shared" si="80"/>
        <v>5.0613163018202281</v>
      </c>
      <c r="MA64" s="193">
        <f t="shared" si="252"/>
        <v>5.6740334309306508</v>
      </c>
      <c r="MB64" s="193">
        <f t="shared" si="252"/>
        <v>4.1745731882913786</v>
      </c>
      <c r="MC64" s="193">
        <f t="shared" si="252"/>
        <v>3.8150380693314694</v>
      </c>
      <c r="MD64" s="193">
        <f t="shared" si="252"/>
        <v>4.0012190759991091</v>
      </c>
      <c r="ME64" s="212">
        <f t="shared" si="253"/>
        <v>56996.513140109928</v>
      </c>
      <c r="MI64" s="3">
        <f t="shared" si="81"/>
        <v>0</v>
      </c>
      <c r="MJ64" s="6">
        <f t="shared" si="82"/>
        <v>0</v>
      </c>
      <c r="MK64" s="6">
        <f t="shared" si="83"/>
        <v>0</v>
      </c>
      <c r="ML64" s="6">
        <f t="shared" si="84"/>
        <v>5.7514957975229866</v>
      </c>
      <c r="MM64" s="193">
        <f t="shared" si="254"/>
        <v>5.6740334309306508</v>
      </c>
      <c r="MN64" s="193">
        <f t="shared" si="254"/>
        <v>4.1745731882913786</v>
      </c>
      <c r="MO64" s="193">
        <f t="shared" si="254"/>
        <v>3.8150380693314694</v>
      </c>
      <c r="MP64" s="193">
        <f t="shared" si="254"/>
        <v>4.0137657140881151</v>
      </c>
      <c r="MQ64" s="205">
        <f t="shared" si="255"/>
        <v>57085.484799260848</v>
      </c>
      <c r="MT64" s="3">
        <f t="shared" si="85"/>
        <v>6.380061867694689</v>
      </c>
      <c r="MU64" s="6">
        <f t="shared" si="86"/>
        <v>5.164928384137073</v>
      </c>
      <c r="MV64" s="6">
        <f t="shared" si="87"/>
        <v>5.2440170471997396</v>
      </c>
      <c r="MW64" s="6">
        <f t="shared" si="88"/>
        <v>5.5214359656220671</v>
      </c>
      <c r="MX64" s="193">
        <f t="shared" si="256"/>
        <v>5.6957059233430325</v>
      </c>
      <c r="MY64" s="193">
        <f t="shared" si="256"/>
        <v>4.2510208244126444</v>
      </c>
      <c r="MZ64" s="193">
        <f t="shared" si="256"/>
        <v>3.9243961597797723</v>
      </c>
      <c r="NA64" s="193">
        <f t="shared" si="256"/>
        <v>4.0096009678350955</v>
      </c>
      <c r="NB64" s="212">
        <f t="shared" si="257"/>
        <v>57806.101121552929</v>
      </c>
      <c r="NF64" s="3">
        <f t="shared" si="89"/>
        <v>6.3800618676946881</v>
      </c>
      <c r="NG64" s="6">
        <f t="shared" si="90"/>
        <v>0</v>
      </c>
      <c r="NH64" s="6">
        <f t="shared" si="91"/>
        <v>0</v>
      </c>
      <c r="NI64" s="6">
        <f t="shared" si="92"/>
        <v>0</v>
      </c>
      <c r="NJ64" s="193">
        <f t="shared" si="258"/>
        <v>5.6957059233430325</v>
      </c>
      <c r="NK64" s="193">
        <f t="shared" si="258"/>
        <v>4.1745731882913786</v>
      </c>
      <c r="NL64" s="193">
        <f t="shared" si="258"/>
        <v>3.8150380693314694</v>
      </c>
      <c r="NM64" s="193">
        <f t="shared" si="258"/>
        <v>3.9040600573940507</v>
      </c>
      <c r="NN64" s="212">
        <f t="shared" si="259"/>
        <v>56324.727583013315</v>
      </c>
      <c r="NR64" s="3">
        <f t="shared" si="93"/>
        <v>0</v>
      </c>
      <c r="NS64" s="6">
        <f t="shared" si="94"/>
        <v>5.164928384137073</v>
      </c>
      <c r="NT64" s="6">
        <f t="shared" si="95"/>
        <v>0</v>
      </c>
      <c r="NU64" s="6">
        <f t="shared" si="96"/>
        <v>0</v>
      </c>
      <c r="NV64" s="193">
        <f t="shared" si="260"/>
        <v>5.6740334309306508</v>
      </c>
      <c r="NW64" s="193">
        <f t="shared" si="260"/>
        <v>4.2510208244126444</v>
      </c>
      <c r="NX64" s="193">
        <f t="shared" si="260"/>
        <v>3.8150380693314694</v>
      </c>
      <c r="NY64" s="193">
        <f t="shared" si="260"/>
        <v>3.9040600573940507</v>
      </c>
      <c r="NZ64" s="212">
        <f t="shared" si="261"/>
        <v>56502.694541853954</v>
      </c>
      <c r="OD64" s="3">
        <f t="shared" si="97"/>
        <v>0</v>
      </c>
      <c r="OE64" s="6">
        <f t="shared" si="98"/>
        <v>0</v>
      </c>
      <c r="OF64" s="6">
        <f t="shared" si="99"/>
        <v>5.2440170471997396</v>
      </c>
      <c r="OG64" s="6">
        <f t="shared" si="100"/>
        <v>0</v>
      </c>
      <c r="OH64" s="193">
        <f t="shared" si="262"/>
        <v>5.6740334309306508</v>
      </c>
      <c r="OI64" s="193">
        <f t="shared" si="262"/>
        <v>4.1745731882913786</v>
      </c>
      <c r="OJ64" s="193">
        <f t="shared" si="262"/>
        <v>3.9243961597797723</v>
      </c>
      <c r="OK64" s="193">
        <f t="shared" si="262"/>
        <v>3.9040600573940507</v>
      </c>
      <c r="OL64" s="212">
        <f t="shared" si="263"/>
        <v>56847.621931315633</v>
      </c>
      <c r="OP64" s="3">
        <f t="shared" si="101"/>
        <v>0</v>
      </c>
      <c r="OQ64" s="6">
        <f t="shared" si="102"/>
        <v>0</v>
      </c>
      <c r="OR64" s="6">
        <f t="shared" si="103"/>
        <v>0</v>
      </c>
      <c r="OS64" s="6">
        <f t="shared" si="104"/>
        <v>5.5214359656220671</v>
      </c>
      <c r="OT64" s="193">
        <f t="shared" si="264"/>
        <v>5.6740334309306508</v>
      </c>
      <c r="OU64" s="193">
        <f t="shared" si="264"/>
        <v>4.1745731882913786</v>
      </c>
      <c r="OV64" s="193">
        <f t="shared" si="264"/>
        <v>3.8150380693314694</v>
      </c>
      <c r="OW64" s="193">
        <f t="shared" si="264"/>
        <v>4.0096009678350955</v>
      </c>
      <c r="OX64" s="232">
        <f t="shared" si="265"/>
        <v>57055.936050257929</v>
      </c>
    </row>
    <row r="65" spans="2:414" x14ac:dyDescent="0.2">
      <c r="B65" s="81">
        <v>45346</v>
      </c>
      <c r="C65">
        <v>113</v>
      </c>
      <c r="D65">
        <v>11.136227559295889</v>
      </c>
      <c r="E65">
        <v>0</v>
      </c>
      <c r="F65">
        <v>1</v>
      </c>
      <c r="G65">
        <v>0</v>
      </c>
      <c r="H65">
        <v>0</v>
      </c>
      <c r="I65">
        <v>0</v>
      </c>
      <c r="J65">
        <v>0</v>
      </c>
      <c r="K65">
        <v>0</v>
      </c>
      <c r="L65">
        <v>0</v>
      </c>
      <c r="M65">
        <v>0</v>
      </c>
      <c r="N65">
        <v>0</v>
      </c>
      <c r="O65">
        <v>1</v>
      </c>
      <c r="P65">
        <v>0</v>
      </c>
      <c r="Q65">
        <v>0</v>
      </c>
      <c r="R65">
        <v>0</v>
      </c>
      <c r="S65">
        <v>0</v>
      </c>
      <c r="T65">
        <v>12769</v>
      </c>
      <c r="U65">
        <v>6.6562562438581114</v>
      </c>
      <c r="V65">
        <v>5.1359072822475609</v>
      </c>
      <c r="W65">
        <v>4.5580694082280093</v>
      </c>
      <c r="X65">
        <v>4.6011966380178384</v>
      </c>
      <c r="Y65" s="3">
        <v>486.4274768782924</v>
      </c>
      <c r="Z65" s="3">
        <v>105.00641887141954</v>
      </c>
      <c r="AA65" s="3">
        <v>50.0206412858196</v>
      </c>
      <c r="AB65" s="3">
        <v>50.000000000006096</v>
      </c>
      <c r="AC65">
        <v>0</v>
      </c>
      <c r="AD65">
        <v>0</v>
      </c>
      <c r="AE65" s="6"/>
      <c r="AF65" s="1" t="s">
        <v>5</v>
      </c>
      <c r="AG65">
        <v>113</v>
      </c>
      <c r="AH65" s="189">
        <v>45346</v>
      </c>
      <c r="AI65">
        <f t="shared" si="105"/>
        <v>2</v>
      </c>
      <c r="AJ65">
        <v>113</v>
      </c>
      <c r="AK65">
        <v>0</v>
      </c>
      <c r="AL65">
        <v>0</v>
      </c>
      <c r="AM65">
        <v>1</v>
      </c>
      <c r="AN65">
        <v>0</v>
      </c>
      <c r="AO65">
        <v>0</v>
      </c>
      <c r="AP65">
        <v>0</v>
      </c>
      <c r="AQ65">
        <v>0</v>
      </c>
      <c r="AS65" s="37"/>
      <c r="AT65" s="37"/>
      <c r="AU65" s="6">
        <f t="shared" si="106"/>
        <v>0</v>
      </c>
      <c r="AV65" s="6">
        <f t="shared" si="107"/>
        <v>0</v>
      </c>
      <c r="AW65" s="6">
        <f t="shared" si="108"/>
        <v>0</v>
      </c>
      <c r="AX65" s="6">
        <f t="shared" si="109"/>
        <v>0</v>
      </c>
      <c r="AY65" s="193">
        <f t="shared" si="110"/>
        <v>5.6740334309306508</v>
      </c>
      <c r="AZ65" s="193">
        <f t="shared" si="111"/>
        <v>4.1745731882913786</v>
      </c>
      <c r="BA65" s="193">
        <f t="shared" si="112"/>
        <v>3.8150380693314694</v>
      </c>
      <c r="BB65" s="193">
        <f t="shared" si="113"/>
        <v>3.9040600573940507</v>
      </c>
      <c r="BC65" s="72">
        <f t="shared" si="114"/>
        <v>56312.210093717425</v>
      </c>
      <c r="BG65" s="3">
        <f t="shared" si="115"/>
        <v>6.5231311189809489</v>
      </c>
      <c r="BH65" s="6">
        <f t="shared" si="116"/>
        <v>0</v>
      </c>
      <c r="BI65" s="6">
        <f t="shared" si="117"/>
        <v>0</v>
      </c>
      <c r="BJ65" s="6">
        <f t="shared" si="118"/>
        <v>0</v>
      </c>
      <c r="BK65" s="193">
        <f t="shared" si="119"/>
        <v>5.6961865726002552</v>
      </c>
      <c r="BL65" s="193">
        <f t="shared" si="120"/>
        <v>4.1745731882913786</v>
      </c>
      <c r="BM65" s="193">
        <f t="shared" si="121"/>
        <v>3.8150380693314694</v>
      </c>
      <c r="BN65" s="193">
        <f t="shared" si="122"/>
        <v>3.9040600573940507</v>
      </c>
      <c r="BO65" s="72">
        <f t="shared" si="123"/>
        <v>56325.005225533532</v>
      </c>
      <c r="BS65" s="3">
        <f t="shared" si="124"/>
        <v>6.5231516714074678</v>
      </c>
      <c r="BT65" s="6">
        <f t="shared" si="125"/>
        <v>0</v>
      </c>
      <c r="BU65" s="6">
        <f t="shared" si="126"/>
        <v>0</v>
      </c>
      <c r="BV65" s="6">
        <f t="shared" si="127"/>
        <v>0</v>
      </c>
      <c r="BW65" s="193">
        <f t="shared" si="128"/>
        <v>5.6961866416307032</v>
      </c>
      <c r="BX65" s="193">
        <f t="shared" si="129"/>
        <v>4.1745731882913786</v>
      </c>
      <c r="BY65" s="193">
        <f t="shared" si="266"/>
        <v>3.8150380693314694</v>
      </c>
      <c r="BZ65" s="193">
        <f t="shared" si="131"/>
        <v>3.9040600573940507</v>
      </c>
      <c r="CA65" s="72">
        <f t="shared" si="132"/>
        <v>56325.005225533532</v>
      </c>
      <c r="CE65" s="3">
        <f t="shared" si="133"/>
        <v>0</v>
      </c>
      <c r="CF65" s="6">
        <f t="shared" si="134"/>
        <v>5.1359072822475609</v>
      </c>
      <c r="CG65" s="6">
        <f t="shared" si="135"/>
        <v>0</v>
      </c>
      <c r="CH65" s="6">
        <f t="shared" si="136"/>
        <v>0</v>
      </c>
      <c r="CI65" s="193">
        <f t="shared" si="137"/>
        <v>5.6740334309306508</v>
      </c>
      <c r="CJ65" s="193">
        <f t="shared" si="138"/>
        <v>4.2506071974638813</v>
      </c>
      <c r="CK65" s="193">
        <f t="shared" si="267"/>
        <v>3.8150380693314694</v>
      </c>
      <c r="CL65" s="193">
        <f t="shared" si="140"/>
        <v>3.9040600573940507</v>
      </c>
      <c r="CM65" s="72">
        <f t="shared" si="141"/>
        <v>56501.662176529353</v>
      </c>
      <c r="CQ65" s="3">
        <f t="shared" si="142"/>
        <v>0</v>
      </c>
      <c r="CR65" s="6">
        <f t="shared" si="143"/>
        <v>5.1359631394919187</v>
      </c>
      <c r="CS65" s="6">
        <f t="shared" si="144"/>
        <v>0</v>
      </c>
      <c r="CT65" s="6">
        <f t="shared" si="145"/>
        <v>0</v>
      </c>
      <c r="CU65" s="193">
        <f t="shared" si="146"/>
        <v>5.6740334309306508</v>
      </c>
      <c r="CV65" s="193">
        <f t="shared" si="147"/>
        <v>4.2506079937407195</v>
      </c>
      <c r="CW65" s="193">
        <f t="shared" si="268"/>
        <v>3.8150380693314694</v>
      </c>
      <c r="CX65" s="193">
        <f t="shared" si="149"/>
        <v>3.9040600573940507</v>
      </c>
      <c r="CY65" s="72">
        <f t="shared" si="150"/>
        <v>56501.664163926616</v>
      </c>
      <c r="DC65" s="3">
        <f t="shared" si="151"/>
        <v>0</v>
      </c>
      <c r="DD65" s="6">
        <f t="shared" si="152"/>
        <v>0</v>
      </c>
      <c r="DE65" s="6">
        <f t="shared" si="153"/>
        <v>4.7859728786394102</v>
      </c>
      <c r="DF65" s="6">
        <f t="shared" si="154"/>
        <v>0</v>
      </c>
      <c r="DG65" s="193">
        <f t="shared" si="155"/>
        <v>5.6740334309306508</v>
      </c>
      <c r="DH65" s="193">
        <f t="shared" si="156"/>
        <v>4.1745731882913786</v>
      </c>
      <c r="DI65" s="193">
        <f t="shared" si="269"/>
        <v>3.9153067432000035</v>
      </c>
      <c r="DJ65" s="193">
        <f t="shared" si="158"/>
        <v>3.9040600573940507</v>
      </c>
      <c r="DK65" s="72">
        <f t="shared" si="159"/>
        <v>56802.927283240919</v>
      </c>
      <c r="DO65" s="3">
        <f t="shared" si="160"/>
        <v>0</v>
      </c>
      <c r="DP65" s="6">
        <f t="shared" si="161"/>
        <v>0</v>
      </c>
      <c r="DQ65" s="6">
        <f t="shared" si="162"/>
        <v>4.5581574373455132</v>
      </c>
      <c r="DR65" s="6">
        <f t="shared" si="163"/>
        <v>0</v>
      </c>
      <c r="DS65" s="193">
        <f t="shared" si="164"/>
        <v>5.6740334309306508</v>
      </c>
      <c r="DT65" s="193">
        <f t="shared" si="165"/>
        <v>4.1745731882913786</v>
      </c>
      <c r="DU65" s="193">
        <f t="shared" si="270"/>
        <v>3.9107550282037784</v>
      </c>
      <c r="DV65" s="193">
        <f t="shared" si="167"/>
        <v>3.9040600573940507</v>
      </c>
      <c r="DW65" s="72">
        <f t="shared" si="168"/>
        <v>56780.558711931961</v>
      </c>
      <c r="EA65" s="3">
        <f t="shared" si="169"/>
        <v>0</v>
      </c>
      <c r="EB65" s="6">
        <f t="shared" si="170"/>
        <v>0</v>
      </c>
      <c r="EC65" s="6">
        <f t="shared" si="171"/>
        <v>0</v>
      </c>
      <c r="ED65" s="6">
        <f t="shared" si="172"/>
        <v>13.803589914053514</v>
      </c>
      <c r="EE65" s="193">
        <f t="shared" si="173"/>
        <v>5.6740334309306508</v>
      </c>
      <c r="EF65" s="193">
        <f t="shared" si="174"/>
        <v>4.1745731882913786</v>
      </c>
      <c r="EG65" s="193">
        <f t="shared" si="271"/>
        <v>3.8150380693314694</v>
      </c>
      <c r="EH65" s="193">
        <f t="shared" si="176"/>
        <v>4.149574636483881</v>
      </c>
      <c r="EI65" s="72">
        <f t="shared" si="177"/>
        <v>58057.476754843105</v>
      </c>
      <c r="EM65" s="3">
        <f t="shared" si="178"/>
        <v>0</v>
      </c>
      <c r="EN65" s="6">
        <f t="shared" si="179"/>
        <v>0</v>
      </c>
      <c r="EO65" s="6">
        <f t="shared" si="180"/>
        <v>0</v>
      </c>
      <c r="EP65" s="6">
        <f t="shared" si="181"/>
        <v>4.6013102000546304</v>
      </c>
      <c r="EQ65" s="193">
        <f t="shared" si="182"/>
        <v>5.6740334309306508</v>
      </c>
      <c r="ER65" s="193">
        <f t="shared" si="183"/>
        <v>4.1745731882913786</v>
      </c>
      <c r="ES65" s="193">
        <f t="shared" si="272"/>
        <v>3.8150380693314694</v>
      </c>
      <c r="ET65" s="193">
        <f t="shared" si="185"/>
        <v>3.9927684288331085</v>
      </c>
      <c r="EU65" s="72">
        <f t="shared" si="186"/>
        <v>56936.665444719103</v>
      </c>
      <c r="EY65" s="3">
        <f t="shared" si="187"/>
        <v>6.5231311189809489</v>
      </c>
      <c r="EZ65" s="6">
        <f t="shared" si="188"/>
        <v>5.1359072822475609</v>
      </c>
      <c r="FA65" s="6">
        <f t="shared" si="189"/>
        <v>4.7859728786394102</v>
      </c>
      <c r="FB65" s="6">
        <f t="shared" si="190"/>
        <v>13.803589914053514</v>
      </c>
      <c r="FC65" s="193">
        <f t="shared" si="191"/>
        <v>5.6961865726002552</v>
      </c>
      <c r="FD65" s="193">
        <f t="shared" si="192"/>
        <v>4.2506071974638813</v>
      </c>
      <c r="FE65" s="193">
        <f t="shared" si="273"/>
        <v>3.9153067432000035</v>
      </c>
      <c r="FF65" s="193">
        <f t="shared" si="194"/>
        <v>4.149574636483881</v>
      </c>
      <c r="FG65" s="72">
        <f t="shared" si="195"/>
        <v>58773.779804938509</v>
      </c>
      <c r="FK65" s="3">
        <f t="shared" si="196"/>
        <v>6.6562767962846303</v>
      </c>
      <c r="FL65" s="6">
        <f t="shared" si="197"/>
        <v>5.1359631394919187</v>
      </c>
      <c r="FM65" s="6">
        <f t="shared" si="198"/>
        <v>4.5581574373455132</v>
      </c>
      <c r="FN65" s="6">
        <f t="shared" si="199"/>
        <v>4.6013102000546304</v>
      </c>
      <c r="FO65" s="193">
        <f t="shared" si="200"/>
        <v>5.6966336756003884</v>
      </c>
      <c r="FP65" s="193">
        <f t="shared" si="201"/>
        <v>4.2506079937407195</v>
      </c>
      <c r="FQ65" s="193">
        <f t="shared" si="274"/>
        <v>3.9107550282037784</v>
      </c>
      <c r="FR65" s="193">
        <f t="shared" si="203"/>
        <v>3.9927684288331085</v>
      </c>
      <c r="FS65" s="205">
        <f t="shared" si="204"/>
        <v>57616.708468387507</v>
      </c>
      <c r="FW65" s="3">
        <f t="shared" si="205"/>
        <v>7.6546946804368279</v>
      </c>
      <c r="FX65" s="6">
        <f t="shared" si="206"/>
        <v>5.8035752289397431</v>
      </c>
      <c r="FY65" s="6">
        <f t="shared" si="207"/>
        <v>5.6520060662027314</v>
      </c>
      <c r="FZ65" s="6">
        <f t="shared" si="208"/>
        <v>5.4294120328610491</v>
      </c>
      <c r="GA65" s="193">
        <f t="shared" si="209"/>
        <v>5.6999800068704074</v>
      </c>
      <c r="GB65" s="193">
        <f t="shared" si="210"/>
        <v>4.2600801774828652</v>
      </c>
      <c r="GC65" s="193">
        <f t="shared" si="275"/>
        <v>3.9324232961430923</v>
      </c>
      <c r="GD65" s="193">
        <f t="shared" si="212"/>
        <v>4.0079302005360269</v>
      </c>
      <c r="GE65" s="72">
        <f t="shared" si="213"/>
        <v>57859.938580778617</v>
      </c>
      <c r="GI65" s="3">
        <f t="shared" si="214"/>
        <v>7.3218818682439233</v>
      </c>
      <c r="GJ65" s="6">
        <f t="shared" si="215"/>
        <v>5.6494980104723176</v>
      </c>
      <c r="GK65" s="6">
        <f t="shared" si="216"/>
        <v>5.0138763490508103</v>
      </c>
      <c r="GL65" s="6">
        <f t="shared" si="217"/>
        <v>5.0613163018196223</v>
      </c>
      <c r="GM65" s="193">
        <f t="shared" si="218"/>
        <v>5.6988657839169212</v>
      </c>
      <c r="GN65" s="193">
        <f t="shared" si="219"/>
        <v>4.2579020564781036</v>
      </c>
      <c r="GO65" s="193">
        <f t="shared" si="276"/>
        <v>3.9198395808029658</v>
      </c>
      <c r="GP65" s="193">
        <f t="shared" si="221"/>
        <v>4.0012190759990975</v>
      </c>
      <c r="GQ65" s="72">
        <f t="shared" si="222"/>
        <v>57742.552460065628</v>
      </c>
      <c r="GU65" s="3">
        <f t="shared" si="223"/>
        <v>8.6531331170155443</v>
      </c>
      <c r="GV65" s="6">
        <f t="shared" si="224"/>
        <v>6.1630887386970725</v>
      </c>
      <c r="GW65" s="6">
        <f t="shared" si="225"/>
        <v>5.9254902306964121</v>
      </c>
      <c r="GX65" s="6">
        <f t="shared" si="226"/>
        <v>5.7514957975222982</v>
      </c>
      <c r="GY65" s="193">
        <f t="shared" si="227"/>
        <v>5.7033152460842373</v>
      </c>
      <c r="GZ65" s="193">
        <f t="shared" si="228"/>
        <v>4.2651440856777576</v>
      </c>
      <c r="HA65" s="193">
        <f t="shared" si="277"/>
        <v>3.9377682171938835</v>
      </c>
      <c r="HB65" s="193">
        <f t="shared" si="230"/>
        <v>4.0137657140881027</v>
      </c>
      <c r="HC65" s="205">
        <f t="shared" si="231"/>
        <v>57943.656851913693</v>
      </c>
      <c r="HG65" s="3">
        <f t="shared" si="37"/>
        <v>7.6546946804368279</v>
      </c>
      <c r="HH65" s="6">
        <f t="shared" si="38"/>
        <v>0</v>
      </c>
      <c r="HI65" s="6">
        <f t="shared" si="39"/>
        <v>0</v>
      </c>
      <c r="HJ65" s="6">
        <f t="shared" si="40"/>
        <v>0</v>
      </c>
      <c r="HK65" s="193">
        <f t="shared" si="232"/>
        <v>5.6999800068704074</v>
      </c>
      <c r="HL65" s="193">
        <f t="shared" si="232"/>
        <v>4.1745731882913786</v>
      </c>
      <c r="HM65" s="193">
        <f t="shared" si="232"/>
        <v>3.8150380693314694</v>
      </c>
      <c r="HN65" s="193">
        <f t="shared" si="232"/>
        <v>3.9040600573940507</v>
      </c>
      <c r="HO65" s="212">
        <f t="shared" si="233"/>
        <v>56327.196515165429</v>
      </c>
      <c r="HS65" s="3">
        <f t="shared" si="41"/>
        <v>7.3218818682439233</v>
      </c>
      <c r="HT65" s="6">
        <f t="shared" si="42"/>
        <v>0</v>
      </c>
      <c r="HU65" s="6">
        <f t="shared" si="43"/>
        <v>0</v>
      </c>
      <c r="HV65" s="6">
        <f t="shared" si="44"/>
        <v>0</v>
      </c>
      <c r="HW65" s="193">
        <f t="shared" si="234"/>
        <v>5.6988657839169212</v>
      </c>
      <c r="HX65" s="193">
        <f t="shared" si="234"/>
        <v>4.1745731882913786</v>
      </c>
      <c r="HY65" s="193">
        <f t="shared" si="234"/>
        <v>3.8150380693314694</v>
      </c>
      <c r="HZ65" s="193">
        <f t="shared" si="234"/>
        <v>3.9040600573940507</v>
      </c>
      <c r="IA65" s="212">
        <f t="shared" si="235"/>
        <v>56326.552871813459</v>
      </c>
      <c r="IE65" s="3">
        <f t="shared" si="45"/>
        <v>8.6531331170155443</v>
      </c>
      <c r="IF65" s="6">
        <f t="shared" si="46"/>
        <v>0</v>
      </c>
      <c r="IG65" s="6">
        <f t="shared" si="47"/>
        <v>0</v>
      </c>
      <c r="IH65" s="6">
        <f t="shared" si="48"/>
        <v>0</v>
      </c>
      <c r="II65" s="193">
        <f t="shared" si="236"/>
        <v>5.7033152460842373</v>
      </c>
      <c r="IJ65" s="193">
        <f t="shared" si="236"/>
        <v>4.1745731882913786</v>
      </c>
      <c r="IK65" s="193">
        <f t="shared" si="236"/>
        <v>3.8150380693314694</v>
      </c>
      <c r="IL65" s="193">
        <f t="shared" si="236"/>
        <v>3.9040600573940507</v>
      </c>
      <c r="IM65" s="205">
        <f t="shared" si="237"/>
        <v>56329.123197361092</v>
      </c>
      <c r="IQ65" s="3">
        <f t="shared" si="49"/>
        <v>0</v>
      </c>
      <c r="IR65" s="6">
        <f t="shared" si="50"/>
        <v>5.8035752289397431</v>
      </c>
      <c r="IS65" s="6">
        <f t="shared" si="51"/>
        <v>0</v>
      </c>
      <c r="IT65" s="6">
        <f t="shared" si="52"/>
        <v>0</v>
      </c>
      <c r="IU65" s="193">
        <f t="shared" si="238"/>
        <v>5.6740334309306508</v>
      </c>
      <c r="IV65" s="193">
        <f t="shared" si="238"/>
        <v>4.2600801774828652</v>
      </c>
      <c r="IW65" s="193">
        <f t="shared" si="238"/>
        <v>3.8150380693314694</v>
      </c>
      <c r="IX65" s="193">
        <f t="shared" si="238"/>
        <v>3.9040600573940507</v>
      </c>
      <c r="IY65" s="212">
        <f t="shared" si="239"/>
        <v>56525.310377377224</v>
      </c>
      <c r="JC65" s="3">
        <f t="shared" si="53"/>
        <v>0</v>
      </c>
      <c r="JD65" s="6">
        <f t="shared" si="54"/>
        <v>5.6494980104723176</v>
      </c>
      <c r="JE65" s="6">
        <f t="shared" si="55"/>
        <v>0</v>
      </c>
      <c r="JF65" s="6">
        <f t="shared" si="56"/>
        <v>0</v>
      </c>
      <c r="JG65" s="193">
        <f t="shared" si="240"/>
        <v>5.6740334309306508</v>
      </c>
      <c r="JH65" s="193">
        <f t="shared" si="240"/>
        <v>4.2579020564781036</v>
      </c>
      <c r="JI65" s="193">
        <f t="shared" si="240"/>
        <v>3.8150380693314694</v>
      </c>
      <c r="JJ65" s="193">
        <f t="shared" si="240"/>
        <v>3.9040600573940507</v>
      </c>
      <c r="JK65" s="212">
        <f t="shared" si="241"/>
        <v>56519.872073674189</v>
      </c>
      <c r="JO65" s="3">
        <f t="shared" si="57"/>
        <v>0</v>
      </c>
      <c r="JP65" s="6">
        <f t="shared" si="58"/>
        <v>6.1630887386970725</v>
      </c>
      <c r="JQ65" s="6">
        <f t="shared" si="59"/>
        <v>0</v>
      </c>
      <c r="JR65" s="6">
        <f t="shared" si="60"/>
        <v>0</v>
      </c>
      <c r="JS65" s="193">
        <f t="shared" si="242"/>
        <v>5.6740334309306508</v>
      </c>
      <c r="JT65" s="193">
        <f t="shared" si="242"/>
        <v>4.2651440856777576</v>
      </c>
      <c r="JU65" s="193">
        <f t="shared" si="242"/>
        <v>3.8150380693314694</v>
      </c>
      <c r="JV65" s="193">
        <f t="shared" si="242"/>
        <v>3.9040600573940507</v>
      </c>
      <c r="JW65" s="205">
        <f t="shared" si="243"/>
        <v>56537.955898887129</v>
      </c>
      <c r="KA65" s="3">
        <f t="shared" si="61"/>
        <v>0</v>
      </c>
      <c r="KB65" s="6">
        <f t="shared" si="62"/>
        <v>0</v>
      </c>
      <c r="KC65" s="6">
        <f t="shared" si="63"/>
        <v>5.6520060662027314</v>
      </c>
      <c r="KD65" s="6">
        <f t="shared" si="64"/>
        <v>0</v>
      </c>
      <c r="KE65" s="193">
        <f t="shared" si="244"/>
        <v>5.6740334309306508</v>
      </c>
      <c r="KF65" s="193">
        <f t="shared" si="244"/>
        <v>4.1745731882913786</v>
      </c>
      <c r="KG65" s="193">
        <f t="shared" si="244"/>
        <v>3.9324232961430923</v>
      </c>
      <c r="KH65" s="193">
        <f t="shared" si="244"/>
        <v>3.9040600573940507</v>
      </c>
      <c r="KI65" s="212">
        <f t="shared" si="245"/>
        <v>56887.122357029592</v>
      </c>
      <c r="KM65" s="3">
        <f t="shared" si="65"/>
        <v>0</v>
      </c>
      <c r="KN65" s="6">
        <f t="shared" si="66"/>
        <v>0</v>
      </c>
      <c r="KO65" s="6">
        <f t="shared" si="67"/>
        <v>5.0138763490508103</v>
      </c>
      <c r="KP65" s="6">
        <f t="shared" si="68"/>
        <v>0</v>
      </c>
      <c r="KQ65" s="193">
        <f t="shared" si="246"/>
        <v>5.6740334309306508</v>
      </c>
      <c r="KR65" s="193">
        <f t="shared" si="246"/>
        <v>4.1745731882913786</v>
      </c>
      <c r="KS65" s="193">
        <f t="shared" si="246"/>
        <v>3.9198395808029658</v>
      </c>
      <c r="KT65" s="193">
        <f t="shared" si="246"/>
        <v>3.9040600573940507</v>
      </c>
      <c r="KU65" s="212">
        <f t="shared" si="247"/>
        <v>56825.211842350393</v>
      </c>
      <c r="KY65" s="3">
        <f t="shared" si="69"/>
        <v>0</v>
      </c>
      <c r="KZ65" s="6">
        <f t="shared" si="70"/>
        <v>0</v>
      </c>
      <c r="LA65" s="6">
        <f t="shared" si="71"/>
        <v>5.9254902306964121</v>
      </c>
      <c r="LB65" s="6">
        <f t="shared" si="72"/>
        <v>0</v>
      </c>
      <c r="LC65" s="193">
        <f t="shared" si="248"/>
        <v>5.6740334309306508</v>
      </c>
      <c r="LD65" s="193">
        <f t="shared" si="248"/>
        <v>4.1745731882913786</v>
      </c>
      <c r="LE65" s="193">
        <f t="shared" si="248"/>
        <v>3.9377682171938835</v>
      </c>
      <c r="LF65" s="193">
        <f t="shared" si="248"/>
        <v>3.9040600573940507</v>
      </c>
      <c r="LG65" s="205">
        <f t="shared" si="249"/>
        <v>56913.439193963495</v>
      </c>
      <c r="LK65" s="3">
        <f t="shared" si="73"/>
        <v>0</v>
      </c>
      <c r="LL65" s="6">
        <f t="shared" si="74"/>
        <v>0</v>
      </c>
      <c r="LM65" s="6">
        <f t="shared" si="75"/>
        <v>0</v>
      </c>
      <c r="LN65" s="6">
        <f t="shared" si="76"/>
        <v>5.4294120328610491</v>
      </c>
      <c r="LO65" s="193">
        <f t="shared" si="250"/>
        <v>5.6740334309306508</v>
      </c>
      <c r="LP65" s="193">
        <f t="shared" si="250"/>
        <v>4.1745731882913786</v>
      </c>
      <c r="LQ65" s="193">
        <f t="shared" si="250"/>
        <v>3.8150380693314694</v>
      </c>
      <c r="LR65" s="193">
        <f t="shared" si="250"/>
        <v>4.0079302005360269</v>
      </c>
      <c r="LS65" s="212">
        <f t="shared" si="251"/>
        <v>57044.086305860073</v>
      </c>
      <c r="LW65" s="3">
        <f t="shared" si="77"/>
        <v>0</v>
      </c>
      <c r="LX65" s="6">
        <f t="shared" si="78"/>
        <v>0</v>
      </c>
      <c r="LY65" s="6">
        <f t="shared" si="79"/>
        <v>0</v>
      </c>
      <c r="LZ65" s="6">
        <f t="shared" si="80"/>
        <v>5.0613163018196223</v>
      </c>
      <c r="MA65" s="193">
        <f t="shared" si="252"/>
        <v>5.6740334309306508</v>
      </c>
      <c r="MB65" s="193">
        <f t="shared" si="252"/>
        <v>4.1745731882913786</v>
      </c>
      <c r="MC65" s="193">
        <f t="shared" si="252"/>
        <v>3.8150380693314694</v>
      </c>
      <c r="MD65" s="193">
        <f t="shared" si="252"/>
        <v>4.0012190759990975</v>
      </c>
      <c r="ME65" s="212">
        <f t="shared" si="253"/>
        <v>56996.513140109826</v>
      </c>
      <c r="MI65" s="3">
        <f t="shared" si="81"/>
        <v>0</v>
      </c>
      <c r="MJ65" s="6">
        <f t="shared" si="82"/>
        <v>0</v>
      </c>
      <c r="MK65" s="6">
        <f t="shared" si="83"/>
        <v>0</v>
      </c>
      <c r="ML65" s="6">
        <f t="shared" si="84"/>
        <v>5.7514957975222982</v>
      </c>
      <c r="MM65" s="193">
        <f t="shared" si="254"/>
        <v>5.6740334309306508</v>
      </c>
      <c r="MN65" s="193">
        <f t="shared" si="254"/>
        <v>4.1745731882913786</v>
      </c>
      <c r="MO65" s="193">
        <f t="shared" si="254"/>
        <v>3.8150380693314694</v>
      </c>
      <c r="MP65" s="193">
        <f t="shared" si="254"/>
        <v>4.0137657140881027</v>
      </c>
      <c r="MQ65" s="205">
        <f t="shared" si="255"/>
        <v>57085.484799260848</v>
      </c>
      <c r="MT65" s="3">
        <f t="shared" si="85"/>
        <v>6.3234434316652059</v>
      </c>
      <c r="MU65" s="6">
        <f t="shared" si="86"/>
        <v>5.1359072822475609</v>
      </c>
      <c r="MV65" s="6">
        <f t="shared" si="87"/>
        <v>5.2417798194622103</v>
      </c>
      <c r="MW65" s="6">
        <f t="shared" si="88"/>
        <v>5.5214359656214063</v>
      </c>
      <c r="MX65" s="193">
        <f t="shared" si="256"/>
        <v>5.6955156466770944</v>
      </c>
      <c r="MY65" s="193">
        <f t="shared" si="256"/>
        <v>4.2506071974638813</v>
      </c>
      <c r="MZ65" s="193">
        <f t="shared" si="256"/>
        <v>3.9243519644687059</v>
      </c>
      <c r="NA65" s="193">
        <f t="shared" si="256"/>
        <v>4.0096009678350839</v>
      </c>
      <c r="NB65" s="212">
        <f t="shared" si="257"/>
        <v>57804.711077649583</v>
      </c>
      <c r="NF65" s="3">
        <f t="shared" si="89"/>
        <v>6.3234434316652051</v>
      </c>
      <c r="NG65" s="6">
        <f t="shared" si="90"/>
        <v>0</v>
      </c>
      <c r="NH65" s="6">
        <f t="shared" si="91"/>
        <v>0</v>
      </c>
      <c r="NI65" s="6">
        <f t="shared" si="92"/>
        <v>0</v>
      </c>
      <c r="NJ65" s="193">
        <f t="shared" si="258"/>
        <v>5.6955156466770944</v>
      </c>
      <c r="NK65" s="193">
        <f t="shared" si="258"/>
        <v>4.1745731882913786</v>
      </c>
      <c r="NL65" s="193">
        <f t="shared" si="258"/>
        <v>3.8150380693314694</v>
      </c>
      <c r="NM65" s="193">
        <f t="shared" si="258"/>
        <v>3.9040600573940507</v>
      </c>
      <c r="NN65" s="212">
        <f t="shared" si="259"/>
        <v>56324.617671866094</v>
      </c>
      <c r="NR65" s="3">
        <f t="shared" si="93"/>
        <v>0</v>
      </c>
      <c r="NS65" s="6">
        <f t="shared" si="94"/>
        <v>5.1359072822475609</v>
      </c>
      <c r="NT65" s="6">
        <f t="shared" si="95"/>
        <v>0</v>
      </c>
      <c r="NU65" s="6">
        <f t="shared" si="96"/>
        <v>0</v>
      </c>
      <c r="NV65" s="193">
        <f t="shared" si="260"/>
        <v>5.6740334309306508</v>
      </c>
      <c r="NW65" s="193">
        <f t="shared" si="260"/>
        <v>4.2506071974638813</v>
      </c>
      <c r="NX65" s="193">
        <f t="shared" si="260"/>
        <v>3.8150380693314694</v>
      </c>
      <c r="NY65" s="193">
        <f t="shared" si="260"/>
        <v>3.9040600573940507</v>
      </c>
      <c r="NZ65" s="212">
        <f t="shared" si="261"/>
        <v>56501.662176529353</v>
      </c>
      <c r="OD65" s="3">
        <f t="shared" si="97"/>
        <v>0</v>
      </c>
      <c r="OE65" s="6">
        <f t="shared" si="98"/>
        <v>0</v>
      </c>
      <c r="OF65" s="6">
        <f t="shared" si="99"/>
        <v>5.2417798194622103</v>
      </c>
      <c r="OG65" s="6">
        <f t="shared" si="100"/>
        <v>0</v>
      </c>
      <c r="OH65" s="193">
        <f t="shared" si="262"/>
        <v>5.6740334309306508</v>
      </c>
      <c r="OI65" s="193">
        <f t="shared" si="262"/>
        <v>4.1745731882913786</v>
      </c>
      <c r="OJ65" s="193">
        <f t="shared" si="262"/>
        <v>3.9243519644687059</v>
      </c>
      <c r="OK65" s="193">
        <f t="shared" si="262"/>
        <v>3.9040600573940507</v>
      </c>
      <c r="OL65" s="212">
        <f t="shared" si="263"/>
        <v>56847.404528252104</v>
      </c>
      <c r="OP65" s="3">
        <f t="shared" si="101"/>
        <v>0</v>
      </c>
      <c r="OQ65" s="6">
        <f t="shared" si="102"/>
        <v>0</v>
      </c>
      <c r="OR65" s="6">
        <f t="shared" si="103"/>
        <v>0</v>
      </c>
      <c r="OS65" s="6">
        <f t="shared" si="104"/>
        <v>5.5214359656214063</v>
      </c>
      <c r="OT65" s="193">
        <f t="shared" si="264"/>
        <v>5.6740334309306508</v>
      </c>
      <c r="OU65" s="193">
        <f t="shared" si="264"/>
        <v>4.1745731882913786</v>
      </c>
      <c r="OV65" s="193">
        <f t="shared" si="264"/>
        <v>3.8150380693314694</v>
      </c>
      <c r="OW65" s="193">
        <f t="shared" si="264"/>
        <v>4.0096009678350839</v>
      </c>
      <c r="OX65" s="232">
        <f t="shared" si="265"/>
        <v>57055.936050257929</v>
      </c>
    </row>
    <row r="66" spans="2:414" x14ac:dyDescent="0.2">
      <c r="B66" s="81">
        <v>45353</v>
      </c>
      <c r="C66">
        <v>114</v>
      </c>
      <c r="D66">
        <v>11.135260439671534</v>
      </c>
      <c r="E66">
        <v>0</v>
      </c>
      <c r="F66">
        <v>0</v>
      </c>
      <c r="G66">
        <v>1</v>
      </c>
      <c r="H66">
        <v>0</v>
      </c>
      <c r="I66">
        <v>0</v>
      </c>
      <c r="J66">
        <v>0</v>
      </c>
      <c r="K66">
        <v>0</v>
      </c>
      <c r="L66">
        <v>0</v>
      </c>
      <c r="M66">
        <v>0</v>
      </c>
      <c r="N66">
        <v>0</v>
      </c>
      <c r="O66">
        <v>1</v>
      </c>
      <c r="P66">
        <v>0</v>
      </c>
      <c r="Q66">
        <v>0</v>
      </c>
      <c r="R66">
        <v>0</v>
      </c>
      <c r="S66">
        <v>0</v>
      </c>
      <c r="T66">
        <v>12996</v>
      </c>
      <c r="U66">
        <v>6.6123178310194515</v>
      </c>
      <c r="V66">
        <v>5.1210746620507095</v>
      </c>
      <c r="W66">
        <v>4.5578746583682621</v>
      </c>
      <c r="X66">
        <v>4.6011966380177833</v>
      </c>
      <c r="Y66" s="3">
        <v>452.99923381480471</v>
      </c>
      <c r="Z66" s="3">
        <v>102.50320943570978</v>
      </c>
      <c r="AA66" s="3">
        <v>50.002064128581964</v>
      </c>
      <c r="AB66" s="3">
        <v>50.000000000000611</v>
      </c>
      <c r="AC66">
        <v>0</v>
      </c>
      <c r="AD66">
        <v>0</v>
      </c>
      <c r="AE66" s="6"/>
      <c r="AF66" s="1" t="s">
        <v>5</v>
      </c>
      <c r="AG66">
        <v>114</v>
      </c>
      <c r="AH66" s="189">
        <v>45353</v>
      </c>
      <c r="AI66">
        <f t="shared" si="105"/>
        <v>3</v>
      </c>
      <c r="AJ66">
        <v>114</v>
      </c>
      <c r="AK66">
        <v>0</v>
      </c>
      <c r="AL66">
        <v>0</v>
      </c>
      <c r="AM66">
        <v>1</v>
      </c>
      <c r="AN66">
        <v>0</v>
      </c>
      <c r="AO66">
        <v>0</v>
      </c>
      <c r="AP66">
        <v>0</v>
      </c>
      <c r="AQ66">
        <v>0</v>
      </c>
      <c r="AS66" s="37"/>
      <c r="AT66" s="37"/>
      <c r="AU66" s="6">
        <f t="shared" si="106"/>
        <v>0</v>
      </c>
      <c r="AV66" s="6">
        <f t="shared" si="107"/>
        <v>0</v>
      </c>
      <c r="AW66" s="6">
        <f t="shared" si="108"/>
        <v>0</v>
      </c>
      <c r="AX66" s="6">
        <f t="shared" si="109"/>
        <v>0</v>
      </c>
      <c r="AY66" s="193">
        <f t="shared" si="110"/>
        <v>5.6740334309306508</v>
      </c>
      <c r="AZ66" s="193">
        <f t="shared" si="111"/>
        <v>4.1745731882913786</v>
      </c>
      <c r="BA66" s="193">
        <f t="shared" si="112"/>
        <v>3.8150380693314694</v>
      </c>
      <c r="BB66" s="193">
        <f t="shared" si="113"/>
        <v>3.9040600573940507</v>
      </c>
      <c r="BC66" s="72">
        <f t="shared" si="114"/>
        <v>56312.210093717425</v>
      </c>
      <c r="BG66" s="3">
        <f t="shared" si="115"/>
        <v>6.4800714743990619</v>
      </c>
      <c r="BH66" s="6">
        <f t="shared" si="116"/>
        <v>0</v>
      </c>
      <c r="BI66" s="6">
        <f t="shared" si="117"/>
        <v>0</v>
      </c>
      <c r="BJ66" s="6">
        <f t="shared" si="118"/>
        <v>0</v>
      </c>
      <c r="BK66" s="193">
        <f t="shared" si="119"/>
        <v>5.6960419355848337</v>
      </c>
      <c r="BL66" s="193">
        <f t="shared" si="120"/>
        <v>4.1745731882913786</v>
      </c>
      <c r="BM66" s="193">
        <f t="shared" si="121"/>
        <v>3.8150380693314694</v>
      </c>
      <c r="BN66" s="193">
        <f t="shared" si="122"/>
        <v>3.9040600573940507</v>
      </c>
      <c r="BO66" s="72">
        <f t="shared" si="123"/>
        <v>56324.921677178718</v>
      </c>
      <c r="BS66" s="3">
        <f t="shared" si="124"/>
        <v>6.480091891157576</v>
      </c>
      <c r="BT66" s="6">
        <f t="shared" si="125"/>
        <v>0</v>
      </c>
      <c r="BU66" s="6">
        <f t="shared" si="126"/>
        <v>0</v>
      </c>
      <c r="BV66" s="6">
        <f t="shared" si="127"/>
        <v>0</v>
      </c>
      <c r="BW66" s="193">
        <f t="shared" si="128"/>
        <v>5.6960420041695263</v>
      </c>
      <c r="BX66" s="193">
        <f t="shared" si="129"/>
        <v>4.1745731882913786</v>
      </c>
      <c r="BY66" s="193">
        <f t="shared" si="266"/>
        <v>3.8150380693314694</v>
      </c>
      <c r="BZ66" s="193">
        <f t="shared" si="131"/>
        <v>3.9040600573940507</v>
      </c>
      <c r="CA66" s="72">
        <f t="shared" si="132"/>
        <v>56324.921677178718</v>
      </c>
      <c r="CE66" s="3">
        <f t="shared" si="133"/>
        <v>0</v>
      </c>
      <c r="CF66" s="6">
        <f t="shared" si="134"/>
        <v>5.1210746620507095</v>
      </c>
      <c r="CG66" s="6">
        <f t="shared" si="135"/>
        <v>0</v>
      </c>
      <c r="CH66" s="6">
        <f t="shared" si="136"/>
        <v>0</v>
      </c>
      <c r="CI66" s="193">
        <f t="shared" si="137"/>
        <v>5.6740334309306508</v>
      </c>
      <c r="CJ66" s="193">
        <f t="shared" si="138"/>
        <v>4.2503957275711226</v>
      </c>
      <c r="CK66" s="193">
        <f t="shared" si="267"/>
        <v>3.8150380693314694</v>
      </c>
      <c r="CL66" s="193">
        <f t="shared" si="140"/>
        <v>3.9040600573940507</v>
      </c>
      <c r="CM66" s="72">
        <f t="shared" si="141"/>
        <v>56501.134379268879</v>
      </c>
      <c r="CQ66" s="3">
        <f t="shared" si="142"/>
        <v>0</v>
      </c>
      <c r="CR66" s="6">
        <f t="shared" si="143"/>
        <v>5.1211303579780409</v>
      </c>
      <c r="CS66" s="6">
        <f t="shared" si="144"/>
        <v>0</v>
      </c>
      <c r="CT66" s="6">
        <f t="shared" si="145"/>
        <v>0</v>
      </c>
      <c r="CU66" s="193">
        <f t="shared" si="146"/>
        <v>5.6740334309306508</v>
      </c>
      <c r="CV66" s="193">
        <f t="shared" si="147"/>
        <v>4.2503965217162145</v>
      </c>
      <c r="CW66" s="193">
        <f t="shared" si="268"/>
        <v>3.8150380693314694</v>
      </c>
      <c r="CX66" s="193">
        <f t="shared" si="149"/>
        <v>3.9040600573940507</v>
      </c>
      <c r="CY66" s="72">
        <f t="shared" si="150"/>
        <v>56501.136361327168</v>
      </c>
      <c r="DC66" s="3">
        <f t="shared" si="151"/>
        <v>0</v>
      </c>
      <c r="DD66" s="6">
        <f t="shared" si="152"/>
        <v>0</v>
      </c>
      <c r="DE66" s="6">
        <f t="shared" si="153"/>
        <v>4.7857683912866751</v>
      </c>
      <c r="DF66" s="6">
        <f t="shared" si="154"/>
        <v>0</v>
      </c>
      <c r="DG66" s="193">
        <f t="shared" si="155"/>
        <v>5.6740334309306508</v>
      </c>
      <c r="DH66" s="193">
        <f t="shared" si="156"/>
        <v>4.1745731882913786</v>
      </c>
      <c r="DI66" s="193">
        <f t="shared" si="269"/>
        <v>3.9153026668522717</v>
      </c>
      <c r="DJ66" s="193">
        <f t="shared" si="158"/>
        <v>3.9040600573940507</v>
      </c>
      <c r="DK66" s="72">
        <f t="shared" si="159"/>
        <v>56802.907246833303</v>
      </c>
      <c r="DO66" s="3">
        <f t="shared" si="160"/>
        <v>0</v>
      </c>
      <c r="DP66" s="6">
        <f t="shared" si="161"/>
        <v>0</v>
      </c>
      <c r="DQ66" s="6">
        <f t="shared" si="162"/>
        <v>4.5579626837245995</v>
      </c>
      <c r="DR66" s="6">
        <f t="shared" si="163"/>
        <v>0</v>
      </c>
      <c r="DS66" s="193">
        <f t="shared" si="164"/>
        <v>5.6740334309306508</v>
      </c>
      <c r="DT66" s="193">
        <f t="shared" si="165"/>
        <v>4.1745731882913786</v>
      </c>
      <c r="DU66" s="193">
        <f t="shared" si="270"/>
        <v>3.9107511281817593</v>
      </c>
      <c r="DV66" s="193">
        <f t="shared" si="167"/>
        <v>3.9040600573940507</v>
      </c>
      <c r="DW66" s="72">
        <f t="shared" si="168"/>
        <v>56780.539549764093</v>
      </c>
      <c r="EA66" s="3">
        <f t="shared" si="169"/>
        <v>0</v>
      </c>
      <c r="EB66" s="6">
        <f t="shared" si="170"/>
        <v>0</v>
      </c>
      <c r="EC66" s="6">
        <f t="shared" si="171"/>
        <v>0</v>
      </c>
      <c r="ED66" s="6">
        <f t="shared" si="172"/>
        <v>13.803589914053351</v>
      </c>
      <c r="EE66" s="193">
        <f t="shared" si="173"/>
        <v>5.6740334309306508</v>
      </c>
      <c r="EF66" s="193">
        <f t="shared" si="174"/>
        <v>4.1745731882913786</v>
      </c>
      <c r="EG66" s="193">
        <f t="shared" si="271"/>
        <v>3.8150380693314694</v>
      </c>
      <c r="EH66" s="193">
        <f t="shared" si="176"/>
        <v>4.1495746364838784</v>
      </c>
      <c r="EI66" s="72">
        <f t="shared" si="177"/>
        <v>58057.476754843105</v>
      </c>
      <c r="EM66" s="3">
        <f t="shared" si="178"/>
        <v>0</v>
      </c>
      <c r="EN66" s="6">
        <f t="shared" si="179"/>
        <v>0</v>
      </c>
      <c r="EO66" s="6">
        <f t="shared" si="180"/>
        <v>0</v>
      </c>
      <c r="EP66" s="6">
        <f t="shared" si="181"/>
        <v>4.6013102000545754</v>
      </c>
      <c r="EQ66" s="193">
        <f t="shared" si="182"/>
        <v>5.6740334309306508</v>
      </c>
      <c r="ER66" s="193">
        <f t="shared" si="183"/>
        <v>4.1745731882913786</v>
      </c>
      <c r="ES66" s="193">
        <f t="shared" si="272"/>
        <v>3.8150380693314694</v>
      </c>
      <c r="ET66" s="193">
        <f t="shared" si="185"/>
        <v>3.9927684288331076</v>
      </c>
      <c r="EU66" s="72">
        <f t="shared" si="186"/>
        <v>56936.665444719103</v>
      </c>
      <c r="EY66" s="3">
        <f t="shared" si="187"/>
        <v>6.4800714743990619</v>
      </c>
      <c r="EZ66" s="6">
        <f t="shared" si="188"/>
        <v>5.1210746620507095</v>
      </c>
      <c r="FA66" s="6">
        <f t="shared" si="189"/>
        <v>4.7857683912866751</v>
      </c>
      <c r="FB66" s="6">
        <f t="shared" si="190"/>
        <v>13.803589914053351</v>
      </c>
      <c r="FC66" s="193">
        <f t="shared" si="191"/>
        <v>5.6960419355848337</v>
      </c>
      <c r="FD66" s="193">
        <f t="shared" si="192"/>
        <v>4.2503957275711226</v>
      </c>
      <c r="FE66" s="193">
        <f t="shared" si="273"/>
        <v>3.9153026668522717</v>
      </c>
      <c r="FF66" s="193">
        <f t="shared" si="194"/>
        <v>4.1495746364838784</v>
      </c>
      <c r="FG66" s="72">
        <f t="shared" si="195"/>
        <v>58773.122871969972</v>
      </c>
      <c r="FK66" s="3">
        <f t="shared" si="196"/>
        <v>6.6123382477779664</v>
      </c>
      <c r="FL66" s="6">
        <f t="shared" si="197"/>
        <v>5.1211303579780409</v>
      </c>
      <c r="FM66" s="6">
        <f t="shared" si="198"/>
        <v>4.5579626837245995</v>
      </c>
      <c r="FN66" s="6">
        <f t="shared" si="199"/>
        <v>4.6013102000545754</v>
      </c>
      <c r="FO66" s="193">
        <f t="shared" si="200"/>
        <v>5.6964861521133745</v>
      </c>
      <c r="FP66" s="193">
        <f t="shared" si="201"/>
        <v>4.2503965217162145</v>
      </c>
      <c r="FQ66" s="193">
        <f t="shared" si="274"/>
        <v>3.9107511281817593</v>
      </c>
      <c r="FR66" s="193">
        <f t="shared" si="203"/>
        <v>3.9927684288331076</v>
      </c>
      <c r="FS66" s="205">
        <f t="shared" si="204"/>
        <v>57616.063636475126</v>
      </c>
      <c r="FW66" s="3">
        <f t="shared" si="205"/>
        <v>7.6041655056723689</v>
      </c>
      <c r="FX66" s="6">
        <f t="shared" si="206"/>
        <v>5.7868143681173008</v>
      </c>
      <c r="FY66" s="6">
        <f t="shared" si="207"/>
        <v>5.6517645763766451</v>
      </c>
      <c r="FZ66" s="6">
        <f t="shared" si="208"/>
        <v>5.4294120328609843</v>
      </c>
      <c r="GA66" s="193">
        <f t="shared" si="209"/>
        <v>5.6998109203224763</v>
      </c>
      <c r="GB66" s="193">
        <f t="shared" si="210"/>
        <v>4.2598434665012475</v>
      </c>
      <c r="GC66" s="193">
        <f t="shared" si="275"/>
        <v>3.9324185638664133</v>
      </c>
      <c r="GD66" s="193">
        <f t="shared" si="212"/>
        <v>4.007930200536026</v>
      </c>
      <c r="GE66" s="72">
        <f t="shared" si="213"/>
        <v>57859.209558321971</v>
      </c>
      <c r="GI66" s="3">
        <f t="shared" si="214"/>
        <v>7.2735496141213973</v>
      </c>
      <c r="GJ66" s="6">
        <f t="shared" si="215"/>
        <v>5.6331821282557808</v>
      </c>
      <c r="GK66" s="6">
        <f t="shared" si="216"/>
        <v>5.0136621242050889</v>
      </c>
      <c r="GL66" s="6">
        <f t="shared" si="217"/>
        <v>5.0613163018195619</v>
      </c>
      <c r="GM66" s="193">
        <f t="shared" si="218"/>
        <v>5.6987038692293934</v>
      </c>
      <c r="GN66" s="193">
        <f t="shared" si="219"/>
        <v>4.2576711280824338</v>
      </c>
      <c r="GO66" s="193">
        <f t="shared" si="276"/>
        <v>3.9198353296565602</v>
      </c>
      <c r="GP66" s="193">
        <f t="shared" si="221"/>
        <v>4.0012190759990967</v>
      </c>
      <c r="GQ66" s="72">
        <f t="shared" si="222"/>
        <v>57741.846316930416</v>
      </c>
      <c r="GU66" s="3">
        <f t="shared" si="223"/>
        <v>8.5960131803252864</v>
      </c>
      <c r="GV66" s="6">
        <f t="shared" si="224"/>
        <v>6.1452895944608512</v>
      </c>
      <c r="GW66" s="6">
        <f t="shared" si="225"/>
        <v>5.9252370558787408</v>
      </c>
      <c r="GX66" s="6">
        <f t="shared" si="226"/>
        <v>5.7514957975222289</v>
      </c>
      <c r="GY66" s="193">
        <f t="shared" si="227"/>
        <v>5.703124739168973</v>
      </c>
      <c r="GZ66" s="193">
        <f t="shared" si="228"/>
        <v>4.2648939792287051</v>
      </c>
      <c r="HA66" s="193">
        <f t="shared" si="277"/>
        <v>3.9377632823823654</v>
      </c>
      <c r="HB66" s="193">
        <f t="shared" si="230"/>
        <v>4.0137657140881018</v>
      </c>
      <c r="HC66" s="205">
        <f t="shared" si="231"/>
        <v>57942.878744356422</v>
      </c>
      <c r="HG66" s="3">
        <f t="shared" si="37"/>
        <v>7.6041655056723689</v>
      </c>
      <c r="HH66" s="6">
        <f t="shared" si="38"/>
        <v>0</v>
      </c>
      <c r="HI66" s="6">
        <f t="shared" si="39"/>
        <v>0</v>
      </c>
      <c r="HJ66" s="6">
        <f t="shared" si="40"/>
        <v>0</v>
      </c>
      <c r="HK66" s="193">
        <f t="shared" si="232"/>
        <v>5.6998109203224763</v>
      </c>
      <c r="HL66" s="193">
        <f t="shared" si="232"/>
        <v>4.1745731882913786</v>
      </c>
      <c r="HM66" s="193">
        <f t="shared" si="232"/>
        <v>3.8150380693314694</v>
      </c>
      <c r="HN66" s="193">
        <f t="shared" si="232"/>
        <v>3.9040600573940507</v>
      </c>
      <c r="HO66" s="212">
        <f t="shared" si="233"/>
        <v>56327.098839956328</v>
      </c>
      <c r="HS66" s="3">
        <f t="shared" si="41"/>
        <v>7.2735496141213973</v>
      </c>
      <c r="HT66" s="6">
        <f t="shared" si="42"/>
        <v>0</v>
      </c>
      <c r="HU66" s="6">
        <f t="shared" si="43"/>
        <v>0</v>
      </c>
      <c r="HV66" s="6">
        <f t="shared" si="44"/>
        <v>0</v>
      </c>
      <c r="HW66" s="193">
        <f t="shared" si="234"/>
        <v>5.6987038692293934</v>
      </c>
      <c r="HX66" s="193">
        <f t="shared" si="234"/>
        <v>4.1745731882913786</v>
      </c>
      <c r="HY66" s="193">
        <f t="shared" si="234"/>
        <v>3.8150380693314694</v>
      </c>
      <c r="HZ66" s="193">
        <f t="shared" si="234"/>
        <v>3.9040600573940507</v>
      </c>
      <c r="IA66" s="212">
        <f t="shared" si="235"/>
        <v>56326.459340595145</v>
      </c>
      <c r="IE66" s="3">
        <f t="shared" si="45"/>
        <v>8.5960131803252864</v>
      </c>
      <c r="IF66" s="6">
        <f t="shared" si="46"/>
        <v>0</v>
      </c>
      <c r="IG66" s="6">
        <f t="shared" si="47"/>
        <v>0</v>
      </c>
      <c r="IH66" s="6">
        <f t="shared" si="48"/>
        <v>0</v>
      </c>
      <c r="II66" s="193">
        <f t="shared" si="236"/>
        <v>5.703124739168973</v>
      </c>
      <c r="IJ66" s="193">
        <f t="shared" si="236"/>
        <v>4.1745731882913786</v>
      </c>
      <c r="IK66" s="193">
        <f t="shared" si="236"/>
        <v>3.8150380693314694</v>
      </c>
      <c r="IL66" s="193">
        <f t="shared" si="236"/>
        <v>3.9040600573940507</v>
      </c>
      <c r="IM66" s="205">
        <f t="shared" si="237"/>
        <v>56329.013144625111</v>
      </c>
      <c r="IQ66" s="3">
        <f t="shared" si="49"/>
        <v>0</v>
      </c>
      <c r="IR66" s="6">
        <f t="shared" si="50"/>
        <v>5.7868143681173008</v>
      </c>
      <c r="IS66" s="6">
        <f t="shared" si="51"/>
        <v>0</v>
      </c>
      <c r="IT66" s="6">
        <f t="shared" si="52"/>
        <v>0</v>
      </c>
      <c r="IU66" s="193">
        <f t="shared" si="238"/>
        <v>5.6740334309306508</v>
      </c>
      <c r="IV66" s="193">
        <f t="shared" si="238"/>
        <v>4.2598434665012475</v>
      </c>
      <c r="IW66" s="193">
        <f t="shared" si="238"/>
        <v>3.8150380693314694</v>
      </c>
      <c r="IX66" s="193">
        <f t="shared" si="238"/>
        <v>3.9040600573940507</v>
      </c>
      <c r="IY66" s="212">
        <f t="shared" si="239"/>
        <v>56524.719335187896</v>
      </c>
      <c r="JC66" s="3">
        <f t="shared" si="53"/>
        <v>0</v>
      </c>
      <c r="JD66" s="6">
        <f t="shared" si="54"/>
        <v>5.6331821282557808</v>
      </c>
      <c r="JE66" s="6">
        <f t="shared" si="55"/>
        <v>0</v>
      </c>
      <c r="JF66" s="6">
        <f t="shared" si="56"/>
        <v>0</v>
      </c>
      <c r="JG66" s="193">
        <f t="shared" si="240"/>
        <v>5.6740334309306508</v>
      </c>
      <c r="JH66" s="193">
        <f t="shared" si="240"/>
        <v>4.2576711280824338</v>
      </c>
      <c r="JI66" s="193">
        <f t="shared" si="240"/>
        <v>3.8150380693314694</v>
      </c>
      <c r="JJ66" s="193">
        <f t="shared" si="240"/>
        <v>3.9040600573940507</v>
      </c>
      <c r="JK66" s="212">
        <f t="shared" si="241"/>
        <v>56519.295525389491</v>
      </c>
      <c r="JO66" s="3">
        <f t="shared" si="57"/>
        <v>0</v>
      </c>
      <c r="JP66" s="6">
        <f t="shared" si="58"/>
        <v>6.1452895944608512</v>
      </c>
      <c r="JQ66" s="6">
        <f t="shared" si="59"/>
        <v>0</v>
      </c>
      <c r="JR66" s="6">
        <f t="shared" si="60"/>
        <v>0</v>
      </c>
      <c r="JS66" s="193">
        <f t="shared" si="242"/>
        <v>5.6740334309306508</v>
      </c>
      <c r="JT66" s="193">
        <f t="shared" si="242"/>
        <v>4.2648939792287051</v>
      </c>
      <c r="JU66" s="193">
        <f t="shared" si="242"/>
        <v>3.8150380693314694</v>
      </c>
      <c r="JV66" s="193">
        <f t="shared" si="242"/>
        <v>3.9040600573940507</v>
      </c>
      <c r="JW66" s="205">
        <f t="shared" si="243"/>
        <v>56537.331270115457</v>
      </c>
      <c r="KA66" s="3">
        <f t="shared" si="61"/>
        <v>0</v>
      </c>
      <c r="KB66" s="6">
        <f t="shared" si="62"/>
        <v>0</v>
      </c>
      <c r="KC66" s="6">
        <f t="shared" si="63"/>
        <v>5.6517645763766451</v>
      </c>
      <c r="KD66" s="6">
        <f t="shared" si="64"/>
        <v>0</v>
      </c>
      <c r="KE66" s="193">
        <f t="shared" si="244"/>
        <v>5.6740334309306508</v>
      </c>
      <c r="KF66" s="193">
        <f t="shared" si="244"/>
        <v>4.1745731882913786</v>
      </c>
      <c r="KG66" s="193">
        <f t="shared" si="244"/>
        <v>3.9324185638664133</v>
      </c>
      <c r="KH66" s="193">
        <f t="shared" si="244"/>
        <v>3.9040600573940507</v>
      </c>
      <c r="KI66" s="212">
        <f t="shared" si="245"/>
        <v>56887.099062068082</v>
      </c>
      <c r="KM66" s="3">
        <f t="shared" si="65"/>
        <v>0</v>
      </c>
      <c r="KN66" s="6">
        <f t="shared" si="66"/>
        <v>0</v>
      </c>
      <c r="KO66" s="6">
        <f t="shared" si="67"/>
        <v>5.0136621242050889</v>
      </c>
      <c r="KP66" s="6">
        <f t="shared" si="68"/>
        <v>0</v>
      </c>
      <c r="KQ66" s="193">
        <f t="shared" si="246"/>
        <v>5.6740334309306508</v>
      </c>
      <c r="KR66" s="193">
        <f t="shared" si="246"/>
        <v>4.1745731882913786</v>
      </c>
      <c r="KS66" s="193">
        <f t="shared" si="246"/>
        <v>3.9198353296565602</v>
      </c>
      <c r="KT66" s="193">
        <f t="shared" si="246"/>
        <v>3.9040600573940507</v>
      </c>
      <c r="KU66" s="212">
        <f t="shared" si="247"/>
        <v>56825.190938560125</v>
      </c>
      <c r="KY66" s="3">
        <f t="shared" si="69"/>
        <v>0</v>
      </c>
      <c r="KZ66" s="6">
        <f t="shared" si="70"/>
        <v>0</v>
      </c>
      <c r="LA66" s="6">
        <f t="shared" si="71"/>
        <v>5.9252370558787408</v>
      </c>
      <c r="LB66" s="6">
        <f t="shared" si="72"/>
        <v>0</v>
      </c>
      <c r="LC66" s="193">
        <f t="shared" si="248"/>
        <v>5.6740334309306508</v>
      </c>
      <c r="LD66" s="193">
        <f t="shared" si="248"/>
        <v>4.1745731882913786</v>
      </c>
      <c r="LE66" s="193">
        <f t="shared" si="248"/>
        <v>3.9377632823823654</v>
      </c>
      <c r="LF66" s="193">
        <f t="shared" si="248"/>
        <v>3.9040600573940507</v>
      </c>
      <c r="LG66" s="205">
        <f t="shared" si="249"/>
        <v>56913.414890772481</v>
      </c>
      <c r="LK66" s="3">
        <f t="shared" si="73"/>
        <v>0</v>
      </c>
      <c r="LL66" s="6">
        <f t="shared" si="74"/>
        <v>0</v>
      </c>
      <c r="LM66" s="6">
        <f t="shared" si="75"/>
        <v>0</v>
      </c>
      <c r="LN66" s="6">
        <f t="shared" si="76"/>
        <v>5.4294120328609843</v>
      </c>
      <c r="LO66" s="193">
        <f t="shared" si="250"/>
        <v>5.6740334309306508</v>
      </c>
      <c r="LP66" s="193">
        <f t="shared" si="250"/>
        <v>4.1745731882913786</v>
      </c>
      <c r="LQ66" s="193">
        <f t="shared" si="250"/>
        <v>3.8150380693314694</v>
      </c>
      <c r="LR66" s="193">
        <f t="shared" si="250"/>
        <v>4.007930200536026</v>
      </c>
      <c r="LS66" s="212">
        <f t="shared" si="251"/>
        <v>57044.086305860073</v>
      </c>
      <c r="LW66" s="3">
        <f t="shared" si="77"/>
        <v>0</v>
      </c>
      <c r="LX66" s="6">
        <f t="shared" si="78"/>
        <v>0</v>
      </c>
      <c r="LY66" s="6">
        <f t="shared" si="79"/>
        <v>0</v>
      </c>
      <c r="LZ66" s="6">
        <f t="shared" si="80"/>
        <v>5.0613163018195619</v>
      </c>
      <c r="MA66" s="193">
        <f t="shared" si="252"/>
        <v>5.6740334309306508</v>
      </c>
      <c r="MB66" s="193">
        <f t="shared" si="252"/>
        <v>4.1745731882913786</v>
      </c>
      <c r="MC66" s="193">
        <f t="shared" si="252"/>
        <v>3.8150380693314694</v>
      </c>
      <c r="MD66" s="193">
        <f t="shared" si="252"/>
        <v>4.0012190759990967</v>
      </c>
      <c r="ME66" s="212">
        <f t="shared" si="253"/>
        <v>56996.513140109826</v>
      </c>
      <c r="MI66" s="3">
        <f t="shared" si="81"/>
        <v>0</v>
      </c>
      <c r="MJ66" s="6">
        <f t="shared" si="82"/>
        <v>0</v>
      </c>
      <c r="MK66" s="6">
        <f t="shared" si="83"/>
        <v>0</v>
      </c>
      <c r="ML66" s="6">
        <f t="shared" si="84"/>
        <v>5.7514957975222289</v>
      </c>
      <c r="MM66" s="193">
        <f t="shared" si="254"/>
        <v>5.6740334309306508</v>
      </c>
      <c r="MN66" s="193">
        <f t="shared" si="254"/>
        <v>4.1745731882913786</v>
      </c>
      <c r="MO66" s="193">
        <f t="shared" si="254"/>
        <v>3.8150380693314694</v>
      </c>
      <c r="MP66" s="193">
        <f t="shared" si="254"/>
        <v>4.0137657140881018</v>
      </c>
      <c r="MQ66" s="205">
        <f t="shared" si="255"/>
        <v>57085.484799260747</v>
      </c>
      <c r="MT66" s="3">
        <f t="shared" si="85"/>
        <v>6.281701939468479</v>
      </c>
      <c r="MU66" s="6">
        <f t="shared" si="86"/>
        <v>5.1210746620507095</v>
      </c>
      <c r="MV66" s="6">
        <f t="shared" si="87"/>
        <v>5.241555857123501</v>
      </c>
      <c r="MW66" s="6">
        <f t="shared" si="88"/>
        <v>5.5214359656213396</v>
      </c>
      <c r="MX66" s="193">
        <f t="shared" si="256"/>
        <v>5.6953753435277781</v>
      </c>
      <c r="MY66" s="193">
        <f t="shared" si="256"/>
        <v>4.2503957275711226</v>
      </c>
      <c r="MZ66" s="193">
        <f t="shared" si="256"/>
        <v>3.9243475400975592</v>
      </c>
      <c r="NA66" s="193">
        <f t="shared" si="256"/>
        <v>4.0096009678350821</v>
      </c>
      <c r="NB66" s="212">
        <f t="shared" si="257"/>
        <v>57804.065804643877</v>
      </c>
      <c r="NF66" s="3">
        <f t="shared" si="89"/>
        <v>6.2817019394684781</v>
      </c>
      <c r="NG66" s="6">
        <f t="shared" si="90"/>
        <v>0</v>
      </c>
      <c r="NH66" s="6">
        <f t="shared" si="91"/>
        <v>0</v>
      </c>
      <c r="NI66" s="6">
        <f t="shared" si="92"/>
        <v>0</v>
      </c>
      <c r="NJ66" s="193">
        <f t="shared" si="258"/>
        <v>5.6953753435277781</v>
      </c>
      <c r="NK66" s="193">
        <f t="shared" si="258"/>
        <v>4.1745731882913786</v>
      </c>
      <c r="NL66" s="193">
        <f t="shared" si="258"/>
        <v>3.8150380693314694</v>
      </c>
      <c r="NM66" s="193">
        <f t="shared" si="258"/>
        <v>3.9040600573940507</v>
      </c>
      <c r="NN66" s="212">
        <f t="shared" si="259"/>
        <v>56324.536627488385</v>
      </c>
      <c r="NR66" s="3">
        <f t="shared" si="93"/>
        <v>0</v>
      </c>
      <c r="NS66" s="6">
        <f t="shared" si="94"/>
        <v>5.1210746620507095</v>
      </c>
      <c r="NT66" s="6">
        <f t="shared" si="95"/>
        <v>0</v>
      </c>
      <c r="NU66" s="6">
        <f t="shared" si="96"/>
        <v>0</v>
      </c>
      <c r="NV66" s="193">
        <f t="shared" si="260"/>
        <v>5.6740334309306508</v>
      </c>
      <c r="NW66" s="193">
        <f t="shared" si="260"/>
        <v>4.2503957275711226</v>
      </c>
      <c r="NX66" s="193">
        <f t="shared" si="260"/>
        <v>3.8150380693314694</v>
      </c>
      <c r="NY66" s="193">
        <f t="shared" si="260"/>
        <v>3.9040600573940507</v>
      </c>
      <c r="NZ66" s="212">
        <f t="shared" si="261"/>
        <v>56501.134379268879</v>
      </c>
      <c r="OD66" s="3">
        <f t="shared" si="97"/>
        <v>0</v>
      </c>
      <c r="OE66" s="6">
        <f t="shared" si="98"/>
        <v>0</v>
      </c>
      <c r="OF66" s="6">
        <f t="shared" si="99"/>
        <v>5.241555857123501</v>
      </c>
      <c r="OG66" s="6">
        <f t="shared" si="100"/>
        <v>0</v>
      </c>
      <c r="OH66" s="193">
        <f t="shared" si="262"/>
        <v>5.6740334309306508</v>
      </c>
      <c r="OI66" s="193">
        <f t="shared" si="262"/>
        <v>4.1745731882913786</v>
      </c>
      <c r="OJ66" s="193">
        <f t="shared" si="262"/>
        <v>3.9243475400975592</v>
      </c>
      <c r="OK66" s="193">
        <f t="shared" si="262"/>
        <v>3.9040600573940507</v>
      </c>
      <c r="OL66" s="212">
        <f t="shared" si="263"/>
        <v>56847.382764182774</v>
      </c>
      <c r="OP66" s="3">
        <f t="shared" si="101"/>
        <v>0</v>
      </c>
      <c r="OQ66" s="6">
        <f t="shared" si="102"/>
        <v>0</v>
      </c>
      <c r="OR66" s="6">
        <f t="shared" si="103"/>
        <v>0</v>
      </c>
      <c r="OS66" s="6">
        <f t="shared" si="104"/>
        <v>5.5214359656213396</v>
      </c>
      <c r="OT66" s="193">
        <f t="shared" si="264"/>
        <v>5.6740334309306508</v>
      </c>
      <c r="OU66" s="193">
        <f t="shared" si="264"/>
        <v>4.1745731882913786</v>
      </c>
      <c r="OV66" s="193">
        <f t="shared" si="264"/>
        <v>3.8150380693314694</v>
      </c>
      <c r="OW66" s="193">
        <f t="shared" si="264"/>
        <v>4.0096009678350821</v>
      </c>
      <c r="OX66" s="232">
        <f t="shared" si="265"/>
        <v>57055.936050257827</v>
      </c>
    </row>
    <row r="67" spans="2:414" x14ac:dyDescent="0.2">
      <c r="B67" s="81">
        <v>45360</v>
      </c>
      <c r="C67">
        <v>115</v>
      </c>
      <c r="D67">
        <v>11.134755381221998</v>
      </c>
      <c r="E67">
        <v>0</v>
      </c>
      <c r="F67">
        <v>0</v>
      </c>
      <c r="G67">
        <v>1</v>
      </c>
      <c r="H67">
        <v>0</v>
      </c>
      <c r="I67">
        <v>0</v>
      </c>
      <c r="J67">
        <v>0</v>
      </c>
      <c r="K67">
        <v>0</v>
      </c>
      <c r="L67">
        <v>0</v>
      </c>
      <c r="M67">
        <v>0</v>
      </c>
      <c r="N67">
        <v>0</v>
      </c>
      <c r="O67">
        <v>1</v>
      </c>
      <c r="P67">
        <v>0</v>
      </c>
      <c r="Q67">
        <v>0</v>
      </c>
      <c r="R67">
        <v>0</v>
      </c>
      <c r="S67">
        <v>0</v>
      </c>
      <c r="T67">
        <v>13225</v>
      </c>
      <c r="U67">
        <v>6.5803703004886636</v>
      </c>
      <c r="V67">
        <v>5.1135750252403884</v>
      </c>
      <c r="W67">
        <v>4.5578551812961123</v>
      </c>
      <c r="X67">
        <v>4.601196638017778</v>
      </c>
      <c r="Y67" s="3">
        <v>429.59946367036326</v>
      </c>
      <c r="Z67" s="3">
        <v>101.25160471785489</v>
      </c>
      <c r="AA67" s="3">
        <v>50.000206412858198</v>
      </c>
      <c r="AB67" s="3">
        <v>50.000000000000064</v>
      </c>
      <c r="AC67">
        <v>0</v>
      </c>
      <c r="AD67">
        <v>0</v>
      </c>
      <c r="AE67" s="6"/>
      <c r="AF67" s="1" t="s">
        <v>5</v>
      </c>
      <c r="AG67">
        <v>115</v>
      </c>
      <c r="AH67" s="189">
        <v>45360</v>
      </c>
      <c r="AI67">
        <f t="shared" si="105"/>
        <v>3</v>
      </c>
      <c r="AJ67">
        <v>115</v>
      </c>
      <c r="AK67">
        <v>0</v>
      </c>
      <c r="AL67">
        <v>0</v>
      </c>
      <c r="AM67">
        <v>1</v>
      </c>
      <c r="AN67">
        <v>0</v>
      </c>
      <c r="AO67">
        <v>0</v>
      </c>
      <c r="AP67">
        <v>0</v>
      </c>
      <c r="AQ67">
        <v>0</v>
      </c>
      <c r="AS67" s="37"/>
      <c r="AT67" s="37"/>
      <c r="AU67" s="6">
        <f t="shared" si="106"/>
        <v>0</v>
      </c>
      <c r="AV67" s="6">
        <f t="shared" si="107"/>
        <v>0</v>
      </c>
      <c r="AW67" s="6">
        <f t="shared" si="108"/>
        <v>0</v>
      </c>
      <c r="AX67" s="6">
        <f t="shared" si="109"/>
        <v>0</v>
      </c>
      <c r="AY67" s="193">
        <f t="shared" si="110"/>
        <v>5.6740334309306508</v>
      </c>
      <c r="AZ67" s="193">
        <f t="shared" si="111"/>
        <v>4.1745731882913786</v>
      </c>
      <c r="BA67" s="193">
        <f t="shared" si="112"/>
        <v>3.8150380693314694</v>
      </c>
      <c r="BB67" s="193">
        <f t="shared" si="113"/>
        <v>3.9040600573940507</v>
      </c>
      <c r="BC67" s="72">
        <f t="shared" si="114"/>
        <v>56312.210093717425</v>
      </c>
      <c r="BG67" s="3">
        <f t="shared" si="115"/>
        <v>6.4487628944788904</v>
      </c>
      <c r="BH67" s="6">
        <f t="shared" si="116"/>
        <v>0</v>
      </c>
      <c r="BI67" s="6">
        <f t="shared" si="117"/>
        <v>0</v>
      </c>
      <c r="BJ67" s="6">
        <f t="shared" si="118"/>
        <v>0</v>
      </c>
      <c r="BK67" s="193">
        <f t="shared" si="119"/>
        <v>5.6959367571685355</v>
      </c>
      <c r="BL67" s="193">
        <f t="shared" si="120"/>
        <v>4.1745731882913786</v>
      </c>
      <c r="BM67" s="193">
        <f t="shared" si="121"/>
        <v>3.8150380693314694</v>
      </c>
      <c r="BN67" s="193">
        <f t="shared" si="122"/>
        <v>3.9040600573940507</v>
      </c>
      <c r="BO67" s="72">
        <f t="shared" si="123"/>
        <v>56324.860921829473</v>
      </c>
      <c r="BS67" s="3">
        <f t="shared" si="124"/>
        <v>6.4487832125934741</v>
      </c>
      <c r="BT67" s="6">
        <f t="shared" si="125"/>
        <v>0</v>
      </c>
      <c r="BU67" s="6">
        <f t="shared" si="126"/>
        <v>0</v>
      </c>
      <c r="BV67" s="6">
        <f t="shared" si="127"/>
        <v>0</v>
      </c>
      <c r="BW67" s="193">
        <f t="shared" si="128"/>
        <v>5.6959368254290395</v>
      </c>
      <c r="BX67" s="193">
        <f t="shared" si="129"/>
        <v>4.1745731882913786</v>
      </c>
      <c r="BY67" s="193">
        <f t="shared" si="266"/>
        <v>3.8150380693314694</v>
      </c>
      <c r="BZ67" s="193">
        <f t="shared" si="131"/>
        <v>3.9040600573940507</v>
      </c>
      <c r="CA67" s="72">
        <f t="shared" si="132"/>
        <v>56324.860921829473</v>
      </c>
      <c r="CE67" s="3">
        <f t="shared" si="133"/>
        <v>0</v>
      </c>
      <c r="CF67" s="6">
        <f t="shared" si="134"/>
        <v>5.1135750252403884</v>
      </c>
      <c r="CG67" s="6">
        <f t="shared" si="135"/>
        <v>0</v>
      </c>
      <c r="CH67" s="6">
        <f t="shared" si="136"/>
        <v>0</v>
      </c>
      <c r="CI67" s="193">
        <f t="shared" si="137"/>
        <v>5.6740334309306508</v>
      </c>
      <c r="CJ67" s="193">
        <f t="shared" si="138"/>
        <v>4.2502887876047577</v>
      </c>
      <c r="CK67" s="193">
        <f t="shared" si="267"/>
        <v>3.8150380693314694</v>
      </c>
      <c r="CL67" s="193">
        <f t="shared" si="140"/>
        <v>3.9040600573940507</v>
      </c>
      <c r="CM67" s="72">
        <f t="shared" si="141"/>
        <v>56500.867474965824</v>
      </c>
      <c r="CQ67" s="3">
        <f t="shared" si="142"/>
        <v>0</v>
      </c>
      <c r="CR67" s="6">
        <f t="shared" si="143"/>
        <v>5.1136306396029596</v>
      </c>
      <c r="CS67" s="6">
        <f t="shared" si="144"/>
        <v>0</v>
      </c>
      <c r="CT67" s="6">
        <f t="shared" si="145"/>
        <v>0</v>
      </c>
      <c r="CU67" s="193">
        <f t="shared" si="146"/>
        <v>5.6740334309306508</v>
      </c>
      <c r="CV67" s="193">
        <f t="shared" si="147"/>
        <v>4.2502895806716587</v>
      </c>
      <c r="CW67" s="193">
        <f t="shared" si="268"/>
        <v>3.8150380693314694</v>
      </c>
      <c r="CX67" s="193">
        <f t="shared" si="149"/>
        <v>3.9040600573940507</v>
      </c>
      <c r="CY67" s="72">
        <f t="shared" si="150"/>
        <v>56500.869454323743</v>
      </c>
      <c r="DC67" s="3">
        <f t="shared" si="151"/>
        <v>0</v>
      </c>
      <c r="DD67" s="6">
        <f t="shared" si="152"/>
        <v>0</v>
      </c>
      <c r="DE67" s="6">
        <f t="shared" si="153"/>
        <v>4.7857479403609178</v>
      </c>
      <c r="DF67" s="6">
        <f t="shared" si="154"/>
        <v>0</v>
      </c>
      <c r="DG67" s="193">
        <f t="shared" si="155"/>
        <v>5.6740334309306508</v>
      </c>
      <c r="DH67" s="193">
        <f t="shared" si="156"/>
        <v>4.1745731882913786</v>
      </c>
      <c r="DI67" s="193">
        <f t="shared" si="269"/>
        <v>3.9153022591729183</v>
      </c>
      <c r="DJ67" s="193">
        <f t="shared" si="158"/>
        <v>3.9040600573940507</v>
      </c>
      <c r="DK67" s="72">
        <f t="shared" si="159"/>
        <v>56802.905242973822</v>
      </c>
      <c r="DO67" s="3">
        <f t="shared" si="160"/>
        <v>0</v>
      </c>
      <c r="DP67" s="6">
        <f t="shared" si="161"/>
        <v>0</v>
      </c>
      <c r="DQ67" s="6">
        <f t="shared" si="162"/>
        <v>4.5579432062762928</v>
      </c>
      <c r="DR67" s="6">
        <f t="shared" si="163"/>
        <v>0</v>
      </c>
      <c r="DS67" s="193">
        <f t="shared" si="164"/>
        <v>5.6740334309306508</v>
      </c>
      <c r="DT67" s="193">
        <f t="shared" si="165"/>
        <v>4.1745731882913786</v>
      </c>
      <c r="DU67" s="193">
        <f t="shared" si="270"/>
        <v>3.9107507381369437</v>
      </c>
      <c r="DV67" s="193">
        <f t="shared" si="167"/>
        <v>3.9040600573940507</v>
      </c>
      <c r="DW67" s="72">
        <f t="shared" si="168"/>
        <v>56780.537633338303</v>
      </c>
      <c r="EA67" s="3">
        <f t="shared" si="169"/>
        <v>0</v>
      </c>
      <c r="EB67" s="6">
        <f t="shared" si="170"/>
        <v>0</v>
      </c>
      <c r="EC67" s="6">
        <f t="shared" si="171"/>
        <v>0</v>
      </c>
      <c r="ED67" s="6">
        <f t="shared" si="172"/>
        <v>13.803589914053333</v>
      </c>
      <c r="EE67" s="193">
        <f t="shared" si="173"/>
        <v>5.6740334309306508</v>
      </c>
      <c r="EF67" s="193">
        <f t="shared" si="174"/>
        <v>4.1745731882913786</v>
      </c>
      <c r="EG67" s="193">
        <f t="shared" si="271"/>
        <v>3.8150380693314694</v>
      </c>
      <c r="EH67" s="193">
        <f t="shared" si="176"/>
        <v>4.1495746364838775</v>
      </c>
      <c r="EI67" s="72">
        <f t="shared" si="177"/>
        <v>58057.476754843105</v>
      </c>
      <c r="EM67" s="3">
        <f t="shared" si="178"/>
        <v>0</v>
      </c>
      <c r="EN67" s="6">
        <f t="shared" si="179"/>
        <v>0</v>
      </c>
      <c r="EO67" s="6">
        <f t="shared" si="180"/>
        <v>0</v>
      </c>
      <c r="EP67" s="6">
        <f t="shared" si="181"/>
        <v>4.60131020005457</v>
      </c>
      <c r="EQ67" s="193">
        <f t="shared" si="182"/>
        <v>5.6740334309306508</v>
      </c>
      <c r="ER67" s="193">
        <f t="shared" si="183"/>
        <v>4.1745731882913786</v>
      </c>
      <c r="ES67" s="193">
        <f t="shared" si="272"/>
        <v>3.8150380693314694</v>
      </c>
      <c r="ET67" s="193">
        <f t="shared" si="185"/>
        <v>3.9927684288331076</v>
      </c>
      <c r="EU67" s="72">
        <f t="shared" si="186"/>
        <v>56936.665444719103</v>
      </c>
      <c r="EY67" s="3">
        <f t="shared" si="187"/>
        <v>6.4487628944788904</v>
      </c>
      <c r="EZ67" s="6">
        <f t="shared" si="188"/>
        <v>5.1135750252403884</v>
      </c>
      <c r="FA67" s="6">
        <f t="shared" si="189"/>
        <v>4.7857479403609178</v>
      </c>
      <c r="FB67" s="6">
        <f t="shared" si="190"/>
        <v>13.803589914053333</v>
      </c>
      <c r="FC67" s="193">
        <f t="shared" si="191"/>
        <v>5.6959367571685355</v>
      </c>
      <c r="FD67" s="193">
        <f t="shared" si="192"/>
        <v>4.2502887876047577</v>
      </c>
      <c r="FE67" s="193">
        <f t="shared" si="273"/>
        <v>3.9153022591729183</v>
      </c>
      <c r="FF67" s="193">
        <f t="shared" si="194"/>
        <v>4.1495746364838775</v>
      </c>
      <c r="FG67" s="72">
        <f t="shared" si="195"/>
        <v>58772.779765903026</v>
      </c>
      <c r="FK67" s="3">
        <f t="shared" si="196"/>
        <v>6.5803906186032481</v>
      </c>
      <c r="FL67" s="6">
        <f t="shared" si="197"/>
        <v>5.1136306396029596</v>
      </c>
      <c r="FM67" s="6">
        <f t="shared" si="198"/>
        <v>4.5579432062762928</v>
      </c>
      <c r="FN67" s="6">
        <f t="shared" si="199"/>
        <v>4.60131020005457</v>
      </c>
      <c r="FO67" s="193">
        <f t="shared" si="200"/>
        <v>5.6963788744198585</v>
      </c>
      <c r="FP67" s="193">
        <f t="shared" si="201"/>
        <v>4.2502895806716587</v>
      </c>
      <c r="FQ67" s="193">
        <f t="shared" si="274"/>
        <v>3.9107507381369437</v>
      </c>
      <c r="FR67" s="193">
        <f t="shared" si="203"/>
        <v>3.9927684288331076</v>
      </c>
      <c r="FS67" s="205">
        <f t="shared" si="204"/>
        <v>57615.726129851108</v>
      </c>
      <c r="FW67" s="3">
        <f t="shared" si="205"/>
        <v>7.5674258455619627</v>
      </c>
      <c r="FX67" s="6">
        <f t="shared" si="206"/>
        <v>5.7783397785216382</v>
      </c>
      <c r="FY67" s="6">
        <f t="shared" si="207"/>
        <v>5.651740424807179</v>
      </c>
      <c r="FZ67" s="6">
        <f t="shared" si="208"/>
        <v>5.4294120328609781</v>
      </c>
      <c r="GA67" s="193">
        <f t="shared" si="209"/>
        <v>5.6996879598838097</v>
      </c>
      <c r="GB67" s="193">
        <f t="shared" si="210"/>
        <v>4.2597237598841167</v>
      </c>
      <c r="GC67" s="193">
        <f t="shared" si="275"/>
        <v>3.9324180905868209</v>
      </c>
      <c r="GD67" s="193">
        <f t="shared" si="212"/>
        <v>4.007930200536026</v>
      </c>
      <c r="GE67" s="72">
        <f t="shared" si="213"/>
        <v>57858.828278523841</v>
      </c>
      <c r="GI67" s="3">
        <f t="shared" si="214"/>
        <v>7.2384073305375303</v>
      </c>
      <c r="GJ67" s="6">
        <f t="shared" si="215"/>
        <v>5.624932527764428</v>
      </c>
      <c r="GK67" s="6">
        <f t="shared" si="216"/>
        <v>5.0136406994257241</v>
      </c>
      <c r="GL67" s="6">
        <f t="shared" si="217"/>
        <v>5.0613163018195566</v>
      </c>
      <c r="GM67" s="193">
        <f t="shared" si="218"/>
        <v>5.6985861249266616</v>
      </c>
      <c r="GN67" s="193">
        <f t="shared" si="219"/>
        <v>4.257554346273233</v>
      </c>
      <c r="GO67" s="193">
        <f t="shared" si="276"/>
        <v>3.9198349044953869</v>
      </c>
      <c r="GP67" s="193">
        <f t="shared" si="221"/>
        <v>4.0012190759990967</v>
      </c>
      <c r="GQ67" s="72">
        <f t="shared" si="222"/>
        <v>57741.476599885355</v>
      </c>
      <c r="GU67" s="3">
        <f t="shared" si="223"/>
        <v>8.5544813906352637</v>
      </c>
      <c r="GV67" s="6">
        <f t="shared" si="224"/>
        <v>6.1362900302884658</v>
      </c>
      <c r="GW67" s="6">
        <f t="shared" si="225"/>
        <v>5.9252117356849459</v>
      </c>
      <c r="GX67" s="6">
        <f t="shared" si="226"/>
        <v>5.7514957975222227</v>
      </c>
      <c r="GY67" s="193">
        <f t="shared" si="227"/>
        <v>5.7029861991873938</v>
      </c>
      <c r="GZ67" s="193">
        <f t="shared" si="228"/>
        <v>4.2647674971420075</v>
      </c>
      <c r="HA67" s="193">
        <f t="shared" si="277"/>
        <v>3.9377627888470119</v>
      </c>
      <c r="HB67" s="193">
        <f t="shared" si="230"/>
        <v>4.0137657140881018</v>
      </c>
      <c r="HC67" s="205">
        <f t="shared" si="231"/>
        <v>57942.470211934073</v>
      </c>
      <c r="HG67" s="3">
        <f t="shared" si="37"/>
        <v>7.5674258455619627</v>
      </c>
      <c r="HH67" s="6">
        <f t="shared" si="38"/>
        <v>0</v>
      </c>
      <c r="HI67" s="6">
        <f t="shared" si="39"/>
        <v>0</v>
      </c>
      <c r="HJ67" s="6">
        <f t="shared" si="40"/>
        <v>0</v>
      </c>
      <c r="HK67" s="193">
        <f t="shared" si="232"/>
        <v>5.6996879598838097</v>
      </c>
      <c r="HL67" s="193">
        <f t="shared" si="232"/>
        <v>4.1745731882913786</v>
      </c>
      <c r="HM67" s="193">
        <f t="shared" si="232"/>
        <v>3.8150380693314694</v>
      </c>
      <c r="HN67" s="193">
        <f t="shared" si="232"/>
        <v>3.9040600573940507</v>
      </c>
      <c r="HO67" s="212">
        <f t="shared" si="233"/>
        <v>56327.027810245774</v>
      </c>
      <c r="HS67" s="3">
        <f t="shared" si="41"/>
        <v>7.2384073305375303</v>
      </c>
      <c r="HT67" s="6">
        <f t="shared" si="42"/>
        <v>0</v>
      </c>
      <c r="HU67" s="6">
        <f t="shared" si="43"/>
        <v>0</v>
      </c>
      <c r="HV67" s="6">
        <f t="shared" si="44"/>
        <v>0</v>
      </c>
      <c r="HW67" s="193">
        <f t="shared" si="234"/>
        <v>5.6985861249266616</v>
      </c>
      <c r="HX67" s="193">
        <f t="shared" si="234"/>
        <v>4.1745731882913786</v>
      </c>
      <c r="HY67" s="193">
        <f t="shared" si="234"/>
        <v>3.8150380693314694</v>
      </c>
      <c r="HZ67" s="193">
        <f t="shared" si="234"/>
        <v>3.9040600573940507</v>
      </c>
      <c r="IA67" s="212">
        <f t="shared" si="235"/>
        <v>56326.391324824333</v>
      </c>
      <c r="IE67" s="3">
        <f t="shared" si="45"/>
        <v>8.5544813906352637</v>
      </c>
      <c r="IF67" s="6">
        <f t="shared" si="46"/>
        <v>0</v>
      </c>
      <c r="IG67" s="6">
        <f t="shared" si="47"/>
        <v>0</v>
      </c>
      <c r="IH67" s="6">
        <f t="shared" si="48"/>
        <v>0</v>
      </c>
      <c r="II67" s="193">
        <f t="shared" si="236"/>
        <v>5.7029861991873938</v>
      </c>
      <c r="IJ67" s="193">
        <f t="shared" si="236"/>
        <v>4.1745731882913786</v>
      </c>
      <c r="IK67" s="193">
        <f t="shared" si="236"/>
        <v>3.8150380693314694</v>
      </c>
      <c r="IL67" s="193">
        <f t="shared" si="236"/>
        <v>3.9040600573940507</v>
      </c>
      <c r="IM67" s="205">
        <f t="shared" si="237"/>
        <v>56328.933112473707</v>
      </c>
      <c r="IQ67" s="3">
        <f t="shared" si="49"/>
        <v>0</v>
      </c>
      <c r="IR67" s="6">
        <f t="shared" si="50"/>
        <v>5.7783397785216382</v>
      </c>
      <c r="IS67" s="6">
        <f t="shared" si="51"/>
        <v>0</v>
      </c>
      <c r="IT67" s="6">
        <f t="shared" si="52"/>
        <v>0</v>
      </c>
      <c r="IU67" s="193">
        <f t="shared" si="238"/>
        <v>5.6740334309306508</v>
      </c>
      <c r="IV67" s="193">
        <f t="shared" si="238"/>
        <v>4.2597237598841167</v>
      </c>
      <c r="IW67" s="193">
        <f t="shared" si="238"/>
        <v>3.8150380693314694</v>
      </c>
      <c r="IX67" s="193">
        <f t="shared" si="238"/>
        <v>3.9040600573940507</v>
      </c>
      <c r="IY67" s="212">
        <f t="shared" si="239"/>
        <v>56524.420442827242</v>
      </c>
      <c r="JC67" s="3">
        <f t="shared" si="53"/>
        <v>0</v>
      </c>
      <c r="JD67" s="6">
        <f t="shared" si="54"/>
        <v>5.624932527764428</v>
      </c>
      <c r="JE67" s="6">
        <f t="shared" si="55"/>
        <v>0</v>
      </c>
      <c r="JF67" s="6">
        <f t="shared" si="56"/>
        <v>0</v>
      </c>
      <c r="JG67" s="193">
        <f t="shared" si="240"/>
        <v>5.6740334309306508</v>
      </c>
      <c r="JH67" s="193">
        <f t="shared" si="240"/>
        <v>4.257554346273233</v>
      </c>
      <c r="JI67" s="193">
        <f t="shared" si="240"/>
        <v>3.8150380693314694</v>
      </c>
      <c r="JJ67" s="193">
        <f t="shared" si="240"/>
        <v>3.9040600573940507</v>
      </c>
      <c r="JK67" s="212">
        <f t="shared" si="241"/>
        <v>56519.003963866606</v>
      </c>
      <c r="JO67" s="3">
        <f t="shared" si="57"/>
        <v>0</v>
      </c>
      <c r="JP67" s="6">
        <f t="shared" si="58"/>
        <v>6.1362900302884658</v>
      </c>
      <c r="JQ67" s="6">
        <f t="shared" si="59"/>
        <v>0</v>
      </c>
      <c r="JR67" s="6">
        <f t="shared" si="60"/>
        <v>0</v>
      </c>
      <c r="JS67" s="193">
        <f t="shared" si="242"/>
        <v>5.6740334309306508</v>
      </c>
      <c r="JT67" s="193">
        <f t="shared" si="242"/>
        <v>4.2647674971420075</v>
      </c>
      <c r="JU67" s="193">
        <f t="shared" si="242"/>
        <v>3.8150380693314694</v>
      </c>
      <c r="JV67" s="193">
        <f t="shared" si="242"/>
        <v>3.9040600573940507</v>
      </c>
      <c r="JW67" s="205">
        <f t="shared" si="243"/>
        <v>56537.015389842789</v>
      </c>
      <c r="KA67" s="3">
        <f t="shared" si="61"/>
        <v>0</v>
      </c>
      <c r="KB67" s="6">
        <f t="shared" si="62"/>
        <v>0</v>
      </c>
      <c r="KC67" s="6">
        <f t="shared" si="63"/>
        <v>5.651740424807179</v>
      </c>
      <c r="KD67" s="6">
        <f t="shared" si="64"/>
        <v>0</v>
      </c>
      <c r="KE67" s="193">
        <f t="shared" si="244"/>
        <v>5.6740334309306508</v>
      </c>
      <c r="KF67" s="193">
        <f t="shared" si="244"/>
        <v>4.1745731882913786</v>
      </c>
      <c r="KG67" s="193">
        <f t="shared" si="244"/>
        <v>3.9324180905868209</v>
      </c>
      <c r="KH67" s="193">
        <f t="shared" si="244"/>
        <v>3.9040600573940507</v>
      </c>
      <c r="KI67" s="212">
        <f t="shared" si="245"/>
        <v>56887.096732316844</v>
      </c>
      <c r="KM67" s="3">
        <f t="shared" si="65"/>
        <v>0</v>
      </c>
      <c r="KN67" s="6">
        <f t="shared" si="66"/>
        <v>0</v>
      </c>
      <c r="KO67" s="6">
        <f t="shared" si="67"/>
        <v>5.0136406994257241</v>
      </c>
      <c r="KP67" s="6">
        <f t="shared" si="68"/>
        <v>0</v>
      </c>
      <c r="KQ67" s="193">
        <f t="shared" si="246"/>
        <v>5.6740334309306508</v>
      </c>
      <c r="KR67" s="193">
        <f t="shared" si="246"/>
        <v>4.1745731882913786</v>
      </c>
      <c r="KS67" s="193">
        <f t="shared" si="246"/>
        <v>3.9198349044953869</v>
      </c>
      <c r="KT67" s="193">
        <f t="shared" si="246"/>
        <v>3.9040600573940507</v>
      </c>
      <c r="KU67" s="212">
        <f t="shared" si="247"/>
        <v>56825.18884795269</v>
      </c>
      <c r="KY67" s="3">
        <f t="shared" si="69"/>
        <v>0</v>
      </c>
      <c r="KZ67" s="6">
        <f t="shared" si="70"/>
        <v>0</v>
      </c>
      <c r="LA67" s="6">
        <f t="shared" si="71"/>
        <v>5.9252117356849459</v>
      </c>
      <c r="LB67" s="6">
        <f t="shared" si="72"/>
        <v>0</v>
      </c>
      <c r="LC67" s="193">
        <f t="shared" si="248"/>
        <v>5.6740334309306508</v>
      </c>
      <c r="LD67" s="193">
        <f t="shared" si="248"/>
        <v>4.1745731882913786</v>
      </c>
      <c r="LE67" s="193">
        <f t="shared" si="248"/>
        <v>3.9377627888470119</v>
      </c>
      <c r="LF67" s="193">
        <f t="shared" si="248"/>
        <v>3.9040600573940507</v>
      </c>
      <c r="LG67" s="205">
        <f t="shared" si="249"/>
        <v>56913.412460186963</v>
      </c>
      <c r="LK67" s="3">
        <f t="shared" si="73"/>
        <v>0</v>
      </c>
      <c r="LL67" s="6">
        <f t="shared" si="74"/>
        <v>0</v>
      </c>
      <c r="LM67" s="6">
        <f t="shared" si="75"/>
        <v>0</v>
      </c>
      <c r="LN67" s="6">
        <f t="shared" si="76"/>
        <v>5.4294120328609781</v>
      </c>
      <c r="LO67" s="193">
        <f t="shared" si="250"/>
        <v>5.6740334309306508</v>
      </c>
      <c r="LP67" s="193">
        <f t="shared" si="250"/>
        <v>4.1745731882913786</v>
      </c>
      <c r="LQ67" s="193">
        <f t="shared" si="250"/>
        <v>3.8150380693314694</v>
      </c>
      <c r="LR67" s="193">
        <f t="shared" si="250"/>
        <v>4.007930200536026</v>
      </c>
      <c r="LS67" s="212">
        <f t="shared" si="251"/>
        <v>57044.086305860073</v>
      </c>
      <c r="LW67" s="3">
        <f t="shared" si="77"/>
        <v>0</v>
      </c>
      <c r="LX67" s="6">
        <f t="shared" si="78"/>
        <v>0</v>
      </c>
      <c r="LY67" s="6">
        <f t="shared" si="79"/>
        <v>0</v>
      </c>
      <c r="LZ67" s="6">
        <f t="shared" si="80"/>
        <v>5.0613163018195566</v>
      </c>
      <c r="MA67" s="193">
        <f t="shared" si="252"/>
        <v>5.6740334309306508</v>
      </c>
      <c r="MB67" s="193">
        <f t="shared" si="252"/>
        <v>4.1745731882913786</v>
      </c>
      <c r="MC67" s="193">
        <f t="shared" si="252"/>
        <v>3.8150380693314694</v>
      </c>
      <c r="MD67" s="193">
        <f t="shared" si="252"/>
        <v>4.0012190759990967</v>
      </c>
      <c r="ME67" s="212">
        <f t="shared" si="253"/>
        <v>56996.513140109826</v>
      </c>
      <c r="MI67" s="3">
        <f t="shared" si="81"/>
        <v>0</v>
      </c>
      <c r="MJ67" s="6">
        <f t="shared" si="82"/>
        <v>0</v>
      </c>
      <c r="MK67" s="6">
        <f t="shared" si="83"/>
        <v>0</v>
      </c>
      <c r="ML67" s="6">
        <f t="shared" si="84"/>
        <v>5.7514957975222227</v>
      </c>
      <c r="MM67" s="193">
        <f t="shared" si="254"/>
        <v>5.6740334309306508</v>
      </c>
      <c r="MN67" s="193">
        <f t="shared" si="254"/>
        <v>4.1745731882913786</v>
      </c>
      <c r="MO67" s="193">
        <f t="shared" si="254"/>
        <v>3.8150380693314694</v>
      </c>
      <c r="MP67" s="193">
        <f t="shared" si="254"/>
        <v>4.0137657140881018</v>
      </c>
      <c r="MQ67" s="205">
        <f t="shared" si="255"/>
        <v>57085.484799260747</v>
      </c>
      <c r="MT67" s="3">
        <f t="shared" si="85"/>
        <v>6.2513517854642302</v>
      </c>
      <c r="MU67" s="6">
        <f t="shared" si="86"/>
        <v>5.1135750252403884</v>
      </c>
      <c r="MV67" s="6">
        <f t="shared" si="87"/>
        <v>5.2415334584905287</v>
      </c>
      <c r="MW67" s="6">
        <f t="shared" si="88"/>
        <v>5.5214359656213334</v>
      </c>
      <c r="MX67" s="193">
        <f t="shared" si="256"/>
        <v>5.6952733170322087</v>
      </c>
      <c r="MY67" s="193">
        <f t="shared" si="256"/>
        <v>4.2502887876047577</v>
      </c>
      <c r="MZ67" s="193">
        <f t="shared" si="256"/>
        <v>3.9243470976119732</v>
      </c>
      <c r="NA67" s="193">
        <f t="shared" si="256"/>
        <v>4.0096009678350821</v>
      </c>
      <c r="NB67" s="212">
        <f t="shared" si="257"/>
        <v>57803.7300501278</v>
      </c>
      <c r="NF67" s="3">
        <f t="shared" si="89"/>
        <v>6.2513517854642293</v>
      </c>
      <c r="NG67" s="6">
        <f t="shared" si="90"/>
        <v>0</v>
      </c>
      <c r="NH67" s="6">
        <f t="shared" si="91"/>
        <v>0</v>
      </c>
      <c r="NI67" s="6">
        <f t="shared" si="92"/>
        <v>0</v>
      </c>
      <c r="NJ67" s="193">
        <f t="shared" si="258"/>
        <v>5.6952733170322087</v>
      </c>
      <c r="NK67" s="193">
        <f t="shared" si="258"/>
        <v>4.1745731882913786</v>
      </c>
      <c r="NL67" s="193">
        <f t="shared" si="258"/>
        <v>3.8150380693314694</v>
      </c>
      <c r="NM67" s="193">
        <f t="shared" si="258"/>
        <v>3.9040600573940507</v>
      </c>
      <c r="NN67" s="212">
        <f t="shared" si="259"/>
        <v>56324.477693219254</v>
      </c>
      <c r="NR67" s="3">
        <f t="shared" si="93"/>
        <v>0</v>
      </c>
      <c r="NS67" s="6">
        <f t="shared" si="94"/>
        <v>5.1135750252403884</v>
      </c>
      <c r="NT67" s="6">
        <f t="shared" si="95"/>
        <v>0</v>
      </c>
      <c r="NU67" s="6">
        <f t="shared" si="96"/>
        <v>0</v>
      </c>
      <c r="NV67" s="193">
        <f t="shared" si="260"/>
        <v>5.6740334309306508</v>
      </c>
      <c r="NW67" s="193">
        <f t="shared" si="260"/>
        <v>4.2502887876047577</v>
      </c>
      <c r="NX67" s="193">
        <f t="shared" si="260"/>
        <v>3.8150380693314694</v>
      </c>
      <c r="NY67" s="193">
        <f t="shared" si="260"/>
        <v>3.9040600573940507</v>
      </c>
      <c r="NZ67" s="212">
        <f t="shared" si="261"/>
        <v>56500.867474965824</v>
      </c>
      <c r="OD67" s="3">
        <f t="shared" si="97"/>
        <v>0</v>
      </c>
      <c r="OE67" s="6">
        <f t="shared" si="98"/>
        <v>0</v>
      </c>
      <c r="OF67" s="6">
        <f t="shared" si="99"/>
        <v>5.2415334584905287</v>
      </c>
      <c r="OG67" s="6">
        <f t="shared" si="100"/>
        <v>0</v>
      </c>
      <c r="OH67" s="193">
        <f t="shared" si="262"/>
        <v>5.6740334309306508</v>
      </c>
      <c r="OI67" s="193">
        <f t="shared" si="262"/>
        <v>4.1745731882913786</v>
      </c>
      <c r="OJ67" s="193">
        <f t="shared" si="262"/>
        <v>3.9243470976119732</v>
      </c>
      <c r="OK67" s="193">
        <f t="shared" si="262"/>
        <v>3.9040600573940507</v>
      </c>
      <c r="OL67" s="212">
        <f t="shared" si="263"/>
        <v>56847.380587537802</v>
      </c>
      <c r="OP67" s="3">
        <f t="shared" si="101"/>
        <v>0</v>
      </c>
      <c r="OQ67" s="6">
        <f t="shared" si="102"/>
        <v>0</v>
      </c>
      <c r="OR67" s="6">
        <f t="shared" si="103"/>
        <v>0</v>
      </c>
      <c r="OS67" s="6">
        <f t="shared" si="104"/>
        <v>5.5214359656213334</v>
      </c>
      <c r="OT67" s="193">
        <f t="shared" si="264"/>
        <v>5.6740334309306508</v>
      </c>
      <c r="OU67" s="193">
        <f t="shared" si="264"/>
        <v>4.1745731882913786</v>
      </c>
      <c r="OV67" s="193">
        <f t="shared" si="264"/>
        <v>3.8150380693314694</v>
      </c>
      <c r="OW67" s="193">
        <f t="shared" si="264"/>
        <v>4.0096009678350821</v>
      </c>
      <c r="OX67" s="232">
        <f t="shared" si="265"/>
        <v>57055.936050257827</v>
      </c>
    </row>
    <row r="68" spans="2:414" x14ac:dyDescent="0.2">
      <c r="B68" s="81">
        <v>45367</v>
      </c>
      <c r="C68">
        <v>116</v>
      </c>
      <c r="D68">
        <v>11.134508444838939</v>
      </c>
      <c r="E68">
        <v>0</v>
      </c>
      <c r="F68">
        <v>0</v>
      </c>
      <c r="G68">
        <v>1</v>
      </c>
      <c r="H68">
        <v>0</v>
      </c>
      <c r="I68">
        <v>0</v>
      </c>
      <c r="J68">
        <v>0</v>
      </c>
      <c r="K68">
        <v>0</v>
      </c>
      <c r="L68">
        <v>0</v>
      </c>
      <c r="M68">
        <v>0</v>
      </c>
      <c r="N68">
        <v>0</v>
      </c>
      <c r="O68">
        <v>1</v>
      </c>
      <c r="P68">
        <v>0</v>
      </c>
      <c r="Q68">
        <v>0</v>
      </c>
      <c r="R68">
        <v>0</v>
      </c>
      <c r="S68">
        <v>0</v>
      </c>
      <c r="T68">
        <v>13456</v>
      </c>
      <c r="U68">
        <v>6.5573837916247291</v>
      </c>
      <c r="V68">
        <v>5.1098040091279913</v>
      </c>
      <c r="W68">
        <v>4.5578532335680322</v>
      </c>
      <c r="X68">
        <v>4.6011966380177771</v>
      </c>
      <c r="Y68" s="3">
        <v>413.21962456925428</v>
      </c>
      <c r="Z68" s="3">
        <v>100.62580235892744</v>
      </c>
      <c r="AA68" s="3">
        <v>50.000020641285822</v>
      </c>
      <c r="AB68" s="3">
        <v>50.000000000000007</v>
      </c>
      <c r="AC68">
        <v>0</v>
      </c>
      <c r="AD68">
        <v>0</v>
      </c>
      <c r="AE68" s="6"/>
      <c r="AF68" s="1" t="s">
        <v>5</v>
      </c>
      <c r="AG68">
        <v>116</v>
      </c>
      <c r="AH68" s="189">
        <v>45367</v>
      </c>
      <c r="AI68">
        <f t="shared" si="105"/>
        <v>3</v>
      </c>
      <c r="AJ68">
        <v>116</v>
      </c>
      <c r="AK68">
        <v>0</v>
      </c>
      <c r="AL68">
        <v>0</v>
      </c>
      <c r="AM68">
        <v>1</v>
      </c>
      <c r="AN68">
        <v>0</v>
      </c>
      <c r="AO68">
        <v>0</v>
      </c>
      <c r="AP68">
        <v>0</v>
      </c>
      <c r="AQ68">
        <v>0</v>
      </c>
      <c r="AS68" s="37"/>
      <c r="AT68" s="37"/>
      <c r="AU68" s="6">
        <f t="shared" si="106"/>
        <v>0</v>
      </c>
      <c r="AV68" s="6">
        <f t="shared" si="107"/>
        <v>0</v>
      </c>
      <c r="AW68" s="6">
        <f t="shared" si="108"/>
        <v>0</v>
      </c>
      <c r="AX68" s="6">
        <f t="shared" si="109"/>
        <v>0</v>
      </c>
      <c r="AY68" s="193">
        <f t="shared" si="110"/>
        <v>5.6740334309306508</v>
      </c>
      <c r="AZ68" s="193">
        <f t="shared" si="111"/>
        <v>4.1745731882913786</v>
      </c>
      <c r="BA68" s="193">
        <f t="shared" si="112"/>
        <v>3.8150380693314694</v>
      </c>
      <c r="BB68" s="193">
        <f t="shared" si="113"/>
        <v>3.9040600573940507</v>
      </c>
      <c r="BC68" s="72">
        <f t="shared" si="114"/>
        <v>56312.210093717425</v>
      </c>
      <c r="BG68" s="3">
        <f t="shared" si="115"/>
        <v>6.4262361157922347</v>
      </c>
      <c r="BH68" s="6">
        <f t="shared" si="116"/>
        <v>0</v>
      </c>
      <c r="BI68" s="6">
        <f t="shared" si="117"/>
        <v>0</v>
      </c>
      <c r="BJ68" s="6">
        <f t="shared" si="118"/>
        <v>0</v>
      </c>
      <c r="BK68" s="193">
        <f t="shared" si="119"/>
        <v>5.6958610735960526</v>
      </c>
      <c r="BL68" s="193">
        <f t="shared" si="120"/>
        <v>4.1745731882913786</v>
      </c>
      <c r="BM68" s="193">
        <f t="shared" si="121"/>
        <v>3.8150380693314694</v>
      </c>
      <c r="BN68" s="193">
        <f t="shared" si="122"/>
        <v>3.9040600573940507</v>
      </c>
      <c r="BO68" s="72">
        <f t="shared" si="123"/>
        <v>56324.81720394735</v>
      </c>
      <c r="BS68" s="3">
        <f t="shared" si="124"/>
        <v>6.4262563629317064</v>
      </c>
      <c r="BT68" s="6">
        <f t="shared" si="125"/>
        <v>0</v>
      </c>
      <c r="BU68" s="6">
        <f t="shared" si="126"/>
        <v>0</v>
      </c>
      <c r="BV68" s="6">
        <f t="shared" si="127"/>
        <v>0</v>
      </c>
      <c r="BW68" s="193">
        <f t="shared" si="128"/>
        <v>5.6958611416232579</v>
      </c>
      <c r="BX68" s="193">
        <f t="shared" si="129"/>
        <v>4.1745731882913786</v>
      </c>
      <c r="BY68" s="193">
        <f t="shared" si="266"/>
        <v>3.8150380693314694</v>
      </c>
      <c r="BZ68" s="193">
        <f t="shared" si="131"/>
        <v>3.9040600573940507</v>
      </c>
      <c r="CA68" s="72">
        <f t="shared" si="132"/>
        <v>56324.81720394735</v>
      </c>
      <c r="CE68" s="3">
        <f t="shared" si="133"/>
        <v>0</v>
      </c>
      <c r="CF68" s="6">
        <f t="shared" si="134"/>
        <v>5.1098040091279913</v>
      </c>
      <c r="CG68" s="6">
        <f t="shared" si="135"/>
        <v>0</v>
      </c>
      <c r="CH68" s="6">
        <f t="shared" si="136"/>
        <v>0</v>
      </c>
      <c r="CI68" s="193">
        <f t="shared" si="137"/>
        <v>5.6740334309306508</v>
      </c>
      <c r="CJ68" s="193">
        <f t="shared" si="138"/>
        <v>4.2502350110347535</v>
      </c>
      <c r="CK68" s="193">
        <f t="shared" si="267"/>
        <v>3.8150380693314694</v>
      </c>
      <c r="CL68" s="193">
        <f t="shared" si="140"/>
        <v>3.9040600573940507</v>
      </c>
      <c r="CM68" s="72">
        <f t="shared" si="141"/>
        <v>56500.733258101158</v>
      </c>
      <c r="CQ68" s="3">
        <f t="shared" si="142"/>
        <v>0</v>
      </c>
      <c r="CR68" s="6">
        <f t="shared" si="143"/>
        <v>5.1098595824776396</v>
      </c>
      <c r="CS68" s="6">
        <f t="shared" si="144"/>
        <v>0</v>
      </c>
      <c r="CT68" s="6">
        <f t="shared" si="145"/>
        <v>0</v>
      </c>
      <c r="CU68" s="193">
        <f t="shared" si="146"/>
        <v>5.6740334309306508</v>
      </c>
      <c r="CV68" s="193">
        <f t="shared" si="147"/>
        <v>4.2502358035594243</v>
      </c>
      <c r="CW68" s="193">
        <f t="shared" si="268"/>
        <v>3.8150380693314694</v>
      </c>
      <c r="CX68" s="193">
        <f t="shared" si="149"/>
        <v>3.9040600573940507</v>
      </c>
      <c r="CY68" s="72">
        <f t="shared" si="150"/>
        <v>56500.735236101144</v>
      </c>
      <c r="DC68" s="3">
        <f t="shared" si="151"/>
        <v>0</v>
      </c>
      <c r="DD68" s="6">
        <f t="shared" si="152"/>
        <v>0</v>
      </c>
      <c r="DE68" s="6">
        <f t="shared" si="153"/>
        <v>4.7857458952464338</v>
      </c>
      <c r="DF68" s="6">
        <f t="shared" si="154"/>
        <v>0</v>
      </c>
      <c r="DG68" s="193">
        <f t="shared" si="155"/>
        <v>5.6740334309306508</v>
      </c>
      <c r="DH68" s="193">
        <f t="shared" si="156"/>
        <v>4.1745731882913786</v>
      </c>
      <c r="DI68" s="193">
        <f t="shared" si="269"/>
        <v>3.9153022184045372</v>
      </c>
      <c r="DJ68" s="193">
        <f t="shared" si="158"/>
        <v>3.9040600573940507</v>
      </c>
      <c r="DK68" s="72">
        <f t="shared" si="159"/>
        <v>56802.905042585626</v>
      </c>
      <c r="DO68" s="3">
        <f t="shared" si="160"/>
        <v>0</v>
      </c>
      <c r="DP68" s="6">
        <f t="shared" si="161"/>
        <v>0</v>
      </c>
      <c r="DQ68" s="6">
        <f t="shared" si="162"/>
        <v>4.5579412585105965</v>
      </c>
      <c r="DR68" s="6">
        <f t="shared" si="163"/>
        <v>0</v>
      </c>
      <c r="DS68" s="193">
        <f t="shared" si="164"/>
        <v>5.6740334309306508</v>
      </c>
      <c r="DT68" s="193">
        <f t="shared" si="165"/>
        <v>4.1745731882913786</v>
      </c>
      <c r="DU68" s="193">
        <f t="shared" si="270"/>
        <v>3.910750699132036</v>
      </c>
      <c r="DV68" s="193">
        <f t="shared" si="167"/>
        <v>3.9040600573940507</v>
      </c>
      <c r="DW68" s="72">
        <f t="shared" si="168"/>
        <v>56780.53744169361</v>
      </c>
      <c r="EA68" s="3">
        <f t="shared" si="169"/>
        <v>0</v>
      </c>
      <c r="EB68" s="6">
        <f t="shared" si="170"/>
        <v>0</v>
      </c>
      <c r="EC68" s="6">
        <f t="shared" si="171"/>
        <v>0</v>
      </c>
      <c r="ED68" s="6">
        <f t="shared" si="172"/>
        <v>13.803589914053331</v>
      </c>
      <c r="EE68" s="193">
        <f t="shared" si="173"/>
        <v>5.6740334309306508</v>
      </c>
      <c r="EF68" s="193">
        <f t="shared" si="174"/>
        <v>4.1745731882913786</v>
      </c>
      <c r="EG68" s="193">
        <f t="shared" si="271"/>
        <v>3.8150380693314694</v>
      </c>
      <c r="EH68" s="193">
        <f t="shared" si="176"/>
        <v>4.1495746364838775</v>
      </c>
      <c r="EI68" s="72">
        <f t="shared" si="177"/>
        <v>58057.476754843105</v>
      </c>
      <c r="EM68" s="3">
        <f t="shared" si="178"/>
        <v>0</v>
      </c>
      <c r="EN68" s="6">
        <f t="shared" si="179"/>
        <v>0</v>
      </c>
      <c r="EO68" s="6">
        <f t="shared" si="180"/>
        <v>0</v>
      </c>
      <c r="EP68" s="6">
        <f t="shared" si="181"/>
        <v>4.6013102000545691</v>
      </c>
      <c r="EQ68" s="193">
        <f t="shared" si="182"/>
        <v>5.6740334309306508</v>
      </c>
      <c r="ER68" s="193">
        <f t="shared" si="183"/>
        <v>4.1745731882913786</v>
      </c>
      <c r="ES68" s="193">
        <f t="shared" si="272"/>
        <v>3.8150380693314694</v>
      </c>
      <c r="ET68" s="193">
        <f t="shared" si="185"/>
        <v>3.9927684288331076</v>
      </c>
      <c r="EU68" s="72">
        <f t="shared" si="186"/>
        <v>56936.665444719103</v>
      </c>
      <c r="EY68" s="3">
        <f t="shared" si="187"/>
        <v>6.4262361157922347</v>
      </c>
      <c r="EZ68" s="6">
        <f t="shared" si="188"/>
        <v>5.1098040091279913</v>
      </c>
      <c r="FA68" s="6">
        <f t="shared" si="189"/>
        <v>4.7857458952464338</v>
      </c>
      <c r="FB68" s="6">
        <f t="shared" si="190"/>
        <v>13.803589914053331</v>
      </c>
      <c r="FC68" s="193">
        <f t="shared" si="191"/>
        <v>5.6958610735960526</v>
      </c>
      <c r="FD68" s="193">
        <f t="shared" si="192"/>
        <v>4.2502350110347535</v>
      </c>
      <c r="FE68" s="193">
        <f t="shared" si="273"/>
        <v>3.9153022184045372</v>
      </c>
      <c r="FF68" s="193">
        <f t="shared" si="194"/>
        <v>4.1495746364838775</v>
      </c>
      <c r="FG68" s="72">
        <f t="shared" si="195"/>
        <v>58772.594327027655</v>
      </c>
      <c r="FK68" s="3">
        <f t="shared" si="196"/>
        <v>6.5574040387642016</v>
      </c>
      <c r="FL68" s="6">
        <f t="shared" si="197"/>
        <v>5.1098595824776396</v>
      </c>
      <c r="FM68" s="6">
        <f t="shared" si="198"/>
        <v>4.5579412585105965</v>
      </c>
      <c r="FN68" s="6">
        <f t="shared" si="199"/>
        <v>4.6013102000545691</v>
      </c>
      <c r="FO68" s="193">
        <f t="shared" si="200"/>
        <v>5.6963016801243569</v>
      </c>
      <c r="FP68" s="193">
        <f t="shared" si="201"/>
        <v>4.2502358035594243</v>
      </c>
      <c r="FQ68" s="193">
        <f t="shared" si="274"/>
        <v>3.910750699132036</v>
      </c>
      <c r="FR68" s="193">
        <f t="shared" si="203"/>
        <v>3.9927684288331076</v>
      </c>
      <c r="FS68" s="205">
        <f t="shared" si="204"/>
        <v>57615.543456451996</v>
      </c>
      <c r="FW68" s="3">
        <f t="shared" si="205"/>
        <v>7.5409913603684382</v>
      </c>
      <c r="FX68" s="6">
        <f t="shared" si="206"/>
        <v>5.7740785303146298</v>
      </c>
      <c r="FY68" s="6">
        <f t="shared" si="207"/>
        <v>5.6517380096243599</v>
      </c>
      <c r="FZ68" s="6">
        <f t="shared" si="208"/>
        <v>5.4294120328609763</v>
      </c>
      <c r="GA68" s="193">
        <f t="shared" si="209"/>
        <v>5.6995994794912885</v>
      </c>
      <c r="GB68" s="193">
        <f t="shared" si="210"/>
        <v>4.2596635628104353</v>
      </c>
      <c r="GC68" s="193">
        <f t="shared" si="275"/>
        <v>3.9324180432583424</v>
      </c>
      <c r="GD68" s="193">
        <f t="shared" si="212"/>
        <v>4.007930200536026</v>
      </c>
      <c r="GE68" s="72">
        <f t="shared" si="213"/>
        <v>57858.621687687708</v>
      </c>
      <c r="GI68" s="3">
        <f t="shared" si="214"/>
        <v>7.2131221707872024</v>
      </c>
      <c r="GJ68" s="6">
        <f t="shared" si="215"/>
        <v>5.6207844100407911</v>
      </c>
      <c r="GK68" s="6">
        <f t="shared" si="216"/>
        <v>5.0136385569248354</v>
      </c>
      <c r="GL68" s="6">
        <f t="shared" si="217"/>
        <v>5.0613163018195548</v>
      </c>
      <c r="GM68" s="193">
        <f t="shared" si="218"/>
        <v>5.6985013983632973</v>
      </c>
      <c r="GN68" s="193">
        <f t="shared" si="219"/>
        <v>4.2574956201318503</v>
      </c>
      <c r="GO68" s="193">
        <f t="shared" si="276"/>
        <v>3.9198348619788037</v>
      </c>
      <c r="GP68" s="193">
        <f t="shared" si="221"/>
        <v>4.0012190759990967</v>
      </c>
      <c r="GQ68" s="72">
        <f t="shared" si="222"/>
        <v>57741.276426789344</v>
      </c>
      <c r="GU68" s="3">
        <f t="shared" si="223"/>
        <v>8.5245989291121482</v>
      </c>
      <c r="GV68" s="6">
        <f t="shared" si="224"/>
        <v>6.1317648109535892</v>
      </c>
      <c r="GW68" s="6">
        <f t="shared" si="225"/>
        <v>5.9252092036384418</v>
      </c>
      <c r="GX68" s="6">
        <f t="shared" si="226"/>
        <v>5.751495797522221</v>
      </c>
      <c r="GY68" s="193">
        <f t="shared" si="227"/>
        <v>5.7028865066660259</v>
      </c>
      <c r="GZ68" s="193">
        <f t="shared" si="228"/>
        <v>4.2647038925523768</v>
      </c>
      <c r="HA68" s="193">
        <f t="shared" si="277"/>
        <v>3.9377627394929346</v>
      </c>
      <c r="HB68" s="193">
        <f t="shared" si="230"/>
        <v>4.0137657140881018</v>
      </c>
      <c r="HC68" s="205">
        <f t="shared" si="231"/>
        <v>57942.247928201643</v>
      </c>
      <c r="HG68" s="3">
        <f t="shared" si="37"/>
        <v>7.5409913603684382</v>
      </c>
      <c r="HH68" s="6">
        <f t="shared" si="38"/>
        <v>0</v>
      </c>
      <c r="HI68" s="6">
        <f t="shared" si="39"/>
        <v>0</v>
      </c>
      <c r="HJ68" s="6">
        <f t="shared" si="40"/>
        <v>0</v>
      </c>
      <c r="HK68" s="193">
        <f t="shared" si="232"/>
        <v>5.6995994794912885</v>
      </c>
      <c r="HL68" s="193">
        <f t="shared" si="232"/>
        <v>4.1745731882913786</v>
      </c>
      <c r="HM68" s="193">
        <f t="shared" si="232"/>
        <v>3.8150380693314694</v>
      </c>
      <c r="HN68" s="193">
        <f t="shared" si="232"/>
        <v>3.9040600573940507</v>
      </c>
      <c r="HO68" s="212">
        <f t="shared" si="233"/>
        <v>56326.976698441613</v>
      </c>
      <c r="HS68" s="3">
        <f t="shared" si="41"/>
        <v>7.2131221707872024</v>
      </c>
      <c r="HT68" s="6">
        <f t="shared" si="42"/>
        <v>0</v>
      </c>
      <c r="HU68" s="6">
        <f t="shared" si="43"/>
        <v>0</v>
      </c>
      <c r="HV68" s="6">
        <f t="shared" si="44"/>
        <v>0</v>
      </c>
      <c r="HW68" s="193">
        <f t="shared" si="234"/>
        <v>5.6985013983632973</v>
      </c>
      <c r="HX68" s="193">
        <f t="shared" si="234"/>
        <v>4.1745731882913786</v>
      </c>
      <c r="HY68" s="193">
        <f t="shared" si="234"/>
        <v>3.8150380693314694</v>
      </c>
      <c r="HZ68" s="193">
        <f t="shared" si="234"/>
        <v>3.9040600573940507</v>
      </c>
      <c r="IA68" s="212">
        <f t="shared" si="235"/>
        <v>56326.342382018571</v>
      </c>
      <c r="IE68" s="3">
        <f t="shared" si="45"/>
        <v>8.5245989291121482</v>
      </c>
      <c r="IF68" s="6">
        <f t="shared" si="46"/>
        <v>0</v>
      </c>
      <c r="IG68" s="6">
        <f t="shared" si="47"/>
        <v>0</v>
      </c>
      <c r="IH68" s="6">
        <f t="shared" si="48"/>
        <v>0</v>
      </c>
      <c r="II68" s="193">
        <f t="shared" si="236"/>
        <v>5.7028865066660259</v>
      </c>
      <c r="IJ68" s="193">
        <f t="shared" si="236"/>
        <v>4.1745731882913786</v>
      </c>
      <c r="IK68" s="193">
        <f t="shared" si="236"/>
        <v>3.8150380693314694</v>
      </c>
      <c r="IL68" s="193">
        <f t="shared" si="236"/>
        <v>3.9040600573940507</v>
      </c>
      <c r="IM68" s="205">
        <f t="shared" si="237"/>
        <v>56328.875521898626</v>
      </c>
      <c r="IQ68" s="3">
        <f t="shared" si="49"/>
        <v>0</v>
      </c>
      <c r="IR68" s="6">
        <f t="shared" si="50"/>
        <v>5.7740785303146298</v>
      </c>
      <c r="IS68" s="6">
        <f t="shared" si="51"/>
        <v>0</v>
      </c>
      <c r="IT68" s="6">
        <f t="shared" si="52"/>
        <v>0</v>
      </c>
      <c r="IU68" s="193">
        <f t="shared" si="238"/>
        <v>5.6740334309306508</v>
      </c>
      <c r="IV68" s="193">
        <f t="shared" si="238"/>
        <v>4.2596635628104353</v>
      </c>
      <c r="IW68" s="193">
        <f t="shared" si="238"/>
        <v>3.8150380693314694</v>
      </c>
      <c r="IX68" s="193">
        <f t="shared" si="238"/>
        <v>3.9040600573940507</v>
      </c>
      <c r="IY68" s="212">
        <f t="shared" si="239"/>
        <v>56524.270138905849</v>
      </c>
      <c r="JC68" s="3">
        <f t="shared" si="53"/>
        <v>0</v>
      </c>
      <c r="JD68" s="6">
        <f t="shared" si="54"/>
        <v>5.6207844100407911</v>
      </c>
      <c r="JE68" s="6">
        <f t="shared" si="55"/>
        <v>0</v>
      </c>
      <c r="JF68" s="6">
        <f t="shared" si="56"/>
        <v>0</v>
      </c>
      <c r="JG68" s="193">
        <f t="shared" si="240"/>
        <v>5.6740334309306508</v>
      </c>
      <c r="JH68" s="193">
        <f t="shared" si="240"/>
        <v>4.2574956201318503</v>
      </c>
      <c r="JI68" s="193">
        <f t="shared" si="240"/>
        <v>3.8150380693314694</v>
      </c>
      <c r="JJ68" s="193">
        <f t="shared" si="240"/>
        <v>3.9040600573940507</v>
      </c>
      <c r="JK68" s="212">
        <f t="shared" si="241"/>
        <v>56518.857346709767</v>
      </c>
      <c r="JO68" s="3">
        <f t="shared" si="57"/>
        <v>0</v>
      </c>
      <c r="JP68" s="6">
        <f t="shared" si="58"/>
        <v>6.1317648109535892</v>
      </c>
      <c r="JQ68" s="6">
        <f t="shared" si="59"/>
        <v>0</v>
      </c>
      <c r="JR68" s="6">
        <f t="shared" si="60"/>
        <v>0</v>
      </c>
      <c r="JS68" s="193">
        <f t="shared" si="242"/>
        <v>5.6740334309306508</v>
      </c>
      <c r="JT68" s="193">
        <f t="shared" si="242"/>
        <v>4.2647038925523768</v>
      </c>
      <c r="JU68" s="193">
        <f t="shared" si="242"/>
        <v>3.8150380693314694</v>
      </c>
      <c r="JV68" s="193">
        <f t="shared" si="242"/>
        <v>3.9040600573940507</v>
      </c>
      <c r="JW68" s="205">
        <f t="shared" si="243"/>
        <v>56536.856542441565</v>
      </c>
      <c r="KA68" s="3">
        <f t="shared" si="61"/>
        <v>0</v>
      </c>
      <c r="KB68" s="6">
        <f t="shared" si="62"/>
        <v>0</v>
      </c>
      <c r="KC68" s="6">
        <f t="shared" si="63"/>
        <v>5.6517380096243599</v>
      </c>
      <c r="KD68" s="6">
        <f t="shared" si="64"/>
        <v>0</v>
      </c>
      <c r="KE68" s="193">
        <f t="shared" si="244"/>
        <v>5.6740334309306508</v>
      </c>
      <c r="KF68" s="193">
        <f t="shared" si="244"/>
        <v>4.1745731882913786</v>
      </c>
      <c r="KG68" s="193">
        <f t="shared" si="244"/>
        <v>3.9324180432583424</v>
      </c>
      <c r="KH68" s="193">
        <f t="shared" si="244"/>
        <v>3.9040600573940507</v>
      </c>
      <c r="KI68" s="212">
        <f t="shared" si="245"/>
        <v>56887.096499339132</v>
      </c>
      <c r="KM68" s="3">
        <f t="shared" si="65"/>
        <v>0</v>
      </c>
      <c r="KN68" s="6">
        <f t="shared" si="66"/>
        <v>0</v>
      </c>
      <c r="KO68" s="6">
        <f t="shared" si="67"/>
        <v>5.0136385569248354</v>
      </c>
      <c r="KP68" s="6">
        <f t="shared" si="68"/>
        <v>0</v>
      </c>
      <c r="KQ68" s="193">
        <f t="shared" si="246"/>
        <v>5.6740334309306508</v>
      </c>
      <c r="KR68" s="193">
        <f t="shared" si="246"/>
        <v>4.1745731882913786</v>
      </c>
      <c r="KS68" s="193">
        <f t="shared" si="246"/>
        <v>3.9198348619788037</v>
      </c>
      <c r="KT68" s="193">
        <f t="shared" si="246"/>
        <v>3.9040600573940507</v>
      </c>
      <c r="KU68" s="212">
        <f t="shared" si="247"/>
        <v>56825.188638889682</v>
      </c>
      <c r="KY68" s="3">
        <f t="shared" si="69"/>
        <v>0</v>
      </c>
      <c r="KZ68" s="6">
        <f t="shared" si="70"/>
        <v>0</v>
      </c>
      <c r="LA68" s="6">
        <f t="shared" si="71"/>
        <v>5.9252092036384418</v>
      </c>
      <c r="LB68" s="6">
        <f t="shared" si="72"/>
        <v>0</v>
      </c>
      <c r="LC68" s="193">
        <f t="shared" si="248"/>
        <v>5.6740334309306508</v>
      </c>
      <c r="LD68" s="193">
        <f t="shared" si="248"/>
        <v>4.1745731882913786</v>
      </c>
      <c r="LE68" s="193">
        <f t="shared" si="248"/>
        <v>3.9377627394929346</v>
      </c>
      <c r="LF68" s="193">
        <f t="shared" si="248"/>
        <v>3.9040600573940507</v>
      </c>
      <c r="LG68" s="205">
        <f t="shared" si="249"/>
        <v>56913.412217125777</v>
      </c>
      <c r="LK68" s="3">
        <f t="shared" si="73"/>
        <v>0</v>
      </c>
      <c r="LL68" s="6">
        <f t="shared" si="74"/>
        <v>0</v>
      </c>
      <c r="LM68" s="6">
        <f t="shared" si="75"/>
        <v>0</v>
      </c>
      <c r="LN68" s="6">
        <f t="shared" si="76"/>
        <v>5.4294120328609763</v>
      </c>
      <c r="LO68" s="193">
        <f t="shared" si="250"/>
        <v>5.6740334309306508</v>
      </c>
      <c r="LP68" s="193">
        <f t="shared" si="250"/>
        <v>4.1745731882913786</v>
      </c>
      <c r="LQ68" s="193">
        <f t="shared" si="250"/>
        <v>3.8150380693314694</v>
      </c>
      <c r="LR68" s="193">
        <f t="shared" si="250"/>
        <v>4.007930200536026</v>
      </c>
      <c r="LS68" s="212">
        <f t="shared" si="251"/>
        <v>57044.086305860073</v>
      </c>
      <c r="LW68" s="3">
        <f t="shared" si="77"/>
        <v>0</v>
      </c>
      <c r="LX68" s="6">
        <f t="shared" si="78"/>
        <v>0</v>
      </c>
      <c r="LY68" s="6">
        <f t="shared" si="79"/>
        <v>0</v>
      </c>
      <c r="LZ68" s="6">
        <f t="shared" si="80"/>
        <v>5.0613163018195548</v>
      </c>
      <c r="MA68" s="193">
        <f t="shared" si="252"/>
        <v>5.6740334309306508</v>
      </c>
      <c r="MB68" s="193">
        <f t="shared" si="252"/>
        <v>4.1745731882913786</v>
      </c>
      <c r="MC68" s="193">
        <f t="shared" si="252"/>
        <v>3.8150380693314694</v>
      </c>
      <c r="MD68" s="193">
        <f t="shared" si="252"/>
        <v>4.0012190759990967</v>
      </c>
      <c r="ME68" s="212">
        <f t="shared" si="253"/>
        <v>56996.513140109826</v>
      </c>
      <c r="MI68" s="3">
        <f t="shared" si="81"/>
        <v>0</v>
      </c>
      <c r="MJ68" s="6">
        <f t="shared" si="82"/>
        <v>0</v>
      </c>
      <c r="MK68" s="6">
        <f t="shared" si="83"/>
        <v>0</v>
      </c>
      <c r="ML68" s="6">
        <f t="shared" si="84"/>
        <v>5.751495797522221</v>
      </c>
      <c r="MM68" s="193">
        <f t="shared" si="254"/>
        <v>5.6740334309306508</v>
      </c>
      <c r="MN68" s="193">
        <f t="shared" si="254"/>
        <v>4.1745731882913786</v>
      </c>
      <c r="MO68" s="193">
        <f t="shared" si="254"/>
        <v>3.8150380693314694</v>
      </c>
      <c r="MP68" s="193">
        <f t="shared" si="254"/>
        <v>4.0137657140881018</v>
      </c>
      <c r="MQ68" s="205">
        <f t="shared" si="255"/>
        <v>57085.484799260747</v>
      </c>
      <c r="MT68" s="3">
        <f t="shared" si="85"/>
        <v>6.2295146020434924</v>
      </c>
      <c r="MU68" s="6">
        <f t="shared" si="86"/>
        <v>5.1098040091279913</v>
      </c>
      <c r="MV68" s="6">
        <f t="shared" si="87"/>
        <v>5.241531218603237</v>
      </c>
      <c r="MW68" s="6">
        <f t="shared" si="88"/>
        <v>5.5214359656213325</v>
      </c>
      <c r="MX68" s="193">
        <f t="shared" si="256"/>
        <v>5.6951999016964603</v>
      </c>
      <c r="MY68" s="193">
        <f t="shared" si="256"/>
        <v>4.2502350110347535</v>
      </c>
      <c r="MZ68" s="193">
        <f t="shared" si="256"/>
        <v>3.9243470533629301</v>
      </c>
      <c r="NA68" s="193">
        <f t="shared" si="256"/>
        <v>4.0096009678350821</v>
      </c>
      <c r="NB68" s="212">
        <f t="shared" si="257"/>
        <v>57803.548995994424</v>
      </c>
      <c r="NF68" s="3">
        <f t="shared" si="89"/>
        <v>6.2295146020434915</v>
      </c>
      <c r="NG68" s="6">
        <f t="shared" si="90"/>
        <v>0</v>
      </c>
      <c r="NH68" s="6">
        <f t="shared" si="91"/>
        <v>0</v>
      </c>
      <c r="NI68" s="6">
        <f t="shared" si="92"/>
        <v>0</v>
      </c>
      <c r="NJ68" s="193">
        <f t="shared" si="258"/>
        <v>5.6951999016964603</v>
      </c>
      <c r="NK68" s="193">
        <f t="shared" si="258"/>
        <v>4.1745731882913786</v>
      </c>
      <c r="NL68" s="193">
        <f t="shared" si="258"/>
        <v>3.8150380693314694</v>
      </c>
      <c r="NM68" s="193">
        <f t="shared" si="258"/>
        <v>3.9040600573940507</v>
      </c>
      <c r="NN68" s="212">
        <f t="shared" si="259"/>
        <v>56324.435285850093</v>
      </c>
      <c r="NR68" s="3">
        <f t="shared" si="93"/>
        <v>0</v>
      </c>
      <c r="NS68" s="6">
        <f t="shared" si="94"/>
        <v>5.1098040091279913</v>
      </c>
      <c r="NT68" s="6">
        <f t="shared" si="95"/>
        <v>0</v>
      </c>
      <c r="NU68" s="6">
        <f t="shared" si="96"/>
        <v>0</v>
      </c>
      <c r="NV68" s="193">
        <f t="shared" si="260"/>
        <v>5.6740334309306508</v>
      </c>
      <c r="NW68" s="193">
        <f t="shared" si="260"/>
        <v>4.2502350110347535</v>
      </c>
      <c r="NX68" s="193">
        <f t="shared" si="260"/>
        <v>3.8150380693314694</v>
      </c>
      <c r="NY68" s="193">
        <f t="shared" si="260"/>
        <v>3.9040600573940507</v>
      </c>
      <c r="NZ68" s="212">
        <f t="shared" si="261"/>
        <v>56500.733258101158</v>
      </c>
      <c r="OD68" s="3">
        <f t="shared" si="97"/>
        <v>0</v>
      </c>
      <c r="OE68" s="6">
        <f t="shared" si="98"/>
        <v>0</v>
      </c>
      <c r="OF68" s="6">
        <f t="shared" si="99"/>
        <v>5.241531218603237</v>
      </c>
      <c r="OG68" s="6">
        <f t="shared" si="100"/>
        <v>0</v>
      </c>
      <c r="OH68" s="193">
        <f t="shared" si="262"/>
        <v>5.6740334309306508</v>
      </c>
      <c r="OI68" s="193">
        <f t="shared" si="262"/>
        <v>4.1745731882913786</v>
      </c>
      <c r="OJ68" s="193">
        <f t="shared" si="262"/>
        <v>3.9243470533629301</v>
      </c>
      <c r="OK68" s="193">
        <f t="shared" si="262"/>
        <v>3.9040600573940507</v>
      </c>
      <c r="OL68" s="212">
        <f t="shared" si="263"/>
        <v>56847.380369870938</v>
      </c>
      <c r="OP68" s="3">
        <f t="shared" si="101"/>
        <v>0</v>
      </c>
      <c r="OQ68" s="6">
        <f t="shared" si="102"/>
        <v>0</v>
      </c>
      <c r="OR68" s="6">
        <f t="shared" si="103"/>
        <v>0</v>
      </c>
      <c r="OS68" s="6">
        <f t="shared" si="104"/>
        <v>5.5214359656213325</v>
      </c>
      <c r="OT68" s="193">
        <f t="shared" si="264"/>
        <v>5.6740334309306508</v>
      </c>
      <c r="OU68" s="193">
        <f t="shared" si="264"/>
        <v>4.1745731882913786</v>
      </c>
      <c r="OV68" s="193">
        <f t="shared" si="264"/>
        <v>3.8150380693314694</v>
      </c>
      <c r="OW68" s="193">
        <f t="shared" si="264"/>
        <v>4.0096009678350821</v>
      </c>
      <c r="OX68" s="232">
        <f t="shared" si="265"/>
        <v>57055.936050257827</v>
      </c>
    </row>
    <row r="69" spans="2:414" x14ac:dyDescent="0.2">
      <c r="B69" s="81">
        <v>45374</v>
      </c>
      <c r="C69">
        <v>117</v>
      </c>
      <c r="D69">
        <v>11.134412149907769</v>
      </c>
      <c r="E69">
        <v>0</v>
      </c>
      <c r="F69">
        <v>0</v>
      </c>
      <c r="G69">
        <v>1</v>
      </c>
      <c r="H69">
        <v>0</v>
      </c>
      <c r="I69">
        <v>0</v>
      </c>
      <c r="J69">
        <v>0</v>
      </c>
      <c r="K69">
        <v>0</v>
      </c>
      <c r="L69">
        <v>0</v>
      </c>
      <c r="M69">
        <v>0</v>
      </c>
      <c r="N69">
        <v>0</v>
      </c>
      <c r="O69">
        <v>1</v>
      </c>
      <c r="P69">
        <v>0</v>
      </c>
      <c r="Q69">
        <v>0</v>
      </c>
      <c r="R69">
        <v>0</v>
      </c>
      <c r="S69">
        <v>0</v>
      </c>
      <c r="T69">
        <v>13689</v>
      </c>
      <c r="U69">
        <v>6.5409729531907406</v>
      </c>
      <c r="V69">
        <v>5.107913154919502</v>
      </c>
      <c r="W69">
        <v>4.5578530387950158</v>
      </c>
      <c r="X69">
        <v>4.6011966380177771</v>
      </c>
      <c r="Y69" s="3">
        <v>401.75373719847795</v>
      </c>
      <c r="Z69" s="3">
        <v>100.31290117946372</v>
      </c>
      <c r="AA69" s="3">
        <v>50.00000206412858</v>
      </c>
      <c r="AB69" s="3">
        <v>50</v>
      </c>
      <c r="AC69">
        <v>0</v>
      </c>
      <c r="AD69">
        <v>0</v>
      </c>
      <c r="AE69" s="6"/>
      <c r="AF69" s="1" t="s">
        <v>5</v>
      </c>
      <c r="AG69">
        <v>117</v>
      </c>
      <c r="AH69" s="189">
        <v>45374</v>
      </c>
      <c r="AI69">
        <f t="shared" si="105"/>
        <v>3</v>
      </c>
      <c r="AJ69">
        <v>117</v>
      </c>
      <c r="AK69">
        <v>0</v>
      </c>
      <c r="AL69">
        <v>0</v>
      </c>
      <c r="AM69">
        <v>1</v>
      </c>
      <c r="AN69">
        <v>0</v>
      </c>
      <c r="AO69">
        <v>0</v>
      </c>
      <c r="AP69">
        <v>0</v>
      </c>
      <c r="AQ69">
        <v>0</v>
      </c>
      <c r="AS69" s="37"/>
      <c r="AT69" s="37"/>
      <c r="AU69" s="6">
        <f t="shared" si="106"/>
        <v>0</v>
      </c>
      <c r="AV69" s="6">
        <f t="shared" si="107"/>
        <v>0</v>
      </c>
      <c r="AW69" s="6">
        <f t="shared" si="108"/>
        <v>0</v>
      </c>
      <c r="AX69" s="6">
        <f t="shared" si="109"/>
        <v>0</v>
      </c>
      <c r="AY69" s="193">
        <f t="shared" si="110"/>
        <v>5.6740334309306508</v>
      </c>
      <c r="AZ69" s="193">
        <f t="shared" si="111"/>
        <v>4.1745731882913786</v>
      </c>
      <c r="BA69" s="193">
        <f t="shared" si="112"/>
        <v>3.8150380693314694</v>
      </c>
      <c r="BB69" s="193">
        <f t="shared" si="113"/>
        <v>3.9040600573940507</v>
      </c>
      <c r="BC69" s="72">
        <f t="shared" si="114"/>
        <v>56312.210093717425</v>
      </c>
      <c r="BG69" s="3">
        <f t="shared" si="115"/>
        <v>6.4101534941269254</v>
      </c>
      <c r="BH69" s="6">
        <f t="shared" si="116"/>
        <v>0</v>
      </c>
      <c r="BI69" s="6">
        <f t="shared" si="117"/>
        <v>0</v>
      </c>
      <c r="BJ69" s="6">
        <f t="shared" si="118"/>
        <v>0</v>
      </c>
      <c r="BK69" s="193">
        <f t="shared" si="119"/>
        <v>5.6958070370545135</v>
      </c>
      <c r="BL69" s="193">
        <f t="shared" si="120"/>
        <v>4.1745731882913786</v>
      </c>
      <c r="BM69" s="193">
        <f t="shared" si="121"/>
        <v>3.8150380693314694</v>
      </c>
      <c r="BN69" s="193">
        <f t="shared" si="122"/>
        <v>3.9040600573940507</v>
      </c>
      <c r="BO69" s="72">
        <f t="shared" si="123"/>
        <v>56324.785990283541</v>
      </c>
      <c r="BS69" s="3">
        <f t="shared" si="124"/>
        <v>6.4101736905948883</v>
      </c>
      <c r="BT69" s="6">
        <f t="shared" si="125"/>
        <v>0</v>
      </c>
      <c r="BU69" s="6">
        <f t="shared" si="126"/>
        <v>0</v>
      </c>
      <c r="BV69" s="6">
        <f t="shared" si="127"/>
        <v>0</v>
      </c>
      <c r="BW69" s="193">
        <f t="shared" si="128"/>
        <v>5.6958071049151364</v>
      </c>
      <c r="BX69" s="193">
        <f t="shared" si="129"/>
        <v>4.1745731882913786</v>
      </c>
      <c r="BY69" s="193">
        <f t="shared" si="266"/>
        <v>3.8150380693314694</v>
      </c>
      <c r="BZ69" s="193">
        <f t="shared" si="131"/>
        <v>3.9040600573940507</v>
      </c>
      <c r="CA69" s="72">
        <f t="shared" si="132"/>
        <v>56324.785990283541</v>
      </c>
      <c r="CE69" s="3">
        <f t="shared" si="133"/>
        <v>0</v>
      </c>
      <c r="CF69" s="6">
        <f t="shared" si="134"/>
        <v>5.107913154919502</v>
      </c>
      <c r="CG69" s="6">
        <f t="shared" si="135"/>
        <v>0</v>
      </c>
      <c r="CH69" s="6">
        <f t="shared" si="136"/>
        <v>0</v>
      </c>
      <c r="CI69" s="193">
        <f t="shared" si="137"/>
        <v>5.6740334309306508</v>
      </c>
      <c r="CJ69" s="193">
        <f t="shared" si="138"/>
        <v>4.250208045422343</v>
      </c>
      <c r="CK69" s="193">
        <f t="shared" si="267"/>
        <v>3.8150380693314694</v>
      </c>
      <c r="CL69" s="193">
        <f t="shared" si="140"/>
        <v>3.9040600573940507</v>
      </c>
      <c r="CM69" s="72">
        <f t="shared" si="141"/>
        <v>56500.665956793302</v>
      </c>
      <c r="CQ69" s="3">
        <f t="shared" si="142"/>
        <v>0</v>
      </c>
      <c r="CR69" s="6">
        <f t="shared" si="143"/>
        <v>5.1079687077045453</v>
      </c>
      <c r="CS69" s="6">
        <f t="shared" si="144"/>
        <v>0</v>
      </c>
      <c r="CT69" s="6">
        <f t="shared" si="145"/>
        <v>0</v>
      </c>
      <c r="CU69" s="193">
        <f t="shared" si="146"/>
        <v>5.6740334309306508</v>
      </c>
      <c r="CV69" s="193">
        <f t="shared" si="147"/>
        <v>4.2502088376751077</v>
      </c>
      <c r="CW69" s="193">
        <f t="shared" si="268"/>
        <v>3.8150380693314694</v>
      </c>
      <c r="CX69" s="193">
        <f t="shared" si="149"/>
        <v>3.9040600573940507</v>
      </c>
      <c r="CY69" s="72">
        <f t="shared" si="150"/>
        <v>56500.667934112265</v>
      </c>
      <c r="DC69" s="3">
        <f t="shared" si="151"/>
        <v>0</v>
      </c>
      <c r="DD69" s="6">
        <f t="shared" si="152"/>
        <v>0</v>
      </c>
      <c r="DE69" s="6">
        <f t="shared" si="153"/>
        <v>4.7857456907347666</v>
      </c>
      <c r="DF69" s="6">
        <f t="shared" si="154"/>
        <v>0</v>
      </c>
      <c r="DG69" s="193">
        <f t="shared" si="155"/>
        <v>5.6740334309306508</v>
      </c>
      <c r="DH69" s="193">
        <f t="shared" si="156"/>
        <v>4.1745731882913786</v>
      </c>
      <c r="DI69" s="193">
        <f t="shared" si="269"/>
        <v>3.9153022143276948</v>
      </c>
      <c r="DJ69" s="193">
        <f t="shared" si="158"/>
        <v>3.9040600573940507</v>
      </c>
      <c r="DK69" s="72">
        <f t="shared" si="159"/>
        <v>56802.905022546853</v>
      </c>
      <c r="DO69" s="3">
        <f t="shared" si="160"/>
        <v>0</v>
      </c>
      <c r="DP69" s="6">
        <f t="shared" si="161"/>
        <v>0</v>
      </c>
      <c r="DQ69" s="6">
        <f t="shared" si="162"/>
        <v>4.5579410637338178</v>
      </c>
      <c r="DR69" s="6">
        <f t="shared" si="163"/>
        <v>0</v>
      </c>
      <c r="DS69" s="193">
        <f t="shared" si="164"/>
        <v>5.6740334309306508</v>
      </c>
      <c r="DT69" s="193">
        <f t="shared" si="165"/>
        <v>4.1745731882913786</v>
      </c>
      <c r="DU69" s="193">
        <f t="shared" si="270"/>
        <v>3.910750695231541</v>
      </c>
      <c r="DV69" s="193">
        <f t="shared" si="167"/>
        <v>3.9040600573940507</v>
      </c>
      <c r="DW69" s="72">
        <f t="shared" si="168"/>
        <v>56780.537422529131</v>
      </c>
      <c r="EA69" s="3">
        <f t="shared" si="169"/>
        <v>0</v>
      </c>
      <c r="EB69" s="6">
        <f t="shared" si="170"/>
        <v>0</v>
      </c>
      <c r="EC69" s="6">
        <f t="shared" si="171"/>
        <v>0</v>
      </c>
      <c r="ED69" s="6">
        <f t="shared" si="172"/>
        <v>13.803589914053331</v>
      </c>
      <c r="EE69" s="193">
        <f t="shared" si="173"/>
        <v>5.6740334309306508</v>
      </c>
      <c r="EF69" s="193">
        <f t="shared" si="174"/>
        <v>4.1745731882913786</v>
      </c>
      <c r="EG69" s="193">
        <f t="shared" si="271"/>
        <v>3.8150380693314694</v>
      </c>
      <c r="EH69" s="193">
        <f t="shared" si="176"/>
        <v>4.1495746364838775</v>
      </c>
      <c r="EI69" s="72">
        <f t="shared" si="177"/>
        <v>58057.476754843105</v>
      </c>
      <c r="EM69" s="3">
        <f t="shared" si="178"/>
        <v>0</v>
      </c>
      <c r="EN69" s="6">
        <f t="shared" si="179"/>
        <v>0</v>
      </c>
      <c r="EO69" s="6">
        <f t="shared" si="180"/>
        <v>0</v>
      </c>
      <c r="EP69" s="6">
        <f t="shared" si="181"/>
        <v>4.6013102000545691</v>
      </c>
      <c r="EQ69" s="193">
        <f t="shared" si="182"/>
        <v>5.6740334309306508</v>
      </c>
      <c r="ER69" s="193">
        <f t="shared" si="183"/>
        <v>4.1745731882913786</v>
      </c>
      <c r="ES69" s="193">
        <f t="shared" si="272"/>
        <v>3.8150380693314694</v>
      </c>
      <c r="ET69" s="193">
        <f t="shared" si="185"/>
        <v>3.9927684288331076</v>
      </c>
      <c r="EU69" s="72">
        <f t="shared" si="186"/>
        <v>56936.665444719103</v>
      </c>
      <c r="EY69" s="3">
        <f t="shared" si="187"/>
        <v>6.4101534941269254</v>
      </c>
      <c r="EZ69" s="6">
        <f t="shared" si="188"/>
        <v>5.107913154919502</v>
      </c>
      <c r="FA69" s="6">
        <f t="shared" si="189"/>
        <v>4.7857456907347666</v>
      </c>
      <c r="FB69" s="6">
        <f t="shared" si="190"/>
        <v>13.803589914053331</v>
      </c>
      <c r="FC69" s="193">
        <f t="shared" si="191"/>
        <v>5.6958070370545135</v>
      </c>
      <c r="FD69" s="193">
        <f t="shared" si="192"/>
        <v>4.250208045422343</v>
      </c>
      <c r="FE69" s="193">
        <f t="shared" si="273"/>
        <v>3.9153022143276948</v>
      </c>
      <c r="FF69" s="193">
        <f t="shared" si="194"/>
        <v>4.1495746364838775</v>
      </c>
      <c r="FG69" s="72">
        <f t="shared" si="195"/>
        <v>58772.49172872457</v>
      </c>
      <c r="FK69" s="3">
        <f t="shared" si="196"/>
        <v>6.5409931496587035</v>
      </c>
      <c r="FL69" s="6">
        <f t="shared" si="197"/>
        <v>5.1079687077045453</v>
      </c>
      <c r="FM69" s="6">
        <f t="shared" si="198"/>
        <v>4.5579410637338178</v>
      </c>
      <c r="FN69" s="6">
        <f t="shared" si="199"/>
        <v>4.6013102000545691</v>
      </c>
      <c r="FO69" s="193">
        <f t="shared" si="200"/>
        <v>5.6962465648857474</v>
      </c>
      <c r="FP69" s="193">
        <f t="shared" si="201"/>
        <v>4.2502088376751077</v>
      </c>
      <c r="FQ69" s="193">
        <f t="shared" si="274"/>
        <v>3.910750695231541</v>
      </c>
      <c r="FR69" s="193">
        <f t="shared" si="203"/>
        <v>3.9927684288331076</v>
      </c>
      <c r="FS69" s="205">
        <f t="shared" si="204"/>
        <v>57615.442240803553</v>
      </c>
      <c r="FW69" s="3">
        <f t="shared" si="205"/>
        <v>7.522118896169351</v>
      </c>
      <c r="FX69" s="6">
        <f t="shared" si="206"/>
        <v>5.7719418650590368</v>
      </c>
      <c r="FY69" s="6">
        <f t="shared" si="207"/>
        <v>5.6517377681058196</v>
      </c>
      <c r="FZ69" s="6">
        <f t="shared" si="208"/>
        <v>5.4294120328609763</v>
      </c>
      <c r="GA69" s="193">
        <f t="shared" si="209"/>
        <v>5.6995363055859727</v>
      </c>
      <c r="GB69" s="193">
        <f t="shared" si="210"/>
        <v>4.2596333775683997</v>
      </c>
      <c r="GC69" s="193">
        <f t="shared" si="275"/>
        <v>3.9324180385254897</v>
      </c>
      <c r="GD69" s="193">
        <f t="shared" si="212"/>
        <v>4.007930200536026</v>
      </c>
      <c r="GE69" s="72">
        <f t="shared" si="213"/>
        <v>57858.50703105305</v>
      </c>
      <c r="GI69" s="3">
        <f t="shared" si="214"/>
        <v>7.1950702485098148</v>
      </c>
      <c r="GJ69" s="6">
        <f t="shared" si="215"/>
        <v>5.618704470411453</v>
      </c>
      <c r="GK69" s="6">
        <f t="shared" si="216"/>
        <v>5.0136383426745175</v>
      </c>
      <c r="GL69" s="6">
        <f t="shared" si="217"/>
        <v>5.0613163018195548</v>
      </c>
      <c r="GM69" s="193">
        <f t="shared" si="218"/>
        <v>5.6984409048401616</v>
      </c>
      <c r="GN69" s="193">
        <f t="shared" si="219"/>
        <v>4.257466172507149</v>
      </c>
      <c r="GO69" s="193">
        <f t="shared" si="276"/>
        <v>3.9198348577271411</v>
      </c>
      <c r="GP69" s="193">
        <f t="shared" si="221"/>
        <v>4.0012190759990967</v>
      </c>
      <c r="GQ69" s="72">
        <f t="shared" si="222"/>
        <v>57741.165473706104</v>
      </c>
      <c r="GU69" s="3">
        <f t="shared" si="223"/>
        <v>8.5032648391479633</v>
      </c>
      <c r="GV69" s="6">
        <f t="shared" si="224"/>
        <v>6.1294957859034023</v>
      </c>
      <c r="GW69" s="6">
        <f t="shared" si="225"/>
        <v>5.9252089504335208</v>
      </c>
      <c r="GX69" s="6">
        <f t="shared" si="226"/>
        <v>5.751495797522221</v>
      </c>
      <c r="GY69" s="193">
        <f t="shared" si="227"/>
        <v>5.7028153267554913</v>
      </c>
      <c r="GZ69" s="193">
        <f t="shared" si="228"/>
        <v>4.2646719985627435</v>
      </c>
      <c r="HA69" s="193">
        <f t="shared" si="277"/>
        <v>3.9377627345575212</v>
      </c>
      <c r="HB69" s="193">
        <f t="shared" si="230"/>
        <v>4.0137657140881018</v>
      </c>
      <c r="HC69" s="205">
        <f t="shared" si="231"/>
        <v>57942.123973925372</v>
      </c>
      <c r="HG69" s="3">
        <f t="shared" si="37"/>
        <v>7.522118896169351</v>
      </c>
      <c r="HH69" s="6">
        <f t="shared" si="38"/>
        <v>0</v>
      </c>
      <c r="HI69" s="6">
        <f t="shared" si="39"/>
        <v>0</v>
      </c>
      <c r="HJ69" s="6">
        <f t="shared" si="40"/>
        <v>0</v>
      </c>
      <c r="HK69" s="193">
        <f t="shared" si="232"/>
        <v>5.6995363055859727</v>
      </c>
      <c r="HL69" s="193">
        <f t="shared" si="232"/>
        <v>4.1745731882913786</v>
      </c>
      <c r="HM69" s="193">
        <f t="shared" si="232"/>
        <v>3.8150380693314694</v>
      </c>
      <c r="HN69" s="193">
        <f t="shared" si="232"/>
        <v>3.9040600573940507</v>
      </c>
      <c r="HO69" s="212">
        <f t="shared" si="233"/>
        <v>56326.940205274324</v>
      </c>
      <c r="HS69" s="3">
        <f t="shared" si="41"/>
        <v>7.1950702485098148</v>
      </c>
      <c r="HT69" s="6">
        <f t="shared" si="42"/>
        <v>0</v>
      </c>
      <c r="HU69" s="6">
        <f t="shared" si="43"/>
        <v>0</v>
      </c>
      <c r="HV69" s="6">
        <f t="shared" si="44"/>
        <v>0</v>
      </c>
      <c r="HW69" s="193">
        <f t="shared" si="234"/>
        <v>5.6984409048401616</v>
      </c>
      <c r="HX69" s="193">
        <f t="shared" si="234"/>
        <v>4.1745731882913786</v>
      </c>
      <c r="HY69" s="193">
        <f t="shared" si="234"/>
        <v>3.8150380693314694</v>
      </c>
      <c r="HZ69" s="193">
        <f t="shared" si="234"/>
        <v>3.9040600573940507</v>
      </c>
      <c r="IA69" s="212">
        <f t="shared" si="235"/>
        <v>56326.307437599346</v>
      </c>
      <c r="IE69" s="3">
        <f t="shared" si="45"/>
        <v>8.5032648391479633</v>
      </c>
      <c r="IF69" s="6">
        <f t="shared" si="46"/>
        <v>0</v>
      </c>
      <c r="IG69" s="6">
        <f t="shared" si="47"/>
        <v>0</v>
      </c>
      <c r="IH69" s="6">
        <f t="shared" si="48"/>
        <v>0</v>
      </c>
      <c r="II69" s="193">
        <f t="shared" si="236"/>
        <v>5.7028153267554913</v>
      </c>
      <c r="IJ69" s="193">
        <f t="shared" si="236"/>
        <v>4.1745731882913786</v>
      </c>
      <c r="IK69" s="193">
        <f t="shared" si="236"/>
        <v>3.8150380693314694</v>
      </c>
      <c r="IL69" s="193">
        <f t="shared" si="236"/>
        <v>3.9040600573940507</v>
      </c>
      <c r="IM69" s="205">
        <f t="shared" si="237"/>
        <v>56328.834402581553</v>
      </c>
      <c r="IQ69" s="3">
        <f t="shared" si="49"/>
        <v>0</v>
      </c>
      <c r="IR69" s="6">
        <f t="shared" si="50"/>
        <v>5.7719418650590368</v>
      </c>
      <c r="IS69" s="6">
        <f t="shared" si="51"/>
        <v>0</v>
      </c>
      <c r="IT69" s="6">
        <f t="shared" si="52"/>
        <v>0</v>
      </c>
      <c r="IU69" s="193">
        <f t="shared" si="238"/>
        <v>5.6740334309306508</v>
      </c>
      <c r="IV69" s="193">
        <f t="shared" si="238"/>
        <v>4.2596333775683997</v>
      </c>
      <c r="IW69" s="193">
        <f t="shared" si="238"/>
        <v>3.8150380693314694</v>
      </c>
      <c r="IX69" s="193">
        <f t="shared" si="238"/>
        <v>3.9040600573940507</v>
      </c>
      <c r="IY69" s="212">
        <f t="shared" si="239"/>
        <v>56524.194770604488</v>
      </c>
      <c r="JC69" s="3">
        <f t="shared" si="53"/>
        <v>0</v>
      </c>
      <c r="JD69" s="6">
        <f t="shared" si="54"/>
        <v>5.618704470411453</v>
      </c>
      <c r="JE69" s="6">
        <f t="shared" si="55"/>
        <v>0</v>
      </c>
      <c r="JF69" s="6">
        <f t="shared" si="56"/>
        <v>0</v>
      </c>
      <c r="JG69" s="193">
        <f t="shared" si="240"/>
        <v>5.6740334309306508</v>
      </c>
      <c r="JH69" s="193">
        <f t="shared" si="240"/>
        <v>4.257466172507149</v>
      </c>
      <c r="JI69" s="193">
        <f t="shared" si="240"/>
        <v>3.8150380693314694</v>
      </c>
      <c r="JJ69" s="193">
        <f t="shared" si="240"/>
        <v>3.9040600573940507</v>
      </c>
      <c r="JK69" s="212">
        <f t="shared" si="241"/>
        <v>56518.78382717487</v>
      </c>
      <c r="JO69" s="3">
        <f t="shared" si="57"/>
        <v>0</v>
      </c>
      <c r="JP69" s="6">
        <f t="shared" si="58"/>
        <v>6.1294957859034023</v>
      </c>
      <c r="JQ69" s="6">
        <f t="shared" si="59"/>
        <v>0</v>
      </c>
      <c r="JR69" s="6">
        <f t="shared" si="60"/>
        <v>0</v>
      </c>
      <c r="JS69" s="193">
        <f t="shared" si="242"/>
        <v>5.6740334309306508</v>
      </c>
      <c r="JT69" s="193">
        <f t="shared" si="242"/>
        <v>4.2646719985627435</v>
      </c>
      <c r="JU69" s="193">
        <f t="shared" si="242"/>
        <v>3.8150380693314694</v>
      </c>
      <c r="JV69" s="193">
        <f t="shared" si="242"/>
        <v>3.9040600573940507</v>
      </c>
      <c r="JW69" s="205">
        <f t="shared" si="243"/>
        <v>56536.776889908491</v>
      </c>
      <c r="KA69" s="3">
        <f t="shared" si="61"/>
        <v>0</v>
      </c>
      <c r="KB69" s="6">
        <f t="shared" si="62"/>
        <v>0</v>
      </c>
      <c r="KC69" s="6">
        <f t="shared" si="63"/>
        <v>5.6517377681058196</v>
      </c>
      <c r="KD69" s="6">
        <f t="shared" si="64"/>
        <v>0</v>
      </c>
      <c r="KE69" s="193">
        <f t="shared" si="244"/>
        <v>5.6740334309306508</v>
      </c>
      <c r="KF69" s="193">
        <f t="shared" si="244"/>
        <v>4.1745731882913786</v>
      </c>
      <c r="KG69" s="193">
        <f t="shared" si="244"/>
        <v>3.9324180385254897</v>
      </c>
      <c r="KH69" s="193">
        <f t="shared" si="244"/>
        <v>3.9040600573940507</v>
      </c>
      <c r="KI69" s="212">
        <f t="shared" si="245"/>
        <v>56887.096476041435</v>
      </c>
      <c r="KM69" s="3">
        <f t="shared" si="65"/>
        <v>0</v>
      </c>
      <c r="KN69" s="6">
        <f t="shared" si="66"/>
        <v>0</v>
      </c>
      <c r="KO69" s="6">
        <f t="shared" si="67"/>
        <v>5.0136383426745175</v>
      </c>
      <c r="KP69" s="6">
        <f t="shared" si="68"/>
        <v>0</v>
      </c>
      <c r="KQ69" s="193">
        <f t="shared" si="246"/>
        <v>5.6740334309306508</v>
      </c>
      <c r="KR69" s="193">
        <f t="shared" si="246"/>
        <v>4.1745731882913786</v>
      </c>
      <c r="KS69" s="193">
        <f t="shared" si="246"/>
        <v>3.9198348577271411</v>
      </c>
      <c r="KT69" s="193">
        <f t="shared" si="246"/>
        <v>3.9040600573940507</v>
      </c>
      <c r="KU69" s="212">
        <f t="shared" si="247"/>
        <v>56825.188617983418</v>
      </c>
      <c r="KY69" s="3">
        <f t="shared" si="69"/>
        <v>0</v>
      </c>
      <c r="KZ69" s="6">
        <f t="shared" si="70"/>
        <v>0</v>
      </c>
      <c r="LA69" s="6">
        <f t="shared" si="71"/>
        <v>5.9252089504335208</v>
      </c>
      <c r="LB69" s="6">
        <f t="shared" si="72"/>
        <v>0</v>
      </c>
      <c r="LC69" s="193">
        <f t="shared" si="248"/>
        <v>5.6740334309306508</v>
      </c>
      <c r="LD69" s="193">
        <f t="shared" si="248"/>
        <v>4.1745731882913786</v>
      </c>
      <c r="LE69" s="193">
        <f t="shared" si="248"/>
        <v>3.9377627345575212</v>
      </c>
      <c r="LF69" s="193">
        <f t="shared" si="248"/>
        <v>3.9040600573940507</v>
      </c>
      <c r="LG69" s="205">
        <f t="shared" si="249"/>
        <v>56913.412192819669</v>
      </c>
      <c r="LK69" s="3">
        <f t="shared" si="73"/>
        <v>0</v>
      </c>
      <c r="LL69" s="6">
        <f t="shared" si="74"/>
        <v>0</v>
      </c>
      <c r="LM69" s="6">
        <f t="shared" si="75"/>
        <v>0</v>
      </c>
      <c r="LN69" s="6">
        <f t="shared" si="76"/>
        <v>5.4294120328609763</v>
      </c>
      <c r="LO69" s="193">
        <f t="shared" si="250"/>
        <v>5.6740334309306508</v>
      </c>
      <c r="LP69" s="193">
        <f t="shared" si="250"/>
        <v>4.1745731882913786</v>
      </c>
      <c r="LQ69" s="193">
        <f t="shared" si="250"/>
        <v>3.8150380693314694</v>
      </c>
      <c r="LR69" s="193">
        <f t="shared" si="250"/>
        <v>4.007930200536026</v>
      </c>
      <c r="LS69" s="212">
        <f t="shared" si="251"/>
        <v>57044.086305860073</v>
      </c>
      <c r="LW69" s="3">
        <f t="shared" si="77"/>
        <v>0</v>
      </c>
      <c r="LX69" s="6">
        <f t="shared" si="78"/>
        <v>0</v>
      </c>
      <c r="LY69" s="6">
        <f t="shared" si="79"/>
        <v>0</v>
      </c>
      <c r="LZ69" s="6">
        <f t="shared" si="80"/>
        <v>5.0613163018195548</v>
      </c>
      <c r="MA69" s="193">
        <f t="shared" si="252"/>
        <v>5.6740334309306508</v>
      </c>
      <c r="MB69" s="193">
        <f t="shared" si="252"/>
        <v>4.1745731882913786</v>
      </c>
      <c r="MC69" s="193">
        <f t="shared" si="252"/>
        <v>3.8150380693314694</v>
      </c>
      <c r="MD69" s="193">
        <f t="shared" si="252"/>
        <v>4.0012190759990967</v>
      </c>
      <c r="ME69" s="212">
        <f t="shared" si="253"/>
        <v>56996.513140109826</v>
      </c>
      <c r="MI69" s="3">
        <f t="shared" si="81"/>
        <v>0</v>
      </c>
      <c r="MJ69" s="6">
        <f t="shared" si="82"/>
        <v>0</v>
      </c>
      <c r="MK69" s="6">
        <f t="shared" si="83"/>
        <v>0</v>
      </c>
      <c r="ML69" s="6">
        <f t="shared" si="84"/>
        <v>5.751495797522221</v>
      </c>
      <c r="MM69" s="193">
        <f t="shared" si="254"/>
        <v>5.6740334309306508</v>
      </c>
      <c r="MN69" s="193">
        <f t="shared" si="254"/>
        <v>4.1745731882913786</v>
      </c>
      <c r="MO69" s="193">
        <f t="shared" si="254"/>
        <v>3.8150380693314694</v>
      </c>
      <c r="MP69" s="193">
        <f t="shared" si="254"/>
        <v>4.0137657140881018</v>
      </c>
      <c r="MQ69" s="205">
        <f t="shared" si="255"/>
        <v>57085.484799260747</v>
      </c>
      <c r="MT69" s="3">
        <f t="shared" si="85"/>
        <v>6.2139243055312035</v>
      </c>
      <c r="MU69" s="6">
        <f t="shared" si="86"/>
        <v>5.107913154919502</v>
      </c>
      <c r="MV69" s="6">
        <f t="shared" si="87"/>
        <v>5.2415309946142674</v>
      </c>
      <c r="MW69" s="6">
        <f t="shared" si="88"/>
        <v>5.5214359656213325</v>
      </c>
      <c r="MX69" s="193">
        <f t="shared" si="256"/>
        <v>5.6951474847320123</v>
      </c>
      <c r="MY69" s="193">
        <f t="shared" si="256"/>
        <v>4.250208045422343</v>
      </c>
      <c r="MZ69" s="193">
        <f t="shared" si="256"/>
        <v>3.9243470489380208</v>
      </c>
      <c r="NA69" s="193">
        <f t="shared" si="256"/>
        <v>4.0096009678350821</v>
      </c>
      <c r="NB69" s="212">
        <f t="shared" si="257"/>
        <v>57803.449047688213</v>
      </c>
      <c r="NF69" s="3">
        <f t="shared" si="89"/>
        <v>6.2139243055312026</v>
      </c>
      <c r="NG69" s="6">
        <f t="shared" si="90"/>
        <v>0</v>
      </c>
      <c r="NH69" s="6">
        <f t="shared" si="91"/>
        <v>0</v>
      </c>
      <c r="NI69" s="6">
        <f t="shared" si="92"/>
        <v>0</v>
      </c>
      <c r="NJ69" s="193">
        <f t="shared" si="258"/>
        <v>5.6951474847320123</v>
      </c>
      <c r="NK69" s="193">
        <f t="shared" si="258"/>
        <v>4.1745731882913786</v>
      </c>
      <c r="NL69" s="193">
        <f t="shared" si="258"/>
        <v>3.8150380693314694</v>
      </c>
      <c r="NM69" s="193">
        <f t="shared" si="258"/>
        <v>3.9040600573940507</v>
      </c>
      <c r="NN69" s="212">
        <f t="shared" si="259"/>
        <v>56324.405007923808</v>
      </c>
      <c r="NR69" s="3">
        <f t="shared" si="93"/>
        <v>0</v>
      </c>
      <c r="NS69" s="6">
        <f t="shared" si="94"/>
        <v>5.107913154919502</v>
      </c>
      <c r="NT69" s="6">
        <f t="shared" si="95"/>
        <v>0</v>
      </c>
      <c r="NU69" s="6">
        <f t="shared" si="96"/>
        <v>0</v>
      </c>
      <c r="NV69" s="193">
        <f t="shared" si="260"/>
        <v>5.6740334309306508</v>
      </c>
      <c r="NW69" s="193">
        <f t="shared" si="260"/>
        <v>4.250208045422343</v>
      </c>
      <c r="NX69" s="193">
        <f t="shared" si="260"/>
        <v>3.8150380693314694</v>
      </c>
      <c r="NY69" s="193">
        <f t="shared" si="260"/>
        <v>3.9040600573940507</v>
      </c>
      <c r="NZ69" s="212">
        <f t="shared" si="261"/>
        <v>56500.665956793302</v>
      </c>
      <c r="OD69" s="3">
        <f t="shared" si="97"/>
        <v>0</v>
      </c>
      <c r="OE69" s="6">
        <f t="shared" si="98"/>
        <v>0</v>
      </c>
      <c r="OF69" s="6">
        <f t="shared" si="99"/>
        <v>5.2415309946142674</v>
      </c>
      <c r="OG69" s="6">
        <f t="shared" si="100"/>
        <v>0</v>
      </c>
      <c r="OH69" s="193">
        <f t="shared" si="262"/>
        <v>5.6740334309306508</v>
      </c>
      <c r="OI69" s="193">
        <f t="shared" si="262"/>
        <v>4.1745731882913786</v>
      </c>
      <c r="OJ69" s="193">
        <f t="shared" si="262"/>
        <v>3.9243470489380208</v>
      </c>
      <c r="OK69" s="193">
        <f t="shared" si="262"/>
        <v>3.9040600573940507</v>
      </c>
      <c r="OL69" s="212">
        <f t="shared" si="263"/>
        <v>56847.380348104234</v>
      </c>
      <c r="OP69" s="3">
        <f t="shared" si="101"/>
        <v>0</v>
      </c>
      <c r="OQ69" s="6">
        <f t="shared" si="102"/>
        <v>0</v>
      </c>
      <c r="OR69" s="6">
        <f t="shared" si="103"/>
        <v>0</v>
      </c>
      <c r="OS69" s="6">
        <f t="shared" si="104"/>
        <v>5.5214359656213325</v>
      </c>
      <c r="OT69" s="193">
        <f t="shared" si="264"/>
        <v>5.6740334309306508</v>
      </c>
      <c r="OU69" s="193">
        <f t="shared" si="264"/>
        <v>4.1745731882913786</v>
      </c>
      <c r="OV69" s="193">
        <f t="shared" si="264"/>
        <v>3.8150380693314694</v>
      </c>
      <c r="OW69" s="193">
        <f t="shared" si="264"/>
        <v>4.0096009678350821</v>
      </c>
      <c r="OX69" s="232">
        <f t="shared" si="265"/>
        <v>57055.936050257827</v>
      </c>
    </row>
    <row r="70" spans="2:414" x14ac:dyDescent="0.2">
      <c r="B70" s="81">
        <v>45381</v>
      </c>
      <c r="C70">
        <v>118</v>
      </c>
      <c r="D70">
        <v>11.134406398670837</v>
      </c>
      <c r="E70">
        <v>0</v>
      </c>
      <c r="F70">
        <v>0</v>
      </c>
      <c r="G70">
        <v>1</v>
      </c>
      <c r="H70">
        <v>0</v>
      </c>
      <c r="I70">
        <v>0</v>
      </c>
      <c r="J70">
        <v>0</v>
      </c>
      <c r="K70">
        <v>0</v>
      </c>
      <c r="L70">
        <v>0</v>
      </c>
      <c r="M70">
        <v>0</v>
      </c>
      <c r="N70">
        <v>0</v>
      </c>
      <c r="O70">
        <v>1</v>
      </c>
      <c r="P70">
        <v>0</v>
      </c>
      <c r="Q70">
        <v>0</v>
      </c>
      <c r="R70">
        <v>0</v>
      </c>
      <c r="S70">
        <v>0</v>
      </c>
      <c r="T70">
        <v>13924</v>
      </c>
      <c r="U70">
        <v>6.5293229900055874</v>
      </c>
      <c r="V70">
        <v>5.1069663853743368</v>
      </c>
      <c r="W70">
        <v>4.5578530193177116</v>
      </c>
      <c r="X70">
        <v>4.6011966380177771</v>
      </c>
      <c r="Y70" s="3">
        <v>393.72761603893451</v>
      </c>
      <c r="Z70" s="3">
        <v>100.15645058973186</v>
      </c>
      <c r="AA70" s="3">
        <v>50.000000206412857</v>
      </c>
      <c r="AB70" s="3">
        <v>50</v>
      </c>
      <c r="AC70">
        <v>0</v>
      </c>
      <c r="AD70">
        <v>0</v>
      </c>
      <c r="AE70" s="6"/>
      <c r="AF70" s="1" t="s">
        <v>5</v>
      </c>
      <c r="AG70">
        <v>118</v>
      </c>
      <c r="AH70" s="189">
        <v>45381</v>
      </c>
      <c r="AI70">
        <f t="shared" si="105"/>
        <v>3</v>
      </c>
      <c r="AJ70">
        <v>118</v>
      </c>
      <c r="AK70">
        <v>0</v>
      </c>
      <c r="AL70">
        <v>0</v>
      </c>
      <c r="AM70">
        <v>1</v>
      </c>
      <c r="AN70">
        <v>0</v>
      </c>
      <c r="AO70">
        <v>0</v>
      </c>
      <c r="AP70">
        <v>0</v>
      </c>
      <c r="AQ70">
        <v>0</v>
      </c>
      <c r="AS70" s="37"/>
      <c r="AT70" s="37"/>
      <c r="AU70" s="6">
        <f t="shared" si="106"/>
        <v>0</v>
      </c>
      <c r="AV70" s="6">
        <f t="shared" si="107"/>
        <v>0</v>
      </c>
      <c r="AW70" s="6">
        <f t="shared" si="108"/>
        <v>0</v>
      </c>
      <c r="AX70" s="6">
        <f t="shared" si="109"/>
        <v>0</v>
      </c>
      <c r="AY70" s="193">
        <f t="shared" si="110"/>
        <v>5.6740334309306508</v>
      </c>
      <c r="AZ70" s="193">
        <f t="shared" si="111"/>
        <v>4.1745731882913786</v>
      </c>
      <c r="BA70" s="193">
        <f t="shared" si="112"/>
        <v>3.8150380693314694</v>
      </c>
      <c r="BB70" s="193">
        <f t="shared" si="113"/>
        <v>3.9040600573940507</v>
      </c>
      <c r="BC70" s="72">
        <f t="shared" si="114"/>
        <v>56312.210093717425</v>
      </c>
      <c r="BG70" s="3">
        <f t="shared" si="115"/>
        <v>6.3987365302054755</v>
      </c>
      <c r="BH70" s="6">
        <f t="shared" si="116"/>
        <v>0</v>
      </c>
      <c r="BI70" s="6">
        <f t="shared" si="117"/>
        <v>0</v>
      </c>
      <c r="BJ70" s="6">
        <f t="shared" si="118"/>
        <v>0</v>
      </c>
      <c r="BK70" s="193">
        <f t="shared" si="119"/>
        <v>5.6957686750411183</v>
      </c>
      <c r="BL70" s="193">
        <f t="shared" si="120"/>
        <v>4.1745731882913786</v>
      </c>
      <c r="BM70" s="193">
        <f t="shared" si="121"/>
        <v>3.8150380693314694</v>
      </c>
      <c r="BN70" s="193">
        <f t="shared" si="122"/>
        <v>3.9040600573940507</v>
      </c>
      <c r="BO70" s="72">
        <f t="shared" si="123"/>
        <v>56324.763830863492</v>
      </c>
      <c r="BS70" s="3">
        <f t="shared" si="124"/>
        <v>6.3987566907020144</v>
      </c>
      <c r="BT70" s="6">
        <f t="shared" si="125"/>
        <v>0</v>
      </c>
      <c r="BU70" s="6">
        <f t="shared" si="126"/>
        <v>0</v>
      </c>
      <c r="BV70" s="6">
        <f t="shared" si="127"/>
        <v>0</v>
      </c>
      <c r="BW70" s="193">
        <f t="shared" si="128"/>
        <v>5.6957687427834749</v>
      </c>
      <c r="BX70" s="193">
        <f t="shared" si="129"/>
        <v>4.1745731882913786</v>
      </c>
      <c r="BY70" s="193">
        <f t="shared" si="266"/>
        <v>3.8150380693314694</v>
      </c>
      <c r="BZ70" s="193">
        <f t="shared" si="131"/>
        <v>3.9040600573940507</v>
      </c>
      <c r="CA70" s="72">
        <f t="shared" si="132"/>
        <v>56324.763830863492</v>
      </c>
      <c r="CE70" s="3">
        <f t="shared" si="133"/>
        <v>0</v>
      </c>
      <c r="CF70" s="6">
        <f t="shared" si="134"/>
        <v>5.1069663853743368</v>
      </c>
      <c r="CG70" s="6">
        <f t="shared" si="135"/>
        <v>0</v>
      </c>
      <c r="CH70" s="6">
        <f t="shared" si="136"/>
        <v>0</v>
      </c>
      <c r="CI70" s="193">
        <f t="shared" si="137"/>
        <v>5.6740334309306508</v>
      </c>
      <c r="CJ70" s="193">
        <f t="shared" si="138"/>
        <v>4.2501945431982868</v>
      </c>
      <c r="CK70" s="193">
        <f t="shared" si="267"/>
        <v>3.8150380693314694</v>
      </c>
      <c r="CL70" s="193">
        <f t="shared" si="140"/>
        <v>3.9040600573940507</v>
      </c>
      <c r="CM70" s="72">
        <f t="shared" si="141"/>
        <v>56500.632257705947</v>
      </c>
      <c r="CQ70" s="3">
        <f t="shared" si="142"/>
        <v>0</v>
      </c>
      <c r="CR70" s="6">
        <f t="shared" si="143"/>
        <v>5.1070219278624771</v>
      </c>
      <c r="CS70" s="6">
        <f t="shared" si="144"/>
        <v>0</v>
      </c>
      <c r="CT70" s="6">
        <f t="shared" si="145"/>
        <v>0</v>
      </c>
      <c r="CU70" s="193">
        <f t="shared" si="146"/>
        <v>5.6740334309306508</v>
      </c>
      <c r="CV70" s="193">
        <f t="shared" si="147"/>
        <v>4.2501953353149</v>
      </c>
      <c r="CW70" s="193">
        <f t="shared" si="268"/>
        <v>3.8150380693314694</v>
      </c>
      <c r="CX70" s="193">
        <f t="shared" si="149"/>
        <v>3.9040600573940507</v>
      </c>
      <c r="CY70" s="72">
        <f t="shared" si="150"/>
        <v>56500.634234683996</v>
      </c>
      <c r="DC70" s="3">
        <f t="shared" si="151"/>
        <v>0</v>
      </c>
      <c r="DD70" s="6">
        <f t="shared" si="152"/>
        <v>0</v>
      </c>
      <c r="DE70" s="6">
        <f t="shared" si="153"/>
        <v>4.785745670283597</v>
      </c>
      <c r="DF70" s="6">
        <f t="shared" si="154"/>
        <v>0</v>
      </c>
      <c r="DG70" s="193">
        <f t="shared" si="155"/>
        <v>5.6740334309306508</v>
      </c>
      <c r="DH70" s="193">
        <f t="shared" si="156"/>
        <v>4.1745731882913786</v>
      </c>
      <c r="DI70" s="193">
        <f t="shared" si="269"/>
        <v>3.9153022139200102</v>
      </c>
      <c r="DJ70" s="193">
        <f t="shared" si="158"/>
        <v>3.9040600573940507</v>
      </c>
      <c r="DK70" s="72">
        <f t="shared" si="159"/>
        <v>56802.90502054293</v>
      </c>
      <c r="DO70" s="3">
        <f t="shared" si="160"/>
        <v>0</v>
      </c>
      <c r="DP70" s="6">
        <f t="shared" si="161"/>
        <v>0</v>
      </c>
      <c r="DQ70" s="6">
        <f t="shared" si="162"/>
        <v>4.5579410442561379</v>
      </c>
      <c r="DR70" s="6">
        <f t="shared" si="163"/>
        <v>0</v>
      </c>
      <c r="DS70" s="193">
        <f t="shared" si="164"/>
        <v>5.6740334309306508</v>
      </c>
      <c r="DT70" s="193">
        <f t="shared" si="165"/>
        <v>4.1745731882913786</v>
      </c>
      <c r="DU70" s="193">
        <f t="shared" si="270"/>
        <v>3.9107506948414912</v>
      </c>
      <c r="DV70" s="193">
        <f t="shared" si="167"/>
        <v>3.9040600573940507</v>
      </c>
      <c r="DW70" s="72">
        <f t="shared" si="168"/>
        <v>56780.537420612738</v>
      </c>
      <c r="EA70" s="3">
        <f t="shared" si="169"/>
        <v>0</v>
      </c>
      <c r="EB70" s="6">
        <f t="shared" si="170"/>
        <v>0</v>
      </c>
      <c r="EC70" s="6">
        <f t="shared" si="171"/>
        <v>0</v>
      </c>
      <c r="ED70" s="6">
        <f t="shared" si="172"/>
        <v>13.803589914053331</v>
      </c>
      <c r="EE70" s="193">
        <f t="shared" si="173"/>
        <v>5.6740334309306508</v>
      </c>
      <c r="EF70" s="193">
        <f t="shared" si="174"/>
        <v>4.1745731882913786</v>
      </c>
      <c r="EG70" s="193">
        <f t="shared" si="271"/>
        <v>3.8150380693314694</v>
      </c>
      <c r="EH70" s="193">
        <f t="shared" si="176"/>
        <v>4.1495746364838775</v>
      </c>
      <c r="EI70" s="72">
        <f t="shared" si="177"/>
        <v>58057.476754843105</v>
      </c>
      <c r="EM70" s="3">
        <f t="shared" si="178"/>
        <v>0</v>
      </c>
      <c r="EN70" s="6">
        <f t="shared" si="179"/>
        <v>0</v>
      </c>
      <c r="EO70" s="6">
        <f t="shared" si="180"/>
        <v>0</v>
      </c>
      <c r="EP70" s="6">
        <f t="shared" si="181"/>
        <v>4.6013102000545691</v>
      </c>
      <c r="EQ70" s="193">
        <f t="shared" si="182"/>
        <v>5.6740334309306508</v>
      </c>
      <c r="ER70" s="193">
        <f t="shared" si="183"/>
        <v>4.1745731882913786</v>
      </c>
      <c r="ES70" s="193">
        <f t="shared" si="272"/>
        <v>3.8150380693314694</v>
      </c>
      <c r="ET70" s="193">
        <f t="shared" si="185"/>
        <v>3.9927684288331076</v>
      </c>
      <c r="EU70" s="72">
        <f t="shared" si="186"/>
        <v>56936.665444719103</v>
      </c>
      <c r="EY70" s="3">
        <f t="shared" si="187"/>
        <v>6.3987365302054755</v>
      </c>
      <c r="EZ70" s="6">
        <f t="shared" si="188"/>
        <v>5.1069663853743368</v>
      </c>
      <c r="FA70" s="6">
        <f t="shared" si="189"/>
        <v>4.785745670283597</v>
      </c>
      <c r="FB70" s="6">
        <f t="shared" si="190"/>
        <v>13.803589914053331</v>
      </c>
      <c r="FC70" s="193">
        <f t="shared" si="191"/>
        <v>5.6957686750411183</v>
      </c>
      <c r="FD70" s="193">
        <f t="shared" si="192"/>
        <v>4.2501945431982868</v>
      </c>
      <c r="FE70" s="193">
        <f t="shared" si="273"/>
        <v>3.9153022139200102</v>
      </c>
      <c r="FF70" s="193">
        <f t="shared" si="194"/>
        <v>4.1495746364838775</v>
      </c>
      <c r="FG70" s="72">
        <f t="shared" si="195"/>
        <v>58772.43355017501</v>
      </c>
      <c r="FK70" s="3">
        <f t="shared" si="196"/>
        <v>6.5293431505021271</v>
      </c>
      <c r="FL70" s="6">
        <f t="shared" si="197"/>
        <v>5.1070219278624771</v>
      </c>
      <c r="FM70" s="6">
        <f t="shared" si="198"/>
        <v>4.5579410442561379</v>
      </c>
      <c r="FN70" s="6">
        <f t="shared" si="199"/>
        <v>4.6013102000545691</v>
      </c>
      <c r="FO70" s="193">
        <f t="shared" si="200"/>
        <v>5.6962074370398206</v>
      </c>
      <c r="FP70" s="193">
        <f t="shared" si="201"/>
        <v>4.2501953353149</v>
      </c>
      <c r="FQ70" s="193">
        <f t="shared" si="274"/>
        <v>3.9107506948414912</v>
      </c>
      <c r="FR70" s="193">
        <f t="shared" si="203"/>
        <v>3.9927684288331076</v>
      </c>
      <c r="FS70" s="205">
        <f t="shared" si="204"/>
        <v>57615.384754840314</v>
      </c>
      <c r="FW70" s="3">
        <f t="shared" si="205"/>
        <v>7.5087214385064245</v>
      </c>
      <c r="FX70" s="6">
        <f t="shared" si="206"/>
        <v>5.7708720154730004</v>
      </c>
      <c r="FY70" s="6">
        <f t="shared" si="207"/>
        <v>5.6517377439539622</v>
      </c>
      <c r="FZ70" s="6">
        <f t="shared" si="208"/>
        <v>5.4294120328609763</v>
      </c>
      <c r="GA70" s="193">
        <f t="shared" si="209"/>
        <v>5.6994914563586541</v>
      </c>
      <c r="GB70" s="193">
        <f t="shared" si="210"/>
        <v>4.2596182631745725</v>
      </c>
      <c r="GC70" s="193">
        <f t="shared" si="275"/>
        <v>3.9324180380522042</v>
      </c>
      <c r="GD70" s="193">
        <f t="shared" si="212"/>
        <v>4.007930200536026</v>
      </c>
      <c r="GE70" s="72">
        <f t="shared" si="213"/>
        <v>57858.441787239863</v>
      </c>
      <c r="GI70" s="3">
        <f t="shared" si="214"/>
        <v>7.1822552890061466</v>
      </c>
      <c r="GJ70" s="6">
        <f t="shared" si="215"/>
        <v>5.6176630239117706</v>
      </c>
      <c r="GK70" s="6">
        <f t="shared" si="216"/>
        <v>5.0136383212494833</v>
      </c>
      <c r="GL70" s="6">
        <f t="shared" si="217"/>
        <v>5.0613163018195548</v>
      </c>
      <c r="GM70" s="193">
        <f t="shared" si="218"/>
        <v>5.6983979586024818</v>
      </c>
      <c r="GN70" s="193">
        <f t="shared" si="219"/>
        <v>4.2574514274621968</v>
      </c>
      <c r="GO70" s="193">
        <f t="shared" si="276"/>
        <v>3.9198348573019746</v>
      </c>
      <c r="GP70" s="193">
        <f t="shared" si="221"/>
        <v>4.0012190759990967</v>
      </c>
      <c r="GQ70" s="72">
        <f t="shared" si="222"/>
        <v>57741.102431402098</v>
      </c>
      <c r="GU70" s="3">
        <f t="shared" si="223"/>
        <v>8.4881198870072634</v>
      </c>
      <c r="GV70" s="6">
        <f t="shared" si="224"/>
        <v>6.1283596624492036</v>
      </c>
      <c r="GW70" s="6">
        <f t="shared" si="225"/>
        <v>5.9252089251130249</v>
      </c>
      <c r="GX70" s="6">
        <f t="shared" si="226"/>
        <v>5.751495797522221</v>
      </c>
      <c r="GY70" s="193">
        <f t="shared" si="227"/>
        <v>5.7027647934565895</v>
      </c>
      <c r="GZ70" s="193">
        <f t="shared" si="228"/>
        <v>4.2646560285421096</v>
      </c>
      <c r="HA70" s="193">
        <f t="shared" si="277"/>
        <v>3.93776273406398</v>
      </c>
      <c r="HB70" s="193">
        <f t="shared" si="230"/>
        <v>4.0137657140881018</v>
      </c>
      <c r="HC70" s="205">
        <f t="shared" si="231"/>
        <v>57942.053068131485</v>
      </c>
      <c r="HG70" s="3">
        <f t="shared" ref="HG70:HG133" si="278">$U70*HG$4</f>
        <v>7.5087214385064245</v>
      </c>
      <c r="HH70" s="6">
        <f t="shared" ref="HH70:HH133" si="279">$V70*HH$4</f>
        <v>0</v>
      </c>
      <c r="HI70" s="6">
        <f t="shared" ref="HI70:HI133" si="280">$W70*HI$4</f>
        <v>0</v>
      </c>
      <c r="HJ70" s="6">
        <f t="shared" ref="HJ70:HJ133" si="281">$X70*HJ$4</f>
        <v>0</v>
      </c>
      <c r="HK70" s="193">
        <f t="shared" si="232"/>
        <v>5.6994914563586541</v>
      </c>
      <c r="HL70" s="193">
        <f t="shared" si="232"/>
        <v>4.1745731882913786</v>
      </c>
      <c r="HM70" s="193">
        <f t="shared" si="232"/>
        <v>3.8150380693314694</v>
      </c>
      <c r="HN70" s="193">
        <f t="shared" si="232"/>
        <v>3.9040600573940507</v>
      </c>
      <c r="HO70" s="212">
        <f t="shared" si="233"/>
        <v>56326.91429759228</v>
      </c>
      <c r="HS70" s="3">
        <f t="shared" ref="HS70:HS133" si="282">$U70*HS$4</f>
        <v>7.1822552890061466</v>
      </c>
      <c r="HT70" s="6">
        <f t="shared" ref="HT70:HT133" si="283">$V70*HT$4</f>
        <v>0</v>
      </c>
      <c r="HU70" s="6">
        <f t="shared" ref="HU70:HU133" si="284">$W70*HU$4</f>
        <v>0</v>
      </c>
      <c r="HV70" s="6">
        <f t="shared" ref="HV70:HV133" si="285">$X70*HV$4</f>
        <v>0</v>
      </c>
      <c r="HW70" s="193">
        <f t="shared" si="234"/>
        <v>5.6983979586024818</v>
      </c>
      <c r="HX70" s="193">
        <f t="shared" si="234"/>
        <v>4.1745731882913786</v>
      </c>
      <c r="HY70" s="193">
        <f t="shared" si="234"/>
        <v>3.8150380693314694</v>
      </c>
      <c r="HZ70" s="193">
        <f t="shared" si="234"/>
        <v>3.9040600573940507</v>
      </c>
      <c r="IA70" s="212">
        <f t="shared" si="235"/>
        <v>56326.282629480142</v>
      </c>
      <c r="IE70" s="3">
        <f t="shared" ref="IE70:IE133" si="286">$U70*IE$4</f>
        <v>8.4881198870072634</v>
      </c>
      <c r="IF70" s="6">
        <f t="shared" ref="IF70:IF133" si="287">$V70*IF$4</f>
        <v>0</v>
      </c>
      <c r="IG70" s="6">
        <f t="shared" ref="IG70:IG133" si="288">$W70*IG$4</f>
        <v>0</v>
      </c>
      <c r="IH70" s="6">
        <f t="shared" ref="IH70:IH133" si="289">$X70*IH$4</f>
        <v>0</v>
      </c>
      <c r="II70" s="193">
        <f t="shared" si="236"/>
        <v>5.7027647934565895</v>
      </c>
      <c r="IJ70" s="193">
        <f t="shared" si="236"/>
        <v>4.1745731882913786</v>
      </c>
      <c r="IK70" s="193">
        <f t="shared" si="236"/>
        <v>3.8150380693314694</v>
      </c>
      <c r="IL70" s="193">
        <f t="shared" si="236"/>
        <v>3.9040600573940507</v>
      </c>
      <c r="IM70" s="205">
        <f t="shared" si="237"/>
        <v>56328.80521044819</v>
      </c>
      <c r="IQ70" s="3">
        <f t="shared" ref="IQ70:IQ133" si="290">$U70*IQ$4</f>
        <v>0</v>
      </c>
      <c r="IR70" s="6">
        <f t="shared" ref="IR70:IR133" si="291">$V70*IR$4</f>
        <v>5.7708720154730004</v>
      </c>
      <c r="IS70" s="6">
        <f t="shared" ref="IS70:IS133" si="292">$W70*IS$4</f>
        <v>0</v>
      </c>
      <c r="IT70" s="6">
        <f t="shared" ref="IT70:IT133" si="293">$X70*IT$4</f>
        <v>0</v>
      </c>
      <c r="IU70" s="193">
        <f t="shared" si="238"/>
        <v>5.6740334309306508</v>
      </c>
      <c r="IV70" s="193">
        <f t="shared" si="238"/>
        <v>4.2596182631745725</v>
      </c>
      <c r="IW70" s="193">
        <f t="shared" si="238"/>
        <v>3.8150380693314694</v>
      </c>
      <c r="IX70" s="193">
        <f t="shared" si="238"/>
        <v>3.9040600573940507</v>
      </c>
      <c r="IY70" s="212">
        <f t="shared" si="239"/>
        <v>56524.157032127943</v>
      </c>
      <c r="JC70" s="3">
        <f t="shared" ref="JC70:JC133" si="294">$U70*JC$4</f>
        <v>0</v>
      </c>
      <c r="JD70" s="6">
        <f t="shared" ref="JD70:JD133" si="295">$V70*JD$4</f>
        <v>5.6176630239117706</v>
      </c>
      <c r="JE70" s="6">
        <f t="shared" ref="JE70:JE133" si="296">$W70*JE$4</f>
        <v>0</v>
      </c>
      <c r="JF70" s="6">
        <f t="shared" ref="JF70:JF133" si="297">$X70*JF$4</f>
        <v>0</v>
      </c>
      <c r="JG70" s="193">
        <f t="shared" si="240"/>
        <v>5.6740334309306508</v>
      </c>
      <c r="JH70" s="193">
        <f t="shared" si="240"/>
        <v>4.2574514274621968</v>
      </c>
      <c r="JI70" s="193">
        <f t="shared" si="240"/>
        <v>3.8150380693314694</v>
      </c>
      <c r="JJ70" s="193">
        <f t="shared" si="240"/>
        <v>3.9040600573940507</v>
      </c>
      <c r="JK70" s="212">
        <f t="shared" si="241"/>
        <v>56518.747014433626</v>
      </c>
      <c r="JO70" s="3">
        <f t="shared" ref="JO70:JO133" si="298">$U70*JO$4</f>
        <v>0</v>
      </c>
      <c r="JP70" s="6">
        <f t="shared" ref="JP70:JP133" si="299">$V70*JP$4</f>
        <v>6.1283596624492036</v>
      </c>
      <c r="JQ70" s="6">
        <f t="shared" ref="JQ70:JQ133" si="300">$W70*JQ$4</f>
        <v>0</v>
      </c>
      <c r="JR70" s="6">
        <f t="shared" ref="JR70:JR133" si="301">$X70*JR$4</f>
        <v>0</v>
      </c>
      <c r="JS70" s="193">
        <f t="shared" si="242"/>
        <v>5.6740334309306508</v>
      </c>
      <c r="JT70" s="193">
        <f t="shared" si="242"/>
        <v>4.2646560285421096</v>
      </c>
      <c r="JU70" s="193">
        <f t="shared" si="242"/>
        <v>3.8150380693314694</v>
      </c>
      <c r="JV70" s="193">
        <f t="shared" si="242"/>
        <v>3.9040600573940507</v>
      </c>
      <c r="JW70" s="205">
        <f t="shared" si="243"/>
        <v>56536.737006179101</v>
      </c>
      <c r="KA70" s="3">
        <f t="shared" ref="KA70:KA133" si="302">$U70*KA$4</f>
        <v>0</v>
      </c>
      <c r="KB70" s="6">
        <f t="shared" ref="KB70:KB133" si="303">$V70*KB$4</f>
        <v>0</v>
      </c>
      <c r="KC70" s="6">
        <f t="shared" ref="KC70:KC133" si="304">$W70*KC$4</f>
        <v>5.6517377439539622</v>
      </c>
      <c r="KD70" s="6">
        <f t="shared" ref="KD70:KD133" si="305">$X70*KD$4</f>
        <v>0</v>
      </c>
      <c r="KE70" s="193">
        <f t="shared" si="244"/>
        <v>5.6740334309306508</v>
      </c>
      <c r="KF70" s="193">
        <f t="shared" si="244"/>
        <v>4.1745731882913786</v>
      </c>
      <c r="KG70" s="193">
        <f t="shared" si="244"/>
        <v>3.9324180380522042</v>
      </c>
      <c r="KH70" s="193">
        <f t="shared" si="244"/>
        <v>3.9040600573940507</v>
      </c>
      <c r="KI70" s="212">
        <f t="shared" si="245"/>
        <v>56887.096473711586</v>
      </c>
      <c r="KM70" s="3">
        <f t="shared" ref="KM70:KM133" si="306">$U70*KM$4</f>
        <v>0</v>
      </c>
      <c r="KN70" s="6">
        <f t="shared" ref="KN70:KN133" si="307">$V70*KN$4</f>
        <v>0</v>
      </c>
      <c r="KO70" s="6">
        <f t="shared" ref="KO70:KO133" si="308">$W70*KO$4</f>
        <v>5.0136383212494833</v>
      </c>
      <c r="KP70" s="6">
        <f t="shared" ref="KP70:KP133" si="309">$X70*KP$4</f>
        <v>0</v>
      </c>
      <c r="KQ70" s="193">
        <f t="shared" si="246"/>
        <v>5.6740334309306508</v>
      </c>
      <c r="KR70" s="193">
        <f t="shared" si="246"/>
        <v>4.1745731882913786</v>
      </c>
      <c r="KS70" s="193">
        <f t="shared" si="246"/>
        <v>3.9198348573019746</v>
      </c>
      <c r="KT70" s="193">
        <f t="shared" si="246"/>
        <v>3.9040600573940507</v>
      </c>
      <c r="KU70" s="212">
        <f t="shared" si="247"/>
        <v>56825.188615892708</v>
      </c>
      <c r="KY70" s="3">
        <f t="shared" ref="KY70:KY133" si="310">$U70*KY$4</f>
        <v>0</v>
      </c>
      <c r="KZ70" s="6">
        <f t="shared" ref="KZ70:KZ133" si="311">$V70*KZ$4</f>
        <v>0</v>
      </c>
      <c r="LA70" s="6">
        <f t="shared" ref="LA70:LA133" si="312">$W70*LA$4</f>
        <v>5.9252089251130249</v>
      </c>
      <c r="LB70" s="6">
        <f t="shared" ref="LB70:LB133" si="313">$X70*LB$4</f>
        <v>0</v>
      </c>
      <c r="LC70" s="193">
        <f t="shared" si="248"/>
        <v>5.6740334309306508</v>
      </c>
      <c r="LD70" s="193">
        <f t="shared" si="248"/>
        <v>4.1745731882913786</v>
      </c>
      <c r="LE70" s="193">
        <f t="shared" si="248"/>
        <v>3.93776273406398</v>
      </c>
      <c r="LF70" s="193">
        <f t="shared" si="248"/>
        <v>3.9040600573940507</v>
      </c>
      <c r="LG70" s="205">
        <f t="shared" si="249"/>
        <v>56913.412190389055</v>
      </c>
      <c r="LK70" s="3">
        <f t="shared" ref="LK70:LK133" si="314">$U70*LK$4</f>
        <v>0</v>
      </c>
      <c r="LL70" s="6">
        <f t="shared" ref="LL70:LL133" si="315">$V70*LL$4</f>
        <v>0</v>
      </c>
      <c r="LM70" s="6">
        <f t="shared" ref="LM70:LM133" si="316">$W70*LM$4</f>
        <v>0</v>
      </c>
      <c r="LN70" s="6">
        <f t="shared" ref="LN70:LN133" si="317">$X70*LN$4</f>
        <v>5.4294120328609763</v>
      </c>
      <c r="LO70" s="193">
        <f t="shared" si="250"/>
        <v>5.6740334309306508</v>
      </c>
      <c r="LP70" s="193">
        <f t="shared" si="250"/>
        <v>4.1745731882913786</v>
      </c>
      <c r="LQ70" s="193">
        <f t="shared" si="250"/>
        <v>3.8150380693314694</v>
      </c>
      <c r="LR70" s="193">
        <f t="shared" si="250"/>
        <v>4.007930200536026</v>
      </c>
      <c r="LS70" s="212">
        <f t="shared" si="251"/>
        <v>57044.086305860073</v>
      </c>
      <c r="LW70" s="3">
        <f t="shared" ref="LW70:LW133" si="318">$U70*LW$4</f>
        <v>0</v>
      </c>
      <c r="LX70" s="6">
        <f t="shared" ref="LX70:LX133" si="319">$V70*LX$4</f>
        <v>0</v>
      </c>
      <c r="LY70" s="6">
        <f t="shared" ref="LY70:LY133" si="320">$W70*LY$4</f>
        <v>0</v>
      </c>
      <c r="LZ70" s="6">
        <f t="shared" ref="LZ70:LZ133" si="321">$X70*LZ$4</f>
        <v>5.0613163018195548</v>
      </c>
      <c r="MA70" s="193">
        <f t="shared" si="252"/>
        <v>5.6740334309306508</v>
      </c>
      <c r="MB70" s="193">
        <f t="shared" si="252"/>
        <v>4.1745731882913786</v>
      </c>
      <c r="MC70" s="193">
        <f t="shared" si="252"/>
        <v>3.8150380693314694</v>
      </c>
      <c r="MD70" s="193">
        <f t="shared" si="252"/>
        <v>4.0012190759990967</v>
      </c>
      <c r="ME70" s="212">
        <f t="shared" si="253"/>
        <v>56996.513140109826</v>
      </c>
      <c r="MI70" s="3">
        <f t="shared" ref="MI70:MI133" si="322">$U70*MI$4</f>
        <v>0</v>
      </c>
      <c r="MJ70" s="6">
        <f t="shared" ref="MJ70:MJ133" si="323">$V70*MJ$4</f>
        <v>0</v>
      </c>
      <c r="MK70" s="6">
        <f t="shared" ref="MK70:MK133" si="324">$W70*MK$4</f>
        <v>0</v>
      </c>
      <c r="ML70" s="6">
        <f t="shared" ref="ML70:ML133" si="325">$X70*ML$4</f>
        <v>5.751495797522221</v>
      </c>
      <c r="MM70" s="193">
        <f t="shared" si="254"/>
        <v>5.6740334309306508</v>
      </c>
      <c r="MN70" s="193">
        <f t="shared" si="254"/>
        <v>4.1745731882913786</v>
      </c>
      <c r="MO70" s="193">
        <f t="shared" si="254"/>
        <v>3.8150380693314694</v>
      </c>
      <c r="MP70" s="193">
        <f t="shared" si="254"/>
        <v>4.0137657140881018</v>
      </c>
      <c r="MQ70" s="205">
        <f t="shared" si="255"/>
        <v>57085.484799260747</v>
      </c>
      <c r="MT70" s="3">
        <f t="shared" ref="MT70:MT133" si="326">$U70*MT$4</f>
        <v>6.2028568405053077</v>
      </c>
      <c r="MU70" s="6">
        <f t="shared" ref="MU70:MU133" si="327">$V70*MU$4</f>
        <v>5.1069663853743368</v>
      </c>
      <c r="MV70" s="6">
        <f t="shared" ref="MV70:MV133" si="328">$W70*MV$4</f>
        <v>5.2415309722153678</v>
      </c>
      <c r="MW70" s="6">
        <f t="shared" ref="MW70:MW133" si="329">$X70*MW$4</f>
        <v>5.5214359656213325</v>
      </c>
      <c r="MX70" s="193">
        <f t="shared" si="256"/>
        <v>5.6951102725520579</v>
      </c>
      <c r="MY70" s="193">
        <f t="shared" si="256"/>
        <v>4.2501945431982868</v>
      </c>
      <c r="MZ70" s="193">
        <f t="shared" si="256"/>
        <v>3.9243470484955298</v>
      </c>
      <c r="NA70" s="193">
        <f t="shared" si="256"/>
        <v>4.0096009678350821</v>
      </c>
      <c r="NB70" s="212">
        <f t="shared" si="257"/>
        <v>57803.392509839774</v>
      </c>
      <c r="NF70" s="3">
        <f t="shared" ref="NF70:NF133" si="330">$U70*NF$4</f>
        <v>6.2028568405053068</v>
      </c>
      <c r="NG70" s="6">
        <f t="shared" ref="NG70:NG133" si="331">$V70*NG$4</f>
        <v>0</v>
      </c>
      <c r="NH70" s="6">
        <f t="shared" ref="NH70:NH133" si="332">$W70*NH$4</f>
        <v>0</v>
      </c>
      <c r="NI70" s="6">
        <f t="shared" ref="NI70:NI133" si="333">$X70*NI$4</f>
        <v>0</v>
      </c>
      <c r="NJ70" s="193">
        <f t="shared" si="258"/>
        <v>5.6951102725520579</v>
      </c>
      <c r="NK70" s="193">
        <f t="shared" si="258"/>
        <v>4.1745731882913786</v>
      </c>
      <c r="NL70" s="193">
        <f t="shared" si="258"/>
        <v>3.8150380693314694</v>
      </c>
      <c r="NM70" s="193">
        <f t="shared" si="258"/>
        <v>3.9040600573940507</v>
      </c>
      <c r="NN70" s="212">
        <f t="shared" si="259"/>
        <v>56324.383512838394</v>
      </c>
      <c r="NR70" s="3">
        <f t="shared" ref="NR70:NR133" si="334">$U70*NR$4</f>
        <v>0</v>
      </c>
      <c r="NS70" s="6">
        <f t="shared" ref="NS70:NS133" si="335">$V70*NS$4</f>
        <v>5.1069663853743368</v>
      </c>
      <c r="NT70" s="6">
        <f t="shared" ref="NT70:NT133" si="336">$W70*NT$4</f>
        <v>0</v>
      </c>
      <c r="NU70" s="6">
        <f t="shared" ref="NU70:NU133" si="337">$X70*NU$4</f>
        <v>0</v>
      </c>
      <c r="NV70" s="193">
        <f t="shared" si="260"/>
        <v>5.6740334309306508</v>
      </c>
      <c r="NW70" s="193">
        <f t="shared" si="260"/>
        <v>4.2501945431982868</v>
      </c>
      <c r="NX70" s="193">
        <f t="shared" si="260"/>
        <v>3.8150380693314694</v>
      </c>
      <c r="NY70" s="193">
        <f t="shared" si="260"/>
        <v>3.9040600573940507</v>
      </c>
      <c r="NZ70" s="212">
        <f t="shared" si="261"/>
        <v>56500.632257705947</v>
      </c>
      <c r="OD70" s="3">
        <f t="shared" ref="OD70:OD133" si="338">$U70*OD$4</f>
        <v>0</v>
      </c>
      <c r="OE70" s="6">
        <f t="shared" ref="OE70:OE133" si="339">$V70*OE$4</f>
        <v>0</v>
      </c>
      <c r="OF70" s="6">
        <f t="shared" ref="OF70:OF133" si="340">$W70*OF$4</f>
        <v>5.2415309722153678</v>
      </c>
      <c r="OG70" s="6">
        <f t="shared" ref="OG70:OG133" si="341">$X70*OG$4</f>
        <v>0</v>
      </c>
      <c r="OH70" s="193">
        <f t="shared" si="262"/>
        <v>5.6740334309306508</v>
      </c>
      <c r="OI70" s="193">
        <f t="shared" si="262"/>
        <v>4.1745731882913786</v>
      </c>
      <c r="OJ70" s="193">
        <f t="shared" si="262"/>
        <v>3.9243470484955298</v>
      </c>
      <c r="OK70" s="193">
        <f t="shared" si="262"/>
        <v>3.9040600573940507</v>
      </c>
      <c r="OL70" s="212">
        <f t="shared" si="263"/>
        <v>56847.38034592758</v>
      </c>
      <c r="OP70" s="3">
        <f t="shared" ref="OP70:OP133" si="342">$U70*OP$4</f>
        <v>0</v>
      </c>
      <c r="OQ70" s="6">
        <f t="shared" ref="OQ70:OQ133" si="343">$V70*OQ$4</f>
        <v>0</v>
      </c>
      <c r="OR70" s="6">
        <f t="shared" ref="OR70:OR133" si="344">$W70*OR$4</f>
        <v>0</v>
      </c>
      <c r="OS70" s="6">
        <f t="shared" ref="OS70:OS133" si="345">$X70*OS$4</f>
        <v>5.5214359656213325</v>
      </c>
      <c r="OT70" s="193">
        <f t="shared" si="264"/>
        <v>5.6740334309306508</v>
      </c>
      <c r="OU70" s="193">
        <f t="shared" si="264"/>
        <v>4.1745731882913786</v>
      </c>
      <c r="OV70" s="193">
        <f t="shared" si="264"/>
        <v>3.8150380693314694</v>
      </c>
      <c r="OW70" s="193">
        <f t="shared" si="264"/>
        <v>4.0096009678350821</v>
      </c>
      <c r="OX70" s="232">
        <f t="shared" si="265"/>
        <v>57055.936050257827</v>
      </c>
    </row>
    <row r="71" spans="2:414" x14ac:dyDescent="0.2">
      <c r="B71" s="81">
        <v>45388</v>
      </c>
      <c r="C71">
        <v>119</v>
      </c>
      <c r="D71">
        <v>11.134456551981685</v>
      </c>
      <c r="E71">
        <v>0</v>
      </c>
      <c r="F71">
        <v>0</v>
      </c>
      <c r="G71">
        <v>0</v>
      </c>
      <c r="H71">
        <v>1</v>
      </c>
      <c r="I71">
        <v>0</v>
      </c>
      <c r="J71">
        <v>0</v>
      </c>
      <c r="K71">
        <v>0</v>
      </c>
      <c r="L71">
        <v>0</v>
      </c>
      <c r="M71">
        <v>0</v>
      </c>
      <c r="N71">
        <v>0</v>
      </c>
      <c r="O71">
        <v>1</v>
      </c>
      <c r="P71">
        <v>0</v>
      </c>
      <c r="Q71">
        <v>0</v>
      </c>
      <c r="R71">
        <v>0</v>
      </c>
      <c r="S71">
        <v>0</v>
      </c>
      <c r="T71">
        <v>14161</v>
      </c>
      <c r="U71">
        <v>6.5210865012569279</v>
      </c>
      <c r="V71">
        <v>5.1064926642497364</v>
      </c>
      <c r="W71">
        <v>4.5578530173699816</v>
      </c>
      <c r="X71">
        <v>4.6011966380177771</v>
      </c>
      <c r="Y71" s="3">
        <v>388.10933122725419</v>
      </c>
      <c r="Z71" s="3">
        <v>100.07822529486593</v>
      </c>
      <c r="AA71" s="3">
        <v>50.000000020641288</v>
      </c>
      <c r="AB71" s="3">
        <v>50</v>
      </c>
      <c r="AC71">
        <v>0</v>
      </c>
      <c r="AD71">
        <v>0</v>
      </c>
      <c r="AE71" s="6"/>
      <c r="AF71" s="1" t="s">
        <v>5</v>
      </c>
      <c r="AG71">
        <v>119</v>
      </c>
      <c r="AH71" s="189">
        <v>45388</v>
      </c>
      <c r="AI71">
        <f t="shared" ref="AI71:AI134" si="346">MONTH(AH71)</f>
        <v>4</v>
      </c>
      <c r="AJ71">
        <v>119</v>
      </c>
      <c r="AK71">
        <v>0</v>
      </c>
      <c r="AL71">
        <v>0</v>
      </c>
      <c r="AM71">
        <v>1</v>
      </c>
      <c r="AN71">
        <v>0</v>
      </c>
      <c r="AO71">
        <v>0</v>
      </c>
      <c r="AP71">
        <v>0</v>
      </c>
      <c r="AQ71">
        <v>0</v>
      </c>
      <c r="AS71" s="37"/>
      <c r="AT71" s="37"/>
      <c r="AU71" s="6">
        <f t="shared" ref="AU71:AU134" si="347">$U71*AU$4</f>
        <v>0</v>
      </c>
      <c r="AV71" s="6">
        <f t="shared" ref="AV71:AV134" si="348">$V71*AV$4</f>
        <v>0</v>
      </c>
      <c r="AW71" s="6">
        <f t="shared" ref="AW71:AW134" si="349">$W71*AW$4</f>
        <v>0</v>
      </c>
      <c r="AX71" s="6">
        <f t="shared" ref="AX71:AX134" si="350">$X71*AX$4</f>
        <v>0</v>
      </c>
      <c r="AY71" s="193">
        <f t="shared" ref="AY71:AY134" si="351">LN(AU71+AY$4)</f>
        <v>5.6740334309306508</v>
      </c>
      <c r="AZ71" s="193">
        <f t="shared" ref="AZ71:AZ134" si="352">LN(AV71+AZ$4)</f>
        <v>4.1745731882913786</v>
      </c>
      <c r="BA71" s="193">
        <f t="shared" ref="BA71:BA134" si="353">LN(AW71+BA$4)</f>
        <v>3.8150380693314694</v>
      </c>
      <c r="BB71" s="193">
        <f t="shared" ref="BB71:BB134" si="354">LN(AX71+BB$4)</f>
        <v>3.9040600573940507</v>
      </c>
      <c r="BC71" s="72">
        <f t="shared" ref="BC71:BC134" si="355">EXP($AI$1 + SUMPRODUCT($AK$1:$AQ$1, $AK$6:$AQ$6) + SUMPRODUCT(AY71:BB71, $BK$2:$BN$2))</f>
        <v>56312.210093717425</v>
      </c>
      <c r="BG71" s="3">
        <f t="shared" ref="BG71:BG134" si="356">$U71*BG$4</f>
        <v>6.3906647712317897</v>
      </c>
      <c r="BH71" s="6">
        <f t="shared" ref="BH71:BH134" si="357">$V71*BH$4</f>
        <v>0</v>
      </c>
      <c r="BI71" s="6">
        <f t="shared" ref="BI71:BI134" si="358">$W71*BI$4</f>
        <v>0</v>
      </c>
      <c r="BJ71" s="6">
        <f t="shared" ref="BJ71:BJ134" si="359">$X71*BJ$4</f>
        <v>0</v>
      </c>
      <c r="BK71" s="193">
        <f t="shared" ref="BK71:BK134" si="360">LN(BG71+BK$4)</f>
        <v>5.6957415523255852</v>
      </c>
      <c r="BL71" s="193">
        <f t="shared" ref="BL71:BL134" si="361">LN(BH71+BL$4)</f>
        <v>4.1745731882913786</v>
      </c>
      <c r="BM71" s="193">
        <f t="shared" ref="BM71:BM134" si="362">LN(BI71+BM$4)</f>
        <v>3.8150380693314694</v>
      </c>
      <c r="BN71" s="193">
        <f t="shared" ref="BN71:BN134" si="363">LN(BJ71+BN$4)</f>
        <v>3.9040600573940507</v>
      </c>
      <c r="BO71" s="72">
        <f t="shared" ref="BO71:BO134" si="364">EXP($AI$1 + SUMPRODUCT($AK$1:$AQ$1, $AK$6:$AQ$6) + SUMPRODUCT(BK71:BN71, $BK$2:$BN$2))</f>
        <v>56324.748163712844</v>
      </c>
      <c r="BS71" s="3">
        <f t="shared" ref="BS71:BS134" si="365">$U71*BS$4</f>
        <v>6.3906849062966407</v>
      </c>
      <c r="BT71" s="6">
        <f t="shared" ref="BT71:BT134" si="366">$V71*BT$4</f>
        <v>0</v>
      </c>
      <c r="BU71" s="6">
        <f t="shared" ref="BU71:BU134" si="367">$W71*BU$4</f>
        <v>0</v>
      </c>
      <c r="BV71" s="6">
        <f t="shared" ref="BV71:BV134" si="368">$X71*BV$4</f>
        <v>0</v>
      </c>
      <c r="BW71" s="193">
        <f t="shared" ref="BW71:BW134" si="369">LN(BS71+BW$4)</f>
        <v>5.6957416199843234</v>
      </c>
      <c r="BX71" s="193">
        <f t="shared" ref="BX71:BX134" si="370">LN(BT71+BX$4)</f>
        <v>4.1745731882913786</v>
      </c>
      <c r="BY71" s="193">
        <f t="shared" si="266"/>
        <v>3.8150380693314694</v>
      </c>
      <c r="BZ71" s="193">
        <f t="shared" ref="BZ71:BZ134" si="371">LN(BV71+BZ$4)</f>
        <v>3.9040600573940507</v>
      </c>
      <c r="CA71" s="72">
        <f t="shared" ref="CA71:CA134" si="372">EXP($AI$1 + SUMPRODUCT($AK$1:$AQ$1, $AK$6:$AQ$6) + SUMPRODUCT(BK71:BN71, $BK$2:$BN$2))</f>
        <v>56324.748163712844</v>
      </c>
      <c r="CE71" s="3">
        <f t="shared" ref="CE71:CE134" si="373">$U71*CE$4</f>
        <v>0</v>
      </c>
      <c r="CF71" s="6">
        <f t="shared" ref="CF71:CF134" si="374">$V71*CF$4</f>
        <v>5.1064926642497364</v>
      </c>
      <c r="CG71" s="6">
        <f t="shared" ref="CG71:CG134" si="375">$W71*CG$4</f>
        <v>0</v>
      </c>
      <c r="CH71" s="6">
        <f t="shared" ref="CH71:CH134" si="376">$X71*CH$4</f>
        <v>0</v>
      </c>
      <c r="CI71" s="193">
        <f t="shared" ref="CI71:CI134" si="377">LN(CE71+CI$4)</f>
        <v>5.6740334309306508</v>
      </c>
      <c r="CJ71" s="193">
        <f t="shared" ref="CJ71:CJ134" si="378">LN(CF71+CJ$4)</f>
        <v>4.2501877872209901</v>
      </c>
      <c r="CK71" s="193">
        <f t="shared" si="267"/>
        <v>3.8150380693314694</v>
      </c>
      <c r="CL71" s="193">
        <f t="shared" ref="CL71:CL134" si="379">LN(CH71+CL$4)</f>
        <v>3.9040600573940507</v>
      </c>
      <c r="CM71" s="72">
        <f t="shared" ref="CM71:CM134" si="380">EXP($AI$1 + SUMPRODUCT($AK$1:$AQ$1, $AK$6:$AQ$6) + SUMPRODUCT(CI71:CL71, $BK$2:$BN$2))</f>
        <v>56500.615396027126</v>
      </c>
      <c r="CQ71" s="3">
        <f t="shared" ref="CQ71:CQ134" si="381">$U71*CQ$4</f>
        <v>0</v>
      </c>
      <c r="CR71" s="6">
        <f t="shared" ref="CR71:CR134" si="382">$V71*CR$4</f>
        <v>5.1065482015857677</v>
      </c>
      <c r="CS71" s="6">
        <f t="shared" ref="CS71:CS134" si="383">$W71*CS$4</f>
        <v>0</v>
      </c>
      <c r="CT71" s="6">
        <f t="shared" ref="CT71:CT134" si="384">$X71*CT$4</f>
        <v>0</v>
      </c>
      <c r="CU71" s="193">
        <f t="shared" ref="CU71:CU134" si="385">LN(CQ71+CU$4)</f>
        <v>5.6740334309306508</v>
      </c>
      <c r="CV71" s="193">
        <f t="shared" ref="CV71:CV134" si="386">LN(CR71+CV$4)</f>
        <v>4.2501885792694774</v>
      </c>
      <c r="CW71" s="193">
        <f t="shared" si="268"/>
        <v>3.8150380693314694</v>
      </c>
      <c r="CX71" s="193">
        <f t="shared" ref="CX71:CX134" si="387">LN(CT71+CX$4)</f>
        <v>3.9040600573940507</v>
      </c>
      <c r="CY71" s="72">
        <f t="shared" ref="CY71:CY134" si="388">EXP($AI$1 + SUMPRODUCT($AK$1:$AQ$1, $AK$6:$AQ$6) + SUMPRODUCT(CU71:CX71, $BK$2:$BN$2))</f>
        <v>56500.617372834458</v>
      </c>
      <c r="DC71" s="3">
        <f t="shared" ref="DC71:DC134" si="389">$U71*DC$4</f>
        <v>0</v>
      </c>
      <c r="DD71" s="6">
        <f t="shared" ref="DD71:DD134" si="390">$V71*DD$4</f>
        <v>0</v>
      </c>
      <c r="DE71" s="6">
        <f t="shared" ref="DE71:DE134" si="391">$W71*DE$4</f>
        <v>4.7857456682384809</v>
      </c>
      <c r="DF71" s="6">
        <f t="shared" ref="DF71:DF134" si="392">$X71*DF$4</f>
        <v>0</v>
      </c>
      <c r="DG71" s="193">
        <f t="shared" ref="DG71:DG134" si="393">LN(DC71+DG$4)</f>
        <v>5.6740334309306508</v>
      </c>
      <c r="DH71" s="193">
        <f t="shared" ref="DH71:DH134" si="394">LN(DD71+DH$4)</f>
        <v>4.1745731882913786</v>
      </c>
      <c r="DI71" s="193">
        <f t="shared" si="269"/>
        <v>3.9153022138792419</v>
      </c>
      <c r="DJ71" s="193">
        <f t="shared" ref="DJ71:DJ134" si="395">LN(DF71+DJ$4)</f>
        <v>3.9040600573940507</v>
      </c>
      <c r="DK71" s="72">
        <f t="shared" ref="DK71:DK134" si="396">EXP($AI$1 + SUMPRODUCT($AK$1:$AQ$1, $AK$6:$AQ$6) + SUMPRODUCT(DG71:DJ71, $BK$2:$BN$2))</f>
        <v>56802.905020342536</v>
      </c>
      <c r="DO71" s="3">
        <f t="shared" ref="DO71:DO134" si="397">$U71*DO$4</f>
        <v>0</v>
      </c>
      <c r="DP71" s="6">
        <f t="shared" ref="DP71:DP134" si="398">$V71*DP$4</f>
        <v>0</v>
      </c>
      <c r="DQ71" s="6">
        <f t="shared" ref="DQ71:DQ134" si="399">$W71*DQ$4</f>
        <v>4.5579410423083706</v>
      </c>
      <c r="DR71" s="6">
        <f t="shared" ref="DR71:DR134" si="400">$X71*DR$4</f>
        <v>0</v>
      </c>
      <c r="DS71" s="193">
        <f t="shared" ref="DS71:DS134" si="401">LN(DO71+DS$4)</f>
        <v>5.6740334309306508</v>
      </c>
      <c r="DT71" s="193">
        <f t="shared" ref="DT71:DT134" si="402">LN(DP71+DT$4)</f>
        <v>4.1745731882913786</v>
      </c>
      <c r="DU71" s="193">
        <f t="shared" si="270"/>
        <v>3.9107506948024864</v>
      </c>
      <c r="DV71" s="193">
        <f t="shared" ref="DV71:DV134" si="403">LN(DR71+DV$4)</f>
        <v>3.9040600573940507</v>
      </c>
      <c r="DW71" s="72">
        <f t="shared" ref="DW71:DW134" si="404">EXP($AI$1 + SUMPRODUCT($AK$1:$AQ$1, $AK$6:$AQ$6) + SUMPRODUCT(DS71:DV71, $BK$2:$BN$2))</f>
        <v>56780.537420421104</v>
      </c>
      <c r="EA71" s="3">
        <f t="shared" ref="EA71:EA134" si="405">$U71*EA$4</f>
        <v>0</v>
      </c>
      <c r="EB71" s="6">
        <f t="shared" ref="EB71:EB134" si="406">$V71*EB$4</f>
        <v>0</v>
      </c>
      <c r="EC71" s="6">
        <f t="shared" ref="EC71:EC134" si="407">$W71*EC$4</f>
        <v>0</v>
      </c>
      <c r="ED71" s="6">
        <f t="shared" ref="ED71:ED134" si="408">$X71*ED$4</f>
        <v>13.803589914053331</v>
      </c>
      <c r="EE71" s="193">
        <f t="shared" ref="EE71:EE134" si="409">LN(EA71+EE$4)</f>
        <v>5.6740334309306508</v>
      </c>
      <c r="EF71" s="193">
        <f t="shared" ref="EF71:EF134" si="410">LN(EB71+EF$4)</f>
        <v>4.1745731882913786</v>
      </c>
      <c r="EG71" s="193">
        <f t="shared" si="271"/>
        <v>3.8150380693314694</v>
      </c>
      <c r="EH71" s="193">
        <f t="shared" ref="EH71:EH134" si="411">LN(ED71+EH$4)</f>
        <v>4.1495746364838775</v>
      </c>
      <c r="EI71" s="72">
        <f t="shared" ref="EI71:EI134" si="412">EXP($AI$1 + SUMPRODUCT($AK$1:$AQ$1, $AK$6:$AQ$6) + SUMPRODUCT(EE71:EH71, $BK$2:$BN$2))</f>
        <v>58057.476754843105</v>
      </c>
      <c r="EM71" s="3">
        <f t="shared" ref="EM71:EM134" si="413">$U71*EM$4</f>
        <v>0</v>
      </c>
      <c r="EN71" s="6">
        <f t="shared" ref="EN71:EN134" si="414">$V71*EN$4</f>
        <v>0</v>
      </c>
      <c r="EO71" s="6">
        <f t="shared" ref="EO71:EO134" si="415">$W71*EO$4</f>
        <v>0</v>
      </c>
      <c r="EP71" s="6">
        <f t="shared" ref="EP71:EP134" si="416">$X71*EP$4</f>
        <v>4.6013102000545691</v>
      </c>
      <c r="EQ71" s="193">
        <f t="shared" ref="EQ71:EQ134" si="417">LN(EM71+EQ$4)</f>
        <v>5.6740334309306508</v>
      </c>
      <c r="ER71" s="193">
        <f t="shared" ref="ER71:ER134" si="418">LN(EN71+ER$4)</f>
        <v>4.1745731882913786</v>
      </c>
      <c r="ES71" s="193">
        <f t="shared" si="272"/>
        <v>3.8150380693314694</v>
      </c>
      <c r="ET71" s="193">
        <f t="shared" ref="ET71:ET134" si="419">LN(EP71+ET$4)</f>
        <v>3.9927684288331076</v>
      </c>
      <c r="EU71" s="72">
        <f t="shared" ref="EU71:EU134" si="420">EXP($AI$1 + SUMPRODUCT($AK$1:$AQ$1, $AK$6:$AQ$6) + SUMPRODUCT(EQ71:ET71, $BK$2:$BN$2))</f>
        <v>56936.665444719103</v>
      </c>
      <c r="EY71" s="3">
        <f t="shared" ref="EY71:EY134" si="421">$U71*EY$4</f>
        <v>6.3906647712317897</v>
      </c>
      <c r="EZ71" s="6">
        <f t="shared" ref="EZ71:EZ134" si="422">$V71*EZ$4</f>
        <v>5.1064926642497364</v>
      </c>
      <c r="FA71" s="6">
        <f t="shared" ref="FA71:FA134" si="423">$W71*FA$4</f>
        <v>4.7857456682384809</v>
      </c>
      <c r="FB71" s="6">
        <f t="shared" ref="FB71:FB134" si="424">$X71*FB$4</f>
        <v>13.803589914053331</v>
      </c>
      <c r="FC71" s="193">
        <f t="shared" ref="FC71:FC134" si="425">LN(EY71+FC$4)</f>
        <v>5.6957415523255852</v>
      </c>
      <c r="FD71" s="193">
        <f t="shared" ref="FD71:FD134" si="426">LN(EZ71+FD$4)</f>
        <v>4.2501877872209901</v>
      </c>
      <c r="FE71" s="193">
        <f t="shared" si="273"/>
        <v>3.9153022138792419</v>
      </c>
      <c r="FF71" s="193">
        <f t="shared" ref="FF71:FF134" si="427">LN(FB71+FF$4)</f>
        <v>4.1495746364838775</v>
      </c>
      <c r="FG71" s="72">
        <f t="shared" ref="FG71:FG134" si="428">EXP($AI$1 + SUMPRODUCT($AK$1:$AQ$1, $AK$6:$AQ$6) + SUMPRODUCT(FC71:FF71, $BK$2:$BN$2))</f>
        <v>58772.39966232398</v>
      </c>
      <c r="FK71" s="3">
        <f t="shared" ref="FK71:FK134" si="429">$U71*FK$4</f>
        <v>6.5211066363217798</v>
      </c>
      <c r="FL71" s="6">
        <f t="shared" ref="FL71:FL134" si="430">$V71*FL$4</f>
        <v>5.1065482015857677</v>
      </c>
      <c r="FM71" s="6">
        <f t="shared" ref="FM71:FM134" si="431">$W71*FM$4</f>
        <v>4.5579410423083706</v>
      </c>
      <c r="FN71" s="6">
        <f t="shared" ref="FN71:FN134" si="432">$X71*FN$4</f>
        <v>4.6013102000545691</v>
      </c>
      <c r="FO71" s="193">
        <f t="shared" ref="FO71:FO134" si="433">LN(FK71+FO$4)</f>
        <v>5.6961797728471923</v>
      </c>
      <c r="FP71" s="193">
        <f t="shared" ref="FP71:FP134" si="434">LN(FL71+FP$4)</f>
        <v>4.2501885792694774</v>
      </c>
      <c r="FQ71" s="193">
        <f t="shared" si="274"/>
        <v>3.9107506948024864</v>
      </c>
      <c r="FR71" s="193">
        <f t="shared" ref="FR71:FR134" si="435">LN(FN71+FR$4)</f>
        <v>3.9927684288331076</v>
      </c>
      <c r="FS71" s="205">
        <f t="shared" ref="FS71:FS134" si="436">EXP($AI$1 + SUMPRODUCT($AK$1:$AQ$1, $AK$6:$AQ$6) + SUMPRODUCT(FO71:FR71, $BK$2:$BN$2))</f>
        <v>57615.351214026959</v>
      </c>
      <c r="FW71" s="3">
        <f t="shared" ref="FW71:FW134" si="437">$U71*FW$4</f>
        <v>7.4992494764454669</v>
      </c>
      <c r="FX71" s="6">
        <f t="shared" ref="FX71:FX134" si="438">$V71*FX$4</f>
        <v>5.7703367106022014</v>
      </c>
      <c r="FY71" s="6">
        <f t="shared" ref="FY71:FY134" si="439">$W71*FY$4</f>
        <v>5.6517377415387768</v>
      </c>
      <c r="FZ71" s="6">
        <f t="shared" ref="FZ71:FZ134" si="440">$X71*FZ$4</f>
        <v>5.4294120328609763</v>
      </c>
      <c r="GA71" s="193">
        <f t="shared" ref="GA71:GA134" si="441">LN(FW71+GA$4)</f>
        <v>5.6994597468767427</v>
      </c>
      <c r="GB71" s="193">
        <f t="shared" ref="GB71:GB134" si="442">LN(FX71+GB$4)</f>
        <v>4.2596107005223276</v>
      </c>
      <c r="GC71" s="193">
        <f t="shared" si="275"/>
        <v>3.9324180380048754</v>
      </c>
      <c r="GD71" s="193">
        <f t="shared" ref="GD71:GD134" si="443">LN(FZ71+GD$4)</f>
        <v>4.007930200536026</v>
      </c>
      <c r="GE71" s="72">
        <f t="shared" ref="GE71:GE134" si="444">EXP($AI$1 + SUMPRODUCT($AK$1:$AQ$1, $AK$6:$AQ$6) + SUMPRODUCT(GA71:GD71,$GA$2:$GD$2))</f>
        <v>57858.403643023768</v>
      </c>
      <c r="GI71" s="3">
        <f t="shared" ref="GI71:GI134" si="445">$U71*GI$4</f>
        <v>7.1731951513826209</v>
      </c>
      <c r="GJ71" s="6">
        <f t="shared" ref="GJ71:GJ134" si="446">$V71*GJ$4</f>
        <v>5.6171419306747108</v>
      </c>
      <c r="GK71" s="6">
        <f t="shared" ref="GK71:GK134" si="447">$W71*GK$4</f>
        <v>5.0136383191069802</v>
      </c>
      <c r="GL71" s="6">
        <f t="shared" ref="GL71:GL134" si="448">$X71*GL$4</f>
        <v>5.0613163018195548</v>
      </c>
      <c r="GM71" s="193">
        <f t="shared" ref="GM71:GM134" si="449">LN(GI71+GM$4)</f>
        <v>5.6983675946293131</v>
      </c>
      <c r="GN71" s="193">
        <f t="shared" ref="GN71:GN134" si="450">LN(GJ71+GN$4)</f>
        <v>4.2574440496197452</v>
      </c>
      <c r="GO71" s="193">
        <f t="shared" si="276"/>
        <v>3.9198348572594579</v>
      </c>
      <c r="GP71" s="193">
        <f t="shared" ref="GP71:GP134" si="451">LN(GL71+GP$4)</f>
        <v>4.0012190759990967</v>
      </c>
      <c r="GQ71" s="72">
        <f t="shared" ref="GQ71:GQ134" si="452">EXP($AI$1 + SUMPRODUCT($AK$1:$AQ$1, $AK$6:$AQ$6) + SUMPRODUCT(GM71:GP71,$GA$2:$GD$2))</f>
        <v>57741.065632708342</v>
      </c>
      <c r="GU71" s="3">
        <f t="shared" ref="GU71:GU134" si="453">$U71*GU$4</f>
        <v>8.4774124516340059</v>
      </c>
      <c r="GV71" s="6">
        <f t="shared" ref="GV71:GV134" si="454">$V71*GV$4</f>
        <v>6.1277911970996835</v>
      </c>
      <c r="GW71" s="6">
        <f t="shared" ref="GW71:GW134" si="455">$W71*GW$4</f>
        <v>5.9252089225809765</v>
      </c>
      <c r="GX71" s="6">
        <f t="shared" ref="GX71:GX134" si="456">$X71*GX$4</f>
        <v>5.751495797522221</v>
      </c>
      <c r="GY71" s="193">
        <f t="shared" ref="GY71:GY134" si="457">LN(GU71+GY$4)</f>
        <v>5.7027290650260847</v>
      </c>
      <c r="GZ71" s="193">
        <f t="shared" ref="GZ71:GZ134" si="458">LN(GV71+GZ$4)</f>
        <v>4.2646480377625053</v>
      </c>
      <c r="HA71" s="193">
        <f t="shared" si="277"/>
        <v>3.9377627340146257</v>
      </c>
      <c r="HB71" s="193">
        <f t="shared" ref="HB71:HB134" si="459">LN(GX71+HB$4)</f>
        <v>4.0137657140881018</v>
      </c>
      <c r="HC71" s="205">
        <f t="shared" ref="HC71:HC134" si="460">EXP($AI$1 + SUMPRODUCT($AK$1:$AQ$1, $AK$6:$AQ$6) + SUMPRODUCT(GY71:HB71,$GA$2:$GD$2))</f>
        <v>57942.0113848357</v>
      </c>
      <c r="HG71" s="3">
        <f t="shared" si="278"/>
        <v>7.4992494764454669</v>
      </c>
      <c r="HH71" s="6">
        <f t="shared" si="279"/>
        <v>0</v>
      </c>
      <c r="HI71" s="6">
        <f t="shared" si="280"/>
        <v>0</v>
      </c>
      <c r="HJ71" s="6">
        <f t="shared" si="281"/>
        <v>0</v>
      </c>
      <c r="HK71" s="193">
        <f t="shared" ref="HK71:HN134" si="461">LN(HG71+HK$4)</f>
        <v>5.6994597468767427</v>
      </c>
      <c r="HL71" s="193">
        <f t="shared" si="461"/>
        <v>4.1745731882913786</v>
      </c>
      <c r="HM71" s="193">
        <f t="shared" si="461"/>
        <v>3.8150380693314694</v>
      </c>
      <c r="HN71" s="193">
        <f t="shared" si="461"/>
        <v>3.9040600573940507</v>
      </c>
      <c r="HO71" s="212">
        <f t="shared" ref="HO71:HO134" si="462">EXP($AI$1 + SUMPRODUCT($AK$1:$AQ$1, $AK$6:$AQ$6) + SUMPRODUCT(HK71:HN71,$GA$2:$GD$2))</f>
        <v>56326.895980245507</v>
      </c>
      <c r="HS71" s="3">
        <f t="shared" si="282"/>
        <v>7.1731951513826209</v>
      </c>
      <c r="HT71" s="6">
        <f t="shared" si="283"/>
        <v>0</v>
      </c>
      <c r="HU71" s="6">
        <f t="shared" si="284"/>
        <v>0</v>
      </c>
      <c r="HV71" s="6">
        <f t="shared" si="285"/>
        <v>0</v>
      </c>
      <c r="HW71" s="193">
        <f t="shared" ref="HW71:HZ134" si="463">LN(HS71+HW$4)</f>
        <v>5.6983675946293131</v>
      </c>
      <c r="HX71" s="193">
        <f t="shared" si="463"/>
        <v>4.1745731882913786</v>
      </c>
      <c r="HY71" s="193">
        <f t="shared" si="463"/>
        <v>3.8150380693314694</v>
      </c>
      <c r="HZ71" s="193">
        <f t="shared" si="463"/>
        <v>3.9040600573940507</v>
      </c>
      <c r="IA71" s="212">
        <f t="shared" ref="IA71:IA134" si="464">EXP($AI$1 + SUMPRODUCT($AK$1:$AQ$1, $AK$6:$AQ$6) + SUMPRODUCT(HW71:HZ71,$GA$2:$GD$2))</f>
        <v>56326.265089578468</v>
      </c>
      <c r="IE71" s="3">
        <f t="shared" si="286"/>
        <v>8.4774124516340059</v>
      </c>
      <c r="IF71" s="6">
        <f t="shared" si="287"/>
        <v>0</v>
      </c>
      <c r="IG71" s="6">
        <f t="shared" si="288"/>
        <v>0</v>
      </c>
      <c r="IH71" s="6">
        <f t="shared" si="289"/>
        <v>0</v>
      </c>
      <c r="II71" s="193">
        <f t="shared" ref="II71:IL134" si="465">LN(IE71+II$4)</f>
        <v>5.7027290650260847</v>
      </c>
      <c r="IJ71" s="193">
        <f t="shared" si="465"/>
        <v>4.1745731882913786</v>
      </c>
      <c r="IK71" s="193">
        <f t="shared" si="465"/>
        <v>3.8150380693314694</v>
      </c>
      <c r="IL71" s="193">
        <f t="shared" si="465"/>
        <v>3.9040600573940507</v>
      </c>
      <c r="IM71" s="205">
        <f t="shared" ref="IM71:IM134" si="466">EXP($AI$1 + SUMPRODUCT($AK$1:$AQ$1, $AK$6:$AQ$6) + SUMPRODUCT(II71:IL71,$GA$2:$GD$2))</f>
        <v>56328.784570817079</v>
      </c>
      <c r="IQ71" s="3">
        <f t="shared" si="290"/>
        <v>0</v>
      </c>
      <c r="IR71" s="6">
        <f t="shared" si="291"/>
        <v>5.7703367106022014</v>
      </c>
      <c r="IS71" s="6">
        <f t="shared" si="292"/>
        <v>0</v>
      </c>
      <c r="IT71" s="6">
        <f t="shared" si="293"/>
        <v>0</v>
      </c>
      <c r="IU71" s="193">
        <f t="shared" ref="IU71:IX134" si="467">LN(IQ71+IU$4)</f>
        <v>5.6740334309306508</v>
      </c>
      <c r="IV71" s="193">
        <f t="shared" si="467"/>
        <v>4.2596107005223276</v>
      </c>
      <c r="IW71" s="193">
        <f t="shared" si="467"/>
        <v>3.8150380693314694</v>
      </c>
      <c r="IX71" s="193">
        <f t="shared" si="467"/>
        <v>3.9040600573940507</v>
      </c>
      <c r="IY71" s="212">
        <f t="shared" ref="IY71:IY134" si="468">EXP($AI$1 + SUMPRODUCT($AK$1:$AQ$1, $AK$6:$AQ$6) + SUMPRODUCT(IU71:IX71,$GA$2:$GD$2))</f>
        <v>56524.138149277947</v>
      </c>
      <c r="JC71" s="3">
        <f t="shared" si="294"/>
        <v>0</v>
      </c>
      <c r="JD71" s="6">
        <f t="shared" si="295"/>
        <v>5.6171419306747108</v>
      </c>
      <c r="JE71" s="6">
        <f t="shared" si="296"/>
        <v>0</v>
      </c>
      <c r="JF71" s="6">
        <f t="shared" si="297"/>
        <v>0</v>
      </c>
      <c r="JG71" s="193">
        <f t="shared" ref="JG71:JJ134" si="469">LN(JC71+JG$4)</f>
        <v>5.6740334309306508</v>
      </c>
      <c r="JH71" s="193">
        <f t="shared" si="469"/>
        <v>4.2574440496197452</v>
      </c>
      <c r="JI71" s="193">
        <f t="shared" si="469"/>
        <v>3.8150380693314694</v>
      </c>
      <c r="JJ71" s="193">
        <f t="shared" si="469"/>
        <v>3.9040600573940507</v>
      </c>
      <c r="JK71" s="212">
        <f t="shared" ref="JK71:JK134" si="470">EXP($AI$1 + SUMPRODUCT($AK$1:$AQ$1, $AK$6:$AQ$6) + SUMPRODUCT(JG71:JJ71,$GA$2:$GD$2))</f>
        <v>56518.728594790016</v>
      </c>
      <c r="JO71" s="3">
        <f t="shared" si="298"/>
        <v>0</v>
      </c>
      <c r="JP71" s="6">
        <f t="shared" si="299"/>
        <v>6.1277911970996835</v>
      </c>
      <c r="JQ71" s="6">
        <f t="shared" si="300"/>
        <v>0</v>
      </c>
      <c r="JR71" s="6">
        <f t="shared" si="301"/>
        <v>0</v>
      </c>
      <c r="JS71" s="193">
        <f t="shared" ref="JS71:JV134" si="471">LN(JO71+JS$4)</f>
        <v>5.6740334309306508</v>
      </c>
      <c r="JT71" s="193">
        <f t="shared" si="471"/>
        <v>4.2646480377625053</v>
      </c>
      <c r="JU71" s="193">
        <f t="shared" si="471"/>
        <v>3.8150380693314694</v>
      </c>
      <c r="JV71" s="193">
        <f t="shared" si="471"/>
        <v>3.9040600573940507</v>
      </c>
      <c r="JW71" s="205">
        <f t="shared" ref="JW71:JW134" si="472">EXP($AI$1 + SUMPRODUCT($AK$1:$AQ$1, $AK$6:$AQ$6) + SUMPRODUCT(JS71:JV71,$GA$2:$GD$2))</f>
        <v>56536.717049916653</v>
      </c>
      <c r="KA71" s="3">
        <f t="shared" si="302"/>
        <v>0</v>
      </c>
      <c r="KB71" s="6">
        <f t="shared" si="303"/>
        <v>0</v>
      </c>
      <c r="KC71" s="6">
        <f t="shared" si="304"/>
        <v>5.6517377415387768</v>
      </c>
      <c r="KD71" s="6">
        <f t="shared" si="305"/>
        <v>0</v>
      </c>
      <c r="KE71" s="193">
        <f t="shared" ref="KE71:KH134" si="473">LN(KA71+KE$4)</f>
        <v>5.6740334309306508</v>
      </c>
      <c r="KF71" s="193">
        <f t="shared" si="473"/>
        <v>4.1745731882913786</v>
      </c>
      <c r="KG71" s="193">
        <f t="shared" si="473"/>
        <v>3.9324180380048754</v>
      </c>
      <c r="KH71" s="193">
        <f t="shared" si="473"/>
        <v>3.9040600573940507</v>
      </c>
      <c r="KI71" s="212">
        <f t="shared" ref="KI71:KI134" si="474">EXP($AI$1 + SUMPRODUCT($AK$1:$AQ$1, $AK$6:$AQ$6) + SUMPRODUCT(KE71:KH71,$GA$2:$GD$2))</f>
        <v>56887.096473478661</v>
      </c>
      <c r="KM71" s="3">
        <f t="shared" si="306"/>
        <v>0</v>
      </c>
      <c r="KN71" s="6">
        <f t="shared" si="307"/>
        <v>0</v>
      </c>
      <c r="KO71" s="6">
        <f t="shared" si="308"/>
        <v>5.0136383191069802</v>
      </c>
      <c r="KP71" s="6">
        <f t="shared" si="309"/>
        <v>0</v>
      </c>
      <c r="KQ71" s="193">
        <f t="shared" ref="KQ71:KT134" si="475">LN(KM71+KQ$4)</f>
        <v>5.6740334309306508</v>
      </c>
      <c r="KR71" s="193">
        <f t="shared" si="475"/>
        <v>4.1745731882913786</v>
      </c>
      <c r="KS71" s="193">
        <f t="shared" si="475"/>
        <v>3.9198348572594579</v>
      </c>
      <c r="KT71" s="193">
        <f t="shared" si="475"/>
        <v>3.9040600573940507</v>
      </c>
      <c r="KU71" s="212">
        <f t="shared" ref="KU71:KU134" si="476">EXP($AI$1 + SUMPRODUCT($AK$1:$AQ$1, $AK$6:$AQ$6) + SUMPRODUCT(KQ71:KT71,$GA$2:$GD$2))</f>
        <v>56825.188615683663</v>
      </c>
      <c r="KY71" s="3">
        <f t="shared" si="310"/>
        <v>0</v>
      </c>
      <c r="KZ71" s="6">
        <f t="shared" si="311"/>
        <v>0</v>
      </c>
      <c r="LA71" s="6">
        <f t="shared" si="312"/>
        <v>5.9252089225809765</v>
      </c>
      <c r="LB71" s="6">
        <f t="shared" si="313"/>
        <v>0</v>
      </c>
      <c r="LC71" s="193">
        <f t="shared" ref="LC71:LF134" si="477">LN(KY71+LC$4)</f>
        <v>5.6740334309306508</v>
      </c>
      <c r="LD71" s="193">
        <f t="shared" si="477"/>
        <v>4.1745731882913786</v>
      </c>
      <c r="LE71" s="193">
        <f t="shared" si="477"/>
        <v>3.9377627340146257</v>
      </c>
      <c r="LF71" s="193">
        <f t="shared" si="477"/>
        <v>3.9040600573940507</v>
      </c>
      <c r="LG71" s="205">
        <f t="shared" ref="LG71:LG134" si="478">EXP($AI$1 + SUMPRODUCT($AK$1:$AQ$1, $AK$6:$AQ$6) + SUMPRODUCT(LC71:LF71,$GA$2:$GD$2))</f>
        <v>56913.412190146017</v>
      </c>
      <c r="LK71" s="3">
        <f t="shared" si="314"/>
        <v>0</v>
      </c>
      <c r="LL71" s="6">
        <f t="shared" si="315"/>
        <v>0</v>
      </c>
      <c r="LM71" s="6">
        <f t="shared" si="316"/>
        <v>0</v>
      </c>
      <c r="LN71" s="6">
        <f t="shared" si="317"/>
        <v>5.4294120328609763</v>
      </c>
      <c r="LO71" s="193">
        <f t="shared" ref="LO71:LR134" si="479">LN(LK71+LO$4)</f>
        <v>5.6740334309306508</v>
      </c>
      <c r="LP71" s="193">
        <f t="shared" si="479"/>
        <v>4.1745731882913786</v>
      </c>
      <c r="LQ71" s="193">
        <f t="shared" si="479"/>
        <v>3.8150380693314694</v>
      </c>
      <c r="LR71" s="193">
        <f t="shared" si="479"/>
        <v>4.007930200536026</v>
      </c>
      <c r="LS71" s="212">
        <f t="shared" ref="LS71:LS134" si="480">EXP($AI$1 + SUMPRODUCT($AK$1:$AQ$1, $AK$6:$AQ$6) + SUMPRODUCT(LO71:LR71,$GA$2:$GD$2))</f>
        <v>57044.086305860073</v>
      </c>
      <c r="LW71" s="3">
        <f t="shared" si="318"/>
        <v>0</v>
      </c>
      <c r="LX71" s="6">
        <f t="shared" si="319"/>
        <v>0</v>
      </c>
      <c r="LY71" s="6">
        <f t="shared" si="320"/>
        <v>0</v>
      </c>
      <c r="LZ71" s="6">
        <f t="shared" si="321"/>
        <v>5.0613163018195548</v>
      </c>
      <c r="MA71" s="193">
        <f t="shared" ref="MA71:MD134" si="481">LN(LW71+MA$4)</f>
        <v>5.6740334309306508</v>
      </c>
      <c r="MB71" s="193">
        <f t="shared" si="481"/>
        <v>4.1745731882913786</v>
      </c>
      <c r="MC71" s="193">
        <f t="shared" si="481"/>
        <v>3.8150380693314694</v>
      </c>
      <c r="MD71" s="193">
        <f t="shared" si="481"/>
        <v>4.0012190759990967</v>
      </c>
      <c r="ME71" s="212">
        <f t="shared" ref="ME71:ME134" si="482">EXP($AI$1 + SUMPRODUCT($AK$1:$AQ$1, $AK$6:$AQ$6) + SUMPRODUCT(MA71:MD71,$GA$2:$GD$2))</f>
        <v>56996.513140109826</v>
      </c>
      <c r="MI71" s="3">
        <f t="shared" si="322"/>
        <v>0</v>
      </c>
      <c r="MJ71" s="6">
        <f t="shared" si="323"/>
        <v>0</v>
      </c>
      <c r="MK71" s="6">
        <f t="shared" si="324"/>
        <v>0</v>
      </c>
      <c r="ML71" s="6">
        <f t="shared" si="325"/>
        <v>5.751495797522221</v>
      </c>
      <c r="MM71" s="193">
        <f t="shared" ref="MM71:MP134" si="483">LN(MI71+MM$4)</f>
        <v>5.6740334309306508</v>
      </c>
      <c r="MN71" s="193">
        <f t="shared" si="483"/>
        <v>4.1745731882913786</v>
      </c>
      <c r="MO71" s="193">
        <f t="shared" si="483"/>
        <v>3.8150380693314694</v>
      </c>
      <c r="MP71" s="193">
        <f t="shared" si="483"/>
        <v>4.0137657140881018</v>
      </c>
      <c r="MQ71" s="205">
        <f t="shared" ref="MQ71:MQ134" si="484">EXP($AI$1 + SUMPRODUCT($AK$1:$AQ$1, $AK$6:$AQ$6) + SUMPRODUCT(MM71:MP71,$GA$2:$GD$2))</f>
        <v>57085.484799260747</v>
      </c>
      <c r="MT71" s="3">
        <f t="shared" si="326"/>
        <v>6.195032176194081</v>
      </c>
      <c r="MU71" s="6">
        <f t="shared" si="327"/>
        <v>5.1064926642497364</v>
      </c>
      <c r="MV71" s="6">
        <f t="shared" si="328"/>
        <v>5.2415309699754786</v>
      </c>
      <c r="MW71" s="6">
        <f t="shared" si="329"/>
        <v>5.5214359656213325</v>
      </c>
      <c r="MX71" s="193">
        <f t="shared" ref="MX71:NA134" si="485">LN(MT71+MX$4)</f>
        <v>5.6950839628177299</v>
      </c>
      <c r="MY71" s="193">
        <f t="shared" si="485"/>
        <v>4.2501877872209901</v>
      </c>
      <c r="MZ71" s="193">
        <f t="shared" si="485"/>
        <v>3.9243470484512808</v>
      </c>
      <c r="NA71" s="193">
        <f t="shared" si="485"/>
        <v>4.0096009678350821</v>
      </c>
      <c r="NB71" s="212">
        <f t="shared" ref="NB71:NB134" si="486">EXP($AI$1 + SUMPRODUCT($AK$1:$AQ$1, $AK$6:$AQ$6) + SUMPRODUCT(MX71:NA71,$GA$2:$GD$2))</f>
        <v>57803.359662652794</v>
      </c>
      <c r="NF71" s="3">
        <f t="shared" si="330"/>
        <v>6.1950321761940801</v>
      </c>
      <c r="NG71" s="6">
        <f t="shared" si="331"/>
        <v>0</v>
      </c>
      <c r="NH71" s="6">
        <f t="shared" si="332"/>
        <v>0</v>
      </c>
      <c r="NI71" s="6">
        <f t="shared" si="333"/>
        <v>0</v>
      </c>
      <c r="NJ71" s="193">
        <f t="shared" ref="NJ71:NM134" si="487">LN(NF71+NJ$4)</f>
        <v>5.6950839628177299</v>
      </c>
      <c r="NK71" s="193">
        <f t="shared" si="487"/>
        <v>4.1745731882913786</v>
      </c>
      <c r="NL71" s="193">
        <f t="shared" si="487"/>
        <v>3.8150380693314694</v>
      </c>
      <c r="NM71" s="193">
        <f t="shared" si="487"/>
        <v>3.9040600573940507</v>
      </c>
      <c r="NN71" s="212">
        <f t="shared" ref="NN71:NN134" si="488">EXP($AI$1 + SUMPRODUCT($AK$1:$AQ$1, $AK$6:$AQ$6) + SUMPRODUCT(NJ71:NM71,$GA$2:$GD$2))</f>
        <v>56324.36831540033</v>
      </c>
      <c r="NR71" s="3">
        <f t="shared" si="334"/>
        <v>0</v>
      </c>
      <c r="NS71" s="6">
        <f t="shared" si="335"/>
        <v>5.1064926642497364</v>
      </c>
      <c r="NT71" s="6">
        <f t="shared" si="336"/>
        <v>0</v>
      </c>
      <c r="NU71" s="6">
        <f t="shared" si="337"/>
        <v>0</v>
      </c>
      <c r="NV71" s="193">
        <f t="shared" ref="NV71:NY134" si="489">LN(NR71+NV$4)</f>
        <v>5.6740334309306508</v>
      </c>
      <c r="NW71" s="193">
        <f t="shared" si="489"/>
        <v>4.2501877872209901</v>
      </c>
      <c r="NX71" s="193">
        <f t="shared" si="489"/>
        <v>3.8150380693314694</v>
      </c>
      <c r="NY71" s="193">
        <f t="shared" si="489"/>
        <v>3.9040600573940507</v>
      </c>
      <c r="NZ71" s="212">
        <f t="shared" ref="NZ71:NZ134" si="490">EXP($AI$1 + SUMPRODUCT($AK$1:$AQ$1, $AK$6:$AQ$6) + SUMPRODUCT(NV71:NY71,$GA$2:$GD$2))</f>
        <v>56500.615396027126</v>
      </c>
      <c r="OD71" s="3">
        <f t="shared" si="338"/>
        <v>0</v>
      </c>
      <c r="OE71" s="6">
        <f t="shared" si="339"/>
        <v>0</v>
      </c>
      <c r="OF71" s="6">
        <f t="shared" si="340"/>
        <v>5.2415309699754786</v>
      </c>
      <c r="OG71" s="6">
        <f t="shared" si="341"/>
        <v>0</v>
      </c>
      <c r="OH71" s="193">
        <f t="shared" ref="OH71:OK134" si="491">LN(OD71+OH$4)</f>
        <v>5.6740334309306508</v>
      </c>
      <c r="OI71" s="193">
        <f t="shared" si="491"/>
        <v>4.1745731882913786</v>
      </c>
      <c r="OJ71" s="193">
        <f t="shared" si="491"/>
        <v>3.9243470484512808</v>
      </c>
      <c r="OK71" s="193">
        <f t="shared" si="491"/>
        <v>3.9040600573940507</v>
      </c>
      <c r="OL71" s="212">
        <f t="shared" ref="OL71:OL134" si="492">EXP($AI$1 + SUMPRODUCT($AK$1:$AQ$1, $AK$6:$AQ$6) + SUMPRODUCT(OH71:OK71,$GA$2:$GD$2))</f>
        <v>56847.380345709862</v>
      </c>
      <c r="OP71" s="3">
        <f t="shared" si="342"/>
        <v>0</v>
      </c>
      <c r="OQ71" s="6">
        <f t="shared" si="343"/>
        <v>0</v>
      </c>
      <c r="OR71" s="6">
        <f t="shared" si="344"/>
        <v>0</v>
      </c>
      <c r="OS71" s="6">
        <f t="shared" si="345"/>
        <v>5.5214359656213325</v>
      </c>
      <c r="OT71" s="193">
        <f t="shared" ref="OT71:OW134" si="493">LN(OP71+OT$4)</f>
        <v>5.6740334309306508</v>
      </c>
      <c r="OU71" s="193">
        <f t="shared" si="493"/>
        <v>4.1745731882913786</v>
      </c>
      <c r="OV71" s="193">
        <f t="shared" si="493"/>
        <v>3.8150380693314694</v>
      </c>
      <c r="OW71" s="193">
        <f t="shared" si="493"/>
        <v>4.0096009678350821</v>
      </c>
      <c r="OX71" s="232">
        <f t="shared" ref="OX71:OX134" si="494">EXP($AI$1 + SUMPRODUCT($AK$1:$AQ$1, $AK$6:$AQ$6) + SUMPRODUCT(OT71:OW71,$GA$2:$GD$2))</f>
        <v>57055.936050257827</v>
      </c>
    </row>
    <row r="72" spans="2:414" x14ac:dyDescent="0.2">
      <c r="B72" s="81">
        <v>45395</v>
      </c>
      <c r="C72">
        <v>120</v>
      </c>
      <c r="D72">
        <v>11.140035533776771</v>
      </c>
      <c r="E72">
        <v>0</v>
      </c>
      <c r="F72">
        <v>0</v>
      </c>
      <c r="G72">
        <v>0</v>
      </c>
      <c r="H72">
        <v>1</v>
      </c>
      <c r="I72">
        <v>0</v>
      </c>
      <c r="J72">
        <v>0</v>
      </c>
      <c r="K72">
        <v>0</v>
      </c>
      <c r="L72">
        <v>0</v>
      </c>
      <c r="M72">
        <v>0</v>
      </c>
      <c r="N72">
        <v>0</v>
      </c>
      <c r="O72">
        <v>1</v>
      </c>
      <c r="P72">
        <v>0</v>
      </c>
      <c r="Q72">
        <v>0</v>
      </c>
      <c r="R72">
        <v>0</v>
      </c>
      <c r="S72">
        <v>0</v>
      </c>
      <c r="T72">
        <v>14400</v>
      </c>
      <c r="U72">
        <v>6.5152803266416814</v>
      </c>
      <c r="V72">
        <v>5.1062557195064624</v>
      </c>
      <c r="W72">
        <v>4.5578530171752085</v>
      </c>
      <c r="X72">
        <v>4.645384958866936</v>
      </c>
      <c r="Y72" s="3">
        <v>384.17653185907795</v>
      </c>
      <c r="Z72" s="3">
        <v>100.03911264743297</v>
      </c>
      <c r="AA72" s="3">
        <v>50.000000002064127</v>
      </c>
      <c r="AB72" s="3">
        <v>54.500000000000007</v>
      </c>
      <c r="AC72">
        <v>0</v>
      </c>
      <c r="AD72">
        <v>0</v>
      </c>
      <c r="AE72" s="6"/>
      <c r="AF72" s="1" t="s">
        <v>5</v>
      </c>
      <c r="AG72">
        <v>120</v>
      </c>
      <c r="AH72" s="189">
        <v>45395</v>
      </c>
      <c r="AI72">
        <f t="shared" si="346"/>
        <v>4</v>
      </c>
      <c r="AJ72">
        <v>120</v>
      </c>
      <c r="AK72">
        <v>0</v>
      </c>
      <c r="AL72">
        <v>0</v>
      </c>
      <c r="AM72">
        <v>1</v>
      </c>
      <c r="AN72">
        <v>0</v>
      </c>
      <c r="AO72">
        <v>0</v>
      </c>
      <c r="AP72">
        <v>0</v>
      </c>
      <c r="AQ72">
        <v>0</v>
      </c>
      <c r="AS72" s="37"/>
      <c r="AT72" s="37"/>
      <c r="AU72" s="6">
        <f t="shared" si="347"/>
        <v>0</v>
      </c>
      <c r="AV72" s="6">
        <f t="shared" si="348"/>
        <v>0</v>
      </c>
      <c r="AW72" s="6">
        <f t="shared" si="349"/>
        <v>0</v>
      </c>
      <c r="AX72" s="6">
        <f t="shared" si="350"/>
        <v>0</v>
      </c>
      <c r="AY72" s="193">
        <f t="shared" si="351"/>
        <v>5.6740334309306508</v>
      </c>
      <c r="AZ72" s="193">
        <f t="shared" si="352"/>
        <v>4.1745731882913786</v>
      </c>
      <c r="BA72" s="193">
        <f t="shared" si="353"/>
        <v>3.8150380693314694</v>
      </c>
      <c r="BB72" s="193">
        <f t="shared" si="354"/>
        <v>3.9040600573940507</v>
      </c>
      <c r="BC72" s="72">
        <f t="shared" si="355"/>
        <v>56312.210093717425</v>
      </c>
      <c r="BG72" s="3">
        <f t="shared" si="356"/>
        <v>6.3849747201088478</v>
      </c>
      <c r="BH72" s="6">
        <f t="shared" si="357"/>
        <v>0</v>
      </c>
      <c r="BI72" s="6">
        <f t="shared" si="358"/>
        <v>0</v>
      </c>
      <c r="BJ72" s="6">
        <f t="shared" si="359"/>
        <v>0</v>
      </c>
      <c r="BK72" s="193">
        <f t="shared" si="360"/>
        <v>5.6957224321800455</v>
      </c>
      <c r="BL72" s="193">
        <f t="shared" si="361"/>
        <v>4.1745731882913786</v>
      </c>
      <c r="BM72" s="193">
        <f t="shared" si="362"/>
        <v>3.8150380693314694</v>
      </c>
      <c r="BN72" s="193">
        <f t="shared" si="363"/>
        <v>3.9040600573940507</v>
      </c>
      <c r="BO72" s="72">
        <f t="shared" si="364"/>
        <v>56324.737119164987</v>
      </c>
      <c r="BS72" s="3">
        <f t="shared" si="365"/>
        <v>6.3849948372460572</v>
      </c>
      <c r="BT72" s="6">
        <f t="shared" si="366"/>
        <v>0</v>
      </c>
      <c r="BU72" s="6">
        <f t="shared" si="367"/>
        <v>0</v>
      </c>
      <c r="BV72" s="6">
        <f t="shared" si="368"/>
        <v>0</v>
      </c>
      <c r="BW72" s="193">
        <f t="shared" si="369"/>
        <v>5.6957224997798344</v>
      </c>
      <c r="BX72" s="193">
        <f t="shared" si="370"/>
        <v>4.1745731882913786</v>
      </c>
      <c r="BY72" s="193">
        <f t="shared" si="266"/>
        <v>3.8150380693314694</v>
      </c>
      <c r="BZ72" s="193">
        <f t="shared" si="371"/>
        <v>3.9040600573940507</v>
      </c>
      <c r="CA72" s="72">
        <f t="shared" si="372"/>
        <v>56324.737119164987</v>
      </c>
      <c r="CE72" s="3">
        <f t="shared" si="373"/>
        <v>0</v>
      </c>
      <c r="CF72" s="6">
        <f t="shared" si="374"/>
        <v>5.1062557195064624</v>
      </c>
      <c r="CG72" s="6">
        <f t="shared" si="375"/>
        <v>0</v>
      </c>
      <c r="CH72" s="6">
        <f t="shared" si="376"/>
        <v>0</v>
      </c>
      <c r="CI72" s="193">
        <f t="shared" si="377"/>
        <v>5.6740334309306508</v>
      </c>
      <c r="CJ72" s="193">
        <f t="shared" si="378"/>
        <v>4.2501844080146691</v>
      </c>
      <c r="CK72" s="193">
        <f t="shared" si="267"/>
        <v>3.8150380693314694</v>
      </c>
      <c r="CL72" s="193">
        <f t="shared" si="379"/>
        <v>3.9040600573940507</v>
      </c>
      <c r="CM72" s="72">
        <f t="shared" si="380"/>
        <v>56500.606962150436</v>
      </c>
      <c r="CQ72" s="3">
        <f t="shared" si="381"/>
        <v>0</v>
      </c>
      <c r="CR72" s="6">
        <f t="shared" si="382"/>
        <v>5.1063112542655231</v>
      </c>
      <c r="CS72" s="6">
        <f t="shared" si="383"/>
        <v>0</v>
      </c>
      <c r="CT72" s="6">
        <f t="shared" si="384"/>
        <v>0</v>
      </c>
      <c r="CU72" s="193">
        <f t="shared" si="385"/>
        <v>5.6740334309306508</v>
      </c>
      <c r="CV72" s="193">
        <f t="shared" si="386"/>
        <v>4.2501852000290814</v>
      </c>
      <c r="CW72" s="193">
        <f t="shared" si="268"/>
        <v>3.8150380693314694</v>
      </c>
      <c r="CX72" s="193">
        <f t="shared" si="387"/>
        <v>3.9040600573940507</v>
      </c>
      <c r="CY72" s="72">
        <f t="shared" si="388"/>
        <v>56500.608938872465</v>
      </c>
      <c r="DC72" s="3">
        <f t="shared" si="389"/>
        <v>0</v>
      </c>
      <c r="DD72" s="6">
        <f t="shared" si="390"/>
        <v>0</v>
      </c>
      <c r="DE72" s="6">
        <f t="shared" si="391"/>
        <v>4.7857456680339689</v>
      </c>
      <c r="DF72" s="6">
        <f t="shared" si="392"/>
        <v>0</v>
      </c>
      <c r="DG72" s="193">
        <f t="shared" si="393"/>
        <v>5.6740334309306508</v>
      </c>
      <c r="DH72" s="193">
        <f t="shared" si="394"/>
        <v>4.1745731882913786</v>
      </c>
      <c r="DI72" s="193">
        <f t="shared" si="269"/>
        <v>3.9153022138751652</v>
      </c>
      <c r="DJ72" s="193">
        <f t="shared" si="395"/>
        <v>3.9040600573940507</v>
      </c>
      <c r="DK72" s="72">
        <f t="shared" si="396"/>
        <v>56802.905020322461</v>
      </c>
      <c r="DO72" s="3">
        <f t="shared" si="397"/>
        <v>0</v>
      </c>
      <c r="DP72" s="6">
        <f t="shared" si="398"/>
        <v>0</v>
      </c>
      <c r="DQ72" s="6">
        <f t="shared" si="399"/>
        <v>4.5579410421135931</v>
      </c>
      <c r="DR72" s="6">
        <f t="shared" si="400"/>
        <v>0</v>
      </c>
      <c r="DS72" s="193">
        <f t="shared" si="401"/>
        <v>5.6740334309306508</v>
      </c>
      <c r="DT72" s="193">
        <f t="shared" si="402"/>
        <v>4.1745731882913786</v>
      </c>
      <c r="DU72" s="193">
        <f t="shared" si="270"/>
        <v>3.9107506947985855</v>
      </c>
      <c r="DV72" s="193">
        <f t="shared" si="403"/>
        <v>3.9040600573940507</v>
      </c>
      <c r="DW72" s="72">
        <f t="shared" si="404"/>
        <v>56780.537420401939</v>
      </c>
      <c r="EA72" s="3">
        <f t="shared" si="405"/>
        <v>0</v>
      </c>
      <c r="EB72" s="6">
        <f t="shared" si="406"/>
        <v>0</v>
      </c>
      <c r="EC72" s="6">
        <f t="shared" si="407"/>
        <v>0</v>
      </c>
      <c r="ED72" s="6">
        <f t="shared" si="408"/>
        <v>13.936154876600808</v>
      </c>
      <c r="EE72" s="193">
        <f t="shared" si="409"/>
        <v>5.6740334309306508</v>
      </c>
      <c r="EF72" s="193">
        <f t="shared" si="410"/>
        <v>4.1745731882913786</v>
      </c>
      <c r="EG72" s="193">
        <f t="shared" si="271"/>
        <v>3.8150380693314694</v>
      </c>
      <c r="EH72" s="193">
        <f t="shared" si="411"/>
        <v>4.1516631524139811</v>
      </c>
      <c r="EI72" s="72">
        <f t="shared" si="412"/>
        <v>58072.552875855064</v>
      </c>
      <c r="EM72" s="3">
        <f t="shared" si="413"/>
        <v>0</v>
      </c>
      <c r="EN72" s="6">
        <f t="shared" si="414"/>
        <v>0</v>
      </c>
      <c r="EO72" s="6">
        <f t="shared" si="415"/>
        <v>0</v>
      </c>
      <c r="EP72" s="6">
        <f t="shared" si="416"/>
        <v>4.6454996115147393</v>
      </c>
      <c r="EQ72" s="193">
        <f t="shared" si="417"/>
        <v>5.6740334309306508</v>
      </c>
      <c r="ER72" s="193">
        <f t="shared" si="418"/>
        <v>4.1745731882913786</v>
      </c>
      <c r="ES72" s="193">
        <f t="shared" si="272"/>
        <v>3.8150380693314694</v>
      </c>
      <c r="ET72" s="193">
        <f t="shared" si="419"/>
        <v>3.9935833281544206</v>
      </c>
      <c r="EU72" s="72">
        <f t="shared" si="420"/>
        <v>56942.433843380437</v>
      </c>
      <c r="EY72" s="3">
        <f t="shared" si="421"/>
        <v>6.3849747201088478</v>
      </c>
      <c r="EZ72" s="6">
        <f t="shared" si="422"/>
        <v>5.1062557195064624</v>
      </c>
      <c r="FA72" s="6">
        <f t="shared" si="423"/>
        <v>4.7857456680339689</v>
      </c>
      <c r="FB72" s="6">
        <f t="shared" si="424"/>
        <v>13.936154876600808</v>
      </c>
      <c r="FC72" s="193">
        <f t="shared" si="425"/>
        <v>5.6957224321800455</v>
      </c>
      <c r="FD72" s="193">
        <f t="shared" si="426"/>
        <v>4.2501844080146691</v>
      </c>
      <c r="FE72" s="193">
        <f t="shared" si="273"/>
        <v>3.9153022138751652</v>
      </c>
      <c r="FF72" s="193">
        <f t="shared" si="427"/>
        <v>4.1516631524139811</v>
      </c>
      <c r="FG72" s="72">
        <f t="shared" si="428"/>
        <v>58787.64112872781</v>
      </c>
      <c r="FK72" s="3">
        <f t="shared" si="429"/>
        <v>6.5153004437788917</v>
      </c>
      <c r="FL72" s="6">
        <f t="shared" si="430"/>
        <v>5.1063112542655231</v>
      </c>
      <c r="FM72" s="6">
        <f t="shared" si="431"/>
        <v>4.5579410421135931</v>
      </c>
      <c r="FN72" s="6">
        <f t="shared" si="432"/>
        <v>4.6454996115147393</v>
      </c>
      <c r="FO72" s="193">
        <f t="shared" si="433"/>
        <v>5.696160270978627</v>
      </c>
      <c r="FP72" s="193">
        <f t="shared" si="434"/>
        <v>4.2501852000290814</v>
      </c>
      <c r="FQ72" s="193">
        <f t="shared" si="274"/>
        <v>3.9107506947985855</v>
      </c>
      <c r="FR72" s="193">
        <f t="shared" si="435"/>
        <v>3.9935833281544206</v>
      </c>
      <c r="FS72" s="205">
        <f t="shared" si="436"/>
        <v>57621.168246487017</v>
      </c>
      <c r="FW72" s="3">
        <f t="shared" si="437"/>
        <v>7.4925723756379332</v>
      </c>
      <c r="FX72" s="6">
        <f t="shared" si="438"/>
        <v>5.7700689630423021</v>
      </c>
      <c r="FY72" s="6">
        <f t="shared" si="439"/>
        <v>5.6517377412972589</v>
      </c>
      <c r="FZ72" s="6">
        <f t="shared" si="440"/>
        <v>5.4815542514629838</v>
      </c>
      <c r="GA72" s="193">
        <f t="shared" si="441"/>
        <v>5.6994373932049989</v>
      </c>
      <c r="GB72" s="193">
        <f t="shared" si="442"/>
        <v>4.259606917830852</v>
      </c>
      <c r="GC72" s="193">
        <f t="shared" si="275"/>
        <v>3.9324180380001428</v>
      </c>
      <c r="GD72" s="193">
        <f t="shared" si="443"/>
        <v>4.0088772264779147</v>
      </c>
      <c r="GE72" s="72">
        <f t="shared" si="444"/>
        <v>57865.192967904033</v>
      </c>
      <c r="GI72" s="3">
        <f t="shared" si="445"/>
        <v>7.1668083593058505</v>
      </c>
      <c r="GJ72" s="6">
        <f t="shared" si="446"/>
        <v>5.6168812914571093</v>
      </c>
      <c r="GK72" s="6">
        <f t="shared" si="447"/>
        <v>5.0136383188927294</v>
      </c>
      <c r="GL72" s="6">
        <f t="shared" si="448"/>
        <v>5.1099234547536296</v>
      </c>
      <c r="GM72" s="193">
        <f t="shared" si="449"/>
        <v>5.6983461895015841</v>
      </c>
      <c r="GN72" s="193">
        <f t="shared" si="450"/>
        <v>4.2574403593670445</v>
      </c>
      <c r="GO72" s="193">
        <f t="shared" si="276"/>
        <v>3.9198348572552066</v>
      </c>
      <c r="GP72" s="193">
        <f t="shared" si="451"/>
        <v>4.0021078673207819</v>
      </c>
      <c r="GQ72" s="72">
        <f t="shared" si="452"/>
        <v>57747.423912690618</v>
      </c>
      <c r="GU72" s="3">
        <f t="shared" si="453"/>
        <v>8.4698644246341868</v>
      </c>
      <c r="GV72" s="6">
        <f t="shared" si="454"/>
        <v>6.1275068634077545</v>
      </c>
      <c r="GW72" s="6">
        <f t="shared" si="455"/>
        <v>5.9252089223277711</v>
      </c>
      <c r="GX72" s="6">
        <f t="shared" si="456"/>
        <v>5.8067311985836696</v>
      </c>
      <c r="GY72" s="193">
        <f t="shared" si="457"/>
        <v>5.7027038781010519</v>
      </c>
      <c r="GZ72" s="193">
        <f t="shared" si="458"/>
        <v>4.2646440409287738</v>
      </c>
      <c r="HA72" s="193">
        <f t="shared" si="277"/>
        <v>3.9377627340096901</v>
      </c>
      <c r="HB72" s="193">
        <f t="shared" si="459"/>
        <v>4.0147630572678885</v>
      </c>
      <c r="HC72" s="205">
        <f t="shared" si="460"/>
        <v>57949.170781885179</v>
      </c>
      <c r="HG72" s="3">
        <f t="shared" si="278"/>
        <v>7.4925723756379332</v>
      </c>
      <c r="HH72" s="6">
        <f t="shared" si="279"/>
        <v>0</v>
      </c>
      <c r="HI72" s="6">
        <f t="shared" si="280"/>
        <v>0</v>
      </c>
      <c r="HJ72" s="6">
        <f t="shared" si="281"/>
        <v>0</v>
      </c>
      <c r="HK72" s="193">
        <f t="shared" si="461"/>
        <v>5.6994373932049989</v>
      </c>
      <c r="HL72" s="193">
        <f t="shared" si="461"/>
        <v>4.1745731882913786</v>
      </c>
      <c r="HM72" s="193">
        <f t="shared" si="461"/>
        <v>3.8150380693314694</v>
      </c>
      <c r="HN72" s="193">
        <f t="shared" si="461"/>
        <v>3.9040600573940507</v>
      </c>
      <c r="HO72" s="212">
        <f t="shared" si="462"/>
        <v>56326.88306739361</v>
      </c>
      <c r="HS72" s="3">
        <f t="shared" si="282"/>
        <v>7.1668083593058505</v>
      </c>
      <c r="HT72" s="6">
        <f t="shared" si="283"/>
        <v>0</v>
      </c>
      <c r="HU72" s="6">
        <f t="shared" si="284"/>
        <v>0</v>
      </c>
      <c r="HV72" s="6">
        <f t="shared" si="285"/>
        <v>0</v>
      </c>
      <c r="HW72" s="193">
        <f t="shared" si="463"/>
        <v>5.6983461895015841</v>
      </c>
      <c r="HX72" s="193">
        <f t="shared" si="463"/>
        <v>4.1745731882913786</v>
      </c>
      <c r="HY72" s="193">
        <f t="shared" si="463"/>
        <v>3.8150380693314694</v>
      </c>
      <c r="HZ72" s="193">
        <f t="shared" si="463"/>
        <v>3.9040600573940507</v>
      </c>
      <c r="IA72" s="212">
        <f t="shared" si="464"/>
        <v>56326.252724802267</v>
      </c>
      <c r="IE72" s="3">
        <f t="shared" si="286"/>
        <v>8.4698644246341868</v>
      </c>
      <c r="IF72" s="6">
        <f t="shared" si="287"/>
        <v>0</v>
      </c>
      <c r="IG72" s="6">
        <f t="shared" si="288"/>
        <v>0</v>
      </c>
      <c r="IH72" s="6">
        <f t="shared" si="289"/>
        <v>0</v>
      </c>
      <c r="II72" s="193">
        <f t="shared" si="465"/>
        <v>5.7027038781010519</v>
      </c>
      <c r="IJ72" s="193">
        <f t="shared" si="465"/>
        <v>4.1745731882913786</v>
      </c>
      <c r="IK72" s="193">
        <f t="shared" si="465"/>
        <v>3.8150380693314694</v>
      </c>
      <c r="IL72" s="193">
        <f t="shared" si="465"/>
        <v>3.9040600573940507</v>
      </c>
      <c r="IM72" s="205">
        <f t="shared" si="466"/>
        <v>56328.770020816635</v>
      </c>
      <c r="IQ72" s="3">
        <f t="shared" si="290"/>
        <v>0</v>
      </c>
      <c r="IR72" s="6">
        <f t="shared" si="291"/>
        <v>5.7700689630423021</v>
      </c>
      <c r="IS72" s="6">
        <f t="shared" si="292"/>
        <v>0</v>
      </c>
      <c r="IT72" s="6">
        <f t="shared" si="293"/>
        <v>0</v>
      </c>
      <c r="IU72" s="193">
        <f t="shared" si="467"/>
        <v>5.6740334309306508</v>
      </c>
      <c r="IV72" s="193">
        <f t="shared" si="467"/>
        <v>4.259606917830852</v>
      </c>
      <c r="IW72" s="193">
        <f t="shared" si="467"/>
        <v>3.8150380693314694</v>
      </c>
      <c r="IX72" s="193">
        <f t="shared" si="467"/>
        <v>3.9040600573940507</v>
      </c>
      <c r="IY72" s="212">
        <f t="shared" si="468"/>
        <v>56524.128704446193</v>
      </c>
      <c r="JC72" s="3">
        <f t="shared" si="294"/>
        <v>0</v>
      </c>
      <c r="JD72" s="6">
        <f t="shared" si="295"/>
        <v>5.6168812914571093</v>
      </c>
      <c r="JE72" s="6">
        <f t="shared" si="296"/>
        <v>0</v>
      </c>
      <c r="JF72" s="6">
        <f t="shared" si="297"/>
        <v>0</v>
      </c>
      <c r="JG72" s="193">
        <f t="shared" si="469"/>
        <v>5.6740334309306508</v>
      </c>
      <c r="JH72" s="193">
        <f t="shared" si="469"/>
        <v>4.2574403593670445</v>
      </c>
      <c r="JI72" s="193">
        <f t="shared" si="469"/>
        <v>3.8150380693314694</v>
      </c>
      <c r="JJ72" s="193">
        <f t="shared" si="469"/>
        <v>3.9040600573940507</v>
      </c>
      <c r="JK72" s="212">
        <f t="shared" si="470"/>
        <v>56518.719381646304</v>
      </c>
      <c r="JO72" s="3">
        <f t="shared" si="298"/>
        <v>0</v>
      </c>
      <c r="JP72" s="6">
        <f t="shared" si="299"/>
        <v>6.1275068634077545</v>
      </c>
      <c r="JQ72" s="6">
        <f t="shared" si="300"/>
        <v>0</v>
      </c>
      <c r="JR72" s="6">
        <f t="shared" si="301"/>
        <v>0</v>
      </c>
      <c r="JS72" s="193">
        <f t="shared" si="471"/>
        <v>5.6740334309306508</v>
      </c>
      <c r="JT72" s="193">
        <f t="shared" si="471"/>
        <v>4.2646440409287738</v>
      </c>
      <c r="JU72" s="193">
        <f t="shared" si="471"/>
        <v>3.8150380693314694</v>
      </c>
      <c r="JV72" s="193">
        <f t="shared" si="471"/>
        <v>3.9040600573940507</v>
      </c>
      <c r="JW72" s="205">
        <f t="shared" si="472"/>
        <v>56536.707068182011</v>
      </c>
      <c r="KA72" s="3">
        <f t="shared" si="302"/>
        <v>0</v>
      </c>
      <c r="KB72" s="6">
        <f t="shared" si="303"/>
        <v>0</v>
      </c>
      <c r="KC72" s="6">
        <f t="shared" si="304"/>
        <v>5.6517377412972589</v>
      </c>
      <c r="KD72" s="6">
        <f t="shared" si="305"/>
        <v>0</v>
      </c>
      <c r="KE72" s="193">
        <f t="shared" si="473"/>
        <v>5.6740334309306508</v>
      </c>
      <c r="KF72" s="193">
        <f t="shared" si="473"/>
        <v>4.1745731882913786</v>
      </c>
      <c r="KG72" s="193">
        <f t="shared" si="473"/>
        <v>3.9324180380001428</v>
      </c>
      <c r="KH72" s="193">
        <f t="shared" si="473"/>
        <v>3.9040600573940507</v>
      </c>
      <c r="KI72" s="212">
        <f t="shared" si="474"/>
        <v>56887.09647345532</v>
      </c>
      <c r="KM72" s="3">
        <f t="shared" si="306"/>
        <v>0</v>
      </c>
      <c r="KN72" s="6">
        <f t="shared" si="307"/>
        <v>0</v>
      </c>
      <c r="KO72" s="6">
        <f t="shared" si="308"/>
        <v>5.0136383188927294</v>
      </c>
      <c r="KP72" s="6">
        <f t="shared" si="309"/>
        <v>0</v>
      </c>
      <c r="KQ72" s="193">
        <f t="shared" si="475"/>
        <v>5.6740334309306508</v>
      </c>
      <c r="KR72" s="193">
        <f t="shared" si="475"/>
        <v>4.1745731882913786</v>
      </c>
      <c r="KS72" s="193">
        <f t="shared" si="475"/>
        <v>3.9198348572552066</v>
      </c>
      <c r="KT72" s="193">
        <f t="shared" si="475"/>
        <v>3.9040600573940507</v>
      </c>
      <c r="KU72" s="212">
        <f t="shared" si="476"/>
        <v>56825.188615662766</v>
      </c>
      <c r="KY72" s="3">
        <f t="shared" si="310"/>
        <v>0</v>
      </c>
      <c r="KZ72" s="6">
        <f t="shared" si="311"/>
        <v>0</v>
      </c>
      <c r="LA72" s="6">
        <f t="shared" si="312"/>
        <v>5.9252089223277711</v>
      </c>
      <c r="LB72" s="6">
        <f t="shared" si="313"/>
        <v>0</v>
      </c>
      <c r="LC72" s="193">
        <f t="shared" si="477"/>
        <v>5.6740334309306508</v>
      </c>
      <c r="LD72" s="193">
        <f t="shared" si="477"/>
        <v>4.1745731882913786</v>
      </c>
      <c r="LE72" s="193">
        <f t="shared" si="477"/>
        <v>3.9377627340096901</v>
      </c>
      <c r="LF72" s="193">
        <f t="shared" si="477"/>
        <v>3.9040600573940507</v>
      </c>
      <c r="LG72" s="205">
        <f t="shared" si="478"/>
        <v>56913.412190121649</v>
      </c>
      <c r="LK72" s="3">
        <f t="shared" si="314"/>
        <v>0</v>
      </c>
      <c r="LL72" s="6">
        <f t="shared" si="315"/>
        <v>0</v>
      </c>
      <c r="LM72" s="6">
        <f t="shared" si="316"/>
        <v>0</v>
      </c>
      <c r="LN72" s="6">
        <f t="shared" si="317"/>
        <v>5.4815542514629838</v>
      </c>
      <c r="LO72" s="193">
        <f t="shared" si="479"/>
        <v>5.6740334309306508</v>
      </c>
      <c r="LP72" s="193">
        <f t="shared" si="479"/>
        <v>4.1745731882913786</v>
      </c>
      <c r="LQ72" s="193">
        <f t="shared" si="479"/>
        <v>3.8150380693314694</v>
      </c>
      <c r="LR72" s="193">
        <f t="shared" si="479"/>
        <v>4.0088772264779147</v>
      </c>
      <c r="LS72" s="212">
        <f t="shared" si="480"/>
        <v>57050.802687312098</v>
      </c>
      <c r="LW72" s="3">
        <f t="shared" si="318"/>
        <v>0</v>
      </c>
      <c r="LX72" s="6">
        <f t="shared" si="319"/>
        <v>0</v>
      </c>
      <c r="LY72" s="6">
        <f t="shared" si="320"/>
        <v>0</v>
      </c>
      <c r="LZ72" s="6">
        <f t="shared" si="321"/>
        <v>5.1099234547536296</v>
      </c>
      <c r="MA72" s="193">
        <f t="shared" si="481"/>
        <v>5.6740334309306508</v>
      </c>
      <c r="MB72" s="193">
        <f t="shared" si="481"/>
        <v>4.1745731882913786</v>
      </c>
      <c r="MC72" s="193">
        <f t="shared" si="481"/>
        <v>3.8150380693314694</v>
      </c>
      <c r="MD72" s="193">
        <f t="shared" si="481"/>
        <v>4.0021078673207819</v>
      </c>
      <c r="ME72" s="212">
        <f t="shared" si="482"/>
        <v>57002.811237479553</v>
      </c>
      <c r="MI72" s="3">
        <f t="shared" si="322"/>
        <v>0</v>
      </c>
      <c r="MJ72" s="6">
        <f t="shared" si="323"/>
        <v>0</v>
      </c>
      <c r="MK72" s="6">
        <f t="shared" si="324"/>
        <v>0</v>
      </c>
      <c r="ML72" s="6">
        <f t="shared" si="325"/>
        <v>5.8067311985836696</v>
      </c>
      <c r="MM72" s="193">
        <f t="shared" si="483"/>
        <v>5.6740334309306508</v>
      </c>
      <c r="MN72" s="193">
        <f t="shared" si="483"/>
        <v>4.1745731882913786</v>
      </c>
      <c r="MO72" s="193">
        <f t="shared" si="483"/>
        <v>3.8150380693314694</v>
      </c>
      <c r="MP72" s="193">
        <f t="shared" si="483"/>
        <v>4.0147630572678885</v>
      </c>
      <c r="MQ72" s="205">
        <f t="shared" si="484"/>
        <v>57092.563189852393</v>
      </c>
      <c r="MT72" s="3">
        <f t="shared" si="326"/>
        <v>6.1895163103095969</v>
      </c>
      <c r="MU72" s="6">
        <f t="shared" si="327"/>
        <v>5.1062557195064624</v>
      </c>
      <c r="MV72" s="6">
        <f t="shared" si="328"/>
        <v>5.2415309697514898</v>
      </c>
      <c r="MW72" s="6">
        <f t="shared" si="329"/>
        <v>5.5744619506403232</v>
      </c>
      <c r="MX72" s="193">
        <f t="shared" si="485"/>
        <v>5.695065415795761</v>
      </c>
      <c r="MY72" s="193">
        <f t="shared" si="485"/>
        <v>4.2501844080146691</v>
      </c>
      <c r="MZ72" s="193">
        <f t="shared" si="485"/>
        <v>3.9243470484468559</v>
      </c>
      <c r="NA72" s="193">
        <f t="shared" si="485"/>
        <v>4.0105624303883713</v>
      </c>
      <c r="NB72" s="212">
        <f t="shared" si="486"/>
        <v>57810.249570204025</v>
      </c>
      <c r="NF72" s="3">
        <f t="shared" si="330"/>
        <v>6.189516310309596</v>
      </c>
      <c r="NG72" s="6">
        <f t="shared" si="331"/>
        <v>0</v>
      </c>
      <c r="NH72" s="6">
        <f t="shared" si="332"/>
        <v>0</v>
      </c>
      <c r="NI72" s="6">
        <f t="shared" si="333"/>
        <v>0</v>
      </c>
      <c r="NJ72" s="193">
        <f t="shared" si="487"/>
        <v>5.695065415795761</v>
      </c>
      <c r="NK72" s="193">
        <f t="shared" si="487"/>
        <v>4.1745731882913786</v>
      </c>
      <c r="NL72" s="193">
        <f t="shared" si="487"/>
        <v>3.8150380693314694</v>
      </c>
      <c r="NM72" s="193">
        <f t="shared" si="487"/>
        <v>3.9040600573940507</v>
      </c>
      <c r="NN72" s="212">
        <f t="shared" si="488"/>
        <v>56324.357601983342</v>
      </c>
      <c r="NR72" s="3">
        <f t="shared" si="334"/>
        <v>0</v>
      </c>
      <c r="NS72" s="6">
        <f t="shared" si="335"/>
        <v>5.1062557195064624</v>
      </c>
      <c r="NT72" s="6">
        <f t="shared" si="336"/>
        <v>0</v>
      </c>
      <c r="NU72" s="6">
        <f t="shared" si="337"/>
        <v>0</v>
      </c>
      <c r="NV72" s="193">
        <f t="shared" si="489"/>
        <v>5.6740334309306508</v>
      </c>
      <c r="NW72" s="193">
        <f t="shared" si="489"/>
        <v>4.2501844080146691</v>
      </c>
      <c r="NX72" s="193">
        <f t="shared" si="489"/>
        <v>3.8150380693314694</v>
      </c>
      <c r="NY72" s="193">
        <f t="shared" si="489"/>
        <v>3.9040600573940507</v>
      </c>
      <c r="NZ72" s="212">
        <f t="shared" si="490"/>
        <v>56500.606962150436</v>
      </c>
      <c r="OD72" s="3">
        <f t="shared" si="338"/>
        <v>0</v>
      </c>
      <c r="OE72" s="6">
        <f t="shared" si="339"/>
        <v>0</v>
      </c>
      <c r="OF72" s="6">
        <f t="shared" si="340"/>
        <v>5.2415309697514898</v>
      </c>
      <c r="OG72" s="6">
        <f t="shared" si="341"/>
        <v>0</v>
      </c>
      <c r="OH72" s="193">
        <f t="shared" si="491"/>
        <v>5.6740334309306508</v>
      </c>
      <c r="OI72" s="193">
        <f t="shared" si="491"/>
        <v>4.1745731882913786</v>
      </c>
      <c r="OJ72" s="193">
        <f t="shared" si="491"/>
        <v>3.9243470484468559</v>
      </c>
      <c r="OK72" s="193">
        <f t="shared" si="491"/>
        <v>3.9040600573940507</v>
      </c>
      <c r="OL72" s="212">
        <f t="shared" si="492"/>
        <v>56847.380345688158</v>
      </c>
      <c r="OP72" s="3">
        <f t="shared" si="342"/>
        <v>0</v>
      </c>
      <c r="OQ72" s="6">
        <f t="shared" si="343"/>
        <v>0</v>
      </c>
      <c r="OR72" s="6">
        <f t="shared" si="344"/>
        <v>0</v>
      </c>
      <c r="OS72" s="6">
        <f t="shared" si="345"/>
        <v>5.5744619506403232</v>
      </c>
      <c r="OT72" s="193">
        <f t="shared" si="493"/>
        <v>5.6740334309306508</v>
      </c>
      <c r="OU72" s="193">
        <f t="shared" si="493"/>
        <v>4.1745731882913786</v>
      </c>
      <c r="OV72" s="193">
        <f t="shared" si="493"/>
        <v>3.8150380693314694</v>
      </c>
      <c r="OW72" s="193">
        <f t="shared" si="493"/>
        <v>4.0105624303883713</v>
      </c>
      <c r="OX72" s="232">
        <f t="shared" si="494"/>
        <v>57062.756239857983</v>
      </c>
    </row>
    <row r="73" spans="2:414" x14ac:dyDescent="0.2">
      <c r="B73" s="81">
        <v>45402</v>
      </c>
      <c r="C73">
        <v>121</v>
      </c>
      <c r="D73">
        <v>11.146430886194674</v>
      </c>
      <c r="E73">
        <v>0</v>
      </c>
      <c r="F73">
        <v>0</v>
      </c>
      <c r="G73">
        <v>0</v>
      </c>
      <c r="H73">
        <v>1</v>
      </c>
      <c r="I73">
        <v>0</v>
      </c>
      <c r="J73">
        <v>0</v>
      </c>
      <c r="K73">
        <v>0</v>
      </c>
      <c r="L73">
        <v>0</v>
      </c>
      <c r="M73">
        <v>0</v>
      </c>
      <c r="N73">
        <v>0</v>
      </c>
      <c r="O73">
        <v>1</v>
      </c>
      <c r="P73">
        <v>0</v>
      </c>
      <c r="Q73">
        <v>0</v>
      </c>
      <c r="R73">
        <v>0</v>
      </c>
      <c r="S73">
        <v>0</v>
      </c>
      <c r="T73">
        <v>14641</v>
      </c>
      <c r="U73">
        <v>6.5111958523397817</v>
      </c>
      <c r="V73">
        <v>5.1061372260779443</v>
      </c>
      <c r="W73">
        <v>4.5578530171557308</v>
      </c>
      <c r="X73">
        <v>4.6959559059570335</v>
      </c>
      <c r="Y73" s="3">
        <v>381.42357230135457</v>
      </c>
      <c r="Z73" s="3">
        <v>100.01955632371649</v>
      </c>
      <c r="AA73" s="3">
        <v>50.000000000206413</v>
      </c>
      <c r="AB73" s="3">
        <v>59.90000000000002</v>
      </c>
      <c r="AC73">
        <v>0</v>
      </c>
      <c r="AD73">
        <v>0</v>
      </c>
      <c r="AE73" s="6"/>
      <c r="AF73" s="1" t="s">
        <v>5</v>
      </c>
      <c r="AG73">
        <v>121</v>
      </c>
      <c r="AH73" s="189">
        <v>45402</v>
      </c>
      <c r="AI73">
        <f t="shared" si="346"/>
        <v>4</v>
      </c>
      <c r="AJ73">
        <v>121</v>
      </c>
      <c r="AK73">
        <v>0</v>
      </c>
      <c r="AL73">
        <v>0</v>
      </c>
      <c r="AM73">
        <v>1</v>
      </c>
      <c r="AN73">
        <v>0</v>
      </c>
      <c r="AO73">
        <v>0</v>
      </c>
      <c r="AP73">
        <v>0</v>
      </c>
      <c r="AQ73">
        <v>0</v>
      </c>
      <c r="AS73" s="37"/>
      <c r="AT73" s="37"/>
      <c r="AU73" s="6">
        <f t="shared" si="347"/>
        <v>0</v>
      </c>
      <c r="AV73" s="6">
        <f t="shared" si="348"/>
        <v>0</v>
      </c>
      <c r="AW73" s="6">
        <f t="shared" si="349"/>
        <v>0</v>
      </c>
      <c r="AX73" s="6">
        <f t="shared" si="350"/>
        <v>0</v>
      </c>
      <c r="AY73" s="193">
        <f t="shared" si="351"/>
        <v>5.6740334309306508</v>
      </c>
      <c r="AZ73" s="193">
        <f t="shared" si="352"/>
        <v>4.1745731882913786</v>
      </c>
      <c r="BA73" s="193">
        <f t="shared" si="353"/>
        <v>3.8150380693314694</v>
      </c>
      <c r="BB73" s="193">
        <f t="shared" si="354"/>
        <v>3.9040600573940507</v>
      </c>
      <c r="BC73" s="72">
        <f t="shared" si="355"/>
        <v>56312.210093717425</v>
      </c>
      <c r="BG73" s="3">
        <f t="shared" si="356"/>
        <v>6.3809719352929859</v>
      </c>
      <c r="BH73" s="6">
        <f t="shared" si="357"/>
        <v>0</v>
      </c>
      <c r="BI73" s="6">
        <f t="shared" si="358"/>
        <v>0</v>
      </c>
      <c r="BJ73" s="6">
        <f t="shared" si="359"/>
        <v>0</v>
      </c>
      <c r="BK73" s="193">
        <f t="shared" si="360"/>
        <v>5.6957089814969164</v>
      </c>
      <c r="BL73" s="193">
        <f t="shared" si="361"/>
        <v>4.1745731882913786</v>
      </c>
      <c r="BM73" s="193">
        <f t="shared" si="362"/>
        <v>3.8150380693314694</v>
      </c>
      <c r="BN73" s="193">
        <f t="shared" si="363"/>
        <v>3.9040600573940507</v>
      </c>
      <c r="BO73" s="72">
        <f t="shared" si="364"/>
        <v>56324.72934952283</v>
      </c>
      <c r="BS73" s="3">
        <f t="shared" si="365"/>
        <v>6.3809920398186231</v>
      </c>
      <c r="BT73" s="6">
        <f t="shared" si="366"/>
        <v>0</v>
      </c>
      <c r="BU73" s="6">
        <f t="shared" si="367"/>
        <v>0</v>
      </c>
      <c r="BV73" s="6">
        <f t="shared" si="368"/>
        <v>0</v>
      </c>
      <c r="BW73" s="193">
        <f t="shared" si="369"/>
        <v>5.6957090490552362</v>
      </c>
      <c r="BX73" s="193">
        <f t="shared" si="370"/>
        <v>4.1745731882913786</v>
      </c>
      <c r="BY73" s="193">
        <f t="shared" si="266"/>
        <v>3.8150380693314694</v>
      </c>
      <c r="BZ73" s="193">
        <f t="shared" si="371"/>
        <v>3.9040600573940507</v>
      </c>
      <c r="CA73" s="72">
        <f t="shared" si="372"/>
        <v>56324.72934952283</v>
      </c>
      <c r="CE73" s="3">
        <f t="shared" si="373"/>
        <v>0</v>
      </c>
      <c r="CF73" s="6">
        <f t="shared" si="374"/>
        <v>5.1061372260779443</v>
      </c>
      <c r="CG73" s="6">
        <f t="shared" si="375"/>
        <v>0</v>
      </c>
      <c r="CH73" s="6">
        <f t="shared" si="376"/>
        <v>0</v>
      </c>
      <c r="CI73" s="193">
        <f t="shared" si="377"/>
        <v>5.6740334309306508</v>
      </c>
      <c r="CJ73" s="193">
        <f t="shared" si="378"/>
        <v>4.2501827181069212</v>
      </c>
      <c r="CK73" s="193">
        <f t="shared" si="267"/>
        <v>3.8150380693314694</v>
      </c>
      <c r="CL73" s="193">
        <f t="shared" si="379"/>
        <v>3.9040600573940507</v>
      </c>
      <c r="CM73" s="72">
        <f t="shared" si="380"/>
        <v>56500.60274445235</v>
      </c>
      <c r="CQ73" s="3">
        <f t="shared" si="381"/>
        <v>0</v>
      </c>
      <c r="CR73" s="6">
        <f t="shared" si="382"/>
        <v>5.106192759548291</v>
      </c>
      <c r="CS73" s="6">
        <f t="shared" si="383"/>
        <v>0</v>
      </c>
      <c r="CT73" s="6">
        <f t="shared" si="384"/>
        <v>0</v>
      </c>
      <c r="CU73" s="193">
        <f t="shared" si="385"/>
        <v>5.6740334309306508</v>
      </c>
      <c r="CV73" s="193">
        <f t="shared" si="386"/>
        <v>4.2501835101042928</v>
      </c>
      <c r="CW73" s="193">
        <f t="shared" si="268"/>
        <v>3.8150380693314694</v>
      </c>
      <c r="CX73" s="193">
        <f t="shared" si="387"/>
        <v>3.9040600573940507</v>
      </c>
      <c r="CY73" s="72">
        <f t="shared" si="388"/>
        <v>56500.604721131676</v>
      </c>
      <c r="DC73" s="3">
        <f t="shared" si="389"/>
        <v>0</v>
      </c>
      <c r="DD73" s="6">
        <f t="shared" si="390"/>
        <v>0</v>
      </c>
      <c r="DE73" s="6">
        <f t="shared" si="391"/>
        <v>4.7857456680135178</v>
      </c>
      <c r="DF73" s="6">
        <f t="shared" si="392"/>
        <v>0</v>
      </c>
      <c r="DG73" s="193">
        <f t="shared" si="393"/>
        <v>5.6740334309306508</v>
      </c>
      <c r="DH73" s="193">
        <f t="shared" si="394"/>
        <v>4.1745731882913786</v>
      </c>
      <c r="DI73" s="193">
        <f t="shared" si="269"/>
        <v>3.9153022138747575</v>
      </c>
      <c r="DJ73" s="193">
        <f t="shared" si="395"/>
        <v>3.9040600573940507</v>
      </c>
      <c r="DK73" s="72">
        <f t="shared" si="396"/>
        <v>56802.905020320541</v>
      </c>
      <c r="DO73" s="3">
        <f t="shared" si="397"/>
        <v>0</v>
      </c>
      <c r="DP73" s="6">
        <f t="shared" si="398"/>
        <v>0</v>
      </c>
      <c r="DQ73" s="6">
        <f t="shared" si="399"/>
        <v>4.5579410420941153</v>
      </c>
      <c r="DR73" s="6">
        <f t="shared" si="400"/>
        <v>0</v>
      </c>
      <c r="DS73" s="193">
        <f t="shared" si="401"/>
        <v>5.6740334309306508</v>
      </c>
      <c r="DT73" s="193">
        <f t="shared" si="402"/>
        <v>4.1745731882913786</v>
      </c>
      <c r="DU73" s="193">
        <f t="shared" si="270"/>
        <v>3.9107506947981956</v>
      </c>
      <c r="DV73" s="193">
        <f t="shared" si="403"/>
        <v>3.9040600573940507</v>
      </c>
      <c r="DW73" s="72">
        <f t="shared" si="404"/>
        <v>56780.537420400025</v>
      </c>
      <c r="EA73" s="3">
        <f t="shared" si="405"/>
        <v>0</v>
      </c>
      <c r="EB73" s="6">
        <f t="shared" si="406"/>
        <v>0</v>
      </c>
      <c r="EC73" s="6">
        <f t="shared" si="407"/>
        <v>0</v>
      </c>
      <c r="ED73" s="6">
        <f t="shared" si="408"/>
        <v>14.0878677178711</v>
      </c>
      <c r="EE73" s="193">
        <f t="shared" si="409"/>
        <v>5.6740334309306508</v>
      </c>
      <c r="EF73" s="193">
        <f t="shared" si="410"/>
        <v>4.1745731882913786</v>
      </c>
      <c r="EG73" s="193">
        <f t="shared" si="271"/>
        <v>3.8150380693314694</v>
      </c>
      <c r="EH73" s="193">
        <f t="shared" si="411"/>
        <v>4.1540479964308821</v>
      </c>
      <c r="EI73" s="72">
        <f t="shared" si="412"/>
        <v>58089.772852672053</v>
      </c>
      <c r="EM73" s="3">
        <f t="shared" si="413"/>
        <v>0</v>
      </c>
      <c r="EN73" s="6">
        <f t="shared" si="414"/>
        <v>0</v>
      </c>
      <c r="EO73" s="6">
        <f t="shared" si="415"/>
        <v>0</v>
      </c>
      <c r="EP73" s="6">
        <f t="shared" si="416"/>
        <v>4.6960718067453113</v>
      </c>
      <c r="EQ73" s="193">
        <f t="shared" si="417"/>
        <v>5.6740334309306508</v>
      </c>
      <c r="ER73" s="193">
        <f t="shared" si="418"/>
        <v>4.1745731882913786</v>
      </c>
      <c r="ES73" s="193">
        <f t="shared" si="272"/>
        <v>3.8150380693314694</v>
      </c>
      <c r="ET73" s="193">
        <f t="shared" si="419"/>
        <v>3.99451511859787</v>
      </c>
      <c r="EU73" s="72">
        <f t="shared" si="420"/>
        <v>56949.030391215514</v>
      </c>
      <c r="EY73" s="3">
        <f t="shared" si="421"/>
        <v>6.3809719352929859</v>
      </c>
      <c r="EZ73" s="6">
        <f t="shared" si="422"/>
        <v>5.1061372260779443</v>
      </c>
      <c r="FA73" s="6">
        <f t="shared" si="423"/>
        <v>4.7857456680135178</v>
      </c>
      <c r="FB73" s="6">
        <f t="shared" si="424"/>
        <v>14.0878677178711</v>
      </c>
      <c r="FC73" s="193">
        <f t="shared" si="425"/>
        <v>5.6957089814969164</v>
      </c>
      <c r="FD73" s="193">
        <f t="shared" si="426"/>
        <v>4.2501827181069212</v>
      </c>
      <c r="FE73" s="193">
        <f t="shared" si="273"/>
        <v>3.9153022138747575</v>
      </c>
      <c r="FF73" s="193">
        <f t="shared" si="427"/>
        <v>4.1540479964308821</v>
      </c>
      <c r="FG73" s="72">
        <f t="shared" si="428"/>
        <v>58805.060645736208</v>
      </c>
      <c r="FK73" s="3">
        <f t="shared" si="429"/>
        <v>6.5112159568654198</v>
      </c>
      <c r="FL73" s="6">
        <f t="shared" si="430"/>
        <v>5.106192759548291</v>
      </c>
      <c r="FM73" s="6">
        <f t="shared" si="431"/>
        <v>4.5579410420941153</v>
      </c>
      <c r="FN73" s="6">
        <f t="shared" si="432"/>
        <v>4.6960718067453113</v>
      </c>
      <c r="FO73" s="193">
        <f t="shared" si="433"/>
        <v>5.6961465517556622</v>
      </c>
      <c r="FP73" s="193">
        <f t="shared" si="434"/>
        <v>4.2501835101042928</v>
      </c>
      <c r="FQ73" s="193">
        <f t="shared" si="274"/>
        <v>3.9107506947981956</v>
      </c>
      <c r="FR73" s="193">
        <f t="shared" si="435"/>
        <v>3.99451511859787</v>
      </c>
      <c r="FS73" s="205">
        <f t="shared" si="436"/>
        <v>57627.83101292912</v>
      </c>
      <c r="FW73" s="3">
        <f t="shared" si="437"/>
        <v>7.4878752301907481</v>
      </c>
      <c r="FX73" s="6">
        <f t="shared" si="438"/>
        <v>5.7699350654680766</v>
      </c>
      <c r="FY73" s="6">
        <f t="shared" si="439"/>
        <v>5.6517377412731058</v>
      </c>
      <c r="FZ73" s="6">
        <f t="shared" si="440"/>
        <v>5.5412279690292996</v>
      </c>
      <c r="GA73" s="193">
        <f t="shared" si="441"/>
        <v>5.6994216677502498</v>
      </c>
      <c r="GB73" s="193">
        <f t="shared" si="442"/>
        <v>4.2596050261435865</v>
      </c>
      <c r="GC73" s="193">
        <f t="shared" si="275"/>
        <v>3.9324180379996694</v>
      </c>
      <c r="GD73" s="193">
        <f t="shared" si="443"/>
        <v>4.0099599428558763</v>
      </c>
      <c r="GE73" s="72">
        <f t="shared" si="444"/>
        <v>57872.968102070707</v>
      </c>
      <c r="GI73" s="3">
        <f t="shared" si="445"/>
        <v>7.1623154375737608</v>
      </c>
      <c r="GJ73" s="6">
        <f t="shared" si="446"/>
        <v>5.6167509486857394</v>
      </c>
      <c r="GK73" s="6">
        <f t="shared" si="447"/>
        <v>5.0136383188713038</v>
      </c>
      <c r="GL73" s="6">
        <f t="shared" si="448"/>
        <v>5.1655514965527374</v>
      </c>
      <c r="GM73" s="193">
        <f t="shared" si="449"/>
        <v>5.6983311313447231</v>
      </c>
      <c r="GN73" s="193">
        <f t="shared" si="450"/>
        <v>4.2574385139076387</v>
      </c>
      <c r="GO73" s="193">
        <f t="shared" si="276"/>
        <v>3.9198348572547812</v>
      </c>
      <c r="GP73" s="193">
        <f t="shared" si="451"/>
        <v>4.0031240685726077</v>
      </c>
      <c r="GQ73" s="72">
        <f t="shared" si="452"/>
        <v>57754.706155025342</v>
      </c>
      <c r="GU73" s="3">
        <f t="shared" si="453"/>
        <v>8.4645546080417162</v>
      </c>
      <c r="GV73" s="6">
        <f t="shared" si="454"/>
        <v>6.1273646712935328</v>
      </c>
      <c r="GW73" s="6">
        <f t="shared" si="455"/>
        <v>5.92520892230245</v>
      </c>
      <c r="GX73" s="6">
        <f t="shared" si="456"/>
        <v>5.8699448824462923</v>
      </c>
      <c r="GY73" s="193">
        <f t="shared" si="457"/>
        <v>5.702686159454637</v>
      </c>
      <c r="GZ73" s="193">
        <f t="shared" si="458"/>
        <v>4.2646420421507241</v>
      </c>
      <c r="HA73" s="193">
        <f t="shared" si="277"/>
        <v>3.9377627340091967</v>
      </c>
      <c r="HB73" s="193">
        <f t="shared" si="459"/>
        <v>4.0159032389184031</v>
      </c>
      <c r="HC73" s="205">
        <f t="shared" si="460"/>
        <v>57957.369788183285</v>
      </c>
      <c r="HG73" s="3">
        <f t="shared" si="278"/>
        <v>7.4878752301907481</v>
      </c>
      <c r="HH73" s="6">
        <f t="shared" si="279"/>
        <v>0</v>
      </c>
      <c r="HI73" s="6">
        <f t="shared" si="280"/>
        <v>0</v>
      </c>
      <c r="HJ73" s="6">
        <f t="shared" si="281"/>
        <v>0</v>
      </c>
      <c r="HK73" s="193">
        <f t="shared" si="461"/>
        <v>5.6994216677502498</v>
      </c>
      <c r="HL73" s="193">
        <f t="shared" si="461"/>
        <v>4.1745731882913786</v>
      </c>
      <c r="HM73" s="193">
        <f t="shared" si="461"/>
        <v>3.8150380693314694</v>
      </c>
      <c r="HN73" s="193">
        <f t="shared" si="461"/>
        <v>3.9040600573940507</v>
      </c>
      <c r="HO73" s="212">
        <f t="shared" si="462"/>
        <v>56326.873983408128</v>
      </c>
      <c r="HS73" s="3">
        <f t="shared" si="282"/>
        <v>7.1623154375737608</v>
      </c>
      <c r="HT73" s="6">
        <f t="shared" si="283"/>
        <v>0</v>
      </c>
      <c r="HU73" s="6">
        <f t="shared" si="284"/>
        <v>0</v>
      </c>
      <c r="HV73" s="6">
        <f t="shared" si="285"/>
        <v>0</v>
      </c>
      <c r="HW73" s="193">
        <f t="shared" si="463"/>
        <v>5.6983311313447231</v>
      </c>
      <c r="HX73" s="193">
        <f t="shared" si="463"/>
        <v>4.1745731882913786</v>
      </c>
      <c r="HY73" s="193">
        <f t="shared" si="463"/>
        <v>3.8150380693314694</v>
      </c>
      <c r="HZ73" s="193">
        <f t="shared" si="463"/>
        <v>3.9040600573940507</v>
      </c>
      <c r="IA73" s="212">
        <f t="shared" si="464"/>
        <v>56326.244026386186</v>
      </c>
      <c r="IE73" s="3">
        <f t="shared" si="286"/>
        <v>8.4645546080417162</v>
      </c>
      <c r="IF73" s="6">
        <f t="shared" si="287"/>
        <v>0</v>
      </c>
      <c r="IG73" s="6">
        <f t="shared" si="288"/>
        <v>0</v>
      </c>
      <c r="IH73" s="6">
        <f t="shared" si="289"/>
        <v>0</v>
      </c>
      <c r="II73" s="193">
        <f t="shared" si="465"/>
        <v>5.702686159454637</v>
      </c>
      <c r="IJ73" s="193">
        <f t="shared" si="465"/>
        <v>4.1745731882913786</v>
      </c>
      <c r="IK73" s="193">
        <f t="shared" si="465"/>
        <v>3.8150380693314694</v>
      </c>
      <c r="IL73" s="193">
        <f t="shared" si="465"/>
        <v>3.9040600573940507</v>
      </c>
      <c r="IM73" s="205">
        <f t="shared" si="466"/>
        <v>56328.759785098839</v>
      </c>
      <c r="IQ73" s="3">
        <f t="shared" si="290"/>
        <v>0</v>
      </c>
      <c r="IR73" s="6">
        <f t="shared" si="291"/>
        <v>5.7699350654680766</v>
      </c>
      <c r="IS73" s="6">
        <f t="shared" si="292"/>
        <v>0</v>
      </c>
      <c r="IT73" s="6">
        <f t="shared" si="293"/>
        <v>0</v>
      </c>
      <c r="IU73" s="193">
        <f t="shared" si="467"/>
        <v>5.6740334309306508</v>
      </c>
      <c r="IV73" s="193">
        <f t="shared" si="467"/>
        <v>4.2596050261435865</v>
      </c>
      <c r="IW73" s="193">
        <f t="shared" si="467"/>
        <v>3.8150380693314694</v>
      </c>
      <c r="IX73" s="193">
        <f t="shared" si="467"/>
        <v>3.9040600573940507</v>
      </c>
      <c r="IY73" s="212">
        <f t="shared" si="468"/>
        <v>56524.123981178258</v>
      </c>
      <c r="JC73" s="3">
        <f t="shared" si="294"/>
        <v>0</v>
      </c>
      <c r="JD73" s="6">
        <f t="shared" si="295"/>
        <v>5.6167509486857394</v>
      </c>
      <c r="JE73" s="6">
        <f t="shared" si="296"/>
        <v>0</v>
      </c>
      <c r="JF73" s="6">
        <f t="shared" si="297"/>
        <v>0</v>
      </c>
      <c r="JG73" s="193">
        <f t="shared" si="469"/>
        <v>5.6740334309306508</v>
      </c>
      <c r="JH73" s="193">
        <f t="shared" si="469"/>
        <v>4.2574385139076387</v>
      </c>
      <c r="JI73" s="193">
        <f t="shared" si="469"/>
        <v>3.8150380693314694</v>
      </c>
      <c r="JJ73" s="193">
        <f t="shared" si="469"/>
        <v>3.9040600573940507</v>
      </c>
      <c r="JK73" s="212">
        <f t="shared" si="470"/>
        <v>56518.714774243519</v>
      </c>
      <c r="JO73" s="3">
        <f t="shared" si="298"/>
        <v>0</v>
      </c>
      <c r="JP73" s="6">
        <f t="shared" si="299"/>
        <v>6.1273646712935328</v>
      </c>
      <c r="JQ73" s="6">
        <f t="shared" si="300"/>
        <v>0</v>
      </c>
      <c r="JR73" s="6">
        <f t="shared" si="301"/>
        <v>0</v>
      </c>
      <c r="JS73" s="193">
        <f t="shared" si="471"/>
        <v>5.6740334309306508</v>
      </c>
      <c r="JT73" s="193">
        <f t="shared" si="471"/>
        <v>4.2646420421507241</v>
      </c>
      <c r="JU73" s="193">
        <f t="shared" si="471"/>
        <v>3.8150380693314694</v>
      </c>
      <c r="JV73" s="193">
        <f t="shared" si="471"/>
        <v>3.9040600573940507</v>
      </c>
      <c r="JW73" s="205">
        <f t="shared" si="472"/>
        <v>56536.70207641329</v>
      </c>
      <c r="KA73" s="3">
        <f t="shared" si="302"/>
        <v>0</v>
      </c>
      <c r="KB73" s="6">
        <f t="shared" si="303"/>
        <v>0</v>
      </c>
      <c r="KC73" s="6">
        <f t="shared" si="304"/>
        <v>5.6517377412731058</v>
      </c>
      <c r="KD73" s="6">
        <f t="shared" si="305"/>
        <v>0</v>
      </c>
      <c r="KE73" s="193">
        <f t="shared" si="473"/>
        <v>5.6740334309306508</v>
      </c>
      <c r="KF73" s="193">
        <f t="shared" si="473"/>
        <v>4.1745731882913786</v>
      </c>
      <c r="KG73" s="193">
        <f t="shared" si="473"/>
        <v>3.9324180379996694</v>
      </c>
      <c r="KH73" s="193">
        <f t="shared" si="473"/>
        <v>3.9040600573940507</v>
      </c>
      <c r="KI73" s="212">
        <f t="shared" si="474"/>
        <v>56887.096473452999</v>
      </c>
      <c r="KM73" s="3">
        <f t="shared" si="306"/>
        <v>0</v>
      </c>
      <c r="KN73" s="6">
        <f t="shared" si="307"/>
        <v>0</v>
      </c>
      <c r="KO73" s="6">
        <f t="shared" si="308"/>
        <v>5.0136383188713038</v>
      </c>
      <c r="KP73" s="6">
        <f t="shared" si="309"/>
        <v>0</v>
      </c>
      <c r="KQ73" s="193">
        <f t="shared" si="475"/>
        <v>5.6740334309306508</v>
      </c>
      <c r="KR73" s="193">
        <f t="shared" si="475"/>
        <v>4.1745731882913786</v>
      </c>
      <c r="KS73" s="193">
        <f t="shared" si="475"/>
        <v>3.9198348572547812</v>
      </c>
      <c r="KT73" s="193">
        <f t="shared" si="475"/>
        <v>3.9040600573940507</v>
      </c>
      <c r="KU73" s="212">
        <f t="shared" si="476"/>
        <v>56825.188615660743</v>
      </c>
      <c r="KY73" s="3">
        <f t="shared" si="310"/>
        <v>0</v>
      </c>
      <c r="KZ73" s="6">
        <f t="shared" si="311"/>
        <v>0</v>
      </c>
      <c r="LA73" s="6">
        <f t="shared" si="312"/>
        <v>5.92520892230245</v>
      </c>
      <c r="LB73" s="6">
        <f t="shared" si="313"/>
        <v>0</v>
      </c>
      <c r="LC73" s="193">
        <f t="shared" si="477"/>
        <v>5.6740334309306508</v>
      </c>
      <c r="LD73" s="193">
        <f t="shared" si="477"/>
        <v>4.1745731882913786</v>
      </c>
      <c r="LE73" s="193">
        <f t="shared" si="477"/>
        <v>3.9377627340091967</v>
      </c>
      <c r="LF73" s="193">
        <f t="shared" si="477"/>
        <v>3.9040600573940507</v>
      </c>
      <c r="LG73" s="205">
        <f t="shared" si="478"/>
        <v>56913.412190119227</v>
      </c>
      <c r="LK73" s="3">
        <f t="shared" si="314"/>
        <v>0</v>
      </c>
      <c r="LL73" s="6">
        <f t="shared" si="315"/>
        <v>0</v>
      </c>
      <c r="LM73" s="6">
        <f t="shared" si="316"/>
        <v>0</v>
      </c>
      <c r="LN73" s="6">
        <f t="shared" si="317"/>
        <v>5.5412279690292996</v>
      </c>
      <c r="LO73" s="193">
        <f t="shared" si="479"/>
        <v>5.6740334309306508</v>
      </c>
      <c r="LP73" s="193">
        <f t="shared" si="479"/>
        <v>4.1745731882913786</v>
      </c>
      <c r="LQ73" s="193">
        <f t="shared" si="479"/>
        <v>3.8150380693314694</v>
      </c>
      <c r="LR73" s="193">
        <f t="shared" si="479"/>
        <v>4.0099599428558763</v>
      </c>
      <c r="LS73" s="212">
        <f t="shared" si="480"/>
        <v>57058.482364731492</v>
      </c>
      <c r="LW73" s="3">
        <f t="shared" si="318"/>
        <v>0</v>
      </c>
      <c r="LX73" s="6">
        <f t="shared" si="319"/>
        <v>0</v>
      </c>
      <c r="LY73" s="6">
        <f t="shared" si="320"/>
        <v>0</v>
      </c>
      <c r="LZ73" s="6">
        <f t="shared" si="321"/>
        <v>5.1655514965527374</v>
      </c>
      <c r="MA73" s="193">
        <f t="shared" si="481"/>
        <v>5.6740334309306508</v>
      </c>
      <c r="MB73" s="193">
        <f t="shared" si="481"/>
        <v>4.1745731882913786</v>
      </c>
      <c r="MC73" s="193">
        <f t="shared" si="481"/>
        <v>3.8150380693314694</v>
      </c>
      <c r="MD73" s="193">
        <f t="shared" si="481"/>
        <v>4.0031240685726077</v>
      </c>
      <c r="ME73" s="212">
        <f t="shared" si="482"/>
        <v>57010.01303185142</v>
      </c>
      <c r="MI73" s="3">
        <f t="shared" si="322"/>
        <v>0</v>
      </c>
      <c r="MJ73" s="6">
        <f t="shared" si="323"/>
        <v>0</v>
      </c>
      <c r="MK73" s="6">
        <f t="shared" si="324"/>
        <v>0</v>
      </c>
      <c r="ML73" s="6">
        <f t="shared" si="325"/>
        <v>5.8699448824462923</v>
      </c>
      <c r="MM73" s="193">
        <f t="shared" si="483"/>
        <v>5.6740334309306508</v>
      </c>
      <c r="MN73" s="193">
        <f t="shared" si="483"/>
        <v>4.1745731882913786</v>
      </c>
      <c r="MO73" s="193">
        <f t="shared" si="483"/>
        <v>3.8150380693314694</v>
      </c>
      <c r="MP73" s="193">
        <f t="shared" si="483"/>
        <v>4.0159032389184031</v>
      </c>
      <c r="MQ73" s="205">
        <f t="shared" si="484"/>
        <v>57100.656415564976</v>
      </c>
      <c r="MT73" s="3">
        <f t="shared" si="326"/>
        <v>6.1856360597227926</v>
      </c>
      <c r="MU73" s="6">
        <f t="shared" si="327"/>
        <v>5.1061372260779443</v>
      </c>
      <c r="MV73" s="6">
        <f t="shared" si="328"/>
        <v>5.2415309697290899</v>
      </c>
      <c r="MW73" s="6">
        <f t="shared" si="329"/>
        <v>5.6351470871484404</v>
      </c>
      <c r="MX73" s="193">
        <f t="shared" si="485"/>
        <v>5.6950523683012646</v>
      </c>
      <c r="MY73" s="193">
        <f t="shared" si="485"/>
        <v>4.2501827181069212</v>
      </c>
      <c r="MZ73" s="193">
        <f t="shared" si="485"/>
        <v>3.9243470484464131</v>
      </c>
      <c r="NA73" s="193">
        <f t="shared" si="485"/>
        <v>4.0116616348671279</v>
      </c>
      <c r="NB73" s="212">
        <f t="shared" si="486"/>
        <v>57818.137939603926</v>
      </c>
      <c r="NF73" s="3">
        <f t="shared" si="330"/>
        <v>6.1856360597227917</v>
      </c>
      <c r="NG73" s="6">
        <f t="shared" si="331"/>
        <v>0</v>
      </c>
      <c r="NH73" s="6">
        <f t="shared" si="332"/>
        <v>0</v>
      </c>
      <c r="NI73" s="6">
        <f t="shared" si="333"/>
        <v>0</v>
      </c>
      <c r="NJ73" s="193">
        <f t="shared" si="487"/>
        <v>5.6950523683012646</v>
      </c>
      <c r="NK73" s="193">
        <f t="shared" si="487"/>
        <v>4.1745731882913786</v>
      </c>
      <c r="NL73" s="193">
        <f t="shared" si="487"/>
        <v>3.8150380693314694</v>
      </c>
      <c r="NM73" s="193">
        <f t="shared" si="487"/>
        <v>3.9040600573940507</v>
      </c>
      <c r="NN73" s="212">
        <f t="shared" si="488"/>
        <v>56324.350065289516</v>
      </c>
      <c r="NR73" s="3">
        <f t="shared" si="334"/>
        <v>0</v>
      </c>
      <c r="NS73" s="6">
        <f t="shared" si="335"/>
        <v>5.1061372260779443</v>
      </c>
      <c r="NT73" s="6">
        <f t="shared" si="336"/>
        <v>0</v>
      </c>
      <c r="NU73" s="6">
        <f t="shared" si="337"/>
        <v>0</v>
      </c>
      <c r="NV73" s="193">
        <f t="shared" si="489"/>
        <v>5.6740334309306508</v>
      </c>
      <c r="NW73" s="193">
        <f t="shared" si="489"/>
        <v>4.2501827181069212</v>
      </c>
      <c r="NX73" s="193">
        <f t="shared" si="489"/>
        <v>3.8150380693314694</v>
      </c>
      <c r="NY73" s="193">
        <f t="shared" si="489"/>
        <v>3.9040600573940507</v>
      </c>
      <c r="NZ73" s="212">
        <f t="shared" si="490"/>
        <v>56500.60274445235</v>
      </c>
      <c r="OD73" s="3">
        <f t="shared" si="338"/>
        <v>0</v>
      </c>
      <c r="OE73" s="6">
        <f t="shared" si="339"/>
        <v>0</v>
      </c>
      <c r="OF73" s="6">
        <f t="shared" si="340"/>
        <v>5.2415309697290899</v>
      </c>
      <c r="OG73" s="6">
        <f t="shared" si="341"/>
        <v>0</v>
      </c>
      <c r="OH73" s="193">
        <f t="shared" si="491"/>
        <v>5.6740334309306508</v>
      </c>
      <c r="OI73" s="193">
        <f t="shared" si="491"/>
        <v>4.1745731882913786</v>
      </c>
      <c r="OJ73" s="193">
        <f t="shared" si="491"/>
        <v>3.9243470484464131</v>
      </c>
      <c r="OK73" s="193">
        <f t="shared" si="491"/>
        <v>3.9040600573940507</v>
      </c>
      <c r="OL73" s="212">
        <f t="shared" si="492"/>
        <v>56847.380345685931</v>
      </c>
      <c r="OP73" s="3">
        <f t="shared" si="342"/>
        <v>0</v>
      </c>
      <c r="OQ73" s="6">
        <f t="shared" si="343"/>
        <v>0</v>
      </c>
      <c r="OR73" s="6">
        <f t="shared" si="344"/>
        <v>0</v>
      </c>
      <c r="OS73" s="6">
        <f t="shared" si="345"/>
        <v>5.6351470871484404</v>
      </c>
      <c r="OT73" s="193">
        <f t="shared" si="493"/>
        <v>5.6740334309306508</v>
      </c>
      <c r="OU73" s="193">
        <f t="shared" si="493"/>
        <v>4.1745731882913786</v>
      </c>
      <c r="OV73" s="193">
        <f t="shared" si="493"/>
        <v>3.8150380693314694</v>
      </c>
      <c r="OW73" s="193">
        <f t="shared" si="493"/>
        <v>4.0116616348671279</v>
      </c>
      <c r="OX73" s="232">
        <f t="shared" si="494"/>
        <v>57070.554508500223</v>
      </c>
    </row>
    <row r="74" spans="2:414" x14ac:dyDescent="0.2">
      <c r="B74" s="81">
        <v>45409</v>
      </c>
      <c r="C74">
        <v>122</v>
      </c>
      <c r="D74">
        <v>11.15316996072451</v>
      </c>
      <c r="E74">
        <v>0</v>
      </c>
      <c r="F74">
        <v>0</v>
      </c>
      <c r="G74">
        <v>0</v>
      </c>
      <c r="H74">
        <v>1</v>
      </c>
      <c r="I74">
        <v>0</v>
      </c>
      <c r="J74">
        <v>0</v>
      </c>
      <c r="K74">
        <v>0</v>
      </c>
      <c r="L74">
        <v>0</v>
      </c>
      <c r="M74">
        <v>0</v>
      </c>
      <c r="N74">
        <v>0</v>
      </c>
      <c r="O74">
        <v>1</v>
      </c>
      <c r="P74">
        <v>0</v>
      </c>
      <c r="Q74">
        <v>0</v>
      </c>
      <c r="R74">
        <v>0</v>
      </c>
      <c r="S74">
        <v>0</v>
      </c>
      <c r="T74">
        <v>14884</v>
      </c>
      <c r="U74">
        <v>6.5083267614370461</v>
      </c>
      <c r="V74">
        <v>5.1060779740980093</v>
      </c>
      <c r="W74">
        <v>4.557853017153783</v>
      </c>
      <c r="X74">
        <v>4.7491703830645049</v>
      </c>
      <c r="Y74" s="3">
        <v>379.4965006109482</v>
      </c>
      <c r="Z74" s="3">
        <v>100.00977816185824</v>
      </c>
      <c r="AA74" s="3">
        <v>50.000000000020641</v>
      </c>
      <c r="AB74" s="3">
        <v>65.885000000000019</v>
      </c>
      <c r="AC74">
        <v>0</v>
      </c>
      <c r="AD74">
        <v>0</v>
      </c>
      <c r="AE74" s="6"/>
      <c r="AF74" s="1" t="s">
        <v>5</v>
      </c>
      <c r="AG74">
        <v>122</v>
      </c>
      <c r="AH74" s="189">
        <v>45409</v>
      </c>
      <c r="AI74">
        <f t="shared" si="346"/>
        <v>4</v>
      </c>
      <c r="AJ74">
        <v>122</v>
      </c>
      <c r="AK74">
        <v>0</v>
      </c>
      <c r="AL74">
        <v>0</v>
      </c>
      <c r="AM74">
        <v>1</v>
      </c>
      <c r="AN74">
        <v>0</v>
      </c>
      <c r="AO74">
        <v>0</v>
      </c>
      <c r="AP74">
        <v>0</v>
      </c>
      <c r="AQ74">
        <v>0</v>
      </c>
      <c r="AS74" s="37"/>
      <c r="AT74" s="37"/>
      <c r="AU74" s="6">
        <f t="shared" si="347"/>
        <v>0</v>
      </c>
      <c r="AV74" s="6">
        <f t="shared" si="348"/>
        <v>0</v>
      </c>
      <c r="AW74" s="6">
        <f t="shared" si="349"/>
        <v>0</v>
      </c>
      <c r="AX74" s="6">
        <f t="shared" si="350"/>
        <v>0</v>
      </c>
      <c r="AY74" s="193">
        <f t="shared" si="351"/>
        <v>5.6740334309306508</v>
      </c>
      <c r="AZ74" s="193">
        <f t="shared" si="352"/>
        <v>4.1745731882913786</v>
      </c>
      <c r="BA74" s="193">
        <f t="shared" si="353"/>
        <v>3.8150380693314694</v>
      </c>
      <c r="BB74" s="193">
        <f t="shared" si="354"/>
        <v>3.9040600573940507</v>
      </c>
      <c r="BC74" s="72">
        <f t="shared" si="355"/>
        <v>56312.210093717425</v>
      </c>
      <c r="BG74" s="3">
        <f t="shared" si="356"/>
        <v>6.3781602262083048</v>
      </c>
      <c r="BH74" s="6">
        <f t="shared" si="357"/>
        <v>0</v>
      </c>
      <c r="BI74" s="6">
        <f t="shared" si="358"/>
        <v>0</v>
      </c>
      <c r="BJ74" s="6">
        <f t="shared" si="359"/>
        <v>0</v>
      </c>
      <c r="BK74" s="193">
        <f t="shared" si="360"/>
        <v>5.6956995331146771</v>
      </c>
      <c r="BL74" s="193">
        <f t="shared" si="361"/>
        <v>4.1745731882913786</v>
      </c>
      <c r="BM74" s="193">
        <f t="shared" si="362"/>
        <v>3.8150380693314694</v>
      </c>
      <c r="BN74" s="193">
        <f t="shared" si="363"/>
        <v>3.9040600573940507</v>
      </c>
      <c r="BO74" s="72">
        <f t="shared" si="364"/>
        <v>56324.723891767331</v>
      </c>
      <c r="BS74" s="3">
        <f t="shared" si="365"/>
        <v>6.3781803218750914</v>
      </c>
      <c r="BT74" s="6">
        <f t="shared" si="366"/>
        <v>0</v>
      </c>
      <c r="BU74" s="6">
        <f t="shared" si="367"/>
        <v>0</v>
      </c>
      <c r="BV74" s="6">
        <f t="shared" si="368"/>
        <v>0</v>
      </c>
      <c r="BW74" s="193">
        <f t="shared" si="369"/>
        <v>5.6956996006438647</v>
      </c>
      <c r="BX74" s="193">
        <f t="shared" si="370"/>
        <v>4.1745731882913786</v>
      </c>
      <c r="BY74" s="193">
        <f t="shared" ref="BY74:BY137" si="495">LN(BU74+BY$4)</f>
        <v>3.8150380693314694</v>
      </c>
      <c r="BZ74" s="193">
        <f t="shared" si="371"/>
        <v>3.9040600573940507</v>
      </c>
      <c r="CA74" s="72">
        <f t="shared" si="372"/>
        <v>56324.723891767331</v>
      </c>
      <c r="CE74" s="3">
        <f t="shared" si="373"/>
        <v>0</v>
      </c>
      <c r="CF74" s="6">
        <f t="shared" si="374"/>
        <v>5.1060779740980093</v>
      </c>
      <c r="CG74" s="6">
        <f t="shared" si="375"/>
        <v>0</v>
      </c>
      <c r="CH74" s="6">
        <f t="shared" si="376"/>
        <v>0</v>
      </c>
      <c r="CI74" s="193">
        <f t="shared" si="377"/>
        <v>5.6740334309306508</v>
      </c>
      <c r="CJ74" s="193">
        <f t="shared" si="378"/>
        <v>4.2501818730768788</v>
      </c>
      <c r="CK74" s="193">
        <f t="shared" ref="CK74:CK137" si="496">LN(CG74+CK$4)</f>
        <v>3.8150380693314694</v>
      </c>
      <c r="CL74" s="193">
        <f t="shared" si="379"/>
        <v>3.9040600573940507</v>
      </c>
      <c r="CM74" s="72">
        <f t="shared" si="380"/>
        <v>56500.600635413328</v>
      </c>
      <c r="CQ74" s="3">
        <f t="shared" si="381"/>
        <v>0</v>
      </c>
      <c r="CR74" s="6">
        <f t="shared" si="382"/>
        <v>5.1061335069239417</v>
      </c>
      <c r="CS74" s="6">
        <f t="shared" si="383"/>
        <v>0</v>
      </c>
      <c r="CT74" s="6">
        <f t="shared" si="384"/>
        <v>0</v>
      </c>
      <c r="CU74" s="193">
        <f t="shared" si="385"/>
        <v>5.6740334309306508</v>
      </c>
      <c r="CV74" s="193">
        <f t="shared" si="386"/>
        <v>4.2501826650657293</v>
      </c>
      <c r="CW74" s="193">
        <f t="shared" ref="CW74:CW137" si="497">LN(CS74+CW$4)</f>
        <v>3.8150380693314694</v>
      </c>
      <c r="CX74" s="193">
        <f t="shared" si="387"/>
        <v>3.9040600573940507</v>
      </c>
      <c r="CY74" s="72">
        <f t="shared" si="388"/>
        <v>56500.602612071307</v>
      </c>
      <c r="DC74" s="3">
        <f t="shared" si="389"/>
        <v>0</v>
      </c>
      <c r="DD74" s="6">
        <f t="shared" si="390"/>
        <v>0</v>
      </c>
      <c r="DE74" s="6">
        <f t="shared" si="391"/>
        <v>4.7857456680114723</v>
      </c>
      <c r="DF74" s="6">
        <f t="shared" si="392"/>
        <v>0</v>
      </c>
      <c r="DG74" s="193">
        <f t="shared" si="393"/>
        <v>5.6740334309306508</v>
      </c>
      <c r="DH74" s="193">
        <f t="shared" si="394"/>
        <v>4.1745731882913786</v>
      </c>
      <c r="DI74" s="193">
        <f t="shared" ref="DI74:DI137" si="498">LN(DE74+DI$4)</f>
        <v>3.9153022138747167</v>
      </c>
      <c r="DJ74" s="193">
        <f t="shared" si="395"/>
        <v>3.9040600573940507</v>
      </c>
      <c r="DK74" s="72">
        <f t="shared" si="396"/>
        <v>56802.905020320344</v>
      </c>
      <c r="DO74" s="3">
        <f t="shared" si="397"/>
        <v>0</v>
      </c>
      <c r="DP74" s="6">
        <f t="shared" si="398"/>
        <v>0</v>
      </c>
      <c r="DQ74" s="6">
        <f t="shared" si="399"/>
        <v>4.5579410420921675</v>
      </c>
      <c r="DR74" s="6">
        <f t="shared" si="400"/>
        <v>0</v>
      </c>
      <c r="DS74" s="193">
        <f t="shared" si="401"/>
        <v>5.6740334309306508</v>
      </c>
      <c r="DT74" s="193">
        <f t="shared" si="402"/>
        <v>4.1745731882913786</v>
      </c>
      <c r="DU74" s="193">
        <f t="shared" ref="DU74:DU137" si="499">LN(DQ74+DU$4)</f>
        <v>3.9107506947981565</v>
      </c>
      <c r="DV74" s="193">
        <f t="shared" si="403"/>
        <v>3.9040600573940507</v>
      </c>
      <c r="DW74" s="72">
        <f t="shared" si="404"/>
        <v>56780.537420399822</v>
      </c>
      <c r="EA74" s="3">
        <f t="shared" si="405"/>
        <v>0</v>
      </c>
      <c r="EB74" s="6">
        <f t="shared" si="406"/>
        <v>0</v>
      </c>
      <c r="EC74" s="6">
        <f t="shared" si="407"/>
        <v>0</v>
      </c>
      <c r="ED74" s="6">
        <f t="shared" si="408"/>
        <v>14.247511149193514</v>
      </c>
      <c r="EE74" s="193">
        <f t="shared" si="409"/>
        <v>5.6740334309306508</v>
      </c>
      <c r="EF74" s="193">
        <f t="shared" si="410"/>
        <v>4.1745731882913786</v>
      </c>
      <c r="EG74" s="193">
        <f t="shared" ref="EG74:EG137" si="500">LN(EC74+EG$4)</f>
        <v>3.8150380693314694</v>
      </c>
      <c r="EH74" s="193">
        <f t="shared" si="411"/>
        <v>4.1565513789505824</v>
      </c>
      <c r="EI74" s="72">
        <f t="shared" si="412"/>
        <v>58107.85424040995</v>
      </c>
      <c r="EM74" s="3">
        <f t="shared" si="413"/>
        <v>0</v>
      </c>
      <c r="EN74" s="6">
        <f t="shared" si="414"/>
        <v>0</v>
      </c>
      <c r="EO74" s="6">
        <f t="shared" si="415"/>
        <v>0</v>
      </c>
      <c r="EP74" s="6">
        <f t="shared" si="416"/>
        <v>4.7492875972381654</v>
      </c>
      <c r="EQ74" s="193">
        <f t="shared" si="417"/>
        <v>5.6740334309306508</v>
      </c>
      <c r="ER74" s="193">
        <f t="shared" si="418"/>
        <v>4.1745731882913786</v>
      </c>
      <c r="ES74" s="193">
        <f t="shared" ref="ES74:ES137" si="501">LN(EO74+ES$4)</f>
        <v>3.8150380693314694</v>
      </c>
      <c r="ET74" s="193">
        <f t="shared" si="419"/>
        <v>3.9954946805709488</v>
      </c>
      <c r="EU74" s="72">
        <f t="shared" si="420"/>
        <v>56955.965958341592</v>
      </c>
      <c r="EY74" s="3">
        <f t="shared" si="421"/>
        <v>6.3781602262083048</v>
      </c>
      <c r="EZ74" s="6">
        <f t="shared" si="422"/>
        <v>5.1060779740980093</v>
      </c>
      <c r="FA74" s="6">
        <f t="shared" si="423"/>
        <v>4.7857456680114723</v>
      </c>
      <c r="FB74" s="6">
        <f t="shared" si="424"/>
        <v>14.247511149193514</v>
      </c>
      <c r="FC74" s="193">
        <f t="shared" si="425"/>
        <v>5.6956995331146771</v>
      </c>
      <c r="FD74" s="193">
        <f t="shared" si="426"/>
        <v>4.2501818730768788</v>
      </c>
      <c r="FE74" s="193">
        <f t="shared" ref="FE74:FE137" si="502">LN(FA74+FE$4)</f>
        <v>3.9153022138747167</v>
      </c>
      <c r="FF74" s="193">
        <f t="shared" si="427"/>
        <v>4.1565513789505824</v>
      </c>
      <c r="FG74" s="72">
        <f t="shared" si="428"/>
        <v>58823.356782836599</v>
      </c>
      <c r="FK74" s="3">
        <f t="shared" si="429"/>
        <v>6.5083468571038336</v>
      </c>
      <c r="FL74" s="6">
        <f t="shared" si="430"/>
        <v>5.1061335069239417</v>
      </c>
      <c r="FM74" s="6">
        <f t="shared" si="431"/>
        <v>4.5579410420921675</v>
      </c>
      <c r="FN74" s="6">
        <f t="shared" si="432"/>
        <v>4.7492875972381654</v>
      </c>
      <c r="FO74" s="193">
        <f t="shared" si="433"/>
        <v>5.696136914736412</v>
      </c>
      <c r="FP74" s="193">
        <f t="shared" si="434"/>
        <v>4.2501826650657293</v>
      </c>
      <c r="FQ74" s="193">
        <f t="shared" ref="FQ74:FQ137" si="503">LN(FM74+FQ$4)</f>
        <v>3.9107506947981565</v>
      </c>
      <c r="FR74" s="193">
        <f t="shared" si="435"/>
        <v>3.9954946805709488</v>
      </c>
      <c r="FS74" s="205">
        <f t="shared" si="436"/>
        <v>57634.841400538229</v>
      </c>
      <c r="FW74" s="3">
        <f t="shared" si="437"/>
        <v>7.4845757756526021</v>
      </c>
      <c r="FX74" s="6">
        <f t="shared" si="438"/>
        <v>5.7698681107307497</v>
      </c>
      <c r="FY74" s="6">
        <f t="shared" si="439"/>
        <v>5.6517377412706908</v>
      </c>
      <c r="FZ74" s="6">
        <f t="shared" si="440"/>
        <v>5.6040210520161153</v>
      </c>
      <c r="GA74" s="193">
        <f t="shared" si="441"/>
        <v>5.6994106214417721</v>
      </c>
      <c r="GB74" s="193">
        <f t="shared" si="442"/>
        <v>4.2596040802145474</v>
      </c>
      <c r="GC74" s="193">
        <f t="shared" ref="GC74:GC137" si="504">LN(FY74+GC$4)</f>
        <v>3.9324180379996223</v>
      </c>
      <c r="GD74" s="193">
        <f t="shared" si="443"/>
        <v>4.0110979924357144</v>
      </c>
      <c r="GE74" s="72">
        <f t="shared" si="444"/>
        <v>57881.147637585389</v>
      </c>
      <c r="GI74" s="3">
        <f t="shared" si="445"/>
        <v>7.159159437580751</v>
      </c>
      <c r="GJ74" s="6">
        <f t="shared" si="446"/>
        <v>5.6166857715078109</v>
      </c>
      <c r="GK74" s="6">
        <f t="shared" si="447"/>
        <v>5.0136383188691616</v>
      </c>
      <c r="GL74" s="6">
        <f t="shared" si="448"/>
        <v>5.2240874213709558</v>
      </c>
      <c r="GM74" s="193">
        <f t="shared" si="449"/>
        <v>5.6983205537840762</v>
      </c>
      <c r="GN74" s="193">
        <f t="shared" si="450"/>
        <v>4.2574375910946491</v>
      </c>
      <c r="GO74" s="193">
        <f t="shared" ref="GO74:GO137" si="505">LN(GK74+GO$4)</f>
        <v>3.9198348572547386</v>
      </c>
      <c r="GP74" s="193">
        <f t="shared" si="451"/>
        <v>4.0041922765373386</v>
      </c>
      <c r="GQ74" s="72">
        <f t="shared" si="452"/>
        <v>57762.367780780231</v>
      </c>
      <c r="GU74" s="3">
        <f t="shared" si="453"/>
        <v>8.4608247898681608</v>
      </c>
      <c r="GV74" s="6">
        <f t="shared" si="454"/>
        <v>6.1272935689176107</v>
      </c>
      <c r="GW74" s="6">
        <f t="shared" si="455"/>
        <v>5.9252089222999178</v>
      </c>
      <c r="GX74" s="6">
        <f t="shared" si="456"/>
        <v>5.9364629788306313</v>
      </c>
      <c r="GY74" s="193">
        <f t="shared" si="457"/>
        <v>5.7026737130122731</v>
      </c>
      <c r="GZ74" s="193">
        <f t="shared" si="458"/>
        <v>4.2646410426713777</v>
      </c>
      <c r="HA74" s="193">
        <f t="shared" ref="HA74:HA137" si="506">LN(GW74+HA$4)</f>
        <v>3.9377627340091474</v>
      </c>
      <c r="HB74" s="193">
        <f t="shared" si="459"/>
        <v>4.0171016200001839</v>
      </c>
      <c r="HC74" s="205">
        <f t="shared" si="460"/>
        <v>57965.995046758479</v>
      </c>
      <c r="HG74" s="3">
        <f t="shared" si="278"/>
        <v>7.4845757756526021</v>
      </c>
      <c r="HH74" s="6">
        <f t="shared" si="279"/>
        <v>0</v>
      </c>
      <c r="HI74" s="6">
        <f t="shared" si="280"/>
        <v>0</v>
      </c>
      <c r="HJ74" s="6">
        <f t="shared" si="281"/>
        <v>0</v>
      </c>
      <c r="HK74" s="193">
        <f t="shared" si="461"/>
        <v>5.6994106214417721</v>
      </c>
      <c r="HL74" s="193">
        <f t="shared" si="461"/>
        <v>4.1745731882913786</v>
      </c>
      <c r="HM74" s="193">
        <f t="shared" si="461"/>
        <v>3.8150380693314694</v>
      </c>
      <c r="HN74" s="193">
        <f t="shared" si="461"/>
        <v>3.9040600573940507</v>
      </c>
      <c r="HO74" s="212">
        <f t="shared" si="462"/>
        <v>56326.867602384897</v>
      </c>
      <c r="HS74" s="3">
        <f t="shared" si="282"/>
        <v>7.159159437580751</v>
      </c>
      <c r="HT74" s="6">
        <f t="shared" si="283"/>
        <v>0</v>
      </c>
      <c r="HU74" s="6">
        <f t="shared" si="284"/>
        <v>0</v>
      </c>
      <c r="HV74" s="6">
        <f t="shared" si="285"/>
        <v>0</v>
      </c>
      <c r="HW74" s="193">
        <f t="shared" si="463"/>
        <v>5.6983205537840762</v>
      </c>
      <c r="HX74" s="193">
        <f t="shared" si="463"/>
        <v>4.1745731882913786</v>
      </c>
      <c r="HY74" s="193">
        <f t="shared" si="463"/>
        <v>3.8150380693314694</v>
      </c>
      <c r="HZ74" s="193">
        <f t="shared" si="463"/>
        <v>3.9040600573940507</v>
      </c>
      <c r="IA74" s="212">
        <f t="shared" si="464"/>
        <v>56326.237916208716</v>
      </c>
      <c r="IE74" s="3">
        <f t="shared" si="286"/>
        <v>8.4608247898681608</v>
      </c>
      <c r="IF74" s="6">
        <f t="shared" si="287"/>
        <v>0</v>
      </c>
      <c r="IG74" s="6">
        <f t="shared" si="288"/>
        <v>0</v>
      </c>
      <c r="IH74" s="6">
        <f t="shared" si="289"/>
        <v>0</v>
      </c>
      <c r="II74" s="193">
        <f t="shared" si="465"/>
        <v>5.7026737130122731</v>
      </c>
      <c r="IJ74" s="193">
        <f t="shared" si="465"/>
        <v>4.1745731882913786</v>
      </c>
      <c r="IK74" s="193">
        <f t="shared" si="465"/>
        <v>3.8150380693314694</v>
      </c>
      <c r="IL74" s="193">
        <f t="shared" si="465"/>
        <v>3.9040600573940507</v>
      </c>
      <c r="IM74" s="205">
        <f t="shared" si="466"/>
        <v>56328.752595032041</v>
      </c>
      <c r="IQ74" s="3">
        <f t="shared" si="290"/>
        <v>0</v>
      </c>
      <c r="IR74" s="6">
        <f t="shared" si="291"/>
        <v>5.7698681107307497</v>
      </c>
      <c r="IS74" s="6">
        <f t="shared" si="292"/>
        <v>0</v>
      </c>
      <c r="IT74" s="6">
        <f t="shared" si="293"/>
        <v>0</v>
      </c>
      <c r="IU74" s="193">
        <f t="shared" si="467"/>
        <v>5.6740334309306508</v>
      </c>
      <c r="IV74" s="193">
        <f t="shared" si="467"/>
        <v>4.2596040802145474</v>
      </c>
      <c r="IW74" s="193">
        <f t="shared" si="467"/>
        <v>3.8150380693314694</v>
      </c>
      <c r="IX74" s="193">
        <f t="shared" si="467"/>
        <v>3.9040600573940507</v>
      </c>
      <c r="IY74" s="212">
        <f t="shared" si="468"/>
        <v>56524.121619331119</v>
      </c>
      <c r="JC74" s="3">
        <f t="shared" si="294"/>
        <v>0</v>
      </c>
      <c r="JD74" s="6">
        <f t="shared" si="295"/>
        <v>5.6166857715078109</v>
      </c>
      <c r="JE74" s="6">
        <f t="shared" si="296"/>
        <v>0</v>
      </c>
      <c r="JF74" s="6">
        <f t="shared" si="297"/>
        <v>0</v>
      </c>
      <c r="JG74" s="193">
        <f t="shared" si="469"/>
        <v>5.6740334309306508</v>
      </c>
      <c r="JH74" s="193">
        <f t="shared" si="469"/>
        <v>4.2574375910946491</v>
      </c>
      <c r="JI74" s="193">
        <f t="shared" si="469"/>
        <v>3.8150380693314694</v>
      </c>
      <c r="JJ74" s="193">
        <f t="shared" si="469"/>
        <v>3.9040600573940507</v>
      </c>
      <c r="JK74" s="212">
        <f t="shared" si="470"/>
        <v>56518.712470334343</v>
      </c>
      <c r="JO74" s="3">
        <f t="shared" si="298"/>
        <v>0</v>
      </c>
      <c r="JP74" s="6">
        <f t="shared" si="299"/>
        <v>6.1272935689176107</v>
      </c>
      <c r="JQ74" s="6">
        <f t="shared" si="300"/>
        <v>0</v>
      </c>
      <c r="JR74" s="6">
        <f t="shared" si="301"/>
        <v>0</v>
      </c>
      <c r="JS74" s="193">
        <f t="shared" si="471"/>
        <v>5.6740334309306508</v>
      </c>
      <c r="JT74" s="193">
        <f t="shared" si="471"/>
        <v>4.2646410426713777</v>
      </c>
      <c r="JU74" s="193">
        <f t="shared" si="471"/>
        <v>3.8150380693314694</v>
      </c>
      <c r="JV74" s="193">
        <f t="shared" si="471"/>
        <v>3.9040600573940507</v>
      </c>
      <c r="JW74" s="205">
        <f t="shared" si="472"/>
        <v>56536.699580303532</v>
      </c>
      <c r="KA74" s="3">
        <f t="shared" si="302"/>
        <v>0</v>
      </c>
      <c r="KB74" s="6">
        <f t="shared" si="303"/>
        <v>0</v>
      </c>
      <c r="KC74" s="6">
        <f t="shared" si="304"/>
        <v>5.6517377412706908</v>
      </c>
      <c r="KD74" s="6">
        <f t="shared" si="305"/>
        <v>0</v>
      </c>
      <c r="KE74" s="193">
        <f t="shared" si="473"/>
        <v>5.6740334309306508</v>
      </c>
      <c r="KF74" s="193">
        <f t="shared" si="473"/>
        <v>4.1745731882913786</v>
      </c>
      <c r="KG74" s="193">
        <f t="shared" si="473"/>
        <v>3.9324180379996223</v>
      </c>
      <c r="KH74" s="193">
        <f t="shared" si="473"/>
        <v>3.9040600573940507</v>
      </c>
      <c r="KI74" s="212">
        <f t="shared" si="474"/>
        <v>56887.096473452795</v>
      </c>
      <c r="KM74" s="3">
        <f t="shared" si="306"/>
        <v>0</v>
      </c>
      <c r="KN74" s="6">
        <f t="shared" si="307"/>
        <v>0</v>
      </c>
      <c r="KO74" s="6">
        <f t="shared" si="308"/>
        <v>5.0136383188691616</v>
      </c>
      <c r="KP74" s="6">
        <f t="shared" si="309"/>
        <v>0</v>
      </c>
      <c r="KQ74" s="193">
        <f t="shared" si="475"/>
        <v>5.6740334309306508</v>
      </c>
      <c r="KR74" s="193">
        <f t="shared" si="475"/>
        <v>4.1745731882913786</v>
      </c>
      <c r="KS74" s="193">
        <f t="shared" si="475"/>
        <v>3.9198348572547386</v>
      </c>
      <c r="KT74" s="193">
        <f t="shared" si="475"/>
        <v>3.9040600573940507</v>
      </c>
      <c r="KU74" s="212">
        <f t="shared" si="476"/>
        <v>56825.188615660445</v>
      </c>
      <c r="KY74" s="3">
        <f t="shared" si="310"/>
        <v>0</v>
      </c>
      <c r="KZ74" s="6">
        <f t="shared" si="311"/>
        <v>0</v>
      </c>
      <c r="LA74" s="6">
        <f t="shared" si="312"/>
        <v>5.9252089222999178</v>
      </c>
      <c r="LB74" s="6">
        <f t="shared" si="313"/>
        <v>0</v>
      </c>
      <c r="LC74" s="193">
        <f t="shared" si="477"/>
        <v>5.6740334309306508</v>
      </c>
      <c r="LD74" s="193">
        <f t="shared" si="477"/>
        <v>4.1745731882913786</v>
      </c>
      <c r="LE74" s="193">
        <f t="shared" si="477"/>
        <v>3.9377627340091474</v>
      </c>
      <c r="LF74" s="193">
        <f t="shared" si="477"/>
        <v>3.9040600573940507</v>
      </c>
      <c r="LG74" s="205">
        <f t="shared" si="478"/>
        <v>56913.412190119023</v>
      </c>
      <c r="LK74" s="3">
        <f t="shared" si="314"/>
        <v>0</v>
      </c>
      <c r="LL74" s="6">
        <f t="shared" si="315"/>
        <v>0</v>
      </c>
      <c r="LM74" s="6">
        <f t="shared" si="316"/>
        <v>0</v>
      </c>
      <c r="LN74" s="6">
        <f t="shared" si="317"/>
        <v>5.6040210520161153</v>
      </c>
      <c r="LO74" s="193">
        <f t="shared" si="479"/>
        <v>5.6740334309306508</v>
      </c>
      <c r="LP74" s="193">
        <f t="shared" si="479"/>
        <v>4.1745731882913786</v>
      </c>
      <c r="LQ74" s="193">
        <f t="shared" si="479"/>
        <v>3.8150380693314694</v>
      </c>
      <c r="LR74" s="193">
        <f t="shared" si="479"/>
        <v>4.0110979924357144</v>
      </c>
      <c r="LS74" s="212">
        <f t="shared" si="480"/>
        <v>57066.555633397104</v>
      </c>
      <c r="LW74" s="3">
        <f t="shared" si="318"/>
        <v>0</v>
      </c>
      <c r="LX74" s="6">
        <f t="shared" si="319"/>
        <v>0</v>
      </c>
      <c r="LY74" s="6">
        <f t="shared" si="320"/>
        <v>0</v>
      </c>
      <c r="LZ74" s="6">
        <f t="shared" si="321"/>
        <v>5.2240874213709558</v>
      </c>
      <c r="MA74" s="193">
        <f t="shared" si="481"/>
        <v>5.6740334309306508</v>
      </c>
      <c r="MB74" s="193">
        <f t="shared" si="481"/>
        <v>4.1745731882913786</v>
      </c>
      <c r="MC74" s="193">
        <f t="shared" si="481"/>
        <v>3.8150380693314694</v>
      </c>
      <c r="MD74" s="193">
        <f t="shared" si="481"/>
        <v>4.0041922765373386</v>
      </c>
      <c r="ME74" s="212">
        <f t="shared" si="482"/>
        <v>57017.584377498686</v>
      </c>
      <c r="MI74" s="3">
        <f t="shared" si="322"/>
        <v>0</v>
      </c>
      <c r="MJ74" s="6">
        <f t="shared" si="323"/>
        <v>0</v>
      </c>
      <c r="MK74" s="6">
        <f t="shared" si="324"/>
        <v>0</v>
      </c>
      <c r="ML74" s="6">
        <f t="shared" si="325"/>
        <v>5.9364629788306313</v>
      </c>
      <c r="MM74" s="193">
        <f t="shared" si="483"/>
        <v>5.6740334309306508</v>
      </c>
      <c r="MN74" s="193">
        <f t="shared" si="483"/>
        <v>4.1745731882913786</v>
      </c>
      <c r="MO74" s="193">
        <f t="shared" si="483"/>
        <v>3.8150380693314694</v>
      </c>
      <c r="MP74" s="193">
        <f t="shared" si="483"/>
        <v>4.0171016200001839</v>
      </c>
      <c r="MQ74" s="205">
        <f t="shared" si="484"/>
        <v>57109.163988488668</v>
      </c>
      <c r="MT74" s="3">
        <f t="shared" si="326"/>
        <v>6.1829104233651933</v>
      </c>
      <c r="MU74" s="6">
        <f t="shared" si="327"/>
        <v>5.1060779740980093</v>
      </c>
      <c r="MV74" s="6">
        <f t="shared" si="328"/>
        <v>5.24153096972685</v>
      </c>
      <c r="MW74" s="6">
        <f t="shared" si="329"/>
        <v>5.6990044596774059</v>
      </c>
      <c r="MX74" s="193">
        <f t="shared" si="485"/>
        <v>5.6950432031405223</v>
      </c>
      <c r="MY74" s="193">
        <f t="shared" si="485"/>
        <v>4.2501818730768788</v>
      </c>
      <c r="MZ74" s="193">
        <f t="shared" si="485"/>
        <v>3.9243470484463692</v>
      </c>
      <c r="NA74" s="193">
        <f t="shared" si="485"/>
        <v>4.0128169956615514</v>
      </c>
      <c r="NB74" s="212">
        <f t="shared" si="486"/>
        <v>57826.435547787522</v>
      </c>
      <c r="NF74" s="3">
        <f t="shared" si="330"/>
        <v>6.1829104233651933</v>
      </c>
      <c r="NG74" s="6">
        <f t="shared" si="331"/>
        <v>0</v>
      </c>
      <c r="NH74" s="6">
        <f t="shared" si="332"/>
        <v>0</v>
      </c>
      <c r="NI74" s="6">
        <f t="shared" si="333"/>
        <v>0</v>
      </c>
      <c r="NJ74" s="193">
        <f t="shared" si="487"/>
        <v>5.6950432031405223</v>
      </c>
      <c r="NK74" s="193">
        <f t="shared" si="487"/>
        <v>4.1745731882913786</v>
      </c>
      <c r="NL74" s="193">
        <f t="shared" si="487"/>
        <v>3.8150380693314694</v>
      </c>
      <c r="NM74" s="193">
        <f t="shared" si="487"/>
        <v>3.9040600573940507</v>
      </c>
      <c r="NN74" s="212">
        <f t="shared" si="488"/>
        <v>56324.344771169512</v>
      </c>
      <c r="NR74" s="3">
        <f t="shared" si="334"/>
        <v>0</v>
      </c>
      <c r="NS74" s="6">
        <f t="shared" si="335"/>
        <v>5.1060779740980093</v>
      </c>
      <c r="NT74" s="6">
        <f t="shared" si="336"/>
        <v>0</v>
      </c>
      <c r="NU74" s="6">
        <f t="shared" si="337"/>
        <v>0</v>
      </c>
      <c r="NV74" s="193">
        <f t="shared" si="489"/>
        <v>5.6740334309306508</v>
      </c>
      <c r="NW74" s="193">
        <f t="shared" si="489"/>
        <v>4.2501818730768788</v>
      </c>
      <c r="NX74" s="193">
        <f t="shared" si="489"/>
        <v>3.8150380693314694</v>
      </c>
      <c r="NY74" s="193">
        <f t="shared" si="489"/>
        <v>3.9040600573940507</v>
      </c>
      <c r="NZ74" s="212">
        <f t="shared" si="490"/>
        <v>56500.600635413328</v>
      </c>
      <c r="OD74" s="3">
        <f t="shared" si="338"/>
        <v>0</v>
      </c>
      <c r="OE74" s="6">
        <f t="shared" si="339"/>
        <v>0</v>
      </c>
      <c r="OF74" s="6">
        <f t="shared" si="340"/>
        <v>5.24153096972685</v>
      </c>
      <c r="OG74" s="6">
        <f t="shared" si="341"/>
        <v>0</v>
      </c>
      <c r="OH74" s="193">
        <f t="shared" si="491"/>
        <v>5.6740334309306508</v>
      </c>
      <c r="OI74" s="193">
        <f t="shared" si="491"/>
        <v>4.1745731882913786</v>
      </c>
      <c r="OJ74" s="193">
        <f t="shared" si="491"/>
        <v>3.9243470484463692</v>
      </c>
      <c r="OK74" s="193">
        <f t="shared" si="491"/>
        <v>3.9040600573940507</v>
      </c>
      <c r="OL74" s="212">
        <f t="shared" si="492"/>
        <v>56847.380345685728</v>
      </c>
      <c r="OP74" s="3">
        <f t="shared" si="342"/>
        <v>0</v>
      </c>
      <c r="OQ74" s="6">
        <f t="shared" si="343"/>
        <v>0</v>
      </c>
      <c r="OR74" s="6">
        <f t="shared" si="344"/>
        <v>0</v>
      </c>
      <c r="OS74" s="6">
        <f t="shared" si="345"/>
        <v>5.6990044596774059</v>
      </c>
      <c r="OT74" s="193">
        <f t="shared" si="493"/>
        <v>5.6740334309306508</v>
      </c>
      <c r="OU74" s="193">
        <f t="shared" si="493"/>
        <v>4.1745731882913786</v>
      </c>
      <c r="OV74" s="193">
        <f t="shared" si="493"/>
        <v>3.8150380693314694</v>
      </c>
      <c r="OW74" s="193">
        <f t="shared" si="493"/>
        <v>4.0128169956615514</v>
      </c>
      <c r="OX74" s="232">
        <f t="shared" si="494"/>
        <v>57078.752324989844</v>
      </c>
    </row>
    <row r="75" spans="2:414" x14ac:dyDescent="0.2">
      <c r="B75" s="81">
        <v>45416</v>
      </c>
      <c r="C75">
        <v>123</v>
      </c>
      <c r="D75">
        <v>11.160200391502725</v>
      </c>
      <c r="E75">
        <v>0</v>
      </c>
      <c r="F75">
        <v>0</v>
      </c>
      <c r="G75">
        <v>0</v>
      </c>
      <c r="H75">
        <v>0</v>
      </c>
      <c r="I75">
        <v>1</v>
      </c>
      <c r="J75">
        <v>0</v>
      </c>
      <c r="K75">
        <v>0</v>
      </c>
      <c r="L75">
        <v>0</v>
      </c>
      <c r="M75">
        <v>0</v>
      </c>
      <c r="N75">
        <v>0</v>
      </c>
      <c r="O75">
        <v>1</v>
      </c>
      <c r="P75">
        <v>0</v>
      </c>
      <c r="Q75">
        <v>0</v>
      </c>
      <c r="R75">
        <v>0</v>
      </c>
      <c r="S75">
        <v>0</v>
      </c>
      <c r="T75">
        <v>15129</v>
      </c>
      <c r="U75">
        <v>6.5063134886846559</v>
      </c>
      <c r="V75">
        <v>5.1060483467914413</v>
      </c>
      <c r="W75">
        <v>4.5578530171535885</v>
      </c>
      <c r="X75">
        <v>4.8046473535817</v>
      </c>
      <c r="Y75" s="3">
        <v>378.1475504276637</v>
      </c>
      <c r="Z75" s="3">
        <v>100.00488908092912</v>
      </c>
      <c r="AA75" s="3">
        <v>50.000000000002061</v>
      </c>
      <c r="AB75" s="3">
        <v>72.473000000000042</v>
      </c>
      <c r="AC75">
        <v>0</v>
      </c>
      <c r="AD75">
        <v>0</v>
      </c>
      <c r="AE75" s="6"/>
      <c r="AF75" s="1" t="s">
        <v>5</v>
      </c>
      <c r="AG75">
        <v>123</v>
      </c>
      <c r="AH75" s="189">
        <v>45416</v>
      </c>
      <c r="AI75">
        <f t="shared" si="346"/>
        <v>5</v>
      </c>
      <c r="AJ75">
        <v>123</v>
      </c>
      <c r="AK75">
        <v>0</v>
      </c>
      <c r="AL75">
        <v>0</v>
      </c>
      <c r="AM75">
        <v>1</v>
      </c>
      <c r="AN75">
        <v>0</v>
      </c>
      <c r="AO75">
        <v>0</v>
      </c>
      <c r="AP75">
        <v>0</v>
      </c>
      <c r="AQ75">
        <v>0</v>
      </c>
      <c r="AS75" s="37"/>
      <c r="AT75" s="37"/>
      <c r="AU75" s="6">
        <f t="shared" si="347"/>
        <v>0</v>
      </c>
      <c r="AV75" s="6">
        <f t="shared" si="348"/>
        <v>0</v>
      </c>
      <c r="AW75" s="6">
        <f t="shared" si="349"/>
        <v>0</v>
      </c>
      <c r="AX75" s="6">
        <f t="shared" si="350"/>
        <v>0</v>
      </c>
      <c r="AY75" s="193">
        <f t="shared" si="351"/>
        <v>5.6740334309306508</v>
      </c>
      <c r="AZ75" s="193">
        <f t="shared" si="352"/>
        <v>4.1745731882913786</v>
      </c>
      <c r="BA75" s="193">
        <f t="shared" si="353"/>
        <v>3.8150380693314694</v>
      </c>
      <c r="BB75" s="193">
        <f t="shared" si="354"/>
        <v>3.9040600573940507</v>
      </c>
      <c r="BC75" s="72">
        <f t="shared" si="355"/>
        <v>56312.210093717425</v>
      </c>
      <c r="BG75" s="3">
        <f t="shared" si="356"/>
        <v>6.376187218910963</v>
      </c>
      <c r="BH75" s="6">
        <f t="shared" si="357"/>
        <v>0</v>
      </c>
      <c r="BI75" s="6">
        <f t="shared" si="358"/>
        <v>0</v>
      </c>
      <c r="BJ75" s="6">
        <f t="shared" si="359"/>
        <v>0</v>
      </c>
      <c r="BK75" s="193">
        <f t="shared" si="360"/>
        <v>5.6956929030272772</v>
      </c>
      <c r="BL75" s="193">
        <f t="shared" si="361"/>
        <v>4.1745731882913786</v>
      </c>
      <c r="BM75" s="193">
        <f t="shared" si="362"/>
        <v>3.8150380693314694</v>
      </c>
      <c r="BN75" s="193">
        <f t="shared" si="363"/>
        <v>3.9040600573940507</v>
      </c>
      <c r="BO75" s="72">
        <f t="shared" si="364"/>
        <v>56324.72006196947</v>
      </c>
      <c r="BS75" s="3">
        <f t="shared" si="365"/>
        <v>6.3762073083613959</v>
      </c>
      <c r="BT75" s="6">
        <f t="shared" si="366"/>
        <v>0</v>
      </c>
      <c r="BU75" s="6">
        <f t="shared" si="367"/>
        <v>0</v>
      </c>
      <c r="BV75" s="6">
        <f t="shared" si="368"/>
        <v>0</v>
      </c>
      <c r="BW75" s="193">
        <f t="shared" si="369"/>
        <v>5.6956929705360233</v>
      </c>
      <c r="BX75" s="193">
        <f t="shared" si="370"/>
        <v>4.1745731882913786</v>
      </c>
      <c r="BY75" s="193">
        <f t="shared" si="495"/>
        <v>3.8150380693314694</v>
      </c>
      <c r="BZ75" s="193">
        <f t="shared" si="371"/>
        <v>3.9040600573940507</v>
      </c>
      <c r="CA75" s="72">
        <f t="shared" si="372"/>
        <v>56324.72006196947</v>
      </c>
      <c r="CE75" s="3">
        <f t="shared" si="373"/>
        <v>0</v>
      </c>
      <c r="CF75" s="6">
        <f t="shared" si="374"/>
        <v>5.1060483467914413</v>
      </c>
      <c r="CG75" s="6">
        <f t="shared" si="375"/>
        <v>0</v>
      </c>
      <c r="CH75" s="6">
        <f t="shared" si="376"/>
        <v>0</v>
      </c>
      <c r="CI75" s="193">
        <f t="shared" si="377"/>
        <v>5.6740334309306508</v>
      </c>
      <c r="CJ75" s="193">
        <f t="shared" si="378"/>
        <v>4.2501814505428133</v>
      </c>
      <c r="CK75" s="193">
        <f t="shared" si="496"/>
        <v>3.8150380693314694</v>
      </c>
      <c r="CL75" s="193">
        <f t="shared" si="379"/>
        <v>3.9040600573940507</v>
      </c>
      <c r="CM75" s="72">
        <f t="shared" si="380"/>
        <v>56500.599580846378</v>
      </c>
      <c r="CQ75" s="3">
        <f t="shared" si="381"/>
        <v>0</v>
      </c>
      <c r="CR75" s="6">
        <f t="shared" si="382"/>
        <v>5.1061038792951523</v>
      </c>
      <c r="CS75" s="6">
        <f t="shared" si="383"/>
        <v>0</v>
      </c>
      <c r="CT75" s="6">
        <f t="shared" si="384"/>
        <v>0</v>
      </c>
      <c r="CU75" s="193">
        <f t="shared" si="385"/>
        <v>5.6740334309306508</v>
      </c>
      <c r="CV75" s="193">
        <f t="shared" si="386"/>
        <v>4.2501822425274032</v>
      </c>
      <c r="CW75" s="193">
        <f t="shared" si="497"/>
        <v>3.8150380693314694</v>
      </c>
      <c r="CX75" s="193">
        <f t="shared" si="387"/>
        <v>3.9040600573940507</v>
      </c>
      <c r="CY75" s="72">
        <f t="shared" si="388"/>
        <v>56500.601557493683</v>
      </c>
      <c r="DC75" s="3">
        <f t="shared" si="389"/>
        <v>0</v>
      </c>
      <c r="DD75" s="6">
        <f t="shared" si="390"/>
        <v>0</v>
      </c>
      <c r="DE75" s="6">
        <f t="shared" si="391"/>
        <v>4.785745668011268</v>
      </c>
      <c r="DF75" s="6">
        <f t="shared" si="392"/>
        <v>0</v>
      </c>
      <c r="DG75" s="193">
        <f t="shared" si="393"/>
        <v>5.6740334309306508</v>
      </c>
      <c r="DH75" s="193">
        <f t="shared" si="394"/>
        <v>4.1745731882913786</v>
      </c>
      <c r="DI75" s="193">
        <f t="shared" si="498"/>
        <v>3.9153022138747127</v>
      </c>
      <c r="DJ75" s="193">
        <f t="shared" si="395"/>
        <v>3.9040600573940507</v>
      </c>
      <c r="DK75" s="72">
        <f t="shared" si="396"/>
        <v>56802.905020320242</v>
      </c>
      <c r="DO75" s="3">
        <f t="shared" si="397"/>
        <v>0</v>
      </c>
      <c r="DP75" s="6">
        <f t="shared" si="398"/>
        <v>0</v>
      </c>
      <c r="DQ75" s="6">
        <f t="shared" si="399"/>
        <v>4.557941042091973</v>
      </c>
      <c r="DR75" s="6">
        <f t="shared" si="400"/>
        <v>0</v>
      </c>
      <c r="DS75" s="193">
        <f t="shared" si="401"/>
        <v>5.6740334309306508</v>
      </c>
      <c r="DT75" s="193">
        <f t="shared" si="402"/>
        <v>4.1745731882913786</v>
      </c>
      <c r="DU75" s="193">
        <f t="shared" si="499"/>
        <v>3.910750694798153</v>
      </c>
      <c r="DV75" s="193">
        <f t="shared" si="403"/>
        <v>3.9040600573940507</v>
      </c>
      <c r="DW75" s="72">
        <f t="shared" si="404"/>
        <v>56780.537420399822</v>
      </c>
      <c r="EA75" s="3">
        <f t="shared" si="405"/>
        <v>0</v>
      </c>
      <c r="EB75" s="6">
        <f t="shared" si="406"/>
        <v>0</v>
      </c>
      <c r="EC75" s="6">
        <f t="shared" si="407"/>
        <v>0</v>
      </c>
      <c r="ED75" s="6">
        <f t="shared" si="408"/>
        <v>14.4139420607451</v>
      </c>
      <c r="EE75" s="193">
        <f t="shared" si="409"/>
        <v>5.6740334309306508</v>
      </c>
      <c r="EF75" s="193">
        <f t="shared" si="410"/>
        <v>4.1745731882913786</v>
      </c>
      <c r="EG75" s="193">
        <f t="shared" si="500"/>
        <v>3.8150380693314694</v>
      </c>
      <c r="EH75" s="193">
        <f t="shared" si="411"/>
        <v>4.1591545414066102</v>
      </c>
      <c r="EI75" s="72">
        <f t="shared" si="412"/>
        <v>58126.662286047926</v>
      </c>
      <c r="EM75" s="3">
        <f t="shared" si="413"/>
        <v>0</v>
      </c>
      <c r="EN75" s="6">
        <f t="shared" si="414"/>
        <v>0</v>
      </c>
      <c r="EO75" s="6">
        <f t="shared" si="415"/>
        <v>0</v>
      </c>
      <c r="EP75" s="6">
        <f t="shared" si="416"/>
        <v>4.8047659369812949</v>
      </c>
      <c r="EQ75" s="193">
        <f t="shared" si="417"/>
        <v>5.6740334309306508</v>
      </c>
      <c r="ER75" s="193">
        <f t="shared" si="418"/>
        <v>4.1745731882913786</v>
      </c>
      <c r="ES75" s="193">
        <f t="shared" si="501"/>
        <v>3.8150380693314694</v>
      </c>
      <c r="ET75" s="193">
        <f t="shared" si="419"/>
        <v>3.9965148695168971</v>
      </c>
      <c r="EU75" s="72">
        <f t="shared" si="420"/>
        <v>56963.190073492638</v>
      </c>
      <c r="EY75" s="3">
        <f t="shared" si="421"/>
        <v>6.376187218910963</v>
      </c>
      <c r="EZ75" s="6">
        <f t="shared" si="422"/>
        <v>5.1060483467914413</v>
      </c>
      <c r="FA75" s="6">
        <f t="shared" si="423"/>
        <v>4.785745668011268</v>
      </c>
      <c r="FB75" s="6">
        <f t="shared" si="424"/>
        <v>14.4139420607451</v>
      </c>
      <c r="FC75" s="193">
        <f t="shared" si="425"/>
        <v>5.6956929030272772</v>
      </c>
      <c r="FD75" s="193">
        <f t="shared" si="426"/>
        <v>4.2501814505428133</v>
      </c>
      <c r="FE75" s="193">
        <f t="shared" si="502"/>
        <v>3.9153022138747127</v>
      </c>
      <c r="FF75" s="193">
        <f t="shared" si="427"/>
        <v>4.1591545414066102</v>
      </c>
      <c r="FG75" s="72">
        <f t="shared" si="428"/>
        <v>58842.391319323848</v>
      </c>
      <c r="FK75" s="3">
        <f t="shared" si="429"/>
        <v>6.5063335781350897</v>
      </c>
      <c r="FL75" s="6">
        <f t="shared" si="430"/>
        <v>5.1061038792951523</v>
      </c>
      <c r="FM75" s="6">
        <f t="shared" si="431"/>
        <v>4.557941042091973</v>
      </c>
      <c r="FN75" s="6">
        <f t="shared" si="432"/>
        <v>4.8047659369812949</v>
      </c>
      <c r="FO75" s="193">
        <f t="shared" si="433"/>
        <v>5.6961301522781911</v>
      </c>
      <c r="FP75" s="193">
        <f t="shared" si="434"/>
        <v>4.2501822425274032</v>
      </c>
      <c r="FQ75" s="193">
        <f t="shared" si="503"/>
        <v>3.910750694798153</v>
      </c>
      <c r="FR75" s="193">
        <f t="shared" si="435"/>
        <v>3.9965148695168971</v>
      </c>
      <c r="FS75" s="205">
        <f t="shared" si="436"/>
        <v>57642.146548598233</v>
      </c>
      <c r="FW75" s="3">
        <f t="shared" si="437"/>
        <v>7.482260511987354</v>
      </c>
      <c r="FX75" s="6">
        <f t="shared" si="438"/>
        <v>5.7698346318743283</v>
      </c>
      <c r="FY75" s="6">
        <f t="shared" si="439"/>
        <v>5.6517377412704493</v>
      </c>
      <c r="FZ75" s="6">
        <f t="shared" si="440"/>
        <v>5.6694838772264058</v>
      </c>
      <c r="GA75" s="193">
        <f t="shared" si="441"/>
        <v>5.6994028700523423</v>
      </c>
      <c r="GB75" s="193">
        <f t="shared" si="442"/>
        <v>4.2596036072286729</v>
      </c>
      <c r="GC75" s="193">
        <f t="shared" si="504"/>
        <v>3.9324180379996174</v>
      </c>
      <c r="GD75" s="193">
        <f t="shared" si="443"/>
        <v>4.0122830505884872</v>
      </c>
      <c r="GE75" s="72">
        <f t="shared" si="444"/>
        <v>57889.669804168538</v>
      </c>
      <c r="GI75" s="3">
        <f t="shared" si="445"/>
        <v>7.1569448375531222</v>
      </c>
      <c r="GJ75" s="6">
        <f t="shared" si="446"/>
        <v>5.6166531814705856</v>
      </c>
      <c r="GK75" s="6">
        <f t="shared" si="447"/>
        <v>5.0136383188689475</v>
      </c>
      <c r="GL75" s="6">
        <f t="shared" si="448"/>
        <v>5.2851120889398704</v>
      </c>
      <c r="GM75" s="193">
        <f t="shared" si="449"/>
        <v>5.6983131313262243</v>
      </c>
      <c r="GN75" s="193">
        <f t="shared" si="450"/>
        <v>4.2574371296673297</v>
      </c>
      <c r="GO75" s="193">
        <f t="shared" si="505"/>
        <v>3.9198348572547346</v>
      </c>
      <c r="GP75" s="193">
        <f t="shared" si="451"/>
        <v>4.0053046874298852</v>
      </c>
      <c r="GQ75" s="72">
        <f t="shared" si="452"/>
        <v>57770.350931875066</v>
      </c>
      <c r="GU75" s="3">
        <f t="shared" si="453"/>
        <v>8.4582075352900521</v>
      </c>
      <c r="GV75" s="6">
        <f t="shared" si="454"/>
        <v>6.127258016149729</v>
      </c>
      <c r="GW75" s="6">
        <f t="shared" si="455"/>
        <v>5.9252089222996656</v>
      </c>
      <c r="GX75" s="6">
        <f t="shared" si="456"/>
        <v>6.005809191977125</v>
      </c>
      <c r="GY75" s="193">
        <f t="shared" si="457"/>
        <v>5.7026649791138029</v>
      </c>
      <c r="GZ75" s="193">
        <f t="shared" si="458"/>
        <v>4.2646405429091212</v>
      </c>
      <c r="HA75" s="193">
        <f t="shared" si="506"/>
        <v>3.9377627340091426</v>
      </c>
      <c r="HB75" s="193">
        <f t="shared" si="459"/>
        <v>4.0183494249318494</v>
      </c>
      <c r="HC75" s="205">
        <f t="shared" si="460"/>
        <v>57974.981291786731</v>
      </c>
      <c r="HG75" s="3">
        <f t="shared" si="278"/>
        <v>7.482260511987354</v>
      </c>
      <c r="HH75" s="6">
        <f t="shared" si="279"/>
        <v>0</v>
      </c>
      <c r="HI75" s="6">
        <f t="shared" si="280"/>
        <v>0</v>
      </c>
      <c r="HJ75" s="6">
        <f t="shared" si="281"/>
        <v>0</v>
      </c>
      <c r="HK75" s="193">
        <f t="shared" si="461"/>
        <v>5.6994028700523423</v>
      </c>
      <c r="HL75" s="193">
        <f t="shared" si="461"/>
        <v>4.1745731882913786</v>
      </c>
      <c r="HM75" s="193">
        <f t="shared" si="461"/>
        <v>3.8150380693314694</v>
      </c>
      <c r="HN75" s="193">
        <f t="shared" si="461"/>
        <v>3.9040600573940507</v>
      </c>
      <c r="HO75" s="212">
        <f t="shared" si="462"/>
        <v>56326.863124708907</v>
      </c>
      <c r="HS75" s="3">
        <f t="shared" si="282"/>
        <v>7.1569448375531222</v>
      </c>
      <c r="HT75" s="6">
        <f t="shared" si="283"/>
        <v>0</v>
      </c>
      <c r="HU75" s="6">
        <f t="shared" si="284"/>
        <v>0</v>
      </c>
      <c r="HV75" s="6">
        <f t="shared" si="285"/>
        <v>0</v>
      </c>
      <c r="HW75" s="193">
        <f t="shared" si="463"/>
        <v>5.6983131313262243</v>
      </c>
      <c r="HX75" s="193">
        <f t="shared" si="463"/>
        <v>4.1745731882913786</v>
      </c>
      <c r="HY75" s="193">
        <f t="shared" si="463"/>
        <v>3.8150380693314694</v>
      </c>
      <c r="HZ75" s="193">
        <f t="shared" si="463"/>
        <v>3.9040600573940507</v>
      </c>
      <c r="IA75" s="212">
        <f t="shared" si="464"/>
        <v>56326.233628591559</v>
      </c>
      <c r="IE75" s="3">
        <f t="shared" si="286"/>
        <v>8.4582075352900521</v>
      </c>
      <c r="IF75" s="6">
        <f t="shared" si="287"/>
        <v>0</v>
      </c>
      <c r="IG75" s="6">
        <f t="shared" si="288"/>
        <v>0</v>
      </c>
      <c r="IH75" s="6">
        <f t="shared" si="289"/>
        <v>0</v>
      </c>
      <c r="II75" s="193">
        <f t="shared" si="465"/>
        <v>5.7026649791138029</v>
      </c>
      <c r="IJ75" s="193">
        <f t="shared" si="465"/>
        <v>4.1745731882913786</v>
      </c>
      <c r="IK75" s="193">
        <f t="shared" si="465"/>
        <v>3.8150380693314694</v>
      </c>
      <c r="IL75" s="193">
        <f t="shared" si="465"/>
        <v>3.9040600573940507</v>
      </c>
      <c r="IM75" s="205">
        <f t="shared" si="466"/>
        <v>56328.747549629908</v>
      </c>
      <c r="IQ75" s="3">
        <f t="shared" si="290"/>
        <v>0</v>
      </c>
      <c r="IR75" s="6">
        <f t="shared" si="291"/>
        <v>5.7698346318743283</v>
      </c>
      <c r="IS75" s="6">
        <f t="shared" si="292"/>
        <v>0</v>
      </c>
      <c r="IT75" s="6">
        <f t="shared" si="293"/>
        <v>0</v>
      </c>
      <c r="IU75" s="193">
        <f t="shared" si="467"/>
        <v>5.6740334309306508</v>
      </c>
      <c r="IV75" s="193">
        <f t="shared" si="467"/>
        <v>4.2596036072286729</v>
      </c>
      <c r="IW75" s="193">
        <f t="shared" si="467"/>
        <v>3.8150380693314694</v>
      </c>
      <c r="IX75" s="193">
        <f t="shared" si="467"/>
        <v>3.9040600573940507</v>
      </c>
      <c r="IY75" s="212">
        <f t="shared" si="468"/>
        <v>56524.120438354221</v>
      </c>
      <c r="JC75" s="3">
        <f t="shared" si="294"/>
        <v>0</v>
      </c>
      <c r="JD75" s="6">
        <f t="shared" si="295"/>
        <v>5.6166531814705856</v>
      </c>
      <c r="JE75" s="6">
        <f t="shared" si="296"/>
        <v>0</v>
      </c>
      <c r="JF75" s="6">
        <f t="shared" si="297"/>
        <v>0</v>
      </c>
      <c r="JG75" s="193">
        <f t="shared" si="469"/>
        <v>5.6740334309306508</v>
      </c>
      <c r="JH75" s="193">
        <f t="shared" si="469"/>
        <v>4.2574371296673297</v>
      </c>
      <c r="JI75" s="193">
        <f t="shared" si="469"/>
        <v>3.8150380693314694</v>
      </c>
      <c r="JJ75" s="193">
        <f t="shared" si="469"/>
        <v>3.9040600573940507</v>
      </c>
      <c r="JK75" s="212">
        <f t="shared" si="470"/>
        <v>56518.711318327791</v>
      </c>
      <c r="JO75" s="3">
        <f t="shared" si="298"/>
        <v>0</v>
      </c>
      <c r="JP75" s="6">
        <f t="shared" si="299"/>
        <v>6.127258016149729</v>
      </c>
      <c r="JQ75" s="6">
        <f t="shared" si="300"/>
        <v>0</v>
      </c>
      <c r="JR75" s="6">
        <f t="shared" si="301"/>
        <v>0</v>
      </c>
      <c r="JS75" s="193">
        <f t="shared" si="471"/>
        <v>5.6740334309306508</v>
      </c>
      <c r="JT75" s="193">
        <f t="shared" si="471"/>
        <v>4.2646405429091212</v>
      </c>
      <c r="JU75" s="193">
        <f t="shared" si="471"/>
        <v>3.8150380693314694</v>
      </c>
      <c r="JV75" s="193">
        <f t="shared" si="471"/>
        <v>3.9040600573940507</v>
      </c>
      <c r="JW75" s="205">
        <f t="shared" si="472"/>
        <v>56536.698332192347</v>
      </c>
      <c r="KA75" s="3">
        <f t="shared" si="302"/>
        <v>0</v>
      </c>
      <c r="KB75" s="6">
        <f t="shared" si="303"/>
        <v>0</v>
      </c>
      <c r="KC75" s="6">
        <f t="shared" si="304"/>
        <v>5.6517377412704493</v>
      </c>
      <c r="KD75" s="6">
        <f t="shared" si="305"/>
        <v>0</v>
      </c>
      <c r="KE75" s="193">
        <f t="shared" si="473"/>
        <v>5.6740334309306508</v>
      </c>
      <c r="KF75" s="193">
        <f t="shared" si="473"/>
        <v>4.1745731882913786</v>
      </c>
      <c r="KG75" s="193">
        <f t="shared" si="473"/>
        <v>3.9324180379996174</v>
      </c>
      <c r="KH75" s="193">
        <f t="shared" si="473"/>
        <v>3.9040600573940507</v>
      </c>
      <c r="KI75" s="212">
        <f t="shared" si="474"/>
        <v>56887.096473452693</v>
      </c>
      <c r="KM75" s="3">
        <f t="shared" si="306"/>
        <v>0</v>
      </c>
      <c r="KN75" s="6">
        <f t="shared" si="307"/>
        <v>0</v>
      </c>
      <c r="KO75" s="6">
        <f t="shared" si="308"/>
        <v>5.0136383188689475</v>
      </c>
      <c r="KP75" s="6">
        <f t="shared" si="309"/>
        <v>0</v>
      </c>
      <c r="KQ75" s="193">
        <f t="shared" si="475"/>
        <v>5.6740334309306508</v>
      </c>
      <c r="KR75" s="193">
        <f t="shared" si="475"/>
        <v>4.1745731882913786</v>
      </c>
      <c r="KS75" s="193">
        <f t="shared" si="475"/>
        <v>3.9198348572547346</v>
      </c>
      <c r="KT75" s="193">
        <f t="shared" si="475"/>
        <v>3.9040600573940507</v>
      </c>
      <c r="KU75" s="212">
        <f t="shared" si="476"/>
        <v>56825.188615660445</v>
      </c>
      <c r="KY75" s="3">
        <f t="shared" si="310"/>
        <v>0</v>
      </c>
      <c r="KZ75" s="6">
        <f t="shared" si="311"/>
        <v>0</v>
      </c>
      <c r="LA75" s="6">
        <f t="shared" si="312"/>
        <v>5.9252089222996656</v>
      </c>
      <c r="LB75" s="6">
        <f t="shared" si="313"/>
        <v>0</v>
      </c>
      <c r="LC75" s="193">
        <f t="shared" si="477"/>
        <v>5.6740334309306508</v>
      </c>
      <c r="LD75" s="193">
        <f t="shared" si="477"/>
        <v>4.1745731882913786</v>
      </c>
      <c r="LE75" s="193">
        <f t="shared" si="477"/>
        <v>3.9377627340091426</v>
      </c>
      <c r="LF75" s="193">
        <f t="shared" si="477"/>
        <v>3.9040600573940507</v>
      </c>
      <c r="LG75" s="205">
        <f t="shared" si="478"/>
        <v>56913.412190118921</v>
      </c>
      <c r="LK75" s="3">
        <f t="shared" si="314"/>
        <v>0</v>
      </c>
      <c r="LL75" s="6">
        <f t="shared" si="315"/>
        <v>0</v>
      </c>
      <c r="LM75" s="6">
        <f t="shared" si="316"/>
        <v>0</v>
      </c>
      <c r="LN75" s="6">
        <f t="shared" si="317"/>
        <v>5.6694838772264058</v>
      </c>
      <c r="LO75" s="193">
        <f t="shared" si="479"/>
        <v>5.6740334309306508</v>
      </c>
      <c r="LP75" s="193">
        <f t="shared" si="479"/>
        <v>4.1745731882913786</v>
      </c>
      <c r="LQ75" s="193">
        <f t="shared" si="479"/>
        <v>3.8150380693314694</v>
      </c>
      <c r="LR75" s="193">
        <f t="shared" si="479"/>
        <v>4.0122830505884872</v>
      </c>
      <c r="LS75" s="212">
        <f t="shared" si="480"/>
        <v>57074.963592653759</v>
      </c>
      <c r="LW75" s="3">
        <f t="shared" si="318"/>
        <v>0</v>
      </c>
      <c r="LX75" s="6">
        <f t="shared" si="319"/>
        <v>0</v>
      </c>
      <c r="LY75" s="6">
        <f t="shared" si="320"/>
        <v>0</v>
      </c>
      <c r="LZ75" s="6">
        <f t="shared" si="321"/>
        <v>5.2851120889398704</v>
      </c>
      <c r="MA75" s="193">
        <f t="shared" si="481"/>
        <v>5.6740334309306508</v>
      </c>
      <c r="MB75" s="193">
        <f t="shared" si="481"/>
        <v>4.1745731882913786</v>
      </c>
      <c r="MC75" s="193">
        <f t="shared" si="481"/>
        <v>3.8150380693314694</v>
      </c>
      <c r="MD75" s="193">
        <f t="shared" si="481"/>
        <v>4.0053046874298852</v>
      </c>
      <c r="ME75" s="212">
        <f t="shared" si="482"/>
        <v>57025.470097653662</v>
      </c>
      <c r="MI75" s="3">
        <f t="shared" si="322"/>
        <v>0</v>
      </c>
      <c r="MJ75" s="6">
        <f t="shared" si="323"/>
        <v>0</v>
      </c>
      <c r="MK75" s="6">
        <f t="shared" si="324"/>
        <v>0</v>
      </c>
      <c r="ML75" s="6">
        <f t="shared" si="325"/>
        <v>6.005809191977125</v>
      </c>
      <c r="MM75" s="193">
        <f t="shared" si="483"/>
        <v>5.6740334309306508</v>
      </c>
      <c r="MN75" s="193">
        <f t="shared" si="483"/>
        <v>4.1745731882913786</v>
      </c>
      <c r="MO75" s="193">
        <f t="shared" si="483"/>
        <v>3.8150380693314694</v>
      </c>
      <c r="MP75" s="193">
        <f t="shared" si="483"/>
        <v>4.0183494249318494</v>
      </c>
      <c r="MQ75" s="205">
        <f t="shared" si="484"/>
        <v>57118.023779339084</v>
      </c>
      <c r="MT75" s="3">
        <f t="shared" si="326"/>
        <v>6.1809978142504232</v>
      </c>
      <c r="MU75" s="6">
        <f t="shared" si="327"/>
        <v>5.1060483467914413</v>
      </c>
      <c r="MV75" s="6">
        <f t="shared" si="328"/>
        <v>5.2415309697266261</v>
      </c>
      <c r="MW75" s="6">
        <f t="shared" si="329"/>
        <v>5.7655768242980399</v>
      </c>
      <c r="MX75" s="193">
        <f t="shared" si="485"/>
        <v>5.6950367717959214</v>
      </c>
      <c r="MY75" s="193">
        <f t="shared" si="485"/>
        <v>4.2501814505428133</v>
      </c>
      <c r="MZ75" s="193">
        <f t="shared" si="485"/>
        <v>3.9243470484463647</v>
      </c>
      <c r="NA75" s="193">
        <f t="shared" si="485"/>
        <v>4.0140200588462669</v>
      </c>
      <c r="NB75" s="212">
        <f t="shared" si="486"/>
        <v>57835.080026604606</v>
      </c>
      <c r="NF75" s="3">
        <f t="shared" si="330"/>
        <v>6.1809978142504223</v>
      </c>
      <c r="NG75" s="6">
        <f t="shared" si="331"/>
        <v>0</v>
      </c>
      <c r="NH75" s="6">
        <f t="shared" si="332"/>
        <v>0</v>
      </c>
      <c r="NI75" s="6">
        <f t="shared" si="333"/>
        <v>0</v>
      </c>
      <c r="NJ75" s="193">
        <f t="shared" si="487"/>
        <v>5.6950367717959214</v>
      </c>
      <c r="NK75" s="193">
        <f t="shared" si="487"/>
        <v>4.1745731882913786</v>
      </c>
      <c r="NL75" s="193">
        <f t="shared" si="487"/>
        <v>3.8150380693314694</v>
      </c>
      <c r="NM75" s="193">
        <f t="shared" si="487"/>
        <v>3.9040600573940507</v>
      </c>
      <c r="NN75" s="212">
        <f t="shared" si="488"/>
        <v>56324.34105619834</v>
      </c>
      <c r="NR75" s="3">
        <f t="shared" si="334"/>
        <v>0</v>
      </c>
      <c r="NS75" s="6">
        <f t="shared" si="335"/>
        <v>5.1060483467914413</v>
      </c>
      <c r="NT75" s="6">
        <f t="shared" si="336"/>
        <v>0</v>
      </c>
      <c r="NU75" s="6">
        <f t="shared" si="337"/>
        <v>0</v>
      </c>
      <c r="NV75" s="193">
        <f t="shared" si="489"/>
        <v>5.6740334309306508</v>
      </c>
      <c r="NW75" s="193">
        <f t="shared" si="489"/>
        <v>4.2501814505428133</v>
      </c>
      <c r="NX75" s="193">
        <f t="shared" si="489"/>
        <v>3.8150380693314694</v>
      </c>
      <c r="NY75" s="193">
        <f t="shared" si="489"/>
        <v>3.9040600573940507</v>
      </c>
      <c r="NZ75" s="212">
        <f t="shared" si="490"/>
        <v>56500.599580846378</v>
      </c>
      <c r="OD75" s="3">
        <f t="shared" si="338"/>
        <v>0</v>
      </c>
      <c r="OE75" s="6">
        <f t="shared" si="339"/>
        <v>0</v>
      </c>
      <c r="OF75" s="6">
        <f t="shared" si="340"/>
        <v>5.2415309697266261</v>
      </c>
      <c r="OG75" s="6">
        <f t="shared" si="341"/>
        <v>0</v>
      </c>
      <c r="OH75" s="193">
        <f t="shared" si="491"/>
        <v>5.6740334309306508</v>
      </c>
      <c r="OI75" s="193">
        <f t="shared" si="491"/>
        <v>4.1745731882913786</v>
      </c>
      <c r="OJ75" s="193">
        <f t="shared" si="491"/>
        <v>3.9243470484463647</v>
      </c>
      <c r="OK75" s="193">
        <f t="shared" si="491"/>
        <v>3.9040600573940507</v>
      </c>
      <c r="OL75" s="212">
        <f t="shared" si="492"/>
        <v>56847.380345685728</v>
      </c>
      <c r="OP75" s="3">
        <f t="shared" si="342"/>
        <v>0</v>
      </c>
      <c r="OQ75" s="6">
        <f t="shared" si="343"/>
        <v>0</v>
      </c>
      <c r="OR75" s="6">
        <f t="shared" si="344"/>
        <v>0</v>
      </c>
      <c r="OS75" s="6">
        <f t="shared" si="345"/>
        <v>5.7655768242980399</v>
      </c>
      <c r="OT75" s="193">
        <f t="shared" si="493"/>
        <v>5.6740334309306508</v>
      </c>
      <c r="OU75" s="193">
        <f t="shared" si="493"/>
        <v>4.1745731882913786</v>
      </c>
      <c r="OV75" s="193">
        <f t="shared" si="493"/>
        <v>3.8150380693314694</v>
      </c>
      <c r="OW75" s="193">
        <f t="shared" si="493"/>
        <v>4.0140200588462669</v>
      </c>
      <c r="OX75" s="232">
        <f t="shared" si="494"/>
        <v>57087.289863387545</v>
      </c>
    </row>
    <row r="76" spans="2:414" x14ac:dyDescent="0.2">
      <c r="B76" s="81">
        <v>45423</v>
      </c>
      <c r="C76">
        <v>124</v>
      </c>
      <c r="D76">
        <v>11.1675104157781</v>
      </c>
      <c r="E76">
        <v>0</v>
      </c>
      <c r="F76">
        <v>0</v>
      </c>
      <c r="G76">
        <v>0</v>
      </c>
      <c r="H76">
        <v>0</v>
      </c>
      <c r="I76">
        <v>1</v>
      </c>
      <c r="J76">
        <v>0</v>
      </c>
      <c r="K76">
        <v>0</v>
      </c>
      <c r="L76">
        <v>0</v>
      </c>
      <c r="M76">
        <v>0</v>
      </c>
      <c r="N76">
        <v>0</v>
      </c>
      <c r="O76">
        <v>1</v>
      </c>
      <c r="P76">
        <v>0</v>
      </c>
      <c r="Q76">
        <v>0</v>
      </c>
      <c r="R76">
        <v>0</v>
      </c>
      <c r="S76">
        <v>0</v>
      </c>
      <c r="T76">
        <v>15376</v>
      </c>
      <c r="U76">
        <v>6.5049017821730519</v>
      </c>
      <c r="V76">
        <v>5.1060335328089845</v>
      </c>
      <c r="W76">
        <v>4.5578530171535689</v>
      </c>
      <c r="X76">
        <v>4.8623184369283239</v>
      </c>
      <c r="Y76" s="3">
        <v>377.20328529936455</v>
      </c>
      <c r="Z76" s="3">
        <v>100.00244454046455</v>
      </c>
      <c r="AA76" s="3">
        <v>50.000000000000206</v>
      </c>
      <c r="AB76" s="3">
        <v>79.720250000000064</v>
      </c>
      <c r="AC76">
        <v>0</v>
      </c>
      <c r="AD76">
        <v>0</v>
      </c>
      <c r="AE76" s="6"/>
      <c r="AF76" s="1" t="s">
        <v>5</v>
      </c>
      <c r="AG76">
        <v>124</v>
      </c>
      <c r="AH76" s="189">
        <v>45423</v>
      </c>
      <c r="AI76">
        <f t="shared" si="346"/>
        <v>5</v>
      </c>
      <c r="AJ76">
        <v>124</v>
      </c>
      <c r="AK76">
        <v>0</v>
      </c>
      <c r="AL76">
        <v>0</v>
      </c>
      <c r="AM76">
        <v>1</v>
      </c>
      <c r="AN76">
        <v>0</v>
      </c>
      <c r="AO76">
        <v>0</v>
      </c>
      <c r="AP76">
        <v>0</v>
      </c>
      <c r="AQ76">
        <v>0</v>
      </c>
      <c r="AS76" s="37"/>
      <c r="AT76" s="37"/>
      <c r="AU76" s="6">
        <f t="shared" si="347"/>
        <v>0</v>
      </c>
      <c r="AV76" s="6">
        <f t="shared" si="348"/>
        <v>0</v>
      </c>
      <c r="AW76" s="6">
        <f t="shared" si="349"/>
        <v>0</v>
      </c>
      <c r="AX76" s="6">
        <f t="shared" si="350"/>
        <v>0</v>
      </c>
      <c r="AY76" s="193">
        <f t="shared" si="351"/>
        <v>5.6740334309306508</v>
      </c>
      <c r="AZ76" s="193">
        <f t="shared" si="352"/>
        <v>4.1745731882913786</v>
      </c>
      <c r="BA76" s="193">
        <f t="shared" si="353"/>
        <v>3.8150380693314694</v>
      </c>
      <c r="BB76" s="193">
        <f t="shared" si="354"/>
        <v>3.9040600573940507</v>
      </c>
      <c r="BC76" s="72">
        <f t="shared" si="355"/>
        <v>56312.210093717425</v>
      </c>
      <c r="BG76" s="3">
        <f t="shared" si="356"/>
        <v>6.374803746529591</v>
      </c>
      <c r="BH76" s="6">
        <f t="shared" si="357"/>
        <v>0</v>
      </c>
      <c r="BI76" s="6">
        <f t="shared" si="358"/>
        <v>0</v>
      </c>
      <c r="BJ76" s="6">
        <f t="shared" si="359"/>
        <v>0</v>
      </c>
      <c r="BK76" s="193">
        <f t="shared" si="360"/>
        <v>5.6956882539849021</v>
      </c>
      <c r="BL76" s="193">
        <f t="shared" si="361"/>
        <v>4.1745731882913786</v>
      </c>
      <c r="BM76" s="193">
        <f t="shared" si="362"/>
        <v>3.8150380693314694</v>
      </c>
      <c r="BN76" s="193">
        <f t="shared" si="363"/>
        <v>3.9040600573940507</v>
      </c>
      <c r="BO76" s="72">
        <f t="shared" si="364"/>
        <v>56324.717376501008</v>
      </c>
      <c r="BS76" s="3">
        <f t="shared" si="365"/>
        <v>6.3748238316211179</v>
      </c>
      <c r="BT76" s="6">
        <f t="shared" si="366"/>
        <v>0</v>
      </c>
      <c r="BU76" s="6">
        <f t="shared" si="367"/>
        <v>0</v>
      </c>
      <c r="BV76" s="6">
        <f t="shared" si="368"/>
        <v>0</v>
      </c>
      <c r="BW76" s="193">
        <f t="shared" si="369"/>
        <v>5.6956883214793139</v>
      </c>
      <c r="BX76" s="193">
        <f t="shared" si="370"/>
        <v>4.1745731882913786</v>
      </c>
      <c r="BY76" s="193">
        <f t="shared" si="495"/>
        <v>3.8150380693314694</v>
      </c>
      <c r="BZ76" s="193">
        <f t="shared" si="371"/>
        <v>3.9040600573940507</v>
      </c>
      <c r="CA76" s="72">
        <f t="shared" si="372"/>
        <v>56324.717376501008</v>
      </c>
      <c r="CE76" s="3">
        <f t="shared" si="373"/>
        <v>0</v>
      </c>
      <c r="CF76" s="6">
        <f t="shared" si="374"/>
        <v>5.1060335328089845</v>
      </c>
      <c r="CG76" s="6">
        <f t="shared" si="375"/>
        <v>0</v>
      </c>
      <c r="CH76" s="6">
        <f t="shared" si="376"/>
        <v>0</v>
      </c>
      <c r="CI76" s="193">
        <f t="shared" si="377"/>
        <v>5.6740334309306508</v>
      </c>
      <c r="CJ76" s="193">
        <f t="shared" si="378"/>
        <v>4.2501812392710185</v>
      </c>
      <c r="CK76" s="193">
        <f t="shared" si="496"/>
        <v>3.8150380693314694</v>
      </c>
      <c r="CL76" s="193">
        <f t="shared" si="379"/>
        <v>3.9040600573940507</v>
      </c>
      <c r="CM76" s="72">
        <f t="shared" si="380"/>
        <v>56500.599053550963</v>
      </c>
      <c r="CQ76" s="3">
        <f t="shared" si="381"/>
        <v>0</v>
      </c>
      <c r="CR76" s="6">
        <f t="shared" si="382"/>
        <v>5.1060890651515809</v>
      </c>
      <c r="CS76" s="6">
        <f t="shared" si="383"/>
        <v>0</v>
      </c>
      <c r="CT76" s="6">
        <f t="shared" si="384"/>
        <v>0</v>
      </c>
      <c r="CU76" s="193">
        <f t="shared" si="385"/>
        <v>5.6740334309306508</v>
      </c>
      <c r="CV76" s="193">
        <f t="shared" si="386"/>
        <v>4.2501820312534777</v>
      </c>
      <c r="CW76" s="193">
        <f t="shared" si="497"/>
        <v>3.8150380693314694</v>
      </c>
      <c r="CX76" s="193">
        <f t="shared" si="387"/>
        <v>3.9040600573940507</v>
      </c>
      <c r="CY76" s="72">
        <f t="shared" si="388"/>
        <v>56500.601030192935</v>
      </c>
      <c r="DC76" s="3">
        <f t="shared" si="389"/>
        <v>0</v>
      </c>
      <c r="DD76" s="6">
        <f t="shared" si="390"/>
        <v>0</v>
      </c>
      <c r="DE76" s="6">
        <f t="shared" si="391"/>
        <v>4.7857456680112476</v>
      </c>
      <c r="DF76" s="6">
        <f t="shared" si="392"/>
        <v>0</v>
      </c>
      <c r="DG76" s="193">
        <f t="shared" si="393"/>
        <v>5.6740334309306508</v>
      </c>
      <c r="DH76" s="193">
        <f t="shared" si="394"/>
        <v>4.1745731882913786</v>
      </c>
      <c r="DI76" s="193">
        <f t="shared" si="498"/>
        <v>3.9153022138747122</v>
      </c>
      <c r="DJ76" s="193">
        <f t="shared" si="395"/>
        <v>3.9040600573940507</v>
      </c>
      <c r="DK76" s="72">
        <f t="shared" si="396"/>
        <v>56802.905020320242</v>
      </c>
      <c r="DO76" s="3">
        <f t="shared" si="397"/>
        <v>0</v>
      </c>
      <c r="DP76" s="6">
        <f t="shared" si="398"/>
        <v>0</v>
      </c>
      <c r="DQ76" s="6">
        <f t="shared" si="399"/>
        <v>4.5579410420919535</v>
      </c>
      <c r="DR76" s="6">
        <f t="shared" si="400"/>
        <v>0</v>
      </c>
      <c r="DS76" s="193">
        <f t="shared" si="401"/>
        <v>5.6740334309306508</v>
      </c>
      <c r="DT76" s="193">
        <f t="shared" si="402"/>
        <v>4.1745731882913786</v>
      </c>
      <c r="DU76" s="193">
        <f t="shared" si="499"/>
        <v>3.9107506947981525</v>
      </c>
      <c r="DV76" s="193">
        <f t="shared" si="403"/>
        <v>3.9040600573940507</v>
      </c>
      <c r="DW76" s="72">
        <f t="shared" si="404"/>
        <v>56780.537420399822</v>
      </c>
      <c r="EA76" s="3">
        <f t="shared" si="405"/>
        <v>0</v>
      </c>
      <c r="EB76" s="6">
        <f t="shared" si="406"/>
        <v>0</v>
      </c>
      <c r="EC76" s="6">
        <f t="shared" si="407"/>
        <v>0</v>
      </c>
      <c r="ED76" s="6">
        <f t="shared" si="408"/>
        <v>14.586955310784973</v>
      </c>
      <c r="EE76" s="193">
        <f t="shared" si="409"/>
        <v>5.6740334309306508</v>
      </c>
      <c r="EF76" s="193">
        <f t="shared" si="410"/>
        <v>4.1745731882913786</v>
      </c>
      <c r="EG76" s="193">
        <f t="shared" si="500"/>
        <v>3.8150380693314694</v>
      </c>
      <c r="EH76" s="193">
        <f t="shared" si="411"/>
        <v>4.1618534942447365</v>
      </c>
      <c r="EI76" s="72">
        <f t="shared" si="412"/>
        <v>58146.168852297844</v>
      </c>
      <c r="EM76" s="3">
        <f t="shared" si="413"/>
        <v>0</v>
      </c>
      <c r="EN76" s="6">
        <f t="shared" si="414"/>
        <v>0</v>
      </c>
      <c r="EO76" s="6">
        <f t="shared" si="415"/>
        <v>0</v>
      </c>
      <c r="EP76" s="6">
        <f t="shared" si="416"/>
        <v>4.8624384437067061</v>
      </c>
      <c r="EQ76" s="193">
        <f t="shared" si="417"/>
        <v>5.6740334309306508</v>
      </c>
      <c r="ER76" s="193">
        <f t="shared" si="418"/>
        <v>4.1745731882913786</v>
      </c>
      <c r="ES76" s="193">
        <f t="shared" si="501"/>
        <v>3.8150380693314694</v>
      </c>
      <c r="ET76" s="193">
        <f t="shared" si="419"/>
        <v>3.9975743047206906</v>
      </c>
      <c r="EU76" s="72">
        <f t="shared" si="420"/>
        <v>56970.693067280998</v>
      </c>
      <c r="EY76" s="3">
        <f t="shared" si="421"/>
        <v>6.374803746529591</v>
      </c>
      <c r="EZ76" s="6">
        <f t="shared" si="422"/>
        <v>5.1060335328089845</v>
      </c>
      <c r="FA76" s="6">
        <f t="shared" si="423"/>
        <v>4.7857456680112476</v>
      </c>
      <c r="FB76" s="6">
        <f t="shared" si="424"/>
        <v>14.586955310784973</v>
      </c>
      <c r="FC76" s="193">
        <f t="shared" si="425"/>
        <v>5.6956882539849021</v>
      </c>
      <c r="FD76" s="193">
        <f t="shared" si="426"/>
        <v>4.2501812392710185</v>
      </c>
      <c r="FE76" s="193">
        <f t="shared" si="502"/>
        <v>3.9153022138747122</v>
      </c>
      <c r="FF76" s="193">
        <f t="shared" si="427"/>
        <v>4.1618534942447365</v>
      </c>
      <c r="FG76" s="72">
        <f t="shared" si="428"/>
        <v>58862.134719322858</v>
      </c>
      <c r="FK76" s="3">
        <f t="shared" si="429"/>
        <v>6.5049218672645797</v>
      </c>
      <c r="FL76" s="6">
        <f t="shared" si="430"/>
        <v>5.1060890651515809</v>
      </c>
      <c r="FM76" s="6">
        <f t="shared" si="431"/>
        <v>4.5579410420919535</v>
      </c>
      <c r="FN76" s="6">
        <f t="shared" si="432"/>
        <v>4.8624384437067061</v>
      </c>
      <c r="FO76" s="193">
        <f t="shared" si="433"/>
        <v>5.6961254104163608</v>
      </c>
      <c r="FP76" s="193">
        <f t="shared" si="434"/>
        <v>4.2501820312534777</v>
      </c>
      <c r="FQ76" s="193">
        <f t="shared" si="503"/>
        <v>3.9107506947981525</v>
      </c>
      <c r="FR76" s="193">
        <f t="shared" si="435"/>
        <v>3.9975743047206906</v>
      </c>
      <c r="FS76" s="205">
        <f t="shared" si="436"/>
        <v>57649.735630632291</v>
      </c>
      <c r="FW76" s="3">
        <f t="shared" si="437"/>
        <v>7.4806370494990091</v>
      </c>
      <c r="FX76" s="6">
        <f t="shared" si="438"/>
        <v>5.7698178920741521</v>
      </c>
      <c r="FY76" s="6">
        <f t="shared" si="439"/>
        <v>5.6517377412704253</v>
      </c>
      <c r="FZ76" s="6">
        <f t="shared" si="440"/>
        <v>5.7375357555754221</v>
      </c>
      <c r="GA76" s="193">
        <f t="shared" si="441"/>
        <v>5.6993974347435561</v>
      </c>
      <c r="GB76" s="193">
        <f t="shared" si="442"/>
        <v>4.2596033707303977</v>
      </c>
      <c r="GC76" s="193">
        <f t="shared" si="504"/>
        <v>3.932418037999617</v>
      </c>
      <c r="GD76" s="193">
        <f t="shared" si="443"/>
        <v>4.0135134907957326</v>
      </c>
      <c r="GE76" s="72">
        <f t="shared" si="444"/>
        <v>57898.521859359957</v>
      </c>
      <c r="GI76" s="3">
        <f t="shared" si="445"/>
        <v>7.1553919603903573</v>
      </c>
      <c r="GJ76" s="6">
        <f t="shared" si="446"/>
        <v>5.6166368860898839</v>
      </c>
      <c r="GK76" s="6">
        <f t="shared" si="447"/>
        <v>5.0136383188689262</v>
      </c>
      <c r="GL76" s="6">
        <f t="shared" si="448"/>
        <v>5.3485502806211569</v>
      </c>
      <c r="GM76" s="193">
        <f t="shared" si="449"/>
        <v>5.698307926667181</v>
      </c>
      <c r="GN76" s="193">
        <f t="shared" si="450"/>
        <v>4.2574368989484634</v>
      </c>
      <c r="GO76" s="193">
        <f t="shared" si="505"/>
        <v>3.9198348572547341</v>
      </c>
      <c r="GP76" s="193">
        <f t="shared" si="451"/>
        <v>4.0064597838040363</v>
      </c>
      <c r="GQ76" s="72">
        <f t="shared" si="452"/>
        <v>57778.643697397863</v>
      </c>
      <c r="GU76" s="3">
        <f t="shared" si="453"/>
        <v>8.456372316824968</v>
      </c>
      <c r="GV76" s="6">
        <f t="shared" si="454"/>
        <v>6.1272402393707814</v>
      </c>
      <c r="GW76" s="6">
        <f t="shared" si="455"/>
        <v>5.9252089222996398</v>
      </c>
      <c r="GX76" s="6">
        <f t="shared" si="456"/>
        <v>6.0778980461604046</v>
      </c>
      <c r="GY76" s="193">
        <f t="shared" si="457"/>
        <v>5.702658854860184</v>
      </c>
      <c r="GZ76" s="193">
        <f t="shared" si="458"/>
        <v>4.2646402930223468</v>
      </c>
      <c r="HA76" s="193">
        <f t="shared" si="506"/>
        <v>3.9377627340091421</v>
      </c>
      <c r="HB76" s="193">
        <f t="shared" si="459"/>
        <v>4.0196449320242236</v>
      </c>
      <c r="HC76" s="205">
        <f t="shared" si="460"/>
        <v>57984.314984085424</v>
      </c>
      <c r="HG76" s="3">
        <f t="shared" si="278"/>
        <v>7.4806370494990091</v>
      </c>
      <c r="HH76" s="6">
        <f t="shared" si="279"/>
        <v>0</v>
      </c>
      <c r="HI76" s="6">
        <f t="shared" si="280"/>
        <v>0</v>
      </c>
      <c r="HJ76" s="6">
        <f t="shared" si="281"/>
        <v>0</v>
      </c>
      <c r="HK76" s="193">
        <f t="shared" si="461"/>
        <v>5.6993974347435561</v>
      </c>
      <c r="HL76" s="193">
        <f t="shared" si="461"/>
        <v>4.1745731882913786</v>
      </c>
      <c r="HM76" s="193">
        <f t="shared" si="461"/>
        <v>3.8150380693314694</v>
      </c>
      <c r="HN76" s="193">
        <f t="shared" si="461"/>
        <v>3.9040600573940507</v>
      </c>
      <c r="HO76" s="212">
        <f t="shared" si="462"/>
        <v>56326.859984942719</v>
      </c>
      <c r="HS76" s="3">
        <f t="shared" si="282"/>
        <v>7.1553919603903573</v>
      </c>
      <c r="HT76" s="6">
        <f t="shared" si="283"/>
        <v>0</v>
      </c>
      <c r="HU76" s="6">
        <f t="shared" si="284"/>
        <v>0</v>
      </c>
      <c r="HV76" s="6">
        <f t="shared" si="285"/>
        <v>0</v>
      </c>
      <c r="HW76" s="193">
        <f t="shared" si="463"/>
        <v>5.698307926667181</v>
      </c>
      <c r="HX76" s="193">
        <f t="shared" si="463"/>
        <v>4.1745731882913786</v>
      </c>
      <c r="HY76" s="193">
        <f t="shared" si="463"/>
        <v>3.8150380693314694</v>
      </c>
      <c r="HZ76" s="193">
        <f t="shared" si="463"/>
        <v>3.9040600573940507</v>
      </c>
      <c r="IA76" s="212">
        <f t="shared" si="464"/>
        <v>56326.230622096351</v>
      </c>
      <c r="IE76" s="3">
        <f t="shared" si="286"/>
        <v>8.456372316824968</v>
      </c>
      <c r="IF76" s="6">
        <f t="shared" si="287"/>
        <v>0</v>
      </c>
      <c r="IG76" s="6">
        <f t="shared" si="288"/>
        <v>0</v>
      </c>
      <c r="IH76" s="6">
        <f t="shared" si="289"/>
        <v>0</v>
      </c>
      <c r="II76" s="193">
        <f t="shared" si="465"/>
        <v>5.702658854860184</v>
      </c>
      <c r="IJ76" s="193">
        <f t="shared" si="465"/>
        <v>4.1745731882913786</v>
      </c>
      <c r="IK76" s="193">
        <f t="shared" si="465"/>
        <v>3.8150380693314694</v>
      </c>
      <c r="IL76" s="193">
        <f t="shared" si="465"/>
        <v>3.9040600573940507</v>
      </c>
      <c r="IM76" s="205">
        <f t="shared" si="466"/>
        <v>56328.744011768838</v>
      </c>
      <c r="IQ76" s="3">
        <f t="shared" si="290"/>
        <v>0</v>
      </c>
      <c r="IR76" s="6">
        <f t="shared" si="291"/>
        <v>5.7698178920741521</v>
      </c>
      <c r="IS76" s="6">
        <f t="shared" si="292"/>
        <v>0</v>
      </c>
      <c r="IT76" s="6">
        <f t="shared" si="293"/>
        <v>0</v>
      </c>
      <c r="IU76" s="193">
        <f t="shared" si="467"/>
        <v>5.6740334309306508</v>
      </c>
      <c r="IV76" s="193">
        <f t="shared" si="467"/>
        <v>4.2596033707303977</v>
      </c>
      <c r="IW76" s="193">
        <f t="shared" si="467"/>
        <v>3.8150380693314694</v>
      </c>
      <c r="IX76" s="193">
        <f t="shared" si="467"/>
        <v>3.9040600573940507</v>
      </c>
      <c r="IY76" s="212">
        <f t="shared" si="468"/>
        <v>56524.119847852577</v>
      </c>
      <c r="JC76" s="3">
        <f t="shared" si="294"/>
        <v>0</v>
      </c>
      <c r="JD76" s="6">
        <f t="shared" si="295"/>
        <v>5.6166368860898839</v>
      </c>
      <c r="JE76" s="6">
        <f t="shared" si="296"/>
        <v>0</v>
      </c>
      <c r="JF76" s="6">
        <f t="shared" si="297"/>
        <v>0</v>
      </c>
      <c r="JG76" s="193">
        <f t="shared" si="469"/>
        <v>5.6740334309306508</v>
      </c>
      <c r="JH76" s="193">
        <f t="shared" si="469"/>
        <v>4.2574368989484634</v>
      </c>
      <c r="JI76" s="193">
        <f t="shared" si="469"/>
        <v>3.8150380693314694</v>
      </c>
      <c r="JJ76" s="193">
        <f t="shared" si="469"/>
        <v>3.9040600573940507</v>
      </c>
      <c r="JK76" s="212">
        <f t="shared" si="470"/>
        <v>56518.710742311465</v>
      </c>
      <c r="JO76" s="3">
        <f t="shared" si="298"/>
        <v>0</v>
      </c>
      <c r="JP76" s="6">
        <f t="shared" si="299"/>
        <v>6.1272402393707814</v>
      </c>
      <c r="JQ76" s="6">
        <f t="shared" si="300"/>
        <v>0</v>
      </c>
      <c r="JR76" s="6">
        <f t="shared" si="301"/>
        <v>0</v>
      </c>
      <c r="JS76" s="193">
        <f t="shared" si="471"/>
        <v>5.6740334309306508</v>
      </c>
      <c r="JT76" s="193">
        <f t="shared" si="471"/>
        <v>4.2646402930223468</v>
      </c>
      <c r="JU76" s="193">
        <f t="shared" si="471"/>
        <v>3.8150380693314694</v>
      </c>
      <c r="JV76" s="193">
        <f t="shared" si="471"/>
        <v>3.9040600573940507</v>
      </c>
      <c r="JW76" s="205">
        <f t="shared" si="472"/>
        <v>56536.697708122658</v>
      </c>
      <c r="KA76" s="3">
        <f t="shared" si="302"/>
        <v>0</v>
      </c>
      <c r="KB76" s="6">
        <f t="shared" si="303"/>
        <v>0</v>
      </c>
      <c r="KC76" s="6">
        <f t="shared" si="304"/>
        <v>5.6517377412704253</v>
      </c>
      <c r="KD76" s="6">
        <f t="shared" si="305"/>
        <v>0</v>
      </c>
      <c r="KE76" s="193">
        <f t="shared" si="473"/>
        <v>5.6740334309306508</v>
      </c>
      <c r="KF76" s="193">
        <f t="shared" si="473"/>
        <v>4.1745731882913786</v>
      </c>
      <c r="KG76" s="193">
        <f t="shared" si="473"/>
        <v>3.932418037999617</v>
      </c>
      <c r="KH76" s="193">
        <f t="shared" si="473"/>
        <v>3.9040600573940507</v>
      </c>
      <c r="KI76" s="212">
        <f t="shared" si="474"/>
        <v>56887.096473452693</v>
      </c>
      <c r="KM76" s="3">
        <f t="shared" si="306"/>
        <v>0</v>
      </c>
      <c r="KN76" s="6">
        <f t="shared" si="307"/>
        <v>0</v>
      </c>
      <c r="KO76" s="6">
        <f t="shared" si="308"/>
        <v>5.0136383188689262</v>
      </c>
      <c r="KP76" s="6">
        <f t="shared" si="309"/>
        <v>0</v>
      </c>
      <c r="KQ76" s="193">
        <f t="shared" si="475"/>
        <v>5.6740334309306508</v>
      </c>
      <c r="KR76" s="193">
        <f t="shared" si="475"/>
        <v>4.1745731882913786</v>
      </c>
      <c r="KS76" s="193">
        <f t="shared" si="475"/>
        <v>3.9198348572547341</v>
      </c>
      <c r="KT76" s="193">
        <f t="shared" si="475"/>
        <v>3.9040600573940507</v>
      </c>
      <c r="KU76" s="212">
        <f t="shared" si="476"/>
        <v>56825.188615660445</v>
      </c>
      <c r="KY76" s="3">
        <f t="shared" si="310"/>
        <v>0</v>
      </c>
      <c r="KZ76" s="6">
        <f t="shared" si="311"/>
        <v>0</v>
      </c>
      <c r="LA76" s="6">
        <f t="shared" si="312"/>
        <v>5.9252089222996398</v>
      </c>
      <c r="LB76" s="6">
        <f t="shared" si="313"/>
        <v>0</v>
      </c>
      <c r="LC76" s="193">
        <f t="shared" si="477"/>
        <v>5.6740334309306508</v>
      </c>
      <c r="LD76" s="193">
        <f t="shared" si="477"/>
        <v>4.1745731882913786</v>
      </c>
      <c r="LE76" s="193">
        <f t="shared" si="477"/>
        <v>3.9377627340091421</v>
      </c>
      <c r="LF76" s="193">
        <f t="shared" si="477"/>
        <v>3.9040600573940507</v>
      </c>
      <c r="LG76" s="205">
        <f t="shared" si="478"/>
        <v>56913.412190118921</v>
      </c>
      <c r="LK76" s="3">
        <f t="shared" si="314"/>
        <v>0</v>
      </c>
      <c r="LL76" s="6">
        <f t="shared" si="315"/>
        <v>0</v>
      </c>
      <c r="LM76" s="6">
        <f t="shared" si="316"/>
        <v>0</v>
      </c>
      <c r="LN76" s="6">
        <f t="shared" si="317"/>
        <v>5.7375357555754221</v>
      </c>
      <c r="LO76" s="193">
        <f t="shared" si="479"/>
        <v>5.6740334309306508</v>
      </c>
      <c r="LP76" s="193">
        <f t="shared" si="479"/>
        <v>4.1745731882913786</v>
      </c>
      <c r="LQ76" s="193">
        <f t="shared" si="479"/>
        <v>3.8150380693314694</v>
      </c>
      <c r="LR76" s="193">
        <f t="shared" si="479"/>
        <v>4.0135134907957326</v>
      </c>
      <c r="LS76" s="212">
        <f t="shared" si="480"/>
        <v>57083.694847367675</v>
      </c>
      <c r="LW76" s="3">
        <f t="shared" si="318"/>
        <v>0</v>
      </c>
      <c r="LX76" s="6">
        <f t="shared" si="319"/>
        <v>0</v>
      </c>
      <c r="LY76" s="6">
        <f t="shared" si="320"/>
        <v>0</v>
      </c>
      <c r="LZ76" s="6">
        <f t="shared" si="321"/>
        <v>5.3485502806211569</v>
      </c>
      <c r="MA76" s="193">
        <f t="shared" si="481"/>
        <v>5.6740334309306508</v>
      </c>
      <c r="MB76" s="193">
        <f t="shared" si="481"/>
        <v>4.1745731882913786</v>
      </c>
      <c r="MC76" s="193">
        <f t="shared" si="481"/>
        <v>3.8150380693314694</v>
      </c>
      <c r="MD76" s="193">
        <f t="shared" si="481"/>
        <v>4.0064597838040363</v>
      </c>
      <c r="ME76" s="212">
        <f t="shared" si="482"/>
        <v>57033.659563222871</v>
      </c>
      <c r="MI76" s="3">
        <f t="shared" si="322"/>
        <v>0</v>
      </c>
      <c r="MJ76" s="6">
        <f t="shared" si="323"/>
        <v>0</v>
      </c>
      <c r="MK76" s="6">
        <f t="shared" si="324"/>
        <v>0</v>
      </c>
      <c r="ML76" s="6">
        <f t="shared" si="325"/>
        <v>6.0778980461604046</v>
      </c>
      <c r="MM76" s="193">
        <f t="shared" si="483"/>
        <v>5.6740334309306508</v>
      </c>
      <c r="MN76" s="193">
        <f t="shared" si="483"/>
        <v>4.1745731882913786</v>
      </c>
      <c r="MO76" s="193">
        <f t="shared" si="483"/>
        <v>3.8150380693314694</v>
      </c>
      <c r="MP76" s="193">
        <f t="shared" si="483"/>
        <v>4.0196449320242236</v>
      </c>
      <c r="MQ76" s="205">
        <f t="shared" si="484"/>
        <v>57127.22372421193</v>
      </c>
      <c r="MT76" s="3">
        <f t="shared" si="326"/>
        <v>6.1796566930643992</v>
      </c>
      <c r="MU76" s="6">
        <f t="shared" si="327"/>
        <v>5.1060335328089845</v>
      </c>
      <c r="MV76" s="6">
        <f t="shared" si="328"/>
        <v>5.2415309697266039</v>
      </c>
      <c r="MW76" s="6">
        <f t="shared" si="329"/>
        <v>5.8347821243139881</v>
      </c>
      <c r="MX76" s="193">
        <f t="shared" si="485"/>
        <v>5.6950322621135108</v>
      </c>
      <c r="MY76" s="193">
        <f t="shared" si="485"/>
        <v>4.2501812392710185</v>
      </c>
      <c r="MZ76" s="193">
        <f t="shared" si="485"/>
        <v>3.9243470484463643</v>
      </c>
      <c r="NA76" s="193">
        <f t="shared" si="485"/>
        <v>4.0152691706849799</v>
      </c>
      <c r="NB76" s="212">
        <f t="shared" si="486"/>
        <v>57844.058617526323</v>
      </c>
      <c r="NF76" s="3">
        <f t="shared" si="330"/>
        <v>6.1796566930643984</v>
      </c>
      <c r="NG76" s="6">
        <f t="shared" si="331"/>
        <v>0</v>
      </c>
      <c r="NH76" s="6">
        <f t="shared" si="332"/>
        <v>0</v>
      </c>
      <c r="NI76" s="6">
        <f t="shared" si="333"/>
        <v>0</v>
      </c>
      <c r="NJ76" s="193">
        <f t="shared" si="487"/>
        <v>5.6950322621135108</v>
      </c>
      <c r="NK76" s="193">
        <f t="shared" si="487"/>
        <v>4.1745731882913786</v>
      </c>
      <c r="NL76" s="193">
        <f t="shared" si="487"/>
        <v>3.8150380693314694</v>
      </c>
      <c r="NM76" s="193">
        <f t="shared" si="487"/>
        <v>3.9040600573940507</v>
      </c>
      <c r="NN76" s="212">
        <f t="shared" si="488"/>
        <v>56324.338451247088</v>
      </c>
      <c r="NR76" s="3">
        <f t="shared" si="334"/>
        <v>0</v>
      </c>
      <c r="NS76" s="6">
        <f t="shared" si="335"/>
        <v>5.1060335328089845</v>
      </c>
      <c r="NT76" s="6">
        <f t="shared" si="336"/>
        <v>0</v>
      </c>
      <c r="NU76" s="6">
        <f t="shared" si="337"/>
        <v>0</v>
      </c>
      <c r="NV76" s="193">
        <f t="shared" si="489"/>
        <v>5.6740334309306508</v>
      </c>
      <c r="NW76" s="193">
        <f t="shared" si="489"/>
        <v>4.2501812392710185</v>
      </c>
      <c r="NX76" s="193">
        <f t="shared" si="489"/>
        <v>3.8150380693314694</v>
      </c>
      <c r="NY76" s="193">
        <f t="shared" si="489"/>
        <v>3.9040600573940507</v>
      </c>
      <c r="NZ76" s="212">
        <f t="shared" si="490"/>
        <v>56500.599053550963</v>
      </c>
      <c r="OD76" s="3">
        <f t="shared" si="338"/>
        <v>0</v>
      </c>
      <c r="OE76" s="6">
        <f t="shared" si="339"/>
        <v>0</v>
      </c>
      <c r="OF76" s="6">
        <f t="shared" si="340"/>
        <v>5.2415309697266039</v>
      </c>
      <c r="OG76" s="6">
        <f t="shared" si="341"/>
        <v>0</v>
      </c>
      <c r="OH76" s="193">
        <f t="shared" si="491"/>
        <v>5.6740334309306508</v>
      </c>
      <c r="OI76" s="193">
        <f t="shared" si="491"/>
        <v>4.1745731882913786</v>
      </c>
      <c r="OJ76" s="193">
        <f t="shared" si="491"/>
        <v>3.9243470484463643</v>
      </c>
      <c r="OK76" s="193">
        <f t="shared" si="491"/>
        <v>3.9040600573940507</v>
      </c>
      <c r="OL76" s="212">
        <f t="shared" si="492"/>
        <v>56847.380345685728</v>
      </c>
      <c r="OP76" s="3">
        <f t="shared" si="342"/>
        <v>0</v>
      </c>
      <c r="OQ76" s="6">
        <f t="shared" si="343"/>
        <v>0</v>
      </c>
      <c r="OR76" s="6">
        <f t="shared" si="344"/>
        <v>0</v>
      </c>
      <c r="OS76" s="6">
        <f t="shared" si="345"/>
        <v>5.8347821243139881</v>
      </c>
      <c r="OT76" s="193">
        <f t="shared" si="493"/>
        <v>5.6740334309306508</v>
      </c>
      <c r="OU76" s="193">
        <f t="shared" si="493"/>
        <v>4.1745731882913786</v>
      </c>
      <c r="OV76" s="193">
        <f t="shared" si="493"/>
        <v>3.8150380693314694</v>
      </c>
      <c r="OW76" s="193">
        <f t="shared" si="493"/>
        <v>4.0152691706849799</v>
      </c>
      <c r="OX76" s="232">
        <f t="shared" si="494"/>
        <v>57096.155537333791</v>
      </c>
    </row>
    <row r="77" spans="2:414" x14ac:dyDescent="0.2">
      <c r="B77" s="81">
        <v>45430</v>
      </c>
      <c r="C77">
        <v>125</v>
      </c>
      <c r="D77">
        <v>11.175092073319481</v>
      </c>
      <c r="E77">
        <v>0</v>
      </c>
      <c r="F77">
        <v>0</v>
      </c>
      <c r="G77">
        <v>0</v>
      </c>
      <c r="H77">
        <v>0</v>
      </c>
      <c r="I77">
        <v>1</v>
      </c>
      <c r="J77">
        <v>0</v>
      </c>
      <c r="K77">
        <v>0</v>
      </c>
      <c r="L77">
        <v>0</v>
      </c>
      <c r="M77">
        <v>0</v>
      </c>
      <c r="N77">
        <v>0</v>
      </c>
      <c r="O77">
        <v>1</v>
      </c>
      <c r="P77">
        <v>0</v>
      </c>
      <c r="Q77">
        <v>0</v>
      </c>
      <c r="R77">
        <v>0</v>
      </c>
      <c r="S77">
        <v>0</v>
      </c>
      <c r="T77">
        <v>15625</v>
      </c>
      <c r="U77">
        <v>6.5039124004895514</v>
      </c>
      <c r="V77">
        <v>5.1060261257354593</v>
      </c>
      <c r="W77">
        <v>4.5578530171535672</v>
      </c>
      <c r="X77">
        <v>4.9221370203144419</v>
      </c>
      <c r="Y77" s="3">
        <v>376.54229970955515</v>
      </c>
      <c r="Z77" s="3">
        <v>100.00122227023228</v>
      </c>
      <c r="AA77" s="3">
        <v>50.000000000000021</v>
      </c>
      <c r="AB77" s="3">
        <v>87.692270000000065</v>
      </c>
      <c r="AC77">
        <v>0</v>
      </c>
      <c r="AD77">
        <v>0</v>
      </c>
      <c r="AE77" s="6"/>
      <c r="AF77" s="1" t="s">
        <v>5</v>
      </c>
      <c r="AG77">
        <v>125</v>
      </c>
      <c r="AH77" s="189">
        <v>45430</v>
      </c>
      <c r="AI77">
        <f t="shared" si="346"/>
        <v>5</v>
      </c>
      <c r="AJ77">
        <v>125</v>
      </c>
      <c r="AK77">
        <v>0</v>
      </c>
      <c r="AL77">
        <v>0</v>
      </c>
      <c r="AM77">
        <v>1</v>
      </c>
      <c r="AN77">
        <v>0</v>
      </c>
      <c r="AO77">
        <v>0</v>
      </c>
      <c r="AP77">
        <v>0</v>
      </c>
      <c r="AQ77">
        <v>0</v>
      </c>
      <c r="AS77" s="37"/>
      <c r="AT77" s="37"/>
      <c r="AU77" s="6">
        <f t="shared" si="347"/>
        <v>0</v>
      </c>
      <c r="AV77" s="6">
        <f t="shared" si="348"/>
        <v>0</v>
      </c>
      <c r="AW77" s="6">
        <f t="shared" si="349"/>
        <v>0</v>
      </c>
      <c r="AX77" s="6">
        <f t="shared" si="350"/>
        <v>0</v>
      </c>
      <c r="AY77" s="193">
        <f t="shared" si="351"/>
        <v>5.6740334309306508</v>
      </c>
      <c r="AZ77" s="193">
        <f t="shared" si="352"/>
        <v>4.1745731882913786</v>
      </c>
      <c r="BA77" s="193">
        <f t="shared" si="353"/>
        <v>3.8150380693314694</v>
      </c>
      <c r="BB77" s="193">
        <f t="shared" si="354"/>
        <v>3.9040600573940507</v>
      </c>
      <c r="BC77" s="72">
        <f t="shared" si="355"/>
        <v>56312.210093717425</v>
      </c>
      <c r="BG77" s="3">
        <f t="shared" si="356"/>
        <v>6.3738341524797599</v>
      </c>
      <c r="BH77" s="6">
        <f t="shared" si="357"/>
        <v>0</v>
      </c>
      <c r="BI77" s="6">
        <f t="shared" si="358"/>
        <v>0</v>
      </c>
      <c r="BJ77" s="6">
        <f t="shared" si="359"/>
        <v>0</v>
      </c>
      <c r="BK77" s="193">
        <f t="shared" si="360"/>
        <v>5.6956849957329068</v>
      </c>
      <c r="BL77" s="193">
        <f t="shared" si="361"/>
        <v>4.1745731882913786</v>
      </c>
      <c r="BM77" s="193">
        <f t="shared" si="362"/>
        <v>3.8150380693314694</v>
      </c>
      <c r="BN77" s="193">
        <f t="shared" si="363"/>
        <v>3.9040600573940507</v>
      </c>
      <c r="BO77" s="72">
        <f t="shared" si="364"/>
        <v>56324.715494407377</v>
      </c>
      <c r="BS77" s="3">
        <f t="shared" si="365"/>
        <v>6.3738542345163882</v>
      </c>
      <c r="BT77" s="6">
        <f t="shared" si="366"/>
        <v>0</v>
      </c>
      <c r="BU77" s="6">
        <f t="shared" si="367"/>
        <v>0</v>
      </c>
      <c r="BV77" s="6">
        <f t="shared" si="368"/>
        <v>0</v>
      </c>
      <c r="BW77" s="193">
        <f t="shared" si="369"/>
        <v>5.6956850632172733</v>
      </c>
      <c r="BX77" s="193">
        <f t="shared" si="370"/>
        <v>4.1745731882913786</v>
      </c>
      <c r="BY77" s="193">
        <f t="shared" si="495"/>
        <v>3.8150380693314694</v>
      </c>
      <c r="BZ77" s="193">
        <f t="shared" si="371"/>
        <v>3.9040600573940507</v>
      </c>
      <c r="CA77" s="72">
        <f t="shared" si="372"/>
        <v>56324.715494407377</v>
      </c>
      <c r="CE77" s="3">
        <f t="shared" si="373"/>
        <v>0</v>
      </c>
      <c r="CF77" s="6">
        <f t="shared" si="374"/>
        <v>5.1060261257354593</v>
      </c>
      <c r="CG77" s="6">
        <f t="shared" si="375"/>
        <v>0</v>
      </c>
      <c r="CH77" s="6">
        <f t="shared" si="376"/>
        <v>0</v>
      </c>
      <c r="CI77" s="193">
        <f t="shared" si="377"/>
        <v>5.6740334309306508</v>
      </c>
      <c r="CJ77" s="193">
        <f t="shared" si="378"/>
        <v>4.250181133633931</v>
      </c>
      <c r="CK77" s="193">
        <f t="shared" si="496"/>
        <v>3.8150380693314694</v>
      </c>
      <c r="CL77" s="193">
        <f t="shared" si="379"/>
        <v>3.9040600573940507</v>
      </c>
      <c r="CM77" s="72">
        <f t="shared" si="380"/>
        <v>56500.598789900352</v>
      </c>
      <c r="CQ77" s="3">
        <f t="shared" si="381"/>
        <v>0</v>
      </c>
      <c r="CR77" s="6">
        <f t="shared" si="382"/>
        <v>5.1060816579974979</v>
      </c>
      <c r="CS77" s="6">
        <f t="shared" si="383"/>
        <v>0</v>
      </c>
      <c r="CT77" s="6">
        <f t="shared" si="384"/>
        <v>0</v>
      </c>
      <c r="CU77" s="193">
        <f t="shared" si="385"/>
        <v>5.6740334309306508</v>
      </c>
      <c r="CV77" s="193">
        <f t="shared" si="386"/>
        <v>4.2501819256153253</v>
      </c>
      <c r="CW77" s="193">
        <f t="shared" si="497"/>
        <v>3.8150380693314694</v>
      </c>
      <c r="CX77" s="193">
        <f t="shared" si="387"/>
        <v>3.9040600573940507</v>
      </c>
      <c r="CY77" s="72">
        <f t="shared" si="388"/>
        <v>56500.600766539595</v>
      </c>
      <c r="DC77" s="3">
        <f t="shared" si="389"/>
        <v>0</v>
      </c>
      <c r="DD77" s="6">
        <f t="shared" si="390"/>
        <v>0</v>
      </c>
      <c r="DE77" s="6">
        <f t="shared" si="391"/>
        <v>4.7857456680112458</v>
      </c>
      <c r="DF77" s="6">
        <f t="shared" si="392"/>
        <v>0</v>
      </c>
      <c r="DG77" s="193">
        <f t="shared" si="393"/>
        <v>5.6740334309306508</v>
      </c>
      <c r="DH77" s="193">
        <f t="shared" si="394"/>
        <v>4.1745731882913786</v>
      </c>
      <c r="DI77" s="193">
        <f t="shared" si="498"/>
        <v>3.9153022138747122</v>
      </c>
      <c r="DJ77" s="193">
        <f t="shared" si="395"/>
        <v>3.9040600573940507</v>
      </c>
      <c r="DK77" s="72">
        <f t="shared" si="396"/>
        <v>56802.905020320242</v>
      </c>
      <c r="DO77" s="3">
        <f t="shared" si="397"/>
        <v>0</v>
      </c>
      <c r="DP77" s="6">
        <f t="shared" si="398"/>
        <v>0</v>
      </c>
      <c r="DQ77" s="6">
        <f t="shared" si="399"/>
        <v>4.5579410420919517</v>
      </c>
      <c r="DR77" s="6">
        <f t="shared" si="400"/>
        <v>0</v>
      </c>
      <c r="DS77" s="193">
        <f t="shared" si="401"/>
        <v>5.6740334309306508</v>
      </c>
      <c r="DT77" s="193">
        <f t="shared" si="402"/>
        <v>4.1745731882913786</v>
      </c>
      <c r="DU77" s="193">
        <f t="shared" si="499"/>
        <v>3.9107506947981525</v>
      </c>
      <c r="DV77" s="193">
        <f t="shared" si="403"/>
        <v>3.9040600573940507</v>
      </c>
      <c r="DW77" s="72">
        <f t="shared" si="404"/>
        <v>56780.537420399822</v>
      </c>
      <c r="EA77" s="3">
        <f t="shared" si="405"/>
        <v>0</v>
      </c>
      <c r="EB77" s="6">
        <f t="shared" si="406"/>
        <v>0</v>
      </c>
      <c r="EC77" s="6">
        <f t="shared" si="407"/>
        <v>0</v>
      </c>
      <c r="ED77" s="6">
        <f t="shared" si="408"/>
        <v>14.766411060943327</v>
      </c>
      <c r="EE77" s="193">
        <f t="shared" si="409"/>
        <v>5.6740334309306508</v>
      </c>
      <c r="EF77" s="193">
        <f t="shared" si="410"/>
        <v>4.1745731882913786</v>
      </c>
      <c r="EG77" s="193">
        <f t="shared" si="500"/>
        <v>3.8150380693314694</v>
      </c>
      <c r="EH77" s="193">
        <f t="shared" si="411"/>
        <v>4.1646452730350285</v>
      </c>
      <c r="EI77" s="72">
        <f t="shared" si="412"/>
        <v>58166.353201917518</v>
      </c>
      <c r="EM77" s="3">
        <f t="shared" si="413"/>
        <v>0</v>
      </c>
      <c r="EN77" s="6">
        <f t="shared" si="414"/>
        <v>0</v>
      </c>
      <c r="EO77" s="6">
        <f t="shared" si="415"/>
        <v>0</v>
      </c>
      <c r="EP77" s="6">
        <f t="shared" si="416"/>
        <v>4.9222585034740138</v>
      </c>
      <c r="EQ77" s="193">
        <f t="shared" si="417"/>
        <v>5.6740334309306508</v>
      </c>
      <c r="ER77" s="193">
        <f t="shared" si="418"/>
        <v>4.1745731882913786</v>
      </c>
      <c r="ES77" s="193">
        <f t="shared" si="501"/>
        <v>3.8150380693314694</v>
      </c>
      <c r="ET77" s="193">
        <f t="shared" si="419"/>
        <v>3.9986720055607194</v>
      </c>
      <c r="EU77" s="72">
        <f t="shared" si="420"/>
        <v>56978.468103423525</v>
      </c>
      <c r="EY77" s="3">
        <f t="shared" si="421"/>
        <v>6.3738341524797599</v>
      </c>
      <c r="EZ77" s="6">
        <f t="shared" si="422"/>
        <v>5.1060261257354593</v>
      </c>
      <c r="FA77" s="6">
        <f t="shared" si="423"/>
        <v>4.7857456680112458</v>
      </c>
      <c r="FB77" s="6">
        <f t="shared" si="424"/>
        <v>14.766411060943327</v>
      </c>
      <c r="FC77" s="193">
        <f t="shared" si="425"/>
        <v>5.6956849957329068</v>
      </c>
      <c r="FD77" s="193">
        <f t="shared" si="426"/>
        <v>4.250181133633931</v>
      </c>
      <c r="FE77" s="193">
        <f t="shared" si="502"/>
        <v>3.9153022138747122</v>
      </c>
      <c r="FF77" s="193">
        <f t="shared" si="427"/>
        <v>4.1646452730350285</v>
      </c>
      <c r="FG77" s="72">
        <f t="shared" si="428"/>
        <v>58882.56536070619</v>
      </c>
      <c r="FK77" s="3">
        <f t="shared" si="429"/>
        <v>6.5039324825261797</v>
      </c>
      <c r="FL77" s="6">
        <f t="shared" si="430"/>
        <v>5.1060816579974979</v>
      </c>
      <c r="FM77" s="6">
        <f t="shared" si="431"/>
        <v>4.5579410420919517</v>
      </c>
      <c r="FN77" s="6">
        <f t="shared" si="432"/>
        <v>4.9222585034740138</v>
      </c>
      <c r="FO77" s="193">
        <f t="shared" si="433"/>
        <v>5.6961220871121752</v>
      </c>
      <c r="FP77" s="193">
        <f t="shared" si="434"/>
        <v>4.2501819256153253</v>
      </c>
      <c r="FQ77" s="193">
        <f t="shared" si="503"/>
        <v>3.9107506947981525</v>
      </c>
      <c r="FR77" s="193">
        <f t="shared" si="435"/>
        <v>3.9986720055607194</v>
      </c>
      <c r="FS77" s="205">
        <f t="shared" si="436"/>
        <v>57657.60110449131</v>
      </c>
      <c r="FW77" s="3">
        <f t="shared" si="437"/>
        <v>7.4794992605629833</v>
      </c>
      <c r="FX77" s="6">
        <f t="shared" si="438"/>
        <v>5.7698095220810686</v>
      </c>
      <c r="FY77" s="6">
        <f t="shared" si="439"/>
        <v>5.6517377412704235</v>
      </c>
      <c r="FZ77" s="6">
        <f t="shared" si="440"/>
        <v>5.8081216839710414</v>
      </c>
      <c r="GA77" s="193">
        <f t="shared" si="441"/>
        <v>5.6993936254391633</v>
      </c>
      <c r="GB77" s="193">
        <f t="shared" si="442"/>
        <v>4.2596032524799243</v>
      </c>
      <c r="GC77" s="193">
        <f t="shared" si="504"/>
        <v>3.932418037999617</v>
      </c>
      <c r="GD77" s="193">
        <f t="shared" si="443"/>
        <v>4.0147881513629109</v>
      </c>
      <c r="GE77" s="72">
        <f t="shared" si="444"/>
        <v>57907.694878762784</v>
      </c>
      <c r="GI77" s="3">
        <f t="shared" si="445"/>
        <v>7.1543036405385072</v>
      </c>
      <c r="GJ77" s="6">
        <f t="shared" si="446"/>
        <v>5.6166287383090054</v>
      </c>
      <c r="GK77" s="6">
        <f t="shared" si="447"/>
        <v>5.0136383188689244</v>
      </c>
      <c r="GL77" s="6">
        <f t="shared" si="448"/>
        <v>5.4143507223458869</v>
      </c>
      <c r="GM77" s="193">
        <f t="shared" si="449"/>
        <v>5.6983042790130289</v>
      </c>
      <c r="GN77" s="193">
        <f t="shared" si="450"/>
        <v>4.2574367835877291</v>
      </c>
      <c r="GO77" s="193">
        <f t="shared" si="505"/>
        <v>3.9198348572547341</v>
      </c>
      <c r="GP77" s="193">
        <f t="shared" si="451"/>
        <v>4.0076564845089244</v>
      </c>
      <c r="GQ77" s="72">
        <f t="shared" si="452"/>
        <v>57787.237757257819</v>
      </c>
      <c r="GU77" s="3">
        <f t="shared" si="453"/>
        <v>8.4550861206364178</v>
      </c>
      <c r="GV77" s="6">
        <f t="shared" si="454"/>
        <v>6.1272313508825507</v>
      </c>
      <c r="GW77" s="6">
        <f t="shared" si="455"/>
        <v>5.9252089222996371</v>
      </c>
      <c r="GX77" s="6">
        <f t="shared" si="456"/>
        <v>6.1526712753930521</v>
      </c>
      <c r="GY77" s="193">
        <f t="shared" si="457"/>
        <v>5.7026545627103182</v>
      </c>
      <c r="GZ77" s="193">
        <f t="shared" si="458"/>
        <v>4.2646401680775474</v>
      </c>
      <c r="HA77" s="193">
        <f t="shared" si="506"/>
        <v>3.9377627340091421</v>
      </c>
      <c r="HB77" s="193">
        <f t="shared" si="459"/>
        <v>4.0209869090612305</v>
      </c>
      <c r="HC77" s="205">
        <f t="shared" si="460"/>
        <v>57993.98662453649</v>
      </c>
      <c r="HG77" s="3">
        <f t="shared" si="278"/>
        <v>7.4794992605629833</v>
      </c>
      <c r="HH77" s="6">
        <f t="shared" si="279"/>
        <v>0</v>
      </c>
      <c r="HI77" s="6">
        <f t="shared" si="280"/>
        <v>0</v>
      </c>
      <c r="HJ77" s="6">
        <f t="shared" si="281"/>
        <v>0</v>
      </c>
      <c r="HK77" s="193">
        <f t="shared" si="461"/>
        <v>5.6993936254391633</v>
      </c>
      <c r="HL77" s="193">
        <f t="shared" si="461"/>
        <v>4.1745731882913786</v>
      </c>
      <c r="HM77" s="193">
        <f t="shared" si="461"/>
        <v>3.8150380693314694</v>
      </c>
      <c r="HN77" s="193">
        <f t="shared" si="461"/>
        <v>3.9040600573940507</v>
      </c>
      <c r="HO77" s="212">
        <f t="shared" si="462"/>
        <v>56326.857784456028</v>
      </c>
      <c r="HS77" s="3">
        <f t="shared" si="282"/>
        <v>7.1543036405385072</v>
      </c>
      <c r="HT77" s="6">
        <f t="shared" si="283"/>
        <v>0</v>
      </c>
      <c r="HU77" s="6">
        <f t="shared" si="284"/>
        <v>0</v>
      </c>
      <c r="HV77" s="6">
        <f t="shared" si="285"/>
        <v>0</v>
      </c>
      <c r="HW77" s="193">
        <f t="shared" si="463"/>
        <v>5.6983042790130289</v>
      </c>
      <c r="HX77" s="193">
        <f t="shared" si="463"/>
        <v>4.1745731882913786</v>
      </c>
      <c r="HY77" s="193">
        <f t="shared" si="463"/>
        <v>3.8150380693314694</v>
      </c>
      <c r="HZ77" s="193">
        <f t="shared" si="463"/>
        <v>3.9040600573940507</v>
      </c>
      <c r="IA77" s="212">
        <f t="shared" si="464"/>
        <v>56326.228515012321</v>
      </c>
      <c r="IE77" s="3">
        <f t="shared" si="286"/>
        <v>8.4550861206364178</v>
      </c>
      <c r="IF77" s="6">
        <f t="shared" si="287"/>
        <v>0</v>
      </c>
      <c r="IG77" s="6">
        <f t="shared" si="288"/>
        <v>0</v>
      </c>
      <c r="IH77" s="6">
        <f t="shared" si="289"/>
        <v>0</v>
      </c>
      <c r="II77" s="193">
        <f t="shared" si="465"/>
        <v>5.7026545627103182</v>
      </c>
      <c r="IJ77" s="193">
        <f t="shared" si="465"/>
        <v>4.1745731882913786</v>
      </c>
      <c r="IK77" s="193">
        <f t="shared" si="465"/>
        <v>3.8150380693314694</v>
      </c>
      <c r="IL77" s="193">
        <f t="shared" si="465"/>
        <v>3.9040600573940507</v>
      </c>
      <c r="IM77" s="205">
        <f t="shared" si="466"/>
        <v>56328.741532278233</v>
      </c>
      <c r="IQ77" s="3">
        <f t="shared" si="290"/>
        <v>0</v>
      </c>
      <c r="IR77" s="6">
        <f t="shared" si="291"/>
        <v>5.7698095220810686</v>
      </c>
      <c r="IS77" s="6">
        <f t="shared" si="292"/>
        <v>0</v>
      </c>
      <c r="IT77" s="6">
        <f t="shared" si="293"/>
        <v>0</v>
      </c>
      <c r="IU77" s="193">
        <f t="shared" si="467"/>
        <v>5.6740334309306508</v>
      </c>
      <c r="IV77" s="193">
        <f t="shared" si="467"/>
        <v>4.2596032524799243</v>
      </c>
      <c r="IW77" s="193">
        <f t="shared" si="467"/>
        <v>3.8150380693314694</v>
      </c>
      <c r="IX77" s="193">
        <f t="shared" si="467"/>
        <v>3.9040600573940507</v>
      </c>
      <c r="IY77" s="212">
        <f t="shared" si="468"/>
        <v>56524.119552598342</v>
      </c>
      <c r="JC77" s="3">
        <f t="shared" si="294"/>
        <v>0</v>
      </c>
      <c r="JD77" s="6">
        <f t="shared" si="295"/>
        <v>5.6166287383090054</v>
      </c>
      <c r="JE77" s="6">
        <f t="shared" si="296"/>
        <v>0</v>
      </c>
      <c r="JF77" s="6">
        <f t="shared" si="297"/>
        <v>0</v>
      </c>
      <c r="JG77" s="193">
        <f t="shared" si="469"/>
        <v>5.6740334309306508</v>
      </c>
      <c r="JH77" s="193">
        <f t="shared" si="469"/>
        <v>4.2574367835877291</v>
      </c>
      <c r="JI77" s="193">
        <f t="shared" si="469"/>
        <v>3.8150380693314694</v>
      </c>
      <c r="JJ77" s="193">
        <f t="shared" si="469"/>
        <v>3.9040600573940507</v>
      </c>
      <c r="JK77" s="212">
        <f t="shared" si="470"/>
        <v>56518.710454300148</v>
      </c>
      <c r="JO77" s="3">
        <f t="shared" si="298"/>
        <v>0</v>
      </c>
      <c r="JP77" s="6">
        <f t="shared" si="299"/>
        <v>6.1272313508825507</v>
      </c>
      <c r="JQ77" s="6">
        <f t="shared" si="300"/>
        <v>0</v>
      </c>
      <c r="JR77" s="6">
        <f t="shared" si="301"/>
        <v>0</v>
      </c>
      <c r="JS77" s="193">
        <f t="shared" si="471"/>
        <v>5.6740334309306508</v>
      </c>
      <c r="JT77" s="193">
        <f t="shared" si="471"/>
        <v>4.2646401680775474</v>
      </c>
      <c r="JU77" s="193">
        <f t="shared" si="471"/>
        <v>3.8150380693314694</v>
      </c>
      <c r="JV77" s="193">
        <f t="shared" si="471"/>
        <v>3.9040600573940507</v>
      </c>
      <c r="JW77" s="205">
        <f t="shared" si="472"/>
        <v>56536.697396084252</v>
      </c>
      <c r="KA77" s="3">
        <f t="shared" si="302"/>
        <v>0</v>
      </c>
      <c r="KB77" s="6">
        <f t="shared" si="303"/>
        <v>0</v>
      </c>
      <c r="KC77" s="6">
        <f t="shared" si="304"/>
        <v>5.6517377412704235</v>
      </c>
      <c r="KD77" s="6">
        <f t="shared" si="305"/>
        <v>0</v>
      </c>
      <c r="KE77" s="193">
        <f t="shared" si="473"/>
        <v>5.6740334309306508</v>
      </c>
      <c r="KF77" s="193">
        <f t="shared" si="473"/>
        <v>4.1745731882913786</v>
      </c>
      <c r="KG77" s="193">
        <f t="shared" si="473"/>
        <v>3.932418037999617</v>
      </c>
      <c r="KH77" s="193">
        <f t="shared" si="473"/>
        <v>3.9040600573940507</v>
      </c>
      <c r="KI77" s="212">
        <f t="shared" si="474"/>
        <v>56887.096473452693</v>
      </c>
      <c r="KM77" s="3">
        <f t="shared" si="306"/>
        <v>0</v>
      </c>
      <c r="KN77" s="6">
        <f t="shared" si="307"/>
        <v>0</v>
      </c>
      <c r="KO77" s="6">
        <f t="shared" si="308"/>
        <v>5.0136383188689244</v>
      </c>
      <c r="KP77" s="6">
        <f t="shared" si="309"/>
        <v>0</v>
      </c>
      <c r="KQ77" s="193">
        <f t="shared" si="475"/>
        <v>5.6740334309306508</v>
      </c>
      <c r="KR77" s="193">
        <f t="shared" si="475"/>
        <v>4.1745731882913786</v>
      </c>
      <c r="KS77" s="193">
        <f t="shared" si="475"/>
        <v>3.9198348572547341</v>
      </c>
      <c r="KT77" s="193">
        <f t="shared" si="475"/>
        <v>3.9040600573940507</v>
      </c>
      <c r="KU77" s="212">
        <f t="shared" si="476"/>
        <v>56825.188615660445</v>
      </c>
      <c r="KY77" s="3">
        <f t="shared" si="310"/>
        <v>0</v>
      </c>
      <c r="KZ77" s="6">
        <f t="shared" si="311"/>
        <v>0</v>
      </c>
      <c r="LA77" s="6">
        <f t="shared" si="312"/>
        <v>5.9252089222996371</v>
      </c>
      <c r="LB77" s="6">
        <f t="shared" si="313"/>
        <v>0</v>
      </c>
      <c r="LC77" s="193">
        <f t="shared" si="477"/>
        <v>5.6740334309306508</v>
      </c>
      <c r="LD77" s="193">
        <f t="shared" si="477"/>
        <v>4.1745731882913786</v>
      </c>
      <c r="LE77" s="193">
        <f t="shared" si="477"/>
        <v>3.9377627340091421</v>
      </c>
      <c r="LF77" s="193">
        <f t="shared" si="477"/>
        <v>3.9040600573940507</v>
      </c>
      <c r="LG77" s="205">
        <f t="shared" si="478"/>
        <v>56913.412190118921</v>
      </c>
      <c r="LK77" s="3">
        <f t="shared" si="314"/>
        <v>0</v>
      </c>
      <c r="LL77" s="6">
        <f t="shared" si="315"/>
        <v>0</v>
      </c>
      <c r="LM77" s="6">
        <f t="shared" si="316"/>
        <v>0</v>
      </c>
      <c r="LN77" s="6">
        <f t="shared" si="317"/>
        <v>5.8081216839710414</v>
      </c>
      <c r="LO77" s="193">
        <f t="shared" si="479"/>
        <v>5.6740334309306508</v>
      </c>
      <c r="LP77" s="193">
        <f t="shared" si="479"/>
        <v>4.1745731882913786</v>
      </c>
      <c r="LQ77" s="193">
        <f t="shared" si="479"/>
        <v>3.8150380693314694</v>
      </c>
      <c r="LR77" s="193">
        <f t="shared" si="479"/>
        <v>4.0147881513629109</v>
      </c>
      <c r="LS77" s="212">
        <f t="shared" si="480"/>
        <v>57092.741300154652</v>
      </c>
      <c r="LW77" s="3">
        <f t="shared" si="318"/>
        <v>0</v>
      </c>
      <c r="LX77" s="6">
        <f t="shared" si="319"/>
        <v>0</v>
      </c>
      <c r="LY77" s="6">
        <f t="shared" si="320"/>
        <v>0</v>
      </c>
      <c r="LZ77" s="6">
        <f t="shared" si="321"/>
        <v>5.4143507223458869</v>
      </c>
      <c r="MA77" s="193">
        <f t="shared" si="481"/>
        <v>5.6740334309306508</v>
      </c>
      <c r="MB77" s="193">
        <f t="shared" si="481"/>
        <v>4.1745731882913786</v>
      </c>
      <c r="MC77" s="193">
        <f t="shared" si="481"/>
        <v>3.8150380693314694</v>
      </c>
      <c r="MD77" s="193">
        <f t="shared" si="481"/>
        <v>4.0076564845089244</v>
      </c>
      <c r="ME77" s="212">
        <f t="shared" si="482"/>
        <v>57042.145237856537</v>
      </c>
      <c r="MI77" s="3">
        <f t="shared" si="322"/>
        <v>0</v>
      </c>
      <c r="MJ77" s="6">
        <f t="shared" si="323"/>
        <v>0</v>
      </c>
      <c r="MK77" s="6">
        <f t="shared" si="324"/>
        <v>0</v>
      </c>
      <c r="ML77" s="6">
        <f t="shared" si="325"/>
        <v>6.1526712753930521</v>
      </c>
      <c r="MM77" s="193">
        <f t="shared" si="483"/>
        <v>5.6740334309306508</v>
      </c>
      <c r="MN77" s="193">
        <f t="shared" si="483"/>
        <v>4.1745731882913786</v>
      </c>
      <c r="MO77" s="193">
        <f t="shared" si="483"/>
        <v>3.8150380693314694</v>
      </c>
      <c r="MP77" s="193">
        <f t="shared" si="483"/>
        <v>4.0209869090612305</v>
      </c>
      <c r="MQ77" s="205">
        <f t="shared" si="484"/>
        <v>57136.755234366909</v>
      </c>
      <c r="MT77" s="3">
        <f t="shared" si="326"/>
        <v>6.1787167804650736</v>
      </c>
      <c r="MU77" s="6">
        <f t="shared" si="327"/>
        <v>5.1060261257354593</v>
      </c>
      <c r="MV77" s="6">
        <f t="shared" si="328"/>
        <v>5.2415309697266022</v>
      </c>
      <c r="MW77" s="6">
        <f t="shared" si="329"/>
        <v>5.9065644243773301</v>
      </c>
      <c r="MX77" s="193">
        <f t="shared" si="485"/>
        <v>5.6950291015314418</v>
      </c>
      <c r="MY77" s="193">
        <f t="shared" si="485"/>
        <v>4.250181133633931</v>
      </c>
      <c r="MZ77" s="193">
        <f t="shared" si="485"/>
        <v>3.9243470484463643</v>
      </c>
      <c r="NA77" s="193">
        <f t="shared" si="485"/>
        <v>4.0165631493375002</v>
      </c>
      <c r="NB77" s="212">
        <f t="shared" si="486"/>
        <v>57853.362365990077</v>
      </c>
      <c r="NF77" s="3">
        <f t="shared" si="330"/>
        <v>6.1787167804650727</v>
      </c>
      <c r="NG77" s="6">
        <f t="shared" si="331"/>
        <v>0</v>
      </c>
      <c r="NH77" s="6">
        <f t="shared" si="332"/>
        <v>0</v>
      </c>
      <c r="NI77" s="6">
        <f t="shared" si="333"/>
        <v>0</v>
      </c>
      <c r="NJ77" s="193">
        <f t="shared" si="487"/>
        <v>5.6950291015314418</v>
      </c>
      <c r="NK77" s="193">
        <f t="shared" si="487"/>
        <v>4.1745731882913786</v>
      </c>
      <c r="NL77" s="193">
        <f t="shared" si="487"/>
        <v>3.8150380693314694</v>
      </c>
      <c r="NM77" s="193">
        <f t="shared" si="487"/>
        <v>3.9040600573940507</v>
      </c>
      <c r="NN77" s="212">
        <f t="shared" si="488"/>
        <v>56324.33662558371</v>
      </c>
      <c r="NR77" s="3">
        <f t="shared" si="334"/>
        <v>0</v>
      </c>
      <c r="NS77" s="6">
        <f t="shared" si="335"/>
        <v>5.1060261257354593</v>
      </c>
      <c r="NT77" s="6">
        <f t="shared" si="336"/>
        <v>0</v>
      </c>
      <c r="NU77" s="6">
        <f t="shared" si="337"/>
        <v>0</v>
      </c>
      <c r="NV77" s="193">
        <f t="shared" si="489"/>
        <v>5.6740334309306508</v>
      </c>
      <c r="NW77" s="193">
        <f t="shared" si="489"/>
        <v>4.250181133633931</v>
      </c>
      <c r="NX77" s="193">
        <f t="shared" si="489"/>
        <v>3.8150380693314694</v>
      </c>
      <c r="NY77" s="193">
        <f t="shared" si="489"/>
        <v>3.9040600573940507</v>
      </c>
      <c r="NZ77" s="212">
        <f t="shared" si="490"/>
        <v>56500.598789900352</v>
      </c>
      <c r="OD77" s="3">
        <f t="shared" si="338"/>
        <v>0</v>
      </c>
      <c r="OE77" s="6">
        <f t="shared" si="339"/>
        <v>0</v>
      </c>
      <c r="OF77" s="6">
        <f t="shared" si="340"/>
        <v>5.2415309697266022</v>
      </c>
      <c r="OG77" s="6">
        <f t="shared" si="341"/>
        <v>0</v>
      </c>
      <c r="OH77" s="193">
        <f t="shared" si="491"/>
        <v>5.6740334309306508</v>
      </c>
      <c r="OI77" s="193">
        <f t="shared" si="491"/>
        <v>4.1745731882913786</v>
      </c>
      <c r="OJ77" s="193">
        <f t="shared" si="491"/>
        <v>3.9243470484463643</v>
      </c>
      <c r="OK77" s="193">
        <f t="shared" si="491"/>
        <v>3.9040600573940507</v>
      </c>
      <c r="OL77" s="212">
        <f t="shared" si="492"/>
        <v>56847.380345685728</v>
      </c>
      <c r="OP77" s="3">
        <f t="shared" si="342"/>
        <v>0</v>
      </c>
      <c r="OQ77" s="6">
        <f t="shared" si="343"/>
        <v>0</v>
      </c>
      <c r="OR77" s="6">
        <f t="shared" si="344"/>
        <v>0</v>
      </c>
      <c r="OS77" s="6">
        <f t="shared" si="345"/>
        <v>5.9065644243773301</v>
      </c>
      <c r="OT77" s="193">
        <f t="shared" si="493"/>
        <v>5.6740334309306508</v>
      </c>
      <c r="OU77" s="193">
        <f t="shared" si="493"/>
        <v>4.1745731882913786</v>
      </c>
      <c r="OV77" s="193">
        <f t="shared" si="493"/>
        <v>3.8150380693314694</v>
      </c>
      <c r="OW77" s="193">
        <f t="shared" si="493"/>
        <v>4.0165631493375002</v>
      </c>
      <c r="OX77" s="232">
        <f t="shared" si="494"/>
        <v>57105.34110909365</v>
      </c>
    </row>
    <row r="78" spans="2:414" x14ac:dyDescent="0.2">
      <c r="B78" s="81">
        <v>45437</v>
      </c>
      <c r="C78">
        <v>126</v>
      </c>
      <c r="D78">
        <v>11.182937460938994</v>
      </c>
      <c r="E78">
        <v>0</v>
      </c>
      <c r="F78">
        <v>0</v>
      </c>
      <c r="G78">
        <v>0</v>
      </c>
      <c r="H78">
        <v>0</v>
      </c>
      <c r="I78">
        <v>1</v>
      </c>
      <c r="J78">
        <v>0</v>
      </c>
      <c r="K78">
        <v>0</v>
      </c>
      <c r="L78">
        <v>0</v>
      </c>
      <c r="M78">
        <v>0</v>
      </c>
      <c r="N78">
        <v>0</v>
      </c>
      <c r="O78">
        <v>1</v>
      </c>
      <c r="P78">
        <v>0</v>
      </c>
      <c r="Q78">
        <v>0</v>
      </c>
      <c r="R78">
        <v>0</v>
      </c>
      <c r="S78">
        <v>0</v>
      </c>
      <c r="T78">
        <v>15876</v>
      </c>
      <c r="U78">
        <v>6.5032192504184279</v>
      </c>
      <c r="V78">
        <v>5.106022422178123</v>
      </c>
      <c r="W78">
        <v>4.5578530171535672</v>
      </c>
      <c r="X78">
        <v>4.9840512496448719</v>
      </c>
      <c r="Y78" s="3">
        <v>376.0796097966886</v>
      </c>
      <c r="Z78" s="3">
        <v>100.00061113511615</v>
      </c>
      <c r="AA78" s="3">
        <v>50</v>
      </c>
      <c r="AB78" s="3">
        <v>96.461496500000067</v>
      </c>
      <c r="AC78">
        <v>0</v>
      </c>
      <c r="AD78">
        <v>0</v>
      </c>
      <c r="AE78" s="6"/>
      <c r="AF78" s="1" t="s">
        <v>5</v>
      </c>
      <c r="AG78">
        <v>126</v>
      </c>
      <c r="AH78" s="189">
        <v>45437</v>
      </c>
      <c r="AI78">
        <f t="shared" si="346"/>
        <v>5</v>
      </c>
      <c r="AJ78">
        <v>126</v>
      </c>
      <c r="AK78">
        <v>0</v>
      </c>
      <c r="AL78">
        <v>0</v>
      </c>
      <c r="AM78">
        <v>1</v>
      </c>
      <c r="AN78">
        <v>0</v>
      </c>
      <c r="AO78">
        <v>0</v>
      </c>
      <c r="AP78">
        <v>0</v>
      </c>
      <c r="AQ78">
        <v>0</v>
      </c>
      <c r="AS78" s="37"/>
      <c r="AT78" s="37"/>
      <c r="AU78" s="6">
        <f t="shared" si="347"/>
        <v>0</v>
      </c>
      <c r="AV78" s="6">
        <f t="shared" si="348"/>
        <v>0</v>
      </c>
      <c r="AW78" s="6">
        <f t="shared" si="349"/>
        <v>0</v>
      </c>
      <c r="AX78" s="6">
        <f t="shared" si="350"/>
        <v>0</v>
      </c>
      <c r="AY78" s="193">
        <f t="shared" si="351"/>
        <v>5.6740334309306508</v>
      </c>
      <c r="AZ78" s="193">
        <f t="shared" si="352"/>
        <v>4.1745731882913786</v>
      </c>
      <c r="BA78" s="193">
        <f t="shared" si="353"/>
        <v>3.8150380693314694</v>
      </c>
      <c r="BB78" s="193">
        <f t="shared" si="354"/>
        <v>3.9040600573940507</v>
      </c>
      <c r="BC78" s="72">
        <f t="shared" si="355"/>
        <v>56312.210093717425</v>
      </c>
      <c r="BG78" s="3">
        <f t="shared" si="356"/>
        <v>6.3731548654100596</v>
      </c>
      <c r="BH78" s="6">
        <f t="shared" si="357"/>
        <v>0</v>
      </c>
      <c r="BI78" s="6">
        <f t="shared" si="358"/>
        <v>0</v>
      </c>
      <c r="BJ78" s="6">
        <f t="shared" si="359"/>
        <v>0</v>
      </c>
      <c r="BK78" s="193">
        <f t="shared" si="360"/>
        <v>5.6956827130305925</v>
      </c>
      <c r="BL78" s="193">
        <f t="shared" si="361"/>
        <v>4.1745731882913786</v>
      </c>
      <c r="BM78" s="193">
        <f t="shared" si="362"/>
        <v>3.8150380693314694</v>
      </c>
      <c r="BN78" s="193">
        <f t="shared" si="363"/>
        <v>3.9040600573940507</v>
      </c>
      <c r="BO78" s="72">
        <f t="shared" si="364"/>
        <v>56324.714175829431</v>
      </c>
      <c r="BS78" s="3">
        <f t="shared" si="365"/>
        <v>6.3731749453064577</v>
      </c>
      <c r="BT78" s="6">
        <f t="shared" si="366"/>
        <v>0</v>
      </c>
      <c r="BU78" s="6">
        <f t="shared" si="367"/>
        <v>0</v>
      </c>
      <c r="BV78" s="6">
        <f t="shared" si="368"/>
        <v>0</v>
      </c>
      <c r="BW78" s="193">
        <f t="shared" si="369"/>
        <v>5.6956827805079202</v>
      </c>
      <c r="BX78" s="193">
        <f t="shared" si="370"/>
        <v>4.1745731882913786</v>
      </c>
      <c r="BY78" s="193">
        <f t="shared" si="495"/>
        <v>3.8150380693314694</v>
      </c>
      <c r="BZ78" s="193">
        <f t="shared" si="371"/>
        <v>3.9040600573940507</v>
      </c>
      <c r="CA78" s="72">
        <f t="shared" si="372"/>
        <v>56324.714175829431</v>
      </c>
      <c r="CE78" s="3">
        <f t="shared" si="373"/>
        <v>0</v>
      </c>
      <c r="CF78" s="6">
        <f t="shared" si="374"/>
        <v>5.106022422178123</v>
      </c>
      <c r="CG78" s="6">
        <f t="shared" si="375"/>
        <v>0</v>
      </c>
      <c r="CH78" s="6">
        <f t="shared" si="376"/>
        <v>0</v>
      </c>
      <c r="CI78" s="193">
        <f t="shared" si="377"/>
        <v>5.6740334309306508</v>
      </c>
      <c r="CJ78" s="193">
        <f t="shared" si="378"/>
        <v>4.2501810808150902</v>
      </c>
      <c r="CK78" s="193">
        <f t="shared" si="496"/>
        <v>3.8150380693314694</v>
      </c>
      <c r="CL78" s="193">
        <f t="shared" si="379"/>
        <v>3.9040600573940507</v>
      </c>
      <c r="CM78" s="72">
        <f t="shared" si="380"/>
        <v>56500.598658074239</v>
      </c>
      <c r="CQ78" s="3">
        <f t="shared" si="381"/>
        <v>0</v>
      </c>
      <c r="CR78" s="6">
        <f t="shared" si="382"/>
        <v>5.1060779543998818</v>
      </c>
      <c r="CS78" s="6">
        <f t="shared" si="383"/>
        <v>0</v>
      </c>
      <c r="CT78" s="6">
        <f t="shared" si="384"/>
        <v>0</v>
      </c>
      <c r="CU78" s="193">
        <f t="shared" si="385"/>
        <v>5.6740334309306508</v>
      </c>
      <c r="CV78" s="193">
        <f t="shared" si="386"/>
        <v>4.2501818727959515</v>
      </c>
      <c r="CW78" s="193">
        <f t="shared" si="497"/>
        <v>3.8150380693314694</v>
      </c>
      <c r="CX78" s="193">
        <f t="shared" si="387"/>
        <v>3.9040600573940507</v>
      </c>
      <c r="CY78" s="72">
        <f t="shared" si="388"/>
        <v>56500.60063471218</v>
      </c>
      <c r="DC78" s="3">
        <f t="shared" si="389"/>
        <v>0</v>
      </c>
      <c r="DD78" s="6">
        <f t="shared" si="390"/>
        <v>0</v>
      </c>
      <c r="DE78" s="6">
        <f t="shared" si="391"/>
        <v>4.7857456680112458</v>
      </c>
      <c r="DF78" s="6">
        <f t="shared" si="392"/>
        <v>0</v>
      </c>
      <c r="DG78" s="193">
        <f t="shared" si="393"/>
        <v>5.6740334309306508</v>
      </c>
      <c r="DH78" s="193">
        <f t="shared" si="394"/>
        <v>4.1745731882913786</v>
      </c>
      <c r="DI78" s="193">
        <f t="shared" si="498"/>
        <v>3.9153022138747122</v>
      </c>
      <c r="DJ78" s="193">
        <f t="shared" si="395"/>
        <v>3.9040600573940507</v>
      </c>
      <c r="DK78" s="72">
        <f t="shared" si="396"/>
        <v>56802.905020320242</v>
      </c>
      <c r="DO78" s="3">
        <f t="shared" si="397"/>
        <v>0</v>
      </c>
      <c r="DP78" s="6">
        <f t="shared" si="398"/>
        <v>0</v>
      </c>
      <c r="DQ78" s="6">
        <f t="shared" si="399"/>
        <v>4.5579410420919517</v>
      </c>
      <c r="DR78" s="6">
        <f t="shared" si="400"/>
        <v>0</v>
      </c>
      <c r="DS78" s="193">
        <f t="shared" si="401"/>
        <v>5.6740334309306508</v>
      </c>
      <c r="DT78" s="193">
        <f t="shared" si="402"/>
        <v>4.1745731882913786</v>
      </c>
      <c r="DU78" s="193">
        <f t="shared" si="499"/>
        <v>3.9107506947981525</v>
      </c>
      <c r="DV78" s="193">
        <f t="shared" si="403"/>
        <v>3.9040600573940507</v>
      </c>
      <c r="DW78" s="72">
        <f t="shared" si="404"/>
        <v>56780.537420399822</v>
      </c>
      <c r="EA78" s="3">
        <f t="shared" si="405"/>
        <v>0</v>
      </c>
      <c r="EB78" s="6">
        <f t="shared" si="406"/>
        <v>0</v>
      </c>
      <c r="EC78" s="6">
        <f t="shared" si="407"/>
        <v>0</v>
      </c>
      <c r="ED78" s="6">
        <f t="shared" si="408"/>
        <v>14.952153748934617</v>
      </c>
      <c r="EE78" s="193">
        <f t="shared" si="409"/>
        <v>5.6740334309306508</v>
      </c>
      <c r="EF78" s="193">
        <f t="shared" si="410"/>
        <v>4.1745731882913786</v>
      </c>
      <c r="EG78" s="193">
        <f t="shared" si="500"/>
        <v>3.8150380693314694</v>
      </c>
      <c r="EH78" s="193">
        <f t="shared" si="411"/>
        <v>4.1675266722061561</v>
      </c>
      <c r="EI78" s="72">
        <f t="shared" si="412"/>
        <v>58187.192847755949</v>
      </c>
      <c r="EM78" s="3">
        <f t="shared" si="413"/>
        <v>0</v>
      </c>
      <c r="EN78" s="6">
        <f t="shared" si="414"/>
        <v>0</v>
      </c>
      <c r="EO78" s="6">
        <f t="shared" si="415"/>
        <v>0</v>
      </c>
      <c r="EP78" s="6">
        <f t="shared" si="416"/>
        <v>4.9841742609082269</v>
      </c>
      <c r="EQ78" s="193">
        <f t="shared" si="417"/>
        <v>5.6740334309306508</v>
      </c>
      <c r="ER78" s="193">
        <f t="shared" si="418"/>
        <v>4.1745731882913786</v>
      </c>
      <c r="ES78" s="193">
        <f t="shared" si="501"/>
        <v>3.8150380693314694</v>
      </c>
      <c r="ET78" s="193">
        <f t="shared" si="419"/>
        <v>3.9998068949662398</v>
      </c>
      <c r="EU78" s="72">
        <f t="shared" si="420"/>
        <v>56986.507662515956</v>
      </c>
      <c r="EY78" s="3">
        <f t="shared" si="421"/>
        <v>6.3731548654100596</v>
      </c>
      <c r="EZ78" s="6">
        <f t="shared" si="422"/>
        <v>5.106022422178123</v>
      </c>
      <c r="FA78" s="6">
        <f t="shared" si="423"/>
        <v>4.7857456680112458</v>
      </c>
      <c r="FB78" s="6">
        <f t="shared" si="424"/>
        <v>14.952153748934617</v>
      </c>
      <c r="FC78" s="193">
        <f t="shared" si="425"/>
        <v>5.6956827130305925</v>
      </c>
      <c r="FD78" s="193">
        <f t="shared" si="426"/>
        <v>4.2501810808150902</v>
      </c>
      <c r="FE78" s="193">
        <f t="shared" si="502"/>
        <v>3.9153022138747122</v>
      </c>
      <c r="FF78" s="193">
        <f t="shared" si="427"/>
        <v>4.1675266722061561</v>
      </c>
      <c r="FG78" s="72">
        <f t="shared" si="428"/>
        <v>58903.660092248792</v>
      </c>
      <c r="FK78" s="3">
        <f t="shared" si="429"/>
        <v>6.5032393303148268</v>
      </c>
      <c r="FL78" s="6">
        <f t="shared" si="430"/>
        <v>5.1060779543998818</v>
      </c>
      <c r="FM78" s="6">
        <f t="shared" si="431"/>
        <v>4.5579410420919517</v>
      </c>
      <c r="FN78" s="6">
        <f t="shared" si="432"/>
        <v>4.9841742609082269</v>
      </c>
      <c r="FO78" s="193">
        <f t="shared" si="433"/>
        <v>5.6961197588347456</v>
      </c>
      <c r="FP78" s="193">
        <f t="shared" si="434"/>
        <v>4.2501818727959515</v>
      </c>
      <c r="FQ78" s="193">
        <f t="shared" si="503"/>
        <v>3.9107506947981525</v>
      </c>
      <c r="FR78" s="193">
        <f t="shared" si="435"/>
        <v>3.9998068949662398</v>
      </c>
      <c r="FS78" s="205">
        <f t="shared" si="436"/>
        <v>57665.734976555097</v>
      </c>
      <c r="FW78" s="3">
        <f t="shared" si="437"/>
        <v>7.4787021379811911</v>
      </c>
      <c r="FX78" s="6">
        <f t="shared" si="438"/>
        <v>5.7698053370612783</v>
      </c>
      <c r="FY78" s="6">
        <f t="shared" si="439"/>
        <v>5.6517377412704235</v>
      </c>
      <c r="FZ78" s="6">
        <f t="shared" si="440"/>
        <v>5.8811804745809484</v>
      </c>
      <c r="GA78" s="193">
        <f t="shared" si="441"/>
        <v>5.6993909566731995</v>
      </c>
      <c r="GB78" s="193">
        <f t="shared" si="442"/>
        <v>4.2596031933543541</v>
      </c>
      <c r="GC78" s="193">
        <f t="shared" si="504"/>
        <v>3.932418037999617</v>
      </c>
      <c r="GD78" s="193">
        <f t="shared" si="443"/>
        <v>4.0161057586632474</v>
      </c>
      <c r="GE78" s="72">
        <f t="shared" si="444"/>
        <v>57917.179404511589</v>
      </c>
      <c r="GI78" s="3">
        <f t="shared" si="445"/>
        <v>7.1535411754602709</v>
      </c>
      <c r="GJ78" s="6">
        <f t="shared" si="446"/>
        <v>5.6166246643959354</v>
      </c>
      <c r="GK78" s="6">
        <f t="shared" si="447"/>
        <v>5.0136383188689244</v>
      </c>
      <c r="GL78" s="6">
        <f t="shared" si="448"/>
        <v>5.4824563746093595</v>
      </c>
      <c r="GM78" s="193">
        <f t="shared" si="449"/>
        <v>5.6983017234981874</v>
      </c>
      <c r="GN78" s="193">
        <f t="shared" si="450"/>
        <v>4.257436725907036</v>
      </c>
      <c r="GO78" s="193">
        <f t="shared" si="505"/>
        <v>3.9198348572547341</v>
      </c>
      <c r="GP78" s="193">
        <f t="shared" si="451"/>
        <v>4.0088936032766478</v>
      </c>
      <c r="GQ78" s="72">
        <f t="shared" si="452"/>
        <v>57796.124299228526</v>
      </c>
      <c r="GU78" s="3">
        <f t="shared" si="453"/>
        <v>8.454185025543957</v>
      </c>
      <c r="GV78" s="6">
        <f t="shared" si="454"/>
        <v>6.127226906613747</v>
      </c>
      <c r="GW78" s="6">
        <f t="shared" si="455"/>
        <v>5.9252089222996371</v>
      </c>
      <c r="GX78" s="6">
        <f t="shared" si="456"/>
        <v>6.2300640620560896</v>
      </c>
      <c r="GY78" s="193">
        <f t="shared" si="457"/>
        <v>5.7026515556657245</v>
      </c>
      <c r="GZ78" s="193">
        <f t="shared" si="458"/>
        <v>4.2646401056047951</v>
      </c>
      <c r="HA78" s="193">
        <f t="shared" si="506"/>
        <v>3.9377627340091421</v>
      </c>
      <c r="HB78" s="193">
        <f t="shared" si="459"/>
        <v>4.0223740060181994</v>
      </c>
      <c r="HC78" s="205">
        <f t="shared" si="460"/>
        <v>58003.986161266388</v>
      </c>
      <c r="HG78" s="3">
        <f t="shared" si="278"/>
        <v>7.4787021379811911</v>
      </c>
      <c r="HH78" s="6">
        <f t="shared" si="279"/>
        <v>0</v>
      </c>
      <c r="HI78" s="6">
        <f t="shared" si="280"/>
        <v>0</v>
      </c>
      <c r="HJ78" s="6">
        <f t="shared" si="281"/>
        <v>0</v>
      </c>
      <c r="HK78" s="193">
        <f t="shared" si="461"/>
        <v>5.6993909566731995</v>
      </c>
      <c r="HL78" s="193">
        <f t="shared" si="461"/>
        <v>4.1745731882913786</v>
      </c>
      <c r="HM78" s="193">
        <f t="shared" si="461"/>
        <v>3.8150380693314694</v>
      </c>
      <c r="HN78" s="193">
        <f t="shared" si="461"/>
        <v>3.9040600573940507</v>
      </c>
      <c r="HO78" s="212">
        <f t="shared" si="462"/>
        <v>56326.856242813985</v>
      </c>
      <c r="HS78" s="3">
        <f t="shared" si="282"/>
        <v>7.1535411754602709</v>
      </c>
      <c r="HT78" s="6">
        <f t="shared" si="283"/>
        <v>0</v>
      </c>
      <c r="HU78" s="6">
        <f t="shared" si="284"/>
        <v>0</v>
      </c>
      <c r="HV78" s="6">
        <f t="shared" si="285"/>
        <v>0</v>
      </c>
      <c r="HW78" s="193">
        <f t="shared" si="463"/>
        <v>5.6983017234981874</v>
      </c>
      <c r="HX78" s="193">
        <f t="shared" si="463"/>
        <v>4.1745731882913786</v>
      </c>
      <c r="HY78" s="193">
        <f t="shared" si="463"/>
        <v>3.8150380693314694</v>
      </c>
      <c r="HZ78" s="193">
        <f t="shared" si="463"/>
        <v>3.9040600573940507</v>
      </c>
      <c r="IA78" s="212">
        <f t="shared" si="464"/>
        <v>56326.227038807476</v>
      </c>
      <c r="IE78" s="3">
        <f t="shared" si="286"/>
        <v>8.454185025543957</v>
      </c>
      <c r="IF78" s="6">
        <f t="shared" si="287"/>
        <v>0</v>
      </c>
      <c r="IG78" s="6">
        <f t="shared" si="288"/>
        <v>0</v>
      </c>
      <c r="IH78" s="6">
        <f t="shared" si="289"/>
        <v>0</v>
      </c>
      <c r="II78" s="193">
        <f t="shared" si="465"/>
        <v>5.7026515556657245</v>
      </c>
      <c r="IJ78" s="193">
        <f t="shared" si="465"/>
        <v>4.1745731882913786</v>
      </c>
      <c r="IK78" s="193">
        <f t="shared" si="465"/>
        <v>3.8150380693314694</v>
      </c>
      <c r="IL78" s="193">
        <f t="shared" si="465"/>
        <v>3.9040600573940507</v>
      </c>
      <c r="IM78" s="205">
        <f t="shared" si="466"/>
        <v>56328.739795167668</v>
      </c>
      <c r="IQ78" s="3">
        <f t="shared" si="290"/>
        <v>0</v>
      </c>
      <c r="IR78" s="6">
        <f t="shared" si="291"/>
        <v>5.7698053370612783</v>
      </c>
      <c r="IS78" s="6">
        <f t="shared" si="292"/>
        <v>0</v>
      </c>
      <c r="IT78" s="6">
        <f t="shared" si="293"/>
        <v>0</v>
      </c>
      <c r="IU78" s="193">
        <f t="shared" si="467"/>
        <v>5.6740334309306508</v>
      </c>
      <c r="IV78" s="193">
        <f t="shared" si="467"/>
        <v>4.2596031933543541</v>
      </c>
      <c r="IW78" s="193">
        <f t="shared" si="467"/>
        <v>3.8150380693314694</v>
      </c>
      <c r="IX78" s="193">
        <f t="shared" si="467"/>
        <v>3.9040600573940507</v>
      </c>
      <c r="IY78" s="212">
        <f t="shared" si="468"/>
        <v>56524.119404970428</v>
      </c>
      <c r="JC78" s="3">
        <f t="shared" si="294"/>
        <v>0</v>
      </c>
      <c r="JD78" s="6">
        <f t="shared" si="295"/>
        <v>5.6166246643959354</v>
      </c>
      <c r="JE78" s="6">
        <f t="shared" si="296"/>
        <v>0</v>
      </c>
      <c r="JF78" s="6">
        <f t="shared" si="297"/>
        <v>0</v>
      </c>
      <c r="JG78" s="193">
        <f t="shared" si="469"/>
        <v>5.6740334309306508</v>
      </c>
      <c r="JH78" s="193">
        <f t="shared" si="469"/>
        <v>4.257436725907036</v>
      </c>
      <c r="JI78" s="193">
        <f t="shared" si="469"/>
        <v>3.8150380693314694</v>
      </c>
      <c r="JJ78" s="193">
        <f t="shared" si="469"/>
        <v>3.9040600573940507</v>
      </c>
      <c r="JK78" s="212">
        <f t="shared" si="470"/>
        <v>56518.710310293631</v>
      </c>
      <c r="JO78" s="3">
        <f t="shared" si="298"/>
        <v>0</v>
      </c>
      <c r="JP78" s="6">
        <f t="shared" si="299"/>
        <v>6.127226906613747</v>
      </c>
      <c r="JQ78" s="6">
        <f t="shared" si="300"/>
        <v>0</v>
      </c>
      <c r="JR78" s="6">
        <f t="shared" si="301"/>
        <v>0</v>
      </c>
      <c r="JS78" s="193">
        <f t="shared" si="471"/>
        <v>5.6740334309306508</v>
      </c>
      <c r="JT78" s="193">
        <f t="shared" si="471"/>
        <v>4.2646401056047951</v>
      </c>
      <c r="JU78" s="193">
        <f t="shared" si="471"/>
        <v>3.8150380693314694</v>
      </c>
      <c r="JV78" s="193">
        <f t="shared" si="471"/>
        <v>3.9040600573940507</v>
      </c>
      <c r="JW78" s="205">
        <f t="shared" si="472"/>
        <v>56536.697240064146</v>
      </c>
      <c r="KA78" s="3">
        <f t="shared" si="302"/>
        <v>0</v>
      </c>
      <c r="KB78" s="6">
        <f t="shared" si="303"/>
        <v>0</v>
      </c>
      <c r="KC78" s="6">
        <f t="shared" si="304"/>
        <v>5.6517377412704235</v>
      </c>
      <c r="KD78" s="6">
        <f t="shared" si="305"/>
        <v>0</v>
      </c>
      <c r="KE78" s="193">
        <f t="shared" si="473"/>
        <v>5.6740334309306508</v>
      </c>
      <c r="KF78" s="193">
        <f t="shared" si="473"/>
        <v>4.1745731882913786</v>
      </c>
      <c r="KG78" s="193">
        <f t="shared" si="473"/>
        <v>3.932418037999617</v>
      </c>
      <c r="KH78" s="193">
        <f t="shared" si="473"/>
        <v>3.9040600573940507</v>
      </c>
      <c r="KI78" s="212">
        <f t="shared" si="474"/>
        <v>56887.096473452693</v>
      </c>
      <c r="KM78" s="3">
        <f t="shared" si="306"/>
        <v>0</v>
      </c>
      <c r="KN78" s="6">
        <f t="shared" si="307"/>
        <v>0</v>
      </c>
      <c r="KO78" s="6">
        <f t="shared" si="308"/>
        <v>5.0136383188689244</v>
      </c>
      <c r="KP78" s="6">
        <f t="shared" si="309"/>
        <v>0</v>
      </c>
      <c r="KQ78" s="193">
        <f t="shared" si="475"/>
        <v>5.6740334309306508</v>
      </c>
      <c r="KR78" s="193">
        <f t="shared" si="475"/>
        <v>4.1745731882913786</v>
      </c>
      <c r="KS78" s="193">
        <f t="shared" si="475"/>
        <v>3.9198348572547341</v>
      </c>
      <c r="KT78" s="193">
        <f t="shared" si="475"/>
        <v>3.9040600573940507</v>
      </c>
      <c r="KU78" s="212">
        <f t="shared" si="476"/>
        <v>56825.188615660445</v>
      </c>
      <c r="KY78" s="3">
        <f t="shared" si="310"/>
        <v>0</v>
      </c>
      <c r="KZ78" s="6">
        <f t="shared" si="311"/>
        <v>0</v>
      </c>
      <c r="LA78" s="6">
        <f t="shared" si="312"/>
        <v>5.9252089222996371</v>
      </c>
      <c r="LB78" s="6">
        <f t="shared" si="313"/>
        <v>0</v>
      </c>
      <c r="LC78" s="193">
        <f t="shared" si="477"/>
        <v>5.6740334309306508</v>
      </c>
      <c r="LD78" s="193">
        <f t="shared" si="477"/>
        <v>4.1745731882913786</v>
      </c>
      <c r="LE78" s="193">
        <f t="shared" si="477"/>
        <v>3.9377627340091421</v>
      </c>
      <c r="LF78" s="193">
        <f t="shared" si="477"/>
        <v>3.9040600573940507</v>
      </c>
      <c r="LG78" s="205">
        <f t="shared" si="478"/>
        <v>56913.412190118921</v>
      </c>
      <c r="LK78" s="3">
        <f t="shared" si="314"/>
        <v>0</v>
      </c>
      <c r="LL78" s="6">
        <f t="shared" si="315"/>
        <v>0</v>
      </c>
      <c r="LM78" s="6">
        <f t="shared" si="316"/>
        <v>0</v>
      </c>
      <c r="LN78" s="6">
        <f t="shared" si="317"/>
        <v>5.8811804745809484</v>
      </c>
      <c r="LO78" s="193">
        <f t="shared" si="479"/>
        <v>5.6740334309306508</v>
      </c>
      <c r="LP78" s="193">
        <f t="shared" si="479"/>
        <v>4.1745731882913786</v>
      </c>
      <c r="LQ78" s="193">
        <f t="shared" si="479"/>
        <v>3.8150380693314694</v>
      </c>
      <c r="LR78" s="193">
        <f t="shared" si="479"/>
        <v>4.0161057586632474</v>
      </c>
      <c r="LS78" s="212">
        <f t="shared" si="480"/>
        <v>57102.094059125295</v>
      </c>
      <c r="LW78" s="3">
        <f t="shared" si="318"/>
        <v>0</v>
      </c>
      <c r="LX78" s="6">
        <f t="shared" si="319"/>
        <v>0</v>
      </c>
      <c r="LY78" s="6">
        <f t="shared" si="320"/>
        <v>0</v>
      </c>
      <c r="LZ78" s="6">
        <f t="shared" si="321"/>
        <v>5.4824563746093595</v>
      </c>
      <c r="MA78" s="193">
        <f t="shared" si="481"/>
        <v>5.6740334309306508</v>
      </c>
      <c r="MB78" s="193">
        <f t="shared" si="481"/>
        <v>4.1745731882913786</v>
      </c>
      <c r="MC78" s="193">
        <f t="shared" si="481"/>
        <v>3.8150380693314694</v>
      </c>
      <c r="MD78" s="193">
        <f t="shared" si="481"/>
        <v>4.0088936032766478</v>
      </c>
      <c r="ME78" s="212">
        <f t="shared" si="482"/>
        <v>57050.918839794729</v>
      </c>
      <c r="MI78" s="3">
        <f t="shared" si="322"/>
        <v>0</v>
      </c>
      <c r="MJ78" s="6">
        <f t="shared" si="323"/>
        <v>0</v>
      </c>
      <c r="MK78" s="6">
        <f t="shared" si="324"/>
        <v>0</v>
      </c>
      <c r="ML78" s="6">
        <f t="shared" si="325"/>
        <v>6.2300640620560896</v>
      </c>
      <c r="MM78" s="193">
        <f t="shared" si="483"/>
        <v>5.6740334309306508</v>
      </c>
      <c r="MN78" s="193">
        <f t="shared" si="483"/>
        <v>4.1745731882913786</v>
      </c>
      <c r="MO78" s="193">
        <f t="shared" si="483"/>
        <v>3.8150380693314694</v>
      </c>
      <c r="MP78" s="193">
        <f t="shared" si="483"/>
        <v>4.0223740060181994</v>
      </c>
      <c r="MQ78" s="205">
        <f t="shared" si="484"/>
        <v>57146.608884139598</v>
      </c>
      <c r="MT78" s="3">
        <f t="shared" si="326"/>
        <v>6.1780582878975059</v>
      </c>
      <c r="MU78" s="6">
        <f t="shared" si="327"/>
        <v>5.106022422178123</v>
      </c>
      <c r="MV78" s="6">
        <f t="shared" si="328"/>
        <v>5.2415309697266022</v>
      </c>
      <c r="MW78" s="6">
        <f t="shared" si="329"/>
        <v>5.9808614995738463</v>
      </c>
      <c r="MX78" s="193">
        <f t="shared" si="485"/>
        <v>5.6950268872559908</v>
      </c>
      <c r="MY78" s="193">
        <f t="shared" si="485"/>
        <v>4.2501810808150902</v>
      </c>
      <c r="MZ78" s="193">
        <f t="shared" si="485"/>
        <v>3.9243470484463643</v>
      </c>
      <c r="NA78" s="193">
        <f t="shared" si="485"/>
        <v>4.0179006993442057</v>
      </c>
      <c r="NB78" s="212">
        <f t="shared" si="486"/>
        <v>57862.981735570611</v>
      </c>
      <c r="NF78" s="3">
        <f t="shared" si="330"/>
        <v>6.1780582878975059</v>
      </c>
      <c r="NG78" s="6">
        <f t="shared" si="331"/>
        <v>0</v>
      </c>
      <c r="NH78" s="6">
        <f t="shared" si="332"/>
        <v>0</v>
      </c>
      <c r="NI78" s="6">
        <f t="shared" si="333"/>
        <v>0</v>
      </c>
      <c r="NJ78" s="193">
        <f t="shared" si="487"/>
        <v>5.6950268872559908</v>
      </c>
      <c r="NK78" s="193">
        <f t="shared" si="487"/>
        <v>4.1745731882913786</v>
      </c>
      <c r="NL78" s="193">
        <f t="shared" si="487"/>
        <v>3.8150380693314694</v>
      </c>
      <c r="NM78" s="193">
        <f t="shared" si="487"/>
        <v>3.9040600573940507</v>
      </c>
      <c r="NN78" s="212">
        <f t="shared" si="488"/>
        <v>56324.335346540422</v>
      </c>
      <c r="NR78" s="3">
        <f t="shared" si="334"/>
        <v>0</v>
      </c>
      <c r="NS78" s="6">
        <f t="shared" si="335"/>
        <v>5.106022422178123</v>
      </c>
      <c r="NT78" s="6">
        <f t="shared" si="336"/>
        <v>0</v>
      </c>
      <c r="NU78" s="6">
        <f t="shared" si="337"/>
        <v>0</v>
      </c>
      <c r="NV78" s="193">
        <f t="shared" si="489"/>
        <v>5.6740334309306508</v>
      </c>
      <c r="NW78" s="193">
        <f t="shared" si="489"/>
        <v>4.2501810808150902</v>
      </c>
      <c r="NX78" s="193">
        <f t="shared" si="489"/>
        <v>3.8150380693314694</v>
      </c>
      <c r="NY78" s="193">
        <f t="shared" si="489"/>
        <v>3.9040600573940507</v>
      </c>
      <c r="NZ78" s="212">
        <f t="shared" si="490"/>
        <v>56500.598658074239</v>
      </c>
      <c r="OD78" s="3">
        <f t="shared" si="338"/>
        <v>0</v>
      </c>
      <c r="OE78" s="6">
        <f t="shared" si="339"/>
        <v>0</v>
      </c>
      <c r="OF78" s="6">
        <f t="shared" si="340"/>
        <v>5.2415309697266022</v>
      </c>
      <c r="OG78" s="6">
        <f t="shared" si="341"/>
        <v>0</v>
      </c>
      <c r="OH78" s="193">
        <f t="shared" si="491"/>
        <v>5.6740334309306508</v>
      </c>
      <c r="OI78" s="193">
        <f t="shared" si="491"/>
        <v>4.1745731882913786</v>
      </c>
      <c r="OJ78" s="193">
        <f t="shared" si="491"/>
        <v>3.9243470484463643</v>
      </c>
      <c r="OK78" s="193">
        <f t="shared" si="491"/>
        <v>3.9040600573940507</v>
      </c>
      <c r="OL78" s="212">
        <f t="shared" si="492"/>
        <v>56847.380345685728</v>
      </c>
      <c r="OP78" s="3">
        <f t="shared" si="342"/>
        <v>0</v>
      </c>
      <c r="OQ78" s="6">
        <f t="shared" si="343"/>
        <v>0</v>
      </c>
      <c r="OR78" s="6">
        <f t="shared" si="344"/>
        <v>0</v>
      </c>
      <c r="OS78" s="6">
        <f t="shared" si="345"/>
        <v>5.9808614995738463</v>
      </c>
      <c r="OT78" s="193">
        <f t="shared" si="493"/>
        <v>5.6740334309306508</v>
      </c>
      <c r="OU78" s="193">
        <f t="shared" si="493"/>
        <v>4.1745731882913786</v>
      </c>
      <c r="OV78" s="193">
        <f t="shared" si="493"/>
        <v>3.8150380693314694</v>
      </c>
      <c r="OW78" s="193">
        <f t="shared" si="493"/>
        <v>4.0179006993442057</v>
      </c>
      <c r="OX78" s="232">
        <f t="shared" si="494"/>
        <v>57114.837534256687</v>
      </c>
    </row>
    <row r="79" spans="2:414" x14ac:dyDescent="0.2">
      <c r="B79" s="81">
        <v>45444</v>
      </c>
      <c r="C79">
        <v>127</v>
      </c>
      <c r="D79">
        <v>11.191038267591935</v>
      </c>
      <c r="E79">
        <v>0</v>
      </c>
      <c r="F79">
        <v>0</v>
      </c>
      <c r="G79">
        <v>0</v>
      </c>
      <c r="H79">
        <v>0</v>
      </c>
      <c r="I79">
        <v>0</v>
      </c>
      <c r="J79">
        <v>1</v>
      </c>
      <c r="K79">
        <v>0</v>
      </c>
      <c r="L79">
        <v>0</v>
      </c>
      <c r="M79">
        <v>0</v>
      </c>
      <c r="N79">
        <v>0</v>
      </c>
      <c r="O79">
        <v>1</v>
      </c>
      <c r="P79">
        <v>0</v>
      </c>
      <c r="Q79">
        <v>0</v>
      </c>
      <c r="R79">
        <v>0</v>
      </c>
      <c r="S79">
        <v>0</v>
      </c>
      <c r="T79">
        <v>16129</v>
      </c>
      <c r="U79">
        <v>6.5027337593380992</v>
      </c>
      <c r="V79">
        <v>5.1060205703943105</v>
      </c>
      <c r="W79">
        <v>4.5578530171535672</v>
      </c>
      <c r="X79">
        <v>5.0480022369538542</v>
      </c>
      <c r="Y79" s="3">
        <v>375.75572685768202</v>
      </c>
      <c r="Z79" s="3">
        <v>100.00030556755807</v>
      </c>
      <c r="AA79" s="3">
        <v>50</v>
      </c>
      <c r="AB79" s="3">
        <v>106.1076461000001</v>
      </c>
      <c r="AC79">
        <v>0</v>
      </c>
      <c r="AD79">
        <v>0</v>
      </c>
      <c r="AE79" s="6"/>
      <c r="AF79" s="1" t="s">
        <v>5</v>
      </c>
      <c r="AG79">
        <v>127</v>
      </c>
      <c r="AH79" s="189">
        <v>45444</v>
      </c>
      <c r="AI79">
        <f t="shared" si="346"/>
        <v>6</v>
      </c>
      <c r="AJ79">
        <v>127</v>
      </c>
      <c r="AK79">
        <v>0</v>
      </c>
      <c r="AL79">
        <v>0</v>
      </c>
      <c r="AM79">
        <v>1</v>
      </c>
      <c r="AN79">
        <v>0</v>
      </c>
      <c r="AO79">
        <v>0</v>
      </c>
      <c r="AP79">
        <v>0</v>
      </c>
      <c r="AQ79">
        <v>0</v>
      </c>
      <c r="AS79" s="37"/>
      <c r="AT79" s="37"/>
      <c r="AU79" s="6">
        <f t="shared" si="347"/>
        <v>0</v>
      </c>
      <c r="AV79" s="6">
        <f t="shared" si="348"/>
        <v>0</v>
      </c>
      <c r="AW79" s="6">
        <f t="shared" si="349"/>
        <v>0</v>
      </c>
      <c r="AX79" s="6">
        <f t="shared" si="350"/>
        <v>0</v>
      </c>
      <c r="AY79" s="193">
        <f t="shared" si="351"/>
        <v>5.6740334309306508</v>
      </c>
      <c r="AZ79" s="193">
        <f t="shared" si="352"/>
        <v>4.1745731882913786</v>
      </c>
      <c r="BA79" s="193">
        <f t="shared" si="353"/>
        <v>3.8150380693314694</v>
      </c>
      <c r="BB79" s="193">
        <f t="shared" si="354"/>
        <v>3.9040600573940507</v>
      </c>
      <c r="BC79" s="72">
        <f t="shared" si="355"/>
        <v>56312.210093717425</v>
      </c>
      <c r="BG79" s="3">
        <f t="shared" si="356"/>
        <v>6.3726790841513372</v>
      </c>
      <c r="BH79" s="6">
        <f t="shared" si="357"/>
        <v>0</v>
      </c>
      <c r="BI79" s="6">
        <f t="shared" si="358"/>
        <v>0</v>
      </c>
      <c r="BJ79" s="6">
        <f t="shared" si="359"/>
        <v>0</v>
      </c>
      <c r="BK79" s="193">
        <f t="shared" si="360"/>
        <v>5.6956811141939045</v>
      </c>
      <c r="BL79" s="193">
        <f t="shared" si="361"/>
        <v>4.1745731882913786</v>
      </c>
      <c r="BM79" s="193">
        <f t="shared" si="362"/>
        <v>3.8150380693314694</v>
      </c>
      <c r="BN79" s="193">
        <f t="shared" si="363"/>
        <v>3.9040600573940507</v>
      </c>
      <c r="BO79" s="72">
        <f t="shared" si="364"/>
        <v>56324.713252278947</v>
      </c>
      <c r="BS79" s="3">
        <f t="shared" si="365"/>
        <v>6.3726991625486917</v>
      </c>
      <c r="BT79" s="6">
        <f t="shared" si="366"/>
        <v>0</v>
      </c>
      <c r="BU79" s="6">
        <f t="shared" si="367"/>
        <v>0</v>
      </c>
      <c r="BV79" s="6">
        <f t="shared" si="368"/>
        <v>0</v>
      </c>
      <c r="BW79" s="193">
        <f t="shared" si="369"/>
        <v>5.6956811816663038</v>
      </c>
      <c r="BX79" s="193">
        <f t="shared" si="370"/>
        <v>4.1745731882913786</v>
      </c>
      <c r="BY79" s="193">
        <f t="shared" si="495"/>
        <v>3.8150380693314694</v>
      </c>
      <c r="BZ79" s="193">
        <f t="shared" si="371"/>
        <v>3.9040600573940507</v>
      </c>
      <c r="CA79" s="72">
        <f t="shared" si="372"/>
        <v>56324.713252278947</v>
      </c>
      <c r="CE79" s="3">
        <f t="shared" si="373"/>
        <v>0</v>
      </c>
      <c r="CF79" s="6">
        <f t="shared" si="374"/>
        <v>5.1060205703943105</v>
      </c>
      <c r="CG79" s="6">
        <f t="shared" si="375"/>
        <v>0</v>
      </c>
      <c r="CH79" s="6">
        <f t="shared" si="376"/>
        <v>0</v>
      </c>
      <c r="CI79" s="193">
        <f t="shared" si="377"/>
        <v>5.6740334309306508</v>
      </c>
      <c r="CJ79" s="193">
        <f t="shared" si="378"/>
        <v>4.2501810544055942</v>
      </c>
      <c r="CK79" s="193">
        <f t="shared" si="496"/>
        <v>3.8150380693314694</v>
      </c>
      <c r="CL79" s="193">
        <f t="shared" si="379"/>
        <v>3.9040600573940507</v>
      </c>
      <c r="CM79" s="72">
        <f t="shared" si="380"/>
        <v>56500.598592160983</v>
      </c>
      <c r="CQ79" s="3">
        <f t="shared" si="381"/>
        <v>0</v>
      </c>
      <c r="CR79" s="6">
        <f t="shared" si="382"/>
        <v>5.1060761025959298</v>
      </c>
      <c r="CS79" s="6">
        <f t="shared" si="383"/>
        <v>0</v>
      </c>
      <c r="CT79" s="6">
        <f t="shared" si="384"/>
        <v>0</v>
      </c>
      <c r="CU79" s="193">
        <f t="shared" si="385"/>
        <v>5.6740334309306508</v>
      </c>
      <c r="CV79" s="193">
        <f t="shared" si="386"/>
        <v>4.25018184638619</v>
      </c>
      <c r="CW79" s="193">
        <f t="shared" si="497"/>
        <v>3.8150380693314694</v>
      </c>
      <c r="CX79" s="193">
        <f t="shared" si="387"/>
        <v>3.9040600573940507</v>
      </c>
      <c r="CY79" s="72">
        <f t="shared" si="388"/>
        <v>56500.60056879832</v>
      </c>
      <c r="DC79" s="3">
        <f t="shared" si="389"/>
        <v>0</v>
      </c>
      <c r="DD79" s="6">
        <f t="shared" si="390"/>
        <v>0</v>
      </c>
      <c r="DE79" s="6">
        <f t="shared" si="391"/>
        <v>4.7857456680112458</v>
      </c>
      <c r="DF79" s="6">
        <f t="shared" si="392"/>
        <v>0</v>
      </c>
      <c r="DG79" s="193">
        <f t="shared" si="393"/>
        <v>5.6740334309306508</v>
      </c>
      <c r="DH79" s="193">
        <f t="shared" si="394"/>
        <v>4.1745731882913786</v>
      </c>
      <c r="DI79" s="193">
        <f t="shared" si="498"/>
        <v>3.9153022138747122</v>
      </c>
      <c r="DJ79" s="193">
        <f t="shared" si="395"/>
        <v>3.9040600573940507</v>
      </c>
      <c r="DK79" s="72">
        <f t="shared" si="396"/>
        <v>56802.905020320242</v>
      </c>
      <c r="DO79" s="3">
        <f t="shared" si="397"/>
        <v>0</v>
      </c>
      <c r="DP79" s="6">
        <f t="shared" si="398"/>
        <v>0</v>
      </c>
      <c r="DQ79" s="6">
        <f t="shared" si="399"/>
        <v>4.5579410420919517</v>
      </c>
      <c r="DR79" s="6">
        <f t="shared" si="400"/>
        <v>0</v>
      </c>
      <c r="DS79" s="193">
        <f t="shared" si="401"/>
        <v>5.6740334309306508</v>
      </c>
      <c r="DT79" s="193">
        <f t="shared" si="402"/>
        <v>4.1745731882913786</v>
      </c>
      <c r="DU79" s="193">
        <f t="shared" si="499"/>
        <v>3.9107506947981525</v>
      </c>
      <c r="DV79" s="193">
        <f t="shared" si="403"/>
        <v>3.9040600573940507</v>
      </c>
      <c r="DW79" s="72">
        <f t="shared" si="404"/>
        <v>56780.537420399822</v>
      </c>
      <c r="EA79" s="3">
        <f t="shared" si="405"/>
        <v>0</v>
      </c>
      <c r="EB79" s="6">
        <f t="shared" si="406"/>
        <v>0</v>
      </c>
      <c r="EC79" s="6">
        <f t="shared" si="407"/>
        <v>0</v>
      </c>
      <c r="ED79" s="6">
        <f t="shared" si="408"/>
        <v>15.144006710861563</v>
      </c>
      <c r="EE79" s="193">
        <f t="shared" si="409"/>
        <v>5.6740334309306508</v>
      </c>
      <c r="EF79" s="193">
        <f t="shared" si="410"/>
        <v>4.1745731882913786</v>
      </c>
      <c r="EG79" s="193">
        <f t="shared" si="500"/>
        <v>3.8150380693314694</v>
      </c>
      <c r="EH79" s="193">
        <f t="shared" si="411"/>
        <v>4.1704941681132608</v>
      </c>
      <c r="EI79" s="72">
        <f t="shared" si="412"/>
        <v>58208.662990399738</v>
      </c>
      <c r="EM79" s="3">
        <f t="shared" si="413"/>
        <v>0</v>
      </c>
      <c r="EN79" s="6">
        <f t="shared" si="414"/>
        <v>0</v>
      </c>
      <c r="EO79" s="6">
        <f t="shared" si="415"/>
        <v>0</v>
      </c>
      <c r="EP79" s="6">
        <f t="shared" si="416"/>
        <v>5.0481268265901722</v>
      </c>
      <c r="EQ79" s="193">
        <f t="shared" si="417"/>
        <v>5.6740334309306508</v>
      </c>
      <c r="ER79" s="193">
        <f t="shared" si="418"/>
        <v>4.1745731882913786</v>
      </c>
      <c r="ES79" s="193">
        <f t="shared" si="501"/>
        <v>3.8150380693314694</v>
      </c>
      <c r="ET79" s="193">
        <f t="shared" si="419"/>
        <v>4.000977767538342</v>
      </c>
      <c r="EU79" s="72">
        <f t="shared" si="420"/>
        <v>56994.803315330282</v>
      </c>
      <c r="EY79" s="3">
        <f t="shared" si="421"/>
        <v>6.3726790841513372</v>
      </c>
      <c r="EZ79" s="6">
        <f t="shared" si="422"/>
        <v>5.1060205703943105</v>
      </c>
      <c r="FA79" s="6">
        <f t="shared" si="423"/>
        <v>4.7857456680112458</v>
      </c>
      <c r="FB79" s="6">
        <f t="shared" si="424"/>
        <v>15.144006710861563</v>
      </c>
      <c r="FC79" s="193">
        <f t="shared" si="425"/>
        <v>5.6956811141939045</v>
      </c>
      <c r="FD79" s="193">
        <f t="shared" si="426"/>
        <v>4.2501810544055942</v>
      </c>
      <c r="FE79" s="193">
        <f t="shared" si="502"/>
        <v>3.9153022138747122</v>
      </c>
      <c r="FF79" s="193">
        <f t="shared" si="427"/>
        <v>4.1704941681132608</v>
      </c>
      <c r="FG79" s="72">
        <f t="shared" si="428"/>
        <v>58925.393564900318</v>
      </c>
      <c r="FK79" s="3">
        <f t="shared" si="429"/>
        <v>6.5027538377354546</v>
      </c>
      <c r="FL79" s="6">
        <f t="shared" si="430"/>
        <v>5.1060761025959298</v>
      </c>
      <c r="FM79" s="6">
        <f t="shared" si="431"/>
        <v>4.5579410420919517</v>
      </c>
      <c r="FN79" s="6">
        <f t="shared" si="432"/>
        <v>5.0481268265901722</v>
      </c>
      <c r="FO79" s="193">
        <f t="shared" si="433"/>
        <v>5.696118128076546</v>
      </c>
      <c r="FP79" s="193">
        <f t="shared" si="434"/>
        <v>4.25018184638619</v>
      </c>
      <c r="FQ79" s="193">
        <f t="shared" si="503"/>
        <v>3.9107506947981525</v>
      </c>
      <c r="FR79" s="193">
        <f t="shared" si="435"/>
        <v>4.000977767538342</v>
      </c>
      <c r="FS79" s="205">
        <f t="shared" si="436"/>
        <v>57674.12847416148</v>
      </c>
      <c r="FW79" s="3">
        <f t="shared" si="437"/>
        <v>7.4781438232388133</v>
      </c>
      <c r="FX79" s="6">
        <f t="shared" si="438"/>
        <v>5.76980324454557</v>
      </c>
      <c r="FY79" s="6">
        <f t="shared" si="439"/>
        <v>5.6517377412704235</v>
      </c>
      <c r="FZ79" s="6">
        <f t="shared" si="440"/>
        <v>5.9566426396055476</v>
      </c>
      <c r="GA79" s="193">
        <f t="shared" si="441"/>
        <v>5.6993890874315083</v>
      </c>
      <c r="GB79" s="193">
        <f t="shared" si="442"/>
        <v>4.2596031637914855</v>
      </c>
      <c r="GC79" s="193">
        <f t="shared" si="504"/>
        <v>3.932418037999617</v>
      </c>
      <c r="GD79" s="193">
        <f t="shared" si="443"/>
        <v>4.0174648903139447</v>
      </c>
      <c r="GE79" s="72">
        <f t="shared" si="444"/>
        <v>57926.965067778372</v>
      </c>
      <c r="GI79" s="3">
        <f t="shared" si="445"/>
        <v>7.1530071352719098</v>
      </c>
      <c r="GJ79" s="6">
        <f t="shared" si="446"/>
        <v>5.6166226274337419</v>
      </c>
      <c r="GK79" s="6">
        <f t="shared" si="447"/>
        <v>5.0136383188689244</v>
      </c>
      <c r="GL79" s="6">
        <f t="shared" si="448"/>
        <v>5.5528024606492403</v>
      </c>
      <c r="GM79" s="193">
        <f t="shared" si="449"/>
        <v>5.6982999335793671</v>
      </c>
      <c r="GN79" s="193">
        <f t="shared" si="450"/>
        <v>4.2574366970666082</v>
      </c>
      <c r="GO79" s="193">
        <f t="shared" si="505"/>
        <v>3.9198348572547341</v>
      </c>
      <c r="GP79" s="193">
        <f t="shared" si="451"/>
        <v>4.010169814070137</v>
      </c>
      <c r="GQ79" s="72">
        <f t="shared" si="452"/>
        <v>57805.293661329873</v>
      </c>
      <c r="GU79" s="3">
        <f t="shared" si="453"/>
        <v>8.4535538871395293</v>
      </c>
      <c r="GV79" s="6">
        <f t="shared" si="454"/>
        <v>6.1272246844731724</v>
      </c>
      <c r="GW79" s="6">
        <f t="shared" si="455"/>
        <v>5.9252089222996371</v>
      </c>
      <c r="GX79" s="6">
        <f t="shared" si="456"/>
        <v>6.3100027961923182</v>
      </c>
      <c r="GY79" s="193">
        <f t="shared" si="457"/>
        <v>5.7026494494882574</v>
      </c>
      <c r="GZ79" s="193">
        <f t="shared" si="458"/>
        <v>4.264640074368331</v>
      </c>
      <c r="HA79" s="193">
        <f t="shared" si="506"/>
        <v>3.9377627340091421</v>
      </c>
      <c r="HB79" s="193">
        <f t="shared" si="459"/>
        <v>4.0238047163715125</v>
      </c>
      <c r="HC79" s="205">
        <f t="shared" si="460"/>
        <v>58014.302589199171</v>
      </c>
      <c r="HG79" s="3">
        <f t="shared" si="278"/>
        <v>7.4781438232388133</v>
      </c>
      <c r="HH79" s="6">
        <f t="shared" si="279"/>
        <v>0</v>
      </c>
      <c r="HI79" s="6">
        <f t="shared" si="280"/>
        <v>0</v>
      </c>
      <c r="HJ79" s="6">
        <f t="shared" si="281"/>
        <v>0</v>
      </c>
      <c r="HK79" s="193">
        <f t="shared" si="461"/>
        <v>5.6993890874315083</v>
      </c>
      <c r="HL79" s="193">
        <f t="shared" si="461"/>
        <v>4.1745731882913786</v>
      </c>
      <c r="HM79" s="193">
        <f t="shared" si="461"/>
        <v>3.8150380693314694</v>
      </c>
      <c r="HN79" s="193">
        <f t="shared" si="461"/>
        <v>3.9040600573940507</v>
      </c>
      <c r="HO79" s="212">
        <f t="shared" si="462"/>
        <v>56326.855163026026</v>
      </c>
      <c r="HS79" s="3">
        <f t="shared" si="282"/>
        <v>7.1530071352719098</v>
      </c>
      <c r="HT79" s="6">
        <f t="shared" si="283"/>
        <v>0</v>
      </c>
      <c r="HU79" s="6">
        <f t="shared" si="284"/>
        <v>0</v>
      </c>
      <c r="HV79" s="6">
        <f t="shared" si="285"/>
        <v>0</v>
      </c>
      <c r="HW79" s="193">
        <f t="shared" si="463"/>
        <v>5.6982999335793671</v>
      </c>
      <c r="HX79" s="193">
        <f t="shared" si="463"/>
        <v>4.1745731882913786</v>
      </c>
      <c r="HY79" s="193">
        <f t="shared" si="463"/>
        <v>3.8150380693314694</v>
      </c>
      <c r="HZ79" s="193">
        <f t="shared" si="463"/>
        <v>3.9040600573940507</v>
      </c>
      <c r="IA79" s="212">
        <f t="shared" si="464"/>
        <v>56326.226004852782</v>
      </c>
      <c r="IE79" s="3">
        <f t="shared" si="286"/>
        <v>8.4535538871395293</v>
      </c>
      <c r="IF79" s="6">
        <f t="shared" si="287"/>
        <v>0</v>
      </c>
      <c r="IG79" s="6">
        <f t="shared" si="288"/>
        <v>0</v>
      </c>
      <c r="IH79" s="6">
        <f t="shared" si="289"/>
        <v>0</v>
      </c>
      <c r="II79" s="193">
        <f t="shared" si="465"/>
        <v>5.7026494494882574</v>
      </c>
      <c r="IJ79" s="193">
        <f t="shared" si="465"/>
        <v>4.1745731882913786</v>
      </c>
      <c r="IK79" s="193">
        <f t="shared" si="465"/>
        <v>3.8150380693314694</v>
      </c>
      <c r="IL79" s="193">
        <f t="shared" si="465"/>
        <v>3.9040600573940507</v>
      </c>
      <c r="IM79" s="205">
        <f t="shared" si="466"/>
        <v>56328.738578470504</v>
      </c>
      <c r="IQ79" s="3">
        <f t="shared" si="290"/>
        <v>0</v>
      </c>
      <c r="IR79" s="6">
        <f t="shared" si="291"/>
        <v>5.76980324454557</v>
      </c>
      <c r="IS79" s="6">
        <f t="shared" si="292"/>
        <v>0</v>
      </c>
      <c r="IT79" s="6">
        <f t="shared" si="293"/>
        <v>0</v>
      </c>
      <c r="IU79" s="193">
        <f t="shared" si="467"/>
        <v>5.6740334309306508</v>
      </c>
      <c r="IV79" s="193">
        <f t="shared" si="467"/>
        <v>4.2596031637914855</v>
      </c>
      <c r="IW79" s="193">
        <f t="shared" si="467"/>
        <v>3.8150380693314694</v>
      </c>
      <c r="IX79" s="193">
        <f t="shared" si="467"/>
        <v>3.9040600573940507</v>
      </c>
      <c r="IY79" s="212">
        <f t="shared" si="468"/>
        <v>56524.119331156217</v>
      </c>
      <c r="JC79" s="3">
        <f t="shared" si="294"/>
        <v>0</v>
      </c>
      <c r="JD79" s="6">
        <f t="shared" si="295"/>
        <v>5.6166226274337419</v>
      </c>
      <c r="JE79" s="6">
        <f t="shared" si="296"/>
        <v>0</v>
      </c>
      <c r="JF79" s="6">
        <f t="shared" si="297"/>
        <v>0</v>
      </c>
      <c r="JG79" s="193">
        <f t="shared" si="469"/>
        <v>5.6740334309306508</v>
      </c>
      <c r="JH79" s="193">
        <f t="shared" si="469"/>
        <v>4.2574366970666082</v>
      </c>
      <c r="JI79" s="193">
        <f t="shared" si="469"/>
        <v>3.8150380693314694</v>
      </c>
      <c r="JJ79" s="193">
        <f t="shared" si="469"/>
        <v>3.9040600573940507</v>
      </c>
      <c r="JK79" s="212">
        <f t="shared" si="470"/>
        <v>56518.710238290121</v>
      </c>
      <c r="JO79" s="3">
        <f t="shared" si="298"/>
        <v>0</v>
      </c>
      <c r="JP79" s="6">
        <f t="shared" si="299"/>
        <v>6.1272246844731724</v>
      </c>
      <c r="JQ79" s="6">
        <f t="shared" si="300"/>
        <v>0</v>
      </c>
      <c r="JR79" s="6">
        <f t="shared" si="301"/>
        <v>0</v>
      </c>
      <c r="JS79" s="193">
        <f t="shared" si="471"/>
        <v>5.6740334309306508</v>
      </c>
      <c r="JT79" s="193">
        <f t="shared" si="471"/>
        <v>4.264640074368331</v>
      </c>
      <c r="JU79" s="193">
        <f t="shared" si="471"/>
        <v>3.8150380693314694</v>
      </c>
      <c r="JV79" s="193">
        <f t="shared" si="471"/>
        <v>3.9040600573940507</v>
      </c>
      <c r="JW79" s="205">
        <f t="shared" si="472"/>
        <v>56536.697162053941</v>
      </c>
      <c r="KA79" s="3">
        <f t="shared" si="302"/>
        <v>0</v>
      </c>
      <c r="KB79" s="6">
        <f t="shared" si="303"/>
        <v>0</v>
      </c>
      <c r="KC79" s="6">
        <f t="shared" si="304"/>
        <v>5.6517377412704235</v>
      </c>
      <c r="KD79" s="6">
        <f t="shared" si="305"/>
        <v>0</v>
      </c>
      <c r="KE79" s="193">
        <f t="shared" si="473"/>
        <v>5.6740334309306508</v>
      </c>
      <c r="KF79" s="193">
        <f t="shared" si="473"/>
        <v>4.1745731882913786</v>
      </c>
      <c r="KG79" s="193">
        <f t="shared" si="473"/>
        <v>3.932418037999617</v>
      </c>
      <c r="KH79" s="193">
        <f t="shared" si="473"/>
        <v>3.9040600573940507</v>
      </c>
      <c r="KI79" s="212">
        <f t="shared" si="474"/>
        <v>56887.096473452693</v>
      </c>
      <c r="KM79" s="3">
        <f t="shared" si="306"/>
        <v>0</v>
      </c>
      <c r="KN79" s="6">
        <f t="shared" si="307"/>
        <v>0</v>
      </c>
      <c r="KO79" s="6">
        <f t="shared" si="308"/>
        <v>5.0136383188689244</v>
      </c>
      <c r="KP79" s="6">
        <f t="shared" si="309"/>
        <v>0</v>
      </c>
      <c r="KQ79" s="193">
        <f t="shared" si="475"/>
        <v>5.6740334309306508</v>
      </c>
      <c r="KR79" s="193">
        <f t="shared" si="475"/>
        <v>4.1745731882913786</v>
      </c>
      <c r="KS79" s="193">
        <f t="shared" si="475"/>
        <v>3.9198348572547341</v>
      </c>
      <c r="KT79" s="193">
        <f t="shared" si="475"/>
        <v>3.9040600573940507</v>
      </c>
      <c r="KU79" s="212">
        <f t="shared" si="476"/>
        <v>56825.188615660445</v>
      </c>
      <c r="KY79" s="3">
        <f t="shared" si="310"/>
        <v>0</v>
      </c>
      <c r="KZ79" s="6">
        <f t="shared" si="311"/>
        <v>0</v>
      </c>
      <c r="LA79" s="6">
        <f t="shared" si="312"/>
        <v>5.9252089222996371</v>
      </c>
      <c r="LB79" s="6">
        <f t="shared" si="313"/>
        <v>0</v>
      </c>
      <c r="LC79" s="193">
        <f t="shared" si="477"/>
        <v>5.6740334309306508</v>
      </c>
      <c r="LD79" s="193">
        <f t="shared" si="477"/>
        <v>4.1745731882913786</v>
      </c>
      <c r="LE79" s="193">
        <f t="shared" si="477"/>
        <v>3.9377627340091421</v>
      </c>
      <c r="LF79" s="193">
        <f t="shared" si="477"/>
        <v>3.9040600573940507</v>
      </c>
      <c r="LG79" s="205">
        <f t="shared" si="478"/>
        <v>56913.412190118921</v>
      </c>
      <c r="LK79" s="3">
        <f t="shared" si="314"/>
        <v>0</v>
      </c>
      <c r="LL79" s="6">
        <f t="shared" si="315"/>
        <v>0</v>
      </c>
      <c r="LM79" s="6">
        <f t="shared" si="316"/>
        <v>0</v>
      </c>
      <c r="LN79" s="6">
        <f t="shared" si="317"/>
        <v>5.9566426396055476</v>
      </c>
      <c r="LO79" s="193">
        <f t="shared" si="479"/>
        <v>5.6740334309306508</v>
      </c>
      <c r="LP79" s="193">
        <f t="shared" si="479"/>
        <v>4.1745731882913786</v>
      </c>
      <c r="LQ79" s="193">
        <f t="shared" si="479"/>
        <v>3.8150380693314694</v>
      </c>
      <c r="LR79" s="193">
        <f t="shared" si="479"/>
        <v>4.0174648903139447</v>
      </c>
      <c r="LS79" s="212">
        <f t="shared" si="480"/>
        <v>57111.743175316806</v>
      </c>
      <c r="LW79" s="3">
        <f t="shared" si="318"/>
        <v>0</v>
      </c>
      <c r="LX79" s="6">
        <f t="shared" si="319"/>
        <v>0</v>
      </c>
      <c r="LY79" s="6">
        <f t="shared" si="320"/>
        <v>0</v>
      </c>
      <c r="LZ79" s="6">
        <f t="shared" si="321"/>
        <v>5.5528024606492403</v>
      </c>
      <c r="MA79" s="193">
        <f t="shared" si="481"/>
        <v>5.6740334309306508</v>
      </c>
      <c r="MB79" s="193">
        <f t="shared" si="481"/>
        <v>4.1745731882913786</v>
      </c>
      <c r="MC79" s="193">
        <f t="shared" si="481"/>
        <v>3.8150380693314694</v>
      </c>
      <c r="MD79" s="193">
        <f t="shared" si="481"/>
        <v>4.010169814070137</v>
      </c>
      <c r="ME79" s="212">
        <f t="shared" si="482"/>
        <v>57059.971095076675</v>
      </c>
      <c r="MI79" s="3">
        <f t="shared" si="322"/>
        <v>0</v>
      </c>
      <c r="MJ79" s="6">
        <f t="shared" si="323"/>
        <v>0</v>
      </c>
      <c r="MK79" s="6">
        <f t="shared" si="324"/>
        <v>0</v>
      </c>
      <c r="ML79" s="6">
        <f t="shared" si="325"/>
        <v>6.3100027961923182</v>
      </c>
      <c r="MM79" s="193">
        <f t="shared" si="483"/>
        <v>5.6740334309306508</v>
      </c>
      <c r="MN79" s="193">
        <f t="shared" si="483"/>
        <v>4.1745731882913786</v>
      </c>
      <c r="MO79" s="193">
        <f t="shared" si="483"/>
        <v>3.8150380693314694</v>
      </c>
      <c r="MP79" s="193">
        <f t="shared" si="483"/>
        <v>4.0238047163715125</v>
      </c>
      <c r="MQ79" s="205">
        <f t="shared" si="484"/>
        <v>57156.774134778891</v>
      </c>
      <c r="MT79" s="3">
        <f t="shared" si="326"/>
        <v>6.1775970713711938</v>
      </c>
      <c r="MU79" s="6">
        <f t="shared" si="327"/>
        <v>5.1060205703943105</v>
      </c>
      <c r="MV79" s="6">
        <f t="shared" si="328"/>
        <v>5.2415309697266022</v>
      </c>
      <c r="MW79" s="6">
        <f t="shared" si="329"/>
        <v>6.0576026843446247</v>
      </c>
      <c r="MX79" s="193">
        <f t="shared" si="485"/>
        <v>5.6950253363465277</v>
      </c>
      <c r="MY79" s="193">
        <f t="shared" si="485"/>
        <v>4.2501810544055942</v>
      </c>
      <c r="MZ79" s="193">
        <f t="shared" si="485"/>
        <v>3.9243470484463643</v>
      </c>
      <c r="NA79" s="193">
        <f t="shared" si="485"/>
        <v>4.0192803742657848</v>
      </c>
      <c r="NB79" s="212">
        <f t="shared" si="486"/>
        <v>57872.906241061086</v>
      </c>
      <c r="NF79" s="3">
        <f t="shared" si="330"/>
        <v>6.177597071371193</v>
      </c>
      <c r="NG79" s="6">
        <f t="shared" si="331"/>
        <v>0</v>
      </c>
      <c r="NH79" s="6">
        <f t="shared" si="332"/>
        <v>0</v>
      </c>
      <c r="NI79" s="6">
        <f t="shared" si="333"/>
        <v>0</v>
      </c>
      <c r="NJ79" s="193">
        <f t="shared" si="487"/>
        <v>5.6950253363465277</v>
      </c>
      <c r="NK79" s="193">
        <f t="shared" si="487"/>
        <v>4.1745731882913786</v>
      </c>
      <c r="NL79" s="193">
        <f t="shared" si="487"/>
        <v>3.8150380693314694</v>
      </c>
      <c r="NM79" s="193">
        <f t="shared" si="487"/>
        <v>3.9040600573940507</v>
      </c>
      <c r="NN79" s="212">
        <f t="shared" si="488"/>
        <v>56324.334450680566</v>
      </c>
      <c r="NR79" s="3">
        <f t="shared" si="334"/>
        <v>0</v>
      </c>
      <c r="NS79" s="6">
        <f t="shared" si="335"/>
        <v>5.1060205703943105</v>
      </c>
      <c r="NT79" s="6">
        <f t="shared" si="336"/>
        <v>0</v>
      </c>
      <c r="NU79" s="6">
        <f t="shared" si="337"/>
        <v>0</v>
      </c>
      <c r="NV79" s="193">
        <f t="shared" si="489"/>
        <v>5.6740334309306508</v>
      </c>
      <c r="NW79" s="193">
        <f t="shared" si="489"/>
        <v>4.2501810544055942</v>
      </c>
      <c r="NX79" s="193">
        <f t="shared" si="489"/>
        <v>3.8150380693314694</v>
      </c>
      <c r="NY79" s="193">
        <f t="shared" si="489"/>
        <v>3.9040600573940507</v>
      </c>
      <c r="NZ79" s="212">
        <f t="shared" si="490"/>
        <v>56500.598592160983</v>
      </c>
      <c r="OD79" s="3">
        <f t="shared" si="338"/>
        <v>0</v>
      </c>
      <c r="OE79" s="6">
        <f t="shared" si="339"/>
        <v>0</v>
      </c>
      <c r="OF79" s="6">
        <f t="shared" si="340"/>
        <v>5.2415309697266022</v>
      </c>
      <c r="OG79" s="6">
        <f t="shared" si="341"/>
        <v>0</v>
      </c>
      <c r="OH79" s="193">
        <f t="shared" si="491"/>
        <v>5.6740334309306508</v>
      </c>
      <c r="OI79" s="193">
        <f t="shared" si="491"/>
        <v>4.1745731882913786</v>
      </c>
      <c r="OJ79" s="193">
        <f t="shared" si="491"/>
        <v>3.9243470484463643</v>
      </c>
      <c r="OK79" s="193">
        <f t="shared" si="491"/>
        <v>3.9040600573940507</v>
      </c>
      <c r="OL79" s="212">
        <f t="shared" si="492"/>
        <v>56847.380345685728</v>
      </c>
      <c r="OP79" s="3">
        <f t="shared" si="342"/>
        <v>0</v>
      </c>
      <c r="OQ79" s="6">
        <f t="shared" si="343"/>
        <v>0</v>
      </c>
      <c r="OR79" s="6">
        <f t="shared" si="344"/>
        <v>0</v>
      </c>
      <c r="OS79" s="6">
        <f t="shared" si="345"/>
        <v>6.0576026843446247</v>
      </c>
      <c r="OT79" s="193">
        <f t="shared" si="493"/>
        <v>5.6740334309306508</v>
      </c>
      <c r="OU79" s="193">
        <f t="shared" si="493"/>
        <v>4.1745731882913786</v>
      </c>
      <c r="OV79" s="193">
        <f t="shared" si="493"/>
        <v>3.8150380693314694</v>
      </c>
      <c r="OW79" s="193">
        <f t="shared" si="493"/>
        <v>4.0192803742657848</v>
      </c>
      <c r="OX79" s="232">
        <f t="shared" si="494"/>
        <v>57124.634695263718</v>
      </c>
    </row>
    <row r="80" spans="2:414" x14ac:dyDescent="0.2">
      <c r="B80" s="81">
        <v>45451</v>
      </c>
      <c r="C80">
        <v>128</v>
      </c>
      <c r="D80">
        <v>11.199385703194999</v>
      </c>
      <c r="E80">
        <v>0</v>
      </c>
      <c r="F80">
        <v>0</v>
      </c>
      <c r="G80">
        <v>0</v>
      </c>
      <c r="H80">
        <v>0</v>
      </c>
      <c r="I80">
        <v>0</v>
      </c>
      <c r="J80">
        <v>1</v>
      </c>
      <c r="K80">
        <v>0</v>
      </c>
      <c r="L80">
        <v>0</v>
      </c>
      <c r="M80">
        <v>0</v>
      </c>
      <c r="N80">
        <v>0</v>
      </c>
      <c r="O80">
        <v>1</v>
      </c>
      <c r="P80">
        <v>0</v>
      </c>
      <c r="Q80">
        <v>0</v>
      </c>
      <c r="R80">
        <v>0</v>
      </c>
      <c r="S80">
        <v>0</v>
      </c>
      <c r="T80">
        <v>16384</v>
      </c>
      <c r="U80">
        <v>6.5023937752849319</v>
      </c>
      <c r="V80">
        <v>5.106019644501119</v>
      </c>
      <c r="W80">
        <v>4.5578530171535672</v>
      </c>
      <c r="X80">
        <v>5.1139247324585471</v>
      </c>
      <c r="Y80" s="3">
        <v>375.52900880037737</v>
      </c>
      <c r="Z80" s="3">
        <v>100.00015278377904</v>
      </c>
      <c r="AA80" s="3">
        <v>50</v>
      </c>
      <c r="AB80" s="3">
        <v>116.71841070500011</v>
      </c>
      <c r="AC80">
        <v>0</v>
      </c>
      <c r="AD80">
        <v>0</v>
      </c>
      <c r="AE80" s="6"/>
      <c r="AF80" s="1" t="s">
        <v>5</v>
      </c>
      <c r="AG80">
        <v>128</v>
      </c>
      <c r="AH80" s="189">
        <v>45451</v>
      </c>
      <c r="AI80">
        <f t="shared" si="346"/>
        <v>6</v>
      </c>
      <c r="AJ80">
        <v>128</v>
      </c>
      <c r="AK80">
        <v>0</v>
      </c>
      <c r="AL80">
        <v>0</v>
      </c>
      <c r="AM80">
        <v>1</v>
      </c>
      <c r="AN80">
        <v>0</v>
      </c>
      <c r="AO80">
        <v>0</v>
      </c>
      <c r="AP80">
        <v>0</v>
      </c>
      <c r="AQ80">
        <v>0</v>
      </c>
      <c r="AS80" s="37"/>
      <c r="AT80" s="37"/>
      <c r="AU80" s="6">
        <f t="shared" si="347"/>
        <v>0</v>
      </c>
      <c r="AV80" s="6">
        <f t="shared" si="348"/>
        <v>0</v>
      </c>
      <c r="AW80" s="6">
        <f t="shared" si="349"/>
        <v>0</v>
      </c>
      <c r="AX80" s="6">
        <f t="shared" si="350"/>
        <v>0</v>
      </c>
      <c r="AY80" s="193">
        <f t="shared" si="351"/>
        <v>5.6740334309306508</v>
      </c>
      <c r="AZ80" s="193">
        <f t="shared" si="352"/>
        <v>4.1745731882913786</v>
      </c>
      <c r="BA80" s="193">
        <f t="shared" si="353"/>
        <v>3.8150380693314694</v>
      </c>
      <c r="BB80" s="193">
        <f t="shared" si="354"/>
        <v>3.9040600573940507</v>
      </c>
      <c r="BC80" s="72">
        <f t="shared" si="355"/>
        <v>56312.210093717425</v>
      </c>
      <c r="BG80" s="3">
        <f t="shared" si="356"/>
        <v>6.3723458997792335</v>
      </c>
      <c r="BH80" s="6">
        <f t="shared" si="357"/>
        <v>0</v>
      </c>
      <c r="BI80" s="6">
        <f t="shared" si="358"/>
        <v>0</v>
      </c>
      <c r="BJ80" s="6">
        <f t="shared" si="359"/>
        <v>0</v>
      </c>
      <c r="BK80" s="193">
        <f t="shared" si="360"/>
        <v>5.6956799945446708</v>
      </c>
      <c r="BL80" s="193">
        <f t="shared" si="361"/>
        <v>4.1745731882913786</v>
      </c>
      <c r="BM80" s="193">
        <f t="shared" si="362"/>
        <v>3.8150380693314694</v>
      </c>
      <c r="BN80" s="193">
        <f t="shared" si="363"/>
        <v>3.9040600573940507</v>
      </c>
      <c r="BO80" s="72">
        <f t="shared" si="364"/>
        <v>56324.712605525907</v>
      </c>
      <c r="BS80" s="3">
        <f t="shared" si="365"/>
        <v>6.3723659771268242</v>
      </c>
      <c r="BT80" s="6">
        <f t="shared" si="366"/>
        <v>0</v>
      </c>
      <c r="BU80" s="6">
        <f t="shared" si="367"/>
        <v>0</v>
      </c>
      <c r="BV80" s="6">
        <f t="shared" si="368"/>
        <v>0</v>
      </c>
      <c r="BW80" s="193">
        <f t="shared" si="369"/>
        <v>5.6956800620136177</v>
      </c>
      <c r="BX80" s="193">
        <f t="shared" si="370"/>
        <v>4.1745731882913786</v>
      </c>
      <c r="BY80" s="193">
        <f t="shared" si="495"/>
        <v>3.8150380693314694</v>
      </c>
      <c r="BZ80" s="193">
        <f t="shared" si="371"/>
        <v>3.9040600573940507</v>
      </c>
      <c r="CA80" s="72">
        <f t="shared" si="372"/>
        <v>56324.712605525907</v>
      </c>
      <c r="CE80" s="3">
        <f t="shared" si="373"/>
        <v>0</v>
      </c>
      <c r="CF80" s="6">
        <f t="shared" si="374"/>
        <v>5.106019644501119</v>
      </c>
      <c r="CG80" s="6">
        <f t="shared" si="375"/>
        <v>0</v>
      </c>
      <c r="CH80" s="6">
        <f t="shared" si="376"/>
        <v>0</v>
      </c>
      <c r="CI80" s="193">
        <f t="shared" si="377"/>
        <v>5.6740334309306508</v>
      </c>
      <c r="CJ80" s="193">
        <f t="shared" si="378"/>
        <v>4.2501810412008281</v>
      </c>
      <c r="CK80" s="193">
        <f t="shared" si="496"/>
        <v>3.8150380693314694</v>
      </c>
      <c r="CL80" s="193">
        <f t="shared" si="379"/>
        <v>3.9040600573940507</v>
      </c>
      <c r="CM80" s="72">
        <f t="shared" si="380"/>
        <v>56500.598559204358</v>
      </c>
      <c r="CQ80" s="3">
        <f t="shared" si="381"/>
        <v>0</v>
      </c>
      <c r="CR80" s="6">
        <f t="shared" si="382"/>
        <v>5.1060751766926682</v>
      </c>
      <c r="CS80" s="6">
        <f t="shared" si="383"/>
        <v>0</v>
      </c>
      <c r="CT80" s="6">
        <f t="shared" si="384"/>
        <v>0</v>
      </c>
      <c r="CU80" s="193">
        <f t="shared" si="385"/>
        <v>5.6740334309306508</v>
      </c>
      <c r="CV80" s="193">
        <f t="shared" si="386"/>
        <v>4.2501818331812906</v>
      </c>
      <c r="CW80" s="193">
        <f t="shared" si="497"/>
        <v>3.8150380693314694</v>
      </c>
      <c r="CX80" s="193">
        <f t="shared" si="387"/>
        <v>3.9040600573940507</v>
      </c>
      <c r="CY80" s="72">
        <f t="shared" si="388"/>
        <v>56500.600535841288</v>
      </c>
      <c r="DC80" s="3">
        <f t="shared" si="389"/>
        <v>0</v>
      </c>
      <c r="DD80" s="6">
        <f t="shared" si="390"/>
        <v>0</v>
      </c>
      <c r="DE80" s="6">
        <f t="shared" si="391"/>
        <v>4.7857456680112458</v>
      </c>
      <c r="DF80" s="6">
        <f t="shared" si="392"/>
        <v>0</v>
      </c>
      <c r="DG80" s="193">
        <f t="shared" si="393"/>
        <v>5.6740334309306508</v>
      </c>
      <c r="DH80" s="193">
        <f t="shared" si="394"/>
        <v>4.1745731882913786</v>
      </c>
      <c r="DI80" s="193">
        <f t="shared" si="498"/>
        <v>3.9153022138747122</v>
      </c>
      <c r="DJ80" s="193">
        <f t="shared" si="395"/>
        <v>3.9040600573940507</v>
      </c>
      <c r="DK80" s="72">
        <f t="shared" si="396"/>
        <v>56802.905020320242</v>
      </c>
      <c r="DO80" s="3">
        <f t="shared" si="397"/>
        <v>0</v>
      </c>
      <c r="DP80" s="6">
        <f t="shared" si="398"/>
        <v>0</v>
      </c>
      <c r="DQ80" s="6">
        <f t="shared" si="399"/>
        <v>4.5579410420919517</v>
      </c>
      <c r="DR80" s="6">
        <f t="shared" si="400"/>
        <v>0</v>
      </c>
      <c r="DS80" s="193">
        <f t="shared" si="401"/>
        <v>5.6740334309306508</v>
      </c>
      <c r="DT80" s="193">
        <f t="shared" si="402"/>
        <v>4.1745731882913786</v>
      </c>
      <c r="DU80" s="193">
        <f t="shared" si="499"/>
        <v>3.9107506947981525</v>
      </c>
      <c r="DV80" s="193">
        <f t="shared" si="403"/>
        <v>3.9040600573940507</v>
      </c>
      <c r="DW80" s="72">
        <f t="shared" si="404"/>
        <v>56780.537420399822</v>
      </c>
      <c r="EA80" s="3">
        <f t="shared" si="405"/>
        <v>0</v>
      </c>
      <c r="EB80" s="6">
        <f t="shared" si="406"/>
        <v>0</v>
      </c>
      <c r="EC80" s="6">
        <f t="shared" si="407"/>
        <v>0</v>
      </c>
      <c r="ED80" s="6">
        <f t="shared" si="408"/>
        <v>15.341774197375642</v>
      </c>
      <c r="EE80" s="193">
        <f t="shared" si="409"/>
        <v>5.6740334309306508</v>
      </c>
      <c r="EF80" s="193">
        <f t="shared" si="410"/>
        <v>4.1745731882913786</v>
      </c>
      <c r="EG80" s="193">
        <f t="shared" si="500"/>
        <v>3.8150380693314694</v>
      </c>
      <c r="EH80" s="193">
        <f t="shared" si="411"/>
        <v>4.1735439576371913</v>
      </c>
      <c r="EI80" s="72">
        <f t="shared" si="412"/>
        <v>58230.736790705836</v>
      </c>
      <c r="EM80" s="3">
        <f t="shared" si="413"/>
        <v>0</v>
      </c>
      <c r="EN80" s="6">
        <f t="shared" si="414"/>
        <v>0</v>
      </c>
      <c r="EO80" s="6">
        <f t="shared" si="415"/>
        <v>0</v>
      </c>
      <c r="EP80" s="6">
        <f t="shared" si="416"/>
        <v>5.1140509491265806</v>
      </c>
      <c r="EQ80" s="193">
        <f t="shared" si="417"/>
        <v>5.6740334309306508</v>
      </c>
      <c r="ER80" s="193">
        <f t="shared" si="418"/>
        <v>4.1745731882913786</v>
      </c>
      <c r="ES80" s="193">
        <f t="shared" si="501"/>
        <v>3.8150380693314694</v>
      </c>
      <c r="ET80" s="193">
        <f t="shared" si="419"/>
        <v>4.0021833029898035</v>
      </c>
      <c r="EU80" s="72">
        <f t="shared" si="420"/>
        <v>57003.345817029585</v>
      </c>
      <c r="EY80" s="3">
        <f t="shared" si="421"/>
        <v>6.3723458997792335</v>
      </c>
      <c r="EZ80" s="6">
        <f t="shared" si="422"/>
        <v>5.106019644501119</v>
      </c>
      <c r="FA80" s="6">
        <f t="shared" si="423"/>
        <v>4.7857456680112458</v>
      </c>
      <c r="FB80" s="6">
        <f t="shared" si="424"/>
        <v>15.341774197375642</v>
      </c>
      <c r="FC80" s="193">
        <f t="shared" si="425"/>
        <v>5.6956799945446708</v>
      </c>
      <c r="FD80" s="193">
        <f t="shared" si="426"/>
        <v>4.2501810412008281</v>
      </c>
      <c r="FE80" s="193">
        <f t="shared" si="502"/>
        <v>3.9153022138747122</v>
      </c>
      <c r="FF80" s="193">
        <f t="shared" si="427"/>
        <v>4.1735439576371913</v>
      </c>
      <c r="FG80" s="72">
        <f t="shared" si="428"/>
        <v>58947.738451424295</v>
      </c>
      <c r="FK80" s="3">
        <f t="shared" si="429"/>
        <v>6.5024138526325235</v>
      </c>
      <c r="FL80" s="6">
        <f t="shared" si="430"/>
        <v>5.1060751766926682</v>
      </c>
      <c r="FM80" s="6">
        <f t="shared" si="431"/>
        <v>4.5579410420919517</v>
      </c>
      <c r="FN80" s="6">
        <f t="shared" si="432"/>
        <v>5.1140509491265806</v>
      </c>
      <c r="FO80" s="193">
        <f t="shared" si="433"/>
        <v>5.6961169860729681</v>
      </c>
      <c r="FP80" s="193">
        <f t="shared" si="434"/>
        <v>4.2501818331812906</v>
      </c>
      <c r="FQ80" s="193">
        <f t="shared" si="503"/>
        <v>3.9107506947981525</v>
      </c>
      <c r="FR80" s="193">
        <f t="shared" si="435"/>
        <v>4.0021833029898035</v>
      </c>
      <c r="FS80" s="205">
        <f t="shared" si="436"/>
        <v>57682.772085335062</v>
      </c>
      <c r="FW80" s="3">
        <f t="shared" si="437"/>
        <v>7.4777528415776713</v>
      </c>
      <c r="FX80" s="6">
        <f t="shared" si="438"/>
        <v>5.7698021982862642</v>
      </c>
      <c r="FY80" s="6">
        <f t="shared" si="439"/>
        <v>5.6517377412704235</v>
      </c>
      <c r="FZ80" s="6">
        <f t="shared" si="440"/>
        <v>6.0344311843010852</v>
      </c>
      <c r="GA80" s="193">
        <f t="shared" si="441"/>
        <v>5.6993877784200722</v>
      </c>
      <c r="GB80" s="193">
        <f t="shared" si="442"/>
        <v>4.2596031490100312</v>
      </c>
      <c r="GC80" s="193">
        <f t="shared" si="504"/>
        <v>3.932418037999617</v>
      </c>
      <c r="GD80" s="193">
        <f t="shared" si="443"/>
        <v>4.0188639909924442</v>
      </c>
      <c r="GE80" s="72">
        <f t="shared" si="444"/>
        <v>57937.040638180617</v>
      </c>
      <c r="GI80" s="3">
        <f t="shared" si="445"/>
        <v>7.1526331528134257</v>
      </c>
      <c r="GJ80" s="6">
        <f t="shared" si="446"/>
        <v>5.6166216089512311</v>
      </c>
      <c r="GK80" s="6">
        <f t="shared" si="447"/>
        <v>5.0136383188689244</v>
      </c>
      <c r="GL80" s="6">
        <f t="shared" si="448"/>
        <v>5.6253172057044019</v>
      </c>
      <c r="GM80" s="193">
        <f t="shared" si="449"/>
        <v>5.6982986801170368</v>
      </c>
      <c r="GN80" s="193">
        <f t="shared" si="450"/>
        <v>4.2574366826463743</v>
      </c>
      <c r="GO80" s="193">
        <f t="shared" si="505"/>
        <v>3.9198348572547341</v>
      </c>
      <c r="GP80" s="193">
        <f t="shared" si="451"/>
        <v>4.0114836658452475</v>
      </c>
      <c r="GQ80" s="72">
        <f t="shared" si="452"/>
        <v>57814.735375709664</v>
      </c>
      <c r="GU80" s="3">
        <f t="shared" si="453"/>
        <v>8.4531119078704116</v>
      </c>
      <c r="GV80" s="6">
        <f t="shared" si="454"/>
        <v>6.1272235734013423</v>
      </c>
      <c r="GW80" s="6">
        <f t="shared" si="455"/>
        <v>5.9252089222996371</v>
      </c>
      <c r="GX80" s="6">
        <f t="shared" si="456"/>
        <v>6.3924059155731836</v>
      </c>
      <c r="GY80" s="193">
        <f t="shared" si="457"/>
        <v>5.7026479745527485</v>
      </c>
      <c r="GZ80" s="193">
        <f t="shared" si="458"/>
        <v>4.2646400587500768</v>
      </c>
      <c r="HA80" s="193">
        <f t="shared" si="506"/>
        <v>3.9377627340091421</v>
      </c>
      <c r="HB80" s="193">
        <f t="shared" si="459"/>
        <v>4.0252773938342852</v>
      </c>
      <c r="HC80" s="205">
        <f t="shared" si="460"/>
        <v>58024.924000666164</v>
      </c>
      <c r="HG80" s="3">
        <f t="shared" si="278"/>
        <v>7.4777528415776713</v>
      </c>
      <c r="HH80" s="6">
        <f t="shared" si="279"/>
        <v>0</v>
      </c>
      <c r="HI80" s="6">
        <f t="shared" si="280"/>
        <v>0</v>
      </c>
      <c r="HJ80" s="6">
        <f t="shared" si="281"/>
        <v>0</v>
      </c>
      <c r="HK80" s="193">
        <f t="shared" si="461"/>
        <v>5.6993877784200722</v>
      </c>
      <c r="HL80" s="193">
        <f t="shared" si="461"/>
        <v>4.1745731882913786</v>
      </c>
      <c r="HM80" s="193">
        <f t="shared" si="461"/>
        <v>3.8150380693314694</v>
      </c>
      <c r="HN80" s="193">
        <f t="shared" si="461"/>
        <v>3.9040600573940507</v>
      </c>
      <c r="HO80" s="212">
        <f t="shared" si="462"/>
        <v>56326.854406861123</v>
      </c>
      <c r="HS80" s="3">
        <f t="shared" si="282"/>
        <v>7.1526331528134257</v>
      </c>
      <c r="HT80" s="6">
        <f t="shared" si="283"/>
        <v>0</v>
      </c>
      <c r="HU80" s="6">
        <f t="shared" si="284"/>
        <v>0</v>
      </c>
      <c r="HV80" s="6">
        <f t="shared" si="285"/>
        <v>0</v>
      </c>
      <c r="HW80" s="193">
        <f t="shared" si="463"/>
        <v>5.6982986801170368</v>
      </c>
      <c r="HX80" s="193">
        <f t="shared" si="463"/>
        <v>4.1745731882913786</v>
      </c>
      <c r="HY80" s="193">
        <f t="shared" si="463"/>
        <v>3.8150380693314694</v>
      </c>
      <c r="HZ80" s="193">
        <f t="shared" si="463"/>
        <v>3.9040600573940507</v>
      </c>
      <c r="IA80" s="212">
        <f t="shared" si="464"/>
        <v>56326.225280784616</v>
      </c>
      <c r="IE80" s="3">
        <f t="shared" si="286"/>
        <v>8.4531119078704116</v>
      </c>
      <c r="IF80" s="6">
        <f t="shared" si="287"/>
        <v>0</v>
      </c>
      <c r="IG80" s="6">
        <f t="shared" si="288"/>
        <v>0</v>
      </c>
      <c r="IH80" s="6">
        <f t="shared" si="289"/>
        <v>0</v>
      </c>
      <c r="II80" s="193">
        <f t="shared" si="465"/>
        <v>5.7026479745527485</v>
      </c>
      <c r="IJ80" s="193">
        <f t="shared" si="465"/>
        <v>4.1745731882913786</v>
      </c>
      <c r="IK80" s="193">
        <f t="shared" si="465"/>
        <v>3.8150380693314694</v>
      </c>
      <c r="IL80" s="193">
        <f t="shared" si="465"/>
        <v>3.9040600573940507</v>
      </c>
      <c r="IM80" s="205">
        <f t="shared" si="466"/>
        <v>56328.737726429303</v>
      </c>
      <c r="IQ80" s="3">
        <f t="shared" si="290"/>
        <v>0</v>
      </c>
      <c r="IR80" s="6">
        <f t="shared" si="291"/>
        <v>5.7698021982862642</v>
      </c>
      <c r="IS80" s="6">
        <f t="shared" si="292"/>
        <v>0</v>
      </c>
      <c r="IT80" s="6">
        <f t="shared" si="293"/>
        <v>0</v>
      </c>
      <c r="IU80" s="193">
        <f t="shared" si="467"/>
        <v>5.6740334309306508</v>
      </c>
      <c r="IV80" s="193">
        <f t="shared" si="467"/>
        <v>4.2596031490100312</v>
      </c>
      <c r="IW80" s="193">
        <f t="shared" si="467"/>
        <v>3.8150380693314694</v>
      </c>
      <c r="IX80" s="193">
        <f t="shared" si="467"/>
        <v>3.9040600573940507</v>
      </c>
      <c r="IY80" s="212">
        <f t="shared" si="468"/>
        <v>56524.119294249111</v>
      </c>
      <c r="JC80" s="3">
        <f t="shared" si="294"/>
        <v>0</v>
      </c>
      <c r="JD80" s="6">
        <f t="shared" si="295"/>
        <v>5.6166216089512311</v>
      </c>
      <c r="JE80" s="6">
        <f t="shared" si="296"/>
        <v>0</v>
      </c>
      <c r="JF80" s="6">
        <f t="shared" si="297"/>
        <v>0</v>
      </c>
      <c r="JG80" s="193">
        <f t="shared" si="469"/>
        <v>5.6740334309306508</v>
      </c>
      <c r="JH80" s="193">
        <f t="shared" si="469"/>
        <v>4.2574366826463743</v>
      </c>
      <c r="JI80" s="193">
        <f t="shared" si="469"/>
        <v>3.8150380693314694</v>
      </c>
      <c r="JJ80" s="193">
        <f t="shared" si="469"/>
        <v>3.9040600573940507</v>
      </c>
      <c r="JK80" s="212">
        <f t="shared" si="470"/>
        <v>56518.710202288319</v>
      </c>
      <c r="JO80" s="3">
        <f t="shared" si="298"/>
        <v>0</v>
      </c>
      <c r="JP80" s="6">
        <f t="shared" si="299"/>
        <v>6.1272235734013423</v>
      </c>
      <c r="JQ80" s="6">
        <f t="shared" si="300"/>
        <v>0</v>
      </c>
      <c r="JR80" s="6">
        <f t="shared" si="301"/>
        <v>0</v>
      </c>
      <c r="JS80" s="193">
        <f t="shared" si="471"/>
        <v>5.6740334309306508</v>
      </c>
      <c r="JT80" s="193">
        <f t="shared" si="471"/>
        <v>4.2646400587500768</v>
      </c>
      <c r="JU80" s="193">
        <f t="shared" si="471"/>
        <v>3.8150380693314694</v>
      </c>
      <c r="JV80" s="193">
        <f t="shared" si="471"/>
        <v>3.9040600573940507</v>
      </c>
      <c r="JW80" s="205">
        <f t="shared" si="472"/>
        <v>56536.697123048791</v>
      </c>
      <c r="KA80" s="3">
        <f t="shared" si="302"/>
        <v>0</v>
      </c>
      <c r="KB80" s="6">
        <f t="shared" si="303"/>
        <v>0</v>
      </c>
      <c r="KC80" s="6">
        <f t="shared" si="304"/>
        <v>5.6517377412704235</v>
      </c>
      <c r="KD80" s="6">
        <f t="shared" si="305"/>
        <v>0</v>
      </c>
      <c r="KE80" s="193">
        <f t="shared" si="473"/>
        <v>5.6740334309306508</v>
      </c>
      <c r="KF80" s="193">
        <f t="shared" si="473"/>
        <v>4.1745731882913786</v>
      </c>
      <c r="KG80" s="193">
        <f t="shared" si="473"/>
        <v>3.932418037999617</v>
      </c>
      <c r="KH80" s="193">
        <f t="shared" si="473"/>
        <v>3.9040600573940507</v>
      </c>
      <c r="KI80" s="212">
        <f t="shared" si="474"/>
        <v>56887.096473452693</v>
      </c>
      <c r="KM80" s="3">
        <f t="shared" si="306"/>
        <v>0</v>
      </c>
      <c r="KN80" s="6">
        <f t="shared" si="307"/>
        <v>0</v>
      </c>
      <c r="KO80" s="6">
        <f t="shared" si="308"/>
        <v>5.0136383188689244</v>
      </c>
      <c r="KP80" s="6">
        <f t="shared" si="309"/>
        <v>0</v>
      </c>
      <c r="KQ80" s="193">
        <f t="shared" si="475"/>
        <v>5.6740334309306508</v>
      </c>
      <c r="KR80" s="193">
        <f t="shared" si="475"/>
        <v>4.1745731882913786</v>
      </c>
      <c r="KS80" s="193">
        <f t="shared" si="475"/>
        <v>3.9198348572547341</v>
      </c>
      <c r="KT80" s="193">
        <f t="shared" si="475"/>
        <v>3.9040600573940507</v>
      </c>
      <c r="KU80" s="212">
        <f t="shared" si="476"/>
        <v>56825.188615660445</v>
      </c>
      <c r="KY80" s="3">
        <f t="shared" si="310"/>
        <v>0</v>
      </c>
      <c r="KZ80" s="6">
        <f t="shared" si="311"/>
        <v>0</v>
      </c>
      <c r="LA80" s="6">
        <f t="shared" si="312"/>
        <v>5.9252089222996371</v>
      </c>
      <c r="LB80" s="6">
        <f t="shared" si="313"/>
        <v>0</v>
      </c>
      <c r="LC80" s="193">
        <f t="shared" si="477"/>
        <v>5.6740334309306508</v>
      </c>
      <c r="LD80" s="193">
        <f t="shared" si="477"/>
        <v>4.1745731882913786</v>
      </c>
      <c r="LE80" s="193">
        <f t="shared" si="477"/>
        <v>3.9377627340091421</v>
      </c>
      <c r="LF80" s="193">
        <f t="shared" si="477"/>
        <v>3.9040600573940507</v>
      </c>
      <c r="LG80" s="205">
        <f t="shared" si="478"/>
        <v>56913.412190118921</v>
      </c>
      <c r="LK80" s="3">
        <f t="shared" si="314"/>
        <v>0</v>
      </c>
      <c r="LL80" s="6">
        <f t="shared" si="315"/>
        <v>0</v>
      </c>
      <c r="LM80" s="6">
        <f t="shared" si="316"/>
        <v>0</v>
      </c>
      <c r="LN80" s="6">
        <f t="shared" si="317"/>
        <v>6.0344311843010852</v>
      </c>
      <c r="LO80" s="193">
        <f t="shared" si="479"/>
        <v>5.6740334309306508</v>
      </c>
      <c r="LP80" s="193">
        <f t="shared" si="479"/>
        <v>4.1745731882913786</v>
      </c>
      <c r="LQ80" s="193">
        <f t="shared" si="479"/>
        <v>3.8150380693314694</v>
      </c>
      <c r="LR80" s="193">
        <f t="shared" si="479"/>
        <v>4.0188639909924442</v>
      </c>
      <c r="LS80" s="212">
        <f t="shared" si="480"/>
        <v>57121.677753616059</v>
      </c>
      <c r="LW80" s="3">
        <f t="shared" si="318"/>
        <v>0</v>
      </c>
      <c r="LX80" s="6">
        <f t="shared" si="319"/>
        <v>0</v>
      </c>
      <c r="LY80" s="6">
        <f t="shared" si="320"/>
        <v>0</v>
      </c>
      <c r="LZ80" s="6">
        <f t="shared" si="321"/>
        <v>5.6253172057044019</v>
      </c>
      <c r="MA80" s="193">
        <f t="shared" si="481"/>
        <v>5.6740334309306508</v>
      </c>
      <c r="MB80" s="193">
        <f t="shared" si="481"/>
        <v>4.1745731882913786</v>
      </c>
      <c r="MC80" s="193">
        <f t="shared" si="481"/>
        <v>3.8150380693314694</v>
      </c>
      <c r="MD80" s="193">
        <f t="shared" si="481"/>
        <v>4.0114836658452475</v>
      </c>
      <c r="ME80" s="212">
        <f t="shared" si="482"/>
        <v>57069.291841049533</v>
      </c>
      <c r="MI80" s="3">
        <f t="shared" si="322"/>
        <v>0</v>
      </c>
      <c r="MJ80" s="6">
        <f t="shared" si="323"/>
        <v>0</v>
      </c>
      <c r="MK80" s="6">
        <f t="shared" si="324"/>
        <v>0</v>
      </c>
      <c r="ML80" s="6">
        <f t="shared" si="325"/>
        <v>6.3924059155731836</v>
      </c>
      <c r="MM80" s="193">
        <f t="shared" si="483"/>
        <v>5.6740334309306508</v>
      </c>
      <c r="MN80" s="193">
        <f t="shared" si="483"/>
        <v>4.1745731882913786</v>
      </c>
      <c r="MO80" s="193">
        <f t="shared" si="483"/>
        <v>3.8150380693314694</v>
      </c>
      <c r="MP80" s="193">
        <f t="shared" si="483"/>
        <v>4.0252773938342852</v>
      </c>
      <c r="MQ80" s="205">
        <f t="shared" si="484"/>
        <v>57167.239451840389</v>
      </c>
      <c r="MT80" s="3">
        <f t="shared" si="326"/>
        <v>6.1772740865206854</v>
      </c>
      <c r="MU80" s="6">
        <f t="shared" si="327"/>
        <v>5.106019644501119</v>
      </c>
      <c r="MV80" s="6">
        <f t="shared" si="328"/>
        <v>5.2415309697266022</v>
      </c>
      <c r="MW80" s="6">
        <f t="shared" si="329"/>
        <v>6.1367096789502567</v>
      </c>
      <c r="MX80" s="193">
        <f t="shared" si="485"/>
        <v>5.6950242502602908</v>
      </c>
      <c r="MY80" s="193">
        <f t="shared" si="485"/>
        <v>4.2501810412008281</v>
      </c>
      <c r="MZ80" s="193">
        <f t="shared" si="485"/>
        <v>3.9243470484463643</v>
      </c>
      <c r="NA80" s="193">
        <f t="shared" si="485"/>
        <v>4.0207005927624762</v>
      </c>
      <c r="NB80" s="212">
        <f t="shared" si="486"/>
        <v>57883.124508018431</v>
      </c>
      <c r="NF80" s="3">
        <f t="shared" si="330"/>
        <v>6.1772740865206845</v>
      </c>
      <c r="NG80" s="6">
        <f t="shared" si="331"/>
        <v>0</v>
      </c>
      <c r="NH80" s="6">
        <f t="shared" si="332"/>
        <v>0</v>
      </c>
      <c r="NI80" s="6">
        <f t="shared" si="333"/>
        <v>0</v>
      </c>
      <c r="NJ80" s="193">
        <f t="shared" si="487"/>
        <v>5.6950242502602908</v>
      </c>
      <c r="NK80" s="193">
        <f t="shared" si="487"/>
        <v>4.1745731882913786</v>
      </c>
      <c r="NL80" s="193">
        <f t="shared" si="487"/>
        <v>3.8150380693314694</v>
      </c>
      <c r="NM80" s="193">
        <f t="shared" si="487"/>
        <v>3.9040600573940507</v>
      </c>
      <c r="NN80" s="212">
        <f t="shared" si="488"/>
        <v>56324.333823318979</v>
      </c>
      <c r="NR80" s="3">
        <f t="shared" si="334"/>
        <v>0</v>
      </c>
      <c r="NS80" s="6">
        <f t="shared" si="335"/>
        <v>5.106019644501119</v>
      </c>
      <c r="NT80" s="6">
        <f t="shared" si="336"/>
        <v>0</v>
      </c>
      <c r="NU80" s="6">
        <f t="shared" si="337"/>
        <v>0</v>
      </c>
      <c r="NV80" s="193">
        <f t="shared" si="489"/>
        <v>5.6740334309306508</v>
      </c>
      <c r="NW80" s="193">
        <f t="shared" si="489"/>
        <v>4.2501810412008281</v>
      </c>
      <c r="NX80" s="193">
        <f t="shared" si="489"/>
        <v>3.8150380693314694</v>
      </c>
      <c r="NY80" s="193">
        <f t="shared" si="489"/>
        <v>3.9040600573940507</v>
      </c>
      <c r="NZ80" s="212">
        <f t="shared" si="490"/>
        <v>56500.598559204358</v>
      </c>
      <c r="OD80" s="3">
        <f t="shared" si="338"/>
        <v>0</v>
      </c>
      <c r="OE80" s="6">
        <f t="shared" si="339"/>
        <v>0</v>
      </c>
      <c r="OF80" s="6">
        <f t="shared" si="340"/>
        <v>5.2415309697266022</v>
      </c>
      <c r="OG80" s="6">
        <f t="shared" si="341"/>
        <v>0</v>
      </c>
      <c r="OH80" s="193">
        <f t="shared" si="491"/>
        <v>5.6740334309306508</v>
      </c>
      <c r="OI80" s="193">
        <f t="shared" si="491"/>
        <v>4.1745731882913786</v>
      </c>
      <c r="OJ80" s="193">
        <f t="shared" si="491"/>
        <v>3.9243470484463643</v>
      </c>
      <c r="OK80" s="193">
        <f t="shared" si="491"/>
        <v>3.9040600573940507</v>
      </c>
      <c r="OL80" s="212">
        <f t="shared" si="492"/>
        <v>56847.380345685728</v>
      </c>
      <c r="OP80" s="3">
        <f t="shared" si="342"/>
        <v>0</v>
      </c>
      <c r="OQ80" s="6">
        <f t="shared" si="343"/>
        <v>0</v>
      </c>
      <c r="OR80" s="6">
        <f t="shared" si="344"/>
        <v>0</v>
      </c>
      <c r="OS80" s="6">
        <f t="shared" si="345"/>
        <v>6.1367096789502567</v>
      </c>
      <c r="OT80" s="193">
        <f t="shared" si="493"/>
        <v>5.6740334309306508</v>
      </c>
      <c r="OU80" s="193">
        <f t="shared" si="493"/>
        <v>4.1745731882913786</v>
      </c>
      <c r="OV80" s="193">
        <f t="shared" si="493"/>
        <v>3.8150380693314694</v>
      </c>
      <c r="OW80" s="193">
        <f t="shared" si="493"/>
        <v>4.0207005927624762</v>
      </c>
      <c r="OX80" s="232">
        <f t="shared" si="494"/>
        <v>57134.721514181285</v>
      </c>
    </row>
    <row r="81" spans="2:414" x14ac:dyDescent="0.2">
      <c r="B81" s="81">
        <v>45458</v>
      </c>
      <c r="C81">
        <v>129</v>
      </c>
      <c r="D81">
        <v>11.207970515751182</v>
      </c>
      <c r="E81">
        <v>0</v>
      </c>
      <c r="F81">
        <v>0</v>
      </c>
      <c r="G81">
        <v>0</v>
      </c>
      <c r="H81">
        <v>0</v>
      </c>
      <c r="I81">
        <v>0</v>
      </c>
      <c r="J81">
        <v>1</v>
      </c>
      <c r="K81">
        <v>0</v>
      </c>
      <c r="L81">
        <v>0</v>
      </c>
      <c r="M81">
        <v>0</v>
      </c>
      <c r="N81">
        <v>0</v>
      </c>
      <c r="O81">
        <v>1</v>
      </c>
      <c r="P81">
        <v>0</v>
      </c>
      <c r="Q81">
        <v>0</v>
      </c>
      <c r="R81">
        <v>0</v>
      </c>
      <c r="S81">
        <v>0</v>
      </c>
      <c r="T81">
        <v>16641</v>
      </c>
      <c r="U81">
        <v>6.502155717653455</v>
      </c>
      <c r="V81">
        <v>5.1060191815542018</v>
      </c>
      <c r="W81">
        <v>4.5578530171535672</v>
      </c>
      <c r="X81">
        <v>5.181748074311896</v>
      </c>
      <c r="Y81" s="3">
        <v>375.37030616026414</v>
      </c>
      <c r="Z81" s="3">
        <v>100.00007639188952</v>
      </c>
      <c r="AA81" s="3">
        <v>50</v>
      </c>
      <c r="AB81" s="3">
        <v>128.39025177500014</v>
      </c>
      <c r="AC81">
        <v>0</v>
      </c>
      <c r="AD81">
        <v>0</v>
      </c>
      <c r="AE81" s="6"/>
      <c r="AF81" s="1" t="s">
        <v>5</v>
      </c>
      <c r="AG81">
        <v>129</v>
      </c>
      <c r="AH81" s="189">
        <v>45458</v>
      </c>
      <c r="AI81">
        <f t="shared" si="346"/>
        <v>6</v>
      </c>
      <c r="AJ81">
        <v>129</v>
      </c>
      <c r="AK81">
        <v>0</v>
      </c>
      <c r="AL81">
        <v>0</v>
      </c>
      <c r="AM81">
        <v>1</v>
      </c>
      <c r="AN81">
        <v>0</v>
      </c>
      <c r="AO81">
        <v>0</v>
      </c>
      <c r="AP81">
        <v>0</v>
      </c>
      <c r="AQ81">
        <v>0</v>
      </c>
      <c r="AS81" s="37"/>
      <c r="AT81" s="37"/>
      <c r="AU81" s="6">
        <f t="shared" si="347"/>
        <v>0</v>
      </c>
      <c r="AV81" s="6">
        <f t="shared" si="348"/>
        <v>0</v>
      </c>
      <c r="AW81" s="6">
        <f t="shared" si="349"/>
        <v>0</v>
      </c>
      <c r="AX81" s="6">
        <f t="shared" si="350"/>
        <v>0</v>
      </c>
      <c r="AY81" s="193">
        <f t="shared" si="351"/>
        <v>5.6740334309306508</v>
      </c>
      <c r="AZ81" s="193">
        <f t="shared" si="352"/>
        <v>4.1745731882913786</v>
      </c>
      <c r="BA81" s="193">
        <f t="shared" si="353"/>
        <v>3.8150380693314694</v>
      </c>
      <c r="BB81" s="193">
        <f t="shared" si="354"/>
        <v>3.9040600573940507</v>
      </c>
      <c r="BC81" s="72">
        <f t="shared" si="355"/>
        <v>56312.210093717425</v>
      </c>
      <c r="BG81" s="3">
        <f t="shared" si="356"/>
        <v>6.3721126033003861</v>
      </c>
      <c r="BH81" s="6">
        <f t="shared" si="357"/>
        <v>0</v>
      </c>
      <c r="BI81" s="6">
        <f t="shared" si="358"/>
        <v>0</v>
      </c>
      <c r="BJ81" s="6">
        <f t="shared" si="359"/>
        <v>0</v>
      </c>
      <c r="BK81" s="193">
        <f t="shared" si="360"/>
        <v>5.6956792105629042</v>
      </c>
      <c r="BL81" s="193">
        <f t="shared" si="361"/>
        <v>4.1745731882913786</v>
      </c>
      <c r="BM81" s="193">
        <f t="shared" si="362"/>
        <v>3.8150380693314694</v>
      </c>
      <c r="BN81" s="193">
        <f t="shared" si="363"/>
        <v>3.9040600573940507</v>
      </c>
      <c r="BO81" s="72">
        <f t="shared" si="364"/>
        <v>56324.71215266738</v>
      </c>
      <c r="BS81" s="3">
        <f t="shared" si="365"/>
        <v>6.3721326799129292</v>
      </c>
      <c r="BT81" s="6">
        <f t="shared" si="366"/>
        <v>0</v>
      </c>
      <c r="BU81" s="6">
        <f t="shared" si="367"/>
        <v>0</v>
      </c>
      <c r="BV81" s="6">
        <f t="shared" si="368"/>
        <v>0</v>
      </c>
      <c r="BW81" s="193">
        <f t="shared" si="369"/>
        <v>5.6956792780294343</v>
      </c>
      <c r="BX81" s="193">
        <f t="shared" si="370"/>
        <v>4.1745731882913786</v>
      </c>
      <c r="BY81" s="193">
        <f t="shared" si="495"/>
        <v>3.8150380693314694</v>
      </c>
      <c r="BZ81" s="193">
        <f t="shared" si="371"/>
        <v>3.9040600573940507</v>
      </c>
      <c r="CA81" s="72">
        <f t="shared" si="372"/>
        <v>56324.71215266738</v>
      </c>
      <c r="CE81" s="3">
        <f t="shared" si="373"/>
        <v>0</v>
      </c>
      <c r="CF81" s="6">
        <f t="shared" si="374"/>
        <v>5.1060191815542018</v>
      </c>
      <c r="CG81" s="6">
        <f t="shared" si="375"/>
        <v>0</v>
      </c>
      <c r="CH81" s="6">
        <f t="shared" si="376"/>
        <v>0</v>
      </c>
      <c r="CI81" s="193">
        <f t="shared" si="377"/>
        <v>5.6740334309306508</v>
      </c>
      <c r="CJ81" s="193">
        <f t="shared" si="378"/>
        <v>4.250181034598441</v>
      </c>
      <c r="CK81" s="193">
        <f t="shared" si="496"/>
        <v>3.8150380693314694</v>
      </c>
      <c r="CL81" s="193">
        <f t="shared" si="379"/>
        <v>3.9040600573940507</v>
      </c>
      <c r="CM81" s="72">
        <f t="shared" si="380"/>
        <v>56500.598542725995</v>
      </c>
      <c r="CQ81" s="3">
        <f t="shared" si="381"/>
        <v>0</v>
      </c>
      <c r="CR81" s="6">
        <f t="shared" si="382"/>
        <v>5.1060747137407168</v>
      </c>
      <c r="CS81" s="6">
        <f t="shared" si="383"/>
        <v>0</v>
      </c>
      <c r="CT81" s="6">
        <f t="shared" si="384"/>
        <v>0</v>
      </c>
      <c r="CU81" s="193">
        <f t="shared" si="385"/>
        <v>5.6740334309306508</v>
      </c>
      <c r="CV81" s="193">
        <f t="shared" si="386"/>
        <v>4.250181826578836</v>
      </c>
      <c r="CW81" s="193">
        <f t="shared" si="497"/>
        <v>3.8150380693314694</v>
      </c>
      <c r="CX81" s="193">
        <f t="shared" si="387"/>
        <v>3.9040600573940507</v>
      </c>
      <c r="CY81" s="72">
        <f t="shared" si="388"/>
        <v>56500.600519362823</v>
      </c>
      <c r="DC81" s="3">
        <f t="shared" si="389"/>
        <v>0</v>
      </c>
      <c r="DD81" s="6">
        <f t="shared" si="390"/>
        <v>0</v>
      </c>
      <c r="DE81" s="6">
        <f t="shared" si="391"/>
        <v>4.7857456680112458</v>
      </c>
      <c r="DF81" s="6">
        <f t="shared" si="392"/>
        <v>0</v>
      </c>
      <c r="DG81" s="193">
        <f t="shared" si="393"/>
        <v>5.6740334309306508</v>
      </c>
      <c r="DH81" s="193">
        <f t="shared" si="394"/>
        <v>4.1745731882913786</v>
      </c>
      <c r="DI81" s="193">
        <f t="shared" si="498"/>
        <v>3.9153022138747122</v>
      </c>
      <c r="DJ81" s="193">
        <f t="shared" si="395"/>
        <v>3.9040600573940507</v>
      </c>
      <c r="DK81" s="72">
        <f t="shared" si="396"/>
        <v>56802.905020320242</v>
      </c>
      <c r="DO81" s="3">
        <f t="shared" si="397"/>
        <v>0</v>
      </c>
      <c r="DP81" s="6">
        <f t="shared" si="398"/>
        <v>0</v>
      </c>
      <c r="DQ81" s="6">
        <f t="shared" si="399"/>
        <v>4.5579410420919517</v>
      </c>
      <c r="DR81" s="6">
        <f t="shared" si="400"/>
        <v>0</v>
      </c>
      <c r="DS81" s="193">
        <f t="shared" si="401"/>
        <v>5.6740334309306508</v>
      </c>
      <c r="DT81" s="193">
        <f t="shared" si="402"/>
        <v>4.1745731882913786</v>
      </c>
      <c r="DU81" s="193">
        <f t="shared" si="499"/>
        <v>3.9107506947981525</v>
      </c>
      <c r="DV81" s="193">
        <f t="shared" si="403"/>
        <v>3.9040600573940507</v>
      </c>
      <c r="DW81" s="72">
        <f t="shared" si="404"/>
        <v>56780.537420399822</v>
      </c>
      <c r="EA81" s="3">
        <f t="shared" si="405"/>
        <v>0</v>
      </c>
      <c r="EB81" s="6">
        <f t="shared" si="406"/>
        <v>0</v>
      </c>
      <c r="EC81" s="6">
        <f t="shared" si="407"/>
        <v>0</v>
      </c>
      <c r="ED81" s="6">
        <f t="shared" si="408"/>
        <v>15.545244222935688</v>
      </c>
      <c r="EE81" s="193">
        <f t="shared" si="409"/>
        <v>5.6740334309306508</v>
      </c>
      <c r="EF81" s="193">
        <f t="shared" si="410"/>
        <v>4.1745731882913786</v>
      </c>
      <c r="EG81" s="193">
        <f t="shared" si="500"/>
        <v>3.8150380693314694</v>
      </c>
      <c r="EH81" s="193">
        <f t="shared" si="411"/>
        <v>4.1766720092048502</v>
      </c>
      <c r="EI81" s="72">
        <f t="shared" si="412"/>
        <v>58253.385732683797</v>
      </c>
      <c r="EM81" s="3">
        <f t="shared" si="413"/>
        <v>0</v>
      </c>
      <c r="EN81" s="6">
        <f t="shared" si="414"/>
        <v>0</v>
      </c>
      <c r="EO81" s="6">
        <f t="shared" si="415"/>
        <v>0</v>
      </c>
      <c r="EP81" s="6">
        <f t="shared" si="416"/>
        <v>5.1818759649263937</v>
      </c>
      <c r="EQ81" s="193">
        <f t="shared" si="417"/>
        <v>5.6740334309306508</v>
      </c>
      <c r="ER81" s="193">
        <f t="shared" si="418"/>
        <v>4.1745731882913786</v>
      </c>
      <c r="ES81" s="193">
        <f t="shared" si="501"/>
        <v>3.8150380693314694</v>
      </c>
      <c r="ET81" s="193">
        <f t="shared" si="419"/>
        <v>4.0034220846118904</v>
      </c>
      <c r="EU81" s="72">
        <f t="shared" si="420"/>
        <v>57012.125237052802</v>
      </c>
      <c r="EY81" s="3">
        <f t="shared" si="421"/>
        <v>6.3721126033003861</v>
      </c>
      <c r="EZ81" s="6">
        <f t="shared" si="422"/>
        <v>5.1060191815542018</v>
      </c>
      <c r="FA81" s="6">
        <f t="shared" si="423"/>
        <v>4.7857456680112458</v>
      </c>
      <c r="FB81" s="6">
        <f t="shared" si="424"/>
        <v>15.545244222935688</v>
      </c>
      <c r="FC81" s="193">
        <f t="shared" si="425"/>
        <v>5.6956792105629042</v>
      </c>
      <c r="FD81" s="193">
        <f t="shared" si="426"/>
        <v>4.250181034598441</v>
      </c>
      <c r="FE81" s="193">
        <f t="shared" si="502"/>
        <v>3.9153022138747122</v>
      </c>
      <c r="FF81" s="193">
        <f t="shared" si="427"/>
        <v>4.1766720092048502</v>
      </c>
      <c r="FG81" s="72">
        <f t="shared" si="428"/>
        <v>58970.665781060459</v>
      </c>
      <c r="FK81" s="3">
        <f t="shared" si="429"/>
        <v>6.502175794265999</v>
      </c>
      <c r="FL81" s="6">
        <f t="shared" si="430"/>
        <v>5.1060747137407168</v>
      </c>
      <c r="FM81" s="6">
        <f t="shared" si="431"/>
        <v>4.5579410420919517</v>
      </c>
      <c r="FN81" s="6">
        <f t="shared" si="432"/>
        <v>5.1818759649263937</v>
      </c>
      <c r="FO81" s="193">
        <f t="shared" si="433"/>
        <v>5.6961161864386076</v>
      </c>
      <c r="FP81" s="193">
        <f t="shared" si="434"/>
        <v>4.250181826578836</v>
      </c>
      <c r="FQ81" s="193">
        <f t="shared" si="503"/>
        <v>3.9107506947981525</v>
      </c>
      <c r="FR81" s="193">
        <f t="shared" si="435"/>
        <v>4.0034220846118904</v>
      </c>
      <c r="FS81" s="205">
        <f t="shared" si="436"/>
        <v>57691.655657851792</v>
      </c>
      <c r="FW81" s="3">
        <f t="shared" si="437"/>
        <v>7.4774790753014724</v>
      </c>
      <c r="FX81" s="6">
        <f t="shared" si="438"/>
        <v>5.7698016751562475</v>
      </c>
      <c r="FY81" s="6">
        <f t="shared" si="439"/>
        <v>5.6517377412704235</v>
      </c>
      <c r="FZ81" s="6">
        <f t="shared" si="440"/>
        <v>6.1144627276880366</v>
      </c>
      <c r="GA81" s="193">
        <f t="shared" si="441"/>
        <v>5.6993868618461745</v>
      </c>
      <c r="GB81" s="193">
        <f t="shared" si="442"/>
        <v>4.2596031416192979</v>
      </c>
      <c r="GC81" s="193">
        <f t="shared" si="504"/>
        <v>3.932418037999617</v>
      </c>
      <c r="GD81" s="193">
        <f t="shared" si="443"/>
        <v>4.0203013940751289</v>
      </c>
      <c r="GE81" s="72">
        <f t="shared" si="444"/>
        <v>57947.394141488148</v>
      </c>
      <c r="GI81" s="3">
        <f t="shared" si="445"/>
        <v>7.1523712894188014</v>
      </c>
      <c r="GJ81" s="6">
        <f t="shared" si="446"/>
        <v>5.6166210997096222</v>
      </c>
      <c r="GK81" s="6">
        <f t="shared" si="447"/>
        <v>5.0136383188689244</v>
      </c>
      <c r="GL81" s="6">
        <f t="shared" si="448"/>
        <v>5.6999228817430865</v>
      </c>
      <c r="GM81" s="193">
        <f t="shared" si="449"/>
        <v>5.6982978024388373</v>
      </c>
      <c r="GN81" s="193">
        <f t="shared" si="450"/>
        <v>4.257436675436252</v>
      </c>
      <c r="GO81" s="193">
        <f t="shared" si="505"/>
        <v>3.9198348572547341</v>
      </c>
      <c r="GP81" s="193">
        <f t="shared" si="451"/>
        <v>4.0128336027854248</v>
      </c>
      <c r="GQ81" s="72">
        <f t="shared" si="452"/>
        <v>57824.438277385714</v>
      </c>
      <c r="GU81" s="3">
        <f t="shared" si="453"/>
        <v>8.4528024329494915</v>
      </c>
      <c r="GV81" s="6">
        <f t="shared" si="454"/>
        <v>6.1272230178650418</v>
      </c>
      <c r="GW81" s="6">
        <f t="shared" si="455"/>
        <v>5.9252089222996371</v>
      </c>
      <c r="GX81" s="6">
        <f t="shared" si="456"/>
        <v>6.4771850928898704</v>
      </c>
      <c r="GY81" s="193">
        <f t="shared" si="457"/>
        <v>5.7026469417981502</v>
      </c>
      <c r="GZ81" s="193">
        <f t="shared" si="458"/>
        <v>4.2646400509409439</v>
      </c>
      <c r="HA81" s="193">
        <f t="shared" si="506"/>
        <v>3.9377627340091421</v>
      </c>
      <c r="HB81" s="193">
        <f t="shared" si="459"/>
        <v>4.0267902752158564</v>
      </c>
      <c r="HC81" s="205">
        <f t="shared" si="460"/>
        <v>58035.837708611194</v>
      </c>
      <c r="HG81" s="3">
        <f t="shared" si="278"/>
        <v>7.4774790753014724</v>
      </c>
      <c r="HH81" s="6">
        <f t="shared" si="279"/>
        <v>0</v>
      </c>
      <c r="HI81" s="6">
        <f t="shared" si="280"/>
        <v>0</v>
      </c>
      <c r="HJ81" s="6">
        <f t="shared" si="281"/>
        <v>0</v>
      </c>
      <c r="HK81" s="193">
        <f t="shared" si="461"/>
        <v>5.6993868618461745</v>
      </c>
      <c r="HL81" s="193">
        <f t="shared" si="461"/>
        <v>4.1745731882913786</v>
      </c>
      <c r="HM81" s="193">
        <f t="shared" si="461"/>
        <v>3.8150380693314694</v>
      </c>
      <c r="HN81" s="193">
        <f t="shared" si="461"/>
        <v>3.9040600573940507</v>
      </c>
      <c r="HO81" s="212">
        <f t="shared" si="462"/>
        <v>56326.853877392154</v>
      </c>
      <c r="HS81" s="3">
        <f t="shared" si="282"/>
        <v>7.1523712894188014</v>
      </c>
      <c r="HT81" s="6">
        <f t="shared" si="283"/>
        <v>0</v>
      </c>
      <c r="HU81" s="6">
        <f t="shared" si="284"/>
        <v>0</v>
      </c>
      <c r="HV81" s="6">
        <f t="shared" si="285"/>
        <v>0</v>
      </c>
      <c r="HW81" s="193">
        <f t="shared" si="463"/>
        <v>5.6982978024388373</v>
      </c>
      <c r="HX81" s="193">
        <f t="shared" si="463"/>
        <v>4.1745731882913786</v>
      </c>
      <c r="HY81" s="193">
        <f t="shared" si="463"/>
        <v>3.8150380693314694</v>
      </c>
      <c r="HZ81" s="193">
        <f t="shared" si="463"/>
        <v>3.9040600573940507</v>
      </c>
      <c r="IA81" s="212">
        <f t="shared" si="464"/>
        <v>56326.224773789814</v>
      </c>
      <c r="IE81" s="3">
        <f t="shared" si="286"/>
        <v>8.4528024329494915</v>
      </c>
      <c r="IF81" s="6">
        <f t="shared" si="287"/>
        <v>0</v>
      </c>
      <c r="IG81" s="6">
        <f t="shared" si="288"/>
        <v>0</v>
      </c>
      <c r="IH81" s="6">
        <f t="shared" si="289"/>
        <v>0</v>
      </c>
      <c r="II81" s="193">
        <f t="shared" si="465"/>
        <v>5.7026469417981502</v>
      </c>
      <c r="IJ81" s="193">
        <f t="shared" si="465"/>
        <v>4.1745731882913786</v>
      </c>
      <c r="IK81" s="193">
        <f t="shared" si="465"/>
        <v>3.8150380693314694</v>
      </c>
      <c r="IL81" s="193">
        <f t="shared" si="465"/>
        <v>3.9040600573940507</v>
      </c>
      <c r="IM81" s="205">
        <f t="shared" si="466"/>
        <v>56328.737129827328</v>
      </c>
      <c r="IQ81" s="3">
        <f t="shared" si="290"/>
        <v>0</v>
      </c>
      <c r="IR81" s="6">
        <f t="shared" si="291"/>
        <v>5.7698016751562475</v>
      </c>
      <c r="IS81" s="6">
        <f t="shared" si="292"/>
        <v>0</v>
      </c>
      <c r="IT81" s="6">
        <f t="shared" si="293"/>
        <v>0</v>
      </c>
      <c r="IU81" s="193">
        <f t="shared" si="467"/>
        <v>5.6740334309306508</v>
      </c>
      <c r="IV81" s="193">
        <f t="shared" si="467"/>
        <v>4.2596031416192979</v>
      </c>
      <c r="IW81" s="193">
        <f t="shared" si="467"/>
        <v>3.8150380693314694</v>
      </c>
      <c r="IX81" s="193">
        <f t="shared" si="467"/>
        <v>3.9040600573940507</v>
      </c>
      <c r="IY81" s="212">
        <f t="shared" si="468"/>
        <v>56524.119275795507</v>
      </c>
      <c r="JC81" s="3">
        <f t="shared" si="294"/>
        <v>0</v>
      </c>
      <c r="JD81" s="6">
        <f t="shared" si="295"/>
        <v>5.6166210997096222</v>
      </c>
      <c r="JE81" s="6">
        <f t="shared" si="296"/>
        <v>0</v>
      </c>
      <c r="JF81" s="6">
        <f t="shared" si="297"/>
        <v>0</v>
      </c>
      <c r="JG81" s="193">
        <f t="shared" si="469"/>
        <v>5.6740334309306508</v>
      </c>
      <c r="JH81" s="193">
        <f t="shared" si="469"/>
        <v>4.257436675436252</v>
      </c>
      <c r="JI81" s="193">
        <f t="shared" si="469"/>
        <v>3.8150380693314694</v>
      </c>
      <c r="JJ81" s="193">
        <f t="shared" si="469"/>
        <v>3.9040600573940507</v>
      </c>
      <c r="JK81" s="212">
        <f t="shared" si="470"/>
        <v>56518.710184287469</v>
      </c>
      <c r="JO81" s="3">
        <f t="shared" si="298"/>
        <v>0</v>
      </c>
      <c r="JP81" s="6">
        <f t="shared" si="299"/>
        <v>6.1272230178650418</v>
      </c>
      <c r="JQ81" s="6">
        <f t="shared" si="300"/>
        <v>0</v>
      </c>
      <c r="JR81" s="6">
        <f t="shared" si="301"/>
        <v>0</v>
      </c>
      <c r="JS81" s="193">
        <f t="shared" si="471"/>
        <v>5.6740334309306508</v>
      </c>
      <c r="JT81" s="193">
        <f t="shared" si="471"/>
        <v>4.2646400509409439</v>
      </c>
      <c r="JU81" s="193">
        <f t="shared" si="471"/>
        <v>3.8150380693314694</v>
      </c>
      <c r="JV81" s="193">
        <f t="shared" si="471"/>
        <v>3.9040600573940507</v>
      </c>
      <c r="JW81" s="205">
        <f t="shared" si="472"/>
        <v>56536.697103546117</v>
      </c>
      <c r="KA81" s="3">
        <f t="shared" si="302"/>
        <v>0</v>
      </c>
      <c r="KB81" s="6">
        <f t="shared" si="303"/>
        <v>0</v>
      </c>
      <c r="KC81" s="6">
        <f t="shared" si="304"/>
        <v>5.6517377412704235</v>
      </c>
      <c r="KD81" s="6">
        <f t="shared" si="305"/>
        <v>0</v>
      </c>
      <c r="KE81" s="193">
        <f t="shared" si="473"/>
        <v>5.6740334309306508</v>
      </c>
      <c r="KF81" s="193">
        <f t="shared" si="473"/>
        <v>4.1745731882913786</v>
      </c>
      <c r="KG81" s="193">
        <f t="shared" si="473"/>
        <v>3.932418037999617</v>
      </c>
      <c r="KH81" s="193">
        <f t="shared" si="473"/>
        <v>3.9040600573940507</v>
      </c>
      <c r="KI81" s="212">
        <f t="shared" si="474"/>
        <v>56887.096473452693</v>
      </c>
      <c r="KM81" s="3">
        <f t="shared" si="306"/>
        <v>0</v>
      </c>
      <c r="KN81" s="6">
        <f t="shared" si="307"/>
        <v>0</v>
      </c>
      <c r="KO81" s="6">
        <f t="shared" si="308"/>
        <v>5.0136383188689244</v>
      </c>
      <c r="KP81" s="6">
        <f t="shared" si="309"/>
        <v>0</v>
      </c>
      <c r="KQ81" s="193">
        <f t="shared" si="475"/>
        <v>5.6740334309306508</v>
      </c>
      <c r="KR81" s="193">
        <f t="shared" si="475"/>
        <v>4.1745731882913786</v>
      </c>
      <c r="KS81" s="193">
        <f t="shared" si="475"/>
        <v>3.9198348572547341</v>
      </c>
      <c r="KT81" s="193">
        <f t="shared" si="475"/>
        <v>3.9040600573940507</v>
      </c>
      <c r="KU81" s="212">
        <f t="shared" si="476"/>
        <v>56825.188615660445</v>
      </c>
      <c r="KY81" s="3">
        <f t="shared" si="310"/>
        <v>0</v>
      </c>
      <c r="KZ81" s="6">
        <f t="shared" si="311"/>
        <v>0</v>
      </c>
      <c r="LA81" s="6">
        <f t="shared" si="312"/>
        <v>5.9252089222996371</v>
      </c>
      <c r="LB81" s="6">
        <f t="shared" si="313"/>
        <v>0</v>
      </c>
      <c r="LC81" s="193">
        <f t="shared" si="477"/>
        <v>5.6740334309306508</v>
      </c>
      <c r="LD81" s="193">
        <f t="shared" si="477"/>
        <v>4.1745731882913786</v>
      </c>
      <c r="LE81" s="193">
        <f t="shared" si="477"/>
        <v>3.9377627340091421</v>
      </c>
      <c r="LF81" s="193">
        <f t="shared" si="477"/>
        <v>3.9040600573940507</v>
      </c>
      <c r="LG81" s="205">
        <f t="shared" si="478"/>
        <v>56913.412190118921</v>
      </c>
      <c r="LK81" s="3">
        <f t="shared" si="314"/>
        <v>0</v>
      </c>
      <c r="LL81" s="6">
        <f t="shared" si="315"/>
        <v>0</v>
      </c>
      <c r="LM81" s="6">
        <f t="shared" si="316"/>
        <v>0</v>
      </c>
      <c r="LN81" s="6">
        <f t="shared" si="317"/>
        <v>6.1144627276880366</v>
      </c>
      <c r="LO81" s="193">
        <f t="shared" si="479"/>
        <v>5.6740334309306508</v>
      </c>
      <c r="LP81" s="193">
        <f t="shared" si="479"/>
        <v>4.1745731882913786</v>
      </c>
      <c r="LQ81" s="193">
        <f t="shared" si="479"/>
        <v>3.8150380693314694</v>
      </c>
      <c r="LR81" s="193">
        <f t="shared" si="479"/>
        <v>4.0203013940751289</v>
      </c>
      <c r="LS81" s="212">
        <f t="shared" si="480"/>
        <v>57131.886105095036</v>
      </c>
      <c r="LW81" s="3">
        <f t="shared" si="318"/>
        <v>0</v>
      </c>
      <c r="LX81" s="6">
        <f t="shared" si="319"/>
        <v>0</v>
      </c>
      <c r="LY81" s="6">
        <f t="shared" si="320"/>
        <v>0</v>
      </c>
      <c r="LZ81" s="6">
        <f t="shared" si="321"/>
        <v>5.6999228817430865</v>
      </c>
      <c r="MA81" s="193">
        <f t="shared" si="481"/>
        <v>5.6740334309306508</v>
      </c>
      <c r="MB81" s="193">
        <f t="shared" si="481"/>
        <v>4.1745731882913786</v>
      </c>
      <c r="MC81" s="193">
        <f t="shared" si="481"/>
        <v>3.8150380693314694</v>
      </c>
      <c r="MD81" s="193">
        <f t="shared" si="481"/>
        <v>4.0128336027854248</v>
      </c>
      <c r="ME81" s="212">
        <f t="shared" si="482"/>
        <v>57078.870168760062</v>
      </c>
      <c r="MI81" s="3">
        <f t="shared" si="322"/>
        <v>0</v>
      </c>
      <c r="MJ81" s="6">
        <f t="shared" si="323"/>
        <v>0</v>
      </c>
      <c r="MK81" s="6">
        <f t="shared" si="324"/>
        <v>0</v>
      </c>
      <c r="ML81" s="6">
        <f t="shared" si="325"/>
        <v>6.4771850928898704</v>
      </c>
      <c r="MM81" s="193">
        <f t="shared" si="483"/>
        <v>5.6740334309306508</v>
      </c>
      <c r="MN81" s="193">
        <f t="shared" si="483"/>
        <v>4.1745731882913786</v>
      </c>
      <c r="MO81" s="193">
        <f t="shared" si="483"/>
        <v>3.8150380693314694</v>
      </c>
      <c r="MP81" s="193">
        <f t="shared" si="483"/>
        <v>4.0267902752158564</v>
      </c>
      <c r="MQ81" s="205">
        <f t="shared" si="484"/>
        <v>57177.99246617563</v>
      </c>
      <c r="MT81" s="3">
        <f t="shared" si="326"/>
        <v>6.1770479317707823</v>
      </c>
      <c r="MU81" s="6">
        <f t="shared" si="327"/>
        <v>5.1060191815542018</v>
      </c>
      <c r="MV81" s="6">
        <f t="shared" si="328"/>
        <v>5.2415309697266022</v>
      </c>
      <c r="MW81" s="6">
        <f t="shared" si="329"/>
        <v>6.2180976891742752</v>
      </c>
      <c r="MX81" s="193">
        <f t="shared" si="485"/>
        <v>5.6950234897794578</v>
      </c>
      <c r="MY81" s="193">
        <f t="shared" si="485"/>
        <v>4.250181034598441</v>
      </c>
      <c r="MZ81" s="193">
        <f t="shared" si="485"/>
        <v>3.9243470484463643</v>
      </c>
      <c r="NA81" s="193">
        <f t="shared" si="485"/>
        <v>4.0221596605823091</v>
      </c>
      <c r="NB81" s="212">
        <f t="shared" si="486"/>
        <v>57893.624397897489</v>
      </c>
      <c r="NF81" s="3">
        <f t="shared" si="330"/>
        <v>6.1770479317707814</v>
      </c>
      <c r="NG81" s="6">
        <f t="shared" si="331"/>
        <v>0</v>
      </c>
      <c r="NH81" s="6">
        <f t="shared" si="332"/>
        <v>0</v>
      </c>
      <c r="NI81" s="6">
        <f t="shared" si="333"/>
        <v>0</v>
      </c>
      <c r="NJ81" s="193">
        <f t="shared" si="487"/>
        <v>5.6950234897794578</v>
      </c>
      <c r="NK81" s="193">
        <f t="shared" si="487"/>
        <v>4.1745731882913786</v>
      </c>
      <c r="NL81" s="193">
        <f t="shared" si="487"/>
        <v>3.8150380693314694</v>
      </c>
      <c r="NM81" s="193">
        <f t="shared" si="487"/>
        <v>3.9040600573940507</v>
      </c>
      <c r="NN81" s="212">
        <f t="shared" si="488"/>
        <v>56324.333384038568</v>
      </c>
      <c r="NR81" s="3">
        <f t="shared" si="334"/>
        <v>0</v>
      </c>
      <c r="NS81" s="6">
        <f t="shared" si="335"/>
        <v>5.1060191815542018</v>
      </c>
      <c r="NT81" s="6">
        <f t="shared" si="336"/>
        <v>0</v>
      </c>
      <c r="NU81" s="6">
        <f t="shared" si="337"/>
        <v>0</v>
      </c>
      <c r="NV81" s="193">
        <f t="shared" si="489"/>
        <v>5.6740334309306508</v>
      </c>
      <c r="NW81" s="193">
        <f t="shared" si="489"/>
        <v>4.250181034598441</v>
      </c>
      <c r="NX81" s="193">
        <f t="shared" si="489"/>
        <v>3.8150380693314694</v>
      </c>
      <c r="NY81" s="193">
        <f t="shared" si="489"/>
        <v>3.9040600573940507</v>
      </c>
      <c r="NZ81" s="212">
        <f t="shared" si="490"/>
        <v>56500.598542725995</v>
      </c>
      <c r="OD81" s="3">
        <f t="shared" si="338"/>
        <v>0</v>
      </c>
      <c r="OE81" s="6">
        <f t="shared" si="339"/>
        <v>0</v>
      </c>
      <c r="OF81" s="6">
        <f t="shared" si="340"/>
        <v>5.2415309697266022</v>
      </c>
      <c r="OG81" s="6">
        <f t="shared" si="341"/>
        <v>0</v>
      </c>
      <c r="OH81" s="193">
        <f t="shared" si="491"/>
        <v>5.6740334309306508</v>
      </c>
      <c r="OI81" s="193">
        <f t="shared" si="491"/>
        <v>4.1745731882913786</v>
      </c>
      <c r="OJ81" s="193">
        <f t="shared" si="491"/>
        <v>3.9243470484463643</v>
      </c>
      <c r="OK81" s="193">
        <f t="shared" si="491"/>
        <v>3.9040600573940507</v>
      </c>
      <c r="OL81" s="212">
        <f t="shared" si="492"/>
        <v>56847.380345685728</v>
      </c>
      <c r="OP81" s="3">
        <f t="shared" si="342"/>
        <v>0</v>
      </c>
      <c r="OQ81" s="6">
        <f t="shared" si="343"/>
        <v>0</v>
      </c>
      <c r="OR81" s="6">
        <f t="shared" si="344"/>
        <v>0</v>
      </c>
      <c r="OS81" s="6">
        <f t="shared" si="345"/>
        <v>6.2180976891742752</v>
      </c>
      <c r="OT81" s="193">
        <f t="shared" si="493"/>
        <v>5.6740334309306508</v>
      </c>
      <c r="OU81" s="193">
        <f t="shared" si="493"/>
        <v>4.1745731882913786</v>
      </c>
      <c r="OV81" s="193">
        <f t="shared" si="493"/>
        <v>3.8150380693314694</v>
      </c>
      <c r="OW81" s="193">
        <f t="shared" si="493"/>
        <v>4.0221596605823091</v>
      </c>
      <c r="OX81" s="232">
        <f t="shared" si="494"/>
        <v>57145.086107513169</v>
      </c>
    </row>
    <row r="82" spans="2:414" x14ac:dyDescent="0.2">
      <c r="B82" s="81">
        <v>45465</v>
      </c>
      <c r="C82">
        <v>130</v>
      </c>
      <c r="D82">
        <v>11.216783048039803</v>
      </c>
      <c r="E82">
        <v>0</v>
      </c>
      <c r="F82">
        <v>0</v>
      </c>
      <c r="G82">
        <v>0</v>
      </c>
      <c r="H82">
        <v>0</v>
      </c>
      <c r="I82">
        <v>0</v>
      </c>
      <c r="J82">
        <v>1</v>
      </c>
      <c r="K82">
        <v>0</v>
      </c>
      <c r="L82">
        <v>0</v>
      </c>
      <c r="M82">
        <v>0</v>
      </c>
      <c r="N82">
        <v>0</v>
      </c>
      <c r="O82">
        <v>1</v>
      </c>
      <c r="P82">
        <v>0</v>
      </c>
      <c r="Q82">
        <v>0</v>
      </c>
      <c r="R82">
        <v>0</v>
      </c>
      <c r="S82">
        <v>0</v>
      </c>
      <c r="T82">
        <v>16900</v>
      </c>
      <c r="U82">
        <v>6.5019890435854943</v>
      </c>
      <c r="V82">
        <v>5.1060189500806628</v>
      </c>
      <c r="W82">
        <v>4.5578530171535672</v>
      </c>
      <c r="X82">
        <v>5.2513971833400372</v>
      </c>
      <c r="Y82" s="3">
        <v>375.25921431218489</v>
      </c>
      <c r="Z82" s="3">
        <v>100.00003819594477</v>
      </c>
      <c r="AA82" s="3">
        <v>50</v>
      </c>
      <c r="AB82" s="3">
        <v>141.22927695245016</v>
      </c>
      <c r="AC82">
        <v>0</v>
      </c>
      <c r="AD82">
        <v>0</v>
      </c>
      <c r="AE82" s="6"/>
      <c r="AF82" s="1" t="s">
        <v>5</v>
      </c>
      <c r="AG82">
        <v>130</v>
      </c>
      <c r="AH82" s="189">
        <v>45465</v>
      </c>
      <c r="AI82">
        <f t="shared" si="346"/>
        <v>6</v>
      </c>
      <c r="AJ82">
        <v>130</v>
      </c>
      <c r="AK82">
        <v>0</v>
      </c>
      <c r="AL82">
        <v>0</v>
      </c>
      <c r="AM82">
        <v>1</v>
      </c>
      <c r="AN82">
        <v>0</v>
      </c>
      <c r="AO82">
        <v>0</v>
      </c>
      <c r="AP82">
        <v>0</v>
      </c>
      <c r="AQ82">
        <v>0</v>
      </c>
      <c r="AS82" s="37"/>
      <c r="AT82" s="37"/>
      <c r="AU82" s="6">
        <f t="shared" si="347"/>
        <v>0</v>
      </c>
      <c r="AV82" s="6">
        <f t="shared" si="348"/>
        <v>0</v>
      </c>
      <c r="AW82" s="6">
        <f t="shared" si="349"/>
        <v>0</v>
      </c>
      <c r="AX82" s="6">
        <f t="shared" si="350"/>
        <v>0</v>
      </c>
      <c r="AY82" s="193">
        <f t="shared" si="351"/>
        <v>5.6740334309306508</v>
      </c>
      <c r="AZ82" s="193">
        <f t="shared" si="352"/>
        <v>4.1745731882913786</v>
      </c>
      <c r="BA82" s="193">
        <f t="shared" si="353"/>
        <v>3.8150380693314694</v>
      </c>
      <c r="BB82" s="193">
        <f t="shared" si="354"/>
        <v>3.9040600573940507</v>
      </c>
      <c r="BC82" s="72">
        <f t="shared" si="355"/>
        <v>56312.210093717425</v>
      </c>
      <c r="BG82" s="3">
        <f t="shared" si="356"/>
        <v>6.3719492627137839</v>
      </c>
      <c r="BH82" s="6">
        <f t="shared" si="357"/>
        <v>0</v>
      </c>
      <c r="BI82" s="6">
        <f t="shared" si="358"/>
        <v>0</v>
      </c>
      <c r="BJ82" s="6">
        <f t="shared" si="359"/>
        <v>0</v>
      </c>
      <c r="BK82" s="193">
        <f t="shared" si="360"/>
        <v>5.6956786616642345</v>
      </c>
      <c r="BL82" s="193">
        <f t="shared" si="361"/>
        <v>4.1745731882913786</v>
      </c>
      <c r="BM82" s="193">
        <f t="shared" si="362"/>
        <v>3.8150380693314694</v>
      </c>
      <c r="BN82" s="193">
        <f t="shared" si="363"/>
        <v>3.9040600573940507</v>
      </c>
      <c r="BO82" s="72">
        <f t="shared" si="364"/>
        <v>56324.711835602095</v>
      </c>
      <c r="BS82" s="3">
        <f t="shared" si="365"/>
        <v>6.3719693388116907</v>
      </c>
      <c r="BT82" s="6">
        <f t="shared" si="366"/>
        <v>0</v>
      </c>
      <c r="BU82" s="6">
        <f t="shared" si="367"/>
        <v>0</v>
      </c>
      <c r="BV82" s="6">
        <f t="shared" si="368"/>
        <v>0</v>
      </c>
      <c r="BW82" s="193">
        <f t="shared" si="369"/>
        <v>5.6956787291290718</v>
      </c>
      <c r="BX82" s="193">
        <f t="shared" si="370"/>
        <v>4.1745731882913786</v>
      </c>
      <c r="BY82" s="193">
        <f t="shared" si="495"/>
        <v>3.8150380693314694</v>
      </c>
      <c r="BZ82" s="193">
        <f t="shared" si="371"/>
        <v>3.9040600573940507</v>
      </c>
      <c r="CA82" s="72">
        <f t="shared" si="372"/>
        <v>56324.711835602095</v>
      </c>
      <c r="CE82" s="3">
        <f t="shared" si="373"/>
        <v>0</v>
      </c>
      <c r="CF82" s="6">
        <f t="shared" si="374"/>
        <v>5.1060189500806628</v>
      </c>
      <c r="CG82" s="6">
        <f t="shared" si="375"/>
        <v>0</v>
      </c>
      <c r="CH82" s="6">
        <f t="shared" si="376"/>
        <v>0</v>
      </c>
      <c r="CI82" s="193">
        <f t="shared" si="377"/>
        <v>5.6740334309306508</v>
      </c>
      <c r="CJ82" s="193">
        <f t="shared" si="378"/>
        <v>4.2501810312972461</v>
      </c>
      <c r="CK82" s="193">
        <f t="shared" si="496"/>
        <v>3.8150380693314694</v>
      </c>
      <c r="CL82" s="193">
        <f t="shared" si="379"/>
        <v>3.9040600573940507</v>
      </c>
      <c r="CM82" s="72">
        <f t="shared" si="380"/>
        <v>56500.59853448681</v>
      </c>
      <c r="CQ82" s="3">
        <f t="shared" si="381"/>
        <v>0</v>
      </c>
      <c r="CR82" s="6">
        <f t="shared" si="382"/>
        <v>5.1060744822646598</v>
      </c>
      <c r="CS82" s="6">
        <f t="shared" si="383"/>
        <v>0</v>
      </c>
      <c r="CT82" s="6">
        <f t="shared" si="384"/>
        <v>0</v>
      </c>
      <c r="CU82" s="193">
        <f t="shared" si="385"/>
        <v>5.6740334309306508</v>
      </c>
      <c r="CV82" s="193">
        <f t="shared" si="386"/>
        <v>4.2501818232776083</v>
      </c>
      <c r="CW82" s="193">
        <f t="shared" si="497"/>
        <v>3.8150380693314694</v>
      </c>
      <c r="CX82" s="193">
        <f t="shared" si="387"/>
        <v>3.9040600573940507</v>
      </c>
      <c r="CY82" s="72">
        <f t="shared" si="388"/>
        <v>56500.600511123543</v>
      </c>
      <c r="DC82" s="3">
        <f t="shared" si="389"/>
        <v>0</v>
      </c>
      <c r="DD82" s="6">
        <f t="shared" si="390"/>
        <v>0</v>
      </c>
      <c r="DE82" s="6">
        <f t="shared" si="391"/>
        <v>4.7857456680112458</v>
      </c>
      <c r="DF82" s="6">
        <f t="shared" si="392"/>
        <v>0</v>
      </c>
      <c r="DG82" s="193">
        <f t="shared" si="393"/>
        <v>5.6740334309306508</v>
      </c>
      <c r="DH82" s="193">
        <f t="shared" si="394"/>
        <v>4.1745731882913786</v>
      </c>
      <c r="DI82" s="193">
        <f t="shared" si="498"/>
        <v>3.9153022138747122</v>
      </c>
      <c r="DJ82" s="193">
        <f t="shared" si="395"/>
        <v>3.9040600573940507</v>
      </c>
      <c r="DK82" s="72">
        <f t="shared" si="396"/>
        <v>56802.905020320242</v>
      </c>
      <c r="DO82" s="3">
        <f t="shared" si="397"/>
        <v>0</v>
      </c>
      <c r="DP82" s="6">
        <f t="shared" si="398"/>
        <v>0</v>
      </c>
      <c r="DQ82" s="6">
        <f t="shared" si="399"/>
        <v>4.5579410420919517</v>
      </c>
      <c r="DR82" s="6">
        <f t="shared" si="400"/>
        <v>0</v>
      </c>
      <c r="DS82" s="193">
        <f t="shared" si="401"/>
        <v>5.6740334309306508</v>
      </c>
      <c r="DT82" s="193">
        <f t="shared" si="402"/>
        <v>4.1745731882913786</v>
      </c>
      <c r="DU82" s="193">
        <f t="shared" si="499"/>
        <v>3.9107506947981525</v>
      </c>
      <c r="DV82" s="193">
        <f t="shared" si="403"/>
        <v>3.9040600573940507</v>
      </c>
      <c r="DW82" s="72">
        <f t="shared" si="404"/>
        <v>56780.537420399822</v>
      </c>
      <c r="EA82" s="3">
        <f t="shared" si="405"/>
        <v>0</v>
      </c>
      <c r="EB82" s="6">
        <f t="shared" si="406"/>
        <v>0</v>
      </c>
      <c r="EC82" s="6">
        <f t="shared" si="407"/>
        <v>0</v>
      </c>
      <c r="ED82" s="6">
        <f t="shared" si="408"/>
        <v>15.754191550020112</v>
      </c>
      <c r="EE82" s="193">
        <f t="shared" si="409"/>
        <v>5.6740334309306508</v>
      </c>
      <c r="EF82" s="193">
        <f t="shared" si="410"/>
        <v>4.1745731882913786</v>
      </c>
      <c r="EG82" s="193">
        <f t="shared" si="500"/>
        <v>3.8150380693314694</v>
      </c>
      <c r="EH82" s="193">
        <f t="shared" si="411"/>
        <v>4.1798741151694028</v>
      </c>
      <c r="EI82" s="72">
        <f t="shared" si="412"/>
        <v>58276.579996933018</v>
      </c>
      <c r="EM82" s="3">
        <f t="shared" si="413"/>
        <v>0</v>
      </c>
      <c r="EN82" s="6">
        <f t="shared" si="414"/>
        <v>0</v>
      </c>
      <c r="EO82" s="6">
        <f t="shared" si="415"/>
        <v>0</v>
      </c>
      <c r="EP82" s="6">
        <f t="shared" si="416"/>
        <v>5.2515267929627205</v>
      </c>
      <c r="EQ82" s="193">
        <f t="shared" si="417"/>
        <v>5.6740334309306508</v>
      </c>
      <c r="ER82" s="193">
        <f t="shared" si="418"/>
        <v>4.1745731882913786</v>
      </c>
      <c r="ES82" s="193">
        <f t="shared" si="501"/>
        <v>3.8150380693314694</v>
      </c>
      <c r="ET82" s="193">
        <f t="shared" si="419"/>
        <v>4.0046926184662253</v>
      </c>
      <c r="EU82" s="72">
        <f t="shared" si="420"/>
        <v>57021.131094226876</v>
      </c>
      <c r="EY82" s="3">
        <f t="shared" si="421"/>
        <v>6.3719492627137839</v>
      </c>
      <c r="EZ82" s="6">
        <f t="shared" si="422"/>
        <v>5.1060189500806628</v>
      </c>
      <c r="FA82" s="6">
        <f t="shared" si="423"/>
        <v>4.7857456680112458</v>
      </c>
      <c r="FB82" s="6">
        <f t="shared" si="424"/>
        <v>15.754191550020112</v>
      </c>
      <c r="FC82" s="193">
        <f t="shared" si="425"/>
        <v>5.6956786616642345</v>
      </c>
      <c r="FD82" s="193">
        <f t="shared" si="426"/>
        <v>4.2501810312972461</v>
      </c>
      <c r="FE82" s="193">
        <f t="shared" si="502"/>
        <v>3.9153022138747122</v>
      </c>
      <c r="FF82" s="193">
        <f t="shared" si="427"/>
        <v>4.1798741151694028</v>
      </c>
      <c r="FG82" s="72">
        <f t="shared" si="428"/>
        <v>58994.145298023119</v>
      </c>
      <c r="FK82" s="3">
        <f t="shared" si="429"/>
        <v>6.5020091196834011</v>
      </c>
      <c r="FL82" s="6">
        <f t="shared" si="430"/>
        <v>5.1060744822646598</v>
      </c>
      <c r="FM82" s="6">
        <f t="shared" si="431"/>
        <v>4.5579410420919517</v>
      </c>
      <c r="FN82" s="6">
        <f t="shared" si="432"/>
        <v>5.2515267929627205</v>
      </c>
      <c r="FO82" s="193">
        <f t="shared" si="433"/>
        <v>5.6961156265808892</v>
      </c>
      <c r="FP82" s="193">
        <f t="shared" si="434"/>
        <v>4.2501818232776083</v>
      </c>
      <c r="FQ82" s="193">
        <f t="shared" si="503"/>
        <v>3.9107506947981525</v>
      </c>
      <c r="FR82" s="193">
        <f t="shared" si="435"/>
        <v>4.0046926184662253</v>
      </c>
      <c r="FS82" s="205">
        <f t="shared" si="436"/>
        <v>57700.768516584903</v>
      </c>
      <c r="FW82" s="3">
        <f t="shared" si="437"/>
        <v>7.4772874001233181</v>
      </c>
      <c r="FX82" s="6">
        <f t="shared" si="438"/>
        <v>5.7698014135911482</v>
      </c>
      <c r="FY82" s="6">
        <f t="shared" si="439"/>
        <v>5.6517377412704235</v>
      </c>
      <c r="FZ82" s="6">
        <f t="shared" si="440"/>
        <v>6.1966486763412441</v>
      </c>
      <c r="GA82" s="193">
        <f t="shared" si="441"/>
        <v>5.6993862201140937</v>
      </c>
      <c r="GB82" s="193">
        <f t="shared" si="442"/>
        <v>4.2596031379239303</v>
      </c>
      <c r="GC82" s="193">
        <f t="shared" si="504"/>
        <v>3.932418037999617</v>
      </c>
      <c r="GD82" s="193">
        <f t="shared" si="443"/>
        <v>4.0217753440972297</v>
      </c>
      <c r="GE82" s="72">
        <f t="shared" si="444"/>
        <v>57958.012998095917</v>
      </c>
      <c r="GI82" s="3">
        <f t="shared" si="445"/>
        <v>7.1521879479440447</v>
      </c>
      <c r="GJ82" s="6">
        <f t="shared" si="446"/>
        <v>5.6166208450887298</v>
      </c>
      <c r="GK82" s="6">
        <f t="shared" si="447"/>
        <v>5.0136383188689244</v>
      </c>
      <c r="GL82" s="6">
        <f t="shared" si="448"/>
        <v>5.7765369016740413</v>
      </c>
      <c r="GM82" s="193">
        <f t="shared" si="449"/>
        <v>5.6982971879392972</v>
      </c>
      <c r="GN82" s="193">
        <f t="shared" si="450"/>
        <v>4.25743667183119</v>
      </c>
      <c r="GO82" s="193">
        <f t="shared" si="505"/>
        <v>3.9198348572547341</v>
      </c>
      <c r="GP82" s="193">
        <f t="shared" si="451"/>
        <v>4.0142179853159758</v>
      </c>
      <c r="GQ82" s="72">
        <f t="shared" si="452"/>
        <v>57834.390632942363</v>
      </c>
      <c r="GU82" s="3">
        <f t="shared" si="453"/>
        <v>8.4525857566611435</v>
      </c>
      <c r="GV82" s="6">
        <f t="shared" si="454"/>
        <v>6.1272227400967951</v>
      </c>
      <c r="GW82" s="6">
        <f t="shared" si="455"/>
        <v>5.9252089222996371</v>
      </c>
      <c r="GX82" s="6">
        <f t="shared" si="456"/>
        <v>6.564246479175047</v>
      </c>
      <c r="GY82" s="193">
        <f t="shared" si="457"/>
        <v>5.7026462187229852</v>
      </c>
      <c r="GZ82" s="193">
        <f t="shared" si="458"/>
        <v>4.2646400470363766</v>
      </c>
      <c r="HA82" s="193">
        <f t="shared" si="506"/>
        <v>3.9377627340091421</v>
      </c>
      <c r="HB82" s="193">
        <f t="shared" si="459"/>
        <v>4.0283415041373845</v>
      </c>
      <c r="HC82" s="205">
        <f t="shared" si="460"/>
        <v>58047.030392061904</v>
      </c>
      <c r="HG82" s="3">
        <f t="shared" si="278"/>
        <v>7.4772874001233181</v>
      </c>
      <c r="HH82" s="6">
        <f t="shared" si="279"/>
        <v>0</v>
      </c>
      <c r="HI82" s="6">
        <f t="shared" si="280"/>
        <v>0</v>
      </c>
      <c r="HJ82" s="6">
        <f t="shared" si="281"/>
        <v>0</v>
      </c>
      <c r="HK82" s="193">
        <f t="shared" si="461"/>
        <v>5.6993862201140937</v>
      </c>
      <c r="HL82" s="193">
        <f t="shared" si="461"/>
        <v>4.1745731882913786</v>
      </c>
      <c r="HM82" s="193">
        <f t="shared" si="461"/>
        <v>3.8150380693314694</v>
      </c>
      <c r="HN82" s="193">
        <f t="shared" si="461"/>
        <v>3.9040600573940507</v>
      </c>
      <c r="HO82" s="212">
        <f t="shared" si="462"/>
        <v>56326.853506688582</v>
      </c>
      <c r="HS82" s="3">
        <f t="shared" si="282"/>
        <v>7.1521879479440447</v>
      </c>
      <c r="HT82" s="6">
        <f t="shared" si="283"/>
        <v>0</v>
      </c>
      <c r="HU82" s="6">
        <f t="shared" si="284"/>
        <v>0</v>
      </c>
      <c r="HV82" s="6">
        <f t="shared" si="285"/>
        <v>0</v>
      </c>
      <c r="HW82" s="193">
        <f t="shared" si="463"/>
        <v>5.6982971879392972</v>
      </c>
      <c r="HX82" s="193">
        <f t="shared" si="463"/>
        <v>4.1745731882913786</v>
      </c>
      <c r="HY82" s="193">
        <f t="shared" si="463"/>
        <v>3.8150380693314694</v>
      </c>
      <c r="HZ82" s="193">
        <f t="shared" si="463"/>
        <v>3.9040600573940507</v>
      </c>
      <c r="IA82" s="212">
        <f t="shared" si="464"/>
        <v>56326.224418821308</v>
      </c>
      <c r="IE82" s="3">
        <f t="shared" si="286"/>
        <v>8.4525857566611435</v>
      </c>
      <c r="IF82" s="6">
        <f t="shared" si="287"/>
        <v>0</v>
      </c>
      <c r="IG82" s="6">
        <f t="shared" si="288"/>
        <v>0</v>
      </c>
      <c r="IH82" s="6">
        <f t="shared" si="289"/>
        <v>0</v>
      </c>
      <c r="II82" s="193">
        <f t="shared" si="465"/>
        <v>5.7026462187229852</v>
      </c>
      <c r="IJ82" s="193">
        <f t="shared" si="465"/>
        <v>4.1745731882913786</v>
      </c>
      <c r="IK82" s="193">
        <f t="shared" si="465"/>
        <v>3.8150380693314694</v>
      </c>
      <c r="IL82" s="193">
        <f t="shared" si="465"/>
        <v>3.9040600573940507</v>
      </c>
      <c r="IM82" s="205">
        <f t="shared" si="466"/>
        <v>56328.736712121012</v>
      </c>
      <c r="IQ82" s="3">
        <f t="shared" si="290"/>
        <v>0</v>
      </c>
      <c r="IR82" s="6">
        <f t="shared" si="291"/>
        <v>5.7698014135911482</v>
      </c>
      <c r="IS82" s="6">
        <f t="shared" si="292"/>
        <v>0</v>
      </c>
      <c r="IT82" s="6">
        <f t="shared" si="293"/>
        <v>0</v>
      </c>
      <c r="IU82" s="193">
        <f t="shared" si="467"/>
        <v>5.6740334309306508</v>
      </c>
      <c r="IV82" s="193">
        <f t="shared" si="467"/>
        <v>4.2596031379239303</v>
      </c>
      <c r="IW82" s="193">
        <f t="shared" si="467"/>
        <v>3.8150380693314694</v>
      </c>
      <c r="IX82" s="193">
        <f t="shared" si="467"/>
        <v>3.9040600573940507</v>
      </c>
      <c r="IY82" s="212">
        <f t="shared" si="468"/>
        <v>56524.119266568705</v>
      </c>
      <c r="JC82" s="3">
        <f t="shared" si="294"/>
        <v>0</v>
      </c>
      <c r="JD82" s="6">
        <f t="shared" si="295"/>
        <v>5.6166208450887298</v>
      </c>
      <c r="JE82" s="6">
        <f t="shared" si="296"/>
        <v>0</v>
      </c>
      <c r="JF82" s="6">
        <f t="shared" si="297"/>
        <v>0</v>
      </c>
      <c r="JG82" s="193">
        <f t="shared" si="469"/>
        <v>5.6740334309306508</v>
      </c>
      <c r="JH82" s="193">
        <f t="shared" si="469"/>
        <v>4.25743667183119</v>
      </c>
      <c r="JI82" s="193">
        <f t="shared" si="469"/>
        <v>3.8150380693314694</v>
      </c>
      <c r="JJ82" s="193">
        <f t="shared" si="469"/>
        <v>3.9040600573940507</v>
      </c>
      <c r="JK82" s="212">
        <f t="shared" si="470"/>
        <v>56518.710175287044</v>
      </c>
      <c r="JO82" s="3">
        <f t="shared" si="298"/>
        <v>0</v>
      </c>
      <c r="JP82" s="6">
        <f t="shared" si="299"/>
        <v>6.1272227400967951</v>
      </c>
      <c r="JQ82" s="6">
        <f t="shared" si="300"/>
        <v>0</v>
      </c>
      <c r="JR82" s="6">
        <f t="shared" si="301"/>
        <v>0</v>
      </c>
      <c r="JS82" s="193">
        <f t="shared" si="471"/>
        <v>5.6740334309306508</v>
      </c>
      <c r="JT82" s="193">
        <f t="shared" si="471"/>
        <v>4.2646400470363766</v>
      </c>
      <c r="JU82" s="193">
        <f t="shared" si="471"/>
        <v>3.8150380693314694</v>
      </c>
      <c r="JV82" s="193">
        <f t="shared" si="471"/>
        <v>3.9040600573940507</v>
      </c>
      <c r="JW82" s="205">
        <f t="shared" si="472"/>
        <v>56536.697093794828</v>
      </c>
      <c r="KA82" s="3">
        <f t="shared" si="302"/>
        <v>0</v>
      </c>
      <c r="KB82" s="6">
        <f t="shared" si="303"/>
        <v>0</v>
      </c>
      <c r="KC82" s="6">
        <f t="shared" si="304"/>
        <v>5.6517377412704235</v>
      </c>
      <c r="KD82" s="6">
        <f t="shared" si="305"/>
        <v>0</v>
      </c>
      <c r="KE82" s="193">
        <f t="shared" si="473"/>
        <v>5.6740334309306508</v>
      </c>
      <c r="KF82" s="193">
        <f t="shared" si="473"/>
        <v>4.1745731882913786</v>
      </c>
      <c r="KG82" s="193">
        <f t="shared" si="473"/>
        <v>3.932418037999617</v>
      </c>
      <c r="KH82" s="193">
        <f t="shared" si="473"/>
        <v>3.9040600573940507</v>
      </c>
      <c r="KI82" s="212">
        <f t="shared" si="474"/>
        <v>56887.096473452693</v>
      </c>
      <c r="KM82" s="3">
        <f t="shared" si="306"/>
        <v>0</v>
      </c>
      <c r="KN82" s="6">
        <f t="shared" si="307"/>
        <v>0</v>
      </c>
      <c r="KO82" s="6">
        <f t="shared" si="308"/>
        <v>5.0136383188689244</v>
      </c>
      <c r="KP82" s="6">
        <f t="shared" si="309"/>
        <v>0</v>
      </c>
      <c r="KQ82" s="193">
        <f t="shared" si="475"/>
        <v>5.6740334309306508</v>
      </c>
      <c r="KR82" s="193">
        <f t="shared" si="475"/>
        <v>4.1745731882913786</v>
      </c>
      <c r="KS82" s="193">
        <f t="shared" si="475"/>
        <v>3.9198348572547341</v>
      </c>
      <c r="KT82" s="193">
        <f t="shared" si="475"/>
        <v>3.9040600573940507</v>
      </c>
      <c r="KU82" s="212">
        <f t="shared" si="476"/>
        <v>56825.188615660445</v>
      </c>
      <c r="KY82" s="3">
        <f t="shared" si="310"/>
        <v>0</v>
      </c>
      <c r="KZ82" s="6">
        <f t="shared" si="311"/>
        <v>0</v>
      </c>
      <c r="LA82" s="6">
        <f t="shared" si="312"/>
        <v>5.9252089222996371</v>
      </c>
      <c r="LB82" s="6">
        <f t="shared" si="313"/>
        <v>0</v>
      </c>
      <c r="LC82" s="193">
        <f t="shared" si="477"/>
        <v>5.6740334309306508</v>
      </c>
      <c r="LD82" s="193">
        <f t="shared" si="477"/>
        <v>4.1745731882913786</v>
      </c>
      <c r="LE82" s="193">
        <f t="shared" si="477"/>
        <v>3.9377627340091421</v>
      </c>
      <c r="LF82" s="193">
        <f t="shared" si="477"/>
        <v>3.9040600573940507</v>
      </c>
      <c r="LG82" s="205">
        <f t="shared" si="478"/>
        <v>56913.412190118921</v>
      </c>
      <c r="LK82" s="3">
        <f t="shared" si="314"/>
        <v>0</v>
      </c>
      <c r="LL82" s="6">
        <f t="shared" si="315"/>
        <v>0</v>
      </c>
      <c r="LM82" s="6">
        <f t="shared" si="316"/>
        <v>0</v>
      </c>
      <c r="LN82" s="6">
        <f t="shared" si="317"/>
        <v>6.1966486763412441</v>
      </c>
      <c r="LO82" s="193">
        <f t="shared" si="479"/>
        <v>5.6740334309306508</v>
      </c>
      <c r="LP82" s="193">
        <f t="shared" si="479"/>
        <v>4.1745731882913786</v>
      </c>
      <c r="LQ82" s="193">
        <f t="shared" si="479"/>
        <v>3.8150380693314694</v>
      </c>
      <c r="LR82" s="193">
        <f t="shared" si="479"/>
        <v>4.0217753440972297</v>
      </c>
      <c r="LS82" s="212">
        <f t="shared" si="480"/>
        <v>57142.355905300894</v>
      </c>
      <c r="LW82" s="3">
        <f t="shared" si="318"/>
        <v>0</v>
      </c>
      <c r="LX82" s="6">
        <f t="shared" si="319"/>
        <v>0</v>
      </c>
      <c r="LY82" s="6">
        <f t="shared" si="320"/>
        <v>0</v>
      </c>
      <c r="LZ82" s="6">
        <f t="shared" si="321"/>
        <v>5.7765369016740413</v>
      </c>
      <c r="MA82" s="193">
        <f t="shared" si="481"/>
        <v>5.6740334309306508</v>
      </c>
      <c r="MB82" s="193">
        <f t="shared" si="481"/>
        <v>4.1745731882913786</v>
      </c>
      <c r="MC82" s="193">
        <f t="shared" si="481"/>
        <v>3.8150380693314694</v>
      </c>
      <c r="MD82" s="193">
        <f t="shared" si="481"/>
        <v>4.0142179853159758</v>
      </c>
      <c r="ME82" s="212">
        <f t="shared" si="482"/>
        <v>57088.69457098539</v>
      </c>
      <c r="MI82" s="3">
        <f t="shared" si="322"/>
        <v>0</v>
      </c>
      <c r="MJ82" s="6">
        <f t="shared" si="323"/>
        <v>0</v>
      </c>
      <c r="MK82" s="6">
        <f t="shared" si="324"/>
        <v>0</v>
      </c>
      <c r="ML82" s="6">
        <f t="shared" si="325"/>
        <v>6.564246479175047</v>
      </c>
      <c r="MM82" s="193">
        <f t="shared" si="483"/>
        <v>5.6740334309306508</v>
      </c>
      <c r="MN82" s="193">
        <f t="shared" si="483"/>
        <v>4.1745731882913786</v>
      </c>
      <c r="MO82" s="193">
        <f t="shared" si="483"/>
        <v>3.8150380693314694</v>
      </c>
      <c r="MP82" s="193">
        <f t="shared" si="483"/>
        <v>4.0283415041373845</v>
      </c>
      <c r="MQ82" s="205">
        <f t="shared" si="484"/>
        <v>57189.02014114202</v>
      </c>
      <c r="MT82" s="3">
        <f t="shared" si="326"/>
        <v>6.1768895914062192</v>
      </c>
      <c r="MU82" s="6">
        <f t="shared" si="327"/>
        <v>5.1060189500806628</v>
      </c>
      <c r="MV82" s="6">
        <f t="shared" si="328"/>
        <v>5.2415309697266022</v>
      </c>
      <c r="MW82" s="6">
        <f t="shared" si="329"/>
        <v>6.3016766200080445</v>
      </c>
      <c r="MX82" s="193">
        <f t="shared" si="485"/>
        <v>5.6950229573347926</v>
      </c>
      <c r="MY82" s="193">
        <f t="shared" si="485"/>
        <v>4.2501810312972461</v>
      </c>
      <c r="MZ82" s="193">
        <f t="shared" si="485"/>
        <v>3.9243470484463643</v>
      </c>
      <c r="NA82" s="193">
        <f t="shared" si="485"/>
        <v>4.0236557933806534</v>
      </c>
      <c r="NB82" s="212">
        <f t="shared" si="486"/>
        <v>57904.393152100965</v>
      </c>
      <c r="NF82" s="3">
        <f t="shared" si="330"/>
        <v>6.1768895914062183</v>
      </c>
      <c r="NG82" s="6">
        <f t="shared" si="331"/>
        <v>0</v>
      </c>
      <c r="NH82" s="6">
        <f t="shared" si="332"/>
        <v>0</v>
      </c>
      <c r="NI82" s="6">
        <f t="shared" si="333"/>
        <v>0</v>
      </c>
      <c r="NJ82" s="193">
        <f t="shared" si="487"/>
        <v>5.6950229573347926</v>
      </c>
      <c r="NK82" s="193">
        <f t="shared" si="487"/>
        <v>4.1745731882913786</v>
      </c>
      <c r="NL82" s="193">
        <f t="shared" si="487"/>
        <v>3.8150380693314694</v>
      </c>
      <c r="NM82" s="193">
        <f t="shared" si="487"/>
        <v>3.9040600573940507</v>
      </c>
      <c r="NN82" s="212">
        <f t="shared" si="488"/>
        <v>56324.333076479867</v>
      </c>
      <c r="NR82" s="3">
        <f t="shared" si="334"/>
        <v>0</v>
      </c>
      <c r="NS82" s="6">
        <f t="shared" si="335"/>
        <v>5.1060189500806628</v>
      </c>
      <c r="NT82" s="6">
        <f t="shared" si="336"/>
        <v>0</v>
      </c>
      <c r="NU82" s="6">
        <f t="shared" si="337"/>
        <v>0</v>
      </c>
      <c r="NV82" s="193">
        <f t="shared" si="489"/>
        <v>5.6740334309306508</v>
      </c>
      <c r="NW82" s="193">
        <f t="shared" si="489"/>
        <v>4.2501810312972461</v>
      </c>
      <c r="NX82" s="193">
        <f t="shared" si="489"/>
        <v>3.8150380693314694</v>
      </c>
      <c r="NY82" s="193">
        <f t="shared" si="489"/>
        <v>3.9040600573940507</v>
      </c>
      <c r="NZ82" s="212">
        <f t="shared" si="490"/>
        <v>56500.59853448681</v>
      </c>
      <c r="OD82" s="3">
        <f t="shared" si="338"/>
        <v>0</v>
      </c>
      <c r="OE82" s="6">
        <f t="shared" si="339"/>
        <v>0</v>
      </c>
      <c r="OF82" s="6">
        <f t="shared" si="340"/>
        <v>5.2415309697266022</v>
      </c>
      <c r="OG82" s="6">
        <f t="shared" si="341"/>
        <v>0</v>
      </c>
      <c r="OH82" s="193">
        <f t="shared" si="491"/>
        <v>5.6740334309306508</v>
      </c>
      <c r="OI82" s="193">
        <f t="shared" si="491"/>
        <v>4.1745731882913786</v>
      </c>
      <c r="OJ82" s="193">
        <f t="shared" si="491"/>
        <v>3.9243470484463643</v>
      </c>
      <c r="OK82" s="193">
        <f t="shared" si="491"/>
        <v>3.9040600573940507</v>
      </c>
      <c r="OL82" s="212">
        <f t="shared" si="492"/>
        <v>56847.380345685728</v>
      </c>
      <c r="OP82" s="3">
        <f t="shared" si="342"/>
        <v>0</v>
      </c>
      <c r="OQ82" s="6">
        <f t="shared" si="343"/>
        <v>0</v>
      </c>
      <c r="OR82" s="6">
        <f t="shared" si="344"/>
        <v>0</v>
      </c>
      <c r="OS82" s="6">
        <f t="shared" si="345"/>
        <v>6.3016766200080445</v>
      </c>
      <c r="OT82" s="193">
        <f t="shared" si="493"/>
        <v>5.6740334309306508</v>
      </c>
      <c r="OU82" s="193">
        <f t="shared" si="493"/>
        <v>4.1745731882913786</v>
      </c>
      <c r="OV82" s="193">
        <f t="shared" si="493"/>
        <v>3.8150380693314694</v>
      </c>
      <c r="OW82" s="193">
        <f t="shared" si="493"/>
        <v>4.0236557933806534</v>
      </c>
      <c r="OX82" s="232">
        <f t="shared" si="494"/>
        <v>57155.715947045108</v>
      </c>
    </row>
    <row r="83" spans="2:414" x14ac:dyDescent="0.2">
      <c r="B83" s="81">
        <v>45472</v>
      </c>
      <c r="C83">
        <v>131</v>
      </c>
      <c r="D83">
        <v>11.225813316148324</v>
      </c>
      <c r="E83">
        <v>0</v>
      </c>
      <c r="F83">
        <v>0</v>
      </c>
      <c r="G83">
        <v>0</v>
      </c>
      <c r="H83">
        <v>0</v>
      </c>
      <c r="I83">
        <v>0</v>
      </c>
      <c r="J83">
        <v>1</v>
      </c>
      <c r="K83">
        <v>0</v>
      </c>
      <c r="L83">
        <v>0</v>
      </c>
      <c r="M83">
        <v>0</v>
      </c>
      <c r="N83">
        <v>0</v>
      </c>
      <c r="O83">
        <v>1</v>
      </c>
      <c r="P83">
        <v>0</v>
      </c>
      <c r="Q83">
        <v>0</v>
      </c>
      <c r="R83">
        <v>0</v>
      </c>
      <c r="S83">
        <v>0</v>
      </c>
      <c r="T83">
        <v>17161</v>
      </c>
      <c r="U83">
        <v>6.501872355206471</v>
      </c>
      <c r="V83">
        <v>5.1060188343438728</v>
      </c>
      <c r="W83">
        <v>4.5578530171535672</v>
      </c>
      <c r="X83">
        <v>5.3227935569902174</v>
      </c>
      <c r="Y83" s="3">
        <v>375.1814500185294</v>
      </c>
      <c r="Z83" s="3">
        <v>100.00001909797238</v>
      </c>
      <c r="AA83" s="3">
        <v>50</v>
      </c>
      <c r="AB83" s="3">
        <v>155.35220464769017</v>
      </c>
      <c r="AC83">
        <v>0</v>
      </c>
      <c r="AD83">
        <v>0</v>
      </c>
      <c r="AE83" s="6"/>
      <c r="AF83" s="1" t="s">
        <v>5</v>
      </c>
      <c r="AG83">
        <v>131</v>
      </c>
      <c r="AH83" s="189">
        <v>45472</v>
      </c>
      <c r="AI83">
        <f t="shared" si="346"/>
        <v>6</v>
      </c>
      <c r="AJ83">
        <v>131</v>
      </c>
      <c r="AK83">
        <v>0</v>
      </c>
      <c r="AL83">
        <v>0</v>
      </c>
      <c r="AM83">
        <v>1</v>
      </c>
      <c r="AN83">
        <v>0</v>
      </c>
      <c r="AO83">
        <v>0</v>
      </c>
      <c r="AP83">
        <v>0</v>
      </c>
      <c r="AQ83">
        <v>0</v>
      </c>
      <c r="AS83" s="37"/>
      <c r="AT83" s="37"/>
      <c r="AU83" s="6">
        <f t="shared" si="347"/>
        <v>0</v>
      </c>
      <c r="AV83" s="6">
        <f t="shared" si="348"/>
        <v>0</v>
      </c>
      <c r="AW83" s="6">
        <f t="shared" si="349"/>
        <v>0</v>
      </c>
      <c r="AX83" s="6">
        <f t="shared" si="350"/>
        <v>0</v>
      </c>
      <c r="AY83" s="193">
        <f t="shared" si="351"/>
        <v>5.6740334309306508</v>
      </c>
      <c r="AZ83" s="193">
        <f t="shared" si="352"/>
        <v>4.1745731882913786</v>
      </c>
      <c r="BA83" s="193">
        <f t="shared" si="353"/>
        <v>3.8150380693314694</v>
      </c>
      <c r="BB83" s="193">
        <f t="shared" si="354"/>
        <v>3.9040600573940507</v>
      </c>
      <c r="BC83" s="72">
        <f t="shared" si="355"/>
        <v>56312.210093717425</v>
      </c>
      <c r="BG83" s="3">
        <f t="shared" si="356"/>
        <v>6.3718349081023415</v>
      </c>
      <c r="BH83" s="6">
        <f t="shared" si="357"/>
        <v>0</v>
      </c>
      <c r="BI83" s="6">
        <f t="shared" si="358"/>
        <v>0</v>
      </c>
      <c r="BJ83" s="6">
        <f t="shared" si="359"/>
        <v>0</v>
      </c>
      <c r="BK83" s="193">
        <f t="shared" si="360"/>
        <v>5.6956782773805443</v>
      </c>
      <c r="BL83" s="193">
        <f t="shared" si="361"/>
        <v>4.1745731882913786</v>
      </c>
      <c r="BM83" s="193">
        <f t="shared" si="362"/>
        <v>3.8150380693314694</v>
      </c>
      <c r="BN83" s="193">
        <f t="shared" si="363"/>
        <v>3.9040600573940507</v>
      </c>
      <c r="BO83" s="72">
        <f t="shared" si="364"/>
        <v>56324.711613624888</v>
      </c>
      <c r="BS83" s="3">
        <f t="shared" si="365"/>
        <v>6.3718549838399507</v>
      </c>
      <c r="BT83" s="6">
        <f t="shared" si="366"/>
        <v>0</v>
      </c>
      <c r="BU83" s="6">
        <f t="shared" si="367"/>
        <v>0</v>
      </c>
      <c r="BV83" s="6">
        <f t="shared" si="368"/>
        <v>0</v>
      </c>
      <c r="BW83" s="193">
        <f t="shared" si="369"/>
        <v>5.6956783448441968</v>
      </c>
      <c r="BX83" s="193">
        <f t="shared" si="370"/>
        <v>4.1745731882913786</v>
      </c>
      <c r="BY83" s="193">
        <f t="shared" si="495"/>
        <v>3.8150380693314694</v>
      </c>
      <c r="BZ83" s="193">
        <f t="shared" si="371"/>
        <v>3.9040600573940507</v>
      </c>
      <c r="CA83" s="72">
        <f t="shared" si="372"/>
        <v>56324.711613624888</v>
      </c>
      <c r="CE83" s="3">
        <f t="shared" si="373"/>
        <v>0</v>
      </c>
      <c r="CF83" s="6">
        <f t="shared" si="374"/>
        <v>5.1060188343438728</v>
      </c>
      <c r="CG83" s="6">
        <f t="shared" si="375"/>
        <v>0</v>
      </c>
      <c r="CH83" s="6">
        <f t="shared" si="376"/>
        <v>0</v>
      </c>
      <c r="CI83" s="193">
        <f t="shared" si="377"/>
        <v>5.6740334309306508</v>
      </c>
      <c r="CJ83" s="193">
        <f t="shared" si="378"/>
        <v>4.2501810296466482</v>
      </c>
      <c r="CK83" s="193">
        <f t="shared" si="496"/>
        <v>3.8150380693314694</v>
      </c>
      <c r="CL83" s="193">
        <f t="shared" si="379"/>
        <v>3.9040600573940507</v>
      </c>
      <c r="CM83" s="72">
        <f t="shared" si="380"/>
        <v>56500.598530367221</v>
      </c>
      <c r="CQ83" s="3">
        <f t="shared" si="381"/>
        <v>0</v>
      </c>
      <c r="CR83" s="6">
        <f t="shared" si="382"/>
        <v>5.1060743665266113</v>
      </c>
      <c r="CS83" s="6">
        <f t="shared" si="383"/>
        <v>0</v>
      </c>
      <c r="CT83" s="6">
        <f t="shared" si="384"/>
        <v>0</v>
      </c>
      <c r="CU83" s="193">
        <f t="shared" si="385"/>
        <v>5.6740334309306508</v>
      </c>
      <c r="CV83" s="193">
        <f t="shared" si="386"/>
        <v>4.2501818216269935</v>
      </c>
      <c r="CW83" s="193">
        <f t="shared" si="497"/>
        <v>3.8150380693314694</v>
      </c>
      <c r="CX83" s="193">
        <f t="shared" si="387"/>
        <v>3.9040600573940507</v>
      </c>
      <c r="CY83" s="72">
        <f t="shared" si="388"/>
        <v>56500.600507003946</v>
      </c>
      <c r="DC83" s="3">
        <f t="shared" si="389"/>
        <v>0</v>
      </c>
      <c r="DD83" s="6">
        <f t="shared" si="390"/>
        <v>0</v>
      </c>
      <c r="DE83" s="6">
        <f t="shared" si="391"/>
        <v>4.7857456680112458</v>
      </c>
      <c r="DF83" s="6">
        <f t="shared" si="392"/>
        <v>0</v>
      </c>
      <c r="DG83" s="193">
        <f t="shared" si="393"/>
        <v>5.6740334309306508</v>
      </c>
      <c r="DH83" s="193">
        <f t="shared" si="394"/>
        <v>4.1745731882913786</v>
      </c>
      <c r="DI83" s="193">
        <f t="shared" si="498"/>
        <v>3.9153022138747122</v>
      </c>
      <c r="DJ83" s="193">
        <f t="shared" si="395"/>
        <v>3.9040600573940507</v>
      </c>
      <c r="DK83" s="72">
        <f t="shared" si="396"/>
        <v>56802.905020320242</v>
      </c>
      <c r="DO83" s="3">
        <f t="shared" si="397"/>
        <v>0</v>
      </c>
      <c r="DP83" s="6">
        <f t="shared" si="398"/>
        <v>0</v>
      </c>
      <c r="DQ83" s="6">
        <f t="shared" si="399"/>
        <v>4.5579410420919517</v>
      </c>
      <c r="DR83" s="6">
        <f t="shared" si="400"/>
        <v>0</v>
      </c>
      <c r="DS83" s="193">
        <f t="shared" si="401"/>
        <v>5.6740334309306508</v>
      </c>
      <c r="DT83" s="193">
        <f t="shared" si="402"/>
        <v>4.1745731882913786</v>
      </c>
      <c r="DU83" s="193">
        <f t="shared" si="499"/>
        <v>3.9107506947981525</v>
      </c>
      <c r="DV83" s="193">
        <f t="shared" si="403"/>
        <v>3.9040600573940507</v>
      </c>
      <c r="DW83" s="72">
        <f t="shared" si="404"/>
        <v>56780.537420399822</v>
      </c>
      <c r="EA83" s="3">
        <f t="shared" si="405"/>
        <v>0</v>
      </c>
      <c r="EB83" s="6">
        <f t="shared" si="406"/>
        <v>0</v>
      </c>
      <c r="EC83" s="6">
        <f t="shared" si="407"/>
        <v>0</v>
      </c>
      <c r="ED83" s="6">
        <f t="shared" si="408"/>
        <v>15.968380670970653</v>
      </c>
      <c r="EE83" s="193">
        <f t="shared" si="409"/>
        <v>5.6740334309306508</v>
      </c>
      <c r="EF83" s="193">
        <f t="shared" si="410"/>
        <v>4.1745731882913786</v>
      </c>
      <c r="EG83" s="193">
        <f t="shared" si="500"/>
        <v>3.8150380693314694</v>
      </c>
      <c r="EH83" s="193">
        <f t="shared" si="411"/>
        <v>4.1831459433071956</v>
      </c>
      <c r="EI83" s="72">
        <f t="shared" si="412"/>
        <v>58300.288828508194</v>
      </c>
      <c r="EM83" s="3">
        <f t="shared" si="413"/>
        <v>0</v>
      </c>
      <c r="EN83" s="6">
        <f t="shared" si="414"/>
        <v>0</v>
      </c>
      <c r="EO83" s="6">
        <f t="shared" si="415"/>
        <v>0</v>
      </c>
      <c r="EP83" s="6">
        <f t="shared" si="416"/>
        <v>5.3229249287452864</v>
      </c>
      <c r="EQ83" s="193">
        <f t="shared" si="417"/>
        <v>5.6740334309306508</v>
      </c>
      <c r="ER83" s="193">
        <f t="shared" si="418"/>
        <v>4.1745731882913786</v>
      </c>
      <c r="ES83" s="193">
        <f t="shared" si="501"/>
        <v>3.8150380693314694</v>
      </c>
      <c r="ET83" s="193">
        <f t="shared" si="419"/>
        <v>4.0059933524441762</v>
      </c>
      <c r="EU83" s="72">
        <f t="shared" si="420"/>
        <v>57030.35249104815</v>
      </c>
      <c r="EY83" s="3">
        <f t="shared" si="421"/>
        <v>6.3718349081023415</v>
      </c>
      <c r="EZ83" s="6">
        <f t="shared" si="422"/>
        <v>5.1060188343438728</v>
      </c>
      <c r="FA83" s="6">
        <f t="shared" si="423"/>
        <v>4.7857456680112458</v>
      </c>
      <c r="FB83" s="6">
        <f t="shared" si="424"/>
        <v>15.968380670970653</v>
      </c>
      <c r="FC83" s="193">
        <f t="shared" si="425"/>
        <v>5.6956782773805443</v>
      </c>
      <c r="FD83" s="193">
        <f t="shared" si="426"/>
        <v>4.2501810296466482</v>
      </c>
      <c r="FE83" s="193">
        <f t="shared" si="502"/>
        <v>3.9153022138747122</v>
      </c>
      <c r="FF83" s="193">
        <f t="shared" si="427"/>
        <v>4.1831459433071956</v>
      </c>
      <c r="FG83" s="72">
        <f t="shared" si="428"/>
        <v>59018.145821894192</v>
      </c>
      <c r="FK83" s="3">
        <f t="shared" si="429"/>
        <v>6.5018924309440811</v>
      </c>
      <c r="FL83" s="6">
        <f t="shared" si="430"/>
        <v>5.1060743665266113</v>
      </c>
      <c r="FM83" s="6">
        <f t="shared" si="431"/>
        <v>4.5579410420919517</v>
      </c>
      <c r="FN83" s="6">
        <f t="shared" si="432"/>
        <v>5.3229249287452864</v>
      </c>
      <c r="FO83" s="193">
        <f t="shared" si="433"/>
        <v>5.696115234624771</v>
      </c>
      <c r="FP83" s="193">
        <f t="shared" si="434"/>
        <v>4.2501818216269935</v>
      </c>
      <c r="FQ83" s="193">
        <f t="shared" si="503"/>
        <v>3.9107506947981525</v>
      </c>
      <c r="FR83" s="193">
        <f t="shared" si="435"/>
        <v>4.0059933524441762</v>
      </c>
      <c r="FS83" s="205">
        <f t="shared" si="436"/>
        <v>57710.099587463141</v>
      </c>
      <c r="FW83" s="3">
        <f t="shared" si="437"/>
        <v>7.477153208487441</v>
      </c>
      <c r="FX83" s="6">
        <f t="shared" si="438"/>
        <v>5.7698012828085758</v>
      </c>
      <c r="FY83" s="6">
        <f t="shared" si="439"/>
        <v>5.6517377412704235</v>
      </c>
      <c r="FZ83" s="6">
        <f t="shared" si="440"/>
        <v>6.2808963972484566</v>
      </c>
      <c r="GA83" s="193">
        <f t="shared" si="441"/>
        <v>5.6993857708377424</v>
      </c>
      <c r="GB83" s="193">
        <f t="shared" si="442"/>
        <v>4.2596031360762465</v>
      </c>
      <c r="GC83" s="193">
        <f t="shared" si="504"/>
        <v>3.932418037999617</v>
      </c>
      <c r="GD83" s="193">
        <f t="shared" si="443"/>
        <v>4.0232840190349926</v>
      </c>
      <c r="GE83" s="72">
        <f t="shared" si="444"/>
        <v>57968.884168832948</v>
      </c>
      <c r="GI83" s="3">
        <f t="shared" si="445"/>
        <v>7.1520595907271183</v>
      </c>
      <c r="GJ83" s="6">
        <f t="shared" si="446"/>
        <v>5.616620717778261</v>
      </c>
      <c r="GK83" s="6">
        <f t="shared" si="447"/>
        <v>5.0136383188689244</v>
      </c>
      <c r="GL83" s="6">
        <f t="shared" si="448"/>
        <v>5.8550729126892396</v>
      </c>
      <c r="GM83" s="193">
        <f t="shared" si="449"/>
        <v>5.6982967577284462</v>
      </c>
      <c r="GN83" s="193">
        <f t="shared" si="450"/>
        <v>4.2574366700286586</v>
      </c>
      <c r="GO83" s="193">
        <f t="shared" si="505"/>
        <v>3.9198348572547341</v>
      </c>
      <c r="GP83" s="193">
        <f t="shared" si="451"/>
        <v>4.0156351109614423</v>
      </c>
      <c r="GQ83" s="72">
        <f t="shared" si="452"/>
        <v>57844.580276406748</v>
      </c>
      <c r="GU83" s="3">
        <f t="shared" si="453"/>
        <v>8.4524340617684128</v>
      </c>
      <c r="GV83" s="6">
        <f t="shared" si="454"/>
        <v>6.1272226012126474</v>
      </c>
      <c r="GW83" s="6">
        <f t="shared" si="455"/>
        <v>5.9252089222996371</v>
      </c>
      <c r="GX83" s="6">
        <f t="shared" si="456"/>
        <v>6.6534919462377715</v>
      </c>
      <c r="GY83" s="193">
        <f t="shared" si="457"/>
        <v>5.7026457124983398</v>
      </c>
      <c r="GZ83" s="193">
        <f t="shared" si="458"/>
        <v>4.264640045084092</v>
      </c>
      <c r="HA83" s="193">
        <f t="shared" si="506"/>
        <v>3.9377627340091421</v>
      </c>
      <c r="HB83" s="193">
        <f t="shared" si="459"/>
        <v>4.0299291545506124</v>
      </c>
      <c r="HC83" s="205">
        <f t="shared" si="460"/>
        <v>58058.48824957195</v>
      </c>
      <c r="HG83" s="3">
        <f t="shared" si="278"/>
        <v>7.477153208487441</v>
      </c>
      <c r="HH83" s="6">
        <f t="shared" si="279"/>
        <v>0</v>
      </c>
      <c r="HI83" s="6">
        <f t="shared" si="280"/>
        <v>0</v>
      </c>
      <c r="HJ83" s="6">
        <f t="shared" si="281"/>
        <v>0</v>
      </c>
      <c r="HK83" s="193">
        <f t="shared" si="461"/>
        <v>5.6993857708377424</v>
      </c>
      <c r="HL83" s="193">
        <f t="shared" si="461"/>
        <v>4.1745731882913786</v>
      </c>
      <c r="HM83" s="193">
        <f t="shared" si="461"/>
        <v>3.8150380693314694</v>
      </c>
      <c r="HN83" s="193">
        <f t="shared" si="461"/>
        <v>3.9040600573940507</v>
      </c>
      <c r="HO83" s="212">
        <f t="shared" si="462"/>
        <v>56326.853247159197</v>
      </c>
      <c r="HS83" s="3">
        <f t="shared" si="282"/>
        <v>7.1520595907271183</v>
      </c>
      <c r="HT83" s="6">
        <f t="shared" si="283"/>
        <v>0</v>
      </c>
      <c r="HU83" s="6">
        <f t="shared" si="284"/>
        <v>0</v>
      </c>
      <c r="HV83" s="6">
        <f t="shared" si="285"/>
        <v>0</v>
      </c>
      <c r="HW83" s="193">
        <f t="shared" si="463"/>
        <v>5.6982967577284462</v>
      </c>
      <c r="HX83" s="193">
        <f t="shared" si="463"/>
        <v>4.1745731882913786</v>
      </c>
      <c r="HY83" s="193">
        <f t="shared" si="463"/>
        <v>3.8150380693314694</v>
      </c>
      <c r="HZ83" s="193">
        <f t="shared" si="463"/>
        <v>3.9040600573940507</v>
      </c>
      <c r="IA83" s="212">
        <f t="shared" si="464"/>
        <v>56326.224170308124</v>
      </c>
      <c r="IE83" s="3">
        <f t="shared" si="286"/>
        <v>8.4524340617684128</v>
      </c>
      <c r="IF83" s="6">
        <f t="shared" si="287"/>
        <v>0</v>
      </c>
      <c r="IG83" s="6">
        <f t="shared" si="288"/>
        <v>0</v>
      </c>
      <c r="IH83" s="6">
        <f t="shared" si="289"/>
        <v>0</v>
      </c>
      <c r="II83" s="193">
        <f t="shared" si="465"/>
        <v>5.7026457124983398</v>
      </c>
      <c r="IJ83" s="193">
        <f t="shared" si="465"/>
        <v>4.1745731882913786</v>
      </c>
      <c r="IK83" s="193">
        <f t="shared" si="465"/>
        <v>3.8150380693314694</v>
      </c>
      <c r="IL83" s="193">
        <f t="shared" si="465"/>
        <v>3.9040600573940507</v>
      </c>
      <c r="IM83" s="205">
        <f t="shared" si="466"/>
        <v>56328.736419685047</v>
      </c>
      <c r="IQ83" s="3">
        <f t="shared" si="290"/>
        <v>0</v>
      </c>
      <c r="IR83" s="6">
        <f t="shared" si="291"/>
        <v>5.7698012828085758</v>
      </c>
      <c r="IS83" s="6">
        <f t="shared" si="292"/>
        <v>0</v>
      </c>
      <c r="IT83" s="6">
        <f t="shared" si="293"/>
        <v>0</v>
      </c>
      <c r="IU83" s="193">
        <f t="shared" si="467"/>
        <v>5.6740334309306508</v>
      </c>
      <c r="IV83" s="193">
        <f t="shared" si="467"/>
        <v>4.2596031360762465</v>
      </c>
      <c r="IW83" s="193">
        <f t="shared" si="467"/>
        <v>3.8150380693314694</v>
      </c>
      <c r="IX83" s="193">
        <f t="shared" si="467"/>
        <v>3.9040600573940507</v>
      </c>
      <c r="IY83" s="212">
        <f t="shared" si="468"/>
        <v>56524.119261955304</v>
      </c>
      <c r="JC83" s="3">
        <f t="shared" si="294"/>
        <v>0</v>
      </c>
      <c r="JD83" s="6">
        <f t="shared" si="295"/>
        <v>5.616620717778261</v>
      </c>
      <c r="JE83" s="6">
        <f t="shared" si="296"/>
        <v>0</v>
      </c>
      <c r="JF83" s="6">
        <f t="shared" si="297"/>
        <v>0</v>
      </c>
      <c r="JG83" s="193">
        <f t="shared" si="469"/>
        <v>5.6740334309306508</v>
      </c>
      <c r="JH83" s="193">
        <f t="shared" si="469"/>
        <v>4.2574366700286586</v>
      </c>
      <c r="JI83" s="193">
        <f t="shared" si="469"/>
        <v>3.8150380693314694</v>
      </c>
      <c r="JJ83" s="193">
        <f t="shared" si="469"/>
        <v>3.9040600573940507</v>
      </c>
      <c r="JK83" s="212">
        <f t="shared" si="470"/>
        <v>56518.710170786726</v>
      </c>
      <c r="JO83" s="3">
        <f t="shared" si="298"/>
        <v>0</v>
      </c>
      <c r="JP83" s="6">
        <f t="shared" si="299"/>
        <v>6.1272226012126474</v>
      </c>
      <c r="JQ83" s="6">
        <f t="shared" si="300"/>
        <v>0</v>
      </c>
      <c r="JR83" s="6">
        <f t="shared" si="301"/>
        <v>0</v>
      </c>
      <c r="JS83" s="193">
        <f t="shared" si="471"/>
        <v>5.6740334309306508</v>
      </c>
      <c r="JT83" s="193">
        <f t="shared" si="471"/>
        <v>4.264640045084092</v>
      </c>
      <c r="JU83" s="193">
        <f t="shared" si="471"/>
        <v>3.8150380693314694</v>
      </c>
      <c r="JV83" s="193">
        <f t="shared" si="471"/>
        <v>3.9040600573940507</v>
      </c>
      <c r="JW83" s="205">
        <f t="shared" si="472"/>
        <v>56536.69708891918</v>
      </c>
      <c r="KA83" s="3">
        <f t="shared" si="302"/>
        <v>0</v>
      </c>
      <c r="KB83" s="6">
        <f t="shared" si="303"/>
        <v>0</v>
      </c>
      <c r="KC83" s="6">
        <f t="shared" si="304"/>
        <v>5.6517377412704235</v>
      </c>
      <c r="KD83" s="6">
        <f t="shared" si="305"/>
        <v>0</v>
      </c>
      <c r="KE83" s="193">
        <f t="shared" si="473"/>
        <v>5.6740334309306508</v>
      </c>
      <c r="KF83" s="193">
        <f t="shared" si="473"/>
        <v>4.1745731882913786</v>
      </c>
      <c r="KG83" s="193">
        <f t="shared" si="473"/>
        <v>3.932418037999617</v>
      </c>
      <c r="KH83" s="193">
        <f t="shared" si="473"/>
        <v>3.9040600573940507</v>
      </c>
      <c r="KI83" s="212">
        <f t="shared" si="474"/>
        <v>56887.096473452693</v>
      </c>
      <c r="KM83" s="3">
        <f t="shared" si="306"/>
        <v>0</v>
      </c>
      <c r="KN83" s="6">
        <f t="shared" si="307"/>
        <v>0</v>
      </c>
      <c r="KO83" s="6">
        <f t="shared" si="308"/>
        <v>5.0136383188689244</v>
      </c>
      <c r="KP83" s="6">
        <f t="shared" si="309"/>
        <v>0</v>
      </c>
      <c r="KQ83" s="193">
        <f t="shared" si="475"/>
        <v>5.6740334309306508</v>
      </c>
      <c r="KR83" s="193">
        <f t="shared" si="475"/>
        <v>4.1745731882913786</v>
      </c>
      <c r="KS83" s="193">
        <f t="shared" si="475"/>
        <v>3.9198348572547341</v>
      </c>
      <c r="KT83" s="193">
        <f t="shared" si="475"/>
        <v>3.9040600573940507</v>
      </c>
      <c r="KU83" s="212">
        <f t="shared" si="476"/>
        <v>56825.188615660445</v>
      </c>
      <c r="KY83" s="3">
        <f t="shared" si="310"/>
        <v>0</v>
      </c>
      <c r="KZ83" s="6">
        <f t="shared" si="311"/>
        <v>0</v>
      </c>
      <c r="LA83" s="6">
        <f t="shared" si="312"/>
        <v>5.9252089222996371</v>
      </c>
      <c r="LB83" s="6">
        <f t="shared" si="313"/>
        <v>0</v>
      </c>
      <c r="LC83" s="193">
        <f t="shared" si="477"/>
        <v>5.6740334309306508</v>
      </c>
      <c r="LD83" s="193">
        <f t="shared" si="477"/>
        <v>4.1745731882913786</v>
      </c>
      <c r="LE83" s="193">
        <f t="shared" si="477"/>
        <v>3.9377627340091421</v>
      </c>
      <c r="LF83" s="193">
        <f t="shared" si="477"/>
        <v>3.9040600573940507</v>
      </c>
      <c r="LG83" s="205">
        <f t="shared" si="478"/>
        <v>56913.412190118921</v>
      </c>
      <c r="LK83" s="3">
        <f t="shared" si="314"/>
        <v>0</v>
      </c>
      <c r="LL83" s="6">
        <f t="shared" si="315"/>
        <v>0</v>
      </c>
      <c r="LM83" s="6">
        <f t="shared" si="316"/>
        <v>0</v>
      </c>
      <c r="LN83" s="6">
        <f t="shared" si="317"/>
        <v>6.2808963972484566</v>
      </c>
      <c r="LO83" s="193">
        <f t="shared" si="479"/>
        <v>5.6740334309306508</v>
      </c>
      <c r="LP83" s="193">
        <f t="shared" si="479"/>
        <v>4.1745731882913786</v>
      </c>
      <c r="LQ83" s="193">
        <f t="shared" si="479"/>
        <v>3.8150380693314694</v>
      </c>
      <c r="LR83" s="193">
        <f t="shared" si="479"/>
        <v>4.0232840190349926</v>
      </c>
      <c r="LS83" s="212">
        <f t="shared" si="480"/>
        <v>57153.074351431678</v>
      </c>
      <c r="LW83" s="3">
        <f t="shared" si="318"/>
        <v>0</v>
      </c>
      <c r="LX83" s="6">
        <f t="shared" si="319"/>
        <v>0</v>
      </c>
      <c r="LY83" s="6">
        <f t="shared" si="320"/>
        <v>0</v>
      </c>
      <c r="LZ83" s="6">
        <f t="shared" si="321"/>
        <v>5.8550729126892396</v>
      </c>
      <c r="MA83" s="193">
        <f t="shared" si="481"/>
        <v>5.6740334309306508</v>
      </c>
      <c r="MB83" s="193">
        <f t="shared" si="481"/>
        <v>4.1745731882913786</v>
      </c>
      <c r="MC83" s="193">
        <f t="shared" si="481"/>
        <v>3.8150380693314694</v>
      </c>
      <c r="MD83" s="193">
        <f t="shared" si="481"/>
        <v>4.0156351109614423</v>
      </c>
      <c r="ME83" s="212">
        <f t="shared" si="482"/>
        <v>57098.753089279264</v>
      </c>
      <c r="MI83" s="3">
        <f t="shared" si="322"/>
        <v>0</v>
      </c>
      <c r="MJ83" s="6">
        <f t="shared" si="323"/>
        <v>0</v>
      </c>
      <c r="MK83" s="6">
        <f t="shared" si="324"/>
        <v>0</v>
      </c>
      <c r="ML83" s="6">
        <f t="shared" si="325"/>
        <v>6.6534919462377715</v>
      </c>
      <c r="MM83" s="193">
        <f t="shared" si="483"/>
        <v>5.6740334309306508</v>
      </c>
      <c r="MN83" s="193">
        <f t="shared" si="483"/>
        <v>4.1745731882913786</v>
      </c>
      <c r="MO83" s="193">
        <f t="shared" si="483"/>
        <v>3.8150380693314694</v>
      </c>
      <c r="MP83" s="193">
        <f t="shared" si="483"/>
        <v>4.0299291545506124</v>
      </c>
      <c r="MQ83" s="205">
        <f t="shared" si="484"/>
        <v>57200.30893857959</v>
      </c>
      <c r="MT83" s="3">
        <f t="shared" si="326"/>
        <v>6.1767787374461474</v>
      </c>
      <c r="MU83" s="6">
        <f t="shared" si="327"/>
        <v>5.1060188343438728</v>
      </c>
      <c r="MV83" s="6">
        <f t="shared" si="328"/>
        <v>5.2415309697266022</v>
      </c>
      <c r="MW83" s="6">
        <f t="shared" si="329"/>
        <v>6.3873522683882609</v>
      </c>
      <c r="MX83" s="193">
        <f t="shared" si="485"/>
        <v>5.6950225845705482</v>
      </c>
      <c r="MY83" s="193">
        <f t="shared" si="485"/>
        <v>4.2501810296466482</v>
      </c>
      <c r="MZ83" s="193">
        <f t="shared" si="485"/>
        <v>3.9243470484463643</v>
      </c>
      <c r="NA83" s="193">
        <f t="shared" si="485"/>
        <v>4.0251871393566656</v>
      </c>
      <c r="NB83" s="212">
        <f t="shared" si="486"/>
        <v>57915.417542186449</v>
      </c>
      <c r="NF83" s="3">
        <f t="shared" si="330"/>
        <v>6.1767787374461465</v>
      </c>
      <c r="NG83" s="6">
        <f t="shared" si="331"/>
        <v>0</v>
      </c>
      <c r="NH83" s="6">
        <f t="shared" si="332"/>
        <v>0</v>
      </c>
      <c r="NI83" s="6">
        <f t="shared" si="333"/>
        <v>0</v>
      </c>
      <c r="NJ83" s="193">
        <f t="shared" si="487"/>
        <v>5.6950225845705482</v>
      </c>
      <c r="NK83" s="193">
        <f t="shared" si="487"/>
        <v>4.1745731882913786</v>
      </c>
      <c r="NL83" s="193">
        <f t="shared" si="487"/>
        <v>3.8150380693314694</v>
      </c>
      <c r="NM83" s="193">
        <f t="shared" si="487"/>
        <v>3.9040600573940507</v>
      </c>
      <c r="NN83" s="212">
        <f t="shared" si="488"/>
        <v>56324.332861158116</v>
      </c>
      <c r="NR83" s="3">
        <f t="shared" si="334"/>
        <v>0</v>
      </c>
      <c r="NS83" s="6">
        <f t="shared" si="335"/>
        <v>5.1060188343438728</v>
      </c>
      <c r="NT83" s="6">
        <f t="shared" si="336"/>
        <v>0</v>
      </c>
      <c r="NU83" s="6">
        <f t="shared" si="337"/>
        <v>0</v>
      </c>
      <c r="NV83" s="193">
        <f t="shared" si="489"/>
        <v>5.6740334309306508</v>
      </c>
      <c r="NW83" s="193">
        <f t="shared" si="489"/>
        <v>4.2501810296466482</v>
      </c>
      <c r="NX83" s="193">
        <f t="shared" si="489"/>
        <v>3.8150380693314694</v>
      </c>
      <c r="NY83" s="193">
        <f t="shared" si="489"/>
        <v>3.9040600573940507</v>
      </c>
      <c r="NZ83" s="212">
        <f t="shared" si="490"/>
        <v>56500.598530367221</v>
      </c>
      <c r="OD83" s="3">
        <f t="shared" si="338"/>
        <v>0</v>
      </c>
      <c r="OE83" s="6">
        <f t="shared" si="339"/>
        <v>0</v>
      </c>
      <c r="OF83" s="6">
        <f t="shared" si="340"/>
        <v>5.2415309697266022</v>
      </c>
      <c r="OG83" s="6">
        <f t="shared" si="341"/>
        <v>0</v>
      </c>
      <c r="OH83" s="193">
        <f t="shared" si="491"/>
        <v>5.6740334309306508</v>
      </c>
      <c r="OI83" s="193">
        <f t="shared" si="491"/>
        <v>4.1745731882913786</v>
      </c>
      <c r="OJ83" s="193">
        <f t="shared" si="491"/>
        <v>3.9243470484463643</v>
      </c>
      <c r="OK83" s="193">
        <f t="shared" si="491"/>
        <v>3.9040600573940507</v>
      </c>
      <c r="OL83" s="212">
        <f t="shared" si="492"/>
        <v>56847.380345685728</v>
      </c>
      <c r="OP83" s="3">
        <f t="shared" si="342"/>
        <v>0</v>
      </c>
      <c r="OQ83" s="6">
        <f t="shared" si="343"/>
        <v>0</v>
      </c>
      <c r="OR83" s="6">
        <f t="shared" si="344"/>
        <v>0</v>
      </c>
      <c r="OS83" s="6">
        <f t="shared" si="345"/>
        <v>6.3873522683882609</v>
      </c>
      <c r="OT83" s="193">
        <f t="shared" si="493"/>
        <v>5.6740334309306508</v>
      </c>
      <c r="OU83" s="193">
        <f t="shared" si="493"/>
        <v>4.1745731882913786</v>
      </c>
      <c r="OV83" s="193">
        <f t="shared" si="493"/>
        <v>3.8150380693314694</v>
      </c>
      <c r="OW83" s="193">
        <f t="shared" si="493"/>
        <v>4.0251871393566656</v>
      </c>
      <c r="OX83" s="232">
        <f t="shared" si="494"/>
        <v>57166.59801954063</v>
      </c>
    </row>
    <row r="84" spans="2:414" x14ac:dyDescent="0.2">
      <c r="B84" s="81">
        <v>45479</v>
      </c>
      <c r="C84">
        <v>132</v>
      </c>
      <c r="D84">
        <v>11.244072752529696</v>
      </c>
      <c r="E84">
        <v>0</v>
      </c>
      <c r="F84">
        <v>0</v>
      </c>
      <c r="G84">
        <v>0</v>
      </c>
      <c r="H84">
        <v>0</v>
      </c>
      <c r="I84">
        <v>0</v>
      </c>
      <c r="J84">
        <v>0</v>
      </c>
      <c r="K84">
        <v>0</v>
      </c>
      <c r="L84">
        <v>0</v>
      </c>
      <c r="M84">
        <v>0</v>
      </c>
      <c r="N84">
        <v>0</v>
      </c>
      <c r="O84">
        <v>1</v>
      </c>
      <c r="P84">
        <v>0</v>
      </c>
      <c r="Q84">
        <v>0</v>
      </c>
      <c r="R84">
        <v>0</v>
      </c>
      <c r="S84">
        <v>0</v>
      </c>
      <c r="T84">
        <v>17424</v>
      </c>
      <c r="U84">
        <v>6.5017906652387731</v>
      </c>
      <c r="V84">
        <v>5.106018776475473</v>
      </c>
      <c r="W84">
        <v>4.5578530171535672</v>
      </c>
      <c r="X84">
        <v>5.3958562369980294</v>
      </c>
      <c r="Y84" s="3">
        <v>375.12701501297056</v>
      </c>
      <c r="Z84" s="3">
        <v>100.00000954898618</v>
      </c>
      <c r="AA84" s="3">
        <v>50</v>
      </c>
      <c r="AB84" s="3">
        <v>170.88742511245871</v>
      </c>
      <c r="AC84">
        <v>1</v>
      </c>
      <c r="AD84">
        <v>0</v>
      </c>
      <c r="AE84" s="6"/>
      <c r="AF84" s="1" t="s">
        <v>5</v>
      </c>
      <c r="AG84">
        <v>132</v>
      </c>
      <c r="AH84" s="189">
        <v>45479</v>
      </c>
      <c r="AI84">
        <f t="shared" si="346"/>
        <v>7</v>
      </c>
      <c r="AJ84">
        <v>132</v>
      </c>
      <c r="AK84">
        <v>1</v>
      </c>
      <c r="AL84">
        <v>0</v>
      </c>
      <c r="AM84">
        <v>1</v>
      </c>
      <c r="AN84">
        <v>0</v>
      </c>
      <c r="AO84">
        <v>0</v>
      </c>
      <c r="AP84">
        <v>0</v>
      </c>
      <c r="AQ84">
        <v>0</v>
      </c>
      <c r="AS84" s="37"/>
      <c r="AT84" s="37"/>
      <c r="AU84" s="6">
        <f t="shared" si="347"/>
        <v>0</v>
      </c>
      <c r="AV84" s="6">
        <f t="shared" si="348"/>
        <v>0</v>
      </c>
      <c r="AW84" s="6">
        <f t="shared" si="349"/>
        <v>0</v>
      </c>
      <c r="AX84" s="6">
        <f t="shared" si="350"/>
        <v>0</v>
      </c>
      <c r="AY84" s="193">
        <f t="shared" si="351"/>
        <v>5.6740334309306508</v>
      </c>
      <c r="AZ84" s="193">
        <f t="shared" si="352"/>
        <v>4.1745731882913786</v>
      </c>
      <c r="BA84" s="193">
        <f t="shared" si="353"/>
        <v>3.8150380693314694</v>
      </c>
      <c r="BB84" s="193">
        <f t="shared" si="354"/>
        <v>3.9040600573940507</v>
      </c>
      <c r="BC84" s="72">
        <f t="shared" si="355"/>
        <v>56312.210093717425</v>
      </c>
      <c r="BG84" s="3">
        <f t="shared" si="356"/>
        <v>6.3717548519339973</v>
      </c>
      <c r="BH84" s="6">
        <f t="shared" si="357"/>
        <v>0</v>
      </c>
      <c r="BI84" s="6">
        <f t="shared" si="358"/>
        <v>0</v>
      </c>
      <c r="BJ84" s="6">
        <f t="shared" si="359"/>
        <v>0</v>
      </c>
      <c r="BK84" s="193">
        <f t="shared" si="360"/>
        <v>5.6956780083551903</v>
      </c>
      <c r="BL84" s="193">
        <f t="shared" si="361"/>
        <v>4.1745731882913786</v>
      </c>
      <c r="BM84" s="193">
        <f t="shared" si="362"/>
        <v>3.8150380693314694</v>
      </c>
      <c r="BN84" s="193">
        <f t="shared" si="363"/>
        <v>3.9040600573940507</v>
      </c>
      <c r="BO84" s="72">
        <f t="shared" si="364"/>
        <v>56324.7114582254</v>
      </c>
      <c r="BS84" s="3">
        <f t="shared" si="365"/>
        <v>6.3717749274193745</v>
      </c>
      <c r="BT84" s="6">
        <f t="shared" si="366"/>
        <v>0</v>
      </c>
      <c r="BU84" s="6">
        <f t="shared" si="367"/>
        <v>0</v>
      </c>
      <c r="BV84" s="6">
        <f t="shared" si="368"/>
        <v>0</v>
      </c>
      <c r="BW84" s="193">
        <f t="shared" si="369"/>
        <v>5.6956780758180132</v>
      </c>
      <c r="BX84" s="193">
        <f t="shared" si="370"/>
        <v>4.1745731882913786</v>
      </c>
      <c r="BY84" s="193">
        <f t="shared" si="495"/>
        <v>3.8150380693314694</v>
      </c>
      <c r="BZ84" s="193">
        <f t="shared" si="371"/>
        <v>3.9040600573940507</v>
      </c>
      <c r="CA84" s="72">
        <f t="shared" si="372"/>
        <v>56324.7114582254</v>
      </c>
      <c r="CE84" s="3">
        <f t="shared" si="373"/>
        <v>0</v>
      </c>
      <c r="CF84" s="6">
        <f t="shared" si="374"/>
        <v>5.106018776475473</v>
      </c>
      <c r="CG84" s="6">
        <f t="shared" si="375"/>
        <v>0</v>
      </c>
      <c r="CH84" s="6">
        <f t="shared" si="376"/>
        <v>0</v>
      </c>
      <c r="CI84" s="193">
        <f t="shared" si="377"/>
        <v>5.6740334309306508</v>
      </c>
      <c r="CJ84" s="193">
        <f t="shared" si="378"/>
        <v>4.2501810288213493</v>
      </c>
      <c r="CK84" s="193">
        <f t="shared" si="496"/>
        <v>3.8150380693314694</v>
      </c>
      <c r="CL84" s="193">
        <f t="shared" si="379"/>
        <v>3.9040600573940507</v>
      </c>
      <c r="CM84" s="72">
        <f t="shared" si="380"/>
        <v>56500.598528307528</v>
      </c>
      <c r="CQ84" s="3">
        <f t="shared" si="381"/>
        <v>0</v>
      </c>
      <c r="CR84" s="6">
        <f t="shared" si="382"/>
        <v>5.1060743086575817</v>
      </c>
      <c r="CS84" s="6">
        <f t="shared" si="383"/>
        <v>0</v>
      </c>
      <c r="CT84" s="6">
        <f t="shared" si="384"/>
        <v>0</v>
      </c>
      <c r="CU84" s="193">
        <f t="shared" si="385"/>
        <v>5.6740334309306508</v>
      </c>
      <c r="CV84" s="193">
        <f t="shared" si="386"/>
        <v>4.2501818208016857</v>
      </c>
      <c r="CW84" s="193">
        <f t="shared" si="497"/>
        <v>3.8150380693314694</v>
      </c>
      <c r="CX84" s="193">
        <f t="shared" si="387"/>
        <v>3.9040600573940507</v>
      </c>
      <c r="CY84" s="72">
        <f t="shared" si="388"/>
        <v>56500.600504944152</v>
      </c>
      <c r="DC84" s="3">
        <f t="shared" si="389"/>
        <v>0</v>
      </c>
      <c r="DD84" s="6">
        <f t="shared" si="390"/>
        <v>0</v>
      </c>
      <c r="DE84" s="6">
        <f t="shared" si="391"/>
        <v>4.7857456680112458</v>
      </c>
      <c r="DF84" s="6">
        <f t="shared" si="392"/>
        <v>0</v>
      </c>
      <c r="DG84" s="193">
        <f t="shared" si="393"/>
        <v>5.6740334309306508</v>
      </c>
      <c r="DH84" s="193">
        <f t="shared" si="394"/>
        <v>4.1745731882913786</v>
      </c>
      <c r="DI84" s="193">
        <f t="shared" si="498"/>
        <v>3.9153022138747122</v>
      </c>
      <c r="DJ84" s="193">
        <f t="shared" si="395"/>
        <v>3.9040600573940507</v>
      </c>
      <c r="DK84" s="72">
        <f t="shared" si="396"/>
        <v>56802.905020320242</v>
      </c>
      <c r="DO84" s="3">
        <f t="shared" si="397"/>
        <v>0</v>
      </c>
      <c r="DP84" s="6">
        <f t="shared" si="398"/>
        <v>0</v>
      </c>
      <c r="DQ84" s="6">
        <f t="shared" si="399"/>
        <v>4.5579410420919517</v>
      </c>
      <c r="DR84" s="6">
        <f t="shared" si="400"/>
        <v>0</v>
      </c>
      <c r="DS84" s="193">
        <f t="shared" si="401"/>
        <v>5.6740334309306508</v>
      </c>
      <c r="DT84" s="193">
        <f t="shared" si="402"/>
        <v>4.1745731882913786</v>
      </c>
      <c r="DU84" s="193">
        <f t="shared" si="499"/>
        <v>3.9107506947981525</v>
      </c>
      <c r="DV84" s="193">
        <f t="shared" si="403"/>
        <v>3.9040600573940507</v>
      </c>
      <c r="DW84" s="72">
        <f t="shared" si="404"/>
        <v>56780.537420399822</v>
      </c>
      <c r="EA84" s="3">
        <f t="shared" si="405"/>
        <v>0</v>
      </c>
      <c r="EB84" s="6">
        <f t="shared" si="406"/>
        <v>0</v>
      </c>
      <c r="EC84" s="6">
        <f t="shared" si="407"/>
        <v>0</v>
      </c>
      <c r="ED84" s="6">
        <f t="shared" si="408"/>
        <v>16.187568710994089</v>
      </c>
      <c r="EE84" s="193">
        <f t="shared" si="409"/>
        <v>5.6740334309306508</v>
      </c>
      <c r="EF84" s="193">
        <f t="shared" si="410"/>
        <v>4.1745731882913786</v>
      </c>
      <c r="EG84" s="193">
        <f t="shared" si="500"/>
        <v>3.8150380693314694</v>
      </c>
      <c r="EH84" s="193">
        <f t="shared" si="411"/>
        <v>4.1864830861776197</v>
      </c>
      <c r="EI84" s="72">
        <f t="shared" si="412"/>
        <v>58324.480890199855</v>
      </c>
      <c r="EM84" s="3">
        <f t="shared" si="413"/>
        <v>0</v>
      </c>
      <c r="EN84" s="6">
        <f t="shared" si="414"/>
        <v>0</v>
      </c>
      <c r="EO84" s="6">
        <f t="shared" si="415"/>
        <v>0</v>
      </c>
      <c r="EP84" s="6">
        <f t="shared" si="416"/>
        <v>5.3959894120115566</v>
      </c>
      <c r="EQ84" s="193">
        <f t="shared" si="417"/>
        <v>5.6740334309306508</v>
      </c>
      <c r="ER84" s="193">
        <f t="shared" si="418"/>
        <v>4.1745731882913786</v>
      </c>
      <c r="ES84" s="193">
        <f t="shared" si="501"/>
        <v>3.8150380693314694</v>
      </c>
      <c r="ET84" s="193">
        <f t="shared" si="419"/>
        <v>4.0073226947146638</v>
      </c>
      <c r="EU84" s="72">
        <f t="shared" si="420"/>
        <v>57039.778243748173</v>
      </c>
      <c r="EY84" s="3">
        <f t="shared" si="421"/>
        <v>6.3717548519339973</v>
      </c>
      <c r="EZ84" s="6">
        <f t="shared" si="422"/>
        <v>5.106018776475473</v>
      </c>
      <c r="FA84" s="6">
        <f t="shared" si="423"/>
        <v>4.7857456680112458</v>
      </c>
      <c r="FB84" s="6">
        <f t="shared" si="424"/>
        <v>16.187568710994089</v>
      </c>
      <c r="FC84" s="193">
        <f t="shared" si="425"/>
        <v>5.6956780083551903</v>
      </c>
      <c r="FD84" s="193">
        <f t="shared" si="426"/>
        <v>4.2501810288213493</v>
      </c>
      <c r="FE84" s="193">
        <f t="shared" si="502"/>
        <v>3.9153022138747122</v>
      </c>
      <c r="FF84" s="193">
        <f t="shared" si="427"/>
        <v>4.1864830861776197</v>
      </c>
      <c r="FG84" s="72">
        <f t="shared" si="428"/>
        <v>59042.635597688291</v>
      </c>
      <c r="FK84" s="3">
        <f t="shared" si="429"/>
        <v>6.5018107407241503</v>
      </c>
      <c r="FL84" s="6">
        <f t="shared" si="430"/>
        <v>5.1060743086575817</v>
      </c>
      <c r="FM84" s="6">
        <f t="shared" si="431"/>
        <v>4.5579410420919517</v>
      </c>
      <c r="FN84" s="6">
        <f t="shared" si="432"/>
        <v>5.3959894120115566</v>
      </c>
      <c r="FO84" s="193">
        <f t="shared" si="433"/>
        <v>5.6961149602281811</v>
      </c>
      <c r="FP84" s="193">
        <f t="shared" si="434"/>
        <v>4.2501818208016857</v>
      </c>
      <c r="FQ84" s="193">
        <f t="shared" si="503"/>
        <v>3.9107506947981525</v>
      </c>
      <c r="FR84" s="193">
        <f t="shared" si="435"/>
        <v>4.0073226947146638</v>
      </c>
      <c r="FS84" s="205">
        <f t="shared" si="436"/>
        <v>57719.637521562079</v>
      </c>
      <c r="FW84" s="3">
        <f t="shared" si="437"/>
        <v>7.4770592650245886</v>
      </c>
      <c r="FX84" s="6">
        <f t="shared" si="438"/>
        <v>5.7698012174172844</v>
      </c>
      <c r="FY84" s="6">
        <f t="shared" si="439"/>
        <v>5.6517377412704235</v>
      </c>
      <c r="FZ84" s="6">
        <f t="shared" si="440"/>
        <v>6.3671103596576746</v>
      </c>
      <c r="GA84" s="193">
        <f t="shared" si="441"/>
        <v>5.6993854563129798</v>
      </c>
      <c r="GB84" s="193">
        <f t="shared" si="442"/>
        <v>4.2596031351524042</v>
      </c>
      <c r="GC84" s="193">
        <f t="shared" si="504"/>
        <v>3.932418037999617</v>
      </c>
      <c r="GD84" s="193">
        <f t="shared" si="443"/>
        <v>4.0248255518518068</v>
      </c>
      <c r="GE84" s="72">
        <f t="shared" si="444"/>
        <v>57979.994300640014</v>
      </c>
      <c r="GI84" s="3">
        <f t="shared" si="445"/>
        <v>7.1519697317626507</v>
      </c>
      <c r="GJ84" s="6">
        <f t="shared" si="446"/>
        <v>5.6166206541230208</v>
      </c>
      <c r="GK84" s="6">
        <f t="shared" si="447"/>
        <v>5.0136383188689244</v>
      </c>
      <c r="GL84" s="6">
        <f t="shared" si="448"/>
        <v>5.935441860697833</v>
      </c>
      <c r="GM84" s="193">
        <f t="shared" si="449"/>
        <v>5.6982964565508682</v>
      </c>
      <c r="GN84" s="193">
        <f t="shared" si="450"/>
        <v>4.2574366691273919</v>
      </c>
      <c r="GO84" s="193">
        <f t="shared" si="505"/>
        <v>3.9198348572547341</v>
      </c>
      <c r="GP84" s="193">
        <f t="shared" si="451"/>
        <v>4.0170832345226737</v>
      </c>
      <c r="GQ84" s="72">
        <f t="shared" si="452"/>
        <v>57854.994745204458</v>
      </c>
      <c r="GU84" s="3">
        <f t="shared" si="453"/>
        <v>8.452327864810405</v>
      </c>
      <c r="GV84" s="6">
        <f t="shared" si="454"/>
        <v>6.1272225317705677</v>
      </c>
      <c r="GW84" s="6">
        <f t="shared" si="455"/>
        <v>5.9252089222996371</v>
      </c>
      <c r="GX84" s="6">
        <f t="shared" si="456"/>
        <v>6.7448202962475365</v>
      </c>
      <c r="GY84" s="193">
        <f t="shared" si="457"/>
        <v>5.7026453581057863</v>
      </c>
      <c r="GZ84" s="193">
        <f t="shared" si="458"/>
        <v>4.2646400441079502</v>
      </c>
      <c r="HA84" s="193">
        <f t="shared" si="506"/>
        <v>3.9377627340091421</v>
      </c>
      <c r="HB84" s="193">
        <f t="shared" si="459"/>
        <v>4.0315512534712292</v>
      </c>
      <c r="HC84" s="205">
        <f t="shared" si="460"/>
        <v>58070.197152662193</v>
      </c>
      <c r="HG84" s="3">
        <f t="shared" si="278"/>
        <v>7.4770592650245886</v>
      </c>
      <c r="HH84" s="6">
        <f t="shared" si="279"/>
        <v>0</v>
      </c>
      <c r="HI84" s="6">
        <f t="shared" si="280"/>
        <v>0</v>
      </c>
      <c r="HJ84" s="6">
        <f t="shared" si="281"/>
        <v>0</v>
      </c>
      <c r="HK84" s="193">
        <f t="shared" si="461"/>
        <v>5.6993854563129798</v>
      </c>
      <c r="HL84" s="193">
        <f t="shared" si="461"/>
        <v>4.1745731882913786</v>
      </c>
      <c r="HM84" s="193">
        <f t="shared" si="461"/>
        <v>3.8150380693314694</v>
      </c>
      <c r="HN84" s="193">
        <f t="shared" si="461"/>
        <v>3.9040600573940507</v>
      </c>
      <c r="HO84" s="212">
        <f t="shared" si="462"/>
        <v>56326.853065470532</v>
      </c>
      <c r="HS84" s="3">
        <f t="shared" si="282"/>
        <v>7.1519697317626507</v>
      </c>
      <c r="HT84" s="6">
        <f t="shared" si="283"/>
        <v>0</v>
      </c>
      <c r="HU84" s="6">
        <f t="shared" si="284"/>
        <v>0</v>
      </c>
      <c r="HV84" s="6">
        <f t="shared" si="285"/>
        <v>0</v>
      </c>
      <c r="HW84" s="193">
        <f t="shared" si="463"/>
        <v>5.6982964565508682</v>
      </c>
      <c r="HX84" s="193">
        <f t="shared" si="463"/>
        <v>4.1745731882913786</v>
      </c>
      <c r="HY84" s="193">
        <f t="shared" si="463"/>
        <v>3.8150380693314694</v>
      </c>
      <c r="HZ84" s="193">
        <f t="shared" si="463"/>
        <v>3.9040600573940507</v>
      </c>
      <c r="IA84" s="212">
        <f t="shared" si="464"/>
        <v>56326.223996331471</v>
      </c>
      <c r="IE84" s="3">
        <f t="shared" si="286"/>
        <v>8.452327864810405</v>
      </c>
      <c r="IF84" s="6">
        <f t="shared" si="287"/>
        <v>0</v>
      </c>
      <c r="IG84" s="6">
        <f t="shared" si="288"/>
        <v>0</v>
      </c>
      <c r="IH84" s="6">
        <f t="shared" si="289"/>
        <v>0</v>
      </c>
      <c r="II84" s="193">
        <f t="shared" si="465"/>
        <v>5.7026453581057863</v>
      </c>
      <c r="IJ84" s="193">
        <f t="shared" si="465"/>
        <v>4.1745731882913786</v>
      </c>
      <c r="IK84" s="193">
        <f t="shared" si="465"/>
        <v>3.8150380693314694</v>
      </c>
      <c r="IL84" s="193">
        <f t="shared" si="465"/>
        <v>3.9040600573940507</v>
      </c>
      <c r="IM84" s="205">
        <f t="shared" si="466"/>
        <v>56328.736214959412</v>
      </c>
      <c r="IQ84" s="3">
        <f t="shared" si="290"/>
        <v>0</v>
      </c>
      <c r="IR84" s="6">
        <f t="shared" si="291"/>
        <v>5.7698012174172844</v>
      </c>
      <c r="IS84" s="6">
        <f t="shared" si="292"/>
        <v>0</v>
      </c>
      <c r="IT84" s="6">
        <f t="shared" si="293"/>
        <v>0</v>
      </c>
      <c r="IU84" s="193">
        <f t="shared" si="467"/>
        <v>5.6740334309306508</v>
      </c>
      <c r="IV84" s="193">
        <f t="shared" si="467"/>
        <v>4.2596031351524042</v>
      </c>
      <c r="IW84" s="193">
        <f t="shared" si="467"/>
        <v>3.8150380693314694</v>
      </c>
      <c r="IX84" s="193">
        <f t="shared" si="467"/>
        <v>3.9040600573940507</v>
      </c>
      <c r="IY84" s="212">
        <f t="shared" si="468"/>
        <v>56524.119259648651</v>
      </c>
      <c r="JC84" s="3">
        <f t="shared" si="294"/>
        <v>0</v>
      </c>
      <c r="JD84" s="6">
        <f t="shared" si="295"/>
        <v>5.6166206541230208</v>
      </c>
      <c r="JE84" s="6">
        <f t="shared" si="296"/>
        <v>0</v>
      </c>
      <c r="JF84" s="6">
        <f t="shared" si="297"/>
        <v>0</v>
      </c>
      <c r="JG84" s="193">
        <f t="shared" si="469"/>
        <v>5.6740334309306508</v>
      </c>
      <c r="JH84" s="193">
        <f t="shared" si="469"/>
        <v>4.2574366691273919</v>
      </c>
      <c r="JI84" s="193">
        <f t="shared" si="469"/>
        <v>3.8150380693314694</v>
      </c>
      <c r="JJ84" s="193">
        <f t="shared" si="469"/>
        <v>3.9040600573940507</v>
      </c>
      <c r="JK84" s="212">
        <f t="shared" si="470"/>
        <v>56518.710168536621</v>
      </c>
      <c r="JO84" s="3">
        <f t="shared" si="298"/>
        <v>0</v>
      </c>
      <c r="JP84" s="6">
        <f t="shared" si="299"/>
        <v>6.1272225317705677</v>
      </c>
      <c r="JQ84" s="6">
        <f t="shared" si="300"/>
        <v>0</v>
      </c>
      <c r="JR84" s="6">
        <f t="shared" si="301"/>
        <v>0</v>
      </c>
      <c r="JS84" s="193">
        <f t="shared" si="471"/>
        <v>5.6740334309306508</v>
      </c>
      <c r="JT84" s="193">
        <f t="shared" si="471"/>
        <v>4.2646400441079502</v>
      </c>
      <c r="JU84" s="193">
        <f t="shared" si="471"/>
        <v>3.8150380693314694</v>
      </c>
      <c r="JV84" s="193">
        <f t="shared" si="471"/>
        <v>3.9040600573940507</v>
      </c>
      <c r="JW84" s="205">
        <f t="shared" si="472"/>
        <v>56536.697086481363</v>
      </c>
      <c r="KA84" s="3">
        <f t="shared" si="302"/>
        <v>0</v>
      </c>
      <c r="KB84" s="6">
        <f t="shared" si="303"/>
        <v>0</v>
      </c>
      <c r="KC84" s="6">
        <f t="shared" si="304"/>
        <v>5.6517377412704235</v>
      </c>
      <c r="KD84" s="6">
        <f t="shared" si="305"/>
        <v>0</v>
      </c>
      <c r="KE84" s="193">
        <f t="shared" si="473"/>
        <v>5.6740334309306508</v>
      </c>
      <c r="KF84" s="193">
        <f t="shared" si="473"/>
        <v>4.1745731882913786</v>
      </c>
      <c r="KG84" s="193">
        <f t="shared" si="473"/>
        <v>3.932418037999617</v>
      </c>
      <c r="KH84" s="193">
        <f t="shared" si="473"/>
        <v>3.9040600573940507</v>
      </c>
      <c r="KI84" s="212">
        <f t="shared" si="474"/>
        <v>56887.096473452693</v>
      </c>
      <c r="KM84" s="3">
        <f t="shared" si="306"/>
        <v>0</v>
      </c>
      <c r="KN84" s="6">
        <f t="shared" si="307"/>
        <v>0</v>
      </c>
      <c r="KO84" s="6">
        <f t="shared" si="308"/>
        <v>5.0136383188689244</v>
      </c>
      <c r="KP84" s="6">
        <f t="shared" si="309"/>
        <v>0</v>
      </c>
      <c r="KQ84" s="193">
        <f t="shared" si="475"/>
        <v>5.6740334309306508</v>
      </c>
      <c r="KR84" s="193">
        <f t="shared" si="475"/>
        <v>4.1745731882913786</v>
      </c>
      <c r="KS84" s="193">
        <f t="shared" si="475"/>
        <v>3.9198348572547341</v>
      </c>
      <c r="KT84" s="193">
        <f t="shared" si="475"/>
        <v>3.9040600573940507</v>
      </c>
      <c r="KU84" s="212">
        <f t="shared" si="476"/>
        <v>56825.188615660445</v>
      </c>
      <c r="KY84" s="3">
        <f t="shared" si="310"/>
        <v>0</v>
      </c>
      <c r="KZ84" s="6">
        <f t="shared" si="311"/>
        <v>0</v>
      </c>
      <c r="LA84" s="6">
        <f t="shared" si="312"/>
        <v>5.9252089222996371</v>
      </c>
      <c r="LB84" s="6">
        <f t="shared" si="313"/>
        <v>0</v>
      </c>
      <c r="LC84" s="193">
        <f t="shared" si="477"/>
        <v>5.6740334309306508</v>
      </c>
      <c r="LD84" s="193">
        <f t="shared" si="477"/>
        <v>4.1745731882913786</v>
      </c>
      <c r="LE84" s="193">
        <f t="shared" si="477"/>
        <v>3.9377627340091421</v>
      </c>
      <c r="LF84" s="193">
        <f t="shared" si="477"/>
        <v>3.9040600573940507</v>
      </c>
      <c r="LG84" s="205">
        <f t="shared" si="478"/>
        <v>56913.412190118921</v>
      </c>
      <c r="LK84" s="3">
        <f t="shared" si="314"/>
        <v>0</v>
      </c>
      <c r="LL84" s="6">
        <f t="shared" si="315"/>
        <v>0</v>
      </c>
      <c r="LM84" s="6">
        <f t="shared" si="316"/>
        <v>0</v>
      </c>
      <c r="LN84" s="6">
        <f t="shared" si="317"/>
        <v>6.3671103596576746</v>
      </c>
      <c r="LO84" s="193">
        <f t="shared" si="479"/>
        <v>5.6740334309306508</v>
      </c>
      <c r="LP84" s="193">
        <f t="shared" si="479"/>
        <v>4.1745731882913786</v>
      </c>
      <c r="LQ84" s="193">
        <f t="shared" si="479"/>
        <v>3.8150380693314694</v>
      </c>
      <c r="LR84" s="193">
        <f t="shared" si="479"/>
        <v>4.0248255518518068</v>
      </c>
      <c r="LS84" s="212">
        <f t="shared" si="480"/>
        <v>57164.028314447933</v>
      </c>
      <c r="LW84" s="3">
        <f t="shared" si="318"/>
        <v>0</v>
      </c>
      <c r="LX84" s="6">
        <f t="shared" si="319"/>
        <v>0</v>
      </c>
      <c r="LY84" s="6">
        <f t="shared" si="320"/>
        <v>0</v>
      </c>
      <c r="LZ84" s="6">
        <f t="shared" si="321"/>
        <v>5.935441860697833</v>
      </c>
      <c r="MA84" s="193">
        <f t="shared" si="481"/>
        <v>5.6740334309306508</v>
      </c>
      <c r="MB84" s="193">
        <f t="shared" si="481"/>
        <v>4.1745731882913786</v>
      </c>
      <c r="MC84" s="193">
        <f t="shared" si="481"/>
        <v>3.8150380693314694</v>
      </c>
      <c r="MD84" s="193">
        <f t="shared" si="481"/>
        <v>4.0170832345226737</v>
      </c>
      <c r="ME84" s="212">
        <f t="shared" si="482"/>
        <v>57109.033456334902</v>
      </c>
      <c r="MI84" s="3">
        <f t="shared" si="322"/>
        <v>0</v>
      </c>
      <c r="MJ84" s="6">
        <f t="shared" si="323"/>
        <v>0</v>
      </c>
      <c r="MK84" s="6">
        <f t="shared" si="324"/>
        <v>0</v>
      </c>
      <c r="ML84" s="6">
        <f t="shared" si="325"/>
        <v>6.7448202962475365</v>
      </c>
      <c r="MM84" s="193">
        <f t="shared" si="483"/>
        <v>5.6740334309306508</v>
      </c>
      <c r="MN84" s="193">
        <f t="shared" si="483"/>
        <v>4.1745731882913786</v>
      </c>
      <c r="MO84" s="193">
        <f t="shared" si="483"/>
        <v>3.8150380693314694</v>
      </c>
      <c r="MP84" s="193">
        <f t="shared" si="483"/>
        <v>4.0315512534712292</v>
      </c>
      <c r="MQ84" s="205">
        <f t="shared" si="484"/>
        <v>57211.844979388006</v>
      </c>
      <c r="MT84" s="3">
        <f t="shared" si="326"/>
        <v>6.1767011319768343</v>
      </c>
      <c r="MU84" s="6">
        <f t="shared" si="327"/>
        <v>5.106018776475473</v>
      </c>
      <c r="MV84" s="6">
        <f t="shared" si="328"/>
        <v>5.2415309697266022</v>
      </c>
      <c r="MW84" s="6">
        <f t="shared" si="329"/>
        <v>6.4750274843976348</v>
      </c>
      <c r="MX84" s="193">
        <f t="shared" si="485"/>
        <v>5.69502232360961</v>
      </c>
      <c r="MY84" s="193">
        <f t="shared" si="485"/>
        <v>4.2501810288213493</v>
      </c>
      <c r="MZ84" s="193">
        <f t="shared" si="485"/>
        <v>3.9243470484463643</v>
      </c>
      <c r="NA84" s="193">
        <f t="shared" si="485"/>
        <v>4.0267518011396373</v>
      </c>
      <c r="NB84" s="212">
        <f t="shared" si="486"/>
        <v>57926.68401914338</v>
      </c>
      <c r="NF84" s="3">
        <f t="shared" si="330"/>
        <v>6.1767011319768335</v>
      </c>
      <c r="NG84" s="6">
        <f t="shared" si="331"/>
        <v>0</v>
      </c>
      <c r="NH84" s="6">
        <f t="shared" si="332"/>
        <v>0</v>
      </c>
      <c r="NI84" s="6">
        <f t="shared" si="333"/>
        <v>0</v>
      </c>
      <c r="NJ84" s="193">
        <f t="shared" si="487"/>
        <v>5.69502232360961</v>
      </c>
      <c r="NK84" s="193">
        <f t="shared" si="487"/>
        <v>4.1745731882913786</v>
      </c>
      <c r="NL84" s="193">
        <f t="shared" si="487"/>
        <v>3.8150380693314694</v>
      </c>
      <c r="NM84" s="193">
        <f t="shared" si="487"/>
        <v>3.9040600573940507</v>
      </c>
      <c r="NN84" s="212">
        <f t="shared" si="488"/>
        <v>56324.332710417897</v>
      </c>
      <c r="NR84" s="3">
        <f t="shared" si="334"/>
        <v>0</v>
      </c>
      <c r="NS84" s="6">
        <f t="shared" si="335"/>
        <v>5.106018776475473</v>
      </c>
      <c r="NT84" s="6">
        <f t="shared" si="336"/>
        <v>0</v>
      </c>
      <c r="NU84" s="6">
        <f t="shared" si="337"/>
        <v>0</v>
      </c>
      <c r="NV84" s="193">
        <f t="shared" si="489"/>
        <v>5.6740334309306508</v>
      </c>
      <c r="NW84" s="193">
        <f t="shared" si="489"/>
        <v>4.2501810288213493</v>
      </c>
      <c r="NX84" s="193">
        <f t="shared" si="489"/>
        <v>3.8150380693314694</v>
      </c>
      <c r="NY84" s="193">
        <f t="shared" si="489"/>
        <v>3.9040600573940507</v>
      </c>
      <c r="NZ84" s="212">
        <f t="shared" si="490"/>
        <v>56500.598528307528</v>
      </c>
      <c r="OD84" s="3">
        <f t="shared" si="338"/>
        <v>0</v>
      </c>
      <c r="OE84" s="6">
        <f t="shared" si="339"/>
        <v>0</v>
      </c>
      <c r="OF84" s="6">
        <f t="shared" si="340"/>
        <v>5.2415309697266022</v>
      </c>
      <c r="OG84" s="6">
        <f t="shared" si="341"/>
        <v>0</v>
      </c>
      <c r="OH84" s="193">
        <f t="shared" si="491"/>
        <v>5.6740334309306508</v>
      </c>
      <c r="OI84" s="193">
        <f t="shared" si="491"/>
        <v>4.1745731882913786</v>
      </c>
      <c r="OJ84" s="193">
        <f t="shared" si="491"/>
        <v>3.9243470484463643</v>
      </c>
      <c r="OK84" s="193">
        <f t="shared" si="491"/>
        <v>3.9040600573940507</v>
      </c>
      <c r="OL84" s="212">
        <f t="shared" si="492"/>
        <v>56847.380345685728</v>
      </c>
      <c r="OP84" s="3">
        <f t="shared" si="342"/>
        <v>0</v>
      </c>
      <c r="OQ84" s="6">
        <f t="shared" si="343"/>
        <v>0</v>
      </c>
      <c r="OR84" s="6">
        <f t="shared" si="344"/>
        <v>0</v>
      </c>
      <c r="OS84" s="6">
        <f t="shared" si="345"/>
        <v>6.4750274843976348</v>
      </c>
      <c r="OT84" s="193">
        <f t="shared" si="493"/>
        <v>5.6740334309306508</v>
      </c>
      <c r="OU84" s="193">
        <f t="shared" si="493"/>
        <v>4.1745731882913786</v>
      </c>
      <c r="OV84" s="193">
        <f t="shared" si="493"/>
        <v>3.8150380693314694</v>
      </c>
      <c r="OW84" s="193">
        <f t="shared" si="493"/>
        <v>4.0267518011396373</v>
      </c>
      <c r="OX84" s="232">
        <f t="shared" si="494"/>
        <v>57177.7189812777</v>
      </c>
    </row>
    <row r="85" spans="2:414" x14ac:dyDescent="0.2">
      <c r="B85" s="81">
        <v>45486</v>
      </c>
      <c r="C85">
        <v>133</v>
      </c>
      <c r="D85">
        <v>11.253507686121743</v>
      </c>
      <c r="E85">
        <v>0</v>
      </c>
      <c r="F85">
        <v>0</v>
      </c>
      <c r="G85">
        <v>0</v>
      </c>
      <c r="H85">
        <v>0</v>
      </c>
      <c r="I85">
        <v>0</v>
      </c>
      <c r="J85">
        <v>0</v>
      </c>
      <c r="K85">
        <v>0</v>
      </c>
      <c r="L85">
        <v>0</v>
      </c>
      <c r="M85">
        <v>0</v>
      </c>
      <c r="N85">
        <v>0</v>
      </c>
      <c r="O85">
        <v>1</v>
      </c>
      <c r="P85">
        <v>0</v>
      </c>
      <c r="Q85">
        <v>0</v>
      </c>
      <c r="R85">
        <v>0</v>
      </c>
      <c r="S85">
        <v>0</v>
      </c>
      <c r="T85">
        <v>17689</v>
      </c>
      <c r="U85">
        <v>6.5017334782905403</v>
      </c>
      <c r="V85">
        <v>5.1060187475412722</v>
      </c>
      <c r="W85">
        <v>4.5578530171535672</v>
      </c>
      <c r="X85">
        <v>5.4705027304200486</v>
      </c>
      <c r="Y85" s="3">
        <v>375.08891050907937</v>
      </c>
      <c r="Z85" s="3">
        <v>100.00000477449309</v>
      </c>
      <c r="AA85" s="3">
        <v>50</v>
      </c>
      <c r="AB85" s="3">
        <v>187.97616762370453</v>
      </c>
      <c r="AC85">
        <v>1</v>
      </c>
      <c r="AD85">
        <v>0</v>
      </c>
      <c r="AE85" s="6"/>
      <c r="AF85" s="1" t="s">
        <v>5</v>
      </c>
      <c r="AG85">
        <v>133</v>
      </c>
      <c r="AH85" s="189">
        <v>45486</v>
      </c>
      <c r="AI85">
        <f t="shared" si="346"/>
        <v>7</v>
      </c>
      <c r="AJ85">
        <v>133</v>
      </c>
      <c r="AK85">
        <v>1</v>
      </c>
      <c r="AL85">
        <v>0</v>
      </c>
      <c r="AM85">
        <v>1</v>
      </c>
      <c r="AN85">
        <v>0</v>
      </c>
      <c r="AO85">
        <v>0</v>
      </c>
      <c r="AP85">
        <v>0</v>
      </c>
      <c r="AQ85">
        <v>0</v>
      </c>
      <c r="AS85" s="37"/>
      <c r="AT85" s="37"/>
      <c r="AU85" s="6">
        <f t="shared" si="347"/>
        <v>0</v>
      </c>
      <c r="AV85" s="6">
        <f t="shared" si="348"/>
        <v>0</v>
      </c>
      <c r="AW85" s="6">
        <f t="shared" si="349"/>
        <v>0</v>
      </c>
      <c r="AX85" s="6">
        <f t="shared" si="350"/>
        <v>0</v>
      </c>
      <c r="AY85" s="193">
        <f t="shared" si="351"/>
        <v>5.6740334309306508</v>
      </c>
      <c r="AZ85" s="193">
        <f t="shared" si="352"/>
        <v>4.1745731882913786</v>
      </c>
      <c r="BA85" s="193">
        <f t="shared" si="353"/>
        <v>3.8150380693314694</v>
      </c>
      <c r="BB85" s="193">
        <f t="shared" si="354"/>
        <v>3.9040600573940507</v>
      </c>
      <c r="BC85" s="72">
        <f t="shared" si="355"/>
        <v>56312.210093717425</v>
      </c>
      <c r="BG85" s="3">
        <f t="shared" si="356"/>
        <v>6.3716988087247293</v>
      </c>
      <c r="BH85" s="6">
        <f t="shared" si="357"/>
        <v>0</v>
      </c>
      <c r="BI85" s="6">
        <f t="shared" si="358"/>
        <v>0</v>
      </c>
      <c r="BJ85" s="6">
        <f t="shared" si="359"/>
        <v>0</v>
      </c>
      <c r="BK85" s="193">
        <f t="shared" si="360"/>
        <v>5.6956778200243221</v>
      </c>
      <c r="BL85" s="193">
        <f t="shared" si="361"/>
        <v>4.1745731882913786</v>
      </c>
      <c r="BM85" s="193">
        <f t="shared" si="362"/>
        <v>3.8150380693314694</v>
      </c>
      <c r="BN85" s="193">
        <f t="shared" si="363"/>
        <v>3.9040600573940507</v>
      </c>
      <c r="BO85" s="72">
        <f t="shared" si="364"/>
        <v>56324.711349438105</v>
      </c>
      <c r="BS85" s="3">
        <f t="shared" si="365"/>
        <v>6.3717188840335304</v>
      </c>
      <c r="BT85" s="6">
        <f t="shared" si="366"/>
        <v>0</v>
      </c>
      <c r="BU85" s="6">
        <f t="shared" si="367"/>
        <v>0</v>
      </c>
      <c r="BV85" s="6">
        <f t="shared" si="368"/>
        <v>0</v>
      </c>
      <c r="BW85" s="193">
        <f t="shared" si="369"/>
        <v>5.6956778874865641</v>
      </c>
      <c r="BX85" s="193">
        <f t="shared" si="370"/>
        <v>4.1745731882913786</v>
      </c>
      <c r="BY85" s="193">
        <f t="shared" si="495"/>
        <v>3.8150380693314694</v>
      </c>
      <c r="BZ85" s="193">
        <f t="shared" si="371"/>
        <v>3.9040600573940507</v>
      </c>
      <c r="CA85" s="72">
        <f t="shared" si="372"/>
        <v>56324.711349438105</v>
      </c>
      <c r="CE85" s="3">
        <f t="shared" si="373"/>
        <v>0</v>
      </c>
      <c r="CF85" s="6">
        <f t="shared" si="374"/>
        <v>5.1060187475412722</v>
      </c>
      <c r="CG85" s="6">
        <f t="shared" si="375"/>
        <v>0</v>
      </c>
      <c r="CH85" s="6">
        <f t="shared" si="376"/>
        <v>0</v>
      </c>
      <c r="CI85" s="193">
        <f t="shared" si="377"/>
        <v>5.6740334309306508</v>
      </c>
      <c r="CJ85" s="193">
        <f t="shared" si="378"/>
        <v>4.2501810284086998</v>
      </c>
      <c r="CK85" s="193">
        <f t="shared" si="496"/>
        <v>3.8150380693314694</v>
      </c>
      <c r="CL85" s="193">
        <f t="shared" si="379"/>
        <v>3.9040600573940507</v>
      </c>
      <c r="CM85" s="72">
        <f t="shared" si="380"/>
        <v>56500.59852727758</v>
      </c>
      <c r="CQ85" s="3">
        <f t="shared" si="381"/>
        <v>0</v>
      </c>
      <c r="CR85" s="6">
        <f t="shared" si="382"/>
        <v>5.1060742797230665</v>
      </c>
      <c r="CS85" s="6">
        <f t="shared" si="383"/>
        <v>0</v>
      </c>
      <c r="CT85" s="6">
        <f t="shared" si="384"/>
        <v>0</v>
      </c>
      <c r="CU85" s="193">
        <f t="shared" si="385"/>
        <v>5.6740334309306508</v>
      </c>
      <c r="CV85" s="193">
        <f t="shared" si="386"/>
        <v>4.2501818203890327</v>
      </c>
      <c r="CW85" s="193">
        <f t="shared" si="497"/>
        <v>3.8150380693314694</v>
      </c>
      <c r="CX85" s="193">
        <f t="shared" si="387"/>
        <v>3.9040600573940507</v>
      </c>
      <c r="CY85" s="72">
        <f t="shared" si="388"/>
        <v>56500.600503914204</v>
      </c>
      <c r="DC85" s="3">
        <f t="shared" si="389"/>
        <v>0</v>
      </c>
      <c r="DD85" s="6">
        <f t="shared" si="390"/>
        <v>0</v>
      </c>
      <c r="DE85" s="6">
        <f t="shared" si="391"/>
        <v>4.7857456680112458</v>
      </c>
      <c r="DF85" s="6">
        <f t="shared" si="392"/>
        <v>0</v>
      </c>
      <c r="DG85" s="193">
        <f t="shared" si="393"/>
        <v>5.6740334309306508</v>
      </c>
      <c r="DH85" s="193">
        <f t="shared" si="394"/>
        <v>4.1745731882913786</v>
      </c>
      <c r="DI85" s="193">
        <f t="shared" si="498"/>
        <v>3.9153022138747122</v>
      </c>
      <c r="DJ85" s="193">
        <f t="shared" si="395"/>
        <v>3.9040600573940507</v>
      </c>
      <c r="DK85" s="72">
        <f t="shared" si="396"/>
        <v>56802.905020320242</v>
      </c>
      <c r="DO85" s="3">
        <f t="shared" si="397"/>
        <v>0</v>
      </c>
      <c r="DP85" s="6">
        <f t="shared" si="398"/>
        <v>0</v>
      </c>
      <c r="DQ85" s="6">
        <f t="shared" si="399"/>
        <v>4.5579410420919517</v>
      </c>
      <c r="DR85" s="6">
        <f t="shared" si="400"/>
        <v>0</v>
      </c>
      <c r="DS85" s="193">
        <f t="shared" si="401"/>
        <v>5.6740334309306508</v>
      </c>
      <c r="DT85" s="193">
        <f t="shared" si="402"/>
        <v>4.1745731882913786</v>
      </c>
      <c r="DU85" s="193">
        <f t="shared" si="499"/>
        <v>3.9107506947981525</v>
      </c>
      <c r="DV85" s="193">
        <f t="shared" si="403"/>
        <v>3.9040600573940507</v>
      </c>
      <c r="DW85" s="72">
        <f t="shared" si="404"/>
        <v>56780.537420399822</v>
      </c>
      <c r="EA85" s="3">
        <f t="shared" si="405"/>
        <v>0</v>
      </c>
      <c r="EB85" s="6">
        <f t="shared" si="406"/>
        <v>0</v>
      </c>
      <c r="EC85" s="6">
        <f t="shared" si="407"/>
        <v>0</v>
      </c>
      <c r="ED85" s="6">
        <f t="shared" si="408"/>
        <v>16.411508191260147</v>
      </c>
      <c r="EE85" s="193">
        <f t="shared" si="409"/>
        <v>5.6740334309306508</v>
      </c>
      <c r="EF85" s="193">
        <f t="shared" si="410"/>
        <v>4.1745731882913786</v>
      </c>
      <c r="EG85" s="193">
        <f t="shared" si="500"/>
        <v>3.8150380693314694</v>
      </c>
      <c r="EH85" s="193">
        <f t="shared" si="411"/>
        <v>4.1898811073704572</v>
      </c>
      <c r="EI85" s="72">
        <f t="shared" si="412"/>
        <v>58349.124594192741</v>
      </c>
      <c r="EM85" s="3">
        <f t="shared" si="413"/>
        <v>0</v>
      </c>
      <c r="EN85" s="6">
        <f t="shared" si="414"/>
        <v>0</v>
      </c>
      <c r="EO85" s="6">
        <f t="shared" si="415"/>
        <v>0</v>
      </c>
      <c r="EP85" s="6">
        <f t="shared" si="416"/>
        <v>5.4706377477820993</v>
      </c>
      <c r="EQ85" s="193">
        <f t="shared" si="417"/>
        <v>5.6740334309306508</v>
      </c>
      <c r="ER85" s="193">
        <f t="shared" si="418"/>
        <v>4.1745731882913786</v>
      </c>
      <c r="ES85" s="193">
        <f t="shared" si="501"/>
        <v>3.8150380693314694</v>
      </c>
      <c r="ET85" s="193">
        <f t="shared" si="419"/>
        <v>4.0086790311811598</v>
      </c>
      <c r="EU85" s="72">
        <f t="shared" si="420"/>
        <v>57049.397005463223</v>
      </c>
      <c r="EY85" s="3">
        <f t="shared" si="421"/>
        <v>6.3716988087247293</v>
      </c>
      <c r="EZ85" s="6">
        <f t="shared" si="422"/>
        <v>5.1060187475412722</v>
      </c>
      <c r="FA85" s="6">
        <f t="shared" si="423"/>
        <v>4.7857456680112458</v>
      </c>
      <c r="FB85" s="6">
        <f t="shared" si="424"/>
        <v>16.411508191260147</v>
      </c>
      <c r="FC85" s="193">
        <f t="shared" si="425"/>
        <v>5.6956778200243221</v>
      </c>
      <c r="FD85" s="193">
        <f t="shared" si="426"/>
        <v>4.2501810284086998</v>
      </c>
      <c r="FE85" s="193">
        <f t="shared" si="502"/>
        <v>3.9153022138747122</v>
      </c>
      <c r="FF85" s="193">
        <f t="shared" si="427"/>
        <v>4.1898811073704572</v>
      </c>
      <c r="FG85" s="72">
        <f t="shared" si="428"/>
        <v>59067.582626717733</v>
      </c>
      <c r="FK85" s="3">
        <f t="shared" si="429"/>
        <v>6.5017535535993423</v>
      </c>
      <c r="FL85" s="6">
        <f t="shared" si="430"/>
        <v>5.1060742797230665</v>
      </c>
      <c r="FM85" s="6">
        <f t="shared" si="431"/>
        <v>4.5579410420919517</v>
      </c>
      <c r="FN85" s="6">
        <f t="shared" si="432"/>
        <v>5.4706377477820993</v>
      </c>
      <c r="FO85" s="193">
        <f t="shared" si="433"/>
        <v>5.6961147681371846</v>
      </c>
      <c r="FP85" s="193">
        <f t="shared" si="434"/>
        <v>4.2501818203890327</v>
      </c>
      <c r="FQ85" s="193">
        <f t="shared" si="503"/>
        <v>3.9107506947981525</v>
      </c>
      <c r="FR85" s="193">
        <f t="shared" si="435"/>
        <v>4.0086790311811598</v>
      </c>
      <c r="FS85" s="205">
        <f t="shared" si="436"/>
        <v>57729.370814883761</v>
      </c>
      <c r="FW85" s="3">
        <f t="shared" si="437"/>
        <v>7.476993500034121</v>
      </c>
      <c r="FX85" s="6">
        <f t="shared" si="438"/>
        <v>5.7698011847216373</v>
      </c>
      <c r="FY85" s="6">
        <f t="shared" si="439"/>
        <v>5.6517377412704235</v>
      </c>
      <c r="FZ85" s="6">
        <f t="shared" si="440"/>
        <v>6.4551932218956569</v>
      </c>
      <c r="GA85" s="193">
        <f t="shared" si="441"/>
        <v>5.6993852361302988</v>
      </c>
      <c r="GB85" s="193">
        <f t="shared" si="442"/>
        <v>4.259603134690483</v>
      </c>
      <c r="GC85" s="193">
        <f t="shared" si="504"/>
        <v>3.932418037999617</v>
      </c>
      <c r="GD85" s="193">
        <f t="shared" si="443"/>
        <v>4.0263980508670967</v>
      </c>
      <c r="GE85" s="72">
        <f t="shared" si="444"/>
        <v>57991.329866984495</v>
      </c>
      <c r="GI85" s="3">
        <f t="shared" si="445"/>
        <v>7.1519068261195953</v>
      </c>
      <c r="GJ85" s="6">
        <f t="shared" si="446"/>
        <v>5.6166206222954003</v>
      </c>
      <c r="GK85" s="6">
        <f t="shared" si="447"/>
        <v>5.0136383188689244</v>
      </c>
      <c r="GL85" s="6">
        <f t="shared" si="448"/>
        <v>6.0175530034620541</v>
      </c>
      <c r="GM85" s="193">
        <f t="shared" si="449"/>
        <v>5.6982962457118695</v>
      </c>
      <c r="GN85" s="193">
        <f t="shared" si="450"/>
        <v>4.2574366686767595</v>
      </c>
      <c r="GO85" s="193">
        <f t="shared" si="505"/>
        <v>3.9198348572547341</v>
      </c>
      <c r="GP85" s="193">
        <f t="shared" si="451"/>
        <v>4.0185605871597749</v>
      </c>
      <c r="GQ85" s="72">
        <f t="shared" si="452"/>
        <v>57865.621411333013</v>
      </c>
      <c r="GU85" s="3">
        <f t="shared" si="453"/>
        <v>8.4522535217777026</v>
      </c>
      <c r="GV85" s="6">
        <f t="shared" si="454"/>
        <v>6.1272224970495266</v>
      </c>
      <c r="GW85" s="6">
        <f t="shared" si="455"/>
        <v>5.9252089222996371</v>
      </c>
      <c r="GX85" s="6">
        <f t="shared" si="456"/>
        <v>6.8381284130250606</v>
      </c>
      <c r="GY85" s="193">
        <f t="shared" si="457"/>
        <v>5.7026451100136972</v>
      </c>
      <c r="GZ85" s="193">
        <f t="shared" si="458"/>
        <v>4.2646400436198793</v>
      </c>
      <c r="HA85" s="193">
        <f t="shared" si="506"/>
        <v>3.9377627340091421</v>
      </c>
      <c r="HB85" s="193">
        <f t="shared" si="459"/>
        <v>4.0332058024620352</v>
      </c>
      <c r="HC85" s="205">
        <f t="shared" si="460"/>
        <v>58082.142793787563</v>
      </c>
      <c r="HG85" s="3">
        <f t="shared" si="278"/>
        <v>7.476993500034121</v>
      </c>
      <c r="HH85" s="6">
        <f t="shared" si="279"/>
        <v>0</v>
      </c>
      <c r="HI85" s="6">
        <f t="shared" si="280"/>
        <v>0</v>
      </c>
      <c r="HJ85" s="6">
        <f t="shared" si="281"/>
        <v>0</v>
      </c>
      <c r="HK85" s="193">
        <f t="shared" si="461"/>
        <v>5.6993852361302988</v>
      </c>
      <c r="HL85" s="193">
        <f t="shared" si="461"/>
        <v>4.1745731882913786</v>
      </c>
      <c r="HM85" s="193">
        <f t="shared" si="461"/>
        <v>3.8150380693314694</v>
      </c>
      <c r="HN85" s="193">
        <f t="shared" si="461"/>
        <v>3.9040600573940507</v>
      </c>
      <c r="HO85" s="212">
        <f t="shared" si="462"/>
        <v>56326.852938279597</v>
      </c>
      <c r="HS85" s="3">
        <f t="shared" si="282"/>
        <v>7.1519068261195953</v>
      </c>
      <c r="HT85" s="6">
        <f t="shared" si="283"/>
        <v>0</v>
      </c>
      <c r="HU85" s="6">
        <f t="shared" si="284"/>
        <v>0</v>
      </c>
      <c r="HV85" s="6">
        <f t="shared" si="285"/>
        <v>0</v>
      </c>
      <c r="HW85" s="193">
        <f t="shared" si="463"/>
        <v>5.6982962457118695</v>
      </c>
      <c r="HX85" s="193">
        <f t="shared" si="463"/>
        <v>4.1745731882913786</v>
      </c>
      <c r="HY85" s="193">
        <f t="shared" si="463"/>
        <v>3.8150380693314694</v>
      </c>
      <c r="HZ85" s="193">
        <f t="shared" si="463"/>
        <v>3.9040600573940507</v>
      </c>
      <c r="IA85" s="212">
        <f t="shared" si="464"/>
        <v>56326.223874539442</v>
      </c>
      <c r="IE85" s="3">
        <f t="shared" si="286"/>
        <v>8.4522535217777026</v>
      </c>
      <c r="IF85" s="6">
        <f t="shared" si="287"/>
        <v>0</v>
      </c>
      <c r="IG85" s="6">
        <f t="shared" si="288"/>
        <v>0</v>
      </c>
      <c r="IH85" s="6">
        <f t="shared" si="289"/>
        <v>0</v>
      </c>
      <c r="II85" s="193">
        <f t="shared" si="465"/>
        <v>5.7026451100136972</v>
      </c>
      <c r="IJ85" s="193">
        <f t="shared" si="465"/>
        <v>4.1745731882913786</v>
      </c>
      <c r="IK85" s="193">
        <f t="shared" si="465"/>
        <v>3.8150380693314694</v>
      </c>
      <c r="IL85" s="193">
        <f t="shared" si="465"/>
        <v>3.9040600573940507</v>
      </c>
      <c r="IM85" s="205">
        <f t="shared" si="466"/>
        <v>56328.736071641564</v>
      </c>
      <c r="IQ85" s="3">
        <f t="shared" si="290"/>
        <v>0</v>
      </c>
      <c r="IR85" s="6">
        <f t="shared" si="291"/>
        <v>5.7698011847216373</v>
      </c>
      <c r="IS85" s="6">
        <f t="shared" si="292"/>
        <v>0</v>
      </c>
      <c r="IT85" s="6">
        <f t="shared" si="293"/>
        <v>0</v>
      </c>
      <c r="IU85" s="193">
        <f t="shared" si="467"/>
        <v>5.6740334309306508</v>
      </c>
      <c r="IV85" s="193">
        <f t="shared" si="467"/>
        <v>4.259603134690483</v>
      </c>
      <c r="IW85" s="193">
        <f t="shared" si="467"/>
        <v>3.8150380693314694</v>
      </c>
      <c r="IX85" s="193">
        <f t="shared" si="467"/>
        <v>3.9040600573940507</v>
      </c>
      <c r="IY85" s="212">
        <f t="shared" si="468"/>
        <v>56524.119258495281</v>
      </c>
      <c r="JC85" s="3">
        <f t="shared" si="294"/>
        <v>0</v>
      </c>
      <c r="JD85" s="6">
        <f t="shared" si="295"/>
        <v>5.6166206222954003</v>
      </c>
      <c r="JE85" s="6">
        <f t="shared" si="296"/>
        <v>0</v>
      </c>
      <c r="JF85" s="6">
        <f t="shared" si="297"/>
        <v>0</v>
      </c>
      <c r="JG85" s="193">
        <f t="shared" si="469"/>
        <v>5.6740334309306508</v>
      </c>
      <c r="JH85" s="193">
        <f t="shared" si="469"/>
        <v>4.2574366686767595</v>
      </c>
      <c r="JI85" s="193">
        <f t="shared" si="469"/>
        <v>3.8150380693314694</v>
      </c>
      <c r="JJ85" s="193">
        <f t="shared" si="469"/>
        <v>3.9040600573940507</v>
      </c>
      <c r="JK85" s="212">
        <f t="shared" si="470"/>
        <v>56518.710167411569</v>
      </c>
      <c r="JO85" s="3">
        <f t="shared" si="298"/>
        <v>0</v>
      </c>
      <c r="JP85" s="6">
        <f t="shared" si="299"/>
        <v>6.1272224970495266</v>
      </c>
      <c r="JQ85" s="6">
        <f t="shared" si="300"/>
        <v>0</v>
      </c>
      <c r="JR85" s="6">
        <f t="shared" si="301"/>
        <v>0</v>
      </c>
      <c r="JS85" s="193">
        <f t="shared" si="471"/>
        <v>5.6740334309306508</v>
      </c>
      <c r="JT85" s="193">
        <f t="shared" si="471"/>
        <v>4.2646400436198793</v>
      </c>
      <c r="JU85" s="193">
        <f t="shared" si="471"/>
        <v>3.8150380693314694</v>
      </c>
      <c r="JV85" s="193">
        <f t="shared" si="471"/>
        <v>3.9040600573940507</v>
      </c>
      <c r="JW85" s="205">
        <f t="shared" si="472"/>
        <v>56536.697085262451</v>
      </c>
      <c r="KA85" s="3">
        <f t="shared" si="302"/>
        <v>0</v>
      </c>
      <c r="KB85" s="6">
        <f t="shared" si="303"/>
        <v>0</v>
      </c>
      <c r="KC85" s="6">
        <f t="shared" si="304"/>
        <v>5.6517377412704235</v>
      </c>
      <c r="KD85" s="6">
        <f t="shared" si="305"/>
        <v>0</v>
      </c>
      <c r="KE85" s="193">
        <f t="shared" si="473"/>
        <v>5.6740334309306508</v>
      </c>
      <c r="KF85" s="193">
        <f t="shared" si="473"/>
        <v>4.1745731882913786</v>
      </c>
      <c r="KG85" s="193">
        <f t="shared" si="473"/>
        <v>3.932418037999617</v>
      </c>
      <c r="KH85" s="193">
        <f t="shared" si="473"/>
        <v>3.9040600573940507</v>
      </c>
      <c r="KI85" s="212">
        <f t="shared" si="474"/>
        <v>56887.096473452693</v>
      </c>
      <c r="KM85" s="3">
        <f t="shared" si="306"/>
        <v>0</v>
      </c>
      <c r="KN85" s="6">
        <f t="shared" si="307"/>
        <v>0</v>
      </c>
      <c r="KO85" s="6">
        <f t="shared" si="308"/>
        <v>5.0136383188689244</v>
      </c>
      <c r="KP85" s="6">
        <f t="shared" si="309"/>
        <v>0</v>
      </c>
      <c r="KQ85" s="193">
        <f t="shared" si="475"/>
        <v>5.6740334309306508</v>
      </c>
      <c r="KR85" s="193">
        <f t="shared" si="475"/>
        <v>4.1745731882913786</v>
      </c>
      <c r="KS85" s="193">
        <f t="shared" si="475"/>
        <v>3.9198348572547341</v>
      </c>
      <c r="KT85" s="193">
        <f t="shared" si="475"/>
        <v>3.9040600573940507</v>
      </c>
      <c r="KU85" s="212">
        <f t="shared" si="476"/>
        <v>56825.188615660445</v>
      </c>
      <c r="KY85" s="3">
        <f t="shared" si="310"/>
        <v>0</v>
      </c>
      <c r="KZ85" s="6">
        <f t="shared" si="311"/>
        <v>0</v>
      </c>
      <c r="LA85" s="6">
        <f t="shared" si="312"/>
        <v>5.9252089222996371</v>
      </c>
      <c r="LB85" s="6">
        <f t="shared" si="313"/>
        <v>0</v>
      </c>
      <c r="LC85" s="193">
        <f t="shared" si="477"/>
        <v>5.6740334309306508</v>
      </c>
      <c r="LD85" s="193">
        <f t="shared" si="477"/>
        <v>4.1745731882913786</v>
      </c>
      <c r="LE85" s="193">
        <f t="shared" si="477"/>
        <v>3.9377627340091421</v>
      </c>
      <c r="LF85" s="193">
        <f t="shared" si="477"/>
        <v>3.9040600573940507</v>
      </c>
      <c r="LG85" s="205">
        <f t="shared" si="478"/>
        <v>56913.412190118921</v>
      </c>
      <c r="LK85" s="3">
        <f t="shared" si="314"/>
        <v>0</v>
      </c>
      <c r="LL85" s="6">
        <f t="shared" si="315"/>
        <v>0</v>
      </c>
      <c r="LM85" s="6">
        <f t="shared" si="316"/>
        <v>0</v>
      </c>
      <c r="LN85" s="6">
        <f t="shared" si="317"/>
        <v>6.4551932218956569</v>
      </c>
      <c r="LO85" s="193">
        <f t="shared" si="479"/>
        <v>5.6740334309306508</v>
      </c>
      <c r="LP85" s="193">
        <f t="shared" si="479"/>
        <v>4.1745731882913786</v>
      </c>
      <c r="LQ85" s="193">
        <f t="shared" si="479"/>
        <v>3.8150380693314694</v>
      </c>
      <c r="LR85" s="193">
        <f t="shared" si="479"/>
        <v>4.0263980508670967</v>
      </c>
      <c r="LS85" s="212">
        <f t="shared" si="480"/>
        <v>57175.20448299608</v>
      </c>
      <c r="LW85" s="3">
        <f t="shared" si="318"/>
        <v>0</v>
      </c>
      <c r="LX85" s="6">
        <f t="shared" si="319"/>
        <v>0</v>
      </c>
      <c r="LY85" s="6">
        <f t="shared" si="320"/>
        <v>0</v>
      </c>
      <c r="LZ85" s="6">
        <f t="shared" si="321"/>
        <v>6.0175530034620541</v>
      </c>
      <c r="MA85" s="193">
        <f t="shared" si="481"/>
        <v>5.6740334309306508</v>
      </c>
      <c r="MB85" s="193">
        <f t="shared" si="481"/>
        <v>4.1745731882913786</v>
      </c>
      <c r="MC85" s="193">
        <f t="shared" si="481"/>
        <v>3.8150380693314694</v>
      </c>
      <c r="MD85" s="193">
        <f t="shared" si="481"/>
        <v>4.0185605871597749</v>
      </c>
      <c r="ME85" s="212">
        <f t="shared" si="482"/>
        <v>57119.523230734441</v>
      </c>
      <c r="MI85" s="3">
        <f t="shared" si="322"/>
        <v>0</v>
      </c>
      <c r="MJ85" s="6">
        <f t="shared" si="323"/>
        <v>0</v>
      </c>
      <c r="MK85" s="6">
        <f t="shared" si="324"/>
        <v>0</v>
      </c>
      <c r="ML85" s="6">
        <f t="shared" si="325"/>
        <v>6.8381284130250606</v>
      </c>
      <c r="MM85" s="193">
        <f t="shared" si="483"/>
        <v>5.6740334309306508</v>
      </c>
      <c r="MN85" s="193">
        <f t="shared" si="483"/>
        <v>4.1745731882913786</v>
      </c>
      <c r="MO85" s="193">
        <f t="shared" si="483"/>
        <v>3.8150380693314694</v>
      </c>
      <c r="MP85" s="193">
        <f t="shared" si="483"/>
        <v>4.0332058024620352</v>
      </c>
      <c r="MQ85" s="205">
        <f t="shared" si="484"/>
        <v>57223.614195407856</v>
      </c>
      <c r="MT85" s="3">
        <f t="shared" si="326"/>
        <v>6.1766468043760128</v>
      </c>
      <c r="MU85" s="6">
        <f t="shared" si="327"/>
        <v>5.1060187475412722</v>
      </c>
      <c r="MV85" s="6">
        <f t="shared" si="328"/>
        <v>5.2415309697266022</v>
      </c>
      <c r="MW85" s="6">
        <f t="shared" si="329"/>
        <v>6.5646032765040578</v>
      </c>
      <c r="MX85" s="193">
        <f t="shared" si="485"/>
        <v>5.6950221409242285</v>
      </c>
      <c r="MY85" s="193">
        <f t="shared" si="485"/>
        <v>4.2501810284086998</v>
      </c>
      <c r="MZ85" s="193">
        <f t="shared" si="485"/>
        <v>3.9243470484463643</v>
      </c>
      <c r="NA85" s="193">
        <f t="shared" si="485"/>
        <v>4.0283478564772928</v>
      </c>
      <c r="NB85" s="212">
        <f t="shared" si="486"/>
        <v>57938.178856825674</v>
      </c>
      <c r="NF85" s="3">
        <f t="shared" si="330"/>
        <v>6.1766468043760119</v>
      </c>
      <c r="NG85" s="6">
        <f t="shared" si="331"/>
        <v>0</v>
      </c>
      <c r="NH85" s="6">
        <f t="shared" si="332"/>
        <v>0</v>
      </c>
      <c r="NI85" s="6">
        <f t="shared" si="333"/>
        <v>0</v>
      </c>
      <c r="NJ85" s="193">
        <f t="shared" si="487"/>
        <v>5.6950221409242285</v>
      </c>
      <c r="NK85" s="193">
        <f t="shared" si="487"/>
        <v>4.1745731882913786</v>
      </c>
      <c r="NL85" s="193">
        <f t="shared" si="487"/>
        <v>3.8150380693314694</v>
      </c>
      <c r="NM85" s="193">
        <f t="shared" si="487"/>
        <v>3.9040600573940507</v>
      </c>
      <c r="NN85" s="212">
        <f t="shared" si="488"/>
        <v>56324.332604892435</v>
      </c>
      <c r="NR85" s="3">
        <f t="shared" si="334"/>
        <v>0</v>
      </c>
      <c r="NS85" s="6">
        <f t="shared" si="335"/>
        <v>5.1060187475412722</v>
      </c>
      <c r="NT85" s="6">
        <f t="shared" si="336"/>
        <v>0</v>
      </c>
      <c r="NU85" s="6">
        <f t="shared" si="337"/>
        <v>0</v>
      </c>
      <c r="NV85" s="193">
        <f t="shared" si="489"/>
        <v>5.6740334309306508</v>
      </c>
      <c r="NW85" s="193">
        <f t="shared" si="489"/>
        <v>4.2501810284086998</v>
      </c>
      <c r="NX85" s="193">
        <f t="shared" si="489"/>
        <v>3.8150380693314694</v>
      </c>
      <c r="NY85" s="193">
        <f t="shared" si="489"/>
        <v>3.9040600573940507</v>
      </c>
      <c r="NZ85" s="212">
        <f t="shared" si="490"/>
        <v>56500.59852727758</v>
      </c>
      <c r="OD85" s="3">
        <f t="shared" si="338"/>
        <v>0</v>
      </c>
      <c r="OE85" s="6">
        <f t="shared" si="339"/>
        <v>0</v>
      </c>
      <c r="OF85" s="6">
        <f t="shared" si="340"/>
        <v>5.2415309697266022</v>
      </c>
      <c r="OG85" s="6">
        <f t="shared" si="341"/>
        <v>0</v>
      </c>
      <c r="OH85" s="193">
        <f t="shared" si="491"/>
        <v>5.6740334309306508</v>
      </c>
      <c r="OI85" s="193">
        <f t="shared" si="491"/>
        <v>4.1745731882913786</v>
      </c>
      <c r="OJ85" s="193">
        <f t="shared" si="491"/>
        <v>3.9243470484463643</v>
      </c>
      <c r="OK85" s="193">
        <f t="shared" si="491"/>
        <v>3.9040600573940507</v>
      </c>
      <c r="OL85" s="212">
        <f t="shared" si="492"/>
        <v>56847.380345685728</v>
      </c>
      <c r="OP85" s="3">
        <f t="shared" si="342"/>
        <v>0</v>
      </c>
      <c r="OQ85" s="6">
        <f t="shared" si="343"/>
        <v>0</v>
      </c>
      <c r="OR85" s="6">
        <f t="shared" si="344"/>
        <v>0</v>
      </c>
      <c r="OS85" s="6">
        <f t="shared" si="345"/>
        <v>6.5646032765040578</v>
      </c>
      <c r="OT85" s="193">
        <f t="shared" si="493"/>
        <v>5.6740334309306508</v>
      </c>
      <c r="OU85" s="193">
        <f t="shared" si="493"/>
        <v>4.1745731882913786</v>
      </c>
      <c r="OV85" s="193">
        <f t="shared" si="493"/>
        <v>3.8150380693314694</v>
      </c>
      <c r="OW85" s="193">
        <f t="shared" si="493"/>
        <v>4.0283478564772928</v>
      </c>
      <c r="OX85" s="232">
        <f t="shared" si="494"/>
        <v>57189.065304251861</v>
      </c>
    </row>
    <row r="86" spans="2:414" x14ac:dyDescent="0.2">
      <c r="B86" s="81">
        <v>45493</v>
      </c>
      <c r="C86">
        <v>134</v>
      </c>
      <c r="D86">
        <v>11.263129354729719</v>
      </c>
      <c r="E86">
        <v>0</v>
      </c>
      <c r="F86">
        <v>0</v>
      </c>
      <c r="G86">
        <v>0</v>
      </c>
      <c r="H86">
        <v>0</v>
      </c>
      <c r="I86">
        <v>0</v>
      </c>
      <c r="J86">
        <v>0</v>
      </c>
      <c r="K86">
        <v>0</v>
      </c>
      <c r="L86">
        <v>0</v>
      </c>
      <c r="M86">
        <v>0</v>
      </c>
      <c r="N86">
        <v>0</v>
      </c>
      <c r="O86">
        <v>1</v>
      </c>
      <c r="P86">
        <v>0</v>
      </c>
      <c r="Q86">
        <v>0</v>
      </c>
      <c r="R86">
        <v>0</v>
      </c>
      <c r="S86">
        <v>0</v>
      </c>
      <c r="T86">
        <v>17956</v>
      </c>
      <c r="U86">
        <v>6.5016934454808322</v>
      </c>
      <c r="V86">
        <v>5.1060187330741709</v>
      </c>
      <c r="W86">
        <v>4.5578530171535672</v>
      </c>
      <c r="X86">
        <v>5.5466498677392675</v>
      </c>
      <c r="Y86" s="3">
        <v>375.06223735635558</v>
      </c>
      <c r="Z86" s="3">
        <v>100.00000238724655</v>
      </c>
      <c r="AA86" s="3">
        <v>50</v>
      </c>
      <c r="AB86" s="3">
        <v>206.77378438607496</v>
      </c>
      <c r="AC86">
        <v>1</v>
      </c>
      <c r="AD86">
        <v>0</v>
      </c>
      <c r="AE86" s="6"/>
      <c r="AF86" s="1" t="s">
        <v>5</v>
      </c>
      <c r="AG86">
        <v>134</v>
      </c>
      <c r="AH86" s="189">
        <v>45493</v>
      </c>
      <c r="AI86">
        <f t="shared" si="346"/>
        <v>7</v>
      </c>
      <c r="AJ86">
        <v>134</v>
      </c>
      <c r="AK86">
        <v>1</v>
      </c>
      <c r="AL86">
        <v>0</v>
      </c>
      <c r="AM86">
        <v>1</v>
      </c>
      <c r="AN86">
        <v>0</v>
      </c>
      <c r="AO86">
        <v>0</v>
      </c>
      <c r="AP86">
        <v>0</v>
      </c>
      <c r="AQ86">
        <v>0</v>
      </c>
      <c r="AS86" s="37"/>
      <c r="AT86" s="37"/>
      <c r="AU86" s="6">
        <f t="shared" si="347"/>
        <v>0</v>
      </c>
      <c r="AV86" s="6">
        <f t="shared" si="348"/>
        <v>0</v>
      </c>
      <c r="AW86" s="6">
        <f t="shared" si="349"/>
        <v>0</v>
      </c>
      <c r="AX86" s="6">
        <f t="shared" si="350"/>
        <v>0</v>
      </c>
      <c r="AY86" s="193">
        <f t="shared" si="351"/>
        <v>5.6740334309306508</v>
      </c>
      <c r="AZ86" s="193">
        <f t="shared" si="352"/>
        <v>4.1745731882913786</v>
      </c>
      <c r="BA86" s="193">
        <f t="shared" si="353"/>
        <v>3.8150380693314694</v>
      </c>
      <c r="BB86" s="193">
        <f t="shared" si="354"/>
        <v>3.9040600573940507</v>
      </c>
      <c r="BC86" s="72">
        <f t="shared" si="355"/>
        <v>56312.210093717425</v>
      </c>
      <c r="BG86" s="3">
        <f t="shared" si="356"/>
        <v>6.3716595765712158</v>
      </c>
      <c r="BH86" s="6">
        <f t="shared" si="357"/>
        <v>0</v>
      </c>
      <c r="BI86" s="6">
        <f t="shared" si="358"/>
        <v>0</v>
      </c>
      <c r="BJ86" s="6">
        <f t="shared" si="359"/>
        <v>0</v>
      </c>
      <c r="BK86" s="193">
        <f t="shared" si="360"/>
        <v>5.6956776881862847</v>
      </c>
      <c r="BL86" s="193">
        <f t="shared" si="361"/>
        <v>4.1745731882913786</v>
      </c>
      <c r="BM86" s="193">
        <f t="shared" si="362"/>
        <v>3.8150380693314694</v>
      </c>
      <c r="BN86" s="193">
        <f t="shared" si="363"/>
        <v>3.9040600573940507</v>
      </c>
      <c r="BO86" s="72">
        <f t="shared" si="364"/>
        <v>56324.711273283327</v>
      </c>
      <c r="BS86" s="3">
        <f t="shared" si="365"/>
        <v>6.3716796517564083</v>
      </c>
      <c r="BT86" s="6">
        <f t="shared" si="366"/>
        <v>0</v>
      </c>
      <c r="BU86" s="6">
        <f t="shared" si="367"/>
        <v>0</v>
      </c>
      <c r="BV86" s="6">
        <f t="shared" si="368"/>
        <v>0</v>
      </c>
      <c r="BW86" s="193">
        <f t="shared" si="369"/>
        <v>5.6956777556481208</v>
      </c>
      <c r="BX86" s="193">
        <f t="shared" si="370"/>
        <v>4.1745731882913786</v>
      </c>
      <c r="BY86" s="193">
        <f t="shared" si="495"/>
        <v>3.8150380693314694</v>
      </c>
      <c r="BZ86" s="193">
        <f t="shared" si="371"/>
        <v>3.9040600573940507</v>
      </c>
      <c r="CA86" s="72">
        <f t="shared" si="372"/>
        <v>56324.711273283327</v>
      </c>
      <c r="CE86" s="3">
        <f t="shared" si="373"/>
        <v>0</v>
      </c>
      <c r="CF86" s="6">
        <f t="shared" si="374"/>
        <v>5.1060187330741709</v>
      </c>
      <c r="CG86" s="6">
        <f t="shared" si="375"/>
        <v>0</v>
      </c>
      <c r="CH86" s="6">
        <f t="shared" si="376"/>
        <v>0</v>
      </c>
      <c r="CI86" s="193">
        <f t="shared" si="377"/>
        <v>5.6740334309306508</v>
      </c>
      <c r="CJ86" s="193">
        <f t="shared" si="378"/>
        <v>4.2501810282023742</v>
      </c>
      <c r="CK86" s="193">
        <f t="shared" si="496"/>
        <v>3.8150380693314694</v>
      </c>
      <c r="CL86" s="193">
        <f t="shared" si="379"/>
        <v>3.9040600573940507</v>
      </c>
      <c r="CM86" s="72">
        <f t="shared" si="380"/>
        <v>56500.598526762602</v>
      </c>
      <c r="CQ86" s="3">
        <f t="shared" si="381"/>
        <v>0</v>
      </c>
      <c r="CR86" s="6">
        <f t="shared" si="382"/>
        <v>5.106074265255808</v>
      </c>
      <c r="CS86" s="6">
        <f t="shared" si="383"/>
        <v>0</v>
      </c>
      <c r="CT86" s="6">
        <f t="shared" si="384"/>
        <v>0</v>
      </c>
      <c r="CU86" s="193">
        <f t="shared" si="385"/>
        <v>5.6740334309306508</v>
      </c>
      <c r="CV86" s="193">
        <f t="shared" si="386"/>
        <v>4.2501818201827053</v>
      </c>
      <c r="CW86" s="193">
        <f t="shared" si="497"/>
        <v>3.8150380693314694</v>
      </c>
      <c r="CX86" s="193">
        <f t="shared" si="387"/>
        <v>3.9040600573940507</v>
      </c>
      <c r="CY86" s="72">
        <f t="shared" si="388"/>
        <v>56500.600503399233</v>
      </c>
      <c r="DC86" s="3">
        <f t="shared" si="389"/>
        <v>0</v>
      </c>
      <c r="DD86" s="6">
        <f t="shared" si="390"/>
        <v>0</v>
      </c>
      <c r="DE86" s="6">
        <f t="shared" si="391"/>
        <v>4.7857456680112458</v>
      </c>
      <c r="DF86" s="6">
        <f t="shared" si="392"/>
        <v>0</v>
      </c>
      <c r="DG86" s="193">
        <f t="shared" si="393"/>
        <v>5.6740334309306508</v>
      </c>
      <c r="DH86" s="193">
        <f t="shared" si="394"/>
        <v>4.1745731882913786</v>
      </c>
      <c r="DI86" s="193">
        <f t="shared" si="498"/>
        <v>3.9153022138747122</v>
      </c>
      <c r="DJ86" s="193">
        <f t="shared" si="395"/>
        <v>3.9040600573940507</v>
      </c>
      <c r="DK86" s="72">
        <f t="shared" si="396"/>
        <v>56802.905020320242</v>
      </c>
      <c r="DO86" s="3">
        <f t="shared" si="397"/>
        <v>0</v>
      </c>
      <c r="DP86" s="6">
        <f t="shared" si="398"/>
        <v>0</v>
      </c>
      <c r="DQ86" s="6">
        <f t="shared" si="399"/>
        <v>4.5579410420919517</v>
      </c>
      <c r="DR86" s="6">
        <f t="shared" si="400"/>
        <v>0</v>
      </c>
      <c r="DS86" s="193">
        <f t="shared" si="401"/>
        <v>5.6740334309306508</v>
      </c>
      <c r="DT86" s="193">
        <f t="shared" si="402"/>
        <v>4.1745731882913786</v>
      </c>
      <c r="DU86" s="193">
        <f t="shared" si="499"/>
        <v>3.9107506947981525</v>
      </c>
      <c r="DV86" s="193">
        <f t="shared" si="403"/>
        <v>3.9040600573940507</v>
      </c>
      <c r="DW86" s="72">
        <f t="shared" si="404"/>
        <v>56780.537420399822</v>
      </c>
      <c r="EA86" s="3">
        <f t="shared" si="405"/>
        <v>0</v>
      </c>
      <c r="EB86" s="6">
        <f t="shared" si="406"/>
        <v>0</v>
      </c>
      <c r="EC86" s="6">
        <f t="shared" si="407"/>
        <v>0</v>
      </c>
      <c r="ED86" s="6">
        <f t="shared" si="408"/>
        <v>16.639949603217801</v>
      </c>
      <c r="EE86" s="193">
        <f t="shared" si="409"/>
        <v>5.6740334309306508</v>
      </c>
      <c r="EF86" s="193">
        <f t="shared" si="410"/>
        <v>4.1745731882913786</v>
      </c>
      <c r="EG86" s="193">
        <f t="shared" si="500"/>
        <v>3.8150380693314694</v>
      </c>
      <c r="EH86" s="193">
        <f t="shared" si="411"/>
        <v>4.1933355838897626</v>
      </c>
      <c r="EI86" s="72">
        <f t="shared" si="412"/>
        <v>58374.188406656416</v>
      </c>
      <c r="EM86" s="3">
        <f t="shared" si="413"/>
        <v>0</v>
      </c>
      <c r="EN86" s="6">
        <f t="shared" si="414"/>
        <v>0</v>
      </c>
      <c r="EO86" s="6">
        <f t="shared" si="415"/>
        <v>0</v>
      </c>
      <c r="EP86" s="6">
        <f t="shared" si="416"/>
        <v>5.5467867644872024</v>
      </c>
      <c r="EQ86" s="193">
        <f t="shared" si="417"/>
        <v>5.6740334309306508</v>
      </c>
      <c r="ER86" s="193">
        <f t="shared" si="418"/>
        <v>4.1745731882913786</v>
      </c>
      <c r="ES86" s="193">
        <f t="shared" si="501"/>
        <v>3.8150380693314694</v>
      </c>
      <c r="ET86" s="193">
        <f t="shared" si="419"/>
        <v>4.0100607416484202</v>
      </c>
      <c r="EU86" s="72">
        <f t="shared" si="420"/>
        <v>57059.197380386911</v>
      </c>
      <c r="EY86" s="3">
        <f t="shared" si="421"/>
        <v>6.3716595765712158</v>
      </c>
      <c r="EZ86" s="6">
        <f t="shared" si="422"/>
        <v>5.1060187330741709</v>
      </c>
      <c r="FA86" s="6">
        <f t="shared" si="423"/>
        <v>4.7857456680112458</v>
      </c>
      <c r="FB86" s="6">
        <f t="shared" si="424"/>
        <v>16.639949603217801</v>
      </c>
      <c r="FC86" s="193">
        <f t="shared" si="425"/>
        <v>5.6956776881862847</v>
      </c>
      <c r="FD86" s="193">
        <f t="shared" si="426"/>
        <v>4.2501810282023742</v>
      </c>
      <c r="FE86" s="193">
        <f t="shared" si="502"/>
        <v>3.9153022138747122</v>
      </c>
      <c r="FF86" s="193">
        <f t="shared" si="427"/>
        <v>4.1933355838897626</v>
      </c>
      <c r="FG86" s="72">
        <f t="shared" si="428"/>
        <v>59092.954971728068</v>
      </c>
      <c r="FK86" s="3">
        <f t="shared" si="429"/>
        <v>6.5017135206660255</v>
      </c>
      <c r="FL86" s="6">
        <f t="shared" si="430"/>
        <v>5.106074265255808</v>
      </c>
      <c r="FM86" s="6">
        <f t="shared" si="431"/>
        <v>4.5579410420919517</v>
      </c>
      <c r="FN86" s="6">
        <f t="shared" si="432"/>
        <v>5.5467867644872024</v>
      </c>
      <c r="FO86" s="193">
        <f t="shared" si="433"/>
        <v>5.6961146336669293</v>
      </c>
      <c r="FP86" s="193">
        <f t="shared" si="434"/>
        <v>4.2501818201827053</v>
      </c>
      <c r="FQ86" s="193">
        <f t="shared" si="503"/>
        <v>3.9107506947981525</v>
      </c>
      <c r="FR86" s="193">
        <f t="shared" si="435"/>
        <v>4.0100607416484202</v>
      </c>
      <c r="FS86" s="205">
        <f t="shared" si="436"/>
        <v>57739.287920675291</v>
      </c>
      <c r="FW86" s="3">
        <f t="shared" si="437"/>
        <v>7.4769474623029568</v>
      </c>
      <c r="FX86" s="6">
        <f t="shared" si="438"/>
        <v>5.7698011683738128</v>
      </c>
      <c r="FY86" s="6">
        <f t="shared" si="439"/>
        <v>5.6517377412704235</v>
      </c>
      <c r="FZ86" s="6">
        <f t="shared" si="440"/>
        <v>6.5450468439323357</v>
      </c>
      <c r="GA86" s="193">
        <f t="shared" si="441"/>
        <v>5.699385081994901</v>
      </c>
      <c r="GB86" s="193">
        <f t="shared" si="442"/>
        <v>4.2596031344595229</v>
      </c>
      <c r="GC86" s="193">
        <f t="shared" si="504"/>
        <v>3.932418037999617</v>
      </c>
      <c r="GD86" s="193">
        <f t="shared" si="443"/>
        <v>4.0279996186004148</v>
      </c>
      <c r="GE86" s="72">
        <f t="shared" si="444"/>
        <v>58002.87729936593</v>
      </c>
      <c r="GI86" s="3">
        <f t="shared" si="445"/>
        <v>7.1518627900289156</v>
      </c>
      <c r="GJ86" s="6">
        <f t="shared" si="446"/>
        <v>5.6166206063815887</v>
      </c>
      <c r="GK86" s="6">
        <f t="shared" si="447"/>
        <v>5.0136383188689244</v>
      </c>
      <c r="GL86" s="6">
        <f t="shared" si="448"/>
        <v>6.1013148545131948</v>
      </c>
      <c r="GM86" s="193">
        <f t="shared" si="449"/>
        <v>5.6982960981173694</v>
      </c>
      <c r="GN86" s="193">
        <f t="shared" si="450"/>
        <v>4.2574366684514429</v>
      </c>
      <c r="GO86" s="193">
        <f t="shared" si="505"/>
        <v>3.9198348572547341</v>
      </c>
      <c r="GP86" s="193">
        <f t="shared" si="451"/>
        <v>4.0200653940545115</v>
      </c>
      <c r="GQ86" s="72">
        <f t="shared" si="452"/>
        <v>57876.447604302426</v>
      </c>
      <c r="GU86" s="3">
        <f t="shared" si="453"/>
        <v>8.4522014791250815</v>
      </c>
      <c r="GV86" s="6">
        <f t="shared" si="454"/>
        <v>6.1272224796890047</v>
      </c>
      <c r="GW86" s="6">
        <f t="shared" si="455"/>
        <v>5.9252089222996371</v>
      </c>
      <c r="GX86" s="6">
        <f t="shared" si="456"/>
        <v>6.9333123346740848</v>
      </c>
      <c r="GY86" s="193">
        <f t="shared" si="457"/>
        <v>5.7026449363407563</v>
      </c>
      <c r="GZ86" s="193">
        <f t="shared" si="458"/>
        <v>4.2646400433758433</v>
      </c>
      <c r="HA86" s="193">
        <f t="shared" si="506"/>
        <v>3.9377627340091421</v>
      </c>
      <c r="HB86" s="193">
        <f t="shared" si="459"/>
        <v>4.0348907975000659</v>
      </c>
      <c r="HC86" s="205">
        <f t="shared" si="460"/>
        <v>58094.310824942419</v>
      </c>
      <c r="HG86" s="3">
        <f t="shared" si="278"/>
        <v>7.4769474623029568</v>
      </c>
      <c r="HH86" s="6">
        <f t="shared" si="279"/>
        <v>0</v>
      </c>
      <c r="HI86" s="6">
        <f t="shared" si="280"/>
        <v>0</v>
      </c>
      <c r="HJ86" s="6">
        <f t="shared" si="281"/>
        <v>0</v>
      </c>
      <c r="HK86" s="193">
        <f t="shared" si="461"/>
        <v>5.699385081994901</v>
      </c>
      <c r="HL86" s="193">
        <f t="shared" si="461"/>
        <v>4.1745731882913786</v>
      </c>
      <c r="HM86" s="193">
        <f t="shared" si="461"/>
        <v>3.8150380693314694</v>
      </c>
      <c r="HN86" s="193">
        <f t="shared" si="461"/>
        <v>3.9040600573940507</v>
      </c>
      <c r="HO86" s="212">
        <f t="shared" si="462"/>
        <v>56326.852849241543</v>
      </c>
      <c r="HS86" s="3">
        <f t="shared" si="282"/>
        <v>7.1518627900289156</v>
      </c>
      <c r="HT86" s="6">
        <f t="shared" si="283"/>
        <v>0</v>
      </c>
      <c r="HU86" s="6">
        <f t="shared" si="284"/>
        <v>0</v>
      </c>
      <c r="HV86" s="6">
        <f t="shared" si="285"/>
        <v>0</v>
      </c>
      <c r="HW86" s="193">
        <f t="shared" si="463"/>
        <v>5.6982960981173694</v>
      </c>
      <c r="HX86" s="193">
        <f t="shared" si="463"/>
        <v>4.1745731882913786</v>
      </c>
      <c r="HY86" s="193">
        <f t="shared" si="463"/>
        <v>3.8150380693314694</v>
      </c>
      <c r="HZ86" s="193">
        <f t="shared" si="463"/>
        <v>3.9040600573940507</v>
      </c>
      <c r="IA86" s="212">
        <f t="shared" si="464"/>
        <v>56326.223789280775</v>
      </c>
      <c r="IE86" s="3">
        <f t="shared" si="286"/>
        <v>8.4522014791250815</v>
      </c>
      <c r="IF86" s="6">
        <f t="shared" si="287"/>
        <v>0</v>
      </c>
      <c r="IG86" s="6">
        <f t="shared" si="288"/>
        <v>0</v>
      </c>
      <c r="IH86" s="6">
        <f t="shared" si="289"/>
        <v>0</v>
      </c>
      <c r="II86" s="193">
        <f t="shared" si="465"/>
        <v>5.7026449363407563</v>
      </c>
      <c r="IJ86" s="193">
        <f t="shared" si="465"/>
        <v>4.1745731882913786</v>
      </c>
      <c r="IK86" s="193">
        <f t="shared" si="465"/>
        <v>3.8150380693314694</v>
      </c>
      <c r="IL86" s="193">
        <f t="shared" si="465"/>
        <v>3.9040600573940507</v>
      </c>
      <c r="IM86" s="205">
        <f t="shared" si="466"/>
        <v>56328.735971314069</v>
      </c>
      <c r="IQ86" s="3">
        <f t="shared" si="290"/>
        <v>0</v>
      </c>
      <c r="IR86" s="6">
        <f t="shared" si="291"/>
        <v>5.7698011683738128</v>
      </c>
      <c r="IS86" s="6">
        <f t="shared" si="292"/>
        <v>0</v>
      </c>
      <c r="IT86" s="6">
        <f t="shared" si="293"/>
        <v>0</v>
      </c>
      <c r="IU86" s="193">
        <f t="shared" si="467"/>
        <v>5.6740334309306508</v>
      </c>
      <c r="IV86" s="193">
        <f t="shared" si="467"/>
        <v>4.2596031344595229</v>
      </c>
      <c r="IW86" s="193">
        <f t="shared" si="467"/>
        <v>3.8150380693314694</v>
      </c>
      <c r="IX86" s="193">
        <f t="shared" si="467"/>
        <v>3.9040600573940507</v>
      </c>
      <c r="IY86" s="212">
        <f t="shared" si="468"/>
        <v>56524.119257918639</v>
      </c>
      <c r="JC86" s="3">
        <f t="shared" si="294"/>
        <v>0</v>
      </c>
      <c r="JD86" s="6">
        <f t="shared" si="295"/>
        <v>5.6166206063815887</v>
      </c>
      <c r="JE86" s="6">
        <f t="shared" si="296"/>
        <v>0</v>
      </c>
      <c r="JF86" s="6">
        <f t="shared" si="297"/>
        <v>0</v>
      </c>
      <c r="JG86" s="193">
        <f t="shared" si="469"/>
        <v>5.6740334309306508</v>
      </c>
      <c r="JH86" s="193">
        <f t="shared" si="469"/>
        <v>4.2574366684514429</v>
      </c>
      <c r="JI86" s="193">
        <f t="shared" si="469"/>
        <v>3.8150380693314694</v>
      </c>
      <c r="JJ86" s="193">
        <f t="shared" si="469"/>
        <v>3.9040600573940507</v>
      </c>
      <c r="JK86" s="212">
        <f t="shared" si="470"/>
        <v>56518.710166849043</v>
      </c>
      <c r="JO86" s="3">
        <f t="shared" si="298"/>
        <v>0</v>
      </c>
      <c r="JP86" s="6">
        <f t="shared" si="299"/>
        <v>6.1272224796890047</v>
      </c>
      <c r="JQ86" s="6">
        <f t="shared" si="300"/>
        <v>0</v>
      </c>
      <c r="JR86" s="6">
        <f t="shared" si="301"/>
        <v>0</v>
      </c>
      <c r="JS86" s="193">
        <f t="shared" si="471"/>
        <v>5.6740334309306508</v>
      </c>
      <c r="JT86" s="193">
        <f t="shared" si="471"/>
        <v>4.2646400433758433</v>
      </c>
      <c r="JU86" s="193">
        <f t="shared" si="471"/>
        <v>3.8150380693314694</v>
      </c>
      <c r="JV86" s="193">
        <f t="shared" si="471"/>
        <v>3.9040600573940507</v>
      </c>
      <c r="JW86" s="205">
        <f t="shared" si="472"/>
        <v>56536.697084652944</v>
      </c>
      <c r="KA86" s="3">
        <f t="shared" si="302"/>
        <v>0</v>
      </c>
      <c r="KB86" s="6">
        <f t="shared" si="303"/>
        <v>0</v>
      </c>
      <c r="KC86" s="6">
        <f t="shared" si="304"/>
        <v>5.6517377412704235</v>
      </c>
      <c r="KD86" s="6">
        <f t="shared" si="305"/>
        <v>0</v>
      </c>
      <c r="KE86" s="193">
        <f t="shared" si="473"/>
        <v>5.6740334309306508</v>
      </c>
      <c r="KF86" s="193">
        <f t="shared" si="473"/>
        <v>4.1745731882913786</v>
      </c>
      <c r="KG86" s="193">
        <f t="shared" si="473"/>
        <v>3.932418037999617</v>
      </c>
      <c r="KH86" s="193">
        <f t="shared" si="473"/>
        <v>3.9040600573940507</v>
      </c>
      <c r="KI86" s="212">
        <f t="shared" si="474"/>
        <v>56887.096473452693</v>
      </c>
      <c r="KM86" s="3">
        <f t="shared" si="306"/>
        <v>0</v>
      </c>
      <c r="KN86" s="6">
        <f t="shared" si="307"/>
        <v>0</v>
      </c>
      <c r="KO86" s="6">
        <f t="shared" si="308"/>
        <v>5.0136383188689244</v>
      </c>
      <c r="KP86" s="6">
        <f t="shared" si="309"/>
        <v>0</v>
      </c>
      <c r="KQ86" s="193">
        <f t="shared" si="475"/>
        <v>5.6740334309306508</v>
      </c>
      <c r="KR86" s="193">
        <f t="shared" si="475"/>
        <v>4.1745731882913786</v>
      </c>
      <c r="KS86" s="193">
        <f t="shared" si="475"/>
        <v>3.9198348572547341</v>
      </c>
      <c r="KT86" s="193">
        <f t="shared" si="475"/>
        <v>3.9040600573940507</v>
      </c>
      <c r="KU86" s="212">
        <f t="shared" si="476"/>
        <v>56825.188615660445</v>
      </c>
      <c r="KY86" s="3">
        <f t="shared" si="310"/>
        <v>0</v>
      </c>
      <c r="KZ86" s="6">
        <f t="shared" si="311"/>
        <v>0</v>
      </c>
      <c r="LA86" s="6">
        <f t="shared" si="312"/>
        <v>5.9252089222996371</v>
      </c>
      <c r="LB86" s="6">
        <f t="shared" si="313"/>
        <v>0</v>
      </c>
      <c r="LC86" s="193">
        <f t="shared" si="477"/>
        <v>5.6740334309306508</v>
      </c>
      <c r="LD86" s="193">
        <f t="shared" si="477"/>
        <v>4.1745731882913786</v>
      </c>
      <c r="LE86" s="193">
        <f t="shared" si="477"/>
        <v>3.9377627340091421</v>
      </c>
      <c r="LF86" s="193">
        <f t="shared" si="477"/>
        <v>3.9040600573940507</v>
      </c>
      <c r="LG86" s="205">
        <f t="shared" si="478"/>
        <v>56913.412190118921</v>
      </c>
      <c r="LK86" s="3">
        <f t="shared" si="314"/>
        <v>0</v>
      </c>
      <c r="LL86" s="6">
        <f t="shared" si="315"/>
        <v>0</v>
      </c>
      <c r="LM86" s="6">
        <f t="shared" si="316"/>
        <v>0</v>
      </c>
      <c r="LN86" s="6">
        <f t="shared" si="317"/>
        <v>6.5450468439323357</v>
      </c>
      <c r="LO86" s="193">
        <f t="shared" si="479"/>
        <v>5.6740334309306508</v>
      </c>
      <c r="LP86" s="193">
        <f t="shared" si="479"/>
        <v>4.1745731882913786</v>
      </c>
      <c r="LQ86" s="193">
        <f t="shared" si="479"/>
        <v>3.8150380693314694</v>
      </c>
      <c r="LR86" s="193">
        <f t="shared" si="479"/>
        <v>4.0279996186004148</v>
      </c>
      <c r="LS86" s="212">
        <f t="shared" si="480"/>
        <v>57186.589496673972</v>
      </c>
      <c r="LW86" s="3">
        <f t="shared" si="318"/>
        <v>0</v>
      </c>
      <c r="LX86" s="6">
        <f t="shared" si="319"/>
        <v>0</v>
      </c>
      <c r="LY86" s="6">
        <f t="shared" si="320"/>
        <v>0</v>
      </c>
      <c r="LZ86" s="6">
        <f t="shared" si="321"/>
        <v>6.1013148545131948</v>
      </c>
      <c r="MA86" s="193">
        <f t="shared" si="481"/>
        <v>5.6740334309306508</v>
      </c>
      <c r="MB86" s="193">
        <f t="shared" si="481"/>
        <v>4.1745731882913786</v>
      </c>
      <c r="MC86" s="193">
        <f t="shared" si="481"/>
        <v>3.8150380693314694</v>
      </c>
      <c r="MD86" s="193">
        <f t="shared" si="481"/>
        <v>4.0200653940545115</v>
      </c>
      <c r="ME86" s="212">
        <f t="shared" si="482"/>
        <v>57130.20992177142</v>
      </c>
      <c r="MI86" s="3">
        <f t="shared" si="322"/>
        <v>0</v>
      </c>
      <c r="MJ86" s="6">
        <f t="shared" si="323"/>
        <v>0</v>
      </c>
      <c r="MK86" s="6">
        <f t="shared" si="324"/>
        <v>0</v>
      </c>
      <c r="ML86" s="6">
        <f t="shared" si="325"/>
        <v>6.9333123346740848</v>
      </c>
      <c r="MM86" s="193">
        <f t="shared" si="483"/>
        <v>5.6740334309306508</v>
      </c>
      <c r="MN86" s="193">
        <f t="shared" si="483"/>
        <v>4.1745731882913786</v>
      </c>
      <c r="MO86" s="193">
        <f t="shared" si="483"/>
        <v>3.8150380693314694</v>
      </c>
      <c r="MP86" s="193">
        <f t="shared" si="483"/>
        <v>4.0348907975000659</v>
      </c>
      <c r="MQ86" s="205">
        <f t="shared" si="484"/>
        <v>57235.602470008438</v>
      </c>
      <c r="MT86" s="3">
        <f t="shared" si="326"/>
        <v>6.17660877320679</v>
      </c>
      <c r="MU86" s="6">
        <f t="shared" si="327"/>
        <v>5.1060187330741709</v>
      </c>
      <c r="MV86" s="6">
        <f t="shared" si="328"/>
        <v>5.2415309697266022</v>
      </c>
      <c r="MW86" s="6">
        <f t="shared" si="329"/>
        <v>6.6559798412871212</v>
      </c>
      <c r="MX86" s="193">
        <f t="shared" si="485"/>
        <v>5.6950220130382254</v>
      </c>
      <c r="MY86" s="193">
        <f t="shared" si="485"/>
        <v>4.2501810282023742</v>
      </c>
      <c r="MZ86" s="193">
        <f t="shared" si="485"/>
        <v>3.9243470484463643</v>
      </c>
      <c r="NA86" s="193">
        <f t="shared" si="485"/>
        <v>4.0299733773732109</v>
      </c>
      <c r="NB86" s="212">
        <f t="shared" si="486"/>
        <v>57949.888286015434</v>
      </c>
      <c r="NF86" s="3">
        <f t="shared" si="330"/>
        <v>6.1766087732067891</v>
      </c>
      <c r="NG86" s="6">
        <f t="shared" si="331"/>
        <v>0</v>
      </c>
      <c r="NH86" s="6">
        <f t="shared" si="332"/>
        <v>0</v>
      </c>
      <c r="NI86" s="6">
        <f t="shared" si="333"/>
        <v>0</v>
      </c>
      <c r="NJ86" s="193">
        <f t="shared" si="487"/>
        <v>5.6950220130382254</v>
      </c>
      <c r="NK86" s="193">
        <f t="shared" si="487"/>
        <v>4.1745731882913786</v>
      </c>
      <c r="NL86" s="193">
        <f t="shared" si="487"/>
        <v>3.8150380693314694</v>
      </c>
      <c r="NM86" s="193">
        <f t="shared" si="487"/>
        <v>3.9040600573940507</v>
      </c>
      <c r="NN86" s="212">
        <f t="shared" si="488"/>
        <v>56324.332531020955</v>
      </c>
      <c r="NR86" s="3">
        <f t="shared" si="334"/>
        <v>0</v>
      </c>
      <c r="NS86" s="6">
        <f t="shared" si="335"/>
        <v>5.1060187330741709</v>
      </c>
      <c r="NT86" s="6">
        <f t="shared" si="336"/>
        <v>0</v>
      </c>
      <c r="NU86" s="6">
        <f t="shared" si="337"/>
        <v>0</v>
      </c>
      <c r="NV86" s="193">
        <f t="shared" si="489"/>
        <v>5.6740334309306508</v>
      </c>
      <c r="NW86" s="193">
        <f t="shared" si="489"/>
        <v>4.2501810282023742</v>
      </c>
      <c r="NX86" s="193">
        <f t="shared" si="489"/>
        <v>3.8150380693314694</v>
      </c>
      <c r="NY86" s="193">
        <f t="shared" si="489"/>
        <v>3.9040600573940507</v>
      </c>
      <c r="NZ86" s="212">
        <f t="shared" si="490"/>
        <v>56500.598526762602</v>
      </c>
      <c r="OD86" s="3">
        <f t="shared" si="338"/>
        <v>0</v>
      </c>
      <c r="OE86" s="6">
        <f t="shared" si="339"/>
        <v>0</v>
      </c>
      <c r="OF86" s="6">
        <f t="shared" si="340"/>
        <v>5.2415309697266022</v>
      </c>
      <c r="OG86" s="6">
        <f t="shared" si="341"/>
        <v>0</v>
      </c>
      <c r="OH86" s="193">
        <f t="shared" si="491"/>
        <v>5.6740334309306508</v>
      </c>
      <c r="OI86" s="193">
        <f t="shared" si="491"/>
        <v>4.1745731882913786</v>
      </c>
      <c r="OJ86" s="193">
        <f t="shared" si="491"/>
        <v>3.9243470484463643</v>
      </c>
      <c r="OK86" s="193">
        <f t="shared" si="491"/>
        <v>3.9040600573940507</v>
      </c>
      <c r="OL86" s="212">
        <f t="shared" si="492"/>
        <v>56847.380345685728</v>
      </c>
      <c r="OP86" s="3">
        <f t="shared" si="342"/>
        <v>0</v>
      </c>
      <c r="OQ86" s="6">
        <f t="shared" si="343"/>
        <v>0</v>
      </c>
      <c r="OR86" s="6">
        <f t="shared" si="344"/>
        <v>0</v>
      </c>
      <c r="OS86" s="6">
        <f t="shared" si="345"/>
        <v>6.6559798412871212</v>
      </c>
      <c r="OT86" s="193">
        <f t="shared" si="493"/>
        <v>5.6740334309306508</v>
      </c>
      <c r="OU86" s="193">
        <f t="shared" si="493"/>
        <v>4.1745731882913786</v>
      </c>
      <c r="OV86" s="193">
        <f t="shared" si="493"/>
        <v>3.8150380693314694</v>
      </c>
      <c r="OW86" s="193">
        <f t="shared" si="493"/>
        <v>4.0299733773732109</v>
      </c>
      <c r="OX86" s="232">
        <f t="shared" si="494"/>
        <v>57200.623411541193</v>
      </c>
    </row>
    <row r="87" spans="2:414" x14ac:dyDescent="0.2">
      <c r="B87" s="81">
        <v>45500</v>
      </c>
      <c r="C87">
        <v>135</v>
      </c>
      <c r="D87">
        <v>11.272927378945925</v>
      </c>
      <c r="E87">
        <v>0</v>
      </c>
      <c r="F87">
        <v>0</v>
      </c>
      <c r="G87">
        <v>0</v>
      </c>
      <c r="H87">
        <v>0</v>
      </c>
      <c r="I87">
        <v>0</v>
      </c>
      <c r="J87">
        <v>0</v>
      </c>
      <c r="K87">
        <v>0</v>
      </c>
      <c r="L87">
        <v>0</v>
      </c>
      <c r="M87">
        <v>0</v>
      </c>
      <c r="N87">
        <v>0</v>
      </c>
      <c r="O87">
        <v>1</v>
      </c>
      <c r="P87">
        <v>0</v>
      </c>
      <c r="Q87">
        <v>0</v>
      </c>
      <c r="R87">
        <v>0</v>
      </c>
      <c r="S87">
        <v>0</v>
      </c>
      <c r="T87">
        <v>18225</v>
      </c>
      <c r="U87">
        <v>6.5016654215604435</v>
      </c>
      <c r="V87">
        <v>5.1060187258406202</v>
      </c>
      <c r="W87">
        <v>4.5578530171535672</v>
      </c>
      <c r="X87">
        <v>5.6242145858172004</v>
      </c>
      <c r="Y87" s="3">
        <v>375.04356614944891</v>
      </c>
      <c r="Z87" s="3">
        <v>100.00000119362328</v>
      </c>
      <c r="AA87" s="3">
        <v>50</v>
      </c>
      <c r="AB87" s="3">
        <v>227.45116282468251</v>
      </c>
      <c r="AC87">
        <v>1</v>
      </c>
      <c r="AD87">
        <v>0</v>
      </c>
      <c r="AE87" s="6"/>
      <c r="AF87" s="1" t="s">
        <v>5</v>
      </c>
      <c r="AG87">
        <v>135</v>
      </c>
      <c r="AH87" s="189">
        <v>45500</v>
      </c>
      <c r="AI87">
        <f t="shared" si="346"/>
        <v>7</v>
      </c>
      <c r="AJ87">
        <v>135</v>
      </c>
      <c r="AK87">
        <v>1</v>
      </c>
      <c r="AL87">
        <v>0</v>
      </c>
      <c r="AM87">
        <v>1</v>
      </c>
      <c r="AN87">
        <v>0</v>
      </c>
      <c r="AO87">
        <v>0</v>
      </c>
      <c r="AP87">
        <v>0</v>
      </c>
      <c r="AQ87">
        <v>0</v>
      </c>
      <c r="AS87" s="37"/>
      <c r="AT87" s="37"/>
      <c r="AU87" s="6">
        <f t="shared" si="347"/>
        <v>0</v>
      </c>
      <c r="AV87" s="6">
        <f t="shared" si="348"/>
        <v>0</v>
      </c>
      <c r="AW87" s="6">
        <f t="shared" si="349"/>
        <v>0</v>
      </c>
      <c r="AX87" s="6">
        <f t="shared" si="350"/>
        <v>0</v>
      </c>
      <c r="AY87" s="193">
        <f t="shared" si="351"/>
        <v>5.6740334309306508</v>
      </c>
      <c r="AZ87" s="193">
        <f t="shared" si="352"/>
        <v>4.1745731882913786</v>
      </c>
      <c r="BA87" s="193">
        <f t="shared" si="353"/>
        <v>3.8150380693314694</v>
      </c>
      <c r="BB87" s="193">
        <f t="shared" si="354"/>
        <v>3.9040600573940507</v>
      </c>
      <c r="BC87" s="72">
        <f t="shared" si="355"/>
        <v>56312.210093717425</v>
      </c>
      <c r="BG87" s="3">
        <f t="shared" si="356"/>
        <v>6.3716321131292348</v>
      </c>
      <c r="BH87" s="6">
        <f t="shared" si="357"/>
        <v>0</v>
      </c>
      <c r="BI87" s="6">
        <f t="shared" si="358"/>
        <v>0</v>
      </c>
      <c r="BJ87" s="6">
        <f t="shared" si="359"/>
        <v>0</v>
      </c>
      <c r="BK87" s="193">
        <f t="shared" si="360"/>
        <v>5.695677595896508</v>
      </c>
      <c r="BL87" s="193">
        <f t="shared" si="361"/>
        <v>4.1745731882913786</v>
      </c>
      <c r="BM87" s="193">
        <f t="shared" si="362"/>
        <v>3.8150380693314694</v>
      </c>
      <c r="BN87" s="193">
        <f t="shared" si="363"/>
        <v>3.9040600573940507</v>
      </c>
      <c r="BO87" s="72">
        <f t="shared" si="364"/>
        <v>56324.711219973098</v>
      </c>
      <c r="BS87" s="3">
        <f t="shared" si="365"/>
        <v>6.3716521882278983</v>
      </c>
      <c r="BT87" s="6">
        <f t="shared" si="366"/>
        <v>0</v>
      </c>
      <c r="BU87" s="6">
        <f t="shared" si="367"/>
        <v>0</v>
      </c>
      <c r="BV87" s="6">
        <f t="shared" si="368"/>
        <v>0</v>
      </c>
      <c r="BW87" s="193">
        <f t="shared" si="369"/>
        <v>5.6956776633580599</v>
      </c>
      <c r="BX87" s="193">
        <f t="shared" si="370"/>
        <v>4.1745731882913786</v>
      </c>
      <c r="BY87" s="193">
        <f t="shared" si="495"/>
        <v>3.8150380693314694</v>
      </c>
      <c r="BZ87" s="193">
        <f t="shared" si="371"/>
        <v>3.9040600573940507</v>
      </c>
      <c r="CA87" s="72">
        <f t="shared" si="372"/>
        <v>56324.711219973098</v>
      </c>
      <c r="CE87" s="3">
        <f t="shared" si="373"/>
        <v>0</v>
      </c>
      <c r="CF87" s="6">
        <f t="shared" si="374"/>
        <v>5.1060187258406202</v>
      </c>
      <c r="CG87" s="6">
        <f t="shared" si="375"/>
        <v>0</v>
      </c>
      <c r="CH87" s="6">
        <f t="shared" si="376"/>
        <v>0</v>
      </c>
      <c r="CI87" s="193">
        <f t="shared" si="377"/>
        <v>5.6740334309306508</v>
      </c>
      <c r="CJ87" s="193">
        <f t="shared" si="378"/>
        <v>4.2501810280992123</v>
      </c>
      <c r="CK87" s="193">
        <f t="shared" si="496"/>
        <v>3.8150380693314694</v>
      </c>
      <c r="CL87" s="193">
        <f t="shared" si="379"/>
        <v>3.9040600573940507</v>
      </c>
      <c r="CM87" s="72">
        <f t="shared" si="380"/>
        <v>56500.598526505164</v>
      </c>
      <c r="CQ87" s="3">
        <f t="shared" si="381"/>
        <v>0</v>
      </c>
      <c r="CR87" s="6">
        <f t="shared" si="382"/>
        <v>5.1060742580221783</v>
      </c>
      <c r="CS87" s="6">
        <f t="shared" si="383"/>
        <v>0</v>
      </c>
      <c r="CT87" s="6">
        <f t="shared" si="384"/>
        <v>0</v>
      </c>
      <c r="CU87" s="193">
        <f t="shared" si="385"/>
        <v>5.6740334309306508</v>
      </c>
      <c r="CV87" s="193">
        <f t="shared" si="386"/>
        <v>4.2501818200795425</v>
      </c>
      <c r="CW87" s="193">
        <f t="shared" si="497"/>
        <v>3.8150380693314694</v>
      </c>
      <c r="CX87" s="193">
        <f t="shared" si="387"/>
        <v>3.9040600573940507</v>
      </c>
      <c r="CY87" s="72">
        <f t="shared" si="388"/>
        <v>56500.600503141795</v>
      </c>
      <c r="DC87" s="3">
        <f t="shared" si="389"/>
        <v>0</v>
      </c>
      <c r="DD87" s="6">
        <f t="shared" si="390"/>
        <v>0</v>
      </c>
      <c r="DE87" s="6">
        <f t="shared" si="391"/>
        <v>4.7857456680112458</v>
      </c>
      <c r="DF87" s="6">
        <f t="shared" si="392"/>
        <v>0</v>
      </c>
      <c r="DG87" s="193">
        <f t="shared" si="393"/>
        <v>5.6740334309306508</v>
      </c>
      <c r="DH87" s="193">
        <f t="shared" si="394"/>
        <v>4.1745731882913786</v>
      </c>
      <c r="DI87" s="193">
        <f t="shared" si="498"/>
        <v>3.9153022138747122</v>
      </c>
      <c r="DJ87" s="193">
        <f t="shared" si="395"/>
        <v>3.9040600573940507</v>
      </c>
      <c r="DK87" s="72">
        <f t="shared" si="396"/>
        <v>56802.905020320242</v>
      </c>
      <c r="DO87" s="3">
        <f t="shared" si="397"/>
        <v>0</v>
      </c>
      <c r="DP87" s="6">
        <f t="shared" si="398"/>
        <v>0</v>
      </c>
      <c r="DQ87" s="6">
        <f t="shared" si="399"/>
        <v>4.5579410420919517</v>
      </c>
      <c r="DR87" s="6">
        <f t="shared" si="400"/>
        <v>0</v>
      </c>
      <c r="DS87" s="193">
        <f t="shared" si="401"/>
        <v>5.6740334309306508</v>
      </c>
      <c r="DT87" s="193">
        <f t="shared" si="402"/>
        <v>4.1745731882913786</v>
      </c>
      <c r="DU87" s="193">
        <f t="shared" si="499"/>
        <v>3.9107506947981525</v>
      </c>
      <c r="DV87" s="193">
        <f t="shared" si="403"/>
        <v>3.9040600573940507</v>
      </c>
      <c r="DW87" s="72">
        <f t="shared" si="404"/>
        <v>56780.537420399822</v>
      </c>
      <c r="EA87" s="3">
        <f t="shared" si="405"/>
        <v>0</v>
      </c>
      <c r="EB87" s="6">
        <f t="shared" si="406"/>
        <v>0</v>
      </c>
      <c r="EC87" s="6">
        <f t="shared" si="407"/>
        <v>0</v>
      </c>
      <c r="ED87" s="6">
        <f t="shared" si="408"/>
        <v>16.872643757451602</v>
      </c>
      <c r="EE87" s="193">
        <f t="shared" si="409"/>
        <v>5.6740334309306508</v>
      </c>
      <c r="EF87" s="193">
        <f t="shared" si="410"/>
        <v>4.1745731882913786</v>
      </c>
      <c r="EG87" s="193">
        <f t="shared" si="500"/>
        <v>3.8150380693314694</v>
      </c>
      <c r="EH87" s="193">
        <f t="shared" si="411"/>
        <v>4.1968421441430976</v>
      </c>
      <c r="EI87" s="72">
        <f t="shared" si="412"/>
        <v>58399.641121381719</v>
      </c>
      <c r="EM87" s="3">
        <f t="shared" si="413"/>
        <v>0</v>
      </c>
      <c r="EN87" s="6">
        <f t="shared" si="414"/>
        <v>0</v>
      </c>
      <c r="EO87" s="6">
        <f t="shared" si="415"/>
        <v>0</v>
      </c>
      <c r="EP87" s="6">
        <f t="shared" si="416"/>
        <v>5.6243533969382993</v>
      </c>
      <c r="EQ87" s="193">
        <f t="shared" si="417"/>
        <v>5.6740334309306508</v>
      </c>
      <c r="ER87" s="193">
        <f t="shared" si="418"/>
        <v>4.1745731882913786</v>
      </c>
      <c r="ES87" s="193">
        <f t="shared" si="501"/>
        <v>3.8150380693314694</v>
      </c>
      <c r="ET87" s="193">
        <f t="shared" si="419"/>
        <v>4.0114662144786726</v>
      </c>
      <c r="EU87" s="72">
        <f t="shared" si="420"/>
        <v>57069.168027339438</v>
      </c>
      <c r="EY87" s="3">
        <f t="shared" si="421"/>
        <v>6.3716321131292348</v>
      </c>
      <c r="EZ87" s="6">
        <f t="shared" si="422"/>
        <v>5.1060187258406202</v>
      </c>
      <c r="FA87" s="6">
        <f t="shared" si="423"/>
        <v>4.7857456680112458</v>
      </c>
      <c r="FB87" s="6">
        <f t="shared" si="424"/>
        <v>16.872643757451602</v>
      </c>
      <c r="FC87" s="193">
        <f t="shared" si="425"/>
        <v>5.695677595896508</v>
      </c>
      <c r="FD87" s="193">
        <f t="shared" si="426"/>
        <v>4.2501810280992123</v>
      </c>
      <c r="FE87" s="193">
        <f t="shared" si="502"/>
        <v>3.9153022138747122</v>
      </c>
      <c r="FF87" s="193">
        <f t="shared" si="427"/>
        <v>4.1968421441430976</v>
      </c>
      <c r="FG87" s="72">
        <f t="shared" si="428"/>
        <v>59118.721031765752</v>
      </c>
      <c r="FK87" s="3">
        <f t="shared" si="429"/>
        <v>6.5016854966591078</v>
      </c>
      <c r="FL87" s="6">
        <f t="shared" si="430"/>
        <v>5.1060742580221783</v>
      </c>
      <c r="FM87" s="6">
        <f t="shared" si="431"/>
        <v>4.5579410420919517</v>
      </c>
      <c r="FN87" s="6">
        <f t="shared" si="432"/>
        <v>5.6243533969382993</v>
      </c>
      <c r="FO87" s="193">
        <f t="shared" si="433"/>
        <v>5.6961145395345367</v>
      </c>
      <c r="FP87" s="193">
        <f t="shared" si="434"/>
        <v>4.2501818200795425</v>
      </c>
      <c r="FQ87" s="193">
        <f t="shared" si="503"/>
        <v>3.9107506947981525</v>
      </c>
      <c r="FR87" s="193">
        <f t="shared" si="435"/>
        <v>4.0114662144786726</v>
      </c>
      <c r="FS87" s="205">
        <f t="shared" si="436"/>
        <v>57749.377352099567</v>
      </c>
      <c r="FW87" s="3">
        <f t="shared" si="437"/>
        <v>7.4769152347945091</v>
      </c>
      <c r="FX87" s="6">
        <f t="shared" si="438"/>
        <v>5.7698011601999006</v>
      </c>
      <c r="FY87" s="6">
        <f t="shared" si="439"/>
        <v>5.6517377412704235</v>
      </c>
      <c r="FZ87" s="6">
        <f t="shared" si="440"/>
        <v>6.6365732112642961</v>
      </c>
      <c r="GA87" s="193">
        <f t="shared" si="441"/>
        <v>5.6993849740964375</v>
      </c>
      <c r="GB87" s="193">
        <f t="shared" si="442"/>
        <v>4.2596031343440419</v>
      </c>
      <c r="GC87" s="193">
        <f t="shared" si="504"/>
        <v>3.932418037999617</v>
      </c>
      <c r="GD87" s="193">
        <f t="shared" si="443"/>
        <v>4.0296283688359678</v>
      </c>
      <c r="GE87" s="72">
        <f t="shared" si="444"/>
        <v>58014.623107387197</v>
      </c>
      <c r="GI87" s="3">
        <f t="shared" si="445"/>
        <v>7.1518319637164884</v>
      </c>
      <c r="GJ87" s="6">
        <f t="shared" si="446"/>
        <v>5.6166205984246824</v>
      </c>
      <c r="GK87" s="6">
        <f t="shared" si="447"/>
        <v>5.0136383188689244</v>
      </c>
      <c r="GL87" s="6">
        <f t="shared" si="448"/>
        <v>6.186636044398921</v>
      </c>
      <c r="GM87" s="193">
        <f t="shared" si="449"/>
        <v>5.6982959947976912</v>
      </c>
      <c r="GN87" s="193">
        <f t="shared" si="450"/>
        <v>4.2574366683387845</v>
      </c>
      <c r="GO87" s="193">
        <f t="shared" si="505"/>
        <v>3.9198348572547341</v>
      </c>
      <c r="GP87" s="193">
        <f t="shared" si="451"/>
        <v>4.0215958904125699</v>
      </c>
      <c r="GQ87" s="72">
        <f t="shared" si="452"/>
        <v>57887.460723458651</v>
      </c>
      <c r="GU87" s="3">
        <f t="shared" si="453"/>
        <v>8.4521650480285775</v>
      </c>
      <c r="GV87" s="6">
        <f t="shared" si="454"/>
        <v>6.1272224710087437</v>
      </c>
      <c r="GW87" s="6">
        <f t="shared" si="455"/>
        <v>5.9252089222996371</v>
      </c>
      <c r="GX87" s="6">
        <f t="shared" si="456"/>
        <v>7.0302682322715002</v>
      </c>
      <c r="GY87" s="193">
        <f t="shared" si="457"/>
        <v>5.7026448147655424</v>
      </c>
      <c r="GZ87" s="193">
        <f t="shared" si="458"/>
        <v>4.2646400432538254</v>
      </c>
      <c r="HA87" s="193">
        <f t="shared" si="506"/>
        <v>3.9377627340091421</v>
      </c>
      <c r="HB87" s="193">
        <f t="shared" si="459"/>
        <v>4.0366042469598886</v>
      </c>
      <c r="HC87" s="205">
        <f t="shared" si="460"/>
        <v>58106.68698421411</v>
      </c>
      <c r="HG87" s="3">
        <f t="shared" si="278"/>
        <v>7.4769152347945091</v>
      </c>
      <c r="HH87" s="6">
        <f t="shared" si="279"/>
        <v>0</v>
      </c>
      <c r="HI87" s="6">
        <f t="shared" si="280"/>
        <v>0</v>
      </c>
      <c r="HJ87" s="6">
        <f t="shared" si="281"/>
        <v>0</v>
      </c>
      <c r="HK87" s="193">
        <f t="shared" si="461"/>
        <v>5.6993849740964375</v>
      </c>
      <c r="HL87" s="193">
        <f t="shared" si="461"/>
        <v>4.1745731882913786</v>
      </c>
      <c r="HM87" s="193">
        <f t="shared" si="461"/>
        <v>3.8150380693314694</v>
      </c>
      <c r="HN87" s="193">
        <f t="shared" si="461"/>
        <v>3.9040600573940507</v>
      </c>
      <c r="HO87" s="212">
        <f t="shared" si="462"/>
        <v>56326.852786912888</v>
      </c>
      <c r="HS87" s="3">
        <f t="shared" si="282"/>
        <v>7.1518319637164884</v>
      </c>
      <c r="HT87" s="6">
        <f t="shared" si="283"/>
        <v>0</v>
      </c>
      <c r="HU87" s="6">
        <f t="shared" si="284"/>
        <v>0</v>
      </c>
      <c r="HV87" s="6">
        <f t="shared" si="285"/>
        <v>0</v>
      </c>
      <c r="HW87" s="193">
        <f t="shared" si="463"/>
        <v>5.6982959947976912</v>
      </c>
      <c r="HX87" s="193">
        <f t="shared" si="463"/>
        <v>4.1745731882913786</v>
      </c>
      <c r="HY87" s="193">
        <f t="shared" si="463"/>
        <v>3.8150380693314694</v>
      </c>
      <c r="HZ87" s="193">
        <f t="shared" si="463"/>
        <v>3.9040600573940507</v>
      </c>
      <c r="IA87" s="212">
        <f t="shared" si="464"/>
        <v>56326.223729597688</v>
      </c>
      <c r="IE87" s="3">
        <f t="shared" si="286"/>
        <v>8.4521650480285775</v>
      </c>
      <c r="IF87" s="6">
        <f t="shared" si="287"/>
        <v>0</v>
      </c>
      <c r="IG87" s="6">
        <f t="shared" si="288"/>
        <v>0</v>
      </c>
      <c r="IH87" s="6">
        <f t="shared" si="289"/>
        <v>0</v>
      </c>
      <c r="II87" s="193">
        <f t="shared" si="465"/>
        <v>5.7026448147655424</v>
      </c>
      <c r="IJ87" s="193">
        <f t="shared" si="465"/>
        <v>4.1745731882913786</v>
      </c>
      <c r="IK87" s="193">
        <f t="shared" si="465"/>
        <v>3.8150380693314694</v>
      </c>
      <c r="IL87" s="193">
        <f t="shared" si="465"/>
        <v>3.9040600573940507</v>
      </c>
      <c r="IM87" s="205">
        <f t="shared" si="466"/>
        <v>56328.735901082502</v>
      </c>
      <c r="IQ87" s="3">
        <f t="shared" si="290"/>
        <v>0</v>
      </c>
      <c r="IR87" s="6">
        <f t="shared" si="291"/>
        <v>5.7698011601999006</v>
      </c>
      <c r="IS87" s="6">
        <f t="shared" si="292"/>
        <v>0</v>
      </c>
      <c r="IT87" s="6">
        <f t="shared" si="293"/>
        <v>0</v>
      </c>
      <c r="IU87" s="193">
        <f t="shared" si="467"/>
        <v>5.6740334309306508</v>
      </c>
      <c r="IV87" s="193">
        <f t="shared" si="467"/>
        <v>4.2596031343440419</v>
      </c>
      <c r="IW87" s="193">
        <f t="shared" si="467"/>
        <v>3.8150380693314694</v>
      </c>
      <c r="IX87" s="193">
        <f t="shared" si="467"/>
        <v>3.9040600573940507</v>
      </c>
      <c r="IY87" s="212">
        <f t="shared" si="468"/>
        <v>56524.119257630271</v>
      </c>
      <c r="JC87" s="3">
        <f t="shared" si="294"/>
        <v>0</v>
      </c>
      <c r="JD87" s="6">
        <f t="shared" si="295"/>
        <v>5.6166205984246824</v>
      </c>
      <c r="JE87" s="6">
        <f t="shared" si="296"/>
        <v>0</v>
      </c>
      <c r="JF87" s="6">
        <f t="shared" si="297"/>
        <v>0</v>
      </c>
      <c r="JG87" s="193">
        <f t="shared" si="469"/>
        <v>5.6740334309306508</v>
      </c>
      <c r="JH87" s="193">
        <f t="shared" si="469"/>
        <v>4.2574366683387845</v>
      </c>
      <c r="JI87" s="193">
        <f t="shared" si="469"/>
        <v>3.8150380693314694</v>
      </c>
      <c r="JJ87" s="193">
        <f t="shared" si="469"/>
        <v>3.9040600573940507</v>
      </c>
      <c r="JK87" s="212">
        <f t="shared" si="470"/>
        <v>56518.710166567827</v>
      </c>
      <c r="JO87" s="3">
        <f t="shared" si="298"/>
        <v>0</v>
      </c>
      <c r="JP87" s="6">
        <f t="shared" si="299"/>
        <v>6.1272224710087437</v>
      </c>
      <c r="JQ87" s="6">
        <f t="shared" si="300"/>
        <v>0</v>
      </c>
      <c r="JR87" s="6">
        <f t="shared" si="301"/>
        <v>0</v>
      </c>
      <c r="JS87" s="193">
        <f t="shared" si="471"/>
        <v>5.6740334309306508</v>
      </c>
      <c r="JT87" s="193">
        <f t="shared" si="471"/>
        <v>4.2646400432538254</v>
      </c>
      <c r="JU87" s="193">
        <f t="shared" si="471"/>
        <v>3.8150380693314694</v>
      </c>
      <c r="JV87" s="193">
        <f t="shared" si="471"/>
        <v>3.9040600573940507</v>
      </c>
      <c r="JW87" s="205">
        <f t="shared" si="472"/>
        <v>56536.697084348241</v>
      </c>
      <c r="KA87" s="3">
        <f t="shared" si="302"/>
        <v>0</v>
      </c>
      <c r="KB87" s="6">
        <f t="shared" si="303"/>
        <v>0</v>
      </c>
      <c r="KC87" s="6">
        <f t="shared" si="304"/>
        <v>5.6517377412704235</v>
      </c>
      <c r="KD87" s="6">
        <f t="shared" si="305"/>
        <v>0</v>
      </c>
      <c r="KE87" s="193">
        <f t="shared" si="473"/>
        <v>5.6740334309306508</v>
      </c>
      <c r="KF87" s="193">
        <f t="shared" si="473"/>
        <v>4.1745731882913786</v>
      </c>
      <c r="KG87" s="193">
        <f t="shared" si="473"/>
        <v>3.932418037999617</v>
      </c>
      <c r="KH87" s="193">
        <f t="shared" si="473"/>
        <v>3.9040600573940507</v>
      </c>
      <c r="KI87" s="212">
        <f t="shared" si="474"/>
        <v>56887.096473452693</v>
      </c>
      <c r="KM87" s="3">
        <f t="shared" si="306"/>
        <v>0</v>
      </c>
      <c r="KN87" s="6">
        <f t="shared" si="307"/>
        <v>0</v>
      </c>
      <c r="KO87" s="6">
        <f t="shared" si="308"/>
        <v>5.0136383188689244</v>
      </c>
      <c r="KP87" s="6">
        <f t="shared" si="309"/>
        <v>0</v>
      </c>
      <c r="KQ87" s="193">
        <f t="shared" si="475"/>
        <v>5.6740334309306508</v>
      </c>
      <c r="KR87" s="193">
        <f t="shared" si="475"/>
        <v>4.1745731882913786</v>
      </c>
      <c r="KS87" s="193">
        <f t="shared" si="475"/>
        <v>3.9198348572547341</v>
      </c>
      <c r="KT87" s="193">
        <f t="shared" si="475"/>
        <v>3.9040600573940507</v>
      </c>
      <c r="KU87" s="212">
        <f t="shared" si="476"/>
        <v>56825.188615660445</v>
      </c>
      <c r="KY87" s="3">
        <f t="shared" si="310"/>
        <v>0</v>
      </c>
      <c r="KZ87" s="6">
        <f t="shared" si="311"/>
        <v>0</v>
      </c>
      <c r="LA87" s="6">
        <f t="shared" si="312"/>
        <v>5.9252089222996371</v>
      </c>
      <c r="LB87" s="6">
        <f t="shared" si="313"/>
        <v>0</v>
      </c>
      <c r="LC87" s="193">
        <f t="shared" si="477"/>
        <v>5.6740334309306508</v>
      </c>
      <c r="LD87" s="193">
        <f t="shared" si="477"/>
        <v>4.1745731882913786</v>
      </c>
      <c r="LE87" s="193">
        <f t="shared" si="477"/>
        <v>3.9377627340091421</v>
      </c>
      <c r="LF87" s="193">
        <f t="shared" si="477"/>
        <v>3.9040600573940507</v>
      </c>
      <c r="LG87" s="205">
        <f t="shared" si="478"/>
        <v>56913.412190118921</v>
      </c>
      <c r="LK87" s="3">
        <f t="shared" si="314"/>
        <v>0</v>
      </c>
      <c r="LL87" s="6">
        <f t="shared" si="315"/>
        <v>0</v>
      </c>
      <c r="LM87" s="6">
        <f t="shared" si="316"/>
        <v>0</v>
      </c>
      <c r="LN87" s="6">
        <f t="shared" si="317"/>
        <v>6.6365732112642961</v>
      </c>
      <c r="LO87" s="193">
        <f t="shared" si="479"/>
        <v>5.6740334309306508</v>
      </c>
      <c r="LP87" s="193">
        <f t="shared" si="479"/>
        <v>4.1745731882913786</v>
      </c>
      <c r="LQ87" s="193">
        <f t="shared" si="479"/>
        <v>3.8150380693314694</v>
      </c>
      <c r="LR87" s="193">
        <f t="shared" si="479"/>
        <v>4.0296283688359678</v>
      </c>
      <c r="LS87" s="212">
        <f t="shared" si="480"/>
        <v>57198.170066828265</v>
      </c>
      <c r="LW87" s="3">
        <f t="shared" si="318"/>
        <v>0</v>
      </c>
      <c r="LX87" s="6">
        <f t="shared" si="319"/>
        <v>0</v>
      </c>
      <c r="LY87" s="6">
        <f t="shared" si="320"/>
        <v>0</v>
      </c>
      <c r="LZ87" s="6">
        <f t="shared" si="321"/>
        <v>6.186636044398921</v>
      </c>
      <c r="MA87" s="193">
        <f t="shared" si="481"/>
        <v>5.6740334309306508</v>
      </c>
      <c r="MB87" s="193">
        <f t="shared" si="481"/>
        <v>4.1745731882913786</v>
      </c>
      <c r="MC87" s="193">
        <f t="shared" si="481"/>
        <v>3.8150380693314694</v>
      </c>
      <c r="MD87" s="193">
        <f t="shared" si="481"/>
        <v>4.0215958904125699</v>
      </c>
      <c r="ME87" s="212">
        <f t="shared" si="482"/>
        <v>57141.081102640404</v>
      </c>
      <c r="MI87" s="3">
        <f t="shared" si="322"/>
        <v>0</v>
      </c>
      <c r="MJ87" s="6">
        <f t="shared" si="323"/>
        <v>0</v>
      </c>
      <c r="MK87" s="6">
        <f t="shared" si="324"/>
        <v>0</v>
      </c>
      <c r="ML87" s="6">
        <f t="shared" si="325"/>
        <v>7.0302682322715002</v>
      </c>
      <c r="MM87" s="193">
        <f t="shared" si="483"/>
        <v>5.6740334309306508</v>
      </c>
      <c r="MN87" s="193">
        <f t="shared" si="483"/>
        <v>4.1745731882913786</v>
      </c>
      <c r="MO87" s="193">
        <f t="shared" si="483"/>
        <v>3.8150380693314694</v>
      </c>
      <c r="MP87" s="193">
        <f t="shared" si="483"/>
        <v>4.0366042469598886</v>
      </c>
      <c r="MQ87" s="205">
        <f t="shared" si="484"/>
        <v>57247.795765473616</v>
      </c>
      <c r="MT87" s="3">
        <f t="shared" si="326"/>
        <v>6.176582150482421</v>
      </c>
      <c r="MU87" s="6">
        <f t="shared" si="327"/>
        <v>5.1060187258406202</v>
      </c>
      <c r="MV87" s="6">
        <f t="shared" si="328"/>
        <v>5.2415309697266022</v>
      </c>
      <c r="MW87" s="6">
        <f t="shared" si="329"/>
        <v>6.7490575029806399</v>
      </c>
      <c r="MX87" s="193">
        <f t="shared" si="485"/>
        <v>5.6950219235149673</v>
      </c>
      <c r="MY87" s="193">
        <f t="shared" si="485"/>
        <v>4.2501810280992123</v>
      </c>
      <c r="MZ87" s="193">
        <f t="shared" si="485"/>
        <v>3.9243470484463643</v>
      </c>
      <c r="NA87" s="193">
        <f t="shared" si="485"/>
        <v>4.0316264474148751</v>
      </c>
      <c r="NB87" s="212">
        <f t="shared" si="486"/>
        <v>57961.79861666639</v>
      </c>
      <c r="NF87" s="3">
        <f t="shared" si="330"/>
        <v>6.1765821504824201</v>
      </c>
      <c r="NG87" s="6">
        <f t="shared" si="331"/>
        <v>0</v>
      </c>
      <c r="NH87" s="6">
        <f t="shared" si="332"/>
        <v>0</v>
      </c>
      <c r="NI87" s="6">
        <f t="shared" si="333"/>
        <v>0</v>
      </c>
      <c r="NJ87" s="193">
        <f t="shared" si="487"/>
        <v>5.6950219235149673</v>
      </c>
      <c r="NK87" s="193">
        <f t="shared" si="487"/>
        <v>4.1745731882913786</v>
      </c>
      <c r="NL87" s="193">
        <f t="shared" si="487"/>
        <v>3.8150380693314694</v>
      </c>
      <c r="NM87" s="193">
        <f t="shared" si="487"/>
        <v>3.9040600573940507</v>
      </c>
      <c r="NN87" s="212">
        <f t="shared" si="488"/>
        <v>56324.332479309225</v>
      </c>
      <c r="NR87" s="3">
        <f t="shared" si="334"/>
        <v>0</v>
      </c>
      <c r="NS87" s="6">
        <f t="shared" si="335"/>
        <v>5.1060187258406202</v>
      </c>
      <c r="NT87" s="6">
        <f t="shared" si="336"/>
        <v>0</v>
      </c>
      <c r="NU87" s="6">
        <f t="shared" si="337"/>
        <v>0</v>
      </c>
      <c r="NV87" s="193">
        <f t="shared" si="489"/>
        <v>5.6740334309306508</v>
      </c>
      <c r="NW87" s="193">
        <f t="shared" si="489"/>
        <v>4.2501810280992123</v>
      </c>
      <c r="NX87" s="193">
        <f t="shared" si="489"/>
        <v>3.8150380693314694</v>
      </c>
      <c r="NY87" s="193">
        <f t="shared" si="489"/>
        <v>3.9040600573940507</v>
      </c>
      <c r="NZ87" s="212">
        <f t="shared" si="490"/>
        <v>56500.598526505164</v>
      </c>
      <c r="OD87" s="3">
        <f t="shared" si="338"/>
        <v>0</v>
      </c>
      <c r="OE87" s="6">
        <f t="shared" si="339"/>
        <v>0</v>
      </c>
      <c r="OF87" s="6">
        <f t="shared" si="340"/>
        <v>5.2415309697266022</v>
      </c>
      <c r="OG87" s="6">
        <f t="shared" si="341"/>
        <v>0</v>
      </c>
      <c r="OH87" s="193">
        <f t="shared" si="491"/>
        <v>5.6740334309306508</v>
      </c>
      <c r="OI87" s="193">
        <f t="shared" si="491"/>
        <v>4.1745731882913786</v>
      </c>
      <c r="OJ87" s="193">
        <f t="shared" si="491"/>
        <v>3.9243470484463643</v>
      </c>
      <c r="OK87" s="193">
        <f t="shared" si="491"/>
        <v>3.9040600573940507</v>
      </c>
      <c r="OL87" s="212">
        <f t="shared" si="492"/>
        <v>56847.380345685728</v>
      </c>
      <c r="OP87" s="3">
        <f t="shared" si="342"/>
        <v>0</v>
      </c>
      <c r="OQ87" s="6">
        <f t="shared" si="343"/>
        <v>0</v>
      </c>
      <c r="OR87" s="6">
        <f t="shared" si="344"/>
        <v>0</v>
      </c>
      <c r="OS87" s="6">
        <f t="shared" si="345"/>
        <v>6.7490575029806399</v>
      </c>
      <c r="OT87" s="193">
        <f t="shared" si="493"/>
        <v>5.6740334309306508</v>
      </c>
      <c r="OU87" s="193">
        <f t="shared" si="493"/>
        <v>4.1745731882913786</v>
      </c>
      <c r="OV87" s="193">
        <f t="shared" si="493"/>
        <v>3.8150380693314694</v>
      </c>
      <c r="OW87" s="193">
        <f t="shared" si="493"/>
        <v>4.0316264474148751</v>
      </c>
      <c r="OX87" s="232">
        <f t="shared" si="494"/>
        <v>57212.379799991242</v>
      </c>
    </row>
    <row r="88" spans="2:414" x14ac:dyDescent="0.2">
      <c r="B88" s="81">
        <v>45507</v>
      </c>
      <c r="C88">
        <v>136</v>
      </c>
      <c r="D88">
        <v>11.282891495537619</v>
      </c>
      <c r="E88">
        <v>0</v>
      </c>
      <c r="F88">
        <v>0</v>
      </c>
      <c r="G88">
        <v>0</v>
      </c>
      <c r="H88">
        <v>0</v>
      </c>
      <c r="I88">
        <v>0</v>
      </c>
      <c r="J88">
        <v>0</v>
      </c>
      <c r="K88">
        <v>0</v>
      </c>
      <c r="L88">
        <v>0</v>
      </c>
      <c r="M88">
        <v>0</v>
      </c>
      <c r="N88">
        <v>0</v>
      </c>
      <c r="O88">
        <v>1</v>
      </c>
      <c r="P88">
        <v>0</v>
      </c>
      <c r="Q88">
        <v>0</v>
      </c>
      <c r="R88">
        <v>0</v>
      </c>
      <c r="S88">
        <v>0</v>
      </c>
      <c r="T88">
        <v>18496</v>
      </c>
      <c r="U88">
        <v>6.5016458043488843</v>
      </c>
      <c r="V88">
        <v>5.1060187222238449</v>
      </c>
      <c r="W88">
        <v>4.5578530171535672</v>
      </c>
      <c r="X88">
        <v>5.7031146274281657</v>
      </c>
      <c r="Y88" s="3">
        <v>375.03049630461419</v>
      </c>
      <c r="Z88" s="3">
        <v>100.00000059681165</v>
      </c>
      <c r="AA88" s="3">
        <v>50</v>
      </c>
      <c r="AB88" s="3">
        <v>250.19627910715079</v>
      </c>
      <c r="AC88">
        <v>1</v>
      </c>
      <c r="AD88">
        <v>0</v>
      </c>
      <c r="AE88" s="6"/>
      <c r="AF88" s="1" t="s">
        <v>5</v>
      </c>
      <c r="AG88">
        <v>136</v>
      </c>
      <c r="AH88" s="189">
        <v>45507</v>
      </c>
      <c r="AI88">
        <f t="shared" si="346"/>
        <v>8</v>
      </c>
      <c r="AJ88">
        <v>136</v>
      </c>
      <c r="AK88">
        <v>1</v>
      </c>
      <c r="AL88">
        <v>0</v>
      </c>
      <c r="AM88">
        <v>1</v>
      </c>
      <c r="AN88">
        <v>0</v>
      </c>
      <c r="AO88">
        <v>0</v>
      </c>
      <c r="AP88">
        <v>0</v>
      </c>
      <c r="AQ88">
        <v>0</v>
      </c>
      <c r="AS88" s="37"/>
      <c r="AT88" s="37"/>
      <c r="AU88" s="6">
        <f t="shared" si="347"/>
        <v>0</v>
      </c>
      <c r="AV88" s="6">
        <f t="shared" si="348"/>
        <v>0</v>
      </c>
      <c r="AW88" s="6">
        <f t="shared" si="349"/>
        <v>0</v>
      </c>
      <c r="AX88" s="6">
        <f t="shared" si="350"/>
        <v>0</v>
      </c>
      <c r="AY88" s="193">
        <f t="shared" si="351"/>
        <v>5.6740334309306508</v>
      </c>
      <c r="AZ88" s="193">
        <f t="shared" si="352"/>
        <v>4.1745731882913786</v>
      </c>
      <c r="BA88" s="193">
        <f t="shared" si="353"/>
        <v>3.8150380693314694</v>
      </c>
      <c r="BB88" s="193">
        <f t="shared" si="354"/>
        <v>3.9040600573940507</v>
      </c>
      <c r="BC88" s="72">
        <f t="shared" si="355"/>
        <v>56312.210093717425</v>
      </c>
      <c r="BG88" s="3">
        <f t="shared" si="356"/>
        <v>6.3716128882619065</v>
      </c>
      <c r="BH88" s="6">
        <f t="shared" si="357"/>
        <v>0</v>
      </c>
      <c r="BI88" s="6">
        <f t="shared" si="358"/>
        <v>0</v>
      </c>
      <c r="BJ88" s="6">
        <f t="shared" si="359"/>
        <v>0</v>
      </c>
      <c r="BK88" s="193">
        <f t="shared" si="360"/>
        <v>5.6956775312921204</v>
      </c>
      <c r="BL88" s="193">
        <f t="shared" si="361"/>
        <v>4.1745731882913786</v>
      </c>
      <c r="BM88" s="193">
        <f t="shared" si="362"/>
        <v>3.8150380693314694</v>
      </c>
      <c r="BN88" s="193">
        <f t="shared" si="363"/>
        <v>3.9040600573940507</v>
      </c>
      <c r="BO88" s="72">
        <f t="shared" si="364"/>
        <v>56324.711182655112</v>
      </c>
      <c r="BS88" s="3">
        <f t="shared" si="365"/>
        <v>6.371632963299998</v>
      </c>
      <c r="BT88" s="6">
        <f t="shared" si="366"/>
        <v>0</v>
      </c>
      <c r="BU88" s="6">
        <f t="shared" si="367"/>
        <v>0</v>
      </c>
      <c r="BV88" s="6">
        <f t="shared" si="368"/>
        <v>0</v>
      </c>
      <c r="BW88" s="193">
        <f t="shared" si="369"/>
        <v>5.6956775987534725</v>
      </c>
      <c r="BX88" s="193">
        <f t="shared" si="370"/>
        <v>4.1745731882913786</v>
      </c>
      <c r="BY88" s="193">
        <f t="shared" si="495"/>
        <v>3.8150380693314694</v>
      </c>
      <c r="BZ88" s="193">
        <f t="shared" si="371"/>
        <v>3.9040600573940507</v>
      </c>
      <c r="CA88" s="72">
        <f t="shared" si="372"/>
        <v>56324.711182655112</v>
      </c>
      <c r="CE88" s="3">
        <f t="shared" si="373"/>
        <v>0</v>
      </c>
      <c r="CF88" s="6">
        <f t="shared" si="374"/>
        <v>5.1060187222238449</v>
      </c>
      <c r="CG88" s="6">
        <f t="shared" si="375"/>
        <v>0</v>
      </c>
      <c r="CH88" s="6">
        <f t="shared" si="376"/>
        <v>0</v>
      </c>
      <c r="CI88" s="193">
        <f t="shared" si="377"/>
        <v>5.6740334309306508</v>
      </c>
      <c r="CJ88" s="193">
        <f t="shared" si="378"/>
        <v>4.2501810280476313</v>
      </c>
      <c r="CK88" s="193">
        <f t="shared" si="496"/>
        <v>3.8150380693314694</v>
      </c>
      <c r="CL88" s="193">
        <f t="shared" si="379"/>
        <v>3.9040600573940507</v>
      </c>
      <c r="CM88" s="72">
        <f t="shared" si="380"/>
        <v>56500.598526376401</v>
      </c>
      <c r="CQ88" s="3">
        <f t="shared" si="381"/>
        <v>0</v>
      </c>
      <c r="CR88" s="6">
        <f t="shared" si="382"/>
        <v>5.1060742544053639</v>
      </c>
      <c r="CS88" s="6">
        <f t="shared" si="383"/>
        <v>0</v>
      </c>
      <c r="CT88" s="6">
        <f t="shared" si="384"/>
        <v>0</v>
      </c>
      <c r="CU88" s="193">
        <f t="shared" si="385"/>
        <v>5.6740334309306508</v>
      </c>
      <c r="CV88" s="193">
        <f t="shared" si="386"/>
        <v>4.2501818200279606</v>
      </c>
      <c r="CW88" s="193">
        <f t="shared" si="497"/>
        <v>3.8150380693314694</v>
      </c>
      <c r="CX88" s="193">
        <f t="shared" si="387"/>
        <v>3.9040600573940507</v>
      </c>
      <c r="CY88" s="72">
        <f t="shared" si="388"/>
        <v>56500.600503013025</v>
      </c>
      <c r="DC88" s="3">
        <f t="shared" si="389"/>
        <v>0</v>
      </c>
      <c r="DD88" s="6">
        <f t="shared" si="390"/>
        <v>0</v>
      </c>
      <c r="DE88" s="6">
        <f t="shared" si="391"/>
        <v>4.7857456680112458</v>
      </c>
      <c r="DF88" s="6">
        <f t="shared" si="392"/>
        <v>0</v>
      </c>
      <c r="DG88" s="193">
        <f t="shared" si="393"/>
        <v>5.6740334309306508</v>
      </c>
      <c r="DH88" s="193">
        <f t="shared" si="394"/>
        <v>4.1745731882913786</v>
      </c>
      <c r="DI88" s="193">
        <f t="shared" si="498"/>
        <v>3.9153022138747122</v>
      </c>
      <c r="DJ88" s="193">
        <f t="shared" si="395"/>
        <v>3.9040600573940507</v>
      </c>
      <c r="DK88" s="72">
        <f t="shared" si="396"/>
        <v>56802.905020320242</v>
      </c>
      <c r="DO88" s="3">
        <f t="shared" si="397"/>
        <v>0</v>
      </c>
      <c r="DP88" s="6">
        <f t="shared" si="398"/>
        <v>0</v>
      </c>
      <c r="DQ88" s="6">
        <f t="shared" si="399"/>
        <v>4.5579410420919517</v>
      </c>
      <c r="DR88" s="6">
        <f t="shared" si="400"/>
        <v>0</v>
      </c>
      <c r="DS88" s="193">
        <f t="shared" si="401"/>
        <v>5.6740334309306508</v>
      </c>
      <c r="DT88" s="193">
        <f t="shared" si="402"/>
        <v>4.1745731882913786</v>
      </c>
      <c r="DU88" s="193">
        <f t="shared" si="499"/>
        <v>3.9107506947981525</v>
      </c>
      <c r="DV88" s="193">
        <f t="shared" si="403"/>
        <v>3.9040600573940507</v>
      </c>
      <c r="DW88" s="72">
        <f t="shared" si="404"/>
        <v>56780.537420399822</v>
      </c>
      <c r="EA88" s="3">
        <f t="shared" si="405"/>
        <v>0</v>
      </c>
      <c r="EB88" s="6">
        <f t="shared" si="406"/>
        <v>0</v>
      </c>
      <c r="EC88" s="6">
        <f t="shared" si="407"/>
        <v>0</v>
      </c>
      <c r="ED88" s="6">
        <f t="shared" si="408"/>
        <v>17.109343882284499</v>
      </c>
      <c r="EE88" s="193">
        <f t="shared" si="409"/>
        <v>5.6740334309306508</v>
      </c>
      <c r="EF88" s="193">
        <f t="shared" si="410"/>
        <v>4.1745731882913786</v>
      </c>
      <c r="EG88" s="193">
        <f t="shared" si="500"/>
        <v>3.8150380693314694</v>
      </c>
      <c r="EH88" s="193">
        <f t="shared" si="411"/>
        <v>4.2003965012140121</v>
      </c>
      <c r="EI88" s="72">
        <f t="shared" si="412"/>
        <v>58425.452100071459</v>
      </c>
      <c r="EM88" s="3">
        <f t="shared" si="413"/>
        <v>0</v>
      </c>
      <c r="EN88" s="6">
        <f t="shared" si="414"/>
        <v>0</v>
      </c>
      <c r="EO88" s="6">
        <f t="shared" si="415"/>
        <v>0</v>
      </c>
      <c r="EP88" s="6">
        <f t="shared" si="416"/>
        <v>5.7032553858795216</v>
      </c>
      <c r="EQ88" s="193">
        <f t="shared" si="417"/>
        <v>5.6740334309306508</v>
      </c>
      <c r="ER88" s="193">
        <f t="shared" si="418"/>
        <v>4.1745731882913786</v>
      </c>
      <c r="ES88" s="193">
        <f t="shared" si="501"/>
        <v>3.8150380693314694</v>
      </c>
      <c r="ET88" s="193">
        <f t="shared" si="419"/>
        <v>4.0128938595934311</v>
      </c>
      <c r="EU88" s="72">
        <f t="shared" si="420"/>
        <v>57079.297751730999</v>
      </c>
      <c r="EY88" s="3">
        <f t="shared" si="421"/>
        <v>6.3716128882619065</v>
      </c>
      <c r="EZ88" s="6">
        <f t="shared" si="422"/>
        <v>5.1060187222238449</v>
      </c>
      <c r="FA88" s="6">
        <f t="shared" si="423"/>
        <v>4.7857456680112458</v>
      </c>
      <c r="FB88" s="6">
        <f t="shared" si="424"/>
        <v>17.109343882284499</v>
      </c>
      <c r="FC88" s="193">
        <f t="shared" si="425"/>
        <v>5.6956775312921204</v>
      </c>
      <c r="FD88" s="193">
        <f t="shared" si="426"/>
        <v>4.2501810280476313</v>
      </c>
      <c r="FE88" s="193">
        <f t="shared" si="502"/>
        <v>3.9153022138747122</v>
      </c>
      <c r="FF88" s="193">
        <f t="shared" si="427"/>
        <v>4.2003965012140121</v>
      </c>
      <c r="FG88" s="72">
        <f t="shared" si="428"/>
        <v>59144.849783981816</v>
      </c>
      <c r="FK88" s="3">
        <f t="shared" si="429"/>
        <v>6.5016658793869766</v>
      </c>
      <c r="FL88" s="6">
        <f t="shared" si="430"/>
        <v>5.1060742544053639</v>
      </c>
      <c r="FM88" s="6">
        <f t="shared" si="431"/>
        <v>4.5579410420919517</v>
      </c>
      <c r="FN88" s="6">
        <f t="shared" si="432"/>
        <v>5.7032553858795216</v>
      </c>
      <c r="FO88" s="193">
        <f t="shared" si="433"/>
        <v>5.6961144736402867</v>
      </c>
      <c r="FP88" s="193">
        <f t="shared" si="434"/>
        <v>4.2501818200279606</v>
      </c>
      <c r="FQ88" s="193">
        <f t="shared" si="503"/>
        <v>3.9107506947981525</v>
      </c>
      <c r="FR88" s="193">
        <f t="shared" si="435"/>
        <v>4.0128938595934311</v>
      </c>
      <c r="FS88" s="205">
        <f t="shared" si="436"/>
        <v>57759.627773850953</v>
      </c>
      <c r="FW88" s="3">
        <f t="shared" si="437"/>
        <v>7.4768926750012161</v>
      </c>
      <c r="FX88" s="6">
        <f t="shared" si="438"/>
        <v>5.7698011561129441</v>
      </c>
      <c r="FY88" s="6">
        <f t="shared" si="439"/>
        <v>5.6517377412704235</v>
      </c>
      <c r="FZ88" s="6">
        <f t="shared" si="440"/>
        <v>6.7296752603652354</v>
      </c>
      <c r="GA88" s="193">
        <f t="shared" si="441"/>
        <v>5.6993848985657065</v>
      </c>
      <c r="GB88" s="193">
        <f t="shared" si="442"/>
        <v>4.2596031342863023</v>
      </c>
      <c r="GC88" s="193">
        <f t="shared" si="504"/>
        <v>3.932418037999617</v>
      </c>
      <c r="GD88" s="193">
        <f t="shared" si="443"/>
        <v>4.0312824417423041</v>
      </c>
      <c r="GE88" s="72">
        <f t="shared" si="444"/>
        <v>58026.553985770734</v>
      </c>
      <c r="GI88" s="3">
        <f t="shared" si="445"/>
        <v>7.1518103847837731</v>
      </c>
      <c r="GJ88" s="6">
        <f t="shared" si="446"/>
        <v>5.6166205944462302</v>
      </c>
      <c r="GK88" s="6">
        <f t="shared" si="447"/>
        <v>5.0136383188689244</v>
      </c>
      <c r="GL88" s="6">
        <f t="shared" si="448"/>
        <v>6.2734260901709824</v>
      </c>
      <c r="GM88" s="193">
        <f t="shared" si="449"/>
        <v>5.6982959224721865</v>
      </c>
      <c r="GN88" s="193">
        <f t="shared" si="450"/>
        <v>4.2574366682824554</v>
      </c>
      <c r="GO88" s="193">
        <f t="shared" si="505"/>
        <v>3.9198348572547341</v>
      </c>
      <c r="GP88" s="193">
        <f t="shared" si="451"/>
        <v>4.0231503356497704</v>
      </c>
      <c r="GQ88" s="72">
        <f t="shared" si="452"/>
        <v>57898.648338153747</v>
      </c>
      <c r="GU88" s="3">
        <f t="shared" si="453"/>
        <v>8.4521395456535497</v>
      </c>
      <c r="GV88" s="6">
        <f t="shared" si="454"/>
        <v>6.1272224666686137</v>
      </c>
      <c r="GW88" s="6">
        <f t="shared" si="455"/>
        <v>5.9252089222996371</v>
      </c>
      <c r="GX88" s="6">
        <f t="shared" si="456"/>
        <v>7.1288932842852066</v>
      </c>
      <c r="GY88" s="193">
        <f t="shared" si="457"/>
        <v>5.7026447296608573</v>
      </c>
      <c r="GZ88" s="193">
        <f t="shared" si="458"/>
        <v>4.2646400431928164</v>
      </c>
      <c r="HA88" s="193">
        <f t="shared" si="506"/>
        <v>3.9377627340091421</v>
      </c>
      <c r="HB88" s="193">
        <f t="shared" si="459"/>
        <v>4.038344187539793</v>
      </c>
      <c r="HC88" s="205">
        <f t="shared" si="460"/>
        <v>58119.257208559517</v>
      </c>
      <c r="HG88" s="3">
        <f t="shared" si="278"/>
        <v>7.4768926750012161</v>
      </c>
      <c r="HH88" s="6">
        <f t="shared" si="279"/>
        <v>0</v>
      </c>
      <c r="HI88" s="6">
        <f t="shared" si="280"/>
        <v>0</v>
      </c>
      <c r="HJ88" s="6">
        <f t="shared" si="281"/>
        <v>0</v>
      </c>
      <c r="HK88" s="193">
        <f t="shared" si="461"/>
        <v>5.6993848985657065</v>
      </c>
      <c r="HL88" s="193">
        <f t="shared" si="461"/>
        <v>4.1745731882913786</v>
      </c>
      <c r="HM88" s="193">
        <f t="shared" si="461"/>
        <v>3.8150380693314694</v>
      </c>
      <c r="HN88" s="193">
        <f t="shared" si="461"/>
        <v>3.9040600573940507</v>
      </c>
      <c r="HO88" s="212">
        <f t="shared" si="462"/>
        <v>56326.852743281714</v>
      </c>
      <c r="HS88" s="3">
        <f t="shared" si="282"/>
        <v>7.1518103847837731</v>
      </c>
      <c r="HT88" s="6">
        <f t="shared" si="283"/>
        <v>0</v>
      </c>
      <c r="HU88" s="6">
        <f t="shared" si="284"/>
        <v>0</v>
      </c>
      <c r="HV88" s="6">
        <f t="shared" si="285"/>
        <v>0</v>
      </c>
      <c r="HW88" s="193">
        <f t="shared" si="463"/>
        <v>5.6982959224721865</v>
      </c>
      <c r="HX88" s="193">
        <f t="shared" si="463"/>
        <v>4.1745731882913786</v>
      </c>
      <c r="HY88" s="193">
        <f t="shared" si="463"/>
        <v>3.8150380693314694</v>
      </c>
      <c r="HZ88" s="193">
        <f t="shared" si="463"/>
        <v>3.9040600573940507</v>
      </c>
      <c r="IA88" s="212">
        <f t="shared" si="464"/>
        <v>56326.223687818521</v>
      </c>
      <c r="IE88" s="3">
        <f t="shared" si="286"/>
        <v>8.4521395456535497</v>
      </c>
      <c r="IF88" s="6">
        <f t="shared" si="287"/>
        <v>0</v>
      </c>
      <c r="IG88" s="6">
        <f t="shared" si="288"/>
        <v>0</v>
      </c>
      <c r="IH88" s="6">
        <f t="shared" si="289"/>
        <v>0</v>
      </c>
      <c r="II88" s="193">
        <f t="shared" si="465"/>
        <v>5.7026447296608573</v>
      </c>
      <c r="IJ88" s="193">
        <f t="shared" si="465"/>
        <v>4.1745731882913786</v>
      </c>
      <c r="IK88" s="193">
        <f t="shared" si="465"/>
        <v>3.8150380693314694</v>
      </c>
      <c r="IL88" s="193">
        <f t="shared" si="465"/>
        <v>3.9040600573940507</v>
      </c>
      <c r="IM88" s="205">
        <f t="shared" si="466"/>
        <v>56328.735851919249</v>
      </c>
      <c r="IQ88" s="3">
        <f t="shared" si="290"/>
        <v>0</v>
      </c>
      <c r="IR88" s="6">
        <f t="shared" si="291"/>
        <v>5.7698011561129441</v>
      </c>
      <c r="IS88" s="6">
        <f t="shared" si="292"/>
        <v>0</v>
      </c>
      <c r="IT88" s="6">
        <f t="shared" si="293"/>
        <v>0</v>
      </c>
      <c r="IU88" s="193">
        <f t="shared" si="467"/>
        <v>5.6740334309306508</v>
      </c>
      <c r="IV88" s="193">
        <f t="shared" si="467"/>
        <v>4.2596031342863023</v>
      </c>
      <c r="IW88" s="193">
        <f t="shared" si="467"/>
        <v>3.8150380693314694</v>
      </c>
      <c r="IX88" s="193">
        <f t="shared" si="467"/>
        <v>3.9040600573940507</v>
      </c>
      <c r="IY88" s="212">
        <f t="shared" si="468"/>
        <v>56524.119257486091</v>
      </c>
      <c r="JC88" s="3">
        <f t="shared" si="294"/>
        <v>0</v>
      </c>
      <c r="JD88" s="6">
        <f t="shared" si="295"/>
        <v>5.6166205944462302</v>
      </c>
      <c r="JE88" s="6">
        <f t="shared" si="296"/>
        <v>0</v>
      </c>
      <c r="JF88" s="6">
        <f t="shared" si="297"/>
        <v>0</v>
      </c>
      <c r="JG88" s="193">
        <f t="shared" si="469"/>
        <v>5.6740334309306508</v>
      </c>
      <c r="JH88" s="193">
        <f t="shared" si="469"/>
        <v>4.2574366682824554</v>
      </c>
      <c r="JI88" s="193">
        <f t="shared" si="469"/>
        <v>3.8150380693314694</v>
      </c>
      <c r="JJ88" s="193">
        <f t="shared" si="469"/>
        <v>3.9040600573940507</v>
      </c>
      <c r="JK88" s="212">
        <f t="shared" si="470"/>
        <v>56518.710166427176</v>
      </c>
      <c r="JO88" s="3">
        <f t="shared" si="298"/>
        <v>0</v>
      </c>
      <c r="JP88" s="6">
        <f t="shared" si="299"/>
        <v>6.1272224666686137</v>
      </c>
      <c r="JQ88" s="6">
        <f t="shared" si="300"/>
        <v>0</v>
      </c>
      <c r="JR88" s="6">
        <f t="shared" si="301"/>
        <v>0</v>
      </c>
      <c r="JS88" s="193">
        <f t="shared" si="471"/>
        <v>5.6740334309306508</v>
      </c>
      <c r="JT88" s="193">
        <f t="shared" si="471"/>
        <v>4.2646400431928164</v>
      </c>
      <c r="JU88" s="193">
        <f t="shared" si="471"/>
        <v>3.8150380693314694</v>
      </c>
      <c r="JV88" s="193">
        <f t="shared" si="471"/>
        <v>3.9040600573940507</v>
      </c>
      <c r="JW88" s="205">
        <f t="shared" si="472"/>
        <v>56536.69708419589</v>
      </c>
      <c r="KA88" s="3">
        <f t="shared" si="302"/>
        <v>0</v>
      </c>
      <c r="KB88" s="6">
        <f t="shared" si="303"/>
        <v>0</v>
      </c>
      <c r="KC88" s="6">
        <f t="shared" si="304"/>
        <v>5.6517377412704235</v>
      </c>
      <c r="KD88" s="6">
        <f t="shared" si="305"/>
        <v>0</v>
      </c>
      <c r="KE88" s="193">
        <f t="shared" si="473"/>
        <v>5.6740334309306508</v>
      </c>
      <c r="KF88" s="193">
        <f t="shared" si="473"/>
        <v>4.1745731882913786</v>
      </c>
      <c r="KG88" s="193">
        <f t="shared" si="473"/>
        <v>3.932418037999617</v>
      </c>
      <c r="KH88" s="193">
        <f t="shared" si="473"/>
        <v>3.9040600573940507</v>
      </c>
      <c r="KI88" s="212">
        <f t="shared" si="474"/>
        <v>56887.096473452693</v>
      </c>
      <c r="KM88" s="3">
        <f t="shared" si="306"/>
        <v>0</v>
      </c>
      <c r="KN88" s="6">
        <f t="shared" si="307"/>
        <v>0</v>
      </c>
      <c r="KO88" s="6">
        <f t="shared" si="308"/>
        <v>5.0136383188689244</v>
      </c>
      <c r="KP88" s="6">
        <f t="shared" si="309"/>
        <v>0</v>
      </c>
      <c r="KQ88" s="193">
        <f t="shared" si="475"/>
        <v>5.6740334309306508</v>
      </c>
      <c r="KR88" s="193">
        <f t="shared" si="475"/>
        <v>4.1745731882913786</v>
      </c>
      <c r="KS88" s="193">
        <f t="shared" si="475"/>
        <v>3.9198348572547341</v>
      </c>
      <c r="KT88" s="193">
        <f t="shared" si="475"/>
        <v>3.9040600573940507</v>
      </c>
      <c r="KU88" s="212">
        <f t="shared" si="476"/>
        <v>56825.188615660445</v>
      </c>
      <c r="KY88" s="3">
        <f t="shared" si="310"/>
        <v>0</v>
      </c>
      <c r="KZ88" s="6">
        <f t="shared" si="311"/>
        <v>0</v>
      </c>
      <c r="LA88" s="6">
        <f t="shared" si="312"/>
        <v>5.9252089222996371</v>
      </c>
      <c r="LB88" s="6">
        <f t="shared" si="313"/>
        <v>0</v>
      </c>
      <c r="LC88" s="193">
        <f t="shared" si="477"/>
        <v>5.6740334309306508</v>
      </c>
      <c r="LD88" s="193">
        <f t="shared" si="477"/>
        <v>4.1745731882913786</v>
      </c>
      <c r="LE88" s="193">
        <f t="shared" si="477"/>
        <v>3.9377627340091421</v>
      </c>
      <c r="LF88" s="193">
        <f t="shared" si="477"/>
        <v>3.9040600573940507</v>
      </c>
      <c r="LG88" s="205">
        <f t="shared" si="478"/>
        <v>56913.412190118921</v>
      </c>
      <c r="LK88" s="3">
        <f t="shared" si="314"/>
        <v>0</v>
      </c>
      <c r="LL88" s="6">
        <f t="shared" si="315"/>
        <v>0</v>
      </c>
      <c r="LM88" s="6">
        <f t="shared" si="316"/>
        <v>0</v>
      </c>
      <c r="LN88" s="6">
        <f t="shared" si="317"/>
        <v>6.7296752603652354</v>
      </c>
      <c r="LO88" s="193">
        <f t="shared" si="479"/>
        <v>5.6740334309306508</v>
      </c>
      <c r="LP88" s="193">
        <f t="shared" si="479"/>
        <v>4.1745731882913786</v>
      </c>
      <c r="LQ88" s="193">
        <f t="shared" si="479"/>
        <v>3.8150380693314694</v>
      </c>
      <c r="LR88" s="193">
        <f t="shared" si="479"/>
        <v>4.0312824417423041</v>
      </c>
      <c r="LS88" s="212">
        <f t="shared" si="480"/>
        <v>57209.933083696538</v>
      </c>
      <c r="LW88" s="3">
        <f t="shared" si="318"/>
        <v>0</v>
      </c>
      <c r="LX88" s="6">
        <f t="shared" si="319"/>
        <v>0</v>
      </c>
      <c r="LY88" s="6">
        <f t="shared" si="320"/>
        <v>0</v>
      </c>
      <c r="LZ88" s="6">
        <f t="shared" si="321"/>
        <v>6.2734260901709824</v>
      </c>
      <c r="MA88" s="193">
        <f t="shared" si="481"/>
        <v>5.6740334309306508</v>
      </c>
      <c r="MB88" s="193">
        <f t="shared" si="481"/>
        <v>4.1745731882913786</v>
      </c>
      <c r="MC88" s="193">
        <f t="shared" si="481"/>
        <v>3.8150380693314694</v>
      </c>
      <c r="MD88" s="193">
        <f t="shared" si="481"/>
        <v>4.0231503356497704</v>
      </c>
      <c r="ME88" s="212">
        <f t="shared" si="482"/>
        <v>57152.124510881724</v>
      </c>
      <c r="MI88" s="3">
        <f t="shared" si="322"/>
        <v>0</v>
      </c>
      <c r="MJ88" s="6">
        <f t="shared" si="323"/>
        <v>0</v>
      </c>
      <c r="MK88" s="6">
        <f t="shared" si="324"/>
        <v>0</v>
      </c>
      <c r="ML88" s="6">
        <f t="shared" si="325"/>
        <v>7.1288932842852066</v>
      </c>
      <c r="MM88" s="193">
        <f t="shared" si="483"/>
        <v>5.6740334309306508</v>
      </c>
      <c r="MN88" s="193">
        <f t="shared" si="483"/>
        <v>4.1745731882913786</v>
      </c>
      <c r="MO88" s="193">
        <f t="shared" si="483"/>
        <v>3.8150380693314694</v>
      </c>
      <c r="MP88" s="193">
        <f t="shared" si="483"/>
        <v>4.038344187539793</v>
      </c>
      <c r="MQ88" s="205">
        <f t="shared" si="484"/>
        <v>57260.180235942069</v>
      </c>
      <c r="MT88" s="3">
        <f t="shared" si="326"/>
        <v>6.1765635141314394</v>
      </c>
      <c r="MU88" s="6">
        <f t="shared" si="327"/>
        <v>5.1060187222238449</v>
      </c>
      <c r="MV88" s="6">
        <f t="shared" si="328"/>
        <v>5.2415309697266022</v>
      </c>
      <c r="MW88" s="6">
        <f t="shared" si="329"/>
        <v>6.8437375529137983</v>
      </c>
      <c r="MX88" s="193">
        <f t="shared" si="485"/>
        <v>5.6950218608471888</v>
      </c>
      <c r="MY88" s="193">
        <f t="shared" si="485"/>
        <v>4.2501810280476313</v>
      </c>
      <c r="MZ88" s="193">
        <f t="shared" si="485"/>
        <v>3.9243470484463643</v>
      </c>
      <c r="NA88" s="193">
        <f t="shared" si="485"/>
        <v>4.0333051771247641</v>
      </c>
      <c r="NB88" s="212">
        <f t="shared" si="486"/>
        <v>57973.896346752488</v>
      </c>
      <c r="NF88" s="3">
        <f t="shared" si="330"/>
        <v>6.1765635141314394</v>
      </c>
      <c r="NG88" s="6">
        <f t="shared" si="331"/>
        <v>0</v>
      </c>
      <c r="NH88" s="6">
        <f t="shared" si="332"/>
        <v>0</v>
      </c>
      <c r="NI88" s="6">
        <f t="shared" si="333"/>
        <v>0</v>
      </c>
      <c r="NJ88" s="193">
        <f t="shared" si="487"/>
        <v>5.6950218608471888</v>
      </c>
      <c r="NK88" s="193">
        <f t="shared" si="487"/>
        <v>4.1745731882913786</v>
      </c>
      <c r="NL88" s="193">
        <f t="shared" si="487"/>
        <v>3.8150380693314694</v>
      </c>
      <c r="NM88" s="193">
        <f t="shared" si="487"/>
        <v>3.9040600573940507</v>
      </c>
      <c r="NN88" s="212">
        <f t="shared" si="488"/>
        <v>56324.33244311007</v>
      </c>
      <c r="NR88" s="3">
        <f t="shared" si="334"/>
        <v>0</v>
      </c>
      <c r="NS88" s="6">
        <f t="shared" si="335"/>
        <v>5.1060187222238449</v>
      </c>
      <c r="NT88" s="6">
        <f t="shared" si="336"/>
        <v>0</v>
      </c>
      <c r="NU88" s="6">
        <f t="shared" si="337"/>
        <v>0</v>
      </c>
      <c r="NV88" s="193">
        <f t="shared" si="489"/>
        <v>5.6740334309306508</v>
      </c>
      <c r="NW88" s="193">
        <f t="shared" si="489"/>
        <v>4.2501810280476313</v>
      </c>
      <c r="NX88" s="193">
        <f t="shared" si="489"/>
        <v>3.8150380693314694</v>
      </c>
      <c r="NY88" s="193">
        <f t="shared" si="489"/>
        <v>3.9040600573940507</v>
      </c>
      <c r="NZ88" s="212">
        <f t="shared" si="490"/>
        <v>56500.598526376401</v>
      </c>
      <c r="OD88" s="3">
        <f t="shared" si="338"/>
        <v>0</v>
      </c>
      <c r="OE88" s="6">
        <f t="shared" si="339"/>
        <v>0</v>
      </c>
      <c r="OF88" s="6">
        <f t="shared" si="340"/>
        <v>5.2415309697266022</v>
      </c>
      <c r="OG88" s="6">
        <f t="shared" si="341"/>
        <v>0</v>
      </c>
      <c r="OH88" s="193">
        <f t="shared" si="491"/>
        <v>5.6740334309306508</v>
      </c>
      <c r="OI88" s="193">
        <f t="shared" si="491"/>
        <v>4.1745731882913786</v>
      </c>
      <c r="OJ88" s="193">
        <f t="shared" si="491"/>
        <v>3.9243470484463643</v>
      </c>
      <c r="OK88" s="193">
        <f t="shared" si="491"/>
        <v>3.9040600573940507</v>
      </c>
      <c r="OL88" s="212">
        <f t="shared" si="492"/>
        <v>56847.380345685728</v>
      </c>
      <c r="OP88" s="3">
        <f t="shared" si="342"/>
        <v>0</v>
      </c>
      <c r="OQ88" s="6">
        <f t="shared" si="343"/>
        <v>0</v>
      </c>
      <c r="OR88" s="6">
        <f t="shared" si="344"/>
        <v>0</v>
      </c>
      <c r="OS88" s="6">
        <f t="shared" si="345"/>
        <v>6.8437375529137983</v>
      </c>
      <c r="OT88" s="193">
        <f t="shared" si="493"/>
        <v>5.6740334309306508</v>
      </c>
      <c r="OU88" s="193">
        <f t="shared" si="493"/>
        <v>4.1745731882913786</v>
      </c>
      <c r="OV88" s="193">
        <f t="shared" si="493"/>
        <v>3.8150380693314694</v>
      </c>
      <c r="OW88" s="193">
        <f t="shared" si="493"/>
        <v>4.0333051771247641</v>
      </c>
      <c r="OX88" s="232">
        <f t="shared" si="494"/>
        <v>57224.321149020507</v>
      </c>
    </row>
    <row r="89" spans="2:414" x14ac:dyDescent="0.2">
      <c r="B89" s="81">
        <v>45514</v>
      </c>
      <c r="C89">
        <v>137</v>
      </c>
      <c r="D89">
        <v>11.168826521211585</v>
      </c>
      <c r="E89">
        <v>0</v>
      </c>
      <c r="F89">
        <v>0</v>
      </c>
      <c r="G89">
        <v>0</v>
      </c>
      <c r="H89">
        <v>0</v>
      </c>
      <c r="I89">
        <v>0</v>
      </c>
      <c r="J89">
        <v>0</v>
      </c>
      <c r="K89">
        <v>0</v>
      </c>
      <c r="L89">
        <v>0</v>
      </c>
      <c r="M89">
        <v>0</v>
      </c>
      <c r="N89">
        <v>0</v>
      </c>
      <c r="O89">
        <v>1</v>
      </c>
      <c r="P89">
        <v>0</v>
      </c>
      <c r="Q89">
        <v>0</v>
      </c>
      <c r="R89">
        <v>0</v>
      </c>
      <c r="S89">
        <v>0</v>
      </c>
      <c r="T89">
        <v>18769</v>
      </c>
      <c r="U89">
        <v>6.5016320720718115</v>
      </c>
      <c r="V89">
        <v>5.1060187204154577</v>
      </c>
      <c r="W89">
        <v>4.5578530171535672</v>
      </c>
      <c r="X89">
        <v>4.7843456450294966</v>
      </c>
      <c r="Y89" s="3">
        <v>375.02134741322993</v>
      </c>
      <c r="Z89" s="3">
        <v>100.00000029840582</v>
      </c>
      <c r="AA89" s="3">
        <v>50</v>
      </c>
      <c r="AB89" s="3">
        <v>70.019627910715087</v>
      </c>
      <c r="AC89">
        <v>1</v>
      </c>
      <c r="AD89">
        <v>0</v>
      </c>
      <c r="AE89" s="6"/>
      <c r="AF89" s="1" t="s">
        <v>5</v>
      </c>
      <c r="AG89">
        <v>137</v>
      </c>
      <c r="AH89" s="189">
        <v>45514</v>
      </c>
      <c r="AI89">
        <f t="shared" si="346"/>
        <v>8</v>
      </c>
      <c r="AJ89">
        <v>137</v>
      </c>
      <c r="AK89">
        <v>1</v>
      </c>
      <c r="AL89">
        <v>0</v>
      </c>
      <c r="AM89">
        <v>1</v>
      </c>
      <c r="AN89">
        <v>0</v>
      </c>
      <c r="AO89">
        <v>0</v>
      </c>
      <c r="AP89">
        <v>0</v>
      </c>
      <c r="AQ89">
        <v>0</v>
      </c>
      <c r="AS89" s="37"/>
      <c r="AT89" s="37"/>
      <c r="AU89" s="6">
        <f t="shared" si="347"/>
        <v>0</v>
      </c>
      <c r="AV89" s="6">
        <f t="shared" si="348"/>
        <v>0</v>
      </c>
      <c r="AW89" s="6">
        <f t="shared" si="349"/>
        <v>0</v>
      </c>
      <c r="AX89" s="6">
        <f t="shared" si="350"/>
        <v>0</v>
      </c>
      <c r="AY89" s="193">
        <f t="shared" si="351"/>
        <v>5.6740334309306508</v>
      </c>
      <c r="AZ89" s="193">
        <f t="shared" si="352"/>
        <v>4.1745731882913786</v>
      </c>
      <c r="BA89" s="193">
        <f t="shared" si="353"/>
        <v>3.8150380693314694</v>
      </c>
      <c r="BB89" s="193">
        <f t="shared" si="354"/>
        <v>3.9040600573940507</v>
      </c>
      <c r="BC89" s="72">
        <f t="shared" si="355"/>
        <v>56312.210093717425</v>
      </c>
      <c r="BG89" s="3">
        <f t="shared" si="356"/>
        <v>6.3715994306303747</v>
      </c>
      <c r="BH89" s="6">
        <f t="shared" si="357"/>
        <v>0</v>
      </c>
      <c r="BI89" s="6">
        <f t="shared" si="358"/>
        <v>0</v>
      </c>
      <c r="BJ89" s="6">
        <f t="shared" si="359"/>
        <v>0</v>
      </c>
      <c r="BK89" s="193">
        <f t="shared" si="360"/>
        <v>5.6956774860682922</v>
      </c>
      <c r="BL89" s="193">
        <f t="shared" si="361"/>
        <v>4.1745731882913786</v>
      </c>
      <c r="BM89" s="193">
        <f t="shared" si="362"/>
        <v>3.8150380693314694</v>
      </c>
      <c r="BN89" s="193">
        <f t="shared" si="363"/>
        <v>3.9040600573940507</v>
      </c>
      <c r="BO89" s="72">
        <f t="shared" si="364"/>
        <v>56324.71115653203</v>
      </c>
      <c r="BS89" s="3">
        <f t="shared" si="365"/>
        <v>6.3716195056260654</v>
      </c>
      <c r="BT89" s="6">
        <f t="shared" si="366"/>
        <v>0</v>
      </c>
      <c r="BU89" s="6">
        <f t="shared" si="367"/>
        <v>0</v>
      </c>
      <c r="BV89" s="6">
        <f t="shared" si="368"/>
        <v>0</v>
      </c>
      <c r="BW89" s="193">
        <f t="shared" si="369"/>
        <v>5.6956775535295048</v>
      </c>
      <c r="BX89" s="193">
        <f t="shared" si="370"/>
        <v>4.1745731882913786</v>
      </c>
      <c r="BY89" s="193">
        <f t="shared" si="495"/>
        <v>3.8150380693314694</v>
      </c>
      <c r="BZ89" s="193">
        <f t="shared" si="371"/>
        <v>3.9040600573940507</v>
      </c>
      <c r="CA89" s="72">
        <f t="shared" si="372"/>
        <v>56324.71115653203</v>
      </c>
      <c r="CE89" s="3">
        <f t="shared" si="373"/>
        <v>0</v>
      </c>
      <c r="CF89" s="6">
        <f t="shared" si="374"/>
        <v>5.1060187204154577</v>
      </c>
      <c r="CG89" s="6">
        <f t="shared" si="375"/>
        <v>0</v>
      </c>
      <c r="CH89" s="6">
        <f t="shared" si="376"/>
        <v>0</v>
      </c>
      <c r="CI89" s="193">
        <f t="shared" si="377"/>
        <v>5.6740334309306508</v>
      </c>
      <c r="CJ89" s="193">
        <f t="shared" si="378"/>
        <v>4.2501810280218404</v>
      </c>
      <c r="CK89" s="193">
        <f t="shared" si="496"/>
        <v>3.8150380693314694</v>
      </c>
      <c r="CL89" s="193">
        <f t="shared" si="379"/>
        <v>3.9040600573940507</v>
      </c>
      <c r="CM89" s="72">
        <f t="shared" si="380"/>
        <v>56500.598526312067</v>
      </c>
      <c r="CQ89" s="3">
        <f t="shared" si="381"/>
        <v>0</v>
      </c>
      <c r="CR89" s="6">
        <f t="shared" si="382"/>
        <v>5.1060742525969571</v>
      </c>
      <c r="CS89" s="6">
        <f t="shared" si="383"/>
        <v>0</v>
      </c>
      <c r="CT89" s="6">
        <f t="shared" si="384"/>
        <v>0</v>
      </c>
      <c r="CU89" s="193">
        <f t="shared" si="385"/>
        <v>5.6740334309306508</v>
      </c>
      <c r="CV89" s="193">
        <f t="shared" si="386"/>
        <v>4.2501818200021697</v>
      </c>
      <c r="CW89" s="193">
        <f t="shared" si="497"/>
        <v>3.8150380693314694</v>
      </c>
      <c r="CX89" s="193">
        <f t="shared" si="387"/>
        <v>3.9040600573940507</v>
      </c>
      <c r="CY89" s="72">
        <f t="shared" si="388"/>
        <v>56500.600502948691</v>
      </c>
      <c r="DC89" s="3">
        <f t="shared" si="389"/>
        <v>0</v>
      </c>
      <c r="DD89" s="6">
        <f t="shared" si="390"/>
        <v>0</v>
      </c>
      <c r="DE89" s="6">
        <f t="shared" si="391"/>
        <v>4.7857456680112458</v>
      </c>
      <c r="DF89" s="6">
        <f t="shared" si="392"/>
        <v>0</v>
      </c>
      <c r="DG89" s="193">
        <f t="shared" si="393"/>
        <v>5.6740334309306508</v>
      </c>
      <c r="DH89" s="193">
        <f t="shared" si="394"/>
        <v>4.1745731882913786</v>
      </c>
      <c r="DI89" s="193">
        <f t="shared" si="498"/>
        <v>3.9153022138747122</v>
      </c>
      <c r="DJ89" s="193">
        <f t="shared" si="395"/>
        <v>3.9040600573940507</v>
      </c>
      <c r="DK89" s="72">
        <f t="shared" si="396"/>
        <v>56802.905020320242</v>
      </c>
      <c r="DO89" s="3">
        <f t="shared" si="397"/>
        <v>0</v>
      </c>
      <c r="DP89" s="6">
        <f t="shared" si="398"/>
        <v>0</v>
      </c>
      <c r="DQ89" s="6">
        <f t="shared" si="399"/>
        <v>4.5579410420919517</v>
      </c>
      <c r="DR89" s="6">
        <f t="shared" si="400"/>
        <v>0</v>
      </c>
      <c r="DS89" s="193">
        <f t="shared" si="401"/>
        <v>5.6740334309306508</v>
      </c>
      <c r="DT89" s="193">
        <f t="shared" si="402"/>
        <v>4.1745731882913786</v>
      </c>
      <c r="DU89" s="193">
        <f t="shared" si="499"/>
        <v>3.9107506947981525</v>
      </c>
      <c r="DV89" s="193">
        <f t="shared" si="403"/>
        <v>3.9040600573940507</v>
      </c>
      <c r="DW89" s="72">
        <f t="shared" si="404"/>
        <v>56780.537420399822</v>
      </c>
      <c r="EA89" s="3">
        <f t="shared" si="405"/>
        <v>0</v>
      </c>
      <c r="EB89" s="6">
        <f t="shared" si="406"/>
        <v>0</v>
      </c>
      <c r="EC89" s="6">
        <f t="shared" si="407"/>
        <v>0</v>
      </c>
      <c r="ED89" s="6">
        <f t="shared" si="408"/>
        <v>14.35303693508849</v>
      </c>
      <c r="EE89" s="193">
        <f t="shared" si="409"/>
        <v>5.6740334309306508</v>
      </c>
      <c r="EF89" s="193">
        <f t="shared" si="410"/>
        <v>4.1745731882913786</v>
      </c>
      <c r="EG89" s="193">
        <f t="shared" si="500"/>
        <v>3.8150380693314694</v>
      </c>
      <c r="EH89" s="193">
        <f t="shared" si="411"/>
        <v>4.1582027042609209</v>
      </c>
      <c r="EI89" s="72">
        <f t="shared" si="412"/>
        <v>58119.784484763884</v>
      </c>
      <c r="EM89" s="3">
        <f t="shared" si="413"/>
        <v>0</v>
      </c>
      <c r="EN89" s="6">
        <f t="shared" si="414"/>
        <v>0</v>
      </c>
      <c r="EO89" s="6">
        <f t="shared" si="415"/>
        <v>0</v>
      </c>
      <c r="EP89" s="6">
        <f t="shared" si="416"/>
        <v>4.7844637273630521</v>
      </c>
      <c r="EQ89" s="193">
        <f t="shared" si="417"/>
        <v>5.6740334309306508</v>
      </c>
      <c r="ER89" s="193">
        <f t="shared" si="418"/>
        <v>4.1745731882913786</v>
      </c>
      <c r="ES89" s="193">
        <f t="shared" si="501"/>
        <v>3.8150380693314694</v>
      </c>
      <c r="ET89" s="193">
        <f t="shared" si="419"/>
        <v>3.9961416537410677</v>
      </c>
      <c r="EU89" s="72">
        <f t="shared" si="420"/>
        <v>56960.547168784338</v>
      </c>
      <c r="EY89" s="3">
        <f t="shared" si="421"/>
        <v>6.3715994306303747</v>
      </c>
      <c r="EZ89" s="6">
        <f t="shared" si="422"/>
        <v>5.1060187204154577</v>
      </c>
      <c r="FA89" s="6">
        <f t="shared" si="423"/>
        <v>4.7857456680112458</v>
      </c>
      <c r="FB89" s="6">
        <f t="shared" si="424"/>
        <v>14.35303693508849</v>
      </c>
      <c r="FC89" s="193">
        <f t="shared" si="425"/>
        <v>5.6956774860682922</v>
      </c>
      <c r="FD89" s="193">
        <f t="shared" si="426"/>
        <v>4.2501810280218404</v>
      </c>
      <c r="FE89" s="193">
        <f t="shared" si="502"/>
        <v>3.9153022138747122</v>
      </c>
      <c r="FF89" s="193">
        <f t="shared" si="427"/>
        <v>4.1582027042609209</v>
      </c>
      <c r="FG89" s="72">
        <f t="shared" si="428"/>
        <v>58835.418429331279</v>
      </c>
      <c r="FK89" s="3">
        <f t="shared" si="429"/>
        <v>6.5016521470675031</v>
      </c>
      <c r="FL89" s="6">
        <f t="shared" si="430"/>
        <v>5.1060742525969571</v>
      </c>
      <c r="FM89" s="6">
        <f t="shared" si="431"/>
        <v>4.5579410420919517</v>
      </c>
      <c r="FN89" s="6">
        <f t="shared" si="432"/>
        <v>4.7844637273630521</v>
      </c>
      <c r="FO89" s="193">
        <f t="shared" si="433"/>
        <v>5.6961144275135398</v>
      </c>
      <c r="FP89" s="193">
        <f t="shared" si="434"/>
        <v>4.2501818200021697</v>
      </c>
      <c r="FQ89" s="193">
        <f t="shared" si="503"/>
        <v>3.9107506947981525</v>
      </c>
      <c r="FR89" s="193">
        <f t="shared" si="435"/>
        <v>3.9961416537410677</v>
      </c>
      <c r="FS89" s="205">
        <f t="shared" si="436"/>
        <v>57639.461771478855</v>
      </c>
      <c r="FW89" s="3">
        <f t="shared" si="437"/>
        <v>7.4768768828825829</v>
      </c>
      <c r="FX89" s="6">
        <f t="shared" si="438"/>
        <v>5.7698011540694667</v>
      </c>
      <c r="FY89" s="6">
        <f t="shared" si="439"/>
        <v>5.6517377412704235</v>
      </c>
      <c r="FZ89" s="6">
        <f t="shared" si="440"/>
        <v>5.6455278611348056</v>
      </c>
      <c r="GA89" s="193">
        <f t="shared" si="441"/>
        <v>5.6993848456933094</v>
      </c>
      <c r="GB89" s="193">
        <f t="shared" si="442"/>
        <v>4.2596031342574321</v>
      </c>
      <c r="GC89" s="193">
        <f t="shared" si="504"/>
        <v>3.932418037999617</v>
      </c>
      <c r="GD89" s="193">
        <f t="shared" si="443"/>
        <v>4.0118495433645514</v>
      </c>
      <c r="GE89" s="72">
        <f t="shared" si="444"/>
        <v>57886.538121506775</v>
      </c>
      <c r="GI89" s="3">
        <f t="shared" si="445"/>
        <v>7.1517952792789936</v>
      </c>
      <c r="GJ89" s="6">
        <f t="shared" si="446"/>
        <v>5.6166205924570036</v>
      </c>
      <c r="GK89" s="6">
        <f t="shared" si="447"/>
        <v>5.0136383188689244</v>
      </c>
      <c r="GL89" s="6">
        <f t="shared" si="448"/>
        <v>5.2627802095324467</v>
      </c>
      <c r="GM89" s="193">
        <f t="shared" si="449"/>
        <v>5.6982958718434862</v>
      </c>
      <c r="GN89" s="193">
        <f t="shared" si="450"/>
        <v>4.2574366682542912</v>
      </c>
      <c r="GO89" s="193">
        <f t="shared" si="505"/>
        <v>3.9198348572547341</v>
      </c>
      <c r="GP89" s="193">
        <f t="shared" si="451"/>
        <v>4.0048977459940414</v>
      </c>
      <c r="GQ89" s="72">
        <f t="shared" si="452"/>
        <v>57767.41697080835</v>
      </c>
      <c r="GU89" s="3">
        <f t="shared" si="453"/>
        <v>8.4521216936933552</v>
      </c>
      <c r="GV89" s="6">
        <f t="shared" si="454"/>
        <v>6.1272224644985487</v>
      </c>
      <c r="GW89" s="6">
        <f t="shared" si="455"/>
        <v>5.9252089222996371</v>
      </c>
      <c r="GX89" s="6">
        <f t="shared" si="456"/>
        <v>5.9804320562868707</v>
      </c>
      <c r="GY89" s="193">
        <f t="shared" si="457"/>
        <v>5.7026446700865794</v>
      </c>
      <c r="GZ89" s="193">
        <f t="shared" si="458"/>
        <v>4.2646400431623119</v>
      </c>
      <c r="HA89" s="193">
        <f t="shared" si="506"/>
        <v>3.9377627340091421</v>
      </c>
      <c r="HB89" s="193">
        <f t="shared" si="459"/>
        <v>4.0178929733319384</v>
      </c>
      <c r="HC89" s="205">
        <f t="shared" si="460"/>
        <v>57971.6782072852</v>
      </c>
      <c r="HG89" s="3">
        <f t="shared" si="278"/>
        <v>7.4768768828825829</v>
      </c>
      <c r="HH89" s="6">
        <f t="shared" si="279"/>
        <v>0</v>
      </c>
      <c r="HI89" s="6">
        <f t="shared" si="280"/>
        <v>0</v>
      </c>
      <c r="HJ89" s="6">
        <f t="shared" si="281"/>
        <v>0</v>
      </c>
      <c r="HK89" s="193">
        <f t="shared" si="461"/>
        <v>5.6993848456933094</v>
      </c>
      <c r="HL89" s="193">
        <f t="shared" si="461"/>
        <v>4.1745731882913786</v>
      </c>
      <c r="HM89" s="193">
        <f t="shared" si="461"/>
        <v>3.8150380693314694</v>
      </c>
      <c r="HN89" s="193">
        <f t="shared" si="461"/>
        <v>3.9040600573940507</v>
      </c>
      <c r="HO89" s="212">
        <f t="shared" si="462"/>
        <v>56326.852712739339</v>
      </c>
      <c r="HS89" s="3">
        <f t="shared" si="282"/>
        <v>7.1517952792789936</v>
      </c>
      <c r="HT89" s="6">
        <f t="shared" si="283"/>
        <v>0</v>
      </c>
      <c r="HU89" s="6">
        <f t="shared" si="284"/>
        <v>0</v>
      </c>
      <c r="HV89" s="6">
        <f t="shared" si="285"/>
        <v>0</v>
      </c>
      <c r="HW89" s="193">
        <f t="shared" si="463"/>
        <v>5.6982958718434862</v>
      </c>
      <c r="HX89" s="193">
        <f t="shared" si="463"/>
        <v>4.1745731882913786</v>
      </c>
      <c r="HY89" s="193">
        <f t="shared" si="463"/>
        <v>3.8150380693314694</v>
      </c>
      <c r="HZ89" s="193">
        <f t="shared" si="463"/>
        <v>3.9040600573940507</v>
      </c>
      <c r="IA89" s="212">
        <f t="shared" si="464"/>
        <v>56326.223658572708</v>
      </c>
      <c r="IE89" s="3">
        <f t="shared" si="286"/>
        <v>8.4521216936933552</v>
      </c>
      <c r="IF89" s="6">
        <f t="shared" si="287"/>
        <v>0</v>
      </c>
      <c r="IG89" s="6">
        <f t="shared" si="288"/>
        <v>0</v>
      </c>
      <c r="IH89" s="6">
        <f t="shared" si="289"/>
        <v>0</v>
      </c>
      <c r="II89" s="193">
        <f t="shared" si="465"/>
        <v>5.7026446700865794</v>
      </c>
      <c r="IJ89" s="193">
        <f t="shared" si="465"/>
        <v>4.1745731882913786</v>
      </c>
      <c r="IK89" s="193">
        <f t="shared" si="465"/>
        <v>3.8150380693314694</v>
      </c>
      <c r="IL89" s="193">
        <f t="shared" si="465"/>
        <v>3.9040600573940507</v>
      </c>
      <c r="IM89" s="205">
        <f t="shared" si="466"/>
        <v>56328.735817504341</v>
      </c>
      <c r="IQ89" s="3">
        <f t="shared" si="290"/>
        <v>0</v>
      </c>
      <c r="IR89" s="6">
        <f t="shared" si="291"/>
        <v>5.7698011540694667</v>
      </c>
      <c r="IS89" s="6">
        <f t="shared" si="292"/>
        <v>0</v>
      </c>
      <c r="IT89" s="6">
        <f t="shared" si="293"/>
        <v>0</v>
      </c>
      <c r="IU89" s="193">
        <f t="shared" si="467"/>
        <v>5.6740334309306508</v>
      </c>
      <c r="IV89" s="193">
        <f t="shared" si="467"/>
        <v>4.2596031342574321</v>
      </c>
      <c r="IW89" s="193">
        <f t="shared" si="467"/>
        <v>3.8150380693314694</v>
      </c>
      <c r="IX89" s="193">
        <f t="shared" si="467"/>
        <v>3.9040600573940507</v>
      </c>
      <c r="IY89" s="212">
        <f t="shared" si="468"/>
        <v>56524.119257413993</v>
      </c>
      <c r="JC89" s="3">
        <f t="shared" si="294"/>
        <v>0</v>
      </c>
      <c r="JD89" s="6">
        <f t="shared" si="295"/>
        <v>5.6166205924570036</v>
      </c>
      <c r="JE89" s="6">
        <f t="shared" si="296"/>
        <v>0</v>
      </c>
      <c r="JF89" s="6">
        <f t="shared" si="297"/>
        <v>0</v>
      </c>
      <c r="JG89" s="193">
        <f t="shared" si="469"/>
        <v>5.6740334309306508</v>
      </c>
      <c r="JH89" s="193">
        <f t="shared" si="469"/>
        <v>4.2574366682542912</v>
      </c>
      <c r="JI89" s="193">
        <f t="shared" si="469"/>
        <v>3.8150380693314694</v>
      </c>
      <c r="JJ89" s="193">
        <f t="shared" si="469"/>
        <v>3.9040600573940507</v>
      </c>
      <c r="JK89" s="212">
        <f t="shared" si="470"/>
        <v>56518.710166356897</v>
      </c>
      <c r="JO89" s="3">
        <f t="shared" si="298"/>
        <v>0</v>
      </c>
      <c r="JP89" s="6">
        <f t="shared" si="299"/>
        <v>6.1272224644985487</v>
      </c>
      <c r="JQ89" s="6">
        <f t="shared" si="300"/>
        <v>0</v>
      </c>
      <c r="JR89" s="6">
        <f t="shared" si="301"/>
        <v>0</v>
      </c>
      <c r="JS89" s="193">
        <f t="shared" si="471"/>
        <v>5.6740334309306508</v>
      </c>
      <c r="JT89" s="193">
        <f t="shared" si="471"/>
        <v>4.2646400431623119</v>
      </c>
      <c r="JU89" s="193">
        <f t="shared" si="471"/>
        <v>3.8150380693314694</v>
      </c>
      <c r="JV89" s="193">
        <f t="shared" si="471"/>
        <v>3.9040600573940507</v>
      </c>
      <c r="JW89" s="205">
        <f t="shared" si="472"/>
        <v>56536.697084119667</v>
      </c>
      <c r="KA89" s="3">
        <f t="shared" si="302"/>
        <v>0</v>
      </c>
      <c r="KB89" s="6">
        <f t="shared" si="303"/>
        <v>0</v>
      </c>
      <c r="KC89" s="6">
        <f t="shared" si="304"/>
        <v>5.6517377412704235</v>
      </c>
      <c r="KD89" s="6">
        <f t="shared" si="305"/>
        <v>0</v>
      </c>
      <c r="KE89" s="193">
        <f t="shared" si="473"/>
        <v>5.6740334309306508</v>
      </c>
      <c r="KF89" s="193">
        <f t="shared" si="473"/>
        <v>4.1745731882913786</v>
      </c>
      <c r="KG89" s="193">
        <f t="shared" si="473"/>
        <v>3.932418037999617</v>
      </c>
      <c r="KH89" s="193">
        <f t="shared" si="473"/>
        <v>3.9040600573940507</v>
      </c>
      <c r="KI89" s="212">
        <f t="shared" si="474"/>
        <v>56887.096473452693</v>
      </c>
      <c r="KM89" s="3">
        <f t="shared" si="306"/>
        <v>0</v>
      </c>
      <c r="KN89" s="6">
        <f t="shared" si="307"/>
        <v>0</v>
      </c>
      <c r="KO89" s="6">
        <f t="shared" si="308"/>
        <v>5.0136383188689244</v>
      </c>
      <c r="KP89" s="6">
        <f t="shared" si="309"/>
        <v>0</v>
      </c>
      <c r="KQ89" s="193">
        <f t="shared" si="475"/>
        <v>5.6740334309306508</v>
      </c>
      <c r="KR89" s="193">
        <f t="shared" si="475"/>
        <v>4.1745731882913786</v>
      </c>
      <c r="KS89" s="193">
        <f t="shared" si="475"/>
        <v>3.9198348572547341</v>
      </c>
      <c r="KT89" s="193">
        <f t="shared" si="475"/>
        <v>3.9040600573940507</v>
      </c>
      <c r="KU89" s="212">
        <f t="shared" si="476"/>
        <v>56825.188615660445</v>
      </c>
      <c r="KY89" s="3">
        <f t="shared" si="310"/>
        <v>0</v>
      </c>
      <c r="KZ89" s="6">
        <f t="shared" si="311"/>
        <v>0</v>
      </c>
      <c r="LA89" s="6">
        <f t="shared" si="312"/>
        <v>5.9252089222996371</v>
      </c>
      <c r="LB89" s="6">
        <f t="shared" si="313"/>
        <v>0</v>
      </c>
      <c r="LC89" s="193">
        <f t="shared" si="477"/>
        <v>5.6740334309306508</v>
      </c>
      <c r="LD89" s="193">
        <f t="shared" si="477"/>
        <v>4.1745731882913786</v>
      </c>
      <c r="LE89" s="193">
        <f t="shared" si="477"/>
        <v>3.9377627340091421</v>
      </c>
      <c r="LF89" s="193">
        <f t="shared" si="477"/>
        <v>3.9040600573940507</v>
      </c>
      <c r="LG89" s="205">
        <f t="shared" si="478"/>
        <v>56913.412190118921</v>
      </c>
      <c r="LK89" s="3">
        <f t="shared" si="314"/>
        <v>0</v>
      </c>
      <c r="LL89" s="6">
        <f t="shared" si="315"/>
        <v>0</v>
      </c>
      <c r="LM89" s="6">
        <f t="shared" si="316"/>
        <v>0</v>
      </c>
      <c r="LN89" s="6">
        <f t="shared" si="317"/>
        <v>5.6455278611348056</v>
      </c>
      <c r="LO89" s="193">
        <f t="shared" si="479"/>
        <v>5.6740334309306508</v>
      </c>
      <c r="LP89" s="193">
        <f t="shared" si="479"/>
        <v>4.1745731882913786</v>
      </c>
      <c r="LQ89" s="193">
        <f t="shared" si="479"/>
        <v>3.8150380693314694</v>
      </c>
      <c r="LR89" s="193">
        <f t="shared" si="479"/>
        <v>4.0118495433645514</v>
      </c>
      <c r="LS89" s="212">
        <f t="shared" si="480"/>
        <v>57071.887725579516</v>
      </c>
      <c r="LW89" s="3">
        <f t="shared" si="318"/>
        <v>0</v>
      </c>
      <c r="LX89" s="6">
        <f t="shared" si="319"/>
        <v>0</v>
      </c>
      <c r="LY89" s="6">
        <f t="shared" si="320"/>
        <v>0</v>
      </c>
      <c r="LZ89" s="6">
        <f t="shared" si="321"/>
        <v>5.2627802095324467</v>
      </c>
      <c r="MA89" s="193">
        <f t="shared" si="481"/>
        <v>5.6740334309306508</v>
      </c>
      <c r="MB89" s="193">
        <f t="shared" si="481"/>
        <v>4.1745731882913786</v>
      </c>
      <c r="MC89" s="193">
        <f t="shared" si="481"/>
        <v>3.8150380693314694</v>
      </c>
      <c r="MD89" s="193">
        <f t="shared" si="481"/>
        <v>4.0048977459940414</v>
      </c>
      <c r="ME89" s="212">
        <f t="shared" si="482"/>
        <v>57022.58522208668</v>
      </c>
      <c r="MI89" s="3">
        <f t="shared" si="322"/>
        <v>0</v>
      </c>
      <c r="MJ89" s="6">
        <f t="shared" si="323"/>
        <v>0</v>
      </c>
      <c r="MK89" s="6">
        <f t="shared" si="324"/>
        <v>0</v>
      </c>
      <c r="ML89" s="6">
        <f t="shared" si="325"/>
        <v>5.9804320562868707</v>
      </c>
      <c r="MM89" s="193">
        <f t="shared" si="483"/>
        <v>5.6740334309306508</v>
      </c>
      <c r="MN89" s="193">
        <f t="shared" si="483"/>
        <v>4.1745731882913786</v>
      </c>
      <c r="MO89" s="193">
        <f t="shared" si="483"/>
        <v>3.8150380693314694</v>
      </c>
      <c r="MP89" s="193">
        <f t="shared" si="483"/>
        <v>4.0178929733319384</v>
      </c>
      <c r="MQ89" s="205">
        <f t="shared" si="484"/>
        <v>57114.782676074217</v>
      </c>
      <c r="MT89" s="3">
        <f t="shared" si="326"/>
        <v>6.1765504684682204</v>
      </c>
      <c r="MU89" s="6">
        <f t="shared" si="327"/>
        <v>5.1060187204154577</v>
      </c>
      <c r="MV89" s="6">
        <f t="shared" si="328"/>
        <v>5.2415309697266022</v>
      </c>
      <c r="MW89" s="6">
        <f t="shared" si="329"/>
        <v>5.741214774035396</v>
      </c>
      <c r="MX89" s="193">
        <f t="shared" si="485"/>
        <v>5.6950218169790103</v>
      </c>
      <c r="MY89" s="193">
        <f t="shared" si="485"/>
        <v>4.2501810280218404</v>
      </c>
      <c r="MZ89" s="193">
        <f t="shared" si="485"/>
        <v>3.9243470484463643</v>
      </c>
      <c r="NA89" s="193">
        <f t="shared" si="485"/>
        <v>4.013579967697356</v>
      </c>
      <c r="NB89" s="212">
        <f t="shared" si="486"/>
        <v>57831.905910713263</v>
      </c>
      <c r="NF89" s="3">
        <f t="shared" si="330"/>
        <v>6.1765504684682195</v>
      </c>
      <c r="NG89" s="6">
        <f t="shared" si="331"/>
        <v>0</v>
      </c>
      <c r="NH89" s="6">
        <f t="shared" si="332"/>
        <v>0</v>
      </c>
      <c r="NI89" s="6">
        <f t="shared" si="333"/>
        <v>0</v>
      </c>
      <c r="NJ89" s="193">
        <f t="shared" si="487"/>
        <v>5.6950218169790103</v>
      </c>
      <c r="NK89" s="193">
        <f t="shared" si="487"/>
        <v>4.1745731882913786</v>
      </c>
      <c r="NL89" s="193">
        <f t="shared" si="487"/>
        <v>3.8150380693314694</v>
      </c>
      <c r="NM89" s="193">
        <f t="shared" si="487"/>
        <v>3.9040600573940507</v>
      </c>
      <c r="NN89" s="212">
        <f t="shared" si="488"/>
        <v>56324.332417770267</v>
      </c>
      <c r="NR89" s="3">
        <f t="shared" si="334"/>
        <v>0</v>
      </c>
      <c r="NS89" s="6">
        <f t="shared" si="335"/>
        <v>5.1060187204154577</v>
      </c>
      <c r="NT89" s="6">
        <f t="shared" si="336"/>
        <v>0</v>
      </c>
      <c r="NU89" s="6">
        <f t="shared" si="337"/>
        <v>0</v>
      </c>
      <c r="NV89" s="193">
        <f t="shared" si="489"/>
        <v>5.6740334309306508</v>
      </c>
      <c r="NW89" s="193">
        <f t="shared" si="489"/>
        <v>4.2501810280218404</v>
      </c>
      <c r="NX89" s="193">
        <f t="shared" si="489"/>
        <v>3.8150380693314694</v>
      </c>
      <c r="NY89" s="193">
        <f t="shared" si="489"/>
        <v>3.9040600573940507</v>
      </c>
      <c r="NZ89" s="212">
        <f t="shared" si="490"/>
        <v>56500.598526312067</v>
      </c>
      <c r="OD89" s="3">
        <f t="shared" si="338"/>
        <v>0</v>
      </c>
      <c r="OE89" s="6">
        <f t="shared" si="339"/>
        <v>0</v>
      </c>
      <c r="OF89" s="6">
        <f t="shared" si="340"/>
        <v>5.2415309697266022</v>
      </c>
      <c r="OG89" s="6">
        <f t="shared" si="341"/>
        <v>0</v>
      </c>
      <c r="OH89" s="193">
        <f t="shared" si="491"/>
        <v>5.6740334309306508</v>
      </c>
      <c r="OI89" s="193">
        <f t="shared" si="491"/>
        <v>4.1745731882913786</v>
      </c>
      <c r="OJ89" s="193">
        <f t="shared" si="491"/>
        <v>3.9243470484463643</v>
      </c>
      <c r="OK89" s="193">
        <f t="shared" si="491"/>
        <v>3.9040600573940507</v>
      </c>
      <c r="OL89" s="212">
        <f t="shared" si="492"/>
        <v>56847.380345685728</v>
      </c>
      <c r="OP89" s="3">
        <f t="shared" si="342"/>
        <v>0</v>
      </c>
      <c r="OQ89" s="6">
        <f t="shared" si="343"/>
        <v>0</v>
      </c>
      <c r="OR89" s="6">
        <f t="shared" si="344"/>
        <v>0</v>
      </c>
      <c r="OS89" s="6">
        <f t="shared" si="345"/>
        <v>5.741214774035396</v>
      </c>
      <c r="OT89" s="193">
        <f t="shared" si="493"/>
        <v>5.6740334309306508</v>
      </c>
      <c r="OU89" s="193">
        <f t="shared" si="493"/>
        <v>4.1745731882913786</v>
      </c>
      <c r="OV89" s="193">
        <f t="shared" si="493"/>
        <v>3.8150380693314694</v>
      </c>
      <c r="OW89" s="193">
        <f t="shared" si="493"/>
        <v>4.013579967697356</v>
      </c>
      <c r="OX89" s="232">
        <f t="shared" si="494"/>
        <v>57084.166608246494</v>
      </c>
    </row>
    <row r="90" spans="2:414" x14ac:dyDescent="0.2">
      <c r="B90" s="81">
        <v>45521</v>
      </c>
      <c r="C90">
        <v>138</v>
      </c>
      <c r="D90">
        <v>11.148687029727309</v>
      </c>
      <c r="E90">
        <v>0</v>
      </c>
      <c r="F90">
        <v>0</v>
      </c>
      <c r="G90">
        <v>0</v>
      </c>
      <c r="H90">
        <v>0</v>
      </c>
      <c r="I90">
        <v>0</v>
      </c>
      <c r="J90">
        <v>0</v>
      </c>
      <c r="K90">
        <v>0</v>
      </c>
      <c r="L90">
        <v>0</v>
      </c>
      <c r="M90">
        <v>0</v>
      </c>
      <c r="N90">
        <v>0</v>
      </c>
      <c r="O90">
        <v>1</v>
      </c>
      <c r="P90">
        <v>0</v>
      </c>
      <c r="Q90">
        <v>0</v>
      </c>
      <c r="R90">
        <v>0</v>
      </c>
      <c r="S90">
        <v>0</v>
      </c>
      <c r="T90">
        <v>19044</v>
      </c>
      <c r="U90">
        <v>6.5016224593656569</v>
      </c>
      <c r="V90">
        <v>5.1060187195112636</v>
      </c>
      <c r="W90">
        <v>4.5578530171535672</v>
      </c>
      <c r="X90">
        <v>4.6210966479426014</v>
      </c>
      <c r="Y90" s="3">
        <v>375.01494318926092</v>
      </c>
      <c r="Z90" s="3">
        <v>100.00000014920292</v>
      </c>
      <c r="AA90" s="3">
        <v>50</v>
      </c>
      <c r="AB90" s="3">
        <v>52.001962791071506</v>
      </c>
      <c r="AC90">
        <v>1</v>
      </c>
      <c r="AD90">
        <v>0</v>
      </c>
      <c r="AE90" s="6"/>
      <c r="AF90" s="1" t="s">
        <v>5</v>
      </c>
      <c r="AG90">
        <v>138</v>
      </c>
      <c r="AH90" s="189">
        <v>45521</v>
      </c>
      <c r="AI90">
        <f t="shared" si="346"/>
        <v>8</v>
      </c>
      <c r="AJ90">
        <v>138</v>
      </c>
      <c r="AK90">
        <v>1</v>
      </c>
      <c r="AL90">
        <v>0</v>
      </c>
      <c r="AM90">
        <v>1</v>
      </c>
      <c r="AN90">
        <v>0</v>
      </c>
      <c r="AO90">
        <v>0</v>
      </c>
      <c r="AP90">
        <v>0</v>
      </c>
      <c r="AQ90">
        <v>0</v>
      </c>
      <c r="AS90" s="37"/>
      <c r="AT90" s="37"/>
      <c r="AU90" s="6">
        <f t="shared" si="347"/>
        <v>0</v>
      </c>
      <c r="AV90" s="6">
        <f t="shared" si="348"/>
        <v>0</v>
      </c>
      <c r="AW90" s="6">
        <f t="shared" si="349"/>
        <v>0</v>
      </c>
      <c r="AX90" s="6">
        <f t="shared" si="350"/>
        <v>0</v>
      </c>
      <c r="AY90" s="193">
        <f t="shared" si="351"/>
        <v>5.6740334309306508</v>
      </c>
      <c r="AZ90" s="193">
        <f t="shared" si="352"/>
        <v>4.1745731882913786</v>
      </c>
      <c r="BA90" s="193">
        <f t="shared" si="353"/>
        <v>3.8150380693314694</v>
      </c>
      <c r="BB90" s="193">
        <f t="shared" si="354"/>
        <v>3.9040600573940507</v>
      </c>
      <c r="BC90" s="72">
        <f t="shared" si="355"/>
        <v>56312.210093717425</v>
      </c>
      <c r="BG90" s="3">
        <f t="shared" si="356"/>
        <v>6.3715900101783438</v>
      </c>
      <c r="BH90" s="6">
        <f t="shared" si="357"/>
        <v>0</v>
      </c>
      <c r="BI90" s="6">
        <f t="shared" si="358"/>
        <v>0</v>
      </c>
      <c r="BJ90" s="6">
        <f t="shared" si="359"/>
        <v>0</v>
      </c>
      <c r="BK90" s="193">
        <f t="shared" si="360"/>
        <v>5.6956774544112418</v>
      </c>
      <c r="BL90" s="193">
        <f t="shared" si="361"/>
        <v>4.1745731882913786</v>
      </c>
      <c r="BM90" s="193">
        <f t="shared" si="362"/>
        <v>3.8150380693314694</v>
      </c>
      <c r="BN90" s="193">
        <f t="shared" si="363"/>
        <v>3.9040600573940507</v>
      </c>
      <c r="BO90" s="72">
        <f t="shared" si="364"/>
        <v>56324.711138245781</v>
      </c>
      <c r="BS90" s="3">
        <f t="shared" si="365"/>
        <v>6.3716100851443533</v>
      </c>
      <c r="BT90" s="6">
        <f t="shared" si="366"/>
        <v>0</v>
      </c>
      <c r="BU90" s="6">
        <f t="shared" si="367"/>
        <v>0</v>
      </c>
      <c r="BV90" s="6">
        <f t="shared" si="368"/>
        <v>0</v>
      </c>
      <c r="BW90" s="193">
        <f t="shared" si="369"/>
        <v>5.6956775218723577</v>
      </c>
      <c r="BX90" s="193">
        <f t="shared" si="370"/>
        <v>4.1745731882913786</v>
      </c>
      <c r="BY90" s="193">
        <f t="shared" si="495"/>
        <v>3.8150380693314694</v>
      </c>
      <c r="BZ90" s="193">
        <f t="shared" si="371"/>
        <v>3.9040600573940507</v>
      </c>
      <c r="CA90" s="72">
        <f t="shared" si="372"/>
        <v>56324.711138245781</v>
      </c>
      <c r="CE90" s="3">
        <f t="shared" si="373"/>
        <v>0</v>
      </c>
      <c r="CF90" s="6">
        <f t="shared" si="374"/>
        <v>5.1060187195112636</v>
      </c>
      <c r="CG90" s="6">
        <f t="shared" si="375"/>
        <v>0</v>
      </c>
      <c r="CH90" s="6">
        <f t="shared" si="376"/>
        <v>0</v>
      </c>
      <c r="CI90" s="193">
        <f t="shared" si="377"/>
        <v>5.6740334309306508</v>
      </c>
      <c r="CJ90" s="193">
        <f t="shared" si="378"/>
        <v>4.2501810280089449</v>
      </c>
      <c r="CK90" s="193">
        <f t="shared" si="496"/>
        <v>3.8150380693314694</v>
      </c>
      <c r="CL90" s="193">
        <f t="shared" si="379"/>
        <v>3.9040600573940507</v>
      </c>
      <c r="CM90" s="72">
        <f t="shared" si="380"/>
        <v>56500.598526279849</v>
      </c>
      <c r="CQ90" s="3">
        <f t="shared" si="381"/>
        <v>0</v>
      </c>
      <c r="CR90" s="6">
        <f t="shared" si="382"/>
        <v>5.1060742516927533</v>
      </c>
      <c r="CS90" s="6">
        <f t="shared" si="383"/>
        <v>0</v>
      </c>
      <c r="CT90" s="6">
        <f t="shared" si="384"/>
        <v>0</v>
      </c>
      <c r="CU90" s="193">
        <f t="shared" si="385"/>
        <v>5.6740334309306508</v>
      </c>
      <c r="CV90" s="193">
        <f t="shared" si="386"/>
        <v>4.2501818199892742</v>
      </c>
      <c r="CW90" s="193">
        <f t="shared" si="497"/>
        <v>3.8150380693314694</v>
      </c>
      <c r="CX90" s="193">
        <f t="shared" si="387"/>
        <v>3.9040600573940507</v>
      </c>
      <c r="CY90" s="72">
        <f t="shared" si="388"/>
        <v>56500.600502916473</v>
      </c>
      <c r="DC90" s="3">
        <f t="shared" si="389"/>
        <v>0</v>
      </c>
      <c r="DD90" s="6">
        <f t="shared" si="390"/>
        <v>0</v>
      </c>
      <c r="DE90" s="6">
        <f t="shared" si="391"/>
        <v>4.7857456680112458</v>
      </c>
      <c r="DF90" s="6">
        <f t="shared" si="392"/>
        <v>0</v>
      </c>
      <c r="DG90" s="193">
        <f t="shared" si="393"/>
        <v>5.6740334309306508</v>
      </c>
      <c r="DH90" s="193">
        <f t="shared" si="394"/>
        <v>4.1745731882913786</v>
      </c>
      <c r="DI90" s="193">
        <f t="shared" si="498"/>
        <v>3.9153022138747122</v>
      </c>
      <c r="DJ90" s="193">
        <f t="shared" si="395"/>
        <v>3.9040600573940507</v>
      </c>
      <c r="DK90" s="72">
        <f t="shared" si="396"/>
        <v>56802.905020320242</v>
      </c>
      <c r="DO90" s="3">
        <f t="shared" si="397"/>
        <v>0</v>
      </c>
      <c r="DP90" s="6">
        <f t="shared" si="398"/>
        <v>0</v>
      </c>
      <c r="DQ90" s="6">
        <f t="shared" si="399"/>
        <v>4.5579410420919517</v>
      </c>
      <c r="DR90" s="6">
        <f t="shared" si="400"/>
        <v>0</v>
      </c>
      <c r="DS90" s="193">
        <f t="shared" si="401"/>
        <v>5.6740334309306508</v>
      </c>
      <c r="DT90" s="193">
        <f t="shared" si="402"/>
        <v>4.1745731882913786</v>
      </c>
      <c r="DU90" s="193">
        <f t="shared" si="499"/>
        <v>3.9107506947981525</v>
      </c>
      <c r="DV90" s="193">
        <f t="shared" si="403"/>
        <v>3.9040600573940507</v>
      </c>
      <c r="DW90" s="72">
        <f t="shared" si="404"/>
        <v>56780.537420399822</v>
      </c>
      <c r="EA90" s="3">
        <f t="shared" si="405"/>
        <v>0</v>
      </c>
      <c r="EB90" s="6">
        <f t="shared" si="406"/>
        <v>0</v>
      </c>
      <c r="EC90" s="6">
        <f t="shared" si="407"/>
        <v>0</v>
      </c>
      <c r="ED90" s="6">
        <f t="shared" si="408"/>
        <v>13.863289943827805</v>
      </c>
      <c r="EE90" s="193">
        <f t="shared" si="409"/>
        <v>5.6740334309306508</v>
      </c>
      <c r="EF90" s="193">
        <f t="shared" si="410"/>
        <v>4.1745731882913786</v>
      </c>
      <c r="EG90" s="193">
        <f t="shared" si="500"/>
        <v>3.8150380693314694</v>
      </c>
      <c r="EH90" s="193">
        <f t="shared" si="411"/>
        <v>4.1505157300600226</v>
      </c>
      <c r="EI90" s="72">
        <f t="shared" si="412"/>
        <v>58064.269630349299</v>
      </c>
      <c r="EM90" s="3">
        <f t="shared" si="413"/>
        <v>0</v>
      </c>
      <c r="EN90" s="6">
        <f t="shared" si="414"/>
        <v>0</v>
      </c>
      <c r="EO90" s="6">
        <f t="shared" si="415"/>
        <v>0</v>
      </c>
      <c r="EP90" s="6">
        <f t="shared" si="416"/>
        <v>4.6212107011311172</v>
      </c>
      <c r="EQ90" s="193">
        <f t="shared" si="417"/>
        <v>5.6740334309306508</v>
      </c>
      <c r="ER90" s="193">
        <f t="shared" si="418"/>
        <v>4.1745731882913786</v>
      </c>
      <c r="ES90" s="193">
        <f t="shared" si="501"/>
        <v>3.8150380693314694</v>
      </c>
      <c r="ET90" s="193">
        <f t="shared" si="419"/>
        <v>3.9931354972385256</v>
      </c>
      <c r="EU90" s="72">
        <f t="shared" si="420"/>
        <v>56939.263726373436</v>
      </c>
      <c r="EY90" s="3">
        <f t="shared" si="421"/>
        <v>6.3715900101783438</v>
      </c>
      <c r="EZ90" s="6">
        <f t="shared" si="422"/>
        <v>5.1060187195112636</v>
      </c>
      <c r="FA90" s="6">
        <f t="shared" si="423"/>
        <v>4.7857456680112458</v>
      </c>
      <c r="FB90" s="6">
        <f t="shared" si="424"/>
        <v>13.863289943827805</v>
      </c>
      <c r="FC90" s="193">
        <f t="shared" si="425"/>
        <v>5.6956774544112418</v>
      </c>
      <c r="FD90" s="193">
        <f t="shared" si="426"/>
        <v>4.2501810280089449</v>
      </c>
      <c r="FE90" s="193">
        <f t="shared" si="502"/>
        <v>3.9153022138747122</v>
      </c>
      <c r="FF90" s="193">
        <f t="shared" si="427"/>
        <v>4.1505157300600226</v>
      </c>
      <c r="FG90" s="72">
        <f t="shared" si="428"/>
        <v>58779.219996585256</v>
      </c>
      <c r="FK90" s="3">
        <f t="shared" si="429"/>
        <v>6.5016425343316673</v>
      </c>
      <c r="FL90" s="6">
        <f t="shared" si="430"/>
        <v>5.1060742516927533</v>
      </c>
      <c r="FM90" s="6">
        <f t="shared" si="431"/>
        <v>4.5579410420919517</v>
      </c>
      <c r="FN90" s="6">
        <f t="shared" si="432"/>
        <v>4.6212107011311172</v>
      </c>
      <c r="FO90" s="193">
        <f t="shared" si="433"/>
        <v>5.6961143952244395</v>
      </c>
      <c r="FP90" s="193">
        <f t="shared" si="434"/>
        <v>4.2501818199892742</v>
      </c>
      <c r="FQ90" s="193">
        <f t="shared" si="503"/>
        <v>3.9107506947981525</v>
      </c>
      <c r="FR90" s="193">
        <f t="shared" si="435"/>
        <v>3.9931354972385256</v>
      </c>
      <c r="FS90" s="205">
        <f t="shared" si="436"/>
        <v>57617.924631917442</v>
      </c>
      <c r="FW90" s="3">
        <f t="shared" si="437"/>
        <v>7.4768658282705047</v>
      </c>
      <c r="FX90" s="6">
        <f t="shared" si="438"/>
        <v>5.7698011530477276</v>
      </c>
      <c r="FY90" s="6">
        <f t="shared" si="439"/>
        <v>5.6517377412704235</v>
      </c>
      <c r="FZ90" s="6">
        <f t="shared" si="440"/>
        <v>5.4528940445722691</v>
      </c>
      <c r="GA90" s="193">
        <f t="shared" si="441"/>
        <v>5.6993848086821979</v>
      </c>
      <c r="GB90" s="193">
        <f t="shared" si="442"/>
        <v>4.2596031342429965</v>
      </c>
      <c r="GC90" s="193">
        <f t="shared" si="504"/>
        <v>3.932418037999617</v>
      </c>
      <c r="GD90" s="193">
        <f t="shared" si="443"/>
        <v>4.0083568003798247</v>
      </c>
      <c r="GE90" s="72">
        <f t="shared" si="444"/>
        <v>57861.408405210153</v>
      </c>
      <c r="GI90" s="3">
        <f t="shared" si="445"/>
        <v>7.151784705302223</v>
      </c>
      <c r="GJ90" s="6">
        <f t="shared" si="446"/>
        <v>5.6166205914623903</v>
      </c>
      <c r="GK90" s="6">
        <f t="shared" si="447"/>
        <v>5.0136383188689244</v>
      </c>
      <c r="GL90" s="6">
        <f t="shared" si="448"/>
        <v>5.0832063127368619</v>
      </c>
      <c r="GM90" s="193">
        <f t="shared" si="449"/>
        <v>5.6982958364029814</v>
      </c>
      <c r="GN90" s="193">
        <f t="shared" si="450"/>
        <v>4.2574366682402092</v>
      </c>
      <c r="GO90" s="193">
        <f t="shared" si="505"/>
        <v>3.9198348572547341</v>
      </c>
      <c r="GP90" s="193">
        <f t="shared" si="451"/>
        <v>4.0016194369134261</v>
      </c>
      <c r="GQ90" s="72">
        <f t="shared" si="452"/>
        <v>57743.878295377981</v>
      </c>
      <c r="GU90" s="3">
        <f t="shared" si="453"/>
        <v>8.4521091971753535</v>
      </c>
      <c r="GV90" s="6">
        <f t="shared" si="454"/>
        <v>6.1272224634135162</v>
      </c>
      <c r="GW90" s="6">
        <f t="shared" si="455"/>
        <v>5.9252089222996371</v>
      </c>
      <c r="GX90" s="6">
        <f t="shared" si="456"/>
        <v>5.7763708099282516</v>
      </c>
      <c r="GY90" s="193">
        <f t="shared" si="457"/>
        <v>5.7026446283840961</v>
      </c>
      <c r="GZ90" s="193">
        <f t="shared" si="458"/>
        <v>4.2646400431470601</v>
      </c>
      <c r="HA90" s="193">
        <f t="shared" si="506"/>
        <v>3.9377627340091421</v>
      </c>
      <c r="HB90" s="193">
        <f t="shared" si="459"/>
        <v>4.0142149861812113</v>
      </c>
      <c r="HC90" s="205">
        <f t="shared" si="460"/>
        <v>57945.177071597645</v>
      </c>
      <c r="HG90" s="3">
        <f t="shared" si="278"/>
        <v>7.4768658282705047</v>
      </c>
      <c r="HH90" s="6">
        <f t="shared" si="279"/>
        <v>0</v>
      </c>
      <c r="HI90" s="6">
        <f t="shared" si="280"/>
        <v>0</v>
      </c>
      <c r="HJ90" s="6">
        <f t="shared" si="281"/>
        <v>0</v>
      </c>
      <c r="HK90" s="193">
        <f t="shared" si="461"/>
        <v>5.6993848086821979</v>
      </c>
      <c r="HL90" s="193">
        <f t="shared" si="461"/>
        <v>4.1745731882913786</v>
      </c>
      <c r="HM90" s="193">
        <f t="shared" si="461"/>
        <v>3.8150380693314694</v>
      </c>
      <c r="HN90" s="193">
        <f t="shared" si="461"/>
        <v>3.9040600573940507</v>
      </c>
      <c r="HO90" s="212">
        <f t="shared" si="462"/>
        <v>56326.852691359447</v>
      </c>
      <c r="HS90" s="3">
        <f t="shared" si="282"/>
        <v>7.151784705302223</v>
      </c>
      <c r="HT90" s="6">
        <f t="shared" si="283"/>
        <v>0</v>
      </c>
      <c r="HU90" s="6">
        <f t="shared" si="284"/>
        <v>0</v>
      </c>
      <c r="HV90" s="6">
        <f t="shared" si="285"/>
        <v>0</v>
      </c>
      <c r="HW90" s="193">
        <f t="shared" si="463"/>
        <v>5.6982958364029814</v>
      </c>
      <c r="HX90" s="193">
        <f t="shared" si="463"/>
        <v>4.1745731882913786</v>
      </c>
      <c r="HY90" s="193">
        <f t="shared" si="463"/>
        <v>3.8150380693314694</v>
      </c>
      <c r="HZ90" s="193">
        <f t="shared" si="463"/>
        <v>3.9040600573940507</v>
      </c>
      <c r="IA90" s="212">
        <f t="shared" si="464"/>
        <v>56326.223638100259</v>
      </c>
      <c r="IE90" s="3">
        <f t="shared" si="286"/>
        <v>8.4521091971753535</v>
      </c>
      <c r="IF90" s="6">
        <f t="shared" si="287"/>
        <v>0</v>
      </c>
      <c r="IG90" s="6">
        <f t="shared" si="288"/>
        <v>0</v>
      </c>
      <c r="IH90" s="6">
        <f t="shared" si="289"/>
        <v>0</v>
      </c>
      <c r="II90" s="193">
        <f t="shared" si="465"/>
        <v>5.7026446283840961</v>
      </c>
      <c r="IJ90" s="193">
        <f t="shared" si="465"/>
        <v>4.1745731882913786</v>
      </c>
      <c r="IK90" s="193">
        <f t="shared" si="465"/>
        <v>3.8150380693314694</v>
      </c>
      <c r="IL90" s="193">
        <f t="shared" si="465"/>
        <v>3.9040600573940507</v>
      </c>
      <c r="IM90" s="205">
        <f t="shared" si="466"/>
        <v>56328.735793413609</v>
      </c>
      <c r="IQ90" s="3">
        <f t="shared" si="290"/>
        <v>0</v>
      </c>
      <c r="IR90" s="6">
        <f t="shared" si="291"/>
        <v>5.7698011530477276</v>
      </c>
      <c r="IS90" s="6">
        <f t="shared" si="292"/>
        <v>0</v>
      </c>
      <c r="IT90" s="6">
        <f t="shared" si="293"/>
        <v>0</v>
      </c>
      <c r="IU90" s="193">
        <f t="shared" si="467"/>
        <v>5.6740334309306508</v>
      </c>
      <c r="IV90" s="193">
        <f t="shared" si="467"/>
        <v>4.2596031342429965</v>
      </c>
      <c r="IW90" s="193">
        <f t="shared" si="467"/>
        <v>3.8150380693314694</v>
      </c>
      <c r="IX90" s="193">
        <f t="shared" si="467"/>
        <v>3.9040600573940507</v>
      </c>
      <c r="IY90" s="212">
        <f t="shared" si="468"/>
        <v>56524.119257377948</v>
      </c>
      <c r="JC90" s="3">
        <f t="shared" si="294"/>
        <v>0</v>
      </c>
      <c r="JD90" s="6">
        <f t="shared" si="295"/>
        <v>5.6166205914623903</v>
      </c>
      <c r="JE90" s="6">
        <f t="shared" si="296"/>
        <v>0</v>
      </c>
      <c r="JF90" s="6">
        <f t="shared" si="297"/>
        <v>0</v>
      </c>
      <c r="JG90" s="193">
        <f t="shared" si="469"/>
        <v>5.6740334309306508</v>
      </c>
      <c r="JH90" s="193">
        <f t="shared" si="469"/>
        <v>4.2574366682402092</v>
      </c>
      <c r="JI90" s="193">
        <f t="shared" si="469"/>
        <v>3.8150380693314694</v>
      </c>
      <c r="JJ90" s="193">
        <f t="shared" si="469"/>
        <v>3.9040600573940507</v>
      </c>
      <c r="JK90" s="212">
        <f t="shared" si="470"/>
        <v>56518.710166321653</v>
      </c>
      <c r="JO90" s="3">
        <f t="shared" si="298"/>
        <v>0</v>
      </c>
      <c r="JP90" s="6">
        <f t="shared" si="299"/>
        <v>6.1272224634135162</v>
      </c>
      <c r="JQ90" s="6">
        <f t="shared" si="300"/>
        <v>0</v>
      </c>
      <c r="JR90" s="6">
        <f t="shared" si="301"/>
        <v>0</v>
      </c>
      <c r="JS90" s="193">
        <f t="shared" si="471"/>
        <v>5.6740334309306508</v>
      </c>
      <c r="JT90" s="193">
        <f t="shared" si="471"/>
        <v>4.2646400431470601</v>
      </c>
      <c r="JU90" s="193">
        <f t="shared" si="471"/>
        <v>3.8150380693314694</v>
      </c>
      <c r="JV90" s="193">
        <f t="shared" si="471"/>
        <v>3.9040600573940507</v>
      </c>
      <c r="JW90" s="205">
        <f t="shared" si="472"/>
        <v>56536.697084081599</v>
      </c>
      <c r="KA90" s="3">
        <f t="shared" si="302"/>
        <v>0</v>
      </c>
      <c r="KB90" s="6">
        <f t="shared" si="303"/>
        <v>0</v>
      </c>
      <c r="KC90" s="6">
        <f t="shared" si="304"/>
        <v>5.6517377412704235</v>
      </c>
      <c r="KD90" s="6">
        <f t="shared" si="305"/>
        <v>0</v>
      </c>
      <c r="KE90" s="193">
        <f t="shared" si="473"/>
        <v>5.6740334309306508</v>
      </c>
      <c r="KF90" s="193">
        <f t="shared" si="473"/>
        <v>4.1745731882913786</v>
      </c>
      <c r="KG90" s="193">
        <f t="shared" si="473"/>
        <v>3.932418037999617</v>
      </c>
      <c r="KH90" s="193">
        <f t="shared" si="473"/>
        <v>3.9040600573940507</v>
      </c>
      <c r="KI90" s="212">
        <f t="shared" si="474"/>
        <v>56887.096473452693</v>
      </c>
      <c r="KM90" s="3">
        <f t="shared" si="306"/>
        <v>0</v>
      </c>
      <c r="KN90" s="6">
        <f t="shared" si="307"/>
        <v>0</v>
      </c>
      <c r="KO90" s="6">
        <f t="shared" si="308"/>
        <v>5.0136383188689244</v>
      </c>
      <c r="KP90" s="6">
        <f t="shared" si="309"/>
        <v>0</v>
      </c>
      <c r="KQ90" s="193">
        <f t="shared" si="475"/>
        <v>5.6740334309306508</v>
      </c>
      <c r="KR90" s="193">
        <f t="shared" si="475"/>
        <v>4.1745731882913786</v>
      </c>
      <c r="KS90" s="193">
        <f t="shared" si="475"/>
        <v>3.9198348572547341</v>
      </c>
      <c r="KT90" s="193">
        <f t="shared" si="475"/>
        <v>3.9040600573940507</v>
      </c>
      <c r="KU90" s="212">
        <f t="shared" si="476"/>
        <v>56825.188615660445</v>
      </c>
      <c r="KY90" s="3">
        <f t="shared" si="310"/>
        <v>0</v>
      </c>
      <c r="KZ90" s="6">
        <f t="shared" si="311"/>
        <v>0</v>
      </c>
      <c r="LA90" s="6">
        <f t="shared" si="312"/>
        <v>5.9252089222996371</v>
      </c>
      <c r="LB90" s="6">
        <f t="shared" si="313"/>
        <v>0</v>
      </c>
      <c r="LC90" s="193">
        <f t="shared" si="477"/>
        <v>5.6740334309306508</v>
      </c>
      <c r="LD90" s="193">
        <f t="shared" si="477"/>
        <v>4.1745731882913786</v>
      </c>
      <c r="LE90" s="193">
        <f t="shared" si="477"/>
        <v>3.9377627340091421</v>
      </c>
      <c r="LF90" s="193">
        <f t="shared" si="477"/>
        <v>3.9040600573940507</v>
      </c>
      <c r="LG90" s="205">
        <f t="shared" si="478"/>
        <v>56913.412190118921</v>
      </c>
      <c r="LK90" s="3">
        <f t="shared" si="314"/>
        <v>0</v>
      </c>
      <c r="LL90" s="6">
        <f t="shared" si="315"/>
        <v>0</v>
      </c>
      <c r="LM90" s="6">
        <f t="shared" si="316"/>
        <v>0</v>
      </c>
      <c r="LN90" s="6">
        <f t="shared" si="317"/>
        <v>5.4528940445722691</v>
      </c>
      <c r="LO90" s="193">
        <f t="shared" si="479"/>
        <v>5.6740334309306508</v>
      </c>
      <c r="LP90" s="193">
        <f t="shared" si="479"/>
        <v>4.1745731882913786</v>
      </c>
      <c r="LQ90" s="193">
        <f t="shared" si="479"/>
        <v>3.8150380693314694</v>
      </c>
      <c r="LR90" s="193">
        <f t="shared" si="479"/>
        <v>4.0083568003798247</v>
      </c>
      <c r="LS90" s="212">
        <f t="shared" si="480"/>
        <v>57047.111687176483</v>
      </c>
      <c r="LW90" s="3">
        <f t="shared" si="318"/>
        <v>0</v>
      </c>
      <c r="LX90" s="6">
        <f t="shared" si="319"/>
        <v>0</v>
      </c>
      <c r="LY90" s="6">
        <f t="shared" si="320"/>
        <v>0</v>
      </c>
      <c r="LZ90" s="6">
        <f t="shared" si="321"/>
        <v>5.0832063127368619</v>
      </c>
      <c r="MA90" s="193">
        <f t="shared" si="481"/>
        <v>5.6740334309306508</v>
      </c>
      <c r="MB90" s="193">
        <f t="shared" si="481"/>
        <v>4.1745731882913786</v>
      </c>
      <c r="MC90" s="193">
        <f t="shared" si="481"/>
        <v>3.8150380693314694</v>
      </c>
      <c r="MD90" s="193">
        <f t="shared" si="481"/>
        <v>4.0016194369134261</v>
      </c>
      <c r="ME90" s="212">
        <f t="shared" si="482"/>
        <v>56999.350066400097</v>
      </c>
      <c r="MI90" s="3">
        <f t="shared" si="322"/>
        <v>0</v>
      </c>
      <c r="MJ90" s="6">
        <f t="shared" si="323"/>
        <v>0</v>
      </c>
      <c r="MK90" s="6">
        <f t="shared" si="324"/>
        <v>0</v>
      </c>
      <c r="ML90" s="6">
        <f t="shared" si="325"/>
        <v>5.7763708099282516</v>
      </c>
      <c r="MM90" s="193">
        <f t="shared" si="483"/>
        <v>5.6740334309306508</v>
      </c>
      <c r="MN90" s="193">
        <f t="shared" si="483"/>
        <v>4.1745731882913786</v>
      </c>
      <c r="MO90" s="193">
        <f t="shared" si="483"/>
        <v>3.8150380693314694</v>
      </c>
      <c r="MP90" s="193">
        <f t="shared" si="483"/>
        <v>4.0142149861812113</v>
      </c>
      <c r="MQ90" s="205">
        <f t="shared" si="484"/>
        <v>57088.673285512799</v>
      </c>
      <c r="MT90" s="3">
        <f t="shared" si="326"/>
        <v>6.1765413363973733</v>
      </c>
      <c r="MU90" s="6">
        <f t="shared" si="327"/>
        <v>5.1060187195112636</v>
      </c>
      <c r="MV90" s="6">
        <f t="shared" si="328"/>
        <v>5.2415309697266022</v>
      </c>
      <c r="MW90" s="6">
        <f t="shared" si="329"/>
        <v>5.5453159775311214</v>
      </c>
      <c r="MX90" s="193">
        <f t="shared" si="485"/>
        <v>5.6950217862709254</v>
      </c>
      <c r="MY90" s="193">
        <f t="shared" si="485"/>
        <v>4.2501810280089449</v>
      </c>
      <c r="MZ90" s="193">
        <f t="shared" si="485"/>
        <v>3.9243470484463643</v>
      </c>
      <c r="NA90" s="193">
        <f t="shared" si="485"/>
        <v>4.010034072551572</v>
      </c>
      <c r="NB90" s="212">
        <f t="shared" si="486"/>
        <v>57806.417939431958</v>
      </c>
      <c r="NF90" s="3">
        <f t="shared" si="330"/>
        <v>6.1765413363973733</v>
      </c>
      <c r="NG90" s="6">
        <f t="shared" si="331"/>
        <v>0</v>
      </c>
      <c r="NH90" s="6">
        <f t="shared" si="332"/>
        <v>0</v>
      </c>
      <c r="NI90" s="6">
        <f t="shared" si="333"/>
        <v>0</v>
      </c>
      <c r="NJ90" s="193">
        <f t="shared" si="487"/>
        <v>5.6950217862709254</v>
      </c>
      <c r="NK90" s="193">
        <f t="shared" si="487"/>
        <v>4.1745731882913786</v>
      </c>
      <c r="NL90" s="193">
        <f t="shared" si="487"/>
        <v>3.8150380693314694</v>
      </c>
      <c r="NM90" s="193">
        <f t="shared" si="487"/>
        <v>3.9040600573940507</v>
      </c>
      <c r="NN90" s="212">
        <f t="shared" si="488"/>
        <v>56324.332400032232</v>
      </c>
      <c r="NR90" s="3">
        <f t="shared" si="334"/>
        <v>0</v>
      </c>
      <c r="NS90" s="6">
        <f t="shared" si="335"/>
        <v>5.1060187195112636</v>
      </c>
      <c r="NT90" s="6">
        <f t="shared" si="336"/>
        <v>0</v>
      </c>
      <c r="NU90" s="6">
        <f t="shared" si="337"/>
        <v>0</v>
      </c>
      <c r="NV90" s="193">
        <f t="shared" si="489"/>
        <v>5.6740334309306508</v>
      </c>
      <c r="NW90" s="193">
        <f t="shared" si="489"/>
        <v>4.2501810280089449</v>
      </c>
      <c r="NX90" s="193">
        <f t="shared" si="489"/>
        <v>3.8150380693314694</v>
      </c>
      <c r="NY90" s="193">
        <f t="shared" si="489"/>
        <v>3.9040600573940507</v>
      </c>
      <c r="NZ90" s="212">
        <f t="shared" si="490"/>
        <v>56500.598526279849</v>
      </c>
      <c r="OD90" s="3">
        <f t="shared" si="338"/>
        <v>0</v>
      </c>
      <c r="OE90" s="6">
        <f t="shared" si="339"/>
        <v>0</v>
      </c>
      <c r="OF90" s="6">
        <f t="shared" si="340"/>
        <v>5.2415309697266022</v>
      </c>
      <c r="OG90" s="6">
        <f t="shared" si="341"/>
        <v>0</v>
      </c>
      <c r="OH90" s="193">
        <f t="shared" si="491"/>
        <v>5.6740334309306508</v>
      </c>
      <c r="OI90" s="193">
        <f t="shared" si="491"/>
        <v>4.1745731882913786</v>
      </c>
      <c r="OJ90" s="193">
        <f t="shared" si="491"/>
        <v>3.9243470484463643</v>
      </c>
      <c r="OK90" s="193">
        <f t="shared" si="491"/>
        <v>3.9040600573940507</v>
      </c>
      <c r="OL90" s="212">
        <f t="shared" si="492"/>
        <v>56847.380345685728</v>
      </c>
      <c r="OP90" s="3">
        <f t="shared" si="342"/>
        <v>0</v>
      </c>
      <c r="OQ90" s="6">
        <f t="shared" si="343"/>
        <v>0</v>
      </c>
      <c r="OR90" s="6">
        <f t="shared" si="344"/>
        <v>0</v>
      </c>
      <c r="OS90" s="6">
        <f t="shared" si="345"/>
        <v>5.5453159775311214</v>
      </c>
      <c r="OT90" s="193">
        <f t="shared" si="493"/>
        <v>5.6740334309306508</v>
      </c>
      <c r="OU90" s="193">
        <f t="shared" si="493"/>
        <v>4.1745731882913786</v>
      </c>
      <c r="OV90" s="193">
        <f t="shared" si="493"/>
        <v>3.8150380693314694</v>
      </c>
      <c r="OW90" s="193">
        <f t="shared" si="493"/>
        <v>4.010034072551572</v>
      </c>
      <c r="OX90" s="232">
        <f t="shared" si="494"/>
        <v>57059.008202430028</v>
      </c>
    </row>
    <row r="91" spans="2:414" x14ac:dyDescent="0.2">
      <c r="B91" s="81">
        <v>45528</v>
      </c>
      <c r="C91">
        <v>139</v>
      </c>
      <c r="D91">
        <v>11.146618183387506</v>
      </c>
      <c r="E91">
        <v>0</v>
      </c>
      <c r="F91">
        <v>0</v>
      </c>
      <c r="G91">
        <v>0</v>
      </c>
      <c r="H91">
        <v>0</v>
      </c>
      <c r="I91">
        <v>0</v>
      </c>
      <c r="J91">
        <v>0</v>
      </c>
      <c r="K91">
        <v>0</v>
      </c>
      <c r="L91">
        <v>0</v>
      </c>
      <c r="M91">
        <v>0</v>
      </c>
      <c r="N91">
        <v>0</v>
      </c>
      <c r="O91">
        <v>1</v>
      </c>
      <c r="P91">
        <v>0</v>
      </c>
      <c r="Q91">
        <v>0</v>
      </c>
      <c r="R91">
        <v>0</v>
      </c>
      <c r="S91">
        <v>0</v>
      </c>
      <c r="T91">
        <v>19321</v>
      </c>
      <c r="U91">
        <v>6.5016157304163684</v>
      </c>
      <c r="V91">
        <v>5.1060187190591666</v>
      </c>
      <c r="W91">
        <v>4.5578530171535672</v>
      </c>
      <c r="X91">
        <v>4.6032045543157309</v>
      </c>
      <c r="Y91" s="3">
        <v>375.01046023248261</v>
      </c>
      <c r="Z91" s="3">
        <v>100.00000007460146</v>
      </c>
      <c r="AA91" s="3">
        <v>50</v>
      </c>
      <c r="AB91" s="3">
        <v>50.200196279107153</v>
      </c>
      <c r="AC91">
        <v>1</v>
      </c>
      <c r="AD91">
        <v>0</v>
      </c>
      <c r="AE91" s="6"/>
      <c r="AF91" s="1" t="s">
        <v>5</v>
      </c>
      <c r="AG91">
        <v>139</v>
      </c>
      <c r="AH91" s="189">
        <v>45528</v>
      </c>
      <c r="AI91">
        <f t="shared" si="346"/>
        <v>8</v>
      </c>
      <c r="AJ91">
        <v>139</v>
      </c>
      <c r="AK91">
        <v>1</v>
      </c>
      <c r="AL91">
        <v>0</v>
      </c>
      <c r="AM91">
        <v>1</v>
      </c>
      <c r="AN91">
        <v>0</v>
      </c>
      <c r="AO91">
        <v>0</v>
      </c>
      <c r="AP91">
        <v>0</v>
      </c>
      <c r="AQ91">
        <v>0</v>
      </c>
      <c r="AS91" s="37"/>
      <c r="AT91" s="37"/>
      <c r="AU91" s="6">
        <f t="shared" si="347"/>
        <v>0</v>
      </c>
      <c r="AV91" s="6">
        <f t="shared" si="348"/>
        <v>0</v>
      </c>
      <c r="AW91" s="6">
        <f t="shared" si="349"/>
        <v>0</v>
      </c>
      <c r="AX91" s="6">
        <f t="shared" si="350"/>
        <v>0</v>
      </c>
      <c r="AY91" s="193">
        <f t="shared" si="351"/>
        <v>5.6740334309306508</v>
      </c>
      <c r="AZ91" s="193">
        <f t="shared" si="352"/>
        <v>4.1745731882913786</v>
      </c>
      <c r="BA91" s="193">
        <f t="shared" si="353"/>
        <v>3.8150380693314694</v>
      </c>
      <c r="BB91" s="193">
        <f t="shared" si="354"/>
        <v>3.9040600573940507</v>
      </c>
      <c r="BC91" s="72">
        <f t="shared" si="355"/>
        <v>56312.210093717425</v>
      </c>
      <c r="BG91" s="3">
        <f t="shared" si="356"/>
        <v>6.3715834158080407</v>
      </c>
      <c r="BH91" s="6">
        <f t="shared" si="357"/>
        <v>0</v>
      </c>
      <c r="BI91" s="6">
        <f t="shared" si="358"/>
        <v>0</v>
      </c>
      <c r="BJ91" s="6">
        <f t="shared" si="359"/>
        <v>0</v>
      </c>
      <c r="BK91" s="193">
        <f t="shared" si="360"/>
        <v>5.6956774322511254</v>
      </c>
      <c r="BL91" s="193">
        <f t="shared" si="361"/>
        <v>4.1745731882913786</v>
      </c>
      <c r="BM91" s="193">
        <f t="shared" si="362"/>
        <v>3.8150380693314694</v>
      </c>
      <c r="BN91" s="193">
        <f t="shared" si="363"/>
        <v>3.9040600573940507</v>
      </c>
      <c r="BO91" s="72">
        <f t="shared" si="364"/>
        <v>56324.711125445232</v>
      </c>
      <c r="BS91" s="3">
        <f t="shared" si="365"/>
        <v>6.3716034907532739</v>
      </c>
      <c r="BT91" s="6">
        <f t="shared" si="366"/>
        <v>0</v>
      </c>
      <c r="BU91" s="6">
        <f t="shared" si="367"/>
        <v>0</v>
      </c>
      <c r="BV91" s="6">
        <f t="shared" si="368"/>
        <v>0</v>
      </c>
      <c r="BW91" s="193">
        <f t="shared" si="369"/>
        <v>5.695677499712172</v>
      </c>
      <c r="BX91" s="193">
        <f t="shared" si="370"/>
        <v>4.1745731882913786</v>
      </c>
      <c r="BY91" s="193">
        <f t="shared" si="495"/>
        <v>3.8150380693314694</v>
      </c>
      <c r="BZ91" s="193">
        <f t="shared" si="371"/>
        <v>3.9040600573940507</v>
      </c>
      <c r="CA91" s="72">
        <f t="shared" si="372"/>
        <v>56324.711125445232</v>
      </c>
      <c r="CE91" s="3">
        <f t="shared" si="373"/>
        <v>0</v>
      </c>
      <c r="CF91" s="6">
        <f t="shared" si="374"/>
        <v>5.1060187190591666</v>
      </c>
      <c r="CG91" s="6">
        <f t="shared" si="375"/>
        <v>0</v>
      </c>
      <c r="CH91" s="6">
        <f t="shared" si="376"/>
        <v>0</v>
      </c>
      <c r="CI91" s="193">
        <f t="shared" si="377"/>
        <v>5.6740334309306508</v>
      </c>
      <c r="CJ91" s="193">
        <f t="shared" si="378"/>
        <v>4.2501810280024976</v>
      </c>
      <c r="CK91" s="193">
        <f t="shared" si="496"/>
        <v>3.8150380693314694</v>
      </c>
      <c r="CL91" s="193">
        <f t="shared" si="379"/>
        <v>3.9040600573940507</v>
      </c>
      <c r="CM91" s="72">
        <f t="shared" si="380"/>
        <v>56500.598526263791</v>
      </c>
      <c r="CQ91" s="3">
        <f t="shared" si="381"/>
        <v>0</v>
      </c>
      <c r="CR91" s="6">
        <f t="shared" si="382"/>
        <v>5.106074251240651</v>
      </c>
      <c r="CS91" s="6">
        <f t="shared" si="383"/>
        <v>0</v>
      </c>
      <c r="CT91" s="6">
        <f t="shared" si="384"/>
        <v>0</v>
      </c>
      <c r="CU91" s="193">
        <f t="shared" si="385"/>
        <v>5.6740334309306508</v>
      </c>
      <c r="CV91" s="193">
        <f t="shared" si="386"/>
        <v>4.250181819982827</v>
      </c>
      <c r="CW91" s="193">
        <f t="shared" si="497"/>
        <v>3.8150380693314694</v>
      </c>
      <c r="CX91" s="193">
        <f t="shared" si="387"/>
        <v>3.9040600573940507</v>
      </c>
      <c r="CY91" s="72">
        <f t="shared" si="388"/>
        <v>56500.600502900415</v>
      </c>
      <c r="DC91" s="3">
        <f t="shared" si="389"/>
        <v>0</v>
      </c>
      <c r="DD91" s="6">
        <f t="shared" si="390"/>
        <v>0</v>
      </c>
      <c r="DE91" s="6">
        <f t="shared" si="391"/>
        <v>4.7857456680112458</v>
      </c>
      <c r="DF91" s="6">
        <f t="shared" si="392"/>
        <v>0</v>
      </c>
      <c r="DG91" s="193">
        <f t="shared" si="393"/>
        <v>5.6740334309306508</v>
      </c>
      <c r="DH91" s="193">
        <f t="shared" si="394"/>
        <v>4.1745731882913786</v>
      </c>
      <c r="DI91" s="193">
        <f t="shared" si="498"/>
        <v>3.9153022138747122</v>
      </c>
      <c r="DJ91" s="193">
        <f t="shared" si="395"/>
        <v>3.9040600573940507</v>
      </c>
      <c r="DK91" s="72">
        <f t="shared" si="396"/>
        <v>56802.905020320242</v>
      </c>
      <c r="DO91" s="3">
        <f t="shared" si="397"/>
        <v>0</v>
      </c>
      <c r="DP91" s="6">
        <f t="shared" si="398"/>
        <v>0</v>
      </c>
      <c r="DQ91" s="6">
        <f t="shared" si="399"/>
        <v>4.5579410420919517</v>
      </c>
      <c r="DR91" s="6">
        <f t="shared" si="400"/>
        <v>0</v>
      </c>
      <c r="DS91" s="193">
        <f t="shared" si="401"/>
        <v>5.6740334309306508</v>
      </c>
      <c r="DT91" s="193">
        <f t="shared" si="402"/>
        <v>4.1745731882913786</v>
      </c>
      <c r="DU91" s="193">
        <f t="shared" si="499"/>
        <v>3.9107506947981525</v>
      </c>
      <c r="DV91" s="193">
        <f t="shared" si="403"/>
        <v>3.9040600573940507</v>
      </c>
      <c r="DW91" s="72">
        <f t="shared" si="404"/>
        <v>56780.537420399822</v>
      </c>
      <c r="EA91" s="3">
        <f t="shared" si="405"/>
        <v>0</v>
      </c>
      <c r="EB91" s="6">
        <f t="shared" si="406"/>
        <v>0</v>
      </c>
      <c r="EC91" s="6">
        <f t="shared" si="407"/>
        <v>0</v>
      </c>
      <c r="ED91" s="6">
        <f t="shared" si="408"/>
        <v>13.809613662947193</v>
      </c>
      <c r="EE91" s="193">
        <f t="shared" si="409"/>
        <v>5.6740334309306508</v>
      </c>
      <c r="EF91" s="193">
        <f t="shared" si="410"/>
        <v>4.1745731882913786</v>
      </c>
      <c r="EG91" s="193">
        <f t="shared" si="500"/>
        <v>3.8150380693314694</v>
      </c>
      <c r="EH91" s="193">
        <f t="shared" si="411"/>
        <v>4.1496696332593928</v>
      </c>
      <c r="EI91" s="72">
        <f t="shared" si="412"/>
        <v>58058.162411772646</v>
      </c>
      <c r="EM91" s="3">
        <f t="shared" si="413"/>
        <v>0</v>
      </c>
      <c r="EN91" s="6">
        <f t="shared" si="414"/>
        <v>0</v>
      </c>
      <c r="EO91" s="6">
        <f t="shared" si="415"/>
        <v>0</v>
      </c>
      <c r="EP91" s="6">
        <f t="shared" si="416"/>
        <v>4.6033181659098625</v>
      </c>
      <c r="EQ91" s="193">
        <f t="shared" si="417"/>
        <v>5.6740334309306508</v>
      </c>
      <c r="ER91" s="193">
        <f t="shared" si="418"/>
        <v>4.1745731882913786</v>
      </c>
      <c r="ES91" s="193">
        <f t="shared" si="501"/>
        <v>3.8150380693314694</v>
      </c>
      <c r="ET91" s="193">
        <f t="shared" si="419"/>
        <v>3.9928054722452395</v>
      </c>
      <c r="EU91" s="72">
        <f t="shared" si="420"/>
        <v>56936.927649916455</v>
      </c>
      <c r="EY91" s="3">
        <f t="shared" si="421"/>
        <v>6.3715834158080407</v>
      </c>
      <c r="EZ91" s="6">
        <f t="shared" si="422"/>
        <v>5.1060187190591666</v>
      </c>
      <c r="FA91" s="6">
        <f t="shared" si="423"/>
        <v>4.7857456680112458</v>
      </c>
      <c r="FB91" s="6">
        <f t="shared" si="424"/>
        <v>13.809613662947193</v>
      </c>
      <c r="FC91" s="193">
        <f t="shared" si="425"/>
        <v>5.6956774322511254</v>
      </c>
      <c r="FD91" s="193">
        <f t="shared" si="426"/>
        <v>4.2501810280024976</v>
      </c>
      <c r="FE91" s="193">
        <f t="shared" si="502"/>
        <v>3.9153022138747122</v>
      </c>
      <c r="FF91" s="193">
        <f t="shared" si="427"/>
        <v>4.1496696332593928</v>
      </c>
      <c r="FG91" s="72">
        <f t="shared" si="428"/>
        <v>58773.037565925086</v>
      </c>
      <c r="FK91" s="3">
        <f t="shared" si="429"/>
        <v>6.5016358053616017</v>
      </c>
      <c r="FL91" s="6">
        <f t="shared" si="430"/>
        <v>5.106074251240651</v>
      </c>
      <c r="FM91" s="6">
        <f t="shared" si="431"/>
        <v>4.5579410420919517</v>
      </c>
      <c r="FN91" s="6">
        <f t="shared" si="432"/>
        <v>4.6033181659098625</v>
      </c>
      <c r="FO91" s="193">
        <f t="shared" si="433"/>
        <v>5.6961143726218832</v>
      </c>
      <c r="FP91" s="193">
        <f t="shared" si="434"/>
        <v>4.250181819982827</v>
      </c>
      <c r="FQ91" s="193">
        <f t="shared" si="503"/>
        <v>3.9107506947981525</v>
      </c>
      <c r="FR91" s="193">
        <f t="shared" si="435"/>
        <v>3.9928054722452395</v>
      </c>
      <c r="FS91" s="205">
        <f t="shared" si="436"/>
        <v>57615.560698318761</v>
      </c>
      <c r="FW91" s="3">
        <f t="shared" si="437"/>
        <v>7.4768580899788235</v>
      </c>
      <c r="FX91" s="6">
        <f t="shared" si="438"/>
        <v>5.769801152536858</v>
      </c>
      <c r="FY91" s="6">
        <f t="shared" si="439"/>
        <v>5.6517377412704235</v>
      </c>
      <c r="FZ91" s="6">
        <f t="shared" si="440"/>
        <v>5.4317813740925622</v>
      </c>
      <c r="GA91" s="193">
        <f t="shared" si="441"/>
        <v>5.6993847827742075</v>
      </c>
      <c r="GB91" s="193">
        <f t="shared" si="442"/>
        <v>4.2596031342357792</v>
      </c>
      <c r="GC91" s="193">
        <f t="shared" si="504"/>
        <v>3.932418037999617</v>
      </c>
      <c r="GD91" s="193">
        <f t="shared" si="443"/>
        <v>4.0079732528296406</v>
      </c>
      <c r="GE91" s="72">
        <f t="shared" si="444"/>
        <v>57858.649495000129</v>
      </c>
      <c r="GI91" s="3">
        <f t="shared" si="445"/>
        <v>7.1517773034580054</v>
      </c>
      <c r="GJ91" s="6">
        <f t="shared" si="446"/>
        <v>5.6166205909650841</v>
      </c>
      <c r="GK91" s="6">
        <f t="shared" si="447"/>
        <v>5.0136383188689244</v>
      </c>
      <c r="GL91" s="6">
        <f t="shared" si="448"/>
        <v>5.0635250097473046</v>
      </c>
      <c r="GM91" s="193">
        <f t="shared" si="449"/>
        <v>5.6982958115944236</v>
      </c>
      <c r="GN91" s="193">
        <f t="shared" si="450"/>
        <v>4.2574366682331677</v>
      </c>
      <c r="GO91" s="193">
        <f t="shared" si="505"/>
        <v>3.9198348572547341</v>
      </c>
      <c r="GP91" s="193">
        <f t="shared" si="451"/>
        <v>4.0012594797933412</v>
      </c>
      <c r="GQ91" s="72">
        <f t="shared" si="452"/>
        <v>57741.294329605444</v>
      </c>
      <c r="GU91" s="3">
        <f t="shared" si="453"/>
        <v>8.4521004495412786</v>
      </c>
      <c r="GV91" s="6">
        <f t="shared" si="454"/>
        <v>6.1272224628709999</v>
      </c>
      <c r="GW91" s="6">
        <f t="shared" si="455"/>
        <v>5.9252089222996371</v>
      </c>
      <c r="GX91" s="6">
        <f t="shared" si="456"/>
        <v>5.7540056928946637</v>
      </c>
      <c r="GY91" s="193">
        <f t="shared" si="457"/>
        <v>5.7026445991921184</v>
      </c>
      <c r="GZ91" s="193">
        <f t="shared" si="458"/>
        <v>4.2646400431394342</v>
      </c>
      <c r="HA91" s="193">
        <f t="shared" si="506"/>
        <v>3.9377627340091421</v>
      </c>
      <c r="HB91" s="193">
        <f t="shared" si="459"/>
        <v>4.0138110549186159</v>
      </c>
      <c r="HC91" s="205">
        <f t="shared" si="460"/>
        <v>57942.267334621778</v>
      </c>
      <c r="HG91" s="3">
        <f t="shared" si="278"/>
        <v>7.4768580899788235</v>
      </c>
      <c r="HH91" s="6">
        <f t="shared" si="279"/>
        <v>0</v>
      </c>
      <c r="HI91" s="6">
        <f t="shared" si="280"/>
        <v>0</v>
      </c>
      <c r="HJ91" s="6">
        <f t="shared" si="281"/>
        <v>0</v>
      </c>
      <c r="HK91" s="193">
        <f t="shared" si="461"/>
        <v>5.6993847827742075</v>
      </c>
      <c r="HL91" s="193">
        <f t="shared" si="461"/>
        <v>4.1745731882913786</v>
      </c>
      <c r="HM91" s="193">
        <f t="shared" si="461"/>
        <v>3.8150380693314694</v>
      </c>
      <c r="HN91" s="193">
        <f t="shared" si="461"/>
        <v>3.9040600573940507</v>
      </c>
      <c r="HO91" s="212">
        <f t="shared" si="462"/>
        <v>56326.852676393479</v>
      </c>
      <c r="HS91" s="3">
        <f t="shared" si="282"/>
        <v>7.1517773034580054</v>
      </c>
      <c r="HT91" s="6">
        <f t="shared" si="283"/>
        <v>0</v>
      </c>
      <c r="HU91" s="6">
        <f t="shared" si="284"/>
        <v>0</v>
      </c>
      <c r="HV91" s="6">
        <f t="shared" si="285"/>
        <v>0</v>
      </c>
      <c r="HW91" s="193">
        <f t="shared" si="463"/>
        <v>5.6982958115944236</v>
      </c>
      <c r="HX91" s="193">
        <f t="shared" si="463"/>
        <v>4.1745731882913786</v>
      </c>
      <c r="HY91" s="193">
        <f t="shared" si="463"/>
        <v>3.8150380693314694</v>
      </c>
      <c r="HZ91" s="193">
        <f t="shared" si="463"/>
        <v>3.9040600573940507</v>
      </c>
      <c r="IA91" s="212">
        <f t="shared" si="464"/>
        <v>56326.223623769511</v>
      </c>
      <c r="IE91" s="3">
        <f t="shared" si="286"/>
        <v>8.4521004495412786</v>
      </c>
      <c r="IF91" s="6">
        <f t="shared" si="287"/>
        <v>0</v>
      </c>
      <c r="IG91" s="6">
        <f t="shared" si="288"/>
        <v>0</v>
      </c>
      <c r="IH91" s="6">
        <f t="shared" si="289"/>
        <v>0</v>
      </c>
      <c r="II91" s="193">
        <f t="shared" si="465"/>
        <v>5.7026445991921184</v>
      </c>
      <c r="IJ91" s="193">
        <f t="shared" si="465"/>
        <v>4.1745731882913786</v>
      </c>
      <c r="IK91" s="193">
        <f t="shared" si="465"/>
        <v>3.8150380693314694</v>
      </c>
      <c r="IL91" s="193">
        <f t="shared" si="465"/>
        <v>3.9040600573940507</v>
      </c>
      <c r="IM91" s="205">
        <f t="shared" si="466"/>
        <v>56328.735776550006</v>
      </c>
      <c r="IQ91" s="3">
        <f t="shared" si="290"/>
        <v>0</v>
      </c>
      <c r="IR91" s="6">
        <f t="shared" si="291"/>
        <v>5.769801152536858</v>
      </c>
      <c r="IS91" s="6">
        <f t="shared" si="292"/>
        <v>0</v>
      </c>
      <c r="IT91" s="6">
        <f t="shared" si="293"/>
        <v>0</v>
      </c>
      <c r="IU91" s="193">
        <f t="shared" si="467"/>
        <v>5.6740334309306508</v>
      </c>
      <c r="IV91" s="193">
        <f t="shared" si="467"/>
        <v>4.2596031342357792</v>
      </c>
      <c r="IW91" s="193">
        <f t="shared" si="467"/>
        <v>3.8150380693314694</v>
      </c>
      <c r="IX91" s="193">
        <f t="shared" si="467"/>
        <v>3.9040600573940507</v>
      </c>
      <c r="IY91" s="212">
        <f t="shared" si="468"/>
        <v>56524.119257359976</v>
      </c>
      <c r="JC91" s="3">
        <f t="shared" si="294"/>
        <v>0</v>
      </c>
      <c r="JD91" s="6">
        <f t="shared" si="295"/>
        <v>5.6166205909650841</v>
      </c>
      <c r="JE91" s="6">
        <f t="shared" si="296"/>
        <v>0</v>
      </c>
      <c r="JF91" s="6">
        <f t="shared" si="297"/>
        <v>0</v>
      </c>
      <c r="JG91" s="193">
        <f t="shared" si="469"/>
        <v>5.6740334309306508</v>
      </c>
      <c r="JH91" s="193">
        <f t="shared" si="469"/>
        <v>4.2574366682331677</v>
      </c>
      <c r="JI91" s="193">
        <f t="shared" si="469"/>
        <v>3.8150380693314694</v>
      </c>
      <c r="JJ91" s="193">
        <f t="shared" si="469"/>
        <v>3.9040600573940507</v>
      </c>
      <c r="JK91" s="212">
        <f t="shared" si="470"/>
        <v>56518.710166304088</v>
      </c>
      <c r="JO91" s="3">
        <f t="shared" si="298"/>
        <v>0</v>
      </c>
      <c r="JP91" s="6">
        <f t="shared" si="299"/>
        <v>6.1272224628709999</v>
      </c>
      <c r="JQ91" s="6">
        <f t="shared" si="300"/>
        <v>0</v>
      </c>
      <c r="JR91" s="6">
        <f t="shared" si="301"/>
        <v>0</v>
      </c>
      <c r="JS91" s="193">
        <f t="shared" si="471"/>
        <v>5.6740334309306508</v>
      </c>
      <c r="JT91" s="193">
        <f t="shared" si="471"/>
        <v>4.2646400431394342</v>
      </c>
      <c r="JU91" s="193">
        <f t="shared" si="471"/>
        <v>3.8150380693314694</v>
      </c>
      <c r="JV91" s="193">
        <f t="shared" si="471"/>
        <v>3.9040600573940507</v>
      </c>
      <c r="JW91" s="205">
        <f t="shared" si="472"/>
        <v>56536.697084062522</v>
      </c>
      <c r="KA91" s="3">
        <f t="shared" si="302"/>
        <v>0</v>
      </c>
      <c r="KB91" s="6">
        <f t="shared" si="303"/>
        <v>0</v>
      </c>
      <c r="KC91" s="6">
        <f t="shared" si="304"/>
        <v>5.6517377412704235</v>
      </c>
      <c r="KD91" s="6">
        <f t="shared" si="305"/>
        <v>0</v>
      </c>
      <c r="KE91" s="193">
        <f t="shared" si="473"/>
        <v>5.6740334309306508</v>
      </c>
      <c r="KF91" s="193">
        <f t="shared" si="473"/>
        <v>4.1745731882913786</v>
      </c>
      <c r="KG91" s="193">
        <f t="shared" si="473"/>
        <v>3.932418037999617</v>
      </c>
      <c r="KH91" s="193">
        <f t="shared" si="473"/>
        <v>3.9040600573940507</v>
      </c>
      <c r="KI91" s="212">
        <f t="shared" si="474"/>
        <v>56887.096473452693</v>
      </c>
      <c r="KM91" s="3">
        <f t="shared" si="306"/>
        <v>0</v>
      </c>
      <c r="KN91" s="6">
        <f t="shared" si="307"/>
        <v>0</v>
      </c>
      <c r="KO91" s="6">
        <f t="shared" si="308"/>
        <v>5.0136383188689244</v>
      </c>
      <c r="KP91" s="6">
        <f t="shared" si="309"/>
        <v>0</v>
      </c>
      <c r="KQ91" s="193">
        <f t="shared" si="475"/>
        <v>5.6740334309306508</v>
      </c>
      <c r="KR91" s="193">
        <f t="shared" si="475"/>
        <v>4.1745731882913786</v>
      </c>
      <c r="KS91" s="193">
        <f t="shared" si="475"/>
        <v>3.9198348572547341</v>
      </c>
      <c r="KT91" s="193">
        <f t="shared" si="475"/>
        <v>3.9040600573940507</v>
      </c>
      <c r="KU91" s="212">
        <f t="shared" si="476"/>
        <v>56825.188615660445</v>
      </c>
      <c r="KY91" s="3">
        <f t="shared" si="310"/>
        <v>0</v>
      </c>
      <c r="KZ91" s="6">
        <f t="shared" si="311"/>
        <v>0</v>
      </c>
      <c r="LA91" s="6">
        <f t="shared" si="312"/>
        <v>5.9252089222996371</v>
      </c>
      <c r="LB91" s="6">
        <f t="shared" si="313"/>
        <v>0</v>
      </c>
      <c r="LC91" s="193">
        <f t="shared" si="477"/>
        <v>5.6740334309306508</v>
      </c>
      <c r="LD91" s="193">
        <f t="shared" si="477"/>
        <v>4.1745731882913786</v>
      </c>
      <c r="LE91" s="193">
        <f t="shared" si="477"/>
        <v>3.9377627340091421</v>
      </c>
      <c r="LF91" s="193">
        <f t="shared" si="477"/>
        <v>3.9040600573940507</v>
      </c>
      <c r="LG91" s="205">
        <f t="shared" si="478"/>
        <v>56913.412190118921</v>
      </c>
      <c r="LK91" s="3">
        <f t="shared" si="314"/>
        <v>0</v>
      </c>
      <c r="LL91" s="6">
        <f t="shared" si="315"/>
        <v>0</v>
      </c>
      <c r="LM91" s="6">
        <f t="shared" si="316"/>
        <v>0</v>
      </c>
      <c r="LN91" s="6">
        <f t="shared" si="317"/>
        <v>5.4317813740925622</v>
      </c>
      <c r="LO91" s="193">
        <f t="shared" si="479"/>
        <v>5.6740334309306508</v>
      </c>
      <c r="LP91" s="193">
        <f t="shared" si="479"/>
        <v>4.1745731882913786</v>
      </c>
      <c r="LQ91" s="193">
        <f t="shared" si="479"/>
        <v>3.8150380693314694</v>
      </c>
      <c r="LR91" s="193">
        <f t="shared" si="479"/>
        <v>4.0079732528296406</v>
      </c>
      <c r="LS91" s="212">
        <f t="shared" si="480"/>
        <v>57044.391618910056</v>
      </c>
      <c r="LW91" s="3">
        <f t="shared" si="318"/>
        <v>0</v>
      </c>
      <c r="LX91" s="6">
        <f t="shared" si="319"/>
        <v>0</v>
      </c>
      <c r="LY91" s="6">
        <f t="shared" si="320"/>
        <v>0</v>
      </c>
      <c r="LZ91" s="6">
        <f t="shared" si="321"/>
        <v>5.0635250097473046</v>
      </c>
      <c r="MA91" s="193">
        <f t="shared" si="481"/>
        <v>5.6740334309306508</v>
      </c>
      <c r="MB91" s="193">
        <f t="shared" si="481"/>
        <v>4.1745731882913786</v>
      </c>
      <c r="MC91" s="193">
        <f t="shared" si="481"/>
        <v>3.8150380693314694</v>
      </c>
      <c r="MD91" s="193">
        <f t="shared" si="481"/>
        <v>4.0012594797933412</v>
      </c>
      <c r="ME91" s="212">
        <f t="shared" si="482"/>
        <v>56996.799431846564</v>
      </c>
      <c r="MI91" s="3">
        <f t="shared" si="322"/>
        <v>0</v>
      </c>
      <c r="MJ91" s="6">
        <f t="shared" si="323"/>
        <v>0</v>
      </c>
      <c r="MK91" s="6">
        <f t="shared" si="324"/>
        <v>0</v>
      </c>
      <c r="ML91" s="6">
        <f t="shared" si="325"/>
        <v>5.7540056928946637</v>
      </c>
      <c r="MM91" s="193">
        <f t="shared" si="483"/>
        <v>5.6740334309306508</v>
      </c>
      <c r="MN91" s="193">
        <f t="shared" si="483"/>
        <v>4.1745731882913786</v>
      </c>
      <c r="MO91" s="193">
        <f t="shared" si="483"/>
        <v>3.8150380693314694</v>
      </c>
      <c r="MP91" s="193">
        <f t="shared" si="483"/>
        <v>4.0138110549186159</v>
      </c>
      <c r="MQ91" s="205">
        <f t="shared" si="484"/>
        <v>57085.806575278359</v>
      </c>
      <c r="MT91" s="3">
        <f t="shared" si="326"/>
        <v>6.1765349438955495</v>
      </c>
      <c r="MU91" s="6">
        <f t="shared" si="327"/>
        <v>5.1060187190591666</v>
      </c>
      <c r="MV91" s="6">
        <f t="shared" si="328"/>
        <v>5.2415309697266022</v>
      </c>
      <c r="MW91" s="6">
        <f t="shared" si="329"/>
        <v>5.5238454651788773</v>
      </c>
      <c r="MX91" s="193">
        <f t="shared" si="485"/>
        <v>5.69502176477509</v>
      </c>
      <c r="MY91" s="193">
        <f t="shared" si="485"/>
        <v>4.2501810280024976</v>
      </c>
      <c r="MZ91" s="193">
        <f t="shared" si="485"/>
        <v>3.9243470484463643</v>
      </c>
      <c r="NA91" s="193">
        <f t="shared" si="485"/>
        <v>4.0096446767257898</v>
      </c>
      <c r="NB91" s="212">
        <f t="shared" si="486"/>
        <v>57803.619627641361</v>
      </c>
      <c r="NF91" s="3">
        <f t="shared" si="330"/>
        <v>6.1765349438955486</v>
      </c>
      <c r="NG91" s="6">
        <f t="shared" si="331"/>
        <v>0</v>
      </c>
      <c r="NH91" s="6">
        <f t="shared" si="332"/>
        <v>0</v>
      </c>
      <c r="NI91" s="6">
        <f t="shared" si="333"/>
        <v>0</v>
      </c>
      <c r="NJ91" s="193">
        <f t="shared" si="487"/>
        <v>5.69502176477509</v>
      </c>
      <c r="NK91" s="193">
        <f t="shared" si="487"/>
        <v>4.1745731882913786</v>
      </c>
      <c r="NL91" s="193">
        <f t="shared" si="487"/>
        <v>3.8150380693314694</v>
      </c>
      <c r="NM91" s="193">
        <f t="shared" si="487"/>
        <v>3.9040600573940507</v>
      </c>
      <c r="NN91" s="212">
        <f t="shared" si="488"/>
        <v>56324.332387615461</v>
      </c>
      <c r="NR91" s="3">
        <f t="shared" si="334"/>
        <v>0</v>
      </c>
      <c r="NS91" s="6">
        <f t="shared" si="335"/>
        <v>5.1060187190591666</v>
      </c>
      <c r="NT91" s="6">
        <f t="shared" si="336"/>
        <v>0</v>
      </c>
      <c r="NU91" s="6">
        <f t="shared" si="337"/>
        <v>0</v>
      </c>
      <c r="NV91" s="193">
        <f t="shared" si="489"/>
        <v>5.6740334309306508</v>
      </c>
      <c r="NW91" s="193">
        <f t="shared" si="489"/>
        <v>4.2501810280024976</v>
      </c>
      <c r="NX91" s="193">
        <f t="shared" si="489"/>
        <v>3.8150380693314694</v>
      </c>
      <c r="NY91" s="193">
        <f t="shared" si="489"/>
        <v>3.9040600573940507</v>
      </c>
      <c r="NZ91" s="212">
        <f t="shared" si="490"/>
        <v>56500.598526263791</v>
      </c>
      <c r="OD91" s="3">
        <f t="shared" si="338"/>
        <v>0</v>
      </c>
      <c r="OE91" s="6">
        <f t="shared" si="339"/>
        <v>0</v>
      </c>
      <c r="OF91" s="6">
        <f t="shared" si="340"/>
        <v>5.2415309697266022</v>
      </c>
      <c r="OG91" s="6">
        <f t="shared" si="341"/>
        <v>0</v>
      </c>
      <c r="OH91" s="193">
        <f t="shared" si="491"/>
        <v>5.6740334309306508</v>
      </c>
      <c r="OI91" s="193">
        <f t="shared" si="491"/>
        <v>4.1745731882913786</v>
      </c>
      <c r="OJ91" s="193">
        <f t="shared" si="491"/>
        <v>3.9243470484463643</v>
      </c>
      <c r="OK91" s="193">
        <f t="shared" si="491"/>
        <v>3.9040600573940507</v>
      </c>
      <c r="OL91" s="212">
        <f t="shared" si="492"/>
        <v>56847.380345685728</v>
      </c>
      <c r="OP91" s="3">
        <f t="shared" si="342"/>
        <v>0</v>
      </c>
      <c r="OQ91" s="6">
        <f t="shared" si="343"/>
        <v>0</v>
      </c>
      <c r="OR91" s="6">
        <f t="shared" si="344"/>
        <v>0</v>
      </c>
      <c r="OS91" s="6">
        <f t="shared" si="345"/>
        <v>5.5238454651788773</v>
      </c>
      <c r="OT91" s="193">
        <f t="shared" si="493"/>
        <v>5.6740334309306508</v>
      </c>
      <c r="OU91" s="193">
        <f t="shared" si="493"/>
        <v>4.1745731882913786</v>
      </c>
      <c r="OV91" s="193">
        <f t="shared" si="493"/>
        <v>3.8150380693314694</v>
      </c>
      <c r="OW91" s="193">
        <f t="shared" si="493"/>
        <v>4.0096446767257898</v>
      </c>
      <c r="OX91" s="232">
        <f t="shared" si="494"/>
        <v>57056.246084086233</v>
      </c>
    </row>
    <row r="92" spans="2:414" x14ac:dyDescent="0.2">
      <c r="B92" s="81">
        <v>45535</v>
      </c>
      <c r="C92">
        <v>140</v>
      </c>
      <c r="D92">
        <v>11.146549046550456</v>
      </c>
      <c r="E92">
        <v>0</v>
      </c>
      <c r="F92">
        <v>0</v>
      </c>
      <c r="G92">
        <v>0</v>
      </c>
      <c r="H92">
        <v>0</v>
      </c>
      <c r="I92">
        <v>0</v>
      </c>
      <c r="J92">
        <v>0</v>
      </c>
      <c r="K92">
        <v>0</v>
      </c>
      <c r="L92">
        <v>0</v>
      </c>
      <c r="M92">
        <v>0</v>
      </c>
      <c r="N92">
        <v>0</v>
      </c>
      <c r="O92">
        <v>1</v>
      </c>
      <c r="P92">
        <v>0</v>
      </c>
      <c r="Q92">
        <v>0</v>
      </c>
      <c r="R92">
        <v>0</v>
      </c>
      <c r="S92">
        <v>0</v>
      </c>
      <c r="T92">
        <v>19600</v>
      </c>
      <c r="U92">
        <v>6.5016110201249253</v>
      </c>
      <c r="V92">
        <v>5.1060187188331181</v>
      </c>
      <c r="W92">
        <v>4.5578530171535672</v>
      </c>
      <c r="X92">
        <v>4.6013976111724988</v>
      </c>
      <c r="Y92" s="3">
        <v>375.00732216273786</v>
      </c>
      <c r="Z92" s="3">
        <v>100.00000003730074</v>
      </c>
      <c r="AA92" s="3">
        <v>50</v>
      </c>
      <c r="AB92" s="3">
        <v>50.020019627910713</v>
      </c>
      <c r="AC92">
        <v>1</v>
      </c>
      <c r="AD92">
        <v>0</v>
      </c>
      <c r="AE92" s="6"/>
      <c r="AF92" s="1" t="s">
        <v>5</v>
      </c>
      <c r="AG92">
        <v>140</v>
      </c>
      <c r="AH92" s="189">
        <v>45535</v>
      </c>
      <c r="AI92">
        <f t="shared" si="346"/>
        <v>8</v>
      </c>
      <c r="AJ92">
        <v>140</v>
      </c>
      <c r="AK92">
        <v>1</v>
      </c>
      <c r="AL92">
        <v>0</v>
      </c>
      <c r="AM92">
        <v>1</v>
      </c>
      <c r="AN92">
        <v>0</v>
      </c>
      <c r="AO92">
        <v>0</v>
      </c>
      <c r="AP92">
        <v>0</v>
      </c>
      <c r="AQ92">
        <v>0</v>
      </c>
      <c r="AS92" s="37"/>
      <c r="AT92" s="37"/>
      <c r="AU92" s="6">
        <f t="shared" si="347"/>
        <v>0</v>
      </c>
      <c r="AV92" s="6">
        <f t="shared" si="348"/>
        <v>0</v>
      </c>
      <c r="AW92" s="6">
        <f t="shared" si="349"/>
        <v>0</v>
      </c>
      <c r="AX92" s="6">
        <f t="shared" si="350"/>
        <v>0</v>
      </c>
      <c r="AY92" s="193">
        <f t="shared" si="351"/>
        <v>5.6740334309306508</v>
      </c>
      <c r="AZ92" s="193">
        <f t="shared" si="352"/>
        <v>4.1745731882913786</v>
      </c>
      <c r="BA92" s="193">
        <f t="shared" si="353"/>
        <v>3.8150380693314694</v>
      </c>
      <c r="BB92" s="193">
        <f t="shared" si="354"/>
        <v>3.9040600573940507</v>
      </c>
      <c r="BC92" s="72">
        <f t="shared" si="355"/>
        <v>56312.210093717425</v>
      </c>
      <c r="BG92" s="3">
        <f t="shared" si="356"/>
        <v>6.3715787997224265</v>
      </c>
      <c r="BH92" s="6">
        <f t="shared" si="357"/>
        <v>0</v>
      </c>
      <c r="BI92" s="6">
        <f t="shared" si="358"/>
        <v>0</v>
      </c>
      <c r="BJ92" s="6">
        <f t="shared" si="359"/>
        <v>0</v>
      </c>
      <c r="BK92" s="193">
        <f t="shared" si="360"/>
        <v>5.6956774167389543</v>
      </c>
      <c r="BL92" s="193">
        <f t="shared" si="361"/>
        <v>4.1745731882913786</v>
      </c>
      <c r="BM92" s="193">
        <f t="shared" si="362"/>
        <v>3.8150380693314694</v>
      </c>
      <c r="BN92" s="193">
        <f t="shared" si="363"/>
        <v>3.9040600573940507</v>
      </c>
      <c r="BO92" s="72">
        <f t="shared" si="364"/>
        <v>56324.711116484701</v>
      </c>
      <c r="BS92" s="3">
        <f t="shared" si="365"/>
        <v>6.3715988746531158</v>
      </c>
      <c r="BT92" s="6">
        <f t="shared" si="366"/>
        <v>0</v>
      </c>
      <c r="BU92" s="6">
        <f t="shared" si="367"/>
        <v>0</v>
      </c>
      <c r="BV92" s="6">
        <f t="shared" si="368"/>
        <v>0</v>
      </c>
      <c r="BW92" s="193">
        <f t="shared" si="369"/>
        <v>5.6956774841999529</v>
      </c>
      <c r="BX92" s="193">
        <f t="shared" si="370"/>
        <v>4.1745731882913786</v>
      </c>
      <c r="BY92" s="193">
        <f t="shared" si="495"/>
        <v>3.8150380693314694</v>
      </c>
      <c r="BZ92" s="193">
        <f t="shared" si="371"/>
        <v>3.9040600573940507</v>
      </c>
      <c r="CA92" s="72">
        <f t="shared" si="372"/>
        <v>56324.711116484701</v>
      </c>
      <c r="CE92" s="3">
        <f t="shared" si="373"/>
        <v>0</v>
      </c>
      <c r="CF92" s="6">
        <f t="shared" si="374"/>
        <v>5.1060187188331181</v>
      </c>
      <c r="CG92" s="6">
        <f t="shared" si="375"/>
        <v>0</v>
      </c>
      <c r="CH92" s="6">
        <f t="shared" si="376"/>
        <v>0</v>
      </c>
      <c r="CI92" s="193">
        <f t="shared" si="377"/>
        <v>5.6740334309306508</v>
      </c>
      <c r="CJ92" s="193">
        <f t="shared" si="378"/>
        <v>4.2501810279992736</v>
      </c>
      <c r="CK92" s="193">
        <f t="shared" si="496"/>
        <v>3.8150380693314694</v>
      </c>
      <c r="CL92" s="193">
        <f t="shared" si="379"/>
        <v>3.9040600573940507</v>
      </c>
      <c r="CM92" s="72">
        <f t="shared" si="380"/>
        <v>56500.598526255759</v>
      </c>
      <c r="CQ92" s="3">
        <f t="shared" si="381"/>
        <v>0</v>
      </c>
      <c r="CR92" s="6">
        <f t="shared" si="382"/>
        <v>5.1060742510146007</v>
      </c>
      <c r="CS92" s="6">
        <f t="shared" si="383"/>
        <v>0</v>
      </c>
      <c r="CT92" s="6">
        <f t="shared" si="384"/>
        <v>0</v>
      </c>
      <c r="CU92" s="193">
        <f t="shared" si="385"/>
        <v>5.6740334309306508</v>
      </c>
      <c r="CV92" s="193">
        <f t="shared" si="386"/>
        <v>4.2501818199796029</v>
      </c>
      <c r="CW92" s="193">
        <f t="shared" si="497"/>
        <v>3.8150380693314694</v>
      </c>
      <c r="CX92" s="193">
        <f t="shared" si="387"/>
        <v>3.9040600573940507</v>
      </c>
      <c r="CY92" s="72">
        <f t="shared" si="388"/>
        <v>56500.60050289239</v>
      </c>
      <c r="DC92" s="3">
        <f t="shared" si="389"/>
        <v>0</v>
      </c>
      <c r="DD92" s="6">
        <f t="shared" si="390"/>
        <v>0</v>
      </c>
      <c r="DE92" s="6">
        <f t="shared" si="391"/>
        <v>4.7857456680112458</v>
      </c>
      <c r="DF92" s="6">
        <f t="shared" si="392"/>
        <v>0</v>
      </c>
      <c r="DG92" s="193">
        <f t="shared" si="393"/>
        <v>5.6740334309306508</v>
      </c>
      <c r="DH92" s="193">
        <f t="shared" si="394"/>
        <v>4.1745731882913786</v>
      </c>
      <c r="DI92" s="193">
        <f t="shared" si="498"/>
        <v>3.9153022138747122</v>
      </c>
      <c r="DJ92" s="193">
        <f t="shared" si="395"/>
        <v>3.9040600573940507</v>
      </c>
      <c r="DK92" s="72">
        <f t="shared" si="396"/>
        <v>56802.905020320242</v>
      </c>
      <c r="DO92" s="3">
        <f t="shared" si="397"/>
        <v>0</v>
      </c>
      <c r="DP92" s="6">
        <f t="shared" si="398"/>
        <v>0</v>
      </c>
      <c r="DQ92" s="6">
        <f t="shared" si="399"/>
        <v>4.5579410420919517</v>
      </c>
      <c r="DR92" s="6">
        <f t="shared" si="400"/>
        <v>0</v>
      </c>
      <c r="DS92" s="193">
        <f t="shared" si="401"/>
        <v>5.6740334309306508</v>
      </c>
      <c r="DT92" s="193">
        <f t="shared" si="402"/>
        <v>4.1745731882913786</v>
      </c>
      <c r="DU92" s="193">
        <f t="shared" si="499"/>
        <v>3.9107506947981525</v>
      </c>
      <c r="DV92" s="193">
        <f t="shared" si="403"/>
        <v>3.9040600573940507</v>
      </c>
      <c r="DW92" s="72">
        <f t="shared" si="404"/>
        <v>56780.537420399822</v>
      </c>
      <c r="EA92" s="3">
        <f t="shared" si="405"/>
        <v>0</v>
      </c>
      <c r="EB92" s="6">
        <f t="shared" si="406"/>
        <v>0</v>
      </c>
      <c r="EC92" s="6">
        <f t="shared" si="407"/>
        <v>0</v>
      </c>
      <c r="ED92" s="6">
        <f t="shared" si="408"/>
        <v>13.804192833517497</v>
      </c>
      <c r="EE92" s="193">
        <f t="shared" si="409"/>
        <v>5.6740334309306508</v>
      </c>
      <c r="EF92" s="193">
        <f t="shared" si="410"/>
        <v>4.1745731882913786</v>
      </c>
      <c r="EG92" s="193">
        <f t="shared" si="500"/>
        <v>3.8150380693314694</v>
      </c>
      <c r="EH92" s="193">
        <f t="shared" si="411"/>
        <v>4.1495841451560116</v>
      </c>
      <c r="EI92" s="72">
        <f t="shared" si="412"/>
        <v>58057.545385091449</v>
      </c>
      <c r="EM92" s="3">
        <f t="shared" si="413"/>
        <v>0</v>
      </c>
      <c r="EN92" s="6">
        <f t="shared" si="414"/>
        <v>0</v>
      </c>
      <c r="EO92" s="6">
        <f t="shared" si="415"/>
        <v>0</v>
      </c>
      <c r="EP92" s="6">
        <f t="shared" si="416"/>
        <v>4.6015111781695053</v>
      </c>
      <c r="EQ92" s="193">
        <f t="shared" si="417"/>
        <v>5.6740334309306508</v>
      </c>
      <c r="ER92" s="193">
        <f t="shared" si="418"/>
        <v>4.1745731882913786</v>
      </c>
      <c r="ES92" s="193">
        <f t="shared" si="501"/>
        <v>3.8150380693314694</v>
      </c>
      <c r="ET92" s="193">
        <f t="shared" si="419"/>
        <v>3.9927721365850162</v>
      </c>
      <c r="EU92" s="72">
        <f t="shared" si="420"/>
        <v>56936.691689326486</v>
      </c>
      <c r="EY92" s="3">
        <f t="shared" si="421"/>
        <v>6.3715787997224265</v>
      </c>
      <c r="EZ92" s="6">
        <f t="shared" si="422"/>
        <v>5.1060187188331181</v>
      </c>
      <c r="FA92" s="6">
        <f t="shared" si="423"/>
        <v>4.7857456680112458</v>
      </c>
      <c r="FB92" s="6">
        <f t="shared" si="424"/>
        <v>13.804192833517497</v>
      </c>
      <c r="FC92" s="193">
        <f t="shared" si="425"/>
        <v>5.6956774167389543</v>
      </c>
      <c r="FD92" s="193">
        <f t="shared" si="426"/>
        <v>4.2501810279992736</v>
      </c>
      <c r="FE92" s="193">
        <f t="shared" si="502"/>
        <v>3.9153022138747122</v>
      </c>
      <c r="FF92" s="193">
        <f t="shared" si="427"/>
        <v>4.1495841451560116</v>
      </c>
      <c r="FG92" s="72">
        <f t="shared" si="428"/>
        <v>58772.412932383049</v>
      </c>
      <c r="FK92" s="3">
        <f t="shared" si="429"/>
        <v>6.5016310950556147</v>
      </c>
      <c r="FL92" s="6">
        <f t="shared" si="430"/>
        <v>5.1060742510146007</v>
      </c>
      <c r="FM92" s="6">
        <f t="shared" si="431"/>
        <v>4.5579410420919517</v>
      </c>
      <c r="FN92" s="6">
        <f t="shared" si="432"/>
        <v>4.6015111781695053</v>
      </c>
      <c r="FO92" s="193">
        <f t="shared" si="433"/>
        <v>5.6961143568000034</v>
      </c>
      <c r="FP92" s="193">
        <f t="shared" si="434"/>
        <v>4.2501818199796029</v>
      </c>
      <c r="FQ92" s="193">
        <f t="shared" si="503"/>
        <v>3.9107506947981525</v>
      </c>
      <c r="FR92" s="193">
        <f t="shared" si="435"/>
        <v>3.9927721365850162</v>
      </c>
      <c r="FS92" s="205">
        <f t="shared" si="436"/>
        <v>57615.321915950008</v>
      </c>
      <c r="FW92" s="3">
        <f t="shared" si="437"/>
        <v>7.4768526731436635</v>
      </c>
      <c r="FX92" s="6">
        <f t="shared" si="438"/>
        <v>5.7698011522814232</v>
      </c>
      <c r="FY92" s="6">
        <f t="shared" si="439"/>
        <v>5.6517377412704235</v>
      </c>
      <c r="FZ92" s="6">
        <f t="shared" si="440"/>
        <v>5.4296491811835486</v>
      </c>
      <c r="GA92" s="193">
        <f t="shared" si="441"/>
        <v>5.6993847646385101</v>
      </c>
      <c r="GB92" s="193">
        <f t="shared" si="442"/>
        <v>4.2596031342321705</v>
      </c>
      <c r="GC92" s="193">
        <f t="shared" si="504"/>
        <v>3.932418037999617</v>
      </c>
      <c r="GD92" s="193">
        <f t="shared" si="443"/>
        <v>4.0079345097409895</v>
      </c>
      <c r="GE92" s="72">
        <f t="shared" si="444"/>
        <v>57858.3708087415</v>
      </c>
      <c r="GI92" s="3">
        <f t="shared" si="445"/>
        <v>7.1517721221374186</v>
      </c>
      <c r="GJ92" s="6">
        <f t="shared" si="446"/>
        <v>5.6166205907164306</v>
      </c>
      <c r="GK92" s="6">
        <f t="shared" si="447"/>
        <v>5.0136383188689244</v>
      </c>
      <c r="GL92" s="6">
        <f t="shared" si="448"/>
        <v>5.0615373722897488</v>
      </c>
      <c r="GM92" s="193">
        <f t="shared" si="449"/>
        <v>5.6982957942283337</v>
      </c>
      <c r="GN92" s="193">
        <f t="shared" si="450"/>
        <v>4.2574366682296469</v>
      </c>
      <c r="GO92" s="193">
        <f t="shared" si="505"/>
        <v>3.9198348572547341</v>
      </c>
      <c r="GP92" s="193">
        <f t="shared" si="451"/>
        <v>4.0012231201047319</v>
      </c>
      <c r="GQ92" s="72">
        <f t="shared" si="452"/>
        <v>57741.033317831578</v>
      </c>
      <c r="GU92" s="3">
        <f t="shared" si="453"/>
        <v>8.4520943261624026</v>
      </c>
      <c r="GV92" s="6">
        <f t="shared" si="454"/>
        <v>6.1272224625997413</v>
      </c>
      <c r="GW92" s="6">
        <f t="shared" si="455"/>
        <v>5.9252089222996371</v>
      </c>
      <c r="GX92" s="6">
        <f t="shared" si="456"/>
        <v>5.7517470139656233</v>
      </c>
      <c r="GY92" s="193">
        <f t="shared" si="457"/>
        <v>5.7026445787576172</v>
      </c>
      <c r="GZ92" s="193">
        <f t="shared" si="458"/>
        <v>4.2646400431356213</v>
      </c>
      <c r="HA92" s="193">
        <f t="shared" si="506"/>
        <v>3.9377627340091421</v>
      </c>
      <c r="HB92" s="193">
        <f t="shared" si="459"/>
        <v>4.0137702523627601</v>
      </c>
      <c r="HC92" s="205">
        <f t="shared" si="460"/>
        <v>57941.97340930676</v>
      </c>
      <c r="HG92" s="3">
        <f t="shared" si="278"/>
        <v>7.4768526731436635</v>
      </c>
      <c r="HH92" s="6">
        <f t="shared" si="279"/>
        <v>0</v>
      </c>
      <c r="HI92" s="6">
        <f t="shared" si="280"/>
        <v>0</v>
      </c>
      <c r="HJ92" s="6">
        <f t="shared" si="281"/>
        <v>0</v>
      </c>
      <c r="HK92" s="193">
        <f t="shared" si="461"/>
        <v>5.6993847646385101</v>
      </c>
      <c r="HL92" s="193">
        <f t="shared" si="461"/>
        <v>4.1745731882913786</v>
      </c>
      <c r="HM92" s="193">
        <f t="shared" si="461"/>
        <v>3.8150380693314694</v>
      </c>
      <c r="HN92" s="193">
        <f t="shared" si="461"/>
        <v>3.9040600573940507</v>
      </c>
      <c r="HO92" s="212">
        <f t="shared" si="462"/>
        <v>56326.852665917155</v>
      </c>
      <c r="HS92" s="3">
        <f t="shared" si="282"/>
        <v>7.1517721221374186</v>
      </c>
      <c r="HT92" s="6">
        <f t="shared" si="283"/>
        <v>0</v>
      </c>
      <c r="HU92" s="6">
        <f t="shared" si="284"/>
        <v>0</v>
      </c>
      <c r="HV92" s="6">
        <f t="shared" si="285"/>
        <v>0</v>
      </c>
      <c r="HW92" s="193">
        <f t="shared" si="463"/>
        <v>5.6982957942283337</v>
      </c>
      <c r="HX92" s="193">
        <f t="shared" si="463"/>
        <v>4.1745731882913786</v>
      </c>
      <c r="HY92" s="193">
        <f t="shared" si="463"/>
        <v>3.8150380693314694</v>
      </c>
      <c r="HZ92" s="193">
        <f t="shared" si="463"/>
        <v>3.9040600573940507</v>
      </c>
      <c r="IA92" s="212">
        <f t="shared" si="464"/>
        <v>56326.223613737951</v>
      </c>
      <c r="IE92" s="3">
        <f t="shared" si="286"/>
        <v>8.4520943261624026</v>
      </c>
      <c r="IF92" s="6">
        <f t="shared" si="287"/>
        <v>0</v>
      </c>
      <c r="IG92" s="6">
        <f t="shared" si="288"/>
        <v>0</v>
      </c>
      <c r="IH92" s="6">
        <f t="shared" si="289"/>
        <v>0</v>
      </c>
      <c r="II92" s="193">
        <f t="shared" si="465"/>
        <v>5.7026445787576172</v>
      </c>
      <c r="IJ92" s="193">
        <f t="shared" si="465"/>
        <v>4.1745731882913786</v>
      </c>
      <c r="IK92" s="193">
        <f t="shared" si="465"/>
        <v>3.8150380693314694</v>
      </c>
      <c r="IL92" s="193">
        <f t="shared" si="465"/>
        <v>3.9040600573940507</v>
      </c>
      <c r="IM92" s="205">
        <f t="shared" si="466"/>
        <v>56328.735764745434</v>
      </c>
      <c r="IQ92" s="3">
        <f t="shared" si="290"/>
        <v>0</v>
      </c>
      <c r="IR92" s="6">
        <f t="shared" si="291"/>
        <v>5.7698011522814232</v>
      </c>
      <c r="IS92" s="6">
        <f t="shared" si="292"/>
        <v>0</v>
      </c>
      <c r="IT92" s="6">
        <f t="shared" si="293"/>
        <v>0</v>
      </c>
      <c r="IU92" s="193">
        <f t="shared" si="467"/>
        <v>5.6740334309306508</v>
      </c>
      <c r="IV92" s="193">
        <f t="shared" si="467"/>
        <v>4.2596031342321705</v>
      </c>
      <c r="IW92" s="193">
        <f t="shared" si="467"/>
        <v>3.8150380693314694</v>
      </c>
      <c r="IX92" s="193">
        <f t="shared" si="467"/>
        <v>3.9040600573940507</v>
      </c>
      <c r="IY92" s="212">
        <f t="shared" si="468"/>
        <v>56524.11925735094</v>
      </c>
      <c r="JC92" s="3">
        <f t="shared" si="294"/>
        <v>0</v>
      </c>
      <c r="JD92" s="6">
        <f t="shared" si="295"/>
        <v>5.6166205907164306</v>
      </c>
      <c r="JE92" s="6">
        <f t="shared" si="296"/>
        <v>0</v>
      </c>
      <c r="JF92" s="6">
        <f t="shared" si="297"/>
        <v>0</v>
      </c>
      <c r="JG92" s="193">
        <f t="shared" si="469"/>
        <v>5.6740334309306508</v>
      </c>
      <c r="JH92" s="193">
        <f t="shared" si="469"/>
        <v>4.2574366682296469</v>
      </c>
      <c r="JI92" s="193">
        <f t="shared" si="469"/>
        <v>3.8150380693314694</v>
      </c>
      <c r="JJ92" s="193">
        <f t="shared" si="469"/>
        <v>3.9040600573940507</v>
      </c>
      <c r="JK92" s="212">
        <f t="shared" si="470"/>
        <v>56518.71016629535</v>
      </c>
      <c r="JO92" s="3">
        <f t="shared" si="298"/>
        <v>0</v>
      </c>
      <c r="JP92" s="6">
        <f t="shared" si="299"/>
        <v>6.1272224625997413</v>
      </c>
      <c r="JQ92" s="6">
        <f t="shared" si="300"/>
        <v>0</v>
      </c>
      <c r="JR92" s="6">
        <f t="shared" si="301"/>
        <v>0</v>
      </c>
      <c r="JS92" s="193">
        <f t="shared" si="471"/>
        <v>5.6740334309306508</v>
      </c>
      <c r="JT92" s="193">
        <f t="shared" si="471"/>
        <v>4.2646400431356213</v>
      </c>
      <c r="JU92" s="193">
        <f t="shared" si="471"/>
        <v>3.8150380693314694</v>
      </c>
      <c r="JV92" s="193">
        <f t="shared" si="471"/>
        <v>3.9040600573940507</v>
      </c>
      <c r="JW92" s="205">
        <f t="shared" si="472"/>
        <v>56536.697084053078</v>
      </c>
      <c r="KA92" s="3">
        <f t="shared" si="302"/>
        <v>0</v>
      </c>
      <c r="KB92" s="6">
        <f t="shared" si="303"/>
        <v>0</v>
      </c>
      <c r="KC92" s="6">
        <f t="shared" si="304"/>
        <v>5.6517377412704235</v>
      </c>
      <c r="KD92" s="6">
        <f t="shared" si="305"/>
        <v>0</v>
      </c>
      <c r="KE92" s="193">
        <f t="shared" si="473"/>
        <v>5.6740334309306508</v>
      </c>
      <c r="KF92" s="193">
        <f t="shared" si="473"/>
        <v>4.1745731882913786</v>
      </c>
      <c r="KG92" s="193">
        <f t="shared" si="473"/>
        <v>3.932418037999617</v>
      </c>
      <c r="KH92" s="193">
        <f t="shared" si="473"/>
        <v>3.9040600573940507</v>
      </c>
      <c r="KI92" s="212">
        <f t="shared" si="474"/>
        <v>56887.096473452693</v>
      </c>
      <c r="KM92" s="3">
        <f t="shared" si="306"/>
        <v>0</v>
      </c>
      <c r="KN92" s="6">
        <f t="shared" si="307"/>
        <v>0</v>
      </c>
      <c r="KO92" s="6">
        <f t="shared" si="308"/>
        <v>5.0136383188689244</v>
      </c>
      <c r="KP92" s="6">
        <f t="shared" si="309"/>
        <v>0</v>
      </c>
      <c r="KQ92" s="193">
        <f t="shared" si="475"/>
        <v>5.6740334309306508</v>
      </c>
      <c r="KR92" s="193">
        <f t="shared" si="475"/>
        <v>4.1745731882913786</v>
      </c>
      <c r="KS92" s="193">
        <f t="shared" si="475"/>
        <v>3.9198348572547341</v>
      </c>
      <c r="KT92" s="193">
        <f t="shared" si="475"/>
        <v>3.9040600573940507</v>
      </c>
      <c r="KU92" s="212">
        <f t="shared" si="476"/>
        <v>56825.188615660445</v>
      </c>
      <c r="KY92" s="3">
        <f t="shared" si="310"/>
        <v>0</v>
      </c>
      <c r="KZ92" s="6">
        <f t="shared" si="311"/>
        <v>0</v>
      </c>
      <c r="LA92" s="6">
        <f t="shared" si="312"/>
        <v>5.9252089222996371</v>
      </c>
      <c r="LB92" s="6">
        <f t="shared" si="313"/>
        <v>0</v>
      </c>
      <c r="LC92" s="193">
        <f t="shared" si="477"/>
        <v>5.6740334309306508</v>
      </c>
      <c r="LD92" s="193">
        <f t="shared" si="477"/>
        <v>4.1745731882913786</v>
      </c>
      <c r="LE92" s="193">
        <f t="shared" si="477"/>
        <v>3.9377627340091421</v>
      </c>
      <c r="LF92" s="193">
        <f t="shared" si="477"/>
        <v>3.9040600573940507</v>
      </c>
      <c r="LG92" s="205">
        <f t="shared" si="478"/>
        <v>56913.412190118921</v>
      </c>
      <c r="LK92" s="3">
        <f t="shared" si="314"/>
        <v>0</v>
      </c>
      <c r="LL92" s="6">
        <f t="shared" si="315"/>
        <v>0</v>
      </c>
      <c r="LM92" s="6">
        <f t="shared" si="316"/>
        <v>0</v>
      </c>
      <c r="LN92" s="6">
        <f t="shared" si="317"/>
        <v>5.4296491811835486</v>
      </c>
      <c r="LO92" s="193">
        <f t="shared" si="479"/>
        <v>5.6740334309306508</v>
      </c>
      <c r="LP92" s="193">
        <f t="shared" si="479"/>
        <v>4.1745731882913786</v>
      </c>
      <c r="LQ92" s="193">
        <f t="shared" si="479"/>
        <v>3.8150380693314694</v>
      </c>
      <c r="LR92" s="193">
        <f t="shared" si="479"/>
        <v>4.0079345097409895</v>
      </c>
      <c r="LS92" s="212">
        <f t="shared" si="480"/>
        <v>57044.116865285207</v>
      </c>
      <c r="LW92" s="3">
        <f t="shared" si="318"/>
        <v>0</v>
      </c>
      <c r="LX92" s="6">
        <f t="shared" si="319"/>
        <v>0</v>
      </c>
      <c r="LY92" s="6">
        <f t="shared" si="320"/>
        <v>0</v>
      </c>
      <c r="LZ92" s="6">
        <f t="shared" si="321"/>
        <v>5.0615373722897488</v>
      </c>
      <c r="MA92" s="193">
        <f t="shared" si="481"/>
        <v>5.6740334309306508</v>
      </c>
      <c r="MB92" s="193">
        <f t="shared" si="481"/>
        <v>4.1745731882913786</v>
      </c>
      <c r="MC92" s="193">
        <f t="shared" si="481"/>
        <v>3.8150380693314694</v>
      </c>
      <c r="MD92" s="193">
        <f t="shared" si="481"/>
        <v>4.0012231201047319</v>
      </c>
      <c r="ME92" s="212">
        <f t="shared" si="482"/>
        <v>56996.541795621852</v>
      </c>
      <c r="MI92" s="3">
        <f t="shared" si="322"/>
        <v>0</v>
      </c>
      <c r="MJ92" s="6">
        <f t="shared" si="323"/>
        <v>0</v>
      </c>
      <c r="MK92" s="6">
        <f t="shared" si="324"/>
        <v>0</v>
      </c>
      <c r="ML92" s="6">
        <f t="shared" si="325"/>
        <v>5.7517470139656233</v>
      </c>
      <c r="MM92" s="193">
        <f t="shared" si="483"/>
        <v>5.6740334309306508</v>
      </c>
      <c r="MN92" s="193">
        <f t="shared" si="483"/>
        <v>4.1745731882913786</v>
      </c>
      <c r="MO92" s="193">
        <f t="shared" si="483"/>
        <v>3.8150380693314694</v>
      </c>
      <c r="MP92" s="193">
        <f t="shared" si="483"/>
        <v>4.0137702523627601</v>
      </c>
      <c r="MQ92" s="205">
        <f t="shared" si="484"/>
        <v>57085.517006527924</v>
      </c>
      <c r="MT92" s="3">
        <f t="shared" si="326"/>
        <v>6.1765304691186786</v>
      </c>
      <c r="MU92" s="6">
        <f t="shared" si="327"/>
        <v>5.1060187188331181</v>
      </c>
      <c r="MV92" s="6">
        <f t="shared" si="328"/>
        <v>5.2415309697266022</v>
      </c>
      <c r="MW92" s="6">
        <f t="shared" si="329"/>
        <v>5.5216771334069987</v>
      </c>
      <c r="MX92" s="193">
        <f t="shared" si="485"/>
        <v>5.6950217497279185</v>
      </c>
      <c r="MY92" s="193">
        <f t="shared" si="485"/>
        <v>4.2501810279992736</v>
      </c>
      <c r="MZ92" s="193">
        <f t="shared" si="485"/>
        <v>3.9243470484463643</v>
      </c>
      <c r="NA92" s="193">
        <f t="shared" si="485"/>
        <v>4.00960534276168</v>
      </c>
      <c r="NB92" s="212">
        <f t="shared" si="486"/>
        <v>57803.336962215253</v>
      </c>
      <c r="NF92" s="3">
        <f t="shared" si="330"/>
        <v>6.1765304691186778</v>
      </c>
      <c r="NG92" s="6">
        <f t="shared" si="331"/>
        <v>0</v>
      </c>
      <c r="NH92" s="6">
        <f t="shared" si="332"/>
        <v>0</v>
      </c>
      <c r="NI92" s="6">
        <f t="shared" si="333"/>
        <v>0</v>
      </c>
      <c r="NJ92" s="193">
        <f t="shared" si="487"/>
        <v>5.6950217497279185</v>
      </c>
      <c r="NK92" s="193">
        <f t="shared" si="487"/>
        <v>4.1745731882913786</v>
      </c>
      <c r="NL92" s="193">
        <f t="shared" si="487"/>
        <v>3.8150380693314694</v>
      </c>
      <c r="NM92" s="193">
        <f t="shared" si="487"/>
        <v>3.9040600573940507</v>
      </c>
      <c r="NN92" s="212">
        <f t="shared" si="488"/>
        <v>56324.332378923733</v>
      </c>
      <c r="NR92" s="3">
        <f t="shared" si="334"/>
        <v>0</v>
      </c>
      <c r="NS92" s="6">
        <f t="shared" si="335"/>
        <v>5.1060187188331181</v>
      </c>
      <c r="NT92" s="6">
        <f t="shared" si="336"/>
        <v>0</v>
      </c>
      <c r="NU92" s="6">
        <f t="shared" si="337"/>
        <v>0</v>
      </c>
      <c r="NV92" s="193">
        <f t="shared" si="489"/>
        <v>5.6740334309306508</v>
      </c>
      <c r="NW92" s="193">
        <f t="shared" si="489"/>
        <v>4.2501810279992736</v>
      </c>
      <c r="NX92" s="193">
        <f t="shared" si="489"/>
        <v>3.8150380693314694</v>
      </c>
      <c r="NY92" s="193">
        <f t="shared" si="489"/>
        <v>3.9040600573940507</v>
      </c>
      <c r="NZ92" s="212">
        <f t="shared" si="490"/>
        <v>56500.598526255759</v>
      </c>
      <c r="OD92" s="3">
        <f t="shared" si="338"/>
        <v>0</v>
      </c>
      <c r="OE92" s="6">
        <f t="shared" si="339"/>
        <v>0</v>
      </c>
      <c r="OF92" s="6">
        <f t="shared" si="340"/>
        <v>5.2415309697266022</v>
      </c>
      <c r="OG92" s="6">
        <f t="shared" si="341"/>
        <v>0</v>
      </c>
      <c r="OH92" s="193">
        <f t="shared" si="491"/>
        <v>5.6740334309306508</v>
      </c>
      <c r="OI92" s="193">
        <f t="shared" si="491"/>
        <v>4.1745731882913786</v>
      </c>
      <c r="OJ92" s="193">
        <f t="shared" si="491"/>
        <v>3.9243470484463643</v>
      </c>
      <c r="OK92" s="193">
        <f t="shared" si="491"/>
        <v>3.9040600573940507</v>
      </c>
      <c r="OL92" s="212">
        <f t="shared" si="492"/>
        <v>56847.380345685728</v>
      </c>
      <c r="OP92" s="3">
        <f t="shared" si="342"/>
        <v>0</v>
      </c>
      <c r="OQ92" s="6">
        <f t="shared" si="343"/>
        <v>0</v>
      </c>
      <c r="OR92" s="6">
        <f t="shared" si="344"/>
        <v>0</v>
      </c>
      <c r="OS92" s="6">
        <f t="shared" si="345"/>
        <v>5.5216771334069987</v>
      </c>
      <c r="OT92" s="193">
        <f t="shared" si="493"/>
        <v>5.6740334309306508</v>
      </c>
      <c r="OU92" s="193">
        <f t="shared" si="493"/>
        <v>4.1745731882913786</v>
      </c>
      <c r="OV92" s="193">
        <f t="shared" si="493"/>
        <v>3.8150380693314694</v>
      </c>
      <c r="OW92" s="193">
        <f t="shared" si="493"/>
        <v>4.00960534276168</v>
      </c>
      <c r="OX92" s="232">
        <f t="shared" si="494"/>
        <v>57055.967082203635</v>
      </c>
    </row>
    <row r="93" spans="2:414" x14ac:dyDescent="0.2">
      <c r="B93" s="81">
        <v>45542</v>
      </c>
      <c r="C93">
        <v>141</v>
      </c>
      <c r="D93">
        <v>11.146682075392954</v>
      </c>
      <c r="E93">
        <v>0</v>
      </c>
      <c r="F93">
        <v>0</v>
      </c>
      <c r="G93">
        <v>0</v>
      </c>
      <c r="H93">
        <v>0</v>
      </c>
      <c r="I93">
        <v>0</v>
      </c>
      <c r="J93">
        <v>0</v>
      </c>
      <c r="K93">
        <v>1</v>
      </c>
      <c r="L93">
        <v>0</v>
      </c>
      <c r="M93">
        <v>0</v>
      </c>
      <c r="N93">
        <v>0</v>
      </c>
      <c r="O93">
        <v>1</v>
      </c>
      <c r="P93">
        <v>0</v>
      </c>
      <c r="Q93">
        <v>0</v>
      </c>
      <c r="R93">
        <v>0</v>
      </c>
      <c r="S93">
        <v>0</v>
      </c>
      <c r="T93">
        <v>19881</v>
      </c>
      <c r="U93">
        <v>6.501607722907714</v>
      </c>
      <c r="V93">
        <v>5.1060187187200938</v>
      </c>
      <c r="W93">
        <v>4.5578530171535672</v>
      </c>
      <c r="X93">
        <v>4.6012167371509065</v>
      </c>
      <c r="Y93" s="3">
        <v>375.00512551391648</v>
      </c>
      <c r="Z93" s="3">
        <v>100.00000001865037</v>
      </c>
      <c r="AA93" s="3">
        <v>50</v>
      </c>
      <c r="AB93" s="3">
        <v>50.00200196279107</v>
      </c>
      <c r="AC93">
        <v>1</v>
      </c>
      <c r="AD93">
        <v>0</v>
      </c>
      <c r="AE93" s="6"/>
      <c r="AF93" s="1" t="s">
        <v>5</v>
      </c>
      <c r="AG93">
        <v>141</v>
      </c>
      <c r="AH93" s="189">
        <v>45542</v>
      </c>
      <c r="AI93">
        <f t="shared" si="346"/>
        <v>9</v>
      </c>
      <c r="AJ93">
        <v>141</v>
      </c>
      <c r="AK93">
        <v>1</v>
      </c>
      <c r="AL93">
        <v>0</v>
      </c>
      <c r="AM93">
        <v>1</v>
      </c>
      <c r="AN93">
        <v>0</v>
      </c>
      <c r="AO93">
        <v>0</v>
      </c>
      <c r="AP93">
        <v>0</v>
      </c>
      <c r="AQ93">
        <v>0</v>
      </c>
      <c r="AS93" s="37"/>
      <c r="AT93" s="37"/>
      <c r="AU93" s="6">
        <f t="shared" si="347"/>
        <v>0</v>
      </c>
      <c r="AV93" s="6">
        <f t="shared" si="348"/>
        <v>0</v>
      </c>
      <c r="AW93" s="6">
        <f t="shared" si="349"/>
        <v>0</v>
      </c>
      <c r="AX93" s="6">
        <f t="shared" si="350"/>
        <v>0</v>
      </c>
      <c r="AY93" s="193">
        <f t="shared" si="351"/>
        <v>5.6740334309306508</v>
      </c>
      <c r="AZ93" s="193">
        <f t="shared" si="352"/>
        <v>4.1745731882913786</v>
      </c>
      <c r="BA93" s="193">
        <f t="shared" si="353"/>
        <v>3.8150380693314694</v>
      </c>
      <c r="BB93" s="193">
        <f t="shared" si="354"/>
        <v>3.9040600573940507</v>
      </c>
      <c r="BC93" s="72">
        <f t="shared" si="355"/>
        <v>56312.210093717425</v>
      </c>
      <c r="BG93" s="3">
        <f t="shared" si="356"/>
        <v>6.3715755684495594</v>
      </c>
      <c r="BH93" s="6">
        <f t="shared" si="357"/>
        <v>0</v>
      </c>
      <c r="BI93" s="6">
        <f t="shared" si="358"/>
        <v>0</v>
      </c>
      <c r="BJ93" s="6">
        <f t="shared" si="359"/>
        <v>0</v>
      </c>
      <c r="BK93" s="193">
        <f t="shared" si="360"/>
        <v>5.6956774058803914</v>
      </c>
      <c r="BL93" s="193">
        <f t="shared" si="361"/>
        <v>4.1745731882913786</v>
      </c>
      <c r="BM93" s="193">
        <f t="shared" si="362"/>
        <v>3.8150380693314694</v>
      </c>
      <c r="BN93" s="193">
        <f t="shared" si="363"/>
        <v>3.9040600573940507</v>
      </c>
      <c r="BO93" s="72">
        <f t="shared" si="364"/>
        <v>56324.711110212396</v>
      </c>
      <c r="BS93" s="3">
        <f t="shared" si="365"/>
        <v>6.3715956433700676</v>
      </c>
      <c r="BT93" s="6">
        <f t="shared" si="366"/>
        <v>0</v>
      </c>
      <c r="BU93" s="6">
        <f t="shared" si="367"/>
        <v>0</v>
      </c>
      <c r="BV93" s="6">
        <f t="shared" si="368"/>
        <v>0</v>
      </c>
      <c r="BW93" s="193">
        <f t="shared" si="369"/>
        <v>5.6956774733413571</v>
      </c>
      <c r="BX93" s="193">
        <f t="shared" si="370"/>
        <v>4.1745731882913786</v>
      </c>
      <c r="BY93" s="193">
        <f t="shared" si="495"/>
        <v>3.8150380693314694</v>
      </c>
      <c r="BZ93" s="193">
        <f t="shared" si="371"/>
        <v>3.9040600573940507</v>
      </c>
      <c r="CA93" s="72">
        <f t="shared" si="372"/>
        <v>56324.711110212396</v>
      </c>
      <c r="CE93" s="3">
        <f t="shared" si="373"/>
        <v>0</v>
      </c>
      <c r="CF93" s="6">
        <f t="shared" si="374"/>
        <v>5.1060187187200938</v>
      </c>
      <c r="CG93" s="6">
        <f t="shared" si="375"/>
        <v>0</v>
      </c>
      <c r="CH93" s="6">
        <f t="shared" si="376"/>
        <v>0</v>
      </c>
      <c r="CI93" s="193">
        <f t="shared" si="377"/>
        <v>5.6740334309306508</v>
      </c>
      <c r="CJ93" s="193">
        <f t="shared" si="378"/>
        <v>4.2501810279976615</v>
      </c>
      <c r="CK93" s="193">
        <f t="shared" si="496"/>
        <v>3.8150380693314694</v>
      </c>
      <c r="CL93" s="193">
        <f t="shared" si="379"/>
        <v>3.9040600573940507</v>
      </c>
      <c r="CM93" s="72">
        <f t="shared" si="380"/>
        <v>56500.598526251648</v>
      </c>
      <c r="CQ93" s="3">
        <f t="shared" si="381"/>
        <v>0</v>
      </c>
      <c r="CR93" s="6">
        <f t="shared" si="382"/>
        <v>5.1060742509015746</v>
      </c>
      <c r="CS93" s="6">
        <f t="shared" si="383"/>
        <v>0</v>
      </c>
      <c r="CT93" s="6">
        <f t="shared" si="384"/>
        <v>0</v>
      </c>
      <c r="CU93" s="193">
        <f t="shared" si="385"/>
        <v>5.6740334309306508</v>
      </c>
      <c r="CV93" s="193">
        <f t="shared" si="386"/>
        <v>4.2501818199779908</v>
      </c>
      <c r="CW93" s="193">
        <f t="shared" si="497"/>
        <v>3.8150380693314694</v>
      </c>
      <c r="CX93" s="193">
        <f t="shared" si="387"/>
        <v>3.9040600573940507</v>
      </c>
      <c r="CY93" s="72">
        <f t="shared" si="388"/>
        <v>56500.600502888374</v>
      </c>
      <c r="DC93" s="3">
        <f t="shared" si="389"/>
        <v>0</v>
      </c>
      <c r="DD93" s="6">
        <f t="shared" si="390"/>
        <v>0</v>
      </c>
      <c r="DE93" s="6">
        <f t="shared" si="391"/>
        <v>4.7857456680112458</v>
      </c>
      <c r="DF93" s="6">
        <f t="shared" si="392"/>
        <v>0</v>
      </c>
      <c r="DG93" s="193">
        <f t="shared" si="393"/>
        <v>5.6740334309306508</v>
      </c>
      <c r="DH93" s="193">
        <f t="shared" si="394"/>
        <v>4.1745731882913786</v>
      </c>
      <c r="DI93" s="193">
        <f t="shared" si="498"/>
        <v>3.9153022138747122</v>
      </c>
      <c r="DJ93" s="193">
        <f t="shared" si="395"/>
        <v>3.9040600573940507</v>
      </c>
      <c r="DK93" s="72">
        <f t="shared" si="396"/>
        <v>56802.905020320242</v>
      </c>
      <c r="DO93" s="3">
        <f t="shared" si="397"/>
        <v>0</v>
      </c>
      <c r="DP93" s="6">
        <f t="shared" si="398"/>
        <v>0</v>
      </c>
      <c r="DQ93" s="6">
        <f t="shared" si="399"/>
        <v>4.5579410420919517</v>
      </c>
      <c r="DR93" s="6">
        <f t="shared" si="400"/>
        <v>0</v>
      </c>
      <c r="DS93" s="193">
        <f t="shared" si="401"/>
        <v>5.6740334309306508</v>
      </c>
      <c r="DT93" s="193">
        <f t="shared" si="402"/>
        <v>4.1745731882913786</v>
      </c>
      <c r="DU93" s="193">
        <f t="shared" si="499"/>
        <v>3.9107506947981525</v>
      </c>
      <c r="DV93" s="193">
        <f t="shared" si="403"/>
        <v>3.9040600573940507</v>
      </c>
      <c r="DW93" s="72">
        <f t="shared" si="404"/>
        <v>56780.537420399822</v>
      </c>
      <c r="EA93" s="3">
        <f t="shared" si="405"/>
        <v>0</v>
      </c>
      <c r="EB93" s="6">
        <f t="shared" si="406"/>
        <v>0</v>
      </c>
      <c r="EC93" s="6">
        <f t="shared" si="407"/>
        <v>0</v>
      </c>
      <c r="ED93" s="6">
        <f t="shared" si="408"/>
        <v>13.80365021145272</v>
      </c>
      <c r="EE93" s="193">
        <f t="shared" si="409"/>
        <v>5.6740334309306508</v>
      </c>
      <c r="EF93" s="193">
        <f t="shared" si="410"/>
        <v>4.1745731882913786</v>
      </c>
      <c r="EG93" s="193">
        <f t="shared" si="500"/>
        <v>3.8150380693314694</v>
      </c>
      <c r="EH93" s="193">
        <f t="shared" si="411"/>
        <v>4.1495755874411593</v>
      </c>
      <c r="EI93" s="72">
        <f t="shared" si="412"/>
        <v>58057.483618514387</v>
      </c>
      <c r="EM93" s="3">
        <f t="shared" si="413"/>
        <v>0</v>
      </c>
      <c r="EN93" s="6">
        <f t="shared" si="414"/>
        <v>0</v>
      </c>
      <c r="EO93" s="6">
        <f t="shared" si="415"/>
        <v>0</v>
      </c>
      <c r="EP93" s="6">
        <f t="shared" si="416"/>
        <v>4.6013302996837648</v>
      </c>
      <c r="EQ93" s="193">
        <f t="shared" si="417"/>
        <v>5.6740334309306508</v>
      </c>
      <c r="ER93" s="193">
        <f t="shared" si="418"/>
        <v>4.1745731882913786</v>
      </c>
      <c r="ES93" s="193">
        <f t="shared" si="501"/>
        <v>3.8150380693314694</v>
      </c>
      <c r="ET93" s="193">
        <f t="shared" si="419"/>
        <v>3.9927687996424508</v>
      </c>
      <c r="EU93" s="72">
        <f t="shared" si="420"/>
        <v>56936.668069421074</v>
      </c>
      <c r="EY93" s="3">
        <f t="shared" si="421"/>
        <v>6.3715755684495594</v>
      </c>
      <c r="EZ93" s="6">
        <f t="shared" si="422"/>
        <v>5.1060187187200938</v>
      </c>
      <c r="FA93" s="6">
        <f t="shared" si="423"/>
        <v>4.7857456680112458</v>
      </c>
      <c r="FB93" s="6">
        <f t="shared" si="424"/>
        <v>13.80365021145272</v>
      </c>
      <c r="FC93" s="193">
        <f t="shared" si="425"/>
        <v>5.6956774058803914</v>
      </c>
      <c r="FD93" s="193">
        <f t="shared" si="426"/>
        <v>4.2501810279976615</v>
      </c>
      <c r="FE93" s="193">
        <f t="shared" si="502"/>
        <v>3.9153022138747122</v>
      </c>
      <c r="FF93" s="193">
        <f t="shared" si="427"/>
        <v>4.1495755874411593</v>
      </c>
      <c r="FG93" s="72">
        <f t="shared" si="428"/>
        <v>58772.350398719755</v>
      </c>
      <c r="FK93" s="3">
        <f t="shared" si="429"/>
        <v>6.5016277978282231</v>
      </c>
      <c r="FL93" s="6">
        <f t="shared" si="430"/>
        <v>5.1060742509015746</v>
      </c>
      <c r="FM93" s="6">
        <f t="shared" si="431"/>
        <v>4.5579410420919517</v>
      </c>
      <c r="FN93" s="6">
        <f t="shared" si="432"/>
        <v>4.6013302996837648</v>
      </c>
      <c r="FO93" s="193">
        <f t="shared" si="433"/>
        <v>5.6961143457246433</v>
      </c>
      <c r="FP93" s="193">
        <f t="shared" si="434"/>
        <v>4.2501818199779908</v>
      </c>
      <c r="FQ93" s="193">
        <f t="shared" si="503"/>
        <v>3.9107506947981525</v>
      </c>
      <c r="FR93" s="193">
        <f t="shared" si="435"/>
        <v>3.9927687996424508</v>
      </c>
      <c r="FS93" s="205">
        <f t="shared" si="436"/>
        <v>57615.298007969934</v>
      </c>
      <c r="FW93" s="3">
        <f t="shared" si="437"/>
        <v>7.4768488813438703</v>
      </c>
      <c r="FX93" s="6">
        <f t="shared" si="438"/>
        <v>5.7698011521537058</v>
      </c>
      <c r="FY93" s="6">
        <f t="shared" si="439"/>
        <v>5.6517377412704235</v>
      </c>
      <c r="FZ93" s="6">
        <f t="shared" si="440"/>
        <v>5.4294357498380696</v>
      </c>
      <c r="GA93" s="193">
        <f t="shared" si="441"/>
        <v>5.6993847519434713</v>
      </c>
      <c r="GB93" s="193">
        <f t="shared" si="442"/>
        <v>4.2596031342303666</v>
      </c>
      <c r="GC93" s="193">
        <f t="shared" si="504"/>
        <v>3.932418037999617</v>
      </c>
      <c r="GD93" s="193">
        <f t="shared" si="443"/>
        <v>4.0079306314963317</v>
      </c>
      <c r="GE93" s="72">
        <f t="shared" si="444"/>
        <v>57858.342905419391</v>
      </c>
      <c r="GI93" s="3">
        <f t="shared" si="445"/>
        <v>7.1517684951984863</v>
      </c>
      <c r="GJ93" s="6">
        <f t="shared" si="446"/>
        <v>5.6166205905921034</v>
      </c>
      <c r="GK93" s="6">
        <f t="shared" si="447"/>
        <v>5.0136383188689244</v>
      </c>
      <c r="GL93" s="6">
        <f t="shared" si="448"/>
        <v>5.0613384108659973</v>
      </c>
      <c r="GM93" s="193">
        <f t="shared" si="449"/>
        <v>5.6982957820720221</v>
      </c>
      <c r="GN93" s="193">
        <f t="shared" si="450"/>
        <v>4.2574366682278866</v>
      </c>
      <c r="GO93" s="193">
        <f t="shared" si="505"/>
        <v>3.9198348572547341</v>
      </c>
      <c r="GP93" s="193">
        <f t="shared" si="451"/>
        <v>4.0012194804469718</v>
      </c>
      <c r="GQ93" s="72">
        <f t="shared" si="452"/>
        <v>57741.007184065282</v>
      </c>
      <c r="GU93" s="3">
        <f t="shared" si="453"/>
        <v>8.4520900397800283</v>
      </c>
      <c r="GV93" s="6">
        <f t="shared" si="454"/>
        <v>6.1272224624641121</v>
      </c>
      <c r="GW93" s="6">
        <f t="shared" si="455"/>
        <v>5.9252089222996371</v>
      </c>
      <c r="GX93" s="6">
        <f t="shared" si="456"/>
        <v>5.7515209214386331</v>
      </c>
      <c r="GY93" s="193">
        <f t="shared" si="457"/>
        <v>5.7026445644534078</v>
      </c>
      <c r="GZ93" s="193">
        <f t="shared" si="458"/>
        <v>4.2646400431337144</v>
      </c>
      <c r="HA93" s="193">
        <f t="shared" si="506"/>
        <v>3.9377627340091421</v>
      </c>
      <c r="HB93" s="193">
        <f t="shared" si="459"/>
        <v>4.0137661679575398</v>
      </c>
      <c r="HC93" s="205">
        <f t="shared" si="460"/>
        <v>57941.943979676733</v>
      </c>
      <c r="HG93" s="3">
        <f t="shared" si="278"/>
        <v>7.4768488813438703</v>
      </c>
      <c r="HH93" s="6">
        <f t="shared" si="279"/>
        <v>0</v>
      </c>
      <c r="HI93" s="6">
        <f t="shared" si="280"/>
        <v>0</v>
      </c>
      <c r="HJ93" s="6">
        <f t="shared" si="281"/>
        <v>0</v>
      </c>
      <c r="HK93" s="193">
        <f t="shared" si="461"/>
        <v>5.6993847519434713</v>
      </c>
      <c r="HL93" s="193">
        <f t="shared" si="461"/>
        <v>4.1745731882913786</v>
      </c>
      <c r="HM93" s="193">
        <f t="shared" si="461"/>
        <v>3.8150380693314694</v>
      </c>
      <c r="HN93" s="193">
        <f t="shared" si="461"/>
        <v>3.9040600573940507</v>
      </c>
      <c r="HO93" s="212">
        <f t="shared" si="462"/>
        <v>56326.85265858371</v>
      </c>
      <c r="HS93" s="3">
        <f t="shared" si="282"/>
        <v>7.1517684951984863</v>
      </c>
      <c r="HT93" s="6">
        <f t="shared" si="283"/>
        <v>0</v>
      </c>
      <c r="HU93" s="6">
        <f t="shared" si="284"/>
        <v>0</v>
      </c>
      <c r="HV93" s="6">
        <f t="shared" si="285"/>
        <v>0</v>
      </c>
      <c r="HW93" s="193">
        <f t="shared" si="463"/>
        <v>5.6982957820720221</v>
      </c>
      <c r="HX93" s="193">
        <f t="shared" si="463"/>
        <v>4.1745731882913786</v>
      </c>
      <c r="HY93" s="193">
        <f t="shared" si="463"/>
        <v>3.8150380693314694</v>
      </c>
      <c r="HZ93" s="193">
        <f t="shared" si="463"/>
        <v>3.9040600573940507</v>
      </c>
      <c r="IA93" s="212">
        <f t="shared" si="464"/>
        <v>56326.223606715757</v>
      </c>
      <c r="IE93" s="3">
        <f t="shared" si="286"/>
        <v>8.4520900397800283</v>
      </c>
      <c r="IF93" s="6">
        <f t="shared" si="287"/>
        <v>0</v>
      </c>
      <c r="IG93" s="6">
        <f t="shared" si="288"/>
        <v>0</v>
      </c>
      <c r="IH93" s="6">
        <f t="shared" si="289"/>
        <v>0</v>
      </c>
      <c r="II93" s="193">
        <f t="shared" si="465"/>
        <v>5.7026445644534078</v>
      </c>
      <c r="IJ93" s="193">
        <f t="shared" si="465"/>
        <v>4.1745731882913786</v>
      </c>
      <c r="IK93" s="193">
        <f t="shared" si="465"/>
        <v>3.8150380693314694</v>
      </c>
      <c r="IL93" s="193">
        <f t="shared" si="465"/>
        <v>3.9040600573940507</v>
      </c>
      <c r="IM93" s="205">
        <f t="shared" si="466"/>
        <v>56328.735756482187</v>
      </c>
      <c r="IQ93" s="3">
        <f t="shared" si="290"/>
        <v>0</v>
      </c>
      <c r="IR93" s="6">
        <f t="shared" si="291"/>
        <v>5.7698011521537058</v>
      </c>
      <c r="IS93" s="6">
        <f t="shared" si="292"/>
        <v>0</v>
      </c>
      <c r="IT93" s="6">
        <f t="shared" si="293"/>
        <v>0</v>
      </c>
      <c r="IU93" s="193">
        <f t="shared" si="467"/>
        <v>5.6740334309306508</v>
      </c>
      <c r="IV93" s="193">
        <f t="shared" si="467"/>
        <v>4.2596031342303666</v>
      </c>
      <c r="IW93" s="193">
        <f t="shared" si="467"/>
        <v>3.8150380693314694</v>
      </c>
      <c r="IX93" s="193">
        <f t="shared" si="467"/>
        <v>3.9040600573940507</v>
      </c>
      <c r="IY93" s="212">
        <f t="shared" si="468"/>
        <v>56524.119257346421</v>
      </c>
      <c r="JC93" s="3">
        <f t="shared" si="294"/>
        <v>0</v>
      </c>
      <c r="JD93" s="6">
        <f t="shared" si="295"/>
        <v>5.6166205905921034</v>
      </c>
      <c r="JE93" s="6">
        <f t="shared" si="296"/>
        <v>0</v>
      </c>
      <c r="JF93" s="6">
        <f t="shared" si="297"/>
        <v>0</v>
      </c>
      <c r="JG93" s="193">
        <f t="shared" si="469"/>
        <v>5.6740334309306508</v>
      </c>
      <c r="JH93" s="193">
        <f t="shared" si="469"/>
        <v>4.2574366682278866</v>
      </c>
      <c r="JI93" s="193">
        <f t="shared" si="469"/>
        <v>3.8150380693314694</v>
      </c>
      <c r="JJ93" s="193">
        <f t="shared" si="469"/>
        <v>3.9040600573940507</v>
      </c>
      <c r="JK93" s="212">
        <f t="shared" si="470"/>
        <v>56518.710166290934</v>
      </c>
      <c r="JO93" s="3">
        <f t="shared" si="298"/>
        <v>0</v>
      </c>
      <c r="JP93" s="6">
        <f t="shared" si="299"/>
        <v>6.1272224624641121</v>
      </c>
      <c r="JQ93" s="6">
        <f t="shared" si="300"/>
        <v>0</v>
      </c>
      <c r="JR93" s="6">
        <f t="shared" si="301"/>
        <v>0</v>
      </c>
      <c r="JS93" s="193">
        <f t="shared" si="471"/>
        <v>5.6740334309306508</v>
      </c>
      <c r="JT93" s="193">
        <f t="shared" si="471"/>
        <v>4.2646400431337144</v>
      </c>
      <c r="JU93" s="193">
        <f t="shared" si="471"/>
        <v>3.8150380693314694</v>
      </c>
      <c r="JV93" s="193">
        <f t="shared" si="471"/>
        <v>3.9040600573940507</v>
      </c>
      <c r="JW93" s="205">
        <f t="shared" si="472"/>
        <v>56536.697084048261</v>
      </c>
      <c r="KA93" s="3">
        <f t="shared" si="302"/>
        <v>0</v>
      </c>
      <c r="KB93" s="6">
        <f t="shared" si="303"/>
        <v>0</v>
      </c>
      <c r="KC93" s="6">
        <f t="shared" si="304"/>
        <v>5.6517377412704235</v>
      </c>
      <c r="KD93" s="6">
        <f t="shared" si="305"/>
        <v>0</v>
      </c>
      <c r="KE93" s="193">
        <f t="shared" si="473"/>
        <v>5.6740334309306508</v>
      </c>
      <c r="KF93" s="193">
        <f t="shared" si="473"/>
        <v>4.1745731882913786</v>
      </c>
      <c r="KG93" s="193">
        <f t="shared" si="473"/>
        <v>3.932418037999617</v>
      </c>
      <c r="KH93" s="193">
        <f t="shared" si="473"/>
        <v>3.9040600573940507</v>
      </c>
      <c r="KI93" s="212">
        <f t="shared" si="474"/>
        <v>56887.096473452693</v>
      </c>
      <c r="KM93" s="3">
        <f t="shared" si="306"/>
        <v>0</v>
      </c>
      <c r="KN93" s="6">
        <f t="shared" si="307"/>
        <v>0</v>
      </c>
      <c r="KO93" s="6">
        <f t="shared" si="308"/>
        <v>5.0136383188689244</v>
      </c>
      <c r="KP93" s="6">
        <f t="shared" si="309"/>
        <v>0</v>
      </c>
      <c r="KQ93" s="193">
        <f t="shared" si="475"/>
        <v>5.6740334309306508</v>
      </c>
      <c r="KR93" s="193">
        <f t="shared" si="475"/>
        <v>4.1745731882913786</v>
      </c>
      <c r="KS93" s="193">
        <f t="shared" si="475"/>
        <v>3.9198348572547341</v>
      </c>
      <c r="KT93" s="193">
        <f t="shared" si="475"/>
        <v>3.9040600573940507</v>
      </c>
      <c r="KU93" s="212">
        <f t="shared" si="476"/>
        <v>56825.188615660445</v>
      </c>
      <c r="KY93" s="3">
        <f t="shared" si="310"/>
        <v>0</v>
      </c>
      <c r="KZ93" s="6">
        <f t="shared" si="311"/>
        <v>0</v>
      </c>
      <c r="LA93" s="6">
        <f t="shared" si="312"/>
        <v>5.9252089222996371</v>
      </c>
      <c r="LB93" s="6">
        <f t="shared" si="313"/>
        <v>0</v>
      </c>
      <c r="LC93" s="193">
        <f t="shared" si="477"/>
        <v>5.6740334309306508</v>
      </c>
      <c r="LD93" s="193">
        <f t="shared" si="477"/>
        <v>4.1745731882913786</v>
      </c>
      <c r="LE93" s="193">
        <f t="shared" si="477"/>
        <v>3.9377627340091421</v>
      </c>
      <c r="LF93" s="193">
        <f t="shared" si="477"/>
        <v>3.9040600573940507</v>
      </c>
      <c r="LG93" s="205">
        <f t="shared" si="478"/>
        <v>56913.412190118921</v>
      </c>
      <c r="LK93" s="3">
        <f t="shared" si="314"/>
        <v>0</v>
      </c>
      <c r="LL93" s="6">
        <f t="shared" si="315"/>
        <v>0</v>
      </c>
      <c r="LM93" s="6">
        <f t="shared" si="316"/>
        <v>0</v>
      </c>
      <c r="LN93" s="6">
        <f t="shared" si="317"/>
        <v>5.4294357498380696</v>
      </c>
      <c r="LO93" s="193">
        <f t="shared" si="479"/>
        <v>5.6740334309306508</v>
      </c>
      <c r="LP93" s="193">
        <f t="shared" si="479"/>
        <v>4.1745731882913786</v>
      </c>
      <c r="LQ93" s="193">
        <f t="shared" si="479"/>
        <v>3.8150380693314694</v>
      </c>
      <c r="LR93" s="193">
        <f t="shared" si="479"/>
        <v>4.0079306314963317</v>
      </c>
      <c r="LS93" s="212">
        <f t="shared" si="480"/>
        <v>57044.089362084145</v>
      </c>
      <c r="LW93" s="3">
        <f t="shared" si="318"/>
        <v>0</v>
      </c>
      <c r="LX93" s="6">
        <f t="shared" si="319"/>
        <v>0</v>
      </c>
      <c r="LY93" s="6">
        <f t="shared" si="320"/>
        <v>0</v>
      </c>
      <c r="LZ93" s="6">
        <f t="shared" si="321"/>
        <v>5.0613384108659973</v>
      </c>
      <c r="MA93" s="193">
        <f t="shared" si="481"/>
        <v>5.6740334309306508</v>
      </c>
      <c r="MB93" s="193">
        <f t="shared" si="481"/>
        <v>4.1745731882913786</v>
      </c>
      <c r="MC93" s="193">
        <f t="shared" si="481"/>
        <v>3.8150380693314694</v>
      </c>
      <c r="MD93" s="193">
        <f t="shared" si="481"/>
        <v>4.0012194804469718</v>
      </c>
      <c r="ME93" s="212">
        <f t="shared" si="482"/>
        <v>56996.516005924786</v>
      </c>
      <c r="MI93" s="3">
        <f t="shared" si="322"/>
        <v>0</v>
      </c>
      <c r="MJ93" s="6">
        <f t="shared" si="323"/>
        <v>0</v>
      </c>
      <c r="MK93" s="6">
        <f t="shared" si="324"/>
        <v>0</v>
      </c>
      <c r="ML93" s="6">
        <f t="shared" si="325"/>
        <v>5.7515209214386331</v>
      </c>
      <c r="MM93" s="193">
        <f t="shared" si="483"/>
        <v>5.6740334309306508</v>
      </c>
      <c r="MN93" s="193">
        <f t="shared" si="483"/>
        <v>4.1745731882913786</v>
      </c>
      <c r="MO93" s="193">
        <f t="shared" si="483"/>
        <v>3.8150380693314694</v>
      </c>
      <c r="MP93" s="193">
        <f t="shared" si="483"/>
        <v>4.0137661679575398</v>
      </c>
      <c r="MQ93" s="205">
        <f t="shared" si="484"/>
        <v>57085.48802028456</v>
      </c>
      <c r="MT93" s="3">
        <f t="shared" si="326"/>
        <v>6.1765273367623283</v>
      </c>
      <c r="MU93" s="6">
        <f t="shared" si="327"/>
        <v>5.1060187187200938</v>
      </c>
      <c r="MV93" s="6">
        <f t="shared" si="328"/>
        <v>5.2415309697266022</v>
      </c>
      <c r="MW93" s="6">
        <f t="shared" si="329"/>
        <v>5.5214600845810873</v>
      </c>
      <c r="MX93" s="193">
        <f t="shared" si="485"/>
        <v>5.695021739194857</v>
      </c>
      <c r="MY93" s="193">
        <f t="shared" si="485"/>
        <v>4.2501810279976615</v>
      </c>
      <c r="MZ93" s="193">
        <f t="shared" si="485"/>
        <v>3.9243470484463643</v>
      </c>
      <c r="NA93" s="193">
        <f t="shared" si="485"/>
        <v>4.0096014053681719</v>
      </c>
      <c r="NB93" s="212">
        <f t="shared" si="486"/>
        <v>57803.308661670024</v>
      </c>
      <c r="NF93" s="3">
        <f t="shared" si="330"/>
        <v>6.1765273367623275</v>
      </c>
      <c r="NG93" s="6">
        <f t="shared" si="331"/>
        <v>0</v>
      </c>
      <c r="NH93" s="6">
        <f t="shared" si="332"/>
        <v>0</v>
      </c>
      <c r="NI93" s="6">
        <f t="shared" si="333"/>
        <v>0</v>
      </c>
      <c r="NJ93" s="193">
        <f t="shared" si="487"/>
        <v>5.695021739194857</v>
      </c>
      <c r="NK93" s="193">
        <f t="shared" si="487"/>
        <v>4.1745731882913786</v>
      </c>
      <c r="NL93" s="193">
        <f t="shared" si="487"/>
        <v>3.8150380693314694</v>
      </c>
      <c r="NM93" s="193">
        <f t="shared" si="487"/>
        <v>3.9040600573940507</v>
      </c>
      <c r="NN93" s="212">
        <f t="shared" si="488"/>
        <v>56324.332372839468</v>
      </c>
      <c r="NR93" s="3">
        <f t="shared" si="334"/>
        <v>0</v>
      </c>
      <c r="NS93" s="6">
        <f t="shared" si="335"/>
        <v>5.1060187187200938</v>
      </c>
      <c r="NT93" s="6">
        <f t="shared" si="336"/>
        <v>0</v>
      </c>
      <c r="NU93" s="6">
        <f t="shared" si="337"/>
        <v>0</v>
      </c>
      <c r="NV93" s="193">
        <f t="shared" si="489"/>
        <v>5.6740334309306508</v>
      </c>
      <c r="NW93" s="193">
        <f t="shared" si="489"/>
        <v>4.2501810279976615</v>
      </c>
      <c r="NX93" s="193">
        <f t="shared" si="489"/>
        <v>3.8150380693314694</v>
      </c>
      <c r="NY93" s="193">
        <f t="shared" si="489"/>
        <v>3.9040600573940507</v>
      </c>
      <c r="NZ93" s="212">
        <f t="shared" si="490"/>
        <v>56500.598526251648</v>
      </c>
      <c r="OD93" s="3">
        <f t="shared" si="338"/>
        <v>0</v>
      </c>
      <c r="OE93" s="6">
        <f t="shared" si="339"/>
        <v>0</v>
      </c>
      <c r="OF93" s="6">
        <f t="shared" si="340"/>
        <v>5.2415309697266022</v>
      </c>
      <c r="OG93" s="6">
        <f t="shared" si="341"/>
        <v>0</v>
      </c>
      <c r="OH93" s="193">
        <f t="shared" si="491"/>
        <v>5.6740334309306508</v>
      </c>
      <c r="OI93" s="193">
        <f t="shared" si="491"/>
        <v>4.1745731882913786</v>
      </c>
      <c r="OJ93" s="193">
        <f t="shared" si="491"/>
        <v>3.9243470484463643</v>
      </c>
      <c r="OK93" s="193">
        <f t="shared" si="491"/>
        <v>3.9040600573940507</v>
      </c>
      <c r="OL93" s="212">
        <f t="shared" si="492"/>
        <v>56847.380345685728</v>
      </c>
      <c r="OP93" s="3">
        <f t="shared" si="342"/>
        <v>0</v>
      </c>
      <c r="OQ93" s="6">
        <f t="shared" si="343"/>
        <v>0</v>
      </c>
      <c r="OR93" s="6">
        <f t="shared" si="344"/>
        <v>0</v>
      </c>
      <c r="OS93" s="6">
        <f t="shared" si="345"/>
        <v>5.5214600845810873</v>
      </c>
      <c r="OT93" s="193">
        <f t="shared" si="493"/>
        <v>5.6740334309306508</v>
      </c>
      <c r="OU93" s="193">
        <f t="shared" si="493"/>
        <v>4.1745731882913786</v>
      </c>
      <c r="OV93" s="193">
        <f t="shared" si="493"/>
        <v>3.8150380693314694</v>
      </c>
      <c r="OW93" s="193">
        <f t="shared" si="493"/>
        <v>4.0096014053681719</v>
      </c>
      <c r="OX93" s="232">
        <f t="shared" si="494"/>
        <v>57055.939153738451</v>
      </c>
    </row>
    <row r="94" spans="2:414" x14ac:dyDescent="0.2">
      <c r="B94" s="81">
        <v>45549</v>
      </c>
      <c r="C94">
        <v>142</v>
      </c>
      <c r="D94">
        <v>11.146835351617863</v>
      </c>
      <c r="E94">
        <v>0</v>
      </c>
      <c r="F94">
        <v>0</v>
      </c>
      <c r="G94">
        <v>0</v>
      </c>
      <c r="H94">
        <v>0</v>
      </c>
      <c r="I94">
        <v>0</v>
      </c>
      <c r="J94">
        <v>0</v>
      </c>
      <c r="K94">
        <v>1</v>
      </c>
      <c r="L94">
        <v>0</v>
      </c>
      <c r="M94">
        <v>0</v>
      </c>
      <c r="N94">
        <v>0</v>
      </c>
      <c r="O94">
        <v>1</v>
      </c>
      <c r="P94">
        <v>0</v>
      </c>
      <c r="Q94">
        <v>0</v>
      </c>
      <c r="R94">
        <v>0</v>
      </c>
      <c r="S94">
        <v>0</v>
      </c>
      <c r="T94">
        <v>20164</v>
      </c>
      <c r="U94">
        <v>6.5016054148491973</v>
      </c>
      <c r="V94">
        <v>5.1060187186635817</v>
      </c>
      <c r="W94">
        <v>4.5578530171535672</v>
      </c>
      <c r="X94">
        <v>4.6011986479492695</v>
      </c>
      <c r="Y94" s="3">
        <v>375.00358785974151</v>
      </c>
      <c r="Z94" s="3">
        <v>100.00000000932519</v>
      </c>
      <c r="AA94" s="3">
        <v>50</v>
      </c>
      <c r="AB94" s="3">
        <v>50.00020019627911</v>
      </c>
      <c r="AC94">
        <v>1</v>
      </c>
      <c r="AD94">
        <v>0</v>
      </c>
      <c r="AE94" s="6"/>
      <c r="AF94" s="1" t="s">
        <v>5</v>
      </c>
      <c r="AG94">
        <v>142</v>
      </c>
      <c r="AH94" s="189">
        <v>45549</v>
      </c>
      <c r="AI94">
        <f t="shared" si="346"/>
        <v>9</v>
      </c>
      <c r="AJ94">
        <v>142</v>
      </c>
      <c r="AK94">
        <v>1</v>
      </c>
      <c r="AL94">
        <v>0</v>
      </c>
      <c r="AM94">
        <v>1</v>
      </c>
      <c r="AN94">
        <v>0</v>
      </c>
      <c r="AO94">
        <v>0</v>
      </c>
      <c r="AP94">
        <v>0</v>
      </c>
      <c r="AQ94">
        <v>0</v>
      </c>
      <c r="AS94" s="37"/>
      <c r="AT94" s="37"/>
      <c r="AU94" s="6">
        <f t="shared" si="347"/>
        <v>0</v>
      </c>
      <c r="AV94" s="6">
        <f t="shared" si="348"/>
        <v>0</v>
      </c>
      <c r="AW94" s="6">
        <f t="shared" si="349"/>
        <v>0</v>
      </c>
      <c r="AX94" s="6">
        <f t="shared" si="350"/>
        <v>0</v>
      </c>
      <c r="AY94" s="193">
        <f t="shared" si="351"/>
        <v>5.6740334309306508</v>
      </c>
      <c r="AZ94" s="193">
        <f t="shared" si="352"/>
        <v>4.1745731882913786</v>
      </c>
      <c r="BA94" s="193">
        <f t="shared" si="353"/>
        <v>3.8150380693314694</v>
      </c>
      <c r="BB94" s="193">
        <f t="shared" si="354"/>
        <v>3.9040600573940507</v>
      </c>
      <c r="BC94" s="72">
        <f t="shared" si="355"/>
        <v>56312.210093717425</v>
      </c>
      <c r="BG94" s="3">
        <f t="shared" si="356"/>
        <v>6.3715733065522135</v>
      </c>
      <c r="BH94" s="6">
        <f t="shared" si="357"/>
        <v>0</v>
      </c>
      <c r="BI94" s="6">
        <f t="shared" si="358"/>
        <v>0</v>
      </c>
      <c r="BJ94" s="6">
        <f t="shared" si="359"/>
        <v>0</v>
      </c>
      <c r="BK94" s="193">
        <f t="shared" si="360"/>
        <v>5.6956773982793756</v>
      </c>
      <c r="BL94" s="193">
        <f t="shared" si="361"/>
        <v>4.1745731882913786</v>
      </c>
      <c r="BM94" s="193">
        <f t="shared" si="362"/>
        <v>3.8150380693314694</v>
      </c>
      <c r="BN94" s="193">
        <f t="shared" si="363"/>
        <v>3.9040600573940507</v>
      </c>
      <c r="BO94" s="72">
        <f t="shared" si="364"/>
        <v>56324.711105821778</v>
      </c>
      <c r="BS94" s="3">
        <f t="shared" si="365"/>
        <v>6.371593381465595</v>
      </c>
      <c r="BT94" s="6">
        <f t="shared" si="366"/>
        <v>0</v>
      </c>
      <c r="BU94" s="6">
        <f t="shared" si="367"/>
        <v>0</v>
      </c>
      <c r="BV94" s="6">
        <f t="shared" si="368"/>
        <v>0</v>
      </c>
      <c r="BW94" s="193">
        <f t="shared" si="369"/>
        <v>5.6956774657403173</v>
      </c>
      <c r="BX94" s="193">
        <f t="shared" si="370"/>
        <v>4.1745731882913786</v>
      </c>
      <c r="BY94" s="193">
        <f t="shared" si="495"/>
        <v>3.8150380693314694</v>
      </c>
      <c r="BZ94" s="193">
        <f t="shared" si="371"/>
        <v>3.9040600573940507</v>
      </c>
      <c r="CA94" s="72">
        <f t="shared" si="372"/>
        <v>56324.711105821778</v>
      </c>
      <c r="CE94" s="3">
        <f t="shared" si="373"/>
        <v>0</v>
      </c>
      <c r="CF94" s="6">
        <f t="shared" si="374"/>
        <v>5.1060187186635817</v>
      </c>
      <c r="CG94" s="6">
        <f t="shared" si="375"/>
        <v>0</v>
      </c>
      <c r="CH94" s="6">
        <f t="shared" si="376"/>
        <v>0</v>
      </c>
      <c r="CI94" s="193">
        <f t="shared" si="377"/>
        <v>5.6740334309306508</v>
      </c>
      <c r="CJ94" s="193">
        <f t="shared" si="378"/>
        <v>4.2501810279968559</v>
      </c>
      <c r="CK94" s="193">
        <f t="shared" si="496"/>
        <v>3.8150380693314694</v>
      </c>
      <c r="CL94" s="193">
        <f t="shared" si="379"/>
        <v>3.9040600573940507</v>
      </c>
      <c r="CM94" s="72">
        <f t="shared" si="380"/>
        <v>56500.59852624964</v>
      </c>
      <c r="CQ94" s="3">
        <f t="shared" si="381"/>
        <v>0</v>
      </c>
      <c r="CR94" s="6">
        <f t="shared" si="382"/>
        <v>5.1060742508450616</v>
      </c>
      <c r="CS94" s="6">
        <f t="shared" si="383"/>
        <v>0</v>
      </c>
      <c r="CT94" s="6">
        <f t="shared" si="384"/>
        <v>0</v>
      </c>
      <c r="CU94" s="193">
        <f t="shared" si="385"/>
        <v>5.6740334309306508</v>
      </c>
      <c r="CV94" s="193">
        <f t="shared" si="386"/>
        <v>4.2501818199771852</v>
      </c>
      <c r="CW94" s="193">
        <f t="shared" si="497"/>
        <v>3.8150380693314694</v>
      </c>
      <c r="CX94" s="193">
        <f t="shared" si="387"/>
        <v>3.9040600573940507</v>
      </c>
      <c r="CY94" s="72">
        <f t="shared" si="388"/>
        <v>56500.600502886366</v>
      </c>
      <c r="DC94" s="3">
        <f t="shared" si="389"/>
        <v>0</v>
      </c>
      <c r="DD94" s="6">
        <f t="shared" si="390"/>
        <v>0</v>
      </c>
      <c r="DE94" s="6">
        <f t="shared" si="391"/>
        <v>4.7857456680112458</v>
      </c>
      <c r="DF94" s="6">
        <f t="shared" si="392"/>
        <v>0</v>
      </c>
      <c r="DG94" s="193">
        <f t="shared" si="393"/>
        <v>5.6740334309306508</v>
      </c>
      <c r="DH94" s="193">
        <f t="shared" si="394"/>
        <v>4.1745731882913786</v>
      </c>
      <c r="DI94" s="193">
        <f t="shared" si="498"/>
        <v>3.9153022138747122</v>
      </c>
      <c r="DJ94" s="193">
        <f t="shared" si="395"/>
        <v>3.9040600573940507</v>
      </c>
      <c r="DK94" s="72">
        <f t="shared" si="396"/>
        <v>56802.905020320242</v>
      </c>
      <c r="DO94" s="3">
        <f t="shared" si="397"/>
        <v>0</v>
      </c>
      <c r="DP94" s="6">
        <f t="shared" si="398"/>
        <v>0</v>
      </c>
      <c r="DQ94" s="6">
        <f t="shared" si="399"/>
        <v>4.5579410420919517</v>
      </c>
      <c r="DR94" s="6">
        <f t="shared" si="400"/>
        <v>0</v>
      </c>
      <c r="DS94" s="193">
        <f t="shared" si="401"/>
        <v>5.6740334309306508</v>
      </c>
      <c r="DT94" s="193">
        <f t="shared" si="402"/>
        <v>4.1745731882913786</v>
      </c>
      <c r="DU94" s="193">
        <f t="shared" si="499"/>
        <v>3.9107506947981525</v>
      </c>
      <c r="DV94" s="193">
        <f t="shared" si="403"/>
        <v>3.9040600573940507</v>
      </c>
      <c r="DW94" s="72">
        <f t="shared" si="404"/>
        <v>56780.537420399822</v>
      </c>
      <c r="EA94" s="3">
        <f t="shared" si="405"/>
        <v>0</v>
      </c>
      <c r="EB94" s="6">
        <f t="shared" si="406"/>
        <v>0</v>
      </c>
      <c r="EC94" s="6">
        <f t="shared" si="407"/>
        <v>0</v>
      </c>
      <c r="ED94" s="6">
        <f t="shared" si="408"/>
        <v>13.803595943847808</v>
      </c>
      <c r="EE94" s="193">
        <f t="shared" si="409"/>
        <v>5.6740334309306508</v>
      </c>
      <c r="EF94" s="193">
        <f t="shared" si="410"/>
        <v>4.1745731882913786</v>
      </c>
      <c r="EG94" s="193">
        <f t="shared" si="500"/>
        <v>3.8150380693314694</v>
      </c>
      <c r="EH94" s="193">
        <f t="shared" si="411"/>
        <v>4.1495747315805067</v>
      </c>
      <c r="EI94" s="72">
        <f t="shared" si="412"/>
        <v>58057.477441216717</v>
      </c>
      <c r="EM94" s="3">
        <f t="shared" si="413"/>
        <v>0</v>
      </c>
      <c r="EN94" s="6">
        <f t="shared" si="414"/>
        <v>0</v>
      </c>
      <c r="EO94" s="6">
        <f t="shared" si="415"/>
        <v>0</v>
      </c>
      <c r="EP94" s="6">
        <f t="shared" si="416"/>
        <v>4.6013122100356689</v>
      </c>
      <c r="EQ94" s="193">
        <f t="shared" si="417"/>
        <v>5.6740334309306508</v>
      </c>
      <c r="ER94" s="193">
        <f t="shared" si="418"/>
        <v>4.1745731882913786</v>
      </c>
      <c r="ES94" s="193">
        <f t="shared" si="501"/>
        <v>3.8150380693314694</v>
      </c>
      <c r="ET94" s="193">
        <f t="shared" si="419"/>
        <v>3.9927684659143834</v>
      </c>
      <c r="EU94" s="72">
        <f t="shared" si="420"/>
        <v>56936.665707191743</v>
      </c>
      <c r="EY94" s="3">
        <f t="shared" si="421"/>
        <v>6.3715733065522135</v>
      </c>
      <c r="EZ94" s="6">
        <f t="shared" si="422"/>
        <v>5.1060187186635817</v>
      </c>
      <c r="FA94" s="6">
        <f t="shared" si="423"/>
        <v>4.7857456680112458</v>
      </c>
      <c r="FB94" s="6">
        <f t="shared" si="424"/>
        <v>13.803595943847808</v>
      </c>
      <c r="FC94" s="193">
        <f t="shared" si="425"/>
        <v>5.6956773982793756</v>
      </c>
      <c r="FD94" s="193">
        <f t="shared" si="426"/>
        <v>4.2501810279968559</v>
      </c>
      <c r="FE94" s="193">
        <f t="shared" si="502"/>
        <v>3.9153022138747122</v>
      </c>
      <c r="FF94" s="193">
        <f t="shared" si="427"/>
        <v>4.1495747315805067</v>
      </c>
      <c r="FG94" s="72">
        <f t="shared" si="428"/>
        <v>58772.344140776884</v>
      </c>
      <c r="FK94" s="3">
        <f t="shared" si="429"/>
        <v>6.5016254897625796</v>
      </c>
      <c r="FL94" s="6">
        <f t="shared" si="430"/>
        <v>5.1060742508450616</v>
      </c>
      <c r="FM94" s="6">
        <f t="shared" si="431"/>
        <v>4.5579410420919517</v>
      </c>
      <c r="FN94" s="6">
        <f t="shared" si="432"/>
        <v>4.6013122100356689</v>
      </c>
      <c r="FO94" s="193">
        <f t="shared" si="433"/>
        <v>5.6961143379718688</v>
      </c>
      <c r="FP94" s="193">
        <f t="shared" si="434"/>
        <v>4.2501818199771852</v>
      </c>
      <c r="FQ94" s="193">
        <f t="shared" si="503"/>
        <v>3.9107506947981525</v>
      </c>
      <c r="FR94" s="193">
        <f t="shared" si="435"/>
        <v>3.9927684659143834</v>
      </c>
      <c r="FS94" s="205">
        <f t="shared" si="436"/>
        <v>57615.295613002192</v>
      </c>
      <c r="FW94" s="3">
        <f t="shared" si="437"/>
        <v>7.4768462270765763</v>
      </c>
      <c r="FX94" s="6">
        <f t="shared" si="438"/>
        <v>5.7698011520898467</v>
      </c>
      <c r="FY94" s="6">
        <f t="shared" si="439"/>
        <v>5.6517377412704235</v>
      </c>
      <c r="FZ94" s="6">
        <f t="shared" si="440"/>
        <v>5.4294144045801378</v>
      </c>
      <c r="GA94" s="193">
        <f t="shared" si="441"/>
        <v>5.6993847430569184</v>
      </c>
      <c r="GB94" s="193">
        <f t="shared" si="442"/>
        <v>4.2596031342294642</v>
      </c>
      <c r="GC94" s="193">
        <f t="shared" si="504"/>
        <v>3.932418037999617</v>
      </c>
      <c r="GD94" s="193">
        <f t="shared" si="443"/>
        <v>4.0079302436324546</v>
      </c>
      <c r="GE94" s="72">
        <f t="shared" si="444"/>
        <v>57858.340110282836</v>
      </c>
      <c r="GI94" s="3">
        <f t="shared" si="445"/>
        <v>7.1517659563341178</v>
      </c>
      <c r="GJ94" s="6">
        <f t="shared" si="446"/>
        <v>5.6166205905299407</v>
      </c>
      <c r="GK94" s="6">
        <f t="shared" si="447"/>
        <v>5.0136383188689244</v>
      </c>
      <c r="GL94" s="6">
        <f t="shared" si="448"/>
        <v>5.0613185127441964</v>
      </c>
      <c r="GM94" s="193">
        <f t="shared" si="449"/>
        <v>5.6982957735625801</v>
      </c>
      <c r="GN94" s="193">
        <f t="shared" si="450"/>
        <v>4.2574366682270064</v>
      </c>
      <c r="GO94" s="193">
        <f t="shared" si="505"/>
        <v>3.9198348572547341</v>
      </c>
      <c r="GP94" s="193">
        <f t="shared" si="451"/>
        <v>4.0012191164442577</v>
      </c>
      <c r="GQ94" s="72">
        <f t="shared" si="452"/>
        <v>57741.004566103249</v>
      </c>
      <c r="GU94" s="3">
        <f t="shared" si="453"/>
        <v>8.4520870393039562</v>
      </c>
      <c r="GV94" s="6">
        <f t="shared" si="454"/>
        <v>6.1272224623962979</v>
      </c>
      <c r="GW94" s="6">
        <f t="shared" si="455"/>
        <v>5.9252089222996371</v>
      </c>
      <c r="GX94" s="6">
        <f t="shared" si="456"/>
        <v>5.7514983099365864</v>
      </c>
      <c r="GY94" s="193">
        <f t="shared" si="457"/>
        <v>5.7026445544404334</v>
      </c>
      <c r="GZ94" s="193">
        <f t="shared" si="458"/>
        <v>4.2646400431327613</v>
      </c>
      <c r="HA94" s="193">
        <f t="shared" si="506"/>
        <v>3.9377627340091421</v>
      </c>
      <c r="HB94" s="193">
        <f t="shared" si="459"/>
        <v>4.013765759475465</v>
      </c>
      <c r="HC94" s="205">
        <f t="shared" si="460"/>
        <v>57941.941031313378</v>
      </c>
      <c r="HG94" s="3">
        <f t="shared" si="278"/>
        <v>7.4768462270765763</v>
      </c>
      <c r="HH94" s="6">
        <f t="shared" si="279"/>
        <v>0</v>
      </c>
      <c r="HI94" s="6">
        <f t="shared" si="280"/>
        <v>0</v>
      </c>
      <c r="HJ94" s="6">
        <f t="shared" si="281"/>
        <v>0</v>
      </c>
      <c r="HK94" s="193">
        <f t="shared" si="461"/>
        <v>5.6993847430569184</v>
      </c>
      <c r="HL94" s="193">
        <f t="shared" si="461"/>
        <v>4.1745731882913786</v>
      </c>
      <c r="HM94" s="193">
        <f t="shared" si="461"/>
        <v>3.8150380693314694</v>
      </c>
      <c r="HN94" s="193">
        <f t="shared" si="461"/>
        <v>3.9040600573940507</v>
      </c>
      <c r="HO94" s="212">
        <f t="shared" si="462"/>
        <v>56326.852653450303</v>
      </c>
      <c r="HS94" s="3">
        <f t="shared" si="282"/>
        <v>7.1517659563341178</v>
      </c>
      <c r="HT94" s="6">
        <f t="shared" si="283"/>
        <v>0</v>
      </c>
      <c r="HU94" s="6">
        <f t="shared" si="284"/>
        <v>0</v>
      </c>
      <c r="HV94" s="6">
        <f t="shared" si="285"/>
        <v>0</v>
      </c>
      <c r="HW94" s="193">
        <f t="shared" si="463"/>
        <v>5.6982957735625801</v>
      </c>
      <c r="HX94" s="193">
        <f t="shared" si="463"/>
        <v>4.1745731882913786</v>
      </c>
      <c r="HY94" s="193">
        <f t="shared" si="463"/>
        <v>3.8150380693314694</v>
      </c>
      <c r="HZ94" s="193">
        <f t="shared" si="463"/>
        <v>3.9040600573940507</v>
      </c>
      <c r="IA94" s="212">
        <f t="shared" si="464"/>
        <v>56326.223601800237</v>
      </c>
      <c r="IE94" s="3">
        <f t="shared" si="286"/>
        <v>8.4520870393039562</v>
      </c>
      <c r="IF94" s="6">
        <f t="shared" si="287"/>
        <v>0</v>
      </c>
      <c r="IG94" s="6">
        <f t="shared" si="288"/>
        <v>0</v>
      </c>
      <c r="IH94" s="6">
        <f t="shared" si="289"/>
        <v>0</v>
      </c>
      <c r="II94" s="193">
        <f t="shared" si="465"/>
        <v>5.7026445544404334</v>
      </c>
      <c r="IJ94" s="193">
        <f t="shared" si="465"/>
        <v>4.1745731882913786</v>
      </c>
      <c r="IK94" s="193">
        <f t="shared" si="465"/>
        <v>3.8150380693314694</v>
      </c>
      <c r="IL94" s="193">
        <f t="shared" si="465"/>
        <v>3.9040600573940507</v>
      </c>
      <c r="IM94" s="205">
        <f t="shared" si="466"/>
        <v>56328.735750697822</v>
      </c>
      <c r="IQ94" s="3">
        <f t="shared" si="290"/>
        <v>0</v>
      </c>
      <c r="IR94" s="6">
        <f t="shared" si="291"/>
        <v>5.7698011520898467</v>
      </c>
      <c r="IS94" s="6">
        <f t="shared" si="292"/>
        <v>0</v>
      </c>
      <c r="IT94" s="6">
        <f t="shared" si="293"/>
        <v>0</v>
      </c>
      <c r="IU94" s="193">
        <f t="shared" si="467"/>
        <v>5.6740334309306508</v>
      </c>
      <c r="IV94" s="193">
        <f t="shared" si="467"/>
        <v>4.2596031342294642</v>
      </c>
      <c r="IW94" s="193">
        <f t="shared" si="467"/>
        <v>3.8150380693314694</v>
      </c>
      <c r="IX94" s="193">
        <f t="shared" si="467"/>
        <v>3.9040600573940507</v>
      </c>
      <c r="IY94" s="212">
        <f t="shared" si="468"/>
        <v>56524.119257344115</v>
      </c>
      <c r="JC94" s="3">
        <f t="shared" si="294"/>
        <v>0</v>
      </c>
      <c r="JD94" s="6">
        <f t="shared" si="295"/>
        <v>5.6166205905299407</v>
      </c>
      <c r="JE94" s="6">
        <f t="shared" si="296"/>
        <v>0</v>
      </c>
      <c r="JF94" s="6">
        <f t="shared" si="297"/>
        <v>0</v>
      </c>
      <c r="JG94" s="193">
        <f t="shared" si="469"/>
        <v>5.6740334309306508</v>
      </c>
      <c r="JH94" s="193">
        <f t="shared" si="469"/>
        <v>4.2574366682270064</v>
      </c>
      <c r="JI94" s="193">
        <f t="shared" si="469"/>
        <v>3.8150380693314694</v>
      </c>
      <c r="JJ94" s="193">
        <f t="shared" si="469"/>
        <v>3.9040600573940507</v>
      </c>
      <c r="JK94" s="212">
        <f t="shared" si="470"/>
        <v>56518.710166288722</v>
      </c>
      <c r="JO94" s="3">
        <f t="shared" si="298"/>
        <v>0</v>
      </c>
      <c r="JP94" s="6">
        <f t="shared" si="299"/>
        <v>6.1272224623962979</v>
      </c>
      <c r="JQ94" s="6">
        <f t="shared" si="300"/>
        <v>0</v>
      </c>
      <c r="JR94" s="6">
        <f t="shared" si="301"/>
        <v>0</v>
      </c>
      <c r="JS94" s="193">
        <f t="shared" si="471"/>
        <v>5.6740334309306508</v>
      </c>
      <c r="JT94" s="193">
        <f t="shared" si="471"/>
        <v>4.2646400431327613</v>
      </c>
      <c r="JU94" s="193">
        <f t="shared" si="471"/>
        <v>3.8150380693314694</v>
      </c>
      <c r="JV94" s="193">
        <f t="shared" si="471"/>
        <v>3.9040600573940507</v>
      </c>
      <c r="JW94" s="205">
        <f t="shared" si="472"/>
        <v>56536.697084045845</v>
      </c>
      <c r="KA94" s="3">
        <f t="shared" si="302"/>
        <v>0</v>
      </c>
      <c r="KB94" s="6">
        <f t="shared" si="303"/>
        <v>0</v>
      </c>
      <c r="KC94" s="6">
        <f t="shared" si="304"/>
        <v>5.6517377412704235</v>
      </c>
      <c r="KD94" s="6">
        <f t="shared" si="305"/>
        <v>0</v>
      </c>
      <c r="KE94" s="193">
        <f t="shared" si="473"/>
        <v>5.6740334309306508</v>
      </c>
      <c r="KF94" s="193">
        <f t="shared" si="473"/>
        <v>4.1745731882913786</v>
      </c>
      <c r="KG94" s="193">
        <f t="shared" si="473"/>
        <v>3.932418037999617</v>
      </c>
      <c r="KH94" s="193">
        <f t="shared" si="473"/>
        <v>3.9040600573940507</v>
      </c>
      <c r="KI94" s="212">
        <f t="shared" si="474"/>
        <v>56887.096473452693</v>
      </c>
      <c r="KM94" s="3">
        <f t="shared" si="306"/>
        <v>0</v>
      </c>
      <c r="KN94" s="6">
        <f t="shared" si="307"/>
        <v>0</v>
      </c>
      <c r="KO94" s="6">
        <f t="shared" si="308"/>
        <v>5.0136383188689244</v>
      </c>
      <c r="KP94" s="6">
        <f t="shared" si="309"/>
        <v>0</v>
      </c>
      <c r="KQ94" s="193">
        <f t="shared" si="475"/>
        <v>5.6740334309306508</v>
      </c>
      <c r="KR94" s="193">
        <f t="shared" si="475"/>
        <v>4.1745731882913786</v>
      </c>
      <c r="KS94" s="193">
        <f t="shared" si="475"/>
        <v>3.9198348572547341</v>
      </c>
      <c r="KT94" s="193">
        <f t="shared" si="475"/>
        <v>3.9040600573940507</v>
      </c>
      <c r="KU94" s="212">
        <f t="shared" si="476"/>
        <v>56825.188615660445</v>
      </c>
      <c r="KY94" s="3">
        <f t="shared" si="310"/>
        <v>0</v>
      </c>
      <c r="KZ94" s="6">
        <f t="shared" si="311"/>
        <v>0</v>
      </c>
      <c r="LA94" s="6">
        <f t="shared" si="312"/>
        <v>5.9252089222996371</v>
      </c>
      <c r="LB94" s="6">
        <f t="shared" si="313"/>
        <v>0</v>
      </c>
      <c r="LC94" s="193">
        <f t="shared" si="477"/>
        <v>5.6740334309306508</v>
      </c>
      <c r="LD94" s="193">
        <f t="shared" si="477"/>
        <v>4.1745731882913786</v>
      </c>
      <c r="LE94" s="193">
        <f t="shared" si="477"/>
        <v>3.9377627340091421</v>
      </c>
      <c r="LF94" s="193">
        <f t="shared" si="477"/>
        <v>3.9040600573940507</v>
      </c>
      <c r="LG94" s="205">
        <f t="shared" si="478"/>
        <v>56913.412190118921</v>
      </c>
      <c r="LK94" s="3">
        <f t="shared" si="314"/>
        <v>0</v>
      </c>
      <c r="LL94" s="6">
        <f t="shared" si="315"/>
        <v>0</v>
      </c>
      <c r="LM94" s="6">
        <f t="shared" si="316"/>
        <v>0</v>
      </c>
      <c r="LN94" s="6">
        <f t="shared" si="317"/>
        <v>5.4294144045801378</v>
      </c>
      <c r="LO94" s="193">
        <f t="shared" si="479"/>
        <v>5.6740334309306508</v>
      </c>
      <c r="LP94" s="193">
        <f t="shared" si="479"/>
        <v>4.1745731882913786</v>
      </c>
      <c r="LQ94" s="193">
        <f t="shared" si="479"/>
        <v>3.8150380693314694</v>
      </c>
      <c r="LR94" s="193">
        <f t="shared" si="479"/>
        <v>4.0079302436324546</v>
      </c>
      <c r="LS94" s="212">
        <f t="shared" si="480"/>
        <v>57044.086611485276</v>
      </c>
      <c r="LW94" s="3">
        <f t="shared" si="318"/>
        <v>0</v>
      </c>
      <c r="LX94" s="6">
        <f t="shared" si="319"/>
        <v>0</v>
      </c>
      <c r="LY94" s="6">
        <f t="shared" si="320"/>
        <v>0</v>
      </c>
      <c r="LZ94" s="6">
        <f t="shared" si="321"/>
        <v>5.0613185127441964</v>
      </c>
      <c r="MA94" s="193">
        <f t="shared" si="481"/>
        <v>5.6740334309306508</v>
      </c>
      <c r="MB94" s="193">
        <f t="shared" si="481"/>
        <v>4.1745731882913786</v>
      </c>
      <c r="MC94" s="193">
        <f t="shared" si="481"/>
        <v>3.8150380693314694</v>
      </c>
      <c r="MD94" s="193">
        <f t="shared" si="481"/>
        <v>4.0012191164442577</v>
      </c>
      <c r="ME94" s="212">
        <f t="shared" si="482"/>
        <v>56996.513426694029</v>
      </c>
      <c r="MI94" s="3">
        <f t="shared" si="322"/>
        <v>0</v>
      </c>
      <c r="MJ94" s="6">
        <f t="shared" si="323"/>
        <v>0</v>
      </c>
      <c r="MK94" s="6">
        <f t="shared" si="324"/>
        <v>0</v>
      </c>
      <c r="ML94" s="6">
        <f t="shared" si="325"/>
        <v>5.7514983099365864</v>
      </c>
      <c r="MM94" s="193">
        <f t="shared" si="483"/>
        <v>5.6740334309306508</v>
      </c>
      <c r="MN94" s="193">
        <f t="shared" si="483"/>
        <v>4.1745731882913786</v>
      </c>
      <c r="MO94" s="193">
        <f t="shared" si="483"/>
        <v>3.8150380693314694</v>
      </c>
      <c r="MP94" s="193">
        <f t="shared" si="483"/>
        <v>4.013765759475465</v>
      </c>
      <c r="MQ94" s="205">
        <f t="shared" si="484"/>
        <v>57085.485121366088</v>
      </c>
      <c r="MT94" s="3">
        <f t="shared" si="326"/>
        <v>6.176525144106737</v>
      </c>
      <c r="MU94" s="6">
        <f t="shared" si="327"/>
        <v>5.1060187186635817</v>
      </c>
      <c r="MV94" s="6">
        <f t="shared" si="328"/>
        <v>5.2415309697266022</v>
      </c>
      <c r="MW94" s="6">
        <f t="shared" si="329"/>
        <v>5.5214383775391234</v>
      </c>
      <c r="MX94" s="193">
        <f t="shared" si="485"/>
        <v>5.6950217318216927</v>
      </c>
      <c r="MY94" s="193">
        <f t="shared" si="485"/>
        <v>4.2501810279968559</v>
      </c>
      <c r="MZ94" s="193">
        <f t="shared" si="485"/>
        <v>3.9243470484463643</v>
      </c>
      <c r="NA94" s="193">
        <f t="shared" si="485"/>
        <v>4.0096010115887957</v>
      </c>
      <c r="NB94" s="212">
        <f t="shared" si="486"/>
        <v>57803.305827580567</v>
      </c>
      <c r="NF94" s="3">
        <f t="shared" si="330"/>
        <v>6.1765251441067361</v>
      </c>
      <c r="NG94" s="6">
        <f t="shared" si="331"/>
        <v>0</v>
      </c>
      <c r="NH94" s="6">
        <f t="shared" si="332"/>
        <v>0</v>
      </c>
      <c r="NI94" s="6">
        <f t="shared" si="333"/>
        <v>0</v>
      </c>
      <c r="NJ94" s="193">
        <f t="shared" si="487"/>
        <v>5.6950217318216927</v>
      </c>
      <c r="NK94" s="193">
        <f t="shared" si="487"/>
        <v>4.1745731882913786</v>
      </c>
      <c r="NL94" s="193">
        <f t="shared" si="487"/>
        <v>3.8150380693314694</v>
      </c>
      <c r="NM94" s="193">
        <f t="shared" si="487"/>
        <v>3.9040600573940507</v>
      </c>
      <c r="NN94" s="212">
        <f t="shared" si="488"/>
        <v>56324.33236858045</v>
      </c>
      <c r="NR94" s="3">
        <f t="shared" si="334"/>
        <v>0</v>
      </c>
      <c r="NS94" s="6">
        <f t="shared" si="335"/>
        <v>5.1060187186635817</v>
      </c>
      <c r="NT94" s="6">
        <f t="shared" si="336"/>
        <v>0</v>
      </c>
      <c r="NU94" s="6">
        <f t="shared" si="337"/>
        <v>0</v>
      </c>
      <c r="NV94" s="193">
        <f t="shared" si="489"/>
        <v>5.6740334309306508</v>
      </c>
      <c r="NW94" s="193">
        <f t="shared" si="489"/>
        <v>4.2501810279968559</v>
      </c>
      <c r="NX94" s="193">
        <f t="shared" si="489"/>
        <v>3.8150380693314694</v>
      </c>
      <c r="NY94" s="193">
        <f t="shared" si="489"/>
        <v>3.9040600573940507</v>
      </c>
      <c r="NZ94" s="212">
        <f t="shared" si="490"/>
        <v>56500.59852624964</v>
      </c>
      <c r="OD94" s="3">
        <f t="shared" si="338"/>
        <v>0</v>
      </c>
      <c r="OE94" s="6">
        <f t="shared" si="339"/>
        <v>0</v>
      </c>
      <c r="OF94" s="6">
        <f t="shared" si="340"/>
        <v>5.2415309697266022</v>
      </c>
      <c r="OG94" s="6">
        <f t="shared" si="341"/>
        <v>0</v>
      </c>
      <c r="OH94" s="193">
        <f t="shared" si="491"/>
        <v>5.6740334309306508</v>
      </c>
      <c r="OI94" s="193">
        <f t="shared" si="491"/>
        <v>4.1745731882913786</v>
      </c>
      <c r="OJ94" s="193">
        <f t="shared" si="491"/>
        <v>3.9243470484463643</v>
      </c>
      <c r="OK94" s="193">
        <f t="shared" si="491"/>
        <v>3.9040600573940507</v>
      </c>
      <c r="OL94" s="212">
        <f t="shared" si="492"/>
        <v>56847.380345685728</v>
      </c>
      <c r="OP94" s="3">
        <f t="shared" si="342"/>
        <v>0</v>
      </c>
      <c r="OQ94" s="6">
        <f t="shared" si="343"/>
        <v>0</v>
      </c>
      <c r="OR94" s="6">
        <f t="shared" si="344"/>
        <v>0</v>
      </c>
      <c r="OS94" s="6">
        <f t="shared" si="345"/>
        <v>5.5214383775391234</v>
      </c>
      <c r="OT94" s="193">
        <f t="shared" si="493"/>
        <v>5.6740334309306508</v>
      </c>
      <c r="OU94" s="193">
        <f t="shared" si="493"/>
        <v>4.1745731882913786</v>
      </c>
      <c r="OV94" s="193">
        <f t="shared" si="493"/>
        <v>3.8150380693314694</v>
      </c>
      <c r="OW94" s="193">
        <f t="shared" si="493"/>
        <v>4.0096010115887957</v>
      </c>
      <c r="OX94" s="232">
        <f t="shared" si="494"/>
        <v>57055.936360608801</v>
      </c>
    </row>
    <row r="95" spans="2:414" x14ac:dyDescent="0.2">
      <c r="B95" s="81">
        <v>45556</v>
      </c>
      <c r="C95">
        <v>143</v>
      </c>
      <c r="D95">
        <v>11.146990658890118</v>
      </c>
      <c r="E95">
        <v>0</v>
      </c>
      <c r="F95">
        <v>0</v>
      </c>
      <c r="G95">
        <v>0</v>
      </c>
      <c r="H95">
        <v>0</v>
      </c>
      <c r="I95">
        <v>0</v>
      </c>
      <c r="J95">
        <v>0</v>
      </c>
      <c r="K95">
        <v>1</v>
      </c>
      <c r="L95">
        <v>0</v>
      </c>
      <c r="M95">
        <v>0</v>
      </c>
      <c r="N95">
        <v>0</v>
      </c>
      <c r="O95">
        <v>1</v>
      </c>
      <c r="P95">
        <v>0</v>
      </c>
      <c r="Q95">
        <v>0</v>
      </c>
      <c r="R95">
        <v>0</v>
      </c>
      <c r="S95">
        <v>0</v>
      </c>
      <c r="T95">
        <v>20449</v>
      </c>
      <c r="U95">
        <v>6.5016037992050659</v>
      </c>
      <c r="V95">
        <v>5.1060187186353261</v>
      </c>
      <c r="W95">
        <v>4.5578530171535672</v>
      </c>
      <c r="X95">
        <v>4.6011968390111084</v>
      </c>
      <c r="Y95" s="3">
        <v>375.00251150181907</v>
      </c>
      <c r="Z95" s="3">
        <v>100.0000000046626</v>
      </c>
      <c r="AA95" s="3">
        <v>50</v>
      </c>
      <c r="AB95" s="3">
        <v>50.000020019627911</v>
      </c>
      <c r="AC95">
        <v>1</v>
      </c>
      <c r="AD95">
        <v>0</v>
      </c>
      <c r="AE95" s="6"/>
      <c r="AF95" s="1" t="s">
        <v>5</v>
      </c>
      <c r="AG95">
        <v>143</v>
      </c>
      <c r="AH95" s="189">
        <v>45556</v>
      </c>
      <c r="AI95">
        <f t="shared" si="346"/>
        <v>9</v>
      </c>
      <c r="AJ95">
        <v>143</v>
      </c>
      <c r="AK95">
        <v>1</v>
      </c>
      <c r="AL95">
        <v>0</v>
      </c>
      <c r="AM95">
        <v>1</v>
      </c>
      <c r="AN95">
        <v>0</v>
      </c>
      <c r="AO95">
        <v>0</v>
      </c>
      <c r="AP95">
        <v>0</v>
      </c>
      <c r="AQ95">
        <v>0</v>
      </c>
      <c r="AS95" s="37"/>
      <c r="AT95" s="37"/>
      <c r="AU95" s="6">
        <f t="shared" si="347"/>
        <v>0</v>
      </c>
      <c r="AV95" s="6">
        <f t="shared" si="348"/>
        <v>0</v>
      </c>
      <c r="AW95" s="6">
        <f t="shared" si="349"/>
        <v>0</v>
      </c>
      <c r="AX95" s="6">
        <f t="shared" si="350"/>
        <v>0</v>
      </c>
      <c r="AY95" s="193">
        <f t="shared" si="351"/>
        <v>5.6740334309306508</v>
      </c>
      <c r="AZ95" s="193">
        <f t="shared" si="352"/>
        <v>4.1745731882913786</v>
      </c>
      <c r="BA95" s="193">
        <f t="shared" si="353"/>
        <v>3.8150380693314694</v>
      </c>
      <c r="BB95" s="193">
        <f t="shared" si="354"/>
        <v>3.9040600573940507</v>
      </c>
      <c r="BC95" s="72">
        <f t="shared" si="355"/>
        <v>56312.210093717425</v>
      </c>
      <c r="BG95" s="3">
        <f t="shared" si="356"/>
        <v>6.3715717232209643</v>
      </c>
      <c r="BH95" s="6">
        <f t="shared" si="357"/>
        <v>0</v>
      </c>
      <c r="BI95" s="6">
        <f t="shared" si="358"/>
        <v>0</v>
      </c>
      <c r="BJ95" s="6">
        <f t="shared" si="359"/>
        <v>0</v>
      </c>
      <c r="BK95" s="193">
        <f t="shared" si="360"/>
        <v>5.6956773929586539</v>
      </c>
      <c r="BL95" s="193">
        <f t="shared" si="361"/>
        <v>4.1745731882913786</v>
      </c>
      <c r="BM95" s="193">
        <f t="shared" si="362"/>
        <v>3.8150380693314694</v>
      </c>
      <c r="BN95" s="193">
        <f t="shared" si="363"/>
        <v>3.9040600573940507</v>
      </c>
      <c r="BO95" s="72">
        <f t="shared" si="364"/>
        <v>56324.711102748355</v>
      </c>
      <c r="BS95" s="3">
        <f t="shared" si="365"/>
        <v>6.3715917981293577</v>
      </c>
      <c r="BT95" s="6">
        <f t="shared" si="366"/>
        <v>0</v>
      </c>
      <c r="BU95" s="6">
        <f t="shared" si="367"/>
        <v>0</v>
      </c>
      <c r="BV95" s="6">
        <f t="shared" si="368"/>
        <v>0</v>
      </c>
      <c r="BW95" s="193">
        <f t="shared" si="369"/>
        <v>5.6956774604195797</v>
      </c>
      <c r="BX95" s="193">
        <f t="shared" si="370"/>
        <v>4.1745731882913786</v>
      </c>
      <c r="BY95" s="193">
        <f t="shared" si="495"/>
        <v>3.8150380693314694</v>
      </c>
      <c r="BZ95" s="193">
        <f t="shared" si="371"/>
        <v>3.9040600573940507</v>
      </c>
      <c r="CA95" s="72">
        <f t="shared" si="372"/>
        <v>56324.711102748355</v>
      </c>
      <c r="CE95" s="3">
        <f t="shared" si="373"/>
        <v>0</v>
      </c>
      <c r="CF95" s="6">
        <f t="shared" si="374"/>
        <v>5.1060187186353261</v>
      </c>
      <c r="CG95" s="6">
        <f t="shared" si="375"/>
        <v>0</v>
      </c>
      <c r="CH95" s="6">
        <f t="shared" si="376"/>
        <v>0</v>
      </c>
      <c r="CI95" s="193">
        <f t="shared" si="377"/>
        <v>5.6740334309306508</v>
      </c>
      <c r="CJ95" s="193">
        <f t="shared" si="378"/>
        <v>4.2501810279964527</v>
      </c>
      <c r="CK95" s="193">
        <f t="shared" si="496"/>
        <v>3.8150380693314694</v>
      </c>
      <c r="CL95" s="193">
        <f t="shared" si="379"/>
        <v>3.9040600573940507</v>
      </c>
      <c r="CM95" s="72">
        <f t="shared" si="380"/>
        <v>56500.598526248636</v>
      </c>
      <c r="CQ95" s="3">
        <f t="shared" si="381"/>
        <v>0</v>
      </c>
      <c r="CR95" s="6">
        <f t="shared" si="382"/>
        <v>5.106074250816806</v>
      </c>
      <c r="CS95" s="6">
        <f t="shared" si="383"/>
        <v>0</v>
      </c>
      <c r="CT95" s="6">
        <f t="shared" si="384"/>
        <v>0</v>
      </c>
      <c r="CU95" s="193">
        <f t="shared" si="385"/>
        <v>5.6740334309306508</v>
      </c>
      <c r="CV95" s="193">
        <f t="shared" si="386"/>
        <v>4.250181819976782</v>
      </c>
      <c r="CW95" s="193">
        <f t="shared" si="497"/>
        <v>3.8150380693314694</v>
      </c>
      <c r="CX95" s="193">
        <f t="shared" si="387"/>
        <v>3.9040600573940507</v>
      </c>
      <c r="CY95" s="72">
        <f t="shared" si="388"/>
        <v>56500.600502885361</v>
      </c>
      <c r="DC95" s="3">
        <f t="shared" si="389"/>
        <v>0</v>
      </c>
      <c r="DD95" s="6">
        <f t="shared" si="390"/>
        <v>0</v>
      </c>
      <c r="DE95" s="6">
        <f t="shared" si="391"/>
        <v>4.7857456680112458</v>
      </c>
      <c r="DF95" s="6">
        <f t="shared" si="392"/>
        <v>0</v>
      </c>
      <c r="DG95" s="193">
        <f t="shared" si="393"/>
        <v>5.6740334309306508</v>
      </c>
      <c r="DH95" s="193">
        <f t="shared" si="394"/>
        <v>4.1745731882913786</v>
      </c>
      <c r="DI95" s="193">
        <f t="shared" si="498"/>
        <v>3.9153022138747122</v>
      </c>
      <c r="DJ95" s="193">
        <f t="shared" si="395"/>
        <v>3.9040600573940507</v>
      </c>
      <c r="DK95" s="72">
        <f t="shared" si="396"/>
        <v>56802.905020320242</v>
      </c>
      <c r="DO95" s="3">
        <f t="shared" si="397"/>
        <v>0</v>
      </c>
      <c r="DP95" s="6">
        <f t="shared" si="398"/>
        <v>0</v>
      </c>
      <c r="DQ95" s="6">
        <f t="shared" si="399"/>
        <v>4.5579410420919517</v>
      </c>
      <c r="DR95" s="6">
        <f t="shared" si="400"/>
        <v>0</v>
      </c>
      <c r="DS95" s="193">
        <f t="shared" si="401"/>
        <v>5.6740334309306508</v>
      </c>
      <c r="DT95" s="193">
        <f t="shared" si="402"/>
        <v>4.1745731882913786</v>
      </c>
      <c r="DU95" s="193">
        <f t="shared" si="499"/>
        <v>3.9107506947981525</v>
      </c>
      <c r="DV95" s="193">
        <f t="shared" si="403"/>
        <v>3.9040600573940507</v>
      </c>
      <c r="DW95" s="72">
        <f t="shared" si="404"/>
        <v>56780.537420399822</v>
      </c>
      <c r="EA95" s="3">
        <f t="shared" si="405"/>
        <v>0</v>
      </c>
      <c r="EB95" s="6">
        <f t="shared" si="406"/>
        <v>0</v>
      </c>
      <c r="EC95" s="6">
        <f t="shared" si="407"/>
        <v>0</v>
      </c>
      <c r="ED95" s="6">
        <f t="shared" si="408"/>
        <v>13.803590517033324</v>
      </c>
      <c r="EE95" s="193">
        <f t="shared" si="409"/>
        <v>5.6740334309306508</v>
      </c>
      <c r="EF95" s="193">
        <f t="shared" si="410"/>
        <v>4.1745731882913786</v>
      </c>
      <c r="EG95" s="193">
        <f t="shared" si="500"/>
        <v>3.8150380693314694</v>
      </c>
      <c r="EH95" s="193">
        <f t="shared" si="411"/>
        <v>4.1495746459935496</v>
      </c>
      <c r="EI95" s="72">
        <f t="shared" si="412"/>
        <v>58057.476823480574</v>
      </c>
      <c r="EM95" s="3">
        <f t="shared" si="413"/>
        <v>0</v>
      </c>
      <c r="EN95" s="6">
        <f t="shared" si="414"/>
        <v>0</v>
      </c>
      <c r="EO95" s="6">
        <f t="shared" si="415"/>
        <v>0</v>
      </c>
      <c r="EP95" s="6">
        <f t="shared" si="416"/>
        <v>4.6013104010528609</v>
      </c>
      <c r="EQ95" s="193">
        <f t="shared" si="417"/>
        <v>5.6740334309306508</v>
      </c>
      <c r="ER95" s="193">
        <f t="shared" si="418"/>
        <v>4.1745731882913786</v>
      </c>
      <c r="ES95" s="193">
        <f t="shared" si="501"/>
        <v>3.8150380693314694</v>
      </c>
      <c r="ET95" s="193">
        <f t="shared" si="419"/>
        <v>3.9927684325412383</v>
      </c>
      <c r="EU95" s="72">
        <f t="shared" si="420"/>
        <v>56936.665470966407</v>
      </c>
      <c r="EY95" s="3">
        <f t="shared" si="421"/>
        <v>6.3715717232209643</v>
      </c>
      <c r="EZ95" s="6">
        <f t="shared" si="422"/>
        <v>5.1060187186353261</v>
      </c>
      <c r="FA95" s="6">
        <f t="shared" si="423"/>
        <v>4.7857456680112458</v>
      </c>
      <c r="FB95" s="6">
        <f t="shared" si="424"/>
        <v>13.803590517033324</v>
      </c>
      <c r="FC95" s="193">
        <f t="shared" si="425"/>
        <v>5.6956773929586539</v>
      </c>
      <c r="FD95" s="193">
        <f t="shared" si="426"/>
        <v>4.2501810279964527</v>
      </c>
      <c r="FE95" s="193">
        <f t="shared" si="502"/>
        <v>3.9153022138747122</v>
      </c>
      <c r="FF95" s="193">
        <f t="shared" si="427"/>
        <v>4.1495746459935496</v>
      </c>
      <c r="FG95" s="72">
        <f t="shared" si="428"/>
        <v>58772.343512226478</v>
      </c>
      <c r="FK95" s="3">
        <f t="shared" si="429"/>
        <v>6.5016238741134593</v>
      </c>
      <c r="FL95" s="6">
        <f t="shared" si="430"/>
        <v>5.106074250816806</v>
      </c>
      <c r="FM95" s="6">
        <f t="shared" si="431"/>
        <v>4.5579410420919517</v>
      </c>
      <c r="FN95" s="6">
        <f t="shared" si="432"/>
        <v>4.6013104010528609</v>
      </c>
      <c r="FO95" s="193">
        <f t="shared" si="433"/>
        <v>5.6961143325449166</v>
      </c>
      <c r="FP95" s="193">
        <f t="shared" si="434"/>
        <v>4.250181819976782</v>
      </c>
      <c r="FQ95" s="193">
        <f t="shared" si="503"/>
        <v>3.9107506947981525</v>
      </c>
      <c r="FR95" s="193">
        <f t="shared" si="435"/>
        <v>3.9927684325412383</v>
      </c>
      <c r="FS95" s="205">
        <f t="shared" si="436"/>
        <v>57615.295370753578</v>
      </c>
      <c r="FW95" s="3">
        <f t="shared" si="437"/>
        <v>7.4768443690858248</v>
      </c>
      <c r="FX95" s="6">
        <f t="shared" si="438"/>
        <v>5.7698011520579175</v>
      </c>
      <c r="FY95" s="6">
        <f t="shared" si="439"/>
        <v>5.6517377412704235</v>
      </c>
      <c r="FZ95" s="6">
        <f t="shared" si="440"/>
        <v>5.429412270033108</v>
      </c>
      <c r="GA95" s="193">
        <f t="shared" si="441"/>
        <v>5.6993847368363193</v>
      </c>
      <c r="GB95" s="193">
        <f t="shared" si="442"/>
        <v>4.259603134229013</v>
      </c>
      <c r="GC95" s="193">
        <f t="shared" si="504"/>
        <v>3.932418037999617</v>
      </c>
      <c r="GD95" s="193">
        <f t="shared" si="443"/>
        <v>4.0079302048456729</v>
      </c>
      <c r="GE95" s="72">
        <f t="shared" si="444"/>
        <v>57858.339827601732</v>
      </c>
      <c r="GI95" s="3">
        <f t="shared" si="445"/>
        <v>7.1517641791255731</v>
      </c>
      <c r="GJ95" s="6">
        <f t="shared" si="446"/>
        <v>5.6166205904988589</v>
      </c>
      <c r="GK95" s="6">
        <f t="shared" si="447"/>
        <v>5.0136383188689244</v>
      </c>
      <c r="GL95" s="6">
        <f t="shared" si="448"/>
        <v>5.0613165229122199</v>
      </c>
      <c r="GM95" s="193">
        <f t="shared" si="449"/>
        <v>5.6982957676059591</v>
      </c>
      <c r="GN95" s="193">
        <f t="shared" si="450"/>
        <v>4.2574366682265667</v>
      </c>
      <c r="GO95" s="193">
        <f t="shared" si="505"/>
        <v>3.9198348572547341</v>
      </c>
      <c r="GP95" s="193">
        <f t="shared" si="451"/>
        <v>4.001219080043616</v>
      </c>
      <c r="GQ95" s="72">
        <f t="shared" si="452"/>
        <v>57741.004301280074</v>
      </c>
      <c r="GU95" s="3">
        <f t="shared" si="453"/>
        <v>8.4520849389665855</v>
      </c>
      <c r="GV95" s="6">
        <f t="shared" si="454"/>
        <v>6.1272224623623908</v>
      </c>
      <c r="GW95" s="6">
        <f t="shared" si="455"/>
        <v>5.9252089222996371</v>
      </c>
      <c r="GX95" s="6">
        <f t="shared" si="456"/>
        <v>5.7514960487638858</v>
      </c>
      <c r="GY95" s="193">
        <f t="shared" si="457"/>
        <v>5.7026445474313379</v>
      </c>
      <c r="GZ95" s="193">
        <f t="shared" si="458"/>
        <v>4.2646400431322844</v>
      </c>
      <c r="HA95" s="193">
        <f t="shared" si="506"/>
        <v>3.9377627340091421</v>
      </c>
      <c r="HB95" s="193">
        <f t="shared" si="459"/>
        <v>4.0137657186268418</v>
      </c>
      <c r="HC95" s="205">
        <f t="shared" si="460"/>
        <v>57941.940732903044</v>
      </c>
      <c r="HG95" s="3">
        <f t="shared" si="278"/>
        <v>7.4768443690858248</v>
      </c>
      <c r="HH95" s="6">
        <f t="shared" si="279"/>
        <v>0</v>
      </c>
      <c r="HI95" s="6">
        <f t="shared" si="280"/>
        <v>0</v>
      </c>
      <c r="HJ95" s="6">
        <f t="shared" si="281"/>
        <v>0</v>
      </c>
      <c r="HK95" s="193">
        <f t="shared" si="461"/>
        <v>5.6993847368363193</v>
      </c>
      <c r="HL95" s="193">
        <f t="shared" si="461"/>
        <v>4.1745731882913786</v>
      </c>
      <c r="HM95" s="193">
        <f t="shared" si="461"/>
        <v>3.8150380693314694</v>
      </c>
      <c r="HN95" s="193">
        <f t="shared" si="461"/>
        <v>3.9040600573940507</v>
      </c>
      <c r="HO95" s="212">
        <f t="shared" si="462"/>
        <v>56326.85264985697</v>
      </c>
      <c r="HS95" s="3">
        <f t="shared" si="282"/>
        <v>7.1517641791255731</v>
      </c>
      <c r="HT95" s="6">
        <f t="shared" si="283"/>
        <v>0</v>
      </c>
      <c r="HU95" s="6">
        <f t="shared" si="284"/>
        <v>0</v>
      </c>
      <c r="HV95" s="6">
        <f t="shared" si="285"/>
        <v>0</v>
      </c>
      <c r="HW95" s="193">
        <f t="shared" si="463"/>
        <v>5.6982957676059591</v>
      </c>
      <c r="HX95" s="193">
        <f t="shared" si="463"/>
        <v>4.1745731882913786</v>
      </c>
      <c r="HY95" s="193">
        <f t="shared" si="463"/>
        <v>3.8150380693314694</v>
      </c>
      <c r="HZ95" s="193">
        <f t="shared" si="463"/>
        <v>3.9040600573940507</v>
      </c>
      <c r="IA95" s="212">
        <f t="shared" si="464"/>
        <v>56326.223598359429</v>
      </c>
      <c r="IE95" s="3">
        <f t="shared" si="286"/>
        <v>8.4520849389665855</v>
      </c>
      <c r="IF95" s="6">
        <f t="shared" si="287"/>
        <v>0</v>
      </c>
      <c r="IG95" s="6">
        <f t="shared" si="288"/>
        <v>0</v>
      </c>
      <c r="IH95" s="6">
        <f t="shared" si="289"/>
        <v>0</v>
      </c>
      <c r="II95" s="193">
        <f t="shared" si="465"/>
        <v>5.7026445474313379</v>
      </c>
      <c r="IJ95" s="193">
        <f t="shared" si="465"/>
        <v>4.1745731882913786</v>
      </c>
      <c r="IK95" s="193">
        <f t="shared" si="465"/>
        <v>3.8150380693314694</v>
      </c>
      <c r="IL95" s="193">
        <f t="shared" si="465"/>
        <v>3.9040600573940507</v>
      </c>
      <c r="IM95" s="205">
        <f t="shared" si="466"/>
        <v>56328.735746648796</v>
      </c>
      <c r="IQ95" s="3">
        <f t="shared" si="290"/>
        <v>0</v>
      </c>
      <c r="IR95" s="6">
        <f t="shared" si="291"/>
        <v>5.7698011520579175</v>
      </c>
      <c r="IS95" s="6">
        <f t="shared" si="292"/>
        <v>0</v>
      </c>
      <c r="IT95" s="6">
        <f t="shared" si="293"/>
        <v>0</v>
      </c>
      <c r="IU95" s="193">
        <f t="shared" si="467"/>
        <v>5.6740334309306508</v>
      </c>
      <c r="IV95" s="193">
        <f t="shared" si="467"/>
        <v>4.259603134229013</v>
      </c>
      <c r="IW95" s="193">
        <f t="shared" si="467"/>
        <v>3.8150380693314694</v>
      </c>
      <c r="IX95" s="193">
        <f t="shared" si="467"/>
        <v>3.9040600573940507</v>
      </c>
      <c r="IY95" s="212">
        <f t="shared" si="468"/>
        <v>56524.119257343009</v>
      </c>
      <c r="JC95" s="3">
        <f t="shared" si="294"/>
        <v>0</v>
      </c>
      <c r="JD95" s="6">
        <f t="shared" si="295"/>
        <v>5.6166205904988589</v>
      </c>
      <c r="JE95" s="6">
        <f t="shared" si="296"/>
        <v>0</v>
      </c>
      <c r="JF95" s="6">
        <f t="shared" si="297"/>
        <v>0</v>
      </c>
      <c r="JG95" s="193">
        <f t="shared" si="469"/>
        <v>5.6740334309306508</v>
      </c>
      <c r="JH95" s="193">
        <f t="shared" si="469"/>
        <v>4.2574366682265667</v>
      </c>
      <c r="JI95" s="193">
        <f t="shared" si="469"/>
        <v>3.8150380693314694</v>
      </c>
      <c r="JJ95" s="193">
        <f t="shared" si="469"/>
        <v>3.9040600573940507</v>
      </c>
      <c r="JK95" s="212">
        <f t="shared" si="470"/>
        <v>56518.710166287623</v>
      </c>
      <c r="JO95" s="3">
        <f t="shared" si="298"/>
        <v>0</v>
      </c>
      <c r="JP95" s="6">
        <f t="shared" si="299"/>
        <v>6.1272224623623908</v>
      </c>
      <c r="JQ95" s="6">
        <f t="shared" si="300"/>
        <v>0</v>
      </c>
      <c r="JR95" s="6">
        <f t="shared" si="301"/>
        <v>0</v>
      </c>
      <c r="JS95" s="193">
        <f t="shared" si="471"/>
        <v>5.6740334309306508</v>
      </c>
      <c r="JT95" s="193">
        <f t="shared" si="471"/>
        <v>4.2646400431322844</v>
      </c>
      <c r="JU95" s="193">
        <f t="shared" si="471"/>
        <v>3.8150380693314694</v>
      </c>
      <c r="JV95" s="193">
        <f t="shared" si="471"/>
        <v>3.9040600573940507</v>
      </c>
      <c r="JW95" s="205">
        <f t="shared" si="472"/>
        <v>56536.697084044747</v>
      </c>
      <c r="KA95" s="3">
        <f t="shared" si="302"/>
        <v>0</v>
      </c>
      <c r="KB95" s="6">
        <f t="shared" si="303"/>
        <v>0</v>
      </c>
      <c r="KC95" s="6">
        <f t="shared" si="304"/>
        <v>5.6517377412704235</v>
      </c>
      <c r="KD95" s="6">
        <f t="shared" si="305"/>
        <v>0</v>
      </c>
      <c r="KE95" s="193">
        <f t="shared" si="473"/>
        <v>5.6740334309306508</v>
      </c>
      <c r="KF95" s="193">
        <f t="shared" si="473"/>
        <v>4.1745731882913786</v>
      </c>
      <c r="KG95" s="193">
        <f t="shared" si="473"/>
        <v>3.932418037999617</v>
      </c>
      <c r="KH95" s="193">
        <f t="shared" si="473"/>
        <v>3.9040600573940507</v>
      </c>
      <c r="KI95" s="212">
        <f t="shared" si="474"/>
        <v>56887.096473452693</v>
      </c>
      <c r="KM95" s="3">
        <f t="shared" si="306"/>
        <v>0</v>
      </c>
      <c r="KN95" s="6">
        <f t="shared" si="307"/>
        <v>0</v>
      </c>
      <c r="KO95" s="6">
        <f t="shared" si="308"/>
        <v>5.0136383188689244</v>
      </c>
      <c r="KP95" s="6">
        <f t="shared" si="309"/>
        <v>0</v>
      </c>
      <c r="KQ95" s="193">
        <f t="shared" si="475"/>
        <v>5.6740334309306508</v>
      </c>
      <c r="KR95" s="193">
        <f t="shared" si="475"/>
        <v>4.1745731882913786</v>
      </c>
      <c r="KS95" s="193">
        <f t="shared" si="475"/>
        <v>3.9198348572547341</v>
      </c>
      <c r="KT95" s="193">
        <f t="shared" si="475"/>
        <v>3.9040600573940507</v>
      </c>
      <c r="KU95" s="212">
        <f t="shared" si="476"/>
        <v>56825.188615660445</v>
      </c>
      <c r="KY95" s="3">
        <f t="shared" si="310"/>
        <v>0</v>
      </c>
      <c r="KZ95" s="6">
        <f t="shared" si="311"/>
        <v>0</v>
      </c>
      <c r="LA95" s="6">
        <f t="shared" si="312"/>
        <v>5.9252089222996371</v>
      </c>
      <c r="LB95" s="6">
        <f t="shared" si="313"/>
        <v>0</v>
      </c>
      <c r="LC95" s="193">
        <f t="shared" si="477"/>
        <v>5.6740334309306508</v>
      </c>
      <c r="LD95" s="193">
        <f t="shared" si="477"/>
        <v>4.1745731882913786</v>
      </c>
      <c r="LE95" s="193">
        <f t="shared" si="477"/>
        <v>3.9377627340091421</v>
      </c>
      <c r="LF95" s="193">
        <f t="shared" si="477"/>
        <v>3.9040600573940507</v>
      </c>
      <c r="LG95" s="205">
        <f t="shared" si="478"/>
        <v>56913.412190118921</v>
      </c>
      <c r="LK95" s="3">
        <f t="shared" si="314"/>
        <v>0</v>
      </c>
      <c r="LL95" s="6">
        <f t="shared" si="315"/>
        <v>0</v>
      </c>
      <c r="LM95" s="6">
        <f t="shared" si="316"/>
        <v>0</v>
      </c>
      <c r="LN95" s="6">
        <f t="shared" si="317"/>
        <v>5.429412270033108</v>
      </c>
      <c r="LO95" s="193">
        <f t="shared" si="479"/>
        <v>5.6740334309306508</v>
      </c>
      <c r="LP95" s="193">
        <f t="shared" si="479"/>
        <v>4.1745731882913786</v>
      </c>
      <c r="LQ95" s="193">
        <f t="shared" si="479"/>
        <v>3.8150380693314694</v>
      </c>
      <c r="LR95" s="193">
        <f t="shared" si="479"/>
        <v>4.0079302048456729</v>
      </c>
      <c r="LS95" s="212">
        <f t="shared" si="480"/>
        <v>57044.08633642261</v>
      </c>
      <c r="LW95" s="3">
        <f t="shared" si="318"/>
        <v>0</v>
      </c>
      <c r="LX95" s="6">
        <f t="shared" si="319"/>
        <v>0</v>
      </c>
      <c r="LY95" s="6">
        <f t="shared" si="320"/>
        <v>0</v>
      </c>
      <c r="LZ95" s="6">
        <f t="shared" si="321"/>
        <v>5.0613165229122199</v>
      </c>
      <c r="MA95" s="193">
        <f t="shared" si="481"/>
        <v>5.6740334309306508</v>
      </c>
      <c r="MB95" s="193">
        <f t="shared" si="481"/>
        <v>4.1745731882913786</v>
      </c>
      <c r="MC95" s="193">
        <f t="shared" si="481"/>
        <v>3.8150380693314694</v>
      </c>
      <c r="MD95" s="193">
        <f t="shared" si="481"/>
        <v>4.001219080043616</v>
      </c>
      <c r="ME95" s="212">
        <f t="shared" si="482"/>
        <v>56996.513168768259</v>
      </c>
      <c r="MI95" s="3">
        <f t="shared" si="322"/>
        <v>0</v>
      </c>
      <c r="MJ95" s="6">
        <f t="shared" si="323"/>
        <v>0</v>
      </c>
      <c r="MK95" s="6">
        <f t="shared" si="324"/>
        <v>0</v>
      </c>
      <c r="ML95" s="6">
        <f t="shared" si="325"/>
        <v>5.7514960487638858</v>
      </c>
      <c r="MM95" s="193">
        <f t="shared" si="483"/>
        <v>5.6740334309306508</v>
      </c>
      <c r="MN95" s="193">
        <f t="shared" si="483"/>
        <v>4.1745731882913786</v>
      </c>
      <c r="MO95" s="193">
        <f t="shared" si="483"/>
        <v>3.8150380693314694</v>
      </c>
      <c r="MP95" s="193">
        <f t="shared" si="483"/>
        <v>4.0137657186268418</v>
      </c>
      <c r="MQ95" s="205">
        <f t="shared" si="484"/>
        <v>57085.484831471382</v>
      </c>
      <c r="MT95" s="3">
        <f t="shared" si="326"/>
        <v>6.1765236092448124</v>
      </c>
      <c r="MU95" s="6">
        <f t="shared" si="327"/>
        <v>5.1060187186353261</v>
      </c>
      <c r="MV95" s="6">
        <f t="shared" si="328"/>
        <v>5.2415309697266022</v>
      </c>
      <c r="MW95" s="6">
        <f t="shared" si="329"/>
        <v>5.5214362068133296</v>
      </c>
      <c r="MX95" s="193">
        <f t="shared" si="485"/>
        <v>5.6950217266604675</v>
      </c>
      <c r="MY95" s="193">
        <f t="shared" si="485"/>
        <v>4.2501810279964527</v>
      </c>
      <c r="MZ95" s="193">
        <f t="shared" si="485"/>
        <v>3.9243470484463643</v>
      </c>
      <c r="NA95" s="193">
        <f t="shared" si="485"/>
        <v>4.0096009722104577</v>
      </c>
      <c r="NB95" s="212">
        <f t="shared" si="486"/>
        <v>57803.305541545407</v>
      </c>
      <c r="NF95" s="3">
        <f t="shared" si="330"/>
        <v>6.1765236092448115</v>
      </c>
      <c r="NG95" s="6">
        <f t="shared" si="331"/>
        <v>0</v>
      </c>
      <c r="NH95" s="6">
        <f t="shared" si="332"/>
        <v>0</v>
      </c>
      <c r="NI95" s="6">
        <f t="shared" si="333"/>
        <v>0</v>
      </c>
      <c r="NJ95" s="193">
        <f t="shared" si="487"/>
        <v>5.6950217266604675</v>
      </c>
      <c r="NK95" s="193">
        <f t="shared" si="487"/>
        <v>4.1745731882913786</v>
      </c>
      <c r="NL95" s="193">
        <f t="shared" si="487"/>
        <v>3.8150380693314694</v>
      </c>
      <c r="NM95" s="193">
        <f t="shared" si="487"/>
        <v>3.9040600573940507</v>
      </c>
      <c r="NN95" s="212">
        <f t="shared" si="488"/>
        <v>56324.332365599097</v>
      </c>
      <c r="NR95" s="3">
        <f t="shared" si="334"/>
        <v>0</v>
      </c>
      <c r="NS95" s="6">
        <f t="shared" si="335"/>
        <v>5.1060187186353261</v>
      </c>
      <c r="NT95" s="6">
        <f t="shared" si="336"/>
        <v>0</v>
      </c>
      <c r="NU95" s="6">
        <f t="shared" si="337"/>
        <v>0</v>
      </c>
      <c r="NV95" s="193">
        <f t="shared" si="489"/>
        <v>5.6740334309306508</v>
      </c>
      <c r="NW95" s="193">
        <f t="shared" si="489"/>
        <v>4.2501810279964527</v>
      </c>
      <c r="NX95" s="193">
        <f t="shared" si="489"/>
        <v>3.8150380693314694</v>
      </c>
      <c r="NY95" s="193">
        <f t="shared" si="489"/>
        <v>3.9040600573940507</v>
      </c>
      <c r="NZ95" s="212">
        <f t="shared" si="490"/>
        <v>56500.598526248636</v>
      </c>
      <c r="OD95" s="3">
        <f t="shared" si="338"/>
        <v>0</v>
      </c>
      <c r="OE95" s="6">
        <f t="shared" si="339"/>
        <v>0</v>
      </c>
      <c r="OF95" s="6">
        <f t="shared" si="340"/>
        <v>5.2415309697266022</v>
      </c>
      <c r="OG95" s="6">
        <f t="shared" si="341"/>
        <v>0</v>
      </c>
      <c r="OH95" s="193">
        <f t="shared" si="491"/>
        <v>5.6740334309306508</v>
      </c>
      <c r="OI95" s="193">
        <f t="shared" si="491"/>
        <v>4.1745731882913786</v>
      </c>
      <c r="OJ95" s="193">
        <f t="shared" si="491"/>
        <v>3.9243470484463643</v>
      </c>
      <c r="OK95" s="193">
        <f t="shared" si="491"/>
        <v>3.9040600573940507</v>
      </c>
      <c r="OL95" s="212">
        <f t="shared" si="492"/>
        <v>56847.380345685728</v>
      </c>
      <c r="OP95" s="3">
        <f t="shared" si="342"/>
        <v>0</v>
      </c>
      <c r="OQ95" s="6">
        <f t="shared" si="343"/>
        <v>0</v>
      </c>
      <c r="OR95" s="6">
        <f t="shared" si="344"/>
        <v>0</v>
      </c>
      <c r="OS95" s="6">
        <f t="shared" si="345"/>
        <v>5.5214362068133296</v>
      </c>
      <c r="OT95" s="193">
        <f t="shared" si="493"/>
        <v>5.6740334309306508</v>
      </c>
      <c r="OU95" s="193">
        <f t="shared" si="493"/>
        <v>4.1745731882913786</v>
      </c>
      <c r="OV95" s="193">
        <f t="shared" si="493"/>
        <v>3.8150380693314694</v>
      </c>
      <c r="OW95" s="193">
        <f t="shared" si="493"/>
        <v>4.0096009722104577</v>
      </c>
      <c r="OX95" s="232">
        <f t="shared" si="494"/>
        <v>57055.936081293039</v>
      </c>
    </row>
    <row r="96" spans="2:414" x14ac:dyDescent="0.2">
      <c r="B96" s="81">
        <v>45563</v>
      </c>
      <c r="C96">
        <v>144</v>
      </c>
      <c r="D96">
        <v>11.147146173530478</v>
      </c>
      <c r="E96">
        <v>0</v>
      </c>
      <c r="F96">
        <v>0</v>
      </c>
      <c r="G96">
        <v>0</v>
      </c>
      <c r="H96">
        <v>0</v>
      </c>
      <c r="I96">
        <v>0</v>
      </c>
      <c r="J96">
        <v>0</v>
      </c>
      <c r="K96">
        <v>1</v>
      </c>
      <c r="L96">
        <v>0</v>
      </c>
      <c r="M96">
        <v>0</v>
      </c>
      <c r="N96">
        <v>0</v>
      </c>
      <c r="O96">
        <v>1</v>
      </c>
      <c r="P96">
        <v>0</v>
      </c>
      <c r="Q96">
        <v>0</v>
      </c>
      <c r="R96">
        <v>0</v>
      </c>
      <c r="S96">
        <v>0</v>
      </c>
      <c r="T96">
        <v>20736</v>
      </c>
      <c r="U96">
        <v>6.5016026682526205</v>
      </c>
      <c r="V96">
        <v>5.1060187186211978</v>
      </c>
      <c r="W96">
        <v>4.5578530171535672</v>
      </c>
      <c r="X96">
        <v>4.6011966581171118</v>
      </c>
      <c r="Y96" s="3">
        <v>375.00175805127333</v>
      </c>
      <c r="Z96" s="3">
        <v>100.00000000233129</v>
      </c>
      <c r="AA96" s="3">
        <v>50</v>
      </c>
      <c r="AB96" s="3">
        <v>50.000002001962791</v>
      </c>
      <c r="AC96">
        <v>1</v>
      </c>
      <c r="AD96">
        <v>0</v>
      </c>
      <c r="AE96" s="6"/>
      <c r="AF96" s="1" t="s">
        <v>5</v>
      </c>
      <c r="AG96">
        <v>144</v>
      </c>
      <c r="AH96" s="189">
        <v>45563</v>
      </c>
      <c r="AI96">
        <f t="shared" si="346"/>
        <v>9</v>
      </c>
      <c r="AJ96">
        <v>144</v>
      </c>
      <c r="AK96">
        <v>1</v>
      </c>
      <c r="AL96">
        <v>0</v>
      </c>
      <c r="AM96">
        <v>1</v>
      </c>
      <c r="AN96">
        <v>0</v>
      </c>
      <c r="AO96">
        <v>0</v>
      </c>
      <c r="AP96">
        <v>0</v>
      </c>
      <c r="AQ96">
        <v>0</v>
      </c>
      <c r="AS96" s="37"/>
      <c r="AT96" s="37"/>
      <c r="AU96" s="6">
        <f t="shared" si="347"/>
        <v>0</v>
      </c>
      <c r="AV96" s="6">
        <f t="shared" si="348"/>
        <v>0</v>
      </c>
      <c r="AW96" s="6">
        <f t="shared" si="349"/>
        <v>0</v>
      </c>
      <c r="AX96" s="6">
        <f t="shared" si="350"/>
        <v>0</v>
      </c>
      <c r="AY96" s="193">
        <f t="shared" si="351"/>
        <v>5.6740334309306508</v>
      </c>
      <c r="AZ96" s="193">
        <f t="shared" si="352"/>
        <v>4.1745731882913786</v>
      </c>
      <c r="BA96" s="193">
        <f t="shared" si="353"/>
        <v>3.8150380693314694</v>
      </c>
      <c r="BB96" s="193">
        <f t="shared" si="354"/>
        <v>3.9040600573940507</v>
      </c>
      <c r="BC96" s="72">
        <f t="shared" si="355"/>
        <v>56312.210093717425</v>
      </c>
      <c r="BG96" s="3">
        <f t="shared" si="356"/>
        <v>6.3715706148875677</v>
      </c>
      <c r="BH96" s="6">
        <f t="shared" si="357"/>
        <v>0</v>
      </c>
      <c r="BI96" s="6">
        <f t="shared" si="358"/>
        <v>0</v>
      </c>
      <c r="BJ96" s="6">
        <f t="shared" si="359"/>
        <v>0</v>
      </c>
      <c r="BK96" s="193">
        <f t="shared" si="360"/>
        <v>5.6956773892341443</v>
      </c>
      <c r="BL96" s="193">
        <f t="shared" si="361"/>
        <v>4.1745731882913786</v>
      </c>
      <c r="BM96" s="193">
        <f t="shared" si="362"/>
        <v>3.8150380693314694</v>
      </c>
      <c r="BN96" s="193">
        <f t="shared" si="363"/>
        <v>3.9040600573940507</v>
      </c>
      <c r="BO96" s="72">
        <f t="shared" si="364"/>
        <v>56324.71110059692</v>
      </c>
      <c r="BS96" s="3">
        <f t="shared" si="365"/>
        <v>6.3715906897924688</v>
      </c>
      <c r="BT96" s="6">
        <f t="shared" si="366"/>
        <v>0</v>
      </c>
      <c r="BU96" s="6">
        <f t="shared" si="367"/>
        <v>0</v>
      </c>
      <c r="BV96" s="6">
        <f t="shared" si="368"/>
        <v>0</v>
      </c>
      <c r="BW96" s="193">
        <f t="shared" si="369"/>
        <v>5.6956774566950585</v>
      </c>
      <c r="BX96" s="193">
        <f t="shared" si="370"/>
        <v>4.1745731882913786</v>
      </c>
      <c r="BY96" s="193">
        <f t="shared" si="495"/>
        <v>3.8150380693314694</v>
      </c>
      <c r="BZ96" s="193">
        <f t="shared" si="371"/>
        <v>3.9040600573940507</v>
      </c>
      <c r="CA96" s="72">
        <f t="shared" si="372"/>
        <v>56324.71110059692</v>
      </c>
      <c r="CE96" s="3">
        <f t="shared" si="373"/>
        <v>0</v>
      </c>
      <c r="CF96" s="6">
        <f t="shared" si="374"/>
        <v>5.1060187186211978</v>
      </c>
      <c r="CG96" s="6">
        <f t="shared" si="375"/>
        <v>0</v>
      </c>
      <c r="CH96" s="6">
        <f t="shared" si="376"/>
        <v>0</v>
      </c>
      <c r="CI96" s="193">
        <f t="shared" si="377"/>
        <v>5.6740334309306508</v>
      </c>
      <c r="CJ96" s="193">
        <f t="shared" si="378"/>
        <v>4.2501810279962511</v>
      </c>
      <c r="CK96" s="193">
        <f t="shared" si="496"/>
        <v>3.8150380693314694</v>
      </c>
      <c r="CL96" s="193">
        <f t="shared" si="379"/>
        <v>3.9040600573940507</v>
      </c>
      <c r="CM96" s="72">
        <f t="shared" si="380"/>
        <v>56500.598526248235</v>
      </c>
      <c r="CQ96" s="3">
        <f t="shared" si="381"/>
        <v>0</v>
      </c>
      <c r="CR96" s="6">
        <f t="shared" si="382"/>
        <v>5.1060742508026777</v>
      </c>
      <c r="CS96" s="6">
        <f t="shared" si="383"/>
        <v>0</v>
      </c>
      <c r="CT96" s="6">
        <f t="shared" si="384"/>
        <v>0</v>
      </c>
      <c r="CU96" s="193">
        <f t="shared" si="385"/>
        <v>5.6740334309306508</v>
      </c>
      <c r="CV96" s="193">
        <f t="shared" si="386"/>
        <v>4.2501818199765804</v>
      </c>
      <c r="CW96" s="193">
        <f t="shared" si="497"/>
        <v>3.8150380693314694</v>
      </c>
      <c r="CX96" s="193">
        <f t="shared" si="387"/>
        <v>3.9040600573940507</v>
      </c>
      <c r="CY96" s="72">
        <f t="shared" si="388"/>
        <v>56500.600502884859</v>
      </c>
      <c r="DC96" s="3">
        <f t="shared" si="389"/>
        <v>0</v>
      </c>
      <c r="DD96" s="6">
        <f t="shared" si="390"/>
        <v>0</v>
      </c>
      <c r="DE96" s="6">
        <f t="shared" si="391"/>
        <v>4.7857456680112458</v>
      </c>
      <c r="DF96" s="6">
        <f t="shared" si="392"/>
        <v>0</v>
      </c>
      <c r="DG96" s="193">
        <f t="shared" si="393"/>
        <v>5.6740334309306508</v>
      </c>
      <c r="DH96" s="193">
        <f t="shared" si="394"/>
        <v>4.1745731882913786</v>
      </c>
      <c r="DI96" s="193">
        <f t="shared" si="498"/>
        <v>3.9153022138747122</v>
      </c>
      <c r="DJ96" s="193">
        <f t="shared" si="395"/>
        <v>3.9040600573940507</v>
      </c>
      <c r="DK96" s="72">
        <f t="shared" si="396"/>
        <v>56802.905020320242</v>
      </c>
      <c r="DO96" s="3">
        <f t="shared" si="397"/>
        <v>0</v>
      </c>
      <c r="DP96" s="6">
        <f t="shared" si="398"/>
        <v>0</v>
      </c>
      <c r="DQ96" s="6">
        <f t="shared" si="399"/>
        <v>4.5579410420919517</v>
      </c>
      <c r="DR96" s="6">
        <f t="shared" si="400"/>
        <v>0</v>
      </c>
      <c r="DS96" s="193">
        <f t="shared" si="401"/>
        <v>5.6740334309306508</v>
      </c>
      <c r="DT96" s="193">
        <f t="shared" si="402"/>
        <v>4.1745731882913786</v>
      </c>
      <c r="DU96" s="193">
        <f t="shared" si="499"/>
        <v>3.9107506947981525</v>
      </c>
      <c r="DV96" s="193">
        <f t="shared" si="403"/>
        <v>3.9040600573940507</v>
      </c>
      <c r="DW96" s="72">
        <f t="shared" si="404"/>
        <v>56780.537420399822</v>
      </c>
      <c r="EA96" s="3">
        <f t="shared" si="405"/>
        <v>0</v>
      </c>
      <c r="EB96" s="6">
        <f t="shared" si="406"/>
        <v>0</v>
      </c>
      <c r="EC96" s="6">
        <f t="shared" si="407"/>
        <v>0</v>
      </c>
      <c r="ED96" s="6">
        <f t="shared" si="408"/>
        <v>13.803589974351336</v>
      </c>
      <c r="EE96" s="193">
        <f t="shared" si="409"/>
        <v>5.6740334309306508</v>
      </c>
      <c r="EF96" s="193">
        <f t="shared" si="410"/>
        <v>4.1745731882913786</v>
      </c>
      <c r="EG96" s="193">
        <f t="shared" si="500"/>
        <v>3.8150380693314694</v>
      </c>
      <c r="EH96" s="193">
        <f t="shared" si="411"/>
        <v>4.1495746374348448</v>
      </c>
      <c r="EI96" s="72">
        <f t="shared" si="412"/>
        <v>58057.476761706872</v>
      </c>
      <c r="EM96" s="3">
        <f t="shared" si="413"/>
        <v>0</v>
      </c>
      <c r="EN96" s="6">
        <f t="shared" si="414"/>
        <v>0</v>
      </c>
      <c r="EO96" s="6">
        <f t="shared" si="415"/>
        <v>0</v>
      </c>
      <c r="EP96" s="6">
        <f t="shared" si="416"/>
        <v>4.6013102201544003</v>
      </c>
      <c r="EQ96" s="193">
        <f t="shared" si="417"/>
        <v>5.6740334309306508</v>
      </c>
      <c r="ER96" s="193">
        <f t="shared" si="418"/>
        <v>4.1745731882913786</v>
      </c>
      <c r="ES96" s="193">
        <f t="shared" si="501"/>
        <v>3.8150380693314694</v>
      </c>
      <c r="ET96" s="193">
        <f t="shared" si="419"/>
        <v>3.9927684292039207</v>
      </c>
      <c r="EU96" s="72">
        <f t="shared" si="420"/>
        <v>56936.665447343883</v>
      </c>
      <c r="EY96" s="3">
        <f t="shared" si="421"/>
        <v>6.3715706148875677</v>
      </c>
      <c r="EZ96" s="6">
        <f t="shared" si="422"/>
        <v>5.1060187186211978</v>
      </c>
      <c r="FA96" s="6">
        <f t="shared" si="423"/>
        <v>4.7857456680112458</v>
      </c>
      <c r="FB96" s="6">
        <f t="shared" si="424"/>
        <v>13.803589974351336</v>
      </c>
      <c r="FC96" s="193">
        <f t="shared" si="425"/>
        <v>5.6956773892341443</v>
      </c>
      <c r="FD96" s="193">
        <f t="shared" si="426"/>
        <v>4.2501810279962511</v>
      </c>
      <c r="FE96" s="193">
        <f t="shared" si="502"/>
        <v>3.9153022138747122</v>
      </c>
      <c r="FF96" s="193">
        <f t="shared" si="427"/>
        <v>4.1495746374348448</v>
      </c>
      <c r="FG96" s="72">
        <f t="shared" si="428"/>
        <v>58772.343447446707</v>
      </c>
      <c r="FK96" s="3">
        <f t="shared" si="429"/>
        <v>6.5016227431575224</v>
      </c>
      <c r="FL96" s="6">
        <f t="shared" si="430"/>
        <v>5.1060742508026777</v>
      </c>
      <c r="FM96" s="6">
        <f t="shared" si="431"/>
        <v>4.5579410420919517</v>
      </c>
      <c r="FN96" s="6">
        <f t="shared" si="432"/>
        <v>4.6013102201544003</v>
      </c>
      <c r="FO96" s="193">
        <f t="shared" si="433"/>
        <v>5.6961143287460443</v>
      </c>
      <c r="FP96" s="193">
        <f t="shared" si="434"/>
        <v>4.2501818199765804</v>
      </c>
      <c r="FQ96" s="193">
        <f t="shared" si="503"/>
        <v>3.9107506947981525</v>
      </c>
      <c r="FR96" s="193">
        <f t="shared" si="435"/>
        <v>3.9927684292039207</v>
      </c>
      <c r="FS96" s="205">
        <f t="shared" si="436"/>
        <v>57615.295344604347</v>
      </c>
      <c r="FW96" s="3">
        <f t="shared" si="437"/>
        <v>7.4768430684905125</v>
      </c>
      <c r="FX96" s="6">
        <f t="shared" si="438"/>
        <v>5.7698011520419534</v>
      </c>
      <c r="FY96" s="6">
        <f t="shared" si="439"/>
        <v>5.6517377412704235</v>
      </c>
      <c r="FZ96" s="6">
        <f t="shared" si="440"/>
        <v>5.4294120565781911</v>
      </c>
      <c r="GA96" s="193">
        <f t="shared" si="441"/>
        <v>5.699384732481894</v>
      </c>
      <c r="GB96" s="193">
        <f t="shared" si="442"/>
        <v>4.2596031342287874</v>
      </c>
      <c r="GC96" s="193">
        <f t="shared" si="504"/>
        <v>3.932418037999617</v>
      </c>
      <c r="GD96" s="193">
        <f t="shared" si="443"/>
        <v>4.0079302009669906</v>
      </c>
      <c r="GE96" s="72">
        <f t="shared" si="444"/>
        <v>57858.339797118468</v>
      </c>
      <c r="GI96" s="3">
        <f t="shared" si="445"/>
        <v>7.1517629350778833</v>
      </c>
      <c r="GJ96" s="6">
        <f t="shared" si="446"/>
        <v>5.6166205904833184</v>
      </c>
      <c r="GK96" s="6">
        <f t="shared" si="447"/>
        <v>5.0136383188689244</v>
      </c>
      <c r="GL96" s="6">
        <f t="shared" si="448"/>
        <v>5.061316323928823</v>
      </c>
      <c r="GM96" s="193">
        <f t="shared" si="449"/>
        <v>5.6982957634363185</v>
      </c>
      <c r="GN96" s="193">
        <f t="shared" si="450"/>
        <v>4.2574366682263465</v>
      </c>
      <c r="GO96" s="193">
        <f t="shared" si="505"/>
        <v>3.9198348572547341</v>
      </c>
      <c r="GP96" s="193">
        <f t="shared" si="451"/>
        <v>4.0012190764035482</v>
      </c>
      <c r="GQ96" s="72">
        <f t="shared" si="452"/>
        <v>57741.004272680861</v>
      </c>
      <c r="GU96" s="3">
        <f t="shared" si="453"/>
        <v>8.4520834687284072</v>
      </c>
      <c r="GV96" s="6">
        <f t="shared" si="454"/>
        <v>6.1272224623454372</v>
      </c>
      <c r="GW96" s="6">
        <f t="shared" si="455"/>
        <v>5.9252089222996371</v>
      </c>
      <c r="GX96" s="6">
        <f t="shared" si="456"/>
        <v>5.7514958226463895</v>
      </c>
      <c r="GY96" s="193">
        <f t="shared" si="457"/>
        <v>5.7026445425249639</v>
      </c>
      <c r="GZ96" s="193">
        <f t="shared" si="458"/>
        <v>4.2646400431320464</v>
      </c>
      <c r="HA96" s="193">
        <f t="shared" si="506"/>
        <v>3.9377627340091421</v>
      </c>
      <c r="HB96" s="193">
        <f t="shared" si="459"/>
        <v>4.0137657145419761</v>
      </c>
      <c r="HC96" s="205">
        <f t="shared" si="460"/>
        <v>57941.940700562598</v>
      </c>
      <c r="HG96" s="3">
        <f t="shared" si="278"/>
        <v>7.4768430684905125</v>
      </c>
      <c r="HH96" s="6">
        <f t="shared" si="279"/>
        <v>0</v>
      </c>
      <c r="HI96" s="6">
        <f t="shared" si="280"/>
        <v>0</v>
      </c>
      <c r="HJ96" s="6">
        <f t="shared" si="281"/>
        <v>0</v>
      </c>
      <c r="HK96" s="193">
        <f t="shared" si="461"/>
        <v>5.699384732481894</v>
      </c>
      <c r="HL96" s="193">
        <f t="shared" si="461"/>
        <v>4.1745731882913786</v>
      </c>
      <c r="HM96" s="193">
        <f t="shared" si="461"/>
        <v>3.8150380693314694</v>
      </c>
      <c r="HN96" s="193">
        <f t="shared" si="461"/>
        <v>3.9040600573940507</v>
      </c>
      <c r="HO96" s="212">
        <f t="shared" si="462"/>
        <v>56326.852647341548</v>
      </c>
      <c r="HS96" s="3">
        <f t="shared" si="282"/>
        <v>7.1517629350778833</v>
      </c>
      <c r="HT96" s="6">
        <f t="shared" si="283"/>
        <v>0</v>
      </c>
      <c r="HU96" s="6">
        <f t="shared" si="284"/>
        <v>0</v>
      </c>
      <c r="HV96" s="6">
        <f t="shared" si="285"/>
        <v>0</v>
      </c>
      <c r="HW96" s="193">
        <f t="shared" si="463"/>
        <v>5.6982957634363185</v>
      </c>
      <c r="HX96" s="193">
        <f t="shared" si="463"/>
        <v>4.1745731882913786</v>
      </c>
      <c r="HY96" s="193">
        <f t="shared" si="463"/>
        <v>3.8150380693314694</v>
      </c>
      <c r="HZ96" s="193">
        <f t="shared" si="463"/>
        <v>3.9040600573940507</v>
      </c>
      <c r="IA96" s="212">
        <f t="shared" si="464"/>
        <v>56326.223595950789</v>
      </c>
      <c r="IE96" s="3">
        <f t="shared" si="286"/>
        <v>8.4520834687284072</v>
      </c>
      <c r="IF96" s="6">
        <f t="shared" si="287"/>
        <v>0</v>
      </c>
      <c r="IG96" s="6">
        <f t="shared" si="288"/>
        <v>0</v>
      </c>
      <c r="IH96" s="6">
        <f t="shared" si="289"/>
        <v>0</v>
      </c>
      <c r="II96" s="193">
        <f t="shared" si="465"/>
        <v>5.7026445425249639</v>
      </c>
      <c r="IJ96" s="193">
        <f t="shared" si="465"/>
        <v>4.1745731882913786</v>
      </c>
      <c r="IK96" s="193">
        <f t="shared" si="465"/>
        <v>3.8150380693314694</v>
      </c>
      <c r="IL96" s="193">
        <f t="shared" si="465"/>
        <v>3.9040600573940507</v>
      </c>
      <c r="IM96" s="205">
        <f t="shared" si="466"/>
        <v>56328.735743814497</v>
      </c>
      <c r="IQ96" s="3">
        <f t="shared" si="290"/>
        <v>0</v>
      </c>
      <c r="IR96" s="6">
        <f t="shared" si="291"/>
        <v>5.7698011520419534</v>
      </c>
      <c r="IS96" s="6">
        <f t="shared" si="292"/>
        <v>0</v>
      </c>
      <c r="IT96" s="6">
        <f t="shared" si="293"/>
        <v>0</v>
      </c>
      <c r="IU96" s="193">
        <f t="shared" si="467"/>
        <v>5.6740334309306508</v>
      </c>
      <c r="IV96" s="193">
        <f t="shared" si="467"/>
        <v>4.2596031342287874</v>
      </c>
      <c r="IW96" s="193">
        <f t="shared" si="467"/>
        <v>3.8150380693314694</v>
      </c>
      <c r="IX96" s="193">
        <f t="shared" si="467"/>
        <v>3.9040600573940507</v>
      </c>
      <c r="IY96" s="212">
        <f t="shared" si="468"/>
        <v>56524.119257342507</v>
      </c>
      <c r="JC96" s="3">
        <f t="shared" si="294"/>
        <v>0</v>
      </c>
      <c r="JD96" s="6">
        <f t="shared" si="295"/>
        <v>5.6166205904833184</v>
      </c>
      <c r="JE96" s="6">
        <f t="shared" si="296"/>
        <v>0</v>
      </c>
      <c r="JF96" s="6">
        <f t="shared" si="297"/>
        <v>0</v>
      </c>
      <c r="JG96" s="193">
        <f t="shared" si="469"/>
        <v>5.6740334309306508</v>
      </c>
      <c r="JH96" s="193">
        <f t="shared" si="469"/>
        <v>4.2574366682263465</v>
      </c>
      <c r="JI96" s="193">
        <f t="shared" si="469"/>
        <v>3.8150380693314694</v>
      </c>
      <c r="JJ96" s="193">
        <f t="shared" si="469"/>
        <v>3.9040600573940507</v>
      </c>
      <c r="JK96" s="212">
        <f t="shared" si="470"/>
        <v>56518.710166287121</v>
      </c>
      <c r="JO96" s="3">
        <f t="shared" si="298"/>
        <v>0</v>
      </c>
      <c r="JP96" s="6">
        <f t="shared" si="299"/>
        <v>6.1272224623454372</v>
      </c>
      <c r="JQ96" s="6">
        <f t="shared" si="300"/>
        <v>0</v>
      </c>
      <c r="JR96" s="6">
        <f t="shared" si="301"/>
        <v>0</v>
      </c>
      <c r="JS96" s="193">
        <f t="shared" si="471"/>
        <v>5.6740334309306508</v>
      </c>
      <c r="JT96" s="193">
        <f t="shared" si="471"/>
        <v>4.2646400431320464</v>
      </c>
      <c r="JU96" s="193">
        <f t="shared" si="471"/>
        <v>3.8150380693314694</v>
      </c>
      <c r="JV96" s="193">
        <f t="shared" si="471"/>
        <v>3.9040600573940507</v>
      </c>
      <c r="JW96" s="205">
        <f t="shared" si="472"/>
        <v>56536.697084044143</v>
      </c>
      <c r="KA96" s="3">
        <f t="shared" si="302"/>
        <v>0</v>
      </c>
      <c r="KB96" s="6">
        <f t="shared" si="303"/>
        <v>0</v>
      </c>
      <c r="KC96" s="6">
        <f t="shared" si="304"/>
        <v>5.6517377412704235</v>
      </c>
      <c r="KD96" s="6">
        <f t="shared" si="305"/>
        <v>0</v>
      </c>
      <c r="KE96" s="193">
        <f t="shared" si="473"/>
        <v>5.6740334309306508</v>
      </c>
      <c r="KF96" s="193">
        <f t="shared" si="473"/>
        <v>4.1745731882913786</v>
      </c>
      <c r="KG96" s="193">
        <f t="shared" si="473"/>
        <v>3.932418037999617</v>
      </c>
      <c r="KH96" s="193">
        <f t="shared" si="473"/>
        <v>3.9040600573940507</v>
      </c>
      <c r="KI96" s="212">
        <f t="shared" si="474"/>
        <v>56887.096473452693</v>
      </c>
      <c r="KM96" s="3">
        <f t="shared" si="306"/>
        <v>0</v>
      </c>
      <c r="KN96" s="6">
        <f t="shared" si="307"/>
        <v>0</v>
      </c>
      <c r="KO96" s="6">
        <f t="shared" si="308"/>
        <v>5.0136383188689244</v>
      </c>
      <c r="KP96" s="6">
        <f t="shared" si="309"/>
        <v>0</v>
      </c>
      <c r="KQ96" s="193">
        <f t="shared" si="475"/>
        <v>5.6740334309306508</v>
      </c>
      <c r="KR96" s="193">
        <f t="shared" si="475"/>
        <v>4.1745731882913786</v>
      </c>
      <c r="KS96" s="193">
        <f t="shared" si="475"/>
        <v>3.9198348572547341</v>
      </c>
      <c r="KT96" s="193">
        <f t="shared" si="475"/>
        <v>3.9040600573940507</v>
      </c>
      <c r="KU96" s="212">
        <f t="shared" si="476"/>
        <v>56825.188615660445</v>
      </c>
      <c r="KY96" s="3">
        <f t="shared" si="310"/>
        <v>0</v>
      </c>
      <c r="KZ96" s="6">
        <f t="shared" si="311"/>
        <v>0</v>
      </c>
      <c r="LA96" s="6">
        <f t="shared" si="312"/>
        <v>5.9252089222996371</v>
      </c>
      <c r="LB96" s="6">
        <f t="shared" si="313"/>
        <v>0</v>
      </c>
      <c r="LC96" s="193">
        <f t="shared" si="477"/>
        <v>5.6740334309306508</v>
      </c>
      <c r="LD96" s="193">
        <f t="shared" si="477"/>
        <v>4.1745731882913786</v>
      </c>
      <c r="LE96" s="193">
        <f t="shared" si="477"/>
        <v>3.9377627340091421</v>
      </c>
      <c r="LF96" s="193">
        <f t="shared" si="477"/>
        <v>3.9040600573940507</v>
      </c>
      <c r="LG96" s="205">
        <f t="shared" si="478"/>
        <v>56913.412190118921</v>
      </c>
      <c r="LK96" s="3">
        <f t="shared" si="314"/>
        <v>0</v>
      </c>
      <c r="LL96" s="6">
        <f t="shared" si="315"/>
        <v>0</v>
      </c>
      <c r="LM96" s="6">
        <f t="shared" si="316"/>
        <v>0</v>
      </c>
      <c r="LN96" s="6">
        <f t="shared" si="317"/>
        <v>5.4294120565781911</v>
      </c>
      <c r="LO96" s="193">
        <f t="shared" si="479"/>
        <v>5.6740334309306508</v>
      </c>
      <c r="LP96" s="193">
        <f t="shared" si="479"/>
        <v>4.1745731882913786</v>
      </c>
      <c r="LQ96" s="193">
        <f t="shared" si="479"/>
        <v>3.8150380693314694</v>
      </c>
      <c r="LR96" s="193">
        <f t="shared" si="479"/>
        <v>4.0079302009669906</v>
      </c>
      <c r="LS96" s="212">
        <f t="shared" si="480"/>
        <v>57044.086308916303</v>
      </c>
      <c r="LW96" s="3">
        <f t="shared" si="318"/>
        <v>0</v>
      </c>
      <c r="LX96" s="6">
        <f t="shared" si="319"/>
        <v>0</v>
      </c>
      <c r="LY96" s="6">
        <f t="shared" si="320"/>
        <v>0</v>
      </c>
      <c r="LZ96" s="6">
        <f t="shared" si="321"/>
        <v>5.061316323928823</v>
      </c>
      <c r="MA96" s="193">
        <f t="shared" si="481"/>
        <v>5.6740334309306508</v>
      </c>
      <c r="MB96" s="193">
        <f t="shared" si="481"/>
        <v>4.1745731882913786</v>
      </c>
      <c r="MC96" s="193">
        <f t="shared" si="481"/>
        <v>3.8150380693314694</v>
      </c>
      <c r="MD96" s="193">
        <f t="shared" si="481"/>
        <v>4.0012190764035482</v>
      </c>
      <c r="ME96" s="212">
        <f t="shared" si="482"/>
        <v>56996.513142975702</v>
      </c>
      <c r="MI96" s="3">
        <f t="shared" si="322"/>
        <v>0</v>
      </c>
      <c r="MJ96" s="6">
        <f t="shared" si="323"/>
        <v>0</v>
      </c>
      <c r="MK96" s="6">
        <f t="shared" si="324"/>
        <v>0</v>
      </c>
      <c r="ML96" s="6">
        <f t="shared" si="325"/>
        <v>5.7514958226463895</v>
      </c>
      <c r="MM96" s="193">
        <f t="shared" si="483"/>
        <v>5.6740334309306508</v>
      </c>
      <c r="MN96" s="193">
        <f t="shared" si="483"/>
        <v>4.1745731882913786</v>
      </c>
      <c r="MO96" s="193">
        <f t="shared" si="483"/>
        <v>3.8150380693314694</v>
      </c>
      <c r="MP96" s="193">
        <f t="shared" si="483"/>
        <v>4.0137657145419761</v>
      </c>
      <c r="MQ96" s="205">
        <f t="shared" si="484"/>
        <v>57085.484802481849</v>
      </c>
      <c r="MT96" s="3">
        <f t="shared" si="326"/>
        <v>6.1765225348399895</v>
      </c>
      <c r="MU96" s="6">
        <f t="shared" si="327"/>
        <v>5.1060187186211978</v>
      </c>
      <c r="MV96" s="6">
        <f t="shared" si="328"/>
        <v>5.2415309697266022</v>
      </c>
      <c r="MW96" s="6">
        <f t="shared" si="329"/>
        <v>5.5214359897405343</v>
      </c>
      <c r="MX96" s="193">
        <f t="shared" si="485"/>
        <v>5.6950217230476046</v>
      </c>
      <c r="MY96" s="193">
        <f t="shared" si="485"/>
        <v>4.2501810279962511</v>
      </c>
      <c r="MZ96" s="193">
        <f t="shared" si="485"/>
        <v>3.9243470484463643</v>
      </c>
      <c r="NA96" s="193">
        <f t="shared" si="485"/>
        <v>4.0096009682726201</v>
      </c>
      <c r="NB96" s="212">
        <f t="shared" si="486"/>
        <v>57803.305511105718</v>
      </c>
      <c r="NF96" s="3">
        <f t="shared" si="330"/>
        <v>6.1765225348399886</v>
      </c>
      <c r="NG96" s="6">
        <f t="shared" si="331"/>
        <v>0</v>
      </c>
      <c r="NH96" s="6">
        <f t="shared" si="332"/>
        <v>0</v>
      </c>
      <c r="NI96" s="6">
        <f t="shared" si="333"/>
        <v>0</v>
      </c>
      <c r="NJ96" s="193">
        <f t="shared" si="487"/>
        <v>5.6950217230476046</v>
      </c>
      <c r="NK96" s="193">
        <f t="shared" si="487"/>
        <v>4.1745731882913786</v>
      </c>
      <c r="NL96" s="193">
        <f t="shared" si="487"/>
        <v>3.8150380693314694</v>
      </c>
      <c r="NM96" s="193">
        <f t="shared" si="487"/>
        <v>3.9040600573940507</v>
      </c>
      <c r="NN96" s="212">
        <f t="shared" si="488"/>
        <v>56324.332363512207</v>
      </c>
      <c r="NR96" s="3">
        <f t="shared" si="334"/>
        <v>0</v>
      </c>
      <c r="NS96" s="6">
        <f t="shared" si="335"/>
        <v>5.1060187186211978</v>
      </c>
      <c r="NT96" s="6">
        <f t="shared" si="336"/>
        <v>0</v>
      </c>
      <c r="NU96" s="6">
        <f t="shared" si="337"/>
        <v>0</v>
      </c>
      <c r="NV96" s="193">
        <f t="shared" si="489"/>
        <v>5.6740334309306508</v>
      </c>
      <c r="NW96" s="193">
        <f t="shared" si="489"/>
        <v>4.2501810279962511</v>
      </c>
      <c r="NX96" s="193">
        <f t="shared" si="489"/>
        <v>3.8150380693314694</v>
      </c>
      <c r="NY96" s="193">
        <f t="shared" si="489"/>
        <v>3.9040600573940507</v>
      </c>
      <c r="NZ96" s="212">
        <f t="shared" si="490"/>
        <v>56500.598526248235</v>
      </c>
      <c r="OD96" s="3">
        <f t="shared" si="338"/>
        <v>0</v>
      </c>
      <c r="OE96" s="6">
        <f t="shared" si="339"/>
        <v>0</v>
      </c>
      <c r="OF96" s="6">
        <f t="shared" si="340"/>
        <v>5.2415309697266022</v>
      </c>
      <c r="OG96" s="6">
        <f t="shared" si="341"/>
        <v>0</v>
      </c>
      <c r="OH96" s="193">
        <f t="shared" si="491"/>
        <v>5.6740334309306508</v>
      </c>
      <c r="OI96" s="193">
        <f t="shared" si="491"/>
        <v>4.1745731882913786</v>
      </c>
      <c r="OJ96" s="193">
        <f t="shared" si="491"/>
        <v>3.9243470484463643</v>
      </c>
      <c r="OK96" s="193">
        <f t="shared" si="491"/>
        <v>3.9040600573940507</v>
      </c>
      <c r="OL96" s="212">
        <f t="shared" si="492"/>
        <v>56847.380345685728</v>
      </c>
      <c r="OP96" s="3">
        <f t="shared" si="342"/>
        <v>0</v>
      </c>
      <c r="OQ96" s="6">
        <f t="shared" si="343"/>
        <v>0</v>
      </c>
      <c r="OR96" s="6">
        <f t="shared" si="344"/>
        <v>0</v>
      </c>
      <c r="OS96" s="6">
        <f t="shared" si="345"/>
        <v>5.5214359897405343</v>
      </c>
      <c r="OT96" s="193">
        <f t="shared" si="493"/>
        <v>5.6740334309306508</v>
      </c>
      <c r="OU96" s="193">
        <f t="shared" si="493"/>
        <v>4.1745731882913786</v>
      </c>
      <c r="OV96" s="193">
        <f t="shared" si="493"/>
        <v>3.8150380693314694</v>
      </c>
      <c r="OW96" s="193">
        <f t="shared" si="493"/>
        <v>4.0096009682726201</v>
      </c>
      <c r="OX96" s="232">
        <f t="shared" si="494"/>
        <v>57055.936053361322</v>
      </c>
    </row>
    <row r="97" spans="1:414" x14ac:dyDescent="0.2">
      <c r="B97" s="81">
        <v>45570</v>
      </c>
      <c r="C97">
        <v>145</v>
      </c>
      <c r="D97">
        <v>11.147301711890385</v>
      </c>
      <c r="E97">
        <v>0</v>
      </c>
      <c r="F97">
        <v>0</v>
      </c>
      <c r="G97">
        <v>0</v>
      </c>
      <c r="H97">
        <v>0</v>
      </c>
      <c r="I97">
        <v>0</v>
      </c>
      <c r="J97">
        <v>0</v>
      </c>
      <c r="K97">
        <v>0</v>
      </c>
      <c r="L97">
        <v>1</v>
      </c>
      <c r="M97">
        <v>0</v>
      </c>
      <c r="N97">
        <v>0</v>
      </c>
      <c r="O97">
        <v>1</v>
      </c>
      <c r="P97">
        <v>0</v>
      </c>
      <c r="Q97">
        <v>0</v>
      </c>
      <c r="R97">
        <v>0</v>
      </c>
      <c r="S97">
        <v>0</v>
      </c>
      <c r="T97">
        <v>21025</v>
      </c>
      <c r="U97">
        <v>6.5016018765851484</v>
      </c>
      <c r="V97">
        <v>5.1060187186141341</v>
      </c>
      <c r="W97">
        <v>4.5578530171535672</v>
      </c>
      <c r="X97">
        <v>4.6011966400277107</v>
      </c>
      <c r="Y97" s="3">
        <v>375.00123063589132</v>
      </c>
      <c r="Z97" s="3">
        <v>100.00000000116565</v>
      </c>
      <c r="AA97" s="3">
        <v>50</v>
      </c>
      <c r="AB97" s="3">
        <v>50.000000200196283</v>
      </c>
      <c r="AC97">
        <v>1</v>
      </c>
      <c r="AD97">
        <v>0</v>
      </c>
      <c r="AE97" s="6"/>
      <c r="AF97" s="1" t="s">
        <v>5</v>
      </c>
      <c r="AG97">
        <v>145</v>
      </c>
      <c r="AH97" s="189">
        <v>45570</v>
      </c>
      <c r="AI97">
        <f t="shared" si="346"/>
        <v>10</v>
      </c>
      <c r="AJ97">
        <v>145</v>
      </c>
      <c r="AK97">
        <v>1</v>
      </c>
      <c r="AL97">
        <v>0</v>
      </c>
      <c r="AM97">
        <v>1</v>
      </c>
      <c r="AN97">
        <v>0</v>
      </c>
      <c r="AO97">
        <v>0</v>
      </c>
      <c r="AP97">
        <v>0</v>
      </c>
      <c r="AQ97">
        <v>0</v>
      </c>
      <c r="AS97" s="37"/>
      <c r="AT97" s="37"/>
      <c r="AU97" s="6">
        <f t="shared" si="347"/>
        <v>0</v>
      </c>
      <c r="AV97" s="6">
        <f t="shared" si="348"/>
        <v>0</v>
      </c>
      <c r="AW97" s="6">
        <f t="shared" si="349"/>
        <v>0</v>
      </c>
      <c r="AX97" s="6">
        <f t="shared" si="350"/>
        <v>0</v>
      </c>
      <c r="AY97" s="193">
        <f t="shared" si="351"/>
        <v>5.6740334309306508</v>
      </c>
      <c r="AZ97" s="193">
        <f t="shared" si="352"/>
        <v>4.1745731882913786</v>
      </c>
      <c r="BA97" s="193">
        <f t="shared" si="353"/>
        <v>3.8150380693314694</v>
      </c>
      <c r="BB97" s="193">
        <f t="shared" si="354"/>
        <v>3.9040600573940507</v>
      </c>
      <c r="BC97" s="72">
        <f t="shared" si="355"/>
        <v>56312.210093717425</v>
      </c>
      <c r="BG97" s="3">
        <f t="shared" si="356"/>
        <v>6.3715698390534454</v>
      </c>
      <c r="BH97" s="6">
        <f t="shared" si="357"/>
        <v>0</v>
      </c>
      <c r="BI97" s="6">
        <f t="shared" si="358"/>
        <v>0</v>
      </c>
      <c r="BJ97" s="6">
        <f t="shared" si="359"/>
        <v>0</v>
      </c>
      <c r="BK97" s="193">
        <f t="shared" si="360"/>
        <v>5.6956773866269845</v>
      </c>
      <c r="BL97" s="193">
        <f t="shared" si="361"/>
        <v>4.1745731882913786</v>
      </c>
      <c r="BM97" s="193">
        <f t="shared" si="362"/>
        <v>3.8150380693314694</v>
      </c>
      <c r="BN97" s="193">
        <f t="shared" si="363"/>
        <v>3.9040600573940507</v>
      </c>
      <c r="BO97" s="72">
        <f t="shared" si="364"/>
        <v>56324.711099090928</v>
      </c>
      <c r="BS97" s="3">
        <f t="shared" si="365"/>
        <v>6.3715899139559022</v>
      </c>
      <c r="BT97" s="6">
        <f t="shared" si="366"/>
        <v>0</v>
      </c>
      <c r="BU97" s="6">
        <f t="shared" si="367"/>
        <v>0</v>
      </c>
      <c r="BV97" s="6">
        <f t="shared" si="368"/>
        <v>0</v>
      </c>
      <c r="BW97" s="193">
        <f t="shared" si="369"/>
        <v>5.6956774540878907</v>
      </c>
      <c r="BX97" s="193">
        <f t="shared" si="370"/>
        <v>4.1745731882913786</v>
      </c>
      <c r="BY97" s="193">
        <f t="shared" si="495"/>
        <v>3.8150380693314694</v>
      </c>
      <c r="BZ97" s="193">
        <f t="shared" si="371"/>
        <v>3.9040600573940507</v>
      </c>
      <c r="CA97" s="72">
        <f t="shared" si="372"/>
        <v>56324.711099090928</v>
      </c>
      <c r="CE97" s="3">
        <f t="shared" si="373"/>
        <v>0</v>
      </c>
      <c r="CF97" s="6">
        <f t="shared" si="374"/>
        <v>5.1060187186141341</v>
      </c>
      <c r="CG97" s="6">
        <f t="shared" si="375"/>
        <v>0</v>
      </c>
      <c r="CH97" s="6">
        <f t="shared" si="376"/>
        <v>0</v>
      </c>
      <c r="CI97" s="193">
        <f t="shared" si="377"/>
        <v>5.6740334309306508</v>
      </c>
      <c r="CJ97" s="193">
        <f t="shared" si="378"/>
        <v>4.2501810279961507</v>
      </c>
      <c r="CK97" s="193">
        <f t="shared" si="496"/>
        <v>3.8150380693314694</v>
      </c>
      <c r="CL97" s="193">
        <f t="shared" si="379"/>
        <v>3.9040600573940507</v>
      </c>
      <c r="CM97" s="72">
        <f t="shared" si="380"/>
        <v>56500.59852624793</v>
      </c>
      <c r="CQ97" s="3">
        <f t="shared" si="381"/>
        <v>0</v>
      </c>
      <c r="CR97" s="6">
        <f t="shared" si="382"/>
        <v>5.1060742507956141</v>
      </c>
      <c r="CS97" s="6">
        <f t="shared" si="383"/>
        <v>0</v>
      </c>
      <c r="CT97" s="6">
        <f t="shared" si="384"/>
        <v>0</v>
      </c>
      <c r="CU97" s="193">
        <f t="shared" si="385"/>
        <v>5.6740334309306508</v>
      </c>
      <c r="CV97" s="193">
        <f t="shared" si="386"/>
        <v>4.2501818199764791</v>
      </c>
      <c r="CW97" s="193">
        <f t="shared" si="497"/>
        <v>3.8150380693314694</v>
      </c>
      <c r="CX97" s="193">
        <f t="shared" si="387"/>
        <v>3.9040600573940507</v>
      </c>
      <c r="CY97" s="72">
        <f t="shared" si="388"/>
        <v>56500.600502884561</v>
      </c>
      <c r="DC97" s="3">
        <f t="shared" si="389"/>
        <v>0</v>
      </c>
      <c r="DD97" s="6">
        <f t="shared" si="390"/>
        <v>0</v>
      </c>
      <c r="DE97" s="6">
        <f t="shared" si="391"/>
        <v>4.7857456680112458</v>
      </c>
      <c r="DF97" s="6">
        <f t="shared" si="392"/>
        <v>0</v>
      </c>
      <c r="DG97" s="193">
        <f t="shared" si="393"/>
        <v>5.6740334309306508</v>
      </c>
      <c r="DH97" s="193">
        <f t="shared" si="394"/>
        <v>4.1745731882913786</v>
      </c>
      <c r="DI97" s="193">
        <f t="shared" si="498"/>
        <v>3.9153022138747122</v>
      </c>
      <c r="DJ97" s="193">
        <f t="shared" si="395"/>
        <v>3.9040600573940507</v>
      </c>
      <c r="DK97" s="72">
        <f t="shared" si="396"/>
        <v>56802.905020320242</v>
      </c>
      <c r="DO97" s="3">
        <f t="shared" si="397"/>
        <v>0</v>
      </c>
      <c r="DP97" s="6">
        <f t="shared" si="398"/>
        <v>0</v>
      </c>
      <c r="DQ97" s="6">
        <f t="shared" si="399"/>
        <v>4.5579410420919517</v>
      </c>
      <c r="DR97" s="6">
        <f t="shared" si="400"/>
        <v>0</v>
      </c>
      <c r="DS97" s="193">
        <f t="shared" si="401"/>
        <v>5.6740334309306508</v>
      </c>
      <c r="DT97" s="193">
        <f t="shared" si="402"/>
        <v>4.1745731882913786</v>
      </c>
      <c r="DU97" s="193">
        <f t="shared" si="499"/>
        <v>3.9107506947981525</v>
      </c>
      <c r="DV97" s="193">
        <f t="shared" si="403"/>
        <v>3.9040600573940507</v>
      </c>
      <c r="DW97" s="72">
        <f t="shared" si="404"/>
        <v>56780.537420399822</v>
      </c>
      <c r="EA97" s="3">
        <f t="shared" si="405"/>
        <v>0</v>
      </c>
      <c r="EB97" s="6">
        <f t="shared" si="406"/>
        <v>0</v>
      </c>
      <c r="EC97" s="6">
        <f t="shared" si="407"/>
        <v>0</v>
      </c>
      <c r="ED97" s="6">
        <f t="shared" si="408"/>
        <v>13.803589920083132</v>
      </c>
      <c r="EE97" s="193">
        <f t="shared" si="409"/>
        <v>5.6740334309306508</v>
      </c>
      <c r="EF97" s="193">
        <f t="shared" si="410"/>
        <v>4.1745731882913786</v>
      </c>
      <c r="EG97" s="193">
        <f t="shared" si="500"/>
        <v>3.8150380693314694</v>
      </c>
      <c r="EH97" s="193">
        <f t="shared" si="411"/>
        <v>4.1495746365789747</v>
      </c>
      <c r="EI97" s="72">
        <f t="shared" si="412"/>
        <v>58057.476755529548</v>
      </c>
      <c r="EM97" s="3">
        <f t="shared" si="413"/>
        <v>0</v>
      </c>
      <c r="EN97" s="6">
        <f t="shared" si="414"/>
        <v>0</v>
      </c>
      <c r="EO97" s="6">
        <f t="shared" si="415"/>
        <v>0</v>
      </c>
      <c r="EP97" s="6">
        <f t="shared" si="416"/>
        <v>4.6013102020645524</v>
      </c>
      <c r="EQ97" s="193">
        <f t="shared" si="417"/>
        <v>5.6740334309306508</v>
      </c>
      <c r="ER97" s="193">
        <f t="shared" si="418"/>
        <v>4.1745731882913786</v>
      </c>
      <c r="ES97" s="193">
        <f t="shared" si="501"/>
        <v>3.8150380693314694</v>
      </c>
      <c r="ET97" s="193">
        <f t="shared" si="419"/>
        <v>3.9927684288701886</v>
      </c>
      <c r="EU97" s="72">
        <f t="shared" si="420"/>
        <v>56936.665444981663</v>
      </c>
      <c r="EY97" s="3">
        <f t="shared" si="421"/>
        <v>6.3715698390534454</v>
      </c>
      <c r="EZ97" s="6">
        <f t="shared" si="422"/>
        <v>5.1060187186141341</v>
      </c>
      <c r="FA97" s="6">
        <f t="shared" si="423"/>
        <v>4.7857456680112458</v>
      </c>
      <c r="FB97" s="6">
        <f t="shared" si="424"/>
        <v>13.803589920083132</v>
      </c>
      <c r="FC97" s="193">
        <f t="shared" si="425"/>
        <v>5.6956773866269845</v>
      </c>
      <c r="FD97" s="193">
        <f t="shared" si="426"/>
        <v>4.2501810279961507</v>
      </c>
      <c r="FE97" s="193">
        <f t="shared" si="502"/>
        <v>3.9153022138747122</v>
      </c>
      <c r="FF97" s="193">
        <f t="shared" si="427"/>
        <v>4.1495746365789747</v>
      </c>
      <c r="FG97" s="72">
        <f t="shared" si="428"/>
        <v>58772.343439621567</v>
      </c>
      <c r="FK97" s="3">
        <f t="shared" si="429"/>
        <v>6.5016219514876052</v>
      </c>
      <c r="FL97" s="6">
        <f t="shared" si="430"/>
        <v>5.1060742507956141</v>
      </c>
      <c r="FM97" s="6">
        <f t="shared" si="431"/>
        <v>4.5579410420919517</v>
      </c>
      <c r="FN97" s="6">
        <f t="shared" si="432"/>
        <v>4.6013102020645524</v>
      </c>
      <c r="FO97" s="193">
        <f t="shared" si="433"/>
        <v>5.6961143260868319</v>
      </c>
      <c r="FP97" s="193">
        <f t="shared" si="434"/>
        <v>4.2501818199764791</v>
      </c>
      <c r="FQ97" s="193">
        <f t="shared" si="503"/>
        <v>3.9107506947981525</v>
      </c>
      <c r="FR97" s="193">
        <f t="shared" si="435"/>
        <v>3.9927684288701886</v>
      </c>
      <c r="FS97" s="205">
        <f t="shared" si="436"/>
        <v>57615.295340642355</v>
      </c>
      <c r="FW97" s="3">
        <f t="shared" si="437"/>
        <v>7.4768421580729205</v>
      </c>
      <c r="FX97" s="6">
        <f t="shared" si="438"/>
        <v>5.7698011520339714</v>
      </c>
      <c r="FY97" s="6">
        <f t="shared" si="439"/>
        <v>5.6517377412704235</v>
      </c>
      <c r="FZ97" s="6">
        <f t="shared" si="440"/>
        <v>5.4294120352326987</v>
      </c>
      <c r="GA97" s="193">
        <f t="shared" si="441"/>
        <v>5.6993847294337936</v>
      </c>
      <c r="GB97" s="193">
        <f t="shared" si="442"/>
        <v>4.2596031342286746</v>
      </c>
      <c r="GC97" s="193">
        <f t="shared" si="504"/>
        <v>3.932418037999617</v>
      </c>
      <c r="GD97" s="193">
        <f t="shared" si="443"/>
        <v>4.0079302005791222</v>
      </c>
      <c r="GE97" s="72">
        <f t="shared" si="444"/>
        <v>57858.339792519604</v>
      </c>
      <c r="GI97" s="3">
        <f t="shared" si="445"/>
        <v>7.1517620642436635</v>
      </c>
      <c r="GJ97" s="6">
        <f t="shared" si="446"/>
        <v>5.6166205904755477</v>
      </c>
      <c r="GK97" s="6">
        <f t="shared" si="447"/>
        <v>5.0136383188689244</v>
      </c>
      <c r="GL97" s="6">
        <f t="shared" si="448"/>
        <v>5.0613163040304823</v>
      </c>
      <c r="GM97" s="193">
        <f t="shared" si="449"/>
        <v>5.698295760517567</v>
      </c>
      <c r="GN97" s="193">
        <f t="shared" si="450"/>
        <v>4.2574366682262363</v>
      </c>
      <c r="GO97" s="193">
        <f t="shared" si="505"/>
        <v>3.9198348572547341</v>
      </c>
      <c r="GP97" s="193">
        <f t="shared" si="451"/>
        <v>4.0012190760395416</v>
      </c>
      <c r="GQ97" s="72">
        <f t="shared" si="452"/>
        <v>57741.004268339238</v>
      </c>
      <c r="GU97" s="3">
        <f t="shared" si="453"/>
        <v>8.4520824395606926</v>
      </c>
      <c r="GV97" s="6">
        <f t="shared" si="454"/>
        <v>6.1272224623369604</v>
      </c>
      <c r="GW97" s="6">
        <f t="shared" si="455"/>
        <v>5.9252089222996371</v>
      </c>
      <c r="GX97" s="6">
        <f t="shared" si="456"/>
        <v>5.7514958000346379</v>
      </c>
      <c r="GY97" s="193">
        <f t="shared" si="457"/>
        <v>5.7026445390904987</v>
      </c>
      <c r="GZ97" s="193">
        <f t="shared" si="458"/>
        <v>4.2646400431319273</v>
      </c>
      <c r="HA97" s="193">
        <f t="shared" si="506"/>
        <v>3.9377627340091421</v>
      </c>
      <c r="HB97" s="193">
        <f t="shared" si="459"/>
        <v>4.0137657141334886</v>
      </c>
      <c r="HC97" s="205">
        <f t="shared" si="460"/>
        <v>57941.940695578938</v>
      </c>
      <c r="HG97" s="3">
        <f t="shared" si="278"/>
        <v>7.4768421580729205</v>
      </c>
      <c r="HH97" s="6">
        <f t="shared" si="279"/>
        <v>0</v>
      </c>
      <c r="HI97" s="6">
        <f t="shared" si="280"/>
        <v>0</v>
      </c>
      <c r="HJ97" s="6">
        <f t="shared" si="281"/>
        <v>0</v>
      </c>
      <c r="HK97" s="193">
        <f t="shared" si="461"/>
        <v>5.6993847294337936</v>
      </c>
      <c r="HL97" s="193">
        <f t="shared" si="461"/>
        <v>4.1745731882913786</v>
      </c>
      <c r="HM97" s="193">
        <f t="shared" si="461"/>
        <v>3.8150380693314694</v>
      </c>
      <c r="HN97" s="193">
        <f t="shared" si="461"/>
        <v>3.9040600573940507</v>
      </c>
      <c r="HO97" s="212">
        <f t="shared" si="462"/>
        <v>56326.852645580751</v>
      </c>
      <c r="HS97" s="3">
        <f t="shared" si="282"/>
        <v>7.1517620642436635</v>
      </c>
      <c r="HT97" s="6">
        <f t="shared" si="283"/>
        <v>0</v>
      </c>
      <c r="HU97" s="6">
        <f t="shared" si="284"/>
        <v>0</v>
      </c>
      <c r="HV97" s="6">
        <f t="shared" si="285"/>
        <v>0</v>
      </c>
      <c r="HW97" s="193">
        <f t="shared" si="463"/>
        <v>5.698295760517567</v>
      </c>
      <c r="HX97" s="193">
        <f t="shared" si="463"/>
        <v>4.1745731882913786</v>
      </c>
      <c r="HY97" s="193">
        <f t="shared" si="463"/>
        <v>3.8150380693314694</v>
      </c>
      <c r="HZ97" s="193">
        <f t="shared" si="463"/>
        <v>3.9040600573940507</v>
      </c>
      <c r="IA97" s="212">
        <f t="shared" si="464"/>
        <v>56326.223594264753</v>
      </c>
      <c r="IE97" s="3">
        <f t="shared" si="286"/>
        <v>8.4520824395606926</v>
      </c>
      <c r="IF97" s="6">
        <f t="shared" si="287"/>
        <v>0</v>
      </c>
      <c r="IG97" s="6">
        <f t="shared" si="288"/>
        <v>0</v>
      </c>
      <c r="IH97" s="6">
        <f t="shared" si="289"/>
        <v>0</v>
      </c>
      <c r="II97" s="193">
        <f t="shared" si="465"/>
        <v>5.7026445390904987</v>
      </c>
      <c r="IJ97" s="193">
        <f t="shared" si="465"/>
        <v>4.1745731882913786</v>
      </c>
      <c r="IK97" s="193">
        <f t="shared" si="465"/>
        <v>3.8150380693314694</v>
      </c>
      <c r="IL97" s="193">
        <f t="shared" si="465"/>
        <v>3.9040600573940507</v>
      </c>
      <c r="IM97" s="205">
        <f t="shared" si="466"/>
        <v>56328.735741830511</v>
      </c>
      <c r="IQ97" s="3">
        <f t="shared" si="290"/>
        <v>0</v>
      </c>
      <c r="IR97" s="6">
        <f t="shared" si="291"/>
        <v>5.7698011520339714</v>
      </c>
      <c r="IS97" s="6">
        <f t="shared" si="292"/>
        <v>0</v>
      </c>
      <c r="IT97" s="6">
        <f t="shared" si="293"/>
        <v>0</v>
      </c>
      <c r="IU97" s="193">
        <f t="shared" si="467"/>
        <v>5.6740334309306508</v>
      </c>
      <c r="IV97" s="193">
        <f t="shared" si="467"/>
        <v>4.2596031342286746</v>
      </c>
      <c r="IW97" s="193">
        <f t="shared" si="467"/>
        <v>3.8150380693314694</v>
      </c>
      <c r="IX97" s="193">
        <f t="shared" si="467"/>
        <v>3.9040600573940507</v>
      </c>
      <c r="IY97" s="212">
        <f t="shared" si="468"/>
        <v>56524.119257342209</v>
      </c>
      <c r="JC97" s="3">
        <f t="shared" si="294"/>
        <v>0</v>
      </c>
      <c r="JD97" s="6">
        <f t="shared" si="295"/>
        <v>5.6166205904755477</v>
      </c>
      <c r="JE97" s="6">
        <f t="shared" si="296"/>
        <v>0</v>
      </c>
      <c r="JF97" s="6">
        <f t="shared" si="297"/>
        <v>0</v>
      </c>
      <c r="JG97" s="193">
        <f t="shared" si="469"/>
        <v>5.6740334309306508</v>
      </c>
      <c r="JH97" s="193">
        <f t="shared" si="469"/>
        <v>4.2574366682262363</v>
      </c>
      <c r="JI97" s="193">
        <f t="shared" si="469"/>
        <v>3.8150380693314694</v>
      </c>
      <c r="JJ97" s="193">
        <f t="shared" si="469"/>
        <v>3.9040600573940507</v>
      </c>
      <c r="JK97" s="212">
        <f t="shared" si="470"/>
        <v>56518.710166286815</v>
      </c>
      <c r="JO97" s="3">
        <f t="shared" si="298"/>
        <v>0</v>
      </c>
      <c r="JP97" s="6">
        <f t="shared" si="299"/>
        <v>6.1272224623369604</v>
      </c>
      <c r="JQ97" s="6">
        <f t="shared" si="300"/>
        <v>0</v>
      </c>
      <c r="JR97" s="6">
        <f t="shared" si="301"/>
        <v>0</v>
      </c>
      <c r="JS97" s="193">
        <f t="shared" si="471"/>
        <v>5.6740334309306508</v>
      </c>
      <c r="JT97" s="193">
        <f t="shared" si="471"/>
        <v>4.2646400431319273</v>
      </c>
      <c r="JU97" s="193">
        <f t="shared" si="471"/>
        <v>3.8150380693314694</v>
      </c>
      <c r="JV97" s="193">
        <f t="shared" si="471"/>
        <v>3.9040600573940507</v>
      </c>
      <c r="JW97" s="205">
        <f t="shared" si="472"/>
        <v>56536.697084043837</v>
      </c>
      <c r="KA97" s="3">
        <f t="shared" si="302"/>
        <v>0</v>
      </c>
      <c r="KB97" s="6">
        <f t="shared" si="303"/>
        <v>0</v>
      </c>
      <c r="KC97" s="6">
        <f t="shared" si="304"/>
        <v>5.6517377412704235</v>
      </c>
      <c r="KD97" s="6">
        <f t="shared" si="305"/>
        <v>0</v>
      </c>
      <c r="KE97" s="193">
        <f t="shared" si="473"/>
        <v>5.6740334309306508</v>
      </c>
      <c r="KF97" s="193">
        <f t="shared" si="473"/>
        <v>4.1745731882913786</v>
      </c>
      <c r="KG97" s="193">
        <f t="shared" si="473"/>
        <v>3.932418037999617</v>
      </c>
      <c r="KH97" s="193">
        <f t="shared" si="473"/>
        <v>3.9040600573940507</v>
      </c>
      <c r="KI97" s="212">
        <f t="shared" si="474"/>
        <v>56887.096473452693</v>
      </c>
      <c r="KM97" s="3">
        <f t="shared" si="306"/>
        <v>0</v>
      </c>
      <c r="KN97" s="6">
        <f t="shared" si="307"/>
        <v>0</v>
      </c>
      <c r="KO97" s="6">
        <f t="shared" si="308"/>
        <v>5.0136383188689244</v>
      </c>
      <c r="KP97" s="6">
        <f t="shared" si="309"/>
        <v>0</v>
      </c>
      <c r="KQ97" s="193">
        <f t="shared" si="475"/>
        <v>5.6740334309306508</v>
      </c>
      <c r="KR97" s="193">
        <f t="shared" si="475"/>
        <v>4.1745731882913786</v>
      </c>
      <c r="KS97" s="193">
        <f t="shared" si="475"/>
        <v>3.9198348572547341</v>
      </c>
      <c r="KT97" s="193">
        <f t="shared" si="475"/>
        <v>3.9040600573940507</v>
      </c>
      <c r="KU97" s="212">
        <f t="shared" si="476"/>
        <v>56825.188615660445</v>
      </c>
      <c r="KY97" s="3">
        <f t="shared" si="310"/>
        <v>0</v>
      </c>
      <c r="KZ97" s="6">
        <f t="shared" si="311"/>
        <v>0</v>
      </c>
      <c r="LA97" s="6">
        <f t="shared" si="312"/>
        <v>5.9252089222996371</v>
      </c>
      <c r="LB97" s="6">
        <f t="shared" si="313"/>
        <v>0</v>
      </c>
      <c r="LC97" s="193">
        <f t="shared" si="477"/>
        <v>5.6740334309306508</v>
      </c>
      <c r="LD97" s="193">
        <f t="shared" si="477"/>
        <v>4.1745731882913786</v>
      </c>
      <c r="LE97" s="193">
        <f t="shared" si="477"/>
        <v>3.9377627340091421</v>
      </c>
      <c r="LF97" s="193">
        <f t="shared" si="477"/>
        <v>3.9040600573940507</v>
      </c>
      <c r="LG97" s="205">
        <f t="shared" si="478"/>
        <v>56913.412190118921</v>
      </c>
      <c r="LK97" s="3">
        <f t="shared" si="314"/>
        <v>0</v>
      </c>
      <c r="LL97" s="6">
        <f t="shared" si="315"/>
        <v>0</v>
      </c>
      <c r="LM97" s="6">
        <f t="shared" si="316"/>
        <v>0</v>
      </c>
      <c r="LN97" s="6">
        <f t="shared" si="317"/>
        <v>5.4294120352326987</v>
      </c>
      <c r="LO97" s="193">
        <f t="shared" si="479"/>
        <v>5.6740334309306508</v>
      </c>
      <c r="LP97" s="193">
        <f t="shared" si="479"/>
        <v>4.1745731882913786</v>
      </c>
      <c r="LQ97" s="193">
        <f t="shared" si="479"/>
        <v>3.8150380693314694</v>
      </c>
      <c r="LR97" s="193">
        <f t="shared" si="479"/>
        <v>4.0079302005791222</v>
      </c>
      <c r="LS97" s="212">
        <f t="shared" si="480"/>
        <v>57044.086306165686</v>
      </c>
      <c r="LW97" s="3">
        <f t="shared" si="318"/>
        <v>0</v>
      </c>
      <c r="LX97" s="6">
        <f t="shared" si="319"/>
        <v>0</v>
      </c>
      <c r="LY97" s="6">
        <f t="shared" si="320"/>
        <v>0</v>
      </c>
      <c r="LZ97" s="6">
        <f t="shared" si="321"/>
        <v>5.0613163040304823</v>
      </c>
      <c r="MA97" s="193">
        <f t="shared" si="481"/>
        <v>5.6740334309306508</v>
      </c>
      <c r="MB97" s="193">
        <f t="shared" si="481"/>
        <v>4.1745731882913786</v>
      </c>
      <c r="MC97" s="193">
        <f t="shared" si="481"/>
        <v>3.8150380693314694</v>
      </c>
      <c r="MD97" s="193">
        <f t="shared" si="481"/>
        <v>4.0012190760395416</v>
      </c>
      <c r="ME97" s="212">
        <f t="shared" si="482"/>
        <v>56996.513140396455</v>
      </c>
      <c r="MI97" s="3">
        <f t="shared" si="322"/>
        <v>0</v>
      </c>
      <c r="MJ97" s="6">
        <f t="shared" si="323"/>
        <v>0</v>
      </c>
      <c r="MK97" s="6">
        <f t="shared" si="324"/>
        <v>0</v>
      </c>
      <c r="ML97" s="6">
        <f t="shared" si="325"/>
        <v>5.7514958000346379</v>
      </c>
      <c r="MM97" s="193">
        <f t="shared" si="483"/>
        <v>5.6740334309306508</v>
      </c>
      <c r="MN97" s="193">
        <f t="shared" si="483"/>
        <v>4.1745731882913786</v>
      </c>
      <c r="MO97" s="193">
        <f t="shared" si="483"/>
        <v>3.8150380693314694</v>
      </c>
      <c r="MP97" s="193">
        <f t="shared" si="483"/>
        <v>4.0137657141334886</v>
      </c>
      <c r="MQ97" s="205">
        <f t="shared" si="484"/>
        <v>57085.484799582904</v>
      </c>
      <c r="MT97" s="3">
        <f t="shared" si="326"/>
        <v>6.1765217827558905</v>
      </c>
      <c r="MU97" s="6">
        <f t="shared" si="327"/>
        <v>5.1060187186141341</v>
      </c>
      <c r="MV97" s="6">
        <f t="shared" si="328"/>
        <v>5.2415309697266022</v>
      </c>
      <c r="MW97" s="6">
        <f t="shared" si="329"/>
        <v>5.521435968033253</v>
      </c>
      <c r="MX97" s="193">
        <f t="shared" si="485"/>
        <v>5.6950217205185991</v>
      </c>
      <c r="MY97" s="193">
        <f t="shared" si="485"/>
        <v>4.2501810279961507</v>
      </c>
      <c r="MZ97" s="193">
        <f t="shared" si="485"/>
        <v>3.9243470484463643</v>
      </c>
      <c r="NA97" s="193">
        <f t="shared" si="485"/>
        <v>4.0096009678788365</v>
      </c>
      <c r="NB97" s="212">
        <f t="shared" si="486"/>
        <v>57803.305506776553</v>
      </c>
      <c r="NF97" s="3">
        <f t="shared" si="330"/>
        <v>6.1765217827558896</v>
      </c>
      <c r="NG97" s="6">
        <f t="shared" si="331"/>
        <v>0</v>
      </c>
      <c r="NH97" s="6">
        <f t="shared" si="332"/>
        <v>0</v>
      </c>
      <c r="NI97" s="6">
        <f t="shared" si="333"/>
        <v>0</v>
      </c>
      <c r="NJ97" s="193">
        <f t="shared" si="487"/>
        <v>5.6950217205185991</v>
      </c>
      <c r="NK97" s="193">
        <f t="shared" si="487"/>
        <v>4.1745731882913786</v>
      </c>
      <c r="NL97" s="193">
        <f t="shared" si="487"/>
        <v>3.8150380693314694</v>
      </c>
      <c r="NM97" s="193">
        <f t="shared" si="487"/>
        <v>3.9040600573940507</v>
      </c>
      <c r="NN97" s="212">
        <f t="shared" si="488"/>
        <v>56324.332362051347</v>
      </c>
      <c r="NR97" s="3">
        <f t="shared" si="334"/>
        <v>0</v>
      </c>
      <c r="NS97" s="6">
        <f t="shared" si="335"/>
        <v>5.1060187186141341</v>
      </c>
      <c r="NT97" s="6">
        <f t="shared" si="336"/>
        <v>0</v>
      </c>
      <c r="NU97" s="6">
        <f t="shared" si="337"/>
        <v>0</v>
      </c>
      <c r="NV97" s="193">
        <f t="shared" si="489"/>
        <v>5.6740334309306508</v>
      </c>
      <c r="NW97" s="193">
        <f t="shared" si="489"/>
        <v>4.2501810279961507</v>
      </c>
      <c r="NX97" s="193">
        <f t="shared" si="489"/>
        <v>3.8150380693314694</v>
      </c>
      <c r="NY97" s="193">
        <f t="shared" si="489"/>
        <v>3.9040600573940507</v>
      </c>
      <c r="NZ97" s="212">
        <f t="shared" si="490"/>
        <v>56500.59852624793</v>
      </c>
      <c r="OD97" s="3">
        <f t="shared" si="338"/>
        <v>0</v>
      </c>
      <c r="OE97" s="6">
        <f t="shared" si="339"/>
        <v>0</v>
      </c>
      <c r="OF97" s="6">
        <f t="shared" si="340"/>
        <v>5.2415309697266022</v>
      </c>
      <c r="OG97" s="6">
        <f t="shared" si="341"/>
        <v>0</v>
      </c>
      <c r="OH97" s="193">
        <f t="shared" si="491"/>
        <v>5.6740334309306508</v>
      </c>
      <c r="OI97" s="193">
        <f t="shared" si="491"/>
        <v>4.1745731882913786</v>
      </c>
      <c r="OJ97" s="193">
        <f t="shared" si="491"/>
        <v>3.9243470484463643</v>
      </c>
      <c r="OK97" s="193">
        <f t="shared" si="491"/>
        <v>3.9040600573940507</v>
      </c>
      <c r="OL97" s="212">
        <f t="shared" si="492"/>
        <v>56847.380345685728</v>
      </c>
      <c r="OP97" s="3">
        <f t="shared" si="342"/>
        <v>0</v>
      </c>
      <c r="OQ97" s="6">
        <f t="shared" si="343"/>
        <v>0</v>
      </c>
      <c r="OR97" s="6">
        <f t="shared" si="344"/>
        <v>0</v>
      </c>
      <c r="OS97" s="6">
        <f t="shared" si="345"/>
        <v>5.521435968033253</v>
      </c>
      <c r="OT97" s="193">
        <f t="shared" si="493"/>
        <v>5.6740334309306508</v>
      </c>
      <c r="OU97" s="193">
        <f t="shared" si="493"/>
        <v>4.1745731882913786</v>
      </c>
      <c r="OV97" s="193">
        <f t="shared" si="493"/>
        <v>3.8150380693314694</v>
      </c>
      <c r="OW97" s="193">
        <f t="shared" si="493"/>
        <v>4.0096009678788365</v>
      </c>
      <c r="OX97" s="232">
        <f t="shared" si="494"/>
        <v>57055.936050568271</v>
      </c>
    </row>
    <row r="98" spans="1:414" x14ac:dyDescent="0.2">
      <c r="B98" s="81">
        <v>45577</v>
      </c>
      <c r="C98">
        <v>146</v>
      </c>
      <c r="D98">
        <v>11.147457254710105</v>
      </c>
      <c r="E98">
        <v>0</v>
      </c>
      <c r="F98">
        <v>0</v>
      </c>
      <c r="G98">
        <v>0</v>
      </c>
      <c r="H98">
        <v>0</v>
      </c>
      <c r="I98">
        <v>0</v>
      </c>
      <c r="J98">
        <v>0</v>
      </c>
      <c r="K98">
        <v>0</v>
      </c>
      <c r="L98">
        <v>1</v>
      </c>
      <c r="M98">
        <v>0</v>
      </c>
      <c r="N98">
        <v>0</v>
      </c>
      <c r="O98">
        <v>1</v>
      </c>
      <c r="P98">
        <v>0</v>
      </c>
      <c r="Q98">
        <v>0</v>
      </c>
      <c r="R98">
        <v>0</v>
      </c>
      <c r="S98">
        <v>0</v>
      </c>
      <c r="T98">
        <v>21316</v>
      </c>
      <c r="U98">
        <v>6.5016013224175442</v>
      </c>
      <c r="V98">
        <v>5.1060187186106019</v>
      </c>
      <c r="W98">
        <v>4.5578530171535672</v>
      </c>
      <c r="X98">
        <v>4.601196638218771</v>
      </c>
      <c r="Y98" s="3">
        <v>375.00086144512392</v>
      </c>
      <c r="Z98" s="3">
        <v>100.00000000058282</v>
      </c>
      <c r="AA98" s="3">
        <v>50</v>
      </c>
      <c r="AB98" s="3">
        <v>50.000000020019627</v>
      </c>
      <c r="AC98">
        <v>1</v>
      </c>
      <c r="AD98">
        <v>0</v>
      </c>
      <c r="AE98" s="6"/>
      <c r="AF98" s="1" t="s">
        <v>5</v>
      </c>
      <c r="AG98">
        <v>146</v>
      </c>
      <c r="AH98" s="189">
        <v>45577</v>
      </c>
      <c r="AI98">
        <f t="shared" si="346"/>
        <v>10</v>
      </c>
      <c r="AJ98">
        <v>146</v>
      </c>
      <c r="AK98">
        <v>1</v>
      </c>
      <c r="AL98">
        <v>0</v>
      </c>
      <c r="AM98">
        <v>1</v>
      </c>
      <c r="AN98">
        <v>0</v>
      </c>
      <c r="AO98">
        <v>0</v>
      </c>
      <c r="AP98">
        <v>0</v>
      </c>
      <c r="AQ98">
        <v>0</v>
      </c>
      <c r="AS98" s="37"/>
      <c r="AT98" s="37"/>
      <c r="AU98" s="6">
        <f t="shared" si="347"/>
        <v>0</v>
      </c>
      <c r="AV98" s="6">
        <f t="shared" si="348"/>
        <v>0</v>
      </c>
      <c r="AW98" s="6">
        <f t="shared" si="349"/>
        <v>0</v>
      </c>
      <c r="AX98" s="6">
        <f t="shared" si="350"/>
        <v>0</v>
      </c>
      <c r="AY98" s="193">
        <f t="shared" si="351"/>
        <v>5.6740334309306508</v>
      </c>
      <c r="AZ98" s="193">
        <f t="shared" si="352"/>
        <v>4.1745731882913786</v>
      </c>
      <c r="BA98" s="193">
        <f t="shared" si="353"/>
        <v>3.8150380693314694</v>
      </c>
      <c r="BB98" s="193">
        <f t="shared" si="354"/>
        <v>3.9040600573940507</v>
      </c>
      <c r="BC98" s="72">
        <f t="shared" si="355"/>
        <v>56312.210093717425</v>
      </c>
      <c r="BG98" s="3">
        <f t="shared" si="356"/>
        <v>6.3715692959691932</v>
      </c>
      <c r="BH98" s="6">
        <f t="shared" si="357"/>
        <v>0</v>
      </c>
      <c r="BI98" s="6">
        <f t="shared" si="358"/>
        <v>0</v>
      </c>
      <c r="BJ98" s="6">
        <f t="shared" si="359"/>
        <v>0</v>
      </c>
      <c r="BK98" s="193">
        <f t="shared" si="360"/>
        <v>5.6956773848019715</v>
      </c>
      <c r="BL98" s="193">
        <f t="shared" si="361"/>
        <v>4.1745731882913786</v>
      </c>
      <c r="BM98" s="193">
        <f t="shared" si="362"/>
        <v>3.8150380693314694</v>
      </c>
      <c r="BN98" s="193">
        <f t="shared" si="363"/>
        <v>3.9040600573940507</v>
      </c>
      <c r="BO98" s="72">
        <f t="shared" si="364"/>
        <v>56324.711098036671</v>
      </c>
      <c r="BS98" s="3">
        <f t="shared" si="365"/>
        <v>6.3715893708699385</v>
      </c>
      <c r="BT98" s="6">
        <f t="shared" si="366"/>
        <v>0</v>
      </c>
      <c r="BU98" s="6">
        <f t="shared" si="367"/>
        <v>0</v>
      </c>
      <c r="BV98" s="6">
        <f t="shared" si="368"/>
        <v>0</v>
      </c>
      <c r="BW98" s="193">
        <f t="shared" si="369"/>
        <v>5.6956774522628715</v>
      </c>
      <c r="BX98" s="193">
        <f t="shared" si="370"/>
        <v>4.1745731882913786</v>
      </c>
      <c r="BY98" s="193">
        <f t="shared" si="495"/>
        <v>3.8150380693314694</v>
      </c>
      <c r="BZ98" s="193">
        <f t="shared" si="371"/>
        <v>3.9040600573940507</v>
      </c>
      <c r="CA98" s="72">
        <f t="shared" si="372"/>
        <v>56324.711098036671</v>
      </c>
      <c r="CE98" s="3">
        <f t="shared" si="373"/>
        <v>0</v>
      </c>
      <c r="CF98" s="6">
        <f t="shared" si="374"/>
        <v>5.1060187186106019</v>
      </c>
      <c r="CG98" s="6">
        <f t="shared" si="375"/>
        <v>0</v>
      </c>
      <c r="CH98" s="6">
        <f t="shared" si="376"/>
        <v>0</v>
      </c>
      <c r="CI98" s="193">
        <f t="shared" si="377"/>
        <v>5.6740334309306508</v>
      </c>
      <c r="CJ98" s="193">
        <f t="shared" si="378"/>
        <v>4.2501810279961001</v>
      </c>
      <c r="CK98" s="193">
        <f t="shared" si="496"/>
        <v>3.8150380693314694</v>
      </c>
      <c r="CL98" s="193">
        <f t="shared" si="379"/>
        <v>3.9040600573940507</v>
      </c>
      <c r="CM98" s="72">
        <f t="shared" si="380"/>
        <v>56500.598526247828</v>
      </c>
      <c r="CQ98" s="3">
        <f t="shared" si="381"/>
        <v>0</v>
      </c>
      <c r="CR98" s="6">
        <f t="shared" si="382"/>
        <v>5.1060742507920818</v>
      </c>
      <c r="CS98" s="6">
        <f t="shared" si="383"/>
        <v>0</v>
      </c>
      <c r="CT98" s="6">
        <f t="shared" si="384"/>
        <v>0</v>
      </c>
      <c r="CU98" s="193">
        <f t="shared" si="385"/>
        <v>5.6740334309306508</v>
      </c>
      <c r="CV98" s="193">
        <f t="shared" si="386"/>
        <v>4.2501818199764294</v>
      </c>
      <c r="CW98" s="193">
        <f t="shared" si="497"/>
        <v>3.8150380693314694</v>
      </c>
      <c r="CX98" s="193">
        <f t="shared" si="387"/>
        <v>3.9040600573940507</v>
      </c>
      <c r="CY98" s="72">
        <f t="shared" si="388"/>
        <v>56500.600502884459</v>
      </c>
      <c r="DC98" s="3">
        <f t="shared" si="389"/>
        <v>0</v>
      </c>
      <c r="DD98" s="6">
        <f t="shared" si="390"/>
        <v>0</v>
      </c>
      <c r="DE98" s="6">
        <f t="shared" si="391"/>
        <v>4.7857456680112458</v>
      </c>
      <c r="DF98" s="6">
        <f t="shared" si="392"/>
        <v>0</v>
      </c>
      <c r="DG98" s="193">
        <f t="shared" si="393"/>
        <v>5.6740334309306508</v>
      </c>
      <c r="DH98" s="193">
        <f t="shared" si="394"/>
        <v>4.1745731882913786</v>
      </c>
      <c r="DI98" s="193">
        <f t="shared" si="498"/>
        <v>3.9153022138747122</v>
      </c>
      <c r="DJ98" s="193">
        <f t="shared" si="395"/>
        <v>3.9040600573940507</v>
      </c>
      <c r="DK98" s="72">
        <f t="shared" si="396"/>
        <v>56802.905020320242</v>
      </c>
      <c r="DO98" s="3">
        <f t="shared" si="397"/>
        <v>0</v>
      </c>
      <c r="DP98" s="6">
        <f t="shared" si="398"/>
        <v>0</v>
      </c>
      <c r="DQ98" s="6">
        <f t="shared" si="399"/>
        <v>4.5579410420919517</v>
      </c>
      <c r="DR98" s="6">
        <f t="shared" si="400"/>
        <v>0</v>
      </c>
      <c r="DS98" s="193">
        <f t="shared" si="401"/>
        <v>5.6740334309306508</v>
      </c>
      <c r="DT98" s="193">
        <f t="shared" si="402"/>
        <v>4.1745731882913786</v>
      </c>
      <c r="DU98" s="193">
        <f t="shared" si="499"/>
        <v>3.9107506947981525</v>
      </c>
      <c r="DV98" s="193">
        <f t="shared" si="403"/>
        <v>3.9040600573940507</v>
      </c>
      <c r="DW98" s="72">
        <f t="shared" si="404"/>
        <v>56780.537420399822</v>
      </c>
      <c r="EA98" s="3">
        <f t="shared" si="405"/>
        <v>0</v>
      </c>
      <c r="EB98" s="6">
        <f t="shared" si="406"/>
        <v>0</v>
      </c>
      <c r="EC98" s="6">
        <f t="shared" si="407"/>
        <v>0</v>
      </c>
      <c r="ED98" s="6">
        <f t="shared" si="408"/>
        <v>13.803589914656314</v>
      </c>
      <c r="EE98" s="193">
        <f t="shared" si="409"/>
        <v>5.6740334309306508</v>
      </c>
      <c r="EF98" s="193">
        <f t="shared" si="410"/>
        <v>4.1745731882913786</v>
      </c>
      <c r="EG98" s="193">
        <f t="shared" si="500"/>
        <v>3.8150380693314694</v>
      </c>
      <c r="EH98" s="193">
        <f t="shared" si="411"/>
        <v>4.1495746364933872</v>
      </c>
      <c r="EI98" s="72">
        <f t="shared" si="412"/>
        <v>58057.47675491179</v>
      </c>
      <c r="EM98" s="3">
        <f t="shared" si="413"/>
        <v>0</v>
      </c>
      <c r="EN98" s="6">
        <f t="shared" si="414"/>
        <v>0</v>
      </c>
      <c r="EO98" s="6">
        <f t="shared" si="415"/>
        <v>0</v>
      </c>
      <c r="EP98" s="6">
        <f t="shared" si="416"/>
        <v>4.6013102002555684</v>
      </c>
      <c r="EQ98" s="193">
        <f t="shared" si="417"/>
        <v>5.6740334309306508</v>
      </c>
      <c r="ER98" s="193">
        <f t="shared" si="418"/>
        <v>4.1745731882913786</v>
      </c>
      <c r="ES98" s="193">
        <f t="shared" si="501"/>
        <v>3.8150380693314694</v>
      </c>
      <c r="ET98" s="193">
        <f t="shared" si="419"/>
        <v>3.9927684288368157</v>
      </c>
      <c r="EU98" s="72">
        <f t="shared" si="420"/>
        <v>56936.665444745398</v>
      </c>
      <c r="EY98" s="3">
        <f t="shared" si="421"/>
        <v>6.3715692959691932</v>
      </c>
      <c r="EZ98" s="6">
        <f t="shared" si="422"/>
        <v>5.1060187186106019</v>
      </c>
      <c r="FA98" s="6">
        <f t="shared" si="423"/>
        <v>4.7857456680112458</v>
      </c>
      <c r="FB98" s="6">
        <f t="shared" si="424"/>
        <v>13.803589914656314</v>
      </c>
      <c r="FC98" s="193">
        <f t="shared" si="425"/>
        <v>5.6956773848019715</v>
      </c>
      <c r="FD98" s="193">
        <f t="shared" si="426"/>
        <v>4.2501810279961001</v>
      </c>
      <c r="FE98" s="193">
        <f t="shared" si="502"/>
        <v>3.9153022138747122</v>
      </c>
      <c r="FF98" s="193">
        <f t="shared" si="427"/>
        <v>4.1495746364933872</v>
      </c>
      <c r="FG98" s="72">
        <f t="shared" si="428"/>
        <v>58772.34343789603</v>
      </c>
      <c r="FK98" s="3">
        <f t="shared" si="429"/>
        <v>6.5016213973182904</v>
      </c>
      <c r="FL98" s="6">
        <f t="shared" si="430"/>
        <v>5.1060742507920818</v>
      </c>
      <c r="FM98" s="6">
        <f t="shared" si="431"/>
        <v>4.5579410420919517</v>
      </c>
      <c r="FN98" s="6">
        <f t="shared" si="432"/>
        <v>4.6013102002555684</v>
      </c>
      <c r="FO98" s="193">
        <f t="shared" si="433"/>
        <v>5.6961143242253813</v>
      </c>
      <c r="FP98" s="193">
        <f t="shared" si="434"/>
        <v>4.2501818199764294</v>
      </c>
      <c r="FQ98" s="193">
        <f t="shared" si="503"/>
        <v>3.9107506947981525</v>
      </c>
      <c r="FR98" s="193">
        <f t="shared" si="435"/>
        <v>3.9927684288368157</v>
      </c>
      <c r="FS98" s="205">
        <f t="shared" si="436"/>
        <v>57615.295339303368</v>
      </c>
      <c r="FW98" s="3">
        <f t="shared" si="437"/>
        <v>7.4768415207801748</v>
      </c>
      <c r="FX98" s="6">
        <f t="shared" si="438"/>
        <v>5.7698011520299799</v>
      </c>
      <c r="FY98" s="6">
        <f t="shared" si="439"/>
        <v>5.6517377412704235</v>
      </c>
      <c r="FZ98" s="6">
        <f t="shared" si="440"/>
        <v>5.4294120330981492</v>
      </c>
      <c r="GA98" s="193">
        <f t="shared" si="441"/>
        <v>5.6993847273001217</v>
      </c>
      <c r="GB98" s="193">
        <f t="shared" si="442"/>
        <v>4.2596031342286187</v>
      </c>
      <c r="GC98" s="193">
        <f t="shared" si="504"/>
        <v>3.932418037999617</v>
      </c>
      <c r="GD98" s="193">
        <f t="shared" si="443"/>
        <v>4.0079302005403354</v>
      </c>
      <c r="GE98" s="72">
        <f t="shared" si="444"/>
        <v>57858.339790974453</v>
      </c>
      <c r="GI98" s="3">
        <f t="shared" si="445"/>
        <v>7.1517614546592991</v>
      </c>
      <c r="GJ98" s="6">
        <f t="shared" si="446"/>
        <v>5.6166205904716628</v>
      </c>
      <c r="GK98" s="6">
        <f t="shared" si="447"/>
        <v>5.0136383188689244</v>
      </c>
      <c r="GL98" s="6">
        <f t="shared" si="448"/>
        <v>5.0613163020406482</v>
      </c>
      <c r="GM98" s="193">
        <f t="shared" si="449"/>
        <v>5.6982957584744405</v>
      </c>
      <c r="GN98" s="193">
        <f t="shared" si="450"/>
        <v>4.2574366682261813</v>
      </c>
      <c r="GO98" s="193">
        <f t="shared" si="505"/>
        <v>3.9198348572547341</v>
      </c>
      <c r="GP98" s="193">
        <f t="shared" si="451"/>
        <v>4.0012190760031414</v>
      </c>
      <c r="GQ98" s="72">
        <f t="shared" si="452"/>
        <v>57741.004266867989</v>
      </c>
      <c r="GU98" s="3">
        <f t="shared" si="453"/>
        <v>8.4520817191428073</v>
      </c>
      <c r="GV98" s="6">
        <f t="shared" si="454"/>
        <v>6.1272224623327221</v>
      </c>
      <c r="GW98" s="6">
        <f t="shared" si="455"/>
        <v>5.9252089222996371</v>
      </c>
      <c r="GX98" s="6">
        <f t="shared" si="456"/>
        <v>5.7514957977734635</v>
      </c>
      <c r="GY98" s="193">
        <f t="shared" si="457"/>
        <v>5.7026445366863721</v>
      </c>
      <c r="GZ98" s="193">
        <f t="shared" si="458"/>
        <v>4.2646400431318678</v>
      </c>
      <c r="HA98" s="193">
        <f t="shared" si="506"/>
        <v>3.9377627340091421</v>
      </c>
      <c r="HB98" s="193">
        <f t="shared" si="459"/>
        <v>4.0137657140926404</v>
      </c>
      <c r="HC98" s="205">
        <f t="shared" si="460"/>
        <v>57941.94069385597</v>
      </c>
      <c r="HG98" s="3">
        <f t="shared" si="278"/>
        <v>7.4768415207801748</v>
      </c>
      <c r="HH98" s="6">
        <f t="shared" si="279"/>
        <v>0</v>
      </c>
      <c r="HI98" s="6">
        <f t="shared" si="280"/>
        <v>0</v>
      </c>
      <c r="HJ98" s="6">
        <f t="shared" si="281"/>
        <v>0</v>
      </c>
      <c r="HK98" s="193">
        <f t="shared" si="461"/>
        <v>5.6993847273001217</v>
      </c>
      <c r="HL98" s="193">
        <f t="shared" si="461"/>
        <v>4.1745731882913786</v>
      </c>
      <c r="HM98" s="193">
        <f t="shared" si="461"/>
        <v>3.8150380693314694</v>
      </c>
      <c r="HN98" s="193">
        <f t="shared" si="461"/>
        <v>3.9040600573940507</v>
      </c>
      <c r="HO98" s="212">
        <f t="shared" si="462"/>
        <v>56326.852644348255</v>
      </c>
      <c r="HS98" s="3">
        <f t="shared" si="282"/>
        <v>7.1517614546592991</v>
      </c>
      <c r="HT98" s="6">
        <f t="shared" si="283"/>
        <v>0</v>
      </c>
      <c r="HU98" s="6">
        <f t="shared" si="284"/>
        <v>0</v>
      </c>
      <c r="HV98" s="6">
        <f t="shared" si="285"/>
        <v>0</v>
      </c>
      <c r="HW98" s="193">
        <f t="shared" si="463"/>
        <v>5.6982957584744405</v>
      </c>
      <c r="HX98" s="193">
        <f t="shared" si="463"/>
        <v>4.1745731882913786</v>
      </c>
      <c r="HY98" s="193">
        <f t="shared" si="463"/>
        <v>3.8150380693314694</v>
      </c>
      <c r="HZ98" s="193">
        <f t="shared" si="463"/>
        <v>3.9040600573940507</v>
      </c>
      <c r="IA98" s="212">
        <f t="shared" si="464"/>
        <v>56326.223593084498</v>
      </c>
      <c r="IE98" s="3">
        <f t="shared" si="286"/>
        <v>8.4520817191428073</v>
      </c>
      <c r="IF98" s="6">
        <f t="shared" si="287"/>
        <v>0</v>
      </c>
      <c r="IG98" s="6">
        <f t="shared" si="288"/>
        <v>0</v>
      </c>
      <c r="IH98" s="6">
        <f t="shared" si="289"/>
        <v>0</v>
      </c>
      <c r="II98" s="193">
        <f t="shared" si="465"/>
        <v>5.7026445366863721</v>
      </c>
      <c r="IJ98" s="193">
        <f t="shared" si="465"/>
        <v>4.1745731882913786</v>
      </c>
      <c r="IK98" s="193">
        <f t="shared" si="465"/>
        <v>3.8150380693314694</v>
      </c>
      <c r="IL98" s="193">
        <f t="shared" si="465"/>
        <v>3.9040600573940507</v>
      </c>
      <c r="IM98" s="205">
        <f t="shared" si="466"/>
        <v>56328.735740441676</v>
      </c>
      <c r="IQ98" s="3">
        <f t="shared" si="290"/>
        <v>0</v>
      </c>
      <c r="IR98" s="6">
        <f t="shared" si="291"/>
        <v>5.7698011520299799</v>
      </c>
      <c r="IS98" s="6">
        <f t="shared" si="292"/>
        <v>0</v>
      </c>
      <c r="IT98" s="6">
        <f t="shared" si="293"/>
        <v>0</v>
      </c>
      <c r="IU98" s="193">
        <f t="shared" si="467"/>
        <v>5.6740334309306508</v>
      </c>
      <c r="IV98" s="193">
        <f t="shared" si="467"/>
        <v>4.2596031342286187</v>
      </c>
      <c r="IW98" s="193">
        <f t="shared" si="467"/>
        <v>3.8150380693314694</v>
      </c>
      <c r="IX98" s="193">
        <f t="shared" si="467"/>
        <v>3.9040600573940507</v>
      </c>
      <c r="IY98" s="212">
        <f t="shared" si="468"/>
        <v>56524.119257342107</v>
      </c>
      <c r="JC98" s="3">
        <f t="shared" si="294"/>
        <v>0</v>
      </c>
      <c r="JD98" s="6">
        <f t="shared" si="295"/>
        <v>5.6166205904716628</v>
      </c>
      <c r="JE98" s="6">
        <f t="shared" si="296"/>
        <v>0</v>
      </c>
      <c r="JF98" s="6">
        <f t="shared" si="297"/>
        <v>0</v>
      </c>
      <c r="JG98" s="193">
        <f t="shared" si="469"/>
        <v>5.6740334309306508</v>
      </c>
      <c r="JH98" s="193">
        <f t="shared" si="469"/>
        <v>4.2574366682261813</v>
      </c>
      <c r="JI98" s="193">
        <f t="shared" si="469"/>
        <v>3.8150380693314694</v>
      </c>
      <c r="JJ98" s="193">
        <f t="shared" si="469"/>
        <v>3.9040600573940507</v>
      </c>
      <c r="JK98" s="212">
        <f t="shared" si="470"/>
        <v>56518.710166286714</v>
      </c>
      <c r="JO98" s="3">
        <f t="shared" si="298"/>
        <v>0</v>
      </c>
      <c r="JP98" s="6">
        <f t="shared" si="299"/>
        <v>6.1272224623327221</v>
      </c>
      <c r="JQ98" s="6">
        <f t="shared" si="300"/>
        <v>0</v>
      </c>
      <c r="JR98" s="6">
        <f t="shared" si="301"/>
        <v>0</v>
      </c>
      <c r="JS98" s="193">
        <f t="shared" si="471"/>
        <v>5.6740334309306508</v>
      </c>
      <c r="JT98" s="193">
        <f t="shared" si="471"/>
        <v>4.2646400431318678</v>
      </c>
      <c r="JU98" s="193">
        <f t="shared" si="471"/>
        <v>3.8150380693314694</v>
      </c>
      <c r="JV98" s="193">
        <f t="shared" si="471"/>
        <v>3.9040600573940507</v>
      </c>
      <c r="JW98" s="205">
        <f t="shared" si="472"/>
        <v>56536.697084043641</v>
      </c>
      <c r="KA98" s="3">
        <f t="shared" si="302"/>
        <v>0</v>
      </c>
      <c r="KB98" s="6">
        <f t="shared" si="303"/>
        <v>0</v>
      </c>
      <c r="KC98" s="6">
        <f t="shared" si="304"/>
        <v>5.6517377412704235</v>
      </c>
      <c r="KD98" s="6">
        <f t="shared" si="305"/>
        <v>0</v>
      </c>
      <c r="KE98" s="193">
        <f t="shared" si="473"/>
        <v>5.6740334309306508</v>
      </c>
      <c r="KF98" s="193">
        <f t="shared" si="473"/>
        <v>4.1745731882913786</v>
      </c>
      <c r="KG98" s="193">
        <f t="shared" si="473"/>
        <v>3.932418037999617</v>
      </c>
      <c r="KH98" s="193">
        <f t="shared" si="473"/>
        <v>3.9040600573940507</v>
      </c>
      <c r="KI98" s="212">
        <f t="shared" si="474"/>
        <v>56887.096473452693</v>
      </c>
      <c r="KM98" s="3">
        <f t="shared" si="306"/>
        <v>0</v>
      </c>
      <c r="KN98" s="6">
        <f t="shared" si="307"/>
        <v>0</v>
      </c>
      <c r="KO98" s="6">
        <f t="shared" si="308"/>
        <v>5.0136383188689244</v>
      </c>
      <c r="KP98" s="6">
        <f t="shared" si="309"/>
        <v>0</v>
      </c>
      <c r="KQ98" s="193">
        <f t="shared" si="475"/>
        <v>5.6740334309306508</v>
      </c>
      <c r="KR98" s="193">
        <f t="shared" si="475"/>
        <v>4.1745731882913786</v>
      </c>
      <c r="KS98" s="193">
        <f t="shared" si="475"/>
        <v>3.9198348572547341</v>
      </c>
      <c r="KT98" s="193">
        <f t="shared" si="475"/>
        <v>3.9040600573940507</v>
      </c>
      <c r="KU98" s="212">
        <f t="shared" si="476"/>
        <v>56825.188615660445</v>
      </c>
      <c r="KY98" s="3">
        <f t="shared" si="310"/>
        <v>0</v>
      </c>
      <c r="KZ98" s="6">
        <f t="shared" si="311"/>
        <v>0</v>
      </c>
      <c r="LA98" s="6">
        <f t="shared" si="312"/>
        <v>5.9252089222996371</v>
      </c>
      <c r="LB98" s="6">
        <f t="shared" si="313"/>
        <v>0</v>
      </c>
      <c r="LC98" s="193">
        <f t="shared" si="477"/>
        <v>5.6740334309306508</v>
      </c>
      <c r="LD98" s="193">
        <f t="shared" si="477"/>
        <v>4.1745731882913786</v>
      </c>
      <c r="LE98" s="193">
        <f t="shared" si="477"/>
        <v>3.9377627340091421</v>
      </c>
      <c r="LF98" s="193">
        <f t="shared" si="477"/>
        <v>3.9040600573940507</v>
      </c>
      <c r="LG98" s="205">
        <f t="shared" si="478"/>
        <v>56913.412190118921</v>
      </c>
      <c r="LK98" s="3">
        <f t="shared" si="314"/>
        <v>0</v>
      </c>
      <c r="LL98" s="6">
        <f t="shared" si="315"/>
        <v>0</v>
      </c>
      <c r="LM98" s="6">
        <f t="shared" si="316"/>
        <v>0</v>
      </c>
      <c r="LN98" s="6">
        <f t="shared" si="317"/>
        <v>5.4294120330981492</v>
      </c>
      <c r="LO98" s="193">
        <f t="shared" si="479"/>
        <v>5.6740334309306508</v>
      </c>
      <c r="LP98" s="193">
        <f t="shared" si="479"/>
        <v>4.1745731882913786</v>
      </c>
      <c r="LQ98" s="193">
        <f t="shared" si="479"/>
        <v>3.8150380693314694</v>
      </c>
      <c r="LR98" s="193">
        <f t="shared" si="479"/>
        <v>4.0079302005403354</v>
      </c>
      <c r="LS98" s="212">
        <f t="shared" si="480"/>
        <v>57044.086305890574</v>
      </c>
      <c r="LW98" s="3">
        <f t="shared" si="318"/>
        <v>0</v>
      </c>
      <c r="LX98" s="6">
        <f t="shared" si="319"/>
        <v>0</v>
      </c>
      <c r="LY98" s="6">
        <f t="shared" si="320"/>
        <v>0</v>
      </c>
      <c r="LZ98" s="6">
        <f t="shared" si="321"/>
        <v>5.0613163020406482</v>
      </c>
      <c r="MA98" s="193">
        <f t="shared" si="481"/>
        <v>5.6740334309306508</v>
      </c>
      <c r="MB98" s="193">
        <f t="shared" si="481"/>
        <v>4.1745731882913786</v>
      </c>
      <c r="MC98" s="193">
        <f t="shared" si="481"/>
        <v>3.8150380693314694</v>
      </c>
      <c r="MD98" s="193">
        <f t="shared" si="481"/>
        <v>4.0012190760031414</v>
      </c>
      <c r="ME98" s="212">
        <f t="shared" si="482"/>
        <v>56996.513140138479</v>
      </c>
      <c r="MI98" s="3">
        <f t="shared" si="322"/>
        <v>0</v>
      </c>
      <c r="MJ98" s="6">
        <f t="shared" si="323"/>
        <v>0</v>
      </c>
      <c r="MK98" s="6">
        <f t="shared" si="324"/>
        <v>0</v>
      </c>
      <c r="ML98" s="6">
        <f t="shared" si="325"/>
        <v>5.7514957977734635</v>
      </c>
      <c r="MM98" s="193">
        <f t="shared" si="483"/>
        <v>5.6740334309306508</v>
      </c>
      <c r="MN98" s="193">
        <f t="shared" si="483"/>
        <v>4.1745731882913786</v>
      </c>
      <c r="MO98" s="193">
        <f t="shared" si="483"/>
        <v>3.8150380693314694</v>
      </c>
      <c r="MP98" s="193">
        <f t="shared" si="483"/>
        <v>4.0137657140926404</v>
      </c>
      <c r="MQ98" s="205">
        <f t="shared" si="484"/>
        <v>57085.484799292994</v>
      </c>
      <c r="MT98" s="3">
        <f t="shared" si="326"/>
        <v>6.1765212562966667</v>
      </c>
      <c r="MU98" s="6">
        <f t="shared" si="327"/>
        <v>5.1060187186106019</v>
      </c>
      <c r="MV98" s="6">
        <f t="shared" si="328"/>
        <v>5.2415309697266022</v>
      </c>
      <c r="MW98" s="6">
        <f t="shared" si="329"/>
        <v>5.5214359658625254</v>
      </c>
      <c r="MX98" s="193">
        <f t="shared" si="485"/>
        <v>5.6950217187482934</v>
      </c>
      <c r="MY98" s="193">
        <f t="shared" si="485"/>
        <v>4.2501810279961001</v>
      </c>
      <c r="MZ98" s="193">
        <f t="shared" si="485"/>
        <v>3.9243470484463643</v>
      </c>
      <c r="NA98" s="193">
        <f t="shared" si="485"/>
        <v>4.0096009678394573</v>
      </c>
      <c r="NB98" s="212">
        <f t="shared" si="486"/>
        <v>57803.305505443983</v>
      </c>
      <c r="NF98" s="3">
        <f t="shared" si="330"/>
        <v>6.1765212562966658</v>
      </c>
      <c r="NG98" s="6">
        <f t="shared" si="331"/>
        <v>0</v>
      </c>
      <c r="NH98" s="6">
        <f t="shared" si="332"/>
        <v>0</v>
      </c>
      <c r="NI98" s="6">
        <f t="shared" si="333"/>
        <v>0</v>
      </c>
      <c r="NJ98" s="193">
        <f t="shared" si="487"/>
        <v>5.6950217187482934</v>
      </c>
      <c r="NK98" s="193">
        <f t="shared" si="487"/>
        <v>4.1745731882913786</v>
      </c>
      <c r="NL98" s="193">
        <f t="shared" si="487"/>
        <v>3.8150380693314694</v>
      </c>
      <c r="NM98" s="193">
        <f t="shared" si="487"/>
        <v>3.9040600573940507</v>
      </c>
      <c r="NN98" s="212">
        <f t="shared" si="488"/>
        <v>56324.332361028813</v>
      </c>
      <c r="NR98" s="3">
        <f t="shared" si="334"/>
        <v>0</v>
      </c>
      <c r="NS98" s="6">
        <f t="shared" si="335"/>
        <v>5.1060187186106019</v>
      </c>
      <c r="NT98" s="6">
        <f t="shared" si="336"/>
        <v>0</v>
      </c>
      <c r="NU98" s="6">
        <f t="shared" si="337"/>
        <v>0</v>
      </c>
      <c r="NV98" s="193">
        <f t="shared" si="489"/>
        <v>5.6740334309306508</v>
      </c>
      <c r="NW98" s="193">
        <f t="shared" si="489"/>
        <v>4.2501810279961001</v>
      </c>
      <c r="NX98" s="193">
        <f t="shared" si="489"/>
        <v>3.8150380693314694</v>
      </c>
      <c r="NY98" s="193">
        <f t="shared" si="489"/>
        <v>3.9040600573940507</v>
      </c>
      <c r="NZ98" s="212">
        <f t="shared" si="490"/>
        <v>56500.598526247828</v>
      </c>
      <c r="OD98" s="3">
        <f t="shared" si="338"/>
        <v>0</v>
      </c>
      <c r="OE98" s="6">
        <f t="shared" si="339"/>
        <v>0</v>
      </c>
      <c r="OF98" s="6">
        <f t="shared" si="340"/>
        <v>5.2415309697266022</v>
      </c>
      <c r="OG98" s="6">
        <f t="shared" si="341"/>
        <v>0</v>
      </c>
      <c r="OH98" s="193">
        <f t="shared" si="491"/>
        <v>5.6740334309306508</v>
      </c>
      <c r="OI98" s="193">
        <f t="shared" si="491"/>
        <v>4.1745731882913786</v>
      </c>
      <c r="OJ98" s="193">
        <f t="shared" si="491"/>
        <v>3.9243470484463643</v>
      </c>
      <c r="OK98" s="193">
        <f t="shared" si="491"/>
        <v>3.9040600573940507</v>
      </c>
      <c r="OL98" s="212">
        <f t="shared" si="492"/>
        <v>56847.380345685728</v>
      </c>
      <c r="OP98" s="3">
        <f t="shared" si="342"/>
        <v>0</v>
      </c>
      <c r="OQ98" s="6">
        <f t="shared" si="343"/>
        <v>0</v>
      </c>
      <c r="OR98" s="6">
        <f t="shared" si="344"/>
        <v>0</v>
      </c>
      <c r="OS98" s="6">
        <f t="shared" si="345"/>
        <v>5.5214359658625254</v>
      </c>
      <c r="OT98" s="193">
        <f t="shared" si="493"/>
        <v>5.6740334309306508</v>
      </c>
      <c r="OU98" s="193">
        <f t="shared" si="493"/>
        <v>4.1745731882913786</v>
      </c>
      <c r="OV98" s="193">
        <f t="shared" si="493"/>
        <v>3.8150380693314694</v>
      </c>
      <c r="OW98" s="193">
        <f t="shared" si="493"/>
        <v>4.0096009678394573</v>
      </c>
      <c r="OX98" s="232">
        <f t="shared" si="494"/>
        <v>57055.936050288939</v>
      </c>
    </row>
    <row r="99" spans="1:414" x14ac:dyDescent="0.2">
      <c r="B99" s="81">
        <v>45584</v>
      </c>
      <c r="C99">
        <v>147</v>
      </c>
      <c r="D99">
        <v>11.147612799437278</v>
      </c>
      <c r="E99">
        <v>0</v>
      </c>
      <c r="F99">
        <v>0</v>
      </c>
      <c r="G99">
        <v>0</v>
      </c>
      <c r="H99">
        <v>0</v>
      </c>
      <c r="I99">
        <v>0</v>
      </c>
      <c r="J99">
        <v>0</v>
      </c>
      <c r="K99">
        <v>0</v>
      </c>
      <c r="L99">
        <v>1</v>
      </c>
      <c r="M99">
        <v>0</v>
      </c>
      <c r="N99">
        <v>0</v>
      </c>
      <c r="O99">
        <v>1</v>
      </c>
      <c r="P99">
        <v>0</v>
      </c>
      <c r="Q99">
        <v>0</v>
      </c>
      <c r="R99">
        <v>0</v>
      </c>
      <c r="S99">
        <v>0</v>
      </c>
      <c r="T99">
        <v>21609</v>
      </c>
      <c r="U99">
        <v>6.501600934500039</v>
      </c>
      <c r="V99">
        <v>5.1060187186088362</v>
      </c>
      <c r="W99">
        <v>4.5578530171535672</v>
      </c>
      <c r="X99">
        <v>4.6011966380378766</v>
      </c>
      <c r="Y99" s="3">
        <v>375.00060301158675</v>
      </c>
      <c r="Z99" s="3">
        <v>100.00000000029141</v>
      </c>
      <c r="AA99" s="3">
        <v>50</v>
      </c>
      <c r="AB99" s="3">
        <v>50.000000002001961</v>
      </c>
      <c r="AC99">
        <v>1</v>
      </c>
      <c r="AD99">
        <v>0</v>
      </c>
      <c r="AE99" s="6"/>
      <c r="AF99" s="1" t="s">
        <v>5</v>
      </c>
      <c r="AG99">
        <v>147</v>
      </c>
      <c r="AH99" s="189">
        <v>45584</v>
      </c>
      <c r="AI99">
        <f t="shared" si="346"/>
        <v>10</v>
      </c>
      <c r="AJ99">
        <v>147</v>
      </c>
      <c r="AK99">
        <v>1</v>
      </c>
      <c r="AL99">
        <v>0</v>
      </c>
      <c r="AM99">
        <v>1</v>
      </c>
      <c r="AN99">
        <v>0</v>
      </c>
      <c r="AO99">
        <v>0</v>
      </c>
      <c r="AP99">
        <v>0</v>
      </c>
      <c r="AQ99">
        <v>0</v>
      </c>
      <c r="AS99" s="37"/>
      <c r="AT99" s="37"/>
      <c r="AU99" s="6">
        <f t="shared" si="347"/>
        <v>0</v>
      </c>
      <c r="AV99" s="6">
        <f t="shared" si="348"/>
        <v>0</v>
      </c>
      <c r="AW99" s="6">
        <f t="shared" si="349"/>
        <v>0</v>
      </c>
      <c r="AX99" s="6">
        <f t="shared" si="350"/>
        <v>0</v>
      </c>
      <c r="AY99" s="193">
        <f t="shared" si="351"/>
        <v>5.6740334309306508</v>
      </c>
      <c r="AZ99" s="193">
        <f t="shared" si="352"/>
        <v>4.1745731882913786</v>
      </c>
      <c r="BA99" s="193">
        <f t="shared" si="353"/>
        <v>3.8150380693314694</v>
      </c>
      <c r="BB99" s="193">
        <f t="shared" si="354"/>
        <v>3.9040600573940507</v>
      </c>
      <c r="BC99" s="72">
        <f t="shared" si="355"/>
        <v>56312.210093717425</v>
      </c>
      <c r="BG99" s="3">
        <f t="shared" si="356"/>
        <v>6.3715689158100384</v>
      </c>
      <c r="BH99" s="6">
        <f t="shared" si="357"/>
        <v>0</v>
      </c>
      <c r="BI99" s="6">
        <f t="shared" si="358"/>
        <v>0</v>
      </c>
      <c r="BJ99" s="6">
        <f t="shared" si="359"/>
        <v>0</v>
      </c>
      <c r="BK99" s="193">
        <f t="shared" si="360"/>
        <v>5.6956773835244618</v>
      </c>
      <c r="BL99" s="193">
        <f t="shared" si="361"/>
        <v>4.1745731882913786</v>
      </c>
      <c r="BM99" s="193">
        <f t="shared" si="362"/>
        <v>3.8150380693314694</v>
      </c>
      <c r="BN99" s="193">
        <f t="shared" si="363"/>
        <v>3.9040600573940507</v>
      </c>
      <c r="BO99" s="72">
        <f t="shared" si="364"/>
        <v>56324.711097298779</v>
      </c>
      <c r="BS99" s="3">
        <f t="shared" si="365"/>
        <v>6.3715889907095855</v>
      </c>
      <c r="BT99" s="6">
        <f t="shared" si="366"/>
        <v>0</v>
      </c>
      <c r="BU99" s="6">
        <f t="shared" si="367"/>
        <v>0</v>
      </c>
      <c r="BV99" s="6">
        <f t="shared" si="368"/>
        <v>0</v>
      </c>
      <c r="BW99" s="193">
        <f t="shared" si="369"/>
        <v>5.6956774509853583</v>
      </c>
      <c r="BX99" s="193">
        <f t="shared" si="370"/>
        <v>4.1745731882913786</v>
      </c>
      <c r="BY99" s="193">
        <f t="shared" si="495"/>
        <v>3.8150380693314694</v>
      </c>
      <c r="BZ99" s="193">
        <f t="shared" si="371"/>
        <v>3.9040600573940507</v>
      </c>
      <c r="CA99" s="72">
        <f t="shared" si="372"/>
        <v>56324.711097298779</v>
      </c>
      <c r="CE99" s="3">
        <f t="shared" si="373"/>
        <v>0</v>
      </c>
      <c r="CF99" s="6">
        <f t="shared" si="374"/>
        <v>5.1060187186088362</v>
      </c>
      <c r="CG99" s="6">
        <f t="shared" si="375"/>
        <v>0</v>
      </c>
      <c r="CH99" s="6">
        <f t="shared" si="376"/>
        <v>0</v>
      </c>
      <c r="CI99" s="193">
        <f t="shared" si="377"/>
        <v>5.6740334309306508</v>
      </c>
      <c r="CJ99" s="193">
        <f t="shared" si="378"/>
        <v>4.2501810279960752</v>
      </c>
      <c r="CK99" s="193">
        <f t="shared" si="496"/>
        <v>3.8150380693314694</v>
      </c>
      <c r="CL99" s="193">
        <f t="shared" si="379"/>
        <v>3.9040600573940507</v>
      </c>
      <c r="CM99" s="72">
        <f t="shared" si="380"/>
        <v>56500.598526247733</v>
      </c>
      <c r="CQ99" s="3">
        <f t="shared" si="381"/>
        <v>0</v>
      </c>
      <c r="CR99" s="6">
        <f t="shared" si="382"/>
        <v>5.1060742507903161</v>
      </c>
      <c r="CS99" s="6">
        <f t="shared" si="383"/>
        <v>0</v>
      </c>
      <c r="CT99" s="6">
        <f t="shared" si="384"/>
        <v>0</v>
      </c>
      <c r="CU99" s="193">
        <f t="shared" si="385"/>
        <v>5.6740334309306508</v>
      </c>
      <c r="CV99" s="193">
        <f t="shared" si="386"/>
        <v>4.2501818199764037</v>
      </c>
      <c r="CW99" s="193">
        <f t="shared" si="497"/>
        <v>3.8150380693314694</v>
      </c>
      <c r="CX99" s="193">
        <f t="shared" si="387"/>
        <v>3.9040600573940507</v>
      </c>
      <c r="CY99" s="72">
        <f t="shared" si="388"/>
        <v>56500.600502884357</v>
      </c>
      <c r="DC99" s="3">
        <f t="shared" si="389"/>
        <v>0</v>
      </c>
      <c r="DD99" s="6">
        <f t="shared" si="390"/>
        <v>0</v>
      </c>
      <c r="DE99" s="6">
        <f t="shared" si="391"/>
        <v>4.7857456680112458</v>
      </c>
      <c r="DF99" s="6">
        <f t="shared" si="392"/>
        <v>0</v>
      </c>
      <c r="DG99" s="193">
        <f t="shared" si="393"/>
        <v>5.6740334309306508</v>
      </c>
      <c r="DH99" s="193">
        <f t="shared" si="394"/>
        <v>4.1745731882913786</v>
      </c>
      <c r="DI99" s="193">
        <f t="shared" si="498"/>
        <v>3.9153022138747122</v>
      </c>
      <c r="DJ99" s="193">
        <f t="shared" si="395"/>
        <v>3.9040600573940507</v>
      </c>
      <c r="DK99" s="72">
        <f t="shared" si="396"/>
        <v>56802.905020320242</v>
      </c>
      <c r="DO99" s="3">
        <f t="shared" si="397"/>
        <v>0</v>
      </c>
      <c r="DP99" s="6">
        <f t="shared" si="398"/>
        <v>0</v>
      </c>
      <c r="DQ99" s="6">
        <f t="shared" si="399"/>
        <v>4.5579410420919517</v>
      </c>
      <c r="DR99" s="6">
        <f t="shared" si="400"/>
        <v>0</v>
      </c>
      <c r="DS99" s="193">
        <f t="shared" si="401"/>
        <v>5.6740334309306508</v>
      </c>
      <c r="DT99" s="193">
        <f t="shared" si="402"/>
        <v>4.1745731882913786</v>
      </c>
      <c r="DU99" s="193">
        <f t="shared" si="499"/>
        <v>3.9107506947981525</v>
      </c>
      <c r="DV99" s="193">
        <f t="shared" si="403"/>
        <v>3.9040600573940507</v>
      </c>
      <c r="DW99" s="72">
        <f t="shared" si="404"/>
        <v>56780.537420399822</v>
      </c>
      <c r="EA99" s="3">
        <f t="shared" si="405"/>
        <v>0</v>
      </c>
      <c r="EB99" s="6">
        <f t="shared" si="406"/>
        <v>0</v>
      </c>
      <c r="EC99" s="6">
        <f t="shared" si="407"/>
        <v>0</v>
      </c>
      <c r="ED99" s="6">
        <f t="shared" si="408"/>
        <v>13.80358991411363</v>
      </c>
      <c r="EE99" s="193">
        <f t="shared" si="409"/>
        <v>5.6740334309306508</v>
      </c>
      <c r="EF99" s="193">
        <f t="shared" si="410"/>
        <v>4.1745731882913786</v>
      </c>
      <c r="EG99" s="193">
        <f t="shared" si="500"/>
        <v>3.8150380693314694</v>
      </c>
      <c r="EH99" s="193">
        <f t="shared" si="411"/>
        <v>4.1495746364848287</v>
      </c>
      <c r="EI99" s="72">
        <f t="shared" si="412"/>
        <v>58057.476754850017</v>
      </c>
      <c r="EM99" s="3">
        <f t="shared" si="413"/>
        <v>0</v>
      </c>
      <c r="EN99" s="6">
        <f t="shared" si="414"/>
        <v>0</v>
      </c>
      <c r="EO99" s="6">
        <f t="shared" si="415"/>
        <v>0</v>
      </c>
      <c r="EP99" s="6">
        <f t="shared" si="416"/>
        <v>4.6013102000746695</v>
      </c>
      <c r="EQ99" s="193">
        <f t="shared" si="417"/>
        <v>5.6740334309306508</v>
      </c>
      <c r="ER99" s="193">
        <f t="shared" si="418"/>
        <v>4.1745731882913786</v>
      </c>
      <c r="ES99" s="193">
        <f t="shared" si="501"/>
        <v>3.8150380693314694</v>
      </c>
      <c r="ET99" s="193">
        <f t="shared" si="419"/>
        <v>3.9927684288334784</v>
      </c>
      <c r="EU99" s="72">
        <f t="shared" si="420"/>
        <v>56936.66544472173</v>
      </c>
      <c r="EY99" s="3">
        <f t="shared" si="421"/>
        <v>6.3715689158100384</v>
      </c>
      <c r="EZ99" s="6">
        <f t="shared" si="422"/>
        <v>5.1060187186088362</v>
      </c>
      <c r="FA99" s="6">
        <f t="shared" si="423"/>
        <v>4.7857456680112458</v>
      </c>
      <c r="FB99" s="6">
        <f t="shared" si="424"/>
        <v>13.80358991411363</v>
      </c>
      <c r="FC99" s="193">
        <f t="shared" si="425"/>
        <v>5.6956773835244618</v>
      </c>
      <c r="FD99" s="193">
        <f t="shared" si="426"/>
        <v>4.2501810279960752</v>
      </c>
      <c r="FE99" s="193">
        <f t="shared" si="502"/>
        <v>3.9153022138747122</v>
      </c>
      <c r="FF99" s="193">
        <f t="shared" si="427"/>
        <v>4.1495746364848287</v>
      </c>
      <c r="FG99" s="72">
        <f t="shared" si="428"/>
        <v>58772.343437063537</v>
      </c>
      <c r="FK99" s="3">
        <f t="shared" si="429"/>
        <v>6.501621009399587</v>
      </c>
      <c r="FL99" s="6">
        <f t="shared" si="430"/>
        <v>5.1060742507903161</v>
      </c>
      <c r="FM99" s="6">
        <f t="shared" si="431"/>
        <v>4.5579410420919517</v>
      </c>
      <c r="FN99" s="6">
        <f t="shared" si="432"/>
        <v>4.6013102000746695</v>
      </c>
      <c r="FO99" s="193">
        <f t="shared" si="433"/>
        <v>5.696114322922365</v>
      </c>
      <c r="FP99" s="193">
        <f t="shared" si="434"/>
        <v>4.2501818199764037</v>
      </c>
      <c r="FQ99" s="193">
        <f t="shared" si="503"/>
        <v>3.9107506947981525</v>
      </c>
      <c r="FR99" s="193">
        <f t="shared" si="435"/>
        <v>3.9927684288334784</v>
      </c>
      <c r="FS99" s="205">
        <f t="shared" si="436"/>
        <v>57615.295338509473</v>
      </c>
      <c r="FW99" s="3">
        <f t="shared" si="437"/>
        <v>7.4768410746750442</v>
      </c>
      <c r="FX99" s="6">
        <f t="shared" si="438"/>
        <v>5.7698011520279842</v>
      </c>
      <c r="FY99" s="6">
        <f t="shared" si="439"/>
        <v>5.6517377412704235</v>
      </c>
      <c r="FZ99" s="6">
        <f t="shared" si="440"/>
        <v>5.4294120328846942</v>
      </c>
      <c r="GA99" s="193">
        <f t="shared" si="441"/>
        <v>5.6993847258065502</v>
      </c>
      <c r="GB99" s="193">
        <f t="shared" si="442"/>
        <v>4.2596031342285903</v>
      </c>
      <c r="GC99" s="193">
        <f t="shared" si="504"/>
        <v>3.932418037999617</v>
      </c>
      <c r="GD99" s="193">
        <f t="shared" si="443"/>
        <v>4.0079302005364568</v>
      </c>
      <c r="GE99" s="72">
        <f t="shared" si="444"/>
        <v>57858.339790060149</v>
      </c>
      <c r="GI99" s="3">
        <f t="shared" si="445"/>
        <v>7.1517610279500436</v>
      </c>
      <c r="GJ99" s="6">
        <f t="shared" si="446"/>
        <v>5.6166205904697204</v>
      </c>
      <c r="GK99" s="6">
        <f t="shared" si="447"/>
        <v>5.0136383188689244</v>
      </c>
      <c r="GL99" s="6">
        <f t="shared" si="448"/>
        <v>5.0613163018416643</v>
      </c>
      <c r="GM99" s="193">
        <f t="shared" si="449"/>
        <v>5.6982957570442503</v>
      </c>
      <c r="GN99" s="193">
        <f t="shared" si="450"/>
        <v>4.2574366682261537</v>
      </c>
      <c r="GO99" s="193">
        <f t="shared" si="505"/>
        <v>3.9198348572547341</v>
      </c>
      <c r="GP99" s="193">
        <f t="shared" si="451"/>
        <v>4.0012190759995008</v>
      </c>
      <c r="GQ99" s="72">
        <f t="shared" si="452"/>
        <v>57741.004265994823</v>
      </c>
      <c r="GU99" s="3">
        <f t="shared" si="453"/>
        <v>8.4520812148500504</v>
      </c>
      <c r="GV99" s="6">
        <f t="shared" si="454"/>
        <v>6.1272224623306029</v>
      </c>
      <c r="GW99" s="6">
        <f t="shared" si="455"/>
        <v>5.9252089222996371</v>
      </c>
      <c r="GX99" s="6">
        <f t="shared" si="456"/>
        <v>5.7514957975473457</v>
      </c>
      <c r="GY99" s="193">
        <f t="shared" si="457"/>
        <v>5.7026445350034818</v>
      </c>
      <c r="GZ99" s="193">
        <f t="shared" si="458"/>
        <v>4.2646400431318376</v>
      </c>
      <c r="HA99" s="193">
        <f t="shared" si="506"/>
        <v>3.9377627340091421</v>
      </c>
      <c r="HB99" s="193">
        <f t="shared" si="459"/>
        <v>4.0137657140885556</v>
      </c>
      <c r="HC99" s="205">
        <f t="shared" si="460"/>
        <v>57941.940692826509</v>
      </c>
      <c r="HG99" s="3">
        <f t="shared" si="278"/>
        <v>7.4768410746750442</v>
      </c>
      <c r="HH99" s="6">
        <f t="shared" si="279"/>
        <v>0</v>
      </c>
      <c r="HI99" s="6">
        <f t="shared" si="280"/>
        <v>0</v>
      </c>
      <c r="HJ99" s="6">
        <f t="shared" si="281"/>
        <v>0</v>
      </c>
      <c r="HK99" s="193">
        <f t="shared" si="461"/>
        <v>5.6993847258065502</v>
      </c>
      <c r="HL99" s="193">
        <f t="shared" si="461"/>
        <v>4.1745731882913786</v>
      </c>
      <c r="HM99" s="193">
        <f t="shared" si="461"/>
        <v>3.8150380693314694</v>
      </c>
      <c r="HN99" s="193">
        <f t="shared" si="461"/>
        <v>3.9040600573940507</v>
      </c>
      <c r="HO99" s="212">
        <f t="shared" si="462"/>
        <v>56326.852643485465</v>
      </c>
      <c r="HS99" s="3">
        <f t="shared" si="282"/>
        <v>7.1517610279500436</v>
      </c>
      <c r="HT99" s="6">
        <f t="shared" si="283"/>
        <v>0</v>
      </c>
      <c r="HU99" s="6">
        <f t="shared" si="284"/>
        <v>0</v>
      </c>
      <c r="HV99" s="6">
        <f t="shared" si="285"/>
        <v>0</v>
      </c>
      <c r="HW99" s="193">
        <f t="shared" si="463"/>
        <v>5.6982957570442503</v>
      </c>
      <c r="HX99" s="193">
        <f t="shared" si="463"/>
        <v>4.1745731882913786</v>
      </c>
      <c r="HY99" s="193">
        <f t="shared" si="463"/>
        <v>3.8150380693314694</v>
      </c>
      <c r="HZ99" s="193">
        <f t="shared" si="463"/>
        <v>3.9040600573940507</v>
      </c>
      <c r="IA99" s="212">
        <f t="shared" si="464"/>
        <v>56326.223592258342</v>
      </c>
      <c r="IE99" s="3">
        <f t="shared" si="286"/>
        <v>8.4520812148500504</v>
      </c>
      <c r="IF99" s="6">
        <f t="shared" si="287"/>
        <v>0</v>
      </c>
      <c r="IG99" s="6">
        <f t="shared" si="288"/>
        <v>0</v>
      </c>
      <c r="IH99" s="6">
        <f t="shared" si="289"/>
        <v>0</v>
      </c>
      <c r="II99" s="193">
        <f t="shared" si="465"/>
        <v>5.7026445350034818</v>
      </c>
      <c r="IJ99" s="193">
        <f t="shared" si="465"/>
        <v>4.1745731882913786</v>
      </c>
      <c r="IK99" s="193">
        <f t="shared" si="465"/>
        <v>3.8150380693314694</v>
      </c>
      <c r="IL99" s="193">
        <f t="shared" si="465"/>
        <v>3.9040600573940507</v>
      </c>
      <c r="IM99" s="205">
        <f t="shared" si="466"/>
        <v>56328.735739469499</v>
      </c>
      <c r="IQ99" s="3">
        <f t="shared" si="290"/>
        <v>0</v>
      </c>
      <c r="IR99" s="6">
        <f t="shared" si="291"/>
        <v>5.7698011520279842</v>
      </c>
      <c r="IS99" s="6">
        <f t="shared" si="292"/>
        <v>0</v>
      </c>
      <c r="IT99" s="6">
        <f t="shared" si="293"/>
        <v>0</v>
      </c>
      <c r="IU99" s="193">
        <f t="shared" si="467"/>
        <v>5.6740334309306508</v>
      </c>
      <c r="IV99" s="193">
        <f t="shared" si="467"/>
        <v>4.2596031342285903</v>
      </c>
      <c r="IW99" s="193">
        <f t="shared" si="467"/>
        <v>3.8150380693314694</v>
      </c>
      <c r="IX99" s="193">
        <f t="shared" si="467"/>
        <v>3.9040600573940507</v>
      </c>
      <c r="IY99" s="212">
        <f t="shared" si="468"/>
        <v>56524.119257342005</v>
      </c>
      <c r="JC99" s="3">
        <f t="shared" si="294"/>
        <v>0</v>
      </c>
      <c r="JD99" s="6">
        <f t="shared" si="295"/>
        <v>5.6166205904697204</v>
      </c>
      <c r="JE99" s="6">
        <f t="shared" si="296"/>
        <v>0</v>
      </c>
      <c r="JF99" s="6">
        <f t="shared" si="297"/>
        <v>0</v>
      </c>
      <c r="JG99" s="193">
        <f t="shared" si="469"/>
        <v>5.6740334309306508</v>
      </c>
      <c r="JH99" s="193">
        <f t="shared" si="469"/>
        <v>4.2574366682261537</v>
      </c>
      <c r="JI99" s="193">
        <f t="shared" si="469"/>
        <v>3.8150380693314694</v>
      </c>
      <c r="JJ99" s="193">
        <f t="shared" si="469"/>
        <v>3.9040600573940507</v>
      </c>
      <c r="JK99" s="212">
        <f t="shared" si="470"/>
        <v>56518.710166286619</v>
      </c>
      <c r="JO99" s="3">
        <f t="shared" si="298"/>
        <v>0</v>
      </c>
      <c r="JP99" s="6">
        <f t="shared" si="299"/>
        <v>6.1272224623306029</v>
      </c>
      <c r="JQ99" s="6">
        <f t="shared" si="300"/>
        <v>0</v>
      </c>
      <c r="JR99" s="6">
        <f t="shared" si="301"/>
        <v>0</v>
      </c>
      <c r="JS99" s="193">
        <f t="shared" si="471"/>
        <v>5.6740334309306508</v>
      </c>
      <c r="JT99" s="193">
        <f t="shared" si="471"/>
        <v>4.2646400431318376</v>
      </c>
      <c r="JU99" s="193">
        <f t="shared" si="471"/>
        <v>3.8150380693314694</v>
      </c>
      <c r="JV99" s="193">
        <f t="shared" si="471"/>
        <v>3.9040600573940507</v>
      </c>
      <c r="JW99" s="205">
        <f t="shared" si="472"/>
        <v>56536.697084043641</v>
      </c>
      <c r="KA99" s="3">
        <f t="shared" si="302"/>
        <v>0</v>
      </c>
      <c r="KB99" s="6">
        <f t="shared" si="303"/>
        <v>0</v>
      </c>
      <c r="KC99" s="6">
        <f t="shared" si="304"/>
        <v>5.6517377412704235</v>
      </c>
      <c r="KD99" s="6">
        <f t="shared" si="305"/>
        <v>0</v>
      </c>
      <c r="KE99" s="193">
        <f t="shared" si="473"/>
        <v>5.6740334309306508</v>
      </c>
      <c r="KF99" s="193">
        <f t="shared" si="473"/>
        <v>4.1745731882913786</v>
      </c>
      <c r="KG99" s="193">
        <f t="shared" si="473"/>
        <v>3.932418037999617</v>
      </c>
      <c r="KH99" s="193">
        <f t="shared" si="473"/>
        <v>3.9040600573940507</v>
      </c>
      <c r="KI99" s="212">
        <f t="shared" si="474"/>
        <v>56887.096473452693</v>
      </c>
      <c r="KM99" s="3">
        <f t="shared" si="306"/>
        <v>0</v>
      </c>
      <c r="KN99" s="6">
        <f t="shared" si="307"/>
        <v>0</v>
      </c>
      <c r="KO99" s="6">
        <f t="shared" si="308"/>
        <v>5.0136383188689244</v>
      </c>
      <c r="KP99" s="6">
        <f t="shared" si="309"/>
        <v>0</v>
      </c>
      <c r="KQ99" s="193">
        <f t="shared" si="475"/>
        <v>5.6740334309306508</v>
      </c>
      <c r="KR99" s="193">
        <f t="shared" si="475"/>
        <v>4.1745731882913786</v>
      </c>
      <c r="KS99" s="193">
        <f t="shared" si="475"/>
        <v>3.9198348572547341</v>
      </c>
      <c r="KT99" s="193">
        <f t="shared" si="475"/>
        <v>3.9040600573940507</v>
      </c>
      <c r="KU99" s="212">
        <f t="shared" si="476"/>
        <v>56825.188615660445</v>
      </c>
      <c r="KY99" s="3">
        <f t="shared" si="310"/>
        <v>0</v>
      </c>
      <c r="KZ99" s="6">
        <f t="shared" si="311"/>
        <v>0</v>
      </c>
      <c r="LA99" s="6">
        <f t="shared" si="312"/>
        <v>5.9252089222996371</v>
      </c>
      <c r="LB99" s="6">
        <f t="shared" si="313"/>
        <v>0</v>
      </c>
      <c r="LC99" s="193">
        <f t="shared" si="477"/>
        <v>5.6740334309306508</v>
      </c>
      <c r="LD99" s="193">
        <f t="shared" si="477"/>
        <v>4.1745731882913786</v>
      </c>
      <c r="LE99" s="193">
        <f t="shared" si="477"/>
        <v>3.9377627340091421</v>
      </c>
      <c r="LF99" s="193">
        <f t="shared" si="477"/>
        <v>3.9040600573940507</v>
      </c>
      <c r="LG99" s="205">
        <f t="shared" si="478"/>
        <v>56913.412190118921</v>
      </c>
      <c r="LK99" s="3">
        <f t="shared" si="314"/>
        <v>0</v>
      </c>
      <c r="LL99" s="6">
        <f t="shared" si="315"/>
        <v>0</v>
      </c>
      <c r="LM99" s="6">
        <f t="shared" si="316"/>
        <v>0</v>
      </c>
      <c r="LN99" s="6">
        <f t="shared" si="317"/>
        <v>5.4294120328846942</v>
      </c>
      <c r="LO99" s="193">
        <f t="shared" si="479"/>
        <v>5.6740334309306508</v>
      </c>
      <c r="LP99" s="193">
        <f t="shared" si="479"/>
        <v>4.1745731882913786</v>
      </c>
      <c r="LQ99" s="193">
        <f t="shared" si="479"/>
        <v>3.8150380693314694</v>
      </c>
      <c r="LR99" s="193">
        <f t="shared" si="479"/>
        <v>4.0079302005364568</v>
      </c>
      <c r="LS99" s="212">
        <f t="shared" si="480"/>
        <v>57044.086305863115</v>
      </c>
      <c r="LW99" s="3">
        <f t="shared" si="318"/>
        <v>0</v>
      </c>
      <c r="LX99" s="6">
        <f t="shared" si="319"/>
        <v>0</v>
      </c>
      <c r="LY99" s="6">
        <f t="shared" si="320"/>
        <v>0</v>
      </c>
      <c r="LZ99" s="6">
        <f t="shared" si="321"/>
        <v>5.0613163018416643</v>
      </c>
      <c r="MA99" s="193">
        <f t="shared" si="481"/>
        <v>5.6740334309306508</v>
      </c>
      <c r="MB99" s="193">
        <f t="shared" si="481"/>
        <v>4.1745731882913786</v>
      </c>
      <c r="MC99" s="193">
        <f t="shared" si="481"/>
        <v>3.8150380693314694</v>
      </c>
      <c r="MD99" s="193">
        <f t="shared" si="481"/>
        <v>4.0012190759995008</v>
      </c>
      <c r="ME99" s="212">
        <f t="shared" si="482"/>
        <v>56996.513140112758</v>
      </c>
      <c r="MI99" s="3">
        <f t="shared" si="322"/>
        <v>0</v>
      </c>
      <c r="MJ99" s="6">
        <f t="shared" si="323"/>
        <v>0</v>
      </c>
      <c r="MK99" s="6">
        <f t="shared" si="324"/>
        <v>0</v>
      </c>
      <c r="ML99" s="6">
        <f t="shared" si="325"/>
        <v>5.7514957975473457</v>
      </c>
      <c r="MM99" s="193">
        <f t="shared" si="483"/>
        <v>5.6740334309306508</v>
      </c>
      <c r="MN99" s="193">
        <f t="shared" si="483"/>
        <v>4.1745731882913786</v>
      </c>
      <c r="MO99" s="193">
        <f t="shared" si="483"/>
        <v>3.8150380693314694</v>
      </c>
      <c r="MP99" s="193">
        <f t="shared" si="483"/>
        <v>4.0137657140885556</v>
      </c>
      <c r="MQ99" s="205">
        <f t="shared" si="484"/>
        <v>57085.484799263992</v>
      </c>
      <c r="MT99" s="3">
        <f t="shared" si="326"/>
        <v>6.1765208877750366</v>
      </c>
      <c r="MU99" s="6">
        <f t="shared" si="327"/>
        <v>5.1060187186088362</v>
      </c>
      <c r="MV99" s="6">
        <f t="shared" si="328"/>
        <v>5.2415309697266022</v>
      </c>
      <c r="MW99" s="6">
        <f t="shared" si="329"/>
        <v>5.5214359656454519</v>
      </c>
      <c r="MX99" s="193">
        <f t="shared" si="485"/>
        <v>5.6950217175090785</v>
      </c>
      <c r="MY99" s="193">
        <f t="shared" si="485"/>
        <v>4.2501810279960752</v>
      </c>
      <c r="MZ99" s="193">
        <f t="shared" si="485"/>
        <v>3.9243470484463643</v>
      </c>
      <c r="NA99" s="193">
        <f t="shared" si="485"/>
        <v>4.00960096783552</v>
      </c>
      <c r="NB99" s="212">
        <f t="shared" si="486"/>
        <v>57803.305504680975</v>
      </c>
      <c r="NF99" s="3">
        <f t="shared" si="330"/>
        <v>6.1765208877750357</v>
      </c>
      <c r="NG99" s="6">
        <f t="shared" si="331"/>
        <v>0</v>
      </c>
      <c r="NH99" s="6">
        <f t="shared" si="332"/>
        <v>0</v>
      </c>
      <c r="NI99" s="6">
        <f t="shared" si="333"/>
        <v>0</v>
      </c>
      <c r="NJ99" s="193">
        <f t="shared" si="487"/>
        <v>5.6950217175090785</v>
      </c>
      <c r="NK99" s="193">
        <f t="shared" si="487"/>
        <v>4.1745731882913786</v>
      </c>
      <c r="NL99" s="193">
        <f t="shared" si="487"/>
        <v>3.8150380693314694</v>
      </c>
      <c r="NM99" s="193">
        <f t="shared" si="487"/>
        <v>3.9040600573940507</v>
      </c>
      <c r="NN99" s="212">
        <f t="shared" si="488"/>
        <v>56324.332360312939</v>
      </c>
      <c r="NR99" s="3">
        <f t="shared" si="334"/>
        <v>0</v>
      </c>
      <c r="NS99" s="6">
        <f t="shared" si="335"/>
        <v>5.1060187186088362</v>
      </c>
      <c r="NT99" s="6">
        <f t="shared" si="336"/>
        <v>0</v>
      </c>
      <c r="NU99" s="6">
        <f t="shared" si="337"/>
        <v>0</v>
      </c>
      <c r="NV99" s="193">
        <f t="shared" si="489"/>
        <v>5.6740334309306508</v>
      </c>
      <c r="NW99" s="193">
        <f t="shared" si="489"/>
        <v>4.2501810279960752</v>
      </c>
      <c r="NX99" s="193">
        <f t="shared" si="489"/>
        <v>3.8150380693314694</v>
      </c>
      <c r="NY99" s="193">
        <f t="shared" si="489"/>
        <v>3.9040600573940507</v>
      </c>
      <c r="NZ99" s="212">
        <f t="shared" si="490"/>
        <v>56500.598526247733</v>
      </c>
      <c r="OD99" s="3">
        <f t="shared" si="338"/>
        <v>0</v>
      </c>
      <c r="OE99" s="6">
        <f t="shared" si="339"/>
        <v>0</v>
      </c>
      <c r="OF99" s="6">
        <f t="shared" si="340"/>
        <v>5.2415309697266022</v>
      </c>
      <c r="OG99" s="6">
        <f t="shared" si="341"/>
        <v>0</v>
      </c>
      <c r="OH99" s="193">
        <f t="shared" si="491"/>
        <v>5.6740334309306508</v>
      </c>
      <c r="OI99" s="193">
        <f t="shared" si="491"/>
        <v>4.1745731882913786</v>
      </c>
      <c r="OJ99" s="193">
        <f t="shared" si="491"/>
        <v>3.9243470484463643</v>
      </c>
      <c r="OK99" s="193">
        <f t="shared" si="491"/>
        <v>3.9040600573940507</v>
      </c>
      <c r="OL99" s="212">
        <f t="shared" si="492"/>
        <v>56847.380345685728</v>
      </c>
      <c r="OP99" s="3">
        <f t="shared" si="342"/>
        <v>0</v>
      </c>
      <c r="OQ99" s="6">
        <f t="shared" si="343"/>
        <v>0</v>
      </c>
      <c r="OR99" s="6">
        <f t="shared" si="344"/>
        <v>0</v>
      </c>
      <c r="OS99" s="6">
        <f t="shared" si="345"/>
        <v>5.5214359656454519</v>
      </c>
      <c r="OT99" s="193">
        <f t="shared" si="493"/>
        <v>5.6740334309306508</v>
      </c>
      <c r="OU99" s="193">
        <f t="shared" si="493"/>
        <v>4.1745731882913786</v>
      </c>
      <c r="OV99" s="193">
        <f t="shared" si="493"/>
        <v>3.8150380693314694</v>
      </c>
      <c r="OW99" s="193">
        <f t="shared" si="493"/>
        <v>4.00960096783552</v>
      </c>
      <c r="OX99" s="232">
        <f t="shared" si="494"/>
        <v>57055.936050260971</v>
      </c>
    </row>
    <row r="100" spans="1:414" x14ac:dyDescent="0.2">
      <c r="B100" s="81">
        <v>45591</v>
      </c>
      <c r="C100">
        <v>148</v>
      </c>
      <c r="D100">
        <v>11.147768345378218</v>
      </c>
      <c r="E100">
        <v>0</v>
      </c>
      <c r="F100">
        <v>0</v>
      </c>
      <c r="G100">
        <v>0</v>
      </c>
      <c r="H100">
        <v>0</v>
      </c>
      <c r="I100">
        <v>0</v>
      </c>
      <c r="J100">
        <v>0</v>
      </c>
      <c r="K100">
        <v>0</v>
      </c>
      <c r="L100">
        <v>1</v>
      </c>
      <c r="M100">
        <v>0</v>
      </c>
      <c r="N100">
        <v>0</v>
      </c>
      <c r="O100">
        <v>1</v>
      </c>
      <c r="P100">
        <v>0</v>
      </c>
      <c r="Q100">
        <v>0</v>
      </c>
      <c r="R100">
        <v>0</v>
      </c>
      <c r="S100">
        <v>0</v>
      </c>
      <c r="T100">
        <v>21904</v>
      </c>
      <c r="U100">
        <v>6.5016006629576957</v>
      </c>
      <c r="V100">
        <v>5.1060187186079533</v>
      </c>
      <c r="W100">
        <v>4.5578530171535672</v>
      </c>
      <c r="X100">
        <v>4.6011966380197871</v>
      </c>
      <c r="Y100" s="3">
        <v>375.00042210811068</v>
      </c>
      <c r="Z100" s="3">
        <v>100.0000000001457</v>
      </c>
      <c r="AA100" s="3">
        <v>50</v>
      </c>
      <c r="AB100" s="3">
        <v>50.000000000200195</v>
      </c>
      <c r="AC100">
        <v>1</v>
      </c>
      <c r="AD100">
        <v>0</v>
      </c>
      <c r="AE100" s="6"/>
      <c r="AF100" s="1" t="s">
        <v>5</v>
      </c>
      <c r="AG100">
        <v>148</v>
      </c>
      <c r="AH100" s="189">
        <v>45591</v>
      </c>
      <c r="AI100">
        <f t="shared" si="346"/>
        <v>10</v>
      </c>
      <c r="AJ100">
        <v>148</v>
      </c>
      <c r="AK100">
        <v>1</v>
      </c>
      <c r="AL100">
        <v>0</v>
      </c>
      <c r="AM100">
        <v>1</v>
      </c>
      <c r="AN100">
        <v>0</v>
      </c>
      <c r="AO100">
        <v>0</v>
      </c>
      <c r="AP100">
        <v>0</v>
      </c>
      <c r="AQ100">
        <v>0</v>
      </c>
      <c r="AS100" s="37"/>
      <c r="AT100" s="37"/>
      <c r="AU100" s="6">
        <f t="shared" si="347"/>
        <v>0</v>
      </c>
      <c r="AV100" s="6">
        <f t="shared" si="348"/>
        <v>0</v>
      </c>
      <c r="AW100" s="6">
        <f t="shared" si="349"/>
        <v>0</v>
      </c>
      <c r="AX100" s="6">
        <f t="shared" si="350"/>
        <v>0</v>
      </c>
      <c r="AY100" s="193">
        <f t="shared" si="351"/>
        <v>5.6740334309306508</v>
      </c>
      <c r="AZ100" s="193">
        <f t="shared" si="352"/>
        <v>4.1745731882913786</v>
      </c>
      <c r="BA100" s="193">
        <f t="shared" si="353"/>
        <v>3.8150380693314694</v>
      </c>
      <c r="BB100" s="193">
        <f t="shared" si="354"/>
        <v>3.9040600573940507</v>
      </c>
      <c r="BC100" s="72">
        <f t="shared" si="355"/>
        <v>56312.210093717425</v>
      </c>
      <c r="BG100" s="3">
        <f t="shared" si="356"/>
        <v>6.371568649698542</v>
      </c>
      <c r="BH100" s="6">
        <f t="shared" si="357"/>
        <v>0</v>
      </c>
      <c r="BI100" s="6">
        <f t="shared" si="358"/>
        <v>0</v>
      </c>
      <c r="BJ100" s="6">
        <f t="shared" si="359"/>
        <v>0</v>
      </c>
      <c r="BK100" s="193">
        <f t="shared" si="360"/>
        <v>5.6956773826302047</v>
      </c>
      <c r="BL100" s="193">
        <f t="shared" si="361"/>
        <v>4.1745731882913786</v>
      </c>
      <c r="BM100" s="193">
        <f t="shared" si="362"/>
        <v>3.8150380693314694</v>
      </c>
      <c r="BN100" s="193">
        <f t="shared" si="363"/>
        <v>3.9040600573940507</v>
      </c>
      <c r="BO100" s="72">
        <f t="shared" si="364"/>
        <v>56324.711096782208</v>
      </c>
      <c r="BS100" s="3">
        <f t="shared" si="365"/>
        <v>6.3715887245972507</v>
      </c>
      <c r="BT100" s="6">
        <f t="shared" si="366"/>
        <v>0</v>
      </c>
      <c r="BU100" s="6">
        <f t="shared" si="367"/>
        <v>0</v>
      </c>
      <c r="BV100" s="6">
        <f t="shared" si="368"/>
        <v>0</v>
      </c>
      <c r="BW100" s="193">
        <f t="shared" si="369"/>
        <v>5.6956774500910985</v>
      </c>
      <c r="BX100" s="193">
        <f t="shared" si="370"/>
        <v>4.1745731882913786</v>
      </c>
      <c r="BY100" s="193">
        <f t="shared" si="495"/>
        <v>3.8150380693314694</v>
      </c>
      <c r="BZ100" s="193">
        <f t="shared" si="371"/>
        <v>3.9040600573940507</v>
      </c>
      <c r="CA100" s="72">
        <f t="shared" si="372"/>
        <v>56324.711096782208</v>
      </c>
      <c r="CE100" s="3">
        <f t="shared" si="373"/>
        <v>0</v>
      </c>
      <c r="CF100" s="6">
        <f t="shared" si="374"/>
        <v>5.1060187186079533</v>
      </c>
      <c r="CG100" s="6">
        <f t="shared" si="375"/>
        <v>0</v>
      </c>
      <c r="CH100" s="6">
        <f t="shared" si="376"/>
        <v>0</v>
      </c>
      <c r="CI100" s="193">
        <f t="shared" si="377"/>
        <v>5.6740334309306508</v>
      </c>
      <c r="CJ100" s="193">
        <f t="shared" si="378"/>
        <v>4.2501810279960628</v>
      </c>
      <c r="CK100" s="193">
        <f t="shared" si="496"/>
        <v>3.8150380693314694</v>
      </c>
      <c r="CL100" s="193">
        <f t="shared" si="379"/>
        <v>3.9040600573940507</v>
      </c>
      <c r="CM100" s="72">
        <f t="shared" si="380"/>
        <v>56500.598526247733</v>
      </c>
      <c r="CQ100" s="3">
        <f t="shared" si="381"/>
        <v>0</v>
      </c>
      <c r="CR100" s="6">
        <f t="shared" si="382"/>
        <v>5.1060742507894332</v>
      </c>
      <c r="CS100" s="6">
        <f t="shared" si="383"/>
        <v>0</v>
      </c>
      <c r="CT100" s="6">
        <f t="shared" si="384"/>
        <v>0</v>
      </c>
      <c r="CU100" s="193">
        <f t="shared" si="385"/>
        <v>5.6740334309306508</v>
      </c>
      <c r="CV100" s="193">
        <f t="shared" si="386"/>
        <v>4.2501818199763912</v>
      </c>
      <c r="CW100" s="193">
        <f t="shared" si="497"/>
        <v>3.8150380693314694</v>
      </c>
      <c r="CX100" s="193">
        <f t="shared" si="387"/>
        <v>3.9040600573940507</v>
      </c>
      <c r="CY100" s="72">
        <f t="shared" si="388"/>
        <v>56500.600502884357</v>
      </c>
      <c r="DC100" s="3">
        <f t="shared" si="389"/>
        <v>0</v>
      </c>
      <c r="DD100" s="6">
        <f t="shared" si="390"/>
        <v>0</v>
      </c>
      <c r="DE100" s="6">
        <f t="shared" si="391"/>
        <v>4.7857456680112458</v>
      </c>
      <c r="DF100" s="6">
        <f t="shared" si="392"/>
        <v>0</v>
      </c>
      <c r="DG100" s="193">
        <f t="shared" si="393"/>
        <v>5.6740334309306508</v>
      </c>
      <c r="DH100" s="193">
        <f t="shared" si="394"/>
        <v>4.1745731882913786</v>
      </c>
      <c r="DI100" s="193">
        <f t="shared" si="498"/>
        <v>3.9153022138747122</v>
      </c>
      <c r="DJ100" s="193">
        <f t="shared" si="395"/>
        <v>3.9040600573940507</v>
      </c>
      <c r="DK100" s="72">
        <f t="shared" si="396"/>
        <v>56802.905020320242</v>
      </c>
      <c r="DO100" s="3">
        <f t="shared" si="397"/>
        <v>0</v>
      </c>
      <c r="DP100" s="6">
        <f t="shared" si="398"/>
        <v>0</v>
      </c>
      <c r="DQ100" s="6">
        <f t="shared" si="399"/>
        <v>4.5579410420919517</v>
      </c>
      <c r="DR100" s="6">
        <f t="shared" si="400"/>
        <v>0</v>
      </c>
      <c r="DS100" s="193">
        <f t="shared" si="401"/>
        <v>5.6740334309306508</v>
      </c>
      <c r="DT100" s="193">
        <f t="shared" si="402"/>
        <v>4.1745731882913786</v>
      </c>
      <c r="DU100" s="193">
        <f t="shared" si="499"/>
        <v>3.9107506947981525</v>
      </c>
      <c r="DV100" s="193">
        <f t="shared" si="403"/>
        <v>3.9040600573940507</v>
      </c>
      <c r="DW100" s="72">
        <f t="shared" si="404"/>
        <v>56780.537420399822</v>
      </c>
      <c r="EA100" s="3">
        <f t="shared" si="405"/>
        <v>0</v>
      </c>
      <c r="EB100" s="6">
        <f t="shared" si="406"/>
        <v>0</v>
      </c>
      <c r="EC100" s="6">
        <f t="shared" si="407"/>
        <v>0</v>
      </c>
      <c r="ED100" s="6">
        <f t="shared" si="408"/>
        <v>13.803589914059362</v>
      </c>
      <c r="EE100" s="193">
        <f t="shared" si="409"/>
        <v>5.6740334309306508</v>
      </c>
      <c r="EF100" s="193">
        <f t="shared" si="410"/>
        <v>4.1745731882913786</v>
      </c>
      <c r="EG100" s="193">
        <f t="shared" si="500"/>
        <v>3.8150380693314694</v>
      </c>
      <c r="EH100" s="193">
        <f t="shared" si="411"/>
        <v>4.1495746364839734</v>
      </c>
      <c r="EI100" s="72">
        <f t="shared" si="412"/>
        <v>58057.476754843832</v>
      </c>
      <c r="EM100" s="3">
        <f t="shared" si="413"/>
        <v>0</v>
      </c>
      <c r="EN100" s="6">
        <f t="shared" si="414"/>
        <v>0</v>
      </c>
      <c r="EO100" s="6">
        <f t="shared" si="415"/>
        <v>0</v>
      </c>
      <c r="EP100" s="6">
        <f t="shared" si="416"/>
        <v>4.6013102000565791</v>
      </c>
      <c r="EQ100" s="193">
        <f t="shared" si="417"/>
        <v>5.6740334309306508</v>
      </c>
      <c r="ER100" s="193">
        <f t="shared" si="418"/>
        <v>4.1745731882913786</v>
      </c>
      <c r="ES100" s="193">
        <f t="shared" si="501"/>
        <v>3.8150380693314694</v>
      </c>
      <c r="ET100" s="193">
        <f t="shared" si="419"/>
        <v>3.9927684288331444</v>
      </c>
      <c r="EU100" s="72">
        <f t="shared" si="420"/>
        <v>56936.665444719409</v>
      </c>
      <c r="EY100" s="3">
        <f t="shared" si="421"/>
        <v>6.371568649698542</v>
      </c>
      <c r="EZ100" s="6">
        <f t="shared" si="422"/>
        <v>5.1060187186079533</v>
      </c>
      <c r="FA100" s="6">
        <f t="shared" si="423"/>
        <v>4.7857456680112458</v>
      </c>
      <c r="FB100" s="6">
        <f t="shared" si="424"/>
        <v>13.803589914059362</v>
      </c>
      <c r="FC100" s="193">
        <f t="shared" si="425"/>
        <v>5.6956773826302047</v>
      </c>
      <c r="FD100" s="193">
        <f t="shared" si="426"/>
        <v>4.2501810279960628</v>
      </c>
      <c r="FE100" s="193">
        <f t="shared" si="502"/>
        <v>3.9153022138747122</v>
      </c>
      <c r="FF100" s="193">
        <f t="shared" si="427"/>
        <v>4.1495746364839734</v>
      </c>
      <c r="FG100" s="72">
        <f t="shared" si="428"/>
        <v>58772.343436518153</v>
      </c>
      <c r="FK100" s="3">
        <f t="shared" si="429"/>
        <v>6.5016207378564053</v>
      </c>
      <c r="FL100" s="6">
        <f t="shared" si="430"/>
        <v>5.1060742507894332</v>
      </c>
      <c r="FM100" s="6">
        <f t="shared" si="431"/>
        <v>4.5579410420919517</v>
      </c>
      <c r="FN100" s="6">
        <f t="shared" si="432"/>
        <v>4.6013102000565791</v>
      </c>
      <c r="FO100" s="193">
        <f t="shared" si="433"/>
        <v>5.6961143220102537</v>
      </c>
      <c r="FP100" s="193">
        <f t="shared" si="434"/>
        <v>4.2501818199763912</v>
      </c>
      <c r="FQ100" s="193">
        <f t="shared" si="503"/>
        <v>3.9107506947981525</v>
      </c>
      <c r="FR100" s="193">
        <f t="shared" si="435"/>
        <v>3.9927684288331444</v>
      </c>
      <c r="FS100" s="205">
        <f t="shared" si="436"/>
        <v>57615.295337968069</v>
      </c>
      <c r="FW100" s="3">
        <f t="shared" si="437"/>
        <v>7.4768407624013493</v>
      </c>
      <c r="FX100" s="6">
        <f t="shared" si="438"/>
        <v>5.7698011520269867</v>
      </c>
      <c r="FY100" s="6">
        <f t="shared" si="439"/>
        <v>5.6517377412704235</v>
      </c>
      <c r="FZ100" s="6">
        <f t="shared" si="440"/>
        <v>5.4294120328633486</v>
      </c>
      <c r="GA100" s="193">
        <f t="shared" si="441"/>
        <v>5.6993847247610505</v>
      </c>
      <c r="GB100" s="193">
        <f t="shared" si="442"/>
        <v>4.2596031342285761</v>
      </c>
      <c r="GC100" s="193">
        <f t="shared" si="504"/>
        <v>3.932418037999617</v>
      </c>
      <c r="GD100" s="193">
        <f t="shared" si="443"/>
        <v>4.0079302005360686</v>
      </c>
      <c r="GE100" s="72">
        <f t="shared" si="444"/>
        <v>57858.339789437014</v>
      </c>
      <c r="GI100" s="3">
        <f t="shared" si="445"/>
        <v>7.151760729253466</v>
      </c>
      <c r="GJ100" s="6">
        <f t="shared" si="446"/>
        <v>5.6166205904687487</v>
      </c>
      <c r="GK100" s="6">
        <f t="shared" si="447"/>
        <v>5.0136383188689244</v>
      </c>
      <c r="GL100" s="6">
        <f t="shared" si="448"/>
        <v>5.0613163018217664</v>
      </c>
      <c r="GM100" s="193">
        <f t="shared" si="449"/>
        <v>5.6982957560431169</v>
      </c>
      <c r="GN100" s="193">
        <f t="shared" si="450"/>
        <v>4.2574366682261404</v>
      </c>
      <c r="GO100" s="193">
        <f t="shared" si="505"/>
        <v>3.9198348572547341</v>
      </c>
      <c r="GP100" s="193">
        <f t="shared" si="451"/>
        <v>4.0012190759991375</v>
      </c>
      <c r="GQ100" s="72">
        <f t="shared" si="452"/>
        <v>57741.004265399417</v>
      </c>
      <c r="GU100" s="3">
        <f t="shared" si="453"/>
        <v>8.4520808618450047</v>
      </c>
      <c r="GV100" s="6">
        <f t="shared" si="454"/>
        <v>6.1272224623295442</v>
      </c>
      <c r="GW100" s="6">
        <f t="shared" si="455"/>
        <v>5.9252089222996371</v>
      </c>
      <c r="GX100" s="6">
        <f t="shared" si="456"/>
        <v>5.7514957975247336</v>
      </c>
      <c r="GY100" s="193">
        <f t="shared" si="457"/>
        <v>5.7026445338254588</v>
      </c>
      <c r="GZ100" s="193">
        <f t="shared" si="458"/>
        <v>4.2646400431318225</v>
      </c>
      <c r="HA100" s="193">
        <f t="shared" si="506"/>
        <v>3.9377627340091421</v>
      </c>
      <c r="HB100" s="193">
        <f t="shared" si="459"/>
        <v>4.0137657140881471</v>
      </c>
      <c r="HC100" s="205">
        <f t="shared" si="460"/>
        <v>57941.940692123419</v>
      </c>
      <c r="HG100" s="3">
        <f t="shared" si="278"/>
        <v>7.4768407624013493</v>
      </c>
      <c r="HH100" s="6">
        <f t="shared" si="279"/>
        <v>0</v>
      </c>
      <c r="HI100" s="6">
        <f t="shared" si="280"/>
        <v>0</v>
      </c>
      <c r="HJ100" s="6">
        <f t="shared" si="281"/>
        <v>0</v>
      </c>
      <c r="HK100" s="193">
        <f t="shared" si="461"/>
        <v>5.6993847247610505</v>
      </c>
      <c r="HL100" s="193">
        <f t="shared" si="461"/>
        <v>4.1745731882913786</v>
      </c>
      <c r="HM100" s="193">
        <f t="shared" si="461"/>
        <v>3.8150380693314694</v>
      </c>
      <c r="HN100" s="193">
        <f t="shared" si="461"/>
        <v>3.9040600573940507</v>
      </c>
      <c r="HO100" s="212">
        <f t="shared" si="462"/>
        <v>56326.852642881524</v>
      </c>
      <c r="HS100" s="3">
        <f t="shared" si="282"/>
        <v>7.151760729253466</v>
      </c>
      <c r="HT100" s="6">
        <f t="shared" si="283"/>
        <v>0</v>
      </c>
      <c r="HU100" s="6">
        <f t="shared" si="284"/>
        <v>0</v>
      </c>
      <c r="HV100" s="6">
        <f t="shared" si="285"/>
        <v>0</v>
      </c>
      <c r="HW100" s="193">
        <f t="shared" si="463"/>
        <v>5.6982957560431169</v>
      </c>
      <c r="HX100" s="193">
        <f t="shared" si="463"/>
        <v>4.1745731882913786</v>
      </c>
      <c r="HY100" s="193">
        <f t="shared" si="463"/>
        <v>3.8150380693314694</v>
      </c>
      <c r="HZ100" s="193">
        <f t="shared" si="463"/>
        <v>3.9040600573940507</v>
      </c>
      <c r="IA100" s="212">
        <f t="shared" si="464"/>
        <v>56326.22359168002</v>
      </c>
      <c r="IE100" s="3">
        <f t="shared" si="286"/>
        <v>8.4520808618450047</v>
      </c>
      <c r="IF100" s="6">
        <f t="shared" si="287"/>
        <v>0</v>
      </c>
      <c r="IG100" s="6">
        <f t="shared" si="288"/>
        <v>0</v>
      </c>
      <c r="IH100" s="6">
        <f t="shared" si="289"/>
        <v>0</v>
      </c>
      <c r="II100" s="193">
        <f t="shared" si="465"/>
        <v>5.7026445338254588</v>
      </c>
      <c r="IJ100" s="193">
        <f t="shared" si="465"/>
        <v>4.1745731882913786</v>
      </c>
      <c r="IK100" s="193">
        <f t="shared" si="465"/>
        <v>3.8150380693314694</v>
      </c>
      <c r="IL100" s="193">
        <f t="shared" si="465"/>
        <v>3.9040600573940507</v>
      </c>
      <c r="IM100" s="205">
        <f t="shared" si="466"/>
        <v>56328.735738788986</v>
      </c>
      <c r="IQ100" s="3">
        <f t="shared" si="290"/>
        <v>0</v>
      </c>
      <c r="IR100" s="6">
        <f t="shared" si="291"/>
        <v>5.7698011520269867</v>
      </c>
      <c r="IS100" s="6">
        <f t="shared" si="292"/>
        <v>0</v>
      </c>
      <c r="IT100" s="6">
        <f t="shared" si="293"/>
        <v>0</v>
      </c>
      <c r="IU100" s="193">
        <f t="shared" si="467"/>
        <v>5.6740334309306508</v>
      </c>
      <c r="IV100" s="193">
        <f t="shared" si="467"/>
        <v>4.2596031342285761</v>
      </c>
      <c r="IW100" s="193">
        <f t="shared" si="467"/>
        <v>3.8150380693314694</v>
      </c>
      <c r="IX100" s="193">
        <f t="shared" si="467"/>
        <v>3.9040600573940507</v>
      </c>
      <c r="IY100" s="212">
        <f t="shared" si="468"/>
        <v>56524.119257341903</v>
      </c>
      <c r="JC100" s="3">
        <f t="shared" si="294"/>
        <v>0</v>
      </c>
      <c r="JD100" s="6">
        <f t="shared" si="295"/>
        <v>5.6166205904687487</v>
      </c>
      <c r="JE100" s="6">
        <f t="shared" si="296"/>
        <v>0</v>
      </c>
      <c r="JF100" s="6">
        <f t="shared" si="297"/>
        <v>0</v>
      </c>
      <c r="JG100" s="193">
        <f t="shared" si="469"/>
        <v>5.6740334309306508</v>
      </c>
      <c r="JH100" s="193">
        <f t="shared" si="469"/>
        <v>4.2574366682261404</v>
      </c>
      <c r="JI100" s="193">
        <f t="shared" si="469"/>
        <v>3.8150380693314694</v>
      </c>
      <c r="JJ100" s="193">
        <f t="shared" si="469"/>
        <v>3.9040600573940507</v>
      </c>
      <c r="JK100" s="212">
        <f t="shared" si="470"/>
        <v>56518.710166286619</v>
      </c>
      <c r="JO100" s="3">
        <f t="shared" si="298"/>
        <v>0</v>
      </c>
      <c r="JP100" s="6">
        <f t="shared" si="299"/>
        <v>6.1272224623295442</v>
      </c>
      <c r="JQ100" s="6">
        <f t="shared" si="300"/>
        <v>0</v>
      </c>
      <c r="JR100" s="6">
        <f t="shared" si="301"/>
        <v>0</v>
      </c>
      <c r="JS100" s="193">
        <f t="shared" si="471"/>
        <v>5.6740334309306508</v>
      </c>
      <c r="JT100" s="193">
        <f t="shared" si="471"/>
        <v>4.2646400431318225</v>
      </c>
      <c r="JU100" s="193">
        <f t="shared" si="471"/>
        <v>3.8150380693314694</v>
      </c>
      <c r="JV100" s="193">
        <f t="shared" si="471"/>
        <v>3.9040600573940507</v>
      </c>
      <c r="JW100" s="205">
        <f t="shared" si="472"/>
        <v>56536.697084043539</v>
      </c>
      <c r="KA100" s="3">
        <f t="shared" si="302"/>
        <v>0</v>
      </c>
      <c r="KB100" s="6">
        <f t="shared" si="303"/>
        <v>0</v>
      </c>
      <c r="KC100" s="6">
        <f t="shared" si="304"/>
        <v>5.6517377412704235</v>
      </c>
      <c r="KD100" s="6">
        <f t="shared" si="305"/>
        <v>0</v>
      </c>
      <c r="KE100" s="193">
        <f t="shared" si="473"/>
        <v>5.6740334309306508</v>
      </c>
      <c r="KF100" s="193">
        <f t="shared" si="473"/>
        <v>4.1745731882913786</v>
      </c>
      <c r="KG100" s="193">
        <f t="shared" si="473"/>
        <v>3.932418037999617</v>
      </c>
      <c r="KH100" s="193">
        <f t="shared" si="473"/>
        <v>3.9040600573940507</v>
      </c>
      <c r="KI100" s="212">
        <f t="shared" si="474"/>
        <v>56887.096473452693</v>
      </c>
      <c r="KM100" s="3">
        <f t="shared" si="306"/>
        <v>0</v>
      </c>
      <c r="KN100" s="6">
        <f t="shared" si="307"/>
        <v>0</v>
      </c>
      <c r="KO100" s="6">
        <f t="shared" si="308"/>
        <v>5.0136383188689244</v>
      </c>
      <c r="KP100" s="6">
        <f t="shared" si="309"/>
        <v>0</v>
      </c>
      <c r="KQ100" s="193">
        <f t="shared" si="475"/>
        <v>5.6740334309306508</v>
      </c>
      <c r="KR100" s="193">
        <f t="shared" si="475"/>
        <v>4.1745731882913786</v>
      </c>
      <c r="KS100" s="193">
        <f t="shared" si="475"/>
        <v>3.9198348572547341</v>
      </c>
      <c r="KT100" s="193">
        <f t="shared" si="475"/>
        <v>3.9040600573940507</v>
      </c>
      <c r="KU100" s="212">
        <f t="shared" si="476"/>
        <v>56825.188615660445</v>
      </c>
      <c r="KY100" s="3">
        <f t="shared" si="310"/>
        <v>0</v>
      </c>
      <c r="KZ100" s="6">
        <f t="shared" si="311"/>
        <v>0</v>
      </c>
      <c r="LA100" s="6">
        <f t="shared" si="312"/>
        <v>5.9252089222996371</v>
      </c>
      <c r="LB100" s="6">
        <f t="shared" si="313"/>
        <v>0</v>
      </c>
      <c r="LC100" s="193">
        <f t="shared" si="477"/>
        <v>5.6740334309306508</v>
      </c>
      <c r="LD100" s="193">
        <f t="shared" si="477"/>
        <v>4.1745731882913786</v>
      </c>
      <c r="LE100" s="193">
        <f t="shared" si="477"/>
        <v>3.9377627340091421</v>
      </c>
      <c r="LF100" s="193">
        <f t="shared" si="477"/>
        <v>3.9040600573940507</v>
      </c>
      <c r="LG100" s="205">
        <f t="shared" si="478"/>
        <v>56913.412190118921</v>
      </c>
      <c r="LK100" s="3">
        <f t="shared" si="314"/>
        <v>0</v>
      </c>
      <c r="LL100" s="6">
        <f t="shared" si="315"/>
        <v>0</v>
      </c>
      <c r="LM100" s="6">
        <f t="shared" si="316"/>
        <v>0</v>
      </c>
      <c r="LN100" s="6">
        <f t="shared" si="317"/>
        <v>5.4294120328633486</v>
      </c>
      <c r="LO100" s="193">
        <f t="shared" si="479"/>
        <v>5.6740334309306508</v>
      </c>
      <c r="LP100" s="193">
        <f t="shared" si="479"/>
        <v>4.1745731882913786</v>
      </c>
      <c r="LQ100" s="193">
        <f t="shared" si="479"/>
        <v>3.8150380693314694</v>
      </c>
      <c r="LR100" s="193">
        <f t="shared" si="479"/>
        <v>4.0079302005360686</v>
      </c>
      <c r="LS100" s="212">
        <f t="shared" si="480"/>
        <v>57044.086305860372</v>
      </c>
      <c r="LW100" s="3">
        <f t="shared" si="318"/>
        <v>0</v>
      </c>
      <c r="LX100" s="6">
        <f t="shared" si="319"/>
        <v>0</v>
      </c>
      <c r="LY100" s="6">
        <f t="shared" si="320"/>
        <v>0</v>
      </c>
      <c r="LZ100" s="6">
        <f t="shared" si="321"/>
        <v>5.0613163018217664</v>
      </c>
      <c r="MA100" s="193">
        <f t="shared" si="481"/>
        <v>5.6740334309306508</v>
      </c>
      <c r="MB100" s="193">
        <f t="shared" si="481"/>
        <v>4.1745731882913786</v>
      </c>
      <c r="MC100" s="193">
        <f t="shared" si="481"/>
        <v>3.8150380693314694</v>
      </c>
      <c r="MD100" s="193">
        <f t="shared" si="481"/>
        <v>4.0012190759991375</v>
      </c>
      <c r="ME100" s="212">
        <f t="shared" si="482"/>
        <v>56996.513140110132</v>
      </c>
      <c r="MI100" s="3">
        <f t="shared" si="322"/>
        <v>0</v>
      </c>
      <c r="MJ100" s="6">
        <f t="shared" si="323"/>
        <v>0</v>
      </c>
      <c r="MK100" s="6">
        <f t="shared" si="324"/>
        <v>0</v>
      </c>
      <c r="ML100" s="6">
        <f t="shared" si="325"/>
        <v>5.7514957975247336</v>
      </c>
      <c r="MM100" s="193">
        <f t="shared" si="483"/>
        <v>5.6740334309306508</v>
      </c>
      <c r="MN100" s="193">
        <f t="shared" si="483"/>
        <v>4.1745731882913786</v>
      </c>
      <c r="MO100" s="193">
        <f t="shared" si="483"/>
        <v>3.8150380693314694</v>
      </c>
      <c r="MP100" s="193">
        <f t="shared" si="483"/>
        <v>4.0137657140881471</v>
      </c>
      <c r="MQ100" s="205">
        <f t="shared" si="484"/>
        <v>57085.484799261147</v>
      </c>
      <c r="MT100" s="3">
        <f t="shared" si="326"/>
        <v>6.1765206298098105</v>
      </c>
      <c r="MU100" s="6">
        <f t="shared" si="327"/>
        <v>5.1060187186079533</v>
      </c>
      <c r="MV100" s="6">
        <f t="shared" si="328"/>
        <v>5.2415309697266022</v>
      </c>
      <c r="MW100" s="6">
        <f t="shared" si="329"/>
        <v>5.5214359656237439</v>
      </c>
      <c r="MX100" s="193">
        <f t="shared" si="485"/>
        <v>5.6950217166416284</v>
      </c>
      <c r="MY100" s="193">
        <f t="shared" si="485"/>
        <v>4.2501810279960628</v>
      </c>
      <c r="MZ100" s="193">
        <f t="shared" si="485"/>
        <v>3.9243470484463643</v>
      </c>
      <c r="NA100" s="193">
        <f t="shared" si="485"/>
        <v>4.0096009678351257</v>
      </c>
      <c r="NB100" s="212">
        <f t="shared" si="486"/>
        <v>57803.30550416388</v>
      </c>
      <c r="NF100" s="3">
        <f t="shared" si="330"/>
        <v>6.1765206298098096</v>
      </c>
      <c r="NG100" s="6">
        <f t="shared" si="331"/>
        <v>0</v>
      </c>
      <c r="NH100" s="6">
        <f t="shared" si="332"/>
        <v>0</v>
      </c>
      <c r="NI100" s="6">
        <f t="shared" si="333"/>
        <v>0</v>
      </c>
      <c r="NJ100" s="193">
        <f t="shared" si="487"/>
        <v>5.6950217166416284</v>
      </c>
      <c r="NK100" s="193">
        <f t="shared" si="487"/>
        <v>4.1745731882913786</v>
      </c>
      <c r="NL100" s="193">
        <f t="shared" si="487"/>
        <v>3.8150380693314694</v>
      </c>
      <c r="NM100" s="193">
        <f t="shared" si="487"/>
        <v>3.9040600573940507</v>
      </c>
      <c r="NN100" s="212">
        <f t="shared" si="488"/>
        <v>56324.33235981188</v>
      </c>
      <c r="NR100" s="3">
        <f t="shared" si="334"/>
        <v>0</v>
      </c>
      <c r="NS100" s="6">
        <f t="shared" si="335"/>
        <v>5.1060187186079533</v>
      </c>
      <c r="NT100" s="6">
        <f t="shared" si="336"/>
        <v>0</v>
      </c>
      <c r="NU100" s="6">
        <f t="shared" si="337"/>
        <v>0</v>
      </c>
      <c r="NV100" s="193">
        <f t="shared" si="489"/>
        <v>5.6740334309306508</v>
      </c>
      <c r="NW100" s="193">
        <f t="shared" si="489"/>
        <v>4.2501810279960628</v>
      </c>
      <c r="NX100" s="193">
        <f t="shared" si="489"/>
        <v>3.8150380693314694</v>
      </c>
      <c r="NY100" s="193">
        <f t="shared" si="489"/>
        <v>3.9040600573940507</v>
      </c>
      <c r="NZ100" s="212">
        <f t="shared" si="490"/>
        <v>56500.598526247733</v>
      </c>
      <c r="OD100" s="3">
        <f t="shared" si="338"/>
        <v>0</v>
      </c>
      <c r="OE100" s="6">
        <f t="shared" si="339"/>
        <v>0</v>
      </c>
      <c r="OF100" s="6">
        <f t="shared" si="340"/>
        <v>5.2415309697266022</v>
      </c>
      <c r="OG100" s="6">
        <f t="shared" si="341"/>
        <v>0</v>
      </c>
      <c r="OH100" s="193">
        <f t="shared" si="491"/>
        <v>5.6740334309306508</v>
      </c>
      <c r="OI100" s="193">
        <f t="shared" si="491"/>
        <v>4.1745731882913786</v>
      </c>
      <c r="OJ100" s="193">
        <f t="shared" si="491"/>
        <v>3.9243470484463643</v>
      </c>
      <c r="OK100" s="193">
        <f t="shared" si="491"/>
        <v>3.9040600573940507</v>
      </c>
      <c r="OL100" s="212">
        <f t="shared" si="492"/>
        <v>56847.380345685728</v>
      </c>
      <c r="OP100" s="3">
        <f t="shared" si="342"/>
        <v>0</v>
      </c>
      <c r="OQ100" s="6">
        <f t="shared" si="343"/>
        <v>0</v>
      </c>
      <c r="OR100" s="6">
        <f t="shared" si="344"/>
        <v>0</v>
      </c>
      <c r="OS100" s="6">
        <f t="shared" si="345"/>
        <v>5.5214359656237439</v>
      </c>
      <c r="OT100" s="193">
        <f t="shared" si="493"/>
        <v>5.6740334309306508</v>
      </c>
      <c r="OU100" s="193">
        <f t="shared" si="493"/>
        <v>4.1745731882913786</v>
      </c>
      <c r="OV100" s="193">
        <f t="shared" si="493"/>
        <v>3.8150380693314694</v>
      </c>
      <c r="OW100" s="193">
        <f t="shared" si="493"/>
        <v>4.0096009678351257</v>
      </c>
      <c r="OX100" s="232">
        <f t="shared" si="494"/>
        <v>57055.936050258133</v>
      </c>
    </row>
    <row r="101" spans="1:414" x14ac:dyDescent="0.2">
      <c r="B101" s="81">
        <v>45598</v>
      </c>
      <c r="C101">
        <v>149</v>
      </c>
      <c r="D101">
        <v>11.147923892156642</v>
      </c>
      <c r="E101">
        <v>0</v>
      </c>
      <c r="F101">
        <v>0</v>
      </c>
      <c r="G101">
        <v>0</v>
      </c>
      <c r="H101">
        <v>0</v>
      </c>
      <c r="I101">
        <v>0</v>
      </c>
      <c r="J101">
        <v>0</v>
      </c>
      <c r="K101">
        <v>0</v>
      </c>
      <c r="L101">
        <v>0</v>
      </c>
      <c r="M101">
        <v>1</v>
      </c>
      <c r="N101">
        <v>0</v>
      </c>
      <c r="O101">
        <v>1</v>
      </c>
      <c r="P101">
        <v>0</v>
      </c>
      <c r="Q101">
        <v>0</v>
      </c>
      <c r="R101">
        <v>0</v>
      </c>
      <c r="S101">
        <v>0</v>
      </c>
      <c r="T101">
        <v>22201</v>
      </c>
      <c r="U101">
        <v>6.5016004728780112</v>
      </c>
      <c r="V101">
        <v>5.106018718607511</v>
      </c>
      <c r="W101">
        <v>4.5578530171535672</v>
      </c>
      <c r="X101">
        <v>4.6011966380179778</v>
      </c>
      <c r="Y101" s="3">
        <v>375.00029547567749</v>
      </c>
      <c r="Z101" s="3">
        <v>100.00000000007284</v>
      </c>
      <c r="AA101" s="3">
        <v>50</v>
      </c>
      <c r="AB101" s="3">
        <v>50.000000000020023</v>
      </c>
      <c r="AC101">
        <v>1</v>
      </c>
      <c r="AD101">
        <v>0</v>
      </c>
      <c r="AE101" s="6"/>
      <c r="AF101" s="1" t="s">
        <v>5</v>
      </c>
      <c r="AG101">
        <v>149</v>
      </c>
      <c r="AH101" s="189">
        <v>45598</v>
      </c>
      <c r="AI101">
        <f t="shared" si="346"/>
        <v>11</v>
      </c>
      <c r="AJ101">
        <v>149</v>
      </c>
      <c r="AK101">
        <v>1</v>
      </c>
      <c r="AL101">
        <v>0</v>
      </c>
      <c r="AM101">
        <v>1</v>
      </c>
      <c r="AN101">
        <v>0</v>
      </c>
      <c r="AO101">
        <v>0</v>
      </c>
      <c r="AP101">
        <v>0</v>
      </c>
      <c r="AQ101">
        <v>0</v>
      </c>
      <c r="AS101" s="37"/>
      <c r="AT101" s="37"/>
      <c r="AU101" s="6">
        <f t="shared" si="347"/>
        <v>0</v>
      </c>
      <c r="AV101" s="6">
        <f t="shared" si="348"/>
        <v>0</v>
      </c>
      <c r="AW101" s="6">
        <f t="shared" si="349"/>
        <v>0</v>
      </c>
      <c r="AX101" s="6">
        <f t="shared" si="350"/>
        <v>0</v>
      </c>
      <c r="AY101" s="193">
        <f t="shared" si="351"/>
        <v>5.6740334309306508</v>
      </c>
      <c r="AZ101" s="193">
        <f t="shared" si="352"/>
        <v>4.1745731882913786</v>
      </c>
      <c r="BA101" s="193">
        <f t="shared" si="353"/>
        <v>3.8150380693314694</v>
      </c>
      <c r="BB101" s="193">
        <f t="shared" si="354"/>
        <v>3.9040600573940507</v>
      </c>
      <c r="BC101" s="72">
        <f t="shared" si="355"/>
        <v>56312.210093717425</v>
      </c>
      <c r="BG101" s="3">
        <f t="shared" si="356"/>
        <v>6.3715684634204512</v>
      </c>
      <c r="BH101" s="6">
        <f t="shared" si="357"/>
        <v>0</v>
      </c>
      <c r="BI101" s="6">
        <f t="shared" si="358"/>
        <v>0</v>
      </c>
      <c r="BJ101" s="6">
        <f t="shared" si="359"/>
        <v>0</v>
      </c>
      <c r="BK101" s="193">
        <f t="shared" si="360"/>
        <v>5.6956773820042246</v>
      </c>
      <c r="BL101" s="193">
        <f t="shared" si="361"/>
        <v>4.1745731882913786</v>
      </c>
      <c r="BM101" s="193">
        <f t="shared" si="362"/>
        <v>3.8150380693314694</v>
      </c>
      <c r="BN101" s="193">
        <f t="shared" si="363"/>
        <v>3.9040600573940507</v>
      </c>
      <c r="BO101" s="72">
        <f t="shared" si="364"/>
        <v>56324.711096420615</v>
      </c>
      <c r="BS101" s="3">
        <f t="shared" si="365"/>
        <v>6.3715885383185729</v>
      </c>
      <c r="BT101" s="6">
        <f t="shared" si="366"/>
        <v>0</v>
      </c>
      <c r="BU101" s="6">
        <f t="shared" si="367"/>
        <v>0</v>
      </c>
      <c r="BV101" s="6">
        <f t="shared" si="368"/>
        <v>0</v>
      </c>
      <c r="BW101" s="193">
        <f t="shared" si="369"/>
        <v>5.6956774494651166</v>
      </c>
      <c r="BX101" s="193">
        <f t="shared" si="370"/>
        <v>4.1745731882913786</v>
      </c>
      <c r="BY101" s="193">
        <f t="shared" si="495"/>
        <v>3.8150380693314694</v>
      </c>
      <c r="BZ101" s="193">
        <f t="shared" si="371"/>
        <v>3.9040600573940507</v>
      </c>
      <c r="CA101" s="72">
        <f t="shared" si="372"/>
        <v>56324.711096420615</v>
      </c>
      <c r="CE101" s="3">
        <f t="shared" si="373"/>
        <v>0</v>
      </c>
      <c r="CF101" s="6">
        <f t="shared" si="374"/>
        <v>5.106018718607511</v>
      </c>
      <c r="CG101" s="6">
        <f t="shared" si="375"/>
        <v>0</v>
      </c>
      <c r="CH101" s="6">
        <f t="shared" si="376"/>
        <v>0</v>
      </c>
      <c r="CI101" s="193">
        <f t="shared" si="377"/>
        <v>5.6740334309306508</v>
      </c>
      <c r="CJ101" s="193">
        <f t="shared" si="378"/>
        <v>4.2501810279960566</v>
      </c>
      <c r="CK101" s="193">
        <f t="shared" si="496"/>
        <v>3.8150380693314694</v>
      </c>
      <c r="CL101" s="193">
        <f t="shared" si="379"/>
        <v>3.9040600573940507</v>
      </c>
      <c r="CM101" s="72">
        <f t="shared" si="380"/>
        <v>56500.598526247733</v>
      </c>
      <c r="CQ101" s="3">
        <f t="shared" si="381"/>
        <v>0</v>
      </c>
      <c r="CR101" s="6">
        <f t="shared" si="382"/>
        <v>5.1060742507889909</v>
      </c>
      <c r="CS101" s="6">
        <f t="shared" si="383"/>
        <v>0</v>
      </c>
      <c r="CT101" s="6">
        <f t="shared" si="384"/>
        <v>0</v>
      </c>
      <c r="CU101" s="193">
        <f t="shared" si="385"/>
        <v>5.6740334309306508</v>
      </c>
      <c r="CV101" s="193">
        <f t="shared" si="386"/>
        <v>4.250181819976385</v>
      </c>
      <c r="CW101" s="193">
        <f t="shared" si="497"/>
        <v>3.8150380693314694</v>
      </c>
      <c r="CX101" s="193">
        <f t="shared" si="387"/>
        <v>3.9040600573940507</v>
      </c>
      <c r="CY101" s="72">
        <f t="shared" si="388"/>
        <v>56500.600502884357</v>
      </c>
      <c r="DC101" s="3">
        <f t="shared" si="389"/>
        <v>0</v>
      </c>
      <c r="DD101" s="6">
        <f t="shared" si="390"/>
        <v>0</v>
      </c>
      <c r="DE101" s="6">
        <f t="shared" si="391"/>
        <v>4.7857456680112458</v>
      </c>
      <c r="DF101" s="6">
        <f t="shared" si="392"/>
        <v>0</v>
      </c>
      <c r="DG101" s="193">
        <f t="shared" si="393"/>
        <v>5.6740334309306508</v>
      </c>
      <c r="DH101" s="193">
        <f t="shared" si="394"/>
        <v>4.1745731882913786</v>
      </c>
      <c r="DI101" s="193">
        <f t="shared" si="498"/>
        <v>3.9153022138747122</v>
      </c>
      <c r="DJ101" s="193">
        <f t="shared" si="395"/>
        <v>3.9040600573940507</v>
      </c>
      <c r="DK101" s="72">
        <f t="shared" si="396"/>
        <v>56802.905020320242</v>
      </c>
      <c r="DO101" s="3">
        <f t="shared" si="397"/>
        <v>0</v>
      </c>
      <c r="DP101" s="6">
        <f t="shared" si="398"/>
        <v>0</v>
      </c>
      <c r="DQ101" s="6">
        <f t="shared" si="399"/>
        <v>4.5579410420919517</v>
      </c>
      <c r="DR101" s="6">
        <f t="shared" si="400"/>
        <v>0</v>
      </c>
      <c r="DS101" s="193">
        <f t="shared" si="401"/>
        <v>5.6740334309306508</v>
      </c>
      <c r="DT101" s="193">
        <f t="shared" si="402"/>
        <v>4.1745731882913786</v>
      </c>
      <c r="DU101" s="193">
        <f t="shared" si="499"/>
        <v>3.9107506947981525</v>
      </c>
      <c r="DV101" s="193">
        <f t="shared" si="403"/>
        <v>3.9040600573940507</v>
      </c>
      <c r="DW101" s="72">
        <f t="shared" si="404"/>
        <v>56780.537420399822</v>
      </c>
      <c r="EA101" s="3">
        <f t="shared" si="405"/>
        <v>0</v>
      </c>
      <c r="EB101" s="6">
        <f t="shared" si="406"/>
        <v>0</v>
      </c>
      <c r="EC101" s="6">
        <f t="shared" si="407"/>
        <v>0</v>
      </c>
      <c r="ED101" s="6">
        <f t="shared" si="408"/>
        <v>13.803589914053934</v>
      </c>
      <c r="EE101" s="193">
        <f t="shared" si="409"/>
        <v>5.6740334309306508</v>
      </c>
      <c r="EF101" s="193">
        <f t="shared" si="410"/>
        <v>4.1745731882913786</v>
      </c>
      <c r="EG101" s="193">
        <f t="shared" si="500"/>
        <v>3.8150380693314694</v>
      </c>
      <c r="EH101" s="193">
        <f t="shared" si="411"/>
        <v>4.1495746364838872</v>
      </c>
      <c r="EI101" s="72">
        <f t="shared" si="412"/>
        <v>58057.476754843214</v>
      </c>
      <c r="EM101" s="3">
        <f t="shared" si="413"/>
        <v>0</v>
      </c>
      <c r="EN101" s="6">
        <f t="shared" si="414"/>
        <v>0</v>
      </c>
      <c r="EO101" s="6">
        <f t="shared" si="415"/>
        <v>0</v>
      </c>
      <c r="EP101" s="6">
        <f t="shared" si="416"/>
        <v>4.6013102000547699</v>
      </c>
      <c r="EQ101" s="193">
        <f t="shared" si="417"/>
        <v>5.6740334309306508</v>
      </c>
      <c r="ER101" s="193">
        <f t="shared" si="418"/>
        <v>4.1745731882913786</v>
      </c>
      <c r="ES101" s="193">
        <f t="shared" si="501"/>
        <v>3.8150380693314694</v>
      </c>
      <c r="ET101" s="193">
        <f t="shared" si="419"/>
        <v>3.9927684288331111</v>
      </c>
      <c r="EU101" s="72">
        <f t="shared" si="420"/>
        <v>56936.665444719103</v>
      </c>
      <c r="EY101" s="3">
        <f t="shared" si="421"/>
        <v>6.3715684634204512</v>
      </c>
      <c r="EZ101" s="6">
        <f t="shared" si="422"/>
        <v>5.106018718607511</v>
      </c>
      <c r="FA101" s="6">
        <f t="shared" si="423"/>
        <v>4.7857456680112458</v>
      </c>
      <c r="FB101" s="6">
        <f t="shared" si="424"/>
        <v>13.803589914053934</v>
      </c>
      <c r="FC101" s="193">
        <f t="shared" si="425"/>
        <v>5.6956773820042246</v>
      </c>
      <c r="FD101" s="193">
        <f t="shared" si="426"/>
        <v>4.2501810279960566</v>
      </c>
      <c r="FE101" s="193">
        <f t="shared" si="502"/>
        <v>3.9153022138747122</v>
      </c>
      <c r="FF101" s="193">
        <f t="shared" si="427"/>
        <v>4.1495746364838872</v>
      </c>
      <c r="FG101" s="72">
        <f t="shared" si="428"/>
        <v>58772.343436140218</v>
      </c>
      <c r="FK101" s="3">
        <f t="shared" si="429"/>
        <v>6.5016205477761346</v>
      </c>
      <c r="FL101" s="6">
        <f t="shared" si="430"/>
        <v>5.1060742507889909</v>
      </c>
      <c r="FM101" s="6">
        <f t="shared" si="431"/>
        <v>4.5579410420919517</v>
      </c>
      <c r="FN101" s="6">
        <f t="shared" si="432"/>
        <v>4.6013102000547699</v>
      </c>
      <c r="FO101" s="193">
        <f t="shared" si="433"/>
        <v>5.696114321371776</v>
      </c>
      <c r="FP101" s="193">
        <f t="shared" si="434"/>
        <v>4.250181819976385</v>
      </c>
      <c r="FQ101" s="193">
        <f t="shared" si="503"/>
        <v>3.9107506947981525</v>
      </c>
      <c r="FR101" s="193">
        <f t="shared" si="435"/>
        <v>3.9927684288331111</v>
      </c>
      <c r="FS101" s="205">
        <f t="shared" si="436"/>
        <v>57615.295337590622</v>
      </c>
      <c r="FW101" s="3">
        <f t="shared" si="437"/>
        <v>7.4768405438097121</v>
      </c>
      <c r="FX101" s="6">
        <f t="shared" si="438"/>
        <v>5.7698011520264867</v>
      </c>
      <c r="FY101" s="6">
        <f t="shared" si="439"/>
        <v>5.6517377412704235</v>
      </c>
      <c r="FZ101" s="6">
        <f t="shared" si="440"/>
        <v>5.4294120328612134</v>
      </c>
      <c r="GA101" s="193">
        <f t="shared" si="441"/>
        <v>5.6993847240292004</v>
      </c>
      <c r="GB101" s="193">
        <f t="shared" si="442"/>
        <v>4.259603134228569</v>
      </c>
      <c r="GC101" s="193">
        <f t="shared" si="504"/>
        <v>3.932418037999617</v>
      </c>
      <c r="GD101" s="193">
        <f t="shared" si="443"/>
        <v>4.0079302005360304</v>
      </c>
      <c r="GE101" s="72">
        <f t="shared" si="444"/>
        <v>57858.339789002472</v>
      </c>
      <c r="GI101" s="3">
        <f t="shared" si="445"/>
        <v>7.151760520165813</v>
      </c>
      <c r="GJ101" s="6">
        <f t="shared" si="446"/>
        <v>5.6166205904682629</v>
      </c>
      <c r="GK101" s="6">
        <f t="shared" si="447"/>
        <v>5.0136383188689244</v>
      </c>
      <c r="GL101" s="6">
        <f t="shared" si="448"/>
        <v>5.061316301819776</v>
      </c>
      <c r="GM101" s="193">
        <f t="shared" si="449"/>
        <v>5.6982957553423237</v>
      </c>
      <c r="GN101" s="193">
        <f t="shared" si="450"/>
        <v>4.2574366682261333</v>
      </c>
      <c r="GO101" s="193">
        <f t="shared" si="505"/>
        <v>3.9198348572547341</v>
      </c>
      <c r="GP101" s="193">
        <f t="shared" si="451"/>
        <v>4.0012190759991011</v>
      </c>
      <c r="GQ101" s="72">
        <f t="shared" si="452"/>
        <v>57741.004264984113</v>
      </c>
      <c r="GU101" s="3">
        <f t="shared" si="453"/>
        <v>8.4520806147414156</v>
      </c>
      <c r="GV101" s="6">
        <f t="shared" si="454"/>
        <v>6.127222462329013</v>
      </c>
      <c r="GW101" s="6">
        <f t="shared" si="455"/>
        <v>5.9252089222996371</v>
      </c>
      <c r="GX101" s="6">
        <f t="shared" si="456"/>
        <v>5.7514957975224723</v>
      </c>
      <c r="GY101" s="193">
        <f t="shared" si="457"/>
        <v>5.702644533000842</v>
      </c>
      <c r="GZ101" s="193">
        <f t="shared" si="458"/>
        <v>4.2646400431318154</v>
      </c>
      <c r="HA101" s="193">
        <f t="shared" si="506"/>
        <v>3.9377627340091421</v>
      </c>
      <c r="HB101" s="193">
        <f t="shared" si="459"/>
        <v>4.0137657140881062</v>
      </c>
      <c r="HC101" s="205">
        <f t="shared" si="460"/>
        <v>57941.940691633186</v>
      </c>
      <c r="HG101" s="3">
        <f t="shared" si="278"/>
        <v>7.4768405438097121</v>
      </c>
      <c r="HH101" s="6">
        <f t="shared" si="279"/>
        <v>0</v>
      </c>
      <c r="HI101" s="6">
        <f t="shared" si="280"/>
        <v>0</v>
      </c>
      <c r="HJ101" s="6">
        <f t="shared" si="281"/>
        <v>0</v>
      </c>
      <c r="HK101" s="193">
        <f t="shared" si="461"/>
        <v>5.6993847240292004</v>
      </c>
      <c r="HL101" s="193">
        <f t="shared" si="461"/>
        <v>4.1745731882913786</v>
      </c>
      <c r="HM101" s="193">
        <f t="shared" si="461"/>
        <v>3.8150380693314694</v>
      </c>
      <c r="HN101" s="193">
        <f t="shared" si="461"/>
        <v>3.9040600573940507</v>
      </c>
      <c r="HO101" s="212">
        <f t="shared" si="462"/>
        <v>56326.852642458784</v>
      </c>
      <c r="HS101" s="3">
        <f t="shared" si="282"/>
        <v>7.151760520165813</v>
      </c>
      <c r="HT101" s="6">
        <f t="shared" si="283"/>
        <v>0</v>
      </c>
      <c r="HU101" s="6">
        <f t="shared" si="284"/>
        <v>0</v>
      </c>
      <c r="HV101" s="6">
        <f t="shared" si="285"/>
        <v>0</v>
      </c>
      <c r="HW101" s="193">
        <f t="shared" si="463"/>
        <v>5.6982957553423237</v>
      </c>
      <c r="HX101" s="193">
        <f t="shared" si="463"/>
        <v>4.1745731882913786</v>
      </c>
      <c r="HY101" s="193">
        <f t="shared" si="463"/>
        <v>3.8150380693314694</v>
      </c>
      <c r="HZ101" s="193">
        <f t="shared" si="463"/>
        <v>3.9040600573940507</v>
      </c>
      <c r="IA101" s="212">
        <f t="shared" si="464"/>
        <v>56326.223591275295</v>
      </c>
      <c r="IE101" s="3">
        <f t="shared" si="286"/>
        <v>8.4520806147414156</v>
      </c>
      <c r="IF101" s="6">
        <f t="shared" si="287"/>
        <v>0</v>
      </c>
      <c r="IG101" s="6">
        <f t="shared" si="288"/>
        <v>0</v>
      </c>
      <c r="IH101" s="6">
        <f t="shared" si="289"/>
        <v>0</v>
      </c>
      <c r="II101" s="193">
        <f t="shared" si="465"/>
        <v>5.702644533000842</v>
      </c>
      <c r="IJ101" s="193">
        <f t="shared" si="465"/>
        <v>4.1745731882913786</v>
      </c>
      <c r="IK101" s="193">
        <f t="shared" si="465"/>
        <v>3.8150380693314694</v>
      </c>
      <c r="IL101" s="193">
        <f t="shared" si="465"/>
        <v>3.9040600573940507</v>
      </c>
      <c r="IM101" s="205">
        <f t="shared" si="466"/>
        <v>56328.7357383126</v>
      </c>
      <c r="IQ101" s="3">
        <f t="shared" si="290"/>
        <v>0</v>
      </c>
      <c r="IR101" s="6">
        <f t="shared" si="291"/>
        <v>5.7698011520264867</v>
      </c>
      <c r="IS101" s="6">
        <f t="shared" si="292"/>
        <v>0</v>
      </c>
      <c r="IT101" s="6">
        <f t="shared" si="293"/>
        <v>0</v>
      </c>
      <c r="IU101" s="193">
        <f t="shared" si="467"/>
        <v>5.6740334309306508</v>
      </c>
      <c r="IV101" s="193">
        <f t="shared" si="467"/>
        <v>4.259603134228569</v>
      </c>
      <c r="IW101" s="193">
        <f t="shared" si="467"/>
        <v>3.8150380693314694</v>
      </c>
      <c r="IX101" s="193">
        <f t="shared" si="467"/>
        <v>3.9040600573940507</v>
      </c>
      <c r="IY101" s="212">
        <f t="shared" si="468"/>
        <v>56524.119257341903</v>
      </c>
      <c r="JC101" s="3">
        <f t="shared" si="294"/>
        <v>0</v>
      </c>
      <c r="JD101" s="6">
        <f t="shared" si="295"/>
        <v>5.6166205904682629</v>
      </c>
      <c r="JE101" s="6">
        <f t="shared" si="296"/>
        <v>0</v>
      </c>
      <c r="JF101" s="6">
        <f t="shared" si="297"/>
        <v>0</v>
      </c>
      <c r="JG101" s="193">
        <f t="shared" si="469"/>
        <v>5.6740334309306508</v>
      </c>
      <c r="JH101" s="193">
        <f t="shared" si="469"/>
        <v>4.2574366682261333</v>
      </c>
      <c r="JI101" s="193">
        <f t="shared" si="469"/>
        <v>3.8150380693314694</v>
      </c>
      <c r="JJ101" s="193">
        <f t="shared" si="469"/>
        <v>3.9040600573940507</v>
      </c>
      <c r="JK101" s="212">
        <f t="shared" si="470"/>
        <v>56518.710166286517</v>
      </c>
      <c r="JO101" s="3">
        <f t="shared" si="298"/>
        <v>0</v>
      </c>
      <c r="JP101" s="6">
        <f t="shared" si="299"/>
        <v>6.127222462329013</v>
      </c>
      <c r="JQ101" s="6">
        <f t="shared" si="300"/>
        <v>0</v>
      </c>
      <c r="JR101" s="6">
        <f t="shared" si="301"/>
        <v>0</v>
      </c>
      <c r="JS101" s="193">
        <f t="shared" si="471"/>
        <v>5.6740334309306508</v>
      </c>
      <c r="JT101" s="193">
        <f t="shared" si="471"/>
        <v>4.2646400431318154</v>
      </c>
      <c r="JU101" s="193">
        <f t="shared" si="471"/>
        <v>3.8150380693314694</v>
      </c>
      <c r="JV101" s="193">
        <f t="shared" si="471"/>
        <v>3.9040600573940507</v>
      </c>
      <c r="JW101" s="205">
        <f t="shared" si="472"/>
        <v>56536.697084043539</v>
      </c>
      <c r="KA101" s="3">
        <f t="shared" si="302"/>
        <v>0</v>
      </c>
      <c r="KB101" s="6">
        <f t="shared" si="303"/>
        <v>0</v>
      </c>
      <c r="KC101" s="6">
        <f t="shared" si="304"/>
        <v>5.6517377412704235</v>
      </c>
      <c r="KD101" s="6">
        <f t="shared" si="305"/>
        <v>0</v>
      </c>
      <c r="KE101" s="193">
        <f t="shared" si="473"/>
        <v>5.6740334309306508</v>
      </c>
      <c r="KF101" s="193">
        <f t="shared" si="473"/>
        <v>4.1745731882913786</v>
      </c>
      <c r="KG101" s="193">
        <f t="shared" si="473"/>
        <v>3.932418037999617</v>
      </c>
      <c r="KH101" s="193">
        <f t="shared" si="473"/>
        <v>3.9040600573940507</v>
      </c>
      <c r="KI101" s="212">
        <f t="shared" si="474"/>
        <v>56887.096473452693</v>
      </c>
      <c r="KM101" s="3">
        <f t="shared" si="306"/>
        <v>0</v>
      </c>
      <c r="KN101" s="6">
        <f t="shared" si="307"/>
        <v>0</v>
      </c>
      <c r="KO101" s="6">
        <f t="shared" si="308"/>
        <v>5.0136383188689244</v>
      </c>
      <c r="KP101" s="6">
        <f t="shared" si="309"/>
        <v>0</v>
      </c>
      <c r="KQ101" s="193">
        <f t="shared" si="475"/>
        <v>5.6740334309306508</v>
      </c>
      <c r="KR101" s="193">
        <f t="shared" si="475"/>
        <v>4.1745731882913786</v>
      </c>
      <c r="KS101" s="193">
        <f t="shared" si="475"/>
        <v>3.9198348572547341</v>
      </c>
      <c r="KT101" s="193">
        <f t="shared" si="475"/>
        <v>3.9040600573940507</v>
      </c>
      <c r="KU101" s="212">
        <f t="shared" si="476"/>
        <v>56825.188615660445</v>
      </c>
      <c r="KY101" s="3">
        <f t="shared" si="310"/>
        <v>0</v>
      </c>
      <c r="KZ101" s="6">
        <f t="shared" si="311"/>
        <v>0</v>
      </c>
      <c r="LA101" s="6">
        <f t="shared" si="312"/>
        <v>5.9252089222996371</v>
      </c>
      <c r="LB101" s="6">
        <f t="shared" si="313"/>
        <v>0</v>
      </c>
      <c r="LC101" s="193">
        <f t="shared" si="477"/>
        <v>5.6740334309306508</v>
      </c>
      <c r="LD101" s="193">
        <f t="shared" si="477"/>
        <v>4.1745731882913786</v>
      </c>
      <c r="LE101" s="193">
        <f t="shared" si="477"/>
        <v>3.9377627340091421</v>
      </c>
      <c r="LF101" s="193">
        <f t="shared" si="477"/>
        <v>3.9040600573940507</v>
      </c>
      <c r="LG101" s="205">
        <f t="shared" si="478"/>
        <v>56913.412190118921</v>
      </c>
      <c r="LK101" s="3">
        <f t="shared" si="314"/>
        <v>0</v>
      </c>
      <c r="LL101" s="6">
        <f t="shared" si="315"/>
        <v>0</v>
      </c>
      <c r="LM101" s="6">
        <f t="shared" si="316"/>
        <v>0</v>
      </c>
      <c r="LN101" s="6">
        <f t="shared" si="317"/>
        <v>5.4294120328612134</v>
      </c>
      <c r="LO101" s="193">
        <f t="shared" si="479"/>
        <v>5.6740334309306508</v>
      </c>
      <c r="LP101" s="193">
        <f t="shared" si="479"/>
        <v>4.1745731882913786</v>
      </c>
      <c r="LQ101" s="193">
        <f t="shared" si="479"/>
        <v>3.8150380693314694</v>
      </c>
      <c r="LR101" s="193">
        <f t="shared" si="479"/>
        <v>4.0079302005360304</v>
      </c>
      <c r="LS101" s="212">
        <f t="shared" si="480"/>
        <v>57044.086305860073</v>
      </c>
      <c r="LW101" s="3">
        <f t="shared" si="318"/>
        <v>0</v>
      </c>
      <c r="LX101" s="6">
        <f t="shared" si="319"/>
        <v>0</v>
      </c>
      <c r="LY101" s="6">
        <f t="shared" si="320"/>
        <v>0</v>
      </c>
      <c r="LZ101" s="6">
        <f t="shared" si="321"/>
        <v>5.061316301819776</v>
      </c>
      <c r="MA101" s="193">
        <f t="shared" si="481"/>
        <v>5.6740334309306508</v>
      </c>
      <c r="MB101" s="193">
        <f t="shared" si="481"/>
        <v>4.1745731882913786</v>
      </c>
      <c r="MC101" s="193">
        <f t="shared" si="481"/>
        <v>3.8150380693314694</v>
      </c>
      <c r="MD101" s="193">
        <f t="shared" si="481"/>
        <v>4.0012190759991011</v>
      </c>
      <c r="ME101" s="212">
        <f t="shared" si="482"/>
        <v>56996.513140109928</v>
      </c>
      <c r="MI101" s="3">
        <f t="shared" si="322"/>
        <v>0</v>
      </c>
      <c r="MJ101" s="6">
        <f t="shared" si="323"/>
        <v>0</v>
      </c>
      <c r="MK101" s="6">
        <f t="shared" si="324"/>
        <v>0</v>
      </c>
      <c r="ML101" s="6">
        <f t="shared" si="325"/>
        <v>5.7514957975224723</v>
      </c>
      <c r="MM101" s="193">
        <f t="shared" si="483"/>
        <v>5.6740334309306508</v>
      </c>
      <c r="MN101" s="193">
        <f t="shared" si="483"/>
        <v>4.1745731882913786</v>
      </c>
      <c r="MO101" s="193">
        <f t="shared" si="483"/>
        <v>3.8150380693314694</v>
      </c>
      <c r="MP101" s="193">
        <f t="shared" si="483"/>
        <v>4.0137657140881062</v>
      </c>
      <c r="MQ101" s="205">
        <f t="shared" si="484"/>
        <v>57085.484799260848</v>
      </c>
      <c r="MT101" s="3">
        <f t="shared" si="326"/>
        <v>6.1765204492341104</v>
      </c>
      <c r="MU101" s="6">
        <f t="shared" si="327"/>
        <v>5.106018718607511</v>
      </c>
      <c r="MV101" s="6">
        <f t="shared" si="328"/>
        <v>5.2415309697266022</v>
      </c>
      <c r="MW101" s="6">
        <f t="shared" si="329"/>
        <v>5.5214359656215732</v>
      </c>
      <c r="MX101" s="193">
        <f t="shared" si="485"/>
        <v>5.6950217160344128</v>
      </c>
      <c r="MY101" s="193">
        <f t="shared" si="485"/>
        <v>4.2501810279960566</v>
      </c>
      <c r="MZ101" s="193">
        <f t="shared" si="485"/>
        <v>3.9243470484463643</v>
      </c>
      <c r="NA101" s="193">
        <f t="shared" si="485"/>
        <v>4.0096009678350866</v>
      </c>
      <c r="NB101" s="212">
        <f t="shared" si="486"/>
        <v>57803.305503803684</v>
      </c>
      <c r="NF101" s="3">
        <f t="shared" si="330"/>
        <v>6.1765204492341095</v>
      </c>
      <c r="NG101" s="6">
        <f t="shared" si="331"/>
        <v>0</v>
      </c>
      <c r="NH101" s="6">
        <f t="shared" si="332"/>
        <v>0</v>
      </c>
      <c r="NI101" s="6">
        <f t="shared" si="333"/>
        <v>0</v>
      </c>
      <c r="NJ101" s="193">
        <f t="shared" si="487"/>
        <v>5.6950217160344128</v>
      </c>
      <c r="NK101" s="193">
        <f t="shared" si="487"/>
        <v>4.1745731882913786</v>
      </c>
      <c r="NL101" s="193">
        <f t="shared" si="487"/>
        <v>3.8150380693314694</v>
      </c>
      <c r="NM101" s="193">
        <f t="shared" si="487"/>
        <v>3.9040600573940507</v>
      </c>
      <c r="NN101" s="212">
        <f t="shared" si="488"/>
        <v>56324.332359461201</v>
      </c>
      <c r="NR101" s="3">
        <f t="shared" si="334"/>
        <v>0</v>
      </c>
      <c r="NS101" s="6">
        <f t="shared" si="335"/>
        <v>5.106018718607511</v>
      </c>
      <c r="NT101" s="6">
        <f t="shared" si="336"/>
        <v>0</v>
      </c>
      <c r="NU101" s="6">
        <f t="shared" si="337"/>
        <v>0</v>
      </c>
      <c r="NV101" s="193">
        <f t="shared" si="489"/>
        <v>5.6740334309306508</v>
      </c>
      <c r="NW101" s="193">
        <f t="shared" si="489"/>
        <v>4.2501810279960566</v>
      </c>
      <c r="NX101" s="193">
        <f t="shared" si="489"/>
        <v>3.8150380693314694</v>
      </c>
      <c r="NY101" s="193">
        <f t="shared" si="489"/>
        <v>3.9040600573940507</v>
      </c>
      <c r="NZ101" s="212">
        <f t="shared" si="490"/>
        <v>56500.598526247733</v>
      </c>
      <c r="OD101" s="3">
        <f t="shared" si="338"/>
        <v>0</v>
      </c>
      <c r="OE101" s="6">
        <f t="shared" si="339"/>
        <v>0</v>
      </c>
      <c r="OF101" s="6">
        <f t="shared" si="340"/>
        <v>5.2415309697266022</v>
      </c>
      <c r="OG101" s="6">
        <f t="shared" si="341"/>
        <v>0</v>
      </c>
      <c r="OH101" s="193">
        <f t="shared" si="491"/>
        <v>5.6740334309306508</v>
      </c>
      <c r="OI101" s="193">
        <f t="shared" si="491"/>
        <v>4.1745731882913786</v>
      </c>
      <c r="OJ101" s="193">
        <f t="shared" si="491"/>
        <v>3.9243470484463643</v>
      </c>
      <c r="OK101" s="193">
        <f t="shared" si="491"/>
        <v>3.9040600573940507</v>
      </c>
      <c r="OL101" s="212">
        <f t="shared" si="492"/>
        <v>56847.380345685728</v>
      </c>
      <c r="OP101" s="3">
        <f t="shared" si="342"/>
        <v>0</v>
      </c>
      <c r="OQ101" s="6">
        <f t="shared" si="343"/>
        <v>0</v>
      </c>
      <c r="OR101" s="6">
        <f t="shared" si="344"/>
        <v>0</v>
      </c>
      <c r="OS101" s="6">
        <f t="shared" si="345"/>
        <v>5.5214359656215732</v>
      </c>
      <c r="OT101" s="193">
        <f t="shared" si="493"/>
        <v>5.6740334309306508</v>
      </c>
      <c r="OU101" s="193">
        <f t="shared" si="493"/>
        <v>4.1745731882913786</v>
      </c>
      <c r="OV101" s="193">
        <f t="shared" si="493"/>
        <v>3.8150380693314694</v>
      </c>
      <c r="OW101" s="193">
        <f t="shared" si="493"/>
        <v>4.0096009678350866</v>
      </c>
      <c r="OX101" s="232">
        <f t="shared" si="494"/>
        <v>57055.936050257929</v>
      </c>
    </row>
    <row r="102" spans="1:414" x14ac:dyDescent="0.2">
      <c r="B102" s="81">
        <v>45605</v>
      </c>
      <c r="C102">
        <v>150</v>
      </c>
      <c r="D102">
        <v>11.148079439520089</v>
      </c>
      <c r="E102">
        <v>0</v>
      </c>
      <c r="F102">
        <v>0</v>
      </c>
      <c r="G102">
        <v>0</v>
      </c>
      <c r="H102">
        <v>0</v>
      </c>
      <c r="I102">
        <v>0</v>
      </c>
      <c r="J102">
        <v>0</v>
      </c>
      <c r="K102">
        <v>0</v>
      </c>
      <c r="L102">
        <v>0</v>
      </c>
      <c r="M102">
        <v>1</v>
      </c>
      <c r="N102">
        <v>0</v>
      </c>
      <c r="O102">
        <v>1</v>
      </c>
      <c r="P102">
        <v>0</v>
      </c>
      <c r="Q102">
        <v>0</v>
      </c>
      <c r="R102">
        <v>0</v>
      </c>
      <c r="S102">
        <v>0</v>
      </c>
      <c r="T102">
        <v>22500</v>
      </c>
      <c r="U102">
        <v>6.5016003398222111</v>
      </c>
      <c r="V102">
        <v>5.1060187186072907</v>
      </c>
      <c r="W102">
        <v>4.5578530171535672</v>
      </c>
      <c r="X102">
        <v>4.6011966380177975</v>
      </c>
      <c r="Y102" s="3">
        <v>375.00020683297419</v>
      </c>
      <c r="Z102" s="3">
        <v>100.00000000003642</v>
      </c>
      <c r="AA102" s="3">
        <v>50</v>
      </c>
      <c r="AB102" s="3">
        <v>50.000000000002004</v>
      </c>
      <c r="AC102">
        <v>1</v>
      </c>
      <c r="AD102">
        <v>0</v>
      </c>
      <c r="AE102" s="6"/>
      <c r="AF102" s="1" t="s">
        <v>5</v>
      </c>
      <c r="AG102">
        <v>150</v>
      </c>
      <c r="AH102" s="189">
        <v>45605</v>
      </c>
      <c r="AI102">
        <f t="shared" si="346"/>
        <v>11</v>
      </c>
      <c r="AJ102">
        <v>150</v>
      </c>
      <c r="AK102">
        <v>1</v>
      </c>
      <c r="AL102">
        <v>0</v>
      </c>
      <c r="AM102">
        <v>1</v>
      </c>
      <c r="AN102">
        <v>0</v>
      </c>
      <c r="AO102">
        <v>0</v>
      </c>
      <c r="AP102">
        <v>0</v>
      </c>
      <c r="AQ102">
        <v>0</v>
      </c>
      <c r="AS102" s="37"/>
      <c r="AT102" s="37"/>
      <c r="AU102" s="6">
        <f t="shared" si="347"/>
        <v>0</v>
      </c>
      <c r="AV102" s="6">
        <f t="shared" si="348"/>
        <v>0</v>
      </c>
      <c r="AW102" s="6">
        <f t="shared" si="349"/>
        <v>0</v>
      </c>
      <c r="AX102" s="6">
        <f t="shared" si="350"/>
        <v>0</v>
      </c>
      <c r="AY102" s="193">
        <f t="shared" si="351"/>
        <v>5.6740334309306508</v>
      </c>
      <c r="AZ102" s="193">
        <f t="shared" si="352"/>
        <v>4.1745731882913786</v>
      </c>
      <c r="BA102" s="193">
        <f t="shared" si="353"/>
        <v>3.8150380693314694</v>
      </c>
      <c r="BB102" s="193">
        <f t="shared" si="354"/>
        <v>3.9040600573940507</v>
      </c>
      <c r="BC102" s="72">
        <f t="shared" si="355"/>
        <v>56312.210093717425</v>
      </c>
      <c r="BG102" s="3">
        <f t="shared" si="356"/>
        <v>6.3715683330257669</v>
      </c>
      <c r="BH102" s="6">
        <f t="shared" si="357"/>
        <v>0</v>
      </c>
      <c r="BI102" s="6">
        <f t="shared" si="358"/>
        <v>0</v>
      </c>
      <c r="BJ102" s="6">
        <f t="shared" si="359"/>
        <v>0</v>
      </c>
      <c r="BK102" s="193">
        <f t="shared" si="360"/>
        <v>5.6956773815660391</v>
      </c>
      <c r="BL102" s="193">
        <f t="shared" si="361"/>
        <v>4.1745731882913786</v>
      </c>
      <c r="BM102" s="193">
        <f t="shared" si="362"/>
        <v>3.8150380693314694</v>
      </c>
      <c r="BN102" s="193">
        <f t="shared" si="363"/>
        <v>3.9040600573940507</v>
      </c>
      <c r="BO102" s="72">
        <f t="shared" si="364"/>
        <v>56324.711096167484</v>
      </c>
      <c r="BS102" s="3">
        <f t="shared" si="365"/>
        <v>6.3715884079234781</v>
      </c>
      <c r="BT102" s="6">
        <f t="shared" si="366"/>
        <v>0</v>
      </c>
      <c r="BU102" s="6">
        <f t="shared" si="367"/>
        <v>0</v>
      </c>
      <c r="BV102" s="6">
        <f t="shared" si="368"/>
        <v>0</v>
      </c>
      <c r="BW102" s="193">
        <f t="shared" si="369"/>
        <v>5.6956774490269293</v>
      </c>
      <c r="BX102" s="193">
        <f t="shared" si="370"/>
        <v>4.1745731882913786</v>
      </c>
      <c r="BY102" s="193">
        <f t="shared" si="495"/>
        <v>3.8150380693314694</v>
      </c>
      <c r="BZ102" s="193">
        <f t="shared" si="371"/>
        <v>3.9040600573940507</v>
      </c>
      <c r="CA102" s="72">
        <f t="shared" si="372"/>
        <v>56324.711096167484</v>
      </c>
      <c r="CE102" s="3">
        <f t="shared" si="373"/>
        <v>0</v>
      </c>
      <c r="CF102" s="6">
        <f t="shared" si="374"/>
        <v>5.1060187186072907</v>
      </c>
      <c r="CG102" s="6">
        <f t="shared" si="375"/>
        <v>0</v>
      </c>
      <c r="CH102" s="6">
        <f t="shared" si="376"/>
        <v>0</v>
      </c>
      <c r="CI102" s="193">
        <f t="shared" si="377"/>
        <v>5.6740334309306508</v>
      </c>
      <c r="CJ102" s="193">
        <f t="shared" si="378"/>
        <v>4.250181027996053</v>
      </c>
      <c r="CK102" s="193">
        <f t="shared" si="496"/>
        <v>3.8150380693314694</v>
      </c>
      <c r="CL102" s="193">
        <f t="shared" si="379"/>
        <v>3.9040600573940507</v>
      </c>
      <c r="CM102" s="72">
        <f t="shared" si="380"/>
        <v>56500.598526247632</v>
      </c>
      <c r="CQ102" s="3">
        <f t="shared" si="381"/>
        <v>0</v>
      </c>
      <c r="CR102" s="6">
        <f t="shared" si="382"/>
        <v>5.1060742507887706</v>
      </c>
      <c r="CS102" s="6">
        <f t="shared" si="383"/>
        <v>0</v>
      </c>
      <c r="CT102" s="6">
        <f t="shared" si="384"/>
        <v>0</v>
      </c>
      <c r="CU102" s="193">
        <f t="shared" si="385"/>
        <v>5.6740334309306508</v>
      </c>
      <c r="CV102" s="193">
        <f t="shared" si="386"/>
        <v>4.2501818199763814</v>
      </c>
      <c r="CW102" s="193">
        <f t="shared" si="497"/>
        <v>3.8150380693314694</v>
      </c>
      <c r="CX102" s="193">
        <f t="shared" si="387"/>
        <v>3.9040600573940507</v>
      </c>
      <c r="CY102" s="72">
        <f t="shared" si="388"/>
        <v>56500.600502884357</v>
      </c>
      <c r="DC102" s="3">
        <f t="shared" si="389"/>
        <v>0</v>
      </c>
      <c r="DD102" s="6">
        <f t="shared" si="390"/>
        <v>0</v>
      </c>
      <c r="DE102" s="6">
        <f t="shared" si="391"/>
        <v>4.7857456680112458</v>
      </c>
      <c r="DF102" s="6">
        <f t="shared" si="392"/>
        <v>0</v>
      </c>
      <c r="DG102" s="193">
        <f t="shared" si="393"/>
        <v>5.6740334309306508</v>
      </c>
      <c r="DH102" s="193">
        <f t="shared" si="394"/>
        <v>4.1745731882913786</v>
      </c>
      <c r="DI102" s="193">
        <f t="shared" si="498"/>
        <v>3.9153022138747122</v>
      </c>
      <c r="DJ102" s="193">
        <f t="shared" si="395"/>
        <v>3.9040600573940507</v>
      </c>
      <c r="DK102" s="72">
        <f t="shared" si="396"/>
        <v>56802.905020320242</v>
      </c>
      <c r="DO102" s="3">
        <f t="shared" si="397"/>
        <v>0</v>
      </c>
      <c r="DP102" s="6">
        <f t="shared" si="398"/>
        <v>0</v>
      </c>
      <c r="DQ102" s="6">
        <f t="shared" si="399"/>
        <v>4.5579410420919517</v>
      </c>
      <c r="DR102" s="6">
        <f t="shared" si="400"/>
        <v>0</v>
      </c>
      <c r="DS102" s="193">
        <f t="shared" si="401"/>
        <v>5.6740334309306508</v>
      </c>
      <c r="DT102" s="193">
        <f t="shared" si="402"/>
        <v>4.1745731882913786</v>
      </c>
      <c r="DU102" s="193">
        <f t="shared" si="499"/>
        <v>3.9107506947981525</v>
      </c>
      <c r="DV102" s="193">
        <f t="shared" si="403"/>
        <v>3.9040600573940507</v>
      </c>
      <c r="DW102" s="72">
        <f t="shared" si="404"/>
        <v>56780.537420399822</v>
      </c>
      <c r="EA102" s="3">
        <f t="shared" si="405"/>
        <v>0</v>
      </c>
      <c r="EB102" s="6">
        <f t="shared" si="406"/>
        <v>0</v>
      </c>
      <c r="EC102" s="6">
        <f t="shared" si="407"/>
        <v>0</v>
      </c>
      <c r="ED102" s="6">
        <f t="shared" si="408"/>
        <v>13.803589914053394</v>
      </c>
      <c r="EE102" s="193">
        <f t="shared" si="409"/>
        <v>5.6740334309306508</v>
      </c>
      <c r="EF102" s="193">
        <f t="shared" si="410"/>
        <v>4.1745731882913786</v>
      </c>
      <c r="EG102" s="193">
        <f t="shared" si="500"/>
        <v>3.8150380693314694</v>
      </c>
      <c r="EH102" s="193">
        <f t="shared" si="411"/>
        <v>4.1495746364838793</v>
      </c>
      <c r="EI102" s="72">
        <f t="shared" si="412"/>
        <v>58057.476754843105</v>
      </c>
      <c r="EM102" s="3">
        <f t="shared" si="413"/>
        <v>0</v>
      </c>
      <c r="EN102" s="6">
        <f t="shared" si="414"/>
        <v>0</v>
      </c>
      <c r="EO102" s="6">
        <f t="shared" si="415"/>
        <v>0</v>
      </c>
      <c r="EP102" s="6">
        <f t="shared" si="416"/>
        <v>4.6013102000545896</v>
      </c>
      <c r="EQ102" s="193">
        <f t="shared" si="417"/>
        <v>5.6740334309306508</v>
      </c>
      <c r="ER102" s="193">
        <f t="shared" si="418"/>
        <v>4.1745731882913786</v>
      </c>
      <c r="ES102" s="193">
        <f t="shared" si="501"/>
        <v>3.8150380693314694</v>
      </c>
      <c r="ET102" s="193">
        <f t="shared" si="419"/>
        <v>3.992768428833108</v>
      </c>
      <c r="EU102" s="72">
        <f t="shared" si="420"/>
        <v>56936.665444719103</v>
      </c>
      <c r="EY102" s="3">
        <f t="shared" si="421"/>
        <v>6.3715683330257669</v>
      </c>
      <c r="EZ102" s="6">
        <f t="shared" si="422"/>
        <v>5.1060187186072907</v>
      </c>
      <c r="FA102" s="6">
        <f t="shared" si="423"/>
        <v>4.7857456680112458</v>
      </c>
      <c r="FB102" s="6">
        <f t="shared" si="424"/>
        <v>13.803589914053394</v>
      </c>
      <c r="FC102" s="193">
        <f t="shared" si="425"/>
        <v>5.6956773815660391</v>
      </c>
      <c r="FD102" s="193">
        <f t="shared" si="426"/>
        <v>4.250181027996053</v>
      </c>
      <c r="FE102" s="193">
        <f t="shared" si="502"/>
        <v>3.9153022138747122</v>
      </c>
      <c r="FF102" s="193">
        <f t="shared" si="427"/>
        <v>4.1495746364838793</v>
      </c>
      <c r="FG102" s="72">
        <f t="shared" si="428"/>
        <v>58772.343435876086</v>
      </c>
      <c r="FK102" s="3">
        <f t="shared" si="429"/>
        <v>6.5016204147199232</v>
      </c>
      <c r="FL102" s="6">
        <f t="shared" si="430"/>
        <v>5.1060742507887706</v>
      </c>
      <c r="FM102" s="6">
        <f t="shared" si="431"/>
        <v>4.5579410420919517</v>
      </c>
      <c r="FN102" s="6">
        <f t="shared" si="432"/>
        <v>4.6013102000545896</v>
      </c>
      <c r="FO102" s="193">
        <f t="shared" si="433"/>
        <v>5.696114320924841</v>
      </c>
      <c r="FP102" s="193">
        <f t="shared" si="434"/>
        <v>4.2501818199763814</v>
      </c>
      <c r="FQ102" s="193">
        <f t="shared" si="503"/>
        <v>3.9107506947981525</v>
      </c>
      <c r="FR102" s="193">
        <f t="shared" si="435"/>
        <v>3.992768428833108</v>
      </c>
      <c r="FS102" s="205">
        <f t="shared" si="436"/>
        <v>57615.295337326468</v>
      </c>
      <c r="FW102" s="3">
        <f t="shared" si="437"/>
        <v>7.4768403907955419</v>
      </c>
      <c r="FX102" s="6">
        <f t="shared" si="438"/>
        <v>5.769801152026238</v>
      </c>
      <c r="FY102" s="6">
        <f t="shared" si="439"/>
        <v>5.6517377412704235</v>
      </c>
      <c r="FZ102" s="6">
        <f t="shared" si="440"/>
        <v>5.4294120328610012</v>
      </c>
      <c r="GA102" s="193">
        <f t="shared" si="441"/>
        <v>5.6993847235169053</v>
      </c>
      <c r="GB102" s="193">
        <f t="shared" si="442"/>
        <v>4.2596031342285654</v>
      </c>
      <c r="GC102" s="193">
        <f t="shared" si="504"/>
        <v>3.932418037999617</v>
      </c>
      <c r="GD102" s="193">
        <f t="shared" si="443"/>
        <v>4.007930200536026</v>
      </c>
      <c r="GE102" s="72">
        <f t="shared" si="444"/>
        <v>57858.33978869846</v>
      </c>
      <c r="GI102" s="3">
        <f t="shared" si="445"/>
        <v>7.1517603738044331</v>
      </c>
      <c r="GJ102" s="6">
        <f t="shared" si="446"/>
        <v>5.6166205904680204</v>
      </c>
      <c r="GK102" s="6">
        <f t="shared" si="447"/>
        <v>5.0136383188689244</v>
      </c>
      <c r="GL102" s="6">
        <f t="shared" si="448"/>
        <v>5.0613163018195779</v>
      </c>
      <c r="GM102" s="193">
        <f t="shared" si="449"/>
        <v>5.6982957548517685</v>
      </c>
      <c r="GN102" s="193">
        <f t="shared" si="450"/>
        <v>4.2574366682261298</v>
      </c>
      <c r="GO102" s="193">
        <f t="shared" si="505"/>
        <v>3.9198348572547341</v>
      </c>
      <c r="GP102" s="193">
        <f t="shared" si="451"/>
        <v>4.0012190759990967</v>
      </c>
      <c r="GQ102" s="72">
        <f t="shared" si="452"/>
        <v>57741.004264693642</v>
      </c>
      <c r="GU102" s="3">
        <f t="shared" si="453"/>
        <v>8.4520804417688744</v>
      </c>
      <c r="GV102" s="6">
        <f t="shared" si="454"/>
        <v>6.1272224623287483</v>
      </c>
      <c r="GW102" s="6">
        <f t="shared" si="455"/>
        <v>5.9252089222996371</v>
      </c>
      <c r="GX102" s="6">
        <f t="shared" si="456"/>
        <v>5.7514957975222467</v>
      </c>
      <c r="GY102" s="193">
        <f t="shared" si="457"/>
        <v>5.7026445324236104</v>
      </c>
      <c r="GZ102" s="193">
        <f t="shared" si="458"/>
        <v>4.2646400431318119</v>
      </c>
      <c r="HA102" s="193">
        <f t="shared" si="506"/>
        <v>3.9377627340091421</v>
      </c>
      <c r="HB102" s="193">
        <f t="shared" si="459"/>
        <v>4.0137657140881018</v>
      </c>
      <c r="HC102" s="205">
        <f t="shared" si="460"/>
        <v>57941.94069129003</v>
      </c>
      <c r="HG102" s="3">
        <f t="shared" si="278"/>
        <v>7.4768403907955419</v>
      </c>
      <c r="HH102" s="6">
        <f t="shared" si="279"/>
        <v>0</v>
      </c>
      <c r="HI102" s="6">
        <f t="shared" si="280"/>
        <v>0</v>
      </c>
      <c r="HJ102" s="6">
        <f t="shared" si="281"/>
        <v>0</v>
      </c>
      <c r="HK102" s="193">
        <f t="shared" si="461"/>
        <v>5.6993847235169053</v>
      </c>
      <c r="HL102" s="193">
        <f t="shared" si="461"/>
        <v>4.1745731882913786</v>
      </c>
      <c r="HM102" s="193">
        <f t="shared" si="461"/>
        <v>3.8150380693314694</v>
      </c>
      <c r="HN102" s="193">
        <f t="shared" si="461"/>
        <v>3.9040600573940507</v>
      </c>
      <c r="HO102" s="212">
        <f t="shared" si="462"/>
        <v>56326.852642162819</v>
      </c>
      <c r="HS102" s="3">
        <f t="shared" si="282"/>
        <v>7.1517603738044331</v>
      </c>
      <c r="HT102" s="6">
        <f t="shared" si="283"/>
        <v>0</v>
      </c>
      <c r="HU102" s="6">
        <f t="shared" si="284"/>
        <v>0</v>
      </c>
      <c r="HV102" s="6">
        <f t="shared" si="285"/>
        <v>0</v>
      </c>
      <c r="HW102" s="193">
        <f t="shared" si="463"/>
        <v>5.6982957548517685</v>
      </c>
      <c r="HX102" s="193">
        <f t="shared" si="463"/>
        <v>4.1745731882913786</v>
      </c>
      <c r="HY102" s="193">
        <f t="shared" si="463"/>
        <v>3.8150380693314694</v>
      </c>
      <c r="HZ102" s="193">
        <f t="shared" si="463"/>
        <v>3.9040600573940507</v>
      </c>
      <c r="IA102" s="212">
        <f t="shared" si="464"/>
        <v>56326.223590991838</v>
      </c>
      <c r="IE102" s="3">
        <f t="shared" si="286"/>
        <v>8.4520804417688744</v>
      </c>
      <c r="IF102" s="6">
        <f t="shared" si="287"/>
        <v>0</v>
      </c>
      <c r="IG102" s="6">
        <f t="shared" si="288"/>
        <v>0</v>
      </c>
      <c r="IH102" s="6">
        <f t="shared" si="289"/>
        <v>0</v>
      </c>
      <c r="II102" s="193">
        <f t="shared" si="465"/>
        <v>5.7026445324236104</v>
      </c>
      <c r="IJ102" s="193">
        <f t="shared" si="465"/>
        <v>4.1745731882913786</v>
      </c>
      <c r="IK102" s="193">
        <f t="shared" si="465"/>
        <v>3.8150380693314694</v>
      </c>
      <c r="IL102" s="193">
        <f t="shared" si="465"/>
        <v>3.9040600573940507</v>
      </c>
      <c r="IM102" s="205">
        <f t="shared" si="466"/>
        <v>56328.735737979106</v>
      </c>
      <c r="IQ102" s="3">
        <f t="shared" si="290"/>
        <v>0</v>
      </c>
      <c r="IR102" s="6">
        <f t="shared" si="291"/>
        <v>5.769801152026238</v>
      </c>
      <c r="IS102" s="6">
        <f t="shared" si="292"/>
        <v>0</v>
      </c>
      <c r="IT102" s="6">
        <f t="shared" si="293"/>
        <v>0</v>
      </c>
      <c r="IU102" s="193">
        <f t="shared" si="467"/>
        <v>5.6740334309306508</v>
      </c>
      <c r="IV102" s="193">
        <f t="shared" si="467"/>
        <v>4.2596031342285654</v>
      </c>
      <c r="IW102" s="193">
        <f t="shared" si="467"/>
        <v>3.8150380693314694</v>
      </c>
      <c r="IX102" s="193">
        <f t="shared" si="467"/>
        <v>3.9040600573940507</v>
      </c>
      <c r="IY102" s="212">
        <f t="shared" si="468"/>
        <v>56524.119257341903</v>
      </c>
      <c r="JC102" s="3">
        <f t="shared" si="294"/>
        <v>0</v>
      </c>
      <c r="JD102" s="6">
        <f t="shared" si="295"/>
        <v>5.6166205904680204</v>
      </c>
      <c r="JE102" s="6">
        <f t="shared" si="296"/>
        <v>0</v>
      </c>
      <c r="JF102" s="6">
        <f t="shared" si="297"/>
        <v>0</v>
      </c>
      <c r="JG102" s="193">
        <f t="shared" si="469"/>
        <v>5.6740334309306508</v>
      </c>
      <c r="JH102" s="193">
        <f t="shared" si="469"/>
        <v>4.2574366682261298</v>
      </c>
      <c r="JI102" s="193">
        <f t="shared" si="469"/>
        <v>3.8150380693314694</v>
      </c>
      <c r="JJ102" s="193">
        <f t="shared" si="469"/>
        <v>3.9040600573940507</v>
      </c>
      <c r="JK102" s="212">
        <f t="shared" si="470"/>
        <v>56518.710166286517</v>
      </c>
      <c r="JO102" s="3">
        <f t="shared" si="298"/>
        <v>0</v>
      </c>
      <c r="JP102" s="6">
        <f t="shared" si="299"/>
        <v>6.1272224623287483</v>
      </c>
      <c r="JQ102" s="6">
        <f t="shared" si="300"/>
        <v>0</v>
      </c>
      <c r="JR102" s="6">
        <f t="shared" si="301"/>
        <v>0</v>
      </c>
      <c r="JS102" s="193">
        <f t="shared" si="471"/>
        <v>5.6740334309306508</v>
      </c>
      <c r="JT102" s="193">
        <f t="shared" si="471"/>
        <v>4.2646400431318119</v>
      </c>
      <c r="JU102" s="193">
        <f t="shared" si="471"/>
        <v>3.8150380693314694</v>
      </c>
      <c r="JV102" s="193">
        <f t="shared" si="471"/>
        <v>3.9040600573940507</v>
      </c>
      <c r="JW102" s="205">
        <f t="shared" si="472"/>
        <v>56536.697084043539</v>
      </c>
      <c r="KA102" s="3">
        <f t="shared" si="302"/>
        <v>0</v>
      </c>
      <c r="KB102" s="6">
        <f t="shared" si="303"/>
        <v>0</v>
      </c>
      <c r="KC102" s="6">
        <f t="shared" si="304"/>
        <v>5.6517377412704235</v>
      </c>
      <c r="KD102" s="6">
        <f t="shared" si="305"/>
        <v>0</v>
      </c>
      <c r="KE102" s="193">
        <f t="shared" si="473"/>
        <v>5.6740334309306508</v>
      </c>
      <c r="KF102" s="193">
        <f t="shared" si="473"/>
        <v>4.1745731882913786</v>
      </c>
      <c r="KG102" s="193">
        <f t="shared" si="473"/>
        <v>3.932418037999617</v>
      </c>
      <c r="KH102" s="193">
        <f t="shared" si="473"/>
        <v>3.9040600573940507</v>
      </c>
      <c r="KI102" s="212">
        <f t="shared" si="474"/>
        <v>56887.096473452693</v>
      </c>
      <c r="KM102" s="3">
        <f t="shared" si="306"/>
        <v>0</v>
      </c>
      <c r="KN102" s="6">
        <f t="shared" si="307"/>
        <v>0</v>
      </c>
      <c r="KO102" s="6">
        <f t="shared" si="308"/>
        <v>5.0136383188689244</v>
      </c>
      <c r="KP102" s="6">
        <f t="shared" si="309"/>
        <v>0</v>
      </c>
      <c r="KQ102" s="193">
        <f t="shared" si="475"/>
        <v>5.6740334309306508</v>
      </c>
      <c r="KR102" s="193">
        <f t="shared" si="475"/>
        <v>4.1745731882913786</v>
      </c>
      <c r="KS102" s="193">
        <f t="shared" si="475"/>
        <v>3.9198348572547341</v>
      </c>
      <c r="KT102" s="193">
        <f t="shared" si="475"/>
        <v>3.9040600573940507</v>
      </c>
      <c r="KU102" s="212">
        <f t="shared" si="476"/>
        <v>56825.188615660445</v>
      </c>
      <c r="KY102" s="3">
        <f t="shared" si="310"/>
        <v>0</v>
      </c>
      <c r="KZ102" s="6">
        <f t="shared" si="311"/>
        <v>0</v>
      </c>
      <c r="LA102" s="6">
        <f t="shared" si="312"/>
        <v>5.9252089222996371</v>
      </c>
      <c r="LB102" s="6">
        <f t="shared" si="313"/>
        <v>0</v>
      </c>
      <c r="LC102" s="193">
        <f t="shared" si="477"/>
        <v>5.6740334309306508</v>
      </c>
      <c r="LD102" s="193">
        <f t="shared" si="477"/>
        <v>4.1745731882913786</v>
      </c>
      <c r="LE102" s="193">
        <f t="shared" si="477"/>
        <v>3.9377627340091421</v>
      </c>
      <c r="LF102" s="193">
        <f t="shared" si="477"/>
        <v>3.9040600573940507</v>
      </c>
      <c r="LG102" s="205">
        <f t="shared" si="478"/>
        <v>56913.412190118921</v>
      </c>
      <c r="LK102" s="3">
        <f t="shared" si="314"/>
        <v>0</v>
      </c>
      <c r="LL102" s="6">
        <f t="shared" si="315"/>
        <v>0</v>
      </c>
      <c r="LM102" s="6">
        <f t="shared" si="316"/>
        <v>0</v>
      </c>
      <c r="LN102" s="6">
        <f t="shared" si="317"/>
        <v>5.4294120328610012</v>
      </c>
      <c r="LO102" s="193">
        <f t="shared" si="479"/>
        <v>5.6740334309306508</v>
      </c>
      <c r="LP102" s="193">
        <f t="shared" si="479"/>
        <v>4.1745731882913786</v>
      </c>
      <c r="LQ102" s="193">
        <f t="shared" si="479"/>
        <v>3.8150380693314694</v>
      </c>
      <c r="LR102" s="193">
        <f t="shared" si="479"/>
        <v>4.007930200536026</v>
      </c>
      <c r="LS102" s="212">
        <f t="shared" si="480"/>
        <v>57044.086305860073</v>
      </c>
      <c r="LW102" s="3">
        <f t="shared" si="318"/>
        <v>0</v>
      </c>
      <c r="LX102" s="6">
        <f t="shared" si="319"/>
        <v>0</v>
      </c>
      <c r="LY102" s="6">
        <f t="shared" si="320"/>
        <v>0</v>
      </c>
      <c r="LZ102" s="6">
        <f t="shared" si="321"/>
        <v>5.0613163018195779</v>
      </c>
      <c r="MA102" s="193">
        <f t="shared" si="481"/>
        <v>5.6740334309306508</v>
      </c>
      <c r="MB102" s="193">
        <f t="shared" si="481"/>
        <v>4.1745731882913786</v>
      </c>
      <c r="MC102" s="193">
        <f t="shared" si="481"/>
        <v>3.8150380693314694</v>
      </c>
      <c r="MD102" s="193">
        <f t="shared" si="481"/>
        <v>4.0012190759990967</v>
      </c>
      <c r="ME102" s="212">
        <f t="shared" si="482"/>
        <v>56996.513140109826</v>
      </c>
      <c r="MI102" s="3">
        <f t="shared" si="322"/>
        <v>0</v>
      </c>
      <c r="MJ102" s="6">
        <f t="shared" si="323"/>
        <v>0</v>
      </c>
      <c r="MK102" s="6">
        <f t="shared" si="324"/>
        <v>0</v>
      </c>
      <c r="ML102" s="6">
        <f t="shared" si="325"/>
        <v>5.7514957975222467</v>
      </c>
      <c r="MM102" s="193">
        <f t="shared" si="483"/>
        <v>5.6740334309306508</v>
      </c>
      <c r="MN102" s="193">
        <f t="shared" si="483"/>
        <v>4.1745731882913786</v>
      </c>
      <c r="MO102" s="193">
        <f t="shared" si="483"/>
        <v>3.8150380693314694</v>
      </c>
      <c r="MP102" s="193">
        <f t="shared" si="483"/>
        <v>4.0137657140881018</v>
      </c>
      <c r="MQ102" s="205">
        <f t="shared" si="484"/>
        <v>57085.484799260747</v>
      </c>
      <c r="MT102" s="3">
        <f t="shared" si="326"/>
        <v>6.1765203228311005</v>
      </c>
      <c r="MU102" s="6">
        <f t="shared" si="327"/>
        <v>5.1060187186072907</v>
      </c>
      <c r="MV102" s="6">
        <f t="shared" si="328"/>
        <v>5.2415309697266022</v>
      </c>
      <c r="MW102" s="6">
        <f t="shared" si="329"/>
        <v>5.5214359656213565</v>
      </c>
      <c r="MX102" s="193">
        <f t="shared" si="485"/>
        <v>5.6950217156093617</v>
      </c>
      <c r="MY102" s="193">
        <f t="shared" si="485"/>
        <v>4.250181027996053</v>
      </c>
      <c r="MZ102" s="193">
        <f t="shared" si="485"/>
        <v>3.9243470484463643</v>
      </c>
      <c r="NA102" s="193">
        <f t="shared" si="485"/>
        <v>4.009600967835083</v>
      </c>
      <c r="NB102" s="212">
        <f t="shared" si="486"/>
        <v>57803.305503551703</v>
      </c>
      <c r="NF102" s="3">
        <f t="shared" si="330"/>
        <v>6.1765203228310996</v>
      </c>
      <c r="NG102" s="6">
        <f t="shared" si="331"/>
        <v>0</v>
      </c>
      <c r="NH102" s="6">
        <f t="shared" si="332"/>
        <v>0</v>
      </c>
      <c r="NI102" s="6">
        <f t="shared" si="333"/>
        <v>0</v>
      </c>
      <c r="NJ102" s="193">
        <f t="shared" si="487"/>
        <v>5.6950217156093617</v>
      </c>
      <c r="NK102" s="193">
        <f t="shared" si="487"/>
        <v>4.1745731882913786</v>
      </c>
      <c r="NL102" s="193">
        <f t="shared" si="487"/>
        <v>3.8150380693314694</v>
      </c>
      <c r="NM102" s="193">
        <f t="shared" si="487"/>
        <v>3.9040600573940507</v>
      </c>
      <c r="NN102" s="212">
        <f t="shared" si="488"/>
        <v>56324.332359215674</v>
      </c>
      <c r="NR102" s="3">
        <f t="shared" si="334"/>
        <v>0</v>
      </c>
      <c r="NS102" s="6">
        <f t="shared" si="335"/>
        <v>5.1060187186072907</v>
      </c>
      <c r="NT102" s="6">
        <f t="shared" si="336"/>
        <v>0</v>
      </c>
      <c r="NU102" s="6">
        <f t="shared" si="337"/>
        <v>0</v>
      </c>
      <c r="NV102" s="193">
        <f t="shared" si="489"/>
        <v>5.6740334309306508</v>
      </c>
      <c r="NW102" s="193">
        <f t="shared" si="489"/>
        <v>4.250181027996053</v>
      </c>
      <c r="NX102" s="193">
        <f t="shared" si="489"/>
        <v>3.8150380693314694</v>
      </c>
      <c r="NY102" s="193">
        <f t="shared" si="489"/>
        <v>3.9040600573940507</v>
      </c>
      <c r="NZ102" s="212">
        <f t="shared" si="490"/>
        <v>56500.598526247632</v>
      </c>
      <c r="OD102" s="3">
        <f t="shared" si="338"/>
        <v>0</v>
      </c>
      <c r="OE102" s="6">
        <f t="shared" si="339"/>
        <v>0</v>
      </c>
      <c r="OF102" s="6">
        <f t="shared" si="340"/>
        <v>5.2415309697266022</v>
      </c>
      <c r="OG102" s="6">
        <f t="shared" si="341"/>
        <v>0</v>
      </c>
      <c r="OH102" s="193">
        <f t="shared" si="491"/>
        <v>5.6740334309306508</v>
      </c>
      <c r="OI102" s="193">
        <f t="shared" si="491"/>
        <v>4.1745731882913786</v>
      </c>
      <c r="OJ102" s="193">
        <f t="shared" si="491"/>
        <v>3.9243470484463643</v>
      </c>
      <c r="OK102" s="193">
        <f t="shared" si="491"/>
        <v>3.9040600573940507</v>
      </c>
      <c r="OL102" s="212">
        <f t="shared" si="492"/>
        <v>56847.380345685728</v>
      </c>
      <c r="OP102" s="3">
        <f t="shared" si="342"/>
        <v>0</v>
      </c>
      <c r="OQ102" s="6">
        <f t="shared" si="343"/>
        <v>0</v>
      </c>
      <c r="OR102" s="6">
        <f t="shared" si="344"/>
        <v>0</v>
      </c>
      <c r="OS102" s="6">
        <f t="shared" si="345"/>
        <v>5.5214359656213565</v>
      </c>
      <c r="OT102" s="193">
        <f t="shared" si="493"/>
        <v>5.6740334309306508</v>
      </c>
      <c r="OU102" s="193">
        <f t="shared" si="493"/>
        <v>4.1745731882913786</v>
      </c>
      <c r="OV102" s="193">
        <f t="shared" si="493"/>
        <v>3.8150380693314694</v>
      </c>
      <c r="OW102" s="193">
        <f t="shared" si="493"/>
        <v>4.009600967835083</v>
      </c>
      <c r="OX102" s="232">
        <f t="shared" si="494"/>
        <v>57055.936050257827</v>
      </c>
    </row>
    <row r="103" spans="1:414" x14ac:dyDescent="0.2">
      <c r="B103" s="81">
        <v>45612</v>
      </c>
      <c r="C103">
        <v>151</v>
      </c>
      <c r="D103">
        <v>11.148234987292927</v>
      </c>
      <c r="E103">
        <v>0</v>
      </c>
      <c r="F103">
        <v>0</v>
      </c>
      <c r="G103">
        <v>0</v>
      </c>
      <c r="H103">
        <v>0</v>
      </c>
      <c r="I103">
        <v>0</v>
      </c>
      <c r="J103">
        <v>0</v>
      </c>
      <c r="K103">
        <v>0</v>
      </c>
      <c r="L103">
        <v>0</v>
      </c>
      <c r="M103">
        <v>1</v>
      </c>
      <c r="N103">
        <v>0</v>
      </c>
      <c r="O103">
        <v>1</v>
      </c>
      <c r="P103">
        <v>0</v>
      </c>
      <c r="Q103">
        <v>0</v>
      </c>
      <c r="R103">
        <v>0</v>
      </c>
      <c r="S103">
        <v>0</v>
      </c>
      <c r="T103">
        <v>22801</v>
      </c>
      <c r="U103">
        <v>6.5016002466831404</v>
      </c>
      <c r="V103">
        <v>5.1060187186071806</v>
      </c>
      <c r="W103">
        <v>4.5578530171535672</v>
      </c>
      <c r="X103">
        <v>4.6011966380177789</v>
      </c>
      <c r="Y103" s="3">
        <v>375.00014478308196</v>
      </c>
      <c r="Z103" s="3">
        <v>100.00000000001822</v>
      </c>
      <c r="AA103" s="3">
        <v>50</v>
      </c>
      <c r="AB103" s="3">
        <v>50.000000000000199</v>
      </c>
      <c r="AC103">
        <v>1</v>
      </c>
      <c r="AD103">
        <v>0</v>
      </c>
      <c r="AE103" s="6"/>
      <c r="AF103" s="1" t="s">
        <v>5</v>
      </c>
      <c r="AG103">
        <v>151</v>
      </c>
      <c r="AH103" s="189">
        <v>45612</v>
      </c>
      <c r="AI103">
        <f t="shared" si="346"/>
        <v>11</v>
      </c>
      <c r="AJ103">
        <v>151</v>
      </c>
      <c r="AK103">
        <v>1</v>
      </c>
      <c r="AL103">
        <v>0</v>
      </c>
      <c r="AM103">
        <v>1</v>
      </c>
      <c r="AN103">
        <v>0</v>
      </c>
      <c r="AO103">
        <v>0</v>
      </c>
      <c r="AP103">
        <v>0</v>
      </c>
      <c r="AQ103">
        <v>0</v>
      </c>
      <c r="AS103" s="37"/>
      <c r="AT103" s="37"/>
      <c r="AU103" s="6">
        <f t="shared" si="347"/>
        <v>0</v>
      </c>
      <c r="AV103" s="6">
        <f t="shared" si="348"/>
        <v>0</v>
      </c>
      <c r="AW103" s="6">
        <f t="shared" si="349"/>
        <v>0</v>
      </c>
      <c r="AX103" s="6">
        <f t="shared" si="350"/>
        <v>0</v>
      </c>
      <c r="AY103" s="193">
        <f t="shared" si="351"/>
        <v>5.6740334309306508</v>
      </c>
      <c r="AZ103" s="193">
        <f t="shared" si="352"/>
        <v>4.1745731882913786</v>
      </c>
      <c r="BA103" s="193">
        <f t="shared" si="353"/>
        <v>3.8150380693314694</v>
      </c>
      <c r="BB103" s="193">
        <f t="shared" si="354"/>
        <v>3.9040600573940507</v>
      </c>
      <c r="BC103" s="72">
        <f t="shared" si="355"/>
        <v>56312.210093717425</v>
      </c>
      <c r="BG103" s="3">
        <f t="shared" si="356"/>
        <v>6.3715682417494772</v>
      </c>
      <c r="BH103" s="6">
        <f t="shared" si="357"/>
        <v>0</v>
      </c>
      <c r="BI103" s="6">
        <f t="shared" si="358"/>
        <v>0</v>
      </c>
      <c r="BJ103" s="6">
        <f t="shared" si="359"/>
        <v>0</v>
      </c>
      <c r="BK103" s="193">
        <f t="shared" si="360"/>
        <v>5.6956773812593084</v>
      </c>
      <c r="BL103" s="193">
        <f t="shared" si="361"/>
        <v>4.1745731882913786</v>
      </c>
      <c r="BM103" s="193">
        <f t="shared" si="362"/>
        <v>3.8150380693314694</v>
      </c>
      <c r="BN103" s="193">
        <f t="shared" si="363"/>
        <v>3.9040600573940507</v>
      </c>
      <c r="BO103" s="72">
        <f t="shared" si="364"/>
        <v>56324.711095990293</v>
      </c>
      <c r="BS103" s="3">
        <f t="shared" si="365"/>
        <v>6.3715883166469016</v>
      </c>
      <c r="BT103" s="6">
        <f t="shared" si="366"/>
        <v>0</v>
      </c>
      <c r="BU103" s="6">
        <f t="shared" si="367"/>
        <v>0</v>
      </c>
      <c r="BV103" s="6">
        <f t="shared" si="368"/>
        <v>0</v>
      </c>
      <c r="BW103" s="193">
        <f t="shared" si="369"/>
        <v>5.6956774487201978</v>
      </c>
      <c r="BX103" s="193">
        <f t="shared" si="370"/>
        <v>4.1745731882913786</v>
      </c>
      <c r="BY103" s="193">
        <f t="shared" si="495"/>
        <v>3.8150380693314694</v>
      </c>
      <c r="BZ103" s="193">
        <f t="shared" si="371"/>
        <v>3.9040600573940507</v>
      </c>
      <c r="CA103" s="72">
        <f t="shared" si="372"/>
        <v>56324.711095990293</v>
      </c>
      <c r="CE103" s="3">
        <f t="shared" si="373"/>
        <v>0</v>
      </c>
      <c r="CF103" s="6">
        <f t="shared" si="374"/>
        <v>5.1060187186071806</v>
      </c>
      <c r="CG103" s="6">
        <f t="shared" si="375"/>
        <v>0</v>
      </c>
      <c r="CH103" s="6">
        <f t="shared" si="376"/>
        <v>0</v>
      </c>
      <c r="CI103" s="193">
        <f t="shared" si="377"/>
        <v>5.6740334309306508</v>
      </c>
      <c r="CJ103" s="193">
        <f t="shared" si="378"/>
        <v>4.2501810279960512</v>
      </c>
      <c r="CK103" s="193">
        <f t="shared" si="496"/>
        <v>3.8150380693314694</v>
      </c>
      <c r="CL103" s="193">
        <f t="shared" si="379"/>
        <v>3.9040600573940507</v>
      </c>
      <c r="CM103" s="72">
        <f t="shared" si="380"/>
        <v>56500.598526247632</v>
      </c>
      <c r="CQ103" s="3">
        <f t="shared" si="381"/>
        <v>0</v>
      </c>
      <c r="CR103" s="6">
        <f t="shared" si="382"/>
        <v>5.1060742507886605</v>
      </c>
      <c r="CS103" s="6">
        <f t="shared" si="383"/>
        <v>0</v>
      </c>
      <c r="CT103" s="6">
        <f t="shared" si="384"/>
        <v>0</v>
      </c>
      <c r="CU103" s="193">
        <f t="shared" si="385"/>
        <v>5.6740334309306508</v>
      </c>
      <c r="CV103" s="193">
        <f t="shared" si="386"/>
        <v>4.2501818199763806</v>
      </c>
      <c r="CW103" s="193">
        <f t="shared" si="497"/>
        <v>3.8150380693314694</v>
      </c>
      <c r="CX103" s="193">
        <f t="shared" si="387"/>
        <v>3.9040600573940507</v>
      </c>
      <c r="CY103" s="72">
        <f t="shared" si="388"/>
        <v>56500.600502884357</v>
      </c>
      <c r="DC103" s="3">
        <f t="shared" si="389"/>
        <v>0</v>
      </c>
      <c r="DD103" s="6">
        <f t="shared" si="390"/>
        <v>0</v>
      </c>
      <c r="DE103" s="6">
        <f t="shared" si="391"/>
        <v>4.7857456680112458</v>
      </c>
      <c r="DF103" s="6">
        <f t="shared" si="392"/>
        <v>0</v>
      </c>
      <c r="DG103" s="193">
        <f t="shared" si="393"/>
        <v>5.6740334309306508</v>
      </c>
      <c r="DH103" s="193">
        <f t="shared" si="394"/>
        <v>4.1745731882913786</v>
      </c>
      <c r="DI103" s="193">
        <f t="shared" si="498"/>
        <v>3.9153022138747122</v>
      </c>
      <c r="DJ103" s="193">
        <f t="shared" si="395"/>
        <v>3.9040600573940507</v>
      </c>
      <c r="DK103" s="72">
        <f t="shared" si="396"/>
        <v>56802.905020320242</v>
      </c>
      <c r="DO103" s="3">
        <f t="shared" si="397"/>
        <v>0</v>
      </c>
      <c r="DP103" s="6">
        <f t="shared" si="398"/>
        <v>0</v>
      </c>
      <c r="DQ103" s="6">
        <f t="shared" si="399"/>
        <v>4.5579410420919517</v>
      </c>
      <c r="DR103" s="6">
        <f t="shared" si="400"/>
        <v>0</v>
      </c>
      <c r="DS103" s="193">
        <f t="shared" si="401"/>
        <v>5.6740334309306508</v>
      </c>
      <c r="DT103" s="193">
        <f t="shared" si="402"/>
        <v>4.1745731882913786</v>
      </c>
      <c r="DU103" s="193">
        <f t="shared" si="499"/>
        <v>3.9107506947981525</v>
      </c>
      <c r="DV103" s="193">
        <f t="shared" si="403"/>
        <v>3.9040600573940507</v>
      </c>
      <c r="DW103" s="72">
        <f t="shared" si="404"/>
        <v>56780.537420399822</v>
      </c>
      <c r="EA103" s="3">
        <f t="shared" si="405"/>
        <v>0</v>
      </c>
      <c r="EB103" s="6">
        <f t="shared" si="406"/>
        <v>0</v>
      </c>
      <c r="EC103" s="6">
        <f t="shared" si="407"/>
        <v>0</v>
      </c>
      <c r="ED103" s="6">
        <f t="shared" si="408"/>
        <v>13.803589914053337</v>
      </c>
      <c r="EE103" s="193">
        <f t="shared" si="409"/>
        <v>5.6740334309306508</v>
      </c>
      <c r="EF103" s="193">
        <f t="shared" si="410"/>
        <v>4.1745731882913786</v>
      </c>
      <c r="EG103" s="193">
        <f t="shared" si="500"/>
        <v>3.8150380693314694</v>
      </c>
      <c r="EH103" s="193">
        <f t="shared" si="411"/>
        <v>4.1495746364838784</v>
      </c>
      <c r="EI103" s="72">
        <f t="shared" si="412"/>
        <v>58057.476754843105</v>
      </c>
      <c r="EM103" s="3">
        <f t="shared" si="413"/>
        <v>0</v>
      </c>
      <c r="EN103" s="6">
        <f t="shared" si="414"/>
        <v>0</v>
      </c>
      <c r="EO103" s="6">
        <f t="shared" si="415"/>
        <v>0</v>
      </c>
      <c r="EP103" s="6">
        <f t="shared" si="416"/>
        <v>4.6013102000545709</v>
      </c>
      <c r="EQ103" s="193">
        <f t="shared" si="417"/>
        <v>5.6740334309306508</v>
      </c>
      <c r="ER103" s="193">
        <f t="shared" si="418"/>
        <v>4.1745731882913786</v>
      </c>
      <c r="ES103" s="193">
        <f t="shared" si="501"/>
        <v>3.8150380693314694</v>
      </c>
      <c r="ET103" s="193">
        <f t="shared" si="419"/>
        <v>3.9927684288331076</v>
      </c>
      <c r="EU103" s="72">
        <f t="shared" si="420"/>
        <v>56936.665444719103</v>
      </c>
      <c r="EY103" s="3">
        <f t="shared" si="421"/>
        <v>6.3715682417494772</v>
      </c>
      <c r="EZ103" s="6">
        <f t="shared" si="422"/>
        <v>5.1060187186071806</v>
      </c>
      <c r="FA103" s="6">
        <f t="shared" si="423"/>
        <v>4.7857456680112458</v>
      </c>
      <c r="FB103" s="6">
        <f t="shared" si="424"/>
        <v>13.803589914053337</v>
      </c>
      <c r="FC103" s="193">
        <f t="shared" si="425"/>
        <v>5.6956773812593084</v>
      </c>
      <c r="FD103" s="193">
        <f t="shared" si="426"/>
        <v>4.2501810279960512</v>
      </c>
      <c r="FE103" s="193">
        <f t="shared" si="502"/>
        <v>3.9153022138747122</v>
      </c>
      <c r="FF103" s="193">
        <f t="shared" si="427"/>
        <v>4.1495746364838784</v>
      </c>
      <c r="FG103" s="72">
        <f t="shared" si="428"/>
        <v>58772.343435691189</v>
      </c>
      <c r="FK103" s="3">
        <f t="shared" si="429"/>
        <v>6.5016203215805648</v>
      </c>
      <c r="FL103" s="6">
        <f t="shared" si="430"/>
        <v>5.1060742507886605</v>
      </c>
      <c r="FM103" s="6">
        <f t="shared" si="431"/>
        <v>4.5579410420919517</v>
      </c>
      <c r="FN103" s="6">
        <f t="shared" si="432"/>
        <v>4.6013102000545709</v>
      </c>
      <c r="FO103" s="193">
        <f t="shared" si="433"/>
        <v>5.6961143206119864</v>
      </c>
      <c r="FP103" s="193">
        <f t="shared" si="434"/>
        <v>4.2501818199763806</v>
      </c>
      <c r="FQ103" s="193">
        <f t="shared" si="503"/>
        <v>3.9107506947981525</v>
      </c>
      <c r="FR103" s="193">
        <f t="shared" si="435"/>
        <v>3.9927684288331076</v>
      </c>
      <c r="FS103" s="205">
        <f t="shared" si="436"/>
        <v>57615.29533714163</v>
      </c>
      <c r="FW103" s="3">
        <f t="shared" si="437"/>
        <v>7.4768402836856112</v>
      </c>
      <c r="FX103" s="6">
        <f t="shared" si="438"/>
        <v>5.7698011520261137</v>
      </c>
      <c r="FY103" s="6">
        <f t="shared" si="439"/>
        <v>5.6517377412704235</v>
      </c>
      <c r="FZ103" s="6">
        <f t="shared" si="440"/>
        <v>5.429412032860979</v>
      </c>
      <c r="GA103" s="193">
        <f t="shared" si="441"/>
        <v>5.6993847231582979</v>
      </c>
      <c r="GB103" s="193">
        <f t="shared" si="442"/>
        <v>4.2596031342285636</v>
      </c>
      <c r="GC103" s="193">
        <f t="shared" si="504"/>
        <v>3.932418037999617</v>
      </c>
      <c r="GD103" s="193">
        <f t="shared" si="443"/>
        <v>4.007930200536026</v>
      </c>
      <c r="GE103" s="72">
        <f t="shared" si="444"/>
        <v>57858.339788485609</v>
      </c>
      <c r="GI103" s="3">
        <f t="shared" si="445"/>
        <v>7.1517602713514554</v>
      </c>
      <c r="GJ103" s="6">
        <f t="shared" si="446"/>
        <v>5.6166205904678987</v>
      </c>
      <c r="GK103" s="6">
        <f t="shared" si="447"/>
        <v>5.0136383188689244</v>
      </c>
      <c r="GL103" s="6">
        <f t="shared" si="448"/>
        <v>5.0613163018195575</v>
      </c>
      <c r="GM103" s="193">
        <f t="shared" si="449"/>
        <v>5.6982957545083792</v>
      </c>
      <c r="GN103" s="193">
        <f t="shared" si="450"/>
        <v>4.257436668226128</v>
      </c>
      <c r="GO103" s="193">
        <f t="shared" si="505"/>
        <v>3.9198348572547341</v>
      </c>
      <c r="GP103" s="193">
        <f t="shared" si="451"/>
        <v>4.0012190759990967</v>
      </c>
      <c r="GQ103" s="72">
        <f t="shared" si="452"/>
        <v>57741.00426449025</v>
      </c>
      <c r="GU103" s="3">
        <f t="shared" si="453"/>
        <v>8.4520803206880828</v>
      </c>
      <c r="GV103" s="6">
        <f t="shared" si="454"/>
        <v>6.1272224623286169</v>
      </c>
      <c r="GW103" s="6">
        <f t="shared" si="455"/>
        <v>5.9252089222996371</v>
      </c>
      <c r="GX103" s="6">
        <f t="shared" si="456"/>
        <v>5.7514957975222236</v>
      </c>
      <c r="GY103" s="193">
        <f t="shared" si="457"/>
        <v>5.7026445320195487</v>
      </c>
      <c r="GZ103" s="193">
        <f t="shared" si="458"/>
        <v>4.2646400431318101</v>
      </c>
      <c r="HA103" s="193">
        <f t="shared" si="506"/>
        <v>3.9377627340091421</v>
      </c>
      <c r="HB103" s="193">
        <f t="shared" si="459"/>
        <v>4.0137657140881018</v>
      </c>
      <c r="HC103" s="205">
        <f t="shared" si="460"/>
        <v>57941.940691050011</v>
      </c>
      <c r="HG103" s="3">
        <f t="shared" si="278"/>
        <v>7.4768402836856112</v>
      </c>
      <c r="HH103" s="6">
        <f t="shared" si="279"/>
        <v>0</v>
      </c>
      <c r="HI103" s="6">
        <f t="shared" si="280"/>
        <v>0</v>
      </c>
      <c r="HJ103" s="6">
        <f t="shared" si="281"/>
        <v>0</v>
      </c>
      <c r="HK103" s="193">
        <f t="shared" si="461"/>
        <v>5.6993847231582979</v>
      </c>
      <c r="HL103" s="193">
        <f t="shared" si="461"/>
        <v>4.1745731882913786</v>
      </c>
      <c r="HM103" s="193">
        <f t="shared" si="461"/>
        <v>3.8150380693314694</v>
      </c>
      <c r="HN103" s="193">
        <f t="shared" si="461"/>
        <v>3.9040600573940507</v>
      </c>
      <c r="HO103" s="212">
        <f t="shared" si="462"/>
        <v>56326.852641955702</v>
      </c>
      <c r="HS103" s="3">
        <f t="shared" si="282"/>
        <v>7.1517602713514554</v>
      </c>
      <c r="HT103" s="6">
        <f t="shared" si="283"/>
        <v>0</v>
      </c>
      <c r="HU103" s="6">
        <f t="shared" si="284"/>
        <v>0</v>
      </c>
      <c r="HV103" s="6">
        <f t="shared" si="285"/>
        <v>0</v>
      </c>
      <c r="HW103" s="193">
        <f t="shared" si="463"/>
        <v>5.6982957545083792</v>
      </c>
      <c r="HX103" s="193">
        <f t="shared" si="463"/>
        <v>4.1745731882913786</v>
      </c>
      <c r="HY103" s="193">
        <f t="shared" si="463"/>
        <v>3.8150380693314694</v>
      </c>
      <c r="HZ103" s="193">
        <f t="shared" si="463"/>
        <v>3.9040600573940507</v>
      </c>
      <c r="IA103" s="212">
        <f t="shared" si="464"/>
        <v>56326.223590793532</v>
      </c>
      <c r="IE103" s="3">
        <f t="shared" si="286"/>
        <v>8.4520803206880828</v>
      </c>
      <c r="IF103" s="6">
        <f t="shared" si="287"/>
        <v>0</v>
      </c>
      <c r="IG103" s="6">
        <f t="shared" si="288"/>
        <v>0</v>
      </c>
      <c r="IH103" s="6">
        <f t="shared" si="289"/>
        <v>0</v>
      </c>
      <c r="II103" s="193">
        <f t="shared" si="465"/>
        <v>5.7026445320195487</v>
      </c>
      <c r="IJ103" s="193">
        <f t="shared" si="465"/>
        <v>4.1745731882913786</v>
      </c>
      <c r="IK103" s="193">
        <f t="shared" si="465"/>
        <v>3.8150380693314694</v>
      </c>
      <c r="IL103" s="193">
        <f t="shared" si="465"/>
        <v>3.9040600573940507</v>
      </c>
      <c r="IM103" s="205">
        <f t="shared" si="466"/>
        <v>56328.735737745767</v>
      </c>
      <c r="IQ103" s="3">
        <f t="shared" si="290"/>
        <v>0</v>
      </c>
      <c r="IR103" s="6">
        <f t="shared" si="291"/>
        <v>5.7698011520261137</v>
      </c>
      <c r="IS103" s="6">
        <f t="shared" si="292"/>
        <v>0</v>
      </c>
      <c r="IT103" s="6">
        <f t="shared" si="293"/>
        <v>0</v>
      </c>
      <c r="IU103" s="193">
        <f t="shared" si="467"/>
        <v>5.6740334309306508</v>
      </c>
      <c r="IV103" s="193">
        <f t="shared" si="467"/>
        <v>4.2596031342285636</v>
      </c>
      <c r="IW103" s="193">
        <f t="shared" si="467"/>
        <v>3.8150380693314694</v>
      </c>
      <c r="IX103" s="193">
        <f t="shared" si="467"/>
        <v>3.9040600573940507</v>
      </c>
      <c r="IY103" s="212">
        <f t="shared" si="468"/>
        <v>56524.119257341903</v>
      </c>
      <c r="JC103" s="3">
        <f t="shared" si="294"/>
        <v>0</v>
      </c>
      <c r="JD103" s="6">
        <f t="shared" si="295"/>
        <v>5.6166205904678987</v>
      </c>
      <c r="JE103" s="6">
        <f t="shared" si="296"/>
        <v>0</v>
      </c>
      <c r="JF103" s="6">
        <f t="shared" si="297"/>
        <v>0</v>
      </c>
      <c r="JG103" s="193">
        <f t="shared" si="469"/>
        <v>5.6740334309306508</v>
      </c>
      <c r="JH103" s="193">
        <f t="shared" si="469"/>
        <v>4.257436668226128</v>
      </c>
      <c r="JI103" s="193">
        <f t="shared" si="469"/>
        <v>3.8150380693314694</v>
      </c>
      <c r="JJ103" s="193">
        <f t="shared" si="469"/>
        <v>3.9040600573940507</v>
      </c>
      <c r="JK103" s="212">
        <f t="shared" si="470"/>
        <v>56518.710166286517</v>
      </c>
      <c r="JO103" s="3">
        <f t="shared" si="298"/>
        <v>0</v>
      </c>
      <c r="JP103" s="6">
        <f t="shared" si="299"/>
        <v>6.1272224623286169</v>
      </c>
      <c r="JQ103" s="6">
        <f t="shared" si="300"/>
        <v>0</v>
      </c>
      <c r="JR103" s="6">
        <f t="shared" si="301"/>
        <v>0</v>
      </c>
      <c r="JS103" s="193">
        <f t="shared" si="471"/>
        <v>5.6740334309306508</v>
      </c>
      <c r="JT103" s="193">
        <f t="shared" si="471"/>
        <v>4.2646400431318101</v>
      </c>
      <c r="JU103" s="193">
        <f t="shared" si="471"/>
        <v>3.8150380693314694</v>
      </c>
      <c r="JV103" s="193">
        <f t="shared" si="471"/>
        <v>3.9040600573940507</v>
      </c>
      <c r="JW103" s="205">
        <f t="shared" si="472"/>
        <v>56536.697084043539</v>
      </c>
      <c r="KA103" s="3">
        <f t="shared" si="302"/>
        <v>0</v>
      </c>
      <c r="KB103" s="6">
        <f t="shared" si="303"/>
        <v>0</v>
      </c>
      <c r="KC103" s="6">
        <f t="shared" si="304"/>
        <v>5.6517377412704235</v>
      </c>
      <c r="KD103" s="6">
        <f t="shared" si="305"/>
        <v>0</v>
      </c>
      <c r="KE103" s="193">
        <f t="shared" si="473"/>
        <v>5.6740334309306508</v>
      </c>
      <c r="KF103" s="193">
        <f t="shared" si="473"/>
        <v>4.1745731882913786</v>
      </c>
      <c r="KG103" s="193">
        <f t="shared" si="473"/>
        <v>3.932418037999617</v>
      </c>
      <c r="KH103" s="193">
        <f t="shared" si="473"/>
        <v>3.9040600573940507</v>
      </c>
      <c r="KI103" s="212">
        <f t="shared" si="474"/>
        <v>56887.096473452693</v>
      </c>
      <c r="KM103" s="3">
        <f t="shared" si="306"/>
        <v>0</v>
      </c>
      <c r="KN103" s="6">
        <f t="shared" si="307"/>
        <v>0</v>
      </c>
      <c r="KO103" s="6">
        <f t="shared" si="308"/>
        <v>5.0136383188689244</v>
      </c>
      <c r="KP103" s="6">
        <f t="shared" si="309"/>
        <v>0</v>
      </c>
      <c r="KQ103" s="193">
        <f t="shared" si="475"/>
        <v>5.6740334309306508</v>
      </c>
      <c r="KR103" s="193">
        <f t="shared" si="475"/>
        <v>4.1745731882913786</v>
      </c>
      <c r="KS103" s="193">
        <f t="shared" si="475"/>
        <v>3.9198348572547341</v>
      </c>
      <c r="KT103" s="193">
        <f t="shared" si="475"/>
        <v>3.9040600573940507</v>
      </c>
      <c r="KU103" s="212">
        <f t="shared" si="476"/>
        <v>56825.188615660445</v>
      </c>
      <c r="KY103" s="3">
        <f t="shared" si="310"/>
        <v>0</v>
      </c>
      <c r="KZ103" s="6">
        <f t="shared" si="311"/>
        <v>0</v>
      </c>
      <c r="LA103" s="6">
        <f t="shared" si="312"/>
        <v>5.9252089222996371</v>
      </c>
      <c r="LB103" s="6">
        <f t="shared" si="313"/>
        <v>0</v>
      </c>
      <c r="LC103" s="193">
        <f t="shared" si="477"/>
        <v>5.6740334309306508</v>
      </c>
      <c r="LD103" s="193">
        <f t="shared" si="477"/>
        <v>4.1745731882913786</v>
      </c>
      <c r="LE103" s="193">
        <f t="shared" si="477"/>
        <v>3.9377627340091421</v>
      </c>
      <c r="LF103" s="193">
        <f t="shared" si="477"/>
        <v>3.9040600573940507</v>
      </c>
      <c r="LG103" s="205">
        <f t="shared" si="478"/>
        <v>56913.412190118921</v>
      </c>
      <c r="LK103" s="3">
        <f t="shared" si="314"/>
        <v>0</v>
      </c>
      <c r="LL103" s="6">
        <f t="shared" si="315"/>
        <v>0</v>
      </c>
      <c r="LM103" s="6">
        <f t="shared" si="316"/>
        <v>0</v>
      </c>
      <c r="LN103" s="6">
        <f t="shared" si="317"/>
        <v>5.429412032860979</v>
      </c>
      <c r="LO103" s="193">
        <f t="shared" si="479"/>
        <v>5.6740334309306508</v>
      </c>
      <c r="LP103" s="193">
        <f t="shared" si="479"/>
        <v>4.1745731882913786</v>
      </c>
      <c r="LQ103" s="193">
        <f t="shared" si="479"/>
        <v>3.8150380693314694</v>
      </c>
      <c r="LR103" s="193">
        <f t="shared" si="479"/>
        <v>4.007930200536026</v>
      </c>
      <c r="LS103" s="212">
        <f t="shared" si="480"/>
        <v>57044.086305860073</v>
      </c>
      <c r="LW103" s="3">
        <f t="shared" si="318"/>
        <v>0</v>
      </c>
      <c r="LX103" s="6">
        <f t="shared" si="319"/>
        <v>0</v>
      </c>
      <c r="LY103" s="6">
        <f t="shared" si="320"/>
        <v>0</v>
      </c>
      <c r="LZ103" s="6">
        <f t="shared" si="321"/>
        <v>5.0613163018195575</v>
      </c>
      <c r="MA103" s="193">
        <f t="shared" si="481"/>
        <v>5.6740334309306508</v>
      </c>
      <c r="MB103" s="193">
        <f t="shared" si="481"/>
        <v>4.1745731882913786</v>
      </c>
      <c r="MC103" s="193">
        <f t="shared" si="481"/>
        <v>3.8150380693314694</v>
      </c>
      <c r="MD103" s="193">
        <f t="shared" si="481"/>
        <v>4.0012190759990967</v>
      </c>
      <c r="ME103" s="212">
        <f t="shared" si="482"/>
        <v>56996.513140109826</v>
      </c>
      <c r="MI103" s="3">
        <f t="shared" si="322"/>
        <v>0</v>
      </c>
      <c r="MJ103" s="6">
        <f t="shared" si="323"/>
        <v>0</v>
      </c>
      <c r="MK103" s="6">
        <f t="shared" si="324"/>
        <v>0</v>
      </c>
      <c r="ML103" s="6">
        <f t="shared" si="325"/>
        <v>5.7514957975222236</v>
      </c>
      <c r="MM103" s="193">
        <f t="shared" si="483"/>
        <v>5.6740334309306508</v>
      </c>
      <c r="MN103" s="193">
        <f t="shared" si="483"/>
        <v>4.1745731882913786</v>
      </c>
      <c r="MO103" s="193">
        <f t="shared" si="483"/>
        <v>3.8150380693314694</v>
      </c>
      <c r="MP103" s="193">
        <f t="shared" si="483"/>
        <v>4.0137657140881018</v>
      </c>
      <c r="MQ103" s="205">
        <f t="shared" si="484"/>
        <v>57085.484799260747</v>
      </c>
      <c r="MT103" s="3">
        <f t="shared" si="326"/>
        <v>6.1765202343489829</v>
      </c>
      <c r="MU103" s="6">
        <f t="shared" si="327"/>
        <v>5.1060187186071806</v>
      </c>
      <c r="MV103" s="6">
        <f t="shared" si="328"/>
        <v>5.2415309697266022</v>
      </c>
      <c r="MW103" s="6">
        <f t="shared" si="329"/>
        <v>5.5214359656213343</v>
      </c>
      <c r="MX103" s="193">
        <f t="shared" si="485"/>
        <v>5.6950217153118263</v>
      </c>
      <c r="MY103" s="193">
        <f t="shared" si="485"/>
        <v>4.2501810279960512</v>
      </c>
      <c r="MZ103" s="193">
        <f t="shared" si="485"/>
        <v>3.9243470484463643</v>
      </c>
      <c r="NA103" s="193">
        <f t="shared" si="485"/>
        <v>4.0096009678350821</v>
      </c>
      <c r="NB103" s="212">
        <f t="shared" si="486"/>
        <v>57803.305503375304</v>
      </c>
      <c r="NF103" s="3">
        <f t="shared" si="330"/>
        <v>6.176520234348982</v>
      </c>
      <c r="NG103" s="6">
        <f t="shared" si="331"/>
        <v>0</v>
      </c>
      <c r="NH103" s="6">
        <f t="shared" si="332"/>
        <v>0</v>
      </c>
      <c r="NI103" s="6">
        <f t="shared" si="333"/>
        <v>0</v>
      </c>
      <c r="NJ103" s="193">
        <f t="shared" si="487"/>
        <v>5.6950217153118263</v>
      </c>
      <c r="NK103" s="193">
        <f t="shared" si="487"/>
        <v>4.1745731882913786</v>
      </c>
      <c r="NL103" s="193">
        <f t="shared" si="487"/>
        <v>3.8150380693314694</v>
      </c>
      <c r="NM103" s="193">
        <f t="shared" si="487"/>
        <v>3.9040600573940507</v>
      </c>
      <c r="NN103" s="212">
        <f t="shared" si="488"/>
        <v>56324.332359043779</v>
      </c>
      <c r="NR103" s="3">
        <f t="shared" si="334"/>
        <v>0</v>
      </c>
      <c r="NS103" s="6">
        <f t="shared" si="335"/>
        <v>5.1060187186071806</v>
      </c>
      <c r="NT103" s="6">
        <f t="shared" si="336"/>
        <v>0</v>
      </c>
      <c r="NU103" s="6">
        <f t="shared" si="337"/>
        <v>0</v>
      </c>
      <c r="NV103" s="193">
        <f t="shared" si="489"/>
        <v>5.6740334309306508</v>
      </c>
      <c r="NW103" s="193">
        <f t="shared" si="489"/>
        <v>4.2501810279960512</v>
      </c>
      <c r="NX103" s="193">
        <f t="shared" si="489"/>
        <v>3.8150380693314694</v>
      </c>
      <c r="NY103" s="193">
        <f t="shared" si="489"/>
        <v>3.9040600573940507</v>
      </c>
      <c r="NZ103" s="212">
        <f t="shared" si="490"/>
        <v>56500.598526247632</v>
      </c>
      <c r="OD103" s="3">
        <f t="shared" si="338"/>
        <v>0</v>
      </c>
      <c r="OE103" s="6">
        <f t="shared" si="339"/>
        <v>0</v>
      </c>
      <c r="OF103" s="6">
        <f t="shared" si="340"/>
        <v>5.2415309697266022</v>
      </c>
      <c r="OG103" s="6">
        <f t="shared" si="341"/>
        <v>0</v>
      </c>
      <c r="OH103" s="193">
        <f t="shared" si="491"/>
        <v>5.6740334309306508</v>
      </c>
      <c r="OI103" s="193">
        <f t="shared" si="491"/>
        <v>4.1745731882913786</v>
      </c>
      <c r="OJ103" s="193">
        <f t="shared" si="491"/>
        <v>3.9243470484463643</v>
      </c>
      <c r="OK103" s="193">
        <f t="shared" si="491"/>
        <v>3.9040600573940507</v>
      </c>
      <c r="OL103" s="212">
        <f t="shared" si="492"/>
        <v>56847.380345685728</v>
      </c>
      <c r="OP103" s="3">
        <f t="shared" si="342"/>
        <v>0</v>
      </c>
      <c r="OQ103" s="6">
        <f t="shared" si="343"/>
        <v>0</v>
      </c>
      <c r="OR103" s="6">
        <f t="shared" si="344"/>
        <v>0</v>
      </c>
      <c r="OS103" s="6">
        <f t="shared" si="345"/>
        <v>5.5214359656213343</v>
      </c>
      <c r="OT103" s="193">
        <f t="shared" si="493"/>
        <v>5.6740334309306508</v>
      </c>
      <c r="OU103" s="193">
        <f t="shared" si="493"/>
        <v>4.1745731882913786</v>
      </c>
      <c r="OV103" s="193">
        <f t="shared" si="493"/>
        <v>3.8150380693314694</v>
      </c>
      <c r="OW103" s="193">
        <f t="shared" si="493"/>
        <v>4.0096009678350821</v>
      </c>
      <c r="OX103" s="232">
        <f t="shared" si="494"/>
        <v>57055.936050257827</v>
      </c>
    </row>
    <row r="104" spans="1:414" x14ac:dyDescent="0.2">
      <c r="B104" s="81">
        <v>45619</v>
      </c>
      <c r="C104">
        <v>152</v>
      </c>
      <c r="D104">
        <v>11.148390535352327</v>
      </c>
      <c r="E104">
        <v>0</v>
      </c>
      <c r="F104">
        <v>0</v>
      </c>
      <c r="G104">
        <v>0</v>
      </c>
      <c r="H104">
        <v>0</v>
      </c>
      <c r="I104">
        <v>0</v>
      </c>
      <c r="J104">
        <v>0</v>
      </c>
      <c r="K104">
        <v>0</v>
      </c>
      <c r="L104">
        <v>0</v>
      </c>
      <c r="M104">
        <v>1</v>
      </c>
      <c r="N104">
        <v>0</v>
      </c>
      <c r="O104">
        <v>1</v>
      </c>
      <c r="P104">
        <v>0</v>
      </c>
      <c r="Q104">
        <v>0</v>
      </c>
      <c r="R104">
        <v>0</v>
      </c>
      <c r="S104">
        <v>0</v>
      </c>
      <c r="T104">
        <v>23104</v>
      </c>
      <c r="U104">
        <v>6.5016001814857853</v>
      </c>
      <c r="V104">
        <v>5.1060187186071255</v>
      </c>
      <c r="W104">
        <v>4.5578530171535672</v>
      </c>
      <c r="X104">
        <v>4.6011966380177771</v>
      </c>
      <c r="Y104" s="3">
        <v>375.00010134815733</v>
      </c>
      <c r="Z104" s="3">
        <v>100.00000000000911</v>
      </c>
      <c r="AA104" s="3">
        <v>50</v>
      </c>
      <c r="AB104" s="3">
        <v>50.000000000000021</v>
      </c>
      <c r="AC104">
        <v>1</v>
      </c>
      <c r="AD104">
        <v>0</v>
      </c>
      <c r="AE104" s="6"/>
      <c r="AF104" s="1" t="s">
        <v>5</v>
      </c>
      <c r="AG104">
        <v>152</v>
      </c>
      <c r="AH104" s="189">
        <v>45619</v>
      </c>
      <c r="AI104">
        <f t="shared" si="346"/>
        <v>11</v>
      </c>
      <c r="AJ104">
        <v>152</v>
      </c>
      <c r="AK104">
        <v>1</v>
      </c>
      <c r="AL104">
        <v>0</v>
      </c>
      <c r="AM104">
        <v>1</v>
      </c>
      <c r="AN104">
        <v>0</v>
      </c>
      <c r="AO104">
        <v>0</v>
      </c>
      <c r="AP104">
        <v>0</v>
      </c>
      <c r="AQ104">
        <v>0</v>
      </c>
      <c r="AS104" s="37"/>
      <c r="AT104" s="37"/>
      <c r="AU104" s="6">
        <f t="shared" si="347"/>
        <v>0</v>
      </c>
      <c r="AV104" s="6">
        <f t="shared" si="348"/>
        <v>0</v>
      </c>
      <c r="AW104" s="6">
        <f t="shared" si="349"/>
        <v>0</v>
      </c>
      <c r="AX104" s="6">
        <f t="shared" si="350"/>
        <v>0</v>
      </c>
      <c r="AY104" s="193">
        <f t="shared" si="351"/>
        <v>5.6740334309306508</v>
      </c>
      <c r="AZ104" s="193">
        <f t="shared" si="352"/>
        <v>4.1745731882913786</v>
      </c>
      <c r="BA104" s="193">
        <f t="shared" si="353"/>
        <v>3.8150380693314694</v>
      </c>
      <c r="BB104" s="193">
        <f t="shared" si="354"/>
        <v>3.9040600573940507</v>
      </c>
      <c r="BC104" s="72">
        <f t="shared" si="355"/>
        <v>56312.210093717425</v>
      </c>
      <c r="BG104" s="3">
        <f t="shared" si="356"/>
        <v>6.3715681778560693</v>
      </c>
      <c r="BH104" s="6">
        <f t="shared" si="357"/>
        <v>0</v>
      </c>
      <c r="BI104" s="6">
        <f t="shared" si="358"/>
        <v>0</v>
      </c>
      <c r="BJ104" s="6">
        <f t="shared" si="359"/>
        <v>0</v>
      </c>
      <c r="BK104" s="193">
        <f t="shared" si="360"/>
        <v>5.6956773810445975</v>
      </c>
      <c r="BL104" s="193">
        <f t="shared" si="361"/>
        <v>4.1745731882913786</v>
      </c>
      <c r="BM104" s="193">
        <f t="shared" si="362"/>
        <v>3.8150380693314694</v>
      </c>
      <c r="BN104" s="193">
        <f t="shared" si="363"/>
        <v>3.9040600573940507</v>
      </c>
      <c r="BO104" s="72">
        <f t="shared" si="364"/>
        <v>56324.711095866325</v>
      </c>
      <c r="BS104" s="3">
        <f t="shared" si="365"/>
        <v>6.3715882527532921</v>
      </c>
      <c r="BT104" s="6">
        <f t="shared" si="366"/>
        <v>0</v>
      </c>
      <c r="BU104" s="6">
        <f t="shared" si="367"/>
        <v>0</v>
      </c>
      <c r="BV104" s="6">
        <f t="shared" si="368"/>
        <v>0</v>
      </c>
      <c r="BW104" s="193">
        <f t="shared" si="369"/>
        <v>5.695677448505486</v>
      </c>
      <c r="BX104" s="193">
        <f t="shared" si="370"/>
        <v>4.1745731882913786</v>
      </c>
      <c r="BY104" s="193">
        <f t="shared" si="495"/>
        <v>3.8150380693314694</v>
      </c>
      <c r="BZ104" s="193">
        <f t="shared" si="371"/>
        <v>3.9040600573940507</v>
      </c>
      <c r="CA104" s="72">
        <f t="shared" si="372"/>
        <v>56324.711095866325</v>
      </c>
      <c r="CE104" s="3">
        <f t="shared" si="373"/>
        <v>0</v>
      </c>
      <c r="CF104" s="6">
        <f t="shared" si="374"/>
        <v>5.1060187186071255</v>
      </c>
      <c r="CG104" s="6">
        <f t="shared" si="375"/>
        <v>0</v>
      </c>
      <c r="CH104" s="6">
        <f t="shared" si="376"/>
        <v>0</v>
      </c>
      <c r="CI104" s="193">
        <f t="shared" si="377"/>
        <v>5.6740334309306508</v>
      </c>
      <c r="CJ104" s="193">
        <f t="shared" si="378"/>
        <v>4.2501810279960512</v>
      </c>
      <c r="CK104" s="193">
        <f t="shared" si="496"/>
        <v>3.8150380693314694</v>
      </c>
      <c r="CL104" s="193">
        <f t="shared" si="379"/>
        <v>3.9040600573940507</v>
      </c>
      <c r="CM104" s="72">
        <f t="shared" si="380"/>
        <v>56500.598526247632</v>
      </c>
      <c r="CQ104" s="3">
        <f t="shared" si="381"/>
        <v>0</v>
      </c>
      <c r="CR104" s="6">
        <f t="shared" si="382"/>
        <v>5.1060742507886054</v>
      </c>
      <c r="CS104" s="6">
        <f t="shared" si="383"/>
        <v>0</v>
      </c>
      <c r="CT104" s="6">
        <f t="shared" si="384"/>
        <v>0</v>
      </c>
      <c r="CU104" s="193">
        <f t="shared" si="385"/>
        <v>5.6740334309306508</v>
      </c>
      <c r="CV104" s="193">
        <f t="shared" si="386"/>
        <v>4.2501818199763797</v>
      </c>
      <c r="CW104" s="193">
        <f t="shared" si="497"/>
        <v>3.8150380693314694</v>
      </c>
      <c r="CX104" s="193">
        <f t="shared" si="387"/>
        <v>3.9040600573940507</v>
      </c>
      <c r="CY104" s="72">
        <f t="shared" si="388"/>
        <v>56500.600502884357</v>
      </c>
      <c r="DC104" s="3">
        <f t="shared" si="389"/>
        <v>0</v>
      </c>
      <c r="DD104" s="6">
        <f t="shared" si="390"/>
        <v>0</v>
      </c>
      <c r="DE104" s="6">
        <f t="shared" si="391"/>
        <v>4.7857456680112458</v>
      </c>
      <c r="DF104" s="6">
        <f t="shared" si="392"/>
        <v>0</v>
      </c>
      <c r="DG104" s="193">
        <f t="shared" si="393"/>
        <v>5.6740334309306508</v>
      </c>
      <c r="DH104" s="193">
        <f t="shared" si="394"/>
        <v>4.1745731882913786</v>
      </c>
      <c r="DI104" s="193">
        <f t="shared" si="498"/>
        <v>3.9153022138747122</v>
      </c>
      <c r="DJ104" s="193">
        <f t="shared" si="395"/>
        <v>3.9040600573940507</v>
      </c>
      <c r="DK104" s="72">
        <f t="shared" si="396"/>
        <v>56802.905020320242</v>
      </c>
      <c r="DO104" s="3">
        <f t="shared" si="397"/>
        <v>0</v>
      </c>
      <c r="DP104" s="6">
        <f t="shared" si="398"/>
        <v>0</v>
      </c>
      <c r="DQ104" s="6">
        <f t="shared" si="399"/>
        <v>4.5579410420919517</v>
      </c>
      <c r="DR104" s="6">
        <f t="shared" si="400"/>
        <v>0</v>
      </c>
      <c r="DS104" s="193">
        <f t="shared" si="401"/>
        <v>5.6740334309306508</v>
      </c>
      <c r="DT104" s="193">
        <f t="shared" si="402"/>
        <v>4.1745731882913786</v>
      </c>
      <c r="DU104" s="193">
        <f t="shared" si="499"/>
        <v>3.9107506947981525</v>
      </c>
      <c r="DV104" s="193">
        <f t="shared" si="403"/>
        <v>3.9040600573940507</v>
      </c>
      <c r="DW104" s="72">
        <f t="shared" si="404"/>
        <v>56780.537420399822</v>
      </c>
      <c r="EA104" s="3">
        <f t="shared" si="405"/>
        <v>0</v>
      </c>
      <c r="EB104" s="6">
        <f t="shared" si="406"/>
        <v>0</v>
      </c>
      <c r="EC104" s="6">
        <f t="shared" si="407"/>
        <v>0</v>
      </c>
      <c r="ED104" s="6">
        <f t="shared" si="408"/>
        <v>13.803589914053331</v>
      </c>
      <c r="EE104" s="193">
        <f t="shared" si="409"/>
        <v>5.6740334309306508</v>
      </c>
      <c r="EF104" s="193">
        <f t="shared" si="410"/>
        <v>4.1745731882913786</v>
      </c>
      <c r="EG104" s="193">
        <f t="shared" si="500"/>
        <v>3.8150380693314694</v>
      </c>
      <c r="EH104" s="193">
        <f t="shared" si="411"/>
        <v>4.1495746364838775</v>
      </c>
      <c r="EI104" s="72">
        <f t="shared" si="412"/>
        <v>58057.476754843105</v>
      </c>
      <c r="EM104" s="3">
        <f t="shared" si="413"/>
        <v>0</v>
      </c>
      <c r="EN104" s="6">
        <f t="shared" si="414"/>
        <v>0</v>
      </c>
      <c r="EO104" s="6">
        <f t="shared" si="415"/>
        <v>0</v>
      </c>
      <c r="EP104" s="6">
        <f t="shared" si="416"/>
        <v>4.6013102000545691</v>
      </c>
      <c r="EQ104" s="193">
        <f t="shared" si="417"/>
        <v>5.6740334309306508</v>
      </c>
      <c r="ER104" s="193">
        <f t="shared" si="418"/>
        <v>4.1745731882913786</v>
      </c>
      <c r="ES104" s="193">
        <f t="shared" si="501"/>
        <v>3.8150380693314694</v>
      </c>
      <c r="ET104" s="193">
        <f t="shared" si="419"/>
        <v>3.9927684288331076</v>
      </c>
      <c r="EU104" s="72">
        <f t="shared" si="420"/>
        <v>56936.665444719103</v>
      </c>
      <c r="EY104" s="3">
        <f t="shared" si="421"/>
        <v>6.3715681778560693</v>
      </c>
      <c r="EZ104" s="6">
        <f t="shared" si="422"/>
        <v>5.1060187186071255</v>
      </c>
      <c r="FA104" s="6">
        <f t="shared" si="423"/>
        <v>4.7857456680112458</v>
      </c>
      <c r="FB104" s="6">
        <f t="shared" si="424"/>
        <v>13.803589914053331</v>
      </c>
      <c r="FC104" s="193">
        <f t="shared" si="425"/>
        <v>5.6956773810445975</v>
      </c>
      <c r="FD104" s="193">
        <f t="shared" si="426"/>
        <v>4.2501810279960512</v>
      </c>
      <c r="FE104" s="193">
        <f t="shared" si="502"/>
        <v>3.9153022138747122</v>
      </c>
      <c r="FF104" s="193">
        <f t="shared" si="427"/>
        <v>4.1495746364838775</v>
      </c>
      <c r="FG104" s="72">
        <f t="shared" si="428"/>
        <v>58772.343435561736</v>
      </c>
      <c r="FK104" s="3">
        <f t="shared" si="429"/>
        <v>6.501620256383009</v>
      </c>
      <c r="FL104" s="6">
        <f t="shared" si="430"/>
        <v>5.1060742507886054</v>
      </c>
      <c r="FM104" s="6">
        <f t="shared" si="431"/>
        <v>4.5579410420919517</v>
      </c>
      <c r="FN104" s="6">
        <f t="shared" si="432"/>
        <v>4.6013102000545691</v>
      </c>
      <c r="FO104" s="193">
        <f t="shared" si="433"/>
        <v>5.6961143203929883</v>
      </c>
      <c r="FP104" s="193">
        <f t="shared" si="434"/>
        <v>4.2501818199763797</v>
      </c>
      <c r="FQ104" s="193">
        <f t="shared" si="503"/>
        <v>3.9107506947981525</v>
      </c>
      <c r="FR104" s="193">
        <f t="shared" si="435"/>
        <v>3.9927684288331076</v>
      </c>
      <c r="FS104" s="205">
        <f t="shared" si="436"/>
        <v>57615.295337012161</v>
      </c>
      <c r="FW104" s="3">
        <f t="shared" si="437"/>
        <v>7.4768402087086523</v>
      </c>
      <c r="FX104" s="6">
        <f t="shared" si="438"/>
        <v>5.7698011520260515</v>
      </c>
      <c r="FY104" s="6">
        <f t="shared" si="439"/>
        <v>5.6517377412704235</v>
      </c>
      <c r="FZ104" s="6">
        <f t="shared" si="440"/>
        <v>5.4294120328609763</v>
      </c>
      <c r="GA104" s="193">
        <f t="shared" si="441"/>
        <v>5.6993847229072738</v>
      </c>
      <c r="GB104" s="193">
        <f t="shared" si="442"/>
        <v>4.2596031342285627</v>
      </c>
      <c r="GC104" s="193">
        <f t="shared" si="504"/>
        <v>3.932418037999617</v>
      </c>
      <c r="GD104" s="193">
        <f t="shared" si="443"/>
        <v>4.007930200536026</v>
      </c>
      <c r="GE104" s="72">
        <f t="shared" si="444"/>
        <v>57858.339788336685</v>
      </c>
      <c r="GI104" s="3">
        <f t="shared" si="445"/>
        <v>7.1517601996343645</v>
      </c>
      <c r="GJ104" s="6">
        <f t="shared" si="446"/>
        <v>5.6166205904678383</v>
      </c>
      <c r="GK104" s="6">
        <f t="shared" si="447"/>
        <v>5.0136383188689244</v>
      </c>
      <c r="GL104" s="6">
        <f t="shared" si="448"/>
        <v>5.0613163018195548</v>
      </c>
      <c r="GM104" s="193">
        <f t="shared" si="449"/>
        <v>5.6982957542680071</v>
      </c>
      <c r="GN104" s="193">
        <f t="shared" si="450"/>
        <v>4.2574366682261271</v>
      </c>
      <c r="GO104" s="193">
        <f t="shared" si="505"/>
        <v>3.9198348572547341</v>
      </c>
      <c r="GP104" s="193">
        <f t="shared" si="451"/>
        <v>4.0012190759990967</v>
      </c>
      <c r="GQ104" s="72">
        <f t="shared" si="452"/>
        <v>57741.004264347881</v>
      </c>
      <c r="GU104" s="3">
        <f t="shared" si="453"/>
        <v>8.4520802359315219</v>
      </c>
      <c r="GV104" s="6">
        <f t="shared" si="454"/>
        <v>6.1272224623285503</v>
      </c>
      <c r="GW104" s="6">
        <f t="shared" si="455"/>
        <v>5.9252089222996371</v>
      </c>
      <c r="GX104" s="6">
        <f t="shared" si="456"/>
        <v>5.751495797522221</v>
      </c>
      <c r="GY104" s="193">
        <f t="shared" si="457"/>
        <v>5.7026445317367047</v>
      </c>
      <c r="GZ104" s="193">
        <f t="shared" si="458"/>
        <v>4.2646400431318083</v>
      </c>
      <c r="HA104" s="193">
        <f t="shared" si="506"/>
        <v>3.9377627340091421</v>
      </c>
      <c r="HB104" s="193">
        <f t="shared" si="459"/>
        <v>4.0137657140881018</v>
      </c>
      <c r="HC104" s="205">
        <f t="shared" si="460"/>
        <v>57941.940690881936</v>
      </c>
      <c r="HG104" s="3">
        <f t="shared" si="278"/>
        <v>7.4768402087086523</v>
      </c>
      <c r="HH104" s="6">
        <f t="shared" si="279"/>
        <v>0</v>
      </c>
      <c r="HI104" s="6">
        <f t="shared" si="280"/>
        <v>0</v>
      </c>
      <c r="HJ104" s="6">
        <f t="shared" si="281"/>
        <v>0</v>
      </c>
      <c r="HK104" s="193">
        <f t="shared" si="461"/>
        <v>5.6993847229072738</v>
      </c>
      <c r="HL104" s="193">
        <f t="shared" si="461"/>
        <v>4.1745731882913786</v>
      </c>
      <c r="HM104" s="193">
        <f t="shared" si="461"/>
        <v>3.8150380693314694</v>
      </c>
      <c r="HN104" s="193">
        <f t="shared" si="461"/>
        <v>3.9040600573940507</v>
      </c>
      <c r="HO104" s="212">
        <f t="shared" si="462"/>
        <v>56326.852641810619</v>
      </c>
      <c r="HS104" s="3">
        <f t="shared" si="282"/>
        <v>7.1517601996343645</v>
      </c>
      <c r="HT104" s="6">
        <f t="shared" si="283"/>
        <v>0</v>
      </c>
      <c r="HU104" s="6">
        <f t="shared" si="284"/>
        <v>0</v>
      </c>
      <c r="HV104" s="6">
        <f t="shared" si="285"/>
        <v>0</v>
      </c>
      <c r="HW104" s="193">
        <f t="shared" si="463"/>
        <v>5.6982957542680071</v>
      </c>
      <c r="HX104" s="193">
        <f t="shared" si="463"/>
        <v>4.1745731882913786</v>
      </c>
      <c r="HY104" s="193">
        <f t="shared" si="463"/>
        <v>3.8150380693314694</v>
      </c>
      <c r="HZ104" s="193">
        <f t="shared" si="463"/>
        <v>3.9040600573940507</v>
      </c>
      <c r="IA104" s="212">
        <f t="shared" si="464"/>
        <v>56326.223590654656</v>
      </c>
      <c r="IE104" s="3">
        <f t="shared" si="286"/>
        <v>8.4520802359315219</v>
      </c>
      <c r="IF104" s="6">
        <f t="shared" si="287"/>
        <v>0</v>
      </c>
      <c r="IG104" s="6">
        <f t="shared" si="288"/>
        <v>0</v>
      </c>
      <c r="IH104" s="6">
        <f t="shared" si="289"/>
        <v>0</v>
      </c>
      <c r="II104" s="193">
        <f t="shared" si="465"/>
        <v>5.7026445317367047</v>
      </c>
      <c r="IJ104" s="193">
        <f t="shared" si="465"/>
        <v>4.1745731882913786</v>
      </c>
      <c r="IK104" s="193">
        <f t="shared" si="465"/>
        <v>3.8150380693314694</v>
      </c>
      <c r="IL104" s="193">
        <f t="shared" si="465"/>
        <v>3.9040600573940507</v>
      </c>
      <c r="IM104" s="205">
        <f t="shared" si="466"/>
        <v>56328.735737582363</v>
      </c>
      <c r="IQ104" s="3">
        <f t="shared" si="290"/>
        <v>0</v>
      </c>
      <c r="IR104" s="6">
        <f t="shared" si="291"/>
        <v>5.7698011520260515</v>
      </c>
      <c r="IS104" s="6">
        <f t="shared" si="292"/>
        <v>0</v>
      </c>
      <c r="IT104" s="6">
        <f t="shared" si="293"/>
        <v>0</v>
      </c>
      <c r="IU104" s="193">
        <f t="shared" si="467"/>
        <v>5.6740334309306508</v>
      </c>
      <c r="IV104" s="193">
        <f t="shared" si="467"/>
        <v>4.2596031342285627</v>
      </c>
      <c r="IW104" s="193">
        <f t="shared" si="467"/>
        <v>3.8150380693314694</v>
      </c>
      <c r="IX104" s="193">
        <f t="shared" si="467"/>
        <v>3.9040600573940507</v>
      </c>
      <c r="IY104" s="212">
        <f t="shared" si="468"/>
        <v>56524.119257341903</v>
      </c>
      <c r="JC104" s="3">
        <f t="shared" si="294"/>
        <v>0</v>
      </c>
      <c r="JD104" s="6">
        <f t="shared" si="295"/>
        <v>5.6166205904678383</v>
      </c>
      <c r="JE104" s="6">
        <f t="shared" si="296"/>
        <v>0</v>
      </c>
      <c r="JF104" s="6">
        <f t="shared" si="297"/>
        <v>0</v>
      </c>
      <c r="JG104" s="193">
        <f t="shared" si="469"/>
        <v>5.6740334309306508</v>
      </c>
      <c r="JH104" s="193">
        <f t="shared" si="469"/>
        <v>4.2574366682261271</v>
      </c>
      <c r="JI104" s="193">
        <f t="shared" si="469"/>
        <v>3.8150380693314694</v>
      </c>
      <c r="JJ104" s="193">
        <f t="shared" si="469"/>
        <v>3.9040600573940507</v>
      </c>
      <c r="JK104" s="212">
        <f t="shared" si="470"/>
        <v>56518.710166286517</v>
      </c>
      <c r="JO104" s="3">
        <f t="shared" si="298"/>
        <v>0</v>
      </c>
      <c r="JP104" s="6">
        <f t="shared" si="299"/>
        <v>6.1272224623285503</v>
      </c>
      <c r="JQ104" s="6">
        <f t="shared" si="300"/>
        <v>0</v>
      </c>
      <c r="JR104" s="6">
        <f t="shared" si="301"/>
        <v>0</v>
      </c>
      <c r="JS104" s="193">
        <f t="shared" si="471"/>
        <v>5.6740334309306508</v>
      </c>
      <c r="JT104" s="193">
        <f t="shared" si="471"/>
        <v>4.2646400431318083</v>
      </c>
      <c r="JU104" s="193">
        <f t="shared" si="471"/>
        <v>3.8150380693314694</v>
      </c>
      <c r="JV104" s="193">
        <f t="shared" si="471"/>
        <v>3.9040600573940507</v>
      </c>
      <c r="JW104" s="205">
        <f t="shared" si="472"/>
        <v>56536.697084043539</v>
      </c>
      <c r="KA104" s="3">
        <f t="shared" si="302"/>
        <v>0</v>
      </c>
      <c r="KB104" s="6">
        <f t="shared" si="303"/>
        <v>0</v>
      </c>
      <c r="KC104" s="6">
        <f t="shared" si="304"/>
        <v>5.6517377412704235</v>
      </c>
      <c r="KD104" s="6">
        <f t="shared" si="305"/>
        <v>0</v>
      </c>
      <c r="KE104" s="193">
        <f t="shared" si="473"/>
        <v>5.6740334309306508</v>
      </c>
      <c r="KF104" s="193">
        <f t="shared" si="473"/>
        <v>4.1745731882913786</v>
      </c>
      <c r="KG104" s="193">
        <f t="shared" si="473"/>
        <v>3.932418037999617</v>
      </c>
      <c r="KH104" s="193">
        <f t="shared" si="473"/>
        <v>3.9040600573940507</v>
      </c>
      <c r="KI104" s="212">
        <f t="shared" si="474"/>
        <v>56887.096473452693</v>
      </c>
      <c r="KM104" s="3">
        <f t="shared" si="306"/>
        <v>0</v>
      </c>
      <c r="KN104" s="6">
        <f t="shared" si="307"/>
        <v>0</v>
      </c>
      <c r="KO104" s="6">
        <f t="shared" si="308"/>
        <v>5.0136383188689244</v>
      </c>
      <c r="KP104" s="6">
        <f t="shared" si="309"/>
        <v>0</v>
      </c>
      <c r="KQ104" s="193">
        <f t="shared" si="475"/>
        <v>5.6740334309306508</v>
      </c>
      <c r="KR104" s="193">
        <f t="shared" si="475"/>
        <v>4.1745731882913786</v>
      </c>
      <c r="KS104" s="193">
        <f t="shared" si="475"/>
        <v>3.9198348572547341</v>
      </c>
      <c r="KT104" s="193">
        <f t="shared" si="475"/>
        <v>3.9040600573940507</v>
      </c>
      <c r="KU104" s="212">
        <f t="shared" si="476"/>
        <v>56825.188615660445</v>
      </c>
      <c r="KY104" s="3">
        <f t="shared" si="310"/>
        <v>0</v>
      </c>
      <c r="KZ104" s="6">
        <f t="shared" si="311"/>
        <v>0</v>
      </c>
      <c r="LA104" s="6">
        <f t="shared" si="312"/>
        <v>5.9252089222996371</v>
      </c>
      <c r="LB104" s="6">
        <f t="shared" si="313"/>
        <v>0</v>
      </c>
      <c r="LC104" s="193">
        <f t="shared" si="477"/>
        <v>5.6740334309306508</v>
      </c>
      <c r="LD104" s="193">
        <f t="shared" si="477"/>
        <v>4.1745731882913786</v>
      </c>
      <c r="LE104" s="193">
        <f t="shared" si="477"/>
        <v>3.9377627340091421</v>
      </c>
      <c r="LF104" s="193">
        <f t="shared" si="477"/>
        <v>3.9040600573940507</v>
      </c>
      <c r="LG104" s="205">
        <f t="shared" si="478"/>
        <v>56913.412190118921</v>
      </c>
      <c r="LK104" s="3">
        <f t="shared" si="314"/>
        <v>0</v>
      </c>
      <c r="LL104" s="6">
        <f t="shared" si="315"/>
        <v>0</v>
      </c>
      <c r="LM104" s="6">
        <f t="shared" si="316"/>
        <v>0</v>
      </c>
      <c r="LN104" s="6">
        <f t="shared" si="317"/>
        <v>5.4294120328609763</v>
      </c>
      <c r="LO104" s="193">
        <f t="shared" si="479"/>
        <v>5.6740334309306508</v>
      </c>
      <c r="LP104" s="193">
        <f t="shared" si="479"/>
        <v>4.1745731882913786</v>
      </c>
      <c r="LQ104" s="193">
        <f t="shared" si="479"/>
        <v>3.8150380693314694</v>
      </c>
      <c r="LR104" s="193">
        <f t="shared" si="479"/>
        <v>4.007930200536026</v>
      </c>
      <c r="LS104" s="212">
        <f t="shared" si="480"/>
        <v>57044.086305860073</v>
      </c>
      <c r="LW104" s="3">
        <f t="shared" si="318"/>
        <v>0</v>
      </c>
      <c r="LX104" s="6">
        <f t="shared" si="319"/>
        <v>0</v>
      </c>
      <c r="LY104" s="6">
        <f t="shared" si="320"/>
        <v>0</v>
      </c>
      <c r="LZ104" s="6">
        <f t="shared" si="321"/>
        <v>5.0613163018195548</v>
      </c>
      <c r="MA104" s="193">
        <f t="shared" si="481"/>
        <v>5.6740334309306508</v>
      </c>
      <c r="MB104" s="193">
        <f t="shared" si="481"/>
        <v>4.1745731882913786</v>
      </c>
      <c r="MC104" s="193">
        <f t="shared" si="481"/>
        <v>3.8150380693314694</v>
      </c>
      <c r="MD104" s="193">
        <f t="shared" si="481"/>
        <v>4.0012190759990967</v>
      </c>
      <c r="ME104" s="212">
        <f t="shared" si="482"/>
        <v>56996.513140109826</v>
      </c>
      <c r="MI104" s="3">
        <f t="shared" si="322"/>
        <v>0</v>
      </c>
      <c r="MJ104" s="6">
        <f t="shared" si="323"/>
        <v>0</v>
      </c>
      <c r="MK104" s="6">
        <f t="shared" si="324"/>
        <v>0</v>
      </c>
      <c r="ML104" s="6">
        <f t="shared" si="325"/>
        <v>5.751495797522221</v>
      </c>
      <c r="MM104" s="193">
        <f t="shared" si="483"/>
        <v>5.6740334309306508</v>
      </c>
      <c r="MN104" s="193">
        <f t="shared" si="483"/>
        <v>4.1745731882913786</v>
      </c>
      <c r="MO104" s="193">
        <f t="shared" si="483"/>
        <v>3.8150380693314694</v>
      </c>
      <c r="MP104" s="193">
        <f t="shared" si="483"/>
        <v>4.0137657140881018</v>
      </c>
      <c r="MQ104" s="205">
        <f t="shared" si="484"/>
        <v>57085.484799260747</v>
      </c>
      <c r="MT104" s="3">
        <f t="shared" si="326"/>
        <v>6.1765201724114958</v>
      </c>
      <c r="MU104" s="6">
        <f t="shared" si="327"/>
        <v>5.1060187186071255</v>
      </c>
      <c r="MV104" s="6">
        <f t="shared" si="328"/>
        <v>5.2415309697266022</v>
      </c>
      <c r="MW104" s="6">
        <f t="shared" si="329"/>
        <v>5.5214359656213325</v>
      </c>
      <c r="MX104" s="193">
        <f t="shared" si="485"/>
        <v>5.6950217151035512</v>
      </c>
      <c r="MY104" s="193">
        <f t="shared" si="485"/>
        <v>4.2501810279960512</v>
      </c>
      <c r="MZ104" s="193">
        <f t="shared" si="485"/>
        <v>3.9243470484463643</v>
      </c>
      <c r="NA104" s="193">
        <f t="shared" si="485"/>
        <v>4.0096009678350821</v>
      </c>
      <c r="NB104" s="212">
        <f t="shared" si="486"/>
        <v>57803.30550325178</v>
      </c>
      <c r="NF104" s="3">
        <f t="shared" si="330"/>
        <v>6.1765201724114949</v>
      </c>
      <c r="NG104" s="6">
        <f t="shared" si="331"/>
        <v>0</v>
      </c>
      <c r="NH104" s="6">
        <f t="shared" si="332"/>
        <v>0</v>
      </c>
      <c r="NI104" s="6">
        <f t="shared" si="333"/>
        <v>0</v>
      </c>
      <c r="NJ104" s="193">
        <f t="shared" si="487"/>
        <v>5.6950217151035512</v>
      </c>
      <c r="NK104" s="193">
        <f t="shared" si="487"/>
        <v>4.1745731882913786</v>
      </c>
      <c r="NL104" s="193">
        <f t="shared" si="487"/>
        <v>3.8150380693314694</v>
      </c>
      <c r="NM104" s="193">
        <f t="shared" si="487"/>
        <v>3.9040600573940507</v>
      </c>
      <c r="NN104" s="212">
        <f t="shared" si="488"/>
        <v>56324.332358923421</v>
      </c>
      <c r="NR104" s="3">
        <f t="shared" si="334"/>
        <v>0</v>
      </c>
      <c r="NS104" s="6">
        <f t="shared" si="335"/>
        <v>5.1060187186071255</v>
      </c>
      <c r="NT104" s="6">
        <f t="shared" si="336"/>
        <v>0</v>
      </c>
      <c r="NU104" s="6">
        <f t="shared" si="337"/>
        <v>0</v>
      </c>
      <c r="NV104" s="193">
        <f t="shared" si="489"/>
        <v>5.6740334309306508</v>
      </c>
      <c r="NW104" s="193">
        <f t="shared" si="489"/>
        <v>4.2501810279960512</v>
      </c>
      <c r="NX104" s="193">
        <f t="shared" si="489"/>
        <v>3.8150380693314694</v>
      </c>
      <c r="NY104" s="193">
        <f t="shared" si="489"/>
        <v>3.9040600573940507</v>
      </c>
      <c r="NZ104" s="212">
        <f t="shared" si="490"/>
        <v>56500.598526247632</v>
      </c>
      <c r="OD104" s="3">
        <f t="shared" si="338"/>
        <v>0</v>
      </c>
      <c r="OE104" s="6">
        <f t="shared" si="339"/>
        <v>0</v>
      </c>
      <c r="OF104" s="6">
        <f t="shared" si="340"/>
        <v>5.2415309697266022</v>
      </c>
      <c r="OG104" s="6">
        <f t="shared" si="341"/>
        <v>0</v>
      </c>
      <c r="OH104" s="193">
        <f t="shared" si="491"/>
        <v>5.6740334309306508</v>
      </c>
      <c r="OI104" s="193">
        <f t="shared" si="491"/>
        <v>4.1745731882913786</v>
      </c>
      <c r="OJ104" s="193">
        <f t="shared" si="491"/>
        <v>3.9243470484463643</v>
      </c>
      <c r="OK104" s="193">
        <f t="shared" si="491"/>
        <v>3.9040600573940507</v>
      </c>
      <c r="OL104" s="212">
        <f t="shared" si="492"/>
        <v>56847.380345685728</v>
      </c>
      <c r="OP104" s="3">
        <f t="shared" si="342"/>
        <v>0</v>
      </c>
      <c r="OQ104" s="6">
        <f t="shared" si="343"/>
        <v>0</v>
      </c>
      <c r="OR104" s="6">
        <f t="shared" si="344"/>
        <v>0</v>
      </c>
      <c r="OS104" s="6">
        <f t="shared" si="345"/>
        <v>5.5214359656213325</v>
      </c>
      <c r="OT104" s="193">
        <f t="shared" si="493"/>
        <v>5.6740334309306508</v>
      </c>
      <c r="OU104" s="193">
        <f t="shared" si="493"/>
        <v>4.1745731882913786</v>
      </c>
      <c r="OV104" s="193">
        <f t="shared" si="493"/>
        <v>3.8150380693314694</v>
      </c>
      <c r="OW104" s="193">
        <f t="shared" si="493"/>
        <v>4.0096009678350821</v>
      </c>
      <c r="OX104" s="232">
        <f t="shared" si="494"/>
        <v>57055.936050257827</v>
      </c>
    </row>
    <row r="105" spans="1:414" x14ac:dyDescent="0.2">
      <c r="B105" s="81">
        <v>45626</v>
      </c>
      <c r="C105">
        <v>153</v>
      </c>
      <c r="D105">
        <v>11.148546083612317</v>
      </c>
      <c r="E105">
        <v>0</v>
      </c>
      <c r="F105">
        <v>0</v>
      </c>
      <c r="G105">
        <v>0</v>
      </c>
      <c r="H105">
        <v>0</v>
      </c>
      <c r="I105">
        <v>0</v>
      </c>
      <c r="J105">
        <v>0</v>
      </c>
      <c r="K105">
        <v>0</v>
      </c>
      <c r="L105">
        <v>0</v>
      </c>
      <c r="M105">
        <v>1</v>
      </c>
      <c r="N105">
        <v>0</v>
      </c>
      <c r="O105">
        <v>1</v>
      </c>
      <c r="P105">
        <v>0</v>
      </c>
      <c r="Q105">
        <v>0</v>
      </c>
      <c r="R105">
        <v>0</v>
      </c>
      <c r="S105">
        <v>0</v>
      </c>
      <c r="T105">
        <v>23409</v>
      </c>
      <c r="U105">
        <v>6.5016001358476343</v>
      </c>
      <c r="V105">
        <v>5.1060187186070971</v>
      </c>
      <c r="W105">
        <v>4.5578530171535672</v>
      </c>
      <c r="X105">
        <v>4.6011966380177771</v>
      </c>
      <c r="Y105" s="3">
        <v>375.00007094371011</v>
      </c>
      <c r="Z105" s="3">
        <v>100.00000000000455</v>
      </c>
      <c r="AA105" s="3">
        <v>50</v>
      </c>
      <c r="AB105" s="3">
        <v>50</v>
      </c>
      <c r="AC105">
        <v>1</v>
      </c>
      <c r="AD105">
        <v>0</v>
      </c>
      <c r="AE105" s="6"/>
      <c r="AF105" s="1" t="s">
        <v>5</v>
      </c>
      <c r="AG105">
        <v>153</v>
      </c>
      <c r="AH105" s="189">
        <v>45626</v>
      </c>
      <c r="AI105">
        <f t="shared" si="346"/>
        <v>11</v>
      </c>
      <c r="AJ105">
        <v>153</v>
      </c>
      <c r="AK105">
        <v>1</v>
      </c>
      <c r="AL105">
        <v>0</v>
      </c>
      <c r="AM105">
        <v>1</v>
      </c>
      <c r="AN105">
        <v>0</v>
      </c>
      <c r="AO105">
        <v>0</v>
      </c>
      <c r="AP105">
        <v>0</v>
      </c>
      <c r="AQ105">
        <v>0</v>
      </c>
      <c r="AS105" s="37"/>
      <c r="AT105" s="37"/>
      <c r="AU105" s="6">
        <f t="shared" si="347"/>
        <v>0</v>
      </c>
      <c r="AV105" s="6">
        <f t="shared" si="348"/>
        <v>0</v>
      </c>
      <c r="AW105" s="6">
        <f t="shared" si="349"/>
        <v>0</v>
      </c>
      <c r="AX105" s="6">
        <f t="shared" si="350"/>
        <v>0</v>
      </c>
      <c r="AY105" s="193">
        <f t="shared" si="351"/>
        <v>5.6740334309306508</v>
      </c>
      <c r="AZ105" s="193">
        <f t="shared" si="352"/>
        <v>4.1745731882913786</v>
      </c>
      <c r="BA105" s="193">
        <f t="shared" si="353"/>
        <v>3.8150380693314694</v>
      </c>
      <c r="BB105" s="193">
        <f t="shared" si="354"/>
        <v>3.9040600573940507</v>
      </c>
      <c r="BC105" s="72">
        <f t="shared" si="355"/>
        <v>56312.210093717425</v>
      </c>
      <c r="BG105" s="3">
        <f t="shared" si="356"/>
        <v>6.3715681331306815</v>
      </c>
      <c r="BH105" s="6">
        <f t="shared" si="357"/>
        <v>0</v>
      </c>
      <c r="BI105" s="6">
        <f t="shared" si="358"/>
        <v>0</v>
      </c>
      <c r="BJ105" s="6">
        <f t="shared" si="359"/>
        <v>0</v>
      </c>
      <c r="BK105" s="193">
        <f t="shared" si="360"/>
        <v>5.6956773808942991</v>
      </c>
      <c r="BL105" s="193">
        <f t="shared" si="361"/>
        <v>4.1745731882913786</v>
      </c>
      <c r="BM105" s="193">
        <f t="shared" si="362"/>
        <v>3.8150380693314694</v>
      </c>
      <c r="BN105" s="193">
        <f t="shared" si="363"/>
        <v>3.9040600573940507</v>
      </c>
      <c r="BO105" s="72">
        <f t="shared" si="364"/>
        <v>56324.711095779479</v>
      </c>
      <c r="BS105" s="3">
        <f t="shared" si="365"/>
        <v>6.371588208027763</v>
      </c>
      <c r="BT105" s="6">
        <f t="shared" si="366"/>
        <v>0</v>
      </c>
      <c r="BU105" s="6">
        <f t="shared" si="367"/>
        <v>0</v>
      </c>
      <c r="BV105" s="6">
        <f t="shared" si="368"/>
        <v>0</v>
      </c>
      <c r="BW105" s="193">
        <f t="shared" si="369"/>
        <v>5.6956774483551875</v>
      </c>
      <c r="BX105" s="193">
        <f t="shared" si="370"/>
        <v>4.1745731882913786</v>
      </c>
      <c r="BY105" s="193">
        <f t="shared" si="495"/>
        <v>3.8150380693314694</v>
      </c>
      <c r="BZ105" s="193">
        <f t="shared" si="371"/>
        <v>3.9040600573940507</v>
      </c>
      <c r="CA105" s="72">
        <f t="shared" si="372"/>
        <v>56324.711095779479</v>
      </c>
      <c r="CE105" s="3">
        <f t="shared" si="373"/>
        <v>0</v>
      </c>
      <c r="CF105" s="6">
        <f t="shared" si="374"/>
        <v>5.1060187186070971</v>
      </c>
      <c r="CG105" s="6">
        <f t="shared" si="375"/>
        <v>0</v>
      </c>
      <c r="CH105" s="6">
        <f t="shared" si="376"/>
        <v>0</v>
      </c>
      <c r="CI105" s="193">
        <f t="shared" si="377"/>
        <v>5.6740334309306508</v>
      </c>
      <c r="CJ105" s="193">
        <f t="shared" si="378"/>
        <v>4.2501810279960504</v>
      </c>
      <c r="CK105" s="193">
        <f t="shared" si="496"/>
        <v>3.8150380693314694</v>
      </c>
      <c r="CL105" s="193">
        <f t="shared" si="379"/>
        <v>3.9040600573940507</v>
      </c>
      <c r="CM105" s="72">
        <f t="shared" si="380"/>
        <v>56500.598526247632</v>
      </c>
      <c r="CQ105" s="3">
        <f t="shared" si="381"/>
        <v>0</v>
      </c>
      <c r="CR105" s="6">
        <f t="shared" si="382"/>
        <v>5.106074250788577</v>
      </c>
      <c r="CS105" s="6">
        <f t="shared" si="383"/>
        <v>0</v>
      </c>
      <c r="CT105" s="6">
        <f t="shared" si="384"/>
        <v>0</v>
      </c>
      <c r="CU105" s="193">
        <f t="shared" si="385"/>
        <v>5.6740334309306508</v>
      </c>
      <c r="CV105" s="193">
        <f t="shared" si="386"/>
        <v>4.2501818199763797</v>
      </c>
      <c r="CW105" s="193">
        <f t="shared" si="497"/>
        <v>3.8150380693314694</v>
      </c>
      <c r="CX105" s="193">
        <f t="shared" si="387"/>
        <v>3.9040600573940507</v>
      </c>
      <c r="CY105" s="72">
        <f t="shared" si="388"/>
        <v>56500.600502884357</v>
      </c>
      <c r="DC105" s="3">
        <f t="shared" si="389"/>
        <v>0</v>
      </c>
      <c r="DD105" s="6">
        <f t="shared" si="390"/>
        <v>0</v>
      </c>
      <c r="DE105" s="6">
        <f t="shared" si="391"/>
        <v>4.7857456680112458</v>
      </c>
      <c r="DF105" s="6">
        <f t="shared" si="392"/>
        <v>0</v>
      </c>
      <c r="DG105" s="193">
        <f t="shared" si="393"/>
        <v>5.6740334309306508</v>
      </c>
      <c r="DH105" s="193">
        <f t="shared" si="394"/>
        <v>4.1745731882913786</v>
      </c>
      <c r="DI105" s="193">
        <f t="shared" si="498"/>
        <v>3.9153022138747122</v>
      </c>
      <c r="DJ105" s="193">
        <f t="shared" si="395"/>
        <v>3.9040600573940507</v>
      </c>
      <c r="DK105" s="72">
        <f t="shared" si="396"/>
        <v>56802.905020320242</v>
      </c>
      <c r="DO105" s="3">
        <f t="shared" si="397"/>
        <v>0</v>
      </c>
      <c r="DP105" s="6">
        <f t="shared" si="398"/>
        <v>0</v>
      </c>
      <c r="DQ105" s="6">
        <f t="shared" si="399"/>
        <v>4.5579410420919517</v>
      </c>
      <c r="DR105" s="6">
        <f t="shared" si="400"/>
        <v>0</v>
      </c>
      <c r="DS105" s="193">
        <f t="shared" si="401"/>
        <v>5.6740334309306508</v>
      </c>
      <c r="DT105" s="193">
        <f t="shared" si="402"/>
        <v>4.1745731882913786</v>
      </c>
      <c r="DU105" s="193">
        <f t="shared" si="499"/>
        <v>3.9107506947981525</v>
      </c>
      <c r="DV105" s="193">
        <f t="shared" si="403"/>
        <v>3.9040600573940507</v>
      </c>
      <c r="DW105" s="72">
        <f t="shared" si="404"/>
        <v>56780.537420399822</v>
      </c>
      <c r="EA105" s="3">
        <f t="shared" si="405"/>
        <v>0</v>
      </c>
      <c r="EB105" s="6">
        <f t="shared" si="406"/>
        <v>0</v>
      </c>
      <c r="EC105" s="6">
        <f t="shared" si="407"/>
        <v>0</v>
      </c>
      <c r="ED105" s="6">
        <f t="shared" si="408"/>
        <v>13.803589914053331</v>
      </c>
      <c r="EE105" s="193">
        <f t="shared" si="409"/>
        <v>5.6740334309306508</v>
      </c>
      <c r="EF105" s="193">
        <f t="shared" si="410"/>
        <v>4.1745731882913786</v>
      </c>
      <c r="EG105" s="193">
        <f t="shared" si="500"/>
        <v>3.8150380693314694</v>
      </c>
      <c r="EH105" s="193">
        <f t="shared" si="411"/>
        <v>4.1495746364838775</v>
      </c>
      <c r="EI105" s="72">
        <f t="shared" si="412"/>
        <v>58057.476754843105</v>
      </c>
      <c r="EM105" s="3">
        <f t="shared" si="413"/>
        <v>0</v>
      </c>
      <c r="EN105" s="6">
        <f t="shared" si="414"/>
        <v>0</v>
      </c>
      <c r="EO105" s="6">
        <f t="shared" si="415"/>
        <v>0</v>
      </c>
      <c r="EP105" s="6">
        <f t="shared" si="416"/>
        <v>4.6013102000545691</v>
      </c>
      <c r="EQ105" s="193">
        <f t="shared" si="417"/>
        <v>5.6740334309306508</v>
      </c>
      <c r="ER105" s="193">
        <f t="shared" si="418"/>
        <v>4.1745731882913786</v>
      </c>
      <c r="ES105" s="193">
        <f t="shared" si="501"/>
        <v>3.8150380693314694</v>
      </c>
      <c r="ET105" s="193">
        <f t="shared" si="419"/>
        <v>3.9927684288331076</v>
      </c>
      <c r="EU105" s="72">
        <f t="shared" si="420"/>
        <v>56936.665444719103</v>
      </c>
      <c r="EY105" s="3">
        <f t="shared" si="421"/>
        <v>6.3715681331306815</v>
      </c>
      <c r="EZ105" s="6">
        <f t="shared" si="422"/>
        <v>5.1060187186070971</v>
      </c>
      <c r="FA105" s="6">
        <f t="shared" si="423"/>
        <v>4.7857456680112458</v>
      </c>
      <c r="FB105" s="6">
        <f t="shared" si="424"/>
        <v>13.803589914053331</v>
      </c>
      <c r="FC105" s="193">
        <f t="shared" si="425"/>
        <v>5.6956773808942991</v>
      </c>
      <c r="FD105" s="193">
        <f t="shared" si="426"/>
        <v>4.2501810279960504</v>
      </c>
      <c r="FE105" s="193">
        <f t="shared" si="502"/>
        <v>3.9153022138747122</v>
      </c>
      <c r="FF105" s="193">
        <f t="shared" si="427"/>
        <v>4.1495746364838775</v>
      </c>
      <c r="FG105" s="72">
        <f t="shared" si="428"/>
        <v>58772.343435471113</v>
      </c>
      <c r="FK105" s="3">
        <f t="shared" si="429"/>
        <v>6.5016202107447167</v>
      </c>
      <c r="FL105" s="6">
        <f t="shared" si="430"/>
        <v>5.106074250788577</v>
      </c>
      <c r="FM105" s="6">
        <f t="shared" si="431"/>
        <v>4.5579410420919517</v>
      </c>
      <c r="FN105" s="6">
        <f t="shared" si="432"/>
        <v>4.6013102000545691</v>
      </c>
      <c r="FO105" s="193">
        <f t="shared" si="433"/>
        <v>5.6961143202396896</v>
      </c>
      <c r="FP105" s="193">
        <f t="shared" si="434"/>
        <v>4.2501818199763797</v>
      </c>
      <c r="FQ105" s="193">
        <f t="shared" si="503"/>
        <v>3.9107506947981525</v>
      </c>
      <c r="FR105" s="193">
        <f t="shared" si="435"/>
        <v>3.9927684288331076</v>
      </c>
      <c r="FS105" s="205">
        <f t="shared" si="436"/>
        <v>57615.29533692159</v>
      </c>
      <c r="FW105" s="3">
        <f t="shared" si="437"/>
        <v>7.476840156224779</v>
      </c>
      <c r="FX105" s="6">
        <f t="shared" si="438"/>
        <v>5.7698011520260195</v>
      </c>
      <c r="FY105" s="6">
        <f t="shared" si="439"/>
        <v>5.6517377412704235</v>
      </c>
      <c r="FZ105" s="6">
        <f t="shared" si="440"/>
        <v>5.4294120328609763</v>
      </c>
      <c r="GA105" s="193">
        <f t="shared" si="441"/>
        <v>5.6993847227315566</v>
      </c>
      <c r="GB105" s="193">
        <f t="shared" si="442"/>
        <v>4.2596031342285618</v>
      </c>
      <c r="GC105" s="193">
        <f t="shared" si="504"/>
        <v>3.932418037999617</v>
      </c>
      <c r="GD105" s="193">
        <f t="shared" si="443"/>
        <v>4.007930200536026</v>
      </c>
      <c r="GE105" s="72">
        <f t="shared" si="444"/>
        <v>57858.339788232464</v>
      </c>
      <c r="GI105" s="3">
        <f t="shared" si="445"/>
        <v>7.1517601494323984</v>
      </c>
      <c r="GJ105" s="6">
        <f t="shared" si="446"/>
        <v>5.6166205904678073</v>
      </c>
      <c r="GK105" s="6">
        <f t="shared" si="447"/>
        <v>5.0136383188689244</v>
      </c>
      <c r="GL105" s="6">
        <f t="shared" si="448"/>
        <v>5.0613163018195548</v>
      </c>
      <c r="GM105" s="193">
        <f t="shared" si="449"/>
        <v>5.698295754099747</v>
      </c>
      <c r="GN105" s="193">
        <f t="shared" si="450"/>
        <v>4.2574366682261271</v>
      </c>
      <c r="GO105" s="193">
        <f t="shared" si="505"/>
        <v>3.9198348572547341</v>
      </c>
      <c r="GP105" s="193">
        <f t="shared" si="451"/>
        <v>4.0012190759990967</v>
      </c>
      <c r="GQ105" s="72">
        <f t="shared" si="452"/>
        <v>57741.004264248288</v>
      </c>
      <c r="GU105" s="3">
        <f t="shared" si="453"/>
        <v>8.4520801766019247</v>
      </c>
      <c r="GV105" s="6">
        <f t="shared" si="454"/>
        <v>6.1272224623285165</v>
      </c>
      <c r="GW105" s="6">
        <f t="shared" si="455"/>
        <v>5.9252089222996371</v>
      </c>
      <c r="GX105" s="6">
        <f t="shared" si="456"/>
        <v>5.751495797522221</v>
      </c>
      <c r="GY105" s="193">
        <f t="shared" si="457"/>
        <v>5.7026445315387146</v>
      </c>
      <c r="GZ105" s="193">
        <f t="shared" si="458"/>
        <v>4.2646400431318083</v>
      </c>
      <c r="HA105" s="193">
        <f t="shared" si="506"/>
        <v>3.9377627340091421</v>
      </c>
      <c r="HB105" s="193">
        <f t="shared" si="459"/>
        <v>4.0137657140881018</v>
      </c>
      <c r="HC105" s="205">
        <f t="shared" si="460"/>
        <v>57941.940690764292</v>
      </c>
      <c r="HG105" s="3">
        <f t="shared" si="278"/>
        <v>7.476840156224779</v>
      </c>
      <c r="HH105" s="6">
        <f t="shared" si="279"/>
        <v>0</v>
      </c>
      <c r="HI105" s="6">
        <f t="shared" si="280"/>
        <v>0</v>
      </c>
      <c r="HJ105" s="6">
        <f t="shared" si="281"/>
        <v>0</v>
      </c>
      <c r="HK105" s="193">
        <f t="shared" si="461"/>
        <v>5.6993847227315566</v>
      </c>
      <c r="HL105" s="193">
        <f t="shared" si="461"/>
        <v>4.1745731882913786</v>
      </c>
      <c r="HM105" s="193">
        <f t="shared" si="461"/>
        <v>3.8150380693314694</v>
      </c>
      <c r="HN105" s="193">
        <f t="shared" si="461"/>
        <v>3.9040600573940507</v>
      </c>
      <c r="HO105" s="212">
        <f t="shared" si="462"/>
        <v>56326.852641709163</v>
      </c>
      <c r="HS105" s="3">
        <f t="shared" si="282"/>
        <v>7.1517601494323984</v>
      </c>
      <c r="HT105" s="6">
        <f t="shared" si="283"/>
        <v>0</v>
      </c>
      <c r="HU105" s="6">
        <f t="shared" si="284"/>
        <v>0</v>
      </c>
      <c r="HV105" s="6">
        <f t="shared" si="285"/>
        <v>0</v>
      </c>
      <c r="HW105" s="193">
        <f t="shared" si="463"/>
        <v>5.698295754099747</v>
      </c>
      <c r="HX105" s="193">
        <f t="shared" si="463"/>
        <v>4.1745731882913786</v>
      </c>
      <c r="HY105" s="193">
        <f t="shared" si="463"/>
        <v>3.8150380693314694</v>
      </c>
      <c r="HZ105" s="193">
        <f t="shared" si="463"/>
        <v>3.9040600573940507</v>
      </c>
      <c r="IA105" s="212">
        <f t="shared" si="464"/>
        <v>56326.2235905575</v>
      </c>
      <c r="IE105" s="3">
        <f t="shared" si="286"/>
        <v>8.4520801766019247</v>
      </c>
      <c r="IF105" s="6">
        <f t="shared" si="287"/>
        <v>0</v>
      </c>
      <c r="IG105" s="6">
        <f t="shared" si="288"/>
        <v>0</v>
      </c>
      <c r="IH105" s="6">
        <f t="shared" si="289"/>
        <v>0</v>
      </c>
      <c r="II105" s="193">
        <f t="shared" si="465"/>
        <v>5.7026445315387146</v>
      </c>
      <c r="IJ105" s="193">
        <f t="shared" si="465"/>
        <v>4.1745731882913786</v>
      </c>
      <c r="IK105" s="193">
        <f t="shared" si="465"/>
        <v>3.8150380693314694</v>
      </c>
      <c r="IL105" s="193">
        <f t="shared" si="465"/>
        <v>3.9040600573940507</v>
      </c>
      <c r="IM105" s="205">
        <f t="shared" si="466"/>
        <v>56328.735737468</v>
      </c>
      <c r="IQ105" s="3">
        <f t="shared" si="290"/>
        <v>0</v>
      </c>
      <c r="IR105" s="6">
        <f t="shared" si="291"/>
        <v>5.7698011520260195</v>
      </c>
      <c r="IS105" s="6">
        <f t="shared" si="292"/>
        <v>0</v>
      </c>
      <c r="IT105" s="6">
        <f t="shared" si="293"/>
        <v>0</v>
      </c>
      <c r="IU105" s="193">
        <f t="shared" si="467"/>
        <v>5.6740334309306508</v>
      </c>
      <c r="IV105" s="193">
        <f t="shared" si="467"/>
        <v>4.2596031342285618</v>
      </c>
      <c r="IW105" s="193">
        <f t="shared" si="467"/>
        <v>3.8150380693314694</v>
      </c>
      <c r="IX105" s="193">
        <f t="shared" si="467"/>
        <v>3.9040600573940507</v>
      </c>
      <c r="IY105" s="212">
        <f t="shared" si="468"/>
        <v>56524.119257341903</v>
      </c>
      <c r="JC105" s="3">
        <f t="shared" si="294"/>
        <v>0</v>
      </c>
      <c r="JD105" s="6">
        <f t="shared" si="295"/>
        <v>5.6166205904678073</v>
      </c>
      <c r="JE105" s="6">
        <f t="shared" si="296"/>
        <v>0</v>
      </c>
      <c r="JF105" s="6">
        <f t="shared" si="297"/>
        <v>0</v>
      </c>
      <c r="JG105" s="193">
        <f t="shared" si="469"/>
        <v>5.6740334309306508</v>
      </c>
      <c r="JH105" s="193">
        <f t="shared" si="469"/>
        <v>4.2574366682261271</v>
      </c>
      <c r="JI105" s="193">
        <f t="shared" si="469"/>
        <v>3.8150380693314694</v>
      </c>
      <c r="JJ105" s="193">
        <f t="shared" si="469"/>
        <v>3.9040600573940507</v>
      </c>
      <c r="JK105" s="212">
        <f t="shared" si="470"/>
        <v>56518.710166286517</v>
      </c>
      <c r="JO105" s="3">
        <f t="shared" si="298"/>
        <v>0</v>
      </c>
      <c r="JP105" s="6">
        <f t="shared" si="299"/>
        <v>6.1272224623285165</v>
      </c>
      <c r="JQ105" s="6">
        <f t="shared" si="300"/>
        <v>0</v>
      </c>
      <c r="JR105" s="6">
        <f t="shared" si="301"/>
        <v>0</v>
      </c>
      <c r="JS105" s="193">
        <f t="shared" si="471"/>
        <v>5.6740334309306508</v>
      </c>
      <c r="JT105" s="193">
        <f t="shared" si="471"/>
        <v>4.2646400431318083</v>
      </c>
      <c r="JU105" s="193">
        <f t="shared" si="471"/>
        <v>3.8150380693314694</v>
      </c>
      <c r="JV105" s="193">
        <f t="shared" si="471"/>
        <v>3.9040600573940507</v>
      </c>
      <c r="JW105" s="205">
        <f t="shared" si="472"/>
        <v>56536.697084043539</v>
      </c>
      <c r="KA105" s="3">
        <f t="shared" si="302"/>
        <v>0</v>
      </c>
      <c r="KB105" s="6">
        <f t="shared" si="303"/>
        <v>0</v>
      </c>
      <c r="KC105" s="6">
        <f t="shared" si="304"/>
        <v>5.6517377412704235</v>
      </c>
      <c r="KD105" s="6">
        <f t="shared" si="305"/>
        <v>0</v>
      </c>
      <c r="KE105" s="193">
        <f t="shared" si="473"/>
        <v>5.6740334309306508</v>
      </c>
      <c r="KF105" s="193">
        <f t="shared" si="473"/>
        <v>4.1745731882913786</v>
      </c>
      <c r="KG105" s="193">
        <f t="shared" si="473"/>
        <v>3.932418037999617</v>
      </c>
      <c r="KH105" s="193">
        <f t="shared" si="473"/>
        <v>3.9040600573940507</v>
      </c>
      <c r="KI105" s="212">
        <f t="shared" si="474"/>
        <v>56887.096473452693</v>
      </c>
      <c r="KM105" s="3">
        <f t="shared" si="306"/>
        <v>0</v>
      </c>
      <c r="KN105" s="6">
        <f t="shared" si="307"/>
        <v>0</v>
      </c>
      <c r="KO105" s="6">
        <f t="shared" si="308"/>
        <v>5.0136383188689244</v>
      </c>
      <c r="KP105" s="6">
        <f t="shared" si="309"/>
        <v>0</v>
      </c>
      <c r="KQ105" s="193">
        <f t="shared" si="475"/>
        <v>5.6740334309306508</v>
      </c>
      <c r="KR105" s="193">
        <f t="shared" si="475"/>
        <v>4.1745731882913786</v>
      </c>
      <c r="KS105" s="193">
        <f t="shared" si="475"/>
        <v>3.9198348572547341</v>
      </c>
      <c r="KT105" s="193">
        <f t="shared" si="475"/>
        <v>3.9040600573940507</v>
      </c>
      <c r="KU105" s="212">
        <f t="shared" si="476"/>
        <v>56825.188615660445</v>
      </c>
      <c r="KY105" s="3">
        <f t="shared" si="310"/>
        <v>0</v>
      </c>
      <c r="KZ105" s="6">
        <f t="shared" si="311"/>
        <v>0</v>
      </c>
      <c r="LA105" s="6">
        <f t="shared" si="312"/>
        <v>5.9252089222996371</v>
      </c>
      <c r="LB105" s="6">
        <f t="shared" si="313"/>
        <v>0</v>
      </c>
      <c r="LC105" s="193">
        <f t="shared" si="477"/>
        <v>5.6740334309306508</v>
      </c>
      <c r="LD105" s="193">
        <f t="shared" si="477"/>
        <v>4.1745731882913786</v>
      </c>
      <c r="LE105" s="193">
        <f t="shared" si="477"/>
        <v>3.9377627340091421</v>
      </c>
      <c r="LF105" s="193">
        <f t="shared" si="477"/>
        <v>3.9040600573940507</v>
      </c>
      <c r="LG105" s="205">
        <f t="shared" si="478"/>
        <v>56913.412190118921</v>
      </c>
      <c r="LK105" s="3">
        <f t="shared" si="314"/>
        <v>0</v>
      </c>
      <c r="LL105" s="6">
        <f t="shared" si="315"/>
        <v>0</v>
      </c>
      <c r="LM105" s="6">
        <f t="shared" si="316"/>
        <v>0</v>
      </c>
      <c r="LN105" s="6">
        <f t="shared" si="317"/>
        <v>5.4294120328609763</v>
      </c>
      <c r="LO105" s="193">
        <f t="shared" si="479"/>
        <v>5.6740334309306508</v>
      </c>
      <c r="LP105" s="193">
        <f t="shared" si="479"/>
        <v>4.1745731882913786</v>
      </c>
      <c r="LQ105" s="193">
        <f t="shared" si="479"/>
        <v>3.8150380693314694</v>
      </c>
      <c r="LR105" s="193">
        <f t="shared" si="479"/>
        <v>4.007930200536026</v>
      </c>
      <c r="LS105" s="212">
        <f t="shared" si="480"/>
        <v>57044.086305860073</v>
      </c>
      <c r="LW105" s="3">
        <f t="shared" si="318"/>
        <v>0</v>
      </c>
      <c r="LX105" s="6">
        <f t="shared" si="319"/>
        <v>0</v>
      </c>
      <c r="LY105" s="6">
        <f t="shared" si="320"/>
        <v>0</v>
      </c>
      <c r="LZ105" s="6">
        <f t="shared" si="321"/>
        <v>5.0613163018195548</v>
      </c>
      <c r="MA105" s="193">
        <f t="shared" si="481"/>
        <v>5.6740334309306508</v>
      </c>
      <c r="MB105" s="193">
        <f t="shared" si="481"/>
        <v>4.1745731882913786</v>
      </c>
      <c r="MC105" s="193">
        <f t="shared" si="481"/>
        <v>3.8150380693314694</v>
      </c>
      <c r="MD105" s="193">
        <f t="shared" si="481"/>
        <v>4.0012190759990967</v>
      </c>
      <c r="ME105" s="212">
        <f t="shared" si="482"/>
        <v>56996.513140109826</v>
      </c>
      <c r="MI105" s="3">
        <f t="shared" si="322"/>
        <v>0</v>
      </c>
      <c r="MJ105" s="6">
        <f t="shared" si="323"/>
        <v>0</v>
      </c>
      <c r="MK105" s="6">
        <f t="shared" si="324"/>
        <v>0</v>
      </c>
      <c r="ML105" s="6">
        <f t="shared" si="325"/>
        <v>5.751495797522221</v>
      </c>
      <c r="MM105" s="193">
        <f t="shared" si="483"/>
        <v>5.6740334309306508</v>
      </c>
      <c r="MN105" s="193">
        <f t="shared" si="483"/>
        <v>4.1745731882913786</v>
      </c>
      <c r="MO105" s="193">
        <f t="shared" si="483"/>
        <v>3.8150380693314694</v>
      </c>
      <c r="MP105" s="193">
        <f t="shared" si="483"/>
        <v>4.0137657140881018</v>
      </c>
      <c r="MQ105" s="205">
        <f t="shared" si="484"/>
        <v>57085.484799260747</v>
      </c>
      <c r="MT105" s="3">
        <f t="shared" si="326"/>
        <v>6.1765201290552527</v>
      </c>
      <c r="MU105" s="6">
        <f t="shared" si="327"/>
        <v>5.1060187186070971</v>
      </c>
      <c r="MV105" s="6">
        <f t="shared" si="328"/>
        <v>5.2415309697266022</v>
      </c>
      <c r="MW105" s="6">
        <f t="shared" si="329"/>
        <v>5.5214359656213325</v>
      </c>
      <c r="MX105" s="193">
        <f t="shared" si="485"/>
        <v>5.6950217149577584</v>
      </c>
      <c r="MY105" s="193">
        <f t="shared" si="485"/>
        <v>4.2501810279960504</v>
      </c>
      <c r="MZ105" s="193">
        <f t="shared" si="485"/>
        <v>3.9243470484463643</v>
      </c>
      <c r="NA105" s="193">
        <f t="shared" si="485"/>
        <v>4.0096009678350821</v>
      </c>
      <c r="NB105" s="212">
        <f t="shared" si="486"/>
        <v>57803.305503165328</v>
      </c>
      <c r="NF105" s="3">
        <f t="shared" si="330"/>
        <v>6.1765201290552518</v>
      </c>
      <c r="NG105" s="6">
        <f t="shared" si="331"/>
        <v>0</v>
      </c>
      <c r="NH105" s="6">
        <f t="shared" si="332"/>
        <v>0</v>
      </c>
      <c r="NI105" s="6">
        <f t="shared" si="333"/>
        <v>0</v>
      </c>
      <c r="NJ105" s="193">
        <f t="shared" si="487"/>
        <v>5.6950217149577584</v>
      </c>
      <c r="NK105" s="193">
        <f t="shared" si="487"/>
        <v>4.1745731882913786</v>
      </c>
      <c r="NL105" s="193">
        <f t="shared" si="487"/>
        <v>3.8150380693314694</v>
      </c>
      <c r="NM105" s="193">
        <f t="shared" si="487"/>
        <v>3.9040600573940507</v>
      </c>
      <c r="NN105" s="212">
        <f t="shared" si="488"/>
        <v>56324.332358839274</v>
      </c>
      <c r="NR105" s="3">
        <f t="shared" si="334"/>
        <v>0</v>
      </c>
      <c r="NS105" s="6">
        <f t="shared" si="335"/>
        <v>5.1060187186070971</v>
      </c>
      <c r="NT105" s="6">
        <f t="shared" si="336"/>
        <v>0</v>
      </c>
      <c r="NU105" s="6">
        <f t="shared" si="337"/>
        <v>0</v>
      </c>
      <c r="NV105" s="193">
        <f t="shared" si="489"/>
        <v>5.6740334309306508</v>
      </c>
      <c r="NW105" s="193">
        <f t="shared" si="489"/>
        <v>4.2501810279960504</v>
      </c>
      <c r="NX105" s="193">
        <f t="shared" si="489"/>
        <v>3.8150380693314694</v>
      </c>
      <c r="NY105" s="193">
        <f t="shared" si="489"/>
        <v>3.9040600573940507</v>
      </c>
      <c r="NZ105" s="212">
        <f t="shared" si="490"/>
        <v>56500.598526247632</v>
      </c>
      <c r="OD105" s="3">
        <f t="shared" si="338"/>
        <v>0</v>
      </c>
      <c r="OE105" s="6">
        <f t="shared" si="339"/>
        <v>0</v>
      </c>
      <c r="OF105" s="6">
        <f t="shared" si="340"/>
        <v>5.2415309697266022</v>
      </c>
      <c r="OG105" s="6">
        <f t="shared" si="341"/>
        <v>0</v>
      </c>
      <c r="OH105" s="193">
        <f t="shared" si="491"/>
        <v>5.6740334309306508</v>
      </c>
      <c r="OI105" s="193">
        <f t="shared" si="491"/>
        <v>4.1745731882913786</v>
      </c>
      <c r="OJ105" s="193">
        <f t="shared" si="491"/>
        <v>3.9243470484463643</v>
      </c>
      <c r="OK105" s="193">
        <f t="shared" si="491"/>
        <v>3.9040600573940507</v>
      </c>
      <c r="OL105" s="212">
        <f t="shared" si="492"/>
        <v>56847.380345685728</v>
      </c>
      <c r="OP105" s="3">
        <f t="shared" si="342"/>
        <v>0</v>
      </c>
      <c r="OQ105" s="6">
        <f t="shared" si="343"/>
        <v>0</v>
      </c>
      <c r="OR105" s="6">
        <f t="shared" si="344"/>
        <v>0</v>
      </c>
      <c r="OS105" s="6">
        <f t="shared" si="345"/>
        <v>5.5214359656213325</v>
      </c>
      <c r="OT105" s="193">
        <f t="shared" si="493"/>
        <v>5.6740334309306508</v>
      </c>
      <c r="OU105" s="193">
        <f t="shared" si="493"/>
        <v>4.1745731882913786</v>
      </c>
      <c r="OV105" s="193">
        <f t="shared" si="493"/>
        <v>3.8150380693314694</v>
      </c>
      <c r="OW105" s="193">
        <f t="shared" si="493"/>
        <v>4.0096009678350821</v>
      </c>
      <c r="OX105" s="232">
        <f t="shared" si="494"/>
        <v>57055.936050257827</v>
      </c>
    </row>
    <row r="106" spans="1:414" x14ac:dyDescent="0.2">
      <c r="B106" s="81">
        <v>45633</v>
      </c>
      <c r="C106">
        <v>154</v>
      </c>
      <c r="D106">
        <v>11.122784755454763</v>
      </c>
      <c r="E106">
        <v>0</v>
      </c>
      <c r="F106">
        <v>0</v>
      </c>
      <c r="G106">
        <v>0</v>
      </c>
      <c r="H106">
        <v>0</v>
      </c>
      <c r="I106">
        <v>0</v>
      </c>
      <c r="J106">
        <v>0</v>
      </c>
      <c r="K106">
        <v>0</v>
      </c>
      <c r="L106">
        <v>0</v>
      </c>
      <c r="M106">
        <v>0</v>
      </c>
      <c r="N106">
        <v>1</v>
      </c>
      <c r="O106">
        <v>1</v>
      </c>
      <c r="P106">
        <v>0</v>
      </c>
      <c r="Q106">
        <v>0</v>
      </c>
      <c r="R106">
        <v>0</v>
      </c>
      <c r="S106">
        <v>0</v>
      </c>
      <c r="T106">
        <v>23716</v>
      </c>
      <c r="U106">
        <v>6.5016001039009277</v>
      </c>
      <c r="V106">
        <v>5.1060187186070838</v>
      </c>
      <c r="W106">
        <v>4.5578530171535672</v>
      </c>
      <c r="X106">
        <v>4.6011966380177771</v>
      </c>
      <c r="Y106" s="3">
        <v>375.00004966059709</v>
      </c>
      <c r="Z106" s="3">
        <v>100.00000000000227</v>
      </c>
      <c r="AA106" s="3">
        <v>50</v>
      </c>
      <c r="AB106" s="3">
        <v>50</v>
      </c>
      <c r="AC106">
        <v>0</v>
      </c>
      <c r="AD106">
        <v>1</v>
      </c>
      <c r="AE106" s="6"/>
      <c r="AF106" s="1" t="s">
        <v>5</v>
      </c>
      <c r="AG106">
        <v>154</v>
      </c>
      <c r="AH106" s="189">
        <v>45633</v>
      </c>
      <c r="AI106">
        <f t="shared" si="346"/>
        <v>12</v>
      </c>
      <c r="AJ106">
        <v>154</v>
      </c>
      <c r="AK106">
        <v>0</v>
      </c>
      <c r="AL106">
        <v>1</v>
      </c>
      <c r="AM106">
        <v>1</v>
      </c>
      <c r="AN106">
        <v>0</v>
      </c>
      <c r="AO106">
        <v>0</v>
      </c>
      <c r="AP106">
        <v>0</v>
      </c>
      <c r="AQ106">
        <v>0</v>
      </c>
      <c r="AS106" s="37"/>
      <c r="AT106" s="37"/>
      <c r="AU106" s="6">
        <f t="shared" si="347"/>
        <v>0</v>
      </c>
      <c r="AV106" s="6">
        <f t="shared" si="348"/>
        <v>0</v>
      </c>
      <c r="AW106" s="6">
        <f t="shared" si="349"/>
        <v>0</v>
      </c>
      <c r="AX106" s="6">
        <f t="shared" si="350"/>
        <v>0</v>
      </c>
      <c r="AY106" s="193">
        <f t="shared" si="351"/>
        <v>5.6740334309306508</v>
      </c>
      <c r="AZ106" s="193">
        <f t="shared" si="352"/>
        <v>4.1745731882913786</v>
      </c>
      <c r="BA106" s="193">
        <f t="shared" si="353"/>
        <v>3.8150380693314694</v>
      </c>
      <c r="BB106" s="193">
        <f t="shared" si="354"/>
        <v>3.9040600573940507</v>
      </c>
      <c r="BC106" s="72">
        <f t="shared" si="355"/>
        <v>56312.210093717425</v>
      </c>
      <c r="BG106" s="3">
        <f t="shared" si="356"/>
        <v>6.3715681018229091</v>
      </c>
      <c r="BH106" s="6">
        <f t="shared" si="357"/>
        <v>0</v>
      </c>
      <c r="BI106" s="6">
        <f t="shared" si="358"/>
        <v>0</v>
      </c>
      <c r="BJ106" s="6">
        <f t="shared" si="359"/>
        <v>0</v>
      </c>
      <c r="BK106" s="193">
        <f t="shared" si="360"/>
        <v>5.6956773807890908</v>
      </c>
      <c r="BL106" s="193">
        <f t="shared" si="361"/>
        <v>4.1745731882913786</v>
      </c>
      <c r="BM106" s="193">
        <f t="shared" si="362"/>
        <v>3.8150380693314694</v>
      </c>
      <c r="BN106" s="193">
        <f t="shared" si="363"/>
        <v>3.9040600573940507</v>
      </c>
      <c r="BO106" s="72">
        <f t="shared" si="364"/>
        <v>56324.711095718747</v>
      </c>
      <c r="BS106" s="3">
        <f t="shared" si="365"/>
        <v>6.3715881767198921</v>
      </c>
      <c r="BT106" s="6">
        <f t="shared" si="366"/>
        <v>0</v>
      </c>
      <c r="BU106" s="6">
        <f t="shared" si="367"/>
        <v>0</v>
      </c>
      <c r="BV106" s="6">
        <f t="shared" si="368"/>
        <v>0</v>
      </c>
      <c r="BW106" s="193">
        <f t="shared" si="369"/>
        <v>5.6956774482499783</v>
      </c>
      <c r="BX106" s="193">
        <f t="shared" si="370"/>
        <v>4.1745731882913786</v>
      </c>
      <c r="BY106" s="193">
        <f t="shared" si="495"/>
        <v>3.8150380693314694</v>
      </c>
      <c r="BZ106" s="193">
        <f t="shared" si="371"/>
        <v>3.9040600573940507</v>
      </c>
      <c r="CA106" s="72">
        <f t="shared" si="372"/>
        <v>56324.711095718747</v>
      </c>
      <c r="CE106" s="3">
        <f t="shared" si="373"/>
        <v>0</v>
      </c>
      <c r="CF106" s="6">
        <f t="shared" si="374"/>
        <v>5.1060187186070838</v>
      </c>
      <c r="CG106" s="6">
        <f t="shared" si="375"/>
        <v>0</v>
      </c>
      <c r="CH106" s="6">
        <f t="shared" si="376"/>
        <v>0</v>
      </c>
      <c r="CI106" s="193">
        <f t="shared" si="377"/>
        <v>5.6740334309306508</v>
      </c>
      <c r="CJ106" s="193">
        <f t="shared" si="378"/>
        <v>4.2501810279960504</v>
      </c>
      <c r="CK106" s="193">
        <f t="shared" si="496"/>
        <v>3.8150380693314694</v>
      </c>
      <c r="CL106" s="193">
        <f t="shared" si="379"/>
        <v>3.9040600573940507</v>
      </c>
      <c r="CM106" s="72">
        <f t="shared" si="380"/>
        <v>56500.598526247632</v>
      </c>
      <c r="CQ106" s="3">
        <f t="shared" si="381"/>
        <v>0</v>
      </c>
      <c r="CR106" s="6">
        <f t="shared" si="382"/>
        <v>5.1060742507885637</v>
      </c>
      <c r="CS106" s="6">
        <f t="shared" si="383"/>
        <v>0</v>
      </c>
      <c r="CT106" s="6">
        <f t="shared" si="384"/>
        <v>0</v>
      </c>
      <c r="CU106" s="193">
        <f t="shared" si="385"/>
        <v>5.6740334309306508</v>
      </c>
      <c r="CV106" s="193">
        <f t="shared" si="386"/>
        <v>4.2501818199763788</v>
      </c>
      <c r="CW106" s="193">
        <f t="shared" si="497"/>
        <v>3.8150380693314694</v>
      </c>
      <c r="CX106" s="193">
        <f t="shared" si="387"/>
        <v>3.9040600573940507</v>
      </c>
      <c r="CY106" s="72">
        <f t="shared" si="388"/>
        <v>56500.600502884357</v>
      </c>
      <c r="DC106" s="3">
        <f t="shared" si="389"/>
        <v>0</v>
      </c>
      <c r="DD106" s="6">
        <f t="shared" si="390"/>
        <v>0</v>
      </c>
      <c r="DE106" s="6">
        <f t="shared" si="391"/>
        <v>4.7857456680112458</v>
      </c>
      <c r="DF106" s="6">
        <f t="shared" si="392"/>
        <v>0</v>
      </c>
      <c r="DG106" s="193">
        <f t="shared" si="393"/>
        <v>5.6740334309306508</v>
      </c>
      <c r="DH106" s="193">
        <f t="shared" si="394"/>
        <v>4.1745731882913786</v>
      </c>
      <c r="DI106" s="193">
        <f t="shared" si="498"/>
        <v>3.9153022138747122</v>
      </c>
      <c r="DJ106" s="193">
        <f t="shared" si="395"/>
        <v>3.9040600573940507</v>
      </c>
      <c r="DK106" s="72">
        <f t="shared" si="396"/>
        <v>56802.905020320242</v>
      </c>
      <c r="DO106" s="3">
        <f t="shared" si="397"/>
        <v>0</v>
      </c>
      <c r="DP106" s="6">
        <f t="shared" si="398"/>
        <v>0</v>
      </c>
      <c r="DQ106" s="6">
        <f t="shared" si="399"/>
        <v>4.5579410420919517</v>
      </c>
      <c r="DR106" s="6">
        <f t="shared" si="400"/>
        <v>0</v>
      </c>
      <c r="DS106" s="193">
        <f t="shared" si="401"/>
        <v>5.6740334309306508</v>
      </c>
      <c r="DT106" s="193">
        <f t="shared" si="402"/>
        <v>4.1745731882913786</v>
      </c>
      <c r="DU106" s="193">
        <f t="shared" si="499"/>
        <v>3.9107506947981525</v>
      </c>
      <c r="DV106" s="193">
        <f t="shared" si="403"/>
        <v>3.9040600573940507</v>
      </c>
      <c r="DW106" s="72">
        <f t="shared" si="404"/>
        <v>56780.537420399822</v>
      </c>
      <c r="EA106" s="3">
        <f t="shared" si="405"/>
        <v>0</v>
      </c>
      <c r="EB106" s="6">
        <f t="shared" si="406"/>
        <v>0</v>
      </c>
      <c r="EC106" s="6">
        <f t="shared" si="407"/>
        <v>0</v>
      </c>
      <c r="ED106" s="6">
        <f t="shared" si="408"/>
        <v>13.803589914053331</v>
      </c>
      <c r="EE106" s="193">
        <f t="shared" si="409"/>
        <v>5.6740334309306508</v>
      </c>
      <c r="EF106" s="193">
        <f t="shared" si="410"/>
        <v>4.1745731882913786</v>
      </c>
      <c r="EG106" s="193">
        <f t="shared" si="500"/>
        <v>3.8150380693314694</v>
      </c>
      <c r="EH106" s="193">
        <f t="shared" si="411"/>
        <v>4.1495746364838775</v>
      </c>
      <c r="EI106" s="72">
        <f t="shared" si="412"/>
        <v>58057.476754843105</v>
      </c>
      <c r="EM106" s="3">
        <f t="shared" si="413"/>
        <v>0</v>
      </c>
      <c r="EN106" s="6">
        <f t="shared" si="414"/>
        <v>0</v>
      </c>
      <c r="EO106" s="6">
        <f t="shared" si="415"/>
        <v>0</v>
      </c>
      <c r="EP106" s="6">
        <f t="shared" si="416"/>
        <v>4.6013102000545691</v>
      </c>
      <c r="EQ106" s="193">
        <f t="shared" si="417"/>
        <v>5.6740334309306508</v>
      </c>
      <c r="ER106" s="193">
        <f t="shared" si="418"/>
        <v>4.1745731882913786</v>
      </c>
      <c r="ES106" s="193">
        <f t="shared" si="501"/>
        <v>3.8150380693314694</v>
      </c>
      <c r="ET106" s="193">
        <f t="shared" si="419"/>
        <v>3.9927684288331076</v>
      </c>
      <c r="EU106" s="72">
        <f t="shared" si="420"/>
        <v>56936.665444719103</v>
      </c>
      <c r="EY106" s="3">
        <f t="shared" si="421"/>
        <v>6.3715681018229091</v>
      </c>
      <c r="EZ106" s="6">
        <f t="shared" si="422"/>
        <v>5.1060187186070838</v>
      </c>
      <c r="FA106" s="6">
        <f t="shared" si="423"/>
        <v>4.7857456680112458</v>
      </c>
      <c r="FB106" s="6">
        <f t="shared" si="424"/>
        <v>13.803589914053331</v>
      </c>
      <c r="FC106" s="193">
        <f t="shared" si="425"/>
        <v>5.6956773807890908</v>
      </c>
      <c r="FD106" s="193">
        <f t="shared" si="426"/>
        <v>4.2501810279960504</v>
      </c>
      <c r="FE106" s="193">
        <f t="shared" si="502"/>
        <v>3.9153022138747122</v>
      </c>
      <c r="FF106" s="193">
        <f t="shared" si="427"/>
        <v>4.1495746364838775</v>
      </c>
      <c r="FG106" s="72">
        <f t="shared" si="428"/>
        <v>58772.343435407747</v>
      </c>
      <c r="FK106" s="3">
        <f t="shared" si="429"/>
        <v>6.5016201787979115</v>
      </c>
      <c r="FL106" s="6">
        <f t="shared" si="430"/>
        <v>5.1060742507885637</v>
      </c>
      <c r="FM106" s="6">
        <f t="shared" si="431"/>
        <v>4.5579410420919517</v>
      </c>
      <c r="FN106" s="6">
        <f t="shared" si="432"/>
        <v>4.6013102000545691</v>
      </c>
      <c r="FO106" s="193">
        <f t="shared" si="433"/>
        <v>5.6961143201323807</v>
      </c>
      <c r="FP106" s="193">
        <f t="shared" si="434"/>
        <v>4.2501818199763788</v>
      </c>
      <c r="FQ106" s="193">
        <f t="shared" si="503"/>
        <v>3.9107506947981525</v>
      </c>
      <c r="FR106" s="193">
        <f t="shared" si="435"/>
        <v>3.9927684288331076</v>
      </c>
      <c r="FS106" s="205">
        <f t="shared" si="436"/>
        <v>57615.295336858238</v>
      </c>
      <c r="FW106" s="3">
        <f t="shared" si="437"/>
        <v>7.4768401194860665</v>
      </c>
      <c r="FX106" s="6">
        <f t="shared" si="438"/>
        <v>5.7698011520260044</v>
      </c>
      <c r="FY106" s="6">
        <f t="shared" si="439"/>
        <v>5.6517377412704235</v>
      </c>
      <c r="FZ106" s="6">
        <f t="shared" si="440"/>
        <v>5.4294120328609763</v>
      </c>
      <c r="GA106" s="193">
        <f t="shared" si="441"/>
        <v>5.6993847226085537</v>
      </c>
      <c r="GB106" s="193">
        <f t="shared" si="442"/>
        <v>4.2596031342285618</v>
      </c>
      <c r="GC106" s="193">
        <f t="shared" si="504"/>
        <v>3.932418037999617</v>
      </c>
      <c r="GD106" s="193">
        <f t="shared" si="443"/>
        <v>4.007930200536026</v>
      </c>
      <c r="GE106" s="72">
        <f t="shared" si="444"/>
        <v>57858.339788159392</v>
      </c>
      <c r="GI106" s="3">
        <f t="shared" si="445"/>
        <v>7.1517601142910214</v>
      </c>
      <c r="GJ106" s="6">
        <f t="shared" si="446"/>
        <v>5.6166205904677931</v>
      </c>
      <c r="GK106" s="6">
        <f t="shared" si="447"/>
        <v>5.0136383188689244</v>
      </c>
      <c r="GL106" s="6">
        <f t="shared" si="448"/>
        <v>5.0613163018195548</v>
      </c>
      <c r="GM106" s="193">
        <f t="shared" si="449"/>
        <v>5.6982957539819639</v>
      </c>
      <c r="GN106" s="193">
        <f t="shared" si="450"/>
        <v>4.2574366682261262</v>
      </c>
      <c r="GO106" s="193">
        <f t="shared" si="505"/>
        <v>3.9198348572547341</v>
      </c>
      <c r="GP106" s="193">
        <f t="shared" si="451"/>
        <v>4.0012190759990967</v>
      </c>
      <c r="GQ106" s="72">
        <f t="shared" si="452"/>
        <v>57741.00426417854</v>
      </c>
      <c r="GU106" s="3">
        <f t="shared" si="453"/>
        <v>8.4520801350712063</v>
      </c>
      <c r="GV106" s="6">
        <f t="shared" si="454"/>
        <v>6.1272224623285005</v>
      </c>
      <c r="GW106" s="6">
        <f t="shared" si="455"/>
        <v>5.9252089222996371</v>
      </c>
      <c r="GX106" s="6">
        <f t="shared" si="456"/>
        <v>5.751495797522221</v>
      </c>
      <c r="GY106" s="193">
        <f t="shared" si="457"/>
        <v>5.7026445314001215</v>
      </c>
      <c r="GZ106" s="193">
        <f t="shared" si="458"/>
        <v>4.2646400431318083</v>
      </c>
      <c r="HA106" s="193">
        <f t="shared" si="506"/>
        <v>3.9377627340091421</v>
      </c>
      <c r="HB106" s="193">
        <f t="shared" si="459"/>
        <v>4.0137657140881018</v>
      </c>
      <c r="HC106" s="205">
        <f t="shared" si="460"/>
        <v>57941.940690681949</v>
      </c>
      <c r="HG106" s="3">
        <f t="shared" si="278"/>
        <v>7.4768401194860665</v>
      </c>
      <c r="HH106" s="6">
        <f t="shared" si="279"/>
        <v>0</v>
      </c>
      <c r="HI106" s="6">
        <f t="shared" si="280"/>
        <v>0</v>
      </c>
      <c r="HJ106" s="6">
        <f t="shared" si="281"/>
        <v>0</v>
      </c>
      <c r="HK106" s="193">
        <f t="shared" si="461"/>
        <v>5.6993847226085537</v>
      </c>
      <c r="HL106" s="193">
        <f t="shared" si="461"/>
        <v>4.1745731882913786</v>
      </c>
      <c r="HM106" s="193">
        <f t="shared" si="461"/>
        <v>3.8150380693314694</v>
      </c>
      <c r="HN106" s="193">
        <f t="shared" si="461"/>
        <v>3.9040600573940507</v>
      </c>
      <c r="HO106" s="212">
        <f t="shared" si="462"/>
        <v>56326.852641638121</v>
      </c>
      <c r="HS106" s="3">
        <f t="shared" si="282"/>
        <v>7.1517601142910214</v>
      </c>
      <c r="HT106" s="6">
        <f t="shared" si="283"/>
        <v>0</v>
      </c>
      <c r="HU106" s="6">
        <f t="shared" si="284"/>
        <v>0</v>
      </c>
      <c r="HV106" s="6">
        <f t="shared" si="285"/>
        <v>0</v>
      </c>
      <c r="HW106" s="193">
        <f t="shared" si="463"/>
        <v>5.6982957539819639</v>
      </c>
      <c r="HX106" s="193">
        <f t="shared" si="463"/>
        <v>4.1745731882913786</v>
      </c>
      <c r="HY106" s="193">
        <f t="shared" si="463"/>
        <v>3.8150380693314694</v>
      </c>
      <c r="HZ106" s="193">
        <f t="shared" si="463"/>
        <v>3.9040600573940507</v>
      </c>
      <c r="IA106" s="212">
        <f t="shared" si="464"/>
        <v>56326.223590489462</v>
      </c>
      <c r="IE106" s="3">
        <f t="shared" si="286"/>
        <v>8.4520801350712063</v>
      </c>
      <c r="IF106" s="6">
        <f t="shared" si="287"/>
        <v>0</v>
      </c>
      <c r="IG106" s="6">
        <f t="shared" si="288"/>
        <v>0</v>
      </c>
      <c r="IH106" s="6">
        <f t="shared" si="289"/>
        <v>0</v>
      </c>
      <c r="II106" s="193">
        <f t="shared" si="465"/>
        <v>5.7026445314001215</v>
      </c>
      <c r="IJ106" s="193">
        <f t="shared" si="465"/>
        <v>4.1745731882913786</v>
      </c>
      <c r="IK106" s="193">
        <f t="shared" si="465"/>
        <v>3.8150380693314694</v>
      </c>
      <c r="IL106" s="193">
        <f t="shared" si="465"/>
        <v>3.9040600573940507</v>
      </c>
      <c r="IM106" s="205">
        <f t="shared" si="466"/>
        <v>56328.735737387949</v>
      </c>
      <c r="IQ106" s="3">
        <f t="shared" si="290"/>
        <v>0</v>
      </c>
      <c r="IR106" s="6">
        <f t="shared" si="291"/>
        <v>5.7698011520260044</v>
      </c>
      <c r="IS106" s="6">
        <f t="shared" si="292"/>
        <v>0</v>
      </c>
      <c r="IT106" s="6">
        <f t="shared" si="293"/>
        <v>0</v>
      </c>
      <c r="IU106" s="193">
        <f t="shared" si="467"/>
        <v>5.6740334309306508</v>
      </c>
      <c r="IV106" s="193">
        <f t="shared" si="467"/>
        <v>4.2596031342285618</v>
      </c>
      <c r="IW106" s="193">
        <f t="shared" si="467"/>
        <v>3.8150380693314694</v>
      </c>
      <c r="IX106" s="193">
        <f t="shared" si="467"/>
        <v>3.9040600573940507</v>
      </c>
      <c r="IY106" s="212">
        <f t="shared" si="468"/>
        <v>56524.119257341903</v>
      </c>
      <c r="JC106" s="3">
        <f t="shared" si="294"/>
        <v>0</v>
      </c>
      <c r="JD106" s="6">
        <f t="shared" si="295"/>
        <v>5.6166205904677931</v>
      </c>
      <c r="JE106" s="6">
        <f t="shared" si="296"/>
        <v>0</v>
      </c>
      <c r="JF106" s="6">
        <f t="shared" si="297"/>
        <v>0</v>
      </c>
      <c r="JG106" s="193">
        <f t="shared" si="469"/>
        <v>5.6740334309306508</v>
      </c>
      <c r="JH106" s="193">
        <f t="shared" si="469"/>
        <v>4.2574366682261262</v>
      </c>
      <c r="JI106" s="193">
        <f t="shared" si="469"/>
        <v>3.8150380693314694</v>
      </c>
      <c r="JJ106" s="193">
        <f t="shared" si="469"/>
        <v>3.9040600573940507</v>
      </c>
      <c r="JK106" s="212">
        <f t="shared" si="470"/>
        <v>56518.710166286517</v>
      </c>
      <c r="JO106" s="3">
        <f t="shared" si="298"/>
        <v>0</v>
      </c>
      <c r="JP106" s="6">
        <f t="shared" si="299"/>
        <v>6.1272224623285005</v>
      </c>
      <c r="JQ106" s="6">
        <f t="shared" si="300"/>
        <v>0</v>
      </c>
      <c r="JR106" s="6">
        <f t="shared" si="301"/>
        <v>0</v>
      </c>
      <c r="JS106" s="193">
        <f t="shared" si="471"/>
        <v>5.6740334309306508</v>
      </c>
      <c r="JT106" s="193">
        <f t="shared" si="471"/>
        <v>4.2646400431318083</v>
      </c>
      <c r="JU106" s="193">
        <f t="shared" si="471"/>
        <v>3.8150380693314694</v>
      </c>
      <c r="JV106" s="193">
        <f t="shared" si="471"/>
        <v>3.9040600573940507</v>
      </c>
      <c r="JW106" s="205">
        <f t="shared" si="472"/>
        <v>56536.697084043539</v>
      </c>
      <c r="KA106" s="3">
        <f t="shared" si="302"/>
        <v>0</v>
      </c>
      <c r="KB106" s="6">
        <f t="shared" si="303"/>
        <v>0</v>
      </c>
      <c r="KC106" s="6">
        <f t="shared" si="304"/>
        <v>5.6517377412704235</v>
      </c>
      <c r="KD106" s="6">
        <f t="shared" si="305"/>
        <v>0</v>
      </c>
      <c r="KE106" s="193">
        <f t="shared" si="473"/>
        <v>5.6740334309306508</v>
      </c>
      <c r="KF106" s="193">
        <f t="shared" si="473"/>
        <v>4.1745731882913786</v>
      </c>
      <c r="KG106" s="193">
        <f t="shared" si="473"/>
        <v>3.932418037999617</v>
      </c>
      <c r="KH106" s="193">
        <f t="shared" si="473"/>
        <v>3.9040600573940507</v>
      </c>
      <c r="KI106" s="212">
        <f t="shared" si="474"/>
        <v>56887.096473452693</v>
      </c>
      <c r="KM106" s="3">
        <f t="shared" si="306"/>
        <v>0</v>
      </c>
      <c r="KN106" s="6">
        <f t="shared" si="307"/>
        <v>0</v>
      </c>
      <c r="KO106" s="6">
        <f t="shared" si="308"/>
        <v>5.0136383188689244</v>
      </c>
      <c r="KP106" s="6">
        <f t="shared" si="309"/>
        <v>0</v>
      </c>
      <c r="KQ106" s="193">
        <f t="shared" si="475"/>
        <v>5.6740334309306508</v>
      </c>
      <c r="KR106" s="193">
        <f t="shared" si="475"/>
        <v>4.1745731882913786</v>
      </c>
      <c r="KS106" s="193">
        <f t="shared" si="475"/>
        <v>3.9198348572547341</v>
      </c>
      <c r="KT106" s="193">
        <f t="shared" si="475"/>
        <v>3.9040600573940507</v>
      </c>
      <c r="KU106" s="212">
        <f t="shared" si="476"/>
        <v>56825.188615660445</v>
      </c>
      <c r="KY106" s="3">
        <f t="shared" si="310"/>
        <v>0</v>
      </c>
      <c r="KZ106" s="6">
        <f t="shared" si="311"/>
        <v>0</v>
      </c>
      <c r="LA106" s="6">
        <f t="shared" si="312"/>
        <v>5.9252089222996371</v>
      </c>
      <c r="LB106" s="6">
        <f t="shared" si="313"/>
        <v>0</v>
      </c>
      <c r="LC106" s="193">
        <f t="shared" si="477"/>
        <v>5.6740334309306508</v>
      </c>
      <c r="LD106" s="193">
        <f t="shared" si="477"/>
        <v>4.1745731882913786</v>
      </c>
      <c r="LE106" s="193">
        <f t="shared" si="477"/>
        <v>3.9377627340091421</v>
      </c>
      <c r="LF106" s="193">
        <f t="shared" si="477"/>
        <v>3.9040600573940507</v>
      </c>
      <c r="LG106" s="205">
        <f t="shared" si="478"/>
        <v>56913.412190118921</v>
      </c>
      <c r="LK106" s="3">
        <f t="shared" si="314"/>
        <v>0</v>
      </c>
      <c r="LL106" s="6">
        <f t="shared" si="315"/>
        <v>0</v>
      </c>
      <c r="LM106" s="6">
        <f t="shared" si="316"/>
        <v>0</v>
      </c>
      <c r="LN106" s="6">
        <f t="shared" si="317"/>
        <v>5.4294120328609763</v>
      </c>
      <c r="LO106" s="193">
        <f t="shared" si="479"/>
        <v>5.6740334309306508</v>
      </c>
      <c r="LP106" s="193">
        <f t="shared" si="479"/>
        <v>4.1745731882913786</v>
      </c>
      <c r="LQ106" s="193">
        <f t="shared" si="479"/>
        <v>3.8150380693314694</v>
      </c>
      <c r="LR106" s="193">
        <f t="shared" si="479"/>
        <v>4.007930200536026</v>
      </c>
      <c r="LS106" s="212">
        <f t="shared" si="480"/>
        <v>57044.086305860073</v>
      </c>
      <c r="LW106" s="3">
        <f t="shared" si="318"/>
        <v>0</v>
      </c>
      <c r="LX106" s="6">
        <f t="shared" si="319"/>
        <v>0</v>
      </c>
      <c r="LY106" s="6">
        <f t="shared" si="320"/>
        <v>0</v>
      </c>
      <c r="LZ106" s="6">
        <f t="shared" si="321"/>
        <v>5.0613163018195548</v>
      </c>
      <c r="MA106" s="193">
        <f t="shared" si="481"/>
        <v>5.6740334309306508</v>
      </c>
      <c r="MB106" s="193">
        <f t="shared" si="481"/>
        <v>4.1745731882913786</v>
      </c>
      <c r="MC106" s="193">
        <f t="shared" si="481"/>
        <v>3.8150380693314694</v>
      </c>
      <c r="MD106" s="193">
        <f t="shared" si="481"/>
        <v>4.0012190759990967</v>
      </c>
      <c r="ME106" s="212">
        <f t="shared" si="482"/>
        <v>56996.513140109826</v>
      </c>
      <c r="MI106" s="3">
        <f t="shared" si="322"/>
        <v>0</v>
      </c>
      <c r="MJ106" s="6">
        <f t="shared" si="323"/>
        <v>0</v>
      </c>
      <c r="MK106" s="6">
        <f t="shared" si="324"/>
        <v>0</v>
      </c>
      <c r="ML106" s="6">
        <f t="shared" si="325"/>
        <v>5.751495797522221</v>
      </c>
      <c r="MM106" s="193">
        <f t="shared" si="483"/>
        <v>5.6740334309306508</v>
      </c>
      <c r="MN106" s="193">
        <f t="shared" si="483"/>
        <v>4.1745731882913786</v>
      </c>
      <c r="MO106" s="193">
        <f t="shared" si="483"/>
        <v>3.8150380693314694</v>
      </c>
      <c r="MP106" s="193">
        <f t="shared" si="483"/>
        <v>4.0137657140881018</v>
      </c>
      <c r="MQ106" s="205">
        <f t="shared" si="484"/>
        <v>57085.484799260747</v>
      </c>
      <c r="MT106" s="3">
        <f t="shared" si="326"/>
        <v>6.1765200987058808</v>
      </c>
      <c r="MU106" s="6">
        <f t="shared" si="327"/>
        <v>5.1060187186070838</v>
      </c>
      <c r="MV106" s="6">
        <f t="shared" si="328"/>
        <v>5.2415309697266022</v>
      </c>
      <c r="MW106" s="6">
        <f t="shared" si="329"/>
        <v>5.5214359656213325</v>
      </c>
      <c r="MX106" s="193">
        <f t="shared" si="485"/>
        <v>5.6950217148557041</v>
      </c>
      <c r="MY106" s="193">
        <f t="shared" si="485"/>
        <v>4.2501810279960504</v>
      </c>
      <c r="MZ106" s="193">
        <f t="shared" si="485"/>
        <v>3.9243470484463643</v>
      </c>
      <c r="NA106" s="193">
        <f t="shared" si="485"/>
        <v>4.0096009678350821</v>
      </c>
      <c r="NB106" s="212">
        <f t="shared" si="486"/>
        <v>57803.305503104843</v>
      </c>
      <c r="NF106" s="3">
        <f t="shared" si="330"/>
        <v>6.1765200987058799</v>
      </c>
      <c r="NG106" s="6">
        <f t="shared" si="331"/>
        <v>0</v>
      </c>
      <c r="NH106" s="6">
        <f t="shared" si="332"/>
        <v>0</v>
      </c>
      <c r="NI106" s="6">
        <f t="shared" si="333"/>
        <v>0</v>
      </c>
      <c r="NJ106" s="193">
        <f t="shared" si="487"/>
        <v>5.6950217148557041</v>
      </c>
      <c r="NK106" s="193">
        <f t="shared" si="487"/>
        <v>4.1745731882913786</v>
      </c>
      <c r="NL106" s="193">
        <f t="shared" si="487"/>
        <v>3.8150380693314694</v>
      </c>
      <c r="NM106" s="193">
        <f t="shared" si="487"/>
        <v>3.9040600573940507</v>
      </c>
      <c r="NN106" s="212">
        <f t="shared" si="488"/>
        <v>56324.332358780244</v>
      </c>
      <c r="NR106" s="3">
        <f t="shared" si="334"/>
        <v>0</v>
      </c>
      <c r="NS106" s="6">
        <f t="shared" si="335"/>
        <v>5.1060187186070838</v>
      </c>
      <c r="NT106" s="6">
        <f t="shared" si="336"/>
        <v>0</v>
      </c>
      <c r="NU106" s="6">
        <f t="shared" si="337"/>
        <v>0</v>
      </c>
      <c r="NV106" s="193">
        <f t="shared" si="489"/>
        <v>5.6740334309306508</v>
      </c>
      <c r="NW106" s="193">
        <f t="shared" si="489"/>
        <v>4.2501810279960504</v>
      </c>
      <c r="NX106" s="193">
        <f t="shared" si="489"/>
        <v>3.8150380693314694</v>
      </c>
      <c r="NY106" s="193">
        <f t="shared" si="489"/>
        <v>3.9040600573940507</v>
      </c>
      <c r="NZ106" s="212">
        <f t="shared" si="490"/>
        <v>56500.598526247632</v>
      </c>
      <c r="OD106" s="3">
        <f t="shared" si="338"/>
        <v>0</v>
      </c>
      <c r="OE106" s="6">
        <f t="shared" si="339"/>
        <v>0</v>
      </c>
      <c r="OF106" s="6">
        <f t="shared" si="340"/>
        <v>5.2415309697266022</v>
      </c>
      <c r="OG106" s="6">
        <f t="shared" si="341"/>
        <v>0</v>
      </c>
      <c r="OH106" s="193">
        <f t="shared" si="491"/>
        <v>5.6740334309306508</v>
      </c>
      <c r="OI106" s="193">
        <f t="shared" si="491"/>
        <v>4.1745731882913786</v>
      </c>
      <c r="OJ106" s="193">
        <f t="shared" si="491"/>
        <v>3.9243470484463643</v>
      </c>
      <c r="OK106" s="193">
        <f t="shared" si="491"/>
        <v>3.9040600573940507</v>
      </c>
      <c r="OL106" s="212">
        <f t="shared" si="492"/>
        <v>56847.380345685728</v>
      </c>
      <c r="OP106" s="3">
        <f t="shared" si="342"/>
        <v>0</v>
      </c>
      <c r="OQ106" s="6">
        <f t="shared" si="343"/>
        <v>0</v>
      </c>
      <c r="OR106" s="6">
        <f t="shared" si="344"/>
        <v>0</v>
      </c>
      <c r="OS106" s="6">
        <f t="shared" si="345"/>
        <v>5.5214359656213325</v>
      </c>
      <c r="OT106" s="193">
        <f t="shared" si="493"/>
        <v>5.6740334309306508</v>
      </c>
      <c r="OU106" s="193">
        <f t="shared" si="493"/>
        <v>4.1745731882913786</v>
      </c>
      <c r="OV106" s="193">
        <f t="shared" si="493"/>
        <v>3.8150380693314694</v>
      </c>
      <c r="OW106" s="193">
        <f t="shared" si="493"/>
        <v>4.0096009678350821</v>
      </c>
      <c r="OX106" s="232">
        <f t="shared" si="494"/>
        <v>57055.936050257827</v>
      </c>
    </row>
    <row r="107" spans="1:414" x14ac:dyDescent="0.2">
      <c r="B107" s="81">
        <v>45640</v>
      </c>
      <c r="C107">
        <v>155</v>
      </c>
      <c r="D107">
        <v>11.122954959672279</v>
      </c>
      <c r="E107">
        <v>0</v>
      </c>
      <c r="F107">
        <v>0</v>
      </c>
      <c r="G107">
        <v>0</v>
      </c>
      <c r="H107">
        <v>0</v>
      </c>
      <c r="I107">
        <v>0</v>
      </c>
      <c r="J107">
        <v>0</v>
      </c>
      <c r="K107">
        <v>0</v>
      </c>
      <c r="L107">
        <v>0</v>
      </c>
      <c r="M107">
        <v>0</v>
      </c>
      <c r="N107">
        <v>1</v>
      </c>
      <c r="O107">
        <v>1</v>
      </c>
      <c r="P107">
        <v>0</v>
      </c>
      <c r="Q107">
        <v>0</v>
      </c>
      <c r="R107">
        <v>0</v>
      </c>
      <c r="S107">
        <v>0</v>
      </c>
      <c r="T107">
        <v>24025</v>
      </c>
      <c r="U107">
        <v>6.5030291386720398</v>
      </c>
      <c r="V107">
        <v>5.1060187186070767</v>
      </c>
      <c r="W107">
        <v>4.5578530171535672</v>
      </c>
      <c r="X107">
        <v>4.6011966380177771</v>
      </c>
      <c r="Y107" s="3">
        <v>375.95276288301534</v>
      </c>
      <c r="Z107" s="3">
        <v>100.00000000000114</v>
      </c>
      <c r="AA107" s="3">
        <v>50</v>
      </c>
      <c r="AB107" s="3">
        <v>50</v>
      </c>
      <c r="AC107">
        <v>0</v>
      </c>
      <c r="AD107">
        <v>1</v>
      </c>
      <c r="AE107" s="6"/>
      <c r="AF107" s="1" t="s">
        <v>5</v>
      </c>
      <c r="AG107">
        <v>155</v>
      </c>
      <c r="AH107" s="189">
        <v>45640</v>
      </c>
      <c r="AI107">
        <f t="shared" si="346"/>
        <v>12</v>
      </c>
      <c r="AJ107">
        <v>155</v>
      </c>
      <c r="AK107">
        <v>0</v>
      </c>
      <c r="AL107">
        <v>1</v>
      </c>
      <c r="AM107">
        <v>1</v>
      </c>
      <c r="AN107">
        <v>0</v>
      </c>
      <c r="AO107">
        <v>0</v>
      </c>
      <c r="AP107">
        <v>0</v>
      </c>
      <c r="AQ107">
        <v>0</v>
      </c>
      <c r="AS107" s="37"/>
      <c r="AT107" s="37"/>
      <c r="AU107" s="6">
        <f t="shared" si="347"/>
        <v>0</v>
      </c>
      <c r="AV107" s="6">
        <f t="shared" si="348"/>
        <v>0</v>
      </c>
      <c r="AW107" s="6">
        <f t="shared" si="349"/>
        <v>0</v>
      </c>
      <c r="AX107" s="6">
        <f t="shared" si="350"/>
        <v>0</v>
      </c>
      <c r="AY107" s="193">
        <f t="shared" si="351"/>
        <v>5.6740334309306508</v>
      </c>
      <c r="AZ107" s="193">
        <f t="shared" si="352"/>
        <v>4.1745731882913786</v>
      </c>
      <c r="BA107" s="193">
        <f t="shared" si="353"/>
        <v>3.8150380693314694</v>
      </c>
      <c r="BB107" s="193">
        <f t="shared" si="354"/>
        <v>3.9040600573940507</v>
      </c>
      <c r="BC107" s="72">
        <f t="shared" si="355"/>
        <v>56312.210093717425</v>
      </c>
      <c r="BG107" s="3">
        <f t="shared" si="356"/>
        <v>6.3729685558985985</v>
      </c>
      <c r="BH107" s="6">
        <f t="shared" si="357"/>
        <v>0</v>
      </c>
      <c r="BI107" s="6">
        <f t="shared" si="358"/>
        <v>0</v>
      </c>
      <c r="BJ107" s="6">
        <f t="shared" si="359"/>
        <v>0</v>
      </c>
      <c r="BK107" s="193">
        <f t="shared" si="360"/>
        <v>5.6956820869480556</v>
      </c>
      <c r="BL107" s="193">
        <f t="shared" si="361"/>
        <v>4.1745731882913786</v>
      </c>
      <c r="BM107" s="193">
        <f t="shared" si="362"/>
        <v>3.8150380693314694</v>
      </c>
      <c r="BN107" s="193">
        <f t="shared" si="363"/>
        <v>3.9040600573940507</v>
      </c>
      <c r="BO107" s="72">
        <f t="shared" si="364"/>
        <v>56324.713814179719</v>
      </c>
      <c r="BS107" s="3">
        <f t="shared" si="365"/>
        <v>6.3729886352079923</v>
      </c>
      <c r="BT107" s="6">
        <f t="shared" si="366"/>
        <v>0</v>
      </c>
      <c r="BU107" s="6">
        <f t="shared" si="367"/>
        <v>0</v>
      </c>
      <c r="BV107" s="6">
        <f t="shared" si="368"/>
        <v>0</v>
      </c>
      <c r="BW107" s="193">
        <f t="shared" si="369"/>
        <v>5.6956821544234542</v>
      </c>
      <c r="BX107" s="193">
        <f t="shared" si="370"/>
        <v>4.1745731882913786</v>
      </c>
      <c r="BY107" s="193">
        <f t="shared" si="495"/>
        <v>3.8150380693314694</v>
      </c>
      <c r="BZ107" s="193">
        <f t="shared" si="371"/>
        <v>3.9040600573940507</v>
      </c>
      <c r="CA107" s="72">
        <f t="shared" si="372"/>
        <v>56324.713814179719</v>
      </c>
      <c r="CE107" s="3">
        <f t="shared" si="373"/>
        <v>0</v>
      </c>
      <c r="CF107" s="6">
        <f t="shared" si="374"/>
        <v>5.1060187186070767</v>
      </c>
      <c r="CG107" s="6">
        <f t="shared" si="375"/>
        <v>0</v>
      </c>
      <c r="CH107" s="6">
        <f t="shared" si="376"/>
        <v>0</v>
      </c>
      <c r="CI107" s="193">
        <f t="shared" si="377"/>
        <v>5.6740334309306508</v>
      </c>
      <c r="CJ107" s="193">
        <f t="shared" si="378"/>
        <v>4.2501810279960504</v>
      </c>
      <c r="CK107" s="193">
        <f t="shared" si="496"/>
        <v>3.8150380693314694</v>
      </c>
      <c r="CL107" s="193">
        <f t="shared" si="379"/>
        <v>3.9040600573940507</v>
      </c>
      <c r="CM107" s="72">
        <f t="shared" si="380"/>
        <v>56500.598526247632</v>
      </c>
      <c r="CQ107" s="3">
        <f t="shared" si="381"/>
        <v>0</v>
      </c>
      <c r="CR107" s="6">
        <f t="shared" si="382"/>
        <v>5.1060742507885566</v>
      </c>
      <c r="CS107" s="6">
        <f t="shared" si="383"/>
        <v>0</v>
      </c>
      <c r="CT107" s="6">
        <f t="shared" si="384"/>
        <v>0</v>
      </c>
      <c r="CU107" s="193">
        <f t="shared" si="385"/>
        <v>5.6740334309306508</v>
      </c>
      <c r="CV107" s="193">
        <f t="shared" si="386"/>
        <v>4.2501818199763788</v>
      </c>
      <c r="CW107" s="193">
        <f t="shared" si="497"/>
        <v>3.8150380693314694</v>
      </c>
      <c r="CX107" s="193">
        <f t="shared" si="387"/>
        <v>3.9040600573940507</v>
      </c>
      <c r="CY107" s="72">
        <f t="shared" si="388"/>
        <v>56500.600502884357</v>
      </c>
      <c r="DC107" s="3">
        <f t="shared" si="389"/>
        <v>0</v>
      </c>
      <c r="DD107" s="6">
        <f t="shared" si="390"/>
        <v>0</v>
      </c>
      <c r="DE107" s="6">
        <f t="shared" si="391"/>
        <v>4.7857456680112458</v>
      </c>
      <c r="DF107" s="6">
        <f t="shared" si="392"/>
        <v>0</v>
      </c>
      <c r="DG107" s="193">
        <f t="shared" si="393"/>
        <v>5.6740334309306508</v>
      </c>
      <c r="DH107" s="193">
        <f t="shared" si="394"/>
        <v>4.1745731882913786</v>
      </c>
      <c r="DI107" s="193">
        <f t="shared" si="498"/>
        <v>3.9153022138747122</v>
      </c>
      <c r="DJ107" s="193">
        <f t="shared" si="395"/>
        <v>3.9040600573940507</v>
      </c>
      <c r="DK107" s="72">
        <f t="shared" si="396"/>
        <v>56802.905020320242</v>
      </c>
      <c r="DO107" s="3">
        <f t="shared" si="397"/>
        <v>0</v>
      </c>
      <c r="DP107" s="6">
        <f t="shared" si="398"/>
        <v>0</v>
      </c>
      <c r="DQ107" s="6">
        <f t="shared" si="399"/>
        <v>4.5579410420919517</v>
      </c>
      <c r="DR107" s="6">
        <f t="shared" si="400"/>
        <v>0</v>
      </c>
      <c r="DS107" s="193">
        <f t="shared" si="401"/>
        <v>5.6740334309306508</v>
      </c>
      <c r="DT107" s="193">
        <f t="shared" si="402"/>
        <v>4.1745731882913786</v>
      </c>
      <c r="DU107" s="193">
        <f t="shared" si="499"/>
        <v>3.9107506947981525</v>
      </c>
      <c r="DV107" s="193">
        <f t="shared" si="403"/>
        <v>3.9040600573940507</v>
      </c>
      <c r="DW107" s="72">
        <f t="shared" si="404"/>
        <v>56780.537420399822</v>
      </c>
      <c r="EA107" s="3">
        <f t="shared" si="405"/>
        <v>0</v>
      </c>
      <c r="EB107" s="6">
        <f t="shared" si="406"/>
        <v>0</v>
      </c>
      <c r="EC107" s="6">
        <f t="shared" si="407"/>
        <v>0</v>
      </c>
      <c r="ED107" s="6">
        <f t="shared" si="408"/>
        <v>13.803589914053331</v>
      </c>
      <c r="EE107" s="193">
        <f t="shared" si="409"/>
        <v>5.6740334309306508</v>
      </c>
      <c r="EF107" s="193">
        <f t="shared" si="410"/>
        <v>4.1745731882913786</v>
      </c>
      <c r="EG107" s="193">
        <f t="shared" si="500"/>
        <v>3.8150380693314694</v>
      </c>
      <c r="EH107" s="193">
        <f t="shared" si="411"/>
        <v>4.1495746364838775</v>
      </c>
      <c r="EI107" s="72">
        <f t="shared" si="412"/>
        <v>58057.476754843105</v>
      </c>
      <c r="EM107" s="3">
        <f t="shared" si="413"/>
        <v>0</v>
      </c>
      <c r="EN107" s="6">
        <f t="shared" si="414"/>
        <v>0</v>
      </c>
      <c r="EO107" s="6">
        <f t="shared" si="415"/>
        <v>0</v>
      </c>
      <c r="EP107" s="6">
        <f t="shared" si="416"/>
        <v>4.6013102000545691</v>
      </c>
      <c r="EQ107" s="193">
        <f t="shared" si="417"/>
        <v>5.6740334309306508</v>
      </c>
      <c r="ER107" s="193">
        <f t="shared" si="418"/>
        <v>4.1745731882913786</v>
      </c>
      <c r="ES107" s="193">
        <f t="shared" si="501"/>
        <v>3.8150380693314694</v>
      </c>
      <c r="ET107" s="193">
        <f t="shared" si="419"/>
        <v>3.9927684288331076</v>
      </c>
      <c r="EU107" s="72">
        <f t="shared" si="420"/>
        <v>56936.665444719103</v>
      </c>
      <c r="EY107" s="3">
        <f t="shared" si="421"/>
        <v>6.3729685558985985</v>
      </c>
      <c r="EZ107" s="6">
        <f t="shared" si="422"/>
        <v>5.1060187186070767</v>
      </c>
      <c r="FA107" s="6">
        <f t="shared" si="423"/>
        <v>4.7857456680112458</v>
      </c>
      <c r="FB107" s="6">
        <f t="shared" si="424"/>
        <v>13.803589914053331</v>
      </c>
      <c r="FC107" s="193">
        <f t="shared" si="425"/>
        <v>5.6956820869480556</v>
      </c>
      <c r="FD107" s="193">
        <f t="shared" si="426"/>
        <v>4.2501810279960504</v>
      </c>
      <c r="FE107" s="193">
        <f t="shared" si="502"/>
        <v>3.9153022138747122</v>
      </c>
      <c r="FF107" s="193">
        <f t="shared" si="427"/>
        <v>4.1495746364838775</v>
      </c>
      <c r="FG107" s="72">
        <f t="shared" si="428"/>
        <v>58772.346272001465</v>
      </c>
      <c r="FK107" s="3">
        <f t="shared" si="429"/>
        <v>6.5030492179814336</v>
      </c>
      <c r="FL107" s="6">
        <f t="shared" si="430"/>
        <v>5.1060742507885566</v>
      </c>
      <c r="FM107" s="6">
        <f t="shared" si="431"/>
        <v>4.5579410420919517</v>
      </c>
      <c r="FN107" s="6">
        <f t="shared" si="432"/>
        <v>4.6013102000545691</v>
      </c>
      <c r="FO107" s="193">
        <f t="shared" si="433"/>
        <v>5.696119120252189</v>
      </c>
      <c r="FP107" s="193">
        <f t="shared" si="434"/>
        <v>4.2501818199763788</v>
      </c>
      <c r="FQ107" s="193">
        <f t="shared" si="503"/>
        <v>3.9107506947981525</v>
      </c>
      <c r="FR107" s="193">
        <f t="shared" si="435"/>
        <v>3.9927684288331076</v>
      </c>
      <c r="FS107" s="205">
        <f t="shared" si="436"/>
        <v>57615.29817312715</v>
      </c>
      <c r="FW107" s="3">
        <f t="shared" si="437"/>
        <v>7.478483509472845</v>
      </c>
      <c r="FX107" s="6">
        <f t="shared" si="438"/>
        <v>5.7698011520259964</v>
      </c>
      <c r="FY107" s="6">
        <f t="shared" si="439"/>
        <v>5.6517377412704235</v>
      </c>
      <c r="FZ107" s="6">
        <f t="shared" si="440"/>
        <v>5.4294120328609763</v>
      </c>
      <c r="GA107" s="193">
        <f t="shared" si="441"/>
        <v>5.6993902247038291</v>
      </c>
      <c r="GB107" s="193">
        <f t="shared" si="442"/>
        <v>4.2596031342285618</v>
      </c>
      <c r="GC107" s="193">
        <f t="shared" si="504"/>
        <v>3.932418037999617</v>
      </c>
      <c r="GD107" s="193">
        <f t="shared" si="443"/>
        <v>4.007930200536026</v>
      </c>
      <c r="GE107" s="72">
        <f t="shared" si="444"/>
        <v>57858.343052922151</v>
      </c>
      <c r="GI107" s="3">
        <f t="shared" si="445"/>
        <v>7.1533320525392448</v>
      </c>
      <c r="GJ107" s="6">
        <f t="shared" si="446"/>
        <v>5.6166205904677851</v>
      </c>
      <c r="GK107" s="6">
        <f t="shared" si="447"/>
        <v>5.0136383188689244</v>
      </c>
      <c r="GL107" s="6">
        <f t="shared" si="448"/>
        <v>5.0613163018195548</v>
      </c>
      <c r="GM107" s="193">
        <f t="shared" si="449"/>
        <v>5.698301022590547</v>
      </c>
      <c r="GN107" s="193">
        <f t="shared" si="450"/>
        <v>4.2574366682261262</v>
      </c>
      <c r="GO107" s="193">
        <f t="shared" si="505"/>
        <v>3.9198348572547341</v>
      </c>
      <c r="GP107" s="193">
        <f t="shared" si="451"/>
        <v>4.0012190759990967</v>
      </c>
      <c r="GQ107" s="72">
        <f t="shared" si="452"/>
        <v>57741.007384057913</v>
      </c>
      <c r="GU107" s="3">
        <f t="shared" si="453"/>
        <v>8.4539378802736529</v>
      </c>
      <c r="GV107" s="6">
        <f t="shared" si="454"/>
        <v>6.1272224623284917</v>
      </c>
      <c r="GW107" s="6">
        <f t="shared" si="455"/>
        <v>5.9252089222996371</v>
      </c>
      <c r="GX107" s="6">
        <f t="shared" si="456"/>
        <v>5.751495797522221</v>
      </c>
      <c r="GY107" s="193">
        <f t="shared" si="457"/>
        <v>5.7026507309156189</v>
      </c>
      <c r="GZ107" s="193">
        <f t="shared" si="458"/>
        <v>4.2646400431318083</v>
      </c>
      <c r="HA107" s="193">
        <f t="shared" si="506"/>
        <v>3.9377627340091421</v>
      </c>
      <c r="HB107" s="193">
        <f t="shared" si="459"/>
        <v>4.0137657140881018</v>
      </c>
      <c r="HC107" s="205">
        <f t="shared" si="460"/>
        <v>57941.944374586186</v>
      </c>
      <c r="HG107" s="3">
        <f t="shared" si="278"/>
        <v>7.478483509472845</v>
      </c>
      <c r="HH107" s="6">
        <f t="shared" si="279"/>
        <v>0</v>
      </c>
      <c r="HI107" s="6">
        <f t="shared" si="280"/>
        <v>0</v>
      </c>
      <c r="HJ107" s="6">
        <f t="shared" si="281"/>
        <v>0</v>
      </c>
      <c r="HK107" s="193">
        <f t="shared" si="461"/>
        <v>5.6993902247038291</v>
      </c>
      <c r="HL107" s="193">
        <f t="shared" si="461"/>
        <v>4.1745731882913786</v>
      </c>
      <c r="HM107" s="193">
        <f t="shared" si="461"/>
        <v>3.8150380693314694</v>
      </c>
      <c r="HN107" s="193">
        <f t="shared" si="461"/>
        <v>3.9040600573940507</v>
      </c>
      <c r="HO107" s="212">
        <f t="shared" si="462"/>
        <v>56326.855819983815</v>
      </c>
      <c r="HS107" s="3">
        <f t="shared" si="282"/>
        <v>7.1533320525392448</v>
      </c>
      <c r="HT107" s="6">
        <f t="shared" si="283"/>
        <v>0</v>
      </c>
      <c r="HU107" s="6">
        <f t="shared" si="284"/>
        <v>0</v>
      </c>
      <c r="HV107" s="6">
        <f t="shared" si="285"/>
        <v>0</v>
      </c>
      <c r="HW107" s="193">
        <f t="shared" si="463"/>
        <v>5.698301022590547</v>
      </c>
      <c r="HX107" s="193">
        <f t="shared" si="463"/>
        <v>4.1745731882913786</v>
      </c>
      <c r="HY107" s="193">
        <f t="shared" si="463"/>
        <v>3.8150380693314694</v>
      </c>
      <c r="HZ107" s="193">
        <f t="shared" si="463"/>
        <v>3.9040600573940507</v>
      </c>
      <c r="IA107" s="212">
        <f t="shared" si="464"/>
        <v>56326.226633924976</v>
      </c>
      <c r="IE107" s="3">
        <f t="shared" si="286"/>
        <v>8.4539378802736529</v>
      </c>
      <c r="IF107" s="6">
        <f t="shared" si="287"/>
        <v>0</v>
      </c>
      <c r="IG107" s="6">
        <f t="shared" si="288"/>
        <v>0</v>
      </c>
      <c r="IH107" s="6">
        <f t="shared" si="289"/>
        <v>0</v>
      </c>
      <c r="II107" s="193">
        <f t="shared" si="465"/>
        <v>5.7026507309156189</v>
      </c>
      <c r="IJ107" s="193">
        <f t="shared" si="465"/>
        <v>4.1745731882913786</v>
      </c>
      <c r="IK107" s="193">
        <f t="shared" si="465"/>
        <v>3.8150380693314694</v>
      </c>
      <c r="IL107" s="193">
        <f t="shared" si="465"/>
        <v>3.9040600573940507</v>
      </c>
      <c r="IM107" s="205">
        <f t="shared" si="466"/>
        <v>56328.739318725849</v>
      </c>
      <c r="IQ107" s="3">
        <f t="shared" si="290"/>
        <v>0</v>
      </c>
      <c r="IR107" s="6">
        <f t="shared" si="291"/>
        <v>5.7698011520259964</v>
      </c>
      <c r="IS107" s="6">
        <f t="shared" si="292"/>
        <v>0</v>
      </c>
      <c r="IT107" s="6">
        <f t="shared" si="293"/>
        <v>0</v>
      </c>
      <c r="IU107" s="193">
        <f t="shared" si="467"/>
        <v>5.6740334309306508</v>
      </c>
      <c r="IV107" s="193">
        <f t="shared" si="467"/>
        <v>4.2596031342285618</v>
      </c>
      <c r="IW107" s="193">
        <f t="shared" si="467"/>
        <v>3.8150380693314694</v>
      </c>
      <c r="IX107" s="193">
        <f t="shared" si="467"/>
        <v>3.9040600573940507</v>
      </c>
      <c r="IY107" s="212">
        <f t="shared" si="468"/>
        <v>56524.119257341903</v>
      </c>
      <c r="JC107" s="3">
        <f t="shared" si="294"/>
        <v>0</v>
      </c>
      <c r="JD107" s="6">
        <f t="shared" si="295"/>
        <v>5.6166205904677851</v>
      </c>
      <c r="JE107" s="6">
        <f t="shared" si="296"/>
        <v>0</v>
      </c>
      <c r="JF107" s="6">
        <f t="shared" si="297"/>
        <v>0</v>
      </c>
      <c r="JG107" s="193">
        <f t="shared" si="469"/>
        <v>5.6740334309306508</v>
      </c>
      <c r="JH107" s="193">
        <f t="shared" si="469"/>
        <v>4.2574366682261262</v>
      </c>
      <c r="JI107" s="193">
        <f t="shared" si="469"/>
        <v>3.8150380693314694</v>
      </c>
      <c r="JJ107" s="193">
        <f t="shared" si="469"/>
        <v>3.9040600573940507</v>
      </c>
      <c r="JK107" s="212">
        <f t="shared" si="470"/>
        <v>56518.710166286517</v>
      </c>
      <c r="JO107" s="3">
        <f t="shared" si="298"/>
        <v>0</v>
      </c>
      <c r="JP107" s="6">
        <f t="shared" si="299"/>
        <v>6.1272224623284917</v>
      </c>
      <c r="JQ107" s="6">
        <f t="shared" si="300"/>
        <v>0</v>
      </c>
      <c r="JR107" s="6">
        <f t="shared" si="301"/>
        <v>0</v>
      </c>
      <c r="JS107" s="193">
        <f t="shared" si="471"/>
        <v>5.6740334309306508</v>
      </c>
      <c r="JT107" s="193">
        <f t="shared" si="471"/>
        <v>4.2646400431318083</v>
      </c>
      <c r="JU107" s="193">
        <f t="shared" si="471"/>
        <v>3.8150380693314694</v>
      </c>
      <c r="JV107" s="193">
        <f t="shared" si="471"/>
        <v>3.9040600573940507</v>
      </c>
      <c r="JW107" s="205">
        <f t="shared" si="472"/>
        <v>56536.697084043539</v>
      </c>
      <c r="KA107" s="3">
        <f t="shared" si="302"/>
        <v>0</v>
      </c>
      <c r="KB107" s="6">
        <f t="shared" si="303"/>
        <v>0</v>
      </c>
      <c r="KC107" s="6">
        <f t="shared" si="304"/>
        <v>5.6517377412704235</v>
      </c>
      <c r="KD107" s="6">
        <f t="shared" si="305"/>
        <v>0</v>
      </c>
      <c r="KE107" s="193">
        <f t="shared" si="473"/>
        <v>5.6740334309306508</v>
      </c>
      <c r="KF107" s="193">
        <f t="shared" si="473"/>
        <v>4.1745731882913786</v>
      </c>
      <c r="KG107" s="193">
        <f t="shared" si="473"/>
        <v>3.932418037999617</v>
      </c>
      <c r="KH107" s="193">
        <f t="shared" si="473"/>
        <v>3.9040600573940507</v>
      </c>
      <c r="KI107" s="212">
        <f t="shared" si="474"/>
        <v>56887.096473452693</v>
      </c>
      <c r="KM107" s="3">
        <f t="shared" si="306"/>
        <v>0</v>
      </c>
      <c r="KN107" s="6">
        <f t="shared" si="307"/>
        <v>0</v>
      </c>
      <c r="KO107" s="6">
        <f t="shared" si="308"/>
        <v>5.0136383188689244</v>
      </c>
      <c r="KP107" s="6">
        <f t="shared" si="309"/>
        <v>0</v>
      </c>
      <c r="KQ107" s="193">
        <f t="shared" si="475"/>
        <v>5.6740334309306508</v>
      </c>
      <c r="KR107" s="193">
        <f t="shared" si="475"/>
        <v>4.1745731882913786</v>
      </c>
      <c r="KS107" s="193">
        <f t="shared" si="475"/>
        <v>3.9198348572547341</v>
      </c>
      <c r="KT107" s="193">
        <f t="shared" si="475"/>
        <v>3.9040600573940507</v>
      </c>
      <c r="KU107" s="212">
        <f t="shared" si="476"/>
        <v>56825.188615660445</v>
      </c>
      <c r="KY107" s="3">
        <f t="shared" si="310"/>
        <v>0</v>
      </c>
      <c r="KZ107" s="6">
        <f t="shared" si="311"/>
        <v>0</v>
      </c>
      <c r="LA107" s="6">
        <f t="shared" si="312"/>
        <v>5.9252089222996371</v>
      </c>
      <c r="LB107" s="6">
        <f t="shared" si="313"/>
        <v>0</v>
      </c>
      <c r="LC107" s="193">
        <f t="shared" si="477"/>
        <v>5.6740334309306508</v>
      </c>
      <c r="LD107" s="193">
        <f t="shared" si="477"/>
        <v>4.1745731882913786</v>
      </c>
      <c r="LE107" s="193">
        <f t="shared" si="477"/>
        <v>3.9377627340091421</v>
      </c>
      <c r="LF107" s="193">
        <f t="shared" si="477"/>
        <v>3.9040600573940507</v>
      </c>
      <c r="LG107" s="205">
        <f t="shared" si="478"/>
        <v>56913.412190118921</v>
      </c>
      <c r="LK107" s="3">
        <f t="shared" si="314"/>
        <v>0</v>
      </c>
      <c r="LL107" s="6">
        <f t="shared" si="315"/>
        <v>0</v>
      </c>
      <c r="LM107" s="6">
        <f t="shared" si="316"/>
        <v>0</v>
      </c>
      <c r="LN107" s="6">
        <f t="shared" si="317"/>
        <v>5.4294120328609763</v>
      </c>
      <c r="LO107" s="193">
        <f t="shared" si="479"/>
        <v>5.6740334309306508</v>
      </c>
      <c r="LP107" s="193">
        <f t="shared" si="479"/>
        <v>4.1745731882913786</v>
      </c>
      <c r="LQ107" s="193">
        <f t="shared" si="479"/>
        <v>3.8150380693314694</v>
      </c>
      <c r="LR107" s="193">
        <f t="shared" si="479"/>
        <v>4.007930200536026</v>
      </c>
      <c r="LS107" s="212">
        <f t="shared" si="480"/>
        <v>57044.086305860073</v>
      </c>
      <c r="LW107" s="3">
        <f t="shared" si="318"/>
        <v>0</v>
      </c>
      <c r="LX107" s="6">
        <f t="shared" si="319"/>
        <v>0</v>
      </c>
      <c r="LY107" s="6">
        <f t="shared" si="320"/>
        <v>0</v>
      </c>
      <c r="LZ107" s="6">
        <f t="shared" si="321"/>
        <v>5.0613163018195548</v>
      </c>
      <c r="MA107" s="193">
        <f t="shared" si="481"/>
        <v>5.6740334309306508</v>
      </c>
      <c r="MB107" s="193">
        <f t="shared" si="481"/>
        <v>4.1745731882913786</v>
      </c>
      <c r="MC107" s="193">
        <f t="shared" si="481"/>
        <v>3.8150380693314694</v>
      </c>
      <c r="MD107" s="193">
        <f t="shared" si="481"/>
        <v>4.0012190759990967</v>
      </c>
      <c r="ME107" s="212">
        <f t="shared" si="482"/>
        <v>56996.513140109826</v>
      </c>
      <c r="MI107" s="3">
        <f t="shared" si="322"/>
        <v>0</v>
      </c>
      <c r="MJ107" s="6">
        <f t="shared" si="323"/>
        <v>0</v>
      </c>
      <c r="MK107" s="6">
        <f t="shared" si="324"/>
        <v>0</v>
      </c>
      <c r="ML107" s="6">
        <f t="shared" si="325"/>
        <v>5.751495797522221</v>
      </c>
      <c r="MM107" s="193">
        <f t="shared" si="483"/>
        <v>5.6740334309306508</v>
      </c>
      <c r="MN107" s="193">
        <f t="shared" si="483"/>
        <v>4.1745731882913786</v>
      </c>
      <c r="MO107" s="193">
        <f t="shared" si="483"/>
        <v>3.8150380693314694</v>
      </c>
      <c r="MP107" s="193">
        <f t="shared" si="483"/>
        <v>4.0137657140881018</v>
      </c>
      <c r="MQ107" s="205">
        <f t="shared" si="484"/>
        <v>57085.484799260747</v>
      </c>
      <c r="MT107" s="3">
        <f t="shared" si="326"/>
        <v>6.1778776817384378</v>
      </c>
      <c r="MU107" s="6">
        <f t="shared" si="327"/>
        <v>5.1060187186070767</v>
      </c>
      <c r="MV107" s="6">
        <f t="shared" si="328"/>
        <v>5.2415309697266022</v>
      </c>
      <c r="MW107" s="6">
        <f t="shared" si="329"/>
        <v>5.5214359656213325</v>
      </c>
      <c r="MX107" s="193">
        <f t="shared" si="485"/>
        <v>5.6950262799410902</v>
      </c>
      <c r="MY107" s="193">
        <f t="shared" si="485"/>
        <v>4.2501810279960504</v>
      </c>
      <c r="MZ107" s="193">
        <f t="shared" si="485"/>
        <v>3.9243470484463643</v>
      </c>
      <c r="NA107" s="193">
        <f t="shared" si="485"/>
        <v>4.0096009678350821</v>
      </c>
      <c r="NB107" s="212">
        <f t="shared" si="486"/>
        <v>57803.308209300136</v>
      </c>
      <c r="NF107" s="3">
        <f t="shared" si="330"/>
        <v>6.1778776817384369</v>
      </c>
      <c r="NG107" s="6">
        <f t="shared" si="331"/>
        <v>0</v>
      </c>
      <c r="NH107" s="6">
        <f t="shared" si="332"/>
        <v>0</v>
      </c>
      <c r="NI107" s="6">
        <f t="shared" si="333"/>
        <v>0</v>
      </c>
      <c r="NJ107" s="193">
        <f t="shared" si="487"/>
        <v>5.6950262799410902</v>
      </c>
      <c r="NK107" s="193">
        <f t="shared" si="487"/>
        <v>4.1745731882913786</v>
      </c>
      <c r="NL107" s="193">
        <f t="shared" si="487"/>
        <v>3.8150380693314694</v>
      </c>
      <c r="NM107" s="193">
        <f t="shared" si="487"/>
        <v>3.9040600573940507</v>
      </c>
      <c r="NN107" s="212">
        <f t="shared" si="488"/>
        <v>56324.334995733989</v>
      </c>
      <c r="NR107" s="3">
        <f t="shared" si="334"/>
        <v>0</v>
      </c>
      <c r="NS107" s="6">
        <f t="shared" si="335"/>
        <v>5.1060187186070767</v>
      </c>
      <c r="NT107" s="6">
        <f t="shared" si="336"/>
        <v>0</v>
      </c>
      <c r="NU107" s="6">
        <f t="shared" si="337"/>
        <v>0</v>
      </c>
      <c r="NV107" s="193">
        <f t="shared" si="489"/>
        <v>5.6740334309306508</v>
      </c>
      <c r="NW107" s="193">
        <f t="shared" si="489"/>
        <v>4.2501810279960504</v>
      </c>
      <c r="NX107" s="193">
        <f t="shared" si="489"/>
        <v>3.8150380693314694</v>
      </c>
      <c r="NY107" s="193">
        <f t="shared" si="489"/>
        <v>3.9040600573940507</v>
      </c>
      <c r="NZ107" s="212">
        <f t="shared" si="490"/>
        <v>56500.598526247632</v>
      </c>
      <c r="OD107" s="3">
        <f t="shared" si="338"/>
        <v>0</v>
      </c>
      <c r="OE107" s="6">
        <f t="shared" si="339"/>
        <v>0</v>
      </c>
      <c r="OF107" s="6">
        <f t="shared" si="340"/>
        <v>5.2415309697266022</v>
      </c>
      <c r="OG107" s="6">
        <f t="shared" si="341"/>
        <v>0</v>
      </c>
      <c r="OH107" s="193">
        <f t="shared" si="491"/>
        <v>5.6740334309306508</v>
      </c>
      <c r="OI107" s="193">
        <f t="shared" si="491"/>
        <v>4.1745731882913786</v>
      </c>
      <c r="OJ107" s="193">
        <f t="shared" si="491"/>
        <v>3.9243470484463643</v>
      </c>
      <c r="OK107" s="193">
        <f t="shared" si="491"/>
        <v>3.9040600573940507</v>
      </c>
      <c r="OL107" s="212">
        <f t="shared" si="492"/>
        <v>56847.380345685728</v>
      </c>
      <c r="OP107" s="3">
        <f t="shared" si="342"/>
        <v>0</v>
      </c>
      <c r="OQ107" s="6">
        <f t="shared" si="343"/>
        <v>0</v>
      </c>
      <c r="OR107" s="6">
        <f t="shared" si="344"/>
        <v>0</v>
      </c>
      <c r="OS107" s="6">
        <f t="shared" si="345"/>
        <v>5.5214359656213325</v>
      </c>
      <c r="OT107" s="193">
        <f t="shared" si="493"/>
        <v>5.6740334309306508</v>
      </c>
      <c r="OU107" s="193">
        <f t="shared" si="493"/>
        <v>4.1745731882913786</v>
      </c>
      <c r="OV107" s="193">
        <f t="shared" si="493"/>
        <v>3.8150380693314694</v>
      </c>
      <c r="OW107" s="193">
        <f t="shared" si="493"/>
        <v>4.0096009678350821</v>
      </c>
      <c r="OX107" s="232">
        <f t="shared" si="494"/>
        <v>57055.936050257827</v>
      </c>
    </row>
    <row r="108" spans="1:414" x14ac:dyDescent="0.2">
      <c r="B108" s="81">
        <v>45647</v>
      </c>
      <c r="C108">
        <v>156</v>
      </c>
      <c r="D108">
        <v>11.123138162450543</v>
      </c>
      <c r="E108">
        <v>0</v>
      </c>
      <c r="F108">
        <v>0</v>
      </c>
      <c r="G108">
        <v>0</v>
      </c>
      <c r="H108">
        <v>0</v>
      </c>
      <c r="I108">
        <v>0</v>
      </c>
      <c r="J108">
        <v>0</v>
      </c>
      <c r="K108">
        <v>0</v>
      </c>
      <c r="L108">
        <v>0</v>
      </c>
      <c r="M108">
        <v>0</v>
      </c>
      <c r="N108">
        <v>1</v>
      </c>
      <c r="O108">
        <v>1</v>
      </c>
      <c r="P108">
        <v>0</v>
      </c>
      <c r="Q108">
        <v>0</v>
      </c>
      <c r="R108">
        <v>0</v>
      </c>
      <c r="S108">
        <v>0</v>
      </c>
      <c r="T108">
        <v>24336</v>
      </c>
      <c r="U108">
        <v>6.5057256435813438</v>
      </c>
      <c r="V108">
        <v>5.1060187186070731</v>
      </c>
      <c r="W108">
        <v>4.5578530171535672</v>
      </c>
      <c r="X108">
        <v>4.6011966380177771</v>
      </c>
      <c r="Y108" s="3">
        <v>377.75418941991404</v>
      </c>
      <c r="Z108" s="3">
        <v>100.00000000000057</v>
      </c>
      <c r="AA108" s="3">
        <v>50</v>
      </c>
      <c r="AB108" s="3">
        <v>50</v>
      </c>
      <c r="AC108">
        <v>0</v>
      </c>
      <c r="AD108">
        <v>1</v>
      </c>
      <c r="AE108" s="6"/>
      <c r="AF108" s="1" t="s">
        <v>5</v>
      </c>
      <c r="AG108">
        <v>156</v>
      </c>
      <c r="AH108" s="189">
        <v>45647</v>
      </c>
      <c r="AI108">
        <f t="shared" si="346"/>
        <v>12</v>
      </c>
      <c r="AJ108">
        <v>156</v>
      </c>
      <c r="AK108">
        <v>0</v>
      </c>
      <c r="AL108">
        <v>1</v>
      </c>
      <c r="AM108">
        <v>1</v>
      </c>
      <c r="AN108">
        <v>0</v>
      </c>
      <c r="AO108">
        <v>0</v>
      </c>
      <c r="AP108">
        <v>0</v>
      </c>
      <c r="AQ108">
        <v>0</v>
      </c>
      <c r="AS108" s="37"/>
      <c r="AT108" s="37"/>
      <c r="AU108" s="6">
        <f t="shared" si="347"/>
        <v>0</v>
      </c>
      <c r="AV108" s="6">
        <f t="shared" si="348"/>
        <v>0</v>
      </c>
      <c r="AW108" s="6">
        <f t="shared" si="349"/>
        <v>0</v>
      </c>
      <c r="AX108" s="6">
        <f t="shared" si="350"/>
        <v>0</v>
      </c>
      <c r="AY108" s="193">
        <f t="shared" si="351"/>
        <v>5.6740334309306508</v>
      </c>
      <c r="AZ108" s="193">
        <f t="shared" si="352"/>
        <v>4.1745731882913786</v>
      </c>
      <c r="BA108" s="193">
        <f t="shared" si="353"/>
        <v>3.8150380693314694</v>
      </c>
      <c r="BB108" s="193">
        <f t="shared" si="354"/>
        <v>3.9040600573940507</v>
      </c>
      <c r="BC108" s="72">
        <f t="shared" si="355"/>
        <v>56312.210093717425</v>
      </c>
      <c r="BG108" s="3">
        <f t="shared" si="356"/>
        <v>6.375611130709717</v>
      </c>
      <c r="BH108" s="6">
        <f t="shared" si="357"/>
        <v>0</v>
      </c>
      <c r="BI108" s="6">
        <f t="shared" si="358"/>
        <v>0</v>
      </c>
      <c r="BJ108" s="6">
        <f t="shared" si="359"/>
        <v>0</v>
      </c>
      <c r="BK108" s="193">
        <f t="shared" si="360"/>
        <v>5.6956909671340403</v>
      </c>
      <c r="BL108" s="193">
        <f t="shared" si="361"/>
        <v>4.1745731882913786</v>
      </c>
      <c r="BM108" s="193">
        <f t="shared" si="362"/>
        <v>3.8150380693314694</v>
      </c>
      <c r="BN108" s="193">
        <f t="shared" si="363"/>
        <v>3.9040600573940507</v>
      </c>
      <c r="BO108" s="72">
        <f t="shared" si="364"/>
        <v>56324.718943721935</v>
      </c>
      <c r="BS108" s="3">
        <f t="shared" si="365"/>
        <v>6.3756312183450694</v>
      </c>
      <c r="BT108" s="6">
        <f t="shared" si="366"/>
        <v>0</v>
      </c>
      <c r="BU108" s="6">
        <f t="shared" si="367"/>
        <v>0</v>
      </c>
      <c r="BV108" s="6">
        <f t="shared" si="368"/>
        <v>0</v>
      </c>
      <c r="BW108" s="193">
        <f t="shared" si="369"/>
        <v>5.6956910346368179</v>
      </c>
      <c r="BX108" s="193">
        <f t="shared" si="370"/>
        <v>4.1745731882913786</v>
      </c>
      <c r="BY108" s="193">
        <f t="shared" si="495"/>
        <v>3.8150380693314694</v>
      </c>
      <c r="BZ108" s="193">
        <f t="shared" si="371"/>
        <v>3.9040600573940507</v>
      </c>
      <c r="CA108" s="72">
        <f t="shared" si="372"/>
        <v>56324.718943721935</v>
      </c>
      <c r="CE108" s="3">
        <f t="shared" si="373"/>
        <v>0</v>
      </c>
      <c r="CF108" s="6">
        <f t="shared" si="374"/>
        <v>5.1060187186070731</v>
      </c>
      <c r="CG108" s="6">
        <f t="shared" si="375"/>
        <v>0</v>
      </c>
      <c r="CH108" s="6">
        <f t="shared" si="376"/>
        <v>0</v>
      </c>
      <c r="CI108" s="193">
        <f t="shared" si="377"/>
        <v>5.6740334309306508</v>
      </c>
      <c r="CJ108" s="193">
        <f t="shared" si="378"/>
        <v>4.2501810279960504</v>
      </c>
      <c r="CK108" s="193">
        <f t="shared" si="496"/>
        <v>3.8150380693314694</v>
      </c>
      <c r="CL108" s="193">
        <f t="shared" si="379"/>
        <v>3.9040600573940507</v>
      </c>
      <c r="CM108" s="72">
        <f t="shared" si="380"/>
        <v>56500.598526247632</v>
      </c>
      <c r="CQ108" s="3">
        <f t="shared" si="381"/>
        <v>0</v>
      </c>
      <c r="CR108" s="6">
        <f t="shared" si="382"/>
        <v>5.106074250788553</v>
      </c>
      <c r="CS108" s="6">
        <f t="shared" si="383"/>
        <v>0</v>
      </c>
      <c r="CT108" s="6">
        <f t="shared" si="384"/>
        <v>0</v>
      </c>
      <c r="CU108" s="193">
        <f t="shared" si="385"/>
        <v>5.6740334309306508</v>
      </c>
      <c r="CV108" s="193">
        <f t="shared" si="386"/>
        <v>4.2501818199763788</v>
      </c>
      <c r="CW108" s="193">
        <f t="shared" si="497"/>
        <v>3.8150380693314694</v>
      </c>
      <c r="CX108" s="193">
        <f t="shared" si="387"/>
        <v>3.9040600573940507</v>
      </c>
      <c r="CY108" s="72">
        <f t="shared" si="388"/>
        <v>56500.600502884357</v>
      </c>
      <c r="DC108" s="3">
        <f t="shared" si="389"/>
        <v>0</v>
      </c>
      <c r="DD108" s="6">
        <f t="shared" si="390"/>
        <v>0</v>
      </c>
      <c r="DE108" s="6">
        <f t="shared" si="391"/>
        <v>4.7857456680112458</v>
      </c>
      <c r="DF108" s="6">
        <f t="shared" si="392"/>
        <v>0</v>
      </c>
      <c r="DG108" s="193">
        <f t="shared" si="393"/>
        <v>5.6740334309306508</v>
      </c>
      <c r="DH108" s="193">
        <f t="shared" si="394"/>
        <v>4.1745731882913786</v>
      </c>
      <c r="DI108" s="193">
        <f t="shared" si="498"/>
        <v>3.9153022138747122</v>
      </c>
      <c r="DJ108" s="193">
        <f t="shared" si="395"/>
        <v>3.9040600573940507</v>
      </c>
      <c r="DK108" s="72">
        <f t="shared" si="396"/>
        <v>56802.905020320242</v>
      </c>
      <c r="DO108" s="3">
        <f t="shared" si="397"/>
        <v>0</v>
      </c>
      <c r="DP108" s="6">
        <f t="shared" si="398"/>
        <v>0</v>
      </c>
      <c r="DQ108" s="6">
        <f t="shared" si="399"/>
        <v>4.5579410420919517</v>
      </c>
      <c r="DR108" s="6">
        <f t="shared" si="400"/>
        <v>0</v>
      </c>
      <c r="DS108" s="193">
        <f t="shared" si="401"/>
        <v>5.6740334309306508</v>
      </c>
      <c r="DT108" s="193">
        <f t="shared" si="402"/>
        <v>4.1745731882913786</v>
      </c>
      <c r="DU108" s="193">
        <f t="shared" si="499"/>
        <v>3.9107506947981525</v>
      </c>
      <c r="DV108" s="193">
        <f t="shared" si="403"/>
        <v>3.9040600573940507</v>
      </c>
      <c r="DW108" s="72">
        <f t="shared" si="404"/>
        <v>56780.537420399822</v>
      </c>
      <c r="EA108" s="3">
        <f t="shared" si="405"/>
        <v>0</v>
      </c>
      <c r="EB108" s="6">
        <f t="shared" si="406"/>
        <v>0</v>
      </c>
      <c r="EC108" s="6">
        <f t="shared" si="407"/>
        <v>0</v>
      </c>
      <c r="ED108" s="6">
        <f t="shared" si="408"/>
        <v>13.803589914053331</v>
      </c>
      <c r="EE108" s="193">
        <f t="shared" si="409"/>
        <v>5.6740334309306508</v>
      </c>
      <c r="EF108" s="193">
        <f t="shared" si="410"/>
        <v>4.1745731882913786</v>
      </c>
      <c r="EG108" s="193">
        <f t="shared" si="500"/>
        <v>3.8150380693314694</v>
      </c>
      <c r="EH108" s="193">
        <f t="shared" si="411"/>
        <v>4.1495746364838775</v>
      </c>
      <c r="EI108" s="72">
        <f t="shared" si="412"/>
        <v>58057.476754843105</v>
      </c>
      <c r="EM108" s="3">
        <f t="shared" si="413"/>
        <v>0</v>
      </c>
      <c r="EN108" s="6">
        <f t="shared" si="414"/>
        <v>0</v>
      </c>
      <c r="EO108" s="6">
        <f t="shared" si="415"/>
        <v>0</v>
      </c>
      <c r="EP108" s="6">
        <f t="shared" si="416"/>
        <v>4.6013102000545691</v>
      </c>
      <c r="EQ108" s="193">
        <f t="shared" si="417"/>
        <v>5.6740334309306508</v>
      </c>
      <c r="ER108" s="193">
        <f t="shared" si="418"/>
        <v>4.1745731882913786</v>
      </c>
      <c r="ES108" s="193">
        <f t="shared" si="501"/>
        <v>3.8150380693314694</v>
      </c>
      <c r="ET108" s="193">
        <f t="shared" si="419"/>
        <v>3.9927684288331076</v>
      </c>
      <c r="EU108" s="72">
        <f t="shared" si="420"/>
        <v>56936.665444719103</v>
      </c>
      <c r="EY108" s="3">
        <f t="shared" si="421"/>
        <v>6.375611130709717</v>
      </c>
      <c r="EZ108" s="6">
        <f t="shared" si="422"/>
        <v>5.1060187186070731</v>
      </c>
      <c r="FA108" s="6">
        <f t="shared" si="423"/>
        <v>4.7857456680112458</v>
      </c>
      <c r="FB108" s="6">
        <f t="shared" si="424"/>
        <v>13.803589914053331</v>
      </c>
      <c r="FC108" s="193">
        <f t="shared" si="425"/>
        <v>5.6956909671340403</v>
      </c>
      <c r="FD108" s="193">
        <f t="shared" si="426"/>
        <v>4.2501810279960504</v>
      </c>
      <c r="FE108" s="193">
        <f t="shared" si="502"/>
        <v>3.9153022138747122</v>
      </c>
      <c r="FF108" s="193">
        <f t="shared" si="427"/>
        <v>4.1495746364838775</v>
      </c>
      <c r="FG108" s="72">
        <f t="shared" si="428"/>
        <v>58772.351624451767</v>
      </c>
      <c r="FK108" s="3">
        <f t="shared" si="429"/>
        <v>6.5057457312166971</v>
      </c>
      <c r="FL108" s="6">
        <f t="shared" si="430"/>
        <v>5.106074250788553</v>
      </c>
      <c r="FM108" s="6">
        <f t="shared" si="431"/>
        <v>4.5579410420919517</v>
      </c>
      <c r="FN108" s="6">
        <f t="shared" si="432"/>
        <v>4.6013102000545691</v>
      </c>
      <c r="FO108" s="193">
        <f t="shared" si="433"/>
        <v>5.696128177734348</v>
      </c>
      <c r="FP108" s="193">
        <f t="shared" si="434"/>
        <v>4.2501818199763788</v>
      </c>
      <c r="FQ108" s="193">
        <f t="shared" si="503"/>
        <v>3.9107506947981525</v>
      </c>
      <c r="FR108" s="193">
        <f t="shared" si="435"/>
        <v>3.9927684288331076</v>
      </c>
      <c r="FS108" s="205">
        <f t="shared" si="436"/>
        <v>57615.303524963914</v>
      </c>
      <c r="FW108" s="3">
        <f t="shared" si="437"/>
        <v>7.4815844901185447</v>
      </c>
      <c r="FX108" s="6">
        <f t="shared" si="438"/>
        <v>5.769801152025992</v>
      </c>
      <c r="FY108" s="6">
        <f t="shared" si="439"/>
        <v>5.6517377412704235</v>
      </c>
      <c r="FZ108" s="6">
        <f t="shared" si="440"/>
        <v>5.4294120328609763</v>
      </c>
      <c r="GA108" s="193">
        <f t="shared" si="441"/>
        <v>5.6994006067528806</v>
      </c>
      <c r="GB108" s="193">
        <f t="shared" si="442"/>
        <v>4.2596031342285618</v>
      </c>
      <c r="GC108" s="193">
        <f t="shared" si="504"/>
        <v>3.932418037999617</v>
      </c>
      <c r="GD108" s="193">
        <f t="shared" si="443"/>
        <v>4.007930200536026</v>
      </c>
      <c r="GE108" s="72">
        <f t="shared" si="444"/>
        <v>57858.34921328973</v>
      </c>
      <c r="GI108" s="3">
        <f t="shared" si="445"/>
        <v>7.1562982079394786</v>
      </c>
      <c r="GJ108" s="6">
        <f t="shared" si="446"/>
        <v>5.6166205904677806</v>
      </c>
      <c r="GK108" s="6">
        <f t="shared" si="447"/>
        <v>5.0136383188689244</v>
      </c>
      <c r="GL108" s="6">
        <f t="shared" si="448"/>
        <v>5.0613163018195548</v>
      </c>
      <c r="GM108" s="193">
        <f t="shared" si="449"/>
        <v>5.6983109640707355</v>
      </c>
      <c r="GN108" s="193">
        <f t="shared" si="450"/>
        <v>4.2574366682261262</v>
      </c>
      <c r="GO108" s="193">
        <f t="shared" si="505"/>
        <v>3.9198348572547341</v>
      </c>
      <c r="GP108" s="193">
        <f t="shared" si="451"/>
        <v>4.0012190759990967</v>
      </c>
      <c r="GQ108" s="72">
        <f t="shared" si="452"/>
        <v>57741.01327104339</v>
      </c>
      <c r="GU108" s="3">
        <f t="shared" si="453"/>
        <v>8.4574433366557464</v>
      </c>
      <c r="GV108" s="6">
        <f t="shared" si="454"/>
        <v>6.1272224623284872</v>
      </c>
      <c r="GW108" s="6">
        <f t="shared" si="455"/>
        <v>5.9252089222996371</v>
      </c>
      <c r="GX108" s="6">
        <f t="shared" si="456"/>
        <v>5.751495797522221</v>
      </c>
      <c r="GY108" s="193">
        <f t="shared" si="457"/>
        <v>5.7026624289335501</v>
      </c>
      <c r="GZ108" s="193">
        <f t="shared" si="458"/>
        <v>4.2646400431318083</v>
      </c>
      <c r="HA108" s="193">
        <f t="shared" si="506"/>
        <v>3.9377627340091421</v>
      </c>
      <c r="HB108" s="193">
        <f t="shared" si="459"/>
        <v>4.0137657140881018</v>
      </c>
      <c r="HC108" s="205">
        <f t="shared" si="460"/>
        <v>57941.951325836082</v>
      </c>
      <c r="HG108" s="3">
        <f t="shared" si="278"/>
        <v>7.4815844901185447</v>
      </c>
      <c r="HH108" s="6">
        <f t="shared" si="279"/>
        <v>0</v>
      </c>
      <c r="HI108" s="6">
        <f t="shared" si="280"/>
        <v>0</v>
      </c>
      <c r="HJ108" s="6">
        <f t="shared" si="281"/>
        <v>0</v>
      </c>
      <c r="HK108" s="193">
        <f t="shared" si="461"/>
        <v>5.6994006067528806</v>
      </c>
      <c r="HL108" s="193">
        <f t="shared" si="461"/>
        <v>4.1745731882913786</v>
      </c>
      <c r="HM108" s="193">
        <f t="shared" si="461"/>
        <v>3.8150380693314694</v>
      </c>
      <c r="HN108" s="193">
        <f t="shared" si="461"/>
        <v>3.9040600573940507</v>
      </c>
      <c r="HO108" s="212">
        <f t="shared" si="462"/>
        <v>56326.861817288926</v>
      </c>
      <c r="HS108" s="3">
        <f t="shared" si="282"/>
        <v>7.1562982079394786</v>
      </c>
      <c r="HT108" s="6">
        <f t="shared" si="283"/>
        <v>0</v>
      </c>
      <c r="HU108" s="6">
        <f t="shared" si="284"/>
        <v>0</v>
      </c>
      <c r="HV108" s="6">
        <f t="shared" si="285"/>
        <v>0</v>
      </c>
      <c r="HW108" s="193">
        <f t="shared" si="463"/>
        <v>5.6983109640707355</v>
      </c>
      <c r="HX108" s="193">
        <f t="shared" si="463"/>
        <v>4.1745731882913786</v>
      </c>
      <c r="HY108" s="193">
        <f t="shared" si="463"/>
        <v>3.8150380693314694</v>
      </c>
      <c r="HZ108" s="193">
        <f t="shared" si="463"/>
        <v>3.9040600573940507</v>
      </c>
      <c r="IA108" s="212">
        <f t="shared" si="464"/>
        <v>56326.232376666456</v>
      </c>
      <c r="IE108" s="3">
        <f t="shared" si="286"/>
        <v>8.4574433366557464</v>
      </c>
      <c r="IF108" s="6">
        <f t="shared" si="287"/>
        <v>0</v>
      </c>
      <c r="IG108" s="6">
        <f t="shared" si="288"/>
        <v>0</v>
      </c>
      <c r="IH108" s="6">
        <f t="shared" si="289"/>
        <v>0</v>
      </c>
      <c r="II108" s="193">
        <f t="shared" si="465"/>
        <v>5.7026624289335501</v>
      </c>
      <c r="IJ108" s="193">
        <f t="shared" si="465"/>
        <v>4.1745731882913786</v>
      </c>
      <c r="IK108" s="193">
        <f t="shared" si="465"/>
        <v>3.8150380693314694</v>
      </c>
      <c r="IL108" s="193">
        <f t="shared" si="465"/>
        <v>3.9040600573940507</v>
      </c>
      <c r="IM108" s="205">
        <f t="shared" si="466"/>
        <v>56328.746076440795</v>
      </c>
      <c r="IQ108" s="3">
        <f t="shared" si="290"/>
        <v>0</v>
      </c>
      <c r="IR108" s="6">
        <f t="shared" si="291"/>
        <v>5.769801152025992</v>
      </c>
      <c r="IS108" s="6">
        <f t="shared" si="292"/>
        <v>0</v>
      </c>
      <c r="IT108" s="6">
        <f t="shared" si="293"/>
        <v>0</v>
      </c>
      <c r="IU108" s="193">
        <f t="shared" si="467"/>
        <v>5.6740334309306508</v>
      </c>
      <c r="IV108" s="193">
        <f t="shared" si="467"/>
        <v>4.2596031342285618</v>
      </c>
      <c r="IW108" s="193">
        <f t="shared" si="467"/>
        <v>3.8150380693314694</v>
      </c>
      <c r="IX108" s="193">
        <f t="shared" si="467"/>
        <v>3.9040600573940507</v>
      </c>
      <c r="IY108" s="212">
        <f t="shared" si="468"/>
        <v>56524.119257341903</v>
      </c>
      <c r="JC108" s="3">
        <f t="shared" si="294"/>
        <v>0</v>
      </c>
      <c r="JD108" s="6">
        <f t="shared" si="295"/>
        <v>5.6166205904677806</v>
      </c>
      <c r="JE108" s="6">
        <f t="shared" si="296"/>
        <v>0</v>
      </c>
      <c r="JF108" s="6">
        <f t="shared" si="297"/>
        <v>0</v>
      </c>
      <c r="JG108" s="193">
        <f t="shared" si="469"/>
        <v>5.6740334309306508</v>
      </c>
      <c r="JH108" s="193">
        <f t="shared" si="469"/>
        <v>4.2574366682261262</v>
      </c>
      <c r="JI108" s="193">
        <f t="shared" si="469"/>
        <v>3.8150380693314694</v>
      </c>
      <c r="JJ108" s="193">
        <f t="shared" si="469"/>
        <v>3.9040600573940507</v>
      </c>
      <c r="JK108" s="212">
        <f t="shared" si="470"/>
        <v>56518.710166286517</v>
      </c>
      <c r="JO108" s="3">
        <f t="shared" si="298"/>
        <v>0</v>
      </c>
      <c r="JP108" s="6">
        <f t="shared" si="299"/>
        <v>6.1272224623284872</v>
      </c>
      <c r="JQ108" s="6">
        <f t="shared" si="300"/>
        <v>0</v>
      </c>
      <c r="JR108" s="6">
        <f t="shared" si="301"/>
        <v>0</v>
      </c>
      <c r="JS108" s="193">
        <f t="shared" si="471"/>
        <v>5.6740334309306508</v>
      </c>
      <c r="JT108" s="193">
        <f t="shared" si="471"/>
        <v>4.2646400431318083</v>
      </c>
      <c r="JU108" s="193">
        <f t="shared" si="471"/>
        <v>3.8150380693314694</v>
      </c>
      <c r="JV108" s="193">
        <f t="shared" si="471"/>
        <v>3.9040600573940507</v>
      </c>
      <c r="JW108" s="205">
        <f t="shared" si="472"/>
        <v>56536.697084043539</v>
      </c>
      <c r="KA108" s="3">
        <f t="shared" si="302"/>
        <v>0</v>
      </c>
      <c r="KB108" s="6">
        <f t="shared" si="303"/>
        <v>0</v>
      </c>
      <c r="KC108" s="6">
        <f t="shared" si="304"/>
        <v>5.6517377412704235</v>
      </c>
      <c r="KD108" s="6">
        <f t="shared" si="305"/>
        <v>0</v>
      </c>
      <c r="KE108" s="193">
        <f t="shared" si="473"/>
        <v>5.6740334309306508</v>
      </c>
      <c r="KF108" s="193">
        <f t="shared" si="473"/>
        <v>4.1745731882913786</v>
      </c>
      <c r="KG108" s="193">
        <f t="shared" si="473"/>
        <v>3.932418037999617</v>
      </c>
      <c r="KH108" s="193">
        <f t="shared" si="473"/>
        <v>3.9040600573940507</v>
      </c>
      <c r="KI108" s="212">
        <f t="shared" si="474"/>
        <v>56887.096473452693</v>
      </c>
      <c r="KM108" s="3">
        <f t="shared" si="306"/>
        <v>0</v>
      </c>
      <c r="KN108" s="6">
        <f t="shared" si="307"/>
        <v>0</v>
      </c>
      <c r="KO108" s="6">
        <f t="shared" si="308"/>
        <v>5.0136383188689244</v>
      </c>
      <c r="KP108" s="6">
        <f t="shared" si="309"/>
        <v>0</v>
      </c>
      <c r="KQ108" s="193">
        <f t="shared" si="475"/>
        <v>5.6740334309306508</v>
      </c>
      <c r="KR108" s="193">
        <f t="shared" si="475"/>
        <v>4.1745731882913786</v>
      </c>
      <c r="KS108" s="193">
        <f t="shared" si="475"/>
        <v>3.9198348572547341</v>
      </c>
      <c r="KT108" s="193">
        <f t="shared" si="475"/>
        <v>3.9040600573940507</v>
      </c>
      <c r="KU108" s="212">
        <f t="shared" si="476"/>
        <v>56825.188615660445</v>
      </c>
      <c r="KY108" s="3">
        <f t="shared" si="310"/>
        <v>0</v>
      </c>
      <c r="KZ108" s="6">
        <f t="shared" si="311"/>
        <v>0</v>
      </c>
      <c r="LA108" s="6">
        <f t="shared" si="312"/>
        <v>5.9252089222996371</v>
      </c>
      <c r="LB108" s="6">
        <f t="shared" si="313"/>
        <v>0</v>
      </c>
      <c r="LC108" s="193">
        <f t="shared" si="477"/>
        <v>5.6740334309306508</v>
      </c>
      <c r="LD108" s="193">
        <f t="shared" si="477"/>
        <v>4.1745731882913786</v>
      </c>
      <c r="LE108" s="193">
        <f t="shared" si="477"/>
        <v>3.9377627340091421</v>
      </c>
      <c r="LF108" s="193">
        <f t="shared" si="477"/>
        <v>3.9040600573940507</v>
      </c>
      <c r="LG108" s="205">
        <f t="shared" si="478"/>
        <v>56913.412190118921</v>
      </c>
      <c r="LK108" s="3">
        <f t="shared" si="314"/>
        <v>0</v>
      </c>
      <c r="LL108" s="6">
        <f t="shared" si="315"/>
        <v>0</v>
      </c>
      <c r="LM108" s="6">
        <f t="shared" si="316"/>
        <v>0</v>
      </c>
      <c r="LN108" s="6">
        <f t="shared" si="317"/>
        <v>5.4294120328609763</v>
      </c>
      <c r="LO108" s="193">
        <f t="shared" si="479"/>
        <v>5.6740334309306508</v>
      </c>
      <c r="LP108" s="193">
        <f t="shared" si="479"/>
        <v>4.1745731882913786</v>
      </c>
      <c r="LQ108" s="193">
        <f t="shared" si="479"/>
        <v>3.8150380693314694</v>
      </c>
      <c r="LR108" s="193">
        <f t="shared" si="479"/>
        <v>4.007930200536026</v>
      </c>
      <c r="LS108" s="212">
        <f t="shared" si="480"/>
        <v>57044.086305860073</v>
      </c>
      <c r="LW108" s="3">
        <f t="shared" si="318"/>
        <v>0</v>
      </c>
      <c r="LX108" s="6">
        <f t="shared" si="319"/>
        <v>0</v>
      </c>
      <c r="LY108" s="6">
        <f t="shared" si="320"/>
        <v>0</v>
      </c>
      <c r="LZ108" s="6">
        <f t="shared" si="321"/>
        <v>5.0613163018195548</v>
      </c>
      <c r="MA108" s="193">
        <f t="shared" si="481"/>
        <v>5.6740334309306508</v>
      </c>
      <c r="MB108" s="193">
        <f t="shared" si="481"/>
        <v>4.1745731882913786</v>
      </c>
      <c r="MC108" s="193">
        <f t="shared" si="481"/>
        <v>3.8150380693314694</v>
      </c>
      <c r="MD108" s="193">
        <f t="shared" si="481"/>
        <v>4.0012190759990967</v>
      </c>
      <c r="ME108" s="212">
        <f t="shared" si="482"/>
        <v>56996.513140109826</v>
      </c>
      <c r="MI108" s="3">
        <f t="shared" si="322"/>
        <v>0</v>
      </c>
      <c r="MJ108" s="6">
        <f t="shared" si="323"/>
        <v>0</v>
      </c>
      <c r="MK108" s="6">
        <f t="shared" si="324"/>
        <v>0</v>
      </c>
      <c r="ML108" s="6">
        <f t="shared" si="325"/>
        <v>5.751495797522221</v>
      </c>
      <c r="MM108" s="193">
        <f t="shared" si="483"/>
        <v>5.6740334309306508</v>
      </c>
      <c r="MN108" s="193">
        <f t="shared" si="483"/>
        <v>4.1745731882913786</v>
      </c>
      <c r="MO108" s="193">
        <f t="shared" si="483"/>
        <v>3.8150380693314694</v>
      </c>
      <c r="MP108" s="193">
        <f t="shared" si="483"/>
        <v>4.0137657140881018</v>
      </c>
      <c r="MQ108" s="205">
        <f t="shared" si="484"/>
        <v>57085.484799260747</v>
      </c>
      <c r="MT108" s="3">
        <f t="shared" si="326"/>
        <v>6.1804393614022759</v>
      </c>
      <c r="MU108" s="6">
        <f t="shared" si="327"/>
        <v>5.1060187186070731</v>
      </c>
      <c r="MV108" s="6">
        <f t="shared" si="328"/>
        <v>5.2415309697266022</v>
      </c>
      <c r="MW108" s="6">
        <f t="shared" si="329"/>
        <v>5.5214359656213325</v>
      </c>
      <c r="MX108" s="193">
        <f t="shared" si="485"/>
        <v>5.6950348939330571</v>
      </c>
      <c r="MY108" s="193">
        <f t="shared" si="485"/>
        <v>4.2501810279960504</v>
      </c>
      <c r="MZ108" s="193">
        <f t="shared" si="485"/>
        <v>3.9243470484463643</v>
      </c>
      <c r="NA108" s="193">
        <f t="shared" si="485"/>
        <v>4.0096009678350821</v>
      </c>
      <c r="NB108" s="212">
        <f t="shared" si="486"/>
        <v>57803.31331569863</v>
      </c>
      <c r="NF108" s="3">
        <f t="shared" si="330"/>
        <v>6.1804393614022759</v>
      </c>
      <c r="NG108" s="6">
        <f t="shared" si="331"/>
        <v>0</v>
      </c>
      <c r="NH108" s="6">
        <f t="shared" si="332"/>
        <v>0</v>
      </c>
      <c r="NI108" s="6">
        <f t="shared" si="333"/>
        <v>0</v>
      </c>
      <c r="NJ108" s="193">
        <f t="shared" si="487"/>
        <v>5.6950348939330571</v>
      </c>
      <c r="NK108" s="193">
        <f t="shared" si="487"/>
        <v>4.1745731882913786</v>
      </c>
      <c r="NL108" s="193">
        <f t="shared" si="487"/>
        <v>3.8150380693314694</v>
      </c>
      <c r="NM108" s="193">
        <f t="shared" si="487"/>
        <v>3.9040600573940507</v>
      </c>
      <c r="NN108" s="212">
        <f t="shared" si="488"/>
        <v>56324.339971478599</v>
      </c>
      <c r="NR108" s="3">
        <f t="shared" si="334"/>
        <v>0</v>
      </c>
      <c r="NS108" s="6">
        <f t="shared" si="335"/>
        <v>5.1060187186070731</v>
      </c>
      <c r="NT108" s="6">
        <f t="shared" si="336"/>
        <v>0</v>
      </c>
      <c r="NU108" s="6">
        <f t="shared" si="337"/>
        <v>0</v>
      </c>
      <c r="NV108" s="193">
        <f t="shared" si="489"/>
        <v>5.6740334309306508</v>
      </c>
      <c r="NW108" s="193">
        <f t="shared" si="489"/>
        <v>4.2501810279960504</v>
      </c>
      <c r="NX108" s="193">
        <f t="shared" si="489"/>
        <v>3.8150380693314694</v>
      </c>
      <c r="NY108" s="193">
        <f t="shared" si="489"/>
        <v>3.9040600573940507</v>
      </c>
      <c r="NZ108" s="212">
        <f t="shared" si="490"/>
        <v>56500.598526247632</v>
      </c>
      <c r="OD108" s="3">
        <f t="shared" si="338"/>
        <v>0</v>
      </c>
      <c r="OE108" s="6">
        <f t="shared" si="339"/>
        <v>0</v>
      </c>
      <c r="OF108" s="6">
        <f t="shared" si="340"/>
        <v>5.2415309697266022</v>
      </c>
      <c r="OG108" s="6">
        <f t="shared" si="341"/>
        <v>0</v>
      </c>
      <c r="OH108" s="193">
        <f t="shared" si="491"/>
        <v>5.6740334309306508</v>
      </c>
      <c r="OI108" s="193">
        <f t="shared" si="491"/>
        <v>4.1745731882913786</v>
      </c>
      <c r="OJ108" s="193">
        <f t="shared" si="491"/>
        <v>3.9243470484463643</v>
      </c>
      <c r="OK108" s="193">
        <f t="shared" si="491"/>
        <v>3.9040600573940507</v>
      </c>
      <c r="OL108" s="212">
        <f t="shared" si="492"/>
        <v>56847.380345685728</v>
      </c>
      <c r="OP108" s="3">
        <f t="shared" si="342"/>
        <v>0</v>
      </c>
      <c r="OQ108" s="6">
        <f t="shared" si="343"/>
        <v>0</v>
      </c>
      <c r="OR108" s="6">
        <f t="shared" si="344"/>
        <v>0</v>
      </c>
      <c r="OS108" s="6">
        <f t="shared" si="345"/>
        <v>5.5214359656213325</v>
      </c>
      <c r="OT108" s="193">
        <f t="shared" si="493"/>
        <v>5.6740334309306508</v>
      </c>
      <c r="OU108" s="193">
        <f t="shared" si="493"/>
        <v>4.1745731882913786</v>
      </c>
      <c r="OV108" s="193">
        <f t="shared" si="493"/>
        <v>3.8150380693314694</v>
      </c>
      <c r="OW108" s="193">
        <f t="shared" si="493"/>
        <v>4.0096009678350821</v>
      </c>
      <c r="OX108" s="232">
        <f t="shared" si="494"/>
        <v>57055.936050257827</v>
      </c>
    </row>
    <row r="109" spans="1:414" x14ac:dyDescent="0.2">
      <c r="B109" s="81">
        <v>45654</v>
      </c>
      <c r="C109">
        <v>157</v>
      </c>
      <c r="D109">
        <v>11.123330543535554</v>
      </c>
      <c r="E109">
        <v>0</v>
      </c>
      <c r="F109">
        <v>0</v>
      </c>
      <c r="G109">
        <v>0</v>
      </c>
      <c r="H109">
        <v>0</v>
      </c>
      <c r="I109">
        <v>0</v>
      </c>
      <c r="J109">
        <v>0</v>
      </c>
      <c r="K109">
        <v>0</v>
      </c>
      <c r="L109">
        <v>0</v>
      </c>
      <c r="M109">
        <v>0</v>
      </c>
      <c r="N109">
        <v>1</v>
      </c>
      <c r="O109">
        <v>1</v>
      </c>
      <c r="P109">
        <v>0</v>
      </c>
      <c r="Q109">
        <v>0</v>
      </c>
      <c r="R109">
        <v>0</v>
      </c>
      <c r="S109">
        <v>0</v>
      </c>
      <c r="T109">
        <v>24649</v>
      </c>
      <c r="U109">
        <v>6.5093171113985751</v>
      </c>
      <c r="V109">
        <v>5.1060187186070713</v>
      </c>
      <c r="W109">
        <v>4.5578530171535672</v>
      </c>
      <c r="X109">
        <v>4.6011966380177771</v>
      </c>
      <c r="Y109" s="3">
        <v>380.1610605497612</v>
      </c>
      <c r="Z109" s="3">
        <v>100.00000000000028</v>
      </c>
      <c r="AA109" s="3">
        <v>50</v>
      </c>
      <c r="AB109" s="3">
        <v>50</v>
      </c>
      <c r="AC109">
        <v>0</v>
      </c>
      <c r="AD109">
        <v>1</v>
      </c>
      <c r="AE109" s="6"/>
      <c r="AF109" s="1" t="s">
        <v>5</v>
      </c>
      <c r="AG109">
        <v>157</v>
      </c>
      <c r="AH109" s="189">
        <v>45654</v>
      </c>
      <c r="AI109">
        <f t="shared" si="346"/>
        <v>12</v>
      </c>
      <c r="AJ109">
        <v>157</v>
      </c>
      <c r="AK109">
        <v>0</v>
      </c>
      <c r="AL109">
        <v>1</v>
      </c>
      <c r="AM109">
        <v>1</v>
      </c>
      <c r="AN109">
        <v>0</v>
      </c>
      <c r="AO109">
        <v>0</v>
      </c>
      <c r="AP109">
        <v>0</v>
      </c>
      <c r="AQ109">
        <v>0</v>
      </c>
      <c r="AS109" s="37"/>
      <c r="AT109" s="37"/>
      <c r="AU109" s="6">
        <f t="shared" si="347"/>
        <v>0</v>
      </c>
      <c r="AV109" s="6">
        <f t="shared" si="348"/>
        <v>0</v>
      </c>
      <c r="AW109" s="6">
        <f t="shared" si="349"/>
        <v>0</v>
      </c>
      <c r="AX109" s="6">
        <f t="shared" si="350"/>
        <v>0</v>
      </c>
      <c r="AY109" s="193">
        <f t="shared" si="351"/>
        <v>5.6740334309306508</v>
      </c>
      <c r="AZ109" s="193">
        <f t="shared" si="352"/>
        <v>4.1745731882913786</v>
      </c>
      <c r="BA109" s="193">
        <f t="shared" si="353"/>
        <v>3.8150380693314694</v>
      </c>
      <c r="BB109" s="193">
        <f t="shared" si="354"/>
        <v>3.9040600573940507</v>
      </c>
      <c r="BC109" s="72">
        <f t="shared" si="355"/>
        <v>56312.210093717425</v>
      </c>
      <c r="BG109" s="3">
        <f t="shared" si="356"/>
        <v>6.3791307691706036</v>
      </c>
      <c r="BH109" s="6">
        <f t="shared" si="357"/>
        <v>0</v>
      </c>
      <c r="BI109" s="6">
        <f t="shared" si="358"/>
        <v>0</v>
      </c>
      <c r="BJ109" s="6">
        <f t="shared" si="359"/>
        <v>0</v>
      </c>
      <c r="BK109" s="193">
        <f t="shared" si="360"/>
        <v>5.6957027945080076</v>
      </c>
      <c r="BL109" s="193">
        <f t="shared" si="361"/>
        <v>4.1745731882913786</v>
      </c>
      <c r="BM109" s="193">
        <f t="shared" si="362"/>
        <v>3.8150380693314694</v>
      </c>
      <c r="BN109" s="193">
        <f t="shared" si="363"/>
        <v>3.9040600573940507</v>
      </c>
      <c r="BO109" s="72">
        <f t="shared" si="364"/>
        <v>56324.725775675703</v>
      </c>
      <c r="BS109" s="3">
        <f t="shared" si="365"/>
        <v>6.3791508678952793</v>
      </c>
      <c r="BT109" s="6">
        <f t="shared" si="366"/>
        <v>0</v>
      </c>
      <c r="BU109" s="6">
        <f t="shared" si="367"/>
        <v>0</v>
      </c>
      <c r="BV109" s="6">
        <f t="shared" si="368"/>
        <v>0</v>
      </c>
      <c r="BW109" s="193">
        <f t="shared" si="369"/>
        <v>5.6957028620472512</v>
      </c>
      <c r="BX109" s="193">
        <f t="shared" si="370"/>
        <v>4.1745731882913786</v>
      </c>
      <c r="BY109" s="193">
        <f t="shared" si="495"/>
        <v>3.8150380693314694</v>
      </c>
      <c r="BZ109" s="193">
        <f t="shared" si="371"/>
        <v>3.9040600573940507</v>
      </c>
      <c r="CA109" s="72">
        <f t="shared" si="372"/>
        <v>56324.725775675703</v>
      </c>
      <c r="CE109" s="3">
        <f t="shared" si="373"/>
        <v>0</v>
      </c>
      <c r="CF109" s="6">
        <f t="shared" si="374"/>
        <v>5.1060187186070713</v>
      </c>
      <c r="CG109" s="6">
        <f t="shared" si="375"/>
        <v>0</v>
      </c>
      <c r="CH109" s="6">
        <f t="shared" si="376"/>
        <v>0</v>
      </c>
      <c r="CI109" s="193">
        <f t="shared" si="377"/>
        <v>5.6740334309306508</v>
      </c>
      <c r="CJ109" s="193">
        <f t="shared" si="378"/>
        <v>4.2501810279960504</v>
      </c>
      <c r="CK109" s="193">
        <f t="shared" si="496"/>
        <v>3.8150380693314694</v>
      </c>
      <c r="CL109" s="193">
        <f t="shared" si="379"/>
        <v>3.9040600573940507</v>
      </c>
      <c r="CM109" s="72">
        <f t="shared" si="380"/>
        <v>56500.598526247632</v>
      </c>
      <c r="CQ109" s="3">
        <f t="shared" si="381"/>
        <v>0</v>
      </c>
      <c r="CR109" s="6">
        <f t="shared" si="382"/>
        <v>5.1060742507885513</v>
      </c>
      <c r="CS109" s="6">
        <f t="shared" si="383"/>
        <v>0</v>
      </c>
      <c r="CT109" s="6">
        <f t="shared" si="384"/>
        <v>0</v>
      </c>
      <c r="CU109" s="193">
        <f t="shared" si="385"/>
        <v>5.6740334309306508</v>
      </c>
      <c r="CV109" s="193">
        <f t="shared" si="386"/>
        <v>4.2501818199763788</v>
      </c>
      <c r="CW109" s="193">
        <f t="shared" si="497"/>
        <v>3.8150380693314694</v>
      </c>
      <c r="CX109" s="193">
        <f t="shared" si="387"/>
        <v>3.9040600573940507</v>
      </c>
      <c r="CY109" s="72">
        <f t="shared" si="388"/>
        <v>56500.600502884357</v>
      </c>
      <c r="DC109" s="3">
        <f t="shared" si="389"/>
        <v>0</v>
      </c>
      <c r="DD109" s="6">
        <f t="shared" si="390"/>
        <v>0</v>
      </c>
      <c r="DE109" s="6">
        <f t="shared" si="391"/>
        <v>4.7857456680112458</v>
      </c>
      <c r="DF109" s="6">
        <f t="shared" si="392"/>
        <v>0</v>
      </c>
      <c r="DG109" s="193">
        <f t="shared" si="393"/>
        <v>5.6740334309306508</v>
      </c>
      <c r="DH109" s="193">
        <f t="shared" si="394"/>
        <v>4.1745731882913786</v>
      </c>
      <c r="DI109" s="193">
        <f t="shared" si="498"/>
        <v>3.9153022138747122</v>
      </c>
      <c r="DJ109" s="193">
        <f t="shared" si="395"/>
        <v>3.9040600573940507</v>
      </c>
      <c r="DK109" s="72">
        <f t="shared" si="396"/>
        <v>56802.905020320242</v>
      </c>
      <c r="DO109" s="3">
        <f t="shared" si="397"/>
        <v>0</v>
      </c>
      <c r="DP109" s="6">
        <f t="shared" si="398"/>
        <v>0</v>
      </c>
      <c r="DQ109" s="6">
        <f t="shared" si="399"/>
        <v>4.5579410420919517</v>
      </c>
      <c r="DR109" s="6">
        <f t="shared" si="400"/>
        <v>0</v>
      </c>
      <c r="DS109" s="193">
        <f t="shared" si="401"/>
        <v>5.6740334309306508</v>
      </c>
      <c r="DT109" s="193">
        <f t="shared" si="402"/>
        <v>4.1745731882913786</v>
      </c>
      <c r="DU109" s="193">
        <f t="shared" si="499"/>
        <v>3.9107506947981525</v>
      </c>
      <c r="DV109" s="193">
        <f t="shared" si="403"/>
        <v>3.9040600573940507</v>
      </c>
      <c r="DW109" s="72">
        <f t="shared" si="404"/>
        <v>56780.537420399822</v>
      </c>
      <c r="EA109" s="3">
        <f t="shared" si="405"/>
        <v>0</v>
      </c>
      <c r="EB109" s="6">
        <f t="shared" si="406"/>
        <v>0</v>
      </c>
      <c r="EC109" s="6">
        <f t="shared" si="407"/>
        <v>0</v>
      </c>
      <c r="ED109" s="6">
        <f t="shared" si="408"/>
        <v>13.803589914053331</v>
      </c>
      <c r="EE109" s="193">
        <f t="shared" si="409"/>
        <v>5.6740334309306508</v>
      </c>
      <c r="EF109" s="193">
        <f t="shared" si="410"/>
        <v>4.1745731882913786</v>
      </c>
      <c r="EG109" s="193">
        <f t="shared" si="500"/>
        <v>3.8150380693314694</v>
      </c>
      <c r="EH109" s="193">
        <f t="shared" si="411"/>
        <v>4.1495746364838775</v>
      </c>
      <c r="EI109" s="72">
        <f t="shared" si="412"/>
        <v>58057.476754843105</v>
      </c>
      <c r="EM109" s="3">
        <f t="shared" si="413"/>
        <v>0</v>
      </c>
      <c r="EN109" s="6">
        <f t="shared" si="414"/>
        <v>0</v>
      </c>
      <c r="EO109" s="6">
        <f t="shared" si="415"/>
        <v>0</v>
      </c>
      <c r="EP109" s="6">
        <f t="shared" si="416"/>
        <v>4.6013102000545691</v>
      </c>
      <c r="EQ109" s="193">
        <f t="shared" si="417"/>
        <v>5.6740334309306508</v>
      </c>
      <c r="ER109" s="193">
        <f t="shared" si="418"/>
        <v>4.1745731882913786</v>
      </c>
      <c r="ES109" s="193">
        <f t="shared" si="501"/>
        <v>3.8150380693314694</v>
      </c>
      <c r="ET109" s="193">
        <f t="shared" si="419"/>
        <v>3.9927684288331076</v>
      </c>
      <c r="EU109" s="72">
        <f t="shared" si="420"/>
        <v>56936.665444719103</v>
      </c>
      <c r="EY109" s="3">
        <f t="shared" si="421"/>
        <v>6.3791307691706036</v>
      </c>
      <c r="EZ109" s="6">
        <f t="shared" si="422"/>
        <v>5.1060187186070713</v>
      </c>
      <c r="FA109" s="6">
        <f t="shared" si="423"/>
        <v>4.7857456680112458</v>
      </c>
      <c r="FB109" s="6">
        <f t="shared" si="424"/>
        <v>13.803589914053331</v>
      </c>
      <c r="FC109" s="193">
        <f t="shared" si="425"/>
        <v>5.6957027945080076</v>
      </c>
      <c r="FD109" s="193">
        <f t="shared" si="426"/>
        <v>4.2501810279960504</v>
      </c>
      <c r="FE109" s="193">
        <f t="shared" si="502"/>
        <v>3.9153022138747122</v>
      </c>
      <c r="FF109" s="193">
        <f t="shared" si="427"/>
        <v>4.1495746364838775</v>
      </c>
      <c r="FG109" s="72">
        <f t="shared" si="428"/>
        <v>58772.358753293178</v>
      </c>
      <c r="FK109" s="3">
        <f t="shared" si="429"/>
        <v>6.5093372101232516</v>
      </c>
      <c r="FL109" s="6">
        <f t="shared" si="430"/>
        <v>5.1060742507885513</v>
      </c>
      <c r="FM109" s="6">
        <f t="shared" si="431"/>
        <v>4.5579410420919517</v>
      </c>
      <c r="FN109" s="6">
        <f t="shared" si="432"/>
        <v>4.6013102000545691</v>
      </c>
      <c r="FO109" s="193">
        <f t="shared" si="433"/>
        <v>5.6961402412436861</v>
      </c>
      <c r="FP109" s="193">
        <f t="shared" si="434"/>
        <v>4.2501818199763788</v>
      </c>
      <c r="FQ109" s="193">
        <f t="shared" si="503"/>
        <v>3.9107506947981525</v>
      </c>
      <c r="FR109" s="193">
        <f t="shared" si="435"/>
        <v>3.9927684288331076</v>
      </c>
      <c r="FS109" s="205">
        <f t="shared" si="436"/>
        <v>57615.310652986605</v>
      </c>
      <c r="FW109" s="3">
        <f t="shared" si="437"/>
        <v>7.4857146781083603</v>
      </c>
      <c r="FX109" s="6">
        <f t="shared" si="438"/>
        <v>5.7698011520259902</v>
      </c>
      <c r="FY109" s="6">
        <f t="shared" si="439"/>
        <v>5.6517377412704235</v>
      </c>
      <c r="FZ109" s="6">
        <f t="shared" si="440"/>
        <v>5.4294120328609763</v>
      </c>
      <c r="GA109" s="193">
        <f t="shared" si="441"/>
        <v>5.6994144344094027</v>
      </c>
      <c r="GB109" s="193">
        <f t="shared" si="442"/>
        <v>4.2596031342285618</v>
      </c>
      <c r="GC109" s="193">
        <f t="shared" si="504"/>
        <v>3.932418037999617</v>
      </c>
      <c r="GD109" s="193">
        <f t="shared" si="443"/>
        <v>4.007930200536026</v>
      </c>
      <c r="GE109" s="72">
        <f t="shared" si="444"/>
        <v>57858.357418168744</v>
      </c>
      <c r="GI109" s="3">
        <f t="shared" si="445"/>
        <v>7.1602488225384331</v>
      </c>
      <c r="GJ109" s="6">
        <f t="shared" si="446"/>
        <v>5.6166205904677788</v>
      </c>
      <c r="GK109" s="6">
        <f t="shared" si="447"/>
        <v>5.0136383188689244</v>
      </c>
      <c r="GL109" s="6">
        <f t="shared" si="448"/>
        <v>5.0613163018195548</v>
      </c>
      <c r="GM109" s="193">
        <f t="shared" si="449"/>
        <v>5.6983242049486487</v>
      </c>
      <c r="GN109" s="193">
        <f t="shared" si="450"/>
        <v>4.2574366682261262</v>
      </c>
      <c r="GO109" s="193">
        <f t="shared" si="505"/>
        <v>3.9198348572547341</v>
      </c>
      <c r="GP109" s="193">
        <f t="shared" si="451"/>
        <v>4.0012190759990967</v>
      </c>
      <c r="GQ109" s="72">
        <f t="shared" si="452"/>
        <v>57741.021111813949</v>
      </c>
      <c r="GU109" s="3">
        <f t="shared" si="453"/>
        <v>8.4621122448181474</v>
      </c>
      <c r="GV109" s="6">
        <f t="shared" si="454"/>
        <v>6.1272224623284854</v>
      </c>
      <c r="GW109" s="6">
        <f t="shared" si="455"/>
        <v>5.9252089222996371</v>
      </c>
      <c r="GX109" s="6">
        <f t="shared" si="456"/>
        <v>5.751495797522221</v>
      </c>
      <c r="GY109" s="193">
        <f t="shared" si="457"/>
        <v>5.7026780092804525</v>
      </c>
      <c r="GZ109" s="193">
        <f t="shared" si="458"/>
        <v>4.2646400431318083</v>
      </c>
      <c r="HA109" s="193">
        <f t="shared" si="506"/>
        <v>3.9377627340091421</v>
      </c>
      <c r="HB109" s="193">
        <f t="shared" si="459"/>
        <v>4.0137657140881018</v>
      </c>
      <c r="HC109" s="205">
        <f t="shared" si="460"/>
        <v>57941.96058406277</v>
      </c>
      <c r="HG109" s="3">
        <f t="shared" si="278"/>
        <v>7.4857146781083603</v>
      </c>
      <c r="HH109" s="6">
        <f t="shared" si="279"/>
        <v>0</v>
      </c>
      <c r="HI109" s="6">
        <f t="shared" si="280"/>
        <v>0</v>
      </c>
      <c r="HJ109" s="6">
        <f t="shared" si="281"/>
        <v>0</v>
      </c>
      <c r="HK109" s="193">
        <f t="shared" si="461"/>
        <v>5.6994144344094027</v>
      </c>
      <c r="HL109" s="193">
        <f t="shared" si="461"/>
        <v>4.1745731882913786</v>
      </c>
      <c r="HM109" s="193">
        <f t="shared" si="461"/>
        <v>3.8150380693314694</v>
      </c>
      <c r="HN109" s="193">
        <f t="shared" si="461"/>
        <v>3.9040600573940507</v>
      </c>
      <c r="HO109" s="212">
        <f t="shared" si="462"/>
        <v>56326.86980498807</v>
      </c>
      <c r="HS109" s="3">
        <f t="shared" si="282"/>
        <v>7.1602488225384331</v>
      </c>
      <c r="HT109" s="6">
        <f t="shared" si="283"/>
        <v>0</v>
      </c>
      <c r="HU109" s="6">
        <f t="shared" si="284"/>
        <v>0</v>
      </c>
      <c r="HV109" s="6">
        <f t="shared" si="285"/>
        <v>0</v>
      </c>
      <c r="HW109" s="193">
        <f t="shared" si="463"/>
        <v>5.6983242049486487</v>
      </c>
      <c r="HX109" s="193">
        <f t="shared" si="463"/>
        <v>4.1745731882913786</v>
      </c>
      <c r="HY109" s="193">
        <f t="shared" si="463"/>
        <v>3.8150380693314694</v>
      </c>
      <c r="HZ109" s="193">
        <f t="shared" si="463"/>
        <v>3.9040600573940507</v>
      </c>
      <c r="IA109" s="212">
        <f t="shared" si="464"/>
        <v>56326.240025321022</v>
      </c>
      <c r="IE109" s="3">
        <f t="shared" si="286"/>
        <v>8.4621122448181474</v>
      </c>
      <c r="IF109" s="6">
        <f t="shared" si="287"/>
        <v>0</v>
      </c>
      <c r="IG109" s="6">
        <f t="shared" si="288"/>
        <v>0</v>
      </c>
      <c r="IH109" s="6">
        <f t="shared" si="289"/>
        <v>0</v>
      </c>
      <c r="II109" s="193">
        <f t="shared" si="465"/>
        <v>5.7026780092804525</v>
      </c>
      <c r="IJ109" s="193">
        <f t="shared" si="465"/>
        <v>4.1745731882913786</v>
      </c>
      <c r="IK109" s="193">
        <f t="shared" si="465"/>
        <v>3.8150380693314694</v>
      </c>
      <c r="IL109" s="193">
        <f t="shared" si="465"/>
        <v>3.9040600573940507</v>
      </c>
      <c r="IM109" s="205">
        <f t="shared" si="466"/>
        <v>56328.755076902256</v>
      </c>
      <c r="IQ109" s="3">
        <f t="shared" si="290"/>
        <v>0</v>
      </c>
      <c r="IR109" s="6">
        <f t="shared" si="291"/>
        <v>5.7698011520259902</v>
      </c>
      <c r="IS109" s="6">
        <f t="shared" si="292"/>
        <v>0</v>
      </c>
      <c r="IT109" s="6">
        <f t="shared" si="293"/>
        <v>0</v>
      </c>
      <c r="IU109" s="193">
        <f t="shared" si="467"/>
        <v>5.6740334309306508</v>
      </c>
      <c r="IV109" s="193">
        <f t="shared" si="467"/>
        <v>4.2596031342285618</v>
      </c>
      <c r="IW109" s="193">
        <f t="shared" si="467"/>
        <v>3.8150380693314694</v>
      </c>
      <c r="IX109" s="193">
        <f t="shared" si="467"/>
        <v>3.9040600573940507</v>
      </c>
      <c r="IY109" s="212">
        <f t="shared" si="468"/>
        <v>56524.119257341903</v>
      </c>
      <c r="JC109" s="3">
        <f t="shared" si="294"/>
        <v>0</v>
      </c>
      <c r="JD109" s="6">
        <f t="shared" si="295"/>
        <v>5.6166205904677788</v>
      </c>
      <c r="JE109" s="6">
        <f t="shared" si="296"/>
        <v>0</v>
      </c>
      <c r="JF109" s="6">
        <f t="shared" si="297"/>
        <v>0</v>
      </c>
      <c r="JG109" s="193">
        <f t="shared" si="469"/>
        <v>5.6740334309306508</v>
      </c>
      <c r="JH109" s="193">
        <f t="shared" si="469"/>
        <v>4.2574366682261262</v>
      </c>
      <c r="JI109" s="193">
        <f t="shared" si="469"/>
        <v>3.8150380693314694</v>
      </c>
      <c r="JJ109" s="193">
        <f t="shared" si="469"/>
        <v>3.9040600573940507</v>
      </c>
      <c r="JK109" s="212">
        <f t="shared" si="470"/>
        <v>56518.710166286517</v>
      </c>
      <c r="JO109" s="3">
        <f t="shared" si="298"/>
        <v>0</v>
      </c>
      <c r="JP109" s="6">
        <f t="shared" si="299"/>
        <v>6.1272224623284854</v>
      </c>
      <c r="JQ109" s="6">
        <f t="shared" si="300"/>
        <v>0</v>
      </c>
      <c r="JR109" s="6">
        <f t="shared" si="301"/>
        <v>0</v>
      </c>
      <c r="JS109" s="193">
        <f t="shared" si="471"/>
        <v>5.6740334309306508</v>
      </c>
      <c r="JT109" s="193">
        <f t="shared" si="471"/>
        <v>4.2646400431318083</v>
      </c>
      <c r="JU109" s="193">
        <f t="shared" si="471"/>
        <v>3.8150380693314694</v>
      </c>
      <c r="JV109" s="193">
        <f t="shared" si="471"/>
        <v>3.9040600573940507</v>
      </c>
      <c r="JW109" s="205">
        <f t="shared" si="472"/>
        <v>56536.697084043539</v>
      </c>
      <c r="KA109" s="3">
        <f t="shared" si="302"/>
        <v>0</v>
      </c>
      <c r="KB109" s="6">
        <f t="shared" si="303"/>
        <v>0</v>
      </c>
      <c r="KC109" s="6">
        <f t="shared" si="304"/>
        <v>5.6517377412704235</v>
      </c>
      <c r="KD109" s="6">
        <f t="shared" si="305"/>
        <v>0</v>
      </c>
      <c r="KE109" s="193">
        <f t="shared" si="473"/>
        <v>5.6740334309306508</v>
      </c>
      <c r="KF109" s="193">
        <f t="shared" si="473"/>
        <v>4.1745731882913786</v>
      </c>
      <c r="KG109" s="193">
        <f t="shared" si="473"/>
        <v>3.932418037999617</v>
      </c>
      <c r="KH109" s="193">
        <f t="shared" si="473"/>
        <v>3.9040600573940507</v>
      </c>
      <c r="KI109" s="212">
        <f t="shared" si="474"/>
        <v>56887.096473452693</v>
      </c>
      <c r="KM109" s="3">
        <f t="shared" si="306"/>
        <v>0</v>
      </c>
      <c r="KN109" s="6">
        <f t="shared" si="307"/>
        <v>0</v>
      </c>
      <c r="KO109" s="6">
        <f t="shared" si="308"/>
        <v>5.0136383188689244</v>
      </c>
      <c r="KP109" s="6">
        <f t="shared" si="309"/>
        <v>0</v>
      </c>
      <c r="KQ109" s="193">
        <f t="shared" si="475"/>
        <v>5.6740334309306508</v>
      </c>
      <c r="KR109" s="193">
        <f t="shared" si="475"/>
        <v>4.1745731882913786</v>
      </c>
      <c r="KS109" s="193">
        <f t="shared" si="475"/>
        <v>3.9198348572547341</v>
      </c>
      <c r="KT109" s="193">
        <f t="shared" si="475"/>
        <v>3.9040600573940507</v>
      </c>
      <c r="KU109" s="212">
        <f t="shared" si="476"/>
        <v>56825.188615660445</v>
      </c>
      <c r="KY109" s="3">
        <f t="shared" si="310"/>
        <v>0</v>
      </c>
      <c r="KZ109" s="6">
        <f t="shared" si="311"/>
        <v>0</v>
      </c>
      <c r="LA109" s="6">
        <f t="shared" si="312"/>
        <v>5.9252089222996371</v>
      </c>
      <c r="LB109" s="6">
        <f t="shared" si="313"/>
        <v>0</v>
      </c>
      <c r="LC109" s="193">
        <f t="shared" si="477"/>
        <v>5.6740334309306508</v>
      </c>
      <c r="LD109" s="193">
        <f t="shared" si="477"/>
        <v>4.1745731882913786</v>
      </c>
      <c r="LE109" s="193">
        <f t="shared" si="477"/>
        <v>3.9377627340091421</v>
      </c>
      <c r="LF109" s="193">
        <f t="shared" si="477"/>
        <v>3.9040600573940507</v>
      </c>
      <c r="LG109" s="205">
        <f t="shared" si="478"/>
        <v>56913.412190118921</v>
      </c>
      <c r="LK109" s="3">
        <f t="shared" si="314"/>
        <v>0</v>
      </c>
      <c r="LL109" s="6">
        <f t="shared" si="315"/>
        <v>0</v>
      </c>
      <c r="LM109" s="6">
        <f t="shared" si="316"/>
        <v>0</v>
      </c>
      <c r="LN109" s="6">
        <f t="shared" si="317"/>
        <v>5.4294120328609763</v>
      </c>
      <c r="LO109" s="193">
        <f t="shared" si="479"/>
        <v>5.6740334309306508</v>
      </c>
      <c r="LP109" s="193">
        <f t="shared" si="479"/>
        <v>4.1745731882913786</v>
      </c>
      <c r="LQ109" s="193">
        <f t="shared" si="479"/>
        <v>3.8150380693314694</v>
      </c>
      <c r="LR109" s="193">
        <f t="shared" si="479"/>
        <v>4.007930200536026</v>
      </c>
      <c r="LS109" s="212">
        <f t="shared" si="480"/>
        <v>57044.086305860073</v>
      </c>
      <c r="LW109" s="3">
        <f t="shared" si="318"/>
        <v>0</v>
      </c>
      <c r="LX109" s="6">
        <f t="shared" si="319"/>
        <v>0</v>
      </c>
      <c r="LY109" s="6">
        <f t="shared" si="320"/>
        <v>0</v>
      </c>
      <c r="LZ109" s="6">
        <f t="shared" si="321"/>
        <v>5.0613163018195548</v>
      </c>
      <c r="MA109" s="193">
        <f t="shared" si="481"/>
        <v>5.6740334309306508</v>
      </c>
      <c r="MB109" s="193">
        <f t="shared" si="481"/>
        <v>4.1745731882913786</v>
      </c>
      <c r="MC109" s="193">
        <f t="shared" si="481"/>
        <v>3.8150380693314694</v>
      </c>
      <c r="MD109" s="193">
        <f t="shared" si="481"/>
        <v>4.0012190759990967</v>
      </c>
      <c r="ME109" s="212">
        <f t="shared" si="482"/>
        <v>56996.513140109826</v>
      </c>
      <c r="MI109" s="3">
        <f t="shared" si="322"/>
        <v>0</v>
      </c>
      <c r="MJ109" s="6">
        <f t="shared" si="323"/>
        <v>0</v>
      </c>
      <c r="MK109" s="6">
        <f t="shared" si="324"/>
        <v>0</v>
      </c>
      <c r="ML109" s="6">
        <f t="shared" si="325"/>
        <v>5.751495797522221</v>
      </c>
      <c r="MM109" s="193">
        <f t="shared" si="483"/>
        <v>5.6740334309306508</v>
      </c>
      <c r="MN109" s="193">
        <f t="shared" si="483"/>
        <v>4.1745731882913786</v>
      </c>
      <c r="MO109" s="193">
        <f t="shared" si="483"/>
        <v>3.8150380693314694</v>
      </c>
      <c r="MP109" s="193">
        <f t="shared" si="483"/>
        <v>4.0137657140881018</v>
      </c>
      <c r="MQ109" s="205">
        <f t="shared" si="484"/>
        <v>57085.484799260747</v>
      </c>
      <c r="MT109" s="3">
        <f t="shared" si="326"/>
        <v>6.183851255828646</v>
      </c>
      <c r="MU109" s="6">
        <f t="shared" si="327"/>
        <v>5.1060187186070713</v>
      </c>
      <c r="MV109" s="6">
        <f t="shared" si="328"/>
        <v>5.2415309697266022</v>
      </c>
      <c r="MW109" s="6">
        <f t="shared" si="329"/>
        <v>5.5214359656213325</v>
      </c>
      <c r="MX109" s="193">
        <f t="shared" si="485"/>
        <v>5.6950463667711402</v>
      </c>
      <c r="MY109" s="193">
        <f t="shared" si="485"/>
        <v>4.2501810279960504</v>
      </c>
      <c r="MZ109" s="193">
        <f t="shared" si="485"/>
        <v>3.9243470484463643</v>
      </c>
      <c r="NA109" s="193">
        <f t="shared" si="485"/>
        <v>4.0096009678350821</v>
      </c>
      <c r="NB109" s="212">
        <f t="shared" si="486"/>
        <v>57803.320116829833</v>
      </c>
      <c r="NF109" s="3">
        <f t="shared" si="330"/>
        <v>6.1838512558286451</v>
      </c>
      <c r="NG109" s="6">
        <f t="shared" si="331"/>
        <v>0</v>
      </c>
      <c r="NH109" s="6">
        <f t="shared" si="332"/>
        <v>0</v>
      </c>
      <c r="NI109" s="6">
        <f t="shared" si="333"/>
        <v>0</v>
      </c>
      <c r="NJ109" s="193">
        <f t="shared" si="487"/>
        <v>5.6950463667711402</v>
      </c>
      <c r="NK109" s="193">
        <f t="shared" si="487"/>
        <v>4.1745731882913786</v>
      </c>
      <c r="NL109" s="193">
        <f t="shared" si="487"/>
        <v>3.8150380693314694</v>
      </c>
      <c r="NM109" s="193">
        <f t="shared" si="487"/>
        <v>3.9040600573940507</v>
      </c>
      <c r="NN109" s="212">
        <f t="shared" si="488"/>
        <v>56324.346598593977</v>
      </c>
      <c r="NR109" s="3">
        <f t="shared" si="334"/>
        <v>0</v>
      </c>
      <c r="NS109" s="6">
        <f t="shared" si="335"/>
        <v>5.1060187186070713</v>
      </c>
      <c r="NT109" s="6">
        <f t="shared" si="336"/>
        <v>0</v>
      </c>
      <c r="NU109" s="6">
        <f t="shared" si="337"/>
        <v>0</v>
      </c>
      <c r="NV109" s="193">
        <f t="shared" si="489"/>
        <v>5.6740334309306508</v>
      </c>
      <c r="NW109" s="193">
        <f t="shared" si="489"/>
        <v>4.2501810279960504</v>
      </c>
      <c r="NX109" s="193">
        <f t="shared" si="489"/>
        <v>3.8150380693314694</v>
      </c>
      <c r="NY109" s="193">
        <f t="shared" si="489"/>
        <v>3.9040600573940507</v>
      </c>
      <c r="NZ109" s="212">
        <f t="shared" si="490"/>
        <v>56500.598526247632</v>
      </c>
      <c r="OD109" s="3">
        <f t="shared" si="338"/>
        <v>0</v>
      </c>
      <c r="OE109" s="6">
        <f t="shared" si="339"/>
        <v>0</v>
      </c>
      <c r="OF109" s="6">
        <f t="shared" si="340"/>
        <v>5.2415309697266022</v>
      </c>
      <c r="OG109" s="6">
        <f t="shared" si="341"/>
        <v>0</v>
      </c>
      <c r="OH109" s="193">
        <f t="shared" si="491"/>
        <v>5.6740334309306508</v>
      </c>
      <c r="OI109" s="193">
        <f t="shared" si="491"/>
        <v>4.1745731882913786</v>
      </c>
      <c r="OJ109" s="193">
        <f t="shared" si="491"/>
        <v>3.9243470484463643</v>
      </c>
      <c r="OK109" s="193">
        <f t="shared" si="491"/>
        <v>3.9040600573940507</v>
      </c>
      <c r="OL109" s="212">
        <f t="shared" si="492"/>
        <v>56847.380345685728</v>
      </c>
      <c r="OP109" s="3">
        <f t="shared" si="342"/>
        <v>0</v>
      </c>
      <c r="OQ109" s="6">
        <f t="shared" si="343"/>
        <v>0</v>
      </c>
      <c r="OR109" s="6">
        <f t="shared" si="344"/>
        <v>0</v>
      </c>
      <c r="OS109" s="6">
        <f t="shared" si="345"/>
        <v>5.5214359656213325</v>
      </c>
      <c r="OT109" s="193">
        <f t="shared" si="493"/>
        <v>5.6740334309306508</v>
      </c>
      <c r="OU109" s="193">
        <f t="shared" si="493"/>
        <v>4.1745731882913786</v>
      </c>
      <c r="OV109" s="193">
        <f t="shared" si="493"/>
        <v>3.8150380693314694</v>
      </c>
      <c r="OW109" s="193">
        <f t="shared" si="493"/>
        <v>4.0096009678350821</v>
      </c>
      <c r="OX109" s="232">
        <f t="shared" si="494"/>
        <v>57055.936050257827</v>
      </c>
    </row>
    <row r="110" spans="1:414" x14ac:dyDescent="0.2">
      <c r="A110" t="s">
        <v>7</v>
      </c>
      <c r="B110" s="81">
        <v>45297</v>
      </c>
      <c r="C110">
        <v>106</v>
      </c>
      <c r="D110">
        <v>11.181933777611119</v>
      </c>
      <c r="E110">
        <v>1</v>
      </c>
      <c r="F110">
        <v>0</v>
      </c>
      <c r="G110">
        <v>0</v>
      </c>
      <c r="H110">
        <v>0</v>
      </c>
      <c r="I110">
        <v>0</v>
      </c>
      <c r="J110">
        <v>0</v>
      </c>
      <c r="K110">
        <v>0</v>
      </c>
      <c r="L110">
        <v>0</v>
      </c>
      <c r="M110">
        <v>0</v>
      </c>
      <c r="N110">
        <v>0</v>
      </c>
      <c r="O110">
        <v>0</v>
      </c>
      <c r="P110">
        <v>1</v>
      </c>
      <c r="Q110">
        <v>0</v>
      </c>
      <c r="R110">
        <v>0</v>
      </c>
      <c r="S110">
        <v>0</v>
      </c>
      <c r="T110">
        <v>11236</v>
      </c>
      <c r="U110">
        <v>7.0799795226999107</v>
      </c>
      <c r="V110">
        <v>5.4990552953831831</v>
      </c>
      <c r="W110">
        <v>4.911858000568043</v>
      </c>
      <c r="X110">
        <v>4.6012109170239803</v>
      </c>
      <c r="Y110" s="3">
        <v>896.73746131863345</v>
      </c>
      <c r="Z110" s="3">
        <v>179.44879400227472</v>
      </c>
      <c r="AA110" s="3">
        <v>90.513182908839653</v>
      </c>
      <c r="AB110" s="3">
        <v>50.001422248200555</v>
      </c>
      <c r="AC110">
        <v>0</v>
      </c>
      <c r="AD110">
        <v>1</v>
      </c>
      <c r="AE110" s="6"/>
      <c r="AF110" s="1" t="s">
        <v>7</v>
      </c>
      <c r="AG110">
        <v>106</v>
      </c>
      <c r="AH110" s="189">
        <v>45297</v>
      </c>
      <c r="AI110">
        <f t="shared" si="346"/>
        <v>1</v>
      </c>
      <c r="AJ110">
        <v>106</v>
      </c>
      <c r="AK110">
        <v>0</v>
      </c>
      <c r="AL110">
        <v>1</v>
      </c>
      <c r="AM110">
        <v>0</v>
      </c>
      <c r="AN110">
        <v>1</v>
      </c>
      <c r="AO110">
        <v>0</v>
      </c>
      <c r="AP110">
        <v>0</v>
      </c>
      <c r="AQ110">
        <v>0</v>
      </c>
      <c r="AS110" s="37"/>
      <c r="AT110" s="37"/>
      <c r="AU110" s="6">
        <f t="shared" si="347"/>
        <v>0</v>
      </c>
      <c r="AV110" s="6">
        <f t="shared" si="348"/>
        <v>0</v>
      </c>
      <c r="AW110" s="6">
        <f t="shared" si="349"/>
        <v>0</v>
      </c>
      <c r="AX110" s="6">
        <f t="shared" si="350"/>
        <v>0</v>
      </c>
      <c r="AY110" s="193">
        <f t="shared" si="351"/>
        <v>5.6740334309306508</v>
      </c>
      <c r="AZ110" s="193">
        <f t="shared" si="352"/>
        <v>4.1745731882913786</v>
      </c>
      <c r="BA110" s="193">
        <f t="shared" si="353"/>
        <v>3.8150380693314694</v>
      </c>
      <c r="BB110" s="193">
        <f t="shared" si="354"/>
        <v>3.9040600573940507</v>
      </c>
      <c r="BC110" s="72">
        <f t="shared" si="355"/>
        <v>56312.210093717425</v>
      </c>
      <c r="BG110" s="3">
        <f t="shared" si="356"/>
        <v>6.9383799322459128</v>
      </c>
      <c r="BH110" s="6">
        <f t="shared" si="357"/>
        <v>0</v>
      </c>
      <c r="BI110" s="6">
        <f t="shared" si="358"/>
        <v>0</v>
      </c>
      <c r="BJ110" s="6">
        <f t="shared" si="359"/>
        <v>0</v>
      </c>
      <c r="BK110" s="193">
        <f t="shared" si="360"/>
        <v>5.6975803175943964</v>
      </c>
      <c r="BL110" s="193">
        <f t="shared" si="361"/>
        <v>4.1745731882913786</v>
      </c>
      <c r="BM110" s="193">
        <f t="shared" si="362"/>
        <v>3.8150380693314694</v>
      </c>
      <c r="BN110" s="193">
        <f t="shared" si="363"/>
        <v>3.9040600573940507</v>
      </c>
      <c r="BO110" s="72">
        <f t="shared" si="364"/>
        <v>56325.81031695124</v>
      </c>
      <c r="BS110" s="3">
        <f t="shared" si="365"/>
        <v>6.9384017929966948</v>
      </c>
      <c r="BT110" s="6">
        <f t="shared" si="366"/>
        <v>0</v>
      </c>
      <c r="BU110" s="6">
        <f t="shared" si="367"/>
        <v>0</v>
      </c>
      <c r="BV110" s="6">
        <f t="shared" si="368"/>
        <v>0</v>
      </c>
      <c r="BW110" s="193">
        <f t="shared" si="369"/>
        <v>5.6975803909169134</v>
      </c>
      <c r="BX110" s="193">
        <f t="shared" si="370"/>
        <v>4.1745731882913786</v>
      </c>
      <c r="BY110" s="193">
        <f t="shared" si="495"/>
        <v>3.8150380693314694</v>
      </c>
      <c r="BZ110" s="193">
        <f t="shared" si="371"/>
        <v>3.9040600573940507</v>
      </c>
      <c r="CA110" s="72">
        <f t="shared" si="372"/>
        <v>56325.81031695124</v>
      </c>
      <c r="CE110" s="3">
        <f t="shared" si="373"/>
        <v>0</v>
      </c>
      <c r="CF110" s="6">
        <f t="shared" si="374"/>
        <v>5.4990552953831831</v>
      </c>
      <c r="CG110" s="6">
        <f t="shared" si="375"/>
        <v>0</v>
      </c>
      <c r="CH110" s="6">
        <f t="shared" si="376"/>
        <v>0</v>
      </c>
      <c r="CI110" s="193">
        <f t="shared" si="377"/>
        <v>5.6740334309306508</v>
      </c>
      <c r="CJ110" s="193">
        <f t="shared" si="378"/>
        <v>4.2557707273265528</v>
      </c>
      <c r="CK110" s="193">
        <f t="shared" si="496"/>
        <v>3.8150380693314694</v>
      </c>
      <c r="CL110" s="193">
        <f t="shared" si="379"/>
        <v>3.9040600573940507</v>
      </c>
      <c r="CM110" s="72">
        <f t="shared" si="380"/>
        <v>56514.551105731414</v>
      </c>
      <c r="CQ110" s="3">
        <f t="shared" si="381"/>
        <v>0</v>
      </c>
      <c r="CR110" s="6">
        <f t="shared" si="382"/>
        <v>5.4991151021628797</v>
      </c>
      <c r="CS110" s="6">
        <f t="shared" si="383"/>
        <v>0</v>
      </c>
      <c r="CT110" s="6">
        <f t="shared" si="384"/>
        <v>0</v>
      </c>
      <c r="CU110" s="193">
        <f t="shared" si="385"/>
        <v>5.6740334309306508</v>
      </c>
      <c r="CV110" s="193">
        <f t="shared" si="386"/>
        <v>4.2557715755152703</v>
      </c>
      <c r="CW110" s="193">
        <f t="shared" si="497"/>
        <v>3.8150380693314694</v>
      </c>
      <c r="CX110" s="193">
        <f t="shared" si="387"/>
        <v>3.9040600573940507</v>
      </c>
      <c r="CY110" s="72">
        <f t="shared" si="388"/>
        <v>56514.553223176612</v>
      </c>
      <c r="DC110" s="3">
        <f t="shared" si="389"/>
        <v>0</v>
      </c>
      <c r="DD110" s="6">
        <f t="shared" si="390"/>
        <v>0</v>
      </c>
      <c r="DE110" s="6">
        <f t="shared" si="391"/>
        <v>5.1574509005964453</v>
      </c>
      <c r="DF110" s="6">
        <f t="shared" si="392"/>
        <v>0</v>
      </c>
      <c r="DG110" s="193">
        <f t="shared" si="393"/>
        <v>5.6740334309306508</v>
      </c>
      <c r="DH110" s="193">
        <f t="shared" si="394"/>
        <v>4.1745731882913786</v>
      </c>
      <c r="DI110" s="193">
        <f t="shared" si="498"/>
        <v>3.9226846630147043</v>
      </c>
      <c r="DJ110" s="193">
        <f t="shared" si="395"/>
        <v>3.9040600573940507</v>
      </c>
      <c r="DK110" s="72">
        <f t="shared" si="396"/>
        <v>56839.203440963276</v>
      </c>
      <c r="DO110" s="3">
        <f t="shared" si="397"/>
        <v>0</v>
      </c>
      <c r="DP110" s="6">
        <f t="shared" si="398"/>
        <v>0</v>
      </c>
      <c r="DQ110" s="6">
        <f t="shared" si="399"/>
        <v>4.9119528623365616</v>
      </c>
      <c r="DR110" s="6">
        <f t="shared" si="400"/>
        <v>0</v>
      </c>
      <c r="DS110" s="193">
        <f t="shared" si="401"/>
        <v>5.6740334309306508</v>
      </c>
      <c r="DT110" s="193">
        <f t="shared" si="402"/>
        <v>4.1745731882913786</v>
      </c>
      <c r="DU110" s="193">
        <f t="shared" si="499"/>
        <v>3.9178149345952722</v>
      </c>
      <c r="DV110" s="193">
        <f t="shared" si="403"/>
        <v>3.9040600573940507</v>
      </c>
      <c r="DW110" s="72">
        <f t="shared" si="404"/>
        <v>56815.257096932975</v>
      </c>
      <c r="EA110" s="3">
        <f t="shared" si="405"/>
        <v>0</v>
      </c>
      <c r="EB110" s="6">
        <f t="shared" si="406"/>
        <v>0</v>
      </c>
      <c r="EC110" s="6">
        <f t="shared" si="407"/>
        <v>0</v>
      </c>
      <c r="ED110" s="6">
        <f t="shared" si="408"/>
        <v>13.803632751071941</v>
      </c>
      <c r="EE110" s="193">
        <f t="shared" si="409"/>
        <v>5.6740334309306508</v>
      </c>
      <c r="EF110" s="193">
        <f t="shared" si="410"/>
        <v>4.1745731882913786</v>
      </c>
      <c r="EG110" s="193">
        <f t="shared" si="500"/>
        <v>3.8150380693314694</v>
      </c>
      <c r="EH110" s="193">
        <f t="shared" si="411"/>
        <v>4.1495753120715611</v>
      </c>
      <c r="EI110" s="72">
        <f t="shared" si="412"/>
        <v>58057.481630994502</v>
      </c>
      <c r="EM110" s="3">
        <f t="shared" si="413"/>
        <v>0</v>
      </c>
      <c r="EN110" s="6">
        <f t="shared" si="414"/>
        <v>0</v>
      </c>
      <c r="EO110" s="6">
        <f t="shared" si="415"/>
        <v>0</v>
      </c>
      <c r="EP110" s="6">
        <f t="shared" si="416"/>
        <v>4.6013244794131927</v>
      </c>
      <c r="EQ110" s="193">
        <f t="shared" si="417"/>
        <v>5.6740334309306508</v>
      </c>
      <c r="ER110" s="193">
        <f t="shared" si="418"/>
        <v>4.1745731882913786</v>
      </c>
      <c r="ES110" s="193">
        <f t="shared" si="501"/>
        <v>3.8150380693314694</v>
      </c>
      <c r="ET110" s="193">
        <f t="shared" si="419"/>
        <v>3.9927686922668171</v>
      </c>
      <c r="EU110" s="72">
        <f t="shared" si="420"/>
        <v>56936.667309383498</v>
      </c>
      <c r="EY110" s="3">
        <f t="shared" si="421"/>
        <v>6.9383799322459128</v>
      </c>
      <c r="EZ110" s="6">
        <f t="shared" si="422"/>
        <v>5.4990552953831831</v>
      </c>
      <c r="FA110" s="6">
        <f t="shared" si="423"/>
        <v>5.1574509005964453</v>
      </c>
      <c r="FB110" s="6">
        <f t="shared" si="424"/>
        <v>13.803632751071941</v>
      </c>
      <c r="FC110" s="193">
        <f t="shared" si="425"/>
        <v>5.6975803175943964</v>
      </c>
      <c r="FD110" s="193">
        <f t="shared" si="426"/>
        <v>4.2557707273265528</v>
      </c>
      <c r="FE110" s="193">
        <f t="shared" si="502"/>
        <v>3.9226846630147043</v>
      </c>
      <c r="FF110" s="193">
        <f t="shared" si="427"/>
        <v>4.1495753120715611</v>
      </c>
      <c r="FG110" s="72">
        <f t="shared" si="428"/>
        <v>58825.576171883302</v>
      </c>
      <c r="FK110" s="3">
        <f t="shared" si="429"/>
        <v>7.0800013834506945</v>
      </c>
      <c r="FL110" s="6">
        <f t="shared" si="430"/>
        <v>5.4991151021628797</v>
      </c>
      <c r="FM110" s="6">
        <f t="shared" si="431"/>
        <v>4.9119528623365616</v>
      </c>
      <c r="FN110" s="6">
        <f t="shared" si="432"/>
        <v>4.6013244794131927</v>
      </c>
      <c r="FO110" s="193">
        <f t="shared" si="433"/>
        <v>5.6980552132775459</v>
      </c>
      <c r="FP110" s="193">
        <f t="shared" si="434"/>
        <v>4.2557715755152703</v>
      </c>
      <c r="FQ110" s="193">
        <f t="shared" si="503"/>
        <v>3.9178149345952722</v>
      </c>
      <c r="FR110" s="193">
        <f t="shared" si="435"/>
        <v>3.9927686922668171</v>
      </c>
      <c r="FS110" s="205">
        <f t="shared" si="436"/>
        <v>57665.911845239541</v>
      </c>
      <c r="FW110" s="3">
        <f t="shared" si="437"/>
        <v>8.1419764511048971</v>
      </c>
      <c r="FX110" s="6">
        <f t="shared" si="438"/>
        <v>6.2139324837829966</v>
      </c>
      <c r="FY110" s="6">
        <f t="shared" si="439"/>
        <v>6.0907039207043736</v>
      </c>
      <c r="FZ110" s="6">
        <f t="shared" si="440"/>
        <v>5.4294288820882963</v>
      </c>
      <c r="GA110" s="193">
        <f t="shared" si="441"/>
        <v>5.7016091396830078</v>
      </c>
      <c r="GB110" s="193">
        <f t="shared" si="442"/>
        <v>4.2658581772696191</v>
      </c>
      <c r="GC110" s="193">
        <f t="shared" si="504"/>
        <v>3.94098333346076</v>
      </c>
      <c r="GD110" s="193">
        <f t="shared" si="443"/>
        <v>4.007930506702726</v>
      </c>
      <c r="GE110" s="72">
        <f t="shared" si="444"/>
        <v>57918.562903953665</v>
      </c>
      <c r="GI110" s="3">
        <f t="shared" si="445"/>
        <v>7.7879774749699022</v>
      </c>
      <c r="GJ110" s="6">
        <f t="shared" si="446"/>
        <v>6.0489608249215019</v>
      </c>
      <c r="GK110" s="6">
        <f t="shared" si="447"/>
        <v>5.4030438006248476</v>
      </c>
      <c r="GL110" s="6">
        <f t="shared" si="448"/>
        <v>5.0613320087263789</v>
      </c>
      <c r="GM110" s="193">
        <f t="shared" si="449"/>
        <v>5.7004258759987936</v>
      </c>
      <c r="GN110" s="193">
        <f t="shared" si="450"/>
        <v>4.2635393195035203</v>
      </c>
      <c r="GO110" s="193">
        <f t="shared" si="505"/>
        <v>3.9275326600940756</v>
      </c>
      <c r="GP110" s="193">
        <f t="shared" si="451"/>
        <v>4.0012193633305966</v>
      </c>
      <c r="GQ110" s="72">
        <f t="shared" si="452"/>
        <v>57796.321416038692</v>
      </c>
      <c r="GU110" s="3">
        <f t="shared" si="453"/>
        <v>9.2039733795098844</v>
      </c>
      <c r="GV110" s="6">
        <f t="shared" si="454"/>
        <v>6.5988663544598198</v>
      </c>
      <c r="GW110" s="6">
        <f t="shared" si="455"/>
        <v>6.3854154007384558</v>
      </c>
      <c r="GX110" s="6">
        <f t="shared" si="456"/>
        <v>5.7515136462799754</v>
      </c>
      <c r="GY110" s="193">
        <f t="shared" si="457"/>
        <v>5.7051505531804949</v>
      </c>
      <c r="GZ110" s="193">
        <f t="shared" si="458"/>
        <v>4.2712480255878464</v>
      </c>
      <c r="HA110" s="193">
        <f t="shared" si="506"/>
        <v>3.9466929811911209</v>
      </c>
      <c r="HB110" s="193">
        <f t="shared" si="459"/>
        <v>4.0137660365301144</v>
      </c>
      <c r="HC110" s="205">
        <f t="shared" si="460"/>
        <v>58005.154524496924</v>
      </c>
      <c r="HG110" s="3">
        <f t="shared" si="278"/>
        <v>8.1419764511048971</v>
      </c>
      <c r="HH110" s="6">
        <f t="shared" si="279"/>
        <v>0</v>
      </c>
      <c r="HI110" s="6">
        <f t="shared" si="280"/>
        <v>0</v>
      </c>
      <c r="HJ110" s="6">
        <f t="shared" si="281"/>
        <v>0</v>
      </c>
      <c r="HK110" s="193">
        <f t="shared" si="461"/>
        <v>5.7016091396830078</v>
      </c>
      <c r="HL110" s="193">
        <f t="shared" si="461"/>
        <v>4.1745731882913786</v>
      </c>
      <c r="HM110" s="193">
        <f t="shared" si="461"/>
        <v>3.8150380693314694</v>
      </c>
      <c r="HN110" s="193">
        <f t="shared" si="461"/>
        <v>3.9040600573940507</v>
      </c>
      <c r="HO110" s="212">
        <f t="shared" si="462"/>
        <v>56328.137615195526</v>
      </c>
      <c r="HS110" s="3">
        <f t="shared" si="282"/>
        <v>7.7879774749699022</v>
      </c>
      <c r="HT110" s="6">
        <f t="shared" si="283"/>
        <v>0</v>
      </c>
      <c r="HU110" s="6">
        <f t="shared" si="284"/>
        <v>0</v>
      </c>
      <c r="HV110" s="6">
        <f t="shared" si="285"/>
        <v>0</v>
      </c>
      <c r="HW110" s="193">
        <f t="shared" si="463"/>
        <v>5.7004258759987936</v>
      </c>
      <c r="HX110" s="193">
        <f t="shared" si="463"/>
        <v>4.1745731882913786</v>
      </c>
      <c r="HY110" s="193">
        <f t="shared" si="463"/>
        <v>3.8150380693314694</v>
      </c>
      <c r="HZ110" s="193">
        <f t="shared" si="463"/>
        <v>3.9040600573940507</v>
      </c>
      <c r="IA110" s="212">
        <f t="shared" si="464"/>
        <v>56327.454078515068</v>
      </c>
      <c r="IE110" s="3">
        <f t="shared" si="286"/>
        <v>9.2039733795098844</v>
      </c>
      <c r="IF110" s="6">
        <f t="shared" si="287"/>
        <v>0</v>
      </c>
      <c r="IG110" s="6">
        <f t="shared" si="288"/>
        <v>0</v>
      </c>
      <c r="IH110" s="6">
        <f t="shared" si="289"/>
        <v>0</v>
      </c>
      <c r="II110" s="193">
        <f t="shared" si="465"/>
        <v>5.7051505531804949</v>
      </c>
      <c r="IJ110" s="193">
        <f t="shared" si="465"/>
        <v>4.1745731882913786</v>
      </c>
      <c r="IK110" s="193">
        <f t="shared" si="465"/>
        <v>3.8150380693314694</v>
      </c>
      <c r="IL110" s="193">
        <f t="shared" si="465"/>
        <v>3.9040600573940507</v>
      </c>
      <c r="IM110" s="205">
        <f t="shared" si="466"/>
        <v>56330.18343533291</v>
      </c>
      <c r="IQ110" s="3">
        <f t="shared" si="290"/>
        <v>0</v>
      </c>
      <c r="IR110" s="6">
        <f t="shared" si="291"/>
        <v>6.2139324837829966</v>
      </c>
      <c r="IS110" s="6">
        <f t="shared" si="292"/>
        <v>0</v>
      </c>
      <c r="IT110" s="6">
        <f t="shared" si="293"/>
        <v>0</v>
      </c>
      <c r="IU110" s="193">
        <f t="shared" si="467"/>
        <v>5.6740334309306508</v>
      </c>
      <c r="IV110" s="193">
        <f t="shared" si="467"/>
        <v>4.2658581772696191</v>
      </c>
      <c r="IW110" s="193">
        <f t="shared" si="467"/>
        <v>3.8150380693314694</v>
      </c>
      <c r="IX110" s="193">
        <f t="shared" si="467"/>
        <v>3.9040600573940507</v>
      </c>
      <c r="IY110" s="212">
        <f t="shared" si="468"/>
        <v>56539.739346113543</v>
      </c>
      <c r="JC110" s="3">
        <f t="shared" si="294"/>
        <v>0</v>
      </c>
      <c r="JD110" s="6">
        <f t="shared" si="295"/>
        <v>6.0489608249215019</v>
      </c>
      <c r="JE110" s="6">
        <f t="shared" si="296"/>
        <v>0</v>
      </c>
      <c r="JF110" s="6">
        <f t="shared" si="297"/>
        <v>0</v>
      </c>
      <c r="JG110" s="193">
        <f t="shared" si="469"/>
        <v>5.6740334309306508</v>
      </c>
      <c r="JH110" s="193">
        <f t="shared" si="469"/>
        <v>4.2635393195035203</v>
      </c>
      <c r="JI110" s="193">
        <f t="shared" si="469"/>
        <v>3.8150380693314694</v>
      </c>
      <c r="JJ110" s="193">
        <f t="shared" si="469"/>
        <v>3.9040600573940507</v>
      </c>
      <c r="JK110" s="212">
        <f t="shared" si="470"/>
        <v>56533.948192818287</v>
      </c>
      <c r="JO110" s="3">
        <f t="shared" si="298"/>
        <v>0</v>
      </c>
      <c r="JP110" s="6">
        <f t="shared" si="299"/>
        <v>6.5988663544598198</v>
      </c>
      <c r="JQ110" s="6">
        <f t="shared" si="300"/>
        <v>0</v>
      </c>
      <c r="JR110" s="6">
        <f t="shared" si="301"/>
        <v>0</v>
      </c>
      <c r="JS110" s="193">
        <f t="shared" si="471"/>
        <v>5.6740334309306508</v>
      </c>
      <c r="JT110" s="193">
        <f t="shared" si="471"/>
        <v>4.2712480255878464</v>
      </c>
      <c r="JU110" s="193">
        <f t="shared" si="471"/>
        <v>3.8150380693314694</v>
      </c>
      <c r="JV110" s="193">
        <f t="shared" si="471"/>
        <v>3.9040600573940507</v>
      </c>
      <c r="JW110" s="205">
        <f t="shared" si="472"/>
        <v>56553.202333450128</v>
      </c>
      <c r="KA110" s="3">
        <f t="shared" si="302"/>
        <v>0</v>
      </c>
      <c r="KB110" s="6">
        <f t="shared" si="303"/>
        <v>0</v>
      </c>
      <c r="KC110" s="6">
        <f t="shared" si="304"/>
        <v>6.0907039207043736</v>
      </c>
      <c r="KD110" s="6">
        <f t="shared" si="305"/>
        <v>0</v>
      </c>
      <c r="KE110" s="193">
        <f t="shared" si="473"/>
        <v>5.6740334309306508</v>
      </c>
      <c r="KF110" s="193">
        <f t="shared" si="473"/>
        <v>4.1745731882913786</v>
      </c>
      <c r="KG110" s="193">
        <f t="shared" si="473"/>
        <v>3.94098333346076</v>
      </c>
      <c r="KH110" s="193">
        <f t="shared" si="473"/>
        <v>3.9040600573940507</v>
      </c>
      <c r="KI110" s="212">
        <f t="shared" si="474"/>
        <v>56929.275355394471</v>
      </c>
      <c r="KM110" s="3">
        <f t="shared" si="306"/>
        <v>0</v>
      </c>
      <c r="KN110" s="6">
        <f t="shared" si="307"/>
        <v>0</v>
      </c>
      <c r="KO110" s="6">
        <f t="shared" si="308"/>
        <v>5.4030438006248476</v>
      </c>
      <c r="KP110" s="6">
        <f t="shared" si="309"/>
        <v>0</v>
      </c>
      <c r="KQ110" s="193">
        <f t="shared" si="475"/>
        <v>5.6740334309306508</v>
      </c>
      <c r="KR110" s="193">
        <f t="shared" si="475"/>
        <v>4.1745731882913786</v>
      </c>
      <c r="KS110" s="193">
        <f t="shared" si="475"/>
        <v>3.9275326600940756</v>
      </c>
      <c r="KT110" s="193">
        <f t="shared" si="475"/>
        <v>3.9040600573940507</v>
      </c>
      <c r="KU110" s="212">
        <f t="shared" si="476"/>
        <v>56863.052948939476</v>
      </c>
      <c r="KY110" s="3">
        <f t="shared" si="310"/>
        <v>0</v>
      </c>
      <c r="KZ110" s="6">
        <f t="shared" si="311"/>
        <v>0</v>
      </c>
      <c r="LA110" s="6">
        <f t="shared" si="312"/>
        <v>6.3854154007384558</v>
      </c>
      <c r="LB110" s="6">
        <f t="shared" si="313"/>
        <v>0</v>
      </c>
      <c r="LC110" s="193">
        <f t="shared" si="477"/>
        <v>5.6740334309306508</v>
      </c>
      <c r="LD110" s="193">
        <f t="shared" si="477"/>
        <v>4.1745731882913786</v>
      </c>
      <c r="LE110" s="193">
        <f t="shared" si="477"/>
        <v>3.9466929811911209</v>
      </c>
      <c r="LF110" s="193">
        <f t="shared" si="477"/>
        <v>3.9040600573940507</v>
      </c>
      <c r="LG110" s="205">
        <f t="shared" si="478"/>
        <v>56957.409275721089</v>
      </c>
      <c r="LK110" s="3">
        <f t="shared" si="314"/>
        <v>0</v>
      </c>
      <c r="LL110" s="6">
        <f t="shared" si="315"/>
        <v>0</v>
      </c>
      <c r="LM110" s="6">
        <f t="shared" si="316"/>
        <v>0</v>
      </c>
      <c r="LN110" s="6">
        <f t="shared" si="317"/>
        <v>5.4294288820882963</v>
      </c>
      <c r="LO110" s="193">
        <f t="shared" si="479"/>
        <v>5.6740334309306508</v>
      </c>
      <c r="LP110" s="193">
        <f t="shared" si="479"/>
        <v>4.1745731882913786</v>
      </c>
      <c r="LQ110" s="193">
        <f t="shared" si="479"/>
        <v>3.8150380693314694</v>
      </c>
      <c r="LR110" s="193">
        <f t="shared" si="479"/>
        <v>4.007930506702726</v>
      </c>
      <c r="LS110" s="212">
        <f t="shared" si="480"/>
        <v>57044.088477090248</v>
      </c>
      <c r="LW110" s="3">
        <f t="shared" si="318"/>
        <v>0</v>
      </c>
      <c r="LX110" s="6">
        <f t="shared" si="319"/>
        <v>0</v>
      </c>
      <c r="LY110" s="6">
        <f t="shared" si="320"/>
        <v>0</v>
      </c>
      <c r="LZ110" s="6">
        <f t="shared" si="321"/>
        <v>5.0613320087263789</v>
      </c>
      <c r="MA110" s="193">
        <f t="shared" si="481"/>
        <v>5.6740334309306508</v>
      </c>
      <c r="MB110" s="193">
        <f t="shared" si="481"/>
        <v>4.1745731882913786</v>
      </c>
      <c r="MC110" s="193">
        <f t="shared" si="481"/>
        <v>3.8150380693314694</v>
      </c>
      <c r="MD110" s="193">
        <f t="shared" si="481"/>
        <v>4.0012193633305966</v>
      </c>
      <c r="ME110" s="212">
        <f t="shared" si="482"/>
        <v>56996.5151760679</v>
      </c>
      <c r="MI110" s="3">
        <f t="shared" si="322"/>
        <v>0</v>
      </c>
      <c r="MJ110" s="6">
        <f t="shared" si="323"/>
        <v>0</v>
      </c>
      <c r="MK110" s="6">
        <f t="shared" si="324"/>
        <v>0</v>
      </c>
      <c r="ML110" s="6">
        <f t="shared" si="325"/>
        <v>5.7515136462799754</v>
      </c>
      <c r="MM110" s="193">
        <f t="shared" si="483"/>
        <v>5.6740334309306508</v>
      </c>
      <c r="MN110" s="193">
        <f t="shared" si="483"/>
        <v>4.1745731882913786</v>
      </c>
      <c r="MO110" s="193">
        <f t="shared" si="483"/>
        <v>3.8150380693314694</v>
      </c>
      <c r="MP110" s="193">
        <f t="shared" si="483"/>
        <v>4.0137660365301144</v>
      </c>
      <c r="MQ110" s="205">
        <f t="shared" si="484"/>
        <v>57085.487087569476</v>
      </c>
      <c r="MT110" s="3">
        <f t="shared" si="326"/>
        <v>6.725980546564915</v>
      </c>
      <c r="MU110" s="6">
        <f t="shared" si="327"/>
        <v>5.4990552953831831</v>
      </c>
      <c r="MV110" s="6">
        <f t="shared" si="328"/>
        <v>5.648636700653249</v>
      </c>
      <c r="MW110" s="6">
        <f t="shared" si="329"/>
        <v>5.5214531004287766</v>
      </c>
      <c r="MX110" s="193">
        <f t="shared" si="485"/>
        <v>5.6968676610028455</v>
      </c>
      <c r="MY110" s="193">
        <f t="shared" si="485"/>
        <v>4.2557707273265528</v>
      </c>
      <c r="MZ110" s="193">
        <f t="shared" si="485"/>
        <v>3.9323572674455085</v>
      </c>
      <c r="NA110" s="193">
        <f t="shared" si="485"/>
        <v>4.0096012786712789</v>
      </c>
      <c r="NB110" s="212">
        <f t="shared" si="486"/>
        <v>57858.767038474049</v>
      </c>
      <c r="NF110" s="3">
        <f t="shared" si="330"/>
        <v>6.7259805465649141</v>
      </c>
      <c r="NG110" s="6">
        <f t="shared" si="331"/>
        <v>0</v>
      </c>
      <c r="NH110" s="6">
        <f t="shared" si="332"/>
        <v>0</v>
      </c>
      <c r="NI110" s="6">
        <f t="shared" si="333"/>
        <v>0</v>
      </c>
      <c r="NJ110" s="193">
        <f t="shared" si="487"/>
        <v>5.6968676610028455</v>
      </c>
      <c r="NK110" s="193">
        <f t="shared" si="487"/>
        <v>4.1745731882913786</v>
      </c>
      <c r="NL110" s="193">
        <f t="shared" si="487"/>
        <v>3.8150380693314694</v>
      </c>
      <c r="NM110" s="193">
        <f t="shared" si="487"/>
        <v>3.9040600573940507</v>
      </c>
      <c r="NN110" s="212">
        <f t="shared" si="488"/>
        <v>56325.398652183387</v>
      </c>
      <c r="NR110" s="3">
        <f t="shared" si="334"/>
        <v>0</v>
      </c>
      <c r="NS110" s="6">
        <f t="shared" si="335"/>
        <v>5.4990552953831831</v>
      </c>
      <c r="NT110" s="6">
        <f t="shared" si="336"/>
        <v>0</v>
      </c>
      <c r="NU110" s="6">
        <f t="shared" si="337"/>
        <v>0</v>
      </c>
      <c r="NV110" s="193">
        <f t="shared" si="489"/>
        <v>5.6740334309306508</v>
      </c>
      <c r="NW110" s="193">
        <f t="shared" si="489"/>
        <v>4.2557707273265528</v>
      </c>
      <c r="NX110" s="193">
        <f t="shared" si="489"/>
        <v>3.8150380693314694</v>
      </c>
      <c r="NY110" s="193">
        <f t="shared" si="489"/>
        <v>3.9040600573940507</v>
      </c>
      <c r="NZ110" s="212">
        <f t="shared" si="490"/>
        <v>56514.551105731414</v>
      </c>
      <c r="OD110" s="3">
        <f t="shared" si="338"/>
        <v>0</v>
      </c>
      <c r="OE110" s="6">
        <f t="shared" si="339"/>
        <v>0</v>
      </c>
      <c r="OF110" s="6">
        <f t="shared" si="340"/>
        <v>5.648636700653249</v>
      </c>
      <c r="OG110" s="6">
        <f t="shared" si="341"/>
        <v>0</v>
      </c>
      <c r="OH110" s="193">
        <f t="shared" si="491"/>
        <v>5.6740334309306508</v>
      </c>
      <c r="OI110" s="193">
        <f t="shared" si="491"/>
        <v>4.1745731882913786</v>
      </c>
      <c r="OJ110" s="193">
        <f t="shared" si="491"/>
        <v>3.9323572674455085</v>
      </c>
      <c r="OK110" s="193">
        <f t="shared" si="491"/>
        <v>3.9040600573940507</v>
      </c>
      <c r="OL110" s="212">
        <f t="shared" si="492"/>
        <v>56886.797327028886</v>
      </c>
      <c r="OP110" s="3">
        <f t="shared" si="342"/>
        <v>0</v>
      </c>
      <c r="OQ110" s="6">
        <f t="shared" si="343"/>
        <v>0</v>
      </c>
      <c r="OR110" s="6">
        <f t="shared" si="344"/>
        <v>0</v>
      </c>
      <c r="OS110" s="6">
        <f t="shared" si="345"/>
        <v>5.5214531004287766</v>
      </c>
      <c r="OT110" s="193">
        <f t="shared" si="493"/>
        <v>5.6740334309306508</v>
      </c>
      <c r="OU110" s="193">
        <f t="shared" si="493"/>
        <v>4.1745731882913786</v>
      </c>
      <c r="OV110" s="193">
        <f t="shared" si="493"/>
        <v>3.8150380693314694</v>
      </c>
      <c r="OW110" s="193">
        <f t="shared" si="493"/>
        <v>4.0096012786712789</v>
      </c>
      <c r="OX110" s="232">
        <f t="shared" si="494"/>
        <v>57055.938255060471</v>
      </c>
    </row>
    <row r="111" spans="1:414" x14ac:dyDescent="0.2">
      <c r="B111" s="81">
        <v>45304</v>
      </c>
      <c r="C111">
        <v>107</v>
      </c>
      <c r="D111">
        <v>11.183062380045682</v>
      </c>
      <c r="E111">
        <v>1</v>
      </c>
      <c r="F111">
        <v>0</v>
      </c>
      <c r="G111">
        <v>0</v>
      </c>
      <c r="H111">
        <v>0</v>
      </c>
      <c r="I111">
        <v>0</v>
      </c>
      <c r="J111">
        <v>0</v>
      </c>
      <c r="K111">
        <v>0</v>
      </c>
      <c r="L111">
        <v>0</v>
      </c>
      <c r="M111">
        <v>0</v>
      </c>
      <c r="N111">
        <v>0</v>
      </c>
      <c r="O111">
        <v>0</v>
      </c>
      <c r="P111">
        <v>1</v>
      </c>
      <c r="Q111">
        <v>0</v>
      </c>
      <c r="R111">
        <v>0</v>
      </c>
      <c r="S111">
        <v>0</v>
      </c>
      <c r="T111">
        <v>11449</v>
      </c>
      <c r="U111">
        <v>7.0874998239511786</v>
      </c>
      <c r="V111">
        <v>5.5063690778307626</v>
      </c>
      <c r="W111">
        <v>4.9184966029887232</v>
      </c>
      <c r="X111">
        <v>4.6011980659275729</v>
      </c>
      <c r="Y111" s="3">
        <v>905.70483593181723</v>
      </c>
      <c r="Z111" s="3">
        <v>181.24328194229747</v>
      </c>
      <c r="AA111" s="3">
        <v>91.418314737928071</v>
      </c>
      <c r="AB111" s="3">
        <v>50.000142224820053</v>
      </c>
      <c r="AC111">
        <v>0</v>
      </c>
      <c r="AD111">
        <v>1</v>
      </c>
      <c r="AE111" s="6"/>
      <c r="AF111" s="1" t="s">
        <v>7</v>
      </c>
      <c r="AG111">
        <v>107</v>
      </c>
      <c r="AH111" s="189">
        <v>45304</v>
      </c>
      <c r="AI111">
        <f t="shared" si="346"/>
        <v>1</v>
      </c>
      <c r="AJ111">
        <v>107</v>
      </c>
      <c r="AK111">
        <v>0</v>
      </c>
      <c r="AL111">
        <v>1</v>
      </c>
      <c r="AM111">
        <v>0</v>
      </c>
      <c r="AN111">
        <v>1</v>
      </c>
      <c r="AO111">
        <v>0</v>
      </c>
      <c r="AP111">
        <v>0</v>
      </c>
      <c r="AQ111">
        <v>0</v>
      </c>
      <c r="AS111" s="37"/>
      <c r="AT111" s="37"/>
      <c r="AU111" s="6">
        <f t="shared" si="347"/>
        <v>0</v>
      </c>
      <c r="AV111" s="6">
        <f t="shared" si="348"/>
        <v>0</v>
      </c>
      <c r="AW111" s="6">
        <f t="shared" si="349"/>
        <v>0</v>
      </c>
      <c r="AX111" s="6">
        <f t="shared" si="350"/>
        <v>0</v>
      </c>
      <c r="AY111" s="193">
        <f t="shared" si="351"/>
        <v>5.6740334309306508</v>
      </c>
      <c r="AZ111" s="193">
        <f t="shared" si="352"/>
        <v>4.1745731882913786</v>
      </c>
      <c r="BA111" s="193">
        <f t="shared" si="353"/>
        <v>3.8150380693314694</v>
      </c>
      <c r="BB111" s="193">
        <f t="shared" si="354"/>
        <v>3.9040600573940507</v>
      </c>
      <c r="BC111" s="72">
        <f t="shared" si="355"/>
        <v>56312.210093717425</v>
      </c>
      <c r="BG111" s="3">
        <f t="shared" si="356"/>
        <v>6.945749827472155</v>
      </c>
      <c r="BH111" s="6">
        <f t="shared" si="357"/>
        <v>0</v>
      </c>
      <c r="BI111" s="6">
        <f t="shared" si="358"/>
        <v>0</v>
      </c>
      <c r="BJ111" s="6">
        <f t="shared" si="359"/>
        <v>0</v>
      </c>
      <c r="BK111" s="193">
        <f t="shared" si="360"/>
        <v>5.6976050364439343</v>
      </c>
      <c r="BL111" s="193">
        <f t="shared" si="361"/>
        <v>4.1745731882913786</v>
      </c>
      <c r="BM111" s="193">
        <f t="shared" si="362"/>
        <v>3.8150380693314694</v>
      </c>
      <c r="BN111" s="193">
        <f t="shared" si="363"/>
        <v>3.9040600573940507</v>
      </c>
      <c r="BO111" s="72">
        <f t="shared" si="364"/>
        <v>56325.824595803089</v>
      </c>
      <c r="BS111" s="3">
        <f t="shared" si="365"/>
        <v>6.9457717114432631</v>
      </c>
      <c r="BT111" s="6">
        <f t="shared" si="366"/>
        <v>0</v>
      </c>
      <c r="BU111" s="6">
        <f t="shared" si="367"/>
        <v>0</v>
      </c>
      <c r="BV111" s="6">
        <f t="shared" si="368"/>
        <v>0</v>
      </c>
      <c r="BW111" s="193">
        <f t="shared" si="369"/>
        <v>5.6976051098425202</v>
      </c>
      <c r="BX111" s="193">
        <f t="shared" si="370"/>
        <v>4.1745731882913786</v>
      </c>
      <c r="BY111" s="193">
        <f t="shared" si="495"/>
        <v>3.8150380693314694</v>
      </c>
      <c r="BZ111" s="193">
        <f t="shared" si="371"/>
        <v>3.9040600573940507</v>
      </c>
      <c r="CA111" s="72">
        <f t="shared" si="372"/>
        <v>56325.824595803089</v>
      </c>
      <c r="CE111" s="3">
        <f t="shared" si="373"/>
        <v>0</v>
      </c>
      <c r="CF111" s="6">
        <f t="shared" si="374"/>
        <v>5.5063690778307626</v>
      </c>
      <c r="CG111" s="6">
        <f t="shared" si="375"/>
        <v>0</v>
      </c>
      <c r="CH111" s="6">
        <f t="shared" si="376"/>
        <v>0</v>
      </c>
      <c r="CI111" s="193">
        <f t="shared" si="377"/>
        <v>5.6740334309306508</v>
      </c>
      <c r="CJ111" s="193">
        <f t="shared" si="378"/>
        <v>4.2558744471507737</v>
      </c>
      <c r="CK111" s="193">
        <f t="shared" si="496"/>
        <v>3.8150380693314694</v>
      </c>
      <c r="CL111" s="193">
        <f t="shared" si="379"/>
        <v>3.9040600573940507</v>
      </c>
      <c r="CM111" s="72">
        <f t="shared" si="380"/>
        <v>56514.810035772512</v>
      </c>
      <c r="CQ111" s="3">
        <f t="shared" si="381"/>
        <v>0</v>
      </c>
      <c r="CR111" s="6">
        <f t="shared" si="382"/>
        <v>5.5064289641538995</v>
      </c>
      <c r="CS111" s="6">
        <f t="shared" si="383"/>
        <v>0</v>
      </c>
      <c r="CT111" s="6">
        <f t="shared" si="384"/>
        <v>0</v>
      </c>
      <c r="CU111" s="193">
        <f t="shared" si="385"/>
        <v>5.6740334309306508</v>
      </c>
      <c r="CV111" s="193">
        <f t="shared" si="386"/>
        <v>4.255875296379501</v>
      </c>
      <c r="CW111" s="193">
        <f t="shared" si="497"/>
        <v>3.8150380693314694</v>
      </c>
      <c r="CX111" s="193">
        <f t="shared" si="387"/>
        <v>3.9040600573940507</v>
      </c>
      <c r="CY111" s="72">
        <f t="shared" si="388"/>
        <v>56514.812155823704</v>
      </c>
      <c r="DC111" s="3">
        <f t="shared" si="389"/>
        <v>0</v>
      </c>
      <c r="DD111" s="6">
        <f t="shared" si="390"/>
        <v>0</v>
      </c>
      <c r="DE111" s="6">
        <f t="shared" si="391"/>
        <v>5.1644214331381599</v>
      </c>
      <c r="DF111" s="6">
        <f t="shared" si="392"/>
        <v>0</v>
      </c>
      <c r="DG111" s="193">
        <f t="shared" si="393"/>
        <v>5.6740334309306508</v>
      </c>
      <c r="DH111" s="193">
        <f t="shared" si="394"/>
        <v>4.1745731882913786</v>
      </c>
      <c r="DI111" s="193">
        <f t="shared" si="498"/>
        <v>3.9228225857005303</v>
      </c>
      <c r="DJ111" s="193">
        <f t="shared" si="395"/>
        <v>3.9040600573940507</v>
      </c>
      <c r="DK111" s="72">
        <f t="shared" si="396"/>
        <v>56839.881807276819</v>
      </c>
      <c r="DO111" s="3">
        <f t="shared" si="397"/>
        <v>0</v>
      </c>
      <c r="DP111" s="6">
        <f t="shared" si="398"/>
        <v>0</v>
      </c>
      <c r="DQ111" s="6">
        <f t="shared" si="399"/>
        <v>4.9185915929672923</v>
      </c>
      <c r="DR111" s="6">
        <f t="shared" si="400"/>
        <v>0</v>
      </c>
      <c r="DS111" s="193">
        <f t="shared" si="401"/>
        <v>5.6740334309306508</v>
      </c>
      <c r="DT111" s="193">
        <f t="shared" si="402"/>
        <v>4.1745731882913786</v>
      </c>
      <c r="DU111" s="193">
        <f t="shared" si="499"/>
        <v>3.9179469336972352</v>
      </c>
      <c r="DV111" s="193">
        <f t="shared" si="403"/>
        <v>3.9040600573940507</v>
      </c>
      <c r="DW111" s="72">
        <f t="shared" si="404"/>
        <v>56815.906054687417</v>
      </c>
      <c r="EA111" s="3">
        <f t="shared" si="405"/>
        <v>0</v>
      </c>
      <c r="EB111" s="6">
        <f t="shared" si="406"/>
        <v>0</v>
      </c>
      <c r="EC111" s="6">
        <f t="shared" si="407"/>
        <v>0</v>
      </c>
      <c r="ED111" s="6">
        <f t="shared" si="408"/>
        <v>13.803594197782719</v>
      </c>
      <c r="EE111" s="193">
        <f t="shared" si="409"/>
        <v>5.6740334309306508</v>
      </c>
      <c r="EF111" s="193">
        <f t="shared" si="410"/>
        <v>4.1745731882913786</v>
      </c>
      <c r="EG111" s="193">
        <f t="shared" si="500"/>
        <v>3.8150380693314694</v>
      </c>
      <c r="EH111" s="193">
        <f t="shared" si="411"/>
        <v>4.1495747040431006</v>
      </c>
      <c r="EI111" s="72">
        <f t="shared" si="412"/>
        <v>58057.4772424615</v>
      </c>
      <c r="EM111" s="3">
        <f t="shared" si="413"/>
        <v>0</v>
      </c>
      <c r="EN111" s="6">
        <f t="shared" si="414"/>
        <v>0</v>
      </c>
      <c r="EO111" s="6">
        <f t="shared" si="415"/>
        <v>0</v>
      </c>
      <c r="EP111" s="6">
        <f t="shared" si="416"/>
        <v>4.6013116279996069</v>
      </c>
      <c r="EQ111" s="193">
        <f t="shared" si="417"/>
        <v>5.6740334309306508</v>
      </c>
      <c r="ER111" s="193">
        <f t="shared" si="418"/>
        <v>4.1745731882913786</v>
      </c>
      <c r="ES111" s="193">
        <f t="shared" si="501"/>
        <v>3.8150380693314694</v>
      </c>
      <c r="ET111" s="193">
        <f t="shared" si="419"/>
        <v>3.9927684551766509</v>
      </c>
      <c r="EU111" s="72">
        <f t="shared" si="420"/>
        <v>56936.66563118677</v>
      </c>
      <c r="EY111" s="3">
        <f t="shared" si="421"/>
        <v>6.945749827472155</v>
      </c>
      <c r="EZ111" s="6">
        <f t="shared" si="422"/>
        <v>5.5063690778307626</v>
      </c>
      <c r="FA111" s="6">
        <f t="shared" si="423"/>
        <v>5.1644214331381599</v>
      </c>
      <c r="FB111" s="6">
        <f t="shared" si="424"/>
        <v>13.803594197782719</v>
      </c>
      <c r="FC111" s="193">
        <f t="shared" si="425"/>
        <v>5.6976050364439343</v>
      </c>
      <c r="FD111" s="193">
        <f t="shared" si="426"/>
        <v>4.2558744471507737</v>
      </c>
      <c r="FE111" s="193">
        <f t="shared" si="502"/>
        <v>3.9228225857005303</v>
      </c>
      <c r="FF111" s="193">
        <f t="shared" si="427"/>
        <v>4.1495747040431006</v>
      </c>
      <c r="FG111" s="72">
        <f t="shared" si="428"/>
        <v>58826.558232925279</v>
      </c>
      <c r="FK111" s="3">
        <f t="shared" si="429"/>
        <v>7.0875217079222876</v>
      </c>
      <c r="FL111" s="6">
        <f t="shared" si="430"/>
        <v>5.5064289641538995</v>
      </c>
      <c r="FM111" s="6">
        <f t="shared" si="431"/>
        <v>4.9185915929672923</v>
      </c>
      <c r="FN111" s="6">
        <f t="shared" si="432"/>
        <v>4.6013116279996069</v>
      </c>
      <c r="FO111" s="193">
        <f t="shared" si="433"/>
        <v>5.6980804246894374</v>
      </c>
      <c r="FP111" s="193">
        <f t="shared" si="434"/>
        <v>4.255875296379501</v>
      </c>
      <c r="FQ111" s="193">
        <f t="shared" si="503"/>
        <v>3.9179469336972352</v>
      </c>
      <c r="FR111" s="193">
        <f t="shared" si="435"/>
        <v>3.9927684551766509</v>
      </c>
      <c r="FS111" s="205">
        <f t="shared" si="436"/>
        <v>57666.84794061564</v>
      </c>
      <c r="FW111" s="3">
        <f t="shared" si="437"/>
        <v>8.1506247975438555</v>
      </c>
      <c r="FX111" s="6">
        <f t="shared" si="438"/>
        <v>6.2221970579487609</v>
      </c>
      <c r="FY111" s="6">
        <f t="shared" si="439"/>
        <v>6.0989357877060169</v>
      </c>
      <c r="FZ111" s="6">
        <f t="shared" si="440"/>
        <v>5.4294137177945361</v>
      </c>
      <c r="GA111" s="193">
        <f t="shared" si="441"/>
        <v>5.7016380298077918</v>
      </c>
      <c r="GB111" s="193">
        <f t="shared" si="442"/>
        <v>4.2659742036167003</v>
      </c>
      <c r="GC111" s="193">
        <f t="shared" si="504"/>
        <v>3.941143258439773</v>
      </c>
      <c r="GD111" s="193">
        <f t="shared" si="443"/>
        <v>4.0079302311528968</v>
      </c>
      <c r="GE111" s="72">
        <f t="shared" si="444"/>
        <v>57919.67645443073</v>
      </c>
      <c r="GI111" s="3">
        <f t="shared" si="445"/>
        <v>7.7962498063462968</v>
      </c>
      <c r="GJ111" s="6">
        <f t="shared" si="446"/>
        <v>6.0570059856138396</v>
      </c>
      <c r="GK111" s="6">
        <f t="shared" si="447"/>
        <v>5.4103462632875958</v>
      </c>
      <c r="GL111" s="6">
        <f t="shared" si="448"/>
        <v>5.0613178725203305</v>
      </c>
      <c r="GM111" s="193">
        <f t="shared" si="449"/>
        <v>5.7004535427658185</v>
      </c>
      <c r="GN111" s="193">
        <f t="shared" si="450"/>
        <v>4.2636525278742248</v>
      </c>
      <c r="GO111" s="193">
        <f t="shared" si="505"/>
        <v>3.9276764513109619</v>
      </c>
      <c r="GP111" s="193">
        <f t="shared" si="451"/>
        <v>4.001219104732435</v>
      </c>
      <c r="GQ111" s="72">
        <f t="shared" si="452"/>
        <v>57797.344127981291</v>
      </c>
      <c r="GU111" s="3">
        <f t="shared" si="453"/>
        <v>9.2137497711365324</v>
      </c>
      <c r="GV111" s="6">
        <f t="shared" si="454"/>
        <v>6.6076428933969149</v>
      </c>
      <c r="GW111" s="6">
        <f t="shared" si="455"/>
        <v>6.3940455838853403</v>
      </c>
      <c r="GX111" s="6">
        <f t="shared" si="456"/>
        <v>5.7514975824094661</v>
      </c>
      <c r="GY111" s="193">
        <f t="shared" si="457"/>
        <v>5.7051830960706358</v>
      </c>
      <c r="GZ111" s="193">
        <f t="shared" si="458"/>
        <v>4.2713705766906385</v>
      </c>
      <c r="HA111" s="193">
        <f t="shared" si="506"/>
        <v>3.9468596893395813</v>
      </c>
      <c r="HB111" s="193">
        <f t="shared" si="459"/>
        <v>4.0137657463325143</v>
      </c>
      <c r="HC111" s="205">
        <f t="shared" si="460"/>
        <v>58006.322573242185</v>
      </c>
      <c r="HG111" s="3">
        <f t="shared" si="278"/>
        <v>8.1506247975438555</v>
      </c>
      <c r="HH111" s="6">
        <f t="shared" si="279"/>
        <v>0</v>
      </c>
      <c r="HI111" s="6">
        <f t="shared" si="280"/>
        <v>0</v>
      </c>
      <c r="HJ111" s="6">
        <f t="shared" si="281"/>
        <v>0</v>
      </c>
      <c r="HK111" s="193">
        <f t="shared" si="461"/>
        <v>5.7016380298077918</v>
      </c>
      <c r="HL111" s="193">
        <f t="shared" si="461"/>
        <v>4.1745731882913786</v>
      </c>
      <c r="HM111" s="193">
        <f t="shared" si="461"/>
        <v>3.8150380693314694</v>
      </c>
      <c r="HN111" s="193">
        <f t="shared" si="461"/>
        <v>3.9040600573940507</v>
      </c>
      <c r="HO111" s="212">
        <f t="shared" si="462"/>
        <v>56328.1543042759</v>
      </c>
      <c r="HS111" s="3">
        <f t="shared" si="282"/>
        <v>7.7962498063462968</v>
      </c>
      <c r="HT111" s="6">
        <f t="shared" si="283"/>
        <v>0</v>
      </c>
      <c r="HU111" s="6">
        <f t="shared" si="284"/>
        <v>0</v>
      </c>
      <c r="HV111" s="6">
        <f t="shared" si="285"/>
        <v>0</v>
      </c>
      <c r="HW111" s="193">
        <f t="shared" si="463"/>
        <v>5.7004535427658185</v>
      </c>
      <c r="HX111" s="193">
        <f t="shared" si="463"/>
        <v>4.1745731882913786</v>
      </c>
      <c r="HY111" s="193">
        <f t="shared" si="463"/>
        <v>3.8150380693314694</v>
      </c>
      <c r="HZ111" s="193">
        <f t="shared" si="463"/>
        <v>3.9040600573940507</v>
      </c>
      <c r="IA111" s="212">
        <f t="shared" si="464"/>
        <v>56327.470060699074</v>
      </c>
      <c r="IE111" s="3">
        <f t="shared" si="286"/>
        <v>9.2137497711365324</v>
      </c>
      <c r="IF111" s="6">
        <f t="shared" si="287"/>
        <v>0</v>
      </c>
      <c r="IG111" s="6">
        <f t="shared" si="288"/>
        <v>0</v>
      </c>
      <c r="IH111" s="6">
        <f t="shared" si="289"/>
        <v>0</v>
      </c>
      <c r="II111" s="193">
        <f t="shared" si="465"/>
        <v>5.7051830960706358</v>
      </c>
      <c r="IJ111" s="193">
        <f t="shared" si="465"/>
        <v>4.1745731882913786</v>
      </c>
      <c r="IK111" s="193">
        <f t="shared" si="465"/>
        <v>3.8150380693314694</v>
      </c>
      <c r="IL111" s="193">
        <f t="shared" si="465"/>
        <v>3.9040600573940507</v>
      </c>
      <c r="IM111" s="205">
        <f t="shared" si="466"/>
        <v>56330.202235204866</v>
      </c>
      <c r="IQ111" s="3">
        <f t="shared" si="290"/>
        <v>0</v>
      </c>
      <c r="IR111" s="6">
        <f t="shared" si="291"/>
        <v>6.2221970579487609</v>
      </c>
      <c r="IS111" s="6">
        <f t="shared" si="292"/>
        <v>0</v>
      </c>
      <c r="IT111" s="6">
        <f t="shared" si="293"/>
        <v>0</v>
      </c>
      <c r="IU111" s="193">
        <f t="shared" si="467"/>
        <v>5.6740334309306508</v>
      </c>
      <c r="IV111" s="193">
        <f t="shared" si="467"/>
        <v>4.2659742036167003</v>
      </c>
      <c r="IW111" s="193">
        <f t="shared" si="467"/>
        <v>3.8150380693314694</v>
      </c>
      <c r="IX111" s="193">
        <f t="shared" si="467"/>
        <v>3.9040600573940507</v>
      </c>
      <c r="IY111" s="212">
        <f t="shared" si="468"/>
        <v>56540.02912779311</v>
      </c>
      <c r="JC111" s="3">
        <f t="shared" si="294"/>
        <v>0</v>
      </c>
      <c r="JD111" s="6">
        <f t="shared" si="295"/>
        <v>6.0570059856138396</v>
      </c>
      <c r="JE111" s="6">
        <f t="shared" si="296"/>
        <v>0</v>
      </c>
      <c r="JF111" s="6">
        <f t="shared" si="297"/>
        <v>0</v>
      </c>
      <c r="JG111" s="193">
        <f t="shared" si="469"/>
        <v>5.6740334309306508</v>
      </c>
      <c r="JH111" s="193">
        <f t="shared" si="469"/>
        <v>4.2636525278742248</v>
      </c>
      <c r="JI111" s="193">
        <f t="shared" si="469"/>
        <v>3.8150380693314694</v>
      </c>
      <c r="JJ111" s="193">
        <f t="shared" si="469"/>
        <v>3.9040600573940507</v>
      </c>
      <c r="JK111" s="212">
        <f t="shared" si="470"/>
        <v>56534.230907481018</v>
      </c>
      <c r="JO111" s="3">
        <f t="shared" si="298"/>
        <v>0</v>
      </c>
      <c r="JP111" s="6">
        <f t="shared" si="299"/>
        <v>6.6076428933969149</v>
      </c>
      <c r="JQ111" s="6">
        <f t="shared" si="300"/>
        <v>0</v>
      </c>
      <c r="JR111" s="6">
        <f t="shared" si="301"/>
        <v>0</v>
      </c>
      <c r="JS111" s="193">
        <f t="shared" si="471"/>
        <v>5.6740334309306508</v>
      </c>
      <c r="JT111" s="193">
        <f t="shared" si="471"/>
        <v>4.2713705766906385</v>
      </c>
      <c r="JU111" s="193">
        <f t="shared" si="471"/>
        <v>3.8150380693314694</v>
      </c>
      <c r="JV111" s="193">
        <f t="shared" si="471"/>
        <v>3.9040600573940507</v>
      </c>
      <c r="JW111" s="205">
        <f t="shared" si="472"/>
        <v>56553.508483963436</v>
      </c>
      <c r="KA111" s="3">
        <f t="shared" si="302"/>
        <v>0</v>
      </c>
      <c r="KB111" s="6">
        <f t="shared" si="303"/>
        <v>0</v>
      </c>
      <c r="KC111" s="6">
        <f t="shared" si="304"/>
        <v>6.0989357877060169</v>
      </c>
      <c r="KD111" s="6">
        <f t="shared" si="305"/>
        <v>0</v>
      </c>
      <c r="KE111" s="193">
        <f t="shared" si="473"/>
        <v>5.6740334309306508</v>
      </c>
      <c r="KF111" s="193">
        <f t="shared" si="473"/>
        <v>4.1745731882913786</v>
      </c>
      <c r="KG111" s="193">
        <f t="shared" si="473"/>
        <v>3.941143258439773</v>
      </c>
      <c r="KH111" s="193">
        <f t="shared" si="473"/>
        <v>3.9040600573940507</v>
      </c>
      <c r="KI111" s="212">
        <f t="shared" si="474"/>
        <v>56930.06318619605</v>
      </c>
      <c r="KM111" s="3">
        <f t="shared" si="306"/>
        <v>0</v>
      </c>
      <c r="KN111" s="6">
        <f t="shared" si="307"/>
        <v>0</v>
      </c>
      <c r="KO111" s="6">
        <f t="shared" si="308"/>
        <v>5.4103462632875958</v>
      </c>
      <c r="KP111" s="6">
        <f t="shared" si="309"/>
        <v>0</v>
      </c>
      <c r="KQ111" s="193">
        <f t="shared" si="475"/>
        <v>5.6740334309306508</v>
      </c>
      <c r="KR111" s="193">
        <f t="shared" si="475"/>
        <v>4.1745731882913786</v>
      </c>
      <c r="KS111" s="193">
        <f t="shared" si="475"/>
        <v>3.9276764513109619</v>
      </c>
      <c r="KT111" s="193">
        <f t="shared" si="475"/>
        <v>3.9040600573940507</v>
      </c>
      <c r="KU111" s="212">
        <f t="shared" si="476"/>
        <v>56863.760476280659</v>
      </c>
      <c r="KY111" s="3">
        <f t="shared" si="310"/>
        <v>0</v>
      </c>
      <c r="KZ111" s="6">
        <f t="shared" si="311"/>
        <v>0</v>
      </c>
      <c r="LA111" s="6">
        <f t="shared" si="312"/>
        <v>6.3940455838853403</v>
      </c>
      <c r="LB111" s="6">
        <f t="shared" si="313"/>
        <v>0</v>
      </c>
      <c r="LC111" s="193">
        <f t="shared" si="477"/>
        <v>5.6740334309306508</v>
      </c>
      <c r="LD111" s="193">
        <f t="shared" si="477"/>
        <v>4.1745731882913786</v>
      </c>
      <c r="LE111" s="193">
        <f t="shared" si="477"/>
        <v>3.9468596893395813</v>
      </c>
      <c r="LF111" s="193">
        <f t="shared" si="477"/>
        <v>3.9040600573940507</v>
      </c>
      <c r="LG111" s="205">
        <f t="shared" si="478"/>
        <v>56958.230928220626</v>
      </c>
      <c r="LK111" s="3">
        <f t="shared" si="314"/>
        <v>0</v>
      </c>
      <c r="LL111" s="6">
        <f t="shared" si="315"/>
        <v>0</v>
      </c>
      <c r="LM111" s="6">
        <f t="shared" si="316"/>
        <v>0</v>
      </c>
      <c r="LN111" s="6">
        <f t="shared" si="317"/>
        <v>5.4294137177945361</v>
      </c>
      <c r="LO111" s="193">
        <f t="shared" si="479"/>
        <v>5.6740334309306508</v>
      </c>
      <c r="LP111" s="193">
        <f t="shared" si="479"/>
        <v>4.1745731882913786</v>
      </c>
      <c r="LQ111" s="193">
        <f t="shared" si="479"/>
        <v>3.8150380693314694</v>
      </c>
      <c r="LR111" s="193">
        <f t="shared" si="479"/>
        <v>4.0079302311528968</v>
      </c>
      <c r="LS111" s="212">
        <f t="shared" si="480"/>
        <v>57044.086522984508</v>
      </c>
      <c r="LW111" s="3">
        <f t="shared" si="318"/>
        <v>0</v>
      </c>
      <c r="LX111" s="6">
        <f t="shared" si="319"/>
        <v>0</v>
      </c>
      <c r="LY111" s="6">
        <f t="shared" si="320"/>
        <v>0</v>
      </c>
      <c r="LZ111" s="6">
        <f t="shared" si="321"/>
        <v>5.0613178725203305</v>
      </c>
      <c r="MA111" s="193">
        <f t="shared" si="481"/>
        <v>5.6740334309306508</v>
      </c>
      <c r="MB111" s="193">
        <f t="shared" si="481"/>
        <v>4.1745731882913786</v>
      </c>
      <c r="MC111" s="193">
        <f t="shared" si="481"/>
        <v>3.8150380693314694</v>
      </c>
      <c r="MD111" s="193">
        <f t="shared" si="481"/>
        <v>4.001219104732435</v>
      </c>
      <c r="ME111" s="212">
        <f t="shared" si="482"/>
        <v>56996.513343707018</v>
      </c>
      <c r="MI111" s="3">
        <f t="shared" si="322"/>
        <v>0</v>
      </c>
      <c r="MJ111" s="6">
        <f t="shared" si="323"/>
        <v>0</v>
      </c>
      <c r="MK111" s="6">
        <f t="shared" si="324"/>
        <v>0</v>
      </c>
      <c r="ML111" s="6">
        <f t="shared" si="325"/>
        <v>5.7514975824094661</v>
      </c>
      <c r="MM111" s="193">
        <f t="shared" si="483"/>
        <v>5.6740334309306508</v>
      </c>
      <c r="MN111" s="193">
        <f t="shared" si="483"/>
        <v>4.1745731882913786</v>
      </c>
      <c r="MO111" s="193">
        <f t="shared" si="483"/>
        <v>3.8150380693314694</v>
      </c>
      <c r="MP111" s="193">
        <f t="shared" si="483"/>
        <v>4.0137657463325143</v>
      </c>
      <c r="MQ111" s="205">
        <f t="shared" si="484"/>
        <v>57085.485028093193</v>
      </c>
      <c r="MT111" s="3">
        <f t="shared" si="326"/>
        <v>6.7331248327536191</v>
      </c>
      <c r="MU111" s="6">
        <f t="shared" si="327"/>
        <v>5.5063690778307626</v>
      </c>
      <c r="MV111" s="6">
        <f t="shared" si="328"/>
        <v>5.6562710934370308</v>
      </c>
      <c r="MW111" s="6">
        <f t="shared" si="329"/>
        <v>5.5214376791130872</v>
      </c>
      <c r="MX111" s="193">
        <f t="shared" si="485"/>
        <v>5.6968916402446457</v>
      </c>
      <c r="MY111" s="193">
        <f t="shared" si="485"/>
        <v>4.2558744471507737</v>
      </c>
      <c r="MZ111" s="193">
        <f t="shared" si="485"/>
        <v>3.9325068706691764</v>
      </c>
      <c r="NA111" s="193">
        <f t="shared" si="485"/>
        <v>4.0096009989189056</v>
      </c>
      <c r="NB111" s="212">
        <f t="shared" si="486"/>
        <v>57859.793362966819</v>
      </c>
      <c r="NF111" s="3">
        <f t="shared" si="330"/>
        <v>6.7331248327536182</v>
      </c>
      <c r="NG111" s="6">
        <f t="shared" si="331"/>
        <v>0</v>
      </c>
      <c r="NH111" s="6">
        <f t="shared" si="332"/>
        <v>0</v>
      </c>
      <c r="NI111" s="6">
        <f t="shared" si="333"/>
        <v>0</v>
      </c>
      <c r="NJ111" s="193">
        <f t="shared" si="487"/>
        <v>5.6968916402446457</v>
      </c>
      <c r="NK111" s="193">
        <f t="shared" si="487"/>
        <v>4.1745731882913786</v>
      </c>
      <c r="NL111" s="193">
        <f t="shared" si="487"/>
        <v>3.8150380693314694</v>
      </c>
      <c r="NM111" s="193">
        <f t="shared" si="487"/>
        <v>3.9040600573940507</v>
      </c>
      <c r="NN111" s="212">
        <f t="shared" si="488"/>
        <v>56325.412503699255</v>
      </c>
      <c r="NR111" s="3">
        <f t="shared" si="334"/>
        <v>0</v>
      </c>
      <c r="NS111" s="6">
        <f t="shared" si="335"/>
        <v>5.5063690778307626</v>
      </c>
      <c r="NT111" s="6">
        <f t="shared" si="336"/>
        <v>0</v>
      </c>
      <c r="NU111" s="6">
        <f t="shared" si="337"/>
        <v>0</v>
      </c>
      <c r="NV111" s="193">
        <f t="shared" si="489"/>
        <v>5.6740334309306508</v>
      </c>
      <c r="NW111" s="193">
        <f t="shared" si="489"/>
        <v>4.2558744471507737</v>
      </c>
      <c r="NX111" s="193">
        <f t="shared" si="489"/>
        <v>3.8150380693314694</v>
      </c>
      <c r="NY111" s="193">
        <f t="shared" si="489"/>
        <v>3.9040600573940507</v>
      </c>
      <c r="NZ111" s="212">
        <f t="shared" si="490"/>
        <v>56514.810035772512</v>
      </c>
      <c r="OD111" s="3">
        <f t="shared" si="338"/>
        <v>0</v>
      </c>
      <c r="OE111" s="6">
        <f t="shared" si="339"/>
        <v>0</v>
      </c>
      <c r="OF111" s="6">
        <f t="shared" si="340"/>
        <v>5.6562710934370308</v>
      </c>
      <c r="OG111" s="6">
        <f t="shared" si="341"/>
        <v>0</v>
      </c>
      <c r="OH111" s="193">
        <f t="shared" si="491"/>
        <v>5.6740334309306508</v>
      </c>
      <c r="OI111" s="193">
        <f t="shared" si="491"/>
        <v>4.1745731882913786</v>
      </c>
      <c r="OJ111" s="193">
        <f t="shared" si="491"/>
        <v>3.9325068706691764</v>
      </c>
      <c r="OK111" s="193">
        <f t="shared" si="491"/>
        <v>3.9040600573940507</v>
      </c>
      <c r="OL111" s="212">
        <f t="shared" si="492"/>
        <v>56887.533760027065</v>
      </c>
      <c r="OP111" s="3">
        <f t="shared" si="342"/>
        <v>0</v>
      </c>
      <c r="OQ111" s="6">
        <f t="shared" si="343"/>
        <v>0</v>
      </c>
      <c r="OR111" s="6">
        <f t="shared" si="344"/>
        <v>0</v>
      </c>
      <c r="OS111" s="6">
        <f t="shared" si="345"/>
        <v>5.5214376791130872</v>
      </c>
      <c r="OT111" s="193">
        <f t="shared" si="493"/>
        <v>5.6740334309306508</v>
      </c>
      <c r="OU111" s="193">
        <f t="shared" si="493"/>
        <v>4.1745731882913786</v>
      </c>
      <c r="OV111" s="193">
        <f t="shared" si="493"/>
        <v>3.8150380693314694</v>
      </c>
      <c r="OW111" s="193">
        <f t="shared" si="493"/>
        <v>4.0096009989189056</v>
      </c>
      <c r="OX111" s="232">
        <f t="shared" si="494"/>
        <v>57055.936270739534</v>
      </c>
    </row>
    <row r="112" spans="1:414" x14ac:dyDescent="0.2">
      <c r="B112" s="81">
        <v>45311</v>
      </c>
      <c r="C112">
        <v>108</v>
      </c>
      <c r="D112">
        <v>11.184871420598311</v>
      </c>
      <c r="E112">
        <v>1</v>
      </c>
      <c r="F112">
        <v>0</v>
      </c>
      <c r="G112">
        <v>0</v>
      </c>
      <c r="H112">
        <v>0</v>
      </c>
      <c r="I112">
        <v>0</v>
      </c>
      <c r="J112">
        <v>0</v>
      </c>
      <c r="K112">
        <v>0</v>
      </c>
      <c r="L112">
        <v>0</v>
      </c>
      <c r="M112">
        <v>0</v>
      </c>
      <c r="N112">
        <v>0</v>
      </c>
      <c r="O112">
        <v>0</v>
      </c>
      <c r="P112">
        <v>1</v>
      </c>
      <c r="Q112">
        <v>0</v>
      </c>
      <c r="R112">
        <v>0</v>
      </c>
      <c r="S112">
        <v>0</v>
      </c>
      <c r="T112">
        <v>11664</v>
      </c>
      <c r="U112">
        <v>7.0950383531863261</v>
      </c>
      <c r="V112">
        <v>5.5137020982399996</v>
      </c>
      <c r="W112">
        <v>4.9251571539265795</v>
      </c>
      <c r="X112">
        <v>4.6066349246309262</v>
      </c>
      <c r="Y112" s="3">
        <v>914.76188429113358</v>
      </c>
      <c r="Z112" s="3">
        <v>183.05571476172042</v>
      </c>
      <c r="AA112" s="3">
        <v>92.332497885307333</v>
      </c>
      <c r="AB112" s="3">
        <v>50.543147577107391</v>
      </c>
      <c r="AC112">
        <v>0</v>
      </c>
      <c r="AD112">
        <v>1</v>
      </c>
      <c r="AE112" s="6"/>
      <c r="AF112" s="1" t="s">
        <v>7</v>
      </c>
      <c r="AG112">
        <v>108</v>
      </c>
      <c r="AH112" s="189">
        <v>45311</v>
      </c>
      <c r="AI112">
        <f t="shared" si="346"/>
        <v>1</v>
      </c>
      <c r="AJ112">
        <v>108</v>
      </c>
      <c r="AK112">
        <v>0</v>
      </c>
      <c r="AL112">
        <v>1</v>
      </c>
      <c r="AM112">
        <v>0</v>
      </c>
      <c r="AN112">
        <v>1</v>
      </c>
      <c r="AO112">
        <v>0</v>
      </c>
      <c r="AP112">
        <v>0</v>
      </c>
      <c r="AQ112">
        <v>0</v>
      </c>
      <c r="AS112" s="37"/>
      <c r="AT112" s="37"/>
      <c r="AU112" s="6">
        <f t="shared" si="347"/>
        <v>0</v>
      </c>
      <c r="AV112" s="6">
        <f t="shared" si="348"/>
        <v>0</v>
      </c>
      <c r="AW112" s="6">
        <f t="shared" si="349"/>
        <v>0</v>
      </c>
      <c r="AX112" s="6">
        <f t="shared" si="350"/>
        <v>0</v>
      </c>
      <c r="AY112" s="193">
        <f t="shared" si="351"/>
        <v>5.6740334309306508</v>
      </c>
      <c r="AZ112" s="193">
        <f t="shared" si="352"/>
        <v>4.1745731882913786</v>
      </c>
      <c r="BA112" s="193">
        <f t="shared" si="353"/>
        <v>3.8150380693314694</v>
      </c>
      <c r="BB112" s="193">
        <f t="shared" si="354"/>
        <v>3.9040600573940507</v>
      </c>
      <c r="BC112" s="72">
        <f t="shared" si="355"/>
        <v>56312.210093717425</v>
      </c>
      <c r="BG112" s="3">
        <f t="shared" si="356"/>
        <v>6.9531375861225992</v>
      </c>
      <c r="BH112" s="6">
        <f t="shared" si="357"/>
        <v>0</v>
      </c>
      <c r="BI112" s="6">
        <f t="shared" si="358"/>
        <v>0</v>
      </c>
      <c r="BJ112" s="6">
        <f t="shared" si="359"/>
        <v>0</v>
      </c>
      <c r="BK112" s="193">
        <f t="shared" si="360"/>
        <v>5.6976298145947037</v>
      </c>
      <c r="BL112" s="193">
        <f t="shared" si="361"/>
        <v>4.1745731882913786</v>
      </c>
      <c r="BM112" s="193">
        <f t="shared" si="362"/>
        <v>3.8150380693314694</v>
      </c>
      <c r="BN112" s="193">
        <f t="shared" si="363"/>
        <v>3.9040600573940507</v>
      </c>
      <c r="BO112" s="72">
        <f t="shared" si="364"/>
        <v>56325.838908914011</v>
      </c>
      <c r="BS112" s="3">
        <f t="shared" si="365"/>
        <v>6.9531594933703165</v>
      </c>
      <c r="BT112" s="6">
        <f t="shared" si="366"/>
        <v>0</v>
      </c>
      <c r="BU112" s="6">
        <f t="shared" si="367"/>
        <v>0</v>
      </c>
      <c r="BV112" s="6">
        <f t="shared" si="368"/>
        <v>0</v>
      </c>
      <c r="BW112" s="193">
        <f t="shared" si="369"/>
        <v>5.697629888069538</v>
      </c>
      <c r="BX112" s="193">
        <f t="shared" si="370"/>
        <v>4.1745731882913786</v>
      </c>
      <c r="BY112" s="193">
        <f t="shared" si="495"/>
        <v>3.8150380693314694</v>
      </c>
      <c r="BZ112" s="193">
        <f t="shared" si="371"/>
        <v>3.9040600573940507</v>
      </c>
      <c r="CA112" s="72">
        <f t="shared" si="372"/>
        <v>56325.838908914011</v>
      </c>
      <c r="CE112" s="3">
        <f t="shared" si="373"/>
        <v>0</v>
      </c>
      <c r="CF112" s="6">
        <f t="shared" si="374"/>
        <v>5.5137020982399996</v>
      </c>
      <c r="CG112" s="6">
        <f t="shared" si="375"/>
        <v>0</v>
      </c>
      <c r="CH112" s="6">
        <f t="shared" si="376"/>
        <v>0</v>
      </c>
      <c r="CI112" s="193">
        <f t="shared" si="377"/>
        <v>5.6740334309306508</v>
      </c>
      <c r="CJ112" s="193">
        <f t="shared" si="378"/>
        <v>4.2559784289974552</v>
      </c>
      <c r="CK112" s="193">
        <f t="shared" si="496"/>
        <v>3.8150380693314694</v>
      </c>
      <c r="CL112" s="193">
        <f t="shared" si="379"/>
        <v>3.9040600573940507</v>
      </c>
      <c r="CM112" s="72">
        <f t="shared" si="380"/>
        <v>56515.069621126961</v>
      </c>
      <c r="CQ112" s="3">
        <f t="shared" si="381"/>
        <v>0</v>
      </c>
      <c r="CR112" s="6">
        <f t="shared" si="382"/>
        <v>5.513762064315805</v>
      </c>
      <c r="CS112" s="6">
        <f t="shared" si="383"/>
        <v>0</v>
      </c>
      <c r="CT112" s="6">
        <f t="shared" si="384"/>
        <v>0</v>
      </c>
      <c r="CU112" s="193">
        <f t="shared" si="385"/>
        <v>5.6740334309306508</v>
      </c>
      <c r="CV112" s="193">
        <f t="shared" si="386"/>
        <v>4.2559792792687121</v>
      </c>
      <c r="CW112" s="193">
        <f t="shared" si="497"/>
        <v>3.8150380693314694</v>
      </c>
      <c r="CX112" s="193">
        <f t="shared" si="387"/>
        <v>3.9040600573940507</v>
      </c>
      <c r="CY112" s="72">
        <f t="shared" si="388"/>
        <v>56515.071743790621</v>
      </c>
      <c r="DC112" s="3">
        <f t="shared" si="389"/>
        <v>0</v>
      </c>
      <c r="DD112" s="6">
        <f t="shared" si="390"/>
        <v>0</v>
      </c>
      <c r="DE112" s="6">
        <f t="shared" si="391"/>
        <v>5.1714150116229085</v>
      </c>
      <c r="DF112" s="6">
        <f t="shared" si="392"/>
        <v>0</v>
      </c>
      <c r="DG112" s="193">
        <f t="shared" si="393"/>
        <v>5.6740334309306508</v>
      </c>
      <c r="DH112" s="193">
        <f t="shared" si="394"/>
        <v>4.1745731882913786</v>
      </c>
      <c r="DI112" s="193">
        <f t="shared" si="498"/>
        <v>3.9229609452712459</v>
      </c>
      <c r="DJ112" s="193">
        <f t="shared" si="395"/>
        <v>3.9040600573940507</v>
      </c>
      <c r="DK112" s="72">
        <f t="shared" si="396"/>
        <v>56840.562330522967</v>
      </c>
      <c r="DO112" s="3">
        <f t="shared" si="397"/>
        <v>0</v>
      </c>
      <c r="DP112" s="6">
        <f t="shared" si="398"/>
        <v>0</v>
      </c>
      <c r="DQ112" s="6">
        <f t="shared" si="399"/>
        <v>4.9252522725390877</v>
      </c>
      <c r="DR112" s="6">
        <f t="shared" si="400"/>
        <v>0</v>
      </c>
      <c r="DS112" s="193">
        <f t="shared" si="401"/>
        <v>5.6740334309306508</v>
      </c>
      <c r="DT112" s="193">
        <f t="shared" si="402"/>
        <v>4.1745731882913786</v>
      </c>
      <c r="DU112" s="193">
        <f t="shared" si="499"/>
        <v>3.9180793517060781</v>
      </c>
      <c r="DV112" s="193">
        <f t="shared" si="403"/>
        <v>3.9040600573940507</v>
      </c>
      <c r="DW112" s="72">
        <f t="shared" si="404"/>
        <v>56816.557079395148</v>
      </c>
      <c r="EA112" s="3">
        <f t="shared" si="405"/>
        <v>0</v>
      </c>
      <c r="EB112" s="6">
        <f t="shared" si="406"/>
        <v>0</v>
      </c>
      <c r="EC112" s="6">
        <f t="shared" si="407"/>
        <v>0</v>
      </c>
      <c r="ED112" s="6">
        <f t="shared" si="408"/>
        <v>13.819904773892778</v>
      </c>
      <c r="EE112" s="193">
        <f t="shared" si="409"/>
        <v>5.6740334309306508</v>
      </c>
      <c r="EF112" s="193">
        <f t="shared" si="410"/>
        <v>4.1745731882913786</v>
      </c>
      <c r="EG112" s="193">
        <f t="shared" si="500"/>
        <v>3.8150380693314694</v>
      </c>
      <c r="EH112" s="193">
        <f t="shared" si="411"/>
        <v>4.1498319070566865</v>
      </c>
      <c r="EI112" s="72">
        <f t="shared" si="412"/>
        <v>58059.333671874054</v>
      </c>
      <c r="EM112" s="3">
        <f t="shared" si="413"/>
        <v>0</v>
      </c>
      <c r="EN112" s="6">
        <f t="shared" si="414"/>
        <v>0</v>
      </c>
      <c r="EO112" s="6">
        <f t="shared" si="415"/>
        <v>0</v>
      </c>
      <c r="EP112" s="6">
        <f t="shared" si="416"/>
        <v>4.6067486208899551</v>
      </c>
      <c r="EQ112" s="193">
        <f t="shared" si="417"/>
        <v>5.6740334309306508</v>
      </c>
      <c r="ER112" s="193">
        <f t="shared" si="418"/>
        <v>4.1745731882913786</v>
      </c>
      <c r="ES112" s="193">
        <f t="shared" si="501"/>
        <v>3.8150380693314694</v>
      </c>
      <c r="ET112" s="193">
        <f t="shared" si="419"/>
        <v>3.9928687548866924</v>
      </c>
      <c r="EU112" s="72">
        <f t="shared" si="420"/>
        <v>56937.375587620292</v>
      </c>
      <c r="EY112" s="3">
        <f t="shared" si="421"/>
        <v>6.9531375861225992</v>
      </c>
      <c r="EZ112" s="6">
        <f t="shared" si="422"/>
        <v>5.5137020982399996</v>
      </c>
      <c r="FA112" s="6">
        <f t="shared" si="423"/>
        <v>5.1714150116229085</v>
      </c>
      <c r="FB112" s="6">
        <f t="shared" si="424"/>
        <v>13.819904773892778</v>
      </c>
      <c r="FC112" s="193">
        <f t="shared" si="425"/>
        <v>5.6976298145947037</v>
      </c>
      <c r="FD112" s="193">
        <f t="shared" si="426"/>
        <v>4.2559784289974552</v>
      </c>
      <c r="FE112" s="193">
        <f t="shared" si="502"/>
        <v>3.9229609452712459</v>
      </c>
      <c r="FF112" s="193">
        <f t="shared" si="427"/>
        <v>4.1498319070566865</v>
      </c>
      <c r="FG112" s="72">
        <f t="shared" si="428"/>
        <v>58829.428750693907</v>
      </c>
      <c r="FK112" s="3">
        <f t="shared" si="429"/>
        <v>7.0950602604340434</v>
      </c>
      <c r="FL112" s="6">
        <f t="shared" si="430"/>
        <v>5.513762064315805</v>
      </c>
      <c r="FM112" s="6">
        <f t="shared" si="431"/>
        <v>4.9252522725390877</v>
      </c>
      <c r="FN112" s="6">
        <f t="shared" si="432"/>
        <v>4.6067486208899551</v>
      </c>
      <c r="FO112" s="193">
        <f t="shared" si="433"/>
        <v>5.6981056965717674</v>
      </c>
      <c r="FP112" s="193">
        <f t="shared" si="434"/>
        <v>4.2559792792687121</v>
      </c>
      <c r="FQ112" s="193">
        <f t="shared" si="503"/>
        <v>3.9180793517060781</v>
      </c>
      <c r="FR112" s="193">
        <f t="shared" si="435"/>
        <v>3.9928687548866924</v>
      </c>
      <c r="FS112" s="205">
        <f t="shared" si="436"/>
        <v>57668.507617543299</v>
      </c>
      <c r="FW112" s="3">
        <f t="shared" si="437"/>
        <v>8.1592941061642748</v>
      </c>
      <c r="FX112" s="6">
        <f t="shared" si="438"/>
        <v>6.2304833710111991</v>
      </c>
      <c r="FY112" s="6">
        <f t="shared" si="439"/>
        <v>6.107194870868959</v>
      </c>
      <c r="FZ112" s="6">
        <f t="shared" si="440"/>
        <v>5.435829211064493</v>
      </c>
      <c r="GA112" s="193">
        <f t="shared" si="441"/>
        <v>5.7016669891198752</v>
      </c>
      <c r="GB112" s="193">
        <f t="shared" si="442"/>
        <v>4.2660905216424228</v>
      </c>
      <c r="GC112" s="193">
        <f t="shared" si="504"/>
        <v>3.9413036864631663</v>
      </c>
      <c r="GD112" s="193">
        <f t="shared" si="443"/>
        <v>4.0080468000688239</v>
      </c>
      <c r="GE112" s="72">
        <f t="shared" si="444"/>
        <v>57921.634697331399</v>
      </c>
      <c r="GI112" s="3">
        <f t="shared" si="445"/>
        <v>7.8045421885049597</v>
      </c>
      <c r="GJ112" s="6">
        <f t="shared" si="446"/>
        <v>6.0650723080639999</v>
      </c>
      <c r="GK112" s="6">
        <f t="shared" si="447"/>
        <v>5.4176728693192375</v>
      </c>
      <c r="GL112" s="6">
        <f t="shared" si="448"/>
        <v>5.067298417094019</v>
      </c>
      <c r="GM112" s="193">
        <f t="shared" si="449"/>
        <v>5.7004812758243615</v>
      </c>
      <c r="GN112" s="193">
        <f t="shared" si="450"/>
        <v>4.2637660211596646</v>
      </c>
      <c r="GO112" s="193">
        <f t="shared" si="505"/>
        <v>3.9278206971541452</v>
      </c>
      <c r="GP112" s="193">
        <f t="shared" si="451"/>
        <v>4.0013285027867065</v>
      </c>
      <c r="GQ112" s="72">
        <f t="shared" si="452"/>
        <v>57799.157834293685</v>
      </c>
      <c r="GU112" s="3">
        <f t="shared" si="453"/>
        <v>9.2235498591422242</v>
      </c>
      <c r="GV112" s="6">
        <f t="shared" si="454"/>
        <v>6.6164425178879993</v>
      </c>
      <c r="GW112" s="6">
        <f t="shared" si="455"/>
        <v>6.4027043001045536</v>
      </c>
      <c r="GX112" s="6">
        <f t="shared" si="456"/>
        <v>5.7582936557886573</v>
      </c>
      <c r="GY112" s="193">
        <f t="shared" si="457"/>
        <v>5.7052157167765776</v>
      </c>
      <c r="GZ112" s="193">
        <f t="shared" si="458"/>
        <v>4.2714934350720721</v>
      </c>
      <c r="HA112" s="193">
        <f t="shared" si="506"/>
        <v>3.9470269207328448</v>
      </c>
      <c r="HB112" s="193">
        <f t="shared" si="459"/>
        <v>4.013888511478827</v>
      </c>
      <c r="HC112" s="205">
        <f t="shared" si="460"/>
        <v>58008.381517381385</v>
      </c>
      <c r="HG112" s="3">
        <f t="shared" si="278"/>
        <v>8.1592941061642748</v>
      </c>
      <c r="HH112" s="6">
        <f t="shared" si="279"/>
        <v>0</v>
      </c>
      <c r="HI112" s="6">
        <f t="shared" si="280"/>
        <v>0</v>
      </c>
      <c r="HJ112" s="6">
        <f t="shared" si="281"/>
        <v>0</v>
      </c>
      <c r="HK112" s="193">
        <f t="shared" si="461"/>
        <v>5.7016669891198752</v>
      </c>
      <c r="HL112" s="193">
        <f t="shared" si="461"/>
        <v>4.1745731882913786</v>
      </c>
      <c r="HM112" s="193">
        <f t="shared" si="461"/>
        <v>3.8150380693314694</v>
      </c>
      <c r="HN112" s="193">
        <f t="shared" si="461"/>
        <v>3.9040600573940507</v>
      </c>
      <c r="HO112" s="212">
        <f t="shared" si="462"/>
        <v>56328.171033328952</v>
      </c>
      <c r="HS112" s="3">
        <f t="shared" si="282"/>
        <v>7.8045421885049597</v>
      </c>
      <c r="HT112" s="6">
        <f t="shared" si="283"/>
        <v>0</v>
      </c>
      <c r="HU112" s="6">
        <f t="shared" si="284"/>
        <v>0</v>
      </c>
      <c r="HV112" s="6">
        <f t="shared" si="285"/>
        <v>0</v>
      </c>
      <c r="HW112" s="193">
        <f t="shared" si="463"/>
        <v>5.7004812758243615</v>
      </c>
      <c r="HX112" s="193">
        <f t="shared" si="463"/>
        <v>4.1745731882913786</v>
      </c>
      <c r="HY112" s="193">
        <f t="shared" si="463"/>
        <v>3.8150380693314694</v>
      </c>
      <c r="HZ112" s="193">
        <f t="shared" si="463"/>
        <v>3.9040600573940507</v>
      </c>
      <c r="IA112" s="212">
        <f t="shared" si="464"/>
        <v>56327.486081182207</v>
      </c>
      <c r="IE112" s="3">
        <f t="shared" si="286"/>
        <v>9.2235498591422242</v>
      </c>
      <c r="IF112" s="6">
        <f t="shared" si="287"/>
        <v>0</v>
      </c>
      <c r="IG112" s="6">
        <f t="shared" si="288"/>
        <v>0</v>
      </c>
      <c r="IH112" s="6">
        <f t="shared" si="289"/>
        <v>0</v>
      </c>
      <c r="II112" s="193">
        <f t="shared" si="465"/>
        <v>5.7052157167765776</v>
      </c>
      <c r="IJ112" s="193">
        <f t="shared" si="465"/>
        <v>4.1745731882913786</v>
      </c>
      <c r="IK112" s="193">
        <f t="shared" si="465"/>
        <v>3.8150380693314694</v>
      </c>
      <c r="IL112" s="193">
        <f t="shared" si="465"/>
        <v>3.9040600573940507</v>
      </c>
      <c r="IM112" s="205">
        <f t="shared" si="466"/>
        <v>56330.221080036914</v>
      </c>
      <c r="IQ112" s="3">
        <f t="shared" si="290"/>
        <v>0</v>
      </c>
      <c r="IR112" s="6">
        <f t="shared" si="291"/>
        <v>6.2304833710111991</v>
      </c>
      <c r="IS112" s="6">
        <f t="shared" si="292"/>
        <v>0</v>
      </c>
      <c r="IT112" s="6">
        <f t="shared" si="293"/>
        <v>0</v>
      </c>
      <c r="IU112" s="193">
        <f t="shared" si="467"/>
        <v>5.6740334309306508</v>
      </c>
      <c r="IV112" s="193">
        <f t="shared" si="467"/>
        <v>4.2660905216424228</v>
      </c>
      <c r="IW112" s="193">
        <f t="shared" si="467"/>
        <v>3.8150380693314694</v>
      </c>
      <c r="IX112" s="193">
        <f t="shared" si="467"/>
        <v>3.9040600573940507</v>
      </c>
      <c r="IY112" s="212">
        <f t="shared" si="468"/>
        <v>56540.319639445544</v>
      </c>
      <c r="JC112" s="3">
        <f t="shared" si="294"/>
        <v>0</v>
      </c>
      <c r="JD112" s="6">
        <f t="shared" si="295"/>
        <v>6.0650723080639999</v>
      </c>
      <c r="JE112" s="6">
        <f t="shared" si="296"/>
        <v>0</v>
      </c>
      <c r="JF112" s="6">
        <f t="shared" si="297"/>
        <v>0</v>
      </c>
      <c r="JG112" s="193">
        <f t="shared" si="469"/>
        <v>5.6740334309306508</v>
      </c>
      <c r="JH112" s="193">
        <f t="shared" si="469"/>
        <v>4.2637660211596646</v>
      </c>
      <c r="JI112" s="193">
        <f t="shared" si="469"/>
        <v>3.8150380693314694</v>
      </c>
      <c r="JJ112" s="193">
        <f t="shared" si="469"/>
        <v>3.9040600573940507</v>
      </c>
      <c r="JK112" s="212">
        <f t="shared" si="470"/>
        <v>56534.514335079039</v>
      </c>
      <c r="JO112" s="3">
        <f t="shared" si="298"/>
        <v>0</v>
      </c>
      <c r="JP112" s="6">
        <f t="shared" si="299"/>
        <v>6.6164425178879993</v>
      </c>
      <c r="JQ112" s="6">
        <f t="shared" si="300"/>
        <v>0</v>
      </c>
      <c r="JR112" s="6">
        <f t="shared" si="301"/>
        <v>0</v>
      </c>
      <c r="JS112" s="193">
        <f t="shared" si="471"/>
        <v>5.6740334309306508</v>
      </c>
      <c r="JT112" s="193">
        <f t="shared" si="471"/>
        <v>4.2714934350720721</v>
      </c>
      <c r="JU112" s="193">
        <f t="shared" si="471"/>
        <v>3.8150380693314694</v>
      </c>
      <c r="JV112" s="193">
        <f t="shared" si="471"/>
        <v>3.9040600573940507</v>
      </c>
      <c r="JW112" s="205">
        <f t="shared" si="472"/>
        <v>56553.815403767272</v>
      </c>
      <c r="KA112" s="3">
        <f t="shared" si="302"/>
        <v>0</v>
      </c>
      <c r="KB112" s="6">
        <f t="shared" si="303"/>
        <v>0</v>
      </c>
      <c r="KC112" s="6">
        <f t="shared" si="304"/>
        <v>6.107194870868959</v>
      </c>
      <c r="KD112" s="6">
        <f t="shared" si="305"/>
        <v>0</v>
      </c>
      <c r="KE112" s="193">
        <f t="shared" si="473"/>
        <v>5.6740334309306508</v>
      </c>
      <c r="KF112" s="193">
        <f t="shared" si="473"/>
        <v>4.1745731882913786</v>
      </c>
      <c r="KG112" s="193">
        <f t="shared" si="473"/>
        <v>3.9413036864631663</v>
      </c>
      <c r="KH112" s="193">
        <f t="shared" si="473"/>
        <v>3.9040600573940507</v>
      </c>
      <c r="KI112" s="212">
        <f t="shared" si="474"/>
        <v>56930.8535060754</v>
      </c>
      <c r="KM112" s="3">
        <f t="shared" si="306"/>
        <v>0</v>
      </c>
      <c r="KN112" s="6">
        <f t="shared" si="307"/>
        <v>0</v>
      </c>
      <c r="KO112" s="6">
        <f t="shared" si="308"/>
        <v>5.4176728693192375</v>
      </c>
      <c r="KP112" s="6">
        <f t="shared" si="309"/>
        <v>0</v>
      </c>
      <c r="KQ112" s="193">
        <f t="shared" si="475"/>
        <v>5.6740334309306508</v>
      </c>
      <c r="KR112" s="193">
        <f t="shared" si="475"/>
        <v>4.1745731882913786</v>
      </c>
      <c r="KS112" s="193">
        <f t="shared" si="475"/>
        <v>3.9278206971541452</v>
      </c>
      <c r="KT112" s="193">
        <f t="shared" si="475"/>
        <v>3.9040600573940507</v>
      </c>
      <c r="KU112" s="212">
        <f t="shared" si="476"/>
        <v>56864.47024946427</v>
      </c>
      <c r="KY112" s="3">
        <f t="shared" si="310"/>
        <v>0</v>
      </c>
      <c r="KZ112" s="6">
        <f t="shared" si="311"/>
        <v>0</v>
      </c>
      <c r="LA112" s="6">
        <f t="shared" si="312"/>
        <v>6.4027043001045536</v>
      </c>
      <c r="LB112" s="6">
        <f t="shared" si="313"/>
        <v>0</v>
      </c>
      <c r="LC112" s="193">
        <f t="shared" si="477"/>
        <v>5.6740334309306508</v>
      </c>
      <c r="LD112" s="193">
        <f t="shared" si="477"/>
        <v>4.1745731882913786</v>
      </c>
      <c r="LE112" s="193">
        <f t="shared" si="477"/>
        <v>3.9470269207328448</v>
      </c>
      <c r="LF112" s="193">
        <f t="shared" si="477"/>
        <v>3.9040600573940507</v>
      </c>
      <c r="LG112" s="205">
        <f t="shared" si="478"/>
        <v>56959.055171539345</v>
      </c>
      <c r="LK112" s="3">
        <f t="shared" si="314"/>
        <v>0</v>
      </c>
      <c r="LL112" s="6">
        <f t="shared" si="315"/>
        <v>0</v>
      </c>
      <c r="LM112" s="6">
        <f t="shared" si="316"/>
        <v>0</v>
      </c>
      <c r="LN112" s="6">
        <f t="shared" si="317"/>
        <v>5.435829211064493</v>
      </c>
      <c r="LO112" s="193">
        <f t="shared" si="479"/>
        <v>5.6740334309306508</v>
      </c>
      <c r="LP112" s="193">
        <f t="shared" si="479"/>
        <v>4.1745731882913786</v>
      </c>
      <c r="LQ112" s="193">
        <f t="shared" si="479"/>
        <v>3.8150380693314694</v>
      </c>
      <c r="LR112" s="193">
        <f t="shared" si="479"/>
        <v>4.0080468000688239</v>
      </c>
      <c r="LS112" s="212">
        <f t="shared" si="480"/>
        <v>57044.913196107977</v>
      </c>
      <c r="LW112" s="3">
        <f t="shared" si="318"/>
        <v>0</v>
      </c>
      <c r="LX112" s="6">
        <f t="shared" si="319"/>
        <v>0</v>
      </c>
      <c r="LY112" s="6">
        <f t="shared" si="320"/>
        <v>0</v>
      </c>
      <c r="LZ112" s="6">
        <f t="shared" si="321"/>
        <v>5.067298417094019</v>
      </c>
      <c r="MA112" s="193">
        <f t="shared" si="481"/>
        <v>5.6740334309306508</v>
      </c>
      <c r="MB112" s="193">
        <f t="shared" si="481"/>
        <v>4.1745731882913786</v>
      </c>
      <c r="MC112" s="193">
        <f t="shared" si="481"/>
        <v>3.8150380693314694</v>
      </c>
      <c r="MD112" s="193">
        <f t="shared" si="481"/>
        <v>4.0013285027867065</v>
      </c>
      <c r="ME112" s="212">
        <f t="shared" si="482"/>
        <v>56997.288515790955</v>
      </c>
      <c r="MI112" s="3">
        <f t="shared" si="322"/>
        <v>0</v>
      </c>
      <c r="MJ112" s="6">
        <f t="shared" si="323"/>
        <v>0</v>
      </c>
      <c r="MK112" s="6">
        <f t="shared" si="324"/>
        <v>0</v>
      </c>
      <c r="ML112" s="6">
        <f t="shared" si="325"/>
        <v>5.7582936557886573</v>
      </c>
      <c r="MM112" s="193">
        <f t="shared" si="483"/>
        <v>5.6740334309306508</v>
      </c>
      <c r="MN112" s="193">
        <f t="shared" si="483"/>
        <v>4.1745731882913786</v>
      </c>
      <c r="MO112" s="193">
        <f t="shared" si="483"/>
        <v>3.8150380693314694</v>
      </c>
      <c r="MP112" s="193">
        <f t="shared" si="483"/>
        <v>4.013888511478827</v>
      </c>
      <c r="MQ112" s="205">
        <f t="shared" si="484"/>
        <v>57086.356275260434</v>
      </c>
      <c r="MT112" s="3">
        <f t="shared" si="326"/>
        <v>6.7402864355270093</v>
      </c>
      <c r="MU112" s="6">
        <f t="shared" si="327"/>
        <v>5.5137020982399996</v>
      </c>
      <c r="MV112" s="6">
        <f t="shared" si="328"/>
        <v>5.6639307270155657</v>
      </c>
      <c r="MW112" s="6">
        <f t="shared" si="329"/>
        <v>5.5279619095571109</v>
      </c>
      <c r="MX112" s="193">
        <f t="shared" si="485"/>
        <v>5.6969156770311358</v>
      </c>
      <c r="MY112" s="193">
        <f t="shared" si="485"/>
        <v>4.2559784289974552</v>
      </c>
      <c r="MZ112" s="193">
        <f t="shared" si="485"/>
        <v>3.9326569460214729</v>
      </c>
      <c r="NA112" s="193">
        <f t="shared" si="485"/>
        <v>4.0097193455787412</v>
      </c>
      <c r="NB112" s="212">
        <f t="shared" si="486"/>
        <v>57861.676082696751</v>
      </c>
      <c r="NF112" s="3">
        <f t="shared" si="330"/>
        <v>6.7402864355270085</v>
      </c>
      <c r="NG112" s="6">
        <f t="shared" si="331"/>
        <v>0</v>
      </c>
      <c r="NH112" s="6">
        <f t="shared" si="332"/>
        <v>0</v>
      </c>
      <c r="NI112" s="6">
        <f t="shared" si="333"/>
        <v>0</v>
      </c>
      <c r="NJ112" s="193">
        <f t="shared" si="487"/>
        <v>5.6969156770311358</v>
      </c>
      <c r="NK112" s="193">
        <f t="shared" si="487"/>
        <v>4.1745731882913786</v>
      </c>
      <c r="NL112" s="193">
        <f t="shared" si="487"/>
        <v>3.8150380693314694</v>
      </c>
      <c r="NM112" s="193">
        <f t="shared" si="487"/>
        <v>3.9040600573940507</v>
      </c>
      <c r="NN112" s="212">
        <f t="shared" si="488"/>
        <v>56325.426388459091</v>
      </c>
      <c r="NR112" s="3">
        <f t="shared" si="334"/>
        <v>0</v>
      </c>
      <c r="NS112" s="6">
        <f t="shared" si="335"/>
        <v>5.5137020982399996</v>
      </c>
      <c r="NT112" s="6">
        <f t="shared" si="336"/>
        <v>0</v>
      </c>
      <c r="NU112" s="6">
        <f t="shared" si="337"/>
        <v>0</v>
      </c>
      <c r="NV112" s="193">
        <f t="shared" si="489"/>
        <v>5.6740334309306508</v>
      </c>
      <c r="NW112" s="193">
        <f t="shared" si="489"/>
        <v>4.2559784289974552</v>
      </c>
      <c r="NX112" s="193">
        <f t="shared" si="489"/>
        <v>3.8150380693314694</v>
      </c>
      <c r="NY112" s="193">
        <f t="shared" si="489"/>
        <v>3.9040600573940507</v>
      </c>
      <c r="NZ112" s="212">
        <f t="shared" si="490"/>
        <v>56515.069621126961</v>
      </c>
      <c r="OD112" s="3">
        <f t="shared" si="338"/>
        <v>0</v>
      </c>
      <c r="OE112" s="6">
        <f t="shared" si="339"/>
        <v>0</v>
      </c>
      <c r="OF112" s="6">
        <f t="shared" si="340"/>
        <v>5.6639307270155657</v>
      </c>
      <c r="OG112" s="6">
        <f t="shared" si="341"/>
        <v>0</v>
      </c>
      <c r="OH112" s="193">
        <f t="shared" si="491"/>
        <v>5.6740334309306508</v>
      </c>
      <c r="OI112" s="193">
        <f t="shared" si="491"/>
        <v>4.1745731882913786</v>
      </c>
      <c r="OJ112" s="193">
        <f t="shared" si="491"/>
        <v>3.9326569460214729</v>
      </c>
      <c r="OK112" s="193">
        <f t="shared" si="491"/>
        <v>3.9040600573940507</v>
      </c>
      <c r="OL112" s="212">
        <f t="shared" si="492"/>
        <v>56888.272526692112</v>
      </c>
      <c r="OP112" s="3">
        <f t="shared" si="342"/>
        <v>0</v>
      </c>
      <c r="OQ112" s="6">
        <f t="shared" si="343"/>
        <v>0</v>
      </c>
      <c r="OR112" s="6">
        <f t="shared" si="344"/>
        <v>0</v>
      </c>
      <c r="OS112" s="6">
        <f t="shared" si="345"/>
        <v>5.5279619095571109</v>
      </c>
      <c r="OT112" s="193">
        <f t="shared" si="493"/>
        <v>5.6740334309306508</v>
      </c>
      <c r="OU112" s="193">
        <f t="shared" si="493"/>
        <v>4.1745731882913786</v>
      </c>
      <c r="OV112" s="193">
        <f t="shared" si="493"/>
        <v>3.8150380693314694</v>
      </c>
      <c r="OW112" s="193">
        <f t="shared" si="493"/>
        <v>4.0097193455787412</v>
      </c>
      <c r="OX112" s="232">
        <f t="shared" si="494"/>
        <v>57056.775725546198</v>
      </c>
    </row>
    <row r="113" spans="2:414" x14ac:dyDescent="0.2">
      <c r="B113" s="81">
        <v>45318</v>
      </c>
      <c r="C113">
        <v>109</v>
      </c>
      <c r="D113">
        <v>11.204410697820654</v>
      </c>
      <c r="E113">
        <v>1</v>
      </c>
      <c r="F113">
        <v>0</v>
      </c>
      <c r="G113">
        <v>0</v>
      </c>
      <c r="H113">
        <v>0</v>
      </c>
      <c r="I113">
        <v>0</v>
      </c>
      <c r="J113">
        <v>0</v>
      </c>
      <c r="K113">
        <v>0</v>
      </c>
      <c r="L113">
        <v>0</v>
      </c>
      <c r="M113">
        <v>0</v>
      </c>
      <c r="N113">
        <v>0</v>
      </c>
      <c r="O113">
        <v>0</v>
      </c>
      <c r="P113">
        <v>1</v>
      </c>
      <c r="Q113">
        <v>0</v>
      </c>
      <c r="R113">
        <v>0</v>
      </c>
      <c r="S113">
        <v>0</v>
      </c>
      <c r="T113">
        <v>11881</v>
      </c>
      <c r="U113">
        <v>7.1025950171954273</v>
      </c>
      <c r="V113">
        <v>5.5210542661046835</v>
      </c>
      <c r="W113">
        <v>4.9318395795235466</v>
      </c>
      <c r="X113">
        <v>4.7546672126191618</v>
      </c>
      <c r="Y113" s="3">
        <v>923.90950313404358</v>
      </c>
      <c r="Z113" s="3">
        <v>184.88627190933764</v>
      </c>
      <c r="AA113" s="3">
        <v>93.255822864160407</v>
      </c>
      <c r="AB113" s="3">
        <v>66.52156818567866</v>
      </c>
      <c r="AC113">
        <v>0</v>
      </c>
      <c r="AD113">
        <v>1</v>
      </c>
      <c r="AE113" s="6"/>
      <c r="AF113" s="1" t="s">
        <v>7</v>
      </c>
      <c r="AG113">
        <v>109</v>
      </c>
      <c r="AH113" s="189">
        <v>45318</v>
      </c>
      <c r="AI113">
        <f t="shared" si="346"/>
        <v>1</v>
      </c>
      <c r="AJ113">
        <v>109</v>
      </c>
      <c r="AK113">
        <v>0</v>
      </c>
      <c r="AL113">
        <v>1</v>
      </c>
      <c r="AM113">
        <v>0</v>
      </c>
      <c r="AN113">
        <v>1</v>
      </c>
      <c r="AO113">
        <v>0</v>
      </c>
      <c r="AP113">
        <v>0</v>
      </c>
      <c r="AQ113">
        <v>0</v>
      </c>
      <c r="AS113" s="37"/>
      <c r="AT113" s="37"/>
      <c r="AU113" s="6">
        <f t="shared" si="347"/>
        <v>0</v>
      </c>
      <c r="AV113" s="6">
        <f t="shared" si="348"/>
        <v>0</v>
      </c>
      <c r="AW113" s="6">
        <f t="shared" si="349"/>
        <v>0</v>
      </c>
      <c r="AX113" s="6">
        <f t="shared" si="350"/>
        <v>0</v>
      </c>
      <c r="AY113" s="193">
        <f t="shared" si="351"/>
        <v>5.6740334309306508</v>
      </c>
      <c r="AZ113" s="193">
        <f t="shared" si="352"/>
        <v>4.1745731882913786</v>
      </c>
      <c r="BA113" s="193">
        <f t="shared" si="353"/>
        <v>3.8150380693314694</v>
      </c>
      <c r="BB113" s="193">
        <f t="shared" si="354"/>
        <v>3.9040600573940507</v>
      </c>
      <c r="BC113" s="72">
        <f t="shared" si="355"/>
        <v>56312.210093717425</v>
      </c>
      <c r="BG113" s="3">
        <f t="shared" si="356"/>
        <v>6.9605431168515191</v>
      </c>
      <c r="BH113" s="6">
        <f t="shared" si="357"/>
        <v>0</v>
      </c>
      <c r="BI113" s="6">
        <f t="shared" si="358"/>
        <v>0</v>
      </c>
      <c r="BJ113" s="6">
        <f t="shared" si="359"/>
        <v>0</v>
      </c>
      <c r="BK113" s="193">
        <f t="shared" si="360"/>
        <v>5.6976546517359221</v>
      </c>
      <c r="BL113" s="193">
        <f t="shared" si="361"/>
        <v>4.1745731882913786</v>
      </c>
      <c r="BM113" s="193">
        <f t="shared" si="362"/>
        <v>3.8150380693314694</v>
      </c>
      <c r="BN113" s="193">
        <f t="shared" si="363"/>
        <v>3.9040600573940507</v>
      </c>
      <c r="BO113" s="72">
        <f t="shared" si="364"/>
        <v>56325.853256104441</v>
      </c>
      <c r="BS113" s="3">
        <f t="shared" si="365"/>
        <v>6.9605650474318379</v>
      </c>
      <c r="BT113" s="6">
        <f t="shared" si="366"/>
        <v>0</v>
      </c>
      <c r="BU113" s="6">
        <f t="shared" si="367"/>
        <v>0</v>
      </c>
      <c r="BV113" s="6">
        <f t="shared" si="368"/>
        <v>0</v>
      </c>
      <c r="BW113" s="193">
        <f t="shared" si="369"/>
        <v>5.697654725287185</v>
      </c>
      <c r="BX113" s="193">
        <f t="shared" si="370"/>
        <v>4.1745731882913786</v>
      </c>
      <c r="BY113" s="193">
        <f t="shared" si="495"/>
        <v>3.8150380693314694</v>
      </c>
      <c r="BZ113" s="193">
        <f t="shared" si="371"/>
        <v>3.9040600573940507</v>
      </c>
      <c r="CA113" s="72">
        <f t="shared" si="372"/>
        <v>56325.853256104441</v>
      </c>
      <c r="CE113" s="3">
        <f t="shared" si="373"/>
        <v>0</v>
      </c>
      <c r="CF113" s="6">
        <f t="shared" si="374"/>
        <v>5.5210542661046835</v>
      </c>
      <c r="CG113" s="6">
        <f t="shared" si="375"/>
        <v>0</v>
      </c>
      <c r="CH113" s="6">
        <f t="shared" si="376"/>
        <v>0</v>
      </c>
      <c r="CI113" s="193">
        <f t="shared" si="377"/>
        <v>5.6740334309306508</v>
      </c>
      <c r="CJ113" s="193">
        <f t="shared" si="378"/>
        <v>4.2560826715005771</v>
      </c>
      <c r="CK113" s="193">
        <f t="shared" si="496"/>
        <v>3.8150380693314694</v>
      </c>
      <c r="CL113" s="193">
        <f t="shared" si="379"/>
        <v>3.9040600573940507</v>
      </c>
      <c r="CM113" s="72">
        <f t="shared" si="380"/>
        <v>56515.329858393874</v>
      </c>
      <c r="CQ113" s="3">
        <f t="shared" si="381"/>
        <v>0</v>
      </c>
      <c r="CR113" s="6">
        <f t="shared" si="382"/>
        <v>5.5211143121414024</v>
      </c>
      <c r="CS113" s="6">
        <f t="shared" si="383"/>
        <v>0</v>
      </c>
      <c r="CT113" s="6">
        <f t="shared" si="384"/>
        <v>0</v>
      </c>
      <c r="CU113" s="193">
        <f t="shared" si="385"/>
        <v>5.6740334309306508</v>
      </c>
      <c r="CV113" s="193">
        <f t="shared" si="386"/>
        <v>4.2560835228168674</v>
      </c>
      <c r="CW113" s="193">
        <f t="shared" si="497"/>
        <v>3.8150380693314694</v>
      </c>
      <c r="CX113" s="193">
        <f t="shared" si="387"/>
        <v>3.9040600573940507</v>
      </c>
      <c r="CY113" s="72">
        <f t="shared" si="388"/>
        <v>56515.331983676086</v>
      </c>
      <c r="DC113" s="3">
        <f t="shared" si="389"/>
        <v>0</v>
      </c>
      <c r="DD113" s="6">
        <f t="shared" si="390"/>
        <v>0</v>
      </c>
      <c r="DE113" s="6">
        <f t="shared" si="391"/>
        <v>5.1784315584997245</v>
      </c>
      <c r="DF113" s="6">
        <f t="shared" si="392"/>
        <v>0</v>
      </c>
      <c r="DG113" s="193">
        <f t="shared" si="393"/>
        <v>5.6740334309306508</v>
      </c>
      <c r="DH113" s="193">
        <f t="shared" si="394"/>
        <v>4.1745731882913786</v>
      </c>
      <c r="DI113" s="193">
        <f t="shared" si="498"/>
        <v>3.9230997400089649</v>
      </c>
      <c r="DJ113" s="193">
        <f t="shared" si="395"/>
        <v>3.9040600573940507</v>
      </c>
      <c r="DK113" s="72">
        <f t="shared" si="396"/>
        <v>56841.245002329495</v>
      </c>
      <c r="DO113" s="3">
        <f t="shared" si="397"/>
        <v>0</v>
      </c>
      <c r="DP113" s="6">
        <f t="shared" si="398"/>
        <v>0</v>
      </c>
      <c r="DQ113" s="6">
        <f t="shared" si="399"/>
        <v>4.931934827192455</v>
      </c>
      <c r="DR113" s="6">
        <f t="shared" si="400"/>
        <v>0</v>
      </c>
      <c r="DS113" s="193">
        <f t="shared" si="401"/>
        <v>5.6740334309306508</v>
      </c>
      <c r="DT113" s="193">
        <f t="shared" si="402"/>
        <v>4.1745731882913786</v>
      </c>
      <c r="DU113" s="193">
        <f t="shared" si="499"/>
        <v>3.9182121869850244</v>
      </c>
      <c r="DV113" s="193">
        <f t="shared" si="403"/>
        <v>3.9040600573940507</v>
      </c>
      <c r="DW113" s="72">
        <f t="shared" si="404"/>
        <v>56817.210163079886</v>
      </c>
      <c r="EA113" s="3">
        <f t="shared" si="405"/>
        <v>0</v>
      </c>
      <c r="EB113" s="6">
        <f t="shared" si="406"/>
        <v>0</v>
      </c>
      <c r="EC113" s="6">
        <f t="shared" si="407"/>
        <v>0</v>
      </c>
      <c r="ED113" s="6">
        <f t="shared" si="408"/>
        <v>14.264001637857486</v>
      </c>
      <c r="EE113" s="193">
        <f t="shared" si="409"/>
        <v>5.6740334309306508</v>
      </c>
      <c r="EF113" s="193">
        <f t="shared" si="410"/>
        <v>4.1745731882913786</v>
      </c>
      <c r="EG113" s="193">
        <f t="shared" si="500"/>
        <v>3.8150380693314694</v>
      </c>
      <c r="EH113" s="193">
        <f t="shared" si="411"/>
        <v>4.156809610988196</v>
      </c>
      <c r="EI113" s="72">
        <f t="shared" si="412"/>
        <v>58109.719714474675</v>
      </c>
      <c r="EM113" s="3">
        <f t="shared" si="413"/>
        <v>0</v>
      </c>
      <c r="EN113" s="6">
        <f t="shared" si="414"/>
        <v>0</v>
      </c>
      <c r="EO113" s="6">
        <f t="shared" si="415"/>
        <v>0</v>
      </c>
      <c r="EP113" s="6">
        <f t="shared" si="416"/>
        <v>4.7547845624599558</v>
      </c>
      <c r="EQ113" s="193">
        <f t="shared" si="417"/>
        <v>5.6740334309306508</v>
      </c>
      <c r="ER113" s="193">
        <f t="shared" si="418"/>
        <v>4.1745731882913786</v>
      </c>
      <c r="ES113" s="193">
        <f t="shared" si="501"/>
        <v>3.8150380693314694</v>
      </c>
      <c r="ET113" s="193">
        <f t="shared" si="419"/>
        <v>3.995595810507965</v>
      </c>
      <c r="EU113" s="72">
        <f t="shared" si="420"/>
        <v>56956.682034101366</v>
      </c>
      <c r="EY113" s="3">
        <f t="shared" si="421"/>
        <v>6.9605431168515191</v>
      </c>
      <c r="EZ113" s="6">
        <f t="shared" si="422"/>
        <v>5.5210542661046835</v>
      </c>
      <c r="FA113" s="6">
        <f t="shared" si="423"/>
        <v>5.1784315584997245</v>
      </c>
      <c r="FB113" s="6">
        <f t="shared" si="424"/>
        <v>14.264001637857486</v>
      </c>
      <c r="FC113" s="193">
        <f t="shared" si="425"/>
        <v>5.6976546517359221</v>
      </c>
      <c r="FD113" s="193">
        <f t="shared" si="426"/>
        <v>4.2560826715005771</v>
      </c>
      <c r="FE113" s="193">
        <f t="shared" si="502"/>
        <v>3.9230997400089649</v>
      </c>
      <c r="FF113" s="193">
        <f t="shared" si="427"/>
        <v>4.156809610988196</v>
      </c>
      <c r="FG113" s="72">
        <f t="shared" si="428"/>
        <v>58881.476413004624</v>
      </c>
      <c r="FK113" s="3">
        <f t="shared" si="429"/>
        <v>7.102616947775747</v>
      </c>
      <c r="FL113" s="6">
        <f t="shared" si="430"/>
        <v>5.5211143121414024</v>
      </c>
      <c r="FM113" s="6">
        <f t="shared" si="431"/>
        <v>4.931934827192455</v>
      </c>
      <c r="FN113" s="6">
        <f t="shared" si="432"/>
        <v>4.7547845624599558</v>
      </c>
      <c r="FO113" s="193">
        <f t="shared" si="433"/>
        <v>5.6981310286074738</v>
      </c>
      <c r="FP113" s="193">
        <f t="shared" si="434"/>
        <v>4.2560835228168674</v>
      </c>
      <c r="FQ113" s="193">
        <f t="shared" si="503"/>
        <v>3.9182121869850244</v>
      </c>
      <c r="FR113" s="193">
        <f t="shared" si="435"/>
        <v>3.995595810507965</v>
      </c>
      <c r="FS113" s="205">
        <f t="shared" si="436"/>
        <v>57689.005710628764</v>
      </c>
      <c r="FW113" s="3">
        <f t="shared" si="437"/>
        <v>8.16798426977474</v>
      </c>
      <c r="FX113" s="6">
        <f t="shared" si="438"/>
        <v>6.2387913206982919</v>
      </c>
      <c r="FY113" s="6">
        <f t="shared" si="439"/>
        <v>6.1154810786091973</v>
      </c>
      <c r="FZ113" s="6">
        <f t="shared" si="440"/>
        <v>5.6105073108906103</v>
      </c>
      <c r="GA113" s="193">
        <f t="shared" si="441"/>
        <v>5.7016960172551716</v>
      </c>
      <c r="GB113" s="193">
        <f t="shared" si="442"/>
        <v>4.2662071298080679</v>
      </c>
      <c r="GC113" s="193">
        <f t="shared" si="504"/>
        <v>3.941464615506225</v>
      </c>
      <c r="GD113" s="193">
        <f t="shared" si="443"/>
        <v>4.0112154743575363</v>
      </c>
      <c r="GE113" s="72">
        <f t="shared" si="444"/>
        <v>57945.578681441613</v>
      </c>
      <c r="GI113" s="3">
        <f t="shared" si="445"/>
        <v>7.8128545189149703</v>
      </c>
      <c r="GJ113" s="6">
        <f t="shared" si="446"/>
        <v>6.0731596927151523</v>
      </c>
      <c r="GK113" s="6">
        <f t="shared" si="447"/>
        <v>5.4250235374759015</v>
      </c>
      <c r="GL113" s="6">
        <f t="shared" si="448"/>
        <v>5.2301339338810786</v>
      </c>
      <c r="GM113" s="193">
        <f t="shared" si="449"/>
        <v>5.7005090748259954</v>
      </c>
      <c r="GN113" s="193">
        <f t="shared" si="450"/>
        <v>4.2638797978608576</v>
      </c>
      <c r="GO113" s="193">
        <f t="shared" si="505"/>
        <v>3.9279653958247556</v>
      </c>
      <c r="GP113" s="193">
        <f t="shared" si="451"/>
        <v>4.0043025528914136</v>
      </c>
      <c r="GQ113" s="72">
        <f t="shared" si="452"/>
        <v>57821.562980648247</v>
      </c>
      <c r="GU113" s="3">
        <f t="shared" si="453"/>
        <v>9.2333735223540554</v>
      </c>
      <c r="GV113" s="6">
        <f t="shared" si="454"/>
        <v>6.6252651193256202</v>
      </c>
      <c r="GW113" s="6">
        <f t="shared" si="455"/>
        <v>6.4113914533806105</v>
      </c>
      <c r="GX113" s="6">
        <f t="shared" si="456"/>
        <v>5.943334015773952</v>
      </c>
      <c r="GY113" s="193">
        <f t="shared" si="457"/>
        <v>5.7052484148873512</v>
      </c>
      <c r="GZ113" s="193">
        <f t="shared" si="458"/>
        <v>4.2716165991009865</v>
      </c>
      <c r="HA113" s="193">
        <f t="shared" si="506"/>
        <v>3.9471946732498502</v>
      </c>
      <c r="HB113" s="193">
        <f t="shared" si="459"/>
        <v>4.0172253258833397</v>
      </c>
      <c r="HC113" s="205">
        <f t="shared" si="460"/>
        <v>58033.62768092507</v>
      </c>
      <c r="HG113" s="3">
        <f t="shared" si="278"/>
        <v>8.16798426977474</v>
      </c>
      <c r="HH113" s="6">
        <f t="shared" si="279"/>
        <v>0</v>
      </c>
      <c r="HI113" s="6">
        <f t="shared" si="280"/>
        <v>0</v>
      </c>
      <c r="HJ113" s="6">
        <f t="shared" si="281"/>
        <v>0</v>
      </c>
      <c r="HK113" s="193">
        <f t="shared" si="461"/>
        <v>5.7016960172551716</v>
      </c>
      <c r="HL113" s="193">
        <f t="shared" si="461"/>
        <v>4.1745731882913786</v>
      </c>
      <c r="HM113" s="193">
        <f t="shared" si="461"/>
        <v>3.8150380693314694</v>
      </c>
      <c r="HN113" s="193">
        <f t="shared" si="461"/>
        <v>3.9040600573940507</v>
      </c>
      <c r="HO113" s="212">
        <f t="shared" si="462"/>
        <v>56328.187802144399</v>
      </c>
      <c r="HS113" s="3">
        <f t="shared" si="282"/>
        <v>7.8128545189149703</v>
      </c>
      <c r="HT113" s="6">
        <f t="shared" si="283"/>
        <v>0</v>
      </c>
      <c r="HU113" s="6">
        <f t="shared" si="284"/>
        <v>0</v>
      </c>
      <c r="HV113" s="6">
        <f t="shared" si="285"/>
        <v>0</v>
      </c>
      <c r="HW113" s="193">
        <f t="shared" si="463"/>
        <v>5.7005090748259954</v>
      </c>
      <c r="HX113" s="193">
        <f t="shared" si="463"/>
        <v>4.1745731882913786</v>
      </c>
      <c r="HY113" s="193">
        <f t="shared" si="463"/>
        <v>3.8150380693314694</v>
      </c>
      <c r="HZ113" s="193">
        <f t="shared" si="463"/>
        <v>3.9040600573940507</v>
      </c>
      <c r="IA113" s="212">
        <f t="shared" si="464"/>
        <v>56327.502139762983</v>
      </c>
      <c r="IE113" s="3">
        <f t="shared" si="286"/>
        <v>9.2333735223540554</v>
      </c>
      <c r="IF113" s="6">
        <f t="shared" si="287"/>
        <v>0</v>
      </c>
      <c r="IG113" s="6">
        <f t="shared" si="288"/>
        <v>0</v>
      </c>
      <c r="IH113" s="6">
        <f t="shared" si="289"/>
        <v>0</v>
      </c>
      <c r="II113" s="193">
        <f t="shared" si="465"/>
        <v>5.7052484148873512</v>
      </c>
      <c r="IJ113" s="193">
        <f t="shared" si="465"/>
        <v>4.1745731882913786</v>
      </c>
      <c r="IK113" s="193">
        <f t="shared" si="465"/>
        <v>3.8150380693314694</v>
      </c>
      <c r="IL113" s="193">
        <f t="shared" si="465"/>
        <v>3.9040600573940507</v>
      </c>
      <c r="IM113" s="205">
        <f t="shared" si="466"/>
        <v>56330.239969591639</v>
      </c>
      <c r="IQ113" s="3">
        <f t="shared" si="290"/>
        <v>0</v>
      </c>
      <c r="IR113" s="6">
        <f t="shared" si="291"/>
        <v>6.2387913206982919</v>
      </c>
      <c r="IS113" s="6">
        <f t="shared" si="292"/>
        <v>0</v>
      </c>
      <c r="IT113" s="6">
        <f t="shared" si="293"/>
        <v>0</v>
      </c>
      <c r="IU113" s="193">
        <f t="shared" si="467"/>
        <v>5.6740334309306508</v>
      </c>
      <c r="IV113" s="193">
        <f t="shared" si="467"/>
        <v>4.2662071298080679</v>
      </c>
      <c r="IW113" s="193">
        <f t="shared" si="467"/>
        <v>3.8150380693314694</v>
      </c>
      <c r="IX113" s="193">
        <f t="shared" si="467"/>
        <v>3.9040600573940507</v>
      </c>
      <c r="IY113" s="212">
        <f t="shared" si="468"/>
        <v>56540.610877239276</v>
      </c>
      <c r="JC113" s="3">
        <f t="shared" si="294"/>
        <v>0</v>
      </c>
      <c r="JD113" s="6">
        <f t="shared" si="295"/>
        <v>6.0731596927151523</v>
      </c>
      <c r="JE113" s="6">
        <f t="shared" si="296"/>
        <v>0</v>
      </c>
      <c r="JF113" s="6">
        <f t="shared" si="297"/>
        <v>0</v>
      </c>
      <c r="JG113" s="193">
        <f t="shared" si="469"/>
        <v>5.6740334309306508</v>
      </c>
      <c r="JH113" s="193">
        <f t="shared" si="469"/>
        <v>4.2638797978608576</v>
      </c>
      <c r="JI113" s="193">
        <f t="shared" si="469"/>
        <v>3.8150380693314694</v>
      </c>
      <c r="JJ113" s="193">
        <f t="shared" si="469"/>
        <v>3.9040600573940507</v>
      </c>
      <c r="JK113" s="212">
        <f t="shared" si="470"/>
        <v>56534.798471879476</v>
      </c>
      <c r="JO113" s="3">
        <f t="shared" si="298"/>
        <v>0</v>
      </c>
      <c r="JP113" s="6">
        <f t="shared" si="299"/>
        <v>6.6252651193256202</v>
      </c>
      <c r="JQ113" s="6">
        <f t="shared" si="300"/>
        <v>0</v>
      </c>
      <c r="JR113" s="6">
        <f t="shared" si="301"/>
        <v>0</v>
      </c>
      <c r="JS113" s="193">
        <f t="shared" si="471"/>
        <v>5.6740334309306508</v>
      </c>
      <c r="JT113" s="193">
        <f t="shared" si="471"/>
        <v>4.2716165991009865</v>
      </c>
      <c r="JU113" s="193">
        <f t="shared" si="471"/>
        <v>3.8150380693314694</v>
      </c>
      <c r="JV113" s="193">
        <f t="shared" si="471"/>
        <v>3.9040600573940507</v>
      </c>
      <c r="JW113" s="205">
        <f t="shared" si="472"/>
        <v>56554.123088798973</v>
      </c>
      <c r="KA113" s="3">
        <f t="shared" si="302"/>
        <v>0</v>
      </c>
      <c r="KB113" s="6">
        <f t="shared" si="303"/>
        <v>0</v>
      </c>
      <c r="KC113" s="6">
        <f t="shared" si="304"/>
        <v>6.1154810786091973</v>
      </c>
      <c r="KD113" s="6">
        <f t="shared" si="305"/>
        <v>0</v>
      </c>
      <c r="KE113" s="193">
        <f t="shared" si="473"/>
        <v>5.6740334309306508</v>
      </c>
      <c r="KF113" s="193">
        <f t="shared" si="473"/>
        <v>4.1745731882913786</v>
      </c>
      <c r="KG113" s="193">
        <f t="shared" si="473"/>
        <v>3.941464615506225</v>
      </c>
      <c r="KH113" s="193">
        <f t="shared" si="473"/>
        <v>3.9040600573940507</v>
      </c>
      <c r="KI113" s="212">
        <f t="shared" si="474"/>
        <v>56931.646305161055</v>
      </c>
      <c r="KM113" s="3">
        <f t="shared" si="306"/>
        <v>0</v>
      </c>
      <c r="KN113" s="6">
        <f t="shared" si="307"/>
        <v>0</v>
      </c>
      <c r="KO113" s="6">
        <f t="shared" si="308"/>
        <v>5.4250235374759015</v>
      </c>
      <c r="KP113" s="6">
        <f t="shared" si="309"/>
        <v>0</v>
      </c>
      <c r="KQ113" s="193">
        <f t="shared" si="475"/>
        <v>5.6740334309306508</v>
      </c>
      <c r="KR113" s="193">
        <f t="shared" si="475"/>
        <v>4.1745731882913786</v>
      </c>
      <c r="KS113" s="193">
        <f t="shared" si="475"/>
        <v>3.9279653958247556</v>
      </c>
      <c r="KT113" s="193">
        <f t="shared" si="475"/>
        <v>3.9040600573940507</v>
      </c>
      <c r="KU113" s="212">
        <f t="shared" si="476"/>
        <v>56865.18225972262</v>
      </c>
      <c r="KY113" s="3">
        <f t="shared" si="310"/>
        <v>0</v>
      </c>
      <c r="KZ113" s="6">
        <f t="shared" si="311"/>
        <v>0</v>
      </c>
      <c r="LA113" s="6">
        <f t="shared" si="312"/>
        <v>6.4113914533806105</v>
      </c>
      <c r="LB113" s="6">
        <f t="shared" si="313"/>
        <v>0</v>
      </c>
      <c r="LC113" s="193">
        <f t="shared" si="477"/>
        <v>5.6740334309306508</v>
      </c>
      <c r="LD113" s="193">
        <f t="shared" si="477"/>
        <v>4.1745731882913786</v>
      </c>
      <c r="LE113" s="193">
        <f t="shared" si="477"/>
        <v>3.9471946732498502</v>
      </c>
      <c r="LF113" s="193">
        <f t="shared" si="477"/>
        <v>3.9040600573940507</v>
      </c>
      <c r="LG113" s="205">
        <f t="shared" si="478"/>
        <v>56959.88199533525</v>
      </c>
      <c r="LK113" s="3">
        <f t="shared" si="314"/>
        <v>0</v>
      </c>
      <c r="LL113" s="6">
        <f t="shared" si="315"/>
        <v>0</v>
      </c>
      <c r="LM113" s="6">
        <f t="shared" si="316"/>
        <v>0</v>
      </c>
      <c r="LN113" s="6">
        <f t="shared" si="317"/>
        <v>5.6105073108906103</v>
      </c>
      <c r="LO113" s="193">
        <f t="shared" si="479"/>
        <v>5.6740334309306508</v>
      </c>
      <c r="LP113" s="193">
        <f t="shared" si="479"/>
        <v>4.1745731882913786</v>
      </c>
      <c r="LQ113" s="193">
        <f t="shared" si="479"/>
        <v>3.8150380693314694</v>
      </c>
      <c r="LR113" s="193">
        <f t="shared" si="479"/>
        <v>4.0112154743575363</v>
      </c>
      <c r="LS113" s="212">
        <f t="shared" si="480"/>
        <v>57067.389109511125</v>
      </c>
      <c r="LW113" s="3">
        <f t="shared" si="318"/>
        <v>0</v>
      </c>
      <c r="LX113" s="6">
        <f t="shared" si="319"/>
        <v>0</v>
      </c>
      <c r="LY113" s="6">
        <f t="shared" si="320"/>
        <v>0</v>
      </c>
      <c r="LZ113" s="6">
        <f t="shared" si="321"/>
        <v>5.2301339338810786</v>
      </c>
      <c r="MA113" s="193">
        <f t="shared" si="481"/>
        <v>5.6740334309306508</v>
      </c>
      <c r="MB113" s="193">
        <f t="shared" si="481"/>
        <v>4.1745731882913786</v>
      </c>
      <c r="MC113" s="193">
        <f t="shared" si="481"/>
        <v>3.8150380693314694</v>
      </c>
      <c r="MD113" s="193">
        <f t="shared" si="481"/>
        <v>4.0043025528914136</v>
      </c>
      <c r="ME113" s="212">
        <f t="shared" si="482"/>
        <v>57018.366061950888</v>
      </c>
      <c r="MI113" s="3">
        <f t="shared" si="322"/>
        <v>0</v>
      </c>
      <c r="MJ113" s="6">
        <f t="shared" si="323"/>
        <v>0</v>
      </c>
      <c r="MK113" s="6">
        <f t="shared" si="324"/>
        <v>0</v>
      </c>
      <c r="ML113" s="6">
        <f t="shared" si="325"/>
        <v>5.943334015773952</v>
      </c>
      <c r="MM113" s="193">
        <f t="shared" si="483"/>
        <v>5.6740334309306508</v>
      </c>
      <c r="MN113" s="193">
        <f t="shared" si="483"/>
        <v>4.1745731882913786</v>
      </c>
      <c r="MO113" s="193">
        <f t="shared" si="483"/>
        <v>3.8150380693314694</v>
      </c>
      <c r="MP113" s="193">
        <f t="shared" si="483"/>
        <v>4.0172253258833397</v>
      </c>
      <c r="MQ113" s="205">
        <f t="shared" si="484"/>
        <v>57110.042276147018</v>
      </c>
      <c r="MT113" s="3">
        <f t="shared" si="326"/>
        <v>6.7474652663356558</v>
      </c>
      <c r="MU113" s="6">
        <f t="shared" si="327"/>
        <v>5.5210542661046835</v>
      </c>
      <c r="MV113" s="6">
        <f t="shared" si="328"/>
        <v>5.6716155164520785</v>
      </c>
      <c r="MW113" s="6">
        <f t="shared" si="329"/>
        <v>5.7056006551429936</v>
      </c>
      <c r="MX113" s="193">
        <f t="shared" si="485"/>
        <v>5.6969397710609604</v>
      </c>
      <c r="MY113" s="193">
        <f t="shared" si="485"/>
        <v>4.2560826715005771</v>
      </c>
      <c r="MZ113" s="193">
        <f t="shared" si="485"/>
        <v>3.93280749162271</v>
      </c>
      <c r="NA113" s="193">
        <f t="shared" si="485"/>
        <v>4.0129362634975889</v>
      </c>
      <c r="NB113" s="212">
        <f t="shared" si="486"/>
        <v>57885.855897399262</v>
      </c>
      <c r="NF113" s="3">
        <f t="shared" si="330"/>
        <v>6.7474652663356549</v>
      </c>
      <c r="NG113" s="6">
        <f t="shared" si="331"/>
        <v>0</v>
      </c>
      <c r="NH113" s="6">
        <f t="shared" si="332"/>
        <v>0</v>
      </c>
      <c r="NI113" s="6">
        <f t="shared" si="333"/>
        <v>0</v>
      </c>
      <c r="NJ113" s="193">
        <f t="shared" si="487"/>
        <v>5.6969397710609604</v>
      </c>
      <c r="NK113" s="193">
        <f t="shared" si="487"/>
        <v>4.1745731882913786</v>
      </c>
      <c r="NL113" s="193">
        <f t="shared" si="487"/>
        <v>3.8150380693314694</v>
      </c>
      <c r="NM113" s="193">
        <f t="shared" si="487"/>
        <v>3.9040600573940507</v>
      </c>
      <c r="NN113" s="212">
        <f t="shared" si="488"/>
        <v>56325.440306288823</v>
      </c>
      <c r="NR113" s="3">
        <f t="shared" si="334"/>
        <v>0</v>
      </c>
      <c r="NS113" s="6">
        <f t="shared" si="335"/>
        <v>5.5210542661046835</v>
      </c>
      <c r="NT113" s="6">
        <f t="shared" si="336"/>
        <v>0</v>
      </c>
      <c r="NU113" s="6">
        <f t="shared" si="337"/>
        <v>0</v>
      </c>
      <c r="NV113" s="193">
        <f t="shared" si="489"/>
        <v>5.6740334309306508</v>
      </c>
      <c r="NW113" s="193">
        <f t="shared" si="489"/>
        <v>4.2560826715005771</v>
      </c>
      <c r="NX113" s="193">
        <f t="shared" si="489"/>
        <v>3.8150380693314694</v>
      </c>
      <c r="NY113" s="193">
        <f t="shared" si="489"/>
        <v>3.9040600573940507</v>
      </c>
      <c r="NZ113" s="212">
        <f t="shared" si="490"/>
        <v>56515.329858393874</v>
      </c>
      <c r="OD113" s="3">
        <f t="shared" si="338"/>
        <v>0</v>
      </c>
      <c r="OE113" s="6">
        <f t="shared" si="339"/>
        <v>0</v>
      </c>
      <c r="OF113" s="6">
        <f t="shared" si="340"/>
        <v>5.6716155164520785</v>
      </c>
      <c r="OG113" s="6">
        <f t="shared" si="341"/>
        <v>0</v>
      </c>
      <c r="OH113" s="193">
        <f t="shared" si="491"/>
        <v>5.6740334309306508</v>
      </c>
      <c r="OI113" s="193">
        <f t="shared" si="491"/>
        <v>4.1745731882913786</v>
      </c>
      <c r="OJ113" s="193">
        <f t="shared" si="491"/>
        <v>3.93280749162271</v>
      </c>
      <c r="OK113" s="193">
        <f t="shared" si="491"/>
        <v>3.9040600573940507</v>
      </c>
      <c r="OL113" s="212">
        <f t="shared" si="492"/>
        <v>56889.013617861769</v>
      </c>
      <c r="OP113" s="3">
        <f t="shared" si="342"/>
        <v>0</v>
      </c>
      <c r="OQ113" s="6">
        <f t="shared" si="343"/>
        <v>0</v>
      </c>
      <c r="OR113" s="6">
        <f t="shared" si="344"/>
        <v>0</v>
      </c>
      <c r="OS113" s="6">
        <f t="shared" si="345"/>
        <v>5.7056006551429936</v>
      </c>
      <c r="OT113" s="193">
        <f t="shared" si="493"/>
        <v>5.6740334309306508</v>
      </c>
      <c r="OU113" s="193">
        <f t="shared" si="493"/>
        <v>4.1745731882913786</v>
      </c>
      <c r="OV113" s="193">
        <f t="shared" si="493"/>
        <v>3.8150380693314694</v>
      </c>
      <c r="OW113" s="193">
        <f t="shared" si="493"/>
        <v>4.0129362634975889</v>
      </c>
      <c r="OX113" s="232">
        <f t="shared" si="494"/>
        <v>57079.59865222036</v>
      </c>
    </row>
    <row r="114" spans="2:414" x14ac:dyDescent="0.2">
      <c r="B114" s="81">
        <v>45325</v>
      </c>
      <c r="C114">
        <v>110</v>
      </c>
      <c r="D114">
        <v>11.188515578946943</v>
      </c>
      <c r="E114">
        <v>0</v>
      </c>
      <c r="F114">
        <v>1</v>
      </c>
      <c r="G114">
        <v>0</v>
      </c>
      <c r="H114">
        <v>0</v>
      </c>
      <c r="I114">
        <v>0</v>
      </c>
      <c r="J114">
        <v>0</v>
      </c>
      <c r="K114">
        <v>0</v>
      </c>
      <c r="L114">
        <v>0</v>
      </c>
      <c r="M114">
        <v>0</v>
      </c>
      <c r="N114">
        <v>0</v>
      </c>
      <c r="O114">
        <v>0</v>
      </c>
      <c r="P114">
        <v>1</v>
      </c>
      <c r="Q114">
        <v>0</v>
      </c>
      <c r="R114">
        <v>0</v>
      </c>
      <c r="S114">
        <v>0</v>
      </c>
      <c r="T114">
        <v>12100</v>
      </c>
      <c r="U114">
        <v>7.1101697225908262</v>
      </c>
      <c r="V114">
        <v>5.5284254906146115</v>
      </c>
      <c r="W114">
        <v>4.93854380521634</v>
      </c>
      <c r="X114">
        <v>4.6176479185967576</v>
      </c>
      <c r="Y114" s="3">
        <v>933.14859816538319</v>
      </c>
      <c r="Z114" s="3">
        <v>186.73513462843101</v>
      </c>
      <c r="AA114" s="3">
        <v>94.188381092802018</v>
      </c>
      <c r="AB114" s="3">
        <v>51.652156818567867</v>
      </c>
      <c r="AC114">
        <v>0</v>
      </c>
      <c r="AD114">
        <v>1</v>
      </c>
      <c r="AE114" s="6"/>
      <c r="AF114" s="1" t="s">
        <v>7</v>
      </c>
      <c r="AG114">
        <v>110</v>
      </c>
      <c r="AH114" s="189">
        <v>45325</v>
      </c>
      <c r="AI114">
        <f t="shared" si="346"/>
        <v>2</v>
      </c>
      <c r="AJ114">
        <v>110</v>
      </c>
      <c r="AK114">
        <v>0</v>
      </c>
      <c r="AL114">
        <v>1</v>
      </c>
      <c r="AM114">
        <v>0</v>
      </c>
      <c r="AN114">
        <v>1</v>
      </c>
      <c r="AO114">
        <v>0</v>
      </c>
      <c r="AP114">
        <v>0</v>
      </c>
      <c r="AQ114">
        <v>0</v>
      </c>
      <c r="AS114" s="37"/>
      <c r="AT114" s="37"/>
      <c r="AU114" s="6">
        <f t="shared" si="347"/>
        <v>0</v>
      </c>
      <c r="AV114" s="6">
        <f t="shared" si="348"/>
        <v>0</v>
      </c>
      <c r="AW114" s="6">
        <f t="shared" si="349"/>
        <v>0</v>
      </c>
      <c r="AX114" s="6">
        <f t="shared" si="350"/>
        <v>0</v>
      </c>
      <c r="AY114" s="193">
        <f t="shared" si="351"/>
        <v>5.6740334309306508</v>
      </c>
      <c r="AZ114" s="193">
        <f t="shared" si="352"/>
        <v>4.1745731882913786</v>
      </c>
      <c r="BA114" s="193">
        <f t="shared" si="353"/>
        <v>3.8150380693314694</v>
      </c>
      <c r="BB114" s="193">
        <f t="shared" si="354"/>
        <v>3.9040600573940507</v>
      </c>
      <c r="BC114" s="72">
        <f t="shared" si="355"/>
        <v>56312.210093717425</v>
      </c>
      <c r="BG114" s="3">
        <f t="shared" si="356"/>
        <v>6.9679663281390098</v>
      </c>
      <c r="BH114" s="6">
        <f t="shared" si="357"/>
        <v>0</v>
      </c>
      <c r="BI114" s="6">
        <f t="shared" si="358"/>
        <v>0</v>
      </c>
      <c r="BJ114" s="6">
        <f t="shared" si="359"/>
        <v>0</v>
      </c>
      <c r="BK114" s="193">
        <f t="shared" si="360"/>
        <v>5.6976795475562474</v>
      </c>
      <c r="BL114" s="193">
        <f t="shared" si="361"/>
        <v>4.1745731882913786</v>
      </c>
      <c r="BM114" s="193">
        <f t="shared" si="362"/>
        <v>3.8150380693314694</v>
      </c>
      <c r="BN114" s="193">
        <f t="shared" si="363"/>
        <v>3.9040600573940507</v>
      </c>
      <c r="BO114" s="72">
        <f t="shared" si="364"/>
        <v>56325.867637194606</v>
      </c>
      <c r="BS114" s="3">
        <f t="shared" si="365"/>
        <v>6.9679882821076378</v>
      </c>
      <c r="BT114" s="6">
        <f t="shared" si="366"/>
        <v>0</v>
      </c>
      <c r="BU114" s="6">
        <f t="shared" si="367"/>
        <v>0</v>
      </c>
      <c r="BV114" s="6">
        <f t="shared" si="368"/>
        <v>0</v>
      </c>
      <c r="BW114" s="193">
        <f t="shared" si="369"/>
        <v>5.6976796211841174</v>
      </c>
      <c r="BX114" s="193">
        <f t="shared" si="370"/>
        <v>4.1745731882913786</v>
      </c>
      <c r="BY114" s="193">
        <f t="shared" si="495"/>
        <v>3.8150380693314694</v>
      </c>
      <c r="BZ114" s="193">
        <f t="shared" si="371"/>
        <v>3.9040600573940507</v>
      </c>
      <c r="CA114" s="72">
        <f t="shared" si="372"/>
        <v>56325.867637194606</v>
      </c>
      <c r="CE114" s="3">
        <f t="shared" si="373"/>
        <v>0</v>
      </c>
      <c r="CF114" s="6">
        <f t="shared" si="374"/>
        <v>5.5284254906146115</v>
      </c>
      <c r="CG114" s="6">
        <f t="shared" si="375"/>
        <v>0</v>
      </c>
      <c r="CH114" s="6">
        <f t="shared" si="376"/>
        <v>0</v>
      </c>
      <c r="CI114" s="193">
        <f t="shared" si="377"/>
        <v>5.6740334309306508</v>
      </c>
      <c r="CJ114" s="193">
        <f t="shared" si="378"/>
        <v>4.2561871732901571</v>
      </c>
      <c r="CK114" s="193">
        <f t="shared" si="496"/>
        <v>3.8150380693314694</v>
      </c>
      <c r="CL114" s="193">
        <f t="shared" si="379"/>
        <v>3.9040600573940507</v>
      </c>
      <c r="CM114" s="72">
        <f t="shared" si="380"/>
        <v>56515.590744161811</v>
      </c>
      <c r="CQ114" s="3">
        <f t="shared" si="381"/>
        <v>0</v>
      </c>
      <c r="CR114" s="6">
        <f t="shared" si="382"/>
        <v>5.5284856168195002</v>
      </c>
      <c r="CS114" s="6">
        <f t="shared" si="383"/>
        <v>0</v>
      </c>
      <c r="CT114" s="6">
        <f t="shared" si="384"/>
        <v>0</v>
      </c>
      <c r="CU114" s="193">
        <f t="shared" si="385"/>
        <v>5.6740334309306508</v>
      </c>
      <c r="CV114" s="193">
        <f t="shared" si="386"/>
        <v>4.2561880256539704</v>
      </c>
      <c r="CW114" s="193">
        <f t="shared" si="497"/>
        <v>3.8150380693314694</v>
      </c>
      <c r="CX114" s="193">
        <f t="shared" si="387"/>
        <v>3.9040600573940507</v>
      </c>
      <c r="CY114" s="72">
        <f t="shared" si="388"/>
        <v>56515.592872068934</v>
      </c>
      <c r="DC114" s="3">
        <f t="shared" si="389"/>
        <v>0</v>
      </c>
      <c r="DD114" s="6">
        <f t="shared" si="390"/>
        <v>0</v>
      </c>
      <c r="DE114" s="6">
        <f t="shared" si="391"/>
        <v>5.1854709954771572</v>
      </c>
      <c r="DF114" s="6">
        <f t="shared" si="392"/>
        <v>0</v>
      </c>
      <c r="DG114" s="193">
        <f t="shared" si="393"/>
        <v>5.6740334309306508</v>
      </c>
      <c r="DH114" s="193">
        <f t="shared" si="394"/>
        <v>4.1745731882913786</v>
      </c>
      <c r="DI114" s="193">
        <f t="shared" si="498"/>
        <v>3.9232389681814901</v>
      </c>
      <c r="DJ114" s="193">
        <f t="shared" si="395"/>
        <v>3.9040600573940507</v>
      </c>
      <c r="DK114" s="72">
        <f t="shared" si="396"/>
        <v>56841.929814253548</v>
      </c>
      <c r="DO114" s="3">
        <f t="shared" si="397"/>
        <v>0</v>
      </c>
      <c r="DP114" s="6">
        <f t="shared" si="398"/>
        <v>0</v>
      </c>
      <c r="DQ114" s="6">
        <f t="shared" si="399"/>
        <v>4.9386391823626692</v>
      </c>
      <c r="DR114" s="6">
        <f t="shared" si="400"/>
        <v>0</v>
      </c>
      <c r="DS114" s="193">
        <f t="shared" si="401"/>
        <v>5.6740334309306508</v>
      </c>
      <c r="DT114" s="193">
        <f t="shared" si="402"/>
        <v>4.1745731882913786</v>
      </c>
      <c r="DU114" s="193">
        <f t="shared" si="499"/>
        <v>3.918345437883584</v>
      </c>
      <c r="DV114" s="193">
        <f t="shared" si="403"/>
        <v>3.9040600573940507</v>
      </c>
      <c r="DW114" s="72">
        <f t="shared" si="404"/>
        <v>56817.865297697674</v>
      </c>
      <c r="EA114" s="3">
        <f t="shared" si="405"/>
        <v>0</v>
      </c>
      <c r="EB114" s="6">
        <f t="shared" si="406"/>
        <v>0</v>
      </c>
      <c r="EC114" s="6">
        <f t="shared" si="407"/>
        <v>0</v>
      </c>
      <c r="ED114" s="6">
        <f t="shared" si="408"/>
        <v>13.852943755790273</v>
      </c>
      <c r="EE114" s="193">
        <f t="shared" si="409"/>
        <v>5.6740334309306508</v>
      </c>
      <c r="EF114" s="193">
        <f t="shared" si="410"/>
        <v>4.1745731882913786</v>
      </c>
      <c r="EG114" s="193">
        <f t="shared" si="500"/>
        <v>3.8150380693314694</v>
      </c>
      <c r="EH114" s="193">
        <f t="shared" si="411"/>
        <v>4.1503526992486881</v>
      </c>
      <c r="EI114" s="72">
        <f t="shared" si="412"/>
        <v>58063.092806285931</v>
      </c>
      <c r="EM114" s="3">
        <f t="shared" si="413"/>
        <v>0</v>
      </c>
      <c r="EN114" s="6">
        <f t="shared" si="414"/>
        <v>0</v>
      </c>
      <c r="EO114" s="6">
        <f t="shared" si="415"/>
        <v>0</v>
      </c>
      <c r="EP114" s="6">
        <f t="shared" si="416"/>
        <v>4.6177618866672576</v>
      </c>
      <c r="EQ114" s="193">
        <f t="shared" si="417"/>
        <v>5.6740334309306508</v>
      </c>
      <c r="ER114" s="193">
        <f t="shared" si="418"/>
        <v>4.1745731882913786</v>
      </c>
      <c r="ES114" s="193">
        <f t="shared" si="501"/>
        <v>3.8150380693314694</v>
      </c>
      <c r="ET114" s="193">
        <f t="shared" si="419"/>
        <v>3.9930718928721256</v>
      </c>
      <c r="EU114" s="72">
        <f t="shared" si="420"/>
        <v>56938.813496461822</v>
      </c>
      <c r="EY114" s="3">
        <f t="shared" si="421"/>
        <v>6.9679663281390098</v>
      </c>
      <c r="EZ114" s="6">
        <f t="shared" si="422"/>
        <v>5.5284254906146115</v>
      </c>
      <c r="FA114" s="6">
        <f t="shared" si="423"/>
        <v>5.1854709954771572</v>
      </c>
      <c r="FB114" s="6">
        <f t="shared" si="424"/>
        <v>13.852943755790273</v>
      </c>
      <c r="FC114" s="193">
        <f t="shared" si="425"/>
        <v>5.6976795475562474</v>
      </c>
      <c r="FD114" s="193">
        <f t="shared" si="426"/>
        <v>4.2561871732901571</v>
      </c>
      <c r="FE114" s="193">
        <f t="shared" si="502"/>
        <v>3.9232389681814901</v>
      </c>
      <c r="FF114" s="193">
        <f t="shared" si="427"/>
        <v>4.1503526992486881</v>
      </c>
      <c r="FG114" s="72">
        <f t="shared" si="428"/>
        <v>58835.225689960462</v>
      </c>
      <c r="FK114" s="3">
        <f t="shared" si="429"/>
        <v>7.1101916765594551</v>
      </c>
      <c r="FL114" s="6">
        <f t="shared" si="430"/>
        <v>5.5284856168195002</v>
      </c>
      <c r="FM114" s="6">
        <f t="shared" si="431"/>
        <v>4.9386391823626692</v>
      </c>
      <c r="FN114" s="6">
        <f t="shared" si="432"/>
        <v>4.6177618866672576</v>
      </c>
      <c r="FO114" s="193">
        <f t="shared" si="433"/>
        <v>5.698156420478921</v>
      </c>
      <c r="FP114" s="193">
        <f t="shared" si="434"/>
        <v>4.2561880256539704</v>
      </c>
      <c r="FQ114" s="193">
        <f t="shared" si="503"/>
        <v>3.918345437883584</v>
      </c>
      <c r="FR114" s="193">
        <f t="shared" si="435"/>
        <v>3.9930718928721256</v>
      </c>
      <c r="FS114" s="205">
        <f t="shared" si="436"/>
        <v>57671.853649528559</v>
      </c>
      <c r="FW114" s="3">
        <f t="shared" si="437"/>
        <v>8.1766951809794488</v>
      </c>
      <c r="FX114" s="6">
        <f t="shared" si="438"/>
        <v>6.2471208043945108</v>
      </c>
      <c r="FY114" s="6">
        <f t="shared" si="439"/>
        <v>6.1237943184682617</v>
      </c>
      <c r="FZ114" s="6">
        <f t="shared" si="440"/>
        <v>5.4488245439441734</v>
      </c>
      <c r="GA114" s="193">
        <f t="shared" si="441"/>
        <v>5.7017251138489407</v>
      </c>
      <c r="GB114" s="193">
        <f t="shared" si="442"/>
        <v>4.2663240265705387</v>
      </c>
      <c r="GC114" s="193">
        <f t="shared" si="504"/>
        <v>3.9416260435277244</v>
      </c>
      <c r="GD114" s="193">
        <f t="shared" si="443"/>
        <v>4.0082828824269265</v>
      </c>
      <c r="GE114" s="72">
        <f t="shared" si="444"/>
        <v>57925.582455443073</v>
      </c>
      <c r="GI114" s="3">
        <f t="shared" si="445"/>
        <v>7.8211866948499091</v>
      </c>
      <c r="GJ114" s="6">
        <f t="shared" si="446"/>
        <v>6.0812680396760728</v>
      </c>
      <c r="GK114" s="6">
        <f t="shared" si="447"/>
        <v>5.4323981857379744</v>
      </c>
      <c r="GL114" s="6">
        <f t="shared" si="448"/>
        <v>5.0794127104564337</v>
      </c>
      <c r="GM114" s="193">
        <f t="shared" si="449"/>
        <v>5.7005369394216645</v>
      </c>
      <c r="GN114" s="193">
        <f t="shared" si="450"/>
        <v>4.2639938564745394</v>
      </c>
      <c r="GO114" s="193">
        <f t="shared" si="505"/>
        <v>3.9281105455090222</v>
      </c>
      <c r="GP114" s="193">
        <f t="shared" si="451"/>
        <v>4.0015500646888311</v>
      </c>
      <c r="GQ114" s="72">
        <f t="shared" si="452"/>
        <v>57802.814362598343</v>
      </c>
      <c r="GU114" s="3">
        <f t="shared" si="453"/>
        <v>9.243220639368074</v>
      </c>
      <c r="GV114" s="6">
        <f t="shared" si="454"/>
        <v>6.634110588737534</v>
      </c>
      <c r="GW114" s="6">
        <f t="shared" si="455"/>
        <v>6.4201069467812424</v>
      </c>
      <c r="GX114" s="6">
        <f t="shared" si="456"/>
        <v>5.7720598982459475</v>
      </c>
      <c r="GY114" s="193">
        <f t="shared" si="457"/>
        <v>5.7052811899912568</v>
      </c>
      <c r="GZ114" s="193">
        <f t="shared" si="458"/>
        <v>4.2717400671416224</v>
      </c>
      <c r="HA114" s="193">
        <f t="shared" si="506"/>
        <v>3.9473629447523546</v>
      </c>
      <c r="HB114" s="193">
        <f t="shared" si="459"/>
        <v>4.0141371404841673</v>
      </c>
      <c r="HC114" s="205">
        <f t="shared" si="460"/>
        <v>58012.532293788056</v>
      </c>
      <c r="HG114" s="3">
        <f t="shared" si="278"/>
        <v>8.1766951809794488</v>
      </c>
      <c r="HH114" s="6">
        <f t="shared" si="279"/>
        <v>0</v>
      </c>
      <c r="HI114" s="6">
        <f t="shared" si="280"/>
        <v>0</v>
      </c>
      <c r="HJ114" s="6">
        <f t="shared" si="281"/>
        <v>0</v>
      </c>
      <c r="HK114" s="193">
        <f t="shared" si="461"/>
        <v>5.7017251138489407</v>
      </c>
      <c r="HL114" s="193">
        <f t="shared" si="461"/>
        <v>4.1745731882913786</v>
      </c>
      <c r="HM114" s="193">
        <f t="shared" si="461"/>
        <v>3.8150380693314694</v>
      </c>
      <c r="HN114" s="193">
        <f t="shared" si="461"/>
        <v>3.9040600573940507</v>
      </c>
      <c r="HO114" s="212">
        <f t="shared" si="462"/>
        <v>56328.204610511559</v>
      </c>
      <c r="HS114" s="3">
        <f t="shared" si="282"/>
        <v>7.8211866948499091</v>
      </c>
      <c r="HT114" s="6">
        <f t="shared" si="283"/>
        <v>0</v>
      </c>
      <c r="HU114" s="6">
        <f t="shared" si="284"/>
        <v>0</v>
      </c>
      <c r="HV114" s="6">
        <f t="shared" si="285"/>
        <v>0</v>
      </c>
      <c r="HW114" s="193">
        <f t="shared" si="463"/>
        <v>5.7005369394216645</v>
      </c>
      <c r="HX114" s="193">
        <f t="shared" si="463"/>
        <v>4.1745731882913786</v>
      </c>
      <c r="HY114" s="193">
        <f t="shared" si="463"/>
        <v>3.8150380693314694</v>
      </c>
      <c r="HZ114" s="193">
        <f t="shared" si="463"/>
        <v>3.9040600573940507</v>
      </c>
      <c r="IA114" s="212">
        <f t="shared" si="464"/>
        <v>56327.518236240016</v>
      </c>
      <c r="IE114" s="3">
        <f t="shared" si="286"/>
        <v>9.243220639368074</v>
      </c>
      <c r="IF114" s="6">
        <f t="shared" si="287"/>
        <v>0</v>
      </c>
      <c r="IG114" s="6">
        <f t="shared" si="288"/>
        <v>0</v>
      </c>
      <c r="IH114" s="6">
        <f t="shared" si="289"/>
        <v>0</v>
      </c>
      <c r="II114" s="193">
        <f t="shared" si="465"/>
        <v>5.7052811899912568</v>
      </c>
      <c r="IJ114" s="193">
        <f t="shared" si="465"/>
        <v>4.1745731882913786</v>
      </c>
      <c r="IK114" s="193">
        <f t="shared" si="465"/>
        <v>3.8150380693314694</v>
      </c>
      <c r="IL114" s="193">
        <f t="shared" si="465"/>
        <v>3.9040600573940507</v>
      </c>
      <c r="IM114" s="205">
        <f t="shared" si="466"/>
        <v>56330.258903631344</v>
      </c>
      <c r="IQ114" s="3">
        <f t="shared" si="290"/>
        <v>0</v>
      </c>
      <c r="IR114" s="6">
        <f t="shared" si="291"/>
        <v>6.2471208043945108</v>
      </c>
      <c r="IS114" s="6">
        <f t="shared" si="292"/>
        <v>0</v>
      </c>
      <c r="IT114" s="6">
        <f t="shared" si="293"/>
        <v>0</v>
      </c>
      <c r="IU114" s="193">
        <f t="shared" si="467"/>
        <v>5.6740334309306508</v>
      </c>
      <c r="IV114" s="193">
        <f t="shared" si="467"/>
        <v>4.2663240265705387</v>
      </c>
      <c r="IW114" s="193">
        <f t="shared" si="467"/>
        <v>3.8150380693314694</v>
      </c>
      <c r="IX114" s="193">
        <f t="shared" si="467"/>
        <v>3.9040600573940507</v>
      </c>
      <c r="IY114" s="212">
        <f t="shared" si="468"/>
        <v>56540.902837331261</v>
      </c>
      <c r="JC114" s="3">
        <f t="shared" si="294"/>
        <v>0</v>
      </c>
      <c r="JD114" s="6">
        <f t="shared" si="295"/>
        <v>6.0812680396760728</v>
      </c>
      <c r="JE114" s="6">
        <f t="shared" si="296"/>
        <v>0</v>
      </c>
      <c r="JF114" s="6">
        <f t="shared" si="297"/>
        <v>0</v>
      </c>
      <c r="JG114" s="193">
        <f t="shared" si="469"/>
        <v>5.6740334309306508</v>
      </c>
      <c r="JH114" s="193">
        <f t="shared" si="469"/>
        <v>4.2639938564745394</v>
      </c>
      <c r="JI114" s="193">
        <f t="shared" si="469"/>
        <v>3.8150380693314694</v>
      </c>
      <c r="JJ114" s="193">
        <f t="shared" si="469"/>
        <v>3.9040600573940507</v>
      </c>
      <c r="JK114" s="212">
        <f t="shared" si="470"/>
        <v>56535.083314138967</v>
      </c>
      <c r="JO114" s="3">
        <f t="shared" si="298"/>
        <v>0</v>
      </c>
      <c r="JP114" s="6">
        <f t="shared" si="299"/>
        <v>6.634110588737534</v>
      </c>
      <c r="JQ114" s="6">
        <f t="shared" si="300"/>
        <v>0</v>
      </c>
      <c r="JR114" s="6">
        <f t="shared" si="301"/>
        <v>0</v>
      </c>
      <c r="JS114" s="193">
        <f t="shared" si="471"/>
        <v>5.6740334309306508</v>
      </c>
      <c r="JT114" s="193">
        <f t="shared" si="471"/>
        <v>4.2717400671416224</v>
      </c>
      <c r="JU114" s="193">
        <f t="shared" si="471"/>
        <v>3.8150380693314694</v>
      </c>
      <c r="JV114" s="193">
        <f t="shared" si="471"/>
        <v>3.9040600573940507</v>
      </c>
      <c r="JW114" s="205">
        <f t="shared" si="472"/>
        <v>56554.431534984775</v>
      </c>
      <c r="KA114" s="3">
        <f t="shared" si="302"/>
        <v>0</v>
      </c>
      <c r="KB114" s="6">
        <f t="shared" si="303"/>
        <v>0</v>
      </c>
      <c r="KC114" s="6">
        <f t="shared" si="304"/>
        <v>6.1237943184682617</v>
      </c>
      <c r="KD114" s="6">
        <f t="shared" si="305"/>
        <v>0</v>
      </c>
      <c r="KE114" s="193">
        <f t="shared" si="473"/>
        <v>5.6740334309306508</v>
      </c>
      <c r="KF114" s="193">
        <f t="shared" si="473"/>
        <v>4.1745731882913786</v>
      </c>
      <c r="KG114" s="193">
        <f t="shared" si="473"/>
        <v>3.9416260435277244</v>
      </c>
      <c r="KH114" s="193">
        <f t="shared" si="473"/>
        <v>3.9040600573940507</v>
      </c>
      <c r="KI114" s="212">
        <f t="shared" si="474"/>
        <v>56932.441573500371</v>
      </c>
      <c r="KM114" s="3">
        <f t="shared" si="306"/>
        <v>0</v>
      </c>
      <c r="KN114" s="6">
        <f t="shared" si="307"/>
        <v>0</v>
      </c>
      <c r="KO114" s="6">
        <f t="shared" si="308"/>
        <v>5.4323981857379744</v>
      </c>
      <c r="KP114" s="6">
        <f t="shared" si="309"/>
        <v>0</v>
      </c>
      <c r="KQ114" s="193">
        <f t="shared" si="475"/>
        <v>5.6740334309306508</v>
      </c>
      <c r="KR114" s="193">
        <f t="shared" si="475"/>
        <v>4.1745731882913786</v>
      </c>
      <c r="KS114" s="193">
        <f t="shared" si="475"/>
        <v>3.9281105455090222</v>
      </c>
      <c r="KT114" s="193">
        <f t="shared" si="475"/>
        <v>3.9040600573940507</v>
      </c>
      <c r="KU114" s="212">
        <f t="shared" si="476"/>
        <v>56865.896498214228</v>
      </c>
      <c r="KY114" s="3">
        <f t="shared" si="310"/>
        <v>0</v>
      </c>
      <c r="KZ114" s="6">
        <f t="shared" si="311"/>
        <v>0</v>
      </c>
      <c r="LA114" s="6">
        <f t="shared" si="312"/>
        <v>6.4201069467812424</v>
      </c>
      <c r="LB114" s="6">
        <f t="shared" si="313"/>
        <v>0</v>
      </c>
      <c r="LC114" s="193">
        <f t="shared" si="477"/>
        <v>5.6740334309306508</v>
      </c>
      <c r="LD114" s="193">
        <f t="shared" si="477"/>
        <v>4.1745731882913786</v>
      </c>
      <c r="LE114" s="193">
        <f t="shared" si="477"/>
        <v>3.9473629447523546</v>
      </c>
      <c r="LF114" s="193">
        <f t="shared" si="477"/>
        <v>3.9040600573940507</v>
      </c>
      <c r="LG114" s="205">
        <f t="shared" si="478"/>
        <v>56960.711389180891</v>
      </c>
      <c r="LK114" s="3">
        <f t="shared" si="314"/>
        <v>0</v>
      </c>
      <c r="LL114" s="6">
        <f t="shared" si="315"/>
        <v>0</v>
      </c>
      <c r="LM114" s="6">
        <f t="shared" si="316"/>
        <v>0</v>
      </c>
      <c r="LN114" s="6">
        <f t="shared" si="317"/>
        <v>5.4488245439441734</v>
      </c>
      <c r="LO114" s="193">
        <f t="shared" si="479"/>
        <v>5.6740334309306508</v>
      </c>
      <c r="LP114" s="193">
        <f t="shared" si="479"/>
        <v>4.1745731882913786</v>
      </c>
      <c r="LQ114" s="193">
        <f t="shared" si="479"/>
        <v>3.8150380693314694</v>
      </c>
      <c r="LR114" s="193">
        <f t="shared" si="479"/>
        <v>4.0082828824269265</v>
      </c>
      <c r="LS114" s="212">
        <f t="shared" si="480"/>
        <v>57046.58746078617</v>
      </c>
      <c r="LW114" s="3">
        <f t="shared" si="318"/>
        <v>0</v>
      </c>
      <c r="LX114" s="6">
        <f t="shared" si="319"/>
        <v>0</v>
      </c>
      <c r="LY114" s="6">
        <f t="shared" si="320"/>
        <v>0</v>
      </c>
      <c r="LZ114" s="6">
        <f t="shared" si="321"/>
        <v>5.0794127104564337</v>
      </c>
      <c r="MA114" s="193">
        <f t="shared" si="481"/>
        <v>5.6740334309306508</v>
      </c>
      <c r="MB114" s="193">
        <f t="shared" si="481"/>
        <v>4.1745731882913786</v>
      </c>
      <c r="MC114" s="193">
        <f t="shared" si="481"/>
        <v>3.8150380693314694</v>
      </c>
      <c r="MD114" s="193">
        <f t="shared" si="481"/>
        <v>4.0015500646888311</v>
      </c>
      <c r="ME114" s="212">
        <f t="shared" si="482"/>
        <v>56998.858490100283</v>
      </c>
      <c r="MI114" s="3">
        <f t="shared" si="322"/>
        <v>0</v>
      </c>
      <c r="MJ114" s="6">
        <f t="shared" si="323"/>
        <v>0</v>
      </c>
      <c r="MK114" s="6">
        <f t="shared" si="324"/>
        <v>0</v>
      </c>
      <c r="ML114" s="6">
        <f t="shared" si="325"/>
        <v>5.7720598982459475</v>
      </c>
      <c r="MM114" s="193">
        <f t="shared" si="483"/>
        <v>5.6740334309306508</v>
      </c>
      <c r="MN114" s="193">
        <f t="shared" si="483"/>
        <v>4.1745731882913786</v>
      </c>
      <c r="MO114" s="193">
        <f t="shared" si="483"/>
        <v>3.8150380693314694</v>
      </c>
      <c r="MP114" s="193">
        <f t="shared" si="483"/>
        <v>4.0141371404841673</v>
      </c>
      <c r="MQ114" s="205">
        <f t="shared" si="484"/>
        <v>57088.120801463054</v>
      </c>
      <c r="MT114" s="3">
        <f t="shared" si="326"/>
        <v>6.7546612364612848</v>
      </c>
      <c r="MU114" s="6">
        <f t="shared" si="327"/>
        <v>5.5284254906146115</v>
      </c>
      <c r="MV114" s="6">
        <f t="shared" si="328"/>
        <v>5.6793253759987907</v>
      </c>
      <c r="MW114" s="6">
        <f t="shared" si="329"/>
        <v>5.5411775023161089</v>
      </c>
      <c r="MX114" s="193">
        <f t="shared" si="485"/>
        <v>5.696963922032217</v>
      </c>
      <c r="MY114" s="193">
        <f t="shared" si="485"/>
        <v>4.2561871732901571</v>
      </c>
      <c r="MZ114" s="193">
        <f t="shared" si="485"/>
        <v>3.9329585055777176</v>
      </c>
      <c r="NA114" s="193">
        <f t="shared" si="485"/>
        <v>4.0099590276859427</v>
      </c>
      <c r="NB114" s="212">
        <f t="shared" si="486"/>
        <v>57865.472358070459</v>
      </c>
      <c r="NF114" s="3">
        <f t="shared" si="330"/>
        <v>6.7546612364612839</v>
      </c>
      <c r="NG114" s="6">
        <f t="shared" si="331"/>
        <v>0</v>
      </c>
      <c r="NH114" s="6">
        <f t="shared" si="332"/>
        <v>0</v>
      </c>
      <c r="NI114" s="6">
        <f t="shared" si="333"/>
        <v>0</v>
      </c>
      <c r="NJ114" s="193">
        <f t="shared" si="487"/>
        <v>5.696963922032217</v>
      </c>
      <c r="NK114" s="193">
        <f t="shared" si="487"/>
        <v>4.1745731882913786</v>
      </c>
      <c r="NL114" s="193">
        <f t="shared" si="487"/>
        <v>3.8150380693314694</v>
      </c>
      <c r="NM114" s="193">
        <f t="shared" si="487"/>
        <v>3.9040600573940507</v>
      </c>
      <c r="NN114" s="212">
        <f t="shared" si="488"/>
        <v>56325.454257013982</v>
      </c>
      <c r="NR114" s="3">
        <f t="shared" si="334"/>
        <v>0</v>
      </c>
      <c r="NS114" s="6">
        <f t="shared" si="335"/>
        <v>5.5284254906146115</v>
      </c>
      <c r="NT114" s="6">
        <f t="shared" si="336"/>
        <v>0</v>
      </c>
      <c r="NU114" s="6">
        <f t="shared" si="337"/>
        <v>0</v>
      </c>
      <c r="NV114" s="193">
        <f t="shared" si="489"/>
        <v>5.6740334309306508</v>
      </c>
      <c r="NW114" s="193">
        <f t="shared" si="489"/>
        <v>4.2561871732901571</v>
      </c>
      <c r="NX114" s="193">
        <f t="shared" si="489"/>
        <v>3.8150380693314694</v>
      </c>
      <c r="NY114" s="193">
        <f t="shared" si="489"/>
        <v>3.9040600573940507</v>
      </c>
      <c r="NZ114" s="212">
        <f t="shared" si="490"/>
        <v>56515.590744161811</v>
      </c>
      <c r="OD114" s="3">
        <f t="shared" si="338"/>
        <v>0</v>
      </c>
      <c r="OE114" s="6">
        <f t="shared" si="339"/>
        <v>0</v>
      </c>
      <c r="OF114" s="6">
        <f t="shared" si="340"/>
        <v>5.6793253759987907</v>
      </c>
      <c r="OG114" s="6">
        <f t="shared" si="341"/>
        <v>0</v>
      </c>
      <c r="OH114" s="193">
        <f t="shared" si="491"/>
        <v>5.6740334309306508</v>
      </c>
      <c r="OI114" s="193">
        <f t="shared" si="491"/>
        <v>4.1745731882913786</v>
      </c>
      <c r="OJ114" s="193">
        <f t="shared" si="491"/>
        <v>3.9329585055777176</v>
      </c>
      <c r="OK114" s="193">
        <f t="shared" si="491"/>
        <v>3.9040600573940507</v>
      </c>
      <c r="OL114" s="212">
        <f t="shared" si="492"/>
        <v>56889.757024296901</v>
      </c>
      <c r="OP114" s="3">
        <f t="shared" si="342"/>
        <v>0</v>
      </c>
      <c r="OQ114" s="6">
        <f t="shared" si="343"/>
        <v>0</v>
      </c>
      <c r="OR114" s="6">
        <f t="shared" si="344"/>
        <v>0</v>
      </c>
      <c r="OS114" s="6">
        <f t="shared" si="345"/>
        <v>5.5411775023161089</v>
      </c>
      <c r="OT114" s="193">
        <f t="shared" si="493"/>
        <v>5.6740334309306508</v>
      </c>
      <c r="OU114" s="193">
        <f t="shared" si="493"/>
        <v>4.1745731882913786</v>
      </c>
      <c r="OV114" s="193">
        <f t="shared" si="493"/>
        <v>3.8150380693314694</v>
      </c>
      <c r="OW114" s="193">
        <f t="shared" si="493"/>
        <v>4.0099590276859427</v>
      </c>
      <c r="OX114" s="232">
        <f t="shared" si="494"/>
        <v>57058.475873019794</v>
      </c>
    </row>
    <row r="115" spans="2:414" x14ac:dyDescent="0.2">
      <c r="B115" s="81">
        <v>45332</v>
      </c>
      <c r="C115">
        <v>111</v>
      </c>
      <c r="D115">
        <v>11.147949051170396</v>
      </c>
      <c r="E115">
        <v>0</v>
      </c>
      <c r="F115">
        <v>1</v>
      </c>
      <c r="G115">
        <v>0</v>
      </c>
      <c r="H115">
        <v>0</v>
      </c>
      <c r="I115">
        <v>0</v>
      </c>
      <c r="J115">
        <v>0</v>
      </c>
      <c r="K115">
        <v>0</v>
      </c>
      <c r="L115">
        <v>0</v>
      </c>
      <c r="M115">
        <v>0</v>
      </c>
      <c r="N115">
        <v>0</v>
      </c>
      <c r="O115">
        <v>0</v>
      </c>
      <c r="P115">
        <v>1</v>
      </c>
      <c r="Q115">
        <v>0</v>
      </c>
      <c r="R115">
        <v>0</v>
      </c>
      <c r="S115">
        <v>0</v>
      </c>
      <c r="T115">
        <v>12321</v>
      </c>
      <c r="U115">
        <v>6.9631055449991006</v>
      </c>
      <c r="V115">
        <v>5.3393616713958014</v>
      </c>
      <c r="W115">
        <v>4.603141349168701</v>
      </c>
      <c r="X115">
        <v>4.6028539986398496</v>
      </c>
      <c r="Y115" s="3">
        <v>765.70401871576814</v>
      </c>
      <c r="Z115" s="3">
        <v>143.36756731421551</v>
      </c>
      <c r="AA115" s="3">
        <v>54.418838109280202</v>
      </c>
      <c r="AB115" s="3">
        <v>50.165215681856786</v>
      </c>
      <c r="AC115">
        <v>0</v>
      </c>
      <c r="AD115">
        <v>1</v>
      </c>
      <c r="AE115" s="6"/>
      <c r="AF115" s="1" t="s">
        <v>7</v>
      </c>
      <c r="AG115">
        <v>111</v>
      </c>
      <c r="AH115" s="189">
        <v>45332</v>
      </c>
      <c r="AI115">
        <f t="shared" si="346"/>
        <v>2</v>
      </c>
      <c r="AJ115">
        <v>111</v>
      </c>
      <c r="AK115">
        <v>0</v>
      </c>
      <c r="AL115">
        <v>1</v>
      </c>
      <c r="AM115">
        <v>0</v>
      </c>
      <c r="AN115">
        <v>1</v>
      </c>
      <c r="AO115">
        <v>0</v>
      </c>
      <c r="AP115">
        <v>0</v>
      </c>
      <c r="AQ115">
        <v>0</v>
      </c>
      <c r="AS115" s="37"/>
      <c r="AT115" s="37"/>
      <c r="AU115" s="6">
        <f t="shared" si="347"/>
        <v>0</v>
      </c>
      <c r="AV115" s="6">
        <f t="shared" si="348"/>
        <v>0</v>
      </c>
      <c r="AW115" s="6">
        <f t="shared" si="349"/>
        <v>0</v>
      </c>
      <c r="AX115" s="6">
        <f t="shared" si="350"/>
        <v>0</v>
      </c>
      <c r="AY115" s="193">
        <f t="shared" si="351"/>
        <v>5.6740334309306508</v>
      </c>
      <c r="AZ115" s="193">
        <f t="shared" si="352"/>
        <v>4.1745731882913786</v>
      </c>
      <c r="BA115" s="193">
        <f t="shared" si="353"/>
        <v>3.8150380693314694</v>
      </c>
      <c r="BB115" s="193">
        <f t="shared" si="354"/>
        <v>3.9040600573940507</v>
      </c>
      <c r="BC115" s="72">
        <f t="shared" si="355"/>
        <v>56312.210093717425</v>
      </c>
      <c r="BG115" s="3">
        <f t="shared" si="356"/>
        <v>6.8238434340991185</v>
      </c>
      <c r="BH115" s="6">
        <f t="shared" si="357"/>
        <v>0</v>
      </c>
      <c r="BI115" s="6">
        <f t="shared" si="358"/>
        <v>0</v>
      </c>
      <c r="BJ115" s="6">
        <f t="shared" si="359"/>
        <v>0</v>
      </c>
      <c r="BK115" s="193">
        <f t="shared" si="360"/>
        <v>5.6971960801880499</v>
      </c>
      <c r="BL115" s="193">
        <f t="shared" si="361"/>
        <v>4.1745731882913786</v>
      </c>
      <c r="BM115" s="193">
        <f t="shared" si="362"/>
        <v>3.8150380693314694</v>
      </c>
      <c r="BN115" s="193">
        <f t="shared" si="363"/>
        <v>3.9040600573940507</v>
      </c>
      <c r="BO115" s="72">
        <f t="shared" si="364"/>
        <v>56325.588362547111</v>
      </c>
      <c r="BS115" s="3">
        <f t="shared" si="365"/>
        <v>6.8238649339798041</v>
      </c>
      <c r="BT115" s="6">
        <f t="shared" si="366"/>
        <v>0</v>
      </c>
      <c r="BU115" s="6">
        <f t="shared" si="367"/>
        <v>0</v>
      </c>
      <c r="BV115" s="6">
        <f t="shared" si="368"/>
        <v>0</v>
      </c>
      <c r="BW115" s="193">
        <f t="shared" si="369"/>
        <v>5.697196152327896</v>
      </c>
      <c r="BX115" s="193">
        <f t="shared" si="370"/>
        <v>4.1745731882913786</v>
      </c>
      <c r="BY115" s="193">
        <f t="shared" si="495"/>
        <v>3.8150380693314694</v>
      </c>
      <c r="BZ115" s="193">
        <f t="shared" si="371"/>
        <v>3.9040600573940507</v>
      </c>
      <c r="CA115" s="72">
        <f t="shared" si="372"/>
        <v>56325.588362547111</v>
      </c>
      <c r="CE115" s="3">
        <f t="shared" si="373"/>
        <v>0</v>
      </c>
      <c r="CF115" s="6">
        <f t="shared" si="374"/>
        <v>5.3393616713958014</v>
      </c>
      <c r="CG115" s="6">
        <f t="shared" si="375"/>
        <v>0</v>
      </c>
      <c r="CH115" s="6">
        <f t="shared" si="376"/>
        <v>0</v>
      </c>
      <c r="CI115" s="193">
        <f t="shared" si="377"/>
        <v>5.6740334309306508</v>
      </c>
      <c r="CJ115" s="193">
        <f t="shared" si="378"/>
        <v>4.2535033589076763</v>
      </c>
      <c r="CK115" s="193">
        <f t="shared" si="496"/>
        <v>3.8150380693314694</v>
      </c>
      <c r="CL115" s="193">
        <f t="shared" si="379"/>
        <v>3.9040600573940507</v>
      </c>
      <c r="CM115" s="72">
        <f t="shared" si="380"/>
        <v>56508.891058987363</v>
      </c>
      <c r="CQ115" s="3">
        <f t="shared" si="381"/>
        <v>0</v>
      </c>
      <c r="CR115" s="6">
        <f t="shared" si="382"/>
        <v>5.3394197413751066</v>
      </c>
      <c r="CS115" s="6">
        <f t="shared" si="383"/>
        <v>0</v>
      </c>
      <c r="CT115" s="6">
        <f t="shared" si="384"/>
        <v>0</v>
      </c>
      <c r="CU115" s="193">
        <f t="shared" si="385"/>
        <v>5.6740334309306508</v>
      </c>
      <c r="CV115" s="193">
        <f t="shared" si="386"/>
        <v>4.2535041843342656</v>
      </c>
      <c r="CW115" s="193">
        <f t="shared" si="497"/>
        <v>3.8150380693314694</v>
      </c>
      <c r="CX115" s="193">
        <f t="shared" si="387"/>
        <v>3.9040600573940507</v>
      </c>
      <c r="CY115" s="72">
        <f t="shared" si="388"/>
        <v>56508.893119402121</v>
      </c>
      <c r="DC115" s="3">
        <f t="shared" si="389"/>
        <v>0</v>
      </c>
      <c r="DD115" s="6">
        <f t="shared" si="390"/>
        <v>0</v>
      </c>
      <c r="DE115" s="6">
        <f t="shared" si="391"/>
        <v>4.8332984166271364</v>
      </c>
      <c r="DF115" s="6">
        <f t="shared" si="392"/>
        <v>0</v>
      </c>
      <c r="DG115" s="193">
        <f t="shared" si="393"/>
        <v>5.6740334309306508</v>
      </c>
      <c r="DH115" s="193">
        <f t="shared" si="394"/>
        <v>4.1745731882913786</v>
      </c>
      <c r="DI115" s="193">
        <f t="shared" si="498"/>
        <v>3.9162497062347059</v>
      </c>
      <c r="DJ115" s="193">
        <f t="shared" si="395"/>
        <v>3.9040600573940507</v>
      </c>
      <c r="DK115" s="72">
        <f t="shared" si="396"/>
        <v>56807.562404467717</v>
      </c>
      <c r="DO115" s="3">
        <f t="shared" si="397"/>
        <v>0</v>
      </c>
      <c r="DP115" s="6">
        <f t="shared" si="398"/>
        <v>0</v>
      </c>
      <c r="DQ115" s="6">
        <f t="shared" si="399"/>
        <v>4.6032302487519283</v>
      </c>
      <c r="DR115" s="6">
        <f t="shared" si="400"/>
        <v>0</v>
      </c>
      <c r="DS115" s="193">
        <f t="shared" si="401"/>
        <v>5.6740334309306508</v>
      </c>
      <c r="DT115" s="193">
        <f t="shared" si="402"/>
        <v>4.1745731882913786</v>
      </c>
      <c r="DU115" s="193">
        <f t="shared" si="499"/>
        <v>3.9116572210844298</v>
      </c>
      <c r="DV115" s="193">
        <f t="shared" si="403"/>
        <v>3.9040600573940507</v>
      </c>
      <c r="DW115" s="72">
        <f t="shared" si="404"/>
        <v>56784.991673875229</v>
      </c>
      <c r="EA115" s="3">
        <f t="shared" si="405"/>
        <v>0</v>
      </c>
      <c r="EB115" s="6">
        <f t="shared" si="406"/>
        <v>0</v>
      </c>
      <c r="EC115" s="6">
        <f t="shared" si="407"/>
        <v>0</v>
      </c>
      <c r="ED115" s="6">
        <f t="shared" si="408"/>
        <v>13.808561995919549</v>
      </c>
      <c r="EE115" s="193">
        <f t="shared" si="409"/>
        <v>5.6740334309306508</v>
      </c>
      <c r="EF115" s="193">
        <f t="shared" si="410"/>
        <v>4.1745731882913786</v>
      </c>
      <c r="EG115" s="193">
        <f t="shared" si="500"/>
        <v>3.8150380693314694</v>
      </c>
      <c r="EH115" s="193">
        <f t="shared" si="411"/>
        <v>4.1496530487268153</v>
      </c>
      <c r="EI115" s="72">
        <f t="shared" si="412"/>
        <v>58058.042709234833</v>
      </c>
      <c r="EM115" s="3">
        <f t="shared" si="413"/>
        <v>0</v>
      </c>
      <c r="EN115" s="6">
        <f t="shared" si="414"/>
        <v>0</v>
      </c>
      <c r="EO115" s="6">
        <f t="shared" si="415"/>
        <v>0</v>
      </c>
      <c r="EP115" s="6">
        <f t="shared" si="416"/>
        <v>4.6029676015819243</v>
      </c>
      <c r="EQ115" s="193">
        <f t="shared" si="417"/>
        <v>5.6740334309306508</v>
      </c>
      <c r="ER115" s="193">
        <f t="shared" si="418"/>
        <v>4.1745731882913786</v>
      </c>
      <c r="ES115" s="193">
        <f t="shared" si="501"/>
        <v>3.8150380693314694</v>
      </c>
      <c r="ET115" s="193">
        <f t="shared" si="419"/>
        <v>3.9927990050534228</v>
      </c>
      <c r="EU115" s="72">
        <f t="shared" si="420"/>
        <v>56936.881872963677</v>
      </c>
      <c r="EY115" s="3">
        <f t="shared" si="421"/>
        <v>6.8238434340991185</v>
      </c>
      <c r="EZ115" s="6">
        <f t="shared" si="422"/>
        <v>5.3393616713958014</v>
      </c>
      <c r="FA115" s="6">
        <f t="shared" si="423"/>
        <v>4.8332984166271364</v>
      </c>
      <c r="FB115" s="6">
        <f t="shared" si="424"/>
        <v>13.808561995919549</v>
      </c>
      <c r="FC115" s="193">
        <f t="shared" si="425"/>
        <v>5.6971960801880499</v>
      </c>
      <c r="FD115" s="193">
        <f t="shared" si="426"/>
        <v>4.2535033589076763</v>
      </c>
      <c r="FE115" s="193">
        <f t="shared" si="502"/>
        <v>3.9162497062347059</v>
      </c>
      <c r="FF115" s="193">
        <f t="shared" si="427"/>
        <v>4.1496530487268153</v>
      </c>
      <c r="FG115" s="72">
        <f t="shared" si="428"/>
        <v>58787.277620905399</v>
      </c>
      <c r="FK115" s="3">
        <f t="shared" si="429"/>
        <v>6.9631270448797871</v>
      </c>
      <c r="FL115" s="6">
        <f t="shared" si="430"/>
        <v>5.3394197413751066</v>
      </c>
      <c r="FM115" s="6">
        <f t="shared" si="431"/>
        <v>4.6032302487519283</v>
      </c>
      <c r="FN115" s="6">
        <f t="shared" si="432"/>
        <v>4.6029676015819243</v>
      </c>
      <c r="FO115" s="193">
        <f t="shared" si="433"/>
        <v>5.6976633177333538</v>
      </c>
      <c r="FP115" s="193">
        <f t="shared" si="434"/>
        <v>4.2535041843342656</v>
      </c>
      <c r="FQ115" s="193">
        <f t="shared" si="503"/>
        <v>3.9116572210844298</v>
      </c>
      <c r="FR115" s="193">
        <f t="shared" si="435"/>
        <v>3.9927990050534228</v>
      </c>
      <c r="FS115" s="205">
        <f t="shared" si="436"/>
        <v>57629.406495980234</v>
      </c>
      <c r="FW115" s="3">
        <f t="shared" si="437"/>
        <v>8.0075713767489649</v>
      </c>
      <c r="FX115" s="6">
        <f t="shared" si="438"/>
        <v>6.0334786886772553</v>
      </c>
      <c r="FY115" s="6">
        <f t="shared" si="439"/>
        <v>5.7078952729691892</v>
      </c>
      <c r="FZ115" s="6">
        <f t="shared" si="440"/>
        <v>5.4313677183950224</v>
      </c>
      <c r="GA115" s="193">
        <f t="shared" si="441"/>
        <v>5.7011600471918751</v>
      </c>
      <c r="GB115" s="193">
        <f t="shared" si="442"/>
        <v>4.2633214248372555</v>
      </c>
      <c r="GC115" s="193">
        <f t="shared" si="504"/>
        <v>3.9335179088714582</v>
      </c>
      <c r="GD115" s="193">
        <f t="shared" si="443"/>
        <v>4.0079657366011272</v>
      </c>
      <c r="GE115" s="72">
        <f t="shared" si="444"/>
        <v>57874.660917096284</v>
      </c>
      <c r="GI115" s="3">
        <f t="shared" si="445"/>
        <v>7.659416099499011</v>
      </c>
      <c r="GJ115" s="6">
        <f t="shared" si="446"/>
        <v>5.8732978385353825</v>
      </c>
      <c r="GK115" s="6">
        <f t="shared" si="447"/>
        <v>5.0634554840855719</v>
      </c>
      <c r="GL115" s="6">
        <f t="shared" si="448"/>
        <v>5.0631393985038349</v>
      </c>
      <c r="GM115" s="193">
        <f t="shared" si="449"/>
        <v>5.6999958047665613</v>
      </c>
      <c r="GN115" s="193">
        <f t="shared" si="450"/>
        <v>4.2610642579512499</v>
      </c>
      <c r="GO115" s="193">
        <f t="shared" si="505"/>
        <v>3.920822959261121</v>
      </c>
      <c r="GP115" s="193">
        <f t="shared" si="451"/>
        <v>4.0012524259419253</v>
      </c>
      <c r="GQ115" s="72">
        <f t="shared" si="452"/>
        <v>57756.442002653494</v>
      </c>
      <c r="GU115" s="3">
        <f t="shared" si="453"/>
        <v>9.052037208498831</v>
      </c>
      <c r="GV115" s="6">
        <f t="shared" si="454"/>
        <v>6.4072340056749617</v>
      </c>
      <c r="GW115" s="6">
        <f t="shared" si="455"/>
        <v>5.9840837539193119</v>
      </c>
      <c r="GX115" s="6">
        <f t="shared" si="456"/>
        <v>5.7535674982998124</v>
      </c>
      <c r="GY115" s="193">
        <f t="shared" si="457"/>
        <v>5.7046446637316084</v>
      </c>
      <c r="GZ115" s="193">
        <f t="shared" si="458"/>
        <v>4.2685684185260415</v>
      </c>
      <c r="HA115" s="193">
        <f t="shared" si="506"/>
        <v>3.9389096509772847</v>
      </c>
      <c r="HB115" s="193">
        <f t="shared" si="459"/>
        <v>4.0138031391563498</v>
      </c>
      <c r="HC115" s="205">
        <f t="shared" si="460"/>
        <v>57959.206453327264</v>
      </c>
      <c r="HG115" s="3">
        <f t="shared" si="278"/>
        <v>8.0075713767489649</v>
      </c>
      <c r="HH115" s="6">
        <f t="shared" si="279"/>
        <v>0</v>
      </c>
      <c r="HI115" s="6">
        <f t="shared" si="280"/>
        <v>0</v>
      </c>
      <c r="HJ115" s="6">
        <f t="shared" si="281"/>
        <v>0</v>
      </c>
      <c r="HK115" s="193">
        <f t="shared" si="461"/>
        <v>5.7011600471918751</v>
      </c>
      <c r="HL115" s="193">
        <f t="shared" si="461"/>
        <v>4.1745731882913786</v>
      </c>
      <c r="HM115" s="193">
        <f t="shared" si="461"/>
        <v>3.8150380693314694</v>
      </c>
      <c r="HN115" s="193">
        <f t="shared" si="461"/>
        <v>3.9040600573940507</v>
      </c>
      <c r="HO115" s="212">
        <f t="shared" si="462"/>
        <v>56327.878186675596</v>
      </c>
      <c r="HS115" s="3">
        <f t="shared" si="282"/>
        <v>7.659416099499011</v>
      </c>
      <c r="HT115" s="6">
        <f t="shared" si="283"/>
        <v>0</v>
      </c>
      <c r="HU115" s="6">
        <f t="shared" si="284"/>
        <v>0</v>
      </c>
      <c r="HV115" s="6">
        <f t="shared" si="285"/>
        <v>0</v>
      </c>
      <c r="HW115" s="193">
        <f t="shared" si="463"/>
        <v>5.6999958047665613</v>
      </c>
      <c r="HX115" s="193">
        <f t="shared" si="463"/>
        <v>4.1745731882913786</v>
      </c>
      <c r="HY115" s="193">
        <f t="shared" si="463"/>
        <v>3.8150380693314694</v>
      </c>
      <c r="HZ115" s="193">
        <f t="shared" si="463"/>
        <v>3.9040600573940507</v>
      </c>
      <c r="IA115" s="212">
        <f t="shared" si="464"/>
        <v>56327.205641049761</v>
      </c>
      <c r="IE115" s="3">
        <f t="shared" si="286"/>
        <v>9.052037208498831</v>
      </c>
      <c r="IF115" s="6">
        <f t="shared" si="287"/>
        <v>0</v>
      </c>
      <c r="IG115" s="6">
        <f t="shared" si="288"/>
        <v>0</v>
      </c>
      <c r="IH115" s="6">
        <f t="shared" si="289"/>
        <v>0</v>
      </c>
      <c r="II115" s="193">
        <f t="shared" si="465"/>
        <v>5.7046446637316084</v>
      </c>
      <c r="IJ115" s="193">
        <f t="shared" si="465"/>
        <v>4.1745731882913786</v>
      </c>
      <c r="IK115" s="193">
        <f t="shared" si="465"/>
        <v>3.8150380693314694</v>
      </c>
      <c r="IL115" s="193">
        <f t="shared" si="465"/>
        <v>3.9040600573940507</v>
      </c>
      <c r="IM115" s="205">
        <f t="shared" si="466"/>
        <v>56329.891186226159</v>
      </c>
      <c r="IQ115" s="3">
        <f t="shared" si="290"/>
        <v>0</v>
      </c>
      <c r="IR115" s="6">
        <f t="shared" si="291"/>
        <v>6.0334786886772553</v>
      </c>
      <c r="IS115" s="6">
        <f t="shared" si="292"/>
        <v>0</v>
      </c>
      <c r="IT115" s="6">
        <f t="shared" si="293"/>
        <v>0</v>
      </c>
      <c r="IU115" s="193">
        <f t="shared" si="467"/>
        <v>5.6740334309306508</v>
      </c>
      <c r="IV115" s="193">
        <f t="shared" si="467"/>
        <v>4.2633214248372555</v>
      </c>
      <c r="IW115" s="193">
        <f t="shared" si="467"/>
        <v>3.8150380693314694</v>
      </c>
      <c r="IX115" s="193">
        <f t="shared" si="467"/>
        <v>3.9040600573940507</v>
      </c>
      <c r="IY115" s="212">
        <f t="shared" si="468"/>
        <v>56533.404049605007</v>
      </c>
      <c r="JC115" s="3">
        <f t="shared" si="294"/>
        <v>0</v>
      </c>
      <c r="JD115" s="6">
        <f t="shared" si="295"/>
        <v>5.8732978385353825</v>
      </c>
      <c r="JE115" s="6">
        <f t="shared" si="296"/>
        <v>0</v>
      </c>
      <c r="JF115" s="6">
        <f t="shared" si="297"/>
        <v>0</v>
      </c>
      <c r="JG115" s="193">
        <f t="shared" si="469"/>
        <v>5.6740334309306508</v>
      </c>
      <c r="JH115" s="193">
        <f t="shared" si="469"/>
        <v>4.2610642579512499</v>
      </c>
      <c r="JI115" s="193">
        <f t="shared" si="469"/>
        <v>3.8150380693314694</v>
      </c>
      <c r="JJ115" s="193">
        <f t="shared" si="469"/>
        <v>3.9040600573940507</v>
      </c>
      <c r="JK115" s="212">
        <f t="shared" si="470"/>
        <v>56527.767588079703</v>
      </c>
      <c r="JO115" s="3">
        <f t="shared" si="298"/>
        <v>0</v>
      </c>
      <c r="JP115" s="6">
        <f t="shared" si="299"/>
        <v>6.4072340056749617</v>
      </c>
      <c r="JQ115" s="6">
        <f t="shared" si="300"/>
        <v>0</v>
      </c>
      <c r="JR115" s="6">
        <f t="shared" si="301"/>
        <v>0</v>
      </c>
      <c r="JS115" s="193">
        <f t="shared" si="471"/>
        <v>5.6740334309306508</v>
      </c>
      <c r="JT115" s="193">
        <f t="shared" si="471"/>
        <v>4.2685684185260415</v>
      </c>
      <c r="JU115" s="193">
        <f t="shared" si="471"/>
        <v>3.8150380693314694</v>
      </c>
      <c r="JV115" s="193">
        <f t="shared" si="471"/>
        <v>3.9040600573940507</v>
      </c>
      <c r="JW115" s="205">
        <f t="shared" si="472"/>
        <v>56546.508698806982</v>
      </c>
      <c r="KA115" s="3">
        <f t="shared" si="302"/>
        <v>0</v>
      </c>
      <c r="KB115" s="6">
        <f t="shared" si="303"/>
        <v>0</v>
      </c>
      <c r="KC115" s="6">
        <f t="shared" si="304"/>
        <v>5.7078952729691892</v>
      </c>
      <c r="KD115" s="6">
        <f t="shared" si="305"/>
        <v>0</v>
      </c>
      <c r="KE115" s="193">
        <f t="shared" si="473"/>
        <v>5.6740334309306508</v>
      </c>
      <c r="KF115" s="193">
        <f t="shared" si="473"/>
        <v>4.1745731882913786</v>
      </c>
      <c r="KG115" s="193">
        <f t="shared" si="473"/>
        <v>3.9335179088714582</v>
      </c>
      <c r="KH115" s="193">
        <f t="shared" si="473"/>
        <v>3.9040600573940507</v>
      </c>
      <c r="KI115" s="212">
        <f t="shared" si="474"/>
        <v>56892.510920723551</v>
      </c>
      <c r="KM115" s="3">
        <f t="shared" si="306"/>
        <v>0</v>
      </c>
      <c r="KN115" s="6">
        <f t="shared" si="307"/>
        <v>0</v>
      </c>
      <c r="KO115" s="6">
        <f t="shared" si="308"/>
        <v>5.0634554840855719</v>
      </c>
      <c r="KP115" s="6">
        <f t="shared" si="309"/>
        <v>0</v>
      </c>
      <c r="KQ115" s="193">
        <f t="shared" si="475"/>
        <v>5.6740334309306508</v>
      </c>
      <c r="KR115" s="193">
        <f t="shared" si="475"/>
        <v>4.1745731882913786</v>
      </c>
      <c r="KS115" s="193">
        <f t="shared" si="475"/>
        <v>3.920822959261121</v>
      </c>
      <c r="KT115" s="193">
        <f t="shared" si="475"/>
        <v>3.9040600573940507</v>
      </c>
      <c r="KU115" s="212">
        <f t="shared" si="476"/>
        <v>56830.047529823983</v>
      </c>
      <c r="KY115" s="3">
        <f t="shared" si="310"/>
        <v>0</v>
      </c>
      <c r="KZ115" s="6">
        <f t="shared" si="311"/>
        <v>0</v>
      </c>
      <c r="LA115" s="6">
        <f t="shared" si="312"/>
        <v>5.9840837539193119</v>
      </c>
      <c r="LB115" s="6">
        <f t="shared" si="313"/>
        <v>0</v>
      </c>
      <c r="LC115" s="193">
        <f t="shared" si="477"/>
        <v>5.6740334309306508</v>
      </c>
      <c r="LD115" s="193">
        <f t="shared" si="477"/>
        <v>4.1745731882913786</v>
      </c>
      <c r="LE115" s="193">
        <f t="shared" si="477"/>
        <v>3.9389096509772847</v>
      </c>
      <c r="LF115" s="193">
        <f t="shared" si="477"/>
        <v>3.9040600573940507</v>
      </c>
      <c r="LG115" s="205">
        <f t="shared" si="478"/>
        <v>56919.060859372177</v>
      </c>
      <c r="LK115" s="3">
        <f t="shared" si="314"/>
        <v>0</v>
      </c>
      <c r="LL115" s="6">
        <f t="shared" si="315"/>
        <v>0</v>
      </c>
      <c r="LM115" s="6">
        <f t="shared" si="316"/>
        <v>0</v>
      </c>
      <c r="LN115" s="6">
        <f t="shared" si="317"/>
        <v>5.4313677183950224</v>
      </c>
      <c r="LO115" s="193">
        <f t="shared" si="479"/>
        <v>5.6740334309306508</v>
      </c>
      <c r="LP115" s="193">
        <f t="shared" si="479"/>
        <v>4.1745731882913786</v>
      </c>
      <c r="LQ115" s="193">
        <f t="shared" si="479"/>
        <v>3.8150380693314694</v>
      </c>
      <c r="LR115" s="193">
        <f t="shared" si="479"/>
        <v>4.0079657366011272</v>
      </c>
      <c r="LS115" s="212">
        <f t="shared" si="480"/>
        <v>57044.33831611184</v>
      </c>
      <c r="LW115" s="3">
        <f t="shared" si="318"/>
        <v>0</v>
      </c>
      <c r="LX115" s="6">
        <f t="shared" si="319"/>
        <v>0</v>
      </c>
      <c r="LY115" s="6">
        <f t="shared" si="320"/>
        <v>0</v>
      </c>
      <c r="LZ115" s="6">
        <f t="shared" si="321"/>
        <v>5.0631393985038349</v>
      </c>
      <c r="MA115" s="193">
        <f t="shared" si="481"/>
        <v>5.6740334309306508</v>
      </c>
      <c r="MB115" s="193">
        <f t="shared" si="481"/>
        <v>4.1745731882913786</v>
      </c>
      <c r="MC115" s="193">
        <f t="shared" si="481"/>
        <v>3.8150380693314694</v>
      </c>
      <c r="MD115" s="193">
        <f t="shared" si="481"/>
        <v>4.0012524259419253</v>
      </c>
      <c r="ME115" s="212">
        <f t="shared" si="482"/>
        <v>56996.749449819014</v>
      </c>
      <c r="MI115" s="3">
        <f t="shared" si="322"/>
        <v>0</v>
      </c>
      <c r="MJ115" s="6">
        <f t="shared" si="323"/>
        <v>0</v>
      </c>
      <c r="MK115" s="6">
        <f t="shared" si="324"/>
        <v>0</v>
      </c>
      <c r="ML115" s="6">
        <f t="shared" si="325"/>
        <v>5.7535674982998124</v>
      </c>
      <c r="MM115" s="193">
        <f t="shared" si="483"/>
        <v>5.6740334309306508</v>
      </c>
      <c r="MN115" s="193">
        <f t="shared" si="483"/>
        <v>4.1745731882913786</v>
      </c>
      <c r="MO115" s="193">
        <f t="shared" si="483"/>
        <v>3.8150380693314694</v>
      </c>
      <c r="MP115" s="193">
        <f t="shared" si="483"/>
        <v>4.0138031391563498</v>
      </c>
      <c r="MQ115" s="205">
        <f t="shared" si="484"/>
        <v>57085.750398354459</v>
      </c>
      <c r="MT115" s="3">
        <f t="shared" si="326"/>
        <v>6.614950267749145</v>
      </c>
      <c r="MU115" s="6">
        <f t="shared" si="327"/>
        <v>5.3393616713958014</v>
      </c>
      <c r="MV115" s="6">
        <f t="shared" si="328"/>
        <v>5.2936125515440056</v>
      </c>
      <c r="MW115" s="6">
        <f t="shared" si="329"/>
        <v>5.5234247983678193</v>
      </c>
      <c r="MX115" s="193">
        <f t="shared" si="485"/>
        <v>5.6964949225676067</v>
      </c>
      <c r="MY115" s="193">
        <f t="shared" si="485"/>
        <v>4.2535033589076763</v>
      </c>
      <c r="MZ115" s="193">
        <f t="shared" si="485"/>
        <v>3.925375392820861</v>
      </c>
      <c r="NA115" s="193">
        <f t="shared" si="485"/>
        <v>4.0096370458681978</v>
      </c>
      <c r="NB115" s="212">
        <f t="shared" si="486"/>
        <v>57818.066699024443</v>
      </c>
      <c r="NF115" s="3">
        <f t="shared" si="330"/>
        <v>6.6149502677491441</v>
      </c>
      <c r="NG115" s="6">
        <f t="shared" si="331"/>
        <v>0</v>
      </c>
      <c r="NH115" s="6">
        <f t="shared" si="332"/>
        <v>0</v>
      </c>
      <c r="NI115" s="6">
        <f t="shared" si="333"/>
        <v>0</v>
      </c>
      <c r="NJ115" s="193">
        <f t="shared" si="487"/>
        <v>5.6964949225676067</v>
      </c>
      <c r="NK115" s="193">
        <f t="shared" si="487"/>
        <v>4.1745731882913786</v>
      </c>
      <c r="NL115" s="193">
        <f t="shared" si="487"/>
        <v>3.8150380693314694</v>
      </c>
      <c r="NM115" s="193">
        <f t="shared" si="487"/>
        <v>3.9040600573940507</v>
      </c>
      <c r="NN115" s="212">
        <f t="shared" si="488"/>
        <v>56325.183341710952</v>
      </c>
      <c r="NR115" s="3">
        <f t="shared" si="334"/>
        <v>0</v>
      </c>
      <c r="NS115" s="6">
        <f t="shared" si="335"/>
        <v>5.3393616713958014</v>
      </c>
      <c r="NT115" s="6">
        <f t="shared" si="336"/>
        <v>0</v>
      </c>
      <c r="NU115" s="6">
        <f t="shared" si="337"/>
        <v>0</v>
      </c>
      <c r="NV115" s="193">
        <f t="shared" si="489"/>
        <v>5.6740334309306508</v>
      </c>
      <c r="NW115" s="193">
        <f t="shared" si="489"/>
        <v>4.2535033589076763</v>
      </c>
      <c r="NX115" s="193">
        <f t="shared" si="489"/>
        <v>3.8150380693314694</v>
      </c>
      <c r="NY115" s="193">
        <f t="shared" si="489"/>
        <v>3.9040600573940507</v>
      </c>
      <c r="NZ115" s="212">
        <f t="shared" si="490"/>
        <v>56508.891058987363</v>
      </c>
      <c r="OD115" s="3">
        <f t="shared" si="338"/>
        <v>0</v>
      </c>
      <c r="OE115" s="6">
        <f t="shared" si="339"/>
        <v>0</v>
      </c>
      <c r="OF115" s="6">
        <f t="shared" si="340"/>
        <v>5.2936125515440056</v>
      </c>
      <c r="OG115" s="6">
        <f t="shared" si="341"/>
        <v>0</v>
      </c>
      <c r="OH115" s="193">
        <f t="shared" si="491"/>
        <v>5.6740334309306508</v>
      </c>
      <c r="OI115" s="193">
        <f t="shared" si="491"/>
        <v>4.1745731882913786</v>
      </c>
      <c r="OJ115" s="193">
        <f t="shared" si="491"/>
        <v>3.925375392820861</v>
      </c>
      <c r="OK115" s="193">
        <f t="shared" si="491"/>
        <v>3.9040600573940507</v>
      </c>
      <c r="OL115" s="212">
        <f t="shared" si="492"/>
        <v>56852.439132162566</v>
      </c>
      <c r="OP115" s="3">
        <f t="shared" si="342"/>
        <v>0</v>
      </c>
      <c r="OQ115" s="6">
        <f t="shared" si="343"/>
        <v>0</v>
      </c>
      <c r="OR115" s="6">
        <f t="shared" si="344"/>
        <v>0</v>
      </c>
      <c r="OS115" s="6">
        <f t="shared" si="345"/>
        <v>5.5234247983678193</v>
      </c>
      <c r="OT115" s="193">
        <f t="shared" si="493"/>
        <v>5.6740334309306508</v>
      </c>
      <c r="OU115" s="193">
        <f t="shared" si="493"/>
        <v>4.1745731882913786</v>
      </c>
      <c r="OV115" s="193">
        <f t="shared" si="493"/>
        <v>3.8150380693314694</v>
      </c>
      <c r="OW115" s="193">
        <f t="shared" si="493"/>
        <v>4.0096370458681978</v>
      </c>
      <c r="OX115" s="232">
        <f t="shared" si="494"/>
        <v>57056.191957128111</v>
      </c>
    </row>
    <row r="116" spans="2:414" x14ac:dyDescent="0.2">
      <c r="B116" s="81">
        <v>45339</v>
      </c>
      <c r="C116">
        <v>112</v>
      </c>
      <c r="D116">
        <v>11.138340972335159</v>
      </c>
      <c r="E116">
        <v>0</v>
      </c>
      <c r="F116">
        <v>1</v>
      </c>
      <c r="G116">
        <v>0</v>
      </c>
      <c r="H116">
        <v>0</v>
      </c>
      <c r="I116">
        <v>0</v>
      </c>
      <c r="J116">
        <v>0</v>
      </c>
      <c r="K116">
        <v>0</v>
      </c>
      <c r="L116">
        <v>0</v>
      </c>
      <c r="M116">
        <v>0</v>
      </c>
      <c r="N116">
        <v>0</v>
      </c>
      <c r="O116">
        <v>0</v>
      </c>
      <c r="P116">
        <v>1</v>
      </c>
      <c r="Q116">
        <v>0</v>
      </c>
      <c r="R116">
        <v>0</v>
      </c>
      <c r="S116">
        <v>0</v>
      </c>
      <c r="T116">
        <v>12544</v>
      </c>
      <c r="U116">
        <v>6.8455601902901622</v>
      </c>
      <c r="V116">
        <v>5.2294809264480087</v>
      </c>
      <c r="W116">
        <v>4.5624752687418857</v>
      </c>
      <c r="X116">
        <v>4.6013624977426177</v>
      </c>
      <c r="Y116" s="3">
        <v>648.49281310103765</v>
      </c>
      <c r="Z116" s="3">
        <v>121.68378365710775</v>
      </c>
      <c r="AA116" s="3">
        <v>50.441883810928019</v>
      </c>
      <c r="AB116" s="3">
        <v>50.016521568185681</v>
      </c>
      <c r="AC116">
        <v>0</v>
      </c>
      <c r="AD116">
        <v>1</v>
      </c>
      <c r="AE116" s="6"/>
      <c r="AF116" s="1" t="s">
        <v>7</v>
      </c>
      <c r="AG116">
        <v>112</v>
      </c>
      <c r="AH116" s="189">
        <v>45339</v>
      </c>
      <c r="AI116">
        <f t="shared" si="346"/>
        <v>2</v>
      </c>
      <c r="AJ116">
        <v>112</v>
      </c>
      <c r="AK116">
        <v>0</v>
      </c>
      <c r="AL116">
        <v>1</v>
      </c>
      <c r="AM116">
        <v>0</v>
      </c>
      <c r="AN116">
        <v>1</v>
      </c>
      <c r="AO116">
        <v>0</v>
      </c>
      <c r="AP116">
        <v>0</v>
      </c>
      <c r="AQ116">
        <v>0</v>
      </c>
      <c r="AS116" s="37"/>
      <c r="AT116" s="37"/>
      <c r="AU116" s="6">
        <f t="shared" si="347"/>
        <v>0</v>
      </c>
      <c r="AV116" s="6">
        <f t="shared" si="348"/>
        <v>0</v>
      </c>
      <c r="AW116" s="6">
        <f t="shared" si="349"/>
        <v>0</v>
      </c>
      <c r="AX116" s="6">
        <f t="shared" si="350"/>
        <v>0</v>
      </c>
      <c r="AY116" s="193">
        <f t="shared" si="351"/>
        <v>5.6740334309306508</v>
      </c>
      <c r="AZ116" s="193">
        <f t="shared" si="352"/>
        <v>4.1745731882913786</v>
      </c>
      <c r="BA116" s="193">
        <f t="shared" si="353"/>
        <v>3.8150380693314694</v>
      </c>
      <c r="BB116" s="193">
        <f t="shared" si="354"/>
        <v>3.9040600573940507</v>
      </c>
      <c r="BC116" s="72">
        <f t="shared" si="355"/>
        <v>56312.210093717425</v>
      </c>
      <c r="BG116" s="3">
        <f t="shared" si="356"/>
        <v>6.7086489864843584</v>
      </c>
      <c r="BH116" s="6">
        <f t="shared" si="357"/>
        <v>0</v>
      </c>
      <c r="BI116" s="6">
        <f t="shared" si="358"/>
        <v>0</v>
      </c>
      <c r="BJ116" s="6">
        <f t="shared" si="359"/>
        <v>0</v>
      </c>
      <c r="BK116" s="193">
        <f t="shared" si="360"/>
        <v>5.6968094865777568</v>
      </c>
      <c r="BL116" s="193">
        <f t="shared" si="361"/>
        <v>4.1745731882913786</v>
      </c>
      <c r="BM116" s="193">
        <f t="shared" si="362"/>
        <v>3.8150380693314694</v>
      </c>
      <c r="BN116" s="193">
        <f t="shared" si="363"/>
        <v>3.9040600573940507</v>
      </c>
      <c r="BO116" s="72">
        <f t="shared" si="364"/>
        <v>56325.365047966625</v>
      </c>
      <c r="BS116" s="3">
        <f t="shared" si="365"/>
        <v>6.7086701234219452</v>
      </c>
      <c r="BT116" s="6">
        <f t="shared" si="366"/>
        <v>0</v>
      </c>
      <c r="BU116" s="6">
        <f t="shared" si="367"/>
        <v>0</v>
      </c>
      <c r="BV116" s="6">
        <f t="shared" si="368"/>
        <v>0</v>
      </c>
      <c r="BW116" s="193">
        <f t="shared" si="369"/>
        <v>5.6968095575272217</v>
      </c>
      <c r="BX116" s="193">
        <f t="shared" si="370"/>
        <v>4.1745731882913786</v>
      </c>
      <c r="BY116" s="193">
        <f t="shared" si="495"/>
        <v>3.8150380693314694</v>
      </c>
      <c r="BZ116" s="193">
        <f t="shared" si="371"/>
        <v>3.9040600573940507</v>
      </c>
      <c r="CA116" s="72">
        <f t="shared" si="372"/>
        <v>56325.365047966625</v>
      </c>
      <c r="CE116" s="3">
        <f t="shared" si="373"/>
        <v>0</v>
      </c>
      <c r="CF116" s="6">
        <f t="shared" si="374"/>
        <v>5.2294809264480087</v>
      </c>
      <c r="CG116" s="6">
        <f t="shared" si="375"/>
        <v>0</v>
      </c>
      <c r="CH116" s="6">
        <f t="shared" si="376"/>
        <v>0</v>
      </c>
      <c r="CI116" s="193">
        <f t="shared" si="377"/>
        <v>5.6740334309306508</v>
      </c>
      <c r="CJ116" s="193">
        <f t="shared" si="378"/>
        <v>4.2519402546820881</v>
      </c>
      <c r="CK116" s="193">
        <f t="shared" si="496"/>
        <v>3.8150380693314694</v>
      </c>
      <c r="CL116" s="193">
        <f t="shared" si="379"/>
        <v>3.9040600573940507</v>
      </c>
      <c r="CM116" s="72">
        <f t="shared" si="380"/>
        <v>56504.989401699495</v>
      </c>
      <c r="CQ116" s="3">
        <f t="shared" si="381"/>
        <v>0</v>
      </c>
      <c r="CR116" s="6">
        <f t="shared" si="382"/>
        <v>5.2295378013832288</v>
      </c>
      <c r="CS116" s="6">
        <f t="shared" si="383"/>
        <v>0</v>
      </c>
      <c r="CT116" s="6">
        <f t="shared" si="384"/>
        <v>0</v>
      </c>
      <c r="CU116" s="193">
        <f t="shared" si="385"/>
        <v>5.6740334309306508</v>
      </c>
      <c r="CV116" s="193">
        <f t="shared" si="386"/>
        <v>4.2519410643865809</v>
      </c>
      <c r="CW116" s="193">
        <f t="shared" si="497"/>
        <v>3.8150380693314694</v>
      </c>
      <c r="CX116" s="193">
        <f t="shared" si="387"/>
        <v>3.9040600573940507</v>
      </c>
      <c r="CY116" s="72">
        <f t="shared" si="388"/>
        <v>56504.99142272945</v>
      </c>
      <c r="DC116" s="3">
        <f t="shared" si="389"/>
        <v>0</v>
      </c>
      <c r="DD116" s="6">
        <f t="shared" si="390"/>
        <v>0</v>
      </c>
      <c r="DE116" s="6">
        <f t="shared" si="391"/>
        <v>4.7905990321789798</v>
      </c>
      <c r="DF116" s="6">
        <f t="shared" si="392"/>
        <v>0</v>
      </c>
      <c r="DG116" s="193">
        <f t="shared" si="393"/>
        <v>5.6740334309306508</v>
      </c>
      <c r="DH116" s="193">
        <f t="shared" si="394"/>
        <v>4.1745731882913786</v>
      </c>
      <c r="DI116" s="193">
        <f t="shared" si="498"/>
        <v>3.9153989586956026</v>
      </c>
      <c r="DJ116" s="193">
        <f t="shared" si="395"/>
        <v>3.9040600573940507</v>
      </c>
      <c r="DK116" s="72">
        <f t="shared" si="396"/>
        <v>56803.380550497925</v>
      </c>
      <c r="DO116" s="3">
        <f t="shared" si="397"/>
        <v>0</v>
      </c>
      <c r="DP116" s="6">
        <f t="shared" si="398"/>
        <v>0</v>
      </c>
      <c r="DQ116" s="6">
        <f t="shared" si="399"/>
        <v>4.5625633829489258</v>
      </c>
      <c r="DR116" s="6">
        <f t="shared" si="400"/>
        <v>0</v>
      </c>
      <c r="DS116" s="193">
        <f t="shared" si="401"/>
        <v>5.6740334309306508</v>
      </c>
      <c r="DT116" s="193">
        <f t="shared" si="402"/>
        <v>4.1745731882913786</v>
      </c>
      <c r="DU116" s="193">
        <f t="shared" si="499"/>
        <v>3.9108432550273866</v>
      </c>
      <c r="DV116" s="193">
        <f t="shared" si="403"/>
        <v>3.9040600573940507</v>
      </c>
      <c r="DW116" s="72">
        <f t="shared" si="404"/>
        <v>56780.992202803289</v>
      </c>
      <c r="EA116" s="3">
        <f t="shared" si="405"/>
        <v>0</v>
      </c>
      <c r="EB116" s="6">
        <f t="shared" si="406"/>
        <v>0</v>
      </c>
      <c r="EC116" s="6">
        <f t="shared" si="407"/>
        <v>0</v>
      </c>
      <c r="ED116" s="6">
        <f t="shared" si="408"/>
        <v>13.804087493227854</v>
      </c>
      <c r="EE116" s="193">
        <f t="shared" si="409"/>
        <v>5.6740334309306508</v>
      </c>
      <c r="EF116" s="193">
        <f t="shared" si="410"/>
        <v>4.1745731882913786</v>
      </c>
      <c r="EG116" s="193">
        <f t="shared" si="500"/>
        <v>3.8150380693314694</v>
      </c>
      <c r="EH116" s="193">
        <f t="shared" si="411"/>
        <v>4.1495824838357089</v>
      </c>
      <c r="EI116" s="72">
        <f t="shared" si="412"/>
        <v>58057.533394260434</v>
      </c>
      <c r="EM116" s="3">
        <f t="shared" si="413"/>
        <v>0</v>
      </c>
      <c r="EN116" s="6">
        <f t="shared" si="414"/>
        <v>0</v>
      </c>
      <c r="EO116" s="6">
        <f t="shared" si="415"/>
        <v>0</v>
      </c>
      <c r="EP116" s="6">
        <f t="shared" si="416"/>
        <v>4.6014760638729904</v>
      </c>
      <c r="EQ116" s="193">
        <f t="shared" si="417"/>
        <v>5.6740334309306508</v>
      </c>
      <c r="ER116" s="193">
        <f t="shared" si="418"/>
        <v>4.1745731882913786</v>
      </c>
      <c r="ES116" s="193">
        <f t="shared" si="501"/>
        <v>3.8150380693314694</v>
      </c>
      <c r="ET116" s="193">
        <f t="shared" si="419"/>
        <v>3.9927714887786578</v>
      </c>
      <c r="EU116" s="72">
        <f t="shared" si="420"/>
        <v>56936.687103953118</v>
      </c>
      <c r="EY116" s="3">
        <f t="shared" si="421"/>
        <v>6.7086489864843584</v>
      </c>
      <c r="EZ116" s="6">
        <f t="shared" si="422"/>
        <v>5.2294809264480087</v>
      </c>
      <c r="FA116" s="6">
        <f t="shared" si="423"/>
        <v>4.7905990321789798</v>
      </c>
      <c r="FB116" s="6">
        <f t="shared" si="424"/>
        <v>13.804087493227854</v>
      </c>
      <c r="FC116" s="193">
        <f t="shared" si="425"/>
        <v>5.6968094865777568</v>
      </c>
      <c r="FD116" s="193">
        <f t="shared" si="426"/>
        <v>4.2519402546820881</v>
      </c>
      <c r="FE116" s="193">
        <f t="shared" si="502"/>
        <v>3.9153989586956026</v>
      </c>
      <c r="FF116" s="193">
        <f t="shared" si="427"/>
        <v>4.1495824838357089</v>
      </c>
      <c r="FG116" s="72">
        <f t="shared" si="428"/>
        <v>58778.142683886115</v>
      </c>
      <c r="FK116" s="3">
        <f t="shared" si="429"/>
        <v>6.8455813272277499</v>
      </c>
      <c r="FL116" s="6">
        <f t="shared" si="430"/>
        <v>5.2295378013832288</v>
      </c>
      <c r="FM116" s="6">
        <f t="shared" si="431"/>
        <v>4.5625633829489258</v>
      </c>
      <c r="FN116" s="6">
        <f t="shared" si="432"/>
        <v>4.6014760638729904</v>
      </c>
      <c r="FO116" s="193">
        <f t="shared" si="433"/>
        <v>5.6972690159948556</v>
      </c>
      <c r="FP116" s="193">
        <f t="shared" si="434"/>
        <v>4.2519410643865809</v>
      </c>
      <c r="FQ116" s="193">
        <f t="shared" si="503"/>
        <v>3.9108432550273866</v>
      </c>
      <c r="FR116" s="193">
        <f t="shared" si="435"/>
        <v>3.9927714887786578</v>
      </c>
      <c r="FS116" s="205">
        <f t="shared" si="436"/>
        <v>57620.938651491866</v>
      </c>
      <c r="FW116" s="3">
        <f t="shared" si="437"/>
        <v>7.8723942188336862</v>
      </c>
      <c r="FX116" s="6">
        <f t="shared" si="438"/>
        <v>5.9093134468862489</v>
      </c>
      <c r="FY116" s="6">
        <f t="shared" si="439"/>
        <v>5.6574693332399386</v>
      </c>
      <c r="FZ116" s="6">
        <f t="shared" si="440"/>
        <v>5.4296077473362887</v>
      </c>
      <c r="GA116" s="193">
        <f t="shared" si="441"/>
        <v>5.7007081713932886</v>
      </c>
      <c r="GB116" s="193">
        <f t="shared" si="442"/>
        <v>4.2615722112152987</v>
      </c>
      <c r="GC116" s="193">
        <f t="shared" si="504"/>
        <v>3.9325303492914818</v>
      </c>
      <c r="GD116" s="193">
        <f t="shared" si="443"/>
        <v>4.0079337568508961</v>
      </c>
      <c r="GE116" s="72">
        <f t="shared" si="444"/>
        <v>57864.745862570235</v>
      </c>
      <c r="GI116" s="3">
        <f t="shared" si="445"/>
        <v>7.5301162093191794</v>
      </c>
      <c r="GJ116" s="6">
        <f t="shared" si="446"/>
        <v>5.7524290190928102</v>
      </c>
      <c r="GK116" s="6">
        <f t="shared" si="447"/>
        <v>5.0187227956160747</v>
      </c>
      <c r="GL116" s="6">
        <f t="shared" si="448"/>
        <v>5.0614987475168798</v>
      </c>
      <c r="GM116" s="193">
        <f t="shared" si="449"/>
        <v>5.6995630763719367</v>
      </c>
      <c r="GN116" s="193">
        <f t="shared" si="450"/>
        <v>4.2593576722062378</v>
      </c>
      <c r="GO116" s="193">
        <f t="shared" si="505"/>
        <v>3.9199357504109518</v>
      </c>
      <c r="GP116" s="193">
        <f t="shared" si="451"/>
        <v>4.0012224135318419</v>
      </c>
      <c r="GQ116" s="72">
        <f t="shared" si="452"/>
        <v>57747.182851706821</v>
      </c>
      <c r="GU116" s="3">
        <f t="shared" si="453"/>
        <v>8.8992282473772111</v>
      </c>
      <c r="GV116" s="6">
        <f t="shared" si="454"/>
        <v>6.27537711173761</v>
      </c>
      <c r="GW116" s="6">
        <f t="shared" si="455"/>
        <v>5.9312178493644518</v>
      </c>
      <c r="GX116" s="6">
        <f t="shared" si="456"/>
        <v>5.751703122178272</v>
      </c>
      <c r="GY116" s="193">
        <f t="shared" si="457"/>
        <v>5.7041356099601028</v>
      </c>
      <c r="GZ116" s="193">
        <f t="shared" si="458"/>
        <v>4.2667204764883309</v>
      </c>
      <c r="HA116" s="193">
        <f t="shared" si="506"/>
        <v>3.9378798518006208</v>
      </c>
      <c r="HB116" s="193">
        <f t="shared" si="459"/>
        <v>4.0137694594504385</v>
      </c>
      <c r="HC116" s="205">
        <f t="shared" si="460"/>
        <v>57948.766153627876</v>
      </c>
      <c r="HG116" s="3">
        <f t="shared" si="278"/>
        <v>7.8723942188336862</v>
      </c>
      <c r="HH116" s="6">
        <f t="shared" si="279"/>
        <v>0</v>
      </c>
      <c r="HI116" s="6">
        <f t="shared" si="280"/>
        <v>0</v>
      </c>
      <c r="HJ116" s="6">
        <f t="shared" si="281"/>
        <v>0</v>
      </c>
      <c r="HK116" s="193">
        <f t="shared" si="461"/>
        <v>5.7007081713932886</v>
      </c>
      <c r="HL116" s="193">
        <f t="shared" si="461"/>
        <v>4.1745731882913786</v>
      </c>
      <c r="HM116" s="193">
        <f t="shared" si="461"/>
        <v>3.8150380693314694</v>
      </c>
      <c r="HN116" s="193">
        <f t="shared" si="461"/>
        <v>3.9040600573940507</v>
      </c>
      <c r="HO116" s="212">
        <f t="shared" si="462"/>
        <v>56327.617151520622</v>
      </c>
      <c r="HS116" s="3">
        <f t="shared" si="282"/>
        <v>7.5301162093191794</v>
      </c>
      <c r="HT116" s="6">
        <f t="shared" si="283"/>
        <v>0</v>
      </c>
      <c r="HU116" s="6">
        <f t="shared" si="284"/>
        <v>0</v>
      </c>
      <c r="HV116" s="6">
        <f t="shared" si="285"/>
        <v>0</v>
      </c>
      <c r="HW116" s="193">
        <f t="shared" si="463"/>
        <v>5.6995630763719367</v>
      </c>
      <c r="HX116" s="193">
        <f t="shared" si="463"/>
        <v>4.1745731882913786</v>
      </c>
      <c r="HY116" s="193">
        <f t="shared" si="463"/>
        <v>3.8150380693314694</v>
      </c>
      <c r="HZ116" s="193">
        <f t="shared" si="463"/>
        <v>3.9040600573940507</v>
      </c>
      <c r="IA116" s="212">
        <f t="shared" si="464"/>
        <v>56326.955669738352</v>
      </c>
      <c r="IE116" s="3">
        <f t="shared" si="286"/>
        <v>8.8992282473772111</v>
      </c>
      <c r="IF116" s="6">
        <f t="shared" si="287"/>
        <v>0</v>
      </c>
      <c r="IG116" s="6">
        <f t="shared" si="288"/>
        <v>0</v>
      </c>
      <c r="IH116" s="6">
        <f t="shared" si="289"/>
        <v>0</v>
      </c>
      <c r="II116" s="193">
        <f t="shared" si="465"/>
        <v>5.7041356099601028</v>
      </c>
      <c r="IJ116" s="193">
        <f t="shared" si="465"/>
        <v>4.1745731882913786</v>
      </c>
      <c r="IK116" s="193">
        <f t="shared" si="465"/>
        <v>3.8150380693314694</v>
      </c>
      <c r="IL116" s="193">
        <f t="shared" si="465"/>
        <v>3.9040600573940507</v>
      </c>
      <c r="IM116" s="205">
        <f t="shared" si="466"/>
        <v>56329.597110640818</v>
      </c>
      <c r="IQ116" s="3">
        <f t="shared" si="290"/>
        <v>0</v>
      </c>
      <c r="IR116" s="6">
        <f t="shared" si="291"/>
        <v>5.9093134468862489</v>
      </c>
      <c r="IS116" s="6">
        <f t="shared" si="292"/>
        <v>0</v>
      </c>
      <c r="IT116" s="6">
        <f t="shared" si="293"/>
        <v>0</v>
      </c>
      <c r="IU116" s="193">
        <f t="shared" si="467"/>
        <v>5.6740334309306508</v>
      </c>
      <c r="IV116" s="193">
        <f t="shared" si="467"/>
        <v>4.2615722112152987</v>
      </c>
      <c r="IW116" s="193">
        <f t="shared" si="467"/>
        <v>3.8150380693314694</v>
      </c>
      <c r="IX116" s="193">
        <f t="shared" si="467"/>
        <v>3.9040600573940507</v>
      </c>
      <c r="IY116" s="212">
        <f t="shared" si="468"/>
        <v>56529.035969445846</v>
      </c>
      <c r="JC116" s="3">
        <f t="shared" si="294"/>
        <v>0</v>
      </c>
      <c r="JD116" s="6">
        <f t="shared" si="295"/>
        <v>5.7524290190928102</v>
      </c>
      <c r="JE116" s="6">
        <f t="shared" si="296"/>
        <v>0</v>
      </c>
      <c r="JF116" s="6">
        <f t="shared" si="297"/>
        <v>0</v>
      </c>
      <c r="JG116" s="193">
        <f t="shared" si="469"/>
        <v>5.6740334309306508</v>
      </c>
      <c r="JH116" s="193">
        <f t="shared" si="469"/>
        <v>4.2593576722062378</v>
      </c>
      <c r="JI116" s="193">
        <f t="shared" si="469"/>
        <v>3.8150380693314694</v>
      </c>
      <c r="JJ116" s="193">
        <f t="shared" si="469"/>
        <v>3.9040600573940507</v>
      </c>
      <c r="JK116" s="212">
        <f t="shared" si="470"/>
        <v>56523.506377766622</v>
      </c>
      <c r="JO116" s="3">
        <f t="shared" si="298"/>
        <v>0</v>
      </c>
      <c r="JP116" s="6">
        <f t="shared" si="299"/>
        <v>6.27537711173761</v>
      </c>
      <c r="JQ116" s="6">
        <f t="shared" si="300"/>
        <v>0</v>
      </c>
      <c r="JR116" s="6">
        <f t="shared" si="301"/>
        <v>0</v>
      </c>
      <c r="JS116" s="193">
        <f t="shared" si="471"/>
        <v>5.6740334309306508</v>
      </c>
      <c r="JT116" s="193">
        <f t="shared" si="471"/>
        <v>4.2667204764883309</v>
      </c>
      <c r="JU116" s="193">
        <f t="shared" si="471"/>
        <v>3.8150380693314694</v>
      </c>
      <c r="JV116" s="193">
        <f t="shared" si="471"/>
        <v>3.9040600573940507</v>
      </c>
      <c r="JW116" s="205">
        <f t="shared" si="472"/>
        <v>56541.893017592884</v>
      </c>
      <c r="KA116" s="3">
        <f t="shared" si="302"/>
        <v>0</v>
      </c>
      <c r="KB116" s="6">
        <f t="shared" si="303"/>
        <v>0</v>
      </c>
      <c r="KC116" s="6">
        <f t="shared" si="304"/>
        <v>5.6574693332399386</v>
      </c>
      <c r="KD116" s="6">
        <f t="shared" si="305"/>
        <v>0</v>
      </c>
      <c r="KE116" s="193">
        <f t="shared" si="473"/>
        <v>5.6740334309306508</v>
      </c>
      <c r="KF116" s="193">
        <f t="shared" si="473"/>
        <v>4.1745731882913786</v>
      </c>
      <c r="KG116" s="193">
        <f t="shared" si="473"/>
        <v>3.9325303492914818</v>
      </c>
      <c r="KH116" s="193">
        <f t="shared" si="473"/>
        <v>3.9040600573940507</v>
      </c>
      <c r="KI116" s="212">
        <f t="shared" si="474"/>
        <v>56887.64933615749</v>
      </c>
      <c r="KM116" s="3">
        <f t="shared" si="306"/>
        <v>0</v>
      </c>
      <c r="KN116" s="6">
        <f t="shared" si="307"/>
        <v>0</v>
      </c>
      <c r="KO116" s="6">
        <f t="shared" si="308"/>
        <v>5.0187227956160747</v>
      </c>
      <c r="KP116" s="6">
        <f t="shared" si="309"/>
        <v>0</v>
      </c>
      <c r="KQ116" s="193">
        <f t="shared" si="475"/>
        <v>5.6740334309306508</v>
      </c>
      <c r="KR116" s="193">
        <f t="shared" si="475"/>
        <v>4.1745731882913786</v>
      </c>
      <c r="KS116" s="193">
        <f t="shared" si="475"/>
        <v>3.9199357504109518</v>
      </c>
      <c r="KT116" s="193">
        <f t="shared" si="475"/>
        <v>3.9040600573940507</v>
      </c>
      <c r="KU116" s="212">
        <f t="shared" si="476"/>
        <v>56825.684730803216</v>
      </c>
      <c r="KY116" s="3">
        <f t="shared" si="310"/>
        <v>0</v>
      </c>
      <c r="KZ116" s="6">
        <f t="shared" si="311"/>
        <v>0</v>
      </c>
      <c r="LA116" s="6">
        <f t="shared" si="312"/>
        <v>5.9312178493644518</v>
      </c>
      <c r="LB116" s="6">
        <f t="shared" si="313"/>
        <v>0</v>
      </c>
      <c r="LC116" s="193">
        <f t="shared" si="477"/>
        <v>5.6740334309306508</v>
      </c>
      <c r="LD116" s="193">
        <f t="shared" si="477"/>
        <v>4.1745731882913786</v>
      </c>
      <c r="LE116" s="193">
        <f t="shared" si="477"/>
        <v>3.9378798518006208</v>
      </c>
      <c r="LF116" s="193">
        <f t="shared" si="477"/>
        <v>3.9040600573940507</v>
      </c>
      <c r="LG116" s="205">
        <f t="shared" si="478"/>
        <v>56913.988980078822</v>
      </c>
      <c r="LK116" s="3">
        <f t="shared" si="314"/>
        <v>0</v>
      </c>
      <c r="LL116" s="6">
        <f t="shared" si="315"/>
        <v>0</v>
      </c>
      <c r="LM116" s="6">
        <f t="shared" si="316"/>
        <v>0</v>
      </c>
      <c r="LN116" s="6">
        <f t="shared" si="317"/>
        <v>5.4296077473362887</v>
      </c>
      <c r="LO116" s="193">
        <f t="shared" si="479"/>
        <v>5.6740334309306508</v>
      </c>
      <c r="LP116" s="193">
        <f t="shared" si="479"/>
        <v>4.1745731882913786</v>
      </c>
      <c r="LQ116" s="193">
        <f t="shared" si="479"/>
        <v>3.8150380693314694</v>
      </c>
      <c r="LR116" s="193">
        <f t="shared" si="479"/>
        <v>4.0079337568508961</v>
      </c>
      <c r="LS116" s="212">
        <f t="shared" si="480"/>
        <v>57044.111526041903</v>
      </c>
      <c r="LW116" s="3">
        <f t="shared" si="318"/>
        <v>0</v>
      </c>
      <c r="LX116" s="6">
        <f t="shared" si="319"/>
        <v>0</v>
      </c>
      <c r="LY116" s="6">
        <f t="shared" si="320"/>
        <v>0</v>
      </c>
      <c r="LZ116" s="6">
        <f t="shared" si="321"/>
        <v>5.0614987475168798</v>
      </c>
      <c r="MA116" s="193">
        <f t="shared" si="481"/>
        <v>5.6740334309306508</v>
      </c>
      <c r="MB116" s="193">
        <f t="shared" si="481"/>
        <v>4.1745731882913786</v>
      </c>
      <c r="MC116" s="193">
        <f t="shared" si="481"/>
        <v>3.8150380693314694</v>
      </c>
      <c r="MD116" s="193">
        <f t="shared" si="481"/>
        <v>4.0012224135318419</v>
      </c>
      <c r="ME116" s="212">
        <f t="shared" si="482"/>
        <v>56996.536789023558</v>
      </c>
      <c r="MI116" s="3">
        <f t="shared" si="322"/>
        <v>0</v>
      </c>
      <c r="MJ116" s="6">
        <f t="shared" si="323"/>
        <v>0</v>
      </c>
      <c r="MK116" s="6">
        <f t="shared" si="324"/>
        <v>0</v>
      </c>
      <c r="ML116" s="6">
        <f t="shared" si="325"/>
        <v>5.751703122178272</v>
      </c>
      <c r="MM116" s="193">
        <f t="shared" si="483"/>
        <v>5.6740334309306508</v>
      </c>
      <c r="MN116" s="193">
        <f t="shared" si="483"/>
        <v>4.1745731882913786</v>
      </c>
      <c r="MO116" s="193">
        <f t="shared" si="483"/>
        <v>3.8150380693314694</v>
      </c>
      <c r="MP116" s="193">
        <f t="shared" si="483"/>
        <v>4.0137694594504385</v>
      </c>
      <c r="MQ116" s="205">
        <f t="shared" si="484"/>
        <v>57085.511379379604</v>
      </c>
      <c r="MT116" s="3">
        <f t="shared" si="326"/>
        <v>6.5032821807756536</v>
      </c>
      <c r="MU116" s="6">
        <f t="shared" si="327"/>
        <v>5.2294809264480087</v>
      </c>
      <c r="MV116" s="6">
        <f t="shared" si="328"/>
        <v>5.2468465590531679</v>
      </c>
      <c r="MW116" s="6">
        <f t="shared" si="329"/>
        <v>5.5216349972911409</v>
      </c>
      <c r="MX116" s="193">
        <f t="shared" si="485"/>
        <v>5.696119902768312</v>
      </c>
      <c r="MY116" s="193">
        <f t="shared" si="485"/>
        <v>4.2519402546820881</v>
      </c>
      <c r="MZ116" s="193">
        <f t="shared" si="485"/>
        <v>3.9244520525691007</v>
      </c>
      <c r="NA116" s="193">
        <f t="shared" si="485"/>
        <v>4.0096045783889398</v>
      </c>
      <c r="NB116" s="212">
        <f t="shared" si="486"/>
        <v>57808.999892065782</v>
      </c>
      <c r="NF116" s="3">
        <f t="shared" si="330"/>
        <v>6.5032821807756527</v>
      </c>
      <c r="NG116" s="6">
        <f t="shared" si="331"/>
        <v>0</v>
      </c>
      <c r="NH116" s="6">
        <f t="shared" si="332"/>
        <v>0</v>
      </c>
      <c r="NI116" s="6">
        <f t="shared" si="333"/>
        <v>0</v>
      </c>
      <c r="NJ116" s="193">
        <f t="shared" si="487"/>
        <v>5.696119902768312</v>
      </c>
      <c r="NK116" s="193">
        <f t="shared" si="487"/>
        <v>4.1745731882913786</v>
      </c>
      <c r="NL116" s="193">
        <f t="shared" si="487"/>
        <v>3.8150380693314694</v>
      </c>
      <c r="NM116" s="193">
        <f t="shared" si="487"/>
        <v>3.9040600573940507</v>
      </c>
      <c r="NN116" s="212">
        <f t="shared" si="488"/>
        <v>56324.966714250731</v>
      </c>
      <c r="NR116" s="3">
        <f t="shared" si="334"/>
        <v>0</v>
      </c>
      <c r="NS116" s="6">
        <f t="shared" si="335"/>
        <v>5.2294809264480087</v>
      </c>
      <c r="NT116" s="6">
        <f t="shared" si="336"/>
        <v>0</v>
      </c>
      <c r="NU116" s="6">
        <f t="shared" si="337"/>
        <v>0</v>
      </c>
      <c r="NV116" s="193">
        <f t="shared" si="489"/>
        <v>5.6740334309306508</v>
      </c>
      <c r="NW116" s="193">
        <f t="shared" si="489"/>
        <v>4.2519402546820881</v>
      </c>
      <c r="NX116" s="193">
        <f t="shared" si="489"/>
        <v>3.8150380693314694</v>
      </c>
      <c r="NY116" s="193">
        <f t="shared" si="489"/>
        <v>3.9040600573940507</v>
      </c>
      <c r="NZ116" s="212">
        <f t="shared" si="490"/>
        <v>56504.989401699495</v>
      </c>
      <c r="OD116" s="3">
        <f t="shared" si="338"/>
        <v>0</v>
      </c>
      <c r="OE116" s="6">
        <f t="shared" si="339"/>
        <v>0</v>
      </c>
      <c r="OF116" s="6">
        <f t="shared" si="340"/>
        <v>5.2468465590531679</v>
      </c>
      <c r="OG116" s="6">
        <f t="shared" si="341"/>
        <v>0</v>
      </c>
      <c r="OH116" s="193">
        <f t="shared" si="491"/>
        <v>5.6740334309306508</v>
      </c>
      <c r="OI116" s="193">
        <f t="shared" si="491"/>
        <v>4.1745731882913786</v>
      </c>
      <c r="OJ116" s="193">
        <f t="shared" si="491"/>
        <v>3.9244520525691007</v>
      </c>
      <c r="OK116" s="193">
        <f t="shared" si="491"/>
        <v>3.9040600573940507</v>
      </c>
      <c r="OL116" s="212">
        <f t="shared" si="492"/>
        <v>56847.896877140229</v>
      </c>
      <c r="OP116" s="3">
        <f t="shared" si="342"/>
        <v>0</v>
      </c>
      <c r="OQ116" s="6">
        <f t="shared" si="343"/>
        <v>0</v>
      </c>
      <c r="OR116" s="6">
        <f t="shared" si="344"/>
        <v>0</v>
      </c>
      <c r="OS116" s="6">
        <f t="shared" si="345"/>
        <v>5.5216349972911409</v>
      </c>
      <c r="OT116" s="193">
        <f t="shared" si="493"/>
        <v>5.6740334309306508</v>
      </c>
      <c r="OU116" s="193">
        <f t="shared" si="493"/>
        <v>4.1745731882913786</v>
      </c>
      <c r="OV116" s="193">
        <f t="shared" si="493"/>
        <v>3.8150380693314694</v>
      </c>
      <c r="OW116" s="193">
        <f t="shared" si="493"/>
        <v>4.0096045783889398</v>
      </c>
      <c r="OX116" s="232">
        <f t="shared" si="494"/>
        <v>57055.961660403285</v>
      </c>
    </row>
    <row r="117" spans="2:414" x14ac:dyDescent="0.2">
      <c r="B117" s="81">
        <v>45346</v>
      </c>
      <c r="C117">
        <v>113</v>
      </c>
      <c r="D117">
        <v>11.134538353859602</v>
      </c>
      <c r="E117">
        <v>0</v>
      </c>
      <c r="F117">
        <v>1</v>
      </c>
      <c r="G117">
        <v>0</v>
      </c>
      <c r="H117">
        <v>0</v>
      </c>
      <c r="I117">
        <v>0</v>
      </c>
      <c r="J117">
        <v>0</v>
      </c>
      <c r="K117">
        <v>0</v>
      </c>
      <c r="L117">
        <v>0</v>
      </c>
      <c r="M117">
        <v>0</v>
      </c>
      <c r="N117">
        <v>0</v>
      </c>
      <c r="O117">
        <v>0</v>
      </c>
      <c r="P117">
        <v>1</v>
      </c>
      <c r="Q117">
        <v>0</v>
      </c>
      <c r="R117">
        <v>0</v>
      </c>
      <c r="S117">
        <v>0</v>
      </c>
      <c r="T117">
        <v>12769</v>
      </c>
      <c r="U117">
        <v>6.7541980732737414</v>
      </c>
      <c r="V117">
        <v>5.1696539782133932</v>
      </c>
      <c r="W117">
        <v>4.5583162049326891</v>
      </c>
      <c r="X117">
        <v>4.6012132252282409</v>
      </c>
      <c r="Y117" s="3">
        <v>566.44496917072638</v>
      </c>
      <c r="Z117" s="3">
        <v>110.84189182855388</v>
      </c>
      <c r="AA117" s="3">
        <v>50.044188381092802</v>
      </c>
      <c r="AB117" s="3">
        <v>50.001652156818565</v>
      </c>
      <c r="AC117">
        <v>0</v>
      </c>
      <c r="AD117">
        <v>1</v>
      </c>
      <c r="AE117" s="6"/>
      <c r="AF117" s="1" t="s">
        <v>7</v>
      </c>
      <c r="AG117">
        <v>113</v>
      </c>
      <c r="AH117" s="189">
        <v>45346</v>
      </c>
      <c r="AI117">
        <f t="shared" si="346"/>
        <v>2</v>
      </c>
      <c r="AJ117">
        <v>113</v>
      </c>
      <c r="AK117">
        <v>0</v>
      </c>
      <c r="AL117">
        <v>1</v>
      </c>
      <c r="AM117">
        <v>0</v>
      </c>
      <c r="AN117">
        <v>1</v>
      </c>
      <c r="AO117">
        <v>0</v>
      </c>
      <c r="AP117">
        <v>0</v>
      </c>
      <c r="AQ117">
        <v>0</v>
      </c>
      <c r="AS117" s="37"/>
      <c r="AT117" s="37"/>
      <c r="AU117" s="6">
        <f t="shared" si="347"/>
        <v>0</v>
      </c>
      <c r="AV117" s="6">
        <f t="shared" si="348"/>
        <v>0</v>
      </c>
      <c r="AW117" s="6">
        <f t="shared" si="349"/>
        <v>0</v>
      </c>
      <c r="AX117" s="6">
        <f t="shared" si="350"/>
        <v>0</v>
      </c>
      <c r="AY117" s="193">
        <f t="shared" si="351"/>
        <v>5.6740334309306508</v>
      </c>
      <c r="AZ117" s="193">
        <f t="shared" si="352"/>
        <v>4.1745731882913786</v>
      </c>
      <c r="BA117" s="193">
        <f t="shared" si="353"/>
        <v>3.8150380693314694</v>
      </c>
      <c r="BB117" s="193">
        <f t="shared" si="354"/>
        <v>3.9040600573940507</v>
      </c>
      <c r="BC117" s="72">
        <f t="shared" si="355"/>
        <v>56312.210093717425</v>
      </c>
      <c r="BG117" s="3">
        <f t="shared" si="356"/>
        <v>6.6191141118082664</v>
      </c>
      <c r="BH117" s="6">
        <f t="shared" si="357"/>
        <v>0</v>
      </c>
      <c r="BI117" s="6">
        <f t="shared" si="358"/>
        <v>0</v>
      </c>
      <c r="BJ117" s="6">
        <f t="shared" si="359"/>
        <v>0</v>
      </c>
      <c r="BK117" s="193">
        <f t="shared" si="360"/>
        <v>5.6965089034669605</v>
      </c>
      <c r="BL117" s="193">
        <f t="shared" si="361"/>
        <v>4.1745731882913786</v>
      </c>
      <c r="BM117" s="193">
        <f t="shared" si="362"/>
        <v>3.8150380693314694</v>
      </c>
      <c r="BN117" s="193">
        <f t="shared" si="363"/>
        <v>3.9040600573940507</v>
      </c>
      <c r="BO117" s="72">
        <f t="shared" si="364"/>
        <v>56325.191417691931</v>
      </c>
      <c r="BS117" s="3">
        <f t="shared" si="365"/>
        <v>6.6191349666483603</v>
      </c>
      <c r="BT117" s="6">
        <f t="shared" si="366"/>
        <v>0</v>
      </c>
      <c r="BU117" s="6">
        <f t="shared" si="367"/>
        <v>0</v>
      </c>
      <c r="BV117" s="6">
        <f t="shared" si="368"/>
        <v>0</v>
      </c>
      <c r="BW117" s="193">
        <f t="shared" si="369"/>
        <v>5.6965089734905661</v>
      </c>
      <c r="BX117" s="193">
        <f t="shared" si="370"/>
        <v>4.1745731882913786</v>
      </c>
      <c r="BY117" s="193">
        <f t="shared" si="495"/>
        <v>3.8150380693314694</v>
      </c>
      <c r="BZ117" s="193">
        <f t="shared" si="371"/>
        <v>3.9040600573940507</v>
      </c>
      <c r="CA117" s="72">
        <f t="shared" si="372"/>
        <v>56325.191417691931</v>
      </c>
      <c r="CE117" s="3">
        <f t="shared" si="373"/>
        <v>0</v>
      </c>
      <c r="CF117" s="6">
        <f t="shared" si="374"/>
        <v>5.1696539782133932</v>
      </c>
      <c r="CG117" s="6">
        <f t="shared" si="375"/>
        <v>0</v>
      </c>
      <c r="CH117" s="6">
        <f t="shared" si="376"/>
        <v>0</v>
      </c>
      <c r="CI117" s="193">
        <f t="shared" si="377"/>
        <v>5.6740334309306508</v>
      </c>
      <c r="CJ117" s="193">
        <f t="shared" si="378"/>
        <v>4.2510881603492123</v>
      </c>
      <c r="CK117" s="193">
        <f t="shared" si="496"/>
        <v>3.8150380693314694</v>
      </c>
      <c r="CL117" s="193">
        <f t="shared" si="379"/>
        <v>3.9040600573940507</v>
      </c>
      <c r="CM117" s="72">
        <f t="shared" si="380"/>
        <v>56502.862606397852</v>
      </c>
      <c r="CQ117" s="3">
        <f t="shared" si="381"/>
        <v>0</v>
      </c>
      <c r="CR117" s="6">
        <f t="shared" si="382"/>
        <v>5.1697102024810127</v>
      </c>
      <c r="CS117" s="6">
        <f t="shared" si="383"/>
        <v>0</v>
      </c>
      <c r="CT117" s="6">
        <f t="shared" si="384"/>
        <v>0</v>
      </c>
      <c r="CU117" s="193">
        <f t="shared" si="385"/>
        <v>5.6740334309306508</v>
      </c>
      <c r="CV117" s="193">
        <f t="shared" si="386"/>
        <v>4.2510889614727709</v>
      </c>
      <c r="CW117" s="193">
        <f t="shared" si="497"/>
        <v>3.8150380693314694</v>
      </c>
      <c r="CX117" s="193">
        <f t="shared" si="387"/>
        <v>3.9040600573940507</v>
      </c>
      <c r="CY117" s="72">
        <f t="shared" si="388"/>
        <v>56502.864605934446</v>
      </c>
      <c r="DC117" s="3">
        <f t="shared" si="389"/>
        <v>0</v>
      </c>
      <c r="DD117" s="6">
        <f t="shared" si="390"/>
        <v>0</v>
      </c>
      <c r="DE117" s="6">
        <f t="shared" si="391"/>
        <v>4.7862320151793236</v>
      </c>
      <c r="DF117" s="6">
        <f t="shared" si="392"/>
        <v>0</v>
      </c>
      <c r="DG117" s="193">
        <f t="shared" si="393"/>
        <v>5.6740334309306508</v>
      </c>
      <c r="DH117" s="193">
        <f t="shared" si="394"/>
        <v>4.1745731882913786</v>
      </c>
      <c r="DI117" s="193">
        <f t="shared" si="498"/>
        <v>3.9153119089266424</v>
      </c>
      <c r="DJ117" s="193">
        <f t="shared" si="395"/>
        <v>3.9040600573940507</v>
      </c>
      <c r="DK117" s="72">
        <f t="shared" si="396"/>
        <v>56802.952674265558</v>
      </c>
      <c r="DO117" s="3">
        <f t="shared" si="397"/>
        <v>0</v>
      </c>
      <c r="DP117" s="6">
        <f t="shared" si="398"/>
        <v>0</v>
      </c>
      <c r="DQ117" s="6">
        <f t="shared" si="399"/>
        <v>4.5584042388165296</v>
      </c>
      <c r="DR117" s="6">
        <f t="shared" si="400"/>
        <v>0</v>
      </c>
      <c r="DS117" s="193">
        <f t="shared" si="401"/>
        <v>5.6740334309306508</v>
      </c>
      <c r="DT117" s="193">
        <f t="shared" si="402"/>
        <v>4.1745731882913786</v>
      </c>
      <c r="DU117" s="193">
        <f t="shared" si="499"/>
        <v>3.9107599704837281</v>
      </c>
      <c r="DV117" s="193">
        <f t="shared" si="403"/>
        <v>3.9040600573940507</v>
      </c>
      <c r="DW117" s="72">
        <f t="shared" si="404"/>
        <v>56780.582995085686</v>
      </c>
      <c r="EA117" s="3">
        <f t="shared" si="405"/>
        <v>0</v>
      </c>
      <c r="EB117" s="6">
        <f t="shared" si="406"/>
        <v>0</v>
      </c>
      <c r="EC117" s="6">
        <f t="shared" si="407"/>
        <v>0</v>
      </c>
      <c r="ED117" s="6">
        <f t="shared" si="408"/>
        <v>13.803639675684723</v>
      </c>
      <c r="EE117" s="193">
        <f t="shared" si="409"/>
        <v>5.6740334309306508</v>
      </c>
      <c r="EF117" s="193">
        <f t="shared" si="410"/>
        <v>4.1745731882913786</v>
      </c>
      <c r="EG117" s="193">
        <f t="shared" si="500"/>
        <v>3.8150380693314694</v>
      </c>
      <c r="EH117" s="193">
        <f t="shared" si="411"/>
        <v>4.1495754212804048</v>
      </c>
      <c r="EI117" s="72">
        <f t="shared" si="412"/>
        <v>58057.482419225104</v>
      </c>
      <c r="EM117" s="3">
        <f t="shared" si="413"/>
        <v>0</v>
      </c>
      <c r="EN117" s="6">
        <f t="shared" si="414"/>
        <v>0</v>
      </c>
      <c r="EO117" s="6">
        <f t="shared" si="415"/>
        <v>0</v>
      </c>
      <c r="EP117" s="6">
        <f t="shared" si="416"/>
        <v>4.6013267876744219</v>
      </c>
      <c r="EQ117" s="193">
        <f t="shared" si="417"/>
        <v>5.6740334309306508</v>
      </c>
      <c r="ER117" s="193">
        <f t="shared" si="418"/>
        <v>4.1745731882913786</v>
      </c>
      <c r="ES117" s="193">
        <f t="shared" si="501"/>
        <v>3.8150380693314694</v>
      </c>
      <c r="ET117" s="193">
        <f t="shared" si="419"/>
        <v>3.9927687348509235</v>
      </c>
      <c r="EU117" s="72">
        <f t="shared" si="420"/>
        <v>56936.66761080682</v>
      </c>
      <c r="EY117" s="3">
        <f t="shared" si="421"/>
        <v>6.6191141118082664</v>
      </c>
      <c r="EZ117" s="6">
        <f t="shared" si="422"/>
        <v>5.1696539782133932</v>
      </c>
      <c r="FA117" s="6">
        <f t="shared" si="423"/>
        <v>4.7862320151793236</v>
      </c>
      <c r="FB117" s="6">
        <f t="shared" si="424"/>
        <v>13.803639675684723</v>
      </c>
      <c r="FC117" s="193">
        <f t="shared" si="425"/>
        <v>5.6965089034669605</v>
      </c>
      <c r="FD117" s="193">
        <f t="shared" si="426"/>
        <v>4.2510881603492123</v>
      </c>
      <c r="FE117" s="193">
        <f t="shared" si="502"/>
        <v>3.9153119089266424</v>
      </c>
      <c r="FF117" s="193">
        <f t="shared" si="427"/>
        <v>4.1495754212804048</v>
      </c>
      <c r="FG117" s="72">
        <f t="shared" si="428"/>
        <v>58775.254806234596</v>
      </c>
      <c r="FK117" s="3">
        <f t="shared" si="429"/>
        <v>6.7542189281138363</v>
      </c>
      <c r="FL117" s="6">
        <f t="shared" si="430"/>
        <v>5.1697102024810127</v>
      </c>
      <c r="FM117" s="6">
        <f t="shared" si="431"/>
        <v>4.5584042388165296</v>
      </c>
      <c r="FN117" s="6">
        <f t="shared" si="432"/>
        <v>4.6013267876744219</v>
      </c>
      <c r="FO117" s="193">
        <f t="shared" si="433"/>
        <v>5.6969624375825969</v>
      </c>
      <c r="FP117" s="193">
        <f t="shared" si="434"/>
        <v>4.2510889614727709</v>
      </c>
      <c r="FQ117" s="193">
        <f t="shared" si="503"/>
        <v>3.9107599704837281</v>
      </c>
      <c r="FR117" s="193">
        <f t="shared" si="435"/>
        <v>3.9927687348509235</v>
      </c>
      <c r="FS117" s="205">
        <f t="shared" si="436"/>
        <v>57618.15370047075</v>
      </c>
      <c r="FW117" s="3">
        <f t="shared" si="437"/>
        <v>7.7673277842648023</v>
      </c>
      <c r="FX117" s="6">
        <f t="shared" si="438"/>
        <v>5.8417089953811336</v>
      </c>
      <c r="FY117" s="6">
        <f t="shared" si="439"/>
        <v>5.6523120941165343</v>
      </c>
      <c r="FZ117" s="6">
        <f t="shared" si="440"/>
        <v>5.4294316057693237</v>
      </c>
      <c r="GA117" s="193">
        <f t="shared" si="441"/>
        <v>5.7003568098808275</v>
      </c>
      <c r="GB117" s="193">
        <f t="shared" si="442"/>
        <v>4.2606185259522675</v>
      </c>
      <c r="GC117" s="193">
        <f t="shared" si="504"/>
        <v>3.9324292930872038</v>
      </c>
      <c r="GD117" s="193">
        <f t="shared" si="443"/>
        <v>4.0079305561946263</v>
      </c>
      <c r="GE117" s="72">
        <f t="shared" si="444"/>
        <v>57861.570720254829</v>
      </c>
      <c r="GI117" s="3">
        <f t="shared" si="445"/>
        <v>7.4296178806011159</v>
      </c>
      <c r="GJ117" s="6">
        <f t="shared" si="446"/>
        <v>5.6866193760347334</v>
      </c>
      <c r="GK117" s="6">
        <f t="shared" si="447"/>
        <v>5.0141478254259582</v>
      </c>
      <c r="GL117" s="6">
        <f t="shared" si="448"/>
        <v>5.0613345477510654</v>
      </c>
      <c r="GM117" s="193">
        <f t="shared" si="449"/>
        <v>5.6992266088829142</v>
      </c>
      <c r="GN117" s="193">
        <f t="shared" si="450"/>
        <v>4.2584272586642591</v>
      </c>
      <c r="GO117" s="193">
        <f t="shared" si="505"/>
        <v>3.9198449680410845</v>
      </c>
      <c r="GP117" s="193">
        <f t="shared" si="451"/>
        <v>4.001219409777784</v>
      </c>
      <c r="GQ117" s="72">
        <f t="shared" si="452"/>
        <v>57744.135089670446</v>
      </c>
      <c r="GU117" s="3">
        <f t="shared" si="453"/>
        <v>8.7804574952558649</v>
      </c>
      <c r="GV117" s="6">
        <f t="shared" si="454"/>
        <v>6.2035847738560719</v>
      </c>
      <c r="GW117" s="6">
        <f t="shared" si="455"/>
        <v>5.9258110664124963</v>
      </c>
      <c r="GX117" s="6">
        <f t="shared" si="456"/>
        <v>5.7515165315353016</v>
      </c>
      <c r="GY117" s="193">
        <f t="shared" si="457"/>
        <v>5.7037397689007658</v>
      </c>
      <c r="GZ117" s="193">
        <f t="shared" si="458"/>
        <v>4.2657128867998786</v>
      </c>
      <c r="HA117" s="193">
        <f t="shared" si="506"/>
        <v>3.9377744707973998</v>
      </c>
      <c r="HB117" s="193">
        <f t="shared" si="459"/>
        <v>4.0137660886529218</v>
      </c>
      <c r="HC117" s="205">
        <f t="shared" si="460"/>
        <v>57945.399081678217</v>
      </c>
      <c r="HG117" s="3">
        <f t="shared" si="278"/>
        <v>7.7673277842648023</v>
      </c>
      <c r="HH117" s="6">
        <f t="shared" si="279"/>
        <v>0</v>
      </c>
      <c r="HI117" s="6">
        <f t="shared" si="280"/>
        <v>0</v>
      </c>
      <c r="HJ117" s="6">
        <f t="shared" si="281"/>
        <v>0</v>
      </c>
      <c r="HK117" s="193">
        <f t="shared" si="461"/>
        <v>5.7003568098808275</v>
      </c>
      <c r="HL117" s="193">
        <f t="shared" si="461"/>
        <v>4.1745731882913786</v>
      </c>
      <c r="HM117" s="193">
        <f t="shared" si="461"/>
        <v>3.8150380693314694</v>
      </c>
      <c r="HN117" s="193">
        <f t="shared" si="461"/>
        <v>3.9040600573940507</v>
      </c>
      <c r="HO117" s="212">
        <f t="shared" si="462"/>
        <v>56327.414181303189</v>
      </c>
      <c r="HS117" s="3">
        <f t="shared" si="282"/>
        <v>7.4296178806011159</v>
      </c>
      <c r="HT117" s="6">
        <f t="shared" si="283"/>
        <v>0</v>
      </c>
      <c r="HU117" s="6">
        <f t="shared" si="284"/>
        <v>0</v>
      </c>
      <c r="HV117" s="6">
        <f t="shared" si="285"/>
        <v>0</v>
      </c>
      <c r="HW117" s="193">
        <f t="shared" si="463"/>
        <v>5.6992266088829142</v>
      </c>
      <c r="HX117" s="193">
        <f t="shared" si="463"/>
        <v>4.1745731882913786</v>
      </c>
      <c r="HY117" s="193">
        <f t="shared" si="463"/>
        <v>3.8150380693314694</v>
      </c>
      <c r="HZ117" s="193">
        <f t="shared" si="463"/>
        <v>3.9040600573940507</v>
      </c>
      <c r="IA117" s="212">
        <f t="shared" si="464"/>
        <v>56326.761305585758</v>
      </c>
      <c r="IE117" s="3">
        <f t="shared" si="286"/>
        <v>8.7804574952558649</v>
      </c>
      <c r="IF117" s="6">
        <f t="shared" si="287"/>
        <v>0</v>
      </c>
      <c r="IG117" s="6">
        <f t="shared" si="288"/>
        <v>0</v>
      </c>
      <c r="IH117" s="6">
        <f t="shared" si="289"/>
        <v>0</v>
      </c>
      <c r="II117" s="193">
        <f t="shared" si="465"/>
        <v>5.7037397689007658</v>
      </c>
      <c r="IJ117" s="193">
        <f t="shared" si="465"/>
        <v>4.1745731882913786</v>
      </c>
      <c r="IK117" s="193">
        <f t="shared" si="465"/>
        <v>3.8150380693314694</v>
      </c>
      <c r="IL117" s="193">
        <f t="shared" si="465"/>
        <v>3.9040600573940507</v>
      </c>
      <c r="IM117" s="205">
        <f t="shared" si="466"/>
        <v>56329.368438037607</v>
      </c>
      <c r="IQ117" s="3">
        <f t="shared" si="290"/>
        <v>0</v>
      </c>
      <c r="IR117" s="6">
        <f t="shared" si="291"/>
        <v>5.8417089953811336</v>
      </c>
      <c r="IS117" s="6">
        <f t="shared" si="292"/>
        <v>0</v>
      </c>
      <c r="IT117" s="6">
        <f t="shared" si="293"/>
        <v>0</v>
      </c>
      <c r="IU117" s="193">
        <f t="shared" si="467"/>
        <v>5.6740334309306508</v>
      </c>
      <c r="IV117" s="193">
        <f t="shared" si="467"/>
        <v>4.2606185259522675</v>
      </c>
      <c r="IW117" s="193">
        <f t="shared" si="467"/>
        <v>3.8150380693314694</v>
      </c>
      <c r="IX117" s="193">
        <f t="shared" si="467"/>
        <v>3.9040600573940507</v>
      </c>
      <c r="IY117" s="212">
        <f t="shared" si="468"/>
        <v>56526.654599359317</v>
      </c>
      <c r="JC117" s="3">
        <f t="shared" si="294"/>
        <v>0</v>
      </c>
      <c r="JD117" s="6">
        <f t="shared" si="295"/>
        <v>5.6866193760347334</v>
      </c>
      <c r="JE117" s="6">
        <f t="shared" si="296"/>
        <v>0</v>
      </c>
      <c r="JF117" s="6">
        <f t="shared" si="297"/>
        <v>0</v>
      </c>
      <c r="JG117" s="193">
        <f t="shared" si="469"/>
        <v>5.6740334309306508</v>
      </c>
      <c r="JH117" s="193">
        <f t="shared" si="469"/>
        <v>4.2584272586642591</v>
      </c>
      <c r="JI117" s="193">
        <f t="shared" si="469"/>
        <v>3.8150380693314694</v>
      </c>
      <c r="JJ117" s="193">
        <f t="shared" si="469"/>
        <v>3.9040600573940507</v>
      </c>
      <c r="JK117" s="212">
        <f t="shared" si="470"/>
        <v>56521.183343670513</v>
      </c>
      <c r="JO117" s="3">
        <f t="shared" si="298"/>
        <v>0</v>
      </c>
      <c r="JP117" s="6">
        <f t="shared" si="299"/>
        <v>6.2035847738560719</v>
      </c>
      <c r="JQ117" s="6">
        <f t="shared" si="300"/>
        <v>0</v>
      </c>
      <c r="JR117" s="6">
        <f t="shared" si="301"/>
        <v>0</v>
      </c>
      <c r="JS117" s="193">
        <f t="shared" si="471"/>
        <v>5.6740334309306508</v>
      </c>
      <c r="JT117" s="193">
        <f t="shared" si="471"/>
        <v>4.2657128867998786</v>
      </c>
      <c r="JU117" s="193">
        <f t="shared" si="471"/>
        <v>3.8150380693314694</v>
      </c>
      <c r="JV117" s="193">
        <f t="shared" si="471"/>
        <v>3.9040600573940507</v>
      </c>
      <c r="JW117" s="205">
        <f t="shared" si="472"/>
        <v>56539.37647789951</v>
      </c>
      <c r="KA117" s="3">
        <f t="shared" si="302"/>
        <v>0</v>
      </c>
      <c r="KB117" s="6">
        <f t="shared" si="303"/>
        <v>0</v>
      </c>
      <c r="KC117" s="6">
        <f t="shared" si="304"/>
        <v>5.6523120941165343</v>
      </c>
      <c r="KD117" s="6">
        <f t="shared" si="305"/>
        <v>0</v>
      </c>
      <c r="KE117" s="193">
        <f t="shared" si="473"/>
        <v>5.6740334309306508</v>
      </c>
      <c r="KF117" s="193">
        <f t="shared" si="473"/>
        <v>4.1745731882913786</v>
      </c>
      <c r="KG117" s="193">
        <f t="shared" si="473"/>
        <v>3.9324292930872038</v>
      </c>
      <c r="KH117" s="193">
        <f t="shared" si="473"/>
        <v>3.9040600573940507</v>
      </c>
      <c r="KI117" s="212">
        <f t="shared" si="474"/>
        <v>56887.151877418371</v>
      </c>
      <c r="KM117" s="3">
        <f t="shared" si="306"/>
        <v>0</v>
      </c>
      <c r="KN117" s="6">
        <f t="shared" si="307"/>
        <v>0</v>
      </c>
      <c r="KO117" s="6">
        <f t="shared" si="308"/>
        <v>5.0141478254259582</v>
      </c>
      <c r="KP117" s="6">
        <f t="shared" si="309"/>
        <v>0</v>
      </c>
      <c r="KQ117" s="193">
        <f t="shared" si="475"/>
        <v>5.6740334309306508</v>
      </c>
      <c r="KR117" s="193">
        <f t="shared" si="475"/>
        <v>4.1745731882913786</v>
      </c>
      <c r="KS117" s="193">
        <f t="shared" si="475"/>
        <v>3.9198449680410845</v>
      </c>
      <c r="KT117" s="193">
        <f t="shared" si="475"/>
        <v>3.9040600573940507</v>
      </c>
      <c r="KU117" s="212">
        <f t="shared" si="476"/>
        <v>56825.238332556008</v>
      </c>
      <c r="KY117" s="3">
        <f t="shared" si="310"/>
        <v>0</v>
      </c>
      <c r="KZ117" s="6">
        <f t="shared" si="311"/>
        <v>0</v>
      </c>
      <c r="LA117" s="6">
        <f t="shared" si="312"/>
        <v>5.9258110664124963</v>
      </c>
      <c r="LB117" s="6">
        <f t="shared" si="313"/>
        <v>0</v>
      </c>
      <c r="LC117" s="193">
        <f t="shared" si="477"/>
        <v>5.6740334309306508</v>
      </c>
      <c r="LD117" s="193">
        <f t="shared" si="477"/>
        <v>4.1745731882913786</v>
      </c>
      <c r="LE117" s="193">
        <f t="shared" si="477"/>
        <v>3.9377744707973998</v>
      </c>
      <c r="LF117" s="193">
        <f t="shared" si="477"/>
        <v>3.9040600573940507</v>
      </c>
      <c r="LG117" s="205">
        <f t="shared" si="478"/>
        <v>56913.469992018036</v>
      </c>
      <c r="LK117" s="3">
        <f t="shared" si="314"/>
        <v>0</v>
      </c>
      <c r="LL117" s="6">
        <f t="shared" si="315"/>
        <v>0</v>
      </c>
      <c r="LM117" s="6">
        <f t="shared" si="316"/>
        <v>0</v>
      </c>
      <c r="LN117" s="6">
        <f t="shared" si="317"/>
        <v>5.4294316057693237</v>
      </c>
      <c r="LO117" s="193">
        <f t="shared" si="479"/>
        <v>5.6740334309306508</v>
      </c>
      <c r="LP117" s="193">
        <f t="shared" si="479"/>
        <v>4.1745731882913786</v>
      </c>
      <c r="LQ117" s="193">
        <f t="shared" si="479"/>
        <v>3.8150380693314694</v>
      </c>
      <c r="LR117" s="193">
        <f t="shared" si="479"/>
        <v>4.0079305561946263</v>
      </c>
      <c r="LS117" s="212">
        <f t="shared" si="480"/>
        <v>57044.088828069958</v>
      </c>
      <c r="LW117" s="3">
        <f t="shared" si="318"/>
        <v>0</v>
      </c>
      <c r="LX117" s="6">
        <f t="shared" si="319"/>
        <v>0</v>
      </c>
      <c r="LY117" s="6">
        <f t="shared" si="320"/>
        <v>0</v>
      </c>
      <c r="LZ117" s="6">
        <f t="shared" si="321"/>
        <v>5.0613345477510654</v>
      </c>
      <c r="MA117" s="193">
        <f t="shared" si="481"/>
        <v>5.6740334309306508</v>
      </c>
      <c r="MB117" s="193">
        <f t="shared" si="481"/>
        <v>4.1745731882913786</v>
      </c>
      <c r="MC117" s="193">
        <f t="shared" si="481"/>
        <v>3.8150380693314694</v>
      </c>
      <c r="MD117" s="193">
        <f t="shared" si="481"/>
        <v>4.001219409777784</v>
      </c>
      <c r="ME117" s="212">
        <f t="shared" si="482"/>
        <v>56996.515505180862</v>
      </c>
      <c r="MI117" s="3">
        <f t="shared" si="322"/>
        <v>0</v>
      </c>
      <c r="MJ117" s="6">
        <f t="shared" si="323"/>
        <v>0</v>
      </c>
      <c r="MK117" s="6">
        <f t="shared" si="324"/>
        <v>0</v>
      </c>
      <c r="ML117" s="6">
        <f t="shared" si="325"/>
        <v>5.7515165315353016</v>
      </c>
      <c r="MM117" s="193">
        <f t="shared" si="483"/>
        <v>5.6740334309306508</v>
      </c>
      <c r="MN117" s="193">
        <f t="shared" si="483"/>
        <v>4.1745731882913786</v>
      </c>
      <c r="MO117" s="193">
        <f t="shared" si="483"/>
        <v>3.8150380693314694</v>
      </c>
      <c r="MP117" s="193">
        <f t="shared" si="483"/>
        <v>4.0137660886529218</v>
      </c>
      <c r="MQ117" s="205">
        <f t="shared" si="484"/>
        <v>57085.487457474941</v>
      </c>
      <c r="MT117" s="3">
        <f t="shared" si="326"/>
        <v>6.4164881696100542</v>
      </c>
      <c r="MU117" s="6">
        <f t="shared" si="327"/>
        <v>5.1696539782133932</v>
      </c>
      <c r="MV117" s="6">
        <f t="shared" si="328"/>
        <v>5.2420636356725918</v>
      </c>
      <c r="MW117" s="6">
        <f t="shared" si="329"/>
        <v>5.521455870273889</v>
      </c>
      <c r="MX117" s="193">
        <f t="shared" si="485"/>
        <v>5.6958283214923169</v>
      </c>
      <c r="MY117" s="193">
        <f t="shared" si="485"/>
        <v>4.2510881603492123</v>
      </c>
      <c r="MZ117" s="193">
        <f t="shared" si="485"/>
        <v>3.9243575712236693</v>
      </c>
      <c r="NA117" s="193">
        <f t="shared" si="485"/>
        <v>4.0096013289180039</v>
      </c>
      <c r="NB117" s="212">
        <f t="shared" si="486"/>
        <v>57806.155195632185</v>
      </c>
      <c r="NF117" s="3">
        <f t="shared" si="330"/>
        <v>6.4164881696100533</v>
      </c>
      <c r="NG117" s="6">
        <f t="shared" si="331"/>
        <v>0</v>
      </c>
      <c r="NH117" s="6">
        <f t="shared" si="332"/>
        <v>0</v>
      </c>
      <c r="NI117" s="6">
        <f t="shared" si="333"/>
        <v>0</v>
      </c>
      <c r="NJ117" s="193">
        <f t="shared" si="487"/>
        <v>5.6958283214923169</v>
      </c>
      <c r="NK117" s="193">
        <f t="shared" si="487"/>
        <v>4.1745731882913786</v>
      </c>
      <c r="NL117" s="193">
        <f t="shared" si="487"/>
        <v>3.8150380693314694</v>
      </c>
      <c r="NM117" s="193">
        <f t="shared" si="487"/>
        <v>3.9040600573940507</v>
      </c>
      <c r="NN117" s="212">
        <f t="shared" si="488"/>
        <v>56324.798285022465</v>
      </c>
      <c r="NR117" s="3">
        <f t="shared" si="334"/>
        <v>0</v>
      </c>
      <c r="NS117" s="6">
        <f t="shared" si="335"/>
        <v>5.1696539782133932</v>
      </c>
      <c r="NT117" s="6">
        <f t="shared" si="336"/>
        <v>0</v>
      </c>
      <c r="NU117" s="6">
        <f t="shared" si="337"/>
        <v>0</v>
      </c>
      <c r="NV117" s="193">
        <f t="shared" si="489"/>
        <v>5.6740334309306508</v>
      </c>
      <c r="NW117" s="193">
        <f t="shared" si="489"/>
        <v>4.2510881603492123</v>
      </c>
      <c r="NX117" s="193">
        <f t="shared" si="489"/>
        <v>3.8150380693314694</v>
      </c>
      <c r="NY117" s="193">
        <f t="shared" si="489"/>
        <v>3.9040600573940507</v>
      </c>
      <c r="NZ117" s="212">
        <f t="shared" si="490"/>
        <v>56502.862606397852</v>
      </c>
      <c r="OD117" s="3">
        <f t="shared" si="338"/>
        <v>0</v>
      </c>
      <c r="OE117" s="6">
        <f t="shared" si="339"/>
        <v>0</v>
      </c>
      <c r="OF117" s="6">
        <f t="shared" si="340"/>
        <v>5.2420636356725918</v>
      </c>
      <c r="OG117" s="6">
        <f t="shared" si="341"/>
        <v>0</v>
      </c>
      <c r="OH117" s="193">
        <f t="shared" si="491"/>
        <v>5.6740334309306508</v>
      </c>
      <c r="OI117" s="193">
        <f t="shared" si="491"/>
        <v>4.1745731882913786</v>
      </c>
      <c r="OJ117" s="193">
        <f t="shared" si="491"/>
        <v>3.9243575712236693</v>
      </c>
      <c r="OK117" s="193">
        <f t="shared" si="491"/>
        <v>3.9040600573940507</v>
      </c>
      <c r="OL117" s="212">
        <f t="shared" si="492"/>
        <v>56847.43210863656</v>
      </c>
      <c r="OP117" s="3">
        <f t="shared" si="342"/>
        <v>0</v>
      </c>
      <c r="OQ117" s="6">
        <f t="shared" si="343"/>
        <v>0</v>
      </c>
      <c r="OR117" s="6">
        <f t="shared" si="344"/>
        <v>0</v>
      </c>
      <c r="OS117" s="6">
        <f t="shared" si="345"/>
        <v>5.521455870273889</v>
      </c>
      <c r="OT117" s="193">
        <f t="shared" si="493"/>
        <v>5.6740334309306508</v>
      </c>
      <c r="OU117" s="193">
        <f t="shared" si="493"/>
        <v>4.1745731882913786</v>
      </c>
      <c r="OV117" s="193">
        <f t="shared" si="493"/>
        <v>3.8150380693314694</v>
      </c>
      <c r="OW117" s="193">
        <f t="shared" si="493"/>
        <v>4.0096013289180039</v>
      </c>
      <c r="OX117" s="232">
        <f t="shared" si="494"/>
        <v>57055.938611467194</v>
      </c>
    </row>
    <row r="118" spans="2:414" x14ac:dyDescent="0.2">
      <c r="B118" s="81">
        <v>45353</v>
      </c>
      <c r="C118">
        <v>114</v>
      </c>
      <c r="D118">
        <v>11.132561995587121</v>
      </c>
      <c r="E118">
        <v>0</v>
      </c>
      <c r="F118">
        <v>0</v>
      </c>
      <c r="G118">
        <v>1</v>
      </c>
      <c r="H118">
        <v>0</v>
      </c>
      <c r="I118">
        <v>0</v>
      </c>
      <c r="J118">
        <v>0</v>
      </c>
      <c r="K118">
        <v>0</v>
      </c>
      <c r="L118">
        <v>0</v>
      </c>
      <c r="M118">
        <v>0</v>
      </c>
      <c r="N118">
        <v>0</v>
      </c>
      <c r="O118">
        <v>0</v>
      </c>
      <c r="P118">
        <v>1</v>
      </c>
      <c r="Q118">
        <v>0</v>
      </c>
      <c r="R118">
        <v>0</v>
      </c>
      <c r="S118">
        <v>0</v>
      </c>
      <c r="T118">
        <v>12996</v>
      </c>
      <c r="U118">
        <v>6.6848844523141615</v>
      </c>
      <c r="V118">
        <v>5.1383424438100977</v>
      </c>
      <c r="W118">
        <v>4.5578993455871029</v>
      </c>
      <c r="X118">
        <v>4.6011982967512051</v>
      </c>
      <c r="Y118" s="3">
        <v>509.01147841950842</v>
      </c>
      <c r="Z118" s="3">
        <v>105.42094591427694</v>
      </c>
      <c r="AA118" s="3">
        <v>50.004418838109281</v>
      </c>
      <c r="AB118" s="3">
        <v>50.000165215681861</v>
      </c>
      <c r="AC118">
        <v>0</v>
      </c>
      <c r="AD118">
        <v>1</v>
      </c>
      <c r="AE118" s="6"/>
      <c r="AF118" s="1" t="s">
        <v>7</v>
      </c>
      <c r="AG118">
        <v>114</v>
      </c>
      <c r="AH118" s="189">
        <v>45353</v>
      </c>
      <c r="AI118">
        <f t="shared" si="346"/>
        <v>3</v>
      </c>
      <c r="AJ118">
        <v>114</v>
      </c>
      <c r="AK118">
        <v>0</v>
      </c>
      <c r="AL118">
        <v>1</v>
      </c>
      <c r="AM118">
        <v>0</v>
      </c>
      <c r="AN118">
        <v>1</v>
      </c>
      <c r="AO118">
        <v>0</v>
      </c>
      <c r="AP118">
        <v>0</v>
      </c>
      <c r="AQ118">
        <v>0</v>
      </c>
      <c r="AS118" s="37"/>
      <c r="AT118" s="37"/>
      <c r="AU118" s="6">
        <f t="shared" si="347"/>
        <v>0</v>
      </c>
      <c r="AV118" s="6">
        <f t="shared" si="348"/>
        <v>0</v>
      </c>
      <c r="AW118" s="6">
        <f t="shared" si="349"/>
        <v>0</v>
      </c>
      <c r="AX118" s="6">
        <f t="shared" si="350"/>
        <v>0</v>
      </c>
      <c r="AY118" s="193">
        <f t="shared" si="351"/>
        <v>5.6740334309306508</v>
      </c>
      <c r="AZ118" s="193">
        <f t="shared" si="352"/>
        <v>4.1745731882913786</v>
      </c>
      <c r="BA118" s="193">
        <f t="shared" si="353"/>
        <v>3.8150380693314694</v>
      </c>
      <c r="BB118" s="193">
        <f t="shared" si="354"/>
        <v>3.9040600573940507</v>
      </c>
      <c r="BC118" s="72">
        <f t="shared" si="355"/>
        <v>56312.210093717425</v>
      </c>
      <c r="BG118" s="3">
        <f t="shared" si="356"/>
        <v>6.5511867632678777</v>
      </c>
      <c r="BH118" s="6">
        <f t="shared" si="357"/>
        <v>0</v>
      </c>
      <c r="BI118" s="6">
        <f t="shared" si="358"/>
        <v>0</v>
      </c>
      <c r="BJ118" s="6">
        <f t="shared" si="359"/>
        <v>0</v>
      </c>
      <c r="BK118" s="193">
        <f t="shared" si="360"/>
        <v>5.6962808000395091</v>
      </c>
      <c r="BL118" s="193">
        <f t="shared" si="361"/>
        <v>4.1745731882913786</v>
      </c>
      <c r="BM118" s="193">
        <f t="shared" si="362"/>
        <v>3.8150380693314694</v>
      </c>
      <c r="BN118" s="193">
        <f t="shared" si="363"/>
        <v>3.9040600573940507</v>
      </c>
      <c r="BO118" s="72">
        <f t="shared" si="364"/>
        <v>56325.059655287507</v>
      </c>
      <c r="BS118" s="3">
        <f t="shared" si="365"/>
        <v>6.5512074040893031</v>
      </c>
      <c r="BT118" s="6">
        <f t="shared" si="366"/>
        <v>0</v>
      </c>
      <c r="BU118" s="6">
        <f t="shared" si="367"/>
        <v>0</v>
      </c>
      <c r="BV118" s="6">
        <f t="shared" si="368"/>
        <v>0</v>
      </c>
      <c r="BW118" s="193">
        <f t="shared" si="369"/>
        <v>5.6962808693603222</v>
      </c>
      <c r="BX118" s="193">
        <f t="shared" si="370"/>
        <v>4.1745731882913786</v>
      </c>
      <c r="BY118" s="193">
        <f t="shared" si="495"/>
        <v>3.8150380693314694</v>
      </c>
      <c r="BZ118" s="193">
        <f t="shared" si="371"/>
        <v>3.9040600573940507</v>
      </c>
      <c r="CA118" s="72">
        <f t="shared" si="372"/>
        <v>56325.059655287507</v>
      </c>
      <c r="CE118" s="3">
        <f t="shared" si="373"/>
        <v>0</v>
      </c>
      <c r="CF118" s="6">
        <f t="shared" si="374"/>
        <v>5.1383424438100977</v>
      </c>
      <c r="CG118" s="6">
        <f t="shared" si="375"/>
        <v>0</v>
      </c>
      <c r="CH118" s="6">
        <f t="shared" si="376"/>
        <v>0</v>
      </c>
      <c r="CI118" s="193">
        <f t="shared" si="377"/>
        <v>5.6740334309306508</v>
      </c>
      <c r="CJ118" s="193">
        <f t="shared" si="378"/>
        <v>4.2506419114904412</v>
      </c>
      <c r="CK118" s="193">
        <f t="shared" si="496"/>
        <v>3.8150380693314694</v>
      </c>
      <c r="CL118" s="193">
        <f t="shared" si="379"/>
        <v>3.9040600573940507</v>
      </c>
      <c r="CM118" s="72">
        <f t="shared" si="380"/>
        <v>56501.748818024724</v>
      </c>
      <c r="CQ118" s="3">
        <f t="shared" si="381"/>
        <v>0</v>
      </c>
      <c r="CR118" s="6">
        <f t="shared" si="382"/>
        <v>5.1383983275388543</v>
      </c>
      <c r="CS118" s="6">
        <f t="shared" si="383"/>
        <v>0</v>
      </c>
      <c r="CT118" s="6">
        <f t="shared" si="384"/>
        <v>0</v>
      </c>
      <c r="CU118" s="193">
        <f t="shared" si="385"/>
        <v>5.6740334309306508</v>
      </c>
      <c r="CV118" s="193">
        <f t="shared" si="386"/>
        <v>4.2506427081171747</v>
      </c>
      <c r="CW118" s="193">
        <f t="shared" si="497"/>
        <v>3.8150380693314694</v>
      </c>
      <c r="CX118" s="193">
        <f t="shared" si="387"/>
        <v>3.9040600573940507</v>
      </c>
      <c r="CY118" s="72">
        <f t="shared" si="388"/>
        <v>56501.750806298427</v>
      </c>
      <c r="DC118" s="3">
        <f t="shared" si="389"/>
        <v>0</v>
      </c>
      <c r="DD118" s="6">
        <f t="shared" si="390"/>
        <v>0</v>
      </c>
      <c r="DE118" s="6">
        <f t="shared" si="391"/>
        <v>4.7857943128664582</v>
      </c>
      <c r="DF118" s="6">
        <f t="shared" si="392"/>
        <v>0</v>
      </c>
      <c r="DG118" s="193">
        <f t="shared" si="393"/>
        <v>5.6740334309306508</v>
      </c>
      <c r="DH118" s="193">
        <f t="shared" si="394"/>
        <v>4.1745731882913786</v>
      </c>
      <c r="DI118" s="193">
        <f t="shared" si="498"/>
        <v>3.9153031835862389</v>
      </c>
      <c r="DJ118" s="193">
        <f t="shared" si="395"/>
        <v>3.9040600573940507</v>
      </c>
      <c r="DK118" s="72">
        <f t="shared" si="396"/>
        <v>56802.909786727214</v>
      </c>
      <c r="DO118" s="3">
        <f t="shared" si="397"/>
        <v>0</v>
      </c>
      <c r="DP118" s="6">
        <f t="shared" si="398"/>
        <v>0</v>
      </c>
      <c r="DQ118" s="6">
        <f t="shared" si="399"/>
        <v>4.5579873714202197</v>
      </c>
      <c r="DR118" s="6">
        <f t="shared" si="400"/>
        <v>0</v>
      </c>
      <c r="DS118" s="193">
        <f t="shared" si="401"/>
        <v>5.6740334309306508</v>
      </c>
      <c r="DT118" s="193">
        <f t="shared" si="402"/>
        <v>4.1745731882913786</v>
      </c>
      <c r="DU118" s="193">
        <f t="shared" si="499"/>
        <v>3.9107516225639434</v>
      </c>
      <c r="DV118" s="193">
        <f t="shared" si="403"/>
        <v>3.9040600573940507</v>
      </c>
      <c r="DW118" s="72">
        <f t="shared" si="404"/>
        <v>56780.541978835827</v>
      </c>
      <c r="EA118" s="3">
        <f t="shared" si="405"/>
        <v>0</v>
      </c>
      <c r="EB118" s="6">
        <f t="shared" si="406"/>
        <v>0</v>
      </c>
      <c r="EC118" s="6">
        <f t="shared" si="407"/>
        <v>0</v>
      </c>
      <c r="ED118" s="6">
        <f t="shared" si="408"/>
        <v>13.803594890253615</v>
      </c>
      <c r="EE118" s="193">
        <f t="shared" si="409"/>
        <v>5.6740334309306508</v>
      </c>
      <c r="EF118" s="193">
        <f t="shared" si="410"/>
        <v>4.1745731882913786</v>
      </c>
      <c r="EG118" s="193">
        <f t="shared" si="500"/>
        <v>3.8150380693314694</v>
      </c>
      <c r="EH118" s="193">
        <f t="shared" si="411"/>
        <v>4.1495747149641442</v>
      </c>
      <c r="EI118" s="72">
        <f t="shared" si="412"/>
        <v>58057.477321285711</v>
      </c>
      <c r="EM118" s="3">
        <f t="shared" si="413"/>
        <v>0</v>
      </c>
      <c r="EN118" s="6">
        <f t="shared" si="414"/>
        <v>0</v>
      </c>
      <c r="EO118" s="6">
        <f t="shared" si="415"/>
        <v>0</v>
      </c>
      <c r="EP118" s="6">
        <f t="shared" si="416"/>
        <v>4.6013118588289368</v>
      </c>
      <c r="EQ118" s="193">
        <f t="shared" si="417"/>
        <v>5.6740334309306508</v>
      </c>
      <c r="ER118" s="193">
        <f t="shared" si="418"/>
        <v>4.1745731882913786</v>
      </c>
      <c r="ES118" s="193">
        <f t="shared" si="501"/>
        <v>3.8150380693314694</v>
      </c>
      <c r="ET118" s="193">
        <f t="shared" si="419"/>
        <v>3.9927684594351218</v>
      </c>
      <c r="EU118" s="72">
        <f t="shared" si="420"/>
        <v>56936.665661329578</v>
      </c>
      <c r="EY118" s="3">
        <f t="shared" si="421"/>
        <v>6.5511867632678777</v>
      </c>
      <c r="EZ118" s="6">
        <f t="shared" si="422"/>
        <v>5.1383424438100977</v>
      </c>
      <c r="FA118" s="6">
        <f t="shared" si="423"/>
        <v>4.7857943128664582</v>
      </c>
      <c r="FB118" s="6">
        <f t="shared" si="424"/>
        <v>13.803594890253615</v>
      </c>
      <c r="FC118" s="193">
        <f t="shared" si="425"/>
        <v>5.6962808000395091</v>
      </c>
      <c r="FD118" s="193">
        <f t="shared" si="426"/>
        <v>4.2506419114904412</v>
      </c>
      <c r="FE118" s="193">
        <f t="shared" si="502"/>
        <v>3.9153031835862389</v>
      </c>
      <c r="FF118" s="193">
        <f t="shared" si="427"/>
        <v>4.1495747149641442</v>
      </c>
      <c r="FG118" s="72">
        <f t="shared" si="428"/>
        <v>58773.909196600333</v>
      </c>
      <c r="FK118" s="3">
        <f t="shared" si="429"/>
        <v>6.6849050931355878</v>
      </c>
      <c r="FL118" s="6">
        <f t="shared" si="430"/>
        <v>5.1383983275388543</v>
      </c>
      <c r="FM118" s="6">
        <f t="shared" si="431"/>
        <v>4.5579873714202197</v>
      </c>
      <c r="FN118" s="6">
        <f t="shared" si="432"/>
        <v>4.6013118588289368</v>
      </c>
      <c r="FO118" s="193">
        <f t="shared" si="433"/>
        <v>5.6967297832754573</v>
      </c>
      <c r="FP118" s="193">
        <f t="shared" si="434"/>
        <v>4.2506427081171747</v>
      </c>
      <c r="FQ118" s="193">
        <f t="shared" si="503"/>
        <v>3.9107516225639434</v>
      </c>
      <c r="FR118" s="193">
        <f t="shared" si="435"/>
        <v>3.9927684594351218</v>
      </c>
      <c r="FS118" s="205">
        <f t="shared" si="436"/>
        <v>57616.836849361942</v>
      </c>
      <c r="FW118" s="3">
        <f t="shared" si="437"/>
        <v>7.6876171201612848</v>
      </c>
      <c r="FX118" s="6">
        <f t="shared" si="438"/>
        <v>5.8063269615054098</v>
      </c>
      <c r="FY118" s="6">
        <f t="shared" si="439"/>
        <v>5.6517951885280073</v>
      </c>
      <c r="FZ118" s="6">
        <f t="shared" si="440"/>
        <v>5.429413990166422</v>
      </c>
      <c r="GA118" s="193">
        <f t="shared" si="441"/>
        <v>5.7000901603517962</v>
      </c>
      <c r="GB118" s="193">
        <f t="shared" si="442"/>
        <v>4.2601190344117326</v>
      </c>
      <c r="GC118" s="193">
        <f t="shared" si="504"/>
        <v>3.9324191637487007</v>
      </c>
      <c r="GD118" s="193">
        <f t="shared" si="443"/>
        <v>4.0079302361021574</v>
      </c>
      <c r="GE118" s="72">
        <f t="shared" si="444"/>
        <v>57860.082823122284</v>
      </c>
      <c r="GI118" s="3">
        <f t="shared" si="445"/>
        <v>7.3533728975455785</v>
      </c>
      <c r="GJ118" s="6">
        <f t="shared" si="446"/>
        <v>5.6521766881911084</v>
      </c>
      <c r="GK118" s="6">
        <f t="shared" si="447"/>
        <v>5.0136892801458135</v>
      </c>
      <c r="GL118" s="6">
        <f t="shared" si="448"/>
        <v>5.0613181264263263</v>
      </c>
      <c r="GM118" s="193">
        <f t="shared" si="449"/>
        <v>5.6989712658275362</v>
      </c>
      <c r="GN118" s="193">
        <f t="shared" si="450"/>
        <v>4.2579399643030138</v>
      </c>
      <c r="GO118" s="193">
        <f t="shared" si="505"/>
        <v>3.91983586854874</v>
      </c>
      <c r="GP118" s="193">
        <f t="shared" si="451"/>
        <v>4.0012191093772191</v>
      </c>
      <c r="GQ118" s="72">
        <f t="shared" si="452"/>
        <v>57742.693306059446</v>
      </c>
      <c r="GU118" s="3">
        <f t="shared" si="453"/>
        <v>8.69034978800841</v>
      </c>
      <c r="GV118" s="6">
        <f t="shared" si="454"/>
        <v>6.1660109325721173</v>
      </c>
      <c r="GW118" s="6">
        <f t="shared" si="455"/>
        <v>5.9252691492632339</v>
      </c>
      <c r="GX118" s="6">
        <f t="shared" si="456"/>
        <v>5.7514978709390068</v>
      </c>
      <c r="GY118" s="193">
        <f t="shared" si="457"/>
        <v>5.7034393519286146</v>
      </c>
      <c r="GZ118" s="193">
        <f t="shared" si="458"/>
        <v>4.2651851411989767</v>
      </c>
      <c r="HA118" s="193">
        <f t="shared" si="506"/>
        <v>3.9377639079388334</v>
      </c>
      <c r="HB118" s="193">
        <f t="shared" si="459"/>
        <v>4.0137657515448693</v>
      </c>
      <c r="HC118" s="205">
        <f t="shared" si="460"/>
        <v>57943.814348348678</v>
      </c>
      <c r="HG118" s="3">
        <f t="shared" si="278"/>
        <v>7.6876171201612848</v>
      </c>
      <c r="HH118" s="6">
        <f t="shared" si="279"/>
        <v>0</v>
      </c>
      <c r="HI118" s="6">
        <f t="shared" si="280"/>
        <v>0</v>
      </c>
      <c r="HJ118" s="6">
        <f t="shared" si="281"/>
        <v>0</v>
      </c>
      <c r="HK118" s="193">
        <f t="shared" si="461"/>
        <v>5.7000901603517962</v>
      </c>
      <c r="HL118" s="193">
        <f t="shared" si="461"/>
        <v>4.1745731882913786</v>
      </c>
      <c r="HM118" s="193">
        <f t="shared" si="461"/>
        <v>3.8150380693314694</v>
      </c>
      <c r="HN118" s="193">
        <f t="shared" si="461"/>
        <v>3.9040600573940507</v>
      </c>
      <c r="HO118" s="212">
        <f t="shared" si="462"/>
        <v>56327.260146955516</v>
      </c>
      <c r="HS118" s="3">
        <f t="shared" si="282"/>
        <v>7.3533728975455785</v>
      </c>
      <c r="HT118" s="6">
        <f t="shared" si="283"/>
        <v>0</v>
      </c>
      <c r="HU118" s="6">
        <f t="shared" si="284"/>
        <v>0</v>
      </c>
      <c r="HV118" s="6">
        <f t="shared" si="285"/>
        <v>0</v>
      </c>
      <c r="HW118" s="193">
        <f t="shared" si="463"/>
        <v>5.6989712658275362</v>
      </c>
      <c r="HX118" s="193">
        <f t="shared" si="463"/>
        <v>4.1745731882913786</v>
      </c>
      <c r="HY118" s="193">
        <f t="shared" si="463"/>
        <v>3.8150380693314694</v>
      </c>
      <c r="HZ118" s="193">
        <f t="shared" si="463"/>
        <v>3.9040600573940507</v>
      </c>
      <c r="IA118" s="212">
        <f t="shared" si="464"/>
        <v>56326.613804303757</v>
      </c>
      <c r="IE118" s="3">
        <f t="shared" si="286"/>
        <v>8.69034978800841</v>
      </c>
      <c r="IF118" s="6">
        <f t="shared" si="287"/>
        <v>0</v>
      </c>
      <c r="IG118" s="6">
        <f t="shared" si="288"/>
        <v>0</v>
      </c>
      <c r="IH118" s="6">
        <f t="shared" si="289"/>
        <v>0</v>
      </c>
      <c r="II118" s="193">
        <f t="shared" si="465"/>
        <v>5.7034393519286146</v>
      </c>
      <c r="IJ118" s="193">
        <f t="shared" si="465"/>
        <v>4.1745731882913786</v>
      </c>
      <c r="IK118" s="193">
        <f t="shared" si="465"/>
        <v>3.8150380693314694</v>
      </c>
      <c r="IL118" s="193">
        <f t="shared" si="465"/>
        <v>3.9040600573940507</v>
      </c>
      <c r="IM118" s="205">
        <f t="shared" si="466"/>
        <v>56329.19489139771</v>
      </c>
      <c r="IQ118" s="3">
        <f t="shared" si="290"/>
        <v>0</v>
      </c>
      <c r="IR118" s="6">
        <f t="shared" si="291"/>
        <v>5.8063269615054098</v>
      </c>
      <c r="IS118" s="6">
        <f t="shared" si="292"/>
        <v>0</v>
      </c>
      <c r="IT118" s="6">
        <f t="shared" si="293"/>
        <v>0</v>
      </c>
      <c r="IU118" s="193">
        <f t="shared" si="467"/>
        <v>5.6740334309306508</v>
      </c>
      <c r="IV118" s="193">
        <f t="shared" si="467"/>
        <v>4.2601190344117326</v>
      </c>
      <c r="IW118" s="193">
        <f t="shared" si="467"/>
        <v>3.8150380693314694</v>
      </c>
      <c r="IX118" s="193">
        <f t="shared" si="467"/>
        <v>3.9040600573940507</v>
      </c>
      <c r="IY118" s="212">
        <f t="shared" si="468"/>
        <v>56525.407399593634</v>
      </c>
      <c r="JC118" s="3">
        <f t="shared" si="294"/>
        <v>0</v>
      </c>
      <c r="JD118" s="6">
        <f t="shared" si="295"/>
        <v>5.6521766881911084</v>
      </c>
      <c r="JE118" s="6">
        <f t="shared" si="296"/>
        <v>0</v>
      </c>
      <c r="JF118" s="6">
        <f t="shared" si="297"/>
        <v>0</v>
      </c>
      <c r="JG118" s="193">
        <f t="shared" si="469"/>
        <v>5.6740334309306508</v>
      </c>
      <c r="JH118" s="193">
        <f t="shared" si="469"/>
        <v>4.2579399643030138</v>
      </c>
      <c r="JI118" s="193">
        <f t="shared" si="469"/>
        <v>3.8150380693314694</v>
      </c>
      <c r="JJ118" s="193">
        <f t="shared" si="469"/>
        <v>3.9040600573940507</v>
      </c>
      <c r="JK118" s="212">
        <f t="shared" si="470"/>
        <v>56519.966716955809</v>
      </c>
      <c r="JO118" s="3">
        <f t="shared" si="298"/>
        <v>0</v>
      </c>
      <c r="JP118" s="6">
        <f t="shared" si="299"/>
        <v>6.1660109325721173</v>
      </c>
      <c r="JQ118" s="6">
        <f t="shared" si="300"/>
        <v>0</v>
      </c>
      <c r="JR118" s="6">
        <f t="shared" si="301"/>
        <v>0</v>
      </c>
      <c r="JS118" s="193">
        <f t="shared" si="471"/>
        <v>5.6740334309306508</v>
      </c>
      <c r="JT118" s="193">
        <f t="shared" si="471"/>
        <v>4.2651851411989767</v>
      </c>
      <c r="JU118" s="193">
        <f t="shared" si="471"/>
        <v>3.8150380693314694</v>
      </c>
      <c r="JV118" s="193">
        <f t="shared" si="471"/>
        <v>3.9040600573940507</v>
      </c>
      <c r="JW118" s="205">
        <f t="shared" si="472"/>
        <v>56538.05843372707</v>
      </c>
      <c r="KA118" s="3">
        <f t="shared" si="302"/>
        <v>0</v>
      </c>
      <c r="KB118" s="6">
        <f t="shared" si="303"/>
        <v>0</v>
      </c>
      <c r="KC118" s="6">
        <f t="shared" si="304"/>
        <v>5.6517951885280073</v>
      </c>
      <c r="KD118" s="6">
        <f t="shared" si="305"/>
        <v>0</v>
      </c>
      <c r="KE118" s="193">
        <f t="shared" si="473"/>
        <v>5.6740334309306508</v>
      </c>
      <c r="KF118" s="193">
        <f t="shared" si="473"/>
        <v>4.1745731882913786</v>
      </c>
      <c r="KG118" s="193">
        <f t="shared" si="473"/>
        <v>3.9324191637487007</v>
      </c>
      <c r="KH118" s="193">
        <f t="shared" si="473"/>
        <v>3.9040600573940507</v>
      </c>
      <c r="KI118" s="212">
        <f t="shared" si="474"/>
        <v>56887.102015029865</v>
      </c>
      <c r="KM118" s="3">
        <f t="shared" si="306"/>
        <v>0</v>
      </c>
      <c r="KN118" s="6">
        <f t="shared" si="307"/>
        <v>0</v>
      </c>
      <c r="KO118" s="6">
        <f t="shared" si="308"/>
        <v>5.0136892801458135</v>
      </c>
      <c r="KP118" s="6">
        <f t="shared" si="309"/>
        <v>0</v>
      </c>
      <c r="KQ118" s="193">
        <f t="shared" si="475"/>
        <v>5.6740334309306508</v>
      </c>
      <c r="KR118" s="193">
        <f t="shared" si="475"/>
        <v>4.1745731882913786</v>
      </c>
      <c r="KS118" s="193">
        <f t="shared" si="475"/>
        <v>3.91983586854874</v>
      </c>
      <c r="KT118" s="193">
        <f t="shared" si="475"/>
        <v>3.9040600573940507</v>
      </c>
      <c r="KU118" s="212">
        <f t="shared" si="476"/>
        <v>56825.193588407135</v>
      </c>
      <c r="KY118" s="3">
        <f t="shared" si="310"/>
        <v>0</v>
      </c>
      <c r="KZ118" s="6">
        <f t="shared" si="311"/>
        <v>0</v>
      </c>
      <c r="LA118" s="6">
        <f t="shared" si="312"/>
        <v>5.9252691492632339</v>
      </c>
      <c r="LB118" s="6">
        <f t="shared" si="313"/>
        <v>0</v>
      </c>
      <c r="LC118" s="193">
        <f t="shared" si="477"/>
        <v>5.6740334309306508</v>
      </c>
      <c r="LD118" s="193">
        <f t="shared" si="477"/>
        <v>4.1745731882913786</v>
      </c>
      <c r="LE118" s="193">
        <f t="shared" si="477"/>
        <v>3.9377639079388334</v>
      </c>
      <c r="LF118" s="193">
        <f t="shared" si="477"/>
        <v>3.9040600573940507</v>
      </c>
      <c r="LG118" s="205">
        <f t="shared" si="478"/>
        <v>56913.417971541712</v>
      </c>
      <c r="LK118" s="3">
        <f t="shared" si="314"/>
        <v>0</v>
      </c>
      <c r="LL118" s="6">
        <f t="shared" si="315"/>
        <v>0</v>
      </c>
      <c r="LM118" s="6">
        <f t="shared" si="316"/>
        <v>0</v>
      </c>
      <c r="LN118" s="6">
        <f t="shared" si="317"/>
        <v>5.429413990166422</v>
      </c>
      <c r="LO118" s="193">
        <f t="shared" si="479"/>
        <v>5.6740334309306508</v>
      </c>
      <c r="LP118" s="193">
        <f t="shared" si="479"/>
        <v>4.1745731882913786</v>
      </c>
      <c r="LQ118" s="193">
        <f t="shared" si="479"/>
        <v>3.8150380693314694</v>
      </c>
      <c r="LR118" s="193">
        <f t="shared" si="479"/>
        <v>4.0079302361021574</v>
      </c>
      <c r="LS118" s="212">
        <f t="shared" si="480"/>
        <v>57044.086558082912</v>
      </c>
      <c r="LW118" s="3">
        <f t="shared" si="318"/>
        <v>0</v>
      </c>
      <c r="LX118" s="6">
        <f t="shared" si="319"/>
        <v>0</v>
      </c>
      <c r="LY118" s="6">
        <f t="shared" si="320"/>
        <v>0</v>
      </c>
      <c r="LZ118" s="6">
        <f t="shared" si="321"/>
        <v>5.0613181264263263</v>
      </c>
      <c r="MA118" s="193">
        <f t="shared" si="481"/>
        <v>5.6740334309306508</v>
      </c>
      <c r="MB118" s="193">
        <f t="shared" si="481"/>
        <v>4.1745731882913786</v>
      </c>
      <c r="MC118" s="193">
        <f t="shared" si="481"/>
        <v>3.8150380693314694</v>
      </c>
      <c r="MD118" s="193">
        <f t="shared" si="481"/>
        <v>4.0012191093772191</v>
      </c>
      <c r="ME118" s="212">
        <f t="shared" si="482"/>
        <v>56996.513376618699</v>
      </c>
      <c r="MI118" s="3">
        <f t="shared" si="322"/>
        <v>0</v>
      </c>
      <c r="MJ118" s="6">
        <f t="shared" si="323"/>
        <v>0</v>
      </c>
      <c r="MK118" s="6">
        <f t="shared" si="324"/>
        <v>0</v>
      </c>
      <c r="ML118" s="6">
        <f t="shared" si="325"/>
        <v>5.7514978709390068</v>
      </c>
      <c r="MM118" s="193">
        <f t="shared" si="483"/>
        <v>5.6740334309306508</v>
      </c>
      <c r="MN118" s="193">
        <f t="shared" si="483"/>
        <v>4.1745731882913786</v>
      </c>
      <c r="MO118" s="193">
        <f t="shared" si="483"/>
        <v>3.8150380693314694</v>
      </c>
      <c r="MP118" s="193">
        <f t="shared" si="483"/>
        <v>4.0137657515448693</v>
      </c>
      <c r="MQ118" s="205">
        <f t="shared" si="484"/>
        <v>57085.485065084227</v>
      </c>
      <c r="MT118" s="3">
        <f t="shared" si="326"/>
        <v>6.3506402296984534</v>
      </c>
      <c r="MU118" s="6">
        <f t="shared" si="327"/>
        <v>5.1383424438100977</v>
      </c>
      <c r="MV118" s="6">
        <f t="shared" si="328"/>
        <v>5.2415842474251679</v>
      </c>
      <c r="MW118" s="6">
        <f t="shared" si="329"/>
        <v>5.5214379561014457</v>
      </c>
      <c r="MX118" s="193">
        <f t="shared" si="485"/>
        <v>5.6956070510368253</v>
      </c>
      <c r="MY118" s="193">
        <f t="shared" si="485"/>
        <v>4.2506419114904412</v>
      </c>
      <c r="MZ118" s="193">
        <f t="shared" si="485"/>
        <v>3.9243481009484364</v>
      </c>
      <c r="NA118" s="193">
        <f t="shared" si="485"/>
        <v>4.0096010039436498</v>
      </c>
      <c r="NB118" s="212">
        <f t="shared" si="486"/>
        <v>57804.834837685506</v>
      </c>
      <c r="NF118" s="3">
        <f t="shared" si="330"/>
        <v>6.3506402296984525</v>
      </c>
      <c r="NG118" s="6">
        <f t="shared" si="331"/>
        <v>0</v>
      </c>
      <c r="NH118" s="6">
        <f t="shared" si="332"/>
        <v>0</v>
      </c>
      <c r="NI118" s="6">
        <f t="shared" si="333"/>
        <v>0</v>
      </c>
      <c r="NJ118" s="193">
        <f t="shared" si="487"/>
        <v>5.6956070510368253</v>
      </c>
      <c r="NK118" s="193">
        <f t="shared" si="487"/>
        <v>4.1745731882913786</v>
      </c>
      <c r="NL118" s="193">
        <f t="shared" si="487"/>
        <v>3.8150380693314694</v>
      </c>
      <c r="NM118" s="193">
        <f t="shared" si="487"/>
        <v>3.9040600573940507</v>
      </c>
      <c r="NN118" s="212">
        <f t="shared" si="488"/>
        <v>56324.670470525874</v>
      </c>
      <c r="NR118" s="3">
        <f t="shared" si="334"/>
        <v>0</v>
      </c>
      <c r="NS118" s="6">
        <f t="shared" si="335"/>
        <v>5.1383424438100977</v>
      </c>
      <c r="NT118" s="6">
        <f t="shared" si="336"/>
        <v>0</v>
      </c>
      <c r="NU118" s="6">
        <f t="shared" si="337"/>
        <v>0</v>
      </c>
      <c r="NV118" s="193">
        <f t="shared" si="489"/>
        <v>5.6740334309306508</v>
      </c>
      <c r="NW118" s="193">
        <f t="shared" si="489"/>
        <v>4.2506419114904412</v>
      </c>
      <c r="NX118" s="193">
        <f t="shared" si="489"/>
        <v>3.8150380693314694</v>
      </c>
      <c r="NY118" s="193">
        <f t="shared" si="489"/>
        <v>3.9040600573940507</v>
      </c>
      <c r="NZ118" s="212">
        <f t="shared" si="490"/>
        <v>56501.748818024724</v>
      </c>
      <c r="OD118" s="3">
        <f t="shared" si="338"/>
        <v>0</v>
      </c>
      <c r="OE118" s="6">
        <f t="shared" si="339"/>
        <v>0</v>
      </c>
      <c r="OF118" s="6">
        <f t="shared" si="340"/>
        <v>5.2415842474251679</v>
      </c>
      <c r="OG118" s="6">
        <f t="shared" si="341"/>
        <v>0</v>
      </c>
      <c r="OH118" s="193">
        <f t="shared" si="491"/>
        <v>5.6740334309306508</v>
      </c>
      <c r="OI118" s="193">
        <f t="shared" si="491"/>
        <v>4.1745731882913786</v>
      </c>
      <c r="OJ118" s="193">
        <f t="shared" si="491"/>
        <v>3.9243481009484364</v>
      </c>
      <c r="OK118" s="193">
        <f t="shared" si="491"/>
        <v>3.9040600573940507</v>
      </c>
      <c r="OL118" s="212">
        <f t="shared" si="492"/>
        <v>56847.385523082237</v>
      </c>
      <c r="OP118" s="3">
        <f t="shared" si="342"/>
        <v>0</v>
      </c>
      <c r="OQ118" s="6">
        <f t="shared" si="343"/>
        <v>0</v>
      </c>
      <c r="OR118" s="6">
        <f t="shared" si="344"/>
        <v>0</v>
      </c>
      <c r="OS118" s="6">
        <f t="shared" si="345"/>
        <v>5.5214379561014457</v>
      </c>
      <c r="OT118" s="193">
        <f t="shared" si="493"/>
        <v>5.6740334309306508</v>
      </c>
      <c r="OU118" s="193">
        <f t="shared" si="493"/>
        <v>4.1745731882913786</v>
      </c>
      <c r="OV118" s="193">
        <f t="shared" si="493"/>
        <v>3.8150380693314694</v>
      </c>
      <c r="OW118" s="193">
        <f t="shared" si="493"/>
        <v>4.0096010039436498</v>
      </c>
      <c r="OX118" s="232">
        <f t="shared" si="494"/>
        <v>57055.936306380776</v>
      </c>
    </row>
    <row r="119" spans="2:414" x14ac:dyDescent="0.2">
      <c r="B119" s="81">
        <v>45360</v>
      </c>
      <c r="C119">
        <v>115</v>
      </c>
      <c r="D119">
        <v>11.131476960663461</v>
      </c>
      <c r="E119">
        <v>0</v>
      </c>
      <c r="F119">
        <v>0</v>
      </c>
      <c r="G119">
        <v>1</v>
      </c>
      <c r="H119">
        <v>0</v>
      </c>
      <c r="I119">
        <v>0</v>
      </c>
      <c r="J119">
        <v>0</v>
      </c>
      <c r="K119">
        <v>0</v>
      </c>
      <c r="L119">
        <v>0</v>
      </c>
      <c r="M119">
        <v>0</v>
      </c>
      <c r="N119">
        <v>0</v>
      </c>
      <c r="O119">
        <v>0</v>
      </c>
      <c r="P119">
        <v>1</v>
      </c>
      <c r="Q119">
        <v>0</v>
      </c>
      <c r="R119">
        <v>0</v>
      </c>
      <c r="S119">
        <v>0</v>
      </c>
      <c r="T119">
        <v>13225</v>
      </c>
      <c r="U119">
        <v>6.6333378619670764</v>
      </c>
      <c r="V119">
        <v>5.1223111784246491</v>
      </c>
      <c r="W119">
        <v>4.5578576500935064</v>
      </c>
      <c r="X119">
        <v>4.6011968038912441</v>
      </c>
      <c r="Y119" s="3">
        <v>468.80803489365593</v>
      </c>
      <c r="Z119" s="3">
        <v>102.71047295713848</v>
      </c>
      <c r="AA119" s="3">
        <v>50.000441883810929</v>
      </c>
      <c r="AB119" s="3">
        <v>50.000016521568185</v>
      </c>
      <c r="AC119">
        <v>0</v>
      </c>
      <c r="AD119">
        <v>1</v>
      </c>
      <c r="AE119" s="6"/>
      <c r="AF119" s="1" t="s">
        <v>7</v>
      </c>
      <c r="AG119">
        <v>115</v>
      </c>
      <c r="AH119" s="189">
        <v>45360</v>
      </c>
      <c r="AI119">
        <f t="shared" si="346"/>
        <v>3</v>
      </c>
      <c r="AJ119">
        <v>115</v>
      </c>
      <c r="AK119">
        <v>0</v>
      </c>
      <c r="AL119">
        <v>1</v>
      </c>
      <c r="AM119">
        <v>0</v>
      </c>
      <c r="AN119">
        <v>1</v>
      </c>
      <c r="AO119">
        <v>0</v>
      </c>
      <c r="AP119">
        <v>0</v>
      </c>
      <c r="AQ119">
        <v>0</v>
      </c>
      <c r="AS119" s="37"/>
      <c r="AT119" s="37"/>
      <c r="AU119" s="6">
        <f t="shared" si="347"/>
        <v>0</v>
      </c>
      <c r="AV119" s="6">
        <f t="shared" si="348"/>
        <v>0</v>
      </c>
      <c r="AW119" s="6">
        <f t="shared" si="349"/>
        <v>0</v>
      </c>
      <c r="AX119" s="6">
        <f t="shared" si="350"/>
        <v>0</v>
      </c>
      <c r="AY119" s="193">
        <f t="shared" si="351"/>
        <v>5.6740334309306508</v>
      </c>
      <c r="AZ119" s="193">
        <f t="shared" si="352"/>
        <v>4.1745731882913786</v>
      </c>
      <c r="BA119" s="193">
        <f t="shared" si="353"/>
        <v>3.8150380693314694</v>
      </c>
      <c r="BB119" s="193">
        <f t="shared" si="354"/>
        <v>3.9040600573940507</v>
      </c>
      <c r="BC119" s="72">
        <f t="shared" si="355"/>
        <v>56312.210093717425</v>
      </c>
      <c r="BG119" s="3">
        <f t="shared" si="356"/>
        <v>6.5006711047277346</v>
      </c>
      <c r="BH119" s="6">
        <f t="shared" si="357"/>
        <v>0</v>
      </c>
      <c r="BI119" s="6">
        <f t="shared" si="358"/>
        <v>0</v>
      </c>
      <c r="BJ119" s="6">
        <f t="shared" si="359"/>
        <v>0</v>
      </c>
      <c r="BK119" s="193">
        <f t="shared" si="360"/>
        <v>5.6961111321949947</v>
      </c>
      <c r="BL119" s="193">
        <f t="shared" si="361"/>
        <v>4.1745731882913786</v>
      </c>
      <c r="BM119" s="193">
        <f t="shared" si="362"/>
        <v>3.8150380693314694</v>
      </c>
      <c r="BN119" s="193">
        <f t="shared" si="363"/>
        <v>3.9040600573940507</v>
      </c>
      <c r="BO119" s="72">
        <f t="shared" si="364"/>
        <v>56324.961648002827</v>
      </c>
      <c r="BS119" s="3">
        <f t="shared" si="365"/>
        <v>6.5006915863894958</v>
      </c>
      <c r="BT119" s="6">
        <f t="shared" si="366"/>
        <v>0</v>
      </c>
      <c r="BU119" s="6">
        <f t="shared" si="367"/>
        <v>0</v>
      </c>
      <c r="BV119" s="6">
        <f t="shared" si="368"/>
        <v>0</v>
      </c>
      <c r="BW119" s="193">
        <f t="shared" si="369"/>
        <v>5.6961112009929522</v>
      </c>
      <c r="BX119" s="193">
        <f t="shared" si="370"/>
        <v>4.1745731882913786</v>
      </c>
      <c r="BY119" s="193">
        <f t="shared" si="495"/>
        <v>3.8150380693314694</v>
      </c>
      <c r="BZ119" s="193">
        <f t="shared" si="371"/>
        <v>3.9040600573940507</v>
      </c>
      <c r="CA119" s="72">
        <f t="shared" si="372"/>
        <v>56324.961648002827</v>
      </c>
      <c r="CE119" s="3">
        <f t="shared" si="373"/>
        <v>0</v>
      </c>
      <c r="CF119" s="6">
        <f t="shared" si="374"/>
        <v>5.1223111784246491</v>
      </c>
      <c r="CG119" s="6">
        <f t="shared" si="375"/>
        <v>0</v>
      </c>
      <c r="CH119" s="6">
        <f t="shared" si="376"/>
        <v>0</v>
      </c>
      <c r="CI119" s="193">
        <f t="shared" si="377"/>
        <v>5.6740334309306508</v>
      </c>
      <c r="CJ119" s="193">
        <f t="shared" si="378"/>
        <v>4.2504133583960426</v>
      </c>
      <c r="CK119" s="193">
        <f t="shared" si="496"/>
        <v>3.8150380693314694</v>
      </c>
      <c r="CL119" s="193">
        <f t="shared" si="379"/>
        <v>3.9040600573940507</v>
      </c>
      <c r="CM119" s="72">
        <f t="shared" si="380"/>
        <v>56501.178382985549</v>
      </c>
      <c r="CQ119" s="3">
        <f t="shared" si="381"/>
        <v>0</v>
      </c>
      <c r="CR119" s="6">
        <f t="shared" si="382"/>
        <v>5.1223668878001201</v>
      </c>
      <c r="CS119" s="6">
        <f t="shared" si="383"/>
        <v>0</v>
      </c>
      <c r="CT119" s="6">
        <f t="shared" si="384"/>
        <v>0</v>
      </c>
      <c r="CU119" s="193">
        <f t="shared" si="385"/>
        <v>5.6740334309306508</v>
      </c>
      <c r="CV119" s="193">
        <f t="shared" si="386"/>
        <v>4.2504141527188821</v>
      </c>
      <c r="CW119" s="193">
        <f t="shared" si="497"/>
        <v>3.8150380693314694</v>
      </c>
      <c r="CX119" s="193">
        <f t="shared" si="387"/>
        <v>3.9040600573940507</v>
      </c>
      <c r="CY119" s="72">
        <f t="shared" si="388"/>
        <v>56501.180365488995</v>
      </c>
      <c r="DC119" s="3">
        <f t="shared" si="389"/>
        <v>0</v>
      </c>
      <c r="DD119" s="6">
        <f t="shared" si="390"/>
        <v>0</v>
      </c>
      <c r="DE119" s="6">
        <f t="shared" si="391"/>
        <v>4.7857505325981817</v>
      </c>
      <c r="DF119" s="6">
        <f t="shared" si="392"/>
        <v>0</v>
      </c>
      <c r="DG119" s="193">
        <f t="shared" si="393"/>
        <v>5.6740334309306508</v>
      </c>
      <c r="DH119" s="193">
        <f t="shared" si="394"/>
        <v>4.1745731882913786</v>
      </c>
      <c r="DI119" s="193">
        <f t="shared" si="498"/>
        <v>3.9153023108479288</v>
      </c>
      <c r="DJ119" s="193">
        <f t="shared" si="395"/>
        <v>3.9040600573940507</v>
      </c>
      <c r="DK119" s="72">
        <f t="shared" si="396"/>
        <v>56802.905496971071</v>
      </c>
      <c r="DO119" s="3">
        <f t="shared" si="397"/>
        <v>0</v>
      </c>
      <c r="DP119" s="6">
        <f t="shared" si="398"/>
        <v>0</v>
      </c>
      <c r="DQ119" s="6">
        <f t="shared" si="399"/>
        <v>4.5579456751213661</v>
      </c>
      <c r="DR119" s="6">
        <f t="shared" si="400"/>
        <v>0</v>
      </c>
      <c r="DS119" s="193">
        <f t="shared" si="401"/>
        <v>5.6740334309306508</v>
      </c>
      <c r="DT119" s="193">
        <f t="shared" si="402"/>
        <v>4.1745731882913786</v>
      </c>
      <c r="DU119" s="193">
        <f t="shared" si="499"/>
        <v>3.9107507875767045</v>
      </c>
      <c r="DV119" s="193">
        <f t="shared" si="403"/>
        <v>3.9040600573940507</v>
      </c>
      <c r="DW119" s="72">
        <f t="shared" si="404"/>
        <v>56780.537876253016</v>
      </c>
      <c r="EA119" s="3">
        <f t="shared" si="405"/>
        <v>0</v>
      </c>
      <c r="EB119" s="6">
        <f t="shared" si="406"/>
        <v>0</v>
      </c>
      <c r="EC119" s="6">
        <f t="shared" si="407"/>
        <v>0</v>
      </c>
      <c r="ED119" s="6">
        <f t="shared" si="408"/>
        <v>13.803590411673731</v>
      </c>
      <c r="EE119" s="193">
        <f t="shared" si="409"/>
        <v>5.6740334309306508</v>
      </c>
      <c r="EF119" s="193">
        <f t="shared" si="410"/>
        <v>4.1745731882913786</v>
      </c>
      <c r="EG119" s="193">
        <f t="shared" si="500"/>
        <v>3.8150380693314694</v>
      </c>
      <c r="EH119" s="193">
        <f t="shared" si="411"/>
        <v>4.1495746443319108</v>
      </c>
      <c r="EI119" s="72">
        <f t="shared" si="412"/>
        <v>58057.47681148749</v>
      </c>
      <c r="EM119" s="3">
        <f t="shared" si="413"/>
        <v>0</v>
      </c>
      <c r="EN119" s="6">
        <f t="shared" si="414"/>
        <v>0</v>
      </c>
      <c r="EO119" s="6">
        <f t="shared" si="415"/>
        <v>0</v>
      </c>
      <c r="EP119" s="6">
        <f t="shared" si="416"/>
        <v>4.6013103659321297</v>
      </c>
      <c r="EQ119" s="193">
        <f t="shared" si="417"/>
        <v>5.6740334309306508</v>
      </c>
      <c r="ER119" s="193">
        <f t="shared" si="418"/>
        <v>4.1745731882913786</v>
      </c>
      <c r="ES119" s="193">
        <f t="shared" si="501"/>
        <v>3.8150380693314694</v>
      </c>
      <c r="ET119" s="193">
        <f t="shared" si="419"/>
        <v>3.9927684318933112</v>
      </c>
      <c r="EU119" s="72">
        <f t="shared" si="420"/>
        <v>56936.665466380218</v>
      </c>
      <c r="EY119" s="3">
        <f t="shared" si="421"/>
        <v>6.5006711047277346</v>
      </c>
      <c r="EZ119" s="6">
        <f t="shared" si="422"/>
        <v>5.1223111784246491</v>
      </c>
      <c r="FA119" s="6">
        <f t="shared" si="423"/>
        <v>4.7857505325981817</v>
      </c>
      <c r="FB119" s="6">
        <f t="shared" si="424"/>
        <v>13.803590411673731</v>
      </c>
      <c r="FC119" s="193">
        <f t="shared" si="425"/>
        <v>5.6961111321949947</v>
      </c>
      <c r="FD119" s="193">
        <f t="shared" si="426"/>
        <v>4.2504133583960426</v>
      </c>
      <c r="FE119" s="193">
        <f t="shared" si="502"/>
        <v>3.9153023108479288</v>
      </c>
      <c r="FF119" s="193">
        <f t="shared" si="427"/>
        <v>4.1495746443319108</v>
      </c>
      <c r="FG119" s="72">
        <f t="shared" si="428"/>
        <v>58773.208600136095</v>
      </c>
      <c r="FK119" s="3">
        <f t="shared" si="429"/>
        <v>6.6333583436288377</v>
      </c>
      <c r="FL119" s="6">
        <f t="shared" si="430"/>
        <v>5.1223668878001201</v>
      </c>
      <c r="FM119" s="6">
        <f t="shared" si="431"/>
        <v>4.5579456751213661</v>
      </c>
      <c r="FN119" s="6">
        <f t="shared" si="432"/>
        <v>4.6013103659321297</v>
      </c>
      <c r="FO119" s="193">
        <f t="shared" si="433"/>
        <v>5.6965567297098154</v>
      </c>
      <c r="FP119" s="193">
        <f t="shared" si="434"/>
        <v>4.2504141527188821</v>
      </c>
      <c r="FQ119" s="193">
        <f t="shared" si="503"/>
        <v>3.9107507875767045</v>
      </c>
      <c r="FR119" s="193">
        <f t="shared" si="435"/>
        <v>3.9927684318933112</v>
      </c>
      <c r="FS119" s="205">
        <f t="shared" si="436"/>
        <v>57616.148535856904</v>
      </c>
      <c r="FW119" s="3">
        <f t="shared" si="437"/>
        <v>7.6283385412621376</v>
      </c>
      <c r="FX119" s="6">
        <f t="shared" si="438"/>
        <v>5.7882116316198529</v>
      </c>
      <c r="FY119" s="6">
        <f t="shared" si="439"/>
        <v>5.6517434861159481</v>
      </c>
      <c r="FZ119" s="6">
        <f t="shared" si="440"/>
        <v>5.4294122285916675</v>
      </c>
      <c r="GA119" s="193">
        <f t="shared" si="441"/>
        <v>5.699891814487156</v>
      </c>
      <c r="GB119" s="193">
        <f t="shared" si="442"/>
        <v>4.2598632019732827</v>
      </c>
      <c r="GC119" s="193">
        <f t="shared" si="504"/>
        <v>3.9324181505769293</v>
      </c>
      <c r="GD119" s="193">
        <f t="shared" si="443"/>
        <v>4.0079302040926414</v>
      </c>
      <c r="GE119" s="72">
        <f t="shared" si="444"/>
        <v>57859.305955937794</v>
      </c>
      <c r="GI119" s="3">
        <f t="shared" si="445"/>
        <v>7.2966716481637848</v>
      </c>
      <c r="GJ119" s="6">
        <f t="shared" si="446"/>
        <v>5.6345422962671146</v>
      </c>
      <c r="GK119" s="6">
        <f t="shared" si="447"/>
        <v>5.013643415102857</v>
      </c>
      <c r="GL119" s="6">
        <f t="shared" si="448"/>
        <v>5.0613164842803693</v>
      </c>
      <c r="GM119" s="193">
        <f t="shared" si="449"/>
        <v>5.6987813320971341</v>
      </c>
      <c r="GN119" s="193">
        <f t="shared" si="450"/>
        <v>4.2576903813878149</v>
      </c>
      <c r="GO119" s="193">
        <f t="shared" si="505"/>
        <v>3.9198349583862888</v>
      </c>
      <c r="GP119" s="193">
        <f t="shared" si="451"/>
        <v>4.0012190793369111</v>
      </c>
      <c r="GQ119" s="72">
        <f t="shared" si="452"/>
        <v>57741.939465629752</v>
      </c>
      <c r="GU119" s="3">
        <f t="shared" si="453"/>
        <v>8.6233392205571988</v>
      </c>
      <c r="GV119" s="6">
        <f t="shared" si="454"/>
        <v>6.1467734141095791</v>
      </c>
      <c r="GW119" s="6">
        <f t="shared" si="455"/>
        <v>5.9252149451215583</v>
      </c>
      <c r="GX119" s="6">
        <f t="shared" si="456"/>
        <v>5.7514960048640553</v>
      </c>
      <c r="GY119" s="193">
        <f t="shared" si="457"/>
        <v>5.7032158817468632</v>
      </c>
      <c r="GZ119" s="193">
        <f t="shared" si="458"/>
        <v>4.2649148316585412</v>
      </c>
      <c r="HA119" s="193">
        <f t="shared" si="506"/>
        <v>3.9377628514046203</v>
      </c>
      <c r="HB119" s="193">
        <f t="shared" si="459"/>
        <v>4.0137657178337811</v>
      </c>
      <c r="HC119" s="205">
        <f t="shared" si="460"/>
        <v>57942.984142899877</v>
      </c>
      <c r="HG119" s="3">
        <f t="shared" si="278"/>
        <v>7.6283385412621376</v>
      </c>
      <c r="HH119" s="6">
        <f t="shared" si="279"/>
        <v>0</v>
      </c>
      <c r="HI119" s="6">
        <f t="shared" si="280"/>
        <v>0</v>
      </c>
      <c r="HJ119" s="6">
        <f t="shared" si="281"/>
        <v>0</v>
      </c>
      <c r="HK119" s="193">
        <f t="shared" si="461"/>
        <v>5.699891814487156</v>
      </c>
      <c r="HL119" s="193">
        <f t="shared" si="461"/>
        <v>4.1745731882913786</v>
      </c>
      <c r="HM119" s="193">
        <f t="shared" si="461"/>
        <v>3.8150380693314694</v>
      </c>
      <c r="HN119" s="193">
        <f t="shared" si="461"/>
        <v>3.9040600573940507</v>
      </c>
      <c r="HO119" s="212">
        <f t="shared" si="462"/>
        <v>56327.145569580745</v>
      </c>
      <c r="HS119" s="3">
        <f t="shared" si="282"/>
        <v>7.2966716481637848</v>
      </c>
      <c r="HT119" s="6">
        <f t="shared" si="283"/>
        <v>0</v>
      </c>
      <c r="HU119" s="6">
        <f t="shared" si="284"/>
        <v>0</v>
      </c>
      <c r="HV119" s="6">
        <f t="shared" si="285"/>
        <v>0</v>
      </c>
      <c r="HW119" s="193">
        <f t="shared" si="463"/>
        <v>5.6987813320971341</v>
      </c>
      <c r="HX119" s="193">
        <f t="shared" si="463"/>
        <v>4.1745731882913786</v>
      </c>
      <c r="HY119" s="193">
        <f t="shared" si="463"/>
        <v>3.8150380693314694</v>
      </c>
      <c r="HZ119" s="193">
        <f t="shared" si="463"/>
        <v>3.9040600573940507</v>
      </c>
      <c r="IA119" s="212">
        <f t="shared" si="464"/>
        <v>56326.504087575006</v>
      </c>
      <c r="IE119" s="3">
        <f t="shared" si="286"/>
        <v>8.6233392205571988</v>
      </c>
      <c r="IF119" s="6">
        <f t="shared" si="287"/>
        <v>0</v>
      </c>
      <c r="IG119" s="6">
        <f t="shared" si="288"/>
        <v>0</v>
      </c>
      <c r="IH119" s="6">
        <f t="shared" si="289"/>
        <v>0</v>
      </c>
      <c r="II119" s="193">
        <f t="shared" si="465"/>
        <v>5.7032158817468632</v>
      </c>
      <c r="IJ119" s="193">
        <f t="shared" si="465"/>
        <v>4.1745731882913786</v>
      </c>
      <c r="IK119" s="193">
        <f t="shared" si="465"/>
        <v>3.8150380693314694</v>
      </c>
      <c r="IL119" s="193">
        <f t="shared" si="465"/>
        <v>3.9040600573940507</v>
      </c>
      <c r="IM119" s="205">
        <f t="shared" si="466"/>
        <v>56329.06579617814</v>
      </c>
      <c r="IQ119" s="3">
        <f t="shared" si="290"/>
        <v>0</v>
      </c>
      <c r="IR119" s="6">
        <f t="shared" si="291"/>
        <v>5.7882116316198529</v>
      </c>
      <c r="IS119" s="6">
        <f t="shared" si="292"/>
        <v>0</v>
      </c>
      <c r="IT119" s="6">
        <f t="shared" si="293"/>
        <v>0</v>
      </c>
      <c r="IU119" s="193">
        <f t="shared" si="467"/>
        <v>5.6740334309306508</v>
      </c>
      <c r="IV119" s="193">
        <f t="shared" si="467"/>
        <v>4.2598632019732827</v>
      </c>
      <c r="IW119" s="193">
        <f t="shared" si="467"/>
        <v>3.8150380693314694</v>
      </c>
      <c r="IX119" s="193">
        <f t="shared" si="467"/>
        <v>3.9040600573940507</v>
      </c>
      <c r="IY119" s="212">
        <f t="shared" si="468"/>
        <v>56524.768612330161</v>
      </c>
      <c r="JC119" s="3">
        <f t="shared" si="294"/>
        <v>0</v>
      </c>
      <c r="JD119" s="6">
        <f t="shared" si="295"/>
        <v>5.6345422962671146</v>
      </c>
      <c r="JE119" s="6">
        <f t="shared" si="296"/>
        <v>0</v>
      </c>
      <c r="JF119" s="6">
        <f t="shared" si="297"/>
        <v>0</v>
      </c>
      <c r="JG119" s="193">
        <f t="shared" si="469"/>
        <v>5.6740334309306508</v>
      </c>
      <c r="JH119" s="193">
        <f t="shared" si="469"/>
        <v>4.2576903813878149</v>
      </c>
      <c r="JI119" s="193">
        <f t="shared" si="469"/>
        <v>3.8150380693314694</v>
      </c>
      <c r="JJ119" s="193">
        <f t="shared" si="469"/>
        <v>3.9040600573940507</v>
      </c>
      <c r="JK119" s="212">
        <f t="shared" si="470"/>
        <v>56519.343594005106</v>
      </c>
      <c r="JO119" s="3">
        <f t="shared" si="298"/>
        <v>0</v>
      </c>
      <c r="JP119" s="6">
        <f t="shared" si="299"/>
        <v>6.1467734141095791</v>
      </c>
      <c r="JQ119" s="6">
        <f t="shared" si="300"/>
        <v>0</v>
      </c>
      <c r="JR119" s="6">
        <f t="shared" si="301"/>
        <v>0</v>
      </c>
      <c r="JS119" s="193">
        <f t="shared" si="471"/>
        <v>5.6740334309306508</v>
      </c>
      <c r="JT119" s="193">
        <f t="shared" si="471"/>
        <v>4.2649148316585412</v>
      </c>
      <c r="JU119" s="193">
        <f t="shared" si="471"/>
        <v>3.8150380693314694</v>
      </c>
      <c r="JV119" s="193">
        <f t="shared" si="471"/>
        <v>3.9040600573940507</v>
      </c>
      <c r="JW119" s="205">
        <f t="shared" si="472"/>
        <v>56537.383347787727</v>
      </c>
      <c r="KA119" s="3">
        <f t="shared" si="302"/>
        <v>0</v>
      </c>
      <c r="KB119" s="6">
        <f t="shared" si="303"/>
        <v>0</v>
      </c>
      <c r="KC119" s="6">
        <f t="shared" si="304"/>
        <v>5.6517434861159481</v>
      </c>
      <c r="KD119" s="6">
        <f t="shared" si="305"/>
        <v>0</v>
      </c>
      <c r="KE119" s="193">
        <f t="shared" si="473"/>
        <v>5.6740334309306508</v>
      </c>
      <c r="KF119" s="193">
        <f t="shared" si="473"/>
        <v>4.1745731882913786</v>
      </c>
      <c r="KG119" s="193">
        <f t="shared" si="473"/>
        <v>3.9324181505769293</v>
      </c>
      <c r="KH119" s="193">
        <f t="shared" si="473"/>
        <v>3.9040600573940507</v>
      </c>
      <c r="KI119" s="212">
        <f t="shared" si="474"/>
        <v>56887.097027622294</v>
      </c>
      <c r="KM119" s="3">
        <f t="shared" si="306"/>
        <v>0</v>
      </c>
      <c r="KN119" s="6">
        <f t="shared" si="307"/>
        <v>0</v>
      </c>
      <c r="KO119" s="6">
        <f t="shared" si="308"/>
        <v>5.013643415102857</v>
      </c>
      <c r="KP119" s="6">
        <f t="shared" si="309"/>
        <v>0</v>
      </c>
      <c r="KQ119" s="193">
        <f t="shared" si="475"/>
        <v>5.6740334309306508</v>
      </c>
      <c r="KR119" s="193">
        <f t="shared" si="475"/>
        <v>4.1745731882913786</v>
      </c>
      <c r="KS119" s="193">
        <f t="shared" si="475"/>
        <v>3.9198349583862888</v>
      </c>
      <c r="KT119" s="193">
        <f t="shared" si="475"/>
        <v>3.9040600573940507</v>
      </c>
      <c r="KU119" s="212">
        <f t="shared" si="476"/>
        <v>56825.189112945744</v>
      </c>
      <c r="KY119" s="3">
        <f t="shared" si="310"/>
        <v>0</v>
      </c>
      <c r="KZ119" s="6">
        <f t="shared" si="311"/>
        <v>0</v>
      </c>
      <c r="LA119" s="6">
        <f t="shared" si="312"/>
        <v>5.9252149451215583</v>
      </c>
      <c r="LB119" s="6">
        <f t="shared" si="313"/>
        <v>0</v>
      </c>
      <c r="LC119" s="193">
        <f t="shared" si="477"/>
        <v>5.6740334309306508</v>
      </c>
      <c r="LD119" s="193">
        <f t="shared" si="477"/>
        <v>4.1745731882913786</v>
      </c>
      <c r="LE119" s="193">
        <f t="shared" si="477"/>
        <v>3.9377628514046203</v>
      </c>
      <c r="LF119" s="193">
        <f t="shared" si="477"/>
        <v>3.9040600573940507</v>
      </c>
      <c r="LG119" s="205">
        <f t="shared" si="478"/>
        <v>56913.412768273505</v>
      </c>
      <c r="LK119" s="3">
        <f t="shared" si="314"/>
        <v>0</v>
      </c>
      <c r="LL119" s="6">
        <f t="shared" si="315"/>
        <v>0</v>
      </c>
      <c r="LM119" s="6">
        <f t="shared" si="316"/>
        <v>0</v>
      </c>
      <c r="LN119" s="6">
        <f t="shared" si="317"/>
        <v>5.4294122285916675</v>
      </c>
      <c r="LO119" s="193">
        <f t="shared" si="479"/>
        <v>5.6740334309306508</v>
      </c>
      <c r="LP119" s="193">
        <f t="shared" si="479"/>
        <v>4.1745731882913786</v>
      </c>
      <c r="LQ119" s="193">
        <f t="shared" si="479"/>
        <v>3.8150380693314694</v>
      </c>
      <c r="LR119" s="193">
        <f t="shared" si="479"/>
        <v>4.0079302040926414</v>
      </c>
      <c r="LS119" s="212">
        <f t="shared" si="480"/>
        <v>57044.086331082384</v>
      </c>
      <c r="LW119" s="3">
        <f t="shared" si="318"/>
        <v>0</v>
      </c>
      <c r="LX119" s="6">
        <f t="shared" si="319"/>
        <v>0</v>
      </c>
      <c r="LY119" s="6">
        <f t="shared" si="320"/>
        <v>0</v>
      </c>
      <c r="LZ119" s="6">
        <f t="shared" si="321"/>
        <v>5.0613164842803693</v>
      </c>
      <c r="MA119" s="193">
        <f t="shared" si="481"/>
        <v>5.6740334309306508</v>
      </c>
      <c r="MB119" s="193">
        <f t="shared" si="481"/>
        <v>4.1745731882913786</v>
      </c>
      <c r="MC119" s="193">
        <f t="shared" si="481"/>
        <v>3.8150380693314694</v>
      </c>
      <c r="MD119" s="193">
        <f t="shared" si="481"/>
        <v>4.0012190793369111</v>
      </c>
      <c r="ME119" s="212">
        <f t="shared" si="482"/>
        <v>56996.513163760719</v>
      </c>
      <c r="MI119" s="3">
        <f t="shared" si="322"/>
        <v>0</v>
      </c>
      <c r="MJ119" s="6">
        <f t="shared" si="323"/>
        <v>0</v>
      </c>
      <c r="MK119" s="6">
        <f t="shared" si="324"/>
        <v>0</v>
      </c>
      <c r="ML119" s="6">
        <f t="shared" si="325"/>
        <v>5.7514960048640553</v>
      </c>
      <c r="MM119" s="193">
        <f t="shared" si="483"/>
        <v>5.6740334309306508</v>
      </c>
      <c r="MN119" s="193">
        <f t="shared" si="483"/>
        <v>4.1745731882913786</v>
      </c>
      <c r="MO119" s="193">
        <f t="shared" si="483"/>
        <v>3.8150380693314694</v>
      </c>
      <c r="MP119" s="193">
        <f t="shared" si="483"/>
        <v>4.0137657178337811</v>
      </c>
      <c r="MQ119" s="205">
        <f t="shared" si="484"/>
        <v>57085.484825843145</v>
      </c>
      <c r="MT119" s="3">
        <f t="shared" si="326"/>
        <v>6.3016709688687227</v>
      </c>
      <c r="MU119" s="6">
        <f t="shared" si="327"/>
        <v>5.1223111784246491</v>
      </c>
      <c r="MV119" s="6">
        <f t="shared" si="328"/>
        <v>5.2415362976075324</v>
      </c>
      <c r="MW119" s="6">
        <f t="shared" si="329"/>
        <v>5.5214361646694927</v>
      </c>
      <c r="MX119" s="193">
        <f t="shared" si="485"/>
        <v>5.6954424666727519</v>
      </c>
      <c r="MY119" s="193">
        <f t="shared" si="485"/>
        <v>4.2504133583960426</v>
      </c>
      <c r="MZ119" s="193">
        <f t="shared" si="485"/>
        <v>3.9243471536988155</v>
      </c>
      <c r="NA119" s="193">
        <f t="shared" si="485"/>
        <v>4.0096009714459422</v>
      </c>
      <c r="NB119" s="212">
        <f t="shared" si="486"/>
        <v>57804.148707662287</v>
      </c>
      <c r="NF119" s="3">
        <f t="shared" si="330"/>
        <v>6.3016709688687218</v>
      </c>
      <c r="NG119" s="6">
        <f t="shared" si="331"/>
        <v>0</v>
      </c>
      <c r="NH119" s="6">
        <f t="shared" si="332"/>
        <v>0</v>
      </c>
      <c r="NI119" s="6">
        <f t="shared" si="333"/>
        <v>0</v>
      </c>
      <c r="NJ119" s="193">
        <f t="shared" si="487"/>
        <v>5.6954424666727519</v>
      </c>
      <c r="NK119" s="193">
        <f t="shared" si="487"/>
        <v>4.1745731882913786</v>
      </c>
      <c r="NL119" s="193">
        <f t="shared" si="487"/>
        <v>3.8150380693314694</v>
      </c>
      <c r="NM119" s="193">
        <f t="shared" si="487"/>
        <v>3.9040600573940507</v>
      </c>
      <c r="NN119" s="212">
        <f t="shared" si="488"/>
        <v>56324.575400327732</v>
      </c>
      <c r="NR119" s="3">
        <f t="shared" si="334"/>
        <v>0</v>
      </c>
      <c r="NS119" s="6">
        <f t="shared" si="335"/>
        <v>5.1223111784246491</v>
      </c>
      <c r="NT119" s="6">
        <f t="shared" si="336"/>
        <v>0</v>
      </c>
      <c r="NU119" s="6">
        <f t="shared" si="337"/>
        <v>0</v>
      </c>
      <c r="NV119" s="193">
        <f t="shared" si="489"/>
        <v>5.6740334309306508</v>
      </c>
      <c r="NW119" s="193">
        <f t="shared" si="489"/>
        <v>4.2504133583960426</v>
      </c>
      <c r="NX119" s="193">
        <f t="shared" si="489"/>
        <v>3.8150380693314694</v>
      </c>
      <c r="NY119" s="193">
        <f t="shared" si="489"/>
        <v>3.9040600573940507</v>
      </c>
      <c r="NZ119" s="212">
        <f t="shared" si="490"/>
        <v>56501.178382985549</v>
      </c>
      <c r="OD119" s="3">
        <f t="shared" si="338"/>
        <v>0</v>
      </c>
      <c r="OE119" s="6">
        <f t="shared" si="339"/>
        <v>0</v>
      </c>
      <c r="OF119" s="6">
        <f t="shared" si="340"/>
        <v>5.2415362976075324</v>
      </c>
      <c r="OG119" s="6">
        <f t="shared" si="341"/>
        <v>0</v>
      </c>
      <c r="OH119" s="193">
        <f t="shared" si="491"/>
        <v>5.6740334309306508</v>
      </c>
      <c r="OI119" s="193">
        <f t="shared" si="491"/>
        <v>4.1745731882913786</v>
      </c>
      <c r="OJ119" s="193">
        <f t="shared" si="491"/>
        <v>3.9243471536988155</v>
      </c>
      <c r="OK119" s="193">
        <f t="shared" si="491"/>
        <v>3.9040600573940507</v>
      </c>
      <c r="OL119" s="212">
        <f t="shared" si="492"/>
        <v>56847.38086343641</v>
      </c>
      <c r="OP119" s="3">
        <f t="shared" si="342"/>
        <v>0</v>
      </c>
      <c r="OQ119" s="6">
        <f t="shared" si="343"/>
        <v>0</v>
      </c>
      <c r="OR119" s="6">
        <f t="shared" si="344"/>
        <v>0</v>
      </c>
      <c r="OS119" s="6">
        <f t="shared" si="345"/>
        <v>5.5214361646694927</v>
      </c>
      <c r="OT119" s="193">
        <f t="shared" si="493"/>
        <v>5.6740334309306508</v>
      </c>
      <c r="OU119" s="193">
        <f t="shared" si="493"/>
        <v>4.1745731882913786</v>
      </c>
      <c r="OV119" s="193">
        <f t="shared" si="493"/>
        <v>3.8150380693314694</v>
      </c>
      <c r="OW119" s="193">
        <f t="shared" si="493"/>
        <v>4.0096009714459422</v>
      </c>
      <c r="OX119" s="232">
        <f t="shared" si="494"/>
        <v>57055.936075870217</v>
      </c>
    </row>
    <row r="120" spans="2:414" x14ac:dyDescent="0.2">
      <c r="B120" s="81">
        <v>45367</v>
      </c>
      <c r="C120">
        <v>116</v>
      </c>
      <c r="D120">
        <v>11.130886791730802</v>
      </c>
      <c r="E120">
        <v>0</v>
      </c>
      <c r="F120">
        <v>0</v>
      </c>
      <c r="G120">
        <v>1</v>
      </c>
      <c r="H120">
        <v>0</v>
      </c>
      <c r="I120">
        <v>0</v>
      </c>
      <c r="J120">
        <v>0</v>
      </c>
      <c r="K120">
        <v>0</v>
      </c>
      <c r="L120">
        <v>0</v>
      </c>
      <c r="M120">
        <v>0</v>
      </c>
      <c r="N120">
        <v>0</v>
      </c>
      <c r="O120">
        <v>0</v>
      </c>
      <c r="P120">
        <v>1</v>
      </c>
      <c r="Q120">
        <v>0</v>
      </c>
      <c r="R120">
        <v>0</v>
      </c>
      <c r="S120">
        <v>0</v>
      </c>
      <c r="T120">
        <v>13456</v>
      </c>
      <c r="U120">
        <v>6.5956061209924028</v>
      </c>
      <c r="V120">
        <v>5.1141981286797469</v>
      </c>
      <c r="W120">
        <v>4.5578534804485269</v>
      </c>
      <c r="X120">
        <v>4.6011966546051255</v>
      </c>
      <c r="Y120" s="3">
        <v>440.66562442555914</v>
      </c>
      <c r="Z120" s="3">
        <v>101.35523647856924</v>
      </c>
      <c r="AA120" s="3">
        <v>50.000044188381096</v>
      </c>
      <c r="AB120" s="3">
        <v>50.000001652156818</v>
      </c>
      <c r="AC120">
        <v>0</v>
      </c>
      <c r="AD120">
        <v>1</v>
      </c>
      <c r="AE120" s="6"/>
      <c r="AF120" s="1" t="s">
        <v>7</v>
      </c>
      <c r="AG120">
        <v>116</v>
      </c>
      <c r="AH120" s="189">
        <v>45367</v>
      </c>
      <c r="AI120">
        <f t="shared" si="346"/>
        <v>3</v>
      </c>
      <c r="AJ120">
        <v>116</v>
      </c>
      <c r="AK120">
        <v>0</v>
      </c>
      <c r="AL120">
        <v>1</v>
      </c>
      <c r="AM120">
        <v>0</v>
      </c>
      <c r="AN120">
        <v>1</v>
      </c>
      <c r="AO120">
        <v>0</v>
      </c>
      <c r="AP120">
        <v>0</v>
      </c>
      <c r="AQ120">
        <v>0</v>
      </c>
      <c r="AS120" s="37"/>
      <c r="AT120" s="37"/>
      <c r="AU120" s="6">
        <f t="shared" si="347"/>
        <v>0</v>
      </c>
      <c r="AV120" s="6">
        <f t="shared" si="348"/>
        <v>0</v>
      </c>
      <c r="AW120" s="6">
        <f t="shared" si="349"/>
        <v>0</v>
      </c>
      <c r="AX120" s="6">
        <f t="shared" si="350"/>
        <v>0</v>
      </c>
      <c r="AY120" s="193">
        <f t="shared" si="351"/>
        <v>5.6740334309306508</v>
      </c>
      <c r="AZ120" s="193">
        <f t="shared" si="352"/>
        <v>4.1745731882913786</v>
      </c>
      <c r="BA120" s="193">
        <f t="shared" si="353"/>
        <v>3.8150380693314694</v>
      </c>
      <c r="BB120" s="193">
        <f t="shared" si="354"/>
        <v>3.9040600573940507</v>
      </c>
      <c r="BC120" s="72">
        <f t="shared" si="355"/>
        <v>56312.210093717425</v>
      </c>
      <c r="BG120" s="3">
        <f t="shared" si="356"/>
        <v>6.4636939985725546</v>
      </c>
      <c r="BH120" s="6">
        <f t="shared" si="357"/>
        <v>0</v>
      </c>
      <c r="BI120" s="6">
        <f t="shared" si="358"/>
        <v>0</v>
      </c>
      <c r="BJ120" s="6">
        <f t="shared" si="359"/>
        <v>0</v>
      </c>
      <c r="BK120" s="193">
        <f t="shared" si="360"/>
        <v>5.6959869182773346</v>
      </c>
      <c r="BL120" s="193">
        <f t="shared" si="361"/>
        <v>4.1745731882913786</v>
      </c>
      <c r="BM120" s="193">
        <f t="shared" si="362"/>
        <v>3.8150380693314694</v>
      </c>
      <c r="BN120" s="193">
        <f t="shared" si="363"/>
        <v>3.9040600573940507</v>
      </c>
      <c r="BO120" s="72">
        <f t="shared" si="364"/>
        <v>56324.889896926616</v>
      </c>
      <c r="BS120" s="3">
        <f t="shared" si="365"/>
        <v>6.4637143637305625</v>
      </c>
      <c r="BT120" s="6">
        <f t="shared" si="366"/>
        <v>0</v>
      </c>
      <c r="BU120" s="6">
        <f t="shared" si="367"/>
        <v>0</v>
      </c>
      <c r="BV120" s="6">
        <f t="shared" si="368"/>
        <v>0</v>
      </c>
      <c r="BW120" s="193">
        <f t="shared" si="369"/>
        <v>5.6959869866924526</v>
      </c>
      <c r="BX120" s="193">
        <f t="shared" si="370"/>
        <v>4.1745731882913786</v>
      </c>
      <c r="BY120" s="193">
        <f t="shared" si="495"/>
        <v>3.8150380693314694</v>
      </c>
      <c r="BZ120" s="193">
        <f t="shared" si="371"/>
        <v>3.9040600573940507</v>
      </c>
      <c r="CA120" s="72">
        <f t="shared" si="372"/>
        <v>56324.889896926616</v>
      </c>
      <c r="CE120" s="3">
        <f t="shared" si="373"/>
        <v>0</v>
      </c>
      <c r="CF120" s="6">
        <f t="shared" si="374"/>
        <v>5.1141981286797469</v>
      </c>
      <c r="CG120" s="6">
        <f t="shared" si="375"/>
        <v>0</v>
      </c>
      <c r="CH120" s="6">
        <f t="shared" si="376"/>
        <v>0</v>
      </c>
      <c r="CI120" s="193">
        <f t="shared" si="377"/>
        <v>5.6740334309306508</v>
      </c>
      <c r="CJ120" s="193">
        <f t="shared" si="378"/>
        <v>4.2502976730920894</v>
      </c>
      <c r="CK120" s="193">
        <f t="shared" si="496"/>
        <v>3.8150380693314694</v>
      </c>
      <c r="CL120" s="193">
        <f t="shared" si="379"/>
        <v>3.9040600573940507</v>
      </c>
      <c r="CM120" s="72">
        <f t="shared" si="380"/>
        <v>56500.889651610771</v>
      </c>
      <c r="CQ120" s="3">
        <f t="shared" si="381"/>
        <v>0</v>
      </c>
      <c r="CR120" s="6">
        <f t="shared" si="382"/>
        <v>5.1142537498190839</v>
      </c>
      <c r="CS120" s="6">
        <f t="shared" si="383"/>
        <v>0</v>
      </c>
      <c r="CT120" s="6">
        <f t="shared" si="384"/>
        <v>0</v>
      </c>
      <c r="CU120" s="193">
        <f t="shared" si="385"/>
        <v>5.6740334309306508</v>
      </c>
      <c r="CV120" s="193">
        <f t="shared" si="386"/>
        <v>4.2502984662485801</v>
      </c>
      <c r="CW120" s="193">
        <f t="shared" si="497"/>
        <v>3.8150380693314694</v>
      </c>
      <c r="CX120" s="193">
        <f t="shared" si="387"/>
        <v>3.9040600573940507</v>
      </c>
      <c r="CY120" s="72">
        <f t="shared" si="388"/>
        <v>56500.891631193081</v>
      </c>
      <c r="DC120" s="3">
        <f t="shared" si="389"/>
        <v>0</v>
      </c>
      <c r="DD120" s="6">
        <f t="shared" si="390"/>
        <v>0</v>
      </c>
      <c r="DE120" s="6">
        <f t="shared" si="391"/>
        <v>4.7857461544709539</v>
      </c>
      <c r="DF120" s="6">
        <f t="shared" si="392"/>
        <v>0</v>
      </c>
      <c r="DG120" s="193">
        <f t="shared" si="393"/>
        <v>5.6740334309306508</v>
      </c>
      <c r="DH120" s="193">
        <f t="shared" si="394"/>
        <v>4.1745731882913786</v>
      </c>
      <c r="DI120" s="193">
        <f t="shared" si="498"/>
        <v>3.9153022235720543</v>
      </c>
      <c r="DJ120" s="193">
        <f t="shared" si="395"/>
        <v>3.9040600573940507</v>
      </c>
      <c r="DK120" s="72">
        <f t="shared" si="396"/>
        <v>56802.905067985441</v>
      </c>
      <c r="DO120" s="3">
        <f t="shared" si="397"/>
        <v>0</v>
      </c>
      <c r="DP120" s="6">
        <f t="shared" si="398"/>
        <v>0</v>
      </c>
      <c r="DQ120" s="6">
        <f t="shared" si="399"/>
        <v>4.557941505395859</v>
      </c>
      <c r="DR120" s="6">
        <f t="shared" si="400"/>
        <v>0</v>
      </c>
      <c r="DS120" s="193">
        <f t="shared" si="401"/>
        <v>5.6740334309306508</v>
      </c>
      <c r="DT120" s="193">
        <f t="shared" si="402"/>
        <v>4.1745731882913786</v>
      </c>
      <c r="DU120" s="193">
        <f t="shared" si="499"/>
        <v>3.9107507040760274</v>
      </c>
      <c r="DV120" s="193">
        <f t="shared" si="403"/>
        <v>3.9040600573940507</v>
      </c>
      <c r="DW120" s="72">
        <f t="shared" si="404"/>
        <v>56780.537465985231</v>
      </c>
      <c r="EA120" s="3">
        <f t="shared" si="405"/>
        <v>0</v>
      </c>
      <c r="EB120" s="6">
        <f t="shared" si="406"/>
        <v>0</v>
      </c>
      <c r="EC120" s="6">
        <f t="shared" si="407"/>
        <v>0</v>
      </c>
      <c r="ED120" s="6">
        <f t="shared" si="408"/>
        <v>13.803589963815377</v>
      </c>
      <c r="EE120" s="193">
        <f t="shared" si="409"/>
        <v>5.6740334309306508</v>
      </c>
      <c r="EF120" s="193">
        <f t="shared" si="410"/>
        <v>4.1745731882913786</v>
      </c>
      <c r="EG120" s="193">
        <f t="shared" si="500"/>
        <v>3.8150380693314694</v>
      </c>
      <c r="EH120" s="193">
        <f t="shared" si="411"/>
        <v>4.1495746372686808</v>
      </c>
      <c r="EI120" s="72">
        <f t="shared" si="412"/>
        <v>58057.476760507569</v>
      </c>
      <c r="EM120" s="3">
        <f t="shared" si="413"/>
        <v>0</v>
      </c>
      <c r="EN120" s="6">
        <f t="shared" si="414"/>
        <v>0</v>
      </c>
      <c r="EO120" s="6">
        <f t="shared" si="415"/>
        <v>0</v>
      </c>
      <c r="EP120" s="6">
        <f t="shared" si="416"/>
        <v>4.601310216642327</v>
      </c>
      <c r="EQ120" s="193">
        <f t="shared" si="417"/>
        <v>5.6740334309306508</v>
      </c>
      <c r="ER120" s="193">
        <f t="shared" si="418"/>
        <v>4.1745731882913786</v>
      </c>
      <c r="ES120" s="193">
        <f t="shared" si="501"/>
        <v>3.8150380693314694</v>
      </c>
      <c r="ET120" s="193">
        <f t="shared" si="419"/>
        <v>3.9927684291391277</v>
      </c>
      <c r="EU120" s="72">
        <f t="shared" si="420"/>
        <v>56936.665446885214</v>
      </c>
      <c r="EY120" s="3">
        <f t="shared" si="421"/>
        <v>6.4636939985725546</v>
      </c>
      <c r="EZ120" s="6">
        <f t="shared" si="422"/>
        <v>5.1141981286797469</v>
      </c>
      <c r="FA120" s="6">
        <f t="shared" si="423"/>
        <v>4.7857461544709539</v>
      </c>
      <c r="FB120" s="6">
        <f t="shared" si="424"/>
        <v>13.803589963815377</v>
      </c>
      <c r="FC120" s="193">
        <f t="shared" si="425"/>
        <v>5.6959869182773346</v>
      </c>
      <c r="FD120" s="193">
        <f t="shared" si="426"/>
        <v>4.2502976730920894</v>
      </c>
      <c r="FE120" s="193">
        <f t="shared" si="502"/>
        <v>3.9153022235720543</v>
      </c>
      <c r="FF120" s="193">
        <f t="shared" si="427"/>
        <v>4.1495746372686808</v>
      </c>
      <c r="FG120" s="72">
        <f t="shared" si="428"/>
        <v>58772.832893340412</v>
      </c>
      <c r="FK120" s="3">
        <f t="shared" si="429"/>
        <v>6.5956264861504117</v>
      </c>
      <c r="FL120" s="6">
        <f t="shared" si="430"/>
        <v>5.1142537498190839</v>
      </c>
      <c r="FM120" s="6">
        <f t="shared" si="431"/>
        <v>4.557941505395859</v>
      </c>
      <c r="FN120" s="6">
        <f t="shared" si="432"/>
        <v>4.601310216642327</v>
      </c>
      <c r="FO120" s="193">
        <f t="shared" si="433"/>
        <v>5.6964300367324325</v>
      </c>
      <c r="FP120" s="193">
        <f t="shared" si="434"/>
        <v>4.2502984662485801</v>
      </c>
      <c r="FQ120" s="193">
        <f t="shared" si="503"/>
        <v>3.9107507040760274</v>
      </c>
      <c r="FR120" s="193">
        <f t="shared" si="435"/>
        <v>3.9927684291391277</v>
      </c>
      <c r="FS120" s="205">
        <f t="shared" si="436"/>
        <v>57615.77880744126</v>
      </c>
      <c r="FW120" s="3">
        <f t="shared" si="437"/>
        <v>7.5849470391412623</v>
      </c>
      <c r="FX120" s="6">
        <f t="shared" si="438"/>
        <v>5.7790438854081136</v>
      </c>
      <c r="FY120" s="6">
        <f t="shared" si="439"/>
        <v>5.6517383157561731</v>
      </c>
      <c r="FZ120" s="6">
        <f t="shared" si="440"/>
        <v>5.4294120524340475</v>
      </c>
      <c r="GA120" s="193">
        <f t="shared" si="441"/>
        <v>5.6997466017691334</v>
      </c>
      <c r="GB120" s="193">
        <f t="shared" si="442"/>
        <v>4.2597337061922351</v>
      </c>
      <c r="GC120" s="193">
        <f t="shared" si="504"/>
        <v>3.9324180492573722</v>
      </c>
      <c r="GD120" s="193">
        <f t="shared" si="443"/>
        <v>4.0079302008916873</v>
      </c>
      <c r="GE120" s="72">
        <f t="shared" si="444"/>
        <v>57858.888291553732</v>
      </c>
      <c r="GI120" s="3">
        <f t="shared" si="445"/>
        <v>7.2551667330916434</v>
      </c>
      <c r="GJ120" s="6">
        <f t="shared" si="446"/>
        <v>5.6256179415477217</v>
      </c>
      <c r="GK120" s="6">
        <f t="shared" si="447"/>
        <v>5.0136388284933799</v>
      </c>
      <c r="GL120" s="6">
        <f t="shared" si="448"/>
        <v>5.0613163200656386</v>
      </c>
      <c r="GM120" s="193">
        <f t="shared" si="449"/>
        <v>5.6986422790730966</v>
      </c>
      <c r="GN120" s="193">
        <f t="shared" si="450"/>
        <v>4.2575640495488525</v>
      </c>
      <c r="GO120" s="193">
        <f t="shared" si="505"/>
        <v>3.9198348673679111</v>
      </c>
      <c r="GP120" s="193">
        <f t="shared" si="451"/>
        <v>4.0012190763328777</v>
      </c>
      <c r="GQ120" s="72">
        <f t="shared" si="452"/>
        <v>57741.534418983741</v>
      </c>
      <c r="GU120" s="3">
        <f t="shared" si="453"/>
        <v>8.5742879572901245</v>
      </c>
      <c r="GV120" s="6">
        <f t="shared" si="454"/>
        <v>6.1370377544156964</v>
      </c>
      <c r="GW120" s="6">
        <f t="shared" si="455"/>
        <v>5.9252095245830851</v>
      </c>
      <c r="GX120" s="6">
        <f t="shared" si="456"/>
        <v>5.7514958182564069</v>
      </c>
      <c r="GY120" s="193">
        <f t="shared" si="457"/>
        <v>5.7030522714859684</v>
      </c>
      <c r="GZ120" s="193">
        <f t="shared" si="458"/>
        <v>4.2647780064500456</v>
      </c>
      <c r="HA120" s="193">
        <f t="shared" si="506"/>
        <v>3.937762745748715</v>
      </c>
      <c r="HB120" s="193">
        <f t="shared" si="459"/>
        <v>4.0137657144626697</v>
      </c>
      <c r="HC120" s="205">
        <f t="shared" si="460"/>
        <v>57942.536159370437</v>
      </c>
      <c r="HG120" s="3">
        <f t="shared" si="278"/>
        <v>7.5849470391412623</v>
      </c>
      <c r="HH120" s="6">
        <f t="shared" si="279"/>
        <v>0</v>
      </c>
      <c r="HI120" s="6">
        <f t="shared" si="280"/>
        <v>0</v>
      </c>
      <c r="HJ120" s="6">
        <f t="shared" si="281"/>
        <v>0</v>
      </c>
      <c r="HK120" s="193">
        <f t="shared" si="461"/>
        <v>5.6997466017691334</v>
      </c>
      <c r="HL120" s="193">
        <f t="shared" si="461"/>
        <v>4.1745731882913786</v>
      </c>
      <c r="HM120" s="193">
        <f t="shared" si="461"/>
        <v>3.8150380693314694</v>
      </c>
      <c r="HN120" s="193">
        <f t="shared" si="461"/>
        <v>3.9040600573940507</v>
      </c>
      <c r="HO120" s="212">
        <f t="shared" si="462"/>
        <v>56327.061685488974</v>
      </c>
      <c r="HS120" s="3">
        <f t="shared" si="282"/>
        <v>7.2551667330916434</v>
      </c>
      <c r="HT120" s="6">
        <f t="shared" si="283"/>
        <v>0</v>
      </c>
      <c r="HU120" s="6">
        <f t="shared" si="284"/>
        <v>0</v>
      </c>
      <c r="HV120" s="6">
        <f t="shared" si="285"/>
        <v>0</v>
      </c>
      <c r="HW120" s="193">
        <f t="shared" si="463"/>
        <v>5.6986422790730966</v>
      </c>
      <c r="HX120" s="193">
        <f t="shared" si="463"/>
        <v>4.1745731882913786</v>
      </c>
      <c r="HY120" s="193">
        <f t="shared" si="463"/>
        <v>3.8150380693314694</v>
      </c>
      <c r="HZ120" s="193">
        <f t="shared" si="463"/>
        <v>3.9040600573940507</v>
      </c>
      <c r="IA120" s="212">
        <f t="shared" si="464"/>
        <v>56326.423762626102</v>
      </c>
      <c r="IE120" s="3">
        <f t="shared" si="286"/>
        <v>8.5742879572901245</v>
      </c>
      <c r="IF120" s="6">
        <f t="shared" si="287"/>
        <v>0</v>
      </c>
      <c r="IG120" s="6">
        <f t="shared" si="288"/>
        <v>0</v>
      </c>
      <c r="IH120" s="6">
        <f t="shared" si="289"/>
        <v>0</v>
      </c>
      <c r="II120" s="193">
        <f t="shared" si="465"/>
        <v>5.7030522714859684</v>
      </c>
      <c r="IJ120" s="193">
        <f t="shared" si="465"/>
        <v>4.1745731882913786</v>
      </c>
      <c r="IK120" s="193">
        <f t="shared" si="465"/>
        <v>3.8150380693314694</v>
      </c>
      <c r="IL120" s="193">
        <f t="shared" si="465"/>
        <v>3.9040600573940507</v>
      </c>
      <c r="IM120" s="205">
        <f t="shared" si="466"/>
        <v>56328.971281283761</v>
      </c>
      <c r="IQ120" s="3">
        <f t="shared" si="290"/>
        <v>0</v>
      </c>
      <c r="IR120" s="6">
        <f t="shared" si="291"/>
        <v>5.7790438854081136</v>
      </c>
      <c r="IS120" s="6">
        <f t="shared" si="292"/>
        <v>0</v>
      </c>
      <c r="IT120" s="6">
        <f t="shared" si="293"/>
        <v>0</v>
      </c>
      <c r="IU120" s="193">
        <f t="shared" si="467"/>
        <v>5.6740334309306508</v>
      </c>
      <c r="IV120" s="193">
        <f t="shared" si="467"/>
        <v>4.2597337061922351</v>
      </c>
      <c r="IW120" s="193">
        <f t="shared" si="467"/>
        <v>3.8150380693314694</v>
      </c>
      <c r="IX120" s="193">
        <f t="shared" si="467"/>
        <v>3.9040600573940507</v>
      </c>
      <c r="IY120" s="212">
        <f t="shared" si="468"/>
        <v>56524.445277446895</v>
      </c>
      <c r="JC120" s="3">
        <f t="shared" si="294"/>
        <v>0</v>
      </c>
      <c r="JD120" s="6">
        <f t="shared" si="295"/>
        <v>5.6256179415477217</v>
      </c>
      <c r="JE120" s="6">
        <f t="shared" si="296"/>
        <v>0</v>
      </c>
      <c r="JF120" s="6">
        <f t="shared" si="297"/>
        <v>0</v>
      </c>
      <c r="JG120" s="193">
        <f t="shared" si="469"/>
        <v>5.6740334309306508</v>
      </c>
      <c r="JH120" s="193">
        <f t="shared" si="469"/>
        <v>4.2575640495488525</v>
      </c>
      <c r="JI120" s="193">
        <f t="shared" si="469"/>
        <v>3.8150380693314694</v>
      </c>
      <c r="JJ120" s="193">
        <f t="shared" si="469"/>
        <v>3.9040600573940507</v>
      </c>
      <c r="JK120" s="212">
        <f t="shared" si="470"/>
        <v>56519.028189344448</v>
      </c>
      <c r="JO120" s="3">
        <f t="shared" si="298"/>
        <v>0</v>
      </c>
      <c r="JP120" s="6">
        <f t="shared" si="299"/>
        <v>6.1370377544156964</v>
      </c>
      <c r="JQ120" s="6">
        <f t="shared" si="300"/>
        <v>0</v>
      </c>
      <c r="JR120" s="6">
        <f t="shared" si="301"/>
        <v>0</v>
      </c>
      <c r="JS120" s="193">
        <f t="shared" si="471"/>
        <v>5.6740334309306508</v>
      </c>
      <c r="JT120" s="193">
        <f t="shared" si="471"/>
        <v>4.2647780064500456</v>
      </c>
      <c r="JU120" s="193">
        <f t="shared" si="471"/>
        <v>3.8150380693314694</v>
      </c>
      <c r="JV120" s="193">
        <f t="shared" si="471"/>
        <v>3.9040600573940507</v>
      </c>
      <c r="JW120" s="205">
        <f t="shared" si="472"/>
        <v>56537.041636046226</v>
      </c>
      <c r="KA120" s="3">
        <f t="shared" si="302"/>
        <v>0</v>
      </c>
      <c r="KB120" s="6">
        <f t="shared" si="303"/>
        <v>0</v>
      </c>
      <c r="KC120" s="6">
        <f t="shared" si="304"/>
        <v>5.6517383157561731</v>
      </c>
      <c r="KD120" s="6">
        <f t="shared" si="305"/>
        <v>0</v>
      </c>
      <c r="KE120" s="193">
        <f t="shared" si="473"/>
        <v>5.6740334309306508</v>
      </c>
      <c r="KF120" s="193">
        <f t="shared" si="473"/>
        <v>4.1745731882913786</v>
      </c>
      <c r="KG120" s="193">
        <f t="shared" si="473"/>
        <v>3.9324180492573722</v>
      </c>
      <c r="KH120" s="193">
        <f t="shared" si="473"/>
        <v>3.9040600573940507</v>
      </c>
      <c r="KI120" s="212">
        <f t="shared" si="474"/>
        <v>56887.096528869792</v>
      </c>
      <c r="KM120" s="3">
        <f t="shared" si="306"/>
        <v>0</v>
      </c>
      <c r="KN120" s="6">
        <f t="shared" si="307"/>
        <v>0</v>
      </c>
      <c r="KO120" s="6">
        <f t="shared" si="308"/>
        <v>5.0136388284933799</v>
      </c>
      <c r="KP120" s="6">
        <f t="shared" si="309"/>
        <v>0</v>
      </c>
      <c r="KQ120" s="193">
        <f t="shared" si="475"/>
        <v>5.6740334309306508</v>
      </c>
      <c r="KR120" s="193">
        <f t="shared" si="475"/>
        <v>4.1745731882913786</v>
      </c>
      <c r="KS120" s="193">
        <f t="shared" si="475"/>
        <v>3.9198348673679111</v>
      </c>
      <c r="KT120" s="193">
        <f t="shared" si="475"/>
        <v>3.9040600573940507</v>
      </c>
      <c r="KU120" s="212">
        <f t="shared" si="476"/>
        <v>56825.188665389127</v>
      </c>
      <c r="KY120" s="3">
        <f t="shared" si="310"/>
        <v>0</v>
      </c>
      <c r="KZ120" s="6">
        <f t="shared" si="311"/>
        <v>0</v>
      </c>
      <c r="LA120" s="6">
        <f t="shared" si="312"/>
        <v>5.9252095245830851</v>
      </c>
      <c r="LB120" s="6">
        <f t="shared" si="313"/>
        <v>0</v>
      </c>
      <c r="LC120" s="193">
        <f t="shared" si="477"/>
        <v>5.6740334309306508</v>
      </c>
      <c r="LD120" s="193">
        <f t="shared" si="477"/>
        <v>4.1745731882913786</v>
      </c>
      <c r="LE120" s="193">
        <f t="shared" si="477"/>
        <v>3.937762745748715</v>
      </c>
      <c r="LF120" s="193">
        <f t="shared" si="477"/>
        <v>3.9040600573940507</v>
      </c>
      <c r="LG120" s="205">
        <f t="shared" si="478"/>
        <v>56913.412247934539</v>
      </c>
      <c r="LK120" s="3">
        <f t="shared" si="314"/>
        <v>0</v>
      </c>
      <c r="LL120" s="6">
        <f t="shared" si="315"/>
        <v>0</v>
      </c>
      <c r="LM120" s="6">
        <f t="shared" si="316"/>
        <v>0</v>
      </c>
      <c r="LN120" s="6">
        <f t="shared" si="317"/>
        <v>5.4294120524340475</v>
      </c>
      <c r="LO120" s="193">
        <f t="shared" si="479"/>
        <v>5.6740334309306508</v>
      </c>
      <c r="LP120" s="193">
        <f t="shared" si="479"/>
        <v>4.1745731882913786</v>
      </c>
      <c r="LQ120" s="193">
        <f t="shared" si="479"/>
        <v>3.8150380693314694</v>
      </c>
      <c r="LR120" s="193">
        <f t="shared" si="479"/>
        <v>4.0079302008916873</v>
      </c>
      <c r="LS120" s="212">
        <f t="shared" si="480"/>
        <v>57044.086308382291</v>
      </c>
      <c r="LW120" s="3">
        <f t="shared" si="318"/>
        <v>0</v>
      </c>
      <c r="LX120" s="6">
        <f t="shared" si="319"/>
        <v>0</v>
      </c>
      <c r="LY120" s="6">
        <f t="shared" si="320"/>
        <v>0</v>
      </c>
      <c r="LZ120" s="6">
        <f t="shared" si="321"/>
        <v>5.0613163200656386</v>
      </c>
      <c r="MA120" s="193">
        <f t="shared" si="481"/>
        <v>5.6740334309306508</v>
      </c>
      <c r="MB120" s="193">
        <f t="shared" si="481"/>
        <v>4.1745731882913786</v>
      </c>
      <c r="MC120" s="193">
        <f t="shared" si="481"/>
        <v>3.8150380693314694</v>
      </c>
      <c r="MD120" s="193">
        <f t="shared" si="481"/>
        <v>4.0012190763328777</v>
      </c>
      <c r="ME120" s="212">
        <f t="shared" si="482"/>
        <v>56996.513142474934</v>
      </c>
      <c r="MI120" s="3">
        <f t="shared" si="322"/>
        <v>0</v>
      </c>
      <c r="MJ120" s="6">
        <f t="shared" si="323"/>
        <v>0</v>
      </c>
      <c r="MK120" s="6">
        <f t="shared" si="324"/>
        <v>0</v>
      </c>
      <c r="ML120" s="6">
        <f t="shared" si="325"/>
        <v>5.7514958182564069</v>
      </c>
      <c r="MM120" s="193">
        <f t="shared" si="483"/>
        <v>5.6740334309306508</v>
      </c>
      <c r="MN120" s="193">
        <f t="shared" si="483"/>
        <v>4.1745731882913786</v>
      </c>
      <c r="MO120" s="193">
        <f t="shared" si="483"/>
        <v>3.8150380693314694</v>
      </c>
      <c r="MP120" s="193">
        <f t="shared" si="483"/>
        <v>4.0137657144626697</v>
      </c>
      <c r="MQ120" s="205">
        <f t="shared" si="484"/>
        <v>57085.484801919054</v>
      </c>
      <c r="MT120" s="3">
        <f t="shared" si="326"/>
        <v>6.2658258149427821</v>
      </c>
      <c r="MU120" s="6">
        <f t="shared" si="327"/>
        <v>5.1141981286797469</v>
      </c>
      <c r="MV120" s="6">
        <f t="shared" si="328"/>
        <v>5.2415315025158051</v>
      </c>
      <c r="MW120" s="6">
        <f t="shared" si="329"/>
        <v>5.5214359855261508</v>
      </c>
      <c r="MX120" s="193">
        <f t="shared" si="485"/>
        <v>5.6953219749042878</v>
      </c>
      <c r="MY120" s="193">
        <f t="shared" si="485"/>
        <v>4.2502976730920894</v>
      </c>
      <c r="MZ120" s="193">
        <f t="shared" si="485"/>
        <v>3.9243470589716316</v>
      </c>
      <c r="NA120" s="193">
        <f t="shared" si="485"/>
        <v>4.0096009681961684</v>
      </c>
      <c r="NB120" s="212">
        <f t="shared" si="486"/>
        <v>57803.781392218109</v>
      </c>
      <c r="NF120" s="3">
        <f t="shared" si="330"/>
        <v>6.2658258149427812</v>
      </c>
      <c r="NG120" s="6">
        <f t="shared" si="331"/>
        <v>0</v>
      </c>
      <c r="NH120" s="6">
        <f t="shared" si="332"/>
        <v>0</v>
      </c>
      <c r="NI120" s="6">
        <f t="shared" si="333"/>
        <v>0</v>
      </c>
      <c r="NJ120" s="193">
        <f t="shared" si="487"/>
        <v>5.6953219749042878</v>
      </c>
      <c r="NK120" s="193">
        <f t="shared" si="487"/>
        <v>4.1745731882913786</v>
      </c>
      <c r="NL120" s="193">
        <f t="shared" si="487"/>
        <v>3.8150380693314694</v>
      </c>
      <c r="NM120" s="193">
        <f t="shared" si="487"/>
        <v>3.9040600573940507</v>
      </c>
      <c r="NN120" s="212">
        <f t="shared" si="488"/>
        <v>56324.505799794199</v>
      </c>
      <c r="NR120" s="3">
        <f t="shared" si="334"/>
        <v>0</v>
      </c>
      <c r="NS120" s="6">
        <f t="shared" si="335"/>
        <v>5.1141981286797469</v>
      </c>
      <c r="NT120" s="6">
        <f t="shared" si="336"/>
        <v>0</v>
      </c>
      <c r="NU120" s="6">
        <f t="shared" si="337"/>
        <v>0</v>
      </c>
      <c r="NV120" s="193">
        <f t="shared" si="489"/>
        <v>5.6740334309306508</v>
      </c>
      <c r="NW120" s="193">
        <f t="shared" si="489"/>
        <v>4.2502976730920894</v>
      </c>
      <c r="NX120" s="193">
        <f t="shared" si="489"/>
        <v>3.8150380693314694</v>
      </c>
      <c r="NY120" s="193">
        <f t="shared" si="489"/>
        <v>3.9040600573940507</v>
      </c>
      <c r="NZ120" s="212">
        <f t="shared" si="490"/>
        <v>56500.889651610771</v>
      </c>
      <c r="OD120" s="3">
        <f t="shared" si="338"/>
        <v>0</v>
      </c>
      <c r="OE120" s="6">
        <f t="shared" si="339"/>
        <v>0</v>
      </c>
      <c r="OF120" s="6">
        <f t="shared" si="340"/>
        <v>5.2415315025158051</v>
      </c>
      <c r="OG120" s="6">
        <f t="shared" si="341"/>
        <v>0</v>
      </c>
      <c r="OH120" s="193">
        <f t="shared" si="491"/>
        <v>5.6740334309306508</v>
      </c>
      <c r="OI120" s="193">
        <f t="shared" si="491"/>
        <v>4.1745731882913786</v>
      </c>
      <c r="OJ120" s="193">
        <f t="shared" si="491"/>
        <v>3.9243470589716316</v>
      </c>
      <c r="OK120" s="193">
        <f t="shared" si="491"/>
        <v>3.9040600573940507</v>
      </c>
      <c r="OL120" s="212">
        <f t="shared" si="492"/>
        <v>56847.380397460933</v>
      </c>
      <c r="OP120" s="3">
        <f t="shared" si="342"/>
        <v>0</v>
      </c>
      <c r="OQ120" s="6">
        <f t="shared" si="343"/>
        <v>0</v>
      </c>
      <c r="OR120" s="6">
        <f t="shared" si="344"/>
        <v>0</v>
      </c>
      <c r="OS120" s="6">
        <f t="shared" si="345"/>
        <v>5.5214359855261508</v>
      </c>
      <c r="OT120" s="193">
        <f t="shared" si="493"/>
        <v>5.6740334309306508</v>
      </c>
      <c r="OU120" s="193">
        <f t="shared" si="493"/>
        <v>4.1745731882913786</v>
      </c>
      <c r="OV120" s="193">
        <f t="shared" si="493"/>
        <v>3.8150380693314694</v>
      </c>
      <c r="OW120" s="193">
        <f t="shared" si="493"/>
        <v>4.0096009681961684</v>
      </c>
      <c r="OX120" s="232">
        <f t="shared" si="494"/>
        <v>57055.936052819088</v>
      </c>
    </row>
    <row r="121" spans="2:414" x14ac:dyDescent="0.2">
      <c r="B121" s="81">
        <v>45374</v>
      </c>
      <c r="C121">
        <v>117</v>
      </c>
      <c r="D121">
        <v>11.130582187130974</v>
      </c>
      <c r="E121">
        <v>0</v>
      </c>
      <c r="F121">
        <v>0</v>
      </c>
      <c r="G121">
        <v>1</v>
      </c>
      <c r="H121">
        <v>0</v>
      </c>
      <c r="I121">
        <v>0</v>
      </c>
      <c r="J121">
        <v>0</v>
      </c>
      <c r="K121">
        <v>0</v>
      </c>
      <c r="L121">
        <v>0</v>
      </c>
      <c r="M121">
        <v>0</v>
      </c>
      <c r="N121">
        <v>0</v>
      </c>
      <c r="O121">
        <v>0</v>
      </c>
      <c r="P121">
        <v>1</v>
      </c>
      <c r="Q121">
        <v>0</v>
      </c>
      <c r="R121">
        <v>0</v>
      </c>
      <c r="S121">
        <v>0</v>
      </c>
      <c r="T121">
        <v>13689</v>
      </c>
      <c r="U121">
        <v>6.568320393456851</v>
      </c>
      <c r="V121">
        <v>5.1101167864637382</v>
      </c>
      <c r="W121">
        <v>4.5578530634830727</v>
      </c>
      <c r="X121">
        <v>4.6011966396765125</v>
      </c>
      <c r="Y121" s="3">
        <v>420.96593709789136</v>
      </c>
      <c r="Z121" s="3">
        <v>100.67761823928461</v>
      </c>
      <c r="AA121" s="3">
        <v>50.00000441883811</v>
      </c>
      <c r="AB121" s="3">
        <v>50.000000165215681</v>
      </c>
      <c r="AC121">
        <v>0</v>
      </c>
      <c r="AD121">
        <v>1</v>
      </c>
      <c r="AE121" s="6"/>
      <c r="AF121" s="1" t="s">
        <v>7</v>
      </c>
      <c r="AG121">
        <v>117</v>
      </c>
      <c r="AH121" s="189">
        <v>45374</v>
      </c>
      <c r="AI121">
        <f t="shared" si="346"/>
        <v>3</v>
      </c>
      <c r="AJ121">
        <v>117</v>
      </c>
      <c r="AK121">
        <v>0</v>
      </c>
      <c r="AL121">
        <v>1</v>
      </c>
      <c r="AM121">
        <v>0</v>
      </c>
      <c r="AN121">
        <v>1</v>
      </c>
      <c r="AO121">
        <v>0</v>
      </c>
      <c r="AP121">
        <v>0</v>
      </c>
      <c r="AQ121">
        <v>0</v>
      </c>
      <c r="AS121" s="37"/>
      <c r="AT121" s="37"/>
      <c r="AU121" s="6">
        <f t="shared" si="347"/>
        <v>0</v>
      </c>
      <c r="AV121" s="6">
        <f t="shared" si="348"/>
        <v>0</v>
      </c>
      <c r="AW121" s="6">
        <f t="shared" si="349"/>
        <v>0</v>
      </c>
      <c r="AX121" s="6">
        <f t="shared" si="350"/>
        <v>0</v>
      </c>
      <c r="AY121" s="193">
        <f t="shared" si="351"/>
        <v>5.6740334309306508</v>
      </c>
      <c r="AZ121" s="193">
        <f t="shared" si="352"/>
        <v>4.1745731882913786</v>
      </c>
      <c r="BA121" s="193">
        <f t="shared" si="353"/>
        <v>3.8150380693314694</v>
      </c>
      <c r="BB121" s="193">
        <f t="shared" si="354"/>
        <v>3.9040600573940507</v>
      </c>
      <c r="BC121" s="72">
        <f t="shared" si="355"/>
        <v>56312.210093717425</v>
      </c>
      <c r="BG121" s="3">
        <f t="shared" si="356"/>
        <v>6.4369539855877136</v>
      </c>
      <c r="BH121" s="6">
        <f t="shared" si="357"/>
        <v>0</v>
      </c>
      <c r="BI121" s="6">
        <f t="shared" si="358"/>
        <v>0</v>
      </c>
      <c r="BJ121" s="6">
        <f t="shared" si="359"/>
        <v>0</v>
      </c>
      <c r="BK121" s="193">
        <f t="shared" si="360"/>
        <v>5.695897083306015</v>
      </c>
      <c r="BL121" s="193">
        <f t="shared" si="361"/>
        <v>4.1745731882913786</v>
      </c>
      <c r="BM121" s="193">
        <f t="shared" si="362"/>
        <v>3.8150380693314694</v>
      </c>
      <c r="BN121" s="193">
        <f t="shared" si="363"/>
        <v>3.9040600573940507</v>
      </c>
      <c r="BO121" s="72">
        <f t="shared" si="364"/>
        <v>56324.838004603051</v>
      </c>
      <c r="BS121" s="3">
        <f t="shared" si="365"/>
        <v>6.4369742664959739</v>
      </c>
      <c r="BT121" s="6">
        <f t="shared" si="366"/>
        <v>0</v>
      </c>
      <c r="BU121" s="6">
        <f t="shared" si="367"/>
        <v>0</v>
      </c>
      <c r="BV121" s="6">
        <f t="shared" si="368"/>
        <v>0</v>
      </c>
      <c r="BW121" s="193">
        <f t="shared" si="369"/>
        <v>5.6958971514442238</v>
      </c>
      <c r="BX121" s="193">
        <f t="shared" si="370"/>
        <v>4.1745731882913786</v>
      </c>
      <c r="BY121" s="193">
        <f t="shared" si="495"/>
        <v>3.8150380693314694</v>
      </c>
      <c r="BZ121" s="193">
        <f t="shared" si="371"/>
        <v>3.9040600573940507</v>
      </c>
      <c r="CA121" s="72">
        <f t="shared" si="372"/>
        <v>56324.838004603051</v>
      </c>
      <c r="CE121" s="3">
        <f t="shared" si="373"/>
        <v>0</v>
      </c>
      <c r="CF121" s="6">
        <f t="shared" si="374"/>
        <v>5.1101167864637382</v>
      </c>
      <c r="CG121" s="6">
        <f t="shared" si="375"/>
        <v>0</v>
      </c>
      <c r="CH121" s="6">
        <f t="shared" si="376"/>
        <v>0</v>
      </c>
      <c r="CI121" s="193">
        <f t="shared" si="377"/>
        <v>5.6740334309306508</v>
      </c>
      <c r="CJ121" s="193">
        <f t="shared" si="378"/>
        <v>4.2502394715054992</v>
      </c>
      <c r="CK121" s="193">
        <f t="shared" si="496"/>
        <v>3.8150380693314694</v>
      </c>
      <c r="CL121" s="193">
        <f t="shared" si="379"/>
        <v>3.9040600573940507</v>
      </c>
      <c r="CM121" s="72">
        <f t="shared" si="380"/>
        <v>56500.744390639913</v>
      </c>
      <c r="CQ121" s="3">
        <f t="shared" si="381"/>
        <v>0</v>
      </c>
      <c r="CR121" s="6">
        <f t="shared" si="382"/>
        <v>5.1101723632150993</v>
      </c>
      <c r="CS121" s="6">
        <f t="shared" si="383"/>
        <v>0</v>
      </c>
      <c r="CT121" s="6">
        <f t="shared" si="384"/>
        <v>0</v>
      </c>
      <c r="CU121" s="193">
        <f t="shared" si="385"/>
        <v>5.6740334309306508</v>
      </c>
      <c r="CV121" s="193">
        <f t="shared" si="386"/>
        <v>4.2502402640751455</v>
      </c>
      <c r="CW121" s="193">
        <f t="shared" si="497"/>
        <v>3.8150380693314694</v>
      </c>
      <c r="CX121" s="193">
        <f t="shared" si="387"/>
        <v>3.9040600573940507</v>
      </c>
      <c r="CY121" s="72">
        <f t="shared" si="388"/>
        <v>56500.746368752501</v>
      </c>
      <c r="DC121" s="3">
        <f t="shared" si="389"/>
        <v>0</v>
      </c>
      <c r="DD121" s="6">
        <f t="shared" si="390"/>
        <v>0</v>
      </c>
      <c r="DE121" s="6">
        <f t="shared" si="391"/>
        <v>4.7857457166572264</v>
      </c>
      <c r="DF121" s="6">
        <f t="shared" si="392"/>
        <v>0</v>
      </c>
      <c r="DG121" s="193">
        <f t="shared" si="393"/>
        <v>5.6740334309306508</v>
      </c>
      <c r="DH121" s="193">
        <f t="shared" si="394"/>
        <v>4.1745731882913786</v>
      </c>
      <c r="DI121" s="193">
        <f t="shared" si="498"/>
        <v>3.9153022148444463</v>
      </c>
      <c r="DJ121" s="193">
        <f t="shared" si="395"/>
        <v>3.9040600573940507</v>
      </c>
      <c r="DK121" s="72">
        <f t="shared" si="396"/>
        <v>56802.905025086759</v>
      </c>
      <c r="DO121" s="3">
        <f t="shared" si="397"/>
        <v>0</v>
      </c>
      <c r="DP121" s="6">
        <f t="shared" si="398"/>
        <v>0</v>
      </c>
      <c r="DQ121" s="6">
        <f t="shared" si="399"/>
        <v>4.5579410884223517</v>
      </c>
      <c r="DR121" s="6">
        <f t="shared" si="400"/>
        <v>0</v>
      </c>
      <c r="DS121" s="193">
        <f t="shared" si="401"/>
        <v>5.6740334309306508</v>
      </c>
      <c r="DT121" s="193">
        <f t="shared" si="402"/>
        <v>4.1745731882913786</v>
      </c>
      <c r="DU121" s="193">
        <f t="shared" si="499"/>
        <v>3.9107506957259401</v>
      </c>
      <c r="DV121" s="193">
        <f t="shared" si="403"/>
        <v>3.9040600573940507</v>
      </c>
      <c r="DW121" s="72">
        <f t="shared" si="404"/>
        <v>56780.537424958304</v>
      </c>
      <c r="EA121" s="3">
        <f t="shared" si="405"/>
        <v>0</v>
      </c>
      <c r="EB121" s="6">
        <f t="shared" si="406"/>
        <v>0</v>
      </c>
      <c r="EC121" s="6">
        <f t="shared" si="407"/>
        <v>0</v>
      </c>
      <c r="ED121" s="6">
        <f t="shared" si="408"/>
        <v>13.803589919029537</v>
      </c>
      <c r="EE121" s="193">
        <f t="shared" si="409"/>
        <v>5.6740334309306508</v>
      </c>
      <c r="EF121" s="193">
        <f t="shared" si="410"/>
        <v>4.1745731882913786</v>
      </c>
      <c r="EG121" s="193">
        <f t="shared" si="500"/>
        <v>3.8150380693314694</v>
      </c>
      <c r="EH121" s="193">
        <f t="shared" si="411"/>
        <v>4.1495746365623578</v>
      </c>
      <c r="EI121" s="72">
        <f t="shared" si="412"/>
        <v>58057.476755409603</v>
      </c>
      <c r="EM121" s="3">
        <f t="shared" si="413"/>
        <v>0</v>
      </c>
      <c r="EN121" s="6">
        <f t="shared" si="414"/>
        <v>0</v>
      </c>
      <c r="EO121" s="6">
        <f t="shared" si="415"/>
        <v>0</v>
      </c>
      <c r="EP121" s="6">
        <f t="shared" si="416"/>
        <v>4.6013102017133454</v>
      </c>
      <c r="EQ121" s="193">
        <f t="shared" si="417"/>
        <v>5.6740334309306508</v>
      </c>
      <c r="ER121" s="193">
        <f t="shared" si="418"/>
        <v>4.1745731882913786</v>
      </c>
      <c r="ES121" s="193">
        <f t="shared" si="501"/>
        <v>3.8150380693314694</v>
      </c>
      <c r="ET121" s="193">
        <f t="shared" si="419"/>
        <v>3.9927684288637093</v>
      </c>
      <c r="EU121" s="72">
        <f t="shared" si="420"/>
        <v>56936.665444935745</v>
      </c>
      <c r="EY121" s="3">
        <f t="shared" si="421"/>
        <v>6.4369539855877136</v>
      </c>
      <c r="EZ121" s="6">
        <f t="shared" si="422"/>
        <v>5.1101167864637382</v>
      </c>
      <c r="FA121" s="6">
        <f t="shared" si="423"/>
        <v>4.7857457166572264</v>
      </c>
      <c r="FB121" s="6">
        <f t="shared" si="424"/>
        <v>13.803589919029537</v>
      </c>
      <c r="FC121" s="193">
        <f t="shared" si="425"/>
        <v>5.695897083306015</v>
      </c>
      <c r="FD121" s="193">
        <f t="shared" si="426"/>
        <v>4.2502394715054992</v>
      </c>
      <c r="FE121" s="193">
        <f t="shared" si="502"/>
        <v>3.9153022148444463</v>
      </c>
      <c r="FF121" s="193">
        <f t="shared" si="427"/>
        <v>4.1495746365623578</v>
      </c>
      <c r="FG121" s="72">
        <f t="shared" si="428"/>
        <v>58772.627594286671</v>
      </c>
      <c r="FK121" s="3">
        <f t="shared" si="429"/>
        <v>6.5683406743651114</v>
      </c>
      <c r="FL121" s="6">
        <f t="shared" si="430"/>
        <v>5.1101723632150993</v>
      </c>
      <c r="FM121" s="6">
        <f t="shared" si="431"/>
        <v>4.5579410884223517</v>
      </c>
      <c r="FN121" s="6">
        <f t="shared" si="432"/>
        <v>4.6013102017133454</v>
      </c>
      <c r="FO121" s="193">
        <f t="shared" si="433"/>
        <v>5.6963384086402193</v>
      </c>
      <c r="FP121" s="193">
        <f t="shared" si="434"/>
        <v>4.2502402640751455</v>
      </c>
      <c r="FQ121" s="193">
        <f t="shared" si="503"/>
        <v>3.9107506957259401</v>
      </c>
      <c r="FR121" s="193">
        <f t="shared" si="435"/>
        <v>3.9927684288637093</v>
      </c>
      <c r="FS121" s="205">
        <f t="shared" si="436"/>
        <v>57615.576494046953</v>
      </c>
      <c r="FW121" s="3">
        <f t="shared" si="437"/>
        <v>7.5535684524753783</v>
      </c>
      <c r="FX121" s="6">
        <f t="shared" si="438"/>
        <v>5.7744319687040235</v>
      </c>
      <c r="FY121" s="6">
        <f t="shared" si="439"/>
        <v>5.6517377987190098</v>
      </c>
      <c r="FZ121" s="6">
        <f t="shared" si="440"/>
        <v>5.4294120348182844</v>
      </c>
      <c r="GA121" s="193">
        <f t="shared" si="441"/>
        <v>5.6996415779791665</v>
      </c>
      <c r="GB121" s="193">
        <f t="shared" si="442"/>
        <v>4.2596685558413512</v>
      </c>
      <c r="GC121" s="193">
        <f t="shared" si="504"/>
        <v>3.9324180391253925</v>
      </c>
      <c r="GD121" s="193">
        <f t="shared" si="443"/>
        <v>4.0079302005715922</v>
      </c>
      <c r="GE121" s="72">
        <f t="shared" si="444"/>
        <v>57858.659408451516</v>
      </c>
      <c r="GI121" s="3">
        <f t="shared" si="445"/>
        <v>7.2251524328025365</v>
      </c>
      <c r="GJ121" s="6">
        <f t="shared" si="446"/>
        <v>5.6211284651101128</v>
      </c>
      <c r="GK121" s="6">
        <f t="shared" si="447"/>
        <v>5.01363836983138</v>
      </c>
      <c r="GL121" s="6">
        <f t="shared" si="448"/>
        <v>5.0613163036441637</v>
      </c>
      <c r="GM121" s="193">
        <f t="shared" si="449"/>
        <v>5.698541710760086</v>
      </c>
      <c r="GN121" s="193">
        <f t="shared" si="450"/>
        <v>4.2575004911533769</v>
      </c>
      <c r="GO121" s="193">
        <f t="shared" si="505"/>
        <v>3.9198348582660518</v>
      </c>
      <c r="GP121" s="193">
        <f t="shared" si="451"/>
        <v>4.0012190760324744</v>
      </c>
      <c r="GQ121" s="72">
        <f t="shared" si="452"/>
        <v>57741.312704270014</v>
      </c>
      <c r="GU121" s="3">
        <f t="shared" si="453"/>
        <v>8.5388165114939074</v>
      </c>
      <c r="GV121" s="6">
        <f t="shared" si="454"/>
        <v>6.1321401437564855</v>
      </c>
      <c r="GW121" s="6">
        <f t="shared" si="455"/>
        <v>5.9252089825279946</v>
      </c>
      <c r="GX121" s="6">
        <f t="shared" si="456"/>
        <v>5.7514957995956406</v>
      </c>
      <c r="GY121" s="193">
        <f t="shared" si="457"/>
        <v>5.7029339399630121</v>
      </c>
      <c r="GZ121" s="193">
        <f t="shared" si="458"/>
        <v>4.2647091682270775</v>
      </c>
      <c r="HA121" s="193">
        <f t="shared" si="506"/>
        <v>3.9377627351830995</v>
      </c>
      <c r="HB121" s="193">
        <f t="shared" si="459"/>
        <v>4.013765714125558</v>
      </c>
      <c r="HC121" s="205">
        <f t="shared" si="460"/>
        <v>57942.289596131923</v>
      </c>
      <c r="HG121" s="3">
        <f t="shared" si="278"/>
        <v>7.5535684524753783</v>
      </c>
      <c r="HH121" s="6">
        <f t="shared" si="279"/>
        <v>0</v>
      </c>
      <c r="HI121" s="6">
        <f t="shared" si="280"/>
        <v>0</v>
      </c>
      <c r="HJ121" s="6">
        <f t="shared" si="281"/>
        <v>0</v>
      </c>
      <c r="HK121" s="193">
        <f t="shared" si="461"/>
        <v>5.6996415779791665</v>
      </c>
      <c r="HL121" s="193">
        <f t="shared" si="461"/>
        <v>4.1745731882913786</v>
      </c>
      <c r="HM121" s="193">
        <f t="shared" si="461"/>
        <v>3.8150380693314694</v>
      </c>
      <c r="HN121" s="193">
        <f t="shared" si="461"/>
        <v>3.9040600573940507</v>
      </c>
      <c r="HO121" s="212">
        <f t="shared" si="462"/>
        <v>56327.001017153249</v>
      </c>
      <c r="HS121" s="3">
        <f t="shared" si="282"/>
        <v>7.2251524328025365</v>
      </c>
      <c r="HT121" s="6">
        <f t="shared" si="283"/>
        <v>0</v>
      </c>
      <c r="HU121" s="6">
        <f t="shared" si="284"/>
        <v>0</v>
      </c>
      <c r="HV121" s="6">
        <f t="shared" si="285"/>
        <v>0</v>
      </c>
      <c r="HW121" s="193">
        <f t="shared" si="463"/>
        <v>5.698541710760086</v>
      </c>
      <c r="HX121" s="193">
        <f t="shared" si="463"/>
        <v>4.1745731882913786</v>
      </c>
      <c r="HY121" s="193">
        <f t="shared" si="463"/>
        <v>3.8150380693314694</v>
      </c>
      <c r="HZ121" s="193">
        <f t="shared" si="463"/>
        <v>3.9040600573940507</v>
      </c>
      <c r="IA121" s="212">
        <f t="shared" si="464"/>
        <v>56326.365668710219</v>
      </c>
      <c r="IE121" s="3">
        <f t="shared" si="286"/>
        <v>8.5388165114939074</v>
      </c>
      <c r="IF121" s="6">
        <f t="shared" si="287"/>
        <v>0</v>
      </c>
      <c r="IG121" s="6">
        <f t="shared" si="288"/>
        <v>0</v>
      </c>
      <c r="IH121" s="6">
        <f t="shared" si="289"/>
        <v>0</v>
      </c>
      <c r="II121" s="193">
        <f t="shared" si="465"/>
        <v>5.7029339399630121</v>
      </c>
      <c r="IJ121" s="193">
        <f t="shared" si="465"/>
        <v>4.1745731882913786</v>
      </c>
      <c r="IK121" s="193">
        <f t="shared" si="465"/>
        <v>3.8150380693314694</v>
      </c>
      <c r="IL121" s="193">
        <f t="shared" si="465"/>
        <v>3.9040600573940507</v>
      </c>
      <c r="IM121" s="205">
        <f t="shared" si="466"/>
        <v>56328.902923253103</v>
      </c>
      <c r="IQ121" s="3">
        <f t="shared" si="290"/>
        <v>0</v>
      </c>
      <c r="IR121" s="6">
        <f t="shared" si="291"/>
        <v>5.7744319687040235</v>
      </c>
      <c r="IS121" s="6">
        <f t="shared" si="292"/>
        <v>0</v>
      </c>
      <c r="IT121" s="6">
        <f t="shared" si="293"/>
        <v>0</v>
      </c>
      <c r="IU121" s="193">
        <f t="shared" si="467"/>
        <v>5.6740334309306508</v>
      </c>
      <c r="IV121" s="193">
        <f t="shared" si="467"/>
        <v>4.2596685558413512</v>
      </c>
      <c r="IW121" s="193">
        <f t="shared" si="467"/>
        <v>3.8150380693314694</v>
      </c>
      <c r="IX121" s="193">
        <f t="shared" si="467"/>
        <v>3.9040600573940507</v>
      </c>
      <c r="IY121" s="212">
        <f t="shared" si="468"/>
        <v>56524.282605811015</v>
      </c>
      <c r="JC121" s="3">
        <f t="shared" si="294"/>
        <v>0</v>
      </c>
      <c r="JD121" s="6">
        <f t="shared" si="295"/>
        <v>5.6211284651101128</v>
      </c>
      <c r="JE121" s="6">
        <f t="shared" si="296"/>
        <v>0</v>
      </c>
      <c r="JF121" s="6">
        <f t="shared" si="297"/>
        <v>0</v>
      </c>
      <c r="JG121" s="193">
        <f t="shared" si="469"/>
        <v>5.6740334309306508</v>
      </c>
      <c r="JH121" s="193">
        <f t="shared" si="469"/>
        <v>4.2575004911533769</v>
      </c>
      <c r="JI121" s="193">
        <f t="shared" si="469"/>
        <v>3.8150380693314694</v>
      </c>
      <c r="JJ121" s="193">
        <f t="shared" si="469"/>
        <v>3.9040600573940507</v>
      </c>
      <c r="JK121" s="212">
        <f t="shared" si="470"/>
        <v>56518.86950780981</v>
      </c>
      <c r="JO121" s="3">
        <f t="shared" si="298"/>
        <v>0</v>
      </c>
      <c r="JP121" s="6">
        <f t="shared" si="299"/>
        <v>6.1321401437564855</v>
      </c>
      <c r="JQ121" s="6">
        <f t="shared" si="300"/>
        <v>0</v>
      </c>
      <c r="JR121" s="6">
        <f t="shared" si="301"/>
        <v>0</v>
      </c>
      <c r="JS121" s="193">
        <f t="shared" si="471"/>
        <v>5.6740334309306508</v>
      </c>
      <c r="JT121" s="193">
        <f t="shared" si="471"/>
        <v>4.2647091682270775</v>
      </c>
      <c r="JU121" s="193">
        <f t="shared" si="471"/>
        <v>3.8150380693314694</v>
      </c>
      <c r="JV121" s="193">
        <f t="shared" si="471"/>
        <v>3.9040600573940507</v>
      </c>
      <c r="JW121" s="205">
        <f t="shared" si="472"/>
        <v>56536.86971800233</v>
      </c>
      <c r="KA121" s="3">
        <f t="shared" si="302"/>
        <v>0</v>
      </c>
      <c r="KB121" s="6">
        <f t="shared" si="303"/>
        <v>0</v>
      </c>
      <c r="KC121" s="6">
        <f t="shared" si="304"/>
        <v>5.6517377987190098</v>
      </c>
      <c r="KD121" s="6">
        <f t="shared" si="305"/>
        <v>0</v>
      </c>
      <c r="KE121" s="193">
        <f t="shared" si="473"/>
        <v>5.6740334309306508</v>
      </c>
      <c r="KF121" s="193">
        <f t="shared" si="473"/>
        <v>4.1745731882913786</v>
      </c>
      <c r="KG121" s="193">
        <f t="shared" si="473"/>
        <v>3.9324180391253925</v>
      </c>
      <c r="KH121" s="193">
        <f t="shared" si="473"/>
        <v>3.9040600573940507</v>
      </c>
      <c r="KI121" s="212">
        <f t="shared" si="474"/>
        <v>56887.096478994477</v>
      </c>
      <c r="KM121" s="3">
        <f t="shared" si="306"/>
        <v>0</v>
      </c>
      <c r="KN121" s="6">
        <f t="shared" si="307"/>
        <v>0</v>
      </c>
      <c r="KO121" s="6">
        <f t="shared" si="308"/>
        <v>5.01363836983138</v>
      </c>
      <c r="KP121" s="6">
        <f t="shared" si="309"/>
        <v>0</v>
      </c>
      <c r="KQ121" s="193">
        <f t="shared" si="475"/>
        <v>5.6740334309306508</v>
      </c>
      <c r="KR121" s="193">
        <f t="shared" si="475"/>
        <v>4.1745731882913786</v>
      </c>
      <c r="KS121" s="193">
        <f t="shared" si="475"/>
        <v>3.9198348582660518</v>
      </c>
      <c r="KT121" s="193">
        <f t="shared" si="475"/>
        <v>3.9040600573940507</v>
      </c>
      <c r="KU121" s="212">
        <f t="shared" si="476"/>
        <v>56825.188620633344</v>
      </c>
      <c r="KY121" s="3">
        <f t="shared" si="310"/>
        <v>0</v>
      </c>
      <c r="KZ121" s="6">
        <f t="shared" si="311"/>
        <v>0</v>
      </c>
      <c r="LA121" s="6">
        <f t="shared" si="312"/>
        <v>5.9252089825279946</v>
      </c>
      <c r="LB121" s="6">
        <f t="shared" si="313"/>
        <v>0</v>
      </c>
      <c r="LC121" s="193">
        <f t="shared" si="477"/>
        <v>5.6740334309306508</v>
      </c>
      <c r="LD121" s="193">
        <f t="shared" si="477"/>
        <v>4.1745731882913786</v>
      </c>
      <c r="LE121" s="193">
        <f t="shared" si="477"/>
        <v>3.9377627351830995</v>
      </c>
      <c r="LF121" s="193">
        <f t="shared" si="477"/>
        <v>3.9040600573940507</v>
      </c>
      <c r="LG121" s="205">
        <f t="shared" si="478"/>
        <v>56913.412195900542</v>
      </c>
      <c r="LK121" s="3">
        <f t="shared" si="314"/>
        <v>0</v>
      </c>
      <c r="LL121" s="6">
        <f t="shared" si="315"/>
        <v>0</v>
      </c>
      <c r="LM121" s="6">
        <f t="shared" si="316"/>
        <v>0</v>
      </c>
      <c r="LN121" s="6">
        <f t="shared" si="317"/>
        <v>5.4294120348182844</v>
      </c>
      <c r="LO121" s="193">
        <f t="shared" si="479"/>
        <v>5.6740334309306508</v>
      </c>
      <c r="LP121" s="193">
        <f t="shared" si="479"/>
        <v>4.1745731882913786</v>
      </c>
      <c r="LQ121" s="193">
        <f t="shared" si="479"/>
        <v>3.8150380693314694</v>
      </c>
      <c r="LR121" s="193">
        <f t="shared" si="479"/>
        <v>4.0079302005715922</v>
      </c>
      <c r="LS121" s="212">
        <f t="shared" si="480"/>
        <v>57044.08630611228</v>
      </c>
      <c r="LW121" s="3">
        <f t="shared" si="318"/>
        <v>0</v>
      </c>
      <c r="LX121" s="6">
        <f t="shared" si="319"/>
        <v>0</v>
      </c>
      <c r="LY121" s="6">
        <f t="shared" si="320"/>
        <v>0</v>
      </c>
      <c r="LZ121" s="6">
        <f t="shared" si="321"/>
        <v>5.0613163036441637</v>
      </c>
      <c r="MA121" s="193">
        <f t="shared" si="481"/>
        <v>5.6740334309306508</v>
      </c>
      <c r="MB121" s="193">
        <f t="shared" si="481"/>
        <v>4.1745731882913786</v>
      </c>
      <c r="MC121" s="193">
        <f t="shared" si="481"/>
        <v>3.8150380693314694</v>
      </c>
      <c r="MD121" s="193">
        <f t="shared" si="481"/>
        <v>4.0012190760324744</v>
      </c>
      <c r="ME121" s="212">
        <f t="shared" si="482"/>
        <v>56996.513140346338</v>
      </c>
      <c r="MI121" s="3">
        <f t="shared" si="322"/>
        <v>0</v>
      </c>
      <c r="MJ121" s="6">
        <f t="shared" si="323"/>
        <v>0</v>
      </c>
      <c r="MK121" s="6">
        <f t="shared" si="324"/>
        <v>0</v>
      </c>
      <c r="ML121" s="6">
        <f t="shared" si="325"/>
        <v>5.7514957995956406</v>
      </c>
      <c r="MM121" s="193">
        <f t="shared" si="483"/>
        <v>5.6740334309306508</v>
      </c>
      <c r="MN121" s="193">
        <f t="shared" si="483"/>
        <v>4.1745731882913786</v>
      </c>
      <c r="MO121" s="193">
        <f t="shared" si="483"/>
        <v>3.8150380693314694</v>
      </c>
      <c r="MP121" s="193">
        <f t="shared" si="483"/>
        <v>4.013765714125558</v>
      </c>
      <c r="MQ121" s="205">
        <f t="shared" si="484"/>
        <v>57085.484799526625</v>
      </c>
      <c r="MT121" s="3">
        <f t="shared" si="326"/>
        <v>6.2399043737840083</v>
      </c>
      <c r="MU121" s="6">
        <f t="shared" si="327"/>
        <v>5.1101167864637382</v>
      </c>
      <c r="MV121" s="6">
        <f t="shared" si="328"/>
        <v>5.2415310230055336</v>
      </c>
      <c r="MW121" s="6">
        <f t="shared" si="329"/>
        <v>5.521435967611815</v>
      </c>
      <c r="MX121" s="193">
        <f t="shared" si="485"/>
        <v>5.6952348321746165</v>
      </c>
      <c r="MY121" s="193">
        <f t="shared" si="485"/>
        <v>4.2502394715054992</v>
      </c>
      <c r="MZ121" s="193">
        <f t="shared" si="485"/>
        <v>3.9243470494988912</v>
      </c>
      <c r="NA121" s="193">
        <f t="shared" si="485"/>
        <v>4.009600967871191</v>
      </c>
      <c r="NB121" s="212">
        <f t="shared" si="486"/>
        <v>57803.581073141919</v>
      </c>
      <c r="NF121" s="3">
        <f t="shared" si="330"/>
        <v>6.2399043737840074</v>
      </c>
      <c r="NG121" s="6">
        <f t="shared" si="331"/>
        <v>0</v>
      </c>
      <c r="NH121" s="6">
        <f t="shared" si="332"/>
        <v>0</v>
      </c>
      <c r="NI121" s="6">
        <f t="shared" si="333"/>
        <v>0</v>
      </c>
      <c r="NJ121" s="193">
        <f t="shared" si="487"/>
        <v>5.6952348321746165</v>
      </c>
      <c r="NK121" s="193">
        <f t="shared" si="487"/>
        <v>4.1745731882913786</v>
      </c>
      <c r="NL121" s="193">
        <f t="shared" si="487"/>
        <v>3.8150380693314694</v>
      </c>
      <c r="NM121" s="193">
        <f t="shared" si="487"/>
        <v>3.9040600573940507</v>
      </c>
      <c r="NN121" s="212">
        <f t="shared" si="488"/>
        <v>56324.455462961283</v>
      </c>
      <c r="NR121" s="3">
        <f t="shared" si="334"/>
        <v>0</v>
      </c>
      <c r="NS121" s="6">
        <f t="shared" si="335"/>
        <v>5.1101167864637382</v>
      </c>
      <c r="NT121" s="6">
        <f t="shared" si="336"/>
        <v>0</v>
      </c>
      <c r="NU121" s="6">
        <f t="shared" si="337"/>
        <v>0</v>
      </c>
      <c r="NV121" s="193">
        <f t="shared" si="489"/>
        <v>5.6740334309306508</v>
      </c>
      <c r="NW121" s="193">
        <f t="shared" si="489"/>
        <v>4.2502394715054992</v>
      </c>
      <c r="NX121" s="193">
        <f t="shared" si="489"/>
        <v>3.8150380693314694</v>
      </c>
      <c r="NY121" s="193">
        <f t="shared" si="489"/>
        <v>3.9040600573940507</v>
      </c>
      <c r="NZ121" s="212">
        <f t="shared" si="490"/>
        <v>56500.744390639913</v>
      </c>
      <c r="OD121" s="3">
        <f t="shared" si="338"/>
        <v>0</v>
      </c>
      <c r="OE121" s="6">
        <f t="shared" si="339"/>
        <v>0</v>
      </c>
      <c r="OF121" s="6">
        <f t="shared" si="340"/>
        <v>5.2415310230055336</v>
      </c>
      <c r="OG121" s="6">
        <f t="shared" si="341"/>
        <v>0</v>
      </c>
      <c r="OH121" s="193">
        <f t="shared" si="491"/>
        <v>5.6740334309306508</v>
      </c>
      <c r="OI121" s="193">
        <f t="shared" si="491"/>
        <v>4.1745731882913786</v>
      </c>
      <c r="OJ121" s="193">
        <f t="shared" si="491"/>
        <v>3.9243470494988912</v>
      </c>
      <c r="OK121" s="193">
        <f t="shared" si="491"/>
        <v>3.9040600573940507</v>
      </c>
      <c r="OL121" s="212">
        <f t="shared" si="492"/>
        <v>56847.380350863241</v>
      </c>
      <c r="OP121" s="3">
        <f t="shared" si="342"/>
        <v>0</v>
      </c>
      <c r="OQ121" s="6">
        <f t="shared" si="343"/>
        <v>0</v>
      </c>
      <c r="OR121" s="6">
        <f t="shared" si="344"/>
        <v>0</v>
      </c>
      <c r="OS121" s="6">
        <f t="shared" si="345"/>
        <v>5.521435967611815</v>
      </c>
      <c r="OT121" s="193">
        <f t="shared" si="493"/>
        <v>5.6740334309306508</v>
      </c>
      <c r="OU121" s="193">
        <f t="shared" si="493"/>
        <v>4.1745731882913786</v>
      </c>
      <c r="OV121" s="193">
        <f t="shared" si="493"/>
        <v>3.8150380693314694</v>
      </c>
      <c r="OW121" s="193">
        <f t="shared" si="493"/>
        <v>4.009600967871191</v>
      </c>
      <c r="OX121" s="232">
        <f t="shared" si="494"/>
        <v>57055.936050513941</v>
      </c>
    </row>
    <row r="122" spans="2:414" x14ac:dyDescent="0.2">
      <c r="B122" s="81">
        <v>45381</v>
      </c>
      <c r="C122">
        <v>118</v>
      </c>
      <c r="D122">
        <v>11.130446787293483</v>
      </c>
      <c r="E122">
        <v>0</v>
      </c>
      <c r="F122">
        <v>0</v>
      </c>
      <c r="G122">
        <v>1</v>
      </c>
      <c r="H122">
        <v>0</v>
      </c>
      <c r="I122">
        <v>0</v>
      </c>
      <c r="J122">
        <v>0</v>
      </c>
      <c r="K122">
        <v>0</v>
      </c>
      <c r="L122">
        <v>0</v>
      </c>
      <c r="M122">
        <v>0</v>
      </c>
      <c r="N122">
        <v>0</v>
      </c>
      <c r="O122">
        <v>0</v>
      </c>
      <c r="P122">
        <v>1</v>
      </c>
      <c r="Q122">
        <v>0</v>
      </c>
      <c r="R122">
        <v>0</v>
      </c>
      <c r="S122">
        <v>0</v>
      </c>
      <c r="T122">
        <v>13924</v>
      </c>
      <c r="U122">
        <v>6.5487675011040531</v>
      </c>
      <c r="V122">
        <v>5.1080698518039549</v>
      </c>
      <c r="W122">
        <v>4.5578530217865181</v>
      </c>
      <c r="X122">
        <v>4.6011966381836507</v>
      </c>
      <c r="Y122" s="3">
        <v>407.17615596852391</v>
      </c>
      <c r="Z122" s="3">
        <v>100.33880911964231</v>
      </c>
      <c r="AA122" s="3">
        <v>50.000000441883813</v>
      </c>
      <c r="AB122" s="3">
        <v>50.000000016521568</v>
      </c>
      <c r="AC122">
        <v>0</v>
      </c>
      <c r="AD122">
        <v>1</v>
      </c>
      <c r="AE122" s="6"/>
      <c r="AF122" s="1" t="s">
        <v>7</v>
      </c>
      <c r="AG122">
        <v>118</v>
      </c>
      <c r="AH122" s="189">
        <v>45381</v>
      </c>
      <c r="AI122">
        <f t="shared" si="346"/>
        <v>3</v>
      </c>
      <c r="AJ122">
        <v>118</v>
      </c>
      <c r="AK122">
        <v>0</v>
      </c>
      <c r="AL122">
        <v>1</v>
      </c>
      <c r="AM122">
        <v>0</v>
      </c>
      <c r="AN122">
        <v>1</v>
      </c>
      <c r="AO122">
        <v>0</v>
      </c>
      <c r="AP122">
        <v>0</v>
      </c>
      <c r="AQ122">
        <v>0</v>
      </c>
      <c r="AS122" s="37"/>
      <c r="AT122" s="37"/>
      <c r="AU122" s="6">
        <f t="shared" si="347"/>
        <v>0</v>
      </c>
      <c r="AV122" s="6">
        <f t="shared" si="348"/>
        <v>0</v>
      </c>
      <c r="AW122" s="6">
        <f t="shared" si="349"/>
        <v>0</v>
      </c>
      <c r="AX122" s="6">
        <f t="shared" si="350"/>
        <v>0</v>
      </c>
      <c r="AY122" s="193">
        <f t="shared" si="351"/>
        <v>5.6740334309306508</v>
      </c>
      <c r="AZ122" s="193">
        <f t="shared" si="352"/>
        <v>4.1745731882913786</v>
      </c>
      <c r="BA122" s="193">
        <f t="shared" si="353"/>
        <v>3.8150380693314694</v>
      </c>
      <c r="BB122" s="193">
        <f t="shared" si="354"/>
        <v>3.9040600573940507</v>
      </c>
      <c r="BC122" s="72">
        <f t="shared" si="355"/>
        <v>56312.210093717425</v>
      </c>
      <c r="BG122" s="3">
        <f t="shared" si="356"/>
        <v>6.4177921510819722</v>
      </c>
      <c r="BH122" s="6">
        <f t="shared" si="357"/>
        <v>0</v>
      </c>
      <c r="BI122" s="6">
        <f t="shared" si="358"/>
        <v>0</v>
      </c>
      <c r="BJ122" s="6">
        <f t="shared" si="359"/>
        <v>0</v>
      </c>
      <c r="BK122" s="193">
        <f t="shared" si="360"/>
        <v>5.6958327027990538</v>
      </c>
      <c r="BL122" s="193">
        <f t="shared" si="361"/>
        <v>4.1745731882913786</v>
      </c>
      <c r="BM122" s="193">
        <f t="shared" si="362"/>
        <v>3.8150380693314694</v>
      </c>
      <c r="BN122" s="193">
        <f t="shared" si="363"/>
        <v>3.9040600573940507</v>
      </c>
      <c r="BO122" s="72">
        <f t="shared" si="364"/>
        <v>56324.80081584015</v>
      </c>
      <c r="BS122" s="3">
        <f t="shared" si="365"/>
        <v>6.4178123716170479</v>
      </c>
      <c r="BT122" s="6">
        <f t="shared" si="366"/>
        <v>0</v>
      </c>
      <c r="BU122" s="6">
        <f t="shared" si="367"/>
        <v>0</v>
      </c>
      <c r="BV122" s="6">
        <f t="shared" si="368"/>
        <v>0</v>
      </c>
      <c r="BW122" s="193">
        <f t="shared" si="369"/>
        <v>5.6958327707387992</v>
      </c>
      <c r="BX122" s="193">
        <f t="shared" si="370"/>
        <v>4.1745731882913786</v>
      </c>
      <c r="BY122" s="193">
        <f t="shared" si="495"/>
        <v>3.8150380693314694</v>
      </c>
      <c r="BZ122" s="193">
        <f t="shared" si="371"/>
        <v>3.9040600573940507</v>
      </c>
      <c r="CA122" s="72">
        <f t="shared" si="372"/>
        <v>56324.80081584015</v>
      </c>
      <c r="CE122" s="3">
        <f t="shared" si="373"/>
        <v>0</v>
      </c>
      <c r="CF122" s="6">
        <f t="shared" si="374"/>
        <v>5.1080698518039549</v>
      </c>
      <c r="CG122" s="6">
        <f t="shared" si="375"/>
        <v>0</v>
      </c>
      <c r="CH122" s="6">
        <f t="shared" si="376"/>
        <v>0</v>
      </c>
      <c r="CI122" s="193">
        <f t="shared" si="377"/>
        <v>5.6740334309306508</v>
      </c>
      <c r="CJ122" s="193">
        <f t="shared" si="378"/>
        <v>4.2502102801158923</v>
      </c>
      <c r="CK122" s="193">
        <f t="shared" si="496"/>
        <v>3.8150380693314694</v>
      </c>
      <c r="CL122" s="193">
        <f t="shared" si="379"/>
        <v>3.9040600573940507</v>
      </c>
      <c r="CM122" s="72">
        <f t="shared" si="380"/>
        <v>56500.671534182482</v>
      </c>
      <c r="CQ122" s="3">
        <f t="shared" si="381"/>
        <v>0</v>
      </c>
      <c r="CR122" s="6">
        <f t="shared" si="382"/>
        <v>5.1081254062932064</v>
      </c>
      <c r="CS122" s="6">
        <f t="shared" si="383"/>
        <v>0</v>
      </c>
      <c r="CT122" s="6">
        <f t="shared" si="384"/>
        <v>0</v>
      </c>
      <c r="CU122" s="193">
        <f t="shared" si="385"/>
        <v>5.6740334309306508</v>
      </c>
      <c r="CV122" s="193">
        <f t="shared" si="386"/>
        <v>4.2502110723911901</v>
      </c>
      <c r="CW122" s="193">
        <f t="shared" si="497"/>
        <v>3.8150380693314694</v>
      </c>
      <c r="CX122" s="193">
        <f t="shared" si="387"/>
        <v>3.9040600573940507</v>
      </c>
      <c r="CY122" s="72">
        <f t="shared" si="388"/>
        <v>56500.673511557943</v>
      </c>
      <c r="DC122" s="3">
        <f t="shared" si="389"/>
        <v>0</v>
      </c>
      <c r="DD122" s="6">
        <f t="shared" si="390"/>
        <v>0</v>
      </c>
      <c r="DE122" s="6">
        <f t="shared" si="391"/>
        <v>4.7857456728758443</v>
      </c>
      <c r="DF122" s="6">
        <f t="shared" si="392"/>
        <v>0</v>
      </c>
      <c r="DG122" s="193">
        <f t="shared" si="393"/>
        <v>5.6740334309306508</v>
      </c>
      <c r="DH122" s="193">
        <f t="shared" si="394"/>
        <v>4.1745731882913786</v>
      </c>
      <c r="DI122" s="193">
        <f t="shared" si="498"/>
        <v>3.9153022139716858</v>
      </c>
      <c r="DJ122" s="193">
        <f t="shared" si="395"/>
        <v>3.9040600573940507</v>
      </c>
      <c r="DK122" s="72">
        <f t="shared" si="396"/>
        <v>56802.905020796905</v>
      </c>
      <c r="DO122" s="3">
        <f t="shared" si="397"/>
        <v>0</v>
      </c>
      <c r="DP122" s="6">
        <f t="shared" si="398"/>
        <v>0</v>
      </c>
      <c r="DQ122" s="6">
        <f t="shared" si="399"/>
        <v>4.5579410467249923</v>
      </c>
      <c r="DR122" s="6">
        <f t="shared" si="400"/>
        <v>0</v>
      </c>
      <c r="DS122" s="193">
        <f t="shared" si="401"/>
        <v>5.6740334309306508</v>
      </c>
      <c r="DT122" s="193">
        <f t="shared" si="402"/>
        <v>4.1745731882913786</v>
      </c>
      <c r="DU122" s="193">
        <f t="shared" si="499"/>
        <v>3.9107506948909312</v>
      </c>
      <c r="DV122" s="193">
        <f t="shared" si="403"/>
        <v>3.9040600573940507</v>
      </c>
      <c r="DW122" s="72">
        <f t="shared" si="404"/>
        <v>56780.537420855617</v>
      </c>
      <c r="EA122" s="3">
        <f t="shared" si="405"/>
        <v>0</v>
      </c>
      <c r="EB122" s="6">
        <f t="shared" si="406"/>
        <v>0</v>
      </c>
      <c r="EC122" s="6">
        <f t="shared" si="407"/>
        <v>0</v>
      </c>
      <c r="ED122" s="6">
        <f t="shared" si="408"/>
        <v>13.803589914550951</v>
      </c>
      <c r="EE122" s="193">
        <f t="shared" si="409"/>
        <v>5.6740334309306508</v>
      </c>
      <c r="EF122" s="193">
        <f t="shared" si="410"/>
        <v>4.1745731882913786</v>
      </c>
      <c r="EG122" s="193">
        <f t="shared" si="500"/>
        <v>3.8150380693314694</v>
      </c>
      <c r="EH122" s="193">
        <f t="shared" si="411"/>
        <v>4.1495746364917254</v>
      </c>
      <c r="EI122" s="72">
        <f t="shared" si="412"/>
        <v>58057.476754899726</v>
      </c>
      <c r="EM122" s="3">
        <f t="shared" si="413"/>
        <v>0</v>
      </c>
      <c r="EN122" s="6">
        <f t="shared" si="414"/>
        <v>0</v>
      </c>
      <c r="EO122" s="6">
        <f t="shared" si="415"/>
        <v>0</v>
      </c>
      <c r="EP122" s="6">
        <f t="shared" si="416"/>
        <v>4.6013102002204471</v>
      </c>
      <c r="EQ122" s="193">
        <f t="shared" si="417"/>
        <v>5.6740334309306508</v>
      </c>
      <c r="ER122" s="193">
        <f t="shared" si="418"/>
        <v>4.1745731882913786</v>
      </c>
      <c r="ES122" s="193">
        <f t="shared" si="501"/>
        <v>3.8150380693314694</v>
      </c>
      <c r="ET122" s="193">
        <f t="shared" si="419"/>
        <v>3.9927684288361678</v>
      </c>
      <c r="EU122" s="72">
        <f t="shared" si="420"/>
        <v>56936.665444740749</v>
      </c>
      <c r="EY122" s="3">
        <f t="shared" si="421"/>
        <v>6.4177921510819722</v>
      </c>
      <c r="EZ122" s="6">
        <f t="shared" si="422"/>
        <v>5.1080698518039549</v>
      </c>
      <c r="FA122" s="6">
        <f t="shared" si="423"/>
        <v>4.7857456728758443</v>
      </c>
      <c r="FB122" s="6">
        <f t="shared" si="424"/>
        <v>13.803589914550951</v>
      </c>
      <c r="FC122" s="193">
        <f t="shared" si="425"/>
        <v>5.6958327027990538</v>
      </c>
      <c r="FD122" s="193">
        <f t="shared" si="426"/>
        <v>4.2502102801158923</v>
      </c>
      <c r="FE122" s="193">
        <f t="shared" si="502"/>
        <v>3.9153022139716858</v>
      </c>
      <c r="FF122" s="193">
        <f t="shared" si="427"/>
        <v>4.1495746364917254</v>
      </c>
      <c r="FG122" s="72">
        <f t="shared" si="428"/>
        <v>58772.512998453065</v>
      </c>
      <c r="FK122" s="3">
        <f t="shared" si="429"/>
        <v>6.5487877216391297</v>
      </c>
      <c r="FL122" s="6">
        <f t="shared" si="430"/>
        <v>5.1081254062932064</v>
      </c>
      <c r="FM122" s="6">
        <f t="shared" si="431"/>
        <v>4.5579410467249923</v>
      </c>
      <c r="FN122" s="6">
        <f t="shared" si="432"/>
        <v>4.6013102002204471</v>
      </c>
      <c r="FO122" s="193">
        <f t="shared" si="433"/>
        <v>5.6962727429866158</v>
      </c>
      <c r="FP122" s="193">
        <f t="shared" si="434"/>
        <v>4.2502110723911901</v>
      </c>
      <c r="FQ122" s="193">
        <f t="shared" si="503"/>
        <v>3.9107506948909312</v>
      </c>
      <c r="FR122" s="193">
        <f t="shared" si="435"/>
        <v>3.9927684288361678</v>
      </c>
      <c r="FS122" s="205">
        <f t="shared" si="436"/>
        <v>57615.463394635619</v>
      </c>
      <c r="FW122" s="3">
        <f t="shared" si="437"/>
        <v>7.5310826262696606</v>
      </c>
      <c r="FX122" s="6">
        <f t="shared" si="438"/>
        <v>5.7721189325384685</v>
      </c>
      <c r="FY122" s="6">
        <f t="shared" si="439"/>
        <v>5.6517377470152823</v>
      </c>
      <c r="FZ122" s="6">
        <f t="shared" si="440"/>
        <v>5.4294120330567077</v>
      </c>
      <c r="GA122" s="193">
        <f t="shared" si="441"/>
        <v>5.6995663113775814</v>
      </c>
      <c r="GB122" s="193">
        <f t="shared" si="442"/>
        <v>4.2596358790827074</v>
      </c>
      <c r="GC122" s="193">
        <f t="shared" si="504"/>
        <v>3.9324180381121945</v>
      </c>
      <c r="GD122" s="193">
        <f t="shared" si="443"/>
        <v>4.0079302005395823</v>
      </c>
      <c r="GE122" s="72">
        <f t="shared" si="444"/>
        <v>57858.531226883628</v>
      </c>
      <c r="GI122" s="3">
        <f t="shared" si="445"/>
        <v>7.2036442512144587</v>
      </c>
      <c r="GJ122" s="6">
        <f t="shared" si="446"/>
        <v>5.6188768369843505</v>
      </c>
      <c r="GK122" s="6">
        <f t="shared" si="447"/>
        <v>5.0136383239651705</v>
      </c>
      <c r="GL122" s="6">
        <f t="shared" si="448"/>
        <v>5.061316302002016</v>
      </c>
      <c r="GM122" s="193">
        <f t="shared" si="449"/>
        <v>5.6984696375069586</v>
      </c>
      <c r="GN122" s="193">
        <f t="shared" si="450"/>
        <v>4.257468612892735</v>
      </c>
      <c r="GO122" s="193">
        <f t="shared" si="505"/>
        <v>3.9198348573558657</v>
      </c>
      <c r="GP122" s="193">
        <f t="shared" si="451"/>
        <v>4.0012190760024344</v>
      </c>
      <c r="GQ122" s="72">
        <f t="shared" si="452"/>
        <v>57741.188710857175</v>
      </c>
      <c r="GU122" s="3">
        <f t="shared" si="453"/>
        <v>8.513397751435269</v>
      </c>
      <c r="GV122" s="6">
        <f t="shared" si="454"/>
        <v>6.1296838221647461</v>
      </c>
      <c r="GW122" s="6">
        <f t="shared" si="455"/>
        <v>5.9252089283224736</v>
      </c>
      <c r="GX122" s="6">
        <f t="shared" si="456"/>
        <v>5.7514957977295635</v>
      </c>
      <c r="GY122" s="193">
        <f t="shared" si="457"/>
        <v>5.7028491352408199</v>
      </c>
      <c r="GZ122" s="193">
        <f t="shared" si="458"/>
        <v>4.2646746416866188</v>
      </c>
      <c r="HA122" s="193">
        <f t="shared" si="506"/>
        <v>3.9377627341265375</v>
      </c>
      <c r="HB122" s="193">
        <f t="shared" si="459"/>
        <v>4.0137657140918472</v>
      </c>
      <c r="HC122" s="205">
        <f t="shared" si="460"/>
        <v>57942.150826747027</v>
      </c>
      <c r="HG122" s="3">
        <f t="shared" si="278"/>
        <v>7.5310826262696606</v>
      </c>
      <c r="HH122" s="6">
        <f t="shared" si="279"/>
        <v>0</v>
      </c>
      <c r="HI122" s="6">
        <f t="shared" si="280"/>
        <v>0</v>
      </c>
      <c r="HJ122" s="6">
        <f t="shared" si="281"/>
        <v>0</v>
      </c>
      <c r="HK122" s="193">
        <f t="shared" si="461"/>
        <v>5.6995663113775814</v>
      </c>
      <c r="HL122" s="193">
        <f t="shared" si="461"/>
        <v>4.1745731882913786</v>
      </c>
      <c r="HM122" s="193">
        <f t="shared" si="461"/>
        <v>3.8150380693314694</v>
      </c>
      <c r="HN122" s="193">
        <f t="shared" si="461"/>
        <v>3.9040600573940507</v>
      </c>
      <c r="HO122" s="212">
        <f t="shared" si="462"/>
        <v>56326.957538478222</v>
      </c>
      <c r="HS122" s="3">
        <f t="shared" si="282"/>
        <v>7.2036442512144587</v>
      </c>
      <c r="HT122" s="6">
        <f t="shared" si="283"/>
        <v>0</v>
      </c>
      <c r="HU122" s="6">
        <f t="shared" si="284"/>
        <v>0</v>
      </c>
      <c r="HV122" s="6">
        <f t="shared" si="285"/>
        <v>0</v>
      </c>
      <c r="HW122" s="193">
        <f t="shared" si="463"/>
        <v>5.6984696375069586</v>
      </c>
      <c r="HX122" s="193">
        <f t="shared" si="463"/>
        <v>4.1745731882913786</v>
      </c>
      <c r="HY122" s="193">
        <f t="shared" si="463"/>
        <v>3.8150380693314694</v>
      </c>
      <c r="HZ122" s="193">
        <f t="shared" si="463"/>
        <v>3.9040600573940507</v>
      </c>
      <c r="IA122" s="212">
        <f t="shared" si="464"/>
        <v>56326.324035181075</v>
      </c>
      <c r="IE122" s="3">
        <f t="shared" si="286"/>
        <v>8.513397751435269</v>
      </c>
      <c r="IF122" s="6">
        <f t="shared" si="287"/>
        <v>0</v>
      </c>
      <c r="IG122" s="6">
        <f t="shared" si="288"/>
        <v>0</v>
      </c>
      <c r="IH122" s="6">
        <f t="shared" si="289"/>
        <v>0</v>
      </c>
      <c r="II122" s="193">
        <f t="shared" si="465"/>
        <v>5.7028491352408199</v>
      </c>
      <c r="IJ122" s="193">
        <f t="shared" si="465"/>
        <v>4.1745731882913786</v>
      </c>
      <c r="IK122" s="193">
        <f t="shared" si="465"/>
        <v>3.8150380693314694</v>
      </c>
      <c r="IL122" s="193">
        <f t="shared" si="465"/>
        <v>3.9040600573940507</v>
      </c>
      <c r="IM122" s="205">
        <f t="shared" si="466"/>
        <v>56328.853933114136</v>
      </c>
      <c r="IQ122" s="3">
        <f t="shared" si="290"/>
        <v>0</v>
      </c>
      <c r="IR122" s="6">
        <f t="shared" si="291"/>
        <v>5.7721189325384685</v>
      </c>
      <c r="IS122" s="6">
        <f t="shared" si="292"/>
        <v>0</v>
      </c>
      <c r="IT122" s="6">
        <f t="shared" si="293"/>
        <v>0</v>
      </c>
      <c r="IU122" s="193">
        <f t="shared" si="467"/>
        <v>5.6740334309306508</v>
      </c>
      <c r="IV122" s="193">
        <f t="shared" si="467"/>
        <v>4.2596358790827074</v>
      </c>
      <c r="IW122" s="193">
        <f t="shared" si="467"/>
        <v>3.8150380693314694</v>
      </c>
      <c r="IX122" s="193">
        <f t="shared" si="467"/>
        <v>3.9040600573940507</v>
      </c>
      <c r="IY122" s="212">
        <f t="shared" si="468"/>
        <v>56524.201016529878</v>
      </c>
      <c r="JC122" s="3">
        <f t="shared" si="294"/>
        <v>0</v>
      </c>
      <c r="JD122" s="6">
        <f t="shared" si="295"/>
        <v>5.6188768369843505</v>
      </c>
      <c r="JE122" s="6">
        <f t="shared" si="296"/>
        <v>0</v>
      </c>
      <c r="JF122" s="6">
        <f t="shared" si="297"/>
        <v>0</v>
      </c>
      <c r="JG122" s="193">
        <f t="shared" si="469"/>
        <v>5.6740334309306508</v>
      </c>
      <c r="JH122" s="193">
        <f t="shared" si="469"/>
        <v>4.257468612892735</v>
      </c>
      <c r="JI122" s="193">
        <f t="shared" si="469"/>
        <v>3.8150380693314694</v>
      </c>
      <c r="JJ122" s="193">
        <f t="shared" si="469"/>
        <v>3.9040600573940507</v>
      </c>
      <c r="JK122" s="212">
        <f t="shared" si="470"/>
        <v>56518.789919887247</v>
      </c>
      <c r="JO122" s="3">
        <f t="shared" si="298"/>
        <v>0</v>
      </c>
      <c r="JP122" s="6">
        <f t="shared" si="299"/>
        <v>6.1296838221647461</v>
      </c>
      <c r="JQ122" s="6">
        <f t="shared" si="300"/>
        <v>0</v>
      </c>
      <c r="JR122" s="6">
        <f t="shared" si="301"/>
        <v>0</v>
      </c>
      <c r="JS122" s="193">
        <f t="shared" si="471"/>
        <v>5.6740334309306508</v>
      </c>
      <c r="JT122" s="193">
        <f t="shared" si="471"/>
        <v>4.2646746416866188</v>
      </c>
      <c r="JU122" s="193">
        <f t="shared" si="471"/>
        <v>3.8150380693314694</v>
      </c>
      <c r="JV122" s="193">
        <f t="shared" si="471"/>
        <v>3.9040600573940507</v>
      </c>
      <c r="JW122" s="205">
        <f t="shared" si="472"/>
        <v>56536.78349088187</v>
      </c>
      <c r="KA122" s="3">
        <f t="shared" si="302"/>
        <v>0</v>
      </c>
      <c r="KB122" s="6">
        <f t="shared" si="303"/>
        <v>0</v>
      </c>
      <c r="KC122" s="6">
        <f t="shared" si="304"/>
        <v>5.6517377470152823</v>
      </c>
      <c r="KD122" s="6">
        <f t="shared" si="305"/>
        <v>0</v>
      </c>
      <c r="KE122" s="193">
        <f t="shared" si="473"/>
        <v>5.6740334309306508</v>
      </c>
      <c r="KF122" s="193">
        <f t="shared" si="473"/>
        <v>4.1745731882913786</v>
      </c>
      <c r="KG122" s="193">
        <f t="shared" si="473"/>
        <v>3.9324180381121945</v>
      </c>
      <c r="KH122" s="193">
        <f t="shared" si="473"/>
        <v>3.9040600573940507</v>
      </c>
      <c r="KI122" s="212">
        <f t="shared" si="474"/>
        <v>56887.096474006859</v>
      </c>
      <c r="KM122" s="3">
        <f t="shared" si="306"/>
        <v>0</v>
      </c>
      <c r="KN122" s="6">
        <f t="shared" si="307"/>
        <v>0</v>
      </c>
      <c r="KO122" s="6">
        <f t="shared" si="308"/>
        <v>5.0136383239651705</v>
      </c>
      <c r="KP122" s="6">
        <f t="shared" si="309"/>
        <v>0</v>
      </c>
      <c r="KQ122" s="193">
        <f t="shared" si="475"/>
        <v>5.6740334309306508</v>
      </c>
      <c r="KR122" s="193">
        <f t="shared" si="475"/>
        <v>4.1745731882913786</v>
      </c>
      <c r="KS122" s="193">
        <f t="shared" si="475"/>
        <v>3.9198348573558657</v>
      </c>
      <c r="KT122" s="193">
        <f t="shared" si="475"/>
        <v>3.9040600573940507</v>
      </c>
      <c r="KU122" s="212">
        <f t="shared" si="476"/>
        <v>56825.188616157786</v>
      </c>
      <c r="KY122" s="3">
        <f t="shared" si="310"/>
        <v>0</v>
      </c>
      <c r="KZ122" s="6">
        <f t="shared" si="311"/>
        <v>0</v>
      </c>
      <c r="LA122" s="6">
        <f t="shared" si="312"/>
        <v>5.9252089283224736</v>
      </c>
      <c r="LB122" s="6">
        <f t="shared" si="313"/>
        <v>0</v>
      </c>
      <c r="LC122" s="193">
        <f t="shared" si="477"/>
        <v>5.6740334309306508</v>
      </c>
      <c r="LD122" s="193">
        <f t="shared" si="477"/>
        <v>4.1745731882913786</v>
      </c>
      <c r="LE122" s="193">
        <f t="shared" si="477"/>
        <v>3.9377627341265375</v>
      </c>
      <c r="LF122" s="193">
        <f t="shared" si="477"/>
        <v>3.9040600573940507</v>
      </c>
      <c r="LG122" s="205">
        <f t="shared" si="478"/>
        <v>56913.412190697105</v>
      </c>
      <c r="LK122" s="3">
        <f t="shared" si="314"/>
        <v>0</v>
      </c>
      <c r="LL122" s="6">
        <f t="shared" si="315"/>
        <v>0</v>
      </c>
      <c r="LM122" s="6">
        <f t="shared" si="316"/>
        <v>0</v>
      </c>
      <c r="LN122" s="6">
        <f t="shared" si="317"/>
        <v>5.4294120330567077</v>
      </c>
      <c r="LO122" s="193">
        <f t="shared" si="479"/>
        <v>5.6740334309306508</v>
      </c>
      <c r="LP122" s="193">
        <f t="shared" si="479"/>
        <v>4.1745731882913786</v>
      </c>
      <c r="LQ122" s="193">
        <f t="shared" si="479"/>
        <v>3.8150380693314694</v>
      </c>
      <c r="LR122" s="193">
        <f t="shared" si="479"/>
        <v>4.0079302005395823</v>
      </c>
      <c r="LS122" s="212">
        <f t="shared" si="480"/>
        <v>57044.086305885299</v>
      </c>
      <c r="LW122" s="3">
        <f t="shared" si="318"/>
        <v>0</v>
      </c>
      <c r="LX122" s="6">
        <f t="shared" si="319"/>
        <v>0</v>
      </c>
      <c r="LY122" s="6">
        <f t="shared" si="320"/>
        <v>0</v>
      </c>
      <c r="LZ122" s="6">
        <f t="shared" si="321"/>
        <v>5.061316302002016</v>
      </c>
      <c r="MA122" s="193">
        <f t="shared" si="481"/>
        <v>5.6740334309306508</v>
      </c>
      <c r="MB122" s="193">
        <f t="shared" si="481"/>
        <v>4.1745731882913786</v>
      </c>
      <c r="MC122" s="193">
        <f t="shared" si="481"/>
        <v>3.8150380693314694</v>
      </c>
      <c r="MD122" s="193">
        <f t="shared" si="481"/>
        <v>4.0012190760024344</v>
      </c>
      <c r="ME122" s="212">
        <f t="shared" si="482"/>
        <v>56996.513140133517</v>
      </c>
      <c r="MI122" s="3">
        <f t="shared" si="322"/>
        <v>0</v>
      </c>
      <c r="MJ122" s="6">
        <f t="shared" si="323"/>
        <v>0</v>
      </c>
      <c r="MK122" s="6">
        <f t="shared" si="324"/>
        <v>0</v>
      </c>
      <c r="ML122" s="6">
        <f t="shared" si="325"/>
        <v>5.7514957977295635</v>
      </c>
      <c r="MM122" s="193">
        <f t="shared" si="483"/>
        <v>5.6740334309306508</v>
      </c>
      <c r="MN122" s="193">
        <f t="shared" si="483"/>
        <v>4.1745731882913786</v>
      </c>
      <c r="MO122" s="193">
        <f t="shared" si="483"/>
        <v>3.8150380693314694</v>
      </c>
      <c r="MP122" s="193">
        <f t="shared" si="483"/>
        <v>4.0137657140918472</v>
      </c>
      <c r="MQ122" s="205">
        <f t="shared" si="484"/>
        <v>57085.484799287413</v>
      </c>
      <c r="MT122" s="3">
        <f t="shared" si="326"/>
        <v>6.2213291260488504</v>
      </c>
      <c r="MU122" s="6">
        <f t="shared" si="327"/>
        <v>5.1080698518039549</v>
      </c>
      <c r="MV122" s="6">
        <f t="shared" si="328"/>
        <v>5.2415309750544949</v>
      </c>
      <c r="MW122" s="6">
        <f t="shared" si="329"/>
        <v>5.5214359658203804</v>
      </c>
      <c r="MX122" s="193">
        <f t="shared" si="485"/>
        <v>5.6951723812151842</v>
      </c>
      <c r="MY122" s="193">
        <f t="shared" si="485"/>
        <v>4.2502102801158923</v>
      </c>
      <c r="MZ122" s="193">
        <f t="shared" si="485"/>
        <v>3.924347048551617</v>
      </c>
      <c r="NA122" s="193">
        <f t="shared" si="485"/>
        <v>4.0096009678386935</v>
      </c>
      <c r="NB122" s="212">
        <f t="shared" si="486"/>
        <v>57803.469510516785</v>
      </c>
      <c r="NF122" s="3">
        <f t="shared" si="330"/>
        <v>6.2213291260488495</v>
      </c>
      <c r="NG122" s="6">
        <f t="shared" si="331"/>
        <v>0</v>
      </c>
      <c r="NH122" s="6">
        <f t="shared" si="332"/>
        <v>0</v>
      </c>
      <c r="NI122" s="6">
        <f t="shared" si="333"/>
        <v>0</v>
      </c>
      <c r="NJ122" s="193">
        <f t="shared" si="487"/>
        <v>5.6951723812151842</v>
      </c>
      <c r="NK122" s="193">
        <f t="shared" si="487"/>
        <v>4.1745731882913786</v>
      </c>
      <c r="NL122" s="193">
        <f t="shared" si="487"/>
        <v>3.8150380693314694</v>
      </c>
      <c r="NM122" s="193">
        <f t="shared" si="487"/>
        <v>3.9040600573940507</v>
      </c>
      <c r="NN122" s="212">
        <f t="shared" si="488"/>
        <v>56324.419389027003</v>
      </c>
      <c r="NR122" s="3">
        <f t="shared" si="334"/>
        <v>0</v>
      </c>
      <c r="NS122" s="6">
        <f t="shared" si="335"/>
        <v>5.1080698518039549</v>
      </c>
      <c r="NT122" s="6">
        <f t="shared" si="336"/>
        <v>0</v>
      </c>
      <c r="NU122" s="6">
        <f t="shared" si="337"/>
        <v>0</v>
      </c>
      <c r="NV122" s="193">
        <f t="shared" si="489"/>
        <v>5.6740334309306508</v>
      </c>
      <c r="NW122" s="193">
        <f t="shared" si="489"/>
        <v>4.2502102801158923</v>
      </c>
      <c r="NX122" s="193">
        <f t="shared" si="489"/>
        <v>3.8150380693314694</v>
      </c>
      <c r="NY122" s="193">
        <f t="shared" si="489"/>
        <v>3.9040600573940507</v>
      </c>
      <c r="NZ122" s="212">
        <f t="shared" si="490"/>
        <v>56500.671534182482</v>
      </c>
      <c r="OD122" s="3">
        <f t="shared" si="338"/>
        <v>0</v>
      </c>
      <c r="OE122" s="6">
        <f t="shared" si="339"/>
        <v>0</v>
      </c>
      <c r="OF122" s="6">
        <f t="shared" si="340"/>
        <v>5.2415309750544949</v>
      </c>
      <c r="OG122" s="6">
        <f t="shared" si="341"/>
        <v>0</v>
      </c>
      <c r="OH122" s="193">
        <f t="shared" si="491"/>
        <v>5.6740334309306508</v>
      </c>
      <c r="OI122" s="193">
        <f t="shared" si="491"/>
        <v>4.1745731882913786</v>
      </c>
      <c r="OJ122" s="193">
        <f t="shared" si="491"/>
        <v>3.924347048551617</v>
      </c>
      <c r="OK122" s="193">
        <f t="shared" si="491"/>
        <v>3.9040600573940507</v>
      </c>
      <c r="OL122" s="212">
        <f t="shared" si="492"/>
        <v>56847.380346203463</v>
      </c>
      <c r="OP122" s="3">
        <f t="shared" si="342"/>
        <v>0</v>
      </c>
      <c r="OQ122" s="6">
        <f t="shared" si="343"/>
        <v>0</v>
      </c>
      <c r="OR122" s="6">
        <f t="shared" si="344"/>
        <v>0</v>
      </c>
      <c r="OS122" s="6">
        <f t="shared" si="345"/>
        <v>5.5214359658203804</v>
      </c>
      <c r="OT122" s="193">
        <f t="shared" si="493"/>
        <v>5.6740334309306508</v>
      </c>
      <c r="OU122" s="193">
        <f t="shared" si="493"/>
        <v>4.1745731882913786</v>
      </c>
      <c r="OV122" s="193">
        <f t="shared" si="493"/>
        <v>3.8150380693314694</v>
      </c>
      <c r="OW122" s="193">
        <f t="shared" si="493"/>
        <v>4.0096009678386935</v>
      </c>
      <c r="OX122" s="232">
        <f t="shared" si="494"/>
        <v>57055.936050283468</v>
      </c>
    </row>
    <row r="123" spans="2:414" x14ac:dyDescent="0.2">
      <c r="B123" s="81">
        <v>45388</v>
      </c>
      <c r="C123">
        <v>119</v>
      </c>
      <c r="D123">
        <v>11.130414318743654</v>
      </c>
      <c r="E123">
        <v>0</v>
      </c>
      <c r="F123">
        <v>0</v>
      </c>
      <c r="G123">
        <v>0</v>
      </c>
      <c r="H123">
        <v>1</v>
      </c>
      <c r="I123">
        <v>0</v>
      </c>
      <c r="J123">
        <v>0</v>
      </c>
      <c r="K123">
        <v>0</v>
      </c>
      <c r="L123">
        <v>0</v>
      </c>
      <c r="M123">
        <v>0</v>
      </c>
      <c r="N123">
        <v>0</v>
      </c>
      <c r="O123">
        <v>0</v>
      </c>
      <c r="P123">
        <v>1</v>
      </c>
      <c r="Q123">
        <v>0</v>
      </c>
      <c r="R123">
        <v>0</v>
      </c>
      <c r="S123">
        <v>0</v>
      </c>
      <c r="T123">
        <v>14161</v>
      </c>
      <c r="U123">
        <v>6.5348493803443279</v>
      </c>
      <c r="V123">
        <v>5.1070448110988442</v>
      </c>
      <c r="W123">
        <v>4.5578530176168623</v>
      </c>
      <c r="X123">
        <v>4.6011966380343647</v>
      </c>
      <c r="Y123" s="3">
        <v>397.52330917796672</v>
      </c>
      <c r="Z123" s="3">
        <v>100.16940455982115</v>
      </c>
      <c r="AA123" s="3">
        <v>50.000000044188383</v>
      </c>
      <c r="AB123" s="3">
        <v>50.000000001652154</v>
      </c>
      <c r="AC123">
        <v>0</v>
      </c>
      <c r="AD123">
        <v>1</v>
      </c>
      <c r="AE123" s="6"/>
      <c r="AF123" s="1" t="s">
        <v>7</v>
      </c>
      <c r="AG123">
        <v>119</v>
      </c>
      <c r="AH123" s="189">
        <v>45388</v>
      </c>
      <c r="AI123">
        <f t="shared" si="346"/>
        <v>4</v>
      </c>
      <c r="AJ123">
        <v>119</v>
      </c>
      <c r="AK123">
        <v>0</v>
      </c>
      <c r="AL123">
        <v>1</v>
      </c>
      <c r="AM123">
        <v>0</v>
      </c>
      <c r="AN123">
        <v>1</v>
      </c>
      <c r="AO123">
        <v>0</v>
      </c>
      <c r="AP123">
        <v>0</v>
      </c>
      <c r="AQ123">
        <v>0</v>
      </c>
      <c r="AS123" s="37"/>
      <c r="AT123" s="37"/>
      <c r="AU123" s="6">
        <f t="shared" si="347"/>
        <v>0</v>
      </c>
      <c r="AV123" s="6">
        <f t="shared" si="348"/>
        <v>0</v>
      </c>
      <c r="AW123" s="6">
        <f t="shared" si="349"/>
        <v>0</v>
      </c>
      <c r="AX123" s="6">
        <f t="shared" si="350"/>
        <v>0</v>
      </c>
      <c r="AY123" s="193">
        <f t="shared" si="351"/>
        <v>5.6740334309306508</v>
      </c>
      <c r="AZ123" s="193">
        <f t="shared" si="352"/>
        <v>4.1745731882913786</v>
      </c>
      <c r="BA123" s="193">
        <f t="shared" si="353"/>
        <v>3.8150380693314694</v>
      </c>
      <c r="BB123" s="193">
        <f t="shared" si="354"/>
        <v>3.9040600573940507</v>
      </c>
      <c r="BC123" s="72">
        <f t="shared" si="355"/>
        <v>56312.210093717425</v>
      </c>
      <c r="BG123" s="3">
        <f t="shared" si="356"/>
        <v>6.4041523927374415</v>
      </c>
      <c r="BH123" s="6">
        <f t="shared" si="357"/>
        <v>0</v>
      </c>
      <c r="BI123" s="6">
        <f t="shared" si="358"/>
        <v>0</v>
      </c>
      <c r="BJ123" s="6">
        <f t="shared" si="359"/>
        <v>0</v>
      </c>
      <c r="BK123" s="193">
        <f t="shared" si="360"/>
        <v>5.6957868730040024</v>
      </c>
      <c r="BL123" s="193">
        <f t="shared" si="361"/>
        <v>4.1745731882913786</v>
      </c>
      <c r="BM123" s="193">
        <f t="shared" si="362"/>
        <v>3.8150380693314694</v>
      </c>
      <c r="BN123" s="193">
        <f t="shared" si="363"/>
        <v>3.9040600573940507</v>
      </c>
      <c r="BO123" s="72">
        <f t="shared" si="364"/>
        <v>56324.774342727353</v>
      </c>
      <c r="BS123" s="3">
        <f t="shared" si="365"/>
        <v>6.4041725702977361</v>
      </c>
      <c r="BT123" s="6">
        <f t="shared" si="366"/>
        <v>0</v>
      </c>
      <c r="BU123" s="6">
        <f t="shared" si="367"/>
        <v>0</v>
      </c>
      <c r="BV123" s="6">
        <f t="shared" si="368"/>
        <v>0</v>
      </c>
      <c r="BW123" s="193">
        <f t="shared" si="369"/>
        <v>5.6957869408024626</v>
      </c>
      <c r="BX123" s="193">
        <f t="shared" si="370"/>
        <v>4.1745731882913786</v>
      </c>
      <c r="BY123" s="193">
        <f t="shared" si="495"/>
        <v>3.8150380693314694</v>
      </c>
      <c r="BZ123" s="193">
        <f t="shared" si="371"/>
        <v>3.9040600573940507</v>
      </c>
      <c r="CA123" s="72">
        <f t="shared" si="372"/>
        <v>56324.774342727353</v>
      </c>
      <c r="CE123" s="3">
        <f t="shared" si="373"/>
        <v>0</v>
      </c>
      <c r="CF123" s="6">
        <f t="shared" si="374"/>
        <v>5.1070448110988442</v>
      </c>
      <c r="CG123" s="6">
        <f t="shared" si="375"/>
        <v>0</v>
      </c>
      <c r="CH123" s="6">
        <f t="shared" si="376"/>
        <v>0</v>
      </c>
      <c r="CI123" s="193">
        <f t="shared" si="377"/>
        <v>5.6740334309306508</v>
      </c>
      <c r="CJ123" s="193">
        <f t="shared" si="378"/>
        <v>4.2501956616629295</v>
      </c>
      <c r="CK123" s="193">
        <f t="shared" si="496"/>
        <v>3.8150380693314694</v>
      </c>
      <c r="CL123" s="193">
        <f t="shared" si="379"/>
        <v>3.9040600573940507</v>
      </c>
      <c r="CM123" s="72">
        <f t="shared" si="380"/>
        <v>56500.635049188866</v>
      </c>
      <c r="CQ123" s="3">
        <f t="shared" si="381"/>
        <v>0</v>
      </c>
      <c r="CR123" s="6">
        <f t="shared" si="382"/>
        <v>5.1071003544399298</v>
      </c>
      <c r="CS123" s="6">
        <f t="shared" si="383"/>
        <v>0</v>
      </c>
      <c r="CT123" s="6">
        <f t="shared" si="384"/>
        <v>0</v>
      </c>
      <c r="CU123" s="193">
        <f t="shared" si="385"/>
        <v>5.6740334309306508</v>
      </c>
      <c r="CV123" s="193">
        <f t="shared" si="386"/>
        <v>4.2501964537908208</v>
      </c>
      <c r="CW123" s="193">
        <f t="shared" si="497"/>
        <v>3.8150380693314694</v>
      </c>
      <c r="CX123" s="193">
        <f t="shared" si="387"/>
        <v>3.9040600573940507</v>
      </c>
      <c r="CY123" s="72">
        <f t="shared" si="388"/>
        <v>56500.637026195109</v>
      </c>
      <c r="DC123" s="3">
        <f t="shared" si="389"/>
        <v>0</v>
      </c>
      <c r="DD123" s="6">
        <f t="shared" si="390"/>
        <v>0</v>
      </c>
      <c r="DE123" s="6">
        <f t="shared" si="391"/>
        <v>4.7857456684977056</v>
      </c>
      <c r="DF123" s="6">
        <f t="shared" si="392"/>
        <v>0</v>
      </c>
      <c r="DG123" s="193">
        <f t="shared" si="393"/>
        <v>5.6740334309306508</v>
      </c>
      <c r="DH123" s="193">
        <f t="shared" si="394"/>
        <v>4.1745731882913786</v>
      </c>
      <c r="DI123" s="193">
        <f t="shared" si="498"/>
        <v>3.9153022138844094</v>
      </c>
      <c r="DJ123" s="193">
        <f t="shared" si="395"/>
        <v>3.9040600573940507</v>
      </c>
      <c r="DK123" s="72">
        <f t="shared" si="396"/>
        <v>56802.905020367965</v>
      </c>
      <c r="DO123" s="3">
        <f t="shared" si="397"/>
        <v>0</v>
      </c>
      <c r="DP123" s="6">
        <f t="shared" si="398"/>
        <v>0</v>
      </c>
      <c r="DQ123" s="6">
        <f t="shared" si="399"/>
        <v>4.5579410425552558</v>
      </c>
      <c r="DR123" s="6">
        <f t="shared" si="400"/>
        <v>0</v>
      </c>
      <c r="DS123" s="193">
        <f t="shared" si="401"/>
        <v>5.6740334309306508</v>
      </c>
      <c r="DT123" s="193">
        <f t="shared" si="402"/>
        <v>4.1745731882913786</v>
      </c>
      <c r="DU123" s="193">
        <f t="shared" si="499"/>
        <v>3.9107506948074304</v>
      </c>
      <c r="DV123" s="193">
        <f t="shared" si="403"/>
        <v>3.9040600573940507</v>
      </c>
      <c r="DW123" s="72">
        <f t="shared" si="404"/>
        <v>56780.537420445413</v>
      </c>
      <c r="EA123" s="3">
        <f t="shared" si="405"/>
        <v>0</v>
      </c>
      <c r="EB123" s="6">
        <f t="shared" si="406"/>
        <v>0</v>
      </c>
      <c r="EC123" s="6">
        <f t="shared" si="407"/>
        <v>0</v>
      </c>
      <c r="ED123" s="6">
        <f t="shared" si="408"/>
        <v>13.803589914103094</v>
      </c>
      <c r="EE123" s="193">
        <f t="shared" si="409"/>
        <v>5.6740334309306508</v>
      </c>
      <c r="EF123" s="193">
        <f t="shared" si="410"/>
        <v>4.1745731882913786</v>
      </c>
      <c r="EG123" s="193">
        <f t="shared" si="500"/>
        <v>3.8150380693314694</v>
      </c>
      <c r="EH123" s="193">
        <f t="shared" si="411"/>
        <v>4.1495746364846626</v>
      </c>
      <c r="EI123" s="72">
        <f t="shared" si="412"/>
        <v>58057.47675484878</v>
      </c>
      <c r="EM123" s="3">
        <f t="shared" si="413"/>
        <v>0</v>
      </c>
      <c r="EN123" s="6">
        <f t="shared" si="414"/>
        <v>0</v>
      </c>
      <c r="EO123" s="6">
        <f t="shared" si="415"/>
        <v>0</v>
      </c>
      <c r="EP123" s="6">
        <f t="shared" si="416"/>
        <v>4.6013102000711577</v>
      </c>
      <c r="EQ123" s="193">
        <f t="shared" si="417"/>
        <v>5.6740334309306508</v>
      </c>
      <c r="ER123" s="193">
        <f t="shared" si="418"/>
        <v>4.1745731882913786</v>
      </c>
      <c r="ES123" s="193">
        <f t="shared" si="501"/>
        <v>3.8150380693314694</v>
      </c>
      <c r="ET123" s="193">
        <f t="shared" si="419"/>
        <v>3.9927684288334135</v>
      </c>
      <c r="EU123" s="72">
        <f t="shared" si="420"/>
        <v>56936.66544472133</v>
      </c>
      <c r="EY123" s="3">
        <f t="shared" si="421"/>
        <v>6.4041523927374415</v>
      </c>
      <c r="EZ123" s="6">
        <f t="shared" si="422"/>
        <v>5.1070448110988442</v>
      </c>
      <c r="FA123" s="6">
        <f t="shared" si="423"/>
        <v>4.7857456684977056</v>
      </c>
      <c r="FB123" s="6">
        <f t="shared" si="424"/>
        <v>13.803589914103094</v>
      </c>
      <c r="FC123" s="193">
        <f t="shared" si="425"/>
        <v>5.6957868730040024</v>
      </c>
      <c r="FD123" s="193">
        <f t="shared" si="426"/>
        <v>4.2501956616629295</v>
      </c>
      <c r="FE123" s="193">
        <f t="shared" si="502"/>
        <v>3.9153022138844094</v>
      </c>
      <c r="FF123" s="193">
        <f t="shared" si="427"/>
        <v>4.1495746364846626</v>
      </c>
      <c r="FG123" s="72">
        <f t="shared" si="428"/>
        <v>58772.447422395591</v>
      </c>
      <c r="FK123" s="3">
        <f t="shared" si="429"/>
        <v>6.5348695579046234</v>
      </c>
      <c r="FL123" s="6">
        <f t="shared" si="430"/>
        <v>5.1071003544399298</v>
      </c>
      <c r="FM123" s="6">
        <f t="shared" si="431"/>
        <v>4.5579410425552558</v>
      </c>
      <c r="FN123" s="6">
        <f t="shared" si="432"/>
        <v>4.6013102000711577</v>
      </c>
      <c r="FO123" s="193">
        <f t="shared" si="433"/>
        <v>5.696225998297904</v>
      </c>
      <c r="FP123" s="193">
        <f t="shared" si="434"/>
        <v>4.2501964537908208</v>
      </c>
      <c r="FQ123" s="193">
        <f t="shared" si="503"/>
        <v>3.9107506948074304</v>
      </c>
      <c r="FR123" s="193">
        <f t="shared" si="435"/>
        <v>3.9927684288334135</v>
      </c>
      <c r="FS123" s="205">
        <f t="shared" si="436"/>
        <v>57615.398568654542</v>
      </c>
      <c r="FW123" s="3">
        <f t="shared" si="437"/>
        <v>7.5150767873959765</v>
      </c>
      <c r="FX123" s="6">
        <f t="shared" si="438"/>
        <v>5.7709606365416937</v>
      </c>
      <c r="FY123" s="6">
        <f t="shared" si="439"/>
        <v>5.6517377418449088</v>
      </c>
      <c r="FZ123" s="6">
        <f t="shared" si="440"/>
        <v>5.42941203288055</v>
      </c>
      <c r="GA123" s="193">
        <f t="shared" si="441"/>
        <v>5.6995127317270038</v>
      </c>
      <c r="GB123" s="193">
        <f t="shared" si="442"/>
        <v>4.2596195151851681</v>
      </c>
      <c r="GC123" s="193">
        <f t="shared" si="504"/>
        <v>3.9324180380108746</v>
      </c>
      <c r="GD123" s="193">
        <f t="shared" si="443"/>
        <v>4.0079302005363813</v>
      </c>
      <c r="GE123" s="72">
        <f t="shared" si="444"/>
        <v>57858.457611047816</v>
      </c>
      <c r="GI123" s="3">
        <f t="shared" si="445"/>
        <v>7.1883343183787609</v>
      </c>
      <c r="GJ123" s="6">
        <f t="shared" si="446"/>
        <v>5.6177492922087291</v>
      </c>
      <c r="GK123" s="6">
        <f t="shared" si="447"/>
        <v>5.0136383193785488</v>
      </c>
      <c r="GL123" s="6">
        <f t="shared" si="448"/>
        <v>5.0613163018378016</v>
      </c>
      <c r="GM123" s="193">
        <f t="shared" si="449"/>
        <v>5.6984183312292478</v>
      </c>
      <c r="GN123" s="193">
        <f t="shared" si="450"/>
        <v>4.257452648877333</v>
      </c>
      <c r="GO123" s="193">
        <f t="shared" si="505"/>
        <v>3.9198348572648474</v>
      </c>
      <c r="GP123" s="193">
        <f t="shared" si="451"/>
        <v>4.0012190759994306</v>
      </c>
      <c r="GQ123" s="72">
        <f t="shared" si="452"/>
        <v>57741.11761053036</v>
      </c>
      <c r="GU123" s="3">
        <f t="shared" si="453"/>
        <v>8.4953041944476269</v>
      </c>
      <c r="GV123" s="6">
        <f t="shared" si="454"/>
        <v>6.1284537733186131</v>
      </c>
      <c r="GW123" s="6">
        <f t="shared" si="455"/>
        <v>5.9252089229019216</v>
      </c>
      <c r="GX123" s="6">
        <f t="shared" si="456"/>
        <v>5.7514957975429564</v>
      </c>
      <c r="GY123" s="193">
        <f t="shared" si="457"/>
        <v>5.7027887652442519</v>
      </c>
      <c r="GZ123" s="193">
        <f t="shared" si="458"/>
        <v>4.2646573514296247</v>
      </c>
      <c r="HA123" s="193">
        <f t="shared" si="506"/>
        <v>3.9377627340208816</v>
      </c>
      <c r="HB123" s="193">
        <f t="shared" si="459"/>
        <v>4.0137657140884757</v>
      </c>
      <c r="HC123" s="205">
        <f t="shared" si="460"/>
        <v>57942.070698488489</v>
      </c>
      <c r="HG123" s="3">
        <f t="shared" si="278"/>
        <v>7.5150767873959765</v>
      </c>
      <c r="HH123" s="6">
        <f t="shared" si="279"/>
        <v>0</v>
      </c>
      <c r="HI123" s="6">
        <f t="shared" si="280"/>
        <v>0</v>
      </c>
      <c r="HJ123" s="6">
        <f t="shared" si="281"/>
        <v>0</v>
      </c>
      <c r="HK123" s="193">
        <f t="shared" si="461"/>
        <v>5.6995127317270038</v>
      </c>
      <c r="HL123" s="193">
        <f t="shared" si="461"/>
        <v>4.1745731882913786</v>
      </c>
      <c r="HM123" s="193">
        <f t="shared" si="461"/>
        <v>3.8150380693314694</v>
      </c>
      <c r="HN123" s="193">
        <f t="shared" si="461"/>
        <v>3.9040600573940507</v>
      </c>
      <c r="HO123" s="212">
        <f t="shared" si="462"/>
        <v>56326.926587556809</v>
      </c>
      <c r="HS123" s="3">
        <f t="shared" si="282"/>
        <v>7.1883343183787609</v>
      </c>
      <c r="HT123" s="6">
        <f t="shared" si="283"/>
        <v>0</v>
      </c>
      <c r="HU123" s="6">
        <f t="shared" si="284"/>
        <v>0</v>
      </c>
      <c r="HV123" s="6">
        <f t="shared" si="285"/>
        <v>0</v>
      </c>
      <c r="HW123" s="193">
        <f t="shared" si="463"/>
        <v>5.6984183312292478</v>
      </c>
      <c r="HX123" s="193">
        <f t="shared" si="463"/>
        <v>4.1745731882913786</v>
      </c>
      <c r="HY123" s="193">
        <f t="shared" si="463"/>
        <v>3.8150380693314694</v>
      </c>
      <c r="HZ123" s="193">
        <f t="shared" si="463"/>
        <v>3.9040600573940507</v>
      </c>
      <c r="IA123" s="212">
        <f t="shared" si="464"/>
        <v>56326.294397833379</v>
      </c>
      <c r="IE123" s="3">
        <f t="shared" si="286"/>
        <v>8.4953041944476269</v>
      </c>
      <c r="IF123" s="6">
        <f t="shared" si="287"/>
        <v>0</v>
      </c>
      <c r="IG123" s="6">
        <f t="shared" si="288"/>
        <v>0</v>
      </c>
      <c r="IH123" s="6">
        <f t="shared" si="289"/>
        <v>0</v>
      </c>
      <c r="II123" s="193">
        <f t="shared" si="465"/>
        <v>5.7027887652442519</v>
      </c>
      <c r="IJ123" s="193">
        <f t="shared" si="465"/>
        <v>4.1745731882913786</v>
      </c>
      <c r="IK123" s="193">
        <f t="shared" si="465"/>
        <v>3.8150380693314694</v>
      </c>
      <c r="IL123" s="193">
        <f t="shared" si="465"/>
        <v>3.9040600573940507</v>
      </c>
      <c r="IM123" s="205">
        <f t="shared" si="466"/>
        <v>56328.819058495712</v>
      </c>
      <c r="IQ123" s="3">
        <f t="shared" si="290"/>
        <v>0</v>
      </c>
      <c r="IR123" s="6">
        <f t="shared" si="291"/>
        <v>5.7709606365416937</v>
      </c>
      <c r="IS123" s="6">
        <f t="shared" si="292"/>
        <v>0</v>
      </c>
      <c r="IT123" s="6">
        <f t="shared" si="293"/>
        <v>0</v>
      </c>
      <c r="IU123" s="193">
        <f t="shared" si="467"/>
        <v>5.6740334309306508</v>
      </c>
      <c r="IV123" s="193">
        <f t="shared" si="467"/>
        <v>4.2596195151851681</v>
      </c>
      <c r="IW123" s="193">
        <f t="shared" si="467"/>
        <v>3.8150380693314694</v>
      </c>
      <c r="IX123" s="193">
        <f t="shared" si="467"/>
        <v>3.9040600573940507</v>
      </c>
      <c r="IY123" s="212">
        <f t="shared" si="468"/>
        <v>56524.160158218103</v>
      </c>
      <c r="JC123" s="3">
        <f t="shared" si="294"/>
        <v>0</v>
      </c>
      <c r="JD123" s="6">
        <f t="shared" si="295"/>
        <v>5.6177492922087291</v>
      </c>
      <c r="JE123" s="6">
        <f t="shared" si="296"/>
        <v>0</v>
      </c>
      <c r="JF123" s="6">
        <f t="shared" si="297"/>
        <v>0</v>
      </c>
      <c r="JG123" s="193">
        <f t="shared" si="469"/>
        <v>5.6740334309306508</v>
      </c>
      <c r="JH123" s="193">
        <f t="shared" si="469"/>
        <v>4.257452648877333</v>
      </c>
      <c r="JI123" s="193">
        <f t="shared" si="469"/>
        <v>3.8150380693314694</v>
      </c>
      <c r="JJ123" s="193">
        <f t="shared" si="469"/>
        <v>3.9040600573940507</v>
      </c>
      <c r="JK123" s="212">
        <f t="shared" si="470"/>
        <v>56518.750063839376</v>
      </c>
      <c r="JO123" s="3">
        <f t="shared" si="298"/>
        <v>0</v>
      </c>
      <c r="JP123" s="6">
        <f t="shared" si="299"/>
        <v>6.1284537733186131</v>
      </c>
      <c r="JQ123" s="6">
        <f t="shared" si="300"/>
        <v>0</v>
      </c>
      <c r="JR123" s="6">
        <f t="shared" si="301"/>
        <v>0</v>
      </c>
      <c r="JS123" s="193">
        <f t="shared" si="471"/>
        <v>5.6740334309306508</v>
      </c>
      <c r="JT123" s="193">
        <f t="shared" si="471"/>
        <v>4.2646573514296247</v>
      </c>
      <c r="JU123" s="193">
        <f t="shared" si="471"/>
        <v>3.8150380693314694</v>
      </c>
      <c r="JV123" s="193">
        <f t="shared" si="471"/>
        <v>3.9040600573940507</v>
      </c>
      <c r="JW123" s="205">
        <f t="shared" si="472"/>
        <v>56536.740309973873</v>
      </c>
      <c r="KA123" s="3">
        <f t="shared" si="302"/>
        <v>0</v>
      </c>
      <c r="KB123" s="6">
        <f t="shared" si="303"/>
        <v>0</v>
      </c>
      <c r="KC123" s="6">
        <f t="shared" si="304"/>
        <v>5.6517377418449088</v>
      </c>
      <c r="KD123" s="6">
        <f t="shared" si="305"/>
        <v>0</v>
      </c>
      <c r="KE123" s="193">
        <f t="shared" si="473"/>
        <v>5.6740334309306508</v>
      </c>
      <c r="KF123" s="193">
        <f t="shared" si="473"/>
        <v>4.1745731882913786</v>
      </c>
      <c r="KG123" s="193">
        <f t="shared" si="473"/>
        <v>3.9324180380108746</v>
      </c>
      <c r="KH123" s="193">
        <f t="shared" si="473"/>
        <v>3.9040600573940507</v>
      </c>
      <c r="KI123" s="212">
        <f t="shared" si="474"/>
        <v>56887.096473508172</v>
      </c>
      <c r="KM123" s="3">
        <f t="shared" si="306"/>
        <v>0</v>
      </c>
      <c r="KN123" s="6">
        <f t="shared" si="307"/>
        <v>0</v>
      </c>
      <c r="KO123" s="6">
        <f t="shared" si="308"/>
        <v>5.0136383193785488</v>
      </c>
      <c r="KP123" s="6">
        <f t="shared" si="309"/>
        <v>0</v>
      </c>
      <c r="KQ123" s="193">
        <f t="shared" si="475"/>
        <v>5.6740334309306508</v>
      </c>
      <c r="KR123" s="193">
        <f t="shared" si="475"/>
        <v>4.1745731882913786</v>
      </c>
      <c r="KS123" s="193">
        <f t="shared" si="475"/>
        <v>3.9198348572648474</v>
      </c>
      <c r="KT123" s="193">
        <f t="shared" si="475"/>
        <v>3.9040600573940507</v>
      </c>
      <c r="KU123" s="212">
        <f t="shared" si="476"/>
        <v>56825.188615710205</v>
      </c>
      <c r="KY123" s="3">
        <f t="shared" si="310"/>
        <v>0</v>
      </c>
      <c r="KZ123" s="6">
        <f t="shared" si="311"/>
        <v>0</v>
      </c>
      <c r="LA123" s="6">
        <f t="shared" si="312"/>
        <v>5.9252089229019216</v>
      </c>
      <c r="LB123" s="6">
        <f t="shared" si="313"/>
        <v>0</v>
      </c>
      <c r="LC123" s="193">
        <f t="shared" si="477"/>
        <v>5.6740334309306508</v>
      </c>
      <c r="LD123" s="193">
        <f t="shared" si="477"/>
        <v>4.1745731882913786</v>
      </c>
      <c r="LE123" s="193">
        <f t="shared" si="477"/>
        <v>3.9377627340208816</v>
      </c>
      <c r="LF123" s="193">
        <f t="shared" si="477"/>
        <v>3.9040600573940507</v>
      </c>
      <c r="LG123" s="205">
        <f t="shared" si="478"/>
        <v>56913.41219017675</v>
      </c>
      <c r="LK123" s="3">
        <f t="shared" si="314"/>
        <v>0</v>
      </c>
      <c r="LL123" s="6">
        <f t="shared" si="315"/>
        <v>0</v>
      </c>
      <c r="LM123" s="6">
        <f t="shared" si="316"/>
        <v>0</v>
      </c>
      <c r="LN123" s="6">
        <f t="shared" si="317"/>
        <v>5.42941203288055</v>
      </c>
      <c r="LO123" s="193">
        <f t="shared" si="479"/>
        <v>5.6740334309306508</v>
      </c>
      <c r="LP123" s="193">
        <f t="shared" si="479"/>
        <v>4.1745731882913786</v>
      </c>
      <c r="LQ123" s="193">
        <f t="shared" si="479"/>
        <v>3.8150380693314694</v>
      </c>
      <c r="LR123" s="193">
        <f t="shared" si="479"/>
        <v>4.0079302005363813</v>
      </c>
      <c r="LS123" s="212">
        <f t="shared" si="480"/>
        <v>57044.086305862606</v>
      </c>
      <c r="LW123" s="3">
        <f t="shared" si="318"/>
        <v>0</v>
      </c>
      <c r="LX123" s="6">
        <f t="shared" si="319"/>
        <v>0</v>
      </c>
      <c r="LY123" s="6">
        <f t="shared" si="320"/>
        <v>0</v>
      </c>
      <c r="LZ123" s="6">
        <f t="shared" si="321"/>
        <v>5.0613163018378016</v>
      </c>
      <c r="MA123" s="193">
        <f t="shared" si="481"/>
        <v>5.6740334309306508</v>
      </c>
      <c r="MB123" s="193">
        <f t="shared" si="481"/>
        <v>4.1745731882913786</v>
      </c>
      <c r="MC123" s="193">
        <f t="shared" si="481"/>
        <v>3.8150380693314694</v>
      </c>
      <c r="MD123" s="193">
        <f t="shared" si="481"/>
        <v>4.0012190759994306</v>
      </c>
      <c r="ME123" s="212">
        <f t="shared" si="482"/>
        <v>56996.513140112154</v>
      </c>
      <c r="MI123" s="3">
        <f t="shared" si="322"/>
        <v>0</v>
      </c>
      <c r="MJ123" s="6">
        <f t="shared" si="323"/>
        <v>0</v>
      </c>
      <c r="MK123" s="6">
        <f t="shared" si="324"/>
        <v>0</v>
      </c>
      <c r="ML123" s="6">
        <f t="shared" si="325"/>
        <v>5.7514957975429564</v>
      </c>
      <c r="MM123" s="193">
        <f t="shared" si="483"/>
        <v>5.6740334309306508</v>
      </c>
      <c r="MN123" s="193">
        <f t="shared" si="483"/>
        <v>4.1745731882913786</v>
      </c>
      <c r="MO123" s="193">
        <f t="shared" si="483"/>
        <v>3.8150380693314694</v>
      </c>
      <c r="MP123" s="193">
        <f t="shared" si="483"/>
        <v>4.0137657140884757</v>
      </c>
      <c r="MQ123" s="205">
        <f t="shared" si="484"/>
        <v>57085.484799263482</v>
      </c>
      <c r="MT123" s="3">
        <f t="shared" si="326"/>
        <v>6.2081069113271115</v>
      </c>
      <c r="MU123" s="6">
        <f t="shared" si="327"/>
        <v>5.1070448110988442</v>
      </c>
      <c r="MV123" s="6">
        <f t="shared" si="328"/>
        <v>5.2415309702593911</v>
      </c>
      <c r="MW123" s="6">
        <f t="shared" si="329"/>
        <v>5.5214359656412375</v>
      </c>
      <c r="MX123" s="193">
        <f t="shared" si="485"/>
        <v>5.6951279250578857</v>
      </c>
      <c r="MY123" s="193">
        <f t="shared" si="485"/>
        <v>4.2501956616629295</v>
      </c>
      <c r="MZ123" s="193">
        <f t="shared" si="485"/>
        <v>3.9243470484568892</v>
      </c>
      <c r="NA123" s="193">
        <f t="shared" si="485"/>
        <v>4.0096009678354436</v>
      </c>
      <c r="NB123" s="212">
        <f t="shared" si="486"/>
        <v>57803.405829967567</v>
      </c>
      <c r="NF123" s="3">
        <f t="shared" si="330"/>
        <v>6.2081069113271106</v>
      </c>
      <c r="NG123" s="6">
        <f t="shared" si="331"/>
        <v>0</v>
      </c>
      <c r="NH123" s="6">
        <f t="shared" si="332"/>
        <v>0</v>
      </c>
      <c r="NI123" s="6">
        <f t="shared" si="333"/>
        <v>0</v>
      </c>
      <c r="NJ123" s="193">
        <f t="shared" si="487"/>
        <v>5.6951279250578857</v>
      </c>
      <c r="NK123" s="193">
        <f t="shared" si="487"/>
        <v>4.1745731882913786</v>
      </c>
      <c r="NL123" s="193">
        <f t="shared" si="487"/>
        <v>3.8150380693314694</v>
      </c>
      <c r="NM123" s="193">
        <f t="shared" si="487"/>
        <v>3.9040600573940507</v>
      </c>
      <c r="NN123" s="212">
        <f t="shared" si="488"/>
        <v>56324.393709555719</v>
      </c>
      <c r="NR123" s="3">
        <f t="shared" si="334"/>
        <v>0</v>
      </c>
      <c r="NS123" s="6">
        <f t="shared" si="335"/>
        <v>5.1070448110988442</v>
      </c>
      <c r="NT123" s="6">
        <f t="shared" si="336"/>
        <v>0</v>
      </c>
      <c r="NU123" s="6">
        <f t="shared" si="337"/>
        <v>0</v>
      </c>
      <c r="NV123" s="193">
        <f t="shared" si="489"/>
        <v>5.6740334309306508</v>
      </c>
      <c r="NW123" s="193">
        <f t="shared" si="489"/>
        <v>4.2501956616629295</v>
      </c>
      <c r="NX123" s="193">
        <f t="shared" si="489"/>
        <v>3.8150380693314694</v>
      </c>
      <c r="NY123" s="193">
        <f t="shared" si="489"/>
        <v>3.9040600573940507</v>
      </c>
      <c r="NZ123" s="212">
        <f t="shared" si="490"/>
        <v>56500.635049188866</v>
      </c>
      <c r="OD123" s="3">
        <f t="shared" si="338"/>
        <v>0</v>
      </c>
      <c r="OE123" s="6">
        <f t="shared" si="339"/>
        <v>0</v>
      </c>
      <c r="OF123" s="6">
        <f t="shared" si="340"/>
        <v>5.2415309702593911</v>
      </c>
      <c r="OG123" s="6">
        <f t="shared" si="341"/>
        <v>0</v>
      </c>
      <c r="OH123" s="193">
        <f t="shared" si="491"/>
        <v>5.6740334309306508</v>
      </c>
      <c r="OI123" s="193">
        <f t="shared" si="491"/>
        <v>4.1745731882913786</v>
      </c>
      <c r="OJ123" s="193">
        <f t="shared" si="491"/>
        <v>3.9243470484568892</v>
      </c>
      <c r="OK123" s="193">
        <f t="shared" si="491"/>
        <v>3.9040600573940507</v>
      </c>
      <c r="OL123" s="212">
        <f t="shared" si="492"/>
        <v>56847.380345737431</v>
      </c>
      <c r="OP123" s="3">
        <f t="shared" si="342"/>
        <v>0</v>
      </c>
      <c r="OQ123" s="6">
        <f t="shared" si="343"/>
        <v>0</v>
      </c>
      <c r="OR123" s="6">
        <f t="shared" si="344"/>
        <v>0</v>
      </c>
      <c r="OS123" s="6">
        <f t="shared" si="345"/>
        <v>5.5214359656412375</v>
      </c>
      <c r="OT123" s="193">
        <f t="shared" si="493"/>
        <v>5.6740334309306508</v>
      </c>
      <c r="OU123" s="193">
        <f t="shared" si="493"/>
        <v>4.1745731882913786</v>
      </c>
      <c r="OV123" s="193">
        <f t="shared" si="493"/>
        <v>3.8150380693314694</v>
      </c>
      <c r="OW123" s="193">
        <f t="shared" si="493"/>
        <v>4.0096009678354436</v>
      </c>
      <c r="OX123" s="232">
        <f t="shared" si="494"/>
        <v>57055.936050260461</v>
      </c>
    </row>
    <row r="124" spans="2:414" x14ac:dyDescent="0.2">
      <c r="B124" s="81">
        <v>45395</v>
      </c>
      <c r="C124">
        <v>120</v>
      </c>
      <c r="D124">
        <v>11.135939543719157</v>
      </c>
      <c r="E124">
        <v>0</v>
      </c>
      <c r="F124">
        <v>0</v>
      </c>
      <c r="G124">
        <v>0</v>
      </c>
      <c r="H124">
        <v>1</v>
      </c>
      <c r="I124">
        <v>0</v>
      </c>
      <c r="J124">
        <v>0</v>
      </c>
      <c r="K124">
        <v>0</v>
      </c>
      <c r="L124">
        <v>0</v>
      </c>
      <c r="M124">
        <v>0</v>
      </c>
      <c r="N124">
        <v>0</v>
      </c>
      <c r="O124">
        <v>0</v>
      </c>
      <c r="P124">
        <v>1</v>
      </c>
      <c r="Q124">
        <v>0</v>
      </c>
      <c r="R124">
        <v>0</v>
      </c>
      <c r="S124">
        <v>0</v>
      </c>
      <c r="T124">
        <v>14400</v>
      </c>
      <c r="U124">
        <v>6.5249901372329928</v>
      </c>
      <c r="V124">
        <v>5.1065318964611768</v>
      </c>
      <c r="W124">
        <v>4.5578530171998963</v>
      </c>
      <c r="X124">
        <v>4.6453849588685232</v>
      </c>
      <c r="Y124" s="3">
        <v>390.76631642457664</v>
      </c>
      <c r="Z124" s="3">
        <v>100.08470227991057</v>
      </c>
      <c r="AA124" s="3">
        <v>50.000000004418837</v>
      </c>
      <c r="AB124" s="3">
        <v>54.500000000165223</v>
      </c>
      <c r="AC124">
        <v>0</v>
      </c>
      <c r="AD124">
        <v>1</v>
      </c>
      <c r="AE124" s="6"/>
      <c r="AF124" s="1" t="s">
        <v>7</v>
      </c>
      <c r="AG124">
        <v>120</v>
      </c>
      <c r="AH124" s="189">
        <v>45395</v>
      </c>
      <c r="AI124">
        <f t="shared" si="346"/>
        <v>4</v>
      </c>
      <c r="AJ124">
        <v>120</v>
      </c>
      <c r="AK124">
        <v>0</v>
      </c>
      <c r="AL124">
        <v>1</v>
      </c>
      <c r="AM124">
        <v>0</v>
      </c>
      <c r="AN124">
        <v>1</v>
      </c>
      <c r="AO124">
        <v>0</v>
      </c>
      <c r="AP124">
        <v>0</v>
      </c>
      <c r="AQ124">
        <v>0</v>
      </c>
      <c r="AS124" s="37"/>
      <c r="AT124" s="37"/>
      <c r="AU124" s="6">
        <f t="shared" si="347"/>
        <v>0</v>
      </c>
      <c r="AV124" s="6">
        <f t="shared" si="348"/>
        <v>0</v>
      </c>
      <c r="AW124" s="6">
        <f t="shared" si="349"/>
        <v>0</v>
      </c>
      <c r="AX124" s="6">
        <f t="shared" si="350"/>
        <v>0</v>
      </c>
      <c r="AY124" s="193">
        <f t="shared" si="351"/>
        <v>5.6740334309306508</v>
      </c>
      <c r="AZ124" s="193">
        <f t="shared" si="352"/>
        <v>4.1745731882913786</v>
      </c>
      <c r="BA124" s="193">
        <f t="shared" si="353"/>
        <v>3.8150380693314694</v>
      </c>
      <c r="BB124" s="193">
        <f t="shared" si="354"/>
        <v>3.9040600573940507</v>
      </c>
      <c r="BC124" s="72">
        <f t="shared" si="355"/>
        <v>56312.210093717425</v>
      </c>
      <c r="BG124" s="3">
        <f t="shared" si="356"/>
        <v>6.3944903344883333</v>
      </c>
      <c r="BH124" s="6">
        <f t="shared" si="357"/>
        <v>0</v>
      </c>
      <c r="BI124" s="6">
        <f t="shared" si="358"/>
        <v>0</v>
      </c>
      <c r="BJ124" s="6">
        <f t="shared" si="359"/>
        <v>0</v>
      </c>
      <c r="BK124" s="193">
        <f t="shared" si="360"/>
        <v>5.6957544070706936</v>
      </c>
      <c r="BL124" s="193">
        <f t="shared" si="361"/>
        <v>4.1745731882913786</v>
      </c>
      <c r="BM124" s="193">
        <f t="shared" si="362"/>
        <v>3.8150380693314694</v>
      </c>
      <c r="BN124" s="193">
        <f t="shared" si="363"/>
        <v>3.9040600573940507</v>
      </c>
      <c r="BO124" s="72">
        <f t="shared" si="364"/>
        <v>56324.755589120308</v>
      </c>
      <c r="BS124" s="3">
        <f t="shared" si="365"/>
        <v>6.3945104816063845</v>
      </c>
      <c r="BT124" s="6">
        <f t="shared" si="366"/>
        <v>0</v>
      </c>
      <c r="BU124" s="6">
        <f t="shared" si="367"/>
        <v>0</v>
      </c>
      <c r="BV124" s="6">
        <f t="shared" si="368"/>
        <v>0</v>
      </c>
      <c r="BW124" s="193">
        <f t="shared" si="369"/>
        <v>5.6957544747690632</v>
      </c>
      <c r="BX124" s="193">
        <f t="shared" si="370"/>
        <v>4.1745731882913786</v>
      </c>
      <c r="BY124" s="193">
        <f t="shared" si="495"/>
        <v>3.8150380693314694</v>
      </c>
      <c r="BZ124" s="193">
        <f t="shared" si="371"/>
        <v>3.9040600573940507</v>
      </c>
      <c r="CA124" s="72">
        <f t="shared" si="372"/>
        <v>56324.755589120308</v>
      </c>
      <c r="CE124" s="3">
        <f t="shared" si="373"/>
        <v>0</v>
      </c>
      <c r="CF124" s="6">
        <f t="shared" si="374"/>
        <v>5.1065318964611768</v>
      </c>
      <c r="CG124" s="6">
        <f t="shared" si="375"/>
        <v>0</v>
      </c>
      <c r="CH124" s="6">
        <f t="shared" si="376"/>
        <v>0</v>
      </c>
      <c r="CI124" s="193">
        <f t="shared" si="377"/>
        <v>5.6740334309306508</v>
      </c>
      <c r="CJ124" s="193">
        <f t="shared" si="378"/>
        <v>4.2501883467331947</v>
      </c>
      <c r="CK124" s="193">
        <f t="shared" si="496"/>
        <v>3.8150380693314694</v>
      </c>
      <c r="CL124" s="193">
        <f t="shared" si="379"/>
        <v>3.9040600573940507</v>
      </c>
      <c r="CM124" s="72">
        <f t="shared" si="380"/>
        <v>56500.616792466637</v>
      </c>
      <c r="CQ124" s="3">
        <f t="shared" si="381"/>
        <v>0</v>
      </c>
      <c r="CR124" s="6">
        <f t="shared" si="382"/>
        <v>5.1065874342238908</v>
      </c>
      <c r="CS124" s="6">
        <f t="shared" si="383"/>
        <v>0</v>
      </c>
      <c r="CT124" s="6">
        <f t="shared" si="384"/>
        <v>0</v>
      </c>
      <c r="CU124" s="193">
        <f t="shared" si="385"/>
        <v>5.6740334309306508</v>
      </c>
      <c r="CV124" s="193">
        <f t="shared" si="386"/>
        <v>4.2501891387873245</v>
      </c>
      <c r="CW124" s="193">
        <f t="shared" si="497"/>
        <v>3.8150380693314694</v>
      </c>
      <c r="CX124" s="193">
        <f t="shared" si="387"/>
        <v>3.9040600573940507</v>
      </c>
      <c r="CY124" s="72">
        <f t="shared" si="388"/>
        <v>56500.61876928807</v>
      </c>
      <c r="DC124" s="3">
        <f t="shared" si="389"/>
        <v>0</v>
      </c>
      <c r="DD124" s="6">
        <f t="shared" si="390"/>
        <v>0</v>
      </c>
      <c r="DE124" s="6">
        <f t="shared" si="391"/>
        <v>4.7857456680598913</v>
      </c>
      <c r="DF124" s="6">
        <f t="shared" si="392"/>
        <v>0</v>
      </c>
      <c r="DG124" s="193">
        <f t="shared" si="393"/>
        <v>5.6740334309306508</v>
      </c>
      <c r="DH124" s="193">
        <f t="shared" si="394"/>
        <v>4.1745731882913786</v>
      </c>
      <c r="DI124" s="193">
        <f t="shared" si="498"/>
        <v>3.9153022138756817</v>
      </c>
      <c r="DJ124" s="193">
        <f t="shared" si="395"/>
        <v>3.9040600573940507</v>
      </c>
      <c r="DK124" s="72">
        <f t="shared" si="396"/>
        <v>56802.905020325081</v>
      </c>
      <c r="DO124" s="3">
        <f t="shared" si="397"/>
        <v>0</v>
      </c>
      <c r="DP124" s="6">
        <f t="shared" si="398"/>
        <v>0</v>
      </c>
      <c r="DQ124" s="6">
        <f t="shared" si="399"/>
        <v>4.5579410421382818</v>
      </c>
      <c r="DR124" s="6">
        <f t="shared" si="400"/>
        <v>0</v>
      </c>
      <c r="DS124" s="193">
        <f t="shared" si="401"/>
        <v>5.6740334309306508</v>
      </c>
      <c r="DT124" s="193">
        <f t="shared" si="402"/>
        <v>4.1745731882913786</v>
      </c>
      <c r="DU124" s="193">
        <f t="shared" si="499"/>
        <v>3.9107506947990802</v>
      </c>
      <c r="DV124" s="193">
        <f t="shared" si="403"/>
        <v>3.9040600573940507</v>
      </c>
      <c r="DW124" s="72">
        <f t="shared" si="404"/>
        <v>56780.537420404362</v>
      </c>
      <c r="EA124" s="3">
        <f t="shared" si="405"/>
        <v>0</v>
      </c>
      <c r="EB124" s="6">
        <f t="shared" si="406"/>
        <v>0</v>
      </c>
      <c r="EC124" s="6">
        <f t="shared" si="407"/>
        <v>0</v>
      </c>
      <c r="ED124" s="6">
        <f t="shared" si="408"/>
        <v>13.936154876605571</v>
      </c>
      <c r="EE124" s="193">
        <f t="shared" si="409"/>
        <v>5.6740334309306508</v>
      </c>
      <c r="EF124" s="193">
        <f t="shared" si="410"/>
        <v>4.1745731882913786</v>
      </c>
      <c r="EG124" s="193">
        <f t="shared" si="500"/>
        <v>3.8150380693314694</v>
      </c>
      <c r="EH124" s="193">
        <f t="shared" si="411"/>
        <v>4.1516631524140557</v>
      </c>
      <c r="EI124" s="72">
        <f t="shared" si="412"/>
        <v>58072.552875855581</v>
      </c>
      <c r="EM124" s="3">
        <f t="shared" si="413"/>
        <v>0</v>
      </c>
      <c r="EN124" s="6">
        <f t="shared" si="414"/>
        <v>0</v>
      </c>
      <c r="EO124" s="6">
        <f t="shared" si="415"/>
        <v>0</v>
      </c>
      <c r="EP124" s="6">
        <f t="shared" si="416"/>
        <v>4.6454996115163265</v>
      </c>
      <c r="EQ124" s="193">
        <f t="shared" si="417"/>
        <v>5.6740334309306508</v>
      </c>
      <c r="ER124" s="193">
        <f t="shared" si="418"/>
        <v>4.1745731882913786</v>
      </c>
      <c r="ES124" s="193">
        <f t="shared" si="501"/>
        <v>3.8150380693314694</v>
      </c>
      <c r="ET124" s="193">
        <f t="shared" si="419"/>
        <v>3.9935833281544499</v>
      </c>
      <c r="EU124" s="72">
        <f t="shared" si="420"/>
        <v>56942.433843380641</v>
      </c>
      <c r="EY124" s="3">
        <f t="shared" si="421"/>
        <v>6.3944903344883333</v>
      </c>
      <c r="EZ124" s="6">
        <f t="shared" si="422"/>
        <v>5.1065318964611768</v>
      </c>
      <c r="FA124" s="6">
        <f t="shared" si="423"/>
        <v>4.7857456680598913</v>
      </c>
      <c r="FB124" s="6">
        <f t="shared" si="424"/>
        <v>13.936154876605571</v>
      </c>
      <c r="FC124" s="193">
        <f t="shared" si="425"/>
        <v>5.6957544070706936</v>
      </c>
      <c r="FD124" s="193">
        <f t="shared" si="426"/>
        <v>4.2501883467331947</v>
      </c>
      <c r="FE124" s="193">
        <f t="shared" si="502"/>
        <v>3.9153022138756817</v>
      </c>
      <c r="FF124" s="193">
        <f t="shared" si="427"/>
        <v>4.1516631524140557</v>
      </c>
      <c r="FG124" s="72">
        <f t="shared" si="428"/>
        <v>58787.670634551105</v>
      </c>
      <c r="FK124" s="3">
        <f t="shared" si="429"/>
        <v>6.5250102843510458</v>
      </c>
      <c r="FL124" s="6">
        <f t="shared" si="430"/>
        <v>5.1065874342238908</v>
      </c>
      <c r="FM124" s="6">
        <f t="shared" si="431"/>
        <v>4.5579410421382818</v>
      </c>
      <c r="FN124" s="6">
        <f t="shared" si="432"/>
        <v>4.6454996115163265</v>
      </c>
      <c r="FO124" s="193">
        <f t="shared" si="433"/>
        <v>5.6961928842259217</v>
      </c>
      <c r="FP124" s="193">
        <f t="shared" si="434"/>
        <v>4.2501891387873245</v>
      </c>
      <c r="FQ124" s="193">
        <f t="shared" si="503"/>
        <v>3.9107506947990802</v>
      </c>
      <c r="FR124" s="193">
        <f t="shared" si="435"/>
        <v>3.9935833281544499</v>
      </c>
      <c r="FS124" s="205">
        <f t="shared" si="436"/>
        <v>57621.197544179427</v>
      </c>
      <c r="FW124" s="3">
        <f t="shared" si="437"/>
        <v>7.5037386578179408</v>
      </c>
      <c r="FX124" s="6">
        <f t="shared" si="438"/>
        <v>5.7703810430011293</v>
      </c>
      <c r="FY124" s="6">
        <f t="shared" si="439"/>
        <v>5.6517377413278718</v>
      </c>
      <c r="FZ124" s="6">
        <f t="shared" si="440"/>
        <v>5.481554251464857</v>
      </c>
      <c r="GA124" s="193">
        <f t="shared" si="441"/>
        <v>5.6994747755267605</v>
      </c>
      <c r="GB124" s="193">
        <f t="shared" si="442"/>
        <v>4.2596113268414539</v>
      </c>
      <c r="GC124" s="193">
        <f t="shared" si="504"/>
        <v>3.9324180380007427</v>
      </c>
      <c r="GD124" s="193">
        <f t="shared" si="443"/>
        <v>4.0088772264779493</v>
      </c>
      <c r="GE124" s="72">
        <f t="shared" si="444"/>
        <v>57865.226421830957</v>
      </c>
      <c r="GI124" s="3">
        <f t="shared" si="445"/>
        <v>7.1774891509562924</v>
      </c>
      <c r="GJ124" s="6">
        <f t="shared" si="446"/>
        <v>5.6171850861072947</v>
      </c>
      <c r="GK124" s="6">
        <f t="shared" si="447"/>
        <v>5.0136383189198863</v>
      </c>
      <c r="GL124" s="6">
        <f t="shared" si="448"/>
        <v>5.1099234547553758</v>
      </c>
      <c r="GM124" s="193">
        <f t="shared" si="449"/>
        <v>5.6983819855728699</v>
      </c>
      <c r="GN124" s="193">
        <f t="shared" si="450"/>
        <v>4.2574446606333556</v>
      </c>
      <c r="GO124" s="193">
        <f t="shared" si="505"/>
        <v>3.9198348572557453</v>
      </c>
      <c r="GP124" s="193">
        <f t="shared" si="451"/>
        <v>4.0021078673208139</v>
      </c>
      <c r="GQ124" s="72">
        <f t="shared" si="452"/>
        <v>57747.45608426151</v>
      </c>
      <c r="GU124" s="3">
        <f t="shared" si="453"/>
        <v>8.4824871784028915</v>
      </c>
      <c r="GV124" s="6">
        <f t="shared" si="454"/>
        <v>6.1278382757534118</v>
      </c>
      <c r="GW124" s="6">
        <f t="shared" si="455"/>
        <v>5.9252089223598654</v>
      </c>
      <c r="GX124" s="6">
        <f t="shared" si="456"/>
        <v>5.8067311985856538</v>
      </c>
      <c r="GY124" s="193">
        <f t="shared" si="457"/>
        <v>5.7027459984672184</v>
      </c>
      <c r="GZ124" s="193">
        <f t="shared" si="458"/>
        <v>4.264648699538153</v>
      </c>
      <c r="HA124" s="193">
        <f t="shared" si="506"/>
        <v>3.9377627340103158</v>
      </c>
      <c r="HB124" s="193">
        <f t="shared" si="459"/>
        <v>4.014763057267924</v>
      </c>
      <c r="HC124" s="205">
        <f t="shared" si="460"/>
        <v>57949.207739102218</v>
      </c>
      <c r="HG124" s="3">
        <f t="shared" si="278"/>
        <v>7.5037386578179408</v>
      </c>
      <c r="HH124" s="6">
        <f t="shared" si="279"/>
        <v>0</v>
      </c>
      <c r="HI124" s="6">
        <f t="shared" si="280"/>
        <v>0</v>
      </c>
      <c r="HJ124" s="6">
        <f t="shared" si="281"/>
        <v>0</v>
      </c>
      <c r="HK124" s="193">
        <f t="shared" si="461"/>
        <v>5.6994747755267605</v>
      </c>
      <c r="HL124" s="193">
        <f t="shared" si="461"/>
        <v>4.1745731882913786</v>
      </c>
      <c r="HM124" s="193">
        <f t="shared" si="461"/>
        <v>3.8150380693314694</v>
      </c>
      <c r="HN124" s="193">
        <f t="shared" si="461"/>
        <v>3.9040600573940507</v>
      </c>
      <c r="HO124" s="212">
        <f t="shared" si="462"/>
        <v>56326.904661717206</v>
      </c>
      <c r="HS124" s="3">
        <f t="shared" si="282"/>
        <v>7.1774891509562924</v>
      </c>
      <c r="HT124" s="6">
        <f t="shared" si="283"/>
        <v>0</v>
      </c>
      <c r="HU124" s="6">
        <f t="shared" si="284"/>
        <v>0</v>
      </c>
      <c r="HV124" s="6">
        <f t="shared" si="285"/>
        <v>0</v>
      </c>
      <c r="HW124" s="193">
        <f t="shared" si="463"/>
        <v>5.6983819855728699</v>
      </c>
      <c r="HX124" s="193">
        <f t="shared" si="463"/>
        <v>4.1745731882913786</v>
      </c>
      <c r="HY124" s="193">
        <f t="shared" si="463"/>
        <v>3.8150380693314694</v>
      </c>
      <c r="HZ124" s="193">
        <f t="shared" si="463"/>
        <v>3.9040600573940507</v>
      </c>
      <c r="IA124" s="212">
        <f t="shared" si="464"/>
        <v>56326.27340257867</v>
      </c>
      <c r="IE124" s="3">
        <f t="shared" si="286"/>
        <v>8.4824871784028915</v>
      </c>
      <c r="IF124" s="6">
        <f t="shared" si="287"/>
        <v>0</v>
      </c>
      <c r="IG124" s="6">
        <f t="shared" si="288"/>
        <v>0</v>
      </c>
      <c r="IH124" s="6">
        <f t="shared" si="289"/>
        <v>0</v>
      </c>
      <c r="II124" s="193">
        <f t="shared" si="465"/>
        <v>5.7027459984672184</v>
      </c>
      <c r="IJ124" s="193">
        <f t="shared" si="465"/>
        <v>4.1745731882913786</v>
      </c>
      <c r="IK124" s="193">
        <f t="shared" si="465"/>
        <v>3.8150380693314694</v>
      </c>
      <c r="IL124" s="193">
        <f t="shared" si="465"/>
        <v>3.9040600573940507</v>
      </c>
      <c r="IM124" s="205">
        <f t="shared" si="466"/>
        <v>56328.794352941208</v>
      </c>
      <c r="IQ124" s="3">
        <f t="shared" si="290"/>
        <v>0</v>
      </c>
      <c r="IR124" s="6">
        <f t="shared" si="291"/>
        <v>5.7703810430011293</v>
      </c>
      <c r="IS124" s="6">
        <f t="shared" si="292"/>
        <v>0</v>
      </c>
      <c r="IT124" s="6">
        <f t="shared" si="293"/>
        <v>0</v>
      </c>
      <c r="IU124" s="193">
        <f t="shared" si="467"/>
        <v>5.6740334309306508</v>
      </c>
      <c r="IV124" s="193">
        <f t="shared" si="467"/>
        <v>4.2596113268414539</v>
      </c>
      <c r="IW124" s="193">
        <f t="shared" si="467"/>
        <v>3.8150380693314694</v>
      </c>
      <c r="IX124" s="193">
        <f t="shared" si="467"/>
        <v>3.9040600573940507</v>
      </c>
      <c r="IY124" s="212">
        <f t="shared" si="468"/>
        <v>56524.139713106058</v>
      </c>
      <c r="JC124" s="3">
        <f t="shared" si="294"/>
        <v>0</v>
      </c>
      <c r="JD124" s="6">
        <f t="shared" si="295"/>
        <v>5.6171850861072947</v>
      </c>
      <c r="JE124" s="6">
        <f t="shared" si="296"/>
        <v>0</v>
      </c>
      <c r="JF124" s="6">
        <f t="shared" si="297"/>
        <v>0</v>
      </c>
      <c r="JG124" s="193">
        <f t="shared" si="469"/>
        <v>5.6740334309306508</v>
      </c>
      <c r="JH124" s="193">
        <f t="shared" si="469"/>
        <v>4.2574446606333556</v>
      </c>
      <c r="JI124" s="193">
        <f t="shared" si="469"/>
        <v>3.8150380693314694</v>
      </c>
      <c r="JJ124" s="193">
        <f t="shared" si="469"/>
        <v>3.9040600573940507</v>
      </c>
      <c r="JK124" s="212">
        <f t="shared" si="470"/>
        <v>56518.7301202565</v>
      </c>
      <c r="JO124" s="3">
        <f t="shared" si="298"/>
        <v>0</v>
      </c>
      <c r="JP124" s="6">
        <f t="shared" si="299"/>
        <v>6.1278382757534118</v>
      </c>
      <c r="JQ124" s="6">
        <f t="shared" si="300"/>
        <v>0</v>
      </c>
      <c r="JR124" s="6">
        <f t="shared" si="301"/>
        <v>0</v>
      </c>
      <c r="JS124" s="193">
        <f t="shared" si="471"/>
        <v>5.6740334309306508</v>
      </c>
      <c r="JT124" s="193">
        <f t="shared" si="471"/>
        <v>4.264648699538153</v>
      </c>
      <c r="JU124" s="193">
        <f t="shared" si="471"/>
        <v>3.8150380693314694</v>
      </c>
      <c r="JV124" s="193">
        <f t="shared" si="471"/>
        <v>3.9040600573940507</v>
      </c>
      <c r="JW124" s="205">
        <f t="shared" si="472"/>
        <v>56536.718702642276</v>
      </c>
      <c r="KA124" s="3">
        <f t="shared" si="302"/>
        <v>0</v>
      </c>
      <c r="KB124" s="6">
        <f t="shared" si="303"/>
        <v>0</v>
      </c>
      <c r="KC124" s="6">
        <f t="shared" si="304"/>
        <v>5.6517377413278718</v>
      </c>
      <c r="KD124" s="6">
        <f t="shared" si="305"/>
        <v>0</v>
      </c>
      <c r="KE124" s="193">
        <f t="shared" si="473"/>
        <v>5.6740334309306508</v>
      </c>
      <c r="KF124" s="193">
        <f t="shared" si="473"/>
        <v>4.1745731882913786</v>
      </c>
      <c r="KG124" s="193">
        <f t="shared" si="473"/>
        <v>3.9324180380007427</v>
      </c>
      <c r="KH124" s="193">
        <f t="shared" si="473"/>
        <v>3.9040600573940507</v>
      </c>
      <c r="KI124" s="212">
        <f t="shared" si="474"/>
        <v>56887.096473458252</v>
      </c>
      <c r="KM124" s="3">
        <f t="shared" si="306"/>
        <v>0</v>
      </c>
      <c r="KN124" s="6">
        <f t="shared" si="307"/>
        <v>0</v>
      </c>
      <c r="KO124" s="6">
        <f t="shared" si="308"/>
        <v>5.0136383189198863</v>
      </c>
      <c r="KP124" s="6">
        <f t="shared" si="309"/>
        <v>0</v>
      </c>
      <c r="KQ124" s="193">
        <f t="shared" si="475"/>
        <v>5.6740334309306508</v>
      </c>
      <c r="KR124" s="193">
        <f t="shared" si="475"/>
        <v>4.1745731882913786</v>
      </c>
      <c r="KS124" s="193">
        <f t="shared" si="475"/>
        <v>3.9198348572557453</v>
      </c>
      <c r="KT124" s="193">
        <f t="shared" si="475"/>
        <v>3.9040600573940507</v>
      </c>
      <c r="KU124" s="212">
        <f t="shared" si="476"/>
        <v>56825.188615665393</v>
      </c>
      <c r="KY124" s="3">
        <f t="shared" si="310"/>
        <v>0</v>
      </c>
      <c r="KZ124" s="6">
        <f t="shared" si="311"/>
        <v>0</v>
      </c>
      <c r="LA124" s="6">
        <f t="shared" si="312"/>
        <v>5.9252089223598654</v>
      </c>
      <c r="LB124" s="6">
        <f t="shared" si="313"/>
        <v>0</v>
      </c>
      <c r="LC124" s="193">
        <f t="shared" si="477"/>
        <v>5.6740334309306508</v>
      </c>
      <c r="LD124" s="193">
        <f t="shared" si="477"/>
        <v>4.1745731882913786</v>
      </c>
      <c r="LE124" s="193">
        <f t="shared" si="477"/>
        <v>3.9377627340103158</v>
      </c>
      <c r="LF124" s="193">
        <f t="shared" si="477"/>
        <v>3.9040600573940507</v>
      </c>
      <c r="LG124" s="205">
        <f t="shared" si="478"/>
        <v>56913.412190124785</v>
      </c>
      <c r="LK124" s="3">
        <f t="shared" si="314"/>
        <v>0</v>
      </c>
      <c r="LL124" s="6">
        <f t="shared" si="315"/>
        <v>0</v>
      </c>
      <c r="LM124" s="6">
        <f t="shared" si="316"/>
        <v>0</v>
      </c>
      <c r="LN124" s="6">
        <f t="shared" si="317"/>
        <v>5.481554251464857</v>
      </c>
      <c r="LO124" s="193">
        <f t="shared" si="479"/>
        <v>5.6740334309306508</v>
      </c>
      <c r="LP124" s="193">
        <f t="shared" si="479"/>
        <v>4.1745731882913786</v>
      </c>
      <c r="LQ124" s="193">
        <f t="shared" si="479"/>
        <v>3.8150380693314694</v>
      </c>
      <c r="LR124" s="193">
        <f t="shared" si="479"/>
        <v>4.0088772264779493</v>
      </c>
      <c r="LS124" s="212">
        <f t="shared" si="480"/>
        <v>57050.802687312302</v>
      </c>
      <c r="LW124" s="3">
        <f t="shared" si="318"/>
        <v>0</v>
      </c>
      <c r="LX124" s="6">
        <f t="shared" si="319"/>
        <v>0</v>
      </c>
      <c r="LY124" s="6">
        <f t="shared" si="320"/>
        <v>0</v>
      </c>
      <c r="LZ124" s="6">
        <f t="shared" si="321"/>
        <v>5.1099234547553758</v>
      </c>
      <c r="MA124" s="193">
        <f t="shared" si="481"/>
        <v>5.6740334309306508</v>
      </c>
      <c r="MB124" s="193">
        <f t="shared" si="481"/>
        <v>4.1745731882913786</v>
      </c>
      <c r="MC124" s="193">
        <f t="shared" si="481"/>
        <v>3.8150380693314694</v>
      </c>
      <c r="MD124" s="193">
        <f t="shared" si="481"/>
        <v>4.0021078673208139</v>
      </c>
      <c r="ME124" s="212">
        <f t="shared" si="482"/>
        <v>57002.811237479757</v>
      </c>
      <c r="MI124" s="3">
        <f t="shared" si="322"/>
        <v>0</v>
      </c>
      <c r="MJ124" s="6">
        <f t="shared" si="323"/>
        <v>0</v>
      </c>
      <c r="MK124" s="6">
        <f t="shared" si="324"/>
        <v>0</v>
      </c>
      <c r="ML124" s="6">
        <f t="shared" si="325"/>
        <v>5.8067311985856538</v>
      </c>
      <c r="MM124" s="193">
        <f t="shared" si="483"/>
        <v>5.6740334309306508</v>
      </c>
      <c r="MN124" s="193">
        <f t="shared" si="483"/>
        <v>4.1745731882913786</v>
      </c>
      <c r="MO124" s="193">
        <f t="shared" si="483"/>
        <v>3.8150380693314694</v>
      </c>
      <c r="MP124" s="193">
        <f t="shared" si="483"/>
        <v>4.014763057267924</v>
      </c>
      <c r="MQ124" s="205">
        <f t="shared" si="484"/>
        <v>57092.563189852597</v>
      </c>
      <c r="MT124" s="3">
        <f t="shared" si="326"/>
        <v>6.1987406303713426</v>
      </c>
      <c r="MU124" s="6">
        <f t="shared" si="327"/>
        <v>5.1065318964611768</v>
      </c>
      <c r="MV124" s="6">
        <f t="shared" si="328"/>
        <v>5.2415309697798804</v>
      </c>
      <c r="MW124" s="6">
        <f t="shared" si="329"/>
        <v>5.5744619506422275</v>
      </c>
      <c r="MX124" s="193">
        <f t="shared" si="485"/>
        <v>5.6950964322497057</v>
      </c>
      <c r="MY124" s="193">
        <f t="shared" si="485"/>
        <v>4.2501883467331947</v>
      </c>
      <c r="MZ124" s="193">
        <f t="shared" si="485"/>
        <v>3.9243470484474168</v>
      </c>
      <c r="NA124" s="193">
        <f t="shared" si="485"/>
        <v>4.010562430388406</v>
      </c>
      <c r="NB124" s="212">
        <f t="shared" si="486"/>
        <v>57810.278017236888</v>
      </c>
      <c r="NF124" s="3">
        <f t="shared" si="330"/>
        <v>6.1987406303713426</v>
      </c>
      <c r="NG124" s="6">
        <f t="shared" si="331"/>
        <v>0</v>
      </c>
      <c r="NH124" s="6">
        <f t="shared" si="332"/>
        <v>0</v>
      </c>
      <c r="NI124" s="6">
        <f t="shared" si="333"/>
        <v>0</v>
      </c>
      <c r="NJ124" s="193">
        <f t="shared" si="487"/>
        <v>5.6950964322497057</v>
      </c>
      <c r="NK124" s="193">
        <f t="shared" si="487"/>
        <v>4.1745731882913786</v>
      </c>
      <c r="NL124" s="193">
        <f t="shared" si="487"/>
        <v>3.8150380693314694</v>
      </c>
      <c r="NM124" s="193">
        <f t="shared" si="487"/>
        <v>3.9040600573940507</v>
      </c>
      <c r="NN124" s="212">
        <f t="shared" si="488"/>
        <v>56324.375518187124</v>
      </c>
      <c r="NR124" s="3">
        <f t="shared" si="334"/>
        <v>0</v>
      </c>
      <c r="NS124" s="6">
        <f t="shared" si="335"/>
        <v>5.1065318964611768</v>
      </c>
      <c r="NT124" s="6">
        <f t="shared" si="336"/>
        <v>0</v>
      </c>
      <c r="NU124" s="6">
        <f t="shared" si="337"/>
        <v>0</v>
      </c>
      <c r="NV124" s="193">
        <f t="shared" si="489"/>
        <v>5.6740334309306508</v>
      </c>
      <c r="NW124" s="193">
        <f t="shared" si="489"/>
        <v>4.2501883467331947</v>
      </c>
      <c r="NX124" s="193">
        <f t="shared" si="489"/>
        <v>3.8150380693314694</v>
      </c>
      <c r="NY124" s="193">
        <f t="shared" si="489"/>
        <v>3.9040600573940507</v>
      </c>
      <c r="NZ124" s="212">
        <f t="shared" si="490"/>
        <v>56500.616792466637</v>
      </c>
      <c r="OD124" s="3">
        <f t="shared" si="338"/>
        <v>0</v>
      </c>
      <c r="OE124" s="6">
        <f t="shared" si="339"/>
        <v>0</v>
      </c>
      <c r="OF124" s="6">
        <f t="shared" si="340"/>
        <v>5.2415309697798804</v>
      </c>
      <c r="OG124" s="6">
        <f t="shared" si="341"/>
        <v>0</v>
      </c>
      <c r="OH124" s="193">
        <f t="shared" si="491"/>
        <v>5.6740334309306508</v>
      </c>
      <c r="OI124" s="193">
        <f t="shared" si="491"/>
        <v>4.1745731882913786</v>
      </c>
      <c r="OJ124" s="193">
        <f t="shared" si="491"/>
        <v>3.9243470484474168</v>
      </c>
      <c r="OK124" s="193">
        <f t="shared" si="491"/>
        <v>3.9040600573940507</v>
      </c>
      <c r="OL124" s="212">
        <f t="shared" si="492"/>
        <v>56847.380345690879</v>
      </c>
      <c r="OP124" s="3">
        <f t="shared" si="342"/>
        <v>0</v>
      </c>
      <c r="OQ124" s="6">
        <f t="shared" si="343"/>
        <v>0</v>
      </c>
      <c r="OR124" s="6">
        <f t="shared" si="344"/>
        <v>0</v>
      </c>
      <c r="OS124" s="6">
        <f t="shared" si="345"/>
        <v>5.5744619506422275</v>
      </c>
      <c r="OT124" s="193">
        <f t="shared" si="493"/>
        <v>5.6740334309306508</v>
      </c>
      <c r="OU124" s="193">
        <f t="shared" si="493"/>
        <v>4.1745731882913786</v>
      </c>
      <c r="OV124" s="193">
        <f t="shared" si="493"/>
        <v>3.8150380693314694</v>
      </c>
      <c r="OW124" s="193">
        <f t="shared" si="493"/>
        <v>4.010562430388406</v>
      </c>
      <c r="OX124" s="232">
        <f t="shared" si="494"/>
        <v>57062.756239858289</v>
      </c>
    </row>
    <row r="125" spans="2:414" x14ac:dyDescent="0.2">
      <c r="B125" s="81">
        <v>45402</v>
      </c>
      <c r="C125">
        <v>121</v>
      </c>
      <c r="D125">
        <v>11.142299309850378</v>
      </c>
      <c r="E125">
        <v>0</v>
      </c>
      <c r="F125">
        <v>0</v>
      </c>
      <c r="G125">
        <v>0</v>
      </c>
      <c r="H125">
        <v>1</v>
      </c>
      <c r="I125">
        <v>0</v>
      </c>
      <c r="J125">
        <v>0</v>
      </c>
      <c r="K125">
        <v>0</v>
      </c>
      <c r="L125">
        <v>0</v>
      </c>
      <c r="M125">
        <v>0</v>
      </c>
      <c r="N125">
        <v>0</v>
      </c>
      <c r="O125">
        <v>0</v>
      </c>
      <c r="P125">
        <v>1</v>
      </c>
      <c r="Q125">
        <v>0</v>
      </c>
      <c r="R125">
        <v>0</v>
      </c>
      <c r="S125">
        <v>0</v>
      </c>
      <c r="T125">
        <v>14641</v>
      </c>
      <c r="U125">
        <v>6.5180303702442952</v>
      </c>
      <c r="V125">
        <v>5.1062753404530614</v>
      </c>
      <c r="W125">
        <v>4.5578530171581999</v>
      </c>
      <c r="X125">
        <v>4.6959559059571845</v>
      </c>
      <c r="Y125" s="3">
        <v>386.03642149720366</v>
      </c>
      <c r="Z125" s="3">
        <v>100.04235113995529</v>
      </c>
      <c r="AA125" s="3">
        <v>50.000000000441887</v>
      </c>
      <c r="AB125" s="3">
        <v>59.90000000001654</v>
      </c>
      <c r="AC125">
        <v>0</v>
      </c>
      <c r="AD125">
        <v>1</v>
      </c>
      <c r="AE125" s="6"/>
      <c r="AF125" s="1" t="s">
        <v>7</v>
      </c>
      <c r="AG125">
        <v>121</v>
      </c>
      <c r="AH125" s="189">
        <v>45402</v>
      </c>
      <c r="AI125">
        <f t="shared" si="346"/>
        <v>4</v>
      </c>
      <c r="AJ125">
        <v>121</v>
      </c>
      <c r="AK125">
        <v>0</v>
      </c>
      <c r="AL125">
        <v>1</v>
      </c>
      <c r="AM125">
        <v>0</v>
      </c>
      <c r="AN125">
        <v>1</v>
      </c>
      <c r="AO125">
        <v>0</v>
      </c>
      <c r="AP125">
        <v>0</v>
      </c>
      <c r="AQ125">
        <v>0</v>
      </c>
      <c r="AS125" s="37"/>
      <c r="AT125" s="37"/>
      <c r="AU125" s="6">
        <f t="shared" si="347"/>
        <v>0</v>
      </c>
      <c r="AV125" s="6">
        <f t="shared" si="348"/>
        <v>0</v>
      </c>
      <c r="AW125" s="6">
        <f t="shared" si="349"/>
        <v>0</v>
      </c>
      <c r="AX125" s="6">
        <f t="shared" si="350"/>
        <v>0</v>
      </c>
      <c r="AY125" s="193">
        <f t="shared" si="351"/>
        <v>5.6740334309306508</v>
      </c>
      <c r="AZ125" s="193">
        <f t="shared" si="352"/>
        <v>4.1745731882913786</v>
      </c>
      <c r="BA125" s="193">
        <f t="shared" si="353"/>
        <v>3.8150380693314694</v>
      </c>
      <c r="BB125" s="193">
        <f t="shared" si="354"/>
        <v>3.9040600573940507</v>
      </c>
      <c r="BC125" s="72">
        <f t="shared" si="355"/>
        <v>56312.210093717425</v>
      </c>
      <c r="BG125" s="3">
        <f t="shared" si="356"/>
        <v>6.3876697628394092</v>
      </c>
      <c r="BH125" s="6">
        <f t="shared" si="357"/>
        <v>0</v>
      </c>
      <c r="BI125" s="6">
        <f t="shared" si="358"/>
        <v>0</v>
      </c>
      <c r="BJ125" s="6">
        <f t="shared" si="359"/>
        <v>0</v>
      </c>
      <c r="BK125" s="193">
        <f t="shared" si="360"/>
        <v>5.6957314883145918</v>
      </c>
      <c r="BL125" s="193">
        <f t="shared" si="361"/>
        <v>4.1745731882913786</v>
      </c>
      <c r="BM125" s="193">
        <f t="shared" si="362"/>
        <v>3.8150380693314694</v>
      </c>
      <c r="BN125" s="193">
        <f t="shared" si="363"/>
        <v>3.9040600573940507</v>
      </c>
      <c r="BO125" s="72">
        <f t="shared" si="364"/>
        <v>56324.74235034411</v>
      </c>
      <c r="BS125" s="3">
        <f t="shared" si="365"/>
        <v>6.3876898884678885</v>
      </c>
      <c r="BT125" s="6">
        <f t="shared" si="366"/>
        <v>0</v>
      </c>
      <c r="BU125" s="6">
        <f t="shared" si="367"/>
        <v>0</v>
      </c>
      <c r="BV125" s="6">
        <f t="shared" si="368"/>
        <v>0</v>
      </c>
      <c r="BW125" s="193">
        <f t="shared" si="369"/>
        <v>5.6957315559423014</v>
      </c>
      <c r="BX125" s="193">
        <f t="shared" si="370"/>
        <v>4.1745731882913786</v>
      </c>
      <c r="BY125" s="193">
        <f t="shared" si="495"/>
        <v>3.8150380693314694</v>
      </c>
      <c r="BZ125" s="193">
        <f t="shared" si="371"/>
        <v>3.9040600573940507</v>
      </c>
      <c r="CA125" s="72">
        <f t="shared" si="372"/>
        <v>56324.74235034411</v>
      </c>
      <c r="CE125" s="3">
        <f t="shared" si="373"/>
        <v>0</v>
      </c>
      <c r="CF125" s="6">
        <f t="shared" si="374"/>
        <v>5.1062753404530614</v>
      </c>
      <c r="CG125" s="6">
        <f t="shared" si="375"/>
        <v>0</v>
      </c>
      <c r="CH125" s="6">
        <f t="shared" si="376"/>
        <v>0</v>
      </c>
      <c r="CI125" s="193">
        <f t="shared" si="377"/>
        <v>5.6740334309306508</v>
      </c>
      <c r="CJ125" s="193">
        <f t="shared" si="378"/>
        <v>4.250184687840795</v>
      </c>
      <c r="CK125" s="193">
        <f t="shared" si="496"/>
        <v>3.8150380693314694</v>
      </c>
      <c r="CL125" s="193">
        <f t="shared" si="379"/>
        <v>3.9040600573940507</v>
      </c>
      <c r="CM125" s="72">
        <f t="shared" si="380"/>
        <v>56500.607660544869</v>
      </c>
      <c r="CQ125" s="3">
        <f t="shared" si="381"/>
        <v>0</v>
      </c>
      <c r="CR125" s="6">
        <f t="shared" si="382"/>
        <v>5.1063308754255159</v>
      </c>
      <c r="CS125" s="6">
        <f t="shared" si="383"/>
        <v>0</v>
      </c>
      <c r="CT125" s="6">
        <f t="shared" si="384"/>
        <v>0</v>
      </c>
      <c r="CU125" s="193">
        <f t="shared" si="385"/>
        <v>5.6740334309306508</v>
      </c>
      <c r="CV125" s="193">
        <f t="shared" si="386"/>
        <v>4.250185479858029</v>
      </c>
      <c r="CW125" s="193">
        <f t="shared" si="497"/>
        <v>3.8150380693314694</v>
      </c>
      <c r="CX125" s="193">
        <f t="shared" si="387"/>
        <v>3.9040600573940507</v>
      </c>
      <c r="CY125" s="72">
        <f t="shared" si="388"/>
        <v>56500.609637273956</v>
      </c>
      <c r="DC125" s="3">
        <f t="shared" si="389"/>
        <v>0</v>
      </c>
      <c r="DD125" s="6">
        <f t="shared" si="390"/>
        <v>0</v>
      </c>
      <c r="DE125" s="6">
        <f t="shared" si="391"/>
        <v>4.7857456680161103</v>
      </c>
      <c r="DF125" s="6">
        <f t="shared" si="392"/>
        <v>0</v>
      </c>
      <c r="DG125" s="193">
        <f t="shared" si="393"/>
        <v>5.6740334309306508</v>
      </c>
      <c r="DH125" s="193">
        <f t="shared" si="394"/>
        <v>4.1745731882913786</v>
      </c>
      <c r="DI125" s="193">
        <f t="shared" si="498"/>
        <v>3.915302213874809</v>
      </c>
      <c r="DJ125" s="193">
        <f t="shared" si="395"/>
        <v>3.9040600573940507</v>
      </c>
      <c r="DK125" s="72">
        <f t="shared" si="396"/>
        <v>56802.905020320744</v>
      </c>
      <c r="DO125" s="3">
        <f t="shared" si="397"/>
        <v>0</v>
      </c>
      <c r="DP125" s="6">
        <f t="shared" si="398"/>
        <v>0</v>
      </c>
      <c r="DQ125" s="6">
        <f t="shared" si="399"/>
        <v>4.5579410420965845</v>
      </c>
      <c r="DR125" s="6">
        <f t="shared" si="400"/>
        <v>0</v>
      </c>
      <c r="DS125" s="193">
        <f t="shared" si="401"/>
        <v>5.6740334309306508</v>
      </c>
      <c r="DT125" s="193">
        <f t="shared" si="402"/>
        <v>4.1745731882913786</v>
      </c>
      <c r="DU125" s="193">
        <f t="shared" si="499"/>
        <v>3.9107506947982453</v>
      </c>
      <c r="DV125" s="193">
        <f t="shared" si="403"/>
        <v>3.9040600573940507</v>
      </c>
      <c r="DW125" s="72">
        <f t="shared" si="404"/>
        <v>56780.537420400222</v>
      </c>
      <c r="EA125" s="3">
        <f t="shared" si="405"/>
        <v>0</v>
      </c>
      <c r="EB125" s="6">
        <f t="shared" si="406"/>
        <v>0</v>
      </c>
      <c r="EC125" s="6">
        <f t="shared" si="407"/>
        <v>0</v>
      </c>
      <c r="ED125" s="6">
        <f t="shared" si="408"/>
        <v>14.087867717871553</v>
      </c>
      <c r="EE125" s="193">
        <f t="shared" si="409"/>
        <v>5.6740334309306508</v>
      </c>
      <c r="EF125" s="193">
        <f t="shared" si="410"/>
        <v>4.1745731882913786</v>
      </c>
      <c r="EG125" s="193">
        <f t="shared" si="500"/>
        <v>3.8150380693314694</v>
      </c>
      <c r="EH125" s="193">
        <f t="shared" si="411"/>
        <v>4.1540479964308892</v>
      </c>
      <c r="EI125" s="72">
        <f t="shared" si="412"/>
        <v>58089.772852672155</v>
      </c>
      <c r="EM125" s="3">
        <f t="shared" si="413"/>
        <v>0</v>
      </c>
      <c r="EN125" s="6">
        <f t="shared" si="414"/>
        <v>0</v>
      </c>
      <c r="EO125" s="6">
        <f t="shared" si="415"/>
        <v>0</v>
      </c>
      <c r="EP125" s="6">
        <f t="shared" si="416"/>
        <v>4.6960718067454623</v>
      </c>
      <c r="EQ125" s="193">
        <f t="shared" si="417"/>
        <v>5.6740334309306508</v>
      </c>
      <c r="ER125" s="193">
        <f t="shared" si="418"/>
        <v>4.1745731882913786</v>
      </c>
      <c r="ES125" s="193">
        <f t="shared" si="501"/>
        <v>3.8150380693314694</v>
      </c>
      <c r="ET125" s="193">
        <f t="shared" si="419"/>
        <v>3.9945151185978731</v>
      </c>
      <c r="EU125" s="72">
        <f t="shared" si="420"/>
        <v>56949.030391215514</v>
      </c>
      <c r="EY125" s="3">
        <f t="shared" si="421"/>
        <v>6.3876697628394092</v>
      </c>
      <c r="EZ125" s="6">
        <f t="shared" si="422"/>
        <v>5.1062753404530614</v>
      </c>
      <c r="FA125" s="6">
        <f t="shared" si="423"/>
        <v>4.7857456680161103</v>
      </c>
      <c r="FB125" s="6">
        <f t="shared" si="424"/>
        <v>14.087867717871553</v>
      </c>
      <c r="FC125" s="193">
        <f t="shared" si="425"/>
        <v>5.6957314883145918</v>
      </c>
      <c r="FD125" s="193">
        <f t="shared" si="426"/>
        <v>4.250184687840795</v>
      </c>
      <c r="FE125" s="193">
        <f t="shared" si="502"/>
        <v>3.915302213874809</v>
      </c>
      <c r="FF125" s="193">
        <f t="shared" si="427"/>
        <v>4.1540479964308892</v>
      </c>
      <c r="FG125" s="72">
        <f t="shared" si="428"/>
        <v>58805.079335669107</v>
      </c>
      <c r="FK125" s="3">
        <f t="shared" si="429"/>
        <v>6.5180504958727754</v>
      </c>
      <c r="FL125" s="6">
        <f t="shared" si="430"/>
        <v>5.1063308754255159</v>
      </c>
      <c r="FM125" s="6">
        <f t="shared" si="431"/>
        <v>4.5579410420965845</v>
      </c>
      <c r="FN125" s="6">
        <f t="shared" si="432"/>
        <v>4.6960718067454623</v>
      </c>
      <c r="FO125" s="193">
        <f t="shared" si="433"/>
        <v>5.6961695079147683</v>
      </c>
      <c r="FP125" s="193">
        <f t="shared" si="434"/>
        <v>4.250185479858029</v>
      </c>
      <c r="FQ125" s="193">
        <f t="shared" si="503"/>
        <v>3.9107506947982453</v>
      </c>
      <c r="FR125" s="193">
        <f t="shared" si="435"/>
        <v>3.9945151185978731</v>
      </c>
      <c r="FS125" s="205">
        <f t="shared" si="436"/>
        <v>57627.849594317486</v>
      </c>
      <c r="FW125" s="3">
        <f t="shared" si="437"/>
        <v>7.4957349257809387</v>
      </c>
      <c r="FX125" s="6">
        <f t="shared" si="438"/>
        <v>5.7700911347119588</v>
      </c>
      <c r="FY125" s="6">
        <f t="shared" si="439"/>
        <v>5.6517377412761682</v>
      </c>
      <c r="FZ125" s="6">
        <f t="shared" si="440"/>
        <v>5.5412279690294772</v>
      </c>
      <c r="GA125" s="193">
        <f t="shared" si="441"/>
        <v>5.6994479808875438</v>
      </c>
      <c r="GB125" s="193">
        <f t="shared" si="442"/>
        <v>4.259607231068931</v>
      </c>
      <c r="GC125" s="193">
        <f t="shared" si="504"/>
        <v>3.9324180379997293</v>
      </c>
      <c r="GD125" s="193">
        <f t="shared" si="443"/>
        <v>4.0099599428558799</v>
      </c>
      <c r="GE125" s="72">
        <f t="shared" si="444"/>
        <v>57872.989356127087</v>
      </c>
      <c r="GI125" s="3">
        <f t="shared" si="445"/>
        <v>7.1698334072687251</v>
      </c>
      <c r="GJ125" s="6">
        <f t="shared" si="446"/>
        <v>5.6169028744983684</v>
      </c>
      <c r="GK125" s="6">
        <f t="shared" si="447"/>
        <v>5.0136383188740199</v>
      </c>
      <c r="GL125" s="6">
        <f t="shared" si="448"/>
        <v>5.1655514965529035</v>
      </c>
      <c r="GM125" s="193">
        <f t="shared" si="449"/>
        <v>5.6983563279094147</v>
      </c>
      <c r="GN125" s="193">
        <f t="shared" si="450"/>
        <v>4.2574406649504164</v>
      </c>
      <c r="GO125" s="193">
        <f t="shared" si="505"/>
        <v>3.9198348572548354</v>
      </c>
      <c r="GP125" s="193">
        <f t="shared" si="451"/>
        <v>4.0031240685726104</v>
      </c>
      <c r="GQ125" s="72">
        <f t="shared" si="452"/>
        <v>57754.726566832673</v>
      </c>
      <c r="GU125" s="3">
        <f t="shared" si="453"/>
        <v>8.473439481317584</v>
      </c>
      <c r="GV125" s="6">
        <f t="shared" si="454"/>
        <v>6.1275304085436737</v>
      </c>
      <c r="GW125" s="6">
        <f t="shared" si="455"/>
        <v>5.9252089223056599</v>
      </c>
      <c r="GX125" s="6">
        <f t="shared" si="456"/>
        <v>5.8699448824464806</v>
      </c>
      <c r="GY125" s="193">
        <f t="shared" si="457"/>
        <v>5.7027158077459186</v>
      </c>
      <c r="GZ125" s="193">
        <f t="shared" si="458"/>
        <v>4.2646443718996316</v>
      </c>
      <c r="HA125" s="193">
        <f t="shared" si="506"/>
        <v>3.9377627340092594</v>
      </c>
      <c r="HB125" s="193">
        <f t="shared" si="459"/>
        <v>4.0159032389184066</v>
      </c>
      <c r="HC125" s="205">
        <f t="shared" si="460"/>
        <v>57957.393375164495</v>
      </c>
      <c r="HG125" s="3">
        <f t="shared" si="278"/>
        <v>7.4957349257809387</v>
      </c>
      <c r="HH125" s="6">
        <f t="shared" si="279"/>
        <v>0</v>
      </c>
      <c r="HI125" s="6">
        <f t="shared" si="280"/>
        <v>0</v>
      </c>
      <c r="HJ125" s="6">
        <f t="shared" si="281"/>
        <v>0</v>
      </c>
      <c r="HK125" s="193">
        <f t="shared" si="461"/>
        <v>5.6994479808875438</v>
      </c>
      <c r="HL125" s="193">
        <f t="shared" si="461"/>
        <v>4.1745731882913786</v>
      </c>
      <c r="HM125" s="193">
        <f t="shared" si="461"/>
        <v>3.8150380693314694</v>
      </c>
      <c r="HN125" s="193">
        <f t="shared" si="461"/>
        <v>3.9040600573940507</v>
      </c>
      <c r="HO125" s="212">
        <f t="shared" si="462"/>
        <v>56326.889183488085</v>
      </c>
      <c r="HS125" s="3">
        <f t="shared" si="282"/>
        <v>7.1698334072687251</v>
      </c>
      <c r="HT125" s="6">
        <f t="shared" si="283"/>
        <v>0</v>
      </c>
      <c r="HU125" s="6">
        <f t="shared" si="284"/>
        <v>0</v>
      </c>
      <c r="HV125" s="6">
        <f t="shared" si="285"/>
        <v>0</v>
      </c>
      <c r="HW125" s="193">
        <f t="shared" si="463"/>
        <v>5.6983563279094147</v>
      </c>
      <c r="HX125" s="193">
        <f t="shared" si="463"/>
        <v>4.1745731882913786</v>
      </c>
      <c r="HY125" s="193">
        <f t="shared" si="463"/>
        <v>3.8150380693314694</v>
      </c>
      <c r="HZ125" s="193">
        <f t="shared" si="463"/>
        <v>3.9040600573940507</v>
      </c>
      <c r="IA125" s="212">
        <f t="shared" si="464"/>
        <v>56326.258581302543</v>
      </c>
      <c r="IE125" s="3">
        <f t="shared" si="286"/>
        <v>8.473439481317584</v>
      </c>
      <c r="IF125" s="6">
        <f t="shared" si="287"/>
        <v>0</v>
      </c>
      <c r="IG125" s="6">
        <f t="shared" si="288"/>
        <v>0</v>
      </c>
      <c r="IH125" s="6">
        <f t="shared" si="289"/>
        <v>0</v>
      </c>
      <c r="II125" s="193">
        <f t="shared" si="465"/>
        <v>5.7027158077459186</v>
      </c>
      <c r="IJ125" s="193">
        <f t="shared" si="465"/>
        <v>4.1745731882913786</v>
      </c>
      <c r="IK125" s="193">
        <f t="shared" si="465"/>
        <v>3.8150380693314694</v>
      </c>
      <c r="IL125" s="193">
        <f t="shared" si="465"/>
        <v>3.9040600573940507</v>
      </c>
      <c r="IM125" s="205">
        <f t="shared" si="466"/>
        <v>56328.776912341709</v>
      </c>
      <c r="IQ125" s="3">
        <f t="shared" si="290"/>
        <v>0</v>
      </c>
      <c r="IR125" s="6">
        <f t="shared" si="291"/>
        <v>5.7700911347119588</v>
      </c>
      <c r="IS125" s="6">
        <f t="shared" si="292"/>
        <v>0</v>
      </c>
      <c r="IT125" s="6">
        <f t="shared" si="293"/>
        <v>0</v>
      </c>
      <c r="IU125" s="193">
        <f t="shared" si="467"/>
        <v>5.6740334309306508</v>
      </c>
      <c r="IV125" s="193">
        <f t="shared" si="467"/>
        <v>4.259607231068931</v>
      </c>
      <c r="IW125" s="193">
        <f t="shared" si="467"/>
        <v>3.8150380693314694</v>
      </c>
      <c r="IX125" s="193">
        <f t="shared" si="467"/>
        <v>3.9040600573940507</v>
      </c>
      <c r="IY125" s="212">
        <f t="shared" si="468"/>
        <v>56524.129486556158</v>
      </c>
      <c r="JC125" s="3">
        <f t="shared" si="294"/>
        <v>0</v>
      </c>
      <c r="JD125" s="6">
        <f t="shared" si="295"/>
        <v>5.6169028744983684</v>
      </c>
      <c r="JE125" s="6">
        <f t="shared" si="296"/>
        <v>0</v>
      </c>
      <c r="JF125" s="6">
        <f t="shared" si="297"/>
        <v>0</v>
      </c>
      <c r="JG125" s="193">
        <f t="shared" si="469"/>
        <v>5.6740334309306508</v>
      </c>
      <c r="JH125" s="193">
        <f t="shared" si="469"/>
        <v>4.2574406649504164</v>
      </c>
      <c r="JI125" s="193">
        <f t="shared" si="469"/>
        <v>3.8150380693314694</v>
      </c>
      <c r="JJ125" s="193">
        <f t="shared" si="469"/>
        <v>3.9040600573940507</v>
      </c>
      <c r="JK125" s="212">
        <f t="shared" si="470"/>
        <v>56518.720144570572</v>
      </c>
      <c r="JO125" s="3">
        <f t="shared" si="298"/>
        <v>0</v>
      </c>
      <c r="JP125" s="6">
        <f t="shared" si="299"/>
        <v>6.1275304085436737</v>
      </c>
      <c r="JQ125" s="6">
        <f t="shared" si="300"/>
        <v>0</v>
      </c>
      <c r="JR125" s="6">
        <f t="shared" si="301"/>
        <v>0</v>
      </c>
      <c r="JS125" s="193">
        <f t="shared" si="471"/>
        <v>5.6740334309306508</v>
      </c>
      <c r="JT125" s="193">
        <f t="shared" si="471"/>
        <v>4.2646443718996316</v>
      </c>
      <c r="JU125" s="193">
        <f t="shared" si="471"/>
        <v>3.8150380693314694</v>
      </c>
      <c r="JV125" s="193">
        <f t="shared" si="471"/>
        <v>3.9040600573940507</v>
      </c>
      <c r="JW125" s="205">
        <f t="shared" si="472"/>
        <v>56536.707894752057</v>
      </c>
      <c r="KA125" s="3">
        <f t="shared" si="302"/>
        <v>0</v>
      </c>
      <c r="KB125" s="6">
        <f t="shared" si="303"/>
        <v>0</v>
      </c>
      <c r="KC125" s="6">
        <f t="shared" si="304"/>
        <v>5.6517377412761682</v>
      </c>
      <c r="KD125" s="6">
        <f t="shared" si="305"/>
        <v>0</v>
      </c>
      <c r="KE125" s="193">
        <f t="shared" si="473"/>
        <v>5.6740334309306508</v>
      </c>
      <c r="KF125" s="193">
        <f t="shared" si="473"/>
        <v>4.1745731882913786</v>
      </c>
      <c r="KG125" s="193">
        <f t="shared" si="473"/>
        <v>3.9324180379997293</v>
      </c>
      <c r="KH125" s="193">
        <f t="shared" si="473"/>
        <v>3.9040600573940507</v>
      </c>
      <c r="KI125" s="212">
        <f t="shared" si="474"/>
        <v>56887.096473453297</v>
      </c>
      <c r="KM125" s="3">
        <f t="shared" si="306"/>
        <v>0</v>
      </c>
      <c r="KN125" s="6">
        <f t="shared" si="307"/>
        <v>0</v>
      </c>
      <c r="KO125" s="6">
        <f t="shared" si="308"/>
        <v>5.0136383188740199</v>
      </c>
      <c r="KP125" s="6">
        <f t="shared" si="309"/>
        <v>0</v>
      </c>
      <c r="KQ125" s="193">
        <f t="shared" si="475"/>
        <v>5.6740334309306508</v>
      </c>
      <c r="KR125" s="193">
        <f t="shared" si="475"/>
        <v>4.1745731882913786</v>
      </c>
      <c r="KS125" s="193">
        <f t="shared" si="475"/>
        <v>3.9198348572548354</v>
      </c>
      <c r="KT125" s="193">
        <f t="shared" si="475"/>
        <v>3.9040600573940507</v>
      </c>
      <c r="KU125" s="212">
        <f t="shared" si="476"/>
        <v>56825.188615660947</v>
      </c>
      <c r="KY125" s="3">
        <f t="shared" si="310"/>
        <v>0</v>
      </c>
      <c r="KZ125" s="6">
        <f t="shared" si="311"/>
        <v>0</v>
      </c>
      <c r="LA125" s="6">
        <f t="shared" si="312"/>
        <v>5.9252089223056599</v>
      </c>
      <c r="LB125" s="6">
        <f t="shared" si="313"/>
        <v>0</v>
      </c>
      <c r="LC125" s="193">
        <f t="shared" si="477"/>
        <v>5.6740334309306508</v>
      </c>
      <c r="LD125" s="193">
        <f t="shared" si="477"/>
        <v>4.1745731882913786</v>
      </c>
      <c r="LE125" s="193">
        <f t="shared" si="477"/>
        <v>3.9377627340092594</v>
      </c>
      <c r="LF125" s="193">
        <f t="shared" si="477"/>
        <v>3.9040600573940507</v>
      </c>
      <c r="LG125" s="205">
        <f t="shared" si="478"/>
        <v>56913.412190119525</v>
      </c>
      <c r="LK125" s="3">
        <f t="shared" si="314"/>
        <v>0</v>
      </c>
      <c r="LL125" s="6">
        <f t="shared" si="315"/>
        <v>0</v>
      </c>
      <c r="LM125" s="6">
        <f t="shared" si="316"/>
        <v>0</v>
      </c>
      <c r="LN125" s="6">
        <f t="shared" si="317"/>
        <v>5.5412279690294772</v>
      </c>
      <c r="LO125" s="193">
        <f t="shared" si="479"/>
        <v>5.6740334309306508</v>
      </c>
      <c r="LP125" s="193">
        <f t="shared" si="479"/>
        <v>4.1745731882913786</v>
      </c>
      <c r="LQ125" s="193">
        <f t="shared" si="479"/>
        <v>3.8150380693314694</v>
      </c>
      <c r="LR125" s="193">
        <f t="shared" si="479"/>
        <v>4.0099599428558799</v>
      </c>
      <c r="LS125" s="212">
        <f t="shared" si="480"/>
        <v>57058.482364731492</v>
      </c>
      <c r="LW125" s="3">
        <f t="shared" si="318"/>
        <v>0</v>
      </c>
      <c r="LX125" s="6">
        <f t="shared" si="319"/>
        <v>0</v>
      </c>
      <c r="LY125" s="6">
        <f t="shared" si="320"/>
        <v>0</v>
      </c>
      <c r="LZ125" s="6">
        <f t="shared" si="321"/>
        <v>5.1655514965529035</v>
      </c>
      <c r="MA125" s="193">
        <f t="shared" si="481"/>
        <v>5.6740334309306508</v>
      </c>
      <c r="MB125" s="193">
        <f t="shared" si="481"/>
        <v>4.1745731882913786</v>
      </c>
      <c r="MC125" s="193">
        <f t="shared" si="481"/>
        <v>3.8150380693314694</v>
      </c>
      <c r="MD125" s="193">
        <f t="shared" si="481"/>
        <v>4.0031240685726104</v>
      </c>
      <c r="ME125" s="212">
        <f t="shared" si="482"/>
        <v>57010.01303185142</v>
      </c>
      <c r="MI125" s="3">
        <f t="shared" si="322"/>
        <v>0</v>
      </c>
      <c r="MJ125" s="6">
        <f t="shared" si="323"/>
        <v>0</v>
      </c>
      <c r="MK125" s="6">
        <f t="shared" si="324"/>
        <v>0</v>
      </c>
      <c r="ML125" s="6">
        <f t="shared" si="325"/>
        <v>5.8699448824464806</v>
      </c>
      <c r="MM125" s="193">
        <f t="shared" si="483"/>
        <v>5.6740334309306508</v>
      </c>
      <c r="MN125" s="193">
        <f t="shared" si="483"/>
        <v>4.1745731882913786</v>
      </c>
      <c r="MO125" s="193">
        <f t="shared" si="483"/>
        <v>3.8150380693314694</v>
      </c>
      <c r="MP125" s="193">
        <f t="shared" si="483"/>
        <v>4.0159032389184066</v>
      </c>
      <c r="MQ125" s="205">
        <f t="shared" si="484"/>
        <v>57100.656415565078</v>
      </c>
      <c r="MT125" s="3">
        <f t="shared" si="326"/>
        <v>6.1921288517320798</v>
      </c>
      <c r="MU125" s="6">
        <f t="shared" si="327"/>
        <v>5.1062753404530614</v>
      </c>
      <c r="MV125" s="6">
        <f t="shared" si="328"/>
        <v>5.2415309697319294</v>
      </c>
      <c r="MW125" s="6">
        <f t="shared" si="329"/>
        <v>5.6351470871486216</v>
      </c>
      <c r="MX125" s="193">
        <f t="shared" si="485"/>
        <v>5.6950742004726713</v>
      </c>
      <c r="MY125" s="193">
        <f t="shared" si="485"/>
        <v>4.250184687840795</v>
      </c>
      <c r="MZ125" s="193">
        <f t="shared" si="485"/>
        <v>3.9243470484464695</v>
      </c>
      <c r="NA125" s="193">
        <f t="shared" si="485"/>
        <v>4.0116616348671315</v>
      </c>
      <c r="NB125" s="212">
        <f t="shared" si="486"/>
        <v>57818.155915829608</v>
      </c>
      <c r="NF125" s="3">
        <f t="shared" si="330"/>
        <v>6.1921288517320798</v>
      </c>
      <c r="NG125" s="6">
        <f t="shared" si="331"/>
        <v>0</v>
      </c>
      <c r="NH125" s="6">
        <f t="shared" si="332"/>
        <v>0</v>
      </c>
      <c r="NI125" s="6">
        <f t="shared" si="333"/>
        <v>0</v>
      </c>
      <c r="NJ125" s="193">
        <f t="shared" si="487"/>
        <v>5.6950742004726713</v>
      </c>
      <c r="NK125" s="193">
        <f t="shared" si="487"/>
        <v>4.1745731882913786</v>
      </c>
      <c r="NL125" s="193">
        <f t="shared" si="487"/>
        <v>3.8150380693314694</v>
      </c>
      <c r="NM125" s="193">
        <f t="shared" si="487"/>
        <v>3.9040600573940507</v>
      </c>
      <c r="NN125" s="212">
        <f t="shared" si="488"/>
        <v>56324.362676323653</v>
      </c>
      <c r="NR125" s="3">
        <f t="shared" si="334"/>
        <v>0</v>
      </c>
      <c r="NS125" s="6">
        <f t="shared" si="335"/>
        <v>5.1062753404530614</v>
      </c>
      <c r="NT125" s="6">
        <f t="shared" si="336"/>
        <v>0</v>
      </c>
      <c r="NU125" s="6">
        <f t="shared" si="337"/>
        <v>0</v>
      </c>
      <c r="NV125" s="193">
        <f t="shared" si="489"/>
        <v>5.6740334309306508</v>
      </c>
      <c r="NW125" s="193">
        <f t="shared" si="489"/>
        <v>4.250184687840795</v>
      </c>
      <c r="NX125" s="193">
        <f t="shared" si="489"/>
        <v>3.8150380693314694</v>
      </c>
      <c r="NY125" s="193">
        <f t="shared" si="489"/>
        <v>3.9040600573940507</v>
      </c>
      <c r="NZ125" s="212">
        <f t="shared" si="490"/>
        <v>56500.607660544869</v>
      </c>
      <c r="OD125" s="3">
        <f t="shared" si="338"/>
        <v>0</v>
      </c>
      <c r="OE125" s="6">
        <f t="shared" si="339"/>
        <v>0</v>
      </c>
      <c r="OF125" s="6">
        <f t="shared" si="340"/>
        <v>5.2415309697319294</v>
      </c>
      <c r="OG125" s="6">
        <f t="shared" si="341"/>
        <v>0</v>
      </c>
      <c r="OH125" s="193">
        <f t="shared" si="491"/>
        <v>5.6740334309306508</v>
      </c>
      <c r="OI125" s="193">
        <f t="shared" si="491"/>
        <v>4.1745731882913786</v>
      </c>
      <c r="OJ125" s="193">
        <f t="shared" si="491"/>
        <v>3.9243470484464695</v>
      </c>
      <c r="OK125" s="193">
        <f t="shared" si="491"/>
        <v>3.9040600573940507</v>
      </c>
      <c r="OL125" s="212">
        <f t="shared" si="492"/>
        <v>56847.380345686237</v>
      </c>
      <c r="OP125" s="3">
        <f t="shared" si="342"/>
        <v>0</v>
      </c>
      <c r="OQ125" s="6">
        <f t="shared" si="343"/>
        <v>0</v>
      </c>
      <c r="OR125" s="6">
        <f t="shared" si="344"/>
        <v>0</v>
      </c>
      <c r="OS125" s="6">
        <f t="shared" si="345"/>
        <v>5.6351470871486216</v>
      </c>
      <c r="OT125" s="193">
        <f t="shared" si="493"/>
        <v>5.6740334309306508</v>
      </c>
      <c r="OU125" s="193">
        <f t="shared" si="493"/>
        <v>4.1745731882913786</v>
      </c>
      <c r="OV125" s="193">
        <f t="shared" si="493"/>
        <v>3.8150380693314694</v>
      </c>
      <c r="OW125" s="193">
        <f t="shared" si="493"/>
        <v>4.0116616348671315</v>
      </c>
      <c r="OX125" s="232">
        <f t="shared" si="494"/>
        <v>57070.554508500223</v>
      </c>
    </row>
    <row r="126" spans="2:414" x14ac:dyDescent="0.2">
      <c r="B126" s="81">
        <v>45409</v>
      </c>
      <c r="C126">
        <v>122</v>
      </c>
      <c r="D126">
        <v>11.149014497763263</v>
      </c>
      <c r="E126">
        <v>0</v>
      </c>
      <c r="F126">
        <v>0</v>
      </c>
      <c r="G126">
        <v>0</v>
      </c>
      <c r="H126">
        <v>1</v>
      </c>
      <c r="I126">
        <v>0</v>
      </c>
      <c r="J126">
        <v>0</v>
      </c>
      <c r="K126">
        <v>0</v>
      </c>
      <c r="L126">
        <v>0</v>
      </c>
      <c r="M126">
        <v>0</v>
      </c>
      <c r="N126">
        <v>0</v>
      </c>
      <c r="O126">
        <v>0</v>
      </c>
      <c r="P126">
        <v>1</v>
      </c>
      <c r="Q126">
        <v>0</v>
      </c>
      <c r="R126">
        <v>0</v>
      </c>
      <c r="S126">
        <v>0</v>
      </c>
      <c r="T126">
        <v>14884</v>
      </c>
      <c r="U126">
        <v>6.5131295511081486</v>
      </c>
      <c r="V126">
        <v>5.1061470377619118</v>
      </c>
      <c r="W126">
        <v>4.5578530171540308</v>
      </c>
      <c r="X126">
        <v>4.7491703830645191</v>
      </c>
      <c r="Y126" s="3">
        <v>382.72549504804255</v>
      </c>
      <c r="Z126" s="3">
        <v>100.02117556997764</v>
      </c>
      <c r="AA126" s="3">
        <v>50.000000000044189</v>
      </c>
      <c r="AB126" s="3">
        <v>65.885000000001682</v>
      </c>
      <c r="AC126">
        <v>0</v>
      </c>
      <c r="AD126">
        <v>1</v>
      </c>
      <c r="AE126" s="6"/>
      <c r="AF126" s="1" t="s">
        <v>7</v>
      </c>
      <c r="AG126">
        <v>122</v>
      </c>
      <c r="AH126" s="189">
        <v>45409</v>
      </c>
      <c r="AI126">
        <f t="shared" si="346"/>
        <v>4</v>
      </c>
      <c r="AJ126">
        <v>122</v>
      </c>
      <c r="AK126">
        <v>0</v>
      </c>
      <c r="AL126">
        <v>1</v>
      </c>
      <c r="AM126">
        <v>0</v>
      </c>
      <c r="AN126">
        <v>1</v>
      </c>
      <c r="AO126">
        <v>0</v>
      </c>
      <c r="AP126">
        <v>0</v>
      </c>
      <c r="AQ126">
        <v>0</v>
      </c>
      <c r="AS126" s="37"/>
      <c r="AT126" s="37"/>
      <c r="AU126" s="6">
        <f t="shared" si="347"/>
        <v>0</v>
      </c>
      <c r="AV126" s="6">
        <f t="shared" si="348"/>
        <v>0</v>
      </c>
      <c r="AW126" s="6">
        <f t="shared" si="349"/>
        <v>0</v>
      </c>
      <c r="AX126" s="6">
        <f t="shared" si="350"/>
        <v>0</v>
      </c>
      <c r="AY126" s="193">
        <f t="shared" si="351"/>
        <v>5.6740334309306508</v>
      </c>
      <c r="AZ126" s="193">
        <f t="shared" si="352"/>
        <v>4.1745731882913786</v>
      </c>
      <c r="BA126" s="193">
        <f t="shared" si="353"/>
        <v>3.8150380693314694</v>
      </c>
      <c r="BB126" s="193">
        <f t="shared" si="354"/>
        <v>3.9040600573940507</v>
      </c>
      <c r="BC126" s="72">
        <f t="shared" si="355"/>
        <v>56312.210093717425</v>
      </c>
      <c r="BG126" s="3">
        <f t="shared" si="356"/>
        <v>6.3828669600859858</v>
      </c>
      <c r="BH126" s="6">
        <f t="shared" si="357"/>
        <v>0</v>
      </c>
      <c r="BI126" s="6">
        <f t="shared" si="358"/>
        <v>0</v>
      </c>
      <c r="BJ126" s="6">
        <f t="shared" si="359"/>
        <v>0</v>
      </c>
      <c r="BK126" s="193">
        <f t="shared" si="360"/>
        <v>5.6957153494306061</v>
      </c>
      <c r="BL126" s="193">
        <f t="shared" si="361"/>
        <v>4.1745731882913786</v>
      </c>
      <c r="BM126" s="193">
        <f t="shared" si="362"/>
        <v>3.8150380693314694</v>
      </c>
      <c r="BN126" s="193">
        <f t="shared" si="363"/>
        <v>3.9040600573940507</v>
      </c>
      <c r="BO126" s="72">
        <f t="shared" si="364"/>
        <v>56324.733027890972</v>
      </c>
      <c r="BS126" s="3">
        <f t="shared" si="365"/>
        <v>6.3828870705822762</v>
      </c>
      <c r="BT126" s="6">
        <f t="shared" si="366"/>
        <v>0</v>
      </c>
      <c r="BU126" s="6">
        <f t="shared" si="367"/>
        <v>0</v>
      </c>
      <c r="BV126" s="6">
        <f t="shared" si="368"/>
        <v>0</v>
      </c>
      <c r="BW126" s="193">
        <f t="shared" si="369"/>
        <v>5.6957154170085582</v>
      </c>
      <c r="BX126" s="193">
        <f t="shared" si="370"/>
        <v>4.1745731882913786</v>
      </c>
      <c r="BY126" s="193">
        <f t="shared" si="495"/>
        <v>3.8150380693314694</v>
      </c>
      <c r="BZ126" s="193">
        <f t="shared" si="371"/>
        <v>3.9040600573940507</v>
      </c>
      <c r="CA126" s="72">
        <f t="shared" si="372"/>
        <v>56324.733027890972</v>
      </c>
      <c r="CE126" s="3">
        <f t="shared" si="373"/>
        <v>0</v>
      </c>
      <c r="CF126" s="6">
        <f t="shared" si="374"/>
        <v>5.1061470377619118</v>
      </c>
      <c r="CG126" s="6">
        <f t="shared" si="375"/>
        <v>0</v>
      </c>
      <c r="CH126" s="6">
        <f t="shared" si="376"/>
        <v>0</v>
      </c>
      <c r="CI126" s="193">
        <f t="shared" si="377"/>
        <v>5.6740334309306508</v>
      </c>
      <c r="CJ126" s="193">
        <f t="shared" si="378"/>
        <v>4.2501828580374958</v>
      </c>
      <c r="CK126" s="193">
        <f t="shared" si="496"/>
        <v>3.8150380693314694</v>
      </c>
      <c r="CL126" s="193">
        <f t="shared" si="379"/>
        <v>3.9040600573940507</v>
      </c>
      <c r="CM126" s="72">
        <f t="shared" si="380"/>
        <v>56500.603093693244</v>
      </c>
      <c r="CQ126" s="3">
        <f t="shared" si="381"/>
        <v>0</v>
      </c>
      <c r="CR126" s="6">
        <f t="shared" si="382"/>
        <v>5.1062025713389687</v>
      </c>
      <c r="CS126" s="6">
        <f t="shared" si="383"/>
        <v>0</v>
      </c>
      <c r="CT126" s="6">
        <f t="shared" si="384"/>
        <v>0</v>
      </c>
      <c r="CU126" s="193">
        <f t="shared" si="385"/>
        <v>5.6740334309306508</v>
      </c>
      <c r="CV126" s="193">
        <f t="shared" si="386"/>
        <v>4.2501836500362788</v>
      </c>
      <c r="CW126" s="193">
        <f t="shared" si="497"/>
        <v>3.8150380693314694</v>
      </c>
      <c r="CX126" s="193">
        <f t="shared" si="387"/>
        <v>3.9040600573940507</v>
      </c>
      <c r="CY126" s="72">
        <f t="shared" si="388"/>
        <v>56500.605070376099</v>
      </c>
      <c r="DC126" s="3">
        <f t="shared" si="389"/>
        <v>0</v>
      </c>
      <c r="DD126" s="6">
        <f t="shared" si="390"/>
        <v>0</v>
      </c>
      <c r="DE126" s="6">
        <f t="shared" si="391"/>
        <v>4.7857456680117325</v>
      </c>
      <c r="DF126" s="6">
        <f t="shared" si="392"/>
        <v>0</v>
      </c>
      <c r="DG126" s="193">
        <f t="shared" si="393"/>
        <v>5.6740334309306508</v>
      </c>
      <c r="DH126" s="193">
        <f t="shared" si="394"/>
        <v>4.1745731882913786</v>
      </c>
      <c r="DI126" s="193">
        <f t="shared" si="498"/>
        <v>3.915302213874722</v>
      </c>
      <c r="DJ126" s="193">
        <f t="shared" si="395"/>
        <v>3.9040600573940507</v>
      </c>
      <c r="DK126" s="72">
        <f t="shared" si="396"/>
        <v>56802.905020320344</v>
      </c>
      <c r="DO126" s="3">
        <f t="shared" si="397"/>
        <v>0</v>
      </c>
      <c r="DP126" s="6">
        <f t="shared" si="398"/>
        <v>0</v>
      </c>
      <c r="DQ126" s="6">
        <f t="shared" si="399"/>
        <v>4.5579410420924154</v>
      </c>
      <c r="DR126" s="6">
        <f t="shared" si="400"/>
        <v>0</v>
      </c>
      <c r="DS126" s="193">
        <f t="shared" si="401"/>
        <v>5.6740334309306508</v>
      </c>
      <c r="DT126" s="193">
        <f t="shared" si="402"/>
        <v>4.1745731882913786</v>
      </c>
      <c r="DU126" s="193">
        <f t="shared" si="499"/>
        <v>3.9107506947981618</v>
      </c>
      <c r="DV126" s="193">
        <f t="shared" si="403"/>
        <v>3.9040600573940507</v>
      </c>
      <c r="DW126" s="72">
        <f t="shared" si="404"/>
        <v>56780.537420399822</v>
      </c>
      <c r="EA126" s="3">
        <f t="shared" si="405"/>
        <v>0</v>
      </c>
      <c r="EB126" s="6">
        <f t="shared" si="406"/>
        <v>0</v>
      </c>
      <c r="EC126" s="6">
        <f t="shared" si="407"/>
        <v>0</v>
      </c>
      <c r="ED126" s="6">
        <f t="shared" si="408"/>
        <v>14.247511149193556</v>
      </c>
      <c r="EE126" s="193">
        <f t="shared" si="409"/>
        <v>5.6740334309306508</v>
      </c>
      <c r="EF126" s="193">
        <f t="shared" si="410"/>
        <v>4.1745731882913786</v>
      </c>
      <c r="EG126" s="193">
        <f t="shared" si="500"/>
        <v>3.8150380693314694</v>
      </c>
      <c r="EH126" s="193">
        <f t="shared" si="411"/>
        <v>4.1565513789505832</v>
      </c>
      <c r="EI126" s="72">
        <f t="shared" si="412"/>
        <v>58107.85424040995</v>
      </c>
      <c r="EM126" s="3">
        <f t="shared" si="413"/>
        <v>0</v>
      </c>
      <c r="EN126" s="6">
        <f t="shared" si="414"/>
        <v>0</v>
      </c>
      <c r="EO126" s="6">
        <f t="shared" si="415"/>
        <v>0</v>
      </c>
      <c r="EP126" s="6">
        <f t="shared" si="416"/>
        <v>4.7492875972381796</v>
      </c>
      <c r="EQ126" s="193">
        <f t="shared" si="417"/>
        <v>5.6740334309306508</v>
      </c>
      <c r="ER126" s="193">
        <f t="shared" si="418"/>
        <v>4.1745731882913786</v>
      </c>
      <c r="ES126" s="193">
        <f t="shared" si="501"/>
        <v>3.8150380693314694</v>
      </c>
      <c r="ET126" s="193">
        <f t="shared" si="419"/>
        <v>3.9954946805709493</v>
      </c>
      <c r="EU126" s="72">
        <f t="shared" si="420"/>
        <v>56955.965958341592</v>
      </c>
      <c r="EY126" s="3">
        <f t="shared" si="421"/>
        <v>6.3828669600859858</v>
      </c>
      <c r="EZ126" s="6">
        <f t="shared" si="422"/>
        <v>5.1061470377619118</v>
      </c>
      <c r="FA126" s="6">
        <f t="shared" si="423"/>
        <v>4.7857456680117325</v>
      </c>
      <c r="FB126" s="6">
        <f t="shared" si="424"/>
        <v>14.247511149193556</v>
      </c>
      <c r="FC126" s="193">
        <f t="shared" si="425"/>
        <v>5.6957153494306061</v>
      </c>
      <c r="FD126" s="193">
        <f t="shared" si="426"/>
        <v>4.2501828580374958</v>
      </c>
      <c r="FE126" s="193">
        <f t="shared" si="502"/>
        <v>3.915302213874722</v>
      </c>
      <c r="FF126" s="193">
        <f t="shared" si="427"/>
        <v>4.1565513789505832</v>
      </c>
      <c r="FG126" s="72">
        <f t="shared" si="428"/>
        <v>58823.368883590781</v>
      </c>
      <c r="FK126" s="3">
        <f t="shared" si="429"/>
        <v>6.51314966160444</v>
      </c>
      <c r="FL126" s="6">
        <f t="shared" si="430"/>
        <v>5.1062025713389687</v>
      </c>
      <c r="FM126" s="6">
        <f t="shared" si="431"/>
        <v>4.5579410420924154</v>
      </c>
      <c r="FN126" s="6">
        <f t="shared" si="432"/>
        <v>4.7492875972381796</v>
      </c>
      <c r="FO126" s="193">
        <f t="shared" si="433"/>
        <v>5.6961530468241612</v>
      </c>
      <c r="FP126" s="193">
        <f t="shared" si="434"/>
        <v>4.2501836500362788</v>
      </c>
      <c r="FQ126" s="193">
        <f t="shared" si="503"/>
        <v>3.9107506947981618</v>
      </c>
      <c r="FR126" s="193">
        <f t="shared" si="435"/>
        <v>3.9954946805709493</v>
      </c>
      <c r="FS126" s="205">
        <f t="shared" si="436"/>
        <v>57634.85344346903</v>
      </c>
      <c r="FW126" s="3">
        <f t="shared" si="437"/>
        <v>7.4900989837743701</v>
      </c>
      <c r="FX126" s="6">
        <f t="shared" si="438"/>
        <v>5.7699461526709594</v>
      </c>
      <c r="FY126" s="6">
        <f t="shared" si="439"/>
        <v>5.6517377412709981</v>
      </c>
      <c r="FZ126" s="6">
        <f t="shared" si="440"/>
        <v>5.6040210520161322</v>
      </c>
      <c r="GA126" s="193">
        <f t="shared" si="441"/>
        <v>5.6994291126295984</v>
      </c>
      <c r="GB126" s="193">
        <f t="shared" si="442"/>
        <v>4.2596051827822619</v>
      </c>
      <c r="GC126" s="193">
        <f t="shared" si="504"/>
        <v>3.9324180379996281</v>
      </c>
      <c r="GD126" s="193">
        <f t="shared" si="443"/>
        <v>4.0110979924357144</v>
      </c>
      <c r="GE126" s="72">
        <f t="shared" si="444"/>
        <v>57881.161433019355</v>
      </c>
      <c r="GI126" s="3">
        <f t="shared" si="445"/>
        <v>7.1644425062189638</v>
      </c>
      <c r="GJ126" s="6">
        <f t="shared" si="446"/>
        <v>5.6167617415381033</v>
      </c>
      <c r="GK126" s="6">
        <f t="shared" si="447"/>
        <v>5.0136383188694342</v>
      </c>
      <c r="GL126" s="6">
        <f t="shared" si="448"/>
        <v>5.2240874213709718</v>
      </c>
      <c r="GM126" s="193">
        <f t="shared" si="449"/>
        <v>5.6983382603049426</v>
      </c>
      <c r="GN126" s="193">
        <f t="shared" si="450"/>
        <v>4.2574386667184738</v>
      </c>
      <c r="GO126" s="193">
        <f t="shared" si="505"/>
        <v>3.9198348572547439</v>
      </c>
      <c r="GP126" s="193">
        <f t="shared" si="451"/>
        <v>4.0041922765373394</v>
      </c>
      <c r="GQ126" s="72">
        <f t="shared" si="452"/>
        <v>57762.381014331942</v>
      </c>
      <c r="GU126" s="3">
        <f t="shared" si="453"/>
        <v>8.4670684164405934</v>
      </c>
      <c r="GV126" s="6">
        <f t="shared" si="454"/>
        <v>6.1273764453142938</v>
      </c>
      <c r="GW126" s="6">
        <f t="shared" si="455"/>
        <v>5.9252089223002402</v>
      </c>
      <c r="GX126" s="6">
        <f t="shared" si="456"/>
        <v>5.9364629788306491</v>
      </c>
      <c r="GY126" s="193">
        <f t="shared" si="457"/>
        <v>5.702694547972242</v>
      </c>
      <c r="GZ126" s="193">
        <f t="shared" si="458"/>
        <v>4.2646422076569186</v>
      </c>
      <c r="HA126" s="193">
        <f t="shared" si="506"/>
        <v>3.9377627340091537</v>
      </c>
      <c r="HB126" s="193">
        <f t="shared" si="459"/>
        <v>4.0171016200001839</v>
      </c>
      <c r="HC126" s="205">
        <f t="shared" si="460"/>
        <v>57966.010415544246</v>
      </c>
      <c r="HG126" s="3">
        <f t="shared" si="278"/>
        <v>7.4900989837743701</v>
      </c>
      <c r="HH126" s="6">
        <f t="shared" si="279"/>
        <v>0</v>
      </c>
      <c r="HI126" s="6">
        <f t="shared" si="280"/>
        <v>0</v>
      </c>
      <c r="HJ126" s="6">
        <f t="shared" si="281"/>
        <v>0</v>
      </c>
      <c r="HK126" s="193">
        <f t="shared" si="461"/>
        <v>5.6994291126295984</v>
      </c>
      <c r="HL126" s="193">
        <f t="shared" si="461"/>
        <v>4.1745731882913786</v>
      </c>
      <c r="HM126" s="193">
        <f t="shared" si="461"/>
        <v>3.8150380693314694</v>
      </c>
      <c r="HN126" s="193">
        <f t="shared" si="461"/>
        <v>3.9040600573940507</v>
      </c>
      <c r="HO126" s="212">
        <f t="shared" si="462"/>
        <v>56326.878284026061</v>
      </c>
      <c r="HS126" s="3">
        <f t="shared" si="282"/>
        <v>7.1644425062189638</v>
      </c>
      <c r="HT126" s="6">
        <f t="shared" si="283"/>
        <v>0</v>
      </c>
      <c r="HU126" s="6">
        <f t="shared" si="284"/>
        <v>0</v>
      </c>
      <c r="HV126" s="6">
        <f t="shared" si="285"/>
        <v>0</v>
      </c>
      <c r="HW126" s="193">
        <f t="shared" si="463"/>
        <v>5.6983382603049426</v>
      </c>
      <c r="HX126" s="193">
        <f t="shared" si="463"/>
        <v>4.1745731882913786</v>
      </c>
      <c r="HY126" s="193">
        <f t="shared" si="463"/>
        <v>3.8150380693314694</v>
      </c>
      <c r="HZ126" s="193">
        <f t="shared" si="463"/>
        <v>3.9040600573940507</v>
      </c>
      <c r="IA126" s="212">
        <f t="shared" si="464"/>
        <v>56326.248144463869</v>
      </c>
      <c r="IE126" s="3">
        <f t="shared" si="286"/>
        <v>8.4670684164405934</v>
      </c>
      <c r="IF126" s="6">
        <f t="shared" si="287"/>
        <v>0</v>
      </c>
      <c r="IG126" s="6">
        <f t="shared" si="288"/>
        <v>0</v>
      </c>
      <c r="IH126" s="6">
        <f t="shared" si="289"/>
        <v>0</v>
      </c>
      <c r="II126" s="193">
        <f t="shared" si="465"/>
        <v>5.702694547972242</v>
      </c>
      <c r="IJ126" s="193">
        <f t="shared" si="465"/>
        <v>4.1745731882913786</v>
      </c>
      <c r="IK126" s="193">
        <f t="shared" si="465"/>
        <v>3.8150380693314694</v>
      </c>
      <c r="IL126" s="193">
        <f t="shared" si="465"/>
        <v>3.9040600573940507</v>
      </c>
      <c r="IM126" s="205">
        <f t="shared" si="466"/>
        <v>56328.764630982252</v>
      </c>
      <c r="IQ126" s="3">
        <f t="shared" si="290"/>
        <v>0</v>
      </c>
      <c r="IR126" s="6">
        <f t="shared" si="291"/>
        <v>5.7699461526709594</v>
      </c>
      <c r="IS126" s="6">
        <f t="shared" si="292"/>
        <v>0</v>
      </c>
      <c r="IT126" s="6">
        <f t="shared" si="293"/>
        <v>0</v>
      </c>
      <c r="IU126" s="193">
        <f t="shared" si="467"/>
        <v>5.6740334309306508</v>
      </c>
      <c r="IV126" s="193">
        <f t="shared" si="467"/>
        <v>4.2596051827822619</v>
      </c>
      <c r="IW126" s="193">
        <f t="shared" si="467"/>
        <v>3.8150380693314694</v>
      </c>
      <c r="IX126" s="193">
        <f t="shared" si="467"/>
        <v>3.9040600573940507</v>
      </c>
      <c r="IY126" s="212">
        <f t="shared" si="468"/>
        <v>56524.124372282153</v>
      </c>
      <c r="JC126" s="3">
        <f t="shared" si="294"/>
        <v>0</v>
      </c>
      <c r="JD126" s="6">
        <f t="shared" si="295"/>
        <v>5.6167617415381033</v>
      </c>
      <c r="JE126" s="6">
        <f t="shared" si="296"/>
        <v>0</v>
      </c>
      <c r="JF126" s="6">
        <f t="shared" si="297"/>
        <v>0</v>
      </c>
      <c r="JG126" s="193">
        <f t="shared" si="469"/>
        <v>5.6740334309306508</v>
      </c>
      <c r="JH126" s="193">
        <f t="shared" si="469"/>
        <v>4.2574386667184738</v>
      </c>
      <c r="JI126" s="193">
        <f t="shared" si="469"/>
        <v>3.8150380693314694</v>
      </c>
      <c r="JJ126" s="193">
        <f t="shared" si="469"/>
        <v>3.9040600573940507</v>
      </c>
      <c r="JK126" s="212">
        <f t="shared" si="470"/>
        <v>56518.715155753358</v>
      </c>
      <c r="JO126" s="3">
        <f t="shared" si="298"/>
        <v>0</v>
      </c>
      <c r="JP126" s="6">
        <f t="shared" si="299"/>
        <v>6.1273764453142938</v>
      </c>
      <c r="JQ126" s="6">
        <f t="shared" si="300"/>
        <v>0</v>
      </c>
      <c r="JR126" s="6">
        <f t="shared" si="301"/>
        <v>0</v>
      </c>
      <c r="JS126" s="193">
        <f t="shared" si="471"/>
        <v>5.6740334309306508</v>
      </c>
      <c r="JT126" s="193">
        <f t="shared" si="471"/>
        <v>4.2646422076569186</v>
      </c>
      <c r="JU126" s="193">
        <f t="shared" si="471"/>
        <v>3.8150380693314694</v>
      </c>
      <c r="JV126" s="193">
        <f t="shared" si="471"/>
        <v>3.9040600573940507</v>
      </c>
      <c r="JW126" s="205">
        <f t="shared" si="472"/>
        <v>56536.702489750198</v>
      </c>
      <c r="KA126" s="3">
        <f t="shared" si="302"/>
        <v>0</v>
      </c>
      <c r="KB126" s="6">
        <f t="shared" si="303"/>
        <v>0</v>
      </c>
      <c r="KC126" s="6">
        <f t="shared" si="304"/>
        <v>5.6517377412709981</v>
      </c>
      <c r="KD126" s="6">
        <f t="shared" si="305"/>
        <v>0</v>
      </c>
      <c r="KE126" s="193">
        <f t="shared" si="473"/>
        <v>5.6740334309306508</v>
      </c>
      <c r="KF126" s="193">
        <f t="shared" si="473"/>
        <v>4.1745731882913786</v>
      </c>
      <c r="KG126" s="193">
        <f t="shared" si="473"/>
        <v>3.9324180379996281</v>
      </c>
      <c r="KH126" s="193">
        <f t="shared" si="473"/>
        <v>3.9040600573940507</v>
      </c>
      <c r="KI126" s="212">
        <f t="shared" si="474"/>
        <v>56887.096473452795</v>
      </c>
      <c r="KM126" s="3">
        <f t="shared" si="306"/>
        <v>0</v>
      </c>
      <c r="KN126" s="6">
        <f t="shared" si="307"/>
        <v>0</v>
      </c>
      <c r="KO126" s="6">
        <f t="shared" si="308"/>
        <v>5.0136383188694342</v>
      </c>
      <c r="KP126" s="6">
        <f t="shared" si="309"/>
        <v>0</v>
      </c>
      <c r="KQ126" s="193">
        <f t="shared" si="475"/>
        <v>5.6740334309306508</v>
      </c>
      <c r="KR126" s="193">
        <f t="shared" si="475"/>
        <v>4.1745731882913786</v>
      </c>
      <c r="KS126" s="193">
        <f t="shared" si="475"/>
        <v>3.9198348572547439</v>
      </c>
      <c r="KT126" s="193">
        <f t="shared" si="475"/>
        <v>3.9040600573940507</v>
      </c>
      <c r="KU126" s="212">
        <f t="shared" si="476"/>
        <v>56825.188615660547</v>
      </c>
      <c r="KY126" s="3">
        <f t="shared" si="310"/>
        <v>0</v>
      </c>
      <c r="KZ126" s="6">
        <f t="shared" si="311"/>
        <v>0</v>
      </c>
      <c r="LA126" s="6">
        <f t="shared" si="312"/>
        <v>5.9252089223002402</v>
      </c>
      <c r="LB126" s="6">
        <f t="shared" si="313"/>
        <v>0</v>
      </c>
      <c r="LC126" s="193">
        <f t="shared" si="477"/>
        <v>5.6740334309306508</v>
      </c>
      <c r="LD126" s="193">
        <f t="shared" si="477"/>
        <v>4.1745731882913786</v>
      </c>
      <c r="LE126" s="193">
        <f t="shared" si="477"/>
        <v>3.9377627340091537</v>
      </c>
      <c r="LF126" s="193">
        <f t="shared" si="477"/>
        <v>3.9040600573940507</v>
      </c>
      <c r="LG126" s="205">
        <f t="shared" si="478"/>
        <v>56913.412190119023</v>
      </c>
      <c r="LK126" s="3">
        <f t="shared" si="314"/>
        <v>0</v>
      </c>
      <c r="LL126" s="6">
        <f t="shared" si="315"/>
        <v>0</v>
      </c>
      <c r="LM126" s="6">
        <f t="shared" si="316"/>
        <v>0</v>
      </c>
      <c r="LN126" s="6">
        <f t="shared" si="317"/>
        <v>5.6040210520161322</v>
      </c>
      <c r="LO126" s="193">
        <f t="shared" si="479"/>
        <v>5.6740334309306508</v>
      </c>
      <c r="LP126" s="193">
        <f t="shared" si="479"/>
        <v>4.1745731882913786</v>
      </c>
      <c r="LQ126" s="193">
        <f t="shared" si="479"/>
        <v>3.8150380693314694</v>
      </c>
      <c r="LR126" s="193">
        <f t="shared" si="479"/>
        <v>4.0110979924357144</v>
      </c>
      <c r="LS126" s="212">
        <f t="shared" si="480"/>
        <v>57066.555633397104</v>
      </c>
      <c r="LW126" s="3">
        <f t="shared" si="318"/>
        <v>0</v>
      </c>
      <c r="LX126" s="6">
        <f t="shared" si="319"/>
        <v>0</v>
      </c>
      <c r="LY126" s="6">
        <f t="shared" si="320"/>
        <v>0</v>
      </c>
      <c r="LZ126" s="6">
        <f t="shared" si="321"/>
        <v>5.2240874213709718</v>
      </c>
      <c r="MA126" s="193">
        <f t="shared" si="481"/>
        <v>5.6740334309306508</v>
      </c>
      <c r="MB126" s="193">
        <f t="shared" si="481"/>
        <v>4.1745731882913786</v>
      </c>
      <c r="MC126" s="193">
        <f t="shared" si="481"/>
        <v>3.8150380693314694</v>
      </c>
      <c r="MD126" s="193">
        <f t="shared" si="481"/>
        <v>4.0041922765373394</v>
      </c>
      <c r="ME126" s="212">
        <f t="shared" si="482"/>
        <v>57017.584377498686</v>
      </c>
      <c r="MI126" s="3">
        <f t="shared" si="322"/>
        <v>0</v>
      </c>
      <c r="MJ126" s="6">
        <f t="shared" si="323"/>
        <v>0</v>
      </c>
      <c r="MK126" s="6">
        <f t="shared" si="324"/>
        <v>0</v>
      </c>
      <c r="ML126" s="6">
        <f t="shared" si="325"/>
        <v>5.9364629788306491</v>
      </c>
      <c r="MM126" s="193">
        <f t="shared" si="483"/>
        <v>5.6740334309306508</v>
      </c>
      <c r="MN126" s="193">
        <f t="shared" si="483"/>
        <v>4.1745731882913786</v>
      </c>
      <c r="MO126" s="193">
        <f t="shared" si="483"/>
        <v>3.8150380693314694</v>
      </c>
      <c r="MP126" s="193">
        <f t="shared" si="483"/>
        <v>4.0171016200001839</v>
      </c>
      <c r="MQ126" s="205">
        <f t="shared" si="484"/>
        <v>57109.163988488668</v>
      </c>
      <c r="MT126" s="3">
        <f t="shared" si="326"/>
        <v>6.1874730735527406</v>
      </c>
      <c r="MU126" s="6">
        <f t="shared" si="327"/>
        <v>5.1061470377619118</v>
      </c>
      <c r="MV126" s="6">
        <f t="shared" si="328"/>
        <v>5.2415309697271351</v>
      </c>
      <c r="MW126" s="6">
        <f t="shared" si="329"/>
        <v>5.6990044596774228</v>
      </c>
      <c r="MX126" s="193">
        <f t="shared" si="485"/>
        <v>5.6950585453534002</v>
      </c>
      <c r="MY126" s="193">
        <f t="shared" si="485"/>
        <v>4.2501828580374958</v>
      </c>
      <c r="MZ126" s="193">
        <f t="shared" si="485"/>
        <v>3.9243470484463745</v>
      </c>
      <c r="NA126" s="193">
        <f t="shared" si="485"/>
        <v>4.0128169956615523</v>
      </c>
      <c r="NB126" s="212">
        <f t="shared" si="486"/>
        <v>57826.447162299439</v>
      </c>
      <c r="NF126" s="3">
        <f t="shared" si="330"/>
        <v>6.1874730735527406</v>
      </c>
      <c r="NG126" s="6">
        <f t="shared" si="331"/>
        <v>0</v>
      </c>
      <c r="NH126" s="6">
        <f t="shared" si="332"/>
        <v>0</v>
      </c>
      <c r="NI126" s="6">
        <f t="shared" si="333"/>
        <v>0</v>
      </c>
      <c r="NJ126" s="193">
        <f t="shared" si="487"/>
        <v>5.6950585453534002</v>
      </c>
      <c r="NK126" s="193">
        <f t="shared" si="487"/>
        <v>4.1745731882913786</v>
      </c>
      <c r="NL126" s="193">
        <f t="shared" si="487"/>
        <v>3.8150380693314694</v>
      </c>
      <c r="NM126" s="193">
        <f t="shared" si="487"/>
        <v>3.9040600573940507</v>
      </c>
      <c r="NN126" s="212">
        <f t="shared" si="488"/>
        <v>56324.353633373015</v>
      </c>
      <c r="NR126" s="3">
        <f t="shared" si="334"/>
        <v>0</v>
      </c>
      <c r="NS126" s="6">
        <f t="shared" si="335"/>
        <v>5.1061470377619118</v>
      </c>
      <c r="NT126" s="6">
        <f t="shared" si="336"/>
        <v>0</v>
      </c>
      <c r="NU126" s="6">
        <f t="shared" si="337"/>
        <v>0</v>
      </c>
      <c r="NV126" s="193">
        <f t="shared" si="489"/>
        <v>5.6740334309306508</v>
      </c>
      <c r="NW126" s="193">
        <f t="shared" si="489"/>
        <v>4.2501828580374958</v>
      </c>
      <c r="NX126" s="193">
        <f t="shared" si="489"/>
        <v>3.8150380693314694</v>
      </c>
      <c r="NY126" s="193">
        <f t="shared" si="489"/>
        <v>3.9040600573940507</v>
      </c>
      <c r="NZ126" s="212">
        <f t="shared" si="490"/>
        <v>56500.603093693244</v>
      </c>
      <c r="OD126" s="3">
        <f t="shared" si="338"/>
        <v>0</v>
      </c>
      <c r="OE126" s="6">
        <f t="shared" si="339"/>
        <v>0</v>
      </c>
      <c r="OF126" s="6">
        <f t="shared" si="340"/>
        <v>5.2415309697271351</v>
      </c>
      <c r="OG126" s="6">
        <f t="shared" si="341"/>
        <v>0</v>
      </c>
      <c r="OH126" s="193">
        <f t="shared" si="491"/>
        <v>5.6740334309306508</v>
      </c>
      <c r="OI126" s="193">
        <f t="shared" si="491"/>
        <v>4.1745731882913786</v>
      </c>
      <c r="OJ126" s="193">
        <f t="shared" si="491"/>
        <v>3.9243470484463745</v>
      </c>
      <c r="OK126" s="193">
        <f t="shared" si="491"/>
        <v>3.9040600573940507</v>
      </c>
      <c r="OL126" s="212">
        <f t="shared" si="492"/>
        <v>56847.380345685728</v>
      </c>
      <c r="OP126" s="3">
        <f t="shared" si="342"/>
        <v>0</v>
      </c>
      <c r="OQ126" s="6">
        <f t="shared" si="343"/>
        <v>0</v>
      </c>
      <c r="OR126" s="6">
        <f t="shared" si="344"/>
        <v>0</v>
      </c>
      <c r="OS126" s="6">
        <f t="shared" si="345"/>
        <v>5.6990044596774228</v>
      </c>
      <c r="OT126" s="193">
        <f t="shared" si="493"/>
        <v>5.6740334309306508</v>
      </c>
      <c r="OU126" s="193">
        <f t="shared" si="493"/>
        <v>4.1745731882913786</v>
      </c>
      <c r="OV126" s="193">
        <f t="shared" si="493"/>
        <v>3.8150380693314694</v>
      </c>
      <c r="OW126" s="193">
        <f t="shared" si="493"/>
        <v>4.0128169956615523</v>
      </c>
      <c r="OX126" s="232">
        <f t="shared" si="494"/>
        <v>57078.752324989844</v>
      </c>
    </row>
    <row r="127" spans="2:414" x14ac:dyDescent="0.2">
      <c r="B127" s="81">
        <v>45416</v>
      </c>
      <c r="C127">
        <v>123</v>
      </c>
      <c r="D127">
        <v>11.156028720943882</v>
      </c>
      <c r="E127">
        <v>0</v>
      </c>
      <c r="F127">
        <v>0</v>
      </c>
      <c r="G127">
        <v>0</v>
      </c>
      <c r="H127">
        <v>0</v>
      </c>
      <c r="I127">
        <v>1</v>
      </c>
      <c r="J127">
        <v>0</v>
      </c>
      <c r="K127">
        <v>0</v>
      </c>
      <c r="L127">
        <v>0</v>
      </c>
      <c r="M127">
        <v>0</v>
      </c>
      <c r="N127">
        <v>0</v>
      </c>
      <c r="O127">
        <v>0</v>
      </c>
      <c r="P127">
        <v>1</v>
      </c>
      <c r="Q127">
        <v>0</v>
      </c>
      <c r="R127">
        <v>0</v>
      </c>
      <c r="S127">
        <v>0</v>
      </c>
      <c r="T127">
        <v>15129</v>
      </c>
      <c r="U127">
        <v>6.5096846307231893</v>
      </c>
      <c r="V127">
        <v>5.1060828802427167</v>
      </c>
      <c r="W127">
        <v>4.5578530171536134</v>
      </c>
      <c r="X127">
        <v>4.8046473535817009</v>
      </c>
      <c r="Y127" s="3">
        <v>380.40784653362977</v>
      </c>
      <c r="Z127" s="3">
        <v>100.01058778498881</v>
      </c>
      <c r="AA127" s="3">
        <v>50.00000000000442</v>
      </c>
      <c r="AB127" s="3">
        <v>72.473000000000212</v>
      </c>
      <c r="AC127">
        <v>0</v>
      </c>
      <c r="AD127">
        <v>1</v>
      </c>
      <c r="AE127" s="6"/>
      <c r="AF127" s="1" t="s">
        <v>7</v>
      </c>
      <c r="AG127">
        <v>123</v>
      </c>
      <c r="AH127" s="189">
        <v>45416</v>
      </c>
      <c r="AI127">
        <f t="shared" si="346"/>
        <v>5</v>
      </c>
      <c r="AJ127">
        <v>123</v>
      </c>
      <c r="AK127">
        <v>0</v>
      </c>
      <c r="AL127">
        <v>1</v>
      </c>
      <c r="AM127">
        <v>0</v>
      </c>
      <c r="AN127">
        <v>1</v>
      </c>
      <c r="AO127">
        <v>0</v>
      </c>
      <c r="AP127">
        <v>0</v>
      </c>
      <c r="AQ127">
        <v>0</v>
      </c>
      <c r="AS127" s="37"/>
      <c r="AT127" s="37"/>
      <c r="AU127" s="6">
        <f t="shared" si="347"/>
        <v>0</v>
      </c>
      <c r="AV127" s="6">
        <f t="shared" si="348"/>
        <v>0</v>
      </c>
      <c r="AW127" s="6">
        <f t="shared" si="349"/>
        <v>0</v>
      </c>
      <c r="AX127" s="6">
        <f t="shared" si="350"/>
        <v>0</v>
      </c>
      <c r="AY127" s="193">
        <f t="shared" si="351"/>
        <v>5.6740334309306508</v>
      </c>
      <c r="AZ127" s="193">
        <f t="shared" si="352"/>
        <v>4.1745731882913786</v>
      </c>
      <c r="BA127" s="193">
        <f t="shared" si="353"/>
        <v>3.8150380693314694</v>
      </c>
      <c r="BB127" s="193">
        <f t="shared" si="354"/>
        <v>3.9040600573940507</v>
      </c>
      <c r="BC127" s="72">
        <f t="shared" si="355"/>
        <v>56312.210093717425</v>
      </c>
      <c r="BG127" s="3">
        <f t="shared" si="356"/>
        <v>6.3794909381087255</v>
      </c>
      <c r="BH127" s="6">
        <f t="shared" si="357"/>
        <v>0</v>
      </c>
      <c r="BI127" s="6">
        <f t="shared" si="358"/>
        <v>0</v>
      </c>
      <c r="BJ127" s="6">
        <f t="shared" si="359"/>
        <v>0</v>
      </c>
      <c r="BK127" s="193">
        <f t="shared" si="360"/>
        <v>5.6957040048098611</v>
      </c>
      <c r="BL127" s="193">
        <f t="shared" si="361"/>
        <v>4.1745731882913786</v>
      </c>
      <c r="BM127" s="193">
        <f t="shared" si="362"/>
        <v>3.8150380693314694</v>
      </c>
      <c r="BN127" s="193">
        <f t="shared" si="363"/>
        <v>3.9040600573940507</v>
      </c>
      <c r="BO127" s="72">
        <f t="shared" si="364"/>
        <v>56324.726474793424</v>
      </c>
      <c r="BS127" s="3">
        <f t="shared" si="365"/>
        <v>6.379511037968185</v>
      </c>
      <c r="BT127" s="6">
        <f t="shared" si="366"/>
        <v>0</v>
      </c>
      <c r="BU127" s="6">
        <f t="shared" si="367"/>
        <v>0</v>
      </c>
      <c r="BV127" s="6">
        <f t="shared" si="368"/>
        <v>0</v>
      </c>
      <c r="BW127" s="193">
        <f t="shared" si="369"/>
        <v>5.6957040723528358</v>
      </c>
      <c r="BX127" s="193">
        <f t="shared" si="370"/>
        <v>4.1745731882913786</v>
      </c>
      <c r="BY127" s="193">
        <f t="shared" si="495"/>
        <v>3.8150380693314694</v>
      </c>
      <c r="BZ127" s="193">
        <f t="shared" si="371"/>
        <v>3.9040600573940507</v>
      </c>
      <c r="CA127" s="72">
        <f t="shared" si="372"/>
        <v>56324.726474793424</v>
      </c>
      <c r="CE127" s="3">
        <f t="shared" si="373"/>
        <v>0</v>
      </c>
      <c r="CF127" s="6">
        <f t="shared" si="374"/>
        <v>5.1060828802427167</v>
      </c>
      <c r="CG127" s="6">
        <f t="shared" si="375"/>
        <v>0</v>
      </c>
      <c r="CH127" s="6">
        <f t="shared" si="376"/>
        <v>0</v>
      </c>
      <c r="CI127" s="193">
        <f t="shared" si="377"/>
        <v>5.6740334309306508</v>
      </c>
      <c r="CJ127" s="193">
        <f t="shared" si="378"/>
        <v>4.2501819430465453</v>
      </c>
      <c r="CK127" s="193">
        <f t="shared" si="496"/>
        <v>3.8150380693314694</v>
      </c>
      <c r="CL127" s="193">
        <f t="shared" si="379"/>
        <v>3.9040600573940507</v>
      </c>
      <c r="CM127" s="72">
        <f t="shared" si="380"/>
        <v>56500.600810044714</v>
      </c>
      <c r="CQ127" s="3">
        <f t="shared" si="381"/>
        <v>0</v>
      </c>
      <c r="CR127" s="6">
        <f t="shared" si="382"/>
        <v>5.1061384131220073</v>
      </c>
      <c r="CS127" s="6">
        <f t="shared" si="383"/>
        <v>0</v>
      </c>
      <c r="CT127" s="6">
        <f t="shared" si="384"/>
        <v>0</v>
      </c>
      <c r="CU127" s="193">
        <f t="shared" si="385"/>
        <v>5.6740334309306508</v>
      </c>
      <c r="CV127" s="193">
        <f t="shared" si="386"/>
        <v>4.250182735036101</v>
      </c>
      <c r="CW127" s="193">
        <f t="shared" si="497"/>
        <v>3.8150380693314694</v>
      </c>
      <c r="CX127" s="193">
        <f t="shared" si="387"/>
        <v>3.9040600573940507</v>
      </c>
      <c r="CY127" s="72">
        <f t="shared" si="388"/>
        <v>56500.602786704505</v>
      </c>
      <c r="DC127" s="3">
        <f t="shared" si="389"/>
        <v>0</v>
      </c>
      <c r="DD127" s="6">
        <f t="shared" si="390"/>
        <v>0</v>
      </c>
      <c r="DE127" s="6">
        <f t="shared" si="391"/>
        <v>4.7857456680112946</v>
      </c>
      <c r="DF127" s="6">
        <f t="shared" si="392"/>
        <v>0</v>
      </c>
      <c r="DG127" s="193">
        <f t="shared" si="393"/>
        <v>5.6740334309306508</v>
      </c>
      <c r="DH127" s="193">
        <f t="shared" si="394"/>
        <v>4.1745731882913786</v>
      </c>
      <c r="DI127" s="193">
        <f t="shared" si="498"/>
        <v>3.9153022138747131</v>
      </c>
      <c r="DJ127" s="193">
        <f t="shared" si="395"/>
        <v>3.9040600573940507</v>
      </c>
      <c r="DK127" s="72">
        <f t="shared" si="396"/>
        <v>56802.905020320242</v>
      </c>
      <c r="DO127" s="3">
        <f t="shared" si="397"/>
        <v>0</v>
      </c>
      <c r="DP127" s="6">
        <f t="shared" si="398"/>
        <v>0</v>
      </c>
      <c r="DQ127" s="6">
        <f t="shared" si="399"/>
        <v>4.5579410420919979</v>
      </c>
      <c r="DR127" s="6">
        <f t="shared" si="400"/>
        <v>0</v>
      </c>
      <c r="DS127" s="193">
        <f t="shared" si="401"/>
        <v>5.6740334309306508</v>
      </c>
      <c r="DT127" s="193">
        <f t="shared" si="402"/>
        <v>4.1745731882913786</v>
      </c>
      <c r="DU127" s="193">
        <f t="shared" si="499"/>
        <v>3.9107506947981534</v>
      </c>
      <c r="DV127" s="193">
        <f t="shared" si="403"/>
        <v>3.9040600573940507</v>
      </c>
      <c r="DW127" s="72">
        <f t="shared" si="404"/>
        <v>56780.537420399822</v>
      </c>
      <c r="EA127" s="3">
        <f t="shared" si="405"/>
        <v>0</v>
      </c>
      <c r="EB127" s="6">
        <f t="shared" si="406"/>
        <v>0</v>
      </c>
      <c r="EC127" s="6">
        <f t="shared" si="407"/>
        <v>0</v>
      </c>
      <c r="ED127" s="6">
        <f t="shared" si="408"/>
        <v>14.413942060745104</v>
      </c>
      <c r="EE127" s="193">
        <f t="shared" si="409"/>
        <v>5.6740334309306508</v>
      </c>
      <c r="EF127" s="193">
        <f t="shared" si="410"/>
        <v>4.1745731882913786</v>
      </c>
      <c r="EG127" s="193">
        <f t="shared" si="500"/>
        <v>3.8150380693314694</v>
      </c>
      <c r="EH127" s="193">
        <f t="shared" si="411"/>
        <v>4.1591545414066102</v>
      </c>
      <c r="EI127" s="72">
        <f t="shared" si="412"/>
        <v>58126.662286047926</v>
      </c>
      <c r="EM127" s="3">
        <f t="shared" si="413"/>
        <v>0</v>
      </c>
      <c r="EN127" s="6">
        <f t="shared" si="414"/>
        <v>0</v>
      </c>
      <c r="EO127" s="6">
        <f t="shared" si="415"/>
        <v>0</v>
      </c>
      <c r="EP127" s="6">
        <f t="shared" si="416"/>
        <v>4.8047659369812958</v>
      </c>
      <c r="EQ127" s="193">
        <f t="shared" si="417"/>
        <v>5.6740334309306508</v>
      </c>
      <c r="ER127" s="193">
        <f t="shared" si="418"/>
        <v>4.1745731882913786</v>
      </c>
      <c r="ES127" s="193">
        <f t="shared" si="501"/>
        <v>3.8150380693314694</v>
      </c>
      <c r="ET127" s="193">
        <f t="shared" si="419"/>
        <v>3.9965148695168971</v>
      </c>
      <c r="EU127" s="72">
        <f t="shared" si="420"/>
        <v>56963.190073492638</v>
      </c>
      <c r="EY127" s="3">
        <f t="shared" si="421"/>
        <v>6.3794909381087255</v>
      </c>
      <c r="EZ127" s="6">
        <f t="shared" si="422"/>
        <v>5.1060828802427167</v>
      </c>
      <c r="FA127" s="6">
        <f t="shared" si="423"/>
        <v>4.7857456680112946</v>
      </c>
      <c r="FB127" s="6">
        <f t="shared" si="424"/>
        <v>14.413942060745104</v>
      </c>
      <c r="FC127" s="193">
        <f t="shared" si="425"/>
        <v>5.6957040048098611</v>
      </c>
      <c r="FD127" s="193">
        <f t="shared" si="426"/>
        <v>4.2501819430465453</v>
      </c>
      <c r="FE127" s="193">
        <f t="shared" si="502"/>
        <v>3.9153022138747131</v>
      </c>
      <c r="FF127" s="193">
        <f t="shared" si="427"/>
        <v>4.1591545414066102</v>
      </c>
      <c r="FG127" s="72">
        <f t="shared" si="428"/>
        <v>58842.399298941476</v>
      </c>
      <c r="FK127" s="3">
        <f t="shared" si="429"/>
        <v>6.5097047305826496</v>
      </c>
      <c r="FL127" s="6">
        <f t="shared" si="430"/>
        <v>5.1061384131220073</v>
      </c>
      <c r="FM127" s="6">
        <f t="shared" si="431"/>
        <v>4.5579410420919979</v>
      </c>
      <c r="FN127" s="6">
        <f t="shared" si="432"/>
        <v>4.8047659369812958</v>
      </c>
      <c r="FO127" s="193">
        <f t="shared" si="433"/>
        <v>5.6961414757092452</v>
      </c>
      <c r="FP127" s="193">
        <f t="shared" si="434"/>
        <v>4.250182735036101</v>
      </c>
      <c r="FQ127" s="193">
        <f t="shared" si="503"/>
        <v>3.9107506947981534</v>
      </c>
      <c r="FR127" s="193">
        <f t="shared" si="435"/>
        <v>3.9965148695168971</v>
      </c>
      <c r="FS127" s="205">
        <f t="shared" si="436"/>
        <v>57642.154496490693</v>
      </c>
      <c r="FW127" s="3">
        <f t="shared" si="437"/>
        <v>7.4861373253316668</v>
      </c>
      <c r="FX127" s="6">
        <f t="shared" si="438"/>
        <v>5.769873654674269</v>
      </c>
      <c r="FY127" s="6">
        <f t="shared" si="439"/>
        <v>5.6517377412704803</v>
      </c>
      <c r="FZ127" s="6">
        <f t="shared" si="440"/>
        <v>5.6694838772264067</v>
      </c>
      <c r="GA127" s="193">
        <f t="shared" si="441"/>
        <v>5.6994158493997391</v>
      </c>
      <c r="GB127" s="193">
        <f t="shared" si="442"/>
        <v>4.2596041585387949</v>
      </c>
      <c r="GC127" s="193">
        <f t="shared" si="504"/>
        <v>3.9324180379996179</v>
      </c>
      <c r="GD127" s="193">
        <f t="shared" si="443"/>
        <v>4.0122830505884872</v>
      </c>
      <c r="GE127" s="72">
        <f t="shared" si="444"/>
        <v>57889.678919654492</v>
      </c>
      <c r="GI127" s="3">
        <f t="shared" si="445"/>
        <v>7.1606530937955091</v>
      </c>
      <c r="GJ127" s="6">
        <f t="shared" si="446"/>
        <v>5.6166911682669891</v>
      </c>
      <c r="GK127" s="6">
        <f t="shared" si="447"/>
        <v>5.013638318868975</v>
      </c>
      <c r="GL127" s="6">
        <f t="shared" si="448"/>
        <v>5.2851120889398713</v>
      </c>
      <c r="GM127" s="193">
        <f t="shared" si="449"/>
        <v>5.6983255598941032</v>
      </c>
      <c r="GN127" s="193">
        <f t="shared" si="450"/>
        <v>4.2574376675048553</v>
      </c>
      <c r="GO127" s="193">
        <f t="shared" si="505"/>
        <v>3.919834857254735</v>
      </c>
      <c r="GP127" s="193">
        <f t="shared" si="451"/>
        <v>4.0053046874298852</v>
      </c>
      <c r="GQ127" s="72">
        <f t="shared" si="452"/>
        <v>57770.359667874436</v>
      </c>
      <c r="GU127" s="3">
        <f t="shared" si="453"/>
        <v>8.462590019940146</v>
      </c>
      <c r="GV127" s="6">
        <f t="shared" si="454"/>
        <v>6.1272994562912597</v>
      </c>
      <c r="GW127" s="6">
        <f t="shared" si="455"/>
        <v>5.9252089222996975</v>
      </c>
      <c r="GX127" s="6">
        <f t="shared" si="456"/>
        <v>6.0058091919771259</v>
      </c>
      <c r="GY127" s="193">
        <f t="shared" si="457"/>
        <v>5.7026796036228466</v>
      </c>
      <c r="GZ127" s="193">
        <f t="shared" si="458"/>
        <v>4.2646411254296677</v>
      </c>
      <c r="HA127" s="193">
        <f t="shared" si="506"/>
        <v>3.937762734009143</v>
      </c>
      <c r="HB127" s="193">
        <f t="shared" si="459"/>
        <v>4.0183494249318494</v>
      </c>
      <c r="HC127" s="205">
        <f t="shared" si="460"/>
        <v>57974.991478787204</v>
      </c>
      <c r="HG127" s="3">
        <f t="shared" si="278"/>
        <v>7.4861373253316668</v>
      </c>
      <c r="HH127" s="6">
        <f t="shared" si="279"/>
        <v>0</v>
      </c>
      <c r="HI127" s="6">
        <f t="shared" si="280"/>
        <v>0</v>
      </c>
      <c r="HJ127" s="6">
        <f t="shared" si="281"/>
        <v>0</v>
      </c>
      <c r="HK127" s="193">
        <f t="shared" si="461"/>
        <v>5.6994158493997391</v>
      </c>
      <c r="HL127" s="193">
        <f t="shared" si="461"/>
        <v>4.1745731882913786</v>
      </c>
      <c r="HM127" s="193">
        <f t="shared" si="461"/>
        <v>3.8150380693314694</v>
      </c>
      <c r="HN127" s="193">
        <f t="shared" si="461"/>
        <v>3.9040600573940507</v>
      </c>
      <c r="HO127" s="212">
        <f t="shared" si="462"/>
        <v>56326.870622373019</v>
      </c>
      <c r="HS127" s="3">
        <f t="shared" si="282"/>
        <v>7.1606530937955091</v>
      </c>
      <c r="HT127" s="6">
        <f t="shared" si="283"/>
        <v>0</v>
      </c>
      <c r="HU127" s="6">
        <f t="shared" si="284"/>
        <v>0</v>
      </c>
      <c r="HV127" s="6">
        <f t="shared" si="285"/>
        <v>0</v>
      </c>
      <c r="HW127" s="193">
        <f t="shared" si="463"/>
        <v>5.6983255598941032</v>
      </c>
      <c r="HX127" s="193">
        <f t="shared" si="463"/>
        <v>4.1745731882913786</v>
      </c>
      <c r="HY127" s="193">
        <f t="shared" si="463"/>
        <v>3.8150380693314694</v>
      </c>
      <c r="HZ127" s="193">
        <f t="shared" si="463"/>
        <v>3.9040600573940507</v>
      </c>
      <c r="IA127" s="212">
        <f t="shared" si="464"/>
        <v>56326.240808011593</v>
      </c>
      <c r="IE127" s="3">
        <f t="shared" si="286"/>
        <v>8.462590019940146</v>
      </c>
      <c r="IF127" s="6">
        <f t="shared" si="287"/>
        <v>0</v>
      </c>
      <c r="IG127" s="6">
        <f t="shared" si="288"/>
        <v>0</v>
      </c>
      <c r="IH127" s="6">
        <f t="shared" si="289"/>
        <v>0</v>
      </c>
      <c r="II127" s="193">
        <f t="shared" si="465"/>
        <v>5.7026796036228466</v>
      </c>
      <c r="IJ127" s="193">
        <f t="shared" si="465"/>
        <v>4.1745731882913786</v>
      </c>
      <c r="IK127" s="193">
        <f t="shared" si="465"/>
        <v>3.8150380693314694</v>
      </c>
      <c r="IL127" s="193">
        <f t="shared" si="465"/>
        <v>3.9040600573940507</v>
      </c>
      <c r="IM127" s="205">
        <f t="shared" si="466"/>
        <v>56328.755997922664</v>
      </c>
      <c r="IQ127" s="3">
        <f t="shared" si="290"/>
        <v>0</v>
      </c>
      <c r="IR127" s="6">
        <f t="shared" si="291"/>
        <v>5.769873654674269</v>
      </c>
      <c r="IS127" s="6">
        <f t="shared" si="292"/>
        <v>0</v>
      </c>
      <c r="IT127" s="6">
        <f t="shared" si="293"/>
        <v>0</v>
      </c>
      <c r="IU127" s="193">
        <f t="shared" si="467"/>
        <v>5.6740334309306508</v>
      </c>
      <c r="IV127" s="193">
        <f t="shared" si="467"/>
        <v>4.2596041585387949</v>
      </c>
      <c r="IW127" s="193">
        <f t="shared" si="467"/>
        <v>3.8150380693314694</v>
      </c>
      <c r="IX127" s="193">
        <f t="shared" si="467"/>
        <v>3.9040600573940507</v>
      </c>
      <c r="IY127" s="212">
        <f t="shared" si="468"/>
        <v>56524.121814895356</v>
      </c>
      <c r="JC127" s="3">
        <f t="shared" si="294"/>
        <v>0</v>
      </c>
      <c r="JD127" s="6">
        <f t="shared" si="295"/>
        <v>5.6166911682669891</v>
      </c>
      <c r="JE127" s="6">
        <f t="shared" si="296"/>
        <v>0</v>
      </c>
      <c r="JF127" s="6">
        <f t="shared" si="297"/>
        <v>0</v>
      </c>
      <c r="JG127" s="193">
        <f t="shared" si="469"/>
        <v>5.6740334309306508</v>
      </c>
      <c r="JH127" s="193">
        <f t="shared" si="469"/>
        <v>4.2574376675048553</v>
      </c>
      <c r="JI127" s="193">
        <f t="shared" si="469"/>
        <v>3.8150380693314694</v>
      </c>
      <c r="JJ127" s="193">
        <f t="shared" si="469"/>
        <v>3.9040600573940507</v>
      </c>
      <c r="JK127" s="212">
        <f t="shared" si="470"/>
        <v>56518.712661101155</v>
      </c>
      <c r="JO127" s="3">
        <f t="shared" si="298"/>
        <v>0</v>
      </c>
      <c r="JP127" s="6">
        <f t="shared" si="299"/>
        <v>6.1272994562912597</v>
      </c>
      <c r="JQ127" s="6">
        <f t="shared" si="300"/>
        <v>0</v>
      </c>
      <c r="JR127" s="6">
        <f t="shared" si="301"/>
        <v>0</v>
      </c>
      <c r="JS127" s="193">
        <f t="shared" si="471"/>
        <v>5.6740334309306508</v>
      </c>
      <c r="JT127" s="193">
        <f t="shared" si="471"/>
        <v>4.2646411254296677</v>
      </c>
      <c r="JU127" s="193">
        <f t="shared" si="471"/>
        <v>3.8150380693314694</v>
      </c>
      <c r="JV127" s="193">
        <f t="shared" si="471"/>
        <v>3.9040600573940507</v>
      </c>
      <c r="JW127" s="205">
        <f t="shared" si="472"/>
        <v>56536.699786984929</v>
      </c>
      <c r="KA127" s="3">
        <f t="shared" si="302"/>
        <v>0</v>
      </c>
      <c r="KB127" s="6">
        <f t="shared" si="303"/>
        <v>0</v>
      </c>
      <c r="KC127" s="6">
        <f t="shared" si="304"/>
        <v>5.6517377412704803</v>
      </c>
      <c r="KD127" s="6">
        <f t="shared" si="305"/>
        <v>0</v>
      </c>
      <c r="KE127" s="193">
        <f t="shared" si="473"/>
        <v>5.6740334309306508</v>
      </c>
      <c r="KF127" s="193">
        <f t="shared" si="473"/>
        <v>4.1745731882913786</v>
      </c>
      <c r="KG127" s="193">
        <f t="shared" si="473"/>
        <v>3.9324180379996179</v>
      </c>
      <c r="KH127" s="193">
        <f t="shared" si="473"/>
        <v>3.9040600573940507</v>
      </c>
      <c r="KI127" s="212">
        <f t="shared" si="474"/>
        <v>56887.096473452693</v>
      </c>
      <c r="KM127" s="3">
        <f t="shared" si="306"/>
        <v>0</v>
      </c>
      <c r="KN127" s="6">
        <f t="shared" si="307"/>
        <v>0</v>
      </c>
      <c r="KO127" s="6">
        <f t="shared" si="308"/>
        <v>5.013638318868975</v>
      </c>
      <c r="KP127" s="6">
        <f t="shared" si="309"/>
        <v>0</v>
      </c>
      <c r="KQ127" s="193">
        <f t="shared" si="475"/>
        <v>5.6740334309306508</v>
      </c>
      <c r="KR127" s="193">
        <f t="shared" si="475"/>
        <v>4.1745731882913786</v>
      </c>
      <c r="KS127" s="193">
        <f t="shared" si="475"/>
        <v>3.919834857254735</v>
      </c>
      <c r="KT127" s="193">
        <f t="shared" si="475"/>
        <v>3.9040600573940507</v>
      </c>
      <c r="KU127" s="212">
        <f t="shared" si="476"/>
        <v>56825.188615660445</v>
      </c>
      <c r="KY127" s="3">
        <f t="shared" si="310"/>
        <v>0</v>
      </c>
      <c r="KZ127" s="6">
        <f t="shared" si="311"/>
        <v>0</v>
      </c>
      <c r="LA127" s="6">
        <f t="shared" si="312"/>
        <v>5.9252089222996975</v>
      </c>
      <c r="LB127" s="6">
        <f t="shared" si="313"/>
        <v>0</v>
      </c>
      <c r="LC127" s="193">
        <f t="shared" si="477"/>
        <v>5.6740334309306508</v>
      </c>
      <c r="LD127" s="193">
        <f t="shared" si="477"/>
        <v>4.1745731882913786</v>
      </c>
      <c r="LE127" s="193">
        <f t="shared" si="477"/>
        <v>3.937762734009143</v>
      </c>
      <c r="LF127" s="193">
        <f t="shared" si="477"/>
        <v>3.9040600573940507</v>
      </c>
      <c r="LG127" s="205">
        <f t="shared" si="478"/>
        <v>56913.412190118921</v>
      </c>
      <c r="LK127" s="3">
        <f t="shared" si="314"/>
        <v>0</v>
      </c>
      <c r="LL127" s="6">
        <f t="shared" si="315"/>
        <v>0</v>
      </c>
      <c r="LM127" s="6">
        <f t="shared" si="316"/>
        <v>0</v>
      </c>
      <c r="LN127" s="6">
        <f t="shared" si="317"/>
        <v>5.6694838772264067</v>
      </c>
      <c r="LO127" s="193">
        <f t="shared" si="479"/>
        <v>5.6740334309306508</v>
      </c>
      <c r="LP127" s="193">
        <f t="shared" si="479"/>
        <v>4.1745731882913786</v>
      </c>
      <c r="LQ127" s="193">
        <f t="shared" si="479"/>
        <v>3.8150380693314694</v>
      </c>
      <c r="LR127" s="193">
        <f t="shared" si="479"/>
        <v>4.0122830505884872</v>
      </c>
      <c r="LS127" s="212">
        <f t="shared" si="480"/>
        <v>57074.963592653759</v>
      </c>
      <c r="LW127" s="3">
        <f t="shared" si="318"/>
        <v>0</v>
      </c>
      <c r="LX127" s="6">
        <f t="shared" si="319"/>
        <v>0</v>
      </c>
      <c r="LY127" s="6">
        <f t="shared" si="320"/>
        <v>0</v>
      </c>
      <c r="LZ127" s="6">
        <f t="shared" si="321"/>
        <v>5.2851120889398713</v>
      </c>
      <c r="MA127" s="193">
        <f t="shared" si="481"/>
        <v>5.6740334309306508</v>
      </c>
      <c r="MB127" s="193">
        <f t="shared" si="481"/>
        <v>4.1745731882913786</v>
      </c>
      <c r="MC127" s="193">
        <f t="shared" si="481"/>
        <v>3.8150380693314694</v>
      </c>
      <c r="MD127" s="193">
        <f t="shared" si="481"/>
        <v>4.0053046874298852</v>
      </c>
      <c r="ME127" s="212">
        <f t="shared" si="482"/>
        <v>57025.470097653662</v>
      </c>
      <c r="MI127" s="3">
        <f t="shared" si="322"/>
        <v>0</v>
      </c>
      <c r="MJ127" s="6">
        <f t="shared" si="323"/>
        <v>0</v>
      </c>
      <c r="MK127" s="6">
        <f t="shared" si="324"/>
        <v>0</v>
      </c>
      <c r="ML127" s="6">
        <f t="shared" si="325"/>
        <v>6.0058091919771259</v>
      </c>
      <c r="MM127" s="193">
        <f t="shared" si="483"/>
        <v>5.6740334309306508</v>
      </c>
      <c r="MN127" s="193">
        <f t="shared" si="483"/>
        <v>4.1745731882913786</v>
      </c>
      <c r="MO127" s="193">
        <f t="shared" si="483"/>
        <v>3.8150380693314694</v>
      </c>
      <c r="MP127" s="193">
        <f t="shared" si="483"/>
        <v>4.0183494249318494</v>
      </c>
      <c r="MQ127" s="205">
        <f t="shared" si="484"/>
        <v>57118.023779339084</v>
      </c>
      <c r="MT127" s="3">
        <f t="shared" si="326"/>
        <v>6.1842003991870298</v>
      </c>
      <c r="MU127" s="6">
        <f t="shared" si="327"/>
        <v>5.1060828802427167</v>
      </c>
      <c r="MV127" s="6">
        <f t="shared" si="328"/>
        <v>5.2415309697266546</v>
      </c>
      <c r="MW127" s="6">
        <f t="shared" si="329"/>
        <v>5.7655768242980407</v>
      </c>
      <c r="MX127" s="193">
        <f t="shared" si="485"/>
        <v>5.6950475407933663</v>
      </c>
      <c r="MY127" s="193">
        <f t="shared" si="485"/>
        <v>4.2501819430465453</v>
      </c>
      <c r="MZ127" s="193">
        <f t="shared" si="485"/>
        <v>3.9243470484463652</v>
      </c>
      <c r="NA127" s="193">
        <f t="shared" si="485"/>
        <v>4.0140200588462669</v>
      </c>
      <c r="NB127" s="212">
        <f t="shared" si="486"/>
        <v>57835.087672236172</v>
      </c>
      <c r="NF127" s="3">
        <f t="shared" si="330"/>
        <v>6.1842003991870289</v>
      </c>
      <c r="NG127" s="6">
        <f t="shared" si="331"/>
        <v>0</v>
      </c>
      <c r="NH127" s="6">
        <f t="shared" si="332"/>
        <v>0</v>
      </c>
      <c r="NI127" s="6">
        <f t="shared" si="333"/>
        <v>0</v>
      </c>
      <c r="NJ127" s="193">
        <f t="shared" si="487"/>
        <v>5.6950475407933663</v>
      </c>
      <c r="NK127" s="193">
        <f t="shared" si="487"/>
        <v>4.1745731882913786</v>
      </c>
      <c r="NL127" s="193">
        <f t="shared" si="487"/>
        <v>3.8150380693314694</v>
      </c>
      <c r="NM127" s="193">
        <f t="shared" si="487"/>
        <v>3.9040600573940507</v>
      </c>
      <c r="NN127" s="212">
        <f t="shared" si="488"/>
        <v>56324.347276750676</v>
      </c>
      <c r="NR127" s="3">
        <f t="shared" si="334"/>
        <v>0</v>
      </c>
      <c r="NS127" s="6">
        <f t="shared" si="335"/>
        <v>5.1060828802427167</v>
      </c>
      <c r="NT127" s="6">
        <f t="shared" si="336"/>
        <v>0</v>
      </c>
      <c r="NU127" s="6">
        <f t="shared" si="337"/>
        <v>0</v>
      </c>
      <c r="NV127" s="193">
        <f t="shared" si="489"/>
        <v>5.6740334309306508</v>
      </c>
      <c r="NW127" s="193">
        <f t="shared" si="489"/>
        <v>4.2501819430465453</v>
      </c>
      <c r="NX127" s="193">
        <f t="shared" si="489"/>
        <v>3.8150380693314694</v>
      </c>
      <c r="NY127" s="193">
        <f t="shared" si="489"/>
        <v>3.9040600573940507</v>
      </c>
      <c r="NZ127" s="212">
        <f t="shared" si="490"/>
        <v>56500.600810044714</v>
      </c>
      <c r="OD127" s="3">
        <f t="shared" si="338"/>
        <v>0</v>
      </c>
      <c r="OE127" s="6">
        <f t="shared" si="339"/>
        <v>0</v>
      </c>
      <c r="OF127" s="6">
        <f t="shared" si="340"/>
        <v>5.2415309697266546</v>
      </c>
      <c r="OG127" s="6">
        <f t="shared" si="341"/>
        <v>0</v>
      </c>
      <c r="OH127" s="193">
        <f t="shared" si="491"/>
        <v>5.6740334309306508</v>
      </c>
      <c r="OI127" s="193">
        <f t="shared" si="491"/>
        <v>4.1745731882913786</v>
      </c>
      <c r="OJ127" s="193">
        <f t="shared" si="491"/>
        <v>3.9243470484463652</v>
      </c>
      <c r="OK127" s="193">
        <f t="shared" si="491"/>
        <v>3.9040600573940507</v>
      </c>
      <c r="OL127" s="212">
        <f t="shared" si="492"/>
        <v>56847.380345685728</v>
      </c>
      <c r="OP127" s="3">
        <f t="shared" si="342"/>
        <v>0</v>
      </c>
      <c r="OQ127" s="6">
        <f t="shared" si="343"/>
        <v>0</v>
      </c>
      <c r="OR127" s="6">
        <f t="shared" si="344"/>
        <v>0</v>
      </c>
      <c r="OS127" s="6">
        <f t="shared" si="345"/>
        <v>5.7655768242980407</v>
      </c>
      <c r="OT127" s="193">
        <f t="shared" si="493"/>
        <v>5.6740334309306508</v>
      </c>
      <c r="OU127" s="193">
        <f t="shared" si="493"/>
        <v>4.1745731882913786</v>
      </c>
      <c r="OV127" s="193">
        <f t="shared" si="493"/>
        <v>3.8150380693314694</v>
      </c>
      <c r="OW127" s="193">
        <f t="shared" si="493"/>
        <v>4.0140200588462669</v>
      </c>
      <c r="OX127" s="232">
        <f t="shared" si="494"/>
        <v>57087.289863387545</v>
      </c>
    </row>
    <row r="128" spans="2:414" x14ac:dyDescent="0.2">
      <c r="B128" s="81">
        <v>45423</v>
      </c>
      <c r="C128">
        <v>124</v>
      </c>
      <c r="D128">
        <v>11.163327657066866</v>
      </c>
      <c r="E128">
        <v>0</v>
      </c>
      <c r="F128">
        <v>0</v>
      </c>
      <c r="G128">
        <v>0</v>
      </c>
      <c r="H128">
        <v>0</v>
      </c>
      <c r="I128">
        <v>1</v>
      </c>
      <c r="J128">
        <v>0</v>
      </c>
      <c r="K128">
        <v>0</v>
      </c>
      <c r="L128">
        <v>0</v>
      </c>
      <c r="M128">
        <v>0</v>
      </c>
      <c r="N128">
        <v>0</v>
      </c>
      <c r="O128">
        <v>0</v>
      </c>
      <c r="P128">
        <v>1</v>
      </c>
      <c r="Q128">
        <v>0</v>
      </c>
      <c r="R128">
        <v>0</v>
      </c>
      <c r="S128">
        <v>0</v>
      </c>
      <c r="T128">
        <v>15376</v>
      </c>
      <c r="U128">
        <v>6.5072661057881298</v>
      </c>
      <c r="V128">
        <v>5.1060507999394824</v>
      </c>
      <c r="W128">
        <v>4.5578530171535716</v>
      </c>
      <c r="X128">
        <v>4.8623184369283248</v>
      </c>
      <c r="Y128" s="3">
        <v>378.78549257354086</v>
      </c>
      <c r="Z128" s="3">
        <v>100.00529389249441</v>
      </c>
      <c r="AA128" s="3">
        <v>50.000000000000441</v>
      </c>
      <c r="AB128" s="3">
        <v>79.720250000000078</v>
      </c>
      <c r="AC128">
        <v>0</v>
      </c>
      <c r="AD128">
        <v>1</v>
      </c>
      <c r="AE128" s="6"/>
      <c r="AF128" s="1" t="s">
        <v>7</v>
      </c>
      <c r="AG128">
        <v>124</v>
      </c>
      <c r="AH128" s="189">
        <v>45423</v>
      </c>
      <c r="AI128">
        <f t="shared" si="346"/>
        <v>5</v>
      </c>
      <c r="AJ128">
        <v>124</v>
      </c>
      <c r="AK128">
        <v>0</v>
      </c>
      <c r="AL128">
        <v>1</v>
      </c>
      <c r="AM128">
        <v>0</v>
      </c>
      <c r="AN128">
        <v>1</v>
      </c>
      <c r="AO128">
        <v>0</v>
      </c>
      <c r="AP128">
        <v>0</v>
      </c>
      <c r="AQ128">
        <v>0</v>
      </c>
      <c r="AS128" s="37"/>
      <c r="AT128" s="37"/>
      <c r="AU128" s="6">
        <f t="shared" si="347"/>
        <v>0</v>
      </c>
      <c r="AV128" s="6">
        <f t="shared" si="348"/>
        <v>0</v>
      </c>
      <c r="AW128" s="6">
        <f t="shared" si="349"/>
        <v>0</v>
      </c>
      <c r="AX128" s="6">
        <f t="shared" si="350"/>
        <v>0</v>
      </c>
      <c r="AY128" s="193">
        <f t="shared" si="351"/>
        <v>5.6740334309306508</v>
      </c>
      <c r="AZ128" s="193">
        <f t="shared" si="352"/>
        <v>4.1745731882913786</v>
      </c>
      <c r="BA128" s="193">
        <f t="shared" si="353"/>
        <v>3.8150380693314694</v>
      </c>
      <c r="BB128" s="193">
        <f t="shared" si="354"/>
        <v>3.9040600573940507</v>
      </c>
      <c r="BC128" s="72">
        <f t="shared" si="355"/>
        <v>56312.210093717425</v>
      </c>
      <c r="BG128" s="3">
        <f t="shared" si="356"/>
        <v>6.3771207836723667</v>
      </c>
      <c r="BH128" s="6">
        <f t="shared" si="357"/>
        <v>0</v>
      </c>
      <c r="BI128" s="6">
        <f t="shared" si="358"/>
        <v>0</v>
      </c>
      <c r="BJ128" s="6">
        <f t="shared" si="359"/>
        <v>0</v>
      </c>
      <c r="BK128" s="193">
        <f t="shared" si="360"/>
        <v>5.6956960401807892</v>
      </c>
      <c r="BL128" s="193">
        <f t="shared" si="361"/>
        <v>4.1745731882913786</v>
      </c>
      <c r="BM128" s="193">
        <f t="shared" si="362"/>
        <v>3.8150380693314694</v>
      </c>
      <c r="BN128" s="193">
        <f t="shared" si="363"/>
        <v>3.9040600573940507</v>
      </c>
      <c r="BO128" s="72">
        <f t="shared" si="364"/>
        <v>56324.721874112038</v>
      </c>
      <c r="BS128" s="3">
        <f t="shared" si="365"/>
        <v>6.3771408760641828</v>
      </c>
      <c r="BT128" s="6">
        <f t="shared" si="366"/>
        <v>0</v>
      </c>
      <c r="BU128" s="6">
        <f t="shared" si="367"/>
        <v>0</v>
      </c>
      <c r="BV128" s="6">
        <f t="shared" si="368"/>
        <v>0</v>
      </c>
      <c r="BW128" s="193">
        <f t="shared" si="369"/>
        <v>5.6956961076992076</v>
      </c>
      <c r="BX128" s="193">
        <f t="shared" si="370"/>
        <v>4.1745731882913786</v>
      </c>
      <c r="BY128" s="193">
        <f t="shared" si="495"/>
        <v>3.8150380693314694</v>
      </c>
      <c r="BZ128" s="193">
        <f t="shared" si="371"/>
        <v>3.9040600573940507</v>
      </c>
      <c r="CA128" s="72">
        <f t="shared" si="372"/>
        <v>56324.721874112038</v>
      </c>
      <c r="CE128" s="3">
        <f t="shared" si="373"/>
        <v>0</v>
      </c>
      <c r="CF128" s="6">
        <f t="shared" si="374"/>
        <v>5.1060507999394824</v>
      </c>
      <c r="CG128" s="6">
        <f t="shared" si="375"/>
        <v>0</v>
      </c>
      <c r="CH128" s="6">
        <f t="shared" si="376"/>
        <v>0</v>
      </c>
      <c r="CI128" s="193">
        <f t="shared" si="377"/>
        <v>5.6740334309306508</v>
      </c>
      <c r="CJ128" s="193">
        <f t="shared" si="378"/>
        <v>4.2501814855287412</v>
      </c>
      <c r="CK128" s="193">
        <f t="shared" si="496"/>
        <v>3.8150380693314694</v>
      </c>
      <c r="CL128" s="193">
        <f t="shared" si="379"/>
        <v>3.9040600573940507</v>
      </c>
      <c r="CM128" s="72">
        <f t="shared" si="380"/>
        <v>56500.59966816473</v>
      </c>
      <c r="CQ128" s="3">
        <f t="shared" si="381"/>
        <v>0</v>
      </c>
      <c r="CR128" s="6">
        <f t="shared" si="382"/>
        <v>5.1061063324698734</v>
      </c>
      <c r="CS128" s="6">
        <f t="shared" si="383"/>
        <v>0</v>
      </c>
      <c r="CT128" s="6">
        <f t="shared" si="384"/>
        <v>0</v>
      </c>
      <c r="CU128" s="193">
        <f t="shared" si="385"/>
        <v>5.6740334309306508</v>
      </c>
      <c r="CV128" s="193">
        <f t="shared" si="386"/>
        <v>4.2501822775136837</v>
      </c>
      <c r="CW128" s="193">
        <f t="shared" si="497"/>
        <v>3.8150380693314694</v>
      </c>
      <c r="CX128" s="193">
        <f t="shared" si="387"/>
        <v>3.9040600573940507</v>
      </c>
      <c r="CY128" s="72">
        <f t="shared" si="388"/>
        <v>56500.601644812938</v>
      </c>
      <c r="DC128" s="3">
        <f t="shared" si="389"/>
        <v>0</v>
      </c>
      <c r="DD128" s="6">
        <f t="shared" si="390"/>
        <v>0</v>
      </c>
      <c r="DE128" s="6">
        <f t="shared" si="391"/>
        <v>4.7857456680112502</v>
      </c>
      <c r="DF128" s="6">
        <f t="shared" si="392"/>
        <v>0</v>
      </c>
      <c r="DG128" s="193">
        <f t="shared" si="393"/>
        <v>5.6740334309306508</v>
      </c>
      <c r="DH128" s="193">
        <f t="shared" si="394"/>
        <v>4.1745731882913786</v>
      </c>
      <c r="DI128" s="193">
        <f t="shared" si="498"/>
        <v>3.9153022138747122</v>
      </c>
      <c r="DJ128" s="193">
        <f t="shared" si="395"/>
        <v>3.9040600573940507</v>
      </c>
      <c r="DK128" s="72">
        <f t="shared" si="396"/>
        <v>56802.905020320242</v>
      </c>
      <c r="DO128" s="3">
        <f t="shared" si="397"/>
        <v>0</v>
      </c>
      <c r="DP128" s="6">
        <f t="shared" si="398"/>
        <v>0</v>
      </c>
      <c r="DQ128" s="6">
        <f t="shared" si="399"/>
        <v>4.5579410420919562</v>
      </c>
      <c r="DR128" s="6">
        <f t="shared" si="400"/>
        <v>0</v>
      </c>
      <c r="DS128" s="193">
        <f t="shared" si="401"/>
        <v>5.6740334309306508</v>
      </c>
      <c r="DT128" s="193">
        <f t="shared" si="402"/>
        <v>4.1745731882913786</v>
      </c>
      <c r="DU128" s="193">
        <f t="shared" si="499"/>
        <v>3.9107506947981525</v>
      </c>
      <c r="DV128" s="193">
        <f t="shared" si="403"/>
        <v>3.9040600573940507</v>
      </c>
      <c r="DW128" s="72">
        <f t="shared" si="404"/>
        <v>56780.537420399822</v>
      </c>
      <c r="EA128" s="3">
        <f t="shared" si="405"/>
        <v>0</v>
      </c>
      <c r="EB128" s="6">
        <f t="shared" si="406"/>
        <v>0</v>
      </c>
      <c r="EC128" s="6">
        <f t="shared" si="407"/>
        <v>0</v>
      </c>
      <c r="ED128" s="6">
        <f t="shared" si="408"/>
        <v>14.586955310784974</v>
      </c>
      <c r="EE128" s="193">
        <f t="shared" si="409"/>
        <v>5.6740334309306508</v>
      </c>
      <c r="EF128" s="193">
        <f t="shared" si="410"/>
        <v>4.1745731882913786</v>
      </c>
      <c r="EG128" s="193">
        <f t="shared" si="500"/>
        <v>3.8150380693314694</v>
      </c>
      <c r="EH128" s="193">
        <f t="shared" si="411"/>
        <v>4.1618534942447365</v>
      </c>
      <c r="EI128" s="72">
        <f t="shared" si="412"/>
        <v>58146.168852297844</v>
      </c>
      <c r="EM128" s="3">
        <f t="shared" si="413"/>
        <v>0</v>
      </c>
      <c r="EN128" s="6">
        <f t="shared" si="414"/>
        <v>0</v>
      </c>
      <c r="EO128" s="6">
        <f t="shared" si="415"/>
        <v>0</v>
      </c>
      <c r="EP128" s="6">
        <f t="shared" si="416"/>
        <v>4.862438443706707</v>
      </c>
      <c r="EQ128" s="193">
        <f t="shared" si="417"/>
        <v>5.6740334309306508</v>
      </c>
      <c r="ER128" s="193">
        <f t="shared" si="418"/>
        <v>4.1745731882913786</v>
      </c>
      <c r="ES128" s="193">
        <f t="shared" si="501"/>
        <v>3.8150380693314694</v>
      </c>
      <c r="ET128" s="193">
        <f t="shared" si="419"/>
        <v>3.9975743047206906</v>
      </c>
      <c r="EU128" s="72">
        <f t="shared" si="420"/>
        <v>56970.693067280998</v>
      </c>
      <c r="EY128" s="3">
        <f t="shared" si="421"/>
        <v>6.3771207836723667</v>
      </c>
      <c r="EZ128" s="6">
        <f t="shared" si="422"/>
        <v>5.1060507999394824</v>
      </c>
      <c r="FA128" s="6">
        <f t="shared" si="423"/>
        <v>4.7857456680112502</v>
      </c>
      <c r="FB128" s="6">
        <f t="shared" si="424"/>
        <v>14.586955310784974</v>
      </c>
      <c r="FC128" s="193">
        <f t="shared" si="425"/>
        <v>5.6956960401807892</v>
      </c>
      <c r="FD128" s="193">
        <f t="shared" si="426"/>
        <v>4.2501814855287412</v>
      </c>
      <c r="FE128" s="193">
        <f t="shared" si="502"/>
        <v>3.9153022138747122</v>
      </c>
      <c r="FF128" s="193">
        <f t="shared" si="427"/>
        <v>4.1618534942447365</v>
      </c>
      <c r="FG128" s="72">
        <f t="shared" si="428"/>
        <v>58862.14005985298</v>
      </c>
      <c r="FK128" s="3">
        <f t="shared" si="429"/>
        <v>6.5072861981799459</v>
      </c>
      <c r="FL128" s="6">
        <f t="shared" si="430"/>
        <v>5.1061063324698734</v>
      </c>
      <c r="FM128" s="6">
        <f t="shared" si="431"/>
        <v>4.5579410420919562</v>
      </c>
      <c r="FN128" s="6">
        <f t="shared" si="432"/>
        <v>4.862438443706707</v>
      </c>
      <c r="FO128" s="193">
        <f t="shared" si="433"/>
        <v>5.6961333520656172</v>
      </c>
      <c r="FP128" s="193">
        <f t="shared" si="434"/>
        <v>4.2501822775136837</v>
      </c>
      <c r="FQ128" s="193">
        <f t="shared" si="503"/>
        <v>3.9107506947981525</v>
      </c>
      <c r="FR128" s="193">
        <f t="shared" si="435"/>
        <v>3.9975743047206906</v>
      </c>
      <c r="FS128" s="205">
        <f t="shared" si="436"/>
        <v>57649.740953076842</v>
      </c>
      <c r="FW128" s="3">
        <f t="shared" si="437"/>
        <v>7.4833560216563484</v>
      </c>
      <c r="FX128" s="6">
        <f t="shared" si="438"/>
        <v>5.7698374039316143</v>
      </c>
      <c r="FY128" s="6">
        <f t="shared" si="439"/>
        <v>5.6517377412704288</v>
      </c>
      <c r="FZ128" s="6">
        <f t="shared" si="440"/>
        <v>5.7375357555754229</v>
      </c>
      <c r="GA128" s="193">
        <f t="shared" si="441"/>
        <v>5.6994065377725827</v>
      </c>
      <c r="GB128" s="193">
        <f t="shared" si="442"/>
        <v>4.2596036463920246</v>
      </c>
      <c r="GC128" s="193">
        <f t="shared" si="504"/>
        <v>3.932418037999617</v>
      </c>
      <c r="GD128" s="193">
        <f t="shared" si="443"/>
        <v>4.0135134907957326</v>
      </c>
      <c r="GE128" s="72">
        <f t="shared" si="444"/>
        <v>57898.527969572759</v>
      </c>
      <c r="GI128" s="3">
        <f t="shared" si="445"/>
        <v>7.1579927163669437</v>
      </c>
      <c r="GJ128" s="6">
        <f t="shared" si="446"/>
        <v>5.6166558799334307</v>
      </c>
      <c r="GK128" s="6">
        <f t="shared" si="447"/>
        <v>5.0136383188689289</v>
      </c>
      <c r="GL128" s="6">
        <f t="shared" si="448"/>
        <v>5.3485502806211578</v>
      </c>
      <c r="GM128" s="193">
        <f t="shared" si="449"/>
        <v>5.6983166434058052</v>
      </c>
      <c r="GN128" s="193">
        <f t="shared" si="450"/>
        <v>4.25743716787363</v>
      </c>
      <c r="GO128" s="193">
        <f t="shared" si="505"/>
        <v>3.9198348572547341</v>
      </c>
      <c r="GP128" s="193">
        <f t="shared" si="451"/>
        <v>4.0064597838040363</v>
      </c>
      <c r="GQ128" s="72">
        <f t="shared" si="452"/>
        <v>57778.649548869995</v>
      </c>
      <c r="GU128" s="3">
        <f t="shared" si="453"/>
        <v>8.4594459375245687</v>
      </c>
      <c r="GV128" s="6">
        <f t="shared" si="454"/>
        <v>6.1272609599273791</v>
      </c>
      <c r="GW128" s="6">
        <f t="shared" si="455"/>
        <v>5.9252089222996434</v>
      </c>
      <c r="GX128" s="6">
        <f t="shared" si="456"/>
        <v>6.0778980461604064</v>
      </c>
      <c r="GY128" s="193">
        <f t="shared" si="457"/>
        <v>5.7026691117283201</v>
      </c>
      <c r="GZ128" s="193">
        <f t="shared" si="458"/>
        <v>4.2646405842895643</v>
      </c>
      <c r="HA128" s="193">
        <f t="shared" si="506"/>
        <v>3.9377627340091421</v>
      </c>
      <c r="HB128" s="193">
        <f t="shared" si="459"/>
        <v>4.0196449320242236</v>
      </c>
      <c r="HC128" s="205">
        <f t="shared" si="460"/>
        <v>57984.321829464636</v>
      </c>
      <c r="HG128" s="3">
        <f t="shared" si="278"/>
        <v>7.4833560216563484</v>
      </c>
      <c r="HH128" s="6">
        <f t="shared" si="279"/>
        <v>0</v>
      </c>
      <c r="HI128" s="6">
        <f t="shared" si="280"/>
        <v>0</v>
      </c>
      <c r="HJ128" s="6">
        <f t="shared" si="281"/>
        <v>0</v>
      </c>
      <c r="HK128" s="193">
        <f t="shared" si="461"/>
        <v>5.6994065377725827</v>
      </c>
      <c r="HL128" s="193">
        <f t="shared" si="461"/>
        <v>4.1745731882913786</v>
      </c>
      <c r="HM128" s="193">
        <f t="shared" si="461"/>
        <v>3.8150380693314694</v>
      </c>
      <c r="HN128" s="193">
        <f t="shared" si="461"/>
        <v>3.9040600573940507</v>
      </c>
      <c r="HO128" s="212">
        <f t="shared" si="462"/>
        <v>56326.86524340813</v>
      </c>
      <c r="HS128" s="3">
        <f t="shared" si="282"/>
        <v>7.1579927163669437</v>
      </c>
      <c r="HT128" s="6">
        <f t="shared" si="283"/>
        <v>0</v>
      </c>
      <c r="HU128" s="6">
        <f t="shared" si="284"/>
        <v>0</v>
      </c>
      <c r="HV128" s="6">
        <f t="shared" si="285"/>
        <v>0</v>
      </c>
      <c r="HW128" s="193">
        <f t="shared" si="463"/>
        <v>5.6983166434058052</v>
      </c>
      <c r="HX128" s="193">
        <f t="shared" si="463"/>
        <v>4.1745731882913786</v>
      </c>
      <c r="HY128" s="193">
        <f t="shared" si="463"/>
        <v>3.8150380693314694</v>
      </c>
      <c r="HZ128" s="193">
        <f t="shared" si="463"/>
        <v>3.9040600573940507</v>
      </c>
      <c r="IA128" s="212">
        <f t="shared" si="464"/>
        <v>56326.235657360543</v>
      </c>
      <c r="IE128" s="3">
        <f t="shared" si="286"/>
        <v>8.4594459375245687</v>
      </c>
      <c r="IF128" s="6">
        <f t="shared" si="287"/>
        <v>0</v>
      </c>
      <c r="IG128" s="6">
        <f t="shared" si="288"/>
        <v>0</v>
      </c>
      <c r="IH128" s="6">
        <f t="shared" si="289"/>
        <v>0</v>
      </c>
      <c r="II128" s="193">
        <f t="shared" si="465"/>
        <v>5.7026691117283201</v>
      </c>
      <c r="IJ128" s="193">
        <f t="shared" si="465"/>
        <v>4.1745731882913786</v>
      </c>
      <c r="IK128" s="193">
        <f t="shared" si="465"/>
        <v>3.8150380693314694</v>
      </c>
      <c r="IL128" s="193">
        <f t="shared" si="465"/>
        <v>3.9040600573940507</v>
      </c>
      <c r="IM128" s="205">
        <f t="shared" si="466"/>
        <v>56328.749936960354</v>
      </c>
      <c r="IQ128" s="3">
        <f t="shared" si="290"/>
        <v>0</v>
      </c>
      <c r="IR128" s="6">
        <f t="shared" si="291"/>
        <v>5.7698374039316143</v>
      </c>
      <c r="IS128" s="6">
        <f t="shared" si="292"/>
        <v>0</v>
      </c>
      <c r="IT128" s="6">
        <f t="shared" si="293"/>
        <v>0</v>
      </c>
      <c r="IU128" s="193">
        <f t="shared" si="467"/>
        <v>5.6740334309306508</v>
      </c>
      <c r="IV128" s="193">
        <f t="shared" si="467"/>
        <v>4.2596036463920246</v>
      </c>
      <c r="IW128" s="193">
        <f t="shared" si="467"/>
        <v>3.8150380693314694</v>
      </c>
      <c r="IX128" s="193">
        <f t="shared" si="467"/>
        <v>3.9040600573940507</v>
      </c>
      <c r="IY128" s="212">
        <f t="shared" si="468"/>
        <v>56524.120536139402</v>
      </c>
      <c r="JC128" s="3">
        <f t="shared" si="294"/>
        <v>0</v>
      </c>
      <c r="JD128" s="6">
        <f t="shared" si="295"/>
        <v>5.6166558799334307</v>
      </c>
      <c r="JE128" s="6">
        <f t="shared" si="296"/>
        <v>0</v>
      </c>
      <c r="JF128" s="6">
        <f t="shared" si="297"/>
        <v>0</v>
      </c>
      <c r="JG128" s="193">
        <f t="shared" si="469"/>
        <v>5.6740334309306508</v>
      </c>
      <c r="JH128" s="193">
        <f t="shared" si="469"/>
        <v>4.25743716787363</v>
      </c>
      <c r="JI128" s="193">
        <f t="shared" si="469"/>
        <v>3.8150380693314694</v>
      </c>
      <c r="JJ128" s="193">
        <f t="shared" si="469"/>
        <v>3.9040600573940507</v>
      </c>
      <c r="JK128" s="212">
        <f t="shared" si="470"/>
        <v>56518.711413714154</v>
      </c>
      <c r="JO128" s="3">
        <f t="shared" si="298"/>
        <v>0</v>
      </c>
      <c r="JP128" s="6">
        <f t="shared" si="299"/>
        <v>6.1272609599273791</v>
      </c>
      <c r="JQ128" s="6">
        <f t="shared" si="300"/>
        <v>0</v>
      </c>
      <c r="JR128" s="6">
        <f t="shared" si="301"/>
        <v>0</v>
      </c>
      <c r="JS128" s="193">
        <f t="shared" si="471"/>
        <v>5.6740334309306508</v>
      </c>
      <c r="JT128" s="193">
        <f t="shared" si="471"/>
        <v>4.2646405842895643</v>
      </c>
      <c r="JU128" s="193">
        <f t="shared" si="471"/>
        <v>3.8150380693314694</v>
      </c>
      <c r="JV128" s="193">
        <f t="shared" si="471"/>
        <v>3.9040600573940507</v>
      </c>
      <c r="JW128" s="205">
        <f t="shared" si="472"/>
        <v>56536.698435536258</v>
      </c>
      <c r="KA128" s="3">
        <f t="shared" si="302"/>
        <v>0</v>
      </c>
      <c r="KB128" s="6">
        <f t="shared" si="303"/>
        <v>0</v>
      </c>
      <c r="KC128" s="6">
        <f t="shared" si="304"/>
        <v>5.6517377412704288</v>
      </c>
      <c r="KD128" s="6">
        <f t="shared" si="305"/>
        <v>0</v>
      </c>
      <c r="KE128" s="193">
        <f t="shared" si="473"/>
        <v>5.6740334309306508</v>
      </c>
      <c r="KF128" s="193">
        <f t="shared" si="473"/>
        <v>4.1745731882913786</v>
      </c>
      <c r="KG128" s="193">
        <f t="shared" si="473"/>
        <v>3.932418037999617</v>
      </c>
      <c r="KH128" s="193">
        <f t="shared" si="473"/>
        <v>3.9040600573940507</v>
      </c>
      <c r="KI128" s="212">
        <f t="shared" si="474"/>
        <v>56887.096473452693</v>
      </c>
      <c r="KM128" s="3">
        <f t="shared" si="306"/>
        <v>0</v>
      </c>
      <c r="KN128" s="6">
        <f t="shared" si="307"/>
        <v>0</v>
      </c>
      <c r="KO128" s="6">
        <f t="shared" si="308"/>
        <v>5.0136383188689289</v>
      </c>
      <c r="KP128" s="6">
        <f t="shared" si="309"/>
        <v>0</v>
      </c>
      <c r="KQ128" s="193">
        <f t="shared" si="475"/>
        <v>5.6740334309306508</v>
      </c>
      <c r="KR128" s="193">
        <f t="shared" si="475"/>
        <v>4.1745731882913786</v>
      </c>
      <c r="KS128" s="193">
        <f t="shared" si="475"/>
        <v>3.9198348572547341</v>
      </c>
      <c r="KT128" s="193">
        <f t="shared" si="475"/>
        <v>3.9040600573940507</v>
      </c>
      <c r="KU128" s="212">
        <f t="shared" si="476"/>
        <v>56825.188615660445</v>
      </c>
      <c r="KY128" s="3">
        <f t="shared" si="310"/>
        <v>0</v>
      </c>
      <c r="KZ128" s="6">
        <f t="shared" si="311"/>
        <v>0</v>
      </c>
      <c r="LA128" s="6">
        <f t="shared" si="312"/>
        <v>5.9252089222996434</v>
      </c>
      <c r="LB128" s="6">
        <f t="shared" si="313"/>
        <v>0</v>
      </c>
      <c r="LC128" s="193">
        <f t="shared" si="477"/>
        <v>5.6740334309306508</v>
      </c>
      <c r="LD128" s="193">
        <f t="shared" si="477"/>
        <v>4.1745731882913786</v>
      </c>
      <c r="LE128" s="193">
        <f t="shared" si="477"/>
        <v>3.9377627340091421</v>
      </c>
      <c r="LF128" s="193">
        <f t="shared" si="477"/>
        <v>3.9040600573940507</v>
      </c>
      <c r="LG128" s="205">
        <f t="shared" si="478"/>
        <v>56913.412190118921</v>
      </c>
      <c r="LK128" s="3">
        <f t="shared" si="314"/>
        <v>0</v>
      </c>
      <c r="LL128" s="6">
        <f t="shared" si="315"/>
        <v>0</v>
      </c>
      <c r="LM128" s="6">
        <f t="shared" si="316"/>
        <v>0</v>
      </c>
      <c r="LN128" s="6">
        <f t="shared" si="317"/>
        <v>5.7375357555754229</v>
      </c>
      <c r="LO128" s="193">
        <f t="shared" si="479"/>
        <v>5.6740334309306508</v>
      </c>
      <c r="LP128" s="193">
        <f t="shared" si="479"/>
        <v>4.1745731882913786</v>
      </c>
      <c r="LQ128" s="193">
        <f t="shared" si="479"/>
        <v>3.8150380693314694</v>
      </c>
      <c r="LR128" s="193">
        <f t="shared" si="479"/>
        <v>4.0135134907957326</v>
      </c>
      <c r="LS128" s="212">
        <f t="shared" si="480"/>
        <v>57083.694847367675</v>
      </c>
      <c r="LW128" s="3">
        <f t="shared" si="318"/>
        <v>0</v>
      </c>
      <c r="LX128" s="6">
        <f t="shared" si="319"/>
        <v>0</v>
      </c>
      <c r="LY128" s="6">
        <f t="shared" si="320"/>
        <v>0</v>
      </c>
      <c r="LZ128" s="6">
        <f t="shared" si="321"/>
        <v>5.3485502806211578</v>
      </c>
      <c r="MA128" s="193">
        <f t="shared" si="481"/>
        <v>5.6740334309306508</v>
      </c>
      <c r="MB128" s="193">
        <f t="shared" si="481"/>
        <v>4.1745731882913786</v>
      </c>
      <c r="MC128" s="193">
        <f t="shared" si="481"/>
        <v>3.8150380693314694</v>
      </c>
      <c r="MD128" s="193">
        <f t="shared" si="481"/>
        <v>4.0064597838040363</v>
      </c>
      <c r="ME128" s="212">
        <f t="shared" si="482"/>
        <v>57033.659563222871</v>
      </c>
      <c r="MI128" s="3">
        <f t="shared" si="322"/>
        <v>0</v>
      </c>
      <c r="MJ128" s="6">
        <f t="shared" si="323"/>
        <v>0</v>
      </c>
      <c r="MK128" s="6">
        <f t="shared" si="324"/>
        <v>0</v>
      </c>
      <c r="ML128" s="6">
        <f t="shared" si="325"/>
        <v>6.0778980461604064</v>
      </c>
      <c r="MM128" s="193">
        <f t="shared" si="483"/>
        <v>5.6740334309306508</v>
      </c>
      <c r="MN128" s="193">
        <f t="shared" si="483"/>
        <v>4.1745731882913786</v>
      </c>
      <c r="MO128" s="193">
        <f t="shared" si="483"/>
        <v>3.8150380693314694</v>
      </c>
      <c r="MP128" s="193">
        <f t="shared" si="483"/>
        <v>4.0196449320242236</v>
      </c>
      <c r="MQ128" s="205">
        <f t="shared" si="484"/>
        <v>57127.22372421193</v>
      </c>
      <c r="MT128" s="3">
        <f t="shared" si="326"/>
        <v>6.1819028004987233</v>
      </c>
      <c r="MU128" s="6">
        <f t="shared" si="327"/>
        <v>5.1060507999394824</v>
      </c>
      <c r="MV128" s="6">
        <f t="shared" si="328"/>
        <v>5.2415309697266066</v>
      </c>
      <c r="MW128" s="6">
        <f t="shared" si="329"/>
        <v>5.8347821243139899</v>
      </c>
      <c r="MX128" s="193">
        <f t="shared" si="485"/>
        <v>5.6950398149102917</v>
      </c>
      <c r="MY128" s="193">
        <f t="shared" si="485"/>
        <v>4.2501814855287412</v>
      </c>
      <c r="MZ128" s="193">
        <f t="shared" si="485"/>
        <v>3.9243470484463643</v>
      </c>
      <c r="NA128" s="193">
        <f t="shared" si="485"/>
        <v>4.0152691706849799</v>
      </c>
      <c r="NB128" s="212">
        <f t="shared" si="486"/>
        <v>57844.063727229848</v>
      </c>
      <c r="NF128" s="3">
        <f t="shared" si="330"/>
        <v>6.1819028004987224</v>
      </c>
      <c r="NG128" s="6">
        <f t="shared" si="331"/>
        <v>0</v>
      </c>
      <c r="NH128" s="6">
        <f t="shared" si="332"/>
        <v>0</v>
      </c>
      <c r="NI128" s="6">
        <f t="shared" si="333"/>
        <v>0</v>
      </c>
      <c r="NJ128" s="193">
        <f t="shared" si="487"/>
        <v>5.6950398149102917</v>
      </c>
      <c r="NK128" s="193">
        <f t="shared" si="487"/>
        <v>4.1745731882913786</v>
      </c>
      <c r="NL128" s="193">
        <f t="shared" si="487"/>
        <v>3.8150380693314694</v>
      </c>
      <c r="NM128" s="193">
        <f t="shared" si="487"/>
        <v>3.9040600573940507</v>
      </c>
      <c r="NN128" s="212">
        <f t="shared" si="488"/>
        <v>56324.342814008312</v>
      </c>
      <c r="NR128" s="3">
        <f t="shared" si="334"/>
        <v>0</v>
      </c>
      <c r="NS128" s="6">
        <f t="shared" si="335"/>
        <v>5.1060507999394824</v>
      </c>
      <c r="NT128" s="6">
        <f t="shared" si="336"/>
        <v>0</v>
      </c>
      <c r="NU128" s="6">
        <f t="shared" si="337"/>
        <v>0</v>
      </c>
      <c r="NV128" s="193">
        <f t="shared" si="489"/>
        <v>5.6740334309306508</v>
      </c>
      <c r="NW128" s="193">
        <f t="shared" si="489"/>
        <v>4.2501814855287412</v>
      </c>
      <c r="NX128" s="193">
        <f t="shared" si="489"/>
        <v>3.8150380693314694</v>
      </c>
      <c r="NY128" s="193">
        <f t="shared" si="489"/>
        <v>3.9040600573940507</v>
      </c>
      <c r="NZ128" s="212">
        <f t="shared" si="490"/>
        <v>56500.59966816473</v>
      </c>
      <c r="OD128" s="3">
        <f t="shared" si="338"/>
        <v>0</v>
      </c>
      <c r="OE128" s="6">
        <f t="shared" si="339"/>
        <v>0</v>
      </c>
      <c r="OF128" s="6">
        <f t="shared" si="340"/>
        <v>5.2415309697266066</v>
      </c>
      <c r="OG128" s="6">
        <f t="shared" si="341"/>
        <v>0</v>
      </c>
      <c r="OH128" s="193">
        <f t="shared" si="491"/>
        <v>5.6740334309306508</v>
      </c>
      <c r="OI128" s="193">
        <f t="shared" si="491"/>
        <v>4.1745731882913786</v>
      </c>
      <c r="OJ128" s="193">
        <f t="shared" si="491"/>
        <v>3.9243470484463643</v>
      </c>
      <c r="OK128" s="193">
        <f t="shared" si="491"/>
        <v>3.9040600573940507</v>
      </c>
      <c r="OL128" s="212">
        <f t="shared" si="492"/>
        <v>56847.380345685728</v>
      </c>
      <c r="OP128" s="3">
        <f t="shared" si="342"/>
        <v>0</v>
      </c>
      <c r="OQ128" s="6">
        <f t="shared" si="343"/>
        <v>0</v>
      </c>
      <c r="OR128" s="6">
        <f t="shared" si="344"/>
        <v>0</v>
      </c>
      <c r="OS128" s="6">
        <f t="shared" si="345"/>
        <v>5.8347821243139899</v>
      </c>
      <c r="OT128" s="193">
        <f t="shared" si="493"/>
        <v>5.6740334309306508</v>
      </c>
      <c r="OU128" s="193">
        <f t="shared" si="493"/>
        <v>4.1745731882913786</v>
      </c>
      <c r="OV128" s="193">
        <f t="shared" si="493"/>
        <v>3.8150380693314694</v>
      </c>
      <c r="OW128" s="193">
        <f t="shared" si="493"/>
        <v>4.0152691706849799</v>
      </c>
      <c r="OX128" s="232">
        <f t="shared" si="494"/>
        <v>57096.155537333791</v>
      </c>
    </row>
    <row r="129" spans="2:414" x14ac:dyDescent="0.2">
      <c r="B129" s="81">
        <v>45430</v>
      </c>
      <c r="C129">
        <v>125</v>
      </c>
      <c r="D129">
        <v>11.170901681843068</v>
      </c>
      <c r="E129">
        <v>0</v>
      </c>
      <c r="F129">
        <v>0</v>
      </c>
      <c r="G129">
        <v>0</v>
      </c>
      <c r="H129">
        <v>0</v>
      </c>
      <c r="I129">
        <v>1</v>
      </c>
      <c r="J129">
        <v>0</v>
      </c>
      <c r="K129">
        <v>0</v>
      </c>
      <c r="L129">
        <v>0</v>
      </c>
      <c r="M129">
        <v>0</v>
      </c>
      <c r="N129">
        <v>0</v>
      </c>
      <c r="O129">
        <v>0</v>
      </c>
      <c r="P129">
        <v>1</v>
      </c>
      <c r="Q129">
        <v>0</v>
      </c>
      <c r="R129">
        <v>0</v>
      </c>
      <c r="S129">
        <v>0</v>
      </c>
      <c r="T129">
        <v>15625</v>
      </c>
      <c r="U129">
        <v>6.5055696512745698</v>
      </c>
      <c r="V129">
        <v>5.1060347594019282</v>
      </c>
      <c r="W129">
        <v>4.5578530171535672</v>
      </c>
      <c r="X129">
        <v>4.9221370203144419</v>
      </c>
      <c r="Y129" s="3">
        <v>377.64984480147854</v>
      </c>
      <c r="Z129" s="3">
        <v>100.00264694624721</v>
      </c>
      <c r="AA129" s="3">
        <v>50.000000000000043</v>
      </c>
      <c r="AB129" s="3">
        <v>87.692270000000065</v>
      </c>
      <c r="AC129">
        <v>0</v>
      </c>
      <c r="AD129">
        <v>1</v>
      </c>
      <c r="AE129" s="6"/>
      <c r="AF129" s="1" t="s">
        <v>7</v>
      </c>
      <c r="AG129">
        <v>125</v>
      </c>
      <c r="AH129" s="189">
        <v>45430</v>
      </c>
      <c r="AI129">
        <f t="shared" si="346"/>
        <v>5</v>
      </c>
      <c r="AJ129">
        <v>125</v>
      </c>
      <c r="AK129">
        <v>0</v>
      </c>
      <c r="AL129">
        <v>1</v>
      </c>
      <c r="AM129">
        <v>0</v>
      </c>
      <c r="AN129">
        <v>1</v>
      </c>
      <c r="AO129">
        <v>0</v>
      </c>
      <c r="AP129">
        <v>0</v>
      </c>
      <c r="AQ129">
        <v>0</v>
      </c>
      <c r="AS129" s="37"/>
      <c r="AT129" s="37"/>
      <c r="AU129" s="6">
        <f t="shared" si="347"/>
        <v>0</v>
      </c>
      <c r="AV129" s="6">
        <f t="shared" si="348"/>
        <v>0</v>
      </c>
      <c r="AW129" s="6">
        <f t="shared" si="349"/>
        <v>0</v>
      </c>
      <c r="AX129" s="6">
        <f t="shared" si="350"/>
        <v>0</v>
      </c>
      <c r="AY129" s="193">
        <f t="shared" si="351"/>
        <v>5.6740334309306508</v>
      </c>
      <c r="AZ129" s="193">
        <f t="shared" si="352"/>
        <v>4.1745731882913786</v>
      </c>
      <c r="BA129" s="193">
        <f t="shared" si="353"/>
        <v>3.8150380693314694</v>
      </c>
      <c r="BB129" s="193">
        <f t="shared" si="354"/>
        <v>3.9040600573940507</v>
      </c>
      <c r="BC129" s="72">
        <f t="shared" si="355"/>
        <v>56312.210093717425</v>
      </c>
      <c r="BG129" s="3">
        <f t="shared" si="356"/>
        <v>6.3754582582490782</v>
      </c>
      <c r="BH129" s="6">
        <f t="shared" si="357"/>
        <v>0</v>
      </c>
      <c r="BI129" s="6">
        <f t="shared" si="358"/>
        <v>0</v>
      </c>
      <c r="BJ129" s="6">
        <f t="shared" si="359"/>
        <v>0</v>
      </c>
      <c r="BK129" s="193">
        <f t="shared" si="360"/>
        <v>5.6956904534190844</v>
      </c>
      <c r="BL129" s="193">
        <f t="shared" si="361"/>
        <v>4.1745731882913786</v>
      </c>
      <c r="BM129" s="193">
        <f t="shared" si="362"/>
        <v>3.8150380693314694</v>
      </c>
      <c r="BN129" s="193">
        <f t="shared" si="363"/>
        <v>3.9040600573940507</v>
      </c>
      <c r="BO129" s="72">
        <f t="shared" si="364"/>
        <v>56324.718646980044</v>
      </c>
      <c r="BS129" s="3">
        <f t="shared" si="365"/>
        <v>6.3754783454027759</v>
      </c>
      <c r="BT129" s="6">
        <f t="shared" si="366"/>
        <v>0</v>
      </c>
      <c r="BU129" s="6">
        <f t="shared" si="367"/>
        <v>0</v>
      </c>
      <c r="BV129" s="6">
        <f t="shared" si="368"/>
        <v>0</v>
      </c>
      <c r="BW129" s="193">
        <f t="shared" si="369"/>
        <v>5.6956905209202784</v>
      </c>
      <c r="BX129" s="193">
        <f t="shared" si="370"/>
        <v>4.1745731882913786</v>
      </c>
      <c r="BY129" s="193">
        <f t="shared" si="495"/>
        <v>3.8150380693314694</v>
      </c>
      <c r="BZ129" s="193">
        <f t="shared" si="371"/>
        <v>3.9040600573940507</v>
      </c>
      <c r="CA129" s="72">
        <f t="shared" si="372"/>
        <v>56324.718646980044</v>
      </c>
      <c r="CE129" s="3">
        <f t="shared" si="373"/>
        <v>0</v>
      </c>
      <c r="CF129" s="6">
        <f t="shared" si="374"/>
        <v>5.1060347594019282</v>
      </c>
      <c r="CG129" s="6">
        <f t="shared" si="375"/>
        <v>0</v>
      </c>
      <c r="CH129" s="6">
        <f t="shared" si="376"/>
        <v>0</v>
      </c>
      <c r="CI129" s="193">
        <f t="shared" si="377"/>
        <v>5.6740334309306508</v>
      </c>
      <c r="CJ129" s="193">
        <f t="shared" si="378"/>
        <v>4.2501812567642565</v>
      </c>
      <c r="CK129" s="193">
        <f t="shared" si="496"/>
        <v>3.8150380693314694</v>
      </c>
      <c r="CL129" s="193">
        <f t="shared" si="379"/>
        <v>3.9040600573940507</v>
      </c>
      <c r="CM129" s="72">
        <f t="shared" si="380"/>
        <v>56500.599097210841</v>
      </c>
      <c r="CQ129" s="3">
        <f t="shared" si="381"/>
        <v>0</v>
      </c>
      <c r="CR129" s="6">
        <f t="shared" si="382"/>
        <v>5.106090291757865</v>
      </c>
      <c r="CS129" s="6">
        <f t="shared" si="383"/>
        <v>0</v>
      </c>
      <c r="CT129" s="6">
        <f t="shared" si="384"/>
        <v>0</v>
      </c>
      <c r="CU129" s="193">
        <f t="shared" si="385"/>
        <v>5.6740334309306508</v>
      </c>
      <c r="CV129" s="193">
        <f t="shared" si="386"/>
        <v>4.2501820487468924</v>
      </c>
      <c r="CW129" s="193">
        <f t="shared" si="497"/>
        <v>3.8150380693314694</v>
      </c>
      <c r="CX129" s="193">
        <f t="shared" si="387"/>
        <v>3.9040600573940507</v>
      </c>
      <c r="CY129" s="72">
        <f t="shared" si="388"/>
        <v>56500.601073853315</v>
      </c>
      <c r="DC129" s="3">
        <f t="shared" si="389"/>
        <v>0</v>
      </c>
      <c r="DD129" s="6">
        <f t="shared" si="390"/>
        <v>0</v>
      </c>
      <c r="DE129" s="6">
        <f t="shared" si="391"/>
        <v>4.7857456680112458</v>
      </c>
      <c r="DF129" s="6">
        <f t="shared" si="392"/>
        <v>0</v>
      </c>
      <c r="DG129" s="193">
        <f t="shared" si="393"/>
        <v>5.6740334309306508</v>
      </c>
      <c r="DH129" s="193">
        <f t="shared" si="394"/>
        <v>4.1745731882913786</v>
      </c>
      <c r="DI129" s="193">
        <f t="shared" si="498"/>
        <v>3.9153022138747122</v>
      </c>
      <c r="DJ129" s="193">
        <f t="shared" si="395"/>
        <v>3.9040600573940507</v>
      </c>
      <c r="DK129" s="72">
        <f t="shared" si="396"/>
        <v>56802.905020320242</v>
      </c>
      <c r="DO129" s="3">
        <f t="shared" si="397"/>
        <v>0</v>
      </c>
      <c r="DP129" s="6">
        <f t="shared" si="398"/>
        <v>0</v>
      </c>
      <c r="DQ129" s="6">
        <f t="shared" si="399"/>
        <v>4.5579410420919517</v>
      </c>
      <c r="DR129" s="6">
        <f t="shared" si="400"/>
        <v>0</v>
      </c>
      <c r="DS129" s="193">
        <f t="shared" si="401"/>
        <v>5.6740334309306508</v>
      </c>
      <c r="DT129" s="193">
        <f t="shared" si="402"/>
        <v>4.1745731882913786</v>
      </c>
      <c r="DU129" s="193">
        <f t="shared" si="499"/>
        <v>3.9107506947981525</v>
      </c>
      <c r="DV129" s="193">
        <f t="shared" si="403"/>
        <v>3.9040600573940507</v>
      </c>
      <c r="DW129" s="72">
        <f t="shared" si="404"/>
        <v>56780.537420399822</v>
      </c>
      <c r="EA129" s="3">
        <f t="shared" si="405"/>
        <v>0</v>
      </c>
      <c r="EB129" s="6">
        <f t="shared" si="406"/>
        <v>0</v>
      </c>
      <c r="EC129" s="6">
        <f t="shared" si="407"/>
        <v>0</v>
      </c>
      <c r="ED129" s="6">
        <f t="shared" si="408"/>
        <v>14.766411060943327</v>
      </c>
      <c r="EE129" s="193">
        <f t="shared" si="409"/>
        <v>5.6740334309306508</v>
      </c>
      <c r="EF129" s="193">
        <f t="shared" si="410"/>
        <v>4.1745731882913786</v>
      </c>
      <c r="EG129" s="193">
        <f t="shared" si="500"/>
        <v>3.8150380693314694</v>
      </c>
      <c r="EH129" s="193">
        <f t="shared" si="411"/>
        <v>4.1646452730350285</v>
      </c>
      <c r="EI129" s="72">
        <f t="shared" si="412"/>
        <v>58166.353201917518</v>
      </c>
      <c r="EM129" s="3">
        <f t="shared" si="413"/>
        <v>0</v>
      </c>
      <c r="EN129" s="6">
        <f t="shared" si="414"/>
        <v>0</v>
      </c>
      <c r="EO129" s="6">
        <f t="shared" si="415"/>
        <v>0</v>
      </c>
      <c r="EP129" s="6">
        <f t="shared" si="416"/>
        <v>4.9222585034740138</v>
      </c>
      <c r="EQ129" s="193">
        <f t="shared" si="417"/>
        <v>5.6740334309306508</v>
      </c>
      <c r="ER129" s="193">
        <f t="shared" si="418"/>
        <v>4.1745731882913786</v>
      </c>
      <c r="ES129" s="193">
        <f t="shared" si="501"/>
        <v>3.8150380693314694</v>
      </c>
      <c r="ET129" s="193">
        <f t="shared" si="419"/>
        <v>3.9986720055607194</v>
      </c>
      <c r="EU129" s="72">
        <f t="shared" si="420"/>
        <v>56978.468103423525</v>
      </c>
      <c r="EY129" s="3">
        <f t="shared" si="421"/>
        <v>6.3754582582490782</v>
      </c>
      <c r="EZ129" s="6">
        <f t="shared" si="422"/>
        <v>5.1060347594019282</v>
      </c>
      <c r="FA129" s="6">
        <f t="shared" si="423"/>
        <v>4.7857456680112458</v>
      </c>
      <c r="FB129" s="6">
        <f t="shared" si="424"/>
        <v>14.766411060943327</v>
      </c>
      <c r="FC129" s="193">
        <f t="shared" si="425"/>
        <v>5.6956904534190844</v>
      </c>
      <c r="FD129" s="193">
        <f t="shared" si="426"/>
        <v>4.2501812567642565</v>
      </c>
      <c r="FE129" s="193">
        <f t="shared" si="502"/>
        <v>3.9153022138747122</v>
      </c>
      <c r="FF129" s="193">
        <f t="shared" si="427"/>
        <v>4.1646452730350285</v>
      </c>
      <c r="FG129" s="72">
        <f t="shared" si="428"/>
        <v>58882.568976711555</v>
      </c>
      <c r="FK129" s="3">
        <f t="shared" si="429"/>
        <v>6.5055897384282675</v>
      </c>
      <c r="FL129" s="6">
        <f t="shared" si="430"/>
        <v>5.106090291757865</v>
      </c>
      <c r="FM129" s="6">
        <f t="shared" si="431"/>
        <v>4.5579410420919517</v>
      </c>
      <c r="FN129" s="6">
        <f t="shared" si="432"/>
        <v>4.9222585034740138</v>
      </c>
      <c r="FO129" s="193">
        <f t="shared" si="433"/>
        <v>5.696127653762928</v>
      </c>
      <c r="FP129" s="193">
        <f t="shared" si="434"/>
        <v>4.2501820487468924</v>
      </c>
      <c r="FQ129" s="193">
        <f t="shared" si="503"/>
        <v>3.9107506947981525</v>
      </c>
      <c r="FR129" s="193">
        <f t="shared" si="435"/>
        <v>3.9986720055607194</v>
      </c>
      <c r="FS129" s="205">
        <f t="shared" si="436"/>
        <v>57657.60470970584</v>
      </c>
      <c r="FW129" s="3">
        <f t="shared" si="437"/>
        <v>7.4814050989657543</v>
      </c>
      <c r="FX129" s="6">
        <f t="shared" si="438"/>
        <v>5.7698192781241779</v>
      </c>
      <c r="FY129" s="6">
        <f t="shared" si="439"/>
        <v>5.6517377412704235</v>
      </c>
      <c r="FZ129" s="6">
        <f t="shared" si="440"/>
        <v>5.8081216839710414</v>
      </c>
      <c r="GA129" s="193">
        <f t="shared" si="441"/>
        <v>5.699400006156214</v>
      </c>
      <c r="GB129" s="193">
        <f t="shared" si="442"/>
        <v>4.25960339031238</v>
      </c>
      <c r="GC129" s="193">
        <f t="shared" si="504"/>
        <v>3.932418037999617</v>
      </c>
      <c r="GD129" s="193">
        <f t="shared" si="443"/>
        <v>4.0147881513629109</v>
      </c>
      <c r="GE129" s="72">
        <f t="shared" si="444"/>
        <v>57907.699020671971</v>
      </c>
      <c r="GI129" s="3">
        <f t="shared" si="445"/>
        <v>7.1561266164020276</v>
      </c>
      <c r="GJ129" s="6">
        <f t="shared" si="446"/>
        <v>5.6166382353421218</v>
      </c>
      <c r="GK129" s="6">
        <f t="shared" si="447"/>
        <v>5.0136383188689244</v>
      </c>
      <c r="GL129" s="6">
        <f t="shared" si="448"/>
        <v>5.4143507223458869</v>
      </c>
      <c r="GM129" s="193">
        <f t="shared" si="449"/>
        <v>5.6983103889606515</v>
      </c>
      <c r="GN129" s="193">
        <f t="shared" si="450"/>
        <v>4.2574369180519129</v>
      </c>
      <c r="GO129" s="193">
        <f t="shared" si="505"/>
        <v>3.9198348572547341</v>
      </c>
      <c r="GP129" s="193">
        <f t="shared" si="451"/>
        <v>4.0076564845089244</v>
      </c>
      <c r="GQ129" s="72">
        <f t="shared" si="452"/>
        <v>57787.241721484868</v>
      </c>
      <c r="GU129" s="3">
        <f t="shared" si="453"/>
        <v>8.4572405466569407</v>
      </c>
      <c r="GV129" s="6">
        <f t="shared" si="454"/>
        <v>6.1272417112823137</v>
      </c>
      <c r="GW129" s="6">
        <f t="shared" si="455"/>
        <v>5.9252089222996371</v>
      </c>
      <c r="GX129" s="6">
        <f t="shared" si="456"/>
        <v>6.1526712753930521</v>
      </c>
      <c r="GY129" s="193">
        <f t="shared" si="457"/>
        <v>5.7026617522091207</v>
      </c>
      <c r="GZ129" s="193">
        <f t="shared" si="458"/>
        <v>4.264640313712893</v>
      </c>
      <c r="HA129" s="193">
        <f t="shared" si="506"/>
        <v>3.9377627340091421</v>
      </c>
      <c r="HB129" s="193">
        <f t="shared" si="459"/>
        <v>4.0209869090612305</v>
      </c>
      <c r="HC129" s="205">
        <f t="shared" si="460"/>
        <v>57993.99127363677</v>
      </c>
      <c r="HG129" s="3">
        <f t="shared" si="278"/>
        <v>7.4814050989657543</v>
      </c>
      <c r="HH129" s="6">
        <f t="shared" si="279"/>
        <v>0</v>
      </c>
      <c r="HI129" s="6">
        <f t="shared" si="280"/>
        <v>0</v>
      </c>
      <c r="HJ129" s="6">
        <f t="shared" si="281"/>
        <v>0</v>
      </c>
      <c r="HK129" s="193">
        <f t="shared" si="461"/>
        <v>5.699400006156214</v>
      </c>
      <c r="HL129" s="193">
        <f t="shared" si="461"/>
        <v>4.1745731882913786</v>
      </c>
      <c r="HM129" s="193">
        <f t="shared" si="461"/>
        <v>3.8150380693314694</v>
      </c>
      <c r="HN129" s="193">
        <f t="shared" si="461"/>
        <v>3.9040600573940507</v>
      </c>
      <c r="HO129" s="212">
        <f t="shared" si="462"/>
        <v>56326.861470347547</v>
      </c>
      <c r="HS129" s="3">
        <f t="shared" si="282"/>
        <v>7.1561266164020276</v>
      </c>
      <c r="HT129" s="6">
        <f t="shared" si="283"/>
        <v>0</v>
      </c>
      <c r="HU129" s="6">
        <f t="shared" si="284"/>
        <v>0</v>
      </c>
      <c r="HV129" s="6">
        <f t="shared" si="285"/>
        <v>0</v>
      </c>
      <c r="HW129" s="193">
        <f t="shared" si="463"/>
        <v>5.6983103889606515</v>
      </c>
      <c r="HX129" s="193">
        <f t="shared" si="463"/>
        <v>4.1745731882913786</v>
      </c>
      <c r="HY129" s="193">
        <f t="shared" si="463"/>
        <v>3.8150380693314694</v>
      </c>
      <c r="HZ129" s="193">
        <f t="shared" si="463"/>
        <v>3.9040600573940507</v>
      </c>
      <c r="IA129" s="212">
        <f t="shared" si="464"/>
        <v>56326.232044451521</v>
      </c>
      <c r="IE129" s="3">
        <f t="shared" si="286"/>
        <v>8.4572405466569407</v>
      </c>
      <c r="IF129" s="6">
        <f t="shared" si="287"/>
        <v>0</v>
      </c>
      <c r="IG129" s="6">
        <f t="shared" si="288"/>
        <v>0</v>
      </c>
      <c r="IH129" s="6">
        <f t="shared" si="289"/>
        <v>0</v>
      </c>
      <c r="II129" s="193">
        <f t="shared" si="465"/>
        <v>5.7026617522091207</v>
      </c>
      <c r="IJ129" s="193">
        <f t="shared" si="465"/>
        <v>4.1745731882913786</v>
      </c>
      <c r="IK129" s="193">
        <f t="shared" si="465"/>
        <v>3.8150380693314694</v>
      </c>
      <c r="IL129" s="193">
        <f t="shared" si="465"/>
        <v>3.9040600573940507</v>
      </c>
      <c r="IM129" s="205">
        <f t="shared" si="466"/>
        <v>56328.745685510359</v>
      </c>
      <c r="IQ129" s="3">
        <f t="shared" si="290"/>
        <v>0</v>
      </c>
      <c r="IR129" s="6">
        <f t="shared" si="291"/>
        <v>5.7698192781241779</v>
      </c>
      <c r="IS129" s="6">
        <f t="shared" si="292"/>
        <v>0</v>
      </c>
      <c r="IT129" s="6">
        <f t="shared" si="293"/>
        <v>0</v>
      </c>
      <c r="IU129" s="193">
        <f t="shared" si="467"/>
        <v>5.6740334309306508</v>
      </c>
      <c r="IV129" s="193">
        <f t="shared" si="467"/>
        <v>4.25960339031238</v>
      </c>
      <c r="IW129" s="193">
        <f t="shared" si="467"/>
        <v>3.8150380693314694</v>
      </c>
      <c r="IX129" s="193">
        <f t="shared" si="467"/>
        <v>3.9040600573940507</v>
      </c>
      <c r="IY129" s="212">
        <f t="shared" si="468"/>
        <v>56524.119896745869</v>
      </c>
      <c r="JC129" s="3">
        <f t="shared" si="294"/>
        <v>0</v>
      </c>
      <c r="JD129" s="6">
        <f t="shared" si="295"/>
        <v>5.6166382353421218</v>
      </c>
      <c r="JE129" s="6">
        <f t="shared" si="296"/>
        <v>0</v>
      </c>
      <c r="JF129" s="6">
        <f t="shared" si="297"/>
        <v>0</v>
      </c>
      <c r="JG129" s="193">
        <f t="shared" si="469"/>
        <v>5.6740334309306508</v>
      </c>
      <c r="JH129" s="193">
        <f t="shared" si="469"/>
        <v>4.2574369180519129</v>
      </c>
      <c r="JI129" s="193">
        <f t="shared" si="469"/>
        <v>3.8150380693314694</v>
      </c>
      <c r="JJ129" s="193">
        <f t="shared" si="469"/>
        <v>3.9040600573940507</v>
      </c>
      <c r="JK129" s="212">
        <f t="shared" si="470"/>
        <v>56518.710790005454</v>
      </c>
      <c r="JO129" s="3">
        <f t="shared" si="298"/>
        <v>0</v>
      </c>
      <c r="JP129" s="6">
        <f t="shared" si="299"/>
        <v>6.1272417112823137</v>
      </c>
      <c r="JQ129" s="6">
        <f t="shared" si="300"/>
        <v>0</v>
      </c>
      <c r="JR129" s="6">
        <f t="shared" si="301"/>
        <v>0</v>
      </c>
      <c r="JS129" s="193">
        <f t="shared" si="471"/>
        <v>5.6740334309306508</v>
      </c>
      <c r="JT129" s="193">
        <f t="shared" si="471"/>
        <v>4.264640313712893</v>
      </c>
      <c r="JU129" s="193">
        <f t="shared" si="471"/>
        <v>3.8150380693314694</v>
      </c>
      <c r="JV129" s="193">
        <f t="shared" si="471"/>
        <v>3.9040600573940507</v>
      </c>
      <c r="JW129" s="205">
        <f t="shared" si="472"/>
        <v>56536.697759795366</v>
      </c>
      <c r="KA129" s="3">
        <f t="shared" si="302"/>
        <v>0</v>
      </c>
      <c r="KB129" s="6">
        <f t="shared" si="303"/>
        <v>0</v>
      </c>
      <c r="KC129" s="6">
        <f t="shared" si="304"/>
        <v>5.6517377412704235</v>
      </c>
      <c r="KD129" s="6">
        <f t="shared" si="305"/>
        <v>0</v>
      </c>
      <c r="KE129" s="193">
        <f t="shared" si="473"/>
        <v>5.6740334309306508</v>
      </c>
      <c r="KF129" s="193">
        <f t="shared" si="473"/>
        <v>4.1745731882913786</v>
      </c>
      <c r="KG129" s="193">
        <f t="shared" si="473"/>
        <v>3.932418037999617</v>
      </c>
      <c r="KH129" s="193">
        <f t="shared" si="473"/>
        <v>3.9040600573940507</v>
      </c>
      <c r="KI129" s="212">
        <f t="shared" si="474"/>
        <v>56887.096473452693</v>
      </c>
      <c r="KM129" s="3">
        <f t="shared" si="306"/>
        <v>0</v>
      </c>
      <c r="KN129" s="6">
        <f t="shared" si="307"/>
        <v>0</v>
      </c>
      <c r="KO129" s="6">
        <f t="shared" si="308"/>
        <v>5.0136383188689244</v>
      </c>
      <c r="KP129" s="6">
        <f t="shared" si="309"/>
        <v>0</v>
      </c>
      <c r="KQ129" s="193">
        <f t="shared" si="475"/>
        <v>5.6740334309306508</v>
      </c>
      <c r="KR129" s="193">
        <f t="shared" si="475"/>
        <v>4.1745731882913786</v>
      </c>
      <c r="KS129" s="193">
        <f t="shared" si="475"/>
        <v>3.9198348572547341</v>
      </c>
      <c r="KT129" s="193">
        <f t="shared" si="475"/>
        <v>3.9040600573940507</v>
      </c>
      <c r="KU129" s="212">
        <f t="shared" si="476"/>
        <v>56825.188615660445</v>
      </c>
      <c r="KY129" s="3">
        <f t="shared" si="310"/>
        <v>0</v>
      </c>
      <c r="KZ129" s="6">
        <f t="shared" si="311"/>
        <v>0</v>
      </c>
      <c r="LA129" s="6">
        <f t="shared" si="312"/>
        <v>5.9252089222996371</v>
      </c>
      <c r="LB129" s="6">
        <f t="shared" si="313"/>
        <v>0</v>
      </c>
      <c r="LC129" s="193">
        <f t="shared" si="477"/>
        <v>5.6740334309306508</v>
      </c>
      <c r="LD129" s="193">
        <f t="shared" si="477"/>
        <v>4.1745731882913786</v>
      </c>
      <c r="LE129" s="193">
        <f t="shared" si="477"/>
        <v>3.9377627340091421</v>
      </c>
      <c r="LF129" s="193">
        <f t="shared" si="477"/>
        <v>3.9040600573940507</v>
      </c>
      <c r="LG129" s="205">
        <f t="shared" si="478"/>
        <v>56913.412190118921</v>
      </c>
      <c r="LK129" s="3">
        <f t="shared" si="314"/>
        <v>0</v>
      </c>
      <c r="LL129" s="6">
        <f t="shared" si="315"/>
        <v>0</v>
      </c>
      <c r="LM129" s="6">
        <f t="shared" si="316"/>
        <v>0</v>
      </c>
      <c r="LN129" s="6">
        <f t="shared" si="317"/>
        <v>5.8081216839710414</v>
      </c>
      <c r="LO129" s="193">
        <f t="shared" si="479"/>
        <v>5.6740334309306508</v>
      </c>
      <c r="LP129" s="193">
        <f t="shared" si="479"/>
        <v>4.1745731882913786</v>
      </c>
      <c r="LQ129" s="193">
        <f t="shared" si="479"/>
        <v>3.8150380693314694</v>
      </c>
      <c r="LR129" s="193">
        <f t="shared" si="479"/>
        <v>4.0147881513629109</v>
      </c>
      <c r="LS129" s="212">
        <f t="shared" si="480"/>
        <v>57092.741300154652</v>
      </c>
      <c r="LW129" s="3">
        <f t="shared" si="318"/>
        <v>0</v>
      </c>
      <c r="LX129" s="6">
        <f t="shared" si="319"/>
        <v>0</v>
      </c>
      <c r="LY129" s="6">
        <f t="shared" si="320"/>
        <v>0</v>
      </c>
      <c r="LZ129" s="6">
        <f t="shared" si="321"/>
        <v>5.4143507223458869</v>
      </c>
      <c r="MA129" s="193">
        <f t="shared" si="481"/>
        <v>5.6740334309306508</v>
      </c>
      <c r="MB129" s="193">
        <f t="shared" si="481"/>
        <v>4.1745731882913786</v>
      </c>
      <c r="MC129" s="193">
        <f t="shared" si="481"/>
        <v>3.8150380693314694</v>
      </c>
      <c r="MD129" s="193">
        <f t="shared" si="481"/>
        <v>4.0076564845089244</v>
      </c>
      <c r="ME129" s="212">
        <f t="shared" si="482"/>
        <v>57042.145237856537</v>
      </c>
      <c r="MI129" s="3">
        <f t="shared" si="322"/>
        <v>0</v>
      </c>
      <c r="MJ129" s="6">
        <f t="shared" si="323"/>
        <v>0</v>
      </c>
      <c r="MK129" s="6">
        <f t="shared" si="324"/>
        <v>0</v>
      </c>
      <c r="ML129" s="6">
        <f t="shared" si="325"/>
        <v>6.1526712753930521</v>
      </c>
      <c r="MM129" s="193">
        <f t="shared" si="483"/>
        <v>5.6740334309306508</v>
      </c>
      <c r="MN129" s="193">
        <f t="shared" si="483"/>
        <v>4.1745731882913786</v>
      </c>
      <c r="MO129" s="193">
        <f t="shared" si="483"/>
        <v>3.8150380693314694</v>
      </c>
      <c r="MP129" s="193">
        <f t="shared" si="483"/>
        <v>4.0209869090612305</v>
      </c>
      <c r="MQ129" s="205">
        <f t="shared" si="484"/>
        <v>57136.755234366909</v>
      </c>
      <c r="MT129" s="3">
        <f t="shared" si="326"/>
        <v>6.1802911687108413</v>
      </c>
      <c r="MU129" s="6">
        <f t="shared" si="327"/>
        <v>5.1060347594019282</v>
      </c>
      <c r="MV129" s="6">
        <f t="shared" si="328"/>
        <v>5.2415309697266022</v>
      </c>
      <c r="MW129" s="6">
        <f t="shared" si="329"/>
        <v>5.9065644243773301</v>
      </c>
      <c r="MX129" s="193">
        <f t="shared" si="485"/>
        <v>5.695034395617248</v>
      </c>
      <c r="MY129" s="193">
        <f t="shared" si="485"/>
        <v>4.2501812567642565</v>
      </c>
      <c r="MZ129" s="193">
        <f t="shared" si="485"/>
        <v>3.9243470484463643</v>
      </c>
      <c r="NA129" s="193">
        <f t="shared" si="485"/>
        <v>4.0165631493375002</v>
      </c>
      <c r="NB129" s="212">
        <f t="shared" si="486"/>
        <v>57853.365821724874</v>
      </c>
      <c r="NF129" s="3">
        <f t="shared" si="330"/>
        <v>6.1802911687108404</v>
      </c>
      <c r="NG129" s="6">
        <f t="shared" si="331"/>
        <v>0</v>
      </c>
      <c r="NH129" s="6">
        <f t="shared" si="332"/>
        <v>0</v>
      </c>
      <c r="NI129" s="6">
        <f t="shared" si="333"/>
        <v>0</v>
      </c>
      <c r="NJ129" s="193">
        <f t="shared" si="487"/>
        <v>5.695034395617248</v>
      </c>
      <c r="NK129" s="193">
        <f t="shared" si="487"/>
        <v>4.1745731882913786</v>
      </c>
      <c r="NL129" s="193">
        <f t="shared" si="487"/>
        <v>3.8150380693314694</v>
      </c>
      <c r="NM129" s="193">
        <f t="shared" si="487"/>
        <v>3.9040600573940507</v>
      </c>
      <c r="NN129" s="212">
        <f t="shared" si="488"/>
        <v>56324.339683633836</v>
      </c>
      <c r="NR129" s="3">
        <f t="shared" si="334"/>
        <v>0</v>
      </c>
      <c r="NS129" s="6">
        <f t="shared" si="335"/>
        <v>5.1060347594019282</v>
      </c>
      <c r="NT129" s="6">
        <f t="shared" si="336"/>
        <v>0</v>
      </c>
      <c r="NU129" s="6">
        <f t="shared" si="337"/>
        <v>0</v>
      </c>
      <c r="NV129" s="193">
        <f t="shared" si="489"/>
        <v>5.6740334309306508</v>
      </c>
      <c r="NW129" s="193">
        <f t="shared" si="489"/>
        <v>4.2501812567642565</v>
      </c>
      <c r="NX129" s="193">
        <f t="shared" si="489"/>
        <v>3.8150380693314694</v>
      </c>
      <c r="NY129" s="193">
        <f t="shared" si="489"/>
        <v>3.9040600573940507</v>
      </c>
      <c r="NZ129" s="212">
        <f t="shared" si="490"/>
        <v>56500.599097210841</v>
      </c>
      <c r="OD129" s="3">
        <f t="shared" si="338"/>
        <v>0</v>
      </c>
      <c r="OE129" s="6">
        <f t="shared" si="339"/>
        <v>0</v>
      </c>
      <c r="OF129" s="6">
        <f t="shared" si="340"/>
        <v>5.2415309697266022</v>
      </c>
      <c r="OG129" s="6">
        <f t="shared" si="341"/>
        <v>0</v>
      </c>
      <c r="OH129" s="193">
        <f t="shared" si="491"/>
        <v>5.6740334309306508</v>
      </c>
      <c r="OI129" s="193">
        <f t="shared" si="491"/>
        <v>4.1745731882913786</v>
      </c>
      <c r="OJ129" s="193">
        <f t="shared" si="491"/>
        <v>3.9243470484463643</v>
      </c>
      <c r="OK129" s="193">
        <f t="shared" si="491"/>
        <v>3.9040600573940507</v>
      </c>
      <c r="OL129" s="212">
        <f t="shared" si="492"/>
        <v>56847.380345685728</v>
      </c>
      <c r="OP129" s="3">
        <f t="shared" si="342"/>
        <v>0</v>
      </c>
      <c r="OQ129" s="6">
        <f t="shared" si="343"/>
        <v>0</v>
      </c>
      <c r="OR129" s="6">
        <f t="shared" si="344"/>
        <v>0</v>
      </c>
      <c r="OS129" s="6">
        <f t="shared" si="345"/>
        <v>5.9065644243773301</v>
      </c>
      <c r="OT129" s="193">
        <f t="shared" si="493"/>
        <v>5.6740334309306508</v>
      </c>
      <c r="OU129" s="193">
        <f t="shared" si="493"/>
        <v>4.1745731882913786</v>
      </c>
      <c r="OV129" s="193">
        <f t="shared" si="493"/>
        <v>3.8150380693314694</v>
      </c>
      <c r="OW129" s="193">
        <f t="shared" si="493"/>
        <v>4.0165631493375002</v>
      </c>
      <c r="OX129" s="232">
        <f t="shared" si="494"/>
        <v>57105.34110909365</v>
      </c>
    </row>
    <row r="130" spans="2:414" x14ac:dyDescent="0.2">
      <c r="B130" s="81">
        <v>45437</v>
      </c>
      <c r="C130">
        <v>126</v>
      </c>
      <c r="D130">
        <v>11.178754880659469</v>
      </c>
      <c r="E130">
        <v>0</v>
      </c>
      <c r="F130">
        <v>0</v>
      </c>
      <c r="G130">
        <v>0</v>
      </c>
      <c r="H130">
        <v>0</v>
      </c>
      <c r="I130">
        <v>1</v>
      </c>
      <c r="J130">
        <v>0</v>
      </c>
      <c r="K130">
        <v>0</v>
      </c>
      <c r="L130">
        <v>0</v>
      </c>
      <c r="M130">
        <v>0</v>
      </c>
      <c r="N130">
        <v>0</v>
      </c>
      <c r="O130">
        <v>0</v>
      </c>
      <c r="P130">
        <v>1</v>
      </c>
      <c r="Q130">
        <v>0</v>
      </c>
      <c r="R130">
        <v>0</v>
      </c>
      <c r="S130">
        <v>0</v>
      </c>
      <c r="T130">
        <v>15876</v>
      </c>
      <c r="U130">
        <v>6.5056567529287639</v>
      </c>
      <c r="V130">
        <v>5.106026739036662</v>
      </c>
      <c r="W130">
        <v>4.5578530171535672</v>
      </c>
      <c r="X130">
        <v>4.9840512496448719</v>
      </c>
      <c r="Y130" s="3">
        <v>377.70810585293407</v>
      </c>
      <c r="Z130" s="3">
        <v>100.00132347312361</v>
      </c>
      <c r="AA130" s="3">
        <v>50.000000000000007</v>
      </c>
      <c r="AB130" s="3">
        <v>96.461496500000067</v>
      </c>
      <c r="AC130">
        <v>0</v>
      </c>
      <c r="AD130">
        <v>1</v>
      </c>
      <c r="AE130" s="6"/>
      <c r="AF130" s="1" t="s">
        <v>7</v>
      </c>
      <c r="AG130">
        <v>126</v>
      </c>
      <c r="AH130" s="189">
        <v>45437</v>
      </c>
      <c r="AI130">
        <f t="shared" si="346"/>
        <v>5</v>
      </c>
      <c r="AJ130">
        <v>126</v>
      </c>
      <c r="AK130">
        <v>0</v>
      </c>
      <c r="AL130">
        <v>1</v>
      </c>
      <c r="AM130">
        <v>0</v>
      </c>
      <c r="AN130">
        <v>1</v>
      </c>
      <c r="AO130">
        <v>0</v>
      </c>
      <c r="AP130">
        <v>0</v>
      </c>
      <c r="AQ130">
        <v>0</v>
      </c>
      <c r="AS130" s="37"/>
      <c r="AT130" s="37"/>
      <c r="AU130" s="6">
        <f t="shared" si="347"/>
        <v>0</v>
      </c>
      <c r="AV130" s="6">
        <f t="shared" si="348"/>
        <v>0</v>
      </c>
      <c r="AW130" s="6">
        <f t="shared" si="349"/>
        <v>0</v>
      </c>
      <c r="AX130" s="6">
        <f t="shared" si="350"/>
        <v>0</v>
      </c>
      <c r="AY130" s="193">
        <f t="shared" si="351"/>
        <v>5.6740334309306508</v>
      </c>
      <c r="AZ130" s="193">
        <f t="shared" si="352"/>
        <v>4.1745731882913786</v>
      </c>
      <c r="BA130" s="193">
        <f t="shared" si="353"/>
        <v>3.8150380693314694</v>
      </c>
      <c r="BB130" s="193">
        <f t="shared" si="354"/>
        <v>3.9040600573940507</v>
      </c>
      <c r="BC130" s="72">
        <f t="shared" si="355"/>
        <v>56312.210093717425</v>
      </c>
      <c r="BG130" s="3">
        <f t="shared" si="356"/>
        <v>6.3755436178701883</v>
      </c>
      <c r="BH130" s="6">
        <f t="shared" si="357"/>
        <v>0</v>
      </c>
      <c r="BI130" s="6">
        <f t="shared" si="358"/>
        <v>0</v>
      </c>
      <c r="BJ130" s="6">
        <f t="shared" si="359"/>
        <v>0</v>
      </c>
      <c r="BK130" s="193">
        <f t="shared" si="360"/>
        <v>5.6956907402628936</v>
      </c>
      <c r="BL130" s="193">
        <f t="shared" si="361"/>
        <v>4.1745731882913786</v>
      </c>
      <c r="BM130" s="193">
        <f t="shared" si="362"/>
        <v>3.8150380693314694</v>
      </c>
      <c r="BN130" s="193">
        <f t="shared" si="363"/>
        <v>3.9040600573940507</v>
      </c>
      <c r="BO130" s="72">
        <f t="shared" si="364"/>
        <v>56324.718812672283</v>
      </c>
      <c r="BS130" s="3">
        <f t="shared" si="365"/>
        <v>6.3755637052928282</v>
      </c>
      <c r="BT130" s="6">
        <f t="shared" si="366"/>
        <v>0</v>
      </c>
      <c r="BU130" s="6">
        <f t="shared" si="367"/>
        <v>0</v>
      </c>
      <c r="BV130" s="6">
        <f t="shared" si="368"/>
        <v>0</v>
      </c>
      <c r="BW130" s="193">
        <f t="shared" si="369"/>
        <v>5.6956908077649722</v>
      </c>
      <c r="BX130" s="193">
        <f t="shared" si="370"/>
        <v>4.1745731882913786</v>
      </c>
      <c r="BY130" s="193">
        <f t="shared" si="495"/>
        <v>3.8150380693314694</v>
      </c>
      <c r="BZ130" s="193">
        <f t="shared" si="371"/>
        <v>3.9040600573940507</v>
      </c>
      <c r="CA130" s="72">
        <f t="shared" si="372"/>
        <v>56324.718812672283</v>
      </c>
      <c r="CE130" s="3">
        <f t="shared" si="373"/>
        <v>0</v>
      </c>
      <c r="CF130" s="6">
        <f t="shared" si="374"/>
        <v>5.106026739036662</v>
      </c>
      <c r="CG130" s="6">
        <f t="shared" si="375"/>
        <v>0</v>
      </c>
      <c r="CH130" s="6">
        <f t="shared" si="376"/>
        <v>0</v>
      </c>
      <c r="CI130" s="193">
        <f t="shared" si="377"/>
        <v>5.6740334309306508</v>
      </c>
      <c r="CJ130" s="193">
        <f t="shared" si="378"/>
        <v>4.2501811423806188</v>
      </c>
      <c r="CK130" s="193">
        <f t="shared" si="496"/>
        <v>3.8150380693314694</v>
      </c>
      <c r="CL130" s="193">
        <f t="shared" si="379"/>
        <v>3.9040600573940507</v>
      </c>
      <c r="CM130" s="72">
        <f t="shared" si="380"/>
        <v>56500.598811730393</v>
      </c>
      <c r="CQ130" s="3">
        <f t="shared" si="381"/>
        <v>0</v>
      </c>
      <c r="CR130" s="6">
        <f t="shared" si="382"/>
        <v>5.1060822713053708</v>
      </c>
      <c r="CS130" s="6">
        <f t="shared" si="383"/>
        <v>0</v>
      </c>
      <c r="CT130" s="6">
        <f t="shared" si="384"/>
        <v>0</v>
      </c>
      <c r="CU130" s="193">
        <f t="shared" si="385"/>
        <v>5.6740334309306508</v>
      </c>
      <c r="CV130" s="193">
        <f t="shared" si="386"/>
        <v>4.250181934362101</v>
      </c>
      <c r="CW130" s="193">
        <f t="shared" si="497"/>
        <v>3.8150380693314694</v>
      </c>
      <c r="CX130" s="193">
        <f t="shared" si="387"/>
        <v>3.9040600573940507</v>
      </c>
      <c r="CY130" s="72">
        <f t="shared" si="388"/>
        <v>56500.600788369935</v>
      </c>
      <c r="DC130" s="3">
        <f t="shared" si="389"/>
        <v>0</v>
      </c>
      <c r="DD130" s="6">
        <f t="shared" si="390"/>
        <v>0</v>
      </c>
      <c r="DE130" s="6">
        <f t="shared" si="391"/>
        <v>4.7857456680112458</v>
      </c>
      <c r="DF130" s="6">
        <f t="shared" si="392"/>
        <v>0</v>
      </c>
      <c r="DG130" s="193">
        <f t="shared" si="393"/>
        <v>5.6740334309306508</v>
      </c>
      <c r="DH130" s="193">
        <f t="shared" si="394"/>
        <v>4.1745731882913786</v>
      </c>
      <c r="DI130" s="193">
        <f t="shared" si="498"/>
        <v>3.9153022138747122</v>
      </c>
      <c r="DJ130" s="193">
        <f t="shared" si="395"/>
        <v>3.9040600573940507</v>
      </c>
      <c r="DK130" s="72">
        <f t="shared" si="396"/>
        <v>56802.905020320242</v>
      </c>
      <c r="DO130" s="3">
        <f t="shared" si="397"/>
        <v>0</v>
      </c>
      <c r="DP130" s="6">
        <f t="shared" si="398"/>
        <v>0</v>
      </c>
      <c r="DQ130" s="6">
        <f t="shared" si="399"/>
        <v>4.5579410420919517</v>
      </c>
      <c r="DR130" s="6">
        <f t="shared" si="400"/>
        <v>0</v>
      </c>
      <c r="DS130" s="193">
        <f t="shared" si="401"/>
        <v>5.6740334309306508</v>
      </c>
      <c r="DT130" s="193">
        <f t="shared" si="402"/>
        <v>4.1745731882913786</v>
      </c>
      <c r="DU130" s="193">
        <f t="shared" si="499"/>
        <v>3.9107506947981525</v>
      </c>
      <c r="DV130" s="193">
        <f t="shared" si="403"/>
        <v>3.9040600573940507</v>
      </c>
      <c r="DW130" s="72">
        <f t="shared" si="404"/>
        <v>56780.537420399822</v>
      </c>
      <c r="EA130" s="3">
        <f t="shared" si="405"/>
        <v>0</v>
      </c>
      <c r="EB130" s="6">
        <f t="shared" si="406"/>
        <v>0</v>
      </c>
      <c r="EC130" s="6">
        <f t="shared" si="407"/>
        <v>0</v>
      </c>
      <c r="ED130" s="6">
        <f t="shared" si="408"/>
        <v>14.952153748934617</v>
      </c>
      <c r="EE130" s="193">
        <f t="shared" si="409"/>
        <v>5.6740334309306508</v>
      </c>
      <c r="EF130" s="193">
        <f t="shared" si="410"/>
        <v>4.1745731882913786</v>
      </c>
      <c r="EG130" s="193">
        <f t="shared" si="500"/>
        <v>3.8150380693314694</v>
      </c>
      <c r="EH130" s="193">
        <f t="shared" si="411"/>
        <v>4.1675266722061561</v>
      </c>
      <c r="EI130" s="72">
        <f t="shared" si="412"/>
        <v>58187.192847755949</v>
      </c>
      <c r="EM130" s="3">
        <f t="shared" si="413"/>
        <v>0</v>
      </c>
      <c r="EN130" s="6">
        <f t="shared" si="414"/>
        <v>0</v>
      </c>
      <c r="EO130" s="6">
        <f t="shared" si="415"/>
        <v>0</v>
      </c>
      <c r="EP130" s="6">
        <f t="shared" si="416"/>
        <v>4.9841742609082269</v>
      </c>
      <c r="EQ130" s="193">
        <f t="shared" si="417"/>
        <v>5.6740334309306508</v>
      </c>
      <c r="ER130" s="193">
        <f t="shared" si="418"/>
        <v>4.1745731882913786</v>
      </c>
      <c r="ES130" s="193">
        <f t="shared" si="501"/>
        <v>3.8150380693314694</v>
      </c>
      <c r="ET130" s="193">
        <f t="shared" si="419"/>
        <v>3.9998068949662398</v>
      </c>
      <c r="EU130" s="72">
        <f t="shared" si="420"/>
        <v>56986.507662515956</v>
      </c>
      <c r="EY130" s="3">
        <f t="shared" si="421"/>
        <v>6.3755436178701883</v>
      </c>
      <c r="EZ130" s="6">
        <f t="shared" si="422"/>
        <v>5.106026739036662</v>
      </c>
      <c r="FA130" s="6">
        <f t="shared" si="423"/>
        <v>4.7857456680112458</v>
      </c>
      <c r="FB130" s="6">
        <f t="shared" si="424"/>
        <v>14.952153748934617</v>
      </c>
      <c r="FC130" s="193">
        <f t="shared" si="425"/>
        <v>5.6956907402628936</v>
      </c>
      <c r="FD130" s="193">
        <f t="shared" si="426"/>
        <v>4.2501811423806188</v>
      </c>
      <c r="FE130" s="193">
        <f t="shared" si="502"/>
        <v>3.9153022138747122</v>
      </c>
      <c r="FF130" s="193">
        <f t="shared" si="427"/>
        <v>4.1675266722061561</v>
      </c>
      <c r="FG130" s="72">
        <f t="shared" si="428"/>
        <v>58903.665101590683</v>
      </c>
      <c r="FK130" s="3">
        <f t="shared" si="429"/>
        <v>6.5056768403514047</v>
      </c>
      <c r="FL130" s="6">
        <f t="shared" si="430"/>
        <v>5.1060822713053708</v>
      </c>
      <c r="FM130" s="6">
        <f t="shared" si="431"/>
        <v>4.5579410420919517</v>
      </c>
      <c r="FN130" s="6">
        <f t="shared" si="432"/>
        <v>4.9841742609082269</v>
      </c>
      <c r="FO130" s="193">
        <f t="shared" si="433"/>
        <v>5.6961279463336556</v>
      </c>
      <c r="FP130" s="193">
        <f t="shared" si="434"/>
        <v>4.250181934362101</v>
      </c>
      <c r="FQ130" s="193">
        <f t="shared" si="503"/>
        <v>3.9107506947981525</v>
      </c>
      <c r="FR130" s="193">
        <f t="shared" si="435"/>
        <v>3.9998068949662398</v>
      </c>
      <c r="FS130" s="205">
        <f t="shared" si="436"/>
        <v>57665.739975402175</v>
      </c>
      <c r="FW130" s="3">
        <f t="shared" si="437"/>
        <v>7.4815052658680781</v>
      </c>
      <c r="FX130" s="6">
        <f t="shared" si="438"/>
        <v>5.7698102151114279</v>
      </c>
      <c r="FY130" s="6">
        <f t="shared" si="439"/>
        <v>5.6517377412704235</v>
      </c>
      <c r="FZ130" s="6">
        <f t="shared" si="440"/>
        <v>5.8811804745809484</v>
      </c>
      <c r="GA130" s="193">
        <f t="shared" si="441"/>
        <v>5.6994003415123045</v>
      </c>
      <c r="GB130" s="193">
        <f t="shared" si="442"/>
        <v>4.2596032622709927</v>
      </c>
      <c r="GC130" s="193">
        <f t="shared" si="504"/>
        <v>3.932418037999617</v>
      </c>
      <c r="GD130" s="193">
        <f t="shared" si="443"/>
        <v>4.0161057586632474</v>
      </c>
      <c r="GE130" s="72">
        <f t="shared" si="444"/>
        <v>57917.185155145773</v>
      </c>
      <c r="GI130" s="3">
        <f t="shared" si="445"/>
        <v>7.1562224282216409</v>
      </c>
      <c r="GJ130" s="6">
        <f t="shared" si="446"/>
        <v>5.6166294129403287</v>
      </c>
      <c r="GK130" s="6">
        <f t="shared" si="447"/>
        <v>5.0136383188689244</v>
      </c>
      <c r="GL130" s="6">
        <f t="shared" si="448"/>
        <v>5.4824563746093595</v>
      </c>
      <c r="GM130" s="193">
        <f t="shared" si="449"/>
        <v>5.6983107100857575</v>
      </c>
      <c r="GN130" s="193">
        <f t="shared" si="450"/>
        <v>4.2574367931395285</v>
      </c>
      <c r="GO130" s="193">
        <f t="shared" si="505"/>
        <v>3.9198348572547341</v>
      </c>
      <c r="GP130" s="193">
        <f t="shared" si="451"/>
        <v>4.0088936032766478</v>
      </c>
      <c r="GQ130" s="72">
        <f t="shared" si="452"/>
        <v>57796.129797488153</v>
      </c>
      <c r="GU130" s="3">
        <f t="shared" si="453"/>
        <v>8.4573537788073931</v>
      </c>
      <c r="GV130" s="6">
        <f t="shared" si="454"/>
        <v>6.1272320868439945</v>
      </c>
      <c r="GW130" s="6">
        <f t="shared" si="455"/>
        <v>5.9252089222996371</v>
      </c>
      <c r="GX130" s="6">
        <f t="shared" si="456"/>
        <v>6.2300640620560896</v>
      </c>
      <c r="GY130" s="193">
        <f t="shared" si="457"/>
        <v>5.7026621300727944</v>
      </c>
      <c r="GZ130" s="193">
        <f t="shared" si="458"/>
        <v>4.2646401784229022</v>
      </c>
      <c r="HA130" s="193">
        <f t="shared" si="506"/>
        <v>3.9377627340091421</v>
      </c>
      <c r="HB130" s="193">
        <f t="shared" si="459"/>
        <v>4.0223740060181994</v>
      </c>
      <c r="HC130" s="205">
        <f t="shared" si="460"/>
        <v>58003.99263814374</v>
      </c>
      <c r="HG130" s="3">
        <f t="shared" si="278"/>
        <v>7.4815052658680781</v>
      </c>
      <c r="HH130" s="6">
        <f t="shared" si="279"/>
        <v>0</v>
      </c>
      <c r="HI130" s="6">
        <f t="shared" si="280"/>
        <v>0</v>
      </c>
      <c r="HJ130" s="6">
        <f t="shared" si="281"/>
        <v>0</v>
      </c>
      <c r="HK130" s="193">
        <f t="shared" si="461"/>
        <v>5.6994003415123045</v>
      </c>
      <c r="HL130" s="193">
        <f t="shared" si="461"/>
        <v>4.1745731882913786</v>
      </c>
      <c r="HM130" s="193">
        <f t="shared" si="461"/>
        <v>3.8150380693314694</v>
      </c>
      <c r="HN130" s="193">
        <f t="shared" si="461"/>
        <v>3.9040600573940507</v>
      </c>
      <c r="HO130" s="212">
        <f t="shared" si="462"/>
        <v>56326.861664069744</v>
      </c>
      <c r="HS130" s="3">
        <f t="shared" si="282"/>
        <v>7.1562224282216409</v>
      </c>
      <c r="HT130" s="6">
        <f t="shared" si="283"/>
        <v>0</v>
      </c>
      <c r="HU130" s="6">
        <f t="shared" si="284"/>
        <v>0</v>
      </c>
      <c r="HV130" s="6">
        <f t="shared" si="285"/>
        <v>0</v>
      </c>
      <c r="HW130" s="193">
        <f t="shared" si="463"/>
        <v>5.6983107100857575</v>
      </c>
      <c r="HX130" s="193">
        <f t="shared" si="463"/>
        <v>4.1745731882913786</v>
      </c>
      <c r="HY130" s="193">
        <f t="shared" si="463"/>
        <v>3.8150380693314694</v>
      </c>
      <c r="HZ130" s="193">
        <f t="shared" si="463"/>
        <v>3.9040600573940507</v>
      </c>
      <c r="IA130" s="212">
        <f t="shared" si="464"/>
        <v>56326.232229950896</v>
      </c>
      <c r="IE130" s="3">
        <f t="shared" si="286"/>
        <v>8.4573537788073931</v>
      </c>
      <c r="IF130" s="6">
        <f t="shared" si="287"/>
        <v>0</v>
      </c>
      <c r="IG130" s="6">
        <f t="shared" si="288"/>
        <v>0</v>
      </c>
      <c r="IH130" s="6">
        <f t="shared" si="289"/>
        <v>0</v>
      </c>
      <c r="II130" s="193">
        <f t="shared" si="465"/>
        <v>5.7026621300727944</v>
      </c>
      <c r="IJ130" s="193">
        <f t="shared" si="465"/>
        <v>4.1745731882913786</v>
      </c>
      <c r="IK130" s="193">
        <f t="shared" si="465"/>
        <v>3.8150380693314694</v>
      </c>
      <c r="IL130" s="193">
        <f t="shared" si="465"/>
        <v>3.9040600573940507</v>
      </c>
      <c r="IM130" s="205">
        <f t="shared" si="466"/>
        <v>56328.74590379485</v>
      </c>
      <c r="IQ130" s="3">
        <f t="shared" si="290"/>
        <v>0</v>
      </c>
      <c r="IR130" s="6">
        <f t="shared" si="291"/>
        <v>5.7698102151114279</v>
      </c>
      <c r="IS130" s="6">
        <f t="shared" si="292"/>
        <v>0</v>
      </c>
      <c r="IT130" s="6">
        <f t="shared" si="293"/>
        <v>0</v>
      </c>
      <c r="IU130" s="193">
        <f t="shared" si="467"/>
        <v>5.6740334309306508</v>
      </c>
      <c r="IV130" s="193">
        <f t="shared" si="467"/>
        <v>4.2596032622709927</v>
      </c>
      <c r="IW130" s="193">
        <f t="shared" si="467"/>
        <v>3.8150380693314694</v>
      </c>
      <c r="IX130" s="193">
        <f t="shared" si="467"/>
        <v>3.9040600573940507</v>
      </c>
      <c r="IY130" s="212">
        <f t="shared" si="468"/>
        <v>56524.11957704524</v>
      </c>
      <c r="JC130" s="3">
        <f t="shared" si="294"/>
        <v>0</v>
      </c>
      <c r="JD130" s="6">
        <f t="shared" si="295"/>
        <v>5.6166294129403287</v>
      </c>
      <c r="JE130" s="6">
        <f t="shared" si="296"/>
        <v>0</v>
      </c>
      <c r="JF130" s="6">
        <f t="shared" si="297"/>
        <v>0</v>
      </c>
      <c r="JG130" s="193">
        <f t="shared" si="469"/>
        <v>5.6740334309306508</v>
      </c>
      <c r="JH130" s="193">
        <f t="shared" si="469"/>
        <v>4.2574367931395285</v>
      </c>
      <c r="JI130" s="193">
        <f t="shared" si="469"/>
        <v>3.8150380693314694</v>
      </c>
      <c r="JJ130" s="193">
        <f t="shared" si="469"/>
        <v>3.9040600573940507</v>
      </c>
      <c r="JK130" s="212">
        <f t="shared" si="470"/>
        <v>56518.710478147237</v>
      </c>
      <c r="JO130" s="3">
        <f t="shared" si="298"/>
        <v>0</v>
      </c>
      <c r="JP130" s="6">
        <f t="shared" si="299"/>
        <v>6.1272320868439945</v>
      </c>
      <c r="JQ130" s="6">
        <f t="shared" si="300"/>
        <v>0</v>
      </c>
      <c r="JR130" s="6">
        <f t="shared" si="301"/>
        <v>0</v>
      </c>
      <c r="JS130" s="193">
        <f t="shared" si="471"/>
        <v>5.6740334309306508</v>
      </c>
      <c r="JT130" s="193">
        <f t="shared" si="471"/>
        <v>4.2646401784229022</v>
      </c>
      <c r="JU130" s="193">
        <f t="shared" si="471"/>
        <v>3.8150380693314694</v>
      </c>
      <c r="JV130" s="193">
        <f t="shared" si="471"/>
        <v>3.9040600573940507</v>
      </c>
      <c r="JW130" s="205">
        <f t="shared" si="472"/>
        <v>56536.697421920806</v>
      </c>
      <c r="KA130" s="3">
        <f t="shared" si="302"/>
        <v>0</v>
      </c>
      <c r="KB130" s="6">
        <f t="shared" si="303"/>
        <v>0</v>
      </c>
      <c r="KC130" s="6">
        <f t="shared" si="304"/>
        <v>5.6517377412704235</v>
      </c>
      <c r="KD130" s="6">
        <f t="shared" si="305"/>
        <v>0</v>
      </c>
      <c r="KE130" s="193">
        <f t="shared" si="473"/>
        <v>5.6740334309306508</v>
      </c>
      <c r="KF130" s="193">
        <f t="shared" si="473"/>
        <v>4.1745731882913786</v>
      </c>
      <c r="KG130" s="193">
        <f t="shared" si="473"/>
        <v>3.932418037999617</v>
      </c>
      <c r="KH130" s="193">
        <f t="shared" si="473"/>
        <v>3.9040600573940507</v>
      </c>
      <c r="KI130" s="212">
        <f t="shared" si="474"/>
        <v>56887.096473452693</v>
      </c>
      <c r="KM130" s="3">
        <f t="shared" si="306"/>
        <v>0</v>
      </c>
      <c r="KN130" s="6">
        <f t="shared" si="307"/>
        <v>0</v>
      </c>
      <c r="KO130" s="6">
        <f t="shared" si="308"/>
        <v>5.0136383188689244</v>
      </c>
      <c r="KP130" s="6">
        <f t="shared" si="309"/>
        <v>0</v>
      </c>
      <c r="KQ130" s="193">
        <f t="shared" si="475"/>
        <v>5.6740334309306508</v>
      </c>
      <c r="KR130" s="193">
        <f t="shared" si="475"/>
        <v>4.1745731882913786</v>
      </c>
      <c r="KS130" s="193">
        <f t="shared" si="475"/>
        <v>3.9198348572547341</v>
      </c>
      <c r="KT130" s="193">
        <f t="shared" si="475"/>
        <v>3.9040600573940507</v>
      </c>
      <c r="KU130" s="212">
        <f t="shared" si="476"/>
        <v>56825.188615660445</v>
      </c>
      <c r="KY130" s="3">
        <f t="shared" si="310"/>
        <v>0</v>
      </c>
      <c r="KZ130" s="6">
        <f t="shared" si="311"/>
        <v>0</v>
      </c>
      <c r="LA130" s="6">
        <f t="shared" si="312"/>
        <v>5.9252089222996371</v>
      </c>
      <c r="LB130" s="6">
        <f t="shared" si="313"/>
        <v>0</v>
      </c>
      <c r="LC130" s="193">
        <f t="shared" si="477"/>
        <v>5.6740334309306508</v>
      </c>
      <c r="LD130" s="193">
        <f t="shared" si="477"/>
        <v>4.1745731882913786</v>
      </c>
      <c r="LE130" s="193">
        <f t="shared" si="477"/>
        <v>3.9377627340091421</v>
      </c>
      <c r="LF130" s="193">
        <f t="shared" si="477"/>
        <v>3.9040600573940507</v>
      </c>
      <c r="LG130" s="205">
        <f t="shared" si="478"/>
        <v>56913.412190118921</v>
      </c>
      <c r="LK130" s="3">
        <f t="shared" si="314"/>
        <v>0</v>
      </c>
      <c r="LL130" s="6">
        <f t="shared" si="315"/>
        <v>0</v>
      </c>
      <c r="LM130" s="6">
        <f t="shared" si="316"/>
        <v>0</v>
      </c>
      <c r="LN130" s="6">
        <f t="shared" si="317"/>
        <v>5.8811804745809484</v>
      </c>
      <c r="LO130" s="193">
        <f t="shared" si="479"/>
        <v>5.6740334309306508</v>
      </c>
      <c r="LP130" s="193">
        <f t="shared" si="479"/>
        <v>4.1745731882913786</v>
      </c>
      <c r="LQ130" s="193">
        <f t="shared" si="479"/>
        <v>3.8150380693314694</v>
      </c>
      <c r="LR130" s="193">
        <f t="shared" si="479"/>
        <v>4.0161057586632474</v>
      </c>
      <c r="LS130" s="212">
        <f t="shared" si="480"/>
        <v>57102.094059125295</v>
      </c>
      <c r="LW130" s="3">
        <f t="shared" si="318"/>
        <v>0</v>
      </c>
      <c r="LX130" s="6">
        <f t="shared" si="319"/>
        <v>0</v>
      </c>
      <c r="LY130" s="6">
        <f t="shared" si="320"/>
        <v>0</v>
      </c>
      <c r="LZ130" s="6">
        <f t="shared" si="321"/>
        <v>5.4824563746093595</v>
      </c>
      <c r="MA130" s="193">
        <f t="shared" si="481"/>
        <v>5.6740334309306508</v>
      </c>
      <c r="MB130" s="193">
        <f t="shared" si="481"/>
        <v>4.1745731882913786</v>
      </c>
      <c r="MC130" s="193">
        <f t="shared" si="481"/>
        <v>3.8150380693314694</v>
      </c>
      <c r="MD130" s="193">
        <f t="shared" si="481"/>
        <v>4.0088936032766478</v>
      </c>
      <c r="ME130" s="212">
        <f t="shared" si="482"/>
        <v>57050.918839794729</v>
      </c>
      <c r="MI130" s="3">
        <f t="shared" si="322"/>
        <v>0</v>
      </c>
      <c r="MJ130" s="6">
        <f t="shared" si="323"/>
        <v>0</v>
      </c>
      <c r="MK130" s="6">
        <f t="shared" si="324"/>
        <v>0</v>
      </c>
      <c r="ML130" s="6">
        <f t="shared" si="325"/>
        <v>6.2300640620560896</v>
      </c>
      <c r="MM130" s="193">
        <f t="shared" si="483"/>
        <v>5.6740334309306508</v>
      </c>
      <c r="MN130" s="193">
        <f t="shared" si="483"/>
        <v>4.1745731882913786</v>
      </c>
      <c r="MO130" s="193">
        <f t="shared" si="483"/>
        <v>3.8150380693314694</v>
      </c>
      <c r="MP130" s="193">
        <f t="shared" si="483"/>
        <v>4.0223740060181994</v>
      </c>
      <c r="MQ130" s="205">
        <f t="shared" si="484"/>
        <v>57146.608884139598</v>
      </c>
      <c r="MT130" s="3">
        <f t="shared" si="326"/>
        <v>6.1803739152823258</v>
      </c>
      <c r="MU130" s="6">
        <f t="shared" si="327"/>
        <v>5.106026739036662</v>
      </c>
      <c r="MV130" s="6">
        <f t="shared" si="328"/>
        <v>5.2415309697266022</v>
      </c>
      <c r="MW130" s="6">
        <f t="shared" si="329"/>
        <v>5.9808614995738463</v>
      </c>
      <c r="MX130" s="193">
        <f t="shared" si="485"/>
        <v>5.6950346738626108</v>
      </c>
      <c r="MY130" s="193">
        <f t="shared" si="485"/>
        <v>4.2501811423806188</v>
      </c>
      <c r="MZ130" s="193">
        <f t="shared" si="485"/>
        <v>3.9243470484463643</v>
      </c>
      <c r="NA130" s="193">
        <f t="shared" si="485"/>
        <v>4.0179006993442057</v>
      </c>
      <c r="NB130" s="212">
        <f t="shared" si="486"/>
        <v>57862.986513619326</v>
      </c>
      <c r="NF130" s="3">
        <f t="shared" si="330"/>
        <v>6.1803739152823249</v>
      </c>
      <c r="NG130" s="6">
        <f t="shared" si="331"/>
        <v>0</v>
      </c>
      <c r="NH130" s="6">
        <f t="shared" si="332"/>
        <v>0</v>
      </c>
      <c r="NI130" s="6">
        <f t="shared" si="333"/>
        <v>0</v>
      </c>
      <c r="NJ130" s="193">
        <f t="shared" si="487"/>
        <v>5.6950346738626108</v>
      </c>
      <c r="NK130" s="193">
        <f t="shared" si="487"/>
        <v>4.1745731882913786</v>
      </c>
      <c r="NL130" s="193">
        <f t="shared" si="487"/>
        <v>3.8150380693314694</v>
      </c>
      <c r="NM130" s="193">
        <f t="shared" si="487"/>
        <v>3.9040600573940507</v>
      </c>
      <c r="NN130" s="212">
        <f t="shared" si="488"/>
        <v>56324.339844358168</v>
      </c>
      <c r="NR130" s="3">
        <f t="shared" si="334"/>
        <v>0</v>
      </c>
      <c r="NS130" s="6">
        <f t="shared" si="335"/>
        <v>5.106026739036662</v>
      </c>
      <c r="NT130" s="6">
        <f t="shared" si="336"/>
        <v>0</v>
      </c>
      <c r="NU130" s="6">
        <f t="shared" si="337"/>
        <v>0</v>
      </c>
      <c r="NV130" s="193">
        <f t="shared" si="489"/>
        <v>5.6740334309306508</v>
      </c>
      <c r="NW130" s="193">
        <f t="shared" si="489"/>
        <v>4.2501811423806188</v>
      </c>
      <c r="NX130" s="193">
        <f t="shared" si="489"/>
        <v>3.8150380693314694</v>
      </c>
      <c r="NY130" s="193">
        <f t="shared" si="489"/>
        <v>3.9040600573940507</v>
      </c>
      <c r="NZ130" s="212">
        <f t="shared" si="490"/>
        <v>56500.598811730393</v>
      </c>
      <c r="OD130" s="3">
        <f t="shared" si="338"/>
        <v>0</v>
      </c>
      <c r="OE130" s="6">
        <f t="shared" si="339"/>
        <v>0</v>
      </c>
      <c r="OF130" s="6">
        <f t="shared" si="340"/>
        <v>5.2415309697266022</v>
      </c>
      <c r="OG130" s="6">
        <f t="shared" si="341"/>
        <v>0</v>
      </c>
      <c r="OH130" s="193">
        <f t="shared" si="491"/>
        <v>5.6740334309306508</v>
      </c>
      <c r="OI130" s="193">
        <f t="shared" si="491"/>
        <v>4.1745731882913786</v>
      </c>
      <c r="OJ130" s="193">
        <f t="shared" si="491"/>
        <v>3.9243470484463643</v>
      </c>
      <c r="OK130" s="193">
        <f t="shared" si="491"/>
        <v>3.9040600573940507</v>
      </c>
      <c r="OL130" s="212">
        <f t="shared" si="492"/>
        <v>56847.380345685728</v>
      </c>
      <c r="OP130" s="3">
        <f t="shared" si="342"/>
        <v>0</v>
      </c>
      <c r="OQ130" s="6">
        <f t="shared" si="343"/>
        <v>0</v>
      </c>
      <c r="OR130" s="6">
        <f t="shared" si="344"/>
        <v>0</v>
      </c>
      <c r="OS130" s="6">
        <f t="shared" si="345"/>
        <v>5.9808614995738463</v>
      </c>
      <c r="OT130" s="193">
        <f t="shared" si="493"/>
        <v>5.6740334309306508</v>
      </c>
      <c r="OU130" s="193">
        <f t="shared" si="493"/>
        <v>4.1745731882913786</v>
      </c>
      <c r="OV130" s="193">
        <f t="shared" si="493"/>
        <v>3.8150380693314694</v>
      </c>
      <c r="OW130" s="193">
        <f t="shared" si="493"/>
        <v>4.0179006993442057</v>
      </c>
      <c r="OX130" s="232">
        <f t="shared" si="494"/>
        <v>57114.837534256687</v>
      </c>
    </row>
    <row r="131" spans="2:414" x14ac:dyDescent="0.2">
      <c r="B131" s="81">
        <v>45444</v>
      </c>
      <c r="C131">
        <v>127</v>
      </c>
      <c r="D131">
        <v>11.186878559238291</v>
      </c>
      <c r="E131">
        <v>0</v>
      </c>
      <c r="F131">
        <v>0</v>
      </c>
      <c r="G131">
        <v>0</v>
      </c>
      <c r="H131">
        <v>0</v>
      </c>
      <c r="I131">
        <v>0</v>
      </c>
      <c r="J131">
        <v>1</v>
      </c>
      <c r="K131">
        <v>0</v>
      </c>
      <c r="L131">
        <v>0</v>
      </c>
      <c r="M131">
        <v>0</v>
      </c>
      <c r="N131">
        <v>0</v>
      </c>
      <c r="O131">
        <v>0</v>
      </c>
      <c r="P131">
        <v>1</v>
      </c>
      <c r="Q131">
        <v>0</v>
      </c>
      <c r="R131">
        <v>0</v>
      </c>
      <c r="S131">
        <v>0</v>
      </c>
      <c r="T131">
        <v>16129</v>
      </c>
      <c r="U131">
        <v>6.5074107658994915</v>
      </c>
      <c r="V131">
        <v>5.1060227288299069</v>
      </c>
      <c r="W131">
        <v>4.5578530171535672</v>
      </c>
      <c r="X131">
        <v>5.0480022369538542</v>
      </c>
      <c r="Y131" s="3">
        <v>378.88242073387192</v>
      </c>
      <c r="Z131" s="3">
        <v>100.0006617365618</v>
      </c>
      <c r="AA131" s="3">
        <v>50</v>
      </c>
      <c r="AB131" s="3">
        <v>106.1076461000001</v>
      </c>
      <c r="AC131">
        <v>0</v>
      </c>
      <c r="AD131">
        <v>1</v>
      </c>
      <c r="AE131" s="6"/>
      <c r="AF131" s="1" t="s">
        <v>7</v>
      </c>
      <c r="AG131">
        <v>127</v>
      </c>
      <c r="AH131" s="189">
        <v>45444</v>
      </c>
      <c r="AI131">
        <f t="shared" si="346"/>
        <v>6</v>
      </c>
      <c r="AJ131">
        <v>127</v>
      </c>
      <c r="AK131">
        <v>0</v>
      </c>
      <c r="AL131">
        <v>1</v>
      </c>
      <c r="AM131">
        <v>0</v>
      </c>
      <c r="AN131">
        <v>1</v>
      </c>
      <c r="AO131">
        <v>0</v>
      </c>
      <c r="AP131">
        <v>0</v>
      </c>
      <c r="AQ131">
        <v>0</v>
      </c>
      <c r="AS131" s="37"/>
      <c r="AT131" s="37"/>
      <c r="AU131" s="6">
        <f t="shared" si="347"/>
        <v>0</v>
      </c>
      <c r="AV131" s="6">
        <f t="shared" si="348"/>
        <v>0</v>
      </c>
      <c r="AW131" s="6">
        <f t="shared" si="349"/>
        <v>0</v>
      </c>
      <c r="AX131" s="6">
        <f t="shared" si="350"/>
        <v>0</v>
      </c>
      <c r="AY131" s="193">
        <f t="shared" si="351"/>
        <v>5.6740334309306508</v>
      </c>
      <c r="AZ131" s="193">
        <f t="shared" si="352"/>
        <v>4.1745731882913786</v>
      </c>
      <c r="BA131" s="193">
        <f t="shared" si="353"/>
        <v>3.8150380693314694</v>
      </c>
      <c r="BB131" s="193">
        <f t="shared" si="354"/>
        <v>3.9040600573940507</v>
      </c>
      <c r="BC131" s="72">
        <f t="shared" si="355"/>
        <v>56312.210093717425</v>
      </c>
      <c r="BG131" s="3">
        <f t="shared" si="356"/>
        <v>6.3772625505815013</v>
      </c>
      <c r="BH131" s="6">
        <f t="shared" si="357"/>
        <v>0</v>
      </c>
      <c r="BI131" s="6">
        <f t="shared" si="358"/>
        <v>0</v>
      </c>
      <c r="BJ131" s="6">
        <f t="shared" si="359"/>
        <v>0</v>
      </c>
      <c r="BK131" s="193">
        <f t="shared" si="360"/>
        <v>5.6956965165738271</v>
      </c>
      <c r="BL131" s="193">
        <f t="shared" si="361"/>
        <v>4.1745731882913786</v>
      </c>
      <c r="BM131" s="193">
        <f t="shared" si="362"/>
        <v>3.8150380693314694</v>
      </c>
      <c r="BN131" s="193">
        <f t="shared" si="363"/>
        <v>3.9040600573940507</v>
      </c>
      <c r="BO131" s="72">
        <f t="shared" si="364"/>
        <v>56324.722149295267</v>
      </c>
      <c r="BS131" s="3">
        <f t="shared" si="365"/>
        <v>6.3772826434199823</v>
      </c>
      <c r="BT131" s="6">
        <f t="shared" si="366"/>
        <v>0</v>
      </c>
      <c r="BU131" s="6">
        <f t="shared" si="367"/>
        <v>0</v>
      </c>
      <c r="BV131" s="6">
        <f t="shared" si="368"/>
        <v>0</v>
      </c>
      <c r="BW131" s="193">
        <f t="shared" si="369"/>
        <v>5.6956965840937146</v>
      </c>
      <c r="BX131" s="193">
        <f t="shared" si="370"/>
        <v>4.1745731882913786</v>
      </c>
      <c r="BY131" s="193">
        <f t="shared" si="495"/>
        <v>3.8150380693314694</v>
      </c>
      <c r="BZ131" s="193">
        <f t="shared" si="371"/>
        <v>3.9040600573940507</v>
      </c>
      <c r="CA131" s="72">
        <f t="shared" si="372"/>
        <v>56324.722149295267</v>
      </c>
      <c r="CE131" s="3">
        <f t="shared" si="373"/>
        <v>0</v>
      </c>
      <c r="CF131" s="6">
        <f t="shared" si="374"/>
        <v>5.1060227288299069</v>
      </c>
      <c r="CG131" s="6">
        <f t="shared" si="375"/>
        <v>0</v>
      </c>
      <c r="CH131" s="6">
        <f t="shared" si="376"/>
        <v>0</v>
      </c>
      <c r="CI131" s="193">
        <f t="shared" si="377"/>
        <v>5.6740334309306508</v>
      </c>
      <c r="CJ131" s="193">
        <f t="shared" si="378"/>
        <v>4.2501810851884505</v>
      </c>
      <c r="CK131" s="193">
        <f t="shared" si="496"/>
        <v>3.8150380693314694</v>
      </c>
      <c r="CL131" s="193">
        <f t="shared" si="379"/>
        <v>3.9040600573940507</v>
      </c>
      <c r="CM131" s="72">
        <f t="shared" si="380"/>
        <v>56500.598668989362</v>
      </c>
      <c r="CQ131" s="3">
        <f t="shared" si="381"/>
        <v>0</v>
      </c>
      <c r="CR131" s="6">
        <f t="shared" si="382"/>
        <v>5.1060782610550008</v>
      </c>
      <c r="CS131" s="6">
        <f t="shared" si="383"/>
        <v>0</v>
      </c>
      <c r="CT131" s="6">
        <f t="shared" si="384"/>
        <v>0</v>
      </c>
      <c r="CU131" s="193">
        <f t="shared" si="385"/>
        <v>5.6740334309306508</v>
      </c>
      <c r="CV131" s="193">
        <f t="shared" si="386"/>
        <v>4.2501818771693562</v>
      </c>
      <c r="CW131" s="193">
        <f t="shared" si="497"/>
        <v>3.8150380693314694</v>
      </c>
      <c r="CX131" s="193">
        <f t="shared" si="387"/>
        <v>3.9040600573940507</v>
      </c>
      <c r="CY131" s="72">
        <f t="shared" si="388"/>
        <v>56500.600645627397</v>
      </c>
      <c r="DC131" s="3">
        <f t="shared" si="389"/>
        <v>0</v>
      </c>
      <c r="DD131" s="6">
        <f t="shared" si="390"/>
        <v>0</v>
      </c>
      <c r="DE131" s="6">
        <f t="shared" si="391"/>
        <v>4.7857456680112458</v>
      </c>
      <c r="DF131" s="6">
        <f t="shared" si="392"/>
        <v>0</v>
      </c>
      <c r="DG131" s="193">
        <f t="shared" si="393"/>
        <v>5.6740334309306508</v>
      </c>
      <c r="DH131" s="193">
        <f t="shared" si="394"/>
        <v>4.1745731882913786</v>
      </c>
      <c r="DI131" s="193">
        <f t="shared" si="498"/>
        <v>3.9153022138747122</v>
      </c>
      <c r="DJ131" s="193">
        <f t="shared" si="395"/>
        <v>3.9040600573940507</v>
      </c>
      <c r="DK131" s="72">
        <f t="shared" si="396"/>
        <v>56802.905020320242</v>
      </c>
      <c r="DO131" s="3">
        <f t="shared" si="397"/>
        <v>0</v>
      </c>
      <c r="DP131" s="6">
        <f t="shared" si="398"/>
        <v>0</v>
      </c>
      <c r="DQ131" s="6">
        <f t="shared" si="399"/>
        <v>4.5579410420919517</v>
      </c>
      <c r="DR131" s="6">
        <f t="shared" si="400"/>
        <v>0</v>
      </c>
      <c r="DS131" s="193">
        <f t="shared" si="401"/>
        <v>5.6740334309306508</v>
      </c>
      <c r="DT131" s="193">
        <f t="shared" si="402"/>
        <v>4.1745731882913786</v>
      </c>
      <c r="DU131" s="193">
        <f t="shared" si="499"/>
        <v>3.9107506947981525</v>
      </c>
      <c r="DV131" s="193">
        <f t="shared" si="403"/>
        <v>3.9040600573940507</v>
      </c>
      <c r="DW131" s="72">
        <f t="shared" si="404"/>
        <v>56780.537420399822</v>
      </c>
      <c r="EA131" s="3">
        <f t="shared" si="405"/>
        <v>0</v>
      </c>
      <c r="EB131" s="6">
        <f t="shared" si="406"/>
        <v>0</v>
      </c>
      <c r="EC131" s="6">
        <f t="shared" si="407"/>
        <v>0</v>
      </c>
      <c r="ED131" s="6">
        <f t="shared" si="408"/>
        <v>15.144006710861563</v>
      </c>
      <c r="EE131" s="193">
        <f t="shared" si="409"/>
        <v>5.6740334309306508</v>
      </c>
      <c r="EF131" s="193">
        <f t="shared" si="410"/>
        <v>4.1745731882913786</v>
      </c>
      <c r="EG131" s="193">
        <f t="shared" si="500"/>
        <v>3.8150380693314694</v>
      </c>
      <c r="EH131" s="193">
        <f t="shared" si="411"/>
        <v>4.1704941681132608</v>
      </c>
      <c r="EI131" s="72">
        <f t="shared" si="412"/>
        <v>58208.662990399738</v>
      </c>
      <c r="EM131" s="3">
        <f t="shared" si="413"/>
        <v>0</v>
      </c>
      <c r="EN131" s="6">
        <f t="shared" si="414"/>
        <v>0</v>
      </c>
      <c r="EO131" s="6">
        <f t="shared" si="415"/>
        <v>0</v>
      </c>
      <c r="EP131" s="6">
        <f t="shared" si="416"/>
        <v>5.0481268265901722</v>
      </c>
      <c r="EQ131" s="193">
        <f t="shared" si="417"/>
        <v>5.6740334309306508</v>
      </c>
      <c r="ER131" s="193">
        <f t="shared" si="418"/>
        <v>4.1745731882913786</v>
      </c>
      <c r="ES131" s="193">
        <f t="shared" si="501"/>
        <v>3.8150380693314694</v>
      </c>
      <c r="ET131" s="193">
        <f t="shared" si="419"/>
        <v>4.000977767538342</v>
      </c>
      <c r="EU131" s="72">
        <f t="shared" si="420"/>
        <v>56994.803315330282</v>
      </c>
      <c r="EY131" s="3">
        <f t="shared" si="421"/>
        <v>6.3772625505815013</v>
      </c>
      <c r="EZ131" s="6">
        <f t="shared" si="422"/>
        <v>5.1060227288299069</v>
      </c>
      <c r="FA131" s="6">
        <f t="shared" si="423"/>
        <v>4.7857456680112458</v>
      </c>
      <c r="FB131" s="6">
        <f t="shared" si="424"/>
        <v>15.144006710861563</v>
      </c>
      <c r="FC131" s="193">
        <f t="shared" si="425"/>
        <v>5.6956965165738271</v>
      </c>
      <c r="FD131" s="193">
        <f t="shared" si="426"/>
        <v>4.2501810851884505</v>
      </c>
      <c r="FE131" s="193">
        <f t="shared" si="502"/>
        <v>3.9153022138747122</v>
      </c>
      <c r="FF131" s="193">
        <f t="shared" si="427"/>
        <v>4.1704941681132608</v>
      </c>
      <c r="FG131" s="72">
        <f t="shared" si="428"/>
        <v>58925.402952844051</v>
      </c>
      <c r="FK131" s="3">
        <f t="shared" si="429"/>
        <v>6.5074308587379726</v>
      </c>
      <c r="FL131" s="6">
        <f t="shared" si="430"/>
        <v>5.1060782610550008</v>
      </c>
      <c r="FM131" s="6">
        <f t="shared" si="431"/>
        <v>4.5579410420919517</v>
      </c>
      <c r="FN131" s="6">
        <f t="shared" si="432"/>
        <v>5.0481268265901722</v>
      </c>
      <c r="FO131" s="193">
        <f t="shared" si="433"/>
        <v>5.6961338379699233</v>
      </c>
      <c r="FP131" s="193">
        <f t="shared" si="434"/>
        <v>4.2501818771693562</v>
      </c>
      <c r="FQ131" s="193">
        <f t="shared" si="503"/>
        <v>3.9107506947981525</v>
      </c>
      <c r="FR131" s="193">
        <f t="shared" si="435"/>
        <v>4.000977767538342</v>
      </c>
      <c r="FS131" s="205">
        <f t="shared" si="436"/>
        <v>57674.137844642944</v>
      </c>
      <c r="FW131" s="3">
        <f t="shared" si="437"/>
        <v>7.4835223807844145</v>
      </c>
      <c r="FX131" s="6">
        <f t="shared" si="438"/>
        <v>5.7698056835777942</v>
      </c>
      <c r="FY131" s="6">
        <f t="shared" si="439"/>
        <v>5.6517377412704235</v>
      </c>
      <c r="FZ131" s="6">
        <f t="shared" si="440"/>
        <v>5.9566426396055476</v>
      </c>
      <c r="GA131" s="193">
        <f t="shared" si="441"/>
        <v>5.6994070947347621</v>
      </c>
      <c r="GB131" s="193">
        <f t="shared" si="442"/>
        <v>4.2596031982499074</v>
      </c>
      <c r="GC131" s="193">
        <f t="shared" si="504"/>
        <v>3.932418037999617</v>
      </c>
      <c r="GD131" s="193">
        <f t="shared" si="443"/>
        <v>4.0174648903139447</v>
      </c>
      <c r="GE131" s="72">
        <f t="shared" si="444"/>
        <v>57926.975853567856</v>
      </c>
      <c r="GI131" s="3">
        <f t="shared" si="445"/>
        <v>7.158151842489441</v>
      </c>
      <c r="GJ131" s="6">
        <f t="shared" si="446"/>
        <v>5.6166250017128982</v>
      </c>
      <c r="GK131" s="6">
        <f t="shared" si="447"/>
        <v>5.0136383188689244</v>
      </c>
      <c r="GL131" s="6">
        <f t="shared" si="448"/>
        <v>5.5528024606492403</v>
      </c>
      <c r="GM131" s="193">
        <f t="shared" si="449"/>
        <v>5.6983171767331973</v>
      </c>
      <c r="GN131" s="193">
        <f t="shared" si="450"/>
        <v>4.2574367306829544</v>
      </c>
      <c r="GO131" s="193">
        <f t="shared" si="505"/>
        <v>3.9198348572547341</v>
      </c>
      <c r="GP131" s="193">
        <f t="shared" si="451"/>
        <v>4.010169814070137</v>
      </c>
      <c r="GQ131" s="72">
        <f t="shared" si="452"/>
        <v>57805.303969308894</v>
      </c>
      <c r="GU131" s="3">
        <f t="shared" si="453"/>
        <v>8.4596339956693392</v>
      </c>
      <c r="GV131" s="6">
        <f t="shared" si="454"/>
        <v>6.1272272745958878</v>
      </c>
      <c r="GW131" s="6">
        <f t="shared" si="455"/>
        <v>5.9252089222996371</v>
      </c>
      <c r="GX131" s="6">
        <f t="shared" si="456"/>
        <v>6.3100027961923182</v>
      </c>
      <c r="GY131" s="193">
        <f t="shared" si="457"/>
        <v>5.7026697392869181</v>
      </c>
      <c r="GZ131" s="193">
        <f t="shared" si="458"/>
        <v>4.2646401107774929</v>
      </c>
      <c r="HA131" s="193">
        <f t="shared" si="506"/>
        <v>3.9377627340091421</v>
      </c>
      <c r="HB131" s="193">
        <f t="shared" si="459"/>
        <v>4.0238047163715125</v>
      </c>
      <c r="HC131" s="205">
        <f t="shared" si="460"/>
        <v>58014.314754258536</v>
      </c>
      <c r="HG131" s="3">
        <f t="shared" si="278"/>
        <v>7.4835223807844145</v>
      </c>
      <c r="HH131" s="6">
        <f t="shared" si="279"/>
        <v>0</v>
      </c>
      <c r="HI131" s="6">
        <f t="shared" si="280"/>
        <v>0</v>
      </c>
      <c r="HJ131" s="6">
        <f t="shared" si="281"/>
        <v>0</v>
      </c>
      <c r="HK131" s="193">
        <f t="shared" si="461"/>
        <v>5.6994070947347621</v>
      </c>
      <c r="HL131" s="193">
        <f t="shared" si="461"/>
        <v>4.1745731882913786</v>
      </c>
      <c r="HM131" s="193">
        <f t="shared" si="461"/>
        <v>3.8150380693314694</v>
      </c>
      <c r="HN131" s="193">
        <f t="shared" si="461"/>
        <v>3.9040600573940507</v>
      </c>
      <c r="HO131" s="212">
        <f t="shared" si="462"/>
        <v>56326.865565143475</v>
      </c>
      <c r="HS131" s="3">
        <f t="shared" si="282"/>
        <v>7.158151842489441</v>
      </c>
      <c r="HT131" s="6">
        <f t="shared" si="283"/>
        <v>0</v>
      </c>
      <c r="HU131" s="6">
        <f t="shared" si="284"/>
        <v>0</v>
      </c>
      <c r="HV131" s="6">
        <f t="shared" si="285"/>
        <v>0</v>
      </c>
      <c r="HW131" s="193">
        <f t="shared" si="463"/>
        <v>5.6983171767331973</v>
      </c>
      <c r="HX131" s="193">
        <f t="shared" si="463"/>
        <v>4.1745731882913786</v>
      </c>
      <c r="HY131" s="193">
        <f t="shared" si="463"/>
        <v>3.8150380693314694</v>
      </c>
      <c r="HZ131" s="193">
        <f t="shared" si="463"/>
        <v>3.9040600573940507</v>
      </c>
      <c r="IA131" s="212">
        <f t="shared" si="464"/>
        <v>56326.235965439613</v>
      </c>
      <c r="IE131" s="3">
        <f t="shared" si="286"/>
        <v>8.4596339956693392</v>
      </c>
      <c r="IF131" s="6">
        <f t="shared" si="287"/>
        <v>0</v>
      </c>
      <c r="IG131" s="6">
        <f t="shared" si="288"/>
        <v>0</v>
      </c>
      <c r="IH131" s="6">
        <f t="shared" si="289"/>
        <v>0</v>
      </c>
      <c r="II131" s="193">
        <f t="shared" si="465"/>
        <v>5.7026697392869181</v>
      </c>
      <c r="IJ131" s="193">
        <f t="shared" si="465"/>
        <v>4.1745731882913786</v>
      </c>
      <c r="IK131" s="193">
        <f t="shared" si="465"/>
        <v>3.8150380693314694</v>
      </c>
      <c r="IL131" s="193">
        <f t="shared" si="465"/>
        <v>3.9040600573940507</v>
      </c>
      <c r="IM131" s="205">
        <f t="shared" si="466"/>
        <v>56328.750299488696</v>
      </c>
      <c r="IQ131" s="3">
        <f t="shared" si="290"/>
        <v>0</v>
      </c>
      <c r="IR131" s="6">
        <f t="shared" si="291"/>
        <v>5.7698056835777942</v>
      </c>
      <c r="IS131" s="6">
        <f t="shared" si="292"/>
        <v>0</v>
      </c>
      <c r="IT131" s="6">
        <f t="shared" si="293"/>
        <v>0</v>
      </c>
      <c r="IU131" s="193">
        <f t="shared" si="467"/>
        <v>5.6740334309306508</v>
      </c>
      <c r="IV131" s="193">
        <f t="shared" si="467"/>
        <v>4.2596031982499074</v>
      </c>
      <c r="IW131" s="193">
        <f t="shared" si="467"/>
        <v>3.8150380693314694</v>
      </c>
      <c r="IX131" s="193">
        <f t="shared" si="467"/>
        <v>3.9040600573940507</v>
      </c>
      <c r="IY131" s="212">
        <f t="shared" si="468"/>
        <v>56524.119417193877</v>
      </c>
      <c r="JC131" s="3">
        <f t="shared" si="294"/>
        <v>0</v>
      </c>
      <c r="JD131" s="6">
        <f t="shared" si="295"/>
        <v>5.6166250017128982</v>
      </c>
      <c r="JE131" s="6">
        <f t="shared" si="296"/>
        <v>0</v>
      </c>
      <c r="JF131" s="6">
        <f t="shared" si="297"/>
        <v>0</v>
      </c>
      <c r="JG131" s="193">
        <f t="shared" si="469"/>
        <v>5.6740334309306508</v>
      </c>
      <c r="JH131" s="193">
        <f t="shared" si="469"/>
        <v>4.2574367306829544</v>
      </c>
      <c r="JI131" s="193">
        <f t="shared" si="469"/>
        <v>3.8150380693314694</v>
      </c>
      <c r="JJ131" s="193">
        <f t="shared" si="469"/>
        <v>3.9040600573940507</v>
      </c>
      <c r="JK131" s="212">
        <f t="shared" si="470"/>
        <v>56518.71032221723</v>
      </c>
      <c r="JO131" s="3">
        <f t="shared" si="298"/>
        <v>0</v>
      </c>
      <c r="JP131" s="6">
        <f t="shared" si="299"/>
        <v>6.1272272745958878</v>
      </c>
      <c r="JQ131" s="6">
        <f t="shared" si="300"/>
        <v>0</v>
      </c>
      <c r="JR131" s="6">
        <f t="shared" si="301"/>
        <v>0</v>
      </c>
      <c r="JS131" s="193">
        <f t="shared" si="471"/>
        <v>5.6740334309306508</v>
      </c>
      <c r="JT131" s="193">
        <f t="shared" si="471"/>
        <v>4.2646401107774929</v>
      </c>
      <c r="JU131" s="193">
        <f t="shared" si="471"/>
        <v>3.8150380693314694</v>
      </c>
      <c r="JV131" s="193">
        <f t="shared" si="471"/>
        <v>3.9040600573940507</v>
      </c>
      <c r="JW131" s="205">
        <f t="shared" si="472"/>
        <v>56536.697252982478</v>
      </c>
      <c r="KA131" s="3">
        <f t="shared" si="302"/>
        <v>0</v>
      </c>
      <c r="KB131" s="6">
        <f t="shared" si="303"/>
        <v>0</v>
      </c>
      <c r="KC131" s="6">
        <f t="shared" si="304"/>
        <v>5.6517377412704235</v>
      </c>
      <c r="KD131" s="6">
        <f t="shared" si="305"/>
        <v>0</v>
      </c>
      <c r="KE131" s="193">
        <f t="shared" si="473"/>
        <v>5.6740334309306508</v>
      </c>
      <c r="KF131" s="193">
        <f t="shared" si="473"/>
        <v>4.1745731882913786</v>
      </c>
      <c r="KG131" s="193">
        <f t="shared" si="473"/>
        <v>3.932418037999617</v>
      </c>
      <c r="KH131" s="193">
        <f t="shared" si="473"/>
        <v>3.9040600573940507</v>
      </c>
      <c r="KI131" s="212">
        <f t="shared" si="474"/>
        <v>56887.096473452693</v>
      </c>
      <c r="KM131" s="3">
        <f t="shared" si="306"/>
        <v>0</v>
      </c>
      <c r="KN131" s="6">
        <f t="shared" si="307"/>
        <v>0</v>
      </c>
      <c r="KO131" s="6">
        <f t="shared" si="308"/>
        <v>5.0136383188689244</v>
      </c>
      <c r="KP131" s="6">
        <f t="shared" si="309"/>
        <v>0</v>
      </c>
      <c r="KQ131" s="193">
        <f t="shared" si="475"/>
        <v>5.6740334309306508</v>
      </c>
      <c r="KR131" s="193">
        <f t="shared" si="475"/>
        <v>4.1745731882913786</v>
      </c>
      <c r="KS131" s="193">
        <f t="shared" si="475"/>
        <v>3.9198348572547341</v>
      </c>
      <c r="KT131" s="193">
        <f t="shared" si="475"/>
        <v>3.9040600573940507</v>
      </c>
      <c r="KU131" s="212">
        <f t="shared" si="476"/>
        <v>56825.188615660445</v>
      </c>
      <c r="KY131" s="3">
        <f t="shared" si="310"/>
        <v>0</v>
      </c>
      <c r="KZ131" s="6">
        <f t="shared" si="311"/>
        <v>0</v>
      </c>
      <c r="LA131" s="6">
        <f t="shared" si="312"/>
        <v>5.9252089222996371</v>
      </c>
      <c r="LB131" s="6">
        <f t="shared" si="313"/>
        <v>0</v>
      </c>
      <c r="LC131" s="193">
        <f t="shared" si="477"/>
        <v>5.6740334309306508</v>
      </c>
      <c r="LD131" s="193">
        <f t="shared" si="477"/>
        <v>4.1745731882913786</v>
      </c>
      <c r="LE131" s="193">
        <f t="shared" si="477"/>
        <v>3.9377627340091421</v>
      </c>
      <c r="LF131" s="193">
        <f t="shared" si="477"/>
        <v>3.9040600573940507</v>
      </c>
      <c r="LG131" s="205">
        <f t="shared" si="478"/>
        <v>56913.412190118921</v>
      </c>
      <c r="LK131" s="3">
        <f t="shared" si="314"/>
        <v>0</v>
      </c>
      <c r="LL131" s="6">
        <f t="shared" si="315"/>
        <v>0</v>
      </c>
      <c r="LM131" s="6">
        <f t="shared" si="316"/>
        <v>0</v>
      </c>
      <c r="LN131" s="6">
        <f t="shared" si="317"/>
        <v>5.9566426396055476</v>
      </c>
      <c r="LO131" s="193">
        <f t="shared" si="479"/>
        <v>5.6740334309306508</v>
      </c>
      <c r="LP131" s="193">
        <f t="shared" si="479"/>
        <v>4.1745731882913786</v>
      </c>
      <c r="LQ131" s="193">
        <f t="shared" si="479"/>
        <v>3.8150380693314694</v>
      </c>
      <c r="LR131" s="193">
        <f t="shared" si="479"/>
        <v>4.0174648903139447</v>
      </c>
      <c r="LS131" s="212">
        <f t="shared" si="480"/>
        <v>57111.743175316806</v>
      </c>
      <c r="LW131" s="3">
        <f t="shared" si="318"/>
        <v>0</v>
      </c>
      <c r="LX131" s="6">
        <f t="shared" si="319"/>
        <v>0</v>
      </c>
      <c r="LY131" s="6">
        <f t="shared" si="320"/>
        <v>0</v>
      </c>
      <c r="LZ131" s="6">
        <f t="shared" si="321"/>
        <v>5.5528024606492403</v>
      </c>
      <c r="MA131" s="193">
        <f t="shared" si="481"/>
        <v>5.6740334309306508</v>
      </c>
      <c r="MB131" s="193">
        <f t="shared" si="481"/>
        <v>4.1745731882913786</v>
      </c>
      <c r="MC131" s="193">
        <f t="shared" si="481"/>
        <v>3.8150380693314694</v>
      </c>
      <c r="MD131" s="193">
        <f t="shared" si="481"/>
        <v>4.010169814070137</v>
      </c>
      <c r="ME131" s="212">
        <f t="shared" si="482"/>
        <v>57059.971095076675</v>
      </c>
      <c r="MI131" s="3">
        <f t="shared" si="322"/>
        <v>0</v>
      </c>
      <c r="MJ131" s="6">
        <f t="shared" si="323"/>
        <v>0</v>
      </c>
      <c r="MK131" s="6">
        <f t="shared" si="324"/>
        <v>0</v>
      </c>
      <c r="ML131" s="6">
        <f t="shared" si="325"/>
        <v>6.3100027961923182</v>
      </c>
      <c r="MM131" s="193">
        <f t="shared" si="483"/>
        <v>5.6740334309306508</v>
      </c>
      <c r="MN131" s="193">
        <f t="shared" si="483"/>
        <v>4.1745731882913786</v>
      </c>
      <c r="MO131" s="193">
        <f t="shared" si="483"/>
        <v>3.8150380693314694</v>
      </c>
      <c r="MP131" s="193">
        <f t="shared" si="483"/>
        <v>4.0238047163715125</v>
      </c>
      <c r="MQ131" s="205">
        <f t="shared" si="484"/>
        <v>57156.774134778891</v>
      </c>
      <c r="MT131" s="3">
        <f t="shared" si="326"/>
        <v>6.1820402276045163</v>
      </c>
      <c r="MU131" s="6">
        <f t="shared" si="327"/>
        <v>5.1060227288299069</v>
      </c>
      <c r="MV131" s="6">
        <f t="shared" si="328"/>
        <v>5.2415309697266022</v>
      </c>
      <c r="MW131" s="6">
        <f t="shared" si="329"/>
        <v>6.0576026843446247</v>
      </c>
      <c r="MX131" s="193">
        <f t="shared" si="485"/>
        <v>5.6950402770230237</v>
      </c>
      <c r="MY131" s="193">
        <f t="shared" si="485"/>
        <v>4.2501810851884505</v>
      </c>
      <c r="MZ131" s="193">
        <f t="shared" si="485"/>
        <v>3.9243470484463643</v>
      </c>
      <c r="NA131" s="193">
        <f t="shared" si="485"/>
        <v>4.0192803742657848</v>
      </c>
      <c r="NB131" s="212">
        <f t="shared" si="486"/>
        <v>57872.91518729466</v>
      </c>
      <c r="NF131" s="3">
        <f t="shared" si="330"/>
        <v>6.1820402276045163</v>
      </c>
      <c r="NG131" s="6">
        <f t="shared" si="331"/>
        <v>0</v>
      </c>
      <c r="NH131" s="6">
        <f t="shared" si="332"/>
        <v>0</v>
      </c>
      <c r="NI131" s="6">
        <f t="shared" si="333"/>
        <v>0</v>
      </c>
      <c r="NJ131" s="193">
        <f t="shared" si="487"/>
        <v>5.6950402770230237</v>
      </c>
      <c r="NK131" s="193">
        <f t="shared" si="487"/>
        <v>4.1745731882913786</v>
      </c>
      <c r="NL131" s="193">
        <f t="shared" si="487"/>
        <v>3.8150380693314694</v>
      </c>
      <c r="NM131" s="193">
        <f t="shared" si="487"/>
        <v>3.9040600573940507</v>
      </c>
      <c r="NN131" s="212">
        <f t="shared" si="488"/>
        <v>56324.343080940896</v>
      </c>
      <c r="NR131" s="3">
        <f t="shared" si="334"/>
        <v>0</v>
      </c>
      <c r="NS131" s="6">
        <f t="shared" si="335"/>
        <v>5.1060227288299069</v>
      </c>
      <c r="NT131" s="6">
        <f t="shared" si="336"/>
        <v>0</v>
      </c>
      <c r="NU131" s="6">
        <f t="shared" si="337"/>
        <v>0</v>
      </c>
      <c r="NV131" s="193">
        <f t="shared" si="489"/>
        <v>5.6740334309306508</v>
      </c>
      <c r="NW131" s="193">
        <f t="shared" si="489"/>
        <v>4.2501810851884505</v>
      </c>
      <c r="NX131" s="193">
        <f t="shared" si="489"/>
        <v>3.8150380693314694</v>
      </c>
      <c r="NY131" s="193">
        <f t="shared" si="489"/>
        <v>3.9040600573940507</v>
      </c>
      <c r="NZ131" s="212">
        <f t="shared" si="490"/>
        <v>56500.598668989362</v>
      </c>
      <c r="OD131" s="3">
        <f t="shared" si="338"/>
        <v>0</v>
      </c>
      <c r="OE131" s="6">
        <f t="shared" si="339"/>
        <v>0</v>
      </c>
      <c r="OF131" s="6">
        <f t="shared" si="340"/>
        <v>5.2415309697266022</v>
      </c>
      <c r="OG131" s="6">
        <f t="shared" si="341"/>
        <v>0</v>
      </c>
      <c r="OH131" s="193">
        <f t="shared" si="491"/>
        <v>5.6740334309306508</v>
      </c>
      <c r="OI131" s="193">
        <f t="shared" si="491"/>
        <v>4.1745731882913786</v>
      </c>
      <c r="OJ131" s="193">
        <f t="shared" si="491"/>
        <v>3.9243470484463643</v>
      </c>
      <c r="OK131" s="193">
        <f t="shared" si="491"/>
        <v>3.9040600573940507</v>
      </c>
      <c r="OL131" s="212">
        <f t="shared" si="492"/>
        <v>56847.380345685728</v>
      </c>
      <c r="OP131" s="3">
        <f t="shared" si="342"/>
        <v>0</v>
      </c>
      <c r="OQ131" s="6">
        <f t="shared" si="343"/>
        <v>0</v>
      </c>
      <c r="OR131" s="6">
        <f t="shared" si="344"/>
        <v>0</v>
      </c>
      <c r="OS131" s="6">
        <f t="shared" si="345"/>
        <v>6.0576026843446247</v>
      </c>
      <c r="OT131" s="193">
        <f t="shared" si="493"/>
        <v>5.6740334309306508</v>
      </c>
      <c r="OU131" s="193">
        <f t="shared" si="493"/>
        <v>4.1745731882913786</v>
      </c>
      <c r="OV131" s="193">
        <f t="shared" si="493"/>
        <v>3.8150380693314694</v>
      </c>
      <c r="OW131" s="193">
        <f t="shared" si="493"/>
        <v>4.0192803742657848</v>
      </c>
      <c r="OX131" s="232">
        <f t="shared" si="494"/>
        <v>57124.634695263718</v>
      </c>
    </row>
    <row r="132" spans="2:414" x14ac:dyDescent="0.2">
      <c r="B132" s="81">
        <v>45451</v>
      </c>
      <c r="C132">
        <v>128</v>
      </c>
      <c r="D132">
        <v>11.195259492425135</v>
      </c>
      <c r="E132">
        <v>0</v>
      </c>
      <c r="F132">
        <v>0</v>
      </c>
      <c r="G132">
        <v>0</v>
      </c>
      <c r="H132">
        <v>0</v>
      </c>
      <c r="I132">
        <v>0</v>
      </c>
      <c r="J132">
        <v>1</v>
      </c>
      <c r="K132">
        <v>0</v>
      </c>
      <c r="L132">
        <v>0</v>
      </c>
      <c r="M132">
        <v>0</v>
      </c>
      <c r="N132">
        <v>0</v>
      </c>
      <c r="O132">
        <v>0</v>
      </c>
      <c r="P132">
        <v>1</v>
      </c>
      <c r="Q132">
        <v>0</v>
      </c>
      <c r="R132">
        <v>0</v>
      </c>
      <c r="S132">
        <v>0</v>
      </c>
      <c r="T132">
        <v>16384</v>
      </c>
      <c r="U132">
        <v>6.5103417294101487</v>
      </c>
      <c r="V132">
        <v>5.1060207237204986</v>
      </c>
      <c r="W132">
        <v>4.5578530171535672</v>
      </c>
      <c r="X132">
        <v>5.1139247324585471</v>
      </c>
      <c r="Y132" s="3">
        <v>380.84930861689656</v>
      </c>
      <c r="Z132" s="3">
        <v>100.0003308682809</v>
      </c>
      <c r="AA132" s="3">
        <v>50</v>
      </c>
      <c r="AB132" s="3">
        <v>116.71841070500011</v>
      </c>
      <c r="AC132">
        <v>0</v>
      </c>
      <c r="AD132">
        <v>1</v>
      </c>
      <c r="AE132" s="6"/>
      <c r="AF132" s="1" t="s">
        <v>7</v>
      </c>
      <c r="AG132">
        <v>128</v>
      </c>
      <c r="AH132" s="189">
        <v>45451</v>
      </c>
      <c r="AI132">
        <f t="shared" si="346"/>
        <v>6</v>
      </c>
      <c r="AJ132">
        <v>128</v>
      </c>
      <c r="AK132">
        <v>0</v>
      </c>
      <c r="AL132">
        <v>1</v>
      </c>
      <c r="AM132">
        <v>0</v>
      </c>
      <c r="AN132">
        <v>1</v>
      </c>
      <c r="AO132">
        <v>0</v>
      </c>
      <c r="AP132">
        <v>0</v>
      </c>
      <c r="AQ132">
        <v>0</v>
      </c>
      <c r="AS132" s="37"/>
      <c r="AT132" s="37"/>
      <c r="AU132" s="6">
        <f t="shared" si="347"/>
        <v>0</v>
      </c>
      <c r="AV132" s="6">
        <f t="shared" si="348"/>
        <v>0</v>
      </c>
      <c r="AW132" s="6">
        <f t="shared" si="349"/>
        <v>0</v>
      </c>
      <c r="AX132" s="6">
        <f t="shared" si="350"/>
        <v>0</v>
      </c>
      <c r="AY132" s="193">
        <f t="shared" si="351"/>
        <v>5.6740334309306508</v>
      </c>
      <c r="AZ132" s="193">
        <f t="shared" si="352"/>
        <v>4.1745731882913786</v>
      </c>
      <c r="BA132" s="193">
        <f t="shared" si="353"/>
        <v>3.8150380693314694</v>
      </c>
      <c r="BB132" s="193">
        <f t="shared" si="354"/>
        <v>3.9040600573940507</v>
      </c>
      <c r="BC132" s="72">
        <f t="shared" si="355"/>
        <v>56312.210093717425</v>
      </c>
      <c r="BG132" s="3">
        <f t="shared" si="356"/>
        <v>6.3801348948219454</v>
      </c>
      <c r="BH132" s="6">
        <f t="shared" si="357"/>
        <v>0</v>
      </c>
      <c r="BI132" s="6">
        <f t="shared" si="358"/>
        <v>0</v>
      </c>
      <c r="BJ132" s="6">
        <f t="shared" si="359"/>
        <v>0</v>
      </c>
      <c r="BK132" s="193">
        <f t="shared" si="360"/>
        <v>5.6957061687407453</v>
      </c>
      <c r="BL132" s="193">
        <f t="shared" si="361"/>
        <v>4.1745731882913786</v>
      </c>
      <c r="BM132" s="193">
        <f t="shared" si="362"/>
        <v>3.8150380693314694</v>
      </c>
      <c r="BN132" s="193">
        <f t="shared" si="363"/>
        <v>3.9040600573940507</v>
      </c>
      <c r="BO132" s="72">
        <f t="shared" si="364"/>
        <v>56324.727724764642</v>
      </c>
      <c r="BS132" s="3">
        <f t="shared" si="365"/>
        <v>6.3801549967103197</v>
      </c>
      <c r="BT132" s="6">
        <f t="shared" si="366"/>
        <v>0</v>
      </c>
      <c r="BU132" s="6">
        <f t="shared" si="367"/>
        <v>0</v>
      </c>
      <c r="BV132" s="6">
        <f t="shared" si="368"/>
        <v>0</v>
      </c>
      <c r="BW132" s="193">
        <f t="shared" si="369"/>
        <v>5.6957062362903921</v>
      </c>
      <c r="BX132" s="193">
        <f t="shared" si="370"/>
        <v>4.1745731882913786</v>
      </c>
      <c r="BY132" s="193">
        <f t="shared" si="495"/>
        <v>3.8150380693314694</v>
      </c>
      <c r="BZ132" s="193">
        <f t="shared" si="371"/>
        <v>3.9040600573940507</v>
      </c>
      <c r="CA132" s="72">
        <f t="shared" si="372"/>
        <v>56324.727724764642</v>
      </c>
      <c r="CE132" s="3">
        <f t="shared" si="373"/>
        <v>0</v>
      </c>
      <c r="CF132" s="6">
        <f t="shared" si="374"/>
        <v>5.1060207237204986</v>
      </c>
      <c r="CG132" s="6">
        <f t="shared" si="375"/>
        <v>0</v>
      </c>
      <c r="CH132" s="6">
        <f t="shared" si="376"/>
        <v>0</v>
      </c>
      <c r="CI132" s="193">
        <f t="shared" si="377"/>
        <v>5.6740334309306508</v>
      </c>
      <c r="CJ132" s="193">
        <f t="shared" si="378"/>
        <v>4.2501810565922797</v>
      </c>
      <c r="CK132" s="193">
        <f t="shared" si="496"/>
        <v>3.8150380693314694</v>
      </c>
      <c r="CL132" s="193">
        <f t="shared" si="379"/>
        <v>3.9040600573940507</v>
      </c>
      <c r="CM132" s="72">
        <f t="shared" si="380"/>
        <v>56500.598597618548</v>
      </c>
      <c r="CQ132" s="3">
        <f t="shared" si="381"/>
        <v>0</v>
      </c>
      <c r="CR132" s="6">
        <f t="shared" si="382"/>
        <v>5.106076255923786</v>
      </c>
      <c r="CS132" s="6">
        <f t="shared" si="383"/>
        <v>0</v>
      </c>
      <c r="CT132" s="6">
        <f t="shared" si="384"/>
        <v>0</v>
      </c>
      <c r="CU132" s="193">
        <f t="shared" si="385"/>
        <v>5.6740334309306508</v>
      </c>
      <c r="CV132" s="193">
        <f t="shared" si="386"/>
        <v>4.2501818485728968</v>
      </c>
      <c r="CW132" s="193">
        <f t="shared" si="497"/>
        <v>3.8150380693314694</v>
      </c>
      <c r="CX132" s="193">
        <f t="shared" si="387"/>
        <v>3.9040600573940507</v>
      </c>
      <c r="CY132" s="72">
        <f t="shared" si="388"/>
        <v>56500.600574255979</v>
      </c>
      <c r="DC132" s="3">
        <f t="shared" si="389"/>
        <v>0</v>
      </c>
      <c r="DD132" s="6">
        <f t="shared" si="390"/>
        <v>0</v>
      </c>
      <c r="DE132" s="6">
        <f t="shared" si="391"/>
        <v>4.7857456680112458</v>
      </c>
      <c r="DF132" s="6">
        <f t="shared" si="392"/>
        <v>0</v>
      </c>
      <c r="DG132" s="193">
        <f t="shared" si="393"/>
        <v>5.6740334309306508</v>
      </c>
      <c r="DH132" s="193">
        <f t="shared" si="394"/>
        <v>4.1745731882913786</v>
      </c>
      <c r="DI132" s="193">
        <f t="shared" si="498"/>
        <v>3.9153022138747122</v>
      </c>
      <c r="DJ132" s="193">
        <f t="shared" si="395"/>
        <v>3.9040600573940507</v>
      </c>
      <c r="DK132" s="72">
        <f t="shared" si="396"/>
        <v>56802.905020320242</v>
      </c>
      <c r="DO132" s="3">
        <f t="shared" si="397"/>
        <v>0</v>
      </c>
      <c r="DP132" s="6">
        <f t="shared" si="398"/>
        <v>0</v>
      </c>
      <c r="DQ132" s="6">
        <f t="shared" si="399"/>
        <v>4.5579410420919517</v>
      </c>
      <c r="DR132" s="6">
        <f t="shared" si="400"/>
        <v>0</v>
      </c>
      <c r="DS132" s="193">
        <f t="shared" si="401"/>
        <v>5.6740334309306508</v>
      </c>
      <c r="DT132" s="193">
        <f t="shared" si="402"/>
        <v>4.1745731882913786</v>
      </c>
      <c r="DU132" s="193">
        <f t="shared" si="499"/>
        <v>3.9107506947981525</v>
      </c>
      <c r="DV132" s="193">
        <f t="shared" si="403"/>
        <v>3.9040600573940507</v>
      </c>
      <c r="DW132" s="72">
        <f t="shared" si="404"/>
        <v>56780.537420399822</v>
      </c>
      <c r="EA132" s="3">
        <f t="shared" si="405"/>
        <v>0</v>
      </c>
      <c r="EB132" s="6">
        <f t="shared" si="406"/>
        <v>0</v>
      </c>
      <c r="EC132" s="6">
        <f t="shared" si="407"/>
        <v>0</v>
      </c>
      <c r="ED132" s="6">
        <f t="shared" si="408"/>
        <v>15.341774197375642</v>
      </c>
      <c r="EE132" s="193">
        <f t="shared" si="409"/>
        <v>5.6740334309306508</v>
      </c>
      <c r="EF132" s="193">
        <f t="shared" si="410"/>
        <v>4.1745731882913786</v>
      </c>
      <c r="EG132" s="193">
        <f t="shared" si="500"/>
        <v>3.8150380693314694</v>
      </c>
      <c r="EH132" s="193">
        <f t="shared" si="411"/>
        <v>4.1735439576371913</v>
      </c>
      <c r="EI132" s="72">
        <f t="shared" si="412"/>
        <v>58230.736790705836</v>
      </c>
      <c r="EM132" s="3">
        <f t="shared" si="413"/>
        <v>0</v>
      </c>
      <c r="EN132" s="6">
        <f t="shared" si="414"/>
        <v>0</v>
      </c>
      <c r="EO132" s="6">
        <f t="shared" si="415"/>
        <v>0</v>
      </c>
      <c r="EP132" s="6">
        <f t="shared" si="416"/>
        <v>5.1140509491265806</v>
      </c>
      <c r="EQ132" s="193">
        <f t="shared" si="417"/>
        <v>5.6740334309306508</v>
      </c>
      <c r="ER132" s="193">
        <f t="shared" si="418"/>
        <v>4.1745731882913786</v>
      </c>
      <c r="ES132" s="193">
        <f t="shared" si="501"/>
        <v>3.8150380693314694</v>
      </c>
      <c r="ET132" s="193">
        <f t="shared" si="419"/>
        <v>4.0021833029898035</v>
      </c>
      <c r="EU132" s="72">
        <f t="shared" si="420"/>
        <v>57003.345817029585</v>
      </c>
      <c r="EY132" s="3">
        <f t="shared" si="421"/>
        <v>6.3801348948219454</v>
      </c>
      <c r="EZ132" s="6">
        <f t="shared" si="422"/>
        <v>5.1060207237204986</v>
      </c>
      <c r="FA132" s="6">
        <f t="shared" si="423"/>
        <v>4.7857456680112458</v>
      </c>
      <c r="FB132" s="6">
        <f t="shared" si="424"/>
        <v>15.341774197375642</v>
      </c>
      <c r="FC132" s="193">
        <f t="shared" si="425"/>
        <v>5.6957061687407453</v>
      </c>
      <c r="FD132" s="193">
        <f t="shared" si="426"/>
        <v>4.2501810565922797</v>
      </c>
      <c r="FE132" s="193">
        <f t="shared" si="502"/>
        <v>3.9153022138747122</v>
      </c>
      <c r="FF132" s="193">
        <f t="shared" si="427"/>
        <v>4.1735439576371913</v>
      </c>
      <c r="FG132" s="72">
        <f t="shared" si="428"/>
        <v>58947.75431483976</v>
      </c>
      <c r="FK132" s="3">
        <f t="shared" si="429"/>
        <v>6.5103618312985239</v>
      </c>
      <c r="FL132" s="6">
        <f t="shared" si="430"/>
        <v>5.106076255923786</v>
      </c>
      <c r="FM132" s="6">
        <f t="shared" si="431"/>
        <v>4.5579410420919517</v>
      </c>
      <c r="FN132" s="6">
        <f t="shared" si="432"/>
        <v>5.1140509491265806</v>
      </c>
      <c r="FO132" s="193">
        <f t="shared" si="433"/>
        <v>5.6961436828429859</v>
      </c>
      <c r="FP132" s="193">
        <f t="shared" si="434"/>
        <v>4.2501818485728968</v>
      </c>
      <c r="FQ132" s="193">
        <f t="shared" si="503"/>
        <v>3.9107506947981525</v>
      </c>
      <c r="FR132" s="193">
        <f t="shared" si="435"/>
        <v>4.0021833029898035</v>
      </c>
      <c r="FS132" s="205">
        <f t="shared" si="436"/>
        <v>57682.787917473412</v>
      </c>
      <c r="FW132" s="3">
        <f t="shared" si="437"/>
        <v>7.48689298882167</v>
      </c>
      <c r="FX132" s="6">
        <f t="shared" si="438"/>
        <v>5.7698034178041633</v>
      </c>
      <c r="FY132" s="6">
        <f t="shared" si="439"/>
        <v>5.6517377412704235</v>
      </c>
      <c r="FZ132" s="6">
        <f t="shared" si="440"/>
        <v>6.0344311843010852</v>
      </c>
      <c r="GA132" s="193">
        <f t="shared" si="441"/>
        <v>5.6994183792978861</v>
      </c>
      <c r="GB132" s="193">
        <f t="shared" si="442"/>
        <v>4.259603166239267</v>
      </c>
      <c r="GC132" s="193">
        <f t="shared" si="504"/>
        <v>3.932418037999617</v>
      </c>
      <c r="GD132" s="193">
        <f t="shared" si="443"/>
        <v>4.0188639909924442</v>
      </c>
      <c r="GE132" s="72">
        <f t="shared" si="444"/>
        <v>57937.058864531864</v>
      </c>
      <c r="GI132" s="3">
        <f t="shared" si="445"/>
        <v>7.1613759023511641</v>
      </c>
      <c r="GJ132" s="6">
        <f t="shared" si="446"/>
        <v>5.6166227960925488</v>
      </c>
      <c r="GK132" s="6">
        <f t="shared" si="447"/>
        <v>5.0136383188689244</v>
      </c>
      <c r="GL132" s="6">
        <f t="shared" si="448"/>
        <v>5.6253172057044019</v>
      </c>
      <c r="GM132" s="193">
        <f t="shared" si="449"/>
        <v>5.6983279824366413</v>
      </c>
      <c r="GN132" s="193">
        <f t="shared" si="450"/>
        <v>4.2574366994545718</v>
      </c>
      <c r="GO132" s="193">
        <f t="shared" si="505"/>
        <v>3.9198348572547341</v>
      </c>
      <c r="GP132" s="193">
        <f t="shared" si="451"/>
        <v>4.0114836658452475</v>
      </c>
      <c r="GQ132" s="72">
        <f t="shared" si="452"/>
        <v>57814.752792568564</v>
      </c>
      <c r="GU132" s="3">
        <f t="shared" si="453"/>
        <v>8.4634442482331931</v>
      </c>
      <c r="GV132" s="6">
        <f t="shared" si="454"/>
        <v>6.127224868464598</v>
      </c>
      <c r="GW132" s="6">
        <f t="shared" si="455"/>
        <v>5.9252089222996371</v>
      </c>
      <c r="GX132" s="6">
        <f t="shared" si="456"/>
        <v>6.3924059155731836</v>
      </c>
      <c r="GY132" s="193">
        <f t="shared" si="457"/>
        <v>5.7026824541885048</v>
      </c>
      <c r="GZ132" s="193">
        <f t="shared" si="458"/>
        <v>4.2646400769546844</v>
      </c>
      <c r="HA132" s="193">
        <f t="shared" si="506"/>
        <v>3.9377627340091421</v>
      </c>
      <c r="HB132" s="193">
        <f t="shared" si="459"/>
        <v>4.0252773938342852</v>
      </c>
      <c r="HC132" s="205">
        <f t="shared" si="460"/>
        <v>58024.944565319405</v>
      </c>
      <c r="HG132" s="3">
        <f t="shared" si="278"/>
        <v>7.48689298882167</v>
      </c>
      <c r="HH132" s="6">
        <f t="shared" si="279"/>
        <v>0</v>
      </c>
      <c r="HI132" s="6">
        <f t="shared" si="280"/>
        <v>0</v>
      </c>
      <c r="HJ132" s="6">
        <f t="shared" si="281"/>
        <v>0</v>
      </c>
      <c r="HK132" s="193">
        <f t="shared" si="461"/>
        <v>5.6994183792978861</v>
      </c>
      <c r="HL132" s="193">
        <f t="shared" si="461"/>
        <v>4.1745731882913786</v>
      </c>
      <c r="HM132" s="193">
        <f t="shared" si="461"/>
        <v>3.8150380693314694</v>
      </c>
      <c r="HN132" s="193">
        <f t="shared" si="461"/>
        <v>3.9040600573940507</v>
      </c>
      <c r="HO132" s="212">
        <f t="shared" si="462"/>
        <v>56326.872083796858</v>
      </c>
      <c r="HS132" s="3">
        <f t="shared" si="282"/>
        <v>7.1613759023511641</v>
      </c>
      <c r="HT132" s="6">
        <f t="shared" si="283"/>
        <v>0</v>
      </c>
      <c r="HU132" s="6">
        <f t="shared" si="284"/>
        <v>0</v>
      </c>
      <c r="HV132" s="6">
        <f t="shared" si="285"/>
        <v>0</v>
      </c>
      <c r="HW132" s="193">
        <f t="shared" si="463"/>
        <v>5.6983279824366413</v>
      </c>
      <c r="HX132" s="193">
        <f t="shared" si="463"/>
        <v>4.1745731882913786</v>
      </c>
      <c r="HY132" s="193">
        <f t="shared" si="463"/>
        <v>3.8150380693314694</v>
      </c>
      <c r="HZ132" s="193">
        <f t="shared" si="463"/>
        <v>3.9040600573940507</v>
      </c>
      <c r="IA132" s="212">
        <f t="shared" si="464"/>
        <v>56326.242207404684</v>
      </c>
      <c r="IE132" s="3">
        <f t="shared" si="286"/>
        <v>8.4634442482331931</v>
      </c>
      <c r="IF132" s="6">
        <f t="shared" si="287"/>
        <v>0</v>
      </c>
      <c r="IG132" s="6">
        <f t="shared" si="288"/>
        <v>0</v>
      </c>
      <c r="IH132" s="6">
        <f t="shared" si="289"/>
        <v>0</v>
      </c>
      <c r="II132" s="193">
        <f t="shared" si="465"/>
        <v>5.7026824541885048</v>
      </c>
      <c r="IJ132" s="193">
        <f t="shared" si="465"/>
        <v>4.1745731882913786</v>
      </c>
      <c r="IK132" s="193">
        <f t="shared" si="465"/>
        <v>3.8150380693314694</v>
      </c>
      <c r="IL132" s="193">
        <f t="shared" si="465"/>
        <v>3.9040600573940507</v>
      </c>
      <c r="IM132" s="205">
        <f t="shared" si="466"/>
        <v>56328.757644638848</v>
      </c>
      <c r="IQ132" s="3">
        <f t="shared" si="290"/>
        <v>0</v>
      </c>
      <c r="IR132" s="6">
        <f t="shared" si="291"/>
        <v>5.7698034178041633</v>
      </c>
      <c r="IS132" s="6">
        <f t="shared" si="292"/>
        <v>0</v>
      </c>
      <c r="IT132" s="6">
        <f t="shared" si="293"/>
        <v>0</v>
      </c>
      <c r="IU132" s="193">
        <f t="shared" si="467"/>
        <v>5.6740334309306508</v>
      </c>
      <c r="IV132" s="193">
        <f t="shared" si="467"/>
        <v>4.259603166239267</v>
      </c>
      <c r="IW132" s="193">
        <f t="shared" si="467"/>
        <v>3.8150380693314694</v>
      </c>
      <c r="IX132" s="193">
        <f t="shared" si="467"/>
        <v>3.9040600573940507</v>
      </c>
      <c r="IY132" s="212">
        <f t="shared" si="468"/>
        <v>56524.119337267992</v>
      </c>
      <c r="JC132" s="3">
        <f t="shared" si="294"/>
        <v>0</v>
      </c>
      <c r="JD132" s="6">
        <f t="shared" si="295"/>
        <v>5.6166227960925488</v>
      </c>
      <c r="JE132" s="6">
        <f t="shared" si="296"/>
        <v>0</v>
      </c>
      <c r="JF132" s="6">
        <f t="shared" si="297"/>
        <v>0</v>
      </c>
      <c r="JG132" s="193">
        <f t="shared" si="469"/>
        <v>5.6740334309306508</v>
      </c>
      <c r="JH132" s="193">
        <f t="shared" si="469"/>
        <v>4.2574366994545718</v>
      </c>
      <c r="JI132" s="193">
        <f t="shared" si="469"/>
        <v>3.8150380693314694</v>
      </c>
      <c r="JJ132" s="193">
        <f t="shared" si="469"/>
        <v>3.9040600573940507</v>
      </c>
      <c r="JK132" s="212">
        <f t="shared" si="470"/>
        <v>56518.710244251924</v>
      </c>
      <c r="JO132" s="3">
        <f t="shared" si="298"/>
        <v>0</v>
      </c>
      <c r="JP132" s="6">
        <f t="shared" si="299"/>
        <v>6.127224868464598</v>
      </c>
      <c r="JQ132" s="6">
        <f t="shared" si="300"/>
        <v>0</v>
      </c>
      <c r="JR132" s="6">
        <f t="shared" si="301"/>
        <v>0</v>
      </c>
      <c r="JS132" s="193">
        <f t="shared" si="471"/>
        <v>5.6740334309306508</v>
      </c>
      <c r="JT132" s="193">
        <f t="shared" si="471"/>
        <v>4.2646400769546844</v>
      </c>
      <c r="JU132" s="193">
        <f t="shared" si="471"/>
        <v>3.8150380693314694</v>
      </c>
      <c r="JV132" s="193">
        <f t="shared" si="471"/>
        <v>3.9040600573940507</v>
      </c>
      <c r="JW132" s="205">
        <f t="shared" si="472"/>
        <v>56536.697168513158</v>
      </c>
      <c r="KA132" s="3">
        <f t="shared" si="302"/>
        <v>0</v>
      </c>
      <c r="KB132" s="6">
        <f t="shared" si="303"/>
        <v>0</v>
      </c>
      <c r="KC132" s="6">
        <f t="shared" si="304"/>
        <v>5.6517377412704235</v>
      </c>
      <c r="KD132" s="6">
        <f t="shared" si="305"/>
        <v>0</v>
      </c>
      <c r="KE132" s="193">
        <f t="shared" si="473"/>
        <v>5.6740334309306508</v>
      </c>
      <c r="KF132" s="193">
        <f t="shared" si="473"/>
        <v>4.1745731882913786</v>
      </c>
      <c r="KG132" s="193">
        <f t="shared" si="473"/>
        <v>3.932418037999617</v>
      </c>
      <c r="KH132" s="193">
        <f t="shared" si="473"/>
        <v>3.9040600573940507</v>
      </c>
      <c r="KI132" s="212">
        <f t="shared" si="474"/>
        <v>56887.096473452693</v>
      </c>
      <c r="KM132" s="3">
        <f t="shared" si="306"/>
        <v>0</v>
      </c>
      <c r="KN132" s="6">
        <f t="shared" si="307"/>
        <v>0</v>
      </c>
      <c r="KO132" s="6">
        <f t="shared" si="308"/>
        <v>5.0136383188689244</v>
      </c>
      <c r="KP132" s="6">
        <f t="shared" si="309"/>
        <v>0</v>
      </c>
      <c r="KQ132" s="193">
        <f t="shared" si="475"/>
        <v>5.6740334309306508</v>
      </c>
      <c r="KR132" s="193">
        <f t="shared" si="475"/>
        <v>4.1745731882913786</v>
      </c>
      <c r="KS132" s="193">
        <f t="shared" si="475"/>
        <v>3.9198348572547341</v>
      </c>
      <c r="KT132" s="193">
        <f t="shared" si="475"/>
        <v>3.9040600573940507</v>
      </c>
      <c r="KU132" s="212">
        <f t="shared" si="476"/>
        <v>56825.188615660445</v>
      </c>
      <c r="KY132" s="3">
        <f t="shared" si="310"/>
        <v>0</v>
      </c>
      <c r="KZ132" s="6">
        <f t="shared" si="311"/>
        <v>0</v>
      </c>
      <c r="LA132" s="6">
        <f t="shared" si="312"/>
        <v>5.9252089222996371</v>
      </c>
      <c r="LB132" s="6">
        <f t="shared" si="313"/>
        <v>0</v>
      </c>
      <c r="LC132" s="193">
        <f t="shared" si="477"/>
        <v>5.6740334309306508</v>
      </c>
      <c r="LD132" s="193">
        <f t="shared" si="477"/>
        <v>4.1745731882913786</v>
      </c>
      <c r="LE132" s="193">
        <f t="shared" si="477"/>
        <v>3.9377627340091421</v>
      </c>
      <c r="LF132" s="193">
        <f t="shared" si="477"/>
        <v>3.9040600573940507</v>
      </c>
      <c r="LG132" s="205">
        <f t="shared" si="478"/>
        <v>56913.412190118921</v>
      </c>
      <c r="LK132" s="3">
        <f t="shared" si="314"/>
        <v>0</v>
      </c>
      <c r="LL132" s="6">
        <f t="shared" si="315"/>
        <v>0</v>
      </c>
      <c r="LM132" s="6">
        <f t="shared" si="316"/>
        <v>0</v>
      </c>
      <c r="LN132" s="6">
        <f t="shared" si="317"/>
        <v>6.0344311843010852</v>
      </c>
      <c r="LO132" s="193">
        <f t="shared" si="479"/>
        <v>5.6740334309306508</v>
      </c>
      <c r="LP132" s="193">
        <f t="shared" si="479"/>
        <v>4.1745731882913786</v>
      </c>
      <c r="LQ132" s="193">
        <f t="shared" si="479"/>
        <v>3.8150380693314694</v>
      </c>
      <c r="LR132" s="193">
        <f t="shared" si="479"/>
        <v>4.0188639909924442</v>
      </c>
      <c r="LS132" s="212">
        <f t="shared" si="480"/>
        <v>57121.677753616059</v>
      </c>
      <c r="LW132" s="3">
        <f t="shared" si="318"/>
        <v>0</v>
      </c>
      <c r="LX132" s="6">
        <f t="shared" si="319"/>
        <v>0</v>
      </c>
      <c r="LY132" s="6">
        <f t="shared" si="320"/>
        <v>0</v>
      </c>
      <c r="LZ132" s="6">
        <f t="shared" si="321"/>
        <v>5.6253172057044019</v>
      </c>
      <c r="MA132" s="193">
        <f t="shared" si="481"/>
        <v>5.6740334309306508</v>
      </c>
      <c r="MB132" s="193">
        <f t="shared" si="481"/>
        <v>4.1745731882913786</v>
      </c>
      <c r="MC132" s="193">
        <f t="shared" si="481"/>
        <v>3.8150380693314694</v>
      </c>
      <c r="MD132" s="193">
        <f t="shared" si="481"/>
        <v>4.0114836658452475</v>
      </c>
      <c r="ME132" s="212">
        <f t="shared" si="482"/>
        <v>57069.291841049533</v>
      </c>
      <c r="MI132" s="3">
        <f t="shared" si="322"/>
        <v>0</v>
      </c>
      <c r="MJ132" s="6">
        <f t="shared" si="323"/>
        <v>0</v>
      </c>
      <c r="MK132" s="6">
        <f t="shared" si="324"/>
        <v>0</v>
      </c>
      <c r="ML132" s="6">
        <f t="shared" si="325"/>
        <v>6.3924059155731836</v>
      </c>
      <c r="MM132" s="193">
        <f t="shared" si="483"/>
        <v>5.6740334309306508</v>
      </c>
      <c r="MN132" s="193">
        <f t="shared" si="483"/>
        <v>4.1745731882913786</v>
      </c>
      <c r="MO132" s="193">
        <f t="shared" si="483"/>
        <v>3.8150380693314694</v>
      </c>
      <c r="MP132" s="193">
        <f t="shared" si="483"/>
        <v>4.0252773938342852</v>
      </c>
      <c r="MQ132" s="205">
        <f t="shared" si="484"/>
        <v>57167.239451840389</v>
      </c>
      <c r="MT132" s="3">
        <f t="shared" si="326"/>
        <v>6.184824642939641</v>
      </c>
      <c r="MU132" s="6">
        <f t="shared" si="327"/>
        <v>5.1060207237204986</v>
      </c>
      <c r="MV132" s="6">
        <f t="shared" si="328"/>
        <v>5.2415309697266022</v>
      </c>
      <c r="MW132" s="6">
        <f t="shared" si="329"/>
        <v>6.1367096789502567</v>
      </c>
      <c r="MX132" s="193">
        <f t="shared" si="485"/>
        <v>5.6950496398590458</v>
      </c>
      <c r="MY132" s="193">
        <f t="shared" si="485"/>
        <v>4.2501810565922797</v>
      </c>
      <c r="MZ132" s="193">
        <f t="shared" si="485"/>
        <v>3.9243470484463643</v>
      </c>
      <c r="NA132" s="193">
        <f t="shared" si="485"/>
        <v>4.0207005927624762</v>
      </c>
      <c r="NB132" s="212">
        <f t="shared" si="486"/>
        <v>57883.139619181995</v>
      </c>
      <c r="NF132" s="3">
        <f t="shared" si="330"/>
        <v>6.1848246429396401</v>
      </c>
      <c r="NG132" s="6">
        <f t="shared" si="331"/>
        <v>0</v>
      </c>
      <c r="NH132" s="6">
        <f t="shared" si="332"/>
        <v>0</v>
      </c>
      <c r="NI132" s="6">
        <f t="shared" si="333"/>
        <v>0</v>
      </c>
      <c r="NJ132" s="193">
        <f t="shared" si="487"/>
        <v>5.6950496398590458</v>
      </c>
      <c r="NK132" s="193">
        <f t="shared" si="487"/>
        <v>4.1745731882913786</v>
      </c>
      <c r="NL132" s="193">
        <f t="shared" si="487"/>
        <v>3.8150380693314694</v>
      </c>
      <c r="NM132" s="193">
        <f t="shared" si="487"/>
        <v>3.9040600573940507</v>
      </c>
      <c r="NN132" s="212">
        <f t="shared" si="488"/>
        <v>56324.348489245043</v>
      </c>
      <c r="NR132" s="3">
        <f t="shared" si="334"/>
        <v>0</v>
      </c>
      <c r="NS132" s="6">
        <f t="shared" si="335"/>
        <v>5.1060207237204986</v>
      </c>
      <c r="NT132" s="6">
        <f t="shared" si="336"/>
        <v>0</v>
      </c>
      <c r="NU132" s="6">
        <f t="shared" si="337"/>
        <v>0</v>
      </c>
      <c r="NV132" s="193">
        <f t="shared" si="489"/>
        <v>5.6740334309306508</v>
      </c>
      <c r="NW132" s="193">
        <f t="shared" si="489"/>
        <v>4.2501810565922797</v>
      </c>
      <c r="NX132" s="193">
        <f t="shared" si="489"/>
        <v>3.8150380693314694</v>
      </c>
      <c r="NY132" s="193">
        <f t="shared" si="489"/>
        <v>3.9040600573940507</v>
      </c>
      <c r="NZ132" s="212">
        <f t="shared" si="490"/>
        <v>56500.598597618548</v>
      </c>
      <c r="OD132" s="3">
        <f t="shared" si="338"/>
        <v>0</v>
      </c>
      <c r="OE132" s="6">
        <f t="shared" si="339"/>
        <v>0</v>
      </c>
      <c r="OF132" s="6">
        <f t="shared" si="340"/>
        <v>5.2415309697266022</v>
      </c>
      <c r="OG132" s="6">
        <f t="shared" si="341"/>
        <v>0</v>
      </c>
      <c r="OH132" s="193">
        <f t="shared" si="491"/>
        <v>5.6740334309306508</v>
      </c>
      <c r="OI132" s="193">
        <f t="shared" si="491"/>
        <v>4.1745731882913786</v>
      </c>
      <c r="OJ132" s="193">
        <f t="shared" si="491"/>
        <v>3.9243470484463643</v>
      </c>
      <c r="OK132" s="193">
        <f t="shared" si="491"/>
        <v>3.9040600573940507</v>
      </c>
      <c r="OL132" s="212">
        <f t="shared" si="492"/>
        <v>56847.380345685728</v>
      </c>
      <c r="OP132" s="3">
        <f t="shared" si="342"/>
        <v>0</v>
      </c>
      <c r="OQ132" s="6">
        <f t="shared" si="343"/>
        <v>0</v>
      </c>
      <c r="OR132" s="6">
        <f t="shared" si="344"/>
        <v>0</v>
      </c>
      <c r="OS132" s="6">
        <f t="shared" si="345"/>
        <v>6.1367096789502567</v>
      </c>
      <c r="OT132" s="193">
        <f t="shared" si="493"/>
        <v>5.6740334309306508</v>
      </c>
      <c r="OU132" s="193">
        <f t="shared" si="493"/>
        <v>4.1745731882913786</v>
      </c>
      <c r="OV132" s="193">
        <f t="shared" si="493"/>
        <v>3.8150380693314694</v>
      </c>
      <c r="OW132" s="193">
        <f t="shared" si="493"/>
        <v>4.0207005927624762</v>
      </c>
      <c r="OX132" s="232">
        <f t="shared" si="494"/>
        <v>57134.721514181285</v>
      </c>
    </row>
    <row r="133" spans="2:414" x14ac:dyDescent="0.2">
      <c r="B133" s="81">
        <v>45458</v>
      </c>
      <c r="C133">
        <v>129</v>
      </c>
      <c r="D133">
        <v>11.203885305339783</v>
      </c>
      <c r="E133">
        <v>0</v>
      </c>
      <c r="F133">
        <v>0</v>
      </c>
      <c r="G133">
        <v>0</v>
      </c>
      <c r="H133">
        <v>0</v>
      </c>
      <c r="I133">
        <v>0</v>
      </c>
      <c r="J133">
        <v>1</v>
      </c>
      <c r="K133">
        <v>0</v>
      </c>
      <c r="L133">
        <v>0</v>
      </c>
      <c r="M133">
        <v>0</v>
      </c>
      <c r="N133">
        <v>0</v>
      </c>
      <c r="O133">
        <v>0</v>
      </c>
      <c r="P133">
        <v>1</v>
      </c>
      <c r="Q133">
        <v>0</v>
      </c>
      <c r="R133">
        <v>0</v>
      </c>
      <c r="S133">
        <v>0</v>
      </c>
      <c r="T133">
        <v>16641</v>
      </c>
      <c r="U133">
        <v>6.5141038794032795</v>
      </c>
      <c r="V133">
        <v>5.1060197211642873</v>
      </c>
      <c r="W133">
        <v>4.5578530171535672</v>
      </c>
      <c r="X133">
        <v>5.181748074311896</v>
      </c>
      <c r="Y133" s="3">
        <v>383.38244627604581</v>
      </c>
      <c r="Z133" s="3">
        <v>100.00016543414046</v>
      </c>
      <c r="AA133" s="3">
        <v>50</v>
      </c>
      <c r="AB133" s="3">
        <v>128.39025177500014</v>
      </c>
      <c r="AC133">
        <v>0</v>
      </c>
      <c r="AD133">
        <v>1</v>
      </c>
      <c r="AE133" s="6"/>
      <c r="AF133" s="1" t="s">
        <v>7</v>
      </c>
      <c r="AG133">
        <v>129</v>
      </c>
      <c r="AH133" s="189">
        <v>45458</v>
      </c>
      <c r="AI133">
        <f t="shared" si="346"/>
        <v>6</v>
      </c>
      <c r="AJ133">
        <v>129</v>
      </c>
      <c r="AK133">
        <v>0</v>
      </c>
      <c r="AL133">
        <v>1</v>
      </c>
      <c r="AM133">
        <v>0</v>
      </c>
      <c r="AN133">
        <v>1</v>
      </c>
      <c r="AO133">
        <v>0</v>
      </c>
      <c r="AP133">
        <v>0</v>
      </c>
      <c r="AQ133">
        <v>0</v>
      </c>
      <c r="AS133" s="37"/>
      <c r="AT133" s="37"/>
      <c r="AU133" s="6">
        <f t="shared" si="347"/>
        <v>0</v>
      </c>
      <c r="AV133" s="6">
        <f t="shared" si="348"/>
        <v>0</v>
      </c>
      <c r="AW133" s="6">
        <f t="shared" si="349"/>
        <v>0</v>
      </c>
      <c r="AX133" s="6">
        <f t="shared" si="350"/>
        <v>0</v>
      </c>
      <c r="AY133" s="193">
        <f t="shared" si="351"/>
        <v>5.6740334309306508</v>
      </c>
      <c r="AZ133" s="193">
        <f t="shared" si="352"/>
        <v>4.1745731882913786</v>
      </c>
      <c r="BA133" s="193">
        <f t="shared" si="353"/>
        <v>3.8150380693314694</v>
      </c>
      <c r="BB133" s="193">
        <f t="shared" si="354"/>
        <v>3.9040600573940507</v>
      </c>
      <c r="BC133" s="72">
        <f t="shared" si="355"/>
        <v>56312.210093717425</v>
      </c>
      <c r="BG133" s="3">
        <f t="shared" si="356"/>
        <v>6.3838218018152135</v>
      </c>
      <c r="BH133" s="6">
        <f t="shared" si="357"/>
        <v>0</v>
      </c>
      <c r="BI133" s="6">
        <f t="shared" si="358"/>
        <v>0</v>
      </c>
      <c r="BJ133" s="6">
        <f t="shared" si="359"/>
        <v>0</v>
      </c>
      <c r="BK133" s="193">
        <f t="shared" si="360"/>
        <v>5.6957185580111602</v>
      </c>
      <c r="BL133" s="193">
        <f t="shared" si="361"/>
        <v>4.1745731882913786</v>
      </c>
      <c r="BM133" s="193">
        <f t="shared" si="362"/>
        <v>3.8150380693314694</v>
      </c>
      <c r="BN133" s="193">
        <f t="shared" si="363"/>
        <v>3.9040600573940507</v>
      </c>
      <c r="BO133" s="72">
        <f t="shared" si="364"/>
        <v>56324.734881292941</v>
      </c>
      <c r="BS133" s="3">
        <f t="shared" si="365"/>
        <v>6.3838419153199242</v>
      </c>
      <c r="BT133" s="6">
        <f t="shared" si="366"/>
        <v>0</v>
      </c>
      <c r="BU133" s="6">
        <f t="shared" si="367"/>
        <v>0</v>
      </c>
      <c r="BV133" s="6">
        <f t="shared" si="368"/>
        <v>0</v>
      </c>
      <c r="BW133" s="193">
        <f t="shared" si="369"/>
        <v>5.6957186255990049</v>
      </c>
      <c r="BX133" s="193">
        <f t="shared" si="370"/>
        <v>4.1745731882913786</v>
      </c>
      <c r="BY133" s="193">
        <f t="shared" si="495"/>
        <v>3.8150380693314694</v>
      </c>
      <c r="BZ133" s="193">
        <f t="shared" si="371"/>
        <v>3.9040600573940507</v>
      </c>
      <c r="CA133" s="72">
        <f t="shared" si="372"/>
        <v>56324.734881292941</v>
      </c>
      <c r="CE133" s="3">
        <f t="shared" si="373"/>
        <v>0</v>
      </c>
      <c r="CF133" s="6">
        <f t="shared" si="374"/>
        <v>5.1060197211642873</v>
      </c>
      <c r="CG133" s="6">
        <f t="shared" si="375"/>
        <v>0</v>
      </c>
      <c r="CH133" s="6">
        <f t="shared" si="376"/>
        <v>0</v>
      </c>
      <c r="CI133" s="193">
        <f t="shared" si="377"/>
        <v>5.6740334309306508</v>
      </c>
      <c r="CJ133" s="193">
        <f t="shared" si="378"/>
        <v>4.2501810422941722</v>
      </c>
      <c r="CK133" s="193">
        <f t="shared" si="496"/>
        <v>3.8150380693314694</v>
      </c>
      <c r="CL133" s="193">
        <f t="shared" si="379"/>
        <v>3.9040600573940507</v>
      </c>
      <c r="CM133" s="72">
        <f t="shared" si="380"/>
        <v>56500.598561933191</v>
      </c>
      <c r="CQ133" s="3">
        <f t="shared" si="381"/>
        <v>0</v>
      </c>
      <c r="CR133" s="6">
        <f t="shared" si="382"/>
        <v>5.1060752533566705</v>
      </c>
      <c r="CS133" s="6">
        <f t="shared" si="383"/>
        <v>0</v>
      </c>
      <c r="CT133" s="6">
        <f t="shared" si="384"/>
        <v>0</v>
      </c>
      <c r="CU133" s="193">
        <f t="shared" si="385"/>
        <v>5.6740334309306508</v>
      </c>
      <c r="CV133" s="193">
        <f t="shared" si="386"/>
        <v>4.2501818342746445</v>
      </c>
      <c r="CW133" s="193">
        <f t="shared" si="497"/>
        <v>3.8150380693314694</v>
      </c>
      <c r="CX133" s="193">
        <f t="shared" si="387"/>
        <v>3.9040600573940507</v>
      </c>
      <c r="CY133" s="72">
        <f t="shared" si="388"/>
        <v>56500.600538570121</v>
      </c>
      <c r="DC133" s="3">
        <f t="shared" si="389"/>
        <v>0</v>
      </c>
      <c r="DD133" s="6">
        <f t="shared" si="390"/>
        <v>0</v>
      </c>
      <c r="DE133" s="6">
        <f t="shared" si="391"/>
        <v>4.7857456680112458</v>
      </c>
      <c r="DF133" s="6">
        <f t="shared" si="392"/>
        <v>0</v>
      </c>
      <c r="DG133" s="193">
        <f t="shared" si="393"/>
        <v>5.6740334309306508</v>
      </c>
      <c r="DH133" s="193">
        <f t="shared" si="394"/>
        <v>4.1745731882913786</v>
      </c>
      <c r="DI133" s="193">
        <f t="shared" si="498"/>
        <v>3.9153022138747122</v>
      </c>
      <c r="DJ133" s="193">
        <f t="shared" si="395"/>
        <v>3.9040600573940507</v>
      </c>
      <c r="DK133" s="72">
        <f t="shared" si="396"/>
        <v>56802.905020320242</v>
      </c>
      <c r="DO133" s="3">
        <f t="shared" si="397"/>
        <v>0</v>
      </c>
      <c r="DP133" s="6">
        <f t="shared" si="398"/>
        <v>0</v>
      </c>
      <c r="DQ133" s="6">
        <f t="shared" si="399"/>
        <v>4.5579410420919517</v>
      </c>
      <c r="DR133" s="6">
        <f t="shared" si="400"/>
        <v>0</v>
      </c>
      <c r="DS133" s="193">
        <f t="shared" si="401"/>
        <v>5.6740334309306508</v>
      </c>
      <c r="DT133" s="193">
        <f t="shared" si="402"/>
        <v>4.1745731882913786</v>
      </c>
      <c r="DU133" s="193">
        <f t="shared" si="499"/>
        <v>3.9107506947981525</v>
      </c>
      <c r="DV133" s="193">
        <f t="shared" si="403"/>
        <v>3.9040600573940507</v>
      </c>
      <c r="DW133" s="72">
        <f t="shared" si="404"/>
        <v>56780.537420399822</v>
      </c>
      <c r="EA133" s="3">
        <f t="shared" si="405"/>
        <v>0</v>
      </c>
      <c r="EB133" s="6">
        <f t="shared" si="406"/>
        <v>0</v>
      </c>
      <c r="EC133" s="6">
        <f t="shared" si="407"/>
        <v>0</v>
      </c>
      <c r="ED133" s="6">
        <f t="shared" si="408"/>
        <v>15.545244222935688</v>
      </c>
      <c r="EE133" s="193">
        <f t="shared" si="409"/>
        <v>5.6740334309306508</v>
      </c>
      <c r="EF133" s="193">
        <f t="shared" si="410"/>
        <v>4.1745731882913786</v>
      </c>
      <c r="EG133" s="193">
        <f t="shared" si="500"/>
        <v>3.8150380693314694</v>
      </c>
      <c r="EH133" s="193">
        <f t="shared" si="411"/>
        <v>4.1766720092048502</v>
      </c>
      <c r="EI133" s="72">
        <f t="shared" si="412"/>
        <v>58253.385732683797</v>
      </c>
      <c r="EM133" s="3">
        <f t="shared" si="413"/>
        <v>0</v>
      </c>
      <c r="EN133" s="6">
        <f t="shared" si="414"/>
        <v>0</v>
      </c>
      <c r="EO133" s="6">
        <f t="shared" si="415"/>
        <v>0</v>
      </c>
      <c r="EP133" s="6">
        <f t="shared" si="416"/>
        <v>5.1818759649263937</v>
      </c>
      <c r="EQ133" s="193">
        <f t="shared" si="417"/>
        <v>5.6740334309306508</v>
      </c>
      <c r="ER133" s="193">
        <f t="shared" si="418"/>
        <v>4.1745731882913786</v>
      </c>
      <c r="ES133" s="193">
        <f t="shared" si="501"/>
        <v>3.8150380693314694</v>
      </c>
      <c r="ET133" s="193">
        <f t="shared" si="419"/>
        <v>4.0034220846118904</v>
      </c>
      <c r="EU133" s="72">
        <f t="shared" si="420"/>
        <v>57012.125237052802</v>
      </c>
      <c r="EY133" s="3">
        <f t="shared" si="421"/>
        <v>6.3838218018152135</v>
      </c>
      <c r="EZ133" s="6">
        <f t="shared" si="422"/>
        <v>5.1060197211642873</v>
      </c>
      <c r="FA133" s="6">
        <f t="shared" si="423"/>
        <v>4.7857456680112458</v>
      </c>
      <c r="FB133" s="6">
        <f t="shared" si="424"/>
        <v>15.545244222935688</v>
      </c>
      <c r="FC133" s="193">
        <f t="shared" si="425"/>
        <v>5.6957185580111602</v>
      </c>
      <c r="FD133" s="193">
        <f t="shared" si="426"/>
        <v>4.2501810422941722</v>
      </c>
      <c r="FE133" s="193">
        <f t="shared" si="502"/>
        <v>3.9153022138747122</v>
      </c>
      <c r="FF133" s="193">
        <f t="shared" si="427"/>
        <v>4.1766720092048502</v>
      </c>
      <c r="FG133" s="72">
        <f t="shared" si="428"/>
        <v>58970.689597450459</v>
      </c>
      <c r="FK133" s="3">
        <f t="shared" si="429"/>
        <v>6.514123992907991</v>
      </c>
      <c r="FL133" s="6">
        <f t="shared" si="430"/>
        <v>5.1060752533566705</v>
      </c>
      <c r="FM133" s="6">
        <f t="shared" si="431"/>
        <v>4.5579410420919517</v>
      </c>
      <c r="FN133" s="6">
        <f t="shared" si="432"/>
        <v>5.1818759649263937</v>
      </c>
      <c r="FO133" s="193">
        <f t="shared" si="433"/>
        <v>5.696156319463217</v>
      </c>
      <c r="FP133" s="193">
        <f t="shared" si="434"/>
        <v>4.2501818342746445</v>
      </c>
      <c r="FQ133" s="193">
        <f t="shared" si="503"/>
        <v>3.9107506947981525</v>
      </c>
      <c r="FR133" s="193">
        <f t="shared" si="435"/>
        <v>4.0034220846118904</v>
      </c>
      <c r="FS133" s="205">
        <f t="shared" si="436"/>
        <v>57691.679422482666</v>
      </c>
      <c r="FW133" s="3">
        <f t="shared" si="437"/>
        <v>7.4912194613137713</v>
      </c>
      <c r="FX133" s="6">
        <f t="shared" si="438"/>
        <v>5.7698022849156443</v>
      </c>
      <c r="FY133" s="6">
        <f t="shared" si="439"/>
        <v>5.6517377412704235</v>
      </c>
      <c r="FZ133" s="6">
        <f t="shared" si="440"/>
        <v>6.1144627276880366</v>
      </c>
      <c r="GA133" s="193">
        <f t="shared" si="441"/>
        <v>5.6994328638426186</v>
      </c>
      <c r="GB133" s="193">
        <f t="shared" si="442"/>
        <v>4.2596031502339224</v>
      </c>
      <c r="GC133" s="193">
        <f t="shared" si="504"/>
        <v>3.932418037999617</v>
      </c>
      <c r="GD133" s="193">
        <f t="shared" si="443"/>
        <v>4.0203013940751289</v>
      </c>
      <c r="GE133" s="72">
        <f t="shared" si="444"/>
        <v>57947.421501632773</v>
      </c>
      <c r="GI133" s="3">
        <f t="shared" si="445"/>
        <v>7.1655142673436076</v>
      </c>
      <c r="GJ133" s="6">
        <f t="shared" si="446"/>
        <v>5.6166216932807167</v>
      </c>
      <c r="GK133" s="6">
        <f t="shared" si="447"/>
        <v>5.0136383188689244</v>
      </c>
      <c r="GL133" s="6">
        <f t="shared" si="448"/>
        <v>5.6999228817430865</v>
      </c>
      <c r="GM133" s="193">
        <f t="shared" si="449"/>
        <v>5.6983418523382721</v>
      </c>
      <c r="GN133" s="193">
        <f t="shared" si="450"/>
        <v>4.257436683840357</v>
      </c>
      <c r="GO133" s="193">
        <f t="shared" si="505"/>
        <v>3.9198348572547341</v>
      </c>
      <c r="GP133" s="193">
        <f t="shared" si="451"/>
        <v>4.0128336027854248</v>
      </c>
      <c r="GQ133" s="72">
        <f t="shared" si="452"/>
        <v>57824.46442130638</v>
      </c>
      <c r="GU133" s="3">
        <f t="shared" si="453"/>
        <v>8.468335043224263</v>
      </c>
      <c r="GV133" s="6">
        <f t="shared" si="454"/>
        <v>6.1272236653971444</v>
      </c>
      <c r="GW133" s="6">
        <f t="shared" si="455"/>
        <v>5.9252089222996371</v>
      </c>
      <c r="GX133" s="6">
        <f t="shared" si="456"/>
        <v>6.4771850928898704</v>
      </c>
      <c r="GY133" s="193">
        <f t="shared" si="457"/>
        <v>5.702698774648411</v>
      </c>
      <c r="GZ133" s="193">
        <f t="shared" si="458"/>
        <v>4.2646400600432548</v>
      </c>
      <c r="HA133" s="193">
        <f t="shared" si="506"/>
        <v>3.9377627340091421</v>
      </c>
      <c r="HB133" s="193">
        <f t="shared" si="459"/>
        <v>4.0267902752158564</v>
      </c>
      <c r="HC133" s="205">
        <f t="shared" si="460"/>
        <v>58035.868582218143</v>
      </c>
      <c r="HG133" s="3">
        <f t="shared" si="278"/>
        <v>7.4912194613137713</v>
      </c>
      <c r="HH133" s="6">
        <f t="shared" si="279"/>
        <v>0</v>
      </c>
      <c r="HI133" s="6">
        <f t="shared" si="280"/>
        <v>0</v>
      </c>
      <c r="HJ133" s="6">
        <f t="shared" si="281"/>
        <v>0</v>
      </c>
      <c r="HK133" s="193">
        <f t="shared" si="461"/>
        <v>5.6994328638426186</v>
      </c>
      <c r="HL133" s="193">
        <f t="shared" si="461"/>
        <v>4.1745731882913786</v>
      </c>
      <c r="HM133" s="193">
        <f t="shared" si="461"/>
        <v>3.8150380693314694</v>
      </c>
      <c r="HN133" s="193">
        <f t="shared" si="461"/>
        <v>3.9040600573940507</v>
      </c>
      <c r="HO133" s="212">
        <f t="shared" si="462"/>
        <v>56326.880450956356</v>
      </c>
      <c r="HS133" s="3">
        <f t="shared" si="282"/>
        <v>7.1655142673436076</v>
      </c>
      <c r="HT133" s="6">
        <f t="shared" si="283"/>
        <v>0</v>
      </c>
      <c r="HU133" s="6">
        <f t="shared" si="284"/>
        <v>0</v>
      </c>
      <c r="HV133" s="6">
        <f t="shared" si="285"/>
        <v>0</v>
      </c>
      <c r="HW133" s="193">
        <f t="shared" si="463"/>
        <v>5.6983418523382721</v>
      </c>
      <c r="HX133" s="193">
        <f t="shared" si="463"/>
        <v>4.1745731882913786</v>
      </c>
      <c r="HY133" s="193">
        <f t="shared" si="463"/>
        <v>3.8150380693314694</v>
      </c>
      <c r="HZ133" s="193">
        <f t="shared" si="463"/>
        <v>3.9040600573940507</v>
      </c>
      <c r="IA133" s="212">
        <f t="shared" si="464"/>
        <v>56326.250219419097</v>
      </c>
      <c r="IE133" s="3">
        <f t="shared" si="286"/>
        <v>8.468335043224263</v>
      </c>
      <c r="IF133" s="6">
        <f t="shared" si="287"/>
        <v>0</v>
      </c>
      <c r="IG133" s="6">
        <f t="shared" si="288"/>
        <v>0</v>
      </c>
      <c r="IH133" s="6">
        <f t="shared" si="289"/>
        <v>0</v>
      </c>
      <c r="II133" s="193">
        <f t="shared" si="465"/>
        <v>5.702698774648411</v>
      </c>
      <c r="IJ133" s="193">
        <f t="shared" si="465"/>
        <v>4.1745731882913786</v>
      </c>
      <c r="IK133" s="193">
        <f t="shared" si="465"/>
        <v>3.8150380693314694</v>
      </c>
      <c r="IL133" s="193">
        <f t="shared" si="465"/>
        <v>3.9040600573940507</v>
      </c>
      <c r="IM133" s="205">
        <f t="shared" si="466"/>
        <v>56328.767072650997</v>
      </c>
      <c r="IQ133" s="3">
        <f t="shared" si="290"/>
        <v>0</v>
      </c>
      <c r="IR133" s="6">
        <f t="shared" si="291"/>
        <v>5.7698022849156443</v>
      </c>
      <c r="IS133" s="6">
        <f t="shared" si="292"/>
        <v>0</v>
      </c>
      <c r="IT133" s="6">
        <f t="shared" si="293"/>
        <v>0</v>
      </c>
      <c r="IU133" s="193">
        <f t="shared" si="467"/>
        <v>5.6740334309306508</v>
      </c>
      <c r="IV133" s="193">
        <f t="shared" si="467"/>
        <v>4.2596031502339224</v>
      </c>
      <c r="IW133" s="193">
        <f t="shared" si="467"/>
        <v>3.8150380693314694</v>
      </c>
      <c r="IX133" s="193">
        <f t="shared" si="467"/>
        <v>3.9040600573940507</v>
      </c>
      <c r="IY133" s="212">
        <f t="shared" si="468"/>
        <v>56524.119297304998</v>
      </c>
      <c r="JC133" s="3">
        <f t="shared" si="294"/>
        <v>0</v>
      </c>
      <c r="JD133" s="6">
        <f t="shared" si="295"/>
        <v>5.6166216932807167</v>
      </c>
      <c r="JE133" s="6">
        <f t="shared" si="296"/>
        <v>0</v>
      </c>
      <c r="JF133" s="6">
        <f t="shared" si="297"/>
        <v>0</v>
      </c>
      <c r="JG133" s="193">
        <f t="shared" si="469"/>
        <v>5.6740334309306508</v>
      </c>
      <c r="JH133" s="193">
        <f t="shared" si="469"/>
        <v>4.257436683840357</v>
      </c>
      <c r="JI133" s="193">
        <f t="shared" si="469"/>
        <v>3.8150380693314694</v>
      </c>
      <c r="JJ133" s="193">
        <f t="shared" si="469"/>
        <v>3.9040600573940507</v>
      </c>
      <c r="JK133" s="212">
        <f t="shared" si="470"/>
        <v>56518.710205269323</v>
      </c>
      <c r="JO133" s="3">
        <f t="shared" si="298"/>
        <v>0</v>
      </c>
      <c r="JP133" s="6">
        <f t="shared" si="299"/>
        <v>6.1272236653971444</v>
      </c>
      <c r="JQ133" s="6">
        <f t="shared" si="300"/>
        <v>0</v>
      </c>
      <c r="JR133" s="6">
        <f t="shared" si="301"/>
        <v>0</v>
      </c>
      <c r="JS133" s="193">
        <f t="shared" si="471"/>
        <v>5.6740334309306508</v>
      </c>
      <c r="JT133" s="193">
        <f t="shared" si="471"/>
        <v>4.2646400600432548</v>
      </c>
      <c r="JU133" s="193">
        <f t="shared" si="471"/>
        <v>3.8150380693314694</v>
      </c>
      <c r="JV133" s="193">
        <f t="shared" si="471"/>
        <v>3.9040600573940507</v>
      </c>
      <c r="JW133" s="205">
        <f t="shared" si="472"/>
        <v>56536.697126278297</v>
      </c>
      <c r="KA133" s="3">
        <f t="shared" si="302"/>
        <v>0</v>
      </c>
      <c r="KB133" s="6">
        <f t="shared" si="303"/>
        <v>0</v>
      </c>
      <c r="KC133" s="6">
        <f t="shared" si="304"/>
        <v>5.6517377412704235</v>
      </c>
      <c r="KD133" s="6">
        <f t="shared" si="305"/>
        <v>0</v>
      </c>
      <c r="KE133" s="193">
        <f t="shared" si="473"/>
        <v>5.6740334309306508</v>
      </c>
      <c r="KF133" s="193">
        <f t="shared" si="473"/>
        <v>4.1745731882913786</v>
      </c>
      <c r="KG133" s="193">
        <f t="shared" si="473"/>
        <v>3.932418037999617</v>
      </c>
      <c r="KH133" s="193">
        <f t="shared" si="473"/>
        <v>3.9040600573940507</v>
      </c>
      <c r="KI133" s="212">
        <f t="shared" si="474"/>
        <v>56887.096473452693</v>
      </c>
      <c r="KM133" s="3">
        <f t="shared" si="306"/>
        <v>0</v>
      </c>
      <c r="KN133" s="6">
        <f t="shared" si="307"/>
        <v>0</v>
      </c>
      <c r="KO133" s="6">
        <f t="shared" si="308"/>
        <v>5.0136383188689244</v>
      </c>
      <c r="KP133" s="6">
        <f t="shared" si="309"/>
        <v>0</v>
      </c>
      <c r="KQ133" s="193">
        <f t="shared" si="475"/>
        <v>5.6740334309306508</v>
      </c>
      <c r="KR133" s="193">
        <f t="shared" si="475"/>
        <v>4.1745731882913786</v>
      </c>
      <c r="KS133" s="193">
        <f t="shared" si="475"/>
        <v>3.9198348572547341</v>
      </c>
      <c r="KT133" s="193">
        <f t="shared" si="475"/>
        <v>3.9040600573940507</v>
      </c>
      <c r="KU133" s="212">
        <f t="shared" si="476"/>
        <v>56825.188615660445</v>
      </c>
      <c r="KY133" s="3">
        <f t="shared" si="310"/>
        <v>0</v>
      </c>
      <c r="KZ133" s="6">
        <f t="shared" si="311"/>
        <v>0</v>
      </c>
      <c r="LA133" s="6">
        <f t="shared" si="312"/>
        <v>5.9252089222996371</v>
      </c>
      <c r="LB133" s="6">
        <f t="shared" si="313"/>
        <v>0</v>
      </c>
      <c r="LC133" s="193">
        <f t="shared" si="477"/>
        <v>5.6740334309306508</v>
      </c>
      <c r="LD133" s="193">
        <f t="shared" si="477"/>
        <v>4.1745731882913786</v>
      </c>
      <c r="LE133" s="193">
        <f t="shared" si="477"/>
        <v>3.9377627340091421</v>
      </c>
      <c r="LF133" s="193">
        <f t="shared" si="477"/>
        <v>3.9040600573940507</v>
      </c>
      <c r="LG133" s="205">
        <f t="shared" si="478"/>
        <v>56913.412190118921</v>
      </c>
      <c r="LK133" s="3">
        <f t="shared" si="314"/>
        <v>0</v>
      </c>
      <c r="LL133" s="6">
        <f t="shared" si="315"/>
        <v>0</v>
      </c>
      <c r="LM133" s="6">
        <f t="shared" si="316"/>
        <v>0</v>
      </c>
      <c r="LN133" s="6">
        <f t="shared" si="317"/>
        <v>6.1144627276880366</v>
      </c>
      <c r="LO133" s="193">
        <f t="shared" si="479"/>
        <v>5.6740334309306508</v>
      </c>
      <c r="LP133" s="193">
        <f t="shared" si="479"/>
        <v>4.1745731882913786</v>
      </c>
      <c r="LQ133" s="193">
        <f t="shared" si="479"/>
        <v>3.8150380693314694</v>
      </c>
      <c r="LR133" s="193">
        <f t="shared" si="479"/>
        <v>4.0203013940751289</v>
      </c>
      <c r="LS133" s="212">
        <f t="shared" si="480"/>
        <v>57131.886105095036</v>
      </c>
      <c r="LW133" s="3">
        <f t="shared" si="318"/>
        <v>0</v>
      </c>
      <c r="LX133" s="6">
        <f t="shared" si="319"/>
        <v>0</v>
      </c>
      <c r="LY133" s="6">
        <f t="shared" si="320"/>
        <v>0</v>
      </c>
      <c r="LZ133" s="6">
        <f t="shared" si="321"/>
        <v>5.6999228817430865</v>
      </c>
      <c r="MA133" s="193">
        <f t="shared" si="481"/>
        <v>5.6740334309306508</v>
      </c>
      <c r="MB133" s="193">
        <f t="shared" si="481"/>
        <v>4.1745731882913786</v>
      </c>
      <c r="MC133" s="193">
        <f t="shared" si="481"/>
        <v>3.8150380693314694</v>
      </c>
      <c r="MD133" s="193">
        <f t="shared" si="481"/>
        <v>4.0128336027854248</v>
      </c>
      <c r="ME133" s="212">
        <f t="shared" si="482"/>
        <v>57078.870168760062</v>
      </c>
      <c r="MI133" s="3">
        <f t="shared" si="322"/>
        <v>0</v>
      </c>
      <c r="MJ133" s="6">
        <f t="shared" si="323"/>
        <v>0</v>
      </c>
      <c r="MK133" s="6">
        <f t="shared" si="324"/>
        <v>0</v>
      </c>
      <c r="ML133" s="6">
        <f t="shared" si="325"/>
        <v>6.4771850928898704</v>
      </c>
      <c r="MM133" s="193">
        <f t="shared" si="483"/>
        <v>5.6740334309306508</v>
      </c>
      <c r="MN133" s="193">
        <f t="shared" si="483"/>
        <v>4.1745731882913786</v>
      </c>
      <c r="MO133" s="193">
        <f t="shared" si="483"/>
        <v>3.8150380693314694</v>
      </c>
      <c r="MP133" s="193">
        <f t="shared" si="483"/>
        <v>4.0267902752158564</v>
      </c>
      <c r="MQ133" s="205">
        <f t="shared" si="484"/>
        <v>57177.99246617563</v>
      </c>
      <c r="MT133" s="3">
        <f t="shared" si="326"/>
        <v>6.188398685433115</v>
      </c>
      <c r="MU133" s="6">
        <f t="shared" si="327"/>
        <v>5.1060197211642873</v>
      </c>
      <c r="MV133" s="6">
        <f t="shared" si="328"/>
        <v>5.2415309697266022</v>
      </c>
      <c r="MW133" s="6">
        <f t="shared" si="329"/>
        <v>6.2180976891742752</v>
      </c>
      <c r="MX133" s="193">
        <f t="shared" si="485"/>
        <v>5.6950616577558177</v>
      </c>
      <c r="MY133" s="193">
        <f t="shared" si="485"/>
        <v>4.2501810422941722</v>
      </c>
      <c r="MZ133" s="193">
        <f t="shared" si="485"/>
        <v>3.9243470484463643</v>
      </c>
      <c r="NA133" s="193">
        <f t="shared" si="485"/>
        <v>4.0221596605823091</v>
      </c>
      <c r="NB133" s="212">
        <f t="shared" si="486"/>
        <v>57893.647079017537</v>
      </c>
      <c r="NF133" s="3">
        <f t="shared" si="330"/>
        <v>6.1883986854331141</v>
      </c>
      <c r="NG133" s="6">
        <f t="shared" si="331"/>
        <v>0</v>
      </c>
      <c r="NH133" s="6">
        <f t="shared" si="332"/>
        <v>0</v>
      </c>
      <c r="NI133" s="6">
        <f t="shared" si="333"/>
        <v>0</v>
      </c>
      <c r="NJ133" s="193">
        <f t="shared" si="487"/>
        <v>5.6950616577558177</v>
      </c>
      <c r="NK133" s="193">
        <f t="shared" si="487"/>
        <v>4.1745731882913786</v>
      </c>
      <c r="NL133" s="193">
        <f t="shared" si="487"/>
        <v>3.8150380693314694</v>
      </c>
      <c r="NM133" s="193">
        <f t="shared" si="487"/>
        <v>3.9040600573940507</v>
      </c>
      <c r="NN133" s="212">
        <f t="shared" si="488"/>
        <v>56324.355431206641</v>
      </c>
      <c r="NR133" s="3">
        <f t="shared" si="334"/>
        <v>0</v>
      </c>
      <c r="NS133" s="6">
        <f t="shared" si="335"/>
        <v>5.1060197211642873</v>
      </c>
      <c r="NT133" s="6">
        <f t="shared" si="336"/>
        <v>0</v>
      </c>
      <c r="NU133" s="6">
        <f t="shared" si="337"/>
        <v>0</v>
      </c>
      <c r="NV133" s="193">
        <f t="shared" si="489"/>
        <v>5.6740334309306508</v>
      </c>
      <c r="NW133" s="193">
        <f t="shared" si="489"/>
        <v>4.2501810422941722</v>
      </c>
      <c r="NX133" s="193">
        <f t="shared" si="489"/>
        <v>3.8150380693314694</v>
      </c>
      <c r="NY133" s="193">
        <f t="shared" si="489"/>
        <v>3.9040600573940507</v>
      </c>
      <c r="NZ133" s="212">
        <f t="shared" si="490"/>
        <v>56500.598561933191</v>
      </c>
      <c r="OD133" s="3">
        <f t="shared" si="338"/>
        <v>0</v>
      </c>
      <c r="OE133" s="6">
        <f t="shared" si="339"/>
        <v>0</v>
      </c>
      <c r="OF133" s="6">
        <f t="shared" si="340"/>
        <v>5.2415309697266022</v>
      </c>
      <c r="OG133" s="6">
        <f t="shared" si="341"/>
        <v>0</v>
      </c>
      <c r="OH133" s="193">
        <f t="shared" si="491"/>
        <v>5.6740334309306508</v>
      </c>
      <c r="OI133" s="193">
        <f t="shared" si="491"/>
        <v>4.1745731882913786</v>
      </c>
      <c r="OJ133" s="193">
        <f t="shared" si="491"/>
        <v>3.9243470484463643</v>
      </c>
      <c r="OK133" s="193">
        <f t="shared" si="491"/>
        <v>3.9040600573940507</v>
      </c>
      <c r="OL133" s="212">
        <f t="shared" si="492"/>
        <v>56847.380345685728</v>
      </c>
      <c r="OP133" s="3">
        <f t="shared" si="342"/>
        <v>0</v>
      </c>
      <c r="OQ133" s="6">
        <f t="shared" si="343"/>
        <v>0</v>
      </c>
      <c r="OR133" s="6">
        <f t="shared" si="344"/>
        <v>0</v>
      </c>
      <c r="OS133" s="6">
        <f t="shared" si="345"/>
        <v>6.2180976891742752</v>
      </c>
      <c r="OT133" s="193">
        <f t="shared" si="493"/>
        <v>5.6740334309306508</v>
      </c>
      <c r="OU133" s="193">
        <f t="shared" si="493"/>
        <v>4.1745731882913786</v>
      </c>
      <c r="OV133" s="193">
        <f t="shared" si="493"/>
        <v>3.8150380693314694</v>
      </c>
      <c r="OW133" s="193">
        <f t="shared" si="493"/>
        <v>4.0221596605823091</v>
      </c>
      <c r="OX133" s="232">
        <f t="shared" si="494"/>
        <v>57145.086107513169</v>
      </c>
    </row>
    <row r="134" spans="2:414" x14ac:dyDescent="0.2">
      <c r="B134" s="81">
        <v>45465</v>
      </c>
      <c r="C134">
        <v>130</v>
      </c>
      <c r="D134">
        <v>11.212744149880576</v>
      </c>
      <c r="E134">
        <v>0</v>
      </c>
      <c r="F134">
        <v>0</v>
      </c>
      <c r="G134">
        <v>0</v>
      </c>
      <c r="H134">
        <v>0</v>
      </c>
      <c r="I134">
        <v>0</v>
      </c>
      <c r="J134">
        <v>1</v>
      </c>
      <c r="K134">
        <v>0</v>
      </c>
      <c r="L134">
        <v>0</v>
      </c>
      <c r="M134">
        <v>0</v>
      </c>
      <c r="N134">
        <v>0</v>
      </c>
      <c r="O134">
        <v>0</v>
      </c>
      <c r="P134">
        <v>1</v>
      </c>
      <c r="Q134">
        <v>0</v>
      </c>
      <c r="R134">
        <v>0</v>
      </c>
      <c r="S134">
        <v>0</v>
      </c>
      <c r="T134">
        <v>16900</v>
      </c>
      <c r="U134">
        <v>6.5184542056189967</v>
      </c>
      <c r="V134">
        <v>5.1060192198858037</v>
      </c>
      <c r="W134">
        <v>4.5578530171535672</v>
      </c>
      <c r="X134">
        <v>5.2513971833400372</v>
      </c>
      <c r="Y134" s="3">
        <v>386.32352193989232</v>
      </c>
      <c r="Z134" s="3">
        <v>100.00008271707023</v>
      </c>
      <c r="AA134" s="3">
        <v>50</v>
      </c>
      <c r="AB134" s="3">
        <v>141.22927695245016</v>
      </c>
      <c r="AC134">
        <v>0</v>
      </c>
      <c r="AD134">
        <v>1</v>
      </c>
      <c r="AE134" s="6"/>
      <c r="AF134" s="1" t="s">
        <v>7</v>
      </c>
      <c r="AG134">
        <v>130</v>
      </c>
      <c r="AH134" s="189">
        <v>45465</v>
      </c>
      <c r="AI134">
        <f t="shared" si="346"/>
        <v>6</v>
      </c>
      <c r="AJ134">
        <v>130</v>
      </c>
      <c r="AK134">
        <v>0</v>
      </c>
      <c r="AL134">
        <v>1</v>
      </c>
      <c r="AM134">
        <v>0</v>
      </c>
      <c r="AN134">
        <v>1</v>
      </c>
      <c r="AO134">
        <v>0</v>
      </c>
      <c r="AP134">
        <v>0</v>
      </c>
      <c r="AQ134">
        <v>0</v>
      </c>
      <c r="AS134" s="37"/>
      <c r="AT134" s="37"/>
      <c r="AU134" s="6">
        <f t="shared" si="347"/>
        <v>0</v>
      </c>
      <c r="AV134" s="6">
        <f t="shared" si="348"/>
        <v>0</v>
      </c>
      <c r="AW134" s="6">
        <f t="shared" si="349"/>
        <v>0</v>
      </c>
      <c r="AX134" s="6">
        <f t="shared" si="350"/>
        <v>0</v>
      </c>
      <c r="AY134" s="193">
        <f t="shared" si="351"/>
        <v>5.6740334309306508</v>
      </c>
      <c r="AZ134" s="193">
        <f t="shared" si="352"/>
        <v>4.1745731882913786</v>
      </c>
      <c r="BA134" s="193">
        <f t="shared" si="353"/>
        <v>3.8150380693314694</v>
      </c>
      <c r="BB134" s="193">
        <f t="shared" si="354"/>
        <v>3.9040600573940507</v>
      </c>
      <c r="BC134" s="72">
        <f t="shared" si="355"/>
        <v>56312.210093717425</v>
      </c>
      <c r="BG134" s="3">
        <f t="shared" si="356"/>
        <v>6.3880851215066166</v>
      </c>
      <c r="BH134" s="6">
        <f t="shared" si="357"/>
        <v>0</v>
      </c>
      <c r="BI134" s="6">
        <f t="shared" si="358"/>
        <v>0</v>
      </c>
      <c r="BJ134" s="6">
        <f t="shared" si="359"/>
        <v>0</v>
      </c>
      <c r="BK134" s="193">
        <f t="shared" si="360"/>
        <v>5.6957328840343235</v>
      </c>
      <c r="BL134" s="193">
        <f t="shared" si="361"/>
        <v>4.1745731882913786</v>
      </c>
      <c r="BM134" s="193">
        <f t="shared" si="362"/>
        <v>3.8150380693314694</v>
      </c>
      <c r="BN134" s="193">
        <f t="shared" si="363"/>
        <v>3.9040600573940507</v>
      </c>
      <c r="BO134" s="72">
        <f t="shared" si="364"/>
        <v>56324.743156566707</v>
      </c>
      <c r="BS134" s="3">
        <f t="shared" si="365"/>
        <v>6.3881052484437664</v>
      </c>
      <c r="BT134" s="6">
        <f t="shared" si="366"/>
        <v>0</v>
      </c>
      <c r="BU134" s="6">
        <f t="shared" si="367"/>
        <v>0</v>
      </c>
      <c r="BV134" s="6">
        <f t="shared" si="368"/>
        <v>0</v>
      </c>
      <c r="BW134" s="193">
        <f t="shared" si="369"/>
        <v>5.6957329516663364</v>
      </c>
      <c r="BX134" s="193">
        <f t="shared" si="370"/>
        <v>4.1745731882913786</v>
      </c>
      <c r="BY134" s="193">
        <f t="shared" si="495"/>
        <v>3.8150380693314694</v>
      </c>
      <c r="BZ134" s="193">
        <f t="shared" si="371"/>
        <v>3.9040600573940507</v>
      </c>
      <c r="CA134" s="72">
        <f t="shared" si="372"/>
        <v>56324.743156566707</v>
      </c>
      <c r="CE134" s="3">
        <f t="shared" si="373"/>
        <v>0</v>
      </c>
      <c r="CF134" s="6">
        <f t="shared" si="374"/>
        <v>5.1060192198858037</v>
      </c>
      <c r="CG134" s="6">
        <f t="shared" si="375"/>
        <v>0</v>
      </c>
      <c r="CH134" s="6">
        <f t="shared" si="376"/>
        <v>0</v>
      </c>
      <c r="CI134" s="193">
        <f t="shared" si="377"/>
        <v>5.6740334309306508</v>
      </c>
      <c r="CJ134" s="193">
        <f t="shared" si="378"/>
        <v>4.250181035145113</v>
      </c>
      <c r="CK134" s="193">
        <f t="shared" si="496"/>
        <v>3.8150380693314694</v>
      </c>
      <c r="CL134" s="193">
        <f t="shared" si="379"/>
        <v>3.9040600573940507</v>
      </c>
      <c r="CM134" s="72">
        <f t="shared" si="380"/>
        <v>56500.598544090462</v>
      </c>
      <c r="CQ134" s="3">
        <f t="shared" si="381"/>
        <v>0</v>
      </c>
      <c r="CR134" s="6">
        <f t="shared" si="382"/>
        <v>5.1060747520727352</v>
      </c>
      <c r="CS134" s="6">
        <f t="shared" si="383"/>
        <v>0</v>
      </c>
      <c r="CT134" s="6">
        <f t="shared" si="384"/>
        <v>0</v>
      </c>
      <c r="CU134" s="193">
        <f t="shared" si="385"/>
        <v>5.6740334309306508</v>
      </c>
      <c r="CV134" s="193">
        <f t="shared" si="386"/>
        <v>4.2501818271255134</v>
      </c>
      <c r="CW134" s="193">
        <f t="shared" si="497"/>
        <v>3.8150380693314694</v>
      </c>
      <c r="CX134" s="193">
        <f t="shared" si="387"/>
        <v>3.9040600573940507</v>
      </c>
      <c r="CY134" s="72">
        <f t="shared" si="388"/>
        <v>56500.60052072729</v>
      </c>
      <c r="DC134" s="3">
        <f t="shared" si="389"/>
        <v>0</v>
      </c>
      <c r="DD134" s="6">
        <f t="shared" si="390"/>
        <v>0</v>
      </c>
      <c r="DE134" s="6">
        <f t="shared" si="391"/>
        <v>4.7857456680112458</v>
      </c>
      <c r="DF134" s="6">
        <f t="shared" si="392"/>
        <v>0</v>
      </c>
      <c r="DG134" s="193">
        <f t="shared" si="393"/>
        <v>5.6740334309306508</v>
      </c>
      <c r="DH134" s="193">
        <f t="shared" si="394"/>
        <v>4.1745731882913786</v>
      </c>
      <c r="DI134" s="193">
        <f t="shared" si="498"/>
        <v>3.9153022138747122</v>
      </c>
      <c r="DJ134" s="193">
        <f t="shared" si="395"/>
        <v>3.9040600573940507</v>
      </c>
      <c r="DK134" s="72">
        <f t="shared" si="396"/>
        <v>56802.905020320242</v>
      </c>
      <c r="DO134" s="3">
        <f t="shared" si="397"/>
        <v>0</v>
      </c>
      <c r="DP134" s="6">
        <f t="shared" si="398"/>
        <v>0</v>
      </c>
      <c r="DQ134" s="6">
        <f t="shared" si="399"/>
        <v>4.5579410420919517</v>
      </c>
      <c r="DR134" s="6">
        <f t="shared" si="400"/>
        <v>0</v>
      </c>
      <c r="DS134" s="193">
        <f t="shared" si="401"/>
        <v>5.6740334309306508</v>
      </c>
      <c r="DT134" s="193">
        <f t="shared" si="402"/>
        <v>4.1745731882913786</v>
      </c>
      <c r="DU134" s="193">
        <f t="shared" si="499"/>
        <v>3.9107506947981525</v>
      </c>
      <c r="DV134" s="193">
        <f t="shared" si="403"/>
        <v>3.9040600573940507</v>
      </c>
      <c r="DW134" s="72">
        <f t="shared" si="404"/>
        <v>56780.537420399822</v>
      </c>
      <c r="EA134" s="3">
        <f t="shared" si="405"/>
        <v>0</v>
      </c>
      <c r="EB134" s="6">
        <f t="shared" si="406"/>
        <v>0</v>
      </c>
      <c r="EC134" s="6">
        <f t="shared" si="407"/>
        <v>0</v>
      </c>
      <c r="ED134" s="6">
        <f t="shared" si="408"/>
        <v>15.754191550020112</v>
      </c>
      <c r="EE134" s="193">
        <f t="shared" si="409"/>
        <v>5.6740334309306508</v>
      </c>
      <c r="EF134" s="193">
        <f t="shared" si="410"/>
        <v>4.1745731882913786</v>
      </c>
      <c r="EG134" s="193">
        <f t="shared" si="500"/>
        <v>3.8150380693314694</v>
      </c>
      <c r="EH134" s="193">
        <f t="shared" si="411"/>
        <v>4.1798741151694028</v>
      </c>
      <c r="EI134" s="72">
        <f t="shared" si="412"/>
        <v>58276.579996933018</v>
      </c>
      <c r="EM134" s="3">
        <f t="shared" si="413"/>
        <v>0</v>
      </c>
      <c r="EN134" s="6">
        <f t="shared" si="414"/>
        <v>0</v>
      </c>
      <c r="EO134" s="6">
        <f t="shared" si="415"/>
        <v>0</v>
      </c>
      <c r="EP134" s="6">
        <f t="shared" si="416"/>
        <v>5.2515267929627205</v>
      </c>
      <c r="EQ134" s="193">
        <f t="shared" si="417"/>
        <v>5.6740334309306508</v>
      </c>
      <c r="ER134" s="193">
        <f t="shared" si="418"/>
        <v>4.1745731882913786</v>
      </c>
      <c r="ES134" s="193">
        <f t="shared" si="501"/>
        <v>3.8150380693314694</v>
      </c>
      <c r="ET134" s="193">
        <f t="shared" si="419"/>
        <v>4.0046926184662253</v>
      </c>
      <c r="EU134" s="72">
        <f t="shared" si="420"/>
        <v>57021.131094226876</v>
      </c>
      <c r="EY134" s="3">
        <f t="shared" si="421"/>
        <v>6.3880851215066166</v>
      </c>
      <c r="EZ134" s="6">
        <f t="shared" si="422"/>
        <v>5.1060192198858037</v>
      </c>
      <c r="FA134" s="6">
        <f t="shared" si="423"/>
        <v>4.7857456680112458</v>
      </c>
      <c r="FB134" s="6">
        <f t="shared" si="424"/>
        <v>15.754191550020112</v>
      </c>
      <c r="FC134" s="193">
        <f t="shared" si="425"/>
        <v>5.6957328840343235</v>
      </c>
      <c r="FD134" s="193">
        <f t="shared" si="426"/>
        <v>4.250181035145113</v>
      </c>
      <c r="FE134" s="193">
        <f t="shared" si="502"/>
        <v>3.9153022138747122</v>
      </c>
      <c r="FF134" s="193">
        <f t="shared" si="427"/>
        <v>4.1798741151694028</v>
      </c>
      <c r="FG134" s="72">
        <f t="shared" si="428"/>
        <v>58994.178113429829</v>
      </c>
      <c r="FK134" s="3">
        <f t="shared" si="429"/>
        <v>6.5184743325561474</v>
      </c>
      <c r="FL134" s="6">
        <f t="shared" si="430"/>
        <v>5.1060747520727352</v>
      </c>
      <c r="FM134" s="6">
        <f t="shared" si="431"/>
        <v>4.5579410420919517</v>
      </c>
      <c r="FN134" s="6">
        <f t="shared" si="432"/>
        <v>5.2515267929627205</v>
      </c>
      <c r="FO134" s="193">
        <f t="shared" si="433"/>
        <v>5.6961709314992595</v>
      </c>
      <c r="FP134" s="193">
        <f t="shared" si="434"/>
        <v>4.2501818271255134</v>
      </c>
      <c r="FQ134" s="193">
        <f t="shared" si="503"/>
        <v>3.9107506947981525</v>
      </c>
      <c r="FR134" s="193">
        <f t="shared" si="435"/>
        <v>4.0046926184662253</v>
      </c>
      <c r="FS134" s="205">
        <f t="shared" si="436"/>
        <v>57700.801253152364</v>
      </c>
      <c r="FW134" s="3">
        <f t="shared" si="437"/>
        <v>7.4962223364618454</v>
      </c>
      <c r="FX134" s="6">
        <f t="shared" si="438"/>
        <v>5.7698017184709576</v>
      </c>
      <c r="FY134" s="6">
        <f t="shared" si="439"/>
        <v>5.6517377412704235</v>
      </c>
      <c r="FZ134" s="6">
        <f t="shared" si="440"/>
        <v>6.1966486763412441</v>
      </c>
      <c r="GA134" s="193">
        <f t="shared" si="441"/>
        <v>5.6994496126460286</v>
      </c>
      <c r="GB134" s="193">
        <f t="shared" si="442"/>
        <v>4.2596031422312439</v>
      </c>
      <c r="GC134" s="193">
        <f t="shared" si="504"/>
        <v>3.932418037999617</v>
      </c>
      <c r="GD134" s="193">
        <f t="shared" si="443"/>
        <v>4.0217753440972297</v>
      </c>
      <c r="GE134" s="72">
        <f t="shared" si="444"/>
        <v>57958.050688981668</v>
      </c>
      <c r="GI134" s="3">
        <f t="shared" si="445"/>
        <v>7.1702996261808973</v>
      </c>
      <c r="GJ134" s="6">
        <f t="shared" si="446"/>
        <v>5.6166211418743845</v>
      </c>
      <c r="GK134" s="6">
        <f t="shared" si="447"/>
        <v>5.0136383188689244</v>
      </c>
      <c r="GL134" s="6">
        <f t="shared" si="448"/>
        <v>5.7765369016740413</v>
      </c>
      <c r="GM134" s="193">
        <f t="shared" si="449"/>
        <v>5.6983578904267285</v>
      </c>
      <c r="GN134" s="193">
        <f t="shared" si="450"/>
        <v>4.2574366760332438</v>
      </c>
      <c r="GO134" s="193">
        <f t="shared" si="505"/>
        <v>3.9198348572547341</v>
      </c>
      <c r="GP134" s="193">
        <f t="shared" si="451"/>
        <v>4.0142179853159758</v>
      </c>
      <c r="GQ134" s="72">
        <f t="shared" si="452"/>
        <v>57834.426647641507</v>
      </c>
      <c r="GU134" s="3">
        <f t="shared" si="453"/>
        <v>8.4739904673046968</v>
      </c>
      <c r="GV134" s="6">
        <f t="shared" si="454"/>
        <v>6.1272230638629646</v>
      </c>
      <c r="GW134" s="6">
        <f t="shared" si="455"/>
        <v>5.9252089222996371</v>
      </c>
      <c r="GX134" s="6">
        <f t="shared" si="456"/>
        <v>6.564246479175047</v>
      </c>
      <c r="GY134" s="193">
        <f t="shared" si="457"/>
        <v>5.7027176463242926</v>
      </c>
      <c r="GZ134" s="193">
        <f t="shared" si="458"/>
        <v>4.2646400515875333</v>
      </c>
      <c r="HA134" s="193">
        <f t="shared" si="506"/>
        <v>3.9377627340091421</v>
      </c>
      <c r="HB134" s="193">
        <f t="shared" si="459"/>
        <v>4.0283415041373845</v>
      </c>
      <c r="HC134" s="205">
        <f t="shared" si="460"/>
        <v>58047.072924760483</v>
      </c>
      <c r="HG134" s="3">
        <f t="shared" ref="HG134:HG197" si="507">$U134*HG$4</f>
        <v>7.4962223364618454</v>
      </c>
      <c r="HH134" s="6">
        <f t="shared" ref="HH134:HH197" si="508">$V134*HH$4</f>
        <v>0</v>
      </c>
      <c r="HI134" s="6">
        <f t="shared" ref="HI134:HI197" si="509">$W134*HI$4</f>
        <v>0</v>
      </c>
      <c r="HJ134" s="6">
        <f t="shared" ref="HJ134:HJ197" si="510">$X134*HJ$4</f>
        <v>0</v>
      </c>
      <c r="HK134" s="193">
        <f t="shared" si="461"/>
        <v>5.6994496126460286</v>
      </c>
      <c r="HL134" s="193">
        <f t="shared" si="461"/>
        <v>4.1745731882913786</v>
      </c>
      <c r="HM134" s="193">
        <f t="shared" si="461"/>
        <v>3.8150380693314694</v>
      </c>
      <c r="HN134" s="193">
        <f t="shared" ref="HN134:HN197" si="511">LN(HJ134+HN$4)</f>
        <v>3.9040600573940507</v>
      </c>
      <c r="HO134" s="212">
        <f t="shared" si="462"/>
        <v>56326.890126091821</v>
      </c>
      <c r="HS134" s="3">
        <f t="shared" ref="HS134:HS197" si="512">$U134*HS$4</f>
        <v>7.1702996261808973</v>
      </c>
      <c r="HT134" s="6">
        <f t="shared" ref="HT134:HT197" si="513">$V134*HT$4</f>
        <v>0</v>
      </c>
      <c r="HU134" s="6">
        <f t="shared" ref="HU134:HU197" si="514">$W134*HU$4</f>
        <v>0</v>
      </c>
      <c r="HV134" s="6">
        <f t="shared" ref="HV134:HV197" si="515">$X134*HV$4</f>
        <v>0</v>
      </c>
      <c r="HW134" s="193">
        <f t="shared" si="463"/>
        <v>5.6983578904267285</v>
      </c>
      <c r="HX134" s="193">
        <f t="shared" si="463"/>
        <v>4.1745731882913786</v>
      </c>
      <c r="HY134" s="193">
        <f t="shared" si="463"/>
        <v>3.8150380693314694</v>
      </c>
      <c r="HZ134" s="193">
        <f t="shared" ref="HZ134:HZ197" si="516">LN(HV134+HZ$4)</f>
        <v>3.9040600573940507</v>
      </c>
      <c r="IA134" s="212">
        <f t="shared" si="464"/>
        <v>56326.259483898328</v>
      </c>
      <c r="IE134" s="3">
        <f t="shared" ref="IE134:IE197" si="517">$U134*IE$4</f>
        <v>8.4739904673046968</v>
      </c>
      <c r="IF134" s="6">
        <f t="shared" ref="IF134:IF197" si="518">$V134*IF$4</f>
        <v>0</v>
      </c>
      <c r="IG134" s="6">
        <f t="shared" ref="IG134:IG197" si="519">$W134*IG$4</f>
        <v>0</v>
      </c>
      <c r="IH134" s="6">
        <f t="shared" ref="IH134:IH197" si="520">$X134*IH$4</f>
        <v>0</v>
      </c>
      <c r="II134" s="193">
        <f t="shared" si="465"/>
        <v>5.7027176463242926</v>
      </c>
      <c r="IJ134" s="193">
        <f t="shared" si="465"/>
        <v>4.1745731882913786</v>
      </c>
      <c r="IK134" s="193">
        <f t="shared" si="465"/>
        <v>3.8150380693314694</v>
      </c>
      <c r="IL134" s="193">
        <f t="shared" ref="IL134:IL197" si="521">LN(IH134+IL$4)</f>
        <v>3.9040600573940507</v>
      </c>
      <c r="IM134" s="205">
        <f t="shared" si="466"/>
        <v>56328.777974452991</v>
      </c>
      <c r="IQ134" s="3">
        <f t="shared" ref="IQ134:IQ197" si="522">$U134*IQ$4</f>
        <v>0</v>
      </c>
      <c r="IR134" s="6">
        <f t="shared" ref="IR134:IR197" si="523">$V134*IR$4</f>
        <v>5.7698017184709576</v>
      </c>
      <c r="IS134" s="6">
        <f t="shared" ref="IS134:IS197" si="524">$W134*IS$4</f>
        <v>0</v>
      </c>
      <c r="IT134" s="6">
        <f t="shared" ref="IT134:IT197" si="525">$X134*IT$4</f>
        <v>0</v>
      </c>
      <c r="IU134" s="193">
        <f t="shared" si="467"/>
        <v>5.6740334309306508</v>
      </c>
      <c r="IV134" s="193">
        <f t="shared" si="467"/>
        <v>4.2596031422312439</v>
      </c>
      <c r="IW134" s="193">
        <f t="shared" si="467"/>
        <v>3.8150380693314694</v>
      </c>
      <c r="IX134" s="193">
        <f t="shared" ref="IX134:IX197" si="526">LN(IT134+IX$4)</f>
        <v>3.9040600573940507</v>
      </c>
      <c r="IY134" s="212">
        <f t="shared" si="468"/>
        <v>56524.119277323502</v>
      </c>
      <c r="JC134" s="3">
        <f t="shared" ref="JC134:JC197" si="527">$U134*JC$4</f>
        <v>0</v>
      </c>
      <c r="JD134" s="6">
        <f t="shared" ref="JD134:JD197" si="528">$V134*JD$4</f>
        <v>5.6166211418743845</v>
      </c>
      <c r="JE134" s="6">
        <f t="shared" ref="JE134:JE197" si="529">$W134*JE$4</f>
        <v>0</v>
      </c>
      <c r="JF134" s="6">
        <f t="shared" ref="JF134:JF197" si="530">$X134*JF$4</f>
        <v>0</v>
      </c>
      <c r="JG134" s="193">
        <f t="shared" si="469"/>
        <v>5.6740334309306508</v>
      </c>
      <c r="JH134" s="193">
        <f t="shared" si="469"/>
        <v>4.2574366760332438</v>
      </c>
      <c r="JI134" s="193">
        <f t="shared" si="469"/>
        <v>3.8150380693314694</v>
      </c>
      <c r="JJ134" s="193">
        <f t="shared" ref="JJ134:JJ197" si="531">LN(JF134+JJ$4)</f>
        <v>3.9040600573940507</v>
      </c>
      <c r="JK134" s="212">
        <f t="shared" si="470"/>
        <v>56518.710185777869</v>
      </c>
      <c r="JO134" s="3">
        <f t="shared" ref="JO134:JO197" si="532">$U134*JO$4</f>
        <v>0</v>
      </c>
      <c r="JP134" s="6">
        <f t="shared" ref="JP134:JP197" si="533">$V134*JP$4</f>
        <v>6.1272230638629646</v>
      </c>
      <c r="JQ134" s="6">
        <f t="shared" ref="JQ134:JQ197" si="534">$W134*JQ$4</f>
        <v>0</v>
      </c>
      <c r="JR134" s="6">
        <f t="shared" ref="JR134:JR197" si="535">$X134*JR$4</f>
        <v>0</v>
      </c>
      <c r="JS134" s="193">
        <f t="shared" si="471"/>
        <v>5.6740334309306508</v>
      </c>
      <c r="JT134" s="193">
        <f t="shared" si="471"/>
        <v>4.2646400515875333</v>
      </c>
      <c r="JU134" s="193">
        <f t="shared" si="471"/>
        <v>3.8150380693314694</v>
      </c>
      <c r="JV134" s="193">
        <f t="shared" ref="JV134:JV197" si="536">LN(JR134+JV$4)</f>
        <v>3.9040600573940507</v>
      </c>
      <c r="JW134" s="205">
        <f t="shared" si="472"/>
        <v>56536.697105160914</v>
      </c>
      <c r="KA134" s="3">
        <f t="shared" ref="KA134:KA197" si="537">$U134*KA$4</f>
        <v>0</v>
      </c>
      <c r="KB134" s="6">
        <f t="shared" ref="KB134:KB197" si="538">$V134*KB$4</f>
        <v>0</v>
      </c>
      <c r="KC134" s="6">
        <f t="shared" ref="KC134:KC197" si="539">$W134*KC$4</f>
        <v>5.6517377412704235</v>
      </c>
      <c r="KD134" s="6">
        <f t="shared" ref="KD134:KD197" si="540">$X134*KD$4</f>
        <v>0</v>
      </c>
      <c r="KE134" s="193">
        <f t="shared" si="473"/>
        <v>5.6740334309306508</v>
      </c>
      <c r="KF134" s="193">
        <f t="shared" si="473"/>
        <v>4.1745731882913786</v>
      </c>
      <c r="KG134" s="193">
        <f t="shared" si="473"/>
        <v>3.932418037999617</v>
      </c>
      <c r="KH134" s="193">
        <f t="shared" ref="KH134:KH197" si="541">LN(KD134+KH$4)</f>
        <v>3.9040600573940507</v>
      </c>
      <c r="KI134" s="212">
        <f t="shared" si="474"/>
        <v>56887.096473452693</v>
      </c>
      <c r="KM134" s="3">
        <f t="shared" ref="KM134:KM197" si="542">$U134*KM$4</f>
        <v>0</v>
      </c>
      <c r="KN134" s="6">
        <f t="shared" ref="KN134:KN197" si="543">$V134*KN$4</f>
        <v>0</v>
      </c>
      <c r="KO134" s="6">
        <f t="shared" ref="KO134:KO197" si="544">$W134*KO$4</f>
        <v>5.0136383188689244</v>
      </c>
      <c r="KP134" s="6">
        <f t="shared" ref="KP134:KP197" si="545">$X134*KP$4</f>
        <v>0</v>
      </c>
      <c r="KQ134" s="193">
        <f t="shared" si="475"/>
        <v>5.6740334309306508</v>
      </c>
      <c r="KR134" s="193">
        <f t="shared" si="475"/>
        <v>4.1745731882913786</v>
      </c>
      <c r="KS134" s="193">
        <f t="shared" si="475"/>
        <v>3.9198348572547341</v>
      </c>
      <c r="KT134" s="193">
        <f t="shared" ref="KT134:KT197" si="546">LN(KP134+KT$4)</f>
        <v>3.9040600573940507</v>
      </c>
      <c r="KU134" s="212">
        <f t="shared" si="476"/>
        <v>56825.188615660445</v>
      </c>
      <c r="KY134" s="3">
        <f t="shared" ref="KY134:KY197" si="547">$U134*KY$4</f>
        <v>0</v>
      </c>
      <c r="KZ134" s="6">
        <f t="shared" ref="KZ134:KZ197" si="548">$V134*KZ$4</f>
        <v>0</v>
      </c>
      <c r="LA134" s="6">
        <f t="shared" ref="LA134:LA197" si="549">$W134*LA$4</f>
        <v>5.9252089222996371</v>
      </c>
      <c r="LB134" s="6">
        <f t="shared" ref="LB134:LB197" si="550">$X134*LB$4</f>
        <v>0</v>
      </c>
      <c r="LC134" s="193">
        <f t="shared" si="477"/>
        <v>5.6740334309306508</v>
      </c>
      <c r="LD134" s="193">
        <f t="shared" si="477"/>
        <v>4.1745731882913786</v>
      </c>
      <c r="LE134" s="193">
        <f t="shared" si="477"/>
        <v>3.9377627340091421</v>
      </c>
      <c r="LF134" s="193">
        <f t="shared" ref="LF134:LF197" si="551">LN(LB134+LF$4)</f>
        <v>3.9040600573940507</v>
      </c>
      <c r="LG134" s="205">
        <f t="shared" si="478"/>
        <v>56913.412190118921</v>
      </c>
      <c r="LK134" s="3">
        <f t="shared" ref="LK134:LK197" si="552">$U134*LK$4</f>
        <v>0</v>
      </c>
      <c r="LL134" s="6">
        <f t="shared" ref="LL134:LL197" si="553">$V134*LL$4</f>
        <v>0</v>
      </c>
      <c r="LM134" s="6">
        <f t="shared" ref="LM134:LM197" si="554">$W134*LM$4</f>
        <v>0</v>
      </c>
      <c r="LN134" s="6">
        <f t="shared" ref="LN134:LN197" si="555">$X134*LN$4</f>
        <v>6.1966486763412441</v>
      </c>
      <c r="LO134" s="193">
        <f t="shared" si="479"/>
        <v>5.6740334309306508</v>
      </c>
      <c r="LP134" s="193">
        <f t="shared" si="479"/>
        <v>4.1745731882913786</v>
      </c>
      <c r="LQ134" s="193">
        <f t="shared" si="479"/>
        <v>3.8150380693314694</v>
      </c>
      <c r="LR134" s="193">
        <f t="shared" ref="LR134:LR197" si="556">LN(LN134+LR$4)</f>
        <v>4.0217753440972297</v>
      </c>
      <c r="LS134" s="212">
        <f t="shared" si="480"/>
        <v>57142.355905300894</v>
      </c>
      <c r="LW134" s="3">
        <f t="shared" ref="LW134:LW197" si="557">$U134*LW$4</f>
        <v>0</v>
      </c>
      <c r="LX134" s="6">
        <f t="shared" ref="LX134:LX197" si="558">$V134*LX$4</f>
        <v>0</v>
      </c>
      <c r="LY134" s="6">
        <f t="shared" ref="LY134:LY197" si="559">$W134*LY$4</f>
        <v>0</v>
      </c>
      <c r="LZ134" s="6">
        <f t="shared" ref="LZ134:LZ197" si="560">$X134*LZ$4</f>
        <v>5.7765369016740413</v>
      </c>
      <c r="MA134" s="193">
        <f t="shared" si="481"/>
        <v>5.6740334309306508</v>
      </c>
      <c r="MB134" s="193">
        <f t="shared" si="481"/>
        <v>4.1745731882913786</v>
      </c>
      <c r="MC134" s="193">
        <f t="shared" si="481"/>
        <v>3.8150380693314694</v>
      </c>
      <c r="MD134" s="193">
        <f t="shared" ref="MD134:MD197" si="561">LN(LZ134+MD$4)</f>
        <v>4.0142179853159758</v>
      </c>
      <c r="ME134" s="212">
        <f t="shared" si="482"/>
        <v>57088.69457098539</v>
      </c>
      <c r="MI134" s="3">
        <f t="shared" ref="MI134:MI197" si="562">$U134*MI$4</f>
        <v>0</v>
      </c>
      <c r="MJ134" s="6">
        <f t="shared" ref="MJ134:MJ197" si="563">$V134*MJ$4</f>
        <v>0</v>
      </c>
      <c r="MK134" s="6">
        <f t="shared" ref="MK134:MK197" si="564">$W134*MK$4</f>
        <v>0</v>
      </c>
      <c r="ML134" s="6">
        <f t="shared" ref="ML134:ML197" si="565">$X134*ML$4</f>
        <v>6.564246479175047</v>
      </c>
      <c r="MM134" s="193">
        <f t="shared" si="483"/>
        <v>5.6740334309306508</v>
      </c>
      <c r="MN134" s="193">
        <f t="shared" si="483"/>
        <v>4.1745731882913786</v>
      </c>
      <c r="MO134" s="193">
        <f t="shared" si="483"/>
        <v>3.8150380693314694</v>
      </c>
      <c r="MP134" s="193">
        <f t="shared" ref="MP134:MP197" si="566">LN(ML134+MP$4)</f>
        <v>4.0283415041373845</v>
      </c>
      <c r="MQ134" s="205">
        <f t="shared" si="484"/>
        <v>57189.02014114202</v>
      </c>
      <c r="MT134" s="3">
        <f t="shared" ref="MT134:MT197" si="567">$U134*MT$4</f>
        <v>6.1925314953380468</v>
      </c>
      <c r="MU134" s="6">
        <f t="shared" ref="MU134:MU197" si="568">$V134*MU$4</f>
        <v>5.1060192198858037</v>
      </c>
      <c r="MV134" s="6">
        <f t="shared" ref="MV134:MV197" si="569">$W134*MV$4</f>
        <v>5.2415309697266022</v>
      </c>
      <c r="MW134" s="6">
        <f t="shared" ref="MW134:MW197" si="570">$X134*MW$4</f>
        <v>6.3016766200080445</v>
      </c>
      <c r="MX134" s="193">
        <f t="shared" si="485"/>
        <v>5.6950755543559159</v>
      </c>
      <c r="MY134" s="193">
        <f t="shared" si="485"/>
        <v>4.250181035145113</v>
      </c>
      <c r="MZ134" s="193">
        <f t="shared" si="485"/>
        <v>3.9243470484463643</v>
      </c>
      <c r="NA134" s="193">
        <f t="shared" ref="NA134:NA197" si="571">LN(MW134+NA$4)</f>
        <v>4.0236557933806534</v>
      </c>
      <c r="NB134" s="212">
        <f t="shared" si="486"/>
        <v>57904.424396137802</v>
      </c>
      <c r="NF134" s="3">
        <f t="shared" ref="NF134:NF197" si="572">$U134*NF$4</f>
        <v>6.1925314953380459</v>
      </c>
      <c r="NG134" s="6">
        <f t="shared" ref="NG134:NG197" si="573">$V134*NG$4</f>
        <v>0</v>
      </c>
      <c r="NH134" s="6">
        <f t="shared" ref="NH134:NH197" si="574">$W134*NH$4</f>
        <v>0</v>
      </c>
      <c r="NI134" s="6">
        <f t="shared" ref="NI134:NI197" si="575">$X134*NI$4</f>
        <v>0</v>
      </c>
      <c r="NJ134" s="193">
        <f t="shared" si="487"/>
        <v>5.6950755543559159</v>
      </c>
      <c r="NK134" s="193">
        <f t="shared" si="487"/>
        <v>4.1745731882913786</v>
      </c>
      <c r="NL134" s="193">
        <f t="shared" si="487"/>
        <v>3.8150380693314694</v>
      </c>
      <c r="NM134" s="193">
        <f t="shared" ref="NM134:NM197" si="576">LN(NI134+NM$4)</f>
        <v>3.9040600573940507</v>
      </c>
      <c r="NN134" s="212">
        <f t="shared" si="488"/>
        <v>56324.363458374617</v>
      </c>
      <c r="NR134" s="3">
        <f t="shared" ref="NR134:NR197" si="577">$U134*NR$4</f>
        <v>0</v>
      </c>
      <c r="NS134" s="6">
        <f t="shared" ref="NS134:NS197" si="578">$V134*NS$4</f>
        <v>5.1060192198858037</v>
      </c>
      <c r="NT134" s="6">
        <f t="shared" ref="NT134:NT197" si="579">$W134*NT$4</f>
        <v>0</v>
      </c>
      <c r="NU134" s="6">
        <f t="shared" ref="NU134:NU197" si="580">$X134*NU$4</f>
        <v>0</v>
      </c>
      <c r="NV134" s="193">
        <f t="shared" si="489"/>
        <v>5.6740334309306508</v>
      </c>
      <c r="NW134" s="193">
        <f t="shared" si="489"/>
        <v>4.250181035145113</v>
      </c>
      <c r="NX134" s="193">
        <f t="shared" si="489"/>
        <v>3.8150380693314694</v>
      </c>
      <c r="NY134" s="193">
        <f t="shared" ref="NY134:NY197" si="581">LN(NU134+NY$4)</f>
        <v>3.9040600573940507</v>
      </c>
      <c r="NZ134" s="212">
        <f t="shared" si="490"/>
        <v>56500.598544090462</v>
      </c>
      <c r="OD134" s="3">
        <f t="shared" ref="OD134:OD197" si="582">$U134*OD$4</f>
        <v>0</v>
      </c>
      <c r="OE134" s="6">
        <f t="shared" ref="OE134:OE197" si="583">$V134*OE$4</f>
        <v>0</v>
      </c>
      <c r="OF134" s="6">
        <f t="shared" ref="OF134:OF197" si="584">$W134*OF$4</f>
        <v>5.2415309697266022</v>
      </c>
      <c r="OG134" s="6">
        <f t="shared" ref="OG134:OG197" si="585">$X134*OG$4</f>
        <v>0</v>
      </c>
      <c r="OH134" s="193">
        <f t="shared" si="491"/>
        <v>5.6740334309306508</v>
      </c>
      <c r="OI134" s="193">
        <f t="shared" si="491"/>
        <v>4.1745731882913786</v>
      </c>
      <c r="OJ134" s="193">
        <f t="shared" si="491"/>
        <v>3.9243470484463643</v>
      </c>
      <c r="OK134" s="193">
        <f t="shared" ref="OK134:OK197" si="586">LN(OG134+OK$4)</f>
        <v>3.9040600573940507</v>
      </c>
      <c r="OL134" s="212">
        <f t="shared" si="492"/>
        <v>56847.380345685728</v>
      </c>
      <c r="OP134" s="3">
        <f t="shared" ref="OP134:OP197" si="587">$U134*OP$4</f>
        <v>0</v>
      </c>
      <c r="OQ134" s="6">
        <f t="shared" ref="OQ134:OQ197" si="588">$V134*OQ$4</f>
        <v>0</v>
      </c>
      <c r="OR134" s="6">
        <f t="shared" ref="OR134:OR197" si="589">$W134*OR$4</f>
        <v>0</v>
      </c>
      <c r="OS134" s="6">
        <f t="shared" ref="OS134:OS197" si="590">$X134*OS$4</f>
        <v>6.3016766200080445</v>
      </c>
      <c r="OT134" s="193">
        <f t="shared" si="493"/>
        <v>5.6740334309306508</v>
      </c>
      <c r="OU134" s="193">
        <f t="shared" si="493"/>
        <v>4.1745731882913786</v>
      </c>
      <c r="OV134" s="193">
        <f t="shared" si="493"/>
        <v>3.8150380693314694</v>
      </c>
      <c r="OW134" s="193">
        <f t="shared" ref="OW134:OW197" si="591">LN(OS134+OW$4)</f>
        <v>4.0236557933806534</v>
      </c>
      <c r="OX134" s="232">
        <f t="shared" si="494"/>
        <v>57155.715947045108</v>
      </c>
    </row>
    <row r="135" spans="2:414" x14ac:dyDescent="0.2">
      <c r="B135" s="81">
        <v>45472</v>
      </c>
      <c r="C135">
        <v>131</v>
      </c>
      <c r="D135">
        <v>11.221824509037216</v>
      </c>
      <c r="E135">
        <v>0</v>
      </c>
      <c r="F135">
        <v>0</v>
      </c>
      <c r="G135">
        <v>0</v>
      </c>
      <c r="H135">
        <v>0</v>
      </c>
      <c r="I135">
        <v>0</v>
      </c>
      <c r="J135">
        <v>1</v>
      </c>
      <c r="K135">
        <v>0</v>
      </c>
      <c r="L135">
        <v>0</v>
      </c>
      <c r="M135">
        <v>0</v>
      </c>
      <c r="N135">
        <v>0</v>
      </c>
      <c r="O135">
        <v>0</v>
      </c>
      <c r="P135">
        <v>1</v>
      </c>
      <c r="Q135">
        <v>0</v>
      </c>
      <c r="R135">
        <v>0</v>
      </c>
      <c r="S135">
        <v>0</v>
      </c>
      <c r="T135">
        <v>17161</v>
      </c>
      <c r="U135">
        <v>6.5232224011809157</v>
      </c>
      <c r="V135">
        <v>5.1060189692464686</v>
      </c>
      <c r="W135">
        <v>4.5578530171535672</v>
      </c>
      <c r="X135">
        <v>5.3227935569902174</v>
      </c>
      <c r="Y135" s="3">
        <v>389.56183300005159</v>
      </c>
      <c r="Z135" s="3">
        <v>100.00004135853511</v>
      </c>
      <c r="AA135" s="3">
        <v>50</v>
      </c>
      <c r="AB135" s="3">
        <v>155.35220464769017</v>
      </c>
      <c r="AC135">
        <v>0</v>
      </c>
      <c r="AD135">
        <v>1</v>
      </c>
      <c r="AE135" s="6"/>
      <c r="AF135" s="1" t="s">
        <v>7</v>
      </c>
      <c r="AG135">
        <v>131</v>
      </c>
      <c r="AH135" s="189">
        <v>45472</v>
      </c>
      <c r="AI135">
        <f t="shared" ref="AI135:AI198" si="592">MONTH(AH135)</f>
        <v>6</v>
      </c>
      <c r="AJ135">
        <v>131</v>
      </c>
      <c r="AK135">
        <v>0</v>
      </c>
      <c r="AL135">
        <v>1</v>
      </c>
      <c r="AM135">
        <v>0</v>
      </c>
      <c r="AN135">
        <v>1</v>
      </c>
      <c r="AO135">
        <v>0</v>
      </c>
      <c r="AP135">
        <v>0</v>
      </c>
      <c r="AQ135">
        <v>0</v>
      </c>
      <c r="AS135" s="37"/>
      <c r="AT135" s="37"/>
      <c r="AU135" s="6">
        <f t="shared" ref="AU135:AU198" si="593">$U135*AU$4</f>
        <v>0</v>
      </c>
      <c r="AV135" s="6">
        <f t="shared" ref="AV135:AV198" si="594">$V135*AV$4</f>
        <v>0</v>
      </c>
      <c r="AW135" s="6">
        <f t="shared" ref="AW135:AW198" si="595">$W135*AW$4</f>
        <v>0</v>
      </c>
      <c r="AX135" s="6">
        <f t="shared" ref="AX135:AX198" si="596">$X135*AX$4</f>
        <v>0</v>
      </c>
      <c r="AY135" s="193">
        <f t="shared" ref="AY135:AY198" si="597">LN(AU135+AY$4)</f>
        <v>5.6740334309306508</v>
      </c>
      <c r="AZ135" s="193">
        <f t="shared" ref="AZ135:AZ198" si="598">LN(AV135+AZ$4)</f>
        <v>4.1745731882913786</v>
      </c>
      <c r="BA135" s="193">
        <f t="shared" ref="BA135:BA198" si="599">LN(AW135+BA$4)</f>
        <v>3.8150380693314694</v>
      </c>
      <c r="BB135" s="193">
        <f t="shared" ref="BB135:BB198" si="600">LN(AX135+BB$4)</f>
        <v>3.9040600573940507</v>
      </c>
      <c r="BC135" s="72">
        <f t="shared" ref="BC135:BC198" si="601">EXP($AI$1 + SUMPRODUCT($AK$1:$AQ$1, $AK$6:$AQ$6) + SUMPRODUCT(AY135:BB135, $BK$2:$BN$2))</f>
        <v>56312.210093717425</v>
      </c>
      <c r="BG135" s="3">
        <f t="shared" ref="BG135:BG198" si="602">$U135*BG$4</f>
        <v>6.3927579531572976</v>
      </c>
      <c r="BH135" s="6">
        <f t="shared" ref="BH135:BH198" si="603">$V135*BH$4</f>
        <v>0</v>
      </c>
      <c r="BI135" s="6">
        <f t="shared" ref="BI135:BI198" si="604">$W135*BI$4</f>
        <v>0</v>
      </c>
      <c r="BJ135" s="6">
        <f t="shared" ref="BJ135:BJ198" si="605">$X135*BJ$4</f>
        <v>0</v>
      </c>
      <c r="BK135" s="193">
        <f t="shared" ref="BK135:BK198" si="606">LN(BG135+BK$4)</f>
        <v>5.6957485859038144</v>
      </c>
      <c r="BL135" s="193">
        <f t="shared" ref="BL135:BL198" si="607">LN(BH135+BL$4)</f>
        <v>4.1745731882913786</v>
      </c>
      <c r="BM135" s="193">
        <f t="shared" ref="BM135:BM198" si="608">LN(BI135+BM$4)</f>
        <v>3.8150380693314694</v>
      </c>
      <c r="BN135" s="193">
        <f t="shared" ref="BN135:BN198" si="609">LN(BJ135+BN$4)</f>
        <v>3.9040600573940507</v>
      </c>
      <c r="BO135" s="72">
        <f t="shared" ref="BO135:BO198" si="610">EXP($AI$1 + SUMPRODUCT($AK$1:$AQ$1, $AK$6:$AQ$6) + SUMPRODUCT(BK135:BN135, $BK$2:$BN$2))</f>
        <v>56324.752226584751</v>
      </c>
      <c r="BS135" s="3">
        <f t="shared" ref="BS135:BS198" si="611">$U135*BS$4</f>
        <v>6.3927780948171362</v>
      </c>
      <c r="BT135" s="6">
        <f t="shared" ref="BT135:BT198" si="612">$V135*BT$4</f>
        <v>0</v>
      </c>
      <c r="BU135" s="6">
        <f t="shared" ref="BU135:BU198" si="613">$W135*BU$4</f>
        <v>0</v>
      </c>
      <c r="BV135" s="6">
        <f t="shared" ref="BV135:BV198" si="614">$X135*BV$4</f>
        <v>0</v>
      </c>
      <c r="BW135" s="193">
        <f t="shared" ref="BW135:BW198" si="615">LN(BS135+BW$4)</f>
        <v>5.6957486535842365</v>
      </c>
      <c r="BX135" s="193">
        <f t="shared" ref="BX135:BX198" si="616">LN(BT135+BX$4)</f>
        <v>4.1745731882913786</v>
      </c>
      <c r="BY135" s="193">
        <f t="shared" si="495"/>
        <v>3.8150380693314694</v>
      </c>
      <c r="BZ135" s="193">
        <f t="shared" ref="BZ135:BZ198" si="617">LN(BV135+BZ$4)</f>
        <v>3.9040600573940507</v>
      </c>
      <c r="CA135" s="72">
        <f t="shared" ref="CA135:CA198" si="618">EXP($AI$1 + SUMPRODUCT($AK$1:$AQ$1, $AK$6:$AQ$6) + SUMPRODUCT(BK135:BN135, $BK$2:$BN$2))</f>
        <v>56324.752226584751</v>
      </c>
      <c r="CE135" s="3">
        <f t="shared" ref="CE135:CE198" si="619">$U135*CE$4</f>
        <v>0</v>
      </c>
      <c r="CF135" s="6">
        <f t="shared" ref="CF135:CF198" si="620">$V135*CF$4</f>
        <v>5.1060189692464686</v>
      </c>
      <c r="CG135" s="6">
        <f t="shared" ref="CG135:CG198" si="621">$W135*CG$4</f>
        <v>0</v>
      </c>
      <c r="CH135" s="6">
        <f t="shared" ref="CH135:CH198" si="622">$X135*CH$4</f>
        <v>0</v>
      </c>
      <c r="CI135" s="193">
        <f t="shared" ref="CI135:CI198" si="623">LN(CE135+CI$4)</f>
        <v>5.6740334309306508</v>
      </c>
      <c r="CJ135" s="193">
        <f t="shared" ref="CJ135:CJ198" si="624">LN(CF135+CJ$4)</f>
        <v>4.2501810315705821</v>
      </c>
      <c r="CK135" s="193">
        <f t="shared" si="496"/>
        <v>3.8150380693314694</v>
      </c>
      <c r="CL135" s="193">
        <f t="shared" ref="CL135:CL198" si="625">LN(CH135+CL$4)</f>
        <v>3.9040600573940507</v>
      </c>
      <c r="CM135" s="72">
        <f t="shared" ref="CM135:CM198" si="626">EXP($AI$1 + SUMPRODUCT($AK$1:$AQ$1, $AK$6:$AQ$6) + SUMPRODUCT(CI135:CL135, $BK$2:$BN$2))</f>
        <v>56500.598535169098</v>
      </c>
      <c r="CQ135" s="3">
        <f t="shared" ref="CQ135:CQ198" si="627">$U135*CQ$4</f>
        <v>0</v>
      </c>
      <c r="CR135" s="6">
        <f t="shared" ref="CR135:CR198" si="628">$V135*CR$4</f>
        <v>5.1060745014306743</v>
      </c>
      <c r="CS135" s="6">
        <f t="shared" ref="CS135:CS198" si="629">$W135*CS$4</f>
        <v>0</v>
      </c>
      <c r="CT135" s="6">
        <f t="shared" ref="CT135:CT198" si="630">$X135*CT$4</f>
        <v>0</v>
      </c>
      <c r="CU135" s="193">
        <f t="shared" ref="CU135:CU198" si="631">LN(CQ135+CU$4)</f>
        <v>5.6740334309306508</v>
      </c>
      <c r="CV135" s="193">
        <f t="shared" ref="CV135:CV198" si="632">LN(CR135+CV$4)</f>
        <v>4.250181823550947</v>
      </c>
      <c r="CW135" s="193">
        <f t="shared" si="497"/>
        <v>3.8150380693314694</v>
      </c>
      <c r="CX135" s="193">
        <f t="shared" ref="CX135:CX198" si="633">LN(CT135+CX$4)</f>
        <v>3.9040600573940507</v>
      </c>
      <c r="CY135" s="72">
        <f t="shared" ref="CY135:CY198" si="634">EXP($AI$1 + SUMPRODUCT($AK$1:$AQ$1, $AK$6:$AQ$6) + SUMPRODUCT(CU135:CX135, $BK$2:$BN$2))</f>
        <v>56500.600511805824</v>
      </c>
      <c r="DC135" s="3">
        <f t="shared" ref="DC135:DC198" si="635">$U135*DC$4</f>
        <v>0</v>
      </c>
      <c r="DD135" s="6">
        <f t="shared" ref="DD135:DD198" si="636">$V135*DD$4</f>
        <v>0</v>
      </c>
      <c r="DE135" s="6">
        <f t="shared" ref="DE135:DE198" si="637">$W135*DE$4</f>
        <v>4.7857456680112458</v>
      </c>
      <c r="DF135" s="6">
        <f t="shared" ref="DF135:DF198" si="638">$X135*DF$4</f>
        <v>0</v>
      </c>
      <c r="DG135" s="193">
        <f t="shared" ref="DG135:DG198" si="639">LN(DC135+DG$4)</f>
        <v>5.6740334309306508</v>
      </c>
      <c r="DH135" s="193">
        <f t="shared" ref="DH135:DH198" si="640">LN(DD135+DH$4)</f>
        <v>4.1745731882913786</v>
      </c>
      <c r="DI135" s="193">
        <f t="shared" si="498"/>
        <v>3.9153022138747122</v>
      </c>
      <c r="DJ135" s="193">
        <f t="shared" ref="DJ135:DJ198" si="641">LN(DF135+DJ$4)</f>
        <v>3.9040600573940507</v>
      </c>
      <c r="DK135" s="72">
        <f t="shared" ref="DK135:DK198" si="642">EXP($AI$1 + SUMPRODUCT($AK$1:$AQ$1, $AK$6:$AQ$6) + SUMPRODUCT(DG135:DJ135, $BK$2:$BN$2))</f>
        <v>56802.905020320242</v>
      </c>
      <c r="DO135" s="3">
        <f t="shared" ref="DO135:DO198" si="643">$U135*DO$4</f>
        <v>0</v>
      </c>
      <c r="DP135" s="6">
        <f t="shared" ref="DP135:DP198" si="644">$V135*DP$4</f>
        <v>0</v>
      </c>
      <c r="DQ135" s="6">
        <f t="shared" ref="DQ135:DQ198" si="645">$W135*DQ$4</f>
        <v>4.5579410420919517</v>
      </c>
      <c r="DR135" s="6">
        <f t="shared" ref="DR135:DR198" si="646">$X135*DR$4</f>
        <v>0</v>
      </c>
      <c r="DS135" s="193">
        <f t="shared" ref="DS135:DS198" si="647">LN(DO135+DS$4)</f>
        <v>5.6740334309306508</v>
      </c>
      <c r="DT135" s="193">
        <f t="shared" ref="DT135:DT198" si="648">LN(DP135+DT$4)</f>
        <v>4.1745731882913786</v>
      </c>
      <c r="DU135" s="193">
        <f t="shared" si="499"/>
        <v>3.9107506947981525</v>
      </c>
      <c r="DV135" s="193">
        <f t="shared" ref="DV135:DV198" si="649">LN(DR135+DV$4)</f>
        <v>3.9040600573940507</v>
      </c>
      <c r="DW135" s="72">
        <f t="shared" ref="DW135:DW198" si="650">EXP($AI$1 + SUMPRODUCT($AK$1:$AQ$1, $AK$6:$AQ$6) + SUMPRODUCT(DS135:DV135, $BK$2:$BN$2))</f>
        <v>56780.537420399822</v>
      </c>
      <c r="EA135" s="3">
        <f t="shared" ref="EA135:EA198" si="651">$U135*EA$4</f>
        <v>0</v>
      </c>
      <c r="EB135" s="6">
        <f t="shared" ref="EB135:EB198" si="652">$V135*EB$4</f>
        <v>0</v>
      </c>
      <c r="EC135" s="6">
        <f t="shared" ref="EC135:EC198" si="653">$W135*EC$4</f>
        <v>0</v>
      </c>
      <c r="ED135" s="6">
        <f t="shared" ref="ED135:ED198" si="654">$X135*ED$4</f>
        <v>15.968380670970653</v>
      </c>
      <c r="EE135" s="193">
        <f t="shared" ref="EE135:EE198" si="655">LN(EA135+EE$4)</f>
        <v>5.6740334309306508</v>
      </c>
      <c r="EF135" s="193">
        <f t="shared" ref="EF135:EF198" si="656">LN(EB135+EF$4)</f>
        <v>4.1745731882913786</v>
      </c>
      <c r="EG135" s="193">
        <f t="shared" si="500"/>
        <v>3.8150380693314694</v>
      </c>
      <c r="EH135" s="193">
        <f t="shared" ref="EH135:EH198" si="657">LN(ED135+EH$4)</f>
        <v>4.1831459433071956</v>
      </c>
      <c r="EI135" s="72">
        <f t="shared" ref="EI135:EI198" si="658">EXP($AI$1 + SUMPRODUCT($AK$1:$AQ$1, $AK$6:$AQ$6) + SUMPRODUCT(EE135:EH135, $BK$2:$BN$2))</f>
        <v>58300.288828508194</v>
      </c>
      <c r="EM135" s="3">
        <f t="shared" ref="EM135:EM198" si="659">$U135*EM$4</f>
        <v>0</v>
      </c>
      <c r="EN135" s="6">
        <f t="shared" ref="EN135:EN198" si="660">$V135*EN$4</f>
        <v>0</v>
      </c>
      <c r="EO135" s="6">
        <f t="shared" ref="EO135:EO198" si="661">$W135*EO$4</f>
        <v>0</v>
      </c>
      <c r="EP135" s="6">
        <f t="shared" ref="EP135:EP198" si="662">$X135*EP$4</f>
        <v>5.3229249287452864</v>
      </c>
      <c r="EQ135" s="193">
        <f t="shared" ref="EQ135:EQ198" si="663">LN(EM135+EQ$4)</f>
        <v>5.6740334309306508</v>
      </c>
      <c r="ER135" s="193">
        <f t="shared" ref="ER135:ER198" si="664">LN(EN135+ER$4)</f>
        <v>4.1745731882913786</v>
      </c>
      <c r="ES135" s="193">
        <f t="shared" si="501"/>
        <v>3.8150380693314694</v>
      </c>
      <c r="ET135" s="193">
        <f t="shared" ref="ET135:ET198" si="665">LN(EP135+ET$4)</f>
        <v>4.0059933524441762</v>
      </c>
      <c r="EU135" s="72">
        <f t="shared" ref="EU135:EU198" si="666">EXP($AI$1 + SUMPRODUCT($AK$1:$AQ$1, $AK$6:$AQ$6) + SUMPRODUCT(EQ135:ET135, $BK$2:$BN$2))</f>
        <v>57030.35249104815</v>
      </c>
      <c r="EY135" s="3">
        <f t="shared" ref="EY135:EY198" si="667">$U135*EY$4</f>
        <v>6.3927579531572976</v>
      </c>
      <c r="EZ135" s="6">
        <f t="shared" ref="EZ135:EZ198" si="668">$V135*EZ$4</f>
        <v>5.1060189692464686</v>
      </c>
      <c r="FA135" s="6">
        <f t="shared" ref="FA135:FA198" si="669">$W135*FA$4</f>
        <v>4.7857456680112458</v>
      </c>
      <c r="FB135" s="6">
        <f t="shared" ref="FB135:FB198" si="670">$X135*FB$4</f>
        <v>15.968380670970653</v>
      </c>
      <c r="FC135" s="193">
        <f t="shared" ref="FC135:FC198" si="671">LN(EY135+FC$4)</f>
        <v>5.6957485859038144</v>
      </c>
      <c r="FD135" s="193">
        <f t="shared" ref="FD135:FD198" si="672">LN(EZ135+FD$4)</f>
        <v>4.2501810315705821</v>
      </c>
      <c r="FE135" s="193">
        <f t="shared" si="502"/>
        <v>3.9153022138747122</v>
      </c>
      <c r="FF135" s="193">
        <f t="shared" ref="FF135:FF198" si="673">LN(FB135+FF$4)</f>
        <v>4.1831459433071956</v>
      </c>
      <c r="FG135" s="72">
        <f t="shared" ref="FG135:FG198" si="674">EXP($AI$1 + SUMPRODUCT($AK$1:$AQ$1, $AK$6:$AQ$6) + SUMPRODUCT(FC135:FF135, $BK$2:$BN$2))</f>
        <v>59018.188381971799</v>
      </c>
      <c r="FK135" s="3">
        <f t="shared" ref="FK135:FK198" si="675">$U135*FK$4</f>
        <v>6.5232425428407552</v>
      </c>
      <c r="FL135" s="6">
        <f t="shared" ref="FL135:FL198" si="676">$V135*FL$4</f>
        <v>5.1060745014306743</v>
      </c>
      <c r="FM135" s="6">
        <f t="shared" ref="FM135:FM198" si="677">$W135*FM$4</f>
        <v>4.5579410420919517</v>
      </c>
      <c r="FN135" s="6">
        <f t="shared" ref="FN135:FN198" si="678">$X135*FN$4</f>
        <v>5.3229249287452864</v>
      </c>
      <c r="FO135" s="193">
        <f t="shared" ref="FO135:FO198" si="679">LN(FK135+FO$4)</f>
        <v>5.6961869468450086</v>
      </c>
      <c r="FP135" s="193">
        <f t="shared" ref="FP135:FP198" si="680">LN(FL135+FP$4)</f>
        <v>4.250181823550947</v>
      </c>
      <c r="FQ135" s="193">
        <f t="shared" si="503"/>
        <v>3.9107506947981525</v>
      </c>
      <c r="FR135" s="193">
        <f t="shared" ref="FR135:FR198" si="681">LN(FN135+FR$4)</f>
        <v>4.0059933524441762</v>
      </c>
      <c r="FS135" s="205">
        <f t="shared" ref="FS135:FS198" si="682">EXP($AI$1 + SUMPRODUCT($AK$1:$AQ$1, $AK$6:$AQ$6) + SUMPRODUCT(FO135:FR135, $BK$2:$BN$2))</f>
        <v>57710.142035036559</v>
      </c>
      <c r="FW135" s="3">
        <f t="shared" ref="FW135:FW198" si="683">$U135*FW$4</f>
        <v>7.5017057613580524</v>
      </c>
      <c r="FX135" s="6">
        <f t="shared" ref="FX135:FX198" si="684">$V135*FX$4</f>
        <v>5.7698014352485085</v>
      </c>
      <c r="FY135" s="6">
        <f t="shared" ref="FY135:FY198" si="685">$W135*FY$4</f>
        <v>5.6517377412704235</v>
      </c>
      <c r="FZ135" s="6">
        <f t="shared" ref="FZ135:FZ198" si="686">$X135*FZ$4</f>
        <v>6.2808963972484566</v>
      </c>
      <c r="GA135" s="193">
        <f t="shared" ref="GA135:GA198" si="687">LN(FW135+GA$4)</f>
        <v>5.6994679699287527</v>
      </c>
      <c r="GB135" s="193">
        <f t="shared" ref="GB135:GB198" si="688">LN(FX135+GB$4)</f>
        <v>4.2596031382299033</v>
      </c>
      <c r="GC135" s="193">
        <f t="shared" si="504"/>
        <v>3.932418037999617</v>
      </c>
      <c r="GD135" s="193">
        <f t="shared" ref="GD135:GD198" si="689">LN(FZ135+GD$4)</f>
        <v>4.0232840190349926</v>
      </c>
      <c r="GE135" s="72">
        <f t="shared" ref="GE135:GE198" si="690">EXP($AI$1 + SUMPRODUCT($AK$1:$AQ$1, $AK$6:$AQ$6) + SUMPRODUCT(GA135:GD135,$GA$2:$GD$2))</f>
        <v>57968.933041797041</v>
      </c>
      <c r="GI135" s="3">
        <f t="shared" ref="GI135:GI198" si="691">$U135*GI$4</f>
        <v>7.175544641299008</v>
      </c>
      <c r="GJ135" s="6">
        <f t="shared" ref="GJ135:GJ198" si="692">$V135*GJ$4</f>
        <v>5.6166208661711163</v>
      </c>
      <c r="GK135" s="6">
        <f t="shared" ref="GK135:GK198" si="693">$W135*GK$4</f>
        <v>5.0136383188689244</v>
      </c>
      <c r="GL135" s="6">
        <f t="shared" ref="GL135:GL198" si="694">$X135*GL$4</f>
        <v>5.8550729126892396</v>
      </c>
      <c r="GM135" s="193">
        <f t="shared" ref="GM135:GM198" si="695">LN(GI135+GM$4)</f>
        <v>5.6983754687537429</v>
      </c>
      <c r="GN135" s="193">
        <f t="shared" ref="GN135:GN198" si="696">LN(GJ135+GN$4)</f>
        <v>4.2574366721296855</v>
      </c>
      <c r="GO135" s="193">
        <f t="shared" si="505"/>
        <v>3.9198348572547341</v>
      </c>
      <c r="GP135" s="193">
        <f t="shared" ref="GP135:GP198" si="697">LN(GL135+GP$4)</f>
        <v>4.0156351109614423</v>
      </c>
      <c r="GQ135" s="72">
        <f t="shared" ref="GQ135:GQ198" si="698">EXP($AI$1 + SUMPRODUCT($AK$1:$AQ$1, $AK$6:$AQ$6) + SUMPRODUCT(GM135:GP135,$GA$2:$GD$2))</f>
        <v>57844.626975223888</v>
      </c>
      <c r="GU135" s="3">
        <f t="shared" ref="GU135:GU198" si="699">$U135*GU$4</f>
        <v>8.4801891215351901</v>
      </c>
      <c r="GV135" s="6">
        <f t="shared" ref="GV135:GV198" si="700">$V135*GV$4</f>
        <v>6.1272227630957623</v>
      </c>
      <c r="GW135" s="6">
        <f t="shared" ref="GW135:GW198" si="701">$W135*GW$4</f>
        <v>5.9252089222996371</v>
      </c>
      <c r="GX135" s="6">
        <f t="shared" ref="GX135:GX198" si="702">$X135*GX$4</f>
        <v>6.6534919462377715</v>
      </c>
      <c r="GY135" s="193">
        <f t="shared" ref="GY135:GY198" si="703">LN(GU135+GY$4)</f>
        <v>5.7027383303045394</v>
      </c>
      <c r="GZ135" s="193">
        <f t="shared" ref="GZ135:GZ198" si="704">LN(GV135+GZ$4)</f>
        <v>4.2646400473596708</v>
      </c>
      <c r="HA135" s="193">
        <f t="shared" si="506"/>
        <v>3.9377627340091421</v>
      </c>
      <c r="HB135" s="193">
        <f t="shared" ref="HB135:HB198" si="705">LN(GX135+HB$4)</f>
        <v>4.0299291545506124</v>
      </c>
      <c r="HC135" s="205">
        <f t="shared" ref="HC135:HC198" si="706">EXP($AI$1 + SUMPRODUCT($AK$1:$AQ$1, $AK$6:$AQ$6) + SUMPRODUCT(GY135:HB135,$GA$2:$GD$2))</f>
        <v>58058.543401907657</v>
      </c>
      <c r="HG135" s="3">
        <f t="shared" si="507"/>
        <v>7.5017057613580524</v>
      </c>
      <c r="HH135" s="6">
        <f t="shared" si="508"/>
        <v>0</v>
      </c>
      <c r="HI135" s="6">
        <f t="shared" si="509"/>
        <v>0</v>
      </c>
      <c r="HJ135" s="6">
        <f t="shared" si="510"/>
        <v>0</v>
      </c>
      <c r="HK135" s="193">
        <f t="shared" ref="HK135:HN198" si="707">LN(HG135+HK$4)</f>
        <v>5.6994679699287527</v>
      </c>
      <c r="HL135" s="193">
        <f t="shared" si="707"/>
        <v>4.1745731882913786</v>
      </c>
      <c r="HM135" s="193">
        <f t="shared" si="707"/>
        <v>3.8150380693314694</v>
      </c>
      <c r="HN135" s="193">
        <f t="shared" si="511"/>
        <v>3.9040600573940507</v>
      </c>
      <c r="HO135" s="212">
        <f t="shared" ref="HO135:HO198" si="708">EXP($AI$1 + SUMPRODUCT($AK$1:$AQ$1, $AK$6:$AQ$6) + SUMPRODUCT(HK135:HN135,$GA$2:$GD$2))</f>
        <v>56326.900730385438</v>
      </c>
      <c r="HS135" s="3">
        <f t="shared" si="512"/>
        <v>7.175544641299008</v>
      </c>
      <c r="HT135" s="6">
        <f t="shared" si="513"/>
        <v>0</v>
      </c>
      <c r="HU135" s="6">
        <f t="shared" si="514"/>
        <v>0</v>
      </c>
      <c r="HV135" s="6">
        <f t="shared" si="515"/>
        <v>0</v>
      </c>
      <c r="HW135" s="193">
        <f t="shared" ref="HW135:HW198" si="709">LN(HS135+HW$4)</f>
        <v>5.6983754687537429</v>
      </c>
      <c r="HX135" s="193">
        <f t="shared" ref="HX135:HX198" si="710">LN(HT135+HX$4)</f>
        <v>4.1745731882913786</v>
      </c>
      <c r="HY135" s="193">
        <f t="shared" ref="HY135:HY198" si="711">LN(HU135+HY$4)</f>
        <v>3.8150380693314694</v>
      </c>
      <c r="HZ135" s="193">
        <f t="shared" si="516"/>
        <v>3.9040600573940507</v>
      </c>
      <c r="IA135" s="212">
        <f t="shared" ref="IA135:IA198" si="712">EXP($AI$1 + SUMPRODUCT($AK$1:$AQ$1, $AK$6:$AQ$6) + SUMPRODUCT(HW135:HZ135,$GA$2:$GD$2))</f>
        <v>56326.269638105485</v>
      </c>
      <c r="IE135" s="3">
        <f t="shared" si="517"/>
        <v>8.4801891215351901</v>
      </c>
      <c r="IF135" s="6">
        <f t="shared" si="518"/>
        <v>0</v>
      </c>
      <c r="IG135" s="6">
        <f t="shared" si="519"/>
        <v>0</v>
      </c>
      <c r="IH135" s="6">
        <f t="shared" si="520"/>
        <v>0</v>
      </c>
      <c r="II135" s="193">
        <f t="shared" ref="II135:II198" si="713">LN(IE135+II$4)</f>
        <v>5.7027383303045394</v>
      </c>
      <c r="IJ135" s="193">
        <f t="shared" ref="IJ135:IJ198" si="714">LN(IF135+IJ$4)</f>
        <v>4.1745731882913786</v>
      </c>
      <c r="IK135" s="193">
        <f t="shared" ref="IK135:IK198" si="715">LN(IG135+IK$4)</f>
        <v>3.8150380693314694</v>
      </c>
      <c r="IL135" s="193">
        <f t="shared" si="521"/>
        <v>3.9040600573940507</v>
      </c>
      <c r="IM135" s="205">
        <f t="shared" ref="IM135:IM198" si="716">EXP($AI$1 + SUMPRODUCT($AK$1:$AQ$1, $AK$6:$AQ$6) + SUMPRODUCT(II135:IL135,$GA$2:$GD$2))</f>
        <v>56328.789923190496</v>
      </c>
      <c r="IQ135" s="3">
        <f t="shared" si="522"/>
        <v>0</v>
      </c>
      <c r="IR135" s="6">
        <f t="shared" si="523"/>
        <v>5.7698014352485085</v>
      </c>
      <c r="IS135" s="6">
        <f t="shared" si="524"/>
        <v>0</v>
      </c>
      <c r="IT135" s="6">
        <f t="shared" si="525"/>
        <v>0</v>
      </c>
      <c r="IU135" s="193">
        <f t="shared" ref="IU135:IU198" si="717">LN(IQ135+IU$4)</f>
        <v>5.6740334309306508</v>
      </c>
      <c r="IV135" s="193">
        <f t="shared" ref="IV135:IV198" si="718">LN(IR135+IV$4)</f>
        <v>4.2596031382299033</v>
      </c>
      <c r="IW135" s="193">
        <f t="shared" ref="IW135:IW198" si="719">LN(IS135+IW$4)</f>
        <v>3.8150380693314694</v>
      </c>
      <c r="IX135" s="193">
        <f t="shared" si="526"/>
        <v>3.9040600573940507</v>
      </c>
      <c r="IY135" s="212">
        <f t="shared" ref="IY135:IY198" si="720">EXP($AI$1 + SUMPRODUCT($AK$1:$AQ$1, $AK$6:$AQ$6) + SUMPRODUCT(IU135:IX135,$GA$2:$GD$2))</f>
        <v>56524.119267332702</v>
      </c>
      <c r="JC135" s="3">
        <f t="shared" si="527"/>
        <v>0</v>
      </c>
      <c r="JD135" s="6">
        <f t="shared" si="528"/>
        <v>5.6166208661711163</v>
      </c>
      <c r="JE135" s="6">
        <f t="shared" si="529"/>
        <v>0</v>
      </c>
      <c r="JF135" s="6">
        <f t="shared" si="530"/>
        <v>0</v>
      </c>
      <c r="JG135" s="193">
        <f t="shared" ref="JG135:JG198" si="721">LN(JC135+JG$4)</f>
        <v>5.6740334309306508</v>
      </c>
      <c r="JH135" s="193">
        <f t="shared" ref="JH135:JH198" si="722">LN(JD135+JH$4)</f>
        <v>4.2574366721296855</v>
      </c>
      <c r="JI135" s="193">
        <f t="shared" ref="JI135:JI198" si="723">LN(JE135+JI$4)</f>
        <v>3.8150380693314694</v>
      </c>
      <c r="JJ135" s="193">
        <f t="shared" si="531"/>
        <v>3.9040600573940507</v>
      </c>
      <c r="JK135" s="212">
        <f t="shared" ref="JK135:JK198" si="724">EXP($AI$1 + SUMPRODUCT($AK$1:$AQ$1, $AK$6:$AQ$6) + SUMPRODUCT(JG135:JJ135,$GA$2:$GD$2))</f>
        <v>56518.710176032189</v>
      </c>
      <c r="JO135" s="3">
        <f t="shared" si="532"/>
        <v>0</v>
      </c>
      <c r="JP135" s="6">
        <f t="shared" si="533"/>
        <v>6.1272227630957623</v>
      </c>
      <c r="JQ135" s="6">
        <f t="shared" si="534"/>
        <v>0</v>
      </c>
      <c r="JR135" s="6">
        <f t="shared" si="535"/>
        <v>0</v>
      </c>
      <c r="JS135" s="193">
        <f t="shared" ref="JS135:JS198" si="725">LN(JO135+JS$4)</f>
        <v>5.6740334309306508</v>
      </c>
      <c r="JT135" s="193">
        <f t="shared" ref="JT135:JT198" si="726">LN(JP135+JT$4)</f>
        <v>4.2646400473596708</v>
      </c>
      <c r="JU135" s="193">
        <f t="shared" ref="JU135:JU198" si="727">LN(JQ135+JU$4)</f>
        <v>3.8150380693314694</v>
      </c>
      <c r="JV135" s="193">
        <f t="shared" si="536"/>
        <v>3.9040600573940507</v>
      </c>
      <c r="JW135" s="205">
        <f t="shared" ref="JW135:JW198" si="728">EXP($AI$1 + SUMPRODUCT($AK$1:$AQ$1, $AK$6:$AQ$6) + SUMPRODUCT(JS135:JV135,$GA$2:$GD$2))</f>
        <v>56536.697094602176</v>
      </c>
      <c r="KA135" s="3">
        <f t="shared" si="537"/>
        <v>0</v>
      </c>
      <c r="KB135" s="6">
        <f t="shared" si="538"/>
        <v>0</v>
      </c>
      <c r="KC135" s="6">
        <f t="shared" si="539"/>
        <v>5.6517377412704235</v>
      </c>
      <c r="KD135" s="6">
        <f t="shared" si="540"/>
        <v>0</v>
      </c>
      <c r="KE135" s="193">
        <f t="shared" ref="KE135:KE198" si="729">LN(KA135+KE$4)</f>
        <v>5.6740334309306508</v>
      </c>
      <c r="KF135" s="193">
        <f t="shared" ref="KF135:KF198" si="730">LN(KB135+KF$4)</f>
        <v>4.1745731882913786</v>
      </c>
      <c r="KG135" s="193">
        <f t="shared" ref="KG135:KG198" si="731">LN(KC135+KG$4)</f>
        <v>3.932418037999617</v>
      </c>
      <c r="KH135" s="193">
        <f t="shared" si="541"/>
        <v>3.9040600573940507</v>
      </c>
      <c r="KI135" s="212">
        <f t="shared" ref="KI135:KI198" si="732">EXP($AI$1 + SUMPRODUCT($AK$1:$AQ$1, $AK$6:$AQ$6) + SUMPRODUCT(KE135:KH135,$GA$2:$GD$2))</f>
        <v>56887.096473452693</v>
      </c>
      <c r="KM135" s="3">
        <f t="shared" si="542"/>
        <v>0</v>
      </c>
      <c r="KN135" s="6">
        <f t="shared" si="543"/>
        <v>0</v>
      </c>
      <c r="KO135" s="6">
        <f t="shared" si="544"/>
        <v>5.0136383188689244</v>
      </c>
      <c r="KP135" s="6">
        <f t="shared" si="545"/>
        <v>0</v>
      </c>
      <c r="KQ135" s="193">
        <f t="shared" ref="KQ135:KQ198" si="733">LN(KM135+KQ$4)</f>
        <v>5.6740334309306508</v>
      </c>
      <c r="KR135" s="193">
        <f t="shared" ref="KR135:KR198" si="734">LN(KN135+KR$4)</f>
        <v>4.1745731882913786</v>
      </c>
      <c r="KS135" s="193">
        <f t="shared" ref="KS135:KS198" si="735">LN(KO135+KS$4)</f>
        <v>3.9198348572547341</v>
      </c>
      <c r="KT135" s="193">
        <f t="shared" si="546"/>
        <v>3.9040600573940507</v>
      </c>
      <c r="KU135" s="212">
        <f t="shared" ref="KU135:KU198" si="736">EXP($AI$1 + SUMPRODUCT($AK$1:$AQ$1, $AK$6:$AQ$6) + SUMPRODUCT(KQ135:KT135,$GA$2:$GD$2))</f>
        <v>56825.188615660445</v>
      </c>
      <c r="KY135" s="3">
        <f t="shared" si="547"/>
        <v>0</v>
      </c>
      <c r="KZ135" s="6">
        <f t="shared" si="548"/>
        <v>0</v>
      </c>
      <c r="LA135" s="6">
        <f t="shared" si="549"/>
        <v>5.9252089222996371</v>
      </c>
      <c r="LB135" s="6">
        <f t="shared" si="550"/>
        <v>0</v>
      </c>
      <c r="LC135" s="193">
        <f t="shared" ref="LC135:LC198" si="737">LN(KY135+LC$4)</f>
        <v>5.6740334309306508</v>
      </c>
      <c r="LD135" s="193">
        <f t="shared" ref="LD135:LD198" si="738">LN(KZ135+LD$4)</f>
        <v>4.1745731882913786</v>
      </c>
      <c r="LE135" s="193">
        <f t="shared" ref="LE135:LE198" si="739">LN(LA135+LE$4)</f>
        <v>3.9377627340091421</v>
      </c>
      <c r="LF135" s="193">
        <f t="shared" si="551"/>
        <v>3.9040600573940507</v>
      </c>
      <c r="LG135" s="205">
        <f t="shared" ref="LG135:LG198" si="740">EXP($AI$1 + SUMPRODUCT($AK$1:$AQ$1, $AK$6:$AQ$6) + SUMPRODUCT(LC135:LF135,$GA$2:$GD$2))</f>
        <v>56913.412190118921</v>
      </c>
      <c r="LK135" s="3">
        <f t="shared" si="552"/>
        <v>0</v>
      </c>
      <c r="LL135" s="6">
        <f t="shared" si="553"/>
        <v>0</v>
      </c>
      <c r="LM135" s="6">
        <f t="shared" si="554"/>
        <v>0</v>
      </c>
      <c r="LN135" s="6">
        <f t="shared" si="555"/>
        <v>6.2808963972484566</v>
      </c>
      <c r="LO135" s="193">
        <f t="shared" ref="LO135:LO198" si="741">LN(LK135+LO$4)</f>
        <v>5.6740334309306508</v>
      </c>
      <c r="LP135" s="193">
        <f t="shared" ref="LP135:LP198" si="742">LN(LL135+LP$4)</f>
        <v>4.1745731882913786</v>
      </c>
      <c r="LQ135" s="193">
        <f t="shared" ref="LQ135:LQ198" si="743">LN(LM135+LQ$4)</f>
        <v>3.8150380693314694</v>
      </c>
      <c r="LR135" s="193">
        <f t="shared" si="556"/>
        <v>4.0232840190349926</v>
      </c>
      <c r="LS135" s="212">
        <f t="shared" ref="LS135:LS198" si="744">EXP($AI$1 + SUMPRODUCT($AK$1:$AQ$1, $AK$6:$AQ$6) + SUMPRODUCT(LO135:LR135,$GA$2:$GD$2))</f>
        <v>57153.074351431678</v>
      </c>
      <c r="LW135" s="3">
        <f t="shared" si="557"/>
        <v>0</v>
      </c>
      <c r="LX135" s="6">
        <f t="shared" si="558"/>
        <v>0</v>
      </c>
      <c r="LY135" s="6">
        <f t="shared" si="559"/>
        <v>0</v>
      </c>
      <c r="LZ135" s="6">
        <f t="shared" si="560"/>
        <v>5.8550729126892396</v>
      </c>
      <c r="MA135" s="193">
        <f t="shared" ref="MA135:MA198" si="745">LN(LW135+MA$4)</f>
        <v>5.6740334309306508</v>
      </c>
      <c r="MB135" s="193">
        <f t="shared" ref="MB135:MB198" si="746">LN(LX135+MB$4)</f>
        <v>4.1745731882913786</v>
      </c>
      <c r="MC135" s="193">
        <f t="shared" ref="MC135:MC198" si="747">LN(LY135+MC$4)</f>
        <v>3.8150380693314694</v>
      </c>
      <c r="MD135" s="193">
        <f t="shared" si="561"/>
        <v>4.0156351109614423</v>
      </c>
      <c r="ME135" s="212">
        <f t="shared" ref="ME135:ME198" si="748">EXP($AI$1 + SUMPRODUCT($AK$1:$AQ$1, $AK$6:$AQ$6) + SUMPRODUCT(MA135:MD135,$GA$2:$GD$2))</f>
        <v>57098.753089279264</v>
      </c>
      <c r="MI135" s="3">
        <f t="shared" si="562"/>
        <v>0</v>
      </c>
      <c r="MJ135" s="6">
        <f t="shared" si="563"/>
        <v>0</v>
      </c>
      <c r="MK135" s="6">
        <f t="shared" si="564"/>
        <v>0</v>
      </c>
      <c r="ML135" s="6">
        <f t="shared" si="565"/>
        <v>6.6534919462377715</v>
      </c>
      <c r="MM135" s="193">
        <f t="shared" ref="MM135:MM198" si="749">LN(MI135+MM$4)</f>
        <v>5.6740334309306508</v>
      </c>
      <c r="MN135" s="193">
        <f t="shared" ref="MN135:MN198" si="750">LN(MJ135+MN$4)</f>
        <v>4.1745731882913786</v>
      </c>
      <c r="MO135" s="193">
        <f t="shared" ref="MO135:MO198" si="751">LN(MK135+MO$4)</f>
        <v>3.8150380693314694</v>
      </c>
      <c r="MP135" s="193">
        <f t="shared" si="566"/>
        <v>4.0299291545506124</v>
      </c>
      <c r="MQ135" s="205">
        <f t="shared" ref="MQ135:MQ198" si="752">EXP($AI$1 + SUMPRODUCT($AK$1:$AQ$1, $AK$6:$AQ$6) + SUMPRODUCT(MM135:MP135,$GA$2:$GD$2))</f>
        <v>57200.30893857959</v>
      </c>
      <c r="MT135" s="3">
        <f t="shared" si="567"/>
        <v>6.1970612811218695</v>
      </c>
      <c r="MU135" s="6">
        <f t="shared" si="568"/>
        <v>5.1060189692464686</v>
      </c>
      <c r="MV135" s="6">
        <f t="shared" si="569"/>
        <v>5.2415309697266022</v>
      </c>
      <c r="MW135" s="6">
        <f t="shared" si="570"/>
        <v>6.3873522683882609</v>
      </c>
      <c r="MX135" s="193">
        <f t="shared" ref="MX135:MX198" si="753">LN(MT135+MX$4)</f>
        <v>5.6950907855681523</v>
      </c>
      <c r="MY135" s="193">
        <f t="shared" ref="MY135:MY198" si="754">LN(MU135+MY$4)</f>
        <v>4.2501810315705821</v>
      </c>
      <c r="MZ135" s="193">
        <f t="shared" ref="MZ135:MZ198" si="755">LN(MV135+MZ$4)</f>
        <v>3.9243470484463643</v>
      </c>
      <c r="NA135" s="193">
        <f t="shared" si="571"/>
        <v>4.0251871393566656</v>
      </c>
      <c r="NB135" s="212">
        <f t="shared" ref="NB135:NB198" si="756">EXP($AI$1 + SUMPRODUCT($AK$1:$AQ$1, $AK$6:$AQ$6) + SUMPRODUCT(MX135:NA135,$GA$2:$GD$2))</f>
        <v>57915.458055276584</v>
      </c>
      <c r="NF135" s="3">
        <f t="shared" si="572"/>
        <v>6.1970612811218686</v>
      </c>
      <c r="NG135" s="6">
        <f t="shared" si="573"/>
        <v>0</v>
      </c>
      <c r="NH135" s="6">
        <f t="shared" si="574"/>
        <v>0</v>
      </c>
      <c r="NI135" s="6">
        <f t="shared" si="575"/>
        <v>0</v>
      </c>
      <c r="NJ135" s="193">
        <f t="shared" ref="NJ135:NJ198" si="757">LN(NF135+NJ$4)</f>
        <v>5.6950907855681523</v>
      </c>
      <c r="NK135" s="193">
        <f t="shared" ref="NK135:NK198" si="758">LN(NG135+NK$4)</f>
        <v>4.1745731882913786</v>
      </c>
      <c r="NL135" s="193">
        <f t="shared" ref="NL135:NL198" si="759">LN(NH135+NL$4)</f>
        <v>3.8150380693314694</v>
      </c>
      <c r="NM135" s="193">
        <f t="shared" si="576"/>
        <v>3.9040600573940507</v>
      </c>
      <c r="NN135" s="212">
        <f t="shared" ref="NN135:NN198" si="760">EXP($AI$1 + SUMPRODUCT($AK$1:$AQ$1, $AK$6:$AQ$6) + SUMPRODUCT(NJ135:NM135,$GA$2:$GD$2))</f>
        <v>56324.372256463124</v>
      </c>
      <c r="NR135" s="3">
        <f t="shared" si="577"/>
        <v>0</v>
      </c>
      <c r="NS135" s="6">
        <f t="shared" si="578"/>
        <v>5.1060189692464686</v>
      </c>
      <c r="NT135" s="6">
        <f t="shared" si="579"/>
        <v>0</v>
      </c>
      <c r="NU135" s="6">
        <f t="shared" si="580"/>
        <v>0</v>
      </c>
      <c r="NV135" s="193">
        <f t="shared" ref="NV135:NV198" si="761">LN(NR135+NV$4)</f>
        <v>5.6740334309306508</v>
      </c>
      <c r="NW135" s="193">
        <f t="shared" ref="NW135:NW198" si="762">LN(NS135+NW$4)</f>
        <v>4.2501810315705821</v>
      </c>
      <c r="NX135" s="193">
        <f t="shared" ref="NX135:NX198" si="763">LN(NT135+NX$4)</f>
        <v>3.8150380693314694</v>
      </c>
      <c r="NY135" s="193">
        <f t="shared" si="581"/>
        <v>3.9040600573940507</v>
      </c>
      <c r="NZ135" s="212">
        <f t="shared" ref="NZ135:NZ198" si="764">EXP($AI$1 + SUMPRODUCT($AK$1:$AQ$1, $AK$6:$AQ$6) + SUMPRODUCT(NV135:NY135,$GA$2:$GD$2))</f>
        <v>56500.598535169098</v>
      </c>
      <c r="OD135" s="3">
        <f t="shared" si="582"/>
        <v>0</v>
      </c>
      <c r="OE135" s="6">
        <f t="shared" si="583"/>
        <v>0</v>
      </c>
      <c r="OF135" s="6">
        <f t="shared" si="584"/>
        <v>5.2415309697266022</v>
      </c>
      <c r="OG135" s="6">
        <f t="shared" si="585"/>
        <v>0</v>
      </c>
      <c r="OH135" s="193">
        <f t="shared" ref="OH135:OH198" si="765">LN(OD135+OH$4)</f>
        <v>5.6740334309306508</v>
      </c>
      <c r="OI135" s="193">
        <f t="shared" ref="OI135:OI198" si="766">LN(OE135+OI$4)</f>
        <v>4.1745731882913786</v>
      </c>
      <c r="OJ135" s="193">
        <f t="shared" ref="OJ135:OJ198" si="767">LN(OF135+OJ$4)</f>
        <v>3.9243470484463643</v>
      </c>
      <c r="OK135" s="193">
        <f t="shared" si="586"/>
        <v>3.9040600573940507</v>
      </c>
      <c r="OL135" s="212">
        <f t="shared" ref="OL135:OL198" si="768">EXP($AI$1 + SUMPRODUCT($AK$1:$AQ$1, $AK$6:$AQ$6) + SUMPRODUCT(OH135:OK135,$GA$2:$GD$2))</f>
        <v>56847.380345685728</v>
      </c>
      <c r="OP135" s="3">
        <f t="shared" si="587"/>
        <v>0</v>
      </c>
      <c r="OQ135" s="6">
        <f t="shared" si="588"/>
        <v>0</v>
      </c>
      <c r="OR135" s="6">
        <f t="shared" si="589"/>
        <v>0</v>
      </c>
      <c r="OS135" s="6">
        <f t="shared" si="590"/>
        <v>6.3873522683882609</v>
      </c>
      <c r="OT135" s="193">
        <f t="shared" ref="OT135:OT198" si="769">LN(OP135+OT$4)</f>
        <v>5.6740334309306508</v>
      </c>
      <c r="OU135" s="193">
        <f t="shared" ref="OU135:OU198" si="770">LN(OQ135+OU$4)</f>
        <v>4.1745731882913786</v>
      </c>
      <c r="OV135" s="193">
        <f t="shared" ref="OV135:OV198" si="771">LN(OR135+OV$4)</f>
        <v>3.8150380693314694</v>
      </c>
      <c r="OW135" s="193">
        <f t="shared" si="591"/>
        <v>4.0251871393566656</v>
      </c>
      <c r="OX135" s="232">
        <f t="shared" ref="OX135:OX198" si="772">EXP($AI$1 + SUMPRODUCT($AK$1:$AQ$1, $AK$6:$AQ$6) + SUMPRODUCT(OT135:OW135,$GA$2:$GD$2))</f>
        <v>57166.59801954063</v>
      </c>
    </row>
    <row r="136" spans="2:414" x14ac:dyDescent="0.2">
      <c r="B136" s="81">
        <v>45479</v>
      </c>
      <c r="C136">
        <v>132</v>
      </c>
      <c r="D136">
        <v>11.24013674436069</v>
      </c>
      <c r="E136">
        <v>0</v>
      </c>
      <c r="F136">
        <v>0</v>
      </c>
      <c r="G136">
        <v>0</v>
      </c>
      <c r="H136">
        <v>0</v>
      </c>
      <c r="I136">
        <v>0</v>
      </c>
      <c r="J136">
        <v>0</v>
      </c>
      <c r="K136">
        <v>0</v>
      </c>
      <c r="L136">
        <v>0</v>
      </c>
      <c r="M136">
        <v>0</v>
      </c>
      <c r="N136">
        <v>0</v>
      </c>
      <c r="O136">
        <v>0</v>
      </c>
      <c r="P136">
        <v>1</v>
      </c>
      <c r="Q136">
        <v>0</v>
      </c>
      <c r="R136">
        <v>0</v>
      </c>
      <c r="S136">
        <v>0</v>
      </c>
      <c r="T136">
        <v>17424</v>
      </c>
      <c r="U136">
        <v>6.528289347299312</v>
      </c>
      <c r="V136">
        <v>5.1060188439267771</v>
      </c>
      <c r="W136">
        <v>4.5578530171535672</v>
      </c>
      <c r="X136">
        <v>5.3958562369980294</v>
      </c>
      <c r="Y136" s="3">
        <v>393.02000441858434</v>
      </c>
      <c r="Z136" s="3">
        <v>100.00002067926755</v>
      </c>
      <c r="AA136" s="3">
        <v>50</v>
      </c>
      <c r="AB136" s="3">
        <v>170.88742511245871</v>
      </c>
      <c r="AC136">
        <v>1</v>
      </c>
      <c r="AD136">
        <v>1</v>
      </c>
      <c r="AE136" s="6"/>
      <c r="AF136" s="1" t="s">
        <v>7</v>
      </c>
      <c r="AG136">
        <v>132</v>
      </c>
      <c r="AH136" s="189">
        <v>45479</v>
      </c>
      <c r="AI136">
        <f t="shared" si="592"/>
        <v>7</v>
      </c>
      <c r="AJ136">
        <v>132</v>
      </c>
      <c r="AK136">
        <v>1</v>
      </c>
      <c r="AL136">
        <v>1</v>
      </c>
      <c r="AM136">
        <v>0</v>
      </c>
      <c r="AN136">
        <v>1</v>
      </c>
      <c r="AO136">
        <v>0</v>
      </c>
      <c r="AP136">
        <v>0</v>
      </c>
      <c r="AQ136">
        <v>0</v>
      </c>
      <c r="AS136" s="37"/>
      <c r="AT136" s="37"/>
      <c r="AU136" s="6">
        <f t="shared" si="593"/>
        <v>0</v>
      </c>
      <c r="AV136" s="6">
        <f t="shared" si="594"/>
        <v>0</v>
      </c>
      <c r="AW136" s="6">
        <f t="shared" si="595"/>
        <v>0</v>
      </c>
      <c r="AX136" s="6">
        <f t="shared" si="596"/>
        <v>0</v>
      </c>
      <c r="AY136" s="193">
        <f t="shared" si="597"/>
        <v>5.6740334309306508</v>
      </c>
      <c r="AZ136" s="193">
        <f t="shared" si="598"/>
        <v>4.1745731882913786</v>
      </c>
      <c r="BA136" s="193">
        <f t="shared" si="599"/>
        <v>3.8150380693314694</v>
      </c>
      <c r="BB136" s="193">
        <f t="shared" si="600"/>
        <v>3.9040600573940507</v>
      </c>
      <c r="BC136" s="72">
        <f t="shared" si="601"/>
        <v>56312.210093717425</v>
      </c>
      <c r="BG136" s="3">
        <f t="shared" si="602"/>
        <v>6.3977235603533256</v>
      </c>
      <c r="BH136" s="6">
        <f t="shared" si="603"/>
        <v>0</v>
      </c>
      <c r="BI136" s="6">
        <f t="shared" si="604"/>
        <v>0</v>
      </c>
      <c r="BJ136" s="6">
        <f t="shared" si="605"/>
        <v>0</v>
      </c>
      <c r="BK136" s="193">
        <f t="shared" si="606"/>
        <v>5.6957652713013136</v>
      </c>
      <c r="BL136" s="193">
        <f t="shared" si="607"/>
        <v>4.1745731882913786</v>
      </c>
      <c r="BM136" s="193">
        <f t="shared" si="608"/>
        <v>3.8150380693314694</v>
      </c>
      <c r="BN136" s="193">
        <f t="shared" si="609"/>
        <v>3.9040600573940507</v>
      </c>
      <c r="BO136" s="72">
        <f t="shared" si="610"/>
        <v>56324.761864728898</v>
      </c>
      <c r="BS136" s="3">
        <f t="shared" si="611"/>
        <v>6.397743717658301</v>
      </c>
      <c r="BT136" s="6">
        <f t="shared" si="612"/>
        <v>0</v>
      </c>
      <c r="BU136" s="6">
        <f t="shared" si="613"/>
        <v>0</v>
      </c>
      <c r="BV136" s="6">
        <f t="shared" si="614"/>
        <v>0</v>
      </c>
      <c r="BW136" s="193">
        <f t="shared" si="615"/>
        <v>5.6957653390331764</v>
      </c>
      <c r="BX136" s="193">
        <f t="shared" si="616"/>
        <v>4.1745731882913786</v>
      </c>
      <c r="BY136" s="193">
        <f t="shared" si="495"/>
        <v>3.8150380693314694</v>
      </c>
      <c r="BZ136" s="193">
        <f t="shared" si="617"/>
        <v>3.9040600573940507</v>
      </c>
      <c r="CA136" s="72">
        <f t="shared" si="618"/>
        <v>56324.761864728898</v>
      </c>
      <c r="CE136" s="3">
        <f t="shared" si="619"/>
        <v>0</v>
      </c>
      <c r="CF136" s="6">
        <f t="shared" si="620"/>
        <v>5.1060188439267771</v>
      </c>
      <c r="CG136" s="6">
        <f t="shared" si="621"/>
        <v>0</v>
      </c>
      <c r="CH136" s="6">
        <f t="shared" si="622"/>
        <v>0</v>
      </c>
      <c r="CI136" s="193">
        <f t="shared" si="623"/>
        <v>5.6740334309306508</v>
      </c>
      <c r="CJ136" s="193">
        <f t="shared" si="624"/>
        <v>4.2501810297833158</v>
      </c>
      <c r="CK136" s="193">
        <f t="shared" si="496"/>
        <v>3.8150380693314694</v>
      </c>
      <c r="CL136" s="193">
        <f t="shared" si="625"/>
        <v>3.9040600573940507</v>
      </c>
      <c r="CM136" s="72">
        <f t="shared" si="626"/>
        <v>56500.598530708361</v>
      </c>
      <c r="CQ136" s="3">
        <f t="shared" si="627"/>
        <v>0</v>
      </c>
      <c r="CR136" s="6">
        <f t="shared" si="628"/>
        <v>5.1060743761096195</v>
      </c>
      <c r="CS136" s="6">
        <f t="shared" si="629"/>
        <v>0</v>
      </c>
      <c r="CT136" s="6">
        <f t="shared" si="630"/>
        <v>0</v>
      </c>
      <c r="CU136" s="193">
        <f t="shared" si="631"/>
        <v>5.6740334309306508</v>
      </c>
      <c r="CV136" s="193">
        <f t="shared" si="632"/>
        <v>4.2501818217636629</v>
      </c>
      <c r="CW136" s="193">
        <f t="shared" si="497"/>
        <v>3.8150380693314694</v>
      </c>
      <c r="CX136" s="193">
        <f t="shared" si="633"/>
        <v>3.9040600573940507</v>
      </c>
      <c r="CY136" s="72">
        <f t="shared" si="634"/>
        <v>56500.600507345094</v>
      </c>
      <c r="DC136" s="3">
        <f t="shared" si="635"/>
        <v>0</v>
      </c>
      <c r="DD136" s="6">
        <f t="shared" si="636"/>
        <v>0</v>
      </c>
      <c r="DE136" s="6">
        <f t="shared" si="637"/>
        <v>4.7857456680112458</v>
      </c>
      <c r="DF136" s="6">
        <f t="shared" si="638"/>
        <v>0</v>
      </c>
      <c r="DG136" s="193">
        <f t="shared" si="639"/>
        <v>5.6740334309306508</v>
      </c>
      <c r="DH136" s="193">
        <f t="shared" si="640"/>
        <v>4.1745731882913786</v>
      </c>
      <c r="DI136" s="193">
        <f t="shared" si="498"/>
        <v>3.9153022138747122</v>
      </c>
      <c r="DJ136" s="193">
        <f t="shared" si="641"/>
        <v>3.9040600573940507</v>
      </c>
      <c r="DK136" s="72">
        <f t="shared" si="642"/>
        <v>56802.905020320242</v>
      </c>
      <c r="DO136" s="3">
        <f t="shared" si="643"/>
        <v>0</v>
      </c>
      <c r="DP136" s="6">
        <f t="shared" si="644"/>
        <v>0</v>
      </c>
      <c r="DQ136" s="6">
        <f t="shared" si="645"/>
        <v>4.5579410420919517</v>
      </c>
      <c r="DR136" s="6">
        <f t="shared" si="646"/>
        <v>0</v>
      </c>
      <c r="DS136" s="193">
        <f t="shared" si="647"/>
        <v>5.6740334309306508</v>
      </c>
      <c r="DT136" s="193">
        <f t="shared" si="648"/>
        <v>4.1745731882913786</v>
      </c>
      <c r="DU136" s="193">
        <f t="shared" si="499"/>
        <v>3.9107506947981525</v>
      </c>
      <c r="DV136" s="193">
        <f t="shared" si="649"/>
        <v>3.9040600573940507</v>
      </c>
      <c r="DW136" s="72">
        <f t="shared" si="650"/>
        <v>56780.537420399822</v>
      </c>
      <c r="EA136" s="3">
        <f t="shared" si="651"/>
        <v>0</v>
      </c>
      <c r="EB136" s="6">
        <f t="shared" si="652"/>
        <v>0</v>
      </c>
      <c r="EC136" s="6">
        <f t="shared" si="653"/>
        <v>0</v>
      </c>
      <c r="ED136" s="6">
        <f t="shared" si="654"/>
        <v>16.187568710994089</v>
      </c>
      <c r="EE136" s="193">
        <f t="shared" si="655"/>
        <v>5.6740334309306508</v>
      </c>
      <c r="EF136" s="193">
        <f t="shared" si="656"/>
        <v>4.1745731882913786</v>
      </c>
      <c r="EG136" s="193">
        <f t="shared" si="500"/>
        <v>3.8150380693314694</v>
      </c>
      <c r="EH136" s="193">
        <f t="shared" si="657"/>
        <v>4.1864830861776197</v>
      </c>
      <c r="EI136" s="72">
        <f t="shared" si="658"/>
        <v>58324.480890199855</v>
      </c>
      <c r="EM136" s="3">
        <f t="shared" si="659"/>
        <v>0</v>
      </c>
      <c r="EN136" s="6">
        <f t="shared" si="660"/>
        <v>0</v>
      </c>
      <c r="EO136" s="6">
        <f t="shared" si="661"/>
        <v>0</v>
      </c>
      <c r="EP136" s="6">
        <f t="shared" si="662"/>
        <v>5.3959894120115566</v>
      </c>
      <c r="EQ136" s="193">
        <f t="shared" si="663"/>
        <v>5.6740334309306508</v>
      </c>
      <c r="ER136" s="193">
        <f t="shared" si="664"/>
        <v>4.1745731882913786</v>
      </c>
      <c r="ES136" s="193">
        <f t="shared" si="501"/>
        <v>3.8150380693314694</v>
      </c>
      <c r="ET136" s="193">
        <f t="shared" si="665"/>
        <v>4.0073226947146638</v>
      </c>
      <c r="EU136" s="72">
        <f t="shared" si="666"/>
        <v>57039.778243748173</v>
      </c>
      <c r="EY136" s="3">
        <f t="shared" si="667"/>
        <v>6.3977235603533256</v>
      </c>
      <c r="EZ136" s="6">
        <f t="shared" si="668"/>
        <v>5.1060188439267771</v>
      </c>
      <c r="FA136" s="6">
        <f t="shared" si="669"/>
        <v>4.7857456680112458</v>
      </c>
      <c r="FB136" s="6">
        <f t="shared" si="670"/>
        <v>16.187568710994089</v>
      </c>
      <c r="FC136" s="193">
        <f t="shared" si="671"/>
        <v>5.6957652713013136</v>
      </c>
      <c r="FD136" s="193">
        <f t="shared" si="672"/>
        <v>4.2501810297833158</v>
      </c>
      <c r="FE136" s="193">
        <f t="shared" si="502"/>
        <v>3.9153022138747122</v>
      </c>
      <c r="FF136" s="193">
        <f t="shared" si="673"/>
        <v>4.1864830861776197</v>
      </c>
      <c r="FG136" s="72">
        <f t="shared" si="674"/>
        <v>59042.688439044374</v>
      </c>
      <c r="FK136" s="3">
        <f t="shared" si="675"/>
        <v>6.5283095046042883</v>
      </c>
      <c r="FL136" s="6">
        <f t="shared" si="676"/>
        <v>5.1060743761096195</v>
      </c>
      <c r="FM136" s="6">
        <f t="shared" si="677"/>
        <v>4.5579410420919517</v>
      </c>
      <c r="FN136" s="6">
        <f t="shared" si="678"/>
        <v>5.3959894120115566</v>
      </c>
      <c r="FO136" s="193">
        <f t="shared" si="679"/>
        <v>5.6962039653486762</v>
      </c>
      <c r="FP136" s="193">
        <f t="shared" si="680"/>
        <v>4.2501818217636629</v>
      </c>
      <c r="FQ136" s="193">
        <f t="shared" si="503"/>
        <v>3.9107506947981525</v>
      </c>
      <c r="FR136" s="193">
        <f t="shared" si="681"/>
        <v>4.0073226947146638</v>
      </c>
      <c r="FS136" s="205">
        <f t="shared" si="682"/>
        <v>57719.69021014704</v>
      </c>
      <c r="FW136" s="3">
        <f t="shared" si="683"/>
        <v>7.5075327493942083</v>
      </c>
      <c r="FX136" s="6">
        <f t="shared" si="684"/>
        <v>5.7698012936372578</v>
      </c>
      <c r="FY136" s="6">
        <f t="shared" si="685"/>
        <v>5.6517377412704235</v>
      </c>
      <c r="FZ136" s="6">
        <f t="shared" si="686"/>
        <v>6.3671103596576746</v>
      </c>
      <c r="GA136" s="193">
        <f t="shared" si="687"/>
        <v>5.699487477014876</v>
      </c>
      <c r="GB136" s="193">
        <f t="shared" si="688"/>
        <v>4.2596031362292326</v>
      </c>
      <c r="GC136" s="193">
        <f t="shared" si="504"/>
        <v>3.932418037999617</v>
      </c>
      <c r="GD136" s="193">
        <f t="shared" si="689"/>
        <v>4.0248255518518068</v>
      </c>
      <c r="GE136" s="72">
        <f t="shared" si="690"/>
        <v>57980.054966446951</v>
      </c>
      <c r="GI136" s="3">
        <f t="shared" si="691"/>
        <v>7.1811182820292441</v>
      </c>
      <c r="GJ136" s="6">
        <f t="shared" si="692"/>
        <v>5.6166207283194556</v>
      </c>
      <c r="GK136" s="6">
        <f t="shared" si="693"/>
        <v>5.0136383188689244</v>
      </c>
      <c r="GL136" s="6">
        <f t="shared" si="694"/>
        <v>5.935441860697833</v>
      </c>
      <c r="GM136" s="193">
        <f t="shared" si="695"/>
        <v>5.6983941481094833</v>
      </c>
      <c r="GN136" s="193">
        <f t="shared" si="696"/>
        <v>4.2574366701779063</v>
      </c>
      <c r="GO136" s="193">
        <f t="shared" si="505"/>
        <v>3.9198348572547341</v>
      </c>
      <c r="GP136" s="193">
        <f t="shared" si="697"/>
        <v>4.0170832345226737</v>
      </c>
      <c r="GQ136" s="72">
        <f t="shared" si="698"/>
        <v>57855.052711528697</v>
      </c>
      <c r="GU136" s="3">
        <f t="shared" si="699"/>
        <v>8.4867761514891065</v>
      </c>
      <c r="GV136" s="6">
        <f t="shared" si="700"/>
        <v>6.1272226127121323</v>
      </c>
      <c r="GW136" s="6">
        <f t="shared" si="701"/>
        <v>5.9252089222996371</v>
      </c>
      <c r="GX136" s="6">
        <f t="shared" si="702"/>
        <v>6.7448202962475365</v>
      </c>
      <c r="GY136" s="193">
        <f t="shared" si="703"/>
        <v>5.702760309767509</v>
      </c>
      <c r="GZ136" s="193">
        <f t="shared" si="704"/>
        <v>4.2646400452457396</v>
      </c>
      <c r="HA136" s="193">
        <f t="shared" si="506"/>
        <v>3.9377627340091421</v>
      </c>
      <c r="HB136" s="193">
        <f t="shared" si="705"/>
        <v>4.0315512534712292</v>
      </c>
      <c r="HC136" s="205">
        <f t="shared" si="706"/>
        <v>58070.265613917334</v>
      </c>
      <c r="HG136" s="3">
        <f t="shared" si="507"/>
        <v>7.5075327493942083</v>
      </c>
      <c r="HH136" s="6">
        <f t="shared" si="508"/>
        <v>0</v>
      </c>
      <c r="HI136" s="6">
        <f t="shared" si="509"/>
        <v>0</v>
      </c>
      <c r="HJ136" s="6">
        <f t="shared" si="510"/>
        <v>0</v>
      </c>
      <c r="HK136" s="193">
        <f t="shared" si="707"/>
        <v>5.699487477014876</v>
      </c>
      <c r="HL136" s="193">
        <f t="shared" si="707"/>
        <v>4.1745731882913786</v>
      </c>
      <c r="HM136" s="193">
        <f t="shared" si="707"/>
        <v>3.8150380693314694</v>
      </c>
      <c r="HN136" s="193">
        <f t="shared" si="511"/>
        <v>3.9040600573940507</v>
      </c>
      <c r="HO136" s="212">
        <f t="shared" si="708"/>
        <v>56326.911998878306</v>
      </c>
      <c r="HS136" s="3">
        <f t="shared" si="512"/>
        <v>7.1811182820292441</v>
      </c>
      <c r="HT136" s="6">
        <f t="shared" si="513"/>
        <v>0</v>
      </c>
      <c r="HU136" s="6">
        <f t="shared" si="514"/>
        <v>0</v>
      </c>
      <c r="HV136" s="6">
        <f t="shared" si="515"/>
        <v>0</v>
      </c>
      <c r="HW136" s="193">
        <f t="shared" si="709"/>
        <v>5.6983941481094833</v>
      </c>
      <c r="HX136" s="193">
        <f t="shared" si="710"/>
        <v>4.1745731882913786</v>
      </c>
      <c r="HY136" s="193">
        <f t="shared" si="711"/>
        <v>3.8150380693314694</v>
      </c>
      <c r="HZ136" s="193">
        <f t="shared" si="516"/>
        <v>3.9040600573940507</v>
      </c>
      <c r="IA136" s="212">
        <f t="shared" si="712"/>
        <v>56326.280428329424</v>
      </c>
      <c r="IE136" s="3">
        <f t="shared" si="517"/>
        <v>8.4867761514891065</v>
      </c>
      <c r="IF136" s="6">
        <f t="shared" si="518"/>
        <v>0</v>
      </c>
      <c r="IG136" s="6">
        <f t="shared" si="519"/>
        <v>0</v>
      </c>
      <c r="IH136" s="6">
        <f t="shared" si="520"/>
        <v>0</v>
      </c>
      <c r="II136" s="193">
        <f t="shared" si="713"/>
        <v>5.702760309767509</v>
      </c>
      <c r="IJ136" s="193">
        <f t="shared" si="714"/>
        <v>4.1745731882913786</v>
      </c>
      <c r="IK136" s="193">
        <f t="shared" si="715"/>
        <v>3.8150380693314694</v>
      </c>
      <c r="IL136" s="193">
        <f t="shared" si="521"/>
        <v>3.9040600573940507</v>
      </c>
      <c r="IM136" s="205">
        <f t="shared" si="716"/>
        <v>56328.802620306284</v>
      </c>
      <c r="IQ136" s="3">
        <f t="shared" si="522"/>
        <v>0</v>
      </c>
      <c r="IR136" s="6">
        <f t="shared" si="523"/>
        <v>5.7698012936372578</v>
      </c>
      <c r="IS136" s="6">
        <f t="shared" si="524"/>
        <v>0</v>
      </c>
      <c r="IT136" s="6">
        <f t="shared" si="525"/>
        <v>0</v>
      </c>
      <c r="IU136" s="193">
        <f t="shared" si="717"/>
        <v>5.6740334309306508</v>
      </c>
      <c r="IV136" s="193">
        <f t="shared" si="718"/>
        <v>4.2596031362292326</v>
      </c>
      <c r="IW136" s="193">
        <f t="shared" si="719"/>
        <v>3.8150380693314694</v>
      </c>
      <c r="IX136" s="193">
        <f t="shared" si="526"/>
        <v>3.9040600573940507</v>
      </c>
      <c r="IY136" s="212">
        <f t="shared" si="720"/>
        <v>56524.11926233735</v>
      </c>
      <c r="JC136" s="3">
        <f t="shared" si="527"/>
        <v>0</v>
      </c>
      <c r="JD136" s="6">
        <f t="shared" si="528"/>
        <v>5.6166207283194556</v>
      </c>
      <c r="JE136" s="6">
        <f t="shared" si="529"/>
        <v>0</v>
      </c>
      <c r="JF136" s="6">
        <f t="shared" si="530"/>
        <v>0</v>
      </c>
      <c r="JG136" s="193">
        <f t="shared" si="721"/>
        <v>5.6740334309306508</v>
      </c>
      <c r="JH136" s="193">
        <f t="shared" si="722"/>
        <v>4.2574366701779063</v>
      </c>
      <c r="JI136" s="193">
        <f t="shared" si="723"/>
        <v>3.8150380693314694</v>
      </c>
      <c r="JJ136" s="193">
        <f t="shared" si="531"/>
        <v>3.9040600573940507</v>
      </c>
      <c r="JK136" s="212">
        <f t="shared" si="724"/>
        <v>56518.710171159408</v>
      </c>
      <c r="JO136" s="3">
        <f t="shared" si="532"/>
        <v>0</v>
      </c>
      <c r="JP136" s="6">
        <f t="shared" si="533"/>
        <v>6.1272226127121323</v>
      </c>
      <c r="JQ136" s="6">
        <f t="shared" si="534"/>
        <v>0</v>
      </c>
      <c r="JR136" s="6">
        <f t="shared" si="535"/>
        <v>0</v>
      </c>
      <c r="JS136" s="193">
        <f t="shared" si="725"/>
        <v>5.6740334309306508</v>
      </c>
      <c r="JT136" s="193">
        <f t="shared" si="726"/>
        <v>4.2646400452457396</v>
      </c>
      <c r="JU136" s="193">
        <f t="shared" si="727"/>
        <v>3.8150380693314694</v>
      </c>
      <c r="JV136" s="193">
        <f t="shared" si="536"/>
        <v>3.9040600573940507</v>
      </c>
      <c r="JW136" s="205">
        <f t="shared" si="728"/>
        <v>56536.697089322908</v>
      </c>
      <c r="KA136" s="3">
        <f t="shared" si="537"/>
        <v>0</v>
      </c>
      <c r="KB136" s="6">
        <f t="shared" si="538"/>
        <v>0</v>
      </c>
      <c r="KC136" s="6">
        <f t="shared" si="539"/>
        <v>5.6517377412704235</v>
      </c>
      <c r="KD136" s="6">
        <f t="shared" si="540"/>
        <v>0</v>
      </c>
      <c r="KE136" s="193">
        <f t="shared" si="729"/>
        <v>5.6740334309306508</v>
      </c>
      <c r="KF136" s="193">
        <f t="shared" si="730"/>
        <v>4.1745731882913786</v>
      </c>
      <c r="KG136" s="193">
        <f t="shared" si="731"/>
        <v>3.932418037999617</v>
      </c>
      <c r="KH136" s="193">
        <f t="shared" si="541"/>
        <v>3.9040600573940507</v>
      </c>
      <c r="KI136" s="212">
        <f t="shared" si="732"/>
        <v>56887.096473452693</v>
      </c>
      <c r="KM136" s="3">
        <f t="shared" si="542"/>
        <v>0</v>
      </c>
      <c r="KN136" s="6">
        <f t="shared" si="543"/>
        <v>0</v>
      </c>
      <c r="KO136" s="6">
        <f t="shared" si="544"/>
        <v>5.0136383188689244</v>
      </c>
      <c r="KP136" s="6">
        <f t="shared" si="545"/>
        <v>0</v>
      </c>
      <c r="KQ136" s="193">
        <f t="shared" si="733"/>
        <v>5.6740334309306508</v>
      </c>
      <c r="KR136" s="193">
        <f t="shared" si="734"/>
        <v>4.1745731882913786</v>
      </c>
      <c r="KS136" s="193">
        <f t="shared" si="735"/>
        <v>3.9198348572547341</v>
      </c>
      <c r="KT136" s="193">
        <f t="shared" si="546"/>
        <v>3.9040600573940507</v>
      </c>
      <c r="KU136" s="212">
        <f t="shared" si="736"/>
        <v>56825.188615660445</v>
      </c>
      <c r="KY136" s="3">
        <f t="shared" si="547"/>
        <v>0</v>
      </c>
      <c r="KZ136" s="6">
        <f t="shared" si="548"/>
        <v>0</v>
      </c>
      <c r="LA136" s="6">
        <f t="shared" si="549"/>
        <v>5.9252089222996371</v>
      </c>
      <c r="LB136" s="6">
        <f t="shared" si="550"/>
        <v>0</v>
      </c>
      <c r="LC136" s="193">
        <f t="shared" si="737"/>
        <v>5.6740334309306508</v>
      </c>
      <c r="LD136" s="193">
        <f t="shared" si="738"/>
        <v>4.1745731882913786</v>
      </c>
      <c r="LE136" s="193">
        <f t="shared" si="739"/>
        <v>3.9377627340091421</v>
      </c>
      <c r="LF136" s="193">
        <f t="shared" si="551"/>
        <v>3.9040600573940507</v>
      </c>
      <c r="LG136" s="205">
        <f t="shared" si="740"/>
        <v>56913.412190118921</v>
      </c>
      <c r="LK136" s="3">
        <f t="shared" si="552"/>
        <v>0</v>
      </c>
      <c r="LL136" s="6">
        <f t="shared" si="553"/>
        <v>0</v>
      </c>
      <c r="LM136" s="6">
        <f t="shared" si="554"/>
        <v>0</v>
      </c>
      <c r="LN136" s="6">
        <f t="shared" si="555"/>
        <v>6.3671103596576746</v>
      </c>
      <c r="LO136" s="193">
        <f t="shared" si="741"/>
        <v>5.6740334309306508</v>
      </c>
      <c r="LP136" s="193">
        <f t="shared" si="742"/>
        <v>4.1745731882913786</v>
      </c>
      <c r="LQ136" s="193">
        <f t="shared" si="743"/>
        <v>3.8150380693314694</v>
      </c>
      <c r="LR136" s="193">
        <f t="shared" si="556"/>
        <v>4.0248255518518068</v>
      </c>
      <c r="LS136" s="212">
        <f t="shared" si="744"/>
        <v>57164.028314447933</v>
      </c>
      <c r="LW136" s="3">
        <f t="shared" si="557"/>
        <v>0</v>
      </c>
      <c r="LX136" s="6">
        <f t="shared" si="558"/>
        <v>0</v>
      </c>
      <c r="LY136" s="6">
        <f t="shared" si="559"/>
        <v>0</v>
      </c>
      <c r="LZ136" s="6">
        <f t="shared" si="560"/>
        <v>5.935441860697833</v>
      </c>
      <c r="MA136" s="193">
        <f t="shared" si="745"/>
        <v>5.6740334309306508</v>
      </c>
      <c r="MB136" s="193">
        <f t="shared" si="746"/>
        <v>4.1745731882913786</v>
      </c>
      <c r="MC136" s="193">
        <f t="shared" si="747"/>
        <v>3.8150380693314694</v>
      </c>
      <c r="MD136" s="193">
        <f t="shared" si="561"/>
        <v>4.0170832345226737</v>
      </c>
      <c r="ME136" s="212">
        <f t="shared" si="748"/>
        <v>57109.033456334902</v>
      </c>
      <c r="MI136" s="3">
        <f t="shared" si="562"/>
        <v>0</v>
      </c>
      <c r="MJ136" s="6">
        <f t="shared" si="563"/>
        <v>0</v>
      </c>
      <c r="MK136" s="6">
        <f t="shared" si="564"/>
        <v>0</v>
      </c>
      <c r="ML136" s="6">
        <f t="shared" si="565"/>
        <v>6.7448202962475365</v>
      </c>
      <c r="MM136" s="193">
        <f t="shared" si="749"/>
        <v>5.6740334309306508</v>
      </c>
      <c r="MN136" s="193">
        <f t="shared" si="750"/>
        <v>4.1745731882913786</v>
      </c>
      <c r="MO136" s="193">
        <f t="shared" si="751"/>
        <v>3.8150380693314694</v>
      </c>
      <c r="MP136" s="193">
        <f t="shared" si="566"/>
        <v>4.0315512534712292</v>
      </c>
      <c r="MQ136" s="205">
        <f t="shared" si="752"/>
        <v>57211.844979388006</v>
      </c>
      <c r="MT136" s="3">
        <f t="shared" si="567"/>
        <v>6.2018748799343459</v>
      </c>
      <c r="MU136" s="6">
        <f t="shared" si="568"/>
        <v>5.1060188439267771</v>
      </c>
      <c r="MV136" s="6">
        <f t="shared" si="569"/>
        <v>5.2415309697266022</v>
      </c>
      <c r="MW136" s="6">
        <f t="shared" si="570"/>
        <v>6.4750274843976348</v>
      </c>
      <c r="MX136" s="193">
        <f t="shared" si="753"/>
        <v>5.6951069708353952</v>
      </c>
      <c r="MY136" s="193">
        <f t="shared" si="754"/>
        <v>4.2501810297833158</v>
      </c>
      <c r="MZ136" s="193">
        <f t="shared" si="755"/>
        <v>3.9243470484463643</v>
      </c>
      <c r="NA136" s="193">
        <f t="shared" si="571"/>
        <v>4.0267518011396373</v>
      </c>
      <c r="NB136" s="212">
        <f t="shared" si="756"/>
        <v>57926.734307839637</v>
      </c>
      <c r="NF136" s="3">
        <f t="shared" si="572"/>
        <v>6.2018748799343451</v>
      </c>
      <c r="NG136" s="6">
        <f t="shared" si="573"/>
        <v>0</v>
      </c>
      <c r="NH136" s="6">
        <f t="shared" si="574"/>
        <v>0</v>
      </c>
      <c r="NI136" s="6">
        <f t="shared" si="575"/>
        <v>0</v>
      </c>
      <c r="NJ136" s="193">
        <f t="shared" si="757"/>
        <v>5.6951069708353952</v>
      </c>
      <c r="NK136" s="193">
        <f t="shared" si="758"/>
        <v>4.1745731882913786</v>
      </c>
      <c r="NL136" s="193">
        <f t="shared" si="759"/>
        <v>3.8150380693314694</v>
      </c>
      <c r="NM136" s="193">
        <f t="shared" si="576"/>
        <v>3.9040600573940507</v>
      </c>
      <c r="NN136" s="212">
        <f t="shared" si="760"/>
        <v>56324.381605649221</v>
      </c>
      <c r="NR136" s="3">
        <f t="shared" si="577"/>
        <v>0</v>
      </c>
      <c r="NS136" s="6">
        <f t="shared" si="578"/>
        <v>5.1060188439267771</v>
      </c>
      <c r="NT136" s="6">
        <f t="shared" si="579"/>
        <v>0</v>
      </c>
      <c r="NU136" s="6">
        <f t="shared" si="580"/>
        <v>0</v>
      </c>
      <c r="NV136" s="193">
        <f t="shared" si="761"/>
        <v>5.6740334309306508</v>
      </c>
      <c r="NW136" s="193">
        <f t="shared" si="762"/>
        <v>4.2501810297833158</v>
      </c>
      <c r="NX136" s="193">
        <f t="shared" si="763"/>
        <v>3.8150380693314694</v>
      </c>
      <c r="NY136" s="193">
        <f t="shared" si="581"/>
        <v>3.9040600573940507</v>
      </c>
      <c r="NZ136" s="212">
        <f t="shared" si="764"/>
        <v>56500.598530708361</v>
      </c>
      <c r="OD136" s="3">
        <f t="shared" si="582"/>
        <v>0</v>
      </c>
      <c r="OE136" s="6">
        <f t="shared" si="583"/>
        <v>0</v>
      </c>
      <c r="OF136" s="6">
        <f t="shared" si="584"/>
        <v>5.2415309697266022</v>
      </c>
      <c r="OG136" s="6">
        <f t="shared" si="585"/>
        <v>0</v>
      </c>
      <c r="OH136" s="193">
        <f t="shared" si="765"/>
        <v>5.6740334309306508</v>
      </c>
      <c r="OI136" s="193">
        <f t="shared" si="766"/>
        <v>4.1745731882913786</v>
      </c>
      <c r="OJ136" s="193">
        <f t="shared" si="767"/>
        <v>3.9243470484463643</v>
      </c>
      <c r="OK136" s="193">
        <f t="shared" si="586"/>
        <v>3.9040600573940507</v>
      </c>
      <c r="OL136" s="212">
        <f t="shared" si="768"/>
        <v>56847.380345685728</v>
      </c>
      <c r="OP136" s="3">
        <f t="shared" si="587"/>
        <v>0</v>
      </c>
      <c r="OQ136" s="6">
        <f t="shared" si="588"/>
        <v>0</v>
      </c>
      <c r="OR136" s="6">
        <f t="shared" si="589"/>
        <v>0</v>
      </c>
      <c r="OS136" s="6">
        <f t="shared" si="590"/>
        <v>6.4750274843976348</v>
      </c>
      <c r="OT136" s="193">
        <f t="shared" si="769"/>
        <v>5.6740334309306508</v>
      </c>
      <c r="OU136" s="193">
        <f t="shared" si="770"/>
        <v>4.1745731882913786</v>
      </c>
      <c r="OV136" s="193">
        <f t="shared" si="771"/>
        <v>3.8150380693314694</v>
      </c>
      <c r="OW136" s="193">
        <f t="shared" si="591"/>
        <v>4.0267518011396373</v>
      </c>
      <c r="OX136" s="232">
        <f t="shared" si="772"/>
        <v>57177.7189812777</v>
      </c>
    </row>
    <row r="137" spans="2:414" x14ac:dyDescent="0.2">
      <c r="B137" s="81">
        <v>45486</v>
      </c>
      <c r="C137">
        <v>133</v>
      </c>
      <c r="D137">
        <v>11.249626437650759</v>
      </c>
      <c r="E137">
        <v>0</v>
      </c>
      <c r="F137">
        <v>0</v>
      </c>
      <c r="G137">
        <v>0</v>
      </c>
      <c r="H137">
        <v>0</v>
      </c>
      <c r="I137">
        <v>0</v>
      </c>
      <c r="J137">
        <v>0</v>
      </c>
      <c r="K137">
        <v>0</v>
      </c>
      <c r="L137">
        <v>0</v>
      </c>
      <c r="M137">
        <v>0</v>
      </c>
      <c r="N137">
        <v>0</v>
      </c>
      <c r="O137">
        <v>0</v>
      </c>
      <c r="P137">
        <v>1</v>
      </c>
      <c r="Q137">
        <v>0</v>
      </c>
      <c r="R137">
        <v>0</v>
      </c>
      <c r="S137">
        <v>0</v>
      </c>
      <c r="T137">
        <v>17689</v>
      </c>
      <c r="U137">
        <v>6.5335718415372872</v>
      </c>
      <c r="V137">
        <v>5.1060187812669255</v>
      </c>
      <c r="W137">
        <v>4.5578530171535672</v>
      </c>
      <c r="X137">
        <v>5.4705027304200486</v>
      </c>
      <c r="Y137" s="3">
        <v>396.64399162474263</v>
      </c>
      <c r="Z137" s="3">
        <v>100.00001033963377</v>
      </c>
      <c r="AA137" s="3">
        <v>50</v>
      </c>
      <c r="AB137" s="3">
        <v>187.97616762370453</v>
      </c>
      <c r="AC137">
        <v>1</v>
      </c>
      <c r="AD137">
        <v>1</v>
      </c>
      <c r="AE137" s="6"/>
      <c r="AF137" s="1" t="s">
        <v>7</v>
      </c>
      <c r="AG137">
        <v>133</v>
      </c>
      <c r="AH137" s="189">
        <v>45486</v>
      </c>
      <c r="AI137">
        <f t="shared" si="592"/>
        <v>7</v>
      </c>
      <c r="AJ137">
        <v>133</v>
      </c>
      <c r="AK137">
        <v>1</v>
      </c>
      <c r="AL137">
        <v>1</v>
      </c>
      <c r="AM137">
        <v>0</v>
      </c>
      <c r="AN137">
        <v>1</v>
      </c>
      <c r="AO137">
        <v>0</v>
      </c>
      <c r="AP137">
        <v>0</v>
      </c>
      <c r="AQ137">
        <v>0</v>
      </c>
      <c r="AS137" s="37"/>
      <c r="AT137" s="37"/>
      <c r="AU137" s="6">
        <f t="shared" si="593"/>
        <v>0</v>
      </c>
      <c r="AV137" s="6">
        <f t="shared" si="594"/>
        <v>0</v>
      </c>
      <c r="AW137" s="6">
        <f t="shared" si="595"/>
        <v>0</v>
      </c>
      <c r="AX137" s="6">
        <f t="shared" si="596"/>
        <v>0</v>
      </c>
      <c r="AY137" s="193">
        <f t="shared" si="597"/>
        <v>5.6740334309306508</v>
      </c>
      <c r="AZ137" s="193">
        <f t="shared" si="598"/>
        <v>4.1745731882913786</v>
      </c>
      <c r="BA137" s="193">
        <f t="shared" si="599"/>
        <v>3.8150380693314694</v>
      </c>
      <c r="BB137" s="193">
        <f t="shared" si="600"/>
        <v>3.9040600573940507</v>
      </c>
      <c r="BC137" s="72">
        <f t="shared" si="601"/>
        <v>56312.210093717425</v>
      </c>
      <c r="BG137" s="3">
        <f t="shared" si="602"/>
        <v>6.402900404706541</v>
      </c>
      <c r="BH137" s="6">
        <f t="shared" si="603"/>
        <v>0</v>
      </c>
      <c r="BI137" s="6">
        <f t="shared" si="604"/>
        <v>0</v>
      </c>
      <c r="BJ137" s="6">
        <f t="shared" si="605"/>
        <v>0</v>
      </c>
      <c r="BK137" s="193">
        <f t="shared" si="606"/>
        <v>5.6957826661999711</v>
      </c>
      <c r="BL137" s="193">
        <f t="shared" si="607"/>
        <v>4.1745731882913786</v>
      </c>
      <c r="BM137" s="193">
        <f t="shared" si="608"/>
        <v>3.8150380693314694</v>
      </c>
      <c r="BN137" s="193">
        <f t="shared" si="609"/>
        <v>3.9040600573940507</v>
      </c>
      <c r="BO137" s="72">
        <f t="shared" si="610"/>
        <v>56324.771912710654</v>
      </c>
      <c r="BS137" s="3">
        <f t="shared" si="611"/>
        <v>6.4029205783221981</v>
      </c>
      <c r="BT137" s="6">
        <f t="shared" si="612"/>
        <v>0</v>
      </c>
      <c r="BU137" s="6">
        <f t="shared" si="613"/>
        <v>0</v>
      </c>
      <c r="BV137" s="6">
        <f t="shared" si="614"/>
        <v>0</v>
      </c>
      <c r="BW137" s="193">
        <f t="shared" si="615"/>
        <v>5.6957827339854621</v>
      </c>
      <c r="BX137" s="193">
        <f t="shared" si="616"/>
        <v>4.1745731882913786</v>
      </c>
      <c r="BY137" s="193">
        <f t="shared" si="495"/>
        <v>3.8150380693314694</v>
      </c>
      <c r="BZ137" s="193">
        <f t="shared" si="617"/>
        <v>3.9040600573940507</v>
      </c>
      <c r="CA137" s="72">
        <f t="shared" si="618"/>
        <v>56324.771912710654</v>
      </c>
      <c r="CE137" s="3">
        <f t="shared" si="619"/>
        <v>0</v>
      </c>
      <c r="CF137" s="6">
        <f t="shared" si="620"/>
        <v>5.1060187812669255</v>
      </c>
      <c r="CG137" s="6">
        <f t="shared" si="621"/>
        <v>0</v>
      </c>
      <c r="CH137" s="6">
        <f t="shared" si="622"/>
        <v>0</v>
      </c>
      <c r="CI137" s="193">
        <f t="shared" si="623"/>
        <v>5.6740334309306508</v>
      </c>
      <c r="CJ137" s="193">
        <f t="shared" si="624"/>
        <v>4.2501810288896831</v>
      </c>
      <c r="CK137" s="193">
        <f t="shared" si="496"/>
        <v>3.8150380693314694</v>
      </c>
      <c r="CL137" s="193">
        <f t="shared" si="625"/>
        <v>3.9040600573940507</v>
      </c>
      <c r="CM137" s="72">
        <f t="shared" si="626"/>
        <v>56500.598528478047</v>
      </c>
      <c r="CQ137" s="3">
        <f t="shared" si="627"/>
        <v>0</v>
      </c>
      <c r="CR137" s="6">
        <f t="shared" si="628"/>
        <v>5.1060743134490867</v>
      </c>
      <c r="CS137" s="6">
        <f t="shared" si="629"/>
        <v>0</v>
      </c>
      <c r="CT137" s="6">
        <f t="shared" si="630"/>
        <v>0</v>
      </c>
      <c r="CU137" s="193">
        <f t="shared" si="631"/>
        <v>5.6740334309306508</v>
      </c>
      <c r="CV137" s="193">
        <f t="shared" si="632"/>
        <v>4.2501818208700204</v>
      </c>
      <c r="CW137" s="193">
        <f t="shared" si="497"/>
        <v>3.8150380693314694</v>
      </c>
      <c r="CX137" s="193">
        <f t="shared" si="633"/>
        <v>3.9040600573940507</v>
      </c>
      <c r="CY137" s="72">
        <f t="shared" si="634"/>
        <v>56500.600505114671</v>
      </c>
      <c r="DC137" s="3">
        <f t="shared" si="635"/>
        <v>0</v>
      </c>
      <c r="DD137" s="6">
        <f t="shared" si="636"/>
        <v>0</v>
      </c>
      <c r="DE137" s="6">
        <f t="shared" si="637"/>
        <v>4.7857456680112458</v>
      </c>
      <c r="DF137" s="6">
        <f t="shared" si="638"/>
        <v>0</v>
      </c>
      <c r="DG137" s="193">
        <f t="shared" si="639"/>
        <v>5.6740334309306508</v>
      </c>
      <c r="DH137" s="193">
        <f t="shared" si="640"/>
        <v>4.1745731882913786</v>
      </c>
      <c r="DI137" s="193">
        <f t="shared" si="498"/>
        <v>3.9153022138747122</v>
      </c>
      <c r="DJ137" s="193">
        <f t="shared" si="641"/>
        <v>3.9040600573940507</v>
      </c>
      <c r="DK137" s="72">
        <f t="shared" si="642"/>
        <v>56802.905020320242</v>
      </c>
      <c r="DO137" s="3">
        <f t="shared" si="643"/>
        <v>0</v>
      </c>
      <c r="DP137" s="6">
        <f t="shared" si="644"/>
        <v>0</v>
      </c>
      <c r="DQ137" s="6">
        <f t="shared" si="645"/>
        <v>4.5579410420919517</v>
      </c>
      <c r="DR137" s="6">
        <f t="shared" si="646"/>
        <v>0</v>
      </c>
      <c r="DS137" s="193">
        <f t="shared" si="647"/>
        <v>5.6740334309306508</v>
      </c>
      <c r="DT137" s="193">
        <f t="shared" si="648"/>
        <v>4.1745731882913786</v>
      </c>
      <c r="DU137" s="193">
        <f t="shared" si="499"/>
        <v>3.9107506947981525</v>
      </c>
      <c r="DV137" s="193">
        <f t="shared" si="649"/>
        <v>3.9040600573940507</v>
      </c>
      <c r="DW137" s="72">
        <f t="shared" si="650"/>
        <v>56780.537420399822</v>
      </c>
      <c r="EA137" s="3">
        <f t="shared" si="651"/>
        <v>0</v>
      </c>
      <c r="EB137" s="6">
        <f t="shared" si="652"/>
        <v>0</v>
      </c>
      <c r="EC137" s="6">
        <f t="shared" si="653"/>
        <v>0</v>
      </c>
      <c r="ED137" s="6">
        <f t="shared" si="654"/>
        <v>16.411508191260147</v>
      </c>
      <c r="EE137" s="193">
        <f t="shared" si="655"/>
        <v>5.6740334309306508</v>
      </c>
      <c r="EF137" s="193">
        <f t="shared" si="656"/>
        <v>4.1745731882913786</v>
      </c>
      <c r="EG137" s="193">
        <f t="shared" si="500"/>
        <v>3.8150380693314694</v>
      </c>
      <c r="EH137" s="193">
        <f t="shared" si="657"/>
        <v>4.1898811073704572</v>
      </c>
      <c r="EI137" s="72">
        <f t="shared" si="658"/>
        <v>58349.124594192741</v>
      </c>
      <c r="EM137" s="3">
        <f t="shared" si="659"/>
        <v>0</v>
      </c>
      <c r="EN137" s="6">
        <f t="shared" si="660"/>
        <v>0</v>
      </c>
      <c r="EO137" s="6">
        <f t="shared" si="661"/>
        <v>0</v>
      </c>
      <c r="EP137" s="6">
        <f t="shared" si="662"/>
        <v>5.4706377477820993</v>
      </c>
      <c r="EQ137" s="193">
        <f t="shared" si="663"/>
        <v>5.6740334309306508</v>
      </c>
      <c r="ER137" s="193">
        <f t="shared" si="664"/>
        <v>4.1745731882913786</v>
      </c>
      <c r="ES137" s="193">
        <f t="shared" si="501"/>
        <v>3.8150380693314694</v>
      </c>
      <c r="ET137" s="193">
        <f t="shared" si="665"/>
        <v>4.0086790311811598</v>
      </c>
      <c r="EU137" s="72">
        <f t="shared" si="666"/>
        <v>57049.397005463223</v>
      </c>
      <c r="EY137" s="3">
        <f t="shared" si="667"/>
        <v>6.402900404706541</v>
      </c>
      <c r="EZ137" s="6">
        <f t="shared" si="668"/>
        <v>5.1060187812669255</v>
      </c>
      <c r="FA137" s="6">
        <f t="shared" si="669"/>
        <v>4.7857456680112458</v>
      </c>
      <c r="FB137" s="6">
        <f t="shared" si="670"/>
        <v>16.411508191260147</v>
      </c>
      <c r="FC137" s="193">
        <f t="shared" si="671"/>
        <v>5.6957826661999711</v>
      </c>
      <c r="FD137" s="193">
        <f t="shared" si="672"/>
        <v>4.2501810288896831</v>
      </c>
      <c r="FE137" s="193">
        <f t="shared" si="502"/>
        <v>3.9153022138747122</v>
      </c>
      <c r="FF137" s="193">
        <f t="shared" si="673"/>
        <v>4.1898811073704572</v>
      </c>
      <c r="FG137" s="72">
        <f t="shared" si="674"/>
        <v>59067.646140523801</v>
      </c>
      <c r="FK137" s="3">
        <f t="shared" si="675"/>
        <v>6.5335920151529443</v>
      </c>
      <c r="FL137" s="6">
        <f t="shared" si="676"/>
        <v>5.1060743134490867</v>
      </c>
      <c r="FM137" s="6">
        <f t="shared" si="677"/>
        <v>4.5579410420919517</v>
      </c>
      <c r="FN137" s="6">
        <f t="shared" si="678"/>
        <v>5.4706377477820993</v>
      </c>
      <c r="FO137" s="193">
        <f t="shared" si="679"/>
        <v>5.696221707511901</v>
      </c>
      <c r="FP137" s="193">
        <f t="shared" si="680"/>
        <v>4.2501818208700204</v>
      </c>
      <c r="FQ137" s="193">
        <f t="shared" si="503"/>
        <v>3.9107506947981525</v>
      </c>
      <c r="FR137" s="193">
        <f t="shared" si="681"/>
        <v>4.0086790311811598</v>
      </c>
      <c r="FS137" s="205">
        <f t="shared" si="682"/>
        <v>57729.434129014378</v>
      </c>
      <c r="FW137" s="3">
        <f t="shared" si="683"/>
        <v>7.5136076177678799</v>
      </c>
      <c r="FX137" s="6">
        <f t="shared" si="684"/>
        <v>5.7698012228316253</v>
      </c>
      <c r="FY137" s="6">
        <f t="shared" si="685"/>
        <v>5.6517377412704235</v>
      </c>
      <c r="FZ137" s="6">
        <f t="shared" si="686"/>
        <v>6.4551932218956569</v>
      </c>
      <c r="GA137" s="193">
        <f t="shared" si="687"/>
        <v>5.6995078135281902</v>
      </c>
      <c r="GB137" s="193">
        <f t="shared" si="688"/>
        <v>4.2596031352288977</v>
      </c>
      <c r="GC137" s="193">
        <f t="shared" si="504"/>
        <v>3.932418037999617</v>
      </c>
      <c r="GD137" s="193">
        <f t="shared" si="689"/>
        <v>4.0263980508670967</v>
      </c>
      <c r="GE137" s="72">
        <f t="shared" si="690"/>
        <v>57991.402768991982</v>
      </c>
      <c r="GI137" s="3">
        <f t="shared" si="691"/>
        <v>7.1869290256910165</v>
      </c>
      <c r="GJ137" s="6">
        <f t="shared" si="692"/>
        <v>5.616620659393619</v>
      </c>
      <c r="GK137" s="6">
        <f t="shared" si="693"/>
        <v>5.0136383188689244</v>
      </c>
      <c r="GL137" s="6">
        <f t="shared" si="694"/>
        <v>6.0175530034620541</v>
      </c>
      <c r="GM137" s="193">
        <f t="shared" si="695"/>
        <v>5.6984136217143808</v>
      </c>
      <c r="GN137" s="193">
        <f t="shared" si="696"/>
        <v>4.2574366692020167</v>
      </c>
      <c r="GO137" s="193">
        <f t="shared" si="505"/>
        <v>3.9198348572547341</v>
      </c>
      <c r="GP137" s="193">
        <f t="shared" si="697"/>
        <v>4.0185605871597749</v>
      </c>
      <c r="GQ137" s="72">
        <f t="shared" si="698"/>
        <v>57865.691068546992</v>
      </c>
      <c r="GU137" s="3">
        <f t="shared" si="699"/>
        <v>8.4936433939984735</v>
      </c>
      <c r="GV137" s="6">
        <f t="shared" si="700"/>
        <v>6.1272225375203107</v>
      </c>
      <c r="GW137" s="6">
        <f t="shared" si="701"/>
        <v>5.9252089222996371</v>
      </c>
      <c r="GX137" s="6">
        <f t="shared" si="702"/>
        <v>6.8381284130250606</v>
      </c>
      <c r="GY137" s="193">
        <f t="shared" si="703"/>
        <v>5.7027832237234897</v>
      </c>
      <c r="GZ137" s="193">
        <f t="shared" si="704"/>
        <v>4.2646400441887735</v>
      </c>
      <c r="HA137" s="193">
        <f t="shared" si="506"/>
        <v>3.9377627340091421</v>
      </c>
      <c r="HB137" s="193">
        <f t="shared" si="705"/>
        <v>4.0332058024620352</v>
      </c>
      <c r="HC137" s="205">
        <f t="shared" si="706"/>
        <v>58082.225064444574</v>
      </c>
      <c r="HG137" s="3">
        <f t="shared" si="507"/>
        <v>7.5136076177678799</v>
      </c>
      <c r="HH137" s="6">
        <f t="shared" si="508"/>
        <v>0</v>
      </c>
      <c r="HI137" s="6">
        <f t="shared" si="509"/>
        <v>0</v>
      </c>
      <c r="HJ137" s="6">
        <f t="shared" si="510"/>
        <v>0</v>
      </c>
      <c r="HK137" s="193">
        <f t="shared" si="707"/>
        <v>5.6995078135281902</v>
      </c>
      <c r="HL137" s="193">
        <f t="shared" si="707"/>
        <v>4.1745731882913786</v>
      </c>
      <c r="HM137" s="193">
        <f t="shared" si="707"/>
        <v>3.8150380693314694</v>
      </c>
      <c r="HN137" s="193">
        <f t="shared" si="511"/>
        <v>3.9040600573940507</v>
      </c>
      <c r="HO137" s="212">
        <f t="shared" si="708"/>
        <v>56326.923746501714</v>
      </c>
      <c r="HS137" s="3">
        <f t="shared" si="512"/>
        <v>7.1869290256910165</v>
      </c>
      <c r="HT137" s="6">
        <f t="shared" si="513"/>
        <v>0</v>
      </c>
      <c r="HU137" s="6">
        <f t="shared" si="514"/>
        <v>0</v>
      </c>
      <c r="HV137" s="6">
        <f t="shared" si="515"/>
        <v>0</v>
      </c>
      <c r="HW137" s="193">
        <f t="shared" si="709"/>
        <v>5.6984136217143808</v>
      </c>
      <c r="HX137" s="193">
        <f t="shared" si="710"/>
        <v>4.1745731882913786</v>
      </c>
      <c r="HY137" s="193">
        <f t="shared" si="711"/>
        <v>3.8150380693314694</v>
      </c>
      <c r="HZ137" s="193">
        <f t="shared" si="516"/>
        <v>3.9040600573940507</v>
      </c>
      <c r="IA137" s="212">
        <f t="shared" si="712"/>
        <v>56326.291677357549</v>
      </c>
      <c r="IE137" s="3">
        <f t="shared" si="517"/>
        <v>8.4936433939984735</v>
      </c>
      <c r="IF137" s="6">
        <f t="shared" si="518"/>
        <v>0</v>
      </c>
      <c r="IG137" s="6">
        <f t="shared" si="519"/>
        <v>0</v>
      </c>
      <c r="IH137" s="6">
        <f t="shared" si="520"/>
        <v>0</v>
      </c>
      <c r="II137" s="193">
        <f t="shared" si="713"/>
        <v>5.7027832237234897</v>
      </c>
      <c r="IJ137" s="193">
        <f t="shared" si="714"/>
        <v>4.1745731882913786</v>
      </c>
      <c r="IK137" s="193">
        <f t="shared" si="715"/>
        <v>3.8150380693314694</v>
      </c>
      <c r="IL137" s="193">
        <f t="shared" si="521"/>
        <v>3.9040600573940507</v>
      </c>
      <c r="IM137" s="205">
        <f t="shared" si="716"/>
        <v>56328.815857263864</v>
      </c>
      <c r="IQ137" s="3">
        <f t="shared" si="522"/>
        <v>0</v>
      </c>
      <c r="IR137" s="6">
        <f t="shared" si="523"/>
        <v>5.7698012228316253</v>
      </c>
      <c r="IS137" s="6">
        <f t="shared" si="524"/>
        <v>0</v>
      </c>
      <c r="IT137" s="6">
        <f t="shared" si="525"/>
        <v>0</v>
      </c>
      <c r="IU137" s="193">
        <f t="shared" si="717"/>
        <v>5.6740334309306508</v>
      </c>
      <c r="IV137" s="193">
        <f t="shared" si="718"/>
        <v>4.2596031352288977</v>
      </c>
      <c r="IW137" s="193">
        <f t="shared" si="719"/>
        <v>3.8150380693314694</v>
      </c>
      <c r="IX137" s="193">
        <f t="shared" si="526"/>
        <v>3.9040600573940507</v>
      </c>
      <c r="IY137" s="212">
        <f t="shared" si="720"/>
        <v>56524.11925983963</v>
      </c>
      <c r="JC137" s="3">
        <f t="shared" si="527"/>
        <v>0</v>
      </c>
      <c r="JD137" s="6">
        <f t="shared" si="528"/>
        <v>5.616620659393619</v>
      </c>
      <c r="JE137" s="6">
        <f t="shared" si="529"/>
        <v>0</v>
      </c>
      <c r="JF137" s="6">
        <f t="shared" si="530"/>
        <v>0</v>
      </c>
      <c r="JG137" s="193">
        <f t="shared" si="721"/>
        <v>5.6740334309306508</v>
      </c>
      <c r="JH137" s="193">
        <f t="shared" si="722"/>
        <v>4.2574366692020167</v>
      </c>
      <c r="JI137" s="193">
        <f t="shared" si="723"/>
        <v>3.8150380693314694</v>
      </c>
      <c r="JJ137" s="193">
        <f t="shared" si="531"/>
        <v>3.9040600573940507</v>
      </c>
      <c r="JK137" s="212">
        <f t="shared" si="724"/>
        <v>56518.710168722959</v>
      </c>
      <c r="JO137" s="3">
        <f t="shared" si="532"/>
        <v>0</v>
      </c>
      <c r="JP137" s="6">
        <f t="shared" si="533"/>
        <v>6.1272225375203107</v>
      </c>
      <c r="JQ137" s="6">
        <f t="shared" si="534"/>
        <v>0</v>
      </c>
      <c r="JR137" s="6">
        <f t="shared" si="535"/>
        <v>0</v>
      </c>
      <c r="JS137" s="193">
        <f t="shared" si="725"/>
        <v>5.6740334309306508</v>
      </c>
      <c r="JT137" s="193">
        <f t="shared" si="726"/>
        <v>4.2646400441887735</v>
      </c>
      <c r="JU137" s="193">
        <f t="shared" si="727"/>
        <v>3.8150380693314694</v>
      </c>
      <c r="JV137" s="193">
        <f t="shared" si="536"/>
        <v>3.9040600573940507</v>
      </c>
      <c r="JW137" s="205">
        <f t="shared" si="728"/>
        <v>56536.69708668322</v>
      </c>
      <c r="KA137" s="3">
        <f t="shared" si="537"/>
        <v>0</v>
      </c>
      <c r="KB137" s="6">
        <f t="shared" si="538"/>
        <v>0</v>
      </c>
      <c r="KC137" s="6">
        <f t="shared" si="539"/>
        <v>5.6517377412704235</v>
      </c>
      <c r="KD137" s="6">
        <f t="shared" si="540"/>
        <v>0</v>
      </c>
      <c r="KE137" s="193">
        <f t="shared" si="729"/>
        <v>5.6740334309306508</v>
      </c>
      <c r="KF137" s="193">
        <f t="shared" si="730"/>
        <v>4.1745731882913786</v>
      </c>
      <c r="KG137" s="193">
        <f t="shared" si="731"/>
        <v>3.932418037999617</v>
      </c>
      <c r="KH137" s="193">
        <f t="shared" si="541"/>
        <v>3.9040600573940507</v>
      </c>
      <c r="KI137" s="212">
        <f t="shared" si="732"/>
        <v>56887.096473452693</v>
      </c>
      <c r="KM137" s="3">
        <f t="shared" si="542"/>
        <v>0</v>
      </c>
      <c r="KN137" s="6">
        <f t="shared" si="543"/>
        <v>0</v>
      </c>
      <c r="KO137" s="6">
        <f t="shared" si="544"/>
        <v>5.0136383188689244</v>
      </c>
      <c r="KP137" s="6">
        <f t="shared" si="545"/>
        <v>0</v>
      </c>
      <c r="KQ137" s="193">
        <f t="shared" si="733"/>
        <v>5.6740334309306508</v>
      </c>
      <c r="KR137" s="193">
        <f t="shared" si="734"/>
        <v>4.1745731882913786</v>
      </c>
      <c r="KS137" s="193">
        <f t="shared" si="735"/>
        <v>3.9198348572547341</v>
      </c>
      <c r="KT137" s="193">
        <f t="shared" si="546"/>
        <v>3.9040600573940507</v>
      </c>
      <c r="KU137" s="212">
        <f t="shared" si="736"/>
        <v>56825.188615660445</v>
      </c>
      <c r="KY137" s="3">
        <f t="shared" si="547"/>
        <v>0</v>
      </c>
      <c r="KZ137" s="6">
        <f t="shared" si="548"/>
        <v>0</v>
      </c>
      <c r="LA137" s="6">
        <f t="shared" si="549"/>
        <v>5.9252089222996371</v>
      </c>
      <c r="LB137" s="6">
        <f t="shared" si="550"/>
        <v>0</v>
      </c>
      <c r="LC137" s="193">
        <f t="shared" si="737"/>
        <v>5.6740334309306508</v>
      </c>
      <c r="LD137" s="193">
        <f t="shared" si="738"/>
        <v>4.1745731882913786</v>
      </c>
      <c r="LE137" s="193">
        <f t="shared" si="739"/>
        <v>3.9377627340091421</v>
      </c>
      <c r="LF137" s="193">
        <f t="shared" si="551"/>
        <v>3.9040600573940507</v>
      </c>
      <c r="LG137" s="205">
        <f t="shared" si="740"/>
        <v>56913.412190118921</v>
      </c>
      <c r="LK137" s="3">
        <f t="shared" si="552"/>
        <v>0</v>
      </c>
      <c r="LL137" s="6">
        <f t="shared" si="553"/>
        <v>0</v>
      </c>
      <c r="LM137" s="6">
        <f t="shared" si="554"/>
        <v>0</v>
      </c>
      <c r="LN137" s="6">
        <f t="shared" si="555"/>
        <v>6.4551932218956569</v>
      </c>
      <c r="LO137" s="193">
        <f t="shared" si="741"/>
        <v>5.6740334309306508</v>
      </c>
      <c r="LP137" s="193">
        <f t="shared" si="742"/>
        <v>4.1745731882913786</v>
      </c>
      <c r="LQ137" s="193">
        <f t="shared" si="743"/>
        <v>3.8150380693314694</v>
      </c>
      <c r="LR137" s="193">
        <f t="shared" si="556"/>
        <v>4.0263980508670967</v>
      </c>
      <c r="LS137" s="212">
        <f t="shared" si="744"/>
        <v>57175.20448299608</v>
      </c>
      <c r="LW137" s="3">
        <f t="shared" si="557"/>
        <v>0</v>
      </c>
      <c r="LX137" s="6">
        <f t="shared" si="558"/>
        <v>0</v>
      </c>
      <c r="LY137" s="6">
        <f t="shared" si="559"/>
        <v>0</v>
      </c>
      <c r="LZ137" s="6">
        <f t="shared" si="560"/>
        <v>6.0175530034620541</v>
      </c>
      <c r="MA137" s="193">
        <f t="shared" si="745"/>
        <v>5.6740334309306508</v>
      </c>
      <c r="MB137" s="193">
        <f t="shared" si="746"/>
        <v>4.1745731882913786</v>
      </c>
      <c r="MC137" s="193">
        <f t="shared" si="747"/>
        <v>3.8150380693314694</v>
      </c>
      <c r="MD137" s="193">
        <f t="shared" si="561"/>
        <v>4.0185605871597749</v>
      </c>
      <c r="ME137" s="212">
        <f t="shared" si="748"/>
        <v>57119.523230734441</v>
      </c>
      <c r="MI137" s="3">
        <f t="shared" si="562"/>
        <v>0</v>
      </c>
      <c r="MJ137" s="6">
        <f t="shared" si="563"/>
        <v>0</v>
      </c>
      <c r="MK137" s="6">
        <f t="shared" si="564"/>
        <v>0</v>
      </c>
      <c r="ML137" s="6">
        <f t="shared" si="565"/>
        <v>6.8381284130250606</v>
      </c>
      <c r="MM137" s="193">
        <f t="shared" si="749"/>
        <v>5.6740334309306508</v>
      </c>
      <c r="MN137" s="193">
        <f t="shared" si="750"/>
        <v>4.1745731882913786</v>
      </c>
      <c r="MO137" s="193">
        <f t="shared" si="751"/>
        <v>3.8150380693314694</v>
      </c>
      <c r="MP137" s="193">
        <f t="shared" si="566"/>
        <v>4.0332058024620352</v>
      </c>
      <c r="MQ137" s="205">
        <f t="shared" si="752"/>
        <v>57223.614195407856</v>
      </c>
      <c r="MT137" s="3">
        <f t="shared" si="567"/>
        <v>6.206893249460423</v>
      </c>
      <c r="MU137" s="6">
        <f t="shared" si="568"/>
        <v>5.1060187812669255</v>
      </c>
      <c r="MV137" s="6">
        <f t="shared" si="569"/>
        <v>5.2415309697266022</v>
      </c>
      <c r="MW137" s="6">
        <f t="shared" si="570"/>
        <v>6.5646032765040578</v>
      </c>
      <c r="MX137" s="193">
        <f t="shared" si="753"/>
        <v>5.6951238443457353</v>
      </c>
      <c r="MY137" s="193">
        <f t="shared" si="754"/>
        <v>4.2501810288896831</v>
      </c>
      <c r="MZ137" s="193">
        <f t="shared" si="755"/>
        <v>3.9243470484463643</v>
      </c>
      <c r="NA137" s="193">
        <f t="shared" si="571"/>
        <v>4.0283478564772928</v>
      </c>
      <c r="NB137" s="212">
        <f t="shared" si="756"/>
        <v>57938.239288831486</v>
      </c>
      <c r="NF137" s="3">
        <f t="shared" si="572"/>
        <v>6.2068932494604221</v>
      </c>
      <c r="NG137" s="6">
        <f t="shared" si="573"/>
        <v>0</v>
      </c>
      <c r="NH137" s="6">
        <f t="shared" si="574"/>
        <v>0</v>
      </c>
      <c r="NI137" s="6">
        <f t="shared" si="575"/>
        <v>0</v>
      </c>
      <c r="NJ137" s="193">
        <f t="shared" si="757"/>
        <v>5.6951238443457353</v>
      </c>
      <c r="NK137" s="193">
        <f t="shared" si="758"/>
        <v>4.1745731882913786</v>
      </c>
      <c r="NL137" s="193">
        <f t="shared" si="759"/>
        <v>3.8150380693314694</v>
      </c>
      <c r="NM137" s="193">
        <f t="shared" si="576"/>
        <v>3.9040600573940507</v>
      </c>
      <c r="NN137" s="212">
        <f t="shared" si="760"/>
        <v>56324.391352390659</v>
      </c>
      <c r="NR137" s="3">
        <f t="shared" si="577"/>
        <v>0</v>
      </c>
      <c r="NS137" s="6">
        <f t="shared" si="578"/>
        <v>5.1060187812669255</v>
      </c>
      <c r="NT137" s="6">
        <f t="shared" si="579"/>
        <v>0</v>
      </c>
      <c r="NU137" s="6">
        <f t="shared" si="580"/>
        <v>0</v>
      </c>
      <c r="NV137" s="193">
        <f t="shared" si="761"/>
        <v>5.6740334309306508</v>
      </c>
      <c r="NW137" s="193">
        <f t="shared" si="762"/>
        <v>4.2501810288896831</v>
      </c>
      <c r="NX137" s="193">
        <f t="shared" si="763"/>
        <v>3.8150380693314694</v>
      </c>
      <c r="NY137" s="193">
        <f t="shared" si="581"/>
        <v>3.9040600573940507</v>
      </c>
      <c r="NZ137" s="212">
        <f t="shared" si="764"/>
        <v>56500.598528478047</v>
      </c>
      <c r="OD137" s="3">
        <f t="shared" si="582"/>
        <v>0</v>
      </c>
      <c r="OE137" s="6">
        <f t="shared" si="583"/>
        <v>0</v>
      </c>
      <c r="OF137" s="6">
        <f t="shared" si="584"/>
        <v>5.2415309697266022</v>
      </c>
      <c r="OG137" s="6">
        <f t="shared" si="585"/>
        <v>0</v>
      </c>
      <c r="OH137" s="193">
        <f t="shared" si="765"/>
        <v>5.6740334309306508</v>
      </c>
      <c r="OI137" s="193">
        <f t="shared" si="766"/>
        <v>4.1745731882913786</v>
      </c>
      <c r="OJ137" s="193">
        <f t="shared" si="767"/>
        <v>3.9243470484463643</v>
      </c>
      <c r="OK137" s="193">
        <f t="shared" si="586"/>
        <v>3.9040600573940507</v>
      </c>
      <c r="OL137" s="212">
        <f t="shared" si="768"/>
        <v>56847.380345685728</v>
      </c>
      <c r="OP137" s="3">
        <f t="shared" si="587"/>
        <v>0</v>
      </c>
      <c r="OQ137" s="6">
        <f t="shared" si="588"/>
        <v>0</v>
      </c>
      <c r="OR137" s="6">
        <f t="shared" si="589"/>
        <v>0</v>
      </c>
      <c r="OS137" s="6">
        <f t="shared" si="590"/>
        <v>6.5646032765040578</v>
      </c>
      <c r="OT137" s="193">
        <f t="shared" si="769"/>
        <v>5.6740334309306508</v>
      </c>
      <c r="OU137" s="193">
        <f t="shared" si="770"/>
        <v>4.1745731882913786</v>
      </c>
      <c r="OV137" s="193">
        <f t="shared" si="771"/>
        <v>3.8150380693314694</v>
      </c>
      <c r="OW137" s="193">
        <f t="shared" si="591"/>
        <v>4.0283478564772928</v>
      </c>
      <c r="OX137" s="232">
        <f t="shared" si="772"/>
        <v>57189.065304251861</v>
      </c>
    </row>
    <row r="138" spans="2:414" x14ac:dyDescent="0.2">
      <c r="B138" s="81">
        <v>45493</v>
      </c>
      <c r="C138">
        <v>134</v>
      </c>
      <c r="D138">
        <v>11.25915124585309</v>
      </c>
      <c r="E138">
        <v>0</v>
      </c>
      <c r="F138">
        <v>0</v>
      </c>
      <c r="G138">
        <v>0</v>
      </c>
      <c r="H138">
        <v>0</v>
      </c>
      <c r="I138">
        <v>0</v>
      </c>
      <c r="J138">
        <v>0</v>
      </c>
      <c r="K138">
        <v>0</v>
      </c>
      <c r="L138">
        <v>0</v>
      </c>
      <c r="M138">
        <v>0</v>
      </c>
      <c r="N138">
        <v>0</v>
      </c>
      <c r="O138">
        <v>0</v>
      </c>
      <c r="P138">
        <v>1</v>
      </c>
      <c r="Q138">
        <v>0</v>
      </c>
      <c r="R138">
        <v>0</v>
      </c>
      <c r="S138">
        <v>0</v>
      </c>
      <c r="T138">
        <v>17956</v>
      </c>
      <c r="U138">
        <v>6.5240871686626107</v>
      </c>
      <c r="V138">
        <v>5.1060187499369984</v>
      </c>
      <c r="W138">
        <v>4.5578530171535672</v>
      </c>
      <c r="X138">
        <v>5.5466498677392675</v>
      </c>
      <c r="Y138" s="3">
        <v>390.15079413731985</v>
      </c>
      <c r="Z138" s="3">
        <v>100.00000516981689</v>
      </c>
      <c r="AA138" s="3">
        <v>50</v>
      </c>
      <c r="AB138" s="3">
        <v>206.77378438607496</v>
      </c>
      <c r="AC138">
        <v>1</v>
      </c>
      <c r="AD138">
        <v>1</v>
      </c>
      <c r="AE138" s="6"/>
      <c r="AF138" s="1" t="s">
        <v>7</v>
      </c>
      <c r="AG138">
        <v>134</v>
      </c>
      <c r="AH138" s="189">
        <v>45493</v>
      </c>
      <c r="AI138">
        <f t="shared" si="592"/>
        <v>7</v>
      </c>
      <c r="AJ138">
        <v>134</v>
      </c>
      <c r="AK138">
        <v>1</v>
      </c>
      <c r="AL138">
        <v>1</v>
      </c>
      <c r="AM138">
        <v>0</v>
      </c>
      <c r="AN138">
        <v>1</v>
      </c>
      <c r="AO138">
        <v>0</v>
      </c>
      <c r="AP138">
        <v>0</v>
      </c>
      <c r="AQ138">
        <v>0</v>
      </c>
      <c r="AS138" s="37"/>
      <c r="AT138" s="37"/>
      <c r="AU138" s="6">
        <f t="shared" si="593"/>
        <v>0</v>
      </c>
      <c r="AV138" s="6">
        <f t="shared" si="594"/>
        <v>0</v>
      </c>
      <c r="AW138" s="6">
        <f t="shared" si="595"/>
        <v>0</v>
      </c>
      <c r="AX138" s="6">
        <f t="shared" si="596"/>
        <v>0</v>
      </c>
      <c r="AY138" s="193">
        <f t="shared" si="597"/>
        <v>5.6740334309306508</v>
      </c>
      <c r="AZ138" s="193">
        <f t="shared" si="598"/>
        <v>4.1745731882913786</v>
      </c>
      <c r="BA138" s="193">
        <f t="shared" si="599"/>
        <v>3.8150380693314694</v>
      </c>
      <c r="BB138" s="193">
        <f t="shared" si="600"/>
        <v>3.9040600573940507</v>
      </c>
      <c r="BC138" s="72">
        <f t="shared" si="601"/>
        <v>56312.210093717425</v>
      </c>
      <c r="BG138" s="3">
        <f t="shared" si="602"/>
        <v>6.3936054252893584</v>
      </c>
      <c r="BH138" s="6">
        <f t="shared" si="603"/>
        <v>0</v>
      </c>
      <c r="BI138" s="6">
        <f t="shared" si="604"/>
        <v>0</v>
      </c>
      <c r="BJ138" s="6">
        <f t="shared" si="605"/>
        <v>0</v>
      </c>
      <c r="BK138" s="193">
        <f t="shared" si="606"/>
        <v>5.6957514335932649</v>
      </c>
      <c r="BL138" s="193">
        <f t="shared" si="607"/>
        <v>4.1745731882913786</v>
      </c>
      <c r="BM138" s="193">
        <f t="shared" si="608"/>
        <v>3.8150380693314694</v>
      </c>
      <c r="BN138" s="193">
        <f t="shared" si="609"/>
        <v>3.9040600573940507</v>
      </c>
      <c r="BO138" s="72">
        <f t="shared" si="610"/>
        <v>56324.753871522407</v>
      </c>
      <c r="BS138" s="3">
        <f t="shared" si="611"/>
        <v>6.3936255696193269</v>
      </c>
      <c r="BT138" s="6">
        <f t="shared" si="612"/>
        <v>0</v>
      </c>
      <c r="BU138" s="6">
        <f t="shared" si="613"/>
        <v>0</v>
      </c>
      <c r="BV138" s="6">
        <f t="shared" si="614"/>
        <v>0</v>
      </c>
      <c r="BW138" s="193">
        <f t="shared" si="615"/>
        <v>5.6957515012824667</v>
      </c>
      <c r="BX138" s="193">
        <f t="shared" si="616"/>
        <v>4.1745731882913786</v>
      </c>
      <c r="BY138" s="193">
        <f t="shared" ref="BY138:BY201" si="773">LN(BU138+BY$4)</f>
        <v>3.8150380693314694</v>
      </c>
      <c r="BZ138" s="193">
        <f t="shared" si="617"/>
        <v>3.9040600573940507</v>
      </c>
      <c r="CA138" s="72">
        <f t="shared" si="618"/>
        <v>56324.753871522407</v>
      </c>
      <c r="CE138" s="3">
        <f t="shared" si="619"/>
        <v>0</v>
      </c>
      <c r="CF138" s="6">
        <f t="shared" si="620"/>
        <v>5.1060187499369984</v>
      </c>
      <c r="CG138" s="6">
        <f t="shared" si="621"/>
        <v>0</v>
      </c>
      <c r="CH138" s="6">
        <f t="shared" si="622"/>
        <v>0</v>
      </c>
      <c r="CI138" s="193">
        <f t="shared" si="623"/>
        <v>5.6740334309306508</v>
      </c>
      <c r="CJ138" s="193">
        <f t="shared" si="624"/>
        <v>4.2501810284428663</v>
      </c>
      <c r="CK138" s="193">
        <f t="shared" ref="CK138:CK201" si="774">LN(CG138+CK$4)</f>
        <v>3.8150380693314694</v>
      </c>
      <c r="CL138" s="193">
        <f t="shared" si="625"/>
        <v>3.9040600573940507</v>
      </c>
      <c r="CM138" s="72">
        <f t="shared" si="626"/>
        <v>56500.59852736289</v>
      </c>
      <c r="CQ138" s="3">
        <f t="shared" si="627"/>
        <v>0</v>
      </c>
      <c r="CR138" s="6">
        <f t="shared" si="628"/>
        <v>5.1060742821188185</v>
      </c>
      <c r="CS138" s="6">
        <f t="shared" si="629"/>
        <v>0</v>
      </c>
      <c r="CT138" s="6">
        <f t="shared" si="630"/>
        <v>0</v>
      </c>
      <c r="CU138" s="193">
        <f t="shared" si="631"/>
        <v>5.6740334309306508</v>
      </c>
      <c r="CV138" s="193">
        <f t="shared" si="632"/>
        <v>4.2501818204232</v>
      </c>
      <c r="CW138" s="193">
        <f t="shared" ref="CW138:CW201" si="775">LN(CS138+CW$4)</f>
        <v>3.8150380693314694</v>
      </c>
      <c r="CX138" s="193">
        <f t="shared" si="633"/>
        <v>3.9040600573940507</v>
      </c>
      <c r="CY138" s="72">
        <f t="shared" si="634"/>
        <v>56500.600503999514</v>
      </c>
      <c r="DC138" s="3">
        <f t="shared" si="635"/>
        <v>0</v>
      </c>
      <c r="DD138" s="6">
        <f t="shared" si="636"/>
        <v>0</v>
      </c>
      <c r="DE138" s="6">
        <f t="shared" si="637"/>
        <v>4.7857456680112458</v>
      </c>
      <c r="DF138" s="6">
        <f t="shared" si="638"/>
        <v>0</v>
      </c>
      <c r="DG138" s="193">
        <f t="shared" si="639"/>
        <v>5.6740334309306508</v>
      </c>
      <c r="DH138" s="193">
        <f t="shared" si="640"/>
        <v>4.1745731882913786</v>
      </c>
      <c r="DI138" s="193">
        <f t="shared" ref="DI138:DI201" si="776">LN(DE138+DI$4)</f>
        <v>3.9153022138747122</v>
      </c>
      <c r="DJ138" s="193">
        <f t="shared" si="641"/>
        <v>3.9040600573940507</v>
      </c>
      <c r="DK138" s="72">
        <f t="shared" si="642"/>
        <v>56802.905020320242</v>
      </c>
      <c r="DO138" s="3">
        <f t="shared" si="643"/>
        <v>0</v>
      </c>
      <c r="DP138" s="6">
        <f t="shared" si="644"/>
        <v>0</v>
      </c>
      <c r="DQ138" s="6">
        <f t="shared" si="645"/>
        <v>4.5579410420919517</v>
      </c>
      <c r="DR138" s="6">
        <f t="shared" si="646"/>
        <v>0</v>
      </c>
      <c r="DS138" s="193">
        <f t="shared" si="647"/>
        <v>5.6740334309306508</v>
      </c>
      <c r="DT138" s="193">
        <f t="shared" si="648"/>
        <v>4.1745731882913786</v>
      </c>
      <c r="DU138" s="193">
        <f t="shared" ref="DU138:DU201" si="777">LN(DQ138+DU$4)</f>
        <v>3.9107506947981525</v>
      </c>
      <c r="DV138" s="193">
        <f t="shared" si="649"/>
        <v>3.9040600573940507</v>
      </c>
      <c r="DW138" s="72">
        <f t="shared" si="650"/>
        <v>56780.537420399822</v>
      </c>
      <c r="EA138" s="3">
        <f t="shared" si="651"/>
        <v>0</v>
      </c>
      <c r="EB138" s="6">
        <f t="shared" si="652"/>
        <v>0</v>
      </c>
      <c r="EC138" s="6">
        <f t="shared" si="653"/>
        <v>0</v>
      </c>
      <c r="ED138" s="6">
        <f t="shared" si="654"/>
        <v>16.639949603217801</v>
      </c>
      <c r="EE138" s="193">
        <f t="shared" si="655"/>
        <v>5.6740334309306508</v>
      </c>
      <c r="EF138" s="193">
        <f t="shared" si="656"/>
        <v>4.1745731882913786</v>
      </c>
      <c r="EG138" s="193">
        <f t="shared" ref="EG138:EG201" si="778">LN(EC138+EG$4)</f>
        <v>3.8150380693314694</v>
      </c>
      <c r="EH138" s="193">
        <f t="shared" si="657"/>
        <v>4.1933355838897626</v>
      </c>
      <c r="EI138" s="72">
        <f t="shared" si="658"/>
        <v>58374.188406656416</v>
      </c>
      <c r="EM138" s="3">
        <f t="shared" si="659"/>
        <v>0</v>
      </c>
      <c r="EN138" s="6">
        <f t="shared" si="660"/>
        <v>0</v>
      </c>
      <c r="EO138" s="6">
        <f t="shared" si="661"/>
        <v>0</v>
      </c>
      <c r="EP138" s="6">
        <f t="shared" si="662"/>
        <v>5.5467867644872024</v>
      </c>
      <c r="EQ138" s="193">
        <f t="shared" si="663"/>
        <v>5.6740334309306508</v>
      </c>
      <c r="ER138" s="193">
        <f t="shared" si="664"/>
        <v>4.1745731882913786</v>
      </c>
      <c r="ES138" s="193">
        <f t="shared" ref="ES138:ES201" si="779">LN(EO138+ES$4)</f>
        <v>3.8150380693314694</v>
      </c>
      <c r="ET138" s="193">
        <f t="shared" si="665"/>
        <v>4.0100607416484202</v>
      </c>
      <c r="EU138" s="72">
        <f t="shared" si="666"/>
        <v>57059.197380386911</v>
      </c>
      <c r="EY138" s="3">
        <f t="shared" si="667"/>
        <v>6.3936054252893584</v>
      </c>
      <c r="EZ138" s="6">
        <f t="shared" si="668"/>
        <v>5.1060187499369984</v>
      </c>
      <c r="FA138" s="6">
        <f t="shared" si="669"/>
        <v>4.7857456680112458</v>
      </c>
      <c r="FB138" s="6">
        <f t="shared" si="670"/>
        <v>16.639949603217801</v>
      </c>
      <c r="FC138" s="193">
        <f t="shared" si="671"/>
        <v>5.6957514335932649</v>
      </c>
      <c r="FD138" s="193">
        <f t="shared" si="672"/>
        <v>4.2501810284428663</v>
      </c>
      <c r="FE138" s="193">
        <f t="shared" ref="FE138:FE201" si="780">LN(FA138+FE$4)</f>
        <v>3.9153022138747122</v>
      </c>
      <c r="FF138" s="193">
        <f t="shared" si="673"/>
        <v>4.1933355838897626</v>
      </c>
      <c r="FG138" s="72">
        <f t="shared" si="674"/>
        <v>59092.999664210809</v>
      </c>
      <c r="FK138" s="3">
        <f t="shared" si="675"/>
        <v>6.5241073129925802</v>
      </c>
      <c r="FL138" s="6">
        <f t="shared" si="676"/>
        <v>5.1060742821188185</v>
      </c>
      <c r="FM138" s="6">
        <f t="shared" si="677"/>
        <v>4.5579410420919517</v>
      </c>
      <c r="FN138" s="6">
        <f t="shared" si="678"/>
        <v>5.5467867644872024</v>
      </c>
      <c r="FO138" s="193">
        <f t="shared" si="679"/>
        <v>5.6961898513859435</v>
      </c>
      <c r="FP138" s="193">
        <f t="shared" si="680"/>
        <v>4.2501818204232</v>
      </c>
      <c r="FQ138" s="193">
        <f t="shared" ref="FQ138:FQ201" si="781">LN(FM138+FQ$4)</f>
        <v>3.9107506947981525</v>
      </c>
      <c r="FR138" s="193">
        <f t="shared" si="681"/>
        <v>4.0100607416484202</v>
      </c>
      <c r="FS138" s="205">
        <f t="shared" si="682"/>
        <v>57739.332461193328</v>
      </c>
      <c r="FW138" s="3">
        <f t="shared" si="683"/>
        <v>7.5027002439620016</v>
      </c>
      <c r="FX138" s="6">
        <f t="shared" si="684"/>
        <v>5.7698011874288078</v>
      </c>
      <c r="FY138" s="6">
        <f t="shared" si="685"/>
        <v>5.6517377412704235</v>
      </c>
      <c r="FZ138" s="6">
        <f t="shared" si="686"/>
        <v>6.5450468439323357</v>
      </c>
      <c r="GA138" s="193">
        <f t="shared" si="687"/>
        <v>5.6994712991984553</v>
      </c>
      <c r="GB138" s="193">
        <f t="shared" si="688"/>
        <v>4.2596031347287298</v>
      </c>
      <c r="GC138" s="193">
        <f t="shared" ref="GC138:GC201" si="782">LN(FY138+GC$4)</f>
        <v>3.932418037999617</v>
      </c>
      <c r="GD138" s="193">
        <f t="shared" si="689"/>
        <v>4.0279996186004148</v>
      </c>
      <c r="GE138" s="72">
        <f t="shared" si="690"/>
        <v>58002.928586335052</v>
      </c>
      <c r="GI138" s="3">
        <f t="shared" si="691"/>
        <v>7.1764958855288725</v>
      </c>
      <c r="GJ138" s="6">
        <f t="shared" si="692"/>
        <v>5.6166206249306985</v>
      </c>
      <c r="GK138" s="6">
        <f t="shared" si="693"/>
        <v>5.0136383188689244</v>
      </c>
      <c r="GL138" s="6">
        <f t="shared" si="694"/>
        <v>6.1013148545131948</v>
      </c>
      <c r="GM138" s="193">
        <f t="shared" si="695"/>
        <v>5.6983786567538059</v>
      </c>
      <c r="GN138" s="193">
        <f t="shared" si="696"/>
        <v>4.2574366687140719</v>
      </c>
      <c r="GO138" s="193">
        <f t="shared" ref="GO138:GO201" si="783">LN(GK138+GO$4)</f>
        <v>3.9198348572547341</v>
      </c>
      <c r="GP138" s="193">
        <f t="shared" si="697"/>
        <v>4.0200653940545115</v>
      </c>
      <c r="GQ138" s="72">
        <f t="shared" si="698"/>
        <v>57876.496607909008</v>
      </c>
      <c r="GU138" s="3">
        <f t="shared" si="699"/>
        <v>8.4813133192613943</v>
      </c>
      <c r="GV138" s="6">
        <f t="shared" si="700"/>
        <v>6.1272224999243976</v>
      </c>
      <c r="GW138" s="6">
        <f t="shared" si="701"/>
        <v>5.9252089222996371</v>
      </c>
      <c r="GX138" s="6">
        <f t="shared" si="702"/>
        <v>6.9333123346740848</v>
      </c>
      <c r="GY138" s="193">
        <f t="shared" si="703"/>
        <v>5.7027420815380498</v>
      </c>
      <c r="GZ138" s="193">
        <f t="shared" si="704"/>
        <v>4.2646400436602905</v>
      </c>
      <c r="HA138" s="193">
        <f t="shared" ref="HA138:HA201" si="784">LN(GW138+HA$4)</f>
        <v>3.9377627340091421</v>
      </c>
      <c r="HB138" s="193">
        <f t="shared" si="705"/>
        <v>4.0348907975000659</v>
      </c>
      <c r="HC138" s="205">
        <f t="shared" si="706"/>
        <v>58094.368703561879</v>
      </c>
      <c r="HG138" s="3">
        <f t="shared" si="507"/>
        <v>7.5027002439620016</v>
      </c>
      <c r="HH138" s="6">
        <f t="shared" si="508"/>
        <v>0</v>
      </c>
      <c r="HI138" s="6">
        <f t="shared" si="509"/>
        <v>0</v>
      </c>
      <c r="HJ138" s="6">
        <f t="shared" si="510"/>
        <v>0</v>
      </c>
      <c r="HK138" s="193">
        <f t="shared" si="707"/>
        <v>5.6994712991984553</v>
      </c>
      <c r="HL138" s="193">
        <f t="shared" si="707"/>
        <v>4.1745731882913786</v>
      </c>
      <c r="HM138" s="193">
        <f t="shared" si="707"/>
        <v>3.8150380693314694</v>
      </c>
      <c r="HN138" s="193">
        <f t="shared" si="511"/>
        <v>3.9040600573940507</v>
      </c>
      <c r="HO138" s="212">
        <f t="shared" si="708"/>
        <v>56326.902653576224</v>
      </c>
      <c r="HS138" s="3">
        <f t="shared" si="512"/>
        <v>7.1764958855288725</v>
      </c>
      <c r="HT138" s="6">
        <f t="shared" si="513"/>
        <v>0</v>
      </c>
      <c r="HU138" s="6">
        <f t="shared" si="514"/>
        <v>0</v>
      </c>
      <c r="HV138" s="6">
        <f t="shared" si="515"/>
        <v>0</v>
      </c>
      <c r="HW138" s="193">
        <f t="shared" si="709"/>
        <v>5.6983786567538059</v>
      </c>
      <c r="HX138" s="193">
        <f t="shared" si="710"/>
        <v>4.1745731882913786</v>
      </c>
      <c r="HY138" s="193">
        <f t="shared" si="711"/>
        <v>3.8150380693314694</v>
      </c>
      <c r="HZ138" s="193">
        <f t="shared" si="516"/>
        <v>3.9040600573940507</v>
      </c>
      <c r="IA138" s="212">
        <f t="shared" si="712"/>
        <v>56326.271479669609</v>
      </c>
      <c r="IE138" s="3">
        <f t="shared" si="517"/>
        <v>8.4813133192613943</v>
      </c>
      <c r="IF138" s="6">
        <f t="shared" si="518"/>
        <v>0</v>
      </c>
      <c r="IG138" s="6">
        <f t="shared" si="519"/>
        <v>0</v>
      </c>
      <c r="IH138" s="6">
        <f t="shared" si="520"/>
        <v>0</v>
      </c>
      <c r="II138" s="193">
        <f t="shared" si="713"/>
        <v>5.7027420815380498</v>
      </c>
      <c r="IJ138" s="193">
        <f t="shared" si="714"/>
        <v>4.1745731882913786</v>
      </c>
      <c r="IK138" s="193">
        <f t="shared" si="715"/>
        <v>3.8150380693314694</v>
      </c>
      <c r="IL138" s="193">
        <f t="shared" si="521"/>
        <v>3.9040600573940507</v>
      </c>
      <c r="IM138" s="205">
        <f t="shared" si="716"/>
        <v>56328.79209020624</v>
      </c>
      <c r="IQ138" s="3">
        <f t="shared" si="522"/>
        <v>0</v>
      </c>
      <c r="IR138" s="6">
        <f t="shared" si="523"/>
        <v>5.7698011874288078</v>
      </c>
      <c r="IS138" s="6">
        <f t="shared" si="524"/>
        <v>0</v>
      </c>
      <c r="IT138" s="6">
        <f t="shared" si="525"/>
        <v>0</v>
      </c>
      <c r="IU138" s="193">
        <f t="shared" si="717"/>
        <v>5.6740334309306508</v>
      </c>
      <c r="IV138" s="193">
        <f t="shared" si="718"/>
        <v>4.2596031347287298</v>
      </c>
      <c r="IW138" s="193">
        <f t="shared" si="719"/>
        <v>3.8150380693314694</v>
      </c>
      <c r="IX138" s="193">
        <f t="shared" si="526"/>
        <v>3.9040600573940507</v>
      </c>
      <c r="IY138" s="212">
        <f t="shared" si="720"/>
        <v>56524.119258590763</v>
      </c>
      <c r="JC138" s="3">
        <f t="shared" si="527"/>
        <v>0</v>
      </c>
      <c r="JD138" s="6">
        <f t="shared" si="528"/>
        <v>5.6166206249306985</v>
      </c>
      <c r="JE138" s="6">
        <f t="shared" si="529"/>
        <v>0</v>
      </c>
      <c r="JF138" s="6">
        <f t="shared" si="530"/>
        <v>0</v>
      </c>
      <c r="JG138" s="193">
        <f t="shared" si="721"/>
        <v>5.6740334309306508</v>
      </c>
      <c r="JH138" s="193">
        <f t="shared" si="722"/>
        <v>4.2574366687140719</v>
      </c>
      <c r="JI138" s="193">
        <f t="shared" si="723"/>
        <v>3.8150380693314694</v>
      </c>
      <c r="JJ138" s="193">
        <f t="shared" si="531"/>
        <v>3.9040600573940507</v>
      </c>
      <c r="JK138" s="212">
        <f t="shared" si="724"/>
        <v>56518.710167504738</v>
      </c>
      <c r="JO138" s="3">
        <f t="shared" si="532"/>
        <v>0</v>
      </c>
      <c r="JP138" s="6">
        <f t="shared" si="533"/>
        <v>6.1272224999243976</v>
      </c>
      <c r="JQ138" s="6">
        <f t="shared" si="534"/>
        <v>0</v>
      </c>
      <c r="JR138" s="6">
        <f t="shared" si="535"/>
        <v>0</v>
      </c>
      <c r="JS138" s="193">
        <f t="shared" si="725"/>
        <v>5.6740334309306508</v>
      </c>
      <c r="JT138" s="193">
        <f t="shared" si="726"/>
        <v>4.2646400436602905</v>
      </c>
      <c r="JU138" s="193">
        <f t="shared" si="727"/>
        <v>3.8150380693314694</v>
      </c>
      <c r="JV138" s="193">
        <f t="shared" si="536"/>
        <v>3.9040600573940507</v>
      </c>
      <c r="JW138" s="205">
        <f t="shared" si="728"/>
        <v>56536.697085363383</v>
      </c>
      <c r="KA138" s="3">
        <f t="shared" si="537"/>
        <v>0</v>
      </c>
      <c r="KB138" s="6">
        <f t="shared" si="538"/>
        <v>0</v>
      </c>
      <c r="KC138" s="6">
        <f t="shared" si="539"/>
        <v>5.6517377412704235</v>
      </c>
      <c r="KD138" s="6">
        <f t="shared" si="540"/>
        <v>0</v>
      </c>
      <c r="KE138" s="193">
        <f t="shared" si="729"/>
        <v>5.6740334309306508</v>
      </c>
      <c r="KF138" s="193">
        <f t="shared" si="730"/>
        <v>4.1745731882913786</v>
      </c>
      <c r="KG138" s="193">
        <f t="shared" si="731"/>
        <v>3.932418037999617</v>
      </c>
      <c r="KH138" s="193">
        <f t="shared" si="541"/>
        <v>3.9040600573940507</v>
      </c>
      <c r="KI138" s="212">
        <f t="shared" si="732"/>
        <v>56887.096473452693</v>
      </c>
      <c r="KM138" s="3">
        <f t="shared" si="542"/>
        <v>0</v>
      </c>
      <c r="KN138" s="6">
        <f t="shared" si="543"/>
        <v>0</v>
      </c>
      <c r="KO138" s="6">
        <f t="shared" si="544"/>
        <v>5.0136383188689244</v>
      </c>
      <c r="KP138" s="6">
        <f t="shared" si="545"/>
        <v>0</v>
      </c>
      <c r="KQ138" s="193">
        <f t="shared" si="733"/>
        <v>5.6740334309306508</v>
      </c>
      <c r="KR138" s="193">
        <f t="shared" si="734"/>
        <v>4.1745731882913786</v>
      </c>
      <c r="KS138" s="193">
        <f t="shared" si="735"/>
        <v>3.9198348572547341</v>
      </c>
      <c r="KT138" s="193">
        <f t="shared" si="546"/>
        <v>3.9040600573940507</v>
      </c>
      <c r="KU138" s="212">
        <f t="shared" si="736"/>
        <v>56825.188615660445</v>
      </c>
      <c r="KY138" s="3">
        <f t="shared" si="547"/>
        <v>0</v>
      </c>
      <c r="KZ138" s="6">
        <f t="shared" si="548"/>
        <v>0</v>
      </c>
      <c r="LA138" s="6">
        <f t="shared" si="549"/>
        <v>5.9252089222996371</v>
      </c>
      <c r="LB138" s="6">
        <f t="shared" si="550"/>
        <v>0</v>
      </c>
      <c r="LC138" s="193">
        <f t="shared" si="737"/>
        <v>5.6740334309306508</v>
      </c>
      <c r="LD138" s="193">
        <f t="shared" si="738"/>
        <v>4.1745731882913786</v>
      </c>
      <c r="LE138" s="193">
        <f t="shared" si="739"/>
        <v>3.9377627340091421</v>
      </c>
      <c r="LF138" s="193">
        <f t="shared" si="551"/>
        <v>3.9040600573940507</v>
      </c>
      <c r="LG138" s="205">
        <f t="shared" si="740"/>
        <v>56913.412190118921</v>
      </c>
      <c r="LK138" s="3">
        <f t="shared" si="552"/>
        <v>0</v>
      </c>
      <c r="LL138" s="6">
        <f t="shared" si="553"/>
        <v>0</v>
      </c>
      <c r="LM138" s="6">
        <f t="shared" si="554"/>
        <v>0</v>
      </c>
      <c r="LN138" s="6">
        <f t="shared" si="555"/>
        <v>6.5450468439323357</v>
      </c>
      <c r="LO138" s="193">
        <f t="shared" si="741"/>
        <v>5.6740334309306508</v>
      </c>
      <c r="LP138" s="193">
        <f t="shared" si="742"/>
        <v>4.1745731882913786</v>
      </c>
      <c r="LQ138" s="193">
        <f t="shared" si="743"/>
        <v>3.8150380693314694</v>
      </c>
      <c r="LR138" s="193">
        <f t="shared" si="556"/>
        <v>4.0279996186004148</v>
      </c>
      <c r="LS138" s="212">
        <f t="shared" si="744"/>
        <v>57186.589496673972</v>
      </c>
      <c r="LW138" s="3">
        <f t="shared" si="557"/>
        <v>0</v>
      </c>
      <c r="LX138" s="6">
        <f t="shared" si="558"/>
        <v>0</v>
      </c>
      <c r="LY138" s="6">
        <f t="shared" si="559"/>
        <v>0</v>
      </c>
      <c r="LZ138" s="6">
        <f t="shared" si="560"/>
        <v>6.1013148545131948</v>
      </c>
      <c r="MA138" s="193">
        <f t="shared" si="745"/>
        <v>5.6740334309306508</v>
      </c>
      <c r="MB138" s="193">
        <f t="shared" si="746"/>
        <v>4.1745731882913786</v>
      </c>
      <c r="MC138" s="193">
        <f t="shared" si="747"/>
        <v>3.8150380693314694</v>
      </c>
      <c r="MD138" s="193">
        <f t="shared" si="561"/>
        <v>4.0200653940545115</v>
      </c>
      <c r="ME138" s="212">
        <f t="shared" si="748"/>
        <v>57130.20992177142</v>
      </c>
      <c r="MI138" s="3">
        <f t="shared" si="562"/>
        <v>0</v>
      </c>
      <c r="MJ138" s="6">
        <f t="shared" si="563"/>
        <v>0</v>
      </c>
      <c r="MK138" s="6">
        <f t="shared" si="564"/>
        <v>0</v>
      </c>
      <c r="ML138" s="6">
        <f t="shared" si="565"/>
        <v>6.9333123346740848</v>
      </c>
      <c r="MM138" s="193">
        <f t="shared" si="749"/>
        <v>5.6740334309306508</v>
      </c>
      <c r="MN138" s="193">
        <f t="shared" si="750"/>
        <v>4.1745731882913786</v>
      </c>
      <c r="MO138" s="193">
        <f t="shared" si="751"/>
        <v>3.8150380693314694</v>
      </c>
      <c r="MP138" s="193">
        <f t="shared" si="566"/>
        <v>4.0348907975000659</v>
      </c>
      <c r="MQ138" s="205">
        <f t="shared" si="752"/>
        <v>57235.602470008438</v>
      </c>
      <c r="MT138" s="3">
        <f t="shared" si="567"/>
        <v>6.1978828102294798</v>
      </c>
      <c r="MU138" s="6">
        <f t="shared" si="568"/>
        <v>5.1060187499369984</v>
      </c>
      <c r="MV138" s="6">
        <f t="shared" si="569"/>
        <v>5.2415309697266022</v>
      </c>
      <c r="MW138" s="6">
        <f t="shared" si="570"/>
        <v>6.6559798412871212</v>
      </c>
      <c r="MX138" s="193">
        <f t="shared" si="753"/>
        <v>5.6950935479000195</v>
      </c>
      <c r="MY138" s="193">
        <f t="shared" si="754"/>
        <v>4.2501810284428663</v>
      </c>
      <c r="MZ138" s="193">
        <f t="shared" si="755"/>
        <v>3.9243470484463643</v>
      </c>
      <c r="NA138" s="193">
        <f t="shared" si="571"/>
        <v>4.0299733773732109</v>
      </c>
      <c r="NB138" s="212">
        <f t="shared" si="756"/>
        <v>57949.930800246162</v>
      </c>
      <c r="NF138" s="3">
        <f t="shared" si="572"/>
        <v>6.197882810229479</v>
      </c>
      <c r="NG138" s="6">
        <f t="shared" si="573"/>
        <v>0</v>
      </c>
      <c r="NH138" s="6">
        <f t="shared" si="574"/>
        <v>0</v>
      </c>
      <c r="NI138" s="6">
        <f t="shared" si="575"/>
        <v>0</v>
      </c>
      <c r="NJ138" s="193">
        <f t="shared" si="757"/>
        <v>5.6950935479000195</v>
      </c>
      <c r="NK138" s="193">
        <f t="shared" si="758"/>
        <v>4.1745731882913786</v>
      </c>
      <c r="NL138" s="193">
        <f t="shared" si="759"/>
        <v>3.8150380693314694</v>
      </c>
      <c r="NM138" s="193">
        <f t="shared" si="576"/>
        <v>3.9040600573940507</v>
      </c>
      <c r="NN138" s="212">
        <f t="shared" si="760"/>
        <v>56324.373852084165</v>
      </c>
      <c r="NR138" s="3">
        <f t="shared" si="577"/>
        <v>0</v>
      </c>
      <c r="NS138" s="6">
        <f t="shared" si="578"/>
        <v>5.1060187499369984</v>
      </c>
      <c r="NT138" s="6">
        <f t="shared" si="579"/>
        <v>0</v>
      </c>
      <c r="NU138" s="6">
        <f t="shared" si="580"/>
        <v>0</v>
      </c>
      <c r="NV138" s="193">
        <f t="shared" si="761"/>
        <v>5.6740334309306508</v>
      </c>
      <c r="NW138" s="193">
        <f t="shared" si="762"/>
        <v>4.2501810284428663</v>
      </c>
      <c r="NX138" s="193">
        <f t="shared" si="763"/>
        <v>3.8150380693314694</v>
      </c>
      <c r="NY138" s="193">
        <f t="shared" si="581"/>
        <v>3.9040600573940507</v>
      </c>
      <c r="NZ138" s="212">
        <f t="shared" si="764"/>
        <v>56500.59852736289</v>
      </c>
      <c r="OD138" s="3">
        <f t="shared" si="582"/>
        <v>0</v>
      </c>
      <c r="OE138" s="6">
        <f t="shared" si="583"/>
        <v>0</v>
      </c>
      <c r="OF138" s="6">
        <f t="shared" si="584"/>
        <v>5.2415309697266022</v>
      </c>
      <c r="OG138" s="6">
        <f t="shared" si="585"/>
        <v>0</v>
      </c>
      <c r="OH138" s="193">
        <f t="shared" si="765"/>
        <v>5.6740334309306508</v>
      </c>
      <c r="OI138" s="193">
        <f t="shared" si="766"/>
        <v>4.1745731882913786</v>
      </c>
      <c r="OJ138" s="193">
        <f t="shared" si="767"/>
        <v>3.9243470484463643</v>
      </c>
      <c r="OK138" s="193">
        <f t="shared" si="586"/>
        <v>3.9040600573940507</v>
      </c>
      <c r="OL138" s="212">
        <f t="shared" si="768"/>
        <v>56847.380345685728</v>
      </c>
      <c r="OP138" s="3">
        <f t="shared" si="587"/>
        <v>0</v>
      </c>
      <c r="OQ138" s="6">
        <f t="shared" si="588"/>
        <v>0</v>
      </c>
      <c r="OR138" s="6">
        <f t="shared" si="589"/>
        <v>0</v>
      </c>
      <c r="OS138" s="6">
        <f t="shared" si="590"/>
        <v>6.6559798412871212</v>
      </c>
      <c r="OT138" s="193">
        <f t="shared" si="769"/>
        <v>5.6740334309306508</v>
      </c>
      <c r="OU138" s="193">
        <f t="shared" si="770"/>
        <v>4.1745731882913786</v>
      </c>
      <c r="OV138" s="193">
        <f t="shared" si="771"/>
        <v>3.8150380693314694</v>
      </c>
      <c r="OW138" s="193">
        <f t="shared" si="591"/>
        <v>4.0299733773732109</v>
      </c>
      <c r="OX138" s="232">
        <f t="shared" si="772"/>
        <v>57200.623411541193</v>
      </c>
    </row>
    <row r="139" spans="2:414" x14ac:dyDescent="0.2">
      <c r="B139" s="81">
        <v>45500</v>
      </c>
      <c r="C139">
        <v>135</v>
      </c>
      <c r="D139">
        <v>11.269053300553884</v>
      </c>
      <c r="E139">
        <v>0</v>
      </c>
      <c r="F139">
        <v>0</v>
      </c>
      <c r="G139">
        <v>0</v>
      </c>
      <c r="H139">
        <v>0</v>
      </c>
      <c r="I139">
        <v>0</v>
      </c>
      <c r="J139">
        <v>0</v>
      </c>
      <c r="K139">
        <v>0</v>
      </c>
      <c r="L139">
        <v>0</v>
      </c>
      <c r="M139">
        <v>0</v>
      </c>
      <c r="N139">
        <v>0</v>
      </c>
      <c r="O139">
        <v>0</v>
      </c>
      <c r="P139">
        <v>1</v>
      </c>
      <c r="Q139">
        <v>0</v>
      </c>
      <c r="R139">
        <v>0</v>
      </c>
      <c r="S139">
        <v>0</v>
      </c>
      <c r="T139">
        <v>18225</v>
      </c>
      <c r="U139">
        <v>6.5342030373865772</v>
      </c>
      <c r="V139">
        <v>5.106018734272034</v>
      </c>
      <c r="W139">
        <v>4.5578530171535672</v>
      </c>
      <c r="X139">
        <v>5.6242145858172004</v>
      </c>
      <c r="Y139" s="3">
        <v>397.07829719734536</v>
      </c>
      <c r="Z139" s="3">
        <v>100.00000258490844</v>
      </c>
      <c r="AA139" s="3">
        <v>50</v>
      </c>
      <c r="AB139" s="3">
        <v>227.45116282468251</v>
      </c>
      <c r="AC139">
        <v>1</v>
      </c>
      <c r="AD139">
        <v>1</v>
      </c>
      <c r="AE139" s="6"/>
      <c r="AF139" s="1" t="s">
        <v>7</v>
      </c>
      <c r="AG139">
        <v>135</v>
      </c>
      <c r="AH139" s="189">
        <v>45500</v>
      </c>
      <c r="AI139">
        <f t="shared" si="592"/>
        <v>7</v>
      </c>
      <c r="AJ139">
        <v>135</v>
      </c>
      <c r="AK139">
        <v>1</v>
      </c>
      <c r="AL139">
        <v>1</v>
      </c>
      <c r="AM139">
        <v>0</v>
      </c>
      <c r="AN139">
        <v>1</v>
      </c>
      <c r="AO139">
        <v>0</v>
      </c>
      <c r="AP139">
        <v>0</v>
      </c>
      <c r="AQ139">
        <v>0</v>
      </c>
      <c r="AS139" s="37"/>
      <c r="AT139" s="37"/>
      <c r="AU139" s="6">
        <f t="shared" si="593"/>
        <v>0</v>
      </c>
      <c r="AV139" s="6">
        <f t="shared" si="594"/>
        <v>0</v>
      </c>
      <c r="AW139" s="6">
        <f t="shared" si="595"/>
        <v>0</v>
      </c>
      <c r="AX139" s="6">
        <f t="shared" si="596"/>
        <v>0</v>
      </c>
      <c r="AY139" s="193">
        <f t="shared" si="597"/>
        <v>5.6740334309306508</v>
      </c>
      <c r="AZ139" s="193">
        <f t="shared" si="598"/>
        <v>4.1745731882913786</v>
      </c>
      <c r="BA139" s="193">
        <f t="shared" si="599"/>
        <v>3.8150380693314694</v>
      </c>
      <c r="BB139" s="193">
        <f t="shared" si="600"/>
        <v>3.9040600573940507</v>
      </c>
      <c r="BC139" s="72">
        <f t="shared" si="601"/>
        <v>56312.210093717425</v>
      </c>
      <c r="BG139" s="3">
        <f t="shared" si="602"/>
        <v>6.4035189766388454</v>
      </c>
      <c r="BH139" s="6">
        <f t="shared" si="603"/>
        <v>0</v>
      </c>
      <c r="BI139" s="6">
        <f t="shared" si="604"/>
        <v>0</v>
      </c>
      <c r="BJ139" s="6">
        <f t="shared" si="605"/>
        <v>0</v>
      </c>
      <c r="BK139" s="193">
        <f t="shared" si="606"/>
        <v>5.6957847446652625</v>
      </c>
      <c r="BL139" s="193">
        <f t="shared" si="607"/>
        <v>4.1745731882913786</v>
      </c>
      <c r="BM139" s="193">
        <f t="shared" si="608"/>
        <v>3.8150380693314694</v>
      </c>
      <c r="BN139" s="193">
        <f t="shared" si="609"/>
        <v>3.9040600573940507</v>
      </c>
      <c r="BO139" s="72">
        <f t="shared" si="610"/>
        <v>56324.773113314572</v>
      </c>
      <c r="BS139" s="3">
        <f t="shared" si="611"/>
        <v>6.4035391522034368</v>
      </c>
      <c r="BT139" s="6">
        <f t="shared" si="612"/>
        <v>0</v>
      </c>
      <c r="BU139" s="6">
        <f t="shared" si="613"/>
        <v>0</v>
      </c>
      <c r="BV139" s="6">
        <f t="shared" si="614"/>
        <v>0</v>
      </c>
      <c r="BW139" s="193">
        <f t="shared" si="615"/>
        <v>5.6957848124571608</v>
      </c>
      <c r="BX139" s="193">
        <f t="shared" si="616"/>
        <v>4.1745731882913786</v>
      </c>
      <c r="BY139" s="193">
        <f t="shared" si="773"/>
        <v>3.8150380693314694</v>
      </c>
      <c r="BZ139" s="193">
        <f t="shared" si="617"/>
        <v>3.9040600573940507</v>
      </c>
      <c r="CA139" s="72">
        <f t="shared" si="618"/>
        <v>56324.773113314572</v>
      </c>
      <c r="CE139" s="3">
        <f t="shared" si="619"/>
        <v>0</v>
      </c>
      <c r="CF139" s="6">
        <f t="shared" si="620"/>
        <v>5.106018734272034</v>
      </c>
      <c r="CG139" s="6">
        <f t="shared" si="621"/>
        <v>0</v>
      </c>
      <c r="CH139" s="6">
        <f t="shared" si="622"/>
        <v>0</v>
      </c>
      <c r="CI139" s="193">
        <f t="shared" si="623"/>
        <v>5.6740334309306508</v>
      </c>
      <c r="CJ139" s="193">
        <f t="shared" si="624"/>
        <v>4.2501810282194583</v>
      </c>
      <c r="CK139" s="193">
        <f t="shared" si="774"/>
        <v>3.8150380693314694</v>
      </c>
      <c r="CL139" s="193">
        <f t="shared" si="625"/>
        <v>3.9040600573940507</v>
      </c>
      <c r="CM139" s="72">
        <f t="shared" si="626"/>
        <v>56500.598526805261</v>
      </c>
      <c r="CQ139" s="3">
        <f t="shared" si="627"/>
        <v>0</v>
      </c>
      <c r="CR139" s="6">
        <f t="shared" si="628"/>
        <v>5.1060742664536845</v>
      </c>
      <c r="CS139" s="6">
        <f t="shared" si="629"/>
        <v>0</v>
      </c>
      <c r="CT139" s="6">
        <f t="shared" si="630"/>
        <v>0</v>
      </c>
      <c r="CU139" s="193">
        <f t="shared" si="631"/>
        <v>5.6740334309306508</v>
      </c>
      <c r="CV139" s="193">
        <f t="shared" si="632"/>
        <v>4.2501818201997894</v>
      </c>
      <c r="CW139" s="193">
        <f t="shared" si="775"/>
        <v>3.8150380693314694</v>
      </c>
      <c r="CX139" s="193">
        <f t="shared" si="633"/>
        <v>3.9040600573940507</v>
      </c>
      <c r="CY139" s="72">
        <f t="shared" si="634"/>
        <v>56500.600503441885</v>
      </c>
      <c r="DC139" s="3">
        <f t="shared" si="635"/>
        <v>0</v>
      </c>
      <c r="DD139" s="6">
        <f t="shared" si="636"/>
        <v>0</v>
      </c>
      <c r="DE139" s="6">
        <f t="shared" si="637"/>
        <v>4.7857456680112458</v>
      </c>
      <c r="DF139" s="6">
        <f t="shared" si="638"/>
        <v>0</v>
      </c>
      <c r="DG139" s="193">
        <f t="shared" si="639"/>
        <v>5.6740334309306508</v>
      </c>
      <c r="DH139" s="193">
        <f t="shared" si="640"/>
        <v>4.1745731882913786</v>
      </c>
      <c r="DI139" s="193">
        <f t="shared" si="776"/>
        <v>3.9153022138747122</v>
      </c>
      <c r="DJ139" s="193">
        <f t="shared" si="641"/>
        <v>3.9040600573940507</v>
      </c>
      <c r="DK139" s="72">
        <f t="shared" si="642"/>
        <v>56802.905020320242</v>
      </c>
      <c r="DO139" s="3">
        <f t="shared" si="643"/>
        <v>0</v>
      </c>
      <c r="DP139" s="6">
        <f t="shared" si="644"/>
        <v>0</v>
      </c>
      <c r="DQ139" s="6">
        <f t="shared" si="645"/>
        <v>4.5579410420919517</v>
      </c>
      <c r="DR139" s="6">
        <f t="shared" si="646"/>
        <v>0</v>
      </c>
      <c r="DS139" s="193">
        <f t="shared" si="647"/>
        <v>5.6740334309306508</v>
      </c>
      <c r="DT139" s="193">
        <f t="shared" si="648"/>
        <v>4.1745731882913786</v>
      </c>
      <c r="DU139" s="193">
        <f t="shared" si="777"/>
        <v>3.9107506947981525</v>
      </c>
      <c r="DV139" s="193">
        <f t="shared" si="649"/>
        <v>3.9040600573940507</v>
      </c>
      <c r="DW139" s="72">
        <f t="shared" si="650"/>
        <v>56780.537420399822</v>
      </c>
      <c r="EA139" s="3">
        <f t="shared" si="651"/>
        <v>0</v>
      </c>
      <c r="EB139" s="6">
        <f t="shared" si="652"/>
        <v>0</v>
      </c>
      <c r="EC139" s="6">
        <f t="shared" si="653"/>
        <v>0</v>
      </c>
      <c r="ED139" s="6">
        <f t="shared" si="654"/>
        <v>16.872643757451602</v>
      </c>
      <c r="EE139" s="193">
        <f t="shared" si="655"/>
        <v>5.6740334309306508</v>
      </c>
      <c r="EF139" s="193">
        <f t="shared" si="656"/>
        <v>4.1745731882913786</v>
      </c>
      <c r="EG139" s="193">
        <f t="shared" si="778"/>
        <v>3.8150380693314694</v>
      </c>
      <c r="EH139" s="193">
        <f t="shared" si="657"/>
        <v>4.1968421441430976</v>
      </c>
      <c r="EI139" s="72">
        <f t="shared" si="658"/>
        <v>58399.641121381719</v>
      </c>
      <c r="EM139" s="3">
        <f t="shared" si="659"/>
        <v>0</v>
      </c>
      <c r="EN139" s="6">
        <f t="shared" si="660"/>
        <v>0</v>
      </c>
      <c r="EO139" s="6">
        <f t="shared" si="661"/>
        <v>0</v>
      </c>
      <c r="EP139" s="6">
        <f t="shared" si="662"/>
        <v>5.6243533969382993</v>
      </c>
      <c r="EQ139" s="193">
        <f t="shared" si="663"/>
        <v>5.6740334309306508</v>
      </c>
      <c r="ER139" s="193">
        <f t="shared" si="664"/>
        <v>4.1745731882913786</v>
      </c>
      <c r="ES139" s="193">
        <f t="shared" si="779"/>
        <v>3.8150380693314694</v>
      </c>
      <c r="ET139" s="193">
        <f t="shared" si="665"/>
        <v>4.0114662144786726</v>
      </c>
      <c r="EU139" s="72">
        <f t="shared" si="666"/>
        <v>57069.168027339438</v>
      </c>
      <c r="EY139" s="3">
        <f t="shared" si="667"/>
        <v>6.4035189766388454</v>
      </c>
      <c r="EZ139" s="6">
        <f t="shared" si="668"/>
        <v>5.106018734272034</v>
      </c>
      <c r="FA139" s="6">
        <f t="shared" si="669"/>
        <v>4.7857456680112458</v>
      </c>
      <c r="FB139" s="6">
        <f t="shared" si="670"/>
        <v>16.872643757451602</v>
      </c>
      <c r="FC139" s="193">
        <f t="shared" si="671"/>
        <v>5.6957847446652625</v>
      </c>
      <c r="FD139" s="193">
        <f t="shared" si="672"/>
        <v>4.2501810282194583</v>
      </c>
      <c r="FE139" s="193">
        <f t="shared" si="780"/>
        <v>3.9153022138747122</v>
      </c>
      <c r="FF139" s="193">
        <f t="shared" si="673"/>
        <v>4.1968421441430976</v>
      </c>
      <c r="FG139" s="72">
        <f t="shared" si="674"/>
        <v>59118.785995665159</v>
      </c>
      <c r="FK139" s="3">
        <f t="shared" si="675"/>
        <v>6.5342232129511686</v>
      </c>
      <c r="FL139" s="6">
        <f t="shared" si="676"/>
        <v>5.1060742664536845</v>
      </c>
      <c r="FM139" s="6">
        <f t="shared" si="677"/>
        <v>4.5579410420919517</v>
      </c>
      <c r="FN139" s="6">
        <f t="shared" si="678"/>
        <v>5.6243533969382993</v>
      </c>
      <c r="FO139" s="193">
        <f t="shared" si="679"/>
        <v>5.6962238274704031</v>
      </c>
      <c r="FP139" s="193">
        <f t="shared" si="680"/>
        <v>4.2501818201997894</v>
      </c>
      <c r="FQ139" s="193">
        <f t="shared" si="781"/>
        <v>3.9107506947981525</v>
      </c>
      <c r="FR139" s="193">
        <f t="shared" si="681"/>
        <v>4.0114662144786726</v>
      </c>
      <c r="FS139" s="205">
        <f t="shared" si="682"/>
        <v>57749.442078188047</v>
      </c>
      <c r="FW139" s="3">
        <f t="shared" si="683"/>
        <v>7.5143334929945631</v>
      </c>
      <c r="FX139" s="6">
        <f t="shared" si="684"/>
        <v>5.7698011697273976</v>
      </c>
      <c r="FY139" s="6">
        <f t="shared" si="685"/>
        <v>5.6517377412704235</v>
      </c>
      <c r="FZ139" s="6">
        <f t="shared" si="686"/>
        <v>6.6365732112642961</v>
      </c>
      <c r="GA139" s="193">
        <f t="shared" si="687"/>
        <v>5.699510243474367</v>
      </c>
      <c r="GB139" s="193">
        <f t="shared" si="688"/>
        <v>4.2596031344786454</v>
      </c>
      <c r="GC139" s="193">
        <f t="shared" si="782"/>
        <v>3.932418037999617</v>
      </c>
      <c r="GD139" s="193">
        <f t="shared" si="689"/>
        <v>4.0296283688359678</v>
      </c>
      <c r="GE139" s="72">
        <f t="shared" si="690"/>
        <v>58014.6976392914</v>
      </c>
      <c r="GI139" s="3">
        <f t="shared" si="691"/>
        <v>7.187623341125235</v>
      </c>
      <c r="GJ139" s="6">
        <f t="shared" si="692"/>
        <v>5.6166206076992378</v>
      </c>
      <c r="GK139" s="6">
        <f t="shared" si="693"/>
        <v>5.0136383188689244</v>
      </c>
      <c r="GL139" s="6">
        <f t="shared" si="694"/>
        <v>6.186636044398921</v>
      </c>
      <c r="GM139" s="193">
        <f t="shared" si="695"/>
        <v>5.6984159485554606</v>
      </c>
      <c r="GN139" s="193">
        <f t="shared" si="696"/>
        <v>4.2574366684700991</v>
      </c>
      <c r="GO139" s="193">
        <f t="shared" si="783"/>
        <v>3.9198348572547341</v>
      </c>
      <c r="GP139" s="193">
        <f t="shared" si="697"/>
        <v>4.0215958904125699</v>
      </c>
      <c r="GQ139" s="72">
        <f t="shared" si="698"/>
        <v>57887.531936281855</v>
      </c>
      <c r="GU139" s="3">
        <f t="shared" si="699"/>
        <v>8.4944639486025508</v>
      </c>
      <c r="GV139" s="6">
        <f t="shared" si="700"/>
        <v>6.1272224811264406</v>
      </c>
      <c r="GW139" s="6">
        <f t="shared" si="701"/>
        <v>5.9252089222996371</v>
      </c>
      <c r="GX139" s="6">
        <f t="shared" si="702"/>
        <v>7.0302682322715002</v>
      </c>
      <c r="GY139" s="193">
        <f t="shared" si="703"/>
        <v>5.7027859616362546</v>
      </c>
      <c r="GZ139" s="193">
        <f t="shared" si="704"/>
        <v>4.2646400433960494</v>
      </c>
      <c r="HA139" s="193">
        <f t="shared" si="784"/>
        <v>3.9377627340091421</v>
      </c>
      <c r="HB139" s="193">
        <f t="shared" si="705"/>
        <v>4.0366042469598886</v>
      </c>
      <c r="HC139" s="205">
        <f t="shared" si="706"/>
        <v>58106.771096047596</v>
      </c>
      <c r="HG139" s="3">
        <f t="shared" si="507"/>
        <v>7.5143334929945631</v>
      </c>
      <c r="HH139" s="6">
        <f t="shared" si="508"/>
        <v>0</v>
      </c>
      <c r="HI139" s="6">
        <f t="shared" si="509"/>
        <v>0</v>
      </c>
      <c r="HJ139" s="6">
        <f t="shared" si="510"/>
        <v>0</v>
      </c>
      <c r="HK139" s="193">
        <f t="shared" si="707"/>
        <v>5.699510243474367</v>
      </c>
      <c r="HL139" s="193">
        <f t="shared" si="707"/>
        <v>4.1745731882913786</v>
      </c>
      <c r="HM139" s="193">
        <f t="shared" si="707"/>
        <v>3.8150380693314694</v>
      </c>
      <c r="HN139" s="193">
        <f t="shared" si="511"/>
        <v>3.9040600573940507</v>
      </c>
      <c r="HO139" s="212">
        <f t="shared" si="708"/>
        <v>56326.925150188501</v>
      </c>
      <c r="HS139" s="3">
        <f t="shared" si="512"/>
        <v>7.187623341125235</v>
      </c>
      <c r="HT139" s="6">
        <f t="shared" si="513"/>
        <v>0</v>
      </c>
      <c r="HU139" s="6">
        <f t="shared" si="514"/>
        <v>0</v>
      </c>
      <c r="HV139" s="6">
        <f t="shared" si="515"/>
        <v>0</v>
      </c>
      <c r="HW139" s="193">
        <f t="shared" si="709"/>
        <v>5.6984159485554606</v>
      </c>
      <c r="HX139" s="193">
        <f t="shared" si="710"/>
        <v>4.1745731882913786</v>
      </c>
      <c r="HY139" s="193">
        <f t="shared" si="711"/>
        <v>3.8150380693314694</v>
      </c>
      <c r="HZ139" s="193">
        <f t="shared" si="516"/>
        <v>3.9040600573940507</v>
      </c>
      <c r="IA139" s="212">
        <f t="shared" si="712"/>
        <v>56326.293021469384</v>
      </c>
      <c r="IE139" s="3">
        <f t="shared" si="517"/>
        <v>8.4944639486025508</v>
      </c>
      <c r="IF139" s="6">
        <f t="shared" si="518"/>
        <v>0</v>
      </c>
      <c r="IG139" s="6">
        <f t="shared" si="519"/>
        <v>0</v>
      </c>
      <c r="IH139" s="6">
        <f t="shared" si="520"/>
        <v>0</v>
      </c>
      <c r="II139" s="193">
        <f t="shared" si="713"/>
        <v>5.7027859616362546</v>
      </c>
      <c r="IJ139" s="193">
        <f t="shared" si="714"/>
        <v>4.1745731882913786</v>
      </c>
      <c r="IK139" s="193">
        <f t="shared" si="715"/>
        <v>3.8150380693314694</v>
      </c>
      <c r="IL139" s="193">
        <f t="shared" si="521"/>
        <v>3.9040600573940507</v>
      </c>
      <c r="IM139" s="205">
        <f t="shared" si="716"/>
        <v>56328.81743890432</v>
      </c>
      <c r="IQ139" s="3">
        <f t="shared" si="522"/>
        <v>0</v>
      </c>
      <c r="IR139" s="6">
        <f t="shared" si="523"/>
        <v>5.7698011697273976</v>
      </c>
      <c r="IS139" s="6">
        <f t="shared" si="524"/>
        <v>0</v>
      </c>
      <c r="IT139" s="6">
        <f t="shared" si="525"/>
        <v>0</v>
      </c>
      <c r="IU139" s="193">
        <f t="shared" si="717"/>
        <v>5.6740334309306508</v>
      </c>
      <c r="IV139" s="193">
        <f t="shared" si="718"/>
        <v>4.2596031344786454</v>
      </c>
      <c r="IW139" s="193">
        <f t="shared" si="719"/>
        <v>3.8150380693314694</v>
      </c>
      <c r="IX139" s="193">
        <f t="shared" si="526"/>
        <v>3.9040600573940507</v>
      </c>
      <c r="IY139" s="212">
        <f t="shared" si="720"/>
        <v>56524.119257966333</v>
      </c>
      <c r="JC139" s="3">
        <f t="shared" si="527"/>
        <v>0</v>
      </c>
      <c r="JD139" s="6">
        <f t="shared" si="528"/>
        <v>5.6166206076992378</v>
      </c>
      <c r="JE139" s="6">
        <f t="shared" si="529"/>
        <v>0</v>
      </c>
      <c r="JF139" s="6">
        <f t="shared" si="530"/>
        <v>0</v>
      </c>
      <c r="JG139" s="193">
        <f t="shared" si="721"/>
        <v>5.6740334309306508</v>
      </c>
      <c r="JH139" s="193">
        <f t="shared" si="722"/>
        <v>4.2574366684700991</v>
      </c>
      <c r="JI139" s="193">
        <f t="shared" si="723"/>
        <v>3.8150380693314694</v>
      </c>
      <c r="JJ139" s="193">
        <f t="shared" si="531"/>
        <v>3.9040600573940507</v>
      </c>
      <c r="JK139" s="212">
        <f t="shared" si="724"/>
        <v>56518.710166895624</v>
      </c>
      <c r="JO139" s="3">
        <f t="shared" si="532"/>
        <v>0</v>
      </c>
      <c r="JP139" s="6">
        <f t="shared" si="533"/>
        <v>6.1272224811264406</v>
      </c>
      <c r="JQ139" s="6">
        <f t="shared" si="534"/>
        <v>0</v>
      </c>
      <c r="JR139" s="6">
        <f t="shared" si="535"/>
        <v>0</v>
      </c>
      <c r="JS139" s="193">
        <f t="shared" si="725"/>
        <v>5.6740334309306508</v>
      </c>
      <c r="JT139" s="193">
        <f t="shared" si="726"/>
        <v>4.2646400433960494</v>
      </c>
      <c r="JU139" s="193">
        <f t="shared" si="727"/>
        <v>3.8150380693314694</v>
      </c>
      <c r="JV139" s="193">
        <f t="shared" si="536"/>
        <v>3.9040600573940507</v>
      </c>
      <c r="JW139" s="205">
        <f t="shared" si="728"/>
        <v>56536.697084703461</v>
      </c>
      <c r="KA139" s="3">
        <f t="shared" si="537"/>
        <v>0</v>
      </c>
      <c r="KB139" s="6">
        <f t="shared" si="538"/>
        <v>0</v>
      </c>
      <c r="KC139" s="6">
        <f t="shared" si="539"/>
        <v>5.6517377412704235</v>
      </c>
      <c r="KD139" s="6">
        <f t="shared" si="540"/>
        <v>0</v>
      </c>
      <c r="KE139" s="193">
        <f t="shared" si="729"/>
        <v>5.6740334309306508</v>
      </c>
      <c r="KF139" s="193">
        <f t="shared" si="730"/>
        <v>4.1745731882913786</v>
      </c>
      <c r="KG139" s="193">
        <f t="shared" si="731"/>
        <v>3.932418037999617</v>
      </c>
      <c r="KH139" s="193">
        <f t="shared" si="541"/>
        <v>3.9040600573940507</v>
      </c>
      <c r="KI139" s="212">
        <f t="shared" si="732"/>
        <v>56887.096473452693</v>
      </c>
      <c r="KM139" s="3">
        <f t="shared" si="542"/>
        <v>0</v>
      </c>
      <c r="KN139" s="6">
        <f t="shared" si="543"/>
        <v>0</v>
      </c>
      <c r="KO139" s="6">
        <f t="shared" si="544"/>
        <v>5.0136383188689244</v>
      </c>
      <c r="KP139" s="6">
        <f t="shared" si="545"/>
        <v>0</v>
      </c>
      <c r="KQ139" s="193">
        <f t="shared" si="733"/>
        <v>5.6740334309306508</v>
      </c>
      <c r="KR139" s="193">
        <f t="shared" si="734"/>
        <v>4.1745731882913786</v>
      </c>
      <c r="KS139" s="193">
        <f t="shared" si="735"/>
        <v>3.9198348572547341</v>
      </c>
      <c r="KT139" s="193">
        <f t="shared" si="546"/>
        <v>3.9040600573940507</v>
      </c>
      <c r="KU139" s="212">
        <f t="shared" si="736"/>
        <v>56825.188615660445</v>
      </c>
      <c r="KY139" s="3">
        <f t="shared" si="547"/>
        <v>0</v>
      </c>
      <c r="KZ139" s="6">
        <f t="shared" si="548"/>
        <v>0</v>
      </c>
      <c r="LA139" s="6">
        <f t="shared" si="549"/>
        <v>5.9252089222996371</v>
      </c>
      <c r="LB139" s="6">
        <f t="shared" si="550"/>
        <v>0</v>
      </c>
      <c r="LC139" s="193">
        <f t="shared" si="737"/>
        <v>5.6740334309306508</v>
      </c>
      <c r="LD139" s="193">
        <f t="shared" si="738"/>
        <v>4.1745731882913786</v>
      </c>
      <c r="LE139" s="193">
        <f t="shared" si="739"/>
        <v>3.9377627340091421</v>
      </c>
      <c r="LF139" s="193">
        <f t="shared" si="551"/>
        <v>3.9040600573940507</v>
      </c>
      <c r="LG139" s="205">
        <f t="shared" si="740"/>
        <v>56913.412190118921</v>
      </c>
      <c r="LK139" s="3">
        <f t="shared" si="552"/>
        <v>0</v>
      </c>
      <c r="LL139" s="6">
        <f t="shared" si="553"/>
        <v>0</v>
      </c>
      <c r="LM139" s="6">
        <f t="shared" si="554"/>
        <v>0</v>
      </c>
      <c r="LN139" s="6">
        <f t="shared" si="555"/>
        <v>6.6365732112642961</v>
      </c>
      <c r="LO139" s="193">
        <f t="shared" si="741"/>
        <v>5.6740334309306508</v>
      </c>
      <c r="LP139" s="193">
        <f t="shared" si="742"/>
        <v>4.1745731882913786</v>
      </c>
      <c r="LQ139" s="193">
        <f t="shared" si="743"/>
        <v>3.8150380693314694</v>
      </c>
      <c r="LR139" s="193">
        <f t="shared" si="556"/>
        <v>4.0296283688359678</v>
      </c>
      <c r="LS139" s="212">
        <f t="shared" si="744"/>
        <v>57198.170066828265</v>
      </c>
      <c r="LW139" s="3">
        <f t="shared" si="557"/>
        <v>0</v>
      </c>
      <c r="LX139" s="6">
        <f t="shared" si="558"/>
        <v>0</v>
      </c>
      <c r="LY139" s="6">
        <f t="shared" si="559"/>
        <v>0</v>
      </c>
      <c r="LZ139" s="6">
        <f t="shared" si="560"/>
        <v>6.186636044398921</v>
      </c>
      <c r="MA139" s="193">
        <f t="shared" si="745"/>
        <v>5.6740334309306508</v>
      </c>
      <c r="MB139" s="193">
        <f t="shared" si="746"/>
        <v>4.1745731882913786</v>
      </c>
      <c r="MC139" s="193">
        <f t="shared" si="747"/>
        <v>3.8150380693314694</v>
      </c>
      <c r="MD139" s="193">
        <f t="shared" si="561"/>
        <v>4.0215958904125699</v>
      </c>
      <c r="ME139" s="212">
        <f t="shared" si="748"/>
        <v>57141.081102640404</v>
      </c>
      <c r="MI139" s="3">
        <f t="shared" si="562"/>
        <v>0</v>
      </c>
      <c r="MJ139" s="6">
        <f t="shared" si="563"/>
        <v>0</v>
      </c>
      <c r="MK139" s="6">
        <f t="shared" si="564"/>
        <v>0</v>
      </c>
      <c r="ML139" s="6">
        <f t="shared" si="565"/>
        <v>7.0302682322715002</v>
      </c>
      <c r="MM139" s="193">
        <f t="shared" si="749"/>
        <v>5.6740334309306508</v>
      </c>
      <c r="MN139" s="193">
        <f t="shared" si="750"/>
        <v>4.1745731882913786</v>
      </c>
      <c r="MO139" s="193">
        <f t="shared" si="751"/>
        <v>3.8150380693314694</v>
      </c>
      <c r="MP139" s="193">
        <f t="shared" si="566"/>
        <v>4.0366042469598886</v>
      </c>
      <c r="MQ139" s="205">
        <f t="shared" si="752"/>
        <v>57247.795765473616</v>
      </c>
      <c r="MT139" s="3">
        <f t="shared" si="567"/>
        <v>6.2074928855172482</v>
      </c>
      <c r="MU139" s="6">
        <f t="shared" si="568"/>
        <v>5.106018734272034</v>
      </c>
      <c r="MV139" s="6">
        <f t="shared" si="569"/>
        <v>5.2415309697266022</v>
      </c>
      <c r="MW139" s="6">
        <f t="shared" si="570"/>
        <v>6.7490575029806399</v>
      </c>
      <c r="MX139" s="193">
        <f t="shared" si="753"/>
        <v>5.6951258605124586</v>
      </c>
      <c r="MY139" s="193">
        <f t="shared" si="754"/>
        <v>4.2501810282194583</v>
      </c>
      <c r="MZ139" s="193">
        <f t="shared" si="755"/>
        <v>3.9243470484463643</v>
      </c>
      <c r="NA139" s="193">
        <f t="shared" si="571"/>
        <v>4.0316264474148751</v>
      </c>
      <c r="NB139" s="212">
        <f t="shared" si="756"/>
        <v>57961.860400086851</v>
      </c>
      <c r="NF139" s="3">
        <f t="shared" si="572"/>
        <v>6.2074928855172473</v>
      </c>
      <c r="NG139" s="6">
        <f t="shared" si="573"/>
        <v>0</v>
      </c>
      <c r="NH139" s="6">
        <f t="shared" si="574"/>
        <v>0</v>
      </c>
      <c r="NI139" s="6">
        <f t="shared" si="575"/>
        <v>0</v>
      </c>
      <c r="NJ139" s="193">
        <f t="shared" si="757"/>
        <v>5.6951258605124586</v>
      </c>
      <c r="NK139" s="193">
        <f t="shared" si="758"/>
        <v>4.1745731882913786</v>
      </c>
      <c r="NL139" s="193">
        <f t="shared" si="759"/>
        <v>3.8150380693314694</v>
      </c>
      <c r="NM139" s="193">
        <f t="shared" si="576"/>
        <v>3.9040600573940507</v>
      </c>
      <c r="NN139" s="212">
        <f t="shared" si="760"/>
        <v>56324.392517000582</v>
      </c>
      <c r="NR139" s="3">
        <f t="shared" si="577"/>
        <v>0</v>
      </c>
      <c r="NS139" s="6">
        <f t="shared" si="578"/>
        <v>5.106018734272034</v>
      </c>
      <c r="NT139" s="6">
        <f t="shared" si="579"/>
        <v>0</v>
      </c>
      <c r="NU139" s="6">
        <f t="shared" si="580"/>
        <v>0</v>
      </c>
      <c r="NV139" s="193">
        <f t="shared" si="761"/>
        <v>5.6740334309306508</v>
      </c>
      <c r="NW139" s="193">
        <f t="shared" si="762"/>
        <v>4.2501810282194583</v>
      </c>
      <c r="NX139" s="193">
        <f t="shared" si="763"/>
        <v>3.8150380693314694</v>
      </c>
      <c r="NY139" s="193">
        <f t="shared" si="581"/>
        <v>3.9040600573940507</v>
      </c>
      <c r="NZ139" s="212">
        <f t="shared" si="764"/>
        <v>56500.598526805261</v>
      </c>
      <c r="OD139" s="3">
        <f t="shared" si="582"/>
        <v>0</v>
      </c>
      <c r="OE139" s="6">
        <f t="shared" si="583"/>
        <v>0</v>
      </c>
      <c r="OF139" s="6">
        <f t="shared" si="584"/>
        <v>5.2415309697266022</v>
      </c>
      <c r="OG139" s="6">
        <f t="shared" si="585"/>
        <v>0</v>
      </c>
      <c r="OH139" s="193">
        <f t="shared" si="765"/>
        <v>5.6740334309306508</v>
      </c>
      <c r="OI139" s="193">
        <f t="shared" si="766"/>
        <v>4.1745731882913786</v>
      </c>
      <c r="OJ139" s="193">
        <f t="shared" si="767"/>
        <v>3.9243470484463643</v>
      </c>
      <c r="OK139" s="193">
        <f t="shared" si="586"/>
        <v>3.9040600573940507</v>
      </c>
      <c r="OL139" s="212">
        <f t="shared" si="768"/>
        <v>56847.380345685728</v>
      </c>
      <c r="OP139" s="3">
        <f t="shared" si="587"/>
        <v>0</v>
      </c>
      <c r="OQ139" s="6">
        <f t="shared" si="588"/>
        <v>0</v>
      </c>
      <c r="OR139" s="6">
        <f t="shared" si="589"/>
        <v>0</v>
      </c>
      <c r="OS139" s="6">
        <f t="shared" si="590"/>
        <v>6.7490575029806399</v>
      </c>
      <c r="OT139" s="193">
        <f t="shared" si="769"/>
        <v>5.6740334309306508</v>
      </c>
      <c r="OU139" s="193">
        <f t="shared" si="770"/>
        <v>4.1745731882913786</v>
      </c>
      <c r="OV139" s="193">
        <f t="shared" si="771"/>
        <v>3.8150380693314694</v>
      </c>
      <c r="OW139" s="193">
        <f t="shared" si="591"/>
        <v>4.0316264474148751</v>
      </c>
      <c r="OX139" s="232">
        <f t="shared" si="772"/>
        <v>57212.379799991242</v>
      </c>
    </row>
    <row r="140" spans="2:414" x14ac:dyDescent="0.2">
      <c r="B140" s="81">
        <v>45507</v>
      </c>
      <c r="C140">
        <v>136</v>
      </c>
      <c r="D140">
        <v>11.279107945594992</v>
      </c>
      <c r="E140">
        <v>0</v>
      </c>
      <c r="F140">
        <v>0</v>
      </c>
      <c r="G140">
        <v>0</v>
      </c>
      <c r="H140">
        <v>0</v>
      </c>
      <c r="I140">
        <v>0</v>
      </c>
      <c r="J140">
        <v>0</v>
      </c>
      <c r="K140">
        <v>0</v>
      </c>
      <c r="L140">
        <v>0</v>
      </c>
      <c r="M140">
        <v>0</v>
      </c>
      <c r="N140">
        <v>0</v>
      </c>
      <c r="O140">
        <v>0</v>
      </c>
      <c r="P140">
        <v>1</v>
      </c>
      <c r="Q140">
        <v>0</v>
      </c>
      <c r="R140">
        <v>0</v>
      </c>
      <c r="S140">
        <v>0</v>
      </c>
      <c r="T140">
        <v>18496</v>
      </c>
      <c r="U140">
        <v>6.5430107314878185</v>
      </c>
      <c r="V140">
        <v>5.1060187264395518</v>
      </c>
      <c r="W140">
        <v>4.5578530171535672</v>
      </c>
      <c r="X140">
        <v>5.7031146274281657</v>
      </c>
      <c r="Y140" s="3">
        <v>403.16727675237553</v>
      </c>
      <c r="Z140" s="3">
        <v>100.00000129245421</v>
      </c>
      <c r="AA140" s="3">
        <v>50</v>
      </c>
      <c r="AB140" s="3">
        <v>250.19627910715079</v>
      </c>
      <c r="AC140">
        <v>1</v>
      </c>
      <c r="AD140">
        <v>1</v>
      </c>
      <c r="AE140" s="6"/>
      <c r="AF140" s="1" t="s">
        <v>7</v>
      </c>
      <c r="AG140">
        <v>136</v>
      </c>
      <c r="AH140" s="189">
        <v>45507</v>
      </c>
      <c r="AI140">
        <f t="shared" si="592"/>
        <v>8</v>
      </c>
      <c r="AJ140">
        <v>136</v>
      </c>
      <c r="AK140">
        <v>1</v>
      </c>
      <c r="AL140">
        <v>1</v>
      </c>
      <c r="AM140">
        <v>0</v>
      </c>
      <c r="AN140">
        <v>1</v>
      </c>
      <c r="AO140">
        <v>0</v>
      </c>
      <c r="AP140">
        <v>0</v>
      </c>
      <c r="AQ140">
        <v>0</v>
      </c>
      <c r="AS140" s="37"/>
      <c r="AT140" s="37"/>
      <c r="AU140" s="6">
        <f t="shared" si="593"/>
        <v>0</v>
      </c>
      <c r="AV140" s="6">
        <f t="shared" si="594"/>
        <v>0</v>
      </c>
      <c r="AW140" s="6">
        <f t="shared" si="595"/>
        <v>0</v>
      </c>
      <c r="AX140" s="6">
        <f t="shared" si="596"/>
        <v>0</v>
      </c>
      <c r="AY140" s="193">
        <f t="shared" si="597"/>
        <v>5.6740334309306508</v>
      </c>
      <c r="AZ140" s="193">
        <f t="shared" si="598"/>
        <v>4.1745731882913786</v>
      </c>
      <c r="BA140" s="193">
        <f t="shared" si="599"/>
        <v>3.8150380693314694</v>
      </c>
      <c r="BB140" s="193">
        <f t="shared" si="600"/>
        <v>3.9040600573940507</v>
      </c>
      <c r="BC140" s="72">
        <f t="shared" si="601"/>
        <v>56312.210093717425</v>
      </c>
      <c r="BG140" s="3">
        <f t="shared" si="602"/>
        <v>6.4121505168580617</v>
      </c>
      <c r="BH140" s="6">
        <f t="shared" si="603"/>
        <v>0</v>
      </c>
      <c r="BI140" s="6">
        <f t="shared" si="604"/>
        <v>0</v>
      </c>
      <c r="BJ140" s="6">
        <f t="shared" si="605"/>
        <v>0</v>
      </c>
      <c r="BK140" s="193">
        <f t="shared" si="606"/>
        <v>5.6958137470771462</v>
      </c>
      <c r="BL140" s="193">
        <f t="shared" si="607"/>
        <v>4.1745731882913786</v>
      </c>
      <c r="BM140" s="193">
        <f t="shared" si="608"/>
        <v>3.8150380693314694</v>
      </c>
      <c r="BN140" s="193">
        <f t="shared" si="609"/>
        <v>3.9040600573940507</v>
      </c>
      <c r="BO140" s="72">
        <f t="shared" si="610"/>
        <v>56324.789866259605</v>
      </c>
      <c r="BS140" s="3">
        <f t="shared" si="611"/>
        <v>6.4121707196180431</v>
      </c>
      <c r="BT140" s="6">
        <f t="shared" si="612"/>
        <v>0</v>
      </c>
      <c r="BU140" s="6">
        <f t="shared" si="613"/>
        <v>0</v>
      </c>
      <c r="BV140" s="6">
        <f t="shared" si="614"/>
        <v>0</v>
      </c>
      <c r="BW140" s="193">
        <f t="shared" si="615"/>
        <v>5.6958138149584547</v>
      </c>
      <c r="BX140" s="193">
        <f t="shared" si="616"/>
        <v>4.1745731882913786</v>
      </c>
      <c r="BY140" s="193">
        <f t="shared" si="773"/>
        <v>3.8150380693314694</v>
      </c>
      <c r="BZ140" s="193">
        <f t="shared" si="617"/>
        <v>3.9040600573940507</v>
      </c>
      <c r="CA140" s="72">
        <f t="shared" si="618"/>
        <v>56324.789866259605</v>
      </c>
      <c r="CE140" s="3">
        <f t="shared" si="619"/>
        <v>0</v>
      </c>
      <c r="CF140" s="6">
        <f t="shared" si="620"/>
        <v>5.1060187264395518</v>
      </c>
      <c r="CG140" s="6">
        <f t="shared" si="621"/>
        <v>0</v>
      </c>
      <c r="CH140" s="6">
        <f t="shared" si="622"/>
        <v>0</v>
      </c>
      <c r="CI140" s="193">
        <f t="shared" si="623"/>
        <v>5.6740334309306508</v>
      </c>
      <c r="CJ140" s="193">
        <f t="shared" si="624"/>
        <v>4.2501810281077539</v>
      </c>
      <c r="CK140" s="193">
        <f t="shared" si="774"/>
        <v>3.8150380693314694</v>
      </c>
      <c r="CL140" s="193">
        <f t="shared" si="625"/>
        <v>3.9040600573940507</v>
      </c>
      <c r="CM140" s="72">
        <f t="shared" si="626"/>
        <v>56500.598526526446</v>
      </c>
      <c r="CQ140" s="3">
        <f t="shared" si="627"/>
        <v>0</v>
      </c>
      <c r="CR140" s="6">
        <f t="shared" si="628"/>
        <v>5.106074258621117</v>
      </c>
      <c r="CS140" s="6">
        <f t="shared" si="629"/>
        <v>0</v>
      </c>
      <c r="CT140" s="6">
        <f t="shared" si="630"/>
        <v>0</v>
      </c>
      <c r="CU140" s="193">
        <f t="shared" si="631"/>
        <v>5.6740334309306508</v>
      </c>
      <c r="CV140" s="193">
        <f t="shared" si="632"/>
        <v>4.2501818200880841</v>
      </c>
      <c r="CW140" s="193">
        <f t="shared" si="775"/>
        <v>3.8150380693314694</v>
      </c>
      <c r="CX140" s="193">
        <f t="shared" si="633"/>
        <v>3.9040600573940507</v>
      </c>
      <c r="CY140" s="72">
        <f t="shared" si="634"/>
        <v>56500.60050316307</v>
      </c>
      <c r="DC140" s="3">
        <f t="shared" si="635"/>
        <v>0</v>
      </c>
      <c r="DD140" s="6">
        <f t="shared" si="636"/>
        <v>0</v>
      </c>
      <c r="DE140" s="6">
        <f t="shared" si="637"/>
        <v>4.7857456680112458</v>
      </c>
      <c r="DF140" s="6">
        <f t="shared" si="638"/>
        <v>0</v>
      </c>
      <c r="DG140" s="193">
        <f t="shared" si="639"/>
        <v>5.6740334309306508</v>
      </c>
      <c r="DH140" s="193">
        <f t="shared" si="640"/>
        <v>4.1745731882913786</v>
      </c>
      <c r="DI140" s="193">
        <f t="shared" si="776"/>
        <v>3.9153022138747122</v>
      </c>
      <c r="DJ140" s="193">
        <f t="shared" si="641"/>
        <v>3.9040600573940507</v>
      </c>
      <c r="DK140" s="72">
        <f t="shared" si="642"/>
        <v>56802.905020320242</v>
      </c>
      <c r="DO140" s="3">
        <f t="shared" si="643"/>
        <v>0</v>
      </c>
      <c r="DP140" s="6">
        <f t="shared" si="644"/>
        <v>0</v>
      </c>
      <c r="DQ140" s="6">
        <f t="shared" si="645"/>
        <v>4.5579410420919517</v>
      </c>
      <c r="DR140" s="6">
        <f t="shared" si="646"/>
        <v>0</v>
      </c>
      <c r="DS140" s="193">
        <f t="shared" si="647"/>
        <v>5.6740334309306508</v>
      </c>
      <c r="DT140" s="193">
        <f t="shared" si="648"/>
        <v>4.1745731882913786</v>
      </c>
      <c r="DU140" s="193">
        <f t="shared" si="777"/>
        <v>3.9107506947981525</v>
      </c>
      <c r="DV140" s="193">
        <f t="shared" si="649"/>
        <v>3.9040600573940507</v>
      </c>
      <c r="DW140" s="72">
        <f t="shared" si="650"/>
        <v>56780.537420399822</v>
      </c>
      <c r="EA140" s="3">
        <f t="shared" si="651"/>
        <v>0</v>
      </c>
      <c r="EB140" s="6">
        <f t="shared" si="652"/>
        <v>0</v>
      </c>
      <c r="EC140" s="6">
        <f t="shared" si="653"/>
        <v>0</v>
      </c>
      <c r="ED140" s="6">
        <f t="shared" si="654"/>
        <v>17.109343882284499</v>
      </c>
      <c r="EE140" s="193">
        <f t="shared" si="655"/>
        <v>5.6740334309306508</v>
      </c>
      <c r="EF140" s="193">
        <f t="shared" si="656"/>
        <v>4.1745731882913786</v>
      </c>
      <c r="EG140" s="193">
        <f t="shared" si="778"/>
        <v>3.8150380693314694</v>
      </c>
      <c r="EH140" s="193">
        <f t="shared" si="657"/>
        <v>4.2003965012140121</v>
      </c>
      <c r="EI140" s="72">
        <f t="shared" si="658"/>
        <v>58425.452100071459</v>
      </c>
      <c r="EM140" s="3">
        <f t="shared" si="659"/>
        <v>0</v>
      </c>
      <c r="EN140" s="6">
        <f t="shared" si="660"/>
        <v>0</v>
      </c>
      <c r="EO140" s="6">
        <f t="shared" si="661"/>
        <v>0</v>
      </c>
      <c r="EP140" s="6">
        <f t="shared" si="662"/>
        <v>5.7032553858795216</v>
      </c>
      <c r="EQ140" s="193">
        <f t="shared" si="663"/>
        <v>5.6740334309306508</v>
      </c>
      <c r="ER140" s="193">
        <f t="shared" si="664"/>
        <v>4.1745731882913786</v>
      </c>
      <c r="ES140" s="193">
        <f t="shared" si="779"/>
        <v>3.8150380693314694</v>
      </c>
      <c r="ET140" s="193">
        <f t="shared" si="665"/>
        <v>4.0128938595934311</v>
      </c>
      <c r="EU140" s="72">
        <f t="shared" si="666"/>
        <v>57079.297751730999</v>
      </c>
      <c r="EY140" s="3">
        <f t="shared" si="667"/>
        <v>6.4121505168580617</v>
      </c>
      <c r="EZ140" s="6">
        <f t="shared" si="668"/>
        <v>5.1060187264395518</v>
      </c>
      <c r="FA140" s="6">
        <f t="shared" si="669"/>
        <v>4.7857456680112458</v>
      </c>
      <c r="FB140" s="6">
        <f t="shared" si="670"/>
        <v>17.109343882284499</v>
      </c>
      <c r="FC140" s="193">
        <f t="shared" si="671"/>
        <v>5.6958137470771462</v>
      </c>
      <c r="FD140" s="193">
        <f t="shared" si="672"/>
        <v>4.2501810281077539</v>
      </c>
      <c r="FE140" s="193">
        <f t="shared" si="780"/>
        <v>3.9153022138747122</v>
      </c>
      <c r="FF140" s="193">
        <f t="shared" si="673"/>
        <v>4.2003965012140121</v>
      </c>
      <c r="FG140" s="72">
        <f t="shared" si="674"/>
        <v>59144.932407376014</v>
      </c>
      <c r="FK140" s="3">
        <f t="shared" si="675"/>
        <v>6.5430309342478008</v>
      </c>
      <c r="FL140" s="6">
        <f t="shared" si="676"/>
        <v>5.106074258621117</v>
      </c>
      <c r="FM140" s="6">
        <f t="shared" si="677"/>
        <v>4.5579410420919517</v>
      </c>
      <c r="FN140" s="6">
        <f t="shared" si="678"/>
        <v>5.7032553858795216</v>
      </c>
      <c r="FO140" s="193">
        <f t="shared" si="679"/>
        <v>5.6962534088595218</v>
      </c>
      <c r="FP140" s="193">
        <f t="shared" si="680"/>
        <v>4.2501818200880841</v>
      </c>
      <c r="FQ140" s="193">
        <f t="shared" si="781"/>
        <v>3.9107506947981525</v>
      </c>
      <c r="FR140" s="193">
        <f t="shared" si="681"/>
        <v>4.0128938595934311</v>
      </c>
      <c r="FS140" s="205">
        <f t="shared" si="682"/>
        <v>57759.710073008027</v>
      </c>
      <c r="FW140" s="3">
        <f t="shared" si="683"/>
        <v>7.5244623412109908</v>
      </c>
      <c r="FX140" s="6">
        <f t="shared" si="684"/>
        <v>5.7698011608766926</v>
      </c>
      <c r="FY140" s="6">
        <f t="shared" si="685"/>
        <v>5.6517377412704235</v>
      </c>
      <c r="FZ140" s="6">
        <f t="shared" si="686"/>
        <v>6.7296752603652354</v>
      </c>
      <c r="GA140" s="193">
        <f t="shared" si="687"/>
        <v>5.6995441502780748</v>
      </c>
      <c r="GB140" s="193">
        <f t="shared" si="688"/>
        <v>4.259603134353604</v>
      </c>
      <c r="GC140" s="193">
        <f t="shared" si="782"/>
        <v>3.932418037999617</v>
      </c>
      <c r="GD140" s="193">
        <f t="shared" si="689"/>
        <v>4.0312824417423041</v>
      </c>
      <c r="GE140" s="72">
        <f t="shared" si="690"/>
        <v>58026.648755484239</v>
      </c>
      <c r="GI140" s="3">
        <f t="shared" si="691"/>
        <v>7.1973118046366009</v>
      </c>
      <c r="GJ140" s="6">
        <f t="shared" si="692"/>
        <v>5.6166205990835074</v>
      </c>
      <c r="GK140" s="6">
        <f t="shared" si="693"/>
        <v>5.0136383188689244</v>
      </c>
      <c r="GL140" s="6">
        <f t="shared" si="694"/>
        <v>6.2734260901709824</v>
      </c>
      <c r="GM140" s="193">
        <f t="shared" si="695"/>
        <v>5.6984484166839176</v>
      </c>
      <c r="GN140" s="193">
        <f t="shared" si="696"/>
        <v>4.2574366683481122</v>
      </c>
      <c r="GO140" s="193">
        <f t="shared" si="783"/>
        <v>3.9198348572547341</v>
      </c>
      <c r="GP140" s="193">
        <f t="shared" si="697"/>
        <v>4.0231503356497704</v>
      </c>
      <c r="GQ140" s="72">
        <f t="shared" si="698"/>
        <v>57898.73888648727</v>
      </c>
      <c r="GU140" s="3">
        <f t="shared" si="699"/>
        <v>8.5059139509341648</v>
      </c>
      <c r="GV140" s="6">
        <f t="shared" si="700"/>
        <v>6.1272224717274621</v>
      </c>
      <c r="GW140" s="6">
        <f t="shared" si="701"/>
        <v>5.9252089222996371</v>
      </c>
      <c r="GX140" s="6">
        <f t="shared" si="702"/>
        <v>7.1288932842852066</v>
      </c>
      <c r="GY140" s="193">
        <f t="shared" si="703"/>
        <v>5.702824165633456</v>
      </c>
      <c r="GZ140" s="193">
        <f t="shared" si="704"/>
        <v>4.2646400432639284</v>
      </c>
      <c r="HA140" s="193">
        <f t="shared" si="784"/>
        <v>3.9377627340091421</v>
      </c>
      <c r="HB140" s="193">
        <f t="shared" si="705"/>
        <v>4.038344187539793</v>
      </c>
      <c r="HC140" s="205">
        <f t="shared" si="706"/>
        <v>58119.36416039474</v>
      </c>
      <c r="HG140" s="3">
        <f t="shared" si="507"/>
        <v>7.5244623412109908</v>
      </c>
      <c r="HH140" s="6">
        <f t="shared" si="508"/>
        <v>0</v>
      </c>
      <c r="HI140" s="6">
        <f t="shared" si="509"/>
        <v>0</v>
      </c>
      <c r="HJ140" s="6">
        <f t="shared" si="510"/>
        <v>0</v>
      </c>
      <c r="HK140" s="193">
        <f t="shared" si="707"/>
        <v>5.6995441502780748</v>
      </c>
      <c r="HL140" s="193">
        <f t="shared" si="707"/>
        <v>4.1745731882913786</v>
      </c>
      <c r="HM140" s="193">
        <f t="shared" si="707"/>
        <v>3.8150380693314694</v>
      </c>
      <c r="HN140" s="193">
        <f t="shared" si="511"/>
        <v>3.9040600573940507</v>
      </c>
      <c r="HO140" s="212">
        <f t="shared" si="708"/>
        <v>56326.944736853911</v>
      </c>
      <c r="HS140" s="3">
        <f t="shared" si="512"/>
        <v>7.1973118046366009</v>
      </c>
      <c r="HT140" s="6">
        <f t="shared" si="513"/>
        <v>0</v>
      </c>
      <c r="HU140" s="6">
        <f t="shared" si="514"/>
        <v>0</v>
      </c>
      <c r="HV140" s="6">
        <f t="shared" si="515"/>
        <v>0</v>
      </c>
      <c r="HW140" s="193">
        <f t="shared" si="709"/>
        <v>5.6984484166839176</v>
      </c>
      <c r="HX140" s="193">
        <f t="shared" si="710"/>
        <v>4.1745731882913786</v>
      </c>
      <c r="HY140" s="193">
        <f t="shared" si="711"/>
        <v>3.8150380693314694</v>
      </c>
      <c r="HZ140" s="193">
        <f t="shared" si="516"/>
        <v>3.9040600573940507</v>
      </c>
      <c r="IA140" s="212">
        <f t="shared" si="712"/>
        <v>56326.311776856426</v>
      </c>
      <c r="IE140" s="3">
        <f t="shared" si="517"/>
        <v>8.5059139509341648</v>
      </c>
      <c r="IF140" s="6">
        <f t="shared" si="518"/>
        <v>0</v>
      </c>
      <c r="IG140" s="6">
        <f t="shared" si="519"/>
        <v>0</v>
      </c>
      <c r="IH140" s="6">
        <f t="shared" si="520"/>
        <v>0</v>
      </c>
      <c r="II140" s="193">
        <f t="shared" si="713"/>
        <v>5.702824165633456</v>
      </c>
      <c r="IJ140" s="193">
        <f t="shared" si="714"/>
        <v>4.1745731882913786</v>
      </c>
      <c r="IK140" s="193">
        <f t="shared" si="715"/>
        <v>3.8150380693314694</v>
      </c>
      <c r="IL140" s="193">
        <f t="shared" si="521"/>
        <v>3.9040600573940507</v>
      </c>
      <c r="IM140" s="205">
        <f t="shared" si="716"/>
        <v>56328.839508636105</v>
      </c>
      <c r="IQ140" s="3">
        <f t="shared" si="522"/>
        <v>0</v>
      </c>
      <c r="IR140" s="6">
        <f t="shared" si="523"/>
        <v>5.7698011608766926</v>
      </c>
      <c r="IS140" s="6">
        <f t="shared" si="524"/>
        <v>0</v>
      </c>
      <c r="IT140" s="6">
        <f t="shared" si="525"/>
        <v>0</v>
      </c>
      <c r="IU140" s="193">
        <f t="shared" si="717"/>
        <v>5.6740334309306508</v>
      </c>
      <c r="IV140" s="193">
        <f t="shared" si="718"/>
        <v>4.259603134353604</v>
      </c>
      <c r="IW140" s="193">
        <f t="shared" si="719"/>
        <v>3.8150380693314694</v>
      </c>
      <c r="IX140" s="193">
        <f t="shared" si="526"/>
        <v>3.9040600573940507</v>
      </c>
      <c r="IY140" s="212">
        <f t="shared" si="720"/>
        <v>56524.119257654173</v>
      </c>
      <c r="JC140" s="3">
        <f t="shared" si="527"/>
        <v>0</v>
      </c>
      <c r="JD140" s="6">
        <f t="shared" si="528"/>
        <v>5.6166205990835074</v>
      </c>
      <c r="JE140" s="6">
        <f t="shared" si="529"/>
        <v>0</v>
      </c>
      <c r="JF140" s="6">
        <f t="shared" si="530"/>
        <v>0</v>
      </c>
      <c r="JG140" s="193">
        <f t="shared" si="721"/>
        <v>5.6740334309306508</v>
      </c>
      <c r="JH140" s="193">
        <f t="shared" si="722"/>
        <v>4.2574366683481122</v>
      </c>
      <c r="JI140" s="193">
        <f t="shared" si="723"/>
        <v>3.8150380693314694</v>
      </c>
      <c r="JJ140" s="193">
        <f t="shared" si="531"/>
        <v>3.9040600573940507</v>
      </c>
      <c r="JK140" s="212">
        <f t="shared" si="724"/>
        <v>56518.710166591125</v>
      </c>
      <c r="JO140" s="3">
        <f t="shared" si="532"/>
        <v>0</v>
      </c>
      <c r="JP140" s="6">
        <f t="shared" si="533"/>
        <v>6.1272224717274621</v>
      </c>
      <c r="JQ140" s="6">
        <f t="shared" si="534"/>
        <v>0</v>
      </c>
      <c r="JR140" s="6">
        <f t="shared" si="535"/>
        <v>0</v>
      </c>
      <c r="JS140" s="193">
        <f t="shared" si="725"/>
        <v>5.6740334309306508</v>
      </c>
      <c r="JT140" s="193">
        <f t="shared" si="726"/>
        <v>4.2646400432639284</v>
      </c>
      <c r="JU140" s="193">
        <f t="shared" si="727"/>
        <v>3.8150380693314694</v>
      </c>
      <c r="JV140" s="193">
        <f t="shared" si="536"/>
        <v>3.9040600573940507</v>
      </c>
      <c r="JW140" s="205">
        <f t="shared" si="728"/>
        <v>56536.697084373445</v>
      </c>
      <c r="KA140" s="3">
        <f t="shared" si="537"/>
        <v>0</v>
      </c>
      <c r="KB140" s="6">
        <f t="shared" si="538"/>
        <v>0</v>
      </c>
      <c r="KC140" s="6">
        <f t="shared" si="539"/>
        <v>5.6517377412704235</v>
      </c>
      <c r="KD140" s="6">
        <f t="shared" si="540"/>
        <v>0</v>
      </c>
      <c r="KE140" s="193">
        <f t="shared" si="729"/>
        <v>5.6740334309306508</v>
      </c>
      <c r="KF140" s="193">
        <f t="shared" si="730"/>
        <v>4.1745731882913786</v>
      </c>
      <c r="KG140" s="193">
        <f t="shared" si="731"/>
        <v>3.932418037999617</v>
      </c>
      <c r="KH140" s="193">
        <f t="shared" si="541"/>
        <v>3.9040600573940507</v>
      </c>
      <c r="KI140" s="212">
        <f t="shared" si="732"/>
        <v>56887.096473452693</v>
      </c>
      <c r="KM140" s="3">
        <f t="shared" si="542"/>
        <v>0</v>
      </c>
      <c r="KN140" s="6">
        <f t="shared" si="543"/>
        <v>0</v>
      </c>
      <c r="KO140" s="6">
        <f t="shared" si="544"/>
        <v>5.0136383188689244</v>
      </c>
      <c r="KP140" s="6">
        <f t="shared" si="545"/>
        <v>0</v>
      </c>
      <c r="KQ140" s="193">
        <f t="shared" si="733"/>
        <v>5.6740334309306508</v>
      </c>
      <c r="KR140" s="193">
        <f t="shared" si="734"/>
        <v>4.1745731882913786</v>
      </c>
      <c r="KS140" s="193">
        <f t="shared" si="735"/>
        <v>3.9198348572547341</v>
      </c>
      <c r="KT140" s="193">
        <f t="shared" si="546"/>
        <v>3.9040600573940507</v>
      </c>
      <c r="KU140" s="212">
        <f t="shared" si="736"/>
        <v>56825.188615660445</v>
      </c>
      <c r="KY140" s="3">
        <f t="shared" si="547"/>
        <v>0</v>
      </c>
      <c r="KZ140" s="6">
        <f t="shared" si="548"/>
        <v>0</v>
      </c>
      <c r="LA140" s="6">
        <f t="shared" si="549"/>
        <v>5.9252089222996371</v>
      </c>
      <c r="LB140" s="6">
        <f t="shared" si="550"/>
        <v>0</v>
      </c>
      <c r="LC140" s="193">
        <f t="shared" si="737"/>
        <v>5.6740334309306508</v>
      </c>
      <c r="LD140" s="193">
        <f t="shared" si="738"/>
        <v>4.1745731882913786</v>
      </c>
      <c r="LE140" s="193">
        <f t="shared" si="739"/>
        <v>3.9377627340091421</v>
      </c>
      <c r="LF140" s="193">
        <f t="shared" si="551"/>
        <v>3.9040600573940507</v>
      </c>
      <c r="LG140" s="205">
        <f t="shared" si="740"/>
        <v>56913.412190118921</v>
      </c>
      <c r="LK140" s="3">
        <f t="shared" si="552"/>
        <v>0</v>
      </c>
      <c r="LL140" s="6">
        <f t="shared" si="553"/>
        <v>0</v>
      </c>
      <c r="LM140" s="6">
        <f t="shared" si="554"/>
        <v>0</v>
      </c>
      <c r="LN140" s="6">
        <f t="shared" si="555"/>
        <v>6.7296752603652354</v>
      </c>
      <c r="LO140" s="193">
        <f t="shared" si="741"/>
        <v>5.6740334309306508</v>
      </c>
      <c r="LP140" s="193">
        <f t="shared" si="742"/>
        <v>4.1745731882913786</v>
      </c>
      <c r="LQ140" s="193">
        <f t="shared" si="743"/>
        <v>3.8150380693314694</v>
      </c>
      <c r="LR140" s="193">
        <f t="shared" si="556"/>
        <v>4.0312824417423041</v>
      </c>
      <c r="LS140" s="212">
        <f t="shared" si="744"/>
        <v>57209.933083696538</v>
      </c>
      <c r="LW140" s="3">
        <f t="shared" si="557"/>
        <v>0</v>
      </c>
      <c r="LX140" s="6">
        <f t="shared" si="558"/>
        <v>0</v>
      </c>
      <c r="LY140" s="6">
        <f t="shared" si="559"/>
        <v>0</v>
      </c>
      <c r="LZ140" s="6">
        <f t="shared" si="560"/>
        <v>6.2734260901709824</v>
      </c>
      <c r="MA140" s="193">
        <f t="shared" si="745"/>
        <v>5.6740334309306508</v>
      </c>
      <c r="MB140" s="193">
        <f t="shared" si="746"/>
        <v>4.1745731882913786</v>
      </c>
      <c r="MC140" s="193">
        <f t="shared" si="747"/>
        <v>3.8150380693314694</v>
      </c>
      <c r="MD140" s="193">
        <f t="shared" si="561"/>
        <v>4.0231503356497704</v>
      </c>
      <c r="ME140" s="212">
        <f t="shared" si="748"/>
        <v>57152.124510881724</v>
      </c>
      <c r="MI140" s="3">
        <f t="shared" si="562"/>
        <v>0</v>
      </c>
      <c r="MJ140" s="6">
        <f t="shared" si="563"/>
        <v>0</v>
      </c>
      <c r="MK140" s="6">
        <f t="shared" si="564"/>
        <v>0</v>
      </c>
      <c r="ML140" s="6">
        <f t="shared" si="565"/>
        <v>7.1288932842852066</v>
      </c>
      <c r="MM140" s="193">
        <f t="shared" si="749"/>
        <v>5.6740334309306508</v>
      </c>
      <c r="MN140" s="193">
        <f t="shared" si="750"/>
        <v>4.1745731882913786</v>
      </c>
      <c r="MO140" s="193">
        <f t="shared" si="751"/>
        <v>3.8150380693314694</v>
      </c>
      <c r="MP140" s="193">
        <f t="shared" si="566"/>
        <v>4.038344187539793</v>
      </c>
      <c r="MQ140" s="205">
        <f t="shared" si="752"/>
        <v>57260.180235942069</v>
      </c>
      <c r="MT140" s="3">
        <f t="shared" si="567"/>
        <v>6.2158601949134269</v>
      </c>
      <c r="MU140" s="6">
        <f t="shared" si="568"/>
        <v>5.1060187264395518</v>
      </c>
      <c r="MV140" s="6">
        <f t="shared" si="569"/>
        <v>5.2415309697266022</v>
      </c>
      <c r="MW140" s="6">
        <f t="shared" si="570"/>
        <v>6.8437375529137983</v>
      </c>
      <c r="MX140" s="193">
        <f t="shared" si="753"/>
        <v>5.6951539936379918</v>
      </c>
      <c r="MY140" s="193">
        <f t="shared" si="754"/>
        <v>4.2501810281077539</v>
      </c>
      <c r="MZ140" s="193">
        <f t="shared" si="755"/>
        <v>3.9243470484463643</v>
      </c>
      <c r="NA140" s="193">
        <f t="shared" si="571"/>
        <v>4.0333051771247641</v>
      </c>
      <c r="NB140" s="212">
        <f t="shared" si="756"/>
        <v>57973.974906806841</v>
      </c>
      <c r="NF140" s="3">
        <f t="shared" si="572"/>
        <v>6.2158601949134269</v>
      </c>
      <c r="NG140" s="6">
        <f t="shared" si="573"/>
        <v>0</v>
      </c>
      <c r="NH140" s="6">
        <f t="shared" si="574"/>
        <v>0</v>
      </c>
      <c r="NI140" s="6">
        <f t="shared" si="575"/>
        <v>0</v>
      </c>
      <c r="NJ140" s="193">
        <f t="shared" si="757"/>
        <v>5.6951539936379918</v>
      </c>
      <c r="NK140" s="193">
        <f t="shared" si="758"/>
        <v>4.1745731882913786</v>
      </c>
      <c r="NL140" s="193">
        <f t="shared" si="759"/>
        <v>3.8150380693314694</v>
      </c>
      <c r="NM140" s="193">
        <f t="shared" si="576"/>
        <v>3.9040600573940507</v>
      </c>
      <c r="NN140" s="212">
        <f t="shared" si="760"/>
        <v>56324.408767701396</v>
      </c>
      <c r="NR140" s="3">
        <f t="shared" si="577"/>
        <v>0</v>
      </c>
      <c r="NS140" s="6">
        <f t="shared" si="578"/>
        <v>5.1060187264395518</v>
      </c>
      <c r="NT140" s="6">
        <f t="shared" si="579"/>
        <v>0</v>
      </c>
      <c r="NU140" s="6">
        <f t="shared" si="580"/>
        <v>0</v>
      </c>
      <c r="NV140" s="193">
        <f t="shared" si="761"/>
        <v>5.6740334309306508</v>
      </c>
      <c r="NW140" s="193">
        <f t="shared" si="762"/>
        <v>4.2501810281077539</v>
      </c>
      <c r="NX140" s="193">
        <f t="shared" si="763"/>
        <v>3.8150380693314694</v>
      </c>
      <c r="NY140" s="193">
        <f t="shared" si="581"/>
        <v>3.9040600573940507</v>
      </c>
      <c r="NZ140" s="212">
        <f t="shared" si="764"/>
        <v>56500.598526526446</v>
      </c>
      <c r="OD140" s="3">
        <f t="shared" si="582"/>
        <v>0</v>
      </c>
      <c r="OE140" s="6">
        <f t="shared" si="583"/>
        <v>0</v>
      </c>
      <c r="OF140" s="6">
        <f t="shared" si="584"/>
        <v>5.2415309697266022</v>
      </c>
      <c r="OG140" s="6">
        <f t="shared" si="585"/>
        <v>0</v>
      </c>
      <c r="OH140" s="193">
        <f t="shared" si="765"/>
        <v>5.6740334309306508</v>
      </c>
      <c r="OI140" s="193">
        <f t="shared" si="766"/>
        <v>4.1745731882913786</v>
      </c>
      <c r="OJ140" s="193">
        <f t="shared" si="767"/>
        <v>3.9243470484463643</v>
      </c>
      <c r="OK140" s="193">
        <f t="shared" si="586"/>
        <v>3.9040600573940507</v>
      </c>
      <c r="OL140" s="212">
        <f t="shared" si="768"/>
        <v>56847.380345685728</v>
      </c>
      <c r="OP140" s="3">
        <f t="shared" si="587"/>
        <v>0</v>
      </c>
      <c r="OQ140" s="6">
        <f t="shared" si="588"/>
        <v>0</v>
      </c>
      <c r="OR140" s="6">
        <f t="shared" si="589"/>
        <v>0</v>
      </c>
      <c r="OS140" s="6">
        <f t="shared" si="590"/>
        <v>6.8437375529137983</v>
      </c>
      <c r="OT140" s="193">
        <f t="shared" si="769"/>
        <v>5.6740334309306508</v>
      </c>
      <c r="OU140" s="193">
        <f t="shared" si="770"/>
        <v>4.1745731882913786</v>
      </c>
      <c r="OV140" s="193">
        <f t="shared" si="771"/>
        <v>3.8150380693314694</v>
      </c>
      <c r="OW140" s="193">
        <f t="shared" si="591"/>
        <v>4.0333051771247641</v>
      </c>
      <c r="OX140" s="232">
        <f t="shared" si="772"/>
        <v>57224.321149020507</v>
      </c>
    </row>
    <row r="141" spans="2:414" x14ac:dyDescent="0.2">
      <c r="B141" s="81">
        <v>45514</v>
      </c>
      <c r="C141">
        <v>137</v>
      </c>
      <c r="D141">
        <v>11.16512423507249</v>
      </c>
      <c r="E141">
        <v>0</v>
      </c>
      <c r="F141">
        <v>0</v>
      </c>
      <c r="G141">
        <v>0</v>
      </c>
      <c r="H141">
        <v>0</v>
      </c>
      <c r="I141">
        <v>0</v>
      </c>
      <c r="J141">
        <v>0</v>
      </c>
      <c r="K141">
        <v>0</v>
      </c>
      <c r="L141">
        <v>0</v>
      </c>
      <c r="M141">
        <v>0</v>
      </c>
      <c r="N141">
        <v>0</v>
      </c>
      <c r="O141">
        <v>0</v>
      </c>
      <c r="P141">
        <v>1</v>
      </c>
      <c r="Q141">
        <v>0</v>
      </c>
      <c r="R141">
        <v>0</v>
      </c>
      <c r="S141">
        <v>0</v>
      </c>
      <c r="T141">
        <v>18769</v>
      </c>
      <c r="U141">
        <v>6.5509209197370541</v>
      </c>
      <c r="V141">
        <v>5.1060187225233111</v>
      </c>
      <c r="W141">
        <v>4.5578530171535672</v>
      </c>
      <c r="X141">
        <v>4.7843456450294966</v>
      </c>
      <c r="Y141" s="3">
        <v>408.6816871280389</v>
      </c>
      <c r="Z141" s="3">
        <v>100.00000064622711</v>
      </c>
      <c r="AA141" s="3">
        <v>50</v>
      </c>
      <c r="AB141" s="3">
        <v>70.019627910715087</v>
      </c>
      <c r="AC141">
        <v>1</v>
      </c>
      <c r="AD141">
        <v>1</v>
      </c>
      <c r="AE141" s="6"/>
      <c r="AF141" s="1" t="s">
        <v>7</v>
      </c>
      <c r="AG141">
        <v>137</v>
      </c>
      <c r="AH141" s="189">
        <v>45514</v>
      </c>
      <c r="AI141">
        <f t="shared" si="592"/>
        <v>8</v>
      </c>
      <c r="AJ141">
        <v>137</v>
      </c>
      <c r="AK141">
        <v>1</v>
      </c>
      <c r="AL141">
        <v>1</v>
      </c>
      <c r="AM141">
        <v>0</v>
      </c>
      <c r="AN141">
        <v>1</v>
      </c>
      <c r="AO141">
        <v>0</v>
      </c>
      <c r="AP141">
        <v>0</v>
      </c>
      <c r="AQ141">
        <v>0</v>
      </c>
      <c r="AS141" s="37"/>
      <c r="AT141" s="37"/>
      <c r="AU141" s="6">
        <f t="shared" si="593"/>
        <v>0</v>
      </c>
      <c r="AV141" s="6">
        <f t="shared" si="594"/>
        <v>0</v>
      </c>
      <c r="AW141" s="6">
        <f t="shared" si="595"/>
        <v>0</v>
      </c>
      <c r="AX141" s="6">
        <f t="shared" si="596"/>
        <v>0</v>
      </c>
      <c r="AY141" s="193">
        <f t="shared" si="597"/>
        <v>5.6740334309306508</v>
      </c>
      <c r="AZ141" s="193">
        <f t="shared" si="598"/>
        <v>4.1745731882913786</v>
      </c>
      <c r="BA141" s="193">
        <f t="shared" si="599"/>
        <v>3.8150380693314694</v>
      </c>
      <c r="BB141" s="193">
        <f t="shared" si="600"/>
        <v>3.9040600573940507</v>
      </c>
      <c r="BC141" s="72">
        <f t="shared" si="601"/>
        <v>56312.210093717425</v>
      </c>
      <c r="BG141" s="3">
        <f t="shared" si="602"/>
        <v>6.419902501342313</v>
      </c>
      <c r="BH141" s="6">
        <f t="shared" si="603"/>
        <v>0</v>
      </c>
      <c r="BI141" s="6">
        <f t="shared" si="604"/>
        <v>0</v>
      </c>
      <c r="BJ141" s="6">
        <f t="shared" si="605"/>
        <v>0</v>
      </c>
      <c r="BK141" s="193">
        <f t="shared" si="606"/>
        <v>5.6958397934203369</v>
      </c>
      <c r="BL141" s="193">
        <f t="shared" si="607"/>
        <v>4.1745731882913786</v>
      </c>
      <c r="BM141" s="193">
        <f t="shared" si="608"/>
        <v>3.8150380693314694</v>
      </c>
      <c r="BN141" s="193">
        <f t="shared" si="609"/>
        <v>3.9040600573940507</v>
      </c>
      <c r="BO141" s="72">
        <f t="shared" si="610"/>
        <v>56324.804911666193</v>
      </c>
      <c r="BS141" s="3">
        <f t="shared" si="611"/>
        <v>6.4199227285264682</v>
      </c>
      <c r="BT141" s="6">
        <f t="shared" si="612"/>
        <v>0</v>
      </c>
      <c r="BU141" s="6">
        <f t="shared" si="613"/>
        <v>0</v>
      </c>
      <c r="BV141" s="6">
        <f t="shared" si="614"/>
        <v>0</v>
      </c>
      <c r="BW141" s="193">
        <f t="shared" si="615"/>
        <v>5.6958398613819403</v>
      </c>
      <c r="BX141" s="193">
        <f t="shared" si="616"/>
        <v>4.1745731882913786</v>
      </c>
      <c r="BY141" s="193">
        <f t="shared" si="773"/>
        <v>3.8150380693314694</v>
      </c>
      <c r="BZ141" s="193">
        <f t="shared" si="617"/>
        <v>3.9040600573940507</v>
      </c>
      <c r="CA141" s="72">
        <f t="shared" si="618"/>
        <v>56324.804911666193</v>
      </c>
      <c r="CE141" s="3">
        <f t="shared" si="619"/>
        <v>0</v>
      </c>
      <c r="CF141" s="6">
        <f t="shared" si="620"/>
        <v>5.1060187225233111</v>
      </c>
      <c r="CG141" s="6">
        <f t="shared" si="621"/>
        <v>0</v>
      </c>
      <c r="CH141" s="6">
        <f t="shared" si="622"/>
        <v>0</v>
      </c>
      <c r="CI141" s="193">
        <f t="shared" si="623"/>
        <v>5.6740334309306508</v>
      </c>
      <c r="CJ141" s="193">
        <f t="shared" si="624"/>
        <v>4.2501810280519017</v>
      </c>
      <c r="CK141" s="193">
        <f t="shared" si="774"/>
        <v>3.8150380693314694</v>
      </c>
      <c r="CL141" s="193">
        <f t="shared" si="625"/>
        <v>3.9040600573940507</v>
      </c>
      <c r="CM141" s="72">
        <f t="shared" si="626"/>
        <v>56500.598526387039</v>
      </c>
      <c r="CQ141" s="3">
        <f t="shared" si="627"/>
        <v>0</v>
      </c>
      <c r="CR141" s="6">
        <f t="shared" si="628"/>
        <v>5.1060742547048337</v>
      </c>
      <c r="CS141" s="6">
        <f t="shared" si="629"/>
        <v>0</v>
      </c>
      <c r="CT141" s="6">
        <f t="shared" si="630"/>
        <v>0</v>
      </c>
      <c r="CU141" s="193">
        <f t="shared" si="631"/>
        <v>5.6740334309306508</v>
      </c>
      <c r="CV141" s="193">
        <f t="shared" si="632"/>
        <v>4.2501818200322319</v>
      </c>
      <c r="CW141" s="193">
        <f t="shared" si="775"/>
        <v>3.8150380693314694</v>
      </c>
      <c r="CX141" s="193">
        <f t="shared" si="633"/>
        <v>3.9040600573940507</v>
      </c>
      <c r="CY141" s="72">
        <f t="shared" si="634"/>
        <v>56500.600503023663</v>
      </c>
      <c r="DC141" s="3">
        <f t="shared" si="635"/>
        <v>0</v>
      </c>
      <c r="DD141" s="6">
        <f t="shared" si="636"/>
        <v>0</v>
      </c>
      <c r="DE141" s="6">
        <f t="shared" si="637"/>
        <v>4.7857456680112458</v>
      </c>
      <c r="DF141" s="6">
        <f t="shared" si="638"/>
        <v>0</v>
      </c>
      <c r="DG141" s="193">
        <f t="shared" si="639"/>
        <v>5.6740334309306508</v>
      </c>
      <c r="DH141" s="193">
        <f t="shared" si="640"/>
        <v>4.1745731882913786</v>
      </c>
      <c r="DI141" s="193">
        <f t="shared" si="776"/>
        <v>3.9153022138747122</v>
      </c>
      <c r="DJ141" s="193">
        <f t="shared" si="641"/>
        <v>3.9040600573940507</v>
      </c>
      <c r="DK141" s="72">
        <f t="shared" si="642"/>
        <v>56802.905020320242</v>
      </c>
      <c r="DO141" s="3">
        <f t="shared" si="643"/>
        <v>0</v>
      </c>
      <c r="DP141" s="6">
        <f t="shared" si="644"/>
        <v>0</v>
      </c>
      <c r="DQ141" s="6">
        <f t="shared" si="645"/>
        <v>4.5579410420919517</v>
      </c>
      <c r="DR141" s="6">
        <f t="shared" si="646"/>
        <v>0</v>
      </c>
      <c r="DS141" s="193">
        <f t="shared" si="647"/>
        <v>5.6740334309306508</v>
      </c>
      <c r="DT141" s="193">
        <f t="shared" si="648"/>
        <v>4.1745731882913786</v>
      </c>
      <c r="DU141" s="193">
        <f t="shared" si="777"/>
        <v>3.9107506947981525</v>
      </c>
      <c r="DV141" s="193">
        <f t="shared" si="649"/>
        <v>3.9040600573940507</v>
      </c>
      <c r="DW141" s="72">
        <f t="shared" si="650"/>
        <v>56780.537420399822</v>
      </c>
      <c r="EA141" s="3">
        <f t="shared" si="651"/>
        <v>0</v>
      </c>
      <c r="EB141" s="6">
        <f t="shared" si="652"/>
        <v>0</v>
      </c>
      <c r="EC141" s="6">
        <f t="shared" si="653"/>
        <v>0</v>
      </c>
      <c r="ED141" s="6">
        <f t="shared" si="654"/>
        <v>14.35303693508849</v>
      </c>
      <c r="EE141" s="193">
        <f t="shared" si="655"/>
        <v>5.6740334309306508</v>
      </c>
      <c r="EF141" s="193">
        <f t="shared" si="656"/>
        <v>4.1745731882913786</v>
      </c>
      <c r="EG141" s="193">
        <f t="shared" si="778"/>
        <v>3.8150380693314694</v>
      </c>
      <c r="EH141" s="193">
        <f t="shared" si="657"/>
        <v>4.1582027042609209</v>
      </c>
      <c r="EI141" s="72">
        <f t="shared" si="658"/>
        <v>58119.784484763884</v>
      </c>
      <c r="EM141" s="3">
        <f t="shared" si="659"/>
        <v>0</v>
      </c>
      <c r="EN141" s="6">
        <f t="shared" si="660"/>
        <v>0</v>
      </c>
      <c r="EO141" s="6">
        <f t="shared" si="661"/>
        <v>0</v>
      </c>
      <c r="EP141" s="6">
        <f t="shared" si="662"/>
        <v>4.7844637273630521</v>
      </c>
      <c r="EQ141" s="193">
        <f t="shared" si="663"/>
        <v>5.6740334309306508</v>
      </c>
      <c r="ER141" s="193">
        <f t="shared" si="664"/>
        <v>4.1745731882913786</v>
      </c>
      <c r="ES141" s="193">
        <f t="shared" si="779"/>
        <v>3.8150380693314694</v>
      </c>
      <c r="ET141" s="193">
        <f t="shared" si="665"/>
        <v>3.9961416537410677</v>
      </c>
      <c r="EU141" s="72">
        <f t="shared" si="666"/>
        <v>56960.547168784338</v>
      </c>
      <c r="EY141" s="3">
        <f t="shared" si="667"/>
        <v>6.419902501342313</v>
      </c>
      <c r="EZ141" s="6">
        <f t="shared" si="668"/>
        <v>5.1060187225233111</v>
      </c>
      <c r="FA141" s="6">
        <f t="shared" si="669"/>
        <v>4.7857456680112458</v>
      </c>
      <c r="FB141" s="6">
        <f t="shared" si="670"/>
        <v>14.35303693508849</v>
      </c>
      <c r="FC141" s="193">
        <f t="shared" si="671"/>
        <v>5.6958397934203369</v>
      </c>
      <c r="FD141" s="193">
        <f t="shared" si="672"/>
        <v>4.2501810280519017</v>
      </c>
      <c r="FE141" s="193">
        <f t="shared" si="780"/>
        <v>3.9153022138747122</v>
      </c>
      <c r="FF141" s="193">
        <f t="shared" si="673"/>
        <v>4.1582027042609209</v>
      </c>
      <c r="FG141" s="72">
        <f t="shared" si="674"/>
        <v>58835.516363734001</v>
      </c>
      <c r="FK141" s="3">
        <f t="shared" si="675"/>
        <v>6.5509411469212102</v>
      </c>
      <c r="FL141" s="6">
        <f t="shared" si="676"/>
        <v>5.1060742547048337</v>
      </c>
      <c r="FM141" s="6">
        <f t="shared" si="677"/>
        <v>4.5579410420919517</v>
      </c>
      <c r="FN141" s="6">
        <f t="shared" si="678"/>
        <v>4.7844637273630521</v>
      </c>
      <c r="FO141" s="193">
        <f t="shared" si="679"/>
        <v>5.6962799751531392</v>
      </c>
      <c r="FP141" s="193">
        <f t="shared" si="680"/>
        <v>4.2501818200322319</v>
      </c>
      <c r="FQ141" s="193">
        <f t="shared" si="781"/>
        <v>3.9107506947981525</v>
      </c>
      <c r="FR141" s="193">
        <f t="shared" si="681"/>
        <v>3.9961416537410677</v>
      </c>
      <c r="FS141" s="205">
        <f t="shared" si="682"/>
        <v>57639.559630563657</v>
      </c>
      <c r="FW141" s="3">
        <f t="shared" si="683"/>
        <v>7.5335590576976115</v>
      </c>
      <c r="FX141" s="6">
        <f t="shared" si="684"/>
        <v>5.769801156451341</v>
      </c>
      <c r="FY141" s="6">
        <f t="shared" si="685"/>
        <v>5.6517377412704235</v>
      </c>
      <c r="FZ141" s="6">
        <f t="shared" si="686"/>
        <v>5.6455278611348056</v>
      </c>
      <c r="GA141" s="193">
        <f t="shared" si="687"/>
        <v>5.6995746009915846</v>
      </c>
      <c r="GB141" s="193">
        <f t="shared" si="688"/>
        <v>4.2596031342910825</v>
      </c>
      <c r="GC141" s="193">
        <f t="shared" si="782"/>
        <v>3.932418037999617</v>
      </c>
      <c r="GD141" s="193">
        <f t="shared" si="689"/>
        <v>4.0118495433645514</v>
      </c>
      <c r="GE141" s="72">
        <f t="shared" si="690"/>
        <v>57886.650771138186</v>
      </c>
      <c r="GI141" s="3">
        <f t="shared" si="691"/>
        <v>7.2060130117107599</v>
      </c>
      <c r="GJ141" s="6">
        <f t="shared" si="692"/>
        <v>5.6166205947756431</v>
      </c>
      <c r="GK141" s="6">
        <f t="shared" si="693"/>
        <v>5.0136383188689244</v>
      </c>
      <c r="GL141" s="6">
        <f t="shared" si="694"/>
        <v>5.2627802095324467</v>
      </c>
      <c r="GM141" s="193">
        <f t="shared" si="695"/>
        <v>5.69847757540487</v>
      </c>
      <c r="GN141" s="193">
        <f t="shared" si="696"/>
        <v>4.2574366682871192</v>
      </c>
      <c r="GO141" s="193">
        <f t="shared" si="783"/>
        <v>3.9198348572547341</v>
      </c>
      <c r="GP141" s="193">
        <f t="shared" si="697"/>
        <v>4.0048977459940414</v>
      </c>
      <c r="GQ141" s="72">
        <f t="shared" si="698"/>
        <v>57767.524618485564</v>
      </c>
      <c r="GU141" s="3">
        <f t="shared" si="699"/>
        <v>8.5161971956581706</v>
      </c>
      <c r="GV141" s="6">
        <f t="shared" si="700"/>
        <v>6.1272224670279734</v>
      </c>
      <c r="GW141" s="6">
        <f t="shared" si="701"/>
        <v>5.9252089222996371</v>
      </c>
      <c r="GX141" s="6">
        <f t="shared" si="702"/>
        <v>5.9804320562868707</v>
      </c>
      <c r="GY141" s="193">
        <f t="shared" si="703"/>
        <v>5.702858475391448</v>
      </c>
      <c r="GZ141" s="193">
        <f t="shared" si="704"/>
        <v>4.2646400431978684</v>
      </c>
      <c r="HA141" s="193">
        <f t="shared" si="784"/>
        <v>3.9377627340091421</v>
      </c>
      <c r="HB141" s="193">
        <f t="shared" si="705"/>
        <v>4.0178929733319384</v>
      </c>
      <c r="HC141" s="205">
        <f t="shared" si="706"/>
        <v>57971.805321075459</v>
      </c>
      <c r="HG141" s="3">
        <f t="shared" si="507"/>
        <v>7.5335590576976115</v>
      </c>
      <c r="HH141" s="6">
        <f t="shared" si="508"/>
        <v>0</v>
      </c>
      <c r="HI141" s="6">
        <f t="shared" si="509"/>
        <v>0</v>
      </c>
      <c r="HJ141" s="6">
        <f t="shared" si="510"/>
        <v>0</v>
      </c>
      <c r="HK141" s="193">
        <f t="shared" si="707"/>
        <v>5.6995746009915846</v>
      </c>
      <c r="HL141" s="193">
        <f t="shared" si="707"/>
        <v>4.1745731882913786</v>
      </c>
      <c r="HM141" s="193">
        <f t="shared" si="707"/>
        <v>3.8150380693314694</v>
      </c>
      <c r="HN141" s="193">
        <f t="shared" si="511"/>
        <v>3.9040600573940507</v>
      </c>
      <c r="HO141" s="212">
        <f t="shared" si="708"/>
        <v>56326.962327073765</v>
      </c>
      <c r="HS141" s="3">
        <f t="shared" si="512"/>
        <v>7.2060130117107599</v>
      </c>
      <c r="HT141" s="6">
        <f t="shared" si="513"/>
        <v>0</v>
      </c>
      <c r="HU141" s="6">
        <f t="shared" si="514"/>
        <v>0</v>
      </c>
      <c r="HV141" s="6">
        <f t="shared" si="515"/>
        <v>0</v>
      </c>
      <c r="HW141" s="193">
        <f t="shared" si="709"/>
        <v>5.69847757540487</v>
      </c>
      <c r="HX141" s="193">
        <f t="shared" si="710"/>
        <v>4.1745731882913786</v>
      </c>
      <c r="HY141" s="193">
        <f t="shared" si="711"/>
        <v>3.8150380693314694</v>
      </c>
      <c r="HZ141" s="193">
        <f t="shared" si="516"/>
        <v>3.9040600573940507</v>
      </c>
      <c r="IA141" s="212">
        <f t="shared" si="712"/>
        <v>56326.328620551947</v>
      </c>
      <c r="IE141" s="3">
        <f t="shared" si="517"/>
        <v>8.5161971956581706</v>
      </c>
      <c r="IF141" s="6">
        <f t="shared" si="518"/>
        <v>0</v>
      </c>
      <c r="IG141" s="6">
        <f t="shared" si="519"/>
        <v>0</v>
      </c>
      <c r="IH141" s="6">
        <f t="shared" si="520"/>
        <v>0</v>
      </c>
      <c r="II141" s="193">
        <f t="shared" si="713"/>
        <v>5.702858475391448</v>
      </c>
      <c r="IJ141" s="193">
        <f t="shared" si="714"/>
        <v>4.1745731882913786</v>
      </c>
      <c r="IK141" s="193">
        <f t="shared" si="715"/>
        <v>3.8150380693314694</v>
      </c>
      <c r="IL141" s="193">
        <f t="shared" si="521"/>
        <v>3.9040600573940507</v>
      </c>
      <c r="IM141" s="205">
        <f t="shared" si="716"/>
        <v>56328.859328746446</v>
      </c>
      <c r="IQ141" s="3">
        <f t="shared" si="522"/>
        <v>0</v>
      </c>
      <c r="IR141" s="6">
        <f t="shared" si="523"/>
        <v>5.769801156451341</v>
      </c>
      <c r="IS141" s="6">
        <f t="shared" si="524"/>
        <v>0</v>
      </c>
      <c r="IT141" s="6">
        <f t="shared" si="525"/>
        <v>0</v>
      </c>
      <c r="IU141" s="193">
        <f t="shared" si="717"/>
        <v>5.6740334309306508</v>
      </c>
      <c r="IV141" s="193">
        <f t="shared" si="718"/>
        <v>4.2596031342910825</v>
      </c>
      <c r="IW141" s="193">
        <f t="shared" si="719"/>
        <v>3.8150380693314694</v>
      </c>
      <c r="IX141" s="193">
        <f t="shared" si="526"/>
        <v>3.9040600573940507</v>
      </c>
      <c r="IY141" s="212">
        <f t="shared" si="720"/>
        <v>56524.119257498038</v>
      </c>
      <c r="JC141" s="3">
        <f t="shared" si="527"/>
        <v>0</v>
      </c>
      <c r="JD141" s="6">
        <f t="shared" si="528"/>
        <v>5.6166205947756431</v>
      </c>
      <c r="JE141" s="6">
        <f t="shared" si="529"/>
        <v>0</v>
      </c>
      <c r="JF141" s="6">
        <f t="shared" si="530"/>
        <v>0</v>
      </c>
      <c r="JG141" s="193">
        <f t="shared" si="721"/>
        <v>5.6740334309306508</v>
      </c>
      <c r="JH141" s="193">
        <f t="shared" si="722"/>
        <v>4.2574366682871192</v>
      </c>
      <c r="JI141" s="193">
        <f t="shared" si="723"/>
        <v>3.8150380693314694</v>
      </c>
      <c r="JJ141" s="193">
        <f t="shared" si="531"/>
        <v>3.9040600573940507</v>
      </c>
      <c r="JK141" s="212">
        <f t="shared" si="724"/>
        <v>56518.710166438817</v>
      </c>
      <c r="JO141" s="3">
        <f t="shared" si="532"/>
        <v>0</v>
      </c>
      <c r="JP141" s="6">
        <f t="shared" si="533"/>
        <v>6.1272224670279734</v>
      </c>
      <c r="JQ141" s="6">
        <f t="shared" si="534"/>
        <v>0</v>
      </c>
      <c r="JR141" s="6">
        <f t="shared" si="535"/>
        <v>0</v>
      </c>
      <c r="JS141" s="193">
        <f t="shared" si="725"/>
        <v>5.6740334309306508</v>
      </c>
      <c r="JT141" s="193">
        <f t="shared" si="726"/>
        <v>4.2646400431978684</v>
      </c>
      <c r="JU141" s="193">
        <f t="shared" si="727"/>
        <v>3.8150380693314694</v>
      </c>
      <c r="JV141" s="193">
        <f t="shared" si="536"/>
        <v>3.9040600573940507</v>
      </c>
      <c r="JW141" s="205">
        <f t="shared" si="728"/>
        <v>56536.697084208543</v>
      </c>
      <c r="KA141" s="3">
        <f t="shared" si="537"/>
        <v>0</v>
      </c>
      <c r="KB141" s="6">
        <f t="shared" si="538"/>
        <v>0</v>
      </c>
      <c r="KC141" s="6">
        <f t="shared" si="539"/>
        <v>5.6517377412704235</v>
      </c>
      <c r="KD141" s="6">
        <f t="shared" si="540"/>
        <v>0</v>
      </c>
      <c r="KE141" s="193">
        <f t="shared" si="729"/>
        <v>5.6740334309306508</v>
      </c>
      <c r="KF141" s="193">
        <f t="shared" si="730"/>
        <v>4.1745731882913786</v>
      </c>
      <c r="KG141" s="193">
        <f t="shared" si="731"/>
        <v>3.932418037999617</v>
      </c>
      <c r="KH141" s="193">
        <f t="shared" si="541"/>
        <v>3.9040600573940507</v>
      </c>
      <c r="KI141" s="212">
        <f t="shared" si="732"/>
        <v>56887.096473452693</v>
      </c>
      <c r="KM141" s="3">
        <f t="shared" si="542"/>
        <v>0</v>
      </c>
      <c r="KN141" s="6">
        <f t="shared" si="543"/>
        <v>0</v>
      </c>
      <c r="KO141" s="6">
        <f t="shared" si="544"/>
        <v>5.0136383188689244</v>
      </c>
      <c r="KP141" s="6">
        <f t="shared" si="545"/>
        <v>0</v>
      </c>
      <c r="KQ141" s="193">
        <f t="shared" si="733"/>
        <v>5.6740334309306508</v>
      </c>
      <c r="KR141" s="193">
        <f t="shared" si="734"/>
        <v>4.1745731882913786</v>
      </c>
      <c r="KS141" s="193">
        <f t="shared" si="735"/>
        <v>3.9198348572547341</v>
      </c>
      <c r="KT141" s="193">
        <f t="shared" si="546"/>
        <v>3.9040600573940507</v>
      </c>
      <c r="KU141" s="212">
        <f t="shared" si="736"/>
        <v>56825.188615660445</v>
      </c>
      <c r="KY141" s="3">
        <f t="shared" si="547"/>
        <v>0</v>
      </c>
      <c r="KZ141" s="6">
        <f t="shared" si="548"/>
        <v>0</v>
      </c>
      <c r="LA141" s="6">
        <f t="shared" si="549"/>
        <v>5.9252089222996371</v>
      </c>
      <c r="LB141" s="6">
        <f t="shared" si="550"/>
        <v>0</v>
      </c>
      <c r="LC141" s="193">
        <f t="shared" si="737"/>
        <v>5.6740334309306508</v>
      </c>
      <c r="LD141" s="193">
        <f t="shared" si="738"/>
        <v>4.1745731882913786</v>
      </c>
      <c r="LE141" s="193">
        <f t="shared" si="739"/>
        <v>3.9377627340091421</v>
      </c>
      <c r="LF141" s="193">
        <f t="shared" si="551"/>
        <v>3.9040600573940507</v>
      </c>
      <c r="LG141" s="205">
        <f t="shared" si="740"/>
        <v>56913.412190118921</v>
      </c>
      <c r="LK141" s="3">
        <f t="shared" si="552"/>
        <v>0</v>
      </c>
      <c r="LL141" s="6">
        <f t="shared" si="553"/>
        <v>0</v>
      </c>
      <c r="LM141" s="6">
        <f t="shared" si="554"/>
        <v>0</v>
      </c>
      <c r="LN141" s="6">
        <f t="shared" si="555"/>
        <v>5.6455278611348056</v>
      </c>
      <c r="LO141" s="193">
        <f t="shared" si="741"/>
        <v>5.6740334309306508</v>
      </c>
      <c r="LP141" s="193">
        <f t="shared" si="742"/>
        <v>4.1745731882913786</v>
      </c>
      <c r="LQ141" s="193">
        <f t="shared" si="743"/>
        <v>3.8150380693314694</v>
      </c>
      <c r="LR141" s="193">
        <f t="shared" si="556"/>
        <v>4.0118495433645514</v>
      </c>
      <c r="LS141" s="212">
        <f t="shared" si="744"/>
        <v>57071.887725579516</v>
      </c>
      <c r="LW141" s="3">
        <f t="shared" si="557"/>
        <v>0</v>
      </c>
      <c r="LX141" s="6">
        <f t="shared" si="558"/>
        <v>0</v>
      </c>
      <c r="LY141" s="6">
        <f t="shared" si="559"/>
        <v>0</v>
      </c>
      <c r="LZ141" s="6">
        <f t="shared" si="560"/>
        <v>5.2627802095324467</v>
      </c>
      <c r="MA141" s="193">
        <f t="shared" si="745"/>
        <v>5.6740334309306508</v>
      </c>
      <c r="MB141" s="193">
        <f t="shared" si="746"/>
        <v>4.1745731882913786</v>
      </c>
      <c r="MC141" s="193">
        <f t="shared" si="747"/>
        <v>3.8150380693314694</v>
      </c>
      <c r="MD141" s="193">
        <f t="shared" si="561"/>
        <v>4.0048977459940414</v>
      </c>
      <c r="ME141" s="212">
        <f t="shared" si="748"/>
        <v>57022.58522208668</v>
      </c>
      <c r="MI141" s="3">
        <f t="shared" si="562"/>
        <v>0</v>
      </c>
      <c r="MJ141" s="6">
        <f t="shared" si="563"/>
        <v>0</v>
      </c>
      <c r="MK141" s="6">
        <f t="shared" si="564"/>
        <v>0</v>
      </c>
      <c r="ML141" s="6">
        <f t="shared" si="565"/>
        <v>5.9804320562868707</v>
      </c>
      <c r="MM141" s="193">
        <f t="shared" si="749"/>
        <v>5.6740334309306508</v>
      </c>
      <c r="MN141" s="193">
        <f t="shared" si="750"/>
        <v>4.1745731882913786</v>
      </c>
      <c r="MO141" s="193">
        <f t="shared" si="751"/>
        <v>3.8150380693314694</v>
      </c>
      <c r="MP141" s="193">
        <f t="shared" si="566"/>
        <v>4.0178929733319384</v>
      </c>
      <c r="MQ141" s="205">
        <f t="shared" si="752"/>
        <v>57114.782676074217</v>
      </c>
      <c r="MT141" s="3">
        <f t="shared" si="567"/>
        <v>6.2233748737502008</v>
      </c>
      <c r="MU141" s="6">
        <f t="shared" si="568"/>
        <v>5.1060187225233111</v>
      </c>
      <c r="MV141" s="6">
        <f t="shared" si="569"/>
        <v>5.2415309697266022</v>
      </c>
      <c r="MW141" s="6">
        <f t="shared" si="570"/>
        <v>5.741214774035396</v>
      </c>
      <c r="MX141" s="193">
        <f t="shared" si="753"/>
        <v>5.695179259317622</v>
      </c>
      <c r="MY141" s="193">
        <f t="shared" si="754"/>
        <v>4.2501810280519017</v>
      </c>
      <c r="MZ141" s="193">
        <f t="shared" si="755"/>
        <v>3.9243470484463643</v>
      </c>
      <c r="NA141" s="193">
        <f t="shared" si="571"/>
        <v>4.013579967697356</v>
      </c>
      <c r="NB141" s="212">
        <f t="shared" si="756"/>
        <v>57831.999289295753</v>
      </c>
      <c r="NF141" s="3">
        <f t="shared" si="572"/>
        <v>6.2233748737502008</v>
      </c>
      <c r="NG141" s="6">
        <f t="shared" si="573"/>
        <v>0</v>
      </c>
      <c r="NH141" s="6">
        <f t="shared" si="574"/>
        <v>0</v>
      </c>
      <c r="NI141" s="6">
        <f t="shared" si="575"/>
        <v>0</v>
      </c>
      <c r="NJ141" s="193">
        <f t="shared" si="757"/>
        <v>5.695179259317622</v>
      </c>
      <c r="NK141" s="193">
        <f t="shared" si="758"/>
        <v>4.1745731882913786</v>
      </c>
      <c r="NL141" s="193">
        <f t="shared" si="759"/>
        <v>3.8150380693314694</v>
      </c>
      <c r="NM141" s="193">
        <f t="shared" si="576"/>
        <v>3.9040600573940507</v>
      </c>
      <c r="NN141" s="212">
        <f t="shared" si="760"/>
        <v>56324.423362066773</v>
      </c>
      <c r="NR141" s="3">
        <f t="shared" si="577"/>
        <v>0</v>
      </c>
      <c r="NS141" s="6">
        <f t="shared" si="578"/>
        <v>5.1060187225233111</v>
      </c>
      <c r="NT141" s="6">
        <f t="shared" si="579"/>
        <v>0</v>
      </c>
      <c r="NU141" s="6">
        <f t="shared" si="580"/>
        <v>0</v>
      </c>
      <c r="NV141" s="193">
        <f t="shared" si="761"/>
        <v>5.6740334309306508</v>
      </c>
      <c r="NW141" s="193">
        <f t="shared" si="762"/>
        <v>4.2501810280519017</v>
      </c>
      <c r="NX141" s="193">
        <f t="shared" si="763"/>
        <v>3.8150380693314694</v>
      </c>
      <c r="NY141" s="193">
        <f t="shared" si="581"/>
        <v>3.9040600573940507</v>
      </c>
      <c r="NZ141" s="212">
        <f t="shared" si="764"/>
        <v>56500.598526387039</v>
      </c>
      <c r="OD141" s="3">
        <f t="shared" si="582"/>
        <v>0</v>
      </c>
      <c r="OE141" s="6">
        <f t="shared" si="583"/>
        <v>0</v>
      </c>
      <c r="OF141" s="6">
        <f t="shared" si="584"/>
        <v>5.2415309697266022</v>
      </c>
      <c r="OG141" s="6">
        <f t="shared" si="585"/>
        <v>0</v>
      </c>
      <c r="OH141" s="193">
        <f t="shared" si="765"/>
        <v>5.6740334309306508</v>
      </c>
      <c r="OI141" s="193">
        <f t="shared" si="766"/>
        <v>4.1745731882913786</v>
      </c>
      <c r="OJ141" s="193">
        <f t="shared" si="767"/>
        <v>3.9243470484463643</v>
      </c>
      <c r="OK141" s="193">
        <f t="shared" si="586"/>
        <v>3.9040600573940507</v>
      </c>
      <c r="OL141" s="212">
        <f t="shared" si="768"/>
        <v>56847.380345685728</v>
      </c>
      <c r="OP141" s="3">
        <f t="shared" si="587"/>
        <v>0</v>
      </c>
      <c r="OQ141" s="6">
        <f t="shared" si="588"/>
        <v>0</v>
      </c>
      <c r="OR141" s="6">
        <f t="shared" si="589"/>
        <v>0</v>
      </c>
      <c r="OS141" s="6">
        <f t="shared" si="590"/>
        <v>5.741214774035396</v>
      </c>
      <c r="OT141" s="193">
        <f t="shared" si="769"/>
        <v>5.6740334309306508</v>
      </c>
      <c r="OU141" s="193">
        <f t="shared" si="770"/>
        <v>4.1745731882913786</v>
      </c>
      <c r="OV141" s="193">
        <f t="shared" si="771"/>
        <v>3.8150380693314694</v>
      </c>
      <c r="OW141" s="193">
        <f t="shared" si="591"/>
        <v>4.013579967697356</v>
      </c>
      <c r="OX141" s="232">
        <f t="shared" si="772"/>
        <v>57084.166608246494</v>
      </c>
    </row>
    <row r="142" spans="2:414" x14ac:dyDescent="0.2">
      <c r="B142" s="81">
        <v>45521</v>
      </c>
      <c r="C142">
        <v>138</v>
      </c>
      <c r="D142">
        <v>11.145059661627476</v>
      </c>
      <c r="E142">
        <v>0</v>
      </c>
      <c r="F142">
        <v>0</v>
      </c>
      <c r="G142">
        <v>0</v>
      </c>
      <c r="H142">
        <v>0</v>
      </c>
      <c r="I142">
        <v>0</v>
      </c>
      <c r="J142">
        <v>0</v>
      </c>
      <c r="K142">
        <v>0</v>
      </c>
      <c r="L142">
        <v>0</v>
      </c>
      <c r="M142">
        <v>0</v>
      </c>
      <c r="N142">
        <v>0</v>
      </c>
      <c r="O142">
        <v>0</v>
      </c>
      <c r="P142">
        <v>1</v>
      </c>
      <c r="Q142">
        <v>0</v>
      </c>
      <c r="R142">
        <v>0</v>
      </c>
      <c r="S142">
        <v>0</v>
      </c>
      <c r="T142">
        <v>19044</v>
      </c>
      <c r="U142">
        <v>6.5582164570733035</v>
      </c>
      <c r="V142">
        <v>5.1060187205651903</v>
      </c>
      <c r="W142">
        <v>4.5578530171535672</v>
      </c>
      <c r="X142">
        <v>4.6210966479426014</v>
      </c>
      <c r="Y142" s="3">
        <v>413.80642032501703</v>
      </c>
      <c r="Z142" s="3">
        <v>100.00000032311355</v>
      </c>
      <c r="AA142" s="3">
        <v>50</v>
      </c>
      <c r="AB142" s="3">
        <v>52.001962791071506</v>
      </c>
      <c r="AC142">
        <v>1</v>
      </c>
      <c r="AD142">
        <v>1</v>
      </c>
      <c r="AE142" s="6"/>
      <c r="AF142" s="1" t="s">
        <v>7</v>
      </c>
      <c r="AG142">
        <v>138</v>
      </c>
      <c r="AH142" s="189">
        <v>45521</v>
      </c>
      <c r="AI142">
        <f t="shared" si="592"/>
        <v>8</v>
      </c>
      <c r="AJ142">
        <v>138</v>
      </c>
      <c r="AK142">
        <v>1</v>
      </c>
      <c r="AL142">
        <v>1</v>
      </c>
      <c r="AM142">
        <v>0</v>
      </c>
      <c r="AN142">
        <v>1</v>
      </c>
      <c r="AO142">
        <v>0</v>
      </c>
      <c r="AP142">
        <v>0</v>
      </c>
      <c r="AQ142">
        <v>0</v>
      </c>
      <c r="AS142" s="37"/>
      <c r="AT142" s="37"/>
      <c r="AU142" s="6">
        <f t="shared" si="593"/>
        <v>0</v>
      </c>
      <c r="AV142" s="6">
        <f t="shared" si="594"/>
        <v>0</v>
      </c>
      <c r="AW142" s="6">
        <f t="shared" si="595"/>
        <v>0</v>
      </c>
      <c r="AX142" s="6">
        <f t="shared" si="596"/>
        <v>0</v>
      </c>
      <c r="AY142" s="193">
        <f t="shared" si="597"/>
        <v>5.6740334309306508</v>
      </c>
      <c r="AZ142" s="193">
        <f t="shared" si="598"/>
        <v>4.1745731882913786</v>
      </c>
      <c r="BA142" s="193">
        <f t="shared" si="599"/>
        <v>3.8150380693314694</v>
      </c>
      <c r="BB142" s="193">
        <f t="shared" si="600"/>
        <v>3.9040600573940507</v>
      </c>
      <c r="BC142" s="72">
        <f t="shared" si="601"/>
        <v>56312.210093717425</v>
      </c>
      <c r="BG142" s="3">
        <f t="shared" si="602"/>
        <v>6.4270521279318373</v>
      </c>
      <c r="BH142" s="6">
        <f t="shared" si="603"/>
        <v>0</v>
      </c>
      <c r="BI142" s="6">
        <f t="shared" si="604"/>
        <v>0</v>
      </c>
      <c r="BJ142" s="6">
        <f t="shared" si="605"/>
        <v>0</v>
      </c>
      <c r="BK142" s="193">
        <f t="shared" si="606"/>
        <v>5.6958638152648566</v>
      </c>
      <c r="BL142" s="193">
        <f t="shared" si="607"/>
        <v>4.1745731882913786</v>
      </c>
      <c r="BM142" s="193">
        <f t="shared" si="608"/>
        <v>3.8150380693314694</v>
      </c>
      <c r="BN142" s="193">
        <f t="shared" si="609"/>
        <v>3.9040600573940507</v>
      </c>
      <c r="BO142" s="72">
        <f t="shared" si="610"/>
        <v>56324.818787645178</v>
      </c>
      <c r="BS142" s="3">
        <f t="shared" si="611"/>
        <v>6.4270723776423182</v>
      </c>
      <c r="BT142" s="6">
        <f t="shared" si="612"/>
        <v>0</v>
      </c>
      <c r="BU142" s="6">
        <f t="shared" si="613"/>
        <v>0</v>
      </c>
      <c r="BV142" s="6">
        <f t="shared" si="614"/>
        <v>0</v>
      </c>
      <c r="BW142" s="193">
        <f t="shared" si="615"/>
        <v>5.6958638833005129</v>
      </c>
      <c r="BX142" s="193">
        <f t="shared" si="616"/>
        <v>4.1745731882913786</v>
      </c>
      <c r="BY142" s="193">
        <f t="shared" si="773"/>
        <v>3.8150380693314694</v>
      </c>
      <c r="BZ142" s="193">
        <f t="shared" si="617"/>
        <v>3.9040600573940507</v>
      </c>
      <c r="CA142" s="72">
        <f t="shared" si="618"/>
        <v>56324.818787645178</v>
      </c>
      <c r="CE142" s="3">
        <f t="shared" si="619"/>
        <v>0</v>
      </c>
      <c r="CF142" s="6">
        <f t="shared" si="620"/>
        <v>5.1060187205651903</v>
      </c>
      <c r="CG142" s="6">
        <f t="shared" si="621"/>
        <v>0</v>
      </c>
      <c r="CH142" s="6">
        <f t="shared" si="622"/>
        <v>0</v>
      </c>
      <c r="CI142" s="193">
        <f t="shared" si="623"/>
        <v>5.6740334309306508</v>
      </c>
      <c r="CJ142" s="193">
        <f t="shared" si="624"/>
        <v>4.2501810280239756</v>
      </c>
      <c r="CK142" s="193">
        <f t="shared" si="774"/>
        <v>3.8150380693314694</v>
      </c>
      <c r="CL142" s="193">
        <f t="shared" si="625"/>
        <v>3.9040600573940507</v>
      </c>
      <c r="CM142" s="72">
        <f t="shared" si="626"/>
        <v>56500.598526317386</v>
      </c>
      <c r="CQ142" s="3">
        <f t="shared" si="627"/>
        <v>0</v>
      </c>
      <c r="CR142" s="6">
        <f t="shared" si="628"/>
        <v>5.1060742527466916</v>
      </c>
      <c r="CS142" s="6">
        <f t="shared" si="629"/>
        <v>0</v>
      </c>
      <c r="CT142" s="6">
        <f t="shared" si="630"/>
        <v>0</v>
      </c>
      <c r="CU142" s="193">
        <f t="shared" si="631"/>
        <v>5.6740334309306508</v>
      </c>
      <c r="CV142" s="193">
        <f t="shared" si="632"/>
        <v>4.2501818200043049</v>
      </c>
      <c r="CW142" s="193">
        <f t="shared" si="775"/>
        <v>3.8150380693314694</v>
      </c>
      <c r="CX142" s="193">
        <f t="shared" si="633"/>
        <v>3.9040600573940507</v>
      </c>
      <c r="CY142" s="72">
        <f t="shared" si="634"/>
        <v>56500.60050295401</v>
      </c>
      <c r="DC142" s="3">
        <f t="shared" si="635"/>
        <v>0</v>
      </c>
      <c r="DD142" s="6">
        <f t="shared" si="636"/>
        <v>0</v>
      </c>
      <c r="DE142" s="6">
        <f t="shared" si="637"/>
        <v>4.7857456680112458</v>
      </c>
      <c r="DF142" s="6">
        <f t="shared" si="638"/>
        <v>0</v>
      </c>
      <c r="DG142" s="193">
        <f t="shared" si="639"/>
        <v>5.6740334309306508</v>
      </c>
      <c r="DH142" s="193">
        <f t="shared" si="640"/>
        <v>4.1745731882913786</v>
      </c>
      <c r="DI142" s="193">
        <f t="shared" si="776"/>
        <v>3.9153022138747122</v>
      </c>
      <c r="DJ142" s="193">
        <f t="shared" si="641"/>
        <v>3.9040600573940507</v>
      </c>
      <c r="DK142" s="72">
        <f t="shared" si="642"/>
        <v>56802.905020320242</v>
      </c>
      <c r="DO142" s="3">
        <f t="shared" si="643"/>
        <v>0</v>
      </c>
      <c r="DP142" s="6">
        <f t="shared" si="644"/>
        <v>0</v>
      </c>
      <c r="DQ142" s="6">
        <f t="shared" si="645"/>
        <v>4.5579410420919517</v>
      </c>
      <c r="DR142" s="6">
        <f t="shared" si="646"/>
        <v>0</v>
      </c>
      <c r="DS142" s="193">
        <f t="shared" si="647"/>
        <v>5.6740334309306508</v>
      </c>
      <c r="DT142" s="193">
        <f t="shared" si="648"/>
        <v>4.1745731882913786</v>
      </c>
      <c r="DU142" s="193">
        <f t="shared" si="777"/>
        <v>3.9107506947981525</v>
      </c>
      <c r="DV142" s="193">
        <f t="shared" si="649"/>
        <v>3.9040600573940507</v>
      </c>
      <c r="DW142" s="72">
        <f t="shared" si="650"/>
        <v>56780.537420399822</v>
      </c>
      <c r="EA142" s="3">
        <f t="shared" si="651"/>
        <v>0</v>
      </c>
      <c r="EB142" s="6">
        <f t="shared" si="652"/>
        <v>0</v>
      </c>
      <c r="EC142" s="6">
        <f t="shared" si="653"/>
        <v>0</v>
      </c>
      <c r="ED142" s="6">
        <f t="shared" si="654"/>
        <v>13.863289943827805</v>
      </c>
      <c r="EE142" s="193">
        <f t="shared" si="655"/>
        <v>5.6740334309306508</v>
      </c>
      <c r="EF142" s="193">
        <f t="shared" si="656"/>
        <v>4.1745731882913786</v>
      </c>
      <c r="EG142" s="193">
        <f t="shared" si="778"/>
        <v>3.8150380693314694</v>
      </c>
      <c r="EH142" s="193">
        <f t="shared" si="657"/>
        <v>4.1505157300600226</v>
      </c>
      <c r="EI142" s="72">
        <f t="shared" si="658"/>
        <v>58064.269630349299</v>
      </c>
      <c r="EM142" s="3">
        <f t="shared" si="659"/>
        <v>0</v>
      </c>
      <c r="EN142" s="6">
        <f t="shared" si="660"/>
        <v>0</v>
      </c>
      <c r="EO142" s="6">
        <f t="shared" si="661"/>
        <v>0</v>
      </c>
      <c r="EP142" s="6">
        <f t="shared" si="662"/>
        <v>4.6212107011311172</v>
      </c>
      <c r="EQ142" s="193">
        <f t="shared" si="663"/>
        <v>5.6740334309306508</v>
      </c>
      <c r="ER142" s="193">
        <f t="shared" si="664"/>
        <v>4.1745731882913786</v>
      </c>
      <c r="ES142" s="193">
        <f t="shared" si="779"/>
        <v>3.8150380693314694</v>
      </c>
      <c r="ET142" s="193">
        <f t="shared" si="665"/>
        <v>3.9931354972385256</v>
      </c>
      <c r="EU142" s="72">
        <f t="shared" si="666"/>
        <v>56939.263726373436</v>
      </c>
      <c r="EY142" s="3">
        <f t="shared" si="667"/>
        <v>6.4270521279318373</v>
      </c>
      <c r="EZ142" s="6">
        <f t="shared" si="668"/>
        <v>5.1060187205651903</v>
      </c>
      <c r="FA142" s="6">
        <f t="shared" si="669"/>
        <v>4.7857456680112458</v>
      </c>
      <c r="FB142" s="6">
        <f t="shared" si="670"/>
        <v>13.863289943827805</v>
      </c>
      <c r="FC142" s="193">
        <f t="shared" si="671"/>
        <v>5.6958638152648566</v>
      </c>
      <c r="FD142" s="193">
        <f t="shared" si="672"/>
        <v>4.2501810280239756</v>
      </c>
      <c r="FE142" s="193">
        <f t="shared" si="780"/>
        <v>3.9153022138747122</v>
      </c>
      <c r="FF142" s="193">
        <f t="shared" si="673"/>
        <v>4.1505157300600226</v>
      </c>
      <c r="FG142" s="72">
        <f t="shared" si="674"/>
        <v>58779.332337151151</v>
      </c>
      <c r="FK142" s="3">
        <f t="shared" si="675"/>
        <v>6.5582367067837852</v>
      </c>
      <c r="FL142" s="6">
        <f t="shared" si="676"/>
        <v>5.1060742527466916</v>
      </c>
      <c r="FM142" s="6">
        <f t="shared" si="677"/>
        <v>4.5579410420919517</v>
      </c>
      <c r="FN142" s="6">
        <f t="shared" si="678"/>
        <v>4.6212107011311172</v>
      </c>
      <c r="FO142" s="193">
        <f t="shared" si="679"/>
        <v>5.6963044765217639</v>
      </c>
      <c r="FP142" s="193">
        <f t="shared" si="680"/>
        <v>4.2501818200043049</v>
      </c>
      <c r="FQ142" s="193">
        <f t="shared" si="781"/>
        <v>3.9107506947981525</v>
      </c>
      <c r="FR142" s="193">
        <f t="shared" si="681"/>
        <v>3.9931354972385256</v>
      </c>
      <c r="FS142" s="205">
        <f t="shared" si="682"/>
        <v>57618.036951402049</v>
      </c>
      <c r="FW142" s="3">
        <f t="shared" si="683"/>
        <v>7.5419489256342986</v>
      </c>
      <c r="FX142" s="6">
        <f t="shared" si="684"/>
        <v>5.7698011542386647</v>
      </c>
      <c r="FY142" s="6">
        <f t="shared" si="685"/>
        <v>5.6517377412704235</v>
      </c>
      <c r="FZ142" s="6">
        <f t="shared" si="686"/>
        <v>5.4528940445722691</v>
      </c>
      <c r="GA142" s="193">
        <f t="shared" si="687"/>
        <v>5.699602684749971</v>
      </c>
      <c r="GB142" s="193">
        <f t="shared" si="688"/>
        <v>4.2596031342598222</v>
      </c>
      <c r="GC142" s="193">
        <f t="shared" si="782"/>
        <v>3.932418037999617</v>
      </c>
      <c r="GD142" s="193">
        <f t="shared" si="689"/>
        <v>4.0083568003798247</v>
      </c>
      <c r="GE142" s="72">
        <f t="shared" si="690"/>
        <v>57861.537692755774</v>
      </c>
      <c r="GI142" s="3">
        <f t="shared" si="691"/>
        <v>7.2140381027806342</v>
      </c>
      <c r="GJ142" s="6">
        <f t="shared" si="692"/>
        <v>5.6166205926217101</v>
      </c>
      <c r="GK142" s="6">
        <f t="shared" si="693"/>
        <v>5.0136383188689244</v>
      </c>
      <c r="GL142" s="6">
        <f t="shared" si="694"/>
        <v>5.0832063127368619</v>
      </c>
      <c r="GM142" s="193">
        <f t="shared" si="695"/>
        <v>5.6985044676315715</v>
      </c>
      <c r="GN142" s="193">
        <f t="shared" si="696"/>
        <v>4.2574366682566227</v>
      </c>
      <c r="GO142" s="193">
        <f t="shared" si="783"/>
        <v>3.9198348572547341</v>
      </c>
      <c r="GP142" s="193">
        <f t="shared" si="697"/>
        <v>4.0016194369134261</v>
      </c>
      <c r="GQ142" s="72">
        <f t="shared" si="698"/>
        <v>57744.001845565464</v>
      </c>
      <c r="GU142" s="3">
        <f t="shared" si="699"/>
        <v>8.5256813941952956</v>
      </c>
      <c r="GV142" s="6">
        <f t="shared" si="700"/>
        <v>6.1272224646782281</v>
      </c>
      <c r="GW142" s="6">
        <f t="shared" si="701"/>
        <v>5.9252089222996371</v>
      </c>
      <c r="GX142" s="6">
        <f t="shared" si="702"/>
        <v>5.7763708099282516</v>
      </c>
      <c r="GY142" s="193">
        <f t="shared" si="703"/>
        <v>5.7028901181107443</v>
      </c>
      <c r="GZ142" s="193">
        <f t="shared" si="704"/>
        <v>4.2646400431648379</v>
      </c>
      <c r="HA142" s="193">
        <f t="shared" si="784"/>
        <v>3.9377627340091421</v>
      </c>
      <c r="HB142" s="193">
        <f t="shared" si="705"/>
        <v>4.0142149861812113</v>
      </c>
      <c r="HC142" s="205">
        <f t="shared" si="706"/>
        <v>57945.322955990057</v>
      </c>
      <c r="HG142" s="3">
        <f t="shared" si="507"/>
        <v>7.5419489256342986</v>
      </c>
      <c r="HH142" s="6">
        <f t="shared" si="508"/>
        <v>0</v>
      </c>
      <c r="HI142" s="6">
        <f t="shared" si="509"/>
        <v>0</v>
      </c>
      <c r="HJ142" s="6">
        <f t="shared" si="510"/>
        <v>0</v>
      </c>
      <c r="HK142" s="193">
        <f t="shared" si="707"/>
        <v>5.699602684749971</v>
      </c>
      <c r="HL142" s="193">
        <f t="shared" si="707"/>
        <v>4.1745731882913786</v>
      </c>
      <c r="HM142" s="193">
        <f t="shared" si="707"/>
        <v>3.8150380693314694</v>
      </c>
      <c r="HN142" s="193">
        <f t="shared" si="511"/>
        <v>3.9040600573940507</v>
      </c>
      <c r="HO142" s="212">
        <f t="shared" si="708"/>
        <v>56326.978549998523</v>
      </c>
      <c r="HS142" s="3">
        <f t="shared" si="512"/>
        <v>7.2140381027806342</v>
      </c>
      <c r="HT142" s="6">
        <f t="shared" si="513"/>
        <v>0</v>
      </c>
      <c r="HU142" s="6">
        <f t="shared" si="514"/>
        <v>0</v>
      </c>
      <c r="HV142" s="6">
        <f t="shared" si="515"/>
        <v>0</v>
      </c>
      <c r="HW142" s="193">
        <f t="shared" si="709"/>
        <v>5.6985044676315715</v>
      </c>
      <c r="HX142" s="193">
        <f t="shared" si="710"/>
        <v>4.1745731882913786</v>
      </c>
      <c r="HY142" s="193">
        <f t="shared" si="711"/>
        <v>3.8150380693314694</v>
      </c>
      <c r="HZ142" s="193">
        <f t="shared" si="516"/>
        <v>3.9040600573940507</v>
      </c>
      <c r="IA142" s="212">
        <f t="shared" si="712"/>
        <v>56326.344154999009</v>
      </c>
      <c r="IE142" s="3">
        <f t="shared" si="517"/>
        <v>8.5256813941952956</v>
      </c>
      <c r="IF142" s="6">
        <f t="shared" si="518"/>
        <v>0</v>
      </c>
      <c r="IG142" s="6">
        <f t="shared" si="519"/>
        <v>0</v>
      </c>
      <c r="IH142" s="6">
        <f t="shared" si="520"/>
        <v>0</v>
      </c>
      <c r="II142" s="193">
        <f t="shared" si="713"/>
        <v>5.7028901181107443</v>
      </c>
      <c r="IJ142" s="193">
        <f t="shared" si="714"/>
        <v>4.1745731882913786</v>
      </c>
      <c r="IK142" s="193">
        <f t="shared" si="715"/>
        <v>3.8150380693314694</v>
      </c>
      <c r="IL142" s="193">
        <f t="shared" si="521"/>
        <v>3.9040600573940507</v>
      </c>
      <c r="IM142" s="205">
        <f t="shared" si="716"/>
        <v>56328.877608164192</v>
      </c>
      <c r="IQ142" s="3">
        <f t="shared" si="522"/>
        <v>0</v>
      </c>
      <c r="IR142" s="6">
        <f t="shared" si="523"/>
        <v>5.7698011542386647</v>
      </c>
      <c r="IS142" s="6">
        <f t="shared" si="524"/>
        <v>0</v>
      </c>
      <c r="IT142" s="6">
        <f t="shared" si="525"/>
        <v>0</v>
      </c>
      <c r="IU142" s="193">
        <f t="shared" si="717"/>
        <v>5.6740334309306508</v>
      </c>
      <c r="IV142" s="193">
        <f t="shared" si="718"/>
        <v>4.2596031342598222</v>
      </c>
      <c r="IW142" s="193">
        <f t="shared" si="719"/>
        <v>3.8150380693314694</v>
      </c>
      <c r="IX142" s="193">
        <f t="shared" si="526"/>
        <v>3.9040600573940507</v>
      </c>
      <c r="IY142" s="212">
        <f t="shared" si="720"/>
        <v>56524.119257420018</v>
      </c>
      <c r="JC142" s="3">
        <f t="shared" si="527"/>
        <v>0</v>
      </c>
      <c r="JD142" s="6">
        <f t="shared" si="528"/>
        <v>5.6166205926217101</v>
      </c>
      <c r="JE142" s="6">
        <f t="shared" si="529"/>
        <v>0</v>
      </c>
      <c r="JF142" s="6">
        <f t="shared" si="530"/>
        <v>0</v>
      </c>
      <c r="JG142" s="193">
        <f t="shared" si="721"/>
        <v>5.6740334309306508</v>
      </c>
      <c r="JH142" s="193">
        <f t="shared" si="722"/>
        <v>4.2574366682566227</v>
      </c>
      <c r="JI142" s="193">
        <f t="shared" si="723"/>
        <v>3.8150380693314694</v>
      </c>
      <c r="JJ142" s="193">
        <f t="shared" si="531"/>
        <v>3.9040600573940507</v>
      </c>
      <c r="JK142" s="212">
        <f t="shared" si="724"/>
        <v>56518.710166362718</v>
      </c>
      <c r="JO142" s="3">
        <f t="shared" si="532"/>
        <v>0</v>
      </c>
      <c r="JP142" s="6">
        <f t="shared" si="533"/>
        <v>6.1272224646782281</v>
      </c>
      <c r="JQ142" s="6">
        <f t="shared" si="534"/>
        <v>0</v>
      </c>
      <c r="JR142" s="6">
        <f t="shared" si="535"/>
        <v>0</v>
      </c>
      <c r="JS142" s="193">
        <f t="shared" si="725"/>
        <v>5.6740334309306508</v>
      </c>
      <c r="JT142" s="193">
        <f t="shared" si="726"/>
        <v>4.2646400431648379</v>
      </c>
      <c r="JU142" s="193">
        <f t="shared" si="727"/>
        <v>3.8150380693314694</v>
      </c>
      <c r="JV142" s="193">
        <f t="shared" si="536"/>
        <v>3.9040600573940507</v>
      </c>
      <c r="JW142" s="205">
        <f t="shared" si="728"/>
        <v>56536.69708412599</v>
      </c>
      <c r="KA142" s="3">
        <f t="shared" si="537"/>
        <v>0</v>
      </c>
      <c r="KB142" s="6">
        <f t="shared" si="538"/>
        <v>0</v>
      </c>
      <c r="KC142" s="6">
        <f t="shared" si="539"/>
        <v>5.6517377412704235</v>
      </c>
      <c r="KD142" s="6">
        <f t="shared" si="540"/>
        <v>0</v>
      </c>
      <c r="KE142" s="193">
        <f t="shared" si="729"/>
        <v>5.6740334309306508</v>
      </c>
      <c r="KF142" s="193">
        <f t="shared" si="730"/>
        <v>4.1745731882913786</v>
      </c>
      <c r="KG142" s="193">
        <f t="shared" si="731"/>
        <v>3.932418037999617</v>
      </c>
      <c r="KH142" s="193">
        <f t="shared" si="541"/>
        <v>3.9040600573940507</v>
      </c>
      <c r="KI142" s="212">
        <f t="shared" si="732"/>
        <v>56887.096473452693</v>
      </c>
      <c r="KM142" s="3">
        <f t="shared" si="542"/>
        <v>0</v>
      </c>
      <c r="KN142" s="6">
        <f t="shared" si="543"/>
        <v>0</v>
      </c>
      <c r="KO142" s="6">
        <f t="shared" si="544"/>
        <v>5.0136383188689244</v>
      </c>
      <c r="KP142" s="6">
        <f t="shared" si="545"/>
        <v>0</v>
      </c>
      <c r="KQ142" s="193">
        <f t="shared" si="733"/>
        <v>5.6740334309306508</v>
      </c>
      <c r="KR142" s="193">
        <f t="shared" si="734"/>
        <v>4.1745731882913786</v>
      </c>
      <c r="KS142" s="193">
        <f t="shared" si="735"/>
        <v>3.9198348572547341</v>
      </c>
      <c r="KT142" s="193">
        <f t="shared" si="546"/>
        <v>3.9040600573940507</v>
      </c>
      <c r="KU142" s="212">
        <f t="shared" si="736"/>
        <v>56825.188615660445</v>
      </c>
      <c r="KY142" s="3">
        <f t="shared" si="547"/>
        <v>0</v>
      </c>
      <c r="KZ142" s="6">
        <f t="shared" si="548"/>
        <v>0</v>
      </c>
      <c r="LA142" s="6">
        <f t="shared" si="549"/>
        <v>5.9252089222996371</v>
      </c>
      <c r="LB142" s="6">
        <f t="shared" si="550"/>
        <v>0</v>
      </c>
      <c r="LC142" s="193">
        <f t="shared" si="737"/>
        <v>5.6740334309306508</v>
      </c>
      <c r="LD142" s="193">
        <f t="shared" si="738"/>
        <v>4.1745731882913786</v>
      </c>
      <c r="LE142" s="193">
        <f t="shared" si="739"/>
        <v>3.9377627340091421</v>
      </c>
      <c r="LF142" s="193">
        <f t="shared" si="551"/>
        <v>3.9040600573940507</v>
      </c>
      <c r="LG142" s="205">
        <f t="shared" si="740"/>
        <v>56913.412190118921</v>
      </c>
      <c r="LK142" s="3">
        <f t="shared" si="552"/>
        <v>0</v>
      </c>
      <c r="LL142" s="6">
        <f t="shared" si="553"/>
        <v>0</v>
      </c>
      <c r="LM142" s="6">
        <f t="shared" si="554"/>
        <v>0</v>
      </c>
      <c r="LN142" s="6">
        <f t="shared" si="555"/>
        <v>5.4528940445722691</v>
      </c>
      <c r="LO142" s="193">
        <f t="shared" si="741"/>
        <v>5.6740334309306508</v>
      </c>
      <c r="LP142" s="193">
        <f t="shared" si="742"/>
        <v>4.1745731882913786</v>
      </c>
      <c r="LQ142" s="193">
        <f t="shared" si="743"/>
        <v>3.8150380693314694</v>
      </c>
      <c r="LR142" s="193">
        <f t="shared" si="556"/>
        <v>4.0083568003798247</v>
      </c>
      <c r="LS142" s="212">
        <f t="shared" si="744"/>
        <v>57047.111687176483</v>
      </c>
      <c r="LW142" s="3">
        <f t="shared" si="557"/>
        <v>0</v>
      </c>
      <c r="LX142" s="6">
        <f t="shared" si="558"/>
        <v>0</v>
      </c>
      <c r="LY142" s="6">
        <f t="shared" si="559"/>
        <v>0</v>
      </c>
      <c r="LZ142" s="6">
        <f t="shared" si="560"/>
        <v>5.0832063127368619</v>
      </c>
      <c r="MA142" s="193">
        <f t="shared" si="745"/>
        <v>5.6740334309306508</v>
      </c>
      <c r="MB142" s="193">
        <f t="shared" si="746"/>
        <v>4.1745731882913786</v>
      </c>
      <c r="MC142" s="193">
        <f t="shared" si="747"/>
        <v>3.8150380693314694</v>
      </c>
      <c r="MD142" s="193">
        <f t="shared" si="561"/>
        <v>4.0016194369134261</v>
      </c>
      <c r="ME142" s="212">
        <f t="shared" si="748"/>
        <v>56999.350066400097</v>
      </c>
      <c r="MI142" s="3">
        <f t="shared" si="562"/>
        <v>0</v>
      </c>
      <c r="MJ142" s="6">
        <f t="shared" si="563"/>
        <v>0</v>
      </c>
      <c r="MK142" s="6">
        <f t="shared" si="564"/>
        <v>0</v>
      </c>
      <c r="ML142" s="6">
        <f t="shared" si="565"/>
        <v>5.7763708099282516</v>
      </c>
      <c r="MM142" s="193">
        <f t="shared" si="749"/>
        <v>5.6740334309306508</v>
      </c>
      <c r="MN142" s="193">
        <f t="shared" si="750"/>
        <v>4.1745731882913786</v>
      </c>
      <c r="MO142" s="193">
        <f t="shared" si="751"/>
        <v>3.8150380693314694</v>
      </c>
      <c r="MP142" s="193">
        <f t="shared" si="566"/>
        <v>4.0142149861812113</v>
      </c>
      <c r="MQ142" s="205">
        <f t="shared" si="752"/>
        <v>57088.673285512799</v>
      </c>
      <c r="MT142" s="3">
        <f t="shared" si="567"/>
        <v>6.2303056342196381</v>
      </c>
      <c r="MU142" s="6">
        <f t="shared" si="568"/>
        <v>5.1060187205651903</v>
      </c>
      <c r="MV142" s="6">
        <f t="shared" si="569"/>
        <v>5.2415309697266022</v>
      </c>
      <c r="MW142" s="6">
        <f t="shared" si="570"/>
        <v>5.5453159775311214</v>
      </c>
      <c r="MX142" s="193">
        <f t="shared" si="753"/>
        <v>5.6952025611945398</v>
      </c>
      <c r="MY142" s="193">
        <f t="shared" si="754"/>
        <v>4.2501810280239756</v>
      </c>
      <c r="MZ142" s="193">
        <f t="shared" si="755"/>
        <v>3.9243470484463643</v>
      </c>
      <c r="NA142" s="193">
        <f t="shared" si="571"/>
        <v>4.010034072551572</v>
      </c>
      <c r="NB142" s="212">
        <f t="shared" si="756"/>
        <v>57806.525109211005</v>
      </c>
      <c r="NF142" s="3">
        <f t="shared" si="572"/>
        <v>6.2303056342196372</v>
      </c>
      <c r="NG142" s="6">
        <f t="shared" si="573"/>
        <v>0</v>
      </c>
      <c r="NH142" s="6">
        <f t="shared" si="574"/>
        <v>0</v>
      </c>
      <c r="NI142" s="6">
        <f t="shared" si="575"/>
        <v>0</v>
      </c>
      <c r="NJ142" s="193">
        <f t="shared" si="757"/>
        <v>5.6952025611945398</v>
      </c>
      <c r="NK142" s="193">
        <f t="shared" si="758"/>
        <v>4.1745731882913786</v>
      </c>
      <c r="NL142" s="193">
        <f t="shared" si="759"/>
        <v>3.8150380693314694</v>
      </c>
      <c r="NM142" s="193">
        <f t="shared" si="576"/>
        <v>3.9040600573940507</v>
      </c>
      <c r="NN142" s="212">
        <f t="shared" si="760"/>
        <v>56324.436822072377</v>
      </c>
      <c r="NR142" s="3">
        <f t="shared" si="577"/>
        <v>0</v>
      </c>
      <c r="NS142" s="6">
        <f t="shared" si="578"/>
        <v>5.1060187205651903</v>
      </c>
      <c r="NT142" s="6">
        <f t="shared" si="579"/>
        <v>0</v>
      </c>
      <c r="NU142" s="6">
        <f t="shared" si="580"/>
        <v>0</v>
      </c>
      <c r="NV142" s="193">
        <f t="shared" si="761"/>
        <v>5.6740334309306508</v>
      </c>
      <c r="NW142" s="193">
        <f t="shared" si="762"/>
        <v>4.2501810280239756</v>
      </c>
      <c r="NX142" s="193">
        <f t="shared" si="763"/>
        <v>3.8150380693314694</v>
      </c>
      <c r="NY142" s="193">
        <f t="shared" si="581"/>
        <v>3.9040600573940507</v>
      </c>
      <c r="NZ142" s="212">
        <f t="shared" si="764"/>
        <v>56500.598526317386</v>
      </c>
      <c r="OD142" s="3">
        <f t="shared" si="582"/>
        <v>0</v>
      </c>
      <c r="OE142" s="6">
        <f t="shared" si="583"/>
        <v>0</v>
      </c>
      <c r="OF142" s="6">
        <f t="shared" si="584"/>
        <v>5.2415309697266022</v>
      </c>
      <c r="OG142" s="6">
        <f t="shared" si="585"/>
        <v>0</v>
      </c>
      <c r="OH142" s="193">
        <f t="shared" si="765"/>
        <v>5.6740334309306508</v>
      </c>
      <c r="OI142" s="193">
        <f t="shared" si="766"/>
        <v>4.1745731882913786</v>
      </c>
      <c r="OJ142" s="193">
        <f t="shared" si="767"/>
        <v>3.9243470484463643</v>
      </c>
      <c r="OK142" s="193">
        <f t="shared" si="586"/>
        <v>3.9040600573940507</v>
      </c>
      <c r="OL142" s="212">
        <f t="shared" si="768"/>
        <v>56847.380345685728</v>
      </c>
      <c r="OP142" s="3">
        <f t="shared" si="587"/>
        <v>0</v>
      </c>
      <c r="OQ142" s="6">
        <f t="shared" si="588"/>
        <v>0</v>
      </c>
      <c r="OR142" s="6">
        <f t="shared" si="589"/>
        <v>0</v>
      </c>
      <c r="OS142" s="6">
        <f t="shared" si="590"/>
        <v>5.5453159775311214</v>
      </c>
      <c r="OT142" s="193">
        <f t="shared" si="769"/>
        <v>5.6740334309306508</v>
      </c>
      <c r="OU142" s="193">
        <f t="shared" si="770"/>
        <v>4.1745731882913786</v>
      </c>
      <c r="OV142" s="193">
        <f t="shared" si="771"/>
        <v>3.8150380693314694</v>
      </c>
      <c r="OW142" s="193">
        <f t="shared" si="591"/>
        <v>4.010034072551572</v>
      </c>
      <c r="OX142" s="232">
        <f t="shared" si="772"/>
        <v>57059.008202430028</v>
      </c>
    </row>
    <row r="143" spans="2:414" x14ac:dyDescent="0.2">
      <c r="B143" s="81">
        <v>45528</v>
      </c>
      <c r="C143">
        <v>139</v>
      </c>
      <c r="D143">
        <v>11.143061404535899</v>
      </c>
      <c r="E143">
        <v>0</v>
      </c>
      <c r="F143">
        <v>0</v>
      </c>
      <c r="G143">
        <v>0</v>
      </c>
      <c r="H143">
        <v>0</v>
      </c>
      <c r="I143">
        <v>0</v>
      </c>
      <c r="J143">
        <v>0</v>
      </c>
      <c r="K143">
        <v>0</v>
      </c>
      <c r="L143">
        <v>0</v>
      </c>
      <c r="M143">
        <v>0</v>
      </c>
      <c r="N143">
        <v>0</v>
      </c>
      <c r="O143">
        <v>0</v>
      </c>
      <c r="P143">
        <v>1</v>
      </c>
      <c r="Q143">
        <v>0</v>
      </c>
      <c r="R143">
        <v>0</v>
      </c>
      <c r="S143">
        <v>0</v>
      </c>
      <c r="T143">
        <v>19321</v>
      </c>
      <c r="U143">
        <v>6.5650927819835854</v>
      </c>
      <c r="V143">
        <v>5.10601871958613</v>
      </c>
      <c r="W143">
        <v>4.5578530171535672</v>
      </c>
      <c r="X143">
        <v>4.6032045543157309</v>
      </c>
      <c r="Y143" s="3">
        <v>418.67102595625568</v>
      </c>
      <c r="Z143" s="3">
        <v>100.00000016155678</v>
      </c>
      <c r="AA143" s="3">
        <v>50</v>
      </c>
      <c r="AB143" s="3">
        <v>50.200196279107153</v>
      </c>
      <c r="AC143">
        <v>1</v>
      </c>
      <c r="AD143">
        <v>1</v>
      </c>
      <c r="AE143" s="6"/>
      <c r="AF143" s="1" t="s">
        <v>7</v>
      </c>
      <c r="AG143">
        <v>139</v>
      </c>
      <c r="AH143" s="189">
        <v>45528</v>
      </c>
      <c r="AI143">
        <f t="shared" si="592"/>
        <v>8</v>
      </c>
      <c r="AJ143">
        <v>139</v>
      </c>
      <c r="AK143">
        <v>1</v>
      </c>
      <c r="AL143">
        <v>1</v>
      </c>
      <c r="AM143">
        <v>0</v>
      </c>
      <c r="AN143">
        <v>1</v>
      </c>
      <c r="AO143">
        <v>0</v>
      </c>
      <c r="AP143">
        <v>0</v>
      </c>
      <c r="AQ143">
        <v>0</v>
      </c>
      <c r="AS143" s="37"/>
      <c r="AT143" s="37"/>
      <c r="AU143" s="6">
        <f t="shared" si="593"/>
        <v>0</v>
      </c>
      <c r="AV143" s="6">
        <f t="shared" si="594"/>
        <v>0</v>
      </c>
      <c r="AW143" s="6">
        <f t="shared" si="595"/>
        <v>0</v>
      </c>
      <c r="AX143" s="6">
        <f t="shared" si="596"/>
        <v>0</v>
      </c>
      <c r="AY143" s="193">
        <f t="shared" si="597"/>
        <v>5.6740334309306508</v>
      </c>
      <c r="AZ143" s="193">
        <f t="shared" si="598"/>
        <v>4.1745731882913786</v>
      </c>
      <c r="BA143" s="193">
        <f t="shared" si="599"/>
        <v>3.8150380693314694</v>
      </c>
      <c r="BB143" s="193">
        <f t="shared" si="600"/>
        <v>3.9040600573940507</v>
      </c>
      <c r="BC143" s="72">
        <f t="shared" si="601"/>
        <v>56312.210093717425</v>
      </c>
      <c r="BG143" s="3">
        <f t="shared" si="602"/>
        <v>6.4337909263439137</v>
      </c>
      <c r="BH143" s="6">
        <f t="shared" si="603"/>
        <v>0</v>
      </c>
      <c r="BI143" s="6">
        <f t="shared" si="604"/>
        <v>0</v>
      </c>
      <c r="BJ143" s="6">
        <f t="shared" si="605"/>
        <v>0</v>
      </c>
      <c r="BK143" s="193">
        <f t="shared" si="606"/>
        <v>5.6958864562502107</v>
      </c>
      <c r="BL143" s="193">
        <f t="shared" si="607"/>
        <v>4.1745731882913786</v>
      </c>
      <c r="BM143" s="193">
        <f t="shared" si="608"/>
        <v>3.8150380693314694</v>
      </c>
      <c r="BN143" s="193">
        <f t="shared" si="609"/>
        <v>3.9040600573940507</v>
      </c>
      <c r="BO143" s="72">
        <f t="shared" si="610"/>
        <v>56324.831865987755</v>
      </c>
      <c r="BS143" s="3">
        <f t="shared" si="611"/>
        <v>6.4338111972863237</v>
      </c>
      <c r="BT143" s="6">
        <f t="shared" si="612"/>
        <v>0</v>
      </c>
      <c r="BU143" s="6">
        <f t="shared" si="613"/>
        <v>0</v>
      </c>
      <c r="BV143" s="6">
        <f t="shared" si="614"/>
        <v>0</v>
      </c>
      <c r="BW143" s="193">
        <f t="shared" si="615"/>
        <v>5.6958865243556609</v>
      </c>
      <c r="BX143" s="193">
        <f t="shared" si="616"/>
        <v>4.1745731882913786</v>
      </c>
      <c r="BY143" s="193">
        <f t="shared" si="773"/>
        <v>3.8150380693314694</v>
      </c>
      <c r="BZ143" s="193">
        <f t="shared" si="617"/>
        <v>3.9040600573940507</v>
      </c>
      <c r="CA143" s="72">
        <f t="shared" si="618"/>
        <v>56324.831865987755</v>
      </c>
      <c r="CE143" s="3">
        <f t="shared" si="619"/>
        <v>0</v>
      </c>
      <c r="CF143" s="6">
        <f t="shared" si="620"/>
        <v>5.10601871958613</v>
      </c>
      <c r="CG143" s="6">
        <f t="shared" si="621"/>
        <v>0</v>
      </c>
      <c r="CH143" s="6">
        <f t="shared" si="622"/>
        <v>0</v>
      </c>
      <c r="CI143" s="193">
        <f t="shared" si="623"/>
        <v>5.6740334309306508</v>
      </c>
      <c r="CJ143" s="193">
        <f t="shared" si="624"/>
        <v>4.2501810280100134</v>
      </c>
      <c r="CK143" s="193">
        <f t="shared" si="774"/>
        <v>3.8150380693314694</v>
      </c>
      <c r="CL143" s="193">
        <f t="shared" si="625"/>
        <v>3.9040600573940507</v>
      </c>
      <c r="CM143" s="72">
        <f t="shared" si="626"/>
        <v>56500.598526282556</v>
      </c>
      <c r="CQ143" s="3">
        <f t="shared" si="627"/>
        <v>0</v>
      </c>
      <c r="CR143" s="6">
        <f t="shared" si="628"/>
        <v>5.1060742517676205</v>
      </c>
      <c r="CS143" s="6">
        <f t="shared" si="629"/>
        <v>0</v>
      </c>
      <c r="CT143" s="6">
        <f t="shared" si="630"/>
        <v>0</v>
      </c>
      <c r="CU143" s="193">
        <f t="shared" si="631"/>
        <v>5.6740334309306508</v>
      </c>
      <c r="CV143" s="193">
        <f t="shared" si="632"/>
        <v>4.2501818199903418</v>
      </c>
      <c r="CW143" s="193">
        <f t="shared" si="775"/>
        <v>3.8150380693314694</v>
      </c>
      <c r="CX143" s="193">
        <f t="shared" si="633"/>
        <v>3.9040600573940507</v>
      </c>
      <c r="CY143" s="72">
        <f t="shared" si="634"/>
        <v>56500.600502919187</v>
      </c>
      <c r="DC143" s="3">
        <f t="shared" si="635"/>
        <v>0</v>
      </c>
      <c r="DD143" s="6">
        <f t="shared" si="636"/>
        <v>0</v>
      </c>
      <c r="DE143" s="6">
        <f t="shared" si="637"/>
        <v>4.7857456680112458</v>
      </c>
      <c r="DF143" s="6">
        <f t="shared" si="638"/>
        <v>0</v>
      </c>
      <c r="DG143" s="193">
        <f t="shared" si="639"/>
        <v>5.6740334309306508</v>
      </c>
      <c r="DH143" s="193">
        <f t="shared" si="640"/>
        <v>4.1745731882913786</v>
      </c>
      <c r="DI143" s="193">
        <f t="shared" si="776"/>
        <v>3.9153022138747122</v>
      </c>
      <c r="DJ143" s="193">
        <f t="shared" si="641"/>
        <v>3.9040600573940507</v>
      </c>
      <c r="DK143" s="72">
        <f t="shared" si="642"/>
        <v>56802.905020320242</v>
      </c>
      <c r="DO143" s="3">
        <f t="shared" si="643"/>
        <v>0</v>
      </c>
      <c r="DP143" s="6">
        <f t="shared" si="644"/>
        <v>0</v>
      </c>
      <c r="DQ143" s="6">
        <f t="shared" si="645"/>
        <v>4.5579410420919517</v>
      </c>
      <c r="DR143" s="6">
        <f t="shared" si="646"/>
        <v>0</v>
      </c>
      <c r="DS143" s="193">
        <f t="shared" si="647"/>
        <v>5.6740334309306508</v>
      </c>
      <c r="DT143" s="193">
        <f t="shared" si="648"/>
        <v>4.1745731882913786</v>
      </c>
      <c r="DU143" s="193">
        <f t="shared" si="777"/>
        <v>3.9107506947981525</v>
      </c>
      <c r="DV143" s="193">
        <f t="shared" si="649"/>
        <v>3.9040600573940507</v>
      </c>
      <c r="DW143" s="72">
        <f t="shared" si="650"/>
        <v>56780.537420399822</v>
      </c>
      <c r="EA143" s="3">
        <f t="shared" si="651"/>
        <v>0</v>
      </c>
      <c r="EB143" s="6">
        <f t="shared" si="652"/>
        <v>0</v>
      </c>
      <c r="EC143" s="6">
        <f t="shared" si="653"/>
        <v>0</v>
      </c>
      <c r="ED143" s="6">
        <f t="shared" si="654"/>
        <v>13.809613662947193</v>
      </c>
      <c r="EE143" s="193">
        <f t="shared" si="655"/>
        <v>5.6740334309306508</v>
      </c>
      <c r="EF143" s="193">
        <f t="shared" si="656"/>
        <v>4.1745731882913786</v>
      </c>
      <c r="EG143" s="193">
        <f t="shared" si="778"/>
        <v>3.8150380693314694</v>
      </c>
      <c r="EH143" s="193">
        <f t="shared" si="657"/>
        <v>4.1496696332593928</v>
      </c>
      <c r="EI143" s="72">
        <f t="shared" si="658"/>
        <v>58058.162411772646</v>
      </c>
      <c r="EM143" s="3">
        <f t="shared" si="659"/>
        <v>0</v>
      </c>
      <c r="EN143" s="6">
        <f t="shared" si="660"/>
        <v>0</v>
      </c>
      <c r="EO143" s="6">
        <f t="shared" si="661"/>
        <v>0</v>
      </c>
      <c r="EP143" s="6">
        <f t="shared" si="662"/>
        <v>4.6033181659098625</v>
      </c>
      <c r="EQ143" s="193">
        <f t="shared" si="663"/>
        <v>5.6740334309306508</v>
      </c>
      <c r="ER143" s="193">
        <f t="shared" si="664"/>
        <v>4.1745731882913786</v>
      </c>
      <c r="ES143" s="193">
        <f t="shared" si="779"/>
        <v>3.8150380693314694</v>
      </c>
      <c r="ET143" s="193">
        <f t="shared" si="665"/>
        <v>3.9928054722452395</v>
      </c>
      <c r="EU143" s="72">
        <f t="shared" si="666"/>
        <v>56936.927649916455</v>
      </c>
      <c r="EY143" s="3">
        <f t="shared" si="667"/>
        <v>6.4337909263439137</v>
      </c>
      <c r="EZ143" s="6">
        <f t="shared" si="668"/>
        <v>5.10601871958613</v>
      </c>
      <c r="FA143" s="6">
        <f t="shared" si="669"/>
        <v>4.7857456680112458</v>
      </c>
      <c r="FB143" s="6">
        <f t="shared" si="670"/>
        <v>13.809613662947193</v>
      </c>
      <c r="FC143" s="193">
        <f t="shared" si="671"/>
        <v>5.6958864562502107</v>
      </c>
      <c r="FD143" s="193">
        <f t="shared" si="672"/>
        <v>4.2501810280100134</v>
      </c>
      <c r="FE143" s="193">
        <f t="shared" si="780"/>
        <v>3.9153022138747122</v>
      </c>
      <c r="FF143" s="193">
        <f t="shared" si="673"/>
        <v>4.1496696332593928</v>
      </c>
      <c r="FG143" s="72">
        <f t="shared" si="674"/>
        <v>58773.163554845385</v>
      </c>
      <c r="FK143" s="3">
        <f t="shared" si="675"/>
        <v>6.5651130529259962</v>
      </c>
      <c r="FL143" s="6">
        <f t="shared" si="676"/>
        <v>5.1060742517676205</v>
      </c>
      <c r="FM143" s="6">
        <f t="shared" si="677"/>
        <v>4.5579410420919517</v>
      </c>
      <c r="FN143" s="6">
        <f t="shared" si="678"/>
        <v>4.6033181659098625</v>
      </c>
      <c r="FO143" s="193">
        <f t="shared" si="679"/>
        <v>5.6963275694557538</v>
      </c>
      <c r="FP143" s="193">
        <f t="shared" si="680"/>
        <v>4.2501818199903418</v>
      </c>
      <c r="FQ143" s="193">
        <f t="shared" si="781"/>
        <v>3.9107506947981525</v>
      </c>
      <c r="FR143" s="193">
        <f t="shared" si="681"/>
        <v>3.9928054722452395</v>
      </c>
      <c r="FS143" s="205">
        <f t="shared" si="682"/>
        <v>57615.686671650612</v>
      </c>
      <c r="FW143" s="3">
        <f t="shared" si="683"/>
        <v>7.5498566992811229</v>
      </c>
      <c r="FX143" s="6">
        <f t="shared" si="684"/>
        <v>5.7698011531323266</v>
      </c>
      <c r="FY143" s="6">
        <f t="shared" si="685"/>
        <v>5.6517377412704235</v>
      </c>
      <c r="FZ143" s="6">
        <f t="shared" si="686"/>
        <v>5.4317813740925622</v>
      </c>
      <c r="GA143" s="193">
        <f t="shared" si="687"/>
        <v>5.6996291540518316</v>
      </c>
      <c r="GB143" s="193">
        <f t="shared" si="688"/>
        <v>4.259603134244192</v>
      </c>
      <c r="GC143" s="193">
        <f t="shared" si="782"/>
        <v>3.932418037999617</v>
      </c>
      <c r="GD143" s="193">
        <f t="shared" si="689"/>
        <v>4.0079732528296406</v>
      </c>
      <c r="GE143" s="72">
        <f t="shared" si="690"/>
        <v>57858.794497868155</v>
      </c>
      <c r="GI143" s="3">
        <f t="shared" si="691"/>
        <v>7.2216020601819446</v>
      </c>
      <c r="GJ143" s="6">
        <f t="shared" si="692"/>
        <v>5.6166205915447431</v>
      </c>
      <c r="GK143" s="6">
        <f t="shared" si="693"/>
        <v>5.0136383188689244</v>
      </c>
      <c r="GL143" s="6">
        <f t="shared" si="694"/>
        <v>5.0635250097473046</v>
      </c>
      <c r="GM143" s="193">
        <f t="shared" si="695"/>
        <v>5.6985298139288956</v>
      </c>
      <c r="GN143" s="193">
        <f t="shared" si="696"/>
        <v>4.2574366682413745</v>
      </c>
      <c r="GO143" s="193">
        <f t="shared" si="783"/>
        <v>3.9198348572547341</v>
      </c>
      <c r="GP143" s="193">
        <f t="shared" si="697"/>
        <v>4.0012594797933412</v>
      </c>
      <c r="GQ143" s="72">
        <f t="shared" si="698"/>
        <v>57741.432898203711</v>
      </c>
      <c r="GU143" s="3">
        <f t="shared" si="699"/>
        <v>8.5346206165786604</v>
      </c>
      <c r="GV143" s="6">
        <f t="shared" si="700"/>
        <v>6.1272224635033554</v>
      </c>
      <c r="GW143" s="6">
        <f t="shared" si="701"/>
        <v>5.9252089222996371</v>
      </c>
      <c r="GX143" s="6">
        <f t="shared" si="702"/>
        <v>5.7540056928946637</v>
      </c>
      <c r="GY143" s="193">
        <f t="shared" si="703"/>
        <v>5.7029199416757406</v>
      </c>
      <c r="GZ143" s="193">
        <f t="shared" si="704"/>
        <v>4.2646400431483231</v>
      </c>
      <c r="HA143" s="193">
        <f t="shared" si="784"/>
        <v>3.9377627340091421</v>
      </c>
      <c r="HB143" s="193">
        <f t="shared" si="705"/>
        <v>4.0138110549186159</v>
      </c>
      <c r="HC143" s="205">
        <f t="shared" si="706"/>
        <v>57942.430951053371</v>
      </c>
      <c r="HG143" s="3">
        <f t="shared" si="507"/>
        <v>7.5498566992811229</v>
      </c>
      <c r="HH143" s="6">
        <f t="shared" si="508"/>
        <v>0</v>
      </c>
      <c r="HI143" s="6">
        <f t="shared" si="509"/>
        <v>0</v>
      </c>
      <c r="HJ143" s="6">
        <f t="shared" si="510"/>
        <v>0</v>
      </c>
      <c r="HK143" s="193">
        <f t="shared" si="707"/>
        <v>5.6996291540518316</v>
      </c>
      <c r="HL143" s="193">
        <f t="shared" si="707"/>
        <v>4.1745731882913786</v>
      </c>
      <c r="HM143" s="193">
        <f t="shared" si="707"/>
        <v>3.8150380693314694</v>
      </c>
      <c r="HN143" s="193">
        <f t="shared" si="511"/>
        <v>3.9040600573940507</v>
      </c>
      <c r="HO143" s="212">
        <f t="shared" si="708"/>
        <v>56326.993840317045</v>
      </c>
      <c r="HS143" s="3">
        <f t="shared" si="512"/>
        <v>7.2216020601819446</v>
      </c>
      <c r="HT143" s="6">
        <f t="shared" si="513"/>
        <v>0</v>
      </c>
      <c r="HU143" s="6">
        <f t="shared" si="514"/>
        <v>0</v>
      </c>
      <c r="HV143" s="6">
        <f t="shared" si="515"/>
        <v>0</v>
      </c>
      <c r="HW143" s="193">
        <f t="shared" si="709"/>
        <v>5.6985298139288956</v>
      </c>
      <c r="HX143" s="193">
        <f t="shared" si="710"/>
        <v>4.1745731882913786</v>
      </c>
      <c r="HY143" s="193">
        <f t="shared" si="711"/>
        <v>3.8150380693314694</v>
      </c>
      <c r="HZ143" s="193">
        <f t="shared" si="516"/>
        <v>3.9040600573940507</v>
      </c>
      <c r="IA143" s="212">
        <f t="shared" si="712"/>
        <v>56326.358796435197</v>
      </c>
      <c r="IE143" s="3">
        <f t="shared" si="517"/>
        <v>8.5346206165786604</v>
      </c>
      <c r="IF143" s="6">
        <f t="shared" si="518"/>
        <v>0</v>
      </c>
      <c r="IG143" s="6">
        <f t="shared" si="519"/>
        <v>0</v>
      </c>
      <c r="IH143" s="6">
        <f t="shared" si="520"/>
        <v>0</v>
      </c>
      <c r="II143" s="193">
        <f t="shared" si="713"/>
        <v>5.7029199416757406</v>
      </c>
      <c r="IJ143" s="193">
        <f t="shared" si="714"/>
        <v>4.1745731882913786</v>
      </c>
      <c r="IK143" s="193">
        <f t="shared" si="715"/>
        <v>3.8150380693314694</v>
      </c>
      <c r="IL143" s="193">
        <f t="shared" si="521"/>
        <v>3.9040600573940507</v>
      </c>
      <c r="IM143" s="205">
        <f t="shared" si="716"/>
        <v>56328.894836695326</v>
      </c>
      <c r="IQ143" s="3">
        <f t="shared" si="522"/>
        <v>0</v>
      </c>
      <c r="IR143" s="6">
        <f t="shared" si="523"/>
        <v>5.7698011531323266</v>
      </c>
      <c r="IS143" s="6">
        <f t="shared" si="524"/>
        <v>0</v>
      </c>
      <c r="IT143" s="6">
        <f t="shared" si="525"/>
        <v>0</v>
      </c>
      <c r="IU143" s="193">
        <f t="shared" si="717"/>
        <v>5.6740334309306508</v>
      </c>
      <c r="IV143" s="193">
        <f t="shared" si="718"/>
        <v>4.259603134244192</v>
      </c>
      <c r="IW143" s="193">
        <f t="shared" si="719"/>
        <v>3.8150380693314694</v>
      </c>
      <c r="IX143" s="193">
        <f t="shared" si="526"/>
        <v>3.9040600573940507</v>
      </c>
      <c r="IY143" s="212">
        <f t="shared" si="720"/>
        <v>56524.11925738096</v>
      </c>
      <c r="JC143" s="3">
        <f t="shared" si="527"/>
        <v>0</v>
      </c>
      <c r="JD143" s="6">
        <f t="shared" si="528"/>
        <v>5.6166205915447431</v>
      </c>
      <c r="JE143" s="6">
        <f t="shared" si="529"/>
        <v>0</v>
      </c>
      <c r="JF143" s="6">
        <f t="shared" si="530"/>
        <v>0</v>
      </c>
      <c r="JG143" s="193">
        <f t="shared" si="721"/>
        <v>5.6740334309306508</v>
      </c>
      <c r="JH143" s="193">
        <f t="shared" si="722"/>
        <v>4.2574366682413745</v>
      </c>
      <c r="JI143" s="193">
        <f t="shared" si="723"/>
        <v>3.8150380693314694</v>
      </c>
      <c r="JJ143" s="193">
        <f t="shared" si="531"/>
        <v>3.9040600573940507</v>
      </c>
      <c r="JK143" s="212">
        <f t="shared" si="724"/>
        <v>56518.710166324665</v>
      </c>
      <c r="JO143" s="3">
        <f t="shared" si="532"/>
        <v>0</v>
      </c>
      <c r="JP143" s="6">
        <f t="shared" si="533"/>
        <v>6.1272224635033554</v>
      </c>
      <c r="JQ143" s="6">
        <f t="shared" si="534"/>
        <v>0</v>
      </c>
      <c r="JR143" s="6">
        <f t="shared" si="535"/>
        <v>0</v>
      </c>
      <c r="JS143" s="193">
        <f t="shared" si="725"/>
        <v>5.6740334309306508</v>
      </c>
      <c r="JT143" s="193">
        <f t="shared" si="726"/>
        <v>4.2646400431483231</v>
      </c>
      <c r="JU143" s="193">
        <f t="shared" si="727"/>
        <v>3.8150380693314694</v>
      </c>
      <c r="JV143" s="193">
        <f t="shared" si="536"/>
        <v>3.9040600573940507</v>
      </c>
      <c r="JW143" s="205">
        <f t="shared" si="728"/>
        <v>56536.697084084815</v>
      </c>
      <c r="KA143" s="3">
        <f t="shared" si="537"/>
        <v>0</v>
      </c>
      <c r="KB143" s="6">
        <f t="shared" si="538"/>
        <v>0</v>
      </c>
      <c r="KC143" s="6">
        <f t="shared" si="539"/>
        <v>5.6517377412704235</v>
      </c>
      <c r="KD143" s="6">
        <f t="shared" si="540"/>
        <v>0</v>
      </c>
      <c r="KE143" s="193">
        <f t="shared" si="729"/>
        <v>5.6740334309306508</v>
      </c>
      <c r="KF143" s="193">
        <f t="shared" si="730"/>
        <v>4.1745731882913786</v>
      </c>
      <c r="KG143" s="193">
        <f t="shared" si="731"/>
        <v>3.932418037999617</v>
      </c>
      <c r="KH143" s="193">
        <f t="shared" si="541"/>
        <v>3.9040600573940507</v>
      </c>
      <c r="KI143" s="212">
        <f t="shared" si="732"/>
        <v>56887.096473452693</v>
      </c>
      <c r="KM143" s="3">
        <f t="shared" si="542"/>
        <v>0</v>
      </c>
      <c r="KN143" s="6">
        <f t="shared" si="543"/>
        <v>0</v>
      </c>
      <c r="KO143" s="6">
        <f t="shared" si="544"/>
        <v>5.0136383188689244</v>
      </c>
      <c r="KP143" s="6">
        <f t="shared" si="545"/>
        <v>0</v>
      </c>
      <c r="KQ143" s="193">
        <f t="shared" si="733"/>
        <v>5.6740334309306508</v>
      </c>
      <c r="KR143" s="193">
        <f t="shared" si="734"/>
        <v>4.1745731882913786</v>
      </c>
      <c r="KS143" s="193">
        <f t="shared" si="735"/>
        <v>3.9198348572547341</v>
      </c>
      <c r="KT143" s="193">
        <f t="shared" si="546"/>
        <v>3.9040600573940507</v>
      </c>
      <c r="KU143" s="212">
        <f t="shared" si="736"/>
        <v>56825.188615660445</v>
      </c>
      <c r="KY143" s="3">
        <f t="shared" si="547"/>
        <v>0</v>
      </c>
      <c r="KZ143" s="6">
        <f t="shared" si="548"/>
        <v>0</v>
      </c>
      <c r="LA143" s="6">
        <f t="shared" si="549"/>
        <v>5.9252089222996371</v>
      </c>
      <c r="LB143" s="6">
        <f t="shared" si="550"/>
        <v>0</v>
      </c>
      <c r="LC143" s="193">
        <f t="shared" si="737"/>
        <v>5.6740334309306508</v>
      </c>
      <c r="LD143" s="193">
        <f t="shared" si="738"/>
        <v>4.1745731882913786</v>
      </c>
      <c r="LE143" s="193">
        <f t="shared" si="739"/>
        <v>3.9377627340091421</v>
      </c>
      <c r="LF143" s="193">
        <f t="shared" si="551"/>
        <v>3.9040600573940507</v>
      </c>
      <c r="LG143" s="205">
        <f t="shared" si="740"/>
        <v>56913.412190118921</v>
      </c>
      <c r="LK143" s="3">
        <f t="shared" si="552"/>
        <v>0</v>
      </c>
      <c r="LL143" s="6">
        <f t="shared" si="553"/>
        <v>0</v>
      </c>
      <c r="LM143" s="6">
        <f t="shared" si="554"/>
        <v>0</v>
      </c>
      <c r="LN143" s="6">
        <f t="shared" si="555"/>
        <v>5.4317813740925622</v>
      </c>
      <c r="LO143" s="193">
        <f t="shared" si="741"/>
        <v>5.6740334309306508</v>
      </c>
      <c r="LP143" s="193">
        <f t="shared" si="742"/>
        <v>4.1745731882913786</v>
      </c>
      <c r="LQ143" s="193">
        <f t="shared" si="743"/>
        <v>3.8150380693314694</v>
      </c>
      <c r="LR143" s="193">
        <f t="shared" si="556"/>
        <v>4.0079732528296406</v>
      </c>
      <c r="LS143" s="212">
        <f t="shared" si="744"/>
        <v>57044.391618910056</v>
      </c>
      <c r="LW143" s="3">
        <f t="shared" si="557"/>
        <v>0</v>
      </c>
      <c r="LX143" s="6">
        <f t="shared" si="558"/>
        <v>0</v>
      </c>
      <c r="LY143" s="6">
        <f t="shared" si="559"/>
        <v>0</v>
      </c>
      <c r="LZ143" s="6">
        <f t="shared" si="560"/>
        <v>5.0635250097473046</v>
      </c>
      <c r="MA143" s="193">
        <f t="shared" si="745"/>
        <v>5.6740334309306508</v>
      </c>
      <c r="MB143" s="193">
        <f t="shared" si="746"/>
        <v>4.1745731882913786</v>
      </c>
      <c r="MC143" s="193">
        <f t="shared" si="747"/>
        <v>3.8150380693314694</v>
      </c>
      <c r="MD143" s="193">
        <f t="shared" si="561"/>
        <v>4.0012594797933412</v>
      </c>
      <c r="ME143" s="212">
        <f t="shared" si="748"/>
        <v>56996.799431846564</v>
      </c>
      <c r="MI143" s="3">
        <f t="shared" si="562"/>
        <v>0</v>
      </c>
      <c r="MJ143" s="6">
        <f t="shared" si="563"/>
        <v>0</v>
      </c>
      <c r="MK143" s="6">
        <f t="shared" si="564"/>
        <v>0</v>
      </c>
      <c r="ML143" s="6">
        <f t="shared" si="565"/>
        <v>5.7540056928946637</v>
      </c>
      <c r="MM143" s="193">
        <f t="shared" si="749"/>
        <v>5.6740334309306508</v>
      </c>
      <c r="MN143" s="193">
        <f t="shared" si="750"/>
        <v>4.1745731882913786</v>
      </c>
      <c r="MO143" s="193">
        <f t="shared" si="751"/>
        <v>3.8150380693314694</v>
      </c>
      <c r="MP143" s="193">
        <f t="shared" si="566"/>
        <v>4.0138110549186159</v>
      </c>
      <c r="MQ143" s="205">
        <f t="shared" si="752"/>
        <v>57085.806575278359</v>
      </c>
      <c r="MT143" s="3">
        <f t="shared" si="567"/>
        <v>6.2368381428844062</v>
      </c>
      <c r="MU143" s="6">
        <f t="shared" si="568"/>
        <v>5.10601871958613</v>
      </c>
      <c r="MV143" s="6">
        <f t="shared" si="569"/>
        <v>5.2415309697266022</v>
      </c>
      <c r="MW143" s="6">
        <f t="shared" si="570"/>
        <v>5.5238454651788773</v>
      </c>
      <c r="MX143" s="193">
        <f t="shared" si="753"/>
        <v>5.6952245236138914</v>
      </c>
      <c r="MY143" s="193">
        <f t="shared" si="754"/>
        <v>4.2501810280100134</v>
      </c>
      <c r="MZ143" s="193">
        <f t="shared" si="755"/>
        <v>3.9243470484463643</v>
      </c>
      <c r="NA143" s="193">
        <f t="shared" si="571"/>
        <v>4.0096446767257898</v>
      </c>
      <c r="NB143" s="212">
        <f t="shared" si="756"/>
        <v>57803.739824435026</v>
      </c>
      <c r="NF143" s="3">
        <f t="shared" si="572"/>
        <v>6.2368381428844053</v>
      </c>
      <c r="NG143" s="6">
        <f t="shared" si="573"/>
        <v>0</v>
      </c>
      <c r="NH143" s="6">
        <f t="shared" si="574"/>
        <v>0</v>
      </c>
      <c r="NI143" s="6">
        <f t="shared" si="575"/>
        <v>0</v>
      </c>
      <c r="NJ143" s="193">
        <f t="shared" si="757"/>
        <v>5.6952245236138914</v>
      </c>
      <c r="NK143" s="193">
        <f t="shared" si="758"/>
        <v>4.1745731882913786</v>
      </c>
      <c r="NL143" s="193">
        <f t="shared" si="759"/>
        <v>3.8150380693314694</v>
      </c>
      <c r="NM143" s="193">
        <f t="shared" si="576"/>
        <v>3.9040600573940507</v>
      </c>
      <c r="NN143" s="212">
        <f t="shared" si="760"/>
        <v>56324.449508361882</v>
      </c>
      <c r="NR143" s="3">
        <f t="shared" si="577"/>
        <v>0</v>
      </c>
      <c r="NS143" s="6">
        <f t="shared" si="578"/>
        <v>5.10601871958613</v>
      </c>
      <c r="NT143" s="6">
        <f t="shared" si="579"/>
        <v>0</v>
      </c>
      <c r="NU143" s="6">
        <f t="shared" si="580"/>
        <v>0</v>
      </c>
      <c r="NV143" s="193">
        <f t="shared" si="761"/>
        <v>5.6740334309306508</v>
      </c>
      <c r="NW143" s="193">
        <f t="shared" si="762"/>
        <v>4.2501810280100134</v>
      </c>
      <c r="NX143" s="193">
        <f t="shared" si="763"/>
        <v>3.8150380693314694</v>
      </c>
      <c r="NY143" s="193">
        <f t="shared" si="581"/>
        <v>3.9040600573940507</v>
      </c>
      <c r="NZ143" s="212">
        <f t="shared" si="764"/>
        <v>56500.598526282556</v>
      </c>
      <c r="OD143" s="3">
        <f t="shared" si="582"/>
        <v>0</v>
      </c>
      <c r="OE143" s="6">
        <f t="shared" si="583"/>
        <v>0</v>
      </c>
      <c r="OF143" s="6">
        <f t="shared" si="584"/>
        <v>5.2415309697266022</v>
      </c>
      <c r="OG143" s="6">
        <f t="shared" si="585"/>
        <v>0</v>
      </c>
      <c r="OH143" s="193">
        <f t="shared" si="765"/>
        <v>5.6740334309306508</v>
      </c>
      <c r="OI143" s="193">
        <f t="shared" si="766"/>
        <v>4.1745731882913786</v>
      </c>
      <c r="OJ143" s="193">
        <f t="shared" si="767"/>
        <v>3.9243470484463643</v>
      </c>
      <c r="OK143" s="193">
        <f t="shared" si="586"/>
        <v>3.9040600573940507</v>
      </c>
      <c r="OL143" s="212">
        <f t="shared" si="768"/>
        <v>56847.380345685728</v>
      </c>
      <c r="OP143" s="3">
        <f t="shared" si="587"/>
        <v>0</v>
      </c>
      <c r="OQ143" s="6">
        <f t="shared" si="588"/>
        <v>0</v>
      </c>
      <c r="OR143" s="6">
        <f t="shared" si="589"/>
        <v>0</v>
      </c>
      <c r="OS143" s="6">
        <f t="shared" si="590"/>
        <v>5.5238454651788773</v>
      </c>
      <c r="OT143" s="193">
        <f t="shared" si="769"/>
        <v>5.6740334309306508</v>
      </c>
      <c r="OU143" s="193">
        <f t="shared" si="770"/>
        <v>4.1745731882913786</v>
      </c>
      <c r="OV143" s="193">
        <f t="shared" si="771"/>
        <v>3.8150380693314694</v>
      </c>
      <c r="OW143" s="193">
        <f t="shared" si="591"/>
        <v>4.0096446767257898</v>
      </c>
      <c r="OX143" s="232">
        <f t="shared" si="772"/>
        <v>57056.246084086233</v>
      </c>
    </row>
    <row r="144" spans="2:414" x14ac:dyDescent="0.2">
      <c r="B144" s="81">
        <v>45535</v>
      </c>
      <c r="C144">
        <v>140</v>
      </c>
      <c r="D144">
        <v>11.143059924913729</v>
      </c>
      <c r="E144">
        <v>0</v>
      </c>
      <c r="F144">
        <v>0</v>
      </c>
      <c r="G144">
        <v>0</v>
      </c>
      <c r="H144">
        <v>0</v>
      </c>
      <c r="I144">
        <v>0</v>
      </c>
      <c r="J144">
        <v>0</v>
      </c>
      <c r="K144">
        <v>0</v>
      </c>
      <c r="L144">
        <v>0</v>
      </c>
      <c r="M144">
        <v>0</v>
      </c>
      <c r="N144">
        <v>0</v>
      </c>
      <c r="O144">
        <v>0</v>
      </c>
      <c r="P144">
        <v>1</v>
      </c>
      <c r="Q144">
        <v>0</v>
      </c>
      <c r="R144">
        <v>0</v>
      </c>
      <c r="S144">
        <v>0</v>
      </c>
      <c r="T144">
        <v>19600</v>
      </c>
      <c r="U144">
        <v>6.5716852262480634</v>
      </c>
      <c r="V144">
        <v>5.1060187190965998</v>
      </c>
      <c r="W144">
        <v>4.5578530171535672</v>
      </c>
      <c r="X144">
        <v>4.6013976111724988</v>
      </c>
      <c r="Y144" s="3">
        <v>423.36631521541017</v>
      </c>
      <c r="Z144" s="3">
        <v>100.00000008077839</v>
      </c>
      <c r="AA144" s="3">
        <v>50</v>
      </c>
      <c r="AB144" s="3">
        <v>50.020019627910713</v>
      </c>
      <c r="AC144">
        <v>1</v>
      </c>
      <c r="AD144">
        <v>1</v>
      </c>
      <c r="AE144" s="6"/>
      <c r="AF144" s="1" t="s">
        <v>7</v>
      </c>
      <c r="AG144">
        <v>140</v>
      </c>
      <c r="AH144" s="189">
        <v>45535</v>
      </c>
      <c r="AI144">
        <f t="shared" si="592"/>
        <v>8</v>
      </c>
      <c r="AJ144">
        <v>140</v>
      </c>
      <c r="AK144">
        <v>1</v>
      </c>
      <c r="AL144">
        <v>1</v>
      </c>
      <c r="AM144">
        <v>0</v>
      </c>
      <c r="AN144">
        <v>1</v>
      </c>
      <c r="AO144">
        <v>0</v>
      </c>
      <c r="AP144">
        <v>0</v>
      </c>
      <c r="AQ144">
        <v>0</v>
      </c>
      <c r="AS144" s="37"/>
      <c r="AT144" s="37"/>
      <c r="AU144" s="6">
        <f t="shared" si="593"/>
        <v>0</v>
      </c>
      <c r="AV144" s="6">
        <f t="shared" si="594"/>
        <v>0</v>
      </c>
      <c r="AW144" s="6">
        <f t="shared" si="595"/>
        <v>0</v>
      </c>
      <c r="AX144" s="6">
        <f t="shared" si="596"/>
        <v>0</v>
      </c>
      <c r="AY144" s="193">
        <f t="shared" si="597"/>
        <v>5.6740334309306508</v>
      </c>
      <c r="AZ144" s="193">
        <f t="shared" si="598"/>
        <v>4.1745731882913786</v>
      </c>
      <c r="BA144" s="193">
        <f t="shared" si="599"/>
        <v>3.8150380693314694</v>
      </c>
      <c r="BB144" s="193">
        <f t="shared" si="600"/>
        <v>3.9040600573940507</v>
      </c>
      <c r="BC144" s="72">
        <f t="shared" si="601"/>
        <v>56312.210093717425</v>
      </c>
      <c r="BG144" s="3">
        <f t="shared" si="602"/>
        <v>6.440251521723102</v>
      </c>
      <c r="BH144" s="6">
        <f t="shared" si="603"/>
        <v>0</v>
      </c>
      <c r="BI144" s="6">
        <f t="shared" si="604"/>
        <v>0</v>
      </c>
      <c r="BJ144" s="6">
        <f t="shared" si="605"/>
        <v>0</v>
      </c>
      <c r="BK144" s="193">
        <f t="shared" si="606"/>
        <v>5.695908162048938</v>
      </c>
      <c r="BL144" s="193">
        <f t="shared" si="607"/>
        <v>4.1745731882913786</v>
      </c>
      <c r="BM144" s="193">
        <f t="shared" si="608"/>
        <v>3.8150380693314694</v>
      </c>
      <c r="BN144" s="193">
        <f t="shared" si="609"/>
        <v>3.9040600573940507</v>
      </c>
      <c r="BO144" s="72">
        <f t="shared" si="610"/>
        <v>56324.844404131785</v>
      </c>
      <c r="BS144" s="3">
        <f t="shared" si="611"/>
        <v>6.4402718130209076</v>
      </c>
      <c r="BT144" s="6">
        <f t="shared" si="612"/>
        <v>0</v>
      </c>
      <c r="BU144" s="6">
        <f t="shared" si="613"/>
        <v>0</v>
      </c>
      <c r="BV144" s="6">
        <f t="shared" si="614"/>
        <v>0</v>
      </c>
      <c r="BW144" s="193">
        <f t="shared" si="615"/>
        <v>5.6959082302212982</v>
      </c>
      <c r="BX144" s="193">
        <f t="shared" si="616"/>
        <v>4.1745731882913786</v>
      </c>
      <c r="BY144" s="193">
        <f t="shared" si="773"/>
        <v>3.8150380693314694</v>
      </c>
      <c r="BZ144" s="193">
        <f t="shared" si="617"/>
        <v>3.9040600573940507</v>
      </c>
      <c r="CA144" s="72">
        <f t="shared" si="618"/>
        <v>56324.844404131785</v>
      </c>
      <c r="CE144" s="3">
        <f t="shared" si="619"/>
        <v>0</v>
      </c>
      <c r="CF144" s="6">
        <f t="shared" si="620"/>
        <v>5.1060187190965998</v>
      </c>
      <c r="CG144" s="6">
        <f t="shared" si="621"/>
        <v>0</v>
      </c>
      <c r="CH144" s="6">
        <f t="shared" si="622"/>
        <v>0</v>
      </c>
      <c r="CI144" s="193">
        <f t="shared" si="623"/>
        <v>5.6740334309306508</v>
      </c>
      <c r="CJ144" s="193">
        <f t="shared" si="624"/>
        <v>4.2501810280030314</v>
      </c>
      <c r="CK144" s="193">
        <f t="shared" si="774"/>
        <v>3.8150380693314694</v>
      </c>
      <c r="CL144" s="193">
        <f t="shared" si="625"/>
        <v>3.9040600573940507</v>
      </c>
      <c r="CM144" s="72">
        <f t="shared" si="626"/>
        <v>56500.598526265094</v>
      </c>
      <c r="CQ144" s="3">
        <f t="shared" si="627"/>
        <v>0</v>
      </c>
      <c r="CR144" s="6">
        <f t="shared" si="628"/>
        <v>5.106074251278085</v>
      </c>
      <c r="CS144" s="6">
        <f t="shared" si="629"/>
        <v>0</v>
      </c>
      <c r="CT144" s="6">
        <f t="shared" si="630"/>
        <v>0</v>
      </c>
      <c r="CU144" s="193">
        <f t="shared" si="631"/>
        <v>5.6740334309306508</v>
      </c>
      <c r="CV144" s="193">
        <f t="shared" si="632"/>
        <v>4.2501818199833608</v>
      </c>
      <c r="CW144" s="193">
        <f t="shared" si="775"/>
        <v>3.8150380693314694</v>
      </c>
      <c r="CX144" s="193">
        <f t="shared" si="633"/>
        <v>3.9040600573940507</v>
      </c>
      <c r="CY144" s="72">
        <f t="shared" si="634"/>
        <v>56500.600502901718</v>
      </c>
      <c r="DC144" s="3">
        <f t="shared" si="635"/>
        <v>0</v>
      </c>
      <c r="DD144" s="6">
        <f t="shared" si="636"/>
        <v>0</v>
      </c>
      <c r="DE144" s="6">
        <f t="shared" si="637"/>
        <v>4.7857456680112458</v>
      </c>
      <c r="DF144" s="6">
        <f t="shared" si="638"/>
        <v>0</v>
      </c>
      <c r="DG144" s="193">
        <f t="shared" si="639"/>
        <v>5.6740334309306508</v>
      </c>
      <c r="DH144" s="193">
        <f t="shared" si="640"/>
        <v>4.1745731882913786</v>
      </c>
      <c r="DI144" s="193">
        <f t="shared" si="776"/>
        <v>3.9153022138747122</v>
      </c>
      <c r="DJ144" s="193">
        <f t="shared" si="641"/>
        <v>3.9040600573940507</v>
      </c>
      <c r="DK144" s="72">
        <f t="shared" si="642"/>
        <v>56802.905020320242</v>
      </c>
      <c r="DO144" s="3">
        <f t="shared" si="643"/>
        <v>0</v>
      </c>
      <c r="DP144" s="6">
        <f t="shared" si="644"/>
        <v>0</v>
      </c>
      <c r="DQ144" s="6">
        <f t="shared" si="645"/>
        <v>4.5579410420919517</v>
      </c>
      <c r="DR144" s="6">
        <f t="shared" si="646"/>
        <v>0</v>
      </c>
      <c r="DS144" s="193">
        <f t="shared" si="647"/>
        <v>5.6740334309306508</v>
      </c>
      <c r="DT144" s="193">
        <f t="shared" si="648"/>
        <v>4.1745731882913786</v>
      </c>
      <c r="DU144" s="193">
        <f t="shared" si="777"/>
        <v>3.9107506947981525</v>
      </c>
      <c r="DV144" s="193">
        <f t="shared" si="649"/>
        <v>3.9040600573940507</v>
      </c>
      <c r="DW144" s="72">
        <f t="shared" si="650"/>
        <v>56780.537420399822</v>
      </c>
      <c r="EA144" s="3">
        <f t="shared" si="651"/>
        <v>0</v>
      </c>
      <c r="EB144" s="6">
        <f t="shared" si="652"/>
        <v>0</v>
      </c>
      <c r="EC144" s="6">
        <f t="shared" si="653"/>
        <v>0</v>
      </c>
      <c r="ED144" s="6">
        <f t="shared" si="654"/>
        <v>13.804192833517497</v>
      </c>
      <c r="EE144" s="193">
        <f t="shared" si="655"/>
        <v>5.6740334309306508</v>
      </c>
      <c r="EF144" s="193">
        <f t="shared" si="656"/>
        <v>4.1745731882913786</v>
      </c>
      <c r="EG144" s="193">
        <f t="shared" si="778"/>
        <v>3.8150380693314694</v>
      </c>
      <c r="EH144" s="193">
        <f t="shared" si="657"/>
        <v>4.1495841451560116</v>
      </c>
      <c r="EI144" s="72">
        <f t="shared" si="658"/>
        <v>58057.545385091449</v>
      </c>
      <c r="EM144" s="3">
        <f t="shared" si="659"/>
        <v>0</v>
      </c>
      <c r="EN144" s="6">
        <f t="shared" si="660"/>
        <v>0</v>
      </c>
      <c r="EO144" s="6">
        <f t="shared" si="661"/>
        <v>0</v>
      </c>
      <c r="EP144" s="6">
        <f t="shared" si="662"/>
        <v>4.6015111781695053</v>
      </c>
      <c r="EQ144" s="193">
        <f t="shared" si="663"/>
        <v>5.6740334309306508</v>
      </c>
      <c r="ER144" s="193">
        <f t="shared" si="664"/>
        <v>4.1745731882913786</v>
      </c>
      <c r="ES144" s="193">
        <f t="shared" si="779"/>
        <v>3.8150380693314694</v>
      </c>
      <c r="ET144" s="193">
        <f t="shared" si="665"/>
        <v>3.9927721365850162</v>
      </c>
      <c r="EU144" s="72">
        <f t="shared" si="666"/>
        <v>56936.691689326486</v>
      </c>
      <c r="EY144" s="3">
        <f t="shared" si="667"/>
        <v>6.440251521723102</v>
      </c>
      <c r="EZ144" s="6">
        <f t="shared" si="668"/>
        <v>5.1060187190965998</v>
      </c>
      <c r="FA144" s="6">
        <f t="shared" si="669"/>
        <v>4.7857456680112458</v>
      </c>
      <c r="FB144" s="6">
        <f t="shared" si="670"/>
        <v>13.804192833517497</v>
      </c>
      <c r="FC144" s="193">
        <f t="shared" si="671"/>
        <v>5.695908162048938</v>
      </c>
      <c r="FD144" s="193">
        <f t="shared" si="672"/>
        <v>4.2501810280030314</v>
      </c>
      <c r="FE144" s="193">
        <f t="shared" si="780"/>
        <v>3.9153022138747122</v>
      </c>
      <c r="FF144" s="193">
        <f t="shared" si="673"/>
        <v>4.1495841451560116</v>
      </c>
      <c r="FG144" s="72">
        <f t="shared" si="674"/>
        <v>58772.552012318381</v>
      </c>
      <c r="FK144" s="3">
        <f t="shared" si="675"/>
        <v>6.5717055175458698</v>
      </c>
      <c r="FL144" s="6">
        <f t="shared" si="676"/>
        <v>5.106074251278085</v>
      </c>
      <c r="FM144" s="6">
        <f t="shared" si="677"/>
        <v>4.5579410420919517</v>
      </c>
      <c r="FN144" s="6">
        <f t="shared" si="678"/>
        <v>4.6015111781695053</v>
      </c>
      <c r="FO144" s="193">
        <f t="shared" si="679"/>
        <v>5.6963497085255659</v>
      </c>
      <c r="FP144" s="193">
        <f t="shared" si="680"/>
        <v>4.2501818199833608</v>
      </c>
      <c r="FQ144" s="193">
        <f t="shared" si="781"/>
        <v>3.9107506947981525</v>
      </c>
      <c r="FR144" s="193">
        <f t="shared" si="681"/>
        <v>3.9927721365850162</v>
      </c>
      <c r="FS144" s="205">
        <f t="shared" si="682"/>
        <v>57615.460979549272</v>
      </c>
      <c r="FW144" s="3">
        <f t="shared" si="683"/>
        <v>7.5574380101852725</v>
      </c>
      <c r="FX144" s="6">
        <f t="shared" si="684"/>
        <v>5.7698011525791575</v>
      </c>
      <c r="FY144" s="6">
        <f t="shared" si="685"/>
        <v>5.6517377412704235</v>
      </c>
      <c r="FZ144" s="6">
        <f t="shared" si="686"/>
        <v>5.4296491811835486</v>
      </c>
      <c r="GA144" s="193">
        <f t="shared" si="687"/>
        <v>5.6996545299431896</v>
      </c>
      <c r="GB144" s="193">
        <f t="shared" si="688"/>
        <v>4.2596031342363769</v>
      </c>
      <c r="GC144" s="193">
        <f t="shared" si="782"/>
        <v>3.932418037999617</v>
      </c>
      <c r="GD144" s="193">
        <f t="shared" si="689"/>
        <v>4.0079345097409895</v>
      </c>
      <c r="GE144" s="72">
        <f t="shared" si="690"/>
        <v>57858.53087892972</v>
      </c>
      <c r="GI144" s="3">
        <f t="shared" si="691"/>
        <v>7.2288537488728704</v>
      </c>
      <c r="GJ144" s="6">
        <f t="shared" si="692"/>
        <v>5.6166205910062601</v>
      </c>
      <c r="GK144" s="6">
        <f t="shared" si="693"/>
        <v>5.0136383188689244</v>
      </c>
      <c r="GL144" s="6">
        <f t="shared" si="694"/>
        <v>5.0615373722897488</v>
      </c>
      <c r="GM144" s="193">
        <f t="shared" si="695"/>
        <v>5.6985541132322162</v>
      </c>
      <c r="GN144" s="193">
        <f t="shared" si="696"/>
        <v>4.2574366682337503</v>
      </c>
      <c r="GO144" s="193">
        <f t="shared" si="783"/>
        <v>3.9198348572547341</v>
      </c>
      <c r="GP144" s="193">
        <f t="shared" si="697"/>
        <v>4.0012231201047319</v>
      </c>
      <c r="GQ144" s="72">
        <f t="shared" si="698"/>
        <v>57741.186285288204</v>
      </c>
      <c r="GU144" s="3">
        <f t="shared" si="699"/>
        <v>8.5431907941224825</v>
      </c>
      <c r="GV144" s="6">
        <f t="shared" si="700"/>
        <v>6.1272224629159195</v>
      </c>
      <c r="GW144" s="6">
        <f t="shared" si="701"/>
        <v>5.9252089222996371</v>
      </c>
      <c r="GX144" s="6">
        <f t="shared" si="702"/>
        <v>5.7517470139656233</v>
      </c>
      <c r="GY144" s="193">
        <f t="shared" si="703"/>
        <v>5.7029485331763112</v>
      </c>
      <c r="GZ144" s="193">
        <f t="shared" si="704"/>
        <v>4.2646400431400657</v>
      </c>
      <c r="HA144" s="193">
        <f t="shared" si="784"/>
        <v>3.9377627340091421</v>
      </c>
      <c r="HB144" s="193">
        <f t="shared" si="705"/>
        <v>4.0137702523627601</v>
      </c>
      <c r="HC144" s="205">
        <f t="shared" si="706"/>
        <v>57942.154026870499</v>
      </c>
      <c r="HG144" s="3">
        <f t="shared" si="507"/>
        <v>7.5574380101852725</v>
      </c>
      <c r="HH144" s="6">
        <f t="shared" si="508"/>
        <v>0</v>
      </c>
      <c r="HI144" s="6">
        <f t="shared" si="509"/>
        <v>0</v>
      </c>
      <c r="HJ144" s="6">
        <f t="shared" si="510"/>
        <v>0</v>
      </c>
      <c r="HK144" s="193">
        <f t="shared" si="707"/>
        <v>5.6996545299431896</v>
      </c>
      <c r="HL144" s="193">
        <f t="shared" si="707"/>
        <v>4.1745731882913786</v>
      </c>
      <c r="HM144" s="193">
        <f t="shared" si="707"/>
        <v>3.8150380693314694</v>
      </c>
      <c r="HN144" s="193">
        <f t="shared" si="511"/>
        <v>3.9040600573940507</v>
      </c>
      <c r="HO144" s="212">
        <f t="shared" si="708"/>
        <v>56327.008499017429</v>
      </c>
      <c r="HS144" s="3">
        <f t="shared" si="512"/>
        <v>7.2288537488728704</v>
      </c>
      <c r="HT144" s="6">
        <f t="shared" si="513"/>
        <v>0</v>
      </c>
      <c r="HU144" s="6">
        <f t="shared" si="514"/>
        <v>0</v>
      </c>
      <c r="HV144" s="6">
        <f t="shared" si="515"/>
        <v>0</v>
      </c>
      <c r="HW144" s="193">
        <f t="shared" si="709"/>
        <v>5.6985541132322162</v>
      </c>
      <c r="HX144" s="193">
        <f t="shared" si="710"/>
        <v>4.1745731882913786</v>
      </c>
      <c r="HY144" s="193">
        <f t="shared" si="711"/>
        <v>3.8150380693314694</v>
      </c>
      <c r="HZ144" s="193">
        <f t="shared" si="516"/>
        <v>3.9040600573940507</v>
      </c>
      <c r="IA144" s="212">
        <f t="shared" si="712"/>
        <v>56326.372833072681</v>
      </c>
      <c r="IE144" s="3">
        <f t="shared" si="517"/>
        <v>8.5431907941224825</v>
      </c>
      <c r="IF144" s="6">
        <f t="shared" si="518"/>
        <v>0</v>
      </c>
      <c r="IG144" s="6">
        <f t="shared" si="519"/>
        <v>0</v>
      </c>
      <c r="IH144" s="6">
        <f t="shared" si="520"/>
        <v>0</v>
      </c>
      <c r="II144" s="193">
        <f t="shared" si="713"/>
        <v>5.7029485331763112</v>
      </c>
      <c r="IJ144" s="193">
        <f t="shared" si="714"/>
        <v>4.1745731882913786</v>
      </c>
      <c r="IK144" s="193">
        <f t="shared" si="715"/>
        <v>3.8150380693314694</v>
      </c>
      <c r="IL144" s="193">
        <f t="shared" si="521"/>
        <v>3.9040600573940507</v>
      </c>
      <c r="IM144" s="205">
        <f t="shared" si="716"/>
        <v>56328.911353490177</v>
      </c>
      <c r="IQ144" s="3">
        <f t="shared" si="522"/>
        <v>0</v>
      </c>
      <c r="IR144" s="6">
        <f t="shared" si="523"/>
        <v>5.7698011525791575</v>
      </c>
      <c r="IS144" s="6">
        <f t="shared" si="524"/>
        <v>0</v>
      </c>
      <c r="IT144" s="6">
        <f t="shared" si="525"/>
        <v>0</v>
      </c>
      <c r="IU144" s="193">
        <f t="shared" si="717"/>
        <v>5.6740334309306508</v>
      </c>
      <c r="IV144" s="193">
        <f t="shared" si="718"/>
        <v>4.2596031342363769</v>
      </c>
      <c r="IW144" s="193">
        <f t="shared" si="719"/>
        <v>3.8150380693314694</v>
      </c>
      <c r="IX144" s="193">
        <f t="shared" si="526"/>
        <v>3.9040600573940507</v>
      </c>
      <c r="IY144" s="212">
        <f t="shared" si="720"/>
        <v>56524.119257361381</v>
      </c>
      <c r="JC144" s="3">
        <f t="shared" si="527"/>
        <v>0</v>
      </c>
      <c r="JD144" s="6">
        <f t="shared" si="528"/>
        <v>5.6166205910062601</v>
      </c>
      <c r="JE144" s="6">
        <f t="shared" si="529"/>
        <v>0</v>
      </c>
      <c r="JF144" s="6">
        <f t="shared" si="530"/>
        <v>0</v>
      </c>
      <c r="JG144" s="193">
        <f t="shared" si="721"/>
        <v>5.6740334309306508</v>
      </c>
      <c r="JH144" s="193">
        <f t="shared" si="722"/>
        <v>4.2574366682337503</v>
      </c>
      <c r="JI144" s="193">
        <f t="shared" si="723"/>
        <v>3.8150380693314694</v>
      </c>
      <c r="JJ144" s="193">
        <f t="shared" si="531"/>
        <v>3.9040600573940507</v>
      </c>
      <c r="JK144" s="212">
        <f t="shared" si="724"/>
        <v>56518.710166305595</v>
      </c>
      <c r="JO144" s="3">
        <f t="shared" si="532"/>
        <v>0</v>
      </c>
      <c r="JP144" s="6">
        <f t="shared" si="533"/>
        <v>6.1272224629159195</v>
      </c>
      <c r="JQ144" s="6">
        <f t="shared" si="534"/>
        <v>0</v>
      </c>
      <c r="JR144" s="6">
        <f t="shared" si="535"/>
        <v>0</v>
      </c>
      <c r="JS144" s="193">
        <f t="shared" si="725"/>
        <v>5.6740334309306508</v>
      </c>
      <c r="JT144" s="193">
        <f t="shared" si="726"/>
        <v>4.2646400431400657</v>
      </c>
      <c r="JU144" s="193">
        <f t="shared" si="727"/>
        <v>3.8150380693314694</v>
      </c>
      <c r="JV144" s="193">
        <f t="shared" si="536"/>
        <v>3.9040600573940507</v>
      </c>
      <c r="JW144" s="205">
        <f t="shared" si="728"/>
        <v>56536.69708406413</v>
      </c>
      <c r="KA144" s="3">
        <f t="shared" si="537"/>
        <v>0</v>
      </c>
      <c r="KB144" s="6">
        <f t="shared" si="538"/>
        <v>0</v>
      </c>
      <c r="KC144" s="6">
        <f t="shared" si="539"/>
        <v>5.6517377412704235</v>
      </c>
      <c r="KD144" s="6">
        <f t="shared" si="540"/>
        <v>0</v>
      </c>
      <c r="KE144" s="193">
        <f t="shared" si="729"/>
        <v>5.6740334309306508</v>
      </c>
      <c r="KF144" s="193">
        <f t="shared" si="730"/>
        <v>4.1745731882913786</v>
      </c>
      <c r="KG144" s="193">
        <f t="shared" si="731"/>
        <v>3.932418037999617</v>
      </c>
      <c r="KH144" s="193">
        <f t="shared" si="541"/>
        <v>3.9040600573940507</v>
      </c>
      <c r="KI144" s="212">
        <f t="shared" si="732"/>
        <v>56887.096473452693</v>
      </c>
      <c r="KM144" s="3">
        <f t="shared" si="542"/>
        <v>0</v>
      </c>
      <c r="KN144" s="6">
        <f t="shared" si="543"/>
        <v>0</v>
      </c>
      <c r="KO144" s="6">
        <f t="shared" si="544"/>
        <v>5.0136383188689244</v>
      </c>
      <c r="KP144" s="6">
        <f t="shared" si="545"/>
        <v>0</v>
      </c>
      <c r="KQ144" s="193">
        <f t="shared" si="733"/>
        <v>5.6740334309306508</v>
      </c>
      <c r="KR144" s="193">
        <f t="shared" si="734"/>
        <v>4.1745731882913786</v>
      </c>
      <c r="KS144" s="193">
        <f t="shared" si="735"/>
        <v>3.9198348572547341</v>
      </c>
      <c r="KT144" s="193">
        <f t="shared" si="546"/>
        <v>3.9040600573940507</v>
      </c>
      <c r="KU144" s="212">
        <f t="shared" si="736"/>
        <v>56825.188615660445</v>
      </c>
      <c r="KY144" s="3">
        <f t="shared" si="547"/>
        <v>0</v>
      </c>
      <c r="KZ144" s="6">
        <f t="shared" si="548"/>
        <v>0</v>
      </c>
      <c r="LA144" s="6">
        <f t="shared" si="549"/>
        <v>5.9252089222996371</v>
      </c>
      <c r="LB144" s="6">
        <f t="shared" si="550"/>
        <v>0</v>
      </c>
      <c r="LC144" s="193">
        <f t="shared" si="737"/>
        <v>5.6740334309306508</v>
      </c>
      <c r="LD144" s="193">
        <f t="shared" si="738"/>
        <v>4.1745731882913786</v>
      </c>
      <c r="LE144" s="193">
        <f t="shared" si="739"/>
        <v>3.9377627340091421</v>
      </c>
      <c r="LF144" s="193">
        <f t="shared" si="551"/>
        <v>3.9040600573940507</v>
      </c>
      <c r="LG144" s="205">
        <f t="shared" si="740"/>
        <v>56913.412190118921</v>
      </c>
      <c r="LK144" s="3">
        <f t="shared" si="552"/>
        <v>0</v>
      </c>
      <c r="LL144" s="6">
        <f t="shared" si="553"/>
        <v>0</v>
      </c>
      <c r="LM144" s="6">
        <f t="shared" si="554"/>
        <v>0</v>
      </c>
      <c r="LN144" s="6">
        <f t="shared" si="555"/>
        <v>5.4296491811835486</v>
      </c>
      <c r="LO144" s="193">
        <f t="shared" si="741"/>
        <v>5.6740334309306508</v>
      </c>
      <c r="LP144" s="193">
        <f t="shared" si="742"/>
        <v>4.1745731882913786</v>
      </c>
      <c r="LQ144" s="193">
        <f t="shared" si="743"/>
        <v>3.8150380693314694</v>
      </c>
      <c r="LR144" s="193">
        <f t="shared" si="556"/>
        <v>4.0079345097409895</v>
      </c>
      <c r="LS144" s="212">
        <f t="shared" si="744"/>
        <v>57044.116865285207</v>
      </c>
      <c r="LW144" s="3">
        <f t="shared" si="557"/>
        <v>0</v>
      </c>
      <c r="LX144" s="6">
        <f t="shared" si="558"/>
        <v>0</v>
      </c>
      <c r="LY144" s="6">
        <f t="shared" si="559"/>
        <v>0</v>
      </c>
      <c r="LZ144" s="6">
        <f t="shared" si="560"/>
        <v>5.0615373722897488</v>
      </c>
      <c r="MA144" s="193">
        <f t="shared" si="745"/>
        <v>5.6740334309306508</v>
      </c>
      <c r="MB144" s="193">
        <f t="shared" si="746"/>
        <v>4.1745731882913786</v>
      </c>
      <c r="MC144" s="193">
        <f t="shared" si="747"/>
        <v>3.8150380693314694</v>
      </c>
      <c r="MD144" s="193">
        <f t="shared" si="561"/>
        <v>4.0012231201047319</v>
      </c>
      <c r="ME144" s="212">
        <f t="shared" si="748"/>
        <v>56996.541795621852</v>
      </c>
      <c r="MI144" s="3">
        <f t="shared" si="562"/>
        <v>0</v>
      </c>
      <c r="MJ144" s="6">
        <f t="shared" si="563"/>
        <v>0</v>
      </c>
      <c r="MK144" s="6">
        <f t="shared" si="564"/>
        <v>0</v>
      </c>
      <c r="ML144" s="6">
        <f t="shared" si="565"/>
        <v>5.7517470139656233</v>
      </c>
      <c r="MM144" s="193">
        <f t="shared" si="749"/>
        <v>5.6740334309306508</v>
      </c>
      <c r="MN144" s="193">
        <f t="shared" si="750"/>
        <v>4.1745731882913786</v>
      </c>
      <c r="MO144" s="193">
        <f t="shared" si="751"/>
        <v>3.8150380693314694</v>
      </c>
      <c r="MP144" s="193">
        <f t="shared" si="566"/>
        <v>4.0137702523627601</v>
      </c>
      <c r="MQ144" s="205">
        <f t="shared" si="752"/>
        <v>57085.517006527924</v>
      </c>
      <c r="MT144" s="3">
        <f t="shared" si="567"/>
        <v>6.2431009649356604</v>
      </c>
      <c r="MU144" s="6">
        <f t="shared" si="568"/>
        <v>5.1060187190965998</v>
      </c>
      <c r="MV144" s="6">
        <f t="shared" si="569"/>
        <v>5.2415309697266022</v>
      </c>
      <c r="MW144" s="6">
        <f t="shared" si="570"/>
        <v>5.5216771334069987</v>
      </c>
      <c r="MX144" s="193">
        <f t="shared" si="753"/>
        <v>5.6952455788887981</v>
      </c>
      <c r="MY144" s="193">
        <f t="shared" si="754"/>
        <v>4.2501810280030314</v>
      </c>
      <c r="MZ144" s="193">
        <f t="shared" si="755"/>
        <v>3.9243470484463643</v>
      </c>
      <c r="NA144" s="193">
        <f t="shared" si="571"/>
        <v>4.00960534276168</v>
      </c>
      <c r="NB144" s="212">
        <f t="shared" si="756"/>
        <v>57803.469648990482</v>
      </c>
      <c r="NF144" s="3">
        <f t="shared" si="572"/>
        <v>6.2431009649356595</v>
      </c>
      <c r="NG144" s="6">
        <f t="shared" si="573"/>
        <v>0</v>
      </c>
      <c r="NH144" s="6">
        <f t="shared" si="574"/>
        <v>0</v>
      </c>
      <c r="NI144" s="6">
        <f t="shared" si="575"/>
        <v>0</v>
      </c>
      <c r="NJ144" s="193">
        <f t="shared" si="757"/>
        <v>5.6952455788887981</v>
      </c>
      <c r="NK144" s="193">
        <f t="shared" si="758"/>
        <v>4.1745731882913786</v>
      </c>
      <c r="NL144" s="193">
        <f t="shared" si="759"/>
        <v>3.8150380693314694</v>
      </c>
      <c r="NM144" s="193">
        <f t="shared" si="576"/>
        <v>3.9040600573940507</v>
      </c>
      <c r="NN144" s="212">
        <f t="shared" si="760"/>
        <v>56324.461670654615</v>
      </c>
      <c r="NR144" s="3">
        <f t="shared" si="577"/>
        <v>0</v>
      </c>
      <c r="NS144" s="6">
        <f t="shared" si="578"/>
        <v>5.1060187190965998</v>
      </c>
      <c r="NT144" s="6">
        <f t="shared" si="579"/>
        <v>0</v>
      </c>
      <c r="NU144" s="6">
        <f t="shared" si="580"/>
        <v>0</v>
      </c>
      <c r="NV144" s="193">
        <f t="shared" si="761"/>
        <v>5.6740334309306508</v>
      </c>
      <c r="NW144" s="193">
        <f t="shared" si="762"/>
        <v>4.2501810280030314</v>
      </c>
      <c r="NX144" s="193">
        <f t="shared" si="763"/>
        <v>3.8150380693314694</v>
      </c>
      <c r="NY144" s="193">
        <f t="shared" si="581"/>
        <v>3.9040600573940507</v>
      </c>
      <c r="NZ144" s="212">
        <f t="shared" si="764"/>
        <v>56500.598526265094</v>
      </c>
      <c r="OD144" s="3">
        <f t="shared" si="582"/>
        <v>0</v>
      </c>
      <c r="OE144" s="6">
        <f t="shared" si="583"/>
        <v>0</v>
      </c>
      <c r="OF144" s="6">
        <f t="shared" si="584"/>
        <v>5.2415309697266022</v>
      </c>
      <c r="OG144" s="6">
        <f t="shared" si="585"/>
        <v>0</v>
      </c>
      <c r="OH144" s="193">
        <f t="shared" si="765"/>
        <v>5.6740334309306508</v>
      </c>
      <c r="OI144" s="193">
        <f t="shared" si="766"/>
        <v>4.1745731882913786</v>
      </c>
      <c r="OJ144" s="193">
        <f t="shared" si="767"/>
        <v>3.9243470484463643</v>
      </c>
      <c r="OK144" s="193">
        <f t="shared" si="586"/>
        <v>3.9040600573940507</v>
      </c>
      <c r="OL144" s="212">
        <f t="shared" si="768"/>
        <v>56847.380345685728</v>
      </c>
      <c r="OP144" s="3">
        <f t="shared" si="587"/>
        <v>0</v>
      </c>
      <c r="OQ144" s="6">
        <f t="shared" si="588"/>
        <v>0</v>
      </c>
      <c r="OR144" s="6">
        <f t="shared" si="589"/>
        <v>0</v>
      </c>
      <c r="OS144" s="6">
        <f t="shared" si="590"/>
        <v>5.5216771334069987</v>
      </c>
      <c r="OT144" s="193">
        <f t="shared" si="769"/>
        <v>5.6740334309306508</v>
      </c>
      <c r="OU144" s="193">
        <f t="shared" si="770"/>
        <v>4.1745731882913786</v>
      </c>
      <c r="OV144" s="193">
        <f t="shared" si="771"/>
        <v>3.8150380693314694</v>
      </c>
      <c r="OW144" s="193">
        <f t="shared" si="591"/>
        <v>4.00960534276168</v>
      </c>
      <c r="OX144" s="232">
        <f t="shared" si="772"/>
        <v>57055.967082203635</v>
      </c>
    </row>
    <row r="145" spans="2:414" x14ac:dyDescent="0.2">
      <c r="B145" s="81">
        <v>45542</v>
      </c>
      <c r="C145">
        <v>141</v>
      </c>
      <c r="D145">
        <v>11.143258647614836</v>
      </c>
      <c r="E145">
        <v>0</v>
      </c>
      <c r="F145">
        <v>0</v>
      </c>
      <c r="G145">
        <v>0</v>
      </c>
      <c r="H145">
        <v>0</v>
      </c>
      <c r="I145">
        <v>0</v>
      </c>
      <c r="J145">
        <v>0</v>
      </c>
      <c r="K145">
        <v>1</v>
      </c>
      <c r="L145">
        <v>0</v>
      </c>
      <c r="M145">
        <v>0</v>
      </c>
      <c r="N145">
        <v>0</v>
      </c>
      <c r="O145">
        <v>0</v>
      </c>
      <c r="P145">
        <v>1</v>
      </c>
      <c r="Q145">
        <v>0</v>
      </c>
      <c r="R145">
        <v>0</v>
      </c>
      <c r="S145">
        <v>0</v>
      </c>
      <c r="T145">
        <v>19881</v>
      </c>
      <c r="U145">
        <v>6.5780876390979515</v>
      </c>
      <c r="V145">
        <v>5.1060187188518347</v>
      </c>
      <c r="W145">
        <v>4.5578530171535672</v>
      </c>
      <c r="X145">
        <v>4.6012167371509065</v>
      </c>
      <c r="Y145" s="3">
        <v>427.95598366727859</v>
      </c>
      <c r="Z145" s="3">
        <v>100.0000000403892</v>
      </c>
      <c r="AA145" s="3">
        <v>50</v>
      </c>
      <c r="AB145" s="3">
        <v>50.00200196279107</v>
      </c>
      <c r="AC145">
        <v>1</v>
      </c>
      <c r="AD145">
        <v>1</v>
      </c>
      <c r="AE145" s="6"/>
      <c r="AF145" s="1" t="s">
        <v>7</v>
      </c>
      <c r="AG145">
        <v>141</v>
      </c>
      <c r="AH145" s="189">
        <v>45542</v>
      </c>
      <c r="AI145">
        <f t="shared" si="592"/>
        <v>9</v>
      </c>
      <c r="AJ145">
        <v>141</v>
      </c>
      <c r="AK145">
        <v>1</v>
      </c>
      <c r="AL145">
        <v>1</v>
      </c>
      <c r="AM145">
        <v>0</v>
      </c>
      <c r="AN145">
        <v>1</v>
      </c>
      <c r="AO145">
        <v>0</v>
      </c>
      <c r="AP145">
        <v>0</v>
      </c>
      <c r="AQ145">
        <v>0</v>
      </c>
      <c r="AS145" s="37"/>
      <c r="AT145" s="37"/>
      <c r="AU145" s="6">
        <f t="shared" si="593"/>
        <v>0</v>
      </c>
      <c r="AV145" s="6">
        <f t="shared" si="594"/>
        <v>0</v>
      </c>
      <c r="AW145" s="6">
        <f t="shared" si="595"/>
        <v>0</v>
      </c>
      <c r="AX145" s="6">
        <f t="shared" si="596"/>
        <v>0</v>
      </c>
      <c r="AY145" s="193">
        <f t="shared" si="597"/>
        <v>5.6740334309306508</v>
      </c>
      <c r="AZ145" s="193">
        <f t="shared" si="598"/>
        <v>4.1745731882913786</v>
      </c>
      <c r="BA145" s="193">
        <f t="shared" si="599"/>
        <v>3.8150380693314694</v>
      </c>
      <c r="BB145" s="193">
        <f t="shared" si="600"/>
        <v>3.9040600573940507</v>
      </c>
      <c r="BC145" s="72">
        <f t="shared" si="601"/>
        <v>56312.210093717425</v>
      </c>
      <c r="BG145" s="3">
        <f t="shared" si="602"/>
        <v>6.4465258863159924</v>
      </c>
      <c r="BH145" s="6">
        <f t="shared" si="603"/>
        <v>0</v>
      </c>
      <c r="BI145" s="6">
        <f t="shared" si="604"/>
        <v>0</v>
      </c>
      <c r="BJ145" s="6">
        <f t="shared" si="605"/>
        <v>0</v>
      </c>
      <c r="BK145" s="193">
        <f t="shared" si="606"/>
        <v>5.6959292417132037</v>
      </c>
      <c r="BL145" s="193">
        <f t="shared" si="607"/>
        <v>4.1745731882913786</v>
      </c>
      <c r="BM145" s="193">
        <f t="shared" si="608"/>
        <v>3.8150380693314694</v>
      </c>
      <c r="BN145" s="193">
        <f t="shared" si="609"/>
        <v>3.9040600573940507</v>
      </c>
      <c r="BO145" s="72">
        <f t="shared" si="610"/>
        <v>56324.856580598054</v>
      </c>
      <c r="BS145" s="3">
        <f t="shared" si="611"/>
        <v>6.4465461973824363</v>
      </c>
      <c r="BT145" s="6">
        <f t="shared" si="612"/>
        <v>0</v>
      </c>
      <c r="BU145" s="6">
        <f t="shared" si="613"/>
        <v>0</v>
      </c>
      <c r="BV145" s="6">
        <f t="shared" si="614"/>
        <v>0</v>
      </c>
      <c r="BW145" s="193">
        <f t="shared" si="615"/>
        <v>5.6959293099505413</v>
      </c>
      <c r="BX145" s="193">
        <f t="shared" si="616"/>
        <v>4.1745731882913786</v>
      </c>
      <c r="BY145" s="193">
        <f t="shared" si="773"/>
        <v>3.8150380693314694</v>
      </c>
      <c r="BZ145" s="193">
        <f t="shared" si="617"/>
        <v>3.9040600573940507</v>
      </c>
      <c r="CA145" s="72">
        <f t="shared" si="618"/>
        <v>56324.856580598054</v>
      </c>
      <c r="CE145" s="3">
        <f t="shared" si="619"/>
        <v>0</v>
      </c>
      <c r="CF145" s="6">
        <f t="shared" si="620"/>
        <v>5.1060187188518347</v>
      </c>
      <c r="CG145" s="6">
        <f t="shared" si="621"/>
        <v>0</v>
      </c>
      <c r="CH145" s="6">
        <f t="shared" si="622"/>
        <v>0</v>
      </c>
      <c r="CI145" s="193">
        <f t="shared" si="623"/>
        <v>5.6740334309306508</v>
      </c>
      <c r="CJ145" s="193">
        <f t="shared" si="624"/>
        <v>4.2501810279995409</v>
      </c>
      <c r="CK145" s="193">
        <f t="shared" si="774"/>
        <v>3.8150380693314694</v>
      </c>
      <c r="CL145" s="193">
        <f t="shared" si="625"/>
        <v>3.9040600573940507</v>
      </c>
      <c r="CM145" s="72">
        <f t="shared" si="626"/>
        <v>56500.598526256363</v>
      </c>
      <c r="CQ145" s="3">
        <f t="shared" si="627"/>
        <v>0</v>
      </c>
      <c r="CR145" s="6">
        <f t="shared" si="628"/>
        <v>5.1060742510333172</v>
      </c>
      <c r="CS145" s="6">
        <f t="shared" si="629"/>
        <v>0</v>
      </c>
      <c r="CT145" s="6">
        <f t="shared" si="630"/>
        <v>0</v>
      </c>
      <c r="CU145" s="193">
        <f t="shared" si="631"/>
        <v>5.6740334309306508</v>
      </c>
      <c r="CV145" s="193">
        <f t="shared" si="632"/>
        <v>4.2501818199798693</v>
      </c>
      <c r="CW145" s="193">
        <f t="shared" si="775"/>
        <v>3.8150380693314694</v>
      </c>
      <c r="CX145" s="193">
        <f t="shared" si="633"/>
        <v>3.9040600573940507</v>
      </c>
      <c r="CY145" s="72">
        <f t="shared" si="634"/>
        <v>56500.600502892987</v>
      </c>
      <c r="DC145" s="3">
        <f t="shared" si="635"/>
        <v>0</v>
      </c>
      <c r="DD145" s="6">
        <f t="shared" si="636"/>
        <v>0</v>
      </c>
      <c r="DE145" s="6">
        <f t="shared" si="637"/>
        <v>4.7857456680112458</v>
      </c>
      <c r="DF145" s="6">
        <f t="shared" si="638"/>
        <v>0</v>
      </c>
      <c r="DG145" s="193">
        <f t="shared" si="639"/>
        <v>5.6740334309306508</v>
      </c>
      <c r="DH145" s="193">
        <f t="shared" si="640"/>
        <v>4.1745731882913786</v>
      </c>
      <c r="DI145" s="193">
        <f t="shared" si="776"/>
        <v>3.9153022138747122</v>
      </c>
      <c r="DJ145" s="193">
        <f t="shared" si="641"/>
        <v>3.9040600573940507</v>
      </c>
      <c r="DK145" s="72">
        <f t="shared" si="642"/>
        <v>56802.905020320242</v>
      </c>
      <c r="DO145" s="3">
        <f t="shared" si="643"/>
        <v>0</v>
      </c>
      <c r="DP145" s="6">
        <f t="shared" si="644"/>
        <v>0</v>
      </c>
      <c r="DQ145" s="6">
        <f t="shared" si="645"/>
        <v>4.5579410420919517</v>
      </c>
      <c r="DR145" s="6">
        <f t="shared" si="646"/>
        <v>0</v>
      </c>
      <c r="DS145" s="193">
        <f t="shared" si="647"/>
        <v>5.6740334309306508</v>
      </c>
      <c r="DT145" s="193">
        <f t="shared" si="648"/>
        <v>4.1745731882913786</v>
      </c>
      <c r="DU145" s="193">
        <f t="shared" si="777"/>
        <v>3.9107506947981525</v>
      </c>
      <c r="DV145" s="193">
        <f t="shared" si="649"/>
        <v>3.9040600573940507</v>
      </c>
      <c r="DW145" s="72">
        <f t="shared" si="650"/>
        <v>56780.537420399822</v>
      </c>
      <c r="EA145" s="3">
        <f t="shared" si="651"/>
        <v>0</v>
      </c>
      <c r="EB145" s="6">
        <f t="shared" si="652"/>
        <v>0</v>
      </c>
      <c r="EC145" s="6">
        <f t="shared" si="653"/>
        <v>0</v>
      </c>
      <c r="ED145" s="6">
        <f t="shared" si="654"/>
        <v>13.80365021145272</v>
      </c>
      <c r="EE145" s="193">
        <f t="shared" si="655"/>
        <v>5.6740334309306508</v>
      </c>
      <c r="EF145" s="193">
        <f t="shared" si="656"/>
        <v>4.1745731882913786</v>
      </c>
      <c r="EG145" s="193">
        <f t="shared" si="778"/>
        <v>3.8150380693314694</v>
      </c>
      <c r="EH145" s="193">
        <f t="shared" si="657"/>
        <v>4.1495755874411593</v>
      </c>
      <c r="EI145" s="72">
        <f t="shared" si="658"/>
        <v>58057.483618514387</v>
      </c>
      <c r="EM145" s="3">
        <f t="shared" si="659"/>
        <v>0</v>
      </c>
      <c r="EN145" s="6">
        <f t="shared" si="660"/>
        <v>0</v>
      </c>
      <c r="EO145" s="6">
        <f t="shared" si="661"/>
        <v>0</v>
      </c>
      <c r="EP145" s="6">
        <f t="shared" si="662"/>
        <v>4.6013302996837648</v>
      </c>
      <c r="EQ145" s="193">
        <f t="shared" si="663"/>
        <v>5.6740334309306508</v>
      </c>
      <c r="ER145" s="193">
        <f t="shared" si="664"/>
        <v>4.1745731882913786</v>
      </c>
      <c r="ES145" s="193">
        <f t="shared" si="779"/>
        <v>3.8150380693314694</v>
      </c>
      <c r="ET145" s="193">
        <f t="shared" si="665"/>
        <v>3.9927687996424508</v>
      </c>
      <c r="EU145" s="72">
        <f t="shared" si="666"/>
        <v>56936.668069421074</v>
      </c>
      <c r="EY145" s="3">
        <f t="shared" si="667"/>
        <v>6.4465258863159924</v>
      </c>
      <c r="EZ145" s="6">
        <f t="shared" si="668"/>
        <v>5.1060187188518347</v>
      </c>
      <c r="FA145" s="6">
        <f t="shared" si="669"/>
        <v>4.7857456680112458</v>
      </c>
      <c r="FB145" s="6">
        <f t="shared" si="670"/>
        <v>13.80365021145272</v>
      </c>
      <c r="FC145" s="193">
        <f t="shared" si="671"/>
        <v>5.6959292417132037</v>
      </c>
      <c r="FD145" s="193">
        <f t="shared" si="672"/>
        <v>4.2501810279995409</v>
      </c>
      <c r="FE145" s="193">
        <f t="shared" si="780"/>
        <v>3.9153022138747122</v>
      </c>
      <c r="FF145" s="193">
        <f t="shared" si="673"/>
        <v>4.1495755874411593</v>
      </c>
      <c r="FG145" s="72">
        <f t="shared" si="674"/>
        <v>58772.502190652296</v>
      </c>
      <c r="FK145" s="3">
        <f t="shared" si="675"/>
        <v>6.5781079501643962</v>
      </c>
      <c r="FL145" s="6">
        <f t="shared" si="676"/>
        <v>5.1060742510333172</v>
      </c>
      <c r="FM145" s="6">
        <f t="shared" si="677"/>
        <v>4.5579410420919517</v>
      </c>
      <c r="FN145" s="6">
        <f t="shared" si="678"/>
        <v>4.6013302996837648</v>
      </c>
      <c r="FO145" s="193">
        <f t="shared" si="679"/>
        <v>5.6963712089534173</v>
      </c>
      <c r="FP145" s="193">
        <f t="shared" si="680"/>
        <v>4.2501818199798693</v>
      </c>
      <c r="FQ145" s="193">
        <f t="shared" si="781"/>
        <v>3.9107506947981525</v>
      </c>
      <c r="FR145" s="193">
        <f t="shared" si="681"/>
        <v>3.9927687996424508</v>
      </c>
      <c r="FS145" s="205">
        <f t="shared" si="682"/>
        <v>57615.449782140313</v>
      </c>
      <c r="FW145" s="3">
        <f t="shared" si="683"/>
        <v>7.5648007849626433</v>
      </c>
      <c r="FX145" s="6">
        <f t="shared" si="684"/>
        <v>5.7698011523025725</v>
      </c>
      <c r="FY145" s="6">
        <f t="shared" si="685"/>
        <v>5.6517377412704235</v>
      </c>
      <c r="FZ145" s="6">
        <f t="shared" si="686"/>
        <v>5.4294357498380696</v>
      </c>
      <c r="GA145" s="193">
        <f t="shared" si="687"/>
        <v>5.6996791737419343</v>
      </c>
      <c r="GB145" s="193">
        <f t="shared" si="688"/>
        <v>4.2596031342324698</v>
      </c>
      <c r="GC145" s="193">
        <f t="shared" si="782"/>
        <v>3.932418037999617</v>
      </c>
      <c r="GD145" s="193">
        <f t="shared" si="689"/>
        <v>4.0079306314963317</v>
      </c>
      <c r="GE145" s="72">
        <f t="shared" si="690"/>
        <v>57858.517605921596</v>
      </c>
      <c r="GI145" s="3">
        <f t="shared" si="691"/>
        <v>7.2358964030077475</v>
      </c>
      <c r="GJ145" s="6">
        <f t="shared" si="692"/>
        <v>5.6166205907370186</v>
      </c>
      <c r="GK145" s="6">
        <f t="shared" si="693"/>
        <v>5.0136383188689244</v>
      </c>
      <c r="GL145" s="6">
        <f t="shared" si="694"/>
        <v>5.0613384108659973</v>
      </c>
      <c r="GM145" s="193">
        <f t="shared" si="695"/>
        <v>5.6985777115274479</v>
      </c>
      <c r="GN145" s="193">
        <f t="shared" si="696"/>
        <v>4.2574366682299383</v>
      </c>
      <c r="GO145" s="193">
        <f t="shared" si="783"/>
        <v>3.9198348572547341</v>
      </c>
      <c r="GP145" s="193">
        <f t="shared" si="697"/>
        <v>4.0012194804469718</v>
      </c>
      <c r="GQ145" s="72">
        <f t="shared" si="698"/>
        <v>57741.174132741988</v>
      </c>
      <c r="GU145" s="3">
        <f t="shared" si="699"/>
        <v>8.5515139308273369</v>
      </c>
      <c r="GV145" s="6">
        <f t="shared" si="700"/>
        <v>6.1272224626222016</v>
      </c>
      <c r="GW145" s="6">
        <f t="shared" si="701"/>
        <v>5.9252089222996371</v>
      </c>
      <c r="GX145" s="6">
        <f t="shared" si="702"/>
        <v>5.7515209214386331</v>
      </c>
      <c r="GY145" s="193">
        <f t="shared" si="703"/>
        <v>5.7029762997261804</v>
      </c>
      <c r="GZ145" s="193">
        <f t="shared" si="704"/>
        <v>4.2646400431359366</v>
      </c>
      <c r="HA145" s="193">
        <f t="shared" si="784"/>
        <v>3.9377627340091421</v>
      </c>
      <c r="HB145" s="193">
        <f t="shared" si="705"/>
        <v>4.0137661679575398</v>
      </c>
      <c r="HC145" s="205">
        <f t="shared" si="706"/>
        <v>57942.141105262483</v>
      </c>
      <c r="HG145" s="3">
        <f t="shared" si="507"/>
        <v>7.5648007849626433</v>
      </c>
      <c r="HH145" s="6">
        <f t="shared" si="508"/>
        <v>0</v>
      </c>
      <c r="HI145" s="6">
        <f t="shared" si="509"/>
        <v>0</v>
      </c>
      <c r="HJ145" s="6">
        <f t="shared" si="510"/>
        <v>0</v>
      </c>
      <c r="HK145" s="193">
        <f t="shared" si="707"/>
        <v>5.6996791737419343</v>
      </c>
      <c r="HL145" s="193">
        <f t="shared" si="707"/>
        <v>4.1745731882913786</v>
      </c>
      <c r="HM145" s="193">
        <f t="shared" si="707"/>
        <v>3.8150380693314694</v>
      </c>
      <c r="HN145" s="193">
        <f t="shared" si="511"/>
        <v>3.9040600573940507</v>
      </c>
      <c r="HO145" s="212">
        <f t="shared" si="708"/>
        <v>56327.022734819075</v>
      </c>
      <c r="HS145" s="3">
        <f t="shared" si="512"/>
        <v>7.2358964030077475</v>
      </c>
      <c r="HT145" s="6">
        <f t="shared" si="513"/>
        <v>0</v>
      </c>
      <c r="HU145" s="6">
        <f t="shared" si="514"/>
        <v>0</v>
      </c>
      <c r="HV145" s="6">
        <f t="shared" si="515"/>
        <v>0</v>
      </c>
      <c r="HW145" s="193">
        <f t="shared" si="709"/>
        <v>5.6985777115274479</v>
      </c>
      <c r="HX145" s="193">
        <f t="shared" si="710"/>
        <v>4.1745731882913786</v>
      </c>
      <c r="HY145" s="193">
        <f t="shared" si="711"/>
        <v>3.8150380693314694</v>
      </c>
      <c r="HZ145" s="193">
        <f t="shared" si="516"/>
        <v>3.9040600573940507</v>
      </c>
      <c r="IA145" s="212">
        <f t="shared" si="712"/>
        <v>56326.386464772084</v>
      </c>
      <c r="IE145" s="3">
        <f t="shared" si="517"/>
        <v>8.5515139308273369</v>
      </c>
      <c r="IF145" s="6">
        <f t="shared" si="518"/>
        <v>0</v>
      </c>
      <c r="IG145" s="6">
        <f t="shared" si="519"/>
        <v>0</v>
      </c>
      <c r="IH145" s="6">
        <f t="shared" si="520"/>
        <v>0</v>
      </c>
      <c r="II145" s="193">
        <f t="shared" si="713"/>
        <v>5.7029762997261804</v>
      </c>
      <c r="IJ145" s="193">
        <f t="shared" si="714"/>
        <v>4.1745731882913786</v>
      </c>
      <c r="IK145" s="193">
        <f t="shared" si="715"/>
        <v>3.8150380693314694</v>
      </c>
      <c r="IL145" s="193">
        <f t="shared" si="521"/>
        <v>3.9040600573940507</v>
      </c>
      <c r="IM145" s="205">
        <f t="shared" si="716"/>
        <v>56328.927393730592</v>
      </c>
      <c r="IQ145" s="3">
        <f t="shared" si="522"/>
        <v>0</v>
      </c>
      <c r="IR145" s="6">
        <f t="shared" si="523"/>
        <v>5.7698011523025725</v>
      </c>
      <c r="IS145" s="6">
        <f t="shared" si="524"/>
        <v>0</v>
      </c>
      <c r="IT145" s="6">
        <f t="shared" si="525"/>
        <v>0</v>
      </c>
      <c r="IU145" s="193">
        <f t="shared" si="717"/>
        <v>5.6740334309306508</v>
      </c>
      <c r="IV145" s="193">
        <f t="shared" si="718"/>
        <v>4.2596031342324698</v>
      </c>
      <c r="IW145" s="193">
        <f t="shared" si="719"/>
        <v>3.8150380693314694</v>
      </c>
      <c r="IX145" s="193">
        <f t="shared" si="526"/>
        <v>3.9040600573940507</v>
      </c>
      <c r="IY145" s="212">
        <f t="shared" si="720"/>
        <v>56524.119257351646</v>
      </c>
      <c r="JC145" s="3">
        <f t="shared" si="527"/>
        <v>0</v>
      </c>
      <c r="JD145" s="6">
        <f t="shared" si="528"/>
        <v>5.6166205907370186</v>
      </c>
      <c r="JE145" s="6">
        <f t="shared" si="529"/>
        <v>0</v>
      </c>
      <c r="JF145" s="6">
        <f t="shared" si="530"/>
        <v>0</v>
      </c>
      <c r="JG145" s="193">
        <f t="shared" si="721"/>
        <v>5.6740334309306508</v>
      </c>
      <c r="JH145" s="193">
        <f t="shared" si="722"/>
        <v>4.2574366682299383</v>
      </c>
      <c r="JI145" s="193">
        <f t="shared" si="723"/>
        <v>3.8150380693314694</v>
      </c>
      <c r="JJ145" s="193">
        <f t="shared" si="531"/>
        <v>3.9040600573940507</v>
      </c>
      <c r="JK145" s="212">
        <f t="shared" si="724"/>
        <v>56518.710166296056</v>
      </c>
      <c r="JO145" s="3">
        <f t="shared" si="532"/>
        <v>0</v>
      </c>
      <c r="JP145" s="6">
        <f t="shared" si="533"/>
        <v>6.1272224626222016</v>
      </c>
      <c r="JQ145" s="6">
        <f t="shared" si="534"/>
        <v>0</v>
      </c>
      <c r="JR145" s="6">
        <f t="shared" si="535"/>
        <v>0</v>
      </c>
      <c r="JS145" s="193">
        <f t="shared" si="725"/>
        <v>5.6740334309306508</v>
      </c>
      <c r="JT145" s="193">
        <f t="shared" si="726"/>
        <v>4.2646400431359366</v>
      </c>
      <c r="JU145" s="193">
        <f t="shared" si="727"/>
        <v>3.8150380693314694</v>
      </c>
      <c r="JV145" s="193">
        <f t="shared" si="536"/>
        <v>3.9040600573940507</v>
      </c>
      <c r="JW145" s="205">
        <f t="shared" si="728"/>
        <v>56536.697084053885</v>
      </c>
      <c r="KA145" s="3">
        <f t="shared" si="537"/>
        <v>0</v>
      </c>
      <c r="KB145" s="6">
        <f t="shared" si="538"/>
        <v>0</v>
      </c>
      <c r="KC145" s="6">
        <f t="shared" si="539"/>
        <v>5.6517377412704235</v>
      </c>
      <c r="KD145" s="6">
        <f t="shared" si="540"/>
        <v>0</v>
      </c>
      <c r="KE145" s="193">
        <f t="shared" si="729"/>
        <v>5.6740334309306508</v>
      </c>
      <c r="KF145" s="193">
        <f t="shared" si="730"/>
        <v>4.1745731882913786</v>
      </c>
      <c r="KG145" s="193">
        <f t="shared" si="731"/>
        <v>3.932418037999617</v>
      </c>
      <c r="KH145" s="193">
        <f t="shared" si="541"/>
        <v>3.9040600573940507</v>
      </c>
      <c r="KI145" s="212">
        <f t="shared" si="732"/>
        <v>56887.096473452693</v>
      </c>
      <c r="KM145" s="3">
        <f t="shared" si="542"/>
        <v>0</v>
      </c>
      <c r="KN145" s="6">
        <f t="shared" si="543"/>
        <v>0</v>
      </c>
      <c r="KO145" s="6">
        <f t="shared" si="544"/>
        <v>5.0136383188689244</v>
      </c>
      <c r="KP145" s="6">
        <f t="shared" si="545"/>
        <v>0</v>
      </c>
      <c r="KQ145" s="193">
        <f t="shared" si="733"/>
        <v>5.6740334309306508</v>
      </c>
      <c r="KR145" s="193">
        <f t="shared" si="734"/>
        <v>4.1745731882913786</v>
      </c>
      <c r="KS145" s="193">
        <f t="shared" si="735"/>
        <v>3.9198348572547341</v>
      </c>
      <c r="KT145" s="193">
        <f t="shared" si="546"/>
        <v>3.9040600573940507</v>
      </c>
      <c r="KU145" s="212">
        <f t="shared" si="736"/>
        <v>56825.188615660445</v>
      </c>
      <c r="KY145" s="3">
        <f t="shared" si="547"/>
        <v>0</v>
      </c>
      <c r="KZ145" s="6">
        <f t="shared" si="548"/>
        <v>0</v>
      </c>
      <c r="LA145" s="6">
        <f t="shared" si="549"/>
        <v>5.9252089222996371</v>
      </c>
      <c r="LB145" s="6">
        <f t="shared" si="550"/>
        <v>0</v>
      </c>
      <c r="LC145" s="193">
        <f t="shared" si="737"/>
        <v>5.6740334309306508</v>
      </c>
      <c r="LD145" s="193">
        <f t="shared" si="738"/>
        <v>4.1745731882913786</v>
      </c>
      <c r="LE145" s="193">
        <f t="shared" si="739"/>
        <v>3.9377627340091421</v>
      </c>
      <c r="LF145" s="193">
        <f t="shared" si="551"/>
        <v>3.9040600573940507</v>
      </c>
      <c r="LG145" s="205">
        <f t="shared" si="740"/>
        <v>56913.412190118921</v>
      </c>
      <c r="LK145" s="3">
        <f t="shared" si="552"/>
        <v>0</v>
      </c>
      <c r="LL145" s="6">
        <f t="shared" si="553"/>
        <v>0</v>
      </c>
      <c r="LM145" s="6">
        <f t="shared" si="554"/>
        <v>0</v>
      </c>
      <c r="LN145" s="6">
        <f t="shared" si="555"/>
        <v>5.4294357498380696</v>
      </c>
      <c r="LO145" s="193">
        <f t="shared" si="741"/>
        <v>5.6740334309306508</v>
      </c>
      <c r="LP145" s="193">
        <f t="shared" si="742"/>
        <v>4.1745731882913786</v>
      </c>
      <c r="LQ145" s="193">
        <f t="shared" si="743"/>
        <v>3.8150380693314694</v>
      </c>
      <c r="LR145" s="193">
        <f t="shared" si="556"/>
        <v>4.0079306314963317</v>
      </c>
      <c r="LS145" s="212">
        <f t="shared" si="744"/>
        <v>57044.089362084145</v>
      </c>
      <c r="LW145" s="3">
        <f t="shared" si="557"/>
        <v>0</v>
      </c>
      <c r="LX145" s="6">
        <f t="shared" si="558"/>
        <v>0</v>
      </c>
      <c r="LY145" s="6">
        <f t="shared" si="559"/>
        <v>0</v>
      </c>
      <c r="LZ145" s="6">
        <f t="shared" si="560"/>
        <v>5.0613384108659973</v>
      </c>
      <c r="MA145" s="193">
        <f t="shared" si="745"/>
        <v>5.6740334309306508</v>
      </c>
      <c r="MB145" s="193">
        <f t="shared" si="746"/>
        <v>4.1745731882913786</v>
      </c>
      <c r="MC145" s="193">
        <f t="shared" si="747"/>
        <v>3.8150380693314694</v>
      </c>
      <c r="MD145" s="193">
        <f t="shared" si="561"/>
        <v>4.0012194804469718</v>
      </c>
      <c r="ME145" s="212">
        <f t="shared" si="748"/>
        <v>56996.516005924786</v>
      </c>
      <c r="MI145" s="3">
        <f t="shared" si="562"/>
        <v>0</v>
      </c>
      <c r="MJ145" s="6">
        <f t="shared" si="563"/>
        <v>0</v>
      </c>
      <c r="MK145" s="6">
        <f t="shared" si="564"/>
        <v>0</v>
      </c>
      <c r="ML145" s="6">
        <f t="shared" si="565"/>
        <v>5.7515209214386331</v>
      </c>
      <c r="MM145" s="193">
        <f t="shared" si="749"/>
        <v>5.6740334309306508</v>
      </c>
      <c r="MN145" s="193">
        <f t="shared" si="750"/>
        <v>4.1745731882913786</v>
      </c>
      <c r="MO145" s="193">
        <f t="shared" si="751"/>
        <v>3.8150380693314694</v>
      </c>
      <c r="MP145" s="193">
        <f t="shared" si="566"/>
        <v>4.0137661679575398</v>
      </c>
      <c r="MQ145" s="205">
        <f t="shared" si="752"/>
        <v>57085.48802028456</v>
      </c>
      <c r="MT145" s="3">
        <f t="shared" si="567"/>
        <v>6.2491832571430539</v>
      </c>
      <c r="MU145" s="6">
        <f t="shared" si="568"/>
        <v>5.1060187188518347</v>
      </c>
      <c r="MV145" s="6">
        <f t="shared" si="569"/>
        <v>5.2415309697266022</v>
      </c>
      <c r="MW145" s="6">
        <f t="shared" si="570"/>
        <v>5.5214600845810873</v>
      </c>
      <c r="MX145" s="193">
        <f t="shared" si="753"/>
        <v>5.6952660268076327</v>
      </c>
      <c r="MY145" s="193">
        <f t="shared" si="754"/>
        <v>4.2501810279995409</v>
      </c>
      <c r="MZ145" s="193">
        <f t="shared" si="755"/>
        <v>3.9243470484463643</v>
      </c>
      <c r="NA145" s="193">
        <f t="shared" si="571"/>
        <v>4.0096014053681719</v>
      </c>
      <c r="NB145" s="212">
        <f t="shared" si="756"/>
        <v>57803.453476231691</v>
      </c>
      <c r="NF145" s="3">
        <f t="shared" si="572"/>
        <v>6.249183257143053</v>
      </c>
      <c r="NG145" s="6">
        <f t="shared" si="573"/>
        <v>0</v>
      </c>
      <c r="NH145" s="6">
        <f t="shared" si="574"/>
        <v>0</v>
      </c>
      <c r="NI145" s="6">
        <f t="shared" si="575"/>
        <v>0</v>
      </c>
      <c r="NJ145" s="193">
        <f t="shared" si="757"/>
        <v>5.6952660268076327</v>
      </c>
      <c r="NK145" s="193">
        <f t="shared" si="758"/>
        <v>4.1745731882913786</v>
      </c>
      <c r="NL145" s="193">
        <f t="shared" si="759"/>
        <v>3.8150380693314694</v>
      </c>
      <c r="NM145" s="193">
        <f t="shared" si="576"/>
        <v>3.9040600573940507</v>
      </c>
      <c r="NN145" s="212">
        <f t="shared" si="760"/>
        <v>56324.473482118861</v>
      </c>
      <c r="NR145" s="3">
        <f t="shared" si="577"/>
        <v>0</v>
      </c>
      <c r="NS145" s="6">
        <f t="shared" si="578"/>
        <v>5.1060187188518347</v>
      </c>
      <c r="NT145" s="6">
        <f t="shared" si="579"/>
        <v>0</v>
      </c>
      <c r="NU145" s="6">
        <f t="shared" si="580"/>
        <v>0</v>
      </c>
      <c r="NV145" s="193">
        <f t="shared" si="761"/>
        <v>5.6740334309306508</v>
      </c>
      <c r="NW145" s="193">
        <f t="shared" si="762"/>
        <v>4.2501810279995409</v>
      </c>
      <c r="NX145" s="193">
        <f t="shared" si="763"/>
        <v>3.8150380693314694</v>
      </c>
      <c r="NY145" s="193">
        <f t="shared" si="581"/>
        <v>3.9040600573940507</v>
      </c>
      <c r="NZ145" s="212">
        <f t="shared" si="764"/>
        <v>56500.598526256363</v>
      </c>
      <c r="OD145" s="3">
        <f t="shared" si="582"/>
        <v>0</v>
      </c>
      <c r="OE145" s="6">
        <f t="shared" si="583"/>
        <v>0</v>
      </c>
      <c r="OF145" s="6">
        <f t="shared" si="584"/>
        <v>5.2415309697266022</v>
      </c>
      <c r="OG145" s="6">
        <f t="shared" si="585"/>
        <v>0</v>
      </c>
      <c r="OH145" s="193">
        <f t="shared" si="765"/>
        <v>5.6740334309306508</v>
      </c>
      <c r="OI145" s="193">
        <f t="shared" si="766"/>
        <v>4.1745731882913786</v>
      </c>
      <c r="OJ145" s="193">
        <f t="shared" si="767"/>
        <v>3.9243470484463643</v>
      </c>
      <c r="OK145" s="193">
        <f t="shared" si="586"/>
        <v>3.9040600573940507</v>
      </c>
      <c r="OL145" s="212">
        <f t="shared" si="768"/>
        <v>56847.380345685728</v>
      </c>
      <c r="OP145" s="3">
        <f t="shared" si="587"/>
        <v>0</v>
      </c>
      <c r="OQ145" s="6">
        <f t="shared" si="588"/>
        <v>0</v>
      </c>
      <c r="OR145" s="6">
        <f t="shared" si="589"/>
        <v>0</v>
      </c>
      <c r="OS145" s="6">
        <f t="shared" si="590"/>
        <v>5.5214600845810873</v>
      </c>
      <c r="OT145" s="193">
        <f t="shared" si="769"/>
        <v>5.6740334309306508</v>
      </c>
      <c r="OU145" s="193">
        <f t="shared" si="770"/>
        <v>4.1745731882913786</v>
      </c>
      <c r="OV145" s="193">
        <f t="shared" si="771"/>
        <v>3.8150380693314694</v>
      </c>
      <c r="OW145" s="193">
        <f t="shared" si="591"/>
        <v>4.0096014053681719</v>
      </c>
      <c r="OX145" s="232">
        <f t="shared" si="772"/>
        <v>57055.939153738451</v>
      </c>
    </row>
    <row r="146" spans="2:414" x14ac:dyDescent="0.2">
      <c r="B146" s="81">
        <v>45549</v>
      </c>
      <c r="C146">
        <v>142</v>
      </c>
      <c r="D146">
        <v>11.143476326792916</v>
      </c>
      <c r="E146">
        <v>0</v>
      </c>
      <c r="F146">
        <v>0</v>
      </c>
      <c r="G146">
        <v>0</v>
      </c>
      <c r="H146">
        <v>0</v>
      </c>
      <c r="I146">
        <v>0</v>
      </c>
      <c r="J146">
        <v>0</v>
      </c>
      <c r="K146">
        <v>1</v>
      </c>
      <c r="L146">
        <v>0</v>
      </c>
      <c r="M146">
        <v>0</v>
      </c>
      <c r="N146">
        <v>0</v>
      </c>
      <c r="O146">
        <v>0</v>
      </c>
      <c r="P146">
        <v>1</v>
      </c>
      <c r="Q146">
        <v>0</v>
      </c>
      <c r="R146">
        <v>0</v>
      </c>
      <c r="S146">
        <v>0</v>
      </c>
      <c r="T146">
        <v>20164</v>
      </c>
      <c r="U146">
        <v>6.5843651665718959</v>
      </c>
      <c r="V146">
        <v>5.1060187187294526</v>
      </c>
      <c r="W146">
        <v>4.5578530171535672</v>
      </c>
      <c r="X146">
        <v>4.6011986479492695</v>
      </c>
      <c r="Y146" s="3">
        <v>432.48474721375146</v>
      </c>
      <c r="Z146" s="3">
        <v>100.00000002019459</v>
      </c>
      <c r="AA146" s="3">
        <v>50</v>
      </c>
      <c r="AB146" s="3">
        <v>50.00020019627911</v>
      </c>
      <c r="AC146">
        <v>1</v>
      </c>
      <c r="AD146">
        <v>1</v>
      </c>
      <c r="AE146" s="6"/>
      <c r="AF146" s="1" t="s">
        <v>7</v>
      </c>
      <c r="AG146">
        <v>142</v>
      </c>
      <c r="AH146" s="189">
        <v>45549</v>
      </c>
      <c r="AI146">
        <f t="shared" si="592"/>
        <v>9</v>
      </c>
      <c r="AJ146">
        <v>142</v>
      </c>
      <c r="AK146">
        <v>1</v>
      </c>
      <c r="AL146">
        <v>1</v>
      </c>
      <c r="AM146">
        <v>0</v>
      </c>
      <c r="AN146">
        <v>1</v>
      </c>
      <c r="AO146">
        <v>0</v>
      </c>
      <c r="AP146">
        <v>0</v>
      </c>
      <c r="AQ146">
        <v>0</v>
      </c>
      <c r="AS146" s="37"/>
      <c r="AT146" s="37"/>
      <c r="AU146" s="6">
        <f t="shared" si="593"/>
        <v>0</v>
      </c>
      <c r="AV146" s="6">
        <f t="shared" si="594"/>
        <v>0</v>
      </c>
      <c r="AW146" s="6">
        <f t="shared" si="595"/>
        <v>0</v>
      </c>
      <c r="AX146" s="6">
        <f t="shared" si="596"/>
        <v>0</v>
      </c>
      <c r="AY146" s="193">
        <f t="shared" si="597"/>
        <v>5.6740334309306508</v>
      </c>
      <c r="AZ146" s="193">
        <f t="shared" si="598"/>
        <v>4.1745731882913786</v>
      </c>
      <c r="BA146" s="193">
        <f t="shared" si="599"/>
        <v>3.8150380693314694</v>
      </c>
      <c r="BB146" s="193">
        <f t="shared" si="600"/>
        <v>3.9040600573940507</v>
      </c>
      <c r="BC146" s="72">
        <f t="shared" si="601"/>
        <v>56312.210093717425</v>
      </c>
      <c r="BG146" s="3">
        <f t="shared" si="602"/>
        <v>6.4526778632404582</v>
      </c>
      <c r="BH146" s="6">
        <f t="shared" si="603"/>
        <v>0</v>
      </c>
      <c r="BI146" s="6">
        <f t="shared" si="604"/>
        <v>0</v>
      </c>
      <c r="BJ146" s="6">
        <f t="shared" si="605"/>
        <v>0</v>
      </c>
      <c r="BK146" s="193">
        <f t="shared" si="606"/>
        <v>5.6959499097664059</v>
      </c>
      <c r="BL146" s="193">
        <f t="shared" si="607"/>
        <v>4.1745731882913786</v>
      </c>
      <c r="BM146" s="193">
        <f t="shared" si="608"/>
        <v>3.8150380693314694</v>
      </c>
      <c r="BN146" s="193">
        <f t="shared" si="609"/>
        <v>3.9040600573940507</v>
      </c>
      <c r="BO146" s="72">
        <f t="shared" si="610"/>
        <v>56324.868519303651</v>
      </c>
      <c r="BS146" s="3">
        <f t="shared" si="611"/>
        <v>6.4526981936899324</v>
      </c>
      <c r="BT146" s="6">
        <f t="shared" si="612"/>
        <v>0</v>
      </c>
      <c r="BU146" s="6">
        <f t="shared" si="613"/>
        <v>0</v>
      </c>
      <c r="BV146" s="6">
        <f t="shared" si="614"/>
        <v>0</v>
      </c>
      <c r="BW146" s="193">
        <f t="shared" si="615"/>
        <v>5.6959499780674507</v>
      </c>
      <c r="BX146" s="193">
        <f t="shared" si="616"/>
        <v>4.1745731882913786</v>
      </c>
      <c r="BY146" s="193">
        <f t="shared" si="773"/>
        <v>3.8150380693314694</v>
      </c>
      <c r="BZ146" s="193">
        <f t="shared" si="617"/>
        <v>3.9040600573940507</v>
      </c>
      <c r="CA146" s="72">
        <f t="shared" si="618"/>
        <v>56324.868519303651</v>
      </c>
      <c r="CE146" s="3">
        <f t="shared" si="619"/>
        <v>0</v>
      </c>
      <c r="CF146" s="6">
        <f t="shared" si="620"/>
        <v>5.1060187187294526</v>
      </c>
      <c r="CG146" s="6">
        <f t="shared" si="621"/>
        <v>0</v>
      </c>
      <c r="CH146" s="6">
        <f t="shared" si="622"/>
        <v>0</v>
      </c>
      <c r="CI146" s="193">
        <f t="shared" si="623"/>
        <v>5.6740334309306508</v>
      </c>
      <c r="CJ146" s="193">
        <f t="shared" si="624"/>
        <v>4.2501810279977956</v>
      </c>
      <c r="CK146" s="193">
        <f t="shared" si="774"/>
        <v>3.8150380693314694</v>
      </c>
      <c r="CL146" s="193">
        <f t="shared" si="625"/>
        <v>3.9040600573940507</v>
      </c>
      <c r="CM146" s="72">
        <f t="shared" si="626"/>
        <v>56500.598526252048</v>
      </c>
      <c r="CQ146" s="3">
        <f t="shared" si="627"/>
        <v>0</v>
      </c>
      <c r="CR146" s="6">
        <f t="shared" si="628"/>
        <v>5.1060742509109334</v>
      </c>
      <c r="CS146" s="6">
        <f t="shared" si="629"/>
        <v>0</v>
      </c>
      <c r="CT146" s="6">
        <f t="shared" si="630"/>
        <v>0</v>
      </c>
      <c r="CU146" s="193">
        <f t="shared" si="631"/>
        <v>5.6740334309306508</v>
      </c>
      <c r="CV146" s="193">
        <f t="shared" si="632"/>
        <v>4.2501818199781241</v>
      </c>
      <c r="CW146" s="193">
        <f t="shared" si="775"/>
        <v>3.8150380693314694</v>
      </c>
      <c r="CX146" s="193">
        <f t="shared" si="633"/>
        <v>3.9040600573940507</v>
      </c>
      <c r="CY146" s="72">
        <f t="shared" si="634"/>
        <v>56500.600502888672</v>
      </c>
      <c r="DC146" s="3">
        <f t="shared" si="635"/>
        <v>0</v>
      </c>
      <c r="DD146" s="6">
        <f t="shared" si="636"/>
        <v>0</v>
      </c>
      <c r="DE146" s="6">
        <f t="shared" si="637"/>
        <v>4.7857456680112458</v>
      </c>
      <c r="DF146" s="6">
        <f t="shared" si="638"/>
        <v>0</v>
      </c>
      <c r="DG146" s="193">
        <f t="shared" si="639"/>
        <v>5.6740334309306508</v>
      </c>
      <c r="DH146" s="193">
        <f t="shared" si="640"/>
        <v>4.1745731882913786</v>
      </c>
      <c r="DI146" s="193">
        <f t="shared" si="776"/>
        <v>3.9153022138747122</v>
      </c>
      <c r="DJ146" s="193">
        <f t="shared" si="641"/>
        <v>3.9040600573940507</v>
      </c>
      <c r="DK146" s="72">
        <f t="shared" si="642"/>
        <v>56802.905020320242</v>
      </c>
      <c r="DO146" s="3">
        <f t="shared" si="643"/>
        <v>0</v>
      </c>
      <c r="DP146" s="6">
        <f t="shared" si="644"/>
        <v>0</v>
      </c>
      <c r="DQ146" s="6">
        <f t="shared" si="645"/>
        <v>4.5579410420919517</v>
      </c>
      <c r="DR146" s="6">
        <f t="shared" si="646"/>
        <v>0</v>
      </c>
      <c r="DS146" s="193">
        <f t="shared" si="647"/>
        <v>5.6740334309306508</v>
      </c>
      <c r="DT146" s="193">
        <f t="shared" si="648"/>
        <v>4.1745731882913786</v>
      </c>
      <c r="DU146" s="193">
        <f t="shared" si="777"/>
        <v>3.9107506947981525</v>
      </c>
      <c r="DV146" s="193">
        <f t="shared" si="649"/>
        <v>3.9040600573940507</v>
      </c>
      <c r="DW146" s="72">
        <f t="shared" si="650"/>
        <v>56780.537420399822</v>
      </c>
      <c r="EA146" s="3">
        <f t="shared" si="651"/>
        <v>0</v>
      </c>
      <c r="EB146" s="6">
        <f t="shared" si="652"/>
        <v>0</v>
      </c>
      <c r="EC146" s="6">
        <f t="shared" si="653"/>
        <v>0</v>
      </c>
      <c r="ED146" s="6">
        <f t="shared" si="654"/>
        <v>13.803595943847808</v>
      </c>
      <c r="EE146" s="193">
        <f t="shared" si="655"/>
        <v>5.6740334309306508</v>
      </c>
      <c r="EF146" s="193">
        <f t="shared" si="656"/>
        <v>4.1745731882913786</v>
      </c>
      <c r="EG146" s="193">
        <f t="shared" si="778"/>
        <v>3.8150380693314694</v>
      </c>
      <c r="EH146" s="193">
        <f t="shared" si="657"/>
        <v>4.1495747315805067</v>
      </c>
      <c r="EI146" s="72">
        <f t="shared" si="658"/>
        <v>58057.477441216717</v>
      </c>
      <c r="EM146" s="3">
        <f t="shared" si="659"/>
        <v>0</v>
      </c>
      <c r="EN146" s="6">
        <f t="shared" si="660"/>
        <v>0</v>
      </c>
      <c r="EO146" s="6">
        <f t="shared" si="661"/>
        <v>0</v>
      </c>
      <c r="EP146" s="6">
        <f t="shared" si="662"/>
        <v>4.6013122100356689</v>
      </c>
      <c r="EQ146" s="193">
        <f t="shared" si="663"/>
        <v>5.6740334309306508</v>
      </c>
      <c r="ER146" s="193">
        <f t="shared" si="664"/>
        <v>4.1745731882913786</v>
      </c>
      <c r="ES146" s="193">
        <f t="shared" si="779"/>
        <v>3.8150380693314694</v>
      </c>
      <c r="ET146" s="193">
        <f t="shared" si="665"/>
        <v>3.9927684659143834</v>
      </c>
      <c r="EU146" s="72">
        <f t="shared" si="666"/>
        <v>56936.665707191743</v>
      </c>
      <c r="EY146" s="3">
        <f t="shared" si="667"/>
        <v>6.4526778632404582</v>
      </c>
      <c r="EZ146" s="6">
        <f t="shared" si="668"/>
        <v>5.1060187187294526</v>
      </c>
      <c r="FA146" s="6">
        <f t="shared" si="669"/>
        <v>4.7857456680112458</v>
      </c>
      <c r="FB146" s="6">
        <f t="shared" si="670"/>
        <v>13.803595943847808</v>
      </c>
      <c r="FC146" s="193">
        <f t="shared" si="671"/>
        <v>5.6959499097664059</v>
      </c>
      <c r="FD146" s="193">
        <f t="shared" si="672"/>
        <v>4.2501810279977956</v>
      </c>
      <c r="FE146" s="193">
        <f t="shared" si="780"/>
        <v>3.9153022138747122</v>
      </c>
      <c r="FF146" s="193">
        <f t="shared" si="673"/>
        <v>4.1495747315805067</v>
      </c>
      <c r="FG146" s="72">
        <f t="shared" si="674"/>
        <v>58772.508394783494</v>
      </c>
      <c r="FK146" s="3">
        <f t="shared" si="675"/>
        <v>6.5843854970213709</v>
      </c>
      <c r="FL146" s="6">
        <f t="shared" si="676"/>
        <v>5.1060742509109334</v>
      </c>
      <c r="FM146" s="6">
        <f t="shared" si="677"/>
        <v>4.5579410420919517</v>
      </c>
      <c r="FN146" s="6">
        <f t="shared" si="678"/>
        <v>4.6013122100356689</v>
      </c>
      <c r="FO146" s="193">
        <f t="shared" si="679"/>
        <v>5.6963922895454013</v>
      </c>
      <c r="FP146" s="193">
        <f t="shared" si="680"/>
        <v>4.2501818199781241</v>
      </c>
      <c r="FQ146" s="193">
        <f t="shared" si="781"/>
        <v>3.9107506947981525</v>
      </c>
      <c r="FR146" s="193">
        <f t="shared" si="681"/>
        <v>3.9927684659143834</v>
      </c>
      <c r="FS146" s="205">
        <f t="shared" si="682"/>
        <v>57615.459847765487</v>
      </c>
      <c r="FW146" s="3">
        <f t="shared" si="683"/>
        <v>7.5720199415576799</v>
      </c>
      <c r="FX146" s="6">
        <f t="shared" si="684"/>
        <v>5.7698011521642805</v>
      </c>
      <c r="FY146" s="6">
        <f t="shared" si="685"/>
        <v>5.6517377412704235</v>
      </c>
      <c r="FZ146" s="6">
        <f t="shared" si="686"/>
        <v>5.4294144045801378</v>
      </c>
      <c r="GA146" s="193">
        <f t="shared" si="687"/>
        <v>5.6997033362494349</v>
      </c>
      <c r="GB146" s="193">
        <f t="shared" si="688"/>
        <v>4.2596031342305158</v>
      </c>
      <c r="GC146" s="193">
        <f t="shared" si="782"/>
        <v>3.932418037999617</v>
      </c>
      <c r="GD146" s="193">
        <f t="shared" si="689"/>
        <v>4.0079302436324546</v>
      </c>
      <c r="GE146" s="72">
        <f t="shared" si="690"/>
        <v>57858.529153330346</v>
      </c>
      <c r="GI146" s="3">
        <f t="shared" si="691"/>
        <v>7.2428016832290858</v>
      </c>
      <c r="GJ146" s="6">
        <f t="shared" si="692"/>
        <v>5.6166205906023983</v>
      </c>
      <c r="GK146" s="6">
        <f t="shared" si="693"/>
        <v>5.0136383188689244</v>
      </c>
      <c r="GL146" s="6">
        <f t="shared" si="694"/>
        <v>5.0613185127441964</v>
      </c>
      <c r="GM146" s="193">
        <f t="shared" si="695"/>
        <v>5.6986008489739826</v>
      </c>
      <c r="GN146" s="193">
        <f t="shared" si="696"/>
        <v>4.2574366682280322</v>
      </c>
      <c r="GO146" s="193">
        <f t="shared" si="783"/>
        <v>3.9198348572547341</v>
      </c>
      <c r="GP146" s="193">
        <f t="shared" si="697"/>
        <v>4.0012191164442577</v>
      </c>
      <c r="GQ146" s="72">
        <f t="shared" si="698"/>
        <v>57741.185221008571</v>
      </c>
      <c r="GU146" s="3">
        <f t="shared" si="699"/>
        <v>8.5596747165434657</v>
      </c>
      <c r="GV146" s="6">
        <f t="shared" si="700"/>
        <v>6.1272224624753431</v>
      </c>
      <c r="GW146" s="6">
        <f t="shared" si="701"/>
        <v>5.9252089222996371</v>
      </c>
      <c r="GX146" s="6">
        <f t="shared" si="702"/>
        <v>5.7514983099365864</v>
      </c>
      <c r="GY146" s="193">
        <f t="shared" si="703"/>
        <v>5.7030035239135639</v>
      </c>
      <c r="GZ146" s="193">
        <f t="shared" si="704"/>
        <v>4.2646400431338725</v>
      </c>
      <c r="HA146" s="193">
        <f t="shared" si="784"/>
        <v>3.9377627340091421</v>
      </c>
      <c r="HB146" s="193">
        <f t="shared" si="705"/>
        <v>4.013765759475465</v>
      </c>
      <c r="HC146" s="205">
        <f t="shared" si="706"/>
        <v>57942.154340173365</v>
      </c>
      <c r="HG146" s="3">
        <f t="shared" si="507"/>
        <v>7.5720199415576799</v>
      </c>
      <c r="HH146" s="6">
        <f t="shared" si="508"/>
        <v>0</v>
      </c>
      <c r="HI146" s="6">
        <f t="shared" si="509"/>
        <v>0</v>
      </c>
      <c r="HJ146" s="6">
        <f t="shared" si="510"/>
        <v>0</v>
      </c>
      <c r="HK146" s="193">
        <f t="shared" si="707"/>
        <v>5.6997033362494349</v>
      </c>
      <c r="HL146" s="193">
        <f t="shared" si="707"/>
        <v>4.1745731882913786</v>
      </c>
      <c r="HM146" s="193">
        <f t="shared" si="707"/>
        <v>3.8150380693314694</v>
      </c>
      <c r="HN146" s="193">
        <f t="shared" si="511"/>
        <v>3.9040600573940507</v>
      </c>
      <c r="HO146" s="212">
        <f t="shared" si="708"/>
        <v>56327.036692600159</v>
      </c>
      <c r="HS146" s="3">
        <f t="shared" si="512"/>
        <v>7.2428016832290858</v>
      </c>
      <c r="HT146" s="6">
        <f t="shared" si="513"/>
        <v>0</v>
      </c>
      <c r="HU146" s="6">
        <f t="shared" si="514"/>
        <v>0</v>
      </c>
      <c r="HV146" s="6">
        <f t="shared" si="515"/>
        <v>0</v>
      </c>
      <c r="HW146" s="193">
        <f t="shared" si="709"/>
        <v>5.6986008489739826</v>
      </c>
      <c r="HX146" s="193">
        <f t="shared" si="710"/>
        <v>4.1745731882913786</v>
      </c>
      <c r="HY146" s="193">
        <f t="shared" si="711"/>
        <v>3.8150380693314694</v>
      </c>
      <c r="HZ146" s="193">
        <f t="shared" si="516"/>
        <v>3.9040600573940507</v>
      </c>
      <c r="IA146" s="212">
        <f t="shared" si="712"/>
        <v>56326.399830262657</v>
      </c>
      <c r="IE146" s="3">
        <f t="shared" si="517"/>
        <v>8.5596747165434657</v>
      </c>
      <c r="IF146" s="6">
        <f t="shared" si="518"/>
        <v>0</v>
      </c>
      <c r="IG146" s="6">
        <f t="shared" si="519"/>
        <v>0</v>
      </c>
      <c r="IH146" s="6">
        <f t="shared" si="520"/>
        <v>0</v>
      </c>
      <c r="II146" s="193">
        <f t="shared" si="713"/>
        <v>5.7030035239135639</v>
      </c>
      <c r="IJ146" s="193">
        <f t="shared" si="714"/>
        <v>4.1745731882913786</v>
      </c>
      <c r="IK146" s="193">
        <f t="shared" si="715"/>
        <v>3.8150380693314694</v>
      </c>
      <c r="IL146" s="193">
        <f t="shared" si="521"/>
        <v>3.9040600573940507</v>
      </c>
      <c r="IM146" s="205">
        <f t="shared" si="716"/>
        <v>56328.943120662152</v>
      </c>
      <c r="IQ146" s="3">
        <f t="shared" si="522"/>
        <v>0</v>
      </c>
      <c r="IR146" s="6">
        <f t="shared" si="523"/>
        <v>5.7698011521642805</v>
      </c>
      <c r="IS146" s="6">
        <f t="shared" si="524"/>
        <v>0</v>
      </c>
      <c r="IT146" s="6">
        <f t="shared" si="525"/>
        <v>0</v>
      </c>
      <c r="IU146" s="193">
        <f t="shared" si="717"/>
        <v>5.6740334309306508</v>
      </c>
      <c r="IV146" s="193">
        <f t="shared" si="718"/>
        <v>4.2596031342305158</v>
      </c>
      <c r="IW146" s="193">
        <f t="shared" si="719"/>
        <v>3.8150380693314694</v>
      </c>
      <c r="IX146" s="193">
        <f t="shared" si="526"/>
        <v>3.9040600573940507</v>
      </c>
      <c r="IY146" s="212">
        <f t="shared" si="720"/>
        <v>56524.119257346822</v>
      </c>
      <c r="JC146" s="3">
        <f t="shared" si="527"/>
        <v>0</v>
      </c>
      <c r="JD146" s="6">
        <f t="shared" si="528"/>
        <v>5.6166205906023983</v>
      </c>
      <c r="JE146" s="6">
        <f t="shared" si="529"/>
        <v>0</v>
      </c>
      <c r="JF146" s="6">
        <f t="shared" si="530"/>
        <v>0</v>
      </c>
      <c r="JG146" s="193">
        <f t="shared" si="721"/>
        <v>5.6740334309306508</v>
      </c>
      <c r="JH146" s="193">
        <f t="shared" si="722"/>
        <v>4.2574366682280322</v>
      </c>
      <c r="JI146" s="193">
        <f t="shared" si="723"/>
        <v>3.8150380693314694</v>
      </c>
      <c r="JJ146" s="193">
        <f t="shared" si="531"/>
        <v>3.9040600573940507</v>
      </c>
      <c r="JK146" s="212">
        <f t="shared" si="724"/>
        <v>56518.710166291334</v>
      </c>
      <c r="JO146" s="3">
        <f t="shared" si="532"/>
        <v>0</v>
      </c>
      <c r="JP146" s="6">
        <f t="shared" si="533"/>
        <v>6.1272224624753431</v>
      </c>
      <c r="JQ146" s="6">
        <f t="shared" si="534"/>
        <v>0</v>
      </c>
      <c r="JR146" s="6">
        <f t="shared" si="535"/>
        <v>0</v>
      </c>
      <c r="JS146" s="193">
        <f t="shared" si="725"/>
        <v>5.6740334309306508</v>
      </c>
      <c r="JT146" s="193">
        <f t="shared" si="726"/>
        <v>4.2646400431338725</v>
      </c>
      <c r="JU146" s="193">
        <f t="shared" si="727"/>
        <v>3.8150380693314694</v>
      </c>
      <c r="JV146" s="193">
        <f t="shared" si="536"/>
        <v>3.9040600573940507</v>
      </c>
      <c r="JW146" s="205">
        <f t="shared" si="728"/>
        <v>56536.697084048661</v>
      </c>
      <c r="KA146" s="3">
        <f t="shared" si="537"/>
        <v>0</v>
      </c>
      <c r="KB146" s="6">
        <f t="shared" si="538"/>
        <v>0</v>
      </c>
      <c r="KC146" s="6">
        <f t="shared" si="539"/>
        <v>5.6517377412704235</v>
      </c>
      <c r="KD146" s="6">
        <f t="shared" si="540"/>
        <v>0</v>
      </c>
      <c r="KE146" s="193">
        <f t="shared" si="729"/>
        <v>5.6740334309306508</v>
      </c>
      <c r="KF146" s="193">
        <f t="shared" si="730"/>
        <v>4.1745731882913786</v>
      </c>
      <c r="KG146" s="193">
        <f t="shared" si="731"/>
        <v>3.932418037999617</v>
      </c>
      <c r="KH146" s="193">
        <f t="shared" si="541"/>
        <v>3.9040600573940507</v>
      </c>
      <c r="KI146" s="212">
        <f t="shared" si="732"/>
        <v>56887.096473452693</v>
      </c>
      <c r="KM146" s="3">
        <f t="shared" si="542"/>
        <v>0</v>
      </c>
      <c r="KN146" s="6">
        <f t="shared" si="543"/>
        <v>0</v>
      </c>
      <c r="KO146" s="6">
        <f t="shared" si="544"/>
        <v>5.0136383188689244</v>
      </c>
      <c r="KP146" s="6">
        <f t="shared" si="545"/>
        <v>0</v>
      </c>
      <c r="KQ146" s="193">
        <f t="shared" si="733"/>
        <v>5.6740334309306508</v>
      </c>
      <c r="KR146" s="193">
        <f t="shared" si="734"/>
        <v>4.1745731882913786</v>
      </c>
      <c r="KS146" s="193">
        <f t="shared" si="735"/>
        <v>3.9198348572547341</v>
      </c>
      <c r="KT146" s="193">
        <f t="shared" si="546"/>
        <v>3.9040600573940507</v>
      </c>
      <c r="KU146" s="212">
        <f t="shared" si="736"/>
        <v>56825.188615660445</v>
      </c>
      <c r="KY146" s="3">
        <f t="shared" si="547"/>
        <v>0</v>
      </c>
      <c r="KZ146" s="6">
        <f t="shared" si="548"/>
        <v>0</v>
      </c>
      <c r="LA146" s="6">
        <f t="shared" si="549"/>
        <v>5.9252089222996371</v>
      </c>
      <c r="LB146" s="6">
        <f t="shared" si="550"/>
        <v>0</v>
      </c>
      <c r="LC146" s="193">
        <f t="shared" si="737"/>
        <v>5.6740334309306508</v>
      </c>
      <c r="LD146" s="193">
        <f t="shared" si="738"/>
        <v>4.1745731882913786</v>
      </c>
      <c r="LE146" s="193">
        <f t="shared" si="739"/>
        <v>3.9377627340091421</v>
      </c>
      <c r="LF146" s="193">
        <f t="shared" si="551"/>
        <v>3.9040600573940507</v>
      </c>
      <c r="LG146" s="205">
        <f t="shared" si="740"/>
        <v>56913.412190118921</v>
      </c>
      <c r="LK146" s="3">
        <f t="shared" si="552"/>
        <v>0</v>
      </c>
      <c r="LL146" s="6">
        <f t="shared" si="553"/>
        <v>0</v>
      </c>
      <c r="LM146" s="6">
        <f t="shared" si="554"/>
        <v>0</v>
      </c>
      <c r="LN146" s="6">
        <f t="shared" si="555"/>
        <v>5.4294144045801378</v>
      </c>
      <c r="LO146" s="193">
        <f t="shared" si="741"/>
        <v>5.6740334309306508</v>
      </c>
      <c r="LP146" s="193">
        <f t="shared" si="742"/>
        <v>4.1745731882913786</v>
      </c>
      <c r="LQ146" s="193">
        <f t="shared" si="743"/>
        <v>3.8150380693314694</v>
      </c>
      <c r="LR146" s="193">
        <f t="shared" si="556"/>
        <v>4.0079302436324546</v>
      </c>
      <c r="LS146" s="212">
        <f t="shared" si="744"/>
        <v>57044.086611485276</v>
      </c>
      <c r="LW146" s="3">
        <f t="shared" si="557"/>
        <v>0</v>
      </c>
      <c r="LX146" s="6">
        <f t="shared" si="558"/>
        <v>0</v>
      </c>
      <c r="LY146" s="6">
        <f t="shared" si="559"/>
        <v>0</v>
      </c>
      <c r="LZ146" s="6">
        <f t="shared" si="560"/>
        <v>5.0613185127441964</v>
      </c>
      <c r="MA146" s="193">
        <f t="shared" si="745"/>
        <v>5.6740334309306508</v>
      </c>
      <c r="MB146" s="193">
        <f t="shared" si="746"/>
        <v>4.1745731882913786</v>
      </c>
      <c r="MC146" s="193">
        <f t="shared" si="747"/>
        <v>3.8150380693314694</v>
      </c>
      <c r="MD146" s="193">
        <f t="shared" si="561"/>
        <v>4.0012191164442577</v>
      </c>
      <c r="ME146" s="212">
        <f t="shared" si="748"/>
        <v>56996.513426694029</v>
      </c>
      <c r="MI146" s="3">
        <f t="shared" si="562"/>
        <v>0</v>
      </c>
      <c r="MJ146" s="6">
        <f t="shared" si="563"/>
        <v>0</v>
      </c>
      <c r="MK146" s="6">
        <f t="shared" si="564"/>
        <v>0</v>
      </c>
      <c r="ML146" s="6">
        <f t="shared" si="565"/>
        <v>5.7514983099365864</v>
      </c>
      <c r="MM146" s="193">
        <f t="shared" si="749"/>
        <v>5.6740334309306508</v>
      </c>
      <c r="MN146" s="193">
        <f t="shared" si="750"/>
        <v>4.1745731882913786</v>
      </c>
      <c r="MO146" s="193">
        <f t="shared" si="751"/>
        <v>3.8150380693314694</v>
      </c>
      <c r="MP146" s="193">
        <f t="shared" si="566"/>
        <v>4.013765759475465</v>
      </c>
      <c r="MQ146" s="205">
        <f t="shared" si="752"/>
        <v>57085.485121366088</v>
      </c>
      <c r="MT146" s="3">
        <f t="shared" si="567"/>
        <v>6.2551469082433009</v>
      </c>
      <c r="MU146" s="6">
        <f t="shared" si="568"/>
        <v>5.1060187187294526</v>
      </c>
      <c r="MV146" s="6">
        <f t="shared" si="569"/>
        <v>5.2415309697266022</v>
      </c>
      <c r="MW146" s="6">
        <f t="shared" si="570"/>
        <v>5.5214383775391234</v>
      </c>
      <c r="MX146" s="193">
        <f t="shared" si="753"/>
        <v>5.6952860754636925</v>
      </c>
      <c r="MY146" s="193">
        <f t="shared" si="754"/>
        <v>4.2501810279977956</v>
      </c>
      <c r="MZ146" s="193">
        <f t="shared" si="755"/>
        <v>3.9243470484463643</v>
      </c>
      <c r="NA146" s="193">
        <f t="shared" si="571"/>
        <v>4.0096010115887957</v>
      </c>
      <c r="NB146" s="212">
        <f t="shared" si="756"/>
        <v>57803.462531433019</v>
      </c>
      <c r="NF146" s="3">
        <f t="shared" si="572"/>
        <v>6.2551469082433</v>
      </c>
      <c r="NG146" s="6">
        <f t="shared" si="573"/>
        <v>0</v>
      </c>
      <c r="NH146" s="6">
        <f t="shared" si="574"/>
        <v>0</v>
      </c>
      <c r="NI146" s="6">
        <f t="shared" si="575"/>
        <v>0</v>
      </c>
      <c r="NJ146" s="193">
        <f t="shared" si="757"/>
        <v>5.6952860754636925</v>
      </c>
      <c r="NK146" s="193">
        <f t="shared" si="758"/>
        <v>4.1745731882913786</v>
      </c>
      <c r="NL146" s="193">
        <f t="shared" si="759"/>
        <v>3.8150380693314694</v>
      </c>
      <c r="NM146" s="193">
        <f t="shared" si="576"/>
        <v>3.9040600573940507</v>
      </c>
      <c r="NN146" s="212">
        <f t="shared" si="760"/>
        <v>56324.48506295673</v>
      </c>
      <c r="NR146" s="3">
        <f t="shared" si="577"/>
        <v>0</v>
      </c>
      <c r="NS146" s="6">
        <f t="shared" si="578"/>
        <v>5.1060187187294526</v>
      </c>
      <c r="NT146" s="6">
        <f t="shared" si="579"/>
        <v>0</v>
      </c>
      <c r="NU146" s="6">
        <f t="shared" si="580"/>
        <v>0</v>
      </c>
      <c r="NV146" s="193">
        <f t="shared" si="761"/>
        <v>5.6740334309306508</v>
      </c>
      <c r="NW146" s="193">
        <f t="shared" si="762"/>
        <v>4.2501810279977956</v>
      </c>
      <c r="NX146" s="193">
        <f t="shared" si="763"/>
        <v>3.8150380693314694</v>
      </c>
      <c r="NY146" s="193">
        <f t="shared" si="581"/>
        <v>3.9040600573940507</v>
      </c>
      <c r="NZ146" s="212">
        <f t="shared" si="764"/>
        <v>56500.598526252048</v>
      </c>
      <c r="OD146" s="3">
        <f t="shared" si="582"/>
        <v>0</v>
      </c>
      <c r="OE146" s="6">
        <f t="shared" si="583"/>
        <v>0</v>
      </c>
      <c r="OF146" s="6">
        <f t="shared" si="584"/>
        <v>5.2415309697266022</v>
      </c>
      <c r="OG146" s="6">
        <f t="shared" si="585"/>
        <v>0</v>
      </c>
      <c r="OH146" s="193">
        <f t="shared" si="765"/>
        <v>5.6740334309306508</v>
      </c>
      <c r="OI146" s="193">
        <f t="shared" si="766"/>
        <v>4.1745731882913786</v>
      </c>
      <c r="OJ146" s="193">
        <f t="shared" si="767"/>
        <v>3.9243470484463643</v>
      </c>
      <c r="OK146" s="193">
        <f t="shared" si="586"/>
        <v>3.9040600573940507</v>
      </c>
      <c r="OL146" s="212">
        <f t="shared" si="768"/>
        <v>56847.380345685728</v>
      </c>
      <c r="OP146" s="3">
        <f t="shared" si="587"/>
        <v>0</v>
      </c>
      <c r="OQ146" s="6">
        <f t="shared" si="588"/>
        <v>0</v>
      </c>
      <c r="OR146" s="6">
        <f t="shared" si="589"/>
        <v>0</v>
      </c>
      <c r="OS146" s="6">
        <f t="shared" si="590"/>
        <v>5.5214383775391234</v>
      </c>
      <c r="OT146" s="193">
        <f t="shared" si="769"/>
        <v>5.6740334309306508</v>
      </c>
      <c r="OU146" s="193">
        <f t="shared" si="770"/>
        <v>4.1745731882913786</v>
      </c>
      <c r="OV146" s="193">
        <f t="shared" si="771"/>
        <v>3.8150380693314694</v>
      </c>
      <c r="OW146" s="193">
        <f t="shared" si="591"/>
        <v>4.0096010115887957</v>
      </c>
      <c r="OX146" s="232">
        <f t="shared" si="772"/>
        <v>57055.936360608801</v>
      </c>
    </row>
    <row r="147" spans="2:414" x14ac:dyDescent="0.2">
      <c r="B147" s="81">
        <v>45556</v>
      </c>
      <c r="C147">
        <v>143</v>
      </c>
      <c r="D147">
        <v>11.143695213212872</v>
      </c>
      <c r="E147">
        <v>0</v>
      </c>
      <c r="F147">
        <v>0</v>
      </c>
      <c r="G147">
        <v>0</v>
      </c>
      <c r="H147">
        <v>0</v>
      </c>
      <c r="I147">
        <v>0</v>
      </c>
      <c r="J147">
        <v>0</v>
      </c>
      <c r="K147">
        <v>1</v>
      </c>
      <c r="L147">
        <v>0</v>
      </c>
      <c r="M147">
        <v>0</v>
      </c>
      <c r="N147">
        <v>0</v>
      </c>
      <c r="O147">
        <v>0</v>
      </c>
      <c r="P147">
        <v>1</v>
      </c>
      <c r="Q147">
        <v>0</v>
      </c>
      <c r="R147">
        <v>0</v>
      </c>
      <c r="S147">
        <v>0</v>
      </c>
      <c r="T147">
        <v>20449</v>
      </c>
      <c r="U147">
        <v>6.5905630582844648</v>
      </c>
      <c r="V147">
        <v>5.1060187186682615</v>
      </c>
      <c r="W147">
        <v>4.5578530171535672</v>
      </c>
      <c r="X147">
        <v>4.6011968390111084</v>
      </c>
      <c r="Y147" s="3">
        <v>436.984037282749</v>
      </c>
      <c r="Z147" s="3">
        <v>100.0000000100973</v>
      </c>
      <c r="AA147" s="3">
        <v>50</v>
      </c>
      <c r="AB147" s="3">
        <v>50.000020019627911</v>
      </c>
      <c r="AC147">
        <v>1</v>
      </c>
      <c r="AD147">
        <v>1</v>
      </c>
      <c r="AE147" s="6"/>
      <c r="AF147" s="1" t="s">
        <v>7</v>
      </c>
      <c r="AG147">
        <v>143</v>
      </c>
      <c r="AH147" s="189">
        <v>45556</v>
      </c>
      <c r="AI147">
        <f t="shared" si="592"/>
        <v>9</v>
      </c>
      <c r="AJ147">
        <v>143</v>
      </c>
      <c r="AK147">
        <v>1</v>
      </c>
      <c r="AL147">
        <v>1</v>
      </c>
      <c r="AM147">
        <v>0</v>
      </c>
      <c r="AN147">
        <v>1</v>
      </c>
      <c r="AO147">
        <v>0</v>
      </c>
      <c r="AP147">
        <v>0</v>
      </c>
      <c r="AQ147">
        <v>0</v>
      </c>
      <c r="AS147" s="37"/>
      <c r="AT147" s="37"/>
      <c r="AU147" s="6">
        <f t="shared" si="593"/>
        <v>0</v>
      </c>
      <c r="AV147" s="6">
        <f t="shared" si="594"/>
        <v>0</v>
      </c>
      <c r="AW147" s="6">
        <f t="shared" si="595"/>
        <v>0</v>
      </c>
      <c r="AX147" s="6">
        <f t="shared" si="596"/>
        <v>0</v>
      </c>
      <c r="AY147" s="193">
        <f t="shared" si="597"/>
        <v>5.6740334309306508</v>
      </c>
      <c r="AZ147" s="193">
        <f t="shared" si="598"/>
        <v>4.1745731882913786</v>
      </c>
      <c r="BA147" s="193">
        <f t="shared" si="599"/>
        <v>3.8150380693314694</v>
      </c>
      <c r="BB147" s="193">
        <f t="shared" si="600"/>
        <v>3.9040600573940507</v>
      </c>
      <c r="BC147" s="72">
        <f t="shared" si="601"/>
        <v>56312.210093717425</v>
      </c>
      <c r="BG147" s="3">
        <f t="shared" si="602"/>
        <v>6.4587517971187758</v>
      </c>
      <c r="BH147" s="6">
        <f t="shared" si="603"/>
        <v>0</v>
      </c>
      <c r="BI147" s="6">
        <f t="shared" si="604"/>
        <v>0</v>
      </c>
      <c r="BJ147" s="6">
        <f t="shared" si="605"/>
        <v>0</v>
      </c>
      <c r="BK147" s="193">
        <f t="shared" si="606"/>
        <v>5.6959703152087533</v>
      </c>
      <c r="BL147" s="193">
        <f t="shared" si="607"/>
        <v>4.1745731882913786</v>
      </c>
      <c r="BM147" s="193">
        <f t="shared" si="608"/>
        <v>3.8150380693314694</v>
      </c>
      <c r="BN147" s="193">
        <f t="shared" si="609"/>
        <v>3.9040600573940507</v>
      </c>
      <c r="BO147" s="72">
        <f t="shared" si="610"/>
        <v>56324.8803063171</v>
      </c>
      <c r="BS147" s="3">
        <f t="shared" si="611"/>
        <v>6.4587721467053907</v>
      </c>
      <c r="BT147" s="6">
        <f t="shared" si="612"/>
        <v>0</v>
      </c>
      <c r="BU147" s="6">
        <f t="shared" si="613"/>
        <v>0</v>
      </c>
      <c r="BV147" s="6">
        <f t="shared" si="614"/>
        <v>0</v>
      </c>
      <c r="BW147" s="193">
        <f t="shared" si="615"/>
        <v>5.6959703835726954</v>
      </c>
      <c r="BX147" s="193">
        <f t="shared" si="616"/>
        <v>4.1745731882913786</v>
      </c>
      <c r="BY147" s="193">
        <f t="shared" si="773"/>
        <v>3.8150380693314694</v>
      </c>
      <c r="BZ147" s="193">
        <f t="shared" si="617"/>
        <v>3.9040600573940507</v>
      </c>
      <c r="CA147" s="72">
        <f t="shared" si="618"/>
        <v>56324.8803063171</v>
      </c>
      <c r="CE147" s="3">
        <f t="shared" si="619"/>
        <v>0</v>
      </c>
      <c r="CF147" s="6">
        <f t="shared" si="620"/>
        <v>5.1060187186682615</v>
      </c>
      <c r="CG147" s="6">
        <f t="shared" si="621"/>
        <v>0</v>
      </c>
      <c r="CH147" s="6">
        <f t="shared" si="622"/>
        <v>0</v>
      </c>
      <c r="CI147" s="193">
        <f t="shared" si="623"/>
        <v>5.6740334309306508</v>
      </c>
      <c r="CJ147" s="193">
        <f t="shared" si="624"/>
        <v>4.2501810279969225</v>
      </c>
      <c r="CK147" s="193">
        <f t="shared" si="774"/>
        <v>3.8150380693314694</v>
      </c>
      <c r="CL147" s="193">
        <f t="shared" si="625"/>
        <v>3.9040600573940507</v>
      </c>
      <c r="CM147" s="72">
        <f t="shared" si="626"/>
        <v>56500.598526249836</v>
      </c>
      <c r="CQ147" s="3">
        <f t="shared" si="627"/>
        <v>0</v>
      </c>
      <c r="CR147" s="6">
        <f t="shared" si="628"/>
        <v>5.1060742508497423</v>
      </c>
      <c r="CS147" s="6">
        <f t="shared" si="629"/>
        <v>0</v>
      </c>
      <c r="CT147" s="6">
        <f t="shared" si="630"/>
        <v>0</v>
      </c>
      <c r="CU147" s="193">
        <f t="shared" si="631"/>
        <v>5.6740334309306508</v>
      </c>
      <c r="CV147" s="193">
        <f t="shared" si="632"/>
        <v>4.2501818199772519</v>
      </c>
      <c r="CW147" s="193">
        <f t="shared" si="775"/>
        <v>3.8150380693314694</v>
      </c>
      <c r="CX147" s="193">
        <f t="shared" si="633"/>
        <v>3.9040600573940507</v>
      </c>
      <c r="CY147" s="72">
        <f t="shared" si="634"/>
        <v>56500.600502886467</v>
      </c>
      <c r="DC147" s="3">
        <f t="shared" si="635"/>
        <v>0</v>
      </c>
      <c r="DD147" s="6">
        <f t="shared" si="636"/>
        <v>0</v>
      </c>
      <c r="DE147" s="6">
        <f t="shared" si="637"/>
        <v>4.7857456680112458</v>
      </c>
      <c r="DF147" s="6">
        <f t="shared" si="638"/>
        <v>0</v>
      </c>
      <c r="DG147" s="193">
        <f t="shared" si="639"/>
        <v>5.6740334309306508</v>
      </c>
      <c r="DH147" s="193">
        <f t="shared" si="640"/>
        <v>4.1745731882913786</v>
      </c>
      <c r="DI147" s="193">
        <f t="shared" si="776"/>
        <v>3.9153022138747122</v>
      </c>
      <c r="DJ147" s="193">
        <f t="shared" si="641"/>
        <v>3.9040600573940507</v>
      </c>
      <c r="DK147" s="72">
        <f t="shared" si="642"/>
        <v>56802.905020320242</v>
      </c>
      <c r="DO147" s="3">
        <f t="shared" si="643"/>
        <v>0</v>
      </c>
      <c r="DP147" s="6">
        <f t="shared" si="644"/>
        <v>0</v>
      </c>
      <c r="DQ147" s="6">
        <f t="shared" si="645"/>
        <v>4.5579410420919517</v>
      </c>
      <c r="DR147" s="6">
        <f t="shared" si="646"/>
        <v>0</v>
      </c>
      <c r="DS147" s="193">
        <f t="shared" si="647"/>
        <v>5.6740334309306508</v>
      </c>
      <c r="DT147" s="193">
        <f t="shared" si="648"/>
        <v>4.1745731882913786</v>
      </c>
      <c r="DU147" s="193">
        <f t="shared" si="777"/>
        <v>3.9107506947981525</v>
      </c>
      <c r="DV147" s="193">
        <f t="shared" si="649"/>
        <v>3.9040600573940507</v>
      </c>
      <c r="DW147" s="72">
        <f t="shared" si="650"/>
        <v>56780.537420399822</v>
      </c>
      <c r="EA147" s="3">
        <f t="shared" si="651"/>
        <v>0</v>
      </c>
      <c r="EB147" s="6">
        <f t="shared" si="652"/>
        <v>0</v>
      </c>
      <c r="EC147" s="6">
        <f t="shared" si="653"/>
        <v>0</v>
      </c>
      <c r="ED147" s="6">
        <f t="shared" si="654"/>
        <v>13.803590517033324</v>
      </c>
      <c r="EE147" s="193">
        <f t="shared" si="655"/>
        <v>5.6740334309306508</v>
      </c>
      <c r="EF147" s="193">
        <f t="shared" si="656"/>
        <v>4.1745731882913786</v>
      </c>
      <c r="EG147" s="193">
        <f t="shared" si="778"/>
        <v>3.8150380693314694</v>
      </c>
      <c r="EH147" s="193">
        <f t="shared" si="657"/>
        <v>4.1495746459935496</v>
      </c>
      <c r="EI147" s="72">
        <f t="shared" si="658"/>
        <v>58057.476823480574</v>
      </c>
      <c r="EM147" s="3">
        <f t="shared" si="659"/>
        <v>0</v>
      </c>
      <c r="EN147" s="6">
        <f t="shared" si="660"/>
        <v>0</v>
      </c>
      <c r="EO147" s="6">
        <f t="shared" si="661"/>
        <v>0</v>
      </c>
      <c r="EP147" s="6">
        <f t="shared" si="662"/>
        <v>4.6013104010528609</v>
      </c>
      <c r="EQ147" s="193">
        <f t="shared" si="663"/>
        <v>5.6740334309306508</v>
      </c>
      <c r="ER147" s="193">
        <f t="shared" si="664"/>
        <v>4.1745731882913786</v>
      </c>
      <c r="ES147" s="193">
        <f t="shared" si="779"/>
        <v>3.8150380693314694</v>
      </c>
      <c r="ET147" s="193">
        <f t="shared" si="665"/>
        <v>3.9927684325412383</v>
      </c>
      <c r="EU147" s="72">
        <f t="shared" si="666"/>
        <v>56936.665470966407</v>
      </c>
      <c r="EY147" s="3">
        <f t="shared" si="667"/>
        <v>6.4587517971187758</v>
      </c>
      <c r="EZ147" s="6">
        <f t="shared" si="668"/>
        <v>5.1060187186682615</v>
      </c>
      <c r="FA147" s="6">
        <f t="shared" si="669"/>
        <v>4.7857456680112458</v>
      </c>
      <c r="FB147" s="6">
        <f t="shared" si="670"/>
        <v>13.803590517033324</v>
      </c>
      <c r="FC147" s="193">
        <f t="shared" si="671"/>
        <v>5.6959703152087533</v>
      </c>
      <c r="FD147" s="193">
        <f t="shared" si="672"/>
        <v>4.2501810279969225</v>
      </c>
      <c r="FE147" s="193">
        <f t="shared" si="780"/>
        <v>3.9153022138747122</v>
      </c>
      <c r="FF147" s="193">
        <f t="shared" si="673"/>
        <v>4.1495746459935496</v>
      </c>
      <c r="FG147" s="72">
        <f t="shared" si="674"/>
        <v>58772.520068663885</v>
      </c>
      <c r="FK147" s="3">
        <f t="shared" si="675"/>
        <v>6.5905834078710814</v>
      </c>
      <c r="FL147" s="6">
        <f t="shared" si="676"/>
        <v>5.1060742508497423</v>
      </c>
      <c r="FM147" s="6">
        <f t="shared" si="677"/>
        <v>4.5579410420919517</v>
      </c>
      <c r="FN147" s="6">
        <f t="shared" si="678"/>
        <v>4.6013104010528609</v>
      </c>
      <c r="FO147" s="193">
        <f t="shared" si="679"/>
        <v>5.6964131022762317</v>
      </c>
      <c r="FP147" s="193">
        <f t="shared" si="680"/>
        <v>4.2501818199772519</v>
      </c>
      <c r="FQ147" s="193">
        <f t="shared" si="781"/>
        <v>3.9107506947981525</v>
      </c>
      <c r="FR147" s="193">
        <f t="shared" si="681"/>
        <v>3.9927684325412383</v>
      </c>
      <c r="FS147" s="205">
        <f t="shared" si="682"/>
        <v>57615.471906472143</v>
      </c>
      <c r="FW147" s="3">
        <f t="shared" si="683"/>
        <v>7.5791475170271339</v>
      </c>
      <c r="FX147" s="6">
        <f t="shared" si="684"/>
        <v>5.7698011520951349</v>
      </c>
      <c r="FY147" s="6">
        <f t="shared" si="685"/>
        <v>5.6517377412704235</v>
      </c>
      <c r="FZ147" s="6">
        <f t="shared" si="686"/>
        <v>5.429412270033108</v>
      </c>
      <c r="GA147" s="193">
        <f t="shared" si="687"/>
        <v>5.6997271916622791</v>
      </c>
      <c r="GB147" s="193">
        <f t="shared" si="688"/>
        <v>4.2596031342295388</v>
      </c>
      <c r="GC147" s="193">
        <f t="shared" si="782"/>
        <v>3.932418037999617</v>
      </c>
      <c r="GD147" s="193">
        <f t="shared" si="689"/>
        <v>4.0079302048456729</v>
      </c>
      <c r="GE147" s="72">
        <f t="shared" si="690"/>
        <v>57858.543029404274</v>
      </c>
      <c r="GI147" s="3">
        <f t="shared" si="691"/>
        <v>7.2496193641129114</v>
      </c>
      <c r="GJ147" s="6">
        <f t="shared" si="692"/>
        <v>5.6166205905350886</v>
      </c>
      <c r="GK147" s="6">
        <f t="shared" si="693"/>
        <v>5.0136383188689244</v>
      </c>
      <c r="GL147" s="6">
        <f t="shared" si="694"/>
        <v>5.0613165229122199</v>
      </c>
      <c r="GM147" s="193">
        <f t="shared" si="695"/>
        <v>5.6986236923771942</v>
      </c>
      <c r="GN147" s="193">
        <f t="shared" si="696"/>
        <v>4.2574366682270792</v>
      </c>
      <c r="GO147" s="193">
        <f t="shared" si="783"/>
        <v>3.9198348572547341</v>
      </c>
      <c r="GP147" s="193">
        <f t="shared" si="697"/>
        <v>4.001219080043616</v>
      </c>
      <c r="GQ147" s="72">
        <f t="shared" si="698"/>
        <v>57741.198486791305</v>
      </c>
      <c r="GU147" s="3">
        <f t="shared" si="699"/>
        <v>8.5677319757698047</v>
      </c>
      <c r="GV147" s="6">
        <f t="shared" si="700"/>
        <v>6.1272224624019138</v>
      </c>
      <c r="GW147" s="6">
        <f t="shared" si="701"/>
        <v>5.9252089222996371</v>
      </c>
      <c r="GX147" s="6">
        <f t="shared" si="702"/>
        <v>5.7514960487638858</v>
      </c>
      <c r="GY147" s="193">
        <f t="shared" si="703"/>
        <v>5.7030304020119429</v>
      </c>
      <c r="GZ147" s="193">
        <f t="shared" si="704"/>
        <v>4.2646400431328404</v>
      </c>
      <c r="HA147" s="193">
        <f t="shared" si="784"/>
        <v>3.9377627340091421</v>
      </c>
      <c r="HB147" s="193">
        <f t="shared" si="705"/>
        <v>4.0137657186268418</v>
      </c>
      <c r="HC147" s="205">
        <f t="shared" si="706"/>
        <v>57942.170017611672</v>
      </c>
      <c r="HG147" s="3">
        <f t="shared" si="507"/>
        <v>7.5791475170271339</v>
      </c>
      <c r="HH147" s="6">
        <f t="shared" si="508"/>
        <v>0</v>
      </c>
      <c r="HI147" s="6">
        <f t="shared" si="509"/>
        <v>0</v>
      </c>
      <c r="HJ147" s="6">
        <f t="shared" si="510"/>
        <v>0</v>
      </c>
      <c r="HK147" s="193">
        <f t="shared" si="707"/>
        <v>5.6997271916622791</v>
      </c>
      <c r="HL147" s="193">
        <f t="shared" si="707"/>
        <v>4.1745731882913786</v>
      </c>
      <c r="HM147" s="193">
        <f t="shared" si="707"/>
        <v>3.8150380693314694</v>
      </c>
      <c r="HN147" s="193">
        <f t="shared" si="511"/>
        <v>3.9040600573940507</v>
      </c>
      <c r="HO147" s="212">
        <f t="shared" si="708"/>
        <v>56327.050472987547</v>
      </c>
      <c r="HS147" s="3">
        <f t="shared" si="512"/>
        <v>7.2496193641129114</v>
      </c>
      <c r="HT147" s="6">
        <f t="shared" si="513"/>
        <v>0</v>
      </c>
      <c r="HU147" s="6">
        <f t="shared" si="514"/>
        <v>0</v>
      </c>
      <c r="HV147" s="6">
        <f t="shared" si="515"/>
        <v>0</v>
      </c>
      <c r="HW147" s="193">
        <f t="shared" si="709"/>
        <v>5.6986236923771942</v>
      </c>
      <c r="HX147" s="193">
        <f t="shared" si="710"/>
        <v>4.1745731882913786</v>
      </c>
      <c r="HY147" s="193">
        <f t="shared" si="711"/>
        <v>3.8150380693314694</v>
      </c>
      <c r="HZ147" s="193">
        <f t="shared" si="516"/>
        <v>3.9040600573940507</v>
      </c>
      <c r="IA147" s="212">
        <f t="shared" si="712"/>
        <v>56326.413025900256</v>
      </c>
      <c r="IE147" s="3">
        <f t="shared" si="517"/>
        <v>8.5677319757698047</v>
      </c>
      <c r="IF147" s="6">
        <f t="shared" si="518"/>
        <v>0</v>
      </c>
      <c r="IG147" s="6">
        <f t="shared" si="519"/>
        <v>0</v>
      </c>
      <c r="IH147" s="6">
        <f t="shared" si="520"/>
        <v>0</v>
      </c>
      <c r="II147" s="193">
        <f t="shared" si="713"/>
        <v>5.7030304020119429</v>
      </c>
      <c r="IJ147" s="193">
        <f t="shared" si="714"/>
        <v>4.1745731882913786</v>
      </c>
      <c r="IK147" s="193">
        <f t="shared" si="715"/>
        <v>3.8150380693314694</v>
      </c>
      <c r="IL147" s="193">
        <f t="shared" si="521"/>
        <v>3.9040600573940507</v>
      </c>
      <c r="IM147" s="205">
        <f t="shared" si="716"/>
        <v>56328.95864766866</v>
      </c>
      <c r="IQ147" s="3">
        <f t="shared" si="522"/>
        <v>0</v>
      </c>
      <c r="IR147" s="6">
        <f t="shared" si="523"/>
        <v>5.7698011520951349</v>
      </c>
      <c r="IS147" s="6">
        <f t="shared" si="524"/>
        <v>0</v>
      </c>
      <c r="IT147" s="6">
        <f t="shared" si="525"/>
        <v>0</v>
      </c>
      <c r="IU147" s="193">
        <f t="shared" si="717"/>
        <v>5.6740334309306508</v>
      </c>
      <c r="IV147" s="193">
        <f t="shared" si="718"/>
        <v>4.2596031342295388</v>
      </c>
      <c r="IW147" s="193">
        <f t="shared" si="719"/>
        <v>3.8150380693314694</v>
      </c>
      <c r="IX147" s="193">
        <f t="shared" si="526"/>
        <v>3.9040600573940507</v>
      </c>
      <c r="IY147" s="212">
        <f t="shared" si="720"/>
        <v>56524.119257344311</v>
      </c>
      <c r="JC147" s="3">
        <f t="shared" si="527"/>
        <v>0</v>
      </c>
      <c r="JD147" s="6">
        <f t="shared" si="528"/>
        <v>5.6166205905350886</v>
      </c>
      <c r="JE147" s="6">
        <f t="shared" si="529"/>
        <v>0</v>
      </c>
      <c r="JF147" s="6">
        <f t="shared" si="530"/>
        <v>0</v>
      </c>
      <c r="JG147" s="193">
        <f t="shared" si="721"/>
        <v>5.6740334309306508</v>
      </c>
      <c r="JH147" s="193">
        <f t="shared" si="722"/>
        <v>4.2574366682270792</v>
      </c>
      <c r="JI147" s="193">
        <f t="shared" si="723"/>
        <v>3.8150380693314694</v>
      </c>
      <c r="JJ147" s="193">
        <f t="shared" si="531"/>
        <v>3.9040600573940507</v>
      </c>
      <c r="JK147" s="212">
        <f t="shared" si="724"/>
        <v>56518.710166288925</v>
      </c>
      <c r="JO147" s="3">
        <f t="shared" si="532"/>
        <v>0</v>
      </c>
      <c r="JP147" s="6">
        <f t="shared" si="533"/>
        <v>6.1272224624019138</v>
      </c>
      <c r="JQ147" s="6">
        <f t="shared" si="534"/>
        <v>0</v>
      </c>
      <c r="JR147" s="6">
        <f t="shared" si="535"/>
        <v>0</v>
      </c>
      <c r="JS147" s="193">
        <f t="shared" si="725"/>
        <v>5.6740334309306508</v>
      </c>
      <c r="JT147" s="193">
        <f t="shared" si="726"/>
        <v>4.2646400431328404</v>
      </c>
      <c r="JU147" s="193">
        <f t="shared" si="727"/>
        <v>3.8150380693314694</v>
      </c>
      <c r="JV147" s="193">
        <f t="shared" si="536"/>
        <v>3.9040600573940507</v>
      </c>
      <c r="JW147" s="205">
        <f t="shared" si="728"/>
        <v>56536.697084046049</v>
      </c>
      <c r="KA147" s="3">
        <f t="shared" si="537"/>
        <v>0</v>
      </c>
      <c r="KB147" s="6">
        <f t="shared" si="538"/>
        <v>0</v>
      </c>
      <c r="KC147" s="6">
        <f t="shared" si="539"/>
        <v>5.6517377412704235</v>
      </c>
      <c r="KD147" s="6">
        <f t="shared" si="540"/>
        <v>0</v>
      </c>
      <c r="KE147" s="193">
        <f t="shared" si="729"/>
        <v>5.6740334309306508</v>
      </c>
      <c r="KF147" s="193">
        <f t="shared" si="730"/>
        <v>4.1745731882913786</v>
      </c>
      <c r="KG147" s="193">
        <f t="shared" si="731"/>
        <v>3.932418037999617</v>
      </c>
      <c r="KH147" s="193">
        <f t="shared" si="541"/>
        <v>3.9040600573940507</v>
      </c>
      <c r="KI147" s="212">
        <f t="shared" si="732"/>
        <v>56887.096473452693</v>
      </c>
      <c r="KM147" s="3">
        <f t="shared" si="542"/>
        <v>0</v>
      </c>
      <c r="KN147" s="6">
        <f t="shared" si="543"/>
        <v>0</v>
      </c>
      <c r="KO147" s="6">
        <f t="shared" si="544"/>
        <v>5.0136383188689244</v>
      </c>
      <c r="KP147" s="6">
        <f t="shared" si="545"/>
        <v>0</v>
      </c>
      <c r="KQ147" s="193">
        <f t="shared" si="733"/>
        <v>5.6740334309306508</v>
      </c>
      <c r="KR147" s="193">
        <f t="shared" si="734"/>
        <v>4.1745731882913786</v>
      </c>
      <c r="KS147" s="193">
        <f t="shared" si="735"/>
        <v>3.9198348572547341</v>
      </c>
      <c r="KT147" s="193">
        <f t="shared" si="546"/>
        <v>3.9040600573940507</v>
      </c>
      <c r="KU147" s="212">
        <f t="shared" si="736"/>
        <v>56825.188615660445</v>
      </c>
      <c r="KY147" s="3">
        <f t="shared" si="547"/>
        <v>0</v>
      </c>
      <c r="KZ147" s="6">
        <f t="shared" si="548"/>
        <v>0</v>
      </c>
      <c r="LA147" s="6">
        <f t="shared" si="549"/>
        <v>5.9252089222996371</v>
      </c>
      <c r="LB147" s="6">
        <f t="shared" si="550"/>
        <v>0</v>
      </c>
      <c r="LC147" s="193">
        <f t="shared" si="737"/>
        <v>5.6740334309306508</v>
      </c>
      <c r="LD147" s="193">
        <f t="shared" si="738"/>
        <v>4.1745731882913786</v>
      </c>
      <c r="LE147" s="193">
        <f t="shared" si="739"/>
        <v>3.9377627340091421</v>
      </c>
      <c r="LF147" s="193">
        <f t="shared" si="551"/>
        <v>3.9040600573940507</v>
      </c>
      <c r="LG147" s="205">
        <f t="shared" si="740"/>
        <v>56913.412190118921</v>
      </c>
      <c r="LK147" s="3">
        <f t="shared" si="552"/>
        <v>0</v>
      </c>
      <c r="LL147" s="6">
        <f t="shared" si="553"/>
        <v>0</v>
      </c>
      <c r="LM147" s="6">
        <f t="shared" si="554"/>
        <v>0</v>
      </c>
      <c r="LN147" s="6">
        <f t="shared" si="555"/>
        <v>5.429412270033108</v>
      </c>
      <c r="LO147" s="193">
        <f t="shared" si="741"/>
        <v>5.6740334309306508</v>
      </c>
      <c r="LP147" s="193">
        <f t="shared" si="742"/>
        <v>4.1745731882913786</v>
      </c>
      <c r="LQ147" s="193">
        <f t="shared" si="743"/>
        <v>3.8150380693314694</v>
      </c>
      <c r="LR147" s="193">
        <f t="shared" si="556"/>
        <v>4.0079302048456729</v>
      </c>
      <c r="LS147" s="212">
        <f t="shared" si="744"/>
        <v>57044.08633642261</v>
      </c>
      <c r="LW147" s="3">
        <f t="shared" si="557"/>
        <v>0</v>
      </c>
      <c r="LX147" s="6">
        <f t="shared" si="558"/>
        <v>0</v>
      </c>
      <c r="LY147" s="6">
        <f t="shared" si="559"/>
        <v>0</v>
      </c>
      <c r="LZ147" s="6">
        <f t="shared" si="560"/>
        <v>5.0613165229122199</v>
      </c>
      <c r="MA147" s="193">
        <f t="shared" si="745"/>
        <v>5.6740334309306508</v>
      </c>
      <c r="MB147" s="193">
        <f t="shared" si="746"/>
        <v>4.1745731882913786</v>
      </c>
      <c r="MC147" s="193">
        <f t="shared" si="747"/>
        <v>3.8150380693314694</v>
      </c>
      <c r="MD147" s="193">
        <f t="shared" si="561"/>
        <v>4.001219080043616</v>
      </c>
      <c r="ME147" s="212">
        <f t="shared" si="748"/>
        <v>56996.513168768259</v>
      </c>
      <c r="MI147" s="3">
        <f t="shared" si="562"/>
        <v>0</v>
      </c>
      <c r="MJ147" s="6">
        <f t="shared" si="563"/>
        <v>0</v>
      </c>
      <c r="MK147" s="6">
        <f t="shared" si="564"/>
        <v>0</v>
      </c>
      <c r="ML147" s="6">
        <f t="shared" si="565"/>
        <v>5.7514960487638858</v>
      </c>
      <c r="MM147" s="193">
        <f t="shared" si="749"/>
        <v>5.6740334309306508</v>
      </c>
      <c r="MN147" s="193">
        <f t="shared" si="750"/>
        <v>4.1745731882913786</v>
      </c>
      <c r="MO147" s="193">
        <f t="shared" si="751"/>
        <v>3.8150380693314694</v>
      </c>
      <c r="MP147" s="193">
        <f t="shared" si="566"/>
        <v>4.0137657186268418</v>
      </c>
      <c r="MQ147" s="205">
        <f t="shared" si="752"/>
        <v>57085.484831471382</v>
      </c>
      <c r="MT147" s="3">
        <f t="shared" si="567"/>
        <v>6.2610349053702414</v>
      </c>
      <c r="MU147" s="6">
        <f t="shared" si="568"/>
        <v>5.1060187186682615</v>
      </c>
      <c r="MV147" s="6">
        <f t="shared" si="569"/>
        <v>5.2415309697266022</v>
      </c>
      <c r="MW147" s="6">
        <f t="shared" si="570"/>
        <v>5.5214362068133296</v>
      </c>
      <c r="MX147" s="193">
        <f t="shared" si="753"/>
        <v>5.695305869391218</v>
      </c>
      <c r="MY147" s="193">
        <f t="shared" si="754"/>
        <v>4.2501810279969225</v>
      </c>
      <c r="MZ147" s="193">
        <f t="shared" si="755"/>
        <v>3.9243470484463643</v>
      </c>
      <c r="NA147" s="193">
        <f t="shared" si="571"/>
        <v>4.0096009722104577</v>
      </c>
      <c r="NB147" s="212">
        <f t="shared" si="756"/>
        <v>57803.473982383075</v>
      </c>
      <c r="NF147" s="3">
        <f t="shared" si="572"/>
        <v>6.2610349053702405</v>
      </c>
      <c r="NG147" s="6">
        <f t="shared" si="573"/>
        <v>0</v>
      </c>
      <c r="NH147" s="6">
        <f t="shared" si="574"/>
        <v>0</v>
      </c>
      <c r="NI147" s="6">
        <f t="shared" si="575"/>
        <v>0</v>
      </c>
      <c r="NJ147" s="193">
        <f t="shared" si="757"/>
        <v>5.695305869391218</v>
      </c>
      <c r="NK147" s="193">
        <f t="shared" si="758"/>
        <v>4.1745731882913786</v>
      </c>
      <c r="NL147" s="193">
        <f t="shared" si="759"/>
        <v>3.8150380693314694</v>
      </c>
      <c r="NM147" s="193">
        <f t="shared" si="576"/>
        <v>3.9040600573940507</v>
      </c>
      <c r="NN147" s="212">
        <f t="shared" si="760"/>
        <v>56324.496496656517</v>
      </c>
      <c r="NR147" s="3">
        <f t="shared" si="577"/>
        <v>0</v>
      </c>
      <c r="NS147" s="6">
        <f t="shared" si="578"/>
        <v>5.1060187186682615</v>
      </c>
      <c r="NT147" s="6">
        <f t="shared" si="579"/>
        <v>0</v>
      </c>
      <c r="NU147" s="6">
        <f t="shared" si="580"/>
        <v>0</v>
      </c>
      <c r="NV147" s="193">
        <f t="shared" si="761"/>
        <v>5.6740334309306508</v>
      </c>
      <c r="NW147" s="193">
        <f t="shared" si="762"/>
        <v>4.2501810279969225</v>
      </c>
      <c r="NX147" s="193">
        <f t="shared" si="763"/>
        <v>3.8150380693314694</v>
      </c>
      <c r="NY147" s="193">
        <f t="shared" si="581"/>
        <v>3.9040600573940507</v>
      </c>
      <c r="NZ147" s="212">
        <f t="shared" si="764"/>
        <v>56500.598526249836</v>
      </c>
      <c r="OD147" s="3">
        <f t="shared" si="582"/>
        <v>0</v>
      </c>
      <c r="OE147" s="6">
        <f t="shared" si="583"/>
        <v>0</v>
      </c>
      <c r="OF147" s="6">
        <f t="shared" si="584"/>
        <v>5.2415309697266022</v>
      </c>
      <c r="OG147" s="6">
        <f t="shared" si="585"/>
        <v>0</v>
      </c>
      <c r="OH147" s="193">
        <f t="shared" si="765"/>
        <v>5.6740334309306508</v>
      </c>
      <c r="OI147" s="193">
        <f t="shared" si="766"/>
        <v>4.1745731882913786</v>
      </c>
      <c r="OJ147" s="193">
        <f t="shared" si="767"/>
        <v>3.9243470484463643</v>
      </c>
      <c r="OK147" s="193">
        <f t="shared" si="586"/>
        <v>3.9040600573940507</v>
      </c>
      <c r="OL147" s="212">
        <f t="shared" si="768"/>
        <v>56847.380345685728</v>
      </c>
      <c r="OP147" s="3">
        <f t="shared" si="587"/>
        <v>0</v>
      </c>
      <c r="OQ147" s="6">
        <f t="shared" si="588"/>
        <v>0</v>
      </c>
      <c r="OR147" s="6">
        <f t="shared" si="589"/>
        <v>0</v>
      </c>
      <c r="OS147" s="6">
        <f t="shared" si="590"/>
        <v>5.5214362068133296</v>
      </c>
      <c r="OT147" s="193">
        <f t="shared" si="769"/>
        <v>5.6740334309306508</v>
      </c>
      <c r="OU147" s="193">
        <f t="shared" si="770"/>
        <v>4.1745731882913786</v>
      </c>
      <c r="OV147" s="193">
        <f t="shared" si="771"/>
        <v>3.8150380693314694</v>
      </c>
      <c r="OW147" s="193">
        <f t="shared" si="591"/>
        <v>4.0096009722104577</v>
      </c>
      <c r="OX147" s="232">
        <f t="shared" si="772"/>
        <v>57055.936081293039</v>
      </c>
    </row>
    <row r="148" spans="2:414" x14ac:dyDescent="0.2">
      <c r="B148" s="81">
        <v>45563</v>
      </c>
      <c r="C148">
        <v>144</v>
      </c>
      <c r="D148">
        <v>11.14391380776499</v>
      </c>
      <c r="E148">
        <v>0</v>
      </c>
      <c r="F148">
        <v>0</v>
      </c>
      <c r="G148">
        <v>0</v>
      </c>
      <c r="H148">
        <v>0</v>
      </c>
      <c r="I148">
        <v>0</v>
      </c>
      <c r="J148">
        <v>0</v>
      </c>
      <c r="K148">
        <v>1</v>
      </c>
      <c r="L148">
        <v>0</v>
      </c>
      <c r="M148">
        <v>0</v>
      </c>
      <c r="N148">
        <v>0</v>
      </c>
      <c r="O148">
        <v>0</v>
      </c>
      <c r="P148">
        <v>1</v>
      </c>
      <c r="Q148">
        <v>0</v>
      </c>
      <c r="R148">
        <v>0</v>
      </c>
      <c r="S148">
        <v>0</v>
      </c>
      <c r="T148">
        <v>20736</v>
      </c>
      <c r="U148">
        <v>6.5967127548703699</v>
      </c>
      <c r="V148">
        <v>5.1060187186376655</v>
      </c>
      <c r="W148">
        <v>4.5578530171535672</v>
      </c>
      <c r="X148">
        <v>4.6011966581171118</v>
      </c>
      <c r="Y148" s="3">
        <v>441.4759874733785</v>
      </c>
      <c r="Z148" s="3">
        <v>100.00000000504865</v>
      </c>
      <c r="AA148" s="3">
        <v>50</v>
      </c>
      <c r="AB148" s="3">
        <v>50.000002001962791</v>
      </c>
      <c r="AC148">
        <v>1</v>
      </c>
      <c r="AD148">
        <v>1</v>
      </c>
      <c r="AE148" s="6"/>
      <c r="AF148" s="1" t="s">
        <v>7</v>
      </c>
      <c r="AG148">
        <v>144</v>
      </c>
      <c r="AH148" s="189">
        <v>45563</v>
      </c>
      <c r="AI148">
        <f t="shared" si="592"/>
        <v>9</v>
      </c>
      <c r="AJ148">
        <v>144</v>
      </c>
      <c r="AK148">
        <v>1</v>
      </c>
      <c r="AL148">
        <v>1</v>
      </c>
      <c r="AM148">
        <v>0</v>
      </c>
      <c r="AN148">
        <v>1</v>
      </c>
      <c r="AO148">
        <v>0</v>
      </c>
      <c r="AP148">
        <v>0</v>
      </c>
      <c r="AQ148">
        <v>0</v>
      </c>
      <c r="AS148" s="37"/>
      <c r="AT148" s="37"/>
      <c r="AU148" s="6">
        <f t="shared" si="593"/>
        <v>0</v>
      </c>
      <c r="AV148" s="6">
        <f t="shared" si="594"/>
        <v>0</v>
      </c>
      <c r="AW148" s="6">
        <f t="shared" si="595"/>
        <v>0</v>
      </c>
      <c r="AX148" s="6">
        <f t="shared" si="596"/>
        <v>0</v>
      </c>
      <c r="AY148" s="193">
        <f t="shared" si="597"/>
        <v>5.6740334309306508</v>
      </c>
      <c r="AZ148" s="193">
        <f t="shared" si="598"/>
        <v>4.1745731882913786</v>
      </c>
      <c r="BA148" s="193">
        <f t="shared" si="599"/>
        <v>3.8150380693314694</v>
      </c>
      <c r="BB148" s="193">
        <f t="shared" si="600"/>
        <v>3.9040600573940507</v>
      </c>
      <c r="BC148" s="72">
        <f t="shared" si="601"/>
        <v>56312.210093717425</v>
      </c>
      <c r="BG148" s="3">
        <f t="shared" si="602"/>
        <v>6.4647784997729625</v>
      </c>
      <c r="BH148" s="6">
        <f t="shared" si="603"/>
        <v>0</v>
      </c>
      <c r="BI148" s="6">
        <f t="shared" si="604"/>
        <v>0</v>
      </c>
      <c r="BJ148" s="6">
        <f t="shared" si="605"/>
        <v>0</v>
      </c>
      <c r="BK148" s="193">
        <f t="shared" si="606"/>
        <v>5.6959905615657958</v>
      </c>
      <c r="BL148" s="193">
        <f t="shared" si="607"/>
        <v>4.1745731882913786</v>
      </c>
      <c r="BM148" s="193">
        <f t="shared" si="608"/>
        <v>3.8150380693314694</v>
      </c>
      <c r="BN148" s="193">
        <f t="shared" si="609"/>
        <v>3.9040600573940507</v>
      </c>
      <c r="BO148" s="72">
        <f t="shared" si="610"/>
        <v>56324.892001438835</v>
      </c>
      <c r="BS148" s="3">
        <f t="shared" si="611"/>
        <v>6.4647988683479074</v>
      </c>
      <c r="BT148" s="6">
        <f t="shared" si="612"/>
        <v>0</v>
      </c>
      <c r="BU148" s="6">
        <f t="shared" si="613"/>
        <v>0</v>
      </c>
      <c r="BV148" s="6">
        <f t="shared" si="614"/>
        <v>0</v>
      </c>
      <c r="BW148" s="193">
        <f t="shared" si="615"/>
        <v>5.6959906299921439</v>
      </c>
      <c r="BX148" s="193">
        <f t="shared" si="616"/>
        <v>4.1745731882913786</v>
      </c>
      <c r="BY148" s="193">
        <f t="shared" si="773"/>
        <v>3.8150380693314694</v>
      </c>
      <c r="BZ148" s="193">
        <f t="shared" si="617"/>
        <v>3.9040600573940507</v>
      </c>
      <c r="CA148" s="72">
        <f t="shared" si="618"/>
        <v>56324.892001438835</v>
      </c>
      <c r="CE148" s="3">
        <f t="shared" si="619"/>
        <v>0</v>
      </c>
      <c r="CF148" s="6">
        <f t="shared" si="620"/>
        <v>5.1060187186376655</v>
      </c>
      <c r="CG148" s="6">
        <f t="shared" si="621"/>
        <v>0</v>
      </c>
      <c r="CH148" s="6">
        <f t="shared" si="622"/>
        <v>0</v>
      </c>
      <c r="CI148" s="193">
        <f t="shared" si="623"/>
        <v>5.6740334309306508</v>
      </c>
      <c r="CJ148" s="193">
        <f t="shared" si="624"/>
        <v>4.2501810279964864</v>
      </c>
      <c r="CK148" s="193">
        <f t="shared" si="774"/>
        <v>3.8150380693314694</v>
      </c>
      <c r="CL148" s="193">
        <f t="shared" si="625"/>
        <v>3.9040600573940507</v>
      </c>
      <c r="CM148" s="72">
        <f t="shared" si="626"/>
        <v>56500.598526248737</v>
      </c>
      <c r="CQ148" s="3">
        <f t="shared" si="627"/>
        <v>0</v>
      </c>
      <c r="CR148" s="6">
        <f t="shared" si="628"/>
        <v>5.1060742508191455</v>
      </c>
      <c r="CS148" s="6">
        <f t="shared" si="629"/>
        <v>0</v>
      </c>
      <c r="CT148" s="6">
        <f t="shared" si="630"/>
        <v>0</v>
      </c>
      <c r="CU148" s="193">
        <f t="shared" si="631"/>
        <v>5.6740334309306508</v>
      </c>
      <c r="CV148" s="193">
        <f t="shared" si="632"/>
        <v>4.2501818199768149</v>
      </c>
      <c r="CW148" s="193">
        <f t="shared" si="775"/>
        <v>3.8150380693314694</v>
      </c>
      <c r="CX148" s="193">
        <f t="shared" si="633"/>
        <v>3.9040600573940507</v>
      </c>
      <c r="CY148" s="72">
        <f t="shared" si="634"/>
        <v>56500.600502885361</v>
      </c>
      <c r="DC148" s="3">
        <f t="shared" si="635"/>
        <v>0</v>
      </c>
      <c r="DD148" s="6">
        <f t="shared" si="636"/>
        <v>0</v>
      </c>
      <c r="DE148" s="6">
        <f t="shared" si="637"/>
        <v>4.7857456680112458</v>
      </c>
      <c r="DF148" s="6">
        <f t="shared" si="638"/>
        <v>0</v>
      </c>
      <c r="DG148" s="193">
        <f t="shared" si="639"/>
        <v>5.6740334309306508</v>
      </c>
      <c r="DH148" s="193">
        <f t="shared" si="640"/>
        <v>4.1745731882913786</v>
      </c>
      <c r="DI148" s="193">
        <f t="shared" si="776"/>
        <v>3.9153022138747122</v>
      </c>
      <c r="DJ148" s="193">
        <f t="shared" si="641"/>
        <v>3.9040600573940507</v>
      </c>
      <c r="DK148" s="72">
        <f t="shared" si="642"/>
        <v>56802.905020320242</v>
      </c>
      <c r="DO148" s="3">
        <f t="shared" si="643"/>
        <v>0</v>
      </c>
      <c r="DP148" s="6">
        <f t="shared" si="644"/>
        <v>0</v>
      </c>
      <c r="DQ148" s="6">
        <f t="shared" si="645"/>
        <v>4.5579410420919517</v>
      </c>
      <c r="DR148" s="6">
        <f t="shared" si="646"/>
        <v>0</v>
      </c>
      <c r="DS148" s="193">
        <f t="shared" si="647"/>
        <v>5.6740334309306508</v>
      </c>
      <c r="DT148" s="193">
        <f t="shared" si="648"/>
        <v>4.1745731882913786</v>
      </c>
      <c r="DU148" s="193">
        <f t="shared" si="777"/>
        <v>3.9107506947981525</v>
      </c>
      <c r="DV148" s="193">
        <f t="shared" si="649"/>
        <v>3.9040600573940507</v>
      </c>
      <c r="DW148" s="72">
        <f t="shared" si="650"/>
        <v>56780.537420399822</v>
      </c>
      <c r="EA148" s="3">
        <f t="shared" si="651"/>
        <v>0</v>
      </c>
      <c r="EB148" s="6">
        <f t="shared" si="652"/>
        <v>0</v>
      </c>
      <c r="EC148" s="6">
        <f t="shared" si="653"/>
        <v>0</v>
      </c>
      <c r="ED148" s="6">
        <f t="shared" si="654"/>
        <v>13.803589974351336</v>
      </c>
      <c r="EE148" s="193">
        <f t="shared" si="655"/>
        <v>5.6740334309306508</v>
      </c>
      <c r="EF148" s="193">
        <f t="shared" si="656"/>
        <v>4.1745731882913786</v>
      </c>
      <c r="EG148" s="193">
        <f t="shared" si="778"/>
        <v>3.8150380693314694</v>
      </c>
      <c r="EH148" s="193">
        <f t="shared" si="657"/>
        <v>4.1495746374348448</v>
      </c>
      <c r="EI148" s="72">
        <f t="shared" si="658"/>
        <v>58057.476761706872</v>
      </c>
      <c r="EM148" s="3">
        <f t="shared" si="659"/>
        <v>0</v>
      </c>
      <c r="EN148" s="6">
        <f t="shared" si="660"/>
        <v>0</v>
      </c>
      <c r="EO148" s="6">
        <f t="shared" si="661"/>
        <v>0</v>
      </c>
      <c r="EP148" s="6">
        <f t="shared" si="662"/>
        <v>4.6013102201544003</v>
      </c>
      <c r="EQ148" s="193">
        <f t="shared" si="663"/>
        <v>5.6740334309306508</v>
      </c>
      <c r="ER148" s="193">
        <f t="shared" si="664"/>
        <v>4.1745731882913786</v>
      </c>
      <c r="ES148" s="193">
        <f t="shared" si="779"/>
        <v>3.8150380693314694</v>
      </c>
      <c r="ET148" s="193">
        <f t="shared" si="665"/>
        <v>3.9927684292039207</v>
      </c>
      <c r="EU148" s="72">
        <f t="shared" si="666"/>
        <v>56936.665447343883</v>
      </c>
      <c r="EY148" s="3">
        <f t="shared" si="667"/>
        <v>6.4647784997729625</v>
      </c>
      <c r="EZ148" s="6">
        <f t="shared" si="668"/>
        <v>5.1060187186376655</v>
      </c>
      <c r="FA148" s="6">
        <f t="shared" si="669"/>
        <v>4.7857456680112458</v>
      </c>
      <c r="FB148" s="6">
        <f t="shared" si="670"/>
        <v>13.803589974351336</v>
      </c>
      <c r="FC148" s="193">
        <f t="shared" si="671"/>
        <v>5.6959905615657958</v>
      </c>
      <c r="FD148" s="193">
        <f t="shared" si="672"/>
        <v>4.2501810279964864</v>
      </c>
      <c r="FE148" s="193">
        <f t="shared" si="780"/>
        <v>3.9153022138747122</v>
      </c>
      <c r="FF148" s="193">
        <f t="shared" si="673"/>
        <v>4.1495746374348448</v>
      </c>
      <c r="FG148" s="72">
        <f t="shared" si="674"/>
        <v>58772.532209470308</v>
      </c>
      <c r="FK148" s="3">
        <f t="shared" si="675"/>
        <v>6.5967331234453157</v>
      </c>
      <c r="FL148" s="6">
        <f t="shared" si="676"/>
        <v>5.1060742508191455</v>
      </c>
      <c r="FM148" s="6">
        <f t="shared" si="677"/>
        <v>4.5579410420919517</v>
      </c>
      <c r="FN148" s="6">
        <f t="shared" si="678"/>
        <v>4.6013102201544003</v>
      </c>
      <c r="FO148" s="193">
        <f t="shared" si="679"/>
        <v>5.6964337527380673</v>
      </c>
      <c r="FP148" s="193">
        <f t="shared" si="680"/>
        <v>4.2501818199768149</v>
      </c>
      <c r="FQ148" s="193">
        <f t="shared" si="781"/>
        <v>3.9107506947981525</v>
      </c>
      <c r="FR148" s="193">
        <f t="shared" si="681"/>
        <v>3.9927684292039207</v>
      </c>
      <c r="FS148" s="205">
        <f t="shared" si="682"/>
        <v>57615.484084438998</v>
      </c>
      <c r="FW148" s="3">
        <f t="shared" si="683"/>
        <v>7.5862196681009246</v>
      </c>
      <c r="FX148" s="6">
        <f t="shared" si="684"/>
        <v>5.7698011520605617</v>
      </c>
      <c r="FY148" s="6">
        <f t="shared" si="685"/>
        <v>5.6517377412704235</v>
      </c>
      <c r="FZ148" s="6">
        <f t="shared" si="686"/>
        <v>5.4294120565781911</v>
      </c>
      <c r="GA148" s="193">
        <f t="shared" si="687"/>
        <v>5.6997508610117524</v>
      </c>
      <c r="GB148" s="193">
        <f t="shared" si="688"/>
        <v>4.2596031342290503</v>
      </c>
      <c r="GC148" s="193">
        <f t="shared" si="782"/>
        <v>3.932418037999617</v>
      </c>
      <c r="GD148" s="193">
        <f t="shared" si="689"/>
        <v>4.0079302009669906</v>
      </c>
      <c r="GE148" s="72">
        <f t="shared" si="690"/>
        <v>57858.557046169561</v>
      </c>
      <c r="GI148" s="3">
        <f t="shared" si="691"/>
        <v>7.2563840303574079</v>
      </c>
      <c r="GJ148" s="6">
        <f t="shared" si="692"/>
        <v>5.6166205905014328</v>
      </c>
      <c r="GK148" s="6">
        <f t="shared" si="693"/>
        <v>5.0136383188689244</v>
      </c>
      <c r="GL148" s="6">
        <f t="shared" si="694"/>
        <v>5.061316323928823</v>
      </c>
      <c r="GM148" s="193">
        <f t="shared" si="695"/>
        <v>5.6986463576331818</v>
      </c>
      <c r="GN148" s="193">
        <f t="shared" si="696"/>
        <v>4.2574366682266032</v>
      </c>
      <c r="GO148" s="193">
        <f t="shared" si="783"/>
        <v>3.9198348572547341</v>
      </c>
      <c r="GP148" s="193">
        <f t="shared" si="697"/>
        <v>4.0012190764035482</v>
      </c>
      <c r="GQ148" s="72">
        <f t="shared" si="698"/>
        <v>57741.211882251686</v>
      </c>
      <c r="GU148" s="3">
        <f t="shared" si="699"/>
        <v>8.575726581331482</v>
      </c>
      <c r="GV148" s="6">
        <f t="shared" si="700"/>
        <v>6.1272224623651983</v>
      </c>
      <c r="GW148" s="6">
        <f t="shared" si="701"/>
        <v>5.9252089222996371</v>
      </c>
      <c r="GX148" s="6">
        <f t="shared" si="702"/>
        <v>5.7514958226463895</v>
      </c>
      <c r="GY148" s="193">
        <f t="shared" si="703"/>
        <v>5.7030570703908294</v>
      </c>
      <c r="GZ148" s="193">
        <f t="shared" si="704"/>
        <v>4.2646400431323235</v>
      </c>
      <c r="HA148" s="193">
        <f t="shared" si="784"/>
        <v>3.9377627340091421</v>
      </c>
      <c r="HB148" s="193">
        <f t="shared" si="705"/>
        <v>4.0137657145419761</v>
      </c>
      <c r="HC148" s="205">
        <f t="shared" si="706"/>
        <v>57942.18583525539</v>
      </c>
      <c r="HG148" s="3">
        <f t="shared" si="507"/>
        <v>7.5862196681009246</v>
      </c>
      <c r="HH148" s="6">
        <f t="shared" si="508"/>
        <v>0</v>
      </c>
      <c r="HI148" s="6">
        <f t="shared" si="509"/>
        <v>0</v>
      </c>
      <c r="HJ148" s="6">
        <f t="shared" si="510"/>
        <v>0</v>
      </c>
      <c r="HK148" s="193">
        <f t="shared" si="707"/>
        <v>5.6997508610117524</v>
      </c>
      <c r="HL148" s="193">
        <f t="shared" si="707"/>
        <v>4.1745731882913786</v>
      </c>
      <c r="HM148" s="193">
        <f t="shared" si="707"/>
        <v>3.8150380693314694</v>
      </c>
      <c r="HN148" s="193">
        <f t="shared" si="511"/>
        <v>3.9040600573940507</v>
      </c>
      <c r="HO148" s="212">
        <f t="shared" si="708"/>
        <v>56327.064145896409</v>
      </c>
      <c r="HS148" s="3">
        <f t="shared" si="512"/>
        <v>7.2563840303574079</v>
      </c>
      <c r="HT148" s="6">
        <f t="shared" si="513"/>
        <v>0</v>
      </c>
      <c r="HU148" s="6">
        <f t="shared" si="514"/>
        <v>0</v>
      </c>
      <c r="HV148" s="6">
        <f t="shared" si="515"/>
        <v>0</v>
      </c>
      <c r="HW148" s="193">
        <f t="shared" si="709"/>
        <v>5.6986463576331818</v>
      </c>
      <c r="HX148" s="193">
        <f t="shared" si="710"/>
        <v>4.1745731882913786</v>
      </c>
      <c r="HY148" s="193">
        <f t="shared" si="711"/>
        <v>3.8150380693314694</v>
      </c>
      <c r="HZ148" s="193">
        <f t="shared" si="516"/>
        <v>3.9040600573940507</v>
      </c>
      <c r="IA148" s="212">
        <f t="shared" si="712"/>
        <v>56326.426118633128</v>
      </c>
      <c r="IE148" s="3">
        <f t="shared" si="517"/>
        <v>8.575726581331482</v>
      </c>
      <c r="IF148" s="6">
        <f t="shared" si="518"/>
        <v>0</v>
      </c>
      <c r="IG148" s="6">
        <f t="shared" si="519"/>
        <v>0</v>
      </c>
      <c r="IH148" s="6">
        <f t="shared" si="520"/>
        <v>0</v>
      </c>
      <c r="II148" s="193">
        <f t="shared" si="713"/>
        <v>5.7030570703908294</v>
      </c>
      <c r="IJ148" s="193">
        <f t="shared" si="714"/>
        <v>4.1745731882913786</v>
      </c>
      <c r="IK148" s="193">
        <f t="shared" si="715"/>
        <v>3.8150380693314694</v>
      </c>
      <c r="IL148" s="193">
        <f t="shared" si="521"/>
        <v>3.9040600573940507</v>
      </c>
      <c r="IM148" s="205">
        <f t="shared" si="716"/>
        <v>56328.974053528058</v>
      </c>
      <c r="IQ148" s="3">
        <f t="shared" si="522"/>
        <v>0</v>
      </c>
      <c r="IR148" s="6">
        <f t="shared" si="523"/>
        <v>5.7698011520605617</v>
      </c>
      <c r="IS148" s="6">
        <f t="shared" si="524"/>
        <v>0</v>
      </c>
      <c r="IT148" s="6">
        <f t="shared" si="525"/>
        <v>0</v>
      </c>
      <c r="IU148" s="193">
        <f t="shared" si="717"/>
        <v>5.6740334309306508</v>
      </c>
      <c r="IV148" s="193">
        <f t="shared" si="718"/>
        <v>4.2596031342290503</v>
      </c>
      <c r="IW148" s="193">
        <f t="shared" si="719"/>
        <v>3.8150380693314694</v>
      </c>
      <c r="IX148" s="193">
        <f t="shared" si="526"/>
        <v>3.9040600573940507</v>
      </c>
      <c r="IY148" s="212">
        <f t="shared" si="720"/>
        <v>56524.119257343111</v>
      </c>
      <c r="JC148" s="3">
        <f t="shared" si="527"/>
        <v>0</v>
      </c>
      <c r="JD148" s="6">
        <f t="shared" si="528"/>
        <v>5.6166205905014328</v>
      </c>
      <c r="JE148" s="6">
        <f t="shared" si="529"/>
        <v>0</v>
      </c>
      <c r="JF148" s="6">
        <f t="shared" si="530"/>
        <v>0</v>
      </c>
      <c r="JG148" s="193">
        <f t="shared" si="721"/>
        <v>5.6740334309306508</v>
      </c>
      <c r="JH148" s="193">
        <f t="shared" si="722"/>
        <v>4.2574366682266032</v>
      </c>
      <c r="JI148" s="193">
        <f t="shared" si="723"/>
        <v>3.8150380693314694</v>
      </c>
      <c r="JJ148" s="193">
        <f t="shared" si="531"/>
        <v>3.9040600573940507</v>
      </c>
      <c r="JK148" s="212">
        <f t="shared" si="724"/>
        <v>56518.710166287718</v>
      </c>
      <c r="JO148" s="3">
        <f t="shared" si="532"/>
        <v>0</v>
      </c>
      <c r="JP148" s="6">
        <f t="shared" si="533"/>
        <v>6.1272224623651983</v>
      </c>
      <c r="JQ148" s="6">
        <f t="shared" si="534"/>
        <v>0</v>
      </c>
      <c r="JR148" s="6">
        <f t="shared" si="535"/>
        <v>0</v>
      </c>
      <c r="JS148" s="193">
        <f t="shared" si="725"/>
        <v>5.6740334309306508</v>
      </c>
      <c r="JT148" s="193">
        <f t="shared" si="726"/>
        <v>4.2646400431323235</v>
      </c>
      <c r="JU148" s="193">
        <f t="shared" si="727"/>
        <v>3.8150380693314694</v>
      </c>
      <c r="JV148" s="193">
        <f t="shared" si="536"/>
        <v>3.9040600573940507</v>
      </c>
      <c r="JW148" s="205">
        <f t="shared" si="728"/>
        <v>56536.697084044841</v>
      </c>
      <c r="KA148" s="3">
        <f t="shared" si="537"/>
        <v>0</v>
      </c>
      <c r="KB148" s="6">
        <f t="shared" si="538"/>
        <v>0</v>
      </c>
      <c r="KC148" s="6">
        <f t="shared" si="539"/>
        <v>5.6517377412704235</v>
      </c>
      <c r="KD148" s="6">
        <f t="shared" si="540"/>
        <v>0</v>
      </c>
      <c r="KE148" s="193">
        <f t="shared" si="729"/>
        <v>5.6740334309306508</v>
      </c>
      <c r="KF148" s="193">
        <f t="shared" si="730"/>
        <v>4.1745731882913786</v>
      </c>
      <c r="KG148" s="193">
        <f t="shared" si="731"/>
        <v>3.932418037999617</v>
      </c>
      <c r="KH148" s="193">
        <f t="shared" si="541"/>
        <v>3.9040600573940507</v>
      </c>
      <c r="KI148" s="212">
        <f t="shared" si="732"/>
        <v>56887.096473452693</v>
      </c>
      <c r="KM148" s="3">
        <f t="shared" si="542"/>
        <v>0</v>
      </c>
      <c r="KN148" s="6">
        <f t="shared" si="543"/>
        <v>0</v>
      </c>
      <c r="KO148" s="6">
        <f t="shared" si="544"/>
        <v>5.0136383188689244</v>
      </c>
      <c r="KP148" s="6">
        <f t="shared" si="545"/>
        <v>0</v>
      </c>
      <c r="KQ148" s="193">
        <f t="shared" si="733"/>
        <v>5.6740334309306508</v>
      </c>
      <c r="KR148" s="193">
        <f t="shared" si="734"/>
        <v>4.1745731882913786</v>
      </c>
      <c r="KS148" s="193">
        <f t="shared" si="735"/>
        <v>3.9198348572547341</v>
      </c>
      <c r="KT148" s="193">
        <f t="shared" si="546"/>
        <v>3.9040600573940507</v>
      </c>
      <c r="KU148" s="212">
        <f t="shared" si="736"/>
        <v>56825.188615660445</v>
      </c>
      <c r="KY148" s="3">
        <f t="shared" si="547"/>
        <v>0</v>
      </c>
      <c r="KZ148" s="6">
        <f t="shared" si="548"/>
        <v>0</v>
      </c>
      <c r="LA148" s="6">
        <f t="shared" si="549"/>
        <v>5.9252089222996371</v>
      </c>
      <c r="LB148" s="6">
        <f t="shared" si="550"/>
        <v>0</v>
      </c>
      <c r="LC148" s="193">
        <f t="shared" si="737"/>
        <v>5.6740334309306508</v>
      </c>
      <c r="LD148" s="193">
        <f t="shared" si="738"/>
        <v>4.1745731882913786</v>
      </c>
      <c r="LE148" s="193">
        <f t="shared" si="739"/>
        <v>3.9377627340091421</v>
      </c>
      <c r="LF148" s="193">
        <f t="shared" si="551"/>
        <v>3.9040600573940507</v>
      </c>
      <c r="LG148" s="205">
        <f t="shared" si="740"/>
        <v>56913.412190118921</v>
      </c>
      <c r="LK148" s="3">
        <f t="shared" si="552"/>
        <v>0</v>
      </c>
      <c r="LL148" s="6">
        <f t="shared" si="553"/>
        <v>0</v>
      </c>
      <c r="LM148" s="6">
        <f t="shared" si="554"/>
        <v>0</v>
      </c>
      <c r="LN148" s="6">
        <f t="shared" si="555"/>
        <v>5.4294120565781911</v>
      </c>
      <c r="LO148" s="193">
        <f t="shared" si="741"/>
        <v>5.6740334309306508</v>
      </c>
      <c r="LP148" s="193">
        <f t="shared" si="742"/>
        <v>4.1745731882913786</v>
      </c>
      <c r="LQ148" s="193">
        <f t="shared" si="743"/>
        <v>3.8150380693314694</v>
      </c>
      <c r="LR148" s="193">
        <f t="shared" si="556"/>
        <v>4.0079302009669906</v>
      </c>
      <c r="LS148" s="212">
        <f t="shared" si="744"/>
        <v>57044.086308916303</v>
      </c>
      <c r="LW148" s="3">
        <f t="shared" si="557"/>
        <v>0</v>
      </c>
      <c r="LX148" s="6">
        <f t="shared" si="558"/>
        <v>0</v>
      </c>
      <c r="LY148" s="6">
        <f t="shared" si="559"/>
        <v>0</v>
      </c>
      <c r="LZ148" s="6">
        <f t="shared" si="560"/>
        <v>5.061316323928823</v>
      </c>
      <c r="MA148" s="193">
        <f t="shared" si="745"/>
        <v>5.6740334309306508</v>
      </c>
      <c r="MB148" s="193">
        <f t="shared" si="746"/>
        <v>4.1745731882913786</v>
      </c>
      <c r="MC148" s="193">
        <f t="shared" si="747"/>
        <v>3.8150380693314694</v>
      </c>
      <c r="MD148" s="193">
        <f t="shared" si="561"/>
        <v>4.0012190764035482</v>
      </c>
      <c r="ME148" s="212">
        <f t="shared" si="748"/>
        <v>56996.513142975702</v>
      </c>
      <c r="MI148" s="3">
        <f t="shared" si="562"/>
        <v>0</v>
      </c>
      <c r="MJ148" s="6">
        <f t="shared" si="563"/>
        <v>0</v>
      </c>
      <c r="MK148" s="6">
        <f t="shared" si="564"/>
        <v>0</v>
      </c>
      <c r="ML148" s="6">
        <f t="shared" si="565"/>
        <v>5.7514958226463895</v>
      </c>
      <c r="MM148" s="193">
        <f t="shared" si="749"/>
        <v>5.6740334309306508</v>
      </c>
      <c r="MN148" s="193">
        <f t="shared" si="750"/>
        <v>4.1745731882913786</v>
      </c>
      <c r="MO148" s="193">
        <f t="shared" si="751"/>
        <v>3.8150380693314694</v>
      </c>
      <c r="MP148" s="193">
        <f t="shared" si="566"/>
        <v>4.0137657145419761</v>
      </c>
      <c r="MQ148" s="205">
        <f t="shared" si="752"/>
        <v>57085.484802481849</v>
      </c>
      <c r="MT148" s="3">
        <f t="shared" si="567"/>
        <v>6.2668771171268514</v>
      </c>
      <c r="MU148" s="6">
        <f t="shared" si="568"/>
        <v>5.1060187186376655</v>
      </c>
      <c r="MV148" s="6">
        <f t="shared" si="569"/>
        <v>5.2415309697266022</v>
      </c>
      <c r="MW148" s="6">
        <f t="shared" si="570"/>
        <v>5.5214359897405343</v>
      </c>
      <c r="MX148" s="193">
        <f t="shared" si="753"/>
        <v>5.6953255090129042</v>
      </c>
      <c r="MY148" s="193">
        <f t="shared" si="754"/>
        <v>4.2501810279964864</v>
      </c>
      <c r="MZ148" s="193">
        <f t="shared" si="755"/>
        <v>3.9243470484463643</v>
      </c>
      <c r="NA148" s="193">
        <f t="shared" si="571"/>
        <v>4.0096009682726201</v>
      </c>
      <c r="NB148" s="212">
        <f t="shared" si="756"/>
        <v>57803.485596541148</v>
      </c>
      <c r="NF148" s="3">
        <f t="shared" si="572"/>
        <v>6.2668771171268505</v>
      </c>
      <c r="NG148" s="6">
        <f t="shared" si="573"/>
        <v>0</v>
      </c>
      <c r="NH148" s="6">
        <f t="shared" si="574"/>
        <v>0</v>
      </c>
      <c r="NI148" s="6">
        <f t="shared" si="575"/>
        <v>0</v>
      </c>
      <c r="NJ148" s="193">
        <f t="shared" si="757"/>
        <v>5.6953255090129042</v>
      </c>
      <c r="NK148" s="193">
        <f t="shared" si="758"/>
        <v>4.1745731882913786</v>
      </c>
      <c r="NL148" s="193">
        <f t="shared" si="759"/>
        <v>3.8150380693314694</v>
      </c>
      <c r="NM148" s="193">
        <f t="shared" si="576"/>
        <v>3.9040600573940507</v>
      </c>
      <c r="NN148" s="212">
        <f t="shared" si="760"/>
        <v>56324.507841225721</v>
      </c>
      <c r="NR148" s="3">
        <f t="shared" si="577"/>
        <v>0</v>
      </c>
      <c r="NS148" s="6">
        <f t="shared" si="578"/>
        <v>5.1060187186376655</v>
      </c>
      <c r="NT148" s="6">
        <f t="shared" si="579"/>
        <v>0</v>
      </c>
      <c r="NU148" s="6">
        <f t="shared" si="580"/>
        <v>0</v>
      </c>
      <c r="NV148" s="193">
        <f t="shared" si="761"/>
        <v>5.6740334309306508</v>
      </c>
      <c r="NW148" s="193">
        <f t="shared" si="762"/>
        <v>4.2501810279964864</v>
      </c>
      <c r="NX148" s="193">
        <f t="shared" si="763"/>
        <v>3.8150380693314694</v>
      </c>
      <c r="NY148" s="193">
        <f t="shared" si="581"/>
        <v>3.9040600573940507</v>
      </c>
      <c r="NZ148" s="212">
        <f t="shared" si="764"/>
        <v>56500.598526248737</v>
      </c>
      <c r="OD148" s="3">
        <f t="shared" si="582"/>
        <v>0</v>
      </c>
      <c r="OE148" s="6">
        <f t="shared" si="583"/>
        <v>0</v>
      </c>
      <c r="OF148" s="6">
        <f t="shared" si="584"/>
        <v>5.2415309697266022</v>
      </c>
      <c r="OG148" s="6">
        <f t="shared" si="585"/>
        <v>0</v>
      </c>
      <c r="OH148" s="193">
        <f t="shared" si="765"/>
        <v>5.6740334309306508</v>
      </c>
      <c r="OI148" s="193">
        <f t="shared" si="766"/>
        <v>4.1745731882913786</v>
      </c>
      <c r="OJ148" s="193">
        <f t="shared" si="767"/>
        <v>3.9243470484463643</v>
      </c>
      <c r="OK148" s="193">
        <f t="shared" si="586"/>
        <v>3.9040600573940507</v>
      </c>
      <c r="OL148" s="212">
        <f t="shared" si="768"/>
        <v>56847.380345685728</v>
      </c>
      <c r="OP148" s="3">
        <f t="shared" si="587"/>
        <v>0</v>
      </c>
      <c r="OQ148" s="6">
        <f t="shared" si="588"/>
        <v>0</v>
      </c>
      <c r="OR148" s="6">
        <f t="shared" si="589"/>
        <v>0</v>
      </c>
      <c r="OS148" s="6">
        <f t="shared" si="590"/>
        <v>5.5214359897405343</v>
      </c>
      <c r="OT148" s="193">
        <f t="shared" si="769"/>
        <v>5.6740334309306508</v>
      </c>
      <c r="OU148" s="193">
        <f t="shared" si="770"/>
        <v>4.1745731882913786</v>
      </c>
      <c r="OV148" s="193">
        <f t="shared" si="771"/>
        <v>3.8150380693314694</v>
      </c>
      <c r="OW148" s="193">
        <f t="shared" si="591"/>
        <v>4.0096009682726201</v>
      </c>
      <c r="OX148" s="232">
        <f t="shared" si="772"/>
        <v>57055.936053361322</v>
      </c>
    </row>
    <row r="149" spans="2:414" x14ac:dyDescent="0.2">
      <c r="B149" s="81">
        <v>45570</v>
      </c>
      <c r="C149">
        <v>145</v>
      </c>
      <c r="D149">
        <v>11.144132152357148</v>
      </c>
      <c r="E149">
        <v>0</v>
      </c>
      <c r="F149">
        <v>0</v>
      </c>
      <c r="G149">
        <v>0</v>
      </c>
      <c r="H149">
        <v>0</v>
      </c>
      <c r="I149">
        <v>0</v>
      </c>
      <c r="J149">
        <v>0</v>
      </c>
      <c r="K149">
        <v>0</v>
      </c>
      <c r="L149">
        <v>1</v>
      </c>
      <c r="M149">
        <v>0</v>
      </c>
      <c r="N149">
        <v>0</v>
      </c>
      <c r="O149">
        <v>0</v>
      </c>
      <c r="P149">
        <v>1</v>
      </c>
      <c r="Q149">
        <v>0</v>
      </c>
      <c r="R149">
        <v>0</v>
      </c>
      <c r="S149">
        <v>0</v>
      </c>
      <c r="T149">
        <v>21025</v>
      </c>
      <c r="U149">
        <v>6.6028361046280111</v>
      </c>
      <c r="V149">
        <v>5.1060187186223676</v>
      </c>
      <c r="W149">
        <v>4.5578530171535672</v>
      </c>
      <c r="X149">
        <v>4.6011966400277107</v>
      </c>
      <c r="Y149" s="3">
        <v>445.97622422057373</v>
      </c>
      <c r="Z149" s="3">
        <v>100.00000000252433</v>
      </c>
      <c r="AA149" s="3">
        <v>50</v>
      </c>
      <c r="AB149" s="3">
        <v>50.000000200196283</v>
      </c>
      <c r="AC149">
        <v>1</v>
      </c>
      <c r="AD149">
        <v>1</v>
      </c>
      <c r="AE149" s="6"/>
      <c r="AF149" s="1" t="s">
        <v>7</v>
      </c>
      <c r="AG149">
        <v>145</v>
      </c>
      <c r="AH149" s="189">
        <v>45570</v>
      </c>
      <c r="AI149">
        <f t="shared" si="592"/>
        <v>10</v>
      </c>
      <c r="AJ149">
        <v>145</v>
      </c>
      <c r="AK149">
        <v>1</v>
      </c>
      <c r="AL149">
        <v>1</v>
      </c>
      <c r="AM149">
        <v>0</v>
      </c>
      <c r="AN149">
        <v>1</v>
      </c>
      <c r="AO149">
        <v>0</v>
      </c>
      <c r="AP149">
        <v>0</v>
      </c>
      <c r="AQ149">
        <v>0</v>
      </c>
      <c r="AS149" s="37"/>
      <c r="AT149" s="37"/>
      <c r="AU149" s="6">
        <f t="shared" si="593"/>
        <v>0</v>
      </c>
      <c r="AV149" s="6">
        <f t="shared" si="594"/>
        <v>0</v>
      </c>
      <c r="AW149" s="6">
        <f t="shared" si="595"/>
        <v>0</v>
      </c>
      <c r="AX149" s="6">
        <f t="shared" si="596"/>
        <v>0</v>
      </c>
      <c r="AY149" s="193">
        <f t="shared" si="597"/>
        <v>5.6740334309306508</v>
      </c>
      <c r="AZ149" s="193">
        <f t="shared" si="598"/>
        <v>4.1745731882913786</v>
      </c>
      <c r="BA149" s="193">
        <f t="shared" si="599"/>
        <v>3.8150380693314694</v>
      </c>
      <c r="BB149" s="193">
        <f t="shared" si="600"/>
        <v>3.9040600573940507</v>
      </c>
      <c r="BC149" s="72">
        <f t="shared" si="601"/>
        <v>56312.210093717425</v>
      </c>
      <c r="BG149" s="3">
        <f t="shared" si="602"/>
        <v>6.4707793825354507</v>
      </c>
      <c r="BH149" s="6">
        <f t="shared" si="603"/>
        <v>0</v>
      </c>
      <c r="BI149" s="6">
        <f t="shared" si="604"/>
        <v>0</v>
      </c>
      <c r="BJ149" s="6">
        <f t="shared" si="605"/>
        <v>0</v>
      </c>
      <c r="BK149" s="193">
        <f t="shared" si="606"/>
        <v>5.6960107207751376</v>
      </c>
      <c r="BL149" s="193">
        <f t="shared" si="607"/>
        <v>4.1745731882913786</v>
      </c>
      <c r="BM149" s="193">
        <f t="shared" si="608"/>
        <v>3.8150380693314694</v>
      </c>
      <c r="BN149" s="193">
        <f t="shared" si="609"/>
        <v>3.9040600573940507</v>
      </c>
      <c r="BO149" s="72">
        <f t="shared" si="610"/>
        <v>56324.903646222861</v>
      </c>
      <c r="BS149" s="3">
        <f t="shared" si="611"/>
        <v>6.4707997700173747</v>
      </c>
      <c r="BT149" s="6">
        <f t="shared" si="612"/>
        <v>0</v>
      </c>
      <c r="BU149" s="6">
        <f t="shared" si="613"/>
        <v>0</v>
      </c>
      <c r="BV149" s="6">
        <f t="shared" si="614"/>
        <v>0</v>
      </c>
      <c r="BW149" s="193">
        <f t="shared" si="615"/>
        <v>5.6960107892636209</v>
      </c>
      <c r="BX149" s="193">
        <f t="shared" si="616"/>
        <v>4.1745731882913786</v>
      </c>
      <c r="BY149" s="193">
        <f t="shared" si="773"/>
        <v>3.8150380693314694</v>
      </c>
      <c r="BZ149" s="193">
        <f t="shared" si="617"/>
        <v>3.9040600573940507</v>
      </c>
      <c r="CA149" s="72">
        <f t="shared" si="618"/>
        <v>56324.903646222861</v>
      </c>
      <c r="CE149" s="3">
        <f t="shared" si="619"/>
        <v>0</v>
      </c>
      <c r="CF149" s="6">
        <f t="shared" si="620"/>
        <v>5.1060187186223676</v>
      </c>
      <c r="CG149" s="6">
        <f t="shared" si="621"/>
        <v>0</v>
      </c>
      <c r="CH149" s="6">
        <f t="shared" si="622"/>
        <v>0</v>
      </c>
      <c r="CI149" s="193">
        <f t="shared" si="623"/>
        <v>5.6740334309306508</v>
      </c>
      <c r="CJ149" s="193">
        <f t="shared" si="624"/>
        <v>4.250181027996268</v>
      </c>
      <c r="CK149" s="193">
        <f t="shared" si="774"/>
        <v>3.8150380693314694</v>
      </c>
      <c r="CL149" s="193">
        <f t="shared" si="625"/>
        <v>3.9040600573940507</v>
      </c>
      <c r="CM149" s="72">
        <f t="shared" si="626"/>
        <v>56500.598526248235</v>
      </c>
      <c r="CQ149" s="3">
        <f t="shared" si="627"/>
        <v>0</v>
      </c>
      <c r="CR149" s="6">
        <f t="shared" si="628"/>
        <v>5.1060742508038475</v>
      </c>
      <c r="CS149" s="6">
        <f t="shared" si="629"/>
        <v>0</v>
      </c>
      <c r="CT149" s="6">
        <f t="shared" si="630"/>
        <v>0</v>
      </c>
      <c r="CU149" s="193">
        <f t="shared" si="631"/>
        <v>5.6740334309306508</v>
      </c>
      <c r="CV149" s="193">
        <f t="shared" si="632"/>
        <v>4.2501818199765973</v>
      </c>
      <c r="CW149" s="193">
        <f t="shared" si="775"/>
        <v>3.8150380693314694</v>
      </c>
      <c r="CX149" s="193">
        <f t="shared" si="633"/>
        <v>3.9040600573940507</v>
      </c>
      <c r="CY149" s="72">
        <f t="shared" si="634"/>
        <v>56500.600502884859</v>
      </c>
      <c r="DC149" s="3">
        <f t="shared" si="635"/>
        <v>0</v>
      </c>
      <c r="DD149" s="6">
        <f t="shared" si="636"/>
        <v>0</v>
      </c>
      <c r="DE149" s="6">
        <f t="shared" si="637"/>
        <v>4.7857456680112458</v>
      </c>
      <c r="DF149" s="6">
        <f t="shared" si="638"/>
        <v>0</v>
      </c>
      <c r="DG149" s="193">
        <f t="shared" si="639"/>
        <v>5.6740334309306508</v>
      </c>
      <c r="DH149" s="193">
        <f t="shared" si="640"/>
        <v>4.1745731882913786</v>
      </c>
      <c r="DI149" s="193">
        <f t="shared" si="776"/>
        <v>3.9153022138747122</v>
      </c>
      <c r="DJ149" s="193">
        <f t="shared" si="641"/>
        <v>3.9040600573940507</v>
      </c>
      <c r="DK149" s="72">
        <f t="shared" si="642"/>
        <v>56802.905020320242</v>
      </c>
      <c r="DO149" s="3">
        <f t="shared" si="643"/>
        <v>0</v>
      </c>
      <c r="DP149" s="6">
        <f t="shared" si="644"/>
        <v>0</v>
      </c>
      <c r="DQ149" s="6">
        <f t="shared" si="645"/>
        <v>4.5579410420919517</v>
      </c>
      <c r="DR149" s="6">
        <f t="shared" si="646"/>
        <v>0</v>
      </c>
      <c r="DS149" s="193">
        <f t="shared" si="647"/>
        <v>5.6740334309306508</v>
      </c>
      <c r="DT149" s="193">
        <f t="shared" si="648"/>
        <v>4.1745731882913786</v>
      </c>
      <c r="DU149" s="193">
        <f t="shared" si="777"/>
        <v>3.9107506947981525</v>
      </c>
      <c r="DV149" s="193">
        <f t="shared" si="649"/>
        <v>3.9040600573940507</v>
      </c>
      <c r="DW149" s="72">
        <f t="shared" si="650"/>
        <v>56780.537420399822</v>
      </c>
      <c r="EA149" s="3">
        <f t="shared" si="651"/>
        <v>0</v>
      </c>
      <c r="EB149" s="6">
        <f t="shared" si="652"/>
        <v>0</v>
      </c>
      <c r="EC149" s="6">
        <f t="shared" si="653"/>
        <v>0</v>
      </c>
      <c r="ED149" s="6">
        <f t="shared" si="654"/>
        <v>13.803589920083132</v>
      </c>
      <c r="EE149" s="193">
        <f t="shared" si="655"/>
        <v>5.6740334309306508</v>
      </c>
      <c r="EF149" s="193">
        <f t="shared" si="656"/>
        <v>4.1745731882913786</v>
      </c>
      <c r="EG149" s="193">
        <f t="shared" si="778"/>
        <v>3.8150380693314694</v>
      </c>
      <c r="EH149" s="193">
        <f t="shared" si="657"/>
        <v>4.1495746365789747</v>
      </c>
      <c r="EI149" s="72">
        <f t="shared" si="658"/>
        <v>58057.476755529548</v>
      </c>
      <c r="EM149" s="3">
        <f t="shared" si="659"/>
        <v>0</v>
      </c>
      <c r="EN149" s="6">
        <f t="shared" si="660"/>
        <v>0</v>
      </c>
      <c r="EO149" s="6">
        <f t="shared" si="661"/>
        <v>0</v>
      </c>
      <c r="EP149" s="6">
        <f t="shared" si="662"/>
        <v>4.6013102020645524</v>
      </c>
      <c r="EQ149" s="193">
        <f t="shared" si="663"/>
        <v>5.6740334309306508</v>
      </c>
      <c r="ER149" s="193">
        <f t="shared" si="664"/>
        <v>4.1745731882913786</v>
      </c>
      <c r="ES149" s="193">
        <f t="shared" si="779"/>
        <v>3.8150380693314694</v>
      </c>
      <c r="ET149" s="193">
        <f t="shared" si="665"/>
        <v>3.9927684288701886</v>
      </c>
      <c r="EU149" s="72">
        <f t="shared" si="666"/>
        <v>56936.665444981663</v>
      </c>
      <c r="EY149" s="3">
        <f t="shared" si="667"/>
        <v>6.4707793825354507</v>
      </c>
      <c r="EZ149" s="6">
        <f t="shared" si="668"/>
        <v>5.1060187186223676</v>
      </c>
      <c r="FA149" s="6">
        <f t="shared" si="669"/>
        <v>4.7857456680112458</v>
      </c>
      <c r="FB149" s="6">
        <f t="shared" si="670"/>
        <v>13.803589920083132</v>
      </c>
      <c r="FC149" s="193">
        <f t="shared" si="671"/>
        <v>5.6960107207751376</v>
      </c>
      <c r="FD149" s="193">
        <f t="shared" si="672"/>
        <v>4.250181027996268</v>
      </c>
      <c r="FE149" s="193">
        <f t="shared" si="780"/>
        <v>3.9153022138747122</v>
      </c>
      <c r="FF149" s="193">
        <f t="shared" si="673"/>
        <v>4.1495746365789747</v>
      </c>
      <c r="FG149" s="72">
        <f t="shared" si="674"/>
        <v>58772.544354033082</v>
      </c>
      <c r="FK149" s="3">
        <f t="shared" si="675"/>
        <v>6.602856492109936</v>
      </c>
      <c r="FL149" s="6">
        <f t="shared" si="676"/>
        <v>5.1060742508038475</v>
      </c>
      <c r="FM149" s="6">
        <f t="shared" si="677"/>
        <v>4.5579410420919517</v>
      </c>
      <c r="FN149" s="6">
        <f t="shared" si="678"/>
        <v>4.6013102020645524</v>
      </c>
      <c r="FO149" s="193">
        <f t="shared" si="679"/>
        <v>5.6964543143044981</v>
      </c>
      <c r="FP149" s="193">
        <f t="shared" si="680"/>
        <v>4.2501818199765973</v>
      </c>
      <c r="FQ149" s="193">
        <f t="shared" si="781"/>
        <v>3.9107506947981525</v>
      </c>
      <c r="FR149" s="193">
        <f t="shared" si="681"/>
        <v>3.9927684288701886</v>
      </c>
      <c r="FS149" s="205">
        <f t="shared" si="682"/>
        <v>57615.49623139645</v>
      </c>
      <c r="FW149" s="3">
        <f t="shared" si="683"/>
        <v>7.593261520322212</v>
      </c>
      <c r="FX149" s="6">
        <f t="shared" si="684"/>
        <v>5.769801152043275</v>
      </c>
      <c r="FY149" s="6">
        <f t="shared" si="685"/>
        <v>5.6517377412704235</v>
      </c>
      <c r="FZ149" s="6">
        <f t="shared" si="686"/>
        <v>5.4294120352326987</v>
      </c>
      <c r="GA149" s="193">
        <f t="shared" si="687"/>
        <v>5.6997744283992215</v>
      </c>
      <c r="GB149" s="193">
        <f t="shared" si="688"/>
        <v>4.2596031342288061</v>
      </c>
      <c r="GC149" s="193">
        <f t="shared" si="782"/>
        <v>3.932418037999617</v>
      </c>
      <c r="GD149" s="193">
        <f t="shared" si="689"/>
        <v>4.0079302005791222</v>
      </c>
      <c r="GE149" s="72">
        <f t="shared" si="690"/>
        <v>57858.571027546721</v>
      </c>
      <c r="GI149" s="3">
        <f t="shared" si="691"/>
        <v>7.2631197150908129</v>
      </c>
      <c r="GJ149" s="6">
        <f t="shared" si="692"/>
        <v>5.6166205904846045</v>
      </c>
      <c r="GK149" s="6">
        <f t="shared" si="693"/>
        <v>5.0136383188689244</v>
      </c>
      <c r="GL149" s="6">
        <f t="shared" si="694"/>
        <v>5.0613163040304823</v>
      </c>
      <c r="GM149" s="193">
        <f t="shared" si="695"/>
        <v>5.6986689252751752</v>
      </c>
      <c r="GN149" s="193">
        <f t="shared" si="696"/>
        <v>4.2574366682263642</v>
      </c>
      <c r="GO149" s="193">
        <f t="shared" si="783"/>
        <v>3.9198348572547341</v>
      </c>
      <c r="GP149" s="193">
        <f t="shared" si="697"/>
        <v>4.0012190760395416</v>
      </c>
      <c r="GQ149" s="72">
        <f t="shared" si="698"/>
        <v>57741.225243428606</v>
      </c>
      <c r="GU149" s="3">
        <f t="shared" si="699"/>
        <v>8.5836869360164147</v>
      </c>
      <c r="GV149" s="6">
        <f t="shared" si="700"/>
        <v>6.1272224623468405</v>
      </c>
      <c r="GW149" s="6">
        <f t="shared" si="701"/>
        <v>5.9252089222996371</v>
      </c>
      <c r="GX149" s="6">
        <f t="shared" si="702"/>
        <v>5.7514958000346379</v>
      </c>
      <c r="GY149" s="193">
        <f t="shared" si="703"/>
        <v>5.7030836238091345</v>
      </c>
      <c r="GZ149" s="193">
        <f t="shared" si="704"/>
        <v>4.2646400431320659</v>
      </c>
      <c r="HA149" s="193">
        <f t="shared" si="784"/>
        <v>3.9377627340091421</v>
      </c>
      <c r="HB149" s="193">
        <f t="shared" si="705"/>
        <v>4.0137657141334886</v>
      </c>
      <c r="HC149" s="205">
        <f t="shared" si="706"/>
        <v>57942.201611073368</v>
      </c>
      <c r="HG149" s="3">
        <f t="shared" si="507"/>
        <v>7.593261520322212</v>
      </c>
      <c r="HH149" s="6">
        <f t="shared" si="508"/>
        <v>0</v>
      </c>
      <c r="HI149" s="6">
        <f t="shared" si="509"/>
        <v>0</v>
      </c>
      <c r="HJ149" s="6">
        <f t="shared" si="510"/>
        <v>0</v>
      </c>
      <c r="HK149" s="193">
        <f t="shared" si="707"/>
        <v>5.6997744283992215</v>
      </c>
      <c r="HL149" s="193">
        <f t="shared" si="707"/>
        <v>4.1745731882913786</v>
      </c>
      <c r="HM149" s="193">
        <f t="shared" si="707"/>
        <v>3.8150380693314694</v>
      </c>
      <c r="HN149" s="193">
        <f t="shared" si="511"/>
        <v>3.9040600573940507</v>
      </c>
      <c r="HO149" s="212">
        <f t="shared" si="708"/>
        <v>56327.077759908752</v>
      </c>
      <c r="HS149" s="3">
        <f t="shared" si="512"/>
        <v>7.2631197150908129</v>
      </c>
      <c r="HT149" s="6">
        <f t="shared" si="513"/>
        <v>0</v>
      </c>
      <c r="HU149" s="6">
        <f t="shared" si="514"/>
        <v>0</v>
      </c>
      <c r="HV149" s="6">
        <f t="shared" si="515"/>
        <v>0</v>
      </c>
      <c r="HW149" s="193">
        <f t="shared" si="709"/>
        <v>5.6986689252751752</v>
      </c>
      <c r="HX149" s="193">
        <f t="shared" si="710"/>
        <v>4.1745731882913786</v>
      </c>
      <c r="HY149" s="193">
        <f t="shared" si="711"/>
        <v>3.8150380693314694</v>
      </c>
      <c r="HZ149" s="193">
        <f t="shared" si="516"/>
        <v>3.9040600573940507</v>
      </c>
      <c r="IA149" s="212">
        <f t="shared" si="712"/>
        <v>56326.439154981665</v>
      </c>
      <c r="IE149" s="3">
        <f t="shared" si="517"/>
        <v>8.5836869360164147</v>
      </c>
      <c r="IF149" s="6">
        <f t="shared" si="518"/>
        <v>0</v>
      </c>
      <c r="IG149" s="6">
        <f t="shared" si="519"/>
        <v>0</v>
      </c>
      <c r="IH149" s="6">
        <f t="shared" si="520"/>
        <v>0</v>
      </c>
      <c r="II149" s="193">
        <f t="shared" si="713"/>
        <v>5.7030836238091345</v>
      </c>
      <c r="IJ149" s="193">
        <f t="shared" si="714"/>
        <v>4.1745731882913786</v>
      </c>
      <c r="IK149" s="193">
        <f t="shared" si="715"/>
        <v>3.8150380693314694</v>
      </c>
      <c r="IL149" s="193">
        <f t="shared" si="521"/>
        <v>3.9040600573940507</v>
      </c>
      <c r="IM149" s="205">
        <f t="shared" si="716"/>
        <v>56328.989392980999</v>
      </c>
      <c r="IQ149" s="3">
        <f t="shared" si="522"/>
        <v>0</v>
      </c>
      <c r="IR149" s="6">
        <f t="shared" si="523"/>
        <v>5.769801152043275</v>
      </c>
      <c r="IS149" s="6">
        <f t="shared" si="524"/>
        <v>0</v>
      </c>
      <c r="IT149" s="6">
        <f t="shared" si="525"/>
        <v>0</v>
      </c>
      <c r="IU149" s="193">
        <f t="shared" si="717"/>
        <v>5.6740334309306508</v>
      </c>
      <c r="IV149" s="193">
        <f t="shared" si="718"/>
        <v>4.2596031342288061</v>
      </c>
      <c r="IW149" s="193">
        <f t="shared" si="719"/>
        <v>3.8150380693314694</v>
      </c>
      <c r="IX149" s="193">
        <f t="shared" si="526"/>
        <v>3.9040600573940507</v>
      </c>
      <c r="IY149" s="212">
        <f t="shared" si="720"/>
        <v>56524.119257342507</v>
      </c>
      <c r="JC149" s="3">
        <f t="shared" si="527"/>
        <v>0</v>
      </c>
      <c r="JD149" s="6">
        <f t="shared" si="528"/>
        <v>5.6166205904846045</v>
      </c>
      <c r="JE149" s="6">
        <f t="shared" si="529"/>
        <v>0</v>
      </c>
      <c r="JF149" s="6">
        <f t="shared" si="530"/>
        <v>0</v>
      </c>
      <c r="JG149" s="193">
        <f t="shared" si="721"/>
        <v>5.6740334309306508</v>
      </c>
      <c r="JH149" s="193">
        <f t="shared" si="722"/>
        <v>4.2574366682263642</v>
      </c>
      <c r="JI149" s="193">
        <f t="shared" si="723"/>
        <v>3.8150380693314694</v>
      </c>
      <c r="JJ149" s="193">
        <f t="shared" si="531"/>
        <v>3.9040600573940507</v>
      </c>
      <c r="JK149" s="212">
        <f t="shared" si="724"/>
        <v>56518.710166287121</v>
      </c>
      <c r="JO149" s="3">
        <f t="shared" si="532"/>
        <v>0</v>
      </c>
      <c r="JP149" s="6">
        <f t="shared" si="533"/>
        <v>6.1272224623468405</v>
      </c>
      <c r="JQ149" s="6">
        <f t="shared" si="534"/>
        <v>0</v>
      </c>
      <c r="JR149" s="6">
        <f t="shared" si="535"/>
        <v>0</v>
      </c>
      <c r="JS149" s="193">
        <f t="shared" si="725"/>
        <v>5.6740334309306508</v>
      </c>
      <c r="JT149" s="193">
        <f t="shared" si="726"/>
        <v>4.2646400431320659</v>
      </c>
      <c r="JU149" s="193">
        <f t="shared" si="727"/>
        <v>3.8150380693314694</v>
      </c>
      <c r="JV149" s="193">
        <f t="shared" si="536"/>
        <v>3.9040600573940507</v>
      </c>
      <c r="JW149" s="205">
        <f t="shared" si="728"/>
        <v>56536.697084044143</v>
      </c>
      <c r="KA149" s="3">
        <f t="shared" si="537"/>
        <v>0</v>
      </c>
      <c r="KB149" s="6">
        <f t="shared" si="538"/>
        <v>0</v>
      </c>
      <c r="KC149" s="6">
        <f t="shared" si="539"/>
        <v>5.6517377412704235</v>
      </c>
      <c r="KD149" s="6">
        <f t="shared" si="540"/>
        <v>0</v>
      </c>
      <c r="KE149" s="193">
        <f t="shared" si="729"/>
        <v>5.6740334309306508</v>
      </c>
      <c r="KF149" s="193">
        <f t="shared" si="730"/>
        <v>4.1745731882913786</v>
      </c>
      <c r="KG149" s="193">
        <f t="shared" si="731"/>
        <v>3.932418037999617</v>
      </c>
      <c r="KH149" s="193">
        <f t="shared" si="541"/>
        <v>3.9040600573940507</v>
      </c>
      <c r="KI149" s="212">
        <f t="shared" si="732"/>
        <v>56887.096473452693</v>
      </c>
      <c r="KM149" s="3">
        <f t="shared" si="542"/>
        <v>0</v>
      </c>
      <c r="KN149" s="6">
        <f t="shared" si="543"/>
        <v>0</v>
      </c>
      <c r="KO149" s="6">
        <f t="shared" si="544"/>
        <v>5.0136383188689244</v>
      </c>
      <c r="KP149" s="6">
        <f t="shared" si="545"/>
        <v>0</v>
      </c>
      <c r="KQ149" s="193">
        <f t="shared" si="733"/>
        <v>5.6740334309306508</v>
      </c>
      <c r="KR149" s="193">
        <f t="shared" si="734"/>
        <v>4.1745731882913786</v>
      </c>
      <c r="KS149" s="193">
        <f t="shared" si="735"/>
        <v>3.9198348572547341</v>
      </c>
      <c r="KT149" s="193">
        <f t="shared" si="546"/>
        <v>3.9040600573940507</v>
      </c>
      <c r="KU149" s="212">
        <f t="shared" si="736"/>
        <v>56825.188615660445</v>
      </c>
      <c r="KY149" s="3">
        <f t="shared" si="547"/>
        <v>0</v>
      </c>
      <c r="KZ149" s="6">
        <f t="shared" si="548"/>
        <v>0</v>
      </c>
      <c r="LA149" s="6">
        <f t="shared" si="549"/>
        <v>5.9252089222996371</v>
      </c>
      <c r="LB149" s="6">
        <f t="shared" si="550"/>
        <v>0</v>
      </c>
      <c r="LC149" s="193">
        <f t="shared" si="737"/>
        <v>5.6740334309306508</v>
      </c>
      <c r="LD149" s="193">
        <f t="shared" si="738"/>
        <v>4.1745731882913786</v>
      </c>
      <c r="LE149" s="193">
        <f t="shared" si="739"/>
        <v>3.9377627340091421</v>
      </c>
      <c r="LF149" s="193">
        <f t="shared" si="551"/>
        <v>3.9040600573940507</v>
      </c>
      <c r="LG149" s="205">
        <f t="shared" si="740"/>
        <v>56913.412190118921</v>
      </c>
      <c r="LK149" s="3">
        <f t="shared" si="552"/>
        <v>0</v>
      </c>
      <c r="LL149" s="6">
        <f t="shared" si="553"/>
        <v>0</v>
      </c>
      <c r="LM149" s="6">
        <f t="shared" si="554"/>
        <v>0</v>
      </c>
      <c r="LN149" s="6">
        <f t="shared" si="555"/>
        <v>5.4294120352326987</v>
      </c>
      <c r="LO149" s="193">
        <f t="shared" si="741"/>
        <v>5.6740334309306508</v>
      </c>
      <c r="LP149" s="193">
        <f t="shared" si="742"/>
        <v>4.1745731882913786</v>
      </c>
      <c r="LQ149" s="193">
        <f t="shared" si="743"/>
        <v>3.8150380693314694</v>
      </c>
      <c r="LR149" s="193">
        <f t="shared" si="556"/>
        <v>4.0079302005791222</v>
      </c>
      <c r="LS149" s="212">
        <f t="shared" si="744"/>
        <v>57044.086306165686</v>
      </c>
      <c r="LW149" s="3">
        <f t="shared" si="557"/>
        <v>0</v>
      </c>
      <c r="LX149" s="6">
        <f t="shared" si="558"/>
        <v>0</v>
      </c>
      <c r="LY149" s="6">
        <f t="shared" si="559"/>
        <v>0</v>
      </c>
      <c r="LZ149" s="6">
        <f t="shared" si="560"/>
        <v>5.0613163040304823</v>
      </c>
      <c r="MA149" s="193">
        <f t="shared" si="745"/>
        <v>5.6740334309306508</v>
      </c>
      <c r="MB149" s="193">
        <f t="shared" si="746"/>
        <v>4.1745731882913786</v>
      </c>
      <c r="MC149" s="193">
        <f t="shared" si="747"/>
        <v>3.8150380693314694</v>
      </c>
      <c r="MD149" s="193">
        <f t="shared" si="561"/>
        <v>4.0012190760395416</v>
      </c>
      <c r="ME149" s="212">
        <f t="shared" si="748"/>
        <v>56996.513140396455</v>
      </c>
      <c r="MI149" s="3">
        <f t="shared" si="562"/>
        <v>0</v>
      </c>
      <c r="MJ149" s="6">
        <f t="shared" si="563"/>
        <v>0</v>
      </c>
      <c r="MK149" s="6">
        <f t="shared" si="564"/>
        <v>0</v>
      </c>
      <c r="ML149" s="6">
        <f t="shared" si="565"/>
        <v>5.7514958000346379</v>
      </c>
      <c r="MM149" s="193">
        <f t="shared" si="749"/>
        <v>5.6740334309306508</v>
      </c>
      <c r="MN149" s="193">
        <f t="shared" si="750"/>
        <v>4.1745731882913786</v>
      </c>
      <c r="MO149" s="193">
        <f t="shared" si="751"/>
        <v>3.8150380693314694</v>
      </c>
      <c r="MP149" s="193">
        <f t="shared" si="566"/>
        <v>4.0137657141334886</v>
      </c>
      <c r="MQ149" s="205">
        <f t="shared" si="752"/>
        <v>57085.484799582904</v>
      </c>
      <c r="MT149" s="3">
        <f t="shared" si="567"/>
        <v>6.2726942993966102</v>
      </c>
      <c r="MU149" s="6">
        <f t="shared" si="568"/>
        <v>5.1060187186223676</v>
      </c>
      <c r="MV149" s="6">
        <f t="shared" si="569"/>
        <v>5.2415309697266022</v>
      </c>
      <c r="MW149" s="6">
        <f t="shared" si="570"/>
        <v>5.521435968033253</v>
      </c>
      <c r="MX149" s="193">
        <f t="shared" si="753"/>
        <v>5.6953450641103398</v>
      </c>
      <c r="MY149" s="193">
        <f t="shared" si="754"/>
        <v>4.250181027996268</v>
      </c>
      <c r="MZ149" s="193">
        <f t="shared" si="755"/>
        <v>3.9243470484463643</v>
      </c>
      <c r="NA149" s="193">
        <f t="shared" si="571"/>
        <v>4.0096009678788365</v>
      </c>
      <c r="NB149" s="212">
        <f t="shared" si="756"/>
        <v>57803.497186063585</v>
      </c>
      <c r="NF149" s="3">
        <f t="shared" si="572"/>
        <v>6.2726942993966093</v>
      </c>
      <c r="NG149" s="6">
        <f t="shared" si="573"/>
        <v>0</v>
      </c>
      <c r="NH149" s="6">
        <f t="shared" si="574"/>
        <v>0</v>
      </c>
      <c r="NI149" s="6">
        <f t="shared" si="575"/>
        <v>0</v>
      </c>
      <c r="NJ149" s="193">
        <f t="shared" si="757"/>
        <v>5.6953450641103398</v>
      </c>
      <c r="NK149" s="193">
        <f t="shared" si="758"/>
        <v>4.1745731882913786</v>
      </c>
      <c r="NL149" s="193">
        <f t="shared" si="759"/>
        <v>3.8150380693314694</v>
      </c>
      <c r="NM149" s="193">
        <f t="shared" si="576"/>
        <v>3.9040600573940507</v>
      </c>
      <c r="NN149" s="212">
        <f t="shared" si="760"/>
        <v>56324.519136973009</v>
      </c>
      <c r="NR149" s="3">
        <f t="shared" si="577"/>
        <v>0</v>
      </c>
      <c r="NS149" s="6">
        <f t="shared" si="578"/>
        <v>5.1060187186223676</v>
      </c>
      <c r="NT149" s="6">
        <f t="shared" si="579"/>
        <v>0</v>
      </c>
      <c r="NU149" s="6">
        <f t="shared" si="580"/>
        <v>0</v>
      </c>
      <c r="NV149" s="193">
        <f t="shared" si="761"/>
        <v>5.6740334309306508</v>
      </c>
      <c r="NW149" s="193">
        <f t="shared" si="762"/>
        <v>4.250181027996268</v>
      </c>
      <c r="NX149" s="193">
        <f t="shared" si="763"/>
        <v>3.8150380693314694</v>
      </c>
      <c r="NY149" s="193">
        <f t="shared" si="581"/>
        <v>3.9040600573940507</v>
      </c>
      <c r="NZ149" s="212">
        <f t="shared" si="764"/>
        <v>56500.598526248235</v>
      </c>
      <c r="OD149" s="3">
        <f t="shared" si="582"/>
        <v>0</v>
      </c>
      <c r="OE149" s="6">
        <f t="shared" si="583"/>
        <v>0</v>
      </c>
      <c r="OF149" s="6">
        <f t="shared" si="584"/>
        <v>5.2415309697266022</v>
      </c>
      <c r="OG149" s="6">
        <f t="shared" si="585"/>
        <v>0</v>
      </c>
      <c r="OH149" s="193">
        <f t="shared" si="765"/>
        <v>5.6740334309306508</v>
      </c>
      <c r="OI149" s="193">
        <f t="shared" si="766"/>
        <v>4.1745731882913786</v>
      </c>
      <c r="OJ149" s="193">
        <f t="shared" si="767"/>
        <v>3.9243470484463643</v>
      </c>
      <c r="OK149" s="193">
        <f t="shared" si="586"/>
        <v>3.9040600573940507</v>
      </c>
      <c r="OL149" s="212">
        <f t="shared" si="768"/>
        <v>56847.380345685728</v>
      </c>
      <c r="OP149" s="3">
        <f t="shared" si="587"/>
        <v>0</v>
      </c>
      <c r="OQ149" s="6">
        <f t="shared" si="588"/>
        <v>0</v>
      </c>
      <c r="OR149" s="6">
        <f t="shared" si="589"/>
        <v>0</v>
      </c>
      <c r="OS149" s="6">
        <f t="shared" si="590"/>
        <v>5.521435968033253</v>
      </c>
      <c r="OT149" s="193">
        <f t="shared" si="769"/>
        <v>5.6740334309306508</v>
      </c>
      <c r="OU149" s="193">
        <f t="shared" si="770"/>
        <v>4.1745731882913786</v>
      </c>
      <c r="OV149" s="193">
        <f t="shared" si="771"/>
        <v>3.8150380693314694</v>
      </c>
      <c r="OW149" s="193">
        <f t="shared" si="591"/>
        <v>4.0096009678788365</v>
      </c>
      <c r="OX149" s="232">
        <f t="shared" si="772"/>
        <v>57055.936050568271</v>
      </c>
    </row>
    <row r="150" spans="2:414" x14ac:dyDescent="0.2">
      <c r="B150" s="81">
        <v>45577</v>
      </c>
      <c r="C150">
        <v>146</v>
      </c>
      <c r="D150">
        <v>11.14435038446242</v>
      </c>
      <c r="E150">
        <v>0</v>
      </c>
      <c r="F150">
        <v>0</v>
      </c>
      <c r="G150">
        <v>0</v>
      </c>
      <c r="H150">
        <v>0</v>
      </c>
      <c r="I150">
        <v>0</v>
      </c>
      <c r="J150">
        <v>0</v>
      </c>
      <c r="K150">
        <v>0</v>
      </c>
      <c r="L150">
        <v>1</v>
      </c>
      <c r="M150">
        <v>0</v>
      </c>
      <c r="N150">
        <v>0</v>
      </c>
      <c r="O150">
        <v>0</v>
      </c>
      <c r="P150">
        <v>1</v>
      </c>
      <c r="Q150">
        <v>0</v>
      </c>
      <c r="R150">
        <v>0</v>
      </c>
      <c r="S150">
        <v>0</v>
      </c>
      <c r="T150">
        <v>21316</v>
      </c>
      <c r="U150">
        <v>6.6089482885710025</v>
      </c>
      <c r="V150">
        <v>5.1060187186147186</v>
      </c>
      <c r="W150">
        <v>4.5578530171535672</v>
      </c>
      <c r="X150">
        <v>4.601196638218771</v>
      </c>
      <c r="Y150" s="3">
        <v>450.49582027350243</v>
      </c>
      <c r="Z150" s="3">
        <v>100.00000000126217</v>
      </c>
      <c r="AA150" s="3">
        <v>50</v>
      </c>
      <c r="AB150" s="3">
        <v>50.000000020019627</v>
      </c>
      <c r="AC150">
        <v>1</v>
      </c>
      <c r="AD150">
        <v>1</v>
      </c>
      <c r="AE150" s="6"/>
      <c r="AF150" s="1" t="s">
        <v>7</v>
      </c>
      <c r="AG150">
        <v>146</v>
      </c>
      <c r="AH150" s="189">
        <v>45577</v>
      </c>
      <c r="AI150">
        <f t="shared" si="592"/>
        <v>10</v>
      </c>
      <c r="AJ150">
        <v>146</v>
      </c>
      <c r="AK150">
        <v>1</v>
      </c>
      <c r="AL150">
        <v>1</v>
      </c>
      <c r="AM150">
        <v>0</v>
      </c>
      <c r="AN150">
        <v>1</v>
      </c>
      <c r="AO150">
        <v>0</v>
      </c>
      <c r="AP150">
        <v>0</v>
      </c>
      <c r="AQ150">
        <v>0</v>
      </c>
      <c r="AS150" s="37"/>
      <c r="AT150" s="37"/>
      <c r="AU150" s="6">
        <f t="shared" si="593"/>
        <v>0</v>
      </c>
      <c r="AV150" s="6">
        <f t="shared" si="594"/>
        <v>0</v>
      </c>
      <c r="AW150" s="6">
        <f t="shared" si="595"/>
        <v>0</v>
      </c>
      <c r="AX150" s="6">
        <f t="shared" si="596"/>
        <v>0</v>
      </c>
      <c r="AY150" s="193">
        <f t="shared" si="597"/>
        <v>5.6740334309306508</v>
      </c>
      <c r="AZ150" s="193">
        <f t="shared" si="598"/>
        <v>4.1745731882913786</v>
      </c>
      <c r="BA150" s="193">
        <f t="shared" si="599"/>
        <v>3.8150380693314694</v>
      </c>
      <c r="BB150" s="193">
        <f t="shared" si="600"/>
        <v>3.9040600573940507</v>
      </c>
      <c r="BC150" s="72">
        <f t="shared" si="601"/>
        <v>56312.210093717425</v>
      </c>
      <c r="BG150" s="3">
        <f t="shared" si="602"/>
        <v>6.4767693227995826</v>
      </c>
      <c r="BH150" s="6">
        <f t="shared" si="603"/>
        <v>0</v>
      </c>
      <c r="BI150" s="6">
        <f t="shared" si="604"/>
        <v>0</v>
      </c>
      <c r="BJ150" s="6">
        <f t="shared" si="605"/>
        <v>0</v>
      </c>
      <c r="BK150" s="193">
        <f t="shared" si="606"/>
        <v>5.696030842819261</v>
      </c>
      <c r="BL150" s="193">
        <f t="shared" si="607"/>
        <v>4.1745731882913786</v>
      </c>
      <c r="BM150" s="193">
        <f t="shared" si="608"/>
        <v>3.8150380693314694</v>
      </c>
      <c r="BN150" s="193">
        <f t="shared" si="609"/>
        <v>3.9040600573940507</v>
      </c>
      <c r="BO150" s="72">
        <f t="shared" si="610"/>
        <v>56324.915269541096</v>
      </c>
      <c r="BS150" s="3">
        <f t="shared" si="611"/>
        <v>6.4767897291540084</v>
      </c>
      <c r="BT150" s="6">
        <f t="shared" si="612"/>
        <v>0</v>
      </c>
      <c r="BU150" s="6">
        <f t="shared" si="613"/>
        <v>0</v>
      </c>
      <c r="BV150" s="6">
        <f t="shared" si="614"/>
        <v>0</v>
      </c>
      <c r="BW150" s="193">
        <f t="shared" si="615"/>
        <v>5.696030911369764</v>
      </c>
      <c r="BX150" s="193">
        <f t="shared" si="616"/>
        <v>4.1745731882913786</v>
      </c>
      <c r="BY150" s="193">
        <f t="shared" si="773"/>
        <v>3.8150380693314694</v>
      </c>
      <c r="BZ150" s="193">
        <f t="shared" si="617"/>
        <v>3.9040600573940507</v>
      </c>
      <c r="CA150" s="72">
        <f t="shared" si="618"/>
        <v>56324.915269541096</v>
      </c>
      <c r="CE150" s="3">
        <f t="shared" si="619"/>
        <v>0</v>
      </c>
      <c r="CF150" s="6">
        <f t="shared" si="620"/>
        <v>5.1060187186147186</v>
      </c>
      <c r="CG150" s="6">
        <f t="shared" si="621"/>
        <v>0</v>
      </c>
      <c r="CH150" s="6">
        <f t="shared" si="622"/>
        <v>0</v>
      </c>
      <c r="CI150" s="193">
        <f t="shared" si="623"/>
        <v>5.6740334309306508</v>
      </c>
      <c r="CJ150" s="193">
        <f t="shared" si="624"/>
        <v>4.2501810279961587</v>
      </c>
      <c r="CK150" s="193">
        <f t="shared" si="774"/>
        <v>3.8150380693314694</v>
      </c>
      <c r="CL150" s="193">
        <f t="shared" si="625"/>
        <v>3.9040600573940507</v>
      </c>
      <c r="CM150" s="72">
        <f t="shared" si="626"/>
        <v>56500.59852624793</v>
      </c>
      <c r="CQ150" s="3">
        <f t="shared" si="627"/>
        <v>0</v>
      </c>
      <c r="CR150" s="6">
        <f t="shared" si="628"/>
        <v>5.1060742507961985</v>
      </c>
      <c r="CS150" s="6">
        <f t="shared" si="629"/>
        <v>0</v>
      </c>
      <c r="CT150" s="6">
        <f t="shared" si="630"/>
        <v>0</v>
      </c>
      <c r="CU150" s="193">
        <f t="shared" si="631"/>
        <v>5.6740334309306508</v>
      </c>
      <c r="CV150" s="193">
        <f t="shared" si="632"/>
        <v>4.250181819976488</v>
      </c>
      <c r="CW150" s="193">
        <f t="shared" si="775"/>
        <v>3.8150380693314694</v>
      </c>
      <c r="CX150" s="193">
        <f t="shared" si="633"/>
        <v>3.9040600573940507</v>
      </c>
      <c r="CY150" s="72">
        <f t="shared" si="634"/>
        <v>56500.600502884561</v>
      </c>
      <c r="DC150" s="3">
        <f t="shared" si="635"/>
        <v>0</v>
      </c>
      <c r="DD150" s="6">
        <f t="shared" si="636"/>
        <v>0</v>
      </c>
      <c r="DE150" s="6">
        <f t="shared" si="637"/>
        <v>4.7857456680112458</v>
      </c>
      <c r="DF150" s="6">
        <f t="shared" si="638"/>
        <v>0</v>
      </c>
      <c r="DG150" s="193">
        <f t="shared" si="639"/>
        <v>5.6740334309306508</v>
      </c>
      <c r="DH150" s="193">
        <f t="shared" si="640"/>
        <v>4.1745731882913786</v>
      </c>
      <c r="DI150" s="193">
        <f t="shared" si="776"/>
        <v>3.9153022138747122</v>
      </c>
      <c r="DJ150" s="193">
        <f t="shared" si="641"/>
        <v>3.9040600573940507</v>
      </c>
      <c r="DK150" s="72">
        <f t="shared" si="642"/>
        <v>56802.905020320242</v>
      </c>
      <c r="DO150" s="3">
        <f t="shared" si="643"/>
        <v>0</v>
      </c>
      <c r="DP150" s="6">
        <f t="shared" si="644"/>
        <v>0</v>
      </c>
      <c r="DQ150" s="6">
        <f t="shared" si="645"/>
        <v>4.5579410420919517</v>
      </c>
      <c r="DR150" s="6">
        <f t="shared" si="646"/>
        <v>0</v>
      </c>
      <c r="DS150" s="193">
        <f t="shared" si="647"/>
        <v>5.6740334309306508</v>
      </c>
      <c r="DT150" s="193">
        <f t="shared" si="648"/>
        <v>4.1745731882913786</v>
      </c>
      <c r="DU150" s="193">
        <f t="shared" si="777"/>
        <v>3.9107506947981525</v>
      </c>
      <c r="DV150" s="193">
        <f t="shared" si="649"/>
        <v>3.9040600573940507</v>
      </c>
      <c r="DW150" s="72">
        <f t="shared" si="650"/>
        <v>56780.537420399822</v>
      </c>
      <c r="EA150" s="3">
        <f t="shared" si="651"/>
        <v>0</v>
      </c>
      <c r="EB150" s="6">
        <f t="shared" si="652"/>
        <v>0</v>
      </c>
      <c r="EC150" s="6">
        <f t="shared" si="653"/>
        <v>0</v>
      </c>
      <c r="ED150" s="6">
        <f t="shared" si="654"/>
        <v>13.803589914656314</v>
      </c>
      <c r="EE150" s="193">
        <f t="shared" si="655"/>
        <v>5.6740334309306508</v>
      </c>
      <c r="EF150" s="193">
        <f t="shared" si="656"/>
        <v>4.1745731882913786</v>
      </c>
      <c r="EG150" s="193">
        <f t="shared" si="778"/>
        <v>3.8150380693314694</v>
      </c>
      <c r="EH150" s="193">
        <f t="shared" si="657"/>
        <v>4.1495746364933872</v>
      </c>
      <c r="EI150" s="72">
        <f t="shared" si="658"/>
        <v>58057.47675491179</v>
      </c>
      <c r="EM150" s="3">
        <f t="shared" si="659"/>
        <v>0</v>
      </c>
      <c r="EN150" s="6">
        <f t="shared" si="660"/>
        <v>0</v>
      </c>
      <c r="EO150" s="6">
        <f t="shared" si="661"/>
        <v>0</v>
      </c>
      <c r="EP150" s="6">
        <f t="shared" si="662"/>
        <v>4.6013102002555684</v>
      </c>
      <c r="EQ150" s="193">
        <f t="shared" si="663"/>
        <v>5.6740334309306508</v>
      </c>
      <c r="ER150" s="193">
        <f t="shared" si="664"/>
        <v>4.1745731882913786</v>
      </c>
      <c r="ES150" s="193">
        <f t="shared" si="779"/>
        <v>3.8150380693314694</v>
      </c>
      <c r="ET150" s="193">
        <f t="shared" si="665"/>
        <v>3.9927684288368157</v>
      </c>
      <c r="EU150" s="72">
        <f t="shared" si="666"/>
        <v>56936.665444745398</v>
      </c>
      <c r="EY150" s="3">
        <f t="shared" si="667"/>
        <v>6.4767693227995826</v>
      </c>
      <c r="EZ150" s="6">
        <f t="shared" si="668"/>
        <v>5.1060187186147186</v>
      </c>
      <c r="FA150" s="6">
        <f t="shared" si="669"/>
        <v>4.7857456680112458</v>
      </c>
      <c r="FB150" s="6">
        <f t="shared" si="670"/>
        <v>13.803589914656314</v>
      </c>
      <c r="FC150" s="193">
        <f t="shared" si="671"/>
        <v>5.696030842819261</v>
      </c>
      <c r="FD150" s="193">
        <f t="shared" si="672"/>
        <v>4.2501810279961587</v>
      </c>
      <c r="FE150" s="193">
        <f t="shared" si="780"/>
        <v>3.9153022138747122</v>
      </c>
      <c r="FF150" s="193">
        <f t="shared" si="673"/>
        <v>4.1495746364933872</v>
      </c>
      <c r="FG150" s="72">
        <f t="shared" si="674"/>
        <v>58772.556481825712</v>
      </c>
      <c r="FK150" s="3">
        <f t="shared" si="675"/>
        <v>6.60896869492543</v>
      </c>
      <c r="FL150" s="6">
        <f t="shared" si="676"/>
        <v>5.1060742507961985</v>
      </c>
      <c r="FM150" s="6">
        <f t="shared" si="677"/>
        <v>4.5579410420919517</v>
      </c>
      <c r="FN150" s="6">
        <f t="shared" si="678"/>
        <v>4.6013102002555684</v>
      </c>
      <c r="FO150" s="193">
        <f t="shared" si="679"/>
        <v>5.6964748379556793</v>
      </c>
      <c r="FP150" s="193">
        <f t="shared" si="680"/>
        <v>4.250181819976488</v>
      </c>
      <c r="FQ150" s="193">
        <f t="shared" si="781"/>
        <v>3.9107506947981525</v>
      </c>
      <c r="FR150" s="193">
        <f t="shared" si="681"/>
        <v>3.9927684288368157</v>
      </c>
      <c r="FS150" s="205">
        <f t="shared" si="682"/>
        <v>57615.50835810502</v>
      </c>
      <c r="FW150" s="3">
        <f t="shared" si="683"/>
        <v>7.6002905318566523</v>
      </c>
      <c r="FX150" s="6">
        <f t="shared" si="684"/>
        <v>5.7698011520346313</v>
      </c>
      <c r="FY150" s="6">
        <f t="shared" si="685"/>
        <v>5.6517377412704235</v>
      </c>
      <c r="FZ150" s="6">
        <f t="shared" si="686"/>
        <v>5.4294120330981492</v>
      </c>
      <c r="GA150" s="193">
        <f t="shared" si="687"/>
        <v>5.6997979522581064</v>
      </c>
      <c r="GB150" s="193">
        <f t="shared" si="688"/>
        <v>4.2596031342286835</v>
      </c>
      <c r="GC150" s="193">
        <f t="shared" si="782"/>
        <v>3.932418037999617</v>
      </c>
      <c r="GD150" s="193">
        <f t="shared" si="689"/>
        <v>4.0079302005403354</v>
      </c>
      <c r="GE150" s="72">
        <f t="shared" si="690"/>
        <v>57858.584985610025</v>
      </c>
      <c r="GI150" s="3">
        <f t="shared" si="691"/>
        <v>7.2698431174281035</v>
      </c>
      <c r="GJ150" s="6">
        <f t="shared" si="692"/>
        <v>5.6166205904761908</v>
      </c>
      <c r="GK150" s="6">
        <f t="shared" si="693"/>
        <v>5.0136383188689244</v>
      </c>
      <c r="GL150" s="6">
        <f t="shared" si="694"/>
        <v>5.0613163020406482</v>
      </c>
      <c r="GM150" s="193">
        <f t="shared" si="695"/>
        <v>5.6986914512575977</v>
      </c>
      <c r="GN150" s="193">
        <f t="shared" si="696"/>
        <v>4.2574366682262452</v>
      </c>
      <c r="GO150" s="193">
        <f t="shared" si="783"/>
        <v>3.9198348572547341</v>
      </c>
      <c r="GP150" s="193">
        <f t="shared" si="697"/>
        <v>4.0012190760031414</v>
      </c>
      <c r="GQ150" s="72">
        <f t="shared" si="698"/>
        <v>57741.238582291335</v>
      </c>
      <c r="GU150" s="3">
        <f t="shared" si="699"/>
        <v>8.5916327751423029</v>
      </c>
      <c r="GV150" s="6">
        <f t="shared" si="700"/>
        <v>6.1272224623376621</v>
      </c>
      <c r="GW150" s="6">
        <f t="shared" si="701"/>
        <v>5.9252089222996371</v>
      </c>
      <c r="GX150" s="6">
        <f t="shared" si="702"/>
        <v>5.7514957977734635</v>
      </c>
      <c r="GY150" s="193">
        <f t="shared" si="703"/>
        <v>5.7031101281046359</v>
      </c>
      <c r="GZ150" s="193">
        <f t="shared" si="704"/>
        <v>4.2646400431319371</v>
      </c>
      <c r="HA150" s="193">
        <f t="shared" si="784"/>
        <v>3.9377627340091421</v>
      </c>
      <c r="HB150" s="193">
        <f t="shared" si="705"/>
        <v>4.0137657140926404</v>
      </c>
      <c r="HC150" s="205">
        <f t="shared" si="706"/>
        <v>57942.217360354196</v>
      </c>
      <c r="HG150" s="3">
        <f t="shared" si="507"/>
        <v>7.6002905318566523</v>
      </c>
      <c r="HH150" s="6">
        <f t="shared" si="508"/>
        <v>0</v>
      </c>
      <c r="HI150" s="6">
        <f t="shared" si="509"/>
        <v>0</v>
      </c>
      <c r="HJ150" s="6">
        <f t="shared" si="510"/>
        <v>0</v>
      </c>
      <c r="HK150" s="193">
        <f t="shared" si="707"/>
        <v>5.6997979522581064</v>
      </c>
      <c r="HL150" s="193">
        <f t="shared" si="707"/>
        <v>4.1745731882913786</v>
      </c>
      <c r="HM150" s="193">
        <f t="shared" si="707"/>
        <v>3.8150380693314694</v>
      </c>
      <c r="HN150" s="193">
        <f t="shared" si="511"/>
        <v>3.9040600573940507</v>
      </c>
      <c r="HO150" s="212">
        <f t="shared" si="708"/>
        <v>56327.09134877965</v>
      </c>
      <c r="HS150" s="3">
        <f t="shared" si="512"/>
        <v>7.2698431174281035</v>
      </c>
      <c r="HT150" s="6">
        <f t="shared" si="513"/>
        <v>0</v>
      </c>
      <c r="HU150" s="6">
        <f t="shared" si="514"/>
        <v>0</v>
      </c>
      <c r="HV150" s="6">
        <f t="shared" si="515"/>
        <v>0</v>
      </c>
      <c r="HW150" s="193">
        <f t="shared" si="709"/>
        <v>5.6986914512575977</v>
      </c>
      <c r="HX150" s="193">
        <f t="shared" si="710"/>
        <v>4.1745731882913786</v>
      </c>
      <c r="HY150" s="193">
        <f t="shared" si="711"/>
        <v>3.8150380693314694</v>
      </c>
      <c r="HZ150" s="193">
        <f t="shared" si="516"/>
        <v>3.9040600573940507</v>
      </c>
      <c r="IA150" s="212">
        <f t="shared" si="712"/>
        <v>56326.452167268282</v>
      </c>
      <c r="IE150" s="3">
        <f t="shared" si="517"/>
        <v>8.5916327751423029</v>
      </c>
      <c r="IF150" s="6">
        <f t="shared" si="518"/>
        <v>0</v>
      </c>
      <c r="IG150" s="6">
        <f t="shared" si="519"/>
        <v>0</v>
      </c>
      <c r="IH150" s="6">
        <f t="shared" si="520"/>
        <v>0</v>
      </c>
      <c r="II150" s="193">
        <f t="shared" si="713"/>
        <v>5.7031101281046359</v>
      </c>
      <c r="IJ150" s="193">
        <f t="shared" si="714"/>
        <v>4.1745731882913786</v>
      </c>
      <c r="IK150" s="193">
        <f t="shared" si="715"/>
        <v>3.8150380693314694</v>
      </c>
      <c r="IL150" s="193">
        <f t="shared" si="521"/>
        <v>3.9040600573940507</v>
      </c>
      <c r="IM150" s="205">
        <f t="shared" si="716"/>
        <v>56329.004704060579</v>
      </c>
      <c r="IQ150" s="3">
        <f t="shared" si="522"/>
        <v>0</v>
      </c>
      <c r="IR150" s="6">
        <f t="shared" si="523"/>
        <v>5.7698011520346313</v>
      </c>
      <c r="IS150" s="6">
        <f t="shared" si="524"/>
        <v>0</v>
      </c>
      <c r="IT150" s="6">
        <f t="shared" si="525"/>
        <v>0</v>
      </c>
      <c r="IU150" s="193">
        <f t="shared" si="717"/>
        <v>5.6740334309306508</v>
      </c>
      <c r="IV150" s="193">
        <f t="shared" si="718"/>
        <v>4.2596031342286835</v>
      </c>
      <c r="IW150" s="193">
        <f t="shared" si="719"/>
        <v>3.8150380693314694</v>
      </c>
      <c r="IX150" s="193">
        <f t="shared" si="526"/>
        <v>3.9040600573940507</v>
      </c>
      <c r="IY150" s="212">
        <f t="shared" si="720"/>
        <v>56524.119257342209</v>
      </c>
      <c r="JC150" s="3">
        <f t="shared" si="527"/>
        <v>0</v>
      </c>
      <c r="JD150" s="6">
        <f t="shared" si="528"/>
        <v>5.6166205904761908</v>
      </c>
      <c r="JE150" s="6">
        <f t="shared" si="529"/>
        <v>0</v>
      </c>
      <c r="JF150" s="6">
        <f t="shared" si="530"/>
        <v>0</v>
      </c>
      <c r="JG150" s="193">
        <f t="shared" si="721"/>
        <v>5.6740334309306508</v>
      </c>
      <c r="JH150" s="193">
        <f t="shared" si="722"/>
        <v>4.2574366682262452</v>
      </c>
      <c r="JI150" s="193">
        <f t="shared" si="723"/>
        <v>3.8150380693314694</v>
      </c>
      <c r="JJ150" s="193">
        <f t="shared" si="531"/>
        <v>3.9040600573940507</v>
      </c>
      <c r="JK150" s="212">
        <f t="shared" si="724"/>
        <v>56518.710166286815</v>
      </c>
      <c r="JO150" s="3">
        <f t="shared" si="532"/>
        <v>0</v>
      </c>
      <c r="JP150" s="6">
        <f t="shared" si="533"/>
        <v>6.1272224623376621</v>
      </c>
      <c r="JQ150" s="6">
        <f t="shared" si="534"/>
        <v>0</v>
      </c>
      <c r="JR150" s="6">
        <f t="shared" si="535"/>
        <v>0</v>
      </c>
      <c r="JS150" s="193">
        <f t="shared" si="725"/>
        <v>5.6740334309306508</v>
      </c>
      <c r="JT150" s="193">
        <f t="shared" si="726"/>
        <v>4.2646400431319371</v>
      </c>
      <c r="JU150" s="193">
        <f t="shared" si="727"/>
        <v>3.8150380693314694</v>
      </c>
      <c r="JV150" s="193">
        <f t="shared" si="536"/>
        <v>3.9040600573940507</v>
      </c>
      <c r="JW150" s="205">
        <f t="shared" si="728"/>
        <v>56536.697084043837</v>
      </c>
      <c r="KA150" s="3">
        <f t="shared" si="537"/>
        <v>0</v>
      </c>
      <c r="KB150" s="6">
        <f t="shared" si="538"/>
        <v>0</v>
      </c>
      <c r="KC150" s="6">
        <f t="shared" si="539"/>
        <v>5.6517377412704235</v>
      </c>
      <c r="KD150" s="6">
        <f t="shared" si="540"/>
        <v>0</v>
      </c>
      <c r="KE150" s="193">
        <f t="shared" si="729"/>
        <v>5.6740334309306508</v>
      </c>
      <c r="KF150" s="193">
        <f t="shared" si="730"/>
        <v>4.1745731882913786</v>
      </c>
      <c r="KG150" s="193">
        <f t="shared" si="731"/>
        <v>3.932418037999617</v>
      </c>
      <c r="KH150" s="193">
        <f t="shared" si="541"/>
        <v>3.9040600573940507</v>
      </c>
      <c r="KI150" s="212">
        <f t="shared" si="732"/>
        <v>56887.096473452693</v>
      </c>
      <c r="KM150" s="3">
        <f t="shared" si="542"/>
        <v>0</v>
      </c>
      <c r="KN150" s="6">
        <f t="shared" si="543"/>
        <v>0</v>
      </c>
      <c r="KO150" s="6">
        <f t="shared" si="544"/>
        <v>5.0136383188689244</v>
      </c>
      <c r="KP150" s="6">
        <f t="shared" si="545"/>
        <v>0</v>
      </c>
      <c r="KQ150" s="193">
        <f t="shared" si="733"/>
        <v>5.6740334309306508</v>
      </c>
      <c r="KR150" s="193">
        <f t="shared" si="734"/>
        <v>4.1745731882913786</v>
      </c>
      <c r="KS150" s="193">
        <f t="shared" si="735"/>
        <v>3.9198348572547341</v>
      </c>
      <c r="KT150" s="193">
        <f t="shared" si="546"/>
        <v>3.9040600573940507</v>
      </c>
      <c r="KU150" s="212">
        <f t="shared" si="736"/>
        <v>56825.188615660445</v>
      </c>
      <c r="KY150" s="3">
        <f t="shared" si="547"/>
        <v>0</v>
      </c>
      <c r="KZ150" s="6">
        <f t="shared" si="548"/>
        <v>0</v>
      </c>
      <c r="LA150" s="6">
        <f t="shared" si="549"/>
        <v>5.9252089222996371</v>
      </c>
      <c r="LB150" s="6">
        <f t="shared" si="550"/>
        <v>0</v>
      </c>
      <c r="LC150" s="193">
        <f t="shared" si="737"/>
        <v>5.6740334309306508</v>
      </c>
      <c r="LD150" s="193">
        <f t="shared" si="738"/>
        <v>4.1745731882913786</v>
      </c>
      <c r="LE150" s="193">
        <f t="shared" si="739"/>
        <v>3.9377627340091421</v>
      </c>
      <c r="LF150" s="193">
        <f t="shared" si="551"/>
        <v>3.9040600573940507</v>
      </c>
      <c r="LG150" s="205">
        <f t="shared" si="740"/>
        <v>56913.412190118921</v>
      </c>
      <c r="LK150" s="3">
        <f t="shared" si="552"/>
        <v>0</v>
      </c>
      <c r="LL150" s="6">
        <f t="shared" si="553"/>
        <v>0</v>
      </c>
      <c r="LM150" s="6">
        <f t="shared" si="554"/>
        <v>0</v>
      </c>
      <c r="LN150" s="6">
        <f t="shared" si="555"/>
        <v>5.4294120330981492</v>
      </c>
      <c r="LO150" s="193">
        <f t="shared" si="741"/>
        <v>5.6740334309306508</v>
      </c>
      <c r="LP150" s="193">
        <f t="shared" si="742"/>
        <v>4.1745731882913786</v>
      </c>
      <c r="LQ150" s="193">
        <f t="shared" si="743"/>
        <v>3.8150380693314694</v>
      </c>
      <c r="LR150" s="193">
        <f t="shared" si="556"/>
        <v>4.0079302005403354</v>
      </c>
      <c r="LS150" s="212">
        <f t="shared" si="744"/>
        <v>57044.086305890574</v>
      </c>
      <c r="LW150" s="3">
        <f t="shared" si="557"/>
        <v>0</v>
      </c>
      <c r="LX150" s="6">
        <f t="shared" si="558"/>
        <v>0</v>
      </c>
      <c r="LY150" s="6">
        <f t="shared" si="559"/>
        <v>0</v>
      </c>
      <c r="LZ150" s="6">
        <f t="shared" si="560"/>
        <v>5.0613163020406482</v>
      </c>
      <c r="MA150" s="193">
        <f t="shared" si="745"/>
        <v>5.6740334309306508</v>
      </c>
      <c r="MB150" s="193">
        <f t="shared" si="746"/>
        <v>4.1745731882913786</v>
      </c>
      <c r="MC150" s="193">
        <f t="shared" si="747"/>
        <v>3.8150380693314694</v>
      </c>
      <c r="MD150" s="193">
        <f t="shared" si="561"/>
        <v>4.0012190760031414</v>
      </c>
      <c r="ME150" s="212">
        <f t="shared" si="748"/>
        <v>56996.513140138479</v>
      </c>
      <c r="MI150" s="3">
        <f t="shared" si="562"/>
        <v>0</v>
      </c>
      <c r="MJ150" s="6">
        <f t="shared" si="563"/>
        <v>0</v>
      </c>
      <c r="MK150" s="6">
        <f t="shared" si="564"/>
        <v>0</v>
      </c>
      <c r="ML150" s="6">
        <f t="shared" si="565"/>
        <v>5.7514957977734635</v>
      </c>
      <c r="MM150" s="193">
        <f t="shared" si="749"/>
        <v>5.6740334309306508</v>
      </c>
      <c r="MN150" s="193">
        <f t="shared" si="750"/>
        <v>4.1745731882913786</v>
      </c>
      <c r="MO150" s="193">
        <f t="shared" si="751"/>
        <v>3.8150380693314694</v>
      </c>
      <c r="MP150" s="193">
        <f t="shared" si="566"/>
        <v>4.0137657140926404</v>
      </c>
      <c r="MQ150" s="205">
        <f t="shared" si="752"/>
        <v>57085.484799292994</v>
      </c>
      <c r="MT150" s="3">
        <f t="shared" si="567"/>
        <v>6.2785008741424519</v>
      </c>
      <c r="MU150" s="6">
        <f t="shared" si="568"/>
        <v>5.1060187186147186</v>
      </c>
      <c r="MV150" s="6">
        <f t="shared" si="569"/>
        <v>5.2415309697266022</v>
      </c>
      <c r="MW150" s="6">
        <f t="shared" si="570"/>
        <v>5.5214359658625254</v>
      </c>
      <c r="MX150" s="193">
        <f t="shared" si="753"/>
        <v>5.6953645831680682</v>
      </c>
      <c r="MY150" s="193">
        <f t="shared" si="754"/>
        <v>4.2501810279961587</v>
      </c>
      <c r="MZ150" s="193">
        <f t="shared" si="755"/>
        <v>3.9243470484463643</v>
      </c>
      <c r="NA150" s="193">
        <f t="shared" si="571"/>
        <v>4.0096009678394573</v>
      </c>
      <c r="NB150" s="212">
        <f t="shared" si="756"/>
        <v>57803.508756770854</v>
      </c>
      <c r="NF150" s="3">
        <f t="shared" si="572"/>
        <v>6.2785008741424511</v>
      </c>
      <c r="NG150" s="6">
        <f t="shared" si="573"/>
        <v>0</v>
      </c>
      <c r="NH150" s="6">
        <f t="shared" si="574"/>
        <v>0</v>
      </c>
      <c r="NI150" s="6">
        <f t="shared" si="575"/>
        <v>0</v>
      </c>
      <c r="NJ150" s="193">
        <f t="shared" si="757"/>
        <v>5.6953645831680682</v>
      </c>
      <c r="NK150" s="193">
        <f t="shared" si="758"/>
        <v>4.1745731882913786</v>
      </c>
      <c r="NL150" s="193">
        <f t="shared" si="759"/>
        <v>3.8150380693314694</v>
      </c>
      <c r="NM150" s="193">
        <f t="shared" si="576"/>
        <v>3.9040600573940507</v>
      </c>
      <c r="NN150" s="212">
        <f t="shared" si="760"/>
        <v>56324.530411904554</v>
      </c>
      <c r="NR150" s="3">
        <f t="shared" si="577"/>
        <v>0</v>
      </c>
      <c r="NS150" s="6">
        <f t="shared" si="578"/>
        <v>5.1060187186147186</v>
      </c>
      <c r="NT150" s="6">
        <f t="shared" si="579"/>
        <v>0</v>
      </c>
      <c r="NU150" s="6">
        <f t="shared" si="580"/>
        <v>0</v>
      </c>
      <c r="NV150" s="193">
        <f t="shared" si="761"/>
        <v>5.6740334309306508</v>
      </c>
      <c r="NW150" s="193">
        <f t="shared" si="762"/>
        <v>4.2501810279961587</v>
      </c>
      <c r="NX150" s="193">
        <f t="shared" si="763"/>
        <v>3.8150380693314694</v>
      </c>
      <c r="NY150" s="193">
        <f t="shared" si="581"/>
        <v>3.9040600573940507</v>
      </c>
      <c r="NZ150" s="212">
        <f t="shared" si="764"/>
        <v>56500.59852624793</v>
      </c>
      <c r="OD150" s="3">
        <f t="shared" si="582"/>
        <v>0</v>
      </c>
      <c r="OE150" s="6">
        <f t="shared" si="583"/>
        <v>0</v>
      </c>
      <c r="OF150" s="6">
        <f t="shared" si="584"/>
        <v>5.2415309697266022</v>
      </c>
      <c r="OG150" s="6">
        <f t="shared" si="585"/>
        <v>0</v>
      </c>
      <c r="OH150" s="193">
        <f t="shared" si="765"/>
        <v>5.6740334309306508</v>
      </c>
      <c r="OI150" s="193">
        <f t="shared" si="766"/>
        <v>4.1745731882913786</v>
      </c>
      <c r="OJ150" s="193">
        <f t="shared" si="767"/>
        <v>3.9243470484463643</v>
      </c>
      <c r="OK150" s="193">
        <f t="shared" si="586"/>
        <v>3.9040600573940507</v>
      </c>
      <c r="OL150" s="212">
        <f t="shared" si="768"/>
        <v>56847.380345685728</v>
      </c>
      <c r="OP150" s="3">
        <f t="shared" si="587"/>
        <v>0</v>
      </c>
      <c r="OQ150" s="6">
        <f t="shared" si="588"/>
        <v>0</v>
      </c>
      <c r="OR150" s="6">
        <f t="shared" si="589"/>
        <v>0</v>
      </c>
      <c r="OS150" s="6">
        <f t="shared" si="590"/>
        <v>5.5214359658625254</v>
      </c>
      <c r="OT150" s="193">
        <f t="shared" si="769"/>
        <v>5.6740334309306508</v>
      </c>
      <c r="OU150" s="193">
        <f t="shared" si="770"/>
        <v>4.1745731882913786</v>
      </c>
      <c r="OV150" s="193">
        <f t="shared" si="771"/>
        <v>3.8150380693314694</v>
      </c>
      <c r="OW150" s="193">
        <f t="shared" si="591"/>
        <v>4.0096009678394573</v>
      </c>
      <c r="OX150" s="232">
        <f t="shared" si="772"/>
        <v>57055.936050288939</v>
      </c>
    </row>
    <row r="151" spans="2:414" x14ac:dyDescent="0.2">
      <c r="B151" s="81">
        <v>45584</v>
      </c>
      <c r="C151">
        <v>147</v>
      </c>
      <c r="D151">
        <v>11.144568610402136</v>
      </c>
      <c r="E151">
        <v>0</v>
      </c>
      <c r="F151">
        <v>0</v>
      </c>
      <c r="G151">
        <v>0</v>
      </c>
      <c r="H151">
        <v>0</v>
      </c>
      <c r="I151">
        <v>0</v>
      </c>
      <c r="J151">
        <v>0</v>
      </c>
      <c r="K151">
        <v>0</v>
      </c>
      <c r="L151">
        <v>1</v>
      </c>
      <c r="M151">
        <v>0</v>
      </c>
      <c r="N151">
        <v>0</v>
      </c>
      <c r="O151">
        <v>0</v>
      </c>
      <c r="P151">
        <v>1</v>
      </c>
      <c r="Q151">
        <v>0</v>
      </c>
      <c r="R151">
        <v>0</v>
      </c>
      <c r="S151">
        <v>0</v>
      </c>
      <c r="T151">
        <v>21609</v>
      </c>
      <c r="U151">
        <v>6.6150598515680166</v>
      </c>
      <c r="V151">
        <v>5.1060187186108941</v>
      </c>
      <c r="W151">
        <v>4.5578530171535672</v>
      </c>
      <c r="X151">
        <v>4.6011966380378766</v>
      </c>
      <c r="Y151" s="3">
        <v>455.04266214374354</v>
      </c>
      <c r="Z151" s="3">
        <v>100.00000000063108</v>
      </c>
      <c r="AA151" s="3">
        <v>50</v>
      </c>
      <c r="AB151" s="3">
        <v>50.000000002001961</v>
      </c>
      <c r="AC151">
        <v>1</v>
      </c>
      <c r="AD151">
        <v>1</v>
      </c>
      <c r="AE151" s="6"/>
      <c r="AF151" s="1" t="s">
        <v>7</v>
      </c>
      <c r="AG151">
        <v>147</v>
      </c>
      <c r="AH151" s="189">
        <v>45584</v>
      </c>
      <c r="AI151">
        <f t="shared" si="592"/>
        <v>10</v>
      </c>
      <c r="AJ151">
        <v>147</v>
      </c>
      <c r="AK151">
        <v>1</v>
      </c>
      <c r="AL151">
        <v>1</v>
      </c>
      <c r="AM151">
        <v>0</v>
      </c>
      <c r="AN151">
        <v>1</v>
      </c>
      <c r="AO151">
        <v>0</v>
      </c>
      <c r="AP151">
        <v>0</v>
      </c>
      <c r="AQ151">
        <v>0</v>
      </c>
      <c r="AS151" s="37"/>
      <c r="AT151" s="37"/>
      <c r="AU151" s="6">
        <f t="shared" si="593"/>
        <v>0</v>
      </c>
      <c r="AV151" s="6">
        <f t="shared" si="594"/>
        <v>0</v>
      </c>
      <c r="AW151" s="6">
        <f t="shared" si="595"/>
        <v>0</v>
      </c>
      <c r="AX151" s="6">
        <f t="shared" si="596"/>
        <v>0</v>
      </c>
      <c r="AY151" s="193">
        <f t="shared" si="597"/>
        <v>5.6740334309306508</v>
      </c>
      <c r="AZ151" s="193">
        <f t="shared" si="598"/>
        <v>4.1745731882913786</v>
      </c>
      <c r="BA151" s="193">
        <f t="shared" si="599"/>
        <v>3.8150380693314694</v>
      </c>
      <c r="BB151" s="193">
        <f t="shared" si="600"/>
        <v>3.9040600573940507</v>
      </c>
      <c r="BC151" s="72">
        <f t="shared" si="601"/>
        <v>56312.210093717425</v>
      </c>
      <c r="BG151" s="3">
        <f t="shared" si="602"/>
        <v>6.4827586545366565</v>
      </c>
      <c r="BH151" s="6">
        <f t="shared" si="603"/>
        <v>0</v>
      </c>
      <c r="BI151" s="6">
        <f t="shared" si="604"/>
        <v>0</v>
      </c>
      <c r="BJ151" s="6">
        <f t="shared" si="605"/>
        <v>0</v>
      </c>
      <c r="BK151" s="193">
        <f t="shared" si="606"/>
        <v>5.6960509624143283</v>
      </c>
      <c r="BL151" s="193">
        <f t="shared" si="607"/>
        <v>4.1745731882913786</v>
      </c>
      <c r="BM151" s="193">
        <f t="shared" si="608"/>
        <v>3.8150380693314694</v>
      </c>
      <c r="BN151" s="193">
        <f t="shared" si="609"/>
        <v>3.9040600573940507</v>
      </c>
      <c r="BO151" s="72">
        <f t="shared" si="610"/>
        <v>56324.926891447183</v>
      </c>
      <c r="BS151" s="3">
        <f t="shared" si="611"/>
        <v>6.4827790797616673</v>
      </c>
      <c r="BT151" s="6">
        <f t="shared" si="612"/>
        <v>0</v>
      </c>
      <c r="BU151" s="6">
        <f t="shared" si="613"/>
        <v>0</v>
      </c>
      <c r="BV151" s="6">
        <f t="shared" si="614"/>
        <v>0</v>
      </c>
      <c r="BW151" s="193">
        <f t="shared" si="615"/>
        <v>5.6960510310268422</v>
      </c>
      <c r="BX151" s="193">
        <f t="shared" si="616"/>
        <v>4.1745731882913786</v>
      </c>
      <c r="BY151" s="193">
        <f t="shared" si="773"/>
        <v>3.8150380693314694</v>
      </c>
      <c r="BZ151" s="193">
        <f t="shared" si="617"/>
        <v>3.9040600573940507</v>
      </c>
      <c r="CA151" s="72">
        <f t="shared" si="618"/>
        <v>56324.926891447183</v>
      </c>
      <c r="CE151" s="3">
        <f t="shared" si="619"/>
        <v>0</v>
      </c>
      <c r="CF151" s="6">
        <f t="shared" si="620"/>
        <v>5.1060187186108941</v>
      </c>
      <c r="CG151" s="6">
        <f t="shared" si="621"/>
        <v>0</v>
      </c>
      <c r="CH151" s="6">
        <f t="shared" si="622"/>
        <v>0</v>
      </c>
      <c r="CI151" s="193">
        <f t="shared" si="623"/>
        <v>5.6740334309306508</v>
      </c>
      <c r="CJ151" s="193">
        <f t="shared" si="624"/>
        <v>4.2501810279961045</v>
      </c>
      <c r="CK151" s="193">
        <f t="shared" si="774"/>
        <v>3.8150380693314694</v>
      </c>
      <c r="CL151" s="193">
        <f t="shared" si="625"/>
        <v>3.9040600573940507</v>
      </c>
      <c r="CM151" s="72">
        <f t="shared" si="626"/>
        <v>56500.598526247828</v>
      </c>
      <c r="CQ151" s="3">
        <f t="shared" si="627"/>
        <v>0</v>
      </c>
      <c r="CR151" s="6">
        <f t="shared" si="628"/>
        <v>5.106074250792374</v>
      </c>
      <c r="CS151" s="6">
        <f t="shared" si="629"/>
        <v>0</v>
      </c>
      <c r="CT151" s="6">
        <f t="shared" si="630"/>
        <v>0</v>
      </c>
      <c r="CU151" s="193">
        <f t="shared" si="631"/>
        <v>5.6740334309306508</v>
      </c>
      <c r="CV151" s="193">
        <f t="shared" si="632"/>
        <v>4.250181819976433</v>
      </c>
      <c r="CW151" s="193">
        <f t="shared" si="775"/>
        <v>3.8150380693314694</v>
      </c>
      <c r="CX151" s="193">
        <f t="shared" si="633"/>
        <v>3.9040600573940507</v>
      </c>
      <c r="CY151" s="72">
        <f t="shared" si="634"/>
        <v>56500.600502884459</v>
      </c>
      <c r="DC151" s="3">
        <f t="shared" si="635"/>
        <v>0</v>
      </c>
      <c r="DD151" s="6">
        <f t="shared" si="636"/>
        <v>0</v>
      </c>
      <c r="DE151" s="6">
        <f t="shared" si="637"/>
        <v>4.7857456680112458</v>
      </c>
      <c r="DF151" s="6">
        <f t="shared" si="638"/>
        <v>0</v>
      </c>
      <c r="DG151" s="193">
        <f t="shared" si="639"/>
        <v>5.6740334309306508</v>
      </c>
      <c r="DH151" s="193">
        <f t="shared" si="640"/>
        <v>4.1745731882913786</v>
      </c>
      <c r="DI151" s="193">
        <f t="shared" si="776"/>
        <v>3.9153022138747122</v>
      </c>
      <c r="DJ151" s="193">
        <f t="shared" si="641"/>
        <v>3.9040600573940507</v>
      </c>
      <c r="DK151" s="72">
        <f t="shared" si="642"/>
        <v>56802.905020320242</v>
      </c>
      <c r="DO151" s="3">
        <f t="shared" si="643"/>
        <v>0</v>
      </c>
      <c r="DP151" s="6">
        <f t="shared" si="644"/>
        <v>0</v>
      </c>
      <c r="DQ151" s="6">
        <f t="shared" si="645"/>
        <v>4.5579410420919517</v>
      </c>
      <c r="DR151" s="6">
        <f t="shared" si="646"/>
        <v>0</v>
      </c>
      <c r="DS151" s="193">
        <f t="shared" si="647"/>
        <v>5.6740334309306508</v>
      </c>
      <c r="DT151" s="193">
        <f t="shared" si="648"/>
        <v>4.1745731882913786</v>
      </c>
      <c r="DU151" s="193">
        <f t="shared" si="777"/>
        <v>3.9107506947981525</v>
      </c>
      <c r="DV151" s="193">
        <f t="shared" si="649"/>
        <v>3.9040600573940507</v>
      </c>
      <c r="DW151" s="72">
        <f t="shared" si="650"/>
        <v>56780.537420399822</v>
      </c>
      <c r="EA151" s="3">
        <f t="shared" si="651"/>
        <v>0</v>
      </c>
      <c r="EB151" s="6">
        <f t="shared" si="652"/>
        <v>0</v>
      </c>
      <c r="EC151" s="6">
        <f t="shared" si="653"/>
        <v>0</v>
      </c>
      <c r="ED151" s="6">
        <f t="shared" si="654"/>
        <v>13.80358991411363</v>
      </c>
      <c r="EE151" s="193">
        <f t="shared" si="655"/>
        <v>5.6740334309306508</v>
      </c>
      <c r="EF151" s="193">
        <f t="shared" si="656"/>
        <v>4.1745731882913786</v>
      </c>
      <c r="EG151" s="193">
        <f t="shared" si="778"/>
        <v>3.8150380693314694</v>
      </c>
      <c r="EH151" s="193">
        <f t="shared" si="657"/>
        <v>4.1495746364848287</v>
      </c>
      <c r="EI151" s="72">
        <f t="shared" si="658"/>
        <v>58057.476754850017</v>
      </c>
      <c r="EM151" s="3">
        <f t="shared" si="659"/>
        <v>0</v>
      </c>
      <c r="EN151" s="6">
        <f t="shared" si="660"/>
        <v>0</v>
      </c>
      <c r="EO151" s="6">
        <f t="shared" si="661"/>
        <v>0</v>
      </c>
      <c r="EP151" s="6">
        <f t="shared" si="662"/>
        <v>4.6013102000746695</v>
      </c>
      <c r="EQ151" s="193">
        <f t="shared" si="663"/>
        <v>5.6740334309306508</v>
      </c>
      <c r="ER151" s="193">
        <f t="shared" si="664"/>
        <v>4.1745731882913786</v>
      </c>
      <c r="ES151" s="193">
        <f t="shared" si="779"/>
        <v>3.8150380693314694</v>
      </c>
      <c r="ET151" s="193">
        <f t="shared" si="665"/>
        <v>3.9927684288334784</v>
      </c>
      <c r="EU151" s="72">
        <f t="shared" si="666"/>
        <v>56936.66544472173</v>
      </c>
      <c r="EY151" s="3">
        <f t="shared" si="667"/>
        <v>6.4827586545366565</v>
      </c>
      <c r="EZ151" s="6">
        <f t="shared" si="668"/>
        <v>5.1060187186108941</v>
      </c>
      <c r="FA151" s="6">
        <f t="shared" si="669"/>
        <v>4.7857456680112458</v>
      </c>
      <c r="FB151" s="6">
        <f t="shared" si="670"/>
        <v>13.80358991411363</v>
      </c>
      <c r="FC151" s="193">
        <f t="shared" si="671"/>
        <v>5.6960509624143283</v>
      </c>
      <c r="FD151" s="193">
        <f t="shared" si="672"/>
        <v>4.2501810279961045</v>
      </c>
      <c r="FE151" s="193">
        <f t="shared" si="780"/>
        <v>3.9153022138747122</v>
      </c>
      <c r="FF151" s="193">
        <f t="shared" si="673"/>
        <v>4.1495746364848287</v>
      </c>
      <c r="FG151" s="72">
        <f t="shared" si="674"/>
        <v>58772.568608707748</v>
      </c>
      <c r="FK151" s="3">
        <f t="shared" si="675"/>
        <v>6.6150802767930283</v>
      </c>
      <c r="FL151" s="6">
        <f t="shared" si="676"/>
        <v>5.106074250792374</v>
      </c>
      <c r="FM151" s="6">
        <f t="shared" si="677"/>
        <v>4.5579410420919517</v>
      </c>
      <c r="FN151" s="6">
        <f t="shared" si="678"/>
        <v>4.6013102000746695</v>
      </c>
      <c r="FO151" s="193">
        <f t="shared" si="679"/>
        <v>5.6964953591006857</v>
      </c>
      <c r="FP151" s="193">
        <f t="shared" si="680"/>
        <v>4.250181819976433</v>
      </c>
      <c r="FQ151" s="193">
        <f t="shared" si="781"/>
        <v>3.9107506947981525</v>
      </c>
      <c r="FR151" s="193">
        <f t="shared" si="681"/>
        <v>3.9927684288334784</v>
      </c>
      <c r="FS151" s="205">
        <f t="shared" si="682"/>
        <v>57615.520483550528</v>
      </c>
      <c r="FW151" s="3">
        <f t="shared" si="683"/>
        <v>7.6073188293032183</v>
      </c>
      <c r="FX151" s="6">
        <f t="shared" si="684"/>
        <v>5.7698011520303094</v>
      </c>
      <c r="FY151" s="6">
        <f t="shared" si="685"/>
        <v>5.6517377412704235</v>
      </c>
      <c r="FZ151" s="6">
        <f t="shared" si="686"/>
        <v>5.4294120328846942</v>
      </c>
      <c r="GA151" s="193">
        <f t="shared" si="687"/>
        <v>5.6998214731738921</v>
      </c>
      <c r="GB151" s="193">
        <f t="shared" si="688"/>
        <v>4.2596031342286231</v>
      </c>
      <c r="GC151" s="193">
        <f t="shared" si="782"/>
        <v>3.932418037999617</v>
      </c>
      <c r="GD151" s="193">
        <f t="shared" si="689"/>
        <v>4.0079302005364568</v>
      </c>
      <c r="GE151" s="72">
        <f t="shared" si="690"/>
        <v>57858.598942181598</v>
      </c>
      <c r="GI151" s="3">
        <f t="shared" si="691"/>
        <v>7.2765658367248189</v>
      </c>
      <c r="GJ151" s="6">
        <f t="shared" si="692"/>
        <v>5.6166205904719844</v>
      </c>
      <c r="GK151" s="6">
        <f t="shared" si="693"/>
        <v>5.0136383188689244</v>
      </c>
      <c r="GL151" s="6">
        <f t="shared" si="694"/>
        <v>5.0613163018416643</v>
      </c>
      <c r="GM151" s="193">
        <f t="shared" si="695"/>
        <v>5.6987139744442405</v>
      </c>
      <c r="GN151" s="193">
        <f t="shared" si="696"/>
        <v>4.2574366682261857</v>
      </c>
      <c r="GO151" s="193">
        <f t="shared" si="783"/>
        <v>3.9198348572547341</v>
      </c>
      <c r="GP151" s="193">
        <f t="shared" si="697"/>
        <v>4.0012190759995008</v>
      </c>
      <c r="GQ151" s="72">
        <f t="shared" si="698"/>
        <v>57741.251919736773</v>
      </c>
      <c r="GU151" s="3">
        <f t="shared" si="699"/>
        <v>8.5995778070384219</v>
      </c>
      <c r="GV151" s="6">
        <f t="shared" si="700"/>
        <v>6.1272224623330729</v>
      </c>
      <c r="GW151" s="6">
        <f t="shared" si="701"/>
        <v>5.9252089222996371</v>
      </c>
      <c r="GX151" s="6">
        <f t="shared" si="702"/>
        <v>5.7514957975473457</v>
      </c>
      <c r="GY151" s="193">
        <f t="shared" si="703"/>
        <v>5.7031366290051748</v>
      </c>
      <c r="GZ151" s="193">
        <f t="shared" si="704"/>
        <v>4.2646400431318723</v>
      </c>
      <c r="HA151" s="193">
        <f t="shared" si="784"/>
        <v>3.9377627340091421</v>
      </c>
      <c r="HB151" s="193">
        <f t="shared" si="705"/>
        <v>4.0137657140885556</v>
      </c>
      <c r="HC151" s="205">
        <f t="shared" si="706"/>
        <v>57942.233107886881</v>
      </c>
      <c r="HG151" s="3">
        <f t="shared" si="507"/>
        <v>7.6073188293032183</v>
      </c>
      <c r="HH151" s="6">
        <f t="shared" si="508"/>
        <v>0</v>
      </c>
      <c r="HI151" s="6">
        <f t="shared" si="509"/>
        <v>0</v>
      </c>
      <c r="HJ151" s="6">
        <f t="shared" si="510"/>
        <v>0</v>
      </c>
      <c r="HK151" s="193">
        <f t="shared" si="707"/>
        <v>5.6998214731738921</v>
      </c>
      <c r="HL151" s="193">
        <f t="shared" si="707"/>
        <v>4.1745731882913786</v>
      </c>
      <c r="HM151" s="193">
        <f t="shared" si="707"/>
        <v>3.8150380693314694</v>
      </c>
      <c r="HN151" s="193">
        <f t="shared" si="511"/>
        <v>3.9040600573940507</v>
      </c>
      <c r="HO151" s="212">
        <f t="shared" si="708"/>
        <v>56327.104935953561</v>
      </c>
      <c r="HS151" s="3">
        <f t="shared" si="512"/>
        <v>7.2765658367248189</v>
      </c>
      <c r="HT151" s="6">
        <f t="shared" si="513"/>
        <v>0</v>
      </c>
      <c r="HU151" s="6">
        <f t="shared" si="514"/>
        <v>0</v>
      </c>
      <c r="HV151" s="6">
        <f t="shared" si="515"/>
        <v>0</v>
      </c>
      <c r="HW151" s="193">
        <f t="shared" si="709"/>
        <v>5.6987139744442405</v>
      </c>
      <c r="HX151" s="193">
        <f t="shared" si="710"/>
        <v>4.1745731882913786</v>
      </c>
      <c r="HY151" s="193">
        <f t="shared" si="711"/>
        <v>3.8150380693314694</v>
      </c>
      <c r="HZ151" s="193">
        <f t="shared" si="516"/>
        <v>3.9040600573940507</v>
      </c>
      <c r="IA151" s="212">
        <f t="shared" si="712"/>
        <v>56326.465177942795</v>
      </c>
      <c r="IE151" s="3">
        <f t="shared" si="517"/>
        <v>8.5995778070384219</v>
      </c>
      <c r="IF151" s="6">
        <f t="shared" si="518"/>
        <v>0</v>
      </c>
      <c r="IG151" s="6">
        <f t="shared" si="519"/>
        <v>0</v>
      </c>
      <c r="IH151" s="6">
        <f t="shared" si="520"/>
        <v>0</v>
      </c>
      <c r="II151" s="193">
        <f t="shared" si="713"/>
        <v>5.7031366290051748</v>
      </c>
      <c r="IJ151" s="193">
        <f t="shared" si="714"/>
        <v>4.1745731882913786</v>
      </c>
      <c r="IK151" s="193">
        <f t="shared" si="715"/>
        <v>3.8150380693314694</v>
      </c>
      <c r="IL151" s="193">
        <f t="shared" si="521"/>
        <v>3.9040600573940507</v>
      </c>
      <c r="IM151" s="205">
        <f t="shared" si="716"/>
        <v>56329.020013183239</v>
      </c>
      <c r="IQ151" s="3">
        <f t="shared" si="522"/>
        <v>0</v>
      </c>
      <c r="IR151" s="6">
        <f t="shared" si="523"/>
        <v>5.7698011520303094</v>
      </c>
      <c r="IS151" s="6">
        <f t="shared" si="524"/>
        <v>0</v>
      </c>
      <c r="IT151" s="6">
        <f t="shared" si="525"/>
        <v>0</v>
      </c>
      <c r="IU151" s="193">
        <f t="shared" si="717"/>
        <v>5.6740334309306508</v>
      </c>
      <c r="IV151" s="193">
        <f t="shared" si="718"/>
        <v>4.2596031342286231</v>
      </c>
      <c r="IW151" s="193">
        <f t="shared" si="719"/>
        <v>3.8150380693314694</v>
      </c>
      <c r="IX151" s="193">
        <f t="shared" si="526"/>
        <v>3.9040600573940507</v>
      </c>
      <c r="IY151" s="212">
        <f t="shared" si="720"/>
        <v>56524.119257342107</v>
      </c>
      <c r="JC151" s="3">
        <f t="shared" si="527"/>
        <v>0</v>
      </c>
      <c r="JD151" s="6">
        <f t="shared" si="528"/>
        <v>5.6166205904719844</v>
      </c>
      <c r="JE151" s="6">
        <f t="shared" si="529"/>
        <v>0</v>
      </c>
      <c r="JF151" s="6">
        <f t="shared" si="530"/>
        <v>0</v>
      </c>
      <c r="JG151" s="193">
        <f t="shared" si="721"/>
        <v>5.6740334309306508</v>
      </c>
      <c r="JH151" s="193">
        <f t="shared" si="722"/>
        <v>4.2574366682261857</v>
      </c>
      <c r="JI151" s="193">
        <f t="shared" si="723"/>
        <v>3.8150380693314694</v>
      </c>
      <c r="JJ151" s="193">
        <f t="shared" si="531"/>
        <v>3.9040600573940507</v>
      </c>
      <c r="JK151" s="212">
        <f t="shared" si="724"/>
        <v>56518.710166286714</v>
      </c>
      <c r="JO151" s="3">
        <f t="shared" si="532"/>
        <v>0</v>
      </c>
      <c r="JP151" s="6">
        <f t="shared" si="533"/>
        <v>6.1272224623330729</v>
      </c>
      <c r="JQ151" s="6">
        <f t="shared" si="534"/>
        <v>0</v>
      </c>
      <c r="JR151" s="6">
        <f t="shared" si="535"/>
        <v>0</v>
      </c>
      <c r="JS151" s="193">
        <f t="shared" si="725"/>
        <v>5.6740334309306508</v>
      </c>
      <c r="JT151" s="193">
        <f t="shared" si="726"/>
        <v>4.2646400431318723</v>
      </c>
      <c r="JU151" s="193">
        <f t="shared" si="727"/>
        <v>3.8150380693314694</v>
      </c>
      <c r="JV151" s="193">
        <f t="shared" si="536"/>
        <v>3.9040600573940507</v>
      </c>
      <c r="JW151" s="205">
        <f t="shared" si="728"/>
        <v>56536.697084043641</v>
      </c>
      <c r="KA151" s="3">
        <f t="shared" si="537"/>
        <v>0</v>
      </c>
      <c r="KB151" s="6">
        <f t="shared" si="538"/>
        <v>0</v>
      </c>
      <c r="KC151" s="6">
        <f t="shared" si="539"/>
        <v>5.6517377412704235</v>
      </c>
      <c r="KD151" s="6">
        <f t="shared" si="540"/>
        <v>0</v>
      </c>
      <c r="KE151" s="193">
        <f t="shared" si="729"/>
        <v>5.6740334309306508</v>
      </c>
      <c r="KF151" s="193">
        <f t="shared" si="730"/>
        <v>4.1745731882913786</v>
      </c>
      <c r="KG151" s="193">
        <f t="shared" si="731"/>
        <v>3.932418037999617</v>
      </c>
      <c r="KH151" s="193">
        <f t="shared" si="541"/>
        <v>3.9040600573940507</v>
      </c>
      <c r="KI151" s="212">
        <f t="shared" si="732"/>
        <v>56887.096473452693</v>
      </c>
      <c r="KM151" s="3">
        <f t="shared" si="542"/>
        <v>0</v>
      </c>
      <c r="KN151" s="6">
        <f t="shared" si="543"/>
        <v>0</v>
      </c>
      <c r="KO151" s="6">
        <f t="shared" si="544"/>
        <v>5.0136383188689244</v>
      </c>
      <c r="KP151" s="6">
        <f t="shared" si="545"/>
        <v>0</v>
      </c>
      <c r="KQ151" s="193">
        <f t="shared" si="733"/>
        <v>5.6740334309306508</v>
      </c>
      <c r="KR151" s="193">
        <f t="shared" si="734"/>
        <v>4.1745731882913786</v>
      </c>
      <c r="KS151" s="193">
        <f t="shared" si="735"/>
        <v>3.9198348572547341</v>
      </c>
      <c r="KT151" s="193">
        <f t="shared" si="546"/>
        <v>3.9040600573940507</v>
      </c>
      <c r="KU151" s="212">
        <f t="shared" si="736"/>
        <v>56825.188615660445</v>
      </c>
      <c r="KY151" s="3">
        <f t="shared" si="547"/>
        <v>0</v>
      </c>
      <c r="KZ151" s="6">
        <f t="shared" si="548"/>
        <v>0</v>
      </c>
      <c r="LA151" s="6">
        <f t="shared" si="549"/>
        <v>5.9252089222996371</v>
      </c>
      <c r="LB151" s="6">
        <f t="shared" si="550"/>
        <v>0</v>
      </c>
      <c r="LC151" s="193">
        <f t="shared" si="737"/>
        <v>5.6740334309306508</v>
      </c>
      <c r="LD151" s="193">
        <f t="shared" si="738"/>
        <v>4.1745731882913786</v>
      </c>
      <c r="LE151" s="193">
        <f t="shared" si="739"/>
        <v>3.9377627340091421</v>
      </c>
      <c r="LF151" s="193">
        <f t="shared" si="551"/>
        <v>3.9040600573940507</v>
      </c>
      <c r="LG151" s="205">
        <f t="shared" si="740"/>
        <v>56913.412190118921</v>
      </c>
      <c r="LK151" s="3">
        <f t="shared" si="552"/>
        <v>0</v>
      </c>
      <c r="LL151" s="6">
        <f t="shared" si="553"/>
        <v>0</v>
      </c>
      <c r="LM151" s="6">
        <f t="shared" si="554"/>
        <v>0</v>
      </c>
      <c r="LN151" s="6">
        <f t="shared" si="555"/>
        <v>5.4294120328846942</v>
      </c>
      <c r="LO151" s="193">
        <f t="shared" si="741"/>
        <v>5.6740334309306508</v>
      </c>
      <c r="LP151" s="193">
        <f t="shared" si="742"/>
        <v>4.1745731882913786</v>
      </c>
      <c r="LQ151" s="193">
        <f t="shared" si="743"/>
        <v>3.8150380693314694</v>
      </c>
      <c r="LR151" s="193">
        <f t="shared" si="556"/>
        <v>4.0079302005364568</v>
      </c>
      <c r="LS151" s="212">
        <f t="shared" si="744"/>
        <v>57044.086305863115</v>
      </c>
      <c r="LW151" s="3">
        <f t="shared" si="557"/>
        <v>0</v>
      </c>
      <c r="LX151" s="6">
        <f t="shared" si="558"/>
        <v>0</v>
      </c>
      <c r="LY151" s="6">
        <f t="shared" si="559"/>
        <v>0</v>
      </c>
      <c r="LZ151" s="6">
        <f t="shared" si="560"/>
        <v>5.0613163018416643</v>
      </c>
      <c r="MA151" s="193">
        <f t="shared" si="745"/>
        <v>5.6740334309306508</v>
      </c>
      <c r="MB151" s="193">
        <f t="shared" si="746"/>
        <v>4.1745731882913786</v>
      </c>
      <c r="MC151" s="193">
        <f t="shared" si="747"/>
        <v>3.8150380693314694</v>
      </c>
      <c r="MD151" s="193">
        <f t="shared" si="561"/>
        <v>4.0012190759995008</v>
      </c>
      <c r="ME151" s="212">
        <f t="shared" si="748"/>
        <v>56996.513140112758</v>
      </c>
      <c r="MI151" s="3">
        <f t="shared" si="562"/>
        <v>0</v>
      </c>
      <c r="MJ151" s="6">
        <f t="shared" si="563"/>
        <v>0</v>
      </c>
      <c r="MK151" s="6">
        <f t="shared" si="564"/>
        <v>0</v>
      </c>
      <c r="ML151" s="6">
        <f t="shared" si="565"/>
        <v>5.7514957975473457</v>
      </c>
      <c r="MM151" s="193">
        <f t="shared" si="749"/>
        <v>5.6740334309306508</v>
      </c>
      <c r="MN151" s="193">
        <f t="shared" si="750"/>
        <v>4.1745731882913786</v>
      </c>
      <c r="MO151" s="193">
        <f t="shared" si="751"/>
        <v>3.8150380693314694</v>
      </c>
      <c r="MP151" s="193">
        <f t="shared" si="566"/>
        <v>4.0137657140885556</v>
      </c>
      <c r="MQ151" s="205">
        <f t="shared" si="752"/>
        <v>57085.484799263992</v>
      </c>
      <c r="MT151" s="3">
        <f t="shared" si="567"/>
        <v>6.2843068589896154</v>
      </c>
      <c r="MU151" s="6">
        <f t="shared" si="568"/>
        <v>5.1060187186108941</v>
      </c>
      <c r="MV151" s="6">
        <f t="shared" si="569"/>
        <v>5.2415309697266022</v>
      </c>
      <c r="MW151" s="6">
        <f t="shared" si="570"/>
        <v>5.5214359656454519</v>
      </c>
      <c r="MX151" s="193">
        <f t="shared" si="753"/>
        <v>5.695384099861899</v>
      </c>
      <c r="MY151" s="193">
        <f t="shared" si="754"/>
        <v>4.2501810279961045</v>
      </c>
      <c r="MZ151" s="193">
        <f t="shared" si="755"/>
        <v>3.9243470484463643</v>
      </c>
      <c r="NA151" s="193">
        <f t="shared" si="571"/>
        <v>4.00960096783552</v>
      </c>
      <c r="NB151" s="212">
        <f t="shared" si="756"/>
        <v>57803.520326334023</v>
      </c>
      <c r="NF151" s="3">
        <f t="shared" si="572"/>
        <v>6.2843068589896145</v>
      </c>
      <c r="NG151" s="6">
        <f t="shared" si="573"/>
        <v>0</v>
      </c>
      <c r="NH151" s="6">
        <f t="shared" si="574"/>
        <v>0</v>
      </c>
      <c r="NI151" s="6">
        <f t="shared" si="575"/>
        <v>0</v>
      </c>
      <c r="NJ151" s="193">
        <f t="shared" si="757"/>
        <v>5.695384099861899</v>
      </c>
      <c r="NK151" s="193">
        <f t="shared" si="758"/>
        <v>4.1745731882913786</v>
      </c>
      <c r="NL151" s="193">
        <f t="shared" si="759"/>
        <v>3.8150380693314694</v>
      </c>
      <c r="NM151" s="193">
        <f t="shared" si="576"/>
        <v>3.9040600573940507</v>
      </c>
      <c r="NN151" s="212">
        <f t="shared" si="760"/>
        <v>56324.541685473036</v>
      </c>
      <c r="NR151" s="3">
        <f t="shared" si="577"/>
        <v>0</v>
      </c>
      <c r="NS151" s="6">
        <f t="shared" si="578"/>
        <v>5.1060187186108941</v>
      </c>
      <c r="NT151" s="6">
        <f t="shared" si="579"/>
        <v>0</v>
      </c>
      <c r="NU151" s="6">
        <f t="shared" si="580"/>
        <v>0</v>
      </c>
      <c r="NV151" s="193">
        <f t="shared" si="761"/>
        <v>5.6740334309306508</v>
      </c>
      <c r="NW151" s="193">
        <f t="shared" si="762"/>
        <v>4.2501810279961045</v>
      </c>
      <c r="NX151" s="193">
        <f t="shared" si="763"/>
        <v>3.8150380693314694</v>
      </c>
      <c r="NY151" s="193">
        <f t="shared" si="581"/>
        <v>3.9040600573940507</v>
      </c>
      <c r="NZ151" s="212">
        <f t="shared" si="764"/>
        <v>56500.598526247828</v>
      </c>
      <c r="OD151" s="3">
        <f t="shared" si="582"/>
        <v>0</v>
      </c>
      <c r="OE151" s="6">
        <f t="shared" si="583"/>
        <v>0</v>
      </c>
      <c r="OF151" s="6">
        <f t="shared" si="584"/>
        <v>5.2415309697266022</v>
      </c>
      <c r="OG151" s="6">
        <f t="shared" si="585"/>
        <v>0</v>
      </c>
      <c r="OH151" s="193">
        <f t="shared" si="765"/>
        <v>5.6740334309306508</v>
      </c>
      <c r="OI151" s="193">
        <f t="shared" si="766"/>
        <v>4.1745731882913786</v>
      </c>
      <c r="OJ151" s="193">
        <f t="shared" si="767"/>
        <v>3.9243470484463643</v>
      </c>
      <c r="OK151" s="193">
        <f t="shared" si="586"/>
        <v>3.9040600573940507</v>
      </c>
      <c r="OL151" s="212">
        <f t="shared" si="768"/>
        <v>56847.380345685728</v>
      </c>
      <c r="OP151" s="3">
        <f t="shared" si="587"/>
        <v>0</v>
      </c>
      <c r="OQ151" s="6">
        <f t="shared" si="588"/>
        <v>0</v>
      </c>
      <c r="OR151" s="6">
        <f t="shared" si="589"/>
        <v>0</v>
      </c>
      <c r="OS151" s="6">
        <f t="shared" si="590"/>
        <v>5.5214359656454519</v>
      </c>
      <c r="OT151" s="193">
        <f t="shared" si="769"/>
        <v>5.6740334309306508</v>
      </c>
      <c r="OU151" s="193">
        <f t="shared" si="770"/>
        <v>4.1745731882913786</v>
      </c>
      <c r="OV151" s="193">
        <f t="shared" si="771"/>
        <v>3.8150380693314694</v>
      </c>
      <c r="OW151" s="193">
        <f t="shared" si="591"/>
        <v>4.00960096783552</v>
      </c>
      <c r="OX151" s="232">
        <f t="shared" si="772"/>
        <v>57055.936050260971</v>
      </c>
    </row>
    <row r="152" spans="2:414" x14ac:dyDescent="0.2">
      <c r="B152" s="81">
        <v>45591</v>
      </c>
      <c r="C152">
        <v>148</v>
      </c>
      <c r="D152">
        <v>11.144786905065683</v>
      </c>
      <c r="E152">
        <v>0</v>
      </c>
      <c r="F152">
        <v>0</v>
      </c>
      <c r="G152">
        <v>0</v>
      </c>
      <c r="H152">
        <v>0</v>
      </c>
      <c r="I152">
        <v>0</v>
      </c>
      <c r="J152">
        <v>0</v>
      </c>
      <c r="K152">
        <v>0</v>
      </c>
      <c r="L152">
        <v>1</v>
      </c>
      <c r="M152">
        <v>0</v>
      </c>
      <c r="N152">
        <v>0</v>
      </c>
      <c r="O152">
        <v>0</v>
      </c>
      <c r="P152">
        <v>1</v>
      </c>
      <c r="Q152">
        <v>0</v>
      </c>
      <c r="R152">
        <v>0</v>
      </c>
      <c r="S152">
        <v>0</v>
      </c>
      <c r="T152">
        <v>21904</v>
      </c>
      <c r="U152">
        <v>6.6211781137409895</v>
      </c>
      <c r="V152">
        <v>5.1060187186089818</v>
      </c>
      <c r="W152">
        <v>4.5578530171535672</v>
      </c>
      <c r="X152">
        <v>4.6011966380197871</v>
      </c>
      <c r="Y152" s="3">
        <v>459.62240733243527</v>
      </c>
      <c r="Z152" s="3">
        <v>100.00000000031554</v>
      </c>
      <c r="AA152" s="3">
        <v>50</v>
      </c>
      <c r="AB152" s="3">
        <v>50.000000000200195</v>
      </c>
      <c r="AC152">
        <v>1</v>
      </c>
      <c r="AD152">
        <v>1</v>
      </c>
      <c r="AE152" s="6"/>
      <c r="AF152" s="1" t="s">
        <v>7</v>
      </c>
      <c r="AG152">
        <v>148</v>
      </c>
      <c r="AH152" s="189">
        <v>45591</v>
      </c>
      <c r="AI152">
        <f t="shared" si="592"/>
        <v>10</v>
      </c>
      <c r="AJ152">
        <v>148</v>
      </c>
      <c r="AK152">
        <v>1</v>
      </c>
      <c r="AL152">
        <v>1</v>
      </c>
      <c r="AM152">
        <v>0</v>
      </c>
      <c r="AN152">
        <v>1</v>
      </c>
      <c r="AO152">
        <v>0</v>
      </c>
      <c r="AP152">
        <v>0</v>
      </c>
      <c r="AQ152">
        <v>0</v>
      </c>
      <c r="AS152" s="37"/>
      <c r="AT152" s="37"/>
      <c r="AU152" s="6">
        <f t="shared" si="593"/>
        <v>0</v>
      </c>
      <c r="AV152" s="6">
        <f t="shared" si="594"/>
        <v>0</v>
      </c>
      <c r="AW152" s="6">
        <f t="shared" si="595"/>
        <v>0</v>
      </c>
      <c r="AX152" s="6">
        <f t="shared" si="596"/>
        <v>0</v>
      </c>
      <c r="AY152" s="193">
        <f t="shared" si="597"/>
        <v>5.6740334309306508</v>
      </c>
      <c r="AZ152" s="193">
        <f t="shared" si="598"/>
        <v>4.1745731882913786</v>
      </c>
      <c r="BA152" s="193">
        <f t="shared" si="599"/>
        <v>3.8150380693314694</v>
      </c>
      <c r="BB152" s="193">
        <f t="shared" si="600"/>
        <v>3.9040600573940507</v>
      </c>
      <c r="BC152" s="72">
        <f t="shared" si="601"/>
        <v>56312.210093717425</v>
      </c>
      <c r="BG152" s="3">
        <f t="shared" si="602"/>
        <v>6.4887545514661698</v>
      </c>
      <c r="BH152" s="6">
        <f t="shared" si="603"/>
        <v>0</v>
      </c>
      <c r="BI152" s="6">
        <f t="shared" si="604"/>
        <v>0</v>
      </c>
      <c r="BJ152" s="6">
        <f t="shared" si="605"/>
        <v>0</v>
      </c>
      <c r="BK152" s="193">
        <f t="shared" si="606"/>
        <v>5.6960711036579887</v>
      </c>
      <c r="BL152" s="193">
        <f t="shared" si="607"/>
        <v>4.1745731882913786</v>
      </c>
      <c r="BM152" s="193">
        <f t="shared" si="608"/>
        <v>3.8150380693314694</v>
      </c>
      <c r="BN152" s="193">
        <f t="shared" si="609"/>
        <v>3.9040600573940507</v>
      </c>
      <c r="BO152" s="72">
        <f t="shared" si="610"/>
        <v>56324.938525860707</v>
      </c>
      <c r="BS152" s="3">
        <f t="shared" si="611"/>
        <v>6.4887749955824514</v>
      </c>
      <c r="BT152" s="6">
        <f t="shared" si="612"/>
        <v>0</v>
      </c>
      <c r="BU152" s="6">
        <f t="shared" si="613"/>
        <v>0</v>
      </c>
      <c r="BV152" s="6">
        <f t="shared" si="614"/>
        <v>0</v>
      </c>
      <c r="BW152" s="193">
        <f t="shared" si="615"/>
        <v>5.6960711723325792</v>
      </c>
      <c r="BX152" s="193">
        <f t="shared" si="616"/>
        <v>4.1745731882913786</v>
      </c>
      <c r="BY152" s="193">
        <f t="shared" si="773"/>
        <v>3.8150380693314694</v>
      </c>
      <c r="BZ152" s="193">
        <f t="shared" si="617"/>
        <v>3.9040600573940507</v>
      </c>
      <c r="CA152" s="72">
        <f t="shared" si="618"/>
        <v>56324.938525860707</v>
      </c>
      <c r="CE152" s="3">
        <f t="shared" si="619"/>
        <v>0</v>
      </c>
      <c r="CF152" s="6">
        <f t="shared" si="620"/>
        <v>5.1060187186089818</v>
      </c>
      <c r="CG152" s="6">
        <f t="shared" si="621"/>
        <v>0</v>
      </c>
      <c r="CH152" s="6">
        <f t="shared" si="622"/>
        <v>0</v>
      </c>
      <c r="CI152" s="193">
        <f t="shared" si="623"/>
        <v>5.6740334309306508</v>
      </c>
      <c r="CJ152" s="193">
        <f t="shared" si="624"/>
        <v>4.250181027996077</v>
      </c>
      <c r="CK152" s="193">
        <f t="shared" si="774"/>
        <v>3.8150380693314694</v>
      </c>
      <c r="CL152" s="193">
        <f t="shared" si="625"/>
        <v>3.9040600573940507</v>
      </c>
      <c r="CM152" s="72">
        <f t="shared" si="626"/>
        <v>56500.598526247733</v>
      </c>
      <c r="CQ152" s="3">
        <f t="shared" si="627"/>
        <v>0</v>
      </c>
      <c r="CR152" s="6">
        <f t="shared" si="628"/>
        <v>5.1060742507904617</v>
      </c>
      <c r="CS152" s="6">
        <f t="shared" si="629"/>
        <v>0</v>
      </c>
      <c r="CT152" s="6">
        <f t="shared" si="630"/>
        <v>0</v>
      </c>
      <c r="CU152" s="193">
        <f t="shared" si="631"/>
        <v>5.6740334309306508</v>
      </c>
      <c r="CV152" s="193">
        <f t="shared" si="632"/>
        <v>4.2501818199764063</v>
      </c>
      <c r="CW152" s="193">
        <f t="shared" si="775"/>
        <v>3.8150380693314694</v>
      </c>
      <c r="CX152" s="193">
        <f t="shared" si="633"/>
        <v>3.9040600573940507</v>
      </c>
      <c r="CY152" s="72">
        <f t="shared" si="634"/>
        <v>56500.600502884357</v>
      </c>
      <c r="DC152" s="3">
        <f t="shared" si="635"/>
        <v>0</v>
      </c>
      <c r="DD152" s="6">
        <f t="shared" si="636"/>
        <v>0</v>
      </c>
      <c r="DE152" s="6">
        <f t="shared" si="637"/>
        <v>4.7857456680112458</v>
      </c>
      <c r="DF152" s="6">
        <f t="shared" si="638"/>
        <v>0</v>
      </c>
      <c r="DG152" s="193">
        <f t="shared" si="639"/>
        <v>5.6740334309306508</v>
      </c>
      <c r="DH152" s="193">
        <f t="shared" si="640"/>
        <v>4.1745731882913786</v>
      </c>
      <c r="DI152" s="193">
        <f t="shared" si="776"/>
        <v>3.9153022138747122</v>
      </c>
      <c r="DJ152" s="193">
        <f t="shared" si="641"/>
        <v>3.9040600573940507</v>
      </c>
      <c r="DK152" s="72">
        <f t="shared" si="642"/>
        <v>56802.905020320242</v>
      </c>
      <c r="DO152" s="3">
        <f t="shared" si="643"/>
        <v>0</v>
      </c>
      <c r="DP152" s="6">
        <f t="shared" si="644"/>
        <v>0</v>
      </c>
      <c r="DQ152" s="6">
        <f t="shared" si="645"/>
        <v>4.5579410420919517</v>
      </c>
      <c r="DR152" s="6">
        <f t="shared" si="646"/>
        <v>0</v>
      </c>
      <c r="DS152" s="193">
        <f t="shared" si="647"/>
        <v>5.6740334309306508</v>
      </c>
      <c r="DT152" s="193">
        <f t="shared" si="648"/>
        <v>4.1745731882913786</v>
      </c>
      <c r="DU152" s="193">
        <f t="shared" si="777"/>
        <v>3.9107506947981525</v>
      </c>
      <c r="DV152" s="193">
        <f t="shared" si="649"/>
        <v>3.9040600573940507</v>
      </c>
      <c r="DW152" s="72">
        <f t="shared" si="650"/>
        <v>56780.537420399822</v>
      </c>
      <c r="EA152" s="3">
        <f t="shared" si="651"/>
        <v>0</v>
      </c>
      <c r="EB152" s="6">
        <f t="shared" si="652"/>
        <v>0</v>
      </c>
      <c r="EC152" s="6">
        <f t="shared" si="653"/>
        <v>0</v>
      </c>
      <c r="ED152" s="6">
        <f t="shared" si="654"/>
        <v>13.803589914059362</v>
      </c>
      <c r="EE152" s="193">
        <f t="shared" si="655"/>
        <v>5.6740334309306508</v>
      </c>
      <c r="EF152" s="193">
        <f t="shared" si="656"/>
        <v>4.1745731882913786</v>
      </c>
      <c r="EG152" s="193">
        <f t="shared" si="778"/>
        <v>3.8150380693314694</v>
      </c>
      <c r="EH152" s="193">
        <f t="shared" si="657"/>
        <v>4.1495746364839734</v>
      </c>
      <c r="EI152" s="72">
        <f t="shared" si="658"/>
        <v>58057.476754843832</v>
      </c>
      <c r="EM152" s="3">
        <f t="shared" si="659"/>
        <v>0</v>
      </c>
      <c r="EN152" s="6">
        <f t="shared" si="660"/>
        <v>0</v>
      </c>
      <c r="EO152" s="6">
        <f t="shared" si="661"/>
        <v>0</v>
      </c>
      <c r="EP152" s="6">
        <f t="shared" si="662"/>
        <v>4.6013102000565791</v>
      </c>
      <c r="EQ152" s="193">
        <f t="shared" si="663"/>
        <v>5.6740334309306508</v>
      </c>
      <c r="ER152" s="193">
        <f t="shared" si="664"/>
        <v>4.1745731882913786</v>
      </c>
      <c r="ES152" s="193">
        <f t="shared" si="779"/>
        <v>3.8150380693314694</v>
      </c>
      <c r="ET152" s="193">
        <f t="shared" si="665"/>
        <v>3.9927684288331444</v>
      </c>
      <c r="EU152" s="72">
        <f t="shared" si="666"/>
        <v>56936.665444719409</v>
      </c>
      <c r="EY152" s="3">
        <f t="shared" si="667"/>
        <v>6.4887545514661698</v>
      </c>
      <c r="EZ152" s="6">
        <f t="shared" si="668"/>
        <v>5.1060187186089818</v>
      </c>
      <c r="FA152" s="6">
        <f t="shared" si="669"/>
        <v>4.7857456680112458</v>
      </c>
      <c r="FB152" s="6">
        <f t="shared" si="670"/>
        <v>13.803589914059362</v>
      </c>
      <c r="FC152" s="193">
        <f t="shared" si="671"/>
        <v>5.6960711036579887</v>
      </c>
      <c r="FD152" s="193">
        <f t="shared" si="672"/>
        <v>4.250181027996077</v>
      </c>
      <c r="FE152" s="193">
        <f t="shared" si="780"/>
        <v>3.9153022138747122</v>
      </c>
      <c r="FF152" s="193">
        <f t="shared" si="673"/>
        <v>4.1495746364839734</v>
      </c>
      <c r="FG152" s="72">
        <f t="shared" si="674"/>
        <v>58772.58074869703</v>
      </c>
      <c r="FK152" s="3">
        <f t="shared" si="675"/>
        <v>6.6211985578572721</v>
      </c>
      <c r="FL152" s="6">
        <f t="shared" si="676"/>
        <v>5.1060742507904617</v>
      </c>
      <c r="FM152" s="6">
        <f t="shared" si="677"/>
        <v>4.5579410420919517</v>
      </c>
      <c r="FN152" s="6">
        <f t="shared" si="678"/>
        <v>4.6013102000565791</v>
      </c>
      <c r="FO152" s="193">
        <f t="shared" si="679"/>
        <v>5.6965159023180965</v>
      </c>
      <c r="FP152" s="193">
        <f t="shared" si="680"/>
        <v>4.2501818199764063</v>
      </c>
      <c r="FQ152" s="193">
        <f t="shared" si="781"/>
        <v>3.9107506947981525</v>
      </c>
      <c r="FR152" s="193">
        <f t="shared" si="681"/>
        <v>3.9927684288331444</v>
      </c>
      <c r="FS152" s="205">
        <f t="shared" si="682"/>
        <v>57615.532622062208</v>
      </c>
      <c r="FW152" s="3">
        <f t="shared" si="683"/>
        <v>7.6143548308021369</v>
      </c>
      <c r="FX152" s="6">
        <f t="shared" si="684"/>
        <v>5.7698011520281485</v>
      </c>
      <c r="FY152" s="6">
        <f t="shared" si="685"/>
        <v>5.6517377412704235</v>
      </c>
      <c r="FZ152" s="6">
        <f t="shared" si="686"/>
        <v>5.4294120328633486</v>
      </c>
      <c r="GA152" s="193">
        <f t="shared" si="687"/>
        <v>5.6998450193179462</v>
      </c>
      <c r="GB152" s="193">
        <f t="shared" si="688"/>
        <v>4.259603134228592</v>
      </c>
      <c r="GC152" s="193">
        <f t="shared" si="782"/>
        <v>3.932418037999617</v>
      </c>
      <c r="GD152" s="193">
        <f t="shared" si="689"/>
        <v>4.0079302005360686</v>
      </c>
      <c r="GE152" s="72">
        <f t="shared" si="690"/>
        <v>57858.612913751364</v>
      </c>
      <c r="GI152" s="3">
        <f t="shared" si="691"/>
        <v>7.2832959251150893</v>
      </c>
      <c r="GJ152" s="6">
        <f t="shared" si="692"/>
        <v>5.6166205904698803</v>
      </c>
      <c r="GK152" s="6">
        <f t="shared" si="693"/>
        <v>5.0136383188689244</v>
      </c>
      <c r="GL152" s="6">
        <f t="shared" si="694"/>
        <v>5.0613163018217664</v>
      </c>
      <c r="GM152" s="193">
        <f t="shared" si="695"/>
        <v>5.6987365218115063</v>
      </c>
      <c r="GN152" s="193">
        <f t="shared" si="696"/>
        <v>4.2574366682261564</v>
      </c>
      <c r="GO152" s="193">
        <f t="shared" si="783"/>
        <v>3.9198348572547341</v>
      </c>
      <c r="GP152" s="193">
        <f t="shared" si="697"/>
        <v>4.0012190759991375</v>
      </c>
      <c r="GQ152" s="72">
        <f t="shared" si="698"/>
        <v>57741.26527152794</v>
      </c>
      <c r="GU152" s="3">
        <f t="shared" si="699"/>
        <v>8.607531547863287</v>
      </c>
      <c r="GV152" s="6">
        <f t="shared" si="700"/>
        <v>6.1272224623307778</v>
      </c>
      <c r="GW152" s="6">
        <f t="shared" si="701"/>
        <v>5.9252089222996371</v>
      </c>
      <c r="GX152" s="6">
        <f t="shared" si="702"/>
        <v>5.7514957975247336</v>
      </c>
      <c r="GY152" s="193">
        <f t="shared" si="703"/>
        <v>5.703163158251181</v>
      </c>
      <c r="GZ152" s="193">
        <f t="shared" si="704"/>
        <v>4.2646400431318403</v>
      </c>
      <c r="HA152" s="193">
        <f t="shared" si="784"/>
        <v>3.9377627340091421</v>
      </c>
      <c r="HB152" s="193">
        <f t="shared" si="705"/>
        <v>4.0137657140881471</v>
      </c>
      <c r="HC152" s="205">
        <f t="shared" si="706"/>
        <v>57942.248872294062</v>
      </c>
      <c r="HG152" s="3">
        <f t="shared" si="507"/>
        <v>7.6143548308021369</v>
      </c>
      <c r="HH152" s="6">
        <f t="shared" si="508"/>
        <v>0</v>
      </c>
      <c r="HI152" s="6">
        <f t="shared" si="509"/>
        <v>0</v>
      </c>
      <c r="HJ152" s="6">
        <f t="shared" si="510"/>
        <v>0</v>
      </c>
      <c r="HK152" s="193">
        <f t="shared" si="707"/>
        <v>5.6998450193179462</v>
      </c>
      <c r="HL152" s="193">
        <f t="shared" si="707"/>
        <v>4.1745731882913786</v>
      </c>
      <c r="HM152" s="193">
        <f t="shared" si="707"/>
        <v>3.8150380693314694</v>
      </c>
      <c r="HN152" s="193">
        <f t="shared" si="511"/>
        <v>3.9040600573940507</v>
      </c>
      <c r="HO152" s="212">
        <f t="shared" si="708"/>
        <v>56327.118537704358</v>
      </c>
      <c r="HS152" s="3">
        <f t="shared" si="512"/>
        <v>7.2832959251150893</v>
      </c>
      <c r="HT152" s="6">
        <f t="shared" si="513"/>
        <v>0</v>
      </c>
      <c r="HU152" s="6">
        <f t="shared" si="514"/>
        <v>0</v>
      </c>
      <c r="HV152" s="6">
        <f t="shared" si="515"/>
        <v>0</v>
      </c>
      <c r="HW152" s="193">
        <f t="shared" si="709"/>
        <v>5.6987365218115063</v>
      </c>
      <c r="HX152" s="193">
        <f t="shared" si="710"/>
        <v>4.1745731882913786</v>
      </c>
      <c r="HY152" s="193">
        <f t="shared" si="711"/>
        <v>3.8150380693314694</v>
      </c>
      <c r="HZ152" s="193">
        <f t="shared" si="516"/>
        <v>3.9040600573940507</v>
      </c>
      <c r="IA152" s="212">
        <f t="shared" si="712"/>
        <v>56326.478202588529</v>
      </c>
      <c r="IE152" s="3">
        <f t="shared" si="517"/>
        <v>8.607531547863287</v>
      </c>
      <c r="IF152" s="6">
        <f t="shared" si="518"/>
        <v>0</v>
      </c>
      <c r="IG152" s="6">
        <f t="shared" si="519"/>
        <v>0</v>
      </c>
      <c r="IH152" s="6">
        <f t="shared" si="520"/>
        <v>0</v>
      </c>
      <c r="II152" s="193">
        <f t="shared" si="713"/>
        <v>5.703163158251181</v>
      </c>
      <c r="IJ152" s="193">
        <f t="shared" si="714"/>
        <v>4.1745731882913786</v>
      </c>
      <c r="IK152" s="193">
        <f t="shared" si="715"/>
        <v>3.8150380693314694</v>
      </c>
      <c r="IL152" s="193">
        <f t="shared" si="521"/>
        <v>3.9040600573940507</v>
      </c>
      <c r="IM152" s="205">
        <f t="shared" si="716"/>
        <v>56329.035338684655</v>
      </c>
      <c r="IQ152" s="3">
        <f t="shared" si="522"/>
        <v>0</v>
      </c>
      <c r="IR152" s="6">
        <f t="shared" si="523"/>
        <v>5.7698011520281485</v>
      </c>
      <c r="IS152" s="6">
        <f t="shared" si="524"/>
        <v>0</v>
      </c>
      <c r="IT152" s="6">
        <f t="shared" si="525"/>
        <v>0</v>
      </c>
      <c r="IU152" s="193">
        <f t="shared" si="717"/>
        <v>5.6740334309306508</v>
      </c>
      <c r="IV152" s="193">
        <f t="shared" si="718"/>
        <v>4.259603134228592</v>
      </c>
      <c r="IW152" s="193">
        <f t="shared" si="719"/>
        <v>3.8150380693314694</v>
      </c>
      <c r="IX152" s="193">
        <f t="shared" si="526"/>
        <v>3.9040600573940507</v>
      </c>
      <c r="IY152" s="212">
        <f t="shared" si="720"/>
        <v>56524.119257342005</v>
      </c>
      <c r="JC152" s="3">
        <f t="shared" si="527"/>
        <v>0</v>
      </c>
      <c r="JD152" s="6">
        <f t="shared" si="528"/>
        <v>5.6166205904698803</v>
      </c>
      <c r="JE152" s="6">
        <f t="shared" si="529"/>
        <v>0</v>
      </c>
      <c r="JF152" s="6">
        <f t="shared" si="530"/>
        <v>0</v>
      </c>
      <c r="JG152" s="193">
        <f t="shared" si="721"/>
        <v>5.6740334309306508</v>
      </c>
      <c r="JH152" s="193">
        <f t="shared" si="722"/>
        <v>4.2574366682261564</v>
      </c>
      <c r="JI152" s="193">
        <f t="shared" si="723"/>
        <v>3.8150380693314694</v>
      </c>
      <c r="JJ152" s="193">
        <f t="shared" si="531"/>
        <v>3.9040600573940507</v>
      </c>
      <c r="JK152" s="212">
        <f t="shared" si="724"/>
        <v>56518.710166286619</v>
      </c>
      <c r="JO152" s="3">
        <f t="shared" si="532"/>
        <v>0</v>
      </c>
      <c r="JP152" s="6">
        <f t="shared" si="533"/>
        <v>6.1272224623307778</v>
      </c>
      <c r="JQ152" s="6">
        <f t="shared" si="534"/>
        <v>0</v>
      </c>
      <c r="JR152" s="6">
        <f t="shared" si="535"/>
        <v>0</v>
      </c>
      <c r="JS152" s="193">
        <f t="shared" si="725"/>
        <v>5.6740334309306508</v>
      </c>
      <c r="JT152" s="193">
        <f t="shared" si="726"/>
        <v>4.2646400431318403</v>
      </c>
      <c r="JU152" s="193">
        <f t="shared" si="727"/>
        <v>3.8150380693314694</v>
      </c>
      <c r="JV152" s="193">
        <f t="shared" si="536"/>
        <v>3.9040600573940507</v>
      </c>
      <c r="JW152" s="205">
        <f t="shared" si="728"/>
        <v>56536.697084043641</v>
      </c>
      <c r="KA152" s="3">
        <f t="shared" si="537"/>
        <v>0</v>
      </c>
      <c r="KB152" s="6">
        <f t="shared" si="538"/>
        <v>0</v>
      </c>
      <c r="KC152" s="6">
        <f t="shared" si="539"/>
        <v>5.6517377412704235</v>
      </c>
      <c r="KD152" s="6">
        <f t="shared" si="540"/>
        <v>0</v>
      </c>
      <c r="KE152" s="193">
        <f t="shared" si="729"/>
        <v>5.6740334309306508</v>
      </c>
      <c r="KF152" s="193">
        <f t="shared" si="730"/>
        <v>4.1745731882913786</v>
      </c>
      <c r="KG152" s="193">
        <f t="shared" si="731"/>
        <v>3.932418037999617</v>
      </c>
      <c r="KH152" s="193">
        <f t="shared" si="541"/>
        <v>3.9040600573940507</v>
      </c>
      <c r="KI152" s="212">
        <f t="shared" si="732"/>
        <v>56887.096473452693</v>
      </c>
      <c r="KM152" s="3">
        <f t="shared" si="542"/>
        <v>0</v>
      </c>
      <c r="KN152" s="6">
        <f t="shared" si="543"/>
        <v>0</v>
      </c>
      <c r="KO152" s="6">
        <f t="shared" si="544"/>
        <v>5.0136383188689244</v>
      </c>
      <c r="KP152" s="6">
        <f t="shared" si="545"/>
        <v>0</v>
      </c>
      <c r="KQ152" s="193">
        <f t="shared" si="733"/>
        <v>5.6740334309306508</v>
      </c>
      <c r="KR152" s="193">
        <f t="shared" si="734"/>
        <v>4.1745731882913786</v>
      </c>
      <c r="KS152" s="193">
        <f t="shared" si="735"/>
        <v>3.9198348572547341</v>
      </c>
      <c r="KT152" s="193">
        <f t="shared" si="546"/>
        <v>3.9040600573940507</v>
      </c>
      <c r="KU152" s="212">
        <f t="shared" si="736"/>
        <v>56825.188615660445</v>
      </c>
      <c r="KY152" s="3">
        <f t="shared" si="547"/>
        <v>0</v>
      </c>
      <c r="KZ152" s="6">
        <f t="shared" si="548"/>
        <v>0</v>
      </c>
      <c r="LA152" s="6">
        <f t="shared" si="549"/>
        <v>5.9252089222996371</v>
      </c>
      <c r="LB152" s="6">
        <f t="shared" si="550"/>
        <v>0</v>
      </c>
      <c r="LC152" s="193">
        <f t="shared" si="737"/>
        <v>5.6740334309306508</v>
      </c>
      <c r="LD152" s="193">
        <f t="shared" si="738"/>
        <v>4.1745731882913786</v>
      </c>
      <c r="LE152" s="193">
        <f t="shared" si="739"/>
        <v>3.9377627340091421</v>
      </c>
      <c r="LF152" s="193">
        <f t="shared" si="551"/>
        <v>3.9040600573940507</v>
      </c>
      <c r="LG152" s="205">
        <f t="shared" si="740"/>
        <v>56913.412190118921</v>
      </c>
      <c r="LK152" s="3">
        <f t="shared" si="552"/>
        <v>0</v>
      </c>
      <c r="LL152" s="6">
        <f t="shared" si="553"/>
        <v>0</v>
      </c>
      <c r="LM152" s="6">
        <f t="shared" si="554"/>
        <v>0</v>
      </c>
      <c r="LN152" s="6">
        <f t="shared" si="555"/>
        <v>5.4294120328633486</v>
      </c>
      <c r="LO152" s="193">
        <f t="shared" si="741"/>
        <v>5.6740334309306508</v>
      </c>
      <c r="LP152" s="193">
        <f t="shared" si="742"/>
        <v>4.1745731882913786</v>
      </c>
      <c r="LQ152" s="193">
        <f t="shared" si="743"/>
        <v>3.8150380693314694</v>
      </c>
      <c r="LR152" s="193">
        <f t="shared" si="556"/>
        <v>4.0079302005360686</v>
      </c>
      <c r="LS152" s="212">
        <f t="shared" si="744"/>
        <v>57044.086305860372</v>
      </c>
      <c r="LW152" s="3">
        <f t="shared" si="557"/>
        <v>0</v>
      </c>
      <c r="LX152" s="6">
        <f t="shared" si="558"/>
        <v>0</v>
      </c>
      <c r="LY152" s="6">
        <f t="shared" si="559"/>
        <v>0</v>
      </c>
      <c r="LZ152" s="6">
        <f t="shared" si="560"/>
        <v>5.0613163018217664</v>
      </c>
      <c r="MA152" s="193">
        <f t="shared" si="745"/>
        <v>5.6740334309306508</v>
      </c>
      <c r="MB152" s="193">
        <f t="shared" si="746"/>
        <v>4.1745731882913786</v>
      </c>
      <c r="MC152" s="193">
        <f t="shared" si="747"/>
        <v>3.8150380693314694</v>
      </c>
      <c r="MD152" s="193">
        <f t="shared" si="561"/>
        <v>4.0012190759991375</v>
      </c>
      <c r="ME152" s="212">
        <f t="shared" si="748"/>
        <v>56996.513140110132</v>
      </c>
      <c r="MI152" s="3">
        <f t="shared" si="562"/>
        <v>0</v>
      </c>
      <c r="MJ152" s="6">
        <f t="shared" si="563"/>
        <v>0</v>
      </c>
      <c r="MK152" s="6">
        <f t="shared" si="564"/>
        <v>0</v>
      </c>
      <c r="ML152" s="6">
        <f t="shared" si="565"/>
        <v>5.7514957975247336</v>
      </c>
      <c r="MM152" s="193">
        <f t="shared" si="749"/>
        <v>5.6740334309306508</v>
      </c>
      <c r="MN152" s="193">
        <f t="shared" si="750"/>
        <v>4.1745731882913786</v>
      </c>
      <c r="MO152" s="193">
        <f t="shared" si="751"/>
        <v>3.8150380693314694</v>
      </c>
      <c r="MP152" s="193">
        <f t="shared" si="566"/>
        <v>4.0137657140881471</v>
      </c>
      <c r="MQ152" s="205">
        <f t="shared" si="752"/>
        <v>57085.484799261147</v>
      </c>
      <c r="MT152" s="3">
        <f t="shared" si="567"/>
        <v>6.2901192080539401</v>
      </c>
      <c r="MU152" s="6">
        <f t="shared" si="568"/>
        <v>5.1060187186089818</v>
      </c>
      <c r="MV152" s="6">
        <f t="shared" si="569"/>
        <v>5.2415309697266022</v>
      </c>
      <c r="MW152" s="6">
        <f t="shared" si="570"/>
        <v>5.5214359656237439</v>
      </c>
      <c r="MX152" s="193">
        <f t="shared" si="753"/>
        <v>5.6954036375673889</v>
      </c>
      <c r="MY152" s="193">
        <f t="shared" si="754"/>
        <v>4.250181027996077</v>
      </c>
      <c r="MZ152" s="193">
        <f t="shared" si="755"/>
        <v>3.9243470484463643</v>
      </c>
      <c r="NA152" s="193">
        <f t="shared" si="571"/>
        <v>4.0096009678351257</v>
      </c>
      <c r="NB152" s="212">
        <f t="shared" si="756"/>
        <v>57803.531908380741</v>
      </c>
      <c r="NF152" s="3">
        <f t="shared" si="572"/>
        <v>6.2901192080539392</v>
      </c>
      <c r="NG152" s="6">
        <f t="shared" si="573"/>
        <v>0</v>
      </c>
      <c r="NH152" s="6">
        <f t="shared" si="574"/>
        <v>0</v>
      </c>
      <c r="NI152" s="6">
        <f t="shared" si="575"/>
        <v>0</v>
      </c>
      <c r="NJ152" s="193">
        <f t="shared" si="757"/>
        <v>5.6954036375673889</v>
      </c>
      <c r="NK152" s="193">
        <f t="shared" si="758"/>
        <v>4.1745731882913786</v>
      </c>
      <c r="NL152" s="193">
        <f t="shared" si="759"/>
        <v>3.8150380693314694</v>
      </c>
      <c r="NM152" s="193">
        <f t="shared" si="576"/>
        <v>3.9040600573940507</v>
      </c>
      <c r="NN152" s="212">
        <f t="shared" si="760"/>
        <v>56324.552971180747</v>
      </c>
      <c r="NR152" s="3">
        <f t="shared" si="577"/>
        <v>0</v>
      </c>
      <c r="NS152" s="6">
        <f t="shared" si="578"/>
        <v>5.1060187186089818</v>
      </c>
      <c r="NT152" s="6">
        <f t="shared" si="579"/>
        <v>0</v>
      </c>
      <c r="NU152" s="6">
        <f t="shared" si="580"/>
        <v>0</v>
      </c>
      <c r="NV152" s="193">
        <f t="shared" si="761"/>
        <v>5.6740334309306508</v>
      </c>
      <c r="NW152" s="193">
        <f t="shared" si="762"/>
        <v>4.250181027996077</v>
      </c>
      <c r="NX152" s="193">
        <f t="shared" si="763"/>
        <v>3.8150380693314694</v>
      </c>
      <c r="NY152" s="193">
        <f t="shared" si="581"/>
        <v>3.9040600573940507</v>
      </c>
      <c r="NZ152" s="212">
        <f t="shared" si="764"/>
        <v>56500.598526247733</v>
      </c>
      <c r="OD152" s="3">
        <f t="shared" si="582"/>
        <v>0</v>
      </c>
      <c r="OE152" s="6">
        <f t="shared" si="583"/>
        <v>0</v>
      </c>
      <c r="OF152" s="6">
        <f t="shared" si="584"/>
        <v>5.2415309697266022</v>
      </c>
      <c r="OG152" s="6">
        <f t="shared" si="585"/>
        <v>0</v>
      </c>
      <c r="OH152" s="193">
        <f t="shared" si="765"/>
        <v>5.6740334309306508</v>
      </c>
      <c r="OI152" s="193">
        <f t="shared" si="766"/>
        <v>4.1745731882913786</v>
      </c>
      <c r="OJ152" s="193">
        <f t="shared" si="767"/>
        <v>3.9243470484463643</v>
      </c>
      <c r="OK152" s="193">
        <f t="shared" si="586"/>
        <v>3.9040600573940507</v>
      </c>
      <c r="OL152" s="212">
        <f t="shared" si="768"/>
        <v>56847.380345685728</v>
      </c>
      <c r="OP152" s="3">
        <f t="shared" si="587"/>
        <v>0</v>
      </c>
      <c r="OQ152" s="6">
        <f t="shared" si="588"/>
        <v>0</v>
      </c>
      <c r="OR152" s="6">
        <f t="shared" si="589"/>
        <v>0</v>
      </c>
      <c r="OS152" s="6">
        <f t="shared" si="590"/>
        <v>5.5214359656237439</v>
      </c>
      <c r="OT152" s="193">
        <f t="shared" si="769"/>
        <v>5.6740334309306508</v>
      </c>
      <c r="OU152" s="193">
        <f t="shared" si="770"/>
        <v>4.1745731882913786</v>
      </c>
      <c r="OV152" s="193">
        <f t="shared" si="771"/>
        <v>3.8150380693314694</v>
      </c>
      <c r="OW152" s="193">
        <f t="shared" si="591"/>
        <v>4.0096009678351257</v>
      </c>
      <c r="OX152" s="232">
        <f t="shared" si="772"/>
        <v>57055.936050258133</v>
      </c>
    </row>
    <row r="153" spans="2:414" x14ac:dyDescent="0.2">
      <c r="B153" s="81">
        <v>45598</v>
      </c>
      <c r="C153">
        <v>149</v>
      </c>
      <c r="D153">
        <v>11.145005320497942</v>
      </c>
      <c r="E153">
        <v>0</v>
      </c>
      <c r="F153">
        <v>0</v>
      </c>
      <c r="G153">
        <v>0</v>
      </c>
      <c r="H153">
        <v>0</v>
      </c>
      <c r="I153">
        <v>0</v>
      </c>
      <c r="J153">
        <v>0</v>
      </c>
      <c r="K153">
        <v>0</v>
      </c>
      <c r="L153">
        <v>0</v>
      </c>
      <c r="M153">
        <v>1</v>
      </c>
      <c r="N153">
        <v>0</v>
      </c>
      <c r="O153">
        <v>0</v>
      </c>
      <c r="P153">
        <v>1</v>
      </c>
      <c r="Q153">
        <v>0</v>
      </c>
      <c r="R153">
        <v>0</v>
      </c>
      <c r="S153">
        <v>0</v>
      </c>
      <c r="T153">
        <v>22201</v>
      </c>
      <c r="U153">
        <v>6.6273081516881458</v>
      </c>
      <c r="V153">
        <v>5.1060187186080261</v>
      </c>
      <c r="W153">
        <v>4.5578530171535672</v>
      </c>
      <c r="X153">
        <v>4.6011966380179778</v>
      </c>
      <c r="Y153" s="3">
        <v>464.23915440283758</v>
      </c>
      <c r="Z153" s="3">
        <v>100.00000000015777</v>
      </c>
      <c r="AA153" s="3">
        <v>50</v>
      </c>
      <c r="AB153" s="3">
        <v>50.000000000020023</v>
      </c>
      <c r="AC153">
        <v>1</v>
      </c>
      <c r="AD153">
        <v>1</v>
      </c>
      <c r="AE153" s="6"/>
      <c r="AF153" s="1" t="s">
        <v>7</v>
      </c>
      <c r="AG153">
        <v>149</v>
      </c>
      <c r="AH153" s="189">
        <v>45598</v>
      </c>
      <c r="AI153">
        <f t="shared" si="592"/>
        <v>11</v>
      </c>
      <c r="AJ153">
        <v>149</v>
      </c>
      <c r="AK153">
        <v>1</v>
      </c>
      <c r="AL153">
        <v>1</v>
      </c>
      <c r="AM153">
        <v>0</v>
      </c>
      <c r="AN153">
        <v>1</v>
      </c>
      <c r="AO153">
        <v>0</v>
      </c>
      <c r="AP153">
        <v>0</v>
      </c>
      <c r="AQ153">
        <v>0</v>
      </c>
      <c r="AS153" s="37"/>
      <c r="AT153" s="37"/>
      <c r="AU153" s="6">
        <f t="shared" si="593"/>
        <v>0</v>
      </c>
      <c r="AV153" s="6">
        <f t="shared" si="594"/>
        <v>0</v>
      </c>
      <c r="AW153" s="6">
        <f t="shared" si="595"/>
        <v>0</v>
      </c>
      <c r="AX153" s="6">
        <f t="shared" si="596"/>
        <v>0</v>
      </c>
      <c r="AY153" s="193">
        <f t="shared" si="597"/>
        <v>5.6740334309306508</v>
      </c>
      <c r="AZ153" s="193">
        <f t="shared" si="598"/>
        <v>4.1745731882913786</v>
      </c>
      <c r="BA153" s="193">
        <f t="shared" si="599"/>
        <v>3.8150380693314694</v>
      </c>
      <c r="BB153" s="193">
        <f t="shared" si="600"/>
        <v>3.9040600573940507</v>
      </c>
      <c r="BC153" s="72">
        <f t="shared" si="601"/>
        <v>56312.210093717425</v>
      </c>
      <c r="BG153" s="3">
        <f t="shared" si="602"/>
        <v>6.4947619886543828</v>
      </c>
      <c r="BH153" s="6">
        <f t="shared" si="603"/>
        <v>0</v>
      </c>
      <c r="BI153" s="6">
        <f t="shared" si="604"/>
        <v>0</v>
      </c>
      <c r="BJ153" s="6">
        <f t="shared" si="605"/>
        <v>0</v>
      </c>
      <c r="BK153" s="193">
        <f t="shared" si="606"/>
        <v>5.6960912832605191</v>
      </c>
      <c r="BL153" s="193">
        <f t="shared" si="607"/>
        <v>4.1745731882913786</v>
      </c>
      <c r="BM153" s="193">
        <f t="shared" si="608"/>
        <v>3.8150380693314694</v>
      </c>
      <c r="BN153" s="193">
        <f t="shared" si="609"/>
        <v>3.9040600573940507</v>
      </c>
      <c r="BO153" s="72">
        <f t="shared" si="610"/>
        <v>56324.950182434324</v>
      </c>
      <c r="BS153" s="3">
        <f t="shared" si="611"/>
        <v>6.4947824516982937</v>
      </c>
      <c r="BT153" s="6">
        <f t="shared" si="612"/>
        <v>0</v>
      </c>
      <c r="BU153" s="6">
        <f t="shared" si="613"/>
        <v>0</v>
      </c>
      <c r="BV153" s="6">
        <f t="shared" si="614"/>
        <v>0</v>
      </c>
      <c r="BW153" s="193">
        <f t="shared" si="615"/>
        <v>5.6960913519973033</v>
      </c>
      <c r="BX153" s="193">
        <f t="shared" si="616"/>
        <v>4.1745731882913786</v>
      </c>
      <c r="BY153" s="193">
        <f t="shared" si="773"/>
        <v>3.8150380693314694</v>
      </c>
      <c r="BZ153" s="193">
        <f t="shared" si="617"/>
        <v>3.9040600573940507</v>
      </c>
      <c r="CA153" s="72">
        <f t="shared" si="618"/>
        <v>56324.950182434324</v>
      </c>
      <c r="CE153" s="3">
        <f t="shared" si="619"/>
        <v>0</v>
      </c>
      <c r="CF153" s="6">
        <f t="shared" si="620"/>
        <v>5.1060187186080261</v>
      </c>
      <c r="CG153" s="6">
        <f t="shared" si="621"/>
        <v>0</v>
      </c>
      <c r="CH153" s="6">
        <f t="shared" si="622"/>
        <v>0</v>
      </c>
      <c r="CI153" s="193">
        <f t="shared" si="623"/>
        <v>5.6740334309306508</v>
      </c>
      <c r="CJ153" s="193">
        <f t="shared" si="624"/>
        <v>4.2501810279960637</v>
      </c>
      <c r="CK153" s="193">
        <f t="shared" si="774"/>
        <v>3.8150380693314694</v>
      </c>
      <c r="CL153" s="193">
        <f t="shared" si="625"/>
        <v>3.9040600573940507</v>
      </c>
      <c r="CM153" s="72">
        <f t="shared" si="626"/>
        <v>56500.598526247733</v>
      </c>
      <c r="CQ153" s="3">
        <f t="shared" si="627"/>
        <v>0</v>
      </c>
      <c r="CR153" s="6">
        <f t="shared" si="628"/>
        <v>5.1060742507895061</v>
      </c>
      <c r="CS153" s="6">
        <f t="shared" si="629"/>
        <v>0</v>
      </c>
      <c r="CT153" s="6">
        <f t="shared" si="630"/>
        <v>0</v>
      </c>
      <c r="CU153" s="193">
        <f t="shared" si="631"/>
        <v>5.6740334309306508</v>
      </c>
      <c r="CV153" s="193">
        <f t="shared" si="632"/>
        <v>4.2501818199763921</v>
      </c>
      <c r="CW153" s="193">
        <f t="shared" si="775"/>
        <v>3.8150380693314694</v>
      </c>
      <c r="CX153" s="193">
        <f t="shared" si="633"/>
        <v>3.9040600573940507</v>
      </c>
      <c r="CY153" s="72">
        <f t="shared" si="634"/>
        <v>56500.600502884357</v>
      </c>
      <c r="DC153" s="3">
        <f t="shared" si="635"/>
        <v>0</v>
      </c>
      <c r="DD153" s="6">
        <f t="shared" si="636"/>
        <v>0</v>
      </c>
      <c r="DE153" s="6">
        <f t="shared" si="637"/>
        <v>4.7857456680112458</v>
      </c>
      <c r="DF153" s="6">
        <f t="shared" si="638"/>
        <v>0</v>
      </c>
      <c r="DG153" s="193">
        <f t="shared" si="639"/>
        <v>5.6740334309306508</v>
      </c>
      <c r="DH153" s="193">
        <f t="shared" si="640"/>
        <v>4.1745731882913786</v>
      </c>
      <c r="DI153" s="193">
        <f t="shared" si="776"/>
        <v>3.9153022138747122</v>
      </c>
      <c r="DJ153" s="193">
        <f t="shared" si="641"/>
        <v>3.9040600573940507</v>
      </c>
      <c r="DK153" s="72">
        <f t="shared" si="642"/>
        <v>56802.905020320242</v>
      </c>
      <c r="DO153" s="3">
        <f t="shared" si="643"/>
        <v>0</v>
      </c>
      <c r="DP153" s="6">
        <f t="shared" si="644"/>
        <v>0</v>
      </c>
      <c r="DQ153" s="6">
        <f t="shared" si="645"/>
        <v>4.5579410420919517</v>
      </c>
      <c r="DR153" s="6">
        <f t="shared" si="646"/>
        <v>0</v>
      </c>
      <c r="DS153" s="193">
        <f t="shared" si="647"/>
        <v>5.6740334309306508</v>
      </c>
      <c r="DT153" s="193">
        <f t="shared" si="648"/>
        <v>4.1745731882913786</v>
      </c>
      <c r="DU153" s="193">
        <f t="shared" si="777"/>
        <v>3.9107506947981525</v>
      </c>
      <c r="DV153" s="193">
        <f t="shared" si="649"/>
        <v>3.9040600573940507</v>
      </c>
      <c r="DW153" s="72">
        <f t="shared" si="650"/>
        <v>56780.537420399822</v>
      </c>
      <c r="EA153" s="3">
        <f t="shared" si="651"/>
        <v>0</v>
      </c>
      <c r="EB153" s="6">
        <f t="shared" si="652"/>
        <v>0</v>
      </c>
      <c r="EC153" s="6">
        <f t="shared" si="653"/>
        <v>0</v>
      </c>
      <c r="ED153" s="6">
        <f t="shared" si="654"/>
        <v>13.803589914053934</v>
      </c>
      <c r="EE153" s="193">
        <f t="shared" si="655"/>
        <v>5.6740334309306508</v>
      </c>
      <c r="EF153" s="193">
        <f t="shared" si="656"/>
        <v>4.1745731882913786</v>
      </c>
      <c r="EG153" s="193">
        <f t="shared" si="778"/>
        <v>3.8150380693314694</v>
      </c>
      <c r="EH153" s="193">
        <f t="shared" si="657"/>
        <v>4.1495746364838872</v>
      </c>
      <c r="EI153" s="72">
        <f t="shared" si="658"/>
        <v>58057.476754843214</v>
      </c>
      <c r="EM153" s="3">
        <f t="shared" si="659"/>
        <v>0</v>
      </c>
      <c r="EN153" s="6">
        <f t="shared" si="660"/>
        <v>0</v>
      </c>
      <c r="EO153" s="6">
        <f t="shared" si="661"/>
        <v>0</v>
      </c>
      <c r="EP153" s="6">
        <f t="shared" si="662"/>
        <v>4.6013102000547699</v>
      </c>
      <c r="EQ153" s="193">
        <f t="shared" si="663"/>
        <v>5.6740334309306508</v>
      </c>
      <c r="ER153" s="193">
        <f t="shared" si="664"/>
        <v>4.1745731882913786</v>
      </c>
      <c r="ES153" s="193">
        <f t="shared" si="779"/>
        <v>3.8150380693314694</v>
      </c>
      <c r="ET153" s="193">
        <f t="shared" si="665"/>
        <v>3.9927684288331111</v>
      </c>
      <c r="EU153" s="72">
        <f t="shared" si="666"/>
        <v>56936.665444719103</v>
      </c>
      <c r="EY153" s="3">
        <f t="shared" si="667"/>
        <v>6.4947619886543828</v>
      </c>
      <c r="EZ153" s="6">
        <f t="shared" si="668"/>
        <v>5.1060187186080261</v>
      </c>
      <c r="FA153" s="6">
        <f t="shared" si="669"/>
        <v>4.7857456680112458</v>
      </c>
      <c r="FB153" s="6">
        <f t="shared" si="670"/>
        <v>13.803589914053934</v>
      </c>
      <c r="FC153" s="193">
        <f t="shared" si="671"/>
        <v>5.6960912832605191</v>
      </c>
      <c r="FD153" s="193">
        <f t="shared" si="672"/>
        <v>4.2501810279960637</v>
      </c>
      <c r="FE153" s="193">
        <f t="shared" si="780"/>
        <v>3.9153022138747122</v>
      </c>
      <c r="FF153" s="193">
        <f t="shared" si="673"/>
        <v>4.1495746364838872</v>
      </c>
      <c r="FG153" s="72">
        <f t="shared" si="674"/>
        <v>58772.592911815118</v>
      </c>
      <c r="FK153" s="3">
        <f t="shared" si="675"/>
        <v>6.6273286147320576</v>
      </c>
      <c r="FL153" s="6">
        <f t="shared" si="676"/>
        <v>5.1060742507895061</v>
      </c>
      <c r="FM153" s="6">
        <f t="shared" si="677"/>
        <v>4.5579410420919517</v>
      </c>
      <c r="FN153" s="6">
        <f t="shared" si="678"/>
        <v>4.6013102000547699</v>
      </c>
      <c r="FO153" s="193">
        <f t="shared" si="679"/>
        <v>5.6965364846516531</v>
      </c>
      <c r="FP153" s="193">
        <f t="shared" si="680"/>
        <v>4.2501818199763921</v>
      </c>
      <c r="FQ153" s="193">
        <f t="shared" si="781"/>
        <v>3.9107506947981525</v>
      </c>
      <c r="FR153" s="193">
        <f t="shared" si="681"/>
        <v>3.9927684288331111</v>
      </c>
      <c r="FS153" s="205">
        <f t="shared" si="682"/>
        <v>57615.544783691541</v>
      </c>
      <c r="FW153" s="3">
        <f t="shared" si="683"/>
        <v>7.6214043744413669</v>
      </c>
      <c r="FX153" s="6">
        <f t="shared" si="684"/>
        <v>5.7698011520270693</v>
      </c>
      <c r="FY153" s="6">
        <f t="shared" si="685"/>
        <v>5.6517377412704235</v>
      </c>
      <c r="FZ153" s="6">
        <f t="shared" si="686"/>
        <v>5.4294120328612134</v>
      </c>
      <c r="GA153" s="193">
        <f t="shared" si="687"/>
        <v>5.6998686102250806</v>
      </c>
      <c r="GB153" s="193">
        <f t="shared" si="688"/>
        <v>4.2596031342285769</v>
      </c>
      <c r="GC153" s="193">
        <f t="shared" si="782"/>
        <v>3.932418037999617</v>
      </c>
      <c r="GD153" s="193">
        <f t="shared" si="689"/>
        <v>4.0079302005360304</v>
      </c>
      <c r="GE153" s="72">
        <f t="shared" si="690"/>
        <v>57858.62691188819</v>
      </c>
      <c r="GI153" s="3">
        <f t="shared" si="691"/>
        <v>7.2900389668569607</v>
      </c>
      <c r="GJ153" s="6">
        <f t="shared" si="692"/>
        <v>5.6166205904688296</v>
      </c>
      <c r="GK153" s="6">
        <f t="shared" si="693"/>
        <v>5.0136383188689244</v>
      </c>
      <c r="GL153" s="6">
        <f t="shared" si="694"/>
        <v>5.061316301819776</v>
      </c>
      <c r="GM153" s="193">
        <f t="shared" si="695"/>
        <v>5.6987591120656829</v>
      </c>
      <c r="GN153" s="193">
        <f t="shared" si="696"/>
        <v>4.2574366682261413</v>
      </c>
      <c r="GO153" s="193">
        <f t="shared" si="783"/>
        <v>3.9198348572547341</v>
      </c>
      <c r="GP153" s="193">
        <f t="shared" si="697"/>
        <v>4.0012190759991011</v>
      </c>
      <c r="GQ153" s="72">
        <f t="shared" si="698"/>
        <v>57741.278648720763</v>
      </c>
      <c r="GU153" s="3">
        <f t="shared" si="699"/>
        <v>8.6155005971945897</v>
      </c>
      <c r="GV153" s="6">
        <f t="shared" si="700"/>
        <v>6.1272224623296312</v>
      </c>
      <c r="GW153" s="6">
        <f t="shared" si="701"/>
        <v>5.9252089222996371</v>
      </c>
      <c r="GX153" s="6">
        <f t="shared" si="702"/>
        <v>5.7514957975224723</v>
      </c>
      <c r="GY153" s="193">
        <f t="shared" si="703"/>
        <v>5.703189737852016</v>
      </c>
      <c r="GZ153" s="193">
        <f t="shared" si="704"/>
        <v>4.2646400431318243</v>
      </c>
      <c r="HA153" s="193">
        <f t="shared" si="784"/>
        <v>3.9377627340091421</v>
      </c>
      <c r="HB153" s="193">
        <f t="shared" si="705"/>
        <v>4.0137657140881062</v>
      </c>
      <c r="HC153" s="205">
        <f t="shared" si="706"/>
        <v>57942.264666630479</v>
      </c>
      <c r="HG153" s="3">
        <f t="shared" si="507"/>
        <v>7.6214043744413669</v>
      </c>
      <c r="HH153" s="6">
        <f t="shared" si="508"/>
        <v>0</v>
      </c>
      <c r="HI153" s="6">
        <f t="shared" si="509"/>
        <v>0</v>
      </c>
      <c r="HJ153" s="6">
        <f t="shared" si="510"/>
        <v>0</v>
      </c>
      <c r="HK153" s="193">
        <f t="shared" si="707"/>
        <v>5.6998686102250806</v>
      </c>
      <c r="HL153" s="193">
        <f t="shared" si="707"/>
        <v>4.1745731882913786</v>
      </c>
      <c r="HM153" s="193">
        <f t="shared" si="707"/>
        <v>3.8150380693314694</v>
      </c>
      <c r="HN153" s="193">
        <f t="shared" si="511"/>
        <v>3.9040600573940507</v>
      </c>
      <c r="HO153" s="212">
        <f t="shared" si="708"/>
        <v>56327.132165316296</v>
      </c>
      <c r="HS153" s="3">
        <f t="shared" si="512"/>
        <v>7.2900389668569607</v>
      </c>
      <c r="HT153" s="6">
        <f t="shared" si="513"/>
        <v>0</v>
      </c>
      <c r="HU153" s="6">
        <f t="shared" si="514"/>
        <v>0</v>
      </c>
      <c r="HV153" s="6">
        <f t="shared" si="515"/>
        <v>0</v>
      </c>
      <c r="HW153" s="193">
        <f t="shared" si="709"/>
        <v>5.6987591120656829</v>
      </c>
      <c r="HX153" s="193">
        <f t="shared" si="710"/>
        <v>4.1745731882913786</v>
      </c>
      <c r="HY153" s="193">
        <f t="shared" si="711"/>
        <v>3.8150380693314694</v>
      </c>
      <c r="HZ153" s="193">
        <f t="shared" si="516"/>
        <v>3.9040600573940507</v>
      </c>
      <c r="IA153" s="212">
        <f t="shared" si="712"/>
        <v>56326.491252011219</v>
      </c>
      <c r="IE153" s="3">
        <f t="shared" si="517"/>
        <v>8.6155005971945897</v>
      </c>
      <c r="IF153" s="6">
        <f t="shared" si="518"/>
        <v>0</v>
      </c>
      <c r="IG153" s="6">
        <f t="shared" si="519"/>
        <v>0</v>
      </c>
      <c r="IH153" s="6">
        <f t="shared" si="520"/>
        <v>0</v>
      </c>
      <c r="II153" s="193">
        <f t="shared" si="713"/>
        <v>5.703189737852016</v>
      </c>
      <c r="IJ153" s="193">
        <f t="shared" si="714"/>
        <v>4.1745731882913786</v>
      </c>
      <c r="IK153" s="193">
        <f t="shared" si="715"/>
        <v>3.8150380693314694</v>
      </c>
      <c r="IL153" s="193">
        <f t="shared" si="521"/>
        <v>3.9040600573940507</v>
      </c>
      <c r="IM153" s="205">
        <f t="shared" si="716"/>
        <v>56329.050693279423</v>
      </c>
      <c r="IQ153" s="3">
        <f t="shared" si="522"/>
        <v>0</v>
      </c>
      <c r="IR153" s="6">
        <f t="shared" si="523"/>
        <v>5.7698011520270693</v>
      </c>
      <c r="IS153" s="6">
        <f t="shared" si="524"/>
        <v>0</v>
      </c>
      <c r="IT153" s="6">
        <f t="shared" si="525"/>
        <v>0</v>
      </c>
      <c r="IU153" s="193">
        <f t="shared" si="717"/>
        <v>5.6740334309306508</v>
      </c>
      <c r="IV153" s="193">
        <f t="shared" si="718"/>
        <v>4.2596031342285769</v>
      </c>
      <c r="IW153" s="193">
        <f t="shared" si="719"/>
        <v>3.8150380693314694</v>
      </c>
      <c r="IX153" s="193">
        <f t="shared" si="526"/>
        <v>3.9040600573940507</v>
      </c>
      <c r="IY153" s="212">
        <f t="shared" si="720"/>
        <v>56524.119257341903</v>
      </c>
      <c r="JC153" s="3">
        <f t="shared" si="527"/>
        <v>0</v>
      </c>
      <c r="JD153" s="6">
        <f t="shared" si="528"/>
        <v>5.6166205904688296</v>
      </c>
      <c r="JE153" s="6">
        <f t="shared" si="529"/>
        <v>0</v>
      </c>
      <c r="JF153" s="6">
        <f t="shared" si="530"/>
        <v>0</v>
      </c>
      <c r="JG153" s="193">
        <f t="shared" si="721"/>
        <v>5.6740334309306508</v>
      </c>
      <c r="JH153" s="193">
        <f t="shared" si="722"/>
        <v>4.2574366682261413</v>
      </c>
      <c r="JI153" s="193">
        <f t="shared" si="723"/>
        <v>3.8150380693314694</v>
      </c>
      <c r="JJ153" s="193">
        <f t="shared" si="531"/>
        <v>3.9040600573940507</v>
      </c>
      <c r="JK153" s="212">
        <f t="shared" si="724"/>
        <v>56518.710166286619</v>
      </c>
      <c r="JO153" s="3">
        <f t="shared" si="532"/>
        <v>0</v>
      </c>
      <c r="JP153" s="6">
        <f t="shared" si="533"/>
        <v>6.1272224623296312</v>
      </c>
      <c r="JQ153" s="6">
        <f t="shared" si="534"/>
        <v>0</v>
      </c>
      <c r="JR153" s="6">
        <f t="shared" si="535"/>
        <v>0</v>
      </c>
      <c r="JS153" s="193">
        <f t="shared" si="725"/>
        <v>5.6740334309306508</v>
      </c>
      <c r="JT153" s="193">
        <f t="shared" si="726"/>
        <v>4.2646400431318243</v>
      </c>
      <c r="JU153" s="193">
        <f t="shared" si="727"/>
        <v>3.8150380693314694</v>
      </c>
      <c r="JV153" s="193">
        <f t="shared" si="536"/>
        <v>3.9040600573940507</v>
      </c>
      <c r="JW153" s="205">
        <f t="shared" si="728"/>
        <v>56536.697084043539</v>
      </c>
      <c r="KA153" s="3">
        <f t="shared" si="537"/>
        <v>0</v>
      </c>
      <c r="KB153" s="6">
        <f t="shared" si="538"/>
        <v>0</v>
      </c>
      <c r="KC153" s="6">
        <f t="shared" si="539"/>
        <v>5.6517377412704235</v>
      </c>
      <c r="KD153" s="6">
        <f t="shared" si="540"/>
        <v>0</v>
      </c>
      <c r="KE153" s="193">
        <f t="shared" si="729"/>
        <v>5.6740334309306508</v>
      </c>
      <c r="KF153" s="193">
        <f t="shared" si="730"/>
        <v>4.1745731882913786</v>
      </c>
      <c r="KG153" s="193">
        <f t="shared" si="731"/>
        <v>3.932418037999617</v>
      </c>
      <c r="KH153" s="193">
        <f t="shared" si="541"/>
        <v>3.9040600573940507</v>
      </c>
      <c r="KI153" s="212">
        <f t="shared" si="732"/>
        <v>56887.096473452693</v>
      </c>
      <c r="KM153" s="3">
        <f t="shared" si="542"/>
        <v>0</v>
      </c>
      <c r="KN153" s="6">
        <f t="shared" si="543"/>
        <v>0</v>
      </c>
      <c r="KO153" s="6">
        <f t="shared" si="544"/>
        <v>5.0136383188689244</v>
      </c>
      <c r="KP153" s="6">
        <f t="shared" si="545"/>
        <v>0</v>
      </c>
      <c r="KQ153" s="193">
        <f t="shared" si="733"/>
        <v>5.6740334309306508</v>
      </c>
      <c r="KR153" s="193">
        <f t="shared" si="734"/>
        <v>4.1745731882913786</v>
      </c>
      <c r="KS153" s="193">
        <f t="shared" si="735"/>
        <v>3.9198348572547341</v>
      </c>
      <c r="KT153" s="193">
        <f t="shared" si="546"/>
        <v>3.9040600573940507</v>
      </c>
      <c r="KU153" s="212">
        <f t="shared" si="736"/>
        <v>56825.188615660445</v>
      </c>
      <c r="KY153" s="3">
        <f t="shared" si="547"/>
        <v>0</v>
      </c>
      <c r="KZ153" s="6">
        <f t="shared" si="548"/>
        <v>0</v>
      </c>
      <c r="LA153" s="6">
        <f t="shared" si="549"/>
        <v>5.9252089222996371</v>
      </c>
      <c r="LB153" s="6">
        <f t="shared" si="550"/>
        <v>0</v>
      </c>
      <c r="LC153" s="193">
        <f t="shared" si="737"/>
        <v>5.6740334309306508</v>
      </c>
      <c r="LD153" s="193">
        <f t="shared" si="738"/>
        <v>4.1745731882913786</v>
      </c>
      <c r="LE153" s="193">
        <f t="shared" si="739"/>
        <v>3.9377627340091421</v>
      </c>
      <c r="LF153" s="193">
        <f t="shared" si="551"/>
        <v>3.9040600573940507</v>
      </c>
      <c r="LG153" s="205">
        <f t="shared" si="740"/>
        <v>56913.412190118921</v>
      </c>
      <c r="LK153" s="3">
        <f t="shared" si="552"/>
        <v>0</v>
      </c>
      <c r="LL153" s="6">
        <f t="shared" si="553"/>
        <v>0</v>
      </c>
      <c r="LM153" s="6">
        <f t="shared" si="554"/>
        <v>0</v>
      </c>
      <c r="LN153" s="6">
        <f t="shared" si="555"/>
        <v>5.4294120328612134</v>
      </c>
      <c r="LO153" s="193">
        <f t="shared" si="741"/>
        <v>5.6740334309306508</v>
      </c>
      <c r="LP153" s="193">
        <f t="shared" si="742"/>
        <v>4.1745731882913786</v>
      </c>
      <c r="LQ153" s="193">
        <f t="shared" si="743"/>
        <v>3.8150380693314694</v>
      </c>
      <c r="LR153" s="193">
        <f t="shared" si="556"/>
        <v>4.0079302005360304</v>
      </c>
      <c r="LS153" s="212">
        <f t="shared" si="744"/>
        <v>57044.086305860073</v>
      </c>
      <c r="LW153" s="3">
        <f t="shared" si="557"/>
        <v>0</v>
      </c>
      <c r="LX153" s="6">
        <f t="shared" si="558"/>
        <v>0</v>
      </c>
      <c r="LY153" s="6">
        <f t="shared" si="559"/>
        <v>0</v>
      </c>
      <c r="LZ153" s="6">
        <f t="shared" si="560"/>
        <v>5.061316301819776</v>
      </c>
      <c r="MA153" s="193">
        <f t="shared" si="745"/>
        <v>5.6740334309306508</v>
      </c>
      <c r="MB153" s="193">
        <f t="shared" si="746"/>
        <v>4.1745731882913786</v>
      </c>
      <c r="MC153" s="193">
        <f t="shared" si="747"/>
        <v>3.8150380693314694</v>
      </c>
      <c r="MD153" s="193">
        <f t="shared" si="561"/>
        <v>4.0012190759991011</v>
      </c>
      <c r="ME153" s="212">
        <f t="shared" si="748"/>
        <v>56996.513140109928</v>
      </c>
      <c r="MI153" s="3">
        <f t="shared" si="562"/>
        <v>0</v>
      </c>
      <c r="MJ153" s="6">
        <f t="shared" si="563"/>
        <v>0</v>
      </c>
      <c r="MK153" s="6">
        <f t="shared" si="564"/>
        <v>0</v>
      </c>
      <c r="ML153" s="6">
        <f t="shared" si="565"/>
        <v>5.7514957975224723</v>
      </c>
      <c r="MM153" s="193">
        <f t="shared" si="749"/>
        <v>5.6740334309306508</v>
      </c>
      <c r="MN153" s="193">
        <f t="shared" si="750"/>
        <v>4.1745731882913786</v>
      </c>
      <c r="MO153" s="193">
        <f t="shared" si="751"/>
        <v>3.8150380693314694</v>
      </c>
      <c r="MP153" s="193">
        <f t="shared" si="566"/>
        <v>4.0137657140881062</v>
      </c>
      <c r="MQ153" s="205">
        <f t="shared" si="752"/>
        <v>57085.484799260848</v>
      </c>
      <c r="MT153" s="3">
        <f t="shared" si="567"/>
        <v>6.2959427441037379</v>
      </c>
      <c r="MU153" s="6">
        <f t="shared" si="568"/>
        <v>5.1060187186080261</v>
      </c>
      <c r="MV153" s="6">
        <f t="shared" si="569"/>
        <v>5.2415309697266022</v>
      </c>
      <c r="MW153" s="6">
        <f t="shared" si="570"/>
        <v>5.5214359656215732</v>
      </c>
      <c r="MX153" s="193">
        <f t="shared" si="753"/>
        <v>5.6954232124941395</v>
      </c>
      <c r="MY153" s="193">
        <f t="shared" si="754"/>
        <v>4.2501810279960637</v>
      </c>
      <c r="MZ153" s="193">
        <f t="shared" si="755"/>
        <v>3.9243470484463643</v>
      </c>
      <c r="NA153" s="193">
        <f t="shared" si="571"/>
        <v>4.0096009678350866</v>
      </c>
      <c r="NB153" s="212">
        <f t="shared" si="756"/>
        <v>57803.543512497396</v>
      </c>
      <c r="NF153" s="3">
        <f t="shared" si="572"/>
        <v>6.2959427441037379</v>
      </c>
      <c r="NG153" s="6">
        <f t="shared" si="573"/>
        <v>0</v>
      </c>
      <c r="NH153" s="6">
        <f t="shared" si="574"/>
        <v>0</v>
      </c>
      <c r="NI153" s="6">
        <f t="shared" si="575"/>
        <v>0</v>
      </c>
      <c r="NJ153" s="193">
        <f t="shared" si="757"/>
        <v>5.6954232124941395</v>
      </c>
      <c r="NK153" s="193">
        <f t="shared" si="758"/>
        <v>4.1745731882913786</v>
      </c>
      <c r="NL153" s="193">
        <f t="shared" si="759"/>
        <v>3.8150380693314694</v>
      </c>
      <c r="NM153" s="193">
        <f t="shared" si="576"/>
        <v>3.9040600573940507</v>
      </c>
      <c r="NN153" s="212">
        <f t="shared" si="760"/>
        <v>56324.564278391204</v>
      </c>
      <c r="NR153" s="3">
        <f t="shared" si="577"/>
        <v>0</v>
      </c>
      <c r="NS153" s="6">
        <f t="shared" si="578"/>
        <v>5.1060187186080261</v>
      </c>
      <c r="NT153" s="6">
        <f t="shared" si="579"/>
        <v>0</v>
      </c>
      <c r="NU153" s="6">
        <f t="shared" si="580"/>
        <v>0</v>
      </c>
      <c r="NV153" s="193">
        <f t="shared" si="761"/>
        <v>5.6740334309306508</v>
      </c>
      <c r="NW153" s="193">
        <f t="shared" si="762"/>
        <v>4.2501810279960637</v>
      </c>
      <c r="NX153" s="193">
        <f t="shared" si="763"/>
        <v>3.8150380693314694</v>
      </c>
      <c r="NY153" s="193">
        <f t="shared" si="581"/>
        <v>3.9040600573940507</v>
      </c>
      <c r="NZ153" s="212">
        <f t="shared" si="764"/>
        <v>56500.598526247733</v>
      </c>
      <c r="OD153" s="3">
        <f t="shared" si="582"/>
        <v>0</v>
      </c>
      <c r="OE153" s="6">
        <f t="shared" si="583"/>
        <v>0</v>
      </c>
      <c r="OF153" s="6">
        <f t="shared" si="584"/>
        <v>5.2415309697266022</v>
      </c>
      <c r="OG153" s="6">
        <f t="shared" si="585"/>
        <v>0</v>
      </c>
      <c r="OH153" s="193">
        <f t="shared" si="765"/>
        <v>5.6740334309306508</v>
      </c>
      <c r="OI153" s="193">
        <f t="shared" si="766"/>
        <v>4.1745731882913786</v>
      </c>
      <c r="OJ153" s="193">
        <f t="shared" si="767"/>
        <v>3.9243470484463643</v>
      </c>
      <c r="OK153" s="193">
        <f t="shared" si="586"/>
        <v>3.9040600573940507</v>
      </c>
      <c r="OL153" s="212">
        <f t="shared" si="768"/>
        <v>56847.380345685728</v>
      </c>
      <c r="OP153" s="3">
        <f t="shared" si="587"/>
        <v>0</v>
      </c>
      <c r="OQ153" s="6">
        <f t="shared" si="588"/>
        <v>0</v>
      </c>
      <c r="OR153" s="6">
        <f t="shared" si="589"/>
        <v>0</v>
      </c>
      <c r="OS153" s="6">
        <f t="shared" si="590"/>
        <v>5.5214359656215732</v>
      </c>
      <c r="OT153" s="193">
        <f t="shared" si="769"/>
        <v>5.6740334309306508</v>
      </c>
      <c r="OU153" s="193">
        <f t="shared" si="770"/>
        <v>4.1745731882913786</v>
      </c>
      <c r="OV153" s="193">
        <f t="shared" si="771"/>
        <v>3.8150380693314694</v>
      </c>
      <c r="OW153" s="193">
        <f t="shared" si="591"/>
        <v>4.0096009678350866</v>
      </c>
      <c r="OX153" s="232">
        <f t="shared" si="772"/>
        <v>57055.936050257929</v>
      </c>
    </row>
    <row r="154" spans="2:414" x14ac:dyDescent="0.2">
      <c r="B154" s="81">
        <v>45605</v>
      </c>
      <c r="C154">
        <v>150</v>
      </c>
      <c r="D154">
        <v>11.1452238927499</v>
      </c>
      <c r="E154">
        <v>0</v>
      </c>
      <c r="F154">
        <v>0</v>
      </c>
      <c r="G154">
        <v>0</v>
      </c>
      <c r="H154">
        <v>0</v>
      </c>
      <c r="I154">
        <v>0</v>
      </c>
      <c r="J154">
        <v>0</v>
      </c>
      <c r="K154">
        <v>0</v>
      </c>
      <c r="L154">
        <v>0</v>
      </c>
      <c r="M154">
        <v>1</v>
      </c>
      <c r="N154">
        <v>0</v>
      </c>
      <c r="O154">
        <v>0</v>
      </c>
      <c r="P154">
        <v>1</v>
      </c>
      <c r="Q154">
        <v>0</v>
      </c>
      <c r="R154">
        <v>0</v>
      </c>
      <c r="S154">
        <v>0</v>
      </c>
      <c r="T154">
        <v>22500</v>
      </c>
      <c r="U154">
        <v>6.633453480866959</v>
      </c>
      <c r="V154">
        <v>5.1060187186075474</v>
      </c>
      <c r="W154">
        <v>4.5578530171535672</v>
      </c>
      <c r="X154">
        <v>4.6011966380177975</v>
      </c>
      <c r="Y154" s="3">
        <v>468.89591204482059</v>
      </c>
      <c r="Z154" s="3">
        <v>100.00000000007888</v>
      </c>
      <c r="AA154" s="3">
        <v>50</v>
      </c>
      <c r="AB154" s="3">
        <v>50.000000000002004</v>
      </c>
      <c r="AC154">
        <v>1</v>
      </c>
      <c r="AD154">
        <v>1</v>
      </c>
      <c r="AE154" s="6"/>
      <c r="AF154" s="1" t="s">
        <v>7</v>
      </c>
      <c r="AG154">
        <v>150</v>
      </c>
      <c r="AH154" s="189">
        <v>45605</v>
      </c>
      <c r="AI154">
        <f t="shared" si="592"/>
        <v>11</v>
      </c>
      <c r="AJ154">
        <v>150</v>
      </c>
      <c r="AK154">
        <v>1</v>
      </c>
      <c r="AL154">
        <v>1</v>
      </c>
      <c r="AM154">
        <v>0</v>
      </c>
      <c r="AN154">
        <v>1</v>
      </c>
      <c r="AO154">
        <v>0</v>
      </c>
      <c r="AP154">
        <v>0</v>
      </c>
      <c r="AQ154">
        <v>0</v>
      </c>
      <c r="AS154" s="37"/>
      <c r="AT154" s="37"/>
      <c r="AU154" s="6">
        <f t="shared" si="593"/>
        <v>0</v>
      </c>
      <c r="AV154" s="6">
        <f t="shared" si="594"/>
        <v>0</v>
      </c>
      <c r="AW154" s="6">
        <f t="shared" si="595"/>
        <v>0</v>
      </c>
      <c r="AX154" s="6">
        <f t="shared" si="596"/>
        <v>0</v>
      </c>
      <c r="AY154" s="193">
        <f t="shared" si="597"/>
        <v>5.6740334309306508</v>
      </c>
      <c r="AZ154" s="193">
        <f t="shared" si="598"/>
        <v>4.1745731882913786</v>
      </c>
      <c r="BA154" s="193">
        <f t="shared" si="599"/>
        <v>3.8150380693314694</v>
      </c>
      <c r="BB154" s="193">
        <f t="shared" si="600"/>
        <v>3.9040600573940507</v>
      </c>
      <c r="BC154" s="72">
        <f t="shared" si="601"/>
        <v>56312.210093717425</v>
      </c>
      <c r="BG154" s="3">
        <f t="shared" si="602"/>
        <v>6.5007844112496196</v>
      </c>
      <c r="BH154" s="6">
        <f t="shared" si="603"/>
        <v>0</v>
      </c>
      <c r="BI154" s="6">
        <f t="shared" si="604"/>
        <v>0</v>
      </c>
      <c r="BJ154" s="6">
        <f t="shared" si="605"/>
        <v>0</v>
      </c>
      <c r="BK154" s="193">
        <f t="shared" si="606"/>
        <v>5.6961115127918482</v>
      </c>
      <c r="BL154" s="193">
        <f t="shared" si="607"/>
        <v>4.1745731882913786</v>
      </c>
      <c r="BM154" s="193">
        <f t="shared" si="608"/>
        <v>3.8150380693314694</v>
      </c>
      <c r="BN154" s="193">
        <f t="shared" si="609"/>
        <v>3.9040600573940507</v>
      </c>
      <c r="BO154" s="72">
        <f t="shared" si="610"/>
        <v>56324.961867851394</v>
      </c>
      <c r="BS154" s="3">
        <f t="shared" si="611"/>
        <v>6.5008048932683753</v>
      </c>
      <c r="BT154" s="6">
        <f t="shared" si="612"/>
        <v>0</v>
      </c>
      <c r="BU154" s="6">
        <f t="shared" si="613"/>
        <v>0</v>
      </c>
      <c r="BV154" s="6">
        <f t="shared" si="614"/>
        <v>0</v>
      </c>
      <c r="BW154" s="193">
        <f t="shared" si="615"/>
        <v>5.6961115815909782</v>
      </c>
      <c r="BX154" s="193">
        <f t="shared" si="616"/>
        <v>4.1745731882913786</v>
      </c>
      <c r="BY154" s="193">
        <f t="shared" si="773"/>
        <v>3.8150380693314694</v>
      </c>
      <c r="BZ154" s="193">
        <f t="shared" si="617"/>
        <v>3.9040600573940507</v>
      </c>
      <c r="CA154" s="72">
        <f t="shared" si="618"/>
        <v>56324.961867851394</v>
      </c>
      <c r="CE154" s="3">
        <f t="shared" si="619"/>
        <v>0</v>
      </c>
      <c r="CF154" s="6">
        <f t="shared" si="620"/>
        <v>5.1060187186075474</v>
      </c>
      <c r="CG154" s="6">
        <f t="shared" si="621"/>
        <v>0</v>
      </c>
      <c r="CH154" s="6">
        <f t="shared" si="622"/>
        <v>0</v>
      </c>
      <c r="CI154" s="193">
        <f t="shared" si="623"/>
        <v>5.6740334309306508</v>
      </c>
      <c r="CJ154" s="193">
        <f t="shared" si="624"/>
        <v>4.2501810279960566</v>
      </c>
      <c r="CK154" s="193">
        <f t="shared" si="774"/>
        <v>3.8150380693314694</v>
      </c>
      <c r="CL154" s="193">
        <f t="shared" si="625"/>
        <v>3.9040600573940507</v>
      </c>
      <c r="CM154" s="72">
        <f t="shared" si="626"/>
        <v>56500.598526247733</v>
      </c>
      <c r="CQ154" s="3">
        <f t="shared" si="627"/>
        <v>0</v>
      </c>
      <c r="CR154" s="6">
        <f t="shared" si="628"/>
        <v>5.1060742507890273</v>
      </c>
      <c r="CS154" s="6">
        <f t="shared" si="629"/>
        <v>0</v>
      </c>
      <c r="CT154" s="6">
        <f t="shared" si="630"/>
        <v>0</v>
      </c>
      <c r="CU154" s="193">
        <f t="shared" si="631"/>
        <v>5.6740334309306508</v>
      </c>
      <c r="CV154" s="193">
        <f t="shared" si="632"/>
        <v>4.2501818199763859</v>
      </c>
      <c r="CW154" s="193">
        <f t="shared" si="775"/>
        <v>3.8150380693314694</v>
      </c>
      <c r="CX154" s="193">
        <f t="shared" si="633"/>
        <v>3.9040600573940507</v>
      </c>
      <c r="CY154" s="72">
        <f t="shared" si="634"/>
        <v>56500.600502884357</v>
      </c>
      <c r="DC154" s="3">
        <f t="shared" si="635"/>
        <v>0</v>
      </c>
      <c r="DD154" s="6">
        <f t="shared" si="636"/>
        <v>0</v>
      </c>
      <c r="DE154" s="6">
        <f t="shared" si="637"/>
        <v>4.7857456680112458</v>
      </c>
      <c r="DF154" s="6">
        <f t="shared" si="638"/>
        <v>0</v>
      </c>
      <c r="DG154" s="193">
        <f t="shared" si="639"/>
        <v>5.6740334309306508</v>
      </c>
      <c r="DH154" s="193">
        <f t="shared" si="640"/>
        <v>4.1745731882913786</v>
      </c>
      <c r="DI154" s="193">
        <f t="shared" si="776"/>
        <v>3.9153022138747122</v>
      </c>
      <c r="DJ154" s="193">
        <f t="shared" si="641"/>
        <v>3.9040600573940507</v>
      </c>
      <c r="DK154" s="72">
        <f t="shared" si="642"/>
        <v>56802.905020320242</v>
      </c>
      <c r="DO154" s="3">
        <f t="shared" si="643"/>
        <v>0</v>
      </c>
      <c r="DP154" s="6">
        <f t="shared" si="644"/>
        <v>0</v>
      </c>
      <c r="DQ154" s="6">
        <f t="shared" si="645"/>
        <v>4.5579410420919517</v>
      </c>
      <c r="DR154" s="6">
        <f t="shared" si="646"/>
        <v>0</v>
      </c>
      <c r="DS154" s="193">
        <f t="shared" si="647"/>
        <v>5.6740334309306508</v>
      </c>
      <c r="DT154" s="193">
        <f t="shared" si="648"/>
        <v>4.1745731882913786</v>
      </c>
      <c r="DU154" s="193">
        <f t="shared" si="777"/>
        <v>3.9107506947981525</v>
      </c>
      <c r="DV154" s="193">
        <f t="shared" si="649"/>
        <v>3.9040600573940507</v>
      </c>
      <c r="DW154" s="72">
        <f t="shared" si="650"/>
        <v>56780.537420399822</v>
      </c>
      <c r="EA154" s="3">
        <f t="shared" si="651"/>
        <v>0</v>
      </c>
      <c r="EB154" s="6">
        <f t="shared" si="652"/>
        <v>0</v>
      </c>
      <c r="EC154" s="6">
        <f t="shared" si="653"/>
        <v>0</v>
      </c>
      <c r="ED154" s="6">
        <f t="shared" si="654"/>
        <v>13.803589914053394</v>
      </c>
      <c r="EE154" s="193">
        <f t="shared" si="655"/>
        <v>5.6740334309306508</v>
      </c>
      <c r="EF154" s="193">
        <f t="shared" si="656"/>
        <v>4.1745731882913786</v>
      </c>
      <c r="EG154" s="193">
        <f t="shared" si="778"/>
        <v>3.8150380693314694</v>
      </c>
      <c r="EH154" s="193">
        <f t="shared" si="657"/>
        <v>4.1495746364838793</v>
      </c>
      <c r="EI154" s="72">
        <f t="shared" si="658"/>
        <v>58057.476754843105</v>
      </c>
      <c r="EM154" s="3">
        <f t="shared" si="659"/>
        <v>0</v>
      </c>
      <c r="EN154" s="6">
        <f t="shared" si="660"/>
        <v>0</v>
      </c>
      <c r="EO154" s="6">
        <f t="shared" si="661"/>
        <v>0</v>
      </c>
      <c r="EP154" s="6">
        <f t="shared" si="662"/>
        <v>4.6013102000545896</v>
      </c>
      <c r="EQ154" s="193">
        <f t="shared" si="663"/>
        <v>5.6740334309306508</v>
      </c>
      <c r="ER154" s="193">
        <f t="shared" si="664"/>
        <v>4.1745731882913786</v>
      </c>
      <c r="ES154" s="193">
        <f t="shared" si="779"/>
        <v>3.8150380693314694</v>
      </c>
      <c r="ET154" s="193">
        <f t="shared" si="665"/>
        <v>3.992768428833108</v>
      </c>
      <c r="EU154" s="72">
        <f t="shared" si="666"/>
        <v>56936.665444719103</v>
      </c>
      <c r="EY154" s="3">
        <f t="shared" si="667"/>
        <v>6.5007844112496196</v>
      </c>
      <c r="EZ154" s="6">
        <f t="shared" si="668"/>
        <v>5.1060187186075474</v>
      </c>
      <c r="FA154" s="6">
        <f t="shared" si="669"/>
        <v>4.7857456680112458</v>
      </c>
      <c r="FB154" s="6">
        <f t="shared" si="670"/>
        <v>13.803589914053394</v>
      </c>
      <c r="FC154" s="193">
        <f t="shared" si="671"/>
        <v>5.6961115127918482</v>
      </c>
      <c r="FD154" s="193">
        <f t="shared" si="672"/>
        <v>4.2501810279960566</v>
      </c>
      <c r="FE154" s="193">
        <f t="shared" si="780"/>
        <v>3.9153022138747122</v>
      </c>
      <c r="FF154" s="193">
        <f t="shared" si="673"/>
        <v>4.1495746364838793</v>
      </c>
      <c r="FG154" s="72">
        <f t="shared" si="674"/>
        <v>58772.605105030496</v>
      </c>
      <c r="FK154" s="3">
        <f t="shared" si="675"/>
        <v>6.6334739628857156</v>
      </c>
      <c r="FL154" s="6">
        <f t="shared" si="676"/>
        <v>5.1060742507890273</v>
      </c>
      <c r="FM154" s="6">
        <f t="shared" si="677"/>
        <v>4.5579410420919517</v>
      </c>
      <c r="FN154" s="6">
        <f t="shared" si="678"/>
        <v>4.6013102000545896</v>
      </c>
      <c r="FO154" s="193">
        <f t="shared" si="679"/>
        <v>5.6965571179021328</v>
      </c>
      <c r="FP154" s="193">
        <f t="shared" si="680"/>
        <v>4.2501818199763859</v>
      </c>
      <c r="FQ154" s="193">
        <f t="shared" si="781"/>
        <v>3.9107506947981525</v>
      </c>
      <c r="FR154" s="193">
        <f t="shared" si="681"/>
        <v>3.992768428833108</v>
      </c>
      <c r="FS154" s="205">
        <f t="shared" si="682"/>
        <v>57615.556975409316</v>
      </c>
      <c r="FW154" s="3">
        <f t="shared" si="683"/>
        <v>7.6284715029970025</v>
      </c>
      <c r="FX154" s="6">
        <f t="shared" si="684"/>
        <v>5.7698011520265284</v>
      </c>
      <c r="FY154" s="6">
        <f t="shared" si="685"/>
        <v>5.6517377412704235</v>
      </c>
      <c r="FZ154" s="6">
        <f t="shared" si="686"/>
        <v>5.4294120328610012</v>
      </c>
      <c r="GA154" s="193">
        <f t="shared" si="687"/>
        <v>5.6998922594205625</v>
      </c>
      <c r="GB154" s="193">
        <f t="shared" si="688"/>
        <v>4.2596031342285698</v>
      </c>
      <c r="GC154" s="193">
        <f t="shared" si="782"/>
        <v>3.932418037999617</v>
      </c>
      <c r="GD154" s="193">
        <f t="shared" si="689"/>
        <v>4.007930200536026</v>
      </c>
      <c r="GE154" s="72">
        <f t="shared" si="690"/>
        <v>57858.640944615225</v>
      </c>
      <c r="GI154" s="3">
        <f t="shared" si="691"/>
        <v>7.2967988289536558</v>
      </c>
      <c r="GJ154" s="6">
        <f t="shared" si="692"/>
        <v>5.6166205904683029</v>
      </c>
      <c r="GK154" s="6">
        <f t="shared" si="693"/>
        <v>5.0136383188689244</v>
      </c>
      <c r="GL154" s="6">
        <f t="shared" si="694"/>
        <v>5.0613163018195779</v>
      </c>
      <c r="GM154" s="193">
        <f t="shared" si="695"/>
        <v>5.6987817581584848</v>
      </c>
      <c r="GN154" s="193">
        <f t="shared" si="696"/>
        <v>4.2574366682261342</v>
      </c>
      <c r="GO154" s="193">
        <f t="shared" si="783"/>
        <v>3.9198348572547341</v>
      </c>
      <c r="GP154" s="193">
        <f t="shared" si="697"/>
        <v>4.0012190759990967</v>
      </c>
      <c r="GQ154" s="72">
        <f t="shared" si="698"/>
        <v>57741.292058982617</v>
      </c>
      <c r="GU154" s="3">
        <f t="shared" si="699"/>
        <v>8.6234895251270469</v>
      </c>
      <c r="GV154" s="6">
        <f t="shared" si="700"/>
        <v>6.1272224623290565</v>
      </c>
      <c r="GW154" s="6">
        <f t="shared" si="701"/>
        <v>5.9252089222996371</v>
      </c>
      <c r="GX154" s="6">
        <f t="shared" si="702"/>
        <v>5.7514957975222467</v>
      </c>
      <c r="GY154" s="193">
        <f t="shared" si="703"/>
        <v>5.7032163830459224</v>
      </c>
      <c r="GZ154" s="193">
        <f t="shared" si="704"/>
        <v>4.2646400431318163</v>
      </c>
      <c r="HA154" s="193">
        <f t="shared" si="784"/>
        <v>3.9377627340091421</v>
      </c>
      <c r="HB154" s="193">
        <f t="shared" si="705"/>
        <v>4.0137657140881018</v>
      </c>
      <c r="HC154" s="205">
        <f t="shared" si="706"/>
        <v>57942.28049994872</v>
      </c>
      <c r="HG154" s="3">
        <f t="shared" si="507"/>
        <v>7.6284715029970025</v>
      </c>
      <c r="HH154" s="6">
        <f t="shared" si="508"/>
        <v>0</v>
      </c>
      <c r="HI154" s="6">
        <f t="shared" si="509"/>
        <v>0</v>
      </c>
      <c r="HJ154" s="6">
        <f t="shared" si="510"/>
        <v>0</v>
      </c>
      <c r="HK154" s="193">
        <f t="shared" si="707"/>
        <v>5.6998922594205625</v>
      </c>
      <c r="HL154" s="193">
        <f t="shared" si="707"/>
        <v>4.1745731882913786</v>
      </c>
      <c r="HM154" s="193">
        <f t="shared" si="707"/>
        <v>3.8150380693314694</v>
      </c>
      <c r="HN154" s="193">
        <f t="shared" si="511"/>
        <v>3.9040600573940507</v>
      </c>
      <c r="HO154" s="212">
        <f t="shared" si="708"/>
        <v>56327.145826602748</v>
      </c>
      <c r="HS154" s="3">
        <f t="shared" si="512"/>
        <v>7.2967988289536558</v>
      </c>
      <c r="HT154" s="6">
        <f t="shared" si="513"/>
        <v>0</v>
      </c>
      <c r="HU154" s="6">
        <f t="shared" si="514"/>
        <v>0</v>
      </c>
      <c r="HV154" s="6">
        <f t="shared" si="515"/>
        <v>0</v>
      </c>
      <c r="HW154" s="193">
        <f t="shared" si="709"/>
        <v>5.6987817581584848</v>
      </c>
      <c r="HX154" s="193">
        <f t="shared" si="710"/>
        <v>4.1745731882913786</v>
      </c>
      <c r="HY154" s="193">
        <f t="shared" si="711"/>
        <v>3.8150380693314694</v>
      </c>
      <c r="HZ154" s="193">
        <f t="shared" si="516"/>
        <v>3.9040600573940507</v>
      </c>
      <c r="IA154" s="212">
        <f t="shared" si="712"/>
        <v>56326.504333692486</v>
      </c>
      <c r="IE154" s="3">
        <f t="shared" si="517"/>
        <v>8.6234895251270469</v>
      </c>
      <c r="IF154" s="6">
        <f t="shared" si="518"/>
        <v>0</v>
      </c>
      <c r="IG154" s="6">
        <f t="shared" si="519"/>
        <v>0</v>
      </c>
      <c r="IH154" s="6">
        <f t="shared" si="520"/>
        <v>0</v>
      </c>
      <c r="II154" s="193">
        <f t="shared" si="713"/>
        <v>5.7032163830459224</v>
      </c>
      <c r="IJ154" s="193">
        <f t="shared" si="714"/>
        <v>4.1745731882913786</v>
      </c>
      <c r="IK154" s="193">
        <f t="shared" si="715"/>
        <v>3.8150380693314694</v>
      </c>
      <c r="IL154" s="193">
        <f t="shared" si="521"/>
        <v>3.9040600573940507</v>
      </c>
      <c r="IM154" s="205">
        <f t="shared" si="716"/>
        <v>56329.066085770501</v>
      </c>
      <c r="IQ154" s="3">
        <f t="shared" si="522"/>
        <v>0</v>
      </c>
      <c r="IR154" s="6">
        <f t="shared" si="523"/>
        <v>5.7698011520265284</v>
      </c>
      <c r="IS154" s="6">
        <f t="shared" si="524"/>
        <v>0</v>
      </c>
      <c r="IT154" s="6">
        <f t="shared" si="525"/>
        <v>0</v>
      </c>
      <c r="IU154" s="193">
        <f t="shared" si="717"/>
        <v>5.6740334309306508</v>
      </c>
      <c r="IV154" s="193">
        <f t="shared" si="718"/>
        <v>4.2596031342285698</v>
      </c>
      <c r="IW154" s="193">
        <f t="shared" si="719"/>
        <v>3.8150380693314694</v>
      </c>
      <c r="IX154" s="193">
        <f t="shared" si="526"/>
        <v>3.9040600573940507</v>
      </c>
      <c r="IY154" s="212">
        <f t="shared" si="720"/>
        <v>56524.119257341903</v>
      </c>
      <c r="JC154" s="3">
        <f t="shared" si="527"/>
        <v>0</v>
      </c>
      <c r="JD154" s="6">
        <f t="shared" si="528"/>
        <v>5.6166205904683029</v>
      </c>
      <c r="JE154" s="6">
        <f t="shared" si="529"/>
        <v>0</v>
      </c>
      <c r="JF154" s="6">
        <f t="shared" si="530"/>
        <v>0</v>
      </c>
      <c r="JG154" s="193">
        <f t="shared" si="721"/>
        <v>5.6740334309306508</v>
      </c>
      <c r="JH154" s="193">
        <f t="shared" si="722"/>
        <v>4.2574366682261342</v>
      </c>
      <c r="JI154" s="193">
        <f t="shared" si="723"/>
        <v>3.8150380693314694</v>
      </c>
      <c r="JJ154" s="193">
        <f t="shared" si="531"/>
        <v>3.9040600573940507</v>
      </c>
      <c r="JK154" s="212">
        <f t="shared" si="724"/>
        <v>56518.710166286517</v>
      </c>
      <c r="JO154" s="3">
        <f t="shared" si="532"/>
        <v>0</v>
      </c>
      <c r="JP154" s="6">
        <f t="shared" si="533"/>
        <v>6.1272224623290565</v>
      </c>
      <c r="JQ154" s="6">
        <f t="shared" si="534"/>
        <v>0</v>
      </c>
      <c r="JR154" s="6">
        <f t="shared" si="535"/>
        <v>0</v>
      </c>
      <c r="JS154" s="193">
        <f t="shared" si="725"/>
        <v>5.6740334309306508</v>
      </c>
      <c r="JT154" s="193">
        <f t="shared" si="726"/>
        <v>4.2646400431318163</v>
      </c>
      <c r="JU154" s="193">
        <f t="shared" si="727"/>
        <v>3.8150380693314694</v>
      </c>
      <c r="JV154" s="193">
        <f t="shared" si="536"/>
        <v>3.9040600573940507</v>
      </c>
      <c r="JW154" s="205">
        <f t="shared" si="728"/>
        <v>56536.697084043539</v>
      </c>
      <c r="KA154" s="3">
        <f t="shared" si="537"/>
        <v>0</v>
      </c>
      <c r="KB154" s="6">
        <f t="shared" si="538"/>
        <v>0</v>
      </c>
      <c r="KC154" s="6">
        <f t="shared" si="539"/>
        <v>5.6517377412704235</v>
      </c>
      <c r="KD154" s="6">
        <f t="shared" si="540"/>
        <v>0</v>
      </c>
      <c r="KE154" s="193">
        <f t="shared" si="729"/>
        <v>5.6740334309306508</v>
      </c>
      <c r="KF154" s="193">
        <f t="shared" si="730"/>
        <v>4.1745731882913786</v>
      </c>
      <c r="KG154" s="193">
        <f t="shared" si="731"/>
        <v>3.932418037999617</v>
      </c>
      <c r="KH154" s="193">
        <f t="shared" si="541"/>
        <v>3.9040600573940507</v>
      </c>
      <c r="KI154" s="212">
        <f t="shared" si="732"/>
        <v>56887.096473452693</v>
      </c>
      <c r="KM154" s="3">
        <f t="shared" si="542"/>
        <v>0</v>
      </c>
      <c r="KN154" s="6">
        <f t="shared" si="543"/>
        <v>0</v>
      </c>
      <c r="KO154" s="6">
        <f t="shared" si="544"/>
        <v>5.0136383188689244</v>
      </c>
      <c r="KP154" s="6">
        <f t="shared" si="545"/>
        <v>0</v>
      </c>
      <c r="KQ154" s="193">
        <f t="shared" si="733"/>
        <v>5.6740334309306508</v>
      </c>
      <c r="KR154" s="193">
        <f t="shared" si="734"/>
        <v>4.1745731882913786</v>
      </c>
      <c r="KS154" s="193">
        <f t="shared" si="735"/>
        <v>3.9198348572547341</v>
      </c>
      <c r="KT154" s="193">
        <f t="shared" si="546"/>
        <v>3.9040600573940507</v>
      </c>
      <c r="KU154" s="212">
        <f t="shared" si="736"/>
        <v>56825.188615660445</v>
      </c>
      <c r="KY154" s="3">
        <f t="shared" si="547"/>
        <v>0</v>
      </c>
      <c r="KZ154" s="6">
        <f t="shared" si="548"/>
        <v>0</v>
      </c>
      <c r="LA154" s="6">
        <f t="shared" si="549"/>
        <v>5.9252089222996371</v>
      </c>
      <c r="LB154" s="6">
        <f t="shared" si="550"/>
        <v>0</v>
      </c>
      <c r="LC154" s="193">
        <f t="shared" si="737"/>
        <v>5.6740334309306508</v>
      </c>
      <c r="LD154" s="193">
        <f t="shared" si="738"/>
        <v>4.1745731882913786</v>
      </c>
      <c r="LE154" s="193">
        <f t="shared" si="739"/>
        <v>3.9377627340091421</v>
      </c>
      <c r="LF154" s="193">
        <f t="shared" si="551"/>
        <v>3.9040600573940507</v>
      </c>
      <c r="LG154" s="205">
        <f t="shared" si="740"/>
        <v>56913.412190118921</v>
      </c>
      <c r="LK154" s="3">
        <f t="shared" si="552"/>
        <v>0</v>
      </c>
      <c r="LL154" s="6">
        <f t="shared" si="553"/>
        <v>0</v>
      </c>
      <c r="LM154" s="6">
        <f t="shared" si="554"/>
        <v>0</v>
      </c>
      <c r="LN154" s="6">
        <f t="shared" si="555"/>
        <v>5.4294120328610012</v>
      </c>
      <c r="LO154" s="193">
        <f t="shared" si="741"/>
        <v>5.6740334309306508</v>
      </c>
      <c r="LP154" s="193">
        <f t="shared" si="742"/>
        <v>4.1745731882913786</v>
      </c>
      <c r="LQ154" s="193">
        <f t="shared" si="743"/>
        <v>3.8150380693314694</v>
      </c>
      <c r="LR154" s="193">
        <f t="shared" si="556"/>
        <v>4.007930200536026</v>
      </c>
      <c r="LS154" s="212">
        <f t="shared" si="744"/>
        <v>57044.086305860073</v>
      </c>
      <c r="LW154" s="3">
        <f t="shared" si="557"/>
        <v>0</v>
      </c>
      <c r="LX154" s="6">
        <f t="shared" si="558"/>
        <v>0</v>
      </c>
      <c r="LY154" s="6">
        <f t="shared" si="559"/>
        <v>0</v>
      </c>
      <c r="LZ154" s="6">
        <f t="shared" si="560"/>
        <v>5.0613163018195779</v>
      </c>
      <c r="MA154" s="193">
        <f t="shared" si="745"/>
        <v>5.6740334309306508</v>
      </c>
      <c r="MB154" s="193">
        <f t="shared" si="746"/>
        <v>4.1745731882913786</v>
      </c>
      <c r="MC154" s="193">
        <f t="shared" si="747"/>
        <v>3.8150380693314694</v>
      </c>
      <c r="MD154" s="193">
        <f t="shared" si="561"/>
        <v>4.0012190759990967</v>
      </c>
      <c r="ME154" s="212">
        <f t="shared" si="748"/>
        <v>56996.513140109826</v>
      </c>
      <c r="MI154" s="3">
        <f t="shared" si="562"/>
        <v>0</v>
      </c>
      <c r="MJ154" s="6">
        <f t="shared" si="563"/>
        <v>0</v>
      </c>
      <c r="MK154" s="6">
        <f t="shared" si="564"/>
        <v>0</v>
      </c>
      <c r="ML154" s="6">
        <f t="shared" si="565"/>
        <v>5.7514957975222467</v>
      </c>
      <c r="MM154" s="193">
        <f t="shared" si="749"/>
        <v>5.6740334309306508</v>
      </c>
      <c r="MN154" s="193">
        <f t="shared" si="750"/>
        <v>4.1745731882913786</v>
      </c>
      <c r="MO154" s="193">
        <f t="shared" si="751"/>
        <v>3.8150380693314694</v>
      </c>
      <c r="MP154" s="193">
        <f t="shared" si="566"/>
        <v>4.0137657140881018</v>
      </c>
      <c r="MQ154" s="205">
        <f t="shared" si="752"/>
        <v>57085.484799260747</v>
      </c>
      <c r="MT154" s="3">
        <f t="shared" si="567"/>
        <v>6.3017808068236105</v>
      </c>
      <c r="MU154" s="6">
        <f t="shared" si="568"/>
        <v>5.1060187186075474</v>
      </c>
      <c r="MV154" s="6">
        <f t="shared" si="569"/>
        <v>5.2415309697266022</v>
      </c>
      <c r="MW154" s="6">
        <f t="shared" si="570"/>
        <v>5.5214359656213565</v>
      </c>
      <c r="MX154" s="193">
        <f t="shared" si="753"/>
        <v>5.6954428358654665</v>
      </c>
      <c r="MY154" s="193">
        <f t="shared" si="754"/>
        <v>4.2501810279960566</v>
      </c>
      <c r="MZ154" s="193">
        <f t="shared" si="755"/>
        <v>3.9243470484463643</v>
      </c>
      <c r="NA154" s="193">
        <f t="shared" si="571"/>
        <v>4.009600967835083</v>
      </c>
      <c r="NB154" s="212">
        <f t="shared" si="756"/>
        <v>57803.555145334773</v>
      </c>
      <c r="NF154" s="3">
        <f t="shared" si="572"/>
        <v>6.3017808068236096</v>
      </c>
      <c r="NG154" s="6">
        <f t="shared" si="573"/>
        <v>0</v>
      </c>
      <c r="NH154" s="6">
        <f t="shared" si="574"/>
        <v>0</v>
      </c>
      <c r="NI154" s="6">
        <f t="shared" si="575"/>
        <v>0</v>
      </c>
      <c r="NJ154" s="193">
        <f t="shared" si="757"/>
        <v>5.6954428358654665</v>
      </c>
      <c r="NK154" s="193">
        <f t="shared" si="758"/>
        <v>4.1745731882913786</v>
      </c>
      <c r="NL154" s="193">
        <f t="shared" si="759"/>
        <v>3.8150380693314694</v>
      </c>
      <c r="NM154" s="193">
        <f t="shared" si="576"/>
        <v>3.9040600573940507</v>
      </c>
      <c r="NN154" s="212">
        <f t="shared" si="760"/>
        <v>56324.575613587331</v>
      </c>
      <c r="NR154" s="3">
        <f t="shared" si="577"/>
        <v>0</v>
      </c>
      <c r="NS154" s="6">
        <f t="shared" si="578"/>
        <v>5.1060187186075474</v>
      </c>
      <c r="NT154" s="6">
        <f t="shared" si="579"/>
        <v>0</v>
      </c>
      <c r="NU154" s="6">
        <f t="shared" si="580"/>
        <v>0</v>
      </c>
      <c r="NV154" s="193">
        <f t="shared" si="761"/>
        <v>5.6740334309306508</v>
      </c>
      <c r="NW154" s="193">
        <f t="shared" si="762"/>
        <v>4.2501810279960566</v>
      </c>
      <c r="NX154" s="193">
        <f t="shared" si="763"/>
        <v>3.8150380693314694</v>
      </c>
      <c r="NY154" s="193">
        <f t="shared" si="581"/>
        <v>3.9040600573940507</v>
      </c>
      <c r="NZ154" s="212">
        <f t="shared" si="764"/>
        <v>56500.598526247733</v>
      </c>
      <c r="OD154" s="3">
        <f t="shared" si="582"/>
        <v>0</v>
      </c>
      <c r="OE154" s="6">
        <f t="shared" si="583"/>
        <v>0</v>
      </c>
      <c r="OF154" s="6">
        <f t="shared" si="584"/>
        <v>5.2415309697266022</v>
      </c>
      <c r="OG154" s="6">
        <f t="shared" si="585"/>
        <v>0</v>
      </c>
      <c r="OH154" s="193">
        <f t="shared" si="765"/>
        <v>5.6740334309306508</v>
      </c>
      <c r="OI154" s="193">
        <f t="shared" si="766"/>
        <v>4.1745731882913786</v>
      </c>
      <c r="OJ154" s="193">
        <f t="shared" si="767"/>
        <v>3.9243470484463643</v>
      </c>
      <c r="OK154" s="193">
        <f t="shared" si="586"/>
        <v>3.9040600573940507</v>
      </c>
      <c r="OL154" s="212">
        <f t="shared" si="768"/>
        <v>56847.380345685728</v>
      </c>
      <c r="OP154" s="3">
        <f t="shared" si="587"/>
        <v>0</v>
      </c>
      <c r="OQ154" s="6">
        <f t="shared" si="588"/>
        <v>0</v>
      </c>
      <c r="OR154" s="6">
        <f t="shared" si="589"/>
        <v>0</v>
      </c>
      <c r="OS154" s="6">
        <f t="shared" si="590"/>
        <v>5.5214359656213565</v>
      </c>
      <c r="OT154" s="193">
        <f t="shared" si="769"/>
        <v>5.6740334309306508</v>
      </c>
      <c r="OU154" s="193">
        <f t="shared" si="770"/>
        <v>4.1745731882913786</v>
      </c>
      <c r="OV154" s="193">
        <f t="shared" si="771"/>
        <v>3.8150380693314694</v>
      </c>
      <c r="OW154" s="193">
        <f t="shared" si="591"/>
        <v>4.009600967835083</v>
      </c>
      <c r="OX154" s="232">
        <f t="shared" si="772"/>
        <v>57055.936050257827</v>
      </c>
    </row>
    <row r="155" spans="2:414" x14ac:dyDescent="0.2">
      <c r="B155" s="81">
        <v>45612</v>
      </c>
      <c r="C155">
        <v>151</v>
      </c>
      <c r="D155">
        <v>11.145442646731803</v>
      </c>
      <c r="E155">
        <v>0</v>
      </c>
      <c r="F155">
        <v>0</v>
      </c>
      <c r="G155">
        <v>0</v>
      </c>
      <c r="H155">
        <v>0</v>
      </c>
      <c r="I155">
        <v>0</v>
      </c>
      <c r="J155">
        <v>0</v>
      </c>
      <c r="K155">
        <v>0</v>
      </c>
      <c r="L155">
        <v>0</v>
      </c>
      <c r="M155">
        <v>1</v>
      </c>
      <c r="N155">
        <v>0</v>
      </c>
      <c r="O155">
        <v>0</v>
      </c>
      <c r="P155">
        <v>1</v>
      </c>
      <c r="Q155">
        <v>0</v>
      </c>
      <c r="R155">
        <v>0</v>
      </c>
      <c r="S155">
        <v>0</v>
      </c>
      <c r="T155">
        <v>22801</v>
      </c>
      <c r="U155">
        <v>6.6396165302566938</v>
      </c>
      <c r="V155">
        <v>5.1060187186073085</v>
      </c>
      <c r="W155">
        <v>4.5578530171535672</v>
      </c>
      <c r="X155">
        <v>4.6011966380177789</v>
      </c>
      <c r="Y155" s="3">
        <v>473.59492743383703</v>
      </c>
      <c r="Z155" s="3">
        <v>100.00000000003945</v>
      </c>
      <c r="AA155" s="3">
        <v>50</v>
      </c>
      <c r="AB155" s="3">
        <v>50.000000000000199</v>
      </c>
      <c r="AC155">
        <v>1</v>
      </c>
      <c r="AD155">
        <v>1</v>
      </c>
      <c r="AE155" s="6"/>
      <c r="AF155" s="1" t="s">
        <v>7</v>
      </c>
      <c r="AG155">
        <v>151</v>
      </c>
      <c r="AH155" s="189">
        <v>45612</v>
      </c>
      <c r="AI155">
        <f t="shared" si="592"/>
        <v>11</v>
      </c>
      <c r="AJ155">
        <v>151</v>
      </c>
      <c r="AK155">
        <v>1</v>
      </c>
      <c r="AL155">
        <v>1</v>
      </c>
      <c r="AM155">
        <v>0</v>
      </c>
      <c r="AN155">
        <v>1</v>
      </c>
      <c r="AO155">
        <v>0</v>
      </c>
      <c r="AP155">
        <v>0</v>
      </c>
      <c r="AQ155">
        <v>0</v>
      </c>
      <c r="AS155" s="37"/>
      <c r="AT155" s="37"/>
      <c r="AU155" s="6">
        <f t="shared" si="593"/>
        <v>0</v>
      </c>
      <c r="AV155" s="6">
        <f t="shared" si="594"/>
        <v>0</v>
      </c>
      <c r="AW155" s="6">
        <f t="shared" si="595"/>
        <v>0</v>
      </c>
      <c r="AX155" s="6">
        <f t="shared" si="596"/>
        <v>0</v>
      </c>
      <c r="AY155" s="193">
        <f t="shared" si="597"/>
        <v>5.6740334309306508</v>
      </c>
      <c r="AZ155" s="193">
        <f t="shared" si="598"/>
        <v>4.1745731882913786</v>
      </c>
      <c r="BA155" s="193">
        <f t="shared" si="599"/>
        <v>3.8150380693314694</v>
      </c>
      <c r="BB155" s="193">
        <f t="shared" si="600"/>
        <v>3.9040600573940507</v>
      </c>
      <c r="BC155" s="72">
        <f t="shared" si="601"/>
        <v>56312.210093717425</v>
      </c>
      <c r="BG155" s="3">
        <f t="shared" si="602"/>
        <v>6.5068241996515601</v>
      </c>
      <c r="BH155" s="6">
        <f t="shared" si="603"/>
        <v>0</v>
      </c>
      <c r="BI155" s="6">
        <f t="shared" si="604"/>
        <v>0</v>
      </c>
      <c r="BJ155" s="6">
        <f t="shared" si="605"/>
        <v>0</v>
      </c>
      <c r="BK155" s="193">
        <f t="shared" si="606"/>
        <v>5.6961318002445402</v>
      </c>
      <c r="BL155" s="193">
        <f t="shared" si="607"/>
        <v>4.1745731882913786</v>
      </c>
      <c r="BM155" s="193">
        <f t="shared" si="608"/>
        <v>3.8150380693314694</v>
      </c>
      <c r="BN155" s="193">
        <f t="shared" si="609"/>
        <v>3.9040600573940507</v>
      </c>
      <c r="BO155" s="72">
        <f t="shared" si="610"/>
        <v>56324.9735867286</v>
      </c>
      <c r="BS155" s="3">
        <f t="shared" si="611"/>
        <v>6.5068447006998742</v>
      </c>
      <c r="BT155" s="6">
        <f t="shared" si="612"/>
        <v>0</v>
      </c>
      <c r="BU155" s="6">
        <f t="shared" si="613"/>
        <v>0</v>
      </c>
      <c r="BV155" s="6">
        <f t="shared" si="614"/>
        <v>0</v>
      </c>
      <c r="BW155" s="193">
        <f t="shared" si="615"/>
        <v>5.6961318691061935</v>
      </c>
      <c r="BX155" s="193">
        <f t="shared" si="616"/>
        <v>4.1745731882913786</v>
      </c>
      <c r="BY155" s="193">
        <f t="shared" si="773"/>
        <v>3.8150380693314694</v>
      </c>
      <c r="BZ155" s="193">
        <f t="shared" si="617"/>
        <v>3.9040600573940507</v>
      </c>
      <c r="CA155" s="72">
        <f t="shared" si="618"/>
        <v>56324.9735867286</v>
      </c>
      <c r="CE155" s="3">
        <f t="shared" si="619"/>
        <v>0</v>
      </c>
      <c r="CF155" s="6">
        <f t="shared" si="620"/>
        <v>5.1060187186073085</v>
      </c>
      <c r="CG155" s="6">
        <f t="shared" si="621"/>
        <v>0</v>
      </c>
      <c r="CH155" s="6">
        <f t="shared" si="622"/>
        <v>0</v>
      </c>
      <c r="CI155" s="193">
        <f t="shared" si="623"/>
        <v>5.6740334309306508</v>
      </c>
      <c r="CJ155" s="193">
        <f t="shared" si="624"/>
        <v>4.250181027996053</v>
      </c>
      <c r="CK155" s="193">
        <f t="shared" si="774"/>
        <v>3.8150380693314694</v>
      </c>
      <c r="CL155" s="193">
        <f t="shared" si="625"/>
        <v>3.9040600573940507</v>
      </c>
      <c r="CM155" s="72">
        <f t="shared" si="626"/>
        <v>56500.598526247632</v>
      </c>
      <c r="CQ155" s="3">
        <f t="shared" si="627"/>
        <v>0</v>
      </c>
      <c r="CR155" s="6">
        <f t="shared" si="628"/>
        <v>5.1060742507887884</v>
      </c>
      <c r="CS155" s="6">
        <f t="shared" si="629"/>
        <v>0</v>
      </c>
      <c r="CT155" s="6">
        <f t="shared" si="630"/>
        <v>0</v>
      </c>
      <c r="CU155" s="193">
        <f t="shared" si="631"/>
        <v>5.6740334309306508</v>
      </c>
      <c r="CV155" s="193">
        <f t="shared" si="632"/>
        <v>4.2501818199763823</v>
      </c>
      <c r="CW155" s="193">
        <f t="shared" si="775"/>
        <v>3.8150380693314694</v>
      </c>
      <c r="CX155" s="193">
        <f t="shared" si="633"/>
        <v>3.9040600573940507</v>
      </c>
      <c r="CY155" s="72">
        <f t="shared" si="634"/>
        <v>56500.600502884357</v>
      </c>
      <c r="DC155" s="3">
        <f t="shared" si="635"/>
        <v>0</v>
      </c>
      <c r="DD155" s="6">
        <f t="shared" si="636"/>
        <v>0</v>
      </c>
      <c r="DE155" s="6">
        <f t="shared" si="637"/>
        <v>4.7857456680112458</v>
      </c>
      <c r="DF155" s="6">
        <f t="shared" si="638"/>
        <v>0</v>
      </c>
      <c r="DG155" s="193">
        <f t="shared" si="639"/>
        <v>5.6740334309306508</v>
      </c>
      <c r="DH155" s="193">
        <f t="shared" si="640"/>
        <v>4.1745731882913786</v>
      </c>
      <c r="DI155" s="193">
        <f t="shared" si="776"/>
        <v>3.9153022138747122</v>
      </c>
      <c r="DJ155" s="193">
        <f t="shared" si="641"/>
        <v>3.9040600573940507</v>
      </c>
      <c r="DK155" s="72">
        <f t="shared" si="642"/>
        <v>56802.905020320242</v>
      </c>
      <c r="DO155" s="3">
        <f t="shared" si="643"/>
        <v>0</v>
      </c>
      <c r="DP155" s="6">
        <f t="shared" si="644"/>
        <v>0</v>
      </c>
      <c r="DQ155" s="6">
        <f t="shared" si="645"/>
        <v>4.5579410420919517</v>
      </c>
      <c r="DR155" s="6">
        <f t="shared" si="646"/>
        <v>0</v>
      </c>
      <c r="DS155" s="193">
        <f t="shared" si="647"/>
        <v>5.6740334309306508</v>
      </c>
      <c r="DT155" s="193">
        <f t="shared" si="648"/>
        <v>4.1745731882913786</v>
      </c>
      <c r="DU155" s="193">
        <f t="shared" si="777"/>
        <v>3.9107506947981525</v>
      </c>
      <c r="DV155" s="193">
        <f t="shared" si="649"/>
        <v>3.9040600573940507</v>
      </c>
      <c r="DW155" s="72">
        <f t="shared" si="650"/>
        <v>56780.537420399822</v>
      </c>
      <c r="EA155" s="3">
        <f t="shared" si="651"/>
        <v>0</v>
      </c>
      <c r="EB155" s="6">
        <f t="shared" si="652"/>
        <v>0</v>
      </c>
      <c r="EC155" s="6">
        <f t="shared" si="653"/>
        <v>0</v>
      </c>
      <c r="ED155" s="6">
        <f t="shared" si="654"/>
        <v>13.803589914053337</v>
      </c>
      <c r="EE155" s="193">
        <f t="shared" si="655"/>
        <v>5.6740334309306508</v>
      </c>
      <c r="EF155" s="193">
        <f t="shared" si="656"/>
        <v>4.1745731882913786</v>
      </c>
      <c r="EG155" s="193">
        <f t="shared" si="778"/>
        <v>3.8150380693314694</v>
      </c>
      <c r="EH155" s="193">
        <f t="shared" si="657"/>
        <v>4.1495746364838784</v>
      </c>
      <c r="EI155" s="72">
        <f t="shared" si="658"/>
        <v>58057.476754843105</v>
      </c>
      <c r="EM155" s="3">
        <f t="shared" si="659"/>
        <v>0</v>
      </c>
      <c r="EN155" s="6">
        <f t="shared" si="660"/>
        <v>0</v>
      </c>
      <c r="EO155" s="6">
        <f t="shared" si="661"/>
        <v>0</v>
      </c>
      <c r="EP155" s="6">
        <f t="shared" si="662"/>
        <v>4.6013102000545709</v>
      </c>
      <c r="EQ155" s="193">
        <f t="shared" si="663"/>
        <v>5.6740334309306508</v>
      </c>
      <c r="ER155" s="193">
        <f t="shared" si="664"/>
        <v>4.1745731882913786</v>
      </c>
      <c r="ES155" s="193">
        <f t="shared" si="779"/>
        <v>3.8150380693314694</v>
      </c>
      <c r="ET155" s="193">
        <f t="shared" si="665"/>
        <v>3.9927684288331076</v>
      </c>
      <c r="EU155" s="72">
        <f t="shared" si="666"/>
        <v>56936.665444719103</v>
      </c>
      <c r="EY155" s="3">
        <f t="shared" si="667"/>
        <v>6.5068241996515601</v>
      </c>
      <c r="EZ155" s="6">
        <f t="shared" si="668"/>
        <v>5.1060187186073085</v>
      </c>
      <c r="FA155" s="6">
        <f t="shared" si="669"/>
        <v>4.7857456680112458</v>
      </c>
      <c r="FB155" s="6">
        <f t="shared" si="670"/>
        <v>13.803589914053337</v>
      </c>
      <c r="FC155" s="193">
        <f t="shared" si="671"/>
        <v>5.6961318002445402</v>
      </c>
      <c r="FD155" s="193">
        <f t="shared" si="672"/>
        <v>4.250181027996053</v>
      </c>
      <c r="FE155" s="193">
        <f t="shared" si="780"/>
        <v>3.9153022138747122</v>
      </c>
      <c r="FF155" s="193">
        <f t="shared" si="673"/>
        <v>4.1495746364838784</v>
      </c>
      <c r="FG155" s="72">
        <f t="shared" si="674"/>
        <v>58772.617333160255</v>
      </c>
      <c r="FK155" s="3">
        <f t="shared" si="675"/>
        <v>6.6396370313050088</v>
      </c>
      <c r="FL155" s="6">
        <f t="shared" si="676"/>
        <v>5.1060742507887884</v>
      </c>
      <c r="FM155" s="6">
        <f t="shared" si="677"/>
        <v>4.5579410420919517</v>
      </c>
      <c r="FN155" s="6">
        <f t="shared" si="678"/>
        <v>4.6013102000545709</v>
      </c>
      <c r="FO155" s="193">
        <f t="shared" si="679"/>
        <v>5.6965778102215436</v>
      </c>
      <c r="FP155" s="193">
        <f t="shared" si="680"/>
        <v>4.2501818199763823</v>
      </c>
      <c r="FQ155" s="193">
        <f t="shared" si="781"/>
        <v>3.9107506947981525</v>
      </c>
      <c r="FR155" s="193">
        <f t="shared" si="681"/>
        <v>3.9927684288331076</v>
      </c>
      <c r="FS155" s="205">
        <f t="shared" si="682"/>
        <v>57615.569202032151</v>
      </c>
      <c r="FW155" s="3">
        <f t="shared" si="683"/>
        <v>7.6355590097951973</v>
      </c>
      <c r="FX155" s="6">
        <f t="shared" si="684"/>
        <v>5.7698011520262584</v>
      </c>
      <c r="FY155" s="6">
        <f t="shared" si="685"/>
        <v>5.6517377412704235</v>
      </c>
      <c r="FZ155" s="6">
        <f t="shared" si="686"/>
        <v>5.429412032860979</v>
      </c>
      <c r="GA155" s="193">
        <f t="shared" si="687"/>
        <v>5.6999159762474001</v>
      </c>
      <c r="GB155" s="193">
        <f t="shared" si="688"/>
        <v>4.2596031342285654</v>
      </c>
      <c r="GC155" s="193">
        <f t="shared" si="782"/>
        <v>3.932418037999617</v>
      </c>
      <c r="GD155" s="193">
        <f t="shared" si="689"/>
        <v>4.007930200536026</v>
      </c>
      <c r="GE155" s="72">
        <f t="shared" si="690"/>
        <v>57858.655017476107</v>
      </c>
      <c r="GI155" s="3">
        <f t="shared" si="691"/>
        <v>7.3035781832823634</v>
      </c>
      <c r="GJ155" s="6">
        <f t="shared" si="692"/>
        <v>5.61662059046804</v>
      </c>
      <c r="GK155" s="6">
        <f t="shared" si="693"/>
        <v>5.0136383188689244</v>
      </c>
      <c r="GL155" s="6">
        <f t="shared" si="694"/>
        <v>5.0613163018195575</v>
      </c>
      <c r="GM155" s="193">
        <f t="shared" si="695"/>
        <v>5.6988044690368085</v>
      </c>
      <c r="GN155" s="193">
        <f t="shared" si="696"/>
        <v>4.2574366682261306</v>
      </c>
      <c r="GO155" s="193">
        <f t="shared" si="783"/>
        <v>3.9198348572547341</v>
      </c>
      <c r="GP155" s="193">
        <f t="shared" si="697"/>
        <v>4.0012190759990967</v>
      </c>
      <c r="GQ155" s="72">
        <f t="shared" si="698"/>
        <v>57741.305507611534</v>
      </c>
      <c r="GU155" s="3">
        <f t="shared" si="699"/>
        <v>8.6315014893337025</v>
      </c>
      <c r="GV155" s="6">
        <f t="shared" si="700"/>
        <v>6.1272224623287697</v>
      </c>
      <c r="GW155" s="6">
        <f t="shared" si="701"/>
        <v>5.9252089222996371</v>
      </c>
      <c r="GX155" s="6">
        <f t="shared" si="702"/>
        <v>5.7514957975222236</v>
      </c>
      <c r="GY155" s="193">
        <f t="shared" si="703"/>
        <v>5.7032431043588927</v>
      </c>
      <c r="GZ155" s="193">
        <f t="shared" si="704"/>
        <v>4.2646400431318119</v>
      </c>
      <c r="HA155" s="193">
        <f t="shared" si="784"/>
        <v>3.9377627340091421</v>
      </c>
      <c r="HB155" s="193">
        <f t="shared" si="705"/>
        <v>4.0137657140881018</v>
      </c>
      <c r="HC155" s="205">
        <f t="shared" si="706"/>
        <v>57942.296378503335</v>
      </c>
      <c r="HG155" s="3">
        <f t="shared" si="507"/>
        <v>7.6355590097951973</v>
      </c>
      <c r="HH155" s="6">
        <f t="shared" si="508"/>
        <v>0</v>
      </c>
      <c r="HI155" s="6">
        <f t="shared" si="509"/>
        <v>0</v>
      </c>
      <c r="HJ155" s="6">
        <f t="shared" si="510"/>
        <v>0</v>
      </c>
      <c r="HK155" s="193">
        <f t="shared" si="707"/>
        <v>5.6999159762474001</v>
      </c>
      <c r="HL155" s="193">
        <f t="shared" si="707"/>
        <v>4.1745731882913786</v>
      </c>
      <c r="HM155" s="193">
        <f t="shared" si="707"/>
        <v>3.8150380693314694</v>
      </c>
      <c r="HN155" s="193">
        <f t="shared" si="511"/>
        <v>3.9040600573940507</v>
      </c>
      <c r="HO155" s="212">
        <f t="shared" si="708"/>
        <v>56327.159526960619</v>
      </c>
      <c r="HS155" s="3">
        <f t="shared" si="512"/>
        <v>7.3035781832823634</v>
      </c>
      <c r="HT155" s="6">
        <f t="shared" si="513"/>
        <v>0</v>
      </c>
      <c r="HU155" s="6">
        <f t="shared" si="514"/>
        <v>0</v>
      </c>
      <c r="HV155" s="6">
        <f t="shared" si="515"/>
        <v>0</v>
      </c>
      <c r="HW155" s="193">
        <f t="shared" si="709"/>
        <v>5.6988044690368085</v>
      </c>
      <c r="HX155" s="193">
        <f t="shared" si="710"/>
        <v>4.1745731882913786</v>
      </c>
      <c r="HY155" s="193">
        <f t="shared" si="711"/>
        <v>3.8150380693314694</v>
      </c>
      <c r="HZ155" s="193">
        <f t="shared" si="516"/>
        <v>3.9040600573940507</v>
      </c>
      <c r="IA155" s="212">
        <f t="shared" si="712"/>
        <v>56326.517452800625</v>
      </c>
      <c r="IE155" s="3">
        <f t="shared" si="517"/>
        <v>8.6315014893337025</v>
      </c>
      <c r="IF155" s="6">
        <f t="shared" si="518"/>
        <v>0</v>
      </c>
      <c r="IG155" s="6">
        <f t="shared" si="519"/>
        <v>0</v>
      </c>
      <c r="IH155" s="6">
        <f t="shared" si="520"/>
        <v>0</v>
      </c>
      <c r="II155" s="193">
        <f t="shared" si="713"/>
        <v>5.7032431043588927</v>
      </c>
      <c r="IJ155" s="193">
        <f t="shared" si="714"/>
        <v>4.1745731882913786</v>
      </c>
      <c r="IK155" s="193">
        <f t="shared" si="715"/>
        <v>3.8150380693314694</v>
      </c>
      <c r="IL155" s="193">
        <f t="shared" si="521"/>
        <v>3.9040600573940507</v>
      </c>
      <c r="IM155" s="205">
        <f t="shared" si="716"/>
        <v>56329.08152223839</v>
      </c>
      <c r="IQ155" s="3">
        <f t="shared" si="522"/>
        <v>0</v>
      </c>
      <c r="IR155" s="6">
        <f t="shared" si="523"/>
        <v>5.7698011520262584</v>
      </c>
      <c r="IS155" s="6">
        <f t="shared" si="524"/>
        <v>0</v>
      </c>
      <c r="IT155" s="6">
        <f t="shared" si="525"/>
        <v>0</v>
      </c>
      <c r="IU155" s="193">
        <f t="shared" si="717"/>
        <v>5.6740334309306508</v>
      </c>
      <c r="IV155" s="193">
        <f t="shared" si="718"/>
        <v>4.2596031342285654</v>
      </c>
      <c r="IW155" s="193">
        <f t="shared" si="719"/>
        <v>3.8150380693314694</v>
      </c>
      <c r="IX155" s="193">
        <f t="shared" si="526"/>
        <v>3.9040600573940507</v>
      </c>
      <c r="IY155" s="212">
        <f t="shared" si="720"/>
        <v>56524.119257341903</v>
      </c>
      <c r="JC155" s="3">
        <f t="shared" si="527"/>
        <v>0</v>
      </c>
      <c r="JD155" s="6">
        <f t="shared" si="528"/>
        <v>5.61662059046804</v>
      </c>
      <c r="JE155" s="6">
        <f t="shared" si="529"/>
        <v>0</v>
      </c>
      <c r="JF155" s="6">
        <f t="shared" si="530"/>
        <v>0</v>
      </c>
      <c r="JG155" s="193">
        <f t="shared" si="721"/>
        <v>5.6740334309306508</v>
      </c>
      <c r="JH155" s="193">
        <f t="shared" si="722"/>
        <v>4.2574366682261306</v>
      </c>
      <c r="JI155" s="193">
        <f t="shared" si="723"/>
        <v>3.8150380693314694</v>
      </c>
      <c r="JJ155" s="193">
        <f t="shared" si="531"/>
        <v>3.9040600573940507</v>
      </c>
      <c r="JK155" s="212">
        <f t="shared" si="724"/>
        <v>56518.710166286517</v>
      </c>
      <c r="JO155" s="3">
        <f t="shared" si="532"/>
        <v>0</v>
      </c>
      <c r="JP155" s="6">
        <f t="shared" si="533"/>
        <v>6.1272224623287697</v>
      </c>
      <c r="JQ155" s="6">
        <f t="shared" si="534"/>
        <v>0</v>
      </c>
      <c r="JR155" s="6">
        <f t="shared" si="535"/>
        <v>0</v>
      </c>
      <c r="JS155" s="193">
        <f t="shared" si="725"/>
        <v>5.6740334309306508</v>
      </c>
      <c r="JT155" s="193">
        <f t="shared" si="726"/>
        <v>4.2646400431318119</v>
      </c>
      <c r="JU155" s="193">
        <f t="shared" si="727"/>
        <v>3.8150380693314694</v>
      </c>
      <c r="JV155" s="193">
        <f t="shared" si="536"/>
        <v>3.9040600573940507</v>
      </c>
      <c r="JW155" s="205">
        <f t="shared" si="728"/>
        <v>56536.697084043539</v>
      </c>
      <c r="KA155" s="3">
        <f t="shared" si="537"/>
        <v>0</v>
      </c>
      <c r="KB155" s="6">
        <f t="shared" si="538"/>
        <v>0</v>
      </c>
      <c r="KC155" s="6">
        <f t="shared" si="539"/>
        <v>5.6517377412704235</v>
      </c>
      <c r="KD155" s="6">
        <f t="shared" si="540"/>
        <v>0</v>
      </c>
      <c r="KE155" s="193">
        <f t="shared" si="729"/>
        <v>5.6740334309306508</v>
      </c>
      <c r="KF155" s="193">
        <f t="shared" si="730"/>
        <v>4.1745731882913786</v>
      </c>
      <c r="KG155" s="193">
        <f t="shared" si="731"/>
        <v>3.932418037999617</v>
      </c>
      <c r="KH155" s="193">
        <f t="shared" si="541"/>
        <v>3.9040600573940507</v>
      </c>
      <c r="KI155" s="212">
        <f t="shared" si="732"/>
        <v>56887.096473452693</v>
      </c>
      <c r="KM155" s="3">
        <f t="shared" si="542"/>
        <v>0</v>
      </c>
      <c r="KN155" s="6">
        <f t="shared" si="543"/>
        <v>0</v>
      </c>
      <c r="KO155" s="6">
        <f t="shared" si="544"/>
        <v>5.0136383188689244</v>
      </c>
      <c r="KP155" s="6">
        <f t="shared" si="545"/>
        <v>0</v>
      </c>
      <c r="KQ155" s="193">
        <f t="shared" si="733"/>
        <v>5.6740334309306508</v>
      </c>
      <c r="KR155" s="193">
        <f t="shared" si="734"/>
        <v>4.1745731882913786</v>
      </c>
      <c r="KS155" s="193">
        <f t="shared" si="735"/>
        <v>3.9198348572547341</v>
      </c>
      <c r="KT155" s="193">
        <f t="shared" si="546"/>
        <v>3.9040600573940507</v>
      </c>
      <c r="KU155" s="212">
        <f t="shared" si="736"/>
        <v>56825.188615660445</v>
      </c>
      <c r="KY155" s="3">
        <f t="shared" si="547"/>
        <v>0</v>
      </c>
      <c r="KZ155" s="6">
        <f t="shared" si="548"/>
        <v>0</v>
      </c>
      <c r="LA155" s="6">
        <f t="shared" si="549"/>
        <v>5.9252089222996371</v>
      </c>
      <c r="LB155" s="6">
        <f t="shared" si="550"/>
        <v>0</v>
      </c>
      <c r="LC155" s="193">
        <f t="shared" si="737"/>
        <v>5.6740334309306508</v>
      </c>
      <c r="LD155" s="193">
        <f t="shared" si="738"/>
        <v>4.1745731882913786</v>
      </c>
      <c r="LE155" s="193">
        <f t="shared" si="739"/>
        <v>3.9377627340091421</v>
      </c>
      <c r="LF155" s="193">
        <f t="shared" si="551"/>
        <v>3.9040600573940507</v>
      </c>
      <c r="LG155" s="205">
        <f t="shared" si="740"/>
        <v>56913.412190118921</v>
      </c>
      <c r="LK155" s="3">
        <f t="shared" si="552"/>
        <v>0</v>
      </c>
      <c r="LL155" s="6">
        <f t="shared" si="553"/>
        <v>0</v>
      </c>
      <c r="LM155" s="6">
        <f t="shared" si="554"/>
        <v>0</v>
      </c>
      <c r="LN155" s="6">
        <f t="shared" si="555"/>
        <v>5.429412032860979</v>
      </c>
      <c r="LO155" s="193">
        <f t="shared" si="741"/>
        <v>5.6740334309306508</v>
      </c>
      <c r="LP155" s="193">
        <f t="shared" si="742"/>
        <v>4.1745731882913786</v>
      </c>
      <c r="LQ155" s="193">
        <f t="shared" si="743"/>
        <v>3.8150380693314694</v>
      </c>
      <c r="LR155" s="193">
        <f t="shared" si="556"/>
        <v>4.007930200536026</v>
      </c>
      <c r="LS155" s="212">
        <f t="shared" si="744"/>
        <v>57044.086305860073</v>
      </c>
      <c r="LW155" s="3">
        <f t="shared" si="557"/>
        <v>0</v>
      </c>
      <c r="LX155" s="6">
        <f t="shared" si="558"/>
        <v>0</v>
      </c>
      <c r="LY155" s="6">
        <f t="shared" si="559"/>
        <v>0</v>
      </c>
      <c r="LZ155" s="6">
        <f t="shared" si="560"/>
        <v>5.0613163018195575</v>
      </c>
      <c r="MA155" s="193">
        <f t="shared" si="745"/>
        <v>5.6740334309306508</v>
      </c>
      <c r="MB155" s="193">
        <f t="shared" si="746"/>
        <v>4.1745731882913786</v>
      </c>
      <c r="MC155" s="193">
        <f t="shared" si="747"/>
        <v>3.8150380693314694</v>
      </c>
      <c r="MD155" s="193">
        <f t="shared" si="561"/>
        <v>4.0012190759990967</v>
      </c>
      <c r="ME155" s="212">
        <f t="shared" si="748"/>
        <v>56996.513140109826</v>
      </c>
      <c r="MI155" s="3">
        <f t="shared" si="562"/>
        <v>0</v>
      </c>
      <c r="MJ155" s="6">
        <f t="shared" si="563"/>
        <v>0</v>
      </c>
      <c r="MK155" s="6">
        <f t="shared" si="564"/>
        <v>0</v>
      </c>
      <c r="ML155" s="6">
        <f t="shared" si="565"/>
        <v>5.7514957975222236</v>
      </c>
      <c r="MM155" s="193">
        <f t="shared" si="749"/>
        <v>5.6740334309306508</v>
      </c>
      <c r="MN155" s="193">
        <f t="shared" si="750"/>
        <v>4.1745731882913786</v>
      </c>
      <c r="MO155" s="193">
        <f t="shared" si="751"/>
        <v>3.8150380693314694</v>
      </c>
      <c r="MP155" s="193">
        <f t="shared" si="566"/>
        <v>4.0137657140881018</v>
      </c>
      <c r="MQ155" s="205">
        <f t="shared" si="752"/>
        <v>57085.484799260747</v>
      </c>
      <c r="MT155" s="3">
        <f t="shared" si="567"/>
        <v>6.3076357037438591</v>
      </c>
      <c r="MU155" s="6">
        <f t="shared" si="568"/>
        <v>5.1060187186073085</v>
      </c>
      <c r="MV155" s="6">
        <f t="shared" si="569"/>
        <v>5.2415309697266022</v>
      </c>
      <c r="MW155" s="6">
        <f t="shared" si="570"/>
        <v>5.5214359656213343</v>
      </c>
      <c r="MX155" s="193">
        <f t="shared" si="753"/>
        <v>5.6954625154345413</v>
      </c>
      <c r="MY155" s="193">
        <f t="shared" si="754"/>
        <v>4.250181027996053</v>
      </c>
      <c r="MZ155" s="193">
        <f t="shared" si="755"/>
        <v>3.9243470484463643</v>
      </c>
      <c r="NA155" s="193">
        <f t="shared" si="571"/>
        <v>4.0096009678350821</v>
      </c>
      <c r="NB155" s="212">
        <f t="shared" si="756"/>
        <v>57803.566811488941</v>
      </c>
      <c r="NF155" s="3">
        <f t="shared" si="572"/>
        <v>6.3076357037438582</v>
      </c>
      <c r="NG155" s="6">
        <f t="shared" si="573"/>
        <v>0</v>
      </c>
      <c r="NH155" s="6">
        <f t="shared" si="574"/>
        <v>0</v>
      </c>
      <c r="NI155" s="6">
        <f t="shared" si="575"/>
        <v>0</v>
      </c>
      <c r="NJ155" s="193">
        <f t="shared" si="757"/>
        <v>5.6954625154345413</v>
      </c>
      <c r="NK155" s="193">
        <f t="shared" si="758"/>
        <v>4.1745731882913786</v>
      </c>
      <c r="NL155" s="193">
        <f t="shared" si="759"/>
        <v>3.8150380693314694</v>
      </c>
      <c r="NM155" s="193">
        <f t="shared" si="576"/>
        <v>3.9040600573940507</v>
      </c>
      <c r="NN155" s="212">
        <f t="shared" si="760"/>
        <v>56324.586981247689</v>
      </c>
      <c r="NR155" s="3">
        <f t="shared" si="577"/>
        <v>0</v>
      </c>
      <c r="NS155" s="6">
        <f t="shared" si="578"/>
        <v>5.1060187186073085</v>
      </c>
      <c r="NT155" s="6">
        <f t="shared" si="579"/>
        <v>0</v>
      </c>
      <c r="NU155" s="6">
        <f t="shared" si="580"/>
        <v>0</v>
      </c>
      <c r="NV155" s="193">
        <f t="shared" si="761"/>
        <v>5.6740334309306508</v>
      </c>
      <c r="NW155" s="193">
        <f t="shared" si="762"/>
        <v>4.250181027996053</v>
      </c>
      <c r="NX155" s="193">
        <f t="shared" si="763"/>
        <v>3.8150380693314694</v>
      </c>
      <c r="NY155" s="193">
        <f t="shared" si="581"/>
        <v>3.9040600573940507</v>
      </c>
      <c r="NZ155" s="212">
        <f t="shared" si="764"/>
        <v>56500.598526247632</v>
      </c>
      <c r="OD155" s="3">
        <f t="shared" si="582"/>
        <v>0</v>
      </c>
      <c r="OE155" s="6">
        <f t="shared" si="583"/>
        <v>0</v>
      </c>
      <c r="OF155" s="6">
        <f t="shared" si="584"/>
        <v>5.2415309697266022</v>
      </c>
      <c r="OG155" s="6">
        <f t="shared" si="585"/>
        <v>0</v>
      </c>
      <c r="OH155" s="193">
        <f t="shared" si="765"/>
        <v>5.6740334309306508</v>
      </c>
      <c r="OI155" s="193">
        <f t="shared" si="766"/>
        <v>4.1745731882913786</v>
      </c>
      <c r="OJ155" s="193">
        <f t="shared" si="767"/>
        <v>3.9243470484463643</v>
      </c>
      <c r="OK155" s="193">
        <f t="shared" si="586"/>
        <v>3.9040600573940507</v>
      </c>
      <c r="OL155" s="212">
        <f t="shared" si="768"/>
        <v>56847.380345685728</v>
      </c>
      <c r="OP155" s="3">
        <f t="shared" si="587"/>
        <v>0</v>
      </c>
      <c r="OQ155" s="6">
        <f t="shared" si="588"/>
        <v>0</v>
      </c>
      <c r="OR155" s="6">
        <f t="shared" si="589"/>
        <v>0</v>
      </c>
      <c r="OS155" s="6">
        <f t="shared" si="590"/>
        <v>5.5214359656213343</v>
      </c>
      <c r="OT155" s="193">
        <f t="shared" si="769"/>
        <v>5.6740334309306508</v>
      </c>
      <c r="OU155" s="193">
        <f t="shared" si="770"/>
        <v>4.1745731882913786</v>
      </c>
      <c r="OV155" s="193">
        <f t="shared" si="771"/>
        <v>3.8150380693314694</v>
      </c>
      <c r="OW155" s="193">
        <f t="shared" si="591"/>
        <v>4.0096009678350821</v>
      </c>
      <c r="OX155" s="232">
        <f t="shared" si="772"/>
        <v>57055.936050257827</v>
      </c>
    </row>
    <row r="156" spans="2:414" x14ac:dyDescent="0.2">
      <c r="B156" s="81">
        <v>45619</v>
      </c>
      <c r="C156">
        <v>152</v>
      </c>
      <c r="D156">
        <v>11.145661599598268</v>
      </c>
      <c r="E156">
        <v>0</v>
      </c>
      <c r="F156">
        <v>0</v>
      </c>
      <c r="G156">
        <v>0</v>
      </c>
      <c r="H156">
        <v>0</v>
      </c>
      <c r="I156">
        <v>0</v>
      </c>
      <c r="J156">
        <v>0</v>
      </c>
      <c r="K156">
        <v>0</v>
      </c>
      <c r="L156">
        <v>0</v>
      </c>
      <c r="M156">
        <v>1</v>
      </c>
      <c r="N156">
        <v>0</v>
      </c>
      <c r="O156">
        <v>0</v>
      </c>
      <c r="P156">
        <v>1</v>
      </c>
      <c r="Q156">
        <v>0</v>
      </c>
      <c r="R156">
        <v>0</v>
      </c>
      <c r="S156">
        <v>0</v>
      </c>
      <c r="T156">
        <v>23104</v>
      </c>
      <c r="U156">
        <v>6.6457989725806419</v>
      </c>
      <c r="V156">
        <v>5.1060187186071895</v>
      </c>
      <c r="W156">
        <v>4.5578530171535672</v>
      </c>
      <c r="X156">
        <v>4.6011966380177771</v>
      </c>
      <c r="Y156" s="3">
        <v>478.3379160961731</v>
      </c>
      <c r="Z156" s="3">
        <v>100.00000000001972</v>
      </c>
      <c r="AA156" s="3">
        <v>50</v>
      </c>
      <c r="AB156" s="3">
        <v>50.000000000000021</v>
      </c>
      <c r="AC156">
        <v>1</v>
      </c>
      <c r="AD156">
        <v>1</v>
      </c>
      <c r="AE156" s="6"/>
      <c r="AF156" s="1" t="s">
        <v>7</v>
      </c>
      <c r="AG156">
        <v>152</v>
      </c>
      <c r="AH156" s="189">
        <v>45619</v>
      </c>
      <c r="AI156">
        <f t="shared" si="592"/>
        <v>11</v>
      </c>
      <c r="AJ156">
        <v>152</v>
      </c>
      <c r="AK156">
        <v>1</v>
      </c>
      <c r="AL156">
        <v>1</v>
      </c>
      <c r="AM156">
        <v>0</v>
      </c>
      <c r="AN156">
        <v>1</v>
      </c>
      <c r="AO156">
        <v>0</v>
      </c>
      <c r="AP156">
        <v>0</v>
      </c>
      <c r="AQ156">
        <v>0</v>
      </c>
      <c r="AS156" s="37"/>
      <c r="AT156" s="37"/>
      <c r="AU156" s="6">
        <f t="shared" si="593"/>
        <v>0</v>
      </c>
      <c r="AV156" s="6">
        <f t="shared" si="594"/>
        <v>0</v>
      </c>
      <c r="AW156" s="6">
        <f t="shared" si="595"/>
        <v>0</v>
      </c>
      <c r="AX156" s="6">
        <f t="shared" si="596"/>
        <v>0</v>
      </c>
      <c r="AY156" s="193">
        <f t="shared" si="597"/>
        <v>5.6740334309306508</v>
      </c>
      <c r="AZ156" s="193">
        <f t="shared" si="598"/>
        <v>4.1745731882913786</v>
      </c>
      <c r="BA156" s="193">
        <f t="shared" si="599"/>
        <v>3.8150380693314694</v>
      </c>
      <c r="BB156" s="193">
        <f t="shared" si="600"/>
        <v>3.9040600573940507</v>
      </c>
      <c r="BC156" s="72">
        <f t="shared" si="601"/>
        <v>56312.210093717425</v>
      </c>
      <c r="BG156" s="3">
        <f t="shared" si="602"/>
        <v>6.5128829931290291</v>
      </c>
      <c r="BH156" s="6">
        <f t="shared" si="603"/>
        <v>0</v>
      </c>
      <c r="BI156" s="6">
        <f t="shared" si="604"/>
        <v>0</v>
      </c>
      <c r="BJ156" s="6">
        <f t="shared" si="605"/>
        <v>0</v>
      </c>
      <c r="BK156" s="193">
        <f t="shared" si="606"/>
        <v>5.6961521511211464</v>
      </c>
      <c r="BL156" s="193">
        <f t="shared" si="607"/>
        <v>4.1745731882913786</v>
      </c>
      <c r="BM156" s="193">
        <f t="shared" si="608"/>
        <v>3.8150380693314694</v>
      </c>
      <c r="BN156" s="193">
        <f t="shared" si="609"/>
        <v>3.9040600573940507</v>
      </c>
      <c r="BO156" s="72">
        <f t="shared" si="610"/>
        <v>56324.985342244545</v>
      </c>
      <c r="BS156" s="3">
        <f t="shared" si="611"/>
        <v>6.5129035132667816</v>
      </c>
      <c r="BT156" s="6">
        <f t="shared" si="612"/>
        <v>0</v>
      </c>
      <c r="BU156" s="6">
        <f t="shared" si="613"/>
        <v>0</v>
      </c>
      <c r="BV156" s="6">
        <f t="shared" si="614"/>
        <v>0</v>
      </c>
      <c r="BW156" s="193">
        <f t="shared" si="615"/>
        <v>5.6961522200455166</v>
      </c>
      <c r="BX156" s="193">
        <f t="shared" si="616"/>
        <v>4.1745731882913786</v>
      </c>
      <c r="BY156" s="193">
        <f t="shared" si="773"/>
        <v>3.8150380693314694</v>
      </c>
      <c r="BZ156" s="193">
        <f t="shared" si="617"/>
        <v>3.9040600573940507</v>
      </c>
      <c r="CA156" s="72">
        <f t="shared" si="618"/>
        <v>56324.985342244545</v>
      </c>
      <c r="CE156" s="3">
        <f t="shared" si="619"/>
        <v>0</v>
      </c>
      <c r="CF156" s="6">
        <f t="shared" si="620"/>
        <v>5.1060187186071895</v>
      </c>
      <c r="CG156" s="6">
        <f t="shared" si="621"/>
        <v>0</v>
      </c>
      <c r="CH156" s="6">
        <f t="shared" si="622"/>
        <v>0</v>
      </c>
      <c r="CI156" s="193">
        <f t="shared" si="623"/>
        <v>5.6740334309306508</v>
      </c>
      <c r="CJ156" s="193">
        <f t="shared" si="624"/>
        <v>4.2501810279960512</v>
      </c>
      <c r="CK156" s="193">
        <f t="shared" si="774"/>
        <v>3.8150380693314694</v>
      </c>
      <c r="CL156" s="193">
        <f t="shared" si="625"/>
        <v>3.9040600573940507</v>
      </c>
      <c r="CM156" s="72">
        <f t="shared" si="626"/>
        <v>56500.598526247632</v>
      </c>
      <c r="CQ156" s="3">
        <f t="shared" si="627"/>
        <v>0</v>
      </c>
      <c r="CR156" s="6">
        <f t="shared" si="628"/>
        <v>5.1060742507886694</v>
      </c>
      <c r="CS156" s="6">
        <f t="shared" si="629"/>
        <v>0</v>
      </c>
      <c r="CT156" s="6">
        <f t="shared" si="630"/>
        <v>0</v>
      </c>
      <c r="CU156" s="193">
        <f t="shared" si="631"/>
        <v>5.6740334309306508</v>
      </c>
      <c r="CV156" s="193">
        <f t="shared" si="632"/>
        <v>4.2501818199763806</v>
      </c>
      <c r="CW156" s="193">
        <f t="shared" si="775"/>
        <v>3.8150380693314694</v>
      </c>
      <c r="CX156" s="193">
        <f t="shared" si="633"/>
        <v>3.9040600573940507</v>
      </c>
      <c r="CY156" s="72">
        <f t="shared" si="634"/>
        <v>56500.600502884357</v>
      </c>
      <c r="DC156" s="3">
        <f t="shared" si="635"/>
        <v>0</v>
      </c>
      <c r="DD156" s="6">
        <f t="shared" si="636"/>
        <v>0</v>
      </c>
      <c r="DE156" s="6">
        <f t="shared" si="637"/>
        <v>4.7857456680112458</v>
      </c>
      <c r="DF156" s="6">
        <f t="shared" si="638"/>
        <v>0</v>
      </c>
      <c r="DG156" s="193">
        <f t="shared" si="639"/>
        <v>5.6740334309306508</v>
      </c>
      <c r="DH156" s="193">
        <f t="shared" si="640"/>
        <v>4.1745731882913786</v>
      </c>
      <c r="DI156" s="193">
        <f t="shared" si="776"/>
        <v>3.9153022138747122</v>
      </c>
      <c r="DJ156" s="193">
        <f t="shared" si="641"/>
        <v>3.9040600573940507</v>
      </c>
      <c r="DK156" s="72">
        <f t="shared" si="642"/>
        <v>56802.905020320242</v>
      </c>
      <c r="DO156" s="3">
        <f t="shared" si="643"/>
        <v>0</v>
      </c>
      <c r="DP156" s="6">
        <f t="shared" si="644"/>
        <v>0</v>
      </c>
      <c r="DQ156" s="6">
        <f t="shared" si="645"/>
        <v>4.5579410420919517</v>
      </c>
      <c r="DR156" s="6">
        <f t="shared" si="646"/>
        <v>0</v>
      </c>
      <c r="DS156" s="193">
        <f t="shared" si="647"/>
        <v>5.6740334309306508</v>
      </c>
      <c r="DT156" s="193">
        <f t="shared" si="648"/>
        <v>4.1745731882913786</v>
      </c>
      <c r="DU156" s="193">
        <f t="shared" si="777"/>
        <v>3.9107506947981525</v>
      </c>
      <c r="DV156" s="193">
        <f t="shared" si="649"/>
        <v>3.9040600573940507</v>
      </c>
      <c r="DW156" s="72">
        <f t="shared" si="650"/>
        <v>56780.537420399822</v>
      </c>
      <c r="EA156" s="3">
        <f t="shared" si="651"/>
        <v>0</v>
      </c>
      <c r="EB156" s="6">
        <f t="shared" si="652"/>
        <v>0</v>
      </c>
      <c r="EC156" s="6">
        <f t="shared" si="653"/>
        <v>0</v>
      </c>
      <c r="ED156" s="6">
        <f t="shared" si="654"/>
        <v>13.803589914053331</v>
      </c>
      <c r="EE156" s="193">
        <f t="shared" si="655"/>
        <v>5.6740334309306508</v>
      </c>
      <c r="EF156" s="193">
        <f t="shared" si="656"/>
        <v>4.1745731882913786</v>
      </c>
      <c r="EG156" s="193">
        <f t="shared" si="778"/>
        <v>3.8150380693314694</v>
      </c>
      <c r="EH156" s="193">
        <f t="shared" si="657"/>
        <v>4.1495746364838775</v>
      </c>
      <c r="EI156" s="72">
        <f t="shared" si="658"/>
        <v>58057.476754843105</v>
      </c>
      <c r="EM156" s="3">
        <f t="shared" si="659"/>
        <v>0</v>
      </c>
      <c r="EN156" s="6">
        <f t="shared" si="660"/>
        <v>0</v>
      </c>
      <c r="EO156" s="6">
        <f t="shared" si="661"/>
        <v>0</v>
      </c>
      <c r="EP156" s="6">
        <f t="shared" si="662"/>
        <v>4.6013102000545691</v>
      </c>
      <c r="EQ156" s="193">
        <f t="shared" si="663"/>
        <v>5.6740334309306508</v>
      </c>
      <c r="ER156" s="193">
        <f t="shared" si="664"/>
        <v>4.1745731882913786</v>
      </c>
      <c r="ES156" s="193">
        <f t="shared" si="779"/>
        <v>3.8150380693314694</v>
      </c>
      <c r="ET156" s="193">
        <f t="shared" si="665"/>
        <v>3.9927684288331076</v>
      </c>
      <c r="EU156" s="72">
        <f t="shared" si="666"/>
        <v>56936.665444719103</v>
      </c>
      <c r="EY156" s="3">
        <f t="shared" si="667"/>
        <v>6.5128829931290291</v>
      </c>
      <c r="EZ156" s="6">
        <f t="shared" si="668"/>
        <v>5.1060187186071895</v>
      </c>
      <c r="FA156" s="6">
        <f t="shared" si="669"/>
        <v>4.7857456680112458</v>
      </c>
      <c r="FB156" s="6">
        <f t="shared" si="670"/>
        <v>13.803589914053331</v>
      </c>
      <c r="FC156" s="193">
        <f t="shared" si="671"/>
        <v>5.6961521511211464</v>
      </c>
      <c r="FD156" s="193">
        <f t="shared" si="672"/>
        <v>4.2501810279960512</v>
      </c>
      <c r="FE156" s="193">
        <f t="shared" si="780"/>
        <v>3.9153022138747122</v>
      </c>
      <c r="FF156" s="193">
        <f t="shared" si="673"/>
        <v>4.1495746364838775</v>
      </c>
      <c r="FG156" s="72">
        <f t="shared" si="674"/>
        <v>58772.629599520915</v>
      </c>
      <c r="FK156" s="3">
        <f t="shared" si="675"/>
        <v>6.6458194927183953</v>
      </c>
      <c r="FL156" s="6">
        <f t="shared" si="676"/>
        <v>5.1060742507886694</v>
      </c>
      <c r="FM156" s="6">
        <f t="shared" si="677"/>
        <v>4.5579410420919517</v>
      </c>
      <c r="FN156" s="6">
        <f t="shared" si="678"/>
        <v>4.6013102000545691</v>
      </c>
      <c r="FO156" s="193">
        <f t="shared" si="679"/>
        <v>5.6965985672221695</v>
      </c>
      <c r="FP156" s="193">
        <f t="shared" si="680"/>
        <v>4.2501818199763806</v>
      </c>
      <c r="FQ156" s="193">
        <f t="shared" si="781"/>
        <v>3.9107506947981525</v>
      </c>
      <c r="FR156" s="193">
        <f t="shared" si="681"/>
        <v>3.9927684288331076</v>
      </c>
      <c r="FS156" s="205">
        <f t="shared" si="682"/>
        <v>57615.581466876283</v>
      </c>
      <c r="FW156" s="3">
        <f t="shared" si="683"/>
        <v>7.6426688184677376</v>
      </c>
      <c r="FX156" s="6">
        <f t="shared" si="684"/>
        <v>5.7698011520261234</v>
      </c>
      <c r="FY156" s="6">
        <f t="shared" si="685"/>
        <v>5.6517377412704235</v>
      </c>
      <c r="FZ156" s="6">
        <f t="shared" si="686"/>
        <v>5.4294120328609763</v>
      </c>
      <c r="GA156" s="193">
        <f t="shared" si="687"/>
        <v>5.6999397671375611</v>
      </c>
      <c r="GB156" s="193">
        <f t="shared" si="688"/>
        <v>4.2596031342285636</v>
      </c>
      <c r="GC156" s="193">
        <f t="shared" si="782"/>
        <v>3.932418037999617</v>
      </c>
      <c r="GD156" s="193">
        <f t="shared" si="689"/>
        <v>4.007930200536026</v>
      </c>
      <c r="GE156" s="72">
        <f t="shared" si="690"/>
        <v>57858.669134287513</v>
      </c>
      <c r="GI156" s="3">
        <f t="shared" si="691"/>
        <v>7.3103788698387069</v>
      </c>
      <c r="GJ156" s="6">
        <f t="shared" si="692"/>
        <v>5.6166205904679085</v>
      </c>
      <c r="GK156" s="6">
        <f t="shared" si="693"/>
        <v>5.0136383188689244</v>
      </c>
      <c r="GL156" s="6">
        <f t="shared" si="694"/>
        <v>5.0613163018195548</v>
      </c>
      <c r="GM156" s="193">
        <f t="shared" si="695"/>
        <v>5.698827250860016</v>
      </c>
      <c r="GN156" s="193">
        <f t="shared" si="696"/>
        <v>4.257436668226128</v>
      </c>
      <c r="GO156" s="193">
        <f t="shared" si="783"/>
        <v>3.9198348572547341</v>
      </c>
      <c r="GP156" s="193">
        <f t="shared" si="697"/>
        <v>4.0012190759990967</v>
      </c>
      <c r="GQ156" s="72">
        <f t="shared" si="698"/>
        <v>57741.318998254894</v>
      </c>
      <c r="GU156" s="3">
        <f t="shared" si="699"/>
        <v>8.6395386643548342</v>
      </c>
      <c r="GV156" s="6">
        <f t="shared" si="700"/>
        <v>6.1272224623286276</v>
      </c>
      <c r="GW156" s="6">
        <f t="shared" si="701"/>
        <v>5.9252089222996371</v>
      </c>
      <c r="GX156" s="6">
        <f t="shared" si="702"/>
        <v>5.751495797522221</v>
      </c>
      <c r="GY156" s="193">
        <f t="shared" si="703"/>
        <v>5.7032699090369912</v>
      </c>
      <c r="GZ156" s="193">
        <f t="shared" si="704"/>
        <v>4.2646400431318101</v>
      </c>
      <c r="HA156" s="193">
        <f t="shared" si="784"/>
        <v>3.9377627340091421</v>
      </c>
      <c r="HB156" s="193">
        <f t="shared" si="705"/>
        <v>4.0137657140881018</v>
      </c>
      <c r="HC156" s="205">
        <f t="shared" si="706"/>
        <v>57942.312306600288</v>
      </c>
      <c r="HG156" s="3">
        <f t="shared" si="507"/>
        <v>7.6426688184677376</v>
      </c>
      <c r="HH156" s="6">
        <f t="shared" si="508"/>
        <v>0</v>
      </c>
      <c r="HI156" s="6">
        <f t="shared" si="509"/>
        <v>0</v>
      </c>
      <c r="HJ156" s="6">
        <f t="shared" si="510"/>
        <v>0</v>
      </c>
      <c r="HK156" s="193">
        <f t="shared" si="707"/>
        <v>5.6999397671375611</v>
      </c>
      <c r="HL156" s="193">
        <f t="shared" si="707"/>
        <v>4.1745731882913786</v>
      </c>
      <c r="HM156" s="193">
        <f t="shared" si="707"/>
        <v>3.8150380693314694</v>
      </c>
      <c r="HN156" s="193">
        <f t="shared" si="511"/>
        <v>3.9040600573940507</v>
      </c>
      <c r="HO156" s="212">
        <f t="shared" si="708"/>
        <v>56327.173270105668</v>
      </c>
      <c r="HS156" s="3">
        <f t="shared" si="512"/>
        <v>7.3103788698387069</v>
      </c>
      <c r="HT156" s="6">
        <f t="shared" si="513"/>
        <v>0</v>
      </c>
      <c r="HU156" s="6">
        <f t="shared" si="514"/>
        <v>0</v>
      </c>
      <c r="HV156" s="6">
        <f t="shared" si="515"/>
        <v>0</v>
      </c>
      <c r="HW156" s="193">
        <f t="shared" si="709"/>
        <v>5.698827250860016</v>
      </c>
      <c r="HX156" s="193">
        <f t="shared" si="710"/>
        <v>4.1745731882913786</v>
      </c>
      <c r="HY156" s="193">
        <f t="shared" si="711"/>
        <v>3.8150380693314694</v>
      </c>
      <c r="HZ156" s="193">
        <f t="shared" si="516"/>
        <v>3.9040600573940507</v>
      </c>
      <c r="IA156" s="212">
        <f t="shared" si="712"/>
        <v>56326.530612893672</v>
      </c>
      <c r="IE156" s="3">
        <f t="shared" si="517"/>
        <v>8.6395386643548342</v>
      </c>
      <c r="IF156" s="6">
        <f t="shared" si="518"/>
        <v>0</v>
      </c>
      <c r="IG156" s="6">
        <f t="shared" si="519"/>
        <v>0</v>
      </c>
      <c r="IH156" s="6">
        <f t="shared" si="520"/>
        <v>0</v>
      </c>
      <c r="II156" s="193">
        <f t="shared" si="713"/>
        <v>5.7032699090369912</v>
      </c>
      <c r="IJ156" s="193">
        <f t="shared" si="714"/>
        <v>4.1745731882913786</v>
      </c>
      <c r="IK156" s="193">
        <f t="shared" si="715"/>
        <v>3.8150380693314694</v>
      </c>
      <c r="IL156" s="193">
        <f t="shared" si="521"/>
        <v>3.9040600573940507</v>
      </c>
      <c r="IM156" s="205">
        <f t="shared" si="716"/>
        <v>56329.09700686927</v>
      </c>
      <c r="IQ156" s="3">
        <f t="shared" si="522"/>
        <v>0</v>
      </c>
      <c r="IR156" s="6">
        <f t="shared" si="523"/>
        <v>5.7698011520261234</v>
      </c>
      <c r="IS156" s="6">
        <f t="shared" si="524"/>
        <v>0</v>
      </c>
      <c r="IT156" s="6">
        <f t="shared" si="525"/>
        <v>0</v>
      </c>
      <c r="IU156" s="193">
        <f t="shared" si="717"/>
        <v>5.6740334309306508</v>
      </c>
      <c r="IV156" s="193">
        <f t="shared" si="718"/>
        <v>4.2596031342285636</v>
      </c>
      <c r="IW156" s="193">
        <f t="shared" si="719"/>
        <v>3.8150380693314694</v>
      </c>
      <c r="IX156" s="193">
        <f t="shared" si="526"/>
        <v>3.9040600573940507</v>
      </c>
      <c r="IY156" s="212">
        <f t="shared" si="720"/>
        <v>56524.119257341903</v>
      </c>
      <c r="JC156" s="3">
        <f t="shared" si="527"/>
        <v>0</v>
      </c>
      <c r="JD156" s="6">
        <f t="shared" si="528"/>
        <v>5.6166205904679085</v>
      </c>
      <c r="JE156" s="6">
        <f t="shared" si="529"/>
        <v>0</v>
      </c>
      <c r="JF156" s="6">
        <f t="shared" si="530"/>
        <v>0</v>
      </c>
      <c r="JG156" s="193">
        <f t="shared" si="721"/>
        <v>5.6740334309306508</v>
      </c>
      <c r="JH156" s="193">
        <f t="shared" si="722"/>
        <v>4.257436668226128</v>
      </c>
      <c r="JI156" s="193">
        <f t="shared" si="723"/>
        <v>3.8150380693314694</v>
      </c>
      <c r="JJ156" s="193">
        <f t="shared" si="531"/>
        <v>3.9040600573940507</v>
      </c>
      <c r="JK156" s="212">
        <f t="shared" si="724"/>
        <v>56518.710166286517</v>
      </c>
      <c r="JO156" s="3">
        <f t="shared" si="532"/>
        <v>0</v>
      </c>
      <c r="JP156" s="6">
        <f t="shared" si="533"/>
        <v>6.1272224623286276</v>
      </c>
      <c r="JQ156" s="6">
        <f t="shared" si="534"/>
        <v>0</v>
      </c>
      <c r="JR156" s="6">
        <f t="shared" si="535"/>
        <v>0</v>
      </c>
      <c r="JS156" s="193">
        <f t="shared" si="725"/>
        <v>5.6740334309306508</v>
      </c>
      <c r="JT156" s="193">
        <f t="shared" si="726"/>
        <v>4.2646400431318101</v>
      </c>
      <c r="JU156" s="193">
        <f t="shared" si="727"/>
        <v>3.8150380693314694</v>
      </c>
      <c r="JV156" s="193">
        <f t="shared" si="536"/>
        <v>3.9040600573940507</v>
      </c>
      <c r="JW156" s="205">
        <f t="shared" si="728"/>
        <v>56536.697084043539</v>
      </c>
      <c r="KA156" s="3">
        <f t="shared" si="537"/>
        <v>0</v>
      </c>
      <c r="KB156" s="6">
        <f t="shared" si="538"/>
        <v>0</v>
      </c>
      <c r="KC156" s="6">
        <f t="shared" si="539"/>
        <v>5.6517377412704235</v>
      </c>
      <c r="KD156" s="6">
        <f t="shared" si="540"/>
        <v>0</v>
      </c>
      <c r="KE156" s="193">
        <f t="shared" si="729"/>
        <v>5.6740334309306508</v>
      </c>
      <c r="KF156" s="193">
        <f t="shared" si="730"/>
        <v>4.1745731882913786</v>
      </c>
      <c r="KG156" s="193">
        <f t="shared" si="731"/>
        <v>3.932418037999617</v>
      </c>
      <c r="KH156" s="193">
        <f t="shared" si="541"/>
        <v>3.9040600573940507</v>
      </c>
      <c r="KI156" s="212">
        <f t="shared" si="732"/>
        <v>56887.096473452693</v>
      </c>
      <c r="KM156" s="3">
        <f t="shared" si="542"/>
        <v>0</v>
      </c>
      <c r="KN156" s="6">
        <f t="shared" si="543"/>
        <v>0</v>
      </c>
      <c r="KO156" s="6">
        <f t="shared" si="544"/>
        <v>5.0136383188689244</v>
      </c>
      <c r="KP156" s="6">
        <f t="shared" si="545"/>
        <v>0</v>
      </c>
      <c r="KQ156" s="193">
        <f t="shared" si="733"/>
        <v>5.6740334309306508</v>
      </c>
      <c r="KR156" s="193">
        <f t="shared" si="734"/>
        <v>4.1745731882913786</v>
      </c>
      <c r="KS156" s="193">
        <f t="shared" si="735"/>
        <v>3.9198348572547341</v>
      </c>
      <c r="KT156" s="193">
        <f t="shared" si="546"/>
        <v>3.9040600573940507</v>
      </c>
      <c r="KU156" s="212">
        <f t="shared" si="736"/>
        <v>56825.188615660445</v>
      </c>
      <c r="KY156" s="3">
        <f t="shared" si="547"/>
        <v>0</v>
      </c>
      <c r="KZ156" s="6">
        <f t="shared" si="548"/>
        <v>0</v>
      </c>
      <c r="LA156" s="6">
        <f t="shared" si="549"/>
        <v>5.9252089222996371</v>
      </c>
      <c r="LB156" s="6">
        <f t="shared" si="550"/>
        <v>0</v>
      </c>
      <c r="LC156" s="193">
        <f t="shared" si="737"/>
        <v>5.6740334309306508</v>
      </c>
      <c r="LD156" s="193">
        <f t="shared" si="738"/>
        <v>4.1745731882913786</v>
      </c>
      <c r="LE156" s="193">
        <f t="shared" si="739"/>
        <v>3.9377627340091421</v>
      </c>
      <c r="LF156" s="193">
        <f t="shared" si="551"/>
        <v>3.9040600573940507</v>
      </c>
      <c r="LG156" s="205">
        <f t="shared" si="740"/>
        <v>56913.412190118921</v>
      </c>
      <c r="LK156" s="3">
        <f t="shared" si="552"/>
        <v>0</v>
      </c>
      <c r="LL156" s="6">
        <f t="shared" si="553"/>
        <v>0</v>
      </c>
      <c r="LM156" s="6">
        <f t="shared" si="554"/>
        <v>0</v>
      </c>
      <c r="LN156" s="6">
        <f t="shared" si="555"/>
        <v>5.4294120328609763</v>
      </c>
      <c r="LO156" s="193">
        <f t="shared" si="741"/>
        <v>5.6740334309306508</v>
      </c>
      <c r="LP156" s="193">
        <f t="shared" si="742"/>
        <v>4.1745731882913786</v>
      </c>
      <c r="LQ156" s="193">
        <f t="shared" si="743"/>
        <v>3.8150380693314694</v>
      </c>
      <c r="LR156" s="193">
        <f t="shared" si="556"/>
        <v>4.007930200536026</v>
      </c>
      <c r="LS156" s="212">
        <f t="shared" si="744"/>
        <v>57044.086305860073</v>
      </c>
      <c r="LW156" s="3">
        <f t="shared" si="557"/>
        <v>0</v>
      </c>
      <c r="LX156" s="6">
        <f t="shared" si="558"/>
        <v>0</v>
      </c>
      <c r="LY156" s="6">
        <f t="shared" si="559"/>
        <v>0</v>
      </c>
      <c r="LZ156" s="6">
        <f t="shared" si="560"/>
        <v>5.0613163018195548</v>
      </c>
      <c r="MA156" s="193">
        <f t="shared" si="745"/>
        <v>5.6740334309306508</v>
      </c>
      <c r="MB156" s="193">
        <f t="shared" si="746"/>
        <v>4.1745731882913786</v>
      </c>
      <c r="MC156" s="193">
        <f t="shared" si="747"/>
        <v>3.8150380693314694</v>
      </c>
      <c r="MD156" s="193">
        <f t="shared" si="561"/>
        <v>4.0012190759990967</v>
      </c>
      <c r="ME156" s="212">
        <f t="shared" si="748"/>
        <v>56996.513140109826</v>
      </c>
      <c r="MI156" s="3">
        <f t="shared" si="562"/>
        <v>0</v>
      </c>
      <c r="MJ156" s="6">
        <f t="shared" si="563"/>
        <v>0</v>
      </c>
      <c r="MK156" s="6">
        <f t="shared" si="564"/>
        <v>0</v>
      </c>
      <c r="ML156" s="6">
        <f t="shared" si="565"/>
        <v>5.751495797522221</v>
      </c>
      <c r="MM156" s="193">
        <f t="shared" si="749"/>
        <v>5.6740334309306508</v>
      </c>
      <c r="MN156" s="193">
        <f t="shared" si="750"/>
        <v>4.1745731882913786</v>
      </c>
      <c r="MO156" s="193">
        <f t="shared" si="751"/>
        <v>3.8150380693314694</v>
      </c>
      <c r="MP156" s="193">
        <f t="shared" si="566"/>
        <v>4.0137657140881018</v>
      </c>
      <c r="MQ156" s="205">
        <f t="shared" si="752"/>
        <v>57085.484799260747</v>
      </c>
      <c r="MT156" s="3">
        <f t="shared" si="567"/>
        <v>6.3135090239516094</v>
      </c>
      <c r="MU156" s="6">
        <f t="shared" si="568"/>
        <v>5.1060187186071895</v>
      </c>
      <c r="MV156" s="6">
        <f t="shared" si="569"/>
        <v>5.2415309697266022</v>
      </c>
      <c r="MW156" s="6">
        <f t="shared" si="570"/>
        <v>5.5214359656213325</v>
      </c>
      <c r="MX156" s="193">
        <f t="shared" si="753"/>
        <v>5.6954822565391447</v>
      </c>
      <c r="MY156" s="193">
        <f t="shared" si="754"/>
        <v>4.2501810279960512</v>
      </c>
      <c r="MZ156" s="193">
        <f t="shared" si="755"/>
        <v>3.9243470484463643</v>
      </c>
      <c r="NA156" s="193">
        <f t="shared" si="571"/>
        <v>4.0096009678350821</v>
      </c>
      <c r="NB156" s="212">
        <f t="shared" si="756"/>
        <v>57803.57851412399</v>
      </c>
      <c r="NF156" s="3">
        <f t="shared" si="572"/>
        <v>6.3135090239516085</v>
      </c>
      <c r="NG156" s="6">
        <f t="shared" si="573"/>
        <v>0</v>
      </c>
      <c r="NH156" s="6">
        <f t="shared" si="574"/>
        <v>0</v>
      </c>
      <c r="NI156" s="6">
        <f t="shared" si="575"/>
        <v>0</v>
      </c>
      <c r="NJ156" s="193">
        <f t="shared" si="757"/>
        <v>5.6954822565391447</v>
      </c>
      <c r="NK156" s="193">
        <f t="shared" si="758"/>
        <v>4.1745731882913786</v>
      </c>
      <c r="NL156" s="193">
        <f t="shared" si="759"/>
        <v>3.8150380693314694</v>
      </c>
      <c r="NM156" s="193">
        <f t="shared" si="576"/>
        <v>3.9040600573940507</v>
      </c>
      <c r="NN156" s="212">
        <f t="shared" si="760"/>
        <v>56324.59838445553</v>
      </c>
      <c r="NR156" s="3">
        <f t="shared" si="577"/>
        <v>0</v>
      </c>
      <c r="NS156" s="6">
        <f t="shared" si="578"/>
        <v>5.1060187186071895</v>
      </c>
      <c r="NT156" s="6">
        <f t="shared" si="579"/>
        <v>0</v>
      </c>
      <c r="NU156" s="6">
        <f t="shared" si="580"/>
        <v>0</v>
      </c>
      <c r="NV156" s="193">
        <f t="shared" si="761"/>
        <v>5.6740334309306508</v>
      </c>
      <c r="NW156" s="193">
        <f t="shared" si="762"/>
        <v>4.2501810279960512</v>
      </c>
      <c r="NX156" s="193">
        <f t="shared" si="763"/>
        <v>3.8150380693314694</v>
      </c>
      <c r="NY156" s="193">
        <f t="shared" si="581"/>
        <v>3.9040600573940507</v>
      </c>
      <c r="NZ156" s="212">
        <f t="shared" si="764"/>
        <v>56500.598526247632</v>
      </c>
      <c r="OD156" s="3">
        <f t="shared" si="582"/>
        <v>0</v>
      </c>
      <c r="OE156" s="6">
        <f t="shared" si="583"/>
        <v>0</v>
      </c>
      <c r="OF156" s="6">
        <f t="shared" si="584"/>
        <v>5.2415309697266022</v>
      </c>
      <c r="OG156" s="6">
        <f t="shared" si="585"/>
        <v>0</v>
      </c>
      <c r="OH156" s="193">
        <f t="shared" si="765"/>
        <v>5.6740334309306508</v>
      </c>
      <c r="OI156" s="193">
        <f t="shared" si="766"/>
        <v>4.1745731882913786</v>
      </c>
      <c r="OJ156" s="193">
        <f t="shared" si="767"/>
        <v>3.9243470484463643</v>
      </c>
      <c r="OK156" s="193">
        <f t="shared" si="586"/>
        <v>3.9040600573940507</v>
      </c>
      <c r="OL156" s="212">
        <f t="shared" si="768"/>
        <v>56847.380345685728</v>
      </c>
      <c r="OP156" s="3">
        <f t="shared" si="587"/>
        <v>0</v>
      </c>
      <c r="OQ156" s="6">
        <f t="shared" si="588"/>
        <v>0</v>
      </c>
      <c r="OR156" s="6">
        <f t="shared" si="589"/>
        <v>0</v>
      </c>
      <c r="OS156" s="6">
        <f t="shared" si="590"/>
        <v>5.5214359656213325</v>
      </c>
      <c r="OT156" s="193">
        <f t="shared" si="769"/>
        <v>5.6740334309306508</v>
      </c>
      <c r="OU156" s="193">
        <f t="shared" si="770"/>
        <v>4.1745731882913786</v>
      </c>
      <c r="OV156" s="193">
        <f t="shared" si="771"/>
        <v>3.8150380693314694</v>
      </c>
      <c r="OW156" s="193">
        <f t="shared" si="591"/>
        <v>4.0096009678350821</v>
      </c>
      <c r="OX156" s="232">
        <f t="shared" si="772"/>
        <v>57055.936050257827</v>
      </c>
    </row>
    <row r="157" spans="2:414" x14ac:dyDescent="0.2">
      <c r="B157" s="81">
        <v>45626</v>
      </c>
      <c r="C157">
        <v>153</v>
      </c>
      <c r="D157">
        <v>11.145880763104421</v>
      </c>
      <c r="E157">
        <v>0</v>
      </c>
      <c r="F157">
        <v>0</v>
      </c>
      <c r="G157">
        <v>0</v>
      </c>
      <c r="H157">
        <v>0</v>
      </c>
      <c r="I157">
        <v>0</v>
      </c>
      <c r="J157">
        <v>0</v>
      </c>
      <c r="K157">
        <v>0</v>
      </c>
      <c r="L157">
        <v>0</v>
      </c>
      <c r="M157">
        <v>1</v>
      </c>
      <c r="N157">
        <v>0</v>
      </c>
      <c r="O157">
        <v>0</v>
      </c>
      <c r="P157">
        <v>1</v>
      </c>
      <c r="Q157">
        <v>0</v>
      </c>
      <c r="R157">
        <v>0</v>
      </c>
      <c r="S157">
        <v>0</v>
      </c>
      <c r="T157">
        <v>23409</v>
      </c>
      <c r="U157">
        <v>6.6520019540639659</v>
      </c>
      <c r="V157">
        <v>5.10601871860713</v>
      </c>
      <c r="W157">
        <v>4.5578530171535672</v>
      </c>
      <c r="X157">
        <v>4.6011966380177771</v>
      </c>
      <c r="Y157" s="3">
        <v>483.12622282873326</v>
      </c>
      <c r="Z157" s="3">
        <v>100.00000000000986</v>
      </c>
      <c r="AA157" s="3">
        <v>50</v>
      </c>
      <c r="AB157" s="3">
        <v>50</v>
      </c>
      <c r="AC157">
        <v>1</v>
      </c>
      <c r="AD157">
        <v>1</v>
      </c>
      <c r="AE157" s="6"/>
      <c r="AF157" s="1" t="s">
        <v>7</v>
      </c>
      <c r="AG157">
        <v>153</v>
      </c>
      <c r="AH157" s="189">
        <v>45626</v>
      </c>
      <c r="AI157">
        <f t="shared" si="592"/>
        <v>11</v>
      </c>
      <c r="AJ157">
        <v>153</v>
      </c>
      <c r="AK157">
        <v>1</v>
      </c>
      <c r="AL157">
        <v>1</v>
      </c>
      <c r="AM157">
        <v>0</v>
      </c>
      <c r="AN157">
        <v>1</v>
      </c>
      <c r="AO157">
        <v>0</v>
      </c>
      <c r="AP157">
        <v>0</v>
      </c>
      <c r="AQ157">
        <v>0</v>
      </c>
      <c r="AS157" s="37"/>
      <c r="AT157" s="37"/>
      <c r="AU157" s="6">
        <f t="shared" si="593"/>
        <v>0</v>
      </c>
      <c r="AV157" s="6">
        <f t="shared" si="594"/>
        <v>0</v>
      </c>
      <c r="AW157" s="6">
        <f t="shared" si="595"/>
        <v>0</v>
      </c>
      <c r="AX157" s="6">
        <f t="shared" si="596"/>
        <v>0</v>
      </c>
      <c r="AY157" s="193">
        <f t="shared" si="597"/>
        <v>5.6740334309306508</v>
      </c>
      <c r="AZ157" s="193">
        <f t="shared" si="598"/>
        <v>4.1745731882913786</v>
      </c>
      <c r="BA157" s="193">
        <f t="shared" si="599"/>
        <v>3.8150380693314694</v>
      </c>
      <c r="BB157" s="193">
        <f t="shared" si="600"/>
        <v>3.9040600573940507</v>
      </c>
      <c r="BC157" s="72">
        <f t="shared" si="601"/>
        <v>56312.210093717425</v>
      </c>
      <c r="BG157" s="3">
        <f t="shared" si="602"/>
        <v>6.5189619149826861</v>
      </c>
      <c r="BH157" s="6">
        <f t="shared" si="603"/>
        <v>0</v>
      </c>
      <c r="BI157" s="6">
        <f t="shared" si="604"/>
        <v>0</v>
      </c>
      <c r="BJ157" s="6">
        <f t="shared" si="605"/>
        <v>0</v>
      </c>
      <c r="BK157" s="193">
        <f t="shared" si="606"/>
        <v>5.6961725691907228</v>
      </c>
      <c r="BL157" s="193">
        <f t="shared" si="607"/>
        <v>4.1745731882913786</v>
      </c>
      <c r="BM157" s="193">
        <f t="shared" si="608"/>
        <v>3.8150380693314694</v>
      </c>
      <c r="BN157" s="193">
        <f t="shared" si="609"/>
        <v>3.9040600573940507</v>
      </c>
      <c r="BO157" s="72">
        <f t="shared" si="610"/>
        <v>56324.997136576421</v>
      </c>
      <c r="BS157" s="3">
        <f t="shared" si="611"/>
        <v>6.5189824542732957</v>
      </c>
      <c r="BT157" s="6">
        <f t="shared" si="612"/>
        <v>0</v>
      </c>
      <c r="BU157" s="6">
        <f t="shared" si="613"/>
        <v>0</v>
      </c>
      <c r="BV157" s="6">
        <f t="shared" si="614"/>
        <v>0</v>
      </c>
      <c r="BW157" s="193">
        <f t="shared" si="615"/>
        <v>5.6961726381780169</v>
      </c>
      <c r="BX157" s="193">
        <f t="shared" si="616"/>
        <v>4.1745731882913786</v>
      </c>
      <c r="BY157" s="193">
        <f t="shared" si="773"/>
        <v>3.8150380693314694</v>
      </c>
      <c r="BZ157" s="193">
        <f t="shared" si="617"/>
        <v>3.9040600573940507</v>
      </c>
      <c r="CA157" s="72">
        <f t="shared" si="618"/>
        <v>56324.997136576421</v>
      </c>
      <c r="CE157" s="3">
        <f t="shared" si="619"/>
        <v>0</v>
      </c>
      <c r="CF157" s="6">
        <f t="shared" si="620"/>
        <v>5.10601871860713</v>
      </c>
      <c r="CG157" s="6">
        <f t="shared" si="621"/>
        <v>0</v>
      </c>
      <c r="CH157" s="6">
        <f t="shared" si="622"/>
        <v>0</v>
      </c>
      <c r="CI157" s="193">
        <f t="shared" si="623"/>
        <v>5.6740334309306508</v>
      </c>
      <c r="CJ157" s="193">
        <f t="shared" si="624"/>
        <v>4.2501810279960512</v>
      </c>
      <c r="CK157" s="193">
        <f t="shared" si="774"/>
        <v>3.8150380693314694</v>
      </c>
      <c r="CL157" s="193">
        <f t="shared" si="625"/>
        <v>3.9040600573940507</v>
      </c>
      <c r="CM157" s="72">
        <f t="shared" si="626"/>
        <v>56500.598526247632</v>
      </c>
      <c r="CQ157" s="3">
        <f t="shared" si="627"/>
        <v>0</v>
      </c>
      <c r="CR157" s="6">
        <f t="shared" si="628"/>
        <v>5.1060742507886099</v>
      </c>
      <c r="CS157" s="6">
        <f t="shared" si="629"/>
        <v>0</v>
      </c>
      <c r="CT157" s="6">
        <f t="shared" si="630"/>
        <v>0</v>
      </c>
      <c r="CU157" s="193">
        <f t="shared" si="631"/>
        <v>5.6740334309306508</v>
      </c>
      <c r="CV157" s="193">
        <f t="shared" si="632"/>
        <v>4.2501818199763797</v>
      </c>
      <c r="CW157" s="193">
        <f t="shared" si="775"/>
        <v>3.8150380693314694</v>
      </c>
      <c r="CX157" s="193">
        <f t="shared" si="633"/>
        <v>3.9040600573940507</v>
      </c>
      <c r="CY157" s="72">
        <f t="shared" si="634"/>
        <v>56500.600502884357</v>
      </c>
      <c r="DC157" s="3">
        <f t="shared" si="635"/>
        <v>0</v>
      </c>
      <c r="DD157" s="6">
        <f t="shared" si="636"/>
        <v>0</v>
      </c>
      <c r="DE157" s="6">
        <f t="shared" si="637"/>
        <v>4.7857456680112458</v>
      </c>
      <c r="DF157" s="6">
        <f t="shared" si="638"/>
        <v>0</v>
      </c>
      <c r="DG157" s="193">
        <f t="shared" si="639"/>
        <v>5.6740334309306508</v>
      </c>
      <c r="DH157" s="193">
        <f t="shared" si="640"/>
        <v>4.1745731882913786</v>
      </c>
      <c r="DI157" s="193">
        <f t="shared" si="776"/>
        <v>3.9153022138747122</v>
      </c>
      <c r="DJ157" s="193">
        <f t="shared" si="641"/>
        <v>3.9040600573940507</v>
      </c>
      <c r="DK157" s="72">
        <f t="shared" si="642"/>
        <v>56802.905020320242</v>
      </c>
      <c r="DO157" s="3">
        <f t="shared" si="643"/>
        <v>0</v>
      </c>
      <c r="DP157" s="6">
        <f t="shared" si="644"/>
        <v>0</v>
      </c>
      <c r="DQ157" s="6">
        <f t="shared" si="645"/>
        <v>4.5579410420919517</v>
      </c>
      <c r="DR157" s="6">
        <f t="shared" si="646"/>
        <v>0</v>
      </c>
      <c r="DS157" s="193">
        <f t="shared" si="647"/>
        <v>5.6740334309306508</v>
      </c>
      <c r="DT157" s="193">
        <f t="shared" si="648"/>
        <v>4.1745731882913786</v>
      </c>
      <c r="DU157" s="193">
        <f t="shared" si="777"/>
        <v>3.9107506947981525</v>
      </c>
      <c r="DV157" s="193">
        <f t="shared" si="649"/>
        <v>3.9040600573940507</v>
      </c>
      <c r="DW157" s="72">
        <f t="shared" si="650"/>
        <v>56780.537420399822</v>
      </c>
      <c r="EA157" s="3">
        <f t="shared" si="651"/>
        <v>0</v>
      </c>
      <c r="EB157" s="6">
        <f t="shared" si="652"/>
        <v>0</v>
      </c>
      <c r="EC157" s="6">
        <f t="shared" si="653"/>
        <v>0</v>
      </c>
      <c r="ED157" s="6">
        <f t="shared" si="654"/>
        <v>13.803589914053331</v>
      </c>
      <c r="EE157" s="193">
        <f t="shared" si="655"/>
        <v>5.6740334309306508</v>
      </c>
      <c r="EF157" s="193">
        <f t="shared" si="656"/>
        <v>4.1745731882913786</v>
      </c>
      <c r="EG157" s="193">
        <f t="shared" si="778"/>
        <v>3.8150380693314694</v>
      </c>
      <c r="EH157" s="193">
        <f t="shared" si="657"/>
        <v>4.1495746364838775</v>
      </c>
      <c r="EI157" s="72">
        <f t="shared" si="658"/>
        <v>58057.476754843105</v>
      </c>
      <c r="EM157" s="3">
        <f t="shared" si="659"/>
        <v>0</v>
      </c>
      <c r="EN157" s="6">
        <f t="shared" si="660"/>
        <v>0</v>
      </c>
      <c r="EO157" s="6">
        <f t="shared" si="661"/>
        <v>0</v>
      </c>
      <c r="EP157" s="6">
        <f t="shared" si="662"/>
        <v>4.6013102000545691</v>
      </c>
      <c r="EQ157" s="193">
        <f t="shared" si="663"/>
        <v>5.6740334309306508</v>
      </c>
      <c r="ER157" s="193">
        <f t="shared" si="664"/>
        <v>4.1745731882913786</v>
      </c>
      <c r="ES157" s="193">
        <f t="shared" si="779"/>
        <v>3.8150380693314694</v>
      </c>
      <c r="ET157" s="193">
        <f t="shared" si="665"/>
        <v>3.9927684288331076</v>
      </c>
      <c r="EU157" s="72">
        <f t="shared" si="666"/>
        <v>56936.665444719103</v>
      </c>
      <c r="EY157" s="3">
        <f t="shared" si="667"/>
        <v>6.5189619149826861</v>
      </c>
      <c r="EZ157" s="6">
        <f t="shared" si="668"/>
        <v>5.10601871860713</v>
      </c>
      <c r="FA157" s="6">
        <f t="shared" si="669"/>
        <v>4.7857456680112458</v>
      </c>
      <c r="FB157" s="6">
        <f t="shared" si="670"/>
        <v>13.803589914053331</v>
      </c>
      <c r="FC157" s="193">
        <f t="shared" si="671"/>
        <v>5.6961725691907228</v>
      </c>
      <c r="FD157" s="193">
        <f t="shared" si="672"/>
        <v>4.2501810279960512</v>
      </c>
      <c r="FE157" s="193">
        <f t="shared" si="780"/>
        <v>3.9153022138747122</v>
      </c>
      <c r="FF157" s="193">
        <f t="shared" si="673"/>
        <v>4.1495746364838775</v>
      </c>
      <c r="FG157" s="72">
        <f t="shared" si="674"/>
        <v>58772.641906384284</v>
      </c>
      <c r="FK157" s="3">
        <f t="shared" si="675"/>
        <v>6.6520224933545755</v>
      </c>
      <c r="FL157" s="6">
        <f t="shared" si="676"/>
        <v>5.1060742507886099</v>
      </c>
      <c r="FM157" s="6">
        <f t="shared" si="677"/>
        <v>4.5579410420919517</v>
      </c>
      <c r="FN157" s="6">
        <f t="shared" si="678"/>
        <v>4.6013102000545691</v>
      </c>
      <c r="FO157" s="193">
        <f t="shared" si="679"/>
        <v>5.6966193927482056</v>
      </c>
      <c r="FP157" s="193">
        <f t="shared" si="680"/>
        <v>4.2501818199763797</v>
      </c>
      <c r="FQ157" s="193">
        <f t="shared" si="781"/>
        <v>3.9107506947981525</v>
      </c>
      <c r="FR157" s="193">
        <f t="shared" si="681"/>
        <v>3.9927684288331076</v>
      </c>
      <c r="FS157" s="205">
        <f t="shared" si="682"/>
        <v>57615.593772213084</v>
      </c>
      <c r="FW157" s="3">
        <f t="shared" si="683"/>
        <v>7.6498022471735601</v>
      </c>
      <c r="FX157" s="6">
        <f t="shared" si="684"/>
        <v>5.7698011520260559</v>
      </c>
      <c r="FY157" s="6">
        <f t="shared" si="685"/>
        <v>5.6517377412704235</v>
      </c>
      <c r="FZ157" s="6">
        <f t="shared" si="686"/>
        <v>5.4294120328609763</v>
      </c>
      <c r="GA157" s="193">
        <f t="shared" si="687"/>
        <v>5.699963636496423</v>
      </c>
      <c r="GB157" s="193">
        <f t="shared" si="688"/>
        <v>4.2596031342285627</v>
      </c>
      <c r="GC157" s="193">
        <f t="shared" si="782"/>
        <v>3.932418037999617</v>
      </c>
      <c r="GD157" s="193">
        <f t="shared" si="689"/>
        <v>4.007930200536026</v>
      </c>
      <c r="GE157" s="72">
        <f t="shared" si="690"/>
        <v>57858.683297663221</v>
      </c>
      <c r="GI157" s="3">
        <f t="shared" si="691"/>
        <v>7.3172021494703632</v>
      </c>
      <c r="GJ157" s="6">
        <f t="shared" si="692"/>
        <v>5.6166205904678437</v>
      </c>
      <c r="GK157" s="6">
        <f t="shared" si="693"/>
        <v>5.0136383188689244</v>
      </c>
      <c r="GL157" s="6">
        <f t="shared" si="694"/>
        <v>5.0613163018195548</v>
      </c>
      <c r="GM157" s="193">
        <f t="shared" si="695"/>
        <v>5.6988501078468534</v>
      </c>
      <c r="GN157" s="193">
        <f t="shared" si="696"/>
        <v>4.2574366682261271</v>
      </c>
      <c r="GO157" s="193">
        <f t="shared" si="783"/>
        <v>3.9198348572547341</v>
      </c>
      <c r="GP157" s="193">
        <f t="shared" si="697"/>
        <v>4.0012190759990967</v>
      </c>
      <c r="GQ157" s="72">
        <f t="shared" si="698"/>
        <v>57741.332533410699</v>
      </c>
      <c r="GU157" s="3">
        <f t="shared" si="699"/>
        <v>8.647602540283156</v>
      </c>
      <c r="GV157" s="6">
        <f t="shared" si="700"/>
        <v>6.1272224623285556</v>
      </c>
      <c r="GW157" s="6">
        <f t="shared" si="701"/>
        <v>5.9252089222996371</v>
      </c>
      <c r="GX157" s="6">
        <f t="shared" si="702"/>
        <v>5.751495797522221</v>
      </c>
      <c r="GY157" s="193">
        <f t="shared" si="703"/>
        <v>5.7032968020428818</v>
      </c>
      <c r="GZ157" s="193">
        <f t="shared" si="704"/>
        <v>4.2646400431318092</v>
      </c>
      <c r="HA157" s="193">
        <f t="shared" si="784"/>
        <v>3.9377627340091421</v>
      </c>
      <c r="HB157" s="193">
        <f t="shared" si="705"/>
        <v>4.0137657140881018</v>
      </c>
      <c r="HC157" s="205">
        <f t="shared" si="706"/>
        <v>57942.328287188546</v>
      </c>
      <c r="HG157" s="3">
        <f t="shared" si="507"/>
        <v>7.6498022471735601</v>
      </c>
      <c r="HH157" s="6">
        <f t="shared" si="508"/>
        <v>0</v>
      </c>
      <c r="HI157" s="6">
        <f t="shared" si="509"/>
        <v>0</v>
      </c>
      <c r="HJ157" s="6">
        <f t="shared" si="510"/>
        <v>0</v>
      </c>
      <c r="HK157" s="193">
        <f t="shared" si="707"/>
        <v>5.699963636496423</v>
      </c>
      <c r="HL157" s="193">
        <f t="shared" si="707"/>
        <v>4.1745731882913786</v>
      </c>
      <c r="HM157" s="193">
        <f t="shared" si="707"/>
        <v>3.8150380693314694</v>
      </c>
      <c r="HN157" s="193">
        <f t="shared" si="511"/>
        <v>3.9040600573940507</v>
      </c>
      <c r="HO157" s="212">
        <f t="shared" si="708"/>
        <v>56327.187058582575</v>
      </c>
      <c r="HS157" s="3">
        <f t="shared" si="512"/>
        <v>7.3172021494703632</v>
      </c>
      <c r="HT157" s="6">
        <f t="shared" si="513"/>
        <v>0</v>
      </c>
      <c r="HU157" s="6">
        <f t="shared" si="514"/>
        <v>0</v>
      </c>
      <c r="HV157" s="6">
        <f t="shared" si="515"/>
        <v>0</v>
      </c>
      <c r="HW157" s="193">
        <f t="shared" si="709"/>
        <v>5.6988501078468534</v>
      </c>
      <c r="HX157" s="193">
        <f t="shared" si="710"/>
        <v>4.1745731882913786</v>
      </c>
      <c r="HY157" s="193">
        <f t="shared" si="711"/>
        <v>3.8150380693314694</v>
      </c>
      <c r="HZ157" s="193">
        <f t="shared" si="516"/>
        <v>3.9040600573940507</v>
      </c>
      <c r="IA157" s="212">
        <f t="shared" si="712"/>
        <v>56326.54381640871</v>
      </c>
      <c r="IE157" s="3">
        <f t="shared" si="517"/>
        <v>8.647602540283156</v>
      </c>
      <c r="IF157" s="6">
        <f t="shared" si="518"/>
        <v>0</v>
      </c>
      <c r="IG157" s="6">
        <f t="shared" si="519"/>
        <v>0</v>
      </c>
      <c r="IH157" s="6">
        <f t="shared" si="520"/>
        <v>0</v>
      </c>
      <c r="II157" s="193">
        <f t="shared" si="713"/>
        <v>5.7032968020428818</v>
      </c>
      <c r="IJ157" s="193">
        <f t="shared" si="714"/>
        <v>4.1745731882913786</v>
      </c>
      <c r="IK157" s="193">
        <f t="shared" si="715"/>
        <v>3.8150380693314694</v>
      </c>
      <c r="IL157" s="193">
        <f t="shared" si="521"/>
        <v>3.9040600573940507</v>
      </c>
      <c r="IM157" s="205">
        <f t="shared" si="716"/>
        <v>56329.112542530005</v>
      </c>
      <c r="IQ157" s="3">
        <f t="shared" si="522"/>
        <v>0</v>
      </c>
      <c r="IR157" s="6">
        <f t="shared" si="523"/>
        <v>5.7698011520260559</v>
      </c>
      <c r="IS157" s="6">
        <f t="shared" si="524"/>
        <v>0</v>
      </c>
      <c r="IT157" s="6">
        <f t="shared" si="525"/>
        <v>0</v>
      </c>
      <c r="IU157" s="193">
        <f t="shared" si="717"/>
        <v>5.6740334309306508</v>
      </c>
      <c r="IV157" s="193">
        <f t="shared" si="718"/>
        <v>4.2596031342285627</v>
      </c>
      <c r="IW157" s="193">
        <f t="shared" si="719"/>
        <v>3.8150380693314694</v>
      </c>
      <c r="IX157" s="193">
        <f t="shared" si="526"/>
        <v>3.9040600573940507</v>
      </c>
      <c r="IY157" s="212">
        <f t="shared" si="720"/>
        <v>56524.119257341903</v>
      </c>
      <c r="JC157" s="3">
        <f t="shared" si="527"/>
        <v>0</v>
      </c>
      <c r="JD157" s="6">
        <f t="shared" si="528"/>
        <v>5.6166205904678437</v>
      </c>
      <c r="JE157" s="6">
        <f t="shared" si="529"/>
        <v>0</v>
      </c>
      <c r="JF157" s="6">
        <f t="shared" si="530"/>
        <v>0</v>
      </c>
      <c r="JG157" s="193">
        <f t="shared" si="721"/>
        <v>5.6740334309306508</v>
      </c>
      <c r="JH157" s="193">
        <f t="shared" si="722"/>
        <v>4.2574366682261271</v>
      </c>
      <c r="JI157" s="193">
        <f t="shared" si="723"/>
        <v>3.8150380693314694</v>
      </c>
      <c r="JJ157" s="193">
        <f t="shared" si="531"/>
        <v>3.9040600573940507</v>
      </c>
      <c r="JK157" s="212">
        <f t="shared" si="724"/>
        <v>56518.710166286517</v>
      </c>
      <c r="JO157" s="3">
        <f t="shared" si="532"/>
        <v>0</v>
      </c>
      <c r="JP157" s="6">
        <f t="shared" si="533"/>
        <v>6.1272224623285556</v>
      </c>
      <c r="JQ157" s="6">
        <f t="shared" si="534"/>
        <v>0</v>
      </c>
      <c r="JR157" s="6">
        <f t="shared" si="535"/>
        <v>0</v>
      </c>
      <c r="JS157" s="193">
        <f t="shared" si="725"/>
        <v>5.6740334309306508</v>
      </c>
      <c r="JT157" s="193">
        <f t="shared" si="726"/>
        <v>4.2646400431318092</v>
      </c>
      <c r="JU157" s="193">
        <f t="shared" si="727"/>
        <v>3.8150380693314694</v>
      </c>
      <c r="JV157" s="193">
        <f t="shared" si="536"/>
        <v>3.9040600573940507</v>
      </c>
      <c r="JW157" s="205">
        <f t="shared" si="728"/>
        <v>56536.697084043539</v>
      </c>
      <c r="KA157" s="3">
        <f t="shared" si="537"/>
        <v>0</v>
      </c>
      <c r="KB157" s="6">
        <f t="shared" si="538"/>
        <v>0</v>
      </c>
      <c r="KC157" s="6">
        <f t="shared" si="539"/>
        <v>5.6517377412704235</v>
      </c>
      <c r="KD157" s="6">
        <f t="shared" si="540"/>
        <v>0</v>
      </c>
      <c r="KE157" s="193">
        <f t="shared" si="729"/>
        <v>5.6740334309306508</v>
      </c>
      <c r="KF157" s="193">
        <f t="shared" si="730"/>
        <v>4.1745731882913786</v>
      </c>
      <c r="KG157" s="193">
        <f t="shared" si="731"/>
        <v>3.932418037999617</v>
      </c>
      <c r="KH157" s="193">
        <f t="shared" si="541"/>
        <v>3.9040600573940507</v>
      </c>
      <c r="KI157" s="212">
        <f t="shared" si="732"/>
        <v>56887.096473452693</v>
      </c>
      <c r="KM157" s="3">
        <f t="shared" si="542"/>
        <v>0</v>
      </c>
      <c r="KN157" s="6">
        <f t="shared" si="543"/>
        <v>0</v>
      </c>
      <c r="KO157" s="6">
        <f t="shared" si="544"/>
        <v>5.0136383188689244</v>
      </c>
      <c r="KP157" s="6">
        <f t="shared" si="545"/>
        <v>0</v>
      </c>
      <c r="KQ157" s="193">
        <f t="shared" si="733"/>
        <v>5.6740334309306508</v>
      </c>
      <c r="KR157" s="193">
        <f t="shared" si="734"/>
        <v>4.1745731882913786</v>
      </c>
      <c r="KS157" s="193">
        <f t="shared" si="735"/>
        <v>3.9198348572547341</v>
      </c>
      <c r="KT157" s="193">
        <f t="shared" si="546"/>
        <v>3.9040600573940507</v>
      </c>
      <c r="KU157" s="212">
        <f t="shared" si="736"/>
        <v>56825.188615660445</v>
      </c>
      <c r="KY157" s="3">
        <f t="shared" si="547"/>
        <v>0</v>
      </c>
      <c r="KZ157" s="6">
        <f t="shared" si="548"/>
        <v>0</v>
      </c>
      <c r="LA157" s="6">
        <f t="shared" si="549"/>
        <v>5.9252089222996371</v>
      </c>
      <c r="LB157" s="6">
        <f t="shared" si="550"/>
        <v>0</v>
      </c>
      <c r="LC157" s="193">
        <f t="shared" si="737"/>
        <v>5.6740334309306508</v>
      </c>
      <c r="LD157" s="193">
        <f t="shared" si="738"/>
        <v>4.1745731882913786</v>
      </c>
      <c r="LE157" s="193">
        <f t="shared" si="739"/>
        <v>3.9377627340091421</v>
      </c>
      <c r="LF157" s="193">
        <f t="shared" si="551"/>
        <v>3.9040600573940507</v>
      </c>
      <c r="LG157" s="205">
        <f t="shared" si="740"/>
        <v>56913.412190118921</v>
      </c>
      <c r="LK157" s="3">
        <f t="shared" si="552"/>
        <v>0</v>
      </c>
      <c r="LL157" s="6">
        <f t="shared" si="553"/>
        <v>0</v>
      </c>
      <c r="LM157" s="6">
        <f t="shared" si="554"/>
        <v>0</v>
      </c>
      <c r="LN157" s="6">
        <f t="shared" si="555"/>
        <v>5.4294120328609763</v>
      </c>
      <c r="LO157" s="193">
        <f t="shared" si="741"/>
        <v>5.6740334309306508</v>
      </c>
      <c r="LP157" s="193">
        <f t="shared" si="742"/>
        <v>4.1745731882913786</v>
      </c>
      <c r="LQ157" s="193">
        <f t="shared" si="743"/>
        <v>3.8150380693314694</v>
      </c>
      <c r="LR157" s="193">
        <f t="shared" si="556"/>
        <v>4.007930200536026</v>
      </c>
      <c r="LS157" s="212">
        <f t="shared" si="744"/>
        <v>57044.086305860073</v>
      </c>
      <c r="LW157" s="3">
        <f t="shared" si="557"/>
        <v>0</v>
      </c>
      <c r="LX157" s="6">
        <f t="shared" si="558"/>
        <v>0</v>
      </c>
      <c r="LY157" s="6">
        <f t="shared" si="559"/>
        <v>0</v>
      </c>
      <c r="LZ157" s="6">
        <f t="shared" si="560"/>
        <v>5.0613163018195548</v>
      </c>
      <c r="MA157" s="193">
        <f t="shared" si="745"/>
        <v>5.6740334309306508</v>
      </c>
      <c r="MB157" s="193">
        <f t="shared" si="746"/>
        <v>4.1745731882913786</v>
      </c>
      <c r="MC157" s="193">
        <f t="shared" si="747"/>
        <v>3.8150380693314694</v>
      </c>
      <c r="MD157" s="193">
        <f t="shared" si="561"/>
        <v>4.0012190759990967</v>
      </c>
      <c r="ME157" s="212">
        <f t="shared" si="748"/>
        <v>56996.513140109826</v>
      </c>
      <c r="MI157" s="3">
        <f t="shared" si="562"/>
        <v>0</v>
      </c>
      <c r="MJ157" s="6">
        <f t="shared" si="563"/>
        <v>0</v>
      </c>
      <c r="MK157" s="6">
        <f t="shared" si="564"/>
        <v>0</v>
      </c>
      <c r="ML157" s="6">
        <f t="shared" si="565"/>
        <v>5.751495797522221</v>
      </c>
      <c r="MM157" s="193">
        <f t="shared" si="749"/>
        <v>5.6740334309306508</v>
      </c>
      <c r="MN157" s="193">
        <f t="shared" si="750"/>
        <v>4.1745731882913786</v>
      </c>
      <c r="MO157" s="193">
        <f t="shared" si="751"/>
        <v>3.8150380693314694</v>
      </c>
      <c r="MP157" s="193">
        <f t="shared" si="566"/>
        <v>4.0137657140881018</v>
      </c>
      <c r="MQ157" s="205">
        <f t="shared" si="752"/>
        <v>57085.484799260747</v>
      </c>
      <c r="MT157" s="3">
        <f t="shared" si="567"/>
        <v>6.3194018563607672</v>
      </c>
      <c r="MU157" s="6">
        <f t="shared" si="568"/>
        <v>5.10601871860713</v>
      </c>
      <c r="MV157" s="6">
        <f t="shared" si="569"/>
        <v>5.2415309697266022</v>
      </c>
      <c r="MW157" s="6">
        <f t="shared" si="570"/>
        <v>5.5214359656213325</v>
      </c>
      <c r="MX157" s="193">
        <f t="shared" si="753"/>
        <v>5.6955020628355175</v>
      </c>
      <c r="MY157" s="193">
        <f t="shared" si="754"/>
        <v>4.2501810279960512</v>
      </c>
      <c r="MZ157" s="193">
        <f t="shared" si="755"/>
        <v>3.9243470484463643</v>
      </c>
      <c r="NA157" s="193">
        <f t="shared" si="571"/>
        <v>4.0096009678350821</v>
      </c>
      <c r="NB157" s="212">
        <f t="shared" si="756"/>
        <v>57803.590255407529</v>
      </c>
      <c r="NF157" s="3">
        <f t="shared" si="572"/>
        <v>6.3194018563607663</v>
      </c>
      <c r="NG157" s="6">
        <f t="shared" si="573"/>
        <v>0</v>
      </c>
      <c r="NH157" s="6">
        <f t="shared" si="574"/>
        <v>0</v>
      </c>
      <c r="NI157" s="6">
        <f t="shared" si="575"/>
        <v>0</v>
      </c>
      <c r="NJ157" s="193">
        <f t="shared" si="757"/>
        <v>5.6955020628355175</v>
      </c>
      <c r="NK157" s="193">
        <f t="shared" si="758"/>
        <v>4.1745731882913786</v>
      </c>
      <c r="NL157" s="193">
        <f t="shared" si="759"/>
        <v>3.8150380693314694</v>
      </c>
      <c r="NM157" s="193">
        <f t="shared" si="576"/>
        <v>3.9040600573940507</v>
      </c>
      <c r="NN157" s="212">
        <f t="shared" si="760"/>
        <v>56324.609825322972</v>
      </c>
      <c r="NR157" s="3">
        <f t="shared" si="577"/>
        <v>0</v>
      </c>
      <c r="NS157" s="6">
        <f t="shared" si="578"/>
        <v>5.10601871860713</v>
      </c>
      <c r="NT157" s="6">
        <f t="shared" si="579"/>
        <v>0</v>
      </c>
      <c r="NU157" s="6">
        <f t="shared" si="580"/>
        <v>0</v>
      </c>
      <c r="NV157" s="193">
        <f t="shared" si="761"/>
        <v>5.6740334309306508</v>
      </c>
      <c r="NW157" s="193">
        <f t="shared" si="762"/>
        <v>4.2501810279960512</v>
      </c>
      <c r="NX157" s="193">
        <f t="shared" si="763"/>
        <v>3.8150380693314694</v>
      </c>
      <c r="NY157" s="193">
        <f t="shared" si="581"/>
        <v>3.9040600573940507</v>
      </c>
      <c r="NZ157" s="212">
        <f t="shared" si="764"/>
        <v>56500.598526247632</v>
      </c>
      <c r="OD157" s="3">
        <f t="shared" si="582"/>
        <v>0</v>
      </c>
      <c r="OE157" s="6">
        <f t="shared" si="583"/>
        <v>0</v>
      </c>
      <c r="OF157" s="6">
        <f t="shared" si="584"/>
        <v>5.2415309697266022</v>
      </c>
      <c r="OG157" s="6">
        <f t="shared" si="585"/>
        <v>0</v>
      </c>
      <c r="OH157" s="193">
        <f t="shared" si="765"/>
        <v>5.6740334309306508</v>
      </c>
      <c r="OI157" s="193">
        <f t="shared" si="766"/>
        <v>4.1745731882913786</v>
      </c>
      <c r="OJ157" s="193">
        <f t="shared" si="767"/>
        <v>3.9243470484463643</v>
      </c>
      <c r="OK157" s="193">
        <f t="shared" si="586"/>
        <v>3.9040600573940507</v>
      </c>
      <c r="OL157" s="212">
        <f t="shared" si="768"/>
        <v>56847.380345685728</v>
      </c>
      <c r="OP157" s="3">
        <f t="shared" si="587"/>
        <v>0</v>
      </c>
      <c r="OQ157" s="6">
        <f t="shared" si="588"/>
        <v>0</v>
      </c>
      <c r="OR157" s="6">
        <f t="shared" si="589"/>
        <v>0</v>
      </c>
      <c r="OS157" s="6">
        <f t="shared" si="590"/>
        <v>5.5214359656213325</v>
      </c>
      <c r="OT157" s="193">
        <f t="shared" si="769"/>
        <v>5.6740334309306508</v>
      </c>
      <c r="OU157" s="193">
        <f t="shared" si="770"/>
        <v>4.1745731882913786</v>
      </c>
      <c r="OV157" s="193">
        <f t="shared" si="771"/>
        <v>3.8150380693314694</v>
      </c>
      <c r="OW157" s="193">
        <f t="shared" si="591"/>
        <v>4.0096009678350821</v>
      </c>
      <c r="OX157" s="232">
        <f t="shared" si="772"/>
        <v>57055.936050257827</v>
      </c>
    </row>
    <row r="158" spans="2:414" x14ac:dyDescent="0.2">
      <c r="B158" s="81">
        <v>45633</v>
      </c>
      <c r="C158">
        <v>154</v>
      </c>
      <c r="D158">
        <v>11.120183268687455</v>
      </c>
      <c r="E158">
        <v>0</v>
      </c>
      <c r="F158">
        <v>0</v>
      </c>
      <c r="G158">
        <v>0</v>
      </c>
      <c r="H158">
        <v>0</v>
      </c>
      <c r="I158">
        <v>0</v>
      </c>
      <c r="J158">
        <v>0</v>
      </c>
      <c r="K158">
        <v>0</v>
      </c>
      <c r="L158">
        <v>0</v>
      </c>
      <c r="M158">
        <v>0</v>
      </c>
      <c r="N158">
        <v>1</v>
      </c>
      <c r="O158">
        <v>0</v>
      </c>
      <c r="P158">
        <v>1</v>
      </c>
      <c r="Q158">
        <v>0</v>
      </c>
      <c r="R158">
        <v>0</v>
      </c>
      <c r="S158">
        <v>0</v>
      </c>
      <c r="T158">
        <v>23716</v>
      </c>
      <c r="U158">
        <v>6.6582262543020176</v>
      </c>
      <c r="V158">
        <v>5.1060187186070998</v>
      </c>
      <c r="W158">
        <v>4.5578530171535672</v>
      </c>
      <c r="X158">
        <v>4.6011966380177771</v>
      </c>
      <c r="Y158" s="3">
        <v>487.96093435713954</v>
      </c>
      <c r="Z158" s="3">
        <v>100.00000000000493</v>
      </c>
      <c r="AA158" s="3">
        <v>50</v>
      </c>
      <c r="AB158" s="3">
        <v>50</v>
      </c>
      <c r="AC158">
        <v>0</v>
      </c>
      <c r="AD158">
        <v>2</v>
      </c>
      <c r="AE158" s="6"/>
      <c r="AF158" s="1" t="s">
        <v>7</v>
      </c>
      <c r="AG158">
        <v>154</v>
      </c>
      <c r="AH158" s="189">
        <v>45633</v>
      </c>
      <c r="AI158">
        <f t="shared" si="592"/>
        <v>12</v>
      </c>
      <c r="AJ158">
        <v>154</v>
      </c>
      <c r="AK158">
        <v>0</v>
      </c>
      <c r="AL158">
        <v>2</v>
      </c>
      <c r="AM158">
        <v>0</v>
      </c>
      <c r="AN158">
        <v>1</v>
      </c>
      <c r="AO158">
        <v>0</v>
      </c>
      <c r="AP158">
        <v>0</v>
      </c>
      <c r="AQ158">
        <v>0</v>
      </c>
      <c r="AS158" s="37"/>
      <c r="AT158" s="37"/>
      <c r="AU158" s="6">
        <f t="shared" si="593"/>
        <v>0</v>
      </c>
      <c r="AV158" s="6">
        <f t="shared" si="594"/>
        <v>0</v>
      </c>
      <c r="AW158" s="6">
        <f t="shared" si="595"/>
        <v>0</v>
      </c>
      <c r="AX158" s="6">
        <f t="shared" si="596"/>
        <v>0</v>
      </c>
      <c r="AY158" s="193">
        <f t="shared" si="597"/>
        <v>5.6740334309306508</v>
      </c>
      <c r="AZ158" s="193">
        <f t="shared" si="598"/>
        <v>4.1745731882913786</v>
      </c>
      <c r="BA158" s="193">
        <f t="shared" si="599"/>
        <v>3.8150380693314694</v>
      </c>
      <c r="BB158" s="193">
        <f t="shared" si="600"/>
        <v>3.9040600573940507</v>
      </c>
      <c r="BC158" s="72">
        <f t="shared" si="601"/>
        <v>56312.210093717425</v>
      </c>
      <c r="BG158" s="3">
        <f t="shared" si="602"/>
        <v>6.5250617292159774</v>
      </c>
      <c r="BH158" s="6">
        <f t="shared" si="603"/>
        <v>0</v>
      </c>
      <c r="BI158" s="6">
        <f t="shared" si="604"/>
        <v>0</v>
      </c>
      <c r="BJ158" s="6">
        <f t="shared" si="605"/>
        <v>0</v>
      </c>
      <c r="BK158" s="193">
        <f t="shared" si="606"/>
        <v>5.6961930570152264</v>
      </c>
      <c r="BL158" s="193">
        <f t="shared" si="607"/>
        <v>4.1745731882913786</v>
      </c>
      <c r="BM158" s="193">
        <f t="shared" si="608"/>
        <v>3.8150380693314694</v>
      </c>
      <c r="BN158" s="193">
        <f t="shared" si="609"/>
        <v>3.9040600573940507</v>
      </c>
      <c r="BO158" s="72">
        <f t="shared" si="610"/>
        <v>56325.008971204144</v>
      </c>
      <c r="BS158" s="3">
        <f t="shared" si="611"/>
        <v>6.5250822877252688</v>
      </c>
      <c r="BT158" s="6">
        <f t="shared" si="612"/>
        <v>0</v>
      </c>
      <c r="BU158" s="6">
        <f t="shared" si="613"/>
        <v>0</v>
      </c>
      <c r="BV158" s="6">
        <f t="shared" si="614"/>
        <v>0</v>
      </c>
      <c r="BW158" s="193">
        <f t="shared" si="615"/>
        <v>5.6961931260656566</v>
      </c>
      <c r="BX158" s="193">
        <f t="shared" si="616"/>
        <v>4.1745731882913786</v>
      </c>
      <c r="BY158" s="193">
        <f t="shared" si="773"/>
        <v>3.8150380693314694</v>
      </c>
      <c r="BZ158" s="193">
        <f t="shared" si="617"/>
        <v>3.9040600573940507</v>
      </c>
      <c r="CA158" s="72">
        <f t="shared" si="618"/>
        <v>56325.008971204144</v>
      </c>
      <c r="CE158" s="3">
        <f t="shared" si="619"/>
        <v>0</v>
      </c>
      <c r="CF158" s="6">
        <f t="shared" si="620"/>
        <v>5.1060187186070998</v>
      </c>
      <c r="CG158" s="6">
        <f t="shared" si="621"/>
        <v>0</v>
      </c>
      <c r="CH158" s="6">
        <f t="shared" si="622"/>
        <v>0</v>
      </c>
      <c r="CI158" s="193">
        <f t="shared" si="623"/>
        <v>5.6740334309306508</v>
      </c>
      <c r="CJ158" s="193">
        <f t="shared" si="624"/>
        <v>4.2501810279960504</v>
      </c>
      <c r="CK158" s="193">
        <f t="shared" si="774"/>
        <v>3.8150380693314694</v>
      </c>
      <c r="CL158" s="193">
        <f t="shared" si="625"/>
        <v>3.9040600573940507</v>
      </c>
      <c r="CM158" s="72">
        <f t="shared" si="626"/>
        <v>56500.598526247632</v>
      </c>
      <c r="CQ158" s="3">
        <f t="shared" si="627"/>
        <v>0</v>
      </c>
      <c r="CR158" s="6">
        <f t="shared" si="628"/>
        <v>5.1060742507885797</v>
      </c>
      <c r="CS158" s="6">
        <f t="shared" si="629"/>
        <v>0</v>
      </c>
      <c r="CT158" s="6">
        <f t="shared" si="630"/>
        <v>0</v>
      </c>
      <c r="CU158" s="193">
        <f t="shared" si="631"/>
        <v>5.6740334309306508</v>
      </c>
      <c r="CV158" s="193">
        <f t="shared" si="632"/>
        <v>4.2501818199763797</v>
      </c>
      <c r="CW158" s="193">
        <f t="shared" si="775"/>
        <v>3.8150380693314694</v>
      </c>
      <c r="CX158" s="193">
        <f t="shared" si="633"/>
        <v>3.9040600573940507</v>
      </c>
      <c r="CY158" s="72">
        <f t="shared" si="634"/>
        <v>56500.600502884357</v>
      </c>
      <c r="DC158" s="3">
        <f t="shared" si="635"/>
        <v>0</v>
      </c>
      <c r="DD158" s="6">
        <f t="shared" si="636"/>
        <v>0</v>
      </c>
      <c r="DE158" s="6">
        <f t="shared" si="637"/>
        <v>4.7857456680112458</v>
      </c>
      <c r="DF158" s="6">
        <f t="shared" si="638"/>
        <v>0</v>
      </c>
      <c r="DG158" s="193">
        <f t="shared" si="639"/>
        <v>5.6740334309306508</v>
      </c>
      <c r="DH158" s="193">
        <f t="shared" si="640"/>
        <v>4.1745731882913786</v>
      </c>
      <c r="DI158" s="193">
        <f t="shared" si="776"/>
        <v>3.9153022138747122</v>
      </c>
      <c r="DJ158" s="193">
        <f t="shared" si="641"/>
        <v>3.9040600573940507</v>
      </c>
      <c r="DK158" s="72">
        <f t="shared" si="642"/>
        <v>56802.905020320242</v>
      </c>
      <c r="DO158" s="3">
        <f t="shared" si="643"/>
        <v>0</v>
      </c>
      <c r="DP158" s="6">
        <f t="shared" si="644"/>
        <v>0</v>
      </c>
      <c r="DQ158" s="6">
        <f t="shared" si="645"/>
        <v>4.5579410420919517</v>
      </c>
      <c r="DR158" s="6">
        <f t="shared" si="646"/>
        <v>0</v>
      </c>
      <c r="DS158" s="193">
        <f t="shared" si="647"/>
        <v>5.6740334309306508</v>
      </c>
      <c r="DT158" s="193">
        <f t="shared" si="648"/>
        <v>4.1745731882913786</v>
      </c>
      <c r="DU158" s="193">
        <f t="shared" si="777"/>
        <v>3.9107506947981525</v>
      </c>
      <c r="DV158" s="193">
        <f t="shared" si="649"/>
        <v>3.9040600573940507</v>
      </c>
      <c r="DW158" s="72">
        <f t="shared" si="650"/>
        <v>56780.537420399822</v>
      </c>
      <c r="EA158" s="3">
        <f t="shared" si="651"/>
        <v>0</v>
      </c>
      <c r="EB158" s="6">
        <f t="shared" si="652"/>
        <v>0</v>
      </c>
      <c r="EC158" s="6">
        <f t="shared" si="653"/>
        <v>0</v>
      </c>
      <c r="ED158" s="6">
        <f t="shared" si="654"/>
        <v>13.803589914053331</v>
      </c>
      <c r="EE158" s="193">
        <f t="shared" si="655"/>
        <v>5.6740334309306508</v>
      </c>
      <c r="EF158" s="193">
        <f t="shared" si="656"/>
        <v>4.1745731882913786</v>
      </c>
      <c r="EG158" s="193">
        <f t="shared" si="778"/>
        <v>3.8150380693314694</v>
      </c>
      <c r="EH158" s="193">
        <f t="shared" si="657"/>
        <v>4.1495746364838775</v>
      </c>
      <c r="EI158" s="72">
        <f t="shared" si="658"/>
        <v>58057.476754843105</v>
      </c>
      <c r="EM158" s="3">
        <f t="shared" si="659"/>
        <v>0</v>
      </c>
      <c r="EN158" s="6">
        <f t="shared" si="660"/>
        <v>0</v>
      </c>
      <c r="EO158" s="6">
        <f t="shared" si="661"/>
        <v>0</v>
      </c>
      <c r="EP158" s="6">
        <f t="shared" si="662"/>
        <v>4.6013102000545691</v>
      </c>
      <c r="EQ158" s="193">
        <f t="shared" si="663"/>
        <v>5.6740334309306508</v>
      </c>
      <c r="ER158" s="193">
        <f t="shared" si="664"/>
        <v>4.1745731882913786</v>
      </c>
      <c r="ES158" s="193">
        <f t="shared" si="779"/>
        <v>3.8150380693314694</v>
      </c>
      <c r="ET158" s="193">
        <f t="shared" si="665"/>
        <v>3.9927684288331076</v>
      </c>
      <c r="EU158" s="72">
        <f t="shared" si="666"/>
        <v>56936.665444719103</v>
      </c>
      <c r="EY158" s="3">
        <f t="shared" si="667"/>
        <v>6.5250617292159774</v>
      </c>
      <c r="EZ158" s="6">
        <f t="shared" si="668"/>
        <v>5.1060187186070998</v>
      </c>
      <c r="FA158" s="6">
        <f t="shared" si="669"/>
        <v>4.7857456680112458</v>
      </c>
      <c r="FB158" s="6">
        <f t="shared" si="670"/>
        <v>13.803589914053331</v>
      </c>
      <c r="FC158" s="193">
        <f t="shared" si="671"/>
        <v>5.6961930570152264</v>
      </c>
      <c r="FD158" s="193">
        <f t="shared" si="672"/>
        <v>4.2501810279960504</v>
      </c>
      <c r="FE158" s="193">
        <f t="shared" si="780"/>
        <v>3.9153022138747122</v>
      </c>
      <c r="FF158" s="193">
        <f t="shared" si="673"/>
        <v>4.1495746364838775</v>
      </c>
      <c r="FG158" s="72">
        <f t="shared" si="674"/>
        <v>58772.654255294576</v>
      </c>
      <c r="FK158" s="3">
        <f t="shared" si="675"/>
        <v>6.6582468128113099</v>
      </c>
      <c r="FL158" s="6">
        <f t="shared" si="676"/>
        <v>5.1060742507885797</v>
      </c>
      <c r="FM158" s="6">
        <f t="shared" si="677"/>
        <v>4.5579410420919517</v>
      </c>
      <c r="FN158" s="6">
        <f t="shared" si="678"/>
        <v>4.6013102000545691</v>
      </c>
      <c r="FO158" s="193">
        <f t="shared" si="679"/>
        <v>5.6966402894126444</v>
      </c>
      <c r="FP158" s="193">
        <f t="shared" si="680"/>
        <v>4.2501818199763797</v>
      </c>
      <c r="FQ158" s="193">
        <f t="shared" si="781"/>
        <v>3.9107506947981525</v>
      </c>
      <c r="FR158" s="193">
        <f t="shared" si="681"/>
        <v>3.9927684288331076</v>
      </c>
      <c r="FS158" s="205">
        <f t="shared" si="682"/>
        <v>57615.606119586686</v>
      </c>
      <c r="FW158" s="3">
        <f t="shared" si="683"/>
        <v>7.6569601924473201</v>
      </c>
      <c r="FX158" s="6">
        <f t="shared" si="684"/>
        <v>5.7698011520260222</v>
      </c>
      <c r="FY158" s="6">
        <f t="shared" si="685"/>
        <v>5.6517377412704235</v>
      </c>
      <c r="FZ158" s="6">
        <f t="shared" si="686"/>
        <v>5.4294120328609763</v>
      </c>
      <c r="GA158" s="193">
        <f t="shared" si="687"/>
        <v>5.6999875873181622</v>
      </c>
      <c r="GB158" s="193">
        <f t="shared" si="688"/>
        <v>4.2596031342285618</v>
      </c>
      <c r="GC158" s="193">
        <f t="shared" si="782"/>
        <v>3.932418037999617</v>
      </c>
      <c r="GD158" s="193">
        <f t="shared" si="689"/>
        <v>4.007930200536026</v>
      </c>
      <c r="GE158" s="72">
        <f t="shared" si="690"/>
        <v>57858.697509380181</v>
      </c>
      <c r="GI158" s="3">
        <f t="shared" si="691"/>
        <v>7.3240488797322199</v>
      </c>
      <c r="GJ158" s="6">
        <f t="shared" si="692"/>
        <v>5.6166205904678099</v>
      </c>
      <c r="GK158" s="6">
        <f t="shared" si="693"/>
        <v>5.0136383188689244</v>
      </c>
      <c r="GL158" s="6">
        <f t="shared" si="694"/>
        <v>5.0613163018195548</v>
      </c>
      <c r="GM158" s="193">
        <f t="shared" si="695"/>
        <v>5.6988730428647392</v>
      </c>
      <c r="GN158" s="193">
        <f t="shared" si="696"/>
        <v>4.2574366682261271</v>
      </c>
      <c r="GO158" s="193">
        <f t="shared" si="783"/>
        <v>3.9198348572547341</v>
      </c>
      <c r="GP158" s="193">
        <f t="shared" si="697"/>
        <v>4.0012190759990967</v>
      </c>
      <c r="GQ158" s="72">
        <f t="shared" si="698"/>
        <v>57741.346114777225</v>
      </c>
      <c r="GU158" s="3">
        <f t="shared" si="699"/>
        <v>8.6556941305926234</v>
      </c>
      <c r="GV158" s="6">
        <f t="shared" si="700"/>
        <v>6.1272224623285192</v>
      </c>
      <c r="GW158" s="6">
        <f t="shared" si="701"/>
        <v>5.9252089222996371</v>
      </c>
      <c r="GX158" s="6">
        <f t="shared" si="702"/>
        <v>5.751495797522221</v>
      </c>
      <c r="GY158" s="193">
        <f t="shared" si="703"/>
        <v>5.703323786749217</v>
      </c>
      <c r="GZ158" s="193">
        <f t="shared" si="704"/>
        <v>4.2646400431318083</v>
      </c>
      <c r="HA158" s="193">
        <f t="shared" si="784"/>
        <v>3.9377627340091421</v>
      </c>
      <c r="HB158" s="193">
        <f t="shared" si="705"/>
        <v>4.0137657140881018</v>
      </c>
      <c r="HC158" s="205">
        <f t="shared" si="706"/>
        <v>57942.344322272242</v>
      </c>
      <c r="HG158" s="3">
        <f t="shared" si="507"/>
        <v>7.6569601924473201</v>
      </c>
      <c r="HH158" s="6">
        <f t="shared" si="508"/>
        <v>0</v>
      </c>
      <c r="HI158" s="6">
        <f t="shared" si="509"/>
        <v>0</v>
      </c>
      <c r="HJ158" s="6">
        <f t="shared" si="510"/>
        <v>0</v>
      </c>
      <c r="HK158" s="193">
        <f t="shared" si="707"/>
        <v>5.6999875873181622</v>
      </c>
      <c r="HL158" s="193">
        <f t="shared" si="707"/>
        <v>4.1745731882913786</v>
      </c>
      <c r="HM158" s="193">
        <f t="shared" si="707"/>
        <v>3.8150380693314694</v>
      </c>
      <c r="HN158" s="193">
        <f t="shared" si="511"/>
        <v>3.9040600573940507</v>
      </c>
      <c r="HO158" s="212">
        <f t="shared" si="708"/>
        <v>56327.200894121059</v>
      </c>
      <c r="HS158" s="3">
        <f t="shared" si="512"/>
        <v>7.3240488797322199</v>
      </c>
      <c r="HT158" s="6">
        <f t="shared" si="513"/>
        <v>0</v>
      </c>
      <c r="HU158" s="6">
        <f t="shared" si="514"/>
        <v>0</v>
      </c>
      <c r="HV158" s="6">
        <f t="shared" si="515"/>
        <v>0</v>
      </c>
      <c r="HW158" s="193">
        <f t="shared" si="709"/>
        <v>5.6988730428647392</v>
      </c>
      <c r="HX158" s="193">
        <f t="shared" si="710"/>
        <v>4.1745731882913786</v>
      </c>
      <c r="HY158" s="193">
        <f t="shared" si="711"/>
        <v>3.8150380693314694</v>
      </c>
      <c r="HZ158" s="193">
        <f t="shared" si="516"/>
        <v>3.9040600573940507</v>
      </c>
      <c r="IA158" s="212">
        <f t="shared" si="712"/>
        <v>56326.557065002096</v>
      </c>
      <c r="IE158" s="3">
        <f t="shared" si="517"/>
        <v>8.6556941305926234</v>
      </c>
      <c r="IF158" s="6">
        <f t="shared" si="518"/>
        <v>0</v>
      </c>
      <c r="IG158" s="6">
        <f t="shared" si="519"/>
        <v>0</v>
      </c>
      <c r="IH158" s="6">
        <f t="shared" si="520"/>
        <v>0</v>
      </c>
      <c r="II158" s="193">
        <f t="shared" si="713"/>
        <v>5.703323786749217</v>
      </c>
      <c r="IJ158" s="193">
        <f t="shared" si="714"/>
        <v>4.1745731882913786</v>
      </c>
      <c r="IK158" s="193">
        <f t="shared" si="715"/>
        <v>3.8150380693314694</v>
      </c>
      <c r="IL158" s="193">
        <f t="shared" si="521"/>
        <v>3.9040600573940507</v>
      </c>
      <c r="IM158" s="205">
        <f t="shared" si="716"/>
        <v>56329.128131168931</v>
      </c>
      <c r="IQ158" s="3">
        <f t="shared" si="522"/>
        <v>0</v>
      </c>
      <c r="IR158" s="6">
        <f t="shared" si="523"/>
        <v>5.7698011520260222</v>
      </c>
      <c r="IS158" s="6">
        <f t="shared" si="524"/>
        <v>0</v>
      </c>
      <c r="IT158" s="6">
        <f t="shared" si="525"/>
        <v>0</v>
      </c>
      <c r="IU158" s="193">
        <f t="shared" si="717"/>
        <v>5.6740334309306508</v>
      </c>
      <c r="IV158" s="193">
        <f t="shared" si="718"/>
        <v>4.2596031342285618</v>
      </c>
      <c r="IW158" s="193">
        <f t="shared" si="719"/>
        <v>3.8150380693314694</v>
      </c>
      <c r="IX158" s="193">
        <f t="shared" si="526"/>
        <v>3.9040600573940507</v>
      </c>
      <c r="IY158" s="212">
        <f t="shared" si="720"/>
        <v>56524.119257341903</v>
      </c>
      <c r="JC158" s="3">
        <f t="shared" si="527"/>
        <v>0</v>
      </c>
      <c r="JD158" s="6">
        <f t="shared" si="528"/>
        <v>5.6166205904678099</v>
      </c>
      <c r="JE158" s="6">
        <f t="shared" si="529"/>
        <v>0</v>
      </c>
      <c r="JF158" s="6">
        <f t="shared" si="530"/>
        <v>0</v>
      </c>
      <c r="JG158" s="193">
        <f t="shared" si="721"/>
        <v>5.6740334309306508</v>
      </c>
      <c r="JH158" s="193">
        <f t="shared" si="722"/>
        <v>4.2574366682261271</v>
      </c>
      <c r="JI158" s="193">
        <f t="shared" si="723"/>
        <v>3.8150380693314694</v>
      </c>
      <c r="JJ158" s="193">
        <f t="shared" si="531"/>
        <v>3.9040600573940507</v>
      </c>
      <c r="JK158" s="212">
        <f t="shared" si="724"/>
        <v>56518.710166286517</v>
      </c>
      <c r="JO158" s="3">
        <f t="shared" si="532"/>
        <v>0</v>
      </c>
      <c r="JP158" s="6">
        <f t="shared" si="533"/>
        <v>6.1272224623285192</v>
      </c>
      <c r="JQ158" s="6">
        <f t="shared" si="534"/>
        <v>0</v>
      </c>
      <c r="JR158" s="6">
        <f t="shared" si="535"/>
        <v>0</v>
      </c>
      <c r="JS158" s="193">
        <f t="shared" si="725"/>
        <v>5.6740334309306508</v>
      </c>
      <c r="JT158" s="193">
        <f t="shared" si="726"/>
        <v>4.2646400431318083</v>
      </c>
      <c r="JU158" s="193">
        <f t="shared" si="727"/>
        <v>3.8150380693314694</v>
      </c>
      <c r="JV158" s="193">
        <f t="shared" si="536"/>
        <v>3.9040600573940507</v>
      </c>
      <c r="JW158" s="205">
        <f t="shared" si="728"/>
        <v>56536.697084043539</v>
      </c>
      <c r="KA158" s="3">
        <f t="shared" si="537"/>
        <v>0</v>
      </c>
      <c r="KB158" s="6">
        <f t="shared" si="538"/>
        <v>0</v>
      </c>
      <c r="KC158" s="6">
        <f t="shared" si="539"/>
        <v>5.6517377412704235</v>
      </c>
      <c r="KD158" s="6">
        <f t="shared" si="540"/>
        <v>0</v>
      </c>
      <c r="KE158" s="193">
        <f t="shared" si="729"/>
        <v>5.6740334309306508</v>
      </c>
      <c r="KF158" s="193">
        <f t="shared" si="730"/>
        <v>4.1745731882913786</v>
      </c>
      <c r="KG158" s="193">
        <f t="shared" si="731"/>
        <v>3.932418037999617</v>
      </c>
      <c r="KH158" s="193">
        <f t="shared" si="541"/>
        <v>3.9040600573940507</v>
      </c>
      <c r="KI158" s="212">
        <f t="shared" si="732"/>
        <v>56887.096473452693</v>
      </c>
      <c r="KM158" s="3">
        <f t="shared" si="542"/>
        <v>0</v>
      </c>
      <c r="KN158" s="6">
        <f t="shared" si="543"/>
        <v>0</v>
      </c>
      <c r="KO158" s="6">
        <f t="shared" si="544"/>
        <v>5.0136383188689244</v>
      </c>
      <c r="KP158" s="6">
        <f t="shared" si="545"/>
        <v>0</v>
      </c>
      <c r="KQ158" s="193">
        <f t="shared" si="733"/>
        <v>5.6740334309306508</v>
      </c>
      <c r="KR158" s="193">
        <f t="shared" si="734"/>
        <v>4.1745731882913786</v>
      </c>
      <c r="KS158" s="193">
        <f t="shared" si="735"/>
        <v>3.9198348572547341</v>
      </c>
      <c r="KT158" s="193">
        <f t="shared" si="546"/>
        <v>3.9040600573940507</v>
      </c>
      <c r="KU158" s="212">
        <f t="shared" si="736"/>
        <v>56825.188615660445</v>
      </c>
      <c r="KY158" s="3">
        <f t="shared" si="547"/>
        <v>0</v>
      </c>
      <c r="KZ158" s="6">
        <f t="shared" si="548"/>
        <v>0</v>
      </c>
      <c r="LA158" s="6">
        <f t="shared" si="549"/>
        <v>5.9252089222996371</v>
      </c>
      <c r="LB158" s="6">
        <f t="shared" si="550"/>
        <v>0</v>
      </c>
      <c r="LC158" s="193">
        <f t="shared" si="737"/>
        <v>5.6740334309306508</v>
      </c>
      <c r="LD158" s="193">
        <f t="shared" si="738"/>
        <v>4.1745731882913786</v>
      </c>
      <c r="LE158" s="193">
        <f t="shared" si="739"/>
        <v>3.9377627340091421</v>
      </c>
      <c r="LF158" s="193">
        <f t="shared" si="551"/>
        <v>3.9040600573940507</v>
      </c>
      <c r="LG158" s="205">
        <f t="shared" si="740"/>
        <v>56913.412190118921</v>
      </c>
      <c r="LK158" s="3">
        <f t="shared" si="552"/>
        <v>0</v>
      </c>
      <c r="LL158" s="6">
        <f t="shared" si="553"/>
        <v>0</v>
      </c>
      <c r="LM158" s="6">
        <f t="shared" si="554"/>
        <v>0</v>
      </c>
      <c r="LN158" s="6">
        <f t="shared" si="555"/>
        <v>5.4294120328609763</v>
      </c>
      <c r="LO158" s="193">
        <f t="shared" si="741"/>
        <v>5.6740334309306508</v>
      </c>
      <c r="LP158" s="193">
        <f t="shared" si="742"/>
        <v>4.1745731882913786</v>
      </c>
      <c r="LQ158" s="193">
        <f t="shared" si="743"/>
        <v>3.8150380693314694</v>
      </c>
      <c r="LR158" s="193">
        <f t="shared" si="556"/>
        <v>4.007930200536026</v>
      </c>
      <c r="LS158" s="212">
        <f t="shared" si="744"/>
        <v>57044.086305860073</v>
      </c>
      <c r="LW158" s="3">
        <f t="shared" si="557"/>
        <v>0</v>
      </c>
      <c r="LX158" s="6">
        <f t="shared" si="558"/>
        <v>0</v>
      </c>
      <c r="LY158" s="6">
        <f t="shared" si="559"/>
        <v>0</v>
      </c>
      <c r="LZ158" s="6">
        <f t="shared" si="560"/>
        <v>5.0613163018195548</v>
      </c>
      <c r="MA158" s="193">
        <f t="shared" si="745"/>
        <v>5.6740334309306508</v>
      </c>
      <c r="MB158" s="193">
        <f t="shared" si="746"/>
        <v>4.1745731882913786</v>
      </c>
      <c r="MC158" s="193">
        <f t="shared" si="747"/>
        <v>3.8150380693314694</v>
      </c>
      <c r="MD158" s="193">
        <f t="shared" si="561"/>
        <v>4.0012190759990967</v>
      </c>
      <c r="ME158" s="212">
        <f t="shared" si="748"/>
        <v>56996.513140109826</v>
      </c>
      <c r="MI158" s="3">
        <f t="shared" si="562"/>
        <v>0</v>
      </c>
      <c r="MJ158" s="6">
        <f t="shared" si="563"/>
        <v>0</v>
      </c>
      <c r="MK158" s="6">
        <f t="shared" si="564"/>
        <v>0</v>
      </c>
      <c r="ML158" s="6">
        <f t="shared" si="565"/>
        <v>5.751495797522221</v>
      </c>
      <c r="MM158" s="193">
        <f t="shared" si="749"/>
        <v>5.6740334309306508</v>
      </c>
      <c r="MN158" s="193">
        <f t="shared" si="750"/>
        <v>4.1745731882913786</v>
      </c>
      <c r="MO158" s="193">
        <f t="shared" si="751"/>
        <v>3.8150380693314694</v>
      </c>
      <c r="MP158" s="193">
        <f t="shared" si="566"/>
        <v>4.0137657140881018</v>
      </c>
      <c r="MQ158" s="205">
        <f t="shared" si="752"/>
        <v>57085.484799260747</v>
      </c>
      <c r="MT158" s="3">
        <f t="shared" si="567"/>
        <v>6.3253149415869165</v>
      </c>
      <c r="MU158" s="6">
        <f t="shared" si="568"/>
        <v>5.1060187186070998</v>
      </c>
      <c r="MV158" s="6">
        <f t="shared" si="569"/>
        <v>5.2415309697266022</v>
      </c>
      <c r="MW158" s="6">
        <f t="shared" si="570"/>
        <v>5.5214359656213325</v>
      </c>
      <c r="MX158" s="193">
        <f t="shared" si="753"/>
        <v>5.6955219368089738</v>
      </c>
      <c r="MY158" s="193">
        <f t="shared" si="754"/>
        <v>4.2501810279960504</v>
      </c>
      <c r="MZ158" s="193">
        <f t="shared" si="755"/>
        <v>3.9243470484463643</v>
      </c>
      <c r="NA158" s="193">
        <f t="shared" si="571"/>
        <v>4.0096009678350821</v>
      </c>
      <c r="NB158" s="212">
        <f t="shared" si="756"/>
        <v>57803.602036812816</v>
      </c>
      <c r="NF158" s="3">
        <f t="shared" si="572"/>
        <v>6.3253149415869157</v>
      </c>
      <c r="NG158" s="6">
        <f t="shared" si="573"/>
        <v>0</v>
      </c>
      <c r="NH158" s="6">
        <f t="shared" si="574"/>
        <v>0</v>
      </c>
      <c r="NI158" s="6">
        <f t="shared" si="575"/>
        <v>0</v>
      </c>
      <c r="NJ158" s="193">
        <f t="shared" si="757"/>
        <v>5.6955219368089738</v>
      </c>
      <c r="NK158" s="193">
        <f t="shared" si="758"/>
        <v>4.1745731882913786</v>
      </c>
      <c r="NL158" s="193">
        <f t="shared" si="759"/>
        <v>3.8150380693314694</v>
      </c>
      <c r="NM158" s="193">
        <f t="shared" si="576"/>
        <v>3.9040600573940507</v>
      </c>
      <c r="NN158" s="212">
        <f t="shared" si="760"/>
        <v>56324.621305285604</v>
      </c>
      <c r="NR158" s="3">
        <f t="shared" si="577"/>
        <v>0</v>
      </c>
      <c r="NS158" s="6">
        <f t="shared" si="578"/>
        <v>5.1060187186070998</v>
      </c>
      <c r="NT158" s="6">
        <f t="shared" si="579"/>
        <v>0</v>
      </c>
      <c r="NU158" s="6">
        <f t="shared" si="580"/>
        <v>0</v>
      </c>
      <c r="NV158" s="193">
        <f t="shared" si="761"/>
        <v>5.6740334309306508</v>
      </c>
      <c r="NW158" s="193">
        <f t="shared" si="762"/>
        <v>4.2501810279960504</v>
      </c>
      <c r="NX158" s="193">
        <f t="shared" si="763"/>
        <v>3.8150380693314694</v>
      </c>
      <c r="NY158" s="193">
        <f t="shared" si="581"/>
        <v>3.9040600573940507</v>
      </c>
      <c r="NZ158" s="212">
        <f t="shared" si="764"/>
        <v>56500.598526247632</v>
      </c>
      <c r="OD158" s="3">
        <f t="shared" si="582"/>
        <v>0</v>
      </c>
      <c r="OE158" s="6">
        <f t="shared" si="583"/>
        <v>0</v>
      </c>
      <c r="OF158" s="6">
        <f t="shared" si="584"/>
        <v>5.2415309697266022</v>
      </c>
      <c r="OG158" s="6">
        <f t="shared" si="585"/>
        <v>0</v>
      </c>
      <c r="OH158" s="193">
        <f t="shared" si="765"/>
        <v>5.6740334309306508</v>
      </c>
      <c r="OI158" s="193">
        <f t="shared" si="766"/>
        <v>4.1745731882913786</v>
      </c>
      <c r="OJ158" s="193">
        <f t="shared" si="767"/>
        <v>3.9243470484463643</v>
      </c>
      <c r="OK158" s="193">
        <f t="shared" si="586"/>
        <v>3.9040600573940507</v>
      </c>
      <c r="OL158" s="212">
        <f t="shared" si="768"/>
        <v>56847.380345685728</v>
      </c>
      <c r="OP158" s="3">
        <f t="shared" si="587"/>
        <v>0</v>
      </c>
      <c r="OQ158" s="6">
        <f t="shared" si="588"/>
        <v>0</v>
      </c>
      <c r="OR158" s="6">
        <f t="shared" si="589"/>
        <v>0</v>
      </c>
      <c r="OS158" s="6">
        <f t="shared" si="590"/>
        <v>5.5214359656213325</v>
      </c>
      <c r="OT158" s="193">
        <f t="shared" si="769"/>
        <v>5.6740334309306508</v>
      </c>
      <c r="OU158" s="193">
        <f t="shared" si="770"/>
        <v>4.1745731882913786</v>
      </c>
      <c r="OV158" s="193">
        <f t="shared" si="771"/>
        <v>3.8150380693314694</v>
      </c>
      <c r="OW158" s="193">
        <f t="shared" si="591"/>
        <v>4.0096009678350821</v>
      </c>
      <c r="OX158" s="232">
        <f t="shared" si="772"/>
        <v>57055.936050257827</v>
      </c>
    </row>
    <row r="159" spans="2:414" x14ac:dyDescent="0.2">
      <c r="B159" s="81">
        <v>45640</v>
      </c>
      <c r="C159">
        <v>155</v>
      </c>
      <c r="D159">
        <v>11.120402874839314</v>
      </c>
      <c r="E159">
        <v>0</v>
      </c>
      <c r="F159">
        <v>0</v>
      </c>
      <c r="G159">
        <v>0</v>
      </c>
      <c r="H159">
        <v>0</v>
      </c>
      <c r="I159">
        <v>0</v>
      </c>
      <c r="J159">
        <v>0</v>
      </c>
      <c r="K159">
        <v>0</v>
      </c>
      <c r="L159">
        <v>0</v>
      </c>
      <c r="M159">
        <v>0</v>
      </c>
      <c r="N159">
        <v>1</v>
      </c>
      <c r="O159">
        <v>0</v>
      </c>
      <c r="P159">
        <v>1</v>
      </c>
      <c r="Q159">
        <v>0</v>
      </c>
      <c r="R159">
        <v>0</v>
      </c>
      <c r="S159">
        <v>0</v>
      </c>
      <c r="T159">
        <v>24025</v>
      </c>
      <c r="U159">
        <v>6.6644723975033484</v>
      </c>
      <c r="V159">
        <v>5.1060187186070847</v>
      </c>
      <c r="W159">
        <v>4.5578530171535672</v>
      </c>
      <c r="X159">
        <v>4.6011966380177771</v>
      </c>
      <c r="Y159" s="3">
        <v>492.84295821079411</v>
      </c>
      <c r="Z159" s="3">
        <v>100.00000000000247</v>
      </c>
      <c r="AA159" s="3">
        <v>50</v>
      </c>
      <c r="AB159" s="3">
        <v>50</v>
      </c>
      <c r="AC159">
        <v>0</v>
      </c>
      <c r="AD159">
        <v>2</v>
      </c>
      <c r="AE159" s="6"/>
      <c r="AF159" s="1" t="s">
        <v>7</v>
      </c>
      <c r="AG159">
        <v>155</v>
      </c>
      <c r="AH159" s="189">
        <v>45640</v>
      </c>
      <c r="AI159">
        <f t="shared" si="592"/>
        <v>12</v>
      </c>
      <c r="AJ159">
        <v>155</v>
      </c>
      <c r="AK159">
        <v>0</v>
      </c>
      <c r="AL159">
        <v>2</v>
      </c>
      <c r="AM159">
        <v>0</v>
      </c>
      <c r="AN159">
        <v>1</v>
      </c>
      <c r="AO159">
        <v>0</v>
      </c>
      <c r="AP159">
        <v>0</v>
      </c>
      <c r="AQ159">
        <v>0</v>
      </c>
      <c r="AS159" s="37"/>
      <c r="AT159" s="37"/>
      <c r="AU159" s="6">
        <f t="shared" si="593"/>
        <v>0</v>
      </c>
      <c r="AV159" s="6">
        <f t="shared" si="594"/>
        <v>0</v>
      </c>
      <c r="AW159" s="6">
        <f t="shared" si="595"/>
        <v>0</v>
      </c>
      <c r="AX159" s="6">
        <f t="shared" si="596"/>
        <v>0</v>
      </c>
      <c r="AY159" s="193">
        <f t="shared" si="597"/>
        <v>5.6740334309306508</v>
      </c>
      <c r="AZ159" s="193">
        <f t="shared" si="598"/>
        <v>4.1745731882913786</v>
      </c>
      <c r="BA159" s="193">
        <f t="shared" si="599"/>
        <v>3.8150380693314694</v>
      </c>
      <c r="BB159" s="193">
        <f t="shared" si="600"/>
        <v>3.9040600573940507</v>
      </c>
      <c r="BC159" s="72">
        <f t="shared" si="601"/>
        <v>56312.210093717425</v>
      </c>
      <c r="BG159" s="3">
        <f t="shared" si="602"/>
        <v>6.5311829495532816</v>
      </c>
      <c r="BH159" s="6">
        <f t="shared" si="603"/>
        <v>0</v>
      </c>
      <c r="BI159" s="6">
        <f t="shared" si="604"/>
        <v>0</v>
      </c>
      <c r="BJ159" s="6">
        <f t="shared" si="605"/>
        <v>0</v>
      </c>
      <c r="BK159" s="193">
        <f t="shared" si="606"/>
        <v>5.6962136163157844</v>
      </c>
      <c r="BL159" s="193">
        <f t="shared" si="607"/>
        <v>4.1745731882913786</v>
      </c>
      <c r="BM159" s="193">
        <f t="shared" si="608"/>
        <v>3.8150380693314694</v>
      </c>
      <c r="BN159" s="193">
        <f t="shared" si="609"/>
        <v>3.9040600573940507</v>
      </c>
      <c r="BO159" s="72">
        <f t="shared" si="610"/>
        <v>56325.020847121952</v>
      </c>
      <c r="BS159" s="3">
        <f t="shared" si="611"/>
        <v>6.5312035273486995</v>
      </c>
      <c r="BT159" s="6">
        <f t="shared" si="612"/>
        <v>0</v>
      </c>
      <c r="BU159" s="6">
        <f t="shared" si="613"/>
        <v>0</v>
      </c>
      <c r="BV159" s="6">
        <f t="shared" si="614"/>
        <v>0</v>
      </c>
      <c r="BW159" s="193">
        <f t="shared" si="615"/>
        <v>5.6962136854295711</v>
      </c>
      <c r="BX159" s="193">
        <f t="shared" si="616"/>
        <v>4.1745731882913786</v>
      </c>
      <c r="BY159" s="193">
        <f t="shared" si="773"/>
        <v>3.8150380693314694</v>
      </c>
      <c r="BZ159" s="193">
        <f t="shared" si="617"/>
        <v>3.9040600573940507</v>
      </c>
      <c r="CA159" s="72">
        <f t="shared" si="618"/>
        <v>56325.020847121952</v>
      </c>
      <c r="CE159" s="3">
        <f t="shared" si="619"/>
        <v>0</v>
      </c>
      <c r="CF159" s="6">
        <f t="shared" si="620"/>
        <v>5.1060187186070847</v>
      </c>
      <c r="CG159" s="6">
        <f t="shared" si="621"/>
        <v>0</v>
      </c>
      <c r="CH159" s="6">
        <f t="shared" si="622"/>
        <v>0</v>
      </c>
      <c r="CI159" s="193">
        <f t="shared" si="623"/>
        <v>5.6740334309306508</v>
      </c>
      <c r="CJ159" s="193">
        <f t="shared" si="624"/>
        <v>4.2501810279960504</v>
      </c>
      <c r="CK159" s="193">
        <f t="shared" si="774"/>
        <v>3.8150380693314694</v>
      </c>
      <c r="CL159" s="193">
        <f t="shared" si="625"/>
        <v>3.9040600573940507</v>
      </c>
      <c r="CM159" s="72">
        <f t="shared" si="626"/>
        <v>56500.598526247632</v>
      </c>
      <c r="CQ159" s="3">
        <f t="shared" si="627"/>
        <v>0</v>
      </c>
      <c r="CR159" s="6">
        <f t="shared" si="628"/>
        <v>5.1060742507885646</v>
      </c>
      <c r="CS159" s="6">
        <f t="shared" si="629"/>
        <v>0</v>
      </c>
      <c r="CT159" s="6">
        <f t="shared" si="630"/>
        <v>0</v>
      </c>
      <c r="CU159" s="193">
        <f t="shared" si="631"/>
        <v>5.6740334309306508</v>
      </c>
      <c r="CV159" s="193">
        <f t="shared" si="632"/>
        <v>4.2501818199763788</v>
      </c>
      <c r="CW159" s="193">
        <f t="shared" si="775"/>
        <v>3.8150380693314694</v>
      </c>
      <c r="CX159" s="193">
        <f t="shared" si="633"/>
        <v>3.9040600573940507</v>
      </c>
      <c r="CY159" s="72">
        <f t="shared" si="634"/>
        <v>56500.600502884357</v>
      </c>
      <c r="DC159" s="3">
        <f t="shared" si="635"/>
        <v>0</v>
      </c>
      <c r="DD159" s="6">
        <f t="shared" si="636"/>
        <v>0</v>
      </c>
      <c r="DE159" s="6">
        <f t="shared" si="637"/>
        <v>4.7857456680112458</v>
      </c>
      <c r="DF159" s="6">
        <f t="shared" si="638"/>
        <v>0</v>
      </c>
      <c r="DG159" s="193">
        <f t="shared" si="639"/>
        <v>5.6740334309306508</v>
      </c>
      <c r="DH159" s="193">
        <f t="shared" si="640"/>
        <v>4.1745731882913786</v>
      </c>
      <c r="DI159" s="193">
        <f t="shared" si="776"/>
        <v>3.9153022138747122</v>
      </c>
      <c r="DJ159" s="193">
        <f t="shared" si="641"/>
        <v>3.9040600573940507</v>
      </c>
      <c r="DK159" s="72">
        <f t="shared" si="642"/>
        <v>56802.905020320242</v>
      </c>
      <c r="DO159" s="3">
        <f t="shared" si="643"/>
        <v>0</v>
      </c>
      <c r="DP159" s="6">
        <f t="shared" si="644"/>
        <v>0</v>
      </c>
      <c r="DQ159" s="6">
        <f t="shared" si="645"/>
        <v>4.5579410420919517</v>
      </c>
      <c r="DR159" s="6">
        <f t="shared" si="646"/>
        <v>0</v>
      </c>
      <c r="DS159" s="193">
        <f t="shared" si="647"/>
        <v>5.6740334309306508</v>
      </c>
      <c r="DT159" s="193">
        <f t="shared" si="648"/>
        <v>4.1745731882913786</v>
      </c>
      <c r="DU159" s="193">
        <f t="shared" si="777"/>
        <v>3.9107506947981525</v>
      </c>
      <c r="DV159" s="193">
        <f t="shared" si="649"/>
        <v>3.9040600573940507</v>
      </c>
      <c r="DW159" s="72">
        <f t="shared" si="650"/>
        <v>56780.537420399822</v>
      </c>
      <c r="EA159" s="3">
        <f t="shared" si="651"/>
        <v>0</v>
      </c>
      <c r="EB159" s="6">
        <f t="shared" si="652"/>
        <v>0</v>
      </c>
      <c r="EC159" s="6">
        <f t="shared" si="653"/>
        <v>0</v>
      </c>
      <c r="ED159" s="6">
        <f t="shared" si="654"/>
        <v>13.803589914053331</v>
      </c>
      <c r="EE159" s="193">
        <f t="shared" si="655"/>
        <v>5.6740334309306508</v>
      </c>
      <c r="EF159" s="193">
        <f t="shared" si="656"/>
        <v>4.1745731882913786</v>
      </c>
      <c r="EG159" s="193">
        <f t="shared" si="778"/>
        <v>3.8150380693314694</v>
      </c>
      <c r="EH159" s="193">
        <f t="shared" si="657"/>
        <v>4.1495746364838775</v>
      </c>
      <c r="EI159" s="72">
        <f t="shared" si="658"/>
        <v>58057.476754843105</v>
      </c>
      <c r="EM159" s="3">
        <f t="shared" si="659"/>
        <v>0</v>
      </c>
      <c r="EN159" s="6">
        <f t="shared" si="660"/>
        <v>0</v>
      </c>
      <c r="EO159" s="6">
        <f t="shared" si="661"/>
        <v>0</v>
      </c>
      <c r="EP159" s="6">
        <f t="shared" si="662"/>
        <v>4.6013102000545691</v>
      </c>
      <c r="EQ159" s="193">
        <f t="shared" si="663"/>
        <v>5.6740334309306508</v>
      </c>
      <c r="ER159" s="193">
        <f t="shared" si="664"/>
        <v>4.1745731882913786</v>
      </c>
      <c r="ES159" s="193">
        <f t="shared" si="779"/>
        <v>3.8150380693314694</v>
      </c>
      <c r="ET159" s="193">
        <f t="shared" si="665"/>
        <v>3.9927684288331076</v>
      </c>
      <c r="EU159" s="72">
        <f t="shared" si="666"/>
        <v>56936.665444719103</v>
      </c>
      <c r="EY159" s="3">
        <f t="shared" si="667"/>
        <v>6.5311829495532816</v>
      </c>
      <c r="EZ159" s="6">
        <f t="shared" si="668"/>
        <v>5.1060187186070847</v>
      </c>
      <c r="FA159" s="6">
        <f t="shared" si="669"/>
        <v>4.7857456680112458</v>
      </c>
      <c r="FB159" s="6">
        <f t="shared" si="670"/>
        <v>13.803589914053331</v>
      </c>
      <c r="FC159" s="193">
        <f t="shared" si="671"/>
        <v>5.6962136163157844</v>
      </c>
      <c r="FD159" s="193">
        <f t="shared" si="672"/>
        <v>4.2501810279960504</v>
      </c>
      <c r="FE159" s="193">
        <f t="shared" si="780"/>
        <v>3.9153022138747122</v>
      </c>
      <c r="FF159" s="193">
        <f t="shared" si="673"/>
        <v>4.1495746364838775</v>
      </c>
      <c r="FG159" s="72">
        <f t="shared" si="674"/>
        <v>58772.666647289261</v>
      </c>
      <c r="FK159" s="3">
        <f t="shared" si="675"/>
        <v>6.6644929752987672</v>
      </c>
      <c r="FL159" s="6">
        <f t="shared" si="676"/>
        <v>5.1060742507885646</v>
      </c>
      <c r="FM159" s="6">
        <f t="shared" si="677"/>
        <v>4.5579410420919517</v>
      </c>
      <c r="FN159" s="6">
        <f t="shared" si="678"/>
        <v>4.6013102000545691</v>
      </c>
      <c r="FO159" s="193">
        <f t="shared" si="679"/>
        <v>5.6966612589708747</v>
      </c>
      <c r="FP159" s="193">
        <f t="shared" si="680"/>
        <v>4.2501818199763788</v>
      </c>
      <c r="FQ159" s="193">
        <f t="shared" si="781"/>
        <v>3.9107506947981525</v>
      </c>
      <c r="FR159" s="193">
        <f t="shared" si="681"/>
        <v>3.9927684288331076</v>
      </c>
      <c r="FS159" s="205">
        <f t="shared" si="682"/>
        <v>57615.618510034285</v>
      </c>
      <c r="FW159" s="3">
        <f t="shared" si="683"/>
        <v>7.6641432571288499</v>
      </c>
      <c r="FX159" s="6">
        <f t="shared" si="684"/>
        <v>5.7698011520260053</v>
      </c>
      <c r="FY159" s="6">
        <f t="shared" si="685"/>
        <v>5.6517377412704235</v>
      </c>
      <c r="FZ159" s="6">
        <f t="shared" si="686"/>
        <v>5.4294120328609763</v>
      </c>
      <c r="GA159" s="193">
        <f t="shared" si="687"/>
        <v>5.7000116216139709</v>
      </c>
      <c r="GB159" s="193">
        <f t="shared" si="688"/>
        <v>4.2596031342285618</v>
      </c>
      <c r="GC159" s="193">
        <f t="shared" si="782"/>
        <v>3.932418037999617</v>
      </c>
      <c r="GD159" s="193">
        <f t="shared" si="689"/>
        <v>4.007930200536026</v>
      </c>
      <c r="GE159" s="72">
        <f t="shared" si="690"/>
        <v>57858.71177063178</v>
      </c>
      <c r="GI159" s="3">
        <f t="shared" si="691"/>
        <v>7.3309196372536842</v>
      </c>
      <c r="GJ159" s="6">
        <f t="shared" si="692"/>
        <v>5.6166205904677939</v>
      </c>
      <c r="GK159" s="6">
        <f t="shared" si="693"/>
        <v>5.0136383188689244</v>
      </c>
      <c r="GL159" s="6">
        <f t="shared" si="694"/>
        <v>5.0613163018195548</v>
      </c>
      <c r="GM159" s="193">
        <f t="shared" si="695"/>
        <v>5.6988960578398054</v>
      </c>
      <c r="GN159" s="193">
        <f t="shared" si="696"/>
        <v>4.2574366682261262</v>
      </c>
      <c r="GO159" s="193">
        <f t="shared" si="783"/>
        <v>3.9198348572547341</v>
      </c>
      <c r="GP159" s="193">
        <f t="shared" si="697"/>
        <v>4.0012190759990967</v>
      </c>
      <c r="GQ159" s="72">
        <f t="shared" si="698"/>
        <v>57741.359743494962</v>
      </c>
      <c r="GU159" s="3">
        <f t="shared" si="699"/>
        <v>8.6638141167543541</v>
      </c>
      <c r="GV159" s="6">
        <f t="shared" si="700"/>
        <v>6.1272224623285014</v>
      </c>
      <c r="GW159" s="6">
        <f t="shared" si="701"/>
        <v>5.9252089222996371</v>
      </c>
      <c r="GX159" s="6">
        <f t="shared" si="702"/>
        <v>5.751495797522221</v>
      </c>
      <c r="GY159" s="193">
        <f t="shared" si="703"/>
        <v>5.7033508654211049</v>
      </c>
      <c r="GZ159" s="193">
        <f t="shared" si="704"/>
        <v>4.2646400431318083</v>
      </c>
      <c r="HA159" s="193">
        <f t="shared" si="784"/>
        <v>3.9377627340091421</v>
      </c>
      <c r="HB159" s="193">
        <f t="shared" si="705"/>
        <v>4.0137657140881018</v>
      </c>
      <c r="HC159" s="205">
        <f t="shared" si="706"/>
        <v>57942.360413197384</v>
      </c>
      <c r="HG159" s="3">
        <f t="shared" si="507"/>
        <v>7.6641432571288499</v>
      </c>
      <c r="HH159" s="6">
        <f t="shared" si="508"/>
        <v>0</v>
      </c>
      <c r="HI159" s="6">
        <f t="shared" si="509"/>
        <v>0</v>
      </c>
      <c r="HJ159" s="6">
        <f t="shared" si="510"/>
        <v>0</v>
      </c>
      <c r="HK159" s="193">
        <f t="shared" si="707"/>
        <v>5.7000116216139709</v>
      </c>
      <c r="HL159" s="193">
        <f t="shared" si="707"/>
        <v>4.1745731882913786</v>
      </c>
      <c r="HM159" s="193">
        <f t="shared" si="707"/>
        <v>3.8150380693314694</v>
      </c>
      <c r="HN159" s="193">
        <f t="shared" si="511"/>
        <v>3.9040600573940507</v>
      </c>
      <c r="HO159" s="212">
        <f t="shared" si="708"/>
        <v>56327.214777882931</v>
      </c>
      <c r="HS159" s="3">
        <f t="shared" si="512"/>
        <v>7.3309196372536842</v>
      </c>
      <c r="HT159" s="6">
        <f t="shared" si="513"/>
        <v>0</v>
      </c>
      <c r="HU159" s="6">
        <f t="shared" si="514"/>
        <v>0</v>
      </c>
      <c r="HV159" s="6">
        <f t="shared" si="515"/>
        <v>0</v>
      </c>
      <c r="HW159" s="193">
        <f t="shared" si="709"/>
        <v>5.6988960578398054</v>
      </c>
      <c r="HX159" s="193">
        <f t="shared" si="710"/>
        <v>4.1745731882913786</v>
      </c>
      <c r="HY159" s="193">
        <f t="shared" si="711"/>
        <v>3.8150380693314694</v>
      </c>
      <c r="HZ159" s="193">
        <f t="shared" si="516"/>
        <v>3.9040600573940507</v>
      </c>
      <c r="IA159" s="212">
        <f t="shared" si="712"/>
        <v>56326.57035978639</v>
      </c>
      <c r="IE159" s="3">
        <f t="shared" si="517"/>
        <v>8.6638141167543541</v>
      </c>
      <c r="IF159" s="6">
        <f t="shared" si="518"/>
        <v>0</v>
      </c>
      <c r="IG159" s="6">
        <f t="shared" si="519"/>
        <v>0</v>
      </c>
      <c r="IH159" s="6">
        <f t="shared" si="520"/>
        <v>0</v>
      </c>
      <c r="II159" s="193">
        <f t="shared" si="713"/>
        <v>5.7033508654211049</v>
      </c>
      <c r="IJ159" s="193">
        <f t="shared" si="714"/>
        <v>4.1745731882913786</v>
      </c>
      <c r="IK159" s="193">
        <f t="shared" si="715"/>
        <v>3.8150380693314694</v>
      </c>
      <c r="IL159" s="193">
        <f t="shared" si="521"/>
        <v>3.9040600573940507</v>
      </c>
      <c r="IM159" s="205">
        <f t="shared" si="716"/>
        <v>56329.143774094577</v>
      </c>
      <c r="IQ159" s="3">
        <f t="shared" si="522"/>
        <v>0</v>
      </c>
      <c r="IR159" s="6">
        <f t="shared" si="523"/>
        <v>5.7698011520260053</v>
      </c>
      <c r="IS159" s="6">
        <f t="shared" si="524"/>
        <v>0</v>
      </c>
      <c r="IT159" s="6">
        <f t="shared" si="525"/>
        <v>0</v>
      </c>
      <c r="IU159" s="193">
        <f t="shared" si="717"/>
        <v>5.6740334309306508</v>
      </c>
      <c r="IV159" s="193">
        <f t="shared" si="718"/>
        <v>4.2596031342285618</v>
      </c>
      <c r="IW159" s="193">
        <f t="shared" si="719"/>
        <v>3.8150380693314694</v>
      </c>
      <c r="IX159" s="193">
        <f t="shared" si="526"/>
        <v>3.9040600573940507</v>
      </c>
      <c r="IY159" s="212">
        <f t="shared" si="720"/>
        <v>56524.119257341903</v>
      </c>
      <c r="JC159" s="3">
        <f t="shared" si="527"/>
        <v>0</v>
      </c>
      <c r="JD159" s="6">
        <f t="shared" si="528"/>
        <v>5.6166205904677939</v>
      </c>
      <c r="JE159" s="6">
        <f t="shared" si="529"/>
        <v>0</v>
      </c>
      <c r="JF159" s="6">
        <f t="shared" si="530"/>
        <v>0</v>
      </c>
      <c r="JG159" s="193">
        <f t="shared" si="721"/>
        <v>5.6740334309306508</v>
      </c>
      <c r="JH159" s="193">
        <f t="shared" si="722"/>
        <v>4.2574366682261262</v>
      </c>
      <c r="JI159" s="193">
        <f t="shared" si="723"/>
        <v>3.8150380693314694</v>
      </c>
      <c r="JJ159" s="193">
        <f t="shared" si="531"/>
        <v>3.9040600573940507</v>
      </c>
      <c r="JK159" s="212">
        <f t="shared" si="724"/>
        <v>56518.710166286517</v>
      </c>
      <c r="JO159" s="3">
        <f t="shared" si="532"/>
        <v>0</v>
      </c>
      <c r="JP159" s="6">
        <f t="shared" si="533"/>
        <v>6.1272224623285014</v>
      </c>
      <c r="JQ159" s="6">
        <f t="shared" si="534"/>
        <v>0</v>
      </c>
      <c r="JR159" s="6">
        <f t="shared" si="535"/>
        <v>0</v>
      </c>
      <c r="JS159" s="193">
        <f t="shared" si="725"/>
        <v>5.6740334309306508</v>
      </c>
      <c r="JT159" s="193">
        <f t="shared" si="726"/>
        <v>4.2646400431318083</v>
      </c>
      <c r="JU159" s="193">
        <f t="shared" si="727"/>
        <v>3.8150380693314694</v>
      </c>
      <c r="JV159" s="193">
        <f t="shared" si="536"/>
        <v>3.9040600573940507</v>
      </c>
      <c r="JW159" s="205">
        <f t="shared" si="728"/>
        <v>56536.697084043539</v>
      </c>
      <c r="KA159" s="3">
        <f t="shared" si="537"/>
        <v>0</v>
      </c>
      <c r="KB159" s="6">
        <f t="shared" si="538"/>
        <v>0</v>
      </c>
      <c r="KC159" s="6">
        <f t="shared" si="539"/>
        <v>5.6517377412704235</v>
      </c>
      <c r="KD159" s="6">
        <f t="shared" si="540"/>
        <v>0</v>
      </c>
      <c r="KE159" s="193">
        <f t="shared" si="729"/>
        <v>5.6740334309306508</v>
      </c>
      <c r="KF159" s="193">
        <f t="shared" si="730"/>
        <v>4.1745731882913786</v>
      </c>
      <c r="KG159" s="193">
        <f t="shared" si="731"/>
        <v>3.932418037999617</v>
      </c>
      <c r="KH159" s="193">
        <f t="shared" si="541"/>
        <v>3.9040600573940507</v>
      </c>
      <c r="KI159" s="212">
        <f t="shared" si="732"/>
        <v>56887.096473452693</v>
      </c>
      <c r="KM159" s="3">
        <f t="shared" si="542"/>
        <v>0</v>
      </c>
      <c r="KN159" s="6">
        <f t="shared" si="543"/>
        <v>0</v>
      </c>
      <c r="KO159" s="6">
        <f t="shared" si="544"/>
        <v>5.0136383188689244</v>
      </c>
      <c r="KP159" s="6">
        <f t="shared" si="545"/>
        <v>0</v>
      </c>
      <c r="KQ159" s="193">
        <f t="shared" si="733"/>
        <v>5.6740334309306508</v>
      </c>
      <c r="KR159" s="193">
        <f t="shared" si="734"/>
        <v>4.1745731882913786</v>
      </c>
      <c r="KS159" s="193">
        <f t="shared" si="735"/>
        <v>3.9198348572547341</v>
      </c>
      <c r="KT159" s="193">
        <f t="shared" si="546"/>
        <v>3.9040600573940507</v>
      </c>
      <c r="KU159" s="212">
        <f t="shared" si="736"/>
        <v>56825.188615660445</v>
      </c>
      <c r="KY159" s="3">
        <f t="shared" si="547"/>
        <v>0</v>
      </c>
      <c r="KZ159" s="6">
        <f t="shared" si="548"/>
        <v>0</v>
      </c>
      <c r="LA159" s="6">
        <f t="shared" si="549"/>
        <v>5.9252089222996371</v>
      </c>
      <c r="LB159" s="6">
        <f t="shared" si="550"/>
        <v>0</v>
      </c>
      <c r="LC159" s="193">
        <f t="shared" si="737"/>
        <v>5.6740334309306508</v>
      </c>
      <c r="LD159" s="193">
        <f t="shared" si="738"/>
        <v>4.1745731882913786</v>
      </c>
      <c r="LE159" s="193">
        <f t="shared" si="739"/>
        <v>3.9377627340091421</v>
      </c>
      <c r="LF159" s="193">
        <f t="shared" si="551"/>
        <v>3.9040600573940507</v>
      </c>
      <c r="LG159" s="205">
        <f t="shared" si="740"/>
        <v>56913.412190118921</v>
      </c>
      <c r="LK159" s="3">
        <f t="shared" si="552"/>
        <v>0</v>
      </c>
      <c r="LL159" s="6">
        <f t="shared" si="553"/>
        <v>0</v>
      </c>
      <c r="LM159" s="6">
        <f t="shared" si="554"/>
        <v>0</v>
      </c>
      <c r="LN159" s="6">
        <f t="shared" si="555"/>
        <v>5.4294120328609763</v>
      </c>
      <c r="LO159" s="193">
        <f t="shared" si="741"/>
        <v>5.6740334309306508</v>
      </c>
      <c r="LP159" s="193">
        <f t="shared" si="742"/>
        <v>4.1745731882913786</v>
      </c>
      <c r="LQ159" s="193">
        <f t="shared" si="743"/>
        <v>3.8150380693314694</v>
      </c>
      <c r="LR159" s="193">
        <f t="shared" si="556"/>
        <v>4.007930200536026</v>
      </c>
      <c r="LS159" s="212">
        <f t="shared" si="744"/>
        <v>57044.086305860073</v>
      </c>
      <c r="LW159" s="3">
        <f t="shared" si="557"/>
        <v>0</v>
      </c>
      <c r="LX159" s="6">
        <f t="shared" si="558"/>
        <v>0</v>
      </c>
      <c r="LY159" s="6">
        <f t="shared" si="559"/>
        <v>0</v>
      </c>
      <c r="LZ159" s="6">
        <f t="shared" si="560"/>
        <v>5.0613163018195548</v>
      </c>
      <c r="MA159" s="193">
        <f t="shared" si="745"/>
        <v>5.6740334309306508</v>
      </c>
      <c r="MB159" s="193">
        <f t="shared" si="746"/>
        <v>4.1745731882913786</v>
      </c>
      <c r="MC159" s="193">
        <f t="shared" si="747"/>
        <v>3.8150380693314694</v>
      </c>
      <c r="MD159" s="193">
        <f t="shared" si="561"/>
        <v>4.0012190759990967</v>
      </c>
      <c r="ME159" s="212">
        <f t="shared" si="748"/>
        <v>56996.513140109826</v>
      </c>
      <c r="MI159" s="3">
        <f t="shared" si="562"/>
        <v>0</v>
      </c>
      <c r="MJ159" s="6">
        <f t="shared" si="563"/>
        <v>0</v>
      </c>
      <c r="MK159" s="6">
        <f t="shared" si="564"/>
        <v>0</v>
      </c>
      <c r="ML159" s="6">
        <f t="shared" si="565"/>
        <v>5.751495797522221</v>
      </c>
      <c r="MM159" s="193">
        <f t="shared" si="749"/>
        <v>5.6740334309306508</v>
      </c>
      <c r="MN159" s="193">
        <f t="shared" si="750"/>
        <v>4.1745731882913786</v>
      </c>
      <c r="MO159" s="193">
        <f t="shared" si="751"/>
        <v>3.8150380693314694</v>
      </c>
      <c r="MP159" s="193">
        <f t="shared" si="566"/>
        <v>4.0137657140881018</v>
      </c>
      <c r="MQ159" s="205">
        <f t="shared" si="752"/>
        <v>57085.484799260747</v>
      </c>
      <c r="MT159" s="3">
        <f t="shared" si="567"/>
        <v>6.3312487776281809</v>
      </c>
      <c r="MU159" s="6">
        <f t="shared" si="568"/>
        <v>5.1060187186070847</v>
      </c>
      <c r="MV159" s="6">
        <f t="shared" si="569"/>
        <v>5.2415309697266022</v>
      </c>
      <c r="MW159" s="6">
        <f t="shared" si="570"/>
        <v>5.5214359656213325</v>
      </c>
      <c r="MX159" s="193">
        <f t="shared" si="753"/>
        <v>5.6955418801292019</v>
      </c>
      <c r="MY159" s="193">
        <f t="shared" si="754"/>
        <v>4.2501810279960504</v>
      </c>
      <c r="MZ159" s="193">
        <f t="shared" si="755"/>
        <v>3.9243470484463643</v>
      </c>
      <c r="NA159" s="193">
        <f t="shared" si="571"/>
        <v>4.0096009678350821</v>
      </c>
      <c r="NB159" s="212">
        <f t="shared" si="756"/>
        <v>57803.613859329613</v>
      </c>
      <c r="NF159" s="3">
        <f t="shared" si="572"/>
        <v>6.3312487776281801</v>
      </c>
      <c r="NG159" s="6">
        <f t="shared" si="573"/>
        <v>0</v>
      </c>
      <c r="NH159" s="6">
        <f t="shared" si="574"/>
        <v>0</v>
      </c>
      <c r="NI159" s="6">
        <f t="shared" si="575"/>
        <v>0</v>
      </c>
      <c r="NJ159" s="193">
        <f t="shared" si="757"/>
        <v>5.6955418801292019</v>
      </c>
      <c r="NK159" s="193">
        <f t="shared" si="758"/>
        <v>4.1745731882913786</v>
      </c>
      <c r="NL159" s="193">
        <f t="shared" si="759"/>
        <v>3.8150380693314694</v>
      </c>
      <c r="NM159" s="193">
        <f t="shared" si="576"/>
        <v>3.9040600573940507</v>
      </c>
      <c r="NN159" s="212">
        <f t="shared" si="760"/>
        <v>56324.632825307846</v>
      </c>
      <c r="NR159" s="3">
        <f t="shared" si="577"/>
        <v>0</v>
      </c>
      <c r="NS159" s="6">
        <f t="shared" si="578"/>
        <v>5.1060187186070847</v>
      </c>
      <c r="NT159" s="6">
        <f t="shared" si="579"/>
        <v>0</v>
      </c>
      <c r="NU159" s="6">
        <f t="shared" si="580"/>
        <v>0</v>
      </c>
      <c r="NV159" s="193">
        <f t="shared" si="761"/>
        <v>5.6740334309306508</v>
      </c>
      <c r="NW159" s="193">
        <f t="shared" si="762"/>
        <v>4.2501810279960504</v>
      </c>
      <c r="NX159" s="193">
        <f t="shared" si="763"/>
        <v>3.8150380693314694</v>
      </c>
      <c r="NY159" s="193">
        <f t="shared" si="581"/>
        <v>3.9040600573940507</v>
      </c>
      <c r="NZ159" s="212">
        <f t="shared" si="764"/>
        <v>56500.598526247632</v>
      </c>
      <c r="OD159" s="3">
        <f t="shared" si="582"/>
        <v>0</v>
      </c>
      <c r="OE159" s="6">
        <f t="shared" si="583"/>
        <v>0</v>
      </c>
      <c r="OF159" s="6">
        <f t="shared" si="584"/>
        <v>5.2415309697266022</v>
      </c>
      <c r="OG159" s="6">
        <f t="shared" si="585"/>
        <v>0</v>
      </c>
      <c r="OH159" s="193">
        <f t="shared" si="765"/>
        <v>5.6740334309306508</v>
      </c>
      <c r="OI159" s="193">
        <f t="shared" si="766"/>
        <v>4.1745731882913786</v>
      </c>
      <c r="OJ159" s="193">
        <f t="shared" si="767"/>
        <v>3.9243470484463643</v>
      </c>
      <c r="OK159" s="193">
        <f t="shared" si="586"/>
        <v>3.9040600573940507</v>
      </c>
      <c r="OL159" s="212">
        <f t="shared" si="768"/>
        <v>56847.380345685728</v>
      </c>
      <c r="OP159" s="3">
        <f t="shared" si="587"/>
        <v>0</v>
      </c>
      <c r="OQ159" s="6">
        <f t="shared" si="588"/>
        <v>0</v>
      </c>
      <c r="OR159" s="6">
        <f t="shared" si="589"/>
        <v>0</v>
      </c>
      <c r="OS159" s="6">
        <f t="shared" si="590"/>
        <v>5.5214359656213325</v>
      </c>
      <c r="OT159" s="193">
        <f t="shared" si="769"/>
        <v>5.6740334309306508</v>
      </c>
      <c r="OU159" s="193">
        <f t="shared" si="770"/>
        <v>4.1745731882913786</v>
      </c>
      <c r="OV159" s="193">
        <f t="shared" si="771"/>
        <v>3.8150380693314694</v>
      </c>
      <c r="OW159" s="193">
        <f t="shared" si="591"/>
        <v>4.0096009678350821</v>
      </c>
      <c r="OX159" s="232">
        <f t="shared" si="772"/>
        <v>57055.936050257827</v>
      </c>
    </row>
    <row r="160" spans="2:414" x14ac:dyDescent="0.2">
      <c r="B160" s="81">
        <v>45647</v>
      </c>
      <c r="C160">
        <v>156</v>
      </c>
      <c r="D160">
        <v>11.120946402009073</v>
      </c>
      <c r="E160">
        <v>0</v>
      </c>
      <c r="F160">
        <v>0</v>
      </c>
      <c r="G160">
        <v>0</v>
      </c>
      <c r="H160">
        <v>0</v>
      </c>
      <c r="I160">
        <v>0</v>
      </c>
      <c r="J160">
        <v>0</v>
      </c>
      <c r="K160">
        <v>0</v>
      </c>
      <c r="L160">
        <v>0</v>
      </c>
      <c r="M160">
        <v>0</v>
      </c>
      <c r="N160">
        <v>1</v>
      </c>
      <c r="O160">
        <v>0</v>
      </c>
      <c r="P160">
        <v>1</v>
      </c>
      <c r="Q160">
        <v>0</v>
      </c>
      <c r="R160">
        <v>0</v>
      </c>
      <c r="S160">
        <v>0</v>
      </c>
      <c r="T160">
        <v>24336</v>
      </c>
      <c r="U160">
        <v>6.6707407298994648</v>
      </c>
      <c r="V160">
        <v>5.1078286585734567</v>
      </c>
      <c r="W160">
        <v>4.5606697995728256</v>
      </c>
      <c r="X160">
        <v>4.6011966380177771</v>
      </c>
      <c r="Y160" s="3">
        <v>497.77307794996022</v>
      </c>
      <c r="Z160" s="3">
        <v>100.29893241231545</v>
      </c>
      <c r="AA160" s="3">
        <v>50.269039171082795</v>
      </c>
      <c r="AB160" s="3">
        <v>50</v>
      </c>
      <c r="AC160">
        <v>0</v>
      </c>
      <c r="AD160">
        <v>2</v>
      </c>
      <c r="AE160" s="6"/>
      <c r="AF160" s="1" t="s">
        <v>7</v>
      </c>
      <c r="AG160">
        <v>156</v>
      </c>
      <c r="AH160" s="189">
        <v>45647</v>
      </c>
      <c r="AI160">
        <f t="shared" si="592"/>
        <v>12</v>
      </c>
      <c r="AJ160">
        <v>156</v>
      </c>
      <c r="AK160">
        <v>0</v>
      </c>
      <c r="AL160">
        <v>2</v>
      </c>
      <c r="AM160">
        <v>0</v>
      </c>
      <c r="AN160">
        <v>1</v>
      </c>
      <c r="AO160">
        <v>0</v>
      </c>
      <c r="AP160">
        <v>0</v>
      </c>
      <c r="AQ160">
        <v>0</v>
      </c>
      <c r="AS160" s="37"/>
      <c r="AT160" s="37"/>
      <c r="AU160" s="6">
        <f t="shared" si="593"/>
        <v>0</v>
      </c>
      <c r="AV160" s="6">
        <f t="shared" si="594"/>
        <v>0</v>
      </c>
      <c r="AW160" s="6">
        <f t="shared" si="595"/>
        <v>0</v>
      </c>
      <c r="AX160" s="6">
        <f t="shared" si="596"/>
        <v>0</v>
      </c>
      <c r="AY160" s="193">
        <f t="shared" si="597"/>
        <v>5.6740334309306508</v>
      </c>
      <c r="AZ160" s="193">
        <f t="shared" si="598"/>
        <v>4.1745731882913786</v>
      </c>
      <c r="BA160" s="193">
        <f t="shared" si="599"/>
        <v>3.8150380693314694</v>
      </c>
      <c r="BB160" s="193">
        <f t="shared" si="600"/>
        <v>3.9040600573940507</v>
      </c>
      <c r="BC160" s="72">
        <f t="shared" si="601"/>
        <v>56312.210093717425</v>
      </c>
      <c r="BG160" s="3">
        <f t="shared" si="602"/>
        <v>6.5373259153014756</v>
      </c>
      <c r="BH160" s="6">
        <f t="shared" si="603"/>
        <v>0</v>
      </c>
      <c r="BI160" s="6">
        <f t="shared" si="604"/>
        <v>0</v>
      </c>
      <c r="BJ160" s="6">
        <f t="shared" si="605"/>
        <v>0</v>
      </c>
      <c r="BK160" s="193">
        <f t="shared" si="606"/>
        <v>5.6962342482275732</v>
      </c>
      <c r="BL160" s="193">
        <f t="shared" si="607"/>
        <v>4.1745731882913786</v>
      </c>
      <c r="BM160" s="193">
        <f t="shared" si="608"/>
        <v>3.8150380693314694</v>
      </c>
      <c r="BN160" s="193">
        <f t="shared" si="609"/>
        <v>3.9040600573940507</v>
      </c>
      <c r="BO160" s="72">
        <f t="shared" si="610"/>
        <v>56325.032764985539</v>
      </c>
      <c r="BS160" s="3">
        <f t="shared" si="611"/>
        <v>6.5373465124515331</v>
      </c>
      <c r="BT160" s="6">
        <f t="shared" si="612"/>
        <v>0</v>
      </c>
      <c r="BU160" s="6">
        <f t="shared" si="613"/>
        <v>0</v>
      </c>
      <c r="BV160" s="6">
        <f t="shared" si="614"/>
        <v>0</v>
      </c>
      <c r="BW160" s="193">
        <f t="shared" si="615"/>
        <v>5.6962343174049384</v>
      </c>
      <c r="BX160" s="193">
        <f t="shared" si="616"/>
        <v>4.1745731882913786</v>
      </c>
      <c r="BY160" s="193">
        <f t="shared" si="773"/>
        <v>3.8150380693314694</v>
      </c>
      <c r="BZ160" s="193">
        <f t="shared" si="617"/>
        <v>3.9040600573940507</v>
      </c>
      <c r="CA160" s="72">
        <f t="shared" si="618"/>
        <v>56325.032764985539</v>
      </c>
      <c r="CE160" s="3">
        <f t="shared" si="619"/>
        <v>0</v>
      </c>
      <c r="CF160" s="6">
        <f t="shared" si="620"/>
        <v>5.1078286585734567</v>
      </c>
      <c r="CG160" s="6">
        <f t="shared" si="621"/>
        <v>0</v>
      </c>
      <c r="CH160" s="6">
        <f t="shared" si="622"/>
        <v>0</v>
      </c>
      <c r="CI160" s="193">
        <f t="shared" si="623"/>
        <v>5.6740334309306508</v>
      </c>
      <c r="CJ160" s="193">
        <f t="shared" si="624"/>
        <v>4.2502068403966984</v>
      </c>
      <c r="CK160" s="193">
        <f t="shared" si="774"/>
        <v>3.8150380693314694</v>
      </c>
      <c r="CL160" s="193">
        <f t="shared" si="625"/>
        <v>3.9040600573940507</v>
      </c>
      <c r="CM160" s="72">
        <f t="shared" si="626"/>
        <v>56500.662949268357</v>
      </c>
      <c r="CQ160" s="3">
        <f t="shared" si="627"/>
        <v>0</v>
      </c>
      <c r="CR160" s="6">
        <f t="shared" si="628"/>
        <v>5.1078842104395319</v>
      </c>
      <c r="CS160" s="6">
        <f t="shared" si="629"/>
        <v>0</v>
      </c>
      <c r="CT160" s="6">
        <f t="shared" si="630"/>
        <v>0</v>
      </c>
      <c r="CU160" s="193">
        <f t="shared" si="631"/>
        <v>5.6740334309306508</v>
      </c>
      <c r="CV160" s="193">
        <f t="shared" si="632"/>
        <v>4.2502076326373119</v>
      </c>
      <c r="CW160" s="193">
        <f t="shared" si="775"/>
        <v>3.8150380693314694</v>
      </c>
      <c r="CX160" s="193">
        <f t="shared" si="633"/>
        <v>3.9040600573940507</v>
      </c>
      <c r="CY160" s="72">
        <f t="shared" si="634"/>
        <v>56500.664926556899</v>
      </c>
      <c r="DC160" s="3">
        <f t="shared" si="635"/>
        <v>0</v>
      </c>
      <c r="DD160" s="6">
        <f t="shared" si="636"/>
        <v>0</v>
      </c>
      <c r="DE160" s="6">
        <f t="shared" si="637"/>
        <v>4.7887032895514672</v>
      </c>
      <c r="DF160" s="6">
        <f t="shared" si="638"/>
        <v>0</v>
      </c>
      <c r="DG160" s="193">
        <f t="shared" si="639"/>
        <v>5.6740334309306508</v>
      </c>
      <c r="DH160" s="193">
        <f t="shared" si="640"/>
        <v>4.1745731882913786</v>
      </c>
      <c r="DI160" s="193">
        <f t="shared" si="776"/>
        <v>3.9153611709120573</v>
      </c>
      <c r="DJ160" s="193">
        <f t="shared" si="641"/>
        <v>3.9040600573940507</v>
      </c>
      <c r="DK160" s="72">
        <f t="shared" si="642"/>
        <v>56803.194811591267</v>
      </c>
      <c r="DO160" s="3">
        <f t="shared" si="643"/>
        <v>0</v>
      </c>
      <c r="DP160" s="6">
        <f t="shared" si="644"/>
        <v>0</v>
      </c>
      <c r="DQ160" s="6">
        <f t="shared" si="645"/>
        <v>4.5607578789111871</v>
      </c>
      <c r="DR160" s="6">
        <f t="shared" si="646"/>
        <v>0</v>
      </c>
      <c r="DS160" s="193">
        <f t="shared" si="647"/>
        <v>5.6740334309306508</v>
      </c>
      <c r="DT160" s="193">
        <f t="shared" si="648"/>
        <v>4.1745731882913786</v>
      </c>
      <c r="DU160" s="193">
        <f t="shared" si="777"/>
        <v>3.910807101667086</v>
      </c>
      <c r="DV160" s="193">
        <f t="shared" si="649"/>
        <v>3.9040600573940507</v>
      </c>
      <c r="DW160" s="72">
        <f t="shared" si="650"/>
        <v>56780.814567631518</v>
      </c>
      <c r="EA160" s="3">
        <f t="shared" si="651"/>
        <v>0</v>
      </c>
      <c r="EB160" s="6">
        <f t="shared" si="652"/>
        <v>0</v>
      </c>
      <c r="EC160" s="6">
        <f t="shared" si="653"/>
        <v>0</v>
      </c>
      <c r="ED160" s="6">
        <f t="shared" si="654"/>
        <v>13.803589914053331</v>
      </c>
      <c r="EE160" s="193">
        <f t="shared" si="655"/>
        <v>5.6740334309306508</v>
      </c>
      <c r="EF160" s="193">
        <f t="shared" si="656"/>
        <v>4.1745731882913786</v>
      </c>
      <c r="EG160" s="193">
        <f t="shared" si="778"/>
        <v>3.8150380693314694</v>
      </c>
      <c r="EH160" s="193">
        <f t="shared" si="657"/>
        <v>4.1495746364838775</v>
      </c>
      <c r="EI160" s="72">
        <f t="shared" si="658"/>
        <v>58057.476754843105</v>
      </c>
      <c r="EM160" s="3">
        <f t="shared" si="659"/>
        <v>0</v>
      </c>
      <c r="EN160" s="6">
        <f t="shared" si="660"/>
        <v>0</v>
      </c>
      <c r="EO160" s="6">
        <f t="shared" si="661"/>
        <v>0</v>
      </c>
      <c r="EP160" s="6">
        <f t="shared" si="662"/>
        <v>4.6013102000545691</v>
      </c>
      <c r="EQ160" s="193">
        <f t="shared" si="663"/>
        <v>5.6740334309306508</v>
      </c>
      <c r="ER160" s="193">
        <f t="shared" si="664"/>
        <v>4.1745731882913786</v>
      </c>
      <c r="ES160" s="193">
        <f t="shared" si="779"/>
        <v>3.8150380693314694</v>
      </c>
      <c r="ET160" s="193">
        <f t="shared" si="665"/>
        <v>3.9927684288331076</v>
      </c>
      <c r="EU160" s="72">
        <f t="shared" si="666"/>
        <v>56936.665444719103</v>
      </c>
      <c r="EY160" s="3">
        <f t="shared" si="667"/>
        <v>6.5373259153014756</v>
      </c>
      <c r="EZ160" s="6">
        <f t="shared" si="668"/>
        <v>5.1078286585734567</v>
      </c>
      <c r="FA160" s="6">
        <f t="shared" si="669"/>
        <v>4.7887032895514672</v>
      </c>
      <c r="FB160" s="6">
        <f t="shared" si="670"/>
        <v>13.803589914053331</v>
      </c>
      <c r="FC160" s="193">
        <f t="shared" si="671"/>
        <v>5.6962342482275732</v>
      </c>
      <c r="FD160" s="193">
        <f t="shared" si="672"/>
        <v>4.2502068403966984</v>
      </c>
      <c r="FE160" s="193">
        <f t="shared" si="780"/>
        <v>3.9153611709120573</v>
      </c>
      <c r="FF160" s="193">
        <f t="shared" si="673"/>
        <v>4.1495746364838775</v>
      </c>
      <c r="FG160" s="72">
        <f t="shared" si="674"/>
        <v>58773.045937546565</v>
      </c>
      <c r="FK160" s="3">
        <f t="shared" si="675"/>
        <v>6.6707613270495232</v>
      </c>
      <c r="FL160" s="6">
        <f t="shared" si="676"/>
        <v>5.1078842104395319</v>
      </c>
      <c r="FM160" s="6">
        <f t="shared" si="677"/>
        <v>4.5607578789111871</v>
      </c>
      <c r="FN160" s="6">
        <f t="shared" si="678"/>
        <v>4.6013102000545691</v>
      </c>
      <c r="FO160" s="193">
        <f t="shared" si="679"/>
        <v>5.6966823025806335</v>
      </c>
      <c r="FP160" s="193">
        <f t="shared" si="680"/>
        <v>4.2502076326373119</v>
      </c>
      <c r="FQ160" s="193">
        <f t="shared" si="781"/>
        <v>3.910807101667086</v>
      </c>
      <c r="FR160" s="193">
        <f t="shared" si="681"/>
        <v>3.9927684288331076</v>
      </c>
      <c r="FS160" s="205">
        <f t="shared" si="682"/>
        <v>57615.977862968502</v>
      </c>
      <c r="FW160" s="3">
        <f t="shared" si="683"/>
        <v>7.6713518393843838</v>
      </c>
      <c r="FX160" s="6">
        <f t="shared" si="684"/>
        <v>5.7718463841880059</v>
      </c>
      <c r="FY160" s="6">
        <f t="shared" si="685"/>
        <v>5.6552305514703036</v>
      </c>
      <c r="FZ160" s="6">
        <f t="shared" si="686"/>
        <v>5.4294120328609763</v>
      </c>
      <c r="GA160" s="193">
        <f t="shared" si="687"/>
        <v>5.7000357407100202</v>
      </c>
      <c r="GB160" s="193">
        <f t="shared" si="688"/>
        <v>4.2596320286633071</v>
      </c>
      <c r="GC160" s="193">
        <f t="shared" si="782"/>
        <v>3.9324864815720759</v>
      </c>
      <c r="GD160" s="193">
        <f t="shared" si="689"/>
        <v>4.007930200536026</v>
      </c>
      <c r="GE160" s="72">
        <f t="shared" si="690"/>
        <v>57859.142605055815</v>
      </c>
      <c r="GI160" s="3">
        <f t="shared" si="691"/>
        <v>7.3378148028894117</v>
      </c>
      <c r="GJ160" s="6">
        <f t="shared" si="692"/>
        <v>5.6186115244308033</v>
      </c>
      <c r="GK160" s="6">
        <f t="shared" si="693"/>
        <v>5.0167367795301088</v>
      </c>
      <c r="GL160" s="6">
        <f t="shared" si="694"/>
        <v>5.0613163018195548</v>
      </c>
      <c r="GM160" s="193">
        <f t="shared" si="695"/>
        <v>5.6989191540422244</v>
      </c>
      <c r="GN160" s="193">
        <f t="shared" si="696"/>
        <v>4.257464856564888</v>
      </c>
      <c r="GO160" s="193">
        <f t="shared" si="783"/>
        <v>3.9198963423693201</v>
      </c>
      <c r="GP160" s="193">
        <f t="shared" si="697"/>
        <v>4.0012190759990967</v>
      </c>
      <c r="GQ160" s="72">
        <f t="shared" si="698"/>
        <v>57741.752529240548</v>
      </c>
      <c r="GU160" s="3">
        <f t="shared" si="699"/>
        <v>8.6719629488693037</v>
      </c>
      <c r="GV160" s="6">
        <f t="shared" si="700"/>
        <v>6.129394390288148</v>
      </c>
      <c r="GW160" s="6">
        <f t="shared" si="701"/>
        <v>5.9288707394446734</v>
      </c>
      <c r="GX160" s="6">
        <f t="shared" si="702"/>
        <v>5.751495797522221</v>
      </c>
      <c r="GY160" s="193">
        <f t="shared" si="703"/>
        <v>5.7033780395518363</v>
      </c>
      <c r="GZ160" s="193">
        <f t="shared" si="704"/>
        <v>4.2646705732966019</v>
      </c>
      <c r="HA160" s="193">
        <f t="shared" si="784"/>
        <v>3.9378341067753051</v>
      </c>
      <c r="HB160" s="193">
        <f t="shared" si="705"/>
        <v>4.0137657140881018</v>
      </c>
      <c r="HC160" s="205">
        <f t="shared" si="706"/>
        <v>57942.812559332553</v>
      </c>
      <c r="HG160" s="3">
        <f t="shared" si="507"/>
        <v>7.6713518393843838</v>
      </c>
      <c r="HH160" s="6">
        <f t="shared" si="508"/>
        <v>0</v>
      </c>
      <c r="HI160" s="6">
        <f t="shared" si="509"/>
        <v>0</v>
      </c>
      <c r="HJ160" s="6">
        <f t="shared" si="510"/>
        <v>0</v>
      </c>
      <c r="HK160" s="193">
        <f t="shared" si="707"/>
        <v>5.7000357407100202</v>
      </c>
      <c r="HL160" s="193">
        <f t="shared" si="707"/>
        <v>4.1745731882913786</v>
      </c>
      <c r="HM160" s="193">
        <f t="shared" si="707"/>
        <v>3.8150380693314694</v>
      </c>
      <c r="HN160" s="193">
        <f t="shared" si="511"/>
        <v>3.9040600573940507</v>
      </c>
      <c r="HO160" s="212">
        <f t="shared" si="708"/>
        <v>56327.228710634452</v>
      </c>
      <c r="HS160" s="3">
        <f t="shared" si="512"/>
        <v>7.3378148028894117</v>
      </c>
      <c r="HT160" s="6">
        <f t="shared" si="513"/>
        <v>0</v>
      </c>
      <c r="HU160" s="6">
        <f t="shared" si="514"/>
        <v>0</v>
      </c>
      <c r="HV160" s="6">
        <f t="shared" si="515"/>
        <v>0</v>
      </c>
      <c r="HW160" s="193">
        <f t="shared" si="709"/>
        <v>5.6989191540422244</v>
      </c>
      <c r="HX160" s="193">
        <f t="shared" si="710"/>
        <v>4.1745731882913786</v>
      </c>
      <c r="HY160" s="193">
        <f t="shared" si="711"/>
        <v>3.8150380693314694</v>
      </c>
      <c r="HZ160" s="193">
        <f t="shared" si="516"/>
        <v>3.9040600573940507</v>
      </c>
      <c r="IA160" s="212">
        <f t="shared" si="712"/>
        <v>56326.583701495641</v>
      </c>
      <c r="IE160" s="3">
        <f t="shared" si="517"/>
        <v>8.6719629488693037</v>
      </c>
      <c r="IF160" s="6">
        <f t="shared" si="518"/>
        <v>0</v>
      </c>
      <c r="IG160" s="6">
        <f t="shared" si="519"/>
        <v>0</v>
      </c>
      <c r="IH160" s="6">
        <f t="shared" si="520"/>
        <v>0</v>
      </c>
      <c r="II160" s="193">
        <f t="shared" si="713"/>
        <v>5.7033780395518363</v>
      </c>
      <c r="IJ160" s="193">
        <f t="shared" si="714"/>
        <v>4.1745731882913786</v>
      </c>
      <c r="IK160" s="193">
        <f t="shared" si="715"/>
        <v>3.8150380693314694</v>
      </c>
      <c r="IL160" s="193">
        <f t="shared" si="521"/>
        <v>3.9040600573940507</v>
      </c>
      <c r="IM160" s="205">
        <f t="shared" si="716"/>
        <v>56329.159472169711</v>
      </c>
      <c r="IQ160" s="3">
        <f t="shared" si="522"/>
        <v>0</v>
      </c>
      <c r="IR160" s="6">
        <f t="shared" si="523"/>
        <v>5.7718463841880059</v>
      </c>
      <c r="IS160" s="6">
        <f t="shared" si="524"/>
        <v>0</v>
      </c>
      <c r="IT160" s="6">
        <f t="shared" si="525"/>
        <v>0</v>
      </c>
      <c r="IU160" s="193">
        <f t="shared" si="717"/>
        <v>5.6740334309306508</v>
      </c>
      <c r="IV160" s="193">
        <f t="shared" si="718"/>
        <v>4.2596320286633071</v>
      </c>
      <c r="IW160" s="193">
        <f t="shared" si="719"/>
        <v>3.8150380693314694</v>
      </c>
      <c r="IX160" s="193">
        <f t="shared" si="526"/>
        <v>3.9040600573940507</v>
      </c>
      <c r="IY160" s="212">
        <f t="shared" si="720"/>
        <v>56524.191402580618</v>
      </c>
      <c r="JC160" s="3">
        <f t="shared" si="527"/>
        <v>0</v>
      </c>
      <c r="JD160" s="6">
        <f t="shared" si="528"/>
        <v>5.6186115244308033</v>
      </c>
      <c r="JE160" s="6">
        <f t="shared" si="529"/>
        <v>0</v>
      </c>
      <c r="JF160" s="6">
        <f t="shared" si="530"/>
        <v>0</v>
      </c>
      <c r="JG160" s="193">
        <f t="shared" si="721"/>
        <v>5.6740334309306508</v>
      </c>
      <c r="JH160" s="193">
        <f t="shared" si="722"/>
        <v>4.257464856564888</v>
      </c>
      <c r="JI160" s="193">
        <f t="shared" si="723"/>
        <v>3.8150380693314694</v>
      </c>
      <c r="JJ160" s="193">
        <f t="shared" si="531"/>
        <v>3.9040600573940507</v>
      </c>
      <c r="JK160" s="212">
        <f t="shared" si="724"/>
        <v>56518.780541769062</v>
      </c>
      <c r="JO160" s="3">
        <f t="shared" si="532"/>
        <v>0</v>
      </c>
      <c r="JP160" s="6">
        <f t="shared" si="533"/>
        <v>6.129394390288148</v>
      </c>
      <c r="JQ160" s="6">
        <f t="shared" si="534"/>
        <v>0</v>
      </c>
      <c r="JR160" s="6">
        <f t="shared" si="535"/>
        <v>0</v>
      </c>
      <c r="JS160" s="193">
        <f t="shared" si="725"/>
        <v>5.6740334309306508</v>
      </c>
      <c r="JT160" s="193">
        <f t="shared" si="726"/>
        <v>4.2646705732966019</v>
      </c>
      <c r="JU160" s="193">
        <f t="shared" si="727"/>
        <v>3.8150380693314694</v>
      </c>
      <c r="JV160" s="193">
        <f t="shared" si="536"/>
        <v>3.9040600573940507</v>
      </c>
      <c r="JW160" s="205">
        <f t="shared" si="728"/>
        <v>56536.77333042986</v>
      </c>
      <c r="KA160" s="3">
        <f t="shared" si="537"/>
        <v>0</v>
      </c>
      <c r="KB160" s="6">
        <f t="shared" si="538"/>
        <v>0</v>
      </c>
      <c r="KC160" s="6">
        <f t="shared" si="539"/>
        <v>5.6552305514703036</v>
      </c>
      <c r="KD160" s="6">
        <f t="shared" si="540"/>
        <v>0</v>
      </c>
      <c r="KE160" s="193">
        <f t="shared" si="729"/>
        <v>5.6740334309306508</v>
      </c>
      <c r="KF160" s="193">
        <f t="shared" si="730"/>
        <v>4.1745731882913786</v>
      </c>
      <c r="KG160" s="193">
        <f t="shared" si="731"/>
        <v>3.9324864815720759</v>
      </c>
      <c r="KH160" s="193">
        <f t="shared" si="541"/>
        <v>3.9040600573940507</v>
      </c>
      <c r="KI160" s="212">
        <f t="shared" si="732"/>
        <v>56887.433392618623</v>
      </c>
      <c r="KM160" s="3">
        <f t="shared" si="542"/>
        <v>0</v>
      </c>
      <c r="KN160" s="6">
        <f t="shared" si="543"/>
        <v>0</v>
      </c>
      <c r="KO160" s="6">
        <f t="shared" si="544"/>
        <v>5.0167367795301088</v>
      </c>
      <c r="KP160" s="6">
        <f t="shared" si="545"/>
        <v>0</v>
      </c>
      <c r="KQ160" s="193">
        <f t="shared" si="733"/>
        <v>5.6740334309306508</v>
      </c>
      <c r="KR160" s="193">
        <f t="shared" si="734"/>
        <v>4.1745731882913786</v>
      </c>
      <c r="KS160" s="193">
        <f t="shared" si="735"/>
        <v>3.9198963423693201</v>
      </c>
      <c r="KT160" s="193">
        <f t="shared" si="546"/>
        <v>3.9040600573940507</v>
      </c>
      <c r="KU160" s="212">
        <f t="shared" si="736"/>
        <v>56825.490951770516</v>
      </c>
      <c r="KY160" s="3">
        <f t="shared" si="547"/>
        <v>0</v>
      </c>
      <c r="KZ160" s="6">
        <f t="shared" si="548"/>
        <v>0</v>
      </c>
      <c r="LA160" s="6">
        <f t="shared" si="549"/>
        <v>5.9288707394446734</v>
      </c>
      <c r="LB160" s="6">
        <f t="shared" si="550"/>
        <v>0</v>
      </c>
      <c r="LC160" s="193">
        <f t="shared" si="737"/>
        <v>5.6740334309306508</v>
      </c>
      <c r="LD160" s="193">
        <f t="shared" si="738"/>
        <v>4.1745731882913786</v>
      </c>
      <c r="LE160" s="193">
        <f t="shared" si="739"/>
        <v>3.9378341067753051</v>
      </c>
      <c r="LF160" s="193">
        <f t="shared" si="551"/>
        <v>3.9040600573940507</v>
      </c>
      <c r="LG160" s="205">
        <f t="shared" si="740"/>
        <v>56913.763691056061</v>
      </c>
      <c r="LK160" s="3">
        <f t="shared" si="552"/>
        <v>0</v>
      </c>
      <c r="LL160" s="6">
        <f t="shared" si="553"/>
        <v>0</v>
      </c>
      <c r="LM160" s="6">
        <f t="shared" si="554"/>
        <v>0</v>
      </c>
      <c r="LN160" s="6">
        <f t="shared" si="555"/>
        <v>5.4294120328609763</v>
      </c>
      <c r="LO160" s="193">
        <f t="shared" si="741"/>
        <v>5.6740334309306508</v>
      </c>
      <c r="LP160" s="193">
        <f t="shared" si="742"/>
        <v>4.1745731882913786</v>
      </c>
      <c r="LQ160" s="193">
        <f t="shared" si="743"/>
        <v>3.8150380693314694</v>
      </c>
      <c r="LR160" s="193">
        <f t="shared" si="556"/>
        <v>4.007930200536026</v>
      </c>
      <c r="LS160" s="212">
        <f t="shared" si="744"/>
        <v>57044.086305860073</v>
      </c>
      <c r="LW160" s="3">
        <f t="shared" si="557"/>
        <v>0</v>
      </c>
      <c r="LX160" s="6">
        <f t="shared" si="558"/>
        <v>0</v>
      </c>
      <c r="LY160" s="6">
        <f t="shared" si="559"/>
        <v>0</v>
      </c>
      <c r="LZ160" s="6">
        <f t="shared" si="560"/>
        <v>5.0613163018195548</v>
      </c>
      <c r="MA160" s="193">
        <f t="shared" si="745"/>
        <v>5.6740334309306508</v>
      </c>
      <c r="MB160" s="193">
        <f t="shared" si="746"/>
        <v>4.1745731882913786</v>
      </c>
      <c r="MC160" s="193">
        <f t="shared" si="747"/>
        <v>3.8150380693314694</v>
      </c>
      <c r="MD160" s="193">
        <f t="shared" si="561"/>
        <v>4.0012190759990967</v>
      </c>
      <c r="ME160" s="212">
        <f t="shared" si="748"/>
        <v>56996.513140109826</v>
      </c>
      <c r="MI160" s="3">
        <f t="shared" si="562"/>
        <v>0</v>
      </c>
      <c r="MJ160" s="6">
        <f t="shared" si="563"/>
        <v>0</v>
      </c>
      <c r="MK160" s="6">
        <f t="shared" si="564"/>
        <v>0</v>
      </c>
      <c r="ML160" s="6">
        <f t="shared" si="565"/>
        <v>5.751495797522221</v>
      </c>
      <c r="MM160" s="193">
        <f t="shared" si="749"/>
        <v>5.6740334309306508</v>
      </c>
      <c r="MN160" s="193">
        <f t="shared" si="750"/>
        <v>4.1745731882913786</v>
      </c>
      <c r="MO160" s="193">
        <f t="shared" si="751"/>
        <v>3.8150380693314694</v>
      </c>
      <c r="MP160" s="193">
        <f t="shared" si="566"/>
        <v>4.0137657140881018</v>
      </c>
      <c r="MQ160" s="205">
        <f t="shared" si="752"/>
        <v>57085.484799260747</v>
      </c>
      <c r="MT160" s="3">
        <f t="shared" si="567"/>
        <v>6.3372036934044909</v>
      </c>
      <c r="MU160" s="6">
        <f t="shared" si="568"/>
        <v>5.1078286585734567</v>
      </c>
      <c r="MV160" s="6">
        <f t="shared" si="569"/>
        <v>5.2447702695087486</v>
      </c>
      <c r="MW160" s="6">
        <f t="shared" si="570"/>
        <v>5.5214359656213325</v>
      </c>
      <c r="MX160" s="193">
        <f t="shared" si="753"/>
        <v>5.6955618938974935</v>
      </c>
      <c r="MY160" s="193">
        <f t="shared" si="754"/>
        <v>4.2502068403966984</v>
      </c>
      <c r="MZ160" s="193">
        <f t="shared" si="755"/>
        <v>3.9244110388689446</v>
      </c>
      <c r="NA160" s="193">
        <f t="shared" si="571"/>
        <v>4.0096009678350821</v>
      </c>
      <c r="NB160" s="212">
        <f t="shared" si="756"/>
        <v>57804.011705889534</v>
      </c>
      <c r="NF160" s="3">
        <f t="shared" si="572"/>
        <v>6.3372036934044909</v>
      </c>
      <c r="NG160" s="6">
        <f t="shared" si="573"/>
        <v>0</v>
      </c>
      <c r="NH160" s="6">
        <f t="shared" si="574"/>
        <v>0</v>
      </c>
      <c r="NI160" s="6">
        <f t="shared" si="575"/>
        <v>0</v>
      </c>
      <c r="NJ160" s="193">
        <f t="shared" si="757"/>
        <v>5.6955618938974935</v>
      </c>
      <c r="NK160" s="193">
        <f t="shared" si="758"/>
        <v>4.1745731882913786</v>
      </c>
      <c r="NL160" s="193">
        <f t="shared" si="759"/>
        <v>3.8150380693314694</v>
      </c>
      <c r="NM160" s="193">
        <f t="shared" si="576"/>
        <v>3.9040600573940507</v>
      </c>
      <c r="NN160" s="212">
        <f t="shared" si="760"/>
        <v>56324.644386026077</v>
      </c>
      <c r="NR160" s="3">
        <f t="shared" si="577"/>
        <v>0</v>
      </c>
      <c r="NS160" s="6">
        <f t="shared" si="578"/>
        <v>5.1078286585734567</v>
      </c>
      <c r="NT160" s="6">
        <f t="shared" si="579"/>
        <v>0</v>
      </c>
      <c r="NU160" s="6">
        <f t="shared" si="580"/>
        <v>0</v>
      </c>
      <c r="NV160" s="193">
        <f t="shared" si="761"/>
        <v>5.6740334309306508</v>
      </c>
      <c r="NW160" s="193">
        <f t="shared" si="762"/>
        <v>4.2502068403966984</v>
      </c>
      <c r="NX160" s="193">
        <f t="shared" si="763"/>
        <v>3.8150380693314694</v>
      </c>
      <c r="NY160" s="193">
        <f t="shared" si="581"/>
        <v>3.9040600573940507</v>
      </c>
      <c r="NZ160" s="212">
        <f t="shared" si="764"/>
        <v>56500.662949268357</v>
      </c>
      <c r="OD160" s="3">
        <f t="shared" si="582"/>
        <v>0</v>
      </c>
      <c r="OE160" s="6">
        <f t="shared" si="583"/>
        <v>0</v>
      </c>
      <c r="OF160" s="6">
        <f t="shared" si="584"/>
        <v>5.2447702695087486</v>
      </c>
      <c r="OG160" s="6">
        <f t="shared" si="585"/>
        <v>0</v>
      </c>
      <c r="OH160" s="193">
        <f t="shared" si="765"/>
        <v>5.6740334309306508</v>
      </c>
      <c r="OI160" s="193">
        <f t="shared" si="766"/>
        <v>4.1745731882913786</v>
      </c>
      <c r="OJ160" s="193">
        <f t="shared" si="767"/>
        <v>3.9244110388689446</v>
      </c>
      <c r="OK160" s="193">
        <f t="shared" si="586"/>
        <v>3.9040600573940507</v>
      </c>
      <c r="OL160" s="212">
        <f t="shared" si="768"/>
        <v>56847.695123872814</v>
      </c>
      <c r="OP160" s="3">
        <f t="shared" si="587"/>
        <v>0</v>
      </c>
      <c r="OQ160" s="6">
        <f t="shared" si="588"/>
        <v>0</v>
      </c>
      <c r="OR160" s="6">
        <f t="shared" si="589"/>
        <v>0</v>
      </c>
      <c r="OS160" s="6">
        <f t="shared" si="590"/>
        <v>5.5214359656213325</v>
      </c>
      <c r="OT160" s="193">
        <f t="shared" si="769"/>
        <v>5.6740334309306508</v>
      </c>
      <c r="OU160" s="193">
        <f t="shared" si="770"/>
        <v>4.1745731882913786</v>
      </c>
      <c r="OV160" s="193">
        <f t="shared" si="771"/>
        <v>3.8150380693314694</v>
      </c>
      <c r="OW160" s="193">
        <f t="shared" si="591"/>
        <v>4.0096009678350821</v>
      </c>
      <c r="OX160" s="232">
        <f t="shared" si="772"/>
        <v>57055.936050257827</v>
      </c>
    </row>
    <row r="161" spans="1:414" x14ac:dyDescent="0.2">
      <c r="B161" s="81">
        <v>45654</v>
      </c>
      <c r="C161">
        <v>157</v>
      </c>
      <c r="D161">
        <v>11.121773271482859</v>
      </c>
      <c r="E161">
        <v>0</v>
      </c>
      <c r="F161">
        <v>0</v>
      </c>
      <c r="G161">
        <v>0</v>
      </c>
      <c r="H161">
        <v>0</v>
      </c>
      <c r="I161">
        <v>0</v>
      </c>
      <c r="J161">
        <v>0</v>
      </c>
      <c r="K161">
        <v>0</v>
      </c>
      <c r="L161">
        <v>0</v>
      </c>
      <c r="M161">
        <v>0</v>
      </c>
      <c r="N161">
        <v>1</v>
      </c>
      <c r="O161">
        <v>0</v>
      </c>
      <c r="P161">
        <v>1</v>
      </c>
      <c r="Q161">
        <v>0</v>
      </c>
      <c r="R161">
        <v>0</v>
      </c>
      <c r="S161">
        <v>0</v>
      </c>
      <c r="T161">
        <v>24649</v>
      </c>
      <c r="U161">
        <v>6.6770314736125247</v>
      </c>
      <c r="V161">
        <v>5.1117677265650334</v>
      </c>
      <c r="W161">
        <v>4.5656714547198698</v>
      </c>
      <c r="X161">
        <v>4.6011966380177771</v>
      </c>
      <c r="Y161" s="3">
        <v>502.7519918394006</v>
      </c>
      <c r="Z161" s="3">
        <v>100.95138794259509</v>
      </c>
      <c r="AA161" s="3">
        <v>50.748633479901905</v>
      </c>
      <c r="AB161" s="3">
        <v>50</v>
      </c>
      <c r="AC161">
        <v>0</v>
      </c>
      <c r="AD161">
        <v>2</v>
      </c>
      <c r="AE161" s="6"/>
      <c r="AF161" s="1" t="s">
        <v>7</v>
      </c>
      <c r="AG161">
        <v>157</v>
      </c>
      <c r="AH161" s="189">
        <v>45654</v>
      </c>
      <c r="AI161">
        <f t="shared" si="592"/>
        <v>12</v>
      </c>
      <c r="AJ161">
        <v>157</v>
      </c>
      <c r="AK161">
        <v>0</v>
      </c>
      <c r="AL161">
        <v>2</v>
      </c>
      <c r="AM161">
        <v>0</v>
      </c>
      <c r="AN161">
        <v>1</v>
      </c>
      <c r="AO161">
        <v>0</v>
      </c>
      <c r="AP161">
        <v>0</v>
      </c>
      <c r="AQ161">
        <v>0</v>
      </c>
      <c r="AS161" s="37"/>
      <c r="AT161" s="37"/>
      <c r="AU161" s="6">
        <f t="shared" si="593"/>
        <v>0</v>
      </c>
      <c r="AV161" s="6">
        <f t="shared" si="594"/>
        <v>0</v>
      </c>
      <c r="AW161" s="6">
        <f t="shared" si="595"/>
        <v>0</v>
      </c>
      <c r="AX161" s="6">
        <f t="shared" si="596"/>
        <v>0</v>
      </c>
      <c r="AY161" s="193">
        <f t="shared" si="597"/>
        <v>5.6740334309306508</v>
      </c>
      <c r="AZ161" s="193">
        <f t="shared" si="598"/>
        <v>4.1745731882913786</v>
      </c>
      <c r="BA161" s="193">
        <f t="shared" si="599"/>
        <v>3.8150380693314694</v>
      </c>
      <c r="BB161" s="193">
        <f t="shared" si="600"/>
        <v>3.9040600573940507</v>
      </c>
      <c r="BC161" s="72">
        <f t="shared" si="601"/>
        <v>56312.210093717425</v>
      </c>
      <c r="BG161" s="3">
        <f t="shared" si="602"/>
        <v>6.5434908441402744</v>
      </c>
      <c r="BH161" s="6">
        <f t="shared" si="603"/>
        <v>0</v>
      </c>
      <c r="BI161" s="6">
        <f t="shared" si="604"/>
        <v>0</v>
      </c>
      <c r="BJ161" s="6">
        <f t="shared" si="605"/>
        <v>0</v>
      </c>
      <c r="BK161" s="193">
        <f t="shared" si="606"/>
        <v>5.6962549534771707</v>
      </c>
      <c r="BL161" s="193">
        <f t="shared" si="607"/>
        <v>4.1745731882913786</v>
      </c>
      <c r="BM161" s="193">
        <f t="shared" si="608"/>
        <v>3.8150380693314694</v>
      </c>
      <c r="BN161" s="193">
        <f t="shared" si="609"/>
        <v>3.9040600573940507</v>
      </c>
      <c r="BO161" s="72">
        <f t="shared" si="610"/>
        <v>56325.04472521475</v>
      </c>
      <c r="BS161" s="3">
        <f t="shared" si="611"/>
        <v>6.5435114607141704</v>
      </c>
      <c r="BT161" s="6">
        <f t="shared" si="612"/>
        <v>0</v>
      </c>
      <c r="BU161" s="6">
        <f t="shared" si="613"/>
        <v>0</v>
      </c>
      <c r="BV161" s="6">
        <f t="shared" si="614"/>
        <v>0</v>
      </c>
      <c r="BW161" s="193">
        <f t="shared" si="615"/>
        <v>5.6962550227183391</v>
      </c>
      <c r="BX161" s="193">
        <f t="shared" si="616"/>
        <v>4.1745731882913786</v>
      </c>
      <c r="BY161" s="193">
        <f t="shared" si="773"/>
        <v>3.8150380693314694</v>
      </c>
      <c r="BZ161" s="193">
        <f t="shared" si="617"/>
        <v>3.9040600573940507</v>
      </c>
      <c r="CA161" s="72">
        <f t="shared" si="618"/>
        <v>56325.04472521475</v>
      </c>
      <c r="CE161" s="3">
        <f t="shared" si="619"/>
        <v>0</v>
      </c>
      <c r="CF161" s="6">
        <f t="shared" si="620"/>
        <v>5.1117677265650334</v>
      </c>
      <c r="CG161" s="6">
        <f t="shared" si="621"/>
        <v>0</v>
      </c>
      <c r="CH161" s="6">
        <f t="shared" si="622"/>
        <v>0</v>
      </c>
      <c r="CI161" s="193">
        <f t="shared" si="623"/>
        <v>5.6740334309306508</v>
      </c>
      <c r="CJ161" s="193">
        <f t="shared" si="624"/>
        <v>4.2502630149853893</v>
      </c>
      <c r="CK161" s="193">
        <f t="shared" si="774"/>
        <v>3.8150380693314694</v>
      </c>
      <c r="CL161" s="193">
        <f t="shared" si="625"/>
        <v>3.9040600573940507</v>
      </c>
      <c r="CM161" s="72">
        <f t="shared" si="626"/>
        <v>56500.803150999054</v>
      </c>
      <c r="CQ161" s="3">
        <f t="shared" si="627"/>
        <v>0</v>
      </c>
      <c r="CR161" s="6">
        <f t="shared" si="628"/>
        <v>5.1118233212717348</v>
      </c>
      <c r="CS161" s="6">
        <f t="shared" si="629"/>
        <v>0</v>
      </c>
      <c r="CT161" s="6">
        <f t="shared" si="630"/>
        <v>0</v>
      </c>
      <c r="CU161" s="193">
        <f t="shared" si="631"/>
        <v>5.6740334309306508</v>
      </c>
      <c r="CV161" s="193">
        <f t="shared" si="632"/>
        <v>4.250263807792428</v>
      </c>
      <c r="CW161" s="193">
        <f t="shared" si="775"/>
        <v>3.8150380693314694</v>
      </c>
      <c r="CX161" s="193">
        <f t="shared" si="633"/>
        <v>3.9040600573940507</v>
      </c>
      <c r="CY161" s="72">
        <f t="shared" si="634"/>
        <v>56500.805129706161</v>
      </c>
      <c r="DC161" s="3">
        <f t="shared" si="635"/>
        <v>0</v>
      </c>
      <c r="DD161" s="6">
        <f t="shared" si="636"/>
        <v>0</v>
      </c>
      <c r="DE161" s="6">
        <f t="shared" si="637"/>
        <v>4.7939550274558638</v>
      </c>
      <c r="DF161" s="6">
        <f t="shared" si="638"/>
        <v>0</v>
      </c>
      <c r="DG161" s="193">
        <f t="shared" si="639"/>
        <v>5.6740334309306508</v>
      </c>
      <c r="DH161" s="193">
        <f t="shared" si="640"/>
        <v>4.1745731882913786</v>
      </c>
      <c r="DI161" s="193">
        <f t="shared" si="776"/>
        <v>3.9154658501522475</v>
      </c>
      <c r="DJ161" s="193">
        <f t="shared" si="641"/>
        <v>3.9040600573940507</v>
      </c>
      <c r="DK161" s="72">
        <f t="shared" si="642"/>
        <v>56803.709344651135</v>
      </c>
      <c r="DO161" s="3">
        <f t="shared" si="643"/>
        <v>0</v>
      </c>
      <c r="DP161" s="6">
        <f t="shared" si="644"/>
        <v>0</v>
      </c>
      <c r="DQ161" s="6">
        <f t="shared" si="645"/>
        <v>4.5657596306542345</v>
      </c>
      <c r="DR161" s="6">
        <f t="shared" si="646"/>
        <v>0</v>
      </c>
      <c r="DS161" s="193">
        <f t="shared" si="647"/>
        <v>5.6740334309306508</v>
      </c>
      <c r="DT161" s="193">
        <f t="shared" si="648"/>
        <v>4.1745731882913786</v>
      </c>
      <c r="DU161" s="193">
        <f t="shared" si="777"/>
        <v>3.9109072533935474</v>
      </c>
      <c r="DV161" s="193">
        <f t="shared" si="649"/>
        <v>3.9040600573940507</v>
      </c>
      <c r="DW161" s="72">
        <f t="shared" si="650"/>
        <v>56781.306652412772</v>
      </c>
      <c r="EA161" s="3">
        <f t="shared" si="651"/>
        <v>0</v>
      </c>
      <c r="EB161" s="6">
        <f t="shared" si="652"/>
        <v>0</v>
      </c>
      <c r="EC161" s="6">
        <f t="shared" si="653"/>
        <v>0</v>
      </c>
      <c r="ED161" s="6">
        <f t="shared" si="654"/>
        <v>13.803589914053331</v>
      </c>
      <c r="EE161" s="193">
        <f t="shared" si="655"/>
        <v>5.6740334309306508</v>
      </c>
      <c r="EF161" s="193">
        <f t="shared" si="656"/>
        <v>4.1745731882913786</v>
      </c>
      <c r="EG161" s="193">
        <f t="shared" si="778"/>
        <v>3.8150380693314694</v>
      </c>
      <c r="EH161" s="193">
        <f t="shared" si="657"/>
        <v>4.1495746364838775</v>
      </c>
      <c r="EI161" s="72">
        <f t="shared" si="658"/>
        <v>58057.476754843105</v>
      </c>
      <c r="EM161" s="3">
        <f t="shared" si="659"/>
        <v>0</v>
      </c>
      <c r="EN161" s="6">
        <f t="shared" si="660"/>
        <v>0</v>
      </c>
      <c r="EO161" s="6">
        <f t="shared" si="661"/>
        <v>0</v>
      </c>
      <c r="EP161" s="6">
        <f t="shared" si="662"/>
        <v>4.6013102000545691</v>
      </c>
      <c r="EQ161" s="193">
        <f t="shared" si="663"/>
        <v>5.6740334309306508</v>
      </c>
      <c r="ER161" s="193">
        <f t="shared" si="664"/>
        <v>4.1745731882913786</v>
      </c>
      <c r="ES161" s="193">
        <f t="shared" si="779"/>
        <v>3.8150380693314694</v>
      </c>
      <c r="ET161" s="193">
        <f t="shared" si="665"/>
        <v>3.9927684288331076</v>
      </c>
      <c r="EU161" s="72">
        <f t="shared" si="666"/>
        <v>56936.665444719103</v>
      </c>
      <c r="EY161" s="3">
        <f t="shared" si="667"/>
        <v>6.5434908441402744</v>
      </c>
      <c r="EZ161" s="6">
        <f t="shared" si="668"/>
        <v>5.1117677265650334</v>
      </c>
      <c r="FA161" s="6">
        <f t="shared" si="669"/>
        <v>4.7939550274558638</v>
      </c>
      <c r="FB161" s="6">
        <f t="shared" si="670"/>
        <v>13.803589914053331</v>
      </c>
      <c r="FC161" s="193">
        <f t="shared" si="671"/>
        <v>5.6962549534771707</v>
      </c>
      <c r="FD161" s="193">
        <f t="shared" si="672"/>
        <v>4.2502630149853893</v>
      </c>
      <c r="FE161" s="193">
        <f t="shared" si="780"/>
        <v>3.9154658501522475</v>
      </c>
      <c r="FF161" s="193">
        <f t="shared" si="673"/>
        <v>4.1495746364838775</v>
      </c>
      <c r="FG161" s="72">
        <f t="shared" si="674"/>
        <v>58773.736635829293</v>
      </c>
      <c r="FK161" s="3">
        <f t="shared" si="675"/>
        <v>6.6770520901864217</v>
      </c>
      <c r="FL161" s="6">
        <f t="shared" si="676"/>
        <v>5.1118233212717348</v>
      </c>
      <c r="FM161" s="6">
        <f t="shared" si="677"/>
        <v>4.5657596306542345</v>
      </c>
      <c r="FN161" s="6">
        <f t="shared" si="678"/>
        <v>4.6013102000545691</v>
      </c>
      <c r="FO161" s="193">
        <f t="shared" si="679"/>
        <v>5.6967034209829048</v>
      </c>
      <c r="FP161" s="193">
        <f t="shared" si="680"/>
        <v>4.250263807792428</v>
      </c>
      <c r="FQ161" s="193">
        <f t="shared" si="781"/>
        <v>3.9109072533935474</v>
      </c>
      <c r="FR161" s="193">
        <f t="shared" si="681"/>
        <v>3.9927684288331076</v>
      </c>
      <c r="FS161" s="205">
        <f t="shared" si="682"/>
        <v>57616.632636191025</v>
      </c>
      <c r="FW161" s="3">
        <f t="shared" si="683"/>
        <v>7.678586194654403</v>
      </c>
      <c r="FX161" s="6">
        <f t="shared" si="684"/>
        <v>5.7762975310184874</v>
      </c>
      <c r="FY161" s="6">
        <f t="shared" si="685"/>
        <v>5.6614326038526386</v>
      </c>
      <c r="FZ161" s="6">
        <f t="shared" si="686"/>
        <v>5.4294120328609763</v>
      </c>
      <c r="GA161" s="193">
        <f t="shared" si="687"/>
        <v>5.7000599454548029</v>
      </c>
      <c r="GB161" s="193">
        <f t="shared" si="688"/>
        <v>4.2596949102629269</v>
      </c>
      <c r="GC161" s="193">
        <f t="shared" si="782"/>
        <v>3.9326080027197907</v>
      </c>
      <c r="GD161" s="193">
        <f t="shared" si="689"/>
        <v>4.007930200536026</v>
      </c>
      <c r="GE161" s="72">
        <f t="shared" si="690"/>
        <v>57859.926105038096</v>
      </c>
      <c r="GI161" s="3">
        <f t="shared" si="691"/>
        <v>7.344734620973778</v>
      </c>
      <c r="GJ161" s="6">
        <f t="shared" si="692"/>
        <v>5.6229444992215374</v>
      </c>
      <c r="GK161" s="6">
        <f t="shared" si="693"/>
        <v>5.0222386001918569</v>
      </c>
      <c r="GL161" s="6">
        <f t="shared" si="694"/>
        <v>5.0613163018195548</v>
      </c>
      <c r="GM161" s="193">
        <f t="shared" si="695"/>
        <v>5.698942332284755</v>
      </c>
      <c r="GN161" s="193">
        <f t="shared" si="696"/>
        <v>4.257526201589811</v>
      </c>
      <c r="GO161" s="193">
        <f t="shared" si="783"/>
        <v>3.9200055098714235</v>
      </c>
      <c r="GP161" s="193">
        <f t="shared" si="697"/>
        <v>4.0012190759990967</v>
      </c>
      <c r="GQ161" s="72">
        <f t="shared" si="698"/>
        <v>57742.468186325765</v>
      </c>
      <c r="GU161" s="3">
        <f t="shared" si="699"/>
        <v>8.680140915696283</v>
      </c>
      <c r="GV161" s="6">
        <f t="shared" si="700"/>
        <v>6.1341212718780396</v>
      </c>
      <c r="GW161" s="6">
        <f t="shared" si="701"/>
        <v>5.935372891135831</v>
      </c>
      <c r="GX161" s="6">
        <f t="shared" si="702"/>
        <v>5.751495797522221</v>
      </c>
      <c r="GY161" s="193">
        <f t="shared" si="703"/>
        <v>5.7034053100965005</v>
      </c>
      <c r="GZ161" s="193">
        <f t="shared" si="704"/>
        <v>4.2647370144860162</v>
      </c>
      <c r="HA161" s="193">
        <f t="shared" si="784"/>
        <v>3.9379608281735798</v>
      </c>
      <c r="HB161" s="193">
        <f t="shared" si="705"/>
        <v>4.0137657140881018</v>
      </c>
      <c r="HC161" s="205">
        <f t="shared" si="706"/>
        <v>57943.634199146472</v>
      </c>
      <c r="HG161" s="3">
        <f t="shared" si="507"/>
        <v>7.678586194654403</v>
      </c>
      <c r="HH161" s="6">
        <f t="shared" si="508"/>
        <v>0</v>
      </c>
      <c r="HI161" s="6">
        <f t="shared" si="509"/>
        <v>0</v>
      </c>
      <c r="HJ161" s="6">
        <f t="shared" si="510"/>
        <v>0</v>
      </c>
      <c r="HK161" s="193">
        <f t="shared" si="707"/>
        <v>5.7000599454548029</v>
      </c>
      <c r="HL161" s="193">
        <f t="shared" si="707"/>
        <v>4.1745731882913786</v>
      </c>
      <c r="HM161" s="193">
        <f t="shared" si="707"/>
        <v>3.8150380693314694</v>
      </c>
      <c r="HN161" s="193">
        <f t="shared" si="511"/>
        <v>3.9040600573940507</v>
      </c>
      <c r="HO161" s="212">
        <f t="shared" si="708"/>
        <v>56327.242692865548</v>
      </c>
      <c r="HS161" s="3">
        <f t="shared" si="512"/>
        <v>7.344734620973778</v>
      </c>
      <c r="HT161" s="6">
        <f t="shared" si="513"/>
        <v>0</v>
      </c>
      <c r="HU161" s="6">
        <f t="shared" si="514"/>
        <v>0</v>
      </c>
      <c r="HV161" s="6">
        <f t="shared" si="515"/>
        <v>0</v>
      </c>
      <c r="HW161" s="193">
        <f t="shared" si="709"/>
        <v>5.698942332284755</v>
      </c>
      <c r="HX161" s="193">
        <f t="shared" si="710"/>
        <v>4.1745731882913786</v>
      </c>
      <c r="HY161" s="193">
        <f t="shared" si="711"/>
        <v>3.8150380693314694</v>
      </c>
      <c r="HZ161" s="193">
        <f t="shared" si="516"/>
        <v>3.9040600573940507</v>
      </c>
      <c r="IA161" s="212">
        <f t="shared" si="712"/>
        <v>56326.59709059904</v>
      </c>
      <c r="IE161" s="3">
        <f t="shared" si="517"/>
        <v>8.680140915696283</v>
      </c>
      <c r="IF161" s="6">
        <f t="shared" si="518"/>
        <v>0</v>
      </c>
      <c r="IG161" s="6">
        <f t="shared" si="519"/>
        <v>0</v>
      </c>
      <c r="IH161" s="6">
        <f t="shared" si="520"/>
        <v>0</v>
      </c>
      <c r="II161" s="193">
        <f t="shared" si="713"/>
        <v>5.7034053100965005</v>
      </c>
      <c r="IJ161" s="193">
        <f t="shared" si="714"/>
        <v>4.1745731882913786</v>
      </c>
      <c r="IK161" s="193">
        <f t="shared" si="715"/>
        <v>3.8150380693314694</v>
      </c>
      <c r="IL161" s="193">
        <f t="shared" si="521"/>
        <v>3.9040600573940507</v>
      </c>
      <c r="IM161" s="205">
        <f t="shared" si="716"/>
        <v>56329.175225946012</v>
      </c>
      <c r="IQ161" s="3">
        <f t="shared" si="522"/>
        <v>0</v>
      </c>
      <c r="IR161" s="6">
        <f t="shared" si="523"/>
        <v>5.7762975310184874</v>
      </c>
      <c r="IS161" s="6">
        <f t="shared" si="524"/>
        <v>0</v>
      </c>
      <c r="IT161" s="6">
        <f t="shared" si="525"/>
        <v>0</v>
      </c>
      <c r="IU161" s="193">
        <f t="shared" si="717"/>
        <v>5.6740334309306508</v>
      </c>
      <c r="IV161" s="193">
        <f t="shared" si="718"/>
        <v>4.2596949102629269</v>
      </c>
      <c r="IW161" s="193">
        <f t="shared" si="719"/>
        <v>3.8150380693314694</v>
      </c>
      <c r="IX161" s="193">
        <f t="shared" si="526"/>
        <v>3.9040600573940507</v>
      </c>
      <c r="IY161" s="212">
        <f t="shared" si="720"/>
        <v>56524.348409189508</v>
      </c>
      <c r="JC161" s="3">
        <f t="shared" si="527"/>
        <v>0</v>
      </c>
      <c r="JD161" s="6">
        <f t="shared" si="528"/>
        <v>5.6229444992215374</v>
      </c>
      <c r="JE161" s="6">
        <f t="shared" si="529"/>
        <v>0</v>
      </c>
      <c r="JF161" s="6">
        <f t="shared" si="530"/>
        <v>0</v>
      </c>
      <c r="JG161" s="193">
        <f t="shared" si="721"/>
        <v>5.6740334309306508</v>
      </c>
      <c r="JH161" s="193">
        <f t="shared" si="722"/>
        <v>4.257526201589811</v>
      </c>
      <c r="JI161" s="193">
        <f t="shared" si="723"/>
        <v>3.8150380693314694</v>
      </c>
      <c r="JJ161" s="193">
        <f t="shared" si="531"/>
        <v>3.9040600573940507</v>
      </c>
      <c r="JK161" s="212">
        <f t="shared" si="724"/>
        <v>56518.933697097003</v>
      </c>
      <c r="JO161" s="3">
        <f t="shared" si="532"/>
        <v>0</v>
      </c>
      <c r="JP161" s="6">
        <f t="shared" si="533"/>
        <v>6.1341212718780396</v>
      </c>
      <c r="JQ161" s="6">
        <f t="shared" si="534"/>
        <v>0</v>
      </c>
      <c r="JR161" s="6">
        <f t="shared" si="535"/>
        <v>0</v>
      </c>
      <c r="JS161" s="193">
        <f t="shared" si="725"/>
        <v>5.6740334309306508</v>
      </c>
      <c r="JT161" s="193">
        <f t="shared" si="726"/>
        <v>4.2647370144860162</v>
      </c>
      <c r="JU161" s="193">
        <f t="shared" si="727"/>
        <v>3.8150380693314694</v>
      </c>
      <c r="JV161" s="193">
        <f t="shared" si="536"/>
        <v>3.9040600573940507</v>
      </c>
      <c r="JW161" s="205">
        <f t="shared" si="728"/>
        <v>56536.939261779466</v>
      </c>
      <c r="KA161" s="3">
        <f t="shared" si="537"/>
        <v>0</v>
      </c>
      <c r="KB161" s="6">
        <f t="shared" si="538"/>
        <v>0</v>
      </c>
      <c r="KC161" s="6">
        <f t="shared" si="539"/>
        <v>5.6614326038526386</v>
      </c>
      <c r="KD161" s="6">
        <f t="shared" si="540"/>
        <v>0</v>
      </c>
      <c r="KE161" s="193">
        <f t="shared" si="729"/>
        <v>5.6740334309306508</v>
      </c>
      <c r="KF161" s="193">
        <f t="shared" si="730"/>
        <v>4.1745731882913786</v>
      </c>
      <c r="KG161" s="193">
        <f t="shared" si="731"/>
        <v>3.9326080027197907</v>
      </c>
      <c r="KH161" s="193">
        <f t="shared" si="541"/>
        <v>3.9040600573940507</v>
      </c>
      <c r="KI161" s="212">
        <f t="shared" si="732"/>
        <v>56888.031595470406</v>
      </c>
      <c r="KM161" s="3">
        <f t="shared" si="542"/>
        <v>0</v>
      </c>
      <c r="KN161" s="6">
        <f t="shared" si="543"/>
        <v>0</v>
      </c>
      <c r="KO161" s="6">
        <f t="shared" si="544"/>
        <v>5.0222386001918569</v>
      </c>
      <c r="KP161" s="6">
        <f t="shared" si="545"/>
        <v>0</v>
      </c>
      <c r="KQ161" s="193">
        <f t="shared" si="733"/>
        <v>5.6740334309306508</v>
      </c>
      <c r="KR161" s="193">
        <f t="shared" si="734"/>
        <v>4.1745731882913786</v>
      </c>
      <c r="KS161" s="193">
        <f t="shared" si="735"/>
        <v>3.9200055098714235</v>
      </c>
      <c r="KT161" s="193">
        <f t="shared" si="546"/>
        <v>3.9040600573940507</v>
      </c>
      <c r="KU161" s="212">
        <f t="shared" si="736"/>
        <v>56826.027756846903</v>
      </c>
      <c r="KY161" s="3">
        <f t="shared" si="547"/>
        <v>0</v>
      </c>
      <c r="KZ161" s="6">
        <f t="shared" si="548"/>
        <v>0</v>
      </c>
      <c r="LA161" s="6">
        <f t="shared" si="549"/>
        <v>5.935372891135831</v>
      </c>
      <c r="LB161" s="6">
        <f t="shared" si="550"/>
        <v>0</v>
      </c>
      <c r="LC161" s="193">
        <f t="shared" si="737"/>
        <v>5.6740334309306508</v>
      </c>
      <c r="LD161" s="193">
        <f t="shared" si="738"/>
        <v>4.1745731882913786</v>
      </c>
      <c r="LE161" s="193">
        <f t="shared" si="739"/>
        <v>3.9379608281735798</v>
      </c>
      <c r="LF161" s="193">
        <f t="shared" si="551"/>
        <v>3.9040600573940507</v>
      </c>
      <c r="LG161" s="205">
        <f t="shared" si="740"/>
        <v>56914.387781649762</v>
      </c>
      <c r="LK161" s="3">
        <f t="shared" si="552"/>
        <v>0</v>
      </c>
      <c r="LL161" s="6">
        <f t="shared" si="553"/>
        <v>0</v>
      </c>
      <c r="LM161" s="6">
        <f t="shared" si="554"/>
        <v>0</v>
      </c>
      <c r="LN161" s="6">
        <f t="shared" si="555"/>
        <v>5.4294120328609763</v>
      </c>
      <c r="LO161" s="193">
        <f t="shared" si="741"/>
        <v>5.6740334309306508</v>
      </c>
      <c r="LP161" s="193">
        <f t="shared" si="742"/>
        <v>4.1745731882913786</v>
      </c>
      <c r="LQ161" s="193">
        <f t="shared" si="743"/>
        <v>3.8150380693314694</v>
      </c>
      <c r="LR161" s="193">
        <f t="shared" si="556"/>
        <v>4.007930200536026</v>
      </c>
      <c r="LS161" s="212">
        <f t="shared" si="744"/>
        <v>57044.086305860073</v>
      </c>
      <c r="LW161" s="3">
        <f t="shared" si="557"/>
        <v>0</v>
      </c>
      <c r="LX161" s="6">
        <f t="shared" si="558"/>
        <v>0</v>
      </c>
      <c r="LY161" s="6">
        <f t="shared" si="559"/>
        <v>0</v>
      </c>
      <c r="LZ161" s="6">
        <f t="shared" si="560"/>
        <v>5.0613163018195548</v>
      </c>
      <c r="MA161" s="193">
        <f t="shared" si="745"/>
        <v>5.6740334309306508</v>
      </c>
      <c r="MB161" s="193">
        <f t="shared" si="746"/>
        <v>4.1745731882913786</v>
      </c>
      <c r="MC161" s="193">
        <f t="shared" si="747"/>
        <v>3.8150380693314694</v>
      </c>
      <c r="MD161" s="193">
        <f t="shared" si="561"/>
        <v>4.0012190759990967</v>
      </c>
      <c r="ME161" s="212">
        <f t="shared" si="748"/>
        <v>56996.513140109826</v>
      </c>
      <c r="MI161" s="3">
        <f t="shared" si="562"/>
        <v>0</v>
      </c>
      <c r="MJ161" s="6">
        <f t="shared" si="563"/>
        <v>0</v>
      </c>
      <c r="MK161" s="6">
        <f t="shared" si="564"/>
        <v>0</v>
      </c>
      <c r="ML161" s="6">
        <f t="shared" si="565"/>
        <v>5.751495797522221</v>
      </c>
      <c r="MM161" s="193">
        <f t="shared" si="749"/>
        <v>5.6740334309306508</v>
      </c>
      <c r="MN161" s="193">
        <f t="shared" si="750"/>
        <v>4.1745731882913786</v>
      </c>
      <c r="MO161" s="193">
        <f t="shared" si="751"/>
        <v>3.8150380693314694</v>
      </c>
      <c r="MP161" s="193">
        <f t="shared" si="566"/>
        <v>4.0137657140881018</v>
      </c>
      <c r="MQ161" s="205">
        <f t="shared" si="752"/>
        <v>57085.484799260747</v>
      </c>
      <c r="MT161" s="3">
        <f t="shared" si="567"/>
        <v>6.343179899931898</v>
      </c>
      <c r="MU161" s="6">
        <f t="shared" si="568"/>
        <v>5.1117677265650334</v>
      </c>
      <c r="MV161" s="6">
        <f t="shared" si="569"/>
        <v>5.25052217292785</v>
      </c>
      <c r="MW161" s="6">
        <f t="shared" si="570"/>
        <v>5.5214359656213325</v>
      </c>
      <c r="MX161" s="193">
        <f t="shared" si="753"/>
        <v>5.6955819788187911</v>
      </c>
      <c r="MY161" s="193">
        <f t="shared" si="754"/>
        <v>4.2502630149853893</v>
      </c>
      <c r="MZ161" s="193">
        <f t="shared" si="755"/>
        <v>3.9245246541781524</v>
      </c>
      <c r="NA161" s="193">
        <f t="shared" si="571"/>
        <v>4.0096009678350821</v>
      </c>
      <c r="NB161" s="212">
        <f t="shared" si="756"/>
        <v>57804.735346348491</v>
      </c>
      <c r="NF161" s="3">
        <f t="shared" si="572"/>
        <v>6.3431798999318971</v>
      </c>
      <c r="NG161" s="6">
        <f t="shared" si="573"/>
        <v>0</v>
      </c>
      <c r="NH161" s="6">
        <f t="shared" si="574"/>
        <v>0</v>
      </c>
      <c r="NI161" s="6">
        <f t="shared" si="575"/>
        <v>0</v>
      </c>
      <c r="NJ161" s="193">
        <f t="shared" si="757"/>
        <v>5.6955819788187911</v>
      </c>
      <c r="NK161" s="193">
        <f t="shared" si="758"/>
        <v>4.1745731882913786</v>
      </c>
      <c r="NL161" s="193">
        <f t="shared" si="759"/>
        <v>3.8150380693314694</v>
      </c>
      <c r="NM161" s="193">
        <f t="shared" si="576"/>
        <v>3.9040600573940507</v>
      </c>
      <c r="NN161" s="212">
        <f t="shared" si="760"/>
        <v>56324.65598784732</v>
      </c>
      <c r="NR161" s="3">
        <f t="shared" si="577"/>
        <v>0</v>
      </c>
      <c r="NS161" s="6">
        <f t="shared" si="578"/>
        <v>5.1117677265650334</v>
      </c>
      <c r="NT161" s="6">
        <f t="shared" si="579"/>
        <v>0</v>
      </c>
      <c r="NU161" s="6">
        <f t="shared" si="580"/>
        <v>0</v>
      </c>
      <c r="NV161" s="193">
        <f t="shared" si="761"/>
        <v>5.6740334309306508</v>
      </c>
      <c r="NW161" s="193">
        <f t="shared" si="762"/>
        <v>4.2502630149853893</v>
      </c>
      <c r="NX161" s="193">
        <f t="shared" si="763"/>
        <v>3.8150380693314694</v>
      </c>
      <c r="NY161" s="193">
        <f t="shared" si="581"/>
        <v>3.9040600573940507</v>
      </c>
      <c r="NZ161" s="212">
        <f t="shared" si="764"/>
        <v>56500.803150999054</v>
      </c>
      <c r="OD161" s="3">
        <f t="shared" si="582"/>
        <v>0</v>
      </c>
      <c r="OE161" s="6">
        <f t="shared" si="583"/>
        <v>0</v>
      </c>
      <c r="OF161" s="6">
        <f t="shared" si="584"/>
        <v>5.25052217292785</v>
      </c>
      <c r="OG161" s="6">
        <f t="shared" si="585"/>
        <v>0</v>
      </c>
      <c r="OH161" s="193">
        <f t="shared" si="765"/>
        <v>5.6740334309306508</v>
      </c>
      <c r="OI161" s="193">
        <f t="shared" si="766"/>
        <v>4.1745731882913786</v>
      </c>
      <c r="OJ161" s="193">
        <f t="shared" si="767"/>
        <v>3.9245246541781524</v>
      </c>
      <c r="OK161" s="193">
        <f t="shared" si="586"/>
        <v>3.9040600573940507</v>
      </c>
      <c r="OL161" s="212">
        <f t="shared" si="768"/>
        <v>56848.254018383115</v>
      </c>
      <c r="OP161" s="3">
        <f t="shared" si="587"/>
        <v>0</v>
      </c>
      <c r="OQ161" s="6">
        <f t="shared" si="588"/>
        <v>0</v>
      </c>
      <c r="OR161" s="6">
        <f t="shared" si="589"/>
        <v>0</v>
      </c>
      <c r="OS161" s="6">
        <f t="shared" si="590"/>
        <v>5.5214359656213325</v>
      </c>
      <c r="OT161" s="193">
        <f t="shared" si="769"/>
        <v>5.6740334309306508</v>
      </c>
      <c r="OU161" s="193">
        <f t="shared" si="770"/>
        <v>4.1745731882913786</v>
      </c>
      <c r="OV161" s="193">
        <f t="shared" si="771"/>
        <v>3.8150380693314694</v>
      </c>
      <c r="OW161" s="193">
        <f t="shared" si="591"/>
        <v>4.0096009678350821</v>
      </c>
      <c r="OX161" s="232">
        <f t="shared" si="772"/>
        <v>57055.936050257827</v>
      </c>
    </row>
    <row r="162" spans="1:414" x14ac:dyDescent="0.2">
      <c r="A162" t="s">
        <v>2</v>
      </c>
      <c r="B162" s="81">
        <v>45297</v>
      </c>
      <c r="C162">
        <v>106</v>
      </c>
      <c r="D162">
        <v>11.335895672679701</v>
      </c>
      <c r="E162">
        <v>1</v>
      </c>
      <c r="F162">
        <v>0</v>
      </c>
      <c r="G162">
        <v>0</v>
      </c>
      <c r="H162">
        <v>0</v>
      </c>
      <c r="I162">
        <v>0</v>
      </c>
      <c r="J162">
        <v>0</v>
      </c>
      <c r="K162">
        <v>0</v>
      </c>
      <c r="L162">
        <v>0</v>
      </c>
      <c r="M162">
        <v>0</v>
      </c>
      <c r="N162">
        <v>0</v>
      </c>
      <c r="O162">
        <v>0</v>
      </c>
      <c r="P162">
        <v>0</v>
      </c>
      <c r="Q162">
        <v>1</v>
      </c>
      <c r="R162">
        <v>0</v>
      </c>
      <c r="S162">
        <v>0</v>
      </c>
      <c r="T162">
        <v>11236</v>
      </c>
      <c r="U162">
        <v>7.8371795409796317</v>
      </c>
      <c r="V162">
        <v>6.325247938675723</v>
      </c>
      <c r="W162">
        <v>4.6784791695137304</v>
      </c>
      <c r="X162">
        <v>4.6011971016413087</v>
      </c>
      <c r="Y162" s="3">
        <v>2241.8436532965825</v>
      </c>
      <c r="Z162" s="3">
        <v>493.48418350625576</v>
      </c>
      <c r="AA162" s="3">
        <v>62.227813249827328</v>
      </c>
      <c r="AB162" s="3">
        <v>50.00004617850631</v>
      </c>
      <c r="AC162">
        <v>0</v>
      </c>
      <c r="AD162">
        <v>1</v>
      </c>
      <c r="AE162" s="6"/>
      <c r="AF162" s="1" t="s">
        <v>2</v>
      </c>
      <c r="AG162">
        <v>106</v>
      </c>
      <c r="AH162" s="189">
        <v>45297</v>
      </c>
      <c r="AI162">
        <f t="shared" si="592"/>
        <v>1</v>
      </c>
      <c r="AJ162">
        <v>106</v>
      </c>
      <c r="AK162">
        <v>0</v>
      </c>
      <c r="AL162">
        <v>1</v>
      </c>
      <c r="AM162">
        <v>0</v>
      </c>
      <c r="AN162">
        <v>0</v>
      </c>
      <c r="AO162">
        <v>1</v>
      </c>
      <c r="AP162">
        <v>0</v>
      </c>
      <c r="AQ162">
        <v>0</v>
      </c>
      <c r="AS162" s="37"/>
      <c r="AT162" s="37"/>
      <c r="AU162" s="6">
        <f t="shared" si="593"/>
        <v>0</v>
      </c>
      <c r="AV162" s="6">
        <f t="shared" si="594"/>
        <v>0</v>
      </c>
      <c r="AW162" s="6">
        <f t="shared" si="595"/>
        <v>0</v>
      </c>
      <c r="AX162" s="6">
        <f t="shared" si="596"/>
        <v>0</v>
      </c>
      <c r="AY162" s="193">
        <f t="shared" si="597"/>
        <v>5.6740334309306508</v>
      </c>
      <c r="AZ162" s="193">
        <f t="shared" si="598"/>
        <v>4.1745731882913786</v>
      </c>
      <c r="BA162" s="193">
        <f t="shared" si="599"/>
        <v>3.8150380693314694</v>
      </c>
      <c r="BB162" s="193">
        <f t="shared" si="600"/>
        <v>3.9040600573940507</v>
      </c>
      <c r="BC162" s="72">
        <f t="shared" si="601"/>
        <v>56312.210093717425</v>
      </c>
      <c r="BG162" s="3">
        <f t="shared" si="602"/>
        <v>7.6804359501600388</v>
      </c>
      <c r="BH162" s="6">
        <f t="shared" si="603"/>
        <v>0</v>
      </c>
      <c r="BI162" s="6">
        <f t="shared" si="604"/>
        <v>0</v>
      </c>
      <c r="BJ162" s="6">
        <f t="shared" si="605"/>
        <v>0</v>
      </c>
      <c r="BK162" s="193">
        <f t="shared" si="606"/>
        <v>5.7000661342826744</v>
      </c>
      <c r="BL162" s="193">
        <f t="shared" si="607"/>
        <v>4.1745731882913786</v>
      </c>
      <c r="BM162" s="193">
        <f t="shared" si="608"/>
        <v>3.8150380693314694</v>
      </c>
      <c r="BN162" s="193">
        <f t="shared" si="609"/>
        <v>3.9040600573940507</v>
      </c>
      <c r="BO162" s="72">
        <f t="shared" si="610"/>
        <v>56327.246267934686</v>
      </c>
      <c r="BS162" s="3">
        <f t="shared" si="611"/>
        <v>7.6804601489064099</v>
      </c>
      <c r="BT162" s="6">
        <f t="shared" si="612"/>
        <v>0</v>
      </c>
      <c r="BU162" s="6">
        <f t="shared" si="613"/>
        <v>0</v>
      </c>
      <c r="BV162" s="6">
        <f t="shared" si="614"/>
        <v>0</v>
      </c>
      <c r="BW162" s="193">
        <f t="shared" si="615"/>
        <v>5.700066215245486</v>
      </c>
      <c r="BX162" s="193">
        <f t="shared" si="616"/>
        <v>4.1745731882913786</v>
      </c>
      <c r="BY162" s="193">
        <f t="shared" si="773"/>
        <v>3.8150380693314694</v>
      </c>
      <c r="BZ162" s="193">
        <f t="shared" si="617"/>
        <v>3.9040600573940507</v>
      </c>
      <c r="CA162" s="72">
        <f t="shared" si="618"/>
        <v>56327.246267934686</v>
      </c>
      <c r="CE162" s="3">
        <f t="shared" si="619"/>
        <v>0</v>
      </c>
      <c r="CF162" s="6">
        <f t="shared" si="620"/>
        <v>6.325247938675723</v>
      </c>
      <c r="CG162" s="6">
        <f t="shared" si="621"/>
        <v>0</v>
      </c>
      <c r="CH162" s="6">
        <f t="shared" si="622"/>
        <v>0</v>
      </c>
      <c r="CI162" s="193">
        <f t="shared" si="623"/>
        <v>5.6740334309306508</v>
      </c>
      <c r="CJ162" s="193">
        <f t="shared" si="624"/>
        <v>4.2674198054988315</v>
      </c>
      <c r="CK162" s="193">
        <f t="shared" si="774"/>
        <v>3.8150380693314694</v>
      </c>
      <c r="CL162" s="193">
        <f t="shared" si="625"/>
        <v>3.9040600573940507</v>
      </c>
      <c r="CM162" s="72">
        <f t="shared" si="626"/>
        <v>56543.639716256926</v>
      </c>
      <c r="CQ162" s="3">
        <f t="shared" si="627"/>
        <v>0</v>
      </c>
      <c r="CR162" s="6">
        <f t="shared" si="628"/>
        <v>6.3253167309845244</v>
      </c>
      <c r="CS162" s="6">
        <f t="shared" si="629"/>
        <v>0</v>
      </c>
      <c r="CT162" s="6">
        <f t="shared" si="630"/>
        <v>0</v>
      </c>
      <c r="CU162" s="193">
        <f t="shared" si="631"/>
        <v>5.6740334309306508</v>
      </c>
      <c r="CV162" s="193">
        <f t="shared" si="632"/>
        <v>4.2674207698224471</v>
      </c>
      <c r="CW162" s="193">
        <f t="shared" si="775"/>
        <v>3.8150380693314694</v>
      </c>
      <c r="CX162" s="193">
        <f t="shared" si="633"/>
        <v>3.9040600573940507</v>
      </c>
      <c r="CY162" s="72">
        <f t="shared" si="634"/>
        <v>56543.64212486396</v>
      </c>
      <c r="DC162" s="3">
        <f t="shared" si="635"/>
        <v>0</v>
      </c>
      <c r="DD162" s="6">
        <f t="shared" si="636"/>
        <v>0</v>
      </c>
      <c r="DE162" s="6">
        <f t="shared" si="637"/>
        <v>4.9124031279894176</v>
      </c>
      <c r="DF162" s="6">
        <f t="shared" si="638"/>
        <v>0</v>
      </c>
      <c r="DG162" s="193">
        <f t="shared" si="639"/>
        <v>5.6740334309306508</v>
      </c>
      <c r="DH162" s="193">
        <f t="shared" si="640"/>
        <v>4.1745731882913786</v>
      </c>
      <c r="DI162" s="193">
        <f t="shared" si="776"/>
        <v>3.9178238878608704</v>
      </c>
      <c r="DJ162" s="193">
        <f t="shared" si="641"/>
        <v>3.9040600573940507</v>
      </c>
      <c r="DK162" s="72">
        <f t="shared" si="642"/>
        <v>56815.30111435525</v>
      </c>
      <c r="DO162" s="3">
        <f t="shared" si="643"/>
        <v>0</v>
      </c>
      <c r="DP162" s="6">
        <f t="shared" si="644"/>
        <v>0</v>
      </c>
      <c r="DQ162" s="6">
        <f t="shared" si="645"/>
        <v>4.6785695240817873</v>
      </c>
      <c r="DR162" s="6">
        <f t="shared" si="646"/>
        <v>0</v>
      </c>
      <c r="DS162" s="193">
        <f t="shared" si="647"/>
        <v>5.6740334309306508</v>
      </c>
      <c r="DT162" s="193">
        <f t="shared" si="648"/>
        <v>4.1745731882913786</v>
      </c>
      <c r="DU162" s="193">
        <f t="shared" si="777"/>
        <v>3.9131634229586258</v>
      </c>
      <c r="DV162" s="193">
        <f t="shared" si="649"/>
        <v>3.9040600573940507</v>
      </c>
      <c r="DW162" s="72">
        <f t="shared" si="650"/>
        <v>56792.39323014902</v>
      </c>
      <c r="EA162" s="3">
        <f t="shared" si="651"/>
        <v>0</v>
      </c>
      <c r="EB162" s="6">
        <f t="shared" si="652"/>
        <v>0</v>
      </c>
      <c r="EC162" s="6">
        <f t="shared" si="653"/>
        <v>0</v>
      </c>
      <c r="ED162" s="6">
        <f t="shared" si="654"/>
        <v>13.803591304923927</v>
      </c>
      <c r="EE162" s="193">
        <f t="shared" si="655"/>
        <v>5.6740334309306508</v>
      </c>
      <c r="EF162" s="193">
        <f t="shared" si="656"/>
        <v>4.1745731882913786</v>
      </c>
      <c r="EG162" s="193">
        <f t="shared" si="778"/>
        <v>3.8150380693314694</v>
      </c>
      <c r="EH162" s="193">
        <f t="shared" si="657"/>
        <v>4.1495746584194695</v>
      </c>
      <c r="EI162" s="72">
        <f t="shared" si="658"/>
        <v>58057.476913166414</v>
      </c>
      <c r="EM162" s="3">
        <f t="shared" si="659"/>
        <v>0</v>
      </c>
      <c r="EN162" s="6">
        <f t="shared" si="660"/>
        <v>0</v>
      </c>
      <c r="EO162" s="6">
        <f t="shared" si="661"/>
        <v>0</v>
      </c>
      <c r="EP162" s="6">
        <f t="shared" si="662"/>
        <v>4.6013106636895431</v>
      </c>
      <c r="EQ162" s="193">
        <f t="shared" si="663"/>
        <v>5.6740334309306508</v>
      </c>
      <c r="ER162" s="193">
        <f t="shared" si="664"/>
        <v>4.1745731882913786</v>
      </c>
      <c r="ES162" s="193">
        <f t="shared" si="779"/>
        <v>3.8150380693314694</v>
      </c>
      <c r="ET162" s="193">
        <f t="shared" si="665"/>
        <v>3.9927684373865096</v>
      </c>
      <c r="EU162" s="72">
        <f t="shared" si="666"/>
        <v>56936.665505262725</v>
      </c>
      <c r="EY162" s="3">
        <f t="shared" si="667"/>
        <v>7.6804359501600388</v>
      </c>
      <c r="EZ162" s="6">
        <f t="shared" si="668"/>
        <v>6.325247938675723</v>
      </c>
      <c r="FA162" s="6">
        <f t="shared" si="669"/>
        <v>4.9124031279894176</v>
      </c>
      <c r="FB162" s="6">
        <f t="shared" si="670"/>
        <v>13.803591304923927</v>
      </c>
      <c r="FC162" s="193">
        <f t="shared" si="671"/>
        <v>5.7000661342826744</v>
      </c>
      <c r="FD162" s="193">
        <f t="shared" si="672"/>
        <v>4.2674198054988315</v>
      </c>
      <c r="FE162" s="193">
        <f t="shared" si="780"/>
        <v>3.9178238878608704</v>
      </c>
      <c r="FF162" s="193">
        <f t="shared" si="673"/>
        <v>4.1495746584194695</v>
      </c>
      <c r="FG162" s="72">
        <f t="shared" si="674"/>
        <v>58832.598950193948</v>
      </c>
      <c r="FK162" s="3">
        <f t="shared" si="675"/>
        <v>7.8372037397260037</v>
      </c>
      <c r="FL162" s="6">
        <f t="shared" si="676"/>
        <v>6.3253167309845244</v>
      </c>
      <c r="FM162" s="6">
        <f t="shared" si="677"/>
        <v>4.6785695240817873</v>
      </c>
      <c r="FN162" s="6">
        <f t="shared" si="678"/>
        <v>4.6013106636895431</v>
      </c>
      <c r="FO162" s="193">
        <f t="shared" si="679"/>
        <v>5.7005905016978762</v>
      </c>
      <c r="FP162" s="193">
        <f t="shared" si="680"/>
        <v>4.2674207698224471</v>
      </c>
      <c r="FQ162" s="193">
        <f t="shared" si="781"/>
        <v>3.9131634229586258</v>
      </c>
      <c r="FR162" s="193">
        <f t="shared" si="681"/>
        <v>3.9927684373865096</v>
      </c>
      <c r="FS162" s="205">
        <f t="shared" si="682"/>
        <v>57673.872946520831</v>
      </c>
      <c r="FW162" s="3">
        <f t="shared" si="683"/>
        <v>9.0127564721265756</v>
      </c>
      <c r="FX162" s="6">
        <f t="shared" si="684"/>
        <v>7.1475301707035666</v>
      </c>
      <c r="FY162" s="6">
        <f t="shared" si="685"/>
        <v>5.8013141701970259</v>
      </c>
      <c r="FZ162" s="6">
        <f t="shared" si="686"/>
        <v>5.4294125799367441</v>
      </c>
      <c r="GA162" s="193">
        <f t="shared" si="687"/>
        <v>5.7045138322283861</v>
      </c>
      <c r="GB162" s="193">
        <f t="shared" si="688"/>
        <v>4.2788805540922041</v>
      </c>
      <c r="GC162" s="193">
        <f t="shared" si="782"/>
        <v>3.9353448848232349</v>
      </c>
      <c r="GD162" s="193">
        <f t="shared" si="689"/>
        <v>4.0079302104769212</v>
      </c>
      <c r="GE162" s="72">
        <f t="shared" si="690"/>
        <v>57925.34471959158</v>
      </c>
      <c r="GI162" s="3">
        <f t="shared" si="691"/>
        <v>8.6208974950775961</v>
      </c>
      <c r="GJ162" s="6">
        <f t="shared" si="692"/>
        <v>6.9577727325432956</v>
      </c>
      <c r="GK162" s="6">
        <f t="shared" si="693"/>
        <v>5.1463270864651038</v>
      </c>
      <c r="GL162" s="6">
        <f t="shared" si="694"/>
        <v>5.0613168118054404</v>
      </c>
      <c r="GM162" s="193">
        <f t="shared" si="695"/>
        <v>5.7032077380159167</v>
      </c>
      <c r="GN162" s="193">
        <f t="shared" si="696"/>
        <v>4.2762474001394262</v>
      </c>
      <c r="GO162" s="193">
        <f t="shared" si="783"/>
        <v>3.9224645218690135</v>
      </c>
      <c r="GP162" s="193">
        <f t="shared" si="697"/>
        <v>4.001219085328434</v>
      </c>
      <c r="GQ162" s="72">
        <f t="shared" si="698"/>
        <v>57805.066357063712</v>
      </c>
      <c r="GU162" s="3">
        <f t="shared" si="699"/>
        <v>10.188333403273521</v>
      </c>
      <c r="GV162" s="6">
        <f t="shared" si="700"/>
        <v>7.5902975264108674</v>
      </c>
      <c r="GW162" s="6">
        <f t="shared" si="701"/>
        <v>6.0820229203678497</v>
      </c>
      <c r="GX162" s="6">
        <f t="shared" si="702"/>
        <v>5.7514963770516356</v>
      </c>
      <c r="GY162" s="193">
        <f t="shared" si="703"/>
        <v>5.70842191066001</v>
      </c>
      <c r="GZ162" s="193">
        <f t="shared" si="704"/>
        <v>4.2849977497435248</v>
      </c>
      <c r="HA162" s="193">
        <f t="shared" si="784"/>
        <v>3.9408146552111845</v>
      </c>
      <c r="HB162" s="193">
        <f t="shared" si="705"/>
        <v>4.0137657245574383</v>
      </c>
      <c r="HC162" s="205">
        <f t="shared" si="706"/>
        <v>58012.824238812689</v>
      </c>
      <c r="HG162" s="3">
        <f t="shared" si="507"/>
        <v>9.0127564721265756</v>
      </c>
      <c r="HH162" s="6">
        <f t="shared" si="508"/>
        <v>0</v>
      </c>
      <c r="HI162" s="6">
        <f t="shared" si="509"/>
        <v>0</v>
      </c>
      <c r="HJ162" s="6">
        <f t="shared" si="510"/>
        <v>0</v>
      </c>
      <c r="HK162" s="193">
        <f t="shared" si="707"/>
        <v>5.7045138322283861</v>
      </c>
      <c r="HL162" s="193">
        <f t="shared" si="707"/>
        <v>4.1745731882913786</v>
      </c>
      <c r="HM162" s="193">
        <f t="shared" si="707"/>
        <v>3.8150380693314694</v>
      </c>
      <c r="HN162" s="193">
        <f t="shared" si="511"/>
        <v>3.9040600573940507</v>
      </c>
      <c r="HO162" s="212">
        <f t="shared" si="708"/>
        <v>56329.81560594825</v>
      </c>
      <c r="HS162" s="3">
        <f t="shared" si="512"/>
        <v>8.6208974950775961</v>
      </c>
      <c r="HT162" s="6">
        <f t="shared" si="513"/>
        <v>0</v>
      </c>
      <c r="HU162" s="6">
        <f t="shared" si="514"/>
        <v>0</v>
      </c>
      <c r="HV162" s="6">
        <f t="shared" si="515"/>
        <v>0</v>
      </c>
      <c r="HW162" s="193">
        <f t="shared" si="709"/>
        <v>5.7032077380159167</v>
      </c>
      <c r="HX162" s="193">
        <f t="shared" si="710"/>
        <v>4.1745731882913786</v>
      </c>
      <c r="HY162" s="193">
        <f t="shared" si="711"/>
        <v>3.8150380693314694</v>
      </c>
      <c r="HZ162" s="193">
        <f t="shared" si="516"/>
        <v>3.9040600573940507</v>
      </c>
      <c r="IA162" s="212">
        <f t="shared" si="712"/>
        <v>56329.061091678137</v>
      </c>
      <c r="IE162" s="3">
        <f t="shared" si="517"/>
        <v>10.188333403273521</v>
      </c>
      <c r="IF162" s="6">
        <f t="shared" si="518"/>
        <v>0</v>
      </c>
      <c r="IG162" s="6">
        <f t="shared" si="519"/>
        <v>0</v>
      </c>
      <c r="IH162" s="6">
        <f t="shared" si="520"/>
        <v>0</v>
      </c>
      <c r="II162" s="193">
        <f t="shared" si="713"/>
        <v>5.70842191066001</v>
      </c>
      <c r="IJ162" s="193">
        <f t="shared" si="714"/>
        <v>4.1745731882913786</v>
      </c>
      <c r="IK162" s="193">
        <f t="shared" si="715"/>
        <v>3.8150380693314694</v>
      </c>
      <c r="IL162" s="193">
        <f t="shared" si="521"/>
        <v>3.9040600573940507</v>
      </c>
      <c r="IM162" s="205">
        <f t="shared" si="716"/>
        <v>56332.073314280577</v>
      </c>
      <c r="IQ162" s="3">
        <f t="shared" si="522"/>
        <v>0</v>
      </c>
      <c r="IR162" s="6">
        <f t="shared" si="523"/>
        <v>7.1475301707035666</v>
      </c>
      <c r="IS162" s="6">
        <f t="shared" si="524"/>
        <v>0</v>
      </c>
      <c r="IT162" s="6">
        <f t="shared" si="525"/>
        <v>0</v>
      </c>
      <c r="IU162" s="193">
        <f t="shared" si="717"/>
        <v>5.6740334309306508</v>
      </c>
      <c r="IV162" s="193">
        <f t="shared" si="718"/>
        <v>4.2788805540922041</v>
      </c>
      <c r="IW162" s="193">
        <f t="shared" si="719"/>
        <v>3.8150380693314694</v>
      </c>
      <c r="IX162" s="193">
        <f t="shared" si="526"/>
        <v>3.9040600573940507</v>
      </c>
      <c r="IY162" s="212">
        <f t="shared" si="720"/>
        <v>56572.272664919197</v>
      </c>
      <c r="JC162" s="3">
        <f t="shared" si="527"/>
        <v>0</v>
      </c>
      <c r="JD162" s="6">
        <f t="shared" si="528"/>
        <v>6.9577727325432956</v>
      </c>
      <c r="JE162" s="6">
        <f t="shared" si="529"/>
        <v>0</v>
      </c>
      <c r="JF162" s="6">
        <f t="shared" si="530"/>
        <v>0</v>
      </c>
      <c r="JG162" s="193">
        <f t="shared" si="721"/>
        <v>5.6740334309306508</v>
      </c>
      <c r="JH162" s="193">
        <f t="shared" si="722"/>
        <v>4.2762474001394262</v>
      </c>
      <c r="JI162" s="193">
        <f t="shared" si="723"/>
        <v>3.8150380693314694</v>
      </c>
      <c r="JJ162" s="193">
        <f t="shared" si="531"/>
        <v>3.9040600573940507</v>
      </c>
      <c r="JK162" s="212">
        <f t="shared" si="724"/>
        <v>56565.692844945341</v>
      </c>
      <c r="JO162" s="3">
        <f t="shared" si="532"/>
        <v>0</v>
      </c>
      <c r="JP162" s="6">
        <f t="shared" si="533"/>
        <v>7.5902975264108674</v>
      </c>
      <c r="JQ162" s="6">
        <f t="shared" si="534"/>
        <v>0</v>
      </c>
      <c r="JR162" s="6">
        <f t="shared" si="535"/>
        <v>0</v>
      </c>
      <c r="JS162" s="193">
        <f t="shared" si="725"/>
        <v>5.6740334309306508</v>
      </c>
      <c r="JT162" s="193">
        <f t="shared" si="726"/>
        <v>4.2849977497435248</v>
      </c>
      <c r="JU162" s="193">
        <f t="shared" si="727"/>
        <v>3.8150380693314694</v>
      </c>
      <c r="JV162" s="193">
        <f t="shared" si="536"/>
        <v>3.9040600573940507</v>
      </c>
      <c r="JW162" s="205">
        <f t="shared" si="728"/>
        <v>56587.561488382686</v>
      </c>
      <c r="KA162" s="3">
        <f t="shared" si="537"/>
        <v>0</v>
      </c>
      <c r="KB162" s="6">
        <f t="shared" si="538"/>
        <v>0</v>
      </c>
      <c r="KC162" s="6">
        <f t="shared" si="539"/>
        <v>5.8013141701970259</v>
      </c>
      <c r="KD162" s="6">
        <f t="shared" si="540"/>
        <v>0</v>
      </c>
      <c r="KE162" s="193">
        <f t="shared" si="729"/>
        <v>5.6740334309306508</v>
      </c>
      <c r="KF162" s="193">
        <f t="shared" si="730"/>
        <v>4.1745731882913786</v>
      </c>
      <c r="KG162" s="193">
        <f t="shared" si="731"/>
        <v>3.9353448848232349</v>
      </c>
      <c r="KH162" s="193">
        <f t="shared" si="541"/>
        <v>3.9040600573940507</v>
      </c>
      <c r="KI162" s="212">
        <f t="shared" si="732"/>
        <v>56901.505901825498</v>
      </c>
      <c r="KM162" s="3">
        <f t="shared" si="542"/>
        <v>0</v>
      </c>
      <c r="KN162" s="6">
        <f t="shared" si="543"/>
        <v>0</v>
      </c>
      <c r="KO162" s="6">
        <f t="shared" si="544"/>
        <v>5.1463270864651038</v>
      </c>
      <c r="KP162" s="6">
        <f t="shared" si="545"/>
        <v>0</v>
      </c>
      <c r="KQ162" s="193">
        <f t="shared" si="733"/>
        <v>5.6740334309306508</v>
      </c>
      <c r="KR162" s="193">
        <f t="shared" si="734"/>
        <v>4.1745731882913786</v>
      </c>
      <c r="KS162" s="193">
        <f t="shared" si="735"/>
        <v>3.9224645218690135</v>
      </c>
      <c r="KT162" s="193">
        <f t="shared" si="546"/>
        <v>3.9040600573940507</v>
      </c>
      <c r="KU162" s="212">
        <f t="shared" si="736"/>
        <v>56838.120703754132</v>
      </c>
      <c r="KY162" s="3">
        <f t="shared" si="547"/>
        <v>0</v>
      </c>
      <c r="KZ162" s="6">
        <f t="shared" si="548"/>
        <v>0</v>
      </c>
      <c r="LA162" s="6">
        <f t="shared" si="549"/>
        <v>6.0820229203678497</v>
      </c>
      <c r="LB162" s="6">
        <f t="shared" si="550"/>
        <v>0</v>
      </c>
      <c r="LC162" s="193">
        <f t="shared" si="737"/>
        <v>5.6740334309306508</v>
      </c>
      <c r="LD162" s="193">
        <f t="shared" si="738"/>
        <v>4.1745731882913786</v>
      </c>
      <c r="LE162" s="193">
        <f t="shared" si="739"/>
        <v>3.9408146552111845</v>
      </c>
      <c r="LF162" s="193">
        <f t="shared" si="551"/>
        <v>3.9040600573940507</v>
      </c>
      <c r="LG162" s="205">
        <f t="shared" si="740"/>
        <v>56928.444415587132</v>
      </c>
      <c r="LK162" s="3">
        <f t="shared" si="552"/>
        <v>0</v>
      </c>
      <c r="LL162" s="6">
        <f t="shared" si="553"/>
        <v>0</v>
      </c>
      <c r="LM162" s="6">
        <f t="shared" si="554"/>
        <v>0</v>
      </c>
      <c r="LN162" s="6">
        <f t="shared" si="555"/>
        <v>5.4294125799367441</v>
      </c>
      <c r="LO162" s="193">
        <f t="shared" si="741"/>
        <v>5.6740334309306508</v>
      </c>
      <c r="LP162" s="193">
        <f t="shared" si="742"/>
        <v>4.1745731882913786</v>
      </c>
      <c r="LQ162" s="193">
        <f t="shared" si="743"/>
        <v>3.8150380693314694</v>
      </c>
      <c r="LR162" s="193">
        <f t="shared" si="556"/>
        <v>4.0079302104769212</v>
      </c>
      <c r="LS162" s="212">
        <f t="shared" si="744"/>
        <v>57044.086376357533</v>
      </c>
      <c r="LW162" s="3">
        <f t="shared" si="557"/>
        <v>0</v>
      </c>
      <c r="LX162" s="6">
        <f t="shared" si="558"/>
        <v>0</v>
      </c>
      <c r="LY162" s="6">
        <f t="shared" si="559"/>
        <v>0</v>
      </c>
      <c r="LZ162" s="6">
        <f t="shared" si="560"/>
        <v>5.0613168118054404</v>
      </c>
      <c r="MA162" s="193">
        <f t="shared" si="745"/>
        <v>5.6740334309306508</v>
      </c>
      <c r="MB162" s="193">
        <f t="shared" si="746"/>
        <v>4.1745731882913786</v>
      </c>
      <c r="MC162" s="193">
        <f t="shared" si="747"/>
        <v>3.8150380693314694</v>
      </c>
      <c r="MD162" s="193">
        <f t="shared" si="561"/>
        <v>4.001219085328434</v>
      </c>
      <c r="ME162" s="212">
        <f t="shared" si="748"/>
        <v>56996.513206215153</v>
      </c>
      <c r="MI162" s="3">
        <f t="shared" si="562"/>
        <v>0</v>
      </c>
      <c r="MJ162" s="6">
        <f t="shared" si="563"/>
        <v>0</v>
      </c>
      <c r="MK162" s="6">
        <f t="shared" si="564"/>
        <v>0</v>
      </c>
      <c r="ML162" s="6">
        <f t="shared" si="565"/>
        <v>5.7514963770516356</v>
      </c>
      <c r="MM162" s="193">
        <f t="shared" si="749"/>
        <v>5.6740334309306508</v>
      </c>
      <c r="MN162" s="193">
        <f t="shared" si="750"/>
        <v>4.1745731882913786</v>
      </c>
      <c r="MO162" s="193">
        <f t="shared" si="751"/>
        <v>3.8150380693314694</v>
      </c>
      <c r="MP162" s="193">
        <f t="shared" si="566"/>
        <v>4.0137657245574383</v>
      </c>
      <c r="MQ162" s="205">
        <f t="shared" si="752"/>
        <v>57085.484873559697</v>
      </c>
      <c r="MT162" s="3">
        <f t="shared" si="567"/>
        <v>7.4453205639306494</v>
      </c>
      <c r="MU162" s="6">
        <f t="shared" si="568"/>
        <v>6.325247938675723</v>
      </c>
      <c r="MV162" s="6">
        <f t="shared" si="569"/>
        <v>5.3802510449407892</v>
      </c>
      <c r="MW162" s="6">
        <f t="shared" si="570"/>
        <v>5.5214365219695702</v>
      </c>
      <c r="MX162" s="193">
        <f t="shared" si="753"/>
        <v>5.6992791887867549</v>
      </c>
      <c r="MY162" s="193">
        <f t="shared" si="754"/>
        <v>4.2674198054988315</v>
      </c>
      <c r="MZ162" s="193">
        <f t="shared" si="755"/>
        <v>3.9270837198317086</v>
      </c>
      <c r="NA162" s="193">
        <f t="shared" si="571"/>
        <v>4.0096009779275912</v>
      </c>
      <c r="NB162" s="212">
        <f t="shared" si="756"/>
        <v>57863.566033466377</v>
      </c>
      <c r="NF162" s="3">
        <f t="shared" si="572"/>
        <v>7.4453205639306486</v>
      </c>
      <c r="NG162" s="6">
        <f t="shared" si="573"/>
        <v>0</v>
      </c>
      <c r="NH162" s="6">
        <f t="shared" si="574"/>
        <v>0</v>
      </c>
      <c r="NI162" s="6">
        <f t="shared" si="575"/>
        <v>0</v>
      </c>
      <c r="NJ162" s="193">
        <f t="shared" si="757"/>
        <v>5.6992791887867549</v>
      </c>
      <c r="NK162" s="193">
        <f t="shared" si="758"/>
        <v>4.1745731882913786</v>
      </c>
      <c r="NL162" s="193">
        <f t="shared" si="759"/>
        <v>3.8150380693314694</v>
      </c>
      <c r="NM162" s="193">
        <f t="shared" si="576"/>
        <v>3.9040600573940507</v>
      </c>
      <c r="NN162" s="212">
        <f t="shared" si="760"/>
        <v>56326.791678902337</v>
      </c>
      <c r="NR162" s="3">
        <f t="shared" si="577"/>
        <v>0</v>
      </c>
      <c r="NS162" s="6">
        <f t="shared" si="578"/>
        <v>6.325247938675723</v>
      </c>
      <c r="NT162" s="6">
        <f t="shared" si="579"/>
        <v>0</v>
      </c>
      <c r="NU162" s="6">
        <f t="shared" si="580"/>
        <v>0</v>
      </c>
      <c r="NV162" s="193">
        <f t="shared" si="761"/>
        <v>5.6740334309306508</v>
      </c>
      <c r="NW162" s="193">
        <f t="shared" si="762"/>
        <v>4.2674198054988315</v>
      </c>
      <c r="NX162" s="193">
        <f t="shared" si="763"/>
        <v>3.8150380693314694</v>
      </c>
      <c r="NY162" s="193">
        <f t="shared" si="581"/>
        <v>3.9040600573940507</v>
      </c>
      <c r="NZ162" s="212">
        <f t="shared" si="764"/>
        <v>56543.639716256926</v>
      </c>
      <c r="OD162" s="3">
        <f t="shared" si="582"/>
        <v>0</v>
      </c>
      <c r="OE162" s="6">
        <f t="shared" si="583"/>
        <v>0</v>
      </c>
      <c r="OF162" s="6">
        <f t="shared" si="584"/>
        <v>5.3802510449407892</v>
      </c>
      <c r="OG162" s="6">
        <f t="shared" si="585"/>
        <v>0</v>
      </c>
      <c r="OH162" s="193">
        <f t="shared" si="765"/>
        <v>5.6740334309306508</v>
      </c>
      <c r="OI162" s="193">
        <f t="shared" si="766"/>
        <v>4.1745731882913786</v>
      </c>
      <c r="OJ162" s="193">
        <f t="shared" si="767"/>
        <v>3.9270837198317086</v>
      </c>
      <c r="OK162" s="193">
        <f t="shared" si="586"/>
        <v>3.9040600573940507</v>
      </c>
      <c r="OL162" s="212">
        <f t="shared" si="768"/>
        <v>56860.843986727938</v>
      </c>
      <c r="OP162" s="3">
        <f t="shared" si="587"/>
        <v>0</v>
      </c>
      <c r="OQ162" s="6">
        <f t="shared" si="588"/>
        <v>0</v>
      </c>
      <c r="OR162" s="6">
        <f t="shared" si="589"/>
        <v>0</v>
      </c>
      <c r="OS162" s="6">
        <f t="shared" si="590"/>
        <v>5.5214365219695702</v>
      </c>
      <c r="OT162" s="193">
        <f t="shared" si="769"/>
        <v>5.6740334309306508</v>
      </c>
      <c r="OU162" s="193">
        <f t="shared" si="770"/>
        <v>4.1745731882913786</v>
      </c>
      <c r="OV162" s="193">
        <f t="shared" si="771"/>
        <v>3.8150380693314694</v>
      </c>
      <c r="OW162" s="193">
        <f t="shared" si="591"/>
        <v>4.0096009779275912</v>
      </c>
      <c r="OX162" s="232">
        <f t="shared" si="772"/>
        <v>57055.936121845371</v>
      </c>
    </row>
    <row r="163" spans="1:414" x14ac:dyDescent="0.2">
      <c r="B163" s="81">
        <v>45304</v>
      </c>
      <c r="C163">
        <v>107</v>
      </c>
      <c r="D163">
        <v>11.337029100805625</v>
      </c>
      <c r="E163">
        <v>1</v>
      </c>
      <c r="F163">
        <v>0</v>
      </c>
      <c r="G163">
        <v>0</v>
      </c>
      <c r="H163">
        <v>0</v>
      </c>
      <c r="I163">
        <v>0</v>
      </c>
      <c r="J163">
        <v>0</v>
      </c>
      <c r="K163">
        <v>0</v>
      </c>
      <c r="L163">
        <v>0</v>
      </c>
      <c r="M163">
        <v>0</v>
      </c>
      <c r="N163">
        <v>0</v>
      </c>
      <c r="O163">
        <v>0</v>
      </c>
      <c r="P163">
        <v>0</v>
      </c>
      <c r="Q163">
        <v>1</v>
      </c>
      <c r="R163">
        <v>0</v>
      </c>
      <c r="S163">
        <v>0</v>
      </c>
      <c r="T163">
        <v>11449</v>
      </c>
      <c r="U163">
        <v>7.8459909773439289</v>
      </c>
      <c r="V163">
        <v>6.3340450742948482</v>
      </c>
      <c r="W163">
        <v>4.6842454282264585</v>
      </c>
      <c r="X163">
        <v>4.60119668438014</v>
      </c>
      <c r="Y163" s="3">
        <v>2264.2620898295427</v>
      </c>
      <c r="Z163" s="3">
        <v>498.41902534131839</v>
      </c>
      <c r="AA163" s="3">
        <v>62.850091382325608</v>
      </c>
      <c r="AB163" s="3">
        <v>50.000004617850635</v>
      </c>
      <c r="AC163">
        <v>0</v>
      </c>
      <c r="AD163">
        <v>1</v>
      </c>
      <c r="AE163" s="6"/>
      <c r="AF163" s="1" t="s">
        <v>2</v>
      </c>
      <c r="AG163">
        <v>107</v>
      </c>
      <c r="AH163" s="189">
        <v>45304</v>
      </c>
      <c r="AI163">
        <f t="shared" si="592"/>
        <v>1</v>
      </c>
      <c r="AJ163">
        <v>107</v>
      </c>
      <c r="AK163">
        <v>0</v>
      </c>
      <c r="AL163">
        <v>1</v>
      </c>
      <c r="AM163">
        <v>0</v>
      </c>
      <c r="AN163">
        <v>0</v>
      </c>
      <c r="AO163">
        <v>1</v>
      </c>
      <c r="AP163">
        <v>0</v>
      </c>
      <c r="AQ163">
        <v>0</v>
      </c>
      <c r="AS163" s="37"/>
      <c r="AT163" s="37"/>
      <c r="AU163" s="6">
        <f t="shared" si="593"/>
        <v>0</v>
      </c>
      <c r="AV163" s="6">
        <f t="shared" si="594"/>
        <v>0</v>
      </c>
      <c r="AW163" s="6">
        <f t="shared" si="595"/>
        <v>0</v>
      </c>
      <c r="AX163" s="6">
        <f t="shared" si="596"/>
        <v>0</v>
      </c>
      <c r="AY163" s="193">
        <f t="shared" si="597"/>
        <v>5.6740334309306508</v>
      </c>
      <c r="AZ163" s="193">
        <f t="shared" si="598"/>
        <v>4.1745731882913786</v>
      </c>
      <c r="BA163" s="193">
        <f t="shared" si="599"/>
        <v>3.8150380693314694</v>
      </c>
      <c r="BB163" s="193">
        <f t="shared" si="600"/>
        <v>3.9040600573940507</v>
      </c>
      <c r="BC163" s="72">
        <f t="shared" si="601"/>
        <v>56312.210093717425</v>
      </c>
      <c r="BG163" s="3">
        <f t="shared" si="602"/>
        <v>7.6890711577970503</v>
      </c>
      <c r="BH163" s="6">
        <f t="shared" si="603"/>
        <v>0</v>
      </c>
      <c r="BI163" s="6">
        <f t="shared" si="604"/>
        <v>0</v>
      </c>
      <c r="BJ163" s="6">
        <f t="shared" si="605"/>
        <v>0</v>
      </c>
      <c r="BK163" s="193">
        <f t="shared" si="606"/>
        <v>5.7000950250610414</v>
      </c>
      <c r="BL163" s="193">
        <f t="shared" si="607"/>
        <v>4.1745731882913786</v>
      </c>
      <c r="BM163" s="193">
        <f t="shared" si="608"/>
        <v>3.8150380693314694</v>
      </c>
      <c r="BN163" s="193">
        <f t="shared" si="609"/>
        <v>3.9040600573940507</v>
      </c>
      <c r="BO163" s="72">
        <f t="shared" si="610"/>
        <v>56327.26295712858</v>
      </c>
      <c r="BS163" s="3">
        <f t="shared" si="611"/>
        <v>7.6890953837503666</v>
      </c>
      <c r="BT163" s="6">
        <f t="shared" si="612"/>
        <v>0</v>
      </c>
      <c r="BU163" s="6">
        <f t="shared" si="613"/>
        <v>0</v>
      </c>
      <c r="BV163" s="6">
        <f t="shared" si="614"/>
        <v>0</v>
      </c>
      <c r="BW163" s="193">
        <f t="shared" si="615"/>
        <v>5.7000951061125393</v>
      </c>
      <c r="BX163" s="193">
        <f t="shared" si="616"/>
        <v>4.1745731882913786</v>
      </c>
      <c r="BY163" s="193">
        <f t="shared" si="773"/>
        <v>3.8150380693314694</v>
      </c>
      <c r="BZ163" s="193">
        <f t="shared" si="617"/>
        <v>3.9040600573940507</v>
      </c>
      <c r="CA163" s="72">
        <f t="shared" si="618"/>
        <v>56327.26295712858</v>
      </c>
      <c r="CE163" s="3">
        <f t="shared" si="619"/>
        <v>0</v>
      </c>
      <c r="CF163" s="6">
        <f t="shared" si="620"/>
        <v>6.3340450742948482</v>
      </c>
      <c r="CG163" s="6">
        <f t="shared" si="621"/>
        <v>0</v>
      </c>
      <c r="CH163" s="6">
        <f t="shared" si="622"/>
        <v>0</v>
      </c>
      <c r="CI163" s="193">
        <f t="shared" si="623"/>
        <v>5.6740334309306508</v>
      </c>
      <c r="CJ163" s="193">
        <f t="shared" si="624"/>
        <v>4.267543115311244</v>
      </c>
      <c r="CK163" s="193">
        <f t="shared" si="774"/>
        <v>3.8150380693314694</v>
      </c>
      <c r="CL163" s="193">
        <f t="shared" si="625"/>
        <v>3.9040600573940507</v>
      </c>
      <c r="CM163" s="72">
        <f t="shared" si="626"/>
        <v>56543.94771005497</v>
      </c>
      <c r="CQ163" s="3">
        <f t="shared" si="627"/>
        <v>0</v>
      </c>
      <c r="CR163" s="6">
        <f t="shared" si="628"/>
        <v>6.3341139622797833</v>
      </c>
      <c r="CS163" s="6">
        <f t="shared" si="629"/>
        <v>0</v>
      </c>
      <c r="CT163" s="6">
        <f t="shared" si="630"/>
        <v>0</v>
      </c>
      <c r="CU163" s="193">
        <f t="shared" si="631"/>
        <v>5.6740334309306508</v>
      </c>
      <c r="CV163" s="193">
        <f t="shared" si="632"/>
        <v>4.2675440808569691</v>
      </c>
      <c r="CW163" s="193">
        <f t="shared" si="775"/>
        <v>3.8150380693314694</v>
      </c>
      <c r="CX163" s="193">
        <f t="shared" si="633"/>
        <v>3.9040600573940507</v>
      </c>
      <c r="CY163" s="72">
        <f t="shared" si="634"/>
        <v>56543.950121727663</v>
      </c>
      <c r="DC163" s="3">
        <f t="shared" si="635"/>
        <v>0</v>
      </c>
      <c r="DD163" s="6">
        <f t="shared" si="636"/>
        <v>0</v>
      </c>
      <c r="DE163" s="6">
        <f t="shared" si="637"/>
        <v>4.9184576996377816</v>
      </c>
      <c r="DF163" s="6">
        <f t="shared" si="638"/>
        <v>0</v>
      </c>
      <c r="DG163" s="193">
        <f t="shared" si="639"/>
        <v>5.6740334309306508</v>
      </c>
      <c r="DH163" s="193">
        <f t="shared" si="640"/>
        <v>4.1745731882913786</v>
      </c>
      <c r="DI163" s="193">
        <f t="shared" si="776"/>
        <v>3.9179442716436967</v>
      </c>
      <c r="DJ163" s="193">
        <f t="shared" si="641"/>
        <v>3.9040600573940507</v>
      </c>
      <c r="DK163" s="72">
        <f t="shared" si="642"/>
        <v>56815.892966947235</v>
      </c>
      <c r="DO163" s="3">
        <f t="shared" si="643"/>
        <v>0</v>
      </c>
      <c r="DP163" s="6">
        <f t="shared" si="644"/>
        <v>0</v>
      </c>
      <c r="DQ163" s="6">
        <f t="shared" si="645"/>
        <v>4.6843358941571598</v>
      </c>
      <c r="DR163" s="6">
        <f t="shared" si="646"/>
        <v>0</v>
      </c>
      <c r="DS163" s="193">
        <f t="shared" si="647"/>
        <v>5.6740334309306508</v>
      </c>
      <c r="DT163" s="193">
        <f t="shared" si="648"/>
        <v>4.1745731882913786</v>
      </c>
      <c r="DU163" s="193">
        <f t="shared" si="777"/>
        <v>3.9132786122791647</v>
      </c>
      <c r="DV163" s="193">
        <f t="shared" si="649"/>
        <v>3.9040600573940507</v>
      </c>
      <c r="DW163" s="72">
        <f t="shared" si="650"/>
        <v>56792.959316318294</v>
      </c>
      <c r="EA163" s="3">
        <f t="shared" si="651"/>
        <v>0</v>
      </c>
      <c r="EB163" s="6">
        <f t="shared" si="652"/>
        <v>0</v>
      </c>
      <c r="EC163" s="6">
        <f t="shared" si="653"/>
        <v>0</v>
      </c>
      <c r="ED163" s="6">
        <f t="shared" si="654"/>
        <v>13.80359005314042</v>
      </c>
      <c r="EE163" s="193">
        <f t="shared" si="655"/>
        <v>5.6740334309306508</v>
      </c>
      <c r="EF163" s="193">
        <f t="shared" si="656"/>
        <v>4.1745731882913786</v>
      </c>
      <c r="EG163" s="193">
        <f t="shared" si="778"/>
        <v>3.8150380693314694</v>
      </c>
      <c r="EH163" s="193">
        <f t="shared" si="657"/>
        <v>4.1495746386774375</v>
      </c>
      <c r="EI163" s="72">
        <f t="shared" si="658"/>
        <v>58057.476770675436</v>
      </c>
      <c r="EM163" s="3">
        <f t="shared" si="659"/>
        <v>0</v>
      </c>
      <c r="EN163" s="6">
        <f t="shared" si="660"/>
        <v>0</v>
      </c>
      <c r="EO163" s="6">
        <f t="shared" si="661"/>
        <v>0</v>
      </c>
      <c r="EP163" s="6">
        <f t="shared" si="662"/>
        <v>4.601310246418076</v>
      </c>
      <c r="EQ163" s="193">
        <f t="shared" si="663"/>
        <v>5.6740334309306508</v>
      </c>
      <c r="ER163" s="193">
        <f t="shared" si="664"/>
        <v>4.1745731882913786</v>
      </c>
      <c r="ES163" s="193">
        <f t="shared" si="779"/>
        <v>3.8150380693314694</v>
      </c>
      <c r="ET163" s="193">
        <f t="shared" si="665"/>
        <v>3.9927684296884478</v>
      </c>
      <c r="EU163" s="72">
        <f t="shared" si="666"/>
        <v>56936.665450773537</v>
      </c>
      <c r="EY163" s="3">
        <f t="shared" si="667"/>
        <v>7.6890711577970503</v>
      </c>
      <c r="EZ163" s="6">
        <f t="shared" si="668"/>
        <v>6.3340450742948482</v>
      </c>
      <c r="FA163" s="6">
        <f t="shared" si="669"/>
        <v>4.9184576996377816</v>
      </c>
      <c r="FB163" s="6">
        <f t="shared" si="670"/>
        <v>13.80359005314042</v>
      </c>
      <c r="FC163" s="193">
        <f t="shared" si="671"/>
        <v>5.7000950250610414</v>
      </c>
      <c r="FD163" s="193">
        <f t="shared" si="672"/>
        <v>4.267543115311244</v>
      </c>
      <c r="FE163" s="193">
        <f t="shared" si="780"/>
        <v>3.9179442716436967</v>
      </c>
      <c r="FF163" s="193">
        <f t="shared" si="673"/>
        <v>4.1495746386774375</v>
      </c>
      <c r="FG163" s="72">
        <f t="shared" si="674"/>
        <v>58833.549569754032</v>
      </c>
      <c r="FK163" s="3">
        <f t="shared" si="675"/>
        <v>7.8460152032972461</v>
      </c>
      <c r="FL163" s="6">
        <f t="shared" si="676"/>
        <v>6.3341139622797833</v>
      </c>
      <c r="FM163" s="6">
        <f t="shared" si="677"/>
        <v>4.6843358941571598</v>
      </c>
      <c r="FN163" s="6">
        <f t="shared" si="678"/>
        <v>4.601310246418076</v>
      </c>
      <c r="FO163" s="193">
        <f t="shared" si="679"/>
        <v>5.7006199667119821</v>
      </c>
      <c r="FP163" s="193">
        <f t="shared" si="680"/>
        <v>4.2675440808569691</v>
      </c>
      <c r="FQ163" s="193">
        <f t="shared" si="781"/>
        <v>3.9132786122791647</v>
      </c>
      <c r="FR163" s="193">
        <f t="shared" si="681"/>
        <v>3.9927684296884478</v>
      </c>
      <c r="FS163" s="205">
        <f t="shared" si="682"/>
        <v>57674.779348303571</v>
      </c>
      <c r="FW163" s="3">
        <f t="shared" si="683"/>
        <v>9.0228896239455167</v>
      </c>
      <c r="FX163" s="6">
        <f t="shared" si="684"/>
        <v>7.1574709339531779</v>
      </c>
      <c r="FY163" s="6">
        <f t="shared" si="685"/>
        <v>5.8084643310008088</v>
      </c>
      <c r="FZ163" s="6">
        <f t="shared" si="686"/>
        <v>5.429412087568565</v>
      </c>
      <c r="GA163" s="193">
        <f t="shared" si="687"/>
        <v>5.7045475841373543</v>
      </c>
      <c r="GB163" s="193">
        <f t="shared" si="688"/>
        <v>4.2790183053600375</v>
      </c>
      <c r="GC163" s="193">
        <f t="shared" si="782"/>
        <v>3.9354845817673452</v>
      </c>
      <c r="GD163" s="193">
        <f t="shared" si="689"/>
        <v>4.0079302015301153</v>
      </c>
      <c r="GE163" s="72">
        <f t="shared" si="690"/>
        <v>57926.417405163069</v>
      </c>
      <c r="GI163" s="3">
        <f t="shared" si="691"/>
        <v>8.630590075078322</v>
      </c>
      <c r="GJ163" s="6">
        <f t="shared" si="692"/>
        <v>6.9674495817243338</v>
      </c>
      <c r="GK163" s="6">
        <f t="shared" si="693"/>
        <v>5.1526699710491046</v>
      </c>
      <c r="GL163" s="6">
        <f t="shared" si="694"/>
        <v>5.061316352818154</v>
      </c>
      <c r="GM163" s="193">
        <f t="shared" si="695"/>
        <v>5.7032400646676811</v>
      </c>
      <c r="GN163" s="193">
        <f t="shared" si="696"/>
        <v>4.2763818480718543</v>
      </c>
      <c r="GO163" s="193">
        <f t="shared" si="783"/>
        <v>3.9225900539858749</v>
      </c>
      <c r="GP163" s="193">
        <f t="shared" si="697"/>
        <v>4.0012190769320304</v>
      </c>
      <c r="GQ163" s="72">
        <f t="shared" si="698"/>
        <v>57806.056685513759</v>
      </c>
      <c r="GU163" s="3">
        <f t="shared" si="699"/>
        <v>10.199788270547108</v>
      </c>
      <c r="GV163" s="6">
        <f t="shared" si="700"/>
        <v>7.6008540891538177</v>
      </c>
      <c r="GW163" s="6">
        <f t="shared" si="701"/>
        <v>6.089519056694396</v>
      </c>
      <c r="GX163" s="6">
        <f t="shared" si="702"/>
        <v>5.7514958554751754</v>
      </c>
      <c r="GY163" s="193">
        <f t="shared" si="703"/>
        <v>5.7084599160919245</v>
      </c>
      <c r="GZ163" s="193">
        <f t="shared" si="704"/>
        <v>4.2851431416005958</v>
      </c>
      <c r="HA163" s="193">
        <f t="shared" si="784"/>
        <v>3.9409603123543637</v>
      </c>
      <c r="HB163" s="193">
        <f t="shared" si="705"/>
        <v>4.0137657151350359</v>
      </c>
      <c r="HC163" s="205">
        <f t="shared" si="706"/>
        <v>58013.950572534071</v>
      </c>
      <c r="HG163" s="3">
        <f t="shared" si="507"/>
        <v>9.0228896239455167</v>
      </c>
      <c r="HH163" s="6">
        <f t="shared" si="508"/>
        <v>0</v>
      </c>
      <c r="HI163" s="6">
        <f t="shared" si="509"/>
        <v>0</v>
      </c>
      <c r="HJ163" s="6">
        <f t="shared" si="510"/>
        <v>0</v>
      </c>
      <c r="HK163" s="193">
        <f t="shared" si="707"/>
        <v>5.7045475841373543</v>
      </c>
      <c r="HL163" s="193">
        <f t="shared" si="707"/>
        <v>4.1745731882913786</v>
      </c>
      <c r="HM163" s="193">
        <f t="shared" si="707"/>
        <v>3.8150380693314694</v>
      </c>
      <c r="HN163" s="193">
        <f t="shared" si="511"/>
        <v>3.9040600573940507</v>
      </c>
      <c r="HO163" s="212">
        <f t="shared" si="708"/>
        <v>56329.835104137324</v>
      </c>
      <c r="HS163" s="3">
        <f t="shared" si="512"/>
        <v>8.630590075078322</v>
      </c>
      <c r="HT163" s="6">
        <f t="shared" si="513"/>
        <v>0</v>
      </c>
      <c r="HU163" s="6">
        <f t="shared" si="514"/>
        <v>0</v>
      </c>
      <c r="HV163" s="6">
        <f t="shared" si="515"/>
        <v>0</v>
      </c>
      <c r="HW163" s="193">
        <f t="shared" si="709"/>
        <v>5.7032400646676811</v>
      </c>
      <c r="HX163" s="193">
        <f t="shared" si="710"/>
        <v>4.1745731882913786</v>
      </c>
      <c r="HY163" s="193">
        <f t="shared" si="711"/>
        <v>3.8150380693314694</v>
      </c>
      <c r="HZ163" s="193">
        <f t="shared" si="516"/>
        <v>3.9040600573940507</v>
      </c>
      <c r="IA163" s="212">
        <f t="shared" si="712"/>
        <v>56329.07976625803</v>
      </c>
      <c r="IE163" s="3">
        <f t="shared" si="517"/>
        <v>10.199788270547108</v>
      </c>
      <c r="IF163" s="6">
        <f t="shared" si="518"/>
        <v>0</v>
      </c>
      <c r="IG163" s="6">
        <f t="shared" si="519"/>
        <v>0</v>
      </c>
      <c r="IH163" s="6">
        <f t="shared" si="520"/>
        <v>0</v>
      </c>
      <c r="II163" s="193">
        <f t="shared" si="713"/>
        <v>5.7084599160919245</v>
      </c>
      <c r="IJ163" s="193">
        <f t="shared" si="714"/>
        <v>4.1745731882913786</v>
      </c>
      <c r="IK163" s="193">
        <f t="shared" si="715"/>
        <v>3.8150380693314694</v>
      </c>
      <c r="IL163" s="193">
        <f t="shared" si="521"/>
        <v>3.9040600573940507</v>
      </c>
      <c r="IM163" s="205">
        <f t="shared" si="716"/>
        <v>56332.095270573962</v>
      </c>
      <c r="IQ163" s="3">
        <f t="shared" si="522"/>
        <v>0</v>
      </c>
      <c r="IR163" s="6">
        <f t="shared" si="523"/>
        <v>7.1574709339531779</v>
      </c>
      <c r="IS163" s="6">
        <f t="shared" si="524"/>
        <v>0</v>
      </c>
      <c r="IT163" s="6">
        <f t="shared" si="525"/>
        <v>0</v>
      </c>
      <c r="IU163" s="193">
        <f t="shared" si="717"/>
        <v>5.6740334309306508</v>
      </c>
      <c r="IV163" s="193">
        <f t="shared" si="718"/>
        <v>4.2790183053600375</v>
      </c>
      <c r="IW163" s="193">
        <f t="shared" si="719"/>
        <v>3.8150380693314694</v>
      </c>
      <c r="IX163" s="193">
        <f t="shared" si="526"/>
        <v>3.9040600573940507</v>
      </c>
      <c r="IY163" s="212">
        <f t="shared" si="720"/>
        <v>56572.616903817237</v>
      </c>
      <c r="JC163" s="3">
        <f t="shared" si="527"/>
        <v>0</v>
      </c>
      <c r="JD163" s="6">
        <f t="shared" si="528"/>
        <v>6.9674495817243338</v>
      </c>
      <c r="JE163" s="6">
        <f t="shared" si="529"/>
        <v>0</v>
      </c>
      <c r="JF163" s="6">
        <f t="shared" si="530"/>
        <v>0</v>
      </c>
      <c r="JG163" s="193">
        <f t="shared" si="721"/>
        <v>5.6740334309306508</v>
      </c>
      <c r="JH163" s="193">
        <f t="shared" si="722"/>
        <v>4.2763818480718543</v>
      </c>
      <c r="JI163" s="193">
        <f t="shared" si="723"/>
        <v>3.8150380693314694</v>
      </c>
      <c r="JJ163" s="193">
        <f t="shared" si="531"/>
        <v>3.9040600573940507</v>
      </c>
      <c r="JK163" s="212">
        <f t="shared" si="724"/>
        <v>56566.028789742413</v>
      </c>
      <c r="JO163" s="3">
        <f t="shared" si="532"/>
        <v>0</v>
      </c>
      <c r="JP163" s="6">
        <f t="shared" si="533"/>
        <v>7.6008540891538177</v>
      </c>
      <c r="JQ163" s="6">
        <f t="shared" si="534"/>
        <v>0</v>
      </c>
      <c r="JR163" s="6">
        <f t="shared" si="535"/>
        <v>0</v>
      </c>
      <c r="JS163" s="193">
        <f t="shared" si="725"/>
        <v>5.6740334309306508</v>
      </c>
      <c r="JT163" s="193">
        <f t="shared" si="726"/>
        <v>4.2851431416005958</v>
      </c>
      <c r="JU163" s="193">
        <f t="shared" si="727"/>
        <v>3.8150380693314694</v>
      </c>
      <c r="JV163" s="193">
        <f t="shared" si="536"/>
        <v>3.9040600573940507</v>
      </c>
      <c r="JW163" s="205">
        <f t="shared" si="728"/>
        <v>56587.924919281948</v>
      </c>
      <c r="KA163" s="3">
        <f t="shared" si="537"/>
        <v>0</v>
      </c>
      <c r="KB163" s="6">
        <f t="shared" si="538"/>
        <v>0</v>
      </c>
      <c r="KC163" s="6">
        <f t="shared" si="539"/>
        <v>5.8084643310008088</v>
      </c>
      <c r="KD163" s="6">
        <f t="shared" si="540"/>
        <v>0</v>
      </c>
      <c r="KE163" s="193">
        <f t="shared" si="729"/>
        <v>5.6740334309306508</v>
      </c>
      <c r="KF163" s="193">
        <f t="shared" si="730"/>
        <v>4.1745731882913786</v>
      </c>
      <c r="KG163" s="193">
        <f t="shared" si="731"/>
        <v>3.9354845817673452</v>
      </c>
      <c r="KH163" s="193">
        <f t="shared" si="541"/>
        <v>3.9040600573940507</v>
      </c>
      <c r="KI163" s="212">
        <f t="shared" si="732"/>
        <v>56902.19374793335</v>
      </c>
      <c r="KM163" s="3">
        <f t="shared" si="542"/>
        <v>0</v>
      </c>
      <c r="KN163" s="6">
        <f t="shared" si="543"/>
        <v>0</v>
      </c>
      <c r="KO163" s="6">
        <f t="shared" si="544"/>
        <v>5.1526699710491046</v>
      </c>
      <c r="KP163" s="6">
        <f t="shared" si="545"/>
        <v>0</v>
      </c>
      <c r="KQ163" s="193">
        <f t="shared" si="733"/>
        <v>5.6740334309306508</v>
      </c>
      <c r="KR163" s="193">
        <f t="shared" si="734"/>
        <v>4.1745731882913786</v>
      </c>
      <c r="KS163" s="193">
        <f t="shared" si="735"/>
        <v>3.9225900539858749</v>
      </c>
      <c r="KT163" s="193">
        <f t="shared" si="546"/>
        <v>3.9040600573940507</v>
      </c>
      <c r="KU163" s="212">
        <f t="shared" si="736"/>
        <v>56838.738115538225</v>
      </c>
      <c r="KY163" s="3">
        <f t="shared" si="547"/>
        <v>0</v>
      </c>
      <c r="KZ163" s="6">
        <f t="shared" si="548"/>
        <v>0</v>
      </c>
      <c r="LA163" s="6">
        <f t="shared" si="549"/>
        <v>6.089519056694396</v>
      </c>
      <c r="LB163" s="6">
        <f t="shared" si="550"/>
        <v>0</v>
      </c>
      <c r="LC163" s="193">
        <f t="shared" si="737"/>
        <v>5.6740334309306508</v>
      </c>
      <c r="LD163" s="193">
        <f t="shared" si="738"/>
        <v>4.1745731882913786</v>
      </c>
      <c r="LE163" s="193">
        <f t="shared" si="739"/>
        <v>3.9409603123543637</v>
      </c>
      <c r="LF163" s="193">
        <f t="shared" si="551"/>
        <v>3.9040600573940507</v>
      </c>
      <c r="LG163" s="205">
        <f t="shared" si="740"/>
        <v>56929.161948512934</v>
      </c>
      <c r="LK163" s="3">
        <f t="shared" si="552"/>
        <v>0</v>
      </c>
      <c r="LL163" s="6">
        <f t="shared" si="553"/>
        <v>0</v>
      </c>
      <c r="LM163" s="6">
        <f t="shared" si="554"/>
        <v>0</v>
      </c>
      <c r="LN163" s="6">
        <f t="shared" si="555"/>
        <v>5.429412087568565</v>
      </c>
      <c r="LO163" s="193">
        <f t="shared" si="741"/>
        <v>5.6740334309306508</v>
      </c>
      <c r="LP163" s="193">
        <f t="shared" si="742"/>
        <v>4.1745731882913786</v>
      </c>
      <c r="LQ163" s="193">
        <f t="shared" si="743"/>
        <v>3.8150380693314694</v>
      </c>
      <c r="LR163" s="193">
        <f t="shared" si="556"/>
        <v>4.0079302015301153</v>
      </c>
      <c r="LS163" s="212">
        <f t="shared" si="744"/>
        <v>57044.086312909749</v>
      </c>
      <c r="LW163" s="3">
        <f t="shared" si="557"/>
        <v>0</v>
      </c>
      <c r="LX163" s="6">
        <f t="shared" si="558"/>
        <v>0</v>
      </c>
      <c r="LY163" s="6">
        <f t="shared" si="559"/>
        <v>0</v>
      </c>
      <c r="LZ163" s="6">
        <f t="shared" si="560"/>
        <v>5.061316352818154</v>
      </c>
      <c r="MA163" s="193">
        <f t="shared" si="745"/>
        <v>5.6740334309306508</v>
      </c>
      <c r="MB163" s="193">
        <f t="shared" si="746"/>
        <v>4.1745731882913786</v>
      </c>
      <c r="MC163" s="193">
        <f t="shared" si="747"/>
        <v>3.8150380693314694</v>
      </c>
      <c r="MD163" s="193">
        <f t="shared" si="561"/>
        <v>4.0012190769320304</v>
      </c>
      <c r="ME163" s="212">
        <f t="shared" si="748"/>
        <v>56996.51314672039</v>
      </c>
      <c r="MI163" s="3">
        <f t="shared" si="562"/>
        <v>0</v>
      </c>
      <c r="MJ163" s="6">
        <f t="shared" si="563"/>
        <v>0</v>
      </c>
      <c r="MK163" s="6">
        <f t="shared" si="564"/>
        <v>0</v>
      </c>
      <c r="ML163" s="6">
        <f t="shared" si="565"/>
        <v>5.7514958554751754</v>
      </c>
      <c r="MM163" s="193">
        <f t="shared" si="749"/>
        <v>5.6740334309306508</v>
      </c>
      <c r="MN163" s="193">
        <f t="shared" si="750"/>
        <v>4.1745731882913786</v>
      </c>
      <c r="MO163" s="193">
        <f t="shared" si="751"/>
        <v>3.8150380693314694</v>
      </c>
      <c r="MP163" s="193">
        <f t="shared" si="566"/>
        <v>4.0137657151350359</v>
      </c>
      <c r="MQ163" s="205">
        <f t="shared" si="752"/>
        <v>57085.484806690729</v>
      </c>
      <c r="MT163" s="3">
        <f t="shared" si="567"/>
        <v>7.4536914284767324</v>
      </c>
      <c r="MU163" s="6">
        <f t="shared" si="568"/>
        <v>6.3340450742948482</v>
      </c>
      <c r="MV163" s="6">
        <f t="shared" si="569"/>
        <v>5.3868822424604268</v>
      </c>
      <c r="MW163" s="6">
        <f t="shared" si="570"/>
        <v>5.5214360212561679</v>
      </c>
      <c r="MX163" s="193">
        <f t="shared" si="753"/>
        <v>5.699307217213784</v>
      </c>
      <c r="MY163" s="193">
        <f t="shared" si="754"/>
        <v>4.267543115311244</v>
      </c>
      <c r="MZ163" s="193">
        <f t="shared" si="755"/>
        <v>3.9272143528037975</v>
      </c>
      <c r="NA163" s="193">
        <f t="shared" si="571"/>
        <v>4.0096009688443335</v>
      </c>
      <c r="NB163" s="212">
        <f t="shared" si="756"/>
        <v>57864.551879486302</v>
      </c>
      <c r="NF163" s="3">
        <f t="shared" si="572"/>
        <v>7.4536914284767315</v>
      </c>
      <c r="NG163" s="6">
        <f t="shared" si="573"/>
        <v>0</v>
      </c>
      <c r="NH163" s="6">
        <f t="shared" si="574"/>
        <v>0</v>
      </c>
      <c r="NI163" s="6">
        <f t="shared" si="575"/>
        <v>0</v>
      </c>
      <c r="NJ163" s="193">
        <f t="shared" si="757"/>
        <v>5.699307217213784</v>
      </c>
      <c r="NK163" s="193">
        <f t="shared" si="758"/>
        <v>4.1745731882913786</v>
      </c>
      <c r="NL163" s="193">
        <f t="shared" si="759"/>
        <v>3.8150380693314694</v>
      </c>
      <c r="NM163" s="193">
        <f t="shared" si="576"/>
        <v>3.9040600573940507</v>
      </c>
      <c r="NN163" s="212">
        <f t="shared" si="760"/>
        <v>56326.807869815195</v>
      </c>
      <c r="NR163" s="3">
        <f t="shared" si="577"/>
        <v>0</v>
      </c>
      <c r="NS163" s="6">
        <f t="shared" si="578"/>
        <v>6.3340450742948482</v>
      </c>
      <c r="NT163" s="6">
        <f t="shared" si="579"/>
        <v>0</v>
      </c>
      <c r="NU163" s="6">
        <f t="shared" si="580"/>
        <v>0</v>
      </c>
      <c r="NV163" s="193">
        <f t="shared" si="761"/>
        <v>5.6740334309306508</v>
      </c>
      <c r="NW163" s="193">
        <f t="shared" si="762"/>
        <v>4.267543115311244</v>
      </c>
      <c r="NX163" s="193">
        <f t="shared" si="763"/>
        <v>3.8150380693314694</v>
      </c>
      <c r="NY163" s="193">
        <f t="shared" si="581"/>
        <v>3.9040600573940507</v>
      </c>
      <c r="NZ163" s="212">
        <f t="shared" si="764"/>
        <v>56543.94771005497</v>
      </c>
      <c r="OD163" s="3">
        <f t="shared" si="582"/>
        <v>0</v>
      </c>
      <c r="OE163" s="6">
        <f t="shared" si="583"/>
        <v>0</v>
      </c>
      <c r="OF163" s="6">
        <f t="shared" si="584"/>
        <v>5.3868822424604268</v>
      </c>
      <c r="OG163" s="6">
        <f t="shared" si="585"/>
        <v>0</v>
      </c>
      <c r="OH163" s="193">
        <f t="shared" si="765"/>
        <v>5.6740334309306508</v>
      </c>
      <c r="OI163" s="193">
        <f t="shared" si="766"/>
        <v>4.1745731882913786</v>
      </c>
      <c r="OJ163" s="193">
        <f t="shared" si="767"/>
        <v>3.9272143528037975</v>
      </c>
      <c r="OK163" s="193">
        <f t="shared" si="586"/>
        <v>3.9040600573940507</v>
      </c>
      <c r="OL163" s="212">
        <f t="shared" si="768"/>
        <v>56861.486743346206</v>
      </c>
      <c r="OP163" s="3">
        <f t="shared" si="587"/>
        <v>0</v>
      </c>
      <c r="OQ163" s="6">
        <f t="shared" si="588"/>
        <v>0</v>
      </c>
      <c r="OR163" s="6">
        <f t="shared" si="589"/>
        <v>0</v>
      </c>
      <c r="OS163" s="6">
        <f t="shared" si="590"/>
        <v>5.5214360212561679</v>
      </c>
      <c r="OT163" s="193">
        <f t="shared" si="769"/>
        <v>5.6740334309306508</v>
      </c>
      <c r="OU163" s="193">
        <f t="shared" si="770"/>
        <v>4.1745731882913786</v>
      </c>
      <c r="OV163" s="193">
        <f t="shared" si="771"/>
        <v>3.8150380693314694</v>
      </c>
      <c r="OW163" s="193">
        <f t="shared" si="591"/>
        <v>4.0096009688443335</v>
      </c>
      <c r="OX163" s="232">
        <f t="shared" si="772"/>
        <v>57055.936057416606</v>
      </c>
    </row>
    <row r="164" spans="1:414" x14ac:dyDescent="0.2">
      <c r="B164" s="81">
        <v>45311</v>
      </c>
      <c r="C164">
        <v>108</v>
      </c>
      <c r="D164">
        <v>11.338165210603469</v>
      </c>
      <c r="E164">
        <v>1</v>
      </c>
      <c r="F164">
        <v>0</v>
      </c>
      <c r="G164">
        <v>0</v>
      </c>
      <c r="H164">
        <v>0</v>
      </c>
      <c r="I164">
        <v>0</v>
      </c>
      <c r="J164">
        <v>0</v>
      </c>
      <c r="K164">
        <v>0</v>
      </c>
      <c r="L164">
        <v>0</v>
      </c>
      <c r="M164">
        <v>0</v>
      </c>
      <c r="N164">
        <v>0</v>
      </c>
      <c r="O164">
        <v>0</v>
      </c>
      <c r="P164">
        <v>0</v>
      </c>
      <c r="Q164">
        <v>1</v>
      </c>
      <c r="R164">
        <v>0</v>
      </c>
      <c r="S164">
        <v>0</v>
      </c>
      <c r="T164">
        <v>11664</v>
      </c>
      <c r="U164">
        <v>7.8548124105630883</v>
      </c>
      <c r="V164">
        <v>6.3428523160117454</v>
      </c>
      <c r="W164">
        <v>4.6900357940633048</v>
      </c>
      <c r="X164">
        <v>4.6011966426540134</v>
      </c>
      <c r="Y164" s="3">
        <v>2286.9047107278334</v>
      </c>
      <c r="Z164" s="3">
        <v>503.40321559473159</v>
      </c>
      <c r="AA164" s="3">
        <v>63.478592296148861</v>
      </c>
      <c r="AB164" s="3">
        <v>50.000000461785064</v>
      </c>
      <c r="AC164">
        <v>0</v>
      </c>
      <c r="AD164">
        <v>1</v>
      </c>
      <c r="AE164" s="6"/>
      <c r="AF164" s="1" t="s">
        <v>2</v>
      </c>
      <c r="AG164">
        <v>108</v>
      </c>
      <c r="AH164" s="189">
        <v>45311</v>
      </c>
      <c r="AI164">
        <f t="shared" si="592"/>
        <v>1</v>
      </c>
      <c r="AJ164">
        <v>108</v>
      </c>
      <c r="AK164">
        <v>0</v>
      </c>
      <c r="AL164">
        <v>1</v>
      </c>
      <c r="AM164">
        <v>0</v>
      </c>
      <c r="AN164">
        <v>0</v>
      </c>
      <c r="AO164">
        <v>1</v>
      </c>
      <c r="AP164">
        <v>0</v>
      </c>
      <c r="AQ164">
        <v>0</v>
      </c>
      <c r="AS164" s="37"/>
      <c r="AT164" s="37"/>
      <c r="AU164" s="6">
        <f t="shared" si="593"/>
        <v>0</v>
      </c>
      <c r="AV164" s="6">
        <f t="shared" si="594"/>
        <v>0</v>
      </c>
      <c r="AW164" s="6">
        <f t="shared" si="595"/>
        <v>0</v>
      </c>
      <c r="AX164" s="6">
        <f t="shared" si="596"/>
        <v>0</v>
      </c>
      <c r="AY164" s="193">
        <f t="shared" si="597"/>
        <v>5.6740334309306508</v>
      </c>
      <c r="AZ164" s="193">
        <f t="shared" si="598"/>
        <v>4.1745731882913786</v>
      </c>
      <c r="BA164" s="193">
        <f t="shared" si="599"/>
        <v>3.8150380693314694</v>
      </c>
      <c r="BB164" s="193">
        <f t="shared" si="600"/>
        <v>3.9040600573940507</v>
      </c>
      <c r="BC164" s="72">
        <f t="shared" si="601"/>
        <v>56312.210093717425</v>
      </c>
      <c r="BG164" s="3">
        <f t="shared" si="602"/>
        <v>7.697716162351826</v>
      </c>
      <c r="BH164" s="6">
        <f t="shared" si="603"/>
        <v>0</v>
      </c>
      <c r="BI164" s="6">
        <f t="shared" si="604"/>
        <v>0</v>
      </c>
      <c r="BJ164" s="6">
        <f t="shared" si="605"/>
        <v>0</v>
      </c>
      <c r="BK164" s="193">
        <f t="shared" si="606"/>
        <v>5.7001239477808419</v>
      </c>
      <c r="BL164" s="193">
        <f t="shared" si="607"/>
        <v>4.1745731882913786</v>
      </c>
      <c r="BM164" s="193">
        <f t="shared" si="608"/>
        <v>3.8150380693314694</v>
      </c>
      <c r="BN164" s="193">
        <f t="shared" si="609"/>
        <v>3.9040600573940507</v>
      </c>
      <c r="BO164" s="72">
        <f t="shared" si="610"/>
        <v>56327.279664778798</v>
      </c>
      <c r="BS164" s="3">
        <f t="shared" si="611"/>
        <v>7.6977404155429552</v>
      </c>
      <c r="BT164" s="6">
        <f t="shared" si="612"/>
        <v>0</v>
      </c>
      <c r="BU164" s="6">
        <f t="shared" si="613"/>
        <v>0</v>
      </c>
      <c r="BV164" s="6">
        <f t="shared" si="614"/>
        <v>0</v>
      </c>
      <c r="BW164" s="193">
        <f t="shared" si="615"/>
        <v>5.7001240289211204</v>
      </c>
      <c r="BX164" s="193">
        <f t="shared" si="616"/>
        <v>4.1745731882913786</v>
      </c>
      <c r="BY164" s="193">
        <f t="shared" si="773"/>
        <v>3.8150380693314694</v>
      </c>
      <c r="BZ164" s="193">
        <f t="shared" si="617"/>
        <v>3.9040600573940507</v>
      </c>
      <c r="CA164" s="72">
        <f t="shared" si="618"/>
        <v>56327.279664778798</v>
      </c>
      <c r="CE164" s="3">
        <f t="shared" si="619"/>
        <v>0</v>
      </c>
      <c r="CF164" s="6">
        <f t="shared" si="620"/>
        <v>6.3428523160117454</v>
      </c>
      <c r="CG164" s="6">
        <f t="shared" si="621"/>
        <v>0</v>
      </c>
      <c r="CH164" s="6">
        <f t="shared" si="622"/>
        <v>0</v>
      </c>
      <c r="CI164" s="193">
        <f t="shared" si="623"/>
        <v>5.6740334309306508</v>
      </c>
      <c r="CJ164" s="193">
        <f t="shared" si="624"/>
        <v>4.2676665515516028</v>
      </c>
      <c r="CK164" s="193">
        <f t="shared" si="774"/>
        <v>3.8150380693314694</v>
      </c>
      <c r="CL164" s="193">
        <f t="shared" si="625"/>
        <v>3.9040600573940507</v>
      </c>
      <c r="CM164" s="72">
        <f t="shared" si="626"/>
        <v>56544.25602131521</v>
      </c>
      <c r="CQ164" s="3">
        <f t="shared" si="627"/>
        <v>0</v>
      </c>
      <c r="CR164" s="6">
        <f t="shared" si="628"/>
        <v>6.3429212997827271</v>
      </c>
      <c r="CS164" s="6">
        <f t="shared" si="629"/>
        <v>0</v>
      </c>
      <c r="CT164" s="6">
        <f t="shared" si="630"/>
        <v>0</v>
      </c>
      <c r="CU164" s="193">
        <f t="shared" si="631"/>
        <v>5.6740334309306508</v>
      </c>
      <c r="CV164" s="193">
        <f t="shared" si="632"/>
        <v>4.2676675183205397</v>
      </c>
      <c r="CW164" s="193">
        <f t="shared" si="775"/>
        <v>3.8150380693314694</v>
      </c>
      <c r="CX164" s="193">
        <f t="shared" si="633"/>
        <v>3.9040600573940507</v>
      </c>
      <c r="CY164" s="72">
        <f t="shared" si="634"/>
        <v>56544.258436056421</v>
      </c>
      <c r="DC164" s="3">
        <f t="shared" si="635"/>
        <v>0</v>
      </c>
      <c r="DD164" s="6">
        <f t="shared" si="636"/>
        <v>0</v>
      </c>
      <c r="DE164" s="6">
        <f t="shared" si="637"/>
        <v>4.9245375837664707</v>
      </c>
      <c r="DF164" s="6">
        <f t="shared" si="638"/>
        <v>0</v>
      </c>
      <c r="DG164" s="193">
        <f t="shared" si="639"/>
        <v>5.6740334309306508</v>
      </c>
      <c r="DH164" s="193">
        <f t="shared" si="640"/>
        <v>4.1745731882913786</v>
      </c>
      <c r="DI164" s="193">
        <f t="shared" si="776"/>
        <v>3.9180651441361376</v>
      </c>
      <c r="DJ164" s="193">
        <f t="shared" si="641"/>
        <v>3.9040600573940507</v>
      </c>
      <c r="DK164" s="72">
        <f t="shared" si="642"/>
        <v>56816.487228425118</v>
      </c>
      <c r="DO164" s="3">
        <f t="shared" si="643"/>
        <v>0</v>
      </c>
      <c r="DP164" s="6">
        <f t="shared" si="644"/>
        <v>0</v>
      </c>
      <c r="DQ164" s="6">
        <f t="shared" si="645"/>
        <v>4.6901263718222275</v>
      </c>
      <c r="DR164" s="6">
        <f t="shared" si="646"/>
        <v>0</v>
      </c>
      <c r="DS164" s="193">
        <f t="shared" si="647"/>
        <v>5.6740334309306508</v>
      </c>
      <c r="DT164" s="193">
        <f t="shared" si="648"/>
        <v>4.1745731882913786</v>
      </c>
      <c r="DU164" s="193">
        <f t="shared" si="777"/>
        <v>3.9133942698238573</v>
      </c>
      <c r="DV164" s="193">
        <f t="shared" si="649"/>
        <v>3.9040600573940507</v>
      </c>
      <c r="DW164" s="72">
        <f t="shared" si="650"/>
        <v>56793.527709204536</v>
      </c>
      <c r="EA164" s="3">
        <f t="shared" si="651"/>
        <v>0</v>
      </c>
      <c r="EB164" s="6">
        <f t="shared" si="652"/>
        <v>0</v>
      </c>
      <c r="EC164" s="6">
        <f t="shared" si="653"/>
        <v>0</v>
      </c>
      <c r="ED164" s="6">
        <f t="shared" si="654"/>
        <v>13.80358992796204</v>
      </c>
      <c r="EE164" s="193">
        <f t="shared" si="655"/>
        <v>5.6740334309306508</v>
      </c>
      <c r="EF164" s="193">
        <f t="shared" si="656"/>
        <v>4.1745731882913786</v>
      </c>
      <c r="EG164" s="193">
        <f t="shared" si="778"/>
        <v>3.8150380693314694</v>
      </c>
      <c r="EH164" s="193">
        <f t="shared" si="657"/>
        <v>4.1495746367032336</v>
      </c>
      <c r="EI164" s="72">
        <f t="shared" si="658"/>
        <v>58057.476756426375</v>
      </c>
      <c r="EM164" s="3">
        <f t="shared" si="659"/>
        <v>0</v>
      </c>
      <c r="EN164" s="6">
        <f t="shared" si="660"/>
        <v>0</v>
      </c>
      <c r="EO164" s="6">
        <f t="shared" si="661"/>
        <v>0</v>
      </c>
      <c r="EP164" s="6">
        <f t="shared" si="662"/>
        <v>4.60131020469092</v>
      </c>
      <c r="EQ164" s="193">
        <f t="shared" si="663"/>
        <v>5.6740334309306508</v>
      </c>
      <c r="ER164" s="193">
        <f t="shared" si="664"/>
        <v>4.1745731882913786</v>
      </c>
      <c r="ES164" s="193">
        <f t="shared" si="779"/>
        <v>3.8150380693314694</v>
      </c>
      <c r="ET164" s="193">
        <f t="shared" si="665"/>
        <v>3.9927684289186414</v>
      </c>
      <c r="EU164" s="72">
        <f t="shared" si="666"/>
        <v>56936.665445324528</v>
      </c>
      <c r="EY164" s="3">
        <f t="shared" si="667"/>
        <v>7.697716162351826</v>
      </c>
      <c r="EZ164" s="6">
        <f t="shared" si="668"/>
        <v>6.3428523160117454</v>
      </c>
      <c r="FA164" s="6">
        <f t="shared" si="669"/>
        <v>4.9245375837664707</v>
      </c>
      <c r="FB164" s="6">
        <f t="shared" si="670"/>
        <v>13.80358992796204</v>
      </c>
      <c r="FC164" s="193">
        <f t="shared" si="671"/>
        <v>5.7001239477808419</v>
      </c>
      <c r="FD164" s="193">
        <f t="shared" si="672"/>
        <v>4.2676665515516028</v>
      </c>
      <c r="FE164" s="193">
        <f t="shared" si="780"/>
        <v>3.9180651441361376</v>
      </c>
      <c r="FF164" s="193">
        <f t="shared" si="673"/>
        <v>4.1495746367032336</v>
      </c>
      <c r="FG164" s="72">
        <f t="shared" si="674"/>
        <v>58834.50317054092</v>
      </c>
      <c r="FK164" s="3">
        <f t="shared" si="675"/>
        <v>7.8548366637542175</v>
      </c>
      <c r="FL164" s="6">
        <f t="shared" si="676"/>
        <v>6.3429212997827271</v>
      </c>
      <c r="FM164" s="6">
        <f t="shared" si="677"/>
        <v>4.6901263718222275</v>
      </c>
      <c r="FN164" s="6">
        <f t="shared" si="678"/>
        <v>4.60131020469092</v>
      </c>
      <c r="FO164" s="193">
        <f t="shared" si="679"/>
        <v>5.7006494642854442</v>
      </c>
      <c r="FP164" s="193">
        <f t="shared" si="680"/>
        <v>4.2676675183205397</v>
      </c>
      <c r="FQ164" s="193">
        <f t="shared" si="781"/>
        <v>3.9133942698238573</v>
      </c>
      <c r="FR164" s="193">
        <f t="shared" si="681"/>
        <v>3.9927684289186414</v>
      </c>
      <c r="FS164" s="205">
        <f t="shared" si="682"/>
        <v>57675.688492189285</v>
      </c>
      <c r="FW164" s="3">
        <f t="shared" si="683"/>
        <v>9.0330342721475514</v>
      </c>
      <c r="FX164" s="6">
        <f t="shared" si="684"/>
        <v>7.1674231170932714</v>
      </c>
      <c r="FY164" s="6">
        <f t="shared" si="685"/>
        <v>5.8156443846384978</v>
      </c>
      <c r="FZ164" s="6">
        <f t="shared" si="686"/>
        <v>5.4294120383317352</v>
      </c>
      <c r="GA164" s="193">
        <f t="shared" si="687"/>
        <v>5.7045813731978443</v>
      </c>
      <c r="GB164" s="193">
        <f t="shared" si="688"/>
        <v>4.2791561958702165</v>
      </c>
      <c r="GC164" s="193">
        <f t="shared" si="782"/>
        <v>3.9356248431104923</v>
      </c>
      <c r="GD164" s="193">
        <f t="shared" si="689"/>
        <v>4.0079302006354345</v>
      </c>
      <c r="GE164" s="72">
        <f t="shared" si="690"/>
        <v>57927.493376061342</v>
      </c>
      <c r="GI164" s="3">
        <f t="shared" si="691"/>
        <v>8.6402936516193982</v>
      </c>
      <c r="GJ164" s="6">
        <f t="shared" si="692"/>
        <v>6.9771375476129203</v>
      </c>
      <c r="GK164" s="6">
        <f t="shared" si="693"/>
        <v>5.1590393734696356</v>
      </c>
      <c r="GL164" s="6">
        <f t="shared" si="694"/>
        <v>5.0613163069194149</v>
      </c>
      <c r="GM164" s="193">
        <f t="shared" si="695"/>
        <v>5.7032724269483017</v>
      </c>
      <c r="GN164" s="193">
        <f t="shared" si="696"/>
        <v>4.2765164323523068</v>
      </c>
      <c r="GO164" s="193">
        <f t="shared" si="783"/>
        <v>3.9227160950623312</v>
      </c>
      <c r="GP164" s="193">
        <f t="shared" si="697"/>
        <v>4.00121907609239</v>
      </c>
      <c r="GQ164" s="72">
        <f t="shared" si="698"/>
        <v>57807.050000431882</v>
      </c>
      <c r="GU164" s="3">
        <f t="shared" si="699"/>
        <v>10.211256133732014</v>
      </c>
      <c r="GV164" s="6">
        <f t="shared" si="700"/>
        <v>7.6114227792140943</v>
      </c>
      <c r="GW164" s="6">
        <f t="shared" si="701"/>
        <v>6.0970465322822962</v>
      </c>
      <c r="GX164" s="6">
        <f t="shared" si="702"/>
        <v>5.7514958033175168</v>
      </c>
      <c r="GY164" s="193">
        <f t="shared" si="703"/>
        <v>5.7084979631953932</v>
      </c>
      <c r="GZ164" s="193">
        <f t="shared" si="704"/>
        <v>4.2852886793108276</v>
      </c>
      <c r="HA164" s="193">
        <f t="shared" si="784"/>
        <v>3.941106557103434</v>
      </c>
      <c r="HB164" s="193">
        <f t="shared" si="705"/>
        <v>4.0137657141927949</v>
      </c>
      <c r="HC164" s="205">
        <f t="shared" si="706"/>
        <v>58015.080337743806</v>
      </c>
      <c r="HG164" s="3">
        <f t="shared" si="507"/>
        <v>9.0330342721475514</v>
      </c>
      <c r="HH164" s="6">
        <f t="shared" si="508"/>
        <v>0</v>
      </c>
      <c r="HI164" s="6">
        <f t="shared" si="509"/>
        <v>0</v>
      </c>
      <c r="HJ164" s="6">
        <f t="shared" si="510"/>
        <v>0</v>
      </c>
      <c r="HK164" s="193">
        <f t="shared" si="707"/>
        <v>5.7045813731978443</v>
      </c>
      <c r="HL164" s="193">
        <f t="shared" si="707"/>
        <v>4.1745731882913786</v>
      </c>
      <c r="HM164" s="193">
        <f t="shared" si="707"/>
        <v>3.8150380693314694</v>
      </c>
      <c r="HN164" s="193">
        <f t="shared" si="511"/>
        <v>3.9040600573940507</v>
      </c>
      <c r="HO164" s="212">
        <f t="shared" si="708"/>
        <v>56329.854623795334</v>
      </c>
      <c r="HS164" s="3">
        <f t="shared" si="512"/>
        <v>8.6402936516193982</v>
      </c>
      <c r="HT164" s="6">
        <f t="shared" si="513"/>
        <v>0</v>
      </c>
      <c r="HU164" s="6">
        <f t="shared" si="514"/>
        <v>0</v>
      </c>
      <c r="HV164" s="6">
        <f t="shared" si="515"/>
        <v>0</v>
      </c>
      <c r="HW164" s="193">
        <f t="shared" si="709"/>
        <v>5.7032724269483017</v>
      </c>
      <c r="HX164" s="193">
        <f t="shared" si="710"/>
        <v>4.1745731882913786</v>
      </c>
      <c r="HY164" s="193">
        <f t="shared" si="711"/>
        <v>3.8150380693314694</v>
      </c>
      <c r="HZ164" s="193">
        <f t="shared" si="516"/>
        <v>3.9040600573940507</v>
      </c>
      <c r="IA164" s="212">
        <f t="shared" si="712"/>
        <v>56329.09846142638</v>
      </c>
      <c r="IE164" s="3">
        <f t="shared" si="517"/>
        <v>10.211256133732014</v>
      </c>
      <c r="IF164" s="6">
        <f t="shared" si="518"/>
        <v>0</v>
      </c>
      <c r="IG164" s="6">
        <f t="shared" si="519"/>
        <v>0</v>
      </c>
      <c r="IH164" s="6">
        <f t="shared" si="520"/>
        <v>0</v>
      </c>
      <c r="II164" s="193">
        <f t="shared" si="713"/>
        <v>5.7084979631953932</v>
      </c>
      <c r="IJ164" s="193">
        <f t="shared" si="714"/>
        <v>4.1745731882913786</v>
      </c>
      <c r="IK164" s="193">
        <f t="shared" si="715"/>
        <v>3.8150380693314694</v>
      </c>
      <c r="IL164" s="193">
        <f t="shared" si="521"/>
        <v>3.9040600573940507</v>
      </c>
      <c r="IM164" s="205">
        <f t="shared" si="716"/>
        <v>56332.117250950068</v>
      </c>
      <c r="IQ164" s="3">
        <f t="shared" si="522"/>
        <v>0</v>
      </c>
      <c r="IR164" s="6">
        <f t="shared" si="523"/>
        <v>7.1674231170932714</v>
      </c>
      <c r="IS164" s="6">
        <f t="shared" si="524"/>
        <v>0</v>
      </c>
      <c r="IT164" s="6">
        <f t="shared" si="525"/>
        <v>0</v>
      </c>
      <c r="IU164" s="193">
        <f t="shared" si="717"/>
        <v>5.6740334309306508</v>
      </c>
      <c r="IV164" s="193">
        <f t="shared" si="718"/>
        <v>4.2791561958702165</v>
      </c>
      <c r="IW164" s="193">
        <f t="shared" si="719"/>
        <v>3.8150380693314694</v>
      </c>
      <c r="IX164" s="193">
        <f t="shared" si="526"/>
        <v>3.9040600573940507</v>
      </c>
      <c r="IY164" s="212">
        <f t="shared" si="720"/>
        <v>56572.961492778253</v>
      </c>
      <c r="JC164" s="3">
        <f t="shared" si="527"/>
        <v>0</v>
      </c>
      <c r="JD164" s="6">
        <f t="shared" si="528"/>
        <v>6.9771375476129203</v>
      </c>
      <c r="JE164" s="6">
        <f t="shared" si="529"/>
        <v>0</v>
      </c>
      <c r="JF164" s="6">
        <f t="shared" si="530"/>
        <v>0</v>
      </c>
      <c r="JG164" s="193">
        <f t="shared" si="721"/>
        <v>5.6740334309306508</v>
      </c>
      <c r="JH164" s="193">
        <f t="shared" si="722"/>
        <v>4.2765164323523068</v>
      </c>
      <c r="JI164" s="193">
        <f t="shared" si="723"/>
        <v>3.8150380693314694</v>
      </c>
      <c r="JJ164" s="193">
        <f t="shared" si="531"/>
        <v>3.9040600573940507</v>
      </c>
      <c r="JK164" s="212">
        <f t="shared" si="724"/>
        <v>56566.365077230315</v>
      </c>
      <c r="JO164" s="3">
        <f t="shared" si="532"/>
        <v>0</v>
      </c>
      <c r="JP164" s="6">
        <f t="shared" si="533"/>
        <v>7.6114227792140943</v>
      </c>
      <c r="JQ164" s="6">
        <f t="shared" si="534"/>
        <v>0</v>
      </c>
      <c r="JR164" s="6">
        <f t="shared" si="535"/>
        <v>0</v>
      </c>
      <c r="JS164" s="193">
        <f t="shared" si="725"/>
        <v>5.6740334309306508</v>
      </c>
      <c r="JT164" s="193">
        <f t="shared" si="726"/>
        <v>4.2852886793108276</v>
      </c>
      <c r="JU164" s="193">
        <f t="shared" si="727"/>
        <v>3.8150380693314694</v>
      </c>
      <c r="JV164" s="193">
        <f t="shared" si="536"/>
        <v>3.9040600573940507</v>
      </c>
      <c r="JW164" s="205">
        <f t="shared" si="728"/>
        <v>56588.288717102856</v>
      </c>
      <c r="KA164" s="3">
        <f t="shared" si="537"/>
        <v>0</v>
      </c>
      <c r="KB164" s="6">
        <f t="shared" si="538"/>
        <v>0</v>
      </c>
      <c r="KC164" s="6">
        <f t="shared" si="539"/>
        <v>5.8156443846384978</v>
      </c>
      <c r="KD164" s="6">
        <f t="shared" si="540"/>
        <v>0</v>
      </c>
      <c r="KE164" s="193">
        <f t="shared" si="729"/>
        <v>5.6740334309306508</v>
      </c>
      <c r="KF164" s="193">
        <f t="shared" si="730"/>
        <v>4.1745731882913786</v>
      </c>
      <c r="KG164" s="193">
        <f t="shared" si="731"/>
        <v>3.9356248431104923</v>
      </c>
      <c r="KH164" s="193">
        <f t="shared" si="541"/>
        <v>3.9040600573940507</v>
      </c>
      <c r="KI164" s="212">
        <f t="shared" si="732"/>
        <v>56902.884381419994</v>
      </c>
      <c r="KM164" s="3">
        <f t="shared" si="542"/>
        <v>0</v>
      </c>
      <c r="KN164" s="6">
        <f t="shared" si="543"/>
        <v>0</v>
      </c>
      <c r="KO164" s="6">
        <f t="shared" si="544"/>
        <v>5.1590393734696356</v>
      </c>
      <c r="KP164" s="6">
        <f t="shared" si="545"/>
        <v>0</v>
      </c>
      <c r="KQ164" s="193">
        <f t="shared" si="733"/>
        <v>5.6740334309306508</v>
      </c>
      <c r="KR164" s="193">
        <f t="shared" si="734"/>
        <v>4.1745731882913786</v>
      </c>
      <c r="KS164" s="193">
        <f t="shared" si="735"/>
        <v>3.9227160950623312</v>
      </c>
      <c r="KT164" s="193">
        <f t="shared" si="546"/>
        <v>3.9040600573940507</v>
      </c>
      <c r="KU164" s="212">
        <f t="shared" si="736"/>
        <v>56839.358037314887</v>
      </c>
      <c r="KY164" s="3">
        <f t="shared" si="547"/>
        <v>0</v>
      </c>
      <c r="KZ164" s="6">
        <f t="shared" si="548"/>
        <v>0</v>
      </c>
      <c r="LA164" s="6">
        <f t="shared" si="549"/>
        <v>6.0970465322822962</v>
      </c>
      <c r="LB164" s="6">
        <f t="shared" si="550"/>
        <v>0</v>
      </c>
      <c r="LC164" s="193">
        <f t="shared" si="737"/>
        <v>5.6740334309306508</v>
      </c>
      <c r="LD164" s="193">
        <f t="shared" si="738"/>
        <v>4.1745731882913786</v>
      </c>
      <c r="LE164" s="193">
        <f t="shared" si="739"/>
        <v>3.941106557103434</v>
      </c>
      <c r="LF164" s="193">
        <f t="shared" si="551"/>
        <v>3.9040600573940507</v>
      </c>
      <c r="LG164" s="205">
        <f t="shared" si="740"/>
        <v>56929.882385188248</v>
      </c>
      <c r="LK164" s="3">
        <f t="shared" si="552"/>
        <v>0</v>
      </c>
      <c r="LL164" s="6">
        <f t="shared" si="553"/>
        <v>0</v>
      </c>
      <c r="LM164" s="6">
        <f t="shared" si="554"/>
        <v>0</v>
      </c>
      <c r="LN164" s="6">
        <f t="shared" si="555"/>
        <v>5.4294120383317352</v>
      </c>
      <c r="LO164" s="193">
        <f t="shared" si="741"/>
        <v>5.6740334309306508</v>
      </c>
      <c r="LP164" s="193">
        <f t="shared" si="742"/>
        <v>4.1745731882913786</v>
      </c>
      <c r="LQ164" s="193">
        <f t="shared" si="743"/>
        <v>3.8150380693314694</v>
      </c>
      <c r="LR164" s="193">
        <f t="shared" si="556"/>
        <v>4.0079302006354345</v>
      </c>
      <c r="LS164" s="212">
        <f t="shared" si="744"/>
        <v>57044.086306565026</v>
      </c>
      <c r="LW164" s="3">
        <f t="shared" si="557"/>
        <v>0</v>
      </c>
      <c r="LX164" s="6">
        <f t="shared" si="558"/>
        <v>0</v>
      </c>
      <c r="LY164" s="6">
        <f t="shared" si="559"/>
        <v>0</v>
      </c>
      <c r="LZ164" s="6">
        <f t="shared" si="560"/>
        <v>5.0613163069194149</v>
      </c>
      <c r="MA164" s="193">
        <f t="shared" si="745"/>
        <v>5.6740334309306508</v>
      </c>
      <c r="MB164" s="193">
        <f t="shared" si="746"/>
        <v>4.1745731882913786</v>
      </c>
      <c r="MC164" s="193">
        <f t="shared" si="747"/>
        <v>3.8150380693314694</v>
      </c>
      <c r="MD164" s="193">
        <f t="shared" si="561"/>
        <v>4.00121907609239</v>
      </c>
      <c r="ME164" s="212">
        <f t="shared" si="748"/>
        <v>56996.513140770861</v>
      </c>
      <c r="MI164" s="3">
        <f t="shared" si="562"/>
        <v>0</v>
      </c>
      <c r="MJ164" s="6">
        <f t="shared" si="563"/>
        <v>0</v>
      </c>
      <c r="MK164" s="6">
        <f t="shared" si="564"/>
        <v>0</v>
      </c>
      <c r="ML164" s="6">
        <f t="shared" si="565"/>
        <v>5.7514958033175168</v>
      </c>
      <c r="MM164" s="193">
        <f t="shared" si="749"/>
        <v>5.6740334309306508</v>
      </c>
      <c r="MN164" s="193">
        <f t="shared" si="750"/>
        <v>4.1745731882913786</v>
      </c>
      <c r="MO164" s="193">
        <f t="shared" si="751"/>
        <v>3.8150380693314694</v>
      </c>
      <c r="MP164" s="193">
        <f t="shared" si="566"/>
        <v>4.0137657141927949</v>
      </c>
      <c r="MQ164" s="205">
        <f t="shared" si="752"/>
        <v>57085.484800003731</v>
      </c>
      <c r="MT164" s="3">
        <f t="shared" si="567"/>
        <v>7.4620717900349334</v>
      </c>
      <c r="MU164" s="6">
        <f t="shared" si="568"/>
        <v>6.3428523160117454</v>
      </c>
      <c r="MV164" s="6">
        <f t="shared" si="569"/>
        <v>5.3935411631728005</v>
      </c>
      <c r="MW164" s="6">
        <f t="shared" si="570"/>
        <v>5.5214359711848155</v>
      </c>
      <c r="MX164" s="193">
        <f t="shared" si="753"/>
        <v>5.6993352766530458</v>
      </c>
      <c r="MY164" s="193">
        <f t="shared" si="754"/>
        <v>4.2676665515516028</v>
      </c>
      <c r="MZ164" s="193">
        <f t="shared" si="755"/>
        <v>3.9273455147461256</v>
      </c>
      <c r="NA164" s="193">
        <f t="shared" si="571"/>
        <v>4.0096009679360076</v>
      </c>
      <c r="NB164" s="212">
        <f t="shared" si="756"/>
        <v>57865.540791357096</v>
      </c>
      <c r="NF164" s="3">
        <f t="shared" si="572"/>
        <v>7.4620717900349325</v>
      </c>
      <c r="NG164" s="6">
        <f t="shared" si="573"/>
        <v>0</v>
      </c>
      <c r="NH164" s="6">
        <f t="shared" si="574"/>
        <v>0</v>
      </c>
      <c r="NI164" s="6">
        <f t="shared" si="575"/>
        <v>0</v>
      </c>
      <c r="NJ164" s="193">
        <f t="shared" si="757"/>
        <v>5.6993352766530458</v>
      </c>
      <c r="NK164" s="193">
        <f t="shared" si="758"/>
        <v>4.1745731882913786</v>
      </c>
      <c r="NL164" s="193">
        <f t="shared" si="759"/>
        <v>3.8150380693314694</v>
      </c>
      <c r="NM164" s="193">
        <f t="shared" si="576"/>
        <v>3.9040600573940507</v>
      </c>
      <c r="NN164" s="212">
        <f t="shared" si="760"/>
        <v>56326.824078647223</v>
      </c>
      <c r="NR164" s="3">
        <f t="shared" si="577"/>
        <v>0</v>
      </c>
      <c r="NS164" s="6">
        <f t="shared" si="578"/>
        <v>6.3428523160117454</v>
      </c>
      <c r="NT164" s="6">
        <f t="shared" si="579"/>
        <v>0</v>
      </c>
      <c r="NU164" s="6">
        <f t="shared" si="580"/>
        <v>0</v>
      </c>
      <c r="NV164" s="193">
        <f t="shared" si="761"/>
        <v>5.6740334309306508</v>
      </c>
      <c r="NW164" s="193">
        <f t="shared" si="762"/>
        <v>4.2676665515516028</v>
      </c>
      <c r="NX164" s="193">
        <f t="shared" si="763"/>
        <v>3.8150380693314694</v>
      </c>
      <c r="NY164" s="193">
        <f t="shared" si="581"/>
        <v>3.9040600573940507</v>
      </c>
      <c r="NZ164" s="212">
        <f t="shared" si="764"/>
        <v>56544.25602131521</v>
      </c>
      <c r="OD164" s="3">
        <f t="shared" si="582"/>
        <v>0</v>
      </c>
      <c r="OE164" s="6">
        <f t="shared" si="583"/>
        <v>0</v>
      </c>
      <c r="OF164" s="6">
        <f t="shared" si="584"/>
        <v>5.3935411631728005</v>
      </c>
      <c r="OG164" s="6">
        <f t="shared" si="585"/>
        <v>0</v>
      </c>
      <c r="OH164" s="193">
        <f t="shared" si="765"/>
        <v>5.6740334309306508</v>
      </c>
      <c r="OI164" s="193">
        <f t="shared" si="766"/>
        <v>4.1745731882913786</v>
      </c>
      <c r="OJ164" s="193">
        <f t="shared" si="767"/>
        <v>3.9273455147461256</v>
      </c>
      <c r="OK164" s="193">
        <f t="shared" si="586"/>
        <v>3.9040600573940507</v>
      </c>
      <c r="OL164" s="212">
        <f t="shared" si="768"/>
        <v>56862.132109979691</v>
      </c>
      <c r="OP164" s="3">
        <f t="shared" si="587"/>
        <v>0</v>
      </c>
      <c r="OQ164" s="6">
        <f t="shared" si="588"/>
        <v>0</v>
      </c>
      <c r="OR164" s="6">
        <f t="shared" si="589"/>
        <v>0</v>
      </c>
      <c r="OS164" s="6">
        <f t="shared" si="590"/>
        <v>5.5214359711848155</v>
      </c>
      <c r="OT164" s="193">
        <f t="shared" si="769"/>
        <v>5.6740334309306508</v>
      </c>
      <c r="OU164" s="193">
        <f t="shared" si="770"/>
        <v>4.1745731882913786</v>
      </c>
      <c r="OV164" s="193">
        <f t="shared" si="771"/>
        <v>3.8150380693314694</v>
      </c>
      <c r="OW164" s="193">
        <f t="shared" si="591"/>
        <v>4.0096009679360076</v>
      </c>
      <c r="OX164" s="232">
        <f t="shared" si="772"/>
        <v>57055.936050973774</v>
      </c>
    </row>
    <row r="165" spans="1:414" x14ac:dyDescent="0.2">
      <c r="B165" s="81">
        <v>45318</v>
      </c>
      <c r="C165">
        <v>109</v>
      </c>
      <c r="D165">
        <v>11.339303952463498</v>
      </c>
      <c r="E165">
        <v>1</v>
      </c>
      <c r="F165">
        <v>0</v>
      </c>
      <c r="G165">
        <v>0</v>
      </c>
      <c r="H165">
        <v>0</v>
      </c>
      <c r="I165">
        <v>0</v>
      </c>
      <c r="J165">
        <v>0</v>
      </c>
      <c r="K165">
        <v>0</v>
      </c>
      <c r="L165">
        <v>0</v>
      </c>
      <c r="M165">
        <v>0</v>
      </c>
      <c r="N165">
        <v>0</v>
      </c>
      <c r="O165">
        <v>0</v>
      </c>
      <c r="P165">
        <v>0</v>
      </c>
      <c r="Q165">
        <v>1</v>
      </c>
      <c r="R165">
        <v>0</v>
      </c>
      <c r="S165">
        <v>0</v>
      </c>
      <c r="T165">
        <v>11881</v>
      </c>
      <c r="U165">
        <v>7.8636437640313526</v>
      </c>
      <c r="V165">
        <v>6.3516695866681792</v>
      </c>
      <c r="W165">
        <v>4.6958502277524925</v>
      </c>
      <c r="X165">
        <v>4.6011966384814009</v>
      </c>
      <c r="Y165" s="3">
        <v>2309.7737578351084</v>
      </c>
      <c r="Z165" s="3">
        <v>508.43724775067892</v>
      </c>
      <c r="AA165" s="3">
        <v>64.113378219110359</v>
      </c>
      <c r="AB165" s="3">
        <v>50.000000046178506</v>
      </c>
      <c r="AC165">
        <v>0</v>
      </c>
      <c r="AD165">
        <v>1</v>
      </c>
      <c r="AE165" s="6"/>
      <c r="AF165" s="1" t="s">
        <v>2</v>
      </c>
      <c r="AG165">
        <v>109</v>
      </c>
      <c r="AH165" s="189">
        <v>45318</v>
      </c>
      <c r="AI165">
        <f t="shared" si="592"/>
        <v>1</v>
      </c>
      <c r="AJ165">
        <v>109</v>
      </c>
      <c r="AK165">
        <v>0</v>
      </c>
      <c r="AL165">
        <v>1</v>
      </c>
      <c r="AM165">
        <v>0</v>
      </c>
      <c r="AN165">
        <v>0</v>
      </c>
      <c r="AO165">
        <v>1</v>
      </c>
      <c r="AP165">
        <v>0</v>
      </c>
      <c r="AQ165">
        <v>0</v>
      </c>
      <c r="AS165" s="37"/>
      <c r="AT165" s="37"/>
      <c r="AU165" s="6">
        <f t="shared" si="593"/>
        <v>0</v>
      </c>
      <c r="AV165" s="6">
        <f t="shared" si="594"/>
        <v>0</v>
      </c>
      <c r="AW165" s="6">
        <f t="shared" si="595"/>
        <v>0</v>
      </c>
      <c r="AX165" s="6">
        <f t="shared" si="596"/>
        <v>0</v>
      </c>
      <c r="AY165" s="193">
        <f t="shared" si="597"/>
        <v>5.6740334309306508</v>
      </c>
      <c r="AZ165" s="193">
        <f t="shared" si="598"/>
        <v>4.1745731882913786</v>
      </c>
      <c r="BA165" s="193">
        <f t="shared" si="599"/>
        <v>3.8150380693314694</v>
      </c>
      <c r="BB165" s="193">
        <f t="shared" si="600"/>
        <v>3.9040600573940507</v>
      </c>
      <c r="BC165" s="72">
        <f t="shared" si="601"/>
        <v>56312.210093717425</v>
      </c>
      <c r="BG165" s="3">
        <f t="shared" si="602"/>
        <v>7.7063708887507252</v>
      </c>
      <c r="BH165" s="6">
        <f t="shared" si="603"/>
        <v>0</v>
      </c>
      <c r="BI165" s="6">
        <f t="shared" si="604"/>
        <v>0</v>
      </c>
      <c r="BJ165" s="6">
        <f t="shared" si="605"/>
        <v>0</v>
      </c>
      <c r="BK165" s="193">
        <f t="shared" si="606"/>
        <v>5.7001529021881243</v>
      </c>
      <c r="BL165" s="193">
        <f t="shared" si="607"/>
        <v>4.1745731882913786</v>
      </c>
      <c r="BM165" s="193">
        <f t="shared" si="608"/>
        <v>3.8150380693314694</v>
      </c>
      <c r="BN165" s="193">
        <f t="shared" si="609"/>
        <v>3.9040600573940507</v>
      </c>
      <c r="BO165" s="72">
        <f t="shared" si="610"/>
        <v>56327.296390738768</v>
      </c>
      <c r="BS165" s="3">
        <f t="shared" si="611"/>
        <v>7.706395169210297</v>
      </c>
      <c r="BT165" s="6">
        <f t="shared" si="612"/>
        <v>0</v>
      </c>
      <c r="BU165" s="6">
        <f t="shared" si="613"/>
        <v>0</v>
      </c>
      <c r="BV165" s="6">
        <f t="shared" si="614"/>
        <v>0</v>
      </c>
      <c r="BW165" s="193">
        <f t="shared" si="615"/>
        <v>5.7001529834172793</v>
      </c>
      <c r="BX165" s="193">
        <f t="shared" si="616"/>
        <v>4.1745731882913786</v>
      </c>
      <c r="BY165" s="193">
        <f t="shared" si="773"/>
        <v>3.8150380693314694</v>
      </c>
      <c r="BZ165" s="193">
        <f t="shared" si="617"/>
        <v>3.9040600573940507</v>
      </c>
      <c r="CA165" s="72">
        <f t="shared" si="618"/>
        <v>56327.296390738768</v>
      </c>
      <c r="CE165" s="3">
        <f t="shared" si="619"/>
        <v>0</v>
      </c>
      <c r="CF165" s="6">
        <f t="shared" si="620"/>
        <v>6.3516695866681792</v>
      </c>
      <c r="CG165" s="6">
        <f t="shared" si="621"/>
        <v>0</v>
      </c>
      <c r="CH165" s="6">
        <f t="shared" si="622"/>
        <v>0</v>
      </c>
      <c r="CI165" s="193">
        <f t="shared" si="623"/>
        <v>5.6740334309306508</v>
      </c>
      <c r="CJ165" s="193">
        <f t="shared" si="624"/>
        <v>4.2677901130900233</v>
      </c>
      <c r="CK165" s="193">
        <f t="shared" si="774"/>
        <v>3.8150380693314694</v>
      </c>
      <c r="CL165" s="193">
        <f t="shared" si="625"/>
        <v>3.9040600573940507</v>
      </c>
      <c r="CM165" s="72">
        <f t="shared" si="626"/>
        <v>56544.564647220868</v>
      </c>
      <c r="CQ165" s="3">
        <f t="shared" si="627"/>
        <v>0</v>
      </c>
      <c r="CR165" s="6">
        <f t="shared" si="628"/>
        <v>6.3517386663342803</v>
      </c>
      <c r="CS165" s="6">
        <f t="shared" si="629"/>
        <v>0</v>
      </c>
      <c r="CT165" s="6">
        <f t="shared" si="630"/>
        <v>0</v>
      </c>
      <c r="CU165" s="193">
        <f t="shared" si="631"/>
        <v>5.6740334309306508</v>
      </c>
      <c r="CV165" s="193">
        <f t="shared" si="632"/>
        <v>4.2677910810832618</v>
      </c>
      <c r="CW165" s="193">
        <f t="shared" si="775"/>
        <v>3.8150380693314694</v>
      </c>
      <c r="CX165" s="193">
        <f t="shared" si="633"/>
        <v>3.9040600573940507</v>
      </c>
      <c r="CY165" s="72">
        <f t="shared" si="634"/>
        <v>56544.567065033152</v>
      </c>
      <c r="DC165" s="3">
        <f t="shared" si="635"/>
        <v>0</v>
      </c>
      <c r="DD165" s="6">
        <f t="shared" si="636"/>
        <v>0</v>
      </c>
      <c r="DE165" s="6">
        <f t="shared" si="637"/>
        <v>4.9306427391401177</v>
      </c>
      <c r="DF165" s="6">
        <f t="shared" si="638"/>
        <v>0</v>
      </c>
      <c r="DG165" s="193">
        <f t="shared" si="639"/>
        <v>5.6740334309306508</v>
      </c>
      <c r="DH165" s="193">
        <f t="shared" si="640"/>
        <v>4.1745731882913786</v>
      </c>
      <c r="DI165" s="193">
        <f t="shared" si="776"/>
        <v>3.9181865043396051</v>
      </c>
      <c r="DJ165" s="193">
        <f t="shared" si="641"/>
        <v>3.9040600573940507</v>
      </c>
      <c r="DK165" s="72">
        <f t="shared" si="642"/>
        <v>56817.083893954747</v>
      </c>
      <c r="DO165" s="3">
        <f t="shared" si="643"/>
        <v>0</v>
      </c>
      <c r="DP165" s="6">
        <f t="shared" si="644"/>
        <v>0</v>
      </c>
      <c r="DQ165" s="6">
        <f t="shared" si="645"/>
        <v>4.6959409178044549</v>
      </c>
      <c r="DR165" s="6">
        <f t="shared" si="646"/>
        <v>0</v>
      </c>
      <c r="DS165" s="193">
        <f t="shared" si="647"/>
        <v>5.6740334309306508</v>
      </c>
      <c r="DT165" s="193">
        <f t="shared" si="648"/>
        <v>4.1745731882913786</v>
      </c>
      <c r="DU165" s="193">
        <f t="shared" si="777"/>
        <v>3.9135103946444412</v>
      </c>
      <c r="DV165" s="193">
        <f t="shared" si="649"/>
        <v>3.9040600573940507</v>
      </c>
      <c r="DW165" s="72">
        <f t="shared" si="650"/>
        <v>56794.098404216456</v>
      </c>
      <c r="EA165" s="3">
        <f t="shared" si="651"/>
        <v>0</v>
      </c>
      <c r="EB165" s="6">
        <f t="shared" si="652"/>
        <v>0</v>
      </c>
      <c r="EC165" s="6">
        <f t="shared" si="653"/>
        <v>0</v>
      </c>
      <c r="ED165" s="6">
        <f t="shared" si="654"/>
        <v>13.803589915444203</v>
      </c>
      <c r="EE165" s="193">
        <f t="shared" si="655"/>
        <v>5.6740334309306508</v>
      </c>
      <c r="EF165" s="193">
        <f t="shared" si="656"/>
        <v>4.1745731882913786</v>
      </c>
      <c r="EG165" s="193">
        <f t="shared" si="778"/>
        <v>3.8150380693314694</v>
      </c>
      <c r="EH165" s="193">
        <f t="shared" si="657"/>
        <v>4.1495746365058137</v>
      </c>
      <c r="EI165" s="72">
        <f t="shared" si="658"/>
        <v>58057.476755001415</v>
      </c>
      <c r="EM165" s="3">
        <f t="shared" si="659"/>
        <v>0</v>
      </c>
      <c r="EN165" s="6">
        <f t="shared" si="660"/>
        <v>0</v>
      </c>
      <c r="EO165" s="6">
        <f t="shared" si="661"/>
        <v>0</v>
      </c>
      <c r="EP165" s="6">
        <f t="shared" si="662"/>
        <v>4.6013102005182045</v>
      </c>
      <c r="EQ165" s="193">
        <f t="shared" si="663"/>
        <v>5.6740334309306508</v>
      </c>
      <c r="ER165" s="193">
        <f t="shared" si="664"/>
        <v>4.1745731882913786</v>
      </c>
      <c r="ES165" s="193">
        <f t="shared" si="779"/>
        <v>3.8150380693314694</v>
      </c>
      <c r="ET165" s="193">
        <f t="shared" si="665"/>
        <v>3.9927684288416607</v>
      </c>
      <c r="EU165" s="72">
        <f t="shared" si="666"/>
        <v>56936.665444779683</v>
      </c>
      <c r="EY165" s="3">
        <f t="shared" si="667"/>
        <v>7.7063708887507252</v>
      </c>
      <c r="EZ165" s="6">
        <f t="shared" si="668"/>
        <v>6.3516695866681792</v>
      </c>
      <c r="FA165" s="6">
        <f t="shared" si="669"/>
        <v>4.9306427391401177</v>
      </c>
      <c r="FB165" s="6">
        <f t="shared" si="670"/>
        <v>13.803589915444203</v>
      </c>
      <c r="FC165" s="193">
        <f t="shared" si="671"/>
        <v>5.7001529021881243</v>
      </c>
      <c r="FD165" s="193">
        <f t="shared" si="672"/>
        <v>4.2677901130900233</v>
      </c>
      <c r="FE165" s="193">
        <f t="shared" si="780"/>
        <v>3.9181865043396051</v>
      </c>
      <c r="FF165" s="193">
        <f t="shared" si="673"/>
        <v>4.1495746365058137</v>
      </c>
      <c r="FG165" s="72">
        <f t="shared" si="674"/>
        <v>58835.459627560915</v>
      </c>
      <c r="FK165" s="3">
        <f t="shared" si="675"/>
        <v>7.8636680444909253</v>
      </c>
      <c r="FL165" s="6">
        <f t="shared" si="676"/>
        <v>6.3517386663342803</v>
      </c>
      <c r="FM165" s="6">
        <f t="shared" si="677"/>
        <v>4.6959409178044549</v>
      </c>
      <c r="FN165" s="6">
        <f t="shared" si="678"/>
        <v>4.6013102005182045</v>
      </c>
      <c r="FO165" s="193">
        <f t="shared" si="679"/>
        <v>5.7006789941592091</v>
      </c>
      <c r="FP165" s="193">
        <f t="shared" si="680"/>
        <v>4.2677910810832618</v>
      </c>
      <c r="FQ165" s="193">
        <f t="shared" si="781"/>
        <v>3.9135103946444412</v>
      </c>
      <c r="FR165" s="193">
        <f t="shared" si="681"/>
        <v>3.9927684288416607</v>
      </c>
      <c r="FS165" s="205">
        <f t="shared" si="682"/>
        <v>57676.600325832827</v>
      </c>
      <c r="FW165" s="3">
        <f t="shared" si="683"/>
        <v>9.0431903286360544</v>
      </c>
      <c r="FX165" s="6">
        <f t="shared" si="684"/>
        <v>7.1773866329350415</v>
      </c>
      <c r="FY165" s="6">
        <f t="shared" si="685"/>
        <v>5.8228542824130907</v>
      </c>
      <c r="FZ165" s="6">
        <f t="shared" si="686"/>
        <v>5.4294120334080525</v>
      </c>
      <c r="GA165" s="193">
        <f t="shared" si="687"/>
        <v>5.7046151991126415</v>
      </c>
      <c r="GB165" s="193">
        <f t="shared" si="688"/>
        <v>4.2792942243547527</v>
      </c>
      <c r="GC165" s="193">
        <f t="shared" si="782"/>
        <v>3.9357656676613888</v>
      </c>
      <c r="GD165" s="193">
        <f t="shared" si="689"/>
        <v>4.0079302005459665</v>
      </c>
      <c r="GE165" s="72">
        <f t="shared" si="690"/>
        <v>57928.572570886317</v>
      </c>
      <c r="GI165" s="3">
        <f t="shared" si="691"/>
        <v>8.6500081404344886</v>
      </c>
      <c r="GJ165" s="6">
        <f t="shared" si="692"/>
        <v>6.9868365453349979</v>
      </c>
      <c r="GK165" s="6">
        <f t="shared" si="693"/>
        <v>5.1654352505277421</v>
      </c>
      <c r="GL165" s="6">
        <f t="shared" si="694"/>
        <v>5.0613163023295415</v>
      </c>
      <c r="GM165" s="193">
        <f t="shared" si="695"/>
        <v>5.7033048245732649</v>
      </c>
      <c r="GN165" s="193">
        <f t="shared" si="696"/>
        <v>4.276651151744483</v>
      </c>
      <c r="GO165" s="193">
        <f t="shared" si="783"/>
        <v>3.9228426440492861</v>
      </c>
      <c r="GP165" s="193">
        <f t="shared" si="697"/>
        <v>4.0012190760084261</v>
      </c>
      <c r="GQ165" s="72">
        <f t="shared" si="698"/>
        <v>57808.046244520941</v>
      </c>
      <c r="GU165" s="3">
        <f t="shared" si="699"/>
        <v>10.222736893240759</v>
      </c>
      <c r="GV165" s="6">
        <f t="shared" si="700"/>
        <v>7.6220035040018148</v>
      </c>
      <c r="GW165" s="6">
        <f t="shared" si="701"/>
        <v>6.1046052960782404</v>
      </c>
      <c r="GX165" s="6">
        <f t="shared" si="702"/>
        <v>5.7514957981017512</v>
      </c>
      <c r="GY165" s="193">
        <f t="shared" si="703"/>
        <v>5.708536051635221</v>
      </c>
      <c r="GZ165" s="193">
        <f t="shared" si="704"/>
        <v>4.2854343615327259</v>
      </c>
      <c r="HA165" s="193">
        <f t="shared" si="784"/>
        <v>3.9412533882058702</v>
      </c>
      <c r="HB165" s="193">
        <f t="shared" si="705"/>
        <v>4.0137657140985707</v>
      </c>
      <c r="HC165" s="205">
        <f t="shared" si="706"/>
        <v>58016.213469669114</v>
      </c>
      <c r="HG165" s="3">
        <f t="shared" si="507"/>
        <v>9.0431903286360544</v>
      </c>
      <c r="HH165" s="6">
        <f t="shared" si="508"/>
        <v>0</v>
      </c>
      <c r="HI165" s="6">
        <f t="shared" si="509"/>
        <v>0</v>
      </c>
      <c r="HJ165" s="6">
        <f t="shared" si="510"/>
        <v>0</v>
      </c>
      <c r="HK165" s="193">
        <f t="shared" si="707"/>
        <v>5.7046151991126415</v>
      </c>
      <c r="HL165" s="193">
        <f t="shared" si="707"/>
        <v>4.1745731882913786</v>
      </c>
      <c r="HM165" s="193">
        <f t="shared" si="707"/>
        <v>3.8150380693314694</v>
      </c>
      <c r="HN165" s="193">
        <f t="shared" si="511"/>
        <v>3.9040600573940507</v>
      </c>
      <c r="HO165" s="212">
        <f t="shared" si="708"/>
        <v>56329.874164750487</v>
      </c>
      <c r="HS165" s="3">
        <f t="shared" si="512"/>
        <v>8.6500081404344886</v>
      </c>
      <c r="HT165" s="6">
        <f t="shared" si="513"/>
        <v>0</v>
      </c>
      <c r="HU165" s="6">
        <f t="shared" si="514"/>
        <v>0</v>
      </c>
      <c r="HV165" s="6">
        <f t="shared" si="515"/>
        <v>0</v>
      </c>
      <c r="HW165" s="193">
        <f t="shared" si="709"/>
        <v>5.7033048245732649</v>
      </c>
      <c r="HX165" s="193">
        <f t="shared" si="710"/>
        <v>4.1745731882913786</v>
      </c>
      <c r="HY165" s="193">
        <f t="shared" si="711"/>
        <v>3.8150380693314694</v>
      </c>
      <c r="HZ165" s="193">
        <f t="shared" si="516"/>
        <v>3.9040600573940507</v>
      </c>
      <c r="IA165" s="212">
        <f t="shared" si="712"/>
        <v>56329.117177018699</v>
      </c>
      <c r="IE165" s="3">
        <f t="shared" si="517"/>
        <v>10.222736893240759</v>
      </c>
      <c r="IF165" s="6">
        <f t="shared" si="518"/>
        <v>0</v>
      </c>
      <c r="IG165" s="6">
        <f t="shared" si="519"/>
        <v>0</v>
      </c>
      <c r="IH165" s="6">
        <f t="shared" si="520"/>
        <v>0</v>
      </c>
      <c r="II165" s="193">
        <f t="shared" si="713"/>
        <v>5.708536051635221</v>
      </c>
      <c r="IJ165" s="193">
        <f t="shared" si="714"/>
        <v>4.1745731882913786</v>
      </c>
      <c r="IK165" s="193">
        <f t="shared" si="715"/>
        <v>3.8150380693314694</v>
      </c>
      <c r="IL165" s="193">
        <f t="shared" si="521"/>
        <v>3.9040600573940507</v>
      </c>
      <c r="IM165" s="205">
        <f t="shared" si="716"/>
        <v>56332.139255215501</v>
      </c>
      <c r="IQ165" s="3">
        <f t="shared" si="522"/>
        <v>0</v>
      </c>
      <c r="IR165" s="6">
        <f t="shared" si="523"/>
        <v>7.1773866329350415</v>
      </c>
      <c r="IS165" s="6">
        <f t="shared" si="524"/>
        <v>0</v>
      </c>
      <c r="IT165" s="6">
        <f t="shared" si="525"/>
        <v>0</v>
      </c>
      <c r="IU165" s="193">
        <f t="shared" si="717"/>
        <v>5.6740334309306508</v>
      </c>
      <c r="IV165" s="193">
        <f t="shared" si="718"/>
        <v>4.2792942243547527</v>
      </c>
      <c r="IW165" s="193">
        <f t="shared" si="719"/>
        <v>3.8150380693314694</v>
      </c>
      <c r="IX165" s="193">
        <f t="shared" si="526"/>
        <v>3.9040600573940507</v>
      </c>
      <c r="IY165" s="212">
        <f t="shared" si="720"/>
        <v>56573.306428639742</v>
      </c>
      <c r="JC165" s="3">
        <f t="shared" si="527"/>
        <v>0</v>
      </c>
      <c r="JD165" s="6">
        <f t="shared" si="528"/>
        <v>6.9868365453349979</v>
      </c>
      <c r="JE165" s="6">
        <f t="shared" si="529"/>
        <v>0</v>
      </c>
      <c r="JF165" s="6">
        <f t="shared" si="530"/>
        <v>0</v>
      </c>
      <c r="JG165" s="193">
        <f t="shared" si="721"/>
        <v>5.6740334309306508</v>
      </c>
      <c r="JH165" s="193">
        <f t="shared" si="722"/>
        <v>4.276651151744483</v>
      </c>
      <c r="JI165" s="193">
        <f t="shared" si="723"/>
        <v>3.8150380693314694</v>
      </c>
      <c r="JJ165" s="193">
        <f t="shared" si="531"/>
        <v>3.9040600573940507</v>
      </c>
      <c r="JK165" s="212">
        <f t="shared" si="724"/>
        <v>56566.701704325787</v>
      </c>
      <c r="JO165" s="3">
        <f t="shared" si="532"/>
        <v>0</v>
      </c>
      <c r="JP165" s="6">
        <f t="shared" si="533"/>
        <v>7.6220035040018148</v>
      </c>
      <c r="JQ165" s="6">
        <f t="shared" si="534"/>
        <v>0</v>
      </c>
      <c r="JR165" s="6">
        <f t="shared" si="535"/>
        <v>0</v>
      </c>
      <c r="JS165" s="193">
        <f t="shared" si="725"/>
        <v>5.6740334309306508</v>
      </c>
      <c r="JT165" s="193">
        <f t="shared" si="726"/>
        <v>4.2854343615327259</v>
      </c>
      <c r="JU165" s="193">
        <f t="shared" si="727"/>
        <v>3.8150380693314694</v>
      </c>
      <c r="JV165" s="193">
        <f t="shared" si="536"/>
        <v>3.9040600573940507</v>
      </c>
      <c r="JW165" s="205">
        <f t="shared" si="728"/>
        <v>56588.652878499059</v>
      </c>
      <c r="KA165" s="3">
        <f t="shared" si="537"/>
        <v>0</v>
      </c>
      <c r="KB165" s="6">
        <f t="shared" si="538"/>
        <v>0</v>
      </c>
      <c r="KC165" s="6">
        <f t="shared" si="539"/>
        <v>5.8228542824130907</v>
      </c>
      <c r="KD165" s="6">
        <f t="shared" si="540"/>
        <v>0</v>
      </c>
      <c r="KE165" s="193">
        <f t="shared" si="729"/>
        <v>5.6740334309306508</v>
      </c>
      <c r="KF165" s="193">
        <f t="shared" si="730"/>
        <v>4.1745731882913786</v>
      </c>
      <c r="KG165" s="193">
        <f t="shared" si="731"/>
        <v>3.9357656676613888</v>
      </c>
      <c r="KH165" s="193">
        <f t="shared" si="541"/>
        <v>3.9040600573940507</v>
      </c>
      <c r="KI165" s="212">
        <f t="shared" si="732"/>
        <v>56903.577796520876</v>
      </c>
      <c r="KM165" s="3">
        <f t="shared" si="542"/>
        <v>0</v>
      </c>
      <c r="KN165" s="6">
        <f t="shared" si="543"/>
        <v>0</v>
      </c>
      <c r="KO165" s="6">
        <f t="shared" si="544"/>
        <v>5.1654352505277421</v>
      </c>
      <c r="KP165" s="6">
        <f t="shared" si="545"/>
        <v>0</v>
      </c>
      <c r="KQ165" s="193">
        <f t="shared" si="733"/>
        <v>5.6740334309306508</v>
      </c>
      <c r="KR165" s="193">
        <f t="shared" si="734"/>
        <v>4.1745731882913786</v>
      </c>
      <c r="KS165" s="193">
        <f t="shared" si="735"/>
        <v>3.9228426440492861</v>
      </c>
      <c r="KT165" s="193">
        <f t="shared" si="546"/>
        <v>3.9040600573940507</v>
      </c>
      <c r="KU165" s="212">
        <f t="shared" si="736"/>
        <v>56839.980464006323</v>
      </c>
      <c r="KY165" s="3">
        <f t="shared" si="547"/>
        <v>0</v>
      </c>
      <c r="KZ165" s="6">
        <f t="shared" si="548"/>
        <v>0</v>
      </c>
      <c r="LA165" s="6">
        <f t="shared" si="549"/>
        <v>6.1046052960782404</v>
      </c>
      <c r="LB165" s="6">
        <f t="shared" si="550"/>
        <v>0</v>
      </c>
      <c r="LC165" s="193">
        <f t="shared" si="737"/>
        <v>5.6740334309306508</v>
      </c>
      <c r="LD165" s="193">
        <f t="shared" si="738"/>
        <v>4.1745731882913786</v>
      </c>
      <c r="LE165" s="193">
        <f t="shared" si="739"/>
        <v>3.9412533882058702</v>
      </c>
      <c r="LF165" s="193">
        <f t="shared" si="551"/>
        <v>3.9040600573940507</v>
      </c>
      <c r="LG165" s="205">
        <f t="shared" si="740"/>
        <v>56930.605719552797</v>
      </c>
      <c r="LK165" s="3">
        <f t="shared" si="552"/>
        <v>0</v>
      </c>
      <c r="LL165" s="6">
        <f t="shared" si="553"/>
        <v>0</v>
      </c>
      <c r="LM165" s="6">
        <f t="shared" si="554"/>
        <v>0</v>
      </c>
      <c r="LN165" s="6">
        <f t="shared" si="555"/>
        <v>5.4294120334080525</v>
      </c>
      <c r="LO165" s="193">
        <f t="shared" si="741"/>
        <v>5.6740334309306508</v>
      </c>
      <c r="LP165" s="193">
        <f t="shared" si="742"/>
        <v>4.1745731882913786</v>
      </c>
      <c r="LQ165" s="193">
        <f t="shared" si="743"/>
        <v>3.8150380693314694</v>
      </c>
      <c r="LR165" s="193">
        <f t="shared" si="556"/>
        <v>4.0079302005459665</v>
      </c>
      <c r="LS165" s="212">
        <f t="shared" si="744"/>
        <v>57044.086305930497</v>
      </c>
      <c r="LW165" s="3">
        <f t="shared" si="557"/>
        <v>0</v>
      </c>
      <c r="LX165" s="6">
        <f t="shared" si="558"/>
        <v>0</v>
      </c>
      <c r="LY165" s="6">
        <f t="shared" si="559"/>
        <v>0</v>
      </c>
      <c r="LZ165" s="6">
        <f t="shared" si="560"/>
        <v>5.0613163023295415</v>
      </c>
      <c r="MA165" s="193">
        <f t="shared" si="745"/>
        <v>5.6740334309306508</v>
      </c>
      <c r="MB165" s="193">
        <f t="shared" si="746"/>
        <v>4.1745731882913786</v>
      </c>
      <c r="MC165" s="193">
        <f t="shared" si="747"/>
        <v>3.8150380693314694</v>
      </c>
      <c r="MD165" s="193">
        <f t="shared" si="561"/>
        <v>4.0012190760084261</v>
      </c>
      <c r="ME165" s="212">
        <f t="shared" si="748"/>
        <v>56996.513140175943</v>
      </c>
      <c r="MI165" s="3">
        <f t="shared" si="562"/>
        <v>0</v>
      </c>
      <c r="MJ165" s="6">
        <f t="shared" si="563"/>
        <v>0</v>
      </c>
      <c r="MK165" s="6">
        <f t="shared" si="564"/>
        <v>0</v>
      </c>
      <c r="ML165" s="6">
        <f t="shared" si="565"/>
        <v>5.7514957981017512</v>
      </c>
      <c r="MM165" s="193">
        <f t="shared" si="749"/>
        <v>5.6740334309306508</v>
      </c>
      <c r="MN165" s="193">
        <f t="shared" si="750"/>
        <v>4.1745731882913786</v>
      </c>
      <c r="MO165" s="193">
        <f t="shared" si="751"/>
        <v>3.8150380693314694</v>
      </c>
      <c r="MP165" s="193">
        <f t="shared" si="566"/>
        <v>4.0137657140985707</v>
      </c>
      <c r="MQ165" s="205">
        <f t="shared" si="752"/>
        <v>57085.48479933507</v>
      </c>
      <c r="MT165" s="3">
        <f t="shared" si="567"/>
        <v>7.470461575829785</v>
      </c>
      <c r="MU165" s="6">
        <f t="shared" si="568"/>
        <v>6.3516695866681792</v>
      </c>
      <c r="MV165" s="6">
        <f t="shared" si="569"/>
        <v>5.4002277619153656</v>
      </c>
      <c r="MW165" s="6">
        <f t="shared" si="570"/>
        <v>5.5214359661776813</v>
      </c>
      <c r="MX165" s="193">
        <f t="shared" si="753"/>
        <v>5.6993633668582504</v>
      </c>
      <c r="MY165" s="193">
        <f t="shared" si="754"/>
        <v>4.2677901130900233</v>
      </c>
      <c r="MZ165" s="193">
        <f t="shared" si="755"/>
        <v>3.9274772045589361</v>
      </c>
      <c r="NA165" s="193">
        <f t="shared" si="571"/>
        <v>4.0096009678451745</v>
      </c>
      <c r="NB165" s="212">
        <f t="shared" si="756"/>
        <v>57866.532707765589</v>
      </c>
      <c r="NF165" s="3">
        <f t="shared" si="572"/>
        <v>7.4704615758297841</v>
      </c>
      <c r="NG165" s="6">
        <f t="shared" si="573"/>
        <v>0</v>
      </c>
      <c r="NH165" s="6">
        <f t="shared" si="574"/>
        <v>0</v>
      </c>
      <c r="NI165" s="6">
        <f t="shared" si="575"/>
        <v>0</v>
      </c>
      <c r="NJ165" s="193">
        <f t="shared" si="757"/>
        <v>5.6993633668582504</v>
      </c>
      <c r="NK165" s="193">
        <f t="shared" si="758"/>
        <v>4.1745731882913786</v>
      </c>
      <c r="NL165" s="193">
        <f t="shared" si="759"/>
        <v>3.8150380693314694</v>
      </c>
      <c r="NM165" s="193">
        <f t="shared" si="576"/>
        <v>3.9040600573940507</v>
      </c>
      <c r="NN165" s="212">
        <f t="shared" si="760"/>
        <v>56326.840305256272</v>
      </c>
      <c r="NR165" s="3">
        <f t="shared" si="577"/>
        <v>0</v>
      </c>
      <c r="NS165" s="6">
        <f t="shared" si="578"/>
        <v>6.3516695866681792</v>
      </c>
      <c r="NT165" s="6">
        <f t="shared" si="579"/>
        <v>0</v>
      </c>
      <c r="NU165" s="6">
        <f t="shared" si="580"/>
        <v>0</v>
      </c>
      <c r="NV165" s="193">
        <f t="shared" si="761"/>
        <v>5.6740334309306508</v>
      </c>
      <c r="NW165" s="193">
        <f t="shared" si="762"/>
        <v>4.2677901130900233</v>
      </c>
      <c r="NX165" s="193">
        <f t="shared" si="763"/>
        <v>3.8150380693314694</v>
      </c>
      <c r="NY165" s="193">
        <f t="shared" si="581"/>
        <v>3.9040600573940507</v>
      </c>
      <c r="NZ165" s="212">
        <f t="shared" si="764"/>
        <v>56544.564647220868</v>
      </c>
      <c r="OD165" s="3">
        <f t="shared" si="582"/>
        <v>0</v>
      </c>
      <c r="OE165" s="6">
        <f t="shared" si="583"/>
        <v>0</v>
      </c>
      <c r="OF165" s="6">
        <f t="shared" si="584"/>
        <v>5.4002277619153656</v>
      </c>
      <c r="OG165" s="6">
        <f t="shared" si="585"/>
        <v>0</v>
      </c>
      <c r="OH165" s="193">
        <f t="shared" si="765"/>
        <v>5.6740334309306508</v>
      </c>
      <c r="OI165" s="193">
        <f t="shared" si="766"/>
        <v>4.1745731882913786</v>
      </c>
      <c r="OJ165" s="193">
        <f t="shared" si="767"/>
        <v>3.9274772045589361</v>
      </c>
      <c r="OK165" s="193">
        <f t="shared" si="586"/>
        <v>3.9040600573940507</v>
      </c>
      <c r="OL165" s="212">
        <f t="shared" si="768"/>
        <v>56862.780081305777</v>
      </c>
      <c r="OP165" s="3">
        <f t="shared" si="587"/>
        <v>0</v>
      </c>
      <c r="OQ165" s="6">
        <f t="shared" si="588"/>
        <v>0</v>
      </c>
      <c r="OR165" s="6">
        <f t="shared" si="589"/>
        <v>0</v>
      </c>
      <c r="OS165" s="6">
        <f t="shared" si="590"/>
        <v>5.5214359661776813</v>
      </c>
      <c r="OT165" s="193">
        <f t="shared" si="769"/>
        <v>5.6740334309306508</v>
      </c>
      <c r="OU165" s="193">
        <f t="shared" si="770"/>
        <v>4.1745731882913786</v>
      </c>
      <c r="OV165" s="193">
        <f t="shared" si="771"/>
        <v>3.8150380693314694</v>
      </c>
      <c r="OW165" s="193">
        <f t="shared" si="591"/>
        <v>4.0096009678451745</v>
      </c>
      <c r="OX165" s="232">
        <f t="shared" si="772"/>
        <v>57055.936050329481</v>
      </c>
    </row>
    <row r="166" spans="1:414" x14ac:dyDescent="0.2">
      <c r="B166" s="81">
        <v>45325</v>
      </c>
      <c r="C166">
        <v>110</v>
      </c>
      <c r="D166">
        <v>11.340445314518393</v>
      </c>
      <c r="E166">
        <v>0</v>
      </c>
      <c r="F166">
        <v>1</v>
      </c>
      <c r="G166">
        <v>0</v>
      </c>
      <c r="H166">
        <v>0</v>
      </c>
      <c r="I166">
        <v>0</v>
      </c>
      <c r="J166">
        <v>0</v>
      </c>
      <c r="K166">
        <v>0</v>
      </c>
      <c r="L166">
        <v>0</v>
      </c>
      <c r="M166">
        <v>0</v>
      </c>
      <c r="N166">
        <v>0</v>
      </c>
      <c r="O166">
        <v>0</v>
      </c>
      <c r="P166">
        <v>0</v>
      </c>
      <c r="Q166">
        <v>1</v>
      </c>
      <c r="R166">
        <v>0</v>
      </c>
      <c r="S166">
        <v>0</v>
      </c>
      <c r="T166">
        <v>12100</v>
      </c>
      <c r="U166">
        <v>7.8724849615346795</v>
      </c>
      <c r="V166">
        <v>6.360496809495384</v>
      </c>
      <c r="W166">
        <v>4.7016886889296234</v>
      </c>
      <c r="X166">
        <v>4.60119663806414</v>
      </c>
      <c r="Y166" s="3">
        <v>2332.8714954134575</v>
      </c>
      <c r="Z166" s="3">
        <v>513.52162022818561</v>
      </c>
      <c r="AA166" s="3">
        <v>64.754512001301464</v>
      </c>
      <c r="AB166" s="3">
        <v>50.000000004617853</v>
      </c>
      <c r="AC166">
        <v>0</v>
      </c>
      <c r="AD166">
        <v>1</v>
      </c>
      <c r="AE166" s="6"/>
      <c r="AF166" s="1" t="s">
        <v>2</v>
      </c>
      <c r="AG166">
        <v>110</v>
      </c>
      <c r="AH166" s="189">
        <v>45325</v>
      </c>
      <c r="AI166">
        <f t="shared" si="592"/>
        <v>2</v>
      </c>
      <c r="AJ166">
        <v>110</v>
      </c>
      <c r="AK166">
        <v>0</v>
      </c>
      <c r="AL166">
        <v>1</v>
      </c>
      <c r="AM166">
        <v>0</v>
      </c>
      <c r="AN166">
        <v>0</v>
      </c>
      <c r="AO166">
        <v>1</v>
      </c>
      <c r="AP166">
        <v>0</v>
      </c>
      <c r="AQ166">
        <v>0</v>
      </c>
      <c r="AS166" s="37"/>
      <c r="AT166" s="37"/>
      <c r="AU166" s="6">
        <f t="shared" si="593"/>
        <v>0</v>
      </c>
      <c r="AV166" s="6">
        <f t="shared" si="594"/>
        <v>0</v>
      </c>
      <c r="AW166" s="6">
        <f t="shared" si="595"/>
        <v>0</v>
      </c>
      <c r="AX166" s="6">
        <f t="shared" si="596"/>
        <v>0</v>
      </c>
      <c r="AY166" s="193">
        <f t="shared" si="597"/>
        <v>5.6740334309306508</v>
      </c>
      <c r="AZ166" s="193">
        <f t="shared" si="598"/>
        <v>4.1745731882913786</v>
      </c>
      <c r="BA166" s="193">
        <f t="shared" si="599"/>
        <v>3.8150380693314694</v>
      </c>
      <c r="BB166" s="193">
        <f t="shared" si="600"/>
        <v>3.9040600573940507</v>
      </c>
      <c r="BC166" s="72">
        <f t="shared" si="601"/>
        <v>56312.210093717425</v>
      </c>
      <c r="BG166" s="3">
        <f t="shared" si="602"/>
        <v>7.715035262303986</v>
      </c>
      <c r="BH166" s="6">
        <f t="shared" si="603"/>
        <v>0</v>
      </c>
      <c r="BI166" s="6">
        <f t="shared" si="604"/>
        <v>0</v>
      </c>
      <c r="BJ166" s="6">
        <f t="shared" si="605"/>
        <v>0</v>
      </c>
      <c r="BK166" s="193">
        <f t="shared" si="606"/>
        <v>5.7001818880302491</v>
      </c>
      <c r="BL166" s="193">
        <f t="shared" si="607"/>
        <v>4.1745731882913786</v>
      </c>
      <c r="BM166" s="193">
        <f t="shared" si="608"/>
        <v>3.8150380693314694</v>
      </c>
      <c r="BN166" s="193">
        <f t="shared" si="609"/>
        <v>3.9040600573940507</v>
      </c>
      <c r="BO166" s="72">
        <f t="shared" si="610"/>
        <v>56327.313134862517</v>
      </c>
      <c r="BS166" s="3">
        <f t="shared" si="611"/>
        <v>7.7150595700623956</v>
      </c>
      <c r="BT166" s="6">
        <f t="shared" si="612"/>
        <v>0</v>
      </c>
      <c r="BU166" s="6">
        <f t="shared" si="613"/>
        <v>0</v>
      </c>
      <c r="BV166" s="6">
        <f t="shared" si="614"/>
        <v>0</v>
      </c>
      <c r="BW166" s="193">
        <f t="shared" si="615"/>
        <v>5.7001819693483737</v>
      </c>
      <c r="BX166" s="193">
        <f t="shared" si="616"/>
        <v>4.1745731882913786</v>
      </c>
      <c r="BY166" s="193">
        <f t="shared" si="773"/>
        <v>3.8150380693314694</v>
      </c>
      <c r="BZ166" s="193">
        <f t="shared" si="617"/>
        <v>3.9040600573940507</v>
      </c>
      <c r="CA166" s="72">
        <f t="shared" si="618"/>
        <v>56327.313134862517</v>
      </c>
      <c r="CE166" s="3">
        <f t="shared" si="619"/>
        <v>0</v>
      </c>
      <c r="CF166" s="6">
        <f t="shared" si="620"/>
        <v>6.360496809495384</v>
      </c>
      <c r="CG166" s="6">
        <f t="shared" si="621"/>
        <v>0</v>
      </c>
      <c r="CH166" s="6">
        <f t="shared" si="622"/>
        <v>0</v>
      </c>
      <c r="CI166" s="193">
        <f t="shared" si="623"/>
        <v>5.6740334309306508</v>
      </c>
      <c r="CJ166" s="193">
        <f t="shared" si="624"/>
        <v>4.2679137988025762</v>
      </c>
      <c r="CK166" s="193">
        <f t="shared" si="774"/>
        <v>3.8150380693314694</v>
      </c>
      <c r="CL166" s="193">
        <f t="shared" si="625"/>
        <v>3.9040600573940507</v>
      </c>
      <c r="CM166" s="72">
        <f t="shared" si="626"/>
        <v>56544.873584969471</v>
      </c>
      <c r="CQ166" s="3">
        <f t="shared" si="627"/>
        <v>0</v>
      </c>
      <c r="CR166" s="6">
        <f t="shared" si="628"/>
        <v>6.3605659851648424</v>
      </c>
      <c r="CS166" s="6">
        <f t="shared" si="629"/>
        <v>0</v>
      </c>
      <c r="CT166" s="6">
        <f t="shared" si="630"/>
        <v>0</v>
      </c>
      <c r="CU166" s="193">
        <f t="shared" si="631"/>
        <v>5.6740334309306508</v>
      </c>
      <c r="CV166" s="193">
        <f t="shared" si="632"/>
        <v>4.2679147680211944</v>
      </c>
      <c r="CW166" s="193">
        <f t="shared" si="775"/>
        <v>3.8150380693314694</v>
      </c>
      <c r="CX166" s="193">
        <f t="shared" si="633"/>
        <v>3.9040600573940507</v>
      </c>
      <c r="CY166" s="72">
        <f t="shared" si="634"/>
        <v>56544.876005855695</v>
      </c>
      <c r="DC166" s="3">
        <f t="shared" si="635"/>
        <v>0</v>
      </c>
      <c r="DD166" s="6">
        <f t="shared" si="636"/>
        <v>0</v>
      </c>
      <c r="DE166" s="6">
        <f t="shared" si="637"/>
        <v>4.9367731233761045</v>
      </c>
      <c r="DF166" s="6">
        <f t="shared" si="638"/>
        <v>0</v>
      </c>
      <c r="DG166" s="193">
        <f t="shared" si="639"/>
        <v>5.6740334309306508</v>
      </c>
      <c r="DH166" s="193">
        <f t="shared" si="640"/>
        <v>4.1745731882913786</v>
      </c>
      <c r="DI166" s="193">
        <f t="shared" si="776"/>
        <v>3.9183083512324366</v>
      </c>
      <c r="DJ166" s="193">
        <f t="shared" si="641"/>
        <v>3.9040600573940507</v>
      </c>
      <c r="DK166" s="72">
        <f t="shared" si="642"/>
        <v>56817.682958588623</v>
      </c>
      <c r="DO166" s="3">
        <f t="shared" si="643"/>
        <v>0</v>
      </c>
      <c r="DP166" s="6">
        <f t="shared" si="644"/>
        <v>0</v>
      </c>
      <c r="DQ166" s="6">
        <f t="shared" si="645"/>
        <v>4.7017794917386624</v>
      </c>
      <c r="DR166" s="6">
        <f t="shared" si="646"/>
        <v>0</v>
      </c>
      <c r="DS166" s="193">
        <f t="shared" si="647"/>
        <v>5.6740334309306508</v>
      </c>
      <c r="DT166" s="193">
        <f t="shared" si="648"/>
        <v>4.1745731882913786</v>
      </c>
      <c r="DU166" s="193">
        <f t="shared" si="777"/>
        <v>3.9136269857705819</v>
      </c>
      <c r="DV166" s="193">
        <f t="shared" si="649"/>
        <v>3.9040600573940507</v>
      </c>
      <c r="DW166" s="72">
        <f t="shared" si="650"/>
        <v>56794.671396654667</v>
      </c>
      <c r="EA166" s="3">
        <f t="shared" si="651"/>
        <v>0</v>
      </c>
      <c r="EB166" s="6">
        <f t="shared" si="652"/>
        <v>0</v>
      </c>
      <c r="EC166" s="6">
        <f t="shared" si="653"/>
        <v>0</v>
      </c>
      <c r="ED166" s="6">
        <f t="shared" si="654"/>
        <v>13.80358991419242</v>
      </c>
      <c r="EE166" s="193">
        <f t="shared" si="655"/>
        <v>5.6740334309306508</v>
      </c>
      <c r="EF166" s="193">
        <f t="shared" si="656"/>
        <v>4.1745731882913786</v>
      </c>
      <c r="EG166" s="193">
        <f t="shared" si="778"/>
        <v>3.8150380693314694</v>
      </c>
      <c r="EH166" s="193">
        <f t="shared" si="657"/>
        <v>4.1495746364860713</v>
      </c>
      <c r="EI166" s="72">
        <f t="shared" si="658"/>
        <v>58057.476754858988</v>
      </c>
      <c r="EM166" s="3">
        <f t="shared" si="659"/>
        <v>0</v>
      </c>
      <c r="EN166" s="6">
        <f t="shared" si="660"/>
        <v>0</v>
      </c>
      <c r="EO166" s="6">
        <f t="shared" si="661"/>
        <v>0</v>
      </c>
      <c r="EP166" s="6">
        <f t="shared" si="662"/>
        <v>4.6013102001009329</v>
      </c>
      <c r="EQ166" s="193">
        <f t="shared" si="663"/>
        <v>5.6740334309306508</v>
      </c>
      <c r="ER166" s="193">
        <f t="shared" si="664"/>
        <v>4.1745731882913786</v>
      </c>
      <c r="ES166" s="193">
        <f t="shared" si="779"/>
        <v>3.8150380693314694</v>
      </c>
      <c r="ET166" s="193">
        <f t="shared" si="665"/>
        <v>3.9927684288339629</v>
      </c>
      <c r="EU166" s="72">
        <f t="shared" si="666"/>
        <v>56936.665444725171</v>
      </c>
      <c r="EY166" s="3">
        <f t="shared" si="667"/>
        <v>7.715035262303986</v>
      </c>
      <c r="EZ166" s="6">
        <f t="shared" si="668"/>
        <v>6.360496809495384</v>
      </c>
      <c r="FA166" s="6">
        <f t="shared" si="669"/>
        <v>4.9367731233761045</v>
      </c>
      <c r="FB166" s="6">
        <f t="shared" si="670"/>
        <v>13.80358991419242</v>
      </c>
      <c r="FC166" s="193">
        <f t="shared" si="671"/>
        <v>5.7001818880302491</v>
      </c>
      <c r="FD166" s="193">
        <f t="shared" si="672"/>
        <v>4.2679137988025762</v>
      </c>
      <c r="FE166" s="193">
        <f t="shared" si="780"/>
        <v>3.9183083512324366</v>
      </c>
      <c r="FF166" s="193">
        <f t="shared" si="673"/>
        <v>4.1495746364860713</v>
      </c>
      <c r="FG166" s="72">
        <f t="shared" si="674"/>
        <v>58836.418920981254</v>
      </c>
      <c r="FK166" s="3">
        <f t="shared" si="675"/>
        <v>7.87250926929309</v>
      </c>
      <c r="FL166" s="6">
        <f t="shared" si="676"/>
        <v>6.3605659851648424</v>
      </c>
      <c r="FM166" s="6">
        <f t="shared" si="677"/>
        <v>4.7017794917386624</v>
      </c>
      <c r="FN166" s="6">
        <f t="shared" si="678"/>
        <v>4.6013102001009329</v>
      </c>
      <c r="FO166" s="193">
        <f t="shared" si="679"/>
        <v>5.7007085560755604</v>
      </c>
      <c r="FP166" s="193">
        <f t="shared" si="680"/>
        <v>4.2679147680211944</v>
      </c>
      <c r="FQ166" s="193">
        <f t="shared" si="781"/>
        <v>3.9136269857705819</v>
      </c>
      <c r="FR166" s="193">
        <f t="shared" si="681"/>
        <v>3.9927684288339629</v>
      </c>
      <c r="FS166" s="205">
        <f t="shared" si="682"/>
        <v>57677.514837031253</v>
      </c>
      <c r="FW166" s="3">
        <f t="shared" si="683"/>
        <v>9.0533577057648813</v>
      </c>
      <c r="FX166" s="6">
        <f t="shared" si="684"/>
        <v>7.1873613947297832</v>
      </c>
      <c r="FY166" s="6">
        <f t="shared" si="685"/>
        <v>5.8300939742727333</v>
      </c>
      <c r="FZ166" s="6">
        <f t="shared" si="686"/>
        <v>5.4294120329156845</v>
      </c>
      <c r="GA166" s="193">
        <f t="shared" si="687"/>
        <v>5.7046490615860659</v>
      </c>
      <c r="GB166" s="193">
        <f t="shared" si="688"/>
        <v>4.2794323895523831</v>
      </c>
      <c r="GC166" s="193">
        <f t="shared" si="782"/>
        <v>3.9359070542019405</v>
      </c>
      <c r="GD166" s="193">
        <f t="shared" si="689"/>
        <v>4.0079302005370199</v>
      </c>
      <c r="GE166" s="72">
        <f t="shared" si="690"/>
        <v>57929.654975089128</v>
      </c>
      <c r="GI166" s="3">
        <f t="shared" si="691"/>
        <v>8.659733457688148</v>
      </c>
      <c r="GJ166" s="6">
        <f t="shared" si="692"/>
        <v>6.9965464904449233</v>
      </c>
      <c r="GK166" s="6">
        <f t="shared" si="693"/>
        <v>5.1718575578225865</v>
      </c>
      <c r="GL166" s="6">
        <f t="shared" si="694"/>
        <v>5.061316301870554</v>
      </c>
      <c r="GM166" s="193">
        <f t="shared" si="695"/>
        <v>5.703337257259526</v>
      </c>
      <c r="GN166" s="193">
        <f t="shared" si="696"/>
        <v>4.2767860050186277</v>
      </c>
      <c r="GO166" s="193">
        <f t="shared" si="783"/>
        <v>3.9229696998735744</v>
      </c>
      <c r="GP166" s="193">
        <f t="shared" si="697"/>
        <v>4.0012190760000292</v>
      </c>
      <c r="GQ166" s="72">
        <f t="shared" si="698"/>
        <v>57809.04540436776</v>
      </c>
      <c r="GU166" s="3">
        <f t="shared" si="699"/>
        <v>10.234230449995083</v>
      </c>
      <c r="GV166" s="6">
        <f t="shared" si="700"/>
        <v>7.6325961713944608</v>
      </c>
      <c r="GW166" s="6">
        <f t="shared" si="701"/>
        <v>6.1121952956085108</v>
      </c>
      <c r="GX166" s="6">
        <f t="shared" si="702"/>
        <v>5.7514957975801746</v>
      </c>
      <c r="GY166" s="193">
        <f t="shared" si="703"/>
        <v>5.7085741810779487</v>
      </c>
      <c r="GZ166" s="193">
        <f t="shared" si="704"/>
        <v>4.2855801869319308</v>
      </c>
      <c r="HA166" s="193">
        <f t="shared" si="784"/>
        <v>3.9414008043811877</v>
      </c>
      <c r="HB166" s="193">
        <f t="shared" si="705"/>
        <v>4.0137657140891481</v>
      </c>
      <c r="HC166" s="205">
        <f t="shared" si="706"/>
        <v>58017.349952954828</v>
      </c>
      <c r="HG166" s="3">
        <f t="shared" si="507"/>
        <v>9.0533577057648813</v>
      </c>
      <c r="HH166" s="6">
        <f t="shared" si="508"/>
        <v>0</v>
      </c>
      <c r="HI166" s="6">
        <f t="shared" si="509"/>
        <v>0</v>
      </c>
      <c r="HJ166" s="6">
        <f t="shared" si="510"/>
        <v>0</v>
      </c>
      <c r="HK166" s="193">
        <f t="shared" si="707"/>
        <v>5.7046490615860659</v>
      </c>
      <c r="HL166" s="193">
        <f t="shared" si="707"/>
        <v>4.1745731882913786</v>
      </c>
      <c r="HM166" s="193">
        <f t="shared" si="707"/>
        <v>3.8150380693314694</v>
      </c>
      <c r="HN166" s="193">
        <f t="shared" si="511"/>
        <v>3.9040600573940507</v>
      </c>
      <c r="HO166" s="212">
        <f t="shared" si="708"/>
        <v>56329.893726832095</v>
      </c>
      <c r="HS166" s="3">
        <f t="shared" si="512"/>
        <v>8.659733457688148</v>
      </c>
      <c r="HT166" s="6">
        <f t="shared" si="513"/>
        <v>0</v>
      </c>
      <c r="HU166" s="6">
        <f t="shared" si="514"/>
        <v>0</v>
      </c>
      <c r="HV166" s="6">
        <f t="shared" si="515"/>
        <v>0</v>
      </c>
      <c r="HW166" s="193">
        <f t="shared" si="709"/>
        <v>5.703337257259526</v>
      </c>
      <c r="HX166" s="193">
        <f t="shared" si="710"/>
        <v>4.1745731882913786</v>
      </c>
      <c r="HY166" s="193">
        <f t="shared" si="711"/>
        <v>3.8150380693314694</v>
      </c>
      <c r="HZ166" s="193">
        <f t="shared" si="516"/>
        <v>3.9040600573940507</v>
      </c>
      <c r="IA166" s="212">
        <f t="shared" si="712"/>
        <v>56329.135912871709</v>
      </c>
      <c r="IE166" s="3">
        <f t="shared" si="517"/>
        <v>10.234230449995083</v>
      </c>
      <c r="IF166" s="6">
        <f t="shared" si="518"/>
        <v>0</v>
      </c>
      <c r="IG166" s="6">
        <f t="shared" si="519"/>
        <v>0</v>
      </c>
      <c r="IH166" s="6">
        <f t="shared" si="520"/>
        <v>0</v>
      </c>
      <c r="II166" s="193">
        <f t="shared" si="713"/>
        <v>5.7085741810779487</v>
      </c>
      <c r="IJ166" s="193">
        <f t="shared" si="714"/>
        <v>4.1745731882913786</v>
      </c>
      <c r="IK166" s="193">
        <f t="shared" si="715"/>
        <v>3.8150380693314694</v>
      </c>
      <c r="IL166" s="193">
        <f t="shared" si="521"/>
        <v>3.9040600573940507</v>
      </c>
      <c r="IM166" s="205">
        <f t="shared" si="716"/>
        <v>56332.161283177556</v>
      </c>
      <c r="IQ166" s="3">
        <f t="shared" si="522"/>
        <v>0</v>
      </c>
      <c r="IR166" s="6">
        <f t="shared" si="523"/>
        <v>7.1873613947297832</v>
      </c>
      <c r="IS166" s="6">
        <f t="shared" si="524"/>
        <v>0</v>
      </c>
      <c r="IT166" s="6">
        <f t="shared" si="525"/>
        <v>0</v>
      </c>
      <c r="IU166" s="193">
        <f t="shared" si="717"/>
        <v>5.6740334309306508</v>
      </c>
      <c r="IV166" s="193">
        <f t="shared" si="718"/>
        <v>4.2794323895523831</v>
      </c>
      <c r="IW166" s="193">
        <f t="shared" si="719"/>
        <v>3.8150380693314694</v>
      </c>
      <c r="IX166" s="193">
        <f t="shared" si="526"/>
        <v>3.9040600573940507</v>
      </c>
      <c r="IY166" s="212">
        <f t="shared" si="720"/>
        <v>56573.651708256184</v>
      </c>
      <c r="JC166" s="3">
        <f t="shared" si="527"/>
        <v>0</v>
      </c>
      <c r="JD166" s="6">
        <f t="shared" si="528"/>
        <v>6.9965464904449233</v>
      </c>
      <c r="JE166" s="6">
        <f t="shared" si="529"/>
        <v>0</v>
      </c>
      <c r="JF166" s="6">
        <f t="shared" si="530"/>
        <v>0</v>
      </c>
      <c r="JG166" s="193">
        <f t="shared" si="721"/>
        <v>5.6740334309306508</v>
      </c>
      <c r="JH166" s="193">
        <f t="shared" si="722"/>
        <v>4.2767860050186277</v>
      </c>
      <c r="JI166" s="193">
        <f t="shared" si="723"/>
        <v>3.8150380693314694</v>
      </c>
      <c r="JJ166" s="193">
        <f t="shared" si="531"/>
        <v>3.9040600573940507</v>
      </c>
      <c r="JK166" s="212">
        <f t="shared" si="724"/>
        <v>56567.038667962195</v>
      </c>
      <c r="JO166" s="3">
        <f t="shared" si="532"/>
        <v>0</v>
      </c>
      <c r="JP166" s="6">
        <f t="shared" si="533"/>
        <v>7.6325961713944608</v>
      </c>
      <c r="JQ166" s="6">
        <f t="shared" si="534"/>
        <v>0</v>
      </c>
      <c r="JR166" s="6">
        <f t="shared" si="535"/>
        <v>0</v>
      </c>
      <c r="JS166" s="193">
        <f t="shared" si="725"/>
        <v>5.6740334309306508</v>
      </c>
      <c r="JT166" s="193">
        <f t="shared" si="726"/>
        <v>4.2855801869319308</v>
      </c>
      <c r="JU166" s="193">
        <f t="shared" si="727"/>
        <v>3.8150380693314694</v>
      </c>
      <c r="JV166" s="193">
        <f t="shared" si="536"/>
        <v>3.9040600573940507</v>
      </c>
      <c r="JW166" s="205">
        <f t="shared" si="728"/>
        <v>56589.017400142118</v>
      </c>
      <c r="KA166" s="3">
        <f t="shared" si="537"/>
        <v>0</v>
      </c>
      <c r="KB166" s="6">
        <f t="shared" si="538"/>
        <v>0</v>
      </c>
      <c r="KC166" s="6">
        <f t="shared" si="539"/>
        <v>5.8300939742727333</v>
      </c>
      <c r="KD166" s="6">
        <f t="shared" si="540"/>
        <v>0</v>
      </c>
      <c r="KE166" s="193">
        <f t="shared" si="729"/>
        <v>5.6740334309306508</v>
      </c>
      <c r="KF166" s="193">
        <f t="shared" si="730"/>
        <v>4.1745731882913786</v>
      </c>
      <c r="KG166" s="193">
        <f t="shared" si="731"/>
        <v>3.9359070542019405</v>
      </c>
      <c r="KH166" s="193">
        <f t="shared" si="541"/>
        <v>3.9040600573940507</v>
      </c>
      <c r="KI166" s="212">
        <f t="shared" si="732"/>
        <v>56904.273987339468</v>
      </c>
      <c r="KM166" s="3">
        <f t="shared" si="542"/>
        <v>0</v>
      </c>
      <c r="KN166" s="6">
        <f t="shared" si="543"/>
        <v>0</v>
      </c>
      <c r="KO166" s="6">
        <f t="shared" si="544"/>
        <v>5.1718575578225865</v>
      </c>
      <c r="KP166" s="6">
        <f t="shared" si="545"/>
        <v>0</v>
      </c>
      <c r="KQ166" s="193">
        <f t="shared" si="733"/>
        <v>5.6740334309306508</v>
      </c>
      <c r="KR166" s="193">
        <f t="shared" si="734"/>
        <v>4.1745731882913786</v>
      </c>
      <c r="KS166" s="193">
        <f t="shared" si="735"/>
        <v>3.9229696998735744</v>
      </c>
      <c r="KT166" s="193">
        <f t="shared" si="546"/>
        <v>3.9040600573940507</v>
      </c>
      <c r="KU166" s="212">
        <f t="shared" si="736"/>
        <v>56840.605390416007</v>
      </c>
      <c r="KY166" s="3">
        <f t="shared" si="547"/>
        <v>0</v>
      </c>
      <c r="KZ166" s="6">
        <f t="shared" si="548"/>
        <v>0</v>
      </c>
      <c r="LA166" s="6">
        <f t="shared" si="549"/>
        <v>6.1121952956085108</v>
      </c>
      <c r="LB166" s="6">
        <f t="shared" si="550"/>
        <v>0</v>
      </c>
      <c r="LC166" s="193">
        <f t="shared" si="737"/>
        <v>5.6740334309306508</v>
      </c>
      <c r="LD166" s="193">
        <f t="shared" si="738"/>
        <v>4.1745731882913786</v>
      </c>
      <c r="LE166" s="193">
        <f t="shared" si="739"/>
        <v>3.9414008043811877</v>
      </c>
      <c r="LF166" s="193">
        <f t="shared" si="551"/>
        <v>3.9040600573940507</v>
      </c>
      <c r="LG166" s="205">
        <f t="shared" si="740"/>
        <v>56931.331945408485</v>
      </c>
      <c r="LK166" s="3">
        <f t="shared" si="552"/>
        <v>0</v>
      </c>
      <c r="LL166" s="6">
        <f t="shared" si="553"/>
        <v>0</v>
      </c>
      <c r="LM166" s="6">
        <f t="shared" si="554"/>
        <v>0</v>
      </c>
      <c r="LN166" s="6">
        <f t="shared" si="555"/>
        <v>5.4294120329156845</v>
      </c>
      <c r="LO166" s="193">
        <f t="shared" si="741"/>
        <v>5.6740334309306508</v>
      </c>
      <c r="LP166" s="193">
        <f t="shared" si="742"/>
        <v>4.1745731882913786</v>
      </c>
      <c r="LQ166" s="193">
        <f t="shared" si="743"/>
        <v>3.8150380693314694</v>
      </c>
      <c r="LR166" s="193">
        <f t="shared" si="556"/>
        <v>4.0079302005370199</v>
      </c>
      <c r="LS166" s="212">
        <f t="shared" si="744"/>
        <v>57044.086305867066</v>
      </c>
      <c r="LW166" s="3">
        <f t="shared" si="557"/>
        <v>0</v>
      </c>
      <c r="LX166" s="6">
        <f t="shared" si="558"/>
        <v>0</v>
      </c>
      <c r="LY166" s="6">
        <f t="shared" si="559"/>
        <v>0</v>
      </c>
      <c r="LZ166" s="6">
        <f t="shared" si="560"/>
        <v>5.061316301870554</v>
      </c>
      <c r="MA166" s="193">
        <f t="shared" si="745"/>
        <v>5.6740334309306508</v>
      </c>
      <c r="MB166" s="193">
        <f t="shared" si="746"/>
        <v>4.1745731882913786</v>
      </c>
      <c r="MC166" s="193">
        <f t="shared" si="747"/>
        <v>3.8150380693314694</v>
      </c>
      <c r="MD166" s="193">
        <f t="shared" si="561"/>
        <v>4.0012190760000292</v>
      </c>
      <c r="ME166" s="212">
        <f t="shared" si="748"/>
        <v>56996.513140116404</v>
      </c>
      <c r="MI166" s="3">
        <f t="shared" si="562"/>
        <v>0</v>
      </c>
      <c r="MJ166" s="6">
        <f t="shared" si="563"/>
        <v>0</v>
      </c>
      <c r="MK166" s="6">
        <f t="shared" si="564"/>
        <v>0</v>
      </c>
      <c r="ML166" s="6">
        <f t="shared" si="565"/>
        <v>5.7514957975801746</v>
      </c>
      <c r="MM166" s="193">
        <f t="shared" si="749"/>
        <v>5.6740334309306508</v>
      </c>
      <c r="MN166" s="193">
        <f t="shared" si="750"/>
        <v>4.1745731882913786</v>
      </c>
      <c r="MO166" s="193">
        <f t="shared" si="751"/>
        <v>3.8150380693314694</v>
      </c>
      <c r="MP166" s="193">
        <f t="shared" si="566"/>
        <v>4.0137657140891481</v>
      </c>
      <c r="MQ166" s="205">
        <f t="shared" si="752"/>
        <v>57085.484799268248</v>
      </c>
      <c r="MT166" s="3">
        <f t="shared" si="567"/>
        <v>7.4788607134579452</v>
      </c>
      <c r="MU166" s="6">
        <f t="shared" si="568"/>
        <v>6.360496809495384</v>
      </c>
      <c r="MV166" s="6">
        <f t="shared" si="569"/>
        <v>5.4069419922690667</v>
      </c>
      <c r="MW166" s="6">
        <f t="shared" si="570"/>
        <v>5.521435965676968</v>
      </c>
      <c r="MX166" s="193">
        <f t="shared" si="753"/>
        <v>5.6993914875843759</v>
      </c>
      <c r="MY166" s="193">
        <f t="shared" si="754"/>
        <v>4.2679137988025762</v>
      </c>
      <c r="MZ166" s="193">
        <f t="shared" si="755"/>
        <v>3.9276094211174182</v>
      </c>
      <c r="NA166" s="193">
        <f t="shared" si="571"/>
        <v>4.0096009678360911</v>
      </c>
      <c r="NB166" s="212">
        <f t="shared" si="756"/>
        <v>57867.527614921979</v>
      </c>
      <c r="NF166" s="3">
        <f t="shared" si="572"/>
        <v>7.4788607134579443</v>
      </c>
      <c r="NG166" s="6">
        <f t="shared" si="573"/>
        <v>0</v>
      </c>
      <c r="NH166" s="6">
        <f t="shared" si="574"/>
        <v>0</v>
      </c>
      <c r="NI166" s="6">
        <f t="shared" si="575"/>
        <v>0</v>
      </c>
      <c r="NJ166" s="193">
        <f t="shared" si="757"/>
        <v>5.6993914875843759</v>
      </c>
      <c r="NK166" s="193">
        <f t="shared" si="758"/>
        <v>4.1745731882913786</v>
      </c>
      <c r="NL166" s="193">
        <f t="shared" si="759"/>
        <v>3.8150380693314694</v>
      </c>
      <c r="NM166" s="193">
        <f t="shared" si="576"/>
        <v>3.9040600573940507</v>
      </c>
      <c r="NN166" s="212">
        <f t="shared" si="760"/>
        <v>56326.856549500662</v>
      </c>
      <c r="NR166" s="3">
        <f t="shared" si="577"/>
        <v>0</v>
      </c>
      <c r="NS166" s="6">
        <f t="shared" si="578"/>
        <v>6.360496809495384</v>
      </c>
      <c r="NT166" s="6">
        <f t="shared" si="579"/>
        <v>0</v>
      </c>
      <c r="NU166" s="6">
        <f t="shared" si="580"/>
        <v>0</v>
      </c>
      <c r="NV166" s="193">
        <f t="shared" si="761"/>
        <v>5.6740334309306508</v>
      </c>
      <c r="NW166" s="193">
        <f t="shared" si="762"/>
        <v>4.2679137988025762</v>
      </c>
      <c r="NX166" s="193">
        <f t="shared" si="763"/>
        <v>3.8150380693314694</v>
      </c>
      <c r="NY166" s="193">
        <f t="shared" si="581"/>
        <v>3.9040600573940507</v>
      </c>
      <c r="NZ166" s="212">
        <f t="shared" si="764"/>
        <v>56544.873584969471</v>
      </c>
      <c r="OD166" s="3">
        <f t="shared" si="582"/>
        <v>0</v>
      </c>
      <c r="OE166" s="6">
        <f t="shared" si="583"/>
        <v>0</v>
      </c>
      <c r="OF166" s="6">
        <f t="shared" si="584"/>
        <v>5.4069419922690667</v>
      </c>
      <c r="OG166" s="6">
        <f t="shared" si="585"/>
        <v>0</v>
      </c>
      <c r="OH166" s="193">
        <f t="shared" si="765"/>
        <v>5.6740334309306508</v>
      </c>
      <c r="OI166" s="193">
        <f t="shared" si="766"/>
        <v>4.1745731882913786</v>
      </c>
      <c r="OJ166" s="193">
        <f t="shared" si="767"/>
        <v>3.9276094211174182</v>
      </c>
      <c r="OK166" s="193">
        <f t="shared" si="586"/>
        <v>3.9040600573940507</v>
      </c>
      <c r="OL166" s="212">
        <f t="shared" si="768"/>
        <v>56863.430651878603</v>
      </c>
      <c r="OP166" s="3">
        <f t="shared" si="587"/>
        <v>0</v>
      </c>
      <c r="OQ166" s="6">
        <f t="shared" si="588"/>
        <v>0</v>
      </c>
      <c r="OR166" s="6">
        <f t="shared" si="589"/>
        <v>0</v>
      </c>
      <c r="OS166" s="6">
        <f t="shared" si="590"/>
        <v>5.521435965676968</v>
      </c>
      <c r="OT166" s="193">
        <f t="shared" si="769"/>
        <v>5.6740334309306508</v>
      </c>
      <c r="OU166" s="193">
        <f t="shared" si="770"/>
        <v>4.1745731882913786</v>
      </c>
      <c r="OV166" s="193">
        <f t="shared" si="771"/>
        <v>3.8150380693314694</v>
      </c>
      <c r="OW166" s="193">
        <f t="shared" si="591"/>
        <v>4.0096009678360911</v>
      </c>
      <c r="OX166" s="232">
        <f t="shared" si="772"/>
        <v>57055.936050265023</v>
      </c>
    </row>
    <row r="167" spans="1:414" x14ac:dyDescent="0.2">
      <c r="B167" s="81">
        <v>45332</v>
      </c>
      <c r="C167">
        <v>111</v>
      </c>
      <c r="D167">
        <v>11.339008831426105</v>
      </c>
      <c r="E167">
        <v>0</v>
      </c>
      <c r="F167">
        <v>1</v>
      </c>
      <c r="G167">
        <v>0</v>
      </c>
      <c r="H167">
        <v>0</v>
      </c>
      <c r="I167">
        <v>0</v>
      </c>
      <c r="J167">
        <v>0</v>
      </c>
      <c r="K167">
        <v>0</v>
      </c>
      <c r="L167">
        <v>0</v>
      </c>
      <c r="M167">
        <v>0</v>
      </c>
      <c r="N167">
        <v>0</v>
      </c>
      <c r="O167">
        <v>0</v>
      </c>
      <c r="P167">
        <v>0</v>
      </c>
      <c r="Q167">
        <v>1</v>
      </c>
      <c r="R167">
        <v>0</v>
      </c>
      <c r="S167">
        <v>0</v>
      </c>
      <c r="T167">
        <v>12321</v>
      </c>
      <c r="U167">
        <v>7.6297194223758229</v>
      </c>
      <c r="V167">
        <v>6.3693339081156619</v>
      </c>
      <c r="W167">
        <v>4.707551136145331</v>
      </c>
      <c r="X167">
        <v>4.6011966380224134</v>
      </c>
      <c r="Y167" s="3">
        <v>1767.2656464635852</v>
      </c>
      <c r="Z167" s="3">
        <v>518.65683643046748</v>
      </c>
      <c r="AA167" s="3">
        <v>65.402057121314471</v>
      </c>
      <c r="AB167" s="3">
        <v>50.000000000461782</v>
      </c>
      <c r="AC167">
        <v>0</v>
      </c>
      <c r="AD167">
        <v>1</v>
      </c>
      <c r="AE167" s="6"/>
      <c r="AF167" s="1" t="s">
        <v>2</v>
      </c>
      <c r="AG167">
        <v>111</v>
      </c>
      <c r="AH167" s="189">
        <v>45332</v>
      </c>
      <c r="AI167">
        <f t="shared" si="592"/>
        <v>2</v>
      </c>
      <c r="AJ167">
        <v>111</v>
      </c>
      <c r="AK167">
        <v>0</v>
      </c>
      <c r="AL167">
        <v>1</v>
      </c>
      <c r="AM167">
        <v>0</v>
      </c>
      <c r="AN167">
        <v>0</v>
      </c>
      <c r="AO167">
        <v>1</v>
      </c>
      <c r="AP167">
        <v>0</v>
      </c>
      <c r="AQ167">
        <v>0</v>
      </c>
      <c r="AS167" s="37"/>
      <c r="AT167" s="37"/>
      <c r="AU167" s="6">
        <f t="shared" si="593"/>
        <v>0</v>
      </c>
      <c r="AV167" s="6">
        <f t="shared" si="594"/>
        <v>0</v>
      </c>
      <c r="AW167" s="6">
        <f t="shared" si="595"/>
        <v>0</v>
      </c>
      <c r="AX167" s="6">
        <f t="shared" si="596"/>
        <v>0</v>
      </c>
      <c r="AY167" s="193">
        <f t="shared" si="597"/>
        <v>5.6740334309306508</v>
      </c>
      <c r="AZ167" s="193">
        <f t="shared" si="598"/>
        <v>4.1745731882913786</v>
      </c>
      <c r="BA167" s="193">
        <f t="shared" si="599"/>
        <v>3.8150380693314694</v>
      </c>
      <c r="BB167" s="193">
        <f t="shared" si="600"/>
        <v>3.9040600573940507</v>
      </c>
      <c r="BC167" s="72">
        <f t="shared" si="601"/>
        <v>56312.210093717425</v>
      </c>
      <c r="BG167" s="3">
        <f t="shared" si="602"/>
        <v>7.4771250339283064</v>
      </c>
      <c r="BH167" s="6">
        <f t="shared" si="603"/>
        <v>0</v>
      </c>
      <c r="BI167" s="6">
        <f t="shared" si="604"/>
        <v>0</v>
      </c>
      <c r="BJ167" s="6">
        <f t="shared" si="605"/>
        <v>0</v>
      </c>
      <c r="BK167" s="193">
        <f t="shared" si="606"/>
        <v>5.6993856765087143</v>
      </c>
      <c r="BL167" s="193">
        <f t="shared" si="607"/>
        <v>4.1745731882913786</v>
      </c>
      <c r="BM167" s="193">
        <f t="shared" si="608"/>
        <v>3.8150380693314694</v>
      </c>
      <c r="BN167" s="193">
        <f t="shared" si="609"/>
        <v>3.9040600573940507</v>
      </c>
      <c r="BO167" s="72">
        <f t="shared" si="610"/>
        <v>56326.853192668976</v>
      </c>
      <c r="BS167" s="3">
        <f t="shared" si="611"/>
        <v>7.4771485921030578</v>
      </c>
      <c r="BT167" s="6">
        <f t="shared" si="612"/>
        <v>0</v>
      </c>
      <c r="BU167" s="6">
        <f t="shared" si="613"/>
        <v>0</v>
      </c>
      <c r="BV167" s="6">
        <f t="shared" si="614"/>
        <v>0</v>
      </c>
      <c r="BW167" s="193">
        <f t="shared" si="615"/>
        <v>5.6993857553819884</v>
      </c>
      <c r="BX167" s="193">
        <f t="shared" si="616"/>
        <v>4.1745731882913786</v>
      </c>
      <c r="BY167" s="193">
        <f t="shared" si="773"/>
        <v>3.8150380693314694</v>
      </c>
      <c r="BZ167" s="193">
        <f t="shared" si="617"/>
        <v>3.9040600573940507</v>
      </c>
      <c r="CA167" s="72">
        <f t="shared" si="618"/>
        <v>56326.853192668976</v>
      </c>
      <c r="CE167" s="3">
        <f t="shared" si="619"/>
        <v>0</v>
      </c>
      <c r="CF167" s="6">
        <f t="shared" si="620"/>
        <v>6.3693339081156619</v>
      </c>
      <c r="CG167" s="6">
        <f t="shared" si="621"/>
        <v>0</v>
      </c>
      <c r="CH167" s="6">
        <f t="shared" si="622"/>
        <v>0</v>
      </c>
      <c r="CI167" s="193">
        <f t="shared" si="623"/>
        <v>5.6740334309306508</v>
      </c>
      <c r="CJ167" s="193">
        <f t="shared" si="624"/>
        <v>4.2680376075713076</v>
      </c>
      <c r="CK167" s="193">
        <f t="shared" si="774"/>
        <v>3.8150380693314694</v>
      </c>
      <c r="CL167" s="193">
        <f t="shared" si="625"/>
        <v>3.9040600573940507</v>
      </c>
      <c r="CM167" s="72">
        <f t="shared" si="626"/>
        <v>56545.182831773862</v>
      </c>
      <c r="CQ167" s="3">
        <f t="shared" si="627"/>
        <v>0</v>
      </c>
      <c r="CR167" s="6">
        <f t="shared" si="628"/>
        <v>6.369403179895885</v>
      </c>
      <c r="CS167" s="6">
        <f t="shared" si="629"/>
        <v>0</v>
      </c>
      <c r="CT167" s="6">
        <f t="shared" si="630"/>
        <v>0</v>
      </c>
      <c r="CU167" s="193">
        <f t="shared" si="631"/>
        <v>5.6740334309306508</v>
      </c>
      <c r="CV167" s="193">
        <f t="shared" si="632"/>
        <v>4.2680385780163741</v>
      </c>
      <c r="CW167" s="193">
        <f t="shared" si="775"/>
        <v>3.8150380693314694</v>
      </c>
      <c r="CX167" s="193">
        <f t="shared" si="633"/>
        <v>3.9040600573940507</v>
      </c>
      <c r="CY167" s="72">
        <f t="shared" si="634"/>
        <v>56545.185255736782</v>
      </c>
      <c r="DC167" s="3">
        <f t="shared" si="635"/>
        <v>0</v>
      </c>
      <c r="DD167" s="6">
        <f t="shared" si="636"/>
        <v>0</v>
      </c>
      <c r="DE167" s="6">
        <f t="shared" si="637"/>
        <v>4.9429286929525977</v>
      </c>
      <c r="DF167" s="6">
        <f t="shared" si="638"/>
        <v>0</v>
      </c>
      <c r="DG167" s="193">
        <f t="shared" si="639"/>
        <v>5.6740334309306508</v>
      </c>
      <c r="DH167" s="193">
        <f t="shared" si="640"/>
        <v>4.1745731882913786</v>
      </c>
      <c r="DI167" s="193">
        <f t="shared" si="776"/>
        <v>3.9184306837700742</v>
      </c>
      <c r="DJ167" s="193">
        <f t="shared" si="641"/>
        <v>3.9040600573940507</v>
      </c>
      <c r="DK167" s="72">
        <f t="shared" si="642"/>
        <v>56818.284417266892</v>
      </c>
      <c r="DO167" s="3">
        <f t="shared" si="643"/>
        <v>0</v>
      </c>
      <c r="DP167" s="6">
        <f t="shared" si="644"/>
        <v>0</v>
      </c>
      <c r="DQ167" s="6">
        <f t="shared" si="645"/>
        <v>4.7076420521746858</v>
      </c>
      <c r="DR167" s="6">
        <f t="shared" si="646"/>
        <v>0</v>
      </c>
      <c r="DS167" s="193">
        <f t="shared" si="647"/>
        <v>5.6740334309306508</v>
      </c>
      <c r="DT167" s="193">
        <f t="shared" si="648"/>
        <v>4.1745731882913786</v>
      </c>
      <c r="DU167" s="193">
        <f t="shared" si="777"/>
        <v>3.9137440422100447</v>
      </c>
      <c r="DV167" s="193">
        <f t="shared" si="649"/>
        <v>3.9040600573940507</v>
      </c>
      <c r="DW167" s="72">
        <f t="shared" si="650"/>
        <v>56795.246681712051</v>
      </c>
      <c r="EA167" s="3">
        <f t="shared" si="651"/>
        <v>0</v>
      </c>
      <c r="EB167" s="6">
        <f t="shared" si="652"/>
        <v>0</v>
      </c>
      <c r="EC167" s="6">
        <f t="shared" si="653"/>
        <v>0</v>
      </c>
      <c r="ED167" s="6">
        <f t="shared" si="654"/>
        <v>13.80358991406724</v>
      </c>
      <c r="EE167" s="193">
        <f t="shared" si="655"/>
        <v>5.6740334309306508</v>
      </c>
      <c r="EF167" s="193">
        <f t="shared" si="656"/>
        <v>4.1745731882913786</v>
      </c>
      <c r="EG167" s="193">
        <f t="shared" si="778"/>
        <v>3.8150380693314694</v>
      </c>
      <c r="EH167" s="193">
        <f t="shared" si="657"/>
        <v>4.1495746364840969</v>
      </c>
      <c r="EI167" s="72">
        <f t="shared" si="658"/>
        <v>58057.476754844756</v>
      </c>
      <c r="EM167" s="3">
        <f t="shared" si="659"/>
        <v>0</v>
      </c>
      <c r="EN167" s="6">
        <f t="shared" si="660"/>
        <v>0</v>
      </c>
      <c r="EO167" s="6">
        <f t="shared" si="661"/>
        <v>0</v>
      </c>
      <c r="EP167" s="6">
        <f t="shared" si="662"/>
        <v>4.6013102000592054</v>
      </c>
      <c r="EQ167" s="193">
        <f t="shared" si="663"/>
        <v>5.6740334309306508</v>
      </c>
      <c r="ER167" s="193">
        <f t="shared" si="664"/>
        <v>4.1745731882913786</v>
      </c>
      <c r="ES167" s="193">
        <f t="shared" si="779"/>
        <v>3.8150380693314694</v>
      </c>
      <c r="ET167" s="193">
        <f t="shared" si="665"/>
        <v>3.9927684288331928</v>
      </c>
      <c r="EU167" s="72">
        <f t="shared" si="666"/>
        <v>56936.665444719707</v>
      </c>
      <c r="EY167" s="3">
        <f t="shared" si="667"/>
        <v>7.4771250339283064</v>
      </c>
      <c r="EZ167" s="6">
        <f t="shared" si="668"/>
        <v>6.3693339081156619</v>
      </c>
      <c r="FA167" s="6">
        <f t="shared" si="669"/>
        <v>4.9429286929525977</v>
      </c>
      <c r="FB167" s="6">
        <f t="shared" si="670"/>
        <v>13.80358991406724</v>
      </c>
      <c r="FC167" s="193">
        <f t="shared" si="671"/>
        <v>5.6993856765087143</v>
      </c>
      <c r="FD167" s="193">
        <f t="shared" si="672"/>
        <v>4.2680376075713076</v>
      </c>
      <c r="FE167" s="193">
        <f t="shared" si="780"/>
        <v>3.9184306837700742</v>
      </c>
      <c r="FF167" s="193">
        <f t="shared" si="673"/>
        <v>4.1495746364840969</v>
      </c>
      <c r="FG167" s="72">
        <f t="shared" si="674"/>
        <v>58836.883094222525</v>
      </c>
      <c r="FK167" s="3">
        <f t="shared" si="675"/>
        <v>7.6297429805505752</v>
      </c>
      <c r="FL167" s="6">
        <f t="shared" si="676"/>
        <v>6.369403179895885</v>
      </c>
      <c r="FM167" s="6">
        <f t="shared" si="677"/>
        <v>4.7076420521746858</v>
      </c>
      <c r="FN167" s="6">
        <f t="shared" si="678"/>
        <v>4.6013102000592054</v>
      </c>
      <c r="FO167" s="193">
        <f t="shared" si="679"/>
        <v>5.6998965141898728</v>
      </c>
      <c r="FP167" s="193">
        <f t="shared" si="680"/>
        <v>4.2680385780163741</v>
      </c>
      <c r="FQ167" s="193">
        <f t="shared" si="781"/>
        <v>3.9137440422100447</v>
      </c>
      <c r="FR167" s="193">
        <f t="shared" si="681"/>
        <v>3.9927684288331928</v>
      </c>
      <c r="FS167" s="205">
        <f t="shared" si="682"/>
        <v>57677.934173607093</v>
      </c>
      <c r="FW167" s="3">
        <f t="shared" si="683"/>
        <v>8.7741773357321957</v>
      </c>
      <c r="FX167" s="6">
        <f t="shared" si="684"/>
        <v>7.1973473161706973</v>
      </c>
      <c r="FY167" s="6">
        <f t="shared" si="685"/>
        <v>5.8373634088202104</v>
      </c>
      <c r="FZ167" s="6">
        <f t="shared" si="686"/>
        <v>5.4294120328664475</v>
      </c>
      <c r="GA167" s="193">
        <f t="shared" si="687"/>
        <v>5.7037188339225358</v>
      </c>
      <c r="GB167" s="193">
        <f t="shared" si="688"/>
        <v>4.2795706902085842</v>
      </c>
      <c r="GC167" s="193">
        <f t="shared" si="782"/>
        <v>3.9360490014874578</v>
      </c>
      <c r="GD167" s="193">
        <f t="shared" si="689"/>
        <v>4.0079302005361255</v>
      </c>
      <c r="GE167" s="72">
        <f t="shared" si="690"/>
        <v>57930.167784727688</v>
      </c>
      <c r="GI167" s="3">
        <f t="shared" si="691"/>
        <v>8.3926913646134054</v>
      </c>
      <c r="GJ167" s="6">
        <f t="shared" si="692"/>
        <v>7.006267298927229</v>
      </c>
      <c r="GK167" s="6">
        <f t="shared" si="693"/>
        <v>5.1783062497598644</v>
      </c>
      <c r="GL167" s="6">
        <f t="shared" si="694"/>
        <v>5.0613163018246548</v>
      </c>
      <c r="GM167" s="193">
        <f t="shared" si="695"/>
        <v>5.7024463237917082</v>
      </c>
      <c r="GN167" s="193">
        <f t="shared" si="696"/>
        <v>4.2769209909515506</v>
      </c>
      <c r="GO167" s="193">
        <f t="shared" si="783"/>
        <v>3.9230972614381487</v>
      </c>
      <c r="GP167" s="193">
        <f t="shared" si="697"/>
        <v>4.0012190759991899</v>
      </c>
      <c r="GQ167" s="72">
        <f t="shared" si="698"/>
        <v>57809.5000149927</v>
      </c>
      <c r="GU167" s="3">
        <f t="shared" si="699"/>
        <v>9.9186352490885703</v>
      </c>
      <c r="GV167" s="6">
        <f t="shared" si="700"/>
        <v>7.6432006897387943</v>
      </c>
      <c r="GW167" s="6">
        <f t="shared" si="701"/>
        <v>6.1198164769889303</v>
      </c>
      <c r="GX167" s="6">
        <f t="shared" si="702"/>
        <v>5.7514957975280172</v>
      </c>
      <c r="GY167" s="193">
        <f t="shared" si="703"/>
        <v>5.7075266773751938</v>
      </c>
      <c r="GZ167" s="193">
        <f t="shared" si="704"/>
        <v>4.2857261541812388</v>
      </c>
      <c r="HA167" s="193">
        <f t="shared" si="784"/>
        <v>3.9415488043211644</v>
      </c>
      <c r="HB167" s="193">
        <f t="shared" si="705"/>
        <v>4.0137657140882066</v>
      </c>
      <c r="HC167" s="205">
        <f t="shared" si="706"/>
        <v>58017.843794363849</v>
      </c>
      <c r="HG167" s="3">
        <f t="shared" si="507"/>
        <v>8.7741773357321957</v>
      </c>
      <c r="HH167" s="6">
        <f t="shared" si="508"/>
        <v>0</v>
      </c>
      <c r="HI167" s="6">
        <f t="shared" si="509"/>
        <v>0</v>
      </c>
      <c r="HJ167" s="6">
        <f t="shared" si="510"/>
        <v>0</v>
      </c>
      <c r="HK167" s="193">
        <f t="shared" si="707"/>
        <v>5.7037188339225358</v>
      </c>
      <c r="HL167" s="193">
        <f t="shared" si="707"/>
        <v>4.1745731882913786</v>
      </c>
      <c r="HM167" s="193">
        <f t="shared" si="707"/>
        <v>3.8150380693314694</v>
      </c>
      <c r="HN167" s="193">
        <f t="shared" si="511"/>
        <v>3.9040600573940507</v>
      </c>
      <c r="HO167" s="212">
        <f t="shared" si="708"/>
        <v>56329.356344179236</v>
      </c>
      <c r="HS167" s="3">
        <f t="shared" si="512"/>
        <v>8.3926913646134054</v>
      </c>
      <c r="HT167" s="6">
        <f t="shared" si="513"/>
        <v>0</v>
      </c>
      <c r="HU167" s="6">
        <f t="shared" si="514"/>
        <v>0</v>
      </c>
      <c r="HV167" s="6">
        <f t="shared" si="515"/>
        <v>0</v>
      </c>
      <c r="HW167" s="193">
        <f t="shared" si="709"/>
        <v>5.7024463237917082</v>
      </c>
      <c r="HX167" s="193">
        <f t="shared" si="710"/>
        <v>4.1745731882913786</v>
      </c>
      <c r="HY167" s="193">
        <f t="shared" si="711"/>
        <v>3.8150380693314694</v>
      </c>
      <c r="HZ167" s="193">
        <f t="shared" si="516"/>
        <v>3.9040600573940507</v>
      </c>
      <c r="IA167" s="212">
        <f t="shared" si="712"/>
        <v>56328.621236879299</v>
      </c>
      <c r="IE167" s="3">
        <f t="shared" si="517"/>
        <v>9.9186352490885703</v>
      </c>
      <c r="IF167" s="6">
        <f t="shared" si="518"/>
        <v>0</v>
      </c>
      <c r="IG167" s="6">
        <f t="shared" si="519"/>
        <v>0</v>
      </c>
      <c r="IH167" s="6">
        <f t="shared" si="520"/>
        <v>0</v>
      </c>
      <c r="II167" s="193">
        <f t="shared" si="713"/>
        <v>5.7075266773751938</v>
      </c>
      <c r="IJ167" s="193">
        <f t="shared" si="714"/>
        <v>4.1745731882913786</v>
      </c>
      <c r="IK167" s="193">
        <f t="shared" si="715"/>
        <v>3.8150380693314694</v>
      </c>
      <c r="IL167" s="193">
        <f t="shared" si="521"/>
        <v>3.9040600573940507</v>
      </c>
      <c r="IM167" s="205">
        <f t="shared" si="716"/>
        <v>56331.556127405333</v>
      </c>
      <c r="IQ167" s="3">
        <f t="shared" si="522"/>
        <v>0</v>
      </c>
      <c r="IR167" s="6">
        <f t="shared" si="523"/>
        <v>7.1973473161706973</v>
      </c>
      <c r="IS167" s="6">
        <f t="shared" si="524"/>
        <v>0</v>
      </c>
      <c r="IT167" s="6">
        <f t="shared" si="525"/>
        <v>0</v>
      </c>
      <c r="IU167" s="193">
        <f t="shared" si="717"/>
        <v>5.6740334309306508</v>
      </c>
      <c r="IV167" s="193">
        <f t="shared" si="718"/>
        <v>4.2795706902085842</v>
      </c>
      <c r="IW167" s="193">
        <f t="shared" si="719"/>
        <v>3.8150380693314694</v>
      </c>
      <c r="IX167" s="193">
        <f t="shared" si="526"/>
        <v>3.9040600573940507</v>
      </c>
      <c r="IY167" s="212">
        <f t="shared" si="720"/>
        <v>56573.997328498794</v>
      </c>
      <c r="JC167" s="3">
        <f t="shared" si="527"/>
        <v>0</v>
      </c>
      <c r="JD167" s="6">
        <f t="shared" si="528"/>
        <v>7.006267298927229</v>
      </c>
      <c r="JE167" s="6">
        <f t="shared" si="529"/>
        <v>0</v>
      </c>
      <c r="JF167" s="6">
        <f t="shared" si="530"/>
        <v>0</v>
      </c>
      <c r="JG167" s="193">
        <f t="shared" si="721"/>
        <v>5.6740334309306508</v>
      </c>
      <c r="JH167" s="193">
        <f t="shared" si="722"/>
        <v>4.2769209909515506</v>
      </c>
      <c r="JI167" s="193">
        <f t="shared" si="723"/>
        <v>3.8150380693314694</v>
      </c>
      <c r="JJ167" s="193">
        <f t="shared" si="531"/>
        <v>3.9040600573940507</v>
      </c>
      <c r="JK167" s="212">
        <f t="shared" si="724"/>
        <v>56567.375965089006</v>
      </c>
      <c r="JO167" s="3">
        <f t="shared" si="532"/>
        <v>0</v>
      </c>
      <c r="JP167" s="6">
        <f t="shared" si="533"/>
        <v>7.6432006897387943</v>
      </c>
      <c r="JQ167" s="6">
        <f t="shared" si="534"/>
        <v>0</v>
      </c>
      <c r="JR167" s="6">
        <f t="shared" si="535"/>
        <v>0</v>
      </c>
      <c r="JS167" s="193">
        <f t="shared" si="725"/>
        <v>5.6740334309306508</v>
      </c>
      <c r="JT167" s="193">
        <f t="shared" si="726"/>
        <v>4.2857261541812388</v>
      </c>
      <c r="JU167" s="193">
        <f t="shared" si="727"/>
        <v>3.8150380693314694</v>
      </c>
      <c r="JV167" s="193">
        <f t="shared" si="536"/>
        <v>3.9040600573940507</v>
      </c>
      <c r="JW167" s="205">
        <f t="shared" si="728"/>
        <v>56589.382278721205</v>
      </c>
      <c r="KA167" s="3">
        <f t="shared" si="537"/>
        <v>0</v>
      </c>
      <c r="KB167" s="6">
        <f t="shared" si="538"/>
        <v>0</v>
      </c>
      <c r="KC167" s="6">
        <f t="shared" si="539"/>
        <v>5.8373634088202104</v>
      </c>
      <c r="KD167" s="6">
        <f t="shared" si="540"/>
        <v>0</v>
      </c>
      <c r="KE167" s="193">
        <f t="shared" si="729"/>
        <v>5.6740334309306508</v>
      </c>
      <c r="KF167" s="193">
        <f t="shared" si="730"/>
        <v>4.1745731882913786</v>
      </c>
      <c r="KG167" s="193">
        <f t="shared" si="731"/>
        <v>3.9360490014874578</v>
      </c>
      <c r="KH167" s="193">
        <f t="shared" si="541"/>
        <v>3.9040600573940507</v>
      </c>
      <c r="KI167" s="212">
        <f t="shared" si="732"/>
        <v>56904.972947848444</v>
      </c>
      <c r="KM167" s="3">
        <f t="shared" si="542"/>
        <v>0</v>
      </c>
      <c r="KN167" s="6">
        <f t="shared" si="543"/>
        <v>0</v>
      </c>
      <c r="KO167" s="6">
        <f t="shared" si="544"/>
        <v>5.1783062497598644</v>
      </c>
      <c r="KP167" s="6">
        <f t="shared" si="545"/>
        <v>0</v>
      </c>
      <c r="KQ167" s="193">
        <f t="shared" si="733"/>
        <v>5.6740334309306508</v>
      </c>
      <c r="KR167" s="193">
        <f t="shared" si="734"/>
        <v>4.1745731882913786</v>
      </c>
      <c r="KS167" s="193">
        <f t="shared" si="735"/>
        <v>3.9230972614381487</v>
      </c>
      <c r="KT167" s="193">
        <f t="shared" si="546"/>
        <v>3.9040600573940507</v>
      </c>
      <c r="KU167" s="212">
        <f t="shared" si="736"/>
        <v>56841.232811230497</v>
      </c>
      <c r="KY167" s="3">
        <f t="shared" si="547"/>
        <v>0</v>
      </c>
      <c r="KZ167" s="6">
        <f t="shared" si="548"/>
        <v>0</v>
      </c>
      <c r="LA167" s="6">
        <f t="shared" si="549"/>
        <v>6.1198164769889303</v>
      </c>
      <c r="LB167" s="6">
        <f t="shared" si="550"/>
        <v>0</v>
      </c>
      <c r="LC167" s="193">
        <f t="shared" si="737"/>
        <v>5.6740334309306508</v>
      </c>
      <c r="LD167" s="193">
        <f t="shared" si="738"/>
        <v>4.1745731882913786</v>
      </c>
      <c r="LE167" s="193">
        <f t="shared" si="739"/>
        <v>3.9415488043211644</v>
      </c>
      <c r="LF167" s="193">
        <f t="shared" si="551"/>
        <v>3.9040600573940507</v>
      </c>
      <c r="LG167" s="205">
        <f t="shared" si="740"/>
        <v>56932.061056420913</v>
      </c>
      <c r="LK167" s="3">
        <f t="shared" si="552"/>
        <v>0</v>
      </c>
      <c r="LL167" s="6">
        <f t="shared" si="553"/>
        <v>0</v>
      </c>
      <c r="LM167" s="6">
        <f t="shared" si="554"/>
        <v>0</v>
      </c>
      <c r="LN167" s="6">
        <f t="shared" si="555"/>
        <v>5.4294120328664475</v>
      </c>
      <c r="LO167" s="193">
        <f t="shared" si="741"/>
        <v>5.6740334309306508</v>
      </c>
      <c r="LP167" s="193">
        <f t="shared" si="742"/>
        <v>4.1745731882913786</v>
      </c>
      <c r="LQ167" s="193">
        <f t="shared" si="743"/>
        <v>3.8150380693314694</v>
      </c>
      <c r="LR167" s="193">
        <f t="shared" si="556"/>
        <v>4.0079302005361255</v>
      </c>
      <c r="LS167" s="212">
        <f t="shared" si="744"/>
        <v>57044.086305860779</v>
      </c>
      <c r="LW167" s="3">
        <f t="shared" si="557"/>
        <v>0</v>
      </c>
      <c r="LX167" s="6">
        <f t="shared" si="558"/>
        <v>0</v>
      </c>
      <c r="LY167" s="6">
        <f t="shared" si="559"/>
        <v>0</v>
      </c>
      <c r="LZ167" s="6">
        <f t="shared" si="560"/>
        <v>5.0613163018246548</v>
      </c>
      <c r="MA167" s="193">
        <f t="shared" si="745"/>
        <v>5.6740334309306508</v>
      </c>
      <c r="MB167" s="193">
        <f t="shared" si="746"/>
        <v>4.1745731882913786</v>
      </c>
      <c r="MC167" s="193">
        <f t="shared" si="747"/>
        <v>3.8150380693314694</v>
      </c>
      <c r="MD167" s="193">
        <f t="shared" si="561"/>
        <v>4.0012190759991899</v>
      </c>
      <c r="ME167" s="212">
        <f t="shared" si="748"/>
        <v>56996.513140110532</v>
      </c>
      <c r="MI167" s="3">
        <f t="shared" si="562"/>
        <v>0</v>
      </c>
      <c r="MJ167" s="6">
        <f t="shared" si="563"/>
        <v>0</v>
      </c>
      <c r="MK167" s="6">
        <f t="shared" si="564"/>
        <v>0</v>
      </c>
      <c r="ML167" s="6">
        <f t="shared" si="565"/>
        <v>5.7514957975280172</v>
      </c>
      <c r="MM167" s="193">
        <f t="shared" si="749"/>
        <v>5.6740334309306508</v>
      </c>
      <c r="MN167" s="193">
        <f t="shared" si="750"/>
        <v>4.1745731882913786</v>
      </c>
      <c r="MO167" s="193">
        <f t="shared" si="751"/>
        <v>3.8150380693314694</v>
      </c>
      <c r="MP167" s="193">
        <f t="shared" si="566"/>
        <v>4.0137657140882066</v>
      </c>
      <c r="MQ167" s="205">
        <f t="shared" si="752"/>
        <v>57085.484799261554</v>
      </c>
      <c r="MT167" s="3">
        <f t="shared" si="567"/>
        <v>7.2482334512570317</v>
      </c>
      <c r="MU167" s="6">
        <f t="shared" si="568"/>
        <v>6.3693339081156619</v>
      </c>
      <c r="MV167" s="6">
        <f t="shared" si="569"/>
        <v>5.4136838065671302</v>
      </c>
      <c r="MW167" s="6">
        <f t="shared" si="570"/>
        <v>5.5214359656268961</v>
      </c>
      <c r="MX167" s="193">
        <f t="shared" si="753"/>
        <v>5.6986190487632395</v>
      </c>
      <c r="MY167" s="193">
        <f t="shared" si="754"/>
        <v>4.2680376075713076</v>
      </c>
      <c r="MZ167" s="193">
        <f t="shared" si="755"/>
        <v>3.9277421632719021</v>
      </c>
      <c r="NA167" s="193">
        <f t="shared" si="571"/>
        <v>4.0096009678351834</v>
      </c>
      <c r="NB167" s="212">
        <f t="shared" si="756"/>
        <v>57868.05037830941</v>
      </c>
      <c r="NF167" s="3">
        <f t="shared" si="572"/>
        <v>7.2482334512570308</v>
      </c>
      <c r="NG167" s="6">
        <f t="shared" si="573"/>
        <v>0</v>
      </c>
      <c r="NH167" s="6">
        <f t="shared" si="574"/>
        <v>0</v>
      </c>
      <c r="NI167" s="6">
        <f t="shared" si="575"/>
        <v>0</v>
      </c>
      <c r="NJ167" s="193">
        <f t="shared" si="757"/>
        <v>5.6986190487632395</v>
      </c>
      <c r="NK167" s="193">
        <f t="shared" si="758"/>
        <v>4.1745731882913786</v>
      </c>
      <c r="NL167" s="193">
        <f t="shared" si="759"/>
        <v>3.8150380693314694</v>
      </c>
      <c r="NM167" s="193">
        <f t="shared" si="576"/>
        <v>3.9040600573940507</v>
      </c>
      <c r="NN167" s="212">
        <f t="shared" si="760"/>
        <v>56326.41034348683</v>
      </c>
      <c r="NR167" s="3">
        <f t="shared" si="577"/>
        <v>0</v>
      </c>
      <c r="NS167" s="6">
        <f t="shared" si="578"/>
        <v>6.3693339081156619</v>
      </c>
      <c r="NT167" s="6">
        <f t="shared" si="579"/>
        <v>0</v>
      </c>
      <c r="NU167" s="6">
        <f t="shared" si="580"/>
        <v>0</v>
      </c>
      <c r="NV167" s="193">
        <f t="shared" si="761"/>
        <v>5.6740334309306508</v>
      </c>
      <c r="NW167" s="193">
        <f t="shared" si="762"/>
        <v>4.2680376075713076</v>
      </c>
      <c r="NX167" s="193">
        <f t="shared" si="763"/>
        <v>3.8150380693314694</v>
      </c>
      <c r="NY167" s="193">
        <f t="shared" si="581"/>
        <v>3.9040600573940507</v>
      </c>
      <c r="NZ167" s="212">
        <f t="shared" si="764"/>
        <v>56545.182831773862</v>
      </c>
      <c r="OD167" s="3">
        <f t="shared" si="582"/>
        <v>0</v>
      </c>
      <c r="OE167" s="6">
        <f t="shared" si="583"/>
        <v>0</v>
      </c>
      <c r="OF167" s="6">
        <f t="shared" si="584"/>
        <v>5.4136838065671302</v>
      </c>
      <c r="OG167" s="6">
        <f t="shared" si="585"/>
        <v>0</v>
      </c>
      <c r="OH167" s="193">
        <f t="shared" si="765"/>
        <v>5.6740334309306508</v>
      </c>
      <c r="OI167" s="193">
        <f t="shared" si="766"/>
        <v>4.1745731882913786</v>
      </c>
      <c r="OJ167" s="193">
        <f t="shared" si="767"/>
        <v>3.9277421632719021</v>
      </c>
      <c r="OK167" s="193">
        <f t="shared" si="586"/>
        <v>3.9040600573940507</v>
      </c>
      <c r="OL167" s="212">
        <f t="shared" si="768"/>
        <v>56864.083816130311</v>
      </c>
      <c r="OP167" s="3">
        <f t="shared" si="587"/>
        <v>0</v>
      </c>
      <c r="OQ167" s="6">
        <f t="shared" si="588"/>
        <v>0</v>
      </c>
      <c r="OR167" s="6">
        <f t="shared" si="589"/>
        <v>0</v>
      </c>
      <c r="OS167" s="6">
        <f t="shared" si="590"/>
        <v>5.5214359656268961</v>
      </c>
      <c r="OT167" s="193">
        <f t="shared" si="769"/>
        <v>5.6740334309306508</v>
      </c>
      <c r="OU167" s="193">
        <f t="shared" si="770"/>
        <v>4.1745731882913786</v>
      </c>
      <c r="OV167" s="193">
        <f t="shared" si="771"/>
        <v>3.8150380693314694</v>
      </c>
      <c r="OW167" s="193">
        <f t="shared" si="591"/>
        <v>4.0096009678351834</v>
      </c>
      <c r="OX167" s="232">
        <f t="shared" si="772"/>
        <v>57055.93605025854</v>
      </c>
    </row>
    <row r="168" spans="1:414" x14ac:dyDescent="0.2">
      <c r="B168" s="81">
        <v>45339</v>
      </c>
      <c r="C168">
        <v>112</v>
      </c>
      <c r="D168">
        <v>11.33773874513099</v>
      </c>
      <c r="E168">
        <v>0</v>
      </c>
      <c r="F168">
        <v>1</v>
      </c>
      <c r="G168">
        <v>0</v>
      </c>
      <c r="H168">
        <v>0</v>
      </c>
      <c r="I168">
        <v>0</v>
      </c>
      <c r="J168">
        <v>0</v>
      </c>
      <c r="K168">
        <v>0</v>
      </c>
      <c r="L168">
        <v>0</v>
      </c>
      <c r="M168">
        <v>0</v>
      </c>
      <c r="N168">
        <v>0</v>
      </c>
      <c r="O168">
        <v>0</v>
      </c>
      <c r="P168">
        <v>0</v>
      </c>
      <c r="Q168">
        <v>1</v>
      </c>
      <c r="R168">
        <v>0</v>
      </c>
      <c r="S168">
        <v>0</v>
      </c>
      <c r="T168">
        <v>12544</v>
      </c>
      <c r="U168">
        <v>7.402934747689347</v>
      </c>
      <c r="V168">
        <v>6.3781808065439058</v>
      </c>
      <c r="W168">
        <v>4.7134375268731201</v>
      </c>
      <c r="X168">
        <v>4.6011966380182407</v>
      </c>
      <c r="Y168" s="3">
        <v>1349.5859525245096</v>
      </c>
      <c r="Z168" s="3">
        <v>523.84340479477214</v>
      </c>
      <c r="AA168" s="3">
        <v>66.056077692527623</v>
      </c>
      <c r="AB168" s="3">
        <v>50.000000000046178</v>
      </c>
      <c r="AC168">
        <v>0</v>
      </c>
      <c r="AD168">
        <v>1</v>
      </c>
      <c r="AE168" s="6"/>
      <c r="AF168" s="1" t="s">
        <v>2</v>
      </c>
      <c r="AG168">
        <v>112</v>
      </c>
      <c r="AH168" s="189">
        <v>45339</v>
      </c>
      <c r="AI168">
        <f t="shared" si="592"/>
        <v>2</v>
      </c>
      <c r="AJ168">
        <v>112</v>
      </c>
      <c r="AK168">
        <v>0</v>
      </c>
      <c r="AL168">
        <v>1</v>
      </c>
      <c r="AM168">
        <v>0</v>
      </c>
      <c r="AN168">
        <v>0</v>
      </c>
      <c r="AO168">
        <v>1</v>
      </c>
      <c r="AP168">
        <v>0</v>
      </c>
      <c r="AQ168">
        <v>0</v>
      </c>
      <c r="AS168" s="37"/>
      <c r="AT168" s="37"/>
      <c r="AU168" s="6">
        <f t="shared" si="593"/>
        <v>0</v>
      </c>
      <c r="AV168" s="6">
        <f t="shared" si="594"/>
        <v>0</v>
      </c>
      <c r="AW168" s="6">
        <f t="shared" si="595"/>
        <v>0</v>
      </c>
      <c r="AX168" s="6">
        <f t="shared" si="596"/>
        <v>0</v>
      </c>
      <c r="AY168" s="193">
        <f t="shared" si="597"/>
        <v>5.6740334309306508</v>
      </c>
      <c r="AZ168" s="193">
        <f t="shared" si="598"/>
        <v>4.1745731882913786</v>
      </c>
      <c r="BA168" s="193">
        <f t="shared" si="599"/>
        <v>3.8150380693314694</v>
      </c>
      <c r="BB168" s="193">
        <f t="shared" si="600"/>
        <v>3.9040600573940507</v>
      </c>
      <c r="BC168" s="72">
        <f t="shared" si="601"/>
        <v>56312.210093717425</v>
      </c>
      <c r="BG168" s="3">
        <f t="shared" si="602"/>
        <v>7.2548760527355602</v>
      </c>
      <c r="BH168" s="6">
        <f t="shared" si="603"/>
        <v>0</v>
      </c>
      <c r="BI168" s="6">
        <f t="shared" si="604"/>
        <v>0</v>
      </c>
      <c r="BJ168" s="6">
        <f t="shared" si="605"/>
        <v>0</v>
      </c>
      <c r="BK168" s="193">
        <f t="shared" si="606"/>
        <v>5.6986413051447666</v>
      </c>
      <c r="BL168" s="193">
        <f t="shared" si="607"/>
        <v>4.1745731882913786</v>
      </c>
      <c r="BM168" s="193">
        <f t="shared" si="608"/>
        <v>3.8150380693314694</v>
      </c>
      <c r="BN168" s="193">
        <f t="shared" si="609"/>
        <v>3.9040600573940507</v>
      </c>
      <c r="BO168" s="72">
        <f t="shared" si="610"/>
        <v>56326.423200029989</v>
      </c>
      <c r="BS168" s="3">
        <f t="shared" si="611"/>
        <v>7.2548989106705388</v>
      </c>
      <c r="BT168" s="6">
        <f t="shared" si="612"/>
        <v>0</v>
      </c>
      <c r="BU168" s="6">
        <f t="shared" si="613"/>
        <v>0</v>
      </c>
      <c r="BV168" s="6">
        <f t="shared" si="614"/>
        <v>0</v>
      </c>
      <c r="BW168" s="193">
        <f t="shared" si="615"/>
        <v>5.698641381730611</v>
      </c>
      <c r="BX168" s="193">
        <f t="shared" si="616"/>
        <v>4.1745731882913786</v>
      </c>
      <c r="BY168" s="193">
        <f t="shared" si="773"/>
        <v>3.8150380693314694</v>
      </c>
      <c r="BZ168" s="193">
        <f t="shared" si="617"/>
        <v>3.9040600573940507</v>
      </c>
      <c r="CA168" s="72">
        <f t="shared" si="618"/>
        <v>56326.423200029989</v>
      </c>
      <c r="CE168" s="3">
        <f t="shared" si="619"/>
        <v>0</v>
      </c>
      <c r="CF168" s="6">
        <f t="shared" si="620"/>
        <v>6.3781808065439058</v>
      </c>
      <c r="CG168" s="6">
        <f t="shared" si="621"/>
        <v>0</v>
      </c>
      <c r="CH168" s="6">
        <f t="shared" si="622"/>
        <v>0</v>
      </c>
      <c r="CI168" s="193">
        <f t="shared" si="623"/>
        <v>5.6740334309306508</v>
      </c>
      <c r="CJ168" s="193">
        <f t="shared" si="624"/>
        <v>4.2681615382842599</v>
      </c>
      <c r="CK168" s="193">
        <f t="shared" si="774"/>
        <v>3.8150380693314694</v>
      </c>
      <c r="CL168" s="193">
        <f t="shared" si="625"/>
        <v>3.9040600573940507</v>
      </c>
      <c r="CM168" s="72">
        <f t="shared" si="626"/>
        <v>56545.49238486158</v>
      </c>
      <c r="CQ168" s="3">
        <f t="shared" si="627"/>
        <v>0</v>
      </c>
      <c r="CR168" s="6">
        <f t="shared" si="628"/>
        <v>6.378250174541475</v>
      </c>
      <c r="CS168" s="6">
        <f t="shared" si="629"/>
        <v>0</v>
      </c>
      <c r="CT168" s="6">
        <f t="shared" si="630"/>
        <v>0</v>
      </c>
      <c r="CU168" s="193">
        <f t="shared" si="631"/>
        <v>5.6740334309306508</v>
      </c>
      <c r="CV168" s="193">
        <f t="shared" si="632"/>
        <v>4.2681625099568299</v>
      </c>
      <c r="CW168" s="193">
        <f t="shared" si="775"/>
        <v>3.8150380693314694</v>
      </c>
      <c r="CX168" s="193">
        <f t="shared" si="633"/>
        <v>3.9040600573940507</v>
      </c>
      <c r="CY168" s="72">
        <f t="shared" si="634"/>
        <v>56545.494811903853</v>
      </c>
      <c r="DC168" s="3">
        <f t="shared" si="635"/>
        <v>0</v>
      </c>
      <c r="DD168" s="6">
        <f t="shared" si="636"/>
        <v>0</v>
      </c>
      <c r="DE168" s="6">
        <f t="shared" si="637"/>
        <v>4.9491094032167764</v>
      </c>
      <c r="DF168" s="6">
        <f t="shared" si="638"/>
        <v>0</v>
      </c>
      <c r="DG168" s="193">
        <f t="shared" si="639"/>
        <v>5.6740334309306508</v>
      </c>
      <c r="DH168" s="193">
        <f t="shared" si="640"/>
        <v>4.1745731882913786</v>
      </c>
      <c r="DI168" s="193">
        <f t="shared" si="776"/>
        <v>3.9185535008852468</v>
      </c>
      <c r="DJ168" s="193">
        <f t="shared" si="641"/>
        <v>3.9040600573940507</v>
      </c>
      <c r="DK168" s="72">
        <f t="shared" si="642"/>
        <v>56818.888264818081</v>
      </c>
      <c r="DO168" s="3">
        <f t="shared" si="643"/>
        <v>0</v>
      </c>
      <c r="DP168" s="6">
        <f t="shared" si="644"/>
        <v>0</v>
      </c>
      <c r="DQ168" s="6">
        <f t="shared" si="645"/>
        <v>4.7135285565852065</v>
      </c>
      <c r="DR168" s="6">
        <f t="shared" si="646"/>
        <v>0</v>
      </c>
      <c r="DS168" s="193">
        <f t="shared" si="647"/>
        <v>5.6740334309306508</v>
      </c>
      <c r="DT168" s="193">
        <f t="shared" si="648"/>
        <v>4.1745731882913786</v>
      </c>
      <c r="DU168" s="193">
        <f t="shared" si="777"/>
        <v>3.9138615629488664</v>
      </c>
      <c r="DV168" s="193">
        <f t="shared" si="649"/>
        <v>3.9040600573940507</v>
      </c>
      <c r="DW168" s="72">
        <f t="shared" si="650"/>
        <v>56795.824254474908</v>
      </c>
      <c r="EA168" s="3">
        <f t="shared" si="651"/>
        <v>0</v>
      </c>
      <c r="EB168" s="6">
        <f t="shared" si="652"/>
        <v>0</v>
      </c>
      <c r="EC168" s="6">
        <f t="shared" si="653"/>
        <v>0</v>
      </c>
      <c r="ED168" s="6">
        <f t="shared" si="654"/>
        <v>13.803589914054722</v>
      </c>
      <c r="EE168" s="193">
        <f t="shared" si="655"/>
        <v>5.6740334309306508</v>
      </c>
      <c r="EF168" s="193">
        <f t="shared" si="656"/>
        <v>4.1745731882913786</v>
      </c>
      <c r="EG168" s="193">
        <f t="shared" si="778"/>
        <v>3.8150380693314694</v>
      </c>
      <c r="EH168" s="193">
        <f t="shared" si="657"/>
        <v>4.1495746364838997</v>
      </c>
      <c r="EI168" s="72">
        <f t="shared" si="658"/>
        <v>58057.476754843316</v>
      </c>
      <c r="EM168" s="3">
        <f t="shared" si="659"/>
        <v>0</v>
      </c>
      <c r="EN168" s="6">
        <f t="shared" si="660"/>
        <v>0</v>
      </c>
      <c r="EO168" s="6">
        <f t="shared" si="661"/>
        <v>0</v>
      </c>
      <c r="EP168" s="6">
        <f t="shared" si="662"/>
        <v>4.6013102000550328</v>
      </c>
      <c r="EQ168" s="193">
        <f t="shared" si="663"/>
        <v>5.6740334309306508</v>
      </c>
      <c r="ER168" s="193">
        <f t="shared" si="664"/>
        <v>4.1745731882913786</v>
      </c>
      <c r="ES168" s="193">
        <f t="shared" si="779"/>
        <v>3.8150380693314694</v>
      </c>
      <c r="ET168" s="193">
        <f t="shared" si="665"/>
        <v>3.992768428833116</v>
      </c>
      <c r="EU168" s="72">
        <f t="shared" si="666"/>
        <v>56936.665444719205</v>
      </c>
      <c r="EY168" s="3">
        <f t="shared" si="667"/>
        <v>7.2548760527355602</v>
      </c>
      <c r="EZ168" s="6">
        <f t="shared" si="668"/>
        <v>6.3781808065439058</v>
      </c>
      <c r="FA168" s="6">
        <f t="shared" si="669"/>
        <v>4.9491094032167764</v>
      </c>
      <c r="FB168" s="6">
        <f t="shared" si="670"/>
        <v>13.803589914054722</v>
      </c>
      <c r="FC168" s="193">
        <f t="shared" si="671"/>
        <v>5.6986413051447666</v>
      </c>
      <c r="FD168" s="193">
        <f t="shared" si="672"/>
        <v>4.2681615382842599</v>
      </c>
      <c r="FE168" s="193">
        <f t="shared" si="780"/>
        <v>3.9185535008852468</v>
      </c>
      <c r="FF168" s="193">
        <f t="shared" si="673"/>
        <v>4.1495746364838997</v>
      </c>
      <c r="FG168" s="72">
        <f t="shared" si="674"/>
        <v>58837.381335963008</v>
      </c>
      <c r="FK168" s="3">
        <f t="shared" si="675"/>
        <v>7.4029576056243265</v>
      </c>
      <c r="FL168" s="6">
        <f t="shared" si="676"/>
        <v>6.378250174541475</v>
      </c>
      <c r="FM168" s="6">
        <f t="shared" si="677"/>
        <v>4.7135285565852065</v>
      </c>
      <c r="FN168" s="6">
        <f t="shared" si="678"/>
        <v>4.6013102000550328</v>
      </c>
      <c r="FO168" s="193">
        <f t="shared" si="679"/>
        <v>5.6991373315221061</v>
      </c>
      <c r="FP168" s="193">
        <f t="shared" si="680"/>
        <v>4.2681625099568299</v>
      </c>
      <c r="FQ168" s="193">
        <f t="shared" si="781"/>
        <v>3.9138615629488664</v>
      </c>
      <c r="FR168" s="193">
        <f t="shared" si="681"/>
        <v>3.992768428833116</v>
      </c>
      <c r="FS168" s="205">
        <f t="shared" si="682"/>
        <v>57678.387408632399</v>
      </c>
      <c r="FW168" s="3">
        <f t="shared" si="683"/>
        <v>8.5133749598427482</v>
      </c>
      <c r="FX168" s="6">
        <f t="shared" si="684"/>
        <v>7.2073443113946132</v>
      </c>
      <c r="FY168" s="6">
        <f t="shared" si="685"/>
        <v>5.8446625333226692</v>
      </c>
      <c r="FZ168" s="6">
        <f t="shared" si="686"/>
        <v>5.4294120328615234</v>
      </c>
      <c r="GA168" s="193">
        <f t="shared" si="687"/>
        <v>5.7028490591979013</v>
      </c>
      <c r="GB168" s="193">
        <f t="shared" si="688"/>
        <v>4.2797091250756027</v>
      </c>
      <c r="GC168" s="193">
        <f t="shared" si="782"/>
        <v>3.9361915082468708</v>
      </c>
      <c r="GD168" s="193">
        <f t="shared" si="689"/>
        <v>4.0079302005360358</v>
      </c>
      <c r="GE168" s="72">
        <f t="shared" si="690"/>
        <v>57930.719662577263</v>
      </c>
      <c r="GI168" s="3">
        <f t="shared" si="691"/>
        <v>8.1432282224582817</v>
      </c>
      <c r="GJ168" s="6">
        <f t="shared" si="692"/>
        <v>7.0159988871982968</v>
      </c>
      <c r="GK168" s="6">
        <f t="shared" si="693"/>
        <v>5.1847812795604327</v>
      </c>
      <c r="GL168" s="6">
        <f t="shared" si="694"/>
        <v>5.0613163018200655</v>
      </c>
      <c r="GM168" s="193">
        <f t="shared" si="695"/>
        <v>5.7016133213236992</v>
      </c>
      <c r="GN168" s="193">
        <f t="shared" si="696"/>
        <v>4.2770561083266534</v>
      </c>
      <c r="GO168" s="193">
        <f t="shared" si="783"/>
        <v>3.9232253276222715</v>
      </c>
      <c r="GP168" s="193">
        <f t="shared" si="697"/>
        <v>4.0012190759991055</v>
      </c>
      <c r="GQ168" s="72">
        <f t="shared" si="698"/>
        <v>57809.991834795692</v>
      </c>
      <c r="GU168" s="3">
        <f t="shared" si="699"/>
        <v>9.6238151719961511</v>
      </c>
      <c r="GV168" s="6">
        <f t="shared" si="700"/>
        <v>7.6538169678526868</v>
      </c>
      <c r="GW168" s="6">
        <f t="shared" si="701"/>
        <v>6.127468784935056</v>
      </c>
      <c r="GX168" s="6">
        <f t="shared" si="702"/>
        <v>5.7514957975228009</v>
      </c>
      <c r="GY168" s="193">
        <f t="shared" si="703"/>
        <v>5.7065471368655594</v>
      </c>
      <c r="GZ168" s="193">
        <f t="shared" si="704"/>
        <v>4.2858722619606233</v>
      </c>
      <c r="HA168" s="193">
        <f t="shared" si="784"/>
        <v>3.9416973866900649</v>
      </c>
      <c r="HB168" s="193">
        <f t="shared" si="705"/>
        <v>4.0137657140881116</v>
      </c>
      <c r="HC168" s="205">
        <f t="shared" si="706"/>
        <v>58018.381362861561</v>
      </c>
      <c r="HG168" s="3">
        <f t="shared" si="507"/>
        <v>8.5133749598427482</v>
      </c>
      <c r="HH168" s="6">
        <f t="shared" si="508"/>
        <v>0</v>
      </c>
      <c r="HI168" s="6">
        <f t="shared" si="509"/>
        <v>0</v>
      </c>
      <c r="HJ168" s="6">
        <f t="shared" si="510"/>
        <v>0</v>
      </c>
      <c r="HK168" s="193">
        <f t="shared" si="707"/>
        <v>5.7028490591979013</v>
      </c>
      <c r="HL168" s="193">
        <f t="shared" si="707"/>
        <v>4.1745731882913786</v>
      </c>
      <c r="HM168" s="193">
        <f t="shared" si="707"/>
        <v>3.8150380693314694</v>
      </c>
      <c r="HN168" s="193">
        <f t="shared" si="511"/>
        <v>3.9040600573940507</v>
      </c>
      <c r="HO168" s="212">
        <f t="shared" si="708"/>
        <v>56328.853889185528</v>
      </c>
      <c r="HS168" s="3">
        <f t="shared" si="512"/>
        <v>8.1432282224582817</v>
      </c>
      <c r="HT168" s="6">
        <f t="shared" si="513"/>
        <v>0</v>
      </c>
      <c r="HU168" s="6">
        <f t="shared" si="514"/>
        <v>0</v>
      </c>
      <c r="HV168" s="6">
        <f t="shared" si="515"/>
        <v>0</v>
      </c>
      <c r="HW168" s="193">
        <f t="shared" si="709"/>
        <v>5.7016133213236992</v>
      </c>
      <c r="HX168" s="193">
        <f t="shared" si="710"/>
        <v>4.1745731882913786</v>
      </c>
      <c r="HY168" s="193">
        <f t="shared" si="711"/>
        <v>3.8150380693314694</v>
      </c>
      <c r="HZ168" s="193">
        <f t="shared" si="516"/>
        <v>3.9040600573940507</v>
      </c>
      <c r="IA168" s="212">
        <f t="shared" si="712"/>
        <v>56328.140030821283</v>
      </c>
      <c r="IE168" s="3">
        <f t="shared" si="517"/>
        <v>9.6238151719961511</v>
      </c>
      <c r="IF168" s="6">
        <f t="shared" si="518"/>
        <v>0</v>
      </c>
      <c r="IG168" s="6">
        <f t="shared" si="519"/>
        <v>0</v>
      </c>
      <c r="IH168" s="6">
        <f t="shared" si="520"/>
        <v>0</v>
      </c>
      <c r="II168" s="193">
        <f t="shared" si="713"/>
        <v>5.7065471368655594</v>
      </c>
      <c r="IJ168" s="193">
        <f t="shared" si="714"/>
        <v>4.1745731882913786</v>
      </c>
      <c r="IK168" s="193">
        <f t="shared" si="715"/>
        <v>3.8150380693314694</v>
      </c>
      <c r="IL168" s="193">
        <f t="shared" si="521"/>
        <v>3.9040600573940507</v>
      </c>
      <c r="IM168" s="205">
        <f t="shared" si="716"/>
        <v>56330.99024068765</v>
      </c>
      <c r="IQ168" s="3">
        <f t="shared" si="522"/>
        <v>0</v>
      </c>
      <c r="IR168" s="6">
        <f t="shared" si="523"/>
        <v>7.2073443113946132</v>
      </c>
      <c r="IS168" s="6">
        <f t="shared" si="524"/>
        <v>0</v>
      </c>
      <c r="IT168" s="6">
        <f t="shared" si="525"/>
        <v>0</v>
      </c>
      <c r="IU168" s="193">
        <f t="shared" si="717"/>
        <v>5.6740334309306508</v>
      </c>
      <c r="IV168" s="193">
        <f t="shared" si="718"/>
        <v>4.2797091250756027</v>
      </c>
      <c r="IW168" s="193">
        <f t="shared" si="719"/>
        <v>3.8150380693314694</v>
      </c>
      <c r="IX168" s="193">
        <f t="shared" si="526"/>
        <v>3.9040600573940507</v>
      </c>
      <c r="IY168" s="212">
        <f t="shared" si="720"/>
        <v>56574.343286255396</v>
      </c>
      <c r="JC168" s="3">
        <f t="shared" si="527"/>
        <v>0</v>
      </c>
      <c r="JD168" s="6">
        <f t="shared" si="528"/>
        <v>7.0159988871982968</v>
      </c>
      <c r="JE168" s="6">
        <f t="shared" si="529"/>
        <v>0</v>
      </c>
      <c r="JF168" s="6">
        <f t="shared" si="530"/>
        <v>0</v>
      </c>
      <c r="JG168" s="193">
        <f t="shared" si="721"/>
        <v>5.6740334309306508</v>
      </c>
      <c r="JH168" s="193">
        <f t="shared" si="722"/>
        <v>4.2770561083266534</v>
      </c>
      <c r="JI168" s="193">
        <f t="shared" si="723"/>
        <v>3.8150380693314694</v>
      </c>
      <c r="JJ168" s="193">
        <f t="shared" si="531"/>
        <v>3.9040600573940507</v>
      </c>
      <c r="JK168" s="212">
        <f t="shared" si="724"/>
        <v>56567.713592672117</v>
      </c>
      <c r="JO168" s="3">
        <f t="shared" si="532"/>
        <v>0</v>
      </c>
      <c r="JP168" s="6">
        <f t="shared" si="533"/>
        <v>7.6538169678526868</v>
      </c>
      <c r="JQ168" s="6">
        <f t="shared" si="534"/>
        <v>0</v>
      </c>
      <c r="JR168" s="6">
        <f t="shared" si="535"/>
        <v>0</v>
      </c>
      <c r="JS168" s="193">
        <f t="shared" si="725"/>
        <v>5.6740334309306508</v>
      </c>
      <c r="JT168" s="193">
        <f t="shared" si="726"/>
        <v>4.2858722619606233</v>
      </c>
      <c r="JU168" s="193">
        <f t="shared" si="727"/>
        <v>3.8150380693314694</v>
      </c>
      <c r="JV168" s="193">
        <f t="shared" si="536"/>
        <v>3.9040600573940507</v>
      </c>
      <c r="JW168" s="205">
        <f t="shared" si="728"/>
        <v>56589.747510943496</v>
      </c>
      <c r="KA168" s="3">
        <f t="shared" si="537"/>
        <v>0</v>
      </c>
      <c r="KB168" s="6">
        <f t="shared" si="538"/>
        <v>0</v>
      </c>
      <c r="KC168" s="6">
        <f t="shared" si="539"/>
        <v>5.8446625333226692</v>
      </c>
      <c r="KD168" s="6">
        <f t="shared" si="540"/>
        <v>0</v>
      </c>
      <c r="KE168" s="193">
        <f t="shared" si="729"/>
        <v>5.6740334309306508</v>
      </c>
      <c r="KF168" s="193">
        <f t="shared" si="730"/>
        <v>4.1745731882913786</v>
      </c>
      <c r="KG168" s="193">
        <f t="shared" si="731"/>
        <v>3.9361915082468708</v>
      </c>
      <c r="KH168" s="193">
        <f t="shared" si="541"/>
        <v>3.9040600573940507</v>
      </c>
      <c r="KI168" s="212">
        <f t="shared" si="732"/>
        <v>56905.67467189068</v>
      </c>
      <c r="KM168" s="3">
        <f t="shared" si="542"/>
        <v>0</v>
      </c>
      <c r="KN168" s="6">
        <f t="shared" si="543"/>
        <v>0</v>
      </c>
      <c r="KO168" s="6">
        <f t="shared" si="544"/>
        <v>5.1847812795604327</v>
      </c>
      <c r="KP168" s="6">
        <f t="shared" si="545"/>
        <v>0</v>
      </c>
      <c r="KQ168" s="193">
        <f t="shared" si="733"/>
        <v>5.6740334309306508</v>
      </c>
      <c r="KR168" s="193">
        <f t="shared" si="734"/>
        <v>4.1745731882913786</v>
      </c>
      <c r="KS168" s="193">
        <f t="shared" si="735"/>
        <v>3.9232253276222715</v>
      </c>
      <c r="KT168" s="193">
        <f t="shared" si="546"/>
        <v>3.9040600573940507</v>
      </c>
      <c r="KU168" s="212">
        <f t="shared" si="736"/>
        <v>56841.862721019592</v>
      </c>
      <c r="KY168" s="3">
        <f t="shared" si="547"/>
        <v>0</v>
      </c>
      <c r="KZ168" s="6">
        <f t="shared" si="548"/>
        <v>0</v>
      </c>
      <c r="LA168" s="6">
        <f t="shared" si="549"/>
        <v>6.127468784935056</v>
      </c>
      <c r="LB168" s="6">
        <f t="shared" si="550"/>
        <v>0</v>
      </c>
      <c r="LC168" s="193">
        <f t="shared" si="737"/>
        <v>5.6740334309306508</v>
      </c>
      <c r="LD168" s="193">
        <f t="shared" si="738"/>
        <v>4.1745731882913786</v>
      </c>
      <c r="LE168" s="193">
        <f t="shared" si="739"/>
        <v>3.9416973866900649</v>
      </c>
      <c r="LF168" s="193">
        <f t="shared" si="551"/>
        <v>3.9040600573940507</v>
      </c>
      <c r="LG168" s="205">
        <f t="shared" si="740"/>
        <v>56932.793046120285</v>
      </c>
      <c r="LK168" s="3">
        <f t="shared" si="552"/>
        <v>0</v>
      </c>
      <c r="LL168" s="6">
        <f t="shared" si="553"/>
        <v>0</v>
      </c>
      <c r="LM168" s="6">
        <f t="shared" si="554"/>
        <v>0</v>
      </c>
      <c r="LN168" s="6">
        <f t="shared" si="555"/>
        <v>5.4294120328615234</v>
      </c>
      <c r="LO168" s="193">
        <f t="shared" si="741"/>
        <v>5.6740334309306508</v>
      </c>
      <c r="LP168" s="193">
        <f t="shared" si="742"/>
        <v>4.1745731882913786</v>
      </c>
      <c r="LQ168" s="193">
        <f t="shared" si="743"/>
        <v>3.8150380693314694</v>
      </c>
      <c r="LR168" s="193">
        <f t="shared" si="556"/>
        <v>4.0079302005360358</v>
      </c>
      <c r="LS168" s="212">
        <f t="shared" si="744"/>
        <v>57044.086305860175</v>
      </c>
      <c r="LW168" s="3">
        <f t="shared" si="557"/>
        <v>0</v>
      </c>
      <c r="LX168" s="6">
        <f t="shared" si="558"/>
        <v>0</v>
      </c>
      <c r="LY168" s="6">
        <f t="shared" si="559"/>
        <v>0</v>
      </c>
      <c r="LZ168" s="6">
        <f t="shared" si="560"/>
        <v>5.0613163018200655</v>
      </c>
      <c r="MA168" s="193">
        <f t="shared" si="745"/>
        <v>5.6740334309306508</v>
      </c>
      <c r="MB168" s="193">
        <f t="shared" si="746"/>
        <v>4.1745731882913786</v>
      </c>
      <c r="MC168" s="193">
        <f t="shared" si="747"/>
        <v>3.8150380693314694</v>
      </c>
      <c r="MD168" s="193">
        <f t="shared" si="561"/>
        <v>4.0012190759991055</v>
      </c>
      <c r="ME168" s="212">
        <f t="shared" si="748"/>
        <v>56996.513140109928</v>
      </c>
      <c r="MI168" s="3">
        <f t="shared" si="562"/>
        <v>0</v>
      </c>
      <c r="MJ168" s="6">
        <f t="shared" si="563"/>
        <v>0</v>
      </c>
      <c r="MK168" s="6">
        <f t="shared" si="564"/>
        <v>0</v>
      </c>
      <c r="ML168" s="6">
        <f t="shared" si="565"/>
        <v>5.7514957975228009</v>
      </c>
      <c r="MM168" s="193">
        <f t="shared" si="749"/>
        <v>5.6740334309306508</v>
      </c>
      <c r="MN168" s="193">
        <f t="shared" si="750"/>
        <v>4.1745731882913786</v>
      </c>
      <c r="MO168" s="193">
        <f t="shared" si="751"/>
        <v>3.8150380693314694</v>
      </c>
      <c r="MP168" s="193">
        <f t="shared" si="566"/>
        <v>4.0137657140881116</v>
      </c>
      <c r="MQ168" s="205">
        <f t="shared" si="752"/>
        <v>57085.484799260848</v>
      </c>
      <c r="MT168" s="3">
        <f t="shared" si="567"/>
        <v>7.0327880103048797</v>
      </c>
      <c r="MU168" s="6">
        <f t="shared" si="568"/>
        <v>6.3781808065439058</v>
      </c>
      <c r="MV168" s="6">
        <f t="shared" si="569"/>
        <v>5.420453155904088</v>
      </c>
      <c r="MW168" s="6">
        <f t="shared" si="570"/>
        <v>5.5214359656218885</v>
      </c>
      <c r="MX168" s="193">
        <f t="shared" si="753"/>
        <v>5.697896918908687</v>
      </c>
      <c r="MY168" s="193">
        <f t="shared" si="754"/>
        <v>4.2681615382842599</v>
      </c>
      <c r="MZ168" s="193">
        <f t="shared" si="755"/>
        <v>3.9278754298480587</v>
      </c>
      <c r="NA168" s="193">
        <f t="shared" si="571"/>
        <v>4.0096009678350928</v>
      </c>
      <c r="NB168" s="212">
        <f t="shared" si="756"/>
        <v>57868.605941161972</v>
      </c>
      <c r="NF168" s="3">
        <f t="shared" si="572"/>
        <v>7.0327880103048788</v>
      </c>
      <c r="NG168" s="6">
        <f t="shared" si="573"/>
        <v>0</v>
      </c>
      <c r="NH168" s="6">
        <f t="shared" si="574"/>
        <v>0</v>
      </c>
      <c r="NI168" s="6">
        <f t="shared" si="575"/>
        <v>0</v>
      </c>
      <c r="NJ168" s="193">
        <f t="shared" si="757"/>
        <v>5.697896918908687</v>
      </c>
      <c r="NK168" s="193">
        <f t="shared" si="758"/>
        <v>4.1745731882913786</v>
      </c>
      <c r="NL168" s="193">
        <f t="shared" si="759"/>
        <v>3.8150380693314694</v>
      </c>
      <c r="NM168" s="193">
        <f t="shared" si="576"/>
        <v>3.9040600573940507</v>
      </c>
      <c r="NN168" s="212">
        <f t="shared" si="760"/>
        <v>56325.993202082595</v>
      </c>
      <c r="NR168" s="3">
        <f t="shared" si="577"/>
        <v>0</v>
      </c>
      <c r="NS168" s="6">
        <f t="shared" si="578"/>
        <v>6.3781808065439058</v>
      </c>
      <c r="NT168" s="6">
        <f t="shared" si="579"/>
        <v>0</v>
      </c>
      <c r="NU168" s="6">
        <f t="shared" si="580"/>
        <v>0</v>
      </c>
      <c r="NV168" s="193">
        <f t="shared" si="761"/>
        <v>5.6740334309306508</v>
      </c>
      <c r="NW168" s="193">
        <f t="shared" si="762"/>
        <v>4.2681615382842599</v>
      </c>
      <c r="NX168" s="193">
        <f t="shared" si="763"/>
        <v>3.8150380693314694</v>
      </c>
      <c r="NY168" s="193">
        <f t="shared" si="581"/>
        <v>3.9040600573940507</v>
      </c>
      <c r="NZ168" s="212">
        <f t="shared" si="764"/>
        <v>56545.49238486158</v>
      </c>
      <c r="OD168" s="3">
        <f t="shared" si="582"/>
        <v>0</v>
      </c>
      <c r="OE168" s="6">
        <f t="shared" si="583"/>
        <v>0</v>
      </c>
      <c r="OF168" s="6">
        <f t="shared" si="584"/>
        <v>5.420453155904088</v>
      </c>
      <c r="OG168" s="6">
        <f t="shared" si="585"/>
        <v>0</v>
      </c>
      <c r="OH168" s="193">
        <f t="shared" si="765"/>
        <v>5.6740334309306508</v>
      </c>
      <c r="OI168" s="193">
        <f t="shared" si="766"/>
        <v>4.1745731882913786</v>
      </c>
      <c r="OJ168" s="193">
        <f t="shared" si="767"/>
        <v>3.9278754298480587</v>
      </c>
      <c r="OK168" s="193">
        <f t="shared" si="586"/>
        <v>3.9040600573940507</v>
      </c>
      <c r="OL168" s="212">
        <f t="shared" si="768"/>
        <v>56864.739568371493</v>
      </c>
      <c r="OP168" s="3">
        <f t="shared" si="587"/>
        <v>0</v>
      </c>
      <c r="OQ168" s="6">
        <f t="shared" si="588"/>
        <v>0</v>
      </c>
      <c r="OR168" s="6">
        <f t="shared" si="589"/>
        <v>0</v>
      </c>
      <c r="OS168" s="6">
        <f t="shared" si="590"/>
        <v>5.5214359656218885</v>
      </c>
      <c r="OT168" s="193">
        <f t="shared" si="769"/>
        <v>5.6740334309306508</v>
      </c>
      <c r="OU168" s="193">
        <f t="shared" si="770"/>
        <v>4.1745731882913786</v>
      </c>
      <c r="OV168" s="193">
        <f t="shared" si="771"/>
        <v>3.8150380693314694</v>
      </c>
      <c r="OW168" s="193">
        <f t="shared" si="591"/>
        <v>4.0096009678350928</v>
      </c>
      <c r="OX168" s="232">
        <f t="shared" si="772"/>
        <v>57055.936050257929</v>
      </c>
    </row>
    <row r="169" spans="1:414" x14ac:dyDescent="0.2">
      <c r="B169" s="81">
        <v>45346</v>
      </c>
      <c r="C169">
        <v>113</v>
      </c>
      <c r="D169">
        <v>11.336784323481215</v>
      </c>
      <c r="E169">
        <v>0</v>
      </c>
      <c r="F169">
        <v>1</v>
      </c>
      <c r="G169">
        <v>0</v>
      </c>
      <c r="H169">
        <v>0</v>
      </c>
      <c r="I169">
        <v>0</v>
      </c>
      <c r="J169">
        <v>0</v>
      </c>
      <c r="K169">
        <v>0</v>
      </c>
      <c r="L169">
        <v>0</v>
      </c>
      <c r="M169">
        <v>0</v>
      </c>
      <c r="N169">
        <v>0</v>
      </c>
      <c r="O169">
        <v>0</v>
      </c>
      <c r="P169">
        <v>0</v>
      </c>
      <c r="Q169">
        <v>1</v>
      </c>
      <c r="R169">
        <v>0</v>
      </c>
      <c r="S169">
        <v>0</v>
      </c>
      <c r="T169">
        <v>12769</v>
      </c>
      <c r="U169">
        <v>7.2066865150366741</v>
      </c>
      <c r="V169">
        <v>6.3870374291890526</v>
      </c>
      <c r="W169">
        <v>4.71934781751738</v>
      </c>
      <c r="X169">
        <v>4.6011966380178233</v>
      </c>
      <c r="Y169" s="3">
        <v>1057.2101667671566</v>
      </c>
      <c r="Z169" s="3">
        <v>529.08183884271989</v>
      </c>
      <c r="AA169" s="3">
        <v>66.716638469452889</v>
      </c>
      <c r="AB169" s="3">
        <v>50.000000000004619</v>
      </c>
      <c r="AC169">
        <v>0</v>
      </c>
      <c r="AD169">
        <v>1</v>
      </c>
      <c r="AE169" s="6"/>
      <c r="AF169" s="1" t="s">
        <v>2</v>
      </c>
      <c r="AG169">
        <v>113</v>
      </c>
      <c r="AH169" s="189">
        <v>45346</v>
      </c>
      <c r="AI169">
        <f t="shared" si="592"/>
        <v>2</v>
      </c>
      <c r="AJ169">
        <v>113</v>
      </c>
      <c r="AK169">
        <v>0</v>
      </c>
      <c r="AL169">
        <v>1</v>
      </c>
      <c r="AM169">
        <v>0</v>
      </c>
      <c r="AN169">
        <v>0</v>
      </c>
      <c r="AO169">
        <v>1</v>
      </c>
      <c r="AP169">
        <v>0</v>
      </c>
      <c r="AQ169">
        <v>0</v>
      </c>
      <c r="AS169" s="37"/>
      <c r="AT169" s="37"/>
      <c r="AU169" s="6">
        <f t="shared" si="593"/>
        <v>0</v>
      </c>
      <c r="AV169" s="6">
        <f t="shared" si="594"/>
        <v>0</v>
      </c>
      <c r="AW169" s="6">
        <f t="shared" si="595"/>
        <v>0</v>
      </c>
      <c r="AX169" s="6">
        <f t="shared" si="596"/>
        <v>0</v>
      </c>
      <c r="AY169" s="193">
        <f t="shared" si="597"/>
        <v>5.6740334309306508</v>
      </c>
      <c r="AZ169" s="193">
        <f t="shared" si="598"/>
        <v>4.1745731882913786</v>
      </c>
      <c r="BA169" s="193">
        <f t="shared" si="599"/>
        <v>3.8150380693314694</v>
      </c>
      <c r="BB169" s="193">
        <f t="shared" si="600"/>
        <v>3.9040600573940507</v>
      </c>
      <c r="BC169" s="72">
        <f t="shared" si="601"/>
        <v>56312.210093717425</v>
      </c>
      <c r="BG169" s="3">
        <f t="shared" si="602"/>
        <v>7.0625527847359404</v>
      </c>
      <c r="BH169" s="6">
        <f t="shared" si="603"/>
        <v>0</v>
      </c>
      <c r="BI169" s="6">
        <f t="shared" si="604"/>
        <v>0</v>
      </c>
      <c r="BJ169" s="6">
        <f t="shared" si="605"/>
        <v>0</v>
      </c>
      <c r="BK169" s="193">
        <f t="shared" si="606"/>
        <v>5.6979967155061928</v>
      </c>
      <c r="BL169" s="193">
        <f t="shared" si="607"/>
        <v>4.1745731882913786</v>
      </c>
      <c r="BM169" s="193">
        <f t="shared" si="608"/>
        <v>3.8150380693314694</v>
      </c>
      <c r="BN169" s="193">
        <f t="shared" si="609"/>
        <v>3.9040600573940507</v>
      </c>
      <c r="BO169" s="72">
        <f t="shared" si="610"/>
        <v>56326.050849830739</v>
      </c>
      <c r="BS169" s="3">
        <f t="shared" si="611"/>
        <v>7.0625750367180782</v>
      </c>
      <c r="BT169" s="6">
        <f t="shared" si="612"/>
        <v>0</v>
      </c>
      <c r="BU169" s="6">
        <f t="shared" si="613"/>
        <v>0</v>
      </c>
      <c r="BV169" s="6">
        <f t="shared" si="614"/>
        <v>0</v>
      </c>
      <c r="BW169" s="193">
        <f t="shared" si="615"/>
        <v>5.6979967901098565</v>
      </c>
      <c r="BX169" s="193">
        <f t="shared" si="616"/>
        <v>4.1745731882913786</v>
      </c>
      <c r="BY169" s="193">
        <f t="shared" si="773"/>
        <v>3.8150380693314694</v>
      </c>
      <c r="BZ169" s="193">
        <f t="shared" si="617"/>
        <v>3.9040600573940507</v>
      </c>
      <c r="CA169" s="72">
        <f t="shared" si="618"/>
        <v>56326.050849830739</v>
      </c>
      <c r="CE169" s="3">
        <f t="shared" si="619"/>
        <v>0</v>
      </c>
      <c r="CF169" s="6">
        <f t="shared" si="620"/>
        <v>6.3870374291890526</v>
      </c>
      <c r="CG169" s="6">
        <f t="shared" si="621"/>
        <v>0</v>
      </c>
      <c r="CH169" s="6">
        <f t="shared" si="622"/>
        <v>0</v>
      </c>
      <c r="CI169" s="193">
        <f t="shared" si="623"/>
        <v>5.6740334309306508</v>
      </c>
      <c r="CJ169" s="193">
        <f t="shared" si="624"/>
        <v>4.2682855898354894</v>
      </c>
      <c r="CK169" s="193">
        <f t="shared" si="774"/>
        <v>3.8150380693314694</v>
      </c>
      <c r="CL169" s="193">
        <f t="shared" si="625"/>
        <v>3.9040600573940507</v>
      </c>
      <c r="CM169" s="72">
        <f t="shared" si="626"/>
        <v>56545.802241475292</v>
      </c>
      <c r="CQ169" s="3">
        <f t="shared" si="627"/>
        <v>0</v>
      </c>
      <c r="CR169" s="6">
        <f t="shared" si="628"/>
        <v>6.3871068935097259</v>
      </c>
      <c r="CS169" s="6">
        <f t="shared" si="629"/>
        <v>0</v>
      </c>
      <c r="CT169" s="6">
        <f t="shared" si="630"/>
        <v>0</v>
      </c>
      <c r="CU169" s="193">
        <f t="shared" si="631"/>
        <v>5.6740334309306508</v>
      </c>
      <c r="CV169" s="193">
        <f t="shared" si="632"/>
        <v>4.2682865627366082</v>
      </c>
      <c r="CW169" s="193">
        <f t="shared" si="775"/>
        <v>3.8150380693314694</v>
      </c>
      <c r="CX169" s="193">
        <f t="shared" si="633"/>
        <v>3.9040600573940507</v>
      </c>
      <c r="CY169" s="72">
        <f t="shared" si="634"/>
        <v>56545.804671599573</v>
      </c>
      <c r="DC169" s="3">
        <f t="shared" si="635"/>
        <v>0</v>
      </c>
      <c r="DD169" s="6">
        <f t="shared" si="636"/>
        <v>0</v>
      </c>
      <c r="DE169" s="6">
        <f t="shared" si="637"/>
        <v>4.955315208393249</v>
      </c>
      <c r="DF169" s="6">
        <f t="shared" si="638"/>
        <v>0</v>
      </c>
      <c r="DG169" s="193">
        <f t="shared" si="639"/>
        <v>5.6740334309306508</v>
      </c>
      <c r="DH169" s="193">
        <f t="shared" si="640"/>
        <v>4.1745731882913786</v>
      </c>
      <c r="DI169" s="193">
        <f t="shared" si="776"/>
        <v>3.918676801488155</v>
      </c>
      <c r="DJ169" s="193">
        <f t="shared" si="641"/>
        <v>3.9040600573940507</v>
      </c>
      <c r="DK169" s="72">
        <f t="shared" si="642"/>
        <v>56819.494495959843</v>
      </c>
      <c r="DO169" s="3">
        <f t="shared" si="643"/>
        <v>0</v>
      </c>
      <c r="DP169" s="6">
        <f t="shared" si="644"/>
        <v>0</v>
      </c>
      <c r="DQ169" s="6">
        <f t="shared" si="645"/>
        <v>4.7194389613737719</v>
      </c>
      <c r="DR169" s="6">
        <f t="shared" si="646"/>
        <v>0</v>
      </c>
      <c r="DS169" s="193">
        <f t="shared" si="647"/>
        <v>5.6740334309306508</v>
      </c>
      <c r="DT169" s="193">
        <f t="shared" si="648"/>
        <v>4.1745731882913786</v>
      </c>
      <c r="DU169" s="193">
        <f t="shared" si="777"/>
        <v>3.913979546951535</v>
      </c>
      <c r="DV169" s="193">
        <f t="shared" si="649"/>
        <v>3.9040600573940507</v>
      </c>
      <c r="DW169" s="72">
        <f t="shared" si="650"/>
        <v>56796.404109923678</v>
      </c>
      <c r="EA169" s="3">
        <f t="shared" si="651"/>
        <v>0</v>
      </c>
      <c r="EB169" s="6">
        <f t="shared" si="652"/>
        <v>0</v>
      </c>
      <c r="EC169" s="6">
        <f t="shared" si="653"/>
        <v>0</v>
      </c>
      <c r="ED169" s="6">
        <f t="shared" si="654"/>
        <v>13.80358991405347</v>
      </c>
      <c r="EE169" s="193">
        <f t="shared" si="655"/>
        <v>5.6740334309306508</v>
      </c>
      <c r="EF169" s="193">
        <f t="shared" si="656"/>
        <v>4.1745731882913786</v>
      </c>
      <c r="EG169" s="193">
        <f t="shared" si="778"/>
        <v>3.8150380693314694</v>
      </c>
      <c r="EH169" s="193">
        <f t="shared" si="657"/>
        <v>4.1495746364838801</v>
      </c>
      <c r="EI169" s="72">
        <f t="shared" si="658"/>
        <v>58057.476754843105</v>
      </c>
      <c r="EM169" s="3">
        <f t="shared" si="659"/>
        <v>0</v>
      </c>
      <c r="EN169" s="6">
        <f t="shared" si="660"/>
        <v>0</v>
      </c>
      <c r="EO169" s="6">
        <f t="shared" si="661"/>
        <v>0</v>
      </c>
      <c r="EP169" s="6">
        <f t="shared" si="662"/>
        <v>4.6013102000546153</v>
      </c>
      <c r="EQ169" s="193">
        <f t="shared" si="663"/>
        <v>5.6740334309306508</v>
      </c>
      <c r="ER169" s="193">
        <f t="shared" si="664"/>
        <v>4.1745731882913786</v>
      </c>
      <c r="ES169" s="193">
        <f t="shared" si="779"/>
        <v>3.8150380693314694</v>
      </c>
      <c r="ET169" s="193">
        <f t="shared" si="665"/>
        <v>3.992768428833108</v>
      </c>
      <c r="EU169" s="72">
        <f t="shared" si="666"/>
        <v>56936.665444719103</v>
      </c>
      <c r="EY169" s="3">
        <f t="shared" si="667"/>
        <v>7.0625527847359404</v>
      </c>
      <c r="EZ169" s="6">
        <f t="shared" si="668"/>
        <v>6.3870374291890526</v>
      </c>
      <c r="FA169" s="6">
        <f t="shared" si="669"/>
        <v>4.955315208393249</v>
      </c>
      <c r="FB169" s="6">
        <f t="shared" si="670"/>
        <v>13.80358991405347</v>
      </c>
      <c r="FC169" s="193">
        <f t="shared" si="671"/>
        <v>5.6979967155061928</v>
      </c>
      <c r="FD169" s="193">
        <f t="shared" si="672"/>
        <v>4.2682855898354894</v>
      </c>
      <c r="FE169" s="193">
        <f t="shared" si="780"/>
        <v>3.918676801488155</v>
      </c>
      <c r="FF169" s="193">
        <f t="shared" si="673"/>
        <v>4.1495746364838801</v>
      </c>
      <c r="FG169" s="72">
        <f t="shared" si="674"/>
        <v>58837.942567214479</v>
      </c>
      <c r="FK169" s="3">
        <f t="shared" si="675"/>
        <v>7.2067087670188128</v>
      </c>
      <c r="FL169" s="6">
        <f t="shared" si="676"/>
        <v>6.3871068935097259</v>
      </c>
      <c r="FM169" s="6">
        <f t="shared" si="677"/>
        <v>4.7194389613737719</v>
      </c>
      <c r="FN169" s="6">
        <f t="shared" si="678"/>
        <v>4.6013102000546153</v>
      </c>
      <c r="FO169" s="193">
        <f t="shared" si="679"/>
        <v>5.698479906922242</v>
      </c>
      <c r="FP169" s="193">
        <f t="shared" si="680"/>
        <v>4.2682865627366082</v>
      </c>
      <c r="FQ169" s="193">
        <f t="shared" si="781"/>
        <v>3.913979546951535</v>
      </c>
      <c r="FR169" s="193">
        <f t="shared" si="681"/>
        <v>3.992768428833108</v>
      </c>
      <c r="FS169" s="205">
        <f t="shared" si="682"/>
        <v>57678.903459895606</v>
      </c>
      <c r="FW169" s="3">
        <f t="shared" si="683"/>
        <v>8.2876894922921753</v>
      </c>
      <c r="FX169" s="6">
        <f t="shared" si="684"/>
        <v>7.2173522949836286</v>
      </c>
      <c r="FY169" s="6">
        <f t="shared" si="685"/>
        <v>5.851991293721551</v>
      </c>
      <c r="FZ169" s="6">
        <f t="shared" si="686"/>
        <v>5.4294120328610314</v>
      </c>
      <c r="GA169" s="193">
        <f t="shared" si="687"/>
        <v>5.7020957881464822</v>
      </c>
      <c r="GB169" s="193">
        <f t="shared" si="688"/>
        <v>4.2798476929124663</v>
      </c>
      <c r="GC169" s="193">
        <f t="shared" si="782"/>
        <v>3.9363345731829478</v>
      </c>
      <c r="GD169" s="193">
        <f t="shared" si="689"/>
        <v>4.0079302005360269</v>
      </c>
      <c r="GE169" s="72">
        <f t="shared" si="690"/>
        <v>57931.343900690095</v>
      </c>
      <c r="GI169" s="3">
        <f t="shared" si="691"/>
        <v>7.9273551665403419</v>
      </c>
      <c r="GJ169" s="6">
        <f t="shared" si="692"/>
        <v>7.0257411721079581</v>
      </c>
      <c r="GK169" s="6">
        <f t="shared" si="693"/>
        <v>5.1912825992691181</v>
      </c>
      <c r="GL169" s="6">
        <f t="shared" si="694"/>
        <v>5.0613163018196063</v>
      </c>
      <c r="GM169" s="193">
        <f t="shared" si="695"/>
        <v>5.7008919217578935</v>
      </c>
      <c r="GN169" s="193">
        <f t="shared" si="696"/>
        <v>4.277191355933943</v>
      </c>
      <c r="GO169" s="193">
        <f t="shared" si="783"/>
        <v>3.9233538972817086</v>
      </c>
      <c r="GP169" s="193">
        <f t="shared" si="697"/>
        <v>4.0012190759990975</v>
      </c>
      <c r="GQ169" s="72">
        <f t="shared" si="698"/>
        <v>57810.552676738895</v>
      </c>
      <c r="GU169" s="3">
        <f t="shared" si="699"/>
        <v>9.3686924695476765</v>
      </c>
      <c r="GV169" s="6">
        <f t="shared" si="700"/>
        <v>7.6644449150268628</v>
      </c>
      <c r="GW169" s="6">
        <f t="shared" si="701"/>
        <v>6.1351521627725942</v>
      </c>
      <c r="GX169" s="6">
        <f t="shared" si="702"/>
        <v>5.7514957975222796</v>
      </c>
      <c r="GY169" s="193">
        <f t="shared" si="703"/>
        <v>5.7056987158967418</v>
      </c>
      <c r="GZ169" s="193">
        <f t="shared" si="704"/>
        <v>4.2860185089572589</v>
      </c>
      <c r="HA169" s="193">
        <f t="shared" si="784"/>
        <v>3.941846550124871</v>
      </c>
      <c r="HB169" s="193">
        <f t="shared" si="705"/>
        <v>4.0137657140881027</v>
      </c>
      <c r="HC169" s="205">
        <f t="shared" si="706"/>
        <v>58019.000228400248</v>
      </c>
      <c r="HG169" s="3">
        <f t="shared" si="507"/>
        <v>8.2876894922921753</v>
      </c>
      <c r="HH169" s="6">
        <f t="shared" si="508"/>
        <v>0</v>
      </c>
      <c r="HI169" s="6">
        <f t="shared" si="509"/>
        <v>0</v>
      </c>
      <c r="HJ169" s="6">
        <f t="shared" si="510"/>
        <v>0</v>
      </c>
      <c r="HK169" s="193">
        <f t="shared" si="707"/>
        <v>5.7020957881464822</v>
      </c>
      <c r="HL169" s="193">
        <f t="shared" si="707"/>
        <v>4.1745731882913786</v>
      </c>
      <c r="HM169" s="193">
        <f t="shared" si="707"/>
        <v>3.8150380693314694</v>
      </c>
      <c r="HN169" s="193">
        <f t="shared" si="511"/>
        <v>3.9040600573940507</v>
      </c>
      <c r="HO169" s="212">
        <f t="shared" si="708"/>
        <v>56328.418740128247</v>
      </c>
      <c r="HS169" s="3">
        <f t="shared" si="512"/>
        <v>7.9273551665403419</v>
      </c>
      <c r="HT169" s="6">
        <f t="shared" si="513"/>
        <v>0</v>
      </c>
      <c r="HU169" s="6">
        <f t="shared" si="514"/>
        <v>0</v>
      </c>
      <c r="HV169" s="6">
        <f t="shared" si="515"/>
        <v>0</v>
      </c>
      <c r="HW169" s="193">
        <f t="shared" si="709"/>
        <v>5.7008919217578935</v>
      </c>
      <c r="HX169" s="193">
        <f t="shared" si="710"/>
        <v>4.1745731882913786</v>
      </c>
      <c r="HY169" s="193">
        <f t="shared" si="711"/>
        <v>3.8150380693314694</v>
      </c>
      <c r="HZ169" s="193">
        <f t="shared" si="516"/>
        <v>3.9040600573940507</v>
      </c>
      <c r="IA169" s="212">
        <f t="shared" si="712"/>
        <v>56327.723298473167</v>
      </c>
      <c r="IE169" s="3">
        <f t="shared" si="517"/>
        <v>9.3686924695476765</v>
      </c>
      <c r="IF169" s="6">
        <f t="shared" si="518"/>
        <v>0</v>
      </c>
      <c r="IG169" s="6">
        <f t="shared" si="519"/>
        <v>0</v>
      </c>
      <c r="IH169" s="6">
        <f t="shared" si="520"/>
        <v>0</v>
      </c>
      <c r="II169" s="193">
        <f t="shared" si="713"/>
        <v>5.7056987158967418</v>
      </c>
      <c r="IJ169" s="193">
        <f t="shared" si="714"/>
        <v>4.1745731882913786</v>
      </c>
      <c r="IK169" s="193">
        <f t="shared" si="715"/>
        <v>3.8150380693314694</v>
      </c>
      <c r="IL169" s="193">
        <f t="shared" si="521"/>
        <v>3.9040600573940507</v>
      </c>
      <c r="IM169" s="205">
        <f t="shared" si="716"/>
        <v>56330.500107148138</v>
      </c>
      <c r="IQ169" s="3">
        <f t="shared" si="522"/>
        <v>0</v>
      </c>
      <c r="IR169" s="6">
        <f t="shared" si="523"/>
        <v>7.2173522949836286</v>
      </c>
      <c r="IS169" s="6">
        <f t="shared" si="524"/>
        <v>0</v>
      </c>
      <c r="IT169" s="6">
        <f t="shared" si="525"/>
        <v>0</v>
      </c>
      <c r="IU169" s="193">
        <f t="shared" si="717"/>
        <v>5.6740334309306508</v>
      </c>
      <c r="IV169" s="193">
        <f t="shared" si="718"/>
        <v>4.2798476929124663</v>
      </c>
      <c r="IW169" s="193">
        <f t="shared" si="719"/>
        <v>3.8150380693314694</v>
      </c>
      <c r="IX169" s="193">
        <f t="shared" si="526"/>
        <v>3.9040600573940507</v>
      </c>
      <c r="IY169" s="212">
        <f t="shared" si="720"/>
        <v>56574.689578430916</v>
      </c>
      <c r="JC169" s="3">
        <f t="shared" si="527"/>
        <v>0</v>
      </c>
      <c r="JD169" s="6">
        <f t="shared" si="528"/>
        <v>7.0257411721079581</v>
      </c>
      <c r="JE169" s="6">
        <f t="shared" si="529"/>
        <v>0</v>
      </c>
      <c r="JF169" s="6">
        <f t="shared" si="530"/>
        <v>0</v>
      </c>
      <c r="JG169" s="193">
        <f t="shared" si="721"/>
        <v>5.6740334309306508</v>
      </c>
      <c r="JH169" s="193">
        <f t="shared" si="722"/>
        <v>4.277191355933943</v>
      </c>
      <c r="JI169" s="193">
        <f t="shared" si="723"/>
        <v>3.8150380693314694</v>
      </c>
      <c r="JJ169" s="193">
        <f t="shared" si="531"/>
        <v>3.9040600573940507</v>
      </c>
      <c r="JK169" s="212">
        <f t="shared" si="724"/>
        <v>56568.051547693918</v>
      </c>
      <c r="JO169" s="3">
        <f t="shared" si="532"/>
        <v>0</v>
      </c>
      <c r="JP169" s="6">
        <f t="shared" si="533"/>
        <v>7.6644449150268628</v>
      </c>
      <c r="JQ169" s="6">
        <f t="shared" si="534"/>
        <v>0</v>
      </c>
      <c r="JR169" s="6">
        <f t="shared" si="535"/>
        <v>0</v>
      </c>
      <c r="JS169" s="193">
        <f t="shared" si="725"/>
        <v>5.6740334309306508</v>
      </c>
      <c r="JT169" s="193">
        <f t="shared" si="726"/>
        <v>4.2860185089572589</v>
      </c>
      <c r="JU169" s="193">
        <f t="shared" si="727"/>
        <v>3.8150380693314694</v>
      </c>
      <c r="JV169" s="193">
        <f t="shared" si="536"/>
        <v>3.9040600573940507</v>
      </c>
      <c r="JW169" s="205">
        <f t="shared" si="728"/>
        <v>56590.113093534106</v>
      </c>
      <c r="KA169" s="3">
        <f t="shared" si="537"/>
        <v>0</v>
      </c>
      <c r="KB169" s="6">
        <f t="shared" si="538"/>
        <v>0</v>
      </c>
      <c r="KC169" s="6">
        <f t="shared" si="539"/>
        <v>5.851991293721551</v>
      </c>
      <c r="KD169" s="6">
        <f t="shared" si="540"/>
        <v>0</v>
      </c>
      <c r="KE169" s="193">
        <f t="shared" si="729"/>
        <v>5.6740334309306508</v>
      </c>
      <c r="KF169" s="193">
        <f t="shared" si="730"/>
        <v>4.1745731882913786</v>
      </c>
      <c r="KG169" s="193">
        <f t="shared" si="731"/>
        <v>3.9363345731829478</v>
      </c>
      <c r="KH169" s="193">
        <f t="shared" si="541"/>
        <v>3.9040600573940507</v>
      </c>
      <c r="KI169" s="212">
        <f t="shared" si="732"/>
        <v>56906.379153180373</v>
      </c>
      <c r="KM169" s="3">
        <f t="shared" si="542"/>
        <v>0</v>
      </c>
      <c r="KN169" s="6">
        <f t="shared" si="543"/>
        <v>0</v>
      </c>
      <c r="KO169" s="6">
        <f t="shared" si="544"/>
        <v>5.1912825992691181</v>
      </c>
      <c r="KP169" s="6">
        <f t="shared" si="545"/>
        <v>0</v>
      </c>
      <c r="KQ169" s="193">
        <f t="shared" si="733"/>
        <v>5.6740334309306508</v>
      </c>
      <c r="KR169" s="193">
        <f t="shared" si="734"/>
        <v>4.1745731882913786</v>
      </c>
      <c r="KS169" s="193">
        <f t="shared" si="735"/>
        <v>3.9233538972817086</v>
      </c>
      <c r="KT169" s="193">
        <f t="shared" si="546"/>
        <v>3.9040600573940507</v>
      </c>
      <c r="KU169" s="212">
        <f t="shared" si="736"/>
        <v>56842.495114237776</v>
      </c>
      <c r="KY169" s="3">
        <f t="shared" si="547"/>
        <v>0</v>
      </c>
      <c r="KZ169" s="6">
        <f t="shared" si="548"/>
        <v>0</v>
      </c>
      <c r="LA169" s="6">
        <f t="shared" si="549"/>
        <v>6.1351521627725942</v>
      </c>
      <c r="LB169" s="6">
        <f t="shared" si="550"/>
        <v>0</v>
      </c>
      <c r="LC169" s="193">
        <f t="shared" si="737"/>
        <v>5.6740334309306508</v>
      </c>
      <c r="LD169" s="193">
        <f t="shared" si="738"/>
        <v>4.1745731882913786</v>
      </c>
      <c r="LE169" s="193">
        <f t="shared" si="739"/>
        <v>3.941846550124871</v>
      </c>
      <c r="LF169" s="193">
        <f t="shared" si="551"/>
        <v>3.9040600573940507</v>
      </c>
      <c r="LG169" s="205">
        <f t="shared" si="740"/>
        <v>56933.527907902069</v>
      </c>
      <c r="LK169" s="3">
        <f t="shared" si="552"/>
        <v>0</v>
      </c>
      <c r="LL169" s="6">
        <f t="shared" si="553"/>
        <v>0</v>
      </c>
      <c r="LM169" s="6">
        <f t="shared" si="554"/>
        <v>0</v>
      </c>
      <c r="LN169" s="6">
        <f t="shared" si="555"/>
        <v>5.4294120328610314</v>
      </c>
      <c r="LO169" s="193">
        <f t="shared" si="741"/>
        <v>5.6740334309306508</v>
      </c>
      <c r="LP169" s="193">
        <f t="shared" si="742"/>
        <v>4.1745731882913786</v>
      </c>
      <c r="LQ169" s="193">
        <f t="shared" si="743"/>
        <v>3.8150380693314694</v>
      </c>
      <c r="LR169" s="193">
        <f t="shared" si="556"/>
        <v>4.0079302005360269</v>
      </c>
      <c r="LS169" s="212">
        <f t="shared" si="744"/>
        <v>57044.086305860073</v>
      </c>
      <c r="LW169" s="3">
        <f t="shared" si="557"/>
        <v>0</v>
      </c>
      <c r="LX169" s="6">
        <f t="shared" si="558"/>
        <v>0</v>
      </c>
      <c r="LY169" s="6">
        <f t="shared" si="559"/>
        <v>0</v>
      </c>
      <c r="LZ169" s="6">
        <f t="shared" si="560"/>
        <v>5.0613163018196063</v>
      </c>
      <c r="MA169" s="193">
        <f t="shared" si="745"/>
        <v>5.6740334309306508</v>
      </c>
      <c r="MB169" s="193">
        <f t="shared" si="746"/>
        <v>4.1745731882913786</v>
      </c>
      <c r="MC169" s="193">
        <f t="shared" si="747"/>
        <v>3.8150380693314694</v>
      </c>
      <c r="MD169" s="193">
        <f t="shared" si="561"/>
        <v>4.0012190759990975</v>
      </c>
      <c r="ME169" s="212">
        <f t="shared" si="748"/>
        <v>56996.513140109826</v>
      </c>
      <c r="MI169" s="3">
        <f t="shared" si="562"/>
        <v>0</v>
      </c>
      <c r="MJ169" s="6">
        <f t="shared" si="563"/>
        <v>0</v>
      </c>
      <c r="MK169" s="6">
        <f t="shared" si="564"/>
        <v>0</v>
      </c>
      <c r="ML169" s="6">
        <f t="shared" si="565"/>
        <v>5.7514957975222796</v>
      </c>
      <c r="MM169" s="193">
        <f t="shared" si="749"/>
        <v>5.6740334309306508</v>
      </c>
      <c r="MN169" s="193">
        <f t="shared" si="750"/>
        <v>4.1745731882913786</v>
      </c>
      <c r="MO169" s="193">
        <f t="shared" si="751"/>
        <v>3.8150380693314694</v>
      </c>
      <c r="MP169" s="193">
        <f t="shared" si="566"/>
        <v>4.0137657140881027</v>
      </c>
      <c r="MQ169" s="205">
        <f t="shared" si="752"/>
        <v>57085.484799260848</v>
      </c>
      <c r="MT169" s="3">
        <f t="shared" si="567"/>
        <v>6.8463521892848398</v>
      </c>
      <c r="MU169" s="6">
        <f t="shared" si="568"/>
        <v>6.3870374291890526</v>
      </c>
      <c r="MV169" s="6">
        <f t="shared" si="569"/>
        <v>5.4272499901449862</v>
      </c>
      <c r="MW169" s="6">
        <f t="shared" si="570"/>
        <v>5.5214359656213876</v>
      </c>
      <c r="MX169" s="193">
        <f t="shared" si="753"/>
        <v>5.6972716023229202</v>
      </c>
      <c r="MY169" s="193">
        <f t="shared" si="754"/>
        <v>4.2682855898354894</v>
      </c>
      <c r="MZ169" s="193">
        <f t="shared" si="755"/>
        <v>3.9280092196471026</v>
      </c>
      <c r="NA169" s="193">
        <f t="shared" si="571"/>
        <v>4.009600967835083</v>
      </c>
      <c r="NB169" s="212">
        <f t="shared" si="756"/>
        <v>57869.22189489763</v>
      </c>
      <c r="NF169" s="3">
        <f t="shared" si="572"/>
        <v>6.8463521892848389</v>
      </c>
      <c r="NG169" s="6">
        <f t="shared" si="573"/>
        <v>0</v>
      </c>
      <c r="NH169" s="6">
        <f t="shared" si="574"/>
        <v>0</v>
      </c>
      <c r="NI169" s="6">
        <f t="shared" si="575"/>
        <v>0</v>
      </c>
      <c r="NJ169" s="193">
        <f t="shared" si="757"/>
        <v>5.6972716023229202</v>
      </c>
      <c r="NK169" s="193">
        <f t="shared" si="758"/>
        <v>4.1745731882913786</v>
      </c>
      <c r="NL169" s="193">
        <f t="shared" si="759"/>
        <v>3.8150380693314694</v>
      </c>
      <c r="NM169" s="193">
        <f t="shared" si="576"/>
        <v>3.9040600573940507</v>
      </c>
      <c r="NN169" s="212">
        <f t="shared" si="760"/>
        <v>56325.631987773661</v>
      </c>
      <c r="NR169" s="3">
        <f t="shared" si="577"/>
        <v>0</v>
      </c>
      <c r="NS169" s="6">
        <f t="shared" si="578"/>
        <v>6.3870374291890526</v>
      </c>
      <c r="NT169" s="6">
        <f t="shared" si="579"/>
        <v>0</v>
      </c>
      <c r="NU169" s="6">
        <f t="shared" si="580"/>
        <v>0</v>
      </c>
      <c r="NV169" s="193">
        <f t="shared" si="761"/>
        <v>5.6740334309306508</v>
      </c>
      <c r="NW169" s="193">
        <f t="shared" si="762"/>
        <v>4.2682855898354894</v>
      </c>
      <c r="NX169" s="193">
        <f t="shared" si="763"/>
        <v>3.8150380693314694</v>
      </c>
      <c r="NY169" s="193">
        <f t="shared" si="581"/>
        <v>3.9040600573940507</v>
      </c>
      <c r="NZ169" s="212">
        <f t="shared" si="764"/>
        <v>56545.802241475292</v>
      </c>
      <c r="OD169" s="3">
        <f t="shared" si="582"/>
        <v>0</v>
      </c>
      <c r="OE169" s="6">
        <f t="shared" si="583"/>
        <v>0</v>
      </c>
      <c r="OF169" s="6">
        <f t="shared" si="584"/>
        <v>5.4272499901449862</v>
      </c>
      <c r="OG169" s="6">
        <f t="shared" si="585"/>
        <v>0</v>
      </c>
      <c r="OH169" s="193">
        <f t="shared" si="765"/>
        <v>5.6740334309306508</v>
      </c>
      <c r="OI169" s="193">
        <f t="shared" si="766"/>
        <v>4.1745731882913786</v>
      </c>
      <c r="OJ169" s="193">
        <f t="shared" si="767"/>
        <v>3.9280092196471026</v>
      </c>
      <c r="OK169" s="193">
        <f t="shared" si="586"/>
        <v>3.9040600573940507</v>
      </c>
      <c r="OL169" s="212">
        <f t="shared" si="768"/>
        <v>56865.397902792756</v>
      </c>
      <c r="OP169" s="3">
        <f t="shared" si="587"/>
        <v>0</v>
      </c>
      <c r="OQ169" s="6">
        <f t="shared" si="588"/>
        <v>0</v>
      </c>
      <c r="OR169" s="6">
        <f t="shared" si="589"/>
        <v>0</v>
      </c>
      <c r="OS169" s="6">
        <f t="shared" si="590"/>
        <v>5.5214359656213876</v>
      </c>
      <c r="OT169" s="193">
        <f t="shared" si="769"/>
        <v>5.6740334309306508</v>
      </c>
      <c r="OU169" s="193">
        <f t="shared" si="770"/>
        <v>4.1745731882913786</v>
      </c>
      <c r="OV169" s="193">
        <f t="shared" si="771"/>
        <v>3.8150380693314694</v>
      </c>
      <c r="OW169" s="193">
        <f t="shared" si="591"/>
        <v>4.009600967835083</v>
      </c>
      <c r="OX169" s="232">
        <f t="shared" si="772"/>
        <v>57055.936050257827</v>
      </c>
    </row>
    <row r="170" spans="1:414" x14ac:dyDescent="0.2">
      <c r="B170" s="81">
        <v>45353</v>
      </c>
      <c r="C170">
        <v>114</v>
      </c>
      <c r="D170">
        <v>11.336156801965462</v>
      </c>
      <c r="E170">
        <v>0</v>
      </c>
      <c r="F170">
        <v>0</v>
      </c>
      <c r="G170">
        <v>1</v>
      </c>
      <c r="H170">
        <v>0</v>
      </c>
      <c r="I170">
        <v>0</v>
      </c>
      <c r="J170">
        <v>0</v>
      </c>
      <c r="K170">
        <v>0</v>
      </c>
      <c r="L170">
        <v>0</v>
      </c>
      <c r="M170">
        <v>0</v>
      </c>
      <c r="N170">
        <v>0</v>
      </c>
      <c r="O170">
        <v>0</v>
      </c>
      <c r="P170">
        <v>0</v>
      </c>
      <c r="Q170">
        <v>1</v>
      </c>
      <c r="R170">
        <v>0</v>
      </c>
      <c r="S170">
        <v>0</v>
      </c>
      <c r="T170">
        <v>12996</v>
      </c>
      <c r="U170">
        <v>7.0420709807709017</v>
      </c>
      <c r="V170">
        <v>6.395903700855448</v>
      </c>
      <c r="W170">
        <v>4.7252819634215877</v>
      </c>
      <c r="X170">
        <v>4.6011966380177816</v>
      </c>
      <c r="Y170" s="3">
        <v>852.54711673700956</v>
      </c>
      <c r="Z170" s="3">
        <v>534.37265723114706</v>
      </c>
      <c r="AA170" s="3">
        <v>67.383804854147414</v>
      </c>
      <c r="AB170" s="3">
        <v>50.000000000000462</v>
      </c>
      <c r="AC170">
        <v>0</v>
      </c>
      <c r="AD170">
        <v>1</v>
      </c>
      <c r="AE170" s="6"/>
      <c r="AF170" s="1" t="s">
        <v>2</v>
      </c>
      <c r="AG170">
        <v>114</v>
      </c>
      <c r="AH170" s="189">
        <v>45353</v>
      </c>
      <c r="AI170">
        <f t="shared" si="592"/>
        <v>3</v>
      </c>
      <c r="AJ170">
        <v>114</v>
      </c>
      <c r="AK170">
        <v>0</v>
      </c>
      <c r="AL170">
        <v>1</v>
      </c>
      <c r="AM170">
        <v>0</v>
      </c>
      <c r="AN170">
        <v>0</v>
      </c>
      <c r="AO170">
        <v>1</v>
      </c>
      <c r="AP170">
        <v>0</v>
      </c>
      <c r="AQ170">
        <v>0</v>
      </c>
      <c r="AS170" s="37"/>
      <c r="AT170" s="37"/>
      <c r="AU170" s="6">
        <f t="shared" si="593"/>
        <v>0</v>
      </c>
      <c r="AV170" s="6">
        <f t="shared" si="594"/>
        <v>0</v>
      </c>
      <c r="AW170" s="6">
        <f t="shared" si="595"/>
        <v>0</v>
      </c>
      <c r="AX170" s="6">
        <f t="shared" si="596"/>
        <v>0</v>
      </c>
      <c r="AY170" s="193">
        <f t="shared" si="597"/>
        <v>5.6740334309306508</v>
      </c>
      <c r="AZ170" s="193">
        <f t="shared" si="598"/>
        <v>4.1745731882913786</v>
      </c>
      <c r="BA170" s="193">
        <f t="shared" si="599"/>
        <v>3.8150380693314694</v>
      </c>
      <c r="BB170" s="193">
        <f t="shared" si="600"/>
        <v>3.9040600573940507</v>
      </c>
      <c r="BC170" s="72">
        <f t="shared" si="601"/>
        <v>56312.210093717425</v>
      </c>
      <c r="BG170" s="3">
        <f t="shared" si="602"/>
        <v>6.9012295611554837</v>
      </c>
      <c r="BH170" s="6">
        <f t="shared" si="603"/>
        <v>0</v>
      </c>
      <c r="BI170" s="6">
        <f t="shared" si="604"/>
        <v>0</v>
      </c>
      <c r="BJ170" s="6">
        <f t="shared" si="605"/>
        <v>0</v>
      </c>
      <c r="BK170" s="193">
        <f t="shared" si="606"/>
        <v>5.6974557048321044</v>
      </c>
      <c r="BL170" s="193">
        <f t="shared" si="607"/>
        <v>4.1745731882913786</v>
      </c>
      <c r="BM170" s="193">
        <f t="shared" si="608"/>
        <v>3.8150380693314694</v>
      </c>
      <c r="BN170" s="193">
        <f t="shared" si="609"/>
        <v>3.9040600573940507</v>
      </c>
      <c r="BO170" s="72">
        <f t="shared" si="610"/>
        <v>56325.738334401474</v>
      </c>
      <c r="BS170" s="3">
        <f t="shared" si="611"/>
        <v>6.9012513048566078</v>
      </c>
      <c r="BT170" s="6">
        <f t="shared" si="612"/>
        <v>0</v>
      </c>
      <c r="BU170" s="6">
        <f t="shared" si="613"/>
        <v>0</v>
      </c>
      <c r="BV170" s="6">
        <f t="shared" si="614"/>
        <v>0</v>
      </c>
      <c r="BW170" s="193">
        <f t="shared" si="615"/>
        <v>5.6974557777711166</v>
      </c>
      <c r="BX170" s="193">
        <f t="shared" si="616"/>
        <v>4.1745731882913786</v>
      </c>
      <c r="BY170" s="193">
        <f t="shared" si="773"/>
        <v>3.8150380693314694</v>
      </c>
      <c r="BZ170" s="193">
        <f t="shared" si="617"/>
        <v>3.9040600573940507</v>
      </c>
      <c r="CA170" s="72">
        <f t="shared" si="618"/>
        <v>56325.738334401474</v>
      </c>
      <c r="CE170" s="3">
        <f t="shared" si="619"/>
        <v>0</v>
      </c>
      <c r="CF170" s="6">
        <f t="shared" si="620"/>
        <v>6.395903700855448</v>
      </c>
      <c r="CG170" s="6">
        <f t="shared" si="621"/>
        <v>0</v>
      </c>
      <c r="CH170" s="6">
        <f t="shared" si="622"/>
        <v>0</v>
      </c>
      <c r="CI170" s="193">
        <f t="shared" si="623"/>
        <v>5.6740334309306508</v>
      </c>
      <c r="CJ170" s="193">
        <f t="shared" si="624"/>
        <v>4.2684097611250822</v>
      </c>
      <c r="CK170" s="193">
        <f t="shared" si="774"/>
        <v>3.8150380693314694</v>
      </c>
      <c r="CL170" s="193">
        <f t="shared" si="625"/>
        <v>3.9040600573940507</v>
      </c>
      <c r="CM170" s="72">
        <f t="shared" si="626"/>
        <v>56546.112398872559</v>
      </c>
      <c r="CQ170" s="3">
        <f t="shared" si="627"/>
        <v>0</v>
      </c>
      <c r="CR170" s="6">
        <f t="shared" si="628"/>
        <v>6.3959732616041673</v>
      </c>
      <c r="CS170" s="6">
        <f t="shared" si="629"/>
        <v>0</v>
      </c>
      <c r="CT170" s="6">
        <f t="shared" si="630"/>
        <v>0</v>
      </c>
      <c r="CU170" s="193">
        <f t="shared" si="631"/>
        <v>5.6740334309306508</v>
      </c>
      <c r="CV170" s="193">
        <f t="shared" si="632"/>
        <v>4.2684107352557827</v>
      </c>
      <c r="CW170" s="193">
        <f t="shared" si="775"/>
        <v>3.8150380693314694</v>
      </c>
      <c r="CX170" s="193">
        <f t="shared" si="633"/>
        <v>3.9040600573940507</v>
      </c>
      <c r="CY170" s="72">
        <f t="shared" si="634"/>
        <v>56546.11483208141</v>
      </c>
      <c r="DC170" s="3">
        <f t="shared" si="635"/>
        <v>0</v>
      </c>
      <c r="DD170" s="6">
        <f t="shared" si="636"/>
        <v>0</v>
      </c>
      <c r="DE170" s="6">
        <f t="shared" si="637"/>
        <v>4.9615460615926672</v>
      </c>
      <c r="DF170" s="6">
        <f t="shared" si="638"/>
        <v>0</v>
      </c>
      <c r="DG170" s="193">
        <f t="shared" si="639"/>
        <v>5.6740334309306508</v>
      </c>
      <c r="DH170" s="193">
        <f t="shared" si="640"/>
        <v>4.1745731882913786</v>
      </c>
      <c r="DI170" s="193">
        <f t="shared" si="776"/>
        <v>3.9188005844666627</v>
      </c>
      <c r="DJ170" s="193">
        <f t="shared" si="641"/>
        <v>3.9040600573940507</v>
      </c>
      <c r="DK170" s="72">
        <f t="shared" si="642"/>
        <v>56820.10310530031</v>
      </c>
      <c r="DO170" s="3">
        <f t="shared" si="643"/>
        <v>0</v>
      </c>
      <c r="DP170" s="6">
        <f t="shared" si="644"/>
        <v>0</v>
      </c>
      <c r="DQ170" s="6">
        <f t="shared" si="645"/>
        <v>4.7253732218829976</v>
      </c>
      <c r="DR170" s="6">
        <f t="shared" si="646"/>
        <v>0</v>
      </c>
      <c r="DS170" s="193">
        <f t="shared" si="647"/>
        <v>5.6740334309306508</v>
      </c>
      <c r="DT170" s="193">
        <f t="shared" si="648"/>
        <v>4.1745731882913786</v>
      </c>
      <c r="DU170" s="193">
        <f t="shared" si="777"/>
        <v>3.914097993161167</v>
      </c>
      <c r="DV170" s="193">
        <f t="shared" si="649"/>
        <v>3.9040600573940507</v>
      </c>
      <c r="DW170" s="72">
        <f t="shared" si="650"/>
        <v>56796.986242933759</v>
      </c>
      <c r="EA170" s="3">
        <f t="shared" si="651"/>
        <v>0</v>
      </c>
      <c r="EB170" s="6">
        <f t="shared" si="652"/>
        <v>0</v>
      </c>
      <c r="EC170" s="6">
        <f t="shared" si="653"/>
        <v>0</v>
      </c>
      <c r="ED170" s="6">
        <f t="shared" si="654"/>
        <v>13.803589914053344</v>
      </c>
      <c r="EE170" s="193">
        <f t="shared" si="655"/>
        <v>5.6740334309306508</v>
      </c>
      <c r="EF170" s="193">
        <f t="shared" si="656"/>
        <v>4.1745731882913786</v>
      </c>
      <c r="EG170" s="193">
        <f t="shared" si="778"/>
        <v>3.8150380693314694</v>
      </c>
      <c r="EH170" s="193">
        <f t="shared" si="657"/>
        <v>4.1495746364838784</v>
      </c>
      <c r="EI170" s="72">
        <f t="shared" si="658"/>
        <v>58057.476754843105</v>
      </c>
      <c r="EM170" s="3">
        <f t="shared" si="659"/>
        <v>0</v>
      </c>
      <c r="EN170" s="6">
        <f t="shared" si="660"/>
        <v>0</v>
      </c>
      <c r="EO170" s="6">
        <f t="shared" si="661"/>
        <v>0</v>
      </c>
      <c r="EP170" s="6">
        <f t="shared" si="662"/>
        <v>4.6013102000545736</v>
      </c>
      <c r="EQ170" s="193">
        <f t="shared" si="663"/>
        <v>5.6740334309306508</v>
      </c>
      <c r="ER170" s="193">
        <f t="shared" si="664"/>
        <v>4.1745731882913786</v>
      </c>
      <c r="ES170" s="193">
        <f t="shared" si="779"/>
        <v>3.8150380693314694</v>
      </c>
      <c r="ET170" s="193">
        <f t="shared" si="665"/>
        <v>3.9927684288331076</v>
      </c>
      <c r="EU170" s="72">
        <f t="shared" si="666"/>
        <v>56936.665444719103</v>
      </c>
      <c r="EY170" s="3">
        <f t="shared" si="667"/>
        <v>6.9012295611554837</v>
      </c>
      <c r="EZ170" s="6">
        <f t="shared" si="668"/>
        <v>6.395903700855448</v>
      </c>
      <c r="FA170" s="6">
        <f t="shared" si="669"/>
        <v>4.9615460615926672</v>
      </c>
      <c r="FB170" s="6">
        <f t="shared" si="670"/>
        <v>13.803589914053344</v>
      </c>
      <c r="FC170" s="193">
        <f t="shared" si="671"/>
        <v>5.6974557048321044</v>
      </c>
      <c r="FD170" s="193">
        <f t="shared" si="672"/>
        <v>4.2684097611250822</v>
      </c>
      <c r="FE170" s="193">
        <f t="shared" si="780"/>
        <v>3.9188005844666627</v>
      </c>
      <c r="FF170" s="193">
        <f t="shared" si="673"/>
        <v>4.1495746364838784</v>
      </c>
      <c r="FG170" s="72">
        <f t="shared" si="674"/>
        <v>58838.569072586914</v>
      </c>
      <c r="FK170" s="3">
        <f t="shared" si="675"/>
        <v>7.0420927244720266</v>
      </c>
      <c r="FL170" s="6">
        <f t="shared" si="676"/>
        <v>6.3959732616041673</v>
      </c>
      <c r="FM170" s="6">
        <f t="shared" si="677"/>
        <v>4.7253732218829976</v>
      </c>
      <c r="FN170" s="6">
        <f t="shared" si="678"/>
        <v>4.6013102000545736</v>
      </c>
      <c r="FO170" s="193">
        <f t="shared" si="679"/>
        <v>5.6979281172188623</v>
      </c>
      <c r="FP170" s="193">
        <f t="shared" si="680"/>
        <v>4.2684107352557827</v>
      </c>
      <c r="FQ170" s="193">
        <f t="shared" si="781"/>
        <v>3.914097993161167</v>
      </c>
      <c r="FR170" s="193">
        <f t="shared" si="681"/>
        <v>3.9927684288331076</v>
      </c>
      <c r="FS170" s="205">
        <f t="shared" si="682"/>
        <v>57679.484614276204</v>
      </c>
      <c r="FW170" s="3">
        <f t="shared" si="683"/>
        <v>8.0983816278865355</v>
      </c>
      <c r="FX170" s="6">
        <f t="shared" si="684"/>
        <v>7.2273711819666557</v>
      </c>
      <c r="FY170" s="6">
        <f t="shared" si="685"/>
        <v>5.8593496346427685</v>
      </c>
      <c r="FZ170" s="6">
        <f t="shared" si="686"/>
        <v>5.4294120328609816</v>
      </c>
      <c r="GA170" s="193">
        <f t="shared" si="687"/>
        <v>5.7014634968362552</v>
      </c>
      <c r="GB170" s="193">
        <f t="shared" si="688"/>
        <v>4.2799863924850081</v>
      </c>
      <c r="GC170" s="193">
        <f t="shared" si="782"/>
        <v>3.9364781949725187</v>
      </c>
      <c r="GD170" s="193">
        <f t="shared" si="689"/>
        <v>4.007930200536026</v>
      </c>
      <c r="GE170" s="72">
        <f t="shared" si="690"/>
        <v>57932.043150948673</v>
      </c>
      <c r="GI170" s="3">
        <f t="shared" si="691"/>
        <v>7.7462780788479924</v>
      </c>
      <c r="GJ170" s="6">
        <f t="shared" si="692"/>
        <v>7.0354940709409934</v>
      </c>
      <c r="GK170" s="6">
        <f t="shared" si="693"/>
        <v>5.1978101597637467</v>
      </c>
      <c r="GL170" s="6">
        <f t="shared" si="694"/>
        <v>5.0613163018195602</v>
      </c>
      <c r="GM170" s="193">
        <f t="shared" si="695"/>
        <v>5.7002864009411649</v>
      </c>
      <c r="GN170" s="193">
        <f t="shared" si="696"/>
        <v>4.2773267325700504</v>
      </c>
      <c r="GO170" s="193">
        <f t="shared" si="783"/>
        <v>3.9234829692489286</v>
      </c>
      <c r="GP170" s="193">
        <f t="shared" si="697"/>
        <v>4.0012190759990967</v>
      </c>
      <c r="GQ170" s="72">
        <f t="shared" si="698"/>
        <v>57811.185068996179</v>
      </c>
      <c r="GU170" s="3">
        <f t="shared" si="699"/>
        <v>9.1546922750021729</v>
      </c>
      <c r="GV170" s="6">
        <f t="shared" si="700"/>
        <v>7.6750844410265371</v>
      </c>
      <c r="GW170" s="6">
        <f t="shared" si="701"/>
        <v>6.1428665524480639</v>
      </c>
      <c r="GX170" s="6">
        <f t="shared" si="702"/>
        <v>5.7514957975222272</v>
      </c>
      <c r="GY170" s="193">
        <f t="shared" si="703"/>
        <v>5.7049864939562358</v>
      </c>
      <c r="GZ170" s="193">
        <f t="shared" si="704"/>
        <v>4.2861648938655392</v>
      </c>
      <c r="HA170" s="193">
        <f t="shared" si="784"/>
        <v>3.9419962932355173</v>
      </c>
      <c r="HB170" s="193">
        <f t="shared" si="705"/>
        <v>4.0137657140881018</v>
      </c>
      <c r="HC170" s="205">
        <f t="shared" si="706"/>
        <v>58019.703405662185</v>
      </c>
      <c r="HG170" s="3">
        <f t="shared" si="507"/>
        <v>8.0983816278865355</v>
      </c>
      <c r="HH170" s="6">
        <f t="shared" si="508"/>
        <v>0</v>
      </c>
      <c r="HI170" s="6">
        <f t="shared" si="509"/>
        <v>0</v>
      </c>
      <c r="HJ170" s="6">
        <f t="shared" si="510"/>
        <v>0</v>
      </c>
      <c r="HK170" s="193">
        <f t="shared" si="707"/>
        <v>5.7014634968362552</v>
      </c>
      <c r="HL170" s="193">
        <f t="shared" si="707"/>
        <v>4.1745731882913786</v>
      </c>
      <c r="HM170" s="193">
        <f t="shared" si="707"/>
        <v>3.8150380693314694</v>
      </c>
      <c r="HN170" s="193">
        <f t="shared" si="511"/>
        <v>3.9040600573940507</v>
      </c>
      <c r="HO170" s="212">
        <f t="shared" si="708"/>
        <v>56328.05348115255</v>
      </c>
      <c r="HS170" s="3">
        <f t="shared" si="512"/>
        <v>7.7462780788479924</v>
      </c>
      <c r="HT170" s="6">
        <f t="shared" si="513"/>
        <v>0</v>
      </c>
      <c r="HU170" s="6">
        <f t="shared" si="514"/>
        <v>0</v>
      </c>
      <c r="HV170" s="6">
        <f t="shared" si="515"/>
        <v>0</v>
      </c>
      <c r="HW170" s="193">
        <f t="shared" si="709"/>
        <v>5.7002864009411649</v>
      </c>
      <c r="HX170" s="193">
        <f t="shared" si="710"/>
        <v>4.1745731882913786</v>
      </c>
      <c r="HY170" s="193">
        <f t="shared" si="711"/>
        <v>3.8150380693314694</v>
      </c>
      <c r="HZ170" s="193">
        <f t="shared" si="516"/>
        <v>3.9040600573940507</v>
      </c>
      <c r="IA170" s="212">
        <f t="shared" si="712"/>
        <v>56327.373508416778</v>
      </c>
      <c r="IE170" s="3">
        <f t="shared" si="517"/>
        <v>9.1546922750021729</v>
      </c>
      <c r="IF170" s="6">
        <f t="shared" si="518"/>
        <v>0</v>
      </c>
      <c r="IG170" s="6">
        <f t="shared" si="519"/>
        <v>0</v>
      </c>
      <c r="IH170" s="6">
        <f t="shared" si="520"/>
        <v>0</v>
      </c>
      <c r="II170" s="193">
        <f t="shared" si="713"/>
        <v>5.7049864939562358</v>
      </c>
      <c r="IJ170" s="193">
        <f t="shared" si="714"/>
        <v>4.1745731882913786</v>
      </c>
      <c r="IK170" s="193">
        <f t="shared" si="715"/>
        <v>3.8150380693314694</v>
      </c>
      <c r="IL170" s="193">
        <f t="shared" si="521"/>
        <v>3.9040600573940507</v>
      </c>
      <c r="IM170" s="205">
        <f t="shared" si="716"/>
        <v>56330.088659199748</v>
      </c>
      <c r="IQ170" s="3">
        <f t="shared" si="522"/>
        <v>0</v>
      </c>
      <c r="IR170" s="6">
        <f t="shared" si="523"/>
        <v>7.2273711819666557</v>
      </c>
      <c r="IS170" s="6">
        <f t="shared" si="524"/>
        <v>0</v>
      </c>
      <c r="IT170" s="6">
        <f t="shared" si="525"/>
        <v>0</v>
      </c>
      <c r="IU170" s="193">
        <f t="shared" si="717"/>
        <v>5.6740334309306508</v>
      </c>
      <c r="IV170" s="193">
        <f t="shared" si="718"/>
        <v>4.2799863924850081</v>
      </c>
      <c r="IW170" s="193">
        <f t="shared" si="719"/>
        <v>3.8150380693314694</v>
      </c>
      <c r="IX170" s="193">
        <f t="shared" si="526"/>
        <v>3.9040600573940507</v>
      </c>
      <c r="IY170" s="212">
        <f t="shared" si="720"/>
        <v>56575.036201947209</v>
      </c>
      <c r="JC170" s="3">
        <f t="shared" si="527"/>
        <v>0</v>
      </c>
      <c r="JD170" s="6">
        <f t="shared" si="528"/>
        <v>7.0354940709409934</v>
      </c>
      <c r="JE170" s="6">
        <f t="shared" si="529"/>
        <v>0</v>
      </c>
      <c r="JF170" s="6">
        <f t="shared" si="530"/>
        <v>0</v>
      </c>
      <c r="JG170" s="193">
        <f t="shared" si="721"/>
        <v>5.6740334309306508</v>
      </c>
      <c r="JH170" s="193">
        <f t="shared" si="722"/>
        <v>4.2773267325700504</v>
      </c>
      <c r="JI170" s="193">
        <f t="shared" si="723"/>
        <v>3.8150380693314694</v>
      </c>
      <c r="JJ170" s="193">
        <f t="shared" si="531"/>
        <v>3.9040600573940507</v>
      </c>
      <c r="JK170" s="212">
        <f t="shared" si="724"/>
        <v>56568.389827153325</v>
      </c>
      <c r="JO170" s="3">
        <f t="shared" si="532"/>
        <v>0</v>
      </c>
      <c r="JP170" s="6">
        <f t="shared" si="533"/>
        <v>7.6750844410265371</v>
      </c>
      <c r="JQ170" s="6">
        <f t="shared" si="534"/>
        <v>0</v>
      </c>
      <c r="JR170" s="6">
        <f t="shared" si="535"/>
        <v>0</v>
      </c>
      <c r="JS170" s="193">
        <f t="shared" si="725"/>
        <v>5.6740334309306508</v>
      </c>
      <c r="JT170" s="193">
        <f t="shared" si="726"/>
        <v>4.2861648938655392</v>
      </c>
      <c r="JU170" s="193">
        <f t="shared" si="727"/>
        <v>3.8150380693314694</v>
      </c>
      <c r="JV170" s="193">
        <f t="shared" si="536"/>
        <v>3.9040600573940507</v>
      </c>
      <c r="JW170" s="205">
        <f t="shared" si="728"/>
        <v>56590.479023235952</v>
      </c>
      <c r="KA170" s="3">
        <f t="shared" si="537"/>
        <v>0</v>
      </c>
      <c r="KB170" s="6">
        <f t="shared" si="538"/>
        <v>0</v>
      </c>
      <c r="KC170" s="6">
        <f t="shared" si="539"/>
        <v>5.8593496346427685</v>
      </c>
      <c r="KD170" s="6">
        <f t="shared" si="540"/>
        <v>0</v>
      </c>
      <c r="KE170" s="193">
        <f t="shared" si="729"/>
        <v>5.6740334309306508</v>
      </c>
      <c r="KF170" s="193">
        <f t="shared" si="730"/>
        <v>4.1745731882913786</v>
      </c>
      <c r="KG170" s="193">
        <f t="shared" si="731"/>
        <v>3.9364781949725187</v>
      </c>
      <c r="KH170" s="193">
        <f t="shared" si="541"/>
        <v>3.9040600573940507</v>
      </c>
      <c r="KI170" s="212">
        <f t="shared" si="732"/>
        <v>56907.086385303934</v>
      </c>
      <c r="KM170" s="3">
        <f t="shared" si="542"/>
        <v>0</v>
      </c>
      <c r="KN170" s="6">
        <f t="shared" si="543"/>
        <v>0</v>
      </c>
      <c r="KO170" s="6">
        <f t="shared" si="544"/>
        <v>5.1978101597637467</v>
      </c>
      <c r="KP170" s="6">
        <f t="shared" si="545"/>
        <v>0</v>
      </c>
      <c r="KQ170" s="193">
        <f t="shared" si="733"/>
        <v>5.6740334309306508</v>
      </c>
      <c r="KR170" s="193">
        <f t="shared" si="734"/>
        <v>4.1745731882913786</v>
      </c>
      <c r="KS170" s="193">
        <f t="shared" si="735"/>
        <v>3.9234829692489286</v>
      </c>
      <c r="KT170" s="193">
        <f t="shared" si="546"/>
        <v>3.9040600573940507</v>
      </c>
      <c r="KU170" s="212">
        <f t="shared" si="736"/>
        <v>56843.129985224914</v>
      </c>
      <c r="KY170" s="3">
        <f t="shared" si="547"/>
        <v>0</v>
      </c>
      <c r="KZ170" s="6">
        <f t="shared" si="548"/>
        <v>0</v>
      </c>
      <c r="LA170" s="6">
        <f t="shared" si="549"/>
        <v>6.1428665524480639</v>
      </c>
      <c r="LB170" s="6">
        <f t="shared" si="550"/>
        <v>0</v>
      </c>
      <c r="LC170" s="193">
        <f t="shared" si="737"/>
        <v>5.6740334309306508</v>
      </c>
      <c r="LD170" s="193">
        <f t="shared" si="738"/>
        <v>4.1745731882913786</v>
      </c>
      <c r="LE170" s="193">
        <f t="shared" si="739"/>
        <v>3.9419962932355173</v>
      </c>
      <c r="LF170" s="193">
        <f t="shared" si="551"/>
        <v>3.9040600573940507</v>
      </c>
      <c r="LG170" s="205">
        <f t="shared" si="740"/>
        <v>56934.265635029151</v>
      </c>
      <c r="LK170" s="3">
        <f t="shared" si="552"/>
        <v>0</v>
      </c>
      <c r="LL170" s="6">
        <f t="shared" si="553"/>
        <v>0</v>
      </c>
      <c r="LM170" s="6">
        <f t="shared" si="554"/>
        <v>0</v>
      </c>
      <c r="LN170" s="6">
        <f t="shared" si="555"/>
        <v>5.4294120328609816</v>
      </c>
      <c r="LO170" s="193">
        <f t="shared" si="741"/>
        <v>5.6740334309306508</v>
      </c>
      <c r="LP170" s="193">
        <f t="shared" si="742"/>
        <v>4.1745731882913786</v>
      </c>
      <c r="LQ170" s="193">
        <f t="shared" si="743"/>
        <v>3.8150380693314694</v>
      </c>
      <c r="LR170" s="193">
        <f t="shared" si="556"/>
        <v>4.007930200536026</v>
      </c>
      <c r="LS170" s="212">
        <f t="shared" si="744"/>
        <v>57044.086305860073</v>
      </c>
      <c r="LW170" s="3">
        <f t="shared" si="557"/>
        <v>0</v>
      </c>
      <c r="LX170" s="6">
        <f t="shared" si="558"/>
        <v>0</v>
      </c>
      <c r="LY170" s="6">
        <f t="shared" si="559"/>
        <v>0</v>
      </c>
      <c r="LZ170" s="6">
        <f t="shared" si="560"/>
        <v>5.0613163018195602</v>
      </c>
      <c r="MA170" s="193">
        <f t="shared" si="745"/>
        <v>5.6740334309306508</v>
      </c>
      <c r="MB170" s="193">
        <f t="shared" si="746"/>
        <v>4.1745731882913786</v>
      </c>
      <c r="MC170" s="193">
        <f t="shared" si="747"/>
        <v>3.8150380693314694</v>
      </c>
      <c r="MD170" s="193">
        <f t="shared" si="561"/>
        <v>4.0012190759990967</v>
      </c>
      <c r="ME170" s="212">
        <f t="shared" si="748"/>
        <v>56996.513140109826</v>
      </c>
      <c r="MI170" s="3">
        <f t="shared" si="562"/>
        <v>0</v>
      </c>
      <c r="MJ170" s="6">
        <f t="shared" si="563"/>
        <v>0</v>
      </c>
      <c r="MK170" s="6">
        <f t="shared" si="564"/>
        <v>0</v>
      </c>
      <c r="ML170" s="6">
        <f t="shared" si="565"/>
        <v>5.7514957975222272</v>
      </c>
      <c r="MM170" s="193">
        <f t="shared" si="749"/>
        <v>5.6740334309306508</v>
      </c>
      <c r="MN170" s="193">
        <f t="shared" si="750"/>
        <v>4.1745731882913786</v>
      </c>
      <c r="MO170" s="193">
        <f t="shared" si="751"/>
        <v>3.8150380693314694</v>
      </c>
      <c r="MP170" s="193">
        <f t="shared" si="566"/>
        <v>4.0137657140881018</v>
      </c>
      <c r="MQ170" s="205">
        <f t="shared" si="752"/>
        <v>57085.484799260747</v>
      </c>
      <c r="MT170" s="3">
        <f t="shared" si="567"/>
        <v>6.6899674317323559</v>
      </c>
      <c r="MU170" s="6">
        <f t="shared" si="568"/>
        <v>6.395903700855448</v>
      </c>
      <c r="MV170" s="6">
        <f t="shared" si="569"/>
        <v>5.4340742579348253</v>
      </c>
      <c r="MW170" s="6">
        <f t="shared" si="570"/>
        <v>5.5214359656213379</v>
      </c>
      <c r="MX170" s="193">
        <f t="shared" si="753"/>
        <v>5.6967467770240852</v>
      </c>
      <c r="MY170" s="193">
        <f t="shared" si="754"/>
        <v>4.2684097611250822</v>
      </c>
      <c r="MZ170" s="193">
        <f t="shared" si="755"/>
        <v>3.9281435314460009</v>
      </c>
      <c r="NA170" s="193">
        <f t="shared" si="571"/>
        <v>4.0096009678350821</v>
      </c>
      <c r="NB170" s="212">
        <f t="shared" si="756"/>
        <v>57869.900415358985</v>
      </c>
      <c r="NF170" s="3">
        <f t="shared" si="572"/>
        <v>6.6899674317323559</v>
      </c>
      <c r="NG170" s="6">
        <f t="shared" si="573"/>
        <v>0</v>
      </c>
      <c r="NH170" s="6">
        <f t="shared" si="574"/>
        <v>0</v>
      </c>
      <c r="NI170" s="6">
        <f t="shared" si="575"/>
        <v>0</v>
      </c>
      <c r="NJ170" s="193">
        <f t="shared" si="757"/>
        <v>5.6967467770240852</v>
      </c>
      <c r="NK170" s="193">
        <f t="shared" si="758"/>
        <v>4.1745731882913786</v>
      </c>
      <c r="NL170" s="193">
        <f t="shared" si="759"/>
        <v>3.8150380693314694</v>
      </c>
      <c r="NM170" s="193">
        <f t="shared" si="576"/>
        <v>3.9040600573940507</v>
      </c>
      <c r="NN170" s="212">
        <f t="shared" si="760"/>
        <v>56325.328824074044</v>
      </c>
      <c r="NR170" s="3">
        <f t="shared" si="577"/>
        <v>0</v>
      </c>
      <c r="NS170" s="6">
        <f t="shared" si="578"/>
        <v>6.395903700855448</v>
      </c>
      <c r="NT170" s="6">
        <f t="shared" si="579"/>
        <v>0</v>
      </c>
      <c r="NU170" s="6">
        <f t="shared" si="580"/>
        <v>0</v>
      </c>
      <c r="NV170" s="193">
        <f t="shared" si="761"/>
        <v>5.6740334309306508</v>
      </c>
      <c r="NW170" s="193">
        <f t="shared" si="762"/>
        <v>4.2684097611250822</v>
      </c>
      <c r="NX170" s="193">
        <f t="shared" si="763"/>
        <v>3.8150380693314694</v>
      </c>
      <c r="NY170" s="193">
        <f t="shared" si="581"/>
        <v>3.9040600573940507</v>
      </c>
      <c r="NZ170" s="212">
        <f t="shared" si="764"/>
        <v>56546.112398872559</v>
      </c>
      <c r="OD170" s="3">
        <f t="shared" si="582"/>
        <v>0</v>
      </c>
      <c r="OE170" s="6">
        <f t="shared" si="583"/>
        <v>0</v>
      </c>
      <c r="OF170" s="6">
        <f t="shared" si="584"/>
        <v>5.4340742579348253</v>
      </c>
      <c r="OG170" s="6">
        <f t="shared" si="585"/>
        <v>0</v>
      </c>
      <c r="OH170" s="193">
        <f t="shared" si="765"/>
        <v>5.6740334309306508</v>
      </c>
      <c r="OI170" s="193">
        <f t="shared" si="766"/>
        <v>4.1745731882913786</v>
      </c>
      <c r="OJ170" s="193">
        <f t="shared" si="767"/>
        <v>3.9281435314460009</v>
      </c>
      <c r="OK170" s="193">
        <f t="shared" si="586"/>
        <v>3.9040600573940507</v>
      </c>
      <c r="OL170" s="212">
        <f t="shared" si="768"/>
        <v>56866.058813465366</v>
      </c>
      <c r="OP170" s="3">
        <f t="shared" si="587"/>
        <v>0</v>
      </c>
      <c r="OQ170" s="6">
        <f t="shared" si="588"/>
        <v>0</v>
      </c>
      <c r="OR170" s="6">
        <f t="shared" si="589"/>
        <v>0</v>
      </c>
      <c r="OS170" s="6">
        <f t="shared" si="590"/>
        <v>5.5214359656213379</v>
      </c>
      <c r="OT170" s="193">
        <f t="shared" si="769"/>
        <v>5.6740334309306508</v>
      </c>
      <c r="OU170" s="193">
        <f t="shared" si="770"/>
        <v>4.1745731882913786</v>
      </c>
      <c r="OV170" s="193">
        <f t="shared" si="771"/>
        <v>3.8150380693314694</v>
      </c>
      <c r="OW170" s="193">
        <f t="shared" si="591"/>
        <v>4.0096009678350821</v>
      </c>
      <c r="OX170" s="232">
        <f t="shared" si="772"/>
        <v>57055.936050257827</v>
      </c>
    </row>
    <row r="171" spans="1:414" x14ac:dyDescent="0.2">
      <c r="B171" s="81">
        <v>45360</v>
      </c>
      <c r="C171">
        <v>115</v>
      </c>
      <c r="D171">
        <v>11.335847525124091</v>
      </c>
      <c r="E171">
        <v>0</v>
      </c>
      <c r="F171">
        <v>0</v>
      </c>
      <c r="G171">
        <v>1</v>
      </c>
      <c r="H171">
        <v>0</v>
      </c>
      <c r="I171">
        <v>0</v>
      </c>
      <c r="J171">
        <v>0</v>
      </c>
      <c r="K171">
        <v>0</v>
      </c>
      <c r="L171">
        <v>0</v>
      </c>
      <c r="M171">
        <v>0</v>
      </c>
      <c r="N171">
        <v>0</v>
      </c>
      <c r="O171">
        <v>0</v>
      </c>
      <c r="P171">
        <v>0</v>
      </c>
      <c r="Q171">
        <v>1</v>
      </c>
      <c r="R171">
        <v>0</v>
      </c>
      <c r="S171">
        <v>0</v>
      </c>
      <c r="T171">
        <v>13225</v>
      </c>
      <c r="U171">
        <v>6.9082448718795559</v>
      </c>
      <c r="V171">
        <v>6.4047795467441464</v>
      </c>
      <c r="W171">
        <v>4.7312399188766792</v>
      </c>
      <c r="X171">
        <v>4.601196638017778</v>
      </c>
      <c r="Y171" s="3">
        <v>709.28298171590666</v>
      </c>
      <c r="Z171" s="3">
        <v>539.7163838034586</v>
      </c>
      <c r="AA171" s="3">
        <v>68.057642902688897</v>
      </c>
      <c r="AB171" s="3">
        <v>50.000000000000043</v>
      </c>
      <c r="AC171">
        <v>0</v>
      </c>
      <c r="AD171">
        <v>1</v>
      </c>
      <c r="AE171" s="6"/>
      <c r="AF171" s="1" t="s">
        <v>2</v>
      </c>
      <c r="AG171">
        <v>115</v>
      </c>
      <c r="AH171" s="189">
        <v>45360</v>
      </c>
      <c r="AI171">
        <f t="shared" si="592"/>
        <v>3</v>
      </c>
      <c r="AJ171">
        <v>115</v>
      </c>
      <c r="AK171">
        <v>0</v>
      </c>
      <c r="AL171">
        <v>1</v>
      </c>
      <c r="AM171">
        <v>0</v>
      </c>
      <c r="AN171">
        <v>0</v>
      </c>
      <c r="AO171">
        <v>1</v>
      </c>
      <c r="AP171">
        <v>0</v>
      </c>
      <c r="AQ171">
        <v>0</v>
      </c>
      <c r="AS171" s="37"/>
      <c r="AT171" s="37"/>
      <c r="AU171" s="6">
        <f t="shared" si="593"/>
        <v>0</v>
      </c>
      <c r="AV171" s="6">
        <f t="shared" si="594"/>
        <v>0</v>
      </c>
      <c r="AW171" s="6">
        <f t="shared" si="595"/>
        <v>0</v>
      </c>
      <c r="AX171" s="6">
        <f t="shared" si="596"/>
        <v>0</v>
      </c>
      <c r="AY171" s="193">
        <f t="shared" si="597"/>
        <v>5.6740334309306508</v>
      </c>
      <c r="AZ171" s="193">
        <f t="shared" si="598"/>
        <v>4.1745731882913786</v>
      </c>
      <c r="BA171" s="193">
        <f t="shared" si="599"/>
        <v>3.8150380693314694</v>
      </c>
      <c r="BB171" s="193">
        <f t="shared" si="600"/>
        <v>3.9040600573940507</v>
      </c>
      <c r="BC171" s="72">
        <f t="shared" si="601"/>
        <v>56312.210093717425</v>
      </c>
      <c r="BG171" s="3">
        <f t="shared" si="602"/>
        <v>6.7700799744419644</v>
      </c>
      <c r="BH171" s="6">
        <f t="shared" si="603"/>
        <v>0</v>
      </c>
      <c r="BI171" s="6">
        <f t="shared" si="604"/>
        <v>0</v>
      </c>
      <c r="BJ171" s="6">
        <f t="shared" si="605"/>
        <v>0</v>
      </c>
      <c r="BK171" s="193">
        <f t="shared" si="606"/>
        <v>5.6970156681290387</v>
      </c>
      <c r="BL171" s="193">
        <f t="shared" si="607"/>
        <v>4.1745731882913786</v>
      </c>
      <c r="BM171" s="193">
        <f t="shared" si="608"/>
        <v>3.8150380693314694</v>
      </c>
      <c r="BN171" s="193">
        <f t="shared" si="609"/>
        <v>3.9040600573940507</v>
      </c>
      <c r="BO171" s="72">
        <f t="shared" si="610"/>
        <v>56325.48414797974</v>
      </c>
      <c r="BS171" s="3">
        <f t="shared" si="611"/>
        <v>6.7701013049301402</v>
      </c>
      <c r="BT171" s="6">
        <f t="shared" si="612"/>
        <v>0</v>
      </c>
      <c r="BU171" s="6">
        <f t="shared" si="613"/>
        <v>0</v>
      </c>
      <c r="BV171" s="6">
        <f t="shared" si="614"/>
        <v>0</v>
      </c>
      <c r="BW171" s="193">
        <f t="shared" si="615"/>
        <v>5.697015739713426</v>
      </c>
      <c r="BX171" s="193">
        <f t="shared" si="616"/>
        <v>4.1745731882913786</v>
      </c>
      <c r="BY171" s="193">
        <f t="shared" si="773"/>
        <v>3.8150380693314694</v>
      </c>
      <c r="BZ171" s="193">
        <f t="shared" si="617"/>
        <v>3.9040600573940507</v>
      </c>
      <c r="CA171" s="72">
        <f t="shared" si="618"/>
        <v>56325.48414797974</v>
      </c>
      <c r="CE171" s="3">
        <f t="shared" si="619"/>
        <v>0</v>
      </c>
      <c r="CF171" s="6">
        <f t="shared" si="620"/>
        <v>6.4047795467441464</v>
      </c>
      <c r="CG171" s="6">
        <f t="shared" si="621"/>
        <v>0</v>
      </c>
      <c r="CH171" s="6">
        <f t="shared" si="622"/>
        <v>0</v>
      </c>
      <c r="CI171" s="193">
        <f t="shared" si="623"/>
        <v>5.6740334309306508</v>
      </c>
      <c r="CJ171" s="193">
        <f t="shared" si="624"/>
        <v>4.2685340510591736</v>
      </c>
      <c r="CK171" s="193">
        <f t="shared" si="774"/>
        <v>3.8150380693314694</v>
      </c>
      <c r="CL171" s="193">
        <f t="shared" si="625"/>
        <v>3.9040600573940507</v>
      </c>
      <c r="CM171" s="72">
        <f t="shared" si="626"/>
        <v>56546.422854325872</v>
      </c>
      <c r="CQ171" s="3">
        <f t="shared" si="627"/>
        <v>0</v>
      </c>
      <c r="CR171" s="6">
        <f t="shared" si="628"/>
        <v>6.4048492040250391</v>
      </c>
      <c r="CS171" s="6">
        <f t="shared" si="629"/>
        <v>0</v>
      </c>
      <c r="CT171" s="6">
        <f t="shared" si="630"/>
        <v>0</v>
      </c>
      <c r="CU171" s="193">
        <f t="shared" si="631"/>
        <v>5.6740334309306508</v>
      </c>
      <c r="CV171" s="193">
        <f t="shared" si="632"/>
        <v>4.2685350264204773</v>
      </c>
      <c r="CW171" s="193">
        <f t="shared" si="775"/>
        <v>3.8150380693314694</v>
      </c>
      <c r="CX171" s="193">
        <f t="shared" si="633"/>
        <v>3.9040600573940507</v>
      </c>
      <c r="CY171" s="72">
        <f t="shared" si="634"/>
        <v>56546.425290621948</v>
      </c>
      <c r="DC171" s="3">
        <f t="shared" si="635"/>
        <v>0</v>
      </c>
      <c r="DD171" s="6">
        <f t="shared" si="636"/>
        <v>0</v>
      </c>
      <c r="DE171" s="6">
        <f t="shared" si="637"/>
        <v>4.9678019148205133</v>
      </c>
      <c r="DF171" s="6">
        <f t="shared" si="638"/>
        <v>0</v>
      </c>
      <c r="DG171" s="193">
        <f t="shared" si="639"/>
        <v>5.6740334309306508</v>
      </c>
      <c r="DH171" s="193">
        <f t="shared" si="640"/>
        <v>4.1745731882913786</v>
      </c>
      <c r="DI171" s="193">
        <f t="shared" si="776"/>
        <v>3.9189248486864887</v>
      </c>
      <c r="DJ171" s="193">
        <f t="shared" si="641"/>
        <v>3.9040600573940507</v>
      </c>
      <c r="DK171" s="72">
        <f t="shared" si="642"/>
        <v>56820.71408733866</v>
      </c>
      <c r="DO171" s="3">
        <f t="shared" si="643"/>
        <v>0</v>
      </c>
      <c r="DP171" s="6">
        <f t="shared" si="644"/>
        <v>0</v>
      </c>
      <c r="DQ171" s="6">
        <f t="shared" si="645"/>
        <v>4.7313312924029365</v>
      </c>
      <c r="DR171" s="6">
        <f t="shared" si="646"/>
        <v>0</v>
      </c>
      <c r="DS171" s="193">
        <f t="shared" si="647"/>
        <v>5.6740334309306508</v>
      </c>
      <c r="DT171" s="193">
        <f t="shared" si="648"/>
        <v>4.1745731882913786</v>
      </c>
      <c r="DU171" s="193">
        <f t="shared" si="777"/>
        <v>3.914216900499695</v>
      </c>
      <c r="DV171" s="193">
        <f t="shared" si="649"/>
        <v>3.9040600573940507</v>
      </c>
      <c r="DW171" s="72">
        <f t="shared" si="650"/>
        <v>56797.570648276567</v>
      </c>
      <c r="EA171" s="3">
        <f t="shared" si="651"/>
        <v>0</v>
      </c>
      <c r="EB171" s="6">
        <f t="shared" si="652"/>
        <v>0</v>
      </c>
      <c r="EC171" s="6">
        <f t="shared" si="653"/>
        <v>0</v>
      </c>
      <c r="ED171" s="6">
        <f t="shared" si="654"/>
        <v>13.803589914053333</v>
      </c>
      <c r="EE171" s="193">
        <f t="shared" si="655"/>
        <v>5.6740334309306508</v>
      </c>
      <c r="EF171" s="193">
        <f t="shared" si="656"/>
        <v>4.1745731882913786</v>
      </c>
      <c r="EG171" s="193">
        <f t="shared" si="778"/>
        <v>3.8150380693314694</v>
      </c>
      <c r="EH171" s="193">
        <f t="shared" si="657"/>
        <v>4.1495746364838775</v>
      </c>
      <c r="EI171" s="72">
        <f t="shared" si="658"/>
        <v>58057.476754843105</v>
      </c>
      <c r="EM171" s="3">
        <f t="shared" si="659"/>
        <v>0</v>
      </c>
      <c r="EN171" s="6">
        <f t="shared" si="660"/>
        <v>0</v>
      </c>
      <c r="EO171" s="6">
        <f t="shared" si="661"/>
        <v>0</v>
      </c>
      <c r="EP171" s="6">
        <f t="shared" si="662"/>
        <v>4.60131020005457</v>
      </c>
      <c r="EQ171" s="193">
        <f t="shared" si="663"/>
        <v>5.6740334309306508</v>
      </c>
      <c r="ER171" s="193">
        <f t="shared" si="664"/>
        <v>4.1745731882913786</v>
      </c>
      <c r="ES171" s="193">
        <f t="shared" si="779"/>
        <v>3.8150380693314694</v>
      </c>
      <c r="ET171" s="193">
        <f t="shared" si="665"/>
        <v>3.9927684288331076</v>
      </c>
      <c r="EU171" s="72">
        <f t="shared" si="666"/>
        <v>56936.665444719103</v>
      </c>
      <c r="EY171" s="3">
        <f t="shared" si="667"/>
        <v>6.7700799744419644</v>
      </c>
      <c r="EZ171" s="6">
        <f t="shared" si="668"/>
        <v>6.4047795467441464</v>
      </c>
      <c r="FA171" s="6">
        <f t="shared" si="669"/>
        <v>4.9678019148205133</v>
      </c>
      <c r="FB171" s="6">
        <f t="shared" si="670"/>
        <v>13.803589914053333</v>
      </c>
      <c r="FC171" s="193">
        <f t="shared" si="671"/>
        <v>5.6970156681290387</v>
      </c>
      <c r="FD171" s="193">
        <f t="shared" si="672"/>
        <v>4.2685340510591736</v>
      </c>
      <c r="FE171" s="193">
        <f t="shared" si="780"/>
        <v>3.9189248486864887</v>
      </c>
      <c r="FF171" s="193">
        <f t="shared" si="673"/>
        <v>4.1495746364838775</v>
      </c>
      <c r="FG171" s="72">
        <f t="shared" si="674"/>
        <v>58839.259273623378</v>
      </c>
      <c r="FK171" s="3">
        <f t="shared" si="675"/>
        <v>6.9082662023677317</v>
      </c>
      <c r="FL171" s="6">
        <f t="shared" si="676"/>
        <v>6.4048492040250391</v>
      </c>
      <c r="FM171" s="6">
        <f t="shared" si="677"/>
        <v>4.7313312924029365</v>
      </c>
      <c r="FN171" s="6">
        <f t="shared" si="678"/>
        <v>4.60131020005457</v>
      </c>
      <c r="FO171" s="193">
        <f t="shared" si="679"/>
        <v>5.697479308892027</v>
      </c>
      <c r="FP171" s="193">
        <f t="shared" si="680"/>
        <v>4.2685350264204773</v>
      </c>
      <c r="FQ171" s="193">
        <f t="shared" si="781"/>
        <v>3.914216900499695</v>
      </c>
      <c r="FR171" s="193">
        <f t="shared" si="681"/>
        <v>3.9927684288331076</v>
      </c>
      <c r="FS171" s="205">
        <f t="shared" si="682"/>
        <v>57680.129295912149</v>
      </c>
      <c r="FW171" s="3">
        <f t="shared" si="683"/>
        <v>7.9444816026614884</v>
      </c>
      <c r="FX171" s="6">
        <f t="shared" si="684"/>
        <v>7.2374008878208844</v>
      </c>
      <c r="FY171" s="6">
        <f t="shared" si="685"/>
        <v>5.8667374994070824</v>
      </c>
      <c r="FZ171" s="6">
        <f t="shared" si="686"/>
        <v>5.4294120328609781</v>
      </c>
      <c r="GA171" s="193">
        <f t="shared" si="687"/>
        <v>5.7009491734943412</v>
      </c>
      <c r="GB171" s="193">
        <f t="shared" si="688"/>
        <v>4.2801252225658839</v>
      </c>
      <c r="GC171" s="193">
        <f t="shared" si="782"/>
        <v>3.9366223722667053</v>
      </c>
      <c r="GD171" s="193">
        <f t="shared" si="689"/>
        <v>4.007930200536026</v>
      </c>
      <c r="GE171" s="72">
        <f t="shared" si="690"/>
        <v>57932.815616778564</v>
      </c>
      <c r="GI171" s="3">
        <f t="shared" si="691"/>
        <v>7.5990693590675118</v>
      </c>
      <c r="GJ171" s="6">
        <f t="shared" si="692"/>
        <v>7.0452575014185612</v>
      </c>
      <c r="GK171" s="6">
        <f t="shared" si="693"/>
        <v>5.2043639107643473</v>
      </c>
      <c r="GL171" s="6">
        <f t="shared" si="694"/>
        <v>5.0613163018195566</v>
      </c>
      <c r="GM171" s="193">
        <f t="shared" si="695"/>
        <v>5.6997938654221336</v>
      </c>
      <c r="GN171" s="193">
        <f t="shared" si="696"/>
        <v>4.2774622370382529</v>
      </c>
      <c r="GO171" s="193">
        <f t="shared" si="783"/>
        <v>3.9236125423333053</v>
      </c>
      <c r="GP171" s="193">
        <f t="shared" si="697"/>
        <v>4.0012190759990967</v>
      </c>
      <c r="GQ171" s="72">
        <f t="shared" si="698"/>
        <v>57811.887289402512</v>
      </c>
      <c r="GU171" s="3">
        <f t="shared" si="699"/>
        <v>8.9807183334434235</v>
      </c>
      <c r="GV171" s="6">
        <f t="shared" si="700"/>
        <v>7.6857354560929751</v>
      </c>
      <c r="GW171" s="6">
        <f t="shared" si="701"/>
        <v>6.1506118945396828</v>
      </c>
      <c r="GX171" s="6">
        <f t="shared" si="702"/>
        <v>5.7514957975222227</v>
      </c>
      <c r="GY171" s="193">
        <f t="shared" si="703"/>
        <v>5.7044071108141452</v>
      </c>
      <c r="GZ171" s="193">
        <f t="shared" si="704"/>
        <v>4.286311415387094</v>
      </c>
      <c r="HA171" s="193">
        <f t="shared" si="784"/>
        <v>3.9421466146051278</v>
      </c>
      <c r="HB171" s="193">
        <f t="shared" si="705"/>
        <v>4.0137657140881018</v>
      </c>
      <c r="HC171" s="205">
        <f t="shared" si="706"/>
        <v>58020.48888783373</v>
      </c>
      <c r="HG171" s="3">
        <f t="shared" si="507"/>
        <v>7.9444816026614884</v>
      </c>
      <c r="HH171" s="6">
        <f t="shared" si="508"/>
        <v>0</v>
      </c>
      <c r="HI171" s="6">
        <f t="shared" si="509"/>
        <v>0</v>
      </c>
      <c r="HJ171" s="6">
        <f t="shared" si="510"/>
        <v>0</v>
      </c>
      <c r="HK171" s="193">
        <f t="shared" si="707"/>
        <v>5.7009491734943412</v>
      </c>
      <c r="HL171" s="193">
        <f t="shared" si="707"/>
        <v>4.1745731882913786</v>
      </c>
      <c r="HM171" s="193">
        <f t="shared" si="707"/>
        <v>3.8150380693314694</v>
      </c>
      <c r="HN171" s="193">
        <f t="shared" si="511"/>
        <v>3.9040600573940507</v>
      </c>
      <c r="HO171" s="212">
        <f t="shared" si="708"/>
        <v>56327.756371087067</v>
      </c>
      <c r="HS171" s="3">
        <f t="shared" si="512"/>
        <v>7.5990693590675118</v>
      </c>
      <c r="HT171" s="6">
        <f t="shared" si="513"/>
        <v>0</v>
      </c>
      <c r="HU171" s="6">
        <f t="shared" si="514"/>
        <v>0</v>
      </c>
      <c r="HV171" s="6">
        <f t="shared" si="515"/>
        <v>0</v>
      </c>
      <c r="HW171" s="193">
        <f t="shared" si="709"/>
        <v>5.6997938654221336</v>
      </c>
      <c r="HX171" s="193">
        <f t="shared" si="710"/>
        <v>4.1745731882913786</v>
      </c>
      <c r="HY171" s="193">
        <f t="shared" si="711"/>
        <v>3.8150380693314694</v>
      </c>
      <c r="HZ171" s="193">
        <f t="shared" si="516"/>
        <v>3.9040600573940507</v>
      </c>
      <c r="IA171" s="212">
        <f t="shared" si="712"/>
        <v>56327.088987964074</v>
      </c>
      <c r="IE171" s="3">
        <f t="shared" si="517"/>
        <v>8.9807183334434235</v>
      </c>
      <c r="IF171" s="6">
        <f t="shared" si="518"/>
        <v>0</v>
      </c>
      <c r="IG171" s="6">
        <f t="shared" si="519"/>
        <v>0</v>
      </c>
      <c r="IH171" s="6">
        <f t="shared" si="520"/>
        <v>0</v>
      </c>
      <c r="II171" s="193">
        <f t="shared" si="713"/>
        <v>5.7044071108141452</v>
      </c>
      <c r="IJ171" s="193">
        <f t="shared" si="714"/>
        <v>4.1745731882913786</v>
      </c>
      <c r="IK171" s="193">
        <f t="shared" si="715"/>
        <v>3.8150380693314694</v>
      </c>
      <c r="IL171" s="193">
        <f t="shared" si="521"/>
        <v>3.9040600573940507</v>
      </c>
      <c r="IM171" s="205">
        <f t="shared" si="716"/>
        <v>56329.753953944593</v>
      </c>
      <c r="IQ171" s="3">
        <f t="shared" si="522"/>
        <v>0</v>
      </c>
      <c r="IR171" s="6">
        <f t="shared" si="523"/>
        <v>7.2374008878208844</v>
      </c>
      <c r="IS171" s="6">
        <f t="shared" si="524"/>
        <v>0</v>
      </c>
      <c r="IT171" s="6">
        <f t="shared" si="525"/>
        <v>0</v>
      </c>
      <c r="IU171" s="193">
        <f t="shared" si="717"/>
        <v>5.6740334309306508</v>
      </c>
      <c r="IV171" s="193">
        <f t="shared" si="718"/>
        <v>4.2801252225658839</v>
      </c>
      <c r="IW171" s="193">
        <f t="shared" si="719"/>
        <v>3.8150380693314694</v>
      </c>
      <c r="IX171" s="193">
        <f t="shared" si="526"/>
        <v>3.9040600573940507</v>
      </c>
      <c r="IY171" s="212">
        <f t="shared" si="720"/>
        <v>56575.383153743125</v>
      </c>
      <c r="JC171" s="3">
        <f t="shared" si="527"/>
        <v>0</v>
      </c>
      <c r="JD171" s="6">
        <f t="shared" si="528"/>
        <v>7.0452575014185612</v>
      </c>
      <c r="JE171" s="6">
        <f t="shared" si="529"/>
        <v>0</v>
      </c>
      <c r="JF171" s="6">
        <f t="shared" si="530"/>
        <v>0</v>
      </c>
      <c r="JG171" s="193">
        <f t="shared" si="721"/>
        <v>5.6740334309306508</v>
      </c>
      <c r="JH171" s="193">
        <f t="shared" si="722"/>
        <v>4.2774622370382529</v>
      </c>
      <c r="JI171" s="193">
        <f t="shared" si="723"/>
        <v>3.8150380693314694</v>
      </c>
      <c r="JJ171" s="193">
        <f t="shared" si="531"/>
        <v>3.9040600573940507</v>
      </c>
      <c r="JK171" s="212">
        <f t="shared" si="724"/>
        <v>56568.728428065566</v>
      </c>
      <c r="JO171" s="3">
        <f t="shared" si="532"/>
        <v>0</v>
      </c>
      <c r="JP171" s="6">
        <f t="shared" si="533"/>
        <v>7.6857354560929751</v>
      </c>
      <c r="JQ171" s="6">
        <f t="shared" si="534"/>
        <v>0</v>
      </c>
      <c r="JR171" s="6">
        <f t="shared" si="535"/>
        <v>0</v>
      </c>
      <c r="JS171" s="193">
        <f t="shared" si="725"/>
        <v>5.6740334309306508</v>
      </c>
      <c r="JT171" s="193">
        <f t="shared" si="726"/>
        <v>4.286311415387094</v>
      </c>
      <c r="JU171" s="193">
        <f t="shared" si="727"/>
        <v>3.8150380693314694</v>
      </c>
      <c r="JV171" s="193">
        <f t="shared" si="536"/>
        <v>3.9040600573940507</v>
      </c>
      <c r="JW171" s="205">
        <f t="shared" si="728"/>
        <v>56590.845296810163</v>
      </c>
      <c r="KA171" s="3">
        <f t="shared" si="537"/>
        <v>0</v>
      </c>
      <c r="KB171" s="6">
        <f t="shared" si="538"/>
        <v>0</v>
      </c>
      <c r="KC171" s="6">
        <f t="shared" si="539"/>
        <v>5.8667374994070824</v>
      </c>
      <c r="KD171" s="6">
        <f t="shared" si="540"/>
        <v>0</v>
      </c>
      <c r="KE171" s="193">
        <f t="shared" si="729"/>
        <v>5.6740334309306508</v>
      </c>
      <c r="KF171" s="193">
        <f t="shared" si="730"/>
        <v>4.1745731882913786</v>
      </c>
      <c r="KG171" s="193">
        <f t="shared" si="731"/>
        <v>3.9366223722667053</v>
      </c>
      <c r="KH171" s="193">
        <f t="shared" si="541"/>
        <v>3.9040600573940507</v>
      </c>
      <c r="KI171" s="212">
        <f t="shared" si="732"/>
        <v>56907.796361721477</v>
      </c>
      <c r="KM171" s="3">
        <f t="shared" si="542"/>
        <v>0</v>
      </c>
      <c r="KN171" s="6">
        <f t="shared" si="543"/>
        <v>0</v>
      </c>
      <c r="KO171" s="6">
        <f t="shared" si="544"/>
        <v>5.2043639107643473</v>
      </c>
      <c r="KP171" s="6">
        <f t="shared" si="545"/>
        <v>0</v>
      </c>
      <c r="KQ171" s="193">
        <f t="shared" si="733"/>
        <v>5.6740334309306508</v>
      </c>
      <c r="KR171" s="193">
        <f t="shared" si="734"/>
        <v>4.1745731882913786</v>
      </c>
      <c r="KS171" s="193">
        <f t="shared" si="735"/>
        <v>3.9236125423333053</v>
      </c>
      <c r="KT171" s="193">
        <f t="shared" si="546"/>
        <v>3.9040600573940507</v>
      </c>
      <c r="KU171" s="212">
        <f t="shared" si="736"/>
        <v>56843.767328207636</v>
      </c>
      <c r="KY171" s="3">
        <f t="shared" si="547"/>
        <v>0</v>
      </c>
      <c r="KZ171" s="6">
        <f t="shared" si="548"/>
        <v>0</v>
      </c>
      <c r="LA171" s="6">
        <f t="shared" si="549"/>
        <v>6.1506118945396828</v>
      </c>
      <c r="LB171" s="6">
        <f t="shared" si="550"/>
        <v>0</v>
      </c>
      <c r="LC171" s="193">
        <f t="shared" si="737"/>
        <v>5.6740334309306508</v>
      </c>
      <c r="LD171" s="193">
        <f t="shared" si="738"/>
        <v>4.1745731882913786</v>
      </c>
      <c r="LE171" s="193">
        <f t="shared" si="739"/>
        <v>3.9421466146051278</v>
      </c>
      <c r="LF171" s="193">
        <f t="shared" si="551"/>
        <v>3.9040600573940507</v>
      </c>
      <c r="LG171" s="205">
        <f t="shared" si="740"/>
        <v>56935.006220632102</v>
      </c>
      <c r="LK171" s="3">
        <f t="shared" si="552"/>
        <v>0</v>
      </c>
      <c r="LL171" s="6">
        <f t="shared" si="553"/>
        <v>0</v>
      </c>
      <c r="LM171" s="6">
        <f t="shared" si="554"/>
        <v>0</v>
      </c>
      <c r="LN171" s="6">
        <f t="shared" si="555"/>
        <v>5.4294120328609781</v>
      </c>
      <c r="LO171" s="193">
        <f t="shared" si="741"/>
        <v>5.6740334309306508</v>
      </c>
      <c r="LP171" s="193">
        <f t="shared" si="742"/>
        <v>4.1745731882913786</v>
      </c>
      <c r="LQ171" s="193">
        <f t="shared" si="743"/>
        <v>3.8150380693314694</v>
      </c>
      <c r="LR171" s="193">
        <f t="shared" si="556"/>
        <v>4.007930200536026</v>
      </c>
      <c r="LS171" s="212">
        <f t="shared" si="744"/>
        <v>57044.086305860073</v>
      </c>
      <c r="LW171" s="3">
        <f t="shared" si="557"/>
        <v>0</v>
      </c>
      <c r="LX171" s="6">
        <f t="shared" si="558"/>
        <v>0</v>
      </c>
      <c r="LY171" s="6">
        <f t="shared" si="559"/>
        <v>0</v>
      </c>
      <c r="LZ171" s="6">
        <f t="shared" si="560"/>
        <v>5.0613163018195566</v>
      </c>
      <c r="MA171" s="193">
        <f t="shared" si="745"/>
        <v>5.6740334309306508</v>
      </c>
      <c r="MB171" s="193">
        <f t="shared" si="746"/>
        <v>4.1745731882913786</v>
      </c>
      <c r="MC171" s="193">
        <f t="shared" si="747"/>
        <v>3.8150380693314694</v>
      </c>
      <c r="MD171" s="193">
        <f t="shared" si="561"/>
        <v>4.0012190759990967</v>
      </c>
      <c r="ME171" s="212">
        <f t="shared" si="748"/>
        <v>56996.513140109826</v>
      </c>
      <c r="MI171" s="3">
        <f t="shared" si="562"/>
        <v>0</v>
      </c>
      <c r="MJ171" s="6">
        <f t="shared" si="563"/>
        <v>0</v>
      </c>
      <c r="MK171" s="6">
        <f t="shared" si="564"/>
        <v>0</v>
      </c>
      <c r="ML171" s="6">
        <f t="shared" si="565"/>
        <v>5.7514957975222227</v>
      </c>
      <c r="MM171" s="193">
        <f t="shared" si="749"/>
        <v>5.6740334309306508</v>
      </c>
      <c r="MN171" s="193">
        <f t="shared" si="750"/>
        <v>4.1745731882913786</v>
      </c>
      <c r="MO171" s="193">
        <f t="shared" si="751"/>
        <v>3.8150380693314694</v>
      </c>
      <c r="MP171" s="193">
        <f t="shared" si="566"/>
        <v>4.0137657140881018</v>
      </c>
      <c r="MQ171" s="205">
        <f t="shared" si="752"/>
        <v>57085.484799260747</v>
      </c>
      <c r="MT171" s="3">
        <f t="shared" si="567"/>
        <v>6.5628326282855776</v>
      </c>
      <c r="MU171" s="6">
        <f t="shared" si="568"/>
        <v>6.4047795467441464</v>
      </c>
      <c r="MV171" s="6">
        <f t="shared" si="569"/>
        <v>5.4409259067081805</v>
      </c>
      <c r="MW171" s="6">
        <f t="shared" si="570"/>
        <v>5.5214359656213334</v>
      </c>
      <c r="MX171" s="193">
        <f t="shared" si="753"/>
        <v>5.6963199111313774</v>
      </c>
      <c r="MY171" s="193">
        <f t="shared" si="754"/>
        <v>4.2685340510591736</v>
      </c>
      <c r="MZ171" s="193">
        <f t="shared" si="755"/>
        <v>3.9282783639976837</v>
      </c>
      <c r="NA171" s="193">
        <f t="shared" si="571"/>
        <v>4.0096009678350821</v>
      </c>
      <c r="NB171" s="212">
        <f t="shared" si="756"/>
        <v>57870.639993051198</v>
      </c>
      <c r="NF171" s="3">
        <f t="shared" si="572"/>
        <v>6.5628326282855767</v>
      </c>
      <c r="NG171" s="6">
        <f t="shared" si="573"/>
        <v>0</v>
      </c>
      <c r="NH171" s="6">
        <f t="shared" si="574"/>
        <v>0</v>
      </c>
      <c r="NI171" s="6">
        <f t="shared" si="575"/>
        <v>0</v>
      </c>
      <c r="NJ171" s="193">
        <f t="shared" si="757"/>
        <v>5.6963199111313774</v>
      </c>
      <c r="NK171" s="193">
        <f t="shared" si="758"/>
        <v>4.1745731882913786</v>
      </c>
      <c r="NL171" s="193">
        <f t="shared" si="759"/>
        <v>3.8150380693314694</v>
      </c>
      <c r="NM171" s="193">
        <f t="shared" si="576"/>
        <v>3.9040600573940507</v>
      </c>
      <c r="NN171" s="212">
        <f t="shared" si="760"/>
        <v>56325.082247523671</v>
      </c>
      <c r="NR171" s="3">
        <f t="shared" si="577"/>
        <v>0</v>
      </c>
      <c r="NS171" s="6">
        <f t="shared" si="578"/>
        <v>6.4047795467441464</v>
      </c>
      <c r="NT171" s="6">
        <f t="shared" si="579"/>
        <v>0</v>
      </c>
      <c r="NU171" s="6">
        <f t="shared" si="580"/>
        <v>0</v>
      </c>
      <c r="NV171" s="193">
        <f t="shared" si="761"/>
        <v>5.6740334309306508</v>
      </c>
      <c r="NW171" s="193">
        <f t="shared" si="762"/>
        <v>4.2685340510591736</v>
      </c>
      <c r="NX171" s="193">
        <f t="shared" si="763"/>
        <v>3.8150380693314694</v>
      </c>
      <c r="NY171" s="193">
        <f t="shared" si="581"/>
        <v>3.9040600573940507</v>
      </c>
      <c r="NZ171" s="212">
        <f t="shared" si="764"/>
        <v>56546.422854325872</v>
      </c>
      <c r="OD171" s="3">
        <f t="shared" si="582"/>
        <v>0</v>
      </c>
      <c r="OE171" s="6">
        <f t="shared" si="583"/>
        <v>0</v>
      </c>
      <c r="OF171" s="6">
        <f t="shared" si="584"/>
        <v>5.4409259067081805</v>
      </c>
      <c r="OG171" s="6">
        <f t="shared" si="585"/>
        <v>0</v>
      </c>
      <c r="OH171" s="193">
        <f t="shared" si="765"/>
        <v>5.6740334309306508</v>
      </c>
      <c r="OI171" s="193">
        <f t="shared" si="766"/>
        <v>4.1745731882913786</v>
      </c>
      <c r="OJ171" s="193">
        <f t="shared" si="767"/>
        <v>3.9282783639976837</v>
      </c>
      <c r="OK171" s="193">
        <f t="shared" si="586"/>
        <v>3.9040600573940507</v>
      </c>
      <c r="OL171" s="212">
        <f t="shared" si="768"/>
        <v>56866.722294342369</v>
      </c>
      <c r="OP171" s="3">
        <f t="shared" si="587"/>
        <v>0</v>
      </c>
      <c r="OQ171" s="6">
        <f t="shared" si="588"/>
        <v>0</v>
      </c>
      <c r="OR171" s="6">
        <f t="shared" si="589"/>
        <v>0</v>
      </c>
      <c r="OS171" s="6">
        <f t="shared" si="590"/>
        <v>5.5214359656213334</v>
      </c>
      <c r="OT171" s="193">
        <f t="shared" si="769"/>
        <v>5.6740334309306508</v>
      </c>
      <c r="OU171" s="193">
        <f t="shared" si="770"/>
        <v>4.1745731882913786</v>
      </c>
      <c r="OV171" s="193">
        <f t="shared" si="771"/>
        <v>3.8150380693314694</v>
      </c>
      <c r="OW171" s="193">
        <f t="shared" si="591"/>
        <v>4.0096009678350821</v>
      </c>
      <c r="OX171" s="232">
        <f t="shared" si="772"/>
        <v>57055.936050257827</v>
      </c>
    </row>
    <row r="172" spans="1:414" x14ac:dyDescent="0.2">
      <c r="B172" s="81">
        <v>45367</v>
      </c>
      <c r="C172">
        <v>116</v>
      </c>
      <c r="D172">
        <v>11.335829966140572</v>
      </c>
      <c r="E172">
        <v>0</v>
      </c>
      <c r="F172">
        <v>0</v>
      </c>
      <c r="G172">
        <v>1</v>
      </c>
      <c r="H172">
        <v>0</v>
      </c>
      <c r="I172">
        <v>0</v>
      </c>
      <c r="J172">
        <v>0</v>
      </c>
      <c r="K172">
        <v>0</v>
      </c>
      <c r="L172">
        <v>0</v>
      </c>
      <c r="M172">
        <v>0</v>
      </c>
      <c r="N172">
        <v>0</v>
      </c>
      <c r="O172">
        <v>0</v>
      </c>
      <c r="P172">
        <v>0</v>
      </c>
      <c r="Q172">
        <v>1</v>
      </c>
      <c r="R172">
        <v>0</v>
      </c>
      <c r="S172">
        <v>0</v>
      </c>
      <c r="T172">
        <v>13456</v>
      </c>
      <c r="U172">
        <v>6.8026223132693158</v>
      </c>
      <c r="V172">
        <v>6.4136648924541309</v>
      </c>
      <c r="W172">
        <v>4.7372216371295952</v>
      </c>
      <c r="X172">
        <v>4.6011966380177771</v>
      </c>
      <c r="Y172" s="3">
        <v>608.99808720113458</v>
      </c>
      <c r="Z172" s="3">
        <v>545.11354764149314</v>
      </c>
      <c r="AA172" s="3">
        <v>68.738219331715783</v>
      </c>
      <c r="AB172" s="3">
        <v>50.000000000000007</v>
      </c>
      <c r="AC172">
        <v>0</v>
      </c>
      <c r="AD172">
        <v>1</v>
      </c>
      <c r="AE172" s="6"/>
      <c r="AF172" s="1" t="s">
        <v>2</v>
      </c>
      <c r="AG172">
        <v>116</v>
      </c>
      <c r="AH172" s="189">
        <v>45367</v>
      </c>
      <c r="AI172">
        <f t="shared" si="592"/>
        <v>3</v>
      </c>
      <c r="AJ172">
        <v>116</v>
      </c>
      <c r="AK172">
        <v>0</v>
      </c>
      <c r="AL172">
        <v>1</v>
      </c>
      <c r="AM172">
        <v>0</v>
      </c>
      <c r="AN172">
        <v>0</v>
      </c>
      <c r="AO172">
        <v>1</v>
      </c>
      <c r="AP172">
        <v>0</v>
      </c>
      <c r="AQ172">
        <v>0</v>
      </c>
      <c r="AS172" s="37"/>
      <c r="AT172" s="37"/>
      <c r="AU172" s="6">
        <f t="shared" si="593"/>
        <v>0</v>
      </c>
      <c r="AV172" s="6">
        <f t="shared" si="594"/>
        <v>0</v>
      </c>
      <c r="AW172" s="6">
        <f t="shared" si="595"/>
        <v>0</v>
      </c>
      <c r="AX172" s="6">
        <f t="shared" si="596"/>
        <v>0</v>
      </c>
      <c r="AY172" s="193">
        <f t="shared" si="597"/>
        <v>5.6740334309306508</v>
      </c>
      <c r="AZ172" s="193">
        <f t="shared" si="598"/>
        <v>4.1745731882913786</v>
      </c>
      <c r="BA172" s="193">
        <f t="shared" si="599"/>
        <v>3.8150380693314694</v>
      </c>
      <c r="BB172" s="193">
        <f t="shared" si="600"/>
        <v>3.9040600573940507</v>
      </c>
      <c r="BC172" s="72">
        <f t="shared" si="601"/>
        <v>56312.210093717425</v>
      </c>
      <c r="BG172" s="3">
        <f t="shared" si="602"/>
        <v>6.6665698670039291</v>
      </c>
      <c r="BH172" s="6">
        <f t="shared" si="603"/>
        <v>0</v>
      </c>
      <c r="BI172" s="6">
        <f t="shared" si="604"/>
        <v>0</v>
      </c>
      <c r="BJ172" s="6">
        <f t="shared" si="605"/>
        <v>0</v>
      </c>
      <c r="BK172" s="193">
        <f t="shared" si="606"/>
        <v>5.6966682313948525</v>
      </c>
      <c r="BL172" s="193">
        <f t="shared" si="607"/>
        <v>4.1745731882913786</v>
      </c>
      <c r="BM172" s="193">
        <f t="shared" si="608"/>
        <v>3.8150380693314694</v>
      </c>
      <c r="BN172" s="193">
        <f t="shared" si="609"/>
        <v>3.9040600573940507</v>
      </c>
      <c r="BO172" s="72">
        <f t="shared" si="610"/>
        <v>56325.28345257631</v>
      </c>
      <c r="BS172" s="3">
        <f t="shared" si="611"/>
        <v>6.6665908713628514</v>
      </c>
      <c r="BT172" s="6">
        <f t="shared" si="612"/>
        <v>0</v>
      </c>
      <c r="BU172" s="6">
        <f t="shared" si="613"/>
        <v>0</v>
      </c>
      <c r="BV172" s="6">
        <f t="shared" si="614"/>
        <v>0</v>
      </c>
      <c r="BW172" s="193">
        <f t="shared" si="615"/>
        <v>5.6966683019092565</v>
      </c>
      <c r="BX172" s="193">
        <f t="shared" si="616"/>
        <v>4.1745731882913786</v>
      </c>
      <c r="BY172" s="193">
        <f t="shared" si="773"/>
        <v>3.8150380693314694</v>
      </c>
      <c r="BZ172" s="193">
        <f t="shared" si="617"/>
        <v>3.9040600573940507</v>
      </c>
      <c r="CA172" s="72">
        <f t="shared" si="618"/>
        <v>56325.28345257631</v>
      </c>
      <c r="CE172" s="3">
        <f t="shared" si="619"/>
        <v>0</v>
      </c>
      <c r="CF172" s="6">
        <f t="shared" si="620"/>
        <v>6.4136648924541309</v>
      </c>
      <c r="CG172" s="6">
        <f t="shared" si="621"/>
        <v>0</v>
      </c>
      <c r="CH172" s="6">
        <f t="shared" si="622"/>
        <v>0</v>
      </c>
      <c r="CI172" s="193">
        <f t="shared" si="623"/>
        <v>5.6740334309306508</v>
      </c>
      <c r="CJ172" s="193">
        <f t="shared" si="624"/>
        <v>4.2686584585499547</v>
      </c>
      <c r="CK172" s="193">
        <f t="shared" si="774"/>
        <v>3.8150380693314694</v>
      </c>
      <c r="CL172" s="193">
        <f t="shared" si="625"/>
        <v>3.9040600573940507</v>
      </c>
      <c r="CM172" s="72">
        <f t="shared" si="626"/>
        <v>56546.733605123125</v>
      </c>
      <c r="CQ172" s="3">
        <f t="shared" si="627"/>
        <v>0</v>
      </c>
      <c r="CR172" s="6">
        <f t="shared" si="628"/>
        <v>6.413734646370516</v>
      </c>
      <c r="CS172" s="6">
        <f t="shared" si="629"/>
        <v>0</v>
      </c>
      <c r="CT172" s="6">
        <f t="shared" si="630"/>
        <v>0</v>
      </c>
      <c r="CU172" s="193">
        <f t="shared" si="631"/>
        <v>5.6740334309306508</v>
      </c>
      <c r="CV172" s="193">
        <f t="shared" si="632"/>
        <v>4.2686594351428733</v>
      </c>
      <c r="CW172" s="193">
        <f t="shared" si="775"/>
        <v>3.8150380693314694</v>
      </c>
      <c r="CX172" s="193">
        <f t="shared" si="633"/>
        <v>3.9040600573940507</v>
      </c>
      <c r="CY172" s="72">
        <f t="shared" si="634"/>
        <v>56546.736044508987</v>
      </c>
      <c r="DC172" s="3">
        <f t="shared" si="635"/>
        <v>0</v>
      </c>
      <c r="DD172" s="6">
        <f t="shared" si="636"/>
        <v>0</v>
      </c>
      <c r="DE172" s="6">
        <f t="shared" si="637"/>
        <v>4.9740827189860752</v>
      </c>
      <c r="DF172" s="6">
        <f t="shared" si="638"/>
        <v>0</v>
      </c>
      <c r="DG172" s="193">
        <f t="shared" si="639"/>
        <v>5.6740334309306508</v>
      </c>
      <c r="DH172" s="193">
        <f t="shared" si="640"/>
        <v>4.1745731882913786</v>
      </c>
      <c r="DI172" s="193">
        <f t="shared" si="776"/>
        <v>3.9190495929914051</v>
      </c>
      <c r="DJ172" s="193">
        <f t="shared" si="641"/>
        <v>3.9040600573940507</v>
      </c>
      <c r="DK172" s="72">
        <f t="shared" si="642"/>
        <v>56821.327436466228</v>
      </c>
      <c r="DO172" s="3">
        <f t="shared" si="643"/>
        <v>0</v>
      </c>
      <c r="DP172" s="6">
        <f t="shared" si="644"/>
        <v>0</v>
      </c>
      <c r="DQ172" s="6">
        <f t="shared" si="645"/>
        <v>4.7373131261796262</v>
      </c>
      <c r="DR172" s="6">
        <f t="shared" si="646"/>
        <v>0</v>
      </c>
      <c r="DS172" s="193">
        <f t="shared" si="647"/>
        <v>5.6740334309306508</v>
      </c>
      <c r="DT172" s="193">
        <f t="shared" si="648"/>
        <v>4.1745731882913786</v>
      </c>
      <c r="DU172" s="193">
        <f t="shared" si="777"/>
        <v>3.914336267868054</v>
      </c>
      <c r="DV172" s="193">
        <f t="shared" si="649"/>
        <v>3.9040600573940507</v>
      </c>
      <c r="DW172" s="72">
        <f t="shared" si="650"/>
        <v>56798.157320620376</v>
      </c>
      <c r="EA172" s="3">
        <f t="shared" si="651"/>
        <v>0</v>
      </c>
      <c r="EB172" s="6">
        <f t="shared" si="652"/>
        <v>0</v>
      </c>
      <c r="EC172" s="6">
        <f t="shared" si="653"/>
        <v>0</v>
      </c>
      <c r="ED172" s="6">
        <f t="shared" si="654"/>
        <v>13.803589914053331</v>
      </c>
      <c r="EE172" s="193">
        <f t="shared" si="655"/>
        <v>5.6740334309306508</v>
      </c>
      <c r="EF172" s="193">
        <f t="shared" si="656"/>
        <v>4.1745731882913786</v>
      </c>
      <c r="EG172" s="193">
        <f t="shared" si="778"/>
        <v>3.8150380693314694</v>
      </c>
      <c r="EH172" s="193">
        <f t="shared" si="657"/>
        <v>4.1495746364838775</v>
      </c>
      <c r="EI172" s="72">
        <f t="shared" si="658"/>
        <v>58057.476754843105</v>
      </c>
      <c r="EM172" s="3">
        <f t="shared" si="659"/>
        <v>0</v>
      </c>
      <c r="EN172" s="6">
        <f t="shared" si="660"/>
        <v>0</v>
      </c>
      <c r="EO172" s="6">
        <f t="shared" si="661"/>
        <v>0</v>
      </c>
      <c r="EP172" s="6">
        <f t="shared" si="662"/>
        <v>4.6013102000545691</v>
      </c>
      <c r="EQ172" s="193">
        <f t="shared" si="663"/>
        <v>5.6740334309306508</v>
      </c>
      <c r="ER172" s="193">
        <f t="shared" si="664"/>
        <v>4.1745731882913786</v>
      </c>
      <c r="ES172" s="193">
        <f t="shared" si="779"/>
        <v>3.8150380693314694</v>
      </c>
      <c r="ET172" s="193">
        <f t="shared" si="665"/>
        <v>3.9927684288331076</v>
      </c>
      <c r="EU172" s="72">
        <f t="shared" si="666"/>
        <v>56936.665444719103</v>
      </c>
      <c r="EY172" s="3">
        <f t="shared" si="667"/>
        <v>6.6665698670039291</v>
      </c>
      <c r="EZ172" s="6">
        <f t="shared" si="668"/>
        <v>6.4136648924541309</v>
      </c>
      <c r="FA172" s="6">
        <f t="shared" si="669"/>
        <v>4.9740827189860752</v>
      </c>
      <c r="FB172" s="6">
        <f t="shared" si="670"/>
        <v>13.803589914053331</v>
      </c>
      <c r="FC172" s="193">
        <f t="shared" si="671"/>
        <v>5.6966682313948525</v>
      </c>
      <c r="FD172" s="193">
        <f t="shared" si="672"/>
        <v>4.2686584585499547</v>
      </c>
      <c r="FE172" s="193">
        <f t="shared" si="780"/>
        <v>3.9190495929914051</v>
      </c>
      <c r="FF172" s="193">
        <f t="shared" si="673"/>
        <v>4.1495746364838775</v>
      </c>
      <c r="FG172" s="72">
        <f t="shared" si="674"/>
        <v>58840.008110687544</v>
      </c>
      <c r="FK172" s="3">
        <f t="shared" si="675"/>
        <v>6.802643317628239</v>
      </c>
      <c r="FL172" s="6">
        <f t="shared" si="676"/>
        <v>6.413734646370516</v>
      </c>
      <c r="FM172" s="6">
        <f t="shared" si="677"/>
        <v>4.7373131261796262</v>
      </c>
      <c r="FN172" s="6">
        <f t="shared" si="678"/>
        <v>4.6013102000545691</v>
      </c>
      <c r="FO172" s="193">
        <f t="shared" si="679"/>
        <v>5.6971249436257416</v>
      </c>
      <c r="FP172" s="193">
        <f t="shared" si="680"/>
        <v>4.2686594351428733</v>
      </c>
      <c r="FQ172" s="193">
        <f t="shared" si="781"/>
        <v>3.914336267868054</v>
      </c>
      <c r="FR172" s="193">
        <f t="shared" si="681"/>
        <v>3.9927684288331076</v>
      </c>
      <c r="FS172" s="205">
        <f t="shared" si="682"/>
        <v>57680.83244786282</v>
      </c>
      <c r="FW172" s="3">
        <f t="shared" si="683"/>
        <v>7.8230156602597125</v>
      </c>
      <c r="FX172" s="6">
        <f t="shared" si="684"/>
        <v>7.2474413284731671</v>
      </c>
      <c r="FY172" s="6">
        <f t="shared" si="685"/>
        <v>5.8741548300406983</v>
      </c>
      <c r="FZ172" s="6">
        <f t="shared" si="686"/>
        <v>5.4294120328609763</v>
      </c>
      <c r="GA172" s="193">
        <f t="shared" si="687"/>
        <v>5.7005430557730419</v>
      </c>
      <c r="GB172" s="193">
        <f t="shared" si="688"/>
        <v>4.2802641819345855</v>
      </c>
      <c r="GC172" s="193">
        <f t="shared" si="782"/>
        <v>3.9367671036911522</v>
      </c>
      <c r="GD172" s="193">
        <f t="shared" si="689"/>
        <v>4.007930200536026</v>
      </c>
      <c r="GE172" s="72">
        <f t="shared" si="690"/>
        <v>57933.655490897741</v>
      </c>
      <c r="GI172" s="3">
        <f t="shared" si="691"/>
        <v>7.4828845445962475</v>
      </c>
      <c r="GJ172" s="6">
        <f t="shared" si="692"/>
        <v>7.0550313816995445</v>
      </c>
      <c r="GK172" s="6">
        <f t="shared" si="693"/>
        <v>5.2109438008425553</v>
      </c>
      <c r="GL172" s="6">
        <f t="shared" si="694"/>
        <v>5.0613163018195548</v>
      </c>
      <c r="GM172" s="193">
        <f t="shared" si="695"/>
        <v>5.6994049592888878</v>
      </c>
      <c r="GN172" s="193">
        <f t="shared" si="696"/>
        <v>4.2775978681484839</v>
      </c>
      <c r="GO172" s="193">
        <f t="shared" si="783"/>
        <v>3.9237426153213248</v>
      </c>
      <c r="GP172" s="193">
        <f t="shared" si="697"/>
        <v>4.0012190759990967</v>
      </c>
      <c r="GQ172" s="72">
        <f t="shared" si="698"/>
        <v>57812.653784284768</v>
      </c>
      <c r="GU172" s="3">
        <f t="shared" si="699"/>
        <v>8.843409007250111</v>
      </c>
      <c r="GV172" s="6">
        <f t="shared" si="700"/>
        <v>7.6963978709449563</v>
      </c>
      <c r="GW172" s="6">
        <f t="shared" si="701"/>
        <v>6.1583881282684736</v>
      </c>
      <c r="GX172" s="6">
        <f t="shared" si="702"/>
        <v>5.751495797522221</v>
      </c>
      <c r="GY172" s="193">
        <f t="shared" si="703"/>
        <v>5.7039495942207052</v>
      </c>
      <c r="GZ172" s="193">
        <f t="shared" si="704"/>
        <v>4.2864580722308068</v>
      </c>
      <c r="HA172" s="193">
        <f t="shared" si="784"/>
        <v>3.9422975127902622</v>
      </c>
      <c r="HB172" s="193">
        <f t="shared" si="705"/>
        <v>4.0137657140881018</v>
      </c>
      <c r="HC172" s="205">
        <f t="shared" si="706"/>
        <v>58021.350138785208</v>
      </c>
      <c r="HG172" s="3">
        <f t="shared" si="507"/>
        <v>7.8230156602597125</v>
      </c>
      <c r="HH172" s="6">
        <f t="shared" si="508"/>
        <v>0</v>
      </c>
      <c r="HI172" s="6">
        <f t="shared" si="509"/>
        <v>0</v>
      </c>
      <c r="HJ172" s="6">
        <f t="shared" si="510"/>
        <v>0</v>
      </c>
      <c r="HK172" s="193">
        <f t="shared" si="707"/>
        <v>5.7005430557730419</v>
      </c>
      <c r="HL172" s="193">
        <f t="shared" si="707"/>
        <v>4.1745731882913786</v>
      </c>
      <c r="HM172" s="193">
        <f t="shared" si="707"/>
        <v>3.8150380693314694</v>
      </c>
      <c r="HN172" s="193">
        <f t="shared" si="511"/>
        <v>3.9040600573940507</v>
      </c>
      <c r="HO172" s="212">
        <f t="shared" si="708"/>
        <v>56327.521769459272</v>
      </c>
      <c r="HS172" s="3">
        <f t="shared" si="512"/>
        <v>7.4828845445962475</v>
      </c>
      <c r="HT172" s="6">
        <f t="shared" si="513"/>
        <v>0</v>
      </c>
      <c r="HU172" s="6">
        <f t="shared" si="514"/>
        <v>0</v>
      </c>
      <c r="HV172" s="6">
        <f t="shared" si="515"/>
        <v>0</v>
      </c>
      <c r="HW172" s="193">
        <f t="shared" si="709"/>
        <v>5.6994049592888878</v>
      </c>
      <c r="HX172" s="193">
        <f t="shared" si="710"/>
        <v>4.1745731882913786</v>
      </c>
      <c r="HY172" s="193">
        <f t="shared" si="711"/>
        <v>3.8150380693314694</v>
      </c>
      <c r="HZ172" s="193">
        <f t="shared" si="516"/>
        <v>3.9040600573940507</v>
      </c>
      <c r="IA172" s="212">
        <f t="shared" si="712"/>
        <v>56326.864331579527</v>
      </c>
      <c r="IE172" s="3">
        <f t="shared" si="517"/>
        <v>8.843409007250111</v>
      </c>
      <c r="IF172" s="6">
        <f t="shared" si="518"/>
        <v>0</v>
      </c>
      <c r="IG172" s="6">
        <f t="shared" si="519"/>
        <v>0</v>
      </c>
      <c r="IH172" s="6">
        <f t="shared" si="520"/>
        <v>0</v>
      </c>
      <c r="II172" s="193">
        <f t="shared" si="713"/>
        <v>5.7039495942207052</v>
      </c>
      <c r="IJ172" s="193">
        <f t="shared" si="714"/>
        <v>4.1745731882913786</v>
      </c>
      <c r="IK172" s="193">
        <f t="shared" si="715"/>
        <v>3.8150380693314694</v>
      </c>
      <c r="IL172" s="193">
        <f t="shared" si="521"/>
        <v>3.9040600573940507</v>
      </c>
      <c r="IM172" s="205">
        <f t="shared" si="716"/>
        <v>56329.489651477255</v>
      </c>
      <c r="IQ172" s="3">
        <f t="shared" si="522"/>
        <v>0</v>
      </c>
      <c r="IR172" s="6">
        <f t="shared" si="523"/>
        <v>7.2474413284731671</v>
      </c>
      <c r="IS172" s="6">
        <f t="shared" si="524"/>
        <v>0</v>
      </c>
      <c r="IT172" s="6">
        <f t="shared" si="525"/>
        <v>0</v>
      </c>
      <c r="IU172" s="193">
        <f t="shared" si="717"/>
        <v>5.6740334309306508</v>
      </c>
      <c r="IV172" s="193">
        <f t="shared" si="718"/>
        <v>4.2802641819345855</v>
      </c>
      <c r="IW172" s="193">
        <f t="shared" si="719"/>
        <v>3.8150380693314694</v>
      </c>
      <c r="IX172" s="193">
        <f t="shared" si="526"/>
        <v>3.9040600573940507</v>
      </c>
      <c r="IY172" s="212">
        <f t="shared" si="720"/>
        <v>56575.73043077426</v>
      </c>
      <c r="JC172" s="3">
        <f t="shared" si="527"/>
        <v>0</v>
      </c>
      <c r="JD172" s="6">
        <f t="shared" si="528"/>
        <v>7.0550313816995445</v>
      </c>
      <c r="JE172" s="6">
        <f t="shared" si="529"/>
        <v>0</v>
      </c>
      <c r="JF172" s="6">
        <f t="shared" si="530"/>
        <v>0</v>
      </c>
      <c r="JG172" s="193">
        <f t="shared" si="721"/>
        <v>5.6740334309306508</v>
      </c>
      <c r="JH172" s="193">
        <f t="shared" si="722"/>
        <v>4.2775978681484839</v>
      </c>
      <c r="JI172" s="193">
        <f t="shared" si="723"/>
        <v>3.8150380693314694</v>
      </c>
      <c r="JJ172" s="193">
        <f t="shared" si="531"/>
        <v>3.9040600573940507</v>
      </c>
      <c r="JK172" s="212">
        <f t="shared" si="724"/>
        <v>56569.067347462777</v>
      </c>
      <c r="JO172" s="3">
        <f t="shared" si="532"/>
        <v>0</v>
      </c>
      <c r="JP172" s="6">
        <f t="shared" si="533"/>
        <v>7.6963978709449563</v>
      </c>
      <c r="JQ172" s="6">
        <f t="shared" si="534"/>
        <v>0</v>
      </c>
      <c r="JR172" s="6">
        <f t="shared" si="535"/>
        <v>0</v>
      </c>
      <c r="JS172" s="193">
        <f t="shared" si="725"/>
        <v>5.6740334309306508</v>
      </c>
      <c r="JT172" s="193">
        <f t="shared" si="726"/>
        <v>4.2864580722308068</v>
      </c>
      <c r="JU172" s="193">
        <f t="shared" si="727"/>
        <v>3.8150380693314694</v>
      </c>
      <c r="JV172" s="193">
        <f t="shared" si="536"/>
        <v>3.9040600573940507</v>
      </c>
      <c r="JW172" s="205">
        <f t="shared" si="728"/>
        <v>56591.211911035796</v>
      </c>
      <c r="KA172" s="3">
        <f t="shared" si="537"/>
        <v>0</v>
      </c>
      <c r="KB172" s="6">
        <f t="shared" si="538"/>
        <v>0</v>
      </c>
      <c r="KC172" s="6">
        <f t="shared" si="539"/>
        <v>5.8741548300406983</v>
      </c>
      <c r="KD172" s="6">
        <f t="shared" si="540"/>
        <v>0</v>
      </c>
      <c r="KE172" s="193">
        <f t="shared" si="729"/>
        <v>5.6740334309306508</v>
      </c>
      <c r="KF172" s="193">
        <f t="shared" si="730"/>
        <v>4.1745731882913786</v>
      </c>
      <c r="KG172" s="193">
        <f t="shared" si="731"/>
        <v>3.9367671036911522</v>
      </c>
      <c r="KH172" s="193">
        <f t="shared" si="541"/>
        <v>3.9040600573940507</v>
      </c>
      <c r="KI172" s="212">
        <f t="shared" si="732"/>
        <v>56908.509075767433</v>
      </c>
      <c r="KM172" s="3">
        <f t="shared" si="542"/>
        <v>0</v>
      </c>
      <c r="KN172" s="6">
        <f t="shared" si="543"/>
        <v>0</v>
      </c>
      <c r="KO172" s="6">
        <f t="shared" si="544"/>
        <v>5.2109438008425553</v>
      </c>
      <c r="KP172" s="6">
        <f t="shared" si="545"/>
        <v>0</v>
      </c>
      <c r="KQ172" s="193">
        <f t="shared" si="733"/>
        <v>5.6740334309306508</v>
      </c>
      <c r="KR172" s="193">
        <f t="shared" si="734"/>
        <v>4.1745731882913786</v>
      </c>
      <c r="KS172" s="193">
        <f t="shared" si="735"/>
        <v>3.9237426153213248</v>
      </c>
      <c r="KT172" s="193">
        <f t="shared" si="546"/>
        <v>3.9040600573940507</v>
      </c>
      <c r="KU172" s="212">
        <f t="shared" si="736"/>
        <v>56844.407137299524</v>
      </c>
      <c r="KY172" s="3">
        <f t="shared" si="547"/>
        <v>0</v>
      </c>
      <c r="KZ172" s="6">
        <f t="shared" si="548"/>
        <v>0</v>
      </c>
      <c r="LA172" s="6">
        <f t="shared" si="549"/>
        <v>6.1583881282684736</v>
      </c>
      <c r="LB172" s="6">
        <f t="shared" si="550"/>
        <v>0</v>
      </c>
      <c r="LC172" s="193">
        <f t="shared" si="737"/>
        <v>5.6740334309306508</v>
      </c>
      <c r="LD172" s="193">
        <f t="shared" si="738"/>
        <v>4.1745731882913786</v>
      </c>
      <c r="LE172" s="193">
        <f t="shared" si="739"/>
        <v>3.9422975127902622</v>
      </c>
      <c r="LF172" s="193">
        <f t="shared" si="551"/>
        <v>3.9040600573940507</v>
      </c>
      <c r="LG172" s="205">
        <f t="shared" si="740"/>
        <v>56935.749657710483</v>
      </c>
      <c r="LK172" s="3">
        <f t="shared" si="552"/>
        <v>0</v>
      </c>
      <c r="LL172" s="6">
        <f t="shared" si="553"/>
        <v>0</v>
      </c>
      <c r="LM172" s="6">
        <f t="shared" si="554"/>
        <v>0</v>
      </c>
      <c r="LN172" s="6">
        <f t="shared" si="555"/>
        <v>5.4294120328609763</v>
      </c>
      <c r="LO172" s="193">
        <f t="shared" si="741"/>
        <v>5.6740334309306508</v>
      </c>
      <c r="LP172" s="193">
        <f t="shared" si="742"/>
        <v>4.1745731882913786</v>
      </c>
      <c r="LQ172" s="193">
        <f t="shared" si="743"/>
        <v>3.8150380693314694</v>
      </c>
      <c r="LR172" s="193">
        <f t="shared" si="556"/>
        <v>4.007930200536026</v>
      </c>
      <c r="LS172" s="212">
        <f t="shared" si="744"/>
        <v>57044.086305860073</v>
      </c>
      <c r="LW172" s="3">
        <f t="shared" si="557"/>
        <v>0</v>
      </c>
      <c r="LX172" s="6">
        <f t="shared" si="558"/>
        <v>0</v>
      </c>
      <c r="LY172" s="6">
        <f t="shared" si="559"/>
        <v>0</v>
      </c>
      <c r="LZ172" s="6">
        <f t="shared" si="560"/>
        <v>5.0613163018195548</v>
      </c>
      <c r="MA172" s="193">
        <f t="shared" si="745"/>
        <v>5.6740334309306508</v>
      </c>
      <c r="MB172" s="193">
        <f t="shared" si="746"/>
        <v>4.1745731882913786</v>
      </c>
      <c r="MC172" s="193">
        <f t="shared" si="747"/>
        <v>3.8150380693314694</v>
      </c>
      <c r="MD172" s="193">
        <f t="shared" si="561"/>
        <v>4.0012190759990967</v>
      </c>
      <c r="ME172" s="212">
        <f t="shared" si="748"/>
        <v>56996.513140109826</v>
      </c>
      <c r="MI172" s="3">
        <f t="shared" si="562"/>
        <v>0</v>
      </c>
      <c r="MJ172" s="6">
        <f t="shared" si="563"/>
        <v>0</v>
      </c>
      <c r="MK172" s="6">
        <f t="shared" si="564"/>
        <v>0</v>
      </c>
      <c r="ML172" s="6">
        <f t="shared" si="565"/>
        <v>5.751495797522221</v>
      </c>
      <c r="MM172" s="193">
        <f t="shared" si="749"/>
        <v>5.6740334309306508</v>
      </c>
      <c r="MN172" s="193">
        <f t="shared" si="750"/>
        <v>4.1745731882913786</v>
      </c>
      <c r="MO172" s="193">
        <f t="shared" si="751"/>
        <v>3.8150380693314694</v>
      </c>
      <c r="MP172" s="193">
        <f t="shared" si="566"/>
        <v>4.0137657140881018</v>
      </c>
      <c r="MQ172" s="205">
        <f t="shared" si="752"/>
        <v>57085.484799260747</v>
      </c>
      <c r="MT172" s="3">
        <f t="shared" si="567"/>
        <v>6.4624911976058499</v>
      </c>
      <c r="MU172" s="6">
        <f t="shared" si="568"/>
        <v>6.4136648924541309</v>
      </c>
      <c r="MV172" s="6">
        <f t="shared" si="569"/>
        <v>5.4478048826990344</v>
      </c>
      <c r="MW172" s="6">
        <f t="shared" si="570"/>
        <v>5.5214359656213325</v>
      </c>
      <c r="MX172" s="193">
        <f t="shared" si="753"/>
        <v>5.6959828775554637</v>
      </c>
      <c r="MY172" s="193">
        <f t="shared" si="754"/>
        <v>4.2686584585499547</v>
      </c>
      <c r="MZ172" s="193">
        <f t="shared" si="755"/>
        <v>3.9284137160312613</v>
      </c>
      <c r="NA172" s="193">
        <f t="shared" si="571"/>
        <v>4.0096009678350821</v>
      </c>
      <c r="NB172" s="212">
        <f t="shared" si="756"/>
        <v>57871.435797730323</v>
      </c>
      <c r="NF172" s="3">
        <f t="shared" si="572"/>
        <v>6.462491197605849</v>
      </c>
      <c r="NG172" s="6">
        <f t="shared" si="573"/>
        <v>0</v>
      </c>
      <c r="NH172" s="6">
        <f t="shared" si="574"/>
        <v>0</v>
      </c>
      <c r="NI172" s="6">
        <f t="shared" si="575"/>
        <v>0</v>
      </c>
      <c r="NJ172" s="193">
        <f t="shared" si="757"/>
        <v>5.6959828775554637</v>
      </c>
      <c r="NK172" s="193">
        <f t="shared" si="758"/>
        <v>4.1745731882913786</v>
      </c>
      <c r="NL172" s="193">
        <f t="shared" si="759"/>
        <v>3.8150380693314694</v>
      </c>
      <c r="NM172" s="193">
        <f t="shared" si="576"/>
        <v>3.9040600573940507</v>
      </c>
      <c r="NN172" s="212">
        <f t="shared" si="760"/>
        <v>56324.887562840646</v>
      </c>
      <c r="NR172" s="3">
        <f t="shared" si="577"/>
        <v>0</v>
      </c>
      <c r="NS172" s="6">
        <f t="shared" si="578"/>
        <v>6.4136648924541309</v>
      </c>
      <c r="NT172" s="6">
        <f t="shared" si="579"/>
        <v>0</v>
      </c>
      <c r="NU172" s="6">
        <f t="shared" si="580"/>
        <v>0</v>
      </c>
      <c r="NV172" s="193">
        <f t="shared" si="761"/>
        <v>5.6740334309306508</v>
      </c>
      <c r="NW172" s="193">
        <f t="shared" si="762"/>
        <v>4.2686584585499547</v>
      </c>
      <c r="NX172" s="193">
        <f t="shared" si="763"/>
        <v>3.8150380693314694</v>
      </c>
      <c r="NY172" s="193">
        <f t="shared" si="581"/>
        <v>3.9040600573940507</v>
      </c>
      <c r="NZ172" s="212">
        <f t="shared" si="764"/>
        <v>56546.733605123125</v>
      </c>
      <c r="OD172" s="3">
        <f t="shared" si="582"/>
        <v>0</v>
      </c>
      <c r="OE172" s="6">
        <f t="shared" si="583"/>
        <v>0</v>
      </c>
      <c r="OF172" s="6">
        <f t="shared" si="584"/>
        <v>5.4478048826990344</v>
      </c>
      <c r="OG172" s="6">
        <f t="shared" si="585"/>
        <v>0</v>
      </c>
      <c r="OH172" s="193">
        <f t="shared" si="765"/>
        <v>5.6740334309306508</v>
      </c>
      <c r="OI172" s="193">
        <f t="shared" si="766"/>
        <v>4.1745731882913786</v>
      </c>
      <c r="OJ172" s="193">
        <f t="shared" si="767"/>
        <v>3.9284137160312613</v>
      </c>
      <c r="OK172" s="193">
        <f t="shared" si="586"/>
        <v>3.9040600573940507</v>
      </c>
      <c r="OL172" s="212">
        <f t="shared" si="768"/>
        <v>56867.388339259713</v>
      </c>
      <c r="OP172" s="3">
        <f t="shared" si="587"/>
        <v>0</v>
      </c>
      <c r="OQ172" s="6">
        <f t="shared" si="588"/>
        <v>0</v>
      </c>
      <c r="OR172" s="6">
        <f t="shared" si="589"/>
        <v>0</v>
      </c>
      <c r="OS172" s="6">
        <f t="shared" si="590"/>
        <v>5.5214359656213325</v>
      </c>
      <c r="OT172" s="193">
        <f t="shared" si="769"/>
        <v>5.6740334309306508</v>
      </c>
      <c r="OU172" s="193">
        <f t="shared" si="770"/>
        <v>4.1745731882913786</v>
      </c>
      <c r="OV172" s="193">
        <f t="shared" si="771"/>
        <v>3.8150380693314694</v>
      </c>
      <c r="OW172" s="193">
        <f t="shared" si="591"/>
        <v>4.0096009678350821</v>
      </c>
      <c r="OX172" s="232">
        <f t="shared" si="772"/>
        <v>57055.936050257827</v>
      </c>
    </row>
    <row r="173" spans="1:414" x14ac:dyDescent="0.2">
      <c r="B173" s="81">
        <v>45374</v>
      </c>
      <c r="C173">
        <v>117</v>
      </c>
      <c r="D173">
        <v>11.336065442954304</v>
      </c>
      <c r="E173">
        <v>0</v>
      </c>
      <c r="F173">
        <v>0</v>
      </c>
      <c r="G173">
        <v>1</v>
      </c>
      <c r="H173">
        <v>0</v>
      </c>
      <c r="I173">
        <v>0</v>
      </c>
      <c r="J173">
        <v>0</v>
      </c>
      <c r="K173">
        <v>0</v>
      </c>
      <c r="L173">
        <v>0</v>
      </c>
      <c r="M173">
        <v>0</v>
      </c>
      <c r="N173">
        <v>0</v>
      </c>
      <c r="O173">
        <v>0</v>
      </c>
      <c r="P173">
        <v>0</v>
      </c>
      <c r="Q173">
        <v>1</v>
      </c>
      <c r="R173">
        <v>0</v>
      </c>
      <c r="S173">
        <v>0</v>
      </c>
      <c r="T173">
        <v>13689</v>
      </c>
      <c r="U173">
        <v>6.7214321972664948</v>
      </c>
      <c r="V173">
        <v>6.4225596639834626</v>
      </c>
      <c r="W173">
        <v>4.7432270703919981</v>
      </c>
      <c r="X173">
        <v>4.6011966380177771</v>
      </c>
      <c r="Y173" s="3">
        <v>538.79866104079417</v>
      </c>
      <c r="Z173" s="3">
        <v>550.56468311790809</v>
      </c>
      <c r="AA173" s="3">
        <v>69.425601525032931</v>
      </c>
      <c r="AB173" s="3">
        <v>50</v>
      </c>
      <c r="AC173">
        <v>0</v>
      </c>
      <c r="AD173">
        <v>1</v>
      </c>
      <c r="AE173" s="6"/>
      <c r="AF173" s="1" t="s">
        <v>2</v>
      </c>
      <c r="AG173">
        <v>117</v>
      </c>
      <c r="AH173" s="189">
        <v>45374</v>
      </c>
      <c r="AI173">
        <f t="shared" si="592"/>
        <v>3</v>
      </c>
      <c r="AJ173">
        <v>117</v>
      </c>
      <c r="AK173">
        <v>0</v>
      </c>
      <c r="AL173">
        <v>1</v>
      </c>
      <c r="AM173">
        <v>0</v>
      </c>
      <c r="AN173">
        <v>0</v>
      </c>
      <c r="AO173">
        <v>1</v>
      </c>
      <c r="AP173">
        <v>0</v>
      </c>
      <c r="AQ173">
        <v>0</v>
      </c>
      <c r="AS173" s="37"/>
      <c r="AT173" s="37"/>
      <c r="AU173" s="6">
        <f t="shared" si="593"/>
        <v>0</v>
      </c>
      <c r="AV173" s="6">
        <f t="shared" si="594"/>
        <v>0</v>
      </c>
      <c r="AW173" s="6">
        <f t="shared" si="595"/>
        <v>0</v>
      </c>
      <c r="AX173" s="6">
        <f t="shared" si="596"/>
        <v>0</v>
      </c>
      <c r="AY173" s="193">
        <f t="shared" si="597"/>
        <v>5.6740334309306508</v>
      </c>
      <c r="AZ173" s="193">
        <f t="shared" si="598"/>
        <v>4.1745731882913786</v>
      </c>
      <c r="BA173" s="193">
        <f t="shared" si="599"/>
        <v>3.8150380693314694</v>
      </c>
      <c r="BB173" s="193">
        <f t="shared" si="600"/>
        <v>3.9040600573940507</v>
      </c>
      <c r="BC173" s="72">
        <f t="shared" si="601"/>
        <v>56312.210093717425</v>
      </c>
      <c r="BG173" s="3">
        <f t="shared" si="602"/>
        <v>6.5870035533211651</v>
      </c>
      <c r="BH173" s="6">
        <f t="shared" si="603"/>
        <v>0</v>
      </c>
      <c r="BI173" s="6">
        <f t="shared" si="604"/>
        <v>0</v>
      </c>
      <c r="BJ173" s="6">
        <f t="shared" si="605"/>
        <v>0</v>
      </c>
      <c r="BK173" s="193">
        <f t="shared" si="606"/>
        <v>5.696401081093053</v>
      </c>
      <c r="BL173" s="193">
        <f t="shared" si="607"/>
        <v>4.1745731882913786</v>
      </c>
      <c r="BM173" s="193">
        <f t="shared" si="608"/>
        <v>3.8150380693314694</v>
      </c>
      <c r="BN173" s="193">
        <f t="shared" si="609"/>
        <v>3.9040600573940507</v>
      </c>
      <c r="BO173" s="72">
        <f t="shared" si="610"/>
        <v>56325.129134787327</v>
      </c>
      <c r="BS173" s="3">
        <f t="shared" si="611"/>
        <v>6.5870243069905356</v>
      </c>
      <c r="BT173" s="6">
        <f t="shared" si="612"/>
        <v>0</v>
      </c>
      <c r="BU173" s="6">
        <f t="shared" si="613"/>
        <v>0</v>
      </c>
      <c r="BV173" s="6">
        <f t="shared" si="614"/>
        <v>0</v>
      </c>
      <c r="BW173" s="193">
        <f t="shared" si="615"/>
        <v>5.6964011507844745</v>
      </c>
      <c r="BX173" s="193">
        <f t="shared" si="616"/>
        <v>4.1745731882913786</v>
      </c>
      <c r="BY173" s="193">
        <f t="shared" si="773"/>
        <v>3.8150380693314694</v>
      </c>
      <c r="BZ173" s="193">
        <f t="shared" si="617"/>
        <v>3.9040600573940507</v>
      </c>
      <c r="CA173" s="72">
        <f t="shared" si="618"/>
        <v>56325.129134787327</v>
      </c>
      <c r="CE173" s="3">
        <f t="shared" si="619"/>
        <v>0</v>
      </c>
      <c r="CF173" s="6">
        <f t="shared" si="620"/>
        <v>6.4225596639834626</v>
      </c>
      <c r="CG173" s="6">
        <f t="shared" si="621"/>
        <v>0</v>
      </c>
      <c r="CH173" s="6">
        <f t="shared" si="622"/>
        <v>0</v>
      </c>
      <c r="CI173" s="193">
        <f t="shared" si="623"/>
        <v>5.6740334309306508</v>
      </c>
      <c r="CJ173" s="193">
        <f t="shared" si="624"/>
        <v>4.2687829825156971</v>
      </c>
      <c r="CK173" s="193">
        <f t="shared" si="774"/>
        <v>3.8150380693314694</v>
      </c>
      <c r="CL173" s="193">
        <f t="shared" si="625"/>
        <v>3.9040600573940507</v>
      </c>
      <c r="CM173" s="72">
        <f t="shared" si="626"/>
        <v>56547.044648567018</v>
      </c>
      <c r="CQ173" s="3">
        <f t="shared" si="627"/>
        <v>0</v>
      </c>
      <c r="CR173" s="6">
        <f t="shared" si="628"/>
        <v>6.4226295146378529</v>
      </c>
      <c r="CS173" s="6">
        <f t="shared" si="629"/>
        <v>0</v>
      </c>
      <c r="CT173" s="6">
        <f t="shared" si="630"/>
        <v>0</v>
      </c>
      <c r="CU173" s="193">
        <f t="shared" si="631"/>
        <v>5.6740334309306508</v>
      </c>
      <c r="CV173" s="193">
        <f t="shared" si="632"/>
        <v>4.2687839603412288</v>
      </c>
      <c r="CW173" s="193">
        <f t="shared" si="775"/>
        <v>3.8150380693314694</v>
      </c>
      <c r="CX173" s="193">
        <f t="shared" si="633"/>
        <v>3.9040600573940507</v>
      </c>
      <c r="CY173" s="72">
        <f t="shared" si="634"/>
        <v>56547.047091045119</v>
      </c>
      <c r="DC173" s="3">
        <f t="shared" si="635"/>
        <v>0</v>
      </c>
      <c r="DD173" s="6">
        <f t="shared" si="636"/>
        <v>0</v>
      </c>
      <c r="DE173" s="6">
        <f t="shared" si="637"/>
        <v>4.9803884239115979</v>
      </c>
      <c r="DF173" s="6">
        <f t="shared" si="638"/>
        <v>0</v>
      </c>
      <c r="DG173" s="193">
        <f t="shared" si="639"/>
        <v>5.6740334309306508</v>
      </c>
      <c r="DH173" s="193">
        <f t="shared" si="640"/>
        <v>4.1745731882913786</v>
      </c>
      <c r="DI173" s="193">
        <f t="shared" si="776"/>
        <v>3.9191748162034381</v>
      </c>
      <c r="DJ173" s="193">
        <f t="shared" si="641"/>
        <v>3.9040600573940507</v>
      </c>
      <c r="DK173" s="72">
        <f t="shared" si="642"/>
        <v>56821.943146967526</v>
      </c>
      <c r="DO173" s="3">
        <f t="shared" si="643"/>
        <v>0</v>
      </c>
      <c r="DP173" s="6">
        <f t="shared" si="644"/>
        <v>0</v>
      </c>
      <c r="DQ173" s="6">
        <f t="shared" si="645"/>
        <v>4.743318675423807</v>
      </c>
      <c r="DR173" s="6">
        <f t="shared" si="646"/>
        <v>0</v>
      </c>
      <c r="DS173" s="193">
        <f t="shared" si="647"/>
        <v>5.6740334309306508</v>
      </c>
      <c r="DT173" s="193">
        <f t="shared" si="648"/>
        <v>4.1745731882913786</v>
      </c>
      <c r="DU173" s="193">
        <f t="shared" si="777"/>
        <v>3.9144560941463724</v>
      </c>
      <c r="DV173" s="193">
        <f t="shared" si="649"/>
        <v>3.9040600573940507</v>
      </c>
      <c r="DW173" s="72">
        <f t="shared" si="650"/>
        <v>56798.746254531288</v>
      </c>
      <c r="EA173" s="3">
        <f t="shared" si="651"/>
        <v>0</v>
      </c>
      <c r="EB173" s="6">
        <f t="shared" si="652"/>
        <v>0</v>
      </c>
      <c r="EC173" s="6">
        <f t="shared" si="653"/>
        <v>0</v>
      </c>
      <c r="ED173" s="6">
        <f t="shared" si="654"/>
        <v>13.803589914053331</v>
      </c>
      <c r="EE173" s="193">
        <f t="shared" si="655"/>
        <v>5.6740334309306508</v>
      </c>
      <c r="EF173" s="193">
        <f t="shared" si="656"/>
        <v>4.1745731882913786</v>
      </c>
      <c r="EG173" s="193">
        <f t="shared" si="778"/>
        <v>3.8150380693314694</v>
      </c>
      <c r="EH173" s="193">
        <f t="shared" si="657"/>
        <v>4.1495746364838775</v>
      </c>
      <c r="EI173" s="72">
        <f t="shared" si="658"/>
        <v>58057.476754843105</v>
      </c>
      <c r="EM173" s="3">
        <f t="shared" si="659"/>
        <v>0</v>
      </c>
      <c r="EN173" s="6">
        <f t="shared" si="660"/>
        <v>0</v>
      </c>
      <c r="EO173" s="6">
        <f t="shared" si="661"/>
        <v>0</v>
      </c>
      <c r="EP173" s="6">
        <f t="shared" si="662"/>
        <v>4.6013102000545691</v>
      </c>
      <c r="EQ173" s="193">
        <f t="shared" si="663"/>
        <v>5.6740334309306508</v>
      </c>
      <c r="ER173" s="193">
        <f t="shared" si="664"/>
        <v>4.1745731882913786</v>
      </c>
      <c r="ES173" s="193">
        <f t="shared" si="779"/>
        <v>3.8150380693314694</v>
      </c>
      <c r="ET173" s="193">
        <f t="shared" si="665"/>
        <v>3.9927684288331076</v>
      </c>
      <c r="EU173" s="72">
        <f t="shared" si="666"/>
        <v>56936.665444719103</v>
      </c>
      <c r="EY173" s="3">
        <f t="shared" si="667"/>
        <v>6.5870035533211651</v>
      </c>
      <c r="EZ173" s="6">
        <f t="shared" si="668"/>
        <v>6.4225596639834626</v>
      </c>
      <c r="FA173" s="6">
        <f t="shared" si="669"/>
        <v>4.9803884239115979</v>
      </c>
      <c r="FB173" s="6">
        <f t="shared" si="670"/>
        <v>13.803589914053331</v>
      </c>
      <c r="FC173" s="193">
        <f t="shared" si="671"/>
        <v>5.696401081093053</v>
      </c>
      <c r="FD173" s="193">
        <f t="shared" si="672"/>
        <v>4.2687829825156971</v>
      </c>
      <c r="FE173" s="193">
        <f t="shared" si="780"/>
        <v>3.9191748162034381</v>
      </c>
      <c r="FF173" s="193">
        <f t="shared" si="673"/>
        <v>4.1495746364838775</v>
      </c>
      <c r="FG173" s="72">
        <f t="shared" si="674"/>
        <v>58840.808146692209</v>
      </c>
      <c r="FK173" s="3">
        <f t="shared" si="675"/>
        <v>6.7214529509358663</v>
      </c>
      <c r="FL173" s="6">
        <f t="shared" si="676"/>
        <v>6.4226295146378529</v>
      </c>
      <c r="FM173" s="6">
        <f t="shared" si="677"/>
        <v>4.743318675423807</v>
      </c>
      <c r="FN173" s="6">
        <f t="shared" si="678"/>
        <v>4.6013102000545691</v>
      </c>
      <c r="FO173" s="193">
        <f t="shared" si="679"/>
        <v>5.6968524641820348</v>
      </c>
      <c r="FP173" s="193">
        <f t="shared" si="680"/>
        <v>4.2687839603412288</v>
      </c>
      <c r="FQ173" s="193">
        <f t="shared" si="781"/>
        <v>3.9144560941463724</v>
      </c>
      <c r="FR173" s="193">
        <f t="shared" si="681"/>
        <v>3.9927684288331076</v>
      </c>
      <c r="FS173" s="205">
        <f t="shared" si="682"/>
        <v>57681.586635630025</v>
      </c>
      <c r="FW173" s="3">
        <f t="shared" si="683"/>
        <v>7.7296470268564681</v>
      </c>
      <c r="FX173" s="6">
        <f t="shared" si="684"/>
        <v>7.257492420301312</v>
      </c>
      <c r="FY173" s="6">
        <f t="shared" si="685"/>
        <v>5.8816015672860775</v>
      </c>
      <c r="FZ173" s="6">
        <f t="shared" si="686"/>
        <v>5.4294120328609763</v>
      </c>
      <c r="GA173" s="193">
        <f t="shared" si="687"/>
        <v>5.7002307684032694</v>
      </c>
      <c r="GB173" s="193">
        <f t="shared" si="688"/>
        <v>4.2804032693774561</v>
      </c>
      <c r="GC173" s="193">
        <f t="shared" si="782"/>
        <v>3.936912387846264</v>
      </c>
      <c r="GD173" s="193">
        <f t="shared" si="689"/>
        <v>4.007930200536026</v>
      </c>
      <c r="GE173" s="72">
        <f t="shared" si="690"/>
        <v>57934.554225066342</v>
      </c>
      <c r="GI173" s="3">
        <f t="shared" si="691"/>
        <v>7.3935754169931451</v>
      </c>
      <c r="GJ173" s="6">
        <f t="shared" si="692"/>
        <v>7.0648156303818093</v>
      </c>
      <c r="GK173" s="6">
        <f t="shared" si="693"/>
        <v>5.2175497774311985</v>
      </c>
      <c r="GL173" s="6">
        <f t="shared" si="694"/>
        <v>5.0613163018195548</v>
      </c>
      <c r="GM173" s="193">
        <f t="shared" si="695"/>
        <v>5.6991059114564386</v>
      </c>
      <c r="GN173" s="193">
        <f t="shared" si="696"/>
        <v>4.2777336247173503</v>
      </c>
      <c r="GO173" s="193">
        <f t="shared" si="783"/>
        <v>3.9238731869767949</v>
      </c>
      <c r="GP173" s="193">
        <f t="shared" si="697"/>
        <v>4.0012190759990967</v>
      </c>
      <c r="GQ173" s="72">
        <f t="shared" si="698"/>
        <v>57813.476382018809</v>
      </c>
      <c r="GU173" s="3">
        <f t="shared" si="699"/>
        <v>8.7378618564464432</v>
      </c>
      <c r="GV173" s="6">
        <f t="shared" si="700"/>
        <v>7.7070715967801551</v>
      </c>
      <c r="GW173" s="6">
        <f t="shared" si="701"/>
        <v>6.1661951915095976</v>
      </c>
      <c r="GX173" s="6">
        <f t="shared" si="702"/>
        <v>5.751495797522221</v>
      </c>
      <c r="GY173" s="193">
        <f t="shared" si="703"/>
        <v>5.7035977672925906</v>
      </c>
      <c r="GZ173" s="193">
        <f t="shared" si="704"/>
        <v>4.2866048631128315</v>
      </c>
      <c r="HA173" s="193">
        <f t="shared" si="784"/>
        <v>3.9424489863211605</v>
      </c>
      <c r="HB173" s="193">
        <f t="shared" si="705"/>
        <v>4.0137657140881018</v>
      </c>
      <c r="HC173" s="205">
        <f t="shared" si="706"/>
        <v>58022.277525191013</v>
      </c>
      <c r="HG173" s="3">
        <f t="shared" si="507"/>
        <v>7.7296470268564681</v>
      </c>
      <c r="HH173" s="6">
        <f t="shared" si="508"/>
        <v>0</v>
      </c>
      <c r="HI173" s="6">
        <f t="shared" si="509"/>
        <v>0</v>
      </c>
      <c r="HJ173" s="6">
        <f t="shared" si="510"/>
        <v>0</v>
      </c>
      <c r="HK173" s="193">
        <f t="shared" si="707"/>
        <v>5.7002307684032694</v>
      </c>
      <c r="HL173" s="193">
        <f t="shared" si="707"/>
        <v>4.1745731882913786</v>
      </c>
      <c r="HM173" s="193">
        <f t="shared" si="707"/>
        <v>3.8150380693314694</v>
      </c>
      <c r="HN173" s="193">
        <f t="shared" si="511"/>
        <v>3.9040600573940507</v>
      </c>
      <c r="HO173" s="212">
        <f t="shared" si="708"/>
        <v>56327.341371383591</v>
      </c>
      <c r="HS173" s="3">
        <f t="shared" si="512"/>
        <v>7.3935754169931451</v>
      </c>
      <c r="HT173" s="6">
        <f t="shared" si="513"/>
        <v>0</v>
      </c>
      <c r="HU173" s="6">
        <f t="shared" si="514"/>
        <v>0</v>
      </c>
      <c r="HV173" s="6">
        <f t="shared" si="515"/>
        <v>0</v>
      </c>
      <c r="HW173" s="193">
        <f t="shared" si="709"/>
        <v>5.6991059114564386</v>
      </c>
      <c r="HX173" s="193">
        <f t="shared" si="710"/>
        <v>4.1745731882913786</v>
      </c>
      <c r="HY173" s="193">
        <f t="shared" si="711"/>
        <v>3.8150380693314694</v>
      </c>
      <c r="HZ173" s="193">
        <f t="shared" si="516"/>
        <v>3.9040600573940507</v>
      </c>
      <c r="IA173" s="212">
        <f t="shared" si="712"/>
        <v>56326.691583550841</v>
      </c>
      <c r="IE173" s="3">
        <f t="shared" si="517"/>
        <v>8.7378618564464432</v>
      </c>
      <c r="IF173" s="6">
        <f t="shared" si="518"/>
        <v>0</v>
      </c>
      <c r="IG173" s="6">
        <f t="shared" si="519"/>
        <v>0</v>
      </c>
      <c r="IH173" s="6">
        <f t="shared" si="520"/>
        <v>0</v>
      </c>
      <c r="II173" s="193">
        <f t="shared" si="713"/>
        <v>5.7035977672925906</v>
      </c>
      <c r="IJ173" s="193">
        <f t="shared" si="714"/>
        <v>4.1745731882913786</v>
      </c>
      <c r="IK173" s="193">
        <f t="shared" si="715"/>
        <v>3.8150380693314694</v>
      </c>
      <c r="IL173" s="193">
        <f t="shared" si="521"/>
        <v>3.9040600573940507</v>
      </c>
      <c r="IM173" s="205">
        <f t="shared" si="716"/>
        <v>56329.28640564841</v>
      </c>
      <c r="IQ173" s="3">
        <f t="shared" si="522"/>
        <v>0</v>
      </c>
      <c r="IR173" s="6">
        <f t="shared" si="523"/>
        <v>7.257492420301312</v>
      </c>
      <c r="IS173" s="6">
        <f t="shared" si="524"/>
        <v>0</v>
      </c>
      <c r="IT173" s="6">
        <f t="shared" si="525"/>
        <v>0</v>
      </c>
      <c r="IU173" s="193">
        <f t="shared" si="717"/>
        <v>5.6740334309306508</v>
      </c>
      <c r="IV173" s="193">
        <f t="shared" si="718"/>
        <v>4.2804032693774561</v>
      </c>
      <c r="IW173" s="193">
        <f t="shared" si="719"/>
        <v>3.8150380693314694</v>
      </c>
      <c r="IX173" s="193">
        <f t="shared" si="526"/>
        <v>3.9040600573940507</v>
      </c>
      <c r="IY173" s="212">
        <f t="shared" si="720"/>
        <v>56576.078030013596</v>
      </c>
      <c r="JC173" s="3">
        <f t="shared" si="527"/>
        <v>0</v>
      </c>
      <c r="JD173" s="6">
        <f t="shared" si="528"/>
        <v>7.0648156303818093</v>
      </c>
      <c r="JE173" s="6">
        <f t="shared" si="529"/>
        <v>0</v>
      </c>
      <c r="JF173" s="6">
        <f t="shared" si="530"/>
        <v>0</v>
      </c>
      <c r="JG173" s="193">
        <f t="shared" si="721"/>
        <v>5.6740334309306508</v>
      </c>
      <c r="JH173" s="193">
        <f t="shared" si="722"/>
        <v>4.2777336247173503</v>
      </c>
      <c r="JI173" s="193">
        <f t="shared" si="723"/>
        <v>3.8150380693314694</v>
      </c>
      <c r="JJ173" s="193">
        <f t="shared" si="531"/>
        <v>3.9040600573940507</v>
      </c>
      <c r="JK173" s="212">
        <f t="shared" si="724"/>
        <v>56569.406582393407</v>
      </c>
      <c r="JO173" s="3">
        <f t="shared" si="532"/>
        <v>0</v>
      </c>
      <c r="JP173" s="6">
        <f t="shared" si="533"/>
        <v>7.7070715967801551</v>
      </c>
      <c r="JQ173" s="6">
        <f t="shared" si="534"/>
        <v>0</v>
      </c>
      <c r="JR173" s="6">
        <f t="shared" si="535"/>
        <v>0</v>
      </c>
      <c r="JS173" s="193">
        <f t="shared" si="725"/>
        <v>5.6740334309306508</v>
      </c>
      <c r="JT173" s="193">
        <f t="shared" si="726"/>
        <v>4.2866048631128315</v>
      </c>
      <c r="JU173" s="193">
        <f t="shared" si="727"/>
        <v>3.8150380693314694</v>
      </c>
      <c r="JV173" s="193">
        <f t="shared" si="536"/>
        <v>3.9040600573940507</v>
      </c>
      <c r="JW173" s="205">
        <f t="shared" si="728"/>
        <v>56591.578862710026</v>
      </c>
      <c r="KA173" s="3">
        <f t="shared" si="537"/>
        <v>0</v>
      </c>
      <c r="KB173" s="6">
        <f t="shared" si="538"/>
        <v>0</v>
      </c>
      <c r="KC173" s="6">
        <f t="shared" si="539"/>
        <v>5.8816015672860775</v>
      </c>
      <c r="KD173" s="6">
        <f t="shared" si="540"/>
        <v>0</v>
      </c>
      <c r="KE173" s="193">
        <f t="shared" si="729"/>
        <v>5.6740334309306508</v>
      </c>
      <c r="KF173" s="193">
        <f t="shared" si="730"/>
        <v>4.1745731882913786</v>
      </c>
      <c r="KG173" s="193">
        <f t="shared" si="731"/>
        <v>3.936912387846264</v>
      </c>
      <c r="KH173" s="193">
        <f t="shared" si="541"/>
        <v>3.9040600573940507</v>
      </c>
      <c r="KI173" s="212">
        <f t="shared" si="732"/>
        <v>56909.224520652344</v>
      </c>
      <c r="KM173" s="3">
        <f t="shared" si="542"/>
        <v>0</v>
      </c>
      <c r="KN173" s="6">
        <f t="shared" si="543"/>
        <v>0</v>
      </c>
      <c r="KO173" s="6">
        <f t="shared" si="544"/>
        <v>5.2175497774311985</v>
      </c>
      <c r="KP173" s="6">
        <f t="shared" si="545"/>
        <v>0</v>
      </c>
      <c r="KQ173" s="193">
        <f t="shared" si="733"/>
        <v>5.6740334309306508</v>
      </c>
      <c r="KR173" s="193">
        <f t="shared" si="734"/>
        <v>4.1745731882913786</v>
      </c>
      <c r="KS173" s="193">
        <f t="shared" si="735"/>
        <v>3.9238731869767949</v>
      </c>
      <c r="KT173" s="193">
        <f t="shared" si="546"/>
        <v>3.9040600573940507</v>
      </c>
      <c r="KU173" s="212">
        <f t="shared" si="736"/>
        <v>56845.049406503058</v>
      </c>
      <c r="KY173" s="3">
        <f t="shared" si="547"/>
        <v>0</v>
      </c>
      <c r="KZ173" s="6">
        <f t="shared" si="548"/>
        <v>0</v>
      </c>
      <c r="LA173" s="6">
        <f t="shared" si="549"/>
        <v>6.1661951915095976</v>
      </c>
      <c r="LB173" s="6">
        <f t="shared" si="550"/>
        <v>0</v>
      </c>
      <c r="LC173" s="193">
        <f t="shared" si="737"/>
        <v>5.6740334309306508</v>
      </c>
      <c r="LD173" s="193">
        <f t="shared" si="738"/>
        <v>4.1745731882913786</v>
      </c>
      <c r="LE173" s="193">
        <f t="shared" si="739"/>
        <v>3.9424489863211605</v>
      </c>
      <c r="LF173" s="193">
        <f t="shared" si="551"/>
        <v>3.9040600573940507</v>
      </c>
      <c r="LG173" s="205">
        <f t="shared" si="740"/>
        <v>56936.495939134751</v>
      </c>
      <c r="LK173" s="3">
        <f t="shared" si="552"/>
        <v>0</v>
      </c>
      <c r="LL173" s="6">
        <f t="shared" si="553"/>
        <v>0</v>
      </c>
      <c r="LM173" s="6">
        <f t="shared" si="554"/>
        <v>0</v>
      </c>
      <c r="LN173" s="6">
        <f t="shared" si="555"/>
        <v>5.4294120328609763</v>
      </c>
      <c r="LO173" s="193">
        <f t="shared" si="741"/>
        <v>5.6740334309306508</v>
      </c>
      <c r="LP173" s="193">
        <f t="shared" si="742"/>
        <v>4.1745731882913786</v>
      </c>
      <c r="LQ173" s="193">
        <f t="shared" si="743"/>
        <v>3.8150380693314694</v>
      </c>
      <c r="LR173" s="193">
        <f t="shared" si="556"/>
        <v>4.007930200536026</v>
      </c>
      <c r="LS173" s="212">
        <f t="shared" si="744"/>
        <v>57044.086305860073</v>
      </c>
      <c r="LW173" s="3">
        <f t="shared" si="557"/>
        <v>0</v>
      </c>
      <c r="LX173" s="6">
        <f t="shared" si="558"/>
        <v>0</v>
      </c>
      <c r="LY173" s="6">
        <f t="shared" si="559"/>
        <v>0</v>
      </c>
      <c r="LZ173" s="6">
        <f t="shared" si="560"/>
        <v>5.0613163018195548</v>
      </c>
      <c r="MA173" s="193">
        <f t="shared" si="745"/>
        <v>5.6740334309306508</v>
      </c>
      <c r="MB173" s="193">
        <f t="shared" si="746"/>
        <v>4.1745731882913786</v>
      </c>
      <c r="MC173" s="193">
        <f t="shared" si="747"/>
        <v>3.8150380693314694</v>
      </c>
      <c r="MD173" s="193">
        <f t="shared" si="561"/>
        <v>4.0012190759990967</v>
      </c>
      <c r="ME173" s="212">
        <f t="shared" si="748"/>
        <v>56996.513140109826</v>
      </c>
      <c r="MI173" s="3">
        <f t="shared" si="562"/>
        <v>0</v>
      </c>
      <c r="MJ173" s="6">
        <f t="shared" si="563"/>
        <v>0</v>
      </c>
      <c r="MK173" s="6">
        <f t="shared" si="564"/>
        <v>0</v>
      </c>
      <c r="ML173" s="6">
        <f t="shared" si="565"/>
        <v>5.751495797522221</v>
      </c>
      <c r="MM173" s="193">
        <f t="shared" si="749"/>
        <v>5.6740334309306508</v>
      </c>
      <c r="MN173" s="193">
        <f t="shared" si="750"/>
        <v>4.1745731882913786</v>
      </c>
      <c r="MO173" s="193">
        <f t="shared" si="751"/>
        <v>3.8150380693314694</v>
      </c>
      <c r="MP173" s="193">
        <f t="shared" si="566"/>
        <v>4.0137657140881018</v>
      </c>
      <c r="MQ173" s="205">
        <f t="shared" si="752"/>
        <v>57085.484799260747</v>
      </c>
      <c r="MT173" s="3">
        <f t="shared" si="567"/>
        <v>6.38536058740317</v>
      </c>
      <c r="MU173" s="6">
        <f t="shared" si="568"/>
        <v>6.4225596639834626</v>
      </c>
      <c r="MV173" s="6">
        <f t="shared" si="569"/>
        <v>5.4547111309507974</v>
      </c>
      <c r="MW173" s="6">
        <f t="shared" si="570"/>
        <v>5.5214359656213325</v>
      </c>
      <c r="MX173" s="193">
        <f t="shared" si="753"/>
        <v>5.6957237288124336</v>
      </c>
      <c r="MY173" s="193">
        <f t="shared" si="754"/>
        <v>4.2687829825156971</v>
      </c>
      <c r="MZ173" s="193">
        <f t="shared" si="755"/>
        <v>3.9285495862522426</v>
      </c>
      <c r="NA173" s="193">
        <f t="shared" si="571"/>
        <v>4.0096009678350821</v>
      </c>
      <c r="NB173" s="212">
        <f t="shared" si="756"/>
        <v>57872.280731514678</v>
      </c>
      <c r="NF173" s="3">
        <f t="shared" si="572"/>
        <v>6.3853605874031691</v>
      </c>
      <c r="NG173" s="6">
        <f t="shared" si="573"/>
        <v>0</v>
      </c>
      <c r="NH173" s="6">
        <f t="shared" si="574"/>
        <v>0</v>
      </c>
      <c r="NI173" s="6">
        <f t="shared" si="575"/>
        <v>0</v>
      </c>
      <c r="NJ173" s="193">
        <f t="shared" si="757"/>
        <v>5.6957237288124336</v>
      </c>
      <c r="NK173" s="193">
        <f t="shared" si="758"/>
        <v>4.1745731882913786</v>
      </c>
      <c r="NL173" s="193">
        <f t="shared" si="759"/>
        <v>3.8150380693314694</v>
      </c>
      <c r="NM173" s="193">
        <f t="shared" si="576"/>
        <v>3.9040600573940507</v>
      </c>
      <c r="NN173" s="212">
        <f t="shared" si="760"/>
        <v>56324.737868150791</v>
      </c>
      <c r="NR173" s="3">
        <f t="shared" si="577"/>
        <v>0</v>
      </c>
      <c r="NS173" s="6">
        <f t="shared" si="578"/>
        <v>6.4225596639834626</v>
      </c>
      <c r="NT173" s="6">
        <f t="shared" si="579"/>
        <v>0</v>
      </c>
      <c r="NU173" s="6">
        <f t="shared" si="580"/>
        <v>0</v>
      </c>
      <c r="NV173" s="193">
        <f t="shared" si="761"/>
        <v>5.6740334309306508</v>
      </c>
      <c r="NW173" s="193">
        <f t="shared" si="762"/>
        <v>4.2687829825156971</v>
      </c>
      <c r="NX173" s="193">
        <f t="shared" si="763"/>
        <v>3.8150380693314694</v>
      </c>
      <c r="NY173" s="193">
        <f t="shared" si="581"/>
        <v>3.9040600573940507</v>
      </c>
      <c r="NZ173" s="212">
        <f t="shared" si="764"/>
        <v>56547.044648567018</v>
      </c>
      <c r="OD173" s="3">
        <f t="shared" si="582"/>
        <v>0</v>
      </c>
      <c r="OE173" s="6">
        <f t="shared" si="583"/>
        <v>0</v>
      </c>
      <c r="OF173" s="6">
        <f t="shared" si="584"/>
        <v>5.4547111309507974</v>
      </c>
      <c r="OG173" s="6">
        <f t="shared" si="585"/>
        <v>0</v>
      </c>
      <c r="OH173" s="193">
        <f t="shared" si="765"/>
        <v>5.6740334309306508</v>
      </c>
      <c r="OI173" s="193">
        <f t="shared" si="766"/>
        <v>4.1745731882913786</v>
      </c>
      <c r="OJ173" s="193">
        <f t="shared" si="767"/>
        <v>3.9285495862522426</v>
      </c>
      <c r="OK173" s="193">
        <f t="shared" si="586"/>
        <v>3.9040600573940507</v>
      </c>
      <c r="OL173" s="212">
        <f t="shared" si="768"/>
        <v>56868.056941937211</v>
      </c>
      <c r="OP173" s="3">
        <f t="shared" si="587"/>
        <v>0</v>
      </c>
      <c r="OQ173" s="6">
        <f t="shared" si="588"/>
        <v>0</v>
      </c>
      <c r="OR173" s="6">
        <f t="shared" si="589"/>
        <v>0</v>
      </c>
      <c r="OS173" s="6">
        <f t="shared" si="590"/>
        <v>5.5214359656213325</v>
      </c>
      <c r="OT173" s="193">
        <f t="shared" si="769"/>
        <v>5.6740334309306508</v>
      </c>
      <c r="OU173" s="193">
        <f t="shared" si="770"/>
        <v>4.1745731882913786</v>
      </c>
      <c r="OV173" s="193">
        <f t="shared" si="771"/>
        <v>3.8150380693314694</v>
      </c>
      <c r="OW173" s="193">
        <f t="shared" si="591"/>
        <v>4.0096009678350821</v>
      </c>
      <c r="OX173" s="232">
        <f t="shared" si="772"/>
        <v>57055.936050257827</v>
      </c>
    </row>
    <row r="174" spans="1:414" x14ac:dyDescent="0.2">
      <c r="B174" s="81">
        <v>45381</v>
      </c>
      <c r="C174">
        <v>118</v>
      </c>
      <c r="D174">
        <v>11.33651014444394</v>
      </c>
      <c r="E174">
        <v>0</v>
      </c>
      <c r="F174">
        <v>0</v>
      </c>
      <c r="G174">
        <v>1</v>
      </c>
      <c r="H174">
        <v>0</v>
      </c>
      <c r="I174">
        <v>0</v>
      </c>
      <c r="J174">
        <v>0</v>
      </c>
      <c r="K174">
        <v>0</v>
      </c>
      <c r="L174">
        <v>0</v>
      </c>
      <c r="M174">
        <v>0</v>
      </c>
      <c r="N174">
        <v>0</v>
      </c>
      <c r="O174">
        <v>0</v>
      </c>
      <c r="P174">
        <v>0</v>
      </c>
      <c r="Q174">
        <v>1</v>
      </c>
      <c r="R174">
        <v>0</v>
      </c>
      <c r="S174">
        <v>0</v>
      </c>
      <c r="T174">
        <v>13924</v>
      </c>
      <c r="U174">
        <v>6.6604032961239161</v>
      </c>
      <c r="V174">
        <v>6.4314637877303538</v>
      </c>
      <c r="W174">
        <v>4.7492561698491524</v>
      </c>
      <c r="X174">
        <v>4.6011966380177771</v>
      </c>
      <c r="Y174" s="3">
        <v>489.65906272855597</v>
      </c>
      <c r="Z174" s="3">
        <v>556.07032994908718</v>
      </c>
      <c r="AA174" s="3">
        <v>70.119857540283263</v>
      </c>
      <c r="AB174" s="3">
        <v>50</v>
      </c>
      <c r="AC174">
        <v>0</v>
      </c>
      <c r="AD174">
        <v>1</v>
      </c>
      <c r="AE174" s="6"/>
      <c r="AF174" s="1" t="s">
        <v>2</v>
      </c>
      <c r="AG174">
        <v>118</v>
      </c>
      <c r="AH174" s="189">
        <v>45381</v>
      </c>
      <c r="AI174">
        <f t="shared" si="592"/>
        <v>3</v>
      </c>
      <c r="AJ174">
        <v>118</v>
      </c>
      <c r="AK174">
        <v>0</v>
      </c>
      <c r="AL174">
        <v>1</v>
      </c>
      <c r="AM174">
        <v>0</v>
      </c>
      <c r="AN174">
        <v>0</v>
      </c>
      <c r="AO174">
        <v>1</v>
      </c>
      <c r="AP174">
        <v>0</v>
      </c>
      <c r="AQ174">
        <v>0</v>
      </c>
      <c r="AS174" s="37"/>
      <c r="AT174" s="37"/>
      <c r="AU174" s="6">
        <f t="shared" si="593"/>
        <v>0</v>
      </c>
      <c r="AV174" s="6">
        <f t="shared" si="594"/>
        <v>0</v>
      </c>
      <c r="AW174" s="6">
        <f t="shared" si="595"/>
        <v>0</v>
      </c>
      <c r="AX174" s="6">
        <f t="shared" si="596"/>
        <v>0</v>
      </c>
      <c r="AY174" s="193">
        <f t="shared" si="597"/>
        <v>5.6740334309306508</v>
      </c>
      <c r="AZ174" s="193">
        <f t="shared" si="598"/>
        <v>4.1745731882913786</v>
      </c>
      <c r="BA174" s="193">
        <f t="shared" si="599"/>
        <v>3.8150380693314694</v>
      </c>
      <c r="BB174" s="193">
        <f t="shared" si="600"/>
        <v>3.9040600573940507</v>
      </c>
      <c r="BC174" s="72">
        <f t="shared" si="601"/>
        <v>56312.210093717425</v>
      </c>
      <c r="BG174" s="3">
        <f t="shared" si="602"/>
        <v>6.5271952302014373</v>
      </c>
      <c r="BH174" s="6">
        <f t="shared" si="603"/>
        <v>0</v>
      </c>
      <c r="BI174" s="6">
        <f t="shared" si="604"/>
        <v>0</v>
      </c>
      <c r="BJ174" s="6">
        <f t="shared" si="605"/>
        <v>0</v>
      </c>
      <c r="BK174" s="193">
        <f t="shared" si="606"/>
        <v>5.6962002228382689</v>
      </c>
      <c r="BL174" s="193">
        <f t="shared" si="607"/>
        <v>4.1745731882913786</v>
      </c>
      <c r="BM174" s="193">
        <f t="shared" si="608"/>
        <v>3.8150380693314694</v>
      </c>
      <c r="BN174" s="193">
        <f t="shared" si="609"/>
        <v>3.9040600573940507</v>
      </c>
      <c r="BO174" s="72">
        <f t="shared" si="610"/>
        <v>56325.013110484972</v>
      </c>
      <c r="BS174" s="3">
        <f t="shared" si="611"/>
        <v>6.5272157954327499</v>
      </c>
      <c r="BT174" s="6">
        <f t="shared" si="612"/>
        <v>0</v>
      </c>
      <c r="BU174" s="6">
        <f t="shared" si="613"/>
        <v>0</v>
      </c>
      <c r="BV174" s="6">
        <f t="shared" si="614"/>
        <v>0</v>
      </c>
      <c r="BW174" s="193">
        <f t="shared" si="615"/>
        <v>5.6962002919107828</v>
      </c>
      <c r="BX174" s="193">
        <f t="shared" si="616"/>
        <v>4.1745731882913786</v>
      </c>
      <c r="BY174" s="193">
        <f t="shared" si="773"/>
        <v>3.8150380693314694</v>
      </c>
      <c r="BZ174" s="193">
        <f t="shared" si="617"/>
        <v>3.9040600573940507</v>
      </c>
      <c r="CA174" s="72">
        <f t="shared" si="618"/>
        <v>56325.013110484972</v>
      </c>
      <c r="CE174" s="3">
        <f t="shared" si="619"/>
        <v>0</v>
      </c>
      <c r="CF174" s="6">
        <f t="shared" si="620"/>
        <v>6.4314637877303538</v>
      </c>
      <c r="CG174" s="6">
        <f t="shared" si="621"/>
        <v>0</v>
      </c>
      <c r="CH174" s="6">
        <f t="shared" si="622"/>
        <v>0</v>
      </c>
      <c r="CI174" s="193">
        <f t="shared" si="623"/>
        <v>5.6740334309306508</v>
      </c>
      <c r="CJ174" s="193">
        <f t="shared" si="624"/>
        <v>4.2689076218807562</v>
      </c>
      <c r="CK174" s="193">
        <f t="shared" si="774"/>
        <v>3.8150380693314694</v>
      </c>
      <c r="CL174" s="193">
        <f t="shared" si="625"/>
        <v>3.9040600573940507</v>
      </c>
      <c r="CM174" s="72">
        <f t="shared" si="626"/>
        <v>56547.355981975568</v>
      </c>
      <c r="CQ174" s="3">
        <f t="shared" si="627"/>
        <v>0</v>
      </c>
      <c r="CR174" s="6">
        <f t="shared" si="628"/>
        <v>6.4315337352244626</v>
      </c>
      <c r="CS174" s="6">
        <f t="shared" si="629"/>
        <v>0</v>
      </c>
      <c r="CT174" s="6">
        <f t="shared" si="630"/>
        <v>0</v>
      </c>
      <c r="CU174" s="193">
        <f t="shared" si="631"/>
        <v>5.6740334309306508</v>
      </c>
      <c r="CV174" s="193">
        <f t="shared" si="632"/>
        <v>4.2689086009398904</v>
      </c>
      <c r="CW174" s="193">
        <f t="shared" si="775"/>
        <v>3.8150380693314694</v>
      </c>
      <c r="CX174" s="193">
        <f t="shared" si="633"/>
        <v>3.9040600573940507</v>
      </c>
      <c r="CY174" s="72">
        <f t="shared" si="634"/>
        <v>56547.35842754857</v>
      </c>
      <c r="DC174" s="3">
        <f t="shared" si="635"/>
        <v>0</v>
      </c>
      <c r="DD174" s="6">
        <f t="shared" si="636"/>
        <v>0</v>
      </c>
      <c r="DE174" s="6">
        <f t="shared" si="637"/>
        <v>4.9867189783416102</v>
      </c>
      <c r="DF174" s="6">
        <f t="shared" si="638"/>
        <v>0</v>
      </c>
      <c r="DG174" s="193">
        <f t="shared" si="639"/>
        <v>5.6740334309306508</v>
      </c>
      <c r="DH174" s="193">
        <f t="shared" si="640"/>
        <v>4.1745731882913786</v>
      </c>
      <c r="DI174" s="193">
        <f t="shared" si="776"/>
        <v>3.9193005171230708</v>
      </c>
      <c r="DJ174" s="193">
        <f t="shared" si="641"/>
        <v>3.9040600573940507</v>
      </c>
      <c r="DK174" s="72">
        <f t="shared" si="642"/>
        <v>56822.561213021305</v>
      </c>
      <c r="DO174" s="3">
        <f t="shared" si="643"/>
        <v>0</v>
      </c>
      <c r="DP174" s="6">
        <f t="shared" si="644"/>
        <v>0</v>
      </c>
      <c r="DQ174" s="6">
        <f t="shared" si="645"/>
        <v>4.7493478913197986</v>
      </c>
      <c r="DR174" s="6">
        <f t="shared" si="646"/>
        <v>0</v>
      </c>
      <c r="DS174" s="193">
        <f t="shared" si="647"/>
        <v>5.6740334309306508</v>
      </c>
      <c r="DT174" s="193">
        <f t="shared" si="648"/>
        <v>4.1745731882913786</v>
      </c>
      <c r="DU174" s="193">
        <f t="shared" si="777"/>
        <v>3.9145763781941683</v>
      </c>
      <c r="DV174" s="193">
        <f t="shared" si="649"/>
        <v>3.9040600573940507</v>
      </c>
      <c r="DW174" s="72">
        <f t="shared" si="650"/>
        <v>56799.33744447396</v>
      </c>
      <c r="EA174" s="3">
        <f t="shared" si="651"/>
        <v>0</v>
      </c>
      <c r="EB174" s="6">
        <f t="shared" si="652"/>
        <v>0</v>
      </c>
      <c r="EC174" s="6">
        <f t="shared" si="653"/>
        <v>0</v>
      </c>
      <c r="ED174" s="6">
        <f t="shared" si="654"/>
        <v>13.803589914053331</v>
      </c>
      <c r="EE174" s="193">
        <f t="shared" si="655"/>
        <v>5.6740334309306508</v>
      </c>
      <c r="EF174" s="193">
        <f t="shared" si="656"/>
        <v>4.1745731882913786</v>
      </c>
      <c r="EG174" s="193">
        <f t="shared" si="778"/>
        <v>3.8150380693314694</v>
      </c>
      <c r="EH174" s="193">
        <f t="shared" si="657"/>
        <v>4.1495746364838775</v>
      </c>
      <c r="EI174" s="72">
        <f t="shared" si="658"/>
        <v>58057.476754843105</v>
      </c>
      <c r="EM174" s="3">
        <f t="shared" si="659"/>
        <v>0</v>
      </c>
      <c r="EN174" s="6">
        <f t="shared" si="660"/>
        <v>0</v>
      </c>
      <c r="EO174" s="6">
        <f t="shared" si="661"/>
        <v>0</v>
      </c>
      <c r="EP174" s="6">
        <f t="shared" si="662"/>
        <v>4.6013102000545691</v>
      </c>
      <c r="EQ174" s="193">
        <f t="shared" si="663"/>
        <v>5.6740334309306508</v>
      </c>
      <c r="ER174" s="193">
        <f t="shared" si="664"/>
        <v>4.1745731882913786</v>
      </c>
      <c r="ES174" s="193">
        <f t="shared" si="779"/>
        <v>3.8150380693314694</v>
      </c>
      <c r="ET174" s="193">
        <f t="shared" si="665"/>
        <v>3.9927684288331076</v>
      </c>
      <c r="EU174" s="72">
        <f t="shared" si="666"/>
        <v>56936.665444719103</v>
      </c>
      <c r="EY174" s="3">
        <f t="shared" si="667"/>
        <v>6.5271952302014373</v>
      </c>
      <c r="EZ174" s="6">
        <f t="shared" si="668"/>
        <v>6.4314637877303538</v>
      </c>
      <c r="FA174" s="6">
        <f t="shared" si="669"/>
        <v>4.9867189783416102</v>
      </c>
      <c r="FB174" s="6">
        <f t="shared" si="670"/>
        <v>13.803589914053331</v>
      </c>
      <c r="FC174" s="193">
        <f t="shared" si="671"/>
        <v>5.6962002228382689</v>
      </c>
      <c r="FD174" s="193">
        <f t="shared" si="672"/>
        <v>4.2689076218807562</v>
      </c>
      <c r="FE174" s="193">
        <f t="shared" si="780"/>
        <v>3.9193005171230708</v>
      </c>
      <c r="FF174" s="193">
        <f t="shared" si="673"/>
        <v>4.1495746364838775</v>
      </c>
      <c r="FG174" s="72">
        <f t="shared" si="674"/>
        <v>58841.650929888478</v>
      </c>
      <c r="FK174" s="3">
        <f t="shared" si="675"/>
        <v>6.6604238613552287</v>
      </c>
      <c r="FL174" s="6">
        <f t="shared" si="676"/>
        <v>6.4315337352244626</v>
      </c>
      <c r="FM174" s="6">
        <f t="shared" si="677"/>
        <v>4.7493478913197986</v>
      </c>
      <c r="FN174" s="6">
        <f t="shared" si="678"/>
        <v>4.6013102000545691</v>
      </c>
      <c r="FO174" s="193">
        <f t="shared" si="679"/>
        <v>5.6966475982295579</v>
      </c>
      <c r="FP174" s="193">
        <f t="shared" si="680"/>
        <v>4.2689086009398904</v>
      </c>
      <c r="FQ174" s="193">
        <f t="shared" si="781"/>
        <v>3.9145763781941683</v>
      </c>
      <c r="FR174" s="193">
        <f t="shared" si="681"/>
        <v>3.9927684288331076</v>
      </c>
      <c r="FS174" s="205">
        <f t="shared" si="682"/>
        <v>57682.383409803704</v>
      </c>
      <c r="FW174" s="3">
        <f t="shared" si="683"/>
        <v>7.6594637905425031</v>
      </c>
      <c r="FX174" s="6">
        <f t="shared" si="684"/>
        <v>7.2675540801352989</v>
      </c>
      <c r="FY174" s="6">
        <f t="shared" si="685"/>
        <v>5.8890776506129487</v>
      </c>
      <c r="FZ174" s="6">
        <f t="shared" si="686"/>
        <v>5.4294120328609763</v>
      </c>
      <c r="GA174" s="193">
        <f t="shared" si="687"/>
        <v>5.6999959643398022</v>
      </c>
      <c r="GB174" s="193">
        <f t="shared" si="688"/>
        <v>4.2805424836877073</v>
      </c>
      <c r="GC174" s="193">
        <f t="shared" si="782"/>
        <v>3.9370582233074431</v>
      </c>
      <c r="GD174" s="193">
        <f t="shared" si="689"/>
        <v>4.007930200536026</v>
      </c>
      <c r="GE174" s="72">
        <f t="shared" si="690"/>
        <v>57935.502099056321</v>
      </c>
      <c r="GI174" s="3">
        <f t="shared" si="691"/>
        <v>7.3264436257363084</v>
      </c>
      <c r="GJ174" s="6">
        <f t="shared" si="692"/>
        <v>7.0746101665033896</v>
      </c>
      <c r="GK174" s="6">
        <f t="shared" si="693"/>
        <v>5.2241817868340679</v>
      </c>
      <c r="GL174" s="6">
        <f t="shared" si="694"/>
        <v>5.0613163018195548</v>
      </c>
      <c r="GM174" s="193">
        <f t="shared" si="695"/>
        <v>5.698881064605076</v>
      </c>
      <c r="GN174" s="193">
        <f t="shared" si="696"/>
        <v>4.2778695055681464</v>
      </c>
      <c r="GO174" s="193">
        <f t="shared" si="783"/>
        <v>3.9240042560410582</v>
      </c>
      <c r="GP174" s="193">
        <f t="shared" si="697"/>
        <v>4.0012190759990967</v>
      </c>
      <c r="GQ174" s="72">
        <f t="shared" si="698"/>
        <v>57814.345792221626</v>
      </c>
      <c r="GU174" s="3">
        <f t="shared" si="699"/>
        <v>8.6585242849610911</v>
      </c>
      <c r="GV174" s="6">
        <f t="shared" si="700"/>
        <v>7.7177565452764245</v>
      </c>
      <c r="GW174" s="6">
        <f t="shared" si="701"/>
        <v>6.1740330208038987</v>
      </c>
      <c r="GX174" s="6">
        <f t="shared" si="702"/>
        <v>5.751495797522221</v>
      </c>
      <c r="GY174" s="193">
        <f t="shared" si="703"/>
        <v>5.7033332248807573</v>
      </c>
      <c r="GZ174" s="193">
        <f t="shared" si="704"/>
        <v>4.2867517867566054</v>
      </c>
      <c r="HA174" s="193">
        <f t="shared" si="784"/>
        <v>3.9426010337019974</v>
      </c>
      <c r="HB174" s="193">
        <f t="shared" si="705"/>
        <v>4.0137657140881018</v>
      </c>
      <c r="HC174" s="205">
        <f t="shared" si="706"/>
        <v>58023.26008729812</v>
      </c>
      <c r="HG174" s="3">
        <f t="shared" si="507"/>
        <v>7.6594637905425031</v>
      </c>
      <c r="HH174" s="6">
        <f t="shared" si="508"/>
        <v>0</v>
      </c>
      <c r="HI174" s="6">
        <f t="shared" si="509"/>
        <v>0</v>
      </c>
      <c r="HJ174" s="6">
        <f t="shared" si="510"/>
        <v>0</v>
      </c>
      <c r="HK174" s="193">
        <f t="shared" si="707"/>
        <v>5.6999959643398022</v>
      </c>
      <c r="HL174" s="193">
        <f t="shared" si="707"/>
        <v>4.1745731882913786</v>
      </c>
      <c r="HM174" s="193">
        <f t="shared" si="707"/>
        <v>3.8150380693314694</v>
      </c>
      <c r="HN174" s="193">
        <f t="shared" si="511"/>
        <v>3.9040600573940507</v>
      </c>
      <c r="HO174" s="212">
        <f t="shared" si="708"/>
        <v>56327.205733229472</v>
      </c>
      <c r="HS174" s="3">
        <f t="shared" si="512"/>
        <v>7.3264436257363084</v>
      </c>
      <c r="HT174" s="6">
        <f t="shared" si="513"/>
        <v>0</v>
      </c>
      <c r="HU174" s="6">
        <f t="shared" si="514"/>
        <v>0</v>
      </c>
      <c r="HV174" s="6">
        <f t="shared" si="515"/>
        <v>0</v>
      </c>
      <c r="HW174" s="193">
        <f t="shared" si="709"/>
        <v>5.698881064605076</v>
      </c>
      <c r="HX174" s="193">
        <f t="shared" si="710"/>
        <v>4.1745731882913786</v>
      </c>
      <c r="HY174" s="193">
        <f t="shared" si="711"/>
        <v>3.8150380693314694</v>
      </c>
      <c r="HZ174" s="193">
        <f t="shared" si="516"/>
        <v>3.9040600573940507</v>
      </c>
      <c r="IA174" s="212">
        <f t="shared" si="712"/>
        <v>56326.561698824175</v>
      </c>
      <c r="IE174" s="3">
        <f t="shared" si="517"/>
        <v>8.6585242849610911</v>
      </c>
      <c r="IF174" s="6">
        <f t="shared" si="518"/>
        <v>0</v>
      </c>
      <c r="IG174" s="6">
        <f t="shared" si="519"/>
        <v>0</v>
      </c>
      <c r="IH174" s="6">
        <f t="shared" si="520"/>
        <v>0</v>
      </c>
      <c r="II174" s="193">
        <f t="shared" si="713"/>
        <v>5.7033332248807573</v>
      </c>
      <c r="IJ174" s="193">
        <f t="shared" si="714"/>
        <v>4.1745731882913786</v>
      </c>
      <c r="IK174" s="193">
        <f t="shared" si="715"/>
        <v>3.8150380693314694</v>
      </c>
      <c r="IL174" s="193">
        <f t="shared" si="521"/>
        <v>3.9040600573940507</v>
      </c>
      <c r="IM174" s="205">
        <f t="shared" si="716"/>
        <v>56329.133583429604</v>
      </c>
      <c r="IQ174" s="3">
        <f t="shared" si="522"/>
        <v>0</v>
      </c>
      <c r="IR174" s="6">
        <f t="shared" si="523"/>
        <v>7.2675540801352989</v>
      </c>
      <c r="IS174" s="6">
        <f t="shared" si="524"/>
        <v>0</v>
      </c>
      <c r="IT174" s="6">
        <f t="shared" si="525"/>
        <v>0</v>
      </c>
      <c r="IU174" s="193">
        <f t="shared" si="717"/>
        <v>5.6740334309306508</v>
      </c>
      <c r="IV174" s="193">
        <f t="shared" si="718"/>
        <v>4.2805424836877073</v>
      </c>
      <c r="IW174" s="193">
        <f t="shared" si="719"/>
        <v>3.8150380693314694</v>
      </c>
      <c r="IX174" s="193">
        <f t="shared" si="526"/>
        <v>3.9040600573940507</v>
      </c>
      <c r="IY174" s="212">
        <f t="shared" si="720"/>
        <v>56576.425948451048</v>
      </c>
      <c r="JC174" s="3">
        <f t="shared" si="527"/>
        <v>0</v>
      </c>
      <c r="JD174" s="6">
        <f t="shared" si="528"/>
        <v>7.0746101665033896</v>
      </c>
      <c r="JE174" s="6">
        <f t="shared" si="529"/>
        <v>0</v>
      </c>
      <c r="JF174" s="6">
        <f t="shared" si="530"/>
        <v>0</v>
      </c>
      <c r="JG174" s="193">
        <f t="shared" si="721"/>
        <v>5.6740334309306508</v>
      </c>
      <c r="JH174" s="193">
        <f t="shared" si="722"/>
        <v>4.2778695055681464</v>
      </c>
      <c r="JI174" s="193">
        <f t="shared" si="723"/>
        <v>3.8150380693314694</v>
      </c>
      <c r="JJ174" s="193">
        <f t="shared" si="531"/>
        <v>3.9040600573940507</v>
      </c>
      <c r="JK174" s="212">
        <f t="shared" si="724"/>
        <v>56569.746129922736</v>
      </c>
      <c r="JO174" s="3">
        <f t="shared" si="532"/>
        <v>0</v>
      </c>
      <c r="JP174" s="6">
        <f t="shared" si="533"/>
        <v>7.7177565452764245</v>
      </c>
      <c r="JQ174" s="6">
        <f t="shared" si="534"/>
        <v>0</v>
      </c>
      <c r="JR174" s="6">
        <f t="shared" si="535"/>
        <v>0</v>
      </c>
      <c r="JS174" s="193">
        <f t="shared" si="725"/>
        <v>5.6740334309306508</v>
      </c>
      <c r="JT174" s="193">
        <f t="shared" si="726"/>
        <v>4.2867517867566054</v>
      </c>
      <c r="JU174" s="193">
        <f t="shared" si="727"/>
        <v>3.8150380693314694</v>
      </c>
      <c r="JV174" s="193">
        <f t="shared" si="536"/>
        <v>3.9040600573940507</v>
      </c>
      <c r="JW174" s="205">
        <f t="shared" si="728"/>
        <v>56591.94614864813</v>
      </c>
      <c r="KA174" s="3">
        <f t="shared" si="537"/>
        <v>0</v>
      </c>
      <c r="KB174" s="6">
        <f t="shared" si="538"/>
        <v>0</v>
      </c>
      <c r="KC174" s="6">
        <f t="shared" si="539"/>
        <v>5.8890776506129487</v>
      </c>
      <c r="KD174" s="6">
        <f t="shared" si="540"/>
        <v>0</v>
      </c>
      <c r="KE174" s="193">
        <f t="shared" si="729"/>
        <v>5.6740334309306508</v>
      </c>
      <c r="KF174" s="193">
        <f t="shared" si="730"/>
        <v>4.1745731882913786</v>
      </c>
      <c r="KG174" s="193">
        <f t="shared" si="731"/>
        <v>3.9370582233074431</v>
      </c>
      <c r="KH174" s="193">
        <f t="shared" si="541"/>
        <v>3.9040600573940507</v>
      </c>
      <c r="KI174" s="212">
        <f t="shared" si="732"/>
        <v>56909.942689463387</v>
      </c>
      <c r="KM174" s="3">
        <f t="shared" si="542"/>
        <v>0</v>
      </c>
      <c r="KN174" s="6">
        <f t="shared" si="543"/>
        <v>0</v>
      </c>
      <c r="KO174" s="6">
        <f t="shared" si="544"/>
        <v>5.2241817868340679</v>
      </c>
      <c r="KP174" s="6">
        <f t="shared" si="545"/>
        <v>0</v>
      </c>
      <c r="KQ174" s="193">
        <f t="shared" si="733"/>
        <v>5.6740334309306508</v>
      </c>
      <c r="KR174" s="193">
        <f t="shared" si="734"/>
        <v>4.1745731882913786</v>
      </c>
      <c r="KS174" s="193">
        <f t="shared" si="735"/>
        <v>3.9240042560410582</v>
      </c>
      <c r="KT174" s="193">
        <f t="shared" si="546"/>
        <v>3.9040600573940507</v>
      </c>
      <c r="KU174" s="212">
        <f t="shared" si="736"/>
        <v>56845.694129710086</v>
      </c>
      <c r="KY174" s="3">
        <f t="shared" si="547"/>
        <v>0</v>
      </c>
      <c r="KZ174" s="6">
        <f t="shared" si="548"/>
        <v>0</v>
      </c>
      <c r="LA174" s="6">
        <f t="shared" si="549"/>
        <v>6.1740330208038987</v>
      </c>
      <c r="LB174" s="6">
        <f t="shared" si="550"/>
        <v>0</v>
      </c>
      <c r="LC174" s="193">
        <f t="shared" si="737"/>
        <v>5.6740334309306508</v>
      </c>
      <c r="LD174" s="193">
        <f t="shared" si="738"/>
        <v>4.1745731882913786</v>
      </c>
      <c r="LE174" s="193">
        <f t="shared" si="739"/>
        <v>3.9426010337019974</v>
      </c>
      <c r="LF174" s="193">
        <f t="shared" si="551"/>
        <v>3.9040600573940507</v>
      </c>
      <c r="LG174" s="205">
        <f t="shared" si="740"/>
        <v>56937.245057646476</v>
      </c>
      <c r="LK174" s="3">
        <f t="shared" si="552"/>
        <v>0</v>
      </c>
      <c r="LL174" s="6">
        <f t="shared" si="553"/>
        <v>0</v>
      </c>
      <c r="LM174" s="6">
        <f t="shared" si="554"/>
        <v>0</v>
      </c>
      <c r="LN174" s="6">
        <f t="shared" si="555"/>
        <v>5.4294120328609763</v>
      </c>
      <c r="LO174" s="193">
        <f t="shared" si="741"/>
        <v>5.6740334309306508</v>
      </c>
      <c r="LP174" s="193">
        <f t="shared" si="742"/>
        <v>4.1745731882913786</v>
      </c>
      <c r="LQ174" s="193">
        <f t="shared" si="743"/>
        <v>3.8150380693314694</v>
      </c>
      <c r="LR174" s="193">
        <f t="shared" si="556"/>
        <v>4.007930200536026</v>
      </c>
      <c r="LS174" s="212">
        <f t="shared" si="744"/>
        <v>57044.086305860073</v>
      </c>
      <c r="LW174" s="3">
        <f t="shared" si="557"/>
        <v>0</v>
      </c>
      <c r="LX174" s="6">
        <f t="shared" si="558"/>
        <v>0</v>
      </c>
      <c r="LY174" s="6">
        <f t="shared" si="559"/>
        <v>0</v>
      </c>
      <c r="LZ174" s="6">
        <f t="shared" si="560"/>
        <v>5.0613163018195548</v>
      </c>
      <c r="MA174" s="193">
        <f t="shared" si="745"/>
        <v>5.6740334309306508</v>
      </c>
      <c r="MB174" s="193">
        <f t="shared" si="746"/>
        <v>4.1745731882913786</v>
      </c>
      <c r="MC174" s="193">
        <f t="shared" si="747"/>
        <v>3.8150380693314694</v>
      </c>
      <c r="MD174" s="193">
        <f t="shared" si="561"/>
        <v>4.0012190759990967</v>
      </c>
      <c r="ME174" s="212">
        <f t="shared" si="748"/>
        <v>56996.513140109826</v>
      </c>
      <c r="MI174" s="3">
        <f t="shared" si="562"/>
        <v>0</v>
      </c>
      <c r="MJ174" s="6">
        <f t="shared" si="563"/>
        <v>0</v>
      </c>
      <c r="MK174" s="6">
        <f t="shared" si="564"/>
        <v>0</v>
      </c>
      <c r="ML174" s="6">
        <f t="shared" si="565"/>
        <v>5.751495797522221</v>
      </c>
      <c r="MM174" s="193">
        <f t="shared" si="749"/>
        <v>5.6740334309306508</v>
      </c>
      <c r="MN174" s="193">
        <f t="shared" si="750"/>
        <v>4.1745731882913786</v>
      </c>
      <c r="MO174" s="193">
        <f t="shared" si="751"/>
        <v>3.8150380693314694</v>
      </c>
      <c r="MP174" s="193">
        <f t="shared" si="566"/>
        <v>4.0137657140881018</v>
      </c>
      <c r="MQ174" s="205">
        <f t="shared" si="752"/>
        <v>57085.484799260747</v>
      </c>
      <c r="MT174" s="3">
        <f t="shared" si="567"/>
        <v>6.3273831313177205</v>
      </c>
      <c r="MU174" s="6">
        <f t="shared" si="568"/>
        <v>6.4314637877303538</v>
      </c>
      <c r="MV174" s="6">
        <f t="shared" si="569"/>
        <v>5.4616445953265247</v>
      </c>
      <c r="MW174" s="6">
        <f t="shared" si="570"/>
        <v>5.5214359656213325</v>
      </c>
      <c r="MX174" s="193">
        <f t="shared" si="753"/>
        <v>5.6955288879343087</v>
      </c>
      <c r="MY174" s="193">
        <f t="shared" si="754"/>
        <v>4.2689076218807562</v>
      </c>
      <c r="MZ174" s="193">
        <f t="shared" si="755"/>
        <v>3.9286859733427582</v>
      </c>
      <c r="NA174" s="193">
        <f t="shared" si="571"/>
        <v>4.0096009678350821</v>
      </c>
      <c r="NB174" s="212">
        <f t="shared" si="756"/>
        <v>57873.166729014381</v>
      </c>
      <c r="NF174" s="3">
        <f t="shared" si="572"/>
        <v>6.3273831313177196</v>
      </c>
      <c r="NG174" s="6">
        <f t="shared" si="573"/>
        <v>0</v>
      </c>
      <c r="NH174" s="6">
        <f t="shared" si="574"/>
        <v>0</v>
      </c>
      <c r="NI174" s="6">
        <f t="shared" si="575"/>
        <v>0</v>
      </c>
      <c r="NJ174" s="193">
        <f t="shared" si="757"/>
        <v>5.6955288879343087</v>
      </c>
      <c r="NK174" s="193">
        <f t="shared" si="758"/>
        <v>4.1745731882913786</v>
      </c>
      <c r="NL174" s="193">
        <f t="shared" si="759"/>
        <v>3.8150380693314694</v>
      </c>
      <c r="NM174" s="193">
        <f t="shared" si="576"/>
        <v>3.9040600573940507</v>
      </c>
      <c r="NN174" s="212">
        <f t="shared" si="760"/>
        <v>56324.625320520405</v>
      </c>
      <c r="NR174" s="3">
        <f t="shared" si="577"/>
        <v>0</v>
      </c>
      <c r="NS174" s="6">
        <f t="shared" si="578"/>
        <v>6.4314637877303538</v>
      </c>
      <c r="NT174" s="6">
        <f t="shared" si="579"/>
        <v>0</v>
      </c>
      <c r="NU174" s="6">
        <f t="shared" si="580"/>
        <v>0</v>
      </c>
      <c r="NV174" s="193">
        <f t="shared" si="761"/>
        <v>5.6740334309306508</v>
      </c>
      <c r="NW174" s="193">
        <f t="shared" si="762"/>
        <v>4.2689076218807562</v>
      </c>
      <c r="NX174" s="193">
        <f t="shared" si="763"/>
        <v>3.8150380693314694</v>
      </c>
      <c r="NY174" s="193">
        <f t="shared" si="581"/>
        <v>3.9040600573940507</v>
      </c>
      <c r="NZ174" s="212">
        <f t="shared" si="764"/>
        <v>56547.355981975568</v>
      </c>
      <c r="OD174" s="3">
        <f t="shared" si="582"/>
        <v>0</v>
      </c>
      <c r="OE174" s="6">
        <f t="shared" si="583"/>
        <v>0</v>
      </c>
      <c r="OF174" s="6">
        <f t="shared" si="584"/>
        <v>5.4616445953265247</v>
      </c>
      <c r="OG174" s="6">
        <f t="shared" si="585"/>
        <v>0</v>
      </c>
      <c r="OH174" s="193">
        <f t="shared" si="765"/>
        <v>5.6740334309306508</v>
      </c>
      <c r="OI174" s="193">
        <f t="shared" si="766"/>
        <v>4.1745731882913786</v>
      </c>
      <c r="OJ174" s="193">
        <f t="shared" si="767"/>
        <v>3.9286859733427582</v>
      </c>
      <c r="OK174" s="193">
        <f t="shared" si="586"/>
        <v>3.9040600573940507</v>
      </c>
      <c r="OL174" s="212">
        <f t="shared" si="768"/>
        <v>56868.728095979663</v>
      </c>
      <c r="OP174" s="3">
        <f t="shared" si="587"/>
        <v>0</v>
      </c>
      <c r="OQ174" s="6">
        <f t="shared" si="588"/>
        <v>0</v>
      </c>
      <c r="OR174" s="6">
        <f t="shared" si="589"/>
        <v>0</v>
      </c>
      <c r="OS174" s="6">
        <f t="shared" si="590"/>
        <v>5.5214359656213325</v>
      </c>
      <c r="OT174" s="193">
        <f t="shared" si="769"/>
        <v>5.6740334309306508</v>
      </c>
      <c r="OU174" s="193">
        <f t="shared" si="770"/>
        <v>4.1745731882913786</v>
      </c>
      <c r="OV174" s="193">
        <f t="shared" si="771"/>
        <v>3.8150380693314694</v>
      </c>
      <c r="OW174" s="193">
        <f t="shared" si="591"/>
        <v>4.0096009678350821</v>
      </c>
      <c r="OX174" s="232">
        <f t="shared" si="772"/>
        <v>57055.936050257827</v>
      </c>
    </row>
    <row r="175" spans="1:414" x14ac:dyDescent="0.2">
      <c r="B175" s="81">
        <v>45388</v>
      </c>
      <c r="C175">
        <v>119</v>
      </c>
      <c r="D175">
        <v>11.337121166699529</v>
      </c>
      <c r="E175">
        <v>0</v>
      </c>
      <c r="F175">
        <v>0</v>
      </c>
      <c r="G175">
        <v>0</v>
      </c>
      <c r="H175">
        <v>1</v>
      </c>
      <c r="I175">
        <v>0</v>
      </c>
      <c r="J175">
        <v>0</v>
      </c>
      <c r="K175">
        <v>0</v>
      </c>
      <c r="L175">
        <v>0</v>
      </c>
      <c r="M175">
        <v>0</v>
      </c>
      <c r="N175">
        <v>0</v>
      </c>
      <c r="O175">
        <v>0</v>
      </c>
      <c r="P175">
        <v>0</v>
      </c>
      <c r="Q175">
        <v>1</v>
      </c>
      <c r="R175">
        <v>0</v>
      </c>
      <c r="S175">
        <v>0</v>
      </c>
      <c r="T175">
        <v>14161</v>
      </c>
      <c r="U175">
        <v>6.6153528497709244</v>
      </c>
      <c r="V175">
        <v>6.4403771904941802</v>
      </c>
      <c r="W175">
        <v>4.7553088856689696</v>
      </c>
      <c r="X175">
        <v>4.6011966380177771</v>
      </c>
      <c r="Y175" s="3">
        <v>455.26134390998919</v>
      </c>
      <c r="Z175" s="3">
        <v>561.63103324857809</v>
      </c>
      <c r="AA175" s="3">
        <v>70.82105611568609</v>
      </c>
      <c r="AB175" s="3">
        <v>50</v>
      </c>
      <c r="AC175">
        <v>0</v>
      </c>
      <c r="AD175">
        <v>1</v>
      </c>
      <c r="AE175" s="6"/>
      <c r="AF175" s="1" t="s">
        <v>2</v>
      </c>
      <c r="AG175">
        <v>119</v>
      </c>
      <c r="AH175" s="189">
        <v>45388</v>
      </c>
      <c r="AI175">
        <f t="shared" si="592"/>
        <v>4</v>
      </c>
      <c r="AJ175">
        <v>119</v>
      </c>
      <c r="AK175">
        <v>0</v>
      </c>
      <c r="AL175">
        <v>1</v>
      </c>
      <c r="AM175">
        <v>0</v>
      </c>
      <c r="AN175">
        <v>0</v>
      </c>
      <c r="AO175">
        <v>1</v>
      </c>
      <c r="AP175">
        <v>0</v>
      </c>
      <c r="AQ175">
        <v>0</v>
      </c>
      <c r="AS175" s="37"/>
      <c r="AT175" s="37"/>
      <c r="AU175" s="6">
        <f t="shared" si="593"/>
        <v>0</v>
      </c>
      <c r="AV175" s="6">
        <f t="shared" si="594"/>
        <v>0</v>
      </c>
      <c r="AW175" s="6">
        <f t="shared" si="595"/>
        <v>0</v>
      </c>
      <c r="AX175" s="6">
        <f t="shared" si="596"/>
        <v>0</v>
      </c>
      <c r="AY175" s="193">
        <f t="shared" si="597"/>
        <v>5.6740334309306508</v>
      </c>
      <c r="AZ175" s="193">
        <f t="shared" si="598"/>
        <v>4.1745731882913786</v>
      </c>
      <c r="BA175" s="193">
        <f t="shared" si="599"/>
        <v>3.8150380693314694</v>
      </c>
      <c r="BB175" s="193">
        <f t="shared" si="600"/>
        <v>3.9040600573940507</v>
      </c>
      <c r="BC175" s="72">
        <f t="shared" si="601"/>
        <v>56312.210093717425</v>
      </c>
      <c r="BG175" s="3">
        <f t="shared" si="602"/>
        <v>6.4830457927755054</v>
      </c>
      <c r="BH175" s="6">
        <f t="shared" si="603"/>
        <v>0</v>
      </c>
      <c r="BI175" s="6">
        <f t="shared" si="604"/>
        <v>0</v>
      </c>
      <c r="BJ175" s="6">
        <f t="shared" si="605"/>
        <v>0</v>
      </c>
      <c r="BK175" s="193">
        <f t="shared" si="606"/>
        <v>5.6960519269700489</v>
      </c>
      <c r="BL175" s="193">
        <f t="shared" si="607"/>
        <v>4.1745731882913786</v>
      </c>
      <c r="BM175" s="193">
        <f t="shared" si="608"/>
        <v>3.8150380693314694</v>
      </c>
      <c r="BN175" s="193">
        <f t="shared" si="609"/>
        <v>3.9040600573940507</v>
      </c>
      <c r="BO175" s="72">
        <f t="shared" si="610"/>
        <v>56324.927448614369</v>
      </c>
      <c r="BS175" s="3">
        <f t="shared" si="611"/>
        <v>6.4830662189052033</v>
      </c>
      <c r="BT175" s="6">
        <f t="shared" si="612"/>
        <v>0</v>
      </c>
      <c r="BU175" s="6">
        <f t="shared" si="613"/>
        <v>0</v>
      </c>
      <c r="BV175" s="6">
        <f t="shared" si="614"/>
        <v>0</v>
      </c>
      <c r="BW175" s="193">
        <f t="shared" si="615"/>
        <v>5.6960519955855364</v>
      </c>
      <c r="BX175" s="193">
        <f t="shared" si="616"/>
        <v>4.1745731882913786</v>
      </c>
      <c r="BY175" s="193">
        <f t="shared" si="773"/>
        <v>3.8150380693314694</v>
      </c>
      <c r="BZ175" s="193">
        <f t="shared" si="617"/>
        <v>3.9040600573940507</v>
      </c>
      <c r="CA175" s="72">
        <f t="shared" si="618"/>
        <v>56324.927448614369</v>
      </c>
      <c r="CE175" s="3">
        <f t="shared" si="619"/>
        <v>0</v>
      </c>
      <c r="CF175" s="6">
        <f t="shared" si="620"/>
        <v>6.4403771904941802</v>
      </c>
      <c r="CG175" s="6">
        <f t="shared" si="621"/>
        <v>0</v>
      </c>
      <c r="CH175" s="6">
        <f t="shared" si="622"/>
        <v>0</v>
      </c>
      <c r="CI175" s="193">
        <f t="shared" si="623"/>
        <v>5.6740334309306508</v>
      </c>
      <c r="CJ175" s="193">
        <f t="shared" si="624"/>
        <v>4.2690323755755886</v>
      </c>
      <c r="CK175" s="193">
        <f t="shared" si="774"/>
        <v>3.8150380693314694</v>
      </c>
      <c r="CL175" s="193">
        <f t="shared" si="625"/>
        <v>3.9040600573940507</v>
      </c>
      <c r="CM175" s="72">
        <f t="shared" si="626"/>
        <v>56547.667602682021</v>
      </c>
      <c r="CQ175" s="3">
        <f t="shared" si="627"/>
        <v>0</v>
      </c>
      <c r="CR175" s="6">
        <f t="shared" si="628"/>
        <v>6.440447234928925</v>
      </c>
      <c r="CS175" s="6">
        <f t="shared" si="629"/>
        <v>0</v>
      </c>
      <c r="CT175" s="6">
        <f t="shared" si="630"/>
        <v>0</v>
      </c>
      <c r="CU175" s="193">
        <f t="shared" si="631"/>
        <v>5.6740334309306508</v>
      </c>
      <c r="CV175" s="193">
        <f t="shared" si="632"/>
        <v>4.2690333558693041</v>
      </c>
      <c r="CW175" s="193">
        <f t="shared" si="775"/>
        <v>3.8150380693314694</v>
      </c>
      <c r="CX175" s="193">
        <f t="shared" si="633"/>
        <v>3.9040600573940507</v>
      </c>
      <c r="CY175" s="72">
        <f t="shared" si="634"/>
        <v>56547.670051352281</v>
      </c>
      <c r="DC175" s="3">
        <f t="shared" si="635"/>
        <v>0</v>
      </c>
      <c r="DD175" s="6">
        <f t="shared" si="636"/>
        <v>0</v>
      </c>
      <c r="DE175" s="6">
        <f t="shared" si="637"/>
        <v>4.9930743299524183</v>
      </c>
      <c r="DF175" s="6">
        <f t="shared" si="638"/>
        <v>0</v>
      </c>
      <c r="DG175" s="193">
        <f t="shared" si="639"/>
        <v>5.6740334309306508</v>
      </c>
      <c r="DH175" s="193">
        <f t="shared" si="640"/>
        <v>4.1745731882913786</v>
      </c>
      <c r="DI175" s="193">
        <f t="shared" si="776"/>
        <v>3.9194266945294518</v>
      </c>
      <c r="DJ175" s="193">
        <f t="shared" si="641"/>
        <v>3.9040600573940507</v>
      </c>
      <c r="DK175" s="72">
        <f t="shared" si="642"/>
        <v>56823.181628701182</v>
      </c>
      <c r="DO175" s="3">
        <f t="shared" si="643"/>
        <v>0</v>
      </c>
      <c r="DP175" s="6">
        <f t="shared" si="644"/>
        <v>0</v>
      </c>
      <c r="DQ175" s="6">
        <f t="shared" si="645"/>
        <v>4.7554007240345522</v>
      </c>
      <c r="DR175" s="6">
        <f t="shared" si="646"/>
        <v>0</v>
      </c>
      <c r="DS175" s="193">
        <f t="shared" si="647"/>
        <v>5.6740334309306508</v>
      </c>
      <c r="DT175" s="193">
        <f t="shared" si="648"/>
        <v>4.1745731882913786</v>
      </c>
      <c r="DU175" s="193">
        <f t="shared" si="777"/>
        <v>3.9146971188505444</v>
      </c>
      <c r="DV175" s="193">
        <f t="shared" si="649"/>
        <v>3.9040600573940507</v>
      </c>
      <c r="DW175" s="72">
        <f t="shared" si="650"/>
        <v>56799.93088481298</v>
      </c>
      <c r="EA175" s="3">
        <f t="shared" si="651"/>
        <v>0</v>
      </c>
      <c r="EB175" s="6">
        <f t="shared" si="652"/>
        <v>0</v>
      </c>
      <c r="EC175" s="6">
        <f t="shared" si="653"/>
        <v>0</v>
      </c>
      <c r="ED175" s="6">
        <f t="shared" si="654"/>
        <v>13.803589914053331</v>
      </c>
      <c r="EE175" s="193">
        <f t="shared" si="655"/>
        <v>5.6740334309306508</v>
      </c>
      <c r="EF175" s="193">
        <f t="shared" si="656"/>
        <v>4.1745731882913786</v>
      </c>
      <c r="EG175" s="193">
        <f t="shared" si="778"/>
        <v>3.8150380693314694</v>
      </c>
      <c r="EH175" s="193">
        <f t="shared" si="657"/>
        <v>4.1495746364838775</v>
      </c>
      <c r="EI175" s="72">
        <f t="shared" si="658"/>
        <v>58057.476754843105</v>
      </c>
      <c r="EM175" s="3">
        <f t="shared" si="659"/>
        <v>0</v>
      </c>
      <c r="EN175" s="6">
        <f t="shared" si="660"/>
        <v>0</v>
      </c>
      <c r="EO175" s="6">
        <f t="shared" si="661"/>
        <v>0</v>
      </c>
      <c r="EP175" s="6">
        <f t="shared" si="662"/>
        <v>4.6013102000545691</v>
      </c>
      <c r="EQ175" s="193">
        <f t="shared" si="663"/>
        <v>5.6740334309306508</v>
      </c>
      <c r="ER175" s="193">
        <f t="shared" si="664"/>
        <v>4.1745731882913786</v>
      </c>
      <c r="ES175" s="193">
        <f t="shared" si="779"/>
        <v>3.8150380693314694</v>
      </c>
      <c r="ET175" s="193">
        <f t="shared" si="665"/>
        <v>3.9927684288331076</v>
      </c>
      <c r="EU175" s="72">
        <f t="shared" si="666"/>
        <v>56936.665444719103</v>
      </c>
      <c r="EY175" s="3">
        <f t="shared" si="667"/>
        <v>6.4830457927755054</v>
      </c>
      <c r="EZ175" s="6">
        <f t="shared" si="668"/>
        <v>6.4403771904941802</v>
      </c>
      <c r="FA175" s="6">
        <f t="shared" si="669"/>
        <v>4.9930743299524183</v>
      </c>
      <c r="FB175" s="6">
        <f t="shared" si="670"/>
        <v>13.803589914053331</v>
      </c>
      <c r="FC175" s="193">
        <f t="shared" si="671"/>
        <v>5.6960519269700489</v>
      </c>
      <c r="FD175" s="193">
        <f t="shared" si="672"/>
        <v>4.2690323755755886</v>
      </c>
      <c r="FE175" s="193">
        <f t="shared" si="780"/>
        <v>3.9194266945294518</v>
      </c>
      <c r="FF175" s="193">
        <f t="shared" si="673"/>
        <v>4.1495746364838775</v>
      </c>
      <c r="FG175" s="72">
        <f t="shared" si="674"/>
        <v>58842.528167807934</v>
      </c>
      <c r="FK175" s="3">
        <f t="shared" si="675"/>
        <v>6.6153732759006232</v>
      </c>
      <c r="FL175" s="6">
        <f t="shared" si="676"/>
        <v>6.440447234928925</v>
      </c>
      <c r="FM175" s="6">
        <f t="shared" si="677"/>
        <v>4.7554007240345522</v>
      </c>
      <c r="FN175" s="6">
        <f t="shared" si="678"/>
        <v>4.6013102000545691</v>
      </c>
      <c r="FO175" s="193">
        <f t="shared" si="679"/>
        <v>5.6964963429069497</v>
      </c>
      <c r="FP175" s="193">
        <f t="shared" si="680"/>
        <v>4.2690333558693041</v>
      </c>
      <c r="FQ175" s="193">
        <f t="shared" si="781"/>
        <v>3.9146971188505444</v>
      </c>
      <c r="FR175" s="193">
        <f t="shared" si="681"/>
        <v>3.9927684288331076</v>
      </c>
      <c r="FS175" s="205">
        <f t="shared" si="682"/>
        <v>57683.214479938928</v>
      </c>
      <c r="FW175" s="3">
        <f t="shared" si="683"/>
        <v>7.6076557772365625</v>
      </c>
      <c r="FX175" s="6">
        <f t="shared" si="684"/>
        <v>7.2776262252584232</v>
      </c>
      <c r="FY175" s="6">
        <f t="shared" si="685"/>
        <v>5.8965830182295225</v>
      </c>
      <c r="FZ175" s="6">
        <f t="shared" si="686"/>
        <v>5.4294120328609763</v>
      </c>
      <c r="GA175" s="193">
        <f t="shared" si="687"/>
        <v>5.6998226007906938</v>
      </c>
      <c r="GB175" s="193">
        <f t="shared" si="688"/>
        <v>4.2806818236654269</v>
      </c>
      <c r="GC175" s="193">
        <f t="shared" si="782"/>
        <v>3.9372046086253381</v>
      </c>
      <c r="GD175" s="193">
        <f t="shared" si="689"/>
        <v>4.007930200536026</v>
      </c>
      <c r="GE175" s="72">
        <f t="shared" si="690"/>
        <v>57936.489572817976</v>
      </c>
      <c r="GI175" s="3">
        <f t="shared" si="691"/>
        <v>7.2768881347480177</v>
      </c>
      <c r="GJ175" s="6">
        <f t="shared" si="692"/>
        <v>7.0844149095435984</v>
      </c>
      <c r="GK175" s="6">
        <f t="shared" si="693"/>
        <v>5.230839774235867</v>
      </c>
      <c r="GL175" s="6">
        <f t="shared" si="694"/>
        <v>5.0613163018195548</v>
      </c>
      <c r="GM175" s="193">
        <f t="shared" si="695"/>
        <v>5.6987150542294494</v>
      </c>
      <c r="GN175" s="193">
        <f t="shared" si="696"/>
        <v>4.2780055095308649</v>
      </c>
      <c r="GO175" s="193">
        <f t="shared" si="783"/>
        <v>3.9241358212332109</v>
      </c>
      <c r="GP175" s="193">
        <f t="shared" si="697"/>
        <v>4.0012190759990967</v>
      </c>
      <c r="GQ175" s="72">
        <f t="shared" si="698"/>
        <v>57815.252897604078</v>
      </c>
      <c r="GU175" s="3">
        <f t="shared" si="699"/>
        <v>8.5999587047022015</v>
      </c>
      <c r="GV175" s="6">
        <f t="shared" si="700"/>
        <v>7.7284526285930157</v>
      </c>
      <c r="GW175" s="6">
        <f t="shared" si="701"/>
        <v>6.1819015513696609</v>
      </c>
      <c r="GX175" s="6">
        <f t="shared" si="702"/>
        <v>5.751495797522221</v>
      </c>
      <c r="GY175" s="193">
        <f t="shared" si="703"/>
        <v>5.7031378994835151</v>
      </c>
      <c r="GZ175" s="193">
        <f t="shared" si="704"/>
        <v>4.2868988418928629</v>
      </c>
      <c r="HA175" s="193">
        <f t="shared" si="784"/>
        <v>3.9427536534111369</v>
      </c>
      <c r="HB175" s="193">
        <f t="shared" si="705"/>
        <v>4.0137657140881018</v>
      </c>
      <c r="HC175" s="205">
        <f t="shared" si="706"/>
        <v>58024.287065604403</v>
      </c>
      <c r="HG175" s="3">
        <f t="shared" si="507"/>
        <v>7.6076557772365625</v>
      </c>
      <c r="HH175" s="6">
        <f t="shared" si="508"/>
        <v>0</v>
      </c>
      <c r="HI175" s="6">
        <f t="shared" si="509"/>
        <v>0</v>
      </c>
      <c r="HJ175" s="6">
        <f t="shared" si="510"/>
        <v>0</v>
      </c>
      <c r="HK175" s="193">
        <f t="shared" si="707"/>
        <v>5.6998226007906938</v>
      </c>
      <c r="HL175" s="193">
        <f t="shared" si="707"/>
        <v>4.1745731882913786</v>
      </c>
      <c r="HM175" s="193">
        <f t="shared" si="707"/>
        <v>3.8150380693314694</v>
      </c>
      <c r="HN175" s="193">
        <f t="shared" si="511"/>
        <v>3.9040600573940507</v>
      </c>
      <c r="HO175" s="212">
        <f t="shared" si="708"/>
        <v>56327.105587336686</v>
      </c>
      <c r="HS175" s="3">
        <f t="shared" si="512"/>
        <v>7.2768881347480177</v>
      </c>
      <c r="HT175" s="6">
        <f t="shared" si="513"/>
        <v>0</v>
      </c>
      <c r="HU175" s="6">
        <f t="shared" si="514"/>
        <v>0</v>
      </c>
      <c r="HV175" s="6">
        <f t="shared" si="515"/>
        <v>0</v>
      </c>
      <c r="HW175" s="193">
        <f t="shared" si="709"/>
        <v>5.6987150542294494</v>
      </c>
      <c r="HX175" s="193">
        <f t="shared" si="710"/>
        <v>4.1745731882913786</v>
      </c>
      <c r="HY175" s="193">
        <f t="shared" si="711"/>
        <v>3.8150380693314694</v>
      </c>
      <c r="HZ175" s="193">
        <f t="shared" si="516"/>
        <v>3.9040600573940507</v>
      </c>
      <c r="IA175" s="212">
        <f t="shared" si="712"/>
        <v>56326.46580168829</v>
      </c>
      <c r="IE175" s="3">
        <f t="shared" si="517"/>
        <v>8.5999587047022015</v>
      </c>
      <c r="IF175" s="6">
        <f t="shared" si="518"/>
        <v>0</v>
      </c>
      <c r="IG175" s="6">
        <f t="shared" si="519"/>
        <v>0</v>
      </c>
      <c r="IH175" s="6">
        <f t="shared" si="520"/>
        <v>0</v>
      </c>
      <c r="II175" s="193">
        <f t="shared" si="713"/>
        <v>5.7031378994835151</v>
      </c>
      <c r="IJ175" s="193">
        <f t="shared" si="714"/>
        <v>4.1745731882913786</v>
      </c>
      <c r="IK175" s="193">
        <f t="shared" si="715"/>
        <v>3.8150380693314694</v>
      </c>
      <c r="IL175" s="193">
        <f t="shared" si="521"/>
        <v>3.9040600573940507</v>
      </c>
      <c r="IM175" s="205">
        <f t="shared" si="716"/>
        <v>56329.020747117167</v>
      </c>
      <c r="IQ175" s="3">
        <f t="shared" si="522"/>
        <v>0</v>
      </c>
      <c r="IR175" s="6">
        <f t="shared" si="523"/>
        <v>7.2776262252584232</v>
      </c>
      <c r="IS175" s="6">
        <f t="shared" si="524"/>
        <v>0</v>
      </c>
      <c r="IT175" s="6">
        <f t="shared" si="525"/>
        <v>0</v>
      </c>
      <c r="IU175" s="193">
        <f t="shared" si="717"/>
        <v>5.6740334309306508</v>
      </c>
      <c r="IV175" s="193">
        <f t="shared" si="718"/>
        <v>4.2806818236654269</v>
      </c>
      <c r="IW175" s="193">
        <f t="shared" si="719"/>
        <v>3.8150380693314694</v>
      </c>
      <c r="IX175" s="193">
        <f t="shared" si="526"/>
        <v>3.9040600573940507</v>
      </c>
      <c r="IY175" s="212">
        <f t="shared" si="720"/>
        <v>56576.774183093738</v>
      </c>
      <c r="JC175" s="3">
        <f t="shared" si="527"/>
        <v>0</v>
      </c>
      <c r="JD175" s="6">
        <f t="shared" si="528"/>
        <v>7.0844149095435984</v>
      </c>
      <c r="JE175" s="6">
        <f t="shared" si="529"/>
        <v>0</v>
      </c>
      <c r="JF175" s="6">
        <f t="shared" si="530"/>
        <v>0</v>
      </c>
      <c r="JG175" s="193">
        <f t="shared" si="721"/>
        <v>5.6740334309306508</v>
      </c>
      <c r="JH175" s="193">
        <f t="shared" si="722"/>
        <v>4.2780055095308649</v>
      </c>
      <c r="JI175" s="193">
        <f t="shared" si="723"/>
        <v>3.8150380693314694</v>
      </c>
      <c r="JJ175" s="193">
        <f t="shared" si="531"/>
        <v>3.9040600573940507</v>
      </c>
      <c r="JK175" s="212">
        <f t="shared" si="724"/>
        <v>56570.085987132552</v>
      </c>
      <c r="JO175" s="3">
        <f t="shared" si="532"/>
        <v>0</v>
      </c>
      <c r="JP175" s="6">
        <f t="shared" si="533"/>
        <v>7.7284526285930157</v>
      </c>
      <c r="JQ175" s="6">
        <f t="shared" si="534"/>
        <v>0</v>
      </c>
      <c r="JR175" s="6">
        <f t="shared" si="535"/>
        <v>0</v>
      </c>
      <c r="JS175" s="193">
        <f t="shared" si="725"/>
        <v>5.6740334309306508</v>
      </c>
      <c r="JT175" s="193">
        <f t="shared" si="726"/>
        <v>4.2868988418928629</v>
      </c>
      <c r="JU175" s="193">
        <f t="shared" si="727"/>
        <v>3.8150380693314694</v>
      </c>
      <c r="JV175" s="193">
        <f t="shared" si="536"/>
        <v>3.9040600573940507</v>
      </c>
      <c r="JW175" s="205">
        <f t="shared" si="728"/>
        <v>56592.313765683619</v>
      </c>
      <c r="KA175" s="3">
        <f t="shared" si="537"/>
        <v>0</v>
      </c>
      <c r="KB175" s="6">
        <f t="shared" si="538"/>
        <v>0</v>
      </c>
      <c r="KC175" s="6">
        <f t="shared" si="539"/>
        <v>5.8965830182295225</v>
      </c>
      <c r="KD175" s="6">
        <f t="shared" si="540"/>
        <v>0</v>
      </c>
      <c r="KE175" s="193">
        <f t="shared" si="729"/>
        <v>5.6740334309306508</v>
      </c>
      <c r="KF175" s="193">
        <f t="shared" si="730"/>
        <v>4.1745731882913786</v>
      </c>
      <c r="KG175" s="193">
        <f t="shared" si="731"/>
        <v>3.9372046086253381</v>
      </c>
      <c r="KH175" s="193">
        <f t="shared" si="541"/>
        <v>3.9040600573940507</v>
      </c>
      <c r="KI175" s="212">
        <f t="shared" si="732"/>
        <v>56910.663575165832</v>
      </c>
      <c r="KM175" s="3">
        <f t="shared" si="542"/>
        <v>0</v>
      </c>
      <c r="KN175" s="6">
        <f t="shared" si="543"/>
        <v>0</v>
      </c>
      <c r="KO175" s="6">
        <f t="shared" si="544"/>
        <v>5.230839774235867</v>
      </c>
      <c r="KP175" s="6">
        <f t="shared" si="545"/>
        <v>0</v>
      </c>
      <c r="KQ175" s="193">
        <f t="shared" si="733"/>
        <v>5.6740334309306508</v>
      </c>
      <c r="KR175" s="193">
        <f t="shared" si="734"/>
        <v>4.1745731882913786</v>
      </c>
      <c r="KS175" s="193">
        <f t="shared" si="735"/>
        <v>3.9241358212332109</v>
      </c>
      <c r="KT175" s="193">
        <f t="shared" si="546"/>
        <v>3.9040600573940507</v>
      </c>
      <c r="KU175" s="212">
        <f t="shared" si="736"/>
        <v>56846.341300703229</v>
      </c>
      <c r="KY175" s="3">
        <f t="shared" si="547"/>
        <v>0</v>
      </c>
      <c r="KZ175" s="6">
        <f t="shared" si="548"/>
        <v>0</v>
      </c>
      <c r="LA175" s="6">
        <f t="shared" si="549"/>
        <v>6.1819015513696609</v>
      </c>
      <c r="LB175" s="6">
        <f t="shared" si="550"/>
        <v>0</v>
      </c>
      <c r="LC175" s="193">
        <f t="shared" si="737"/>
        <v>5.6740334309306508</v>
      </c>
      <c r="LD175" s="193">
        <f t="shared" si="738"/>
        <v>4.1745731882913786</v>
      </c>
      <c r="LE175" s="193">
        <f t="shared" si="739"/>
        <v>3.9427536534111369</v>
      </c>
      <c r="LF175" s="193">
        <f t="shared" si="551"/>
        <v>3.9040600573940507</v>
      </c>
      <c r="LG175" s="205">
        <f t="shared" si="740"/>
        <v>56937.99700586051</v>
      </c>
      <c r="LK175" s="3">
        <f t="shared" si="552"/>
        <v>0</v>
      </c>
      <c r="LL175" s="6">
        <f t="shared" si="553"/>
        <v>0</v>
      </c>
      <c r="LM175" s="6">
        <f t="shared" si="554"/>
        <v>0</v>
      </c>
      <c r="LN175" s="6">
        <f t="shared" si="555"/>
        <v>5.4294120328609763</v>
      </c>
      <c r="LO175" s="193">
        <f t="shared" si="741"/>
        <v>5.6740334309306508</v>
      </c>
      <c r="LP175" s="193">
        <f t="shared" si="742"/>
        <v>4.1745731882913786</v>
      </c>
      <c r="LQ175" s="193">
        <f t="shared" si="743"/>
        <v>3.8150380693314694</v>
      </c>
      <c r="LR175" s="193">
        <f t="shared" si="556"/>
        <v>4.007930200536026</v>
      </c>
      <c r="LS175" s="212">
        <f t="shared" si="744"/>
        <v>57044.086305860073</v>
      </c>
      <c r="LW175" s="3">
        <f t="shared" si="557"/>
        <v>0</v>
      </c>
      <c r="LX175" s="6">
        <f t="shared" si="558"/>
        <v>0</v>
      </c>
      <c r="LY175" s="6">
        <f t="shared" si="559"/>
        <v>0</v>
      </c>
      <c r="LZ175" s="6">
        <f t="shared" si="560"/>
        <v>5.0613163018195548</v>
      </c>
      <c r="MA175" s="193">
        <f t="shared" si="745"/>
        <v>5.6740334309306508</v>
      </c>
      <c r="MB175" s="193">
        <f t="shared" si="746"/>
        <v>4.1745731882913786</v>
      </c>
      <c r="MC175" s="193">
        <f t="shared" si="747"/>
        <v>3.8150380693314694</v>
      </c>
      <c r="MD175" s="193">
        <f t="shared" si="561"/>
        <v>4.0012190759990967</v>
      </c>
      <c r="ME175" s="212">
        <f t="shared" si="748"/>
        <v>56996.513140109826</v>
      </c>
      <c r="MI175" s="3">
        <f t="shared" si="562"/>
        <v>0</v>
      </c>
      <c r="MJ175" s="6">
        <f t="shared" si="563"/>
        <v>0</v>
      </c>
      <c r="MK175" s="6">
        <f t="shared" si="564"/>
        <v>0</v>
      </c>
      <c r="ML175" s="6">
        <f t="shared" si="565"/>
        <v>5.751495797522221</v>
      </c>
      <c r="MM175" s="193">
        <f t="shared" si="749"/>
        <v>5.6740334309306508</v>
      </c>
      <c r="MN175" s="193">
        <f t="shared" si="750"/>
        <v>4.1745731882913786</v>
      </c>
      <c r="MO175" s="193">
        <f t="shared" si="751"/>
        <v>3.8150380693314694</v>
      </c>
      <c r="MP175" s="193">
        <f t="shared" si="566"/>
        <v>4.0137657140881018</v>
      </c>
      <c r="MQ175" s="205">
        <f t="shared" si="752"/>
        <v>57085.484799260747</v>
      </c>
      <c r="MT175" s="3">
        <f t="shared" si="567"/>
        <v>6.2845852072823778</v>
      </c>
      <c r="MU175" s="6">
        <f t="shared" si="568"/>
        <v>6.4403771904941802</v>
      </c>
      <c r="MV175" s="6">
        <f t="shared" si="569"/>
        <v>5.4686052185193148</v>
      </c>
      <c r="MW175" s="6">
        <f t="shared" si="570"/>
        <v>5.5214359656213325</v>
      </c>
      <c r="MX175" s="193">
        <f t="shared" si="753"/>
        <v>5.6953850355141613</v>
      </c>
      <c r="MY175" s="193">
        <f t="shared" si="754"/>
        <v>4.2690323755755886</v>
      </c>
      <c r="MZ175" s="193">
        <f t="shared" si="755"/>
        <v>3.9288228759617878</v>
      </c>
      <c r="NA175" s="193">
        <f t="shared" si="571"/>
        <v>4.0096009678350821</v>
      </c>
      <c r="NB175" s="212">
        <f t="shared" si="756"/>
        <v>57874.085877215111</v>
      </c>
      <c r="NF175" s="3">
        <f t="shared" si="572"/>
        <v>6.2845852072823769</v>
      </c>
      <c r="NG175" s="6">
        <f t="shared" si="573"/>
        <v>0</v>
      </c>
      <c r="NH175" s="6">
        <f t="shared" si="574"/>
        <v>0</v>
      </c>
      <c r="NI175" s="6">
        <f t="shared" si="575"/>
        <v>0</v>
      </c>
      <c r="NJ175" s="193">
        <f t="shared" si="757"/>
        <v>5.6953850355141613</v>
      </c>
      <c r="NK175" s="193">
        <f t="shared" si="758"/>
        <v>4.1745731882913786</v>
      </c>
      <c r="NL175" s="193">
        <f t="shared" si="759"/>
        <v>3.8150380693314694</v>
      </c>
      <c r="NM175" s="193">
        <f t="shared" si="576"/>
        <v>3.9040600573940507</v>
      </c>
      <c r="NN175" s="212">
        <f t="shared" si="760"/>
        <v>56324.542225940655</v>
      </c>
      <c r="NR175" s="3">
        <f t="shared" si="577"/>
        <v>0</v>
      </c>
      <c r="NS175" s="6">
        <f t="shared" si="578"/>
        <v>6.4403771904941802</v>
      </c>
      <c r="NT175" s="6">
        <f t="shared" si="579"/>
        <v>0</v>
      </c>
      <c r="NU175" s="6">
        <f t="shared" si="580"/>
        <v>0</v>
      </c>
      <c r="NV175" s="193">
        <f t="shared" si="761"/>
        <v>5.6740334309306508</v>
      </c>
      <c r="NW175" s="193">
        <f t="shared" si="762"/>
        <v>4.2690323755755886</v>
      </c>
      <c r="NX175" s="193">
        <f t="shared" si="763"/>
        <v>3.8150380693314694</v>
      </c>
      <c r="NY175" s="193">
        <f t="shared" si="581"/>
        <v>3.9040600573940507</v>
      </c>
      <c r="NZ175" s="212">
        <f t="shared" si="764"/>
        <v>56547.667602682021</v>
      </c>
      <c r="OD175" s="3">
        <f t="shared" si="582"/>
        <v>0</v>
      </c>
      <c r="OE175" s="6">
        <f t="shared" si="583"/>
        <v>0</v>
      </c>
      <c r="OF175" s="6">
        <f t="shared" si="584"/>
        <v>5.4686052185193148</v>
      </c>
      <c r="OG175" s="6">
        <f t="shared" si="585"/>
        <v>0</v>
      </c>
      <c r="OH175" s="193">
        <f t="shared" si="765"/>
        <v>5.6740334309306508</v>
      </c>
      <c r="OI175" s="193">
        <f t="shared" si="766"/>
        <v>4.1745731882913786</v>
      </c>
      <c r="OJ175" s="193">
        <f t="shared" si="767"/>
        <v>3.9288228759617878</v>
      </c>
      <c r="OK175" s="193">
        <f t="shared" si="586"/>
        <v>3.9040600573940507</v>
      </c>
      <c r="OL175" s="212">
        <f t="shared" si="768"/>
        <v>56869.401794877973</v>
      </c>
      <c r="OP175" s="3">
        <f t="shared" si="587"/>
        <v>0</v>
      </c>
      <c r="OQ175" s="6">
        <f t="shared" si="588"/>
        <v>0</v>
      </c>
      <c r="OR175" s="6">
        <f t="shared" si="589"/>
        <v>0</v>
      </c>
      <c r="OS175" s="6">
        <f t="shared" si="590"/>
        <v>5.5214359656213325</v>
      </c>
      <c r="OT175" s="193">
        <f t="shared" si="769"/>
        <v>5.6740334309306508</v>
      </c>
      <c r="OU175" s="193">
        <f t="shared" si="770"/>
        <v>4.1745731882913786</v>
      </c>
      <c r="OV175" s="193">
        <f t="shared" si="771"/>
        <v>3.8150380693314694</v>
      </c>
      <c r="OW175" s="193">
        <f t="shared" si="591"/>
        <v>4.0096009678350821</v>
      </c>
      <c r="OX175" s="232">
        <f t="shared" si="772"/>
        <v>57055.936050257827</v>
      </c>
    </row>
    <row r="176" spans="1:414" x14ac:dyDescent="0.2">
      <c r="B176" s="81">
        <v>45395</v>
      </c>
      <c r="C176">
        <v>120</v>
      </c>
      <c r="D176">
        <v>11.343353836058121</v>
      </c>
      <c r="E176">
        <v>0</v>
      </c>
      <c r="F176">
        <v>0</v>
      </c>
      <c r="G176">
        <v>0</v>
      </c>
      <c r="H176">
        <v>1</v>
      </c>
      <c r="I176">
        <v>0</v>
      </c>
      <c r="J176">
        <v>0</v>
      </c>
      <c r="K176">
        <v>0</v>
      </c>
      <c r="L176">
        <v>0</v>
      </c>
      <c r="M176">
        <v>0</v>
      </c>
      <c r="N176">
        <v>0</v>
      </c>
      <c r="O176">
        <v>0</v>
      </c>
      <c r="P176">
        <v>0</v>
      </c>
      <c r="Q176">
        <v>1</v>
      </c>
      <c r="R176">
        <v>0</v>
      </c>
      <c r="S176">
        <v>0</v>
      </c>
      <c r="T176">
        <v>14400</v>
      </c>
      <c r="U176">
        <v>6.582564704919549</v>
      </c>
      <c r="V176">
        <v>6.4492997994764103</v>
      </c>
      <c r="W176">
        <v>4.7613851670112108</v>
      </c>
      <c r="X176">
        <v>4.645384958866936</v>
      </c>
      <c r="Y176" s="3">
        <v>431.18294073699246</v>
      </c>
      <c r="Z176" s="3">
        <v>567.24734358106389</v>
      </c>
      <c r="AA176" s="3">
        <v>71.529266676842951</v>
      </c>
      <c r="AB176" s="3">
        <v>54.500000000000007</v>
      </c>
      <c r="AC176">
        <v>0</v>
      </c>
      <c r="AD176">
        <v>1</v>
      </c>
      <c r="AE176" s="6"/>
      <c r="AF176" s="1" t="s">
        <v>2</v>
      </c>
      <c r="AG176">
        <v>120</v>
      </c>
      <c r="AH176" s="189">
        <v>45395</v>
      </c>
      <c r="AI176">
        <f t="shared" si="592"/>
        <v>4</v>
      </c>
      <c r="AJ176">
        <v>120</v>
      </c>
      <c r="AK176">
        <v>0</v>
      </c>
      <c r="AL176">
        <v>1</v>
      </c>
      <c r="AM176">
        <v>0</v>
      </c>
      <c r="AN176">
        <v>0</v>
      </c>
      <c r="AO176">
        <v>1</v>
      </c>
      <c r="AP176">
        <v>0</v>
      </c>
      <c r="AQ176">
        <v>0</v>
      </c>
      <c r="AS176" s="37"/>
      <c r="AT176" s="37"/>
      <c r="AU176" s="6">
        <f t="shared" si="593"/>
        <v>0</v>
      </c>
      <c r="AV176" s="6">
        <f t="shared" si="594"/>
        <v>0</v>
      </c>
      <c r="AW176" s="6">
        <f t="shared" si="595"/>
        <v>0</v>
      </c>
      <c r="AX176" s="6">
        <f t="shared" si="596"/>
        <v>0</v>
      </c>
      <c r="AY176" s="193">
        <f t="shared" si="597"/>
        <v>5.6740334309306508</v>
      </c>
      <c r="AZ176" s="193">
        <f t="shared" si="598"/>
        <v>4.1745731882913786</v>
      </c>
      <c r="BA176" s="193">
        <f t="shared" si="599"/>
        <v>3.8150380693314694</v>
      </c>
      <c r="BB176" s="193">
        <f t="shared" si="600"/>
        <v>3.9040600573940507</v>
      </c>
      <c r="BC176" s="72">
        <f t="shared" si="601"/>
        <v>56312.210093717425</v>
      </c>
      <c r="BG176" s="3">
        <f t="shared" si="602"/>
        <v>6.4509134108211583</v>
      </c>
      <c r="BH176" s="6">
        <f t="shared" si="603"/>
        <v>0</v>
      </c>
      <c r="BI176" s="6">
        <f t="shared" si="604"/>
        <v>0</v>
      </c>
      <c r="BJ176" s="6">
        <f t="shared" si="605"/>
        <v>0</v>
      </c>
      <c r="BK176" s="193">
        <f t="shared" si="606"/>
        <v>5.6959439819925937</v>
      </c>
      <c r="BL176" s="193">
        <f t="shared" si="607"/>
        <v>4.1745731882913786</v>
      </c>
      <c r="BM176" s="193">
        <f t="shared" si="608"/>
        <v>3.8150380693314694</v>
      </c>
      <c r="BN176" s="193">
        <f t="shared" si="609"/>
        <v>3.9040600573940507</v>
      </c>
      <c r="BO176" s="72">
        <f t="shared" si="610"/>
        <v>56324.865095180896</v>
      </c>
      <c r="BS176" s="3">
        <f t="shared" si="611"/>
        <v>6.4509337357113727</v>
      </c>
      <c r="BT176" s="6">
        <f t="shared" si="612"/>
        <v>0</v>
      </c>
      <c r="BU176" s="6">
        <f t="shared" si="613"/>
        <v>0</v>
      </c>
      <c r="BV176" s="6">
        <f t="shared" si="614"/>
        <v>0</v>
      </c>
      <c r="BW176" s="193">
        <f t="shared" si="615"/>
        <v>5.6959440502753678</v>
      </c>
      <c r="BX176" s="193">
        <f t="shared" si="616"/>
        <v>4.1745731882913786</v>
      </c>
      <c r="BY176" s="193">
        <f t="shared" si="773"/>
        <v>3.8150380693314694</v>
      </c>
      <c r="BZ176" s="193">
        <f t="shared" si="617"/>
        <v>3.9040600573940507</v>
      </c>
      <c r="CA176" s="72">
        <f t="shared" si="618"/>
        <v>56324.865095180896</v>
      </c>
      <c r="CE176" s="3">
        <f t="shared" si="619"/>
        <v>0</v>
      </c>
      <c r="CF176" s="6">
        <f t="shared" si="620"/>
        <v>6.4492997994764103</v>
      </c>
      <c r="CG176" s="6">
        <f t="shared" si="621"/>
        <v>0</v>
      </c>
      <c r="CH176" s="6">
        <f t="shared" si="622"/>
        <v>0</v>
      </c>
      <c r="CI176" s="193">
        <f t="shared" si="623"/>
        <v>5.6740334309306508</v>
      </c>
      <c r="CJ176" s="193">
        <f t="shared" si="624"/>
        <v>4.2691572425367612</v>
      </c>
      <c r="CK176" s="193">
        <f t="shared" si="774"/>
        <v>3.8150380693314694</v>
      </c>
      <c r="CL176" s="193">
        <f t="shared" si="625"/>
        <v>3.9040600573940507</v>
      </c>
      <c r="CM176" s="72">
        <f t="shared" si="626"/>
        <v>56547.979508034616</v>
      </c>
      <c r="CQ176" s="3">
        <f t="shared" si="627"/>
        <v>0</v>
      </c>
      <c r="CR176" s="6">
        <f t="shared" si="628"/>
        <v>6.4493699409519154</v>
      </c>
      <c r="CS176" s="6">
        <f t="shared" si="629"/>
        <v>0</v>
      </c>
      <c r="CT176" s="6">
        <f t="shared" si="630"/>
        <v>0</v>
      </c>
      <c r="CU176" s="193">
        <f t="shared" si="631"/>
        <v>5.6740334309306508</v>
      </c>
      <c r="CV176" s="193">
        <f t="shared" si="632"/>
        <v>4.2691582240660226</v>
      </c>
      <c r="CW176" s="193">
        <f t="shared" si="775"/>
        <v>3.8150380693314694</v>
      </c>
      <c r="CX176" s="193">
        <f t="shared" si="633"/>
        <v>3.9040600573940507</v>
      </c>
      <c r="CY176" s="72">
        <f t="shared" si="634"/>
        <v>56547.981959804689</v>
      </c>
      <c r="DC176" s="3">
        <f t="shared" si="635"/>
        <v>0</v>
      </c>
      <c r="DD176" s="6">
        <f t="shared" si="636"/>
        <v>0</v>
      </c>
      <c r="DE176" s="6">
        <f t="shared" si="637"/>
        <v>4.9994544253617716</v>
      </c>
      <c r="DF176" s="6">
        <f t="shared" si="638"/>
        <v>0</v>
      </c>
      <c r="DG176" s="193">
        <f t="shared" si="639"/>
        <v>5.6740334309306508</v>
      </c>
      <c r="DH176" s="193">
        <f t="shared" si="640"/>
        <v>4.1745731882913786</v>
      </c>
      <c r="DI176" s="193">
        <f t="shared" si="776"/>
        <v>3.9195533471806061</v>
      </c>
      <c r="DJ176" s="193">
        <f t="shared" si="641"/>
        <v>3.9040600573940507</v>
      </c>
      <c r="DK176" s="72">
        <f t="shared" si="642"/>
        <v>56823.804387977048</v>
      </c>
      <c r="DO176" s="3">
        <f t="shared" si="643"/>
        <v>0</v>
      </c>
      <c r="DP176" s="6">
        <f t="shared" si="644"/>
        <v>0</v>
      </c>
      <c r="DQ176" s="6">
        <f t="shared" si="645"/>
        <v>4.7614771227268458</v>
      </c>
      <c r="DR176" s="6">
        <f t="shared" si="646"/>
        <v>0</v>
      </c>
      <c r="DS176" s="193">
        <f t="shared" si="647"/>
        <v>5.6740334309306508</v>
      </c>
      <c r="DT176" s="193">
        <f t="shared" si="648"/>
        <v>4.1745731882913786</v>
      </c>
      <c r="DU176" s="193">
        <f t="shared" si="777"/>
        <v>3.9148183149343909</v>
      </c>
      <c r="DV176" s="193">
        <f t="shared" si="649"/>
        <v>3.9040600573940507</v>
      </c>
      <c r="DW176" s="72">
        <f t="shared" si="650"/>
        <v>56800.526569813395</v>
      </c>
      <c r="EA176" s="3">
        <f t="shared" si="651"/>
        <v>0</v>
      </c>
      <c r="EB176" s="6">
        <f t="shared" si="652"/>
        <v>0</v>
      </c>
      <c r="EC176" s="6">
        <f t="shared" si="653"/>
        <v>0</v>
      </c>
      <c r="ED176" s="6">
        <f t="shared" si="654"/>
        <v>13.936154876600808</v>
      </c>
      <c r="EE176" s="193">
        <f t="shared" si="655"/>
        <v>5.6740334309306508</v>
      </c>
      <c r="EF176" s="193">
        <f t="shared" si="656"/>
        <v>4.1745731882913786</v>
      </c>
      <c r="EG176" s="193">
        <f t="shared" si="778"/>
        <v>3.8150380693314694</v>
      </c>
      <c r="EH176" s="193">
        <f t="shared" si="657"/>
        <v>4.1516631524139811</v>
      </c>
      <c r="EI176" s="72">
        <f t="shared" si="658"/>
        <v>58072.552875855064</v>
      </c>
      <c r="EM176" s="3">
        <f t="shared" si="659"/>
        <v>0</v>
      </c>
      <c r="EN176" s="6">
        <f t="shared" si="660"/>
        <v>0</v>
      </c>
      <c r="EO176" s="6">
        <f t="shared" si="661"/>
        <v>0</v>
      </c>
      <c r="EP176" s="6">
        <f t="shared" si="662"/>
        <v>4.6454996115147393</v>
      </c>
      <c r="EQ176" s="193">
        <f t="shared" si="663"/>
        <v>5.6740334309306508</v>
      </c>
      <c r="ER176" s="193">
        <f t="shared" si="664"/>
        <v>4.1745731882913786</v>
      </c>
      <c r="ES176" s="193">
        <f t="shared" si="779"/>
        <v>3.8150380693314694</v>
      </c>
      <c r="ET176" s="193">
        <f t="shared" si="665"/>
        <v>3.9935833281544206</v>
      </c>
      <c r="EU176" s="72">
        <f t="shared" si="666"/>
        <v>56942.433843380437</v>
      </c>
      <c r="EY176" s="3">
        <f t="shared" si="667"/>
        <v>6.4509134108211583</v>
      </c>
      <c r="EZ176" s="6">
        <f t="shared" si="668"/>
        <v>6.4492997994764103</v>
      </c>
      <c r="FA176" s="6">
        <f t="shared" si="669"/>
        <v>4.9994544253617716</v>
      </c>
      <c r="FB176" s="6">
        <f t="shared" si="670"/>
        <v>13.936154876600808</v>
      </c>
      <c r="FC176" s="193">
        <f t="shared" si="671"/>
        <v>5.6959439819925937</v>
      </c>
      <c r="FD176" s="193">
        <f t="shared" si="672"/>
        <v>4.2691572425367612</v>
      </c>
      <c r="FE176" s="193">
        <f t="shared" si="780"/>
        <v>3.9195533471806061</v>
      </c>
      <c r="FF176" s="193">
        <f t="shared" si="673"/>
        <v>4.1516631524139811</v>
      </c>
      <c r="FG176" s="72">
        <f t="shared" si="674"/>
        <v>58858.712698318908</v>
      </c>
      <c r="FK176" s="3">
        <f t="shared" si="675"/>
        <v>6.5825850298097652</v>
      </c>
      <c r="FL176" s="6">
        <f t="shared" si="676"/>
        <v>6.4493699409519154</v>
      </c>
      <c r="FM176" s="6">
        <f t="shared" si="677"/>
        <v>4.7614771227268458</v>
      </c>
      <c r="FN176" s="6">
        <f t="shared" si="678"/>
        <v>4.6454996115147393</v>
      </c>
      <c r="FO176" s="193">
        <f t="shared" si="679"/>
        <v>5.6963862434528405</v>
      </c>
      <c r="FP176" s="193">
        <f t="shared" si="680"/>
        <v>4.2691582240660226</v>
      </c>
      <c r="FQ176" s="193">
        <f t="shared" si="781"/>
        <v>3.9148183149343909</v>
      </c>
      <c r="FR176" s="193">
        <f t="shared" si="681"/>
        <v>3.9935833281544206</v>
      </c>
      <c r="FS176" s="205">
        <f t="shared" si="682"/>
        <v>57689.916591296722</v>
      </c>
      <c r="FW176" s="3">
        <f t="shared" si="683"/>
        <v>7.5699494106574807</v>
      </c>
      <c r="FX176" s="6">
        <f t="shared" si="684"/>
        <v>7.287708773408343</v>
      </c>
      <c r="FY176" s="6">
        <f t="shared" si="685"/>
        <v>5.9041176070939017</v>
      </c>
      <c r="FZ176" s="6">
        <f t="shared" si="686"/>
        <v>5.4815542514629838</v>
      </c>
      <c r="GA176" s="193">
        <f t="shared" si="687"/>
        <v>5.699696406244982</v>
      </c>
      <c r="GB176" s="193">
        <f t="shared" si="688"/>
        <v>4.280821288117596</v>
      </c>
      <c r="GC176" s="193">
        <f t="shared" si="782"/>
        <v>3.9373515423260894</v>
      </c>
      <c r="GD176" s="193">
        <f t="shared" si="689"/>
        <v>4.0088772264779147</v>
      </c>
      <c r="GE176" s="72">
        <f t="shared" si="690"/>
        <v>57944.329731208454</v>
      </c>
      <c r="GI176" s="3">
        <f t="shared" si="691"/>
        <v>7.2408211754115044</v>
      </c>
      <c r="GJ176" s="6">
        <f t="shared" si="692"/>
        <v>7.0942297794240519</v>
      </c>
      <c r="GK176" s="6">
        <f t="shared" si="693"/>
        <v>5.2375236837123325</v>
      </c>
      <c r="GL176" s="6">
        <f t="shared" si="694"/>
        <v>5.1099234547536296</v>
      </c>
      <c r="GM176" s="193">
        <f t="shared" si="695"/>
        <v>5.6985942129629601</v>
      </c>
      <c r="GN176" s="193">
        <f t="shared" si="696"/>
        <v>4.2781416354422106</v>
      </c>
      <c r="GO176" s="193">
        <f t="shared" si="783"/>
        <v>3.924267881250322</v>
      </c>
      <c r="GP176" s="193">
        <f t="shared" si="697"/>
        <v>4.0021078673207819</v>
      </c>
      <c r="GQ176" s="72">
        <f t="shared" si="698"/>
        <v>57822.578257959649</v>
      </c>
      <c r="GU176" s="3">
        <f t="shared" si="699"/>
        <v>8.5573341163954133</v>
      </c>
      <c r="GV176" s="6">
        <f t="shared" si="700"/>
        <v>7.7391597593716916</v>
      </c>
      <c r="GW176" s="6">
        <f t="shared" si="701"/>
        <v>6.1898007171145739</v>
      </c>
      <c r="GX176" s="6">
        <f t="shared" si="702"/>
        <v>5.8067311985836696</v>
      </c>
      <c r="GY176" s="193">
        <f t="shared" si="703"/>
        <v>5.702995715802845</v>
      </c>
      <c r="GZ176" s="193">
        <f t="shared" si="704"/>
        <v>4.2870460272596471</v>
      </c>
      <c r="HA176" s="193">
        <f t="shared" si="784"/>
        <v>3.9429068439013935</v>
      </c>
      <c r="HB176" s="193">
        <f t="shared" si="705"/>
        <v>4.0147630572678885</v>
      </c>
      <c r="HC176" s="205">
        <f t="shared" si="706"/>
        <v>58032.543815665129</v>
      </c>
      <c r="HG176" s="3">
        <f t="shared" si="507"/>
        <v>7.5699494106574807</v>
      </c>
      <c r="HH176" s="6">
        <f t="shared" si="508"/>
        <v>0</v>
      </c>
      <c r="HI176" s="6">
        <f t="shared" si="509"/>
        <v>0</v>
      </c>
      <c r="HJ176" s="6">
        <f t="shared" si="510"/>
        <v>0</v>
      </c>
      <c r="HK176" s="193">
        <f t="shared" si="707"/>
        <v>5.699696406244982</v>
      </c>
      <c r="HL176" s="193">
        <f t="shared" si="707"/>
        <v>4.1745731882913786</v>
      </c>
      <c r="HM176" s="193">
        <f t="shared" si="707"/>
        <v>3.8150380693314694</v>
      </c>
      <c r="HN176" s="193">
        <f t="shared" si="511"/>
        <v>3.9040600573940507</v>
      </c>
      <c r="HO176" s="212">
        <f t="shared" si="708"/>
        <v>56327.032689394196</v>
      </c>
      <c r="HS176" s="3">
        <f t="shared" si="512"/>
        <v>7.2408211754115044</v>
      </c>
      <c r="HT176" s="6">
        <f t="shared" si="513"/>
        <v>0</v>
      </c>
      <c r="HU176" s="6">
        <f t="shared" si="514"/>
        <v>0</v>
      </c>
      <c r="HV176" s="6">
        <f t="shared" si="515"/>
        <v>0</v>
      </c>
      <c r="HW176" s="193">
        <f t="shared" si="709"/>
        <v>5.6985942129629601</v>
      </c>
      <c r="HX176" s="193">
        <f t="shared" si="710"/>
        <v>4.1745731882913786</v>
      </c>
      <c r="HY176" s="193">
        <f t="shared" si="711"/>
        <v>3.8150380693314694</v>
      </c>
      <c r="HZ176" s="193">
        <f t="shared" si="516"/>
        <v>3.9040600573940507</v>
      </c>
      <c r="IA176" s="212">
        <f t="shared" si="712"/>
        <v>56326.39599692903</v>
      </c>
      <c r="IE176" s="3">
        <f t="shared" si="517"/>
        <v>8.5573341163954133</v>
      </c>
      <c r="IF176" s="6">
        <f t="shared" si="518"/>
        <v>0</v>
      </c>
      <c r="IG176" s="6">
        <f t="shared" si="519"/>
        <v>0</v>
      </c>
      <c r="IH176" s="6">
        <f t="shared" si="520"/>
        <v>0</v>
      </c>
      <c r="II176" s="193">
        <f t="shared" si="713"/>
        <v>5.702995715802845</v>
      </c>
      <c r="IJ176" s="193">
        <f t="shared" si="714"/>
        <v>4.1745731882913786</v>
      </c>
      <c r="IK176" s="193">
        <f t="shared" si="715"/>
        <v>3.8150380693314694</v>
      </c>
      <c r="IL176" s="193">
        <f t="shared" si="521"/>
        <v>3.9040600573940507</v>
      </c>
      <c r="IM176" s="205">
        <f t="shared" si="716"/>
        <v>56328.938610054225</v>
      </c>
      <c r="IQ176" s="3">
        <f t="shared" si="522"/>
        <v>0</v>
      </c>
      <c r="IR176" s="6">
        <f t="shared" si="523"/>
        <v>7.287708773408343</v>
      </c>
      <c r="IS176" s="6">
        <f t="shared" si="524"/>
        <v>0</v>
      </c>
      <c r="IT176" s="6">
        <f t="shared" si="525"/>
        <v>0</v>
      </c>
      <c r="IU176" s="193">
        <f t="shared" si="717"/>
        <v>5.6740334309306508</v>
      </c>
      <c r="IV176" s="193">
        <f t="shared" si="718"/>
        <v>4.280821288117596</v>
      </c>
      <c r="IW176" s="193">
        <f t="shared" si="719"/>
        <v>3.8150380693314694</v>
      </c>
      <c r="IX176" s="193">
        <f t="shared" si="526"/>
        <v>3.9040600573940507</v>
      </c>
      <c r="IY176" s="212">
        <f t="shared" si="720"/>
        <v>56577.122730965813</v>
      </c>
      <c r="JC176" s="3">
        <f t="shared" si="527"/>
        <v>0</v>
      </c>
      <c r="JD176" s="6">
        <f t="shared" si="528"/>
        <v>7.0942297794240519</v>
      </c>
      <c r="JE176" s="6">
        <f t="shared" si="529"/>
        <v>0</v>
      </c>
      <c r="JF176" s="6">
        <f t="shared" si="530"/>
        <v>0</v>
      </c>
      <c r="JG176" s="193">
        <f t="shared" si="721"/>
        <v>5.6740334309306508</v>
      </c>
      <c r="JH176" s="193">
        <f t="shared" si="722"/>
        <v>4.2781416354422106</v>
      </c>
      <c r="JI176" s="193">
        <f t="shared" si="723"/>
        <v>3.8150380693314694</v>
      </c>
      <c r="JJ176" s="193">
        <f t="shared" si="531"/>
        <v>3.9040600573940507</v>
      </c>
      <c r="JK176" s="212">
        <f t="shared" si="724"/>
        <v>56570.426151121654</v>
      </c>
      <c r="JO176" s="3">
        <f t="shared" si="532"/>
        <v>0</v>
      </c>
      <c r="JP176" s="6">
        <f t="shared" si="533"/>
        <v>7.7391597593716916</v>
      </c>
      <c r="JQ176" s="6">
        <f t="shared" si="534"/>
        <v>0</v>
      </c>
      <c r="JR176" s="6">
        <f t="shared" si="535"/>
        <v>0</v>
      </c>
      <c r="JS176" s="193">
        <f t="shared" si="725"/>
        <v>5.6740334309306508</v>
      </c>
      <c r="JT176" s="193">
        <f t="shared" si="726"/>
        <v>4.2870460272596471</v>
      </c>
      <c r="JU176" s="193">
        <f t="shared" si="727"/>
        <v>3.8150380693314694</v>
      </c>
      <c r="JV176" s="193">
        <f t="shared" si="536"/>
        <v>3.9040600573940507</v>
      </c>
      <c r="JW176" s="205">
        <f t="shared" si="728"/>
        <v>56592.681710668228</v>
      </c>
      <c r="KA176" s="3">
        <f t="shared" si="537"/>
        <v>0</v>
      </c>
      <c r="KB176" s="6">
        <f t="shared" si="538"/>
        <v>0</v>
      </c>
      <c r="KC176" s="6">
        <f t="shared" si="539"/>
        <v>5.9041176070939017</v>
      </c>
      <c r="KD176" s="6">
        <f t="shared" si="540"/>
        <v>0</v>
      </c>
      <c r="KE176" s="193">
        <f t="shared" si="729"/>
        <v>5.6740334309306508</v>
      </c>
      <c r="KF176" s="193">
        <f t="shared" si="730"/>
        <v>4.1745731882913786</v>
      </c>
      <c r="KG176" s="193">
        <f t="shared" si="731"/>
        <v>3.9373515423260894</v>
      </c>
      <c r="KH176" s="193">
        <f t="shared" si="541"/>
        <v>3.9040600573940507</v>
      </c>
      <c r="KI176" s="212">
        <f t="shared" si="732"/>
        <v>56911.387170604685</v>
      </c>
      <c r="KM176" s="3">
        <f t="shared" si="542"/>
        <v>0</v>
      </c>
      <c r="KN176" s="6">
        <f t="shared" si="543"/>
        <v>0</v>
      </c>
      <c r="KO176" s="6">
        <f t="shared" si="544"/>
        <v>5.2375236837123325</v>
      </c>
      <c r="KP176" s="6">
        <f t="shared" si="545"/>
        <v>0</v>
      </c>
      <c r="KQ176" s="193">
        <f t="shared" si="733"/>
        <v>5.6740334309306508</v>
      </c>
      <c r="KR176" s="193">
        <f t="shared" si="734"/>
        <v>4.1745731882913786</v>
      </c>
      <c r="KS176" s="193">
        <f t="shared" si="735"/>
        <v>3.924267881250322</v>
      </c>
      <c r="KT176" s="193">
        <f t="shared" si="546"/>
        <v>3.9040600573940507</v>
      </c>
      <c r="KU176" s="212">
        <f t="shared" si="736"/>
        <v>56846.990913156682</v>
      </c>
      <c r="KY176" s="3">
        <f t="shared" si="547"/>
        <v>0</v>
      </c>
      <c r="KZ176" s="6">
        <f t="shared" si="548"/>
        <v>0</v>
      </c>
      <c r="LA176" s="6">
        <f t="shared" si="549"/>
        <v>6.1898007171145739</v>
      </c>
      <c r="LB176" s="6">
        <f t="shared" si="550"/>
        <v>0</v>
      </c>
      <c r="LC176" s="193">
        <f t="shared" si="737"/>
        <v>5.6740334309306508</v>
      </c>
      <c r="LD176" s="193">
        <f t="shared" si="738"/>
        <v>4.1745731882913786</v>
      </c>
      <c r="LE176" s="193">
        <f t="shared" si="739"/>
        <v>3.9429068439013935</v>
      </c>
      <c r="LF176" s="193">
        <f t="shared" si="551"/>
        <v>3.9040600573940507</v>
      </c>
      <c r="LG176" s="205">
        <f t="shared" si="740"/>
        <v>56938.751776265519</v>
      </c>
      <c r="LK176" s="3">
        <f t="shared" si="552"/>
        <v>0</v>
      </c>
      <c r="LL176" s="6">
        <f t="shared" si="553"/>
        <v>0</v>
      </c>
      <c r="LM176" s="6">
        <f t="shared" si="554"/>
        <v>0</v>
      </c>
      <c r="LN176" s="6">
        <f t="shared" si="555"/>
        <v>5.4815542514629838</v>
      </c>
      <c r="LO176" s="193">
        <f t="shared" si="741"/>
        <v>5.6740334309306508</v>
      </c>
      <c r="LP176" s="193">
        <f t="shared" si="742"/>
        <v>4.1745731882913786</v>
      </c>
      <c r="LQ176" s="193">
        <f t="shared" si="743"/>
        <v>3.8150380693314694</v>
      </c>
      <c r="LR176" s="193">
        <f t="shared" si="556"/>
        <v>4.0088772264779147</v>
      </c>
      <c r="LS176" s="212">
        <f t="shared" si="744"/>
        <v>57050.802687312098</v>
      </c>
      <c r="LW176" s="3">
        <f t="shared" si="557"/>
        <v>0</v>
      </c>
      <c r="LX176" s="6">
        <f t="shared" si="558"/>
        <v>0</v>
      </c>
      <c r="LY176" s="6">
        <f t="shared" si="559"/>
        <v>0</v>
      </c>
      <c r="LZ176" s="6">
        <f t="shared" si="560"/>
        <v>5.1099234547536296</v>
      </c>
      <c r="MA176" s="193">
        <f t="shared" si="745"/>
        <v>5.6740334309306508</v>
      </c>
      <c r="MB176" s="193">
        <f t="shared" si="746"/>
        <v>4.1745731882913786</v>
      </c>
      <c r="MC176" s="193">
        <f t="shared" si="747"/>
        <v>3.8150380693314694</v>
      </c>
      <c r="MD176" s="193">
        <f t="shared" si="561"/>
        <v>4.0021078673207819</v>
      </c>
      <c r="ME176" s="212">
        <f t="shared" si="748"/>
        <v>57002.811237479553</v>
      </c>
      <c r="MI176" s="3">
        <f t="shared" si="562"/>
        <v>0</v>
      </c>
      <c r="MJ176" s="6">
        <f t="shared" si="563"/>
        <v>0</v>
      </c>
      <c r="MK176" s="6">
        <f t="shared" si="564"/>
        <v>0</v>
      </c>
      <c r="ML176" s="6">
        <f t="shared" si="565"/>
        <v>5.8067311985836696</v>
      </c>
      <c r="MM176" s="193">
        <f t="shared" si="749"/>
        <v>5.6740334309306508</v>
      </c>
      <c r="MN176" s="193">
        <f t="shared" si="750"/>
        <v>4.1745731882913786</v>
      </c>
      <c r="MO176" s="193">
        <f t="shared" si="751"/>
        <v>3.8150380693314694</v>
      </c>
      <c r="MP176" s="193">
        <f t="shared" si="566"/>
        <v>4.0147630572678885</v>
      </c>
      <c r="MQ176" s="205">
        <f t="shared" si="752"/>
        <v>57092.563189852393</v>
      </c>
      <c r="MT176" s="3">
        <f t="shared" si="567"/>
        <v>6.2534364696735709</v>
      </c>
      <c r="MU176" s="6">
        <f t="shared" si="568"/>
        <v>6.4492997994764103</v>
      </c>
      <c r="MV176" s="6">
        <f t="shared" si="569"/>
        <v>5.4755929420628924</v>
      </c>
      <c r="MW176" s="6">
        <f t="shared" si="570"/>
        <v>5.5744619506403232</v>
      </c>
      <c r="MX176" s="193">
        <f t="shared" si="753"/>
        <v>5.6952803253369906</v>
      </c>
      <c r="MY176" s="193">
        <f t="shared" si="754"/>
        <v>4.2691572425367612</v>
      </c>
      <c r="MZ176" s="193">
        <f t="shared" si="755"/>
        <v>3.928960292745391</v>
      </c>
      <c r="NA176" s="193">
        <f t="shared" si="571"/>
        <v>4.0105624303883713</v>
      </c>
      <c r="NB176" s="212">
        <f t="shared" si="756"/>
        <v>57881.949237213521</v>
      </c>
      <c r="NF176" s="3">
        <f t="shared" si="572"/>
        <v>6.2534364696735709</v>
      </c>
      <c r="NG176" s="6">
        <f t="shared" si="573"/>
        <v>0</v>
      </c>
      <c r="NH176" s="6">
        <f t="shared" si="574"/>
        <v>0</v>
      </c>
      <c r="NI176" s="6">
        <f t="shared" si="575"/>
        <v>0</v>
      </c>
      <c r="NJ176" s="193">
        <f t="shared" si="757"/>
        <v>5.6952803253369906</v>
      </c>
      <c r="NK176" s="193">
        <f t="shared" si="758"/>
        <v>4.1745731882913786</v>
      </c>
      <c r="NL176" s="193">
        <f t="shared" si="759"/>
        <v>3.8150380693314694</v>
      </c>
      <c r="NM176" s="193">
        <f t="shared" si="576"/>
        <v>3.9040600573940507</v>
      </c>
      <c r="NN176" s="212">
        <f t="shared" si="760"/>
        <v>56324.48174147281</v>
      </c>
      <c r="NR176" s="3">
        <f t="shared" si="577"/>
        <v>0</v>
      </c>
      <c r="NS176" s="6">
        <f t="shared" si="578"/>
        <v>6.4492997994764103</v>
      </c>
      <c r="NT176" s="6">
        <f t="shared" si="579"/>
        <v>0</v>
      </c>
      <c r="NU176" s="6">
        <f t="shared" si="580"/>
        <v>0</v>
      </c>
      <c r="NV176" s="193">
        <f t="shared" si="761"/>
        <v>5.6740334309306508</v>
      </c>
      <c r="NW176" s="193">
        <f t="shared" si="762"/>
        <v>4.2691572425367612</v>
      </c>
      <c r="NX176" s="193">
        <f t="shared" si="763"/>
        <v>3.8150380693314694</v>
      </c>
      <c r="NY176" s="193">
        <f t="shared" si="581"/>
        <v>3.9040600573940507</v>
      </c>
      <c r="NZ176" s="212">
        <f t="shared" si="764"/>
        <v>56547.979508034616</v>
      </c>
      <c r="OD176" s="3">
        <f t="shared" si="582"/>
        <v>0</v>
      </c>
      <c r="OE176" s="6">
        <f t="shared" si="583"/>
        <v>0</v>
      </c>
      <c r="OF176" s="6">
        <f t="shared" si="584"/>
        <v>5.4755929420628924</v>
      </c>
      <c r="OG176" s="6">
        <f t="shared" si="585"/>
        <v>0</v>
      </c>
      <c r="OH176" s="193">
        <f t="shared" si="765"/>
        <v>5.6740334309306508</v>
      </c>
      <c r="OI176" s="193">
        <f t="shared" si="766"/>
        <v>4.1745731882913786</v>
      </c>
      <c r="OJ176" s="193">
        <f t="shared" si="767"/>
        <v>3.928960292745391</v>
      </c>
      <c r="OK176" s="193">
        <f t="shared" si="586"/>
        <v>3.9040600573940507</v>
      </c>
      <c r="OL176" s="212">
        <f t="shared" si="768"/>
        <v>56870.078032010308</v>
      </c>
      <c r="OP176" s="3">
        <f t="shared" si="587"/>
        <v>0</v>
      </c>
      <c r="OQ176" s="6">
        <f t="shared" si="588"/>
        <v>0</v>
      </c>
      <c r="OR176" s="6">
        <f t="shared" si="589"/>
        <v>0</v>
      </c>
      <c r="OS176" s="6">
        <f t="shared" si="590"/>
        <v>5.5744619506403232</v>
      </c>
      <c r="OT176" s="193">
        <f t="shared" si="769"/>
        <v>5.6740334309306508</v>
      </c>
      <c r="OU176" s="193">
        <f t="shared" si="770"/>
        <v>4.1745731882913786</v>
      </c>
      <c r="OV176" s="193">
        <f t="shared" si="771"/>
        <v>3.8150380693314694</v>
      </c>
      <c r="OW176" s="193">
        <f t="shared" si="591"/>
        <v>4.0105624303883713</v>
      </c>
      <c r="OX176" s="232">
        <f t="shared" si="772"/>
        <v>57062.756239857983</v>
      </c>
    </row>
    <row r="177" spans="2:414" x14ac:dyDescent="0.2">
      <c r="B177" s="81">
        <v>45402</v>
      </c>
      <c r="C177">
        <v>121</v>
      </c>
      <c r="D177">
        <v>11.35047656561871</v>
      </c>
      <c r="E177">
        <v>0</v>
      </c>
      <c r="F177">
        <v>0</v>
      </c>
      <c r="G177">
        <v>0</v>
      </c>
      <c r="H177">
        <v>1</v>
      </c>
      <c r="I177">
        <v>0</v>
      </c>
      <c r="J177">
        <v>0</v>
      </c>
      <c r="K177">
        <v>0</v>
      </c>
      <c r="L177">
        <v>0</v>
      </c>
      <c r="M177">
        <v>0</v>
      </c>
      <c r="N177">
        <v>0</v>
      </c>
      <c r="O177">
        <v>0</v>
      </c>
      <c r="P177">
        <v>0</v>
      </c>
      <c r="Q177">
        <v>1</v>
      </c>
      <c r="R177">
        <v>0</v>
      </c>
      <c r="S177">
        <v>0</v>
      </c>
      <c r="T177">
        <v>14641</v>
      </c>
      <c r="U177">
        <v>6.5589560820084314</v>
      </c>
      <c r="V177">
        <v>6.4582315422814744</v>
      </c>
      <c r="W177">
        <v>4.7674849620368427</v>
      </c>
      <c r="X177">
        <v>4.6959559059570335</v>
      </c>
      <c r="Y177" s="3">
        <v>414.32805851589467</v>
      </c>
      <c r="Z177" s="3">
        <v>572.9198170168745</v>
      </c>
      <c r="AA177" s="3">
        <v>72.244559343611385</v>
      </c>
      <c r="AB177" s="3">
        <v>59.90000000000002</v>
      </c>
      <c r="AC177">
        <v>0</v>
      </c>
      <c r="AD177">
        <v>1</v>
      </c>
      <c r="AE177" s="6"/>
      <c r="AF177" s="1" t="s">
        <v>2</v>
      </c>
      <c r="AG177">
        <v>121</v>
      </c>
      <c r="AH177" s="189">
        <v>45402</v>
      </c>
      <c r="AI177">
        <f t="shared" si="592"/>
        <v>4</v>
      </c>
      <c r="AJ177">
        <v>121</v>
      </c>
      <c r="AK177">
        <v>0</v>
      </c>
      <c r="AL177">
        <v>1</v>
      </c>
      <c r="AM177">
        <v>0</v>
      </c>
      <c r="AN177">
        <v>0</v>
      </c>
      <c r="AO177">
        <v>1</v>
      </c>
      <c r="AP177">
        <v>0</v>
      </c>
      <c r="AQ177">
        <v>0</v>
      </c>
      <c r="AS177" s="37"/>
      <c r="AT177" s="37"/>
      <c r="AU177" s="6">
        <f t="shared" si="593"/>
        <v>0</v>
      </c>
      <c r="AV177" s="6">
        <f t="shared" si="594"/>
        <v>0</v>
      </c>
      <c r="AW177" s="6">
        <f t="shared" si="595"/>
        <v>0</v>
      </c>
      <c r="AX177" s="6">
        <f t="shared" si="596"/>
        <v>0</v>
      </c>
      <c r="AY177" s="193">
        <f t="shared" si="597"/>
        <v>5.6740334309306508</v>
      </c>
      <c r="AZ177" s="193">
        <f t="shared" si="598"/>
        <v>4.1745731882913786</v>
      </c>
      <c r="BA177" s="193">
        <f t="shared" si="599"/>
        <v>3.8150380693314694</v>
      </c>
      <c r="BB177" s="193">
        <f t="shared" si="600"/>
        <v>3.9040600573940507</v>
      </c>
      <c r="BC177" s="72">
        <f t="shared" si="601"/>
        <v>56312.210093717425</v>
      </c>
      <c r="BG177" s="3">
        <f t="shared" si="602"/>
        <v>6.4277769603682628</v>
      </c>
      <c r="BH177" s="6">
        <f t="shared" si="603"/>
        <v>0</v>
      </c>
      <c r="BI177" s="6">
        <f t="shared" si="604"/>
        <v>0</v>
      </c>
      <c r="BJ177" s="6">
        <f t="shared" si="605"/>
        <v>0</v>
      </c>
      <c r="BK177" s="193">
        <f t="shared" si="606"/>
        <v>5.6958662505783018</v>
      </c>
      <c r="BL177" s="193">
        <f t="shared" si="607"/>
        <v>4.1745731882913786</v>
      </c>
      <c r="BM177" s="193">
        <f t="shared" si="608"/>
        <v>3.8150380693314694</v>
      </c>
      <c r="BN177" s="193">
        <f t="shared" si="609"/>
        <v>3.9040600573940507</v>
      </c>
      <c r="BO177" s="72">
        <f t="shared" si="610"/>
        <v>56324.820194379849</v>
      </c>
      <c r="BS177" s="3">
        <f t="shared" si="611"/>
        <v>6.4277972123624734</v>
      </c>
      <c r="BT177" s="6">
        <f t="shared" si="612"/>
        <v>0</v>
      </c>
      <c r="BU177" s="6">
        <f t="shared" si="613"/>
        <v>0</v>
      </c>
      <c r="BV177" s="6">
        <f t="shared" si="614"/>
        <v>0</v>
      </c>
      <c r="BW177" s="193">
        <f t="shared" si="615"/>
        <v>5.6958663186214649</v>
      </c>
      <c r="BX177" s="193">
        <f t="shared" si="616"/>
        <v>4.1745731882913786</v>
      </c>
      <c r="BY177" s="193">
        <f t="shared" si="773"/>
        <v>3.8150380693314694</v>
      </c>
      <c r="BZ177" s="193">
        <f t="shared" si="617"/>
        <v>3.9040600573940507</v>
      </c>
      <c r="CA177" s="72">
        <f t="shared" si="618"/>
        <v>56324.820194379849</v>
      </c>
      <c r="CE177" s="3">
        <f t="shared" si="619"/>
        <v>0</v>
      </c>
      <c r="CF177" s="6">
        <f t="shared" si="620"/>
        <v>6.4582315422814744</v>
      </c>
      <c r="CG177" s="6">
        <f t="shared" si="621"/>
        <v>0</v>
      </c>
      <c r="CH177" s="6">
        <f t="shared" si="622"/>
        <v>0</v>
      </c>
      <c r="CI177" s="193">
        <f t="shared" si="623"/>
        <v>5.6740334309306508</v>
      </c>
      <c r="CJ177" s="193">
        <f t="shared" si="624"/>
        <v>4.2692822217069581</v>
      </c>
      <c r="CK177" s="193">
        <f t="shared" si="774"/>
        <v>3.8150380693314694</v>
      </c>
      <c r="CL177" s="193">
        <f t="shared" si="625"/>
        <v>3.9040600573940507</v>
      </c>
      <c r="CM177" s="72">
        <f t="shared" si="626"/>
        <v>56548.291695396911</v>
      </c>
      <c r="CQ177" s="3">
        <f t="shared" si="627"/>
        <v>0</v>
      </c>
      <c r="CR177" s="6">
        <f t="shared" si="628"/>
        <v>6.4583017808970782</v>
      </c>
      <c r="CS177" s="6">
        <f t="shared" si="629"/>
        <v>0</v>
      </c>
      <c r="CT177" s="6">
        <f t="shared" si="630"/>
        <v>0</v>
      </c>
      <c r="CU177" s="193">
        <f t="shared" si="631"/>
        <v>5.6740334309306508</v>
      </c>
      <c r="CV177" s="193">
        <f t="shared" si="632"/>
        <v>4.2692832044727229</v>
      </c>
      <c r="CW177" s="193">
        <f t="shared" si="775"/>
        <v>3.8150380693314694</v>
      </c>
      <c r="CX177" s="193">
        <f t="shared" si="633"/>
        <v>3.9040600573940507</v>
      </c>
      <c r="CY177" s="72">
        <f t="shared" si="634"/>
        <v>56548.294150269256</v>
      </c>
      <c r="DC177" s="3">
        <f t="shared" si="635"/>
        <v>0</v>
      </c>
      <c r="DD177" s="6">
        <f t="shared" si="636"/>
        <v>0</v>
      </c>
      <c r="DE177" s="6">
        <f t="shared" si="637"/>
        <v>5.0058592101386852</v>
      </c>
      <c r="DF177" s="6">
        <f t="shared" si="638"/>
        <v>0</v>
      </c>
      <c r="DG177" s="193">
        <f t="shared" si="639"/>
        <v>5.6740334309306508</v>
      </c>
      <c r="DH177" s="193">
        <f t="shared" si="640"/>
        <v>4.1745731882913786</v>
      </c>
      <c r="DI177" s="193">
        <f t="shared" si="776"/>
        <v>3.9196804738136479</v>
      </c>
      <c r="DJ177" s="193">
        <f t="shared" si="641"/>
        <v>3.9040600573940507</v>
      </c>
      <c r="DK177" s="72">
        <f t="shared" si="642"/>
        <v>56824.429484716056</v>
      </c>
      <c r="DO177" s="3">
        <f t="shared" si="643"/>
        <v>0</v>
      </c>
      <c r="DP177" s="6">
        <f t="shared" si="644"/>
        <v>0</v>
      </c>
      <c r="DQ177" s="6">
        <f t="shared" si="645"/>
        <v>4.7675770355566449</v>
      </c>
      <c r="DR177" s="6">
        <f t="shared" si="646"/>
        <v>0</v>
      </c>
      <c r="DS177" s="193">
        <f t="shared" si="647"/>
        <v>5.6740334309306508</v>
      </c>
      <c r="DT177" s="193">
        <f t="shared" si="648"/>
        <v>4.1745731882913786</v>
      </c>
      <c r="DU177" s="193">
        <f t="shared" si="777"/>
        <v>3.91493996524459</v>
      </c>
      <c r="DV177" s="193">
        <f t="shared" si="649"/>
        <v>3.9040600573940507</v>
      </c>
      <c r="DW177" s="72">
        <f t="shared" si="650"/>
        <v>56801.124493642186</v>
      </c>
      <c r="EA177" s="3">
        <f t="shared" si="651"/>
        <v>0</v>
      </c>
      <c r="EB177" s="6">
        <f t="shared" si="652"/>
        <v>0</v>
      </c>
      <c r="EC177" s="6">
        <f t="shared" si="653"/>
        <v>0</v>
      </c>
      <c r="ED177" s="6">
        <f t="shared" si="654"/>
        <v>14.0878677178711</v>
      </c>
      <c r="EE177" s="193">
        <f t="shared" si="655"/>
        <v>5.6740334309306508</v>
      </c>
      <c r="EF177" s="193">
        <f t="shared" si="656"/>
        <v>4.1745731882913786</v>
      </c>
      <c r="EG177" s="193">
        <f t="shared" si="778"/>
        <v>3.8150380693314694</v>
      </c>
      <c r="EH177" s="193">
        <f t="shared" si="657"/>
        <v>4.1540479964308821</v>
      </c>
      <c r="EI177" s="72">
        <f t="shared" si="658"/>
        <v>58089.772852672053</v>
      </c>
      <c r="EM177" s="3">
        <f t="shared" si="659"/>
        <v>0</v>
      </c>
      <c r="EN177" s="6">
        <f t="shared" si="660"/>
        <v>0</v>
      </c>
      <c r="EO177" s="6">
        <f t="shared" si="661"/>
        <v>0</v>
      </c>
      <c r="EP177" s="6">
        <f t="shared" si="662"/>
        <v>4.6960718067453113</v>
      </c>
      <c r="EQ177" s="193">
        <f t="shared" si="663"/>
        <v>5.6740334309306508</v>
      </c>
      <c r="ER177" s="193">
        <f t="shared" si="664"/>
        <v>4.1745731882913786</v>
      </c>
      <c r="ES177" s="193">
        <f t="shared" si="779"/>
        <v>3.8150380693314694</v>
      </c>
      <c r="ET177" s="193">
        <f t="shared" si="665"/>
        <v>3.99451511859787</v>
      </c>
      <c r="EU177" s="72">
        <f t="shared" si="666"/>
        <v>56949.030391215514</v>
      </c>
      <c r="EY177" s="3">
        <f t="shared" si="667"/>
        <v>6.4277769603682628</v>
      </c>
      <c r="EZ177" s="6">
        <f t="shared" si="668"/>
        <v>6.4582315422814744</v>
      </c>
      <c r="FA177" s="6">
        <f t="shared" si="669"/>
        <v>5.0058592101386852</v>
      </c>
      <c r="FB177" s="6">
        <f t="shared" si="670"/>
        <v>14.0878677178711</v>
      </c>
      <c r="FC177" s="193">
        <f t="shared" si="671"/>
        <v>5.6958662505783018</v>
      </c>
      <c r="FD177" s="193">
        <f t="shared" si="672"/>
        <v>4.2692822217069581</v>
      </c>
      <c r="FE177" s="193">
        <f t="shared" si="780"/>
        <v>3.9196804738136479</v>
      </c>
      <c r="FF177" s="193">
        <f t="shared" si="673"/>
        <v>4.1540479964308821</v>
      </c>
      <c r="FG177" s="72">
        <f t="shared" si="674"/>
        <v>58877.091574194943</v>
      </c>
      <c r="FK177" s="3">
        <f t="shared" si="675"/>
        <v>6.5589763340026428</v>
      </c>
      <c r="FL177" s="6">
        <f t="shared" si="676"/>
        <v>6.4583017808970782</v>
      </c>
      <c r="FM177" s="6">
        <f t="shared" si="677"/>
        <v>4.7675770355566449</v>
      </c>
      <c r="FN177" s="6">
        <f t="shared" si="678"/>
        <v>4.6960718067453113</v>
      </c>
      <c r="FO177" s="193">
        <f t="shared" si="679"/>
        <v>5.6963069604482843</v>
      </c>
      <c r="FP177" s="193">
        <f t="shared" si="680"/>
        <v>4.2692832044727229</v>
      </c>
      <c r="FQ177" s="193">
        <f t="shared" si="781"/>
        <v>3.91493996524459</v>
      </c>
      <c r="FR177" s="193">
        <f t="shared" si="681"/>
        <v>3.99451511859787</v>
      </c>
      <c r="FS177" s="205">
        <f t="shared" si="682"/>
        <v>57697.478710456096</v>
      </c>
      <c r="FW177" s="3">
        <f t="shared" si="683"/>
        <v>7.5427994943096959</v>
      </c>
      <c r="FX177" s="6">
        <f t="shared" si="684"/>
        <v>7.2978016427780652</v>
      </c>
      <c r="FY177" s="6">
        <f t="shared" si="685"/>
        <v>5.9116813529256849</v>
      </c>
      <c r="FZ177" s="6">
        <f t="shared" si="686"/>
        <v>5.5412279690292996</v>
      </c>
      <c r="GA177" s="193">
        <f t="shared" si="687"/>
        <v>5.6996055318502989</v>
      </c>
      <c r="GB177" s="193">
        <f t="shared" si="688"/>
        <v>4.2809608758580948</v>
      </c>
      <c r="GC177" s="193">
        <f t="shared" si="782"/>
        <v>3.9374990229115814</v>
      </c>
      <c r="GD177" s="193">
        <f t="shared" si="689"/>
        <v>4.0099599428558763</v>
      </c>
      <c r="GE177" s="72">
        <f t="shared" si="690"/>
        <v>57953.172597939832</v>
      </c>
      <c r="GI177" s="3">
        <f t="shared" si="691"/>
        <v>7.214851690209275</v>
      </c>
      <c r="GJ177" s="6">
        <f t="shared" si="692"/>
        <v>7.1040546965096221</v>
      </c>
      <c r="GK177" s="6">
        <f t="shared" si="693"/>
        <v>5.2442334582405277</v>
      </c>
      <c r="GL177" s="6">
        <f t="shared" si="694"/>
        <v>5.1655514965527374</v>
      </c>
      <c r="GM177" s="193">
        <f t="shared" si="695"/>
        <v>5.6985071939375249</v>
      </c>
      <c r="GN177" s="193">
        <f t="shared" si="696"/>
        <v>4.2782778821456091</v>
      </c>
      <c r="GO177" s="193">
        <f t="shared" si="783"/>
        <v>3.9244004347676582</v>
      </c>
      <c r="GP177" s="193">
        <f t="shared" si="697"/>
        <v>4.0031240685726077</v>
      </c>
      <c r="GQ177" s="72">
        <f t="shared" si="698"/>
        <v>57830.843386201828</v>
      </c>
      <c r="GU177" s="3">
        <f t="shared" si="699"/>
        <v>8.5266429066109612</v>
      </c>
      <c r="GV177" s="6">
        <f t="shared" si="700"/>
        <v>7.7498778507377688</v>
      </c>
      <c r="GW177" s="6">
        <f t="shared" si="701"/>
        <v>6.1977304506478959</v>
      </c>
      <c r="GX177" s="6">
        <f t="shared" si="702"/>
        <v>5.8699448824462923</v>
      </c>
      <c r="GY177" s="193">
        <f t="shared" si="703"/>
        <v>5.7028933260082999</v>
      </c>
      <c r="GZ177" s="193">
        <f t="shared" si="704"/>
        <v>4.2871933416023218</v>
      </c>
      <c r="HA177" s="193">
        <f t="shared" si="784"/>
        <v>3.9430606036002933</v>
      </c>
      <c r="HB177" s="193">
        <f t="shared" si="705"/>
        <v>4.0159032389184031</v>
      </c>
      <c r="HC177" s="205">
        <f t="shared" si="706"/>
        <v>58041.859287683765</v>
      </c>
      <c r="HG177" s="3">
        <f t="shared" si="507"/>
        <v>7.5427994943096959</v>
      </c>
      <c r="HH177" s="6">
        <f t="shared" si="508"/>
        <v>0</v>
      </c>
      <c r="HI177" s="6">
        <f t="shared" si="509"/>
        <v>0</v>
      </c>
      <c r="HJ177" s="6">
        <f t="shared" si="510"/>
        <v>0</v>
      </c>
      <c r="HK177" s="193">
        <f t="shared" si="707"/>
        <v>5.6996055318502989</v>
      </c>
      <c r="HL177" s="193">
        <f t="shared" si="707"/>
        <v>4.1745731882913786</v>
      </c>
      <c r="HM177" s="193">
        <f t="shared" si="707"/>
        <v>3.8150380693314694</v>
      </c>
      <c r="HN177" s="193">
        <f t="shared" si="511"/>
        <v>3.9040600573940507</v>
      </c>
      <c r="HO177" s="212">
        <f t="shared" si="708"/>
        <v>56326.980194660908</v>
      </c>
      <c r="HS177" s="3">
        <f t="shared" si="512"/>
        <v>7.214851690209275</v>
      </c>
      <c r="HT177" s="6">
        <f t="shared" si="513"/>
        <v>0</v>
      </c>
      <c r="HU177" s="6">
        <f t="shared" si="514"/>
        <v>0</v>
      </c>
      <c r="HV177" s="6">
        <f t="shared" si="515"/>
        <v>0</v>
      </c>
      <c r="HW177" s="193">
        <f t="shared" si="709"/>
        <v>5.6985071939375249</v>
      </c>
      <c r="HX177" s="193">
        <f t="shared" si="710"/>
        <v>4.1745731882913786</v>
      </c>
      <c r="HY177" s="193">
        <f t="shared" si="711"/>
        <v>3.8150380693314694</v>
      </c>
      <c r="HZ177" s="193">
        <f t="shared" si="516"/>
        <v>3.9040600573940507</v>
      </c>
      <c r="IA177" s="212">
        <f t="shared" si="712"/>
        <v>56326.34572986533</v>
      </c>
      <c r="IE177" s="3">
        <f t="shared" si="517"/>
        <v>8.5266429066109612</v>
      </c>
      <c r="IF177" s="6">
        <f t="shared" si="518"/>
        <v>0</v>
      </c>
      <c r="IG177" s="6">
        <f t="shared" si="519"/>
        <v>0</v>
      </c>
      <c r="IH177" s="6">
        <f t="shared" si="520"/>
        <v>0</v>
      </c>
      <c r="II177" s="193">
        <f t="shared" si="713"/>
        <v>5.7028933260082999</v>
      </c>
      <c r="IJ177" s="193">
        <f t="shared" si="714"/>
        <v>4.1745731882913786</v>
      </c>
      <c r="IK177" s="193">
        <f t="shared" si="715"/>
        <v>3.8150380693314694</v>
      </c>
      <c r="IL177" s="193">
        <f t="shared" si="521"/>
        <v>3.9040600573940507</v>
      </c>
      <c r="IM177" s="205">
        <f t="shared" si="716"/>
        <v>56328.879461308003</v>
      </c>
      <c r="IQ177" s="3">
        <f t="shared" si="522"/>
        <v>0</v>
      </c>
      <c r="IR177" s="6">
        <f t="shared" si="523"/>
        <v>7.2978016427780652</v>
      </c>
      <c r="IS177" s="6">
        <f t="shared" si="524"/>
        <v>0</v>
      </c>
      <c r="IT177" s="6">
        <f t="shared" si="525"/>
        <v>0</v>
      </c>
      <c r="IU177" s="193">
        <f t="shared" si="717"/>
        <v>5.6740334309306508</v>
      </c>
      <c r="IV177" s="193">
        <f t="shared" si="718"/>
        <v>4.2809608758580948</v>
      </c>
      <c r="IW177" s="193">
        <f t="shared" si="719"/>
        <v>3.8150380693314694</v>
      </c>
      <c r="IX177" s="193">
        <f t="shared" si="526"/>
        <v>3.9040600573940507</v>
      </c>
      <c r="IY177" s="212">
        <f t="shared" si="720"/>
        <v>56577.47158910874</v>
      </c>
      <c r="JC177" s="3">
        <f t="shared" si="527"/>
        <v>0</v>
      </c>
      <c r="JD177" s="6">
        <f t="shared" si="528"/>
        <v>7.1040546965096221</v>
      </c>
      <c r="JE177" s="6">
        <f t="shared" si="529"/>
        <v>0</v>
      </c>
      <c r="JF177" s="6">
        <f t="shared" si="530"/>
        <v>0</v>
      </c>
      <c r="JG177" s="193">
        <f t="shared" si="721"/>
        <v>5.6740334309306508</v>
      </c>
      <c r="JH177" s="193">
        <f t="shared" si="722"/>
        <v>4.2782778821456091</v>
      </c>
      <c r="JI177" s="193">
        <f t="shared" si="723"/>
        <v>3.8150380693314694</v>
      </c>
      <c r="JJ177" s="193">
        <f t="shared" si="531"/>
        <v>3.9040600573940507</v>
      </c>
      <c r="JK177" s="212">
        <f t="shared" si="724"/>
        <v>56570.76661900527</v>
      </c>
      <c r="JO177" s="3">
        <f t="shared" si="532"/>
        <v>0</v>
      </c>
      <c r="JP177" s="6">
        <f t="shared" si="533"/>
        <v>7.7498778507377688</v>
      </c>
      <c r="JQ177" s="6">
        <f t="shared" si="534"/>
        <v>0</v>
      </c>
      <c r="JR177" s="6">
        <f t="shared" si="535"/>
        <v>0</v>
      </c>
      <c r="JS177" s="193">
        <f t="shared" si="725"/>
        <v>5.6740334309306508</v>
      </c>
      <c r="JT177" s="193">
        <f t="shared" si="726"/>
        <v>4.2871933416023218</v>
      </c>
      <c r="JU177" s="193">
        <f t="shared" si="727"/>
        <v>3.8150380693314694</v>
      </c>
      <c r="JV177" s="193">
        <f t="shared" si="536"/>
        <v>3.9040600573940507</v>
      </c>
      <c r="JW177" s="205">
        <f t="shared" si="728"/>
        <v>56593.049980471791</v>
      </c>
      <c r="KA177" s="3">
        <f t="shared" si="537"/>
        <v>0</v>
      </c>
      <c r="KB177" s="6">
        <f t="shared" si="538"/>
        <v>0</v>
      </c>
      <c r="KC177" s="6">
        <f t="shared" si="539"/>
        <v>5.9116813529256849</v>
      </c>
      <c r="KD177" s="6">
        <f t="shared" si="540"/>
        <v>0</v>
      </c>
      <c r="KE177" s="193">
        <f t="shared" si="729"/>
        <v>5.6740334309306508</v>
      </c>
      <c r="KF177" s="193">
        <f t="shared" si="730"/>
        <v>4.1745731882913786</v>
      </c>
      <c r="KG177" s="193">
        <f t="shared" si="731"/>
        <v>3.9374990229115814</v>
      </c>
      <c r="KH177" s="193">
        <f t="shared" si="541"/>
        <v>3.9040600573940507</v>
      </c>
      <c r="KI177" s="212">
        <f t="shared" si="732"/>
        <v>56912.113468505071</v>
      </c>
      <c r="KM177" s="3">
        <f t="shared" si="542"/>
        <v>0</v>
      </c>
      <c r="KN177" s="6">
        <f t="shared" si="543"/>
        <v>0</v>
      </c>
      <c r="KO177" s="6">
        <f t="shared" si="544"/>
        <v>5.2442334582405277</v>
      </c>
      <c r="KP177" s="6">
        <f t="shared" si="545"/>
        <v>0</v>
      </c>
      <c r="KQ177" s="193">
        <f t="shared" si="733"/>
        <v>5.6740334309306508</v>
      </c>
      <c r="KR177" s="193">
        <f t="shared" si="734"/>
        <v>4.1745731882913786</v>
      </c>
      <c r="KS177" s="193">
        <f t="shared" si="735"/>
        <v>3.9244004347676582</v>
      </c>
      <c r="KT177" s="193">
        <f t="shared" si="546"/>
        <v>3.9040600573940507</v>
      </c>
      <c r="KU177" s="212">
        <f t="shared" si="736"/>
        <v>56847.642960637233</v>
      </c>
      <c r="KY177" s="3">
        <f t="shared" si="547"/>
        <v>0</v>
      </c>
      <c r="KZ177" s="6">
        <f t="shared" si="548"/>
        <v>0</v>
      </c>
      <c r="LA177" s="6">
        <f t="shared" si="549"/>
        <v>6.1977304506478959</v>
      </c>
      <c r="LB177" s="6">
        <f t="shared" si="550"/>
        <v>0</v>
      </c>
      <c r="LC177" s="193">
        <f t="shared" si="737"/>
        <v>5.6740334309306508</v>
      </c>
      <c r="LD177" s="193">
        <f t="shared" si="738"/>
        <v>4.1745731882913786</v>
      </c>
      <c r="LE177" s="193">
        <f t="shared" si="739"/>
        <v>3.9430606036002933</v>
      </c>
      <c r="LF177" s="193">
        <f t="shared" si="551"/>
        <v>3.9040600573940507</v>
      </c>
      <c r="LG177" s="205">
        <f t="shared" si="740"/>
        <v>56939.509361225682</v>
      </c>
      <c r="LK177" s="3">
        <f t="shared" si="552"/>
        <v>0</v>
      </c>
      <c r="LL177" s="6">
        <f t="shared" si="553"/>
        <v>0</v>
      </c>
      <c r="LM177" s="6">
        <f t="shared" si="554"/>
        <v>0</v>
      </c>
      <c r="LN177" s="6">
        <f t="shared" si="555"/>
        <v>5.5412279690292996</v>
      </c>
      <c r="LO177" s="193">
        <f t="shared" si="741"/>
        <v>5.6740334309306508</v>
      </c>
      <c r="LP177" s="193">
        <f t="shared" si="742"/>
        <v>4.1745731882913786</v>
      </c>
      <c r="LQ177" s="193">
        <f t="shared" si="743"/>
        <v>3.8150380693314694</v>
      </c>
      <c r="LR177" s="193">
        <f t="shared" si="556"/>
        <v>4.0099599428558763</v>
      </c>
      <c r="LS177" s="212">
        <f t="shared" si="744"/>
        <v>57058.482364731492</v>
      </c>
      <c r="LW177" s="3">
        <f t="shared" si="557"/>
        <v>0</v>
      </c>
      <c r="LX177" s="6">
        <f t="shared" si="558"/>
        <v>0</v>
      </c>
      <c r="LY177" s="6">
        <f t="shared" si="559"/>
        <v>0</v>
      </c>
      <c r="LZ177" s="6">
        <f t="shared" si="560"/>
        <v>5.1655514965527374</v>
      </c>
      <c r="MA177" s="193">
        <f t="shared" si="745"/>
        <v>5.6740334309306508</v>
      </c>
      <c r="MB177" s="193">
        <f t="shared" si="746"/>
        <v>4.1745731882913786</v>
      </c>
      <c r="MC177" s="193">
        <f t="shared" si="747"/>
        <v>3.8150380693314694</v>
      </c>
      <c r="MD177" s="193">
        <f t="shared" si="561"/>
        <v>4.0031240685726077</v>
      </c>
      <c r="ME177" s="212">
        <f t="shared" si="748"/>
        <v>57010.01303185142</v>
      </c>
      <c r="MI177" s="3">
        <f t="shared" si="562"/>
        <v>0</v>
      </c>
      <c r="MJ177" s="6">
        <f t="shared" si="563"/>
        <v>0</v>
      </c>
      <c r="MK177" s="6">
        <f t="shared" si="564"/>
        <v>0</v>
      </c>
      <c r="ML177" s="6">
        <f t="shared" si="565"/>
        <v>5.8699448824462923</v>
      </c>
      <c r="MM177" s="193">
        <f t="shared" si="749"/>
        <v>5.6740334309306508</v>
      </c>
      <c r="MN177" s="193">
        <f t="shared" si="750"/>
        <v>4.1745731882913786</v>
      </c>
      <c r="MO177" s="193">
        <f t="shared" si="751"/>
        <v>3.8150380693314694</v>
      </c>
      <c r="MP177" s="193">
        <f t="shared" si="566"/>
        <v>4.0159032389184031</v>
      </c>
      <c r="MQ177" s="205">
        <f t="shared" si="752"/>
        <v>57100.656415564976</v>
      </c>
      <c r="MT177" s="3">
        <f t="shared" si="567"/>
        <v>6.2310082779080096</v>
      </c>
      <c r="MU177" s="6">
        <f t="shared" si="568"/>
        <v>6.4582315422814744</v>
      </c>
      <c r="MV177" s="6">
        <f t="shared" si="569"/>
        <v>5.4826077063423684</v>
      </c>
      <c r="MW177" s="6">
        <f t="shared" si="570"/>
        <v>5.6351470871484404</v>
      </c>
      <c r="MX177" s="193">
        <f t="shared" si="753"/>
        <v>5.6952049235192401</v>
      </c>
      <c r="MY177" s="193">
        <f t="shared" si="754"/>
        <v>4.2692822217069581</v>
      </c>
      <c r="MZ177" s="193">
        <f t="shared" si="755"/>
        <v>3.9290982223069415</v>
      </c>
      <c r="NA177" s="193">
        <f t="shared" si="571"/>
        <v>4.0116616348671279</v>
      </c>
      <c r="NB177" s="212">
        <f t="shared" si="756"/>
        <v>57890.825231232608</v>
      </c>
      <c r="NF177" s="3">
        <f t="shared" si="572"/>
        <v>6.2310082779080087</v>
      </c>
      <c r="NG177" s="6">
        <f t="shared" si="573"/>
        <v>0</v>
      </c>
      <c r="NH177" s="6">
        <f t="shared" si="574"/>
        <v>0</v>
      </c>
      <c r="NI177" s="6">
        <f t="shared" si="575"/>
        <v>0</v>
      </c>
      <c r="NJ177" s="193">
        <f t="shared" si="757"/>
        <v>5.6952049235192401</v>
      </c>
      <c r="NK177" s="193">
        <f t="shared" si="758"/>
        <v>4.1745731882913786</v>
      </c>
      <c r="NL177" s="193">
        <f t="shared" si="759"/>
        <v>3.8150380693314694</v>
      </c>
      <c r="NM177" s="193">
        <f t="shared" si="576"/>
        <v>3.9040600573940507</v>
      </c>
      <c r="NN177" s="212">
        <f t="shared" si="760"/>
        <v>56324.438186636668</v>
      </c>
      <c r="NR177" s="3">
        <f t="shared" si="577"/>
        <v>0</v>
      </c>
      <c r="NS177" s="6">
        <f t="shared" si="578"/>
        <v>6.4582315422814744</v>
      </c>
      <c r="NT177" s="6">
        <f t="shared" si="579"/>
        <v>0</v>
      </c>
      <c r="NU177" s="6">
        <f t="shared" si="580"/>
        <v>0</v>
      </c>
      <c r="NV177" s="193">
        <f t="shared" si="761"/>
        <v>5.6740334309306508</v>
      </c>
      <c r="NW177" s="193">
        <f t="shared" si="762"/>
        <v>4.2692822217069581</v>
      </c>
      <c r="NX177" s="193">
        <f t="shared" si="763"/>
        <v>3.8150380693314694</v>
      </c>
      <c r="NY177" s="193">
        <f t="shared" si="581"/>
        <v>3.9040600573940507</v>
      </c>
      <c r="NZ177" s="212">
        <f t="shared" si="764"/>
        <v>56548.291695396911</v>
      </c>
      <c r="OD177" s="3">
        <f t="shared" si="582"/>
        <v>0</v>
      </c>
      <c r="OE177" s="6">
        <f t="shared" si="583"/>
        <v>0</v>
      </c>
      <c r="OF177" s="6">
        <f t="shared" si="584"/>
        <v>5.4826077063423684</v>
      </c>
      <c r="OG177" s="6">
        <f t="shared" si="585"/>
        <v>0</v>
      </c>
      <c r="OH177" s="193">
        <f t="shared" si="765"/>
        <v>5.6740334309306508</v>
      </c>
      <c r="OI177" s="193">
        <f t="shared" si="766"/>
        <v>4.1745731882913786</v>
      </c>
      <c r="OJ177" s="193">
        <f t="shared" si="767"/>
        <v>3.9290982223069415</v>
      </c>
      <c r="OK177" s="193">
        <f t="shared" si="586"/>
        <v>3.9040600573940507</v>
      </c>
      <c r="OL177" s="212">
        <f t="shared" si="768"/>
        <v>56870.756800643358</v>
      </c>
      <c r="OP177" s="3">
        <f t="shared" si="587"/>
        <v>0</v>
      </c>
      <c r="OQ177" s="6">
        <f t="shared" si="588"/>
        <v>0</v>
      </c>
      <c r="OR177" s="6">
        <f t="shared" si="589"/>
        <v>0</v>
      </c>
      <c r="OS177" s="6">
        <f t="shared" si="590"/>
        <v>5.6351470871484404</v>
      </c>
      <c r="OT177" s="193">
        <f t="shared" si="769"/>
        <v>5.6740334309306508</v>
      </c>
      <c r="OU177" s="193">
        <f t="shared" si="770"/>
        <v>4.1745731882913786</v>
      </c>
      <c r="OV177" s="193">
        <f t="shared" si="771"/>
        <v>3.8150380693314694</v>
      </c>
      <c r="OW177" s="193">
        <f t="shared" si="591"/>
        <v>4.0116616348671279</v>
      </c>
      <c r="OX177" s="232">
        <f t="shared" si="772"/>
        <v>57070.554508500223</v>
      </c>
    </row>
    <row r="178" spans="2:414" x14ac:dyDescent="0.2">
      <c r="B178" s="81">
        <v>45409</v>
      </c>
      <c r="C178">
        <v>122</v>
      </c>
      <c r="D178">
        <v>11.357999535393128</v>
      </c>
      <c r="E178">
        <v>0</v>
      </c>
      <c r="F178">
        <v>0</v>
      </c>
      <c r="G178">
        <v>0</v>
      </c>
      <c r="H178">
        <v>1</v>
      </c>
      <c r="I178">
        <v>0</v>
      </c>
      <c r="J178">
        <v>0</v>
      </c>
      <c r="K178">
        <v>0</v>
      </c>
      <c r="L178">
        <v>0</v>
      </c>
      <c r="M178">
        <v>0</v>
      </c>
      <c r="N178">
        <v>0</v>
      </c>
      <c r="O178">
        <v>0</v>
      </c>
      <c r="P178">
        <v>0</v>
      </c>
      <c r="Q178">
        <v>1</v>
      </c>
      <c r="R178">
        <v>0</v>
      </c>
      <c r="S178">
        <v>0</v>
      </c>
      <c r="T178">
        <v>14884</v>
      </c>
      <c r="U178">
        <v>6.5420920209221904</v>
      </c>
      <c r="V178">
        <v>6.4671723469175619</v>
      </c>
      <c r="W178">
        <v>4.7736082179175536</v>
      </c>
      <c r="X178">
        <v>4.7491703830645049</v>
      </c>
      <c r="Y178" s="3">
        <v>402.52964096112623</v>
      </c>
      <c r="Z178" s="3">
        <v>578.64901518704323</v>
      </c>
      <c r="AA178" s="3">
        <v>72.967004937047506</v>
      </c>
      <c r="AB178" s="3">
        <v>65.885000000000019</v>
      </c>
      <c r="AC178">
        <v>0</v>
      </c>
      <c r="AD178">
        <v>1</v>
      </c>
      <c r="AE178" s="6"/>
      <c r="AF178" s="1" t="s">
        <v>2</v>
      </c>
      <c r="AG178">
        <v>122</v>
      </c>
      <c r="AH178" s="189">
        <v>45409</v>
      </c>
      <c r="AI178">
        <f t="shared" si="592"/>
        <v>4</v>
      </c>
      <c r="AJ178">
        <v>122</v>
      </c>
      <c r="AK178">
        <v>0</v>
      </c>
      <c r="AL178">
        <v>1</v>
      </c>
      <c r="AM178">
        <v>0</v>
      </c>
      <c r="AN178">
        <v>0</v>
      </c>
      <c r="AO178">
        <v>1</v>
      </c>
      <c r="AP178">
        <v>0</v>
      </c>
      <c r="AQ178">
        <v>0</v>
      </c>
      <c r="AS178" s="37"/>
      <c r="AT178" s="37"/>
      <c r="AU178" s="6">
        <f t="shared" si="593"/>
        <v>0</v>
      </c>
      <c r="AV178" s="6">
        <f t="shared" si="594"/>
        <v>0</v>
      </c>
      <c r="AW178" s="6">
        <f t="shared" si="595"/>
        <v>0</v>
      </c>
      <c r="AX178" s="6">
        <f t="shared" si="596"/>
        <v>0</v>
      </c>
      <c r="AY178" s="193">
        <f t="shared" si="597"/>
        <v>5.6740334309306508</v>
      </c>
      <c r="AZ178" s="193">
        <f t="shared" si="598"/>
        <v>4.1745731882913786</v>
      </c>
      <c r="BA178" s="193">
        <f t="shared" si="599"/>
        <v>3.8150380693314694</v>
      </c>
      <c r="BB178" s="193">
        <f t="shared" si="600"/>
        <v>3.9040600573940507</v>
      </c>
      <c r="BC178" s="72">
        <f t="shared" si="601"/>
        <v>56312.210093717425</v>
      </c>
      <c r="BG178" s="3">
        <f t="shared" si="602"/>
        <v>6.411250180503747</v>
      </c>
      <c r="BH178" s="6">
        <f t="shared" si="603"/>
        <v>0</v>
      </c>
      <c r="BI178" s="6">
        <f t="shared" si="604"/>
        <v>0</v>
      </c>
      <c r="BJ178" s="6">
        <f t="shared" si="605"/>
        <v>0</v>
      </c>
      <c r="BK178" s="193">
        <f t="shared" si="606"/>
        <v>5.6958107219407319</v>
      </c>
      <c r="BL178" s="193">
        <f t="shared" si="607"/>
        <v>4.1745731882913786</v>
      </c>
      <c r="BM178" s="193">
        <f t="shared" si="608"/>
        <v>3.8150380693314694</v>
      </c>
      <c r="BN178" s="193">
        <f t="shared" si="609"/>
        <v>3.9040600573940507</v>
      </c>
      <c r="BO178" s="72">
        <f t="shared" si="610"/>
        <v>56324.788118820376</v>
      </c>
      <c r="BS178" s="3">
        <f t="shared" si="611"/>
        <v>6.4112703804270383</v>
      </c>
      <c r="BT178" s="6">
        <f t="shared" si="612"/>
        <v>0</v>
      </c>
      <c r="BU178" s="6">
        <f t="shared" si="613"/>
        <v>0</v>
      </c>
      <c r="BV178" s="6">
        <f t="shared" si="614"/>
        <v>0</v>
      </c>
      <c r="BW178" s="193">
        <f t="shared" si="615"/>
        <v>5.6958107898127155</v>
      </c>
      <c r="BX178" s="193">
        <f t="shared" si="616"/>
        <v>4.1745731882913786</v>
      </c>
      <c r="BY178" s="193">
        <f t="shared" si="773"/>
        <v>3.8150380693314694</v>
      </c>
      <c r="BZ178" s="193">
        <f t="shared" si="617"/>
        <v>3.9040600573940507</v>
      </c>
      <c r="CA178" s="72">
        <f t="shared" si="618"/>
        <v>56324.788118820376</v>
      </c>
      <c r="CE178" s="3">
        <f t="shared" si="619"/>
        <v>0</v>
      </c>
      <c r="CF178" s="6">
        <f t="shared" si="620"/>
        <v>6.4671723469175619</v>
      </c>
      <c r="CG178" s="6">
        <f t="shared" si="621"/>
        <v>0</v>
      </c>
      <c r="CH178" s="6">
        <f t="shared" si="622"/>
        <v>0</v>
      </c>
      <c r="CI178" s="193">
        <f t="shared" si="623"/>
        <v>5.6740334309306508</v>
      </c>
      <c r="CJ178" s="193">
        <f t="shared" si="624"/>
        <v>4.2694073120349953</v>
      </c>
      <c r="CK178" s="193">
        <f t="shared" si="774"/>
        <v>3.8150380693314694</v>
      </c>
      <c r="CL178" s="193">
        <f t="shared" si="625"/>
        <v>3.9040600573940507</v>
      </c>
      <c r="CM178" s="72">
        <f t="shared" si="626"/>
        <v>56548.604162147989</v>
      </c>
      <c r="CQ178" s="3">
        <f t="shared" si="627"/>
        <v>0</v>
      </c>
      <c r="CR178" s="6">
        <f t="shared" si="628"/>
        <v>6.4672426827718201</v>
      </c>
      <c r="CS178" s="6">
        <f t="shared" si="629"/>
        <v>0</v>
      </c>
      <c r="CT178" s="6">
        <f t="shared" si="630"/>
        <v>0</v>
      </c>
      <c r="CU178" s="193">
        <f t="shared" si="631"/>
        <v>5.6740334309306508</v>
      </c>
      <c r="CV178" s="193">
        <f t="shared" si="632"/>
        <v>4.2694082960382076</v>
      </c>
      <c r="CW178" s="193">
        <f t="shared" si="775"/>
        <v>3.8150380693314694</v>
      </c>
      <c r="CX178" s="193">
        <f t="shared" si="633"/>
        <v>3.9040600573940507</v>
      </c>
      <c r="CY178" s="72">
        <f t="shared" si="634"/>
        <v>56548.606620124963</v>
      </c>
      <c r="DC178" s="3">
        <f t="shared" si="635"/>
        <v>0</v>
      </c>
      <c r="DD178" s="6">
        <f t="shared" si="636"/>
        <v>0</v>
      </c>
      <c r="DE178" s="6">
        <f t="shared" si="637"/>
        <v>5.0122886288134314</v>
      </c>
      <c r="DF178" s="6">
        <f t="shared" si="638"/>
        <v>0</v>
      </c>
      <c r="DG178" s="193">
        <f t="shared" si="639"/>
        <v>5.6740334309306508</v>
      </c>
      <c r="DH178" s="193">
        <f t="shared" si="640"/>
        <v>4.1745731882913786</v>
      </c>
      <c r="DI178" s="193">
        <f t="shared" si="776"/>
        <v>3.9198080731449996</v>
      </c>
      <c r="DJ178" s="193">
        <f t="shared" si="641"/>
        <v>3.9040600573940507</v>
      </c>
      <c r="DK178" s="72">
        <f t="shared" si="642"/>
        <v>56825.056912683613</v>
      </c>
      <c r="DO178" s="3">
        <f t="shared" si="643"/>
        <v>0</v>
      </c>
      <c r="DP178" s="6">
        <f t="shared" si="644"/>
        <v>0</v>
      </c>
      <c r="DQ178" s="6">
        <f t="shared" si="645"/>
        <v>4.7737004096946185</v>
      </c>
      <c r="DR178" s="6">
        <f t="shared" si="646"/>
        <v>0</v>
      </c>
      <c r="DS178" s="193">
        <f t="shared" si="647"/>
        <v>5.6740334309306508</v>
      </c>
      <c r="DT178" s="193">
        <f t="shared" si="648"/>
        <v>4.1745731882913786</v>
      </c>
      <c r="DU178" s="193">
        <f t="shared" si="777"/>
        <v>3.9150620685602209</v>
      </c>
      <c r="DV178" s="193">
        <f t="shared" si="649"/>
        <v>3.9040600573940507</v>
      </c>
      <c r="DW178" s="72">
        <f t="shared" si="650"/>
        <v>56801.724650368793</v>
      </c>
      <c r="EA178" s="3">
        <f t="shared" si="651"/>
        <v>0</v>
      </c>
      <c r="EB178" s="6">
        <f t="shared" si="652"/>
        <v>0</v>
      </c>
      <c r="EC178" s="6">
        <f t="shared" si="653"/>
        <v>0</v>
      </c>
      <c r="ED178" s="6">
        <f t="shared" si="654"/>
        <v>14.247511149193514</v>
      </c>
      <c r="EE178" s="193">
        <f t="shared" si="655"/>
        <v>5.6740334309306508</v>
      </c>
      <c r="EF178" s="193">
        <f t="shared" si="656"/>
        <v>4.1745731882913786</v>
      </c>
      <c r="EG178" s="193">
        <f t="shared" si="778"/>
        <v>3.8150380693314694</v>
      </c>
      <c r="EH178" s="193">
        <f t="shared" si="657"/>
        <v>4.1565513789505824</v>
      </c>
      <c r="EI178" s="72">
        <f t="shared" si="658"/>
        <v>58107.85424040995</v>
      </c>
      <c r="EM178" s="3">
        <f t="shared" si="659"/>
        <v>0</v>
      </c>
      <c r="EN178" s="6">
        <f t="shared" si="660"/>
        <v>0</v>
      </c>
      <c r="EO178" s="6">
        <f t="shared" si="661"/>
        <v>0</v>
      </c>
      <c r="EP178" s="6">
        <f t="shared" si="662"/>
        <v>4.7492875972381654</v>
      </c>
      <c r="EQ178" s="193">
        <f t="shared" si="663"/>
        <v>5.6740334309306508</v>
      </c>
      <c r="ER178" s="193">
        <f t="shared" si="664"/>
        <v>4.1745731882913786</v>
      </c>
      <c r="ES178" s="193">
        <f t="shared" si="779"/>
        <v>3.8150380693314694</v>
      </c>
      <c r="ET178" s="193">
        <f t="shared" si="665"/>
        <v>3.9954946805709488</v>
      </c>
      <c r="EU178" s="72">
        <f t="shared" si="666"/>
        <v>56955.965958341592</v>
      </c>
      <c r="EY178" s="3">
        <f t="shared" si="667"/>
        <v>6.411250180503747</v>
      </c>
      <c r="EZ178" s="6">
        <f t="shared" si="668"/>
        <v>6.4671723469175619</v>
      </c>
      <c r="FA178" s="6">
        <f t="shared" si="669"/>
        <v>5.0122886288134314</v>
      </c>
      <c r="FB178" s="6">
        <f t="shared" si="670"/>
        <v>14.247511149193514</v>
      </c>
      <c r="FC178" s="193">
        <f t="shared" si="671"/>
        <v>5.6958107219407319</v>
      </c>
      <c r="FD178" s="193">
        <f t="shared" si="672"/>
        <v>4.2694073120349953</v>
      </c>
      <c r="FE178" s="193">
        <f t="shared" si="780"/>
        <v>3.9198080731449996</v>
      </c>
      <c r="FF178" s="193">
        <f t="shared" si="673"/>
        <v>4.1565513789505824</v>
      </c>
      <c r="FG178" s="72">
        <f t="shared" si="674"/>
        <v>58896.360222296462</v>
      </c>
      <c r="FK178" s="3">
        <f t="shared" si="675"/>
        <v>6.5421122208454827</v>
      </c>
      <c r="FL178" s="6">
        <f t="shared" si="676"/>
        <v>6.4672426827718201</v>
      </c>
      <c r="FM178" s="6">
        <f t="shared" si="677"/>
        <v>4.7737004096946185</v>
      </c>
      <c r="FN178" s="6">
        <f t="shared" si="678"/>
        <v>4.7492875972381654</v>
      </c>
      <c r="FO178" s="193">
        <f t="shared" si="679"/>
        <v>5.6962503233328921</v>
      </c>
      <c r="FP178" s="193">
        <f t="shared" si="680"/>
        <v>4.2694082960382076</v>
      </c>
      <c r="FQ178" s="193">
        <f t="shared" si="781"/>
        <v>3.9150620685602209</v>
      </c>
      <c r="FR178" s="193">
        <f t="shared" si="681"/>
        <v>3.9954946805709488</v>
      </c>
      <c r="FS178" s="205">
        <f t="shared" si="682"/>
        <v>57705.40047387543</v>
      </c>
      <c r="FW178" s="3">
        <f t="shared" si="683"/>
        <v>7.5234058240605188</v>
      </c>
      <c r="FX178" s="6">
        <f t="shared" si="684"/>
        <v>7.3079047520168441</v>
      </c>
      <c r="FY178" s="6">
        <f t="shared" si="685"/>
        <v>5.9192741902177666</v>
      </c>
      <c r="FZ178" s="6">
        <f t="shared" si="686"/>
        <v>5.6040210520161153</v>
      </c>
      <c r="GA178" s="193">
        <f t="shared" si="687"/>
        <v>5.6995406135901021</v>
      </c>
      <c r="GB178" s="193">
        <f t="shared" si="688"/>
        <v>4.2811005857077138</v>
      </c>
      <c r="GC178" s="193">
        <f t="shared" si="782"/>
        <v>3.9376470488596982</v>
      </c>
      <c r="GD178" s="193">
        <f t="shared" si="689"/>
        <v>4.0110979924357144</v>
      </c>
      <c r="GE178" s="72">
        <f t="shared" si="690"/>
        <v>57962.434011423851</v>
      </c>
      <c r="GI178" s="3">
        <f t="shared" si="691"/>
        <v>7.1963012230144097</v>
      </c>
      <c r="GJ178" s="6">
        <f t="shared" si="692"/>
        <v>7.1138895816093184</v>
      </c>
      <c r="GK178" s="6">
        <f t="shared" si="693"/>
        <v>5.2509690397093092</v>
      </c>
      <c r="GL178" s="6">
        <f t="shared" si="694"/>
        <v>5.2240874213709558</v>
      </c>
      <c r="GM178" s="193">
        <f t="shared" si="695"/>
        <v>5.6984450300564315</v>
      </c>
      <c r="GN178" s="193">
        <f t="shared" si="696"/>
        <v>4.278414248491214</v>
      </c>
      <c r="GO178" s="193">
        <f t="shared" si="783"/>
        <v>3.9245334804389116</v>
      </c>
      <c r="GP178" s="193">
        <f t="shared" si="697"/>
        <v>4.0041922765373386</v>
      </c>
      <c r="GQ178" s="72">
        <f t="shared" si="698"/>
        <v>57839.501163480418</v>
      </c>
      <c r="GU178" s="3">
        <f t="shared" si="699"/>
        <v>8.5047196271988472</v>
      </c>
      <c r="GV178" s="6">
        <f t="shared" si="700"/>
        <v>7.760606816301074</v>
      </c>
      <c r="GW178" s="6">
        <f t="shared" si="701"/>
        <v>6.2056906832928203</v>
      </c>
      <c r="GX178" s="6">
        <f t="shared" si="702"/>
        <v>5.9364629788306313</v>
      </c>
      <c r="GY178" s="193">
        <f t="shared" si="703"/>
        <v>5.7028201807294661</v>
      </c>
      <c r="GZ178" s="193">
        <f t="shared" si="704"/>
        <v>4.2873407836735797</v>
      </c>
      <c r="HA178" s="193">
        <f t="shared" si="784"/>
        <v>3.943214930910345</v>
      </c>
      <c r="HB178" s="193">
        <f t="shared" si="705"/>
        <v>4.0171016200001839</v>
      </c>
      <c r="HC178" s="205">
        <f t="shared" si="706"/>
        <v>58051.616863268333</v>
      </c>
      <c r="HG178" s="3">
        <f t="shared" si="507"/>
        <v>7.5234058240605188</v>
      </c>
      <c r="HH178" s="6">
        <f t="shared" si="508"/>
        <v>0</v>
      </c>
      <c r="HI178" s="6">
        <f t="shared" si="509"/>
        <v>0</v>
      </c>
      <c r="HJ178" s="6">
        <f t="shared" si="510"/>
        <v>0</v>
      </c>
      <c r="HK178" s="193">
        <f t="shared" si="707"/>
        <v>5.6995406135901021</v>
      </c>
      <c r="HL178" s="193">
        <f t="shared" si="707"/>
        <v>4.1745731882913786</v>
      </c>
      <c r="HM178" s="193">
        <f t="shared" si="707"/>
        <v>3.8150380693314694</v>
      </c>
      <c r="HN178" s="193">
        <f t="shared" si="511"/>
        <v>3.9040600573940507</v>
      </c>
      <c r="HO178" s="212">
        <f t="shared" si="708"/>
        <v>56326.94269384403</v>
      </c>
      <c r="HS178" s="3">
        <f t="shared" si="512"/>
        <v>7.1963012230144097</v>
      </c>
      <c r="HT178" s="6">
        <f t="shared" si="513"/>
        <v>0</v>
      </c>
      <c r="HU178" s="6">
        <f t="shared" si="514"/>
        <v>0</v>
      </c>
      <c r="HV178" s="6">
        <f t="shared" si="515"/>
        <v>0</v>
      </c>
      <c r="HW178" s="193">
        <f t="shared" si="709"/>
        <v>5.6984450300564315</v>
      </c>
      <c r="HX178" s="193">
        <f t="shared" si="710"/>
        <v>4.1745731882913786</v>
      </c>
      <c r="HY178" s="193">
        <f t="shared" si="711"/>
        <v>3.8150380693314694</v>
      </c>
      <c r="HZ178" s="193">
        <f t="shared" si="516"/>
        <v>3.9040600573940507</v>
      </c>
      <c r="IA178" s="212">
        <f t="shared" si="712"/>
        <v>56326.309820552793</v>
      </c>
      <c r="IE178" s="3">
        <f t="shared" si="517"/>
        <v>8.5047196271988472</v>
      </c>
      <c r="IF178" s="6">
        <f t="shared" si="518"/>
        <v>0</v>
      </c>
      <c r="IG178" s="6">
        <f t="shared" si="519"/>
        <v>0</v>
      </c>
      <c r="IH178" s="6">
        <f t="shared" si="520"/>
        <v>0</v>
      </c>
      <c r="II178" s="193">
        <f t="shared" si="713"/>
        <v>5.7028201807294661</v>
      </c>
      <c r="IJ178" s="193">
        <f t="shared" si="714"/>
        <v>4.1745731882913786</v>
      </c>
      <c r="IK178" s="193">
        <f t="shared" si="715"/>
        <v>3.8150380693314694</v>
      </c>
      <c r="IL178" s="193">
        <f t="shared" si="521"/>
        <v>3.9040600573940507</v>
      </c>
      <c r="IM178" s="205">
        <f t="shared" si="716"/>
        <v>56328.837206631535</v>
      </c>
      <c r="IQ178" s="3">
        <f t="shared" si="522"/>
        <v>0</v>
      </c>
      <c r="IR178" s="6">
        <f t="shared" si="523"/>
        <v>7.3079047520168441</v>
      </c>
      <c r="IS178" s="6">
        <f t="shared" si="524"/>
        <v>0</v>
      </c>
      <c r="IT178" s="6">
        <f t="shared" si="525"/>
        <v>0</v>
      </c>
      <c r="IU178" s="193">
        <f t="shared" si="717"/>
        <v>5.6740334309306508</v>
      </c>
      <c r="IV178" s="193">
        <f t="shared" si="718"/>
        <v>4.2811005857077138</v>
      </c>
      <c r="IW178" s="193">
        <f t="shared" si="719"/>
        <v>3.8150380693314694</v>
      </c>
      <c r="IX178" s="193">
        <f t="shared" si="526"/>
        <v>3.9040600573940507</v>
      </c>
      <c r="IY178" s="212">
        <f t="shared" si="720"/>
        <v>56577.820754581095</v>
      </c>
      <c r="JC178" s="3">
        <f t="shared" si="527"/>
        <v>0</v>
      </c>
      <c r="JD178" s="6">
        <f t="shared" si="528"/>
        <v>7.1138895816093184</v>
      </c>
      <c r="JE178" s="6">
        <f t="shared" si="529"/>
        <v>0</v>
      </c>
      <c r="JF178" s="6">
        <f t="shared" si="530"/>
        <v>0</v>
      </c>
      <c r="JG178" s="193">
        <f t="shared" si="721"/>
        <v>5.6740334309306508</v>
      </c>
      <c r="JH178" s="193">
        <f t="shared" si="722"/>
        <v>4.278414248491214</v>
      </c>
      <c r="JI178" s="193">
        <f t="shared" si="723"/>
        <v>3.8150380693314694</v>
      </c>
      <c r="JJ178" s="193">
        <f t="shared" si="531"/>
        <v>3.9040600573940507</v>
      </c>
      <c r="JK178" s="212">
        <f t="shared" si="724"/>
        <v>56571.107387915421</v>
      </c>
      <c r="JO178" s="3">
        <f t="shared" si="532"/>
        <v>0</v>
      </c>
      <c r="JP178" s="6">
        <f t="shared" si="533"/>
        <v>7.760606816301074</v>
      </c>
      <c r="JQ178" s="6">
        <f t="shared" si="534"/>
        <v>0</v>
      </c>
      <c r="JR178" s="6">
        <f t="shared" si="535"/>
        <v>0</v>
      </c>
      <c r="JS178" s="193">
        <f t="shared" si="725"/>
        <v>5.6740334309306508</v>
      </c>
      <c r="JT178" s="193">
        <f t="shared" si="726"/>
        <v>4.2873407836735797</v>
      </c>
      <c r="JU178" s="193">
        <f t="shared" si="727"/>
        <v>3.8150380693314694</v>
      </c>
      <c r="JV178" s="193">
        <f t="shared" si="536"/>
        <v>3.9040600573940507</v>
      </c>
      <c r="JW178" s="205">
        <f t="shared" si="728"/>
        <v>56593.418571982489</v>
      </c>
      <c r="KA178" s="3">
        <f t="shared" si="537"/>
        <v>0</v>
      </c>
      <c r="KB178" s="6">
        <f t="shared" si="538"/>
        <v>0</v>
      </c>
      <c r="KC178" s="6">
        <f t="shared" si="539"/>
        <v>5.9192741902177666</v>
      </c>
      <c r="KD178" s="6">
        <f t="shared" si="540"/>
        <v>0</v>
      </c>
      <c r="KE178" s="193">
        <f t="shared" si="729"/>
        <v>5.6740334309306508</v>
      </c>
      <c r="KF178" s="193">
        <f t="shared" si="730"/>
        <v>4.1745731882913786</v>
      </c>
      <c r="KG178" s="193">
        <f t="shared" si="731"/>
        <v>3.9376470488596982</v>
      </c>
      <c r="KH178" s="193">
        <f t="shared" si="541"/>
        <v>3.9040600573940507</v>
      </c>
      <c r="KI178" s="212">
        <f t="shared" si="732"/>
        <v>56912.842461474254</v>
      </c>
      <c r="KM178" s="3">
        <f t="shared" si="542"/>
        <v>0</v>
      </c>
      <c r="KN178" s="6">
        <f t="shared" si="543"/>
        <v>0</v>
      </c>
      <c r="KO178" s="6">
        <f t="shared" si="544"/>
        <v>5.2509690397093092</v>
      </c>
      <c r="KP178" s="6">
        <f t="shared" si="545"/>
        <v>0</v>
      </c>
      <c r="KQ178" s="193">
        <f t="shared" si="733"/>
        <v>5.6740334309306508</v>
      </c>
      <c r="KR178" s="193">
        <f t="shared" si="734"/>
        <v>4.1745731882913786</v>
      </c>
      <c r="KS178" s="193">
        <f t="shared" si="735"/>
        <v>3.9245334804389116</v>
      </c>
      <c r="KT178" s="193">
        <f t="shared" si="546"/>
        <v>3.9040600573940507</v>
      </c>
      <c r="KU178" s="212">
        <f t="shared" si="736"/>
        <v>56848.297436605942</v>
      </c>
      <c r="KY178" s="3">
        <f t="shared" si="547"/>
        <v>0</v>
      </c>
      <c r="KZ178" s="6">
        <f t="shared" si="548"/>
        <v>0</v>
      </c>
      <c r="LA178" s="6">
        <f t="shared" si="549"/>
        <v>6.2056906832928203</v>
      </c>
      <c r="LB178" s="6">
        <f t="shared" si="550"/>
        <v>0</v>
      </c>
      <c r="LC178" s="193">
        <f t="shared" si="737"/>
        <v>5.6740334309306508</v>
      </c>
      <c r="LD178" s="193">
        <f t="shared" si="738"/>
        <v>4.1745731882913786</v>
      </c>
      <c r="LE178" s="193">
        <f t="shared" si="739"/>
        <v>3.943214930910345</v>
      </c>
      <c r="LF178" s="193">
        <f t="shared" si="551"/>
        <v>3.9040600573940507</v>
      </c>
      <c r="LG178" s="205">
        <f t="shared" si="740"/>
        <v>56940.269752982167</v>
      </c>
      <c r="LK178" s="3">
        <f t="shared" si="552"/>
        <v>0</v>
      </c>
      <c r="LL178" s="6">
        <f t="shared" si="553"/>
        <v>0</v>
      </c>
      <c r="LM178" s="6">
        <f t="shared" si="554"/>
        <v>0</v>
      </c>
      <c r="LN178" s="6">
        <f t="shared" si="555"/>
        <v>5.6040210520161153</v>
      </c>
      <c r="LO178" s="193">
        <f t="shared" si="741"/>
        <v>5.6740334309306508</v>
      </c>
      <c r="LP178" s="193">
        <f t="shared" si="742"/>
        <v>4.1745731882913786</v>
      </c>
      <c r="LQ178" s="193">
        <f t="shared" si="743"/>
        <v>3.8150380693314694</v>
      </c>
      <c r="LR178" s="193">
        <f t="shared" si="556"/>
        <v>4.0110979924357144</v>
      </c>
      <c r="LS178" s="212">
        <f t="shared" si="744"/>
        <v>57066.555633397104</v>
      </c>
      <c r="LW178" s="3">
        <f t="shared" si="557"/>
        <v>0</v>
      </c>
      <c r="LX178" s="6">
        <f t="shared" si="558"/>
        <v>0</v>
      </c>
      <c r="LY178" s="6">
        <f t="shared" si="559"/>
        <v>0</v>
      </c>
      <c r="LZ178" s="6">
        <f t="shared" si="560"/>
        <v>5.2240874213709558</v>
      </c>
      <c r="MA178" s="193">
        <f t="shared" si="745"/>
        <v>5.6740334309306508</v>
      </c>
      <c r="MB178" s="193">
        <f t="shared" si="746"/>
        <v>4.1745731882913786</v>
      </c>
      <c r="MC178" s="193">
        <f t="shared" si="747"/>
        <v>3.8150380693314694</v>
      </c>
      <c r="MD178" s="193">
        <f t="shared" si="561"/>
        <v>4.0041922765373386</v>
      </c>
      <c r="ME178" s="212">
        <f t="shared" si="748"/>
        <v>57017.584377498686</v>
      </c>
      <c r="MI178" s="3">
        <f t="shared" si="562"/>
        <v>0</v>
      </c>
      <c r="MJ178" s="6">
        <f t="shared" si="563"/>
        <v>0</v>
      </c>
      <c r="MK178" s="6">
        <f t="shared" si="564"/>
        <v>0</v>
      </c>
      <c r="ML178" s="6">
        <f t="shared" si="565"/>
        <v>5.9364629788306313</v>
      </c>
      <c r="MM178" s="193">
        <f t="shared" si="749"/>
        <v>5.6740334309306508</v>
      </c>
      <c r="MN178" s="193">
        <f t="shared" si="750"/>
        <v>4.1745731882913786</v>
      </c>
      <c r="MO178" s="193">
        <f t="shared" si="751"/>
        <v>3.8150380693314694</v>
      </c>
      <c r="MP178" s="193">
        <f t="shared" si="566"/>
        <v>4.0171016200001839</v>
      </c>
      <c r="MQ178" s="205">
        <f t="shared" si="752"/>
        <v>57109.163988488668</v>
      </c>
      <c r="MT178" s="3">
        <f t="shared" si="567"/>
        <v>6.2149874198760804</v>
      </c>
      <c r="MU178" s="6">
        <f t="shared" si="568"/>
        <v>6.4671723469175619</v>
      </c>
      <c r="MV178" s="6">
        <f t="shared" si="569"/>
        <v>5.4896494506051861</v>
      </c>
      <c r="MW178" s="6">
        <f t="shared" si="570"/>
        <v>5.6990044596774059</v>
      </c>
      <c r="MX178" s="193">
        <f t="shared" si="753"/>
        <v>5.6951510591725425</v>
      </c>
      <c r="MY178" s="193">
        <f t="shared" si="754"/>
        <v>4.2694073120349953</v>
      </c>
      <c r="MZ178" s="193">
        <f t="shared" si="755"/>
        <v>3.9292366632373623</v>
      </c>
      <c r="NA178" s="193">
        <f t="shared" si="571"/>
        <v>4.0128169956615514</v>
      </c>
      <c r="NB178" s="212">
        <f t="shared" si="756"/>
        <v>57900.122437807411</v>
      </c>
      <c r="NF178" s="3">
        <f t="shared" si="572"/>
        <v>6.2149874198760795</v>
      </c>
      <c r="NG178" s="6">
        <f t="shared" si="573"/>
        <v>0</v>
      </c>
      <c r="NH178" s="6">
        <f t="shared" si="574"/>
        <v>0</v>
      </c>
      <c r="NI178" s="6">
        <f t="shared" si="575"/>
        <v>0</v>
      </c>
      <c r="NJ178" s="193">
        <f t="shared" si="757"/>
        <v>5.6951510591725425</v>
      </c>
      <c r="NK178" s="193">
        <f t="shared" si="758"/>
        <v>4.1745731882913786</v>
      </c>
      <c r="NL178" s="193">
        <f t="shared" si="759"/>
        <v>3.8150380693314694</v>
      </c>
      <c r="NM178" s="193">
        <f t="shared" si="576"/>
        <v>3.9040600573940507</v>
      </c>
      <c r="NN178" s="212">
        <f t="shared" si="760"/>
        <v>56324.407072648835</v>
      </c>
      <c r="NR178" s="3">
        <f t="shared" si="577"/>
        <v>0</v>
      </c>
      <c r="NS178" s="6">
        <f t="shared" si="578"/>
        <v>6.4671723469175619</v>
      </c>
      <c r="NT178" s="6">
        <f t="shared" si="579"/>
        <v>0</v>
      </c>
      <c r="NU178" s="6">
        <f t="shared" si="580"/>
        <v>0</v>
      </c>
      <c r="NV178" s="193">
        <f t="shared" si="761"/>
        <v>5.6740334309306508</v>
      </c>
      <c r="NW178" s="193">
        <f t="shared" si="762"/>
        <v>4.2694073120349953</v>
      </c>
      <c r="NX178" s="193">
        <f t="shared" si="763"/>
        <v>3.8150380693314694</v>
      </c>
      <c r="NY178" s="193">
        <f t="shared" si="581"/>
        <v>3.9040600573940507</v>
      </c>
      <c r="NZ178" s="212">
        <f t="shared" si="764"/>
        <v>56548.604162147989</v>
      </c>
      <c r="OD178" s="3">
        <f t="shared" si="582"/>
        <v>0</v>
      </c>
      <c r="OE178" s="6">
        <f t="shared" si="583"/>
        <v>0</v>
      </c>
      <c r="OF178" s="6">
        <f t="shared" si="584"/>
        <v>5.4896494506051861</v>
      </c>
      <c r="OG178" s="6">
        <f t="shared" si="585"/>
        <v>0</v>
      </c>
      <c r="OH178" s="193">
        <f t="shared" si="765"/>
        <v>5.6740334309306508</v>
      </c>
      <c r="OI178" s="193">
        <f t="shared" si="766"/>
        <v>4.1745731882913786</v>
      </c>
      <c r="OJ178" s="193">
        <f t="shared" si="767"/>
        <v>3.9292366632373623</v>
      </c>
      <c r="OK178" s="193">
        <f t="shared" si="586"/>
        <v>3.9040600573940507</v>
      </c>
      <c r="OL178" s="212">
        <f t="shared" si="768"/>
        <v>56871.438093933073</v>
      </c>
      <c r="OP178" s="3">
        <f t="shared" si="587"/>
        <v>0</v>
      </c>
      <c r="OQ178" s="6">
        <f t="shared" si="588"/>
        <v>0</v>
      </c>
      <c r="OR178" s="6">
        <f t="shared" si="589"/>
        <v>0</v>
      </c>
      <c r="OS178" s="6">
        <f t="shared" si="590"/>
        <v>5.6990044596774059</v>
      </c>
      <c r="OT178" s="193">
        <f t="shared" si="769"/>
        <v>5.6740334309306508</v>
      </c>
      <c r="OU178" s="193">
        <f t="shared" si="770"/>
        <v>4.1745731882913786</v>
      </c>
      <c r="OV178" s="193">
        <f t="shared" si="771"/>
        <v>3.8150380693314694</v>
      </c>
      <c r="OW178" s="193">
        <f t="shared" si="591"/>
        <v>4.0128169956615514</v>
      </c>
      <c r="OX178" s="232">
        <f t="shared" si="772"/>
        <v>57078.752324989844</v>
      </c>
    </row>
    <row r="179" spans="2:414" x14ac:dyDescent="0.2">
      <c r="B179" s="81">
        <v>45416</v>
      </c>
      <c r="C179">
        <v>123</v>
      </c>
      <c r="D179">
        <v>11.368038656724725</v>
      </c>
      <c r="E179">
        <v>0</v>
      </c>
      <c r="F179">
        <v>0</v>
      </c>
      <c r="G179">
        <v>0</v>
      </c>
      <c r="H179">
        <v>0</v>
      </c>
      <c r="I179">
        <v>1</v>
      </c>
      <c r="J179">
        <v>0</v>
      </c>
      <c r="K179">
        <v>0</v>
      </c>
      <c r="L179">
        <v>0</v>
      </c>
      <c r="M179">
        <v>0</v>
      </c>
      <c r="N179">
        <v>0</v>
      </c>
      <c r="O179">
        <v>0</v>
      </c>
      <c r="P179">
        <v>0</v>
      </c>
      <c r="Q179">
        <v>1</v>
      </c>
      <c r="R179">
        <v>0</v>
      </c>
      <c r="S179">
        <v>0</v>
      </c>
      <c r="T179">
        <v>15129</v>
      </c>
      <c r="U179">
        <v>6.7429116055704492</v>
      </c>
      <c r="V179">
        <v>6.476122141797358</v>
      </c>
      <c r="W179">
        <v>4.7797548808454051</v>
      </c>
      <c r="X179">
        <v>4.8046473535817</v>
      </c>
      <c r="Y179" s="3">
        <v>556.81953172720421</v>
      </c>
      <c r="Z179" s="3">
        <v>584.43550533891369</v>
      </c>
      <c r="AA179" s="3">
        <v>73.696674986417975</v>
      </c>
      <c r="AB179" s="3">
        <v>72.473000000000042</v>
      </c>
      <c r="AC179">
        <v>0</v>
      </c>
      <c r="AD179">
        <v>1</v>
      </c>
      <c r="AE179" s="6"/>
      <c r="AF179" s="1" t="s">
        <v>2</v>
      </c>
      <c r="AG179">
        <v>123</v>
      </c>
      <c r="AH179" s="189">
        <v>45416</v>
      </c>
      <c r="AI179">
        <f t="shared" si="592"/>
        <v>5</v>
      </c>
      <c r="AJ179">
        <v>123</v>
      </c>
      <c r="AK179">
        <v>0</v>
      </c>
      <c r="AL179">
        <v>1</v>
      </c>
      <c r="AM179">
        <v>0</v>
      </c>
      <c r="AN179">
        <v>0</v>
      </c>
      <c r="AO179">
        <v>1</v>
      </c>
      <c r="AP179">
        <v>0</v>
      </c>
      <c r="AQ179">
        <v>0</v>
      </c>
      <c r="AS179" s="37"/>
      <c r="AT179" s="37"/>
      <c r="AU179" s="6">
        <f t="shared" si="593"/>
        <v>0</v>
      </c>
      <c r="AV179" s="6">
        <f t="shared" si="594"/>
        <v>0</v>
      </c>
      <c r="AW179" s="6">
        <f t="shared" si="595"/>
        <v>0</v>
      </c>
      <c r="AX179" s="6">
        <f t="shared" si="596"/>
        <v>0</v>
      </c>
      <c r="AY179" s="193">
        <f t="shared" si="597"/>
        <v>5.6740334309306508</v>
      </c>
      <c r="AZ179" s="193">
        <f t="shared" si="598"/>
        <v>4.1745731882913786</v>
      </c>
      <c r="BA179" s="193">
        <f t="shared" si="599"/>
        <v>3.8150380693314694</v>
      </c>
      <c r="BB179" s="193">
        <f t="shared" si="600"/>
        <v>3.9040600573940507</v>
      </c>
      <c r="BC179" s="72">
        <f t="shared" si="601"/>
        <v>56312.210093717425</v>
      </c>
      <c r="BG179" s="3">
        <f t="shared" si="602"/>
        <v>6.6080533734590405</v>
      </c>
      <c r="BH179" s="6">
        <f t="shared" si="603"/>
        <v>0</v>
      </c>
      <c r="BI179" s="6">
        <f t="shared" si="604"/>
        <v>0</v>
      </c>
      <c r="BJ179" s="6">
        <f t="shared" si="605"/>
        <v>0</v>
      </c>
      <c r="BK179" s="193">
        <f t="shared" si="606"/>
        <v>5.6964717645016147</v>
      </c>
      <c r="BL179" s="193">
        <f t="shared" si="607"/>
        <v>4.1745731882913786</v>
      </c>
      <c r="BM179" s="193">
        <f t="shared" si="608"/>
        <v>3.8150380693314694</v>
      </c>
      <c r="BN179" s="193">
        <f t="shared" si="609"/>
        <v>3.9040600573940507</v>
      </c>
      <c r="BO179" s="72">
        <f t="shared" si="610"/>
        <v>56325.169964598354</v>
      </c>
      <c r="BS179" s="3">
        <f t="shared" si="611"/>
        <v>6.6080741934500704</v>
      </c>
      <c r="BT179" s="6">
        <f t="shared" si="612"/>
        <v>0</v>
      </c>
      <c r="BU179" s="6">
        <f t="shared" si="613"/>
        <v>0</v>
      </c>
      <c r="BV179" s="6">
        <f t="shared" si="614"/>
        <v>0</v>
      </c>
      <c r="BW179" s="193">
        <f t="shared" si="615"/>
        <v>5.6964718344108052</v>
      </c>
      <c r="BX179" s="193">
        <f t="shared" si="616"/>
        <v>4.1745731882913786</v>
      </c>
      <c r="BY179" s="193">
        <f t="shared" si="773"/>
        <v>3.8150380693314694</v>
      </c>
      <c r="BZ179" s="193">
        <f t="shared" si="617"/>
        <v>3.9040600573940507</v>
      </c>
      <c r="CA179" s="72">
        <f t="shared" si="618"/>
        <v>56325.169964598354</v>
      </c>
      <c r="CE179" s="3">
        <f t="shared" si="619"/>
        <v>0</v>
      </c>
      <c r="CF179" s="6">
        <f t="shared" si="620"/>
        <v>6.476122141797358</v>
      </c>
      <c r="CG179" s="6">
        <f t="shared" si="621"/>
        <v>0</v>
      </c>
      <c r="CH179" s="6">
        <f t="shared" si="622"/>
        <v>0</v>
      </c>
      <c r="CI179" s="193">
        <f t="shared" si="623"/>
        <v>5.6740334309306508</v>
      </c>
      <c r="CJ179" s="193">
        <f t="shared" si="624"/>
        <v>4.2695325124758217</v>
      </c>
      <c r="CK179" s="193">
        <f t="shared" si="774"/>
        <v>3.8150380693314694</v>
      </c>
      <c r="CL179" s="193">
        <f t="shared" si="625"/>
        <v>3.9040600573940507</v>
      </c>
      <c r="CM179" s="72">
        <f t="shared" si="626"/>
        <v>56548.916905681835</v>
      </c>
      <c r="CQ179" s="3">
        <f t="shared" si="627"/>
        <v>0</v>
      </c>
      <c r="CR179" s="6">
        <f t="shared" si="628"/>
        <v>6.4761925749880458</v>
      </c>
      <c r="CS179" s="6">
        <f t="shared" si="629"/>
        <v>0</v>
      </c>
      <c r="CT179" s="6">
        <f t="shared" si="630"/>
        <v>0</v>
      </c>
      <c r="CU179" s="193">
        <f t="shared" si="631"/>
        <v>5.6740334309306508</v>
      </c>
      <c r="CV179" s="193">
        <f t="shared" si="632"/>
        <v>4.2695334977174166</v>
      </c>
      <c r="CW179" s="193">
        <f t="shared" si="775"/>
        <v>3.8150380693314694</v>
      </c>
      <c r="CX179" s="193">
        <f t="shared" si="633"/>
        <v>3.9040600573940507</v>
      </c>
      <c r="CY179" s="72">
        <f t="shared" si="634"/>
        <v>56548.919366765789</v>
      </c>
      <c r="DC179" s="3">
        <f t="shared" si="635"/>
        <v>0</v>
      </c>
      <c r="DD179" s="6">
        <f t="shared" si="636"/>
        <v>0</v>
      </c>
      <c r="DE179" s="6">
        <f t="shared" si="637"/>
        <v>5.0187426248876754</v>
      </c>
      <c r="DF179" s="6">
        <f t="shared" si="638"/>
        <v>0</v>
      </c>
      <c r="DG179" s="193">
        <f t="shared" si="639"/>
        <v>5.6740334309306508</v>
      </c>
      <c r="DH179" s="193">
        <f t="shared" si="640"/>
        <v>4.1745731882913786</v>
      </c>
      <c r="DI179" s="193">
        <f t="shared" si="776"/>
        <v>3.9199361438706095</v>
      </c>
      <c r="DJ179" s="193">
        <f t="shared" si="641"/>
        <v>3.9040600573940507</v>
      </c>
      <c r="DK179" s="72">
        <f t="shared" si="642"/>
        <v>56825.686665544403</v>
      </c>
      <c r="DO179" s="3">
        <f t="shared" si="643"/>
        <v>0</v>
      </c>
      <c r="DP179" s="6">
        <f t="shared" si="644"/>
        <v>0</v>
      </c>
      <c r="DQ179" s="6">
        <f t="shared" si="645"/>
        <v>4.7798471913317888</v>
      </c>
      <c r="DR179" s="6">
        <f t="shared" si="646"/>
        <v>0</v>
      </c>
      <c r="DS179" s="193">
        <f t="shared" si="647"/>
        <v>5.6740334309306508</v>
      </c>
      <c r="DT179" s="193">
        <f t="shared" si="648"/>
        <v>4.1745731882913786</v>
      </c>
      <c r="DU179" s="193">
        <f t="shared" si="777"/>
        <v>3.9151846236407706</v>
      </c>
      <c r="DV179" s="193">
        <f t="shared" si="649"/>
        <v>3.9040600573940507</v>
      </c>
      <c r="DW179" s="72">
        <f t="shared" si="650"/>
        <v>56802.327033966401</v>
      </c>
      <c r="EA179" s="3">
        <f t="shared" si="651"/>
        <v>0</v>
      </c>
      <c r="EB179" s="6">
        <f t="shared" si="652"/>
        <v>0</v>
      </c>
      <c r="EC179" s="6">
        <f t="shared" si="653"/>
        <v>0</v>
      </c>
      <c r="ED179" s="6">
        <f t="shared" si="654"/>
        <v>14.4139420607451</v>
      </c>
      <c r="EE179" s="193">
        <f t="shared" si="655"/>
        <v>5.6740334309306508</v>
      </c>
      <c r="EF179" s="193">
        <f t="shared" si="656"/>
        <v>4.1745731882913786</v>
      </c>
      <c r="EG179" s="193">
        <f t="shared" si="778"/>
        <v>3.8150380693314694</v>
      </c>
      <c r="EH179" s="193">
        <f t="shared" si="657"/>
        <v>4.1591545414066102</v>
      </c>
      <c r="EI179" s="72">
        <f t="shared" si="658"/>
        <v>58126.662286047926</v>
      </c>
      <c r="EM179" s="3">
        <f t="shared" si="659"/>
        <v>0</v>
      </c>
      <c r="EN179" s="6">
        <f t="shared" si="660"/>
        <v>0</v>
      </c>
      <c r="EO179" s="6">
        <f t="shared" si="661"/>
        <v>0</v>
      </c>
      <c r="EP179" s="6">
        <f t="shared" si="662"/>
        <v>4.8047659369812949</v>
      </c>
      <c r="EQ179" s="193">
        <f t="shared" si="663"/>
        <v>5.6740334309306508</v>
      </c>
      <c r="ER179" s="193">
        <f t="shared" si="664"/>
        <v>4.1745731882913786</v>
      </c>
      <c r="ES179" s="193">
        <f t="shared" si="779"/>
        <v>3.8150380693314694</v>
      </c>
      <c r="ET179" s="193">
        <f t="shared" si="665"/>
        <v>3.9965148695168971</v>
      </c>
      <c r="EU179" s="72">
        <f t="shared" si="666"/>
        <v>56963.190073492638</v>
      </c>
      <c r="EY179" s="3">
        <f t="shared" si="667"/>
        <v>6.6080533734590405</v>
      </c>
      <c r="EZ179" s="6">
        <f t="shared" si="668"/>
        <v>6.476122141797358</v>
      </c>
      <c r="FA179" s="6">
        <f t="shared" si="669"/>
        <v>5.0187426248876754</v>
      </c>
      <c r="FB179" s="6">
        <f t="shared" si="670"/>
        <v>14.4139420607451</v>
      </c>
      <c r="FC179" s="193">
        <f t="shared" si="671"/>
        <v>5.6964717645016147</v>
      </c>
      <c r="FD179" s="193">
        <f t="shared" si="672"/>
        <v>4.2695325124758217</v>
      </c>
      <c r="FE179" s="193">
        <f t="shared" si="780"/>
        <v>3.9199361438706095</v>
      </c>
      <c r="FF179" s="193">
        <f t="shared" si="673"/>
        <v>4.1591545414066102</v>
      </c>
      <c r="FG179" s="72">
        <f t="shared" si="674"/>
        <v>58916.80165852006</v>
      </c>
      <c r="FK179" s="3">
        <f t="shared" si="675"/>
        <v>6.7429324255614809</v>
      </c>
      <c r="FL179" s="6">
        <f t="shared" si="676"/>
        <v>6.4761925749880458</v>
      </c>
      <c r="FM179" s="6">
        <f t="shared" si="677"/>
        <v>4.7798471913317888</v>
      </c>
      <c r="FN179" s="6">
        <f t="shared" si="678"/>
        <v>4.8047659369812949</v>
      </c>
      <c r="FO179" s="193">
        <f t="shared" si="679"/>
        <v>5.6969245577318315</v>
      </c>
      <c r="FP179" s="193">
        <f t="shared" si="680"/>
        <v>4.2695334977174166</v>
      </c>
      <c r="FQ179" s="193">
        <f t="shared" si="781"/>
        <v>3.9151846236407706</v>
      </c>
      <c r="FR179" s="193">
        <f t="shared" si="681"/>
        <v>3.9965148695168971</v>
      </c>
      <c r="FS179" s="205">
        <f t="shared" si="682"/>
        <v>57714.049947359861</v>
      </c>
      <c r="FW179" s="3">
        <f t="shared" si="683"/>
        <v>7.7543483464060161</v>
      </c>
      <c r="FX179" s="6">
        <f t="shared" si="684"/>
        <v>7.3180180202310137</v>
      </c>
      <c r="FY179" s="6">
        <f t="shared" si="685"/>
        <v>5.9268960522483027</v>
      </c>
      <c r="FZ179" s="6">
        <f t="shared" si="686"/>
        <v>5.6694838772264058</v>
      </c>
      <c r="GA179" s="193">
        <f t="shared" si="687"/>
        <v>5.7003133956807552</v>
      </c>
      <c r="GB179" s="193">
        <f t="shared" si="688"/>
        <v>4.2812404164941622</v>
      </c>
      <c r="GC179" s="193">
        <f t="shared" si="782"/>
        <v>3.9377956186245839</v>
      </c>
      <c r="GD179" s="193">
        <f t="shared" si="689"/>
        <v>4.0122830505884872</v>
      </c>
      <c r="GE179" s="72">
        <f t="shared" si="690"/>
        <v>57972.536776310051</v>
      </c>
      <c r="GI179" s="3">
        <f t="shared" si="691"/>
        <v>7.4172027661274944</v>
      </c>
      <c r="GJ179" s="6">
        <f t="shared" si="692"/>
        <v>7.1237343559770947</v>
      </c>
      <c r="GK179" s="6">
        <f t="shared" si="693"/>
        <v>5.2577303689299457</v>
      </c>
      <c r="GL179" s="6">
        <f t="shared" si="694"/>
        <v>5.2851120889398704</v>
      </c>
      <c r="GM179" s="193">
        <f t="shared" si="695"/>
        <v>5.6991850353350522</v>
      </c>
      <c r="GN179" s="193">
        <f t="shared" si="696"/>
        <v>4.2785507333359192</v>
      </c>
      <c r="GO179" s="193">
        <f t="shared" si="783"/>
        <v>3.9246670168964277</v>
      </c>
      <c r="GP179" s="193">
        <f t="shared" si="697"/>
        <v>4.0053046874298852</v>
      </c>
      <c r="GQ179" s="72">
        <f t="shared" si="698"/>
        <v>57848.956789757729</v>
      </c>
      <c r="GU179" s="3">
        <f t="shared" si="699"/>
        <v>8.7657850872415839</v>
      </c>
      <c r="GV179" s="6">
        <f t="shared" si="700"/>
        <v>7.7713465701568296</v>
      </c>
      <c r="GW179" s="6">
        <f t="shared" si="701"/>
        <v>6.2136813450990269</v>
      </c>
      <c r="GX179" s="6">
        <f t="shared" si="702"/>
        <v>6.005809191977125</v>
      </c>
      <c r="GY179" s="193">
        <f t="shared" si="703"/>
        <v>5.7036908575892138</v>
      </c>
      <c r="GZ179" s="193">
        <f t="shared" si="704"/>
        <v>4.2874883522334519</v>
      </c>
      <c r="HA179" s="193">
        <f t="shared" si="784"/>
        <v>3.9433698242093085</v>
      </c>
      <c r="HB179" s="193">
        <f t="shared" si="705"/>
        <v>4.0183494249318494</v>
      </c>
      <c r="HC179" s="205">
        <f t="shared" si="706"/>
        <v>58062.298000606512</v>
      </c>
      <c r="HG179" s="3">
        <f t="shared" si="507"/>
        <v>7.7543483464060161</v>
      </c>
      <c r="HH179" s="6">
        <f t="shared" si="508"/>
        <v>0</v>
      </c>
      <c r="HI179" s="6">
        <f t="shared" si="509"/>
        <v>0</v>
      </c>
      <c r="HJ179" s="6">
        <f t="shared" si="510"/>
        <v>0</v>
      </c>
      <c r="HK179" s="193">
        <f t="shared" si="707"/>
        <v>5.7003133956807552</v>
      </c>
      <c r="HL179" s="193">
        <f t="shared" si="707"/>
        <v>4.1745731882913786</v>
      </c>
      <c r="HM179" s="193">
        <f t="shared" si="707"/>
        <v>3.8150380693314694</v>
      </c>
      <c r="HN179" s="193">
        <f t="shared" si="511"/>
        <v>3.9040600573940507</v>
      </c>
      <c r="HO179" s="212">
        <f t="shared" si="708"/>
        <v>56327.389102370369</v>
      </c>
      <c r="HS179" s="3">
        <f t="shared" si="512"/>
        <v>7.4172027661274944</v>
      </c>
      <c r="HT179" s="6">
        <f t="shared" si="513"/>
        <v>0</v>
      </c>
      <c r="HU179" s="6">
        <f t="shared" si="514"/>
        <v>0</v>
      </c>
      <c r="HV179" s="6">
        <f t="shared" si="515"/>
        <v>0</v>
      </c>
      <c r="HW179" s="193">
        <f t="shared" si="709"/>
        <v>5.6991850353350522</v>
      </c>
      <c r="HX179" s="193">
        <f t="shared" si="710"/>
        <v>4.1745731882913786</v>
      </c>
      <c r="HY179" s="193">
        <f t="shared" si="711"/>
        <v>3.8150380693314694</v>
      </c>
      <c r="HZ179" s="193">
        <f t="shared" si="516"/>
        <v>3.9040600573940507</v>
      </c>
      <c r="IA179" s="212">
        <f t="shared" si="712"/>
        <v>56326.737290214296</v>
      </c>
      <c r="IE179" s="3">
        <f t="shared" si="517"/>
        <v>8.7657850872415839</v>
      </c>
      <c r="IF179" s="6">
        <f t="shared" si="518"/>
        <v>0</v>
      </c>
      <c r="IG179" s="6">
        <f t="shared" si="519"/>
        <v>0</v>
      </c>
      <c r="IH179" s="6">
        <f t="shared" si="520"/>
        <v>0</v>
      </c>
      <c r="II179" s="193">
        <f t="shared" si="713"/>
        <v>5.7036908575892138</v>
      </c>
      <c r="IJ179" s="193">
        <f t="shared" si="714"/>
        <v>4.1745731882913786</v>
      </c>
      <c r="IK179" s="193">
        <f t="shared" si="715"/>
        <v>3.8150380693314694</v>
      </c>
      <c r="IL179" s="193">
        <f t="shared" si="521"/>
        <v>3.9040600573940507</v>
      </c>
      <c r="IM179" s="205">
        <f t="shared" si="716"/>
        <v>56329.340182627682</v>
      </c>
      <c r="IQ179" s="3">
        <f t="shared" si="522"/>
        <v>0</v>
      </c>
      <c r="IR179" s="6">
        <f t="shared" si="523"/>
        <v>7.3180180202310137</v>
      </c>
      <c r="IS179" s="6">
        <f t="shared" si="524"/>
        <v>0</v>
      </c>
      <c r="IT179" s="6">
        <f t="shared" si="525"/>
        <v>0</v>
      </c>
      <c r="IU179" s="193">
        <f t="shared" si="717"/>
        <v>5.6740334309306508</v>
      </c>
      <c r="IV179" s="193">
        <f t="shared" si="718"/>
        <v>4.2812404164941622</v>
      </c>
      <c r="IW179" s="193">
        <f t="shared" si="719"/>
        <v>3.8150380693314694</v>
      </c>
      <c r="IX179" s="193">
        <f t="shared" si="526"/>
        <v>3.9040600573940507</v>
      </c>
      <c r="IY179" s="212">
        <f t="shared" si="720"/>
        <v>56578.170224458678</v>
      </c>
      <c r="JC179" s="3">
        <f t="shared" si="527"/>
        <v>0</v>
      </c>
      <c r="JD179" s="6">
        <f t="shared" si="528"/>
        <v>7.1237343559770947</v>
      </c>
      <c r="JE179" s="6">
        <f t="shared" si="529"/>
        <v>0</v>
      </c>
      <c r="JF179" s="6">
        <f t="shared" si="530"/>
        <v>0</v>
      </c>
      <c r="JG179" s="193">
        <f t="shared" si="721"/>
        <v>5.6740334309306508</v>
      </c>
      <c r="JH179" s="193">
        <f t="shared" si="722"/>
        <v>4.2785507333359192</v>
      </c>
      <c r="JI179" s="193">
        <f t="shared" si="723"/>
        <v>3.8150380693314694</v>
      </c>
      <c r="JJ179" s="193">
        <f t="shared" si="531"/>
        <v>3.9040600573940507</v>
      </c>
      <c r="JK179" s="212">
        <f t="shared" si="724"/>
        <v>56571.448455001082</v>
      </c>
      <c r="JO179" s="3">
        <f t="shared" si="532"/>
        <v>0</v>
      </c>
      <c r="JP179" s="6">
        <f t="shared" si="533"/>
        <v>7.7713465701568296</v>
      </c>
      <c r="JQ179" s="6">
        <f t="shared" si="534"/>
        <v>0</v>
      </c>
      <c r="JR179" s="6">
        <f t="shared" si="535"/>
        <v>0</v>
      </c>
      <c r="JS179" s="193">
        <f t="shared" si="725"/>
        <v>5.6740334309306508</v>
      </c>
      <c r="JT179" s="193">
        <f t="shared" si="726"/>
        <v>4.2874883522334519</v>
      </c>
      <c r="JU179" s="193">
        <f t="shared" si="727"/>
        <v>3.8150380693314694</v>
      </c>
      <c r="JV179" s="193">
        <f t="shared" si="536"/>
        <v>3.9040600573940507</v>
      </c>
      <c r="JW179" s="205">
        <f t="shared" si="728"/>
        <v>56593.787482106804</v>
      </c>
      <c r="KA179" s="3">
        <f t="shared" si="537"/>
        <v>0</v>
      </c>
      <c r="KB179" s="6">
        <f t="shared" si="538"/>
        <v>0</v>
      </c>
      <c r="KC179" s="6">
        <f t="shared" si="539"/>
        <v>5.9268960522483027</v>
      </c>
      <c r="KD179" s="6">
        <f t="shared" si="540"/>
        <v>0</v>
      </c>
      <c r="KE179" s="193">
        <f t="shared" si="729"/>
        <v>5.6740334309306508</v>
      </c>
      <c r="KF179" s="193">
        <f t="shared" si="730"/>
        <v>4.1745731882913786</v>
      </c>
      <c r="KG179" s="193">
        <f t="shared" si="731"/>
        <v>3.9377956186245839</v>
      </c>
      <c r="KH179" s="193">
        <f t="shared" si="541"/>
        <v>3.9040600573940507</v>
      </c>
      <c r="KI179" s="212">
        <f t="shared" si="732"/>
        <v>56913.574142002202</v>
      </c>
      <c r="KM179" s="3">
        <f t="shared" si="542"/>
        <v>0</v>
      </c>
      <c r="KN179" s="6">
        <f t="shared" si="543"/>
        <v>0</v>
      </c>
      <c r="KO179" s="6">
        <f t="shared" si="544"/>
        <v>5.2577303689299457</v>
      </c>
      <c r="KP179" s="6">
        <f t="shared" si="545"/>
        <v>0</v>
      </c>
      <c r="KQ179" s="193">
        <f t="shared" si="733"/>
        <v>5.6740334309306508</v>
      </c>
      <c r="KR179" s="193">
        <f t="shared" si="734"/>
        <v>4.1745731882913786</v>
      </c>
      <c r="KS179" s="193">
        <f t="shared" si="735"/>
        <v>3.9246670168964277</v>
      </c>
      <c r="KT179" s="193">
        <f t="shared" si="546"/>
        <v>3.9040600573940507</v>
      </c>
      <c r="KU179" s="212">
        <f t="shared" si="736"/>
        <v>56848.954334418544</v>
      </c>
      <c r="KY179" s="3">
        <f t="shared" si="547"/>
        <v>0</v>
      </c>
      <c r="KZ179" s="6">
        <f t="shared" si="548"/>
        <v>0</v>
      </c>
      <c r="LA179" s="6">
        <f t="shared" si="549"/>
        <v>6.2136813450990269</v>
      </c>
      <c r="LB179" s="6">
        <f t="shared" si="550"/>
        <v>0</v>
      </c>
      <c r="LC179" s="193">
        <f t="shared" si="737"/>
        <v>5.6740334309306508</v>
      </c>
      <c r="LD179" s="193">
        <f t="shared" si="738"/>
        <v>4.1745731882913786</v>
      </c>
      <c r="LE179" s="193">
        <f t="shared" si="739"/>
        <v>3.9433698242093085</v>
      </c>
      <c r="LF179" s="193">
        <f t="shared" si="551"/>
        <v>3.9040600573940507</v>
      </c>
      <c r="LG179" s="205">
        <f t="shared" si="740"/>
        <v>56941.032943653874</v>
      </c>
      <c r="LK179" s="3">
        <f t="shared" si="552"/>
        <v>0</v>
      </c>
      <c r="LL179" s="6">
        <f t="shared" si="553"/>
        <v>0</v>
      </c>
      <c r="LM179" s="6">
        <f t="shared" si="554"/>
        <v>0</v>
      </c>
      <c r="LN179" s="6">
        <f t="shared" si="555"/>
        <v>5.6694838772264058</v>
      </c>
      <c r="LO179" s="193">
        <f t="shared" si="741"/>
        <v>5.6740334309306508</v>
      </c>
      <c r="LP179" s="193">
        <f t="shared" si="742"/>
        <v>4.1745731882913786</v>
      </c>
      <c r="LQ179" s="193">
        <f t="shared" si="743"/>
        <v>3.8150380693314694</v>
      </c>
      <c r="LR179" s="193">
        <f t="shared" si="556"/>
        <v>4.0122830505884872</v>
      </c>
      <c r="LS179" s="212">
        <f t="shared" si="744"/>
        <v>57074.963592653759</v>
      </c>
      <c r="LW179" s="3">
        <f t="shared" si="557"/>
        <v>0</v>
      </c>
      <c r="LX179" s="6">
        <f t="shared" si="558"/>
        <v>0</v>
      </c>
      <c r="LY179" s="6">
        <f t="shared" si="559"/>
        <v>0</v>
      </c>
      <c r="LZ179" s="6">
        <f t="shared" si="560"/>
        <v>5.2851120889398704</v>
      </c>
      <c r="MA179" s="193">
        <f t="shared" si="745"/>
        <v>5.6740334309306508</v>
      </c>
      <c r="MB179" s="193">
        <f t="shared" si="746"/>
        <v>4.1745731882913786</v>
      </c>
      <c r="MC179" s="193">
        <f t="shared" si="747"/>
        <v>3.8150380693314694</v>
      </c>
      <c r="MD179" s="193">
        <f t="shared" si="561"/>
        <v>4.0053046874298852</v>
      </c>
      <c r="ME179" s="212">
        <f t="shared" si="748"/>
        <v>57025.470097653662</v>
      </c>
      <c r="MI179" s="3">
        <f t="shared" si="562"/>
        <v>0</v>
      </c>
      <c r="MJ179" s="6">
        <f t="shared" si="563"/>
        <v>0</v>
      </c>
      <c r="MK179" s="6">
        <f t="shared" si="564"/>
        <v>0</v>
      </c>
      <c r="ML179" s="6">
        <f t="shared" si="565"/>
        <v>6.005809191977125</v>
      </c>
      <c r="MM179" s="193">
        <f t="shared" si="749"/>
        <v>5.6740334309306508</v>
      </c>
      <c r="MN179" s="193">
        <f t="shared" si="750"/>
        <v>4.1745731882913786</v>
      </c>
      <c r="MO179" s="193">
        <f t="shared" si="751"/>
        <v>3.8150380693314694</v>
      </c>
      <c r="MP179" s="193">
        <f t="shared" si="566"/>
        <v>4.0183494249318494</v>
      </c>
      <c r="MQ179" s="205">
        <f t="shared" si="752"/>
        <v>57118.023779339084</v>
      </c>
      <c r="MT179" s="3">
        <f t="shared" si="567"/>
        <v>6.4057660252919266</v>
      </c>
      <c r="MU179" s="6">
        <f t="shared" si="568"/>
        <v>6.476122141797358</v>
      </c>
      <c r="MV179" s="6">
        <f t="shared" si="569"/>
        <v>5.4967181129722151</v>
      </c>
      <c r="MW179" s="6">
        <f t="shared" si="570"/>
        <v>5.7655768242980399</v>
      </c>
      <c r="MX179" s="193">
        <f t="shared" si="753"/>
        <v>5.6957922949434199</v>
      </c>
      <c r="MY179" s="193">
        <f t="shared" si="754"/>
        <v>4.2695325124758217</v>
      </c>
      <c r="MZ179" s="193">
        <f t="shared" si="755"/>
        <v>3.92937561410537</v>
      </c>
      <c r="NA179" s="193">
        <f t="shared" si="571"/>
        <v>4.0140200588462669</v>
      </c>
      <c r="NB179" s="212">
        <f t="shared" si="756"/>
        <v>57910.180214023829</v>
      </c>
      <c r="NF179" s="3">
        <f t="shared" si="572"/>
        <v>6.4057660252919257</v>
      </c>
      <c r="NG179" s="6">
        <f t="shared" si="573"/>
        <v>0</v>
      </c>
      <c r="NH179" s="6">
        <f t="shared" si="574"/>
        <v>0</v>
      </c>
      <c r="NI179" s="6">
        <f t="shared" si="575"/>
        <v>0</v>
      </c>
      <c r="NJ179" s="193">
        <f t="shared" si="757"/>
        <v>5.6957922949434199</v>
      </c>
      <c r="NK179" s="193">
        <f t="shared" si="758"/>
        <v>4.1745731882913786</v>
      </c>
      <c r="NL179" s="193">
        <f t="shared" si="759"/>
        <v>3.8150380693314694</v>
      </c>
      <c r="NM179" s="193">
        <f t="shared" si="576"/>
        <v>3.9040600573940507</v>
      </c>
      <c r="NN179" s="212">
        <f t="shared" si="760"/>
        <v>56324.777474654591</v>
      </c>
      <c r="NR179" s="3">
        <f t="shared" si="577"/>
        <v>0</v>
      </c>
      <c r="NS179" s="6">
        <f t="shared" si="578"/>
        <v>6.476122141797358</v>
      </c>
      <c r="NT179" s="6">
        <f t="shared" si="579"/>
        <v>0</v>
      </c>
      <c r="NU179" s="6">
        <f t="shared" si="580"/>
        <v>0</v>
      </c>
      <c r="NV179" s="193">
        <f t="shared" si="761"/>
        <v>5.6740334309306508</v>
      </c>
      <c r="NW179" s="193">
        <f t="shared" si="762"/>
        <v>4.2695325124758217</v>
      </c>
      <c r="NX179" s="193">
        <f t="shared" si="763"/>
        <v>3.8150380693314694</v>
      </c>
      <c r="NY179" s="193">
        <f t="shared" si="581"/>
        <v>3.9040600573940507</v>
      </c>
      <c r="NZ179" s="212">
        <f t="shared" si="764"/>
        <v>56548.916905681835</v>
      </c>
      <c r="OD179" s="3">
        <f t="shared" si="582"/>
        <v>0</v>
      </c>
      <c r="OE179" s="6">
        <f t="shared" si="583"/>
        <v>0</v>
      </c>
      <c r="OF179" s="6">
        <f t="shared" si="584"/>
        <v>5.4967181129722151</v>
      </c>
      <c r="OG179" s="6">
        <f t="shared" si="585"/>
        <v>0</v>
      </c>
      <c r="OH179" s="193">
        <f t="shared" si="765"/>
        <v>5.6740334309306508</v>
      </c>
      <c r="OI179" s="193">
        <f t="shared" si="766"/>
        <v>4.1745731882913786</v>
      </c>
      <c r="OJ179" s="193">
        <f t="shared" si="767"/>
        <v>3.92937561410537</v>
      </c>
      <c r="OK179" s="193">
        <f t="shared" si="586"/>
        <v>3.9040600573940507</v>
      </c>
      <c r="OL179" s="212">
        <f t="shared" si="768"/>
        <v>56872.121904926324</v>
      </c>
      <c r="OP179" s="3">
        <f t="shared" si="587"/>
        <v>0</v>
      </c>
      <c r="OQ179" s="6">
        <f t="shared" si="588"/>
        <v>0</v>
      </c>
      <c r="OR179" s="6">
        <f t="shared" si="589"/>
        <v>0</v>
      </c>
      <c r="OS179" s="6">
        <f t="shared" si="590"/>
        <v>5.7655768242980399</v>
      </c>
      <c r="OT179" s="193">
        <f t="shared" si="769"/>
        <v>5.6740334309306508</v>
      </c>
      <c r="OU179" s="193">
        <f t="shared" si="770"/>
        <v>4.1745731882913786</v>
      </c>
      <c r="OV179" s="193">
        <f t="shared" si="771"/>
        <v>3.8150380693314694</v>
      </c>
      <c r="OW179" s="193">
        <f t="shared" si="591"/>
        <v>4.0140200588462669</v>
      </c>
      <c r="OX179" s="232">
        <f t="shared" si="772"/>
        <v>57087.289863387545</v>
      </c>
    </row>
    <row r="180" spans="2:414" x14ac:dyDescent="0.2">
      <c r="B180" s="81">
        <v>45423</v>
      </c>
      <c r="C180">
        <v>124</v>
      </c>
      <c r="D180">
        <v>11.503131340275733</v>
      </c>
      <c r="E180">
        <v>0</v>
      </c>
      <c r="F180">
        <v>0</v>
      </c>
      <c r="G180">
        <v>0</v>
      </c>
      <c r="H180">
        <v>0</v>
      </c>
      <c r="I180">
        <v>1</v>
      </c>
      <c r="J180">
        <v>0</v>
      </c>
      <c r="K180">
        <v>0</v>
      </c>
      <c r="L180">
        <v>0</v>
      </c>
      <c r="M180">
        <v>0</v>
      </c>
      <c r="N180">
        <v>0</v>
      </c>
      <c r="O180">
        <v>0</v>
      </c>
      <c r="P180">
        <v>0</v>
      </c>
      <c r="Q180">
        <v>1</v>
      </c>
      <c r="R180">
        <v>0</v>
      </c>
      <c r="S180">
        <v>0</v>
      </c>
      <c r="T180">
        <v>15376</v>
      </c>
      <c r="U180">
        <v>6.8656613030715246</v>
      </c>
      <c r="V180">
        <v>7.2616379836491021</v>
      </c>
      <c r="W180">
        <v>5.8407451543188049</v>
      </c>
      <c r="X180">
        <v>4.8623184369283239</v>
      </c>
      <c r="Y180" s="3">
        <v>667.57294309400299</v>
      </c>
      <c r="Z180" s="3">
        <v>1359.5759933272677</v>
      </c>
      <c r="AA180" s="3">
        <v>298.65712091307267</v>
      </c>
      <c r="AB180" s="3">
        <v>79.720250000000064</v>
      </c>
      <c r="AC180">
        <v>0</v>
      </c>
      <c r="AD180">
        <v>1</v>
      </c>
      <c r="AE180" s="6"/>
      <c r="AF180" s="1" t="s">
        <v>2</v>
      </c>
      <c r="AG180">
        <v>124</v>
      </c>
      <c r="AH180" s="189">
        <v>45423</v>
      </c>
      <c r="AI180">
        <f t="shared" si="592"/>
        <v>5</v>
      </c>
      <c r="AJ180">
        <v>124</v>
      </c>
      <c r="AK180">
        <v>0</v>
      </c>
      <c r="AL180">
        <v>1</v>
      </c>
      <c r="AM180">
        <v>0</v>
      </c>
      <c r="AN180">
        <v>0</v>
      </c>
      <c r="AO180">
        <v>1</v>
      </c>
      <c r="AP180">
        <v>0</v>
      </c>
      <c r="AQ180">
        <v>0</v>
      </c>
      <c r="AS180" s="37"/>
      <c r="AT180" s="37"/>
      <c r="AU180" s="6">
        <f t="shared" si="593"/>
        <v>0</v>
      </c>
      <c r="AV180" s="6">
        <f t="shared" si="594"/>
        <v>0</v>
      </c>
      <c r="AW180" s="6">
        <f t="shared" si="595"/>
        <v>0</v>
      </c>
      <c r="AX180" s="6">
        <f t="shared" si="596"/>
        <v>0</v>
      </c>
      <c r="AY180" s="193">
        <f t="shared" si="597"/>
        <v>5.6740334309306508</v>
      </c>
      <c r="AZ180" s="193">
        <f t="shared" si="598"/>
        <v>4.1745731882913786</v>
      </c>
      <c r="BA180" s="193">
        <f t="shared" si="599"/>
        <v>3.8150380693314694</v>
      </c>
      <c r="BB180" s="193">
        <f t="shared" si="600"/>
        <v>3.9040600573940507</v>
      </c>
      <c r="BC180" s="72">
        <f t="shared" si="601"/>
        <v>56312.210093717425</v>
      </c>
      <c r="BG180" s="3">
        <f t="shared" si="602"/>
        <v>6.7283480770100939</v>
      </c>
      <c r="BH180" s="6">
        <f t="shared" si="603"/>
        <v>0</v>
      </c>
      <c r="BI180" s="6">
        <f t="shared" si="604"/>
        <v>0</v>
      </c>
      <c r="BJ180" s="6">
        <f t="shared" si="605"/>
        <v>0</v>
      </c>
      <c r="BK180" s="193">
        <f t="shared" si="606"/>
        <v>5.6968756074986349</v>
      </c>
      <c r="BL180" s="193">
        <f t="shared" si="607"/>
        <v>4.1745731882913786</v>
      </c>
      <c r="BM180" s="193">
        <f t="shared" si="608"/>
        <v>3.8150380693314694</v>
      </c>
      <c r="BN180" s="193">
        <f t="shared" si="609"/>
        <v>3.9040600573940507</v>
      </c>
      <c r="BO180" s="72">
        <f t="shared" si="610"/>
        <v>56325.403242445405</v>
      </c>
      <c r="BS180" s="3">
        <f t="shared" si="611"/>
        <v>6.7283692760135976</v>
      </c>
      <c r="BT180" s="6">
        <f t="shared" si="612"/>
        <v>0</v>
      </c>
      <c r="BU180" s="6">
        <f t="shared" si="613"/>
        <v>0</v>
      </c>
      <c r="BV180" s="6">
        <f t="shared" si="614"/>
        <v>0</v>
      </c>
      <c r="BW180" s="193">
        <f t="shared" si="615"/>
        <v>5.6968756786517289</v>
      </c>
      <c r="BX180" s="193">
        <f t="shared" si="616"/>
        <v>4.1745731882913786</v>
      </c>
      <c r="BY180" s="193">
        <f t="shared" si="773"/>
        <v>3.8150380693314694</v>
      </c>
      <c r="BZ180" s="193">
        <f t="shared" si="617"/>
        <v>3.9040600573940507</v>
      </c>
      <c r="CA180" s="72">
        <f t="shared" si="618"/>
        <v>56325.403242445405</v>
      </c>
      <c r="CE180" s="3">
        <f t="shared" si="619"/>
        <v>0</v>
      </c>
      <c r="CF180" s="6">
        <f t="shared" si="620"/>
        <v>7.2616379836491021</v>
      </c>
      <c r="CG180" s="6">
        <f t="shared" si="621"/>
        <v>0</v>
      </c>
      <c r="CH180" s="6">
        <f t="shared" si="622"/>
        <v>0</v>
      </c>
      <c r="CI180" s="193">
        <f t="shared" si="623"/>
        <v>5.6740334309306508</v>
      </c>
      <c r="CJ180" s="193">
        <f t="shared" si="624"/>
        <v>4.2804606302276706</v>
      </c>
      <c r="CK180" s="193">
        <f t="shared" si="774"/>
        <v>3.8150380693314694</v>
      </c>
      <c r="CL180" s="193">
        <f t="shared" si="625"/>
        <v>3.9040600573940507</v>
      </c>
      <c r="CM180" s="72">
        <f t="shared" si="626"/>
        <v>56576.221383532749</v>
      </c>
      <c r="CQ180" s="3">
        <f t="shared" si="627"/>
        <v>0</v>
      </c>
      <c r="CR180" s="6">
        <f t="shared" si="628"/>
        <v>7.2617169599749971</v>
      </c>
      <c r="CS180" s="6">
        <f t="shared" si="629"/>
        <v>0</v>
      </c>
      <c r="CT180" s="6">
        <f t="shared" si="630"/>
        <v>0</v>
      </c>
      <c r="CU180" s="193">
        <f t="shared" si="631"/>
        <v>5.6740334309306508</v>
      </c>
      <c r="CV180" s="193">
        <f t="shared" si="632"/>
        <v>4.2804617229662005</v>
      </c>
      <c r="CW180" s="193">
        <f t="shared" si="775"/>
        <v>3.8150380693314694</v>
      </c>
      <c r="CX180" s="193">
        <f t="shared" si="633"/>
        <v>3.9040600573940507</v>
      </c>
      <c r="CY180" s="72">
        <f t="shared" si="634"/>
        <v>56576.224114456651</v>
      </c>
      <c r="DC180" s="3">
        <f t="shared" si="635"/>
        <v>0</v>
      </c>
      <c r="DD180" s="6">
        <f t="shared" si="636"/>
        <v>0</v>
      </c>
      <c r="DE180" s="6">
        <f t="shared" si="637"/>
        <v>6.1327824120347456</v>
      </c>
      <c r="DF180" s="6">
        <f t="shared" si="638"/>
        <v>0</v>
      </c>
      <c r="DG180" s="193">
        <f t="shared" si="639"/>
        <v>5.6740334309306508</v>
      </c>
      <c r="DH180" s="193">
        <f t="shared" si="640"/>
        <v>4.1745731882913786</v>
      </c>
      <c r="DI180" s="193">
        <f t="shared" si="776"/>
        <v>3.9418005466696941</v>
      </c>
      <c r="DJ180" s="193">
        <f t="shared" si="641"/>
        <v>3.9040600573940507</v>
      </c>
      <c r="DK180" s="72">
        <f t="shared" si="642"/>
        <v>56933.301268364237</v>
      </c>
      <c r="DO180" s="3">
        <f t="shared" si="643"/>
        <v>0</v>
      </c>
      <c r="DP180" s="6">
        <f t="shared" si="644"/>
        <v>0</v>
      </c>
      <c r="DQ180" s="6">
        <f t="shared" si="645"/>
        <v>5.8408579555062046</v>
      </c>
      <c r="DR180" s="6">
        <f t="shared" si="646"/>
        <v>0</v>
      </c>
      <c r="DS180" s="193">
        <f t="shared" si="647"/>
        <v>5.6740334309306508</v>
      </c>
      <c r="DT180" s="193">
        <f t="shared" si="648"/>
        <v>4.1745731882913786</v>
      </c>
      <c r="DU180" s="193">
        <f t="shared" si="777"/>
        <v>3.9361172309058312</v>
      </c>
      <c r="DV180" s="193">
        <f t="shared" si="649"/>
        <v>3.9040600573940507</v>
      </c>
      <c r="DW180" s="72">
        <f t="shared" si="650"/>
        <v>56905.308918363691</v>
      </c>
      <c r="EA180" s="3">
        <f t="shared" si="651"/>
        <v>0</v>
      </c>
      <c r="EB180" s="6">
        <f t="shared" si="652"/>
        <v>0</v>
      </c>
      <c r="EC180" s="6">
        <f t="shared" si="653"/>
        <v>0</v>
      </c>
      <c r="ED180" s="6">
        <f t="shared" si="654"/>
        <v>14.586955310784973</v>
      </c>
      <c r="EE180" s="193">
        <f t="shared" si="655"/>
        <v>5.6740334309306508</v>
      </c>
      <c r="EF180" s="193">
        <f t="shared" si="656"/>
        <v>4.1745731882913786</v>
      </c>
      <c r="EG180" s="193">
        <f t="shared" si="778"/>
        <v>3.8150380693314694</v>
      </c>
      <c r="EH180" s="193">
        <f t="shared" si="657"/>
        <v>4.1618534942447365</v>
      </c>
      <c r="EI180" s="72">
        <f t="shared" si="658"/>
        <v>58146.168852297844</v>
      </c>
      <c r="EM180" s="3">
        <f t="shared" si="659"/>
        <v>0</v>
      </c>
      <c r="EN180" s="6">
        <f t="shared" si="660"/>
        <v>0</v>
      </c>
      <c r="EO180" s="6">
        <f t="shared" si="661"/>
        <v>0</v>
      </c>
      <c r="EP180" s="6">
        <f t="shared" si="662"/>
        <v>4.8624384437067061</v>
      </c>
      <c r="EQ180" s="193">
        <f t="shared" si="663"/>
        <v>5.6740334309306508</v>
      </c>
      <c r="ER180" s="193">
        <f t="shared" si="664"/>
        <v>4.1745731882913786</v>
      </c>
      <c r="ES180" s="193">
        <f t="shared" si="779"/>
        <v>3.8150380693314694</v>
      </c>
      <c r="ET180" s="193">
        <f t="shared" si="665"/>
        <v>3.9975743047206906</v>
      </c>
      <c r="EU180" s="72">
        <f t="shared" si="666"/>
        <v>56970.693067280998</v>
      </c>
      <c r="EY180" s="3">
        <f t="shared" si="667"/>
        <v>6.7283480770100939</v>
      </c>
      <c r="EZ180" s="6">
        <f t="shared" si="668"/>
        <v>7.2616379836491021</v>
      </c>
      <c r="FA180" s="6">
        <f t="shared" si="669"/>
        <v>6.1327824120347456</v>
      </c>
      <c r="FB180" s="6">
        <f t="shared" si="670"/>
        <v>14.586955310784973</v>
      </c>
      <c r="FC180" s="193">
        <f t="shared" si="671"/>
        <v>5.6968756074986349</v>
      </c>
      <c r="FD180" s="193">
        <f t="shared" si="672"/>
        <v>4.2804606302276706</v>
      </c>
      <c r="FE180" s="193">
        <f t="shared" si="780"/>
        <v>3.9418005466696941</v>
      </c>
      <c r="FF180" s="193">
        <f t="shared" si="673"/>
        <v>4.1618534942447365</v>
      </c>
      <c r="FG180" s="72">
        <f t="shared" si="674"/>
        <v>59076.941431598032</v>
      </c>
      <c r="FK180" s="3">
        <f t="shared" si="675"/>
        <v>6.8656825020750283</v>
      </c>
      <c r="FL180" s="6">
        <f t="shared" si="676"/>
        <v>7.2617169599749971</v>
      </c>
      <c r="FM180" s="6">
        <f t="shared" si="677"/>
        <v>5.8408579555062046</v>
      </c>
      <c r="FN180" s="6">
        <f t="shared" si="678"/>
        <v>4.8624384437067061</v>
      </c>
      <c r="FO180" s="193">
        <f t="shared" si="679"/>
        <v>5.6973364554885739</v>
      </c>
      <c r="FP180" s="193">
        <f t="shared" si="680"/>
        <v>4.2804617229662005</v>
      </c>
      <c r="FQ180" s="193">
        <f t="shared" si="781"/>
        <v>3.9361172309058312</v>
      </c>
      <c r="FR180" s="193">
        <f t="shared" si="681"/>
        <v>3.9975743047206906</v>
      </c>
      <c r="FS180" s="205">
        <f t="shared" si="682"/>
        <v>57854.466373362528</v>
      </c>
      <c r="FW180" s="3">
        <f t="shared" si="683"/>
        <v>7.8955104985322526</v>
      </c>
      <c r="FX180" s="6">
        <f t="shared" si="684"/>
        <v>8.2056509215234854</v>
      </c>
      <c r="FY180" s="6">
        <f t="shared" si="685"/>
        <v>7.2425239913553181</v>
      </c>
      <c r="FZ180" s="6">
        <f t="shared" si="686"/>
        <v>5.7375357555754221</v>
      </c>
      <c r="GA180" s="193">
        <f t="shared" si="687"/>
        <v>5.7007854599248011</v>
      </c>
      <c r="GB180" s="193">
        <f t="shared" si="688"/>
        <v>4.2934376968169206</v>
      </c>
      <c r="GC180" s="193">
        <f t="shared" si="782"/>
        <v>3.9631154291718635</v>
      </c>
      <c r="GD180" s="193">
        <f t="shared" si="689"/>
        <v>4.0135134907957326</v>
      </c>
      <c r="GE180" s="72">
        <f t="shared" si="690"/>
        <v>58140.179154039055</v>
      </c>
      <c r="GI180" s="3">
        <f t="shared" si="691"/>
        <v>7.5522274333786772</v>
      </c>
      <c r="GJ180" s="6">
        <f t="shared" si="692"/>
        <v>7.9878017820140128</v>
      </c>
      <c r="GK180" s="6">
        <f t="shared" si="693"/>
        <v>6.4248196697506863</v>
      </c>
      <c r="GL180" s="6">
        <f t="shared" si="694"/>
        <v>5.3485502806211569</v>
      </c>
      <c r="GM180" s="193">
        <f t="shared" si="695"/>
        <v>5.6996370893569877</v>
      </c>
      <c r="GN180" s="193">
        <f t="shared" si="696"/>
        <v>4.2904579014374864</v>
      </c>
      <c r="GO180" s="193">
        <f t="shared" si="783"/>
        <v>3.9474539222967553</v>
      </c>
      <c r="GP180" s="193">
        <f t="shared" si="697"/>
        <v>4.0064597838040363</v>
      </c>
      <c r="GQ180" s="72">
        <f t="shared" si="698"/>
        <v>58002.22880004406</v>
      </c>
      <c r="GU180" s="3">
        <f t="shared" si="699"/>
        <v>8.9253596939929825</v>
      </c>
      <c r="GV180" s="6">
        <f t="shared" si="700"/>
        <v>8.7139655803789218</v>
      </c>
      <c r="GW180" s="6">
        <f t="shared" si="701"/>
        <v>7.5929687006144464</v>
      </c>
      <c r="GX180" s="6">
        <f t="shared" si="702"/>
        <v>6.0778980461604046</v>
      </c>
      <c r="GY180" s="193">
        <f t="shared" si="703"/>
        <v>5.7042226802370717</v>
      </c>
      <c r="GZ180" s="193">
        <f t="shared" si="704"/>
        <v>4.3003562156990807</v>
      </c>
      <c r="HA180" s="193">
        <f t="shared" si="784"/>
        <v>3.9697531378578721</v>
      </c>
      <c r="HB180" s="193">
        <f t="shared" si="705"/>
        <v>4.0196449320242236</v>
      </c>
      <c r="HC180" s="205">
        <f t="shared" si="706"/>
        <v>58237.790808485581</v>
      </c>
      <c r="HG180" s="3">
        <f t="shared" si="507"/>
        <v>7.8955104985322526</v>
      </c>
      <c r="HH180" s="6">
        <f t="shared" si="508"/>
        <v>0</v>
      </c>
      <c r="HI180" s="6">
        <f t="shared" si="509"/>
        <v>0</v>
      </c>
      <c r="HJ180" s="6">
        <f t="shared" si="510"/>
        <v>0</v>
      </c>
      <c r="HK180" s="193">
        <f t="shared" si="707"/>
        <v>5.7007854599248011</v>
      </c>
      <c r="HL180" s="193">
        <f t="shared" si="707"/>
        <v>4.1745731882913786</v>
      </c>
      <c r="HM180" s="193">
        <f t="shared" si="707"/>
        <v>3.8150380693314694</v>
      </c>
      <c r="HN180" s="193">
        <f t="shared" si="511"/>
        <v>3.9040600573940507</v>
      </c>
      <c r="HO180" s="212">
        <f t="shared" si="708"/>
        <v>56327.661798711568</v>
      </c>
      <c r="HS180" s="3">
        <f t="shared" si="512"/>
        <v>7.5522274333786772</v>
      </c>
      <c r="HT180" s="6">
        <f t="shared" si="513"/>
        <v>0</v>
      </c>
      <c r="HU180" s="6">
        <f t="shared" si="514"/>
        <v>0</v>
      </c>
      <c r="HV180" s="6">
        <f t="shared" si="515"/>
        <v>0</v>
      </c>
      <c r="HW180" s="193">
        <f t="shared" si="709"/>
        <v>5.6996370893569877</v>
      </c>
      <c r="HX180" s="193">
        <f t="shared" si="710"/>
        <v>4.1745731882913786</v>
      </c>
      <c r="HY180" s="193">
        <f t="shared" si="711"/>
        <v>3.8150380693314694</v>
      </c>
      <c r="HZ180" s="193">
        <f t="shared" si="516"/>
        <v>3.9040600573940507</v>
      </c>
      <c r="IA180" s="212">
        <f t="shared" si="712"/>
        <v>56326.998424244688</v>
      </c>
      <c r="IE180" s="3">
        <f t="shared" si="517"/>
        <v>8.9253596939929825</v>
      </c>
      <c r="IF180" s="6">
        <f t="shared" si="518"/>
        <v>0</v>
      </c>
      <c r="IG180" s="6">
        <f t="shared" si="519"/>
        <v>0</v>
      </c>
      <c r="IH180" s="6">
        <f t="shared" si="520"/>
        <v>0</v>
      </c>
      <c r="II180" s="193">
        <f t="shared" si="713"/>
        <v>5.7042226802370717</v>
      </c>
      <c r="IJ180" s="193">
        <f t="shared" si="714"/>
        <v>4.1745731882913786</v>
      </c>
      <c r="IK180" s="193">
        <f t="shared" si="715"/>
        <v>3.8150380693314694</v>
      </c>
      <c r="IL180" s="193">
        <f t="shared" si="521"/>
        <v>3.9040600573940507</v>
      </c>
      <c r="IM180" s="205">
        <f t="shared" si="716"/>
        <v>56329.647410213649</v>
      </c>
      <c r="IQ180" s="3">
        <f t="shared" si="522"/>
        <v>0</v>
      </c>
      <c r="IR180" s="6">
        <f t="shared" si="523"/>
        <v>8.2056509215234854</v>
      </c>
      <c r="IS180" s="6">
        <f t="shared" si="524"/>
        <v>0</v>
      </c>
      <c r="IT180" s="6">
        <f t="shared" si="525"/>
        <v>0</v>
      </c>
      <c r="IU180" s="193">
        <f t="shared" si="717"/>
        <v>5.6740334309306508</v>
      </c>
      <c r="IV180" s="193">
        <f t="shared" si="718"/>
        <v>4.2934376968169206</v>
      </c>
      <c r="IW180" s="193">
        <f t="shared" si="719"/>
        <v>3.8150380693314694</v>
      </c>
      <c r="IX180" s="193">
        <f t="shared" si="526"/>
        <v>3.9040600573940507</v>
      </c>
      <c r="IY180" s="212">
        <f t="shared" si="720"/>
        <v>56608.662391954451</v>
      </c>
      <c r="JC180" s="3">
        <f t="shared" si="527"/>
        <v>0</v>
      </c>
      <c r="JD180" s="6">
        <f t="shared" si="528"/>
        <v>7.9878017820140128</v>
      </c>
      <c r="JE180" s="6">
        <f t="shared" si="529"/>
        <v>0</v>
      </c>
      <c r="JF180" s="6">
        <f t="shared" si="530"/>
        <v>0</v>
      </c>
      <c r="JG180" s="193">
        <f t="shared" si="721"/>
        <v>5.6740334309306508</v>
      </c>
      <c r="JH180" s="193">
        <f t="shared" si="722"/>
        <v>4.2904579014374864</v>
      </c>
      <c r="JI180" s="193">
        <f t="shared" si="723"/>
        <v>3.8150380693314694</v>
      </c>
      <c r="JJ180" s="193">
        <f t="shared" si="531"/>
        <v>3.9040600573940507</v>
      </c>
      <c r="JK180" s="212">
        <f t="shared" si="724"/>
        <v>56601.211639335183</v>
      </c>
      <c r="JO180" s="3">
        <f t="shared" si="532"/>
        <v>0</v>
      </c>
      <c r="JP180" s="6">
        <f t="shared" si="533"/>
        <v>8.7139655803789218</v>
      </c>
      <c r="JQ180" s="6">
        <f t="shared" si="534"/>
        <v>0</v>
      </c>
      <c r="JR180" s="6">
        <f t="shared" si="535"/>
        <v>0</v>
      </c>
      <c r="JS180" s="193">
        <f t="shared" si="725"/>
        <v>5.6740334309306508</v>
      </c>
      <c r="JT180" s="193">
        <f t="shared" si="726"/>
        <v>4.3003562156990807</v>
      </c>
      <c r="JU180" s="193">
        <f t="shared" si="727"/>
        <v>3.8150380693314694</v>
      </c>
      <c r="JV180" s="193">
        <f t="shared" si="536"/>
        <v>3.9040600573940507</v>
      </c>
      <c r="JW180" s="205">
        <f t="shared" si="728"/>
        <v>56625.965406756979</v>
      </c>
      <c r="KA180" s="3">
        <f t="shared" si="537"/>
        <v>0</v>
      </c>
      <c r="KB180" s="6">
        <f t="shared" si="538"/>
        <v>0</v>
      </c>
      <c r="KC180" s="6">
        <f t="shared" si="539"/>
        <v>7.2425239913553181</v>
      </c>
      <c r="KD180" s="6">
        <f t="shared" si="540"/>
        <v>0</v>
      </c>
      <c r="KE180" s="193">
        <f t="shared" si="729"/>
        <v>5.6740334309306508</v>
      </c>
      <c r="KF180" s="193">
        <f t="shared" si="730"/>
        <v>4.1745731882913786</v>
      </c>
      <c r="KG180" s="193">
        <f t="shared" si="731"/>
        <v>3.9631154291718635</v>
      </c>
      <c r="KH180" s="193">
        <f t="shared" si="541"/>
        <v>3.9040600573940507</v>
      </c>
      <c r="KI180" s="212">
        <f t="shared" si="732"/>
        <v>57038.407357390912</v>
      </c>
      <c r="KM180" s="3">
        <f t="shared" si="542"/>
        <v>0</v>
      </c>
      <c r="KN180" s="6">
        <f t="shared" si="543"/>
        <v>0</v>
      </c>
      <c r="KO180" s="6">
        <f t="shared" si="544"/>
        <v>6.4248196697506863</v>
      </c>
      <c r="KP180" s="6">
        <f t="shared" si="545"/>
        <v>0</v>
      </c>
      <c r="KQ180" s="193">
        <f t="shared" si="733"/>
        <v>5.6740334309306508</v>
      </c>
      <c r="KR180" s="193">
        <f t="shared" si="734"/>
        <v>4.1745731882913786</v>
      </c>
      <c r="KS180" s="193">
        <f t="shared" si="735"/>
        <v>3.9474539222967553</v>
      </c>
      <c r="KT180" s="193">
        <f t="shared" si="546"/>
        <v>3.9040600573940507</v>
      </c>
      <c r="KU180" s="212">
        <f t="shared" si="736"/>
        <v>56961.159813665559</v>
      </c>
      <c r="KY180" s="3">
        <f t="shared" si="547"/>
        <v>0</v>
      </c>
      <c r="KZ180" s="6">
        <f t="shared" si="548"/>
        <v>0</v>
      </c>
      <c r="LA180" s="6">
        <f t="shared" si="549"/>
        <v>7.5929687006144464</v>
      </c>
      <c r="LB180" s="6">
        <f t="shared" si="550"/>
        <v>0</v>
      </c>
      <c r="LC180" s="193">
        <f t="shared" si="737"/>
        <v>5.6740334309306508</v>
      </c>
      <c r="LD180" s="193">
        <f t="shared" si="738"/>
        <v>4.1745731882913786</v>
      </c>
      <c r="LE180" s="193">
        <f t="shared" si="739"/>
        <v>3.9697531378578721</v>
      </c>
      <c r="LF180" s="193">
        <f t="shared" si="551"/>
        <v>3.9040600573940507</v>
      </c>
      <c r="LG180" s="205">
        <f t="shared" si="740"/>
        <v>57071.178252355669</v>
      </c>
      <c r="LK180" s="3">
        <f t="shared" si="552"/>
        <v>0</v>
      </c>
      <c r="LL180" s="6">
        <f t="shared" si="553"/>
        <v>0</v>
      </c>
      <c r="LM180" s="6">
        <f t="shared" si="554"/>
        <v>0</v>
      </c>
      <c r="LN180" s="6">
        <f t="shared" si="555"/>
        <v>5.7375357555754221</v>
      </c>
      <c r="LO180" s="193">
        <f t="shared" si="741"/>
        <v>5.6740334309306508</v>
      </c>
      <c r="LP180" s="193">
        <f t="shared" si="742"/>
        <v>4.1745731882913786</v>
      </c>
      <c r="LQ180" s="193">
        <f t="shared" si="743"/>
        <v>3.8150380693314694</v>
      </c>
      <c r="LR180" s="193">
        <f t="shared" si="556"/>
        <v>4.0135134907957326</v>
      </c>
      <c r="LS180" s="212">
        <f t="shared" si="744"/>
        <v>57083.694847367675</v>
      </c>
      <c r="LW180" s="3">
        <f t="shared" si="557"/>
        <v>0</v>
      </c>
      <c r="LX180" s="6">
        <f t="shared" si="558"/>
        <v>0</v>
      </c>
      <c r="LY180" s="6">
        <f t="shared" si="559"/>
        <v>0</v>
      </c>
      <c r="LZ180" s="6">
        <f t="shared" si="560"/>
        <v>5.3485502806211569</v>
      </c>
      <c r="MA180" s="193">
        <f t="shared" si="745"/>
        <v>5.6740334309306508</v>
      </c>
      <c r="MB180" s="193">
        <f t="shared" si="746"/>
        <v>4.1745731882913786</v>
      </c>
      <c r="MC180" s="193">
        <f t="shared" si="747"/>
        <v>3.8150380693314694</v>
      </c>
      <c r="MD180" s="193">
        <f t="shared" si="561"/>
        <v>4.0064597838040363</v>
      </c>
      <c r="ME180" s="212">
        <f t="shared" si="748"/>
        <v>57033.659563222871</v>
      </c>
      <c r="MI180" s="3">
        <f t="shared" si="562"/>
        <v>0</v>
      </c>
      <c r="MJ180" s="6">
        <f t="shared" si="563"/>
        <v>0</v>
      </c>
      <c r="MK180" s="6">
        <f t="shared" si="564"/>
        <v>0</v>
      </c>
      <c r="ML180" s="6">
        <f t="shared" si="565"/>
        <v>6.0778980461604046</v>
      </c>
      <c r="MM180" s="193">
        <f t="shared" si="749"/>
        <v>5.6740334309306508</v>
      </c>
      <c r="MN180" s="193">
        <f t="shared" si="750"/>
        <v>4.1745731882913786</v>
      </c>
      <c r="MO180" s="193">
        <f t="shared" si="751"/>
        <v>3.8150380693314694</v>
      </c>
      <c r="MP180" s="193">
        <f t="shared" si="566"/>
        <v>4.0196449320242236</v>
      </c>
      <c r="MQ180" s="205">
        <f t="shared" si="752"/>
        <v>57127.22372421193</v>
      </c>
      <c r="MT180" s="3">
        <f t="shared" si="567"/>
        <v>6.5223782379179482</v>
      </c>
      <c r="MU180" s="6">
        <f t="shared" si="568"/>
        <v>7.2616379836491021</v>
      </c>
      <c r="MV180" s="6">
        <f t="shared" si="569"/>
        <v>6.7168569274666252</v>
      </c>
      <c r="MW180" s="6">
        <f t="shared" si="570"/>
        <v>5.8347821243139881</v>
      </c>
      <c r="MX180" s="193">
        <f t="shared" si="753"/>
        <v>5.6961840438582287</v>
      </c>
      <c r="MY180" s="193">
        <f t="shared" si="754"/>
        <v>4.2804606302276706</v>
      </c>
      <c r="MZ180" s="193">
        <f t="shared" si="755"/>
        <v>3.9530755168539917</v>
      </c>
      <c r="NA180" s="193">
        <f t="shared" si="571"/>
        <v>4.0152691706849799</v>
      </c>
      <c r="NB180" s="212">
        <f t="shared" si="756"/>
        <v>58066.333347855223</v>
      </c>
      <c r="NF180" s="3">
        <f t="shared" si="572"/>
        <v>6.5223782379179474</v>
      </c>
      <c r="NG180" s="6">
        <f t="shared" si="573"/>
        <v>0</v>
      </c>
      <c r="NH180" s="6">
        <f t="shared" si="574"/>
        <v>0</v>
      </c>
      <c r="NI180" s="6">
        <f t="shared" si="575"/>
        <v>0</v>
      </c>
      <c r="NJ180" s="193">
        <f t="shared" si="757"/>
        <v>5.6961840438582287</v>
      </c>
      <c r="NK180" s="193">
        <f t="shared" si="758"/>
        <v>4.1745731882913786</v>
      </c>
      <c r="NL180" s="193">
        <f t="shared" si="759"/>
        <v>3.8150380693314694</v>
      </c>
      <c r="NM180" s="193">
        <f t="shared" si="576"/>
        <v>3.9040600573940507</v>
      </c>
      <c r="NN180" s="212">
        <f t="shared" si="760"/>
        <v>56325.003764825888</v>
      </c>
      <c r="NR180" s="3">
        <f t="shared" si="577"/>
        <v>0</v>
      </c>
      <c r="NS180" s="6">
        <f t="shared" si="578"/>
        <v>7.2616379836491021</v>
      </c>
      <c r="NT180" s="6">
        <f t="shared" si="579"/>
        <v>0</v>
      </c>
      <c r="NU180" s="6">
        <f t="shared" si="580"/>
        <v>0</v>
      </c>
      <c r="NV180" s="193">
        <f t="shared" si="761"/>
        <v>5.6740334309306508</v>
      </c>
      <c r="NW180" s="193">
        <f t="shared" si="762"/>
        <v>4.2804606302276706</v>
      </c>
      <c r="NX180" s="193">
        <f t="shared" si="763"/>
        <v>3.8150380693314694</v>
      </c>
      <c r="NY180" s="193">
        <f t="shared" si="581"/>
        <v>3.9040600573940507</v>
      </c>
      <c r="NZ180" s="212">
        <f t="shared" si="764"/>
        <v>56576.221383532749</v>
      </c>
      <c r="OD180" s="3">
        <f t="shared" si="582"/>
        <v>0</v>
      </c>
      <c r="OE180" s="6">
        <f t="shared" si="583"/>
        <v>0</v>
      </c>
      <c r="OF180" s="6">
        <f t="shared" si="584"/>
        <v>6.7168569274666252</v>
      </c>
      <c r="OG180" s="6">
        <f t="shared" si="585"/>
        <v>0</v>
      </c>
      <c r="OH180" s="193">
        <f t="shared" si="765"/>
        <v>5.6740334309306508</v>
      </c>
      <c r="OI180" s="193">
        <f t="shared" si="766"/>
        <v>4.1745731882913786</v>
      </c>
      <c r="OJ180" s="193">
        <f t="shared" si="767"/>
        <v>3.9530755168539917</v>
      </c>
      <c r="OK180" s="193">
        <f t="shared" si="586"/>
        <v>3.9040600573940507</v>
      </c>
      <c r="OL180" s="212">
        <f t="shared" si="768"/>
        <v>56988.875266075367</v>
      </c>
      <c r="OP180" s="3">
        <f t="shared" si="587"/>
        <v>0</v>
      </c>
      <c r="OQ180" s="6">
        <f t="shared" si="588"/>
        <v>0</v>
      </c>
      <c r="OR180" s="6">
        <f t="shared" si="589"/>
        <v>0</v>
      </c>
      <c r="OS180" s="6">
        <f t="shared" si="590"/>
        <v>5.8347821243139881</v>
      </c>
      <c r="OT180" s="193">
        <f t="shared" si="769"/>
        <v>5.6740334309306508</v>
      </c>
      <c r="OU180" s="193">
        <f t="shared" si="770"/>
        <v>4.1745731882913786</v>
      </c>
      <c r="OV180" s="193">
        <f t="shared" si="771"/>
        <v>3.8150380693314694</v>
      </c>
      <c r="OW180" s="193">
        <f t="shared" si="591"/>
        <v>4.0152691706849799</v>
      </c>
      <c r="OX180" s="232">
        <f t="shared" si="772"/>
        <v>57096.155537333791</v>
      </c>
    </row>
    <row r="181" spans="2:414" x14ac:dyDescent="0.2">
      <c r="B181" s="81">
        <v>45430</v>
      </c>
      <c r="C181">
        <v>125</v>
      </c>
      <c r="D181">
        <v>11.527688646404989</v>
      </c>
      <c r="E181">
        <v>0</v>
      </c>
      <c r="F181">
        <v>0</v>
      </c>
      <c r="G181">
        <v>0</v>
      </c>
      <c r="H181">
        <v>0</v>
      </c>
      <c r="I181">
        <v>1</v>
      </c>
      <c r="J181">
        <v>0</v>
      </c>
      <c r="K181">
        <v>0</v>
      </c>
      <c r="L181">
        <v>0</v>
      </c>
      <c r="M181">
        <v>0</v>
      </c>
      <c r="N181">
        <v>0</v>
      </c>
      <c r="O181">
        <v>0</v>
      </c>
      <c r="P181">
        <v>0</v>
      </c>
      <c r="Q181">
        <v>1</v>
      </c>
      <c r="R181">
        <v>0</v>
      </c>
      <c r="S181">
        <v>0</v>
      </c>
      <c r="T181">
        <v>15625</v>
      </c>
      <c r="U181">
        <v>6.9460958499347347</v>
      </c>
      <c r="V181">
        <v>7.4874394107982551</v>
      </c>
      <c r="W181">
        <v>5.9120005908714335</v>
      </c>
      <c r="X181">
        <v>4.9221370203144419</v>
      </c>
      <c r="Y181" s="3">
        <v>747.8783237596117</v>
      </c>
      <c r="Z181" s="3">
        <v>1720.4622813049996</v>
      </c>
      <c r="AA181" s="3">
        <v>324.06604003988247</v>
      </c>
      <c r="AB181" s="3">
        <v>87.692270000000065</v>
      </c>
      <c r="AC181">
        <v>0</v>
      </c>
      <c r="AD181">
        <v>1</v>
      </c>
      <c r="AE181" s="6"/>
      <c r="AF181" s="1" t="s">
        <v>2</v>
      </c>
      <c r="AG181">
        <v>125</v>
      </c>
      <c r="AH181" s="189">
        <v>45430</v>
      </c>
      <c r="AI181">
        <f t="shared" si="592"/>
        <v>5</v>
      </c>
      <c r="AJ181">
        <v>125</v>
      </c>
      <c r="AK181">
        <v>0</v>
      </c>
      <c r="AL181">
        <v>1</v>
      </c>
      <c r="AM181">
        <v>0</v>
      </c>
      <c r="AN181">
        <v>0</v>
      </c>
      <c r="AO181">
        <v>1</v>
      </c>
      <c r="AP181">
        <v>0</v>
      </c>
      <c r="AQ181">
        <v>0</v>
      </c>
      <c r="AS181" s="37"/>
      <c r="AT181" s="37"/>
      <c r="AU181" s="6">
        <f t="shared" si="593"/>
        <v>0</v>
      </c>
      <c r="AV181" s="6">
        <f t="shared" si="594"/>
        <v>0</v>
      </c>
      <c r="AW181" s="6">
        <f t="shared" si="595"/>
        <v>0</v>
      </c>
      <c r="AX181" s="6">
        <f t="shared" si="596"/>
        <v>0</v>
      </c>
      <c r="AY181" s="193">
        <f t="shared" si="597"/>
        <v>5.6740334309306508</v>
      </c>
      <c r="AZ181" s="193">
        <f t="shared" si="598"/>
        <v>4.1745731882913786</v>
      </c>
      <c r="BA181" s="193">
        <f t="shared" si="599"/>
        <v>3.8150380693314694</v>
      </c>
      <c r="BB181" s="193">
        <f t="shared" si="600"/>
        <v>3.9040600573940507</v>
      </c>
      <c r="BC181" s="72">
        <f t="shared" si="601"/>
        <v>56312.210093717425</v>
      </c>
      <c r="BG181" s="3">
        <f t="shared" si="602"/>
        <v>6.8071739329360401</v>
      </c>
      <c r="BH181" s="6">
        <f t="shared" si="603"/>
        <v>0</v>
      </c>
      <c r="BI181" s="6">
        <f t="shared" si="604"/>
        <v>0</v>
      </c>
      <c r="BJ181" s="6">
        <f t="shared" si="605"/>
        <v>0</v>
      </c>
      <c r="BK181" s="193">
        <f t="shared" si="606"/>
        <v>5.6971401464390041</v>
      </c>
      <c r="BL181" s="193">
        <f t="shared" si="607"/>
        <v>4.1745731882913786</v>
      </c>
      <c r="BM181" s="193">
        <f t="shared" si="608"/>
        <v>3.8150380693314694</v>
      </c>
      <c r="BN181" s="193">
        <f t="shared" si="609"/>
        <v>3.9040600573940507</v>
      </c>
      <c r="BO181" s="72">
        <f t="shared" si="610"/>
        <v>56325.556052538515</v>
      </c>
      <c r="BS181" s="3">
        <f t="shared" si="611"/>
        <v>6.8071953802961351</v>
      </c>
      <c r="BT181" s="6">
        <f t="shared" si="612"/>
        <v>0</v>
      </c>
      <c r="BU181" s="6">
        <f t="shared" si="613"/>
        <v>0</v>
      </c>
      <c r="BV181" s="6">
        <f t="shared" si="614"/>
        <v>0</v>
      </c>
      <c r="BW181" s="193">
        <f t="shared" si="615"/>
        <v>5.6971402184066502</v>
      </c>
      <c r="BX181" s="193">
        <f t="shared" si="616"/>
        <v>4.1745731882913786</v>
      </c>
      <c r="BY181" s="193">
        <f t="shared" si="773"/>
        <v>3.8150380693314694</v>
      </c>
      <c r="BZ181" s="193">
        <f t="shared" si="617"/>
        <v>3.9040600573940507</v>
      </c>
      <c r="CA181" s="72">
        <f t="shared" si="618"/>
        <v>56325.556052538515</v>
      </c>
      <c r="CE181" s="3">
        <f t="shared" si="619"/>
        <v>0</v>
      </c>
      <c r="CF181" s="6">
        <f t="shared" si="620"/>
        <v>7.4874394107982551</v>
      </c>
      <c r="CG181" s="6">
        <f t="shared" si="621"/>
        <v>0</v>
      </c>
      <c r="CH181" s="6">
        <f t="shared" si="622"/>
        <v>0</v>
      </c>
      <c r="CI181" s="193">
        <f t="shared" si="623"/>
        <v>5.6740334309306508</v>
      </c>
      <c r="CJ181" s="193">
        <f t="shared" si="624"/>
        <v>4.2835800132871142</v>
      </c>
      <c r="CK181" s="193">
        <f t="shared" si="774"/>
        <v>3.8150380693314694</v>
      </c>
      <c r="CL181" s="193">
        <f t="shared" si="625"/>
        <v>3.9040600573940507</v>
      </c>
      <c r="CM181" s="72">
        <f t="shared" si="626"/>
        <v>56584.017744892197</v>
      </c>
      <c r="CQ181" s="3">
        <f t="shared" si="627"/>
        <v>0</v>
      </c>
      <c r="CR181" s="6">
        <f t="shared" si="628"/>
        <v>7.48752084290164</v>
      </c>
      <c r="CS181" s="6">
        <f t="shared" si="629"/>
        <v>0</v>
      </c>
      <c r="CT181" s="6">
        <f t="shared" si="630"/>
        <v>0</v>
      </c>
      <c r="CU181" s="193">
        <f t="shared" si="631"/>
        <v>5.6740334309306508</v>
      </c>
      <c r="CV181" s="193">
        <f t="shared" si="632"/>
        <v>4.2835811364952647</v>
      </c>
      <c r="CW181" s="193">
        <f t="shared" si="775"/>
        <v>3.8150380693314694</v>
      </c>
      <c r="CX181" s="193">
        <f t="shared" si="633"/>
        <v>3.9040600573940507</v>
      </c>
      <c r="CY181" s="72">
        <f t="shared" si="634"/>
        <v>56584.020552351234</v>
      </c>
      <c r="DC181" s="3">
        <f t="shared" si="635"/>
        <v>0</v>
      </c>
      <c r="DD181" s="6">
        <f t="shared" si="636"/>
        <v>0</v>
      </c>
      <c r="DE181" s="6">
        <f t="shared" si="637"/>
        <v>6.2076006204150058</v>
      </c>
      <c r="DF181" s="6">
        <f t="shared" si="638"/>
        <v>0</v>
      </c>
      <c r="DG181" s="193">
        <f t="shared" si="639"/>
        <v>5.6740334309306508</v>
      </c>
      <c r="DH181" s="193">
        <f t="shared" si="640"/>
        <v>4.1745731882913786</v>
      </c>
      <c r="DI181" s="193">
        <f t="shared" si="776"/>
        <v>3.9432519558657884</v>
      </c>
      <c r="DJ181" s="193">
        <f t="shared" si="641"/>
        <v>3.9040600573940507</v>
      </c>
      <c r="DK181" s="72">
        <f t="shared" si="642"/>
        <v>56940.452181510154</v>
      </c>
      <c r="DO181" s="3">
        <f t="shared" si="643"/>
        <v>0</v>
      </c>
      <c r="DP181" s="6">
        <f t="shared" si="644"/>
        <v>0</v>
      </c>
      <c r="DQ181" s="6">
        <f t="shared" si="645"/>
        <v>5.9121147682013699</v>
      </c>
      <c r="DR181" s="6">
        <f t="shared" si="646"/>
        <v>0</v>
      </c>
      <c r="DS181" s="193">
        <f t="shared" si="647"/>
        <v>5.6740334309306508</v>
      </c>
      <c r="DT181" s="193">
        <f t="shared" si="648"/>
        <v>4.1745731882913786</v>
      </c>
      <c r="DU181" s="193">
        <f t="shared" si="777"/>
        <v>3.9375074731367365</v>
      </c>
      <c r="DV181" s="193">
        <f t="shared" si="649"/>
        <v>3.9040600573940507</v>
      </c>
      <c r="DW181" s="72">
        <f t="shared" si="650"/>
        <v>56912.155083624646</v>
      </c>
      <c r="EA181" s="3">
        <f t="shared" si="651"/>
        <v>0</v>
      </c>
      <c r="EB181" s="6">
        <f t="shared" si="652"/>
        <v>0</v>
      </c>
      <c r="EC181" s="6">
        <f t="shared" si="653"/>
        <v>0</v>
      </c>
      <c r="ED181" s="6">
        <f t="shared" si="654"/>
        <v>14.766411060943327</v>
      </c>
      <c r="EE181" s="193">
        <f t="shared" si="655"/>
        <v>5.6740334309306508</v>
      </c>
      <c r="EF181" s="193">
        <f t="shared" si="656"/>
        <v>4.1745731882913786</v>
      </c>
      <c r="EG181" s="193">
        <f t="shared" si="778"/>
        <v>3.8150380693314694</v>
      </c>
      <c r="EH181" s="193">
        <f t="shared" si="657"/>
        <v>4.1646452730350285</v>
      </c>
      <c r="EI181" s="72">
        <f t="shared" si="658"/>
        <v>58166.353201917518</v>
      </c>
      <c r="EM181" s="3">
        <f t="shared" si="659"/>
        <v>0</v>
      </c>
      <c r="EN181" s="6">
        <f t="shared" si="660"/>
        <v>0</v>
      </c>
      <c r="EO181" s="6">
        <f t="shared" si="661"/>
        <v>0</v>
      </c>
      <c r="EP181" s="6">
        <f t="shared" si="662"/>
        <v>4.9222585034740138</v>
      </c>
      <c r="EQ181" s="193">
        <f t="shared" si="663"/>
        <v>5.6740334309306508</v>
      </c>
      <c r="ER181" s="193">
        <f t="shared" si="664"/>
        <v>4.1745731882913786</v>
      </c>
      <c r="ES181" s="193">
        <f t="shared" si="779"/>
        <v>3.8150380693314694</v>
      </c>
      <c r="ET181" s="193">
        <f t="shared" si="665"/>
        <v>3.9986720055607194</v>
      </c>
      <c r="EU181" s="72">
        <f t="shared" si="666"/>
        <v>56978.468103423525</v>
      </c>
      <c r="EY181" s="3">
        <f t="shared" si="667"/>
        <v>6.8071739329360401</v>
      </c>
      <c r="EZ181" s="6">
        <f t="shared" si="668"/>
        <v>7.4874394107982551</v>
      </c>
      <c r="FA181" s="6">
        <f t="shared" si="669"/>
        <v>6.2076006204150058</v>
      </c>
      <c r="FB181" s="6">
        <f t="shared" si="670"/>
        <v>14.766411060943327</v>
      </c>
      <c r="FC181" s="193">
        <f t="shared" si="671"/>
        <v>5.6971401464390041</v>
      </c>
      <c r="FD181" s="193">
        <f t="shared" si="672"/>
        <v>4.2835800132871142</v>
      </c>
      <c r="FE181" s="193">
        <f t="shared" si="780"/>
        <v>3.9432519558657884</v>
      </c>
      <c r="FF181" s="193">
        <f t="shared" si="673"/>
        <v>4.1646452730350285</v>
      </c>
      <c r="FG181" s="72">
        <f t="shared" si="674"/>
        <v>59113.176804227762</v>
      </c>
      <c r="FK181" s="3">
        <f t="shared" si="675"/>
        <v>6.9461172972948306</v>
      </c>
      <c r="FL181" s="6">
        <f t="shared" si="676"/>
        <v>7.48752084290164</v>
      </c>
      <c r="FM181" s="6">
        <f t="shared" si="677"/>
        <v>5.9121147682013699</v>
      </c>
      <c r="FN181" s="6">
        <f t="shared" si="678"/>
        <v>4.9222585034740138</v>
      </c>
      <c r="FO181" s="193">
        <f t="shared" si="679"/>
        <v>5.697606268932744</v>
      </c>
      <c r="FP181" s="193">
        <f t="shared" si="680"/>
        <v>4.2835811364952647</v>
      </c>
      <c r="FQ181" s="193">
        <f t="shared" si="781"/>
        <v>3.9375074731367365</v>
      </c>
      <c r="FR181" s="193">
        <f t="shared" si="681"/>
        <v>3.9986720055607194</v>
      </c>
      <c r="FS181" s="205">
        <f t="shared" si="682"/>
        <v>57877.458111721775</v>
      </c>
      <c r="FW181" s="3">
        <f t="shared" si="683"/>
        <v>7.9880102274249447</v>
      </c>
      <c r="FX181" s="6">
        <f t="shared" si="684"/>
        <v>8.4608065342020282</v>
      </c>
      <c r="FY181" s="6">
        <f t="shared" si="685"/>
        <v>7.3308807326805772</v>
      </c>
      <c r="FZ181" s="6">
        <f t="shared" si="686"/>
        <v>5.8081216839710414</v>
      </c>
      <c r="GA181" s="193">
        <f t="shared" si="687"/>
        <v>5.7010946700070324</v>
      </c>
      <c r="GB181" s="193">
        <f t="shared" si="688"/>
        <v>4.2969165266724358</v>
      </c>
      <c r="GC181" s="193">
        <f t="shared" si="782"/>
        <v>3.9647931363700568</v>
      </c>
      <c r="GD181" s="193">
        <f t="shared" si="689"/>
        <v>4.0147881513629109</v>
      </c>
      <c r="GE181" s="72">
        <f t="shared" si="690"/>
        <v>58166.957858022979</v>
      </c>
      <c r="GI181" s="3">
        <f t="shared" si="691"/>
        <v>7.6407054349282086</v>
      </c>
      <c r="GJ181" s="6">
        <f t="shared" si="692"/>
        <v>8.2361833518780809</v>
      </c>
      <c r="GK181" s="6">
        <f t="shared" si="693"/>
        <v>6.5032006499585773</v>
      </c>
      <c r="GL181" s="6">
        <f t="shared" si="694"/>
        <v>5.4143507223458869</v>
      </c>
      <c r="GM181" s="193">
        <f t="shared" si="695"/>
        <v>5.6999331973067706</v>
      </c>
      <c r="GN181" s="193">
        <f t="shared" si="696"/>
        <v>4.2938546185539046</v>
      </c>
      <c r="GO181" s="193">
        <f t="shared" si="783"/>
        <v>3.9489658286313616</v>
      </c>
      <c r="GP181" s="193">
        <f t="shared" si="697"/>
        <v>4.0076564845089244</v>
      </c>
      <c r="GQ181" s="72">
        <f t="shared" si="698"/>
        <v>58027.330750674941</v>
      </c>
      <c r="GU181" s="3">
        <f t="shared" si="699"/>
        <v>9.0299246049151556</v>
      </c>
      <c r="GV181" s="6">
        <f t="shared" si="700"/>
        <v>8.9849272929579058</v>
      </c>
      <c r="GW181" s="6">
        <f t="shared" si="701"/>
        <v>7.685600768132864</v>
      </c>
      <c r="GX181" s="6">
        <f t="shared" si="702"/>
        <v>6.1526712753930521</v>
      </c>
      <c r="GY181" s="193">
        <f t="shared" si="703"/>
        <v>5.704571015864488</v>
      </c>
      <c r="GZ181" s="193">
        <f t="shared" si="704"/>
        <v>4.3040247290400124</v>
      </c>
      <c r="HA181" s="193">
        <f t="shared" si="784"/>
        <v>3.9715003274040641</v>
      </c>
      <c r="HB181" s="193">
        <f t="shared" si="705"/>
        <v>4.0209869090612305</v>
      </c>
      <c r="HC181" s="205">
        <f t="shared" si="706"/>
        <v>58265.963974925726</v>
      </c>
      <c r="HG181" s="3">
        <f t="shared" si="507"/>
        <v>7.9880102274249447</v>
      </c>
      <c r="HH181" s="6">
        <f t="shared" si="508"/>
        <v>0</v>
      </c>
      <c r="HI181" s="6">
        <f t="shared" si="509"/>
        <v>0</v>
      </c>
      <c r="HJ181" s="6">
        <f t="shared" si="510"/>
        <v>0</v>
      </c>
      <c r="HK181" s="193">
        <f t="shared" si="707"/>
        <v>5.7010946700070324</v>
      </c>
      <c r="HL181" s="193">
        <f t="shared" si="707"/>
        <v>4.1745731882913786</v>
      </c>
      <c r="HM181" s="193">
        <f t="shared" si="707"/>
        <v>3.8150380693314694</v>
      </c>
      <c r="HN181" s="193">
        <f t="shared" si="511"/>
        <v>3.9040600573940507</v>
      </c>
      <c r="HO181" s="212">
        <f t="shared" si="708"/>
        <v>56327.840420153378</v>
      </c>
      <c r="HS181" s="3">
        <f t="shared" si="512"/>
        <v>7.6407054349282086</v>
      </c>
      <c r="HT181" s="6">
        <f t="shared" si="513"/>
        <v>0</v>
      </c>
      <c r="HU181" s="6">
        <f t="shared" si="514"/>
        <v>0</v>
      </c>
      <c r="HV181" s="6">
        <f t="shared" si="515"/>
        <v>0</v>
      </c>
      <c r="HW181" s="193">
        <f t="shared" si="709"/>
        <v>5.6999331973067706</v>
      </c>
      <c r="HX181" s="193">
        <f t="shared" si="710"/>
        <v>4.1745731882913786</v>
      </c>
      <c r="HY181" s="193">
        <f t="shared" si="711"/>
        <v>3.8150380693314694</v>
      </c>
      <c r="HZ181" s="193">
        <f t="shared" si="516"/>
        <v>3.9040600573940507</v>
      </c>
      <c r="IA181" s="212">
        <f t="shared" si="712"/>
        <v>56327.169474949442</v>
      </c>
      <c r="IE181" s="3">
        <f t="shared" si="517"/>
        <v>9.0299246049151556</v>
      </c>
      <c r="IF181" s="6">
        <f t="shared" si="518"/>
        <v>0</v>
      </c>
      <c r="IG181" s="6">
        <f t="shared" si="519"/>
        <v>0</v>
      </c>
      <c r="IH181" s="6">
        <f t="shared" si="520"/>
        <v>0</v>
      </c>
      <c r="II181" s="193">
        <f t="shared" si="713"/>
        <v>5.704571015864488</v>
      </c>
      <c r="IJ181" s="193">
        <f t="shared" si="714"/>
        <v>4.1745731882913786</v>
      </c>
      <c r="IK181" s="193">
        <f t="shared" si="715"/>
        <v>3.8150380693314694</v>
      </c>
      <c r="IL181" s="193">
        <f t="shared" si="521"/>
        <v>3.9040600573940507</v>
      </c>
      <c r="IM181" s="205">
        <f t="shared" si="716"/>
        <v>56329.8486404496</v>
      </c>
      <c r="IQ181" s="3">
        <f t="shared" si="522"/>
        <v>0</v>
      </c>
      <c r="IR181" s="6">
        <f t="shared" si="523"/>
        <v>8.4608065342020282</v>
      </c>
      <c r="IS181" s="6">
        <f t="shared" si="524"/>
        <v>0</v>
      </c>
      <c r="IT181" s="6">
        <f t="shared" si="525"/>
        <v>0</v>
      </c>
      <c r="IU181" s="193">
        <f t="shared" si="717"/>
        <v>5.6740334309306508</v>
      </c>
      <c r="IV181" s="193">
        <f t="shared" si="718"/>
        <v>4.2969165266724358</v>
      </c>
      <c r="IW181" s="193">
        <f t="shared" si="719"/>
        <v>3.8150380693314694</v>
      </c>
      <c r="IX181" s="193">
        <f t="shared" si="526"/>
        <v>3.9040600573940507</v>
      </c>
      <c r="IY181" s="212">
        <f t="shared" si="720"/>
        <v>56617.362183410463</v>
      </c>
      <c r="JC181" s="3">
        <f t="shared" si="527"/>
        <v>0</v>
      </c>
      <c r="JD181" s="6">
        <f t="shared" si="528"/>
        <v>8.2361833518780809</v>
      </c>
      <c r="JE181" s="6">
        <f t="shared" si="529"/>
        <v>0</v>
      </c>
      <c r="JF181" s="6">
        <f t="shared" si="530"/>
        <v>0</v>
      </c>
      <c r="JG181" s="193">
        <f t="shared" si="721"/>
        <v>5.6740334309306508</v>
      </c>
      <c r="JH181" s="193">
        <f t="shared" si="722"/>
        <v>4.2938546185539046</v>
      </c>
      <c r="JI181" s="193">
        <f t="shared" si="723"/>
        <v>3.8150380693314694</v>
      </c>
      <c r="JJ181" s="193">
        <f t="shared" si="531"/>
        <v>3.9040600573940507</v>
      </c>
      <c r="JK181" s="212">
        <f t="shared" si="724"/>
        <v>56609.70495138612</v>
      </c>
      <c r="JO181" s="3">
        <f t="shared" si="532"/>
        <v>0</v>
      </c>
      <c r="JP181" s="6">
        <f t="shared" si="533"/>
        <v>8.9849272929579058</v>
      </c>
      <c r="JQ181" s="6">
        <f t="shared" si="534"/>
        <v>0</v>
      </c>
      <c r="JR181" s="6">
        <f t="shared" si="535"/>
        <v>0</v>
      </c>
      <c r="JS181" s="193">
        <f t="shared" si="725"/>
        <v>5.6740334309306508</v>
      </c>
      <c r="JT181" s="193">
        <f t="shared" si="726"/>
        <v>4.3040247290400124</v>
      </c>
      <c r="JU181" s="193">
        <f t="shared" si="727"/>
        <v>3.8150380693314694</v>
      </c>
      <c r="JV181" s="193">
        <f t="shared" si="536"/>
        <v>3.9040600573940507</v>
      </c>
      <c r="JW181" s="205">
        <f t="shared" si="728"/>
        <v>56635.142397680946</v>
      </c>
      <c r="KA181" s="3">
        <f t="shared" si="537"/>
        <v>0</v>
      </c>
      <c r="KB181" s="6">
        <f t="shared" si="538"/>
        <v>0</v>
      </c>
      <c r="KC181" s="6">
        <f t="shared" si="539"/>
        <v>7.3308807326805772</v>
      </c>
      <c r="KD181" s="6">
        <f t="shared" si="540"/>
        <v>0</v>
      </c>
      <c r="KE181" s="193">
        <f t="shared" si="729"/>
        <v>5.6740334309306508</v>
      </c>
      <c r="KF181" s="193">
        <f t="shared" si="730"/>
        <v>4.1745731882913786</v>
      </c>
      <c r="KG181" s="193">
        <f t="shared" si="731"/>
        <v>3.9647931363700568</v>
      </c>
      <c r="KH181" s="193">
        <f t="shared" si="541"/>
        <v>3.9040600573940507</v>
      </c>
      <c r="KI181" s="212">
        <f t="shared" si="732"/>
        <v>57046.688553633328</v>
      </c>
      <c r="KM181" s="3">
        <f t="shared" si="542"/>
        <v>0</v>
      </c>
      <c r="KN181" s="6">
        <f t="shared" si="543"/>
        <v>0</v>
      </c>
      <c r="KO181" s="6">
        <f t="shared" si="544"/>
        <v>6.5032006499585773</v>
      </c>
      <c r="KP181" s="6">
        <f t="shared" si="545"/>
        <v>0</v>
      </c>
      <c r="KQ181" s="193">
        <f t="shared" si="733"/>
        <v>5.6740334309306508</v>
      </c>
      <c r="KR181" s="193">
        <f t="shared" si="734"/>
        <v>4.1745731882913786</v>
      </c>
      <c r="KS181" s="193">
        <f t="shared" si="735"/>
        <v>3.9489658286313616</v>
      </c>
      <c r="KT181" s="193">
        <f t="shared" si="546"/>
        <v>3.9040600573940507</v>
      </c>
      <c r="KU181" s="212">
        <f t="shared" si="736"/>
        <v>56968.612453144087</v>
      </c>
      <c r="KY181" s="3">
        <f t="shared" si="547"/>
        <v>0</v>
      </c>
      <c r="KZ181" s="6">
        <f t="shared" si="548"/>
        <v>0</v>
      </c>
      <c r="LA181" s="6">
        <f t="shared" si="549"/>
        <v>7.685600768132864</v>
      </c>
      <c r="LB181" s="6">
        <f t="shared" si="550"/>
        <v>0</v>
      </c>
      <c r="LC181" s="193">
        <f t="shared" si="737"/>
        <v>5.6740334309306508</v>
      </c>
      <c r="LD181" s="193">
        <f t="shared" si="738"/>
        <v>4.1745731882913786</v>
      </c>
      <c r="LE181" s="193">
        <f t="shared" si="739"/>
        <v>3.9715003274040641</v>
      </c>
      <c r="LF181" s="193">
        <f t="shared" si="551"/>
        <v>3.9040600573940507</v>
      </c>
      <c r="LG181" s="205">
        <f t="shared" si="740"/>
        <v>57079.807395731099</v>
      </c>
      <c r="LK181" s="3">
        <f t="shared" si="552"/>
        <v>0</v>
      </c>
      <c r="LL181" s="6">
        <f t="shared" si="553"/>
        <v>0</v>
      </c>
      <c r="LM181" s="6">
        <f t="shared" si="554"/>
        <v>0</v>
      </c>
      <c r="LN181" s="6">
        <f t="shared" si="555"/>
        <v>5.8081216839710414</v>
      </c>
      <c r="LO181" s="193">
        <f t="shared" si="741"/>
        <v>5.6740334309306508</v>
      </c>
      <c r="LP181" s="193">
        <f t="shared" si="742"/>
        <v>4.1745731882913786</v>
      </c>
      <c r="LQ181" s="193">
        <f t="shared" si="743"/>
        <v>3.8150380693314694</v>
      </c>
      <c r="LR181" s="193">
        <f t="shared" si="556"/>
        <v>4.0147881513629109</v>
      </c>
      <c r="LS181" s="212">
        <f t="shared" si="744"/>
        <v>57092.741300154652</v>
      </c>
      <c r="LW181" s="3">
        <f t="shared" si="557"/>
        <v>0</v>
      </c>
      <c r="LX181" s="6">
        <f t="shared" si="558"/>
        <v>0</v>
      </c>
      <c r="LY181" s="6">
        <f t="shared" si="559"/>
        <v>0</v>
      </c>
      <c r="LZ181" s="6">
        <f t="shared" si="560"/>
        <v>5.4143507223458869</v>
      </c>
      <c r="MA181" s="193">
        <f t="shared" si="745"/>
        <v>5.6740334309306508</v>
      </c>
      <c r="MB181" s="193">
        <f t="shared" si="746"/>
        <v>4.1745731882913786</v>
      </c>
      <c r="MC181" s="193">
        <f t="shared" si="747"/>
        <v>3.8150380693314694</v>
      </c>
      <c r="MD181" s="193">
        <f t="shared" si="561"/>
        <v>4.0076564845089244</v>
      </c>
      <c r="ME181" s="212">
        <f t="shared" si="748"/>
        <v>57042.145237856537</v>
      </c>
      <c r="MI181" s="3">
        <f t="shared" si="562"/>
        <v>0</v>
      </c>
      <c r="MJ181" s="6">
        <f t="shared" si="563"/>
        <v>0</v>
      </c>
      <c r="MK181" s="6">
        <f t="shared" si="564"/>
        <v>0</v>
      </c>
      <c r="ML181" s="6">
        <f t="shared" si="565"/>
        <v>6.1526712753930521</v>
      </c>
      <c r="MM181" s="193">
        <f t="shared" si="749"/>
        <v>5.6740334309306508</v>
      </c>
      <c r="MN181" s="193">
        <f t="shared" si="750"/>
        <v>4.1745731882913786</v>
      </c>
      <c r="MO181" s="193">
        <f t="shared" si="751"/>
        <v>3.8150380693314694</v>
      </c>
      <c r="MP181" s="193">
        <f t="shared" si="566"/>
        <v>4.0209869090612305</v>
      </c>
      <c r="MQ181" s="205">
        <f t="shared" si="752"/>
        <v>57136.755234366909</v>
      </c>
      <c r="MT181" s="3">
        <f t="shared" si="567"/>
        <v>6.5987910574379978</v>
      </c>
      <c r="MU181" s="6">
        <f t="shared" si="568"/>
        <v>7.4874394107982551</v>
      </c>
      <c r="MV181" s="6">
        <f t="shared" si="569"/>
        <v>6.7988006795021478</v>
      </c>
      <c r="MW181" s="6">
        <f t="shared" si="570"/>
        <v>5.9065644243773301</v>
      </c>
      <c r="MX181" s="193">
        <f t="shared" si="753"/>
        <v>5.6964406630904634</v>
      </c>
      <c r="MY181" s="193">
        <f t="shared" si="754"/>
        <v>4.2835800132871142</v>
      </c>
      <c r="MZ181" s="193">
        <f t="shared" si="755"/>
        <v>3.9546472384562472</v>
      </c>
      <c r="NA181" s="193">
        <f t="shared" si="571"/>
        <v>4.0165631493375002</v>
      </c>
      <c r="NB181" s="212">
        <f t="shared" si="756"/>
        <v>58091.731059484846</v>
      </c>
      <c r="NF181" s="3">
        <f t="shared" si="572"/>
        <v>6.5987910574379969</v>
      </c>
      <c r="NG181" s="6">
        <f t="shared" si="573"/>
        <v>0</v>
      </c>
      <c r="NH181" s="6">
        <f t="shared" si="574"/>
        <v>0</v>
      </c>
      <c r="NI181" s="6">
        <f t="shared" si="575"/>
        <v>0</v>
      </c>
      <c r="NJ181" s="193">
        <f t="shared" si="757"/>
        <v>5.6964406630904634</v>
      </c>
      <c r="NK181" s="193">
        <f t="shared" si="758"/>
        <v>4.1745731882913786</v>
      </c>
      <c r="NL181" s="193">
        <f t="shared" si="759"/>
        <v>3.8150380693314694</v>
      </c>
      <c r="NM181" s="193">
        <f t="shared" si="576"/>
        <v>3.9040600573940507</v>
      </c>
      <c r="NN181" s="212">
        <f t="shared" si="760"/>
        <v>56325.151999066991</v>
      </c>
      <c r="NR181" s="3">
        <f t="shared" si="577"/>
        <v>0</v>
      </c>
      <c r="NS181" s="6">
        <f t="shared" si="578"/>
        <v>7.4874394107982551</v>
      </c>
      <c r="NT181" s="6">
        <f t="shared" si="579"/>
        <v>0</v>
      </c>
      <c r="NU181" s="6">
        <f t="shared" si="580"/>
        <v>0</v>
      </c>
      <c r="NV181" s="193">
        <f t="shared" si="761"/>
        <v>5.6740334309306508</v>
      </c>
      <c r="NW181" s="193">
        <f t="shared" si="762"/>
        <v>4.2835800132871142</v>
      </c>
      <c r="NX181" s="193">
        <f t="shared" si="763"/>
        <v>3.8150380693314694</v>
      </c>
      <c r="NY181" s="193">
        <f t="shared" si="581"/>
        <v>3.9040600573940507</v>
      </c>
      <c r="NZ181" s="212">
        <f t="shared" si="764"/>
        <v>56584.017744892197</v>
      </c>
      <c r="OD181" s="3">
        <f t="shared" si="582"/>
        <v>0</v>
      </c>
      <c r="OE181" s="6">
        <f t="shared" si="583"/>
        <v>0</v>
      </c>
      <c r="OF181" s="6">
        <f t="shared" si="584"/>
        <v>6.7988006795021478</v>
      </c>
      <c r="OG181" s="6">
        <f t="shared" si="585"/>
        <v>0</v>
      </c>
      <c r="OH181" s="193">
        <f t="shared" si="765"/>
        <v>5.6740334309306508</v>
      </c>
      <c r="OI181" s="193">
        <f t="shared" si="766"/>
        <v>4.1745731882913786</v>
      </c>
      <c r="OJ181" s="193">
        <f t="shared" si="767"/>
        <v>3.9546472384562472</v>
      </c>
      <c r="OK181" s="193">
        <f t="shared" si="586"/>
        <v>3.9040600573940507</v>
      </c>
      <c r="OL181" s="212">
        <f t="shared" si="768"/>
        <v>56996.626542672471</v>
      </c>
      <c r="OP181" s="3">
        <f t="shared" si="587"/>
        <v>0</v>
      </c>
      <c r="OQ181" s="6">
        <f t="shared" si="588"/>
        <v>0</v>
      </c>
      <c r="OR181" s="6">
        <f t="shared" si="589"/>
        <v>0</v>
      </c>
      <c r="OS181" s="6">
        <f t="shared" si="590"/>
        <v>5.9065644243773301</v>
      </c>
      <c r="OT181" s="193">
        <f t="shared" si="769"/>
        <v>5.6740334309306508</v>
      </c>
      <c r="OU181" s="193">
        <f t="shared" si="770"/>
        <v>4.1745731882913786</v>
      </c>
      <c r="OV181" s="193">
        <f t="shared" si="771"/>
        <v>3.8150380693314694</v>
      </c>
      <c r="OW181" s="193">
        <f t="shared" si="591"/>
        <v>4.0165631493375002</v>
      </c>
      <c r="OX181" s="232">
        <f t="shared" si="772"/>
        <v>57105.34110909365</v>
      </c>
    </row>
    <row r="182" spans="2:414" x14ac:dyDescent="0.2">
      <c r="B182" s="81">
        <v>45437</v>
      </c>
      <c r="C182">
        <v>126</v>
      </c>
      <c r="D182">
        <v>11.541046941732477</v>
      </c>
      <c r="E182">
        <v>0</v>
      </c>
      <c r="F182">
        <v>0</v>
      </c>
      <c r="G182">
        <v>0</v>
      </c>
      <c r="H182">
        <v>0</v>
      </c>
      <c r="I182">
        <v>1</v>
      </c>
      <c r="J182">
        <v>0</v>
      </c>
      <c r="K182">
        <v>0</v>
      </c>
      <c r="L182">
        <v>0</v>
      </c>
      <c r="M182">
        <v>0</v>
      </c>
      <c r="N182">
        <v>0</v>
      </c>
      <c r="O182">
        <v>0</v>
      </c>
      <c r="P182">
        <v>0</v>
      </c>
      <c r="Q182">
        <v>1</v>
      </c>
      <c r="R182">
        <v>0</v>
      </c>
      <c r="S182">
        <v>0</v>
      </c>
      <c r="T182">
        <v>15876</v>
      </c>
      <c r="U182">
        <v>7.0013408761056652</v>
      </c>
      <c r="V182">
        <v>7.5703920414662411</v>
      </c>
      <c r="W182">
        <v>5.9267324581991341</v>
      </c>
      <c r="X182">
        <v>4.9840512496448719</v>
      </c>
      <c r="Y182" s="3">
        <v>806.89786286147591</v>
      </c>
      <c r="Z182" s="3">
        <v>1874.8885681778311</v>
      </c>
      <c r="AA182" s="3">
        <v>329.54893523204919</v>
      </c>
      <c r="AB182" s="3">
        <v>96.461496500000067</v>
      </c>
      <c r="AC182">
        <v>0</v>
      </c>
      <c r="AD182">
        <v>1</v>
      </c>
      <c r="AE182" s="6"/>
      <c r="AF182" s="1" t="s">
        <v>2</v>
      </c>
      <c r="AG182">
        <v>126</v>
      </c>
      <c r="AH182" s="189">
        <v>45437</v>
      </c>
      <c r="AI182">
        <f t="shared" si="592"/>
        <v>5</v>
      </c>
      <c r="AJ182">
        <v>126</v>
      </c>
      <c r="AK182">
        <v>0</v>
      </c>
      <c r="AL182">
        <v>1</v>
      </c>
      <c r="AM182">
        <v>0</v>
      </c>
      <c r="AN182">
        <v>0</v>
      </c>
      <c r="AO182">
        <v>1</v>
      </c>
      <c r="AP182">
        <v>0</v>
      </c>
      <c r="AQ182">
        <v>0</v>
      </c>
      <c r="AS182" s="37"/>
      <c r="AT182" s="37"/>
      <c r="AU182" s="6">
        <f t="shared" si="593"/>
        <v>0</v>
      </c>
      <c r="AV182" s="6">
        <f t="shared" si="594"/>
        <v>0</v>
      </c>
      <c r="AW182" s="6">
        <f t="shared" si="595"/>
        <v>0</v>
      </c>
      <c r="AX182" s="6">
        <f t="shared" si="596"/>
        <v>0</v>
      </c>
      <c r="AY182" s="193">
        <f t="shared" si="597"/>
        <v>5.6740334309306508</v>
      </c>
      <c r="AZ182" s="193">
        <f t="shared" si="598"/>
        <v>4.1745731882913786</v>
      </c>
      <c r="BA182" s="193">
        <f t="shared" si="599"/>
        <v>3.8150380693314694</v>
      </c>
      <c r="BB182" s="193">
        <f t="shared" si="600"/>
        <v>3.9040600573940507</v>
      </c>
      <c r="BC182" s="72">
        <f t="shared" si="601"/>
        <v>56312.210093717425</v>
      </c>
      <c r="BG182" s="3">
        <f t="shared" si="602"/>
        <v>6.8613140585835515</v>
      </c>
      <c r="BH182" s="6">
        <f t="shared" si="603"/>
        <v>0</v>
      </c>
      <c r="BI182" s="6">
        <f t="shared" si="604"/>
        <v>0</v>
      </c>
      <c r="BJ182" s="6">
        <f t="shared" si="605"/>
        <v>0</v>
      </c>
      <c r="BK182" s="193">
        <f t="shared" si="606"/>
        <v>5.6973217997361312</v>
      </c>
      <c r="BL182" s="193">
        <f t="shared" si="607"/>
        <v>4.1745731882913786</v>
      </c>
      <c r="BM182" s="193">
        <f t="shared" si="608"/>
        <v>3.8150380693314694</v>
      </c>
      <c r="BN182" s="193">
        <f t="shared" si="609"/>
        <v>3.9040600573940507</v>
      </c>
      <c r="BO182" s="72">
        <f t="shared" si="610"/>
        <v>56325.660984238682</v>
      </c>
      <c r="BS182" s="3">
        <f t="shared" si="611"/>
        <v>6.8613356765229181</v>
      </c>
      <c r="BT182" s="6">
        <f t="shared" si="612"/>
        <v>0</v>
      </c>
      <c r="BU182" s="6">
        <f t="shared" si="613"/>
        <v>0</v>
      </c>
      <c r="BV182" s="6">
        <f t="shared" si="614"/>
        <v>0</v>
      </c>
      <c r="BW182" s="193">
        <f t="shared" si="615"/>
        <v>5.6973218722629886</v>
      </c>
      <c r="BX182" s="193">
        <f t="shared" si="616"/>
        <v>4.1745731882913786</v>
      </c>
      <c r="BY182" s="193">
        <f t="shared" si="773"/>
        <v>3.8150380693314694</v>
      </c>
      <c r="BZ182" s="193">
        <f t="shared" si="617"/>
        <v>3.9040600573940507</v>
      </c>
      <c r="CA182" s="72">
        <f t="shared" si="618"/>
        <v>56325.660984238682</v>
      </c>
      <c r="CE182" s="3">
        <f t="shared" si="619"/>
        <v>0</v>
      </c>
      <c r="CF182" s="6">
        <f t="shared" si="620"/>
        <v>7.5703920414662411</v>
      </c>
      <c r="CG182" s="6">
        <f t="shared" si="621"/>
        <v>0</v>
      </c>
      <c r="CH182" s="6">
        <f t="shared" si="622"/>
        <v>0</v>
      </c>
      <c r="CI182" s="193">
        <f t="shared" si="623"/>
        <v>5.6740334309306508</v>
      </c>
      <c r="CJ182" s="193">
        <f t="shared" si="624"/>
        <v>4.2847235409189413</v>
      </c>
      <c r="CK182" s="193">
        <f t="shared" si="774"/>
        <v>3.8150380693314694</v>
      </c>
      <c r="CL182" s="193">
        <f t="shared" si="625"/>
        <v>3.9040600573940507</v>
      </c>
      <c r="CM182" s="72">
        <f t="shared" si="626"/>
        <v>56586.876064603464</v>
      </c>
      <c r="CQ182" s="3">
        <f t="shared" si="627"/>
        <v>0</v>
      </c>
      <c r="CR182" s="6">
        <f t="shared" si="628"/>
        <v>7.5704743757481712</v>
      </c>
      <c r="CS182" s="6">
        <f t="shared" si="629"/>
        <v>0</v>
      </c>
      <c r="CT182" s="6">
        <f t="shared" si="630"/>
        <v>0</v>
      </c>
      <c r="CU182" s="193">
        <f t="shared" si="631"/>
        <v>5.6740334309306508</v>
      </c>
      <c r="CV182" s="193">
        <f t="shared" si="632"/>
        <v>4.284724675273095</v>
      </c>
      <c r="CW182" s="193">
        <f t="shared" si="775"/>
        <v>3.8150380693314694</v>
      </c>
      <c r="CX182" s="193">
        <f t="shared" si="633"/>
        <v>3.9040600573940507</v>
      </c>
      <c r="CY182" s="72">
        <f t="shared" si="634"/>
        <v>56586.878900065232</v>
      </c>
      <c r="DC182" s="3">
        <f t="shared" si="635"/>
        <v>0</v>
      </c>
      <c r="DD182" s="6">
        <f t="shared" si="636"/>
        <v>0</v>
      </c>
      <c r="DE182" s="6">
        <f t="shared" si="637"/>
        <v>6.2230690811090907</v>
      </c>
      <c r="DF182" s="6">
        <f t="shared" si="638"/>
        <v>0</v>
      </c>
      <c r="DG182" s="193">
        <f t="shared" si="639"/>
        <v>5.6740334309306508</v>
      </c>
      <c r="DH182" s="193">
        <f t="shared" si="640"/>
        <v>4.1745731882913786</v>
      </c>
      <c r="DI182" s="193">
        <f t="shared" si="776"/>
        <v>3.9435517681532075</v>
      </c>
      <c r="DJ182" s="193">
        <f t="shared" si="641"/>
        <v>3.9040600573940507</v>
      </c>
      <c r="DK182" s="72">
        <f t="shared" si="642"/>
        <v>56941.929431399811</v>
      </c>
      <c r="DO182" s="3">
        <f t="shared" si="643"/>
        <v>0</v>
      </c>
      <c r="DP182" s="6">
        <f t="shared" si="644"/>
        <v>0</v>
      </c>
      <c r="DQ182" s="6">
        <f t="shared" si="645"/>
        <v>5.9268469200427898</v>
      </c>
      <c r="DR182" s="6">
        <f t="shared" si="646"/>
        <v>0</v>
      </c>
      <c r="DS182" s="193">
        <f t="shared" si="647"/>
        <v>5.6740334309306508</v>
      </c>
      <c r="DT182" s="193">
        <f t="shared" si="648"/>
        <v>4.1745731882913786</v>
      </c>
      <c r="DU182" s="193">
        <f t="shared" si="777"/>
        <v>3.9377946609817576</v>
      </c>
      <c r="DV182" s="193">
        <f t="shared" si="649"/>
        <v>3.9040600573940507</v>
      </c>
      <c r="DW182" s="72">
        <f t="shared" si="650"/>
        <v>56913.569425745933</v>
      </c>
      <c r="EA182" s="3">
        <f t="shared" si="651"/>
        <v>0</v>
      </c>
      <c r="EB182" s="6">
        <f t="shared" si="652"/>
        <v>0</v>
      </c>
      <c r="EC182" s="6">
        <f t="shared" si="653"/>
        <v>0</v>
      </c>
      <c r="ED182" s="6">
        <f t="shared" si="654"/>
        <v>14.952153748934617</v>
      </c>
      <c r="EE182" s="193">
        <f t="shared" si="655"/>
        <v>5.6740334309306508</v>
      </c>
      <c r="EF182" s="193">
        <f t="shared" si="656"/>
        <v>4.1745731882913786</v>
      </c>
      <c r="EG182" s="193">
        <f t="shared" si="778"/>
        <v>3.8150380693314694</v>
      </c>
      <c r="EH182" s="193">
        <f t="shared" si="657"/>
        <v>4.1675266722061561</v>
      </c>
      <c r="EI182" s="72">
        <f t="shared" si="658"/>
        <v>58187.192847755949</v>
      </c>
      <c r="EM182" s="3">
        <f t="shared" si="659"/>
        <v>0</v>
      </c>
      <c r="EN182" s="6">
        <f t="shared" si="660"/>
        <v>0</v>
      </c>
      <c r="EO182" s="6">
        <f t="shared" si="661"/>
        <v>0</v>
      </c>
      <c r="EP182" s="6">
        <f t="shared" si="662"/>
        <v>4.9841742609082269</v>
      </c>
      <c r="EQ182" s="193">
        <f t="shared" si="663"/>
        <v>5.6740334309306508</v>
      </c>
      <c r="ER182" s="193">
        <f t="shared" si="664"/>
        <v>4.1745731882913786</v>
      </c>
      <c r="ES182" s="193">
        <f t="shared" si="779"/>
        <v>3.8150380693314694</v>
      </c>
      <c r="ET182" s="193">
        <f t="shared" si="665"/>
        <v>3.9998068949662398</v>
      </c>
      <c r="EU182" s="72">
        <f t="shared" si="666"/>
        <v>56986.507662515956</v>
      </c>
      <c r="EY182" s="3">
        <f t="shared" si="667"/>
        <v>6.8613140585835515</v>
      </c>
      <c r="EZ182" s="6">
        <f t="shared" si="668"/>
        <v>7.5703920414662411</v>
      </c>
      <c r="FA182" s="6">
        <f t="shared" si="669"/>
        <v>6.2230690811090907</v>
      </c>
      <c r="FB182" s="6">
        <f t="shared" si="670"/>
        <v>14.952153748934617</v>
      </c>
      <c r="FC182" s="193">
        <f t="shared" si="671"/>
        <v>5.6973217997361312</v>
      </c>
      <c r="FD182" s="193">
        <f t="shared" si="672"/>
        <v>4.2847235409189413</v>
      </c>
      <c r="FE182" s="193">
        <f t="shared" si="780"/>
        <v>3.9435517681532075</v>
      </c>
      <c r="FF182" s="193">
        <f t="shared" si="673"/>
        <v>4.1675266722061561</v>
      </c>
      <c r="FG182" s="72">
        <f t="shared" si="674"/>
        <v>59138.987242179857</v>
      </c>
      <c r="FK182" s="3">
        <f t="shared" si="675"/>
        <v>7.0013624940450327</v>
      </c>
      <c r="FL182" s="6">
        <f t="shared" si="676"/>
        <v>7.5704743757481712</v>
      </c>
      <c r="FM182" s="6">
        <f t="shared" si="677"/>
        <v>5.9268469200427898</v>
      </c>
      <c r="FN182" s="6">
        <f t="shared" si="678"/>
        <v>4.9841742609082269</v>
      </c>
      <c r="FO182" s="193">
        <f t="shared" si="679"/>
        <v>5.6977915432960611</v>
      </c>
      <c r="FP182" s="193">
        <f t="shared" si="680"/>
        <v>4.284724675273095</v>
      </c>
      <c r="FQ182" s="193">
        <f t="shared" si="781"/>
        <v>3.9377946609817576</v>
      </c>
      <c r="FR182" s="193">
        <f t="shared" si="681"/>
        <v>3.9998068949662398</v>
      </c>
      <c r="FS182" s="205">
        <f t="shared" si="682"/>
        <v>57890.097217804228</v>
      </c>
      <c r="FW182" s="3">
        <f t="shared" si="683"/>
        <v>8.0515420075215136</v>
      </c>
      <c r="FX182" s="6">
        <f t="shared" si="684"/>
        <v>8.5545430068568518</v>
      </c>
      <c r="FY182" s="6">
        <f t="shared" si="685"/>
        <v>7.3491482481669266</v>
      </c>
      <c r="FZ182" s="6">
        <f t="shared" si="686"/>
        <v>5.8811804745809484</v>
      </c>
      <c r="GA182" s="193">
        <f t="shared" si="687"/>
        <v>5.7013069900348814</v>
      </c>
      <c r="GB182" s="193">
        <f t="shared" si="688"/>
        <v>4.2981915102224502</v>
      </c>
      <c r="GC182" s="193">
        <f t="shared" si="782"/>
        <v>3.9651396469163407</v>
      </c>
      <c r="GD182" s="193">
        <f t="shared" si="689"/>
        <v>4.0161057586632474</v>
      </c>
      <c r="GE182" s="72">
        <f t="shared" si="690"/>
        <v>58181.634389207182</v>
      </c>
      <c r="GI182" s="3">
        <f t="shared" si="691"/>
        <v>7.7014749637162323</v>
      </c>
      <c r="GJ182" s="6">
        <f t="shared" si="692"/>
        <v>8.3274312456128659</v>
      </c>
      <c r="GK182" s="6">
        <f t="shared" si="693"/>
        <v>6.5194057040190483</v>
      </c>
      <c r="GL182" s="6">
        <f t="shared" si="694"/>
        <v>5.4824563746093595</v>
      </c>
      <c r="GM182" s="193">
        <f t="shared" si="695"/>
        <v>5.7001365229625289</v>
      </c>
      <c r="GN182" s="193">
        <f t="shared" si="696"/>
        <v>4.2950995777399799</v>
      </c>
      <c r="GO182" s="193">
        <f t="shared" si="783"/>
        <v>3.9492781261972549</v>
      </c>
      <c r="GP182" s="193">
        <f t="shared" si="697"/>
        <v>4.0088936032766478</v>
      </c>
      <c r="GQ182" s="72">
        <f t="shared" si="698"/>
        <v>58041.137106888738</v>
      </c>
      <c r="GU182" s="3">
        <f t="shared" si="699"/>
        <v>9.1017431389373655</v>
      </c>
      <c r="GV182" s="6">
        <f t="shared" si="700"/>
        <v>9.0844704497594897</v>
      </c>
      <c r="GW182" s="6">
        <f t="shared" si="701"/>
        <v>7.7047521956588749</v>
      </c>
      <c r="GX182" s="6">
        <f t="shared" si="702"/>
        <v>6.2300640620560896</v>
      </c>
      <c r="GY182" s="193">
        <f t="shared" si="703"/>
        <v>5.7048101936740983</v>
      </c>
      <c r="GZ182" s="193">
        <f t="shared" si="704"/>
        <v>4.305369057118658</v>
      </c>
      <c r="HA182" s="193">
        <f t="shared" si="784"/>
        <v>3.971861173586591</v>
      </c>
      <c r="HB182" s="193">
        <f t="shared" si="705"/>
        <v>4.0223740060181994</v>
      </c>
      <c r="HC182" s="205">
        <f t="shared" si="706"/>
        <v>58281.435845349173</v>
      </c>
      <c r="HG182" s="3">
        <f t="shared" si="507"/>
        <v>8.0515420075215136</v>
      </c>
      <c r="HH182" s="6">
        <f t="shared" si="508"/>
        <v>0</v>
      </c>
      <c r="HI182" s="6">
        <f t="shared" si="509"/>
        <v>0</v>
      </c>
      <c r="HJ182" s="6">
        <f t="shared" si="510"/>
        <v>0</v>
      </c>
      <c r="HK182" s="193">
        <f t="shared" si="707"/>
        <v>5.7013069900348814</v>
      </c>
      <c r="HL182" s="193">
        <f t="shared" si="707"/>
        <v>4.1745731882913786</v>
      </c>
      <c r="HM182" s="193">
        <f t="shared" si="707"/>
        <v>3.8150380693314694</v>
      </c>
      <c r="HN182" s="193">
        <f t="shared" si="511"/>
        <v>3.9040600573940507</v>
      </c>
      <c r="HO182" s="212">
        <f t="shared" si="708"/>
        <v>56327.963071428676</v>
      </c>
      <c r="HS182" s="3">
        <f t="shared" si="512"/>
        <v>7.7014749637162323</v>
      </c>
      <c r="HT182" s="6">
        <f t="shared" si="513"/>
        <v>0</v>
      </c>
      <c r="HU182" s="6">
        <f t="shared" si="514"/>
        <v>0</v>
      </c>
      <c r="HV182" s="6">
        <f t="shared" si="515"/>
        <v>0</v>
      </c>
      <c r="HW182" s="193">
        <f t="shared" si="709"/>
        <v>5.7001365229625289</v>
      </c>
      <c r="HX182" s="193">
        <f t="shared" si="710"/>
        <v>4.1745731882913786</v>
      </c>
      <c r="HY182" s="193">
        <f t="shared" si="711"/>
        <v>3.8150380693314694</v>
      </c>
      <c r="HZ182" s="193">
        <f t="shared" si="516"/>
        <v>3.9040600573940507</v>
      </c>
      <c r="IA182" s="212">
        <f t="shared" si="712"/>
        <v>56327.28692902581</v>
      </c>
      <c r="IE182" s="3">
        <f t="shared" si="517"/>
        <v>9.1017431389373655</v>
      </c>
      <c r="IF182" s="6">
        <f t="shared" si="518"/>
        <v>0</v>
      </c>
      <c r="IG182" s="6">
        <f t="shared" si="519"/>
        <v>0</v>
      </c>
      <c r="IH182" s="6">
        <f t="shared" si="520"/>
        <v>0</v>
      </c>
      <c r="II182" s="193">
        <f t="shared" si="713"/>
        <v>5.7048101936740983</v>
      </c>
      <c r="IJ182" s="193">
        <f t="shared" si="714"/>
        <v>4.1745731882913786</v>
      </c>
      <c r="IK182" s="193">
        <f t="shared" si="715"/>
        <v>3.8150380693314694</v>
      </c>
      <c r="IL182" s="193">
        <f t="shared" si="521"/>
        <v>3.9040600573940507</v>
      </c>
      <c r="IM182" s="205">
        <f t="shared" si="716"/>
        <v>56329.986811650837</v>
      </c>
      <c r="IQ182" s="3">
        <f t="shared" si="522"/>
        <v>0</v>
      </c>
      <c r="IR182" s="6">
        <f t="shared" si="523"/>
        <v>8.5545430068568518</v>
      </c>
      <c r="IS182" s="6">
        <f t="shared" si="524"/>
        <v>0</v>
      </c>
      <c r="IT182" s="6">
        <f t="shared" si="525"/>
        <v>0</v>
      </c>
      <c r="IU182" s="193">
        <f t="shared" si="717"/>
        <v>5.6740334309306508</v>
      </c>
      <c r="IV182" s="193">
        <f t="shared" si="718"/>
        <v>4.2981915102224502</v>
      </c>
      <c r="IW182" s="193">
        <f t="shared" si="719"/>
        <v>3.8150380693314694</v>
      </c>
      <c r="IX182" s="193">
        <f t="shared" si="526"/>
        <v>3.9040600573940507</v>
      </c>
      <c r="IY182" s="212">
        <f t="shared" si="720"/>
        <v>56620.550972782054</v>
      </c>
      <c r="JC182" s="3">
        <f t="shared" si="527"/>
        <v>0</v>
      </c>
      <c r="JD182" s="6">
        <f t="shared" si="528"/>
        <v>8.3274312456128659</v>
      </c>
      <c r="JE182" s="6">
        <f t="shared" si="529"/>
        <v>0</v>
      </c>
      <c r="JF182" s="6">
        <f t="shared" si="530"/>
        <v>0</v>
      </c>
      <c r="JG182" s="193">
        <f t="shared" si="721"/>
        <v>5.6740334309306508</v>
      </c>
      <c r="JH182" s="193">
        <f t="shared" si="722"/>
        <v>4.2950995777399799</v>
      </c>
      <c r="JI182" s="193">
        <f t="shared" si="723"/>
        <v>3.8150380693314694</v>
      </c>
      <c r="JJ182" s="193">
        <f t="shared" si="531"/>
        <v>3.9040600573940507</v>
      </c>
      <c r="JK182" s="212">
        <f t="shared" si="724"/>
        <v>56612.818225338764</v>
      </c>
      <c r="JO182" s="3">
        <f t="shared" si="532"/>
        <v>0</v>
      </c>
      <c r="JP182" s="6">
        <f t="shared" si="533"/>
        <v>9.0844704497594897</v>
      </c>
      <c r="JQ182" s="6">
        <f t="shared" si="534"/>
        <v>0</v>
      </c>
      <c r="JR182" s="6">
        <f t="shared" si="535"/>
        <v>0</v>
      </c>
      <c r="JS182" s="193">
        <f t="shared" si="725"/>
        <v>5.6740334309306508</v>
      </c>
      <c r="JT182" s="193">
        <f t="shared" si="726"/>
        <v>4.305369057118658</v>
      </c>
      <c r="JU182" s="193">
        <f t="shared" si="727"/>
        <v>3.8150380693314694</v>
      </c>
      <c r="JV182" s="193">
        <f t="shared" si="536"/>
        <v>3.9040600573940507</v>
      </c>
      <c r="JW182" s="205">
        <f t="shared" si="728"/>
        <v>56638.50568176739</v>
      </c>
      <c r="KA182" s="3">
        <f t="shared" si="537"/>
        <v>0</v>
      </c>
      <c r="KB182" s="6">
        <f t="shared" si="538"/>
        <v>0</v>
      </c>
      <c r="KC182" s="6">
        <f t="shared" si="539"/>
        <v>7.3491482481669266</v>
      </c>
      <c r="KD182" s="6">
        <f t="shared" si="540"/>
        <v>0</v>
      </c>
      <c r="KE182" s="193">
        <f t="shared" si="729"/>
        <v>5.6740334309306508</v>
      </c>
      <c r="KF182" s="193">
        <f t="shared" si="730"/>
        <v>4.1745731882913786</v>
      </c>
      <c r="KG182" s="193">
        <f t="shared" si="731"/>
        <v>3.9651396469163407</v>
      </c>
      <c r="KH182" s="193">
        <f t="shared" si="541"/>
        <v>3.9040600573940507</v>
      </c>
      <c r="KI182" s="212">
        <f t="shared" si="732"/>
        <v>57048.399086411868</v>
      </c>
      <c r="KM182" s="3">
        <f t="shared" si="542"/>
        <v>0</v>
      </c>
      <c r="KN182" s="6">
        <f t="shared" si="543"/>
        <v>0</v>
      </c>
      <c r="KO182" s="6">
        <f t="shared" si="544"/>
        <v>6.5194057040190483</v>
      </c>
      <c r="KP182" s="6">
        <f t="shared" si="545"/>
        <v>0</v>
      </c>
      <c r="KQ182" s="193">
        <f t="shared" si="733"/>
        <v>5.6740334309306508</v>
      </c>
      <c r="KR182" s="193">
        <f t="shared" si="734"/>
        <v>4.1745731882913786</v>
      </c>
      <c r="KS182" s="193">
        <f t="shared" si="735"/>
        <v>3.9492781261972549</v>
      </c>
      <c r="KT182" s="193">
        <f t="shared" si="546"/>
        <v>3.9040600573940507</v>
      </c>
      <c r="KU182" s="212">
        <f t="shared" si="736"/>
        <v>56970.151982953066</v>
      </c>
      <c r="KY182" s="3">
        <f t="shared" si="547"/>
        <v>0</v>
      </c>
      <c r="KZ182" s="6">
        <f t="shared" si="548"/>
        <v>0</v>
      </c>
      <c r="LA182" s="6">
        <f t="shared" si="549"/>
        <v>7.7047521956588749</v>
      </c>
      <c r="LB182" s="6">
        <f t="shared" si="550"/>
        <v>0</v>
      </c>
      <c r="LC182" s="193">
        <f t="shared" si="737"/>
        <v>5.6740334309306508</v>
      </c>
      <c r="LD182" s="193">
        <f t="shared" si="738"/>
        <v>4.1745731882913786</v>
      </c>
      <c r="LE182" s="193">
        <f t="shared" si="739"/>
        <v>3.971861173586591</v>
      </c>
      <c r="LF182" s="193">
        <f t="shared" si="551"/>
        <v>3.9040600573940507</v>
      </c>
      <c r="LG182" s="205">
        <f t="shared" si="740"/>
        <v>57081.589730945321</v>
      </c>
      <c r="LK182" s="3">
        <f t="shared" si="552"/>
        <v>0</v>
      </c>
      <c r="LL182" s="6">
        <f t="shared" si="553"/>
        <v>0</v>
      </c>
      <c r="LM182" s="6">
        <f t="shared" si="554"/>
        <v>0</v>
      </c>
      <c r="LN182" s="6">
        <f t="shared" si="555"/>
        <v>5.8811804745809484</v>
      </c>
      <c r="LO182" s="193">
        <f t="shared" si="741"/>
        <v>5.6740334309306508</v>
      </c>
      <c r="LP182" s="193">
        <f t="shared" si="742"/>
        <v>4.1745731882913786</v>
      </c>
      <c r="LQ182" s="193">
        <f t="shared" si="743"/>
        <v>3.8150380693314694</v>
      </c>
      <c r="LR182" s="193">
        <f t="shared" si="556"/>
        <v>4.0161057586632474</v>
      </c>
      <c r="LS182" s="212">
        <f t="shared" si="744"/>
        <v>57102.094059125295</v>
      </c>
      <c r="LW182" s="3">
        <f t="shared" si="557"/>
        <v>0</v>
      </c>
      <c r="LX182" s="6">
        <f t="shared" si="558"/>
        <v>0</v>
      </c>
      <c r="LY182" s="6">
        <f t="shared" si="559"/>
        <v>0</v>
      </c>
      <c r="LZ182" s="6">
        <f t="shared" si="560"/>
        <v>5.4824563746093595</v>
      </c>
      <c r="MA182" s="193">
        <f t="shared" si="745"/>
        <v>5.6740334309306508</v>
      </c>
      <c r="MB182" s="193">
        <f t="shared" si="746"/>
        <v>4.1745731882913786</v>
      </c>
      <c r="MC182" s="193">
        <f t="shared" si="747"/>
        <v>3.8150380693314694</v>
      </c>
      <c r="MD182" s="193">
        <f t="shared" si="561"/>
        <v>4.0088936032766478</v>
      </c>
      <c r="ME182" s="212">
        <f t="shared" si="748"/>
        <v>57050.918839794729</v>
      </c>
      <c r="MI182" s="3">
        <f t="shared" si="562"/>
        <v>0</v>
      </c>
      <c r="MJ182" s="6">
        <f t="shared" si="563"/>
        <v>0</v>
      </c>
      <c r="MK182" s="6">
        <f t="shared" si="564"/>
        <v>0</v>
      </c>
      <c r="ML182" s="6">
        <f t="shared" si="565"/>
        <v>6.2300640620560896</v>
      </c>
      <c r="MM182" s="193">
        <f t="shared" si="749"/>
        <v>5.6740334309306508</v>
      </c>
      <c r="MN182" s="193">
        <f t="shared" si="750"/>
        <v>4.1745731882913786</v>
      </c>
      <c r="MO182" s="193">
        <f t="shared" si="751"/>
        <v>3.8150380693314694</v>
      </c>
      <c r="MP182" s="193">
        <f t="shared" si="566"/>
        <v>4.0223740060181994</v>
      </c>
      <c r="MQ182" s="205">
        <f t="shared" si="752"/>
        <v>57146.608884139598</v>
      </c>
      <c r="MT182" s="3">
        <f t="shared" si="567"/>
        <v>6.6512738323003813</v>
      </c>
      <c r="MU182" s="6">
        <f t="shared" si="568"/>
        <v>7.5703920414662411</v>
      </c>
      <c r="MV182" s="6">
        <f t="shared" si="569"/>
        <v>6.8157423269290041</v>
      </c>
      <c r="MW182" s="6">
        <f t="shared" si="570"/>
        <v>5.9808614995738463</v>
      </c>
      <c r="MX182" s="193">
        <f t="shared" si="753"/>
        <v>5.6966168792682881</v>
      </c>
      <c r="MY182" s="193">
        <f t="shared" si="754"/>
        <v>4.2847235409189413</v>
      </c>
      <c r="MZ182" s="193">
        <f t="shared" si="755"/>
        <v>3.9549718796816484</v>
      </c>
      <c r="NA182" s="193">
        <f t="shared" si="571"/>
        <v>4.0179006993442057</v>
      </c>
      <c r="NB182" s="212">
        <f t="shared" si="756"/>
        <v>58106.063781617915</v>
      </c>
      <c r="NF182" s="3">
        <f t="shared" si="572"/>
        <v>6.6512738323003813</v>
      </c>
      <c r="NG182" s="6">
        <f t="shared" si="573"/>
        <v>0</v>
      </c>
      <c r="NH182" s="6">
        <f t="shared" si="574"/>
        <v>0</v>
      </c>
      <c r="NI182" s="6">
        <f t="shared" si="575"/>
        <v>0</v>
      </c>
      <c r="NJ182" s="193">
        <f t="shared" si="757"/>
        <v>5.6966168792682881</v>
      </c>
      <c r="NK182" s="193">
        <f t="shared" si="758"/>
        <v>4.1745731882913786</v>
      </c>
      <c r="NL182" s="193">
        <f t="shared" si="759"/>
        <v>3.8150380693314694</v>
      </c>
      <c r="NM182" s="193">
        <f t="shared" si="576"/>
        <v>3.9040600573940507</v>
      </c>
      <c r="NN182" s="212">
        <f t="shared" si="760"/>
        <v>56325.253789291812</v>
      </c>
      <c r="NR182" s="3">
        <f t="shared" si="577"/>
        <v>0</v>
      </c>
      <c r="NS182" s="6">
        <f t="shared" si="578"/>
        <v>7.5703920414662411</v>
      </c>
      <c r="NT182" s="6">
        <f t="shared" si="579"/>
        <v>0</v>
      </c>
      <c r="NU182" s="6">
        <f t="shared" si="580"/>
        <v>0</v>
      </c>
      <c r="NV182" s="193">
        <f t="shared" si="761"/>
        <v>5.6740334309306508</v>
      </c>
      <c r="NW182" s="193">
        <f t="shared" si="762"/>
        <v>4.2847235409189413</v>
      </c>
      <c r="NX182" s="193">
        <f t="shared" si="763"/>
        <v>3.8150380693314694</v>
      </c>
      <c r="NY182" s="193">
        <f t="shared" si="581"/>
        <v>3.9040600573940507</v>
      </c>
      <c r="NZ182" s="212">
        <f t="shared" si="764"/>
        <v>56586.876064603464</v>
      </c>
      <c r="OD182" s="3">
        <f t="shared" si="582"/>
        <v>0</v>
      </c>
      <c r="OE182" s="6">
        <f t="shared" si="583"/>
        <v>0</v>
      </c>
      <c r="OF182" s="6">
        <f t="shared" si="584"/>
        <v>6.8157423269290041</v>
      </c>
      <c r="OG182" s="6">
        <f t="shared" si="585"/>
        <v>0</v>
      </c>
      <c r="OH182" s="193">
        <f t="shared" si="765"/>
        <v>5.6740334309306508</v>
      </c>
      <c r="OI182" s="193">
        <f t="shared" si="766"/>
        <v>4.1745731882913786</v>
      </c>
      <c r="OJ182" s="193">
        <f t="shared" si="767"/>
        <v>3.9549718796816484</v>
      </c>
      <c r="OK182" s="193">
        <f t="shared" si="586"/>
        <v>3.9040600573940507</v>
      </c>
      <c r="OL182" s="212">
        <f t="shared" si="768"/>
        <v>56998.227710717132</v>
      </c>
      <c r="OP182" s="3">
        <f t="shared" si="587"/>
        <v>0</v>
      </c>
      <c r="OQ182" s="6">
        <f t="shared" si="588"/>
        <v>0</v>
      </c>
      <c r="OR182" s="6">
        <f t="shared" si="589"/>
        <v>0</v>
      </c>
      <c r="OS182" s="6">
        <f t="shared" si="590"/>
        <v>5.9808614995738463</v>
      </c>
      <c r="OT182" s="193">
        <f t="shared" si="769"/>
        <v>5.6740334309306508</v>
      </c>
      <c r="OU182" s="193">
        <f t="shared" si="770"/>
        <v>4.1745731882913786</v>
      </c>
      <c r="OV182" s="193">
        <f t="shared" si="771"/>
        <v>3.8150380693314694</v>
      </c>
      <c r="OW182" s="193">
        <f t="shared" si="591"/>
        <v>4.0179006993442057</v>
      </c>
      <c r="OX182" s="232">
        <f t="shared" si="772"/>
        <v>57114.837534256687</v>
      </c>
    </row>
    <row r="183" spans="2:414" x14ac:dyDescent="0.2">
      <c r="B183" s="81">
        <v>45444</v>
      </c>
      <c r="C183">
        <v>127</v>
      </c>
      <c r="D183">
        <v>11.552311361827421</v>
      </c>
      <c r="E183">
        <v>0</v>
      </c>
      <c r="F183">
        <v>0</v>
      </c>
      <c r="G183">
        <v>0</v>
      </c>
      <c r="H183">
        <v>0</v>
      </c>
      <c r="I183">
        <v>0</v>
      </c>
      <c r="J183">
        <v>1</v>
      </c>
      <c r="K183">
        <v>0</v>
      </c>
      <c r="L183">
        <v>0</v>
      </c>
      <c r="M183">
        <v>0</v>
      </c>
      <c r="N183">
        <v>0</v>
      </c>
      <c r="O183">
        <v>0</v>
      </c>
      <c r="P183">
        <v>0</v>
      </c>
      <c r="Q183">
        <v>1</v>
      </c>
      <c r="R183">
        <v>0</v>
      </c>
      <c r="S183">
        <v>0</v>
      </c>
      <c r="T183">
        <v>16129</v>
      </c>
      <c r="U183">
        <v>7.0407571203600554</v>
      </c>
      <c r="V183">
        <v>7.6144405899584164</v>
      </c>
      <c r="W183">
        <v>5.9360763852937888</v>
      </c>
      <c r="X183">
        <v>5.0480022369538542</v>
      </c>
      <c r="Y183" s="3">
        <v>851.04537059507834</v>
      </c>
      <c r="Z183" s="3">
        <v>1962.2482858895</v>
      </c>
      <c r="AA183" s="3">
        <v>333.06864806354645</v>
      </c>
      <c r="AB183" s="3">
        <v>106.1076461000001</v>
      </c>
      <c r="AC183">
        <v>0</v>
      </c>
      <c r="AD183">
        <v>1</v>
      </c>
      <c r="AE183" s="6"/>
      <c r="AF183" s="1" t="s">
        <v>2</v>
      </c>
      <c r="AG183">
        <v>127</v>
      </c>
      <c r="AH183" s="189">
        <v>45444</v>
      </c>
      <c r="AI183">
        <f t="shared" si="592"/>
        <v>6</v>
      </c>
      <c r="AJ183">
        <v>127</v>
      </c>
      <c r="AK183">
        <v>0</v>
      </c>
      <c r="AL183">
        <v>1</v>
      </c>
      <c r="AM183">
        <v>0</v>
      </c>
      <c r="AN183">
        <v>0</v>
      </c>
      <c r="AO183">
        <v>1</v>
      </c>
      <c r="AP183">
        <v>0</v>
      </c>
      <c r="AQ183">
        <v>0</v>
      </c>
      <c r="AS183" s="37"/>
      <c r="AT183" s="37"/>
      <c r="AU183" s="6">
        <f t="shared" si="593"/>
        <v>0</v>
      </c>
      <c r="AV183" s="6">
        <f t="shared" si="594"/>
        <v>0</v>
      </c>
      <c r="AW183" s="6">
        <f t="shared" si="595"/>
        <v>0</v>
      </c>
      <c r="AX183" s="6">
        <f t="shared" si="596"/>
        <v>0</v>
      </c>
      <c r="AY183" s="193">
        <f t="shared" si="597"/>
        <v>5.6740334309306508</v>
      </c>
      <c r="AZ183" s="193">
        <f t="shared" si="598"/>
        <v>4.1745731882913786</v>
      </c>
      <c r="BA183" s="193">
        <f t="shared" si="599"/>
        <v>3.8150380693314694</v>
      </c>
      <c r="BB183" s="193">
        <f t="shared" si="600"/>
        <v>3.9040600573940507</v>
      </c>
      <c r="BC183" s="72">
        <f t="shared" si="601"/>
        <v>56312.210093717425</v>
      </c>
      <c r="BG183" s="3">
        <f t="shared" si="602"/>
        <v>6.8999419779528539</v>
      </c>
      <c r="BH183" s="6">
        <f t="shared" si="603"/>
        <v>0</v>
      </c>
      <c r="BI183" s="6">
        <f t="shared" si="604"/>
        <v>0</v>
      </c>
      <c r="BJ183" s="6">
        <f t="shared" si="605"/>
        <v>0</v>
      </c>
      <c r="BK183" s="193">
        <f t="shared" si="606"/>
        <v>5.6974513856385451</v>
      </c>
      <c r="BL183" s="193">
        <f t="shared" si="607"/>
        <v>4.1745731882913786</v>
      </c>
      <c r="BM183" s="193">
        <f t="shared" si="608"/>
        <v>3.8150380693314694</v>
      </c>
      <c r="BN183" s="193">
        <f t="shared" si="609"/>
        <v>3.9040600573940507</v>
      </c>
      <c r="BO183" s="72">
        <f t="shared" si="610"/>
        <v>56325.735839421352</v>
      </c>
      <c r="BS183" s="3">
        <f t="shared" si="611"/>
        <v>6.8999637175971902</v>
      </c>
      <c r="BT183" s="6">
        <f t="shared" si="612"/>
        <v>0</v>
      </c>
      <c r="BU183" s="6">
        <f t="shared" si="613"/>
        <v>0</v>
      </c>
      <c r="BV183" s="6">
        <f t="shared" si="614"/>
        <v>0</v>
      </c>
      <c r="BW183" s="193">
        <f t="shared" si="615"/>
        <v>5.6974514585642648</v>
      </c>
      <c r="BX183" s="193">
        <f t="shared" si="616"/>
        <v>4.1745731882913786</v>
      </c>
      <c r="BY183" s="193">
        <f t="shared" si="773"/>
        <v>3.8150380693314694</v>
      </c>
      <c r="BZ183" s="193">
        <f t="shared" si="617"/>
        <v>3.9040600573940507</v>
      </c>
      <c r="CA183" s="72">
        <f t="shared" si="618"/>
        <v>56325.735839421352</v>
      </c>
      <c r="CE183" s="3">
        <f t="shared" si="619"/>
        <v>0</v>
      </c>
      <c r="CF183" s="6">
        <f t="shared" si="620"/>
        <v>7.6144405899584164</v>
      </c>
      <c r="CG183" s="6">
        <f t="shared" si="621"/>
        <v>0</v>
      </c>
      <c r="CH183" s="6">
        <f t="shared" si="622"/>
        <v>0</v>
      </c>
      <c r="CI183" s="193">
        <f t="shared" si="623"/>
        <v>5.6740334309306508</v>
      </c>
      <c r="CJ183" s="193">
        <f t="shared" si="624"/>
        <v>4.2853302326329263</v>
      </c>
      <c r="CK183" s="193">
        <f t="shared" si="774"/>
        <v>3.8150380693314694</v>
      </c>
      <c r="CL183" s="193">
        <f t="shared" si="625"/>
        <v>3.9040600573940507</v>
      </c>
      <c r="CM183" s="72">
        <f t="shared" si="626"/>
        <v>56588.392587573806</v>
      </c>
      <c r="CQ183" s="3">
        <f t="shared" si="627"/>
        <v>0</v>
      </c>
      <c r="CR183" s="6">
        <f t="shared" si="628"/>
        <v>7.6145234033047853</v>
      </c>
      <c r="CS183" s="6">
        <f t="shared" si="629"/>
        <v>0</v>
      </c>
      <c r="CT183" s="6">
        <f t="shared" si="630"/>
        <v>0</v>
      </c>
      <c r="CU183" s="193">
        <f t="shared" si="631"/>
        <v>5.6740334309306508</v>
      </c>
      <c r="CV183" s="193">
        <f t="shared" si="632"/>
        <v>4.2853313728953522</v>
      </c>
      <c r="CW183" s="193">
        <f t="shared" si="775"/>
        <v>3.8150380693314694</v>
      </c>
      <c r="CX183" s="193">
        <f t="shared" si="633"/>
        <v>3.9040600573940507</v>
      </c>
      <c r="CY183" s="72">
        <f t="shared" si="634"/>
        <v>56588.395437880332</v>
      </c>
      <c r="DC183" s="3">
        <f t="shared" si="635"/>
        <v>0</v>
      </c>
      <c r="DD183" s="6">
        <f t="shared" si="636"/>
        <v>0</v>
      </c>
      <c r="DE183" s="6">
        <f t="shared" si="637"/>
        <v>6.2328802045584784</v>
      </c>
      <c r="DF183" s="6">
        <f t="shared" si="638"/>
        <v>0</v>
      </c>
      <c r="DG183" s="193">
        <f t="shared" si="639"/>
        <v>5.6740334309306508</v>
      </c>
      <c r="DH183" s="193">
        <f t="shared" si="640"/>
        <v>4.1745731882913786</v>
      </c>
      <c r="DI183" s="193">
        <f t="shared" si="776"/>
        <v>3.9437418824094466</v>
      </c>
      <c r="DJ183" s="193">
        <f t="shared" si="641"/>
        <v>3.9040600573940507</v>
      </c>
      <c r="DK183" s="72">
        <f t="shared" si="642"/>
        <v>56942.866191596324</v>
      </c>
      <c r="DO183" s="3">
        <f t="shared" si="643"/>
        <v>0</v>
      </c>
      <c r="DP183" s="6">
        <f t="shared" si="644"/>
        <v>0</v>
      </c>
      <c r="DQ183" s="6">
        <f t="shared" si="645"/>
        <v>5.9361910275949104</v>
      </c>
      <c r="DR183" s="6">
        <f t="shared" si="646"/>
        <v>0</v>
      </c>
      <c r="DS183" s="193">
        <f t="shared" si="647"/>
        <v>5.6740334309306508</v>
      </c>
      <c r="DT183" s="193">
        <f t="shared" si="648"/>
        <v>4.1745731882913786</v>
      </c>
      <c r="DU183" s="193">
        <f t="shared" si="777"/>
        <v>3.9379767718189918</v>
      </c>
      <c r="DV183" s="193">
        <f t="shared" si="649"/>
        <v>3.9040600573940507</v>
      </c>
      <c r="DW183" s="72">
        <f t="shared" si="650"/>
        <v>56914.466303041401</v>
      </c>
      <c r="EA183" s="3">
        <f t="shared" si="651"/>
        <v>0</v>
      </c>
      <c r="EB183" s="6">
        <f t="shared" si="652"/>
        <v>0</v>
      </c>
      <c r="EC183" s="6">
        <f t="shared" si="653"/>
        <v>0</v>
      </c>
      <c r="ED183" s="6">
        <f t="shared" si="654"/>
        <v>15.144006710861563</v>
      </c>
      <c r="EE183" s="193">
        <f t="shared" si="655"/>
        <v>5.6740334309306508</v>
      </c>
      <c r="EF183" s="193">
        <f t="shared" si="656"/>
        <v>4.1745731882913786</v>
      </c>
      <c r="EG183" s="193">
        <f t="shared" si="778"/>
        <v>3.8150380693314694</v>
      </c>
      <c r="EH183" s="193">
        <f t="shared" si="657"/>
        <v>4.1704941681132608</v>
      </c>
      <c r="EI183" s="72">
        <f t="shared" si="658"/>
        <v>58208.662990399738</v>
      </c>
      <c r="EM183" s="3">
        <f t="shared" si="659"/>
        <v>0</v>
      </c>
      <c r="EN183" s="6">
        <f t="shared" si="660"/>
        <v>0</v>
      </c>
      <c r="EO183" s="6">
        <f t="shared" si="661"/>
        <v>0</v>
      </c>
      <c r="EP183" s="6">
        <f t="shared" si="662"/>
        <v>5.0481268265901722</v>
      </c>
      <c r="EQ183" s="193">
        <f t="shared" si="663"/>
        <v>5.6740334309306508</v>
      </c>
      <c r="ER183" s="193">
        <f t="shared" si="664"/>
        <v>4.1745731882913786</v>
      </c>
      <c r="ES183" s="193">
        <f t="shared" si="779"/>
        <v>3.8150380693314694</v>
      </c>
      <c r="ET183" s="193">
        <f t="shared" si="665"/>
        <v>4.000977767538342</v>
      </c>
      <c r="EU183" s="72">
        <f t="shared" si="666"/>
        <v>56994.803315330282</v>
      </c>
      <c r="EY183" s="3">
        <f t="shared" si="667"/>
        <v>6.8999419779528539</v>
      </c>
      <c r="EZ183" s="6">
        <f t="shared" si="668"/>
        <v>7.6144405899584164</v>
      </c>
      <c r="FA183" s="6">
        <f t="shared" si="669"/>
        <v>6.2328802045584784</v>
      </c>
      <c r="FB183" s="6">
        <f t="shared" si="670"/>
        <v>15.144006710861563</v>
      </c>
      <c r="FC183" s="193">
        <f t="shared" si="671"/>
        <v>5.6974513856385451</v>
      </c>
      <c r="FD183" s="193">
        <f t="shared" si="672"/>
        <v>4.2853302326329263</v>
      </c>
      <c r="FE183" s="193">
        <f t="shared" si="780"/>
        <v>3.9437418824094466</v>
      </c>
      <c r="FF183" s="193">
        <f t="shared" si="673"/>
        <v>4.1704941681132608</v>
      </c>
      <c r="FG183" s="72">
        <f t="shared" si="674"/>
        <v>59163.446001643599</v>
      </c>
      <c r="FK183" s="3">
        <f t="shared" si="675"/>
        <v>7.0407788600043926</v>
      </c>
      <c r="FL183" s="6">
        <f t="shared" si="676"/>
        <v>7.6145234033047853</v>
      </c>
      <c r="FM183" s="6">
        <f t="shared" si="677"/>
        <v>5.9361910275949104</v>
      </c>
      <c r="FN183" s="6">
        <f t="shared" si="678"/>
        <v>5.0481268265901722</v>
      </c>
      <c r="FO183" s="193">
        <f t="shared" si="679"/>
        <v>5.6979237119462951</v>
      </c>
      <c r="FP183" s="193">
        <f t="shared" si="680"/>
        <v>4.2853313728953522</v>
      </c>
      <c r="FQ183" s="193">
        <f t="shared" si="781"/>
        <v>3.9379767718189918</v>
      </c>
      <c r="FR183" s="193">
        <f t="shared" si="681"/>
        <v>4.000977767538342</v>
      </c>
      <c r="FS183" s="205">
        <f t="shared" si="682"/>
        <v>57901.067003937555</v>
      </c>
      <c r="FW183" s="3">
        <f t="shared" si="683"/>
        <v>8.0968706884140627</v>
      </c>
      <c r="FX183" s="6">
        <f t="shared" si="684"/>
        <v>8.6043178666530089</v>
      </c>
      <c r="FY183" s="6">
        <f t="shared" si="685"/>
        <v>7.3607347177642977</v>
      </c>
      <c r="FZ183" s="6">
        <f t="shared" si="686"/>
        <v>5.9566426396055476</v>
      </c>
      <c r="GA183" s="193">
        <f t="shared" si="687"/>
        <v>5.7014584486656021</v>
      </c>
      <c r="GB183" s="193">
        <f t="shared" si="688"/>
        <v>4.2988678770677886</v>
      </c>
      <c r="GC183" s="193">
        <f t="shared" si="782"/>
        <v>3.965359364667739</v>
      </c>
      <c r="GD183" s="193">
        <f t="shared" si="689"/>
        <v>4.0174648903139447</v>
      </c>
      <c r="GE183" s="72">
        <f t="shared" si="690"/>
        <v>58194.401368771119</v>
      </c>
      <c r="GI183" s="3">
        <f t="shared" si="691"/>
        <v>7.744832832396062</v>
      </c>
      <c r="GJ183" s="6">
        <f t="shared" si="692"/>
        <v>8.3758846489542584</v>
      </c>
      <c r="GK183" s="6">
        <f t="shared" si="693"/>
        <v>6.5296840238231679</v>
      </c>
      <c r="GL183" s="6">
        <f t="shared" si="694"/>
        <v>5.5528024606492403</v>
      </c>
      <c r="GM183" s="193">
        <f t="shared" si="695"/>
        <v>5.7002815665695374</v>
      </c>
      <c r="GN183" s="193">
        <f t="shared" si="696"/>
        <v>4.2957600321090599</v>
      </c>
      <c r="GO183" s="193">
        <f t="shared" si="783"/>
        <v>3.9494761554854625</v>
      </c>
      <c r="GP183" s="193">
        <f t="shared" si="697"/>
        <v>4.010169814070137</v>
      </c>
      <c r="GQ183" s="72">
        <f t="shared" si="698"/>
        <v>58053.121227074393</v>
      </c>
      <c r="GU183" s="3">
        <f t="shared" si="699"/>
        <v>9.1529842564680717</v>
      </c>
      <c r="GV183" s="6">
        <f t="shared" si="700"/>
        <v>9.1373287079500987</v>
      </c>
      <c r="GW183" s="6">
        <f t="shared" si="701"/>
        <v>7.7168993008819253</v>
      </c>
      <c r="GX183" s="6">
        <f t="shared" si="702"/>
        <v>6.3100027961923182</v>
      </c>
      <c r="GY183" s="193">
        <f t="shared" si="703"/>
        <v>5.7049808073957866</v>
      </c>
      <c r="GZ183" s="193">
        <f t="shared" si="704"/>
        <v>4.3060821727621628</v>
      </c>
      <c r="HA183" s="193">
        <f t="shared" si="784"/>
        <v>3.9720899786955934</v>
      </c>
      <c r="HB183" s="193">
        <f t="shared" si="705"/>
        <v>4.0238047163715125</v>
      </c>
      <c r="HC183" s="205">
        <f t="shared" si="706"/>
        <v>58294.895385909738</v>
      </c>
      <c r="HG183" s="3">
        <f t="shared" si="507"/>
        <v>8.0968706884140627</v>
      </c>
      <c r="HH183" s="6">
        <f t="shared" si="508"/>
        <v>0</v>
      </c>
      <c r="HI183" s="6">
        <f t="shared" si="509"/>
        <v>0</v>
      </c>
      <c r="HJ183" s="6">
        <f t="shared" si="510"/>
        <v>0</v>
      </c>
      <c r="HK183" s="193">
        <f t="shared" si="707"/>
        <v>5.7014584486656021</v>
      </c>
      <c r="HL183" s="193">
        <f t="shared" si="707"/>
        <v>4.1745731882913786</v>
      </c>
      <c r="HM183" s="193">
        <f t="shared" si="707"/>
        <v>3.8150380693314694</v>
      </c>
      <c r="HN183" s="193">
        <f t="shared" si="511"/>
        <v>3.9040600573940507</v>
      </c>
      <c r="HO183" s="212">
        <f t="shared" si="708"/>
        <v>56328.050564959354</v>
      </c>
      <c r="HS183" s="3">
        <f t="shared" si="512"/>
        <v>7.744832832396062</v>
      </c>
      <c r="HT183" s="6">
        <f t="shared" si="513"/>
        <v>0</v>
      </c>
      <c r="HU183" s="6">
        <f t="shared" si="514"/>
        <v>0</v>
      </c>
      <c r="HV183" s="6">
        <f t="shared" si="515"/>
        <v>0</v>
      </c>
      <c r="HW183" s="193">
        <f t="shared" si="709"/>
        <v>5.7002815665695374</v>
      </c>
      <c r="HX183" s="193">
        <f t="shared" si="710"/>
        <v>4.1745731882913786</v>
      </c>
      <c r="HY183" s="193">
        <f t="shared" si="711"/>
        <v>3.8150380693314694</v>
      </c>
      <c r="HZ183" s="193">
        <f t="shared" si="516"/>
        <v>3.9040600573940507</v>
      </c>
      <c r="IA183" s="212">
        <f t="shared" si="712"/>
        <v>56327.370715763267</v>
      </c>
      <c r="IE183" s="3">
        <f t="shared" si="517"/>
        <v>9.1529842564680717</v>
      </c>
      <c r="IF183" s="6">
        <f t="shared" si="518"/>
        <v>0</v>
      </c>
      <c r="IG183" s="6">
        <f t="shared" si="519"/>
        <v>0</v>
      </c>
      <c r="IH183" s="6">
        <f t="shared" si="520"/>
        <v>0</v>
      </c>
      <c r="II183" s="193">
        <f t="shared" si="713"/>
        <v>5.7049808073957866</v>
      </c>
      <c r="IJ183" s="193">
        <f t="shared" si="714"/>
        <v>4.1745731882913786</v>
      </c>
      <c r="IK183" s="193">
        <f t="shared" si="715"/>
        <v>3.8150380693314694</v>
      </c>
      <c r="IL183" s="193">
        <f t="shared" si="521"/>
        <v>3.9040600573940507</v>
      </c>
      <c r="IM183" s="205">
        <f t="shared" si="716"/>
        <v>56330.085374107155</v>
      </c>
      <c r="IQ183" s="3">
        <f t="shared" si="522"/>
        <v>0</v>
      </c>
      <c r="IR183" s="6">
        <f t="shared" si="523"/>
        <v>8.6043178666530089</v>
      </c>
      <c r="IS183" s="6">
        <f t="shared" si="524"/>
        <v>0</v>
      </c>
      <c r="IT183" s="6">
        <f t="shared" si="525"/>
        <v>0</v>
      </c>
      <c r="IU183" s="193">
        <f t="shared" si="717"/>
        <v>5.6740334309306508</v>
      </c>
      <c r="IV183" s="193">
        <f t="shared" si="718"/>
        <v>4.2988678770677886</v>
      </c>
      <c r="IW183" s="193">
        <f t="shared" si="719"/>
        <v>3.8150380693314694</v>
      </c>
      <c r="IX183" s="193">
        <f t="shared" si="526"/>
        <v>3.9040600573940507</v>
      </c>
      <c r="IY183" s="212">
        <f t="shared" si="720"/>
        <v>56622.242668619569</v>
      </c>
      <c r="JC183" s="3">
        <f t="shared" si="527"/>
        <v>0</v>
      </c>
      <c r="JD183" s="6">
        <f t="shared" si="528"/>
        <v>8.3758846489542584</v>
      </c>
      <c r="JE183" s="6">
        <f t="shared" si="529"/>
        <v>0</v>
      </c>
      <c r="JF183" s="6">
        <f t="shared" si="530"/>
        <v>0</v>
      </c>
      <c r="JG183" s="193">
        <f t="shared" si="721"/>
        <v>5.6740334309306508</v>
      </c>
      <c r="JH183" s="193">
        <f t="shared" si="722"/>
        <v>4.2957600321090599</v>
      </c>
      <c r="JI183" s="193">
        <f t="shared" si="723"/>
        <v>3.8150380693314694</v>
      </c>
      <c r="JJ183" s="193">
        <f t="shared" si="531"/>
        <v>3.9040600573940507</v>
      </c>
      <c r="JK183" s="212">
        <f t="shared" si="724"/>
        <v>56614.469895482805</v>
      </c>
      <c r="JO183" s="3">
        <f t="shared" si="532"/>
        <v>0</v>
      </c>
      <c r="JP183" s="6">
        <f t="shared" si="533"/>
        <v>9.1373287079500987</v>
      </c>
      <c r="JQ183" s="6">
        <f t="shared" si="534"/>
        <v>0</v>
      </c>
      <c r="JR183" s="6">
        <f t="shared" si="535"/>
        <v>0</v>
      </c>
      <c r="JS183" s="193">
        <f t="shared" si="725"/>
        <v>5.6740334309306508</v>
      </c>
      <c r="JT183" s="193">
        <f t="shared" si="726"/>
        <v>4.3060821727621628</v>
      </c>
      <c r="JU183" s="193">
        <f t="shared" si="727"/>
        <v>3.8150380693314694</v>
      </c>
      <c r="JV183" s="193">
        <f t="shared" si="536"/>
        <v>3.9040600573940507</v>
      </c>
      <c r="JW183" s="205">
        <f t="shared" si="728"/>
        <v>56640.289858951874</v>
      </c>
      <c r="KA183" s="3">
        <f t="shared" si="537"/>
        <v>0</v>
      </c>
      <c r="KB183" s="6">
        <f t="shared" si="538"/>
        <v>0</v>
      </c>
      <c r="KC183" s="6">
        <f t="shared" si="539"/>
        <v>7.3607347177642977</v>
      </c>
      <c r="KD183" s="6">
        <f t="shared" si="540"/>
        <v>0</v>
      </c>
      <c r="KE183" s="193">
        <f t="shared" si="729"/>
        <v>5.6740334309306508</v>
      </c>
      <c r="KF183" s="193">
        <f t="shared" si="730"/>
        <v>4.1745731882913786</v>
      </c>
      <c r="KG183" s="193">
        <f t="shared" si="731"/>
        <v>3.965359364667739</v>
      </c>
      <c r="KH183" s="193">
        <f t="shared" si="541"/>
        <v>3.9040600573940507</v>
      </c>
      <c r="KI183" s="212">
        <f t="shared" si="732"/>
        <v>57049.483739180214</v>
      </c>
      <c r="KM183" s="3">
        <f t="shared" si="542"/>
        <v>0</v>
      </c>
      <c r="KN183" s="6">
        <f t="shared" si="543"/>
        <v>0</v>
      </c>
      <c r="KO183" s="6">
        <f t="shared" si="544"/>
        <v>6.5296840238231679</v>
      </c>
      <c r="KP183" s="6">
        <f t="shared" si="545"/>
        <v>0</v>
      </c>
      <c r="KQ183" s="193">
        <f t="shared" si="733"/>
        <v>5.6740334309306508</v>
      </c>
      <c r="KR183" s="193">
        <f t="shared" si="734"/>
        <v>4.1745731882913786</v>
      </c>
      <c r="KS183" s="193">
        <f t="shared" si="735"/>
        <v>3.9494761554854625</v>
      </c>
      <c r="KT183" s="193">
        <f t="shared" si="546"/>
        <v>3.9040600573940507</v>
      </c>
      <c r="KU183" s="212">
        <f t="shared" si="736"/>
        <v>56971.128227269779</v>
      </c>
      <c r="KY183" s="3">
        <f t="shared" si="547"/>
        <v>0</v>
      </c>
      <c r="KZ183" s="6">
        <f t="shared" si="548"/>
        <v>0</v>
      </c>
      <c r="LA183" s="6">
        <f t="shared" si="549"/>
        <v>7.7168993008819253</v>
      </c>
      <c r="LB183" s="6">
        <f t="shared" si="550"/>
        <v>0</v>
      </c>
      <c r="LC183" s="193">
        <f t="shared" si="737"/>
        <v>5.6740334309306508</v>
      </c>
      <c r="LD183" s="193">
        <f t="shared" si="738"/>
        <v>4.1745731882913786</v>
      </c>
      <c r="LE183" s="193">
        <f t="shared" si="739"/>
        <v>3.9720899786955934</v>
      </c>
      <c r="LF183" s="193">
        <f t="shared" si="551"/>
        <v>3.9040600573940507</v>
      </c>
      <c r="LG183" s="205">
        <f t="shared" si="740"/>
        <v>57082.719901712742</v>
      </c>
      <c r="LK183" s="3">
        <f t="shared" si="552"/>
        <v>0</v>
      </c>
      <c r="LL183" s="6">
        <f t="shared" si="553"/>
        <v>0</v>
      </c>
      <c r="LM183" s="6">
        <f t="shared" si="554"/>
        <v>0</v>
      </c>
      <c r="LN183" s="6">
        <f t="shared" si="555"/>
        <v>5.9566426396055476</v>
      </c>
      <c r="LO183" s="193">
        <f t="shared" si="741"/>
        <v>5.6740334309306508</v>
      </c>
      <c r="LP183" s="193">
        <f t="shared" si="742"/>
        <v>4.1745731882913786</v>
      </c>
      <c r="LQ183" s="193">
        <f t="shared" si="743"/>
        <v>3.8150380693314694</v>
      </c>
      <c r="LR183" s="193">
        <f t="shared" si="556"/>
        <v>4.0174648903139447</v>
      </c>
      <c r="LS183" s="212">
        <f t="shared" si="744"/>
        <v>57111.743175316806</v>
      </c>
      <c r="LW183" s="3">
        <f t="shared" si="557"/>
        <v>0</v>
      </c>
      <c r="LX183" s="6">
        <f t="shared" si="558"/>
        <v>0</v>
      </c>
      <c r="LY183" s="6">
        <f t="shared" si="559"/>
        <v>0</v>
      </c>
      <c r="LZ183" s="6">
        <f t="shared" si="560"/>
        <v>5.5528024606492403</v>
      </c>
      <c r="MA183" s="193">
        <f t="shared" si="745"/>
        <v>5.6740334309306508</v>
      </c>
      <c r="MB183" s="193">
        <f t="shared" si="746"/>
        <v>4.1745731882913786</v>
      </c>
      <c r="MC183" s="193">
        <f t="shared" si="747"/>
        <v>3.8150380693314694</v>
      </c>
      <c r="MD183" s="193">
        <f t="shared" si="561"/>
        <v>4.010169814070137</v>
      </c>
      <c r="ME183" s="212">
        <f t="shared" si="748"/>
        <v>57059.971095076675</v>
      </c>
      <c r="MI183" s="3">
        <f t="shared" si="562"/>
        <v>0</v>
      </c>
      <c r="MJ183" s="6">
        <f t="shared" si="563"/>
        <v>0</v>
      </c>
      <c r="MK183" s="6">
        <f t="shared" si="564"/>
        <v>0</v>
      </c>
      <c r="ML183" s="6">
        <f t="shared" si="565"/>
        <v>6.3100027961923182</v>
      </c>
      <c r="MM183" s="193">
        <f t="shared" si="749"/>
        <v>5.6740334309306508</v>
      </c>
      <c r="MN183" s="193">
        <f t="shared" si="750"/>
        <v>4.1745731882913786</v>
      </c>
      <c r="MO183" s="193">
        <f t="shared" si="751"/>
        <v>3.8150380693314694</v>
      </c>
      <c r="MP183" s="193">
        <f t="shared" si="566"/>
        <v>4.0238047163715125</v>
      </c>
      <c r="MQ183" s="205">
        <f t="shared" si="752"/>
        <v>57156.774134778891</v>
      </c>
      <c r="MT183" s="3">
        <f t="shared" si="567"/>
        <v>6.6887192643420521</v>
      </c>
      <c r="MU183" s="6">
        <f t="shared" si="568"/>
        <v>7.6144405899584164</v>
      </c>
      <c r="MV183" s="6">
        <f t="shared" si="569"/>
        <v>6.8264878430878566</v>
      </c>
      <c r="MW183" s="6">
        <f t="shared" si="570"/>
        <v>6.0576026843446247</v>
      </c>
      <c r="MX183" s="193">
        <f t="shared" si="753"/>
        <v>5.6967425870816939</v>
      </c>
      <c r="MY183" s="193">
        <f t="shared" si="754"/>
        <v>4.2853302326329263</v>
      </c>
      <c r="MZ183" s="193">
        <f t="shared" si="755"/>
        <v>3.9551777340638683</v>
      </c>
      <c r="NA183" s="193">
        <f t="shared" si="571"/>
        <v>4.0192803742657848</v>
      </c>
      <c r="NB183" s="212">
        <f t="shared" si="756"/>
        <v>58118.698663031755</v>
      </c>
      <c r="NF183" s="3">
        <f t="shared" si="572"/>
        <v>6.6887192643420512</v>
      </c>
      <c r="NG183" s="6">
        <f t="shared" si="573"/>
        <v>0</v>
      </c>
      <c r="NH183" s="6">
        <f t="shared" si="574"/>
        <v>0</v>
      </c>
      <c r="NI183" s="6">
        <f t="shared" si="575"/>
        <v>0</v>
      </c>
      <c r="NJ183" s="193">
        <f t="shared" si="757"/>
        <v>5.6967425870816939</v>
      </c>
      <c r="NK183" s="193">
        <f t="shared" si="758"/>
        <v>4.1745731882913786</v>
      </c>
      <c r="NL183" s="193">
        <f t="shared" si="759"/>
        <v>3.8150380693314694</v>
      </c>
      <c r="NM183" s="193">
        <f t="shared" si="576"/>
        <v>3.9040600573940507</v>
      </c>
      <c r="NN183" s="212">
        <f t="shared" si="760"/>
        <v>56325.32640377347</v>
      </c>
      <c r="NR183" s="3">
        <f t="shared" si="577"/>
        <v>0</v>
      </c>
      <c r="NS183" s="6">
        <f t="shared" si="578"/>
        <v>7.6144405899584164</v>
      </c>
      <c r="NT183" s="6">
        <f t="shared" si="579"/>
        <v>0</v>
      </c>
      <c r="NU183" s="6">
        <f t="shared" si="580"/>
        <v>0</v>
      </c>
      <c r="NV183" s="193">
        <f t="shared" si="761"/>
        <v>5.6740334309306508</v>
      </c>
      <c r="NW183" s="193">
        <f t="shared" si="762"/>
        <v>4.2853302326329263</v>
      </c>
      <c r="NX183" s="193">
        <f t="shared" si="763"/>
        <v>3.8150380693314694</v>
      </c>
      <c r="NY183" s="193">
        <f t="shared" si="581"/>
        <v>3.9040600573940507</v>
      </c>
      <c r="NZ183" s="212">
        <f t="shared" si="764"/>
        <v>56588.392587573806</v>
      </c>
      <c r="OD183" s="3">
        <f t="shared" si="582"/>
        <v>0</v>
      </c>
      <c r="OE183" s="6">
        <f t="shared" si="583"/>
        <v>0</v>
      </c>
      <c r="OF183" s="6">
        <f t="shared" si="584"/>
        <v>6.8264878430878566</v>
      </c>
      <c r="OG183" s="6">
        <f t="shared" si="585"/>
        <v>0</v>
      </c>
      <c r="OH183" s="193">
        <f t="shared" si="765"/>
        <v>5.6740334309306508</v>
      </c>
      <c r="OI183" s="193">
        <f t="shared" si="766"/>
        <v>4.1745731882913786</v>
      </c>
      <c r="OJ183" s="193">
        <f t="shared" si="767"/>
        <v>3.9551777340638683</v>
      </c>
      <c r="OK183" s="193">
        <f t="shared" si="586"/>
        <v>3.9040600573940507</v>
      </c>
      <c r="OL183" s="212">
        <f t="shared" si="768"/>
        <v>56999.243031626014</v>
      </c>
      <c r="OP183" s="3">
        <f t="shared" si="587"/>
        <v>0</v>
      </c>
      <c r="OQ183" s="6">
        <f t="shared" si="588"/>
        <v>0</v>
      </c>
      <c r="OR183" s="6">
        <f t="shared" si="589"/>
        <v>0</v>
      </c>
      <c r="OS183" s="6">
        <f t="shared" si="590"/>
        <v>6.0576026843446247</v>
      </c>
      <c r="OT183" s="193">
        <f t="shared" si="769"/>
        <v>5.6740334309306508</v>
      </c>
      <c r="OU183" s="193">
        <f t="shared" si="770"/>
        <v>4.1745731882913786</v>
      </c>
      <c r="OV183" s="193">
        <f t="shared" si="771"/>
        <v>3.8150380693314694</v>
      </c>
      <c r="OW183" s="193">
        <f t="shared" si="591"/>
        <v>4.0192803742657848</v>
      </c>
      <c r="OX183" s="232">
        <f t="shared" si="772"/>
        <v>57124.634695263718</v>
      </c>
    </row>
    <row r="184" spans="2:414" x14ac:dyDescent="0.2">
      <c r="B184" s="81">
        <v>45451</v>
      </c>
      <c r="C184">
        <v>128</v>
      </c>
      <c r="D184">
        <v>11.562884113865454</v>
      </c>
      <c r="E184">
        <v>0</v>
      </c>
      <c r="F184">
        <v>0</v>
      </c>
      <c r="G184">
        <v>0</v>
      </c>
      <c r="H184">
        <v>0</v>
      </c>
      <c r="I184">
        <v>0</v>
      </c>
      <c r="J184">
        <v>1</v>
      </c>
      <c r="K184">
        <v>0</v>
      </c>
      <c r="L184">
        <v>0</v>
      </c>
      <c r="M184">
        <v>0</v>
      </c>
      <c r="N184">
        <v>0</v>
      </c>
      <c r="O184">
        <v>0</v>
      </c>
      <c r="P184">
        <v>0</v>
      </c>
      <c r="Q184">
        <v>1</v>
      </c>
      <c r="R184">
        <v>0</v>
      </c>
      <c r="S184">
        <v>0</v>
      </c>
      <c r="T184">
        <v>16384</v>
      </c>
      <c r="U184">
        <v>7.0698890311759248</v>
      </c>
      <c r="V184">
        <v>7.6406942935087221</v>
      </c>
      <c r="W184">
        <v>5.9448975419114296</v>
      </c>
      <c r="X184">
        <v>5.1139247324585471</v>
      </c>
      <c r="Y184" s="3">
        <v>884.81079467452037</v>
      </c>
      <c r="Z184" s="3">
        <v>2016.1761847633404</v>
      </c>
      <c r="AA184" s="3">
        <v>336.42175689209961</v>
      </c>
      <c r="AB184" s="3">
        <v>116.71841070500011</v>
      </c>
      <c r="AC184">
        <v>0</v>
      </c>
      <c r="AD184">
        <v>1</v>
      </c>
      <c r="AE184" s="6"/>
      <c r="AF184" s="1" t="s">
        <v>2</v>
      </c>
      <c r="AG184">
        <v>128</v>
      </c>
      <c r="AH184" s="189">
        <v>45451</v>
      </c>
      <c r="AI184">
        <f t="shared" si="592"/>
        <v>6</v>
      </c>
      <c r="AJ184">
        <v>128</v>
      </c>
      <c r="AK184">
        <v>0</v>
      </c>
      <c r="AL184">
        <v>1</v>
      </c>
      <c r="AM184">
        <v>0</v>
      </c>
      <c r="AN184">
        <v>0</v>
      </c>
      <c r="AO184">
        <v>1</v>
      </c>
      <c r="AP184">
        <v>0</v>
      </c>
      <c r="AQ184">
        <v>0</v>
      </c>
      <c r="AS184" s="37"/>
      <c r="AT184" s="37"/>
      <c r="AU184" s="6">
        <f t="shared" si="593"/>
        <v>0</v>
      </c>
      <c r="AV184" s="6">
        <f t="shared" si="594"/>
        <v>0</v>
      </c>
      <c r="AW184" s="6">
        <f t="shared" si="595"/>
        <v>0</v>
      </c>
      <c r="AX184" s="6">
        <f t="shared" si="596"/>
        <v>0</v>
      </c>
      <c r="AY184" s="193">
        <f t="shared" si="597"/>
        <v>5.6740334309306508</v>
      </c>
      <c r="AZ184" s="193">
        <f t="shared" si="598"/>
        <v>4.1745731882913786</v>
      </c>
      <c r="BA184" s="193">
        <f t="shared" si="599"/>
        <v>3.8150380693314694</v>
      </c>
      <c r="BB184" s="193">
        <f t="shared" si="600"/>
        <v>3.9040600573940507</v>
      </c>
      <c r="BC184" s="72">
        <f t="shared" si="601"/>
        <v>56312.210093717425</v>
      </c>
      <c r="BG184" s="3">
        <f t="shared" si="602"/>
        <v>6.9284912505524066</v>
      </c>
      <c r="BH184" s="6">
        <f t="shared" si="603"/>
        <v>0</v>
      </c>
      <c r="BI184" s="6">
        <f t="shared" si="604"/>
        <v>0</v>
      </c>
      <c r="BJ184" s="6">
        <f t="shared" si="605"/>
        <v>0</v>
      </c>
      <c r="BK184" s="193">
        <f t="shared" si="606"/>
        <v>5.6975471496995578</v>
      </c>
      <c r="BL184" s="193">
        <f t="shared" si="607"/>
        <v>4.1745731882913786</v>
      </c>
      <c r="BM184" s="193">
        <f t="shared" si="608"/>
        <v>3.8150380693314694</v>
      </c>
      <c r="BN184" s="193">
        <f t="shared" si="609"/>
        <v>3.9040600573940507</v>
      </c>
      <c r="BO184" s="72">
        <f t="shared" si="610"/>
        <v>56325.791157511063</v>
      </c>
      <c r="BS184" s="3">
        <f t="shared" si="611"/>
        <v>6.9285130801469235</v>
      </c>
      <c r="BT184" s="6">
        <f t="shared" si="612"/>
        <v>0</v>
      </c>
      <c r="BU184" s="6">
        <f t="shared" si="613"/>
        <v>0</v>
      </c>
      <c r="BV184" s="6">
        <f t="shared" si="614"/>
        <v>0</v>
      </c>
      <c r="BW184" s="193">
        <f t="shared" si="615"/>
        <v>5.6975472229200026</v>
      </c>
      <c r="BX184" s="193">
        <f t="shared" si="616"/>
        <v>4.1745731882913786</v>
      </c>
      <c r="BY184" s="193">
        <f t="shared" si="773"/>
        <v>3.8150380693314694</v>
      </c>
      <c r="BZ184" s="193">
        <f t="shared" si="617"/>
        <v>3.9040600573940507</v>
      </c>
      <c r="CA184" s="72">
        <f t="shared" si="618"/>
        <v>56325.791157511063</v>
      </c>
      <c r="CE184" s="3">
        <f t="shared" si="619"/>
        <v>0</v>
      </c>
      <c r="CF184" s="6">
        <f t="shared" si="620"/>
        <v>7.6406942935087221</v>
      </c>
      <c r="CG184" s="6">
        <f t="shared" si="621"/>
        <v>0</v>
      </c>
      <c r="CH184" s="6">
        <f t="shared" si="622"/>
        <v>0</v>
      </c>
      <c r="CI184" s="193">
        <f t="shared" si="623"/>
        <v>5.6740334309306508</v>
      </c>
      <c r="CJ184" s="193">
        <f t="shared" si="624"/>
        <v>4.2856916564924514</v>
      </c>
      <c r="CK184" s="193">
        <f t="shared" si="774"/>
        <v>3.8150380693314694</v>
      </c>
      <c r="CL184" s="193">
        <f t="shared" si="625"/>
        <v>3.9040600573940507</v>
      </c>
      <c r="CM184" s="72">
        <f t="shared" si="626"/>
        <v>56589.296043632763</v>
      </c>
      <c r="CQ184" s="3">
        <f t="shared" si="627"/>
        <v>0</v>
      </c>
      <c r="CR184" s="6">
        <f t="shared" si="628"/>
        <v>7.6407773923858553</v>
      </c>
      <c r="CS184" s="6">
        <f t="shared" si="629"/>
        <v>0</v>
      </c>
      <c r="CT184" s="6">
        <f t="shared" si="630"/>
        <v>0</v>
      </c>
      <c r="CU184" s="193">
        <f t="shared" si="631"/>
        <v>5.6740334309306508</v>
      </c>
      <c r="CV184" s="193">
        <f t="shared" si="632"/>
        <v>4.2856928002729022</v>
      </c>
      <c r="CW184" s="193">
        <f t="shared" si="775"/>
        <v>3.8150380693314694</v>
      </c>
      <c r="CX184" s="193">
        <f t="shared" si="633"/>
        <v>3.9040600573940507</v>
      </c>
      <c r="CY184" s="72">
        <f t="shared" si="634"/>
        <v>56589.298902778937</v>
      </c>
      <c r="DC184" s="3">
        <f t="shared" si="635"/>
        <v>0</v>
      </c>
      <c r="DD184" s="6">
        <f t="shared" si="636"/>
        <v>0</v>
      </c>
      <c r="DE184" s="6">
        <f t="shared" si="637"/>
        <v>6.242142419007001</v>
      </c>
      <c r="DF184" s="6">
        <f t="shared" si="638"/>
        <v>0</v>
      </c>
      <c r="DG184" s="193">
        <f t="shared" si="639"/>
        <v>5.6740334309306508</v>
      </c>
      <c r="DH184" s="193">
        <f t="shared" si="640"/>
        <v>4.1745731882913786</v>
      </c>
      <c r="DI184" s="193">
        <f t="shared" si="776"/>
        <v>3.9439213270649107</v>
      </c>
      <c r="DJ184" s="193">
        <f t="shared" si="641"/>
        <v>3.9040600573940507</v>
      </c>
      <c r="DK184" s="72">
        <f t="shared" si="642"/>
        <v>56943.750393033006</v>
      </c>
      <c r="DO184" s="3">
        <f t="shared" si="643"/>
        <v>0</v>
      </c>
      <c r="DP184" s="6">
        <f t="shared" si="644"/>
        <v>0</v>
      </c>
      <c r="DQ184" s="6">
        <f t="shared" si="645"/>
        <v>5.9450123545738522</v>
      </c>
      <c r="DR184" s="6">
        <f t="shared" si="646"/>
        <v>0</v>
      </c>
      <c r="DS184" s="193">
        <f t="shared" si="647"/>
        <v>5.6740334309306508</v>
      </c>
      <c r="DT184" s="193">
        <f t="shared" si="648"/>
        <v>4.1745731882913786</v>
      </c>
      <c r="DU184" s="193">
        <f t="shared" si="777"/>
        <v>3.9381486635606846</v>
      </c>
      <c r="DV184" s="193">
        <f t="shared" si="649"/>
        <v>3.9040600573940507</v>
      </c>
      <c r="DW184" s="72">
        <f t="shared" si="650"/>
        <v>56915.312865299937</v>
      </c>
      <c r="EA184" s="3">
        <f t="shared" si="651"/>
        <v>0</v>
      </c>
      <c r="EB184" s="6">
        <f t="shared" si="652"/>
        <v>0</v>
      </c>
      <c r="EC184" s="6">
        <f t="shared" si="653"/>
        <v>0</v>
      </c>
      <c r="ED184" s="6">
        <f t="shared" si="654"/>
        <v>15.341774197375642</v>
      </c>
      <c r="EE184" s="193">
        <f t="shared" si="655"/>
        <v>5.6740334309306508</v>
      </c>
      <c r="EF184" s="193">
        <f t="shared" si="656"/>
        <v>4.1745731882913786</v>
      </c>
      <c r="EG184" s="193">
        <f t="shared" si="778"/>
        <v>3.8150380693314694</v>
      </c>
      <c r="EH184" s="193">
        <f t="shared" si="657"/>
        <v>4.1735439576371913</v>
      </c>
      <c r="EI184" s="72">
        <f t="shared" si="658"/>
        <v>58230.736790705836</v>
      </c>
      <c r="EM184" s="3">
        <f t="shared" si="659"/>
        <v>0</v>
      </c>
      <c r="EN184" s="6">
        <f t="shared" si="660"/>
        <v>0</v>
      </c>
      <c r="EO184" s="6">
        <f t="shared" si="661"/>
        <v>0</v>
      </c>
      <c r="EP184" s="6">
        <f t="shared" si="662"/>
        <v>5.1140509491265806</v>
      </c>
      <c r="EQ184" s="193">
        <f t="shared" si="663"/>
        <v>5.6740334309306508</v>
      </c>
      <c r="ER184" s="193">
        <f t="shared" si="664"/>
        <v>4.1745731882913786</v>
      </c>
      <c r="ES184" s="193">
        <f t="shared" si="779"/>
        <v>3.8150380693314694</v>
      </c>
      <c r="ET184" s="193">
        <f t="shared" si="665"/>
        <v>4.0021833029898035</v>
      </c>
      <c r="EU184" s="72">
        <f t="shared" si="666"/>
        <v>57003.345817029585</v>
      </c>
      <c r="EY184" s="3">
        <f t="shared" si="667"/>
        <v>6.9284912505524066</v>
      </c>
      <c r="EZ184" s="6">
        <f t="shared" si="668"/>
        <v>7.6406942935087221</v>
      </c>
      <c r="FA184" s="6">
        <f t="shared" si="669"/>
        <v>6.242142419007001</v>
      </c>
      <c r="FB184" s="6">
        <f t="shared" si="670"/>
        <v>15.341774197375642</v>
      </c>
      <c r="FC184" s="193">
        <f t="shared" si="671"/>
        <v>5.6975471496995578</v>
      </c>
      <c r="FD184" s="193">
        <f t="shared" si="672"/>
        <v>4.2856916564924514</v>
      </c>
      <c r="FE184" s="193">
        <f t="shared" si="780"/>
        <v>3.9439213270649107</v>
      </c>
      <c r="FF184" s="193">
        <f t="shared" si="673"/>
        <v>4.1735439576371913</v>
      </c>
      <c r="FG184" s="72">
        <f t="shared" si="674"/>
        <v>59187.803973572874</v>
      </c>
      <c r="FK184" s="3">
        <f t="shared" si="675"/>
        <v>7.0699108607704426</v>
      </c>
      <c r="FL184" s="6">
        <f t="shared" si="676"/>
        <v>7.6407773923858553</v>
      </c>
      <c r="FM184" s="6">
        <f t="shared" si="677"/>
        <v>5.9450123545738522</v>
      </c>
      <c r="FN184" s="6">
        <f t="shared" si="678"/>
        <v>5.1140509491265806</v>
      </c>
      <c r="FO184" s="193">
        <f t="shared" si="679"/>
        <v>5.6980213844401923</v>
      </c>
      <c r="FP184" s="193">
        <f t="shared" si="680"/>
        <v>4.2856928002729022</v>
      </c>
      <c r="FQ184" s="193">
        <f t="shared" si="781"/>
        <v>3.9381486635606846</v>
      </c>
      <c r="FR184" s="193">
        <f t="shared" si="681"/>
        <v>4.0021833029898035</v>
      </c>
      <c r="FS184" s="205">
        <f t="shared" si="682"/>
        <v>57911.589288372066</v>
      </c>
      <c r="FW184" s="3">
        <f t="shared" si="683"/>
        <v>8.1303723858523131</v>
      </c>
      <c r="FX184" s="6">
        <f t="shared" si="684"/>
        <v>8.6339845516648559</v>
      </c>
      <c r="FY184" s="6">
        <f t="shared" si="685"/>
        <v>7.3716729519701722</v>
      </c>
      <c r="FZ184" s="6">
        <f t="shared" si="686"/>
        <v>6.0344311843010852</v>
      </c>
      <c r="GA184" s="193">
        <f t="shared" si="687"/>
        <v>5.7015703745576554</v>
      </c>
      <c r="GB184" s="193">
        <f t="shared" si="688"/>
        <v>4.2992707860315722</v>
      </c>
      <c r="GC184" s="193">
        <f t="shared" si="782"/>
        <v>3.9655667454433066</v>
      </c>
      <c r="GD184" s="193">
        <f t="shared" si="689"/>
        <v>4.0188639909924442</v>
      </c>
      <c r="GE184" s="72">
        <f t="shared" si="690"/>
        <v>58206.671525350052</v>
      </c>
      <c r="GI184" s="3">
        <f t="shared" si="691"/>
        <v>7.7768779342935179</v>
      </c>
      <c r="GJ184" s="6">
        <f t="shared" si="692"/>
        <v>8.4047637228595953</v>
      </c>
      <c r="GK184" s="6">
        <f t="shared" si="693"/>
        <v>6.5393872961025732</v>
      </c>
      <c r="GL184" s="6">
        <f t="shared" si="694"/>
        <v>5.6253172057044019</v>
      </c>
      <c r="GM184" s="193">
        <f t="shared" si="695"/>
        <v>5.7003887524431311</v>
      </c>
      <c r="GN184" s="193">
        <f t="shared" si="696"/>
        <v>4.2961534670695185</v>
      </c>
      <c r="GO184" s="193">
        <f t="shared" si="783"/>
        <v>3.9496630695273334</v>
      </c>
      <c r="GP184" s="193">
        <f t="shared" si="697"/>
        <v>4.0114836658452475</v>
      </c>
      <c r="GQ184" s="72">
        <f t="shared" si="698"/>
        <v>58064.616261575866</v>
      </c>
      <c r="GU184" s="3">
        <f t="shared" si="699"/>
        <v>9.1908557405287024</v>
      </c>
      <c r="GV184" s="6">
        <f t="shared" si="700"/>
        <v>9.1688331522104658</v>
      </c>
      <c r="GW184" s="6">
        <f t="shared" si="701"/>
        <v>7.7283668044848586</v>
      </c>
      <c r="GX184" s="6">
        <f t="shared" si="702"/>
        <v>6.3924059155731836</v>
      </c>
      <c r="GY184" s="193">
        <f t="shared" si="703"/>
        <v>5.7051068865428176</v>
      </c>
      <c r="GZ184" s="193">
        <f t="shared" si="704"/>
        <v>4.3065069603830235</v>
      </c>
      <c r="HA184" s="193">
        <f t="shared" si="784"/>
        <v>3.9723059346737384</v>
      </c>
      <c r="HB184" s="193">
        <f t="shared" si="705"/>
        <v>4.0252773938342852</v>
      </c>
      <c r="HC184" s="205">
        <f t="shared" si="706"/>
        <v>58307.828150125926</v>
      </c>
      <c r="HG184" s="3">
        <f t="shared" si="507"/>
        <v>8.1303723858523131</v>
      </c>
      <c r="HH184" s="6">
        <f t="shared" si="508"/>
        <v>0</v>
      </c>
      <c r="HI184" s="6">
        <f t="shared" si="509"/>
        <v>0</v>
      </c>
      <c r="HJ184" s="6">
        <f t="shared" si="510"/>
        <v>0</v>
      </c>
      <c r="HK184" s="193">
        <f t="shared" si="707"/>
        <v>5.7015703745576554</v>
      </c>
      <c r="HL184" s="193">
        <f t="shared" si="707"/>
        <v>4.1745731882913786</v>
      </c>
      <c r="HM184" s="193">
        <f t="shared" si="707"/>
        <v>3.8150380693314694</v>
      </c>
      <c r="HN184" s="193">
        <f t="shared" si="511"/>
        <v>3.9040600573940507</v>
      </c>
      <c r="HO184" s="212">
        <f t="shared" si="708"/>
        <v>56328.115221589658</v>
      </c>
      <c r="HS184" s="3">
        <f t="shared" si="512"/>
        <v>7.7768779342935179</v>
      </c>
      <c r="HT184" s="6">
        <f t="shared" si="513"/>
        <v>0</v>
      </c>
      <c r="HU184" s="6">
        <f t="shared" si="514"/>
        <v>0</v>
      </c>
      <c r="HV184" s="6">
        <f t="shared" si="515"/>
        <v>0</v>
      </c>
      <c r="HW184" s="193">
        <f t="shared" si="709"/>
        <v>5.7003887524431311</v>
      </c>
      <c r="HX184" s="193">
        <f t="shared" si="710"/>
        <v>4.1745731882913786</v>
      </c>
      <c r="HY184" s="193">
        <f t="shared" si="711"/>
        <v>3.8150380693314694</v>
      </c>
      <c r="HZ184" s="193">
        <f t="shared" si="516"/>
        <v>3.9040600573940507</v>
      </c>
      <c r="IA184" s="212">
        <f t="shared" si="712"/>
        <v>56327.432633461416</v>
      </c>
      <c r="IE184" s="3">
        <f t="shared" si="517"/>
        <v>9.1908557405287024</v>
      </c>
      <c r="IF184" s="6">
        <f t="shared" si="518"/>
        <v>0</v>
      </c>
      <c r="IG184" s="6">
        <f t="shared" si="519"/>
        <v>0</v>
      </c>
      <c r="IH184" s="6">
        <f t="shared" si="520"/>
        <v>0</v>
      </c>
      <c r="II184" s="193">
        <f t="shared" si="713"/>
        <v>5.7051068865428176</v>
      </c>
      <c r="IJ184" s="193">
        <f t="shared" si="714"/>
        <v>4.1745731882913786</v>
      </c>
      <c r="IK184" s="193">
        <f t="shared" si="715"/>
        <v>3.8150380693314694</v>
      </c>
      <c r="IL184" s="193">
        <f t="shared" si="521"/>
        <v>3.9040600573940507</v>
      </c>
      <c r="IM184" s="205">
        <f t="shared" si="716"/>
        <v>56330.15820933519</v>
      </c>
      <c r="IQ184" s="3">
        <f t="shared" si="522"/>
        <v>0</v>
      </c>
      <c r="IR184" s="6">
        <f t="shared" si="523"/>
        <v>8.6339845516648559</v>
      </c>
      <c r="IS184" s="6">
        <f t="shared" si="524"/>
        <v>0</v>
      </c>
      <c r="IT184" s="6">
        <f t="shared" si="525"/>
        <v>0</v>
      </c>
      <c r="IU184" s="193">
        <f t="shared" si="717"/>
        <v>5.6740334309306508</v>
      </c>
      <c r="IV184" s="193">
        <f t="shared" si="718"/>
        <v>4.2992707860315722</v>
      </c>
      <c r="IW184" s="193">
        <f t="shared" si="719"/>
        <v>3.8150380693314694</v>
      </c>
      <c r="IX184" s="193">
        <f t="shared" si="526"/>
        <v>3.9040600573940507</v>
      </c>
      <c r="IY184" s="212">
        <f t="shared" si="720"/>
        <v>56623.250428934043</v>
      </c>
      <c r="JC184" s="3">
        <f t="shared" si="527"/>
        <v>0</v>
      </c>
      <c r="JD184" s="6">
        <f t="shared" si="528"/>
        <v>8.4047637228595953</v>
      </c>
      <c r="JE184" s="6">
        <f t="shared" si="529"/>
        <v>0</v>
      </c>
      <c r="JF184" s="6">
        <f t="shared" si="530"/>
        <v>0</v>
      </c>
      <c r="JG184" s="193">
        <f t="shared" si="721"/>
        <v>5.6740334309306508</v>
      </c>
      <c r="JH184" s="193">
        <f t="shared" si="722"/>
        <v>4.2961534670695185</v>
      </c>
      <c r="JI184" s="193">
        <f t="shared" si="723"/>
        <v>3.8150380693314694</v>
      </c>
      <c r="JJ184" s="193">
        <f t="shared" si="531"/>
        <v>3.9040600573940507</v>
      </c>
      <c r="JK184" s="212">
        <f t="shared" si="724"/>
        <v>56615.453824023942</v>
      </c>
      <c r="JO184" s="3">
        <f t="shared" si="532"/>
        <v>0</v>
      </c>
      <c r="JP184" s="6">
        <f t="shared" si="533"/>
        <v>9.1688331522104658</v>
      </c>
      <c r="JQ184" s="6">
        <f t="shared" si="534"/>
        <v>0</v>
      </c>
      <c r="JR184" s="6">
        <f t="shared" si="535"/>
        <v>0</v>
      </c>
      <c r="JS184" s="193">
        <f t="shared" si="725"/>
        <v>5.6740334309306508</v>
      </c>
      <c r="JT184" s="193">
        <f t="shared" si="726"/>
        <v>4.3065069603830235</v>
      </c>
      <c r="JU184" s="193">
        <f t="shared" si="727"/>
        <v>3.8150380693314694</v>
      </c>
      <c r="JV184" s="193">
        <f t="shared" si="536"/>
        <v>3.9040600573940507</v>
      </c>
      <c r="JW184" s="205">
        <f t="shared" si="728"/>
        <v>56641.352681561802</v>
      </c>
      <c r="KA184" s="3">
        <f t="shared" si="537"/>
        <v>0</v>
      </c>
      <c r="KB184" s="6">
        <f t="shared" si="538"/>
        <v>0</v>
      </c>
      <c r="KC184" s="6">
        <f t="shared" si="539"/>
        <v>7.3716729519701722</v>
      </c>
      <c r="KD184" s="6">
        <f t="shared" si="540"/>
        <v>0</v>
      </c>
      <c r="KE184" s="193">
        <f t="shared" si="729"/>
        <v>5.6740334309306508</v>
      </c>
      <c r="KF184" s="193">
        <f t="shared" si="730"/>
        <v>4.1745731882913786</v>
      </c>
      <c r="KG184" s="193">
        <f t="shared" si="731"/>
        <v>3.9655667454433066</v>
      </c>
      <c r="KH184" s="193">
        <f t="shared" si="541"/>
        <v>3.9040600573940507</v>
      </c>
      <c r="KI184" s="212">
        <f t="shared" si="732"/>
        <v>57050.507508482006</v>
      </c>
      <c r="KM184" s="3">
        <f t="shared" si="542"/>
        <v>0</v>
      </c>
      <c r="KN184" s="6">
        <f t="shared" si="543"/>
        <v>0</v>
      </c>
      <c r="KO184" s="6">
        <f t="shared" si="544"/>
        <v>6.5393872961025732</v>
      </c>
      <c r="KP184" s="6">
        <f t="shared" si="545"/>
        <v>0</v>
      </c>
      <c r="KQ184" s="193">
        <f t="shared" si="733"/>
        <v>5.6740334309306508</v>
      </c>
      <c r="KR184" s="193">
        <f t="shared" si="734"/>
        <v>4.1745731882913786</v>
      </c>
      <c r="KS184" s="193">
        <f t="shared" si="735"/>
        <v>3.9496630695273334</v>
      </c>
      <c r="KT184" s="193">
        <f t="shared" si="546"/>
        <v>3.9040600573940507</v>
      </c>
      <c r="KU184" s="212">
        <f t="shared" si="736"/>
        <v>56972.049691018292</v>
      </c>
      <c r="KY184" s="3">
        <f t="shared" si="547"/>
        <v>0</v>
      </c>
      <c r="KZ184" s="6">
        <f t="shared" si="548"/>
        <v>0</v>
      </c>
      <c r="LA184" s="6">
        <f t="shared" si="549"/>
        <v>7.7283668044848586</v>
      </c>
      <c r="LB184" s="6">
        <f t="shared" si="550"/>
        <v>0</v>
      </c>
      <c r="LC184" s="193">
        <f t="shared" si="737"/>
        <v>5.6740334309306508</v>
      </c>
      <c r="LD184" s="193">
        <f t="shared" si="738"/>
        <v>4.1745731882913786</v>
      </c>
      <c r="LE184" s="193">
        <f t="shared" si="739"/>
        <v>3.9723059346737384</v>
      </c>
      <c r="LF184" s="193">
        <f t="shared" si="551"/>
        <v>3.9040600573940507</v>
      </c>
      <c r="LG184" s="205">
        <f t="shared" si="740"/>
        <v>57083.786625402892</v>
      </c>
      <c r="LK184" s="3">
        <f t="shared" si="552"/>
        <v>0</v>
      </c>
      <c r="LL184" s="6">
        <f t="shared" si="553"/>
        <v>0</v>
      </c>
      <c r="LM184" s="6">
        <f t="shared" si="554"/>
        <v>0</v>
      </c>
      <c r="LN184" s="6">
        <f t="shared" si="555"/>
        <v>6.0344311843010852</v>
      </c>
      <c r="LO184" s="193">
        <f t="shared" si="741"/>
        <v>5.6740334309306508</v>
      </c>
      <c r="LP184" s="193">
        <f t="shared" si="742"/>
        <v>4.1745731882913786</v>
      </c>
      <c r="LQ184" s="193">
        <f t="shared" si="743"/>
        <v>3.8150380693314694</v>
      </c>
      <c r="LR184" s="193">
        <f t="shared" si="556"/>
        <v>4.0188639909924442</v>
      </c>
      <c r="LS184" s="212">
        <f t="shared" si="744"/>
        <v>57121.677753616059</v>
      </c>
      <c r="LW184" s="3">
        <f t="shared" si="557"/>
        <v>0</v>
      </c>
      <c r="LX184" s="6">
        <f t="shared" si="558"/>
        <v>0</v>
      </c>
      <c r="LY184" s="6">
        <f t="shared" si="559"/>
        <v>0</v>
      </c>
      <c r="LZ184" s="6">
        <f t="shared" si="560"/>
        <v>5.6253172057044019</v>
      </c>
      <c r="MA184" s="193">
        <f t="shared" si="745"/>
        <v>5.6740334309306508</v>
      </c>
      <c r="MB184" s="193">
        <f t="shared" si="746"/>
        <v>4.1745731882913786</v>
      </c>
      <c r="MC184" s="193">
        <f t="shared" si="747"/>
        <v>3.8150380693314694</v>
      </c>
      <c r="MD184" s="193">
        <f t="shared" si="561"/>
        <v>4.0114836658452475</v>
      </c>
      <c r="ME184" s="212">
        <f t="shared" si="748"/>
        <v>57069.291841049533</v>
      </c>
      <c r="MI184" s="3">
        <f t="shared" si="562"/>
        <v>0</v>
      </c>
      <c r="MJ184" s="6">
        <f t="shared" si="563"/>
        <v>0</v>
      </c>
      <c r="MK184" s="6">
        <f t="shared" si="564"/>
        <v>0</v>
      </c>
      <c r="ML184" s="6">
        <f t="shared" si="565"/>
        <v>6.3924059155731836</v>
      </c>
      <c r="MM184" s="193">
        <f t="shared" si="749"/>
        <v>5.6740334309306508</v>
      </c>
      <c r="MN184" s="193">
        <f t="shared" si="750"/>
        <v>4.1745731882913786</v>
      </c>
      <c r="MO184" s="193">
        <f t="shared" si="751"/>
        <v>3.8150380693314694</v>
      </c>
      <c r="MP184" s="193">
        <f t="shared" si="566"/>
        <v>4.0252773938342852</v>
      </c>
      <c r="MQ184" s="205">
        <f t="shared" si="752"/>
        <v>57167.239451840389</v>
      </c>
      <c r="MT184" s="3">
        <f t="shared" si="567"/>
        <v>6.7163945796171278</v>
      </c>
      <c r="MU184" s="6">
        <f t="shared" si="568"/>
        <v>7.6406942935087221</v>
      </c>
      <c r="MV184" s="6">
        <f t="shared" si="569"/>
        <v>6.8366321731981436</v>
      </c>
      <c r="MW184" s="6">
        <f t="shared" si="570"/>
        <v>6.1367096789502567</v>
      </c>
      <c r="MX184" s="193">
        <f t="shared" si="753"/>
        <v>5.6968354855457974</v>
      </c>
      <c r="MY184" s="193">
        <f t="shared" si="754"/>
        <v>4.2856916564924514</v>
      </c>
      <c r="MZ184" s="193">
        <f t="shared" si="755"/>
        <v>3.955372032505069</v>
      </c>
      <c r="NA184" s="193">
        <f t="shared" si="571"/>
        <v>4.0207005927624762</v>
      </c>
      <c r="NB184" s="212">
        <f t="shared" si="756"/>
        <v>58130.921794597511</v>
      </c>
      <c r="NF184" s="3">
        <f t="shared" si="572"/>
        <v>6.7163945796171278</v>
      </c>
      <c r="NG184" s="6">
        <f t="shared" si="573"/>
        <v>0</v>
      </c>
      <c r="NH184" s="6">
        <f t="shared" si="574"/>
        <v>0</v>
      </c>
      <c r="NI184" s="6">
        <f t="shared" si="575"/>
        <v>0</v>
      </c>
      <c r="NJ184" s="193">
        <f t="shared" si="757"/>
        <v>5.6968354855457974</v>
      </c>
      <c r="NK184" s="193">
        <f t="shared" si="758"/>
        <v>4.1745731882913786</v>
      </c>
      <c r="NL184" s="193">
        <f t="shared" si="759"/>
        <v>3.8150380693314694</v>
      </c>
      <c r="NM184" s="193">
        <f t="shared" si="576"/>
        <v>3.9040600573940507</v>
      </c>
      <c r="NN184" s="212">
        <f t="shared" si="760"/>
        <v>56325.380066160789</v>
      </c>
      <c r="NR184" s="3">
        <f t="shared" si="577"/>
        <v>0</v>
      </c>
      <c r="NS184" s="6">
        <f t="shared" si="578"/>
        <v>7.6406942935087221</v>
      </c>
      <c r="NT184" s="6">
        <f t="shared" si="579"/>
        <v>0</v>
      </c>
      <c r="NU184" s="6">
        <f t="shared" si="580"/>
        <v>0</v>
      </c>
      <c r="NV184" s="193">
        <f t="shared" si="761"/>
        <v>5.6740334309306508</v>
      </c>
      <c r="NW184" s="193">
        <f t="shared" si="762"/>
        <v>4.2856916564924514</v>
      </c>
      <c r="NX184" s="193">
        <f t="shared" si="763"/>
        <v>3.8150380693314694</v>
      </c>
      <c r="NY184" s="193">
        <f t="shared" si="581"/>
        <v>3.9040600573940507</v>
      </c>
      <c r="NZ184" s="212">
        <f t="shared" si="764"/>
        <v>56589.296043632763</v>
      </c>
      <c r="OD184" s="3">
        <f t="shared" si="582"/>
        <v>0</v>
      </c>
      <c r="OE184" s="6">
        <f t="shared" si="583"/>
        <v>0</v>
      </c>
      <c r="OF184" s="6">
        <f t="shared" si="584"/>
        <v>6.8366321731981436</v>
      </c>
      <c r="OG184" s="6">
        <f t="shared" si="585"/>
        <v>0</v>
      </c>
      <c r="OH184" s="193">
        <f t="shared" si="765"/>
        <v>5.6740334309306508</v>
      </c>
      <c r="OI184" s="193">
        <f t="shared" si="766"/>
        <v>4.1745731882913786</v>
      </c>
      <c r="OJ184" s="193">
        <f t="shared" si="767"/>
        <v>3.955372032505069</v>
      </c>
      <c r="OK184" s="193">
        <f t="shared" si="586"/>
        <v>3.9040600573940507</v>
      </c>
      <c r="OL184" s="212">
        <f t="shared" si="768"/>
        <v>57000.201372581687</v>
      </c>
      <c r="OP184" s="3">
        <f t="shared" si="587"/>
        <v>0</v>
      </c>
      <c r="OQ184" s="6">
        <f t="shared" si="588"/>
        <v>0</v>
      </c>
      <c r="OR184" s="6">
        <f t="shared" si="589"/>
        <v>0</v>
      </c>
      <c r="OS184" s="6">
        <f t="shared" si="590"/>
        <v>6.1367096789502567</v>
      </c>
      <c r="OT184" s="193">
        <f t="shared" si="769"/>
        <v>5.6740334309306508</v>
      </c>
      <c r="OU184" s="193">
        <f t="shared" si="770"/>
        <v>4.1745731882913786</v>
      </c>
      <c r="OV184" s="193">
        <f t="shared" si="771"/>
        <v>3.8150380693314694</v>
      </c>
      <c r="OW184" s="193">
        <f t="shared" si="591"/>
        <v>4.0207005927624762</v>
      </c>
      <c r="OX184" s="232">
        <f t="shared" si="772"/>
        <v>57134.721514181285</v>
      </c>
    </row>
    <row r="185" spans="2:414" x14ac:dyDescent="0.2">
      <c r="B185" s="81">
        <v>45458</v>
      </c>
      <c r="C185">
        <v>129</v>
      </c>
      <c r="D185">
        <v>11.573244767732399</v>
      </c>
      <c r="E185">
        <v>0</v>
      </c>
      <c r="F185">
        <v>0</v>
      </c>
      <c r="G185">
        <v>0</v>
      </c>
      <c r="H185">
        <v>0</v>
      </c>
      <c r="I185">
        <v>0</v>
      </c>
      <c r="J185">
        <v>1</v>
      </c>
      <c r="K185">
        <v>0</v>
      </c>
      <c r="L185">
        <v>0</v>
      </c>
      <c r="M185">
        <v>0</v>
      </c>
      <c r="N185">
        <v>0</v>
      </c>
      <c r="O185">
        <v>0</v>
      </c>
      <c r="P185">
        <v>0</v>
      </c>
      <c r="Q185">
        <v>1</v>
      </c>
      <c r="R185">
        <v>0</v>
      </c>
      <c r="S185">
        <v>0</v>
      </c>
      <c r="T185">
        <v>16641</v>
      </c>
      <c r="U185">
        <v>7.0921946856599813</v>
      </c>
      <c r="V185">
        <v>7.6584648636402983</v>
      </c>
      <c r="W185">
        <v>5.953676229080302</v>
      </c>
      <c r="X185">
        <v>5.181748074311896</v>
      </c>
      <c r="Y185" s="3">
        <v>911.33738188270945</v>
      </c>
      <c r="Z185" s="3">
        <v>2053.4906546184466</v>
      </c>
      <c r="AA185" s="3">
        <v>339.78821669581237</v>
      </c>
      <c r="AB185" s="3">
        <v>128.39025177500014</v>
      </c>
      <c r="AC185">
        <v>0</v>
      </c>
      <c r="AD185">
        <v>1</v>
      </c>
      <c r="AE185" s="6"/>
      <c r="AF185" s="1" t="s">
        <v>2</v>
      </c>
      <c r="AG185">
        <v>129</v>
      </c>
      <c r="AH185" s="189">
        <v>45458</v>
      </c>
      <c r="AI185">
        <f t="shared" si="592"/>
        <v>6</v>
      </c>
      <c r="AJ185">
        <v>129</v>
      </c>
      <c r="AK185">
        <v>0</v>
      </c>
      <c r="AL185">
        <v>1</v>
      </c>
      <c r="AM185">
        <v>0</v>
      </c>
      <c r="AN185">
        <v>0</v>
      </c>
      <c r="AO185">
        <v>1</v>
      </c>
      <c r="AP185">
        <v>0</v>
      </c>
      <c r="AQ185">
        <v>0</v>
      </c>
      <c r="AS185" s="37"/>
      <c r="AT185" s="37"/>
      <c r="AU185" s="6">
        <f t="shared" si="593"/>
        <v>0</v>
      </c>
      <c r="AV185" s="6">
        <f t="shared" si="594"/>
        <v>0</v>
      </c>
      <c r="AW185" s="6">
        <f t="shared" si="595"/>
        <v>0</v>
      </c>
      <c r="AX185" s="6">
        <f t="shared" si="596"/>
        <v>0</v>
      </c>
      <c r="AY185" s="193">
        <f t="shared" si="597"/>
        <v>5.6740334309306508</v>
      </c>
      <c r="AZ185" s="193">
        <f t="shared" si="598"/>
        <v>4.1745731882913786</v>
      </c>
      <c r="BA185" s="193">
        <f t="shared" si="599"/>
        <v>3.8150380693314694</v>
      </c>
      <c r="BB185" s="193">
        <f t="shared" si="600"/>
        <v>3.9040600573940507</v>
      </c>
      <c r="BC185" s="72">
        <f t="shared" si="601"/>
        <v>56312.210093717425</v>
      </c>
      <c r="BG185" s="3">
        <f t="shared" si="602"/>
        <v>6.9503507919467813</v>
      </c>
      <c r="BH185" s="6">
        <f t="shared" si="603"/>
        <v>0</v>
      </c>
      <c r="BI185" s="6">
        <f t="shared" si="604"/>
        <v>0</v>
      </c>
      <c r="BJ185" s="6">
        <f t="shared" si="605"/>
        <v>0</v>
      </c>
      <c r="BK185" s="193">
        <f t="shared" si="606"/>
        <v>5.697620467906928</v>
      </c>
      <c r="BL185" s="193">
        <f t="shared" si="607"/>
        <v>4.1745731882913786</v>
      </c>
      <c r="BM185" s="193">
        <f t="shared" si="608"/>
        <v>3.8150380693314694</v>
      </c>
      <c r="BN185" s="193">
        <f t="shared" si="609"/>
        <v>3.9040600573940507</v>
      </c>
      <c r="BO185" s="72">
        <f t="shared" si="610"/>
        <v>56325.833509794858</v>
      </c>
      <c r="BS185" s="3">
        <f t="shared" si="611"/>
        <v>6.950372690414147</v>
      </c>
      <c r="BT185" s="6">
        <f t="shared" si="612"/>
        <v>0</v>
      </c>
      <c r="BU185" s="6">
        <f t="shared" si="613"/>
        <v>0</v>
      </c>
      <c r="BV185" s="6">
        <f t="shared" si="614"/>
        <v>0</v>
      </c>
      <c r="BW185" s="193">
        <f t="shared" si="615"/>
        <v>5.6976205413529994</v>
      </c>
      <c r="BX185" s="193">
        <f t="shared" si="616"/>
        <v>4.1745731882913786</v>
      </c>
      <c r="BY185" s="193">
        <f t="shared" si="773"/>
        <v>3.8150380693314694</v>
      </c>
      <c r="BZ185" s="193">
        <f t="shared" si="617"/>
        <v>3.9040600573940507</v>
      </c>
      <c r="CA185" s="72">
        <f t="shared" si="618"/>
        <v>56325.833509794858</v>
      </c>
      <c r="CE185" s="3">
        <f t="shared" si="619"/>
        <v>0</v>
      </c>
      <c r="CF185" s="6">
        <f t="shared" si="620"/>
        <v>7.6584648636402983</v>
      </c>
      <c r="CG185" s="6">
        <f t="shared" si="621"/>
        <v>0</v>
      </c>
      <c r="CH185" s="6">
        <f t="shared" si="622"/>
        <v>0</v>
      </c>
      <c r="CI185" s="193">
        <f t="shared" si="623"/>
        <v>5.6740334309306508</v>
      </c>
      <c r="CJ185" s="193">
        <f t="shared" si="624"/>
        <v>4.285936222456125</v>
      </c>
      <c r="CK185" s="193">
        <f t="shared" si="774"/>
        <v>3.8150380693314694</v>
      </c>
      <c r="CL185" s="193">
        <f t="shared" si="625"/>
        <v>3.9040600573940507</v>
      </c>
      <c r="CM185" s="72">
        <f t="shared" si="626"/>
        <v>56589.907396627903</v>
      </c>
      <c r="CQ185" s="3">
        <f t="shared" si="627"/>
        <v>0</v>
      </c>
      <c r="CR185" s="6">
        <f t="shared" si="628"/>
        <v>7.6585481557870967</v>
      </c>
      <c r="CS185" s="6">
        <f t="shared" si="629"/>
        <v>0</v>
      </c>
      <c r="CT185" s="6">
        <f t="shared" si="630"/>
        <v>0</v>
      </c>
      <c r="CU185" s="193">
        <f t="shared" si="631"/>
        <v>5.6740334309306508</v>
      </c>
      <c r="CV185" s="193">
        <f t="shared" si="632"/>
        <v>4.2859373686164099</v>
      </c>
      <c r="CW185" s="193">
        <f t="shared" si="775"/>
        <v>3.8150380693314694</v>
      </c>
      <c r="CX185" s="193">
        <f t="shared" si="633"/>
        <v>3.9040600573940507</v>
      </c>
      <c r="CY185" s="72">
        <f t="shared" si="634"/>
        <v>56589.910261754063</v>
      </c>
      <c r="DC185" s="3">
        <f t="shared" si="635"/>
        <v>0</v>
      </c>
      <c r="DD185" s="6">
        <f t="shared" si="636"/>
        <v>0</v>
      </c>
      <c r="DE185" s="6">
        <f t="shared" si="637"/>
        <v>6.2513600405343173</v>
      </c>
      <c r="DF185" s="6">
        <f t="shared" si="638"/>
        <v>0</v>
      </c>
      <c r="DG185" s="193">
        <f t="shared" si="639"/>
        <v>5.6740334309306508</v>
      </c>
      <c r="DH185" s="193">
        <f t="shared" si="640"/>
        <v>4.1745731882913786</v>
      </c>
      <c r="DI185" s="193">
        <f t="shared" si="776"/>
        <v>3.9440998758217822</v>
      </c>
      <c r="DJ185" s="193">
        <f t="shared" si="641"/>
        <v>3.9040600573940507</v>
      </c>
      <c r="DK185" s="72">
        <f t="shared" si="642"/>
        <v>56944.630193616911</v>
      </c>
      <c r="DO185" s="3">
        <f t="shared" si="643"/>
        <v>0</v>
      </c>
      <c r="DP185" s="6">
        <f t="shared" si="644"/>
        <v>0</v>
      </c>
      <c r="DQ185" s="6">
        <f t="shared" si="645"/>
        <v>5.9537912112838205</v>
      </c>
      <c r="DR185" s="6">
        <f t="shared" si="646"/>
        <v>0</v>
      </c>
      <c r="DS185" s="193">
        <f t="shared" si="647"/>
        <v>5.6740334309306508</v>
      </c>
      <c r="DT185" s="193">
        <f t="shared" si="648"/>
        <v>4.1745731882913786</v>
      </c>
      <c r="DU185" s="193">
        <f t="shared" si="777"/>
        <v>3.9383196984010689</v>
      </c>
      <c r="DV185" s="193">
        <f t="shared" si="649"/>
        <v>3.9040600573940507</v>
      </c>
      <c r="DW185" s="72">
        <f t="shared" si="650"/>
        <v>56916.155219840373</v>
      </c>
      <c r="EA185" s="3">
        <f t="shared" si="651"/>
        <v>0</v>
      </c>
      <c r="EB185" s="6">
        <f t="shared" si="652"/>
        <v>0</v>
      </c>
      <c r="EC185" s="6">
        <f t="shared" si="653"/>
        <v>0</v>
      </c>
      <c r="ED185" s="6">
        <f t="shared" si="654"/>
        <v>15.545244222935688</v>
      </c>
      <c r="EE185" s="193">
        <f t="shared" si="655"/>
        <v>5.6740334309306508</v>
      </c>
      <c r="EF185" s="193">
        <f t="shared" si="656"/>
        <v>4.1745731882913786</v>
      </c>
      <c r="EG185" s="193">
        <f t="shared" si="778"/>
        <v>3.8150380693314694</v>
      </c>
      <c r="EH185" s="193">
        <f t="shared" si="657"/>
        <v>4.1766720092048502</v>
      </c>
      <c r="EI185" s="72">
        <f t="shared" si="658"/>
        <v>58253.385732683797</v>
      </c>
      <c r="EM185" s="3">
        <f t="shared" si="659"/>
        <v>0</v>
      </c>
      <c r="EN185" s="6">
        <f t="shared" si="660"/>
        <v>0</v>
      </c>
      <c r="EO185" s="6">
        <f t="shared" si="661"/>
        <v>0</v>
      </c>
      <c r="EP185" s="6">
        <f t="shared" si="662"/>
        <v>5.1818759649263937</v>
      </c>
      <c r="EQ185" s="193">
        <f t="shared" si="663"/>
        <v>5.6740334309306508</v>
      </c>
      <c r="ER185" s="193">
        <f t="shared" si="664"/>
        <v>4.1745731882913786</v>
      </c>
      <c r="ES185" s="193">
        <f t="shared" si="779"/>
        <v>3.8150380693314694</v>
      </c>
      <c r="ET185" s="193">
        <f t="shared" si="665"/>
        <v>4.0034220846118904</v>
      </c>
      <c r="EU185" s="72">
        <f t="shared" si="666"/>
        <v>57012.125237052802</v>
      </c>
      <c r="EY185" s="3">
        <f t="shared" si="667"/>
        <v>6.9503507919467813</v>
      </c>
      <c r="EZ185" s="6">
        <f t="shared" si="668"/>
        <v>7.6584648636402983</v>
      </c>
      <c r="FA185" s="6">
        <f t="shared" si="669"/>
        <v>6.2513600405343173</v>
      </c>
      <c r="FB185" s="6">
        <f t="shared" si="670"/>
        <v>15.545244222935688</v>
      </c>
      <c r="FC185" s="193">
        <f t="shared" si="671"/>
        <v>5.697620467906928</v>
      </c>
      <c r="FD185" s="193">
        <f t="shared" si="672"/>
        <v>4.285936222456125</v>
      </c>
      <c r="FE185" s="193">
        <f t="shared" si="780"/>
        <v>3.9440998758217822</v>
      </c>
      <c r="FF185" s="193">
        <f t="shared" si="673"/>
        <v>4.1766720092048502</v>
      </c>
      <c r="FG185" s="72">
        <f t="shared" si="674"/>
        <v>59212.424202982191</v>
      </c>
      <c r="FK185" s="3">
        <f t="shared" si="675"/>
        <v>7.0922165841273479</v>
      </c>
      <c r="FL185" s="6">
        <f t="shared" si="676"/>
        <v>7.6585481557870967</v>
      </c>
      <c r="FM185" s="6">
        <f t="shared" si="677"/>
        <v>5.9537912112838205</v>
      </c>
      <c r="FN185" s="6">
        <f t="shared" si="678"/>
        <v>5.1818759649263937</v>
      </c>
      <c r="FO185" s="193">
        <f t="shared" si="679"/>
        <v>5.6980961636425533</v>
      </c>
      <c r="FP185" s="193">
        <f t="shared" si="680"/>
        <v>4.2859373686164099</v>
      </c>
      <c r="FQ185" s="193">
        <f t="shared" si="781"/>
        <v>3.9383196984010689</v>
      </c>
      <c r="FR185" s="193">
        <f t="shared" si="681"/>
        <v>4.0034220846118904</v>
      </c>
      <c r="FS185" s="205">
        <f t="shared" si="682"/>
        <v>57922.035994113583</v>
      </c>
      <c r="FW185" s="3">
        <f t="shared" si="683"/>
        <v>8.1560238885089777</v>
      </c>
      <c r="FX185" s="6">
        <f t="shared" si="684"/>
        <v>8.6540652959135365</v>
      </c>
      <c r="FY185" s="6">
        <f t="shared" si="685"/>
        <v>7.3825585240595748</v>
      </c>
      <c r="FZ185" s="6">
        <f t="shared" si="686"/>
        <v>6.1144627276880366</v>
      </c>
      <c r="GA185" s="193">
        <f t="shared" si="687"/>
        <v>5.7016560652499555</v>
      </c>
      <c r="GB185" s="193">
        <f t="shared" si="688"/>
        <v>4.299543414387462</v>
      </c>
      <c r="GC185" s="193">
        <f t="shared" si="782"/>
        <v>3.9657730850964832</v>
      </c>
      <c r="GD185" s="193">
        <f t="shared" si="689"/>
        <v>4.0203013940751289</v>
      </c>
      <c r="GE185" s="72">
        <f t="shared" si="690"/>
        <v>58218.865536703066</v>
      </c>
      <c r="GI185" s="3">
        <f t="shared" si="691"/>
        <v>7.8014141542259798</v>
      </c>
      <c r="GJ185" s="6">
        <f t="shared" si="692"/>
        <v>8.424311350004329</v>
      </c>
      <c r="GK185" s="6">
        <f t="shared" si="693"/>
        <v>6.5490438519883325</v>
      </c>
      <c r="GL185" s="6">
        <f t="shared" si="694"/>
        <v>5.6999228817430865</v>
      </c>
      <c r="GM185" s="193">
        <f t="shared" si="695"/>
        <v>5.7004708145109575</v>
      </c>
      <c r="GN185" s="193">
        <f t="shared" si="696"/>
        <v>4.2964196869549882</v>
      </c>
      <c r="GO185" s="193">
        <f t="shared" si="783"/>
        <v>3.9498490489932583</v>
      </c>
      <c r="GP185" s="193">
        <f t="shared" si="697"/>
        <v>4.0128336027854248</v>
      </c>
      <c r="GQ185" s="72">
        <f t="shared" si="698"/>
        <v>58076.028086366758</v>
      </c>
      <c r="GU185" s="3">
        <f t="shared" si="699"/>
        <v>9.2198530913579759</v>
      </c>
      <c r="GV185" s="6">
        <f t="shared" si="700"/>
        <v>9.1901578363683569</v>
      </c>
      <c r="GW185" s="6">
        <f t="shared" si="701"/>
        <v>7.7397790978043925</v>
      </c>
      <c r="GX185" s="6">
        <f t="shared" si="702"/>
        <v>6.4771850928898704</v>
      </c>
      <c r="GY185" s="193">
        <f t="shared" si="703"/>
        <v>5.7052034117901513</v>
      </c>
      <c r="GZ185" s="193">
        <f t="shared" si="704"/>
        <v>4.3067943876615251</v>
      </c>
      <c r="HA185" s="193">
        <f t="shared" si="784"/>
        <v>3.9725208046413063</v>
      </c>
      <c r="HB185" s="193">
        <f t="shared" si="705"/>
        <v>4.0267902752158564</v>
      </c>
      <c r="HC185" s="205">
        <f t="shared" si="706"/>
        <v>58320.678249714336</v>
      </c>
      <c r="HG185" s="3">
        <f t="shared" si="507"/>
        <v>8.1560238885089777</v>
      </c>
      <c r="HH185" s="6">
        <f t="shared" si="508"/>
        <v>0</v>
      </c>
      <c r="HI185" s="6">
        <f t="shared" si="509"/>
        <v>0</v>
      </c>
      <c r="HJ185" s="6">
        <f t="shared" si="510"/>
        <v>0</v>
      </c>
      <c r="HK185" s="193">
        <f t="shared" si="707"/>
        <v>5.7016560652499555</v>
      </c>
      <c r="HL185" s="193">
        <f t="shared" si="707"/>
        <v>4.1745731882913786</v>
      </c>
      <c r="HM185" s="193">
        <f t="shared" si="707"/>
        <v>3.8150380693314694</v>
      </c>
      <c r="HN185" s="193">
        <f t="shared" si="511"/>
        <v>3.9040600573940507</v>
      </c>
      <c r="HO185" s="212">
        <f t="shared" si="708"/>
        <v>56328.164722888432</v>
      </c>
      <c r="HS185" s="3">
        <f t="shared" si="512"/>
        <v>7.8014141542259798</v>
      </c>
      <c r="HT185" s="6">
        <f t="shared" si="513"/>
        <v>0</v>
      </c>
      <c r="HU185" s="6">
        <f t="shared" si="514"/>
        <v>0</v>
      </c>
      <c r="HV185" s="6">
        <f t="shared" si="515"/>
        <v>0</v>
      </c>
      <c r="HW185" s="193">
        <f t="shared" si="709"/>
        <v>5.7004708145109575</v>
      </c>
      <c r="HX185" s="193">
        <f t="shared" si="710"/>
        <v>4.1745731882913786</v>
      </c>
      <c r="HY185" s="193">
        <f t="shared" si="711"/>
        <v>3.8150380693314694</v>
      </c>
      <c r="HZ185" s="193">
        <f t="shared" si="516"/>
        <v>3.9040600573940507</v>
      </c>
      <c r="IA185" s="212">
        <f t="shared" si="712"/>
        <v>56327.48003802223</v>
      </c>
      <c r="IE185" s="3">
        <f t="shared" si="517"/>
        <v>9.2198530913579759</v>
      </c>
      <c r="IF185" s="6">
        <f t="shared" si="518"/>
        <v>0</v>
      </c>
      <c r="IG185" s="6">
        <f t="shared" si="519"/>
        <v>0</v>
      </c>
      <c r="IH185" s="6">
        <f t="shared" si="520"/>
        <v>0</v>
      </c>
      <c r="II185" s="193">
        <f t="shared" si="713"/>
        <v>5.7052034117901513</v>
      </c>
      <c r="IJ185" s="193">
        <f t="shared" si="714"/>
        <v>4.1745731882913786</v>
      </c>
      <c r="IK185" s="193">
        <f t="shared" si="715"/>
        <v>3.8150380693314694</v>
      </c>
      <c r="IL185" s="193">
        <f t="shared" si="521"/>
        <v>3.9040600573940507</v>
      </c>
      <c r="IM185" s="205">
        <f t="shared" si="716"/>
        <v>56330.213971501988</v>
      </c>
      <c r="IQ185" s="3">
        <f t="shared" si="522"/>
        <v>0</v>
      </c>
      <c r="IR185" s="6">
        <f t="shared" si="523"/>
        <v>8.6540652959135365</v>
      </c>
      <c r="IS185" s="6">
        <f t="shared" si="524"/>
        <v>0</v>
      </c>
      <c r="IT185" s="6">
        <f t="shared" si="525"/>
        <v>0</v>
      </c>
      <c r="IU185" s="193">
        <f t="shared" si="717"/>
        <v>5.6740334309306508</v>
      </c>
      <c r="IV185" s="193">
        <f t="shared" si="718"/>
        <v>4.299543414387462</v>
      </c>
      <c r="IW185" s="193">
        <f t="shared" si="719"/>
        <v>3.8150380693314694</v>
      </c>
      <c r="IX185" s="193">
        <f t="shared" si="526"/>
        <v>3.9040600573940507</v>
      </c>
      <c r="IY185" s="212">
        <f t="shared" si="720"/>
        <v>56623.932340139057</v>
      </c>
      <c r="JC185" s="3">
        <f t="shared" si="527"/>
        <v>0</v>
      </c>
      <c r="JD185" s="6">
        <f t="shared" si="528"/>
        <v>8.424311350004329</v>
      </c>
      <c r="JE185" s="6">
        <f t="shared" si="529"/>
        <v>0</v>
      </c>
      <c r="JF185" s="6">
        <f t="shared" si="530"/>
        <v>0</v>
      </c>
      <c r="JG185" s="193">
        <f t="shared" si="721"/>
        <v>5.6740334309306508</v>
      </c>
      <c r="JH185" s="193">
        <f t="shared" si="722"/>
        <v>4.2964196869549882</v>
      </c>
      <c r="JI185" s="193">
        <f t="shared" si="723"/>
        <v>3.8150380693314694</v>
      </c>
      <c r="JJ185" s="193">
        <f t="shared" si="531"/>
        <v>3.9040600573940507</v>
      </c>
      <c r="JK185" s="212">
        <f t="shared" si="724"/>
        <v>56616.119614272015</v>
      </c>
      <c r="JO185" s="3">
        <f t="shared" si="532"/>
        <v>0</v>
      </c>
      <c r="JP185" s="6">
        <f t="shared" si="533"/>
        <v>9.1901578363683569</v>
      </c>
      <c r="JQ185" s="6">
        <f t="shared" si="534"/>
        <v>0</v>
      </c>
      <c r="JR185" s="6">
        <f t="shared" si="535"/>
        <v>0</v>
      </c>
      <c r="JS185" s="193">
        <f t="shared" si="725"/>
        <v>5.6740334309306508</v>
      </c>
      <c r="JT185" s="193">
        <f t="shared" si="726"/>
        <v>4.3067943876615251</v>
      </c>
      <c r="JU185" s="193">
        <f t="shared" si="727"/>
        <v>3.8150380693314694</v>
      </c>
      <c r="JV185" s="193">
        <f t="shared" si="536"/>
        <v>3.9040600573940507</v>
      </c>
      <c r="JW185" s="205">
        <f t="shared" si="728"/>
        <v>56642.071838619864</v>
      </c>
      <c r="KA185" s="3">
        <f t="shared" si="537"/>
        <v>0</v>
      </c>
      <c r="KB185" s="6">
        <f t="shared" si="538"/>
        <v>0</v>
      </c>
      <c r="KC185" s="6">
        <f t="shared" si="539"/>
        <v>7.3825585240595748</v>
      </c>
      <c r="KD185" s="6">
        <f t="shared" si="540"/>
        <v>0</v>
      </c>
      <c r="KE185" s="193">
        <f t="shared" si="729"/>
        <v>5.6740334309306508</v>
      </c>
      <c r="KF185" s="193">
        <f t="shared" si="730"/>
        <v>4.1745731882913786</v>
      </c>
      <c r="KG185" s="193">
        <f t="shared" si="731"/>
        <v>3.9657730850964832</v>
      </c>
      <c r="KH185" s="193">
        <f t="shared" si="541"/>
        <v>3.9040600573940507</v>
      </c>
      <c r="KI185" s="212">
        <f t="shared" si="732"/>
        <v>57051.526156345535</v>
      </c>
      <c r="KM185" s="3">
        <f t="shared" si="542"/>
        <v>0</v>
      </c>
      <c r="KN185" s="6">
        <f t="shared" si="543"/>
        <v>0</v>
      </c>
      <c r="KO185" s="6">
        <f t="shared" si="544"/>
        <v>6.5490438519883325</v>
      </c>
      <c r="KP185" s="6">
        <f t="shared" si="545"/>
        <v>0</v>
      </c>
      <c r="KQ185" s="193">
        <f t="shared" si="733"/>
        <v>5.6740334309306508</v>
      </c>
      <c r="KR185" s="193">
        <f t="shared" si="734"/>
        <v>4.1745731882913786</v>
      </c>
      <c r="KS185" s="193">
        <f t="shared" si="735"/>
        <v>3.9498490489932583</v>
      </c>
      <c r="KT185" s="193">
        <f t="shared" si="546"/>
        <v>3.9040600573940507</v>
      </c>
      <c r="KU185" s="212">
        <f t="shared" si="736"/>
        <v>56972.96656221219</v>
      </c>
      <c r="KY185" s="3">
        <f t="shared" si="547"/>
        <v>0</v>
      </c>
      <c r="KZ185" s="6">
        <f t="shared" si="548"/>
        <v>0</v>
      </c>
      <c r="LA185" s="6">
        <f t="shared" si="549"/>
        <v>7.7397790978043925</v>
      </c>
      <c r="LB185" s="6">
        <f t="shared" si="550"/>
        <v>0</v>
      </c>
      <c r="LC185" s="193">
        <f t="shared" si="737"/>
        <v>5.6740334309306508</v>
      </c>
      <c r="LD185" s="193">
        <f t="shared" si="738"/>
        <v>4.1745731882913786</v>
      </c>
      <c r="LE185" s="193">
        <f t="shared" si="739"/>
        <v>3.9725208046413063</v>
      </c>
      <c r="LF185" s="193">
        <f t="shared" si="551"/>
        <v>3.9040600573940507</v>
      </c>
      <c r="LG185" s="205">
        <f t="shared" si="740"/>
        <v>57084.848004481952</v>
      </c>
      <c r="LK185" s="3">
        <f t="shared" si="552"/>
        <v>0</v>
      </c>
      <c r="LL185" s="6">
        <f t="shared" si="553"/>
        <v>0</v>
      </c>
      <c r="LM185" s="6">
        <f t="shared" si="554"/>
        <v>0</v>
      </c>
      <c r="LN185" s="6">
        <f t="shared" si="555"/>
        <v>6.1144627276880366</v>
      </c>
      <c r="LO185" s="193">
        <f t="shared" si="741"/>
        <v>5.6740334309306508</v>
      </c>
      <c r="LP185" s="193">
        <f t="shared" si="742"/>
        <v>4.1745731882913786</v>
      </c>
      <c r="LQ185" s="193">
        <f t="shared" si="743"/>
        <v>3.8150380693314694</v>
      </c>
      <c r="LR185" s="193">
        <f t="shared" si="556"/>
        <v>4.0203013940751289</v>
      </c>
      <c r="LS185" s="212">
        <f t="shared" si="744"/>
        <v>57131.886105095036</v>
      </c>
      <c r="LW185" s="3">
        <f t="shared" si="557"/>
        <v>0</v>
      </c>
      <c r="LX185" s="6">
        <f t="shared" si="558"/>
        <v>0</v>
      </c>
      <c r="LY185" s="6">
        <f t="shared" si="559"/>
        <v>0</v>
      </c>
      <c r="LZ185" s="6">
        <f t="shared" si="560"/>
        <v>5.6999228817430865</v>
      </c>
      <c r="MA185" s="193">
        <f t="shared" si="745"/>
        <v>5.6740334309306508</v>
      </c>
      <c r="MB185" s="193">
        <f t="shared" si="746"/>
        <v>4.1745731882913786</v>
      </c>
      <c r="MC185" s="193">
        <f t="shared" si="747"/>
        <v>3.8150380693314694</v>
      </c>
      <c r="MD185" s="193">
        <f t="shared" si="561"/>
        <v>4.0128336027854248</v>
      </c>
      <c r="ME185" s="212">
        <f t="shared" si="748"/>
        <v>57078.870168760062</v>
      </c>
      <c r="MI185" s="3">
        <f t="shared" si="562"/>
        <v>0</v>
      </c>
      <c r="MJ185" s="6">
        <f t="shared" si="563"/>
        <v>0</v>
      </c>
      <c r="MK185" s="6">
        <f t="shared" si="564"/>
        <v>0</v>
      </c>
      <c r="ML185" s="6">
        <f t="shared" si="565"/>
        <v>6.4771850928898704</v>
      </c>
      <c r="MM185" s="193">
        <f t="shared" si="749"/>
        <v>5.6740334309306508</v>
      </c>
      <c r="MN185" s="193">
        <f t="shared" si="750"/>
        <v>4.1745731882913786</v>
      </c>
      <c r="MO185" s="193">
        <f t="shared" si="751"/>
        <v>3.8150380693314694</v>
      </c>
      <c r="MP185" s="193">
        <f t="shared" si="566"/>
        <v>4.0267902752158564</v>
      </c>
      <c r="MQ185" s="205">
        <f t="shared" si="752"/>
        <v>57177.99246617563</v>
      </c>
      <c r="MT185" s="3">
        <f t="shared" si="567"/>
        <v>6.7375849513769817</v>
      </c>
      <c r="MU185" s="6">
        <f t="shared" si="568"/>
        <v>7.6584648636402983</v>
      </c>
      <c r="MV185" s="6">
        <f t="shared" si="569"/>
        <v>6.8467276634423468</v>
      </c>
      <c r="MW185" s="6">
        <f t="shared" si="570"/>
        <v>6.2180976891742752</v>
      </c>
      <c r="MX185" s="193">
        <f t="shared" si="753"/>
        <v>5.6969066099949224</v>
      </c>
      <c r="MY185" s="193">
        <f t="shared" si="754"/>
        <v>4.285936222456125</v>
      </c>
      <c r="MZ185" s="193">
        <f t="shared" si="755"/>
        <v>3.9555653580242094</v>
      </c>
      <c r="NA185" s="193">
        <f t="shared" si="571"/>
        <v>4.0221596605823091</v>
      </c>
      <c r="NB185" s="212">
        <f t="shared" si="756"/>
        <v>58143.110298045242</v>
      </c>
      <c r="NF185" s="3">
        <f t="shared" si="572"/>
        <v>6.7375849513769808</v>
      </c>
      <c r="NG185" s="6">
        <f t="shared" si="573"/>
        <v>0</v>
      </c>
      <c r="NH185" s="6">
        <f t="shared" si="574"/>
        <v>0</v>
      </c>
      <c r="NI185" s="6">
        <f t="shared" si="575"/>
        <v>0</v>
      </c>
      <c r="NJ185" s="193">
        <f t="shared" si="757"/>
        <v>5.6969066099949224</v>
      </c>
      <c r="NK185" s="193">
        <f t="shared" si="758"/>
        <v>4.1745731882913786</v>
      </c>
      <c r="NL185" s="193">
        <f t="shared" si="759"/>
        <v>3.8150380693314694</v>
      </c>
      <c r="NM185" s="193">
        <f t="shared" si="576"/>
        <v>3.9040600573940507</v>
      </c>
      <c r="NN185" s="212">
        <f t="shared" si="760"/>
        <v>56325.421150919137</v>
      </c>
      <c r="NR185" s="3">
        <f t="shared" si="577"/>
        <v>0</v>
      </c>
      <c r="NS185" s="6">
        <f t="shared" si="578"/>
        <v>7.6584648636402983</v>
      </c>
      <c r="NT185" s="6">
        <f t="shared" si="579"/>
        <v>0</v>
      </c>
      <c r="NU185" s="6">
        <f t="shared" si="580"/>
        <v>0</v>
      </c>
      <c r="NV185" s="193">
        <f t="shared" si="761"/>
        <v>5.6740334309306508</v>
      </c>
      <c r="NW185" s="193">
        <f t="shared" si="762"/>
        <v>4.285936222456125</v>
      </c>
      <c r="NX185" s="193">
        <f t="shared" si="763"/>
        <v>3.8150380693314694</v>
      </c>
      <c r="NY185" s="193">
        <f t="shared" si="581"/>
        <v>3.9040600573940507</v>
      </c>
      <c r="NZ185" s="212">
        <f t="shared" si="764"/>
        <v>56589.907396627903</v>
      </c>
      <c r="OD185" s="3">
        <f t="shared" si="582"/>
        <v>0</v>
      </c>
      <c r="OE185" s="6">
        <f t="shared" si="583"/>
        <v>0</v>
      </c>
      <c r="OF185" s="6">
        <f t="shared" si="584"/>
        <v>6.8467276634423468</v>
      </c>
      <c r="OG185" s="6">
        <f t="shared" si="585"/>
        <v>0</v>
      </c>
      <c r="OH185" s="193">
        <f t="shared" si="765"/>
        <v>5.6740334309306508</v>
      </c>
      <c r="OI185" s="193">
        <f t="shared" si="766"/>
        <v>4.1745731882913786</v>
      </c>
      <c r="OJ185" s="193">
        <f t="shared" si="767"/>
        <v>3.9555653580242094</v>
      </c>
      <c r="OK185" s="193">
        <f t="shared" si="586"/>
        <v>3.9040600573940507</v>
      </c>
      <c r="OL185" s="212">
        <f t="shared" si="768"/>
        <v>57001.154930772092</v>
      </c>
      <c r="OP185" s="3">
        <f t="shared" si="587"/>
        <v>0</v>
      </c>
      <c r="OQ185" s="6">
        <f t="shared" si="588"/>
        <v>0</v>
      </c>
      <c r="OR185" s="6">
        <f t="shared" si="589"/>
        <v>0</v>
      </c>
      <c r="OS185" s="6">
        <f t="shared" si="590"/>
        <v>6.2180976891742752</v>
      </c>
      <c r="OT185" s="193">
        <f t="shared" si="769"/>
        <v>5.6740334309306508</v>
      </c>
      <c r="OU185" s="193">
        <f t="shared" si="770"/>
        <v>4.1745731882913786</v>
      </c>
      <c r="OV185" s="193">
        <f t="shared" si="771"/>
        <v>3.8150380693314694</v>
      </c>
      <c r="OW185" s="193">
        <f t="shared" si="591"/>
        <v>4.0221596605823091</v>
      </c>
      <c r="OX185" s="232">
        <f t="shared" si="772"/>
        <v>57145.086107513169</v>
      </c>
    </row>
    <row r="186" spans="2:414" x14ac:dyDescent="0.2">
      <c r="B186" s="81">
        <v>45465</v>
      </c>
      <c r="C186">
        <v>130</v>
      </c>
      <c r="D186">
        <v>11.583603605554137</v>
      </c>
      <c r="E186">
        <v>0</v>
      </c>
      <c r="F186">
        <v>0</v>
      </c>
      <c r="G186">
        <v>0</v>
      </c>
      <c r="H186">
        <v>0</v>
      </c>
      <c r="I186">
        <v>0</v>
      </c>
      <c r="J186">
        <v>1</v>
      </c>
      <c r="K186">
        <v>0</v>
      </c>
      <c r="L186">
        <v>0</v>
      </c>
      <c r="M186">
        <v>0</v>
      </c>
      <c r="N186">
        <v>0</v>
      </c>
      <c r="O186">
        <v>0</v>
      </c>
      <c r="P186">
        <v>0</v>
      </c>
      <c r="Q186">
        <v>1</v>
      </c>
      <c r="R186">
        <v>0</v>
      </c>
      <c r="S186">
        <v>0</v>
      </c>
      <c r="T186">
        <v>16900</v>
      </c>
      <c r="U186">
        <v>7.1099059514765353</v>
      </c>
      <c r="V186">
        <v>7.6721127378918235</v>
      </c>
      <c r="W186">
        <v>5.9624599691902711</v>
      </c>
      <c r="X186">
        <v>5.2513971833400372</v>
      </c>
      <c r="Y186" s="3">
        <v>932.82569118454728</v>
      </c>
      <c r="Z186" s="3">
        <v>2082.6019151683677</v>
      </c>
      <c r="AA186" s="3">
        <v>343.18632308624967</v>
      </c>
      <c r="AB186" s="3">
        <v>141.22927695245016</v>
      </c>
      <c r="AC186">
        <v>0</v>
      </c>
      <c r="AD186">
        <v>1</v>
      </c>
      <c r="AE186" s="6"/>
      <c r="AF186" s="1" t="s">
        <v>2</v>
      </c>
      <c r="AG186">
        <v>130</v>
      </c>
      <c r="AH186" s="189">
        <v>45465</v>
      </c>
      <c r="AI186">
        <f t="shared" si="592"/>
        <v>6</v>
      </c>
      <c r="AJ186">
        <v>130</v>
      </c>
      <c r="AK186">
        <v>0</v>
      </c>
      <c r="AL186">
        <v>1</v>
      </c>
      <c r="AM186">
        <v>0</v>
      </c>
      <c r="AN186">
        <v>0</v>
      </c>
      <c r="AO186">
        <v>1</v>
      </c>
      <c r="AP186">
        <v>0</v>
      </c>
      <c r="AQ186">
        <v>0</v>
      </c>
      <c r="AS186" s="37"/>
      <c r="AT186" s="37"/>
      <c r="AU186" s="6">
        <f t="shared" si="593"/>
        <v>0</v>
      </c>
      <c r="AV186" s="6">
        <f t="shared" si="594"/>
        <v>0</v>
      </c>
      <c r="AW186" s="6">
        <f t="shared" si="595"/>
        <v>0</v>
      </c>
      <c r="AX186" s="6">
        <f t="shared" si="596"/>
        <v>0</v>
      </c>
      <c r="AY186" s="193">
        <f t="shared" si="597"/>
        <v>5.6740334309306508</v>
      </c>
      <c r="AZ186" s="193">
        <f t="shared" si="598"/>
        <v>4.1745731882913786</v>
      </c>
      <c r="BA186" s="193">
        <f t="shared" si="599"/>
        <v>3.8150380693314694</v>
      </c>
      <c r="BB186" s="193">
        <f t="shared" si="600"/>
        <v>3.9040600573940507</v>
      </c>
      <c r="BC186" s="72">
        <f t="shared" si="601"/>
        <v>56312.210093717425</v>
      </c>
      <c r="BG186" s="3">
        <f t="shared" si="602"/>
        <v>6.9677078324470045</v>
      </c>
      <c r="BH186" s="6">
        <f t="shared" si="603"/>
        <v>0</v>
      </c>
      <c r="BI186" s="6">
        <f t="shared" si="604"/>
        <v>0</v>
      </c>
      <c r="BJ186" s="6">
        <f t="shared" si="605"/>
        <v>0</v>
      </c>
      <c r="BK186" s="193">
        <f t="shared" si="606"/>
        <v>5.6976786806288846</v>
      </c>
      <c r="BL186" s="193">
        <f t="shared" si="607"/>
        <v>4.1745731882913786</v>
      </c>
      <c r="BM186" s="193">
        <f t="shared" si="608"/>
        <v>3.8150380693314694</v>
      </c>
      <c r="BN186" s="193">
        <f t="shared" si="609"/>
        <v>3.9040600573940507</v>
      </c>
      <c r="BO186" s="72">
        <f t="shared" si="610"/>
        <v>56325.867136413224</v>
      </c>
      <c r="BS186" s="3">
        <f t="shared" si="611"/>
        <v>6.9677297856011897</v>
      </c>
      <c r="BT186" s="6">
        <f t="shared" si="612"/>
        <v>0</v>
      </c>
      <c r="BU186" s="6">
        <f t="shared" si="613"/>
        <v>0</v>
      </c>
      <c r="BV186" s="6">
        <f t="shared" si="614"/>
        <v>0</v>
      </c>
      <c r="BW186" s="193">
        <f t="shared" si="615"/>
        <v>5.6976787542540865</v>
      </c>
      <c r="BX186" s="193">
        <f t="shared" si="616"/>
        <v>4.1745731882913786</v>
      </c>
      <c r="BY186" s="193">
        <f t="shared" si="773"/>
        <v>3.8150380693314694</v>
      </c>
      <c r="BZ186" s="193">
        <f t="shared" si="617"/>
        <v>3.9040600573940507</v>
      </c>
      <c r="CA186" s="72">
        <f t="shared" si="618"/>
        <v>56325.867136413224</v>
      </c>
      <c r="CE186" s="3">
        <f t="shared" si="619"/>
        <v>0</v>
      </c>
      <c r="CF186" s="6">
        <f t="shared" si="620"/>
        <v>7.6721127378918235</v>
      </c>
      <c r="CG186" s="6">
        <f t="shared" si="621"/>
        <v>0</v>
      </c>
      <c r="CH186" s="6">
        <f t="shared" si="622"/>
        <v>0</v>
      </c>
      <c r="CI186" s="193">
        <f t="shared" si="623"/>
        <v>5.6740334309306508</v>
      </c>
      <c r="CJ186" s="193">
        <f t="shared" si="624"/>
        <v>4.2861240095681801</v>
      </c>
      <c r="CK186" s="193">
        <f t="shared" si="774"/>
        <v>3.8150380693314694</v>
      </c>
      <c r="CL186" s="193">
        <f t="shared" si="625"/>
        <v>3.9040600573940507</v>
      </c>
      <c r="CM186" s="72">
        <f t="shared" si="626"/>
        <v>56590.376821350641</v>
      </c>
      <c r="CQ186" s="3">
        <f t="shared" si="627"/>
        <v>0</v>
      </c>
      <c r="CR186" s="6">
        <f t="shared" si="628"/>
        <v>7.6721961784705544</v>
      </c>
      <c r="CS186" s="6">
        <f t="shared" si="629"/>
        <v>0</v>
      </c>
      <c r="CT186" s="6">
        <f t="shared" si="630"/>
        <v>0</v>
      </c>
      <c r="CU186" s="193">
        <f t="shared" si="631"/>
        <v>5.6740334309306508</v>
      </c>
      <c r="CV186" s="193">
        <f t="shared" si="632"/>
        <v>4.2861251575553974</v>
      </c>
      <c r="CW186" s="193">
        <f t="shared" si="775"/>
        <v>3.8150380693314694</v>
      </c>
      <c r="CX186" s="193">
        <f t="shared" si="633"/>
        <v>3.9040600573940507</v>
      </c>
      <c r="CY186" s="72">
        <f t="shared" si="634"/>
        <v>56590.379691067508</v>
      </c>
      <c r="DC186" s="3">
        <f t="shared" si="635"/>
        <v>0</v>
      </c>
      <c r="DD186" s="6">
        <f t="shared" si="636"/>
        <v>0</v>
      </c>
      <c r="DE186" s="6">
        <f t="shared" si="637"/>
        <v>6.2605829676497846</v>
      </c>
      <c r="DF186" s="6">
        <f t="shared" si="638"/>
        <v>0</v>
      </c>
      <c r="DG186" s="193">
        <f t="shared" si="639"/>
        <v>5.6740334309306508</v>
      </c>
      <c r="DH186" s="193">
        <f t="shared" si="640"/>
        <v>4.1745731882913786</v>
      </c>
      <c r="DI186" s="193">
        <f t="shared" si="776"/>
        <v>3.9442784954483794</v>
      </c>
      <c r="DJ186" s="193">
        <f t="shared" si="641"/>
        <v>3.9040600573940507</v>
      </c>
      <c r="DK186" s="72">
        <f t="shared" si="642"/>
        <v>56945.510357013234</v>
      </c>
      <c r="DO186" s="3">
        <f t="shared" si="643"/>
        <v>0</v>
      </c>
      <c r="DP186" s="6">
        <f t="shared" si="644"/>
        <v>0</v>
      </c>
      <c r="DQ186" s="6">
        <f t="shared" si="645"/>
        <v>5.9625751210324722</v>
      </c>
      <c r="DR186" s="6">
        <f t="shared" si="646"/>
        <v>0</v>
      </c>
      <c r="DS186" s="193">
        <f t="shared" si="647"/>
        <v>5.6740334309306508</v>
      </c>
      <c r="DT186" s="193">
        <f t="shared" si="648"/>
        <v>4.1745731882913786</v>
      </c>
      <c r="DU186" s="193">
        <f t="shared" si="777"/>
        <v>3.9384908024145493</v>
      </c>
      <c r="DV186" s="193">
        <f t="shared" si="649"/>
        <v>3.9040600573940507</v>
      </c>
      <c r="DW186" s="72">
        <f t="shared" si="650"/>
        <v>56916.997927536002</v>
      </c>
      <c r="EA186" s="3">
        <f t="shared" si="651"/>
        <v>0</v>
      </c>
      <c r="EB186" s="6">
        <f t="shared" si="652"/>
        <v>0</v>
      </c>
      <c r="EC186" s="6">
        <f t="shared" si="653"/>
        <v>0</v>
      </c>
      <c r="ED186" s="6">
        <f t="shared" si="654"/>
        <v>15.754191550020112</v>
      </c>
      <c r="EE186" s="193">
        <f t="shared" si="655"/>
        <v>5.6740334309306508</v>
      </c>
      <c r="EF186" s="193">
        <f t="shared" si="656"/>
        <v>4.1745731882913786</v>
      </c>
      <c r="EG186" s="193">
        <f t="shared" si="778"/>
        <v>3.8150380693314694</v>
      </c>
      <c r="EH186" s="193">
        <f t="shared" si="657"/>
        <v>4.1798741151694028</v>
      </c>
      <c r="EI186" s="72">
        <f t="shared" si="658"/>
        <v>58276.579996933018</v>
      </c>
      <c r="EM186" s="3">
        <f t="shared" si="659"/>
        <v>0</v>
      </c>
      <c r="EN186" s="6">
        <f t="shared" si="660"/>
        <v>0</v>
      </c>
      <c r="EO186" s="6">
        <f t="shared" si="661"/>
        <v>0</v>
      </c>
      <c r="EP186" s="6">
        <f t="shared" si="662"/>
        <v>5.2515267929627205</v>
      </c>
      <c r="EQ186" s="193">
        <f t="shared" si="663"/>
        <v>5.6740334309306508</v>
      </c>
      <c r="ER186" s="193">
        <f t="shared" si="664"/>
        <v>4.1745731882913786</v>
      </c>
      <c r="ES186" s="193">
        <f t="shared" si="779"/>
        <v>3.8150380693314694</v>
      </c>
      <c r="ET186" s="193">
        <f t="shared" si="665"/>
        <v>4.0046926184662253</v>
      </c>
      <c r="EU186" s="72">
        <f t="shared" si="666"/>
        <v>57021.131094226876</v>
      </c>
      <c r="EY186" s="3">
        <f t="shared" si="667"/>
        <v>6.9677078324470045</v>
      </c>
      <c r="EZ186" s="6">
        <f t="shared" si="668"/>
        <v>7.6721127378918235</v>
      </c>
      <c r="FA186" s="6">
        <f t="shared" si="669"/>
        <v>6.2605829676497846</v>
      </c>
      <c r="FB186" s="6">
        <f t="shared" si="670"/>
        <v>15.754191550020112</v>
      </c>
      <c r="FC186" s="193">
        <f t="shared" si="671"/>
        <v>5.6976786806288846</v>
      </c>
      <c r="FD186" s="193">
        <f t="shared" si="672"/>
        <v>4.2861240095681801</v>
      </c>
      <c r="FE186" s="193">
        <f t="shared" si="780"/>
        <v>3.9442784954483794</v>
      </c>
      <c r="FF186" s="193">
        <f t="shared" si="673"/>
        <v>4.1798741151694028</v>
      </c>
      <c r="FG186" s="72">
        <f t="shared" si="674"/>
        <v>59237.442646505828</v>
      </c>
      <c r="FK186" s="3">
        <f t="shared" si="675"/>
        <v>7.1099279046307213</v>
      </c>
      <c r="FL186" s="6">
        <f t="shared" si="676"/>
        <v>7.6721961784705544</v>
      </c>
      <c r="FM186" s="6">
        <f t="shared" si="677"/>
        <v>5.9625751210324722</v>
      </c>
      <c r="FN186" s="6">
        <f t="shared" si="678"/>
        <v>5.2515267929627205</v>
      </c>
      <c r="FO186" s="193">
        <f t="shared" si="679"/>
        <v>5.6981555362781764</v>
      </c>
      <c r="FP186" s="193">
        <f t="shared" si="680"/>
        <v>4.2861251575553974</v>
      </c>
      <c r="FQ186" s="193">
        <f t="shared" si="781"/>
        <v>3.9384908024145493</v>
      </c>
      <c r="FR186" s="193">
        <f t="shared" si="681"/>
        <v>4.0046926184662253</v>
      </c>
      <c r="FS186" s="205">
        <f t="shared" si="682"/>
        <v>57932.559158333381</v>
      </c>
      <c r="FW186" s="3">
        <f t="shared" si="683"/>
        <v>8.1763918441980152</v>
      </c>
      <c r="FX186" s="6">
        <f t="shared" si="684"/>
        <v>8.669487393817759</v>
      </c>
      <c r="FY186" s="6">
        <f t="shared" si="685"/>
        <v>7.393450361795936</v>
      </c>
      <c r="FZ186" s="6">
        <f t="shared" si="686"/>
        <v>6.1966486763412441</v>
      </c>
      <c r="GA186" s="193">
        <f t="shared" si="687"/>
        <v>5.7017241006434372</v>
      </c>
      <c r="GB186" s="193">
        <f t="shared" si="688"/>
        <v>4.2997527436869927</v>
      </c>
      <c r="GC186" s="193">
        <f t="shared" si="782"/>
        <v>3.9659795009130647</v>
      </c>
      <c r="GD186" s="193">
        <f t="shared" si="689"/>
        <v>4.0217753440972297</v>
      </c>
      <c r="GE186" s="72">
        <f t="shared" si="690"/>
        <v>58231.153693053464</v>
      </c>
      <c r="GI186" s="3">
        <f t="shared" si="691"/>
        <v>7.8208965466241898</v>
      </c>
      <c r="GJ186" s="6">
        <f t="shared" si="692"/>
        <v>8.4393240116810073</v>
      </c>
      <c r="GK186" s="6">
        <f t="shared" si="693"/>
        <v>6.558705966109299</v>
      </c>
      <c r="GL186" s="6">
        <f t="shared" si="694"/>
        <v>5.7765369016740413</v>
      </c>
      <c r="GM186" s="193">
        <f t="shared" si="695"/>
        <v>5.7005359691163875</v>
      </c>
      <c r="GN186" s="193">
        <f t="shared" si="696"/>
        <v>4.2966240968653215</v>
      </c>
      <c r="GO186" s="193">
        <f t="shared" si="783"/>
        <v>3.9500351008956636</v>
      </c>
      <c r="GP186" s="193">
        <f t="shared" si="697"/>
        <v>4.0142179853159758</v>
      </c>
      <c r="GQ186" s="72">
        <f t="shared" si="698"/>
        <v>58087.522591497342</v>
      </c>
      <c r="GU186" s="3">
        <f t="shared" si="699"/>
        <v>9.2428777369194961</v>
      </c>
      <c r="GV186" s="6">
        <f t="shared" si="700"/>
        <v>9.2065352854701885</v>
      </c>
      <c r="GW186" s="6">
        <f t="shared" si="701"/>
        <v>7.7511979599473531</v>
      </c>
      <c r="GX186" s="6">
        <f t="shared" si="702"/>
        <v>6.564246479175047</v>
      </c>
      <c r="GY186" s="193">
        <f t="shared" si="703"/>
        <v>5.7052800486942044</v>
      </c>
      <c r="GZ186" s="193">
        <f t="shared" si="704"/>
        <v>4.3070150769722195</v>
      </c>
      <c r="HA186" s="193">
        <f t="shared" si="784"/>
        <v>3.9727357520872415</v>
      </c>
      <c r="HB186" s="193">
        <f t="shared" si="705"/>
        <v>4.0283415041373845</v>
      </c>
      <c r="HC186" s="205">
        <f t="shared" si="706"/>
        <v>58333.625800147172</v>
      </c>
      <c r="HG186" s="3">
        <f t="shared" si="507"/>
        <v>8.1763918441980152</v>
      </c>
      <c r="HH186" s="6">
        <f t="shared" si="508"/>
        <v>0</v>
      </c>
      <c r="HI186" s="6">
        <f t="shared" si="509"/>
        <v>0</v>
      </c>
      <c r="HJ186" s="6">
        <f t="shared" si="510"/>
        <v>0</v>
      </c>
      <c r="HK186" s="193">
        <f t="shared" si="707"/>
        <v>5.7017241006434372</v>
      </c>
      <c r="HL186" s="193">
        <f t="shared" si="707"/>
        <v>4.1745731882913786</v>
      </c>
      <c r="HM186" s="193">
        <f t="shared" si="707"/>
        <v>3.8150380693314694</v>
      </c>
      <c r="HN186" s="193">
        <f t="shared" si="511"/>
        <v>3.9040600573940507</v>
      </c>
      <c r="HO186" s="212">
        <f t="shared" si="708"/>
        <v>56328.204025208288</v>
      </c>
      <c r="HS186" s="3">
        <f t="shared" si="512"/>
        <v>7.8208965466241898</v>
      </c>
      <c r="HT186" s="6">
        <f t="shared" si="513"/>
        <v>0</v>
      </c>
      <c r="HU186" s="6">
        <f t="shared" si="514"/>
        <v>0</v>
      </c>
      <c r="HV186" s="6">
        <f t="shared" si="515"/>
        <v>0</v>
      </c>
      <c r="HW186" s="193">
        <f t="shared" si="709"/>
        <v>5.7005359691163875</v>
      </c>
      <c r="HX186" s="193">
        <f t="shared" si="710"/>
        <v>4.1745731882913786</v>
      </c>
      <c r="HY186" s="193">
        <f t="shared" si="711"/>
        <v>3.8150380693314694</v>
      </c>
      <c r="HZ186" s="193">
        <f t="shared" si="516"/>
        <v>3.9040600573940507</v>
      </c>
      <c r="IA186" s="212">
        <f t="shared" si="712"/>
        <v>56327.517675725889</v>
      </c>
      <c r="IE186" s="3">
        <f t="shared" si="517"/>
        <v>9.2428777369194961</v>
      </c>
      <c r="IF186" s="6">
        <f t="shared" si="518"/>
        <v>0</v>
      </c>
      <c r="IG186" s="6">
        <f t="shared" si="519"/>
        <v>0</v>
      </c>
      <c r="IH186" s="6">
        <f t="shared" si="520"/>
        <v>0</v>
      </c>
      <c r="II186" s="193">
        <f t="shared" si="713"/>
        <v>5.7052800486942044</v>
      </c>
      <c r="IJ186" s="193">
        <f t="shared" si="714"/>
        <v>4.1745731882913786</v>
      </c>
      <c r="IK186" s="193">
        <f t="shared" si="715"/>
        <v>3.8150380693314694</v>
      </c>
      <c r="IL186" s="193">
        <f t="shared" si="521"/>
        <v>3.9040600573940507</v>
      </c>
      <c r="IM186" s="205">
        <f t="shared" si="716"/>
        <v>56330.258244308701</v>
      </c>
      <c r="IQ186" s="3">
        <f t="shared" si="522"/>
        <v>0</v>
      </c>
      <c r="IR186" s="6">
        <f t="shared" si="523"/>
        <v>8.669487393817759</v>
      </c>
      <c r="IS186" s="6">
        <f t="shared" si="524"/>
        <v>0</v>
      </c>
      <c r="IT186" s="6">
        <f t="shared" si="525"/>
        <v>0</v>
      </c>
      <c r="IU186" s="193">
        <f t="shared" si="717"/>
        <v>5.6740334309306508</v>
      </c>
      <c r="IV186" s="193">
        <f t="shared" si="718"/>
        <v>4.2997527436869927</v>
      </c>
      <c r="IW186" s="193">
        <f t="shared" si="719"/>
        <v>3.8150380693314694</v>
      </c>
      <c r="IX186" s="193">
        <f t="shared" si="526"/>
        <v>3.9040600573940507</v>
      </c>
      <c r="IY186" s="212">
        <f t="shared" si="720"/>
        <v>56624.45593026196</v>
      </c>
      <c r="JC186" s="3">
        <f t="shared" si="527"/>
        <v>0</v>
      </c>
      <c r="JD186" s="6">
        <f t="shared" si="528"/>
        <v>8.4393240116810073</v>
      </c>
      <c r="JE186" s="6">
        <f t="shared" si="529"/>
        <v>0</v>
      </c>
      <c r="JF186" s="6">
        <f t="shared" si="530"/>
        <v>0</v>
      </c>
      <c r="JG186" s="193">
        <f t="shared" si="721"/>
        <v>5.6740334309306508</v>
      </c>
      <c r="JH186" s="193">
        <f t="shared" si="722"/>
        <v>4.2966240968653215</v>
      </c>
      <c r="JI186" s="193">
        <f t="shared" si="723"/>
        <v>3.8150380693314694</v>
      </c>
      <c r="JJ186" s="193">
        <f t="shared" si="531"/>
        <v>3.9040600573940507</v>
      </c>
      <c r="JK186" s="212">
        <f t="shared" si="724"/>
        <v>56616.630829049733</v>
      </c>
      <c r="JO186" s="3">
        <f t="shared" si="532"/>
        <v>0</v>
      </c>
      <c r="JP186" s="6">
        <f t="shared" si="533"/>
        <v>9.2065352854701885</v>
      </c>
      <c r="JQ186" s="6">
        <f t="shared" si="534"/>
        <v>0</v>
      </c>
      <c r="JR186" s="6">
        <f t="shared" si="535"/>
        <v>0</v>
      </c>
      <c r="JS186" s="193">
        <f t="shared" si="725"/>
        <v>5.6740334309306508</v>
      </c>
      <c r="JT186" s="193">
        <f t="shared" si="726"/>
        <v>4.3070150769722195</v>
      </c>
      <c r="JU186" s="193">
        <f t="shared" si="727"/>
        <v>3.8150380693314694</v>
      </c>
      <c r="JV186" s="193">
        <f t="shared" si="536"/>
        <v>3.9040600573940507</v>
      </c>
      <c r="JW186" s="205">
        <f t="shared" si="728"/>
        <v>56642.624020227013</v>
      </c>
      <c r="KA186" s="3">
        <f t="shared" si="537"/>
        <v>0</v>
      </c>
      <c r="KB186" s="6">
        <f t="shared" si="538"/>
        <v>0</v>
      </c>
      <c r="KC186" s="6">
        <f t="shared" si="539"/>
        <v>7.393450361795936</v>
      </c>
      <c r="KD186" s="6">
        <f t="shared" si="540"/>
        <v>0</v>
      </c>
      <c r="KE186" s="193">
        <f t="shared" si="729"/>
        <v>5.6740334309306508</v>
      </c>
      <c r="KF186" s="193">
        <f t="shared" si="730"/>
        <v>4.1745731882913786</v>
      </c>
      <c r="KG186" s="193">
        <f t="shared" si="731"/>
        <v>3.9659795009130647</v>
      </c>
      <c r="KH186" s="193">
        <f t="shared" si="541"/>
        <v>3.9040600573940507</v>
      </c>
      <c r="KI186" s="212">
        <f t="shared" si="732"/>
        <v>57052.545198407221</v>
      </c>
      <c r="KM186" s="3">
        <f t="shared" si="542"/>
        <v>0</v>
      </c>
      <c r="KN186" s="6">
        <f t="shared" si="543"/>
        <v>0</v>
      </c>
      <c r="KO186" s="6">
        <f t="shared" si="544"/>
        <v>6.558705966109299</v>
      </c>
      <c r="KP186" s="6">
        <f t="shared" si="545"/>
        <v>0</v>
      </c>
      <c r="KQ186" s="193">
        <f t="shared" si="733"/>
        <v>5.6740334309306508</v>
      </c>
      <c r="KR186" s="193">
        <f t="shared" si="734"/>
        <v>4.1745731882913786</v>
      </c>
      <c r="KS186" s="193">
        <f t="shared" si="735"/>
        <v>3.9500351008956636</v>
      </c>
      <c r="KT186" s="193">
        <f t="shared" si="546"/>
        <v>3.9040600573940507</v>
      </c>
      <c r="KU186" s="212">
        <f t="shared" si="736"/>
        <v>56973.88380527906</v>
      </c>
      <c r="KY186" s="3">
        <f t="shared" si="547"/>
        <v>0</v>
      </c>
      <c r="KZ186" s="6">
        <f t="shared" si="548"/>
        <v>0</v>
      </c>
      <c r="LA186" s="6">
        <f t="shared" si="549"/>
        <v>7.7511979599473531</v>
      </c>
      <c r="LB186" s="6">
        <f t="shared" si="550"/>
        <v>0</v>
      </c>
      <c r="LC186" s="193">
        <f t="shared" si="737"/>
        <v>5.6740334309306508</v>
      </c>
      <c r="LD186" s="193">
        <f t="shared" si="738"/>
        <v>4.1745731882913786</v>
      </c>
      <c r="LE186" s="193">
        <f t="shared" si="739"/>
        <v>3.9727357520872415</v>
      </c>
      <c r="LF186" s="193">
        <f t="shared" si="551"/>
        <v>3.9040600573940507</v>
      </c>
      <c r="LG186" s="205">
        <f t="shared" si="740"/>
        <v>57085.909786021097</v>
      </c>
      <c r="LK186" s="3">
        <f t="shared" si="552"/>
        <v>0</v>
      </c>
      <c r="LL186" s="6">
        <f t="shared" si="553"/>
        <v>0</v>
      </c>
      <c r="LM186" s="6">
        <f t="shared" si="554"/>
        <v>0</v>
      </c>
      <c r="LN186" s="6">
        <f t="shared" si="555"/>
        <v>6.1966486763412441</v>
      </c>
      <c r="LO186" s="193">
        <f t="shared" si="741"/>
        <v>5.6740334309306508</v>
      </c>
      <c r="LP186" s="193">
        <f t="shared" si="742"/>
        <v>4.1745731882913786</v>
      </c>
      <c r="LQ186" s="193">
        <f t="shared" si="743"/>
        <v>3.8150380693314694</v>
      </c>
      <c r="LR186" s="193">
        <f t="shared" si="556"/>
        <v>4.0217753440972297</v>
      </c>
      <c r="LS186" s="212">
        <f t="shared" si="744"/>
        <v>57142.355905300894</v>
      </c>
      <c r="LW186" s="3">
        <f t="shared" si="557"/>
        <v>0</v>
      </c>
      <c r="LX186" s="6">
        <f t="shared" si="558"/>
        <v>0</v>
      </c>
      <c r="LY186" s="6">
        <f t="shared" si="559"/>
        <v>0</v>
      </c>
      <c r="LZ186" s="6">
        <f t="shared" si="560"/>
        <v>5.7765369016740413</v>
      </c>
      <c r="MA186" s="193">
        <f t="shared" si="745"/>
        <v>5.6740334309306508</v>
      </c>
      <c r="MB186" s="193">
        <f t="shared" si="746"/>
        <v>4.1745731882913786</v>
      </c>
      <c r="MC186" s="193">
        <f t="shared" si="747"/>
        <v>3.8150380693314694</v>
      </c>
      <c r="MD186" s="193">
        <f t="shared" si="561"/>
        <v>4.0142179853159758</v>
      </c>
      <c r="ME186" s="212">
        <f t="shared" si="748"/>
        <v>57088.69457098539</v>
      </c>
      <c r="MI186" s="3">
        <f t="shared" si="562"/>
        <v>0</v>
      </c>
      <c r="MJ186" s="6">
        <f t="shared" si="563"/>
        <v>0</v>
      </c>
      <c r="MK186" s="6">
        <f t="shared" si="564"/>
        <v>0</v>
      </c>
      <c r="ML186" s="6">
        <f t="shared" si="565"/>
        <v>6.564246479175047</v>
      </c>
      <c r="MM186" s="193">
        <f t="shared" si="749"/>
        <v>5.6740334309306508</v>
      </c>
      <c r="MN186" s="193">
        <f t="shared" si="750"/>
        <v>4.1745731882913786</v>
      </c>
      <c r="MO186" s="193">
        <f t="shared" si="751"/>
        <v>3.8150380693314694</v>
      </c>
      <c r="MP186" s="193">
        <f t="shared" si="566"/>
        <v>4.0283415041373845</v>
      </c>
      <c r="MQ186" s="205">
        <f t="shared" si="752"/>
        <v>57189.02014114202</v>
      </c>
      <c r="MT186" s="3">
        <f t="shared" si="567"/>
        <v>6.754410653902708</v>
      </c>
      <c r="MU186" s="6">
        <f t="shared" si="568"/>
        <v>7.6721127378918235</v>
      </c>
      <c r="MV186" s="6">
        <f t="shared" si="569"/>
        <v>6.8568289645688116</v>
      </c>
      <c r="MW186" s="6">
        <f t="shared" si="570"/>
        <v>6.3016766200080445</v>
      </c>
      <c r="MX186" s="193">
        <f t="shared" si="753"/>
        <v>5.6969630810418392</v>
      </c>
      <c r="MY186" s="193">
        <f t="shared" si="754"/>
        <v>4.2861240095681801</v>
      </c>
      <c r="MZ186" s="193">
        <f t="shared" si="755"/>
        <v>3.9557587574201518</v>
      </c>
      <c r="NA186" s="193">
        <f t="shared" si="571"/>
        <v>4.0236557933806534</v>
      </c>
      <c r="NB186" s="212">
        <f t="shared" si="756"/>
        <v>58155.41510238147</v>
      </c>
      <c r="NF186" s="3">
        <f t="shared" si="572"/>
        <v>6.7544106539027071</v>
      </c>
      <c r="NG186" s="6">
        <f t="shared" si="573"/>
        <v>0</v>
      </c>
      <c r="NH186" s="6">
        <f t="shared" si="574"/>
        <v>0</v>
      </c>
      <c r="NI186" s="6">
        <f t="shared" si="575"/>
        <v>0</v>
      </c>
      <c r="NJ186" s="193">
        <f t="shared" si="757"/>
        <v>5.6969630810418392</v>
      </c>
      <c r="NK186" s="193">
        <f t="shared" si="758"/>
        <v>4.1745731882913786</v>
      </c>
      <c r="NL186" s="193">
        <f t="shared" si="759"/>
        <v>3.8150380693314694</v>
      </c>
      <c r="NM186" s="193">
        <f t="shared" si="576"/>
        <v>3.9040600573940507</v>
      </c>
      <c r="NN186" s="212">
        <f t="shared" si="760"/>
        <v>56325.453771218679</v>
      </c>
      <c r="NR186" s="3">
        <f t="shared" si="577"/>
        <v>0</v>
      </c>
      <c r="NS186" s="6">
        <f t="shared" si="578"/>
        <v>7.6721127378918235</v>
      </c>
      <c r="NT186" s="6">
        <f t="shared" si="579"/>
        <v>0</v>
      </c>
      <c r="NU186" s="6">
        <f t="shared" si="580"/>
        <v>0</v>
      </c>
      <c r="NV186" s="193">
        <f t="shared" si="761"/>
        <v>5.6740334309306508</v>
      </c>
      <c r="NW186" s="193">
        <f t="shared" si="762"/>
        <v>4.2861240095681801</v>
      </c>
      <c r="NX186" s="193">
        <f t="shared" si="763"/>
        <v>3.8150380693314694</v>
      </c>
      <c r="NY186" s="193">
        <f t="shared" si="581"/>
        <v>3.9040600573940507</v>
      </c>
      <c r="NZ186" s="212">
        <f t="shared" si="764"/>
        <v>56590.376821350641</v>
      </c>
      <c r="OD186" s="3">
        <f t="shared" si="582"/>
        <v>0</v>
      </c>
      <c r="OE186" s="6">
        <f t="shared" si="583"/>
        <v>0</v>
      </c>
      <c r="OF186" s="6">
        <f t="shared" si="584"/>
        <v>6.8568289645688116</v>
      </c>
      <c r="OG186" s="6">
        <f t="shared" si="585"/>
        <v>0</v>
      </c>
      <c r="OH186" s="193">
        <f t="shared" si="765"/>
        <v>5.6740334309306508</v>
      </c>
      <c r="OI186" s="193">
        <f t="shared" si="766"/>
        <v>4.1745731882913786</v>
      </c>
      <c r="OJ186" s="193">
        <f t="shared" si="767"/>
        <v>3.9557587574201518</v>
      </c>
      <c r="OK186" s="193">
        <f t="shared" si="586"/>
        <v>3.9040600573940507</v>
      </c>
      <c r="OL186" s="212">
        <f t="shared" si="768"/>
        <v>57002.108869313386</v>
      </c>
      <c r="OP186" s="3">
        <f t="shared" si="587"/>
        <v>0</v>
      </c>
      <c r="OQ186" s="6">
        <f t="shared" si="588"/>
        <v>0</v>
      </c>
      <c r="OR186" s="6">
        <f t="shared" si="589"/>
        <v>0</v>
      </c>
      <c r="OS186" s="6">
        <f t="shared" si="590"/>
        <v>6.3016766200080445</v>
      </c>
      <c r="OT186" s="193">
        <f t="shared" si="769"/>
        <v>5.6740334309306508</v>
      </c>
      <c r="OU186" s="193">
        <f t="shared" si="770"/>
        <v>4.1745731882913786</v>
      </c>
      <c r="OV186" s="193">
        <f t="shared" si="771"/>
        <v>3.8150380693314694</v>
      </c>
      <c r="OW186" s="193">
        <f t="shared" si="591"/>
        <v>4.0236557933806534</v>
      </c>
      <c r="OX186" s="232">
        <f t="shared" si="772"/>
        <v>57155.715947045108</v>
      </c>
    </row>
    <row r="187" spans="2:414" x14ac:dyDescent="0.2">
      <c r="B187" s="81">
        <v>45472</v>
      </c>
      <c r="C187">
        <v>131</v>
      </c>
      <c r="D187">
        <v>11.594059193633072</v>
      </c>
      <c r="E187">
        <v>0</v>
      </c>
      <c r="F187">
        <v>0</v>
      </c>
      <c r="G187">
        <v>0</v>
      </c>
      <c r="H187">
        <v>0</v>
      </c>
      <c r="I187">
        <v>0</v>
      </c>
      <c r="J187">
        <v>1</v>
      </c>
      <c r="K187">
        <v>0</v>
      </c>
      <c r="L187">
        <v>0</v>
      </c>
      <c r="M187">
        <v>0</v>
      </c>
      <c r="N187">
        <v>0</v>
      </c>
      <c r="O187">
        <v>0</v>
      </c>
      <c r="P187">
        <v>0</v>
      </c>
      <c r="Q187">
        <v>1</v>
      </c>
      <c r="R187">
        <v>0</v>
      </c>
      <c r="S187">
        <v>0</v>
      </c>
      <c r="T187">
        <v>17161</v>
      </c>
      <c r="U187">
        <v>7.124496888717843</v>
      </c>
      <c r="V187">
        <v>7.6837388905835704</v>
      </c>
      <c r="W187">
        <v>5.9712534025560666</v>
      </c>
      <c r="X187">
        <v>5.3227935569902174</v>
      </c>
      <c r="Y187" s="3">
        <v>950.81640293450039</v>
      </c>
      <c r="Z187" s="3">
        <v>2107.7161113219195</v>
      </c>
      <c r="AA187" s="3">
        <v>346.6182087394601</v>
      </c>
      <c r="AB187" s="3">
        <v>155.35220464769017</v>
      </c>
      <c r="AC187">
        <v>0</v>
      </c>
      <c r="AD187">
        <v>1</v>
      </c>
      <c r="AE187" s="6"/>
      <c r="AF187" s="1" t="s">
        <v>2</v>
      </c>
      <c r="AG187">
        <v>131</v>
      </c>
      <c r="AH187" s="189">
        <v>45472</v>
      </c>
      <c r="AI187">
        <f t="shared" si="592"/>
        <v>6</v>
      </c>
      <c r="AJ187">
        <v>131</v>
      </c>
      <c r="AK187">
        <v>0</v>
      </c>
      <c r="AL187">
        <v>1</v>
      </c>
      <c r="AM187">
        <v>0</v>
      </c>
      <c r="AN187">
        <v>0</v>
      </c>
      <c r="AO187">
        <v>1</v>
      </c>
      <c r="AP187">
        <v>0</v>
      </c>
      <c r="AQ187">
        <v>0</v>
      </c>
      <c r="AS187" s="37"/>
      <c r="AT187" s="37"/>
      <c r="AU187" s="6">
        <f t="shared" si="593"/>
        <v>0</v>
      </c>
      <c r="AV187" s="6">
        <f t="shared" si="594"/>
        <v>0</v>
      </c>
      <c r="AW187" s="6">
        <f t="shared" si="595"/>
        <v>0</v>
      </c>
      <c r="AX187" s="6">
        <f t="shared" si="596"/>
        <v>0</v>
      </c>
      <c r="AY187" s="193">
        <f t="shared" si="597"/>
        <v>5.6740334309306508</v>
      </c>
      <c r="AZ187" s="193">
        <f t="shared" si="598"/>
        <v>4.1745731882913786</v>
      </c>
      <c r="BA187" s="193">
        <f t="shared" si="599"/>
        <v>3.8150380693314694</v>
      </c>
      <c r="BB187" s="193">
        <f t="shared" si="600"/>
        <v>3.9040600573940507</v>
      </c>
      <c r="BC187" s="72">
        <f t="shared" si="601"/>
        <v>56312.210093717425</v>
      </c>
      <c r="BG187" s="3">
        <f t="shared" si="602"/>
        <v>6.9820069509434859</v>
      </c>
      <c r="BH187" s="6">
        <f t="shared" si="603"/>
        <v>0</v>
      </c>
      <c r="BI187" s="6">
        <f t="shared" si="604"/>
        <v>0</v>
      </c>
      <c r="BJ187" s="6">
        <f t="shared" si="605"/>
        <v>0</v>
      </c>
      <c r="BK187" s="193">
        <f t="shared" si="606"/>
        <v>5.697726635026652</v>
      </c>
      <c r="BL187" s="193">
        <f t="shared" si="607"/>
        <v>4.1745731882913786</v>
      </c>
      <c r="BM187" s="193">
        <f t="shared" si="608"/>
        <v>3.8150380693314694</v>
      </c>
      <c r="BN187" s="193">
        <f t="shared" si="609"/>
        <v>3.9040600573940507</v>
      </c>
      <c r="BO187" s="72">
        <f t="shared" si="610"/>
        <v>56325.894837318796</v>
      </c>
      <c r="BS187" s="3">
        <f t="shared" si="611"/>
        <v>6.9820289491498988</v>
      </c>
      <c r="BT187" s="6">
        <f t="shared" si="612"/>
        <v>0</v>
      </c>
      <c r="BU187" s="6">
        <f t="shared" si="613"/>
        <v>0</v>
      </c>
      <c r="BV187" s="6">
        <f t="shared" si="614"/>
        <v>0</v>
      </c>
      <c r="BW187" s="193">
        <f t="shared" si="615"/>
        <v>5.6977267087994097</v>
      </c>
      <c r="BX187" s="193">
        <f t="shared" si="616"/>
        <v>4.1745731882913786</v>
      </c>
      <c r="BY187" s="193">
        <f t="shared" si="773"/>
        <v>3.8150380693314694</v>
      </c>
      <c r="BZ187" s="193">
        <f t="shared" si="617"/>
        <v>3.9040600573940507</v>
      </c>
      <c r="CA187" s="72">
        <f t="shared" si="618"/>
        <v>56325.894837318796</v>
      </c>
      <c r="CE187" s="3">
        <f t="shared" si="619"/>
        <v>0</v>
      </c>
      <c r="CF187" s="6">
        <f t="shared" si="620"/>
        <v>7.6837388905835704</v>
      </c>
      <c r="CG187" s="6">
        <f t="shared" si="621"/>
        <v>0</v>
      </c>
      <c r="CH187" s="6">
        <f t="shared" si="622"/>
        <v>0</v>
      </c>
      <c r="CI187" s="193">
        <f t="shared" si="623"/>
        <v>5.6740334309306508</v>
      </c>
      <c r="CJ187" s="193">
        <f t="shared" si="624"/>
        <v>4.2862839511124902</v>
      </c>
      <c r="CK187" s="193">
        <f t="shared" si="774"/>
        <v>3.8150380693314694</v>
      </c>
      <c r="CL187" s="193">
        <f t="shared" si="625"/>
        <v>3.9040600573940507</v>
      </c>
      <c r="CM187" s="72">
        <f t="shared" si="626"/>
        <v>56590.776641609475</v>
      </c>
      <c r="CQ187" s="3">
        <f t="shared" si="627"/>
        <v>0</v>
      </c>
      <c r="CR187" s="6">
        <f t="shared" si="628"/>
        <v>7.6838224576063388</v>
      </c>
      <c r="CS187" s="6">
        <f t="shared" si="629"/>
        <v>0</v>
      </c>
      <c r="CT187" s="6">
        <f t="shared" si="630"/>
        <v>0</v>
      </c>
      <c r="CU187" s="193">
        <f t="shared" si="631"/>
        <v>5.6740334309306508</v>
      </c>
      <c r="CV187" s="193">
        <f t="shared" si="632"/>
        <v>4.2862851006554665</v>
      </c>
      <c r="CW187" s="193">
        <f t="shared" si="775"/>
        <v>3.8150380693314694</v>
      </c>
      <c r="CX187" s="193">
        <f t="shared" si="633"/>
        <v>3.9040600573940507</v>
      </c>
      <c r="CY187" s="72">
        <f t="shared" si="634"/>
        <v>56590.779515235641</v>
      </c>
      <c r="DC187" s="3">
        <f t="shared" si="635"/>
        <v>0</v>
      </c>
      <c r="DD187" s="6">
        <f t="shared" si="636"/>
        <v>0</v>
      </c>
      <c r="DE187" s="6">
        <f t="shared" si="637"/>
        <v>6.2698160726838701</v>
      </c>
      <c r="DF187" s="6">
        <f t="shared" si="638"/>
        <v>0</v>
      </c>
      <c r="DG187" s="193">
        <f t="shared" si="639"/>
        <v>5.6740334309306508</v>
      </c>
      <c r="DH187" s="193">
        <f t="shared" si="640"/>
        <v>4.1745731882913786</v>
      </c>
      <c r="DI187" s="193">
        <f t="shared" si="776"/>
        <v>3.944457280237748</v>
      </c>
      <c r="DJ187" s="193">
        <f t="shared" si="641"/>
        <v>3.9040600573940507</v>
      </c>
      <c r="DK187" s="72">
        <f t="shared" si="642"/>
        <v>56946.391347886361</v>
      </c>
      <c r="DO187" s="3">
        <f t="shared" si="643"/>
        <v>0</v>
      </c>
      <c r="DP187" s="6">
        <f t="shared" si="644"/>
        <v>0</v>
      </c>
      <c r="DQ187" s="6">
        <f t="shared" si="645"/>
        <v>5.9713687242241544</v>
      </c>
      <c r="DR187" s="6">
        <f t="shared" si="646"/>
        <v>0</v>
      </c>
      <c r="DS187" s="193">
        <f t="shared" si="647"/>
        <v>5.6740334309306508</v>
      </c>
      <c r="DT187" s="193">
        <f t="shared" si="648"/>
        <v>4.1745731882913786</v>
      </c>
      <c r="DU187" s="193">
        <f t="shared" si="777"/>
        <v>3.938662065929031</v>
      </c>
      <c r="DV187" s="193">
        <f t="shared" si="649"/>
        <v>3.9040600573940507</v>
      </c>
      <c r="DW187" s="72">
        <f t="shared" si="650"/>
        <v>56917.841433287758</v>
      </c>
      <c r="EA187" s="3">
        <f t="shared" si="651"/>
        <v>0</v>
      </c>
      <c r="EB187" s="6">
        <f t="shared" si="652"/>
        <v>0</v>
      </c>
      <c r="EC187" s="6">
        <f t="shared" si="653"/>
        <v>0</v>
      </c>
      <c r="ED187" s="6">
        <f t="shared" si="654"/>
        <v>15.968380670970653</v>
      </c>
      <c r="EE187" s="193">
        <f t="shared" si="655"/>
        <v>5.6740334309306508</v>
      </c>
      <c r="EF187" s="193">
        <f t="shared" si="656"/>
        <v>4.1745731882913786</v>
      </c>
      <c r="EG187" s="193">
        <f t="shared" si="778"/>
        <v>3.8150380693314694</v>
      </c>
      <c r="EH187" s="193">
        <f t="shared" si="657"/>
        <v>4.1831459433071956</v>
      </c>
      <c r="EI187" s="72">
        <f t="shared" si="658"/>
        <v>58300.288828508194</v>
      </c>
      <c r="EM187" s="3">
        <f t="shared" si="659"/>
        <v>0</v>
      </c>
      <c r="EN187" s="6">
        <f t="shared" si="660"/>
        <v>0</v>
      </c>
      <c r="EO187" s="6">
        <f t="shared" si="661"/>
        <v>0</v>
      </c>
      <c r="EP187" s="6">
        <f t="shared" si="662"/>
        <v>5.3229249287452864</v>
      </c>
      <c r="EQ187" s="193">
        <f t="shared" si="663"/>
        <v>5.6740334309306508</v>
      </c>
      <c r="ER187" s="193">
        <f t="shared" si="664"/>
        <v>4.1745731882913786</v>
      </c>
      <c r="ES187" s="193">
        <f t="shared" si="779"/>
        <v>3.8150380693314694</v>
      </c>
      <c r="ET187" s="193">
        <f t="shared" si="665"/>
        <v>4.0059933524441762</v>
      </c>
      <c r="EU187" s="72">
        <f t="shared" si="666"/>
        <v>57030.35249104815</v>
      </c>
      <c r="EY187" s="3">
        <f t="shared" si="667"/>
        <v>6.9820069509434859</v>
      </c>
      <c r="EZ187" s="6">
        <f t="shared" si="668"/>
        <v>7.6837388905835704</v>
      </c>
      <c r="FA187" s="6">
        <f t="shared" si="669"/>
        <v>6.2698160726838701</v>
      </c>
      <c r="FB187" s="6">
        <f t="shared" si="670"/>
        <v>15.968380670970653</v>
      </c>
      <c r="FC187" s="193">
        <f t="shared" si="671"/>
        <v>5.697726635026652</v>
      </c>
      <c r="FD187" s="193">
        <f t="shared" si="672"/>
        <v>4.2862839511124902</v>
      </c>
      <c r="FE187" s="193">
        <f t="shared" si="780"/>
        <v>3.944457280237748</v>
      </c>
      <c r="FF187" s="193">
        <f t="shared" si="673"/>
        <v>4.1831459433071956</v>
      </c>
      <c r="FG187" s="72">
        <f t="shared" si="674"/>
        <v>59262.907054592448</v>
      </c>
      <c r="FK187" s="3">
        <f t="shared" si="675"/>
        <v>7.1245188869242559</v>
      </c>
      <c r="FL187" s="6">
        <f t="shared" si="676"/>
        <v>7.6838224576063388</v>
      </c>
      <c r="FM187" s="6">
        <f t="shared" si="677"/>
        <v>5.9713687242241544</v>
      </c>
      <c r="FN187" s="6">
        <f t="shared" si="678"/>
        <v>5.3229249287452864</v>
      </c>
      <c r="FO187" s="193">
        <f t="shared" si="679"/>
        <v>5.6982044461363319</v>
      </c>
      <c r="FP187" s="193">
        <f t="shared" si="680"/>
        <v>4.2862851006554665</v>
      </c>
      <c r="FQ187" s="193">
        <f t="shared" si="781"/>
        <v>3.938662065929031</v>
      </c>
      <c r="FR187" s="193">
        <f t="shared" si="681"/>
        <v>4.0059933524441762</v>
      </c>
      <c r="FS187" s="205">
        <f t="shared" si="682"/>
        <v>57943.225088785199</v>
      </c>
      <c r="FW187" s="3">
        <f t="shared" si="683"/>
        <v>8.1931714220255181</v>
      </c>
      <c r="FX187" s="6">
        <f t="shared" si="684"/>
        <v>8.682624946359434</v>
      </c>
      <c r="FY187" s="6">
        <f t="shared" si="685"/>
        <v>7.4043542191695222</v>
      </c>
      <c r="FZ187" s="6">
        <f t="shared" si="686"/>
        <v>6.2808963972484566</v>
      </c>
      <c r="GA187" s="193">
        <f t="shared" si="687"/>
        <v>5.701780146246338</v>
      </c>
      <c r="GB187" s="193">
        <f t="shared" si="688"/>
        <v>4.2999310295308453</v>
      </c>
      <c r="GC187" s="193">
        <f t="shared" si="782"/>
        <v>3.9661861018496372</v>
      </c>
      <c r="GD187" s="193">
        <f t="shared" si="689"/>
        <v>4.0232840190349926</v>
      </c>
      <c r="GE187" s="72">
        <f t="shared" si="690"/>
        <v>58243.609780777362</v>
      </c>
      <c r="GI187" s="3">
        <f t="shared" si="691"/>
        <v>7.8369465775896279</v>
      </c>
      <c r="GJ187" s="6">
        <f t="shared" si="692"/>
        <v>8.4521127796419275</v>
      </c>
      <c r="GK187" s="6">
        <f t="shared" si="693"/>
        <v>6.5683787428116736</v>
      </c>
      <c r="GL187" s="6">
        <f t="shared" si="694"/>
        <v>5.8550729126892396</v>
      </c>
      <c r="GM187" s="193">
        <f t="shared" si="695"/>
        <v>5.7005896417498318</v>
      </c>
      <c r="GN187" s="193">
        <f t="shared" si="696"/>
        <v>4.2967981936563966</v>
      </c>
      <c r="GO187" s="193">
        <f t="shared" si="783"/>
        <v>3.9502213234486097</v>
      </c>
      <c r="GP187" s="193">
        <f t="shared" si="697"/>
        <v>4.0156351109614423</v>
      </c>
      <c r="GQ187" s="72">
        <f t="shared" si="698"/>
        <v>58099.17208937234</v>
      </c>
      <c r="GU187" s="3">
        <f t="shared" si="699"/>
        <v>9.2618459553331967</v>
      </c>
      <c r="GV187" s="6">
        <f t="shared" si="700"/>
        <v>9.2204866687002838</v>
      </c>
      <c r="GW187" s="6">
        <f t="shared" si="701"/>
        <v>7.7626294233228865</v>
      </c>
      <c r="GX187" s="6">
        <f t="shared" si="702"/>
        <v>6.6534919462377715</v>
      </c>
      <c r="GY187" s="193">
        <f t="shared" si="703"/>
        <v>5.7053431794792875</v>
      </c>
      <c r="GZ187" s="193">
        <f t="shared" si="704"/>
        <v>4.307203036165185</v>
      </c>
      <c r="HA187" s="193">
        <f t="shared" si="784"/>
        <v>3.972950890468478</v>
      </c>
      <c r="HB187" s="193">
        <f t="shared" si="705"/>
        <v>4.0299291545506124</v>
      </c>
      <c r="HC187" s="205">
        <f t="shared" si="706"/>
        <v>58346.748936687698</v>
      </c>
      <c r="HG187" s="3">
        <f t="shared" si="507"/>
        <v>8.1931714220255181</v>
      </c>
      <c r="HH187" s="6">
        <f t="shared" si="508"/>
        <v>0</v>
      </c>
      <c r="HI187" s="6">
        <f t="shared" si="509"/>
        <v>0</v>
      </c>
      <c r="HJ187" s="6">
        <f t="shared" si="510"/>
        <v>0</v>
      </c>
      <c r="HK187" s="193">
        <f t="shared" si="707"/>
        <v>5.701780146246338</v>
      </c>
      <c r="HL187" s="193">
        <f t="shared" si="707"/>
        <v>4.1745731882913786</v>
      </c>
      <c r="HM187" s="193">
        <f t="shared" si="707"/>
        <v>3.8150380693314694</v>
      </c>
      <c r="HN187" s="193">
        <f t="shared" si="511"/>
        <v>3.9040600573940507</v>
      </c>
      <c r="HO187" s="212">
        <f t="shared" si="708"/>
        <v>56328.236401351067</v>
      </c>
      <c r="HS187" s="3">
        <f t="shared" si="512"/>
        <v>7.8369465775896279</v>
      </c>
      <c r="HT187" s="6">
        <f t="shared" si="513"/>
        <v>0</v>
      </c>
      <c r="HU187" s="6">
        <f t="shared" si="514"/>
        <v>0</v>
      </c>
      <c r="HV187" s="6">
        <f t="shared" si="515"/>
        <v>0</v>
      </c>
      <c r="HW187" s="193">
        <f t="shared" si="709"/>
        <v>5.7005896417498318</v>
      </c>
      <c r="HX187" s="193">
        <f t="shared" si="710"/>
        <v>4.1745731882913786</v>
      </c>
      <c r="HY187" s="193">
        <f t="shared" si="711"/>
        <v>3.8150380693314694</v>
      </c>
      <c r="HZ187" s="193">
        <f t="shared" si="516"/>
        <v>3.9040600573940507</v>
      </c>
      <c r="IA187" s="212">
        <f t="shared" si="712"/>
        <v>56327.548680685431</v>
      </c>
      <c r="IE187" s="3">
        <f t="shared" si="517"/>
        <v>9.2618459553331967</v>
      </c>
      <c r="IF187" s="6">
        <f t="shared" si="518"/>
        <v>0</v>
      </c>
      <c r="IG187" s="6">
        <f t="shared" si="519"/>
        <v>0</v>
      </c>
      <c r="IH187" s="6">
        <f t="shared" si="520"/>
        <v>0</v>
      </c>
      <c r="II187" s="193">
        <f t="shared" si="713"/>
        <v>5.7053431794792875</v>
      </c>
      <c r="IJ187" s="193">
        <f t="shared" si="714"/>
        <v>4.1745731882913786</v>
      </c>
      <c r="IK187" s="193">
        <f t="shared" si="715"/>
        <v>3.8150380693314694</v>
      </c>
      <c r="IL187" s="193">
        <f t="shared" si="521"/>
        <v>3.9040600573940507</v>
      </c>
      <c r="IM187" s="205">
        <f t="shared" si="716"/>
        <v>56330.294714715274</v>
      </c>
      <c r="IQ187" s="3">
        <f t="shared" si="522"/>
        <v>0</v>
      </c>
      <c r="IR187" s="6">
        <f t="shared" si="523"/>
        <v>8.682624946359434</v>
      </c>
      <c r="IS187" s="6">
        <f t="shared" si="524"/>
        <v>0</v>
      </c>
      <c r="IT187" s="6">
        <f t="shared" si="525"/>
        <v>0</v>
      </c>
      <c r="IU187" s="193">
        <f t="shared" si="717"/>
        <v>5.6740334309306508</v>
      </c>
      <c r="IV187" s="193">
        <f t="shared" si="718"/>
        <v>4.2999310295308453</v>
      </c>
      <c r="IW187" s="193">
        <f t="shared" si="719"/>
        <v>3.8150380693314694</v>
      </c>
      <c r="IX187" s="193">
        <f t="shared" si="526"/>
        <v>3.9040600573940507</v>
      </c>
      <c r="IY187" s="212">
        <f t="shared" si="720"/>
        <v>56624.901875986077</v>
      </c>
      <c r="JC187" s="3">
        <f t="shared" si="527"/>
        <v>0</v>
      </c>
      <c r="JD187" s="6">
        <f t="shared" si="528"/>
        <v>8.4521127796419275</v>
      </c>
      <c r="JE187" s="6">
        <f t="shared" si="529"/>
        <v>0</v>
      </c>
      <c r="JF187" s="6">
        <f t="shared" si="530"/>
        <v>0</v>
      </c>
      <c r="JG187" s="193">
        <f t="shared" si="721"/>
        <v>5.6740334309306508</v>
      </c>
      <c r="JH187" s="193">
        <f t="shared" si="722"/>
        <v>4.2967981936563966</v>
      </c>
      <c r="JI187" s="193">
        <f t="shared" si="723"/>
        <v>3.8150380693314694</v>
      </c>
      <c r="JJ187" s="193">
        <f t="shared" si="531"/>
        <v>3.9040600573940507</v>
      </c>
      <c r="JK187" s="212">
        <f t="shared" si="724"/>
        <v>56617.066236492712</v>
      </c>
      <c r="JO187" s="3">
        <f t="shared" si="532"/>
        <v>0</v>
      </c>
      <c r="JP187" s="6">
        <f t="shared" si="533"/>
        <v>9.2204866687002838</v>
      </c>
      <c r="JQ187" s="6">
        <f t="shared" si="534"/>
        <v>0</v>
      </c>
      <c r="JR187" s="6">
        <f t="shared" si="535"/>
        <v>0</v>
      </c>
      <c r="JS187" s="193">
        <f t="shared" si="725"/>
        <v>5.6740334309306508</v>
      </c>
      <c r="JT187" s="193">
        <f t="shared" si="726"/>
        <v>4.307203036165185</v>
      </c>
      <c r="JU187" s="193">
        <f t="shared" si="727"/>
        <v>3.8150380693314694</v>
      </c>
      <c r="JV187" s="193">
        <f t="shared" si="536"/>
        <v>3.9040600573940507</v>
      </c>
      <c r="JW187" s="205">
        <f t="shared" si="728"/>
        <v>56643.094312810135</v>
      </c>
      <c r="KA187" s="3">
        <f t="shared" si="537"/>
        <v>0</v>
      </c>
      <c r="KB187" s="6">
        <f t="shared" si="538"/>
        <v>0</v>
      </c>
      <c r="KC187" s="6">
        <f t="shared" si="539"/>
        <v>7.4043542191695222</v>
      </c>
      <c r="KD187" s="6">
        <f t="shared" si="540"/>
        <v>0</v>
      </c>
      <c r="KE187" s="193">
        <f t="shared" si="729"/>
        <v>5.6740334309306508</v>
      </c>
      <c r="KF187" s="193">
        <f t="shared" si="730"/>
        <v>4.1745731882913786</v>
      </c>
      <c r="KG187" s="193">
        <f t="shared" si="731"/>
        <v>3.9661861018496372</v>
      </c>
      <c r="KH187" s="193">
        <f t="shared" si="541"/>
        <v>3.9040600573940507</v>
      </c>
      <c r="KI187" s="212">
        <f t="shared" si="732"/>
        <v>57053.565172603223</v>
      </c>
      <c r="KM187" s="3">
        <f t="shared" si="542"/>
        <v>0</v>
      </c>
      <c r="KN187" s="6">
        <f t="shared" si="543"/>
        <v>0</v>
      </c>
      <c r="KO187" s="6">
        <f t="shared" si="544"/>
        <v>6.5683787428116736</v>
      </c>
      <c r="KP187" s="6">
        <f t="shared" si="545"/>
        <v>0</v>
      </c>
      <c r="KQ187" s="193">
        <f t="shared" si="733"/>
        <v>5.6740334309306508</v>
      </c>
      <c r="KR187" s="193">
        <f t="shared" si="734"/>
        <v>4.1745731882913786</v>
      </c>
      <c r="KS187" s="193">
        <f t="shared" si="735"/>
        <v>3.9502213234486097</v>
      </c>
      <c r="KT187" s="193">
        <f t="shared" si="546"/>
        <v>3.9040600573940507</v>
      </c>
      <c r="KU187" s="212">
        <f t="shared" si="736"/>
        <v>56974.80190444734</v>
      </c>
      <c r="KY187" s="3">
        <f t="shared" si="547"/>
        <v>0</v>
      </c>
      <c r="KZ187" s="6">
        <f t="shared" si="548"/>
        <v>0</v>
      </c>
      <c r="LA187" s="6">
        <f t="shared" si="549"/>
        <v>7.7626294233228865</v>
      </c>
      <c r="LB187" s="6">
        <f t="shared" si="550"/>
        <v>0</v>
      </c>
      <c r="LC187" s="193">
        <f t="shared" si="737"/>
        <v>5.6740334309306508</v>
      </c>
      <c r="LD187" s="193">
        <f t="shared" si="738"/>
        <v>4.1745731882913786</v>
      </c>
      <c r="LE187" s="193">
        <f t="shared" si="739"/>
        <v>3.972950890468478</v>
      </c>
      <c r="LF187" s="193">
        <f t="shared" si="551"/>
        <v>3.9040600573940507</v>
      </c>
      <c r="LG187" s="205">
        <f t="shared" si="740"/>
        <v>57086.97253050383</v>
      </c>
      <c r="LK187" s="3">
        <f t="shared" si="552"/>
        <v>0</v>
      </c>
      <c r="LL187" s="6">
        <f t="shared" si="553"/>
        <v>0</v>
      </c>
      <c r="LM187" s="6">
        <f t="shared" si="554"/>
        <v>0</v>
      </c>
      <c r="LN187" s="6">
        <f t="shared" si="555"/>
        <v>6.2808963972484566</v>
      </c>
      <c r="LO187" s="193">
        <f t="shared" si="741"/>
        <v>5.6740334309306508</v>
      </c>
      <c r="LP187" s="193">
        <f t="shared" si="742"/>
        <v>4.1745731882913786</v>
      </c>
      <c r="LQ187" s="193">
        <f t="shared" si="743"/>
        <v>3.8150380693314694</v>
      </c>
      <c r="LR187" s="193">
        <f t="shared" si="556"/>
        <v>4.0232840190349926</v>
      </c>
      <c r="LS187" s="212">
        <f t="shared" si="744"/>
        <v>57153.074351431678</v>
      </c>
      <c r="LW187" s="3">
        <f t="shared" si="557"/>
        <v>0</v>
      </c>
      <c r="LX187" s="6">
        <f t="shared" si="558"/>
        <v>0</v>
      </c>
      <c r="LY187" s="6">
        <f t="shared" si="559"/>
        <v>0</v>
      </c>
      <c r="LZ187" s="6">
        <f t="shared" si="560"/>
        <v>5.8550729126892396</v>
      </c>
      <c r="MA187" s="193">
        <f t="shared" si="745"/>
        <v>5.6740334309306508</v>
      </c>
      <c r="MB187" s="193">
        <f t="shared" si="746"/>
        <v>4.1745731882913786</v>
      </c>
      <c r="MC187" s="193">
        <f t="shared" si="747"/>
        <v>3.8150380693314694</v>
      </c>
      <c r="MD187" s="193">
        <f t="shared" si="561"/>
        <v>4.0156351109614423</v>
      </c>
      <c r="ME187" s="212">
        <f t="shared" si="748"/>
        <v>57098.753089279264</v>
      </c>
      <c r="MI187" s="3">
        <f t="shared" si="562"/>
        <v>0</v>
      </c>
      <c r="MJ187" s="6">
        <f t="shared" si="563"/>
        <v>0</v>
      </c>
      <c r="MK187" s="6">
        <f t="shared" si="564"/>
        <v>0</v>
      </c>
      <c r="ML187" s="6">
        <f t="shared" si="565"/>
        <v>6.6534919462377715</v>
      </c>
      <c r="MM187" s="193">
        <f t="shared" si="749"/>
        <v>5.6740334309306508</v>
      </c>
      <c r="MN187" s="193">
        <f t="shared" si="750"/>
        <v>4.1745731882913786</v>
      </c>
      <c r="MO187" s="193">
        <f t="shared" si="751"/>
        <v>3.8150380693314694</v>
      </c>
      <c r="MP187" s="193">
        <f t="shared" si="566"/>
        <v>4.0299291545506124</v>
      </c>
      <c r="MQ187" s="205">
        <f t="shared" si="752"/>
        <v>57200.30893857959</v>
      </c>
      <c r="MT187" s="3">
        <f t="shared" si="567"/>
        <v>6.7682720442819502</v>
      </c>
      <c r="MU187" s="6">
        <f t="shared" si="568"/>
        <v>7.6837388905835704</v>
      </c>
      <c r="MV187" s="6">
        <f t="shared" si="569"/>
        <v>6.8669414129394761</v>
      </c>
      <c r="MW187" s="6">
        <f t="shared" si="570"/>
        <v>6.3873522683882609</v>
      </c>
      <c r="MX187" s="193">
        <f t="shared" si="753"/>
        <v>5.6970096007587676</v>
      </c>
      <c r="MY187" s="193">
        <f t="shared" si="754"/>
        <v>4.2862839511124902</v>
      </c>
      <c r="MZ187" s="193">
        <f t="shared" si="755"/>
        <v>3.9559523327830899</v>
      </c>
      <c r="NA187" s="193">
        <f t="shared" si="571"/>
        <v>4.0251871393566656</v>
      </c>
      <c r="NB187" s="212">
        <f t="shared" si="756"/>
        <v>58167.900551179038</v>
      </c>
      <c r="NF187" s="3">
        <f t="shared" si="572"/>
        <v>6.7682720442819502</v>
      </c>
      <c r="NG187" s="6">
        <f t="shared" si="573"/>
        <v>0</v>
      </c>
      <c r="NH187" s="6">
        <f t="shared" si="574"/>
        <v>0</v>
      </c>
      <c r="NI187" s="6">
        <f t="shared" si="575"/>
        <v>0</v>
      </c>
      <c r="NJ187" s="193">
        <f t="shared" si="757"/>
        <v>5.6970096007587676</v>
      </c>
      <c r="NK187" s="193">
        <f t="shared" si="758"/>
        <v>4.1745731882913786</v>
      </c>
      <c r="NL187" s="193">
        <f t="shared" si="759"/>
        <v>3.8150380693314694</v>
      </c>
      <c r="NM187" s="193">
        <f t="shared" si="576"/>
        <v>3.9040600573940507</v>
      </c>
      <c r="NN187" s="212">
        <f t="shared" si="760"/>
        <v>56325.480643182011</v>
      </c>
      <c r="NR187" s="3">
        <f t="shared" si="577"/>
        <v>0</v>
      </c>
      <c r="NS187" s="6">
        <f t="shared" si="578"/>
        <v>7.6837388905835704</v>
      </c>
      <c r="NT187" s="6">
        <f t="shared" si="579"/>
        <v>0</v>
      </c>
      <c r="NU187" s="6">
        <f t="shared" si="580"/>
        <v>0</v>
      </c>
      <c r="NV187" s="193">
        <f t="shared" si="761"/>
        <v>5.6740334309306508</v>
      </c>
      <c r="NW187" s="193">
        <f t="shared" si="762"/>
        <v>4.2862839511124902</v>
      </c>
      <c r="NX187" s="193">
        <f t="shared" si="763"/>
        <v>3.8150380693314694</v>
      </c>
      <c r="NY187" s="193">
        <f t="shared" si="581"/>
        <v>3.9040600573940507</v>
      </c>
      <c r="NZ187" s="212">
        <f t="shared" si="764"/>
        <v>56590.776641609475</v>
      </c>
      <c r="OD187" s="3">
        <f t="shared" si="582"/>
        <v>0</v>
      </c>
      <c r="OE187" s="6">
        <f t="shared" si="583"/>
        <v>0</v>
      </c>
      <c r="OF187" s="6">
        <f t="shared" si="584"/>
        <v>6.8669414129394761</v>
      </c>
      <c r="OG187" s="6">
        <f t="shared" si="585"/>
        <v>0</v>
      </c>
      <c r="OH187" s="193">
        <f t="shared" si="765"/>
        <v>5.6740334309306508</v>
      </c>
      <c r="OI187" s="193">
        <f t="shared" si="766"/>
        <v>4.1745731882913786</v>
      </c>
      <c r="OJ187" s="193">
        <f t="shared" si="767"/>
        <v>3.9559523327830899</v>
      </c>
      <c r="OK187" s="193">
        <f t="shared" si="586"/>
        <v>3.9040600573940507</v>
      </c>
      <c r="OL187" s="212">
        <f t="shared" si="768"/>
        <v>57003.063691794669</v>
      </c>
      <c r="OP187" s="3">
        <f t="shared" si="587"/>
        <v>0</v>
      </c>
      <c r="OQ187" s="6">
        <f t="shared" si="588"/>
        <v>0</v>
      </c>
      <c r="OR187" s="6">
        <f t="shared" si="589"/>
        <v>0</v>
      </c>
      <c r="OS187" s="6">
        <f t="shared" si="590"/>
        <v>6.3873522683882609</v>
      </c>
      <c r="OT187" s="193">
        <f t="shared" si="769"/>
        <v>5.6740334309306508</v>
      </c>
      <c r="OU187" s="193">
        <f t="shared" si="770"/>
        <v>4.1745731882913786</v>
      </c>
      <c r="OV187" s="193">
        <f t="shared" si="771"/>
        <v>3.8150380693314694</v>
      </c>
      <c r="OW187" s="193">
        <f t="shared" si="591"/>
        <v>4.0251871393566656</v>
      </c>
      <c r="OX187" s="232">
        <f t="shared" si="772"/>
        <v>57166.59801954063</v>
      </c>
    </row>
    <row r="188" spans="2:414" x14ac:dyDescent="0.2">
      <c r="B188" s="81">
        <v>45479</v>
      </c>
      <c r="C188">
        <v>132</v>
      </c>
      <c r="D188">
        <v>11.613678638821673</v>
      </c>
      <c r="E188">
        <v>0</v>
      </c>
      <c r="F188">
        <v>0</v>
      </c>
      <c r="G188">
        <v>0</v>
      </c>
      <c r="H188">
        <v>0</v>
      </c>
      <c r="I188">
        <v>0</v>
      </c>
      <c r="J188">
        <v>0</v>
      </c>
      <c r="K188">
        <v>0</v>
      </c>
      <c r="L188">
        <v>0</v>
      </c>
      <c r="M188">
        <v>0</v>
      </c>
      <c r="N188">
        <v>0</v>
      </c>
      <c r="O188">
        <v>0</v>
      </c>
      <c r="P188">
        <v>0</v>
      </c>
      <c r="Q188">
        <v>1</v>
      </c>
      <c r="R188">
        <v>0</v>
      </c>
      <c r="S188">
        <v>0</v>
      </c>
      <c r="T188">
        <v>17424</v>
      </c>
      <c r="U188">
        <v>7.1369564588825778</v>
      </c>
      <c r="V188">
        <v>7.6943697817611865</v>
      </c>
      <c r="W188">
        <v>5.9800569192060342</v>
      </c>
      <c r="X188">
        <v>5.3958562369980294</v>
      </c>
      <c r="Y188" s="3">
        <v>966.38828535052073</v>
      </c>
      <c r="Z188" s="3">
        <v>2130.9373609360728</v>
      </c>
      <c r="AA188" s="3">
        <v>350.08439306908946</v>
      </c>
      <c r="AB188" s="3">
        <v>170.88742511245871</v>
      </c>
      <c r="AC188">
        <v>1</v>
      </c>
      <c r="AD188">
        <v>1</v>
      </c>
      <c r="AE188" s="6"/>
      <c r="AF188" s="1" t="s">
        <v>2</v>
      </c>
      <c r="AG188">
        <v>132</v>
      </c>
      <c r="AH188" s="189">
        <v>45479</v>
      </c>
      <c r="AI188">
        <f t="shared" si="592"/>
        <v>7</v>
      </c>
      <c r="AJ188">
        <v>132</v>
      </c>
      <c r="AK188">
        <v>1</v>
      </c>
      <c r="AL188">
        <v>1</v>
      </c>
      <c r="AM188">
        <v>0</v>
      </c>
      <c r="AN188">
        <v>0</v>
      </c>
      <c r="AO188">
        <v>1</v>
      </c>
      <c r="AP188">
        <v>0</v>
      </c>
      <c r="AQ188">
        <v>0</v>
      </c>
      <c r="AS188" s="37"/>
      <c r="AT188" s="37"/>
      <c r="AU188" s="6">
        <f t="shared" si="593"/>
        <v>0</v>
      </c>
      <c r="AV188" s="6">
        <f t="shared" si="594"/>
        <v>0</v>
      </c>
      <c r="AW188" s="6">
        <f t="shared" si="595"/>
        <v>0</v>
      </c>
      <c r="AX188" s="6">
        <f t="shared" si="596"/>
        <v>0</v>
      </c>
      <c r="AY188" s="193">
        <f t="shared" si="597"/>
        <v>5.6740334309306508</v>
      </c>
      <c r="AZ188" s="193">
        <f t="shared" si="598"/>
        <v>4.1745731882913786</v>
      </c>
      <c r="BA188" s="193">
        <f t="shared" si="599"/>
        <v>3.8150380693314694</v>
      </c>
      <c r="BB188" s="193">
        <f t="shared" si="600"/>
        <v>3.9040600573940507</v>
      </c>
      <c r="BC188" s="72">
        <f t="shared" si="601"/>
        <v>56312.210093717425</v>
      </c>
      <c r="BG188" s="3">
        <f t="shared" si="602"/>
        <v>6.9942173297049264</v>
      </c>
      <c r="BH188" s="6">
        <f t="shared" si="603"/>
        <v>0</v>
      </c>
      <c r="BI188" s="6">
        <f t="shared" si="604"/>
        <v>0</v>
      </c>
      <c r="BJ188" s="6">
        <f t="shared" si="605"/>
        <v>0</v>
      </c>
      <c r="BK188" s="193">
        <f t="shared" si="606"/>
        <v>5.6977675826789742</v>
      </c>
      <c r="BL188" s="193">
        <f t="shared" si="607"/>
        <v>4.1745731882913786</v>
      </c>
      <c r="BM188" s="193">
        <f t="shared" si="608"/>
        <v>3.8150380693314694</v>
      </c>
      <c r="BN188" s="193">
        <f t="shared" si="609"/>
        <v>3.9040600573940507</v>
      </c>
      <c r="BO188" s="72">
        <f t="shared" si="610"/>
        <v>56325.918490781674</v>
      </c>
      <c r="BS188" s="3">
        <f t="shared" si="611"/>
        <v>6.9942393663825735</v>
      </c>
      <c r="BT188" s="6">
        <f t="shared" si="612"/>
        <v>0</v>
      </c>
      <c r="BU188" s="6">
        <f t="shared" si="613"/>
        <v>0</v>
      </c>
      <c r="BV188" s="6">
        <f t="shared" si="614"/>
        <v>0</v>
      </c>
      <c r="BW188" s="193">
        <f t="shared" si="615"/>
        <v>5.6977676565777227</v>
      </c>
      <c r="BX188" s="193">
        <f t="shared" si="616"/>
        <v>4.1745731882913786</v>
      </c>
      <c r="BY188" s="193">
        <f t="shared" si="773"/>
        <v>3.8150380693314694</v>
      </c>
      <c r="BZ188" s="193">
        <f t="shared" si="617"/>
        <v>3.9040600573940507</v>
      </c>
      <c r="CA188" s="72">
        <f t="shared" si="618"/>
        <v>56325.918490781674</v>
      </c>
      <c r="CE188" s="3">
        <f t="shared" si="619"/>
        <v>0</v>
      </c>
      <c r="CF188" s="6">
        <f t="shared" si="620"/>
        <v>7.6943697817611865</v>
      </c>
      <c r="CG188" s="6">
        <f t="shared" si="621"/>
        <v>0</v>
      </c>
      <c r="CH188" s="6">
        <f t="shared" si="622"/>
        <v>0</v>
      </c>
      <c r="CI188" s="193">
        <f t="shared" si="623"/>
        <v>5.6740334309306508</v>
      </c>
      <c r="CJ188" s="193">
        <f t="shared" si="624"/>
        <v>4.2864301784092538</v>
      </c>
      <c r="CK188" s="193">
        <f t="shared" si="774"/>
        <v>3.8150380693314694</v>
      </c>
      <c r="CL188" s="193">
        <f t="shared" si="625"/>
        <v>3.9040600573940507</v>
      </c>
      <c r="CM188" s="72">
        <f t="shared" si="626"/>
        <v>56591.142181602394</v>
      </c>
      <c r="CQ188" s="3">
        <f t="shared" si="627"/>
        <v>0</v>
      </c>
      <c r="CR188" s="6">
        <f t="shared" si="628"/>
        <v>7.6944534644036988</v>
      </c>
      <c r="CS188" s="6">
        <f t="shared" si="629"/>
        <v>0</v>
      </c>
      <c r="CT188" s="6">
        <f t="shared" si="630"/>
        <v>0</v>
      </c>
      <c r="CU188" s="193">
        <f t="shared" si="631"/>
        <v>5.6740334309306508</v>
      </c>
      <c r="CV188" s="193">
        <f t="shared" si="632"/>
        <v>4.2864313293743725</v>
      </c>
      <c r="CW188" s="193">
        <f t="shared" si="775"/>
        <v>3.8150380693314694</v>
      </c>
      <c r="CX188" s="193">
        <f t="shared" si="633"/>
        <v>3.9040600573940507</v>
      </c>
      <c r="CY188" s="72">
        <f t="shared" si="634"/>
        <v>56591.145058802227</v>
      </c>
      <c r="DC188" s="3">
        <f t="shared" si="635"/>
        <v>0</v>
      </c>
      <c r="DD188" s="6">
        <f t="shared" si="636"/>
        <v>0</v>
      </c>
      <c r="DE188" s="6">
        <f t="shared" si="637"/>
        <v>6.2790597651663358</v>
      </c>
      <c r="DF188" s="6">
        <f t="shared" si="638"/>
        <v>0</v>
      </c>
      <c r="DG188" s="193">
        <f t="shared" si="639"/>
        <v>5.6740334309306508</v>
      </c>
      <c r="DH188" s="193">
        <f t="shared" si="640"/>
        <v>4.1745731882913786</v>
      </c>
      <c r="DI188" s="193">
        <f t="shared" si="776"/>
        <v>3.9446362380233961</v>
      </c>
      <c r="DJ188" s="193">
        <f t="shared" si="641"/>
        <v>3.9040600573940507</v>
      </c>
      <c r="DK188" s="72">
        <f t="shared" si="642"/>
        <v>56947.273204875935</v>
      </c>
      <c r="DO188" s="3">
        <f t="shared" si="643"/>
        <v>0</v>
      </c>
      <c r="DP188" s="6">
        <f t="shared" si="644"/>
        <v>0</v>
      </c>
      <c r="DQ188" s="6">
        <f t="shared" si="645"/>
        <v>5.9801724108947454</v>
      </c>
      <c r="DR188" s="6">
        <f t="shared" si="646"/>
        <v>0</v>
      </c>
      <c r="DS188" s="193">
        <f t="shared" si="647"/>
        <v>5.6740334309306508</v>
      </c>
      <c r="DT188" s="193">
        <f t="shared" si="648"/>
        <v>4.1745731882913786</v>
      </c>
      <c r="DU188" s="193">
        <f t="shared" si="777"/>
        <v>3.9388334964519172</v>
      </c>
      <c r="DV188" s="193">
        <f t="shared" si="649"/>
        <v>3.9040600573940507</v>
      </c>
      <c r="DW188" s="72">
        <f t="shared" si="650"/>
        <v>56918.685774107042</v>
      </c>
      <c r="EA188" s="3">
        <f t="shared" si="651"/>
        <v>0</v>
      </c>
      <c r="EB188" s="6">
        <f t="shared" si="652"/>
        <v>0</v>
      </c>
      <c r="EC188" s="6">
        <f t="shared" si="653"/>
        <v>0</v>
      </c>
      <c r="ED188" s="6">
        <f t="shared" si="654"/>
        <v>16.187568710994089</v>
      </c>
      <c r="EE188" s="193">
        <f t="shared" si="655"/>
        <v>5.6740334309306508</v>
      </c>
      <c r="EF188" s="193">
        <f t="shared" si="656"/>
        <v>4.1745731882913786</v>
      </c>
      <c r="EG188" s="193">
        <f t="shared" si="778"/>
        <v>3.8150380693314694</v>
      </c>
      <c r="EH188" s="193">
        <f t="shared" si="657"/>
        <v>4.1864830861776197</v>
      </c>
      <c r="EI188" s="72">
        <f t="shared" si="658"/>
        <v>58324.480890199855</v>
      </c>
      <c r="EM188" s="3">
        <f t="shared" si="659"/>
        <v>0</v>
      </c>
      <c r="EN188" s="6">
        <f t="shared" si="660"/>
        <v>0</v>
      </c>
      <c r="EO188" s="6">
        <f t="shared" si="661"/>
        <v>0</v>
      </c>
      <c r="EP188" s="6">
        <f t="shared" si="662"/>
        <v>5.3959894120115566</v>
      </c>
      <c r="EQ188" s="193">
        <f t="shared" si="663"/>
        <v>5.6740334309306508</v>
      </c>
      <c r="ER188" s="193">
        <f t="shared" si="664"/>
        <v>4.1745731882913786</v>
      </c>
      <c r="ES188" s="193">
        <f t="shared" si="779"/>
        <v>3.8150380693314694</v>
      </c>
      <c r="ET188" s="193">
        <f t="shared" si="665"/>
        <v>4.0073226947146638</v>
      </c>
      <c r="EU188" s="72">
        <f t="shared" si="666"/>
        <v>57039.778243748173</v>
      </c>
      <c r="EY188" s="3">
        <f t="shared" si="667"/>
        <v>6.9942173297049264</v>
      </c>
      <c r="EZ188" s="6">
        <f t="shared" si="668"/>
        <v>7.6943697817611865</v>
      </c>
      <c r="FA188" s="6">
        <f t="shared" si="669"/>
        <v>6.2790597651663358</v>
      </c>
      <c r="FB188" s="6">
        <f t="shared" si="670"/>
        <v>16.187568710994089</v>
      </c>
      <c r="FC188" s="193">
        <f t="shared" si="671"/>
        <v>5.6977675826789742</v>
      </c>
      <c r="FD188" s="193">
        <f t="shared" si="672"/>
        <v>4.2864301784092538</v>
      </c>
      <c r="FE188" s="193">
        <f t="shared" si="780"/>
        <v>3.9446362380233961</v>
      </c>
      <c r="FF188" s="193">
        <f t="shared" si="673"/>
        <v>4.1864830861776197</v>
      </c>
      <c r="FG188" s="72">
        <f t="shared" si="674"/>
        <v>59288.824534089872</v>
      </c>
      <c r="FK188" s="3">
        <f t="shared" si="675"/>
        <v>7.1369784955602267</v>
      </c>
      <c r="FL188" s="6">
        <f t="shared" si="676"/>
        <v>7.6944534644036988</v>
      </c>
      <c r="FM188" s="6">
        <f t="shared" si="677"/>
        <v>5.9801724108947454</v>
      </c>
      <c r="FN188" s="6">
        <f t="shared" si="678"/>
        <v>5.3959894120115566</v>
      </c>
      <c r="FO188" s="193">
        <f t="shared" si="679"/>
        <v>5.6982462096071789</v>
      </c>
      <c r="FP188" s="193">
        <f t="shared" si="680"/>
        <v>4.2864313293743725</v>
      </c>
      <c r="FQ188" s="193">
        <f t="shared" si="781"/>
        <v>3.9388334964519172</v>
      </c>
      <c r="FR188" s="193">
        <f t="shared" si="681"/>
        <v>4.0073226947146638</v>
      </c>
      <c r="FS188" s="205">
        <f t="shared" si="682"/>
        <v>57954.060580351717</v>
      </c>
      <c r="FW188" s="3">
        <f t="shared" si="683"/>
        <v>8.207499927714963</v>
      </c>
      <c r="FX188" s="6">
        <f t="shared" si="684"/>
        <v>8.6946378533901392</v>
      </c>
      <c r="FY188" s="6">
        <f t="shared" si="685"/>
        <v>7.4152705798154823</v>
      </c>
      <c r="FZ188" s="6">
        <f t="shared" si="686"/>
        <v>6.3671103596576746</v>
      </c>
      <c r="GA188" s="193">
        <f t="shared" si="687"/>
        <v>5.7018280025172299</v>
      </c>
      <c r="GB188" s="193">
        <f t="shared" si="688"/>
        <v>4.3000940253266879</v>
      </c>
      <c r="GC188" s="193">
        <f t="shared" si="782"/>
        <v>3.966392896943522</v>
      </c>
      <c r="GD188" s="193">
        <f t="shared" si="689"/>
        <v>4.0248255518518068</v>
      </c>
      <c r="GE188" s="72">
        <f t="shared" si="690"/>
        <v>58256.263240231085</v>
      </c>
      <c r="GI188" s="3">
        <f t="shared" si="691"/>
        <v>7.8506521047708366</v>
      </c>
      <c r="GJ188" s="6">
        <f t="shared" si="692"/>
        <v>8.4638067599373059</v>
      </c>
      <c r="GK188" s="6">
        <f t="shared" si="693"/>
        <v>6.5780626111266383</v>
      </c>
      <c r="GL188" s="6">
        <f t="shared" si="694"/>
        <v>5.935441860697833</v>
      </c>
      <c r="GM188" s="193">
        <f t="shared" si="695"/>
        <v>5.7006354718881882</v>
      </c>
      <c r="GN188" s="193">
        <f t="shared" si="696"/>
        <v>4.2969573602967097</v>
      </c>
      <c r="GO188" s="193">
        <f t="shared" si="783"/>
        <v>3.9504077248078309</v>
      </c>
      <c r="GP188" s="193">
        <f t="shared" si="697"/>
        <v>4.0170832345226737</v>
      </c>
      <c r="GQ188" s="72">
        <f t="shared" si="698"/>
        <v>58111.005761810768</v>
      </c>
      <c r="GU188" s="3">
        <f t="shared" si="699"/>
        <v>9.2780433965473517</v>
      </c>
      <c r="GV188" s="6">
        <f t="shared" si="700"/>
        <v>9.2332437381134227</v>
      </c>
      <c r="GW188" s="6">
        <f t="shared" si="701"/>
        <v>7.7740739949678446</v>
      </c>
      <c r="GX188" s="6">
        <f t="shared" si="702"/>
        <v>6.7448202962475365</v>
      </c>
      <c r="GY188" s="193">
        <f t="shared" si="703"/>
        <v>5.7053970852980296</v>
      </c>
      <c r="GZ188" s="193">
        <f t="shared" si="704"/>
        <v>4.3073748741191</v>
      </c>
      <c r="HA188" s="193">
        <f t="shared" si="784"/>
        <v>3.9731662291911434</v>
      </c>
      <c r="HB188" s="193">
        <f t="shared" si="705"/>
        <v>4.0315512534712292</v>
      </c>
      <c r="HC188" s="205">
        <f t="shared" si="706"/>
        <v>58360.078888769611</v>
      </c>
      <c r="HG188" s="3">
        <f t="shared" si="507"/>
        <v>8.207499927714963</v>
      </c>
      <c r="HH188" s="6">
        <f t="shared" si="508"/>
        <v>0</v>
      </c>
      <c r="HI188" s="6">
        <f t="shared" si="509"/>
        <v>0</v>
      </c>
      <c r="HJ188" s="6">
        <f t="shared" si="510"/>
        <v>0</v>
      </c>
      <c r="HK188" s="193">
        <f t="shared" si="707"/>
        <v>5.7018280025172299</v>
      </c>
      <c r="HL188" s="193">
        <f t="shared" si="707"/>
        <v>4.1745731882913786</v>
      </c>
      <c r="HM188" s="193">
        <f t="shared" si="707"/>
        <v>3.8150380693314694</v>
      </c>
      <c r="HN188" s="193">
        <f t="shared" si="511"/>
        <v>3.9040600573940507</v>
      </c>
      <c r="HO188" s="212">
        <f t="shared" si="708"/>
        <v>56328.264046736353</v>
      </c>
      <c r="HS188" s="3">
        <f t="shared" si="512"/>
        <v>7.8506521047708366</v>
      </c>
      <c r="HT188" s="6">
        <f t="shared" si="513"/>
        <v>0</v>
      </c>
      <c r="HU188" s="6">
        <f t="shared" si="514"/>
        <v>0</v>
      </c>
      <c r="HV188" s="6">
        <f t="shared" si="515"/>
        <v>0</v>
      </c>
      <c r="HW188" s="193">
        <f t="shared" si="709"/>
        <v>5.7006354718881882</v>
      </c>
      <c r="HX188" s="193">
        <f t="shared" si="710"/>
        <v>4.1745731882913786</v>
      </c>
      <c r="HY188" s="193">
        <f t="shared" si="711"/>
        <v>3.8150380693314694</v>
      </c>
      <c r="HZ188" s="193">
        <f t="shared" si="516"/>
        <v>3.9040600573940507</v>
      </c>
      <c r="IA188" s="212">
        <f t="shared" si="712"/>
        <v>56327.575155300503</v>
      </c>
      <c r="IE188" s="3">
        <f t="shared" si="517"/>
        <v>9.2780433965473517</v>
      </c>
      <c r="IF188" s="6">
        <f t="shared" si="518"/>
        <v>0</v>
      </c>
      <c r="IG188" s="6">
        <f t="shared" si="519"/>
        <v>0</v>
      </c>
      <c r="IH188" s="6">
        <f t="shared" si="520"/>
        <v>0</v>
      </c>
      <c r="II188" s="193">
        <f t="shared" si="713"/>
        <v>5.7053970852980296</v>
      </c>
      <c r="IJ188" s="193">
        <f t="shared" si="714"/>
        <v>4.1745731882913786</v>
      </c>
      <c r="IK188" s="193">
        <f t="shared" si="715"/>
        <v>3.8150380693314694</v>
      </c>
      <c r="IL188" s="193">
        <f t="shared" si="521"/>
        <v>3.9040600573940507</v>
      </c>
      <c r="IM188" s="205">
        <f t="shared" si="716"/>
        <v>56330.325855913805</v>
      </c>
      <c r="IQ188" s="3">
        <f t="shared" si="522"/>
        <v>0</v>
      </c>
      <c r="IR188" s="6">
        <f t="shared" si="523"/>
        <v>8.6946378533901392</v>
      </c>
      <c r="IS188" s="6">
        <f t="shared" si="524"/>
        <v>0</v>
      </c>
      <c r="IT188" s="6">
        <f t="shared" si="525"/>
        <v>0</v>
      </c>
      <c r="IU188" s="193">
        <f t="shared" si="717"/>
        <v>5.6740334309306508</v>
      </c>
      <c r="IV188" s="193">
        <f t="shared" si="718"/>
        <v>4.3000940253266879</v>
      </c>
      <c r="IW188" s="193">
        <f t="shared" si="719"/>
        <v>3.8150380693314694</v>
      </c>
      <c r="IX188" s="193">
        <f t="shared" si="526"/>
        <v>3.9040600573940507</v>
      </c>
      <c r="IY188" s="212">
        <f t="shared" si="720"/>
        <v>56625.309579842702</v>
      </c>
      <c r="JC188" s="3">
        <f t="shared" si="527"/>
        <v>0</v>
      </c>
      <c r="JD188" s="6">
        <f t="shared" si="528"/>
        <v>8.4638067599373059</v>
      </c>
      <c r="JE188" s="6">
        <f t="shared" si="529"/>
        <v>0</v>
      </c>
      <c r="JF188" s="6">
        <f t="shared" si="530"/>
        <v>0</v>
      </c>
      <c r="JG188" s="193">
        <f t="shared" si="721"/>
        <v>5.6740334309306508</v>
      </c>
      <c r="JH188" s="193">
        <f t="shared" si="722"/>
        <v>4.2969573602967097</v>
      </c>
      <c r="JI188" s="193">
        <f t="shared" si="723"/>
        <v>3.8150380693314694</v>
      </c>
      <c r="JJ188" s="193">
        <f t="shared" si="531"/>
        <v>3.9040600573940507</v>
      </c>
      <c r="JK188" s="212">
        <f t="shared" si="724"/>
        <v>56617.464307298964</v>
      </c>
      <c r="JO188" s="3">
        <f t="shared" si="532"/>
        <v>0</v>
      </c>
      <c r="JP188" s="6">
        <f t="shared" si="533"/>
        <v>9.2332437381134227</v>
      </c>
      <c r="JQ188" s="6">
        <f t="shared" si="534"/>
        <v>0</v>
      </c>
      <c r="JR188" s="6">
        <f t="shared" si="535"/>
        <v>0</v>
      </c>
      <c r="JS188" s="193">
        <f t="shared" si="725"/>
        <v>5.6740334309306508</v>
      </c>
      <c r="JT188" s="193">
        <f t="shared" si="726"/>
        <v>4.3073748741191</v>
      </c>
      <c r="JU188" s="193">
        <f t="shared" si="727"/>
        <v>3.8150380693314694</v>
      </c>
      <c r="JV188" s="193">
        <f t="shared" si="536"/>
        <v>3.9040600573940507</v>
      </c>
      <c r="JW188" s="205">
        <f t="shared" si="728"/>
        <v>56643.52427186758</v>
      </c>
      <c r="KA188" s="3">
        <f t="shared" si="537"/>
        <v>0</v>
      </c>
      <c r="KB188" s="6">
        <f t="shared" si="538"/>
        <v>0</v>
      </c>
      <c r="KC188" s="6">
        <f t="shared" si="539"/>
        <v>7.4152705798154823</v>
      </c>
      <c r="KD188" s="6">
        <f t="shared" si="540"/>
        <v>0</v>
      </c>
      <c r="KE188" s="193">
        <f t="shared" si="729"/>
        <v>5.6740334309306508</v>
      </c>
      <c r="KF188" s="193">
        <f t="shared" si="730"/>
        <v>4.1745731882913786</v>
      </c>
      <c r="KG188" s="193">
        <f t="shared" si="731"/>
        <v>3.966392896943522</v>
      </c>
      <c r="KH188" s="193">
        <f t="shared" si="541"/>
        <v>3.9040600573940507</v>
      </c>
      <c r="KI188" s="212">
        <f t="shared" si="732"/>
        <v>57054.586123600799</v>
      </c>
      <c r="KM188" s="3">
        <f t="shared" si="542"/>
        <v>0</v>
      </c>
      <c r="KN188" s="6">
        <f t="shared" si="543"/>
        <v>0</v>
      </c>
      <c r="KO188" s="6">
        <f t="shared" si="544"/>
        <v>6.5780626111266383</v>
      </c>
      <c r="KP188" s="6">
        <f t="shared" si="545"/>
        <v>0</v>
      </c>
      <c r="KQ188" s="193">
        <f t="shared" si="733"/>
        <v>5.6740334309306508</v>
      </c>
      <c r="KR188" s="193">
        <f t="shared" si="734"/>
        <v>4.1745731882913786</v>
      </c>
      <c r="KS188" s="193">
        <f t="shared" si="735"/>
        <v>3.9504077248078309</v>
      </c>
      <c r="KT188" s="193">
        <f t="shared" si="546"/>
        <v>3.9040600573940507</v>
      </c>
      <c r="KU188" s="212">
        <f t="shared" si="736"/>
        <v>56975.720899967542</v>
      </c>
      <c r="KY188" s="3">
        <f t="shared" si="547"/>
        <v>0</v>
      </c>
      <c r="KZ188" s="6">
        <f t="shared" si="548"/>
        <v>0</v>
      </c>
      <c r="LA188" s="6">
        <f t="shared" si="549"/>
        <v>7.7740739949678446</v>
      </c>
      <c r="LB188" s="6">
        <f t="shared" si="550"/>
        <v>0</v>
      </c>
      <c r="LC188" s="193">
        <f t="shared" si="737"/>
        <v>5.6740334309306508</v>
      </c>
      <c r="LD188" s="193">
        <f t="shared" si="738"/>
        <v>4.1745731882913786</v>
      </c>
      <c r="LE188" s="193">
        <f t="shared" si="739"/>
        <v>3.9731662291911434</v>
      </c>
      <c r="LF188" s="193">
        <f t="shared" si="551"/>
        <v>3.9040600573940507</v>
      </c>
      <c r="LG188" s="205">
        <f t="shared" si="740"/>
        <v>57088.036284449183</v>
      </c>
      <c r="LK188" s="3">
        <f t="shared" si="552"/>
        <v>0</v>
      </c>
      <c r="LL188" s="6">
        <f t="shared" si="553"/>
        <v>0</v>
      </c>
      <c r="LM188" s="6">
        <f t="shared" si="554"/>
        <v>0</v>
      </c>
      <c r="LN188" s="6">
        <f t="shared" si="555"/>
        <v>6.3671103596576746</v>
      </c>
      <c r="LO188" s="193">
        <f t="shared" si="741"/>
        <v>5.6740334309306508</v>
      </c>
      <c r="LP188" s="193">
        <f t="shared" si="742"/>
        <v>4.1745731882913786</v>
      </c>
      <c r="LQ188" s="193">
        <f t="shared" si="743"/>
        <v>3.8150380693314694</v>
      </c>
      <c r="LR188" s="193">
        <f t="shared" si="556"/>
        <v>4.0248255518518068</v>
      </c>
      <c r="LS188" s="212">
        <f t="shared" si="744"/>
        <v>57164.028314447933</v>
      </c>
      <c r="LW188" s="3">
        <f t="shared" si="557"/>
        <v>0</v>
      </c>
      <c r="LX188" s="6">
        <f t="shared" si="558"/>
        <v>0</v>
      </c>
      <c r="LY188" s="6">
        <f t="shared" si="559"/>
        <v>0</v>
      </c>
      <c r="LZ188" s="6">
        <f t="shared" si="560"/>
        <v>5.935441860697833</v>
      </c>
      <c r="MA188" s="193">
        <f t="shared" si="745"/>
        <v>5.6740334309306508</v>
      </c>
      <c r="MB188" s="193">
        <f t="shared" si="746"/>
        <v>4.1745731882913786</v>
      </c>
      <c r="MC188" s="193">
        <f t="shared" si="747"/>
        <v>3.8150380693314694</v>
      </c>
      <c r="MD188" s="193">
        <f t="shared" si="561"/>
        <v>4.0170832345226737</v>
      </c>
      <c r="ME188" s="212">
        <f t="shared" si="748"/>
        <v>57109.033456334902</v>
      </c>
      <c r="MI188" s="3">
        <f t="shared" si="562"/>
        <v>0</v>
      </c>
      <c r="MJ188" s="6">
        <f t="shared" si="563"/>
        <v>0</v>
      </c>
      <c r="MK188" s="6">
        <f t="shared" si="564"/>
        <v>0</v>
      </c>
      <c r="ML188" s="6">
        <f t="shared" si="565"/>
        <v>6.7448202962475365</v>
      </c>
      <c r="MM188" s="193">
        <f t="shared" si="749"/>
        <v>5.6740334309306508</v>
      </c>
      <c r="MN188" s="193">
        <f t="shared" si="750"/>
        <v>4.1745731882913786</v>
      </c>
      <c r="MO188" s="193">
        <f t="shared" si="751"/>
        <v>3.8150380693314694</v>
      </c>
      <c r="MP188" s="193">
        <f t="shared" si="566"/>
        <v>4.0315512534712292</v>
      </c>
      <c r="MQ188" s="205">
        <f t="shared" si="752"/>
        <v>57211.844979388006</v>
      </c>
      <c r="MT188" s="3">
        <f t="shared" si="567"/>
        <v>6.7801086359384488</v>
      </c>
      <c r="MU188" s="6">
        <f t="shared" si="568"/>
        <v>7.6943697817611865</v>
      </c>
      <c r="MV188" s="6">
        <f t="shared" si="569"/>
        <v>6.8770654570869389</v>
      </c>
      <c r="MW188" s="6">
        <f t="shared" si="570"/>
        <v>6.4750274843976348</v>
      </c>
      <c r="MX188" s="193">
        <f t="shared" si="753"/>
        <v>5.697049323408133</v>
      </c>
      <c r="MY188" s="193">
        <f t="shared" si="754"/>
        <v>4.2864301784092538</v>
      </c>
      <c r="MZ188" s="193">
        <f t="shared" si="755"/>
        <v>3.9561460925870584</v>
      </c>
      <c r="NA188" s="193">
        <f t="shared" si="571"/>
        <v>4.0267518011396373</v>
      </c>
      <c r="NB188" s="212">
        <f t="shared" si="756"/>
        <v>58180.591278652224</v>
      </c>
      <c r="NF188" s="3">
        <f t="shared" si="572"/>
        <v>6.7801086359384479</v>
      </c>
      <c r="NG188" s="6">
        <f t="shared" si="573"/>
        <v>0</v>
      </c>
      <c r="NH188" s="6">
        <f t="shared" si="574"/>
        <v>0</v>
      </c>
      <c r="NI188" s="6">
        <f t="shared" si="575"/>
        <v>0</v>
      </c>
      <c r="NJ188" s="193">
        <f t="shared" si="757"/>
        <v>5.697049323408133</v>
      </c>
      <c r="NK188" s="193">
        <f t="shared" si="758"/>
        <v>4.1745731882913786</v>
      </c>
      <c r="NL188" s="193">
        <f t="shared" si="759"/>
        <v>3.8150380693314694</v>
      </c>
      <c r="NM188" s="193">
        <f t="shared" si="576"/>
        <v>3.9040600573940507</v>
      </c>
      <c r="NN188" s="212">
        <f t="shared" si="760"/>
        <v>56325.50358885157</v>
      </c>
      <c r="NR188" s="3">
        <f t="shared" si="577"/>
        <v>0</v>
      </c>
      <c r="NS188" s="6">
        <f t="shared" si="578"/>
        <v>7.6943697817611865</v>
      </c>
      <c r="NT188" s="6">
        <f t="shared" si="579"/>
        <v>0</v>
      </c>
      <c r="NU188" s="6">
        <f t="shared" si="580"/>
        <v>0</v>
      </c>
      <c r="NV188" s="193">
        <f t="shared" si="761"/>
        <v>5.6740334309306508</v>
      </c>
      <c r="NW188" s="193">
        <f t="shared" si="762"/>
        <v>4.2864301784092538</v>
      </c>
      <c r="NX188" s="193">
        <f t="shared" si="763"/>
        <v>3.8150380693314694</v>
      </c>
      <c r="NY188" s="193">
        <f t="shared" si="581"/>
        <v>3.9040600573940507</v>
      </c>
      <c r="NZ188" s="212">
        <f t="shared" si="764"/>
        <v>56591.142181602394</v>
      </c>
      <c r="OD188" s="3">
        <f t="shared" si="582"/>
        <v>0</v>
      </c>
      <c r="OE188" s="6">
        <f t="shared" si="583"/>
        <v>0</v>
      </c>
      <c r="OF188" s="6">
        <f t="shared" si="584"/>
        <v>6.8770654570869389</v>
      </c>
      <c r="OG188" s="6">
        <f t="shared" si="585"/>
        <v>0</v>
      </c>
      <c r="OH188" s="193">
        <f t="shared" si="765"/>
        <v>5.6740334309306508</v>
      </c>
      <c r="OI188" s="193">
        <f t="shared" si="766"/>
        <v>4.1745731882913786</v>
      </c>
      <c r="OJ188" s="193">
        <f t="shared" si="767"/>
        <v>3.9561460925870584</v>
      </c>
      <c r="OK188" s="193">
        <f t="shared" si="586"/>
        <v>3.9040600573940507</v>
      </c>
      <c r="OL188" s="212">
        <f t="shared" si="768"/>
        <v>57004.019440059536</v>
      </c>
      <c r="OP188" s="3">
        <f t="shared" si="587"/>
        <v>0</v>
      </c>
      <c r="OQ188" s="6">
        <f t="shared" si="588"/>
        <v>0</v>
      </c>
      <c r="OR188" s="6">
        <f t="shared" si="589"/>
        <v>0</v>
      </c>
      <c r="OS188" s="6">
        <f t="shared" si="590"/>
        <v>6.4750274843976348</v>
      </c>
      <c r="OT188" s="193">
        <f t="shared" si="769"/>
        <v>5.6740334309306508</v>
      </c>
      <c r="OU188" s="193">
        <f t="shared" si="770"/>
        <v>4.1745731882913786</v>
      </c>
      <c r="OV188" s="193">
        <f t="shared" si="771"/>
        <v>3.8150380693314694</v>
      </c>
      <c r="OW188" s="193">
        <f t="shared" si="591"/>
        <v>4.0267518011396373</v>
      </c>
      <c r="OX188" s="232">
        <f t="shared" si="772"/>
        <v>57177.7189812777</v>
      </c>
    </row>
    <row r="189" spans="2:414" x14ac:dyDescent="0.2">
      <c r="B189" s="81">
        <v>45486</v>
      </c>
      <c r="C189">
        <v>133</v>
      </c>
      <c r="D189">
        <v>11.524794695661939</v>
      </c>
      <c r="E189">
        <v>0</v>
      </c>
      <c r="F189">
        <v>0</v>
      </c>
      <c r="G189">
        <v>0</v>
      </c>
      <c r="H189">
        <v>0</v>
      </c>
      <c r="I189">
        <v>0</v>
      </c>
      <c r="J189">
        <v>0</v>
      </c>
      <c r="K189">
        <v>0</v>
      </c>
      <c r="L189">
        <v>0</v>
      </c>
      <c r="M189">
        <v>0</v>
      </c>
      <c r="N189">
        <v>0</v>
      </c>
      <c r="O189">
        <v>0</v>
      </c>
      <c r="P189">
        <v>0</v>
      </c>
      <c r="Q189">
        <v>1</v>
      </c>
      <c r="R189">
        <v>0</v>
      </c>
      <c r="S189">
        <v>0</v>
      </c>
      <c r="T189">
        <v>17689</v>
      </c>
      <c r="U189">
        <v>7.1479553391850628</v>
      </c>
      <c r="V189">
        <v>7.1151802974575018</v>
      </c>
      <c r="W189">
        <v>5.1382022333375543</v>
      </c>
      <c r="X189">
        <v>5.4705027304200486</v>
      </c>
      <c r="Y189" s="3">
        <v>980.29677107469865</v>
      </c>
      <c r="Z189" s="3">
        <v>1165.4933623871589</v>
      </c>
      <c r="AA189" s="3">
        <v>125.0306530341191</v>
      </c>
      <c r="AB189" s="3">
        <v>187.97616762370453</v>
      </c>
      <c r="AC189">
        <v>1</v>
      </c>
      <c r="AD189">
        <v>1</v>
      </c>
      <c r="AE189" s="6"/>
      <c r="AF189" s="1" t="s">
        <v>2</v>
      </c>
      <c r="AG189">
        <v>133</v>
      </c>
      <c r="AH189" s="189">
        <v>45486</v>
      </c>
      <c r="AI189">
        <f t="shared" si="592"/>
        <v>7</v>
      </c>
      <c r="AJ189">
        <v>133</v>
      </c>
      <c r="AK189">
        <v>1</v>
      </c>
      <c r="AL189">
        <v>1</v>
      </c>
      <c r="AM189">
        <v>0</v>
      </c>
      <c r="AN189">
        <v>0</v>
      </c>
      <c r="AO189">
        <v>1</v>
      </c>
      <c r="AP189">
        <v>0</v>
      </c>
      <c r="AQ189">
        <v>0</v>
      </c>
      <c r="AS189" s="37"/>
      <c r="AT189" s="37"/>
      <c r="AU189" s="6">
        <f t="shared" si="593"/>
        <v>0</v>
      </c>
      <c r="AV189" s="6">
        <f t="shared" si="594"/>
        <v>0</v>
      </c>
      <c r="AW189" s="6">
        <f t="shared" si="595"/>
        <v>0</v>
      </c>
      <c r="AX189" s="6">
        <f t="shared" si="596"/>
        <v>0</v>
      </c>
      <c r="AY189" s="193">
        <f t="shared" si="597"/>
        <v>5.6740334309306508</v>
      </c>
      <c r="AZ189" s="193">
        <f t="shared" si="598"/>
        <v>4.1745731882913786</v>
      </c>
      <c r="BA189" s="193">
        <f t="shared" si="599"/>
        <v>3.8150380693314694</v>
      </c>
      <c r="BB189" s="193">
        <f t="shared" si="600"/>
        <v>3.9040600573940507</v>
      </c>
      <c r="BC189" s="72">
        <f t="shared" si="601"/>
        <v>56312.210093717425</v>
      </c>
      <c r="BG189" s="3">
        <f t="shared" si="602"/>
        <v>7.0049962324013615</v>
      </c>
      <c r="BH189" s="6">
        <f t="shared" si="603"/>
        <v>0</v>
      </c>
      <c r="BI189" s="6">
        <f t="shared" si="604"/>
        <v>0</v>
      </c>
      <c r="BJ189" s="6">
        <f t="shared" si="605"/>
        <v>0</v>
      </c>
      <c r="BK189" s="193">
        <f t="shared" si="606"/>
        <v>5.6978037284657335</v>
      </c>
      <c r="BL189" s="193">
        <f t="shared" si="607"/>
        <v>4.1745731882913786</v>
      </c>
      <c r="BM189" s="193">
        <f t="shared" si="608"/>
        <v>3.8150380693314694</v>
      </c>
      <c r="BN189" s="193">
        <f t="shared" si="609"/>
        <v>3.9040600573940507</v>
      </c>
      <c r="BO189" s="72">
        <f t="shared" si="610"/>
        <v>56325.939370449065</v>
      </c>
      <c r="BS189" s="3">
        <f t="shared" si="611"/>
        <v>7.0050183030400932</v>
      </c>
      <c r="BT189" s="6">
        <f t="shared" si="612"/>
        <v>0</v>
      </c>
      <c r="BU189" s="6">
        <f t="shared" si="613"/>
        <v>0</v>
      </c>
      <c r="BV189" s="6">
        <f t="shared" si="614"/>
        <v>0</v>
      </c>
      <c r="BW189" s="193">
        <f t="shared" si="615"/>
        <v>5.6978038024756934</v>
      </c>
      <c r="BX189" s="193">
        <f t="shared" si="616"/>
        <v>4.1745731882913786</v>
      </c>
      <c r="BY189" s="193">
        <f t="shared" si="773"/>
        <v>3.8150380693314694</v>
      </c>
      <c r="BZ189" s="193">
        <f t="shared" si="617"/>
        <v>3.9040600573940507</v>
      </c>
      <c r="CA189" s="72">
        <f t="shared" si="618"/>
        <v>56325.939370449065</v>
      </c>
      <c r="CE189" s="3">
        <f t="shared" si="619"/>
        <v>0</v>
      </c>
      <c r="CF189" s="6">
        <f t="shared" si="620"/>
        <v>7.1151802974575018</v>
      </c>
      <c r="CG189" s="6">
        <f t="shared" si="621"/>
        <v>0</v>
      </c>
      <c r="CH189" s="6">
        <f t="shared" si="622"/>
        <v>0</v>
      </c>
      <c r="CI189" s="193">
        <f t="shared" si="623"/>
        <v>5.6740334309306508</v>
      </c>
      <c r="CJ189" s="193">
        <f t="shared" si="624"/>
        <v>4.2784321436294395</v>
      </c>
      <c r="CK189" s="193">
        <f t="shared" si="774"/>
        <v>3.8150380693314694</v>
      </c>
      <c r="CL189" s="193">
        <f t="shared" si="625"/>
        <v>3.9040600573940507</v>
      </c>
      <c r="CM189" s="72">
        <f t="shared" si="626"/>
        <v>56571.152106628841</v>
      </c>
      <c r="CQ189" s="3">
        <f t="shared" si="627"/>
        <v>0</v>
      </c>
      <c r="CR189" s="6">
        <f t="shared" si="628"/>
        <v>7.1152576809347892</v>
      </c>
      <c r="CS189" s="6">
        <f t="shared" si="629"/>
        <v>0</v>
      </c>
      <c r="CT189" s="6">
        <f t="shared" si="630"/>
        <v>0</v>
      </c>
      <c r="CU189" s="193">
        <f t="shared" si="631"/>
        <v>5.6740334309306508</v>
      </c>
      <c r="CV189" s="193">
        <f t="shared" si="632"/>
        <v>4.2784332165029859</v>
      </c>
      <c r="CW189" s="193">
        <f t="shared" si="775"/>
        <v>3.8150380693314694</v>
      </c>
      <c r="CX189" s="193">
        <f t="shared" si="633"/>
        <v>3.9040600573940507</v>
      </c>
      <c r="CY189" s="72">
        <f t="shared" si="634"/>
        <v>56571.154787666812</v>
      </c>
      <c r="DC189" s="3">
        <f t="shared" si="635"/>
        <v>0</v>
      </c>
      <c r="DD189" s="6">
        <f t="shared" si="636"/>
        <v>0</v>
      </c>
      <c r="DE189" s="6">
        <f t="shared" si="637"/>
        <v>5.3951123450044323</v>
      </c>
      <c r="DF189" s="6">
        <f t="shared" si="638"/>
        <v>0</v>
      </c>
      <c r="DG189" s="193">
        <f t="shared" si="639"/>
        <v>5.6740334309306508</v>
      </c>
      <c r="DH189" s="193">
        <f t="shared" si="640"/>
        <v>4.1745731882913786</v>
      </c>
      <c r="DI189" s="193">
        <f t="shared" si="776"/>
        <v>3.9273764600850218</v>
      </c>
      <c r="DJ189" s="193">
        <f t="shared" si="641"/>
        <v>3.9040600573940507</v>
      </c>
      <c r="DK189" s="72">
        <f t="shared" si="642"/>
        <v>56862.284373882656</v>
      </c>
      <c r="DO189" s="3">
        <f t="shared" si="643"/>
        <v>0</v>
      </c>
      <c r="DP189" s="6">
        <f t="shared" si="644"/>
        <v>0</v>
      </c>
      <c r="DQ189" s="6">
        <f t="shared" si="645"/>
        <v>5.1383014664486915</v>
      </c>
      <c r="DR189" s="6">
        <f t="shared" si="646"/>
        <v>0</v>
      </c>
      <c r="DS189" s="193">
        <f t="shared" si="647"/>
        <v>5.6740334309306508</v>
      </c>
      <c r="DT189" s="193">
        <f t="shared" si="648"/>
        <v>4.1745731882913786</v>
      </c>
      <c r="DU189" s="193">
        <f t="shared" si="777"/>
        <v>3.92230566412475</v>
      </c>
      <c r="DV189" s="193">
        <f t="shared" si="649"/>
        <v>3.9040600573940507</v>
      </c>
      <c r="DW189" s="72">
        <f t="shared" si="650"/>
        <v>56837.339394245908</v>
      </c>
      <c r="EA189" s="3">
        <f t="shared" si="651"/>
        <v>0</v>
      </c>
      <c r="EB189" s="6">
        <f t="shared" si="652"/>
        <v>0</v>
      </c>
      <c r="EC189" s="6">
        <f t="shared" si="653"/>
        <v>0</v>
      </c>
      <c r="ED189" s="6">
        <f t="shared" si="654"/>
        <v>16.411508191260147</v>
      </c>
      <c r="EE189" s="193">
        <f t="shared" si="655"/>
        <v>5.6740334309306508</v>
      </c>
      <c r="EF189" s="193">
        <f t="shared" si="656"/>
        <v>4.1745731882913786</v>
      </c>
      <c r="EG189" s="193">
        <f t="shared" si="778"/>
        <v>3.8150380693314694</v>
      </c>
      <c r="EH189" s="193">
        <f t="shared" si="657"/>
        <v>4.1898811073704572</v>
      </c>
      <c r="EI189" s="72">
        <f t="shared" si="658"/>
        <v>58349.124594192741</v>
      </c>
      <c r="EM189" s="3">
        <f t="shared" si="659"/>
        <v>0</v>
      </c>
      <c r="EN189" s="6">
        <f t="shared" si="660"/>
        <v>0</v>
      </c>
      <c r="EO189" s="6">
        <f t="shared" si="661"/>
        <v>0</v>
      </c>
      <c r="EP189" s="6">
        <f t="shared" si="662"/>
        <v>5.4706377477820993</v>
      </c>
      <c r="EQ189" s="193">
        <f t="shared" si="663"/>
        <v>5.6740334309306508</v>
      </c>
      <c r="ER189" s="193">
        <f t="shared" si="664"/>
        <v>4.1745731882913786</v>
      </c>
      <c r="ES189" s="193">
        <f t="shared" si="779"/>
        <v>3.8150380693314694</v>
      </c>
      <c r="ET189" s="193">
        <f t="shared" si="665"/>
        <v>4.0086790311811598</v>
      </c>
      <c r="EU189" s="72">
        <f t="shared" si="666"/>
        <v>57049.397005463223</v>
      </c>
      <c r="EY189" s="3">
        <f t="shared" si="667"/>
        <v>7.0049962324013615</v>
      </c>
      <c r="EZ189" s="6">
        <f t="shared" si="668"/>
        <v>7.1151802974575018</v>
      </c>
      <c r="FA189" s="6">
        <f t="shared" si="669"/>
        <v>5.3951123450044323</v>
      </c>
      <c r="FB189" s="6">
        <f t="shared" si="670"/>
        <v>16.411508191260147</v>
      </c>
      <c r="FC189" s="193">
        <f t="shared" si="671"/>
        <v>5.6978037284657335</v>
      </c>
      <c r="FD189" s="193">
        <f t="shared" si="672"/>
        <v>4.2784321436294395</v>
      </c>
      <c r="FE189" s="193">
        <f t="shared" si="780"/>
        <v>3.9273764600850218</v>
      </c>
      <c r="FF189" s="193">
        <f t="shared" si="673"/>
        <v>4.1898811073704572</v>
      </c>
      <c r="FG189" s="72">
        <f t="shared" si="674"/>
        <v>59204.456292224568</v>
      </c>
      <c r="FK189" s="3">
        <f t="shared" si="675"/>
        <v>7.1479774098237954</v>
      </c>
      <c r="FL189" s="6">
        <f t="shared" si="676"/>
        <v>7.1152576809347892</v>
      </c>
      <c r="FM189" s="6">
        <f t="shared" si="677"/>
        <v>5.1383014664486915</v>
      </c>
      <c r="FN189" s="6">
        <f t="shared" si="678"/>
        <v>5.4706377477820993</v>
      </c>
      <c r="FO189" s="193">
        <f t="shared" si="679"/>
        <v>5.6982830755144205</v>
      </c>
      <c r="FP189" s="193">
        <f t="shared" si="680"/>
        <v>4.2784332165029859</v>
      </c>
      <c r="FQ189" s="193">
        <f t="shared" si="781"/>
        <v>3.92230566412475</v>
      </c>
      <c r="FR189" s="193">
        <f t="shared" si="681"/>
        <v>4.0086790311811598</v>
      </c>
      <c r="FS189" s="205">
        <f t="shared" si="682"/>
        <v>57860.56942627758</v>
      </c>
      <c r="FW189" s="3">
        <f t="shared" si="683"/>
        <v>8.2201486400628223</v>
      </c>
      <c r="FX189" s="6">
        <f t="shared" si="684"/>
        <v>8.0401537361269764</v>
      </c>
      <c r="FY189" s="6">
        <f t="shared" si="685"/>
        <v>6.3713707693385677</v>
      </c>
      <c r="FZ189" s="6">
        <f t="shared" si="686"/>
        <v>6.4551932218956569</v>
      </c>
      <c r="GA189" s="193">
        <f t="shared" si="687"/>
        <v>5.7018702464852016</v>
      </c>
      <c r="GB189" s="193">
        <f t="shared" si="688"/>
        <v>4.2911747955680184</v>
      </c>
      <c r="GC189" s="193">
        <f t="shared" si="782"/>
        <v>3.946421623406223</v>
      </c>
      <c r="GD189" s="193">
        <f t="shared" si="689"/>
        <v>4.0263980508670967</v>
      </c>
      <c r="GE189" s="72">
        <f t="shared" si="690"/>
        <v>58144.156518349795</v>
      </c>
      <c r="GI189" s="3">
        <f t="shared" si="691"/>
        <v>7.86275087310357</v>
      </c>
      <c r="GJ189" s="6">
        <f t="shared" si="692"/>
        <v>7.8266983272032524</v>
      </c>
      <c r="GK189" s="6">
        <f t="shared" si="693"/>
        <v>5.6520224566713102</v>
      </c>
      <c r="GL189" s="6">
        <f t="shared" si="694"/>
        <v>6.0175530034620541</v>
      </c>
      <c r="GM189" s="193">
        <f t="shared" si="695"/>
        <v>5.700675927413732</v>
      </c>
      <c r="GN189" s="193">
        <f t="shared" si="696"/>
        <v>4.2882485626055908</v>
      </c>
      <c r="GO189" s="193">
        <f t="shared" si="783"/>
        <v>3.9324236173327569</v>
      </c>
      <c r="GP189" s="193">
        <f t="shared" si="697"/>
        <v>4.0185605871597749</v>
      </c>
      <c r="GQ189" s="72">
        <f t="shared" si="698"/>
        <v>58009.004612123412</v>
      </c>
      <c r="GU189" s="3">
        <f t="shared" si="699"/>
        <v>9.2923419409405827</v>
      </c>
      <c r="GV189" s="6">
        <f t="shared" si="700"/>
        <v>8.5382163569490022</v>
      </c>
      <c r="GW189" s="6">
        <f t="shared" si="701"/>
        <v>6.6796629033388211</v>
      </c>
      <c r="GX189" s="6">
        <f t="shared" si="702"/>
        <v>6.8381284130250606</v>
      </c>
      <c r="GY189" s="193">
        <f t="shared" si="703"/>
        <v>5.7054446690873677</v>
      </c>
      <c r="GZ189" s="193">
        <f t="shared" si="704"/>
        <v>4.2979695554839488</v>
      </c>
      <c r="HA189" s="193">
        <f t="shared" si="784"/>
        <v>3.9523613011984202</v>
      </c>
      <c r="HB189" s="193">
        <f t="shared" si="705"/>
        <v>4.0332058024620352</v>
      </c>
      <c r="HC189" s="205">
        <f t="shared" si="706"/>
        <v>58242.917346575821</v>
      </c>
      <c r="HG189" s="3">
        <f t="shared" si="507"/>
        <v>8.2201486400628223</v>
      </c>
      <c r="HH189" s="6">
        <f t="shared" si="508"/>
        <v>0</v>
      </c>
      <c r="HI189" s="6">
        <f t="shared" si="509"/>
        <v>0</v>
      </c>
      <c r="HJ189" s="6">
        <f t="shared" si="510"/>
        <v>0</v>
      </c>
      <c r="HK189" s="193">
        <f t="shared" si="707"/>
        <v>5.7018702464852016</v>
      </c>
      <c r="HL189" s="193">
        <f t="shared" si="707"/>
        <v>4.1745731882913786</v>
      </c>
      <c r="HM189" s="193">
        <f t="shared" si="707"/>
        <v>3.8150380693314694</v>
      </c>
      <c r="HN189" s="193">
        <f t="shared" si="511"/>
        <v>3.9040600573940507</v>
      </c>
      <c r="HO189" s="212">
        <f t="shared" si="708"/>
        <v>56328.288450044165</v>
      </c>
      <c r="HS189" s="3">
        <f t="shared" si="512"/>
        <v>7.86275087310357</v>
      </c>
      <c r="HT189" s="6">
        <f t="shared" si="513"/>
        <v>0</v>
      </c>
      <c r="HU189" s="6">
        <f t="shared" si="514"/>
        <v>0</v>
      </c>
      <c r="HV189" s="6">
        <f t="shared" si="515"/>
        <v>0</v>
      </c>
      <c r="HW189" s="193">
        <f t="shared" si="709"/>
        <v>5.700675927413732</v>
      </c>
      <c r="HX189" s="193">
        <f t="shared" si="710"/>
        <v>4.1745731882913786</v>
      </c>
      <c r="HY189" s="193">
        <f t="shared" si="711"/>
        <v>3.8150380693314694</v>
      </c>
      <c r="HZ189" s="193">
        <f t="shared" si="516"/>
        <v>3.9040600573940507</v>
      </c>
      <c r="IA189" s="212">
        <f t="shared" si="712"/>
        <v>56327.598525182766</v>
      </c>
      <c r="IE189" s="3">
        <f t="shared" si="517"/>
        <v>9.2923419409405827</v>
      </c>
      <c r="IF189" s="6">
        <f t="shared" si="518"/>
        <v>0</v>
      </c>
      <c r="IG189" s="6">
        <f t="shared" si="519"/>
        <v>0</v>
      </c>
      <c r="IH189" s="6">
        <f t="shared" si="520"/>
        <v>0</v>
      </c>
      <c r="II189" s="193">
        <f t="shared" si="713"/>
        <v>5.7054446690873677</v>
      </c>
      <c r="IJ189" s="193">
        <f t="shared" si="714"/>
        <v>4.1745731882913786</v>
      </c>
      <c r="IK189" s="193">
        <f t="shared" si="715"/>
        <v>3.8150380693314694</v>
      </c>
      <c r="IL189" s="193">
        <f t="shared" si="521"/>
        <v>3.9040600573940507</v>
      </c>
      <c r="IM189" s="205">
        <f t="shared" si="716"/>
        <v>56330.353344912779</v>
      </c>
      <c r="IQ189" s="3">
        <f t="shared" si="522"/>
        <v>0</v>
      </c>
      <c r="IR189" s="6">
        <f t="shared" si="523"/>
        <v>8.0401537361269764</v>
      </c>
      <c r="IS189" s="6">
        <f t="shared" si="524"/>
        <v>0</v>
      </c>
      <c r="IT189" s="6">
        <f t="shared" si="525"/>
        <v>0</v>
      </c>
      <c r="IU189" s="193">
        <f t="shared" si="717"/>
        <v>5.6740334309306508</v>
      </c>
      <c r="IV189" s="193">
        <f t="shared" si="718"/>
        <v>4.2911747955680184</v>
      </c>
      <c r="IW189" s="193">
        <f t="shared" si="719"/>
        <v>3.8150380693314694</v>
      </c>
      <c r="IX189" s="193">
        <f t="shared" si="526"/>
        <v>3.9040600573940507</v>
      </c>
      <c r="IY189" s="212">
        <f t="shared" si="720"/>
        <v>56603.004089212183</v>
      </c>
      <c r="JC189" s="3">
        <f t="shared" si="527"/>
        <v>0</v>
      </c>
      <c r="JD189" s="6">
        <f t="shared" si="528"/>
        <v>7.8266983272032524</v>
      </c>
      <c r="JE189" s="6">
        <f t="shared" si="529"/>
        <v>0</v>
      </c>
      <c r="JF189" s="6">
        <f t="shared" si="530"/>
        <v>0</v>
      </c>
      <c r="JG189" s="193">
        <f t="shared" si="721"/>
        <v>5.6740334309306508</v>
      </c>
      <c r="JH189" s="193">
        <f t="shared" si="722"/>
        <v>4.2882485626055908</v>
      </c>
      <c r="JI189" s="193">
        <f t="shared" si="723"/>
        <v>3.8150380693314694</v>
      </c>
      <c r="JJ189" s="193">
        <f t="shared" si="531"/>
        <v>3.9040600573940507</v>
      </c>
      <c r="JK189" s="212">
        <f t="shared" si="724"/>
        <v>56595.687988055353</v>
      </c>
      <c r="JO189" s="3">
        <f t="shared" si="532"/>
        <v>0</v>
      </c>
      <c r="JP189" s="6">
        <f t="shared" si="533"/>
        <v>8.5382163569490022</v>
      </c>
      <c r="JQ189" s="6">
        <f t="shared" si="534"/>
        <v>0</v>
      </c>
      <c r="JR189" s="6">
        <f t="shared" si="535"/>
        <v>0</v>
      </c>
      <c r="JS189" s="193">
        <f t="shared" si="725"/>
        <v>5.6740334309306508</v>
      </c>
      <c r="JT189" s="193">
        <f t="shared" si="726"/>
        <v>4.2979695554839488</v>
      </c>
      <c r="JU189" s="193">
        <f t="shared" si="727"/>
        <v>3.8150380693314694</v>
      </c>
      <c r="JV189" s="193">
        <f t="shared" si="536"/>
        <v>3.9040600573940507</v>
      </c>
      <c r="JW189" s="205">
        <f t="shared" si="728"/>
        <v>56619.995841406206</v>
      </c>
      <c r="KA189" s="3">
        <f t="shared" si="537"/>
        <v>0</v>
      </c>
      <c r="KB189" s="6">
        <f t="shared" si="538"/>
        <v>0</v>
      </c>
      <c r="KC189" s="6">
        <f t="shared" si="539"/>
        <v>6.3713707693385677</v>
      </c>
      <c r="KD189" s="6">
        <f t="shared" si="540"/>
        <v>0</v>
      </c>
      <c r="KE189" s="193">
        <f t="shared" si="729"/>
        <v>5.6740334309306508</v>
      </c>
      <c r="KF189" s="193">
        <f t="shared" si="730"/>
        <v>4.1745731882913786</v>
      </c>
      <c r="KG189" s="193">
        <f t="shared" si="731"/>
        <v>3.946421623406223</v>
      </c>
      <c r="KH189" s="193">
        <f t="shared" si="541"/>
        <v>3.9040600573940507</v>
      </c>
      <c r="KI189" s="212">
        <f t="shared" si="732"/>
        <v>56956.071863132544</v>
      </c>
      <c r="KM189" s="3">
        <f t="shared" si="542"/>
        <v>0</v>
      </c>
      <c r="KN189" s="6">
        <f t="shared" si="543"/>
        <v>0</v>
      </c>
      <c r="KO189" s="6">
        <f t="shared" si="544"/>
        <v>5.6520224566713102</v>
      </c>
      <c r="KP189" s="6">
        <f t="shared" si="545"/>
        <v>0</v>
      </c>
      <c r="KQ189" s="193">
        <f t="shared" si="733"/>
        <v>5.6740334309306508</v>
      </c>
      <c r="KR189" s="193">
        <f t="shared" si="734"/>
        <v>4.1745731882913786</v>
      </c>
      <c r="KS189" s="193">
        <f t="shared" si="735"/>
        <v>3.9324236173327569</v>
      </c>
      <c r="KT189" s="193">
        <f t="shared" si="546"/>
        <v>3.9040600573940507</v>
      </c>
      <c r="KU189" s="212">
        <f t="shared" si="736"/>
        <v>56887.12393810846</v>
      </c>
      <c r="KY189" s="3">
        <f t="shared" si="547"/>
        <v>0</v>
      </c>
      <c r="KZ189" s="6">
        <f t="shared" si="548"/>
        <v>0</v>
      </c>
      <c r="LA189" s="6">
        <f t="shared" si="549"/>
        <v>6.6796629033388211</v>
      </c>
      <c r="LB189" s="6">
        <f t="shared" si="550"/>
        <v>0</v>
      </c>
      <c r="LC189" s="193">
        <f t="shared" si="737"/>
        <v>5.6740334309306508</v>
      </c>
      <c r="LD189" s="193">
        <f t="shared" si="738"/>
        <v>4.1745731882913786</v>
      </c>
      <c r="LE189" s="193">
        <f t="shared" si="739"/>
        <v>3.9523613011984202</v>
      </c>
      <c r="LF189" s="193">
        <f t="shared" si="551"/>
        <v>3.9040600573940507</v>
      </c>
      <c r="LG189" s="205">
        <f t="shared" si="740"/>
        <v>56985.353309277591</v>
      </c>
      <c r="LK189" s="3">
        <f t="shared" si="552"/>
        <v>0</v>
      </c>
      <c r="LL189" s="6">
        <f t="shared" si="553"/>
        <v>0</v>
      </c>
      <c r="LM189" s="6">
        <f t="shared" si="554"/>
        <v>0</v>
      </c>
      <c r="LN189" s="6">
        <f t="shared" si="555"/>
        <v>6.4551932218956569</v>
      </c>
      <c r="LO189" s="193">
        <f t="shared" si="741"/>
        <v>5.6740334309306508</v>
      </c>
      <c r="LP189" s="193">
        <f t="shared" si="742"/>
        <v>4.1745731882913786</v>
      </c>
      <c r="LQ189" s="193">
        <f t="shared" si="743"/>
        <v>3.8150380693314694</v>
      </c>
      <c r="LR189" s="193">
        <f t="shared" si="556"/>
        <v>4.0263980508670967</v>
      </c>
      <c r="LS189" s="212">
        <f t="shared" si="744"/>
        <v>57175.20448299608</v>
      </c>
      <c r="LW189" s="3">
        <f t="shared" si="557"/>
        <v>0</v>
      </c>
      <c r="LX189" s="6">
        <f t="shared" si="558"/>
        <v>0</v>
      </c>
      <c r="LY189" s="6">
        <f t="shared" si="559"/>
        <v>0</v>
      </c>
      <c r="LZ189" s="6">
        <f t="shared" si="560"/>
        <v>6.0175530034620541</v>
      </c>
      <c r="MA189" s="193">
        <f t="shared" si="745"/>
        <v>5.6740334309306508</v>
      </c>
      <c r="MB189" s="193">
        <f t="shared" si="746"/>
        <v>4.1745731882913786</v>
      </c>
      <c r="MC189" s="193">
        <f t="shared" si="747"/>
        <v>3.8150380693314694</v>
      </c>
      <c r="MD189" s="193">
        <f t="shared" si="561"/>
        <v>4.0185605871597749</v>
      </c>
      <c r="ME189" s="212">
        <f t="shared" si="748"/>
        <v>57119.523230734441</v>
      </c>
      <c r="MI189" s="3">
        <f t="shared" si="562"/>
        <v>0</v>
      </c>
      <c r="MJ189" s="6">
        <f t="shared" si="563"/>
        <v>0</v>
      </c>
      <c r="MK189" s="6">
        <f t="shared" si="564"/>
        <v>0</v>
      </c>
      <c r="ML189" s="6">
        <f t="shared" si="565"/>
        <v>6.8381284130250606</v>
      </c>
      <c r="MM189" s="193">
        <f t="shared" si="749"/>
        <v>5.6740334309306508</v>
      </c>
      <c r="MN189" s="193">
        <f t="shared" si="750"/>
        <v>4.1745731882913786</v>
      </c>
      <c r="MO189" s="193">
        <f t="shared" si="751"/>
        <v>3.8150380693314694</v>
      </c>
      <c r="MP189" s="193">
        <f t="shared" si="566"/>
        <v>4.0332058024620352</v>
      </c>
      <c r="MQ189" s="205">
        <f t="shared" si="752"/>
        <v>57223.614195407856</v>
      </c>
      <c r="MT189" s="3">
        <f t="shared" si="567"/>
        <v>6.7905575722258096</v>
      </c>
      <c r="MU189" s="6">
        <f t="shared" si="568"/>
        <v>7.1151802974575018</v>
      </c>
      <c r="MV189" s="6">
        <f t="shared" si="569"/>
        <v>5.9089325683381873</v>
      </c>
      <c r="MW189" s="6">
        <f t="shared" si="570"/>
        <v>6.5646032765040578</v>
      </c>
      <c r="MX189" s="193">
        <f t="shared" si="753"/>
        <v>5.6970843878865045</v>
      </c>
      <c r="MY189" s="193">
        <f t="shared" si="754"/>
        <v>4.2784321436294395</v>
      </c>
      <c r="MZ189" s="193">
        <f t="shared" si="755"/>
        <v>3.9374454286555429</v>
      </c>
      <c r="NA189" s="193">
        <f t="shared" si="571"/>
        <v>4.0283478564772928</v>
      </c>
      <c r="NB189" s="212">
        <f t="shared" si="756"/>
        <v>58077.544150083915</v>
      </c>
      <c r="NF189" s="3">
        <f t="shared" si="572"/>
        <v>6.7905575722258087</v>
      </c>
      <c r="NG189" s="6">
        <f t="shared" si="573"/>
        <v>0</v>
      </c>
      <c r="NH189" s="6">
        <f t="shared" si="574"/>
        <v>0</v>
      </c>
      <c r="NI189" s="6">
        <f t="shared" si="575"/>
        <v>0</v>
      </c>
      <c r="NJ189" s="193">
        <f t="shared" si="757"/>
        <v>5.6970843878865045</v>
      </c>
      <c r="NK189" s="193">
        <f t="shared" si="758"/>
        <v>4.1745731882913786</v>
      </c>
      <c r="NL189" s="193">
        <f t="shared" si="759"/>
        <v>3.8150380693314694</v>
      </c>
      <c r="NM189" s="193">
        <f t="shared" si="576"/>
        <v>3.9040600573940507</v>
      </c>
      <c r="NN189" s="212">
        <f t="shared" si="760"/>
        <v>56325.523843750212</v>
      </c>
      <c r="NR189" s="3">
        <f t="shared" si="577"/>
        <v>0</v>
      </c>
      <c r="NS189" s="6">
        <f t="shared" si="578"/>
        <v>7.1151802974575018</v>
      </c>
      <c r="NT189" s="6">
        <f t="shared" si="579"/>
        <v>0</v>
      </c>
      <c r="NU189" s="6">
        <f t="shared" si="580"/>
        <v>0</v>
      </c>
      <c r="NV189" s="193">
        <f t="shared" si="761"/>
        <v>5.6740334309306508</v>
      </c>
      <c r="NW189" s="193">
        <f t="shared" si="762"/>
        <v>4.2784321436294395</v>
      </c>
      <c r="NX189" s="193">
        <f t="shared" si="763"/>
        <v>3.8150380693314694</v>
      </c>
      <c r="NY189" s="193">
        <f t="shared" si="581"/>
        <v>3.9040600573940507</v>
      </c>
      <c r="NZ189" s="212">
        <f t="shared" si="764"/>
        <v>56571.152106628841</v>
      </c>
      <c r="OD189" s="3">
        <f t="shared" si="582"/>
        <v>0</v>
      </c>
      <c r="OE189" s="6">
        <f t="shared" si="583"/>
        <v>0</v>
      </c>
      <c r="OF189" s="6">
        <f t="shared" si="584"/>
        <v>5.9089325683381873</v>
      </c>
      <c r="OG189" s="6">
        <f t="shared" si="585"/>
        <v>0</v>
      </c>
      <c r="OH189" s="193">
        <f t="shared" si="765"/>
        <v>5.6740334309306508</v>
      </c>
      <c r="OI189" s="193">
        <f t="shared" si="766"/>
        <v>4.1745731882913786</v>
      </c>
      <c r="OJ189" s="193">
        <f t="shared" si="767"/>
        <v>3.9374454286555429</v>
      </c>
      <c r="OK189" s="193">
        <f t="shared" si="586"/>
        <v>3.9040600573940507</v>
      </c>
      <c r="OL189" s="212">
        <f t="shared" si="768"/>
        <v>56911.849531705418</v>
      </c>
      <c r="OP189" s="3">
        <f t="shared" si="587"/>
        <v>0</v>
      </c>
      <c r="OQ189" s="6">
        <f t="shared" si="588"/>
        <v>0</v>
      </c>
      <c r="OR189" s="6">
        <f t="shared" si="589"/>
        <v>0</v>
      </c>
      <c r="OS189" s="6">
        <f t="shared" si="590"/>
        <v>6.5646032765040578</v>
      </c>
      <c r="OT189" s="193">
        <f t="shared" si="769"/>
        <v>5.6740334309306508</v>
      </c>
      <c r="OU189" s="193">
        <f t="shared" si="770"/>
        <v>4.1745731882913786</v>
      </c>
      <c r="OV189" s="193">
        <f t="shared" si="771"/>
        <v>3.8150380693314694</v>
      </c>
      <c r="OW189" s="193">
        <f t="shared" si="591"/>
        <v>4.0283478564772928</v>
      </c>
      <c r="OX189" s="232">
        <f t="shared" si="772"/>
        <v>57189.065304251861</v>
      </c>
    </row>
    <row r="190" spans="2:414" x14ac:dyDescent="0.2">
      <c r="B190" s="81">
        <v>45493</v>
      </c>
      <c r="C190">
        <v>134</v>
      </c>
      <c r="D190">
        <v>11.499162826324522</v>
      </c>
      <c r="E190">
        <v>0</v>
      </c>
      <c r="F190">
        <v>0</v>
      </c>
      <c r="G190">
        <v>0</v>
      </c>
      <c r="H190">
        <v>0</v>
      </c>
      <c r="I190">
        <v>0</v>
      </c>
      <c r="J190">
        <v>0</v>
      </c>
      <c r="K190">
        <v>0</v>
      </c>
      <c r="L190">
        <v>0</v>
      </c>
      <c r="M190">
        <v>0</v>
      </c>
      <c r="N190">
        <v>0</v>
      </c>
      <c r="O190">
        <v>0</v>
      </c>
      <c r="P190">
        <v>0</v>
      </c>
      <c r="Q190">
        <v>1</v>
      </c>
      <c r="R190">
        <v>0</v>
      </c>
      <c r="S190">
        <v>0</v>
      </c>
      <c r="T190">
        <v>17956</v>
      </c>
      <c r="U190">
        <v>6.9938545049921563</v>
      </c>
      <c r="V190">
        <v>6.6184501510896165</v>
      </c>
      <c r="W190">
        <v>5.0026299032668815</v>
      </c>
      <c r="X190">
        <v>5.5466498677392675</v>
      </c>
      <c r="Y190" s="3">
        <v>798.70773975228906</v>
      </c>
      <c r="Z190" s="3">
        <v>683.77160993189307</v>
      </c>
      <c r="AA190" s="3">
        <v>103.42550116789415</v>
      </c>
      <c r="AB190" s="3">
        <v>206.77378438607496</v>
      </c>
      <c r="AC190">
        <v>1</v>
      </c>
      <c r="AD190">
        <v>1</v>
      </c>
      <c r="AE190" s="6"/>
      <c r="AF190" s="1" t="s">
        <v>2</v>
      </c>
      <c r="AG190">
        <v>134</v>
      </c>
      <c r="AH190" s="189">
        <v>45493</v>
      </c>
      <c r="AI190">
        <f t="shared" si="592"/>
        <v>7</v>
      </c>
      <c r="AJ190">
        <v>134</v>
      </c>
      <c r="AK190">
        <v>1</v>
      </c>
      <c r="AL190">
        <v>1</v>
      </c>
      <c r="AM190">
        <v>0</v>
      </c>
      <c r="AN190">
        <v>0</v>
      </c>
      <c r="AO190">
        <v>1</v>
      </c>
      <c r="AP190">
        <v>0</v>
      </c>
      <c r="AQ190">
        <v>0</v>
      </c>
      <c r="AS190" s="37"/>
      <c r="AT190" s="37"/>
      <c r="AU190" s="6">
        <f t="shared" si="593"/>
        <v>0</v>
      </c>
      <c r="AV190" s="6">
        <f t="shared" si="594"/>
        <v>0</v>
      </c>
      <c r="AW190" s="6">
        <f t="shared" si="595"/>
        <v>0</v>
      </c>
      <c r="AX190" s="6">
        <f t="shared" si="596"/>
        <v>0</v>
      </c>
      <c r="AY190" s="193">
        <f t="shared" si="597"/>
        <v>5.6740334309306508</v>
      </c>
      <c r="AZ190" s="193">
        <f t="shared" si="598"/>
        <v>4.1745731882913786</v>
      </c>
      <c r="BA190" s="193">
        <f t="shared" si="599"/>
        <v>3.8150380693314694</v>
      </c>
      <c r="BB190" s="193">
        <f t="shared" si="600"/>
        <v>3.9040600573940507</v>
      </c>
      <c r="BC190" s="72">
        <f t="shared" si="601"/>
        <v>56312.210093717425</v>
      </c>
      <c r="BG190" s="3">
        <f t="shared" si="602"/>
        <v>6.8539774148923129</v>
      </c>
      <c r="BH190" s="6">
        <f t="shared" si="603"/>
        <v>0</v>
      </c>
      <c r="BI190" s="6">
        <f t="shared" si="604"/>
        <v>0</v>
      </c>
      <c r="BJ190" s="6">
        <f t="shared" si="605"/>
        <v>0</v>
      </c>
      <c r="BK190" s="193">
        <f t="shared" si="606"/>
        <v>5.6972971854438406</v>
      </c>
      <c r="BL190" s="193">
        <f t="shared" si="607"/>
        <v>4.1745731882913786</v>
      </c>
      <c r="BM190" s="193">
        <f t="shared" si="608"/>
        <v>3.8150380693314694</v>
      </c>
      <c r="BN190" s="193">
        <f t="shared" si="609"/>
        <v>3.9040600573940507</v>
      </c>
      <c r="BO190" s="72">
        <f t="shared" si="610"/>
        <v>56325.646765825579</v>
      </c>
      <c r="BS190" s="3">
        <f t="shared" si="611"/>
        <v>6.8539990097161194</v>
      </c>
      <c r="BT190" s="6">
        <f t="shared" si="612"/>
        <v>0</v>
      </c>
      <c r="BU190" s="6">
        <f t="shared" si="613"/>
        <v>0</v>
      </c>
      <c r="BV190" s="6">
        <f t="shared" si="614"/>
        <v>0</v>
      </c>
      <c r="BW190" s="193">
        <f t="shared" si="615"/>
        <v>5.6972972578949301</v>
      </c>
      <c r="BX190" s="193">
        <f t="shared" si="616"/>
        <v>4.1745731882913786</v>
      </c>
      <c r="BY190" s="193">
        <f t="shared" si="773"/>
        <v>3.8150380693314694</v>
      </c>
      <c r="BZ190" s="193">
        <f t="shared" si="617"/>
        <v>3.9040600573940507</v>
      </c>
      <c r="CA190" s="72">
        <f t="shared" si="618"/>
        <v>56325.646765825579</v>
      </c>
      <c r="CE190" s="3">
        <f t="shared" si="619"/>
        <v>0</v>
      </c>
      <c r="CF190" s="6">
        <f t="shared" si="620"/>
        <v>6.6184501510896165</v>
      </c>
      <c r="CG190" s="6">
        <f t="shared" si="621"/>
        <v>0</v>
      </c>
      <c r="CH190" s="6">
        <f t="shared" si="622"/>
        <v>0</v>
      </c>
      <c r="CI190" s="193">
        <f t="shared" si="623"/>
        <v>5.6740334309306508</v>
      </c>
      <c r="CJ190" s="193">
        <f t="shared" si="624"/>
        <v>4.2715214630814886</v>
      </c>
      <c r="CK190" s="193">
        <f t="shared" si="774"/>
        <v>3.8150380693314694</v>
      </c>
      <c r="CL190" s="193">
        <f t="shared" si="625"/>
        <v>3.9040600573940507</v>
      </c>
      <c r="CM190" s="72">
        <f t="shared" si="626"/>
        <v>56553.885422431922</v>
      </c>
      <c r="CQ190" s="3">
        <f t="shared" si="627"/>
        <v>0</v>
      </c>
      <c r="CR190" s="6">
        <f t="shared" si="628"/>
        <v>6.618522132215257</v>
      </c>
      <c r="CS190" s="6">
        <f t="shared" si="629"/>
        <v>0</v>
      </c>
      <c r="CT190" s="6">
        <f t="shared" si="630"/>
        <v>0</v>
      </c>
      <c r="CU190" s="193">
        <f t="shared" si="631"/>
        <v>5.6740334309306508</v>
      </c>
      <c r="CV190" s="193">
        <f t="shared" si="632"/>
        <v>4.2715224679754007</v>
      </c>
      <c r="CW190" s="193">
        <f t="shared" si="775"/>
        <v>3.8150380693314694</v>
      </c>
      <c r="CX190" s="193">
        <f t="shared" si="633"/>
        <v>3.9040600573940507</v>
      </c>
      <c r="CY190" s="72">
        <f t="shared" si="634"/>
        <v>56553.887932826961</v>
      </c>
      <c r="DC190" s="3">
        <f t="shared" si="635"/>
        <v>0</v>
      </c>
      <c r="DD190" s="6">
        <f t="shared" si="636"/>
        <v>0</v>
      </c>
      <c r="DE190" s="6">
        <f t="shared" si="637"/>
        <v>5.2527613984302262</v>
      </c>
      <c r="DF190" s="6">
        <f t="shared" si="638"/>
        <v>0</v>
      </c>
      <c r="DG190" s="193">
        <f t="shared" si="639"/>
        <v>5.6740334309306508</v>
      </c>
      <c r="DH190" s="193">
        <f t="shared" si="640"/>
        <v>4.1745731882913786</v>
      </c>
      <c r="DI190" s="193">
        <f t="shared" si="776"/>
        <v>3.924568881315126</v>
      </c>
      <c r="DJ190" s="193">
        <f t="shared" si="641"/>
        <v>3.9040600573940507</v>
      </c>
      <c r="DK190" s="72">
        <f t="shared" si="642"/>
        <v>56848.471581254133</v>
      </c>
      <c r="DO190" s="3">
        <f t="shared" si="643"/>
        <v>0</v>
      </c>
      <c r="DP190" s="6">
        <f t="shared" si="644"/>
        <v>0</v>
      </c>
      <c r="DQ190" s="6">
        <f t="shared" si="645"/>
        <v>5.0027265180956917</v>
      </c>
      <c r="DR190" s="6">
        <f t="shared" si="646"/>
        <v>0</v>
      </c>
      <c r="DS190" s="193">
        <f t="shared" si="647"/>
        <v>5.6740334309306508</v>
      </c>
      <c r="DT190" s="193">
        <f t="shared" si="648"/>
        <v>4.1745731882913786</v>
      </c>
      <c r="DU190" s="193">
        <f t="shared" si="777"/>
        <v>3.9196182959773607</v>
      </c>
      <c r="DV190" s="193">
        <f t="shared" si="649"/>
        <v>3.9040600573940507</v>
      </c>
      <c r="DW190" s="72">
        <f t="shared" si="650"/>
        <v>56824.123748058119</v>
      </c>
      <c r="EA190" s="3">
        <f t="shared" si="651"/>
        <v>0</v>
      </c>
      <c r="EB190" s="6">
        <f t="shared" si="652"/>
        <v>0</v>
      </c>
      <c r="EC190" s="6">
        <f t="shared" si="653"/>
        <v>0</v>
      </c>
      <c r="ED190" s="6">
        <f t="shared" si="654"/>
        <v>16.639949603217801</v>
      </c>
      <c r="EE190" s="193">
        <f t="shared" si="655"/>
        <v>5.6740334309306508</v>
      </c>
      <c r="EF190" s="193">
        <f t="shared" si="656"/>
        <v>4.1745731882913786</v>
      </c>
      <c r="EG190" s="193">
        <f t="shared" si="778"/>
        <v>3.8150380693314694</v>
      </c>
      <c r="EH190" s="193">
        <f t="shared" si="657"/>
        <v>4.1933355838897626</v>
      </c>
      <c r="EI190" s="72">
        <f t="shared" si="658"/>
        <v>58374.188406656416</v>
      </c>
      <c r="EM190" s="3">
        <f t="shared" si="659"/>
        <v>0</v>
      </c>
      <c r="EN190" s="6">
        <f t="shared" si="660"/>
        <v>0</v>
      </c>
      <c r="EO190" s="6">
        <f t="shared" si="661"/>
        <v>0</v>
      </c>
      <c r="EP190" s="6">
        <f t="shared" si="662"/>
        <v>5.5467867644872024</v>
      </c>
      <c r="EQ190" s="193">
        <f t="shared" si="663"/>
        <v>5.6740334309306508</v>
      </c>
      <c r="ER190" s="193">
        <f t="shared" si="664"/>
        <v>4.1745731882913786</v>
      </c>
      <c r="ES190" s="193">
        <f t="shared" si="779"/>
        <v>3.8150380693314694</v>
      </c>
      <c r="ET190" s="193">
        <f t="shared" si="665"/>
        <v>4.0100607416484202</v>
      </c>
      <c r="EU190" s="72">
        <f t="shared" si="666"/>
        <v>57059.197380386911</v>
      </c>
      <c r="EY190" s="3">
        <f t="shared" si="667"/>
        <v>6.8539774148923129</v>
      </c>
      <c r="EZ190" s="6">
        <f t="shared" si="668"/>
        <v>6.6184501510896165</v>
      </c>
      <c r="FA190" s="6">
        <f t="shared" si="669"/>
        <v>5.2527613984302262</v>
      </c>
      <c r="FB190" s="6">
        <f t="shared" si="670"/>
        <v>16.639949603217801</v>
      </c>
      <c r="FC190" s="193">
        <f t="shared" si="671"/>
        <v>5.6972971854438406</v>
      </c>
      <c r="FD190" s="193">
        <f t="shared" si="672"/>
        <v>4.2715214630814886</v>
      </c>
      <c r="FE190" s="193">
        <f t="shared" si="780"/>
        <v>3.924568881315126</v>
      </c>
      <c r="FF190" s="193">
        <f t="shared" si="673"/>
        <v>4.1933355838897626</v>
      </c>
      <c r="FG190" s="72">
        <f t="shared" si="674"/>
        <v>59197.118273673666</v>
      </c>
      <c r="FK190" s="3">
        <f t="shared" si="675"/>
        <v>6.9938760998159628</v>
      </c>
      <c r="FL190" s="6">
        <f t="shared" si="676"/>
        <v>6.618522132215257</v>
      </c>
      <c r="FM190" s="6">
        <f t="shared" si="677"/>
        <v>5.0027265180956917</v>
      </c>
      <c r="FN190" s="6">
        <f t="shared" si="678"/>
        <v>5.5467867644872024</v>
      </c>
      <c r="FO190" s="193">
        <f t="shared" si="679"/>
        <v>5.6977664383832023</v>
      </c>
      <c r="FP190" s="193">
        <f t="shared" si="680"/>
        <v>4.2715224679754007</v>
      </c>
      <c r="FQ190" s="193">
        <f t="shared" si="781"/>
        <v>3.9196182959773607</v>
      </c>
      <c r="FR190" s="193">
        <f t="shared" si="681"/>
        <v>4.0100607416484202</v>
      </c>
      <c r="FS190" s="205">
        <f t="shared" si="682"/>
        <v>57839.087479024041</v>
      </c>
      <c r="FW190" s="3">
        <f t="shared" si="683"/>
        <v>8.0429326807409787</v>
      </c>
      <c r="FX190" s="6">
        <f t="shared" si="684"/>
        <v>7.4788486707312662</v>
      </c>
      <c r="FY190" s="6">
        <f t="shared" si="685"/>
        <v>6.2032610800509334</v>
      </c>
      <c r="FZ190" s="6">
        <f t="shared" si="686"/>
        <v>6.5450468439323357</v>
      </c>
      <c r="GA190" s="193">
        <f t="shared" si="687"/>
        <v>5.701278220736258</v>
      </c>
      <c r="GB190" s="193">
        <f t="shared" si="688"/>
        <v>4.2834615125237727</v>
      </c>
      <c r="GC190" s="193">
        <f t="shared" si="782"/>
        <v>3.9431678300217254</v>
      </c>
      <c r="GD190" s="193">
        <f t="shared" si="689"/>
        <v>4.0279996186004148</v>
      </c>
      <c r="GE190" s="72">
        <f t="shared" si="690"/>
        <v>58119.203773838541</v>
      </c>
      <c r="GI190" s="3">
        <f t="shared" si="691"/>
        <v>7.6932399554913724</v>
      </c>
      <c r="GJ190" s="6">
        <f t="shared" si="692"/>
        <v>7.2802951661985791</v>
      </c>
      <c r="GK190" s="6">
        <f t="shared" si="693"/>
        <v>5.5028928935935699</v>
      </c>
      <c r="GL190" s="6">
        <f t="shared" si="694"/>
        <v>6.1013148545131948</v>
      </c>
      <c r="GM190" s="193">
        <f t="shared" si="695"/>
        <v>5.7001089722914537</v>
      </c>
      <c r="GN190" s="193">
        <f t="shared" si="696"/>
        <v>4.2807187430499036</v>
      </c>
      <c r="GO190" s="193">
        <f t="shared" si="783"/>
        <v>3.9294969778678697</v>
      </c>
      <c r="GP190" s="193">
        <f t="shared" si="697"/>
        <v>4.0200653940545115</v>
      </c>
      <c r="GQ190" s="72">
        <f t="shared" si="698"/>
        <v>57985.538698708115</v>
      </c>
      <c r="GU190" s="3">
        <f t="shared" si="699"/>
        <v>9.0920108564898037</v>
      </c>
      <c r="GV190" s="6">
        <f t="shared" si="700"/>
        <v>7.9421401813075398</v>
      </c>
      <c r="GW190" s="6">
        <f t="shared" si="701"/>
        <v>6.5034188742469459</v>
      </c>
      <c r="GX190" s="6">
        <f t="shared" si="702"/>
        <v>6.9333123346740848</v>
      </c>
      <c r="GY190" s="193">
        <f t="shared" si="703"/>
        <v>5.7047777855305144</v>
      </c>
      <c r="GZ190" s="193">
        <f t="shared" si="704"/>
        <v>4.2898322033866485</v>
      </c>
      <c r="HA190" s="193">
        <f t="shared" si="784"/>
        <v>3.9489700348137826</v>
      </c>
      <c r="HB190" s="193">
        <f t="shared" si="705"/>
        <v>4.0348907975000659</v>
      </c>
      <c r="HC190" s="205">
        <f t="shared" si="706"/>
        <v>58216.698230481707</v>
      </c>
      <c r="HG190" s="3">
        <f t="shared" si="507"/>
        <v>8.0429326807409787</v>
      </c>
      <c r="HH190" s="6">
        <f t="shared" si="508"/>
        <v>0</v>
      </c>
      <c r="HI190" s="6">
        <f t="shared" si="509"/>
        <v>0</v>
      </c>
      <c r="HJ190" s="6">
        <f t="shared" si="510"/>
        <v>0</v>
      </c>
      <c r="HK190" s="193">
        <f t="shared" si="707"/>
        <v>5.701278220736258</v>
      </c>
      <c r="HL190" s="193">
        <f t="shared" si="707"/>
        <v>4.1745731882913786</v>
      </c>
      <c r="HM190" s="193">
        <f t="shared" si="707"/>
        <v>3.8150380693314694</v>
      </c>
      <c r="HN190" s="193">
        <f t="shared" si="511"/>
        <v>3.9040600573940507</v>
      </c>
      <c r="HO190" s="212">
        <f t="shared" si="708"/>
        <v>56327.946452202894</v>
      </c>
      <c r="HS190" s="3">
        <f t="shared" si="512"/>
        <v>7.6932399554913724</v>
      </c>
      <c r="HT190" s="6">
        <f t="shared" si="513"/>
        <v>0</v>
      </c>
      <c r="HU190" s="6">
        <f t="shared" si="514"/>
        <v>0</v>
      </c>
      <c r="HV190" s="6">
        <f t="shared" si="515"/>
        <v>0</v>
      </c>
      <c r="HW190" s="193">
        <f t="shared" si="709"/>
        <v>5.7001089722914537</v>
      </c>
      <c r="HX190" s="193">
        <f t="shared" si="710"/>
        <v>4.1745731882913786</v>
      </c>
      <c r="HY190" s="193">
        <f t="shared" si="711"/>
        <v>3.8150380693314694</v>
      </c>
      <c r="HZ190" s="193">
        <f t="shared" si="516"/>
        <v>3.9040600573940507</v>
      </c>
      <c r="IA190" s="212">
        <f t="shared" si="712"/>
        <v>56327.271013958292</v>
      </c>
      <c r="IE190" s="3">
        <f t="shared" si="517"/>
        <v>9.0920108564898037</v>
      </c>
      <c r="IF190" s="6">
        <f t="shared" si="518"/>
        <v>0</v>
      </c>
      <c r="IG190" s="6">
        <f t="shared" si="519"/>
        <v>0</v>
      </c>
      <c r="IH190" s="6">
        <f t="shared" si="520"/>
        <v>0</v>
      </c>
      <c r="II190" s="193">
        <f t="shared" si="713"/>
        <v>5.7047777855305144</v>
      </c>
      <c r="IJ190" s="193">
        <f t="shared" si="714"/>
        <v>4.1745731882913786</v>
      </c>
      <c r="IK190" s="193">
        <f t="shared" si="715"/>
        <v>3.8150380693314694</v>
      </c>
      <c r="IL190" s="193">
        <f t="shared" si="521"/>
        <v>3.9040600573940507</v>
      </c>
      <c r="IM190" s="205">
        <f t="shared" si="716"/>
        <v>56329.968089693008</v>
      </c>
      <c r="IQ190" s="3">
        <f t="shared" si="522"/>
        <v>0</v>
      </c>
      <c r="IR190" s="6">
        <f t="shared" si="523"/>
        <v>7.4788486707312662</v>
      </c>
      <c r="IS190" s="6">
        <f t="shared" si="524"/>
        <v>0</v>
      </c>
      <c r="IT190" s="6">
        <f t="shared" si="525"/>
        <v>0</v>
      </c>
      <c r="IU190" s="193">
        <f t="shared" si="717"/>
        <v>5.6740334309306508</v>
      </c>
      <c r="IV190" s="193">
        <f t="shared" si="718"/>
        <v>4.2834615125237727</v>
      </c>
      <c r="IW190" s="193">
        <f t="shared" si="719"/>
        <v>3.8150380693314694</v>
      </c>
      <c r="IX190" s="193">
        <f t="shared" si="526"/>
        <v>3.9040600573940507</v>
      </c>
      <c r="IY190" s="212">
        <f t="shared" si="720"/>
        <v>56583.721552988267</v>
      </c>
      <c r="JC190" s="3">
        <f t="shared" si="527"/>
        <v>0</v>
      </c>
      <c r="JD190" s="6">
        <f t="shared" si="528"/>
        <v>7.2802951661985791</v>
      </c>
      <c r="JE190" s="6">
        <f t="shared" si="529"/>
        <v>0</v>
      </c>
      <c r="JF190" s="6">
        <f t="shared" si="530"/>
        <v>0</v>
      </c>
      <c r="JG190" s="193">
        <f t="shared" si="721"/>
        <v>5.6740334309306508</v>
      </c>
      <c r="JH190" s="193">
        <f t="shared" si="722"/>
        <v>4.2807187430499036</v>
      </c>
      <c r="JI190" s="193">
        <f t="shared" si="723"/>
        <v>3.8150380693314694</v>
      </c>
      <c r="JJ190" s="193">
        <f t="shared" si="531"/>
        <v>3.9040600573940507</v>
      </c>
      <c r="JK190" s="212">
        <f t="shared" si="724"/>
        <v>56576.866451363909</v>
      </c>
      <c r="JO190" s="3">
        <f t="shared" si="532"/>
        <v>0</v>
      </c>
      <c r="JP190" s="6">
        <f t="shared" si="533"/>
        <v>7.9421401813075398</v>
      </c>
      <c r="JQ190" s="6">
        <f t="shared" si="534"/>
        <v>0</v>
      </c>
      <c r="JR190" s="6">
        <f t="shared" si="535"/>
        <v>0</v>
      </c>
      <c r="JS190" s="193">
        <f t="shared" si="725"/>
        <v>5.6740334309306508</v>
      </c>
      <c r="JT190" s="193">
        <f t="shared" si="726"/>
        <v>4.2898322033866485</v>
      </c>
      <c r="JU190" s="193">
        <f t="shared" si="727"/>
        <v>3.8150380693314694</v>
      </c>
      <c r="JV190" s="193">
        <f t="shared" si="536"/>
        <v>3.9040600573940507</v>
      </c>
      <c r="JW190" s="205">
        <f t="shared" si="728"/>
        <v>56599.647253340285</v>
      </c>
      <c r="KA190" s="3">
        <f t="shared" si="537"/>
        <v>0</v>
      </c>
      <c r="KB190" s="6">
        <f t="shared" si="538"/>
        <v>0</v>
      </c>
      <c r="KC190" s="6">
        <f t="shared" si="539"/>
        <v>6.2032610800509334</v>
      </c>
      <c r="KD190" s="6">
        <f t="shared" si="540"/>
        <v>0</v>
      </c>
      <c r="KE190" s="193">
        <f t="shared" si="729"/>
        <v>5.6740334309306508</v>
      </c>
      <c r="KF190" s="193">
        <f t="shared" si="730"/>
        <v>4.1745731882913786</v>
      </c>
      <c r="KG190" s="193">
        <f t="shared" si="731"/>
        <v>3.9431678300217254</v>
      </c>
      <c r="KH190" s="193">
        <f t="shared" si="541"/>
        <v>3.9040600573940507</v>
      </c>
      <c r="KI190" s="212">
        <f t="shared" si="732"/>
        <v>56940.037679387613</v>
      </c>
      <c r="KM190" s="3">
        <f t="shared" si="542"/>
        <v>0</v>
      </c>
      <c r="KN190" s="6">
        <f t="shared" si="543"/>
        <v>0</v>
      </c>
      <c r="KO190" s="6">
        <f t="shared" si="544"/>
        <v>5.5028928935935699</v>
      </c>
      <c r="KP190" s="6">
        <f t="shared" si="545"/>
        <v>0</v>
      </c>
      <c r="KQ190" s="193">
        <f t="shared" si="733"/>
        <v>5.6740334309306508</v>
      </c>
      <c r="KR190" s="193">
        <f t="shared" si="734"/>
        <v>4.1745731882913786</v>
      </c>
      <c r="KS190" s="193">
        <f t="shared" si="735"/>
        <v>3.9294969778678697</v>
      </c>
      <c r="KT190" s="193">
        <f t="shared" si="546"/>
        <v>3.9040600573940507</v>
      </c>
      <c r="KU190" s="212">
        <f t="shared" si="736"/>
        <v>56872.719172225668</v>
      </c>
      <c r="KY190" s="3">
        <f t="shared" si="547"/>
        <v>0</v>
      </c>
      <c r="KZ190" s="6">
        <f t="shared" si="548"/>
        <v>0</v>
      </c>
      <c r="LA190" s="6">
        <f t="shared" si="549"/>
        <v>6.5034188742469459</v>
      </c>
      <c r="LB190" s="6">
        <f t="shared" si="550"/>
        <v>0</v>
      </c>
      <c r="LC190" s="193">
        <f t="shared" si="737"/>
        <v>5.6740334309306508</v>
      </c>
      <c r="LD190" s="193">
        <f t="shared" si="738"/>
        <v>4.1745731882913786</v>
      </c>
      <c r="LE190" s="193">
        <f t="shared" si="739"/>
        <v>3.9489700348137826</v>
      </c>
      <c r="LF190" s="193">
        <f t="shared" si="551"/>
        <v>3.9040600573940507</v>
      </c>
      <c r="LG190" s="205">
        <f t="shared" si="740"/>
        <v>56968.633188038068</v>
      </c>
      <c r="LK190" s="3">
        <f t="shared" si="552"/>
        <v>0</v>
      </c>
      <c r="LL190" s="6">
        <f t="shared" si="553"/>
        <v>0</v>
      </c>
      <c r="LM190" s="6">
        <f t="shared" si="554"/>
        <v>0</v>
      </c>
      <c r="LN190" s="6">
        <f t="shared" si="555"/>
        <v>6.5450468439323357</v>
      </c>
      <c r="LO190" s="193">
        <f t="shared" si="741"/>
        <v>5.6740334309306508</v>
      </c>
      <c r="LP190" s="193">
        <f t="shared" si="742"/>
        <v>4.1745731882913786</v>
      </c>
      <c r="LQ190" s="193">
        <f t="shared" si="743"/>
        <v>3.8150380693314694</v>
      </c>
      <c r="LR190" s="193">
        <f t="shared" si="556"/>
        <v>4.0279996186004148</v>
      </c>
      <c r="LS190" s="212">
        <f t="shared" si="744"/>
        <v>57186.589496673972</v>
      </c>
      <c r="LW190" s="3">
        <f t="shared" si="557"/>
        <v>0</v>
      </c>
      <c r="LX190" s="6">
        <f t="shared" si="558"/>
        <v>0</v>
      </c>
      <c r="LY190" s="6">
        <f t="shared" si="559"/>
        <v>0</v>
      </c>
      <c r="LZ190" s="6">
        <f t="shared" si="560"/>
        <v>6.1013148545131948</v>
      </c>
      <c r="MA190" s="193">
        <f t="shared" si="745"/>
        <v>5.6740334309306508</v>
      </c>
      <c r="MB190" s="193">
        <f t="shared" si="746"/>
        <v>4.1745731882913786</v>
      </c>
      <c r="MC190" s="193">
        <f t="shared" si="747"/>
        <v>3.8150380693314694</v>
      </c>
      <c r="MD190" s="193">
        <f t="shared" si="561"/>
        <v>4.0200653940545115</v>
      </c>
      <c r="ME190" s="212">
        <f t="shared" si="748"/>
        <v>57130.20992177142</v>
      </c>
      <c r="MI190" s="3">
        <f t="shared" si="562"/>
        <v>0</v>
      </c>
      <c r="MJ190" s="6">
        <f t="shared" si="563"/>
        <v>0</v>
      </c>
      <c r="MK190" s="6">
        <f t="shared" si="564"/>
        <v>0</v>
      </c>
      <c r="ML190" s="6">
        <f t="shared" si="565"/>
        <v>6.9333123346740848</v>
      </c>
      <c r="MM190" s="193">
        <f t="shared" si="749"/>
        <v>5.6740334309306508</v>
      </c>
      <c r="MN190" s="193">
        <f t="shared" si="750"/>
        <v>4.1745731882913786</v>
      </c>
      <c r="MO190" s="193">
        <f t="shared" si="751"/>
        <v>3.8150380693314694</v>
      </c>
      <c r="MP190" s="193">
        <f t="shared" si="566"/>
        <v>4.0348907975000659</v>
      </c>
      <c r="MQ190" s="205">
        <f t="shared" si="752"/>
        <v>57235.602470008438</v>
      </c>
      <c r="MT190" s="3">
        <f t="shared" si="567"/>
        <v>6.6441617797425483</v>
      </c>
      <c r="MU190" s="6">
        <f t="shared" si="568"/>
        <v>6.6184501510896165</v>
      </c>
      <c r="MV190" s="6">
        <f t="shared" si="569"/>
        <v>5.7530243887569137</v>
      </c>
      <c r="MW190" s="6">
        <f t="shared" si="570"/>
        <v>6.6559798412871212</v>
      </c>
      <c r="MX190" s="193">
        <f t="shared" si="753"/>
        <v>5.6965930016576456</v>
      </c>
      <c r="MY190" s="193">
        <f t="shared" si="754"/>
        <v>4.2715214630814886</v>
      </c>
      <c r="MZ190" s="193">
        <f t="shared" si="755"/>
        <v>3.9344009073340458</v>
      </c>
      <c r="NA190" s="193">
        <f t="shared" si="571"/>
        <v>4.0299733773732109</v>
      </c>
      <c r="NB190" s="212">
        <f t="shared" si="756"/>
        <v>58055.962310849143</v>
      </c>
      <c r="NF190" s="3">
        <f t="shared" si="572"/>
        <v>6.6441617797425474</v>
      </c>
      <c r="NG190" s="6">
        <f t="shared" si="573"/>
        <v>0</v>
      </c>
      <c r="NH190" s="6">
        <f t="shared" si="574"/>
        <v>0</v>
      </c>
      <c r="NI190" s="6">
        <f t="shared" si="575"/>
        <v>0</v>
      </c>
      <c r="NJ190" s="193">
        <f t="shared" si="757"/>
        <v>5.6965930016576456</v>
      </c>
      <c r="NK190" s="193">
        <f t="shared" si="758"/>
        <v>4.1745731882913786</v>
      </c>
      <c r="NL190" s="193">
        <f t="shared" si="759"/>
        <v>3.8150380693314694</v>
      </c>
      <c r="NM190" s="193">
        <f t="shared" si="576"/>
        <v>3.9040600573940507</v>
      </c>
      <c r="NN190" s="212">
        <f t="shared" si="760"/>
        <v>56325.239996521595</v>
      </c>
      <c r="NR190" s="3">
        <f t="shared" si="577"/>
        <v>0</v>
      </c>
      <c r="NS190" s="6">
        <f t="shared" si="578"/>
        <v>6.6184501510896165</v>
      </c>
      <c r="NT190" s="6">
        <f t="shared" si="579"/>
        <v>0</v>
      </c>
      <c r="NU190" s="6">
        <f t="shared" si="580"/>
        <v>0</v>
      </c>
      <c r="NV190" s="193">
        <f t="shared" si="761"/>
        <v>5.6740334309306508</v>
      </c>
      <c r="NW190" s="193">
        <f t="shared" si="762"/>
        <v>4.2715214630814886</v>
      </c>
      <c r="NX190" s="193">
        <f t="shared" si="763"/>
        <v>3.8150380693314694</v>
      </c>
      <c r="NY190" s="193">
        <f t="shared" si="581"/>
        <v>3.9040600573940507</v>
      </c>
      <c r="NZ190" s="212">
        <f t="shared" si="764"/>
        <v>56553.885422431922</v>
      </c>
      <c r="OD190" s="3">
        <f t="shared" si="582"/>
        <v>0</v>
      </c>
      <c r="OE190" s="6">
        <f t="shared" si="583"/>
        <v>0</v>
      </c>
      <c r="OF190" s="6">
        <f t="shared" si="584"/>
        <v>5.7530243887569137</v>
      </c>
      <c r="OG190" s="6">
        <f t="shared" si="585"/>
        <v>0</v>
      </c>
      <c r="OH190" s="193">
        <f t="shared" si="765"/>
        <v>5.6740334309306508</v>
      </c>
      <c r="OI190" s="193">
        <f t="shared" si="766"/>
        <v>4.1745731882913786</v>
      </c>
      <c r="OJ190" s="193">
        <f t="shared" si="767"/>
        <v>3.9344009073340458</v>
      </c>
      <c r="OK190" s="193">
        <f t="shared" si="586"/>
        <v>3.9040600573940507</v>
      </c>
      <c r="OL190" s="212">
        <f t="shared" si="768"/>
        <v>56896.858120852128</v>
      </c>
      <c r="OP190" s="3">
        <f t="shared" si="587"/>
        <v>0</v>
      </c>
      <c r="OQ190" s="6">
        <f t="shared" si="588"/>
        <v>0</v>
      </c>
      <c r="OR190" s="6">
        <f t="shared" si="589"/>
        <v>0</v>
      </c>
      <c r="OS190" s="6">
        <f t="shared" si="590"/>
        <v>6.6559798412871212</v>
      </c>
      <c r="OT190" s="193">
        <f t="shared" si="769"/>
        <v>5.6740334309306508</v>
      </c>
      <c r="OU190" s="193">
        <f t="shared" si="770"/>
        <v>4.1745731882913786</v>
      </c>
      <c r="OV190" s="193">
        <f t="shared" si="771"/>
        <v>3.8150380693314694</v>
      </c>
      <c r="OW190" s="193">
        <f t="shared" si="591"/>
        <v>4.0299733773732109</v>
      </c>
      <c r="OX190" s="232">
        <f t="shared" si="772"/>
        <v>57200.623411541193</v>
      </c>
    </row>
    <row r="191" spans="2:414" x14ac:dyDescent="0.2">
      <c r="B191" s="81">
        <v>45500</v>
      </c>
      <c r="C191">
        <v>135</v>
      </c>
      <c r="D191">
        <v>11.49181483414749</v>
      </c>
      <c r="E191">
        <v>0</v>
      </c>
      <c r="F191">
        <v>0</v>
      </c>
      <c r="G191">
        <v>0</v>
      </c>
      <c r="H191">
        <v>0</v>
      </c>
      <c r="I191">
        <v>0</v>
      </c>
      <c r="J191">
        <v>0</v>
      </c>
      <c r="K191">
        <v>0</v>
      </c>
      <c r="L191">
        <v>0</v>
      </c>
      <c r="M191">
        <v>0</v>
      </c>
      <c r="N191">
        <v>0</v>
      </c>
      <c r="O191">
        <v>0</v>
      </c>
      <c r="P191">
        <v>0</v>
      </c>
      <c r="Q191">
        <v>1</v>
      </c>
      <c r="R191">
        <v>0</v>
      </c>
      <c r="S191">
        <v>0</v>
      </c>
      <c r="T191">
        <v>18225</v>
      </c>
      <c r="U191">
        <v>7.0563769897317483</v>
      </c>
      <c r="V191">
        <v>6.2323165124441573</v>
      </c>
      <c r="W191">
        <v>4.9941853609208229</v>
      </c>
      <c r="X191">
        <v>5.6242145858172004</v>
      </c>
      <c r="Y191" s="3">
        <v>869.02727107965597</v>
      </c>
      <c r="Z191" s="3">
        <v>443.92098299164326</v>
      </c>
      <c r="AA191" s="3">
        <v>102.17421033991648</v>
      </c>
      <c r="AB191" s="3">
        <v>227.45116282468251</v>
      </c>
      <c r="AC191">
        <v>1</v>
      </c>
      <c r="AD191">
        <v>1</v>
      </c>
      <c r="AE191" s="6"/>
      <c r="AF191" s="1" t="s">
        <v>2</v>
      </c>
      <c r="AG191">
        <v>135</v>
      </c>
      <c r="AH191" s="189">
        <v>45500</v>
      </c>
      <c r="AI191">
        <f t="shared" si="592"/>
        <v>7</v>
      </c>
      <c r="AJ191">
        <v>135</v>
      </c>
      <c r="AK191">
        <v>1</v>
      </c>
      <c r="AL191">
        <v>1</v>
      </c>
      <c r="AM191">
        <v>0</v>
      </c>
      <c r="AN191">
        <v>0</v>
      </c>
      <c r="AO191">
        <v>1</v>
      </c>
      <c r="AP191">
        <v>0</v>
      </c>
      <c r="AQ191">
        <v>0</v>
      </c>
      <c r="AS191" s="37"/>
      <c r="AT191" s="37"/>
      <c r="AU191" s="6">
        <f t="shared" si="593"/>
        <v>0</v>
      </c>
      <c r="AV191" s="6">
        <f t="shared" si="594"/>
        <v>0</v>
      </c>
      <c r="AW191" s="6">
        <f t="shared" si="595"/>
        <v>0</v>
      </c>
      <c r="AX191" s="6">
        <f t="shared" si="596"/>
        <v>0</v>
      </c>
      <c r="AY191" s="193">
        <f t="shared" si="597"/>
        <v>5.6740334309306508</v>
      </c>
      <c r="AZ191" s="193">
        <f t="shared" si="598"/>
        <v>4.1745731882913786</v>
      </c>
      <c r="BA191" s="193">
        <f t="shared" si="599"/>
        <v>3.8150380693314694</v>
      </c>
      <c r="BB191" s="193">
        <f t="shared" si="600"/>
        <v>3.9040600573940507</v>
      </c>
      <c r="BC191" s="72">
        <f t="shared" si="601"/>
        <v>56312.210093717425</v>
      </c>
      <c r="BG191" s="3">
        <f t="shared" si="602"/>
        <v>6.9152494499371135</v>
      </c>
      <c r="BH191" s="6">
        <f t="shared" si="603"/>
        <v>0</v>
      </c>
      <c r="BI191" s="6">
        <f t="shared" si="604"/>
        <v>0</v>
      </c>
      <c r="BJ191" s="6">
        <f t="shared" si="605"/>
        <v>0</v>
      </c>
      <c r="BK191" s="193">
        <f t="shared" si="606"/>
        <v>5.6975027332948409</v>
      </c>
      <c r="BL191" s="193">
        <f t="shared" si="607"/>
        <v>4.1745731882913786</v>
      </c>
      <c r="BM191" s="193">
        <f t="shared" si="608"/>
        <v>3.8150380693314694</v>
      </c>
      <c r="BN191" s="193">
        <f t="shared" si="609"/>
        <v>3.9040600573940507</v>
      </c>
      <c r="BO191" s="72">
        <f t="shared" si="610"/>
        <v>56325.765500377507</v>
      </c>
      <c r="BS191" s="3">
        <f t="shared" si="611"/>
        <v>6.9152712378106944</v>
      </c>
      <c r="BT191" s="6">
        <f t="shared" si="612"/>
        <v>0</v>
      </c>
      <c r="BU191" s="6">
        <f t="shared" si="613"/>
        <v>0</v>
      </c>
      <c r="BV191" s="6">
        <f t="shared" si="614"/>
        <v>0</v>
      </c>
      <c r="BW191" s="193">
        <f t="shared" si="615"/>
        <v>5.6975028063785933</v>
      </c>
      <c r="BX191" s="193">
        <f t="shared" si="616"/>
        <v>4.1745731882913786</v>
      </c>
      <c r="BY191" s="193">
        <f t="shared" si="773"/>
        <v>3.8150380693314694</v>
      </c>
      <c r="BZ191" s="193">
        <f t="shared" si="617"/>
        <v>3.9040600573940507</v>
      </c>
      <c r="CA191" s="72">
        <f t="shared" si="618"/>
        <v>56325.765500377507</v>
      </c>
      <c r="CE191" s="3">
        <f t="shared" si="619"/>
        <v>0</v>
      </c>
      <c r="CF191" s="6">
        <f t="shared" si="620"/>
        <v>6.2323165124441573</v>
      </c>
      <c r="CG191" s="6">
        <f t="shared" si="621"/>
        <v>0</v>
      </c>
      <c r="CH191" s="6">
        <f t="shared" si="622"/>
        <v>0</v>
      </c>
      <c r="CI191" s="193">
        <f t="shared" si="623"/>
        <v>5.6740334309306508</v>
      </c>
      <c r="CJ191" s="193">
        <f t="shared" si="624"/>
        <v>4.2661162522957374</v>
      </c>
      <c r="CK191" s="193">
        <f t="shared" si="774"/>
        <v>3.8150380693314694</v>
      </c>
      <c r="CL191" s="193">
        <f t="shared" si="625"/>
        <v>3.9040600573940507</v>
      </c>
      <c r="CM191" s="72">
        <f t="shared" si="626"/>
        <v>56540.383903587099</v>
      </c>
      <c r="CQ191" s="3">
        <f t="shared" si="627"/>
        <v>0</v>
      </c>
      <c r="CR191" s="6">
        <f t="shared" si="628"/>
        <v>6.2323842940467484</v>
      </c>
      <c r="CS191" s="6">
        <f t="shared" si="629"/>
        <v>0</v>
      </c>
      <c r="CT191" s="6">
        <f t="shared" si="630"/>
        <v>0</v>
      </c>
      <c r="CU191" s="193">
        <f t="shared" si="631"/>
        <v>5.6740334309306508</v>
      </c>
      <c r="CV191" s="193">
        <f t="shared" si="632"/>
        <v>4.2661172036907686</v>
      </c>
      <c r="CW191" s="193">
        <f t="shared" si="775"/>
        <v>3.8150380693314694</v>
      </c>
      <c r="CX191" s="193">
        <f t="shared" si="633"/>
        <v>3.9040600573940507</v>
      </c>
      <c r="CY191" s="72">
        <f t="shared" si="634"/>
        <v>56540.386279765502</v>
      </c>
      <c r="DC191" s="3">
        <f t="shared" si="635"/>
        <v>0</v>
      </c>
      <c r="DD191" s="6">
        <f t="shared" si="636"/>
        <v>0</v>
      </c>
      <c r="DE191" s="6">
        <f t="shared" si="637"/>
        <v>5.2438946289668644</v>
      </c>
      <c r="DF191" s="6">
        <f t="shared" si="638"/>
        <v>0</v>
      </c>
      <c r="DG191" s="193">
        <f t="shared" si="639"/>
        <v>5.6740334309306508</v>
      </c>
      <c r="DH191" s="193">
        <f t="shared" si="640"/>
        <v>4.1745731882913786</v>
      </c>
      <c r="DI191" s="193">
        <f t="shared" si="776"/>
        <v>3.9243937415195393</v>
      </c>
      <c r="DJ191" s="193">
        <f t="shared" si="641"/>
        <v>3.9040600573940507</v>
      </c>
      <c r="DK191" s="72">
        <f t="shared" si="642"/>
        <v>56847.610035525715</v>
      </c>
      <c r="DO191" s="3">
        <f t="shared" si="643"/>
        <v>0</v>
      </c>
      <c r="DP191" s="6">
        <f t="shared" si="644"/>
        <v>0</v>
      </c>
      <c r="DQ191" s="6">
        <f t="shared" si="645"/>
        <v>4.9942818126618116</v>
      </c>
      <c r="DR191" s="6">
        <f t="shared" si="646"/>
        <v>0</v>
      </c>
      <c r="DS191" s="193">
        <f t="shared" si="647"/>
        <v>5.6740334309306508</v>
      </c>
      <c r="DT191" s="193">
        <f t="shared" si="648"/>
        <v>4.1745731882913786</v>
      </c>
      <c r="DU191" s="193">
        <f t="shared" si="777"/>
        <v>3.9194506657600425</v>
      </c>
      <c r="DV191" s="193">
        <f t="shared" si="649"/>
        <v>3.9040600573940507</v>
      </c>
      <c r="DW191" s="72">
        <f t="shared" si="650"/>
        <v>56823.299496268453</v>
      </c>
      <c r="EA191" s="3">
        <f t="shared" si="651"/>
        <v>0</v>
      </c>
      <c r="EB191" s="6">
        <f t="shared" si="652"/>
        <v>0</v>
      </c>
      <c r="EC191" s="6">
        <f t="shared" si="653"/>
        <v>0</v>
      </c>
      <c r="ED191" s="6">
        <f t="shared" si="654"/>
        <v>16.872643757451602</v>
      </c>
      <c r="EE191" s="193">
        <f t="shared" si="655"/>
        <v>5.6740334309306508</v>
      </c>
      <c r="EF191" s="193">
        <f t="shared" si="656"/>
        <v>4.1745731882913786</v>
      </c>
      <c r="EG191" s="193">
        <f t="shared" si="778"/>
        <v>3.8150380693314694</v>
      </c>
      <c r="EH191" s="193">
        <f t="shared" si="657"/>
        <v>4.1968421441430976</v>
      </c>
      <c r="EI191" s="72">
        <f t="shared" si="658"/>
        <v>58399.641121381719</v>
      </c>
      <c r="EM191" s="3">
        <f t="shared" si="659"/>
        <v>0</v>
      </c>
      <c r="EN191" s="6">
        <f t="shared" si="660"/>
        <v>0</v>
      </c>
      <c r="EO191" s="6">
        <f t="shared" si="661"/>
        <v>0</v>
      </c>
      <c r="EP191" s="6">
        <f t="shared" si="662"/>
        <v>5.6243533969382993</v>
      </c>
      <c r="EQ191" s="193">
        <f t="shared" si="663"/>
        <v>5.6740334309306508</v>
      </c>
      <c r="ER191" s="193">
        <f t="shared" si="664"/>
        <v>4.1745731882913786</v>
      </c>
      <c r="ES191" s="193">
        <f t="shared" si="779"/>
        <v>3.8150380693314694</v>
      </c>
      <c r="ET191" s="193">
        <f t="shared" si="665"/>
        <v>4.0114662144786726</v>
      </c>
      <c r="EU191" s="72">
        <f t="shared" si="666"/>
        <v>57069.168027339438</v>
      </c>
      <c r="EY191" s="3">
        <f t="shared" si="667"/>
        <v>6.9152494499371135</v>
      </c>
      <c r="EZ191" s="6">
        <f t="shared" si="668"/>
        <v>6.2323165124441573</v>
      </c>
      <c r="FA191" s="6">
        <f t="shared" si="669"/>
        <v>5.2438946289668644</v>
      </c>
      <c r="FB191" s="6">
        <f t="shared" si="670"/>
        <v>16.872643757451602</v>
      </c>
      <c r="FC191" s="193">
        <f t="shared" si="671"/>
        <v>5.6975027332948409</v>
      </c>
      <c r="FD191" s="193">
        <f t="shared" si="672"/>
        <v>4.2661162522957374</v>
      </c>
      <c r="FE191" s="193">
        <f t="shared" si="780"/>
        <v>3.9243937415195393</v>
      </c>
      <c r="FF191" s="193">
        <f t="shared" si="673"/>
        <v>4.1968421441430976</v>
      </c>
      <c r="FG191" s="72">
        <f t="shared" si="674"/>
        <v>59208.018582449906</v>
      </c>
      <c r="FK191" s="3">
        <f t="shared" si="675"/>
        <v>7.056398777605331</v>
      </c>
      <c r="FL191" s="6">
        <f t="shared" si="676"/>
        <v>6.2323842940467484</v>
      </c>
      <c r="FM191" s="6">
        <f t="shared" si="677"/>
        <v>4.9942818126618116</v>
      </c>
      <c r="FN191" s="6">
        <f t="shared" si="678"/>
        <v>5.6243533969382993</v>
      </c>
      <c r="FO191" s="193">
        <f t="shared" si="679"/>
        <v>5.6979760829068908</v>
      </c>
      <c r="FP191" s="193">
        <f t="shared" si="680"/>
        <v>4.2661172036907686</v>
      </c>
      <c r="FQ191" s="193">
        <f t="shared" si="781"/>
        <v>3.9194506657600425</v>
      </c>
      <c r="FR191" s="193">
        <f t="shared" si="681"/>
        <v>4.0114662144786726</v>
      </c>
      <c r="FS191" s="205">
        <f t="shared" si="682"/>
        <v>57834.668936345959</v>
      </c>
      <c r="FW191" s="3">
        <f t="shared" si="683"/>
        <v>8.11483353819151</v>
      </c>
      <c r="FX191" s="6">
        <f t="shared" si="684"/>
        <v>7.0425176590618968</v>
      </c>
      <c r="FY191" s="6">
        <f t="shared" si="685"/>
        <v>6.1927898475418202</v>
      </c>
      <c r="FZ191" s="6">
        <f t="shared" si="686"/>
        <v>6.6365732112642961</v>
      </c>
      <c r="GA191" s="193">
        <f t="shared" si="687"/>
        <v>5.7015184623462591</v>
      </c>
      <c r="GB191" s="193">
        <f t="shared" si="688"/>
        <v>4.2774242132322069</v>
      </c>
      <c r="GC191" s="193">
        <f t="shared" si="782"/>
        <v>3.9429648067330501</v>
      </c>
      <c r="GD191" s="193">
        <f t="shared" si="689"/>
        <v>4.0296283688359678</v>
      </c>
      <c r="GE191" s="72">
        <f t="shared" si="690"/>
        <v>58114.594701668073</v>
      </c>
      <c r="GI191" s="3">
        <f t="shared" si="691"/>
        <v>7.7620146887049239</v>
      </c>
      <c r="GJ191" s="6">
        <f t="shared" si="692"/>
        <v>6.8555481636885736</v>
      </c>
      <c r="GK191" s="6">
        <f t="shared" si="693"/>
        <v>5.493603897012906</v>
      </c>
      <c r="GL191" s="6">
        <f t="shared" si="694"/>
        <v>6.186636044398921</v>
      </c>
      <c r="GM191" s="193">
        <f t="shared" si="695"/>
        <v>5.7003390386307373</v>
      </c>
      <c r="GN191" s="193">
        <f t="shared" si="696"/>
        <v>4.274826010149039</v>
      </c>
      <c r="GO191" s="193">
        <f t="shared" si="783"/>
        <v>3.9293143993847144</v>
      </c>
      <c r="GP191" s="193">
        <f t="shared" si="697"/>
        <v>4.0215958904125699</v>
      </c>
      <c r="GQ191" s="72">
        <f t="shared" si="698"/>
        <v>57980.698790650058</v>
      </c>
      <c r="GU191" s="3">
        <f t="shared" si="699"/>
        <v>9.1732900866512725</v>
      </c>
      <c r="GV191" s="6">
        <f t="shared" si="700"/>
        <v>7.478779814932988</v>
      </c>
      <c r="GW191" s="6">
        <f t="shared" si="701"/>
        <v>6.4924409691970704</v>
      </c>
      <c r="GX191" s="6">
        <f t="shared" si="702"/>
        <v>7.0302682322715002</v>
      </c>
      <c r="GY191" s="193">
        <f t="shared" si="703"/>
        <v>5.7050484101493879</v>
      </c>
      <c r="GZ191" s="193">
        <f t="shared" si="704"/>
        <v>4.2834605626694016</v>
      </c>
      <c r="HA191" s="193">
        <f t="shared" si="784"/>
        <v>3.9487584183143634</v>
      </c>
      <c r="HB191" s="193">
        <f t="shared" si="705"/>
        <v>4.0366042469598886</v>
      </c>
      <c r="HC191" s="205">
        <f t="shared" si="706"/>
        <v>58211.8095053836</v>
      </c>
      <c r="HG191" s="3">
        <f t="shared" si="507"/>
        <v>8.11483353819151</v>
      </c>
      <c r="HH191" s="6">
        <f t="shared" si="508"/>
        <v>0</v>
      </c>
      <c r="HI191" s="6">
        <f t="shared" si="509"/>
        <v>0</v>
      </c>
      <c r="HJ191" s="6">
        <f t="shared" si="510"/>
        <v>0</v>
      </c>
      <c r="HK191" s="193">
        <f t="shared" si="707"/>
        <v>5.7015184623462591</v>
      </c>
      <c r="HL191" s="193">
        <f t="shared" si="707"/>
        <v>4.1745731882913786</v>
      </c>
      <c r="HM191" s="193">
        <f t="shared" si="707"/>
        <v>3.8150380693314694</v>
      </c>
      <c r="HN191" s="193">
        <f t="shared" si="511"/>
        <v>3.9040600573940507</v>
      </c>
      <c r="HO191" s="212">
        <f t="shared" si="708"/>
        <v>56328.085233267564</v>
      </c>
      <c r="HS191" s="3">
        <f t="shared" si="512"/>
        <v>7.7620146887049239</v>
      </c>
      <c r="HT191" s="6">
        <f t="shared" si="513"/>
        <v>0</v>
      </c>
      <c r="HU191" s="6">
        <f t="shared" si="514"/>
        <v>0</v>
      </c>
      <c r="HV191" s="6">
        <f t="shared" si="515"/>
        <v>0</v>
      </c>
      <c r="HW191" s="193">
        <f t="shared" si="709"/>
        <v>5.7003390386307373</v>
      </c>
      <c r="HX191" s="193">
        <f t="shared" si="710"/>
        <v>4.1745731882913786</v>
      </c>
      <c r="HY191" s="193">
        <f t="shared" si="711"/>
        <v>3.8150380693314694</v>
      </c>
      <c r="HZ191" s="193">
        <f t="shared" si="516"/>
        <v>3.9040600573940507</v>
      </c>
      <c r="IA191" s="212">
        <f t="shared" si="712"/>
        <v>56327.403915444484</v>
      </c>
      <c r="IE191" s="3">
        <f t="shared" si="517"/>
        <v>9.1732900866512725</v>
      </c>
      <c r="IF191" s="6">
        <f t="shared" si="518"/>
        <v>0</v>
      </c>
      <c r="IG191" s="6">
        <f t="shared" si="519"/>
        <v>0</v>
      </c>
      <c r="IH191" s="6">
        <f t="shared" si="520"/>
        <v>0</v>
      </c>
      <c r="II191" s="193">
        <f t="shared" si="713"/>
        <v>5.7050484101493879</v>
      </c>
      <c r="IJ191" s="193">
        <f t="shared" si="714"/>
        <v>4.1745731882913786</v>
      </c>
      <c r="IK191" s="193">
        <f t="shared" si="715"/>
        <v>3.8150380693314694</v>
      </c>
      <c r="IL191" s="193">
        <f t="shared" si="521"/>
        <v>3.9040600573940507</v>
      </c>
      <c r="IM191" s="205">
        <f t="shared" si="716"/>
        <v>56330.124427833449</v>
      </c>
      <c r="IQ191" s="3">
        <f t="shared" si="522"/>
        <v>0</v>
      </c>
      <c r="IR191" s="6">
        <f t="shared" si="523"/>
        <v>7.0425176590618968</v>
      </c>
      <c r="IS191" s="6">
        <f t="shared" si="524"/>
        <v>0</v>
      </c>
      <c r="IT191" s="6">
        <f t="shared" si="525"/>
        <v>0</v>
      </c>
      <c r="IU191" s="193">
        <f t="shared" si="717"/>
        <v>5.6740334309306508</v>
      </c>
      <c r="IV191" s="193">
        <f t="shared" si="718"/>
        <v>4.2774242132322069</v>
      </c>
      <c r="IW191" s="193">
        <f t="shared" si="719"/>
        <v>3.8150380693314694</v>
      </c>
      <c r="IX191" s="193">
        <f t="shared" si="526"/>
        <v>3.9040600573940507</v>
      </c>
      <c r="IY191" s="212">
        <f t="shared" si="720"/>
        <v>56568.633413315823</v>
      </c>
      <c r="JC191" s="3">
        <f t="shared" si="527"/>
        <v>0</v>
      </c>
      <c r="JD191" s="6">
        <f t="shared" si="528"/>
        <v>6.8555481636885736</v>
      </c>
      <c r="JE191" s="6">
        <f t="shared" si="529"/>
        <v>0</v>
      </c>
      <c r="JF191" s="6">
        <f t="shared" si="530"/>
        <v>0</v>
      </c>
      <c r="JG191" s="193">
        <f t="shared" si="721"/>
        <v>5.6740334309306508</v>
      </c>
      <c r="JH191" s="193">
        <f t="shared" si="722"/>
        <v>4.274826010149039</v>
      </c>
      <c r="JI191" s="193">
        <f t="shared" si="723"/>
        <v>3.8150380693314694</v>
      </c>
      <c r="JJ191" s="193">
        <f t="shared" si="531"/>
        <v>3.9040600573940507</v>
      </c>
      <c r="JK191" s="212">
        <f t="shared" si="724"/>
        <v>56562.141342479321</v>
      </c>
      <c r="JO191" s="3">
        <f t="shared" si="532"/>
        <v>0</v>
      </c>
      <c r="JP191" s="6">
        <f t="shared" si="533"/>
        <v>7.478779814932988</v>
      </c>
      <c r="JQ191" s="6">
        <f t="shared" si="534"/>
        <v>0</v>
      </c>
      <c r="JR191" s="6">
        <f t="shared" si="535"/>
        <v>0</v>
      </c>
      <c r="JS191" s="193">
        <f t="shared" si="725"/>
        <v>5.6740334309306508</v>
      </c>
      <c r="JT191" s="193">
        <f t="shared" si="726"/>
        <v>4.2834605626694016</v>
      </c>
      <c r="JU191" s="193">
        <f t="shared" si="727"/>
        <v>3.8150380693314694</v>
      </c>
      <c r="JV191" s="193">
        <f t="shared" si="536"/>
        <v>3.9040600573940507</v>
      </c>
      <c r="JW191" s="205">
        <f t="shared" si="728"/>
        <v>56583.719178839594</v>
      </c>
      <c r="KA191" s="3">
        <f t="shared" si="537"/>
        <v>0</v>
      </c>
      <c r="KB191" s="6">
        <f t="shared" si="538"/>
        <v>0</v>
      </c>
      <c r="KC191" s="6">
        <f t="shared" si="539"/>
        <v>6.1927898475418202</v>
      </c>
      <c r="KD191" s="6">
        <f t="shared" si="540"/>
        <v>0</v>
      </c>
      <c r="KE191" s="193">
        <f t="shared" si="729"/>
        <v>5.6740334309306508</v>
      </c>
      <c r="KF191" s="193">
        <f t="shared" si="730"/>
        <v>4.1745731882913786</v>
      </c>
      <c r="KG191" s="193">
        <f t="shared" si="731"/>
        <v>3.9429648067330501</v>
      </c>
      <c r="KH191" s="193">
        <f t="shared" si="541"/>
        <v>3.9040600573940507</v>
      </c>
      <c r="KI191" s="212">
        <f t="shared" si="732"/>
        <v>56939.037362071285</v>
      </c>
      <c r="KM191" s="3">
        <f t="shared" si="542"/>
        <v>0</v>
      </c>
      <c r="KN191" s="6">
        <f t="shared" si="543"/>
        <v>0</v>
      </c>
      <c r="KO191" s="6">
        <f t="shared" si="544"/>
        <v>5.493603897012906</v>
      </c>
      <c r="KP191" s="6">
        <f t="shared" si="545"/>
        <v>0</v>
      </c>
      <c r="KQ191" s="193">
        <f t="shared" si="733"/>
        <v>5.6740334309306508</v>
      </c>
      <c r="KR191" s="193">
        <f t="shared" si="734"/>
        <v>4.1745731882913786</v>
      </c>
      <c r="KS191" s="193">
        <f t="shared" si="735"/>
        <v>3.9293143993847144</v>
      </c>
      <c r="KT191" s="193">
        <f t="shared" si="546"/>
        <v>3.9040600573940507</v>
      </c>
      <c r="KU191" s="212">
        <f t="shared" si="736"/>
        <v>56871.820651394599</v>
      </c>
      <c r="KY191" s="3">
        <f t="shared" si="547"/>
        <v>0</v>
      </c>
      <c r="KZ191" s="6">
        <f t="shared" si="548"/>
        <v>0</v>
      </c>
      <c r="LA191" s="6">
        <f t="shared" si="549"/>
        <v>6.4924409691970704</v>
      </c>
      <c r="LB191" s="6">
        <f t="shared" si="550"/>
        <v>0</v>
      </c>
      <c r="LC191" s="193">
        <f t="shared" si="737"/>
        <v>5.6740334309306508</v>
      </c>
      <c r="LD191" s="193">
        <f t="shared" si="738"/>
        <v>4.1745731882913786</v>
      </c>
      <c r="LE191" s="193">
        <f t="shared" si="739"/>
        <v>3.9487584183143634</v>
      </c>
      <c r="LF191" s="193">
        <f t="shared" si="551"/>
        <v>3.9040600573940507</v>
      </c>
      <c r="LG191" s="205">
        <f t="shared" si="740"/>
        <v>56967.590007820669</v>
      </c>
      <c r="LK191" s="3">
        <f t="shared" si="552"/>
        <v>0</v>
      </c>
      <c r="LL191" s="6">
        <f t="shared" si="553"/>
        <v>0</v>
      </c>
      <c r="LM191" s="6">
        <f t="shared" si="554"/>
        <v>0</v>
      </c>
      <c r="LN191" s="6">
        <f t="shared" si="555"/>
        <v>6.6365732112642961</v>
      </c>
      <c r="LO191" s="193">
        <f t="shared" si="741"/>
        <v>5.6740334309306508</v>
      </c>
      <c r="LP191" s="193">
        <f t="shared" si="742"/>
        <v>4.1745731882913786</v>
      </c>
      <c r="LQ191" s="193">
        <f t="shared" si="743"/>
        <v>3.8150380693314694</v>
      </c>
      <c r="LR191" s="193">
        <f t="shared" si="556"/>
        <v>4.0296283688359678</v>
      </c>
      <c r="LS191" s="212">
        <f t="shared" si="744"/>
        <v>57198.170066828265</v>
      </c>
      <c r="LW191" s="3">
        <f t="shared" si="557"/>
        <v>0</v>
      </c>
      <c r="LX191" s="6">
        <f t="shared" si="558"/>
        <v>0</v>
      </c>
      <c r="LY191" s="6">
        <f t="shared" si="559"/>
        <v>0</v>
      </c>
      <c r="LZ191" s="6">
        <f t="shared" si="560"/>
        <v>6.186636044398921</v>
      </c>
      <c r="MA191" s="193">
        <f t="shared" si="745"/>
        <v>5.6740334309306508</v>
      </c>
      <c r="MB191" s="193">
        <f t="shared" si="746"/>
        <v>4.1745731882913786</v>
      </c>
      <c r="MC191" s="193">
        <f t="shared" si="747"/>
        <v>3.8150380693314694</v>
      </c>
      <c r="MD191" s="193">
        <f t="shared" si="561"/>
        <v>4.0215958904125699</v>
      </c>
      <c r="ME191" s="212">
        <f t="shared" si="748"/>
        <v>57141.081102640404</v>
      </c>
      <c r="MI191" s="3">
        <f t="shared" si="562"/>
        <v>0</v>
      </c>
      <c r="MJ191" s="6">
        <f t="shared" si="563"/>
        <v>0</v>
      </c>
      <c r="MK191" s="6">
        <f t="shared" si="564"/>
        <v>0</v>
      </c>
      <c r="ML191" s="6">
        <f t="shared" si="565"/>
        <v>7.0302682322715002</v>
      </c>
      <c r="MM191" s="193">
        <f t="shared" si="749"/>
        <v>5.6740334309306508</v>
      </c>
      <c r="MN191" s="193">
        <f t="shared" si="750"/>
        <v>4.1745731882913786</v>
      </c>
      <c r="MO191" s="193">
        <f t="shared" si="751"/>
        <v>3.8150380693314694</v>
      </c>
      <c r="MP191" s="193">
        <f t="shared" si="566"/>
        <v>4.0366042469598886</v>
      </c>
      <c r="MQ191" s="205">
        <f t="shared" si="752"/>
        <v>57247.795765473616</v>
      </c>
      <c r="MT191" s="3">
        <f t="shared" si="567"/>
        <v>6.7035581402451605</v>
      </c>
      <c r="MU191" s="6">
        <f t="shared" si="568"/>
        <v>6.2323165124441573</v>
      </c>
      <c r="MV191" s="6">
        <f t="shared" si="569"/>
        <v>5.7433131650589457</v>
      </c>
      <c r="MW191" s="6">
        <f t="shared" si="570"/>
        <v>6.7490575029806399</v>
      </c>
      <c r="MX191" s="193">
        <f t="shared" si="753"/>
        <v>5.6967923982027431</v>
      </c>
      <c r="MY191" s="193">
        <f t="shared" si="754"/>
        <v>4.2661162522957374</v>
      </c>
      <c r="MZ191" s="193">
        <f t="shared" si="755"/>
        <v>3.9342109628877977</v>
      </c>
      <c r="NA191" s="193">
        <f t="shared" si="571"/>
        <v>4.0316264474148751</v>
      </c>
      <c r="NB191" s="212">
        <f t="shared" si="756"/>
        <v>58053.196053963475</v>
      </c>
      <c r="NF191" s="3">
        <f t="shared" si="572"/>
        <v>6.7035581402451596</v>
      </c>
      <c r="NG191" s="6">
        <f t="shared" si="573"/>
        <v>0</v>
      </c>
      <c r="NH191" s="6">
        <f t="shared" si="574"/>
        <v>0</v>
      </c>
      <c r="NI191" s="6">
        <f t="shared" si="575"/>
        <v>0</v>
      </c>
      <c r="NJ191" s="193">
        <f t="shared" si="757"/>
        <v>5.6967923982027431</v>
      </c>
      <c r="NK191" s="193">
        <f t="shared" si="758"/>
        <v>4.1745731882913786</v>
      </c>
      <c r="NL191" s="193">
        <f t="shared" si="759"/>
        <v>3.8150380693314694</v>
      </c>
      <c r="NM191" s="193">
        <f t="shared" si="576"/>
        <v>3.9040600573940507</v>
      </c>
      <c r="NN191" s="212">
        <f t="shared" si="760"/>
        <v>56325.355176941099</v>
      </c>
      <c r="NR191" s="3">
        <f t="shared" si="577"/>
        <v>0</v>
      </c>
      <c r="NS191" s="6">
        <f t="shared" si="578"/>
        <v>6.2323165124441573</v>
      </c>
      <c r="NT191" s="6">
        <f t="shared" si="579"/>
        <v>0</v>
      </c>
      <c r="NU191" s="6">
        <f t="shared" si="580"/>
        <v>0</v>
      </c>
      <c r="NV191" s="193">
        <f t="shared" si="761"/>
        <v>5.6740334309306508</v>
      </c>
      <c r="NW191" s="193">
        <f t="shared" si="762"/>
        <v>4.2661162522957374</v>
      </c>
      <c r="NX191" s="193">
        <f t="shared" si="763"/>
        <v>3.8150380693314694</v>
      </c>
      <c r="NY191" s="193">
        <f t="shared" si="581"/>
        <v>3.9040600573940507</v>
      </c>
      <c r="NZ191" s="212">
        <f t="shared" si="764"/>
        <v>56540.383903587099</v>
      </c>
      <c r="OD191" s="3">
        <f t="shared" si="582"/>
        <v>0</v>
      </c>
      <c r="OE191" s="6">
        <f t="shared" si="583"/>
        <v>0</v>
      </c>
      <c r="OF191" s="6">
        <f t="shared" si="584"/>
        <v>5.7433131650589457</v>
      </c>
      <c r="OG191" s="6">
        <f t="shared" si="585"/>
        <v>0</v>
      </c>
      <c r="OH191" s="193">
        <f t="shared" si="765"/>
        <v>5.6740334309306508</v>
      </c>
      <c r="OI191" s="193">
        <f t="shared" si="766"/>
        <v>4.1745731882913786</v>
      </c>
      <c r="OJ191" s="193">
        <f t="shared" si="767"/>
        <v>3.9342109628877977</v>
      </c>
      <c r="OK191" s="193">
        <f t="shared" si="586"/>
        <v>3.9040600573940507</v>
      </c>
      <c r="OL191" s="212">
        <f t="shared" si="768"/>
        <v>56895.922953559872</v>
      </c>
      <c r="OP191" s="3">
        <f t="shared" si="587"/>
        <v>0</v>
      </c>
      <c r="OQ191" s="6">
        <f t="shared" si="588"/>
        <v>0</v>
      </c>
      <c r="OR191" s="6">
        <f t="shared" si="589"/>
        <v>0</v>
      </c>
      <c r="OS191" s="6">
        <f t="shared" si="590"/>
        <v>6.7490575029806399</v>
      </c>
      <c r="OT191" s="193">
        <f t="shared" si="769"/>
        <v>5.6740334309306508</v>
      </c>
      <c r="OU191" s="193">
        <f t="shared" si="770"/>
        <v>4.1745731882913786</v>
      </c>
      <c r="OV191" s="193">
        <f t="shared" si="771"/>
        <v>3.8150380693314694</v>
      </c>
      <c r="OW191" s="193">
        <f t="shared" si="591"/>
        <v>4.0316264474148751</v>
      </c>
      <c r="OX191" s="232">
        <f t="shared" si="772"/>
        <v>57212.379799991242</v>
      </c>
    </row>
    <row r="192" spans="2:414" x14ac:dyDescent="0.2">
      <c r="B192" s="81">
        <v>45507</v>
      </c>
      <c r="C192">
        <v>136</v>
      </c>
      <c r="D192">
        <v>11.490941036507962</v>
      </c>
      <c r="E192">
        <v>0</v>
      </c>
      <c r="F192">
        <v>0</v>
      </c>
      <c r="G192">
        <v>0</v>
      </c>
      <c r="H192">
        <v>0</v>
      </c>
      <c r="I192">
        <v>0</v>
      </c>
      <c r="J192">
        <v>0</v>
      </c>
      <c r="K192">
        <v>0</v>
      </c>
      <c r="L192">
        <v>0</v>
      </c>
      <c r="M192">
        <v>0</v>
      </c>
      <c r="N192">
        <v>0</v>
      </c>
      <c r="O192">
        <v>0</v>
      </c>
      <c r="P192">
        <v>0</v>
      </c>
      <c r="Q192">
        <v>1</v>
      </c>
      <c r="R192">
        <v>0</v>
      </c>
      <c r="S192">
        <v>0</v>
      </c>
      <c r="T192">
        <v>18496</v>
      </c>
      <c r="U192">
        <v>7.1004866259074042</v>
      </c>
      <c r="V192">
        <v>5.9662188060677099</v>
      </c>
      <c r="W192">
        <v>4.9995465859063328</v>
      </c>
      <c r="X192">
        <v>5.7031146274281657</v>
      </c>
      <c r="Y192" s="3">
        <v>921.35026154134357</v>
      </c>
      <c r="Z192" s="3">
        <v>325.01602130177537</v>
      </c>
      <c r="AA192" s="3">
        <v>102.96739785935</v>
      </c>
      <c r="AB192" s="3">
        <v>250.19627910715079</v>
      </c>
      <c r="AC192">
        <v>1</v>
      </c>
      <c r="AD192">
        <v>1</v>
      </c>
      <c r="AE192" s="6"/>
      <c r="AF192" s="1" t="s">
        <v>2</v>
      </c>
      <c r="AG192">
        <v>136</v>
      </c>
      <c r="AH192" s="189">
        <v>45507</v>
      </c>
      <c r="AI192">
        <f t="shared" si="592"/>
        <v>8</v>
      </c>
      <c r="AJ192">
        <v>136</v>
      </c>
      <c r="AK192">
        <v>1</v>
      </c>
      <c r="AL192">
        <v>1</v>
      </c>
      <c r="AM192">
        <v>0</v>
      </c>
      <c r="AN192">
        <v>0</v>
      </c>
      <c r="AO192">
        <v>1</v>
      </c>
      <c r="AP192">
        <v>0</v>
      </c>
      <c r="AQ192">
        <v>0</v>
      </c>
      <c r="AS192" s="37"/>
      <c r="AT192" s="37"/>
      <c r="AU192" s="6">
        <f t="shared" si="593"/>
        <v>0</v>
      </c>
      <c r="AV192" s="6">
        <f t="shared" si="594"/>
        <v>0</v>
      </c>
      <c r="AW192" s="6">
        <f t="shared" si="595"/>
        <v>0</v>
      </c>
      <c r="AX192" s="6">
        <f t="shared" si="596"/>
        <v>0</v>
      </c>
      <c r="AY192" s="193">
        <f t="shared" si="597"/>
        <v>5.6740334309306508</v>
      </c>
      <c r="AZ192" s="193">
        <f t="shared" si="598"/>
        <v>4.1745731882913786</v>
      </c>
      <c r="BA192" s="193">
        <f t="shared" si="599"/>
        <v>3.8150380693314694</v>
      </c>
      <c r="BB192" s="193">
        <f t="shared" si="600"/>
        <v>3.9040600573940507</v>
      </c>
      <c r="BC192" s="72">
        <f t="shared" si="601"/>
        <v>56312.210093717425</v>
      </c>
      <c r="BG192" s="3">
        <f t="shared" si="602"/>
        <v>6.958476893389256</v>
      </c>
      <c r="BH192" s="6">
        <f t="shared" si="603"/>
        <v>0</v>
      </c>
      <c r="BI192" s="6">
        <f t="shared" si="604"/>
        <v>0</v>
      </c>
      <c r="BJ192" s="6">
        <f t="shared" si="605"/>
        <v>0</v>
      </c>
      <c r="BK192" s="193">
        <f t="shared" si="606"/>
        <v>5.6976477219659563</v>
      </c>
      <c r="BL192" s="193">
        <f t="shared" si="607"/>
        <v>4.1745731882913786</v>
      </c>
      <c r="BM192" s="193">
        <f t="shared" si="608"/>
        <v>3.8150380693314694</v>
      </c>
      <c r="BN192" s="193">
        <f t="shared" si="609"/>
        <v>3.9040600573940507</v>
      </c>
      <c r="BO192" s="72">
        <f t="shared" si="610"/>
        <v>56325.84925311806</v>
      </c>
      <c r="BS192" s="3">
        <f t="shared" si="611"/>
        <v>6.9584988174595255</v>
      </c>
      <c r="BT192" s="6">
        <f t="shared" si="612"/>
        <v>0</v>
      </c>
      <c r="BU192" s="6">
        <f t="shared" si="613"/>
        <v>0</v>
      </c>
      <c r="BV192" s="6">
        <f t="shared" si="614"/>
        <v>0</v>
      </c>
      <c r="BW192" s="193">
        <f t="shared" si="615"/>
        <v>5.6976477954958948</v>
      </c>
      <c r="BX192" s="193">
        <f t="shared" si="616"/>
        <v>4.1745731882913786</v>
      </c>
      <c r="BY192" s="193">
        <f t="shared" si="773"/>
        <v>3.8150380693314694</v>
      </c>
      <c r="BZ192" s="193">
        <f t="shared" si="617"/>
        <v>3.9040600573940507</v>
      </c>
      <c r="CA192" s="72">
        <f t="shared" si="618"/>
        <v>56325.84925311806</v>
      </c>
      <c r="CE192" s="3">
        <f t="shared" si="619"/>
        <v>0</v>
      </c>
      <c r="CF192" s="6">
        <f t="shared" si="620"/>
        <v>5.9662188060677099</v>
      </c>
      <c r="CG192" s="6">
        <f t="shared" si="621"/>
        <v>0</v>
      </c>
      <c r="CH192" s="6">
        <f t="shared" si="622"/>
        <v>0</v>
      </c>
      <c r="CI192" s="193">
        <f t="shared" si="623"/>
        <v>5.6740334309306508</v>
      </c>
      <c r="CJ192" s="193">
        <f t="shared" si="624"/>
        <v>4.2623742616871674</v>
      </c>
      <c r="CK192" s="193">
        <f t="shared" si="774"/>
        <v>3.8150380693314694</v>
      </c>
      <c r="CL192" s="193">
        <f t="shared" si="625"/>
        <v>3.9040600573940507</v>
      </c>
      <c r="CM192" s="72">
        <f t="shared" si="626"/>
        <v>56531.038782263342</v>
      </c>
      <c r="CQ192" s="3">
        <f t="shared" si="627"/>
        <v>0</v>
      </c>
      <c r="CR192" s="6">
        <f t="shared" si="628"/>
        <v>5.9662836936374086</v>
      </c>
      <c r="CS192" s="6">
        <f t="shared" si="629"/>
        <v>0</v>
      </c>
      <c r="CT192" s="6">
        <f t="shared" si="630"/>
        <v>0</v>
      </c>
      <c r="CU192" s="193">
        <f t="shared" si="631"/>
        <v>5.6740334309306508</v>
      </c>
      <c r="CV192" s="193">
        <f t="shared" si="632"/>
        <v>4.2623751758755297</v>
      </c>
      <c r="CW192" s="193">
        <f t="shared" si="775"/>
        <v>3.8150380693314694</v>
      </c>
      <c r="CX192" s="193">
        <f t="shared" si="633"/>
        <v>3.9040600573940507</v>
      </c>
      <c r="CY192" s="72">
        <f t="shared" si="634"/>
        <v>56531.041065137855</v>
      </c>
      <c r="DC192" s="3">
        <f t="shared" si="635"/>
        <v>0</v>
      </c>
      <c r="DD192" s="6">
        <f t="shared" si="636"/>
        <v>0</v>
      </c>
      <c r="DE192" s="6">
        <f t="shared" si="637"/>
        <v>5.2495239152016495</v>
      </c>
      <c r="DF192" s="6">
        <f t="shared" si="638"/>
        <v>0</v>
      </c>
      <c r="DG192" s="193">
        <f t="shared" si="639"/>
        <v>5.6740334309306508</v>
      </c>
      <c r="DH192" s="193">
        <f t="shared" si="640"/>
        <v>4.1745731882913786</v>
      </c>
      <c r="DI192" s="193">
        <f t="shared" si="776"/>
        <v>3.9245049368728848</v>
      </c>
      <c r="DJ192" s="193">
        <f t="shared" si="641"/>
        <v>3.9040600573940507</v>
      </c>
      <c r="DK192" s="72">
        <f t="shared" si="642"/>
        <v>56848.157024953936</v>
      </c>
      <c r="DO192" s="3">
        <f t="shared" si="643"/>
        <v>0</v>
      </c>
      <c r="DP192" s="6">
        <f t="shared" si="644"/>
        <v>0</v>
      </c>
      <c r="DQ192" s="6">
        <f t="shared" si="645"/>
        <v>4.9996431411876285</v>
      </c>
      <c r="DR192" s="6">
        <f t="shared" si="646"/>
        <v>0</v>
      </c>
      <c r="DS192" s="193">
        <f t="shared" si="647"/>
        <v>5.6740334309306508</v>
      </c>
      <c r="DT192" s="193">
        <f t="shared" si="648"/>
        <v>4.1745731882913786</v>
      </c>
      <c r="DU192" s="193">
        <f t="shared" si="777"/>
        <v>3.9195570931749586</v>
      </c>
      <c r="DV192" s="193">
        <f t="shared" si="649"/>
        <v>3.9040600573940507</v>
      </c>
      <c r="DW192" s="72">
        <f t="shared" si="650"/>
        <v>56823.822807377423</v>
      </c>
      <c r="EA192" s="3">
        <f t="shared" si="651"/>
        <v>0</v>
      </c>
      <c r="EB192" s="6">
        <f t="shared" si="652"/>
        <v>0</v>
      </c>
      <c r="EC192" s="6">
        <f t="shared" si="653"/>
        <v>0</v>
      </c>
      <c r="ED192" s="6">
        <f t="shared" si="654"/>
        <v>17.109343882284499</v>
      </c>
      <c r="EE192" s="193">
        <f t="shared" si="655"/>
        <v>5.6740334309306508</v>
      </c>
      <c r="EF192" s="193">
        <f t="shared" si="656"/>
        <v>4.1745731882913786</v>
      </c>
      <c r="EG192" s="193">
        <f t="shared" si="778"/>
        <v>3.8150380693314694</v>
      </c>
      <c r="EH192" s="193">
        <f t="shared" si="657"/>
        <v>4.2003965012140121</v>
      </c>
      <c r="EI192" s="72">
        <f t="shared" si="658"/>
        <v>58425.452100071459</v>
      </c>
      <c r="EM192" s="3">
        <f t="shared" si="659"/>
        <v>0</v>
      </c>
      <c r="EN192" s="6">
        <f t="shared" si="660"/>
        <v>0</v>
      </c>
      <c r="EO192" s="6">
        <f t="shared" si="661"/>
        <v>0</v>
      </c>
      <c r="EP192" s="6">
        <f t="shared" si="662"/>
        <v>5.7032553858795216</v>
      </c>
      <c r="EQ192" s="193">
        <f t="shared" si="663"/>
        <v>5.6740334309306508</v>
      </c>
      <c r="ER192" s="193">
        <f t="shared" si="664"/>
        <v>4.1745731882913786</v>
      </c>
      <c r="ES192" s="193">
        <f t="shared" si="779"/>
        <v>3.8150380693314694</v>
      </c>
      <c r="ET192" s="193">
        <f t="shared" si="665"/>
        <v>4.0128938595934311</v>
      </c>
      <c r="EU192" s="72">
        <f t="shared" si="666"/>
        <v>57079.297751730999</v>
      </c>
      <c r="EY192" s="3">
        <f t="shared" si="667"/>
        <v>6.958476893389256</v>
      </c>
      <c r="EZ192" s="6">
        <f t="shared" si="668"/>
        <v>5.9662188060677099</v>
      </c>
      <c r="FA192" s="6">
        <f t="shared" si="669"/>
        <v>5.2495239152016495</v>
      </c>
      <c r="FB192" s="6">
        <f t="shared" si="670"/>
        <v>17.109343882284499</v>
      </c>
      <c r="FC192" s="193">
        <f t="shared" si="671"/>
        <v>5.6976477219659563</v>
      </c>
      <c r="FD192" s="193">
        <f t="shared" si="672"/>
        <v>4.2623742616871674</v>
      </c>
      <c r="FE192" s="193">
        <f t="shared" si="780"/>
        <v>3.9245049368728848</v>
      </c>
      <c r="FF192" s="193">
        <f t="shared" si="673"/>
        <v>4.2003965012140121</v>
      </c>
      <c r="FG192" s="72">
        <f t="shared" si="674"/>
        <v>59225.054404456423</v>
      </c>
      <c r="FK192" s="3">
        <f t="shared" si="675"/>
        <v>7.1005085499776746</v>
      </c>
      <c r="FL192" s="6">
        <f t="shared" si="676"/>
        <v>5.9662836936374086</v>
      </c>
      <c r="FM192" s="6">
        <f t="shared" si="677"/>
        <v>4.9996431411876285</v>
      </c>
      <c r="FN192" s="6">
        <f t="shared" si="678"/>
        <v>5.7032553858795216</v>
      </c>
      <c r="FO192" s="193">
        <f t="shared" si="679"/>
        <v>5.6981239607590703</v>
      </c>
      <c r="FP192" s="193">
        <f t="shared" si="680"/>
        <v>4.2623751758755297</v>
      </c>
      <c r="FQ192" s="193">
        <f t="shared" si="781"/>
        <v>3.9195570931749586</v>
      </c>
      <c r="FR192" s="193">
        <f t="shared" si="681"/>
        <v>4.0128938595934311</v>
      </c>
      <c r="FS192" s="205">
        <f t="shared" si="682"/>
        <v>57835.994044665276</v>
      </c>
      <c r="FW192" s="3">
        <f t="shared" si="683"/>
        <v>8.1655596197935143</v>
      </c>
      <c r="FX192" s="6">
        <f t="shared" si="684"/>
        <v>6.7418272508565114</v>
      </c>
      <c r="FY192" s="6">
        <f t="shared" si="685"/>
        <v>6.1994377665238529</v>
      </c>
      <c r="FZ192" s="6">
        <f t="shared" si="686"/>
        <v>6.7296752603652354</v>
      </c>
      <c r="GA192" s="193">
        <f t="shared" si="687"/>
        <v>5.701687918175069</v>
      </c>
      <c r="GB192" s="193">
        <f t="shared" si="688"/>
        <v>4.2732423907140467</v>
      </c>
      <c r="GC192" s="193">
        <f t="shared" si="782"/>
        <v>3.9430937058285265</v>
      </c>
      <c r="GD192" s="193">
        <f t="shared" si="689"/>
        <v>4.0312824417423041</v>
      </c>
      <c r="GE192" s="72">
        <f t="shared" si="690"/>
        <v>58116.558988497141</v>
      </c>
      <c r="GI192" s="3">
        <f t="shared" si="691"/>
        <v>7.8105352884981452</v>
      </c>
      <c r="GJ192" s="6">
        <f t="shared" si="692"/>
        <v>6.5628406866744813</v>
      </c>
      <c r="GK192" s="6">
        <f t="shared" si="693"/>
        <v>5.4995012444969662</v>
      </c>
      <c r="GL192" s="6">
        <f t="shared" si="694"/>
        <v>6.2734260901709824</v>
      </c>
      <c r="GM192" s="193">
        <f t="shared" si="695"/>
        <v>5.7005013186805025</v>
      </c>
      <c r="GN192" s="193">
        <f t="shared" si="696"/>
        <v>4.2707448241705315</v>
      </c>
      <c r="GO192" s="193">
        <f t="shared" si="783"/>
        <v>3.9294303176798597</v>
      </c>
      <c r="GP192" s="193">
        <f t="shared" si="697"/>
        <v>4.0231503356497704</v>
      </c>
      <c r="GQ192" s="72">
        <f t="shared" si="698"/>
        <v>57982.128765964946</v>
      </c>
      <c r="GU192" s="3">
        <f t="shared" si="699"/>
        <v>9.2306326136796262</v>
      </c>
      <c r="GV192" s="6">
        <f t="shared" si="700"/>
        <v>7.1594625672812517</v>
      </c>
      <c r="GW192" s="6">
        <f t="shared" si="701"/>
        <v>6.4994105616782329</v>
      </c>
      <c r="GX192" s="6">
        <f t="shared" si="702"/>
        <v>7.1288932842852066</v>
      </c>
      <c r="GY192" s="193">
        <f t="shared" si="703"/>
        <v>5.7052392918670378</v>
      </c>
      <c r="GZ192" s="193">
        <f t="shared" si="704"/>
        <v>4.2790459015645457</v>
      </c>
      <c r="HA192" s="193">
        <f t="shared" si="784"/>
        <v>3.948892773433573</v>
      </c>
      <c r="HB192" s="193">
        <f t="shared" si="705"/>
        <v>4.038344187539793</v>
      </c>
      <c r="HC192" s="205">
        <f t="shared" si="706"/>
        <v>58213.84004188126</v>
      </c>
      <c r="HG192" s="3">
        <f t="shared" si="507"/>
        <v>8.1655596197935143</v>
      </c>
      <c r="HH192" s="6">
        <f t="shared" si="508"/>
        <v>0</v>
      </c>
      <c r="HI192" s="6">
        <f t="shared" si="509"/>
        <v>0</v>
      </c>
      <c r="HJ192" s="6">
        <f t="shared" si="510"/>
        <v>0</v>
      </c>
      <c r="HK192" s="193">
        <f t="shared" si="707"/>
        <v>5.701687918175069</v>
      </c>
      <c r="HL192" s="193">
        <f t="shared" si="707"/>
        <v>4.1745731882913786</v>
      </c>
      <c r="HM192" s="193">
        <f t="shared" si="707"/>
        <v>3.8150380693314694</v>
      </c>
      <c r="HN192" s="193">
        <f t="shared" si="511"/>
        <v>3.9040600573940507</v>
      </c>
      <c r="HO192" s="212">
        <f t="shared" si="708"/>
        <v>56328.18312351132</v>
      </c>
      <c r="HS192" s="3">
        <f t="shared" si="512"/>
        <v>7.8105352884981452</v>
      </c>
      <c r="HT192" s="6">
        <f t="shared" si="513"/>
        <v>0</v>
      </c>
      <c r="HU192" s="6">
        <f t="shared" si="514"/>
        <v>0</v>
      </c>
      <c r="HV192" s="6">
        <f t="shared" si="515"/>
        <v>0</v>
      </c>
      <c r="HW192" s="193">
        <f t="shared" si="709"/>
        <v>5.7005013186805025</v>
      </c>
      <c r="HX192" s="193">
        <f t="shared" si="710"/>
        <v>4.1745731882913786</v>
      </c>
      <c r="HY192" s="193">
        <f t="shared" si="711"/>
        <v>3.8150380693314694</v>
      </c>
      <c r="HZ192" s="193">
        <f t="shared" si="516"/>
        <v>3.9040600573940507</v>
      </c>
      <c r="IA192" s="212">
        <f t="shared" si="712"/>
        <v>56327.497659289067</v>
      </c>
      <c r="IE192" s="3">
        <f t="shared" si="517"/>
        <v>9.2306326136796262</v>
      </c>
      <c r="IF192" s="6">
        <f t="shared" si="518"/>
        <v>0</v>
      </c>
      <c r="IG192" s="6">
        <f t="shared" si="519"/>
        <v>0</v>
      </c>
      <c r="IH192" s="6">
        <f t="shared" si="520"/>
        <v>0</v>
      </c>
      <c r="II192" s="193">
        <f t="shared" si="713"/>
        <v>5.7052392918670378</v>
      </c>
      <c r="IJ192" s="193">
        <f t="shared" si="714"/>
        <v>4.1745731882913786</v>
      </c>
      <c r="IK192" s="193">
        <f t="shared" si="715"/>
        <v>3.8150380693314694</v>
      </c>
      <c r="IL192" s="193">
        <f t="shared" si="521"/>
        <v>3.9040600573940507</v>
      </c>
      <c r="IM192" s="205">
        <f t="shared" si="716"/>
        <v>56330.234699262248</v>
      </c>
      <c r="IQ192" s="3">
        <f t="shared" si="522"/>
        <v>0</v>
      </c>
      <c r="IR192" s="6">
        <f t="shared" si="523"/>
        <v>6.7418272508565114</v>
      </c>
      <c r="IS192" s="6">
        <f t="shared" si="524"/>
        <v>0</v>
      </c>
      <c r="IT192" s="6">
        <f t="shared" si="525"/>
        <v>0</v>
      </c>
      <c r="IU192" s="193">
        <f t="shared" si="717"/>
        <v>5.6740334309306508</v>
      </c>
      <c r="IV192" s="193">
        <f t="shared" si="718"/>
        <v>4.2732423907140467</v>
      </c>
      <c r="IW192" s="193">
        <f t="shared" si="719"/>
        <v>3.8150380693314694</v>
      </c>
      <c r="IX192" s="193">
        <f t="shared" si="526"/>
        <v>3.9040600573940507</v>
      </c>
      <c r="IY192" s="212">
        <f t="shared" si="720"/>
        <v>56558.184754142407</v>
      </c>
      <c r="JC192" s="3">
        <f t="shared" si="527"/>
        <v>0</v>
      </c>
      <c r="JD192" s="6">
        <f t="shared" si="528"/>
        <v>6.5628406866744813</v>
      </c>
      <c r="JE192" s="6">
        <f t="shared" si="529"/>
        <v>0</v>
      </c>
      <c r="JF192" s="6">
        <f t="shared" si="530"/>
        <v>0</v>
      </c>
      <c r="JG192" s="193">
        <f t="shared" si="721"/>
        <v>5.6740334309306508</v>
      </c>
      <c r="JH192" s="193">
        <f t="shared" si="722"/>
        <v>4.2707448241705315</v>
      </c>
      <c r="JI192" s="193">
        <f t="shared" si="723"/>
        <v>3.8150380693314694</v>
      </c>
      <c r="JJ192" s="193">
        <f t="shared" si="531"/>
        <v>3.9040600573940507</v>
      </c>
      <c r="JK192" s="212">
        <f t="shared" si="724"/>
        <v>56551.945280354848</v>
      </c>
      <c r="JO192" s="3">
        <f t="shared" si="532"/>
        <v>0</v>
      </c>
      <c r="JP192" s="6">
        <f t="shared" si="533"/>
        <v>7.1594625672812517</v>
      </c>
      <c r="JQ192" s="6">
        <f t="shared" si="534"/>
        <v>0</v>
      </c>
      <c r="JR192" s="6">
        <f t="shared" si="535"/>
        <v>0</v>
      </c>
      <c r="JS192" s="193">
        <f t="shared" si="725"/>
        <v>5.6740334309306508</v>
      </c>
      <c r="JT192" s="193">
        <f t="shared" si="726"/>
        <v>4.2790459015645457</v>
      </c>
      <c r="JU192" s="193">
        <f t="shared" si="727"/>
        <v>3.8150380693314694</v>
      </c>
      <c r="JV192" s="193">
        <f t="shared" si="536"/>
        <v>3.9040600573940507</v>
      </c>
      <c r="JW192" s="205">
        <f t="shared" si="728"/>
        <v>56572.685866679582</v>
      </c>
      <c r="KA192" s="3">
        <f t="shared" si="537"/>
        <v>0</v>
      </c>
      <c r="KB192" s="6">
        <f t="shared" si="538"/>
        <v>0</v>
      </c>
      <c r="KC192" s="6">
        <f t="shared" si="539"/>
        <v>6.1994377665238529</v>
      </c>
      <c r="KD192" s="6">
        <f t="shared" si="540"/>
        <v>0</v>
      </c>
      <c r="KE192" s="193">
        <f t="shared" si="729"/>
        <v>5.6740334309306508</v>
      </c>
      <c r="KF192" s="193">
        <f t="shared" si="730"/>
        <v>4.1745731882913786</v>
      </c>
      <c r="KG192" s="193">
        <f t="shared" si="731"/>
        <v>3.9430937058285265</v>
      </c>
      <c r="KH192" s="193">
        <f t="shared" si="541"/>
        <v>3.9040600573940507</v>
      </c>
      <c r="KI192" s="212">
        <f t="shared" si="732"/>
        <v>56939.672459574547</v>
      </c>
      <c r="KM192" s="3">
        <f t="shared" si="542"/>
        <v>0</v>
      </c>
      <c r="KN192" s="6">
        <f t="shared" si="543"/>
        <v>0</v>
      </c>
      <c r="KO192" s="6">
        <f t="shared" si="544"/>
        <v>5.4995012444969662</v>
      </c>
      <c r="KP192" s="6">
        <f t="shared" si="545"/>
        <v>0</v>
      </c>
      <c r="KQ192" s="193">
        <f t="shared" si="733"/>
        <v>5.6740334309306508</v>
      </c>
      <c r="KR192" s="193">
        <f t="shared" si="734"/>
        <v>4.1745731882913786</v>
      </c>
      <c r="KS192" s="193">
        <f t="shared" si="735"/>
        <v>3.9294303176798597</v>
      </c>
      <c r="KT192" s="193">
        <f t="shared" si="546"/>
        <v>3.9040600573940507</v>
      </c>
      <c r="KU192" s="212">
        <f t="shared" si="736"/>
        <v>56872.391116767569</v>
      </c>
      <c r="KY192" s="3">
        <f t="shared" si="547"/>
        <v>0</v>
      </c>
      <c r="KZ192" s="6">
        <f t="shared" si="548"/>
        <v>0</v>
      </c>
      <c r="LA192" s="6">
        <f t="shared" si="549"/>
        <v>6.4994105616782329</v>
      </c>
      <c r="LB192" s="6">
        <f t="shared" si="550"/>
        <v>0</v>
      </c>
      <c r="LC192" s="193">
        <f t="shared" si="737"/>
        <v>5.6740334309306508</v>
      </c>
      <c r="LD192" s="193">
        <f t="shared" si="738"/>
        <v>4.1745731882913786</v>
      </c>
      <c r="LE192" s="193">
        <f t="shared" si="739"/>
        <v>3.948892773433573</v>
      </c>
      <c r="LF192" s="193">
        <f t="shared" si="551"/>
        <v>3.9040600573940507</v>
      </c>
      <c r="LG192" s="205">
        <f t="shared" si="740"/>
        <v>56968.252319759165</v>
      </c>
      <c r="LK192" s="3">
        <f t="shared" si="552"/>
        <v>0</v>
      </c>
      <c r="LL192" s="6">
        <f t="shared" si="553"/>
        <v>0</v>
      </c>
      <c r="LM192" s="6">
        <f t="shared" si="554"/>
        <v>0</v>
      </c>
      <c r="LN192" s="6">
        <f t="shared" si="555"/>
        <v>6.7296752603652354</v>
      </c>
      <c r="LO192" s="193">
        <f t="shared" si="741"/>
        <v>5.6740334309306508</v>
      </c>
      <c r="LP192" s="193">
        <f t="shared" si="742"/>
        <v>4.1745731882913786</v>
      </c>
      <c r="LQ192" s="193">
        <f t="shared" si="743"/>
        <v>3.8150380693314694</v>
      </c>
      <c r="LR192" s="193">
        <f t="shared" si="556"/>
        <v>4.0312824417423041</v>
      </c>
      <c r="LS192" s="212">
        <f t="shared" si="744"/>
        <v>57209.933083696538</v>
      </c>
      <c r="LW192" s="3">
        <f t="shared" si="557"/>
        <v>0</v>
      </c>
      <c r="LX192" s="6">
        <f t="shared" si="558"/>
        <v>0</v>
      </c>
      <c r="LY192" s="6">
        <f t="shared" si="559"/>
        <v>0</v>
      </c>
      <c r="LZ192" s="6">
        <f t="shared" si="560"/>
        <v>6.2734260901709824</v>
      </c>
      <c r="MA192" s="193">
        <f t="shared" si="745"/>
        <v>5.6740334309306508</v>
      </c>
      <c r="MB192" s="193">
        <f t="shared" si="746"/>
        <v>4.1745731882913786</v>
      </c>
      <c r="MC192" s="193">
        <f t="shared" si="747"/>
        <v>3.8150380693314694</v>
      </c>
      <c r="MD192" s="193">
        <f t="shared" si="561"/>
        <v>4.0231503356497704</v>
      </c>
      <c r="ME192" s="212">
        <f t="shared" si="748"/>
        <v>57152.124510881724</v>
      </c>
      <c r="MI192" s="3">
        <f t="shared" si="562"/>
        <v>0</v>
      </c>
      <c r="MJ192" s="6">
        <f t="shared" si="563"/>
        <v>0</v>
      </c>
      <c r="MK192" s="6">
        <f t="shared" si="564"/>
        <v>0</v>
      </c>
      <c r="ML192" s="6">
        <f t="shared" si="565"/>
        <v>7.1288932842852066</v>
      </c>
      <c r="MM192" s="193">
        <f t="shared" si="749"/>
        <v>5.6740334309306508</v>
      </c>
      <c r="MN192" s="193">
        <f t="shared" si="750"/>
        <v>4.1745731882913786</v>
      </c>
      <c r="MO192" s="193">
        <f t="shared" si="751"/>
        <v>3.8150380693314694</v>
      </c>
      <c r="MP192" s="193">
        <f t="shared" si="566"/>
        <v>4.038344187539793</v>
      </c>
      <c r="MQ192" s="205">
        <f t="shared" si="752"/>
        <v>57260.180235942069</v>
      </c>
      <c r="MT192" s="3">
        <f t="shared" si="567"/>
        <v>6.7454622946120333</v>
      </c>
      <c r="MU192" s="6">
        <f t="shared" si="568"/>
        <v>5.9662188060677099</v>
      </c>
      <c r="MV192" s="6">
        <f t="shared" si="569"/>
        <v>5.749478573792282</v>
      </c>
      <c r="MW192" s="6">
        <f t="shared" si="570"/>
        <v>6.8437375529137983</v>
      </c>
      <c r="MX192" s="193">
        <f t="shared" si="753"/>
        <v>5.6969330486234826</v>
      </c>
      <c r="MY192" s="193">
        <f t="shared" si="754"/>
        <v>4.2623742616871674</v>
      </c>
      <c r="MZ192" s="193">
        <f t="shared" si="755"/>
        <v>3.9343315579634477</v>
      </c>
      <c r="NA192" s="193">
        <f t="shared" si="571"/>
        <v>4.0333051771247641</v>
      </c>
      <c r="NB192" s="212">
        <f t="shared" si="756"/>
        <v>58056.405311494687</v>
      </c>
      <c r="NF192" s="3">
        <f t="shared" si="572"/>
        <v>6.7454622946120333</v>
      </c>
      <c r="NG192" s="6">
        <f t="shared" si="573"/>
        <v>0</v>
      </c>
      <c r="NH192" s="6">
        <f t="shared" si="574"/>
        <v>0</v>
      </c>
      <c r="NI192" s="6">
        <f t="shared" si="575"/>
        <v>0</v>
      </c>
      <c r="NJ192" s="193">
        <f t="shared" si="757"/>
        <v>5.6969330486234826</v>
      </c>
      <c r="NK192" s="193">
        <f t="shared" si="758"/>
        <v>4.1745731882913786</v>
      </c>
      <c r="NL192" s="193">
        <f t="shared" si="759"/>
        <v>3.8150380693314694</v>
      </c>
      <c r="NM192" s="193">
        <f t="shared" si="576"/>
        <v>3.9040600573940507</v>
      </c>
      <c r="NN192" s="212">
        <f t="shared" si="760"/>
        <v>56325.436423096617</v>
      </c>
      <c r="NR192" s="3">
        <f t="shared" si="577"/>
        <v>0</v>
      </c>
      <c r="NS192" s="6">
        <f t="shared" si="578"/>
        <v>5.9662188060677099</v>
      </c>
      <c r="NT192" s="6">
        <f t="shared" si="579"/>
        <v>0</v>
      </c>
      <c r="NU192" s="6">
        <f t="shared" si="580"/>
        <v>0</v>
      </c>
      <c r="NV192" s="193">
        <f t="shared" si="761"/>
        <v>5.6740334309306508</v>
      </c>
      <c r="NW192" s="193">
        <f t="shared" si="762"/>
        <v>4.2623742616871674</v>
      </c>
      <c r="NX192" s="193">
        <f t="shared" si="763"/>
        <v>3.8150380693314694</v>
      </c>
      <c r="NY192" s="193">
        <f t="shared" si="581"/>
        <v>3.9040600573940507</v>
      </c>
      <c r="NZ192" s="212">
        <f t="shared" si="764"/>
        <v>56531.038782263342</v>
      </c>
      <c r="OD192" s="3">
        <f t="shared" si="582"/>
        <v>0</v>
      </c>
      <c r="OE192" s="6">
        <f t="shared" si="583"/>
        <v>0</v>
      </c>
      <c r="OF192" s="6">
        <f t="shared" si="584"/>
        <v>5.749478573792282</v>
      </c>
      <c r="OG192" s="6">
        <f t="shared" si="585"/>
        <v>0</v>
      </c>
      <c r="OH192" s="193">
        <f t="shared" si="765"/>
        <v>5.6740334309306508</v>
      </c>
      <c r="OI192" s="193">
        <f t="shared" si="766"/>
        <v>4.1745731882913786</v>
      </c>
      <c r="OJ192" s="193">
        <f t="shared" si="767"/>
        <v>3.9343315579634477</v>
      </c>
      <c r="OK192" s="193">
        <f t="shared" si="586"/>
        <v>3.9040600573940507</v>
      </c>
      <c r="OL192" s="212">
        <f t="shared" si="768"/>
        <v>56896.516686275929</v>
      </c>
      <c r="OP192" s="3">
        <f t="shared" si="587"/>
        <v>0</v>
      </c>
      <c r="OQ192" s="6">
        <f t="shared" si="588"/>
        <v>0</v>
      </c>
      <c r="OR192" s="6">
        <f t="shared" si="589"/>
        <v>0</v>
      </c>
      <c r="OS192" s="6">
        <f t="shared" si="590"/>
        <v>6.8437375529137983</v>
      </c>
      <c r="OT192" s="193">
        <f t="shared" si="769"/>
        <v>5.6740334309306508</v>
      </c>
      <c r="OU192" s="193">
        <f t="shared" si="770"/>
        <v>4.1745731882913786</v>
      </c>
      <c r="OV192" s="193">
        <f t="shared" si="771"/>
        <v>3.8150380693314694</v>
      </c>
      <c r="OW192" s="193">
        <f t="shared" si="591"/>
        <v>4.0333051771247641</v>
      </c>
      <c r="OX192" s="232">
        <f t="shared" si="772"/>
        <v>57224.321149020507</v>
      </c>
    </row>
    <row r="193" spans="2:414" x14ac:dyDescent="0.2">
      <c r="B193" s="81">
        <v>45514</v>
      </c>
      <c r="C193">
        <v>137</v>
      </c>
      <c r="D193">
        <v>11.494809446750621</v>
      </c>
      <c r="E193">
        <v>0</v>
      </c>
      <c r="F193">
        <v>0</v>
      </c>
      <c r="G193">
        <v>0</v>
      </c>
      <c r="H193">
        <v>0</v>
      </c>
      <c r="I193">
        <v>0</v>
      </c>
      <c r="J193">
        <v>0</v>
      </c>
      <c r="K193">
        <v>0</v>
      </c>
      <c r="L193">
        <v>0</v>
      </c>
      <c r="M193">
        <v>0</v>
      </c>
      <c r="N193">
        <v>0</v>
      </c>
      <c r="O193">
        <v>0</v>
      </c>
      <c r="P193">
        <v>0</v>
      </c>
      <c r="Q193">
        <v>1</v>
      </c>
      <c r="R193">
        <v>0</v>
      </c>
      <c r="S193">
        <v>0</v>
      </c>
      <c r="T193">
        <v>18769</v>
      </c>
      <c r="U193">
        <v>7.1327478379349083</v>
      </c>
      <c r="V193">
        <v>5.8039480647462449</v>
      </c>
      <c r="W193">
        <v>5.0063106245666775</v>
      </c>
      <c r="X193">
        <v>5.78326915279058</v>
      </c>
      <c r="Y193" s="3">
        <v>961.10666658238051</v>
      </c>
      <c r="Z193" s="3">
        <v>266.59409575490088</v>
      </c>
      <c r="AA193" s="3">
        <v>103.9742163795469</v>
      </c>
      <c r="AB193" s="3">
        <v>275.21590701786585</v>
      </c>
      <c r="AC193">
        <v>1</v>
      </c>
      <c r="AD193">
        <v>1</v>
      </c>
      <c r="AE193" s="6"/>
      <c r="AF193" s="1" t="s">
        <v>2</v>
      </c>
      <c r="AG193">
        <v>137</v>
      </c>
      <c r="AH193" s="189">
        <v>45514</v>
      </c>
      <c r="AI193">
        <f t="shared" si="592"/>
        <v>8</v>
      </c>
      <c r="AJ193">
        <v>137</v>
      </c>
      <c r="AK193">
        <v>1</v>
      </c>
      <c r="AL193">
        <v>1</v>
      </c>
      <c r="AM193">
        <v>0</v>
      </c>
      <c r="AN193">
        <v>0</v>
      </c>
      <c r="AO193">
        <v>1</v>
      </c>
      <c r="AP193">
        <v>0</v>
      </c>
      <c r="AQ193">
        <v>0</v>
      </c>
      <c r="AS193" s="37"/>
      <c r="AT193" s="37"/>
      <c r="AU193" s="6">
        <f t="shared" si="593"/>
        <v>0</v>
      </c>
      <c r="AV193" s="6">
        <f t="shared" si="594"/>
        <v>0</v>
      </c>
      <c r="AW193" s="6">
        <f t="shared" si="595"/>
        <v>0</v>
      </c>
      <c r="AX193" s="6">
        <f t="shared" si="596"/>
        <v>0</v>
      </c>
      <c r="AY193" s="193">
        <f t="shared" si="597"/>
        <v>5.6740334309306508</v>
      </c>
      <c r="AZ193" s="193">
        <f t="shared" si="598"/>
        <v>4.1745731882913786</v>
      </c>
      <c r="BA193" s="193">
        <f t="shared" si="599"/>
        <v>3.8150380693314694</v>
      </c>
      <c r="BB193" s="193">
        <f t="shared" si="600"/>
        <v>3.9040600573940507</v>
      </c>
      <c r="BC193" s="72">
        <f t="shared" si="601"/>
        <v>56312.210093717425</v>
      </c>
      <c r="BG193" s="3">
        <f t="shared" si="602"/>
        <v>6.99009288117621</v>
      </c>
      <c r="BH193" s="6">
        <f t="shared" si="603"/>
        <v>0</v>
      </c>
      <c r="BI193" s="6">
        <f t="shared" si="604"/>
        <v>0</v>
      </c>
      <c r="BJ193" s="6">
        <f t="shared" si="605"/>
        <v>0</v>
      </c>
      <c r="BK193" s="193">
        <f t="shared" si="606"/>
        <v>5.6977537514786567</v>
      </c>
      <c r="BL193" s="193">
        <f t="shared" si="607"/>
        <v>4.1745731882913786</v>
      </c>
      <c r="BM193" s="193">
        <f t="shared" si="608"/>
        <v>3.8150380693314694</v>
      </c>
      <c r="BN193" s="193">
        <f t="shared" si="609"/>
        <v>3.9040600573940507</v>
      </c>
      <c r="BO193" s="72">
        <f t="shared" si="610"/>
        <v>56325.910501170314</v>
      </c>
      <c r="BS193" s="3">
        <f t="shared" si="611"/>
        <v>6.9901149048589595</v>
      </c>
      <c r="BT193" s="6">
        <f t="shared" si="612"/>
        <v>0</v>
      </c>
      <c r="BU193" s="6">
        <f t="shared" si="613"/>
        <v>0</v>
      </c>
      <c r="BV193" s="6">
        <f t="shared" si="614"/>
        <v>0</v>
      </c>
      <c r="BW193" s="193">
        <f t="shared" si="615"/>
        <v>5.697753825334849</v>
      </c>
      <c r="BX193" s="193">
        <f t="shared" si="616"/>
        <v>4.1745731882913786</v>
      </c>
      <c r="BY193" s="193">
        <f t="shared" si="773"/>
        <v>3.8150380693314694</v>
      </c>
      <c r="BZ193" s="193">
        <f t="shared" si="617"/>
        <v>3.9040600573940507</v>
      </c>
      <c r="CA193" s="72">
        <f t="shared" si="618"/>
        <v>56325.910501170314</v>
      </c>
      <c r="CE193" s="3">
        <f t="shared" si="619"/>
        <v>0</v>
      </c>
      <c r="CF193" s="6">
        <f t="shared" si="620"/>
        <v>5.8039480647462449</v>
      </c>
      <c r="CG193" s="6">
        <f t="shared" si="621"/>
        <v>0</v>
      </c>
      <c r="CH193" s="6">
        <f t="shared" si="622"/>
        <v>0</v>
      </c>
      <c r="CI193" s="193">
        <f t="shared" si="623"/>
        <v>5.6740334309306508</v>
      </c>
      <c r="CJ193" s="193">
        <f t="shared" si="624"/>
        <v>4.260085442346873</v>
      </c>
      <c r="CK193" s="193">
        <f t="shared" si="774"/>
        <v>3.8150380693314694</v>
      </c>
      <c r="CL193" s="193">
        <f t="shared" si="625"/>
        <v>3.9040600573940507</v>
      </c>
      <c r="CM193" s="72">
        <f t="shared" si="626"/>
        <v>56525.323523253937</v>
      </c>
      <c r="CQ193" s="3">
        <f t="shared" si="627"/>
        <v>0</v>
      </c>
      <c r="CR193" s="6">
        <f t="shared" si="628"/>
        <v>5.8040111874872675</v>
      </c>
      <c r="CS193" s="6">
        <f t="shared" si="629"/>
        <v>0</v>
      </c>
      <c r="CT193" s="6">
        <f t="shared" si="630"/>
        <v>0</v>
      </c>
      <c r="CU193" s="193">
        <f t="shared" si="631"/>
        <v>5.6740334309306508</v>
      </c>
      <c r="CV193" s="193">
        <f t="shared" si="632"/>
        <v>4.2600863337087498</v>
      </c>
      <c r="CW193" s="193">
        <f t="shared" si="775"/>
        <v>3.8150380693314694</v>
      </c>
      <c r="CX193" s="193">
        <f t="shared" si="633"/>
        <v>3.9040600573940507</v>
      </c>
      <c r="CY193" s="72">
        <f t="shared" si="634"/>
        <v>56525.325748902105</v>
      </c>
      <c r="DC193" s="3">
        <f t="shared" si="635"/>
        <v>0</v>
      </c>
      <c r="DD193" s="6">
        <f t="shared" si="636"/>
        <v>0</v>
      </c>
      <c r="DE193" s="6">
        <f t="shared" si="637"/>
        <v>5.2566261557950114</v>
      </c>
      <c r="DF193" s="6">
        <f t="shared" si="638"/>
        <v>0</v>
      </c>
      <c r="DG193" s="193">
        <f t="shared" si="639"/>
        <v>5.6740334309306508</v>
      </c>
      <c r="DH193" s="193">
        <f t="shared" si="640"/>
        <v>4.1745731882913786</v>
      </c>
      <c r="DI193" s="193">
        <f t="shared" si="776"/>
        <v>3.9246452098717284</v>
      </c>
      <c r="DJ193" s="193">
        <f t="shared" si="641"/>
        <v>3.9040600573940507</v>
      </c>
      <c r="DK193" s="72">
        <f t="shared" si="642"/>
        <v>56848.847059923304</v>
      </c>
      <c r="DO193" s="3">
        <f t="shared" si="643"/>
        <v>0</v>
      </c>
      <c r="DP193" s="6">
        <f t="shared" si="644"/>
        <v>0</v>
      </c>
      <c r="DQ193" s="6">
        <f t="shared" si="645"/>
        <v>5.00640731048055</v>
      </c>
      <c r="DR193" s="6">
        <f t="shared" si="646"/>
        <v>0</v>
      </c>
      <c r="DS193" s="193">
        <f t="shared" si="647"/>
        <v>5.6740334309306508</v>
      </c>
      <c r="DT193" s="193">
        <f t="shared" si="648"/>
        <v>4.1745731882913786</v>
      </c>
      <c r="DU193" s="193">
        <f t="shared" si="777"/>
        <v>3.9196913521406649</v>
      </c>
      <c r="DV193" s="193">
        <f t="shared" si="649"/>
        <v>3.9040600573940507</v>
      </c>
      <c r="DW193" s="72">
        <f t="shared" si="650"/>
        <v>56824.482975060208</v>
      </c>
      <c r="EA193" s="3">
        <f t="shared" si="651"/>
        <v>0</v>
      </c>
      <c r="EB193" s="6">
        <f t="shared" si="652"/>
        <v>0</v>
      </c>
      <c r="EC193" s="6">
        <f t="shared" si="653"/>
        <v>0</v>
      </c>
      <c r="ED193" s="6">
        <f t="shared" si="654"/>
        <v>17.349807458371739</v>
      </c>
      <c r="EE193" s="193">
        <f t="shared" si="655"/>
        <v>5.6740334309306508</v>
      </c>
      <c r="EF193" s="193">
        <f t="shared" si="656"/>
        <v>4.1745731882913786</v>
      </c>
      <c r="EG193" s="193">
        <f t="shared" si="778"/>
        <v>3.8150380693314694</v>
      </c>
      <c r="EH193" s="193">
        <f t="shared" si="657"/>
        <v>4.2039944812851884</v>
      </c>
      <c r="EI193" s="72">
        <f t="shared" si="658"/>
        <v>58451.591478242692</v>
      </c>
      <c r="EM193" s="3">
        <f t="shared" si="659"/>
        <v>0</v>
      </c>
      <c r="EN193" s="6">
        <f t="shared" si="660"/>
        <v>0</v>
      </c>
      <c r="EO193" s="6">
        <f t="shared" si="661"/>
        <v>0</v>
      </c>
      <c r="EP193" s="6">
        <f t="shared" si="662"/>
        <v>5.7834118895340785</v>
      </c>
      <c r="EQ193" s="193">
        <f t="shared" si="663"/>
        <v>5.6740334309306508</v>
      </c>
      <c r="ER193" s="193">
        <f t="shared" si="664"/>
        <v>4.1745731882913786</v>
      </c>
      <c r="ES193" s="193">
        <f t="shared" si="779"/>
        <v>3.8150380693314694</v>
      </c>
      <c r="ET193" s="193">
        <f t="shared" si="665"/>
        <v>4.0143421197474991</v>
      </c>
      <c r="EU193" s="72">
        <f t="shared" si="666"/>
        <v>57089.575585385297</v>
      </c>
      <c r="EY193" s="3">
        <f t="shared" si="667"/>
        <v>6.99009288117621</v>
      </c>
      <c r="EZ193" s="6">
        <f t="shared" si="668"/>
        <v>5.8039480647462449</v>
      </c>
      <c r="FA193" s="6">
        <f t="shared" si="669"/>
        <v>5.2566261557950114</v>
      </c>
      <c r="FB193" s="6">
        <f t="shared" si="670"/>
        <v>17.349807458371739</v>
      </c>
      <c r="FC193" s="193">
        <f t="shared" si="671"/>
        <v>5.6977537514786567</v>
      </c>
      <c r="FD193" s="193">
        <f t="shared" si="672"/>
        <v>4.260085442346873</v>
      </c>
      <c r="FE193" s="193">
        <f t="shared" si="780"/>
        <v>3.9246452098717284</v>
      </c>
      <c r="FF193" s="193">
        <f t="shared" si="673"/>
        <v>4.2039944812851884</v>
      </c>
      <c r="FG193" s="72">
        <f t="shared" si="674"/>
        <v>59246.344779796302</v>
      </c>
      <c r="FK193" s="3">
        <f t="shared" si="675"/>
        <v>7.1327698616176587</v>
      </c>
      <c r="FL193" s="6">
        <f t="shared" si="676"/>
        <v>5.8040111874872675</v>
      </c>
      <c r="FM193" s="6">
        <f t="shared" si="677"/>
        <v>5.00640731048055</v>
      </c>
      <c r="FN193" s="6">
        <f t="shared" si="678"/>
        <v>5.7834118895340785</v>
      </c>
      <c r="FO193" s="193">
        <f t="shared" si="679"/>
        <v>5.698232102845437</v>
      </c>
      <c r="FP193" s="193">
        <f t="shared" si="680"/>
        <v>4.2600863337087498</v>
      </c>
      <c r="FQ193" s="193">
        <f t="shared" si="781"/>
        <v>3.9196913521406649</v>
      </c>
      <c r="FR193" s="193">
        <f t="shared" si="681"/>
        <v>4.0143421197474991</v>
      </c>
      <c r="FS193" s="205">
        <f t="shared" si="682"/>
        <v>57841.295959301911</v>
      </c>
      <c r="FW193" s="3">
        <f t="shared" si="683"/>
        <v>8.2026600136251435</v>
      </c>
      <c r="FX193" s="6">
        <f t="shared" si="684"/>
        <v>6.5584613131632565</v>
      </c>
      <c r="FY193" s="6">
        <f t="shared" si="685"/>
        <v>6.2078251744626805</v>
      </c>
      <c r="FZ193" s="6">
        <f t="shared" si="686"/>
        <v>6.8242576002928841</v>
      </c>
      <c r="GA193" s="193">
        <f t="shared" si="687"/>
        <v>5.70181183777719</v>
      </c>
      <c r="GB193" s="193">
        <f t="shared" si="688"/>
        <v>4.2706836364375036</v>
      </c>
      <c r="GC193" s="193">
        <f t="shared" si="782"/>
        <v>3.9432563088528605</v>
      </c>
      <c r="GD193" s="193">
        <f t="shared" si="689"/>
        <v>4.0329600169641422</v>
      </c>
      <c r="GE193" s="72">
        <f t="shared" si="690"/>
        <v>58123.00256172954</v>
      </c>
      <c r="GI193" s="3">
        <f t="shared" si="691"/>
        <v>7.8460226217283999</v>
      </c>
      <c r="GJ193" s="6">
        <f t="shared" si="692"/>
        <v>6.3843428712208699</v>
      </c>
      <c r="GK193" s="6">
        <f t="shared" si="693"/>
        <v>5.5069416870233461</v>
      </c>
      <c r="GL193" s="6">
        <f t="shared" si="694"/>
        <v>6.3615960680696384</v>
      </c>
      <c r="GM193" s="193">
        <f t="shared" si="695"/>
        <v>5.7006199915184119</v>
      </c>
      <c r="GN193" s="193">
        <f t="shared" si="696"/>
        <v>4.2682478497528056</v>
      </c>
      <c r="GO193" s="193">
        <f t="shared" si="783"/>
        <v>3.9295765478914708</v>
      </c>
      <c r="GP193" s="193">
        <f t="shared" si="697"/>
        <v>4.0247270256833589</v>
      </c>
      <c r="GQ193" s="72">
        <f t="shared" si="698"/>
        <v>57987.903123908174</v>
      </c>
      <c r="GU193" s="3">
        <f t="shared" si="699"/>
        <v>9.2725721893153814</v>
      </c>
      <c r="GV193" s="6">
        <f t="shared" si="700"/>
        <v>6.9647376776954939</v>
      </c>
      <c r="GW193" s="6">
        <f t="shared" si="701"/>
        <v>6.5082038119366814</v>
      </c>
      <c r="GX193" s="6">
        <f t="shared" si="702"/>
        <v>7.2290864409882252</v>
      </c>
      <c r="GY193" s="193">
        <f t="shared" si="703"/>
        <v>5.7053788771972958</v>
      </c>
      <c r="GZ193" s="193">
        <f t="shared" si="704"/>
        <v>4.2763441713196784</v>
      </c>
      <c r="HA193" s="193">
        <f t="shared" si="784"/>
        <v>3.9490622580515211</v>
      </c>
      <c r="HB193" s="193">
        <f t="shared" si="705"/>
        <v>4.0401086980443992</v>
      </c>
      <c r="HC193" s="205">
        <f t="shared" si="706"/>
        <v>58220.599949341726</v>
      </c>
      <c r="HG193" s="3">
        <f t="shared" si="507"/>
        <v>8.2026600136251435</v>
      </c>
      <c r="HH193" s="6">
        <f t="shared" si="508"/>
        <v>0</v>
      </c>
      <c r="HI193" s="6">
        <f t="shared" si="509"/>
        <v>0</v>
      </c>
      <c r="HJ193" s="6">
        <f t="shared" si="510"/>
        <v>0</v>
      </c>
      <c r="HK193" s="193">
        <f t="shared" si="707"/>
        <v>5.70181183777719</v>
      </c>
      <c r="HL193" s="193">
        <f t="shared" si="707"/>
        <v>4.1745731882913786</v>
      </c>
      <c r="HM193" s="193">
        <f t="shared" si="707"/>
        <v>3.8150380693314694</v>
      </c>
      <c r="HN193" s="193">
        <f t="shared" si="511"/>
        <v>3.9040600573940507</v>
      </c>
      <c r="HO193" s="212">
        <f t="shared" si="708"/>
        <v>56328.254708763918</v>
      </c>
      <c r="HS193" s="3">
        <f t="shared" si="512"/>
        <v>7.8460226217283999</v>
      </c>
      <c r="HT193" s="6">
        <f t="shared" si="513"/>
        <v>0</v>
      </c>
      <c r="HU193" s="6">
        <f t="shared" si="514"/>
        <v>0</v>
      </c>
      <c r="HV193" s="6">
        <f t="shared" si="515"/>
        <v>0</v>
      </c>
      <c r="HW193" s="193">
        <f t="shared" si="709"/>
        <v>5.7006199915184119</v>
      </c>
      <c r="HX193" s="193">
        <f t="shared" si="710"/>
        <v>4.1745731882913786</v>
      </c>
      <c r="HY193" s="193">
        <f t="shared" si="711"/>
        <v>3.8150380693314694</v>
      </c>
      <c r="HZ193" s="193">
        <f t="shared" si="516"/>
        <v>3.9040600573940507</v>
      </c>
      <c r="IA193" s="212">
        <f t="shared" si="712"/>
        <v>56327.566212781167</v>
      </c>
      <c r="IE193" s="3">
        <f t="shared" si="517"/>
        <v>9.2725721893153814</v>
      </c>
      <c r="IF193" s="6">
        <f t="shared" si="518"/>
        <v>0</v>
      </c>
      <c r="IG193" s="6">
        <f t="shared" si="519"/>
        <v>0</v>
      </c>
      <c r="IH193" s="6">
        <f t="shared" si="520"/>
        <v>0</v>
      </c>
      <c r="II193" s="193">
        <f t="shared" si="713"/>
        <v>5.7053788771972958</v>
      </c>
      <c r="IJ193" s="193">
        <f t="shared" si="714"/>
        <v>4.1745731882913786</v>
      </c>
      <c r="IK193" s="193">
        <f t="shared" si="715"/>
        <v>3.8150380693314694</v>
      </c>
      <c r="IL193" s="193">
        <f t="shared" si="521"/>
        <v>3.9040600573940507</v>
      </c>
      <c r="IM193" s="205">
        <f t="shared" si="716"/>
        <v>56330.315337157197</v>
      </c>
      <c r="IQ193" s="3">
        <f t="shared" si="522"/>
        <v>0</v>
      </c>
      <c r="IR193" s="6">
        <f t="shared" si="523"/>
        <v>6.5584613131632565</v>
      </c>
      <c r="IS193" s="6">
        <f t="shared" si="524"/>
        <v>0</v>
      </c>
      <c r="IT193" s="6">
        <f t="shared" si="525"/>
        <v>0</v>
      </c>
      <c r="IU193" s="193">
        <f t="shared" si="717"/>
        <v>5.6740334309306508</v>
      </c>
      <c r="IV193" s="193">
        <f t="shared" si="718"/>
        <v>4.2706836364375036</v>
      </c>
      <c r="IW193" s="193">
        <f t="shared" si="719"/>
        <v>3.8150380693314694</v>
      </c>
      <c r="IX193" s="193">
        <f t="shared" si="526"/>
        <v>3.9040600573940507</v>
      </c>
      <c r="IY193" s="212">
        <f t="shared" si="720"/>
        <v>56551.792428499182</v>
      </c>
      <c r="JC193" s="3">
        <f t="shared" si="527"/>
        <v>0</v>
      </c>
      <c r="JD193" s="6">
        <f t="shared" si="528"/>
        <v>6.3843428712208699</v>
      </c>
      <c r="JE193" s="6">
        <f t="shared" si="529"/>
        <v>0</v>
      </c>
      <c r="JF193" s="6">
        <f t="shared" si="530"/>
        <v>0</v>
      </c>
      <c r="JG193" s="193">
        <f t="shared" si="721"/>
        <v>5.6740334309306508</v>
      </c>
      <c r="JH193" s="193">
        <f t="shared" si="722"/>
        <v>4.2682478497528056</v>
      </c>
      <c r="JI193" s="193">
        <f t="shared" si="723"/>
        <v>3.8150380693314694</v>
      </c>
      <c r="JJ193" s="193">
        <f t="shared" si="531"/>
        <v>3.9040600573940507</v>
      </c>
      <c r="JK193" s="212">
        <f t="shared" si="724"/>
        <v>56545.70797391962</v>
      </c>
      <c r="JO193" s="3">
        <f t="shared" si="532"/>
        <v>0</v>
      </c>
      <c r="JP193" s="6">
        <f t="shared" si="533"/>
        <v>6.9647376776954939</v>
      </c>
      <c r="JQ193" s="6">
        <f t="shared" si="534"/>
        <v>0</v>
      </c>
      <c r="JR193" s="6">
        <f t="shared" si="535"/>
        <v>0</v>
      </c>
      <c r="JS193" s="193">
        <f t="shared" si="725"/>
        <v>5.6740334309306508</v>
      </c>
      <c r="JT193" s="193">
        <f t="shared" si="726"/>
        <v>4.2763441713196784</v>
      </c>
      <c r="JU193" s="193">
        <f t="shared" si="727"/>
        <v>3.8150380693314694</v>
      </c>
      <c r="JV193" s="193">
        <f t="shared" si="536"/>
        <v>3.9040600573940507</v>
      </c>
      <c r="JW193" s="205">
        <f t="shared" si="728"/>
        <v>56565.934646711008</v>
      </c>
      <c r="KA193" s="3">
        <f t="shared" si="537"/>
        <v>0</v>
      </c>
      <c r="KB193" s="6">
        <f t="shared" si="538"/>
        <v>0</v>
      </c>
      <c r="KC193" s="6">
        <f t="shared" si="539"/>
        <v>6.2078251744626805</v>
      </c>
      <c r="KD193" s="6">
        <f t="shared" si="540"/>
        <v>0</v>
      </c>
      <c r="KE193" s="193">
        <f t="shared" si="729"/>
        <v>5.6740334309306508</v>
      </c>
      <c r="KF193" s="193">
        <f t="shared" si="730"/>
        <v>4.1745731882913786</v>
      </c>
      <c r="KG193" s="193">
        <f t="shared" si="731"/>
        <v>3.9432563088528605</v>
      </c>
      <c r="KH193" s="193">
        <f t="shared" si="541"/>
        <v>3.9040600573940507</v>
      </c>
      <c r="KI193" s="212">
        <f t="shared" si="732"/>
        <v>56940.473629488552</v>
      </c>
      <c r="KM193" s="3">
        <f t="shared" si="542"/>
        <v>0</v>
      </c>
      <c r="KN193" s="6">
        <f t="shared" si="543"/>
        <v>0</v>
      </c>
      <c r="KO193" s="6">
        <f t="shared" si="544"/>
        <v>5.5069416870233461</v>
      </c>
      <c r="KP193" s="6">
        <f t="shared" si="545"/>
        <v>0</v>
      </c>
      <c r="KQ193" s="193">
        <f t="shared" si="733"/>
        <v>5.6740334309306508</v>
      </c>
      <c r="KR193" s="193">
        <f t="shared" si="734"/>
        <v>4.1745731882913786</v>
      </c>
      <c r="KS193" s="193">
        <f t="shared" si="735"/>
        <v>3.9295765478914708</v>
      </c>
      <c r="KT193" s="193">
        <f t="shared" si="546"/>
        <v>3.9040600573940507</v>
      </c>
      <c r="KU193" s="212">
        <f t="shared" si="736"/>
        <v>56873.110763465826</v>
      </c>
      <c r="KY193" s="3">
        <f t="shared" si="547"/>
        <v>0</v>
      </c>
      <c r="KZ193" s="6">
        <f t="shared" si="548"/>
        <v>0</v>
      </c>
      <c r="LA193" s="6">
        <f t="shared" si="549"/>
        <v>6.5082038119366814</v>
      </c>
      <c r="LB193" s="6">
        <f t="shared" si="550"/>
        <v>0</v>
      </c>
      <c r="LC193" s="193">
        <f t="shared" si="737"/>
        <v>5.6740334309306508</v>
      </c>
      <c r="LD193" s="193">
        <f t="shared" si="738"/>
        <v>4.1745731882913786</v>
      </c>
      <c r="LE193" s="193">
        <f t="shared" si="739"/>
        <v>3.9490622580515211</v>
      </c>
      <c r="LF193" s="193">
        <f t="shared" si="551"/>
        <v>3.9040600573940507</v>
      </c>
      <c r="LG193" s="205">
        <f t="shared" si="740"/>
        <v>56969.087815735656</v>
      </c>
      <c r="LK193" s="3">
        <f t="shared" si="552"/>
        <v>0</v>
      </c>
      <c r="LL193" s="6">
        <f t="shared" si="553"/>
        <v>0</v>
      </c>
      <c r="LM193" s="6">
        <f t="shared" si="554"/>
        <v>0</v>
      </c>
      <c r="LN193" s="6">
        <f t="shared" si="555"/>
        <v>6.8242576002928841</v>
      </c>
      <c r="LO193" s="193">
        <f t="shared" si="741"/>
        <v>5.6740334309306508</v>
      </c>
      <c r="LP193" s="193">
        <f t="shared" si="742"/>
        <v>4.1745731882913786</v>
      </c>
      <c r="LQ193" s="193">
        <f t="shared" si="743"/>
        <v>3.8150380693314694</v>
      </c>
      <c r="LR193" s="193">
        <f t="shared" si="556"/>
        <v>4.0329600169641422</v>
      </c>
      <c r="LS193" s="212">
        <f t="shared" si="744"/>
        <v>57221.865709294878</v>
      </c>
      <c r="LW193" s="3">
        <f t="shared" si="557"/>
        <v>0</v>
      </c>
      <c r="LX193" s="6">
        <f t="shared" si="558"/>
        <v>0</v>
      </c>
      <c r="LY193" s="6">
        <f t="shared" si="559"/>
        <v>0</v>
      </c>
      <c r="LZ193" s="6">
        <f t="shared" si="560"/>
        <v>6.3615960680696384</v>
      </c>
      <c r="MA193" s="193">
        <f t="shared" si="745"/>
        <v>5.6740334309306508</v>
      </c>
      <c r="MB193" s="193">
        <f t="shared" si="746"/>
        <v>4.1745731882913786</v>
      </c>
      <c r="MC193" s="193">
        <f t="shared" si="747"/>
        <v>3.8150380693314694</v>
      </c>
      <c r="MD193" s="193">
        <f t="shared" si="561"/>
        <v>4.0247270256833589</v>
      </c>
      <c r="ME193" s="212">
        <f t="shared" si="748"/>
        <v>57163.328135508258</v>
      </c>
      <c r="MI193" s="3">
        <f t="shared" si="562"/>
        <v>0</v>
      </c>
      <c r="MJ193" s="6">
        <f t="shared" si="563"/>
        <v>0</v>
      </c>
      <c r="MK193" s="6">
        <f t="shared" si="564"/>
        <v>0</v>
      </c>
      <c r="ML193" s="6">
        <f t="shared" si="565"/>
        <v>7.2290864409882252</v>
      </c>
      <c r="MM193" s="193">
        <f t="shared" si="749"/>
        <v>5.6740334309306508</v>
      </c>
      <c r="MN193" s="193">
        <f t="shared" si="750"/>
        <v>4.1745731882913786</v>
      </c>
      <c r="MO193" s="193">
        <f t="shared" si="751"/>
        <v>3.8150380693314694</v>
      </c>
      <c r="MP193" s="193">
        <f t="shared" si="566"/>
        <v>4.0401086980443992</v>
      </c>
      <c r="MQ193" s="205">
        <f t="shared" si="752"/>
        <v>57272.742325273801</v>
      </c>
      <c r="MT193" s="3">
        <f t="shared" si="567"/>
        <v>6.7761104460381629</v>
      </c>
      <c r="MU193" s="6">
        <f t="shared" si="568"/>
        <v>5.8039480647462449</v>
      </c>
      <c r="MV193" s="6">
        <f t="shared" si="569"/>
        <v>5.757257218251679</v>
      </c>
      <c r="MW193" s="6">
        <f t="shared" si="570"/>
        <v>6.939922983348696</v>
      </c>
      <c r="MX193" s="193">
        <f t="shared" si="753"/>
        <v>5.6970359059809503</v>
      </c>
      <c r="MY193" s="193">
        <f t="shared" si="754"/>
        <v>4.260085442346873</v>
      </c>
      <c r="MZ193" s="193">
        <f t="shared" si="755"/>
        <v>3.9344836871002662</v>
      </c>
      <c r="NA193" s="193">
        <f t="shared" si="571"/>
        <v>4.0350077172504637</v>
      </c>
      <c r="NB193" s="212">
        <f t="shared" si="756"/>
        <v>58063.649595264505</v>
      </c>
      <c r="NF193" s="3">
        <f t="shared" si="572"/>
        <v>6.776110446038162</v>
      </c>
      <c r="NG193" s="6">
        <f t="shared" si="573"/>
        <v>0</v>
      </c>
      <c r="NH193" s="6">
        <f t="shared" si="574"/>
        <v>0</v>
      </c>
      <c r="NI193" s="6">
        <f t="shared" si="575"/>
        <v>0</v>
      </c>
      <c r="NJ193" s="193">
        <f t="shared" si="757"/>
        <v>5.6970359059809503</v>
      </c>
      <c r="NK193" s="193">
        <f t="shared" si="758"/>
        <v>4.1745731882913786</v>
      </c>
      <c r="NL193" s="193">
        <f t="shared" si="759"/>
        <v>3.8150380693314694</v>
      </c>
      <c r="NM193" s="193">
        <f t="shared" si="576"/>
        <v>3.9040600573940507</v>
      </c>
      <c r="NN193" s="212">
        <f t="shared" si="760"/>
        <v>56325.495838313887</v>
      </c>
      <c r="NR193" s="3">
        <f t="shared" si="577"/>
        <v>0</v>
      </c>
      <c r="NS193" s="6">
        <f t="shared" si="578"/>
        <v>5.8039480647462449</v>
      </c>
      <c r="NT193" s="6">
        <f t="shared" si="579"/>
        <v>0</v>
      </c>
      <c r="NU193" s="6">
        <f t="shared" si="580"/>
        <v>0</v>
      </c>
      <c r="NV193" s="193">
        <f t="shared" si="761"/>
        <v>5.6740334309306508</v>
      </c>
      <c r="NW193" s="193">
        <f t="shared" si="762"/>
        <v>4.260085442346873</v>
      </c>
      <c r="NX193" s="193">
        <f t="shared" si="763"/>
        <v>3.8150380693314694</v>
      </c>
      <c r="NY193" s="193">
        <f t="shared" si="581"/>
        <v>3.9040600573940507</v>
      </c>
      <c r="NZ193" s="212">
        <f t="shared" si="764"/>
        <v>56525.323523253937</v>
      </c>
      <c r="OD193" s="3">
        <f t="shared" si="582"/>
        <v>0</v>
      </c>
      <c r="OE193" s="6">
        <f t="shared" si="583"/>
        <v>0</v>
      </c>
      <c r="OF193" s="6">
        <f t="shared" si="584"/>
        <v>5.757257218251679</v>
      </c>
      <c r="OG193" s="6">
        <f t="shared" si="585"/>
        <v>0</v>
      </c>
      <c r="OH193" s="193">
        <f t="shared" si="765"/>
        <v>5.6740334309306508</v>
      </c>
      <c r="OI193" s="193">
        <f t="shared" si="766"/>
        <v>4.1745731882913786</v>
      </c>
      <c r="OJ193" s="193">
        <f t="shared" si="767"/>
        <v>3.9344836871002662</v>
      </c>
      <c r="OK193" s="193">
        <f t="shared" si="586"/>
        <v>3.9040600573940507</v>
      </c>
      <c r="OL193" s="212">
        <f t="shared" si="768"/>
        <v>56897.265681298464</v>
      </c>
      <c r="OP193" s="3">
        <f t="shared" si="587"/>
        <v>0</v>
      </c>
      <c r="OQ193" s="6">
        <f t="shared" si="588"/>
        <v>0</v>
      </c>
      <c r="OR193" s="6">
        <f t="shared" si="589"/>
        <v>0</v>
      </c>
      <c r="OS193" s="6">
        <f t="shared" si="590"/>
        <v>6.939922983348696</v>
      </c>
      <c r="OT193" s="193">
        <f t="shared" si="769"/>
        <v>5.6740334309306508</v>
      </c>
      <c r="OU193" s="193">
        <f t="shared" si="770"/>
        <v>4.1745731882913786</v>
      </c>
      <c r="OV193" s="193">
        <f t="shared" si="771"/>
        <v>3.8150380693314694</v>
      </c>
      <c r="OW193" s="193">
        <f t="shared" si="591"/>
        <v>4.0350077172504637</v>
      </c>
      <c r="OX193" s="232">
        <f t="shared" si="772"/>
        <v>57236.434414936346</v>
      </c>
    </row>
    <row r="194" spans="2:414" x14ac:dyDescent="0.2">
      <c r="B194" s="81">
        <v>45521</v>
      </c>
      <c r="C194">
        <v>138</v>
      </c>
      <c r="D194">
        <v>11.502004005400622</v>
      </c>
      <c r="E194">
        <v>0</v>
      </c>
      <c r="F194">
        <v>0</v>
      </c>
      <c r="G194">
        <v>0</v>
      </c>
      <c r="H194">
        <v>0</v>
      </c>
      <c r="I194">
        <v>0</v>
      </c>
      <c r="J194">
        <v>0</v>
      </c>
      <c r="K194">
        <v>0</v>
      </c>
      <c r="L194">
        <v>0</v>
      </c>
      <c r="M194">
        <v>0</v>
      </c>
      <c r="N194">
        <v>0</v>
      </c>
      <c r="O194">
        <v>0</v>
      </c>
      <c r="P194">
        <v>0</v>
      </c>
      <c r="Q194">
        <v>1</v>
      </c>
      <c r="R194">
        <v>0</v>
      </c>
      <c r="S194">
        <v>0</v>
      </c>
      <c r="T194">
        <v>19044</v>
      </c>
      <c r="U194">
        <v>7.1571936677102004</v>
      </c>
      <c r="V194">
        <v>5.7151709776151387</v>
      </c>
      <c r="W194">
        <v>5.0132329630715891</v>
      </c>
      <c r="X194">
        <v>5.8645992617724145</v>
      </c>
      <c r="Y194" s="3">
        <v>992.09776494614084</v>
      </c>
      <c r="Z194" s="3">
        <v>238.42399383250381</v>
      </c>
      <c r="AA194" s="3">
        <v>105.01167299750274</v>
      </c>
      <c r="AB194" s="3">
        <v>302.73749771965248</v>
      </c>
      <c r="AC194">
        <v>1</v>
      </c>
      <c r="AD194">
        <v>1</v>
      </c>
      <c r="AE194" s="6"/>
      <c r="AF194" s="1" t="s">
        <v>2</v>
      </c>
      <c r="AG194">
        <v>138</v>
      </c>
      <c r="AH194" s="189">
        <v>45521</v>
      </c>
      <c r="AI194">
        <f t="shared" si="592"/>
        <v>8</v>
      </c>
      <c r="AJ194">
        <v>138</v>
      </c>
      <c r="AK194">
        <v>1</v>
      </c>
      <c r="AL194">
        <v>1</v>
      </c>
      <c r="AM194">
        <v>0</v>
      </c>
      <c r="AN194">
        <v>0</v>
      </c>
      <c r="AO194">
        <v>1</v>
      </c>
      <c r="AP194">
        <v>0</v>
      </c>
      <c r="AQ194">
        <v>0</v>
      </c>
      <c r="AS194" s="37"/>
      <c r="AT194" s="37"/>
      <c r="AU194" s="6">
        <f t="shared" si="593"/>
        <v>0</v>
      </c>
      <c r="AV194" s="6">
        <f t="shared" si="594"/>
        <v>0</v>
      </c>
      <c r="AW194" s="6">
        <f t="shared" si="595"/>
        <v>0</v>
      </c>
      <c r="AX194" s="6">
        <f t="shared" si="596"/>
        <v>0</v>
      </c>
      <c r="AY194" s="193">
        <f t="shared" si="597"/>
        <v>5.6740334309306508</v>
      </c>
      <c r="AZ194" s="193">
        <f t="shared" si="598"/>
        <v>4.1745731882913786</v>
      </c>
      <c r="BA194" s="193">
        <f t="shared" si="599"/>
        <v>3.8150380693314694</v>
      </c>
      <c r="BB194" s="193">
        <f t="shared" si="600"/>
        <v>3.9040600573940507</v>
      </c>
      <c r="BC194" s="72">
        <f t="shared" si="601"/>
        <v>56312.210093717425</v>
      </c>
      <c r="BG194" s="3">
        <f t="shared" si="602"/>
        <v>7.0140497943559961</v>
      </c>
      <c r="BH194" s="6">
        <f t="shared" si="603"/>
        <v>0</v>
      </c>
      <c r="BI194" s="6">
        <f t="shared" si="604"/>
        <v>0</v>
      </c>
      <c r="BJ194" s="6">
        <f t="shared" si="605"/>
        <v>0</v>
      </c>
      <c r="BK194" s="193">
        <f t="shared" si="606"/>
        <v>5.6978340875150204</v>
      </c>
      <c r="BL194" s="193">
        <f t="shared" si="607"/>
        <v>4.1745731882913786</v>
      </c>
      <c r="BM194" s="193">
        <f t="shared" si="608"/>
        <v>3.8150380693314694</v>
      </c>
      <c r="BN194" s="193">
        <f t="shared" si="609"/>
        <v>3.9040600573940507</v>
      </c>
      <c r="BO194" s="72">
        <f t="shared" si="610"/>
        <v>56325.956907404943</v>
      </c>
      <c r="BS194" s="3">
        <f t="shared" si="611"/>
        <v>7.0140718935197821</v>
      </c>
      <c r="BT194" s="6">
        <f t="shared" si="612"/>
        <v>0</v>
      </c>
      <c r="BU194" s="6">
        <f t="shared" si="613"/>
        <v>0</v>
      </c>
      <c r="BV194" s="6">
        <f t="shared" si="614"/>
        <v>0</v>
      </c>
      <c r="BW194" s="193">
        <f t="shared" si="615"/>
        <v>5.6978341616183839</v>
      </c>
      <c r="BX194" s="193">
        <f t="shared" si="616"/>
        <v>4.1745731882913786</v>
      </c>
      <c r="BY194" s="193">
        <f t="shared" si="773"/>
        <v>3.8150380693314694</v>
      </c>
      <c r="BZ194" s="193">
        <f t="shared" si="617"/>
        <v>3.9040600573940507</v>
      </c>
      <c r="CA194" s="72">
        <f t="shared" si="618"/>
        <v>56325.956907404943</v>
      </c>
      <c r="CE194" s="3">
        <f t="shared" si="619"/>
        <v>0</v>
      </c>
      <c r="CF194" s="6">
        <f t="shared" si="620"/>
        <v>5.7151709776151387</v>
      </c>
      <c r="CG194" s="6">
        <f t="shared" si="621"/>
        <v>0</v>
      </c>
      <c r="CH194" s="6">
        <f t="shared" si="622"/>
        <v>0</v>
      </c>
      <c r="CI194" s="193">
        <f t="shared" si="623"/>
        <v>5.6740334309306508</v>
      </c>
      <c r="CJ194" s="193">
        <f t="shared" si="624"/>
        <v>4.2588310261418307</v>
      </c>
      <c r="CK194" s="193">
        <f t="shared" si="774"/>
        <v>3.8150380693314694</v>
      </c>
      <c r="CL194" s="193">
        <f t="shared" si="625"/>
        <v>3.9040600573940507</v>
      </c>
      <c r="CM194" s="72">
        <f t="shared" si="626"/>
        <v>56522.191448846032</v>
      </c>
      <c r="CQ194" s="3">
        <f t="shared" si="627"/>
        <v>0</v>
      </c>
      <c r="CR194" s="6">
        <f t="shared" si="628"/>
        <v>5.7152331348318288</v>
      </c>
      <c r="CS194" s="6">
        <f t="shared" si="629"/>
        <v>0</v>
      </c>
      <c r="CT194" s="6">
        <f t="shared" si="630"/>
        <v>0</v>
      </c>
      <c r="CU194" s="193">
        <f t="shared" si="631"/>
        <v>5.6740334309306508</v>
      </c>
      <c r="CV194" s="193">
        <f t="shared" si="632"/>
        <v>4.258831904971184</v>
      </c>
      <c r="CW194" s="193">
        <f t="shared" si="775"/>
        <v>3.8150380693314694</v>
      </c>
      <c r="CX194" s="193">
        <f t="shared" si="633"/>
        <v>3.9040600573940507</v>
      </c>
      <c r="CY194" s="72">
        <f t="shared" si="634"/>
        <v>56522.193643079998</v>
      </c>
      <c r="DC194" s="3">
        <f t="shared" si="635"/>
        <v>0</v>
      </c>
      <c r="DD194" s="6">
        <f t="shared" si="636"/>
        <v>0</v>
      </c>
      <c r="DE194" s="6">
        <f t="shared" si="637"/>
        <v>5.2638946112251688</v>
      </c>
      <c r="DF194" s="6">
        <f t="shared" si="638"/>
        <v>0</v>
      </c>
      <c r="DG194" s="193">
        <f t="shared" si="639"/>
        <v>5.6740334309306508</v>
      </c>
      <c r="DH194" s="193">
        <f t="shared" si="640"/>
        <v>4.1745731882913786</v>
      </c>
      <c r="DI194" s="193">
        <f t="shared" si="776"/>
        <v>3.9247887453315538</v>
      </c>
      <c r="DJ194" s="193">
        <f t="shared" si="641"/>
        <v>3.9040600573940507</v>
      </c>
      <c r="DK194" s="72">
        <f t="shared" si="642"/>
        <v>56849.553152354849</v>
      </c>
      <c r="DO194" s="3">
        <f t="shared" si="643"/>
        <v>0</v>
      </c>
      <c r="DP194" s="6">
        <f t="shared" si="644"/>
        <v>0</v>
      </c>
      <c r="DQ194" s="6">
        <f t="shared" si="645"/>
        <v>5.0133297826752532</v>
      </c>
      <c r="DR194" s="6">
        <f t="shared" si="646"/>
        <v>0</v>
      </c>
      <c r="DS194" s="193">
        <f t="shared" si="647"/>
        <v>5.6740334309306508</v>
      </c>
      <c r="DT194" s="193">
        <f t="shared" si="648"/>
        <v>4.1745731882913786</v>
      </c>
      <c r="DU194" s="193">
        <f t="shared" si="777"/>
        <v>3.9198287345291023</v>
      </c>
      <c r="DV194" s="193">
        <f t="shared" si="649"/>
        <v>3.9040600573940507</v>
      </c>
      <c r="DW194" s="72">
        <f t="shared" si="650"/>
        <v>56825.158508932211</v>
      </c>
      <c r="EA194" s="3">
        <f t="shared" si="651"/>
        <v>0</v>
      </c>
      <c r="EB194" s="6">
        <f t="shared" si="652"/>
        <v>0</v>
      </c>
      <c r="EC194" s="6">
        <f t="shared" si="653"/>
        <v>0</v>
      </c>
      <c r="ED194" s="6">
        <f t="shared" si="654"/>
        <v>17.593797785317243</v>
      </c>
      <c r="EE194" s="193">
        <f t="shared" si="655"/>
        <v>5.6740334309306508</v>
      </c>
      <c r="EF194" s="193">
        <f t="shared" si="656"/>
        <v>4.1745731882913786</v>
      </c>
      <c r="EG194" s="193">
        <f t="shared" si="778"/>
        <v>3.8150380693314694</v>
      </c>
      <c r="EH194" s="193">
        <f t="shared" si="657"/>
        <v>4.2076320472436679</v>
      </c>
      <c r="EI194" s="72">
        <f t="shared" si="658"/>
        <v>58478.030336879005</v>
      </c>
      <c r="EM194" s="3">
        <f t="shared" si="659"/>
        <v>0</v>
      </c>
      <c r="EN194" s="6">
        <f t="shared" si="660"/>
        <v>0</v>
      </c>
      <c r="EO194" s="6">
        <f t="shared" si="661"/>
        <v>0</v>
      </c>
      <c r="EP194" s="6">
        <f t="shared" si="662"/>
        <v>5.8647440058226108</v>
      </c>
      <c r="EQ194" s="193">
        <f t="shared" si="663"/>
        <v>5.6740334309306508</v>
      </c>
      <c r="ER194" s="193">
        <f t="shared" si="664"/>
        <v>4.1745731882913786</v>
      </c>
      <c r="ES194" s="193">
        <f t="shared" si="779"/>
        <v>3.8150380693314694</v>
      </c>
      <c r="ET194" s="193">
        <f t="shared" si="665"/>
        <v>4.0158094800635666</v>
      </c>
      <c r="EU194" s="72">
        <f t="shared" si="666"/>
        <v>57099.990854132455</v>
      </c>
      <c r="EY194" s="3">
        <f t="shared" si="667"/>
        <v>7.0140497943559961</v>
      </c>
      <c r="EZ194" s="6">
        <f t="shared" si="668"/>
        <v>5.7151709776151387</v>
      </c>
      <c r="FA194" s="6">
        <f t="shared" si="669"/>
        <v>5.2638946112251688</v>
      </c>
      <c r="FB194" s="6">
        <f t="shared" si="670"/>
        <v>17.593797785317243</v>
      </c>
      <c r="FC194" s="193">
        <f t="shared" si="671"/>
        <v>5.6978340875150204</v>
      </c>
      <c r="FD194" s="193">
        <f t="shared" si="672"/>
        <v>4.2588310261418307</v>
      </c>
      <c r="FE194" s="193">
        <f t="shared" si="780"/>
        <v>3.9247887453315538</v>
      </c>
      <c r="FF194" s="193">
        <f t="shared" si="673"/>
        <v>4.2076320472436679</v>
      </c>
      <c r="FG194" s="72">
        <f t="shared" si="674"/>
        <v>59270.64378531275</v>
      </c>
      <c r="FK194" s="3">
        <f t="shared" si="675"/>
        <v>7.1572157668739873</v>
      </c>
      <c r="FL194" s="6">
        <f t="shared" si="676"/>
        <v>5.7152331348318288</v>
      </c>
      <c r="FM194" s="6">
        <f t="shared" si="677"/>
        <v>5.0133297826752532</v>
      </c>
      <c r="FN194" s="6">
        <f t="shared" si="678"/>
        <v>5.8647440058226108</v>
      </c>
      <c r="FO194" s="193">
        <f t="shared" si="679"/>
        <v>5.6983140393764318</v>
      </c>
      <c r="FP194" s="193">
        <f t="shared" si="680"/>
        <v>4.258831904971184</v>
      </c>
      <c r="FQ194" s="193">
        <f t="shared" si="781"/>
        <v>3.9198287345291023</v>
      </c>
      <c r="FR194" s="193">
        <f t="shared" si="681"/>
        <v>4.0158094800635666</v>
      </c>
      <c r="FS194" s="205">
        <f t="shared" si="682"/>
        <v>57849.379080631938</v>
      </c>
      <c r="FW194" s="3">
        <f t="shared" si="683"/>
        <v>8.2307727178667296</v>
      </c>
      <c r="FX194" s="6">
        <f t="shared" si="684"/>
        <v>6.4581432047051059</v>
      </c>
      <c r="FY194" s="6">
        <f t="shared" si="685"/>
        <v>6.2164088742087706</v>
      </c>
      <c r="FZ194" s="6">
        <f t="shared" si="686"/>
        <v>6.9202271288914492</v>
      </c>
      <c r="GA194" s="193">
        <f t="shared" si="687"/>
        <v>5.7019057272320905</v>
      </c>
      <c r="GB194" s="193">
        <f t="shared" si="688"/>
        <v>4.2692809857024994</v>
      </c>
      <c r="GC194" s="193">
        <f t="shared" si="782"/>
        <v>3.9434226899303368</v>
      </c>
      <c r="GD194" s="193">
        <f t="shared" si="689"/>
        <v>4.0346593246755056</v>
      </c>
      <c r="GE194" s="72">
        <f t="shared" si="690"/>
        <v>58132.573691075013</v>
      </c>
      <c r="GI194" s="3">
        <f t="shared" si="691"/>
        <v>7.872913034481221</v>
      </c>
      <c r="GJ194" s="6">
        <f t="shared" si="692"/>
        <v>6.2866880753766532</v>
      </c>
      <c r="GK194" s="6">
        <f t="shared" si="693"/>
        <v>5.5145562593787485</v>
      </c>
      <c r="GL194" s="6">
        <f t="shared" si="694"/>
        <v>6.4510591879496566</v>
      </c>
      <c r="GM194" s="193">
        <f t="shared" si="695"/>
        <v>5.7007099061021114</v>
      </c>
      <c r="GN194" s="193">
        <f t="shared" si="696"/>
        <v>4.2668791308425602</v>
      </c>
      <c r="GO194" s="193">
        <f t="shared" si="783"/>
        <v>3.9297261782148789</v>
      </c>
      <c r="GP194" s="193">
        <f t="shared" si="697"/>
        <v>4.0263243033170983</v>
      </c>
      <c r="GQ194" s="72">
        <f t="shared" si="698"/>
        <v>57996.71685644408</v>
      </c>
      <c r="GU194" s="3">
        <f t="shared" si="699"/>
        <v>9.3043517680232615</v>
      </c>
      <c r="GV194" s="6">
        <f t="shared" si="700"/>
        <v>6.8582051731381659</v>
      </c>
      <c r="GW194" s="6">
        <f t="shared" si="701"/>
        <v>6.5172028519930656</v>
      </c>
      <c r="GX194" s="6">
        <f t="shared" si="702"/>
        <v>7.3307490772155184</v>
      </c>
      <c r="GY194" s="193">
        <f t="shared" si="703"/>
        <v>5.7054846345587267</v>
      </c>
      <c r="GZ194" s="193">
        <f t="shared" si="704"/>
        <v>4.2748629803425402</v>
      </c>
      <c r="HA194" s="193">
        <f t="shared" si="784"/>
        <v>3.9492356794080687</v>
      </c>
      <c r="HB194" s="193">
        <f t="shared" si="705"/>
        <v>4.0418959110133299</v>
      </c>
      <c r="HC194" s="205">
        <f t="shared" si="706"/>
        <v>58230.664047518025</v>
      </c>
      <c r="HG194" s="3">
        <f t="shared" si="507"/>
        <v>8.2307727178667296</v>
      </c>
      <c r="HH194" s="6">
        <f t="shared" si="508"/>
        <v>0</v>
      </c>
      <c r="HI194" s="6">
        <f t="shared" si="509"/>
        <v>0</v>
      </c>
      <c r="HJ194" s="6">
        <f t="shared" si="510"/>
        <v>0</v>
      </c>
      <c r="HK194" s="193">
        <f t="shared" si="707"/>
        <v>5.7019057272320905</v>
      </c>
      <c r="HL194" s="193">
        <f t="shared" si="707"/>
        <v>4.1745731882913786</v>
      </c>
      <c r="HM194" s="193">
        <f t="shared" si="707"/>
        <v>3.8150380693314694</v>
      </c>
      <c r="HN194" s="193">
        <f t="shared" si="511"/>
        <v>3.9040600573940507</v>
      </c>
      <c r="HO194" s="212">
        <f t="shared" si="708"/>
        <v>56328.308946412566</v>
      </c>
      <c r="HS194" s="3">
        <f t="shared" si="512"/>
        <v>7.872913034481221</v>
      </c>
      <c r="HT194" s="6">
        <f t="shared" si="513"/>
        <v>0</v>
      </c>
      <c r="HU194" s="6">
        <f t="shared" si="514"/>
        <v>0</v>
      </c>
      <c r="HV194" s="6">
        <f t="shared" si="515"/>
        <v>0</v>
      </c>
      <c r="HW194" s="193">
        <f t="shared" si="709"/>
        <v>5.7007099061021114</v>
      </c>
      <c r="HX194" s="193">
        <f t="shared" si="710"/>
        <v>4.1745731882913786</v>
      </c>
      <c r="HY194" s="193">
        <f t="shared" si="711"/>
        <v>3.8150380693314694</v>
      </c>
      <c r="HZ194" s="193">
        <f t="shared" si="516"/>
        <v>3.9040600573940507</v>
      </c>
      <c r="IA194" s="212">
        <f t="shared" si="712"/>
        <v>56327.618153607786</v>
      </c>
      <c r="IE194" s="3">
        <f t="shared" si="517"/>
        <v>9.3043517680232615</v>
      </c>
      <c r="IF194" s="6">
        <f t="shared" si="518"/>
        <v>0</v>
      </c>
      <c r="IG194" s="6">
        <f t="shared" si="519"/>
        <v>0</v>
      </c>
      <c r="IH194" s="6">
        <f t="shared" si="520"/>
        <v>0</v>
      </c>
      <c r="II194" s="193">
        <f t="shared" si="713"/>
        <v>5.7054846345587267</v>
      </c>
      <c r="IJ194" s="193">
        <f t="shared" si="714"/>
        <v>4.1745731882913786</v>
      </c>
      <c r="IK194" s="193">
        <f t="shared" si="715"/>
        <v>3.8150380693314694</v>
      </c>
      <c r="IL194" s="193">
        <f t="shared" si="521"/>
        <v>3.9040600573940507</v>
      </c>
      <c r="IM194" s="205">
        <f t="shared" si="716"/>
        <v>56330.376432844867</v>
      </c>
      <c r="IQ194" s="3">
        <f t="shared" si="522"/>
        <v>0</v>
      </c>
      <c r="IR194" s="6">
        <f t="shared" si="523"/>
        <v>6.4581432047051059</v>
      </c>
      <c r="IS194" s="6">
        <f t="shared" si="524"/>
        <v>0</v>
      </c>
      <c r="IT194" s="6">
        <f t="shared" si="525"/>
        <v>0</v>
      </c>
      <c r="IU194" s="193">
        <f t="shared" si="717"/>
        <v>5.6740334309306508</v>
      </c>
      <c r="IV194" s="193">
        <f t="shared" si="718"/>
        <v>4.2692809857024994</v>
      </c>
      <c r="IW194" s="193">
        <f t="shared" si="719"/>
        <v>3.8150380693314694</v>
      </c>
      <c r="IX194" s="193">
        <f t="shared" si="526"/>
        <v>3.9040600573940507</v>
      </c>
      <c r="IY194" s="212">
        <f t="shared" si="720"/>
        <v>56548.288607954237</v>
      </c>
      <c r="JC194" s="3">
        <f t="shared" si="527"/>
        <v>0</v>
      </c>
      <c r="JD194" s="6">
        <f t="shared" si="528"/>
        <v>6.2866880753766532</v>
      </c>
      <c r="JE194" s="6">
        <f t="shared" si="529"/>
        <v>0</v>
      </c>
      <c r="JF194" s="6">
        <f t="shared" si="530"/>
        <v>0</v>
      </c>
      <c r="JG194" s="193">
        <f t="shared" si="721"/>
        <v>5.6740334309306508</v>
      </c>
      <c r="JH194" s="193">
        <f t="shared" si="722"/>
        <v>4.2668791308425602</v>
      </c>
      <c r="JI194" s="193">
        <f t="shared" si="723"/>
        <v>3.8150380693314694</v>
      </c>
      <c r="JJ194" s="193">
        <f t="shared" si="531"/>
        <v>3.9040600573940507</v>
      </c>
      <c r="JK194" s="212">
        <f t="shared" si="724"/>
        <v>56542.289280346355</v>
      </c>
      <c r="JO194" s="3">
        <f t="shared" si="532"/>
        <v>0</v>
      </c>
      <c r="JP194" s="6">
        <f t="shared" si="533"/>
        <v>6.8582051731381659</v>
      </c>
      <c r="JQ194" s="6">
        <f t="shared" si="534"/>
        <v>0</v>
      </c>
      <c r="JR194" s="6">
        <f t="shared" si="535"/>
        <v>0</v>
      </c>
      <c r="JS194" s="193">
        <f t="shared" si="725"/>
        <v>5.6740334309306508</v>
      </c>
      <c r="JT194" s="193">
        <f t="shared" si="726"/>
        <v>4.2748629803425402</v>
      </c>
      <c r="JU194" s="193">
        <f t="shared" si="727"/>
        <v>3.8150380693314694</v>
      </c>
      <c r="JV194" s="193">
        <f t="shared" si="536"/>
        <v>3.9040600573940507</v>
      </c>
      <c r="JW194" s="205">
        <f t="shared" si="728"/>
        <v>56562.233713833804</v>
      </c>
      <c r="KA194" s="3">
        <f t="shared" si="537"/>
        <v>0</v>
      </c>
      <c r="KB194" s="6">
        <f t="shared" si="538"/>
        <v>0</v>
      </c>
      <c r="KC194" s="6">
        <f t="shared" si="539"/>
        <v>6.2164088742087706</v>
      </c>
      <c r="KD194" s="6">
        <f t="shared" si="540"/>
        <v>0</v>
      </c>
      <c r="KE194" s="193">
        <f t="shared" si="729"/>
        <v>5.6740334309306508</v>
      </c>
      <c r="KF194" s="193">
        <f t="shared" si="730"/>
        <v>4.1745731882913786</v>
      </c>
      <c r="KG194" s="193">
        <f t="shared" si="731"/>
        <v>3.9434226899303368</v>
      </c>
      <c r="KH194" s="193">
        <f t="shared" si="541"/>
        <v>3.9040600573940507</v>
      </c>
      <c r="KI194" s="212">
        <f t="shared" si="732"/>
        <v>56941.29342611567</v>
      </c>
      <c r="KM194" s="3">
        <f t="shared" si="542"/>
        <v>0</v>
      </c>
      <c r="KN194" s="6">
        <f t="shared" si="543"/>
        <v>0</v>
      </c>
      <c r="KO194" s="6">
        <f t="shared" si="544"/>
        <v>5.5145562593787485</v>
      </c>
      <c r="KP194" s="6">
        <f t="shared" si="545"/>
        <v>0</v>
      </c>
      <c r="KQ194" s="193">
        <f t="shared" si="733"/>
        <v>5.6740334309306508</v>
      </c>
      <c r="KR194" s="193">
        <f t="shared" si="734"/>
        <v>4.1745731882913786</v>
      </c>
      <c r="KS194" s="193">
        <f t="shared" si="735"/>
        <v>3.9297261782148789</v>
      </c>
      <c r="KT194" s="193">
        <f t="shared" si="546"/>
        <v>3.9040600573940507</v>
      </c>
      <c r="KU194" s="212">
        <f t="shared" si="736"/>
        <v>56873.847152652605</v>
      </c>
      <c r="KY194" s="3">
        <f t="shared" si="547"/>
        <v>0</v>
      </c>
      <c r="KZ194" s="6">
        <f t="shared" si="548"/>
        <v>0</v>
      </c>
      <c r="LA194" s="6">
        <f t="shared" si="549"/>
        <v>6.5172028519930656</v>
      </c>
      <c r="LB194" s="6">
        <f t="shared" si="550"/>
        <v>0</v>
      </c>
      <c r="LC194" s="193">
        <f t="shared" si="737"/>
        <v>5.6740334309306508</v>
      </c>
      <c r="LD194" s="193">
        <f t="shared" si="738"/>
        <v>4.1745731882913786</v>
      </c>
      <c r="LE194" s="193">
        <f t="shared" si="739"/>
        <v>3.9492356794080687</v>
      </c>
      <c r="LF194" s="193">
        <f t="shared" si="551"/>
        <v>3.9040600573940507</v>
      </c>
      <c r="LG194" s="205">
        <f t="shared" si="740"/>
        <v>56969.942731049217</v>
      </c>
      <c r="LK194" s="3">
        <f t="shared" si="552"/>
        <v>0</v>
      </c>
      <c r="LL194" s="6">
        <f t="shared" si="553"/>
        <v>0</v>
      </c>
      <c r="LM194" s="6">
        <f t="shared" si="554"/>
        <v>0</v>
      </c>
      <c r="LN194" s="6">
        <f t="shared" si="555"/>
        <v>6.9202271288914492</v>
      </c>
      <c r="LO194" s="193">
        <f t="shared" si="741"/>
        <v>5.6740334309306508</v>
      </c>
      <c r="LP194" s="193">
        <f t="shared" si="742"/>
        <v>4.1745731882913786</v>
      </c>
      <c r="LQ194" s="193">
        <f t="shared" si="743"/>
        <v>3.8150380693314694</v>
      </c>
      <c r="LR194" s="193">
        <f t="shared" si="556"/>
        <v>4.0346593246755056</v>
      </c>
      <c r="LS194" s="212">
        <f t="shared" si="744"/>
        <v>57233.955455954878</v>
      </c>
      <c r="LW194" s="3">
        <f t="shared" si="557"/>
        <v>0</v>
      </c>
      <c r="LX194" s="6">
        <f t="shared" si="558"/>
        <v>0</v>
      </c>
      <c r="LY194" s="6">
        <f t="shared" si="559"/>
        <v>0</v>
      </c>
      <c r="LZ194" s="6">
        <f t="shared" si="560"/>
        <v>6.4510591879496566</v>
      </c>
      <c r="MA194" s="193">
        <f t="shared" si="745"/>
        <v>5.6740334309306508</v>
      </c>
      <c r="MB194" s="193">
        <f t="shared" si="746"/>
        <v>4.1745731882913786</v>
      </c>
      <c r="MC194" s="193">
        <f t="shared" si="747"/>
        <v>3.8150380693314694</v>
      </c>
      <c r="MD194" s="193">
        <f t="shared" si="561"/>
        <v>4.0263243033170983</v>
      </c>
      <c r="ME194" s="212">
        <f t="shared" si="748"/>
        <v>57174.680290721088</v>
      </c>
      <c r="MI194" s="3">
        <f t="shared" si="562"/>
        <v>0</v>
      </c>
      <c r="MJ194" s="6">
        <f t="shared" si="563"/>
        <v>0</v>
      </c>
      <c r="MK194" s="6">
        <f t="shared" si="564"/>
        <v>0</v>
      </c>
      <c r="ML194" s="6">
        <f t="shared" si="565"/>
        <v>7.3307490772155184</v>
      </c>
      <c r="MM194" s="193">
        <f t="shared" si="749"/>
        <v>5.6740334309306508</v>
      </c>
      <c r="MN194" s="193">
        <f t="shared" si="750"/>
        <v>4.1745731882913786</v>
      </c>
      <c r="MO194" s="193">
        <f t="shared" si="751"/>
        <v>3.8150380693314694</v>
      </c>
      <c r="MP194" s="193">
        <f t="shared" si="566"/>
        <v>4.0418959110133299</v>
      </c>
      <c r="MQ194" s="205">
        <f t="shared" si="752"/>
        <v>57285.468849751174</v>
      </c>
      <c r="MT194" s="3">
        <f t="shared" si="567"/>
        <v>6.7993339843246901</v>
      </c>
      <c r="MU194" s="6">
        <f t="shared" si="568"/>
        <v>5.7151709776151387</v>
      </c>
      <c r="MV194" s="6">
        <f t="shared" si="569"/>
        <v>5.7652179075323273</v>
      </c>
      <c r="MW194" s="6">
        <f t="shared" si="570"/>
        <v>7.0375191141268969</v>
      </c>
      <c r="MX194" s="193">
        <f t="shared" si="753"/>
        <v>5.6971138387680993</v>
      </c>
      <c r="MY194" s="193">
        <f t="shared" si="754"/>
        <v>4.2588310261418307</v>
      </c>
      <c r="MZ194" s="193">
        <f t="shared" si="755"/>
        <v>3.9346393525804904</v>
      </c>
      <c r="NA194" s="193">
        <f t="shared" si="571"/>
        <v>4.0367322699830916</v>
      </c>
      <c r="NB194" s="212">
        <f t="shared" si="756"/>
        <v>58073.710124107318</v>
      </c>
      <c r="NF194" s="3">
        <f t="shared" si="572"/>
        <v>6.7993339843246892</v>
      </c>
      <c r="NG194" s="6">
        <f t="shared" si="573"/>
        <v>0</v>
      </c>
      <c r="NH194" s="6">
        <f t="shared" si="574"/>
        <v>0</v>
      </c>
      <c r="NI194" s="6">
        <f t="shared" si="575"/>
        <v>0</v>
      </c>
      <c r="NJ194" s="193">
        <f t="shared" si="757"/>
        <v>5.6971138387680993</v>
      </c>
      <c r="NK194" s="193">
        <f t="shared" si="758"/>
        <v>4.1745731882913786</v>
      </c>
      <c r="NL194" s="193">
        <f t="shared" si="759"/>
        <v>3.8150380693314694</v>
      </c>
      <c r="NM194" s="193">
        <f t="shared" si="576"/>
        <v>3.9040600573940507</v>
      </c>
      <c r="NN194" s="212">
        <f t="shared" si="760"/>
        <v>56325.540855976025</v>
      </c>
      <c r="NR194" s="3">
        <f t="shared" si="577"/>
        <v>0</v>
      </c>
      <c r="NS194" s="6">
        <f t="shared" si="578"/>
        <v>5.7151709776151387</v>
      </c>
      <c r="NT194" s="6">
        <f t="shared" si="579"/>
        <v>0</v>
      </c>
      <c r="NU194" s="6">
        <f t="shared" si="580"/>
        <v>0</v>
      </c>
      <c r="NV194" s="193">
        <f t="shared" si="761"/>
        <v>5.6740334309306508</v>
      </c>
      <c r="NW194" s="193">
        <f t="shared" si="762"/>
        <v>4.2588310261418307</v>
      </c>
      <c r="NX194" s="193">
        <f t="shared" si="763"/>
        <v>3.8150380693314694</v>
      </c>
      <c r="NY194" s="193">
        <f t="shared" si="581"/>
        <v>3.9040600573940507</v>
      </c>
      <c r="NZ194" s="212">
        <f t="shared" si="764"/>
        <v>56522.191448846032</v>
      </c>
      <c r="OD194" s="3">
        <f t="shared" si="582"/>
        <v>0</v>
      </c>
      <c r="OE194" s="6">
        <f t="shared" si="583"/>
        <v>0</v>
      </c>
      <c r="OF194" s="6">
        <f t="shared" si="584"/>
        <v>5.7652179075323273</v>
      </c>
      <c r="OG194" s="6">
        <f t="shared" si="585"/>
        <v>0</v>
      </c>
      <c r="OH194" s="193">
        <f t="shared" si="765"/>
        <v>5.6740334309306508</v>
      </c>
      <c r="OI194" s="193">
        <f t="shared" si="766"/>
        <v>4.1745731882913786</v>
      </c>
      <c r="OJ194" s="193">
        <f t="shared" si="767"/>
        <v>3.9346393525804904</v>
      </c>
      <c r="OK194" s="193">
        <f t="shared" si="586"/>
        <v>3.9040600573940507</v>
      </c>
      <c r="OL194" s="212">
        <f t="shared" si="768"/>
        <v>56898.032097417046</v>
      </c>
      <c r="OP194" s="3">
        <f t="shared" si="587"/>
        <v>0</v>
      </c>
      <c r="OQ194" s="6">
        <f t="shared" si="588"/>
        <v>0</v>
      </c>
      <c r="OR194" s="6">
        <f t="shared" si="589"/>
        <v>0</v>
      </c>
      <c r="OS194" s="6">
        <f t="shared" si="590"/>
        <v>7.0375191141268969</v>
      </c>
      <c r="OT194" s="193">
        <f t="shared" si="769"/>
        <v>5.6740334309306508</v>
      </c>
      <c r="OU194" s="193">
        <f t="shared" si="770"/>
        <v>4.1745731882913786</v>
      </c>
      <c r="OV194" s="193">
        <f t="shared" si="771"/>
        <v>3.8150380693314694</v>
      </c>
      <c r="OW194" s="193">
        <f t="shared" si="591"/>
        <v>4.0367322699830916</v>
      </c>
      <c r="OX194" s="232">
        <f t="shared" si="772"/>
        <v>57248.706910666217</v>
      </c>
    </row>
    <row r="195" spans="2:414" x14ac:dyDescent="0.2">
      <c r="B195" s="81">
        <v>45528</v>
      </c>
      <c r="C195">
        <v>139</v>
      </c>
      <c r="D195">
        <v>11.51126665898644</v>
      </c>
      <c r="E195">
        <v>0</v>
      </c>
      <c r="F195">
        <v>0</v>
      </c>
      <c r="G195">
        <v>0</v>
      </c>
      <c r="H195">
        <v>0</v>
      </c>
      <c r="I195">
        <v>0</v>
      </c>
      <c r="J195">
        <v>0</v>
      </c>
      <c r="K195">
        <v>0</v>
      </c>
      <c r="L195">
        <v>0</v>
      </c>
      <c r="M195">
        <v>0</v>
      </c>
      <c r="N195">
        <v>0</v>
      </c>
      <c r="O195">
        <v>0</v>
      </c>
      <c r="P195">
        <v>0</v>
      </c>
      <c r="Q195">
        <v>1</v>
      </c>
      <c r="R195">
        <v>0</v>
      </c>
      <c r="S195">
        <v>0</v>
      </c>
      <c r="T195">
        <v>19321</v>
      </c>
      <c r="U195">
        <v>7.1764009248454075</v>
      </c>
      <c r="V195">
        <v>5.6712671966591079</v>
      </c>
      <c r="W195">
        <v>5.0201898043884956</v>
      </c>
      <c r="X195">
        <v>5.9470284282097312</v>
      </c>
      <c r="Y195" s="3">
        <v>1016.984764784158</v>
      </c>
      <c r="Z195" s="3">
        <v>225.39021233085583</v>
      </c>
      <c r="AA195" s="3">
        <v>106.06156117289379</v>
      </c>
      <c r="AB195" s="3">
        <v>333.01124749161772</v>
      </c>
      <c r="AC195">
        <v>1</v>
      </c>
      <c r="AD195">
        <v>1</v>
      </c>
      <c r="AE195" s="6"/>
      <c r="AF195" s="1" t="s">
        <v>2</v>
      </c>
      <c r="AG195">
        <v>139</v>
      </c>
      <c r="AH195" s="189">
        <v>45528</v>
      </c>
      <c r="AI195">
        <f t="shared" si="592"/>
        <v>8</v>
      </c>
      <c r="AJ195">
        <v>139</v>
      </c>
      <c r="AK195">
        <v>1</v>
      </c>
      <c r="AL195">
        <v>1</v>
      </c>
      <c r="AM195">
        <v>0</v>
      </c>
      <c r="AN195">
        <v>0</v>
      </c>
      <c r="AO195">
        <v>1</v>
      </c>
      <c r="AP195">
        <v>0</v>
      </c>
      <c r="AQ195">
        <v>0</v>
      </c>
      <c r="AS195" s="37"/>
      <c r="AT195" s="37"/>
      <c r="AU195" s="6">
        <f t="shared" si="593"/>
        <v>0</v>
      </c>
      <c r="AV195" s="6">
        <f t="shared" si="594"/>
        <v>0</v>
      </c>
      <c r="AW195" s="6">
        <f t="shared" si="595"/>
        <v>0</v>
      </c>
      <c r="AX195" s="6">
        <f t="shared" si="596"/>
        <v>0</v>
      </c>
      <c r="AY195" s="193">
        <f t="shared" si="597"/>
        <v>5.6740334309306508</v>
      </c>
      <c r="AZ195" s="193">
        <f t="shared" si="598"/>
        <v>4.1745731882913786</v>
      </c>
      <c r="BA195" s="193">
        <f t="shared" si="599"/>
        <v>3.8150380693314694</v>
      </c>
      <c r="BB195" s="193">
        <f t="shared" si="600"/>
        <v>3.9040600573940507</v>
      </c>
      <c r="BC195" s="72">
        <f t="shared" si="601"/>
        <v>56312.210093717425</v>
      </c>
      <c r="BG195" s="3">
        <f t="shared" si="602"/>
        <v>7.0328729063484996</v>
      </c>
      <c r="BH195" s="6">
        <f t="shared" si="603"/>
        <v>0</v>
      </c>
      <c r="BI195" s="6">
        <f t="shared" si="604"/>
        <v>0</v>
      </c>
      <c r="BJ195" s="6">
        <f t="shared" si="605"/>
        <v>0</v>
      </c>
      <c r="BK195" s="193">
        <f t="shared" si="606"/>
        <v>5.6978972035659039</v>
      </c>
      <c r="BL195" s="193">
        <f t="shared" si="607"/>
        <v>4.1745731882913786</v>
      </c>
      <c r="BM195" s="193">
        <f t="shared" si="608"/>
        <v>3.8150380693314694</v>
      </c>
      <c r="BN195" s="193">
        <f t="shared" si="609"/>
        <v>3.9040600573940507</v>
      </c>
      <c r="BO195" s="72">
        <f t="shared" si="610"/>
        <v>56325.993366515489</v>
      </c>
      <c r="BS195" s="3">
        <f t="shared" si="611"/>
        <v>7.0328950648182564</v>
      </c>
      <c r="BT195" s="6">
        <f t="shared" si="612"/>
        <v>0</v>
      </c>
      <c r="BU195" s="6">
        <f t="shared" si="613"/>
        <v>0</v>
      </c>
      <c r="BV195" s="6">
        <f t="shared" si="614"/>
        <v>0</v>
      </c>
      <c r="BW195" s="193">
        <f t="shared" si="615"/>
        <v>5.6978972778634445</v>
      </c>
      <c r="BX195" s="193">
        <f t="shared" si="616"/>
        <v>4.1745731882913786</v>
      </c>
      <c r="BY195" s="193">
        <f t="shared" si="773"/>
        <v>3.8150380693314694</v>
      </c>
      <c r="BZ195" s="193">
        <f t="shared" si="617"/>
        <v>3.9040600573940507</v>
      </c>
      <c r="CA195" s="72">
        <f t="shared" si="618"/>
        <v>56325.993366515489</v>
      </c>
      <c r="CE195" s="3">
        <f t="shared" si="619"/>
        <v>0</v>
      </c>
      <c r="CF195" s="6">
        <f t="shared" si="620"/>
        <v>5.6712671966591079</v>
      </c>
      <c r="CG195" s="6">
        <f t="shared" si="621"/>
        <v>0</v>
      </c>
      <c r="CH195" s="6">
        <f t="shared" si="622"/>
        <v>0</v>
      </c>
      <c r="CI195" s="193">
        <f t="shared" si="623"/>
        <v>5.6740334309306508</v>
      </c>
      <c r="CJ195" s="193">
        <f t="shared" si="624"/>
        <v>4.2582100857127516</v>
      </c>
      <c r="CK195" s="193">
        <f t="shared" si="774"/>
        <v>3.8150380693314694</v>
      </c>
      <c r="CL195" s="193">
        <f t="shared" si="625"/>
        <v>3.9040600573940507</v>
      </c>
      <c r="CM195" s="72">
        <f t="shared" si="626"/>
        <v>56520.641125225367</v>
      </c>
      <c r="CQ195" s="3">
        <f t="shared" si="627"/>
        <v>0</v>
      </c>
      <c r="CR195" s="6">
        <f t="shared" si="628"/>
        <v>5.6713288763858269</v>
      </c>
      <c r="CS195" s="6">
        <f t="shared" si="629"/>
        <v>0</v>
      </c>
      <c r="CT195" s="6">
        <f t="shared" si="630"/>
        <v>0</v>
      </c>
      <c r="CU195" s="193">
        <f t="shared" si="631"/>
        <v>5.6740334309306508</v>
      </c>
      <c r="CV195" s="193">
        <f t="shared" si="632"/>
        <v>4.2582109583326426</v>
      </c>
      <c r="CW195" s="193">
        <f t="shared" si="775"/>
        <v>3.8150380693314694</v>
      </c>
      <c r="CX195" s="193">
        <f t="shared" si="633"/>
        <v>3.9040600573940507</v>
      </c>
      <c r="CY195" s="72">
        <f t="shared" si="634"/>
        <v>56520.64330389606</v>
      </c>
      <c r="DC195" s="3">
        <f t="shared" si="635"/>
        <v>0</v>
      </c>
      <c r="DD195" s="6">
        <f t="shared" si="636"/>
        <v>0</v>
      </c>
      <c r="DE195" s="6">
        <f t="shared" si="637"/>
        <v>5.2711992946079205</v>
      </c>
      <c r="DF195" s="6">
        <f t="shared" si="638"/>
        <v>0</v>
      </c>
      <c r="DG195" s="193">
        <f t="shared" si="639"/>
        <v>5.6740334309306508</v>
      </c>
      <c r="DH195" s="193">
        <f t="shared" si="640"/>
        <v>4.1745731882913786</v>
      </c>
      <c r="DI195" s="193">
        <f t="shared" si="776"/>
        <v>3.9249329754573008</v>
      </c>
      <c r="DJ195" s="193">
        <f t="shared" si="641"/>
        <v>3.9040600573940507</v>
      </c>
      <c r="DK195" s="72">
        <f t="shared" si="642"/>
        <v>56850.262670882606</v>
      </c>
      <c r="DO195" s="3">
        <f t="shared" si="643"/>
        <v>0</v>
      </c>
      <c r="DP195" s="6">
        <f t="shared" si="644"/>
        <v>0</v>
      </c>
      <c r="DQ195" s="6">
        <f t="shared" si="645"/>
        <v>5.0202867583482975</v>
      </c>
      <c r="DR195" s="6">
        <f t="shared" si="646"/>
        <v>0</v>
      </c>
      <c r="DS195" s="193">
        <f t="shared" si="647"/>
        <v>5.6740334309306508</v>
      </c>
      <c r="DT195" s="193">
        <f t="shared" si="648"/>
        <v>4.1745731882913786</v>
      </c>
      <c r="DU195" s="193">
        <f t="shared" si="777"/>
        <v>3.919966782655969</v>
      </c>
      <c r="DV195" s="193">
        <f t="shared" si="649"/>
        <v>3.9040600573940507</v>
      </c>
      <c r="DW195" s="72">
        <f t="shared" si="650"/>
        <v>56825.837324448985</v>
      </c>
      <c r="EA195" s="3">
        <f t="shared" si="651"/>
        <v>0</v>
      </c>
      <c r="EB195" s="6">
        <f t="shared" si="652"/>
        <v>0</v>
      </c>
      <c r="EC195" s="6">
        <f t="shared" si="653"/>
        <v>0</v>
      </c>
      <c r="ED195" s="6">
        <f t="shared" si="654"/>
        <v>17.841085284629195</v>
      </c>
      <c r="EE195" s="193">
        <f t="shared" si="655"/>
        <v>5.6740334309306508</v>
      </c>
      <c r="EF195" s="193">
        <f t="shared" si="656"/>
        <v>4.1745731882913786</v>
      </c>
      <c r="EG195" s="193">
        <f t="shared" si="778"/>
        <v>3.8150380693314694</v>
      </c>
      <c r="EH195" s="193">
        <f t="shared" si="657"/>
        <v>4.2113053176345012</v>
      </c>
      <c r="EI195" s="72">
        <f t="shared" si="658"/>
        <v>58504.740840939019</v>
      </c>
      <c r="EM195" s="3">
        <f t="shared" si="659"/>
        <v>0</v>
      </c>
      <c r="EN195" s="6">
        <f t="shared" si="660"/>
        <v>0</v>
      </c>
      <c r="EO195" s="6">
        <f t="shared" si="661"/>
        <v>0</v>
      </c>
      <c r="EP195" s="6">
        <f t="shared" si="662"/>
        <v>5.9471752066924388</v>
      </c>
      <c r="EQ195" s="193">
        <f t="shared" si="663"/>
        <v>5.6740334309306508</v>
      </c>
      <c r="ER195" s="193">
        <f t="shared" si="664"/>
        <v>4.1745731882913786</v>
      </c>
      <c r="ES195" s="193">
        <f t="shared" si="779"/>
        <v>3.8150380693314694</v>
      </c>
      <c r="ET195" s="193">
        <f t="shared" si="665"/>
        <v>4.0172944758676667</v>
      </c>
      <c r="EU195" s="72">
        <f t="shared" si="666"/>
        <v>57110.533233442846</v>
      </c>
      <c r="EY195" s="3">
        <f t="shared" si="667"/>
        <v>7.0328729063484996</v>
      </c>
      <c r="EZ195" s="6">
        <f t="shared" si="668"/>
        <v>5.6712671966591079</v>
      </c>
      <c r="FA195" s="6">
        <f t="shared" si="669"/>
        <v>5.2711992946079205</v>
      </c>
      <c r="FB195" s="6">
        <f t="shared" si="670"/>
        <v>17.841085284629195</v>
      </c>
      <c r="FC195" s="193">
        <f t="shared" si="671"/>
        <v>5.6978972035659039</v>
      </c>
      <c r="FD195" s="193">
        <f t="shared" si="672"/>
        <v>4.2582100857127516</v>
      </c>
      <c r="FE195" s="193">
        <f t="shared" si="780"/>
        <v>3.9249329754573008</v>
      </c>
      <c r="FF195" s="193">
        <f t="shared" si="673"/>
        <v>4.2113053176345012</v>
      </c>
      <c r="FG195" s="72">
        <f t="shared" si="674"/>
        <v>59296.868307206663</v>
      </c>
      <c r="FK195" s="3">
        <f t="shared" si="675"/>
        <v>7.1764230833151652</v>
      </c>
      <c r="FL195" s="6">
        <f t="shared" si="676"/>
        <v>5.6713288763858269</v>
      </c>
      <c r="FM195" s="6">
        <f t="shared" si="677"/>
        <v>5.0202867583482975</v>
      </c>
      <c r="FN195" s="6">
        <f t="shared" si="678"/>
        <v>5.9471752066924388</v>
      </c>
      <c r="FO195" s="193">
        <f t="shared" si="679"/>
        <v>5.6983784127648143</v>
      </c>
      <c r="FP195" s="193">
        <f t="shared" si="680"/>
        <v>4.2582109583326426</v>
      </c>
      <c r="FQ195" s="193">
        <f t="shared" si="781"/>
        <v>3.919966782655969</v>
      </c>
      <c r="FR195" s="193">
        <f t="shared" si="681"/>
        <v>4.0172944758676667</v>
      </c>
      <c r="FS195" s="205">
        <f t="shared" si="682"/>
        <v>57859.202141046815</v>
      </c>
      <c r="FW195" s="3">
        <f t="shared" si="683"/>
        <v>8.2528610635722188</v>
      </c>
      <c r="FX195" s="6">
        <f t="shared" si="684"/>
        <v>6.4085319322247916</v>
      </c>
      <c r="FY195" s="6">
        <f t="shared" si="685"/>
        <v>6.2250353574417341</v>
      </c>
      <c r="FZ195" s="6">
        <f t="shared" si="686"/>
        <v>7.0174935452874827</v>
      </c>
      <c r="GA195" s="193">
        <f t="shared" si="687"/>
        <v>5.7019794906410874</v>
      </c>
      <c r="GB195" s="193">
        <f t="shared" si="688"/>
        <v>4.2685865916864598</v>
      </c>
      <c r="GC195" s="193">
        <f t="shared" si="782"/>
        <v>3.9435898724108966</v>
      </c>
      <c r="GD195" s="193">
        <f t="shared" si="689"/>
        <v>4.0363786546436948</v>
      </c>
      <c r="GE195" s="72">
        <f t="shared" si="690"/>
        <v>58144.102220364519</v>
      </c>
      <c r="GI195" s="3">
        <f t="shared" si="691"/>
        <v>7.8940410173299487</v>
      </c>
      <c r="GJ195" s="6">
        <f t="shared" si="692"/>
        <v>6.2383939163250188</v>
      </c>
      <c r="GK195" s="6">
        <f t="shared" si="693"/>
        <v>5.5222087848273453</v>
      </c>
      <c r="GL195" s="6">
        <f t="shared" si="694"/>
        <v>6.541731271030705</v>
      </c>
      <c r="GM195" s="193">
        <f t="shared" si="695"/>
        <v>5.7007805469398489</v>
      </c>
      <c r="GN195" s="193">
        <f t="shared" si="696"/>
        <v>4.2662015522559376</v>
      </c>
      <c r="GO195" s="193">
        <f t="shared" si="783"/>
        <v>3.9298765317828717</v>
      </c>
      <c r="GP195" s="193">
        <f t="shared" si="697"/>
        <v>4.0279405667655128</v>
      </c>
      <c r="GQ195" s="72">
        <f t="shared" si="698"/>
        <v>58007.43193874813</v>
      </c>
      <c r="GU195" s="3">
        <f t="shared" si="699"/>
        <v>9.3293212022990293</v>
      </c>
      <c r="GV195" s="6">
        <f t="shared" si="700"/>
        <v>6.8055206359909297</v>
      </c>
      <c r="GW195" s="6">
        <f t="shared" si="701"/>
        <v>6.5262467457050448</v>
      </c>
      <c r="GX195" s="6">
        <f t="shared" si="702"/>
        <v>7.4337855352621638</v>
      </c>
      <c r="GY195" s="193">
        <f t="shared" si="703"/>
        <v>5.7055677210018123</v>
      </c>
      <c r="GZ195" s="193">
        <f t="shared" si="704"/>
        <v>4.2741296612468602</v>
      </c>
      <c r="HA195" s="193">
        <f t="shared" si="784"/>
        <v>3.9494099348487564</v>
      </c>
      <c r="HB195" s="193">
        <f t="shared" si="705"/>
        <v>4.0437040222492451</v>
      </c>
      <c r="HC195" s="205">
        <f t="shared" si="706"/>
        <v>58242.795933765789</v>
      </c>
      <c r="HG195" s="3">
        <f t="shared" si="507"/>
        <v>8.2528610635722188</v>
      </c>
      <c r="HH195" s="6">
        <f t="shared" si="508"/>
        <v>0</v>
      </c>
      <c r="HI195" s="6">
        <f t="shared" si="509"/>
        <v>0</v>
      </c>
      <c r="HJ195" s="6">
        <f t="shared" si="510"/>
        <v>0</v>
      </c>
      <c r="HK195" s="193">
        <f t="shared" si="707"/>
        <v>5.7019794906410874</v>
      </c>
      <c r="HL195" s="193">
        <f t="shared" si="707"/>
        <v>4.1745731882913786</v>
      </c>
      <c r="HM195" s="193">
        <f t="shared" si="707"/>
        <v>3.8150380693314694</v>
      </c>
      <c r="HN195" s="193">
        <f t="shared" si="511"/>
        <v>3.9040600573940507</v>
      </c>
      <c r="HO195" s="212">
        <f t="shared" si="708"/>
        <v>56328.351557771923</v>
      </c>
      <c r="HS195" s="3">
        <f t="shared" si="512"/>
        <v>7.8940410173299487</v>
      </c>
      <c r="HT195" s="6">
        <f t="shared" si="513"/>
        <v>0</v>
      </c>
      <c r="HU195" s="6">
        <f t="shared" si="514"/>
        <v>0</v>
      </c>
      <c r="HV195" s="6">
        <f t="shared" si="515"/>
        <v>0</v>
      </c>
      <c r="HW195" s="193">
        <f t="shared" si="709"/>
        <v>5.7007805469398489</v>
      </c>
      <c r="HX195" s="193">
        <f t="shared" si="710"/>
        <v>4.1745731882913786</v>
      </c>
      <c r="HY195" s="193">
        <f t="shared" si="711"/>
        <v>3.8150380693314694</v>
      </c>
      <c r="HZ195" s="193">
        <f t="shared" si="516"/>
        <v>3.9040600573940507</v>
      </c>
      <c r="IA195" s="212">
        <f t="shared" si="712"/>
        <v>56327.658960631234</v>
      </c>
      <c r="IE195" s="3">
        <f t="shared" si="517"/>
        <v>9.3293212022990293</v>
      </c>
      <c r="IF195" s="6">
        <f t="shared" si="518"/>
        <v>0</v>
      </c>
      <c r="IG195" s="6">
        <f t="shared" si="519"/>
        <v>0</v>
      </c>
      <c r="IH195" s="6">
        <f t="shared" si="520"/>
        <v>0</v>
      </c>
      <c r="II195" s="193">
        <f t="shared" si="713"/>
        <v>5.7055677210018123</v>
      </c>
      <c r="IJ195" s="193">
        <f t="shared" si="714"/>
        <v>4.1745731882913786</v>
      </c>
      <c r="IK195" s="193">
        <f t="shared" si="715"/>
        <v>3.8150380693314694</v>
      </c>
      <c r="IL195" s="193">
        <f t="shared" si="521"/>
        <v>3.9040600573940507</v>
      </c>
      <c r="IM195" s="205">
        <f t="shared" si="716"/>
        <v>56330.42443166225</v>
      </c>
      <c r="IQ195" s="3">
        <f t="shared" si="522"/>
        <v>0</v>
      </c>
      <c r="IR195" s="6">
        <f t="shared" si="523"/>
        <v>6.4085319322247916</v>
      </c>
      <c r="IS195" s="6">
        <f t="shared" si="524"/>
        <v>0</v>
      </c>
      <c r="IT195" s="6">
        <f t="shared" si="525"/>
        <v>0</v>
      </c>
      <c r="IU195" s="193">
        <f t="shared" si="717"/>
        <v>5.6740334309306508</v>
      </c>
      <c r="IV195" s="193">
        <f t="shared" si="718"/>
        <v>4.2685865916864598</v>
      </c>
      <c r="IW195" s="193">
        <f t="shared" si="719"/>
        <v>3.8150380693314694</v>
      </c>
      <c r="IX195" s="193">
        <f t="shared" si="526"/>
        <v>3.9040600573940507</v>
      </c>
      <c r="IY195" s="212">
        <f t="shared" si="720"/>
        <v>56546.554092531886</v>
      </c>
      <c r="JC195" s="3">
        <f t="shared" si="527"/>
        <v>0</v>
      </c>
      <c r="JD195" s="6">
        <f t="shared" si="528"/>
        <v>6.2383939163250188</v>
      </c>
      <c r="JE195" s="6">
        <f t="shared" si="529"/>
        <v>0</v>
      </c>
      <c r="JF195" s="6">
        <f t="shared" si="530"/>
        <v>0</v>
      </c>
      <c r="JG195" s="193">
        <f t="shared" si="721"/>
        <v>5.6740334309306508</v>
      </c>
      <c r="JH195" s="193">
        <f t="shared" si="722"/>
        <v>4.2662015522559376</v>
      </c>
      <c r="JI195" s="193">
        <f t="shared" si="723"/>
        <v>3.8150380693314694</v>
      </c>
      <c r="JJ195" s="193">
        <f t="shared" si="531"/>
        <v>3.9040600573940507</v>
      </c>
      <c r="JK195" s="212">
        <f t="shared" si="724"/>
        <v>56540.596946842976</v>
      </c>
      <c r="JO195" s="3">
        <f t="shared" si="532"/>
        <v>0</v>
      </c>
      <c r="JP195" s="6">
        <f t="shared" si="533"/>
        <v>6.8055206359909297</v>
      </c>
      <c r="JQ195" s="6">
        <f t="shared" si="534"/>
        <v>0</v>
      </c>
      <c r="JR195" s="6">
        <f t="shared" si="535"/>
        <v>0</v>
      </c>
      <c r="JS195" s="193">
        <f t="shared" si="725"/>
        <v>5.6740334309306508</v>
      </c>
      <c r="JT195" s="193">
        <f t="shared" si="726"/>
        <v>4.2741296612468602</v>
      </c>
      <c r="JU195" s="193">
        <f t="shared" si="727"/>
        <v>3.8150380693314694</v>
      </c>
      <c r="JV195" s="193">
        <f t="shared" si="536"/>
        <v>3.9040600573940507</v>
      </c>
      <c r="JW195" s="205">
        <f t="shared" si="728"/>
        <v>56560.401517950537</v>
      </c>
      <c r="KA195" s="3">
        <f t="shared" si="537"/>
        <v>0</v>
      </c>
      <c r="KB195" s="6">
        <f t="shared" si="538"/>
        <v>0</v>
      </c>
      <c r="KC195" s="6">
        <f t="shared" si="539"/>
        <v>6.2250353574417341</v>
      </c>
      <c r="KD195" s="6">
        <f t="shared" si="540"/>
        <v>0</v>
      </c>
      <c r="KE195" s="193">
        <f t="shared" si="729"/>
        <v>5.6740334309306508</v>
      </c>
      <c r="KF195" s="193">
        <f t="shared" si="730"/>
        <v>4.1745731882913786</v>
      </c>
      <c r="KG195" s="193">
        <f t="shared" si="731"/>
        <v>3.9435898724108966</v>
      </c>
      <c r="KH195" s="193">
        <f t="shared" si="541"/>
        <v>3.9040600573940507</v>
      </c>
      <c r="KI195" s="212">
        <f t="shared" si="732"/>
        <v>56942.117183322611</v>
      </c>
      <c r="KM195" s="3">
        <f t="shared" si="542"/>
        <v>0</v>
      </c>
      <c r="KN195" s="6">
        <f t="shared" si="543"/>
        <v>0</v>
      </c>
      <c r="KO195" s="6">
        <f t="shared" si="544"/>
        <v>5.5222087848273453</v>
      </c>
      <c r="KP195" s="6">
        <f t="shared" si="545"/>
        <v>0</v>
      </c>
      <c r="KQ195" s="193">
        <f t="shared" si="733"/>
        <v>5.6740334309306508</v>
      </c>
      <c r="KR195" s="193">
        <f t="shared" si="734"/>
        <v>4.1745731882913786</v>
      </c>
      <c r="KS195" s="193">
        <f t="shared" si="735"/>
        <v>3.9298765317828717</v>
      </c>
      <c r="KT195" s="193">
        <f t="shared" si="546"/>
        <v>3.9040600573940507</v>
      </c>
      <c r="KU195" s="212">
        <f t="shared" si="736"/>
        <v>56874.587110811954</v>
      </c>
      <c r="KY195" s="3">
        <f t="shared" si="547"/>
        <v>0</v>
      </c>
      <c r="KZ195" s="6">
        <f t="shared" si="548"/>
        <v>0</v>
      </c>
      <c r="LA195" s="6">
        <f t="shared" si="549"/>
        <v>6.5262467457050448</v>
      </c>
      <c r="LB195" s="6">
        <f t="shared" si="550"/>
        <v>0</v>
      </c>
      <c r="LC195" s="193">
        <f t="shared" si="737"/>
        <v>5.6740334309306508</v>
      </c>
      <c r="LD195" s="193">
        <f t="shared" si="738"/>
        <v>4.1745731882913786</v>
      </c>
      <c r="LE195" s="193">
        <f t="shared" si="739"/>
        <v>3.9494099348487564</v>
      </c>
      <c r="LF195" s="193">
        <f t="shared" si="551"/>
        <v>3.9040600573940507</v>
      </c>
      <c r="LG195" s="205">
        <f t="shared" si="740"/>
        <v>56970.801771069891</v>
      </c>
      <c r="LK195" s="3">
        <f t="shared" si="552"/>
        <v>0</v>
      </c>
      <c r="LL195" s="6">
        <f t="shared" si="553"/>
        <v>0</v>
      </c>
      <c r="LM195" s="6">
        <f t="shared" si="554"/>
        <v>0</v>
      </c>
      <c r="LN195" s="6">
        <f t="shared" si="555"/>
        <v>7.0174935452874827</v>
      </c>
      <c r="LO195" s="193">
        <f t="shared" si="741"/>
        <v>5.6740334309306508</v>
      </c>
      <c r="LP195" s="193">
        <f t="shared" si="742"/>
        <v>4.1745731882913786</v>
      </c>
      <c r="LQ195" s="193">
        <f t="shared" si="743"/>
        <v>3.8150380693314694</v>
      </c>
      <c r="LR195" s="193">
        <f t="shared" si="556"/>
        <v>4.0363786546436948</v>
      </c>
      <c r="LS195" s="212">
        <f t="shared" si="744"/>
        <v>57246.190250846448</v>
      </c>
      <c r="LW195" s="3">
        <f t="shared" si="557"/>
        <v>0</v>
      </c>
      <c r="LX195" s="6">
        <f t="shared" si="558"/>
        <v>0</v>
      </c>
      <c r="LY195" s="6">
        <f t="shared" si="559"/>
        <v>0</v>
      </c>
      <c r="LZ195" s="6">
        <f t="shared" si="560"/>
        <v>6.541731271030705</v>
      </c>
      <c r="MA195" s="193">
        <f t="shared" si="745"/>
        <v>5.6740334309306508</v>
      </c>
      <c r="MB195" s="193">
        <f t="shared" si="746"/>
        <v>4.1745731882913786</v>
      </c>
      <c r="MC195" s="193">
        <f t="shared" si="747"/>
        <v>3.8150380693314694</v>
      </c>
      <c r="MD195" s="193">
        <f t="shared" si="561"/>
        <v>4.0279405667655128</v>
      </c>
      <c r="ME195" s="212">
        <f t="shared" si="748"/>
        <v>57186.169676520243</v>
      </c>
      <c r="MI195" s="3">
        <f t="shared" si="562"/>
        <v>0</v>
      </c>
      <c r="MJ195" s="6">
        <f t="shared" si="563"/>
        <v>0</v>
      </c>
      <c r="MK195" s="6">
        <f t="shared" si="564"/>
        <v>0</v>
      </c>
      <c r="ML195" s="6">
        <f t="shared" si="565"/>
        <v>7.4337855352621638</v>
      </c>
      <c r="MM195" s="193">
        <f t="shared" si="749"/>
        <v>5.6740334309306508</v>
      </c>
      <c r="MN195" s="193">
        <f t="shared" si="750"/>
        <v>4.1745731882913786</v>
      </c>
      <c r="MO195" s="193">
        <f t="shared" si="751"/>
        <v>3.8150380693314694</v>
      </c>
      <c r="MP195" s="193">
        <f t="shared" si="566"/>
        <v>4.0437040222492451</v>
      </c>
      <c r="MQ195" s="205">
        <f t="shared" si="752"/>
        <v>57298.347065973168</v>
      </c>
      <c r="MT195" s="3">
        <f t="shared" si="567"/>
        <v>6.8175808786031364</v>
      </c>
      <c r="MU195" s="6">
        <f t="shared" si="568"/>
        <v>5.6712671966591079</v>
      </c>
      <c r="MV195" s="6">
        <f t="shared" si="569"/>
        <v>5.7732182750467693</v>
      </c>
      <c r="MW195" s="6">
        <f t="shared" si="570"/>
        <v>7.1364341138516769</v>
      </c>
      <c r="MX195" s="193">
        <f t="shared" si="753"/>
        <v>5.6971750668362962</v>
      </c>
      <c r="MY195" s="193">
        <f t="shared" si="754"/>
        <v>4.2582100857127516</v>
      </c>
      <c r="MZ195" s="193">
        <f t="shared" si="755"/>
        <v>3.9347957695302775</v>
      </c>
      <c r="NA195" s="193">
        <f t="shared" si="571"/>
        <v>4.0384770981546376</v>
      </c>
      <c r="NB195" s="212">
        <f t="shared" si="756"/>
        <v>58085.537996423882</v>
      </c>
      <c r="NF195" s="3">
        <f t="shared" si="572"/>
        <v>6.8175808786031356</v>
      </c>
      <c r="NG195" s="6">
        <f t="shared" si="573"/>
        <v>0</v>
      </c>
      <c r="NH195" s="6">
        <f t="shared" si="574"/>
        <v>0</v>
      </c>
      <c r="NI195" s="6">
        <f t="shared" si="575"/>
        <v>0</v>
      </c>
      <c r="NJ195" s="193">
        <f t="shared" si="757"/>
        <v>5.6971750668362962</v>
      </c>
      <c r="NK195" s="193">
        <f t="shared" si="758"/>
        <v>4.1745731882913786</v>
      </c>
      <c r="NL195" s="193">
        <f t="shared" si="759"/>
        <v>3.8150380693314694</v>
      </c>
      <c r="NM195" s="193">
        <f t="shared" si="576"/>
        <v>3.9040600573940507</v>
      </c>
      <c r="NN195" s="212">
        <f t="shared" si="760"/>
        <v>56325.576224227938</v>
      </c>
      <c r="NR195" s="3">
        <f t="shared" si="577"/>
        <v>0</v>
      </c>
      <c r="NS195" s="6">
        <f t="shared" si="578"/>
        <v>5.6712671966591079</v>
      </c>
      <c r="NT195" s="6">
        <f t="shared" si="579"/>
        <v>0</v>
      </c>
      <c r="NU195" s="6">
        <f t="shared" si="580"/>
        <v>0</v>
      </c>
      <c r="NV195" s="193">
        <f t="shared" si="761"/>
        <v>5.6740334309306508</v>
      </c>
      <c r="NW195" s="193">
        <f t="shared" si="762"/>
        <v>4.2582100857127516</v>
      </c>
      <c r="NX195" s="193">
        <f t="shared" si="763"/>
        <v>3.8150380693314694</v>
      </c>
      <c r="NY195" s="193">
        <f t="shared" si="581"/>
        <v>3.9040600573940507</v>
      </c>
      <c r="NZ195" s="212">
        <f t="shared" si="764"/>
        <v>56520.641125225367</v>
      </c>
      <c r="OD195" s="3">
        <f t="shared" si="582"/>
        <v>0</v>
      </c>
      <c r="OE195" s="6">
        <f t="shared" si="583"/>
        <v>0</v>
      </c>
      <c r="OF195" s="6">
        <f t="shared" si="584"/>
        <v>5.7732182750467693</v>
      </c>
      <c r="OG195" s="6">
        <f t="shared" si="585"/>
        <v>0</v>
      </c>
      <c r="OH195" s="193">
        <f t="shared" si="765"/>
        <v>5.6740334309306508</v>
      </c>
      <c r="OI195" s="193">
        <f t="shared" si="766"/>
        <v>4.1745731882913786</v>
      </c>
      <c r="OJ195" s="193">
        <f t="shared" si="767"/>
        <v>3.9347957695302775</v>
      </c>
      <c r="OK195" s="193">
        <f t="shared" si="586"/>
        <v>3.9040600573940507</v>
      </c>
      <c r="OL195" s="212">
        <f t="shared" si="768"/>
        <v>56898.802223780724</v>
      </c>
      <c r="OP195" s="3">
        <f t="shared" si="587"/>
        <v>0</v>
      </c>
      <c r="OQ195" s="6">
        <f t="shared" si="588"/>
        <v>0</v>
      </c>
      <c r="OR195" s="6">
        <f t="shared" si="589"/>
        <v>0</v>
      </c>
      <c r="OS195" s="6">
        <f t="shared" si="590"/>
        <v>7.1364341138516769</v>
      </c>
      <c r="OT195" s="193">
        <f t="shared" si="769"/>
        <v>5.6740334309306508</v>
      </c>
      <c r="OU195" s="193">
        <f t="shared" si="770"/>
        <v>4.1745731882913786</v>
      </c>
      <c r="OV195" s="193">
        <f t="shared" si="771"/>
        <v>3.8150380693314694</v>
      </c>
      <c r="OW195" s="193">
        <f t="shared" si="591"/>
        <v>4.0384770981546376</v>
      </c>
      <c r="OX195" s="232">
        <f t="shared" si="772"/>
        <v>57261.126371249527</v>
      </c>
    </row>
    <row r="196" spans="2:414" x14ac:dyDescent="0.2">
      <c r="B196" s="81">
        <v>45535</v>
      </c>
      <c r="C196">
        <v>140</v>
      </c>
      <c r="D196">
        <v>11.521723996888372</v>
      </c>
      <c r="E196">
        <v>0</v>
      </c>
      <c r="F196">
        <v>0</v>
      </c>
      <c r="G196">
        <v>0</v>
      </c>
      <c r="H196">
        <v>0</v>
      </c>
      <c r="I196">
        <v>0</v>
      </c>
      <c r="J196">
        <v>0</v>
      </c>
      <c r="K196">
        <v>0</v>
      </c>
      <c r="L196">
        <v>0</v>
      </c>
      <c r="M196">
        <v>0</v>
      </c>
      <c r="N196">
        <v>0</v>
      </c>
      <c r="O196">
        <v>0</v>
      </c>
      <c r="P196">
        <v>0</v>
      </c>
      <c r="Q196">
        <v>1</v>
      </c>
      <c r="R196">
        <v>0</v>
      </c>
      <c r="S196">
        <v>0</v>
      </c>
      <c r="T196">
        <v>19600</v>
      </c>
      <c r="U196">
        <v>7.1920598232636133</v>
      </c>
      <c r="V196">
        <v>5.6523038632857272</v>
      </c>
      <c r="W196">
        <v>5.0271687783847758</v>
      </c>
      <c r="X196">
        <v>6.030482850002004</v>
      </c>
      <c r="Y196" s="3">
        <v>1037.6308279639884</v>
      </c>
      <c r="Z196" s="3">
        <v>219.93510373417786</v>
      </c>
      <c r="AA196" s="3">
        <v>107.12215392916434</v>
      </c>
      <c r="AB196" s="3">
        <v>366.31237224077955</v>
      </c>
      <c r="AC196">
        <v>1</v>
      </c>
      <c r="AD196">
        <v>1</v>
      </c>
      <c r="AE196" s="6"/>
      <c r="AF196" s="1" t="s">
        <v>2</v>
      </c>
      <c r="AG196">
        <v>140</v>
      </c>
      <c r="AH196" s="189">
        <v>45535</v>
      </c>
      <c r="AI196">
        <f t="shared" si="592"/>
        <v>8</v>
      </c>
      <c r="AJ196">
        <v>140</v>
      </c>
      <c r="AK196">
        <v>1</v>
      </c>
      <c r="AL196">
        <v>1</v>
      </c>
      <c r="AM196">
        <v>0</v>
      </c>
      <c r="AN196">
        <v>0</v>
      </c>
      <c r="AO196">
        <v>1</v>
      </c>
      <c r="AP196">
        <v>0</v>
      </c>
      <c r="AQ196">
        <v>0</v>
      </c>
      <c r="AS196" s="37"/>
      <c r="AT196" s="37"/>
      <c r="AU196" s="6">
        <f t="shared" si="593"/>
        <v>0</v>
      </c>
      <c r="AV196" s="6">
        <f t="shared" si="594"/>
        <v>0</v>
      </c>
      <c r="AW196" s="6">
        <f t="shared" si="595"/>
        <v>0</v>
      </c>
      <c r="AX196" s="6">
        <f t="shared" si="596"/>
        <v>0</v>
      </c>
      <c r="AY196" s="193">
        <f t="shared" si="597"/>
        <v>5.6740334309306508</v>
      </c>
      <c r="AZ196" s="193">
        <f t="shared" si="598"/>
        <v>4.1745731882913786</v>
      </c>
      <c r="BA196" s="193">
        <f t="shared" si="599"/>
        <v>3.8150380693314694</v>
      </c>
      <c r="BB196" s="193">
        <f t="shared" si="600"/>
        <v>3.9040600573940507</v>
      </c>
      <c r="BC196" s="72">
        <f t="shared" si="601"/>
        <v>56312.210093717425</v>
      </c>
      <c r="BG196" s="3">
        <f t="shared" si="602"/>
        <v>7.0482186267983407</v>
      </c>
      <c r="BH196" s="6">
        <f t="shared" si="603"/>
        <v>0</v>
      </c>
      <c r="BI196" s="6">
        <f t="shared" si="604"/>
        <v>0</v>
      </c>
      <c r="BJ196" s="6">
        <f t="shared" si="605"/>
        <v>0</v>
      </c>
      <c r="BK196" s="193">
        <f t="shared" si="606"/>
        <v>5.697948656577033</v>
      </c>
      <c r="BL196" s="193">
        <f t="shared" si="607"/>
        <v>4.1745731882913786</v>
      </c>
      <c r="BM196" s="193">
        <f t="shared" si="608"/>
        <v>3.8150380693314694</v>
      </c>
      <c r="BN196" s="193">
        <f t="shared" si="609"/>
        <v>3.9040600573940507</v>
      </c>
      <c r="BO196" s="72">
        <f t="shared" si="610"/>
        <v>56326.023088465678</v>
      </c>
      <c r="BS196" s="3">
        <f t="shared" si="611"/>
        <v>7.0482408336178528</v>
      </c>
      <c r="BT196" s="6">
        <f t="shared" si="612"/>
        <v>0</v>
      </c>
      <c r="BU196" s="6">
        <f t="shared" si="613"/>
        <v>0</v>
      </c>
      <c r="BV196" s="6">
        <f t="shared" si="614"/>
        <v>0</v>
      </c>
      <c r="BW196" s="193">
        <f t="shared" si="615"/>
        <v>5.6979487310328594</v>
      </c>
      <c r="BX196" s="193">
        <f t="shared" si="616"/>
        <v>4.1745731882913786</v>
      </c>
      <c r="BY196" s="193">
        <f t="shared" si="773"/>
        <v>3.8150380693314694</v>
      </c>
      <c r="BZ196" s="193">
        <f t="shared" si="617"/>
        <v>3.9040600573940507</v>
      </c>
      <c r="CA196" s="72">
        <f t="shared" si="618"/>
        <v>56326.023088465678</v>
      </c>
      <c r="CE196" s="3">
        <f t="shared" si="619"/>
        <v>0</v>
      </c>
      <c r="CF196" s="6">
        <f t="shared" si="620"/>
        <v>5.6523038632857272</v>
      </c>
      <c r="CG196" s="6">
        <f t="shared" si="621"/>
        <v>0</v>
      </c>
      <c r="CH196" s="6">
        <f t="shared" si="622"/>
        <v>0</v>
      </c>
      <c r="CI196" s="193">
        <f t="shared" si="623"/>
        <v>5.6740334309306508</v>
      </c>
      <c r="CJ196" s="193">
        <f t="shared" si="624"/>
        <v>4.2579417640101882</v>
      </c>
      <c r="CK196" s="193">
        <f t="shared" si="774"/>
        <v>3.8150380693314694</v>
      </c>
      <c r="CL196" s="193">
        <f t="shared" si="625"/>
        <v>3.9040600573940507</v>
      </c>
      <c r="CM196" s="72">
        <f t="shared" si="626"/>
        <v>56519.97121023247</v>
      </c>
      <c r="CQ196" s="3">
        <f t="shared" si="627"/>
        <v>0</v>
      </c>
      <c r="CR196" s="6">
        <f t="shared" si="628"/>
        <v>5.6523653367704938</v>
      </c>
      <c r="CS196" s="6">
        <f t="shared" si="629"/>
        <v>0</v>
      </c>
      <c r="CT196" s="6">
        <f t="shared" si="630"/>
        <v>0</v>
      </c>
      <c r="CU196" s="193">
        <f t="shared" si="631"/>
        <v>5.6740334309306508</v>
      </c>
      <c r="CV196" s="193">
        <f t="shared" si="632"/>
        <v>4.2579426339456434</v>
      </c>
      <c r="CW196" s="193">
        <f t="shared" si="775"/>
        <v>3.8150380693314694</v>
      </c>
      <c r="CX196" s="193">
        <f t="shared" si="633"/>
        <v>3.9040600573940507</v>
      </c>
      <c r="CY196" s="72">
        <f t="shared" si="634"/>
        <v>56519.973382175158</v>
      </c>
      <c r="DC196" s="3">
        <f t="shared" si="635"/>
        <v>0</v>
      </c>
      <c r="DD196" s="6">
        <f t="shared" si="636"/>
        <v>0</v>
      </c>
      <c r="DE196" s="6">
        <f t="shared" si="637"/>
        <v>5.2785272173040152</v>
      </c>
      <c r="DF196" s="6">
        <f t="shared" si="638"/>
        <v>0</v>
      </c>
      <c r="DG196" s="193">
        <f t="shared" si="639"/>
        <v>5.6740334309306508</v>
      </c>
      <c r="DH196" s="193">
        <f t="shared" si="640"/>
        <v>4.1745731882913786</v>
      </c>
      <c r="DI196" s="193">
        <f t="shared" si="776"/>
        <v>3.9250776435419072</v>
      </c>
      <c r="DJ196" s="193">
        <f t="shared" si="641"/>
        <v>3.9040600573940507</v>
      </c>
      <c r="DK196" s="72">
        <f t="shared" si="642"/>
        <v>56850.974352779223</v>
      </c>
      <c r="DO196" s="3">
        <f t="shared" si="643"/>
        <v>0</v>
      </c>
      <c r="DP196" s="6">
        <f t="shared" si="644"/>
        <v>0</v>
      </c>
      <c r="DQ196" s="6">
        <f t="shared" si="645"/>
        <v>5.0272658671281603</v>
      </c>
      <c r="DR196" s="6">
        <f t="shared" si="646"/>
        <v>0</v>
      </c>
      <c r="DS196" s="193">
        <f t="shared" si="647"/>
        <v>5.6740334309306508</v>
      </c>
      <c r="DT196" s="193">
        <f t="shared" si="648"/>
        <v>4.1745731882913786</v>
      </c>
      <c r="DU196" s="193">
        <f t="shared" si="777"/>
        <v>3.9201052508271288</v>
      </c>
      <c r="DV196" s="193">
        <f t="shared" si="649"/>
        <v>3.9040600573940507</v>
      </c>
      <c r="DW196" s="72">
        <f t="shared" si="650"/>
        <v>56826.518213569499</v>
      </c>
      <c r="EA196" s="3">
        <f t="shared" si="651"/>
        <v>0</v>
      </c>
      <c r="EB196" s="6">
        <f t="shared" si="652"/>
        <v>0</v>
      </c>
      <c r="EC196" s="6">
        <f t="shared" si="653"/>
        <v>0</v>
      </c>
      <c r="ED196" s="6">
        <f t="shared" si="654"/>
        <v>18.091448550006014</v>
      </c>
      <c r="EE196" s="193">
        <f t="shared" si="655"/>
        <v>5.6740334309306508</v>
      </c>
      <c r="EF196" s="193">
        <f t="shared" si="656"/>
        <v>4.1745731882913786</v>
      </c>
      <c r="EG196" s="193">
        <f t="shared" si="778"/>
        <v>3.8150380693314694</v>
      </c>
      <c r="EH196" s="193">
        <f t="shared" si="657"/>
        <v>4.2150105812341545</v>
      </c>
      <c r="EI196" s="72">
        <f t="shared" si="658"/>
        <v>58531.696346587705</v>
      </c>
      <c r="EM196" s="3">
        <f t="shared" si="659"/>
        <v>0</v>
      </c>
      <c r="EN196" s="6">
        <f t="shared" si="660"/>
        <v>0</v>
      </c>
      <c r="EO196" s="6">
        <f t="shared" si="661"/>
        <v>0</v>
      </c>
      <c r="EP196" s="6">
        <f t="shared" si="662"/>
        <v>6.0306316882215292</v>
      </c>
      <c r="EQ196" s="193">
        <f t="shared" si="663"/>
        <v>5.6740334309306508</v>
      </c>
      <c r="ER196" s="193">
        <f t="shared" si="664"/>
        <v>4.1745731882913786</v>
      </c>
      <c r="ES196" s="193">
        <f t="shared" si="779"/>
        <v>3.8150380693314694</v>
      </c>
      <c r="ET196" s="193">
        <f t="shared" si="665"/>
        <v>4.0187956989069615</v>
      </c>
      <c r="EU196" s="72">
        <f t="shared" si="666"/>
        <v>57121.192792665352</v>
      </c>
      <c r="EY196" s="3">
        <f t="shared" si="667"/>
        <v>7.0482186267983407</v>
      </c>
      <c r="EZ196" s="6">
        <f t="shared" si="668"/>
        <v>5.6523038632857272</v>
      </c>
      <c r="FA196" s="6">
        <f t="shared" si="669"/>
        <v>5.2785272173040152</v>
      </c>
      <c r="FB196" s="6">
        <f t="shared" si="670"/>
        <v>18.091448550006014</v>
      </c>
      <c r="FC196" s="193">
        <f t="shared" si="671"/>
        <v>5.697948656577033</v>
      </c>
      <c r="FD196" s="193">
        <f t="shared" si="672"/>
        <v>4.2579417640101882</v>
      </c>
      <c r="FE196" s="193">
        <f t="shared" si="780"/>
        <v>3.9250776435419072</v>
      </c>
      <c r="FF196" s="193">
        <f t="shared" si="673"/>
        <v>4.2150105812341545</v>
      </c>
      <c r="FG196" s="72">
        <f t="shared" si="674"/>
        <v>59324.25958091495</v>
      </c>
      <c r="FK196" s="3">
        <f t="shared" si="675"/>
        <v>7.1920820300831263</v>
      </c>
      <c r="FL196" s="6">
        <f t="shared" si="676"/>
        <v>5.6523653367704938</v>
      </c>
      <c r="FM196" s="6">
        <f t="shared" si="677"/>
        <v>5.0272658671281603</v>
      </c>
      <c r="FN196" s="6">
        <f t="shared" si="678"/>
        <v>6.0306316882215292</v>
      </c>
      <c r="FO196" s="193">
        <f t="shared" si="679"/>
        <v>5.6984308907136523</v>
      </c>
      <c r="FP196" s="193">
        <f t="shared" si="680"/>
        <v>4.2579426339456434</v>
      </c>
      <c r="FQ196" s="193">
        <f t="shared" si="781"/>
        <v>3.9201052508271288</v>
      </c>
      <c r="FR196" s="193">
        <f t="shared" si="681"/>
        <v>4.0187956989069615</v>
      </c>
      <c r="FS196" s="205">
        <f t="shared" si="682"/>
        <v>57870.040059569619</v>
      </c>
      <c r="FW196" s="3">
        <f t="shared" si="683"/>
        <v>8.2708687967531542</v>
      </c>
      <c r="FX196" s="6">
        <f t="shared" si="684"/>
        <v>6.3871033655128713</v>
      </c>
      <c r="FY196" s="6">
        <f t="shared" si="685"/>
        <v>6.233689285197122</v>
      </c>
      <c r="FZ196" s="6">
        <f t="shared" si="686"/>
        <v>7.1159697630023642</v>
      </c>
      <c r="GA196" s="193">
        <f t="shared" si="687"/>
        <v>5.7020396229335146</v>
      </c>
      <c r="GB196" s="193">
        <f t="shared" si="688"/>
        <v>4.2682865133243277</v>
      </c>
      <c r="GC196" s="193">
        <f t="shared" si="782"/>
        <v>3.9437575586914311</v>
      </c>
      <c r="GD196" s="193">
        <f t="shared" si="689"/>
        <v>4.0381163634015858</v>
      </c>
      <c r="GE196" s="72">
        <f t="shared" si="690"/>
        <v>58156.773295173516</v>
      </c>
      <c r="GI196" s="3">
        <f t="shared" si="691"/>
        <v>7.9112658055899754</v>
      </c>
      <c r="GJ196" s="6">
        <f t="shared" si="692"/>
        <v>6.2175342496143005</v>
      </c>
      <c r="GK196" s="6">
        <f t="shared" si="693"/>
        <v>5.5298856562232537</v>
      </c>
      <c r="GL196" s="6">
        <f t="shared" si="694"/>
        <v>6.6335311350022046</v>
      </c>
      <c r="GM196" s="193">
        <f t="shared" si="695"/>
        <v>5.700838133860084</v>
      </c>
      <c r="GN196" s="193">
        <f t="shared" si="696"/>
        <v>4.2659087441109635</v>
      </c>
      <c r="GO196" s="193">
        <f t="shared" si="783"/>
        <v>3.9300273409789237</v>
      </c>
      <c r="GP196" s="193">
        <f t="shared" si="697"/>
        <v>4.0295742764076188</v>
      </c>
      <c r="GQ196" s="72">
        <f t="shared" si="698"/>
        <v>58019.255475744576</v>
      </c>
      <c r="GU196" s="3">
        <f t="shared" si="699"/>
        <v>9.3496777702426979</v>
      </c>
      <c r="GV196" s="6">
        <f t="shared" si="700"/>
        <v>6.7827646359428728</v>
      </c>
      <c r="GW196" s="6">
        <f t="shared" si="701"/>
        <v>6.5353194119002085</v>
      </c>
      <c r="GX196" s="6">
        <f t="shared" si="702"/>
        <v>7.5381035625025046</v>
      </c>
      <c r="GY196" s="193">
        <f t="shared" si="703"/>
        <v>5.7056354529042057</v>
      </c>
      <c r="GZ196" s="193">
        <f t="shared" si="704"/>
        <v>4.2738127528013381</v>
      </c>
      <c r="HA196" s="193">
        <f t="shared" si="784"/>
        <v>3.9495847141656308</v>
      </c>
      <c r="HB196" s="193">
        <f t="shared" si="705"/>
        <v>4.0455312983490366</v>
      </c>
      <c r="HC196" s="205">
        <f t="shared" si="706"/>
        <v>58256.134176745654</v>
      </c>
      <c r="HG196" s="3">
        <f t="shared" si="507"/>
        <v>8.2708687967531542</v>
      </c>
      <c r="HH196" s="6">
        <f t="shared" si="508"/>
        <v>0</v>
      </c>
      <c r="HI196" s="6">
        <f t="shared" si="509"/>
        <v>0</v>
      </c>
      <c r="HJ196" s="6">
        <f t="shared" si="510"/>
        <v>0</v>
      </c>
      <c r="HK196" s="193">
        <f t="shared" si="707"/>
        <v>5.7020396229335146</v>
      </c>
      <c r="HL196" s="193">
        <f t="shared" si="707"/>
        <v>4.1745731882913786</v>
      </c>
      <c r="HM196" s="193">
        <f t="shared" si="707"/>
        <v>3.8150380693314694</v>
      </c>
      <c r="HN196" s="193">
        <f t="shared" si="511"/>
        <v>3.9040600573940507</v>
      </c>
      <c r="HO196" s="212">
        <f t="shared" si="708"/>
        <v>56328.386294784701</v>
      </c>
      <c r="HS196" s="3">
        <f t="shared" si="512"/>
        <v>7.9112658055899754</v>
      </c>
      <c r="HT196" s="6">
        <f t="shared" si="513"/>
        <v>0</v>
      </c>
      <c r="HU196" s="6">
        <f t="shared" si="514"/>
        <v>0</v>
      </c>
      <c r="HV196" s="6">
        <f t="shared" si="515"/>
        <v>0</v>
      </c>
      <c r="HW196" s="193">
        <f t="shared" si="709"/>
        <v>5.700838133860084</v>
      </c>
      <c r="HX196" s="193">
        <f t="shared" si="710"/>
        <v>4.1745731882913786</v>
      </c>
      <c r="HY196" s="193">
        <f t="shared" si="711"/>
        <v>3.8150380693314694</v>
      </c>
      <c r="HZ196" s="193">
        <f t="shared" si="516"/>
        <v>3.9040600573940507</v>
      </c>
      <c r="IA196" s="212">
        <f t="shared" si="712"/>
        <v>56327.692226832849</v>
      </c>
      <c r="IE196" s="3">
        <f t="shared" si="517"/>
        <v>9.3496777702426979</v>
      </c>
      <c r="IF196" s="6">
        <f t="shared" si="518"/>
        <v>0</v>
      </c>
      <c r="IG196" s="6">
        <f t="shared" si="519"/>
        <v>0</v>
      </c>
      <c r="IH196" s="6">
        <f t="shared" si="520"/>
        <v>0</v>
      </c>
      <c r="II196" s="193">
        <f t="shared" si="713"/>
        <v>5.7056354529042057</v>
      </c>
      <c r="IJ196" s="193">
        <f t="shared" si="714"/>
        <v>4.1745731882913786</v>
      </c>
      <c r="IK196" s="193">
        <f t="shared" si="715"/>
        <v>3.8150380693314694</v>
      </c>
      <c r="IL196" s="193">
        <f t="shared" si="521"/>
        <v>3.9040600573940507</v>
      </c>
      <c r="IM196" s="205">
        <f t="shared" si="716"/>
        <v>56330.463560232594</v>
      </c>
      <c r="IQ196" s="3">
        <f t="shared" si="522"/>
        <v>0</v>
      </c>
      <c r="IR196" s="6">
        <f t="shared" si="523"/>
        <v>6.3871033655128713</v>
      </c>
      <c r="IS196" s="6">
        <f t="shared" si="524"/>
        <v>0</v>
      </c>
      <c r="IT196" s="6">
        <f t="shared" si="525"/>
        <v>0</v>
      </c>
      <c r="IU196" s="193">
        <f t="shared" si="717"/>
        <v>5.6740334309306508</v>
      </c>
      <c r="IV196" s="193">
        <f t="shared" si="718"/>
        <v>4.2682865133243277</v>
      </c>
      <c r="IW196" s="193">
        <f t="shared" si="719"/>
        <v>3.8150380693314694</v>
      </c>
      <c r="IX196" s="193">
        <f t="shared" si="526"/>
        <v>3.9040600573940507</v>
      </c>
      <c r="IY196" s="212">
        <f t="shared" si="720"/>
        <v>56545.80454817693</v>
      </c>
      <c r="JC196" s="3">
        <f t="shared" si="527"/>
        <v>0</v>
      </c>
      <c r="JD196" s="6">
        <f t="shared" si="528"/>
        <v>6.2175342496143005</v>
      </c>
      <c r="JE196" s="6">
        <f t="shared" si="529"/>
        <v>0</v>
      </c>
      <c r="JF196" s="6">
        <f t="shared" si="530"/>
        <v>0</v>
      </c>
      <c r="JG196" s="193">
        <f t="shared" si="721"/>
        <v>5.6740334309306508</v>
      </c>
      <c r="JH196" s="193">
        <f t="shared" si="722"/>
        <v>4.2659087441109635</v>
      </c>
      <c r="JI196" s="193">
        <f t="shared" si="723"/>
        <v>3.8150380693314694</v>
      </c>
      <c r="JJ196" s="193">
        <f t="shared" si="531"/>
        <v>3.9040600573940507</v>
      </c>
      <c r="JK196" s="212">
        <f t="shared" si="724"/>
        <v>56539.865639178846</v>
      </c>
      <c r="JO196" s="3">
        <f t="shared" si="532"/>
        <v>0</v>
      </c>
      <c r="JP196" s="6">
        <f t="shared" si="533"/>
        <v>6.7827646359428728</v>
      </c>
      <c r="JQ196" s="6">
        <f t="shared" si="534"/>
        <v>0</v>
      </c>
      <c r="JR196" s="6">
        <f t="shared" si="535"/>
        <v>0</v>
      </c>
      <c r="JS196" s="193">
        <f t="shared" si="725"/>
        <v>5.6740334309306508</v>
      </c>
      <c r="JT196" s="193">
        <f t="shared" si="726"/>
        <v>4.2738127528013381</v>
      </c>
      <c r="JU196" s="193">
        <f t="shared" si="727"/>
        <v>3.8150380693314694</v>
      </c>
      <c r="JV196" s="193">
        <f t="shared" si="536"/>
        <v>3.9040600573940507</v>
      </c>
      <c r="JW196" s="205">
        <f t="shared" si="728"/>
        <v>56559.609741376975</v>
      </c>
      <c r="KA196" s="3">
        <f t="shared" si="537"/>
        <v>0</v>
      </c>
      <c r="KB196" s="6">
        <f t="shared" si="538"/>
        <v>0</v>
      </c>
      <c r="KC196" s="6">
        <f t="shared" si="539"/>
        <v>6.233689285197122</v>
      </c>
      <c r="KD196" s="6">
        <f t="shared" si="540"/>
        <v>0</v>
      </c>
      <c r="KE196" s="193">
        <f t="shared" si="729"/>
        <v>5.6740334309306508</v>
      </c>
      <c r="KF196" s="193">
        <f t="shared" si="730"/>
        <v>4.1745731882913786</v>
      </c>
      <c r="KG196" s="193">
        <f t="shared" si="731"/>
        <v>3.9437575586914311</v>
      </c>
      <c r="KH196" s="193">
        <f t="shared" si="541"/>
        <v>3.9040600573940507</v>
      </c>
      <c r="KI196" s="212">
        <f t="shared" si="732"/>
        <v>56942.943434871173</v>
      </c>
      <c r="KM196" s="3">
        <f t="shared" si="542"/>
        <v>0</v>
      </c>
      <c r="KN196" s="6">
        <f t="shared" si="543"/>
        <v>0</v>
      </c>
      <c r="KO196" s="6">
        <f t="shared" si="544"/>
        <v>5.5298856562232537</v>
      </c>
      <c r="KP196" s="6">
        <f t="shared" si="545"/>
        <v>0</v>
      </c>
      <c r="KQ196" s="193">
        <f t="shared" si="733"/>
        <v>5.6740334309306508</v>
      </c>
      <c r="KR196" s="193">
        <f t="shared" si="734"/>
        <v>4.1745731882913786</v>
      </c>
      <c r="KS196" s="193">
        <f t="shared" si="735"/>
        <v>3.9300273409789237</v>
      </c>
      <c r="KT196" s="193">
        <f t="shared" si="546"/>
        <v>3.9040600573940507</v>
      </c>
      <c r="KU196" s="212">
        <f t="shared" si="736"/>
        <v>56875.329320994948</v>
      </c>
      <c r="KY196" s="3">
        <f t="shared" si="547"/>
        <v>0</v>
      </c>
      <c r="KZ196" s="6">
        <f t="shared" si="548"/>
        <v>0</v>
      </c>
      <c r="LA196" s="6">
        <f t="shared" si="549"/>
        <v>6.5353194119002085</v>
      </c>
      <c r="LB196" s="6">
        <f t="shared" si="550"/>
        <v>0</v>
      </c>
      <c r="LC196" s="193">
        <f t="shared" si="737"/>
        <v>5.6740334309306508</v>
      </c>
      <c r="LD196" s="193">
        <f t="shared" si="738"/>
        <v>4.1745731882913786</v>
      </c>
      <c r="LE196" s="193">
        <f t="shared" si="739"/>
        <v>3.9495847141656308</v>
      </c>
      <c r="LF196" s="193">
        <f t="shared" si="551"/>
        <v>3.9040600573940507</v>
      </c>
      <c r="LG196" s="205">
        <f t="shared" si="740"/>
        <v>56971.663406693668</v>
      </c>
      <c r="LK196" s="3">
        <f t="shared" si="552"/>
        <v>0</v>
      </c>
      <c r="LL196" s="6">
        <f t="shared" si="553"/>
        <v>0</v>
      </c>
      <c r="LM196" s="6">
        <f t="shared" si="554"/>
        <v>0</v>
      </c>
      <c r="LN196" s="6">
        <f t="shared" si="555"/>
        <v>7.1159697630023642</v>
      </c>
      <c r="LO196" s="193">
        <f t="shared" si="741"/>
        <v>5.6740334309306508</v>
      </c>
      <c r="LP196" s="193">
        <f t="shared" si="742"/>
        <v>4.1745731882913786</v>
      </c>
      <c r="LQ196" s="193">
        <f t="shared" si="743"/>
        <v>3.8150380693314694</v>
      </c>
      <c r="LR196" s="193">
        <f t="shared" si="556"/>
        <v>4.0381163634015858</v>
      </c>
      <c r="LS196" s="212">
        <f t="shared" si="744"/>
        <v>57258.558487160029</v>
      </c>
      <c r="LW196" s="3">
        <f t="shared" si="557"/>
        <v>0</v>
      </c>
      <c r="LX196" s="6">
        <f t="shared" si="558"/>
        <v>0</v>
      </c>
      <c r="LY196" s="6">
        <f t="shared" si="559"/>
        <v>0</v>
      </c>
      <c r="LZ196" s="6">
        <f t="shared" si="560"/>
        <v>6.6335311350022046</v>
      </c>
      <c r="MA196" s="193">
        <f t="shared" si="745"/>
        <v>5.6740334309306508</v>
      </c>
      <c r="MB196" s="193">
        <f t="shared" si="746"/>
        <v>4.1745731882913786</v>
      </c>
      <c r="MC196" s="193">
        <f t="shared" si="747"/>
        <v>3.8150380693314694</v>
      </c>
      <c r="MD196" s="193">
        <f t="shared" si="561"/>
        <v>4.0295742764076188</v>
      </c>
      <c r="ME196" s="212">
        <f t="shared" si="748"/>
        <v>57197.785426836432</v>
      </c>
      <c r="MI196" s="3">
        <f t="shared" si="562"/>
        <v>0</v>
      </c>
      <c r="MJ196" s="6">
        <f t="shared" si="563"/>
        <v>0</v>
      </c>
      <c r="MK196" s="6">
        <f t="shared" si="564"/>
        <v>0</v>
      </c>
      <c r="ML196" s="6">
        <f t="shared" si="565"/>
        <v>7.5381035625025046</v>
      </c>
      <c r="MM196" s="193">
        <f t="shared" si="749"/>
        <v>5.6740334309306508</v>
      </c>
      <c r="MN196" s="193">
        <f t="shared" si="750"/>
        <v>4.1745731882913786</v>
      </c>
      <c r="MO196" s="193">
        <f t="shared" si="751"/>
        <v>3.8150380693314694</v>
      </c>
      <c r="MP196" s="193">
        <f t="shared" si="566"/>
        <v>4.0455312983490366</v>
      </c>
      <c r="MQ196" s="205">
        <f t="shared" si="752"/>
        <v>57311.364724661202</v>
      </c>
      <c r="MT196" s="3">
        <f t="shared" si="567"/>
        <v>6.8324568321004326</v>
      </c>
      <c r="MU196" s="6">
        <f t="shared" si="568"/>
        <v>5.6523038632857272</v>
      </c>
      <c r="MV196" s="6">
        <f t="shared" si="569"/>
        <v>5.7812440951424922</v>
      </c>
      <c r="MW196" s="6">
        <f t="shared" si="570"/>
        <v>7.2365794200024043</v>
      </c>
      <c r="MX196" s="193">
        <f t="shared" si="753"/>
        <v>5.697224980825343</v>
      </c>
      <c r="MY196" s="193">
        <f t="shared" si="754"/>
        <v>4.2579417640101882</v>
      </c>
      <c r="MZ196" s="193">
        <f t="shared" si="755"/>
        <v>3.934952659529805</v>
      </c>
      <c r="NA196" s="193">
        <f t="shared" si="571"/>
        <v>4.0402405325134945</v>
      </c>
      <c r="NB196" s="212">
        <f t="shared" si="756"/>
        <v>58098.403252066099</v>
      </c>
      <c r="NF196" s="3">
        <f t="shared" si="572"/>
        <v>6.8324568321004318</v>
      </c>
      <c r="NG196" s="6">
        <f t="shared" si="573"/>
        <v>0</v>
      </c>
      <c r="NH196" s="6">
        <f t="shared" si="574"/>
        <v>0</v>
      </c>
      <c r="NI196" s="6">
        <f t="shared" si="575"/>
        <v>0</v>
      </c>
      <c r="NJ196" s="193">
        <f t="shared" si="757"/>
        <v>5.697224980825343</v>
      </c>
      <c r="NK196" s="193">
        <f t="shared" si="758"/>
        <v>4.1745731882913786</v>
      </c>
      <c r="NL196" s="193">
        <f t="shared" si="759"/>
        <v>3.8150380693314694</v>
      </c>
      <c r="NM196" s="193">
        <f t="shared" si="576"/>
        <v>3.9040600573940507</v>
      </c>
      <c r="NN196" s="212">
        <f t="shared" si="760"/>
        <v>56325.605056944776</v>
      </c>
      <c r="NR196" s="3">
        <f t="shared" si="577"/>
        <v>0</v>
      </c>
      <c r="NS196" s="6">
        <f t="shared" si="578"/>
        <v>5.6523038632857272</v>
      </c>
      <c r="NT196" s="6">
        <f t="shared" si="579"/>
        <v>0</v>
      </c>
      <c r="NU196" s="6">
        <f t="shared" si="580"/>
        <v>0</v>
      </c>
      <c r="NV196" s="193">
        <f t="shared" si="761"/>
        <v>5.6740334309306508</v>
      </c>
      <c r="NW196" s="193">
        <f t="shared" si="762"/>
        <v>4.2579417640101882</v>
      </c>
      <c r="NX196" s="193">
        <f t="shared" si="763"/>
        <v>3.8150380693314694</v>
      </c>
      <c r="NY196" s="193">
        <f t="shared" si="581"/>
        <v>3.9040600573940507</v>
      </c>
      <c r="NZ196" s="212">
        <f t="shared" si="764"/>
        <v>56519.97121023247</v>
      </c>
      <c r="OD196" s="3">
        <f t="shared" si="582"/>
        <v>0</v>
      </c>
      <c r="OE196" s="6">
        <f t="shared" si="583"/>
        <v>0</v>
      </c>
      <c r="OF196" s="6">
        <f t="shared" si="584"/>
        <v>5.7812440951424922</v>
      </c>
      <c r="OG196" s="6">
        <f t="shared" si="585"/>
        <v>0</v>
      </c>
      <c r="OH196" s="193">
        <f t="shared" si="765"/>
        <v>5.6740334309306508</v>
      </c>
      <c r="OI196" s="193">
        <f t="shared" si="766"/>
        <v>4.1745731882913786</v>
      </c>
      <c r="OJ196" s="193">
        <f t="shared" si="767"/>
        <v>3.934952659529805</v>
      </c>
      <c r="OK196" s="193">
        <f t="shared" si="586"/>
        <v>3.9040600573940507</v>
      </c>
      <c r="OL196" s="212">
        <f t="shared" si="768"/>
        <v>56899.57468969866</v>
      </c>
      <c r="OP196" s="3">
        <f t="shared" si="587"/>
        <v>0</v>
      </c>
      <c r="OQ196" s="6">
        <f t="shared" si="588"/>
        <v>0</v>
      </c>
      <c r="OR196" s="6">
        <f t="shared" si="589"/>
        <v>0</v>
      </c>
      <c r="OS196" s="6">
        <f t="shared" si="590"/>
        <v>7.2365794200024043</v>
      </c>
      <c r="OT196" s="193">
        <f t="shared" si="769"/>
        <v>5.6740334309306508</v>
      </c>
      <c r="OU196" s="193">
        <f t="shared" si="770"/>
        <v>4.1745731882913786</v>
      </c>
      <c r="OV196" s="193">
        <f t="shared" si="771"/>
        <v>3.8150380693314694</v>
      </c>
      <c r="OW196" s="193">
        <f t="shared" si="591"/>
        <v>4.0402405325134945</v>
      </c>
      <c r="OX196" s="232">
        <f t="shared" si="772"/>
        <v>57273.681005773455</v>
      </c>
    </row>
    <row r="197" spans="2:414" x14ac:dyDescent="0.2">
      <c r="B197" s="81">
        <v>45542</v>
      </c>
      <c r="C197">
        <v>141</v>
      </c>
      <c r="D197">
        <v>11.532857315219504</v>
      </c>
      <c r="E197">
        <v>0</v>
      </c>
      <c r="F197">
        <v>0</v>
      </c>
      <c r="G197">
        <v>0</v>
      </c>
      <c r="H197">
        <v>0</v>
      </c>
      <c r="I197">
        <v>0</v>
      </c>
      <c r="J197">
        <v>0</v>
      </c>
      <c r="K197">
        <v>1</v>
      </c>
      <c r="L197">
        <v>0</v>
      </c>
      <c r="M197">
        <v>0</v>
      </c>
      <c r="N197">
        <v>0</v>
      </c>
      <c r="O197">
        <v>0</v>
      </c>
      <c r="P197">
        <v>0</v>
      </c>
      <c r="Q197">
        <v>1</v>
      </c>
      <c r="R197">
        <v>0</v>
      </c>
      <c r="S197">
        <v>0</v>
      </c>
      <c r="T197">
        <v>19881</v>
      </c>
      <c r="U197">
        <v>7.2052989789726407</v>
      </c>
      <c r="V197">
        <v>5.6464782921832377</v>
      </c>
      <c r="W197">
        <v>5.0341685816705901</v>
      </c>
      <c r="X197">
        <v>6.1148917203382176</v>
      </c>
      <c r="Y197" s="3">
        <v>1055.3404871160205</v>
      </c>
      <c r="Z197" s="3">
        <v>218.27994941152639</v>
      </c>
      <c r="AA197" s="3">
        <v>108.19337318291015</v>
      </c>
      <c r="AB197" s="3">
        <v>402.9436094648575</v>
      </c>
      <c r="AC197">
        <v>1</v>
      </c>
      <c r="AD197">
        <v>1</v>
      </c>
      <c r="AE197" s="6"/>
      <c r="AF197" s="1" t="s">
        <v>2</v>
      </c>
      <c r="AG197">
        <v>141</v>
      </c>
      <c r="AH197" s="189">
        <v>45542</v>
      </c>
      <c r="AI197">
        <f t="shared" si="592"/>
        <v>9</v>
      </c>
      <c r="AJ197">
        <v>141</v>
      </c>
      <c r="AK197">
        <v>1</v>
      </c>
      <c r="AL197">
        <v>1</v>
      </c>
      <c r="AM197">
        <v>0</v>
      </c>
      <c r="AN197">
        <v>0</v>
      </c>
      <c r="AO197">
        <v>1</v>
      </c>
      <c r="AP197">
        <v>0</v>
      </c>
      <c r="AQ197">
        <v>0</v>
      </c>
      <c r="AS197" s="37"/>
      <c r="AT197" s="37"/>
      <c r="AU197" s="6">
        <f t="shared" si="593"/>
        <v>0</v>
      </c>
      <c r="AV197" s="6">
        <f t="shared" si="594"/>
        <v>0</v>
      </c>
      <c r="AW197" s="6">
        <f t="shared" si="595"/>
        <v>0</v>
      </c>
      <c r="AX197" s="6">
        <f t="shared" si="596"/>
        <v>0</v>
      </c>
      <c r="AY197" s="193">
        <f t="shared" si="597"/>
        <v>5.6740334309306508</v>
      </c>
      <c r="AZ197" s="193">
        <f t="shared" si="598"/>
        <v>4.1745731882913786</v>
      </c>
      <c r="BA197" s="193">
        <f t="shared" si="599"/>
        <v>3.8150380693314694</v>
      </c>
      <c r="BB197" s="193">
        <f t="shared" si="600"/>
        <v>3.9040600573940507</v>
      </c>
      <c r="BC197" s="72">
        <f t="shared" si="601"/>
        <v>56312.210093717425</v>
      </c>
      <c r="BG197" s="3">
        <f t="shared" si="602"/>
        <v>7.0611929993931879</v>
      </c>
      <c r="BH197" s="6">
        <f t="shared" si="603"/>
        <v>0</v>
      </c>
      <c r="BI197" s="6">
        <f t="shared" si="604"/>
        <v>0</v>
      </c>
      <c r="BJ197" s="6">
        <f t="shared" si="605"/>
        <v>0</v>
      </c>
      <c r="BK197" s="193">
        <f t="shared" si="606"/>
        <v>5.6979921565773459</v>
      </c>
      <c r="BL197" s="193">
        <f t="shared" si="607"/>
        <v>4.1745731882913786</v>
      </c>
      <c r="BM197" s="193">
        <f t="shared" si="608"/>
        <v>3.8150380693314694</v>
      </c>
      <c r="BN197" s="193">
        <f t="shared" si="609"/>
        <v>3.9040600573940507</v>
      </c>
      <c r="BO197" s="72">
        <f t="shared" si="610"/>
        <v>56326.048216353127</v>
      </c>
      <c r="BS197" s="3">
        <f t="shared" si="611"/>
        <v>7.0612152470910505</v>
      </c>
      <c r="BT197" s="6">
        <f t="shared" si="612"/>
        <v>0</v>
      </c>
      <c r="BU197" s="6">
        <f t="shared" si="613"/>
        <v>0</v>
      </c>
      <c r="BV197" s="6">
        <f t="shared" si="614"/>
        <v>0</v>
      </c>
      <c r="BW197" s="193">
        <f t="shared" si="615"/>
        <v>5.6979922311669853</v>
      </c>
      <c r="BX197" s="193">
        <f t="shared" si="616"/>
        <v>4.1745731882913786</v>
      </c>
      <c r="BY197" s="193">
        <f t="shared" si="773"/>
        <v>3.8150380693314694</v>
      </c>
      <c r="BZ197" s="193">
        <f t="shared" si="617"/>
        <v>3.9040600573940507</v>
      </c>
      <c r="CA197" s="72">
        <f t="shared" si="618"/>
        <v>56326.048216353127</v>
      </c>
      <c r="CE197" s="3">
        <f t="shared" si="619"/>
        <v>0</v>
      </c>
      <c r="CF197" s="6">
        <f t="shared" si="620"/>
        <v>5.6464782921832377</v>
      </c>
      <c r="CG197" s="6">
        <f t="shared" si="621"/>
        <v>0</v>
      </c>
      <c r="CH197" s="6">
        <f t="shared" si="622"/>
        <v>0</v>
      </c>
      <c r="CI197" s="193">
        <f t="shared" si="623"/>
        <v>5.6740334309306508</v>
      </c>
      <c r="CJ197" s="193">
        <f t="shared" si="624"/>
        <v>4.2578593206285662</v>
      </c>
      <c r="CK197" s="193">
        <f t="shared" si="774"/>
        <v>3.8150380693314694</v>
      </c>
      <c r="CL197" s="193">
        <f t="shared" si="625"/>
        <v>3.9040600573940507</v>
      </c>
      <c r="CM197" s="72">
        <f t="shared" si="626"/>
        <v>56519.765376604359</v>
      </c>
      <c r="CQ197" s="3">
        <f t="shared" si="627"/>
        <v>0</v>
      </c>
      <c r="CR197" s="6">
        <f t="shared" si="628"/>
        <v>5.6465397023100943</v>
      </c>
      <c r="CS197" s="6">
        <f t="shared" si="629"/>
        <v>0</v>
      </c>
      <c r="CT197" s="6">
        <f t="shared" si="630"/>
        <v>0</v>
      </c>
      <c r="CU197" s="193">
        <f t="shared" si="631"/>
        <v>5.6740334309306508</v>
      </c>
      <c r="CV197" s="193">
        <f t="shared" si="632"/>
        <v>4.2578601897390689</v>
      </c>
      <c r="CW197" s="193">
        <f t="shared" si="775"/>
        <v>3.8150380693314694</v>
      </c>
      <c r="CX197" s="193">
        <f t="shared" si="633"/>
        <v>3.9040600573940507</v>
      </c>
      <c r="CY197" s="72">
        <f t="shared" si="634"/>
        <v>56519.767546479445</v>
      </c>
      <c r="DC197" s="3">
        <f t="shared" si="635"/>
        <v>0</v>
      </c>
      <c r="DD197" s="6">
        <f t="shared" si="636"/>
        <v>0</v>
      </c>
      <c r="DE197" s="6">
        <f t="shared" si="637"/>
        <v>5.2858770107541195</v>
      </c>
      <c r="DF197" s="6">
        <f t="shared" si="638"/>
        <v>0</v>
      </c>
      <c r="DG197" s="193">
        <f t="shared" si="639"/>
        <v>5.6740334309306508</v>
      </c>
      <c r="DH197" s="193">
        <f t="shared" si="640"/>
        <v>4.1745731882913786</v>
      </c>
      <c r="DI197" s="193">
        <f t="shared" si="776"/>
        <v>3.9252227223800435</v>
      </c>
      <c r="DJ197" s="193">
        <f t="shared" si="641"/>
        <v>3.9040600573940507</v>
      </c>
      <c r="DK197" s="72">
        <f t="shared" si="642"/>
        <v>56851.688064288675</v>
      </c>
      <c r="DO197" s="3">
        <f t="shared" si="643"/>
        <v>0</v>
      </c>
      <c r="DP197" s="6">
        <f t="shared" si="644"/>
        <v>0</v>
      </c>
      <c r="DQ197" s="6">
        <f t="shared" si="645"/>
        <v>5.0342658055998282</v>
      </c>
      <c r="DR197" s="6">
        <f t="shared" si="646"/>
        <v>0</v>
      </c>
      <c r="DS197" s="193">
        <f t="shared" si="647"/>
        <v>5.6740334309306508</v>
      </c>
      <c r="DT197" s="193">
        <f t="shared" si="648"/>
        <v>4.1745731882913786</v>
      </c>
      <c r="DU197" s="193">
        <f t="shared" si="777"/>
        <v>3.9202441130106069</v>
      </c>
      <c r="DV197" s="193">
        <f t="shared" si="649"/>
        <v>3.9040600573940507</v>
      </c>
      <c r="DW197" s="72">
        <f t="shared" si="650"/>
        <v>56827.201048358846</v>
      </c>
      <c r="EA197" s="3">
        <f t="shared" si="651"/>
        <v>0</v>
      </c>
      <c r="EB197" s="6">
        <f t="shared" si="652"/>
        <v>0</v>
      </c>
      <c r="EC197" s="6">
        <f t="shared" si="653"/>
        <v>0</v>
      </c>
      <c r="ED197" s="6">
        <f t="shared" si="654"/>
        <v>18.344675161014653</v>
      </c>
      <c r="EE197" s="193">
        <f t="shared" si="655"/>
        <v>5.6740334309306508</v>
      </c>
      <c r="EF197" s="193">
        <f t="shared" si="656"/>
        <v>4.1745731882913786</v>
      </c>
      <c r="EG197" s="193">
        <f t="shared" si="778"/>
        <v>3.8150380693314694</v>
      </c>
      <c r="EH197" s="193">
        <f t="shared" si="657"/>
        <v>4.2187443075909821</v>
      </c>
      <c r="EI197" s="72">
        <f t="shared" si="658"/>
        <v>58558.871479569643</v>
      </c>
      <c r="EM197" s="3">
        <f t="shared" si="659"/>
        <v>0</v>
      </c>
      <c r="EN197" s="6">
        <f t="shared" si="660"/>
        <v>0</v>
      </c>
      <c r="EO197" s="6">
        <f t="shared" si="661"/>
        <v>0</v>
      </c>
      <c r="EP197" s="6">
        <f t="shared" si="662"/>
        <v>6.115042641851284</v>
      </c>
      <c r="EQ197" s="193">
        <f t="shared" si="663"/>
        <v>5.6740334309306508</v>
      </c>
      <c r="ER197" s="193">
        <f t="shared" si="664"/>
        <v>4.1745731882913786</v>
      </c>
      <c r="ES197" s="193">
        <f t="shared" si="779"/>
        <v>3.8150380693314694</v>
      </c>
      <c r="ET197" s="193">
        <f t="shared" si="665"/>
        <v>4.0203118020622117</v>
      </c>
      <c r="EU197" s="72">
        <f t="shared" si="666"/>
        <v>57131.960028654685</v>
      </c>
      <c r="EY197" s="3">
        <f t="shared" si="667"/>
        <v>7.0611929993931879</v>
      </c>
      <c r="EZ197" s="6">
        <f t="shared" si="668"/>
        <v>5.6464782921832377</v>
      </c>
      <c r="FA197" s="6">
        <f t="shared" si="669"/>
        <v>5.2858770107541195</v>
      </c>
      <c r="FB197" s="6">
        <f t="shared" si="670"/>
        <v>18.344675161014653</v>
      </c>
      <c r="FC197" s="193">
        <f t="shared" si="671"/>
        <v>5.6979921565773459</v>
      </c>
      <c r="FD197" s="193">
        <f t="shared" si="672"/>
        <v>4.2578593206285662</v>
      </c>
      <c r="FE197" s="193">
        <f t="shared" si="780"/>
        <v>3.9252227223800435</v>
      </c>
      <c r="FF197" s="193">
        <f t="shared" si="673"/>
        <v>4.2187443075909821</v>
      </c>
      <c r="FG197" s="72">
        <f t="shared" si="674"/>
        <v>59352.358121461395</v>
      </c>
      <c r="FK197" s="3">
        <f t="shared" si="675"/>
        <v>7.2053212266705042</v>
      </c>
      <c r="FL197" s="6">
        <f t="shared" si="676"/>
        <v>5.6465397023100943</v>
      </c>
      <c r="FM197" s="6">
        <f t="shared" si="677"/>
        <v>5.0342658055998282</v>
      </c>
      <c r="FN197" s="6">
        <f t="shared" si="678"/>
        <v>6.115042641851284</v>
      </c>
      <c r="FO197" s="193">
        <f t="shared" si="679"/>
        <v>5.6984752571867112</v>
      </c>
      <c r="FP197" s="193">
        <f t="shared" si="680"/>
        <v>4.2578601897390689</v>
      </c>
      <c r="FQ197" s="193">
        <f t="shared" si="781"/>
        <v>3.9202441130106069</v>
      </c>
      <c r="FR197" s="193">
        <f t="shared" si="681"/>
        <v>4.0203118020622117</v>
      </c>
      <c r="FS197" s="205">
        <f t="shared" si="682"/>
        <v>57881.459498264492</v>
      </c>
      <c r="FW197" s="3">
        <f t="shared" si="683"/>
        <v>8.2860938258185364</v>
      </c>
      <c r="FX197" s="6">
        <f t="shared" si="684"/>
        <v>6.3805204701670579</v>
      </c>
      <c r="FY197" s="6">
        <f t="shared" si="685"/>
        <v>6.242369041271532</v>
      </c>
      <c r="FZ197" s="6">
        <f t="shared" si="686"/>
        <v>7.2155722299990961</v>
      </c>
      <c r="GA197" s="193">
        <f t="shared" si="687"/>
        <v>5.7020904602651763</v>
      </c>
      <c r="GB197" s="193">
        <f t="shared" si="688"/>
        <v>4.2681943106129792</v>
      </c>
      <c r="GC197" s="193">
        <f t="shared" si="782"/>
        <v>3.9439257172047313</v>
      </c>
      <c r="GD197" s="193">
        <f t="shared" si="689"/>
        <v>4.039870879661474</v>
      </c>
      <c r="GE197" s="72">
        <f t="shared" si="690"/>
        <v>58170.099655033424</v>
      </c>
      <c r="GI197" s="3">
        <f t="shared" si="691"/>
        <v>7.9258288768699057</v>
      </c>
      <c r="GJ197" s="6">
        <f t="shared" si="692"/>
        <v>6.2111261214015618</v>
      </c>
      <c r="GK197" s="6">
        <f t="shared" si="693"/>
        <v>5.5375854398376498</v>
      </c>
      <c r="GL197" s="6">
        <f t="shared" si="694"/>
        <v>6.7263808923720401</v>
      </c>
      <c r="GM197" s="193">
        <f t="shared" si="695"/>
        <v>5.7008868193852962</v>
      </c>
      <c r="GN197" s="193">
        <f t="shared" si="696"/>
        <v>4.2658187756894632</v>
      </c>
      <c r="GO197" s="193">
        <f t="shared" si="783"/>
        <v>3.9301785774348432</v>
      </c>
      <c r="GP197" s="193">
        <f t="shared" si="697"/>
        <v>4.0312239598940547</v>
      </c>
      <c r="GQ197" s="72">
        <f t="shared" si="698"/>
        <v>58031.713478943835</v>
      </c>
      <c r="GU197" s="3">
        <f t="shared" si="699"/>
        <v>9.3668886726644338</v>
      </c>
      <c r="GV197" s="6">
        <f t="shared" si="700"/>
        <v>6.7757739506198851</v>
      </c>
      <c r="GW197" s="6">
        <f t="shared" si="701"/>
        <v>6.5444191561717675</v>
      </c>
      <c r="GX197" s="6">
        <f t="shared" si="702"/>
        <v>7.643614650422772</v>
      </c>
      <c r="GY197" s="193">
        <f t="shared" si="703"/>
        <v>5.7056927147331251</v>
      </c>
      <c r="GZ197" s="193">
        <f t="shared" si="704"/>
        <v>4.2737153777717465</v>
      </c>
      <c r="HA197" s="193">
        <f t="shared" si="784"/>
        <v>3.9497599844456097</v>
      </c>
      <c r="HB197" s="193">
        <f t="shared" si="705"/>
        <v>4.0473760823795315</v>
      </c>
      <c r="HC197" s="205">
        <f t="shared" si="706"/>
        <v>58270.163593161575</v>
      </c>
      <c r="HG197" s="3">
        <f t="shared" si="507"/>
        <v>8.2860938258185364</v>
      </c>
      <c r="HH197" s="6">
        <f t="shared" si="508"/>
        <v>0</v>
      </c>
      <c r="HI197" s="6">
        <f t="shared" si="509"/>
        <v>0</v>
      </c>
      <c r="HJ197" s="6">
        <f t="shared" si="510"/>
        <v>0</v>
      </c>
      <c r="HK197" s="193">
        <f t="shared" si="707"/>
        <v>5.7020904602651763</v>
      </c>
      <c r="HL197" s="193">
        <f t="shared" si="707"/>
        <v>4.1745731882913786</v>
      </c>
      <c r="HM197" s="193">
        <f t="shared" si="707"/>
        <v>3.8150380693314694</v>
      </c>
      <c r="HN197" s="193">
        <f t="shared" si="511"/>
        <v>3.9040600573940507</v>
      </c>
      <c r="HO197" s="212">
        <f t="shared" si="708"/>
        <v>56328.415662333769</v>
      </c>
      <c r="HS197" s="3">
        <f t="shared" si="512"/>
        <v>7.9258288768699057</v>
      </c>
      <c r="HT197" s="6">
        <f t="shared" si="513"/>
        <v>0</v>
      </c>
      <c r="HU197" s="6">
        <f t="shared" si="514"/>
        <v>0</v>
      </c>
      <c r="HV197" s="6">
        <f t="shared" si="515"/>
        <v>0</v>
      </c>
      <c r="HW197" s="193">
        <f t="shared" si="709"/>
        <v>5.7008868193852962</v>
      </c>
      <c r="HX197" s="193">
        <f t="shared" si="710"/>
        <v>4.1745731882913786</v>
      </c>
      <c r="HY197" s="193">
        <f t="shared" si="711"/>
        <v>3.8150380693314694</v>
      </c>
      <c r="HZ197" s="193">
        <f t="shared" si="516"/>
        <v>3.9040600573940507</v>
      </c>
      <c r="IA197" s="212">
        <f t="shared" si="712"/>
        <v>56327.720350986267</v>
      </c>
      <c r="IE197" s="3">
        <f t="shared" si="517"/>
        <v>9.3668886726644338</v>
      </c>
      <c r="IF197" s="6">
        <f t="shared" si="518"/>
        <v>0</v>
      </c>
      <c r="IG197" s="6">
        <f t="shared" si="519"/>
        <v>0</v>
      </c>
      <c r="IH197" s="6">
        <f t="shared" si="520"/>
        <v>0</v>
      </c>
      <c r="II197" s="193">
        <f t="shared" si="713"/>
        <v>5.7056927147331251</v>
      </c>
      <c r="IJ197" s="193">
        <f t="shared" si="714"/>
        <v>4.1745731882913786</v>
      </c>
      <c r="IK197" s="193">
        <f t="shared" si="715"/>
        <v>3.8150380693314694</v>
      </c>
      <c r="IL197" s="193">
        <f t="shared" si="521"/>
        <v>3.9040600573940507</v>
      </c>
      <c r="IM197" s="205">
        <f t="shared" si="716"/>
        <v>56330.496640285906</v>
      </c>
      <c r="IQ197" s="3">
        <f t="shared" si="522"/>
        <v>0</v>
      </c>
      <c r="IR197" s="6">
        <f t="shared" si="523"/>
        <v>6.3805204701670579</v>
      </c>
      <c r="IS197" s="6">
        <f t="shared" si="524"/>
        <v>0</v>
      </c>
      <c r="IT197" s="6">
        <f t="shared" si="525"/>
        <v>0</v>
      </c>
      <c r="IU197" s="193">
        <f t="shared" si="717"/>
        <v>5.6740334309306508</v>
      </c>
      <c r="IV197" s="193">
        <f t="shared" si="718"/>
        <v>4.2681943106129792</v>
      </c>
      <c r="IW197" s="193">
        <f t="shared" si="719"/>
        <v>3.8150380693314694</v>
      </c>
      <c r="IX197" s="193">
        <f t="shared" si="526"/>
        <v>3.9040600573940507</v>
      </c>
      <c r="IY197" s="212">
        <f t="shared" si="720"/>
        <v>56545.57424359068</v>
      </c>
      <c r="JC197" s="3">
        <f t="shared" si="527"/>
        <v>0</v>
      </c>
      <c r="JD197" s="6">
        <f t="shared" si="528"/>
        <v>6.2111261214015618</v>
      </c>
      <c r="JE197" s="6">
        <f t="shared" si="529"/>
        <v>0</v>
      </c>
      <c r="JF197" s="6">
        <f t="shared" si="530"/>
        <v>0</v>
      </c>
      <c r="JG197" s="193">
        <f t="shared" si="721"/>
        <v>5.6740334309306508</v>
      </c>
      <c r="JH197" s="193">
        <f t="shared" si="722"/>
        <v>4.2658187756894632</v>
      </c>
      <c r="JI197" s="193">
        <f t="shared" si="723"/>
        <v>3.8150380693314694</v>
      </c>
      <c r="JJ197" s="193">
        <f t="shared" si="531"/>
        <v>3.9040600573940507</v>
      </c>
      <c r="JK197" s="212">
        <f t="shared" si="724"/>
        <v>56539.640939008917</v>
      </c>
      <c r="JO197" s="3">
        <f t="shared" si="532"/>
        <v>0</v>
      </c>
      <c r="JP197" s="6">
        <f t="shared" si="533"/>
        <v>6.7757739506198851</v>
      </c>
      <c r="JQ197" s="6">
        <f t="shared" si="534"/>
        <v>0</v>
      </c>
      <c r="JR197" s="6">
        <f t="shared" si="535"/>
        <v>0</v>
      </c>
      <c r="JS197" s="193">
        <f t="shared" si="725"/>
        <v>5.6740334309306508</v>
      </c>
      <c r="JT197" s="193">
        <f t="shared" si="726"/>
        <v>4.2737153777717465</v>
      </c>
      <c r="JU197" s="193">
        <f t="shared" si="727"/>
        <v>3.8150380693314694</v>
      </c>
      <c r="JV197" s="193">
        <f t="shared" si="536"/>
        <v>3.9040600573940507</v>
      </c>
      <c r="JW197" s="205">
        <f t="shared" si="728"/>
        <v>56559.366457984157</v>
      </c>
      <c r="KA197" s="3">
        <f t="shared" si="537"/>
        <v>0</v>
      </c>
      <c r="KB197" s="6">
        <f t="shared" si="538"/>
        <v>0</v>
      </c>
      <c r="KC197" s="6">
        <f t="shared" si="539"/>
        <v>6.242369041271532</v>
      </c>
      <c r="KD197" s="6">
        <f t="shared" si="540"/>
        <v>0</v>
      </c>
      <c r="KE197" s="193">
        <f t="shared" si="729"/>
        <v>5.6740334309306508</v>
      </c>
      <c r="KF197" s="193">
        <f t="shared" si="730"/>
        <v>4.1745731882913786</v>
      </c>
      <c r="KG197" s="193">
        <f t="shared" si="731"/>
        <v>3.9439257172047313</v>
      </c>
      <c r="KH197" s="193">
        <f t="shared" si="541"/>
        <v>3.9040600573940507</v>
      </c>
      <c r="KI197" s="212">
        <f t="shared" si="732"/>
        <v>56943.772025322913</v>
      </c>
      <c r="KM197" s="3">
        <f t="shared" si="542"/>
        <v>0</v>
      </c>
      <c r="KN197" s="6">
        <f t="shared" si="543"/>
        <v>0</v>
      </c>
      <c r="KO197" s="6">
        <f t="shared" si="544"/>
        <v>5.5375854398376498</v>
      </c>
      <c r="KP197" s="6">
        <f t="shared" si="545"/>
        <v>0</v>
      </c>
      <c r="KQ197" s="193">
        <f t="shared" si="733"/>
        <v>5.6740334309306508</v>
      </c>
      <c r="KR197" s="193">
        <f t="shared" si="734"/>
        <v>4.1745731882913786</v>
      </c>
      <c r="KS197" s="193">
        <f t="shared" si="735"/>
        <v>3.9301785774348432</v>
      </c>
      <c r="KT197" s="193">
        <f t="shared" si="546"/>
        <v>3.9040600573940507</v>
      </c>
      <c r="KU197" s="212">
        <f t="shared" si="736"/>
        <v>56876.073643672091</v>
      </c>
      <c r="KY197" s="3">
        <f t="shared" si="547"/>
        <v>0</v>
      </c>
      <c r="KZ197" s="6">
        <f t="shared" si="548"/>
        <v>0</v>
      </c>
      <c r="LA197" s="6">
        <f t="shared" si="549"/>
        <v>6.5444191561717675</v>
      </c>
      <c r="LB197" s="6">
        <f t="shared" si="550"/>
        <v>0</v>
      </c>
      <c r="LC197" s="193">
        <f t="shared" si="737"/>
        <v>5.6740334309306508</v>
      </c>
      <c r="LD197" s="193">
        <f t="shared" si="738"/>
        <v>4.1745731882913786</v>
      </c>
      <c r="LE197" s="193">
        <f t="shared" si="739"/>
        <v>3.9497599844456097</v>
      </c>
      <c r="LF197" s="193">
        <f t="shared" si="551"/>
        <v>3.9040600573940507</v>
      </c>
      <c r="LG197" s="205">
        <f t="shared" si="740"/>
        <v>56972.527475777883</v>
      </c>
      <c r="LK197" s="3">
        <f t="shared" si="552"/>
        <v>0</v>
      </c>
      <c r="LL197" s="6">
        <f t="shared" si="553"/>
        <v>0</v>
      </c>
      <c r="LM197" s="6">
        <f t="shared" si="554"/>
        <v>0</v>
      </c>
      <c r="LN197" s="6">
        <f t="shared" si="555"/>
        <v>7.2155722299990961</v>
      </c>
      <c r="LO197" s="193">
        <f t="shared" si="741"/>
        <v>5.6740334309306508</v>
      </c>
      <c r="LP197" s="193">
        <f t="shared" si="742"/>
        <v>4.1745731882913786</v>
      </c>
      <c r="LQ197" s="193">
        <f t="shared" si="743"/>
        <v>3.8150380693314694</v>
      </c>
      <c r="LR197" s="193">
        <f t="shared" si="556"/>
        <v>4.039870879661474</v>
      </c>
      <c r="LS197" s="212">
        <f t="shared" si="744"/>
        <v>57271.049062876518</v>
      </c>
      <c r="LW197" s="3">
        <f t="shared" si="557"/>
        <v>0</v>
      </c>
      <c r="LX197" s="6">
        <f t="shared" si="558"/>
        <v>0</v>
      </c>
      <c r="LY197" s="6">
        <f t="shared" si="559"/>
        <v>0</v>
      </c>
      <c r="LZ197" s="6">
        <f t="shared" si="560"/>
        <v>6.7263808923720401</v>
      </c>
      <c r="MA197" s="193">
        <f t="shared" si="745"/>
        <v>5.6740334309306508</v>
      </c>
      <c r="MB197" s="193">
        <f t="shared" si="746"/>
        <v>4.1745731882913786</v>
      </c>
      <c r="MC197" s="193">
        <f t="shared" si="747"/>
        <v>3.8150380693314694</v>
      </c>
      <c r="MD197" s="193">
        <f t="shared" si="561"/>
        <v>4.0312239598940547</v>
      </c>
      <c r="ME197" s="212">
        <f t="shared" si="748"/>
        <v>57209.517146045961</v>
      </c>
      <c r="MI197" s="3">
        <f t="shared" si="562"/>
        <v>0</v>
      </c>
      <c r="MJ197" s="6">
        <f t="shared" si="563"/>
        <v>0</v>
      </c>
      <c r="MK197" s="6">
        <f t="shared" si="564"/>
        <v>0</v>
      </c>
      <c r="ML197" s="6">
        <f t="shared" si="565"/>
        <v>7.643614650422772</v>
      </c>
      <c r="MM197" s="193">
        <f t="shared" si="749"/>
        <v>5.6740334309306508</v>
      </c>
      <c r="MN197" s="193">
        <f t="shared" si="750"/>
        <v>4.1745731882913786</v>
      </c>
      <c r="MO197" s="193">
        <f t="shared" si="751"/>
        <v>3.8150380693314694</v>
      </c>
      <c r="MP197" s="193">
        <f t="shared" si="566"/>
        <v>4.0473760823795315</v>
      </c>
      <c r="MQ197" s="205">
        <f t="shared" si="752"/>
        <v>57324.510111361153</v>
      </c>
      <c r="MT197" s="3">
        <f t="shared" si="567"/>
        <v>6.8450340300240082</v>
      </c>
      <c r="MU197" s="6">
        <f t="shared" si="568"/>
        <v>5.6464782921832377</v>
      </c>
      <c r="MV197" s="6">
        <f t="shared" si="569"/>
        <v>5.7892938689211784</v>
      </c>
      <c r="MW197" s="6">
        <f t="shared" si="570"/>
        <v>7.3378700644058608</v>
      </c>
      <c r="MX197" s="193">
        <f t="shared" si="753"/>
        <v>5.6972671797477155</v>
      </c>
      <c r="MY197" s="193">
        <f t="shared" si="754"/>
        <v>4.2578593206285662</v>
      </c>
      <c r="MZ197" s="193">
        <f t="shared" si="755"/>
        <v>3.9351099930588216</v>
      </c>
      <c r="NA197" s="193">
        <f t="shared" si="571"/>
        <v>4.0420209772137357</v>
      </c>
      <c r="NB197" s="212">
        <f t="shared" si="756"/>
        <v>58111.869023981766</v>
      </c>
      <c r="NF197" s="3">
        <f t="shared" si="572"/>
        <v>6.8450340300240073</v>
      </c>
      <c r="NG197" s="6">
        <f t="shared" si="573"/>
        <v>0</v>
      </c>
      <c r="NH197" s="6">
        <f t="shared" si="574"/>
        <v>0</v>
      </c>
      <c r="NI197" s="6">
        <f t="shared" si="575"/>
        <v>0</v>
      </c>
      <c r="NJ197" s="193">
        <f t="shared" si="757"/>
        <v>5.6972671797477155</v>
      </c>
      <c r="NK197" s="193">
        <f t="shared" si="758"/>
        <v>4.1745731882913786</v>
      </c>
      <c r="NL197" s="193">
        <f t="shared" si="759"/>
        <v>3.8150380693314694</v>
      </c>
      <c r="NM197" s="193">
        <f t="shared" si="576"/>
        <v>3.9040600573940507</v>
      </c>
      <c r="NN197" s="212">
        <f t="shared" si="760"/>
        <v>56325.629433080074</v>
      </c>
      <c r="NR197" s="3">
        <f t="shared" si="577"/>
        <v>0</v>
      </c>
      <c r="NS197" s="6">
        <f t="shared" si="578"/>
        <v>5.6464782921832377</v>
      </c>
      <c r="NT197" s="6">
        <f t="shared" si="579"/>
        <v>0</v>
      </c>
      <c r="NU197" s="6">
        <f t="shared" si="580"/>
        <v>0</v>
      </c>
      <c r="NV197" s="193">
        <f t="shared" si="761"/>
        <v>5.6740334309306508</v>
      </c>
      <c r="NW197" s="193">
        <f t="shared" si="762"/>
        <v>4.2578593206285662</v>
      </c>
      <c r="NX197" s="193">
        <f t="shared" si="763"/>
        <v>3.8150380693314694</v>
      </c>
      <c r="NY197" s="193">
        <f t="shared" si="581"/>
        <v>3.9040600573940507</v>
      </c>
      <c r="NZ197" s="212">
        <f t="shared" si="764"/>
        <v>56519.765376604359</v>
      </c>
      <c r="OD197" s="3">
        <f t="shared" si="582"/>
        <v>0</v>
      </c>
      <c r="OE197" s="6">
        <f t="shared" si="583"/>
        <v>0</v>
      </c>
      <c r="OF197" s="6">
        <f t="shared" si="584"/>
        <v>5.7892938689211784</v>
      </c>
      <c r="OG197" s="6">
        <f t="shared" si="585"/>
        <v>0</v>
      </c>
      <c r="OH197" s="193">
        <f t="shared" si="765"/>
        <v>5.6740334309306508</v>
      </c>
      <c r="OI197" s="193">
        <f t="shared" si="766"/>
        <v>4.1745731882913786</v>
      </c>
      <c r="OJ197" s="193">
        <f t="shared" si="767"/>
        <v>3.9351099930588216</v>
      </c>
      <c r="OK197" s="193">
        <f t="shared" si="586"/>
        <v>3.9040600573940507</v>
      </c>
      <c r="OL197" s="212">
        <f t="shared" si="768"/>
        <v>56900.349349916505</v>
      </c>
      <c r="OP197" s="3">
        <f t="shared" si="587"/>
        <v>0</v>
      </c>
      <c r="OQ197" s="6">
        <f t="shared" si="588"/>
        <v>0</v>
      </c>
      <c r="OR197" s="6">
        <f t="shared" si="589"/>
        <v>0</v>
      </c>
      <c r="OS197" s="6">
        <f t="shared" si="590"/>
        <v>7.3378700644058608</v>
      </c>
      <c r="OT197" s="193">
        <f t="shared" si="769"/>
        <v>5.6740334309306508</v>
      </c>
      <c r="OU197" s="193">
        <f t="shared" si="770"/>
        <v>4.1745731882913786</v>
      </c>
      <c r="OV197" s="193">
        <f t="shared" si="771"/>
        <v>3.8150380693314694</v>
      </c>
      <c r="OW197" s="193">
        <f t="shared" si="591"/>
        <v>4.0420209772137357</v>
      </c>
      <c r="OX197" s="232">
        <f t="shared" si="772"/>
        <v>57286.359536698314</v>
      </c>
    </row>
    <row r="198" spans="2:414" x14ac:dyDescent="0.2">
      <c r="B198" s="81">
        <v>45549</v>
      </c>
      <c r="C198">
        <v>142</v>
      </c>
      <c r="D198">
        <v>11.407194504756685</v>
      </c>
      <c r="E198">
        <v>0</v>
      </c>
      <c r="F198">
        <v>0</v>
      </c>
      <c r="G198">
        <v>0</v>
      </c>
      <c r="H198">
        <v>0</v>
      </c>
      <c r="I198">
        <v>0</v>
      </c>
      <c r="J198">
        <v>0</v>
      </c>
      <c r="K198">
        <v>1</v>
      </c>
      <c r="L198">
        <v>0</v>
      </c>
      <c r="M198">
        <v>0</v>
      </c>
      <c r="N198">
        <v>0</v>
      </c>
      <c r="O198">
        <v>0</v>
      </c>
      <c r="P198">
        <v>0</v>
      </c>
      <c r="Q198">
        <v>1</v>
      </c>
      <c r="R198">
        <v>0</v>
      </c>
      <c r="S198">
        <v>0</v>
      </c>
      <c r="T198">
        <v>20164</v>
      </c>
      <c r="U198">
        <v>7.2168812551058581</v>
      </c>
      <c r="V198">
        <v>5.6473799469852075</v>
      </c>
      <c r="W198">
        <v>5.041189009433956</v>
      </c>
      <c r="X198">
        <v>5.0966682049444456</v>
      </c>
      <c r="Y198" s="3">
        <v>1071.0272375978552</v>
      </c>
      <c r="Z198" s="3">
        <v>218.53549622564503</v>
      </c>
      <c r="AA198" s="3">
        <v>109.27530668618468</v>
      </c>
      <c r="AB198" s="3">
        <v>113.87289568935859</v>
      </c>
      <c r="AC198">
        <v>1</v>
      </c>
      <c r="AD198">
        <v>1</v>
      </c>
      <c r="AE198" s="6"/>
      <c r="AF198" s="1" t="s">
        <v>2</v>
      </c>
      <c r="AG198">
        <v>142</v>
      </c>
      <c r="AH198" s="189">
        <v>45549</v>
      </c>
      <c r="AI198">
        <f t="shared" si="592"/>
        <v>9</v>
      </c>
      <c r="AJ198">
        <v>142</v>
      </c>
      <c r="AK198">
        <v>1</v>
      </c>
      <c r="AL198">
        <v>1</v>
      </c>
      <c r="AM198">
        <v>0</v>
      </c>
      <c r="AN198">
        <v>0</v>
      </c>
      <c r="AO198">
        <v>1</v>
      </c>
      <c r="AP198">
        <v>0</v>
      </c>
      <c r="AQ198">
        <v>0</v>
      </c>
      <c r="AS198" s="37"/>
      <c r="AT198" s="37"/>
      <c r="AU198" s="6">
        <f t="shared" si="593"/>
        <v>0</v>
      </c>
      <c r="AV198" s="6">
        <f t="shared" si="594"/>
        <v>0</v>
      </c>
      <c r="AW198" s="6">
        <f t="shared" si="595"/>
        <v>0</v>
      </c>
      <c r="AX198" s="6">
        <f t="shared" si="596"/>
        <v>0</v>
      </c>
      <c r="AY198" s="193">
        <f t="shared" si="597"/>
        <v>5.6740334309306508</v>
      </c>
      <c r="AZ198" s="193">
        <f t="shared" si="598"/>
        <v>4.1745731882913786</v>
      </c>
      <c r="BA198" s="193">
        <f t="shared" si="599"/>
        <v>3.8150380693314694</v>
      </c>
      <c r="BB198" s="193">
        <f t="shared" si="600"/>
        <v>3.9040600573940507</v>
      </c>
      <c r="BC198" s="72">
        <f t="shared" si="601"/>
        <v>56312.210093717425</v>
      </c>
      <c r="BG198" s="3">
        <f t="shared" si="602"/>
        <v>7.0725436300037412</v>
      </c>
      <c r="BH198" s="6">
        <f t="shared" si="603"/>
        <v>0</v>
      </c>
      <c r="BI198" s="6">
        <f t="shared" si="604"/>
        <v>0</v>
      </c>
      <c r="BJ198" s="6">
        <f t="shared" si="605"/>
        <v>0</v>
      </c>
      <c r="BK198" s="193">
        <f t="shared" si="606"/>
        <v>5.6980302110033358</v>
      </c>
      <c r="BL198" s="193">
        <f t="shared" si="607"/>
        <v>4.1745731882913786</v>
      </c>
      <c r="BM198" s="193">
        <f t="shared" si="608"/>
        <v>3.8150380693314694</v>
      </c>
      <c r="BN198" s="193">
        <f t="shared" si="609"/>
        <v>3.9040600573940507</v>
      </c>
      <c r="BO198" s="72">
        <f t="shared" si="610"/>
        <v>56326.070198599649</v>
      </c>
      <c r="BS198" s="3">
        <f t="shared" si="611"/>
        <v>7.0725659134640306</v>
      </c>
      <c r="BT198" s="6">
        <f t="shared" si="612"/>
        <v>0</v>
      </c>
      <c r="BU198" s="6">
        <f t="shared" si="613"/>
        <v>0</v>
      </c>
      <c r="BV198" s="6">
        <f t="shared" si="614"/>
        <v>0</v>
      </c>
      <c r="BW198" s="193">
        <f t="shared" si="615"/>
        <v>5.6980302857100327</v>
      </c>
      <c r="BX198" s="193">
        <f t="shared" si="616"/>
        <v>4.1745731882913786</v>
      </c>
      <c r="BY198" s="193">
        <f t="shared" si="773"/>
        <v>3.8150380693314694</v>
      </c>
      <c r="BZ198" s="193">
        <f t="shared" si="617"/>
        <v>3.9040600573940507</v>
      </c>
      <c r="CA198" s="72">
        <f t="shared" si="618"/>
        <v>56326.070198599649</v>
      </c>
      <c r="CE198" s="3">
        <f t="shared" si="619"/>
        <v>0</v>
      </c>
      <c r="CF198" s="6">
        <f t="shared" si="620"/>
        <v>5.6473799469852075</v>
      </c>
      <c r="CG198" s="6">
        <f t="shared" si="621"/>
        <v>0</v>
      </c>
      <c r="CH198" s="6">
        <f t="shared" si="622"/>
        <v>0</v>
      </c>
      <c r="CI198" s="193">
        <f t="shared" si="623"/>
        <v>5.6740334309306508</v>
      </c>
      <c r="CJ198" s="193">
        <f t="shared" si="624"/>
        <v>4.2578720812763446</v>
      </c>
      <c r="CK198" s="193">
        <f t="shared" si="774"/>
        <v>3.8150380693314694</v>
      </c>
      <c r="CL198" s="193">
        <f t="shared" si="625"/>
        <v>3.9040600573940507</v>
      </c>
      <c r="CM198" s="72">
        <f t="shared" si="626"/>
        <v>56519.797235636965</v>
      </c>
      <c r="CQ198" s="3">
        <f t="shared" si="627"/>
        <v>0</v>
      </c>
      <c r="CR198" s="6">
        <f t="shared" si="628"/>
        <v>5.647441366918307</v>
      </c>
      <c r="CS198" s="6">
        <f t="shared" si="629"/>
        <v>0</v>
      </c>
      <c r="CT198" s="6">
        <f t="shared" si="630"/>
        <v>0</v>
      </c>
      <c r="CU198" s="193">
        <f t="shared" si="631"/>
        <v>5.6740334309306508</v>
      </c>
      <c r="CV198" s="193">
        <f t="shared" si="632"/>
        <v>4.2578729505145381</v>
      </c>
      <c r="CW198" s="193">
        <f t="shared" si="775"/>
        <v>3.8150380693314694</v>
      </c>
      <c r="CX198" s="193">
        <f t="shared" si="633"/>
        <v>3.9040600573940507</v>
      </c>
      <c r="CY198" s="72">
        <f t="shared" si="634"/>
        <v>56519.799405832142</v>
      </c>
      <c r="DC198" s="3">
        <f t="shared" si="635"/>
        <v>0</v>
      </c>
      <c r="DD198" s="6">
        <f t="shared" si="636"/>
        <v>0</v>
      </c>
      <c r="DE198" s="6">
        <f t="shared" si="637"/>
        <v>5.2932484599056542</v>
      </c>
      <c r="DF198" s="6">
        <f t="shared" si="638"/>
        <v>0</v>
      </c>
      <c r="DG198" s="193">
        <f t="shared" si="639"/>
        <v>5.6740334309306508</v>
      </c>
      <c r="DH198" s="193">
        <f t="shared" si="640"/>
        <v>4.1745731882913786</v>
      </c>
      <c r="DI198" s="193">
        <f t="shared" si="776"/>
        <v>3.925368207545886</v>
      </c>
      <c r="DJ198" s="193">
        <f t="shared" si="641"/>
        <v>3.9040600573940507</v>
      </c>
      <c r="DK198" s="72">
        <f t="shared" si="642"/>
        <v>56852.403783714319</v>
      </c>
      <c r="DO198" s="3">
        <f t="shared" si="643"/>
        <v>0</v>
      </c>
      <c r="DP198" s="6">
        <f t="shared" si="644"/>
        <v>0</v>
      </c>
      <c r="DQ198" s="6">
        <f t="shared" si="645"/>
        <v>5.0412863689473646</v>
      </c>
      <c r="DR198" s="6">
        <f t="shared" si="646"/>
        <v>0</v>
      </c>
      <c r="DS198" s="193">
        <f t="shared" si="647"/>
        <v>5.6740334309306508</v>
      </c>
      <c r="DT198" s="193">
        <f t="shared" si="648"/>
        <v>4.1745731882913786</v>
      </c>
      <c r="DU198" s="193">
        <f t="shared" si="777"/>
        <v>3.9203833649774058</v>
      </c>
      <c r="DV198" s="193">
        <f t="shared" si="649"/>
        <v>3.9040600573940507</v>
      </c>
      <c r="DW198" s="72">
        <f t="shared" si="650"/>
        <v>56827.885808091167</v>
      </c>
      <c r="EA198" s="3">
        <f t="shared" si="651"/>
        <v>0</v>
      </c>
      <c r="EB198" s="6">
        <f t="shared" si="652"/>
        <v>0</v>
      </c>
      <c r="EC198" s="6">
        <f t="shared" si="653"/>
        <v>0</v>
      </c>
      <c r="ED198" s="6">
        <f t="shared" si="654"/>
        <v>15.290004614833336</v>
      </c>
      <c r="EE198" s="193">
        <f t="shared" si="655"/>
        <v>5.6740334309306508</v>
      </c>
      <c r="EF198" s="193">
        <f t="shared" si="656"/>
        <v>4.1745731882913786</v>
      </c>
      <c r="EG198" s="193">
        <f t="shared" si="778"/>
        <v>3.8150380693314694</v>
      </c>
      <c r="EH198" s="193">
        <f t="shared" si="657"/>
        <v>4.1727465127027941</v>
      </c>
      <c r="EI198" s="72">
        <f t="shared" si="658"/>
        <v>58224.964226854245</v>
      </c>
      <c r="EM198" s="3">
        <f t="shared" si="659"/>
        <v>0</v>
      </c>
      <c r="EN198" s="6">
        <f t="shared" si="660"/>
        <v>0</v>
      </c>
      <c r="EO198" s="6">
        <f t="shared" si="661"/>
        <v>0</v>
      </c>
      <c r="EP198" s="6">
        <f t="shared" si="662"/>
        <v>5.0967939957044894</v>
      </c>
      <c r="EQ198" s="193">
        <f t="shared" si="663"/>
        <v>5.6740334309306508</v>
      </c>
      <c r="ER198" s="193">
        <f t="shared" si="664"/>
        <v>4.1745731882913786</v>
      </c>
      <c r="ES198" s="193">
        <f t="shared" si="779"/>
        <v>3.8150380693314694</v>
      </c>
      <c r="ET198" s="193">
        <f t="shared" si="665"/>
        <v>4.0018678704474304</v>
      </c>
      <c r="EU198" s="72">
        <f t="shared" si="666"/>
        <v>57001.110518088848</v>
      </c>
      <c r="EY198" s="3">
        <f t="shared" si="667"/>
        <v>7.0725436300037412</v>
      </c>
      <c r="EZ198" s="6">
        <f t="shared" si="668"/>
        <v>5.6473799469852075</v>
      </c>
      <c r="FA198" s="6">
        <f t="shared" si="669"/>
        <v>5.2932484599056542</v>
      </c>
      <c r="FB198" s="6">
        <f t="shared" si="670"/>
        <v>15.290004614833336</v>
      </c>
      <c r="FC198" s="193">
        <f t="shared" si="671"/>
        <v>5.6980302110033358</v>
      </c>
      <c r="FD198" s="193">
        <f t="shared" si="672"/>
        <v>4.2578720812763446</v>
      </c>
      <c r="FE198" s="193">
        <f t="shared" si="780"/>
        <v>3.925368207545886</v>
      </c>
      <c r="FF198" s="193">
        <f t="shared" si="673"/>
        <v>4.1727465127027941</v>
      </c>
      <c r="FG198" s="72">
        <f t="shared" si="674"/>
        <v>59014.725583281121</v>
      </c>
      <c r="FK198" s="3">
        <f t="shared" si="675"/>
        <v>7.2169035385661484</v>
      </c>
      <c r="FL198" s="6">
        <f t="shared" si="676"/>
        <v>5.647441366918307</v>
      </c>
      <c r="FM198" s="6">
        <f t="shared" si="677"/>
        <v>5.0412863689473646</v>
      </c>
      <c r="FN198" s="6">
        <f t="shared" si="678"/>
        <v>5.0967939957044894</v>
      </c>
      <c r="FO198" s="193">
        <f t="shared" si="679"/>
        <v>5.6985140695839984</v>
      </c>
      <c r="FP198" s="193">
        <f t="shared" si="680"/>
        <v>4.2578729505145381</v>
      </c>
      <c r="FQ198" s="193">
        <f t="shared" si="781"/>
        <v>3.9203833649774058</v>
      </c>
      <c r="FR198" s="193">
        <f t="shared" si="681"/>
        <v>4.0018678704474304</v>
      </c>
      <c r="FS198" s="205">
        <f t="shared" si="682"/>
        <v>57749.644811980725</v>
      </c>
      <c r="FW198" s="3">
        <f t="shared" si="683"/>
        <v>8.299413443371737</v>
      </c>
      <c r="FX198" s="6">
        <f t="shared" si="684"/>
        <v>6.3815393400932843</v>
      </c>
      <c r="FY198" s="6">
        <f t="shared" si="685"/>
        <v>6.2510743716981052</v>
      </c>
      <c r="FZ198" s="6">
        <f t="shared" si="686"/>
        <v>6.0140684818344452</v>
      </c>
      <c r="GA198" s="193">
        <f t="shared" si="687"/>
        <v>5.7021349331882911</v>
      </c>
      <c r="GB198" s="193">
        <f t="shared" si="688"/>
        <v>4.2682085818759141</v>
      </c>
      <c r="GC198" s="193">
        <f t="shared" si="782"/>
        <v>3.9440943427888535</v>
      </c>
      <c r="GD198" s="193">
        <f t="shared" si="689"/>
        <v>4.0184979375918211</v>
      </c>
      <c r="GE198" s="72">
        <f t="shared" si="690"/>
        <v>58016.652866801785</v>
      </c>
      <c r="GI198" s="3">
        <f t="shared" si="691"/>
        <v>7.9385693806164443</v>
      </c>
      <c r="GJ198" s="6">
        <f t="shared" si="692"/>
        <v>6.2121179416837284</v>
      </c>
      <c r="GK198" s="6">
        <f t="shared" si="693"/>
        <v>5.5453079103773524</v>
      </c>
      <c r="GL198" s="6">
        <f t="shared" si="694"/>
        <v>5.6063350254388906</v>
      </c>
      <c r="GM198" s="193">
        <f t="shared" si="695"/>
        <v>5.7009294099760321</v>
      </c>
      <c r="GN198" s="193">
        <f t="shared" si="696"/>
        <v>4.2658327011127817</v>
      </c>
      <c r="GO198" s="193">
        <f t="shared" si="783"/>
        <v>3.9303302365292394</v>
      </c>
      <c r="GP198" s="193">
        <f t="shared" si="697"/>
        <v>4.0111399057052912</v>
      </c>
      <c r="GQ198" s="72">
        <f t="shared" si="698"/>
        <v>57887.819569186788</v>
      </c>
      <c r="GU198" s="3">
        <f t="shared" si="699"/>
        <v>9.3819456316376151</v>
      </c>
      <c r="GV198" s="6">
        <f t="shared" si="700"/>
        <v>6.7768559363822485</v>
      </c>
      <c r="GW198" s="6">
        <f t="shared" si="701"/>
        <v>6.5535457122641434</v>
      </c>
      <c r="GX198" s="6">
        <f t="shared" si="702"/>
        <v>6.3708352561805572</v>
      </c>
      <c r="GY198" s="193">
        <f t="shared" si="703"/>
        <v>5.7057428075585275</v>
      </c>
      <c r="GZ198" s="193">
        <f t="shared" si="704"/>
        <v>4.2737304496461839</v>
      </c>
      <c r="HA198" s="193">
        <f t="shared" si="784"/>
        <v>3.9499357402982231</v>
      </c>
      <c r="HB198" s="193">
        <f t="shared" si="705"/>
        <v>4.0248921006525906</v>
      </c>
      <c r="HC198" s="205">
        <f t="shared" si="706"/>
        <v>58108.46742336305</v>
      </c>
      <c r="HG198" s="3">
        <f t="shared" ref="HG198:HG261" si="785">$U198*HG$4</f>
        <v>8.299413443371737</v>
      </c>
      <c r="HH198" s="6">
        <f t="shared" ref="HH198:HH261" si="786">$V198*HH$4</f>
        <v>0</v>
      </c>
      <c r="HI198" s="6">
        <f t="shared" ref="HI198:HI261" si="787">$W198*HI$4</f>
        <v>0</v>
      </c>
      <c r="HJ198" s="6">
        <f t="shared" ref="HJ198:HJ261" si="788">$X198*HJ$4</f>
        <v>0</v>
      </c>
      <c r="HK198" s="193">
        <f t="shared" si="707"/>
        <v>5.7021349331882911</v>
      </c>
      <c r="HL198" s="193">
        <f t="shared" si="707"/>
        <v>4.1745731882913786</v>
      </c>
      <c r="HM198" s="193">
        <f t="shared" si="707"/>
        <v>3.8150380693314694</v>
      </c>
      <c r="HN198" s="193">
        <f t="shared" si="707"/>
        <v>3.9040600573940507</v>
      </c>
      <c r="HO198" s="212">
        <f t="shared" si="708"/>
        <v>56328.441353323891</v>
      </c>
      <c r="HS198" s="3">
        <f t="shared" ref="HS198:HS261" si="789">$U198*HS$4</f>
        <v>7.9385693806164443</v>
      </c>
      <c r="HT198" s="6">
        <f t="shared" ref="HT198:HT261" si="790">$V198*HT$4</f>
        <v>0</v>
      </c>
      <c r="HU198" s="6">
        <f t="shared" ref="HU198:HU261" si="791">$W198*HU$4</f>
        <v>0</v>
      </c>
      <c r="HV198" s="6">
        <f t="shared" ref="HV198:HV261" si="792">$X198*HV$4</f>
        <v>0</v>
      </c>
      <c r="HW198" s="193">
        <f t="shared" si="709"/>
        <v>5.7009294099760321</v>
      </c>
      <c r="HX198" s="193">
        <f t="shared" si="710"/>
        <v>4.1745731882913786</v>
      </c>
      <c r="HY198" s="193">
        <f t="shared" si="711"/>
        <v>3.8150380693314694</v>
      </c>
      <c r="HZ198" s="193">
        <f t="shared" ref="HZ198" si="793">LN(HV198+HZ$4)</f>
        <v>3.9040600573940507</v>
      </c>
      <c r="IA198" s="212">
        <f t="shared" si="712"/>
        <v>56327.744954292153</v>
      </c>
      <c r="IE198" s="3">
        <f t="shared" ref="IE198:IE261" si="794">$U198*IE$4</f>
        <v>9.3819456316376151</v>
      </c>
      <c r="IF198" s="6">
        <f t="shared" ref="IF198:IF261" si="795">$V198*IF$4</f>
        <v>0</v>
      </c>
      <c r="IG198" s="6">
        <f t="shared" ref="IG198:IG261" si="796">$W198*IG$4</f>
        <v>0</v>
      </c>
      <c r="IH198" s="6">
        <f t="shared" ref="IH198:IH261" si="797">$X198*IH$4</f>
        <v>0</v>
      </c>
      <c r="II198" s="193">
        <f t="shared" si="713"/>
        <v>5.7057428075585275</v>
      </c>
      <c r="IJ198" s="193">
        <f t="shared" si="714"/>
        <v>4.1745731882913786</v>
      </c>
      <c r="IK198" s="193">
        <f t="shared" si="715"/>
        <v>3.8150380693314694</v>
      </c>
      <c r="IL198" s="193">
        <f t="shared" ref="IL198" si="798">LN(IH198+IL$4)</f>
        <v>3.9040600573940507</v>
      </c>
      <c r="IM198" s="205">
        <f t="shared" si="716"/>
        <v>56330.525578834939</v>
      </c>
      <c r="IQ198" s="3">
        <f t="shared" ref="IQ198:IQ261" si="799">$U198*IQ$4</f>
        <v>0</v>
      </c>
      <c r="IR198" s="6">
        <f t="shared" ref="IR198:IR261" si="800">$V198*IR$4</f>
        <v>6.3815393400932843</v>
      </c>
      <c r="IS198" s="6">
        <f t="shared" ref="IS198:IS261" si="801">$W198*IS$4</f>
        <v>0</v>
      </c>
      <c r="IT198" s="6">
        <f t="shared" ref="IT198:IT261" si="802">$X198*IT$4</f>
        <v>0</v>
      </c>
      <c r="IU198" s="193">
        <f t="shared" si="717"/>
        <v>5.6740334309306508</v>
      </c>
      <c r="IV198" s="193">
        <f t="shared" si="718"/>
        <v>4.2682085818759141</v>
      </c>
      <c r="IW198" s="193">
        <f t="shared" si="719"/>
        <v>3.8150380693314694</v>
      </c>
      <c r="IX198" s="193">
        <f t="shared" ref="IX198" si="803">LN(IT198+IX$4)</f>
        <v>3.9040600573940507</v>
      </c>
      <c r="IY198" s="212">
        <f t="shared" si="720"/>
        <v>56545.60989039109</v>
      </c>
      <c r="JC198" s="3">
        <f t="shared" ref="JC198:JC261" si="804">$U198*JC$4</f>
        <v>0</v>
      </c>
      <c r="JD198" s="6">
        <f t="shared" ref="JD198:JD261" si="805">$V198*JD$4</f>
        <v>6.2121179416837284</v>
      </c>
      <c r="JE198" s="6">
        <f t="shared" ref="JE198:JE261" si="806">$W198*JE$4</f>
        <v>0</v>
      </c>
      <c r="JF198" s="6">
        <f t="shared" ref="JF198:JF261" si="807">$X198*JF$4</f>
        <v>0</v>
      </c>
      <c r="JG198" s="193">
        <f t="shared" si="721"/>
        <v>5.6740334309306508</v>
      </c>
      <c r="JH198" s="193">
        <f t="shared" si="722"/>
        <v>4.2658327011127817</v>
      </c>
      <c r="JI198" s="193">
        <f t="shared" si="723"/>
        <v>3.8150380693314694</v>
      </c>
      <c r="JJ198" s="193">
        <f t="shared" ref="JJ198" si="808">LN(JF198+JJ$4)</f>
        <v>3.9040600573940507</v>
      </c>
      <c r="JK198" s="212">
        <f t="shared" si="724"/>
        <v>56539.67571832017</v>
      </c>
      <c r="JO198" s="3">
        <f t="shared" ref="JO198:JO261" si="809">$U198*JO$4</f>
        <v>0</v>
      </c>
      <c r="JP198" s="6">
        <f t="shared" ref="JP198:JP261" si="810">$V198*JP$4</f>
        <v>6.7768559363822485</v>
      </c>
      <c r="JQ198" s="6">
        <f t="shared" ref="JQ198:JQ261" si="811">$W198*JQ$4</f>
        <v>0</v>
      </c>
      <c r="JR198" s="6">
        <f t="shared" ref="JR198:JR261" si="812">$X198*JR$4</f>
        <v>0</v>
      </c>
      <c r="JS198" s="193">
        <f t="shared" si="725"/>
        <v>5.6740334309306508</v>
      </c>
      <c r="JT198" s="193">
        <f t="shared" si="726"/>
        <v>4.2737304496461839</v>
      </c>
      <c r="JU198" s="193">
        <f t="shared" si="727"/>
        <v>3.8150380693314694</v>
      </c>
      <c r="JV198" s="193">
        <f t="shared" ref="JV198" si="813">LN(JR198+JV$4)</f>
        <v>3.9040600573940507</v>
      </c>
      <c r="JW198" s="205">
        <f t="shared" si="728"/>
        <v>56559.404113737342</v>
      </c>
      <c r="KA198" s="3">
        <f t="shared" ref="KA198:KA261" si="814">$U198*KA$4</f>
        <v>0</v>
      </c>
      <c r="KB198" s="6">
        <f t="shared" ref="KB198:KB261" si="815">$V198*KB$4</f>
        <v>0</v>
      </c>
      <c r="KC198" s="6">
        <f t="shared" ref="KC198:KC261" si="816">$W198*KC$4</f>
        <v>6.2510743716981052</v>
      </c>
      <c r="KD198" s="6">
        <f t="shared" ref="KD198:KD261" si="817">$X198*KD$4</f>
        <v>0</v>
      </c>
      <c r="KE198" s="193">
        <f t="shared" si="729"/>
        <v>5.6740334309306508</v>
      </c>
      <c r="KF198" s="193">
        <f t="shared" si="730"/>
        <v>4.1745731882913786</v>
      </c>
      <c r="KG198" s="193">
        <f t="shared" si="731"/>
        <v>3.9440943427888535</v>
      </c>
      <c r="KH198" s="193">
        <f t="shared" ref="KH198" si="818">LN(KD198+KH$4)</f>
        <v>3.9040600573940507</v>
      </c>
      <c r="KI198" s="212">
        <f t="shared" si="732"/>
        <v>56944.602929343906</v>
      </c>
      <c r="KM198" s="3">
        <f t="shared" ref="KM198:KM261" si="819">$U198*KM$4</f>
        <v>0</v>
      </c>
      <c r="KN198" s="6">
        <f t="shared" ref="KN198:KN261" si="820">$V198*KN$4</f>
        <v>0</v>
      </c>
      <c r="KO198" s="6">
        <f t="shared" ref="KO198:KO261" si="821">$W198*KO$4</f>
        <v>5.5453079103773524</v>
      </c>
      <c r="KP198" s="6">
        <f t="shared" ref="KP198:KP261" si="822">$X198*KP$4</f>
        <v>0</v>
      </c>
      <c r="KQ198" s="193">
        <f t="shared" si="733"/>
        <v>5.6740334309306508</v>
      </c>
      <c r="KR198" s="193">
        <f t="shared" si="734"/>
        <v>4.1745731882913786</v>
      </c>
      <c r="KS198" s="193">
        <f t="shared" si="735"/>
        <v>3.9303302365292394</v>
      </c>
      <c r="KT198" s="193">
        <f t="shared" ref="KT198" si="823">LN(KP198+KT$4)</f>
        <v>3.9040600573940507</v>
      </c>
      <c r="KU198" s="212">
        <f t="shared" si="736"/>
        <v>56876.820056180994</v>
      </c>
      <c r="KY198" s="3">
        <f t="shared" ref="KY198:KY261" si="824">$U198*KY$4</f>
        <v>0</v>
      </c>
      <c r="KZ198" s="6">
        <f t="shared" ref="KZ198:KZ261" si="825">$V198*KZ$4</f>
        <v>0</v>
      </c>
      <c r="LA198" s="6">
        <f t="shared" ref="LA198:LA261" si="826">$W198*LA$4</f>
        <v>6.5535457122641434</v>
      </c>
      <c r="LB198" s="6">
        <f t="shared" ref="LB198:LB261" si="827">$X198*LB$4</f>
        <v>0</v>
      </c>
      <c r="LC198" s="193">
        <f t="shared" si="737"/>
        <v>5.6740334309306508</v>
      </c>
      <c r="LD198" s="193">
        <f t="shared" si="738"/>
        <v>4.1745731882913786</v>
      </c>
      <c r="LE198" s="193">
        <f t="shared" si="739"/>
        <v>3.9499357402982231</v>
      </c>
      <c r="LF198" s="193">
        <f t="shared" ref="LF198" si="828">LN(LB198+LF$4)</f>
        <v>3.9040600573940507</v>
      </c>
      <c r="LG198" s="205">
        <f t="shared" si="740"/>
        <v>56973.393951857623</v>
      </c>
      <c r="LK198" s="3">
        <f t="shared" ref="LK198:LK261" si="829">$U198*LK$4</f>
        <v>0</v>
      </c>
      <c r="LL198" s="6">
        <f t="shared" ref="LL198:LL261" si="830">$V198*LL$4</f>
        <v>0</v>
      </c>
      <c r="LM198" s="6">
        <f t="shared" ref="LM198:LM261" si="831">$W198*LM$4</f>
        <v>0</v>
      </c>
      <c r="LN198" s="6">
        <f t="shared" ref="LN198:LN261" si="832">$X198*LN$4</f>
        <v>6.0140684818344452</v>
      </c>
      <c r="LO198" s="193">
        <f t="shared" si="741"/>
        <v>5.6740334309306508</v>
      </c>
      <c r="LP198" s="193">
        <f t="shared" si="742"/>
        <v>4.1745731882913786</v>
      </c>
      <c r="LQ198" s="193">
        <f t="shared" si="743"/>
        <v>3.8150380693314694</v>
      </c>
      <c r="LR198" s="193">
        <f t="shared" ref="LR198" si="833">LN(LN198+LR$4)</f>
        <v>4.0184979375918211</v>
      </c>
      <c r="LS198" s="212">
        <f t="shared" si="744"/>
        <v>57119.078355482772</v>
      </c>
      <c r="LW198" s="3">
        <f t="shared" ref="LW198:LW261" si="834">$U198*LW$4</f>
        <v>0</v>
      </c>
      <c r="LX198" s="6">
        <f t="shared" ref="LX198:LX261" si="835">$V198*LX$4</f>
        <v>0</v>
      </c>
      <c r="LY198" s="6">
        <f t="shared" ref="LY198:LY261" si="836">$W198*LY$4</f>
        <v>0</v>
      </c>
      <c r="LZ198" s="6">
        <f t="shared" ref="LZ198:LZ261" si="837">$X198*LZ$4</f>
        <v>5.6063350254388906</v>
      </c>
      <c r="MA198" s="193">
        <f t="shared" si="745"/>
        <v>5.6740334309306508</v>
      </c>
      <c r="MB198" s="193">
        <f t="shared" si="746"/>
        <v>4.1745731882913786</v>
      </c>
      <c r="MC198" s="193">
        <f t="shared" si="747"/>
        <v>3.8150380693314694</v>
      </c>
      <c r="MD198" s="193">
        <f t="shared" ref="MD198" si="838">LN(LZ198+MD$4)</f>
        <v>4.0111399057052912</v>
      </c>
      <c r="ME198" s="212">
        <f t="shared" si="748"/>
        <v>57066.852985912432</v>
      </c>
      <c r="MI198" s="3">
        <f t="shared" ref="MI198:MI261" si="839">$U198*MI$4</f>
        <v>0</v>
      </c>
      <c r="MJ198" s="6">
        <f t="shared" ref="MJ198:MJ261" si="840">$V198*MJ$4</f>
        <v>0</v>
      </c>
      <c r="MK198" s="6">
        <f t="shared" ref="MK198:MK261" si="841">$W198*MK$4</f>
        <v>0</v>
      </c>
      <c r="ML198" s="6">
        <f t="shared" ref="ML198:ML261" si="842">$X198*ML$4</f>
        <v>6.3708352561805572</v>
      </c>
      <c r="MM198" s="193">
        <f t="shared" si="749"/>
        <v>5.6740334309306508</v>
      </c>
      <c r="MN198" s="193">
        <f t="shared" si="750"/>
        <v>4.1745731882913786</v>
      </c>
      <c r="MO198" s="193">
        <f t="shared" si="751"/>
        <v>3.8150380693314694</v>
      </c>
      <c r="MP198" s="193">
        <f t="shared" ref="MP198" si="843">LN(ML198+MP$4)</f>
        <v>4.0248921006525906</v>
      </c>
      <c r="MQ198" s="205">
        <f t="shared" si="752"/>
        <v>57164.501250193214</v>
      </c>
      <c r="MT198" s="3">
        <f t="shared" ref="MT198:MT261" si="844">$U198*MT$4</f>
        <v>6.8560371923505645</v>
      </c>
      <c r="MU198" s="6">
        <f t="shared" ref="MU198:MU261" si="845">$V198*MU$4</f>
        <v>5.6473799469852075</v>
      </c>
      <c r="MV198" s="6">
        <f t="shared" ref="MV198:MV261" si="846">$W198*MV$4</f>
        <v>5.7973673608490488</v>
      </c>
      <c r="MW198" s="6">
        <f t="shared" ref="MW198:MW261" si="847">$X198*MW$4</f>
        <v>6.1160018459333347</v>
      </c>
      <c r="MX198" s="193">
        <f t="shared" si="753"/>
        <v>5.6973040960170316</v>
      </c>
      <c r="MY198" s="193">
        <f t="shared" si="754"/>
        <v>4.2578720812763446</v>
      </c>
      <c r="MZ198" s="193">
        <f t="shared" si="755"/>
        <v>3.9352677653016968</v>
      </c>
      <c r="NA198" s="193">
        <f t="shared" ref="NA198" si="848">LN(MW198+NA$4)</f>
        <v>4.0203290171027186</v>
      </c>
      <c r="NB198" s="212">
        <f t="shared" si="756"/>
        <v>57956.214462410186</v>
      </c>
      <c r="NF198" s="3">
        <f t="shared" ref="NF198:NF261" si="849">$U198*NF$4</f>
        <v>6.8560371923505636</v>
      </c>
      <c r="NG198" s="6">
        <f t="shared" ref="NG198:NG261" si="850">$V198*NG$4</f>
        <v>0</v>
      </c>
      <c r="NH198" s="6">
        <f t="shared" ref="NH198:NH261" si="851">$W198*NH$4</f>
        <v>0</v>
      </c>
      <c r="NI198" s="6">
        <f t="shared" ref="NI198:NI261" si="852">$X198*NI$4</f>
        <v>0</v>
      </c>
      <c r="NJ198" s="193">
        <f t="shared" si="757"/>
        <v>5.6973040960170316</v>
      </c>
      <c r="NK198" s="193">
        <f t="shared" si="758"/>
        <v>4.1745731882913786</v>
      </c>
      <c r="NL198" s="193">
        <f t="shared" si="759"/>
        <v>3.8150380693314694</v>
      </c>
      <c r="NM198" s="193">
        <f t="shared" ref="NM198" si="853">LN(NI198+NM$4)</f>
        <v>3.9040600573940507</v>
      </c>
      <c r="NN198" s="212">
        <f t="shared" si="760"/>
        <v>56325.650757708536</v>
      </c>
      <c r="NR198" s="3">
        <f t="shared" ref="NR198:NR261" si="854">$U198*NR$4</f>
        <v>0</v>
      </c>
      <c r="NS198" s="6">
        <f t="shared" ref="NS198:NS261" si="855">$V198*NS$4</f>
        <v>5.6473799469852075</v>
      </c>
      <c r="NT198" s="6">
        <f t="shared" ref="NT198:NT261" si="856">$W198*NT$4</f>
        <v>0</v>
      </c>
      <c r="NU198" s="6">
        <f t="shared" ref="NU198:NU261" si="857">$X198*NU$4</f>
        <v>0</v>
      </c>
      <c r="NV198" s="193">
        <f t="shared" si="761"/>
        <v>5.6740334309306508</v>
      </c>
      <c r="NW198" s="193">
        <f t="shared" si="762"/>
        <v>4.2578720812763446</v>
      </c>
      <c r="NX198" s="193">
        <f t="shared" si="763"/>
        <v>3.8150380693314694</v>
      </c>
      <c r="NY198" s="193">
        <f t="shared" ref="NY198" si="858">LN(NU198+NY$4)</f>
        <v>3.9040600573940507</v>
      </c>
      <c r="NZ198" s="212">
        <f t="shared" si="764"/>
        <v>56519.797235636965</v>
      </c>
      <c r="OD198" s="3">
        <f t="shared" ref="OD198:OD261" si="859">$U198*OD$4</f>
        <v>0</v>
      </c>
      <c r="OE198" s="6">
        <f t="shared" ref="OE198:OE261" si="860">$V198*OE$4</f>
        <v>0</v>
      </c>
      <c r="OF198" s="6">
        <f t="shared" ref="OF198:OF261" si="861">$W198*OF$4</f>
        <v>5.7973673608490488</v>
      </c>
      <c r="OG198" s="6">
        <f t="shared" ref="OG198:OG261" si="862">$X198*OG$4</f>
        <v>0</v>
      </c>
      <c r="OH198" s="193">
        <f t="shared" si="765"/>
        <v>5.6740334309306508</v>
      </c>
      <c r="OI198" s="193">
        <f t="shared" si="766"/>
        <v>4.1745731882913786</v>
      </c>
      <c r="OJ198" s="193">
        <f t="shared" si="767"/>
        <v>3.9352677653016968</v>
      </c>
      <c r="OK198" s="193">
        <f t="shared" ref="OK198" si="863">LN(OG198+OK$4)</f>
        <v>3.9040600573940507</v>
      </c>
      <c r="OL198" s="212">
        <f t="shared" si="768"/>
        <v>56901.126180812615</v>
      </c>
      <c r="OP198" s="3">
        <f t="shared" ref="OP198:OP261" si="864">$U198*OP$4</f>
        <v>0</v>
      </c>
      <c r="OQ198" s="6">
        <f t="shared" ref="OQ198:OQ261" si="865">$V198*OQ$4</f>
        <v>0</v>
      </c>
      <c r="OR198" s="6">
        <f t="shared" ref="OR198:OR261" si="866">$W198*OR$4</f>
        <v>0</v>
      </c>
      <c r="OS198" s="6">
        <f t="shared" ref="OS198:OS261" si="867">$X198*OS$4</f>
        <v>6.1160018459333347</v>
      </c>
      <c r="OT198" s="193">
        <f t="shared" si="769"/>
        <v>5.6740334309306508</v>
      </c>
      <c r="OU198" s="193">
        <f t="shared" si="770"/>
        <v>4.1745731882913786</v>
      </c>
      <c r="OV198" s="193">
        <f t="shared" si="771"/>
        <v>3.8150380693314694</v>
      </c>
      <c r="OW198" s="193">
        <f t="shared" ref="OW198" si="868">LN(OS198+OW$4)</f>
        <v>4.0203290171027186</v>
      </c>
      <c r="OX198" s="232">
        <f t="shared" si="772"/>
        <v>57132.082300064918</v>
      </c>
    </row>
    <row r="199" spans="2:414" x14ac:dyDescent="0.2">
      <c r="B199" s="81">
        <v>45556</v>
      </c>
      <c r="C199">
        <v>143</v>
      </c>
      <c r="D199">
        <v>11.377074953022749</v>
      </c>
      <c r="E199">
        <v>0</v>
      </c>
      <c r="F199">
        <v>0</v>
      </c>
      <c r="G199">
        <v>0</v>
      </c>
      <c r="H199">
        <v>0</v>
      </c>
      <c r="I199">
        <v>0</v>
      </c>
      <c r="J199">
        <v>0</v>
      </c>
      <c r="K199">
        <v>1</v>
      </c>
      <c r="L199">
        <v>0</v>
      </c>
      <c r="M199">
        <v>0</v>
      </c>
      <c r="N199">
        <v>0</v>
      </c>
      <c r="O199">
        <v>0</v>
      </c>
      <c r="P199">
        <v>0</v>
      </c>
      <c r="Q199">
        <v>1</v>
      </c>
      <c r="R199">
        <v>0</v>
      </c>
      <c r="S199">
        <v>0</v>
      </c>
      <c r="T199">
        <v>20449</v>
      </c>
      <c r="U199">
        <v>7.2273266274812622</v>
      </c>
      <c r="V199">
        <v>5.6516794162423789</v>
      </c>
      <c r="W199">
        <v>5.0482299655035021</v>
      </c>
      <c r="X199">
        <v>4.8458503045132497</v>
      </c>
      <c r="Y199" s="3">
        <v>1085.3308519013062</v>
      </c>
      <c r="Z199" s="3">
        <v>219.75722484790319</v>
      </c>
      <c r="AA199" s="3">
        <v>110.36805973019108</v>
      </c>
      <c r="AB199" s="3">
        <v>77.607970837521407</v>
      </c>
      <c r="AC199">
        <v>1</v>
      </c>
      <c r="AD199">
        <v>1</v>
      </c>
      <c r="AE199" s="6"/>
      <c r="AF199" s="1" t="s">
        <v>2</v>
      </c>
      <c r="AG199">
        <v>143</v>
      </c>
      <c r="AH199" s="189">
        <v>45556</v>
      </c>
      <c r="AI199">
        <f t="shared" ref="AI199:AI262" si="869">MONTH(AH199)</f>
        <v>9</v>
      </c>
      <c r="AJ199">
        <v>143</v>
      </c>
      <c r="AK199">
        <v>1</v>
      </c>
      <c r="AL199">
        <v>1</v>
      </c>
      <c r="AM199">
        <v>0</v>
      </c>
      <c r="AN199">
        <v>0</v>
      </c>
      <c r="AO199">
        <v>1</v>
      </c>
      <c r="AP199">
        <v>0</v>
      </c>
      <c r="AQ199">
        <v>0</v>
      </c>
      <c r="AS199" s="37"/>
      <c r="AT199" s="37"/>
      <c r="AU199" s="6">
        <f t="shared" ref="AU199:AU262" si="870">$U199*AU$4</f>
        <v>0</v>
      </c>
      <c r="AV199" s="6">
        <f t="shared" ref="AV199:AV262" si="871">$V199*AV$4</f>
        <v>0</v>
      </c>
      <c r="AW199" s="6">
        <f t="shared" ref="AW199:AW262" si="872">$W199*AW$4</f>
        <v>0</v>
      </c>
      <c r="AX199" s="6">
        <f t="shared" ref="AX199:AX262" si="873">$X199*AX$4</f>
        <v>0</v>
      </c>
      <c r="AY199" s="193">
        <f t="shared" ref="AY199:AY262" si="874">LN(AU199+AY$4)</f>
        <v>5.6740334309306508</v>
      </c>
      <c r="AZ199" s="193">
        <f t="shared" ref="AZ199:AZ262" si="875">LN(AV199+AZ$4)</f>
        <v>4.1745731882913786</v>
      </c>
      <c r="BA199" s="193">
        <f t="shared" ref="BA199:BA262" si="876">LN(AW199+BA$4)</f>
        <v>3.8150380693314694</v>
      </c>
      <c r="BB199" s="193">
        <f t="shared" ref="BB199:BB262" si="877">LN(AX199+BB$4)</f>
        <v>3.9040600573940507</v>
      </c>
      <c r="BC199" s="72">
        <f t="shared" ref="BC199:BC262" si="878">EXP($AI$1 + SUMPRODUCT($AK$1:$AQ$1, $AK$6:$AQ$6) + SUMPRODUCT(AY199:BB199, $BK$2:$BN$2))</f>
        <v>56312.210093717425</v>
      </c>
      <c r="BG199" s="3">
        <f t="shared" ref="BG199:BG262" si="879">$U199*BG$4</f>
        <v>7.0827800949316364</v>
      </c>
      <c r="BH199" s="6">
        <f t="shared" ref="BH199:BH262" si="880">$V199*BH$4</f>
        <v>0</v>
      </c>
      <c r="BI199" s="6">
        <f t="shared" ref="BI199:BI262" si="881">$W199*BI$4</f>
        <v>0</v>
      </c>
      <c r="BJ199" s="6">
        <f t="shared" ref="BJ199:BJ262" si="882">$X199*BJ$4</f>
        <v>0</v>
      </c>
      <c r="BK199" s="193">
        <f t="shared" ref="BK199:BK262" si="883">LN(BG199+BK$4)</f>
        <v>5.6980645288059835</v>
      </c>
      <c r="BL199" s="193">
        <f t="shared" ref="BL199:BL262" si="884">LN(BH199+BL$4)</f>
        <v>4.1745731882913786</v>
      </c>
      <c r="BM199" s="193">
        <f t="shared" ref="BM199:BM262" si="885">LN(BI199+BM$4)</f>
        <v>3.8150380693314694</v>
      </c>
      <c r="BN199" s="193">
        <f t="shared" ref="BN199:BN262" si="886">LN(BJ199+BN$4)</f>
        <v>3.9040600573940507</v>
      </c>
      <c r="BO199" s="72">
        <f t="shared" ref="BO199:BO262" si="887">EXP($AI$1 + SUMPRODUCT($AK$1:$AQ$1, $AK$6:$AQ$6) + SUMPRODUCT(BK199:BN199, $BK$2:$BN$2))</f>
        <v>56326.090022382537</v>
      </c>
      <c r="BS199" s="3">
        <f t="shared" ref="BS199:BS262" si="888">$U199*BS$4</f>
        <v>7.0828024106439527</v>
      </c>
      <c r="BT199" s="6">
        <f t="shared" ref="BT199:BT262" si="889">$V199*BT$4</f>
        <v>0</v>
      </c>
      <c r="BU199" s="6">
        <f t="shared" ref="BU199:BU262" si="890">$W199*BU$4</f>
        <v>0</v>
      </c>
      <c r="BV199" s="6">
        <f t="shared" ref="BV199:BV262" si="891">$X199*BV$4</f>
        <v>0</v>
      </c>
      <c r="BW199" s="193">
        <f t="shared" ref="BW199:BW262" si="892">LN(BS199+BW$4)</f>
        <v>5.6980646036182403</v>
      </c>
      <c r="BX199" s="193">
        <f t="shared" ref="BX199:BX262" si="893">LN(BT199+BX$4)</f>
        <v>4.1745731882913786</v>
      </c>
      <c r="BY199" s="193">
        <f t="shared" si="773"/>
        <v>3.8150380693314694</v>
      </c>
      <c r="BZ199" s="193">
        <f t="shared" ref="BZ199:BZ262" si="894">LN(BV199+BZ$4)</f>
        <v>3.9040600573940507</v>
      </c>
      <c r="CA199" s="72">
        <f t="shared" ref="CA199:CA262" si="895">EXP($AI$1 + SUMPRODUCT($AK$1:$AQ$1, $AK$6:$AQ$6) + SUMPRODUCT(BK199:BN199, $BK$2:$BN$2))</f>
        <v>56326.090022382537</v>
      </c>
      <c r="CE199" s="3">
        <f t="shared" ref="CE199:CE262" si="896">$U199*CE$4</f>
        <v>0</v>
      </c>
      <c r="CF199" s="6">
        <f t="shared" ref="CF199:CF262" si="897">$V199*CF$4</f>
        <v>5.6516794162423789</v>
      </c>
      <c r="CG199" s="6">
        <f t="shared" ref="CG199:CG262" si="898">$W199*CG$4</f>
        <v>0</v>
      </c>
      <c r="CH199" s="6">
        <f t="shared" ref="CH199:CH262" si="899">$X199*CH$4</f>
        <v>0</v>
      </c>
      <c r="CI199" s="193">
        <f t="shared" ref="CI199:CI262" si="900">LN(CE199+CI$4)</f>
        <v>5.6740334309306508</v>
      </c>
      <c r="CJ199" s="193">
        <f t="shared" ref="CJ199:CJ262" si="901">LN(CF199+CJ$4)</f>
        <v>4.2579329271716446</v>
      </c>
      <c r="CK199" s="193">
        <f t="shared" si="774"/>
        <v>3.8150380693314694</v>
      </c>
      <c r="CL199" s="193">
        <f t="shared" ref="CL199:CL262" si="902">LN(CH199+CL$4)</f>
        <v>3.9040600573940507</v>
      </c>
      <c r="CM199" s="72">
        <f t="shared" ref="CM199:CM262" si="903">EXP($AI$1 + SUMPRODUCT($AK$1:$AQ$1, $AK$6:$AQ$6) + SUMPRODUCT(CI199:CL199, $BK$2:$BN$2))</f>
        <v>56519.94914755792</v>
      </c>
      <c r="CQ199" s="3">
        <f t="shared" ref="CQ199:CQ262" si="904">$U199*CQ$4</f>
        <v>0</v>
      </c>
      <c r="CR199" s="6">
        <f t="shared" ref="CR199:CR262" si="905">$V199*CR$4</f>
        <v>5.6517408829357665</v>
      </c>
      <c r="CS199" s="6">
        <f t="shared" ref="CS199:CS262" si="906">$W199*CS$4</f>
        <v>0</v>
      </c>
      <c r="CT199" s="6">
        <f t="shared" ref="CT199:CT262" si="907">$X199*CT$4</f>
        <v>0</v>
      </c>
      <c r="CU199" s="193">
        <f t="shared" ref="CU199:CU262" si="908">LN(CQ199+CU$4)</f>
        <v>5.6740334309306508</v>
      </c>
      <c r="CV199" s="193">
        <f t="shared" ref="CV199:CV262" si="909">LN(CR199+CV$4)</f>
        <v>4.257933797018679</v>
      </c>
      <c r="CW199" s="193">
        <f t="shared" si="775"/>
        <v>3.8150380693314694</v>
      </c>
      <c r="CX199" s="193">
        <f t="shared" ref="CX199:CX262" si="910">LN(CT199+CX$4)</f>
        <v>3.9040600573940507</v>
      </c>
      <c r="CY199" s="72">
        <f t="shared" ref="CY199:CY262" si="911">EXP($AI$1 + SUMPRODUCT($AK$1:$AQ$1, $AK$6:$AQ$6) + SUMPRODUCT(CU199:CX199, $BK$2:$BN$2))</f>
        <v>56519.951319278975</v>
      </c>
      <c r="DC199" s="3">
        <f t="shared" ref="DC199:DC262" si="912">$U199*DC$4</f>
        <v>0</v>
      </c>
      <c r="DD199" s="6">
        <f t="shared" ref="DD199:DD262" si="913">$V199*DD$4</f>
        <v>0</v>
      </c>
      <c r="DE199" s="6">
        <f t="shared" ref="DE199:DE262" si="914">$W199*DE$4</f>
        <v>5.3006414637786774</v>
      </c>
      <c r="DF199" s="6">
        <f t="shared" ref="DF199:DF262" si="915">$X199*DF$4</f>
        <v>0</v>
      </c>
      <c r="DG199" s="193">
        <f t="shared" ref="DG199:DG262" si="916">LN(DC199+DG$4)</f>
        <v>5.6740334309306508</v>
      </c>
      <c r="DH199" s="193">
        <f t="shared" ref="DH199:DH262" si="917">LN(DD199+DH$4)</f>
        <v>4.1745731882913786</v>
      </c>
      <c r="DI199" s="193">
        <f t="shared" si="776"/>
        <v>3.9255140968665154</v>
      </c>
      <c r="DJ199" s="193">
        <f t="shared" ref="DJ199:DJ262" si="918">LN(DF199+DJ$4)</f>
        <v>3.9040600573940507</v>
      </c>
      <c r="DK199" s="72">
        <f t="shared" ref="DK199:DK262" si="919">EXP($AI$1 + SUMPRODUCT($AK$1:$AQ$1, $AK$6:$AQ$6) + SUMPRODUCT(DG199:DJ199, $BK$2:$BN$2))</f>
        <v>56853.12150044171</v>
      </c>
      <c r="DO199" s="3">
        <f t="shared" ref="DO199:DO262" si="920">$U199*DO$4</f>
        <v>0</v>
      </c>
      <c r="DP199" s="6">
        <f t="shared" ref="DP199:DP262" si="921">$V199*DP$4</f>
        <v>0</v>
      </c>
      <c r="DQ199" s="6">
        <f t="shared" ref="DQ199:DQ262" si="922">$W199*DQ$4</f>
        <v>5.048327460997541</v>
      </c>
      <c r="DR199" s="6">
        <f t="shared" ref="DR199:DR262" si="923">$X199*DR$4</f>
        <v>0</v>
      </c>
      <c r="DS199" s="193">
        <f t="shared" ref="DS199:DS262" si="924">LN(DO199+DS$4)</f>
        <v>5.6740334309306508</v>
      </c>
      <c r="DT199" s="193">
        <f t="shared" ref="DT199:DT262" si="925">LN(DP199+DT$4)</f>
        <v>4.1745731882913786</v>
      </c>
      <c r="DU199" s="193">
        <f t="shared" si="777"/>
        <v>3.9205230046548407</v>
      </c>
      <c r="DV199" s="193">
        <f t="shared" ref="DV199:DV262" si="926">LN(DR199+DV$4)</f>
        <v>3.9040600573940507</v>
      </c>
      <c r="DW199" s="72">
        <f t="shared" ref="DW199:DW262" si="927">EXP($AI$1 + SUMPRODUCT($AK$1:$AQ$1, $AK$6:$AQ$6) + SUMPRODUCT(DS199:DV199, $BK$2:$BN$2))</f>
        <v>56828.572482643438</v>
      </c>
      <c r="EA199" s="3">
        <f t="shared" ref="EA199:EA262" si="928">$U199*EA$4</f>
        <v>0</v>
      </c>
      <c r="EB199" s="6">
        <f t="shared" ref="EB199:EB262" si="929">$V199*EB$4</f>
        <v>0</v>
      </c>
      <c r="EC199" s="6">
        <f t="shared" ref="EC199:EC262" si="930">$W199*EC$4</f>
        <v>0</v>
      </c>
      <c r="ED199" s="6">
        <f t="shared" ref="ED199:ED262" si="931">$X199*ED$4</f>
        <v>14.53755091353975</v>
      </c>
      <c r="EE199" s="193">
        <f t="shared" ref="EE199:EE262" si="932">LN(EA199+EE$4)</f>
        <v>5.6740334309306508</v>
      </c>
      <c r="EF199" s="193">
        <f t="shared" ref="EF199:EF262" si="933">LN(EB199+EF$4)</f>
        <v>4.1745731882913786</v>
      </c>
      <c r="EG199" s="193">
        <f t="shared" si="778"/>
        <v>3.8150380693314694</v>
      </c>
      <c r="EH199" s="193">
        <f t="shared" ref="EH199:EH262" si="934">LN(ED199+EH$4)</f>
        <v>4.1610835437897862</v>
      </c>
      <c r="EI199" s="72">
        <f t="shared" ref="EI199:EI262" si="935">EXP($AI$1 + SUMPRODUCT($AK$1:$AQ$1, $AK$6:$AQ$6) + SUMPRODUCT(EE199:EH199, $BK$2:$BN$2))</f>
        <v>58140.603401036482</v>
      </c>
      <c r="EM199" s="3">
        <f t="shared" ref="EM199:EM262" si="936">$U199*EM$4</f>
        <v>0</v>
      </c>
      <c r="EN199" s="6">
        <f t="shared" ref="EN199:EN262" si="937">$V199*EN$4</f>
        <v>0</v>
      </c>
      <c r="EO199" s="6">
        <f t="shared" ref="EO199:EO262" si="938">$W199*EO$4</f>
        <v>0</v>
      </c>
      <c r="EP199" s="6">
        <f t="shared" ref="EP199:EP262" si="939">$X199*EP$4</f>
        <v>4.8459699048420042</v>
      </c>
      <c r="EQ199" s="193">
        <f t="shared" ref="EQ199:EQ262" si="940">LN(EM199+EQ$4)</f>
        <v>5.6740334309306508</v>
      </c>
      <c r="ER199" s="193">
        <f t="shared" ref="ER199:ER262" si="941">LN(EN199+ER$4)</f>
        <v>4.1745731882913786</v>
      </c>
      <c r="ES199" s="193">
        <f t="shared" si="779"/>
        <v>3.8150380693314694</v>
      </c>
      <c r="ET199" s="193">
        <f t="shared" ref="ET199:ET262" si="942">LN(EP199+ET$4)</f>
        <v>3.9972718946335197</v>
      </c>
      <c r="EU199" s="72">
        <f t="shared" ref="EU199:EU262" si="943">EXP($AI$1 + SUMPRODUCT($AK$1:$AQ$1, $AK$6:$AQ$6) + SUMPRODUCT(EQ199:ET199, $BK$2:$BN$2))</f>
        <v>56968.551277232633</v>
      </c>
      <c r="EY199" s="3">
        <f t="shared" ref="EY199:EY262" si="944">$U199*EY$4</f>
        <v>7.0827800949316364</v>
      </c>
      <c r="EZ199" s="6">
        <f t="shared" ref="EZ199:EZ262" si="945">$V199*EZ$4</f>
        <v>5.6516794162423789</v>
      </c>
      <c r="FA199" s="6">
        <f t="shared" ref="FA199:FA262" si="946">$W199*FA$4</f>
        <v>5.3006414637786774</v>
      </c>
      <c r="FB199" s="6">
        <f t="shared" ref="FB199:FB262" si="947">$X199*FB$4</f>
        <v>14.53755091353975</v>
      </c>
      <c r="FC199" s="193">
        <f t="shared" ref="FC199:FC262" si="948">LN(EY199+FC$4)</f>
        <v>5.6980645288059835</v>
      </c>
      <c r="FD199" s="193">
        <f t="shared" ref="FD199:FD262" si="949">LN(EZ199+FD$4)</f>
        <v>4.2579329271716446</v>
      </c>
      <c r="FE199" s="193">
        <f t="shared" si="780"/>
        <v>3.9255140968665154</v>
      </c>
      <c r="FF199" s="193">
        <f t="shared" ref="FF199:FF262" si="950">LN(FB199+FF$4)</f>
        <v>4.1610835437897862</v>
      </c>
      <c r="FG199" s="72">
        <f t="shared" ref="FG199:FG262" si="951">EXP($AI$1 + SUMPRODUCT($AK$1:$AQ$1, $AK$6:$AQ$6) + SUMPRODUCT(FC199:FF199, $BK$2:$BN$2))</f>
        <v>58930.143555257913</v>
      </c>
      <c r="FK199" s="3">
        <f t="shared" ref="FK199:FK262" si="952">$U199*FK$4</f>
        <v>7.2273489431935785</v>
      </c>
      <c r="FL199" s="6">
        <f t="shared" ref="FL199:FL262" si="953">$V199*FL$4</f>
        <v>5.6517408829357665</v>
      </c>
      <c r="FM199" s="6">
        <f t="shared" ref="FM199:FM262" si="954">$W199*FM$4</f>
        <v>5.048327460997541</v>
      </c>
      <c r="FN199" s="6">
        <f t="shared" ref="FN199:FN262" si="955">$X199*FN$4</f>
        <v>4.8459699048420042</v>
      </c>
      <c r="FO199" s="193">
        <f t="shared" ref="FO199:FO262" si="956">LN(FK199+FO$4)</f>
        <v>5.6985490709063349</v>
      </c>
      <c r="FP199" s="193">
        <f t="shared" ref="FP199:FP262" si="957">LN(FL199+FP$4)</f>
        <v>4.257933797018679</v>
      </c>
      <c r="FQ199" s="193">
        <f t="shared" si="781"/>
        <v>3.9205230046548407</v>
      </c>
      <c r="FR199" s="193">
        <f t="shared" ref="FR199:FR262" si="958">LN(FN199+FR$4)</f>
        <v>3.9972718946335197</v>
      </c>
      <c r="FS199" s="205">
        <f t="shared" ref="FS199:FS262" si="959">EXP($AI$1 + SUMPRODUCT($AK$1:$AQ$1, $AK$6:$AQ$6) + SUMPRODUCT(FO199:FR199, $BK$2:$BN$2))</f>
        <v>57717.531269888357</v>
      </c>
      <c r="FW199" s="3">
        <f t="shared" ref="FW199:FW262" si="960">$U199*FW$4</f>
        <v>8.3114256216034512</v>
      </c>
      <c r="FX199" s="6">
        <f t="shared" ref="FX199:FX262" si="961">$V199*FX$4</f>
        <v>6.3863977403538872</v>
      </c>
      <c r="FY199" s="6">
        <f t="shared" ref="FY199:FY262" si="962">$W199*FY$4</f>
        <v>6.2598051572243429</v>
      </c>
      <c r="FZ199" s="6">
        <f t="shared" ref="FZ199:FZ262" si="963">$X199*FZ$4</f>
        <v>5.7181033593256343</v>
      </c>
      <c r="GA199" s="193">
        <f t="shared" ref="GA199:GA262" si="964">LN(FW199+GA$4)</f>
        <v>5.7021750390010597</v>
      </c>
      <c r="GB199" s="193">
        <f t="shared" ref="GB199:GB262" si="965">LN(FX199+GB$4)</f>
        <v>4.2682766304579554</v>
      </c>
      <c r="GC199" s="193">
        <f t="shared" si="782"/>
        <v>3.9442634328934014</v>
      </c>
      <c r="GD199" s="193">
        <f t="shared" ref="GD199:GD262" si="966">LN(FZ199+GD$4)</f>
        <v>4.013162289705277</v>
      </c>
      <c r="GE199" s="72">
        <f t="shared" ref="GE199:GE262" si="967">EXP($AI$1 + SUMPRODUCT($AK$1:$AQ$1, $AK$6:$AQ$6) + SUMPRODUCT(GA199:GD199,$GA$2:$GD$2))</f>
        <v>57979.228357928223</v>
      </c>
      <c r="GI199" s="3">
        <f t="shared" ref="GI199:GI262" si="968">$U199*GI$4</f>
        <v>7.9500592902293894</v>
      </c>
      <c r="GJ199" s="6">
        <f t="shared" ref="GJ199:GJ262" si="969">$V199*GJ$4</f>
        <v>6.2168473578666177</v>
      </c>
      <c r="GK199" s="6">
        <f t="shared" ref="GK199:GK262" si="970">$W199*GK$4</f>
        <v>5.5530529620538527</v>
      </c>
      <c r="GL199" s="6">
        <f t="shared" ref="GL199:GL262" si="971">$X199*GL$4</f>
        <v>5.3304353349645748</v>
      </c>
      <c r="GM199" s="193">
        <f t="shared" ref="GM199:GM262" si="972">LN(GI199+GM$4)</f>
        <v>5.7009678183646759</v>
      </c>
      <c r="GN199" s="193">
        <f t="shared" ref="GN199:GN262" si="973">LN(GJ199+GN$4)</f>
        <v>4.2658991007202074</v>
      </c>
      <c r="GO199" s="193">
        <f t="shared" si="783"/>
        <v>3.9304823159893059</v>
      </c>
      <c r="GP199" s="193">
        <f t="shared" ref="GP199:GP262" si="974">LN(GL199+GP$4)</f>
        <v>4.0061300790176171</v>
      </c>
      <c r="GQ199" s="72">
        <f t="shared" ref="GQ199:GQ262" si="975">EXP($AI$1 + SUMPRODUCT($AK$1:$AQ$1, $AK$6:$AQ$6) + SUMPRODUCT(GM199:GP199,$GA$2:$GD$2))</f>
        <v>57852.731111674744</v>
      </c>
      <c r="GU199" s="3">
        <f t="shared" ref="GU199:GU262" si="976">$U199*GU$4</f>
        <v>9.3955246157256411</v>
      </c>
      <c r="GV199" s="6">
        <f t="shared" ref="GV199:GV262" si="977">$V199*GV$4</f>
        <v>6.7820152994908547</v>
      </c>
      <c r="GW199" s="6">
        <f t="shared" ref="GW199:GW262" si="978">$W199*GW$4</f>
        <v>6.5626989551545529</v>
      </c>
      <c r="GX199" s="6">
        <f t="shared" ref="GX199:GX262" si="979">$X199*GX$4</f>
        <v>6.0573128806415619</v>
      </c>
      <c r="GY199" s="193">
        <f t="shared" ref="GY199:GY262" si="980">LN(GU199+GY$4)</f>
        <v>5.7057879811742946</v>
      </c>
      <c r="GZ199" s="193">
        <f t="shared" ref="GZ199:GZ262" si="981">LN(GV199+GZ$4)</f>
        <v>4.2738023155574725</v>
      </c>
      <c r="HA199" s="193">
        <f t="shared" si="784"/>
        <v>3.9501119790550776</v>
      </c>
      <c r="HB199" s="193">
        <f t="shared" ref="HB199:HB262" si="982">LN(GX199+HB$4)</f>
        <v>4.0192751676710685</v>
      </c>
      <c r="HC199" s="205">
        <f t="shared" ref="HC199:HC262" si="983">EXP($AI$1 + SUMPRODUCT($AK$1:$AQ$1, $AK$6:$AQ$6) + SUMPRODUCT(GY199:HB199,$GA$2:$GD$2))</f>
        <v>58069.001766375935</v>
      </c>
      <c r="HG199" s="3">
        <f t="shared" si="785"/>
        <v>8.3114256216034512</v>
      </c>
      <c r="HH199" s="6">
        <f t="shared" si="786"/>
        <v>0</v>
      </c>
      <c r="HI199" s="6">
        <f t="shared" si="787"/>
        <v>0</v>
      </c>
      <c r="HJ199" s="6">
        <f t="shared" si="788"/>
        <v>0</v>
      </c>
      <c r="HK199" s="193">
        <f t="shared" ref="HK199:HN262" si="984">LN(HG199+HK$4)</f>
        <v>5.7021750390010597</v>
      </c>
      <c r="HL199" s="193">
        <f t="shared" si="984"/>
        <v>4.1745731882913786</v>
      </c>
      <c r="HM199" s="193">
        <f t="shared" si="984"/>
        <v>3.8150380693314694</v>
      </c>
      <c r="HN199" s="193">
        <f t="shared" si="984"/>
        <v>3.9040600573940507</v>
      </c>
      <c r="HO199" s="212">
        <f t="shared" ref="HO199:HO262" si="985">EXP($AI$1 + SUMPRODUCT($AK$1:$AQ$1, $AK$6:$AQ$6) + SUMPRODUCT(HK199:HN199,$GA$2:$GD$2))</f>
        <v>56328.464521544396</v>
      </c>
      <c r="HS199" s="3">
        <f t="shared" si="789"/>
        <v>7.9500592902293894</v>
      </c>
      <c r="HT199" s="6">
        <f t="shared" si="790"/>
        <v>0</v>
      </c>
      <c r="HU199" s="6">
        <f t="shared" si="791"/>
        <v>0</v>
      </c>
      <c r="HV199" s="6">
        <f t="shared" si="792"/>
        <v>0</v>
      </c>
      <c r="HW199" s="193">
        <f t="shared" ref="HW199:HZ262" si="986">LN(HS199+HW$4)</f>
        <v>5.7009678183646759</v>
      </c>
      <c r="HX199" s="193">
        <f t="shared" si="986"/>
        <v>4.1745731882913786</v>
      </c>
      <c r="HY199" s="193">
        <f t="shared" si="986"/>
        <v>3.8150380693314694</v>
      </c>
      <c r="HZ199" s="193">
        <f t="shared" si="986"/>
        <v>3.9040600573940507</v>
      </c>
      <c r="IA199" s="212">
        <f t="shared" ref="IA199:IA262" si="987">EXP($AI$1 + SUMPRODUCT($AK$1:$AQ$1, $AK$6:$AQ$6) + SUMPRODUCT(HW199:HZ199,$GA$2:$GD$2))</f>
        <v>56327.767141674623</v>
      </c>
      <c r="IE199" s="3">
        <f t="shared" si="794"/>
        <v>9.3955246157256411</v>
      </c>
      <c r="IF199" s="6">
        <f t="shared" si="795"/>
        <v>0</v>
      </c>
      <c r="IG199" s="6">
        <f t="shared" si="796"/>
        <v>0</v>
      </c>
      <c r="IH199" s="6">
        <f t="shared" si="797"/>
        <v>0</v>
      </c>
      <c r="II199" s="193">
        <f t="shared" ref="II199:IL262" si="988">LN(IE199+II$4)</f>
        <v>5.7057879811742946</v>
      </c>
      <c r="IJ199" s="193">
        <f t="shared" si="988"/>
        <v>4.1745731882913786</v>
      </c>
      <c r="IK199" s="193">
        <f t="shared" si="988"/>
        <v>3.8150380693314694</v>
      </c>
      <c r="IL199" s="193">
        <f t="shared" si="988"/>
        <v>3.9040600573940507</v>
      </c>
      <c r="IM199" s="205">
        <f t="shared" ref="IM199:IM262" si="989">EXP($AI$1 + SUMPRODUCT($AK$1:$AQ$1, $AK$6:$AQ$6) + SUMPRODUCT(II199:IL199,$GA$2:$GD$2))</f>
        <v>56330.551675576789</v>
      </c>
      <c r="IQ199" s="3">
        <f t="shared" si="799"/>
        <v>0</v>
      </c>
      <c r="IR199" s="6">
        <f t="shared" si="800"/>
        <v>6.3863977403538872</v>
      </c>
      <c r="IS199" s="6">
        <f t="shared" si="801"/>
        <v>0</v>
      </c>
      <c r="IT199" s="6">
        <f t="shared" si="802"/>
        <v>0</v>
      </c>
      <c r="IU199" s="193">
        <f t="shared" ref="IU199:IX262" si="990">LN(IQ199+IU$4)</f>
        <v>5.6740334309306508</v>
      </c>
      <c r="IV199" s="193">
        <f t="shared" si="990"/>
        <v>4.2682766304579554</v>
      </c>
      <c r="IW199" s="193">
        <f t="shared" si="990"/>
        <v>3.8150380693314694</v>
      </c>
      <c r="IX199" s="193">
        <f t="shared" si="990"/>
        <v>3.9040600573940507</v>
      </c>
      <c r="IY199" s="212">
        <f t="shared" ref="IY199:IY262" si="991">EXP($AI$1 + SUMPRODUCT($AK$1:$AQ$1, $AK$6:$AQ$6) + SUMPRODUCT(IU199:IX199,$GA$2:$GD$2))</f>
        <v>56545.779862638359</v>
      </c>
      <c r="JC199" s="3">
        <f t="shared" si="804"/>
        <v>0</v>
      </c>
      <c r="JD199" s="6">
        <f t="shared" si="805"/>
        <v>6.2168473578666177</v>
      </c>
      <c r="JE199" s="6">
        <f t="shared" si="806"/>
        <v>0</v>
      </c>
      <c r="JF199" s="6">
        <f t="shared" si="807"/>
        <v>0</v>
      </c>
      <c r="JG199" s="193">
        <f t="shared" ref="JG199:JJ262" si="992">LN(JC199+JG$4)</f>
        <v>5.6740334309306508</v>
      </c>
      <c r="JH199" s="193">
        <f t="shared" si="992"/>
        <v>4.2658991007202074</v>
      </c>
      <c r="JI199" s="193">
        <f t="shared" si="992"/>
        <v>3.8150380693314694</v>
      </c>
      <c r="JJ199" s="193">
        <f t="shared" si="992"/>
        <v>3.9040600573940507</v>
      </c>
      <c r="JK199" s="212">
        <f t="shared" ref="JK199:JK262" si="993">EXP($AI$1 + SUMPRODUCT($AK$1:$AQ$1, $AK$6:$AQ$6) + SUMPRODUCT(JG199:JJ199,$GA$2:$GD$2))</f>
        <v>56539.84155433494</v>
      </c>
      <c r="JO199" s="3">
        <f t="shared" si="809"/>
        <v>0</v>
      </c>
      <c r="JP199" s="6">
        <f t="shared" si="810"/>
        <v>6.7820152994908547</v>
      </c>
      <c r="JQ199" s="6">
        <f t="shared" si="811"/>
        <v>0</v>
      </c>
      <c r="JR199" s="6">
        <f t="shared" si="812"/>
        <v>0</v>
      </c>
      <c r="JS199" s="193">
        <f t="shared" ref="JS199:JV262" si="994">LN(JO199+JS$4)</f>
        <v>5.6740334309306508</v>
      </c>
      <c r="JT199" s="193">
        <f t="shared" si="994"/>
        <v>4.2738023155574725</v>
      </c>
      <c r="JU199" s="193">
        <f t="shared" si="994"/>
        <v>3.8150380693314694</v>
      </c>
      <c r="JV199" s="193">
        <f t="shared" si="994"/>
        <v>3.9040600573940507</v>
      </c>
      <c r="JW199" s="205">
        <f t="shared" ref="JW199:JW262" si="995">EXP($AI$1 + SUMPRODUCT($AK$1:$AQ$1, $AK$6:$AQ$6) + SUMPRODUCT(JS199:JV199,$GA$2:$GD$2))</f>
        <v>56559.583664743303</v>
      </c>
      <c r="KA199" s="3">
        <f t="shared" si="814"/>
        <v>0</v>
      </c>
      <c r="KB199" s="6">
        <f t="shared" si="815"/>
        <v>0</v>
      </c>
      <c r="KC199" s="6">
        <f t="shared" si="816"/>
        <v>6.2598051572243429</v>
      </c>
      <c r="KD199" s="6">
        <f t="shared" si="817"/>
        <v>0</v>
      </c>
      <c r="KE199" s="193">
        <f t="shared" ref="KE199:KH262" si="996">LN(KA199+KE$4)</f>
        <v>5.6740334309306508</v>
      </c>
      <c r="KF199" s="193">
        <f t="shared" si="996"/>
        <v>4.1745731882913786</v>
      </c>
      <c r="KG199" s="193">
        <f t="shared" si="996"/>
        <v>3.9442634328934014</v>
      </c>
      <c r="KH199" s="193">
        <f t="shared" si="996"/>
        <v>3.9040600573940507</v>
      </c>
      <c r="KI199" s="212">
        <f t="shared" ref="KI199:KI262" si="997">EXP($AI$1 + SUMPRODUCT($AK$1:$AQ$1, $AK$6:$AQ$6) + SUMPRODUCT(KE199:KH199,$GA$2:$GD$2))</f>
        <v>56945.436134467738</v>
      </c>
      <c r="KM199" s="3">
        <f t="shared" si="819"/>
        <v>0</v>
      </c>
      <c r="KN199" s="6">
        <f t="shared" si="820"/>
        <v>0</v>
      </c>
      <c r="KO199" s="6">
        <f t="shared" si="821"/>
        <v>5.5530529620538527</v>
      </c>
      <c r="KP199" s="6">
        <f t="shared" si="822"/>
        <v>0</v>
      </c>
      <c r="KQ199" s="193">
        <f t="shared" ref="KQ199:KT262" si="998">LN(KM199+KQ$4)</f>
        <v>5.6740334309306508</v>
      </c>
      <c r="KR199" s="193">
        <f t="shared" si="998"/>
        <v>4.1745731882913786</v>
      </c>
      <c r="KS199" s="193">
        <f t="shared" si="998"/>
        <v>3.9304823159893059</v>
      </c>
      <c r="KT199" s="193">
        <f t="shared" si="998"/>
        <v>3.9040600573940507</v>
      </c>
      <c r="KU199" s="212">
        <f t="shared" ref="KU199:KU262" si="999">EXP($AI$1 + SUMPRODUCT($AK$1:$AQ$1, $AK$6:$AQ$6) + SUMPRODUCT(KQ199:KT199,$GA$2:$GD$2))</f>
        <v>56877.568547417606</v>
      </c>
      <c r="KY199" s="3">
        <f t="shared" si="824"/>
        <v>0</v>
      </c>
      <c r="KZ199" s="6">
        <f t="shared" si="825"/>
        <v>0</v>
      </c>
      <c r="LA199" s="6">
        <f t="shared" si="826"/>
        <v>6.5626989551545529</v>
      </c>
      <c r="LB199" s="6">
        <f t="shared" si="827"/>
        <v>0</v>
      </c>
      <c r="LC199" s="193">
        <f t="shared" ref="LC199:LF262" si="1000">LN(KY199+LC$4)</f>
        <v>5.6740334309306508</v>
      </c>
      <c r="LD199" s="193">
        <f t="shared" si="1000"/>
        <v>4.1745731882913786</v>
      </c>
      <c r="LE199" s="193">
        <f t="shared" si="1000"/>
        <v>3.9501119790550776</v>
      </c>
      <c r="LF199" s="193">
        <f t="shared" si="1000"/>
        <v>3.9040600573940507</v>
      </c>
      <c r="LG199" s="205">
        <f t="shared" ref="LG199:LG262" si="1001">EXP($AI$1 + SUMPRODUCT($AK$1:$AQ$1, $AK$6:$AQ$6) + SUMPRODUCT(LC199:LF199,$GA$2:$GD$2))</f>
        <v>56974.262821886761</v>
      </c>
      <c r="LK199" s="3">
        <f t="shared" si="829"/>
        <v>0</v>
      </c>
      <c r="LL199" s="6">
        <f t="shared" si="830"/>
        <v>0</v>
      </c>
      <c r="LM199" s="6">
        <f t="shared" si="831"/>
        <v>0</v>
      </c>
      <c r="LN199" s="6">
        <f t="shared" si="832"/>
        <v>5.7181033593256343</v>
      </c>
      <c r="LO199" s="193">
        <f t="shared" ref="LO199:LR262" si="1002">LN(LK199+LO$4)</f>
        <v>5.6740334309306508</v>
      </c>
      <c r="LP199" s="193">
        <f t="shared" si="1002"/>
        <v>4.1745731882913786</v>
      </c>
      <c r="LQ199" s="193">
        <f t="shared" si="1002"/>
        <v>3.8150380693314694</v>
      </c>
      <c r="LR199" s="193">
        <f t="shared" si="1002"/>
        <v>4.013162289705277</v>
      </c>
      <c r="LS199" s="212">
        <f t="shared" ref="LS199:LS262" si="1003">EXP($AI$1 + SUMPRODUCT($AK$1:$AQ$1, $AK$6:$AQ$6) + SUMPRODUCT(LO199:LR199,$GA$2:$GD$2))</f>
        <v>57081.202573667717</v>
      </c>
      <c r="LW199" s="3">
        <f t="shared" si="834"/>
        <v>0</v>
      </c>
      <c r="LX199" s="6">
        <f t="shared" si="835"/>
        <v>0</v>
      </c>
      <c r="LY199" s="6">
        <f t="shared" si="836"/>
        <v>0</v>
      </c>
      <c r="LZ199" s="6">
        <f t="shared" si="837"/>
        <v>5.3304353349645748</v>
      </c>
      <c r="MA199" s="193">
        <f t="shared" ref="MA199:MD262" si="1004">LN(LW199+MA$4)</f>
        <v>5.6740334309306508</v>
      </c>
      <c r="MB199" s="193">
        <f t="shared" si="1004"/>
        <v>4.1745731882913786</v>
      </c>
      <c r="MC199" s="193">
        <f t="shared" si="1004"/>
        <v>3.8150380693314694</v>
      </c>
      <c r="MD199" s="193">
        <f t="shared" si="1004"/>
        <v>4.0061300790176171</v>
      </c>
      <c r="ME199" s="212">
        <f t="shared" ref="ME199:ME262" si="1005">EXP($AI$1 + SUMPRODUCT($AK$1:$AQ$1, $AK$6:$AQ$6) + SUMPRODUCT(MA199:MD199,$GA$2:$GD$2))</f>
        <v>57031.321884229517</v>
      </c>
      <c r="MI199" s="3">
        <f t="shared" si="839"/>
        <v>0</v>
      </c>
      <c r="MJ199" s="6">
        <f t="shared" si="840"/>
        <v>0</v>
      </c>
      <c r="MK199" s="6">
        <f t="shared" si="841"/>
        <v>0</v>
      </c>
      <c r="ML199" s="6">
        <f t="shared" si="842"/>
        <v>6.0573128806415619</v>
      </c>
      <c r="MM199" s="193">
        <f t="shared" ref="MM199:MP262" si="1006">LN(MI199+MM$4)</f>
        <v>5.6740334309306508</v>
      </c>
      <c r="MN199" s="193">
        <f t="shared" si="1006"/>
        <v>4.1745731882913786</v>
      </c>
      <c r="MO199" s="193">
        <f t="shared" si="1006"/>
        <v>3.8150380693314694</v>
      </c>
      <c r="MP199" s="193">
        <f t="shared" si="1006"/>
        <v>4.0192751676710685</v>
      </c>
      <c r="MQ199" s="205">
        <f t="shared" ref="MQ199:MQ262" si="1007">EXP($AI$1 + SUMPRODUCT($AK$1:$AQ$1, $AK$6:$AQ$6) + SUMPRODUCT(MM199:MP199,$GA$2:$GD$2))</f>
        <v>57124.597719738427</v>
      </c>
      <c r="MT199" s="3">
        <f t="shared" si="844"/>
        <v>6.8659602961071986</v>
      </c>
      <c r="MU199" s="6">
        <f t="shared" si="845"/>
        <v>5.6516794162423789</v>
      </c>
      <c r="MV199" s="6">
        <f t="shared" si="846"/>
        <v>5.8054644603290271</v>
      </c>
      <c r="MW199" s="6">
        <f t="shared" si="847"/>
        <v>5.8150203654158998</v>
      </c>
      <c r="MX199" s="193">
        <f t="shared" ref="MX199:NA262" si="1008">LN(MT199+MX$4)</f>
        <v>5.6973373874564111</v>
      </c>
      <c r="MY199" s="193">
        <f t="shared" si="1008"/>
        <v>4.2579329271716446</v>
      </c>
      <c r="MZ199" s="193">
        <f t="shared" si="1008"/>
        <v>3.9354259738861255</v>
      </c>
      <c r="NA199" s="193">
        <f t="shared" si="1008"/>
        <v>4.0149126425814696</v>
      </c>
      <c r="NB199" s="212">
        <f t="shared" ref="NB199:NB262" si="1009">EXP($AI$1 + SUMPRODUCT($AK$1:$AQ$1, $AK$6:$AQ$6) + SUMPRODUCT(MX199:NA199,$GA$2:$GD$2))</f>
        <v>57918.170667363273</v>
      </c>
      <c r="NF199" s="3">
        <f t="shared" si="849"/>
        <v>6.8659602961071977</v>
      </c>
      <c r="NG199" s="6">
        <f t="shared" si="850"/>
        <v>0</v>
      </c>
      <c r="NH199" s="6">
        <f t="shared" si="851"/>
        <v>0</v>
      </c>
      <c r="NI199" s="6">
        <f t="shared" si="852"/>
        <v>0</v>
      </c>
      <c r="NJ199" s="193">
        <f t="shared" ref="NJ199:NM262" si="1010">LN(NF199+NJ$4)</f>
        <v>5.6973373874564111</v>
      </c>
      <c r="NK199" s="193">
        <f t="shared" si="1010"/>
        <v>4.1745731882913786</v>
      </c>
      <c r="NL199" s="193">
        <f t="shared" si="1010"/>
        <v>3.8150380693314694</v>
      </c>
      <c r="NM199" s="193">
        <f t="shared" si="1010"/>
        <v>3.9040600573940507</v>
      </c>
      <c r="NN199" s="212">
        <f t="shared" ref="NN199:NN262" si="1011">EXP($AI$1 + SUMPRODUCT($AK$1:$AQ$1, $AK$6:$AQ$6) + SUMPRODUCT(NJ199:NM199,$GA$2:$GD$2))</f>
        <v>56325.669988466318</v>
      </c>
      <c r="NR199" s="3">
        <f t="shared" si="854"/>
        <v>0</v>
      </c>
      <c r="NS199" s="6">
        <f t="shared" si="855"/>
        <v>5.6516794162423789</v>
      </c>
      <c r="NT199" s="6">
        <f t="shared" si="856"/>
        <v>0</v>
      </c>
      <c r="NU199" s="6">
        <f t="shared" si="857"/>
        <v>0</v>
      </c>
      <c r="NV199" s="193">
        <f t="shared" ref="NV199:NY262" si="1012">LN(NR199+NV$4)</f>
        <v>5.6740334309306508</v>
      </c>
      <c r="NW199" s="193">
        <f t="shared" si="1012"/>
        <v>4.2579329271716446</v>
      </c>
      <c r="NX199" s="193">
        <f t="shared" si="1012"/>
        <v>3.8150380693314694</v>
      </c>
      <c r="NY199" s="193">
        <f t="shared" si="1012"/>
        <v>3.9040600573940507</v>
      </c>
      <c r="NZ199" s="212">
        <f t="shared" ref="NZ199:NZ262" si="1013">EXP($AI$1 + SUMPRODUCT($AK$1:$AQ$1, $AK$6:$AQ$6) + SUMPRODUCT(NV199:NY199,$GA$2:$GD$2))</f>
        <v>56519.94914755792</v>
      </c>
      <c r="OD199" s="3">
        <f t="shared" si="859"/>
        <v>0</v>
      </c>
      <c r="OE199" s="6">
        <f t="shared" si="860"/>
        <v>0</v>
      </c>
      <c r="OF199" s="6">
        <f t="shared" si="861"/>
        <v>5.8054644603290271</v>
      </c>
      <c r="OG199" s="6">
        <f t="shared" si="862"/>
        <v>0</v>
      </c>
      <c r="OH199" s="193">
        <f t="shared" ref="OH199:OK262" si="1014">LN(OD199+OH$4)</f>
        <v>5.6740334309306508</v>
      </c>
      <c r="OI199" s="193">
        <f t="shared" si="1014"/>
        <v>4.1745731882913786</v>
      </c>
      <c r="OJ199" s="193">
        <f t="shared" si="1014"/>
        <v>3.9354259738861255</v>
      </c>
      <c r="OK199" s="193">
        <f t="shared" si="1014"/>
        <v>3.9040600573940507</v>
      </c>
      <c r="OL199" s="212">
        <f t="shared" ref="OL199:OL262" si="1015">EXP($AI$1 + SUMPRODUCT($AK$1:$AQ$1, $AK$6:$AQ$6) + SUMPRODUCT(OH199:OK199,$GA$2:$GD$2))</f>
        <v>56901.90517079462</v>
      </c>
      <c r="OP199" s="3">
        <f t="shared" si="864"/>
        <v>0</v>
      </c>
      <c r="OQ199" s="6">
        <f t="shared" si="865"/>
        <v>0</v>
      </c>
      <c r="OR199" s="6">
        <f t="shared" si="866"/>
        <v>0</v>
      </c>
      <c r="OS199" s="6">
        <f t="shared" si="867"/>
        <v>5.8150203654158998</v>
      </c>
      <c r="OT199" s="193">
        <f t="shared" ref="OT199:OW262" si="1016">LN(OP199+OT$4)</f>
        <v>5.6740334309306508</v>
      </c>
      <c r="OU199" s="193">
        <f t="shared" si="1016"/>
        <v>4.1745731882913786</v>
      </c>
      <c r="OV199" s="193">
        <f t="shared" si="1016"/>
        <v>3.8150380693314694</v>
      </c>
      <c r="OW199" s="193">
        <f t="shared" si="1016"/>
        <v>4.0149126425814696</v>
      </c>
      <c r="OX199" s="232">
        <f t="shared" ref="OX199:OX262" si="1017">EXP($AI$1 + SUMPRODUCT($AK$1:$AQ$1, $AK$6:$AQ$6) + SUMPRODUCT(OT199:OW199,$GA$2:$GD$2))</f>
        <v>57093.624909414779</v>
      </c>
    </row>
    <row r="200" spans="2:414" x14ac:dyDescent="0.2">
      <c r="B200" s="81">
        <v>45563</v>
      </c>
      <c r="C200">
        <v>144</v>
      </c>
      <c r="D200">
        <v>11.367763964393767</v>
      </c>
      <c r="E200">
        <v>0</v>
      </c>
      <c r="F200">
        <v>0</v>
      </c>
      <c r="G200">
        <v>0</v>
      </c>
      <c r="H200">
        <v>0</v>
      </c>
      <c r="I200">
        <v>0</v>
      </c>
      <c r="J200">
        <v>0</v>
      </c>
      <c r="K200">
        <v>1</v>
      </c>
      <c r="L200">
        <v>0</v>
      </c>
      <c r="M200">
        <v>0</v>
      </c>
      <c r="N200">
        <v>0</v>
      </c>
      <c r="O200">
        <v>0</v>
      </c>
      <c r="P200">
        <v>0</v>
      </c>
      <c r="Q200">
        <v>1</v>
      </c>
      <c r="R200">
        <v>0</v>
      </c>
      <c r="S200">
        <v>0</v>
      </c>
      <c r="T200">
        <v>20736</v>
      </c>
      <c r="U200">
        <v>7.2369915640083757</v>
      </c>
      <c r="V200">
        <v>5.6576864222159422</v>
      </c>
      <c r="W200">
        <v>5.0552913640511363</v>
      </c>
      <c r="X200">
        <v>4.7618563103263805</v>
      </c>
      <c r="Y200" s="3">
        <v>1098.6994997695497</v>
      </c>
      <c r="Z200" s="3">
        <v>221.47298392638305</v>
      </c>
      <c r="AA200" s="3">
        <v>111.47174032520743</v>
      </c>
      <c r="AB200" s="3">
        <v>67.359410225479138</v>
      </c>
      <c r="AC200">
        <v>1</v>
      </c>
      <c r="AD200">
        <v>1</v>
      </c>
      <c r="AE200" s="6"/>
      <c r="AF200" s="1" t="s">
        <v>2</v>
      </c>
      <c r="AG200">
        <v>144</v>
      </c>
      <c r="AH200" s="189">
        <v>45563</v>
      </c>
      <c r="AI200">
        <f t="shared" si="869"/>
        <v>9</v>
      </c>
      <c r="AJ200">
        <v>144</v>
      </c>
      <c r="AK200">
        <v>1</v>
      </c>
      <c r="AL200">
        <v>1</v>
      </c>
      <c r="AM200">
        <v>0</v>
      </c>
      <c r="AN200">
        <v>0</v>
      </c>
      <c r="AO200">
        <v>1</v>
      </c>
      <c r="AP200">
        <v>0</v>
      </c>
      <c r="AQ200">
        <v>0</v>
      </c>
      <c r="AS200" s="37"/>
      <c r="AT200" s="37"/>
      <c r="AU200" s="6">
        <f t="shared" si="870"/>
        <v>0</v>
      </c>
      <c r="AV200" s="6">
        <f t="shared" si="871"/>
        <v>0</v>
      </c>
      <c r="AW200" s="6">
        <f t="shared" si="872"/>
        <v>0</v>
      </c>
      <c r="AX200" s="6">
        <f t="shared" si="873"/>
        <v>0</v>
      </c>
      <c r="AY200" s="193">
        <f t="shared" si="874"/>
        <v>5.6740334309306508</v>
      </c>
      <c r="AZ200" s="193">
        <f t="shared" si="875"/>
        <v>4.1745731882913786</v>
      </c>
      <c r="BA200" s="193">
        <f t="shared" si="876"/>
        <v>3.8150380693314694</v>
      </c>
      <c r="BB200" s="193">
        <f t="shared" si="877"/>
        <v>3.9040600573940507</v>
      </c>
      <c r="BC200" s="72">
        <f t="shared" si="878"/>
        <v>56312.210093717425</v>
      </c>
      <c r="BG200" s="3">
        <f t="shared" si="879"/>
        <v>7.092251732728208</v>
      </c>
      <c r="BH200" s="6">
        <f t="shared" si="880"/>
        <v>0</v>
      </c>
      <c r="BI200" s="6">
        <f t="shared" si="881"/>
        <v>0</v>
      </c>
      <c r="BJ200" s="6">
        <f t="shared" si="882"/>
        <v>0</v>
      </c>
      <c r="BK200" s="193">
        <f t="shared" si="883"/>
        <v>5.6980962814726661</v>
      </c>
      <c r="BL200" s="193">
        <f t="shared" si="884"/>
        <v>4.1745731882913786</v>
      </c>
      <c r="BM200" s="193">
        <f t="shared" si="885"/>
        <v>3.8150380693314694</v>
      </c>
      <c r="BN200" s="193">
        <f t="shared" si="886"/>
        <v>3.9040600573940507</v>
      </c>
      <c r="BO200" s="72">
        <f t="shared" si="887"/>
        <v>56326.108364413092</v>
      </c>
      <c r="BS200" s="3">
        <f t="shared" si="888"/>
        <v>7.0922740782828093</v>
      </c>
      <c r="BT200" s="6">
        <f t="shared" si="889"/>
        <v>0</v>
      </c>
      <c r="BU200" s="6">
        <f t="shared" si="890"/>
        <v>0</v>
      </c>
      <c r="BV200" s="6">
        <f t="shared" si="891"/>
        <v>0</v>
      </c>
      <c r="BW200" s="193">
        <f t="shared" si="892"/>
        <v>5.6980963563825888</v>
      </c>
      <c r="BX200" s="193">
        <f t="shared" si="893"/>
        <v>4.1745731882913786</v>
      </c>
      <c r="BY200" s="193">
        <f t="shared" si="773"/>
        <v>3.8150380693314694</v>
      </c>
      <c r="BZ200" s="193">
        <f t="shared" si="894"/>
        <v>3.9040600573940507</v>
      </c>
      <c r="CA200" s="72">
        <f t="shared" si="895"/>
        <v>56326.108364413092</v>
      </c>
      <c r="CE200" s="3">
        <f t="shared" si="896"/>
        <v>0</v>
      </c>
      <c r="CF200" s="6">
        <f t="shared" si="897"/>
        <v>5.6576864222159422</v>
      </c>
      <c r="CG200" s="6">
        <f t="shared" si="898"/>
        <v>0</v>
      </c>
      <c r="CH200" s="6">
        <f t="shared" si="899"/>
        <v>0</v>
      </c>
      <c r="CI200" s="193">
        <f t="shared" si="900"/>
        <v>5.6740334309306508</v>
      </c>
      <c r="CJ200" s="193">
        <f t="shared" si="901"/>
        <v>4.2580179318504268</v>
      </c>
      <c r="CK200" s="193">
        <f t="shared" si="774"/>
        <v>3.8150380693314694</v>
      </c>
      <c r="CL200" s="193">
        <f t="shared" si="902"/>
        <v>3.9040600573940507</v>
      </c>
      <c r="CM200" s="72">
        <f t="shared" si="903"/>
        <v>56520.161376592892</v>
      </c>
      <c r="CQ200" s="3">
        <f t="shared" si="904"/>
        <v>0</v>
      </c>
      <c r="CR200" s="6">
        <f t="shared" si="905"/>
        <v>5.6577479542404934</v>
      </c>
      <c r="CS200" s="6">
        <f t="shared" si="906"/>
        <v>0</v>
      </c>
      <c r="CT200" s="6">
        <f t="shared" si="907"/>
        <v>0</v>
      </c>
      <c r="CU200" s="193">
        <f t="shared" si="908"/>
        <v>5.6740334309306508</v>
      </c>
      <c r="CV200" s="193">
        <f t="shared" si="909"/>
        <v>4.2580188025479799</v>
      </c>
      <c r="CW200" s="193">
        <f t="shared" si="775"/>
        <v>3.8150380693314694</v>
      </c>
      <c r="CX200" s="193">
        <f t="shared" si="910"/>
        <v>3.9040600573940507</v>
      </c>
      <c r="CY200" s="72">
        <f t="shared" si="911"/>
        <v>56520.16355044557</v>
      </c>
      <c r="DC200" s="3">
        <f t="shared" si="912"/>
        <v>0</v>
      </c>
      <c r="DD200" s="6">
        <f t="shared" si="913"/>
        <v>0</v>
      </c>
      <c r="DE200" s="6">
        <f t="shared" si="914"/>
        <v>5.3080559322536933</v>
      </c>
      <c r="DF200" s="6">
        <f t="shared" si="915"/>
        <v>0</v>
      </c>
      <c r="DG200" s="193">
        <f t="shared" si="916"/>
        <v>5.6740334309306508</v>
      </c>
      <c r="DH200" s="193">
        <f t="shared" si="917"/>
        <v>4.1745731882913786</v>
      </c>
      <c r="DI200" s="193">
        <f t="shared" si="776"/>
        <v>3.9256603883840038</v>
      </c>
      <c r="DJ200" s="193">
        <f t="shared" si="918"/>
        <v>3.9040600573940507</v>
      </c>
      <c r="DK200" s="72">
        <f t="shared" si="919"/>
        <v>56853.841204913784</v>
      </c>
      <c r="DO200" s="3">
        <f t="shared" si="920"/>
        <v>0</v>
      </c>
      <c r="DP200" s="6">
        <f t="shared" si="921"/>
        <v>0</v>
      </c>
      <c r="DQ200" s="6">
        <f t="shared" si="922"/>
        <v>5.0553889959206071</v>
      </c>
      <c r="DR200" s="6">
        <f t="shared" si="923"/>
        <v>0</v>
      </c>
      <c r="DS200" s="193">
        <f t="shared" si="924"/>
        <v>5.6740334309306508</v>
      </c>
      <c r="DT200" s="193">
        <f t="shared" si="925"/>
        <v>4.1745731882913786</v>
      </c>
      <c r="DU200" s="193">
        <f t="shared" si="777"/>
        <v>3.9206630301759766</v>
      </c>
      <c r="DV200" s="193">
        <f t="shared" si="926"/>
        <v>3.9040600573940507</v>
      </c>
      <c r="DW200" s="72">
        <f t="shared" si="927"/>
        <v>56829.261062904079</v>
      </c>
      <c r="EA200" s="3">
        <f t="shared" si="928"/>
        <v>0</v>
      </c>
      <c r="EB200" s="6">
        <f t="shared" si="929"/>
        <v>0</v>
      </c>
      <c r="EC200" s="6">
        <f t="shared" si="930"/>
        <v>0</v>
      </c>
      <c r="ED200" s="6">
        <f t="shared" si="931"/>
        <v>14.285568930979142</v>
      </c>
      <c r="EE200" s="193">
        <f t="shared" si="932"/>
        <v>5.6740334309306508</v>
      </c>
      <c r="EF200" s="193">
        <f t="shared" si="933"/>
        <v>4.1745731882913786</v>
      </c>
      <c r="EG200" s="193">
        <f t="shared" si="778"/>
        <v>3.8150380693314694</v>
      </c>
      <c r="EH200" s="193">
        <f t="shared" si="934"/>
        <v>4.1571472424015159</v>
      </c>
      <c r="EI200" s="72">
        <f t="shared" si="935"/>
        <v>58112.158861761454</v>
      </c>
      <c r="EM200" s="3">
        <f t="shared" si="936"/>
        <v>0</v>
      </c>
      <c r="EN200" s="6">
        <f t="shared" si="937"/>
        <v>0</v>
      </c>
      <c r="EO200" s="6">
        <f t="shared" si="938"/>
        <v>0</v>
      </c>
      <c r="EP200" s="6">
        <f t="shared" si="939"/>
        <v>4.7619738376011425</v>
      </c>
      <c r="EQ200" s="193">
        <f t="shared" si="940"/>
        <v>5.6740334309306508</v>
      </c>
      <c r="ER200" s="193">
        <f t="shared" si="941"/>
        <v>4.1745731882913786</v>
      </c>
      <c r="ES200" s="193">
        <f t="shared" si="779"/>
        <v>3.8150380693314694</v>
      </c>
      <c r="ET200" s="193">
        <f t="shared" si="942"/>
        <v>3.9957280591358106</v>
      </c>
      <c r="EU200" s="72">
        <f t="shared" si="943"/>
        <v>56957.618467102737</v>
      </c>
      <c r="EY200" s="3">
        <f t="shared" si="944"/>
        <v>7.092251732728208</v>
      </c>
      <c r="EZ200" s="6">
        <f t="shared" si="945"/>
        <v>5.6576864222159422</v>
      </c>
      <c r="FA200" s="6">
        <f t="shared" si="946"/>
        <v>5.3080559322536933</v>
      </c>
      <c r="FB200" s="6">
        <f t="shared" si="947"/>
        <v>14.285568930979142</v>
      </c>
      <c r="FC200" s="193">
        <f t="shared" si="948"/>
        <v>5.6980962814726661</v>
      </c>
      <c r="FD200" s="193">
        <f t="shared" si="949"/>
        <v>4.2580179318504268</v>
      </c>
      <c r="FE200" s="193">
        <f t="shared" si="780"/>
        <v>3.9256603883840038</v>
      </c>
      <c r="FF200" s="193">
        <f t="shared" si="950"/>
        <v>4.1571472424015159</v>
      </c>
      <c r="FG200" s="72">
        <f t="shared" si="951"/>
        <v>58902.298730868119</v>
      </c>
      <c r="FK200" s="3">
        <f t="shared" si="952"/>
        <v>7.2370139095629771</v>
      </c>
      <c r="FL200" s="6">
        <f t="shared" si="953"/>
        <v>5.6577479542404934</v>
      </c>
      <c r="FM200" s="6">
        <f t="shared" si="954"/>
        <v>5.0553889959206071</v>
      </c>
      <c r="FN200" s="6">
        <f t="shared" si="955"/>
        <v>4.7619738376011425</v>
      </c>
      <c r="FO200" s="193">
        <f t="shared" si="956"/>
        <v>5.6985814559806869</v>
      </c>
      <c r="FP200" s="193">
        <f t="shared" si="957"/>
        <v>4.2580188025479799</v>
      </c>
      <c r="FQ200" s="193">
        <f t="shared" si="781"/>
        <v>3.9206630301759766</v>
      </c>
      <c r="FR200" s="193">
        <f t="shared" si="958"/>
        <v>3.9957280591358106</v>
      </c>
      <c r="FS200" s="205">
        <f t="shared" si="959"/>
        <v>57707.389795899995</v>
      </c>
      <c r="FW200" s="3">
        <f t="shared" si="960"/>
        <v>8.3225402986096313</v>
      </c>
      <c r="FX200" s="6">
        <f t="shared" si="961"/>
        <v>6.3931856571040138</v>
      </c>
      <c r="FY200" s="6">
        <f t="shared" si="962"/>
        <v>6.268561291423409</v>
      </c>
      <c r="FZ200" s="6">
        <f t="shared" si="963"/>
        <v>5.618990446185129</v>
      </c>
      <c r="GA200" s="193">
        <f t="shared" si="964"/>
        <v>5.7022121468375602</v>
      </c>
      <c r="GB200" s="193">
        <f t="shared" si="965"/>
        <v>4.2683716968202301</v>
      </c>
      <c r="GC200" s="193">
        <f t="shared" si="782"/>
        <v>3.9444329852173086</v>
      </c>
      <c r="GD200" s="193">
        <f t="shared" si="966"/>
        <v>4.0113691037406216</v>
      </c>
      <c r="GE200" s="72">
        <f t="shared" si="967"/>
        <v>57967.420625086459</v>
      </c>
      <c r="GI200" s="3">
        <f t="shared" si="968"/>
        <v>7.9606907204092137</v>
      </c>
      <c r="GJ200" s="6">
        <f t="shared" si="969"/>
        <v>6.2234550644375366</v>
      </c>
      <c r="GK200" s="6">
        <f t="shared" si="970"/>
        <v>5.5608205004562503</v>
      </c>
      <c r="GL200" s="6">
        <f t="shared" si="971"/>
        <v>5.2380419413590191</v>
      </c>
      <c r="GM200" s="193">
        <f t="shared" si="972"/>
        <v>5.7010033557203963</v>
      </c>
      <c r="GN200" s="193">
        <f t="shared" si="973"/>
        <v>4.2659918635878524</v>
      </c>
      <c r="GO200" s="193">
        <f t="shared" si="783"/>
        <v>3.9306348137663818</v>
      </c>
      <c r="GP200" s="193">
        <f t="shared" si="974"/>
        <v>4.004446760858297</v>
      </c>
      <c r="GQ200" s="72">
        <f t="shared" si="975"/>
        <v>57841.646997069627</v>
      </c>
      <c r="GU200" s="3">
        <f t="shared" si="976"/>
        <v>9.4080890332108886</v>
      </c>
      <c r="GV200" s="6">
        <f t="shared" si="977"/>
        <v>6.7892237066591301</v>
      </c>
      <c r="GW200" s="6">
        <f t="shared" si="978"/>
        <v>6.5718787732664774</v>
      </c>
      <c r="GX200" s="6">
        <f t="shared" si="979"/>
        <v>5.9523203879079754</v>
      </c>
      <c r="GY200" s="193">
        <f t="shared" si="980"/>
        <v>5.7058297777831868</v>
      </c>
      <c r="GZ200" s="193">
        <f t="shared" si="981"/>
        <v>4.2739027144092461</v>
      </c>
      <c r="HA200" s="193">
        <f t="shared" si="784"/>
        <v>3.9502886983076961</v>
      </c>
      <c r="HB200" s="193">
        <f t="shared" si="982"/>
        <v>4.0173870930875744</v>
      </c>
      <c r="HC200" s="205">
        <f t="shared" si="983"/>
        <v>58056.543358159019</v>
      </c>
      <c r="HG200" s="3">
        <f t="shared" si="785"/>
        <v>8.3225402986096313</v>
      </c>
      <c r="HH200" s="6">
        <f t="shared" si="786"/>
        <v>0</v>
      </c>
      <c r="HI200" s="6">
        <f t="shared" si="787"/>
        <v>0</v>
      </c>
      <c r="HJ200" s="6">
        <f t="shared" si="788"/>
        <v>0</v>
      </c>
      <c r="HK200" s="193">
        <f t="shared" si="984"/>
        <v>5.7022121468375602</v>
      </c>
      <c r="HL200" s="193">
        <f t="shared" si="984"/>
        <v>4.1745731882913786</v>
      </c>
      <c r="HM200" s="193">
        <f t="shared" si="984"/>
        <v>3.8150380693314694</v>
      </c>
      <c r="HN200" s="193">
        <f t="shared" si="984"/>
        <v>3.9040600573940507</v>
      </c>
      <c r="HO200" s="212">
        <f t="shared" si="985"/>
        <v>56328.485957910307</v>
      </c>
      <c r="HS200" s="3">
        <f t="shared" si="789"/>
        <v>7.9606907204092137</v>
      </c>
      <c r="HT200" s="6">
        <f t="shared" si="790"/>
        <v>0</v>
      </c>
      <c r="HU200" s="6">
        <f t="shared" si="791"/>
        <v>0</v>
      </c>
      <c r="HV200" s="6">
        <f t="shared" si="792"/>
        <v>0</v>
      </c>
      <c r="HW200" s="193">
        <f t="shared" si="986"/>
        <v>5.7010033557203963</v>
      </c>
      <c r="HX200" s="193">
        <f t="shared" si="986"/>
        <v>4.1745731882913786</v>
      </c>
      <c r="HY200" s="193">
        <f t="shared" si="986"/>
        <v>3.8150380693314694</v>
      </c>
      <c r="HZ200" s="193">
        <f t="shared" si="986"/>
        <v>3.9040600573940507</v>
      </c>
      <c r="IA200" s="212">
        <f t="shared" si="987"/>
        <v>56327.787670554571</v>
      </c>
      <c r="IE200" s="3">
        <f t="shared" si="794"/>
        <v>9.4080890332108886</v>
      </c>
      <c r="IF200" s="6">
        <f t="shared" si="795"/>
        <v>0</v>
      </c>
      <c r="IG200" s="6">
        <f t="shared" si="796"/>
        <v>0</v>
      </c>
      <c r="IH200" s="6">
        <f t="shared" si="797"/>
        <v>0</v>
      </c>
      <c r="II200" s="193">
        <f t="shared" si="988"/>
        <v>5.7058297777831868</v>
      </c>
      <c r="IJ200" s="193">
        <f t="shared" si="988"/>
        <v>4.1745731882913786</v>
      </c>
      <c r="IK200" s="193">
        <f t="shared" si="988"/>
        <v>3.8150380693314694</v>
      </c>
      <c r="IL200" s="193">
        <f t="shared" si="988"/>
        <v>3.9040600573940507</v>
      </c>
      <c r="IM200" s="205">
        <f t="shared" si="989"/>
        <v>56330.575821436636</v>
      </c>
      <c r="IQ200" s="3">
        <f t="shared" si="799"/>
        <v>0</v>
      </c>
      <c r="IR200" s="6">
        <f t="shared" si="800"/>
        <v>6.3931856571040138</v>
      </c>
      <c r="IS200" s="6">
        <f t="shared" si="801"/>
        <v>0</v>
      </c>
      <c r="IT200" s="6">
        <f t="shared" si="802"/>
        <v>0</v>
      </c>
      <c r="IU200" s="193">
        <f t="shared" si="990"/>
        <v>5.6740334309306508</v>
      </c>
      <c r="IV200" s="193">
        <f t="shared" si="990"/>
        <v>4.2683716968202301</v>
      </c>
      <c r="IW200" s="193">
        <f t="shared" si="990"/>
        <v>3.8150380693314694</v>
      </c>
      <c r="IX200" s="193">
        <f t="shared" si="990"/>
        <v>3.9040600573940507</v>
      </c>
      <c r="IY200" s="212">
        <f t="shared" si="991"/>
        <v>56546.017320950697</v>
      </c>
      <c r="JC200" s="3">
        <f t="shared" si="804"/>
        <v>0</v>
      </c>
      <c r="JD200" s="6">
        <f t="shared" si="805"/>
        <v>6.2234550644375366</v>
      </c>
      <c r="JE200" s="6">
        <f t="shared" si="806"/>
        <v>0</v>
      </c>
      <c r="JF200" s="6">
        <f t="shared" si="807"/>
        <v>0</v>
      </c>
      <c r="JG200" s="193">
        <f t="shared" si="992"/>
        <v>5.6740334309306508</v>
      </c>
      <c r="JH200" s="193">
        <f t="shared" si="992"/>
        <v>4.2659918635878524</v>
      </c>
      <c r="JI200" s="193">
        <f t="shared" si="992"/>
        <v>3.8150380693314694</v>
      </c>
      <c r="JJ200" s="193">
        <f t="shared" si="992"/>
        <v>3.9040600573940507</v>
      </c>
      <c r="JK200" s="212">
        <f t="shared" si="993"/>
        <v>56540.073234595875</v>
      </c>
      <c r="JO200" s="3">
        <f t="shared" si="809"/>
        <v>0</v>
      </c>
      <c r="JP200" s="6">
        <f t="shared" si="810"/>
        <v>6.7892237066591301</v>
      </c>
      <c r="JQ200" s="6">
        <f t="shared" si="811"/>
        <v>0</v>
      </c>
      <c r="JR200" s="6">
        <f t="shared" si="812"/>
        <v>0</v>
      </c>
      <c r="JS200" s="193">
        <f t="shared" si="994"/>
        <v>5.6740334309306508</v>
      </c>
      <c r="JT200" s="193">
        <f t="shared" si="994"/>
        <v>4.2739027144092461</v>
      </c>
      <c r="JU200" s="193">
        <f t="shared" si="994"/>
        <v>3.8150380693314694</v>
      </c>
      <c r="JV200" s="193">
        <f t="shared" si="994"/>
        <v>3.9040600573940507</v>
      </c>
      <c r="JW200" s="205">
        <f t="shared" si="995"/>
        <v>56559.834503883714</v>
      </c>
      <c r="KA200" s="3">
        <f t="shared" si="814"/>
        <v>0</v>
      </c>
      <c r="KB200" s="6">
        <f t="shared" si="815"/>
        <v>0</v>
      </c>
      <c r="KC200" s="6">
        <f t="shared" si="816"/>
        <v>6.268561291423409</v>
      </c>
      <c r="KD200" s="6">
        <f t="shared" si="817"/>
        <v>0</v>
      </c>
      <c r="KE200" s="193">
        <f t="shared" si="996"/>
        <v>5.6740334309306508</v>
      </c>
      <c r="KF200" s="193">
        <f t="shared" si="996"/>
        <v>4.1745731882913786</v>
      </c>
      <c r="KG200" s="193">
        <f t="shared" si="996"/>
        <v>3.9444329852173086</v>
      </c>
      <c r="KH200" s="193">
        <f t="shared" si="996"/>
        <v>3.9040600573940507</v>
      </c>
      <c r="KI200" s="212">
        <f t="shared" si="997"/>
        <v>56946.271629456081</v>
      </c>
      <c r="KM200" s="3">
        <f t="shared" si="819"/>
        <v>0</v>
      </c>
      <c r="KN200" s="6">
        <f t="shared" si="820"/>
        <v>0</v>
      </c>
      <c r="KO200" s="6">
        <f t="shared" si="821"/>
        <v>5.5608205004562503</v>
      </c>
      <c r="KP200" s="6">
        <f t="shared" si="822"/>
        <v>0</v>
      </c>
      <c r="KQ200" s="193">
        <f t="shared" si="998"/>
        <v>5.6740334309306508</v>
      </c>
      <c r="KR200" s="193">
        <f t="shared" si="998"/>
        <v>4.1745731882913786</v>
      </c>
      <c r="KS200" s="193">
        <f t="shared" si="998"/>
        <v>3.9306348137663818</v>
      </c>
      <c r="KT200" s="193">
        <f t="shared" si="998"/>
        <v>3.9040600573940507</v>
      </c>
      <c r="KU200" s="212">
        <f t="shared" si="999"/>
        <v>56878.319107380725</v>
      </c>
      <c r="KY200" s="3">
        <f t="shared" si="824"/>
        <v>0</v>
      </c>
      <c r="KZ200" s="6">
        <f t="shared" si="825"/>
        <v>0</v>
      </c>
      <c r="LA200" s="6">
        <f t="shared" si="826"/>
        <v>6.5718787732664774</v>
      </c>
      <c r="LB200" s="6">
        <f t="shared" si="827"/>
        <v>0</v>
      </c>
      <c r="LC200" s="193">
        <f t="shared" si="1000"/>
        <v>5.6740334309306508</v>
      </c>
      <c r="LD200" s="193">
        <f t="shared" si="1000"/>
        <v>4.1745731882913786</v>
      </c>
      <c r="LE200" s="193">
        <f t="shared" si="1000"/>
        <v>3.9502886983076961</v>
      </c>
      <c r="LF200" s="193">
        <f t="shared" si="1000"/>
        <v>3.9040600573940507</v>
      </c>
      <c r="LG200" s="205">
        <f t="shared" si="1001"/>
        <v>56975.134074100381</v>
      </c>
      <c r="LK200" s="3">
        <f t="shared" si="829"/>
        <v>0</v>
      </c>
      <c r="LL200" s="6">
        <f t="shared" si="830"/>
        <v>0</v>
      </c>
      <c r="LM200" s="6">
        <f t="shared" si="831"/>
        <v>0</v>
      </c>
      <c r="LN200" s="6">
        <f t="shared" si="832"/>
        <v>5.618990446185129</v>
      </c>
      <c r="LO200" s="193">
        <f t="shared" si="1002"/>
        <v>5.6740334309306508</v>
      </c>
      <c r="LP200" s="193">
        <f t="shared" si="1002"/>
        <v>4.1745731882913786</v>
      </c>
      <c r="LQ200" s="193">
        <f t="shared" si="1002"/>
        <v>3.8150380693314694</v>
      </c>
      <c r="LR200" s="193">
        <f t="shared" si="1002"/>
        <v>4.0113691037406216</v>
      </c>
      <c r="LS200" s="212">
        <f t="shared" si="1003"/>
        <v>57068.479052347473</v>
      </c>
      <c r="LW200" s="3">
        <f t="shared" si="834"/>
        <v>0</v>
      </c>
      <c r="LX200" s="6">
        <f t="shared" si="835"/>
        <v>0</v>
      </c>
      <c r="LY200" s="6">
        <f t="shared" si="836"/>
        <v>0</v>
      </c>
      <c r="LZ200" s="6">
        <f t="shared" si="837"/>
        <v>5.2380419413590191</v>
      </c>
      <c r="MA200" s="193">
        <f t="shared" si="1004"/>
        <v>5.6740334309306508</v>
      </c>
      <c r="MB200" s="193">
        <f t="shared" si="1004"/>
        <v>4.1745731882913786</v>
      </c>
      <c r="MC200" s="193">
        <f t="shared" si="1004"/>
        <v>3.8150380693314694</v>
      </c>
      <c r="MD200" s="193">
        <f t="shared" si="1004"/>
        <v>4.004446760858297</v>
      </c>
      <c r="ME200" s="212">
        <f t="shared" si="1005"/>
        <v>57019.388283892484</v>
      </c>
      <c r="MI200" s="3">
        <f t="shared" si="839"/>
        <v>0</v>
      </c>
      <c r="MJ200" s="6">
        <f t="shared" si="840"/>
        <v>0</v>
      </c>
      <c r="MK200" s="6">
        <f t="shared" si="841"/>
        <v>0</v>
      </c>
      <c r="ML200" s="6">
        <f t="shared" si="842"/>
        <v>5.9523203879079754</v>
      </c>
      <c r="MM200" s="193">
        <f t="shared" si="1006"/>
        <v>5.6740334309306508</v>
      </c>
      <c r="MN200" s="193">
        <f t="shared" si="1006"/>
        <v>4.1745731882913786</v>
      </c>
      <c r="MO200" s="193">
        <f t="shared" si="1006"/>
        <v>3.8150380693314694</v>
      </c>
      <c r="MP200" s="193">
        <f t="shared" si="1006"/>
        <v>4.0173870930875744</v>
      </c>
      <c r="MQ200" s="205">
        <f t="shared" si="1007"/>
        <v>57111.19081214675</v>
      </c>
      <c r="MT200" s="3">
        <f t="shared" si="844"/>
        <v>6.8751419858079563</v>
      </c>
      <c r="MU200" s="6">
        <f t="shared" si="845"/>
        <v>5.6576864222159422</v>
      </c>
      <c r="MV200" s="6">
        <f t="shared" si="846"/>
        <v>5.8135850686588064</v>
      </c>
      <c r="MW200" s="6">
        <f t="shared" si="847"/>
        <v>5.714227572391656</v>
      </c>
      <c r="MX200" s="193">
        <f t="shared" si="1008"/>
        <v>5.6973681905073317</v>
      </c>
      <c r="MY200" s="193">
        <f t="shared" si="1008"/>
        <v>4.2580179318504268</v>
      </c>
      <c r="MZ200" s="193">
        <f t="shared" si="1008"/>
        <v>3.935584616673022</v>
      </c>
      <c r="NA200" s="193">
        <f t="shared" si="1008"/>
        <v>4.0130922279730861</v>
      </c>
      <c r="NB200" s="212">
        <f t="shared" si="1009"/>
        <v>57906.095208470302</v>
      </c>
      <c r="NF200" s="3">
        <f t="shared" si="849"/>
        <v>6.8751419858079554</v>
      </c>
      <c r="NG200" s="6">
        <f t="shared" si="850"/>
        <v>0</v>
      </c>
      <c r="NH200" s="6">
        <f t="shared" si="851"/>
        <v>0</v>
      </c>
      <c r="NI200" s="6">
        <f t="shared" si="852"/>
        <v>0</v>
      </c>
      <c r="NJ200" s="193">
        <f t="shared" si="1010"/>
        <v>5.6973681905073317</v>
      </c>
      <c r="NK200" s="193">
        <f t="shared" si="1010"/>
        <v>4.1745731882913786</v>
      </c>
      <c r="NL200" s="193">
        <f t="shared" si="1010"/>
        <v>3.8150380693314694</v>
      </c>
      <c r="NM200" s="193">
        <f t="shared" si="1010"/>
        <v>3.9040600573940507</v>
      </c>
      <c r="NN200" s="212">
        <f t="shared" si="1011"/>
        <v>56325.687781815483</v>
      </c>
      <c r="NR200" s="3">
        <f t="shared" si="854"/>
        <v>0</v>
      </c>
      <c r="NS200" s="6">
        <f t="shared" si="855"/>
        <v>5.6576864222159422</v>
      </c>
      <c r="NT200" s="6">
        <f t="shared" si="856"/>
        <v>0</v>
      </c>
      <c r="NU200" s="6">
        <f t="shared" si="857"/>
        <v>0</v>
      </c>
      <c r="NV200" s="193">
        <f t="shared" si="1012"/>
        <v>5.6740334309306508</v>
      </c>
      <c r="NW200" s="193">
        <f t="shared" si="1012"/>
        <v>4.2580179318504268</v>
      </c>
      <c r="NX200" s="193">
        <f t="shared" si="1012"/>
        <v>3.8150380693314694</v>
      </c>
      <c r="NY200" s="193">
        <f t="shared" si="1012"/>
        <v>3.9040600573940507</v>
      </c>
      <c r="NZ200" s="212">
        <f t="shared" si="1013"/>
        <v>56520.161376592892</v>
      </c>
      <c r="OD200" s="3">
        <f t="shared" si="859"/>
        <v>0</v>
      </c>
      <c r="OE200" s="6">
        <f t="shared" si="860"/>
        <v>0</v>
      </c>
      <c r="OF200" s="6">
        <f t="shared" si="861"/>
        <v>5.8135850686588064</v>
      </c>
      <c r="OG200" s="6">
        <f t="shared" si="862"/>
        <v>0</v>
      </c>
      <c r="OH200" s="193">
        <f t="shared" si="1014"/>
        <v>5.6740334309306508</v>
      </c>
      <c r="OI200" s="193">
        <f t="shared" si="1014"/>
        <v>4.1745731882913786</v>
      </c>
      <c r="OJ200" s="193">
        <f t="shared" si="1014"/>
        <v>3.935584616673022</v>
      </c>
      <c r="OK200" s="193">
        <f t="shared" si="1014"/>
        <v>3.9040600573940507</v>
      </c>
      <c r="OL200" s="212">
        <f t="shared" si="1015"/>
        <v>56902.686309418226</v>
      </c>
      <c r="OP200" s="3">
        <f t="shared" si="864"/>
        <v>0</v>
      </c>
      <c r="OQ200" s="6">
        <f t="shared" si="865"/>
        <v>0</v>
      </c>
      <c r="OR200" s="6">
        <f t="shared" si="866"/>
        <v>0</v>
      </c>
      <c r="OS200" s="6">
        <f t="shared" si="867"/>
        <v>5.714227572391656</v>
      </c>
      <c r="OT200" s="193">
        <f t="shared" si="1016"/>
        <v>5.6740334309306508</v>
      </c>
      <c r="OU200" s="193">
        <f t="shared" si="1016"/>
        <v>4.1745731882913786</v>
      </c>
      <c r="OV200" s="193">
        <f t="shared" si="1016"/>
        <v>3.8150380693314694</v>
      </c>
      <c r="OW200" s="193">
        <f t="shared" si="1016"/>
        <v>4.0130922279730861</v>
      </c>
      <c r="OX200" s="232">
        <f t="shared" si="1017"/>
        <v>57080.705398559243</v>
      </c>
    </row>
    <row r="201" spans="2:414" x14ac:dyDescent="0.2">
      <c r="B201" s="81">
        <v>45570</v>
      </c>
      <c r="C201">
        <v>145</v>
      </c>
      <c r="D201">
        <v>11.351884292665336</v>
      </c>
      <c r="E201">
        <v>0</v>
      </c>
      <c r="F201">
        <v>0</v>
      </c>
      <c r="G201">
        <v>0</v>
      </c>
      <c r="H201">
        <v>0</v>
      </c>
      <c r="I201">
        <v>0</v>
      </c>
      <c r="J201">
        <v>0</v>
      </c>
      <c r="K201">
        <v>0</v>
      </c>
      <c r="L201">
        <v>1</v>
      </c>
      <c r="M201">
        <v>0</v>
      </c>
      <c r="N201">
        <v>0</v>
      </c>
      <c r="O201">
        <v>0</v>
      </c>
      <c r="P201">
        <v>0</v>
      </c>
      <c r="Q201">
        <v>1</v>
      </c>
      <c r="R201">
        <v>0</v>
      </c>
      <c r="S201">
        <v>0</v>
      </c>
      <c r="T201">
        <v>21025</v>
      </c>
      <c r="U201">
        <v>7.2461214091709136</v>
      </c>
      <c r="V201">
        <v>5.6645525905269221</v>
      </c>
      <c r="W201">
        <v>5.0623731198417534</v>
      </c>
      <c r="X201">
        <v>4.6247496589848858</v>
      </c>
      <c r="Y201" s="3">
        <v>1111.4472323117066</v>
      </c>
      <c r="Z201" s="3">
        <v>223.44680718064728</v>
      </c>
      <c r="AA201" s="3">
        <v>112.58645772823093</v>
      </c>
      <c r="AB201" s="3">
        <v>52.373807188428231</v>
      </c>
      <c r="AC201">
        <v>1</v>
      </c>
      <c r="AD201">
        <v>1</v>
      </c>
      <c r="AE201" s="6"/>
      <c r="AF201" s="1" t="s">
        <v>2</v>
      </c>
      <c r="AG201">
        <v>145</v>
      </c>
      <c r="AH201" s="189">
        <v>45570</v>
      </c>
      <c r="AI201">
        <f t="shared" si="869"/>
        <v>10</v>
      </c>
      <c r="AJ201">
        <v>145</v>
      </c>
      <c r="AK201">
        <v>1</v>
      </c>
      <c r="AL201">
        <v>1</v>
      </c>
      <c r="AM201">
        <v>0</v>
      </c>
      <c r="AN201">
        <v>0</v>
      </c>
      <c r="AO201">
        <v>1</v>
      </c>
      <c r="AP201">
        <v>0</v>
      </c>
      <c r="AQ201">
        <v>0</v>
      </c>
      <c r="AS201" s="37"/>
      <c r="AT201" s="37"/>
      <c r="AU201" s="6">
        <f t="shared" si="870"/>
        <v>0</v>
      </c>
      <c r="AV201" s="6">
        <f t="shared" si="871"/>
        <v>0</v>
      </c>
      <c r="AW201" s="6">
        <f t="shared" si="872"/>
        <v>0</v>
      </c>
      <c r="AX201" s="6">
        <f t="shared" si="873"/>
        <v>0</v>
      </c>
      <c r="AY201" s="193">
        <f t="shared" si="874"/>
        <v>5.6740334309306508</v>
      </c>
      <c r="AZ201" s="193">
        <f t="shared" si="875"/>
        <v>4.1745731882913786</v>
      </c>
      <c r="BA201" s="193">
        <f t="shared" si="876"/>
        <v>3.8150380693314694</v>
      </c>
      <c r="BB201" s="193">
        <f t="shared" si="877"/>
        <v>3.9040600573940507</v>
      </c>
      <c r="BC201" s="72">
        <f t="shared" si="878"/>
        <v>56312.210093717425</v>
      </c>
      <c r="BG201" s="3">
        <f t="shared" si="879"/>
        <v>7.1011989809874949</v>
      </c>
      <c r="BH201" s="6">
        <f t="shared" si="880"/>
        <v>0</v>
      </c>
      <c r="BI201" s="6">
        <f t="shared" si="881"/>
        <v>0</v>
      </c>
      <c r="BJ201" s="6">
        <f t="shared" si="882"/>
        <v>0</v>
      </c>
      <c r="BK201" s="193">
        <f t="shared" si="883"/>
        <v>5.6981262752527178</v>
      </c>
      <c r="BL201" s="193">
        <f t="shared" si="884"/>
        <v>4.1745731882913786</v>
      </c>
      <c r="BM201" s="193">
        <f t="shared" si="885"/>
        <v>3.8150380693314694</v>
      </c>
      <c r="BN201" s="193">
        <f t="shared" si="886"/>
        <v>3.9040600573940507</v>
      </c>
      <c r="BO201" s="72">
        <f t="shared" si="887"/>
        <v>56326.125690422574</v>
      </c>
      <c r="BS201" s="3">
        <f t="shared" si="888"/>
        <v>7.1012213547321874</v>
      </c>
      <c r="BT201" s="6">
        <f t="shared" si="889"/>
        <v>0</v>
      </c>
      <c r="BU201" s="6">
        <f t="shared" si="890"/>
        <v>0</v>
      </c>
      <c r="BV201" s="6">
        <f t="shared" si="891"/>
        <v>0</v>
      </c>
      <c r="BW201" s="193">
        <f t="shared" si="892"/>
        <v>5.6981263502548929</v>
      </c>
      <c r="BX201" s="193">
        <f t="shared" si="893"/>
        <v>4.1745731882913786</v>
      </c>
      <c r="BY201" s="193">
        <f t="shared" si="773"/>
        <v>3.8150380693314694</v>
      </c>
      <c r="BZ201" s="193">
        <f t="shared" si="894"/>
        <v>3.9040600573940507</v>
      </c>
      <c r="CA201" s="72">
        <f t="shared" si="895"/>
        <v>56326.125690422574</v>
      </c>
      <c r="CE201" s="3">
        <f t="shared" si="896"/>
        <v>0</v>
      </c>
      <c r="CF201" s="6">
        <f t="shared" si="897"/>
        <v>5.6645525905269221</v>
      </c>
      <c r="CG201" s="6">
        <f t="shared" si="898"/>
        <v>0</v>
      </c>
      <c r="CH201" s="6">
        <f t="shared" si="899"/>
        <v>0</v>
      </c>
      <c r="CI201" s="193">
        <f t="shared" si="900"/>
        <v>5.6740334309306508</v>
      </c>
      <c r="CJ201" s="193">
        <f t="shared" si="901"/>
        <v>4.2581150856201582</v>
      </c>
      <c r="CK201" s="193">
        <f t="shared" si="774"/>
        <v>3.8150380693314694</v>
      </c>
      <c r="CL201" s="193">
        <f t="shared" si="902"/>
        <v>3.9040600573940507</v>
      </c>
      <c r="CM201" s="72">
        <f t="shared" si="903"/>
        <v>56520.403938932315</v>
      </c>
      <c r="CQ201" s="3">
        <f t="shared" si="904"/>
        <v>0</v>
      </c>
      <c r="CR201" s="6">
        <f t="shared" si="905"/>
        <v>5.6646141972267392</v>
      </c>
      <c r="CS201" s="6">
        <f t="shared" si="906"/>
        <v>0</v>
      </c>
      <c r="CT201" s="6">
        <f t="shared" si="907"/>
        <v>0</v>
      </c>
      <c r="CU201" s="193">
        <f t="shared" si="908"/>
        <v>5.6740334309306508</v>
      </c>
      <c r="CV201" s="193">
        <f t="shared" si="909"/>
        <v>4.2581159572896992</v>
      </c>
      <c r="CW201" s="193">
        <f t="shared" si="775"/>
        <v>3.8150380693314694</v>
      </c>
      <c r="CX201" s="193">
        <f t="shared" si="910"/>
        <v>3.9040600573940507</v>
      </c>
      <c r="CY201" s="72">
        <f t="shared" si="911"/>
        <v>56520.4061152211</v>
      </c>
      <c r="DC201" s="3">
        <f t="shared" si="912"/>
        <v>0</v>
      </c>
      <c r="DD201" s="6">
        <f t="shared" si="913"/>
        <v>0</v>
      </c>
      <c r="DE201" s="6">
        <f t="shared" si="914"/>
        <v>5.3154917758338414</v>
      </c>
      <c r="DF201" s="6">
        <f t="shared" si="915"/>
        <v>0</v>
      </c>
      <c r="DG201" s="193">
        <f t="shared" si="916"/>
        <v>5.6740334309306508</v>
      </c>
      <c r="DH201" s="193">
        <f t="shared" si="917"/>
        <v>4.1745731882913786</v>
      </c>
      <c r="DI201" s="193">
        <f t="shared" si="776"/>
        <v>3.9258070801533114</v>
      </c>
      <c r="DJ201" s="193">
        <f t="shared" si="918"/>
        <v>3.9040600573940507</v>
      </c>
      <c r="DK201" s="72">
        <f t="shared" si="919"/>
        <v>56854.562887636726</v>
      </c>
      <c r="DO201" s="3">
        <f t="shared" si="920"/>
        <v>0</v>
      </c>
      <c r="DP201" s="6">
        <f t="shared" si="921"/>
        <v>0</v>
      </c>
      <c r="DQ201" s="6">
        <f t="shared" si="922"/>
        <v>5.0624708884798109</v>
      </c>
      <c r="DR201" s="6">
        <f t="shared" si="923"/>
        <v>0</v>
      </c>
      <c r="DS201" s="193">
        <f t="shared" si="924"/>
        <v>5.6740334309306508</v>
      </c>
      <c r="DT201" s="193">
        <f t="shared" si="925"/>
        <v>4.1745731882913786</v>
      </c>
      <c r="DU201" s="193">
        <f t="shared" si="777"/>
        <v>3.9208034396861864</v>
      </c>
      <c r="DV201" s="193">
        <f t="shared" si="926"/>
        <v>3.9040600573940507</v>
      </c>
      <c r="DW201" s="72">
        <f t="shared" si="927"/>
        <v>56829.95153982169</v>
      </c>
      <c r="EA201" s="3">
        <f t="shared" si="928"/>
        <v>0</v>
      </c>
      <c r="EB201" s="6">
        <f t="shared" si="929"/>
        <v>0</v>
      </c>
      <c r="EC201" s="6">
        <f t="shared" si="930"/>
        <v>0</v>
      </c>
      <c r="ED201" s="6">
        <f t="shared" si="931"/>
        <v>13.874248976954657</v>
      </c>
      <c r="EE201" s="193">
        <f t="shared" si="932"/>
        <v>5.6740334309306508</v>
      </c>
      <c r="EF201" s="193">
        <f t="shared" si="933"/>
        <v>4.1745731882913786</v>
      </c>
      <c r="EG201" s="193">
        <f t="shared" si="778"/>
        <v>3.8150380693314694</v>
      </c>
      <c r="EH201" s="193">
        <f t="shared" si="934"/>
        <v>4.1506883888401429</v>
      </c>
      <c r="EI201" s="72">
        <f t="shared" si="935"/>
        <v>58065.515979093987</v>
      </c>
      <c r="EM201" s="3">
        <f t="shared" si="936"/>
        <v>0</v>
      </c>
      <c r="EN201" s="6">
        <f t="shared" si="937"/>
        <v>0</v>
      </c>
      <c r="EO201" s="6">
        <f t="shared" si="938"/>
        <v>0</v>
      </c>
      <c r="EP201" s="6">
        <f t="shared" si="939"/>
        <v>4.62486380233329</v>
      </c>
      <c r="EQ201" s="193">
        <f t="shared" si="940"/>
        <v>5.6740334309306508</v>
      </c>
      <c r="ER201" s="193">
        <f t="shared" si="941"/>
        <v>4.1745731882913786</v>
      </c>
      <c r="ES201" s="193">
        <f t="shared" si="779"/>
        <v>3.8150380693314694</v>
      </c>
      <c r="ET201" s="193">
        <f t="shared" si="942"/>
        <v>3.9932028647279703</v>
      </c>
      <c r="EU201" s="72">
        <f t="shared" si="943"/>
        <v>56939.740597812641</v>
      </c>
      <c r="EY201" s="3">
        <f t="shared" si="944"/>
        <v>7.1011989809874949</v>
      </c>
      <c r="EZ201" s="6">
        <f t="shared" si="945"/>
        <v>5.6645525905269221</v>
      </c>
      <c r="FA201" s="6">
        <f t="shared" si="946"/>
        <v>5.3154917758338414</v>
      </c>
      <c r="FB201" s="6">
        <f t="shared" si="947"/>
        <v>13.874248976954657</v>
      </c>
      <c r="FC201" s="193">
        <f t="shared" si="948"/>
        <v>5.6981262752527178</v>
      </c>
      <c r="FD201" s="193">
        <f t="shared" si="949"/>
        <v>4.2581150856201582</v>
      </c>
      <c r="FE201" s="193">
        <f t="shared" si="780"/>
        <v>3.9258070801533114</v>
      </c>
      <c r="FF201" s="193">
        <f t="shared" si="950"/>
        <v>4.1506883888401429</v>
      </c>
      <c r="FG201" s="72">
        <f t="shared" si="951"/>
        <v>58856.039428948417</v>
      </c>
      <c r="FK201" s="3">
        <f t="shared" si="952"/>
        <v>7.246143782915607</v>
      </c>
      <c r="FL201" s="6">
        <f t="shared" si="953"/>
        <v>5.6646141972267392</v>
      </c>
      <c r="FM201" s="6">
        <f t="shared" si="954"/>
        <v>5.0624708884798109</v>
      </c>
      <c r="FN201" s="6">
        <f t="shared" si="955"/>
        <v>4.62486380233329</v>
      </c>
      <c r="FO201" s="193">
        <f t="shared" si="956"/>
        <v>5.6986120471184174</v>
      </c>
      <c r="FP201" s="193">
        <f t="shared" si="957"/>
        <v>4.2581159572896992</v>
      </c>
      <c r="FQ201" s="193">
        <f t="shared" si="781"/>
        <v>3.9208034396861864</v>
      </c>
      <c r="FR201" s="193">
        <f t="shared" si="958"/>
        <v>3.9932028647279703</v>
      </c>
      <c r="FS201" s="205">
        <f t="shared" si="959"/>
        <v>57690.243198599455</v>
      </c>
      <c r="FW201" s="3">
        <f t="shared" si="960"/>
        <v>8.3330396205465505</v>
      </c>
      <c r="FX201" s="6">
        <f t="shared" si="961"/>
        <v>6.4009444272954212</v>
      </c>
      <c r="FY201" s="6">
        <f t="shared" si="962"/>
        <v>6.2773426686037741</v>
      </c>
      <c r="FZ201" s="6">
        <f t="shared" si="963"/>
        <v>5.457204597602165</v>
      </c>
      <c r="GA201" s="193">
        <f t="shared" si="964"/>
        <v>5.7022471989641152</v>
      </c>
      <c r="GB201" s="193">
        <f t="shared" si="965"/>
        <v>4.2684803491442738</v>
      </c>
      <c r="GC201" s="193">
        <f t="shared" si="782"/>
        <v>3.9446029974745773</v>
      </c>
      <c r="GD201" s="193">
        <f t="shared" si="966"/>
        <v>4.0084350908230491</v>
      </c>
      <c r="GE201" s="72">
        <f t="shared" si="967"/>
        <v>57947.432104862244</v>
      </c>
      <c r="GI201" s="3">
        <f t="shared" si="968"/>
        <v>7.9707335500880054</v>
      </c>
      <c r="GJ201" s="6">
        <f t="shared" si="969"/>
        <v>6.2310078495796146</v>
      </c>
      <c r="GK201" s="6">
        <f t="shared" si="970"/>
        <v>5.5686104318259293</v>
      </c>
      <c r="GL201" s="6">
        <f t="shared" si="971"/>
        <v>5.0872246248833743</v>
      </c>
      <c r="GM201" s="193">
        <f t="shared" si="972"/>
        <v>5.7010369244193475</v>
      </c>
      <c r="GN201" s="193">
        <f t="shared" si="973"/>
        <v>4.2660978834858234</v>
      </c>
      <c r="GO201" s="193">
        <f t="shared" si="783"/>
        <v>3.9307877278252761</v>
      </c>
      <c r="GP201" s="193">
        <f t="shared" si="974"/>
        <v>4.0016929130774166</v>
      </c>
      <c r="GQ201" s="72">
        <f t="shared" si="975"/>
        <v>57822.903792744983</v>
      </c>
      <c r="GU201" s="3">
        <f t="shared" si="976"/>
        <v>9.4199578319221882</v>
      </c>
      <c r="GV201" s="6">
        <f t="shared" si="977"/>
        <v>6.7974631086323063</v>
      </c>
      <c r="GW201" s="6">
        <f t="shared" si="978"/>
        <v>6.5810850557942793</v>
      </c>
      <c r="GX201" s="6">
        <f t="shared" si="979"/>
        <v>5.7809370737311072</v>
      </c>
      <c r="GY201" s="193">
        <f t="shared" si="980"/>
        <v>5.7058692587522675</v>
      </c>
      <c r="GZ201" s="193">
        <f t="shared" si="981"/>
        <v>4.2740174606348571</v>
      </c>
      <c r="HA201" s="193">
        <f t="shared" si="784"/>
        <v>3.9504658956633549</v>
      </c>
      <c r="HB201" s="193">
        <f t="shared" si="982"/>
        <v>4.0142974363741724</v>
      </c>
      <c r="HC201" s="205">
        <f t="shared" si="983"/>
        <v>58035.455482644</v>
      </c>
      <c r="HG201" s="3">
        <f t="shared" si="785"/>
        <v>8.3330396205465505</v>
      </c>
      <c r="HH201" s="6">
        <f t="shared" si="786"/>
        <v>0</v>
      </c>
      <c r="HI201" s="6">
        <f t="shared" si="787"/>
        <v>0</v>
      </c>
      <c r="HJ201" s="6">
        <f t="shared" si="788"/>
        <v>0</v>
      </c>
      <c r="HK201" s="193">
        <f t="shared" si="984"/>
        <v>5.7022471989641152</v>
      </c>
      <c r="HL201" s="193">
        <f t="shared" si="984"/>
        <v>4.1745731882913786</v>
      </c>
      <c r="HM201" s="193">
        <f t="shared" si="984"/>
        <v>3.8150380693314694</v>
      </c>
      <c r="HN201" s="193">
        <f t="shared" si="984"/>
        <v>3.9040600573940507</v>
      </c>
      <c r="HO201" s="212">
        <f t="shared" si="985"/>
        <v>56328.506206746177</v>
      </c>
      <c r="HS201" s="3">
        <f t="shared" si="789"/>
        <v>7.9707335500880054</v>
      </c>
      <c r="HT201" s="6">
        <f t="shared" si="790"/>
        <v>0</v>
      </c>
      <c r="HU201" s="6">
        <f t="shared" si="791"/>
        <v>0</v>
      </c>
      <c r="HV201" s="6">
        <f t="shared" si="792"/>
        <v>0</v>
      </c>
      <c r="HW201" s="193">
        <f t="shared" si="986"/>
        <v>5.7010369244193475</v>
      </c>
      <c r="HX201" s="193">
        <f t="shared" si="986"/>
        <v>4.1745731882913786</v>
      </c>
      <c r="HY201" s="193">
        <f t="shared" si="986"/>
        <v>3.8150380693314694</v>
      </c>
      <c r="HZ201" s="193">
        <f t="shared" si="986"/>
        <v>3.9040600573940507</v>
      </c>
      <c r="IA201" s="212">
        <f t="shared" si="987"/>
        <v>56327.807062206739</v>
      </c>
      <c r="IE201" s="3">
        <f t="shared" si="794"/>
        <v>9.4199578319221882</v>
      </c>
      <c r="IF201" s="6">
        <f t="shared" si="795"/>
        <v>0</v>
      </c>
      <c r="IG201" s="6">
        <f t="shared" si="796"/>
        <v>0</v>
      </c>
      <c r="IH201" s="6">
        <f t="shared" si="797"/>
        <v>0</v>
      </c>
      <c r="II201" s="193">
        <f t="shared" si="988"/>
        <v>5.7058692587522675</v>
      </c>
      <c r="IJ201" s="193">
        <f t="shared" si="988"/>
        <v>4.1745731882913786</v>
      </c>
      <c r="IK201" s="193">
        <f t="shared" si="988"/>
        <v>3.8150380693314694</v>
      </c>
      <c r="IL201" s="193">
        <f t="shared" si="988"/>
        <v>3.9040600573940507</v>
      </c>
      <c r="IM201" s="205">
        <f t="shared" si="989"/>
        <v>56330.598629563312</v>
      </c>
      <c r="IQ201" s="3">
        <f t="shared" si="799"/>
        <v>0</v>
      </c>
      <c r="IR201" s="6">
        <f t="shared" si="800"/>
        <v>6.4009444272954212</v>
      </c>
      <c r="IS201" s="6">
        <f t="shared" si="801"/>
        <v>0</v>
      </c>
      <c r="IT201" s="6">
        <f t="shared" si="802"/>
        <v>0</v>
      </c>
      <c r="IU201" s="193">
        <f t="shared" si="990"/>
        <v>5.6740334309306508</v>
      </c>
      <c r="IV201" s="193">
        <f t="shared" si="990"/>
        <v>4.2684803491442738</v>
      </c>
      <c r="IW201" s="193">
        <f t="shared" si="990"/>
        <v>3.8150380693314694</v>
      </c>
      <c r="IX201" s="193">
        <f t="shared" si="990"/>
        <v>3.9040600573940507</v>
      </c>
      <c r="IY201" s="212">
        <f t="shared" si="991"/>
        <v>56546.288715721268</v>
      </c>
      <c r="JC201" s="3">
        <f t="shared" si="804"/>
        <v>0</v>
      </c>
      <c r="JD201" s="6">
        <f t="shared" si="805"/>
        <v>6.2310078495796146</v>
      </c>
      <c r="JE201" s="6">
        <f t="shared" si="806"/>
        <v>0</v>
      </c>
      <c r="JF201" s="6">
        <f t="shared" si="807"/>
        <v>0</v>
      </c>
      <c r="JG201" s="193">
        <f t="shared" si="992"/>
        <v>5.6740334309306508</v>
      </c>
      <c r="JH201" s="193">
        <f t="shared" si="992"/>
        <v>4.2660978834858234</v>
      </c>
      <c r="JI201" s="193">
        <f t="shared" si="992"/>
        <v>3.8150380693314694</v>
      </c>
      <c r="JJ201" s="193">
        <f t="shared" si="992"/>
        <v>3.9040600573940507</v>
      </c>
      <c r="JK201" s="212">
        <f t="shared" si="993"/>
        <v>56540.338026166952</v>
      </c>
      <c r="JO201" s="3">
        <f t="shared" si="809"/>
        <v>0</v>
      </c>
      <c r="JP201" s="6">
        <f t="shared" si="810"/>
        <v>6.7974631086323063</v>
      </c>
      <c r="JQ201" s="6">
        <f t="shared" si="811"/>
        <v>0</v>
      </c>
      <c r="JR201" s="6">
        <f t="shared" si="812"/>
        <v>0</v>
      </c>
      <c r="JS201" s="193">
        <f t="shared" si="994"/>
        <v>5.6740334309306508</v>
      </c>
      <c r="JT201" s="193">
        <f t="shared" si="994"/>
        <v>4.2740174606348571</v>
      </c>
      <c r="JU201" s="193">
        <f t="shared" si="994"/>
        <v>3.8150380693314694</v>
      </c>
      <c r="JV201" s="193">
        <f t="shared" si="994"/>
        <v>3.9040600573940507</v>
      </c>
      <c r="JW201" s="205">
        <f t="shared" si="995"/>
        <v>56560.121190243692</v>
      </c>
      <c r="KA201" s="3">
        <f t="shared" si="814"/>
        <v>0</v>
      </c>
      <c r="KB201" s="6">
        <f t="shared" si="815"/>
        <v>0</v>
      </c>
      <c r="KC201" s="6">
        <f t="shared" si="816"/>
        <v>6.2773426686037741</v>
      </c>
      <c r="KD201" s="6">
        <f t="shared" si="817"/>
        <v>0</v>
      </c>
      <c r="KE201" s="193">
        <f t="shared" si="996"/>
        <v>5.6740334309306508</v>
      </c>
      <c r="KF201" s="193">
        <f t="shared" si="996"/>
        <v>4.1745731882913786</v>
      </c>
      <c r="KG201" s="193">
        <f t="shared" si="996"/>
        <v>3.9446029974745773</v>
      </c>
      <c r="KH201" s="193">
        <f t="shared" si="996"/>
        <v>3.9040600573940507</v>
      </c>
      <c r="KI201" s="212">
        <f t="shared" si="997"/>
        <v>56947.10940314467</v>
      </c>
      <c r="KM201" s="3">
        <f t="shared" si="819"/>
        <v>0</v>
      </c>
      <c r="KN201" s="6">
        <f t="shared" si="820"/>
        <v>0</v>
      </c>
      <c r="KO201" s="6">
        <f t="shared" si="821"/>
        <v>5.5686104318259293</v>
      </c>
      <c r="KP201" s="6">
        <f t="shared" si="822"/>
        <v>0</v>
      </c>
      <c r="KQ201" s="193">
        <f t="shared" si="998"/>
        <v>5.6740334309306508</v>
      </c>
      <c r="KR201" s="193">
        <f t="shared" si="998"/>
        <v>4.1745731882913786</v>
      </c>
      <c r="KS201" s="193">
        <f t="shared" si="998"/>
        <v>3.9307877278252761</v>
      </c>
      <c r="KT201" s="193">
        <f t="shared" si="998"/>
        <v>3.9040600573940507</v>
      </c>
      <c r="KU201" s="212">
        <f t="shared" si="999"/>
        <v>56879.071726134724</v>
      </c>
      <c r="KY201" s="3">
        <f t="shared" si="824"/>
        <v>0</v>
      </c>
      <c r="KZ201" s="6">
        <f t="shared" si="825"/>
        <v>0</v>
      </c>
      <c r="LA201" s="6">
        <f t="shared" si="826"/>
        <v>6.5810850557942793</v>
      </c>
      <c r="LB201" s="6">
        <f t="shared" si="827"/>
        <v>0</v>
      </c>
      <c r="LC201" s="193">
        <f t="shared" si="1000"/>
        <v>5.6740334309306508</v>
      </c>
      <c r="LD201" s="193">
        <f t="shared" si="1000"/>
        <v>4.1745731882913786</v>
      </c>
      <c r="LE201" s="193">
        <f t="shared" si="1000"/>
        <v>3.9504658956633549</v>
      </c>
      <c r="LF201" s="193">
        <f t="shared" si="1000"/>
        <v>3.9040600573940507</v>
      </c>
      <c r="LG201" s="205">
        <f t="shared" si="1001"/>
        <v>56976.007696810353</v>
      </c>
      <c r="LK201" s="3">
        <f t="shared" si="829"/>
        <v>0</v>
      </c>
      <c r="LL201" s="6">
        <f t="shared" si="830"/>
        <v>0</v>
      </c>
      <c r="LM201" s="6">
        <f t="shared" si="831"/>
        <v>0</v>
      </c>
      <c r="LN201" s="6">
        <f t="shared" si="832"/>
        <v>5.457204597602165</v>
      </c>
      <c r="LO201" s="193">
        <f t="shared" si="1002"/>
        <v>5.6740334309306508</v>
      </c>
      <c r="LP201" s="193">
        <f t="shared" si="1002"/>
        <v>4.1745731882913786</v>
      </c>
      <c r="LQ201" s="193">
        <f t="shared" si="1002"/>
        <v>3.8150380693314694</v>
      </c>
      <c r="LR201" s="193">
        <f t="shared" si="1002"/>
        <v>4.0084350908230491</v>
      </c>
      <c r="LS201" s="212">
        <f t="shared" si="1003"/>
        <v>57047.666928537248</v>
      </c>
      <c r="LW201" s="3">
        <f t="shared" si="834"/>
        <v>0</v>
      </c>
      <c r="LX201" s="6">
        <f t="shared" si="835"/>
        <v>0</v>
      </c>
      <c r="LY201" s="6">
        <f t="shared" si="836"/>
        <v>0</v>
      </c>
      <c r="LZ201" s="6">
        <f t="shared" si="837"/>
        <v>5.0872246248833743</v>
      </c>
      <c r="MA201" s="193">
        <f t="shared" si="1004"/>
        <v>5.6740334309306508</v>
      </c>
      <c r="MB201" s="193">
        <f t="shared" si="1004"/>
        <v>4.1745731882913786</v>
      </c>
      <c r="MC201" s="193">
        <f t="shared" si="1004"/>
        <v>3.8150380693314694</v>
      </c>
      <c r="MD201" s="193">
        <f t="shared" si="1004"/>
        <v>4.0016929130774166</v>
      </c>
      <c r="ME201" s="212">
        <f t="shared" si="1005"/>
        <v>56999.870728116672</v>
      </c>
      <c r="MI201" s="3">
        <f t="shared" si="839"/>
        <v>0</v>
      </c>
      <c r="MJ201" s="6">
        <f t="shared" si="840"/>
        <v>0</v>
      </c>
      <c r="MK201" s="6">
        <f t="shared" si="841"/>
        <v>0</v>
      </c>
      <c r="ML201" s="6">
        <f t="shared" si="842"/>
        <v>5.7809370737311072</v>
      </c>
      <c r="MM201" s="193">
        <f t="shared" si="1006"/>
        <v>5.6740334309306508</v>
      </c>
      <c r="MN201" s="193">
        <f t="shared" si="1006"/>
        <v>4.1745731882913786</v>
      </c>
      <c r="MO201" s="193">
        <f t="shared" si="1006"/>
        <v>3.8150380693314694</v>
      </c>
      <c r="MP201" s="193">
        <f t="shared" si="1006"/>
        <v>4.0142974363741724</v>
      </c>
      <c r="MQ201" s="205">
        <f t="shared" si="1007"/>
        <v>57089.258454277675</v>
      </c>
      <c r="MT201" s="3">
        <f t="shared" si="844"/>
        <v>6.8838153387123677</v>
      </c>
      <c r="MU201" s="6">
        <f t="shared" si="845"/>
        <v>5.6645525905269221</v>
      </c>
      <c r="MV201" s="6">
        <f t="shared" si="846"/>
        <v>5.8217290878180163</v>
      </c>
      <c r="MW201" s="6">
        <f t="shared" si="847"/>
        <v>5.5496995907818629</v>
      </c>
      <c r="MX201" s="193">
        <f t="shared" si="1008"/>
        <v>5.697397287300884</v>
      </c>
      <c r="MY201" s="193">
        <f t="shared" si="1008"/>
        <v>4.2581150856201582</v>
      </c>
      <c r="MZ201" s="193">
        <f t="shared" si="1008"/>
        <v>3.9357436915373412</v>
      </c>
      <c r="NA201" s="193">
        <f t="shared" si="1008"/>
        <v>4.0101135564759085</v>
      </c>
      <c r="NB201" s="212">
        <f t="shared" si="1009"/>
        <v>57885.71873472452</v>
      </c>
      <c r="NF201" s="3">
        <f t="shared" si="849"/>
        <v>6.8838153387123668</v>
      </c>
      <c r="NG201" s="6">
        <f t="shared" si="850"/>
        <v>0</v>
      </c>
      <c r="NH201" s="6">
        <f t="shared" si="851"/>
        <v>0</v>
      </c>
      <c r="NI201" s="6">
        <f t="shared" si="852"/>
        <v>0</v>
      </c>
      <c r="NJ201" s="193">
        <f t="shared" si="1010"/>
        <v>5.697397287300884</v>
      </c>
      <c r="NK201" s="193">
        <f t="shared" si="1010"/>
        <v>4.1745731882913786</v>
      </c>
      <c r="NL201" s="193">
        <f t="shared" si="1010"/>
        <v>3.8150380693314694</v>
      </c>
      <c r="NM201" s="193">
        <f t="shared" si="1010"/>
        <v>3.9040600573940507</v>
      </c>
      <c r="NN201" s="212">
        <f t="shared" si="1011"/>
        <v>56325.704589551999</v>
      </c>
      <c r="NR201" s="3">
        <f t="shared" si="854"/>
        <v>0</v>
      </c>
      <c r="NS201" s="6">
        <f t="shared" si="855"/>
        <v>5.6645525905269221</v>
      </c>
      <c r="NT201" s="6">
        <f t="shared" si="856"/>
        <v>0</v>
      </c>
      <c r="NU201" s="6">
        <f t="shared" si="857"/>
        <v>0</v>
      </c>
      <c r="NV201" s="193">
        <f t="shared" si="1012"/>
        <v>5.6740334309306508</v>
      </c>
      <c r="NW201" s="193">
        <f t="shared" si="1012"/>
        <v>4.2581150856201582</v>
      </c>
      <c r="NX201" s="193">
        <f t="shared" si="1012"/>
        <v>3.8150380693314694</v>
      </c>
      <c r="NY201" s="193">
        <f t="shared" si="1012"/>
        <v>3.9040600573940507</v>
      </c>
      <c r="NZ201" s="212">
        <f t="shared" si="1013"/>
        <v>56520.403938932315</v>
      </c>
      <c r="OD201" s="3">
        <f t="shared" si="859"/>
        <v>0</v>
      </c>
      <c r="OE201" s="6">
        <f t="shared" si="860"/>
        <v>0</v>
      </c>
      <c r="OF201" s="6">
        <f t="shared" si="861"/>
        <v>5.8217290878180163</v>
      </c>
      <c r="OG201" s="6">
        <f t="shared" si="862"/>
        <v>0</v>
      </c>
      <c r="OH201" s="193">
        <f t="shared" si="1014"/>
        <v>5.6740334309306508</v>
      </c>
      <c r="OI201" s="193">
        <f t="shared" si="1014"/>
        <v>4.1745731882913786</v>
      </c>
      <c r="OJ201" s="193">
        <f t="shared" si="1014"/>
        <v>3.9357436915373412</v>
      </c>
      <c r="OK201" s="193">
        <f t="shared" si="1014"/>
        <v>3.9040600573940507</v>
      </c>
      <c r="OL201" s="212">
        <f t="shared" si="1015"/>
        <v>56903.469586308034</v>
      </c>
      <c r="OP201" s="3">
        <f t="shared" si="864"/>
        <v>0</v>
      </c>
      <c r="OQ201" s="6">
        <f t="shared" si="865"/>
        <v>0</v>
      </c>
      <c r="OR201" s="6">
        <f t="shared" si="866"/>
        <v>0</v>
      </c>
      <c r="OS201" s="6">
        <f t="shared" si="867"/>
        <v>5.5496995907818629</v>
      </c>
      <c r="OT201" s="193">
        <f t="shared" si="1016"/>
        <v>5.6740334309306508</v>
      </c>
      <c r="OU201" s="193">
        <f t="shared" si="1016"/>
        <v>4.1745731882913786</v>
      </c>
      <c r="OV201" s="193">
        <f t="shared" si="1016"/>
        <v>3.8150380693314694</v>
      </c>
      <c r="OW201" s="193">
        <f t="shared" si="1016"/>
        <v>4.0101135564759085</v>
      </c>
      <c r="OX201" s="232">
        <f t="shared" si="1017"/>
        <v>57059.572025639332</v>
      </c>
    </row>
    <row r="202" spans="2:414" x14ac:dyDescent="0.2">
      <c r="B202" s="81">
        <v>45577</v>
      </c>
      <c r="C202">
        <v>146</v>
      </c>
      <c r="D202">
        <v>11.350434670953284</v>
      </c>
      <c r="E202">
        <v>0</v>
      </c>
      <c r="F202">
        <v>0</v>
      </c>
      <c r="G202">
        <v>0</v>
      </c>
      <c r="H202">
        <v>0</v>
      </c>
      <c r="I202">
        <v>0</v>
      </c>
      <c r="J202">
        <v>0</v>
      </c>
      <c r="K202">
        <v>0</v>
      </c>
      <c r="L202">
        <v>1</v>
      </c>
      <c r="M202">
        <v>0</v>
      </c>
      <c r="N202">
        <v>0</v>
      </c>
      <c r="O202">
        <v>0</v>
      </c>
      <c r="P202">
        <v>0</v>
      </c>
      <c r="Q202">
        <v>1</v>
      </c>
      <c r="R202">
        <v>0</v>
      </c>
      <c r="S202">
        <v>0</v>
      </c>
      <c r="T202">
        <v>21316</v>
      </c>
      <c r="U202">
        <v>7.2548854828457507</v>
      </c>
      <c r="V202">
        <v>5.6718545182255404</v>
      </c>
      <c r="W202">
        <v>5.0694751472761768</v>
      </c>
      <c r="X202">
        <v>4.6035770609518192</v>
      </c>
      <c r="Y202" s="3">
        <v>1123.7942209159467</v>
      </c>
      <c r="Z202" s="3">
        <v>225.56082195995398</v>
      </c>
      <c r="AA202" s="3">
        <v>113.7123223054904</v>
      </c>
      <c r="AB202" s="3">
        <v>50.237380718842822</v>
      </c>
      <c r="AC202">
        <v>1</v>
      </c>
      <c r="AD202">
        <v>1</v>
      </c>
      <c r="AE202" s="6"/>
      <c r="AF202" s="1" t="s">
        <v>2</v>
      </c>
      <c r="AG202">
        <v>146</v>
      </c>
      <c r="AH202" s="189">
        <v>45577</v>
      </c>
      <c r="AI202">
        <f t="shared" si="869"/>
        <v>10</v>
      </c>
      <c r="AJ202">
        <v>146</v>
      </c>
      <c r="AK202">
        <v>1</v>
      </c>
      <c r="AL202">
        <v>1</v>
      </c>
      <c r="AM202">
        <v>0</v>
      </c>
      <c r="AN202">
        <v>0</v>
      </c>
      <c r="AO202">
        <v>1</v>
      </c>
      <c r="AP202">
        <v>0</v>
      </c>
      <c r="AQ202">
        <v>0</v>
      </c>
      <c r="AS202" s="37"/>
      <c r="AT202" s="37"/>
      <c r="AU202" s="6">
        <f t="shared" si="870"/>
        <v>0</v>
      </c>
      <c r="AV202" s="6">
        <f t="shared" si="871"/>
        <v>0</v>
      </c>
      <c r="AW202" s="6">
        <f t="shared" si="872"/>
        <v>0</v>
      </c>
      <c r="AX202" s="6">
        <f t="shared" si="873"/>
        <v>0</v>
      </c>
      <c r="AY202" s="193">
        <f t="shared" si="874"/>
        <v>5.6740334309306508</v>
      </c>
      <c r="AZ202" s="193">
        <f t="shared" si="875"/>
        <v>4.1745731882913786</v>
      </c>
      <c r="BA202" s="193">
        <f t="shared" si="876"/>
        <v>3.8150380693314694</v>
      </c>
      <c r="BB202" s="193">
        <f t="shared" si="877"/>
        <v>3.9040600573940507</v>
      </c>
      <c r="BC202" s="72">
        <f t="shared" si="878"/>
        <v>56312.210093717425</v>
      </c>
      <c r="BG202" s="3">
        <f t="shared" si="879"/>
        <v>7.1097877731888355</v>
      </c>
      <c r="BH202" s="6">
        <f t="shared" si="880"/>
        <v>0</v>
      </c>
      <c r="BI202" s="6">
        <f t="shared" si="881"/>
        <v>0</v>
      </c>
      <c r="BJ202" s="6">
        <f t="shared" si="882"/>
        <v>0</v>
      </c>
      <c r="BK202" s="193">
        <f t="shared" si="883"/>
        <v>5.6981550665374812</v>
      </c>
      <c r="BL202" s="193">
        <f t="shared" si="884"/>
        <v>4.1745731882913786</v>
      </c>
      <c r="BM202" s="193">
        <f t="shared" si="885"/>
        <v>3.8150380693314694</v>
      </c>
      <c r="BN202" s="193">
        <f t="shared" si="886"/>
        <v>3.9040600573940507</v>
      </c>
      <c r="BO202" s="72">
        <f t="shared" si="887"/>
        <v>56326.142321811574</v>
      </c>
      <c r="BS202" s="3">
        <f t="shared" si="888"/>
        <v>7.1098101739942319</v>
      </c>
      <c r="BT202" s="6">
        <f t="shared" si="889"/>
        <v>0</v>
      </c>
      <c r="BU202" s="6">
        <f t="shared" si="890"/>
        <v>0</v>
      </c>
      <c r="BV202" s="6">
        <f t="shared" si="891"/>
        <v>0</v>
      </c>
      <c r="BW202" s="193">
        <f t="shared" si="892"/>
        <v>5.6981551416282086</v>
      </c>
      <c r="BX202" s="193">
        <f t="shared" si="893"/>
        <v>4.1745731882913786</v>
      </c>
      <c r="BY202" s="193">
        <f t="shared" ref="BY202:BY265" si="1018">LN(BU202+BY$4)</f>
        <v>3.8150380693314694</v>
      </c>
      <c r="BZ202" s="193">
        <f t="shared" si="894"/>
        <v>3.9040600573940507</v>
      </c>
      <c r="CA202" s="72">
        <f t="shared" si="895"/>
        <v>56326.142321811574</v>
      </c>
      <c r="CE202" s="3">
        <f t="shared" si="896"/>
        <v>0</v>
      </c>
      <c r="CF202" s="6">
        <f t="shared" si="897"/>
        <v>5.6718545182255404</v>
      </c>
      <c r="CG202" s="6">
        <f t="shared" si="898"/>
        <v>0</v>
      </c>
      <c r="CH202" s="6">
        <f t="shared" si="899"/>
        <v>0</v>
      </c>
      <c r="CI202" s="193">
        <f t="shared" si="900"/>
        <v>5.6740334309306508</v>
      </c>
      <c r="CJ202" s="193">
        <f t="shared" si="901"/>
        <v>4.2582183948704433</v>
      </c>
      <c r="CK202" s="193">
        <f t="shared" ref="CK202:CK265" si="1019">LN(CG202+CK$4)</f>
        <v>3.8150380693314694</v>
      </c>
      <c r="CL202" s="193">
        <f t="shared" si="902"/>
        <v>3.9040600573940507</v>
      </c>
      <c r="CM202" s="72">
        <f t="shared" si="903"/>
        <v>56520.661870708478</v>
      </c>
      <c r="CQ202" s="3">
        <f t="shared" si="904"/>
        <v>0</v>
      </c>
      <c r="CR202" s="6">
        <f t="shared" si="905"/>
        <v>5.6719162043398672</v>
      </c>
      <c r="CS202" s="6">
        <f t="shared" si="906"/>
        <v>0</v>
      </c>
      <c r="CT202" s="6">
        <f t="shared" si="907"/>
        <v>0</v>
      </c>
      <c r="CU202" s="193">
        <f t="shared" si="908"/>
        <v>5.6740334309306508</v>
      </c>
      <c r="CV202" s="193">
        <f t="shared" si="909"/>
        <v>4.2582192675734518</v>
      </c>
      <c r="CW202" s="193">
        <f t="shared" ref="CW202:CW265" si="1020">LN(CS202+CW$4)</f>
        <v>3.8150380693314694</v>
      </c>
      <c r="CX202" s="193">
        <f t="shared" si="910"/>
        <v>3.9040600573940507</v>
      </c>
      <c r="CY202" s="72">
        <f t="shared" si="911"/>
        <v>56520.664049587394</v>
      </c>
      <c r="DC202" s="3">
        <f t="shared" si="912"/>
        <v>0</v>
      </c>
      <c r="DD202" s="6">
        <f t="shared" si="913"/>
        <v>0</v>
      </c>
      <c r="DE202" s="6">
        <f t="shared" si="914"/>
        <v>5.3229489046399863</v>
      </c>
      <c r="DF202" s="6">
        <f t="shared" si="915"/>
        <v>0</v>
      </c>
      <c r="DG202" s="193">
        <f t="shared" si="916"/>
        <v>5.6740334309306508</v>
      </c>
      <c r="DH202" s="193">
        <f t="shared" si="917"/>
        <v>4.1745731882913786</v>
      </c>
      <c r="DI202" s="193">
        <f t="shared" ref="DI202:DI265" si="1021">LN(DE202+DI$4)</f>
        <v>3.9259541702224672</v>
      </c>
      <c r="DJ202" s="193">
        <f t="shared" si="918"/>
        <v>3.9040600573940507</v>
      </c>
      <c r="DK202" s="72">
        <f t="shared" si="919"/>
        <v>56855.286539082394</v>
      </c>
      <c r="DO202" s="3">
        <f t="shared" si="920"/>
        <v>0</v>
      </c>
      <c r="DP202" s="6">
        <f t="shared" si="921"/>
        <v>0</v>
      </c>
      <c r="DQ202" s="6">
        <f t="shared" si="922"/>
        <v>5.0695730530743237</v>
      </c>
      <c r="DR202" s="6">
        <f t="shared" si="923"/>
        <v>0</v>
      </c>
      <c r="DS202" s="193">
        <f t="shared" si="924"/>
        <v>5.6740334309306508</v>
      </c>
      <c r="DT202" s="193">
        <f t="shared" si="925"/>
        <v>4.1745731882913786</v>
      </c>
      <c r="DU202" s="193">
        <f t="shared" ref="DU202:DU265" si="1022">LN(DQ202+DU$4)</f>
        <v>3.9209442313241785</v>
      </c>
      <c r="DV202" s="193">
        <f t="shared" si="926"/>
        <v>3.9040600573940507</v>
      </c>
      <c r="DW202" s="72">
        <f t="shared" si="927"/>
        <v>56830.64390431215</v>
      </c>
      <c r="EA202" s="3">
        <f t="shared" si="928"/>
        <v>0</v>
      </c>
      <c r="EB202" s="6">
        <f t="shared" si="929"/>
        <v>0</v>
      </c>
      <c r="EC202" s="6">
        <f t="shared" si="930"/>
        <v>0</v>
      </c>
      <c r="ED202" s="6">
        <f t="shared" si="931"/>
        <v>13.810731182855458</v>
      </c>
      <c r="EE202" s="193">
        <f t="shared" si="932"/>
        <v>5.6740334309306508</v>
      </c>
      <c r="EF202" s="193">
        <f t="shared" si="933"/>
        <v>4.1745731882913786</v>
      </c>
      <c r="EG202" s="193">
        <f t="shared" ref="EG202:EG265" si="1023">LN(EC202+EG$4)</f>
        <v>3.8150380693314694</v>
      </c>
      <c r="EH202" s="193">
        <f t="shared" si="934"/>
        <v>4.1496872559744249</v>
      </c>
      <c r="EI202" s="72">
        <f t="shared" si="935"/>
        <v>58058.289607892752</v>
      </c>
      <c r="EM202" s="3">
        <f t="shared" si="936"/>
        <v>0</v>
      </c>
      <c r="EN202" s="6">
        <f t="shared" si="937"/>
        <v>0</v>
      </c>
      <c r="EO202" s="6">
        <f t="shared" si="938"/>
        <v>0</v>
      </c>
      <c r="EP202" s="6">
        <f t="shared" si="939"/>
        <v>4.6036906817397796</v>
      </c>
      <c r="EQ202" s="193">
        <f t="shared" si="940"/>
        <v>5.6740334309306508</v>
      </c>
      <c r="ER202" s="193">
        <f t="shared" si="941"/>
        <v>4.1745731882913786</v>
      </c>
      <c r="ES202" s="193">
        <f t="shared" ref="ES202:ES265" si="1024">LN(EO202+ES$4)</f>
        <v>3.8150380693314694</v>
      </c>
      <c r="ET202" s="193">
        <f t="shared" si="942"/>
        <v>3.9928123443513464</v>
      </c>
      <c r="EU202" s="72">
        <f t="shared" si="943"/>
        <v>56936.976293028834</v>
      </c>
      <c r="EY202" s="3">
        <f t="shared" si="944"/>
        <v>7.1097877731888355</v>
      </c>
      <c r="EZ202" s="6">
        <f t="shared" si="945"/>
        <v>5.6718545182255404</v>
      </c>
      <c r="FA202" s="6">
        <f t="shared" si="946"/>
        <v>5.3229489046399863</v>
      </c>
      <c r="FB202" s="6">
        <f t="shared" si="947"/>
        <v>13.810731182855458</v>
      </c>
      <c r="FC202" s="193">
        <f t="shared" si="948"/>
        <v>5.6981550665374812</v>
      </c>
      <c r="FD202" s="193">
        <f t="shared" si="949"/>
        <v>4.2582183948704433</v>
      </c>
      <c r="FE202" s="193">
        <f t="shared" ref="FE202:FE265" si="1025">LN(FA202+FE$4)</f>
        <v>3.9259541702224672</v>
      </c>
      <c r="FF202" s="193">
        <f t="shared" si="950"/>
        <v>4.1496872559744249</v>
      </c>
      <c r="FG202" s="72">
        <f t="shared" si="951"/>
        <v>58849.749645752039</v>
      </c>
      <c r="FK202" s="3">
        <f t="shared" si="952"/>
        <v>7.254907883651148</v>
      </c>
      <c r="FL202" s="6">
        <f t="shared" si="953"/>
        <v>5.6719162043398672</v>
      </c>
      <c r="FM202" s="6">
        <f t="shared" si="954"/>
        <v>5.0695730530743237</v>
      </c>
      <c r="FN202" s="6">
        <f t="shared" si="955"/>
        <v>4.6036906817397796</v>
      </c>
      <c r="FO202" s="193">
        <f t="shared" si="956"/>
        <v>5.6986414117947115</v>
      </c>
      <c r="FP202" s="193">
        <f t="shared" si="957"/>
        <v>4.2582192675734518</v>
      </c>
      <c r="FQ202" s="193">
        <f t="shared" ref="FQ202:FQ265" si="1026">LN(FM202+FQ$4)</f>
        <v>3.9209442313241785</v>
      </c>
      <c r="FR202" s="193">
        <f t="shared" si="958"/>
        <v>3.9928123443513464</v>
      </c>
      <c r="FS202" s="205">
        <f t="shared" si="959"/>
        <v>57688.425906149903</v>
      </c>
      <c r="FW202" s="3">
        <f t="shared" si="960"/>
        <v>8.343118305272613</v>
      </c>
      <c r="FX202" s="6">
        <f t="shared" si="961"/>
        <v>6.40919560559486</v>
      </c>
      <c r="FY202" s="6">
        <f t="shared" si="962"/>
        <v>6.2861491826224594</v>
      </c>
      <c r="FZ202" s="6">
        <f t="shared" si="963"/>
        <v>5.4322209319231467</v>
      </c>
      <c r="GA202" s="193">
        <f t="shared" si="964"/>
        <v>5.7022808456319591</v>
      </c>
      <c r="GB202" s="193">
        <f t="shared" si="965"/>
        <v>4.2685958841051956</v>
      </c>
      <c r="GC202" s="193">
        <f t="shared" ref="GC202:GC265" si="1027">LN(FY202+GC$4)</f>
        <v>3.944773467371312</v>
      </c>
      <c r="GD202" s="193">
        <f t="shared" si="966"/>
        <v>4.0079812396445433</v>
      </c>
      <c r="GE202" s="72">
        <f t="shared" si="967"/>
        <v>57945.333140116942</v>
      </c>
      <c r="GI202" s="3">
        <f t="shared" si="968"/>
        <v>7.9803740311303262</v>
      </c>
      <c r="GJ202" s="6">
        <f t="shared" si="969"/>
        <v>6.2390399700480952</v>
      </c>
      <c r="GK202" s="6">
        <f t="shared" si="970"/>
        <v>5.5764226620037949</v>
      </c>
      <c r="GL202" s="6">
        <f t="shared" si="971"/>
        <v>5.0639347670470016</v>
      </c>
      <c r="GM202" s="193">
        <f t="shared" si="972"/>
        <v>5.7010691471863071</v>
      </c>
      <c r="GN202" s="193">
        <f t="shared" si="973"/>
        <v>4.2662106195744522</v>
      </c>
      <c r="GO202" s="193">
        <f t="shared" ref="GO202:GO265" si="1028">LN(GK202+GO$4)</f>
        <v>3.9309410561236002</v>
      </c>
      <c r="GP202" s="193">
        <f t="shared" si="974"/>
        <v>4.0012669752855787</v>
      </c>
      <c r="GQ202" s="72">
        <f t="shared" si="975"/>
        <v>57820.916227644389</v>
      </c>
      <c r="GU202" s="3">
        <f t="shared" si="976"/>
        <v>9.431351127699477</v>
      </c>
      <c r="GV202" s="6">
        <f t="shared" si="977"/>
        <v>6.8062254218706482</v>
      </c>
      <c r="GW202" s="6">
        <f t="shared" si="978"/>
        <v>6.5903176914590302</v>
      </c>
      <c r="GX202" s="6">
        <f t="shared" si="979"/>
        <v>5.7544713261897744</v>
      </c>
      <c r="GY202" s="193">
        <f t="shared" si="980"/>
        <v>5.7059071565182</v>
      </c>
      <c r="GZ202" s="193">
        <f t="shared" si="981"/>
        <v>4.2741394747516024</v>
      </c>
      <c r="HA202" s="193">
        <f t="shared" ref="HA202:HA265" si="1029">LN(GW202+HA$4)</f>
        <v>3.9506435687211394</v>
      </c>
      <c r="HB202" s="193">
        <f t="shared" si="982"/>
        <v>4.0138194662783651</v>
      </c>
      <c r="HC202" s="205">
        <f t="shared" si="983"/>
        <v>58033.234632301035</v>
      </c>
      <c r="HG202" s="3">
        <f t="shared" si="785"/>
        <v>8.343118305272613</v>
      </c>
      <c r="HH202" s="6">
        <f t="shared" si="786"/>
        <v>0</v>
      </c>
      <c r="HI202" s="6">
        <f t="shared" si="787"/>
        <v>0</v>
      </c>
      <c r="HJ202" s="6">
        <f t="shared" si="788"/>
        <v>0</v>
      </c>
      <c r="HK202" s="193">
        <f t="shared" si="984"/>
        <v>5.7022808456319591</v>
      </c>
      <c r="HL202" s="193">
        <f t="shared" si="984"/>
        <v>4.1745731882913786</v>
      </c>
      <c r="HM202" s="193">
        <f t="shared" si="984"/>
        <v>3.8150380693314694</v>
      </c>
      <c r="HN202" s="193">
        <f t="shared" si="984"/>
        <v>3.9040600573940507</v>
      </c>
      <c r="HO202" s="212">
        <f t="shared" si="985"/>
        <v>56328.525643686517</v>
      </c>
      <c r="HS202" s="3">
        <f t="shared" si="789"/>
        <v>7.9803740311303262</v>
      </c>
      <c r="HT202" s="6">
        <f t="shared" si="790"/>
        <v>0</v>
      </c>
      <c r="HU202" s="6">
        <f t="shared" si="791"/>
        <v>0</v>
      </c>
      <c r="HV202" s="6">
        <f t="shared" si="792"/>
        <v>0</v>
      </c>
      <c r="HW202" s="193">
        <f t="shared" si="986"/>
        <v>5.7010691471863071</v>
      </c>
      <c r="HX202" s="193">
        <f t="shared" si="986"/>
        <v>4.1745731882913786</v>
      </c>
      <c r="HY202" s="193">
        <f t="shared" si="986"/>
        <v>3.8150380693314694</v>
      </c>
      <c r="HZ202" s="193">
        <f t="shared" si="986"/>
        <v>3.9040600573940507</v>
      </c>
      <c r="IA202" s="212">
        <f t="shared" si="987"/>
        <v>56327.825676359615</v>
      </c>
      <c r="IE202" s="3">
        <f t="shared" si="794"/>
        <v>9.431351127699477</v>
      </c>
      <c r="IF202" s="6">
        <f t="shared" si="795"/>
        <v>0</v>
      </c>
      <c r="IG202" s="6">
        <f t="shared" si="796"/>
        <v>0</v>
      </c>
      <c r="IH202" s="6">
        <f t="shared" si="797"/>
        <v>0</v>
      </c>
      <c r="II202" s="193">
        <f t="shared" si="988"/>
        <v>5.7059071565182</v>
      </c>
      <c r="IJ202" s="193">
        <f t="shared" si="988"/>
        <v>4.1745731882913786</v>
      </c>
      <c r="IK202" s="193">
        <f t="shared" si="988"/>
        <v>3.8150380693314694</v>
      </c>
      <c r="IL202" s="193">
        <f t="shared" si="988"/>
        <v>3.9040600573940507</v>
      </c>
      <c r="IM202" s="205">
        <f t="shared" si="989"/>
        <v>56330.620523083278</v>
      </c>
      <c r="IQ202" s="3">
        <f t="shared" si="799"/>
        <v>0</v>
      </c>
      <c r="IR202" s="6">
        <f t="shared" si="800"/>
        <v>6.40919560559486</v>
      </c>
      <c r="IS202" s="6">
        <f t="shared" si="801"/>
        <v>0</v>
      </c>
      <c r="IT202" s="6">
        <f t="shared" si="802"/>
        <v>0</v>
      </c>
      <c r="IU202" s="193">
        <f t="shared" si="990"/>
        <v>5.6740334309306508</v>
      </c>
      <c r="IV202" s="193">
        <f t="shared" si="990"/>
        <v>4.2685958841051956</v>
      </c>
      <c r="IW202" s="193">
        <f t="shared" si="990"/>
        <v>3.8150380693314694</v>
      </c>
      <c r="IX202" s="193">
        <f t="shared" si="990"/>
        <v>3.9040600573940507</v>
      </c>
      <c r="IY202" s="212">
        <f t="shared" si="991"/>
        <v>56546.577303560967</v>
      </c>
      <c r="JC202" s="3">
        <f t="shared" si="804"/>
        <v>0</v>
      </c>
      <c r="JD202" s="6">
        <f t="shared" si="805"/>
        <v>6.2390399700480952</v>
      </c>
      <c r="JE202" s="6">
        <f t="shared" si="806"/>
        <v>0</v>
      </c>
      <c r="JF202" s="6">
        <f t="shared" si="807"/>
        <v>0</v>
      </c>
      <c r="JG202" s="193">
        <f t="shared" si="992"/>
        <v>5.6740334309306508</v>
      </c>
      <c r="JH202" s="193">
        <f t="shared" si="992"/>
        <v>4.2662106195744522</v>
      </c>
      <c r="JI202" s="193">
        <f t="shared" si="992"/>
        <v>3.8150380693314694</v>
      </c>
      <c r="JJ202" s="193">
        <f t="shared" si="992"/>
        <v>3.9040600573940507</v>
      </c>
      <c r="JK202" s="212">
        <f t="shared" si="993"/>
        <v>56540.619593220246</v>
      </c>
      <c r="JO202" s="3">
        <f t="shared" si="809"/>
        <v>0</v>
      </c>
      <c r="JP202" s="6">
        <f t="shared" si="810"/>
        <v>6.8062254218706482</v>
      </c>
      <c r="JQ202" s="6">
        <f t="shared" si="811"/>
        <v>0</v>
      </c>
      <c r="JR202" s="6">
        <f t="shared" si="812"/>
        <v>0</v>
      </c>
      <c r="JS202" s="193">
        <f t="shared" si="994"/>
        <v>5.6740334309306508</v>
      </c>
      <c r="JT202" s="193">
        <f t="shared" si="994"/>
        <v>4.2741394747516024</v>
      </c>
      <c r="JU202" s="193">
        <f t="shared" si="994"/>
        <v>3.8150380693314694</v>
      </c>
      <c r="JV202" s="193">
        <f t="shared" si="994"/>
        <v>3.9040600573940507</v>
      </c>
      <c r="JW202" s="205">
        <f t="shared" si="995"/>
        <v>56560.426036575147</v>
      </c>
      <c r="KA202" s="3">
        <f t="shared" si="814"/>
        <v>0</v>
      </c>
      <c r="KB202" s="6">
        <f t="shared" si="815"/>
        <v>0</v>
      </c>
      <c r="KC202" s="6">
        <f t="shared" si="816"/>
        <v>6.2861491826224594</v>
      </c>
      <c r="KD202" s="6">
        <f t="shared" si="817"/>
        <v>0</v>
      </c>
      <c r="KE202" s="193">
        <f t="shared" si="996"/>
        <v>5.6740334309306508</v>
      </c>
      <c r="KF202" s="193">
        <f t="shared" si="996"/>
        <v>4.1745731882913786</v>
      </c>
      <c r="KG202" s="193">
        <f t="shared" si="996"/>
        <v>3.944773467371312</v>
      </c>
      <c r="KH202" s="193">
        <f t="shared" si="996"/>
        <v>3.9040600573940507</v>
      </c>
      <c r="KI202" s="212">
        <f t="shared" si="997"/>
        <v>56947.949444329504</v>
      </c>
      <c r="KM202" s="3">
        <f t="shared" si="819"/>
        <v>0</v>
      </c>
      <c r="KN202" s="6">
        <f t="shared" si="820"/>
        <v>0</v>
      </c>
      <c r="KO202" s="6">
        <f t="shared" si="821"/>
        <v>5.5764226620037949</v>
      </c>
      <c r="KP202" s="6">
        <f t="shared" si="822"/>
        <v>0</v>
      </c>
      <c r="KQ202" s="193">
        <f t="shared" si="998"/>
        <v>5.6740334309306508</v>
      </c>
      <c r="KR202" s="193">
        <f t="shared" si="998"/>
        <v>4.1745731882913786</v>
      </c>
      <c r="KS202" s="193">
        <f t="shared" si="998"/>
        <v>3.9309410561236002</v>
      </c>
      <c r="KT202" s="193">
        <f t="shared" si="998"/>
        <v>3.9040600573940507</v>
      </c>
      <c r="KU202" s="212">
        <f t="shared" si="999"/>
        <v>56879.826393708914</v>
      </c>
      <c r="KY202" s="3">
        <f t="shared" si="824"/>
        <v>0</v>
      </c>
      <c r="KZ202" s="6">
        <f t="shared" si="825"/>
        <v>0</v>
      </c>
      <c r="LA202" s="6">
        <f t="shared" si="826"/>
        <v>6.5903176914590302</v>
      </c>
      <c r="LB202" s="6">
        <f t="shared" si="827"/>
        <v>0</v>
      </c>
      <c r="LC202" s="193">
        <f t="shared" si="1000"/>
        <v>5.6740334309306508</v>
      </c>
      <c r="LD202" s="193">
        <f t="shared" si="1000"/>
        <v>4.1745731882913786</v>
      </c>
      <c r="LE202" s="193">
        <f t="shared" si="1000"/>
        <v>3.9506435687211394</v>
      </c>
      <c r="LF202" s="193">
        <f t="shared" si="1000"/>
        <v>3.9040600573940507</v>
      </c>
      <c r="LG202" s="205">
        <f t="shared" si="1001"/>
        <v>56976.883678288148</v>
      </c>
      <c r="LK202" s="3">
        <f t="shared" si="829"/>
        <v>0</v>
      </c>
      <c r="LL202" s="6">
        <f t="shared" si="830"/>
        <v>0</v>
      </c>
      <c r="LM202" s="6">
        <f t="shared" si="831"/>
        <v>0</v>
      </c>
      <c r="LN202" s="6">
        <f t="shared" si="832"/>
        <v>5.4322209319231467</v>
      </c>
      <c r="LO202" s="193">
        <f t="shared" si="1002"/>
        <v>5.6740334309306508</v>
      </c>
      <c r="LP202" s="193">
        <f t="shared" si="1002"/>
        <v>4.1745731882913786</v>
      </c>
      <c r="LQ202" s="193">
        <f t="shared" si="1002"/>
        <v>3.8150380693314694</v>
      </c>
      <c r="LR202" s="193">
        <f t="shared" si="1002"/>
        <v>4.0079812396445433</v>
      </c>
      <c r="LS202" s="212">
        <f t="shared" si="1003"/>
        <v>57044.448259017983</v>
      </c>
      <c r="LW202" s="3">
        <f t="shared" si="834"/>
        <v>0</v>
      </c>
      <c r="LX202" s="6">
        <f t="shared" si="835"/>
        <v>0</v>
      </c>
      <c r="LY202" s="6">
        <f t="shared" si="836"/>
        <v>0</v>
      </c>
      <c r="LZ202" s="6">
        <f t="shared" si="837"/>
        <v>5.0639347670470016</v>
      </c>
      <c r="MA202" s="193">
        <f t="shared" si="1004"/>
        <v>5.6740334309306508</v>
      </c>
      <c r="MB202" s="193">
        <f t="shared" si="1004"/>
        <v>4.1745731882913786</v>
      </c>
      <c r="MC202" s="193">
        <f t="shared" si="1004"/>
        <v>3.8150380693314694</v>
      </c>
      <c r="MD202" s="193">
        <f t="shared" si="1004"/>
        <v>4.0012669752855787</v>
      </c>
      <c r="ME202" s="212">
        <f t="shared" si="1005"/>
        <v>56996.852543291148</v>
      </c>
      <c r="MI202" s="3">
        <f t="shared" si="839"/>
        <v>0</v>
      </c>
      <c r="MJ202" s="6">
        <f t="shared" si="840"/>
        <v>0</v>
      </c>
      <c r="MK202" s="6">
        <f t="shared" si="841"/>
        <v>0</v>
      </c>
      <c r="ML202" s="6">
        <f t="shared" si="842"/>
        <v>5.7544713261897744</v>
      </c>
      <c r="MM202" s="193">
        <f t="shared" si="1006"/>
        <v>5.6740334309306508</v>
      </c>
      <c r="MN202" s="193">
        <f t="shared" si="1006"/>
        <v>4.1745731882913786</v>
      </c>
      <c r="MO202" s="193">
        <f t="shared" si="1006"/>
        <v>3.8150380693314694</v>
      </c>
      <c r="MP202" s="193">
        <f t="shared" si="1006"/>
        <v>4.0138194662783651</v>
      </c>
      <c r="MQ202" s="205">
        <f t="shared" si="1007"/>
        <v>57085.866269440492</v>
      </c>
      <c r="MT202" s="3">
        <f t="shared" si="844"/>
        <v>6.892141208703463</v>
      </c>
      <c r="MU202" s="6">
        <f t="shared" si="845"/>
        <v>5.6718545182255404</v>
      </c>
      <c r="MV202" s="6">
        <f t="shared" si="846"/>
        <v>5.8298964193676026</v>
      </c>
      <c r="MW202" s="6">
        <f t="shared" si="847"/>
        <v>5.5242924731421832</v>
      </c>
      <c r="MX202" s="193">
        <f t="shared" si="1008"/>
        <v>5.6974252175852236</v>
      </c>
      <c r="MY202" s="193">
        <f t="shared" si="1008"/>
        <v>4.2582183948704433</v>
      </c>
      <c r="MZ202" s="193">
        <f t="shared" si="1008"/>
        <v>3.9359031963465871</v>
      </c>
      <c r="NA202" s="193">
        <f t="shared" si="1008"/>
        <v>4.0096527853456685</v>
      </c>
      <c r="NB202" s="212">
        <f t="shared" si="1009"/>
        <v>57883.482633995714</v>
      </c>
      <c r="NF202" s="3">
        <f t="shared" si="849"/>
        <v>6.8921412087034621</v>
      </c>
      <c r="NG202" s="6">
        <f t="shared" si="850"/>
        <v>0</v>
      </c>
      <c r="NH202" s="6">
        <f t="shared" si="851"/>
        <v>0</v>
      </c>
      <c r="NI202" s="6">
        <f t="shared" si="852"/>
        <v>0</v>
      </c>
      <c r="NJ202" s="193">
        <f t="shared" si="1010"/>
        <v>5.6974252175852236</v>
      </c>
      <c r="NK202" s="193">
        <f t="shared" si="1010"/>
        <v>4.1745731882913786</v>
      </c>
      <c r="NL202" s="193">
        <f t="shared" si="1010"/>
        <v>3.8150380693314694</v>
      </c>
      <c r="NM202" s="193">
        <f t="shared" si="1010"/>
        <v>3.9040600573940507</v>
      </c>
      <c r="NN202" s="212">
        <f t="shared" si="1011"/>
        <v>56325.720723460348</v>
      </c>
      <c r="NR202" s="3">
        <f t="shared" si="854"/>
        <v>0</v>
      </c>
      <c r="NS202" s="6">
        <f t="shared" si="855"/>
        <v>5.6718545182255404</v>
      </c>
      <c r="NT202" s="6">
        <f t="shared" si="856"/>
        <v>0</v>
      </c>
      <c r="NU202" s="6">
        <f t="shared" si="857"/>
        <v>0</v>
      </c>
      <c r="NV202" s="193">
        <f t="shared" si="1012"/>
        <v>5.6740334309306508</v>
      </c>
      <c r="NW202" s="193">
        <f t="shared" si="1012"/>
        <v>4.2582183948704433</v>
      </c>
      <c r="NX202" s="193">
        <f t="shared" si="1012"/>
        <v>3.8150380693314694</v>
      </c>
      <c r="NY202" s="193">
        <f t="shared" si="1012"/>
        <v>3.9040600573940507</v>
      </c>
      <c r="NZ202" s="212">
        <f t="shared" si="1013"/>
        <v>56520.661870708478</v>
      </c>
      <c r="OD202" s="3">
        <f t="shared" si="859"/>
        <v>0</v>
      </c>
      <c r="OE202" s="6">
        <f t="shared" si="860"/>
        <v>0</v>
      </c>
      <c r="OF202" s="6">
        <f t="shared" si="861"/>
        <v>5.8298964193676026</v>
      </c>
      <c r="OG202" s="6">
        <f t="shared" si="862"/>
        <v>0</v>
      </c>
      <c r="OH202" s="193">
        <f t="shared" si="1014"/>
        <v>5.6740334309306508</v>
      </c>
      <c r="OI202" s="193">
        <f t="shared" si="1014"/>
        <v>4.1745731882913786</v>
      </c>
      <c r="OJ202" s="193">
        <f t="shared" si="1014"/>
        <v>3.9359031963465871</v>
      </c>
      <c r="OK202" s="193">
        <f t="shared" si="1014"/>
        <v>3.9040600573940507</v>
      </c>
      <c r="OL202" s="212">
        <f t="shared" si="1015"/>
        <v>56904.254991051319</v>
      </c>
      <c r="OP202" s="3">
        <f t="shared" si="864"/>
        <v>0</v>
      </c>
      <c r="OQ202" s="6">
        <f t="shared" si="865"/>
        <v>0</v>
      </c>
      <c r="OR202" s="6">
        <f t="shared" si="866"/>
        <v>0</v>
      </c>
      <c r="OS202" s="6">
        <f t="shared" si="867"/>
        <v>5.5242924731421832</v>
      </c>
      <c r="OT202" s="193">
        <f t="shared" si="1016"/>
        <v>5.6740334309306508</v>
      </c>
      <c r="OU202" s="193">
        <f t="shared" si="1016"/>
        <v>4.1745731882913786</v>
      </c>
      <c r="OV202" s="193">
        <f t="shared" si="1016"/>
        <v>3.8150380693314694</v>
      </c>
      <c r="OW202" s="193">
        <f t="shared" si="1016"/>
        <v>4.0096527853456685</v>
      </c>
      <c r="OX202" s="232">
        <f t="shared" si="1017"/>
        <v>57056.303599949038</v>
      </c>
    </row>
    <row r="203" spans="2:414" x14ac:dyDescent="0.2">
      <c r="B203" s="81">
        <v>45584</v>
      </c>
      <c r="C203">
        <v>147</v>
      </c>
      <c r="D203">
        <v>11.351360033708509</v>
      </c>
      <c r="E203">
        <v>0</v>
      </c>
      <c r="F203">
        <v>0</v>
      </c>
      <c r="G203">
        <v>0</v>
      </c>
      <c r="H203">
        <v>0</v>
      </c>
      <c r="I203">
        <v>0</v>
      </c>
      <c r="J203">
        <v>0</v>
      </c>
      <c r="K203">
        <v>0</v>
      </c>
      <c r="L203">
        <v>1</v>
      </c>
      <c r="M203">
        <v>0</v>
      </c>
      <c r="N203">
        <v>0</v>
      </c>
      <c r="O203">
        <v>0</v>
      </c>
      <c r="P203">
        <v>0</v>
      </c>
      <c r="Q203">
        <v>1</v>
      </c>
      <c r="R203">
        <v>0</v>
      </c>
      <c r="S203">
        <v>0</v>
      </c>
      <c r="T203">
        <v>21609</v>
      </c>
      <c r="U203">
        <v>7.2634008522020705</v>
      </c>
      <c r="V203">
        <v>5.6793814748303344</v>
      </c>
      <c r="W203">
        <v>5.0765973603072707</v>
      </c>
      <c r="X203">
        <v>4.6014349354616986</v>
      </c>
      <c r="Y203" s="3">
        <v>1135.8949245218921</v>
      </c>
      <c r="Z203" s="3">
        <v>227.75620353330362</v>
      </c>
      <c r="AA203" s="3">
        <v>114.849445528543</v>
      </c>
      <c r="AB203" s="3">
        <v>50.023738071884281</v>
      </c>
      <c r="AC203">
        <v>1</v>
      </c>
      <c r="AD203">
        <v>1</v>
      </c>
      <c r="AE203" s="6"/>
      <c r="AF203" s="1" t="s">
        <v>2</v>
      </c>
      <c r="AG203">
        <v>147</v>
      </c>
      <c r="AH203" s="189">
        <v>45584</v>
      </c>
      <c r="AI203">
        <f t="shared" si="869"/>
        <v>10</v>
      </c>
      <c r="AJ203">
        <v>147</v>
      </c>
      <c r="AK203">
        <v>1</v>
      </c>
      <c r="AL203">
        <v>1</v>
      </c>
      <c r="AM203">
        <v>0</v>
      </c>
      <c r="AN203">
        <v>0</v>
      </c>
      <c r="AO203">
        <v>1</v>
      </c>
      <c r="AP203">
        <v>0</v>
      </c>
      <c r="AQ203">
        <v>0</v>
      </c>
      <c r="AS203" s="37"/>
      <c r="AT203" s="37"/>
      <c r="AU203" s="6">
        <f t="shared" si="870"/>
        <v>0</v>
      </c>
      <c r="AV203" s="6">
        <f t="shared" si="871"/>
        <v>0</v>
      </c>
      <c r="AW203" s="6">
        <f t="shared" si="872"/>
        <v>0</v>
      </c>
      <c r="AX203" s="6">
        <f t="shared" si="873"/>
        <v>0</v>
      </c>
      <c r="AY203" s="193">
        <f t="shared" si="874"/>
        <v>5.6740334309306508</v>
      </c>
      <c r="AZ203" s="193">
        <f t="shared" si="875"/>
        <v>4.1745731882913786</v>
      </c>
      <c r="BA203" s="193">
        <f t="shared" si="876"/>
        <v>3.8150380693314694</v>
      </c>
      <c r="BB203" s="193">
        <f t="shared" si="877"/>
        <v>3.9040600573940507</v>
      </c>
      <c r="BC203" s="72">
        <f t="shared" si="878"/>
        <v>56312.210093717425</v>
      </c>
      <c r="BG203" s="3">
        <f t="shared" si="879"/>
        <v>7.1181328351580291</v>
      </c>
      <c r="BH203" s="6">
        <f t="shared" si="880"/>
        <v>0</v>
      </c>
      <c r="BI203" s="6">
        <f t="shared" si="881"/>
        <v>0</v>
      </c>
      <c r="BJ203" s="6">
        <f t="shared" si="882"/>
        <v>0</v>
      </c>
      <c r="BK203" s="193">
        <f t="shared" si="883"/>
        <v>5.698183039997625</v>
      </c>
      <c r="BL203" s="193">
        <f t="shared" si="884"/>
        <v>4.1745731882913786</v>
      </c>
      <c r="BM203" s="193">
        <f t="shared" si="885"/>
        <v>3.8150380693314694</v>
      </c>
      <c r="BN203" s="193">
        <f t="shared" si="886"/>
        <v>3.9040600573940507</v>
      </c>
      <c r="BO203" s="72">
        <f t="shared" si="887"/>
        <v>56326.158480785911</v>
      </c>
      <c r="BS203" s="3">
        <f t="shared" si="888"/>
        <v>7.1181552622562085</v>
      </c>
      <c r="BT203" s="6">
        <f t="shared" si="889"/>
        <v>0</v>
      </c>
      <c r="BU203" s="6">
        <f t="shared" si="890"/>
        <v>0</v>
      </c>
      <c r="BV203" s="6">
        <f t="shared" si="891"/>
        <v>0</v>
      </c>
      <c r="BW203" s="193">
        <f t="shared" si="892"/>
        <v>5.6981831151743867</v>
      </c>
      <c r="BX203" s="193">
        <f t="shared" si="893"/>
        <v>4.1745731882913786</v>
      </c>
      <c r="BY203" s="193">
        <f t="shared" si="1018"/>
        <v>3.8150380693314694</v>
      </c>
      <c r="BZ203" s="193">
        <f t="shared" si="894"/>
        <v>3.9040600573940507</v>
      </c>
      <c r="CA203" s="72">
        <f t="shared" si="895"/>
        <v>56326.158480785911</v>
      </c>
      <c r="CE203" s="3">
        <f t="shared" si="896"/>
        <v>0</v>
      </c>
      <c r="CF203" s="6">
        <f t="shared" si="897"/>
        <v>5.6793814748303344</v>
      </c>
      <c r="CG203" s="6">
        <f t="shared" si="898"/>
        <v>0</v>
      </c>
      <c r="CH203" s="6">
        <f t="shared" si="899"/>
        <v>0</v>
      </c>
      <c r="CI203" s="193">
        <f t="shared" si="900"/>
        <v>5.6740334309306508</v>
      </c>
      <c r="CJ203" s="193">
        <f t="shared" si="901"/>
        <v>4.2583248767082393</v>
      </c>
      <c r="CK203" s="193">
        <f t="shared" si="1019"/>
        <v>3.8150380693314694</v>
      </c>
      <c r="CL203" s="193">
        <f t="shared" si="902"/>
        <v>3.9040600573940507</v>
      </c>
      <c r="CM203" s="72">
        <f t="shared" si="903"/>
        <v>56520.927724702517</v>
      </c>
      <c r="CQ203" s="3">
        <f t="shared" si="904"/>
        <v>0</v>
      </c>
      <c r="CR203" s="6">
        <f t="shared" si="905"/>
        <v>5.6794432428065473</v>
      </c>
      <c r="CS203" s="6">
        <f t="shared" si="906"/>
        <v>0</v>
      </c>
      <c r="CT203" s="6">
        <f t="shared" si="907"/>
        <v>0</v>
      </c>
      <c r="CU203" s="193">
        <f t="shared" si="908"/>
        <v>5.6740334309306508</v>
      </c>
      <c r="CV203" s="193">
        <f t="shared" si="909"/>
        <v>4.2583257504763417</v>
      </c>
      <c r="CW203" s="193">
        <f t="shared" si="1020"/>
        <v>3.8150380693314694</v>
      </c>
      <c r="CX203" s="193">
        <f t="shared" si="910"/>
        <v>3.9040600573940507</v>
      </c>
      <c r="CY203" s="72">
        <f t="shared" si="911"/>
        <v>56520.929906250909</v>
      </c>
      <c r="DC203" s="3">
        <f t="shared" si="912"/>
        <v>0</v>
      </c>
      <c r="DD203" s="6">
        <f t="shared" si="913"/>
        <v>0</v>
      </c>
      <c r="DE203" s="6">
        <f t="shared" si="914"/>
        <v>5.3304272283226348</v>
      </c>
      <c r="DF203" s="6">
        <f t="shared" si="915"/>
        <v>0</v>
      </c>
      <c r="DG203" s="193">
        <f t="shared" si="916"/>
        <v>5.6740334309306508</v>
      </c>
      <c r="DH203" s="193">
        <f t="shared" si="917"/>
        <v>4.1745731882913786</v>
      </c>
      <c r="DI203" s="193">
        <f t="shared" si="1021"/>
        <v>3.9261016566308422</v>
      </c>
      <c r="DJ203" s="193">
        <f t="shared" si="918"/>
        <v>3.9040600573940507</v>
      </c>
      <c r="DK203" s="72">
        <f t="shared" si="919"/>
        <v>56856.012149679547</v>
      </c>
      <c r="DO203" s="3">
        <f t="shared" si="920"/>
        <v>0</v>
      </c>
      <c r="DP203" s="6">
        <f t="shared" si="921"/>
        <v>0</v>
      </c>
      <c r="DQ203" s="6">
        <f t="shared" si="922"/>
        <v>5.0766954036553473</v>
      </c>
      <c r="DR203" s="6">
        <f t="shared" si="923"/>
        <v>0</v>
      </c>
      <c r="DS203" s="193">
        <f t="shared" si="924"/>
        <v>5.6740334309306508</v>
      </c>
      <c r="DT203" s="193">
        <f t="shared" si="925"/>
        <v>4.1745731882913786</v>
      </c>
      <c r="DU203" s="193">
        <f t="shared" si="1022"/>
        <v>3.9210854032203457</v>
      </c>
      <c r="DV203" s="193">
        <f t="shared" si="926"/>
        <v>3.9040600573940507</v>
      </c>
      <c r="DW203" s="72">
        <f t="shared" si="927"/>
        <v>56831.338147249851</v>
      </c>
      <c r="EA203" s="3">
        <f t="shared" si="928"/>
        <v>0</v>
      </c>
      <c r="EB203" s="6">
        <f t="shared" si="929"/>
        <v>0</v>
      </c>
      <c r="EC203" s="6">
        <f t="shared" si="930"/>
        <v>0</v>
      </c>
      <c r="ED203" s="6">
        <f t="shared" si="931"/>
        <v>13.804304806385096</v>
      </c>
      <c r="EE203" s="193">
        <f t="shared" si="932"/>
        <v>5.6740334309306508</v>
      </c>
      <c r="EF203" s="193">
        <f t="shared" si="933"/>
        <v>4.1745731882913786</v>
      </c>
      <c r="EG203" s="193">
        <f t="shared" si="1023"/>
        <v>3.8150380693314694</v>
      </c>
      <c r="EH203" s="193">
        <f t="shared" si="934"/>
        <v>4.1495859110755866</v>
      </c>
      <c r="EI203" s="72">
        <f t="shared" si="935"/>
        <v>58057.558130886224</v>
      </c>
      <c r="EM203" s="3">
        <f t="shared" si="936"/>
        <v>0</v>
      </c>
      <c r="EN203" s="6">
        <f t="shared" si="937"/>
        <v>0</v>
      </c>
      <c r="EO203" s="6">
        <f t="shared" si="938"/>
        <v>0</v>
      </c>
      <c r="EP203" s="6">
        <f t="shared" si="939"/>
        <v>4.6015485033799051</v>
      </c>
      <c r="EQ203" s="193">
        <f t="shared" si="940"/>
        <v>5.6740334309306508</v>
      </c>
      <c r="ER203" s="193">
        <f t="shared" si="941"/>
        <v>4.1745731882913786</v>
      </c>
      <c r="ES203" s="193">
        <f t="shared" si="1024"/>
        <v>3.8150380693314694</v>
      </c>
      <c r="ET203" s="193">
        <f t="shared" si="942"/>
        <v>3.9927728251789758</v>
      </c>
      <c r="EU203" s="72">
        <f t="shared" si="943"/>
        <v>56936.696563407488</v>
      </c>
      <c r="EY203" s="3">
        <f t="shared" si="944"/>
        <v>7.1181328351580291</v>
      </c>
      <c r="EZ203" s="6">
        <f t="shared" si="945"/>
        <v>5.6793814748303344</v>
      </c>
      <c r="FA203" s="6">
        <f t="shared" si="946"/>
        <v>5.3304272283226348</v>
      </c>
      <c r="FB203" s="6">
        <f t="shared" si="947"/>
        <v>13.804304806385096</v>
      </c>
      <c r="FC203" s="193">
        <f t="shared" si="948"/>
        <v>5.698183039997625</v>
      </c>
      <c r="FD203" s="193">
        <f t="shared" si="949"/>
        <v>4.2583248767082393</v>
      </c>
      <c r="FE203" s="193">
        <f t="shared" si="1025"/>
        <v>3.9261016566308422</v>
      </c>
      <c r="FF203" s="193">
        <f t="shared" si="950"/>
        <v>4.1495859110755866</v>
      </c>
      <c r="FG203" s="72">
        <f t="shared" si="951"/>
        <v>58850.052944738571</v>
      </c>
      <c r="FK203" s="3">
        <f t="shared" si="952"/>
        <v>7.2634232793002509</v>
      </c>
      <c r="FL203" s="6">
        <f t="shared" si="953"/>
        <v>5.6794432428065473</v>
      </c>
      <c r="FM203" s="6">
        <f t="shared" si="954"/>
        <v>5.0766954036553473</v>
      </c>
      <c r="FN203" s="6">
        <f t="shared" si="955"/>
        <v>4.6015485033799051</v>
      </c>
      <c r="FO203" s="193">
        <f t="shared" si="956"/>
        <v>5.6986699423429101</v>
      </c>
      <c r="FP203" s="193">
        <f t="shared" si="957"/>
        <v>4.2583257504763417</v>
      </c>
      <c r="FQ203" s="193">
        <f t="shared" si="1026"/>
        <v>3.9210854032203457</v>
      </c>
      <c r="FR203" s="193">
        <f t="shared" si="958"/>
        <v>3.9927728251789758</v>
      </c>
      <c r="FS203" s="205">
        <f t="shared" si="959"/>
        <v>57689.135433851196</v>
      </c>
      <c r="FW203" s="3">
        <f t="shared" si="960"/>
        <v>8.3529109800323802</v>
      </c>
      <c r="FX203" s="6">
        <f t="shared" si="961"/>
        <v>6.4177010665582772</v>
      </c>
      <c r="FY203" s="6">
        <f t="shared" si="962"/>
        <v>6.2949807267810156</v>
      </c>
      <c r="FZ203" s="6">
        <f t="shared" si="963"/>
        <v>5.4296932238448044</v>
      </c>
      <c r="GA203" s="193">
        <f t="shared" si="964"/>
        <v>5.7023135364001787</v>
      </c>
      <c r="GB203" s="193">
        <f t="shared" si="965"/>
        <v>4.2687149656223875</v>
      </c>
      <c r="GC203" s="193">
        <f t="shared" si="1027"/>
        <v>3.9449443926037184</v>
      </c>
      <c r="GD203" s="193">
        <f t="shared" si="966"/>
        <v>4.0079353100349469</v>
      </c>
      <c r="GE203" s="72">
        <f t="shared" si="967"/>
        <v>57946.183558060366</v>
      </c>
      <c r="GI203" s="3">
        <f t="shared" si="968"/>
        <v>7.9897409374222779</v>
      </c>
      <c r="GJ203" s="6">
        <f t="shared" si="969"/>
        <v>6.247319622313368</v>
      </c>
      <c r="GK203" s="6">
        <f t="shared" si="970"/>
        <v>5.584257096337998</v>
      </c>
      <c r="GL203" s="6">
        <f t="shared" si="971"/>
        <v>5.0615784290078691</v>
      </c>
      <c r="GM203" s="193">
        <f t="shared" si="972"/>
        <v>5.7011004545505184</v>
      </c>
      <c r="GN203" s="193">
        <f t="shared" si="973"/>
        <v>4.2663268166330575</v>
      </c>
      <c r="GO203" s="193">
        <f t="shared" si="1028"/>
        <v>3.9310947966099756</v>
      </c>
      <c r="GP203" s="193">
        <f t="shared" si="974"/>
        <v>4.0012238711652728</v>
      </c>
      <c r="GQ203" s="72">
        <f t="shared" si="975"/>
        <v>57821.690959511092</v>
      </c>
      <c r="GU203" s="3">
        <f t="shared" si="976"/>
        <v>9.4424211078626925</v>
      </c>
      <c r="GV203" s="6">
        <f t="shared" si="977"/>
        <v>6.8152577697964007</v>
      </c>
      <c r="GW203" s="6">
        <f t="shared" si="978"/>
        <v>6.5995765683994518</v>
      </c>
      <c r="GX203" s="6">
        <f t="shared" si="979"/>
        <v>5.7517936693271228</v>
      </c>
      <c r="GY203" s="193">
        <f t="shared" si="980"/>
        <v>5.7059439774567871</v>
      </c>
      <c r="GZ203" s="193">
        <f t="shared" si="981"/>
        <v>4.2742652334868501</v>
      </c>
      <c r="HA203" s="193">
        <f t="shared" si="1029"/>
        <v>3.950821715069865</v>
      </c>
      <c r="HB203" s="193">
        <f t="shared" si="982"/>
        <v>4.0137710951988108</v>
      </c>
      <c r="HC203" s="205">
        <f t="shared" si="983"/>
        <v>58034.124564467042</v>
      </c>
      <c r="HG203" s="3">
        <f t="shared" si="785"/>
        <v>8.3529109800323802</v>
      </c>
      <c r="HH203" s="6">
        <f t="shared" si="786"/>
        <v>0</v>
      </c>
      <c r="HI203" s="6">
        <f t="shared" si="787"/>
        <v>0</v>
      </c>
      <c r="HJ203" s="6">
        <f t="shared" si="788"/>
        <v>0</v>
      </c>
      <c r="HK203" s="193">
        <f t="shared" si="984"/>
        <v>5.7023135364001787</v>
      </c>
      <c r="HL203" s="193">
        <f t="shared" si="984"/>
        <v>4.1745731882913786</v>
      </c>
      <c r="HM203" s="193">
        <f t="shared" si="984"/>
        <v>3.8150380693314694</v>
      </c>
      <c r="HN203" s="193">
        <f t="shared" si="984"/>
        <v>3.9040600573940507</v>
      </c>
      <c r="HO203" s="212">
        <f t="shared" si="985"/>
        <v>56328.544528431077</v>
      </c>
      <c r="HS203" s="3">
        <f t="shared" si="789"/>
        <v>7.9897409374222779</v>
      </c>
      <c r="HT203" s="6">
        <f t="shared" si="790"/>
        <v>0</v>
      </c>
      <c r="HU203" s="6">
        <f t="shared" si="791"/>
        <v>0</v>
      </c>
      <c r="HV203" s="6">
        <f t="shared" si="792"/>
        <v>0</v>
      </c>
      <c r="HW203" s="193">
        <f t="shared" si="986"/>
        <v>5.7011004545505184</v>
      </c>
      <c r="HX203" s="193">
        <f t="shared" si="986"/>
        <v>4.1745731882913786</v>
      </c>
      <c r="HY203" s="193">
        <f t="shared" si="986"/>
        <v>3.8150380693314694</v>
      </c>
      <c r="HZ203" s="193">
        <f t="shared" si="986"/>
        <v>3.9040600573940507</v>
      </c>
      <c r="IA203" s="212">
        <f t="shared" si="987"/>
        <v>56327.843761716955</v>
      </c>
      <c r="IE203" s="3">
        <f t="shared" si="794"/>
        <v>9.4424211078626925</v>
      </c>
      <c r="IF203" s="6">
        <f t="shared" si="795"/>
        <v>0</v>
      </c>
      <c r="IG203" s="6">
        <f t="shared" si="796"/>
        <v>0</v>
      </c>
      <c r="IH203" s="6">
        <f t="shared" si="797"/>
        <v>0</v>
      </c>
      <c r="II203" s="193">
        <f t="shared" si="988"/>
        <v>5.7059439774567871</v>
      </c>
      <c r="IJ203" s="193">
        <f t="shared" si="988"/>
        <v>4.1745731882913786</v>
      </c>
      <c r="IK203" s="193">
        <f t="shared" si="988"/>
        <v>3.8150380693314694</v>
      </c>
      <c r="IL203" s="193">
        <f t="shared" si="988"/>
        <v>3.9040600573940507</v>
      </c>
      <c r="IM203" s="205">
        <f t="shared" si="989"/>
        <v>56330.641794528798</v>
      </c>
      <c r="IQ203" s="3">
        <f t="shared" si="799"/>
        <v>0</v>
      </c>
      <c r="IR203" s="6">
        <f t="shared" si="800"/>
        <v>6.4177010665582772</v>
      </c>
      <c r="IS203" s="6">
        <f t="shared" si="801"/>
        <v>0</v>
      </c>
      <c r="IT203" s="6">
        <f t="shared" si="802"/>
        <v>0</v>
      </c>
      <c r="IU203" s="193">
        <f t="shared" si="990"/>
        <v>5.6740334309306508</v>
      </c>
      <c r="IV203" s="193">
        <f t="shared" si="990"/>
        <v>4.2687149656223875</v>
      </c>
      <c r="IW203" s="193">
        <f t="shared" si="990"/>
        <v>3.8150380693314694</v>
      </c>
      <c r="IX203" s="193">
        <f t="shared" si="990"/>
        <v>3.9040600573940507</v>
      </c>
      <c r="IY203" s="212">
        <f t="shared" si="991"/>
        <v>56546.874751671974</v>
      </c>
      <c r="JC203" s="3">
        <f t="shared" si="804"/>
        <v>0</v>
      </c>
      <c r="JD203" s="6">
        <f t="shared" si="805"/>
        <v>6.247319622313368</v>
      </c>
      <c r="JE203" s="6">
        <f t="shared" si="806"/>
        <v>0</v>
      </c>
      <c r="JF203" s="6">
        <f t="shared" si="807"/>
        <v>0</v>
      </c>
      <c r="JG203" s="193">
        <f t="shared" si="992"/>
        <v>5.6740334309306508</v>
      </c>
      <c r="JH203" s="193">
        <f t="shared" si="992"/>
        <v>4.2663268166330575</v>
      </c>
      <c r="JI203" s="193">
        <f t="shared" si="992"/>
        <v>3.8150380693314694</v>
      </c>
      <c r="JJ203" s="193">
        <f t="shared" si="992"/>
        <v>3.9040600573940507</v>
      </c>
      <c r="JK203" s="212">
        <f t="shared" si="993"/>
        <v>56540.909805779738</v>
      </c>
      <c r="JO203" s="3">
        <f t="shared" si="809"/>
        <v>0</v>
      </c>
      <c r="JP203" s="6">
        <f t="shared" si="810"/>
        <v>6.8152577697964007</v>
      </c>
      <c r="JQ203" s="6">
        <f t="shared" si="811"/>
        <v>0</v>
      </c>
      <c r="JR203" s="6">
        <f t="shared" si="812"/>
        <v>0</v>
      </c>
      <c r="JS203" s="193">
        <f t="shared" si="994"/>
        <v>5.6740334309306508</v>
      </c>
      <c r="JT203" s="193">
        <f t="shared" si="994"/>
        <v>4.2742652334868501</v>
      </c>
      <c r="JU203" s="193">
        <f t="shared" si="994"/>
        <v>3.8150380693314694</v>
      </c>
      <c r="JV203" s="193">
        <f t="shared" si="994"/>
        <v>3.9040600573940507</v>
      </c>
      <c r="JW203" s="205">
        <f t="shared" si="995"/>
        <v>56560.740240373183</v>
      </c>
      <c r="KA203" s="3">
        <f t="shared" si="814"/>
        <v>0</v>
      </c>
      <c r="KB203" s="6">
        <f t="shared" si="815"/>
        <v>0</v>
      </c>
      <c r="KC203" s="6">
        <f t="shared" si="816"/>
        <v>6.2949807267810156</v>
      </c>
      <c r="KD203" s="6">
        <f t="shared" si="817"/>
        <v>0</v>
      </c>
      <c r="KE203" s="193">
        <f t="shared" si="996"/>
        <v>5.6740334309306508</v>
      </c>
      <c r="KF203" s="193">
        <f t="shared" si="996"/>
        <v>4.1745731882913786</v>
      </c>
      <c r="KG203" s="193">
        <f t="shared" si="996"/>
        <v>3.9449443926037184</v>
      </c>
      <c r="KH203" s="193">
        <f t="shared" si="996"/>
        <v>3.9040600573940507</v>
      </c>
      <c r="KI203" s="212">
        <f t="shared" si="997"/>
        <v>56948.791741757828</v>
      </c>
      <c r="KM203" s="3">
        <f t="shared" si="819"/>
        <v>0</v>
      </c>
      <c r="KN203" s="6">
        <f t="shared" si="820"/>
        <v>0</v>
      </c>
      <c r="KO203" s="6">
        <f t="shared" si="821"/>
        <v>5.584257096337998</v>
      </c>
      <c r="KP203" s="6">
        <f t="shared" si="822"/>
        <v>0</v>
      </c>
      <c r="KQ203" s="193">
        <f t="shared" si="998"/>
        <v>5.6740334309306508</v>
      </c>
      <c r="KR203" s="193">
        <f t="shared" si="998"/>
        <v>4.1745731882913786</v>
      </c>
      <c r="KS203" s="193">
        <f t="shared" si="998"/>
        <v>3.9310947966099756</v>
      </c>
      <c r="KT203" s="193">
        <f t="shared" si="998"/>
        <v>3.9040600573940507</v>
      </c>
      <c r="KU203" s="212">
        <f t="shared" si="999"/>
        <v>56880.583100087439</v>
      </c>
      <c r="KY203" s="3">
        <f t="shared" si="824"/>
        <v>0</v>
      </c>
      <c r="KZ203" s="6">
        <f t="shared" si="825"/>
        <v>0</v>
      </c>
      <c r="LA203" s="6">
        <f t="shared" si="826"/>
        <v>6.5995765683994518</v>
      </c>
      <c r="LB203" s="6">
        <f t="shared" si="827"/>
        <v>0</v>
      </c>
      <c r="LC203" s="193">
        <f t="shared" si="1000"/>
        <v>5.6740334309306508</v>
      </c>
      <c r="LD203" s="193">
        <f t="shared" si="1000"/>
        <v>4.1745731882913786</v>
      </c>
      <c r="LE203" s="193">
        <f t="shared" si="1000"/>
        <v>3.950821715069865</v>
      </c>
      <c r="LF203" s="193">
        <f t="shared" si="1000"/>
        <v>3.9040600573940507</v>
      </c>
      <c r="LG203" s="205">
        <f t="shared" si="1001"/>
        <v>56977.762006753997</v>
      </c>
      <c r="LK203" s="3">
        <f t="shared" si="829"/>
        <v>0</v>
      </c>
      <c r="LL203" s="6">
        <f t="shared" si="830"/>
        <v>0</v>
      </c>
      <c r="LM203" s="6">
        <f t="shared" si="831"/>
        <v>0</v>
      </c>
      <c r="LN203" s="6">
        <f t="shared" si="832"/>
        <v>5.4296932238448044</v>
      </c>
      <c r="LO203" s="193">
        <f t="shared" si="1002"/>
        <v>5.6740334309306508</v>
      </c>
      <c r="LP203" s="193">
        <f t="shared" si="1002"/>
        <v>4.1745731882913786</v>
      </c>
      <c r="LQ203" s="193">
        <f t="shared" si="1002"/>
        <v>3.8150380693314694</v>
      </c>
      <c r="LR203" s="193">
        <f t="shared" si="1002"/>
        <v>4.0079353100349469</v>
      </c>
      <c r="LS203" s="212">
        <f t="shared" si="1003"/>
        <v>57044.122540701253</v>
      </c>
      <c r="LW203" s="3">
        <f t="shared" si="834"/>
        <v>0</v>
      </c>
      <c r="LX203" s="6">
        <f t="shared" si="835"/>
        <v>0</v>
      </c>
      <c r="LY203" s="6">
        <f t="shared" si="836"/>
        <v>0</v>
      </c>
      <c r="LZ203" s="6">
        <f t="shared" si="837"/>
        <v>5.0615784290078691</v>
      </c>
      <c r="MA203" s="193">
        <f t="shared" si="1004"/>
        <v>5.6740334309306508</v>
      </c>
      <c r="MB203" s="193">
        <f t="shared" si="1004"/>
        <v>4.1745731882913786</v>
      </c>
      <c r="MC203" s="193">
        <f t="shared" si="1004"/>
        <v>3.8150380693314694</v>
      </c>
      <c r="MD203" s="193">
        <f t="shared" si="1004"/>
        <v>4.0012238711652728</v>
      </c>
      <c r="ME203" s="212">
        <f t="shared" si="1005"/>
        <v>56996.547117448827</v>
      </c>
      <c r="MI203" s="3">
        <f t="shared" si="839"/>
        <v>0</v>
      </c>
      <c r="MJ203" s="6">
        <f t="shared" si="840"/>
        <v>0</v>
      </c>
      <c r="MK203" s="6">
        <f t="shared" si="841"/>
        <v>0</v>
      </c>
      <c r="ML203" s="6">
        <f t="shared" si="842"/>
        <v>5.7517936693271228</v>
      </c>
      <c r="MM203" s="193">
        <f t="shared" si="1006"/>
        <v>5.6740334309306508</v>
      </c>
      <c r="MN203" s="193">
        <f t="shared" si="1006"/>
        <v>4.1745731882913786</v>
      </c>
      <c r="MO203" s="193">
        <f t="shared" si="1006"/>
        <v>3.8150380693314694</v>
      </c>
      <c r="MP203" s="193">
        <f t="shared" si="1006"/>
        <v>4.0137710951988108</v>
      </c>
      <c r="MQ203" s="205">
        <f t="shared" si="1007"/>
        <v>57085.522987976176</v>
      </c>
      <c r="MT203" s="3">
        <f t="shared" si="844"/>
        <v>6.9002308095919664</v>
      </c>
      <c r="MU203" s="6">
        <f t="shared" si="845"/>
        <v>5.6793814748303344</v>
      </c>
      <c r="MV203" s="6">
        <f t="shared" si="846"/>
        <v>5.8380869643533613</v>
      </c>
      <c r="MW203" s="6">
        <f t="shared" si="847"/>
        <v>5.5217219225540379</v>
      </c>
      <c r="MX203" s="193">
        <f t="shared" si="1008"/>
        <v>5.6974523545249385</v>
      </c>
      <c r="MY203" s="193">
        <f t="shared" si="1008"/>
        <v>4.2583248767082393</v>
      </c>
      <c r="MZ203" s="193">
        <f t="shared" si="1008"/>
        <v>3.9360631289589434</v>
      </c>
      <c r="NA203" s="193">
        <f t="shared" si="1008"/>
        <v>4.0096061552612516</v>
      </c>
      <c r="NB203" s="212">
        <f t="shared" si="1009"/>
        <v>57884.23652952104</v>
      </c>
      <c r="NF203" s="3">
        <f t="shared" si="849"/>
        <v>6.9002308095919656</v>
      </c>
      <c r="NG203" s="6">
        <f t="shared" si="850"/>
        <v>0</v>
      </c>
      <c r="NH203" s="6">
        <f t="shared" si="851"/>
        <v>0</v>
      </c>
      <c r="NI203" s="6">
        <f t="shared" si="852"/>
        <v>0</v>
      </c>
      <c r="NJ203" s="193">
        <f t="shared" si="1010"/>
        <v>5.6974523545249385</v>
      </c>
      <c r="NK203" s="193">
        <f t="shared" si="1010"/>
        <v>4.1745731882913786</v>
      </c>
      <c r="NL203" s="193">
        <f t="shared" si="1010"/>
        <v>3.8150380693314694</v>
      </c>
      <c r="NM203" s="193">
        <f t="shared" si="1010"/>
        <v>3.9040600573940507</v>
      </c>
      <c r="NN203" s="212">
        <f t="shared" si="1011"/>
        <v>56325.73639909811</v>
      </c>
      <c r="NR203" s="3">
        <f t="shared" si="854"/>
        <v>0</v>
      </c>
      <c r="NS203" s="6">
        <f t="shared" si="855"/>
        <v>5.6793814748303344</v>
      </c>
      <c r="NT203" s="6">
        <f t="shared" si="856"/>
        <v>0</v>
      </c>
      <c r="NU203" s="6">
        <f t="shared" si="857"/>
        <v>0</v>
      </c>
      <c r="NV203" s="193">
        <f t="shared" si="1012"/>
        <v>5.6740334309306508</v>
      </c>
      <c r="NW203" s="193">
        <f t="shared" si="1012"/>
        <v>4.2583248767082393</v>
      </c>
      <c r="NX203" s="193">
        <f t="shared" si="1012"/>
        <v>3.8150380693314694</v>
      </c>
      <c r="NY203" s="193">
        <f t="shared" si="1012"/>
        <v>3.9040600573940507</v>
      </c>
      <c r="NZ203" s="212">
        <f t="shared" si="1013"/>
        <v>56520.927724702517</v>
      </c>
      <c r="OD203" s="3">
        <f t="shared" si="859"/>
        <v>0</v>
      </c>
      <c r="OE203" s="6">
        <f t="shared" si="860"/>
        <v>0</v>
      </c>
      <c r="OF203" s="6">
        <f t="shared" si="861"/>
        <v>5.8380869643533613</v>
      </c>
      <c r="OG203" s="6">
        <f t="shared" si="862"/>
        <v>0</v>
      </c>
      <c r="OH203" s="193">
        <f t="shared" si="1014"/>
        <v>5.6740334309306508</v>
      </c>
      <c r="OI203" s="193">
        <f t="shared" si="1014"/>
        <v>4.1745731882913786</v>
      </c>
      <c r="OJ203" s="193">
        <f t="shared" si="1014"/>
        <v>3.9360631289589434</v>
      </c>
      <c r="OK203" s="193">
        <f t="shared" si="1014"/>
        <v>3.9040600573940507</v>
      </c>
      <c r="OL203" s="212">
        <f t="shared" si="1015"/>
        <v>56905.042513189539</v>
      </c>
      <c r="OP203" s="3">
        <f t="shared" si="864"/>
        <v>0</v>
      </c>
      <c r="OQ203" s="6">
        <f t="shared" si="865"/>
        <v>0</v>
      </c>
      <c r="OR203" s="6">
        <f t="shared" si="866"/>
        <v>0</v>
      </c>
      <c r="OS203" s="6">
        <f t="shared" si="867"/>
        <v>5.5217219225540379</v>
      </c>
      <c r="OT203" s="193">
        <f t="shared" si="1016"/>
        <v>5.6740334309306508</v>
      </c>
      <c r="OU203" s="193">
        <f t="shared" si="1016"/>
        <v>4.1745731882913786</v>
      </c>
      <c r="OV203" s="193">
        <f t="shared" si="1016"/>
        <v>3.8150380693314694</v>
      </c>
      <c r="OW203" s="193">
        <f t="shared" si="1016"/>
        <v>4.0096061552612516</v>
      </c>
      <c r="OX203" s="232">
        <f t="shared" si="1017"/>
        <v>57055.972845374781</v>
      </c>
    </row>
    <row r="204" spans="2:414" x14ac:dyDescent="0.2">
      <c r="B204" s="81">
        <v>45591</v>
      </c>
      <c r="C204">
        <v>148</v>
      </c>
      <c r="D204">
        <v>11.35253037370282</v>
      </c>
      <c r="E204">
        <v>0</v>
      </c>
      <c r="F204">
        <v>0</v>
      </c>
      <c r="G204">
        <v>0</v>
      </c>
      <c r="H204">
        <v>0</v>
      </c>
      <c r="I204">
        <v>0</v>
      </c>
      <c r="J204">
        <v>0</v>
      </c>
      <c r="K204">
        <v>0</v>
      </c>
      <c r="L204">
        <v>1</v>
      </c>
      <c r="M204">
        <v>0</v>
      </c>
      <c r="N204">
        <v>0</v>
      </c>
      <c r="O204">
        <v>0</v>
      </c>
      <c r="P204">
        <v>0</v>
      </c>
      <c r="Q204">
        <v>1</v>
      </c>
      <c r="R204">
        <v>0</v>
      </c>
      <c r="S204">
        <v>0</v>
      </c>
      <c r="T204">
        <v>21904</v>
      </c>
      <c r="U204">
        <v>7.271748554941122</v>
      </c>
      <c r="V204">
        <v>5.6870287042886174</v>
      </c>
      <c r="W204">
        <v>5.0837396724427526</v>
      </c>
      <c r="X204">
        <v>4.6012204703176867</v>
      </c>
      <c r="Y204" s="3">
        <v>1147.8578067448614</v>
      </c>
      <c r="Z204" s="3">
        <v>230.00365224551172</v>
      </c>
      <c r="AA204" s="3">
        <v>115.99793998382823</v>
      </c>
      <c r="AB204" s="3">
        <v>50.002373807188427</v>
      </c>
      <c r="AC204">
        <v>1</v>
      </c>
      <c r="AD204">
        <v>1</v>
      </c>
      <c r="AE204" s="6"/>
      <c r="AF204" s="1" t="s">
        <v>2</v>
      </c>
      <c r="AG204">
        <v>148</v>
      </c>
      <c r="AH204" s="189">
        <v>45591</v>
      </c>
      <c r="AI204">
        <f t="shared" si="869"/>
        <v>10</v>
      </c>
      <c r="AJ204">
        <v>148</v>
      </c>
      <c r="AK204">
        <v>1</v>
      </c>
      <c r="AL204">
        <v>1</v>
      </c>
      <c r="AM204">
        <v>0</v>
      </c>
      <c r="AN204">
        <v>0</v>
      </c>
      <c r="AO204">
        <v>1</v>
      </c>
      <c r="AP204">
        <v>0</v>
      </c>
      <c r="AQ204">
        <v>0</v>
      </c>
      <c r="AS204" s="37"/>
      <c r="AT204" s="37"/>
      <c r="AU204" s="6">
        <f t="shared" si="870"/>
        <v>0</v>
      </c>
      <c r="AV204" s="6">
        <f t="shared" si="871"/>
        <v>0</v>
      </c>
      <c r="AW204" s="6">
        <f t="shared" si="872"/>
        <v>0</v>
      </c>
      <c r="AX204" s="6">
        <f t="shared" si="873"/>
        <v>0</v>
      </c>
      <c r="AY204" s="193">
        <f t="shared" si="874"/>
        <v>5.6740334309306508</v>
      </c>
      <c r="AZ204" s="193">
        <f t="shared" si="875"/>
        <v>4.1745731882913786</v>
      </c>
      <c r="BA204" s="193">
        <f t="shared" si="876"/>
        <v>3.8150380693314694</v>
      </c>
      <c r="BB204" s="193">
        <f t="shared" si="877"/>
        <v>3.9040600573940507</v>
      </c>
      <c r="BC204" s="72">
        <f t="shared" si="878"/>
        <v>56312.210093717425</v>
      </c>
      <c r="BG204" s="3">
        <f t="shared" si="879"/>
        <v>7.1263135838422995</v>
      </c>
      <c r="BH204" s="6">
        <f t="shared" si="880"/>
        <v>0</v>
      </c>
      <c r="BI204" s="6">
        <f t="shared" si="881"/>
        <v>0</v>
      </c>
      <c r="BJ204" s="6">
        <f t="shared" si="882"/>
        <v>0</v>
      </c>
      <c r="BK204" s="193">
        <f t="shared" si="883"/>
        <v>5.6982104619041074</v>
      </c>
      <c r="BL204" s="193">
        <f t="shared" si="884"/>
        <v>4.1745731882913786</v>
      </c>
      <c r="BM204" s="193">
        <f t="shared" si="885"/>
        <v>3.8150380693314694</v>
      </c>
      <c r="BN204" s="193">
        <f t="shared" si="886"/>
        <v>3.9040600573940507</v>
      </c>
      <c r="BO204" s="72">
        <f t="shared" si="887"/>
        <v>56326.174321157712</v>
      </c>
      <c r="BS204" s="3">
        <f t="shared" si="888"/>
        <v>7.1263360367155606</v>
      </c>
      <c r="BT204" s="6">
        <f t="shared" si="889"/>
        <v>0</v>
      </c>
      <c r="BU204" s="6">
        <f t="shared" si="890"/>
        <v>0</v>
      </c>
      <c r="BV204" s="6">
        <f t="shared" si="891"/>
        <v>0</v>
      </c>
      <c r="BW204" s="193">
        <f t="shared" si="892"/>
        <v>5.6982105371652052</v>
      </c>
      <c r="BX204" s="193">
        <f t="shared" si="893"/>
        <v>4.1745731882913786</v>
      </c>
      <c r="BY204" s="193">
        <f t="shared" si="1018"/>
        <v>3.8150380693314694</v>
      </c>
      <c r="BZ204" s="193">
        <f t="shared" si="894"/>
        <v>3.9040600573940507</v>
      </c>
      <c r="CA204" s="72">
        <f t="shared" si="895"/>
        <v>56326.174321157712</v>
      </c>
      <c r="CE204" s="3">
        <f t="shared" si="896"/>
        <v>0</v>
      </c>
      <c r="CF204" s="6">
        <f t="shared" si="897"/>
        <v>5.6870287042886174</v>
      </c>
      <c r="CG204" s="6">
        <f t="shared" si="898"/>
        <v>0</v>
      </c>
      <c r="CH204" s="6">
        <f t="shared" si="899"/>
        <v>0</v>
      </c>
      <c r="CI204" s="193">
        <f t="shared" si="900"/>
        <v>5.6740334309306508</v>
      </c>
      <c r="CJ204" s="193">
        <f t="shared" si="901"/>
        <v>4.2584330484035169</v>
      </c>
      <c r="CK204" s="193">
        <f t="shared" si="1019"/>
        <v>3.8150380693314694</v>
      </c>
      <c r="CL204" s="193">
        <f t="shared" si="902"/>
        <v>3.9040600573940507</v>
      </c>
      <c r="CM204" s="72">
        <f t="shared" si="903"/>
        <v>56521.197799056608</v>
      </c>
      <c r="CQ204" s="3">
        <f t="shared" si="904"/>
        <v>0</v>
      </c>
      <c r="CR204" s="6">
        <f t="shared" si="905"/>
        <v>5.687090555434783</v>
      </c>
      <c r="CS204" s="6">
        <f t="shared" si="906"/>
        <v>0</v>
      </c>
      <c r="CT204" s="6">
        <f t="shared" si="907"/>
        <v>0</v>
      </c>
      <c r="CU204" s="193">
        <f t="shared" si="908"/>
        <v>5.6740334309306508</v>
      </c>
      <c r="CV204" s="193">
        <f t="shared" si="909"/>
        <v>4.2584339232534996</v>
      </c>
      <c r="CW204" s="193">
        <f t="shared" si="1020"/>
        <v>3.8150380693314694</v>
      </c>
      <c r="CX204" s="193">
        <f t="shared" si="910"/>
        <v>3.9040600573940507</v>
      </c>
      <c r="CY204" s="72">
        <f t="shared" si="911"/>
        <v>56521.199983316736</v>
      </c>
      <c r="DC204" s="3">
        <f t="shared" si="912"/>
        <v>0</v>
      </c>
      <c r="DD204" s="6">
        <f t="shared" si="913"/>
        <v>0</v>
      </c>
      <c r="DE204" s="6">
        <f t="shared" si="914"/>
        <v>5.3379266560648908</v>
      </c>
      <c r="DF204" s="6">
        <f t="shared" si="915"/>
        <v>0</v>
      </c>
      <c r="DG204" s="193">
        <f t="shared" si="916"/>
        <v>5.6740334309306508</v>
      </c>
      <c r="DH204" s="193">
        <f t="shared" si="917"/>
        <v>4.1745731882913786</v>
      </c>
      <c r="DI204" s="193">
        <f t="shared" si="1021"/>
        <v>3.9262495374092228</v>
      </c>
      <c r="DJ204" s="193">
        <f t="shared" si="918"/>
        <v>3.9040600573940507</v>
      </c>
      <c r="DK204" s="72">
        <f t="shared" si="919"/>
        <v>56856.739709814647</v>
      </c>
      <c r="DO204" s="3">
        <f t="shared" si="920"/>
        <v>0</v>
      </c>
      <c r="DP204" s="6">
        <f t="shared" si="921"/>
        <v>0</v>
      </c>
      <c r="DQ204" s="6">
        <f t="shared" si="922"/>
        <v>5.0838378537289293</v>
      </c>
      <c r="DR204" s="6">
        <f t="shared" si="923"/>
        <v>0</v>
      </c>
      <c r="DS204" s="193">
        <f t="shared" si="924"/>
        <v>5.6740334309306508</v>
      </c>
      <c r="DT204" s="193">
        <f t="shared" si="925"/>
        <v>4.1745731882913786</v>
      </c>
      <c r="DU204" s="193">
        <f t="shared" si="1022"/>
        <v>3.9212269534968329</v>
      </c>
      <c r="DV204" s="193">
        <f t="shared" si="926"/>
        <v>3.9040600573940507</v>
      </c>
      <c r="DW204" s="72">
        <f t="shared" si="927"/>
        <v>56832.034259468579</v>
      </c>
      <c r="EA204" s="3">
        <f t="shared" si="928"/>
        <v>0</v>
      </c>
      <c r="EB204" s="6">
        <f t="shared" si="929"/>
        <v>0</v>
      </c>
      <c r="EC204" s="6">
        <f t="shared" si="930"/>
        <v>0</v>
      </c>
      <c r="ED204" s="6">
        <f t="shared" si="931"/>
        <v>13.80366141095306</v>
      </c>
      <c r="EE204" s="193">
        <f t="shared" si="932"/>
        <v>5.6740334309306508</v>
      </c>
      <c r="EF204" s="193">
        <f t="shared" si="933"/>
        <v>4.1745731882913786</v>
      </c>
      <c r="EG204" s="193">
        <f t="shared" si="1023"/>
        <v>3.8150380693314694</v>
      </c>
      <c r="EH204" s="193">
        <f t="shared" si="934"/>
        <v>4.1495757640696791</v>
      </c>
      <c r="EI204" s="72">
        <f t="shared" si="935"/>
        <v>58057.484893356297</v>
      </c>
      <c r="EM204" s="3">
        <f t="shared" si="936"/>
        <v>0</v>
      </c>
      <c r="EN204" s="6">
        <f t="shared" si="937"/>
        <v>0</v>
      </c>
      <c r="EO204" s="6">
        <f t="shared" si="938"/>
        <v>0</v>
      </c>
      <c r="EP204" s="6">
        <f t="shared" si="939"/>
        <v>4.6013340329426837</v>
      </c>
      <c r="EQ204" s="193">
        <f t="shared" si="940"/>
        <v>5.6740334309306508</v>
      </c>
      <c r="ER204" s="193">
        <f t="shared" si="941"/>
        <v>4.1745731882913786</v>
      </c>
      <c r="ES204" s="193">
        <f t="shared" si="1024"/>
        <v>3.8150380693314694</v>
      </c>
      <c r="ET204" s="193">
        <f t="shared" si="942"/>
        <v>3.9927688685157108</v>
      </c>
      <c r="EU204" s="72">
        <f t="shared" si="943"/>
        <v>56936.668556927034</v>
      </c>
      <c r="EY204" s="3">
        <f t="shared" si="944"/>
        <v>7.1263135838422995</v>
      </c>
      <c r="EZ204" s="6">
        <f t="shared" si="945"/>
        <v>5.6870287042886174</v>
      </c>
      <c r="FA204" s="6">
        <f t="shared" si="946"/>
        <v>5.3379266560648908</v>
      </c>
      <c r="FB204" s="6">
        <f t="shared" si="947"/>
        <v>13.80366141095306</v>
      </c>
      <c r="FC204" s="193">
        <f t="shared" si="948"/>
        <v>5.6982104619041074</v>
      </c>
      <c r="FD204" s="193">
        <f t="shared" si="949"/>
        <v>4.2584330484035169</v>
      </c>
      <c r="FE204" s="193">
        <f t="shared" si="1025"/>
        <v>3.9262495374092228</v>
      </c>
      <c r="FF204" s="193">
        <f t="shared" si="950"/>
        <v>4.1495757640696791</v>
      </c>
      <c r="FG204" s="72">
        <f t="shared" si="951"/>
        <v>58851.029540808959</v>
      </c>
      <c r="FK204" s="3">
        <f t="shared" si="952"/>
        <v>7.271771007814384</v>
      </c>
      <c r="FL204" s="6">
        <f t="shared" si="953"/>
        <v>5.687090555434783</v>
      </c>
      <c r="FM204" s="6">
        <f t="shared" si="954"/>
        <v>5.0838378537289293</v>
      </c>
      <c r="FN204" s="6">
        <f t="shared" si="955"/>
        <v>4.6013340329426837</v>
      </c>
      <c r="FO204" s="193">
        <f t="shared" si="956"/>
        <v>5.6986979103378976</v>
      </c>
      <c r="FP204" s="193">
        <f t="shared" si="957"/>
        <v>4.2584339232534996</v>
      </c>
      <c r="FQ204" s="193">
        <f t="shared" si="1026"/>
        <v>3.9212269534968329</v>
      </c>
      <c r="FR204" s="193">
        <f t="shared" si="958"/>
        <v>3.9927688685157108</v>
      </c>
      <c r="FS204" s="205">
        <f t="shared" si="959"/>
        <v>57690.105885501762</v>
      </c>
      <c r="FW204" s="3">
        <f t="shared" si="960"/>
        <v>8.3625108381822901</v>
      </c>
      <c r="FX204" s="6">
        <f t="shared" si="961"/>
        <v>6.426342435846137</v>
      </c>
      <c r="FY204" s="6">
        <f t="shared" si="962"/>
        <v>6.303837193829013</v>
      </c>
      <c r="FZ204" s="6">
        <f t="shared" si="963"/>
        <v>5.4294401549748699</v>
      </c>
      <c r="GA204" s="193">
        <f t="shared" si="964"/>
        <v>5.7023455824537352</v>
      </c>
      <c r="GB204" s="193">
        <f t="shared" si="965"/>
        <v>4.268835935416682</v>
      </c>
      <c r="GC204" s="193">
        <f t="shared" si="1027"/>
        <v>3.9451157708581936</v>
      </c>
      <c r="GD204" s="193">
        <f t="shared" si="966"/>
        <v>4.0079307115418876</v>
      </c>
      <c r="GE204" s="72">
        <f t="shared" si="967"/>
        <v>57947.338456960817</v>
      </c>
      <c r="GI204" s="3">
        <f t="shared" si="968"/>
        <v>7.9989234104352347</v>
      </c>
      <c r="GJ204" s="6">
        <f t="shared" si="969"/>
        <v>6.2557315747174798</v>
      </c>
      <c r="GK204" s="6">
        <f t="shared" si="970"/>
        <v>5.5921136396870281</v>
      </c>
      <c r="GL204" s="6">
        <f t="shared" si="971"/>
        <v>5.0613425173494555</v>
      </c>
      <c r="GM204" s="193">
        <f t="shared" si="972"/>
        <v>5.7011311445250614</v>
      </c>
      <c r="GN204" s="193">
        <f t="shared" si="973"/>
        <v>4.2664448565730284</v>
      </c>
      <c r="GO204" s="193">
        <f t="shared" si="1028"/>
        <v>3.9312489472241068</v>
      </c>
      <c r="GP204" s="193">
        <f t="shared" si="974"/>
        <v>4.0012195555681727</v>
      </c>
      <c r="GQ204" s="72">
        <f t="shared" si="975"/>
        <v>57822.750924010339</v>
      </c>
      <c r="GU204" s="3">
        <f t="shared" si="976"/>
        <v>9.4532731214234591</v>
      </c>
      <c r="GV204" s="6">
        <f t="shared" si="977"/>
        <v>6.8244344451463403</v>
      </c>
      <c r="GW204" s="6">
        <f t="shared" si="978"/>
        <v>6.6088615741755783</v>
      </c>
      <c r="GX204" s="6">
        <f t="shared" si="979"/>
        <v>5.7515255878971079</v>
      </c>
      <c r="GY204" s="193">
        <f t="shared" si="980"/>
        <v>5.7059800720794875</v>
      </c>
      <c r="GZ204" s="193">
        <f t="shared" si="981"/>
        <v>4.2743929855201914</v>
      </c>
      <c r="HA204" s="193">
        <f t="shared" si="1029"/>
        <v>3.9510003322881686</v>
      </c>
      <c r="HB204" s="193">
        <f t="shared" si="982"/>
        <v>4.0137662522581827</v>
      </c>
      <c r="HC204" s="205">
        <f t="shared" si="983"/>
        <v>58035.335602597464</v>
      </c>
      <c r="HG204" s="3">
        <f t="shared" si="785"/>
        <v>8.3625108381822901</v>
      </c>
      <c r="HH204" s="6">
        <f t="shared" si="786"/>
        <v>0</v>
      </c>
      <c r="HI204" s="6">
        <f t="shared" si="787"/>
        <v>0</v>
      </c>
      <c r="HJ204" s="6">
        <f t="shared" si="788"/>
        <v>0</v>
      </c>
      <c r="HK204" s="193">
        <f t="shared" si="984"/>
        <v>5.7023455824537352</v>
      </c>
      <c r="HL204" s="193">
        <f t="shared" si="984"/>
        <v>4.1745731882913786</v>
      </c>
      <c r="HM204" s="193">
        <f t="shared" si="984"/>
        <v>3.8150380693314694</v>
      </c>
      <c r="HN204" s="193">
        <f t="shared" si="984"/>
        <v>3.9040600573940507</v>
      </c>
      <c r="HO204" s="212">
        <f t="shared" si="985"/>
        <v>56328.563040744222</v>
      </c>
      <c r="HS204" s="3">
        <f t="shared" si="789"/>
        <v>7.9989234104352347</v>
      </c>
      <c r="HT204" s="6">
        <f t="shared" si="790"/>
        <v>0</v>
      </c>
      <c r="HU204" s="6">
        <f t="shared" si="791"/>
        <v>0</v>
      </c>
      <c r="HV204" s="6">
        <f t="shared" si="792"/>
        <v>0</v>
      </c>
      <c r="HW204" s="193">
        <f t="shared" si="986"/>
        <v>5.7011311445250614</v>
      </c>
      <c r="HX204" s="193">
        <f t="shared" si="986"/>
        <v>4.1745731882913786</v>
      </c>
      <c r="HY204" s="193">
        <f t="shared" si="986"/>
        <v>3.8150380693314694</v>
      </c>
      <c r="HZ204" s="193">
        <f t="shared" si="986"/>
        <v>3.9040600573940507</v>
      </c>
      <c r="IA204" s="212">
        <f t="shared" si="987"/>
        <v>56327.861490431809</v>
      </c>
      <c r="IE204" s="3">
        <f t="shared" si="794"/>
        <v>9.4532731214234591</v>
      </c>
      <c r="IF204" s="6">
        <f t="shared" si="795"/>
        <v>0</v>
      </c>
      <c r="IG204" s="6">
        <f t="shared" si="796"/>
        <v>0</v>
      </c>
      <c r="IH204" s="6">
        <f t="shared" si="797"/>
        <v>0</v>
      </c>
      <c r="II204" s="193">
        <f t="shared" si="988"/>
        <v>5.7059800720794875</v>
      </c>
      <c r="IJ204" s="193">
        <f t="shared" si="988"/>
        <v>4.1745731882913786</v>
      </c>
      <c r="IK204" s="193">
        <f t="shared" si="988"/>
        <v>3.8150380693314694</v>
      </c>
      <c r="IL204" s="193">
        <f t="shared" si="988"/>
        <v>3.9040600573940507</v>
      </c>
      <c r="IM204" s="205">
        <f t="shared" si="989"/>
        <v>56330.662646389668</v>
      </c>
      <c r="IQ204" s="3">
        <f t="shared" si="799"/>
        <v>0</v>
      </c>
      <c r="IR204" s="6">
        <f t="shared" si="800"/>
        <v>6.426342435846137</v>
      </c>
      <c r="IS204" s="6">
        <f t="shared" si="801"/>
        <v>0</v>
      </c>
      <c r="IT204" s="6">
        <f t="shared" si="802"/>
        <v>0</v>
      </c>
      <c r="IU204" s="193">
        <f t="shared" si="990"/>
        <v>5.6740334309306508</v>
      </c>
      <c r="IV204" s="193">
        <f t="shared" si="990"/>
        <v>4.268835935416682</v>
      </c>
      <c r="IW204" s="193">
        <f t="shared" si="990"/>
        <v>3.8150380693314694</v>
      </c>
      <c r="IX204" s="193">
        <f t="shared" si="990"/>
        <v>3.9040600573940507</v>
      </c>
      <c r="IY204" s="212">
        <f t="shared" si="991"/>
        <v>56547.176918023331</v>
      </c>
      <c r="JC204" s="3">
        <f t="shared" si="804"/>
        <v>0</v>
      </c>
      <c r="JD204" s="6">
        <f t="shared" si="805"/>
        <v>6.2557315747174798</v>
      </c>
      <c r="JE204" s="6">
        <f t="shared" si="806"/>
        <v>0</v>
      </c>
      <c r="JF204" s="6">
        <f t="shared" si="807"/>
        <v>0</v>
      </c>
      <c r="JG204" s="193">
        <f t="shared" si="992"/>
        <v>5.6740334309306508</v>
      </c>
      <c r="JH204" s="193">
        <f t="shared" si="992"/>
        <v>4.2664448565730284</v>
      </c>
      <c r="JI204" s="193">
        <f t="shared" si="992"/>
        <v>3.8150380693314694</v>
      </c>
      <c r="JJ204" s="193">
        <f t="shared" si="992"/>
        <v>3.9040600573940507</v>
      </c>
      <c r="JK204" s="212">
        <f t="shared" si="993"/>
        <v>56541.204622625679</v>
      </c>
      <c r="JO204" s="3">
        <f t="shared" si="809"/>
        <v>0</v>
      </c>
      <c r="JP204" s="6">
        <f t="shared" si="810"/>
        <v>6.8244344451463403</v>
      </c>
      <c r="JQ204" s="6">
        <f t="shared" si="811"/>
        <v>0</v>
      </c>
      <c r="JR204" s="6">
        <f t="shared" si="812"/>
        <v>0</v>
      </c>
      <c r="JS204" s="193">
        <f t="shared" si="994"/>
        <v>5.6740334309306508</v>
      </c>
      <c r="JT204" s="193">
        <f t="shared" si="994"/>
        <v>4.2743929855201914</v>
      </c>
      <c r="JU204" s="193">
        <f t="shared" si="994"/>
        <v>3.8150380693314694</v>
      </c>
      <c r="JV204" s="193">
        <f t="shared" si="994"/>
        <v>3.9040600573940507</v>
      </c>
      <c r="JW204" s="205">
        <f t="shared" si="995"/>
        <v>56561.059426143816</v>
      </c>
      <c r="KA204" s="3">
        <f t="shared" si="814"/>
        <v>0</v>
      </c>
      <c r="KB204" s="6">
        <f t="shared" si="815"/>
        <v>0</v>
      </c>
      <c r="KC204" s="6">
        <f t="shared" si="816"/>
        <v>6.303837193829013</v>
      </c>
      <c r="KD204" s="6">
        <f t="shared" si="817"/>
        <v>0</v>
      </c>
      <c r="KE204" s="193">
        <f t="shared" si="996"/>
        <v>5.6740334309306508</v>
      </c>
      <c r="KF204" s="193">
        <f t="shared" si="996"/>
        <v>4.1745731882913786</v>
      </c>
      <c r="KG204" s="193">
        <f t="shared" si="996"/>
        <v>3.9451157708581936</v>
      </c>
      <c r="KH204" s="193">
        <f t="shared" si="996"/>
        <v>3.9040600573940507</v>
      </c>
      <c r="KI204" s="212">
        <f t="shared" si="997"/>
        <v>56949.636284128035</v>
      </c>
      <c r="KM204" s="3">
        <f t="shared" si="819"/>
        <v>0</v>
      </c>
      <c r="KN204" s="6">
        <f t="shared" si="820"/>
        <v>0</v>
      </c>
      <c r="KO204" s="6">
        <f t="shared" si="821"/>
        <v>5.5921136396870281</v>
      </c>
      <c r="KP204" s="6">
        <f t="shared" si="822"/>
        <v>0</v>
      </c>
      <c r="KQ204" s="193">
        <f t="shared" si="998"/>
        <v>5.6740334309306508</v>
      </c>
      <c r="KR204" s="193">
        <f t="shared" si="998"/>
        <v>4.1745731882913786</v>
      </c>
      <c r="KS204" s="193">
        <f t="shared" si="998"/>
        <v>3.9312489472241068</v>
      </c>
      <c r="KT204" s="193">
        <f t="shared" si="998"/>
        <v>3.9040600573940507</v>
      </c>
      <c r="KU204" s="212">
        <f t="shared" si="999"/>
        <v>56881.341835210551</v>
      </c>
      <c r="KY204" s="3">
        <f t="shared" si="824"/>
        <v>0</v>
      </c>
      <c r="KZ204" s="6">
        <f t="shared" si="825"/>
        <v>0</v>
      </c>
      <c r="LA204" s="6">
        <f t="shared" si="826"/>
        <v>6.6088615741755783</v>
      </c>
      <c r="LB204" s="6">
        <f t="shared" si="827"/>
        <v>0</v>
      </c>
      <c r="LC204" s="193">
        <f t="shared" si="1000"/>
        <v>5.6740334309306508</v>
      </c>
      <c r="LD204" s="193">
        <f t="shared" si="1000"/>
        <v>4.1745731882913786</v>
      </c>
      <c r="LE204" s="193">
        <f t="shared" si="1000"/>
        <v>3.9510003322881686</v>
      </c>
      <c r="LF204" s="193">
        <f t="shared" si="1000"/>
        <v>3.9040600573940507</v>
      </c>
      <c r="LG204" s="205">
        <f t="shared" si="1001"/>
        <v>56978.64267037747</v>
      </c>
      <c r="LK204" s="3">
        <f t="shared" si="829"/>
        <v>0</v>
      </c>
      <c r="LL204" s="6">
        <f t="shared" si="830"/>
        <v>0</v>
      </c>
      <c r="LM204" s="6">
        <f t="shared" si="831"/>
        <v>0</v>
      </c>
      <c r="LN204" s="6">
        <f t="shared" si="832"/>
        <v>5.4294401549748699</v>
      </c>
      <c r="LO204" s="193">
        <f t="shared" si="1002"/>
        <v>5.6740334309306508</v>
      </c>
      <c r="LP204" s="193">
        <f t="shared" si="1002"/>
        <v>4.1745731882913786</v>
      </c>
      <c r="LQ204" s="193">
        <f t="shared" si="1002"/>
        <v>3.8150380693314694</v>
      </c>
      <c r="LR204" s="193">
        <f t="shared" si="1002"/>
        <v>4.0079307115418876</v>
      </c>
      <c r="LS204" s="212">
        <f t="shared" si="1003"/>
        <v>57044.089929740017</v>
      </c>
      <c r="LW204" s="3">
        <f t="shared" si="834"/>
        <v>0</v>
      </c>
      <c r="LX204" s="6">
        <f t="shared" si="835"/>
        <v>0</v>
      </c>
      <c r="LY204" s="6">
        <f t="shared" si="836"/>
        <v>0</v>
      </c>
      <c r="LZ204" s="6">
        <f t="shared" si="837"/>
        <v>5.0613425173494555</v>
      </c>
      <c r="MA204" s="193">
        <f t="shared" si="1004"/>
        <v>5.6740334309306508</v>
      </c>
      <c r="MB204" s="193">
        <f t="shared" si="1004"/>
        <v>4.1745731882913786</v>
      </c>
      <c r="MC204" s="193">
        <f t="shared" si="1004"/>
        <v>3.8150380693314694</v>
      </c>
      <c r="MD204" s="193">
        <f t="shared" si="1004"/>
        <v>4.0012195555681727</v>
      </c>
      <c r="ME204" s="212">
        <f t="shared" si="1005"/>
        <v>56996.516538214579</v>
      </c>
      <c r="MI204" s="3">
        <f t="shared" si="839"/>
        <v>0</v>
      </c>
      <c r="MJ204" s="6">
        <f t="shared" si="840"/>
        <v>0</v>
      </c>
      <c r="MK204" s="6">
        <f t="shared" si="841"/>
        <v>0</v>
      </c>
      <c r="ML204" s="6">
        <f t="shared" si="842"/>
        <v>5.7515255878971079</v>
      </c>
      <c r="MM204" s="193">
        <f t="shared" si="1006"/>
        <v>5.6740334309306508</v>
      </c>
      <c r="MN204" s="193">
        <f t="shared" si="1006"/>
        <v>4.1745731882913786</v>
      </c>
      <c r="MO204" s="193">
        <f t="shared" si="1006"/>
        <v>3.8150380693314694</v>
      </c>
      <c r="MP204" s="193">
        <f t="shared" si="1006"/>
        <v>4.0137662522581827</v>
      </c>
      <c r="MQ204" s="205">
        <f t="shared" si="1007"/>
        <v>57085.488618549956</v>
      </c>
      <c r="MT204" s="3">
        <f t="shared" si="844"/>
        <v>6.9081611271940657</v>
      </c>
      <c r="MU204" s="6">
        <f t="shared" si="845"/>
        <v>5.6870287042886174</v>
      </c>
      <c r="MV204" s="6">
        <f t="shared" si="846"/>
        <v>5.8463006233091654</v>
      </c>
      <c r="MW204" s="6">
        <f t="shared" si="847"/>
        <v>5.5214645643812235</v>
      </c>
      <c r="MX204" s="193">
        <f t="shared" si="1008"/>
        <v>5.6974789564267265</v>
      </c>
      <c r="MY204" s="193">
        <f t="shared" si="1008"/>
        <v>4.2584330484035169</v>
      </c>
      <c r="MZ204" s="193">
        <f t="shared" si="1008"/>
        <v>3.9362234872233524</v>
      </c>
      <c r="NA204" s="193">
        <f t="shared" si="1008"/>
        <v>4.0096014866345406</v>
      </c>
      <c r="NB204" s="212">
        <f t="shared" si="1009"/>
        <v>57885.298534092733</v>
      </c>
      <c r="NF204" s="3">
        <f t="shared" si="849"/>
        <v>6.9081611271940648</v>
      </c>
      <c r="NG204" s="6">
        <f t="shared" si="850"/>
        <v>0</v>
      </c>
      <c r="NH204" s="6">
        <f t="shared" si="851"/>
        <v>0</v>
      </c>
      <c r="NI204" s="6">
        <f t="shared" si="852"/>
        <v>0</v>
      </c>
      <c r="NJ204" s="193">
        <f t="shared" si="1010"/>
        <v>5.6974789564267265</v>
      </c>
      <c r="NK204" s="193">
        <f t="shared" si="1010"/>
        <v>4.1745731882913786</v>
      </c>
      <c r="NL204" s="193">
        <f t="shared" si="1010"/>
        <v>3.8150380693314694</v>
      </c>
      <c r="NM204" s="193">
        <f t="shared" si="1010"/>
        <v>3.9040600573940507</v>
      </c>
      <c r="NN204" s="212">
        <f t="shared" si="1011"/>
        <v>56325.751765675763</v>
      </c>
      <c r="NR204" s="3">
        <f t="shared" si="854"/>
        <v>0</v>
      </c>
      <c r="NS204" s="6">
        <f t="shared" si="855"/>
        <v>5.6870287042886174</v>
      </c>
      <c r="NT204" s="6">
        <f t="shared" si="856"/>
        <v>0</v>
      </c>
      <c r="NU204" s="6">
        <f t="shared" si="857"/>
        <v>0</v>
      </c>
      <c r="NV204" s="193">
        <f t="shared" si="1012"/>
        <v>5.6740334309306508</v>
      </c>
      <c r="NW204" s="193">
        <f t="shared" si="1012"/>
        <v>4.2584330484035169</v>
      </c>
      <c r="NX204" s="193">
        <f t="shared" si="1012"/>
        <v>3.8150380693314694</v>
      </c>
      <c r="NY204" s="193">
        <f t="shared" si="1012"/>
        <v>3.9040600573940507</v>
      </c>
      <c r="NZ204" s="212">
        <f t="shared" si="1013"/>
        <v>56521.197799056608</v>
      </c>
      <c r="OD204" s="3">
        <f t="shared" si="859"/>
        <v>0</v>
      </c>
      <c r="OE204" s="6">
        <f t="shared" si="860"/>
        <v>0</v>
      </c>
      <c r="OF204" s="6">
        <f t="shared" si="861"/>
        <v>5.8463006233091654</v>
      </c>
      <c r="OG204" s="6">
        <f t="shared" si="862"/>
        <v>0</v>
      </c>
      <c r="OH204" s="193">
        <f t="shared" si="1014"/>
        <v>5.6740334309306508</v>
      </c>
      <c r="OI204" s="193">
        <f t="shared" si="1014"/>
        <v>4.1745731882913786</v>
      </c>
      <c r="OJ204" s="193">
        <f t="shared" si="1014"/>
        <v>3.9362234872233524</v>
      </c>
      <c r="OK204" s="193">
        <f t="shared" si="1014"/>
        <v>3.9040600573940507</v>
      </c>
      <c r="OL204" s="212">
        <f t="shared" si="1015"/>
        <v>56905.832142217994</v>
      </c>
      <c r="OP204" s="3">
        <f t="shared" si="864"/>
        <v>0</v>
      </c>
      <c r="OQ204" s="6">
        <f t="shared" si="865"/>
        <v>0</v>
      </c>
      <c r="OR204" s="6">
        <f t="shared" si="866"/>
        <v>0</v>
      </c>
      <c r="OS204" s="6">
        <f t="shared" si="867"/>
        <v>5.5214645643812235</v>
      </c>
      <c r="OT204" s="193">
        <f t="shared" si="1016"/>
        <v>5.6740334309306508</v>
      </c>
      <c r="OU204" s="193">
        <f t="shared" si="1016"/>
        <v>4.1745731882913786</v>
      </c>
      <c r="OV204" s="193">
        <f t="shared" si="1016"/>
        <v>3.8150380693314694</v>
      </c>
      <c r="OW204" s="193">
        <f t="shared" si="1016"/>
        <v>4.0096014866345406</v>
      </c>
      <c r="OX204" s="232">
        <f t="shared" si="1017"/>
        <v>57055.939730171631</v>
      </c>
    </row>
    <row r="205" spans="2:414" x14ac:dyDescent="0.2">
      <c r="B205" s="81">
        <v>45598</v>
      </c>
      <c r="C205">
        <v>149</v>
      </c>
      <c r="D205">
        <v>11.353728310284907</v>
      </c>
      <c r="E205">
        <v>0</v>
      </c>
      <c r="F205">
        <v>0</v>
      </c>
      <c r="G205">
        <v>0</v>
      </c>
      <c r="H205">
        <v>0</v>
      </c>
      <c r="I205">
        <v>0</v>
      </c>
      <c r="J205">
        <v>0</v>
      </c>
      <c r="K205">
        <v>0</v>
      </c>
      <c r="L205">
        <v>0</v>
      </c>
      <c r="M205">
        <v>1</v>
      </c>
      <c r="N205">
        <v>0</v>
      </c>
      <c r="O205">
        <v>0</v>
      </c>
      <c r="P205">
        <v>0</v>
      </c>
      <c r="Q205">
        <v>1</v>
      </c>
      <c r="R205">
        <v>0</v>
      </c>
      <c r="S205">
        <v>0</v>
      </c>
      <c r="T205">
        <v>22201</v>
      </c>
      <c r="U205">
        <v>7.2799847301736316</v>
      </c>
      <c r="V205">
        <v>5.6947441448197731</v>
      </c>
      <c r="W205">
        <v>5.0909019967565836</v>
      </c>
      <c r="X205">
        <v>4.6011990212733274</v>
      </c>
      <c r="Y205" s="3">
        <v>1159.7591378967354</v>
      </c>
      <c r="Z205" s="3">
        <v>232.28863210640435</v>
      </c>
      <c r="AA205" s="3">
        <v>117.15791938366647</v>
      </c>
      <c r="AB205" s="3">
        <v>50.000237380718843</v>
      </c>
      <c r="AC205">
        <v>1</v>
      </c>
      <c r="AD205">
        <v>1</v>
      </c>
      <c r="AE205" s="6"/>
      <c r="AF205" s="1" t="s">
        <v>2</v>
      </c>
      <c r="AG205">
        <v>149</v>
      </c>
      <c r="AH205" s="189">
        <v>45598</v>
      </c>
      <c r="AI205">
        <f t="shared" si="869"/>
        <v>11</v>
      </c>
      <c r="AJ205">
        <v>149</v>
      </c>
      <c r="AK205">
        <v>1</v>
      </c>
      <c r="AL205">
        <v>1</v>
      </c>
      <c r="AM205">
        <v>0</v>
      </c>
      <c r="AN205">
        <v>0</v>
      </c>
      <c r="AO205">
        <v>1</v>
      </c>
      <c r="AP205">
        <v>0</v>
      </c>
      <c r="AQ205">
        <v>0</v>
      </c>
      <c r="AS205" s="37"/>
      <c r="AT205" s="37"/>
      <c r="AU205" s="6">
        <f t="shared" si="870"/>
        <v>0</v>
      </c>
      <c r="AV205" s="6">
        <f t="shared" si="871"/>
        <v>0</v>
      </c>
      <c r="AW205" s="6">
        <f t="shared" si="872"/>
        <v>0</v>
      </c>
      <c r="AX205" s="6">
        <f t="shared" si="873"/>
        <v>0</v>
      </c>
      <c r="AY205" s="193">
        <f t="shared" si="874"/>
        <v>5.6740334309306508</v>
      </c>
      <c r="AZ205" s="193">
        <f t="shared" si="875"/>
        <v>4.1745731882913786</v>
      </c>
      <c r="BA205" s="193">
        <f t="shared" si="876"/>
        <v>3.8150380693314694</v>
      </c>
      <c r="BB205" s="193">
        <f t="shared" si="877"/>
        <v>3.9040600573940507</v>
      </c>
      <c r="BC205" s="72">
        <f t="shared" si="878"/>
        <v>56312.210093717425</v>
      </c>
      <c r="BG205" s="3">
        <f t="shared" si="879"/>
        <v>7.1343850355701592</v>
      </c>
      <c r="BH205" s="6">
        <f t="shared" si="880"/>
        <v>0</v>
      </c>
      <c r="BI205" s="6">
        <f t="shared" si="881"/>
        <v>0</v>
      </c>
      <c r="BJ205" s="6">
        <f t="shared" si="882"/>
        <v>0</v>
      </c>
      <c r="BK205" s="193">
        <f t="shared" si="883"/>
        <v>5.698237516709761</v>
      </c>
      <c r="BL205" s="193">
        <f t="shared" si="884"/>
        <v>4.1745731882913786</v>
      </c>
      <c r="BM205" s="193">
        <f t="shared" si="885"/>
        <v>3.8150380693314694</v>
      </c>
      <c r="BN205" s="193">
        <f t="shared" si="886"/>
        <v>3.9040600573940507</v>
      </c>
      <c r="BO205" s="72">
        <f t="shared" si="887"/>
        <v>56326.189949476633</v>
      </c>
      <c r="BS205" s="3">
        <f t="shared" si="888"/>
        <v>7.1344075138741392</v>
      </c>
      <c r="BT205" s="6">
        <f t="shared" si="889"/>
        <v>0</v>
      </c>
      <c r="BU205" s="6">
        <f t="shared" si="890"/>
        <v>0</v>
      </c>
      <c r="BV205" s="6">
        <f t="shared" si="891"/>
        <v>0</v>
      </c>
      <c r="BW205" s="193">
        <f t="shared" si="892"/>
        <v>5.6982375920540624</v>
      </c>
      <c r="BX205" s="193">
        <f t="shared" si="893"/>
        <v>4.1745731882913786</v>
      </c>
      <c r="BY205" s="193">
        <f t="shared" si="1018"/>
        <v>3.8150380693314694</v>
      </c>
      <c r="BZ205" s="193">
        <f t="shared" si="894"/>
        <v>3.9040600573940507</v>
      </c>
      <c r="CA205" s="72">
        <f t="shared" si="895"/>
        <v>56326.189949476633</v>
      </c>
      <c r="CE205" s="3">
        <f t="shared" si="896"/>
        <v>0</v>
      </c>
      <c r="CF205" s="6">
        <f t="shared" si="897"/>
        <v>5.6947441448197731</v>
      </c>
      <c r="CG205" s="6">
        <f t="shared" si="898"/>
        <v>0</v>
      </c>
      <c r="CH205" s="6">
        <f t="shared" si="899"/>
        <v>0</v>
      </c>
      <c r="CI205" s="193">
        <f t="shared" si="900"/>
        <v>5.6740334309306508</v>
      </c>
      <c r="CJ205" s="193">
        <f t="shared" si="901"/>
        <v>4.2585421731021542</v>
      </c>
      <c r="CK205" s="193">
        <f t="shared" si="1019"/>
        <v>3.8150380693314694</v>
      </c>
      <c r="CL205" s="193">
        <f t="shared" si="902"/>
        <v>3.9040600573940507</v>
      </c>
      <c r="CM205" s="72">
        <f t="shared" si="903"/>
        <v>56521.470254100219</v>
      </c>
      <c r="CQ205" s="3">
        <f t="shared" si="904"/>
        <v>0</v>
      </c>
      <c r="CR205" s="6">
        <f t="shared" si="905"/>
        <v>5.6948060798777425</v>
      </c>
      <c r="CS205" s="6">
        <f t="shared" si="906"/>
        <v>0</v>
      </c>
      <c r="CT205" s="6">
        <f t="shared" si="907"/>
        <v>0</v>
      </c>
      <c r="CU205" s="193">
        <f t="shared" si="908"/>
        <v>5.6740334309306508</v>
      </c>
      <c r="CV205" s="193">
        <f t="shared" si="909"/>
        <v>4.2585430490434293</v>
      </c>
      <c r="CW205" s="193">
        <f t="shared" si="1020"/>
        <v>3.8150380693314694</v>
      </c>
      <c r="CX205" s="193">
        <f t="shared" si="910"/>
        <v>3.9040600573940507</v>
      </c>
      <c r="CY205" s="72">
        <f t="shared" si="911"/>
        <v>56521.472441095495</v>
      </c>
      <c r="DC205" s="3">
        <f t="shared" si="912"/>
        <v>0</v>
      </c>
      <c r="DD205" s="6">
        <f t="shared" si="913"/>
        <v>0</v>
      </c>
      <c r="DE205" s="6">
        <f t="shared" si="914"/>
        <v>5.3454470965944134</v>
      </c>
      <c r="DF205" s="6">
        <f t="shared" si="915"/>
        <v>0</v>
      </c>
      <c r="DG205" s="193">
        <f t="shared" si="916"/>
        <v>5.6740334309306508</v>
      </c>
      <c r="DH205" s="193">
        <f t="shared" si="917"/>
        <v>4.1745731882913786</v>
      </c>
      <c r="DI205" s="193">
        <f t="shared" si="1021"/>
        <v>3.926397810580061</v>
      </c>
      <c r="DJ205" s="193">
        <f t="shared" si="918"/>
        <v>3.9040600573940507</v>
      </c>
      <c r="DK205" s="72">
        <f t="shared" si="919"/>
        <v>56857.469209832641</v>
      </c>
      <c r="DO205" s="3">
        <f t="shared" si="920"/>
        <v>0</v>
      </c>
      <c r="DP205" s="6">
        <f t="shared" si="921"/>
        <v>0</v>
      </c>
      <c r="DQ205" s="6">
        <f t="shared" si="922"/>
        <v>5.0910003163673521</v>
      </c>
      <c r="DR205" s="6">
        <f t="shared" si="923"/>
        <v>0</v>
      </c>
      <c r="DS205" s="193">
        <f t="shared" si="924"/>
        <v>5.6740334309306508</v>
      </c>
      <c r="DT205" s="193">
        <f t="shared" si="925"/>
        <v>4.1745731882913786</v>
      </c>
      <c r="DU205" s="193">
        <f t="shared" si="1022"/>
        <v>3.9213688802677775</v>
      </c>
      <c r="DV205" s="193">
        <f t="shared" si="926"/>
        <v>3.9040600573940507</v>
      </c>
      <c r="DW205" s="72">
        <f t="shared" si="927"/>
        <v>56832.732231762355</v>
      </c>
      <c r="EA205" s="3">
        <f t="shared" si="928"/>
        <v>0</v>
      </c>
      <c r="EB205" s="6">
        <f t="shared" si="929"/>
        <v>0</v>
      </c>
      <c r="EC205" s="6">
        <f t="shared" si="930"/>
        <v>0</v>
      </c>
      <c r="ED205" s="6">
        <f t="shared" si="931"/>
        <v>13.803597063819982</v>
      </c>
      <c r="EE205" s="193">
        <f t="shared" si="932"/>
        <v>5.6740334309306508</v>
      </c>
      <c r="EF205" s="193">
        <f t="shared" si="933"/>
        <v>4.1745731882913786</v>
      </c>
      <c r="EG205" s="193">
        <f t="shared" si="1023"/>
        <v>3.8150380693314694</v>
      </c>
      <c r="EH205" s="193">
        <f t="shared" si="934"/>
        <v>4.1495747492437243</v>
      </c>
      <c r="EI205" s="72">
        <f t="shared" si="935"/>
        <v>58057.4775687035</v>
      </c>
      <c r="EM205" s="3">
        <f t="shared" si="936"/>
        <v>0</v>
      </c>
      <c r="EN205" s="6">
        <f t="shared" si="937"/>
        <v>0</v>
      </c>
      <c r="EO205" s="6">
        <f t="shared" si="938"/>
        <v>0</v>
      </c>
      <c r="EP205" s="6">
        <f t="shared" si="939"/>
        <v>4.6013125833689408</v>
      </c>
      <c r="EQ205" s="193">
        <f t="shared" si="940"/>
        <v>5.6740334309306508</v>
      </c>
      <c r="ER205" s="193">
        <f t="shared" si="941"/>
        <v>4.1745731882913786</v>
      </c>
      <c r="ES205" s="193">
        <f t="shared" si="1024"/>
        <v>3.8150380693314694</v>
      </c>
      <c r="ET205" s="193">
        <f t="shared" si="942"/>
        <v>3.9927684728018482</v>
      </c>
      <c r="EU205" s="72">
        <f t="shared" si="943"/>
        <v>56936.665755943366</v>
      </c>
      <c r="EY205" s="3">
        <f t="shared" si="944"/>
        <v>7.1343850355701592</v>
      </c>
      <c r="EZ205" s="6">
        <f t="shared" si="945"/>
        <v>5.6947441448197731</v>
      </c>
      <c r="FA205" s="6">
        <f t="shared" si="946"/>
        <v>5.3454470965944134</v>
      </c>
      <c r="FB205" s="6">
        <f t="shared" si="947"/>
        <v>13.803597063819982</v>
      </c>
      <c r="FC205" s="193">
        <f t="shared" si="948"/>
        <v>5.698237516709761</v>
      </c>
      <c r="FD205" s="193">
        <f t="shared" si="949"/>
        <v>4.2585421731021542</v>
      </c>
      <c r="FE205" s="193">
        <f t="shared" si="1025"/>
        <v>3.926397810580061</v>
      </c>
      <c r="FF205" s="193">
        <f t="shared" si="950"/>
        <v>4.1495747492437243</v>
      </c>
      <c r="FG205" s="72">
        <f t="shared" si="951"/>
        <v>58852.077222219479</v>
      </c>
      <c r="FK205" s="3">
        <f t="shared" si="952"/>
        <v>7.2800072084776133</v>
      </c>
      <c r="FL205" s="6">
        <f t="shared" si="953"/>
        <v>5.6948060798777425</v>
      </c>
      <c r="FM205" s="6">
        <f t="shared" si="954"/>
        <v>5.0910003163673521</v>
      </c>
      <c r="FN205" s="6">
        <f t="shared" si="955"/>
        <v>4.6013125833689408</v>
      </c>
      <c r="FO205" s="193">
        <f t="shared" si="956"/>
        <v>5.6987255039065259</v>
      </c>
      <c r="FP205" s="193">
        <f t="shared" si="957"/>
        <v>4.2585430490434293</v>
      </c>
      <c r="FQ205" s="193">
        <f t="shared" si="1026"/>
        <v>3.9213688802677775</v>
      </c>
      <c r="FR205" s="193">
        <f t="shared" si="958"/>
        <v>3.9927684728018482</v>
      </c>
      <c r="FS205" s="205">
        <f t="shared" si="959"/>
        <v>57691.105979588559</v>
      </c>
      <c r="FW205" s="3">
        <f t="shared" si="960"/>
        <v>8.3719824396996749</v>
      </c>
      <c r="FX205" s="6">
        <f t="shared" si="961"/>
        <v>6.4350608836463428</v>
      </c>
      <c r="FY205" s="6">
        <f t="shared" si="962"/>
        <v>6.3127184759781638</v>
      </c>
      <c r="FZ205" s="6">
        <f t="shared" si="963"/>
        <v>5.4294148451025261</v>
      </c>
      <c r="GA205" s="193">
        <f t="shared" si="964"/>
        <v>5.7023771993571497</v>
      </c>
      <c r="GB205" s="193">
        <f t="shared" si="965"/>
        <v>4.2689579693982589</v>
      </c>
      <c r="GC205" s="193">
        <f t="shared" si="1027"/>
        <v>3.9452875998116155</v>
      </c>
      <c r="GD205" s="193">
        <f t="shared" si="966"/>
        <v>4.0079302516371715</v>
      </c>
      <c r="GE205" s="72">
        <f t="shared" si="967"/>
        <v>57948.52792270192</v>
      </c>
      <c r="GI205" s="3">
        <f t="shared" si="968"/>
        <v>8.0079832031909959</v>
      </c>
      <c r="GJ205" s="6">
        <f t="shared" si="969"/>
        <v>6.2642185593017512</v>
      </c>
      <c r="GK205" s="6">
        <f t="shared" si="970"/>
        <v>5.5999921964322423</v>
      </c>
      <c r="GL205" s="6">
        <f t="shared" si="971"/>
        <v>5.0613189234006608</v>
      </c>
      <c r="GM205" s="193">
        <f t="shared" si="972"/>
        <v>5.7011614235504098</v>
      </c>
      <c r="GN205" s="193">
        <f t="shared" si="973"/>
        <v>4.2665639352763627</v>
      </c>
      <c r="GO205" s="193">
        <f t="shared" si="1028"/>
        <v>3.9314035058970442</v>
      </c>
      <c r="GP205" s="193">
        <f t="shared" si="974"/>
        <v>4.0012191239565293</v>
      </c>
      <c r="GQ205" s="72">
        <f t="shared" si="975"/>
        <v>57823.843279699002</v>
      </c>
      <c r="GU205" s="3">
        <f t="shared" si="976"/>
        <v>9.463980149225721</v>
      </c>
      <c r="GV205" s="6">
        <f t="shared" si="977"/>
        <v>6.8336929737837275</v>
      </c>
      <c r="GW205" s="6">
        <f t="shared" si="978"/>
        <v>6.6181725957835589</v>
      </c>
      <c r="GX205" s="6">
        <f t="shared" si="979"/>
        <v>5.7514987765916592</v>
      </c>
      <c r="GY205" s="193">
        <f t="shared" si="980"/>
        <v>5.7060156831917412</v>
      </c>
      <c r="GZ205" s="193">
        <f t="shared" si="981"/>
        <v>4.2745218605272166</v>
      </c>
      <c r="HA205" s="193">
        <f t="shared" si="1029"/>
        <v>3.9511794179448141</v>
      </c>
      <c r="HB205" s="193">
        <f t="shared" si="982"/>
        <v>4.0137657679057002</v>
      </c>
      <c r="HC205" s="205">
        <f t="shared" si="983"/>
        <v>58036.583057062366</v>
      </c>
      <c r="HG205" s="3">
        <f t="shared" si="785"/>
        <v>8.3719824396996749</v>
      </c>
      <c r="HH205" s="6">
        <f t="shared" si="786"/>
        <v>0</v>
      </c>
      <c r="HI205" s="6">
        <f t="shared" si="787"/>
        <v>0</v>
      </c>
      <c r="HJ205" s="6">
        <f t="shared" si="788"/>
        <v>0</v>
      </c>
      <c r="HK205" s="193">
        <f t="shared" si="984"/>
        <v>5.7023771993571497</v>
      </c>
      <c r="HL205" s="193">
        <f t="shared" si="984"/>
        <v>4.1745731882913786</v>
      </c>
      <c r="HM205" s="193">
        <f t="shared" si="984"/>
        <v>3.8150380693314694</v>
      </c>
      <c r="HN205" s="193">
        <f t="shared" si="984"/>
        <v>3.9040600573940507</v>
      </c>
      <c r="HO205" s="212">
        <f t="shared" si="985"/>
        <v>56328.581305152533</v>
      </c>
      <c r="HS205" s="3">
        <f t="shared" si="789"/>
        <v>8.0079832031909959</v>
      </c>
      <c r="HT205" s="6">
        <f t="shared" si="790"/>
        <v>0</v>
      </c>
      <c r="HU205" s="6">
        <f t="shared" si="791"/>
        <v>0</v>
      </c>
      <c r="HV205" s="6">
        <f t="shared" si="792"/>
        <v>0</v>
      </c>
      <c r="HW205" s="193">
        <f t="shared" si="986"/>
        <v>5.7011614235504098</v>
      </c>
      <c r="HX205" s="193">
        <f t="shared" si="986"/>
        <v>4.1745731882913786</v>
      </c>
      <c r="HY205" s="193">
        <f t="shared" si="986"/>
        <v>3.8150380693314694</v>
      </c>
      <c r="HZ205" s="193">
        <f t="shared" si="986"/>
        <v>3.9040600573940507</v>
      </c>
      <c r="IA205" s="212">
        <f t="shared" si="987"/>
        <v>56327.878981758651</v>
      </c>
      <c r="IE205" s="3">
        <f t="shared" si="794"/>
        <v>9.463980149225721</v>
      </c>
      <c r="IF205" s="6">
        <f t="shared" si="795"/>
        <v>0</v>
      </c>
      <c r="IG205" s="6">
        <f t="shared" si="796"/>
        <v>0</v>
      </c>
      <c r="IH205" s="6">
        <f t="shared" si="797"/>
        <v>0</v>
      </c>
      <c r="II205" s="193">
        <f t="shared" si="988"/>
        <v>5.7060156831917412</v>
      </c>
      <c r="IJ205" s="193">
        <f t="shared" si="988"/>
        <v>4.1745731882913786</v>
      </c>
      <c r="IK205" s="193">
        <f t="shared" si="988"/>
        <v>3.8150380693314694</v>
      </c>
      <c r="IL205" s="193">
        <f t="shared" si="988"/>
        <v>3.9040600573940507</v>
      </c>
      <c r="IM205" s="205">
        <f t="shared" si="989"/>
        <v>56330.683218934093</v>
      </c>
      <c r="IQ205" s="3">
        <f t="shared" si="799"/>
        <v>0</v>
      </c>
      <c r="IR205" s="6">
        <f t="shared" si="800"/>
        <v>6.4350608836463428</v>
      </c>
      <c r="IS205" s="6">
        <f t="shared" si="801"/>
        <v>0</v>
      </c>
      <c r="IT205" s="6">
        <f t="shared" si="802"/>
        <v>0</v>
      </c>
      <c r="IU205" s="193">
        <f t="shared" si="990"/>
        <v>5.6740334309306508</v>
      </c>
      <c r="IV205" s="193">
        <f t="shared" si="990"/>
        <v>4.2689579693982589</v>
      </c>
      <c r="IW205" s="193">
        <f t="shared" si="990"/>
        <v>3.8150380693314694</v>
      </c>
      <c r="IX205" s="193">
        <f t="shared" si="990"/>
        <v>3.9040600573940507</v>
      </c>
      <c r="IY205" s="212">
        <f t="shared" si="991"/>
        <v>56547.481744208133</v>
      </c>
      <c r="JC205" s="3">
        <f t="shared" si="804"/>
        <v>0</v>
      </c>
      <c r="JD205" s="6">
        <f t="shared" si="805"/>
        <v>6.2642185593017512</v>
      </c>
      <c r="JE205" s="6">
        <f t="shared" si="806"/>
        <v>0</v>
      </c>
      <c r="JF205" s="6">
        <f t="shared" si="807"/>
        <v>0</v>
      </c>
      <c r="JG205" s="193">
        <f t="shared" si="992"/>
        <v>5.6740334309306508</v>
      </c>
      <c r="JH205" s="193">
        <f t="shared" si="992"/>
        <v>4.2665639352763627</v>
      </c>
      <c r="JI205" s="193">
        <f t="shared" si="992"/>
        <v>3.8150380693314694</v>
      </c>
      <c r="JJ205" s="193">
        <f t="shared" si="992"/>
        <v>3.9040600573940507</v>
      </c>
      <c r="JK205" s="212">
        <f t="shared" si="993"/>
        <v>56541.502035447091</v>
      </c>
      <c r="JO205" s="3">
        <f t="shared" si="809"/>
        <v>0</v>
      </c>
      <c r="JP205" s="6">
        <f t="shared" si="810"/>
        <v>6.8336929737837275</v>
      </c>
      <c r="JQ205" s="6">
        <f t="shared" si="811"/>
        <v>0</v>
      </c>
      <c r="JR205" s="6">
        <f t="shared" si="812"/>
        <v>0</v>
      </c>
      <c r="JS205" s="193">
        <f t="shared" si="994"/>
        <v>5.6740334309306508</v>
      </c>
      <c r="JT205" s="193">
        <f t="shared" si="994"/>
        <v>4.2745218605272166</v>
      </c>
      <c r="JU205" s="193">
        <f t="shared" si="994"/>
        <v>3.8150380693314694</v>
      </c>
      <c r="JV205" s="193">
        <f t="shared" si="994"/>
        <v>3.9040600573940507</v>
      </c>
      <c r="JW205" s="205">
        <f t="shared" si="995"/>
        <v>56561.381419465615</v>
      </c>
      <c r="KA205" s="3">
        <f t="shared" si="814"/>
        <v>0</v>
      </c>
      <c r="KB205" s="6">
        <f t="shared" si="815"/>
        <v>0</v>
      </c>
      <c r="KC205" s="6">
        <f t="shared" si="816"/>
        <v>6.3127184759781638</v>
      </c>
      <c r="KD205" s="6">
        <f t="shared" si="817"/>
        <v>0</v>
      </c>
      <c r="KE205" s="193">
        <f t="shared" si="996"/>
        <v>5.6740334309306508</v>
      </c>
      <c r="KF205" s="193">
        <f t="shared" si="996"/>
        <v>4.1745731882913786</v>
      </c>
      <c r="KG205" s="193">
        <f t="shared" si="996"/>
        <v>3.9452875998116155</v>
      </c>
      <c r="KH205" s="193">
        <f t="shared" si="996"/>
        <v>3.9040600573940507</v>
      </c>
      <c r="KI205" s="212">
        <f t="shared" si="997"/>
        <v>56950.48306009105</v>
      </c>
      <c r="KM205" s="3">
        <f t="shared" si="819"/>
        <v>0</v>
      </c>
      <c r="KN205" s="6">
        <f t="shared" si="820"/>
        <v>0</v>
      </c>
      <c r="KO205" s="6">
        <f t="shared" si="821"/>
        <v>5.5999921964322423</v>
      </c>
      <c r="KP205" s="6">
        <f t="shared" si="822"/>
        <v>0</v>
      </c>
      <c r="KQ205" s="193">
        <f t="shared" si="998"/>
        <v>5.6740334309306508</v>
      </c>
      <c r="KR205" s="193">
        <f t="shared" si="998"/>
        <v>4.1745731882913786</v>
      </c>
      <c r="KS205" s="193">
        <f t="shared" si="998"/>
        <v>3.9314035058970442</v>
      </c>
      <c r="KT205" s="193">
        <f t="shared" si="998"/>
        <v>3.9040600573940507</v>
      </c>
      <c r="KU205" s="212">
        <f t="shared" si="999"/>
        <v>56882.10258897546</v>
      </c>
      <c r="KY205" s="3">
        <f t="shared" si="824"/>
        <v>0</v>
      </c>
      <c r="KZ205" s="6">
        <f t="shared" si="825"/>
        <v>0</v>
      </c>
      <c r="LA205" s="6">
        <f t="shared" si="826"/>
        <v>6.6181725957835589</v>
      </c>
      <c r="LB205" s="6">
        <f t="shared" si="827"/>
        <v>0</v>
      </c>
      <c r="LC205" s="193">
        <f t="shared" si="1000"/>
        <v>5.6740334309306508</v>
      </c>
      <c r="LD205" s="193">
        <f t="shared" si="1000"/>
        <v>4.1745731882913786</v>
      </c>
      <c r="LE205" s="193">
        <f t="shared" si="1000"/>
        <v>3.9511794179448141</v>
      </c>
      <c r="LF205" s="193">
        <f t="shared" si="1000"/>
        <v>3.9040600573940507</v>
      </c>
      <c r="LG205" s="205">
        <f t="shared" si="1001"/>
        <v>56979.525657279031</v>
      </c>
      <c r="LK205" s="3">
        <f t="shared" si="829"/>
        <v>0</v>
      </c>
      <c r="LL205" s="6">
        <f t="shared" si="830"/>
        <v>0</v>
      </c>
      <c r="LM205" s="6">
        <f t="shared" si="831"/>
        <v>0</v>
      </c>
      <c r="LN205" s="6">
        <f t="shared" si="832"/>
        <v>5.4294148451025261</v>
      </c>
      <c r="LO205" s="193">
        <f t="shared" si="1002"/>
        <v>5.6740334309306508</v>
      </c>
      <c r="LP205" s="193">
        <f t="shared" si="1002"/>
        <v>4.1745731882913786</v>
      </c>
      <c r="LQ205" s="193">
        <f t="shared" si="1002"/>
        <v>3.8150380693314694</v>
      </c>
      <c r="LR205" s="193">
        <f t="shared" si="1002"/>
        <v>4.0079302516371715</v>
      </c>
      <c r="LS205" s="212">
        <f t="shared" si="1003"/>
        <v>57044.086668252028</v>
      </c>
      <c r="LW205" s="3">
        <f t="shared" si="834"/>
        <v>0</v>
      </c>
      <c r="LX205" s="6">
        <f t="shared" si="835"/>
        <v>0</v>
      </c>
      <c r="LY205" s="6">
        <f t="shared" si="836"/>
        <v>0</v>
      </c>
      <c r="LZ205" s="6">
        <f t="shared" si="837"/>
        <v>5.0613189234006608</v>
      </c>
      <c r="MA205" s="193">
        <f t="shared" si="1004"/>
        <v>5.6740334309306508</v>
      </c>
      <c r="MB205" s="193">
        <f t="shared" si="1004"/>
        <v>4.1745731882913786</v>
      </c>
      <c r="MC205" s="193">
        <f t="shared" si="1004"/>
        <v>3.8150380693314694</v>
      </c>
      <c r="MD205" s="193">
        <f t="shared" si="1004"/>
        <v>4.0012191239565293</v>
      </c>
      <c r="ME205" s="212">
        <f t="shared" si="1005"/>
        <v>56996.51347992399</v>
      </c>
      <c r="MI205" s="3">
        <f t="shared" si="839"/>
        <v>0</v>
      </c>
      <c r="MJ205" s="6">
        <f t="shared" si="840"/>
        <v>0</v>
      </c>
      <c r="MK205" s="6">
        <f t="shared" si="841"/>
        <v>0</v>
      </c>
      <c r="ML205" s="6">
        <f t="shared" si="842"/>
        <v>5.7514987765916592</v>
      </c>
      <c r="MM205" s="193">
        <f t="shared" si="1006"/>
        <v>5.6740334309306508</v>
      </c>
      <c r="MN205" s="193">
        <f t="shared" si="1006"/>
        <v>4.1745731882913786</v>
      </c>
      <c r="MO205" s="193">
        <f t="shared" si="1006"/>
        <v>3.8150380693314694</v>
      </c>
      <c r="MP205" s="193">
        <f t="shared" si="1006"/>
        <v>4.0137657679057002</v>
      </c>
      <c r="MQ205" s="205">
        <f t="shared" si="1007"/>
        <v>57085.48518119385</v>
      </c>
      <c r="MT205" s="3">
        <f t="shared" si="844"/>
        <v>6.9159854936649499</v>
      </c>
      <c r="MU205" s="6">
        <f t="shared" si="845"/>
        <v>5.6947441448197731</v>
      </c>
      <c r="MV205" s="6">
        <f t="shared" si="846"/>
        <v>5.8545372962700704</v>
      </c>
      <c r="MW205" s="6">
        <f t="shared" si="847"/>
        <v>5.5214388255279925</v>
      </c>
      <c r="MX205" s="193">
        <f t="shared" si="1008"/>
        <v>5.6975052022265782</v>
      </c>
      <c r="MY205" s="193">
        <f t="shared" si="1008"/>
        <v>4.2585421731021542</v>
      </c>
      <c r="MZ205" s="193">
        <f t="shared" si="1008"/>
        <v>3.9363842689797885</v>
      </c>
      <c r="NA205" s="193">
        <f t="shared" si="1008"/>
        <v>4.0096010197155962</v>
      </c>
      <c r="NB205" s="212">
        <f t="shared" si="1009"/>
        <v>57886.395141949099</v>
      </c>
      <c r="NF205" s="3">
        <f t="shared" si="849"/>
        <v>6.915985493664949</v>
      </c>
      <c r="NG205" s="6">
        <f t="shared" si="850"/>
        <v>0</v>
      </c>
      <c r="NH205" s="6">
        <f t="shared" si="851"/>
        <v>0</v>
      </c>
      <c r="NI205" s="6">
        <f t="shared" si="852"/>
        <v>0</v>
      </c>
      <c r="NJ205" s="193">
        <f t="shared" si="1010"/>
        <v>5.6975052022265782</v>
      </c>
      <c r="NK205" s="193">
        <f t="shared" si="1010"/>
        <v>4.1745731882913786</v>
      </c>
      <c r="NL205" s="193">
        <f t="shared" si="1010"/>
        <v>3.8150380693314694</v>
      </c>
      <c r="NM205" s="193">
        <f t="shared" si="1010"/>
        <v>3.9040600573940507</v>
      </c>
      <c r="NN205" s="212">
        <f t="shared" si="1011"/>
        <v>56325.766926555436</v>
      </c>
      <c r="NR205" s="3">
        <f t="shared" si="854"/>
        <v>0</v>
      </c>
      <c r="NS205" s="6">
        <f t="shared" si="855"/>
        <v>5.6947441448197731</v>
      </c>
      <c r="NT205" s="6">
        <f t="shared" si="856"/>
        <v>0</v>
      </c>
      <c r="NU205" s="6">
        <f t="shared" si="857"/>
        <v>0</v>
      </c>
      <c r="NV205" s="193">
        <f t="shared" si="1012"/>
        <v>5.6740334309306508</v>
      </c>
      <c r="NW205" s="193">
        <f t="shared" si="1012"/>
        <v>4.2585421731021542</v>
      </c>
      <c r="NX205" s="193">
        <f t="shared" si="1012"/>
        <v>3.8150380693314694</v>
      </c>
      <c r="NY205" s="193">
        <f t="shared" si="1012"/>
        <v>3.9040600573940507</v>
      </c>
      <c r="NZ205" s="212">
        <f t="shared" si="1013"/>
        <v>56521.470254100219</v>
      </c>
      <c r="OD205" s="3">
        <f t="shared" si="859"/>
        <v>0</v>
      </c>
      <c r="OE205" s="6">
        <f t="shared" si="860"/>
        <v>0</v>
      </c>
      <c r="OF205" s="6">
        <f t="shared" si="861"/>
        <v>5.8545372962700704</v>
      </c>
      <c r="OG205" s="6">
        <f t="shared" si="862"/>
        <v>0</v>
      </c>
      <c r="OH205" s="193">
        <f t="shared" si="1014"/>
        <v>5.6740334309306508</v>
      </c>
      <c r="OI205" s="193">
        <f t="shared" si="1014"/>
        <v>4.1745731882913786</v>
      </c>
      <c r="OJ205" s="193">
        <f t="shared" si="1014"/>
        <v>3.9363842689797885</v>
      </c>
      <c r="OK205" s="193">
        <f t="shared" si="1014"/>
        <v>3.9040600573940507</v>
      </c>
      <c r="OL205" s="212">
        <f t="shared" si="1015"/>
        <v>56906.623867587572</v>
      </c>
      <c r="OP205" s="3">
        <f t="shared" si="864"/>
        <v>0</v>
      </c>
      <c r="OQ205" s="6">
        <f t="shared" si="865"/>
        <v>0</v>
      </c>
      <c r="OR205" s="6">
        <f t="shared" si="866"/>
        <v>0</v>
      </c>
      <c r="OS205" s="6">
        <f t="shared" si="867"/>
        <v>5.5214388255279925</v>
      </c>
      <c r="OT205" s="193">
        <f t="shared" si="1016"/>
        <v>5.6740334309306508</v>
      </c>
      <c r="OU205" s="193">
        <f t="shared" si="1016"/>
        <v>4.1745731882913786</v>
      </c>
      <c r="OV205" s="193">
        <f t="shared" si="1016"/>
        <v>3.8150380693314694</v>
      </c>
      <c r="OW205" s="193">
        <f t="shared" si="1016"/>
        <v>4.0096010197155962</v>
      </c>
      <c r="OX205" s="232">
        <f t="shared" si="1017"/>
        <v>57055.936418253295</v>
      </c>
    </row>
    <row r="206" spans="2:414" x14ac:dyDescent="0.2">
      <c r="B206" s="81">
        <v>45605</v>
      </c>
      <c r="C206">
        <v>150</v>
      </c>
      <c r="D206">
        <v>11.354931495638914</v>
      </c>
      <c r="E206">
        <v>0</v>
      </c>
      <c r="F206">
        <v>0</v>
      </c>
      <c r="G206">
        <v>0</v>
      </c>
      <c r="H206">
        <v>0</v>
      </c>
      <c r="I206">
        <v>0</v>
      </c>
      <c r="J206">
        <v>0</v>
      </c>
      <c r="K206">
        <v>0</v>
      </c>
      <c r="L206">
        <v>0</v>
      </c>
      <c r="M206">
        <v>1</v>
      </c>
      <c r="N206">
        <v>0</v>
      </c>
      <c r="O206">
        <v>0</v>
      </c>
      <c r="P206">
        <v>0</v>
      </c>
      <c r="Q206">
        <v>1</v>
      </c>
      <c r="R206">
        <v>0</v>
      </c>
      <c r="S206">
        <v>0</v>
      </c>
      <c r="T206">
        <v>22500</v>
      </c>
      <c r="U206">
        <v>7.2881482839515925</v>
      </c>
      <c r="V206">
        <v>5.7025019081336481</v>
      </c>
      <c r="W206">
        <v>5.098084245901191</v>
      </c>
      <c r="X206">
        <v>4.6011968763435878</v>
      </c>
      <c r="Y206" s="3">
        <v>1171.6526564348003</v>
      </c>
      <c r="Z206" s="3">
        <v>234.60399009668714</v>
      </c>
      <c r="AA206" s="3">
        <v>118.32949857750313</v>
      </c>
      <c r="AB206" s="3">
        <v>50.000023738071889</v>
      </c>
      <c r="AC206">
        <v>1</v>
      </c>
      <c r="AD206">
        <v>1</v>
      </c>
      <c r="AE206" s="6"/>
      <c r="AF206" s="1" t="s">
        <v>2</v>
      </c>
      <c r="AG206">
        <v>150</v>
      </c>
      <c r="AH206" s="189">
        <v>45605</v>
      </c>
      <c r="AI206">
        <f t="shared" si="869"/>
        <v>11</v>
      </c>
      <c r="AJ206">
        <v>150</v>
      </c>
      <c r="AK206">
        <v>1</v>
      </c>
      <c r="AL206">
        <v>1</v>
      </c>
      <c r="AM206">
        <v>0</v>
      </c>
      <c r="AN206">
        <v>0</v>
      </c>
      <c r="AO206">
        <v>1</v>
      </c>
      <c r="AP206">
        <v>0</v>
      </c>
      <c r="AQ206">
        <v>0</v>
      </c>
      <c r="AS206" s="37"/>
      <c r="AT206" s="37"/>
      <c r="AU206" s="6">
        <f t="shared" si="870"/>
        <v>0</v>
      </c>
      <c r="AV206" s="6">
        <f t="shared" si="871"/>
        <v>0</v>
      </c>
      <c r="AW206" s="6">
        <f t="shared" si="872"/>
        <v>0</v>
      </c>
      <c r="AX206" s="6">
        <f t="shared" si="873"/>
        <v>0</v>
      </c>
      <c r="AY206" s="193">
        <f t="shared" si="874"/>
        <v>5.6740334309306508</v>
      </c>
      <c r="AZ206" s="193">
        <f t="shared" si="875"/>
        <v>4.1745731882913786</v>
      </c>
      <c r="BA206" s="193">
        <f t="shared" si="876"/>
        <v>3.8150380693314694</v>
      </c>
      <c r="BB206" s="193">
        <f t="shared" si="877"/>
        <v>3.9040600573940507</v>
      </c>
      <c r="BC206" s="72">
        <f t="shared" si="878"/>
        <v>56312.210093717425</v>
      </c>
      <c r="BG206" s="3">
        <f t="shared" si="879"/>
        <v>7.1423853182725603</v>
      </c>
      <c r="BH206" s="6">
        <f t="shared" si="880"/>
        <v>0</v>
      </c>
      <c r="BI206" s="6">
        <f t="shared" si="881"/>
        <v>0</v>
      </c>
      <c r="BJ206" s="6">
        <f t="shared" si="882"/>
        <v>0</v>
      </c>
      <c r="BK206" s="193">
        <f t="shared" si="883"/>
        <v>5.6982643322407265</v>
      </c>
      <c r="BL206" s="193">
        <f t="shared" si="884"/>
        <v>4.1745731882913786</v>
      </c>
      <c r="BM206" s="193">
        <f t="shared" si="885"/>
        <v>3.8150380693314694</v>
      </c>
      <c r="BN206" s="193">
        <f t="shared" si="886"/>
        <v>3.9040600573940507</v>
      </c>
      <c r="BO206" s="72">
        <f t="shared" si="887"/>
        <v>56326.2054395819</v>
      </c>
      <c r="BS206" s="3">
        <f t="shared" si="888"/>
        <v>7.1424078217830287</v>
      </c>
      <c r="BT206" s="6">
        <f t="shared" si="889"/>
        <v>0</v>
      </c>
      <c r="BU206" s="6">
        <f t="shared" si="890"/>
        <v>0</v>
      </c>
      <c r="BV206" s="6">
        <f t="shared" si="891"/>
        <v>0</v>
      </c>
      <c r="BW206" s="193">
        <f t="shared" si="892"/>
        <v>5.6982644076674953</v>
      </c>
      <c r="BX206" s="193">
        <f t="shared" si="893"/>
        <v>4.1745731882913786</v>
      </c>
      <c r="BY206" s="193">
        <f t="shared" si="1018"/>
        <v>3.8150380693314694</v>
      </c>
      <c r="BZ206" s="193">
        <f t="shared" si="894"/>
        <v>3.9040600573940507</v>
      </c>
      <c r="CA206" s="72">
        <f t="shared" si="895"/>
        <v>56326.2054395819</v>
      </c>
      <c r="CE206" s="3">
        <f t="shared" si="896"/>
        <v>0</v>
      </c>
      <c r="CF206" s="6">
        <f t="shared" si="897"/>
        <v>5.7025019081336481</v>
      </c>
      <c r="CG206" s="6">
        <f t="shared" si="898"/>
        <v>0</v>
      </c>
      <c r="CH206" s="6">
        <f t="shared" si="899"/>
        <v>0</v>
      </c>
      <c r="CI206" s="193">
        <f t="shared" si="900"/>
        <v>5.6740334309306508</v>
      </c>
      <c r="CJ206" s="193">
        <f t="shared" si="901"/>
        <v>4.258651884395511</v>
      </c>
      <c r="CK206" s="193">
        <f t="shared" si="1019"/>
        <v>3.8150380693314694</v>
      </c>
      <c r="CL206" s="193">
        <f t="shared" si="902"/>
        <v>3.9040600573940507</v>
      </c>
      <c r="CM206" s="72">
        <f t="shared" si="903"/>
        <v>56521.744175037129</v>
      </c>
      <c r="CQ206" s="3">
        <f t="shared" si="904"/>
        <v>0</v>
      </c>
      <c r="CR206" s="6">
        <f t="shared" si="905"/>
        <v>5.702563927563717</v>
      </c>
      <c r="CS206" s="6">
        <f t="shared" si="906"/>
        <v>0</v>
      </c>
      <c r="CT206" s="6">
        <f t="shared" si="907"/>
        <v>0</v>
      </c>
      <c r="CU206" s="193">
        <f t="shared" si="908"/>
        <v>5.6740334309306508</v>
      </c>
      <c r="CV206" s="193">
        <f t="shared" si="909"/>
        <v>4.2586527614338259</v>
      </c>
      <c r="CW206" s="193">
        <f t="shared" si="1020"/>
        <v>3.8150380693314694</v>
      </c>
      <c r="CX206" s="193">
        <f t="shared" si="910"/>
        <v>3.9040600573940507</v>
      </c>
      <c r="CY206" s="72">
        <f t="shared" si="911"/>
        <v>56521.746364782091</v>
      </c>
      <c r="DC206" s="3">
        <f t="shared" si="912"/>
        <v>0</v>
      </c>
      <c r="DD206" s="6">
        <f t="shared" si="913"/>
        <v>0</v>
      </c>
      <c r="DE206" s="6">
        <f t="shared" si="914"/>
        <v>5.3529884581962506</v>
      </c>
      <c r="DF206" s="6">
        <f t="shared" si="915"/>
        <v>0</v>
      </c>
      <c r="DG206" s="193">
        <f t="shared" si="916"/>
        <v>5.6740334309306508</v>
      </c>
      <c r="DH206" s="193">
        <f t="shared" si="917"/>
        <v>4.1745731882913786</v>
      </c>
      <c r="DI206" s="193">
        <f t="shared" si="1021"/>
        <v>3.9265464741577421</v>
      </c>
      <c r="DJ206" s="193">
        <f t="shared" si="918"/>
        <v>3.9040600573940507</v>
      </c>
      <c r="DK206" s="72">
        <f t="shared" si="919"/>
        <v>56858.200640038689</v>
      </c>
      <c r="DO206" s="3">
        <f t="shared" si="920"/>
        <v>0</v>
      </c>
      <c r="DP206" s="6">
        <f t="shared" si="921"/>
        <v>0</v>
      </c>
      <c r="DQ206" s="6">
        <f t="shared" si="922"/>
        <v>5.0981827042213554</v>
      </c>
      <c r="DR206" s="6">
        <f t="shared" si="923"/>
        <v>0</v>
      </c>
      <c r="DS206" s="193">
        <f t="shared" si="924"/>
        <v>5.6740334309306508</v>
      </c>
      <c r="DT206" s="193">
        <f t="shared" si="925"/>
        <v>4.1745731882913786</v>
      </c>
      <c r="DU206" s="193">
        <f t="shared" si="1022"/>
        <v>3.921511181639564</v>
      </c>
      <c r="DV206" s="193">
        <f t="shared" si="926"/>
        <v>3.9040600573940507</v>
      </c>
      <c r="DW206" s="72">
        <f t="shared" si="927"/>
        <v>56833.432054886878</v>
      </c>
      <c r="EA206" s="3">
        <f t="shared" si="928"/>
        <v>0</v>
      </c>
      <c r="EB206" s="6">
        <f t="shared" si="929"/>
        <v>0</v>
      </c>
      <c r="EC206" s="6">
        <f t="shared" si="930"/>
        <v>0</v>
      </c>
      <c r="ED206" s="6">
        <f t="shared" si="931"/>
        <v>13.803590629030763</v>
      </c>
      <c r="EE206" s="193">
        <f t="shared" si="932"/>
        <v>5.6740334309306508</v>
      </c>
      <c r="EF206" s="193">
        <f t="shared" si="933"/>
        <v>4.1745731882913786</v>
      </c>
      <c r="EG206" s="193">
        <f t="shared" si="1023"/>
        <v>3.8150380693314694</v>
      </c>
      <c r="EH206" s="193">
        <f t="shared" si="934"/>
        <v>4.1495746477598754</v>
      </c>
      <c r="EI206" s="72">
        <f t="shared" si="935"/>
        <v>58057.476836229289</v>
      </c>
      <c r="EM206" s="3">
        <f t="shared" si="936"/>
        <v>0</v>
      </c>
      <c r="EN206" s="6">
        <f t="shared" si="937"/>
        <v>0</v>
      </c>
      <c r="EO206" s="6">
        <f t="shared" si="938"/>
        <v>0</v>
      </c>
      <c r="EP206" s="6">
        <f t="shared" si="939"/>
        <v>4.6013104383862622</v>
      </c>
      <c r="EQ206" s="193">
        <f t="shared" si="940"/>
        <v>5.6740334309306508</v>
      </c>
      <c r="ER206" s="193">
        <f t="shared" si="941"/>
        <v>4.1745731882913786</v>
      </c>
      <c r="ES206" s="193">
        <f t="shared" si="1024"/>
        <v>3.8150380693314694</v>
      </c>
      <c r="ET206" s="193">
        <f t="shared" si="942"/>
        <v>3.9927684332299864</v>
      </c>
      <c r="EU206" s="72">
        <f t="shared" si="943"/>
        <v>56936.665475841546</v>
      </c>
      <c r="EY206" s="3">
        <f t="shared" si="944"/>
        <v>7.1423853182725603</v>
      </c>
      <c r="EZ206" s="6">
        <f t="shared" si="945"/>
        <v>5.7025019081336481</v>
      </c>
      <c r="FA206" s="6">
        <f t="shared" si="946"/>
        <v>5.3529884581962506</v>
      </c>
      <c r="FB206" s="6">
        <f t="shared" si="947"/>
        <v>13.803590629030763</v>
      </c>
      <c r="FC206" s="193">
        <f t="shared" si="948"/>
        <v>5.6982643322407265</v>
      </c>
      <c r="FD206" s="193">
        <f t="shared" si="949"/>
        <v>4.258651884395511</v>
      </c>
      <c r="FE206" s="193">
        <f t="shared" si="1025"/>
        <v>3.9265464741577421</v>
      </c>
      <c r="FF206" s="193">
        <f t="shared" si="950"/>
        <v>4.1495746477598754</v>
      </c>
      <c r="FG206" s="72">
        <f t="shared" si="951"/>
        <v>58853.134973596032</v>
      </c>
      <c r="FK206" s="3">
        <f t="shared" si="952"/>
        <v>7.2881707874620609</v>
      </c>
      <c r="FL206" s="6">
        <f t="shared" si="953"/>
        <v>5.702563927563717</v>
      </c>
      <c r="FM206" s="6">
        <f t="shared" si="954"/>
        <v>5.0981827042213554</v>
      </c>
      <c r="FN206" s="6">
        <f t="shared" si="955"/>
        <v>4.6013104383862622</v>
      </c>
      <c r="FO206" s="193">
        <f t="shared" si="956"/>
        <v>5.6987528534209382</v>
      </c>
      <c r="FP206" s="193">
        <f t="shared" si="957"/>
        <v>4.2586527614338259</v>
      </c>
      <c r="FQ206" s="193">
        <f t="shared" si="1026"/>
        <v>3.921511181639564</v>
      </c>
      <c r="FR206" s="193">
        <f t="shared" si="958"/>
        <v>3.9927684332299864</v>
      </c>
      <c r="FS206" s="205">
        <f t="shared" si="959"/>
        <v>57692.111865958046</v>
      </c>
      <c r="FW206" s="3">
        <f t="shared" si="960"/>
        <v>8.3813705265443303</v>
      </c>
      <c r="FX206" s="6">
        <f t="shared" si="961"/>
        <v>6.4438271561910216</v>
      </c>
      <c r="FY206" s="6">
        <f t="shared" si="962"/>
        <v>6.3216244649174769</v>
      </c>
      <c r="FZ206" s="6">
        <f t="shared" si="963"/>
        <v>5.4294123140854333</v>
      </c>
      <c r="GA206" s="193">
        <f t="shared" si="964"/>
        <v>5.7024085364960211</v>
      </c>
      <c r="GB206" s="193">
        <f t="shared" si="965"/>
        <v>4.2690806577798153</v>
      </c>
      <c r="GC206" s="193">
        <f t="shared" si="1027"/>
        <v>3.9454598771316571</v>
      </c>
      <c r="GD206" s="193">
        <f t="shared" si="966"/>
        <v>4.0079302056461463</v>
      </c>
      <c r="GE206" s="72">
        <f t="shared" si="967"/>
        <v>57949.724152024624</v>
      </c>
      <c r="GI206" s="3">
        <f t="shared" si="968"/>
        <v>8.0169631123467529</v>
      </c>
      <c r="GJ206" s="6">
        <f t="shared" si="969"/>
        <v>6.2727520989470138</v>
      </c>
      <c r="GK206" s="6">
        <f t="shared" si="970"/>
        <v>5.607892670491311</v>
      </c>
      <c r="GL206" s="6">
        <f t="shared" si="971"/>
        <v>5.0613165639779467</v>
      </c>
      <c r="GM206" s="193">
        <f t="shared" si="972"/>
        <v>5.701191434689501</v>
      </c>
      <c r="GN206" s="193">
        <f t="shared" si="973"/>
        <v>4.2666836528868979</v>
      </c>
      <c r="GO206" s="193">
        <f t="shared" si="1028"/>
        <v>3.931558470551463</v>
      </c>
      <c r="GP206" s="193">
        <f t="shared" si="974"/>
        <v>4.0012190807948453</v>
      </c>
      <c r="GQ206" s="72">
        <f t="shared" si="975"/>
        <v>57824.941953013738</v>
      </c>
      <c r="GU206" s="3">
        <f t="shared" si="976"/>
        <v>9.4745927691370699</v>
      </c>
      <c r="GV206" s="6">
        <f t="shared" si="977"/>
        <v>6.8430022897603777</v>
      </c>
      <c r="GW206" s="6">
        <f t="shared" si="978"/>
        <v>6.6275095196715483</v>
      </c>
      <c r="GX206" s="6">
        <f t="shared" si="979"/>
        <v>5.7514960954294843</v>
      </c>
      <c r="GY206" s="193">
        <f t="shared" si="980"/>
        <v>5.706050979056041</v>
      </c>
      <c r="GZ206" s="193">
        <f t="shared" si="981"/>
        <v>4.2746514257301325</v>
      </c>
      <c r="HA206" s="193">
        <f t="shared" si="1029"/>
        <v>3.951358969599017</v>
      </c>
      <c r="HB206" s="193">
        <f t="shared" si="982"/>
        <v>4.013765719469867</v>
      </c>
      <c r="HC206" s="205">
        <f t="shared" si="983"/>
        <v>58037.83760570547</v>
      </c>
      <c r="HG206" s="3">
        <f t="shared" si="785"/>
        <v>8.3813705265443303</v>
      </c>
      <c r="HH206" s="6">
        <f t="shared" si="786"/>
        <v>0</v>
      </c>
      <c r="HI206" s="6">
        <f t="shared" si="787"/>
        <v>0</v>
      </c>
      <c r="HJ206" s="6">
        <f t="shared" si="788"/>
        <v>0</v>
      </c>
      <c r="HK206" s="193">
        <f t="shared" si="984"/>
        <v>5.7024085364960211</v>
      </c>
      <c r="HL206" s="193">
        <f t="shared" si="984"/>
        <v>4.1745731882913786</v>
      </c>
      <c r="HM206" s="193">
        <f t="shared" si="984"/>
        <v>3.8150380693314694</v>
      </c>
      <c r="HN206" s="193">
        <f t="shared" si="984"/>
        <v>3.9040600573940507</v>
      </c>
      <c r="HO206" s="212">
        <f t="shared" si="985"/>
        <v>56328.59940795265</v>
      </c>
      <c r="HS206" s="3">
        <f t="shared" si="789"/>
        <v>8.0169631123467529</v>
      </c>
      <c r="HT206" s="6">
        <f t="shared" si="790"/>
        <v>0</v>
      </c>
      <c r="HU206" s="6">
        <f t="shared" si="791"/>
        <v>0</v>
      </c>
      <c r="HV206" s="6">
        <f t="shared" si="792"/>
        <v>0</v>
      </c>
      <c r="HW206" s="193">
        <f t="shared" si="986"/>
        <v>5.701191434689501</v>
      </c>
      <c r="HX206" s="193">
        <f t="shared" si="986"/>
        <v>4.1745731882913786</v>
      </c>
      <c r="HY206" s="193">
        <f t="shared" si="986"/>
        <v>3.8150380693314694</v>
      </c>
      <c r="HZ206" s="193">
        <f t="shared" si="986"/>
        <v>3.9040600573940507</v>
      </c>
      <c r="IA206" s="212">
        <f t="shared" si="987"/>
        <v>56327.896318340638</v>
      </c>
      <c r="IE206" s="3">
        <f t="shared" si="794"/>
        <v>9.4745927691370699</v>
      </c>
      <c r="IF206" s="6">
        <f t="shared" si="795"/>
        <v>0</v>
      </c>
      <c r="IG206" s="6">
        <f t="shared" si="796"/>
        <v>0</v>
      </c>
      <c r="IH206" s="6">
        <f t="shared" si="797"/>
        <v>0</v>
      </c>
      <c r="II206" s="193">
        <f t="shared" si="988"/>
        <v>5.706050979056041</v>
      </c>
      <c r="IJ206" s="193">
        <f t="shared" si="988"/>
        <v>4.1745731882913786</v>
      </c>
      <c r="IK206" s="193">
        <f t="shared" si="988"/>
        <v>3.8150380693314694</v>
      </c>
      <c r="IL206" s="193">
        <f t="shared" si="988"/>
        <v>3.9040600573940507</v>
      </c>
      <c r="IM206" s="205">
        <f t="shared" si="989"/>
        <v>56330.703609367185</v>
      </c>
      <c r="IQ206" s="3">
        <f t="shared" si="799"/>
        <v>0</v>
      </c>
      <c r="IR206" s="6">
        <f t="shared" si="800"/>
        <v>6.4438271561910216</v>
      </c>
      <c r="IS206" s="6">
        <f t="shared" si="801"/>
        <v>0</v>
      </c>
      <c r="IT206" s="6">
        <f t="shared" si="802"/>
        <v>0</v>
      </c>
      <c r="IU206" s="193">
        <f t="shared" si="990"/>
        <v>5.6740334309306508</v>
      </c>
      <c r="IV206" s="193">
        <f t="shared" si="990"/>
        <v>4.2690806577798153</v>
      </c>
      <c r="IW206" s="193">
        <f t="shared" si="990"/>
        <v>3.8150380693314694</v>
      </c>
      <c r="IX206" s="193">
        <f t="shared" si="990"/>
        <v>3.9040600573940507</v>
      </c>
      <c r="IY206" s="212">
        <f t="shared" si="991"/>
        <v>56547.788206661695</v>
      </c>
      <c r="JC206" s="3">
        <f t="shared" si="804"/>
        <v>0</v>
      </c>
      <c r="JD206" s="6">
        <f t="shared" si="805"/>
        <v>6.2727520989470138</v>
      </c>
      <c r="JE206" s="6">
        <f t="shared" si="806"/>
        <v>0</v>
      </c>
      <c r="JF206" s="6">
        <f t="shared" si="807"/>
        <v>0</v>
      </c>
      <c r="JG206" s="193">
        <f t="shared" si="992"/>
        <v>5.6740334309306508</v>
      </c>
      <c r="JH206" s="193">
        <f t="shared" si="992"/>
        <v>4.2666836528868979</v>
      </c>
      <c r="JI206" s="193">
        <f t="shared" si="992"/>
        <v>3.8150380693314694</v>
      </c>
      <c r="JJ206" s="193">
        <f t="shared" si="992"/>
        <v>3.9040600573940507</v>
      </c>
      <c r="JK206" s="212">
        <f t="shared" si="993"/>
        <v>56541.801045590109</v>
      </c>
      <c r="JO206" s="3">
        <f t="shared" si="809"/>
        <v>0</v>
      </c>
      <c r="JP206" s="6">
        <f t="shared" si="810"/>
        <v>6.8430022897603777</v>
      </c>
      <c r="JQ206" s="6">
        <f t="shared" si="811"/>
        <v>0</v>
      </c>
      <c r="JR206" s="6">
        <f t="shared" si="812"/>
        <v>0</v>
      </c>
      <c r="JS206" s="193">
        <f t="shared" si="994"/>
        <v>5.6740334309306508</v>
      </c>
      <c r="JT206" s="193">
        <f t="shared" si="994"/>
        <v>4.2746514257301325</v>
      </c>
      <c r="JU206" s="193">
        <f t="shared" si="994"/>
        <v>3.8150380693314694</v>
      </c>
      <c r="JV206" s="193">
        <f t="shared" si="994"/>
        <v>3.9040600573940507</v>
      </c>
      <c r="JW206" s="205">
        <f t="shared" si="995"/>
        <v>56561.705139085047</v>
      </c>
      <c r="KA206" s="3">
        <f t="shared" si="814"/>
        <v>0</v>
      </c>
      <c r="KB206" s="6">
        <f t="shared" si="815"/>
        <v>0</v>
      </c>
      <c r="KC206" s="6">
        <f t="shared" si="816"/>
        <v>6.3216244649174769</v>
      </c>
      <c r="KD206" s="6">
        <f t="shared" si="817"/>
        <v>0</v>
      </c>
      <c r="KE206" s="193">
        <f t="shared" si="996"/>
        <v>5.6740334309306508</v>
      </c>
      <c r="KF206" s="193">
        <f t="shared" si="996"/>
        <v>4.1745731882913786</v>
      </c>
      <c r="KG206" s="193">
        <f t="shared" si="996"/>
        <v>3.9454598771316571</v>
      </c>
      <c r="KH206" s="193">
        <f t="shared" si="996"/>
        <v>3.9040600573940507</v>
      </c>
      <c r="KI206" s="212">
        <f t="shared" si="997"/>
        <v>56951.332058252279</v>
      </c>
      <c r="KM206" s="3">
        <f t="shared" si="819"/>
        <v>0</v>
      </c>
      <c r="KN206" s="6">
        <f t="shared" si="820"/>
        <v>0</v>
      </c>
      <c r="KO206" s="6">
        <f t="shared" si="821"/>
        <v>5.607892670491311</v>
      </c>
      <c r="KP206" s="6">
        <f t="shared" si="822"/>
        <v>0</v>
      </c>
      <c r="KQ206" s="193">
        <f t="shared" si="998"/>
        <v>5.6740334309306508</v>
      </c>
      <c r="KR206" s="193">
        <f t="shared" si="998"/>
        <v>4.1745731882913786</v>
      </c>
      <c r="KS206" s="193">
        <f t="shared" si="998"/>
        <v>3.931558470551463</v>
      </c>
      <c r="KT206" s="193">
        <f t="shared" si="998"/>
        <v>3.9040600573940507</v>
      </c>
      <c r="KU206" s="212">
        <f t="shared" si="999"/>
        <v>56882.865351238026</v>
      </c>
      <c r="KY206" s="3">
        <f t="shared" si="824"/>
        <v>0</v>
      </c>
      <c r="KZ206" s="6">
        <f t="shared" si="825"/>
        <v>0</v>
      </c>
      <c r="LA206" s="6">
        <f t="shared" si="826"/>
        <v>6.6275095196715483</v>
      </c>
      <c r="LB206" s="6">
        <f t="shared" si="827"/>
        <v>0</v>
      </c>
      <c r="LC206" s="193">
        <f t="shared" si="1000"/>
        <v>5.6740334309306508</v>
      </c>
      <c r="LD206" s="193">
        <f t="shared" si="1000"/>
        <v>4.1745731882913786</v>
      </c>
      <c r="LE206" s="193">
        <f t="shared" si="1000"/>
        <v>3.951358969599017</v>
      </c>
      <c r="LF206" s="193">
        <f t="shared" si="1000"/>
        <v>3.9040600573940507</v>
      </c>
      <c r="LG206" s="205">
        <f t="shared" si="1001"/>
        <v>56980.41095553169</v>
      </c>
      <c r="LK206" s="3">
        <f t="shared" si="829"/>
        <v>0</v>
      </c>
      <c r="LL206" s="6">
        <f t="shared" si="830"/>
        <v>0</v>
      </c>
      <c r="LM206" s="6">
        <f t="shared" si="831"/>
        <v>0</v>
      </c>
      <c r="LN206" s="6">
        <f t="shared" si="832"/>
        <v>5.4294123140854333</v>
      </c>
      <c r="LO206" s="193">
        <f t="shared" si="1002"/>
        <v>5.6740334309306508</v>
      </c>
      <c r="LP206" s="193">
        <f t="shared" si="1002"/>
        <v>4.1745731882913786</v>
      </c>
      <c r="LQ206" s="193">
        <f t="shared" si="1002"/>
        <v>3.8150380693314694</v>
      </c>
      <c r="LR206" s="193">
        <f t="shared" si="1002"/>
        <v>4.0079302056461463</v>
      </c>
      <c r="LS206" s="212">
        <f t="shared" si="1003"/>
        <v>57044.086342099254</v>
      </c>
      <c r="LW206" s="3">
        <f t="shared" si="834"/>
        <v>0</v>
      </c>
      <c r="LX206" s="6">
        <f t="shared" si="835"/>
        <v>0</v>
      </c>
      <c r="LY206" s="6">
        <f t="shared" si="836"/>
        <v>0</v>
      </c>
      <c r="LZ206" s="6">
        <f t="shared" si="837"/>
        <v>5.0613165639779467</v>
      </c>
      <c r="MA206" s="193">
        <f t="shared" si="1004"/>
        <v>5.6740334309306508</v>
      </c>
      <c r="MB206" s="193">
        <f t="shared" si="1004"/>
        <v>4.1745731882913786</v>
      </c>
      <c r="MC206" s="193">
        <f t="shared" si="1004"/>
        <v>3.8150380693314694</v>
      </c>
      <c r="MD206" s="193">
        <f t="shared" si="1004"/>
        <v>4.0012190807948453</v>
      </c>
      <c r="ME206" s="212">
        <f t="shared" si="1005"/>
        <v>56996.513174091269</v>
      </c>
      <c r="MI206" s="3">
        <f t="shared" si="839"/>
        <v>0</v>
      </c>
      <c r="MJ206" s="6">
        <f t="shared" si="840"/>
        <v>0</v>
      </c>
      <c r="MK206" s="6">
        <f t="shared" si="841"/>
        <v>0</v>
      </c>
      <c r="ML206" s="6">
        <f t="shared" si="842"/>
        <v>5.7514960954294843</v>
      </c>
      <c r="MM206" s="193">
        <f t="shared" si="1006"/>
        <v>5.6740334309306508</v>
      </c>
      <c r="MN206" s="193">
        <f t="shared" si="1006"/>
        <v>4.1745731882913786</v>
      </c>
      <c r="MO206" s="193">
        <f t="shared" si="1006"/>
        <v>3.8150380693314694</v>
      </c>
      <c r="MP206" s="193">
        <f t="shared" si="1006"/>
        <v>4.013765719469867</v>
      </c>
      <c r="MQ206" s="205">
        <f t="shared" si="1007"/>
        <v>57085.484837454125</v>
      </c>
      <c r="MT206" s="3">
        <f t="shared" si="844"/>
        <v>6.9237408697540124</v>
      </c>
      <c r="MU206" s="6">
        <f t="shared" si="845"/>
        <v>5.7025019081336481</v>
      </c>
      <c r="MV206" s="6">
        <f t="shared" si="846"/>
        <v>5.8627968827863688</v>
      </c>
      <c r="MW206" s="6">
        <f t="shared" si="847"/>
        <v>5.5214362516123048</v>
      </c>
      <c r="MX206" s="193">
        <f t="shared" si="1008"/>
        <v>5.6975312159276017</v>
      </c>
      <c r="MY206" s="193">
        <f t="shared" si="1008"/>
        <v>4.258651884395511</v>
      </c>
      <c r="MZ206" s="193">
        <f t="shared" si="1008"/>
        <v>3.9365454720595485</v>
      </c>
      <c r="NA206" s="193">
        <f t="shared" si="1008"/>
        <v>4.0096009730231392</v>
      </c>
      <c r="NB206" s="212">
        <f t="shared" si="1009"/>
        <v>57887.498267390351</v>
      </c>
      <c r="NF206" s="3">
        <f t="shared" si="849"/>
        <v>6.9237408697540115</v>
      </c>
      <c r="NG206" s="6">
        <f t="shared" si="850"/>
        <v>0</v>
      </c>
      <c r="NH206" s="6">
        <f t="shared" si="851"/>
        <v>0</v>
      </c>
      <c r="NI206" s="6">
        <f t="shared" si="852"/>
        <v>0</v>
      </c>
      <c r="NJ206" s="193">
        <f t="shared" si="1010"/>
        <v>5.6975312159276017</v>
      </c>
      <c r="NK206" s="193">
        <f t="shared" si="1010"/>
        <v>4.1745731882913786</v>
      </c>
      <c r="NL206" s="193">
        <f t="shared" si="1010"/>
        <v>3.8150380693314694</v>
      </c>
      <c r="NM206" s="193">
        <f t="shared" si="1010"/>
        <v>3.9040600573940507</v>
      </c>
      <c r="NN206" s="212">
        <f t="shared" si="1011"/>
        <v>56325.781953367303</v>
      </c>
      <c r="NR206" s="3">
        <f t="shared" si="854"/>
        <v>0</v>
      </c>
      <c r="NS206" s="6">
        <f t="shared" si="855"/>
        <v>5.7025019081336481</v>
      </c>
      <c r="NT206" s="6">
        <f t="shared" si="856"/>
        <v>0</v>
      </c>
      <c r="NU206" s="6">
        <f t="shared" si="857"/>
        <v>0</v>
      </c>
      <c r="NV206" s="193">
        <f t="shared" si="1012"/>
        <v>5.6740334309306508</v>
      </c>
      <c r="NW206" s="193">
        <f t="shared" si="1012"/>
        <v>4.258651884395511</v>
      </c>
      <c r="NX206" s="193">
        <f t="shared" si="1012"/>
        <v>3.8150380693314694</v>
      </c>
      <c r="NY206" s="193">
        <f t="shared" si="1012"/>
        <v>3.9040600573940507</v>
      </c>
      <c r="NZ206" s="212">
        <f t="shared" si="1013"/>
        <v>56521.744175037129</v>
      </c>
      <c r="OD206" s="3">
        <f t="shared" si="859"/>
        <v>0</v>
      </c>
      <c r="OE206" s="6">
        <f t="shared" si="860"/>
        <v>0</v>
      </c>
      <c r="OF206" s="6">
        <f t="shared" si="861"/>
        <v>5.8627968827863688</v>
      </c>
      <c r="OG206" s="6">
        <f t="shared" si="862"/>
        <v>0</v>
      </c>
      <c r="OH206" s="193">
        <f t="shared" si="1014"/>
        <v>5.6740334309306508</v>
      </c>
      <c r="OI206" s="193">
        <f t="shared" si="1014"/>
        <v>4.1745731882913786</v>
      </c>
      <c r="OJ206" s="193">
        <f t="shared" si="1014"/>
        <v>3.9365454720595485</v>
      </c>
      <c r="OK206" s="193">
        <f t="shared" si="1014"/>
        <v>3.9040600573940507</v>
      </c>
      <c r="OL206" s="212">
        <f t="shared" si="1015"/>
        <v>56907.417678706144</v>
      </c>
      <c r="OP206" s="3">
        <f t="shared" si="864"/>
        <v>0</v>
      </c>
      <c r="OQ206" s="6">
        <f t="shared" si="865"/>
        <v>0</v>
      </c>
      <c r="OR206" s="6">
        <f t="shared" si="866"/>
        <v>0</v>
      </c>
      <c r="OS206" s="6">
        <f t="shared" si="867"/>
        <v>5.5214362516123048</v>
      </c>
      <c r="OT206" s="193">
        <f t="shared" si="1016"/>
        <v>5.6740334309306508</v>
      </c>
      <c r="OU206" s="193">
        <f t="shared" si="1016"/>
        <v>4.1745731882913786</v>
      </c>
      <c r="OV206" s="193">
        <f t="shared" si="1016"/>
        <v>3.8150380693314694</v>
      </c>
      <c r="OW206" s="193">
        <f t="shared" si="1016"/>
        <v>4.0096009730231392</v>
      </c>
      <c r="OX206" s="232">
        <f t="shared" si="1017"/>
        <v>57055.936087057416</v>
      </c>
    </row>
    <row r="207" spans="2:414" x14ac:dyDescent="0.2">
      <c r="B207" s="81">
        <v>45612</v>
      </c>
      <c r="C207">
        <v>151</v>
      </c>
      <c r="D207">
        <v>11.368568648246519</v>
      </c>
      <c r="E207">
        <v>0</v>
      </c>
      <c r="F207">
        <v>0</v>
      </c>
      <c r="G207">
        <v>0</v>
      </c>
      <c r="H207">
        <v>0</v>
      </c>
      <c r="I207">
        <v>0</v>
      </c>
      <c r="J207">
        <v>0</v>
      </c>
      <c r="K207">
        <v>0</v>
      </c>
      <c r="L207">
        <v>0</v>
      </c>
      <c r="M207">
        <v>1</v>
      </c>
      <c r="N207">
        <v>0</v>
      </c>
      <c r="O207">
        <v>0</v>
      </c>
      <c r="P207">
        <v>0</v>
      </c>
      <c r="Q207">
        <v>1</v>
      </c>
      <c r="R207">
        <v>0</v>
      </c>
      <c r="S207">
        <v>0</v>
      </c>
      <c r="T207">
        <v>22801</v>
      </c>
      <c r="U207">
        <v>7.2962661820671624</v>
      </c>
      <c r="V207">
        <v>5.7102890994256859</v>
      </c>
      <c r="W207">
        <v>5.1052863321197357</v>
      </c>
      <c r="X207">
        <v>4.7011909139688335</v>
      </c>
      <c r="Y207" s="3">
        <v>1183.5763320105166</v>
      </c>
      <c r="Z207" s="3">
        <v>236.94626583226341</v>
      </c>
      <c r="AA207" s="3">
        <v>119.51279356327817</v>
      </c>
      <c r="AB207" s="3">
        <v>60.474754461777621</v>
      </c>
      <c r="AC207">
        <v>1</v>
      </c>
      <c r="AD207">
        <v>1</v>
      </c>
      <c r="AE207" s="6"/>
      <c r="AF207" s="1" t="s">
        <v>2</v>
      </c>
      <c r="AG207">
        <v>151</v>
      </c>
      <c r="AH207" s="189">
        <v>45612</v>
      </c>
      <c r="AI207">
        <f t="shared" si="869"/>
        <v>11</v>
      </c>
      <c r="AJ207">
        <v>151</v>
      </c>
      <c r="AK207">
        <v>1</v>
      </c>
      <c r="AL207">
        <v>1</v>
      </c>
      <c r="AM207">
        <v>0</v>
      </c>
      <c r="AN207">
        <v>0</v>
      </c>
      <c r="AO207">
        <v>1</v>
      </c>
      <c r="AP207">
        <v>0</v>
      </c>
      <c r="AQ207">
        <v>0</v>
      </c>
      <c r="AS207" s="37"/>
      <c r="AT207" s="37"/>
      <c r="AU207" s="6">
        <f t="shared" si="870"/>
        <v>0</v>
      </c>
      <c r="AV207" s="6">
        <f t="shared" si="871"/>
        <v>0</v>
      </c>
      <c r="AW207" s="6">
        <f t="shared" si="872"/>
        <v>0</v>
      </c>
      <c r="AX207" s="6">
        <f t="shared" si="873"/>
        <v>0</v>
      </c>
      <c r="AY207" s="193">
        <f t="shared" si="874"/>
        <v>5.6740334309306508</v>
      </c>
      <c r="AZ207" s="193">
        <f t="shared" si="875"/>
        <v>4.1745731882913786</v>
      </c>
      <c r="BA207" s="193">
        <f t="shared" si="876"/>
        <v>3.8150380693314694</v>
      </c>
      <c r="BB207" s="193">
        <f t="shared" si="877"/>
        <v>3.9040600573940507</v>
      </c>
      <c r="BC207" s="72">
        <f t="shared" si="878"/>
        <v>56312.210093717425</v>
      </c>
      <c r="BG207" s="3">
        <f t="shared" si="879"/>
        <v>7.1503408584258192</v>
      </c>
      <c r="BH207" s="6">
        <f t="shared" si="880"/>
        <v>0</v>
      </c>
      <c r="BI207" s="6">
        <f t="shared" si="881"/>
        <v>0</v>
      </c>
      <c r="BJ207" s="6">
        <f t="shared" si="882"/>
        <v>0</v>
      </c>
      <c r="BK207" s="193">
        <f t="shared" si="883"/>
        <v>5.6982909970895586</v>
      </c>
      <c r="BL207" s="193">
        <f t="shared" si="884"/>
        <v>4.1745731882913786</v>
      </c>
      <c r="BM207" s="193">
        <f t="shared" si="885"/>
        <v>3.8150380693314694</v>
      </c>
      <c r="BN207" s="193">
        <f t="shared" si="886"/>
        <v>3.9040600573940507</v>
      </c>
      <c r="BO207" s="72">
        <f t="shared" si="887"/>
        <v>56326.220842649178</v>
      </c>
      <c r="BS207" s="3">
        <f t="shared" si="888"/>
        <v>7.1503633870018044</v>
      </c>
      <c r="BT207" s="6">
        <f t="shared" si="889"/>
        <v>0</v>
      </c>
      <c r="BU207" s="6">
        <f t="shared" si="890"/>
        <v>0</v>
      </c>
      <c r="BV207" s="6">
        <f t="shared" si="891"/>
        <v>0</v>
      </c>
      <c r="BW207" s="193">
        <f t="shared" si="892"/>
        <v>5.6982910725983276</v>
      </c>
      <c r="BX207" s="193">
        <f t="shared" si="893"/>
        <v>4.1745731882913786</v>
      </c>
      <c r="BY207" s="193">
        <f t="shared" si="1018"/>
        <v>3.8150380693314694</v>
      </c>
      <c r="BZ207" s="193">
        <f t="shared" si="894"/>
        <v>3.9040600573940507</v>
      </c>
      <c r="CA207" s="72">
        <f t="shared" si="895"/>
        <v>56326.220842649178</v>
      </c>
      <c r="CE207" s="3">
        <f t="shared" si="896"/>
        <v>0</v>
      </c>
      <c r="CF207" s="6">
        <f t="shared" si="897"/>
        <v>5.7102890994256859</v>
      </c>
      <c r="CG207" s="6">
        <f t="shared" si="898"/>
        <v>0</v>
      </c>
      <c r="CH207" s="6">
        <f t="shared" si="899"/>
        <v>0</v>
      </c>
      <c r="CI207" s="193">
        <f t="shared" si="900"/>
        <v>5.6740334309306508</v>
      </c>
      <c r="CJ207" s="193">
        <f t="shared" si="901"/>
        <v>4.2587619997593338</v>
      </c>
      <c r="CK207" s="193">
        <f t="shared" si="1019"/>
        <v>3.8150380693314694</v>
      </c>
      <c r="CL207" s="193">
        <f t="shared" si="902"/>
        <v>3.9040600573940507</v>
      </c>
      <c r="CM207" s="72">
        <f t="shared" si="903"/>
        <v>56522.019106169202</v>
      </c>
      <c r="CQ207" s="3">
        <f t="shared" si="904"/>
        <v>0</v>
      </c>
      <c r="CR207" s="6">
        <f t="shared" si="905"/>
        <v>5.7103512035479085</v>
      </c>
      <c r="CS207" s="6">
        <f t="shared" si="906"/>
        <v>0</v>
      </c>
      <c r="CT207" s="6">
        <f t="shared" si="907"/>
        <v>0</v>
      </c>
      <c r="CU207" s="193">
        <f t="shared" si="908"/>
        <v>5.6740334309306508</v>
      </c>
      <c r="CV207" s="193">
        <f t="shared" si="909"/>
        <v>4.258762877898608</v>
      </c>
      <c r="CW207" s="193">
        <f t="shared" si="1020"/>
        <v>3.8150380693314694</v>
      </c>
      <c r="CX207" s="193">
        <f t="shared" si="910"/>
        <v>3.9040600573940507</v>
      </c>
      <c r="CY207" s="72">
        <f t="shared" si="911"/>
        <v>56522.021298673557</v>
      </c>
      <c r="DC207" s="3">
        <f t="shared" si="912"/>
        <v>0</v>
      </c>
      <c r="DD207" s="6">
        <f t="shared" si="913"/>
        <v>0</v>
      </c>
      <c r="DE207" s="6">
        <f t="shared" si="914"/>
        <v>5.3605506487257228</v>
      </c>
      <c r="DF207" s="6">
        <f t="shared" si="915"/>
        <v>0</v>
      </c>
      <c r="DG207" s="193">
        <f t="shared" si="916"/>
        <v>5.6740334309306508</v>
      </c>
      <c r="DH207" s="193">
        <f t="shared" si="917"/>
        <v>4.1745731882913786</v>
      </c>
      <c r="DI207" s="193">
        <f t="shared" si="1021"/>
        <v>3.9266955261488512</v>
      </c>
      <c r="DJ207" s="193">
        <f t="shared" si="918"/>
        <v>3.9040600573940507</v>
      </c>
      <c r="DK207" s="72">
        <f t="shared" si="919"/>
        <v>56858.933990699166</v>
      </c>
      <c r="DO207" s="3">
        <f t="shared" si="920"/>
        <v>0</v>
      </c>
      <c r="DP207" s="6">
        <f t="shared" si="921"/>
        <v>0</v>
      </c>
      <c r="DQ207" s="6">
        <f t="shared" si="922"/>
        <v>5.1053849295324056</v>
      </c>
      <c r="DR207" s="6">
        <f t="shared" si="923"/>
        <v>0</v>
      </c>
      <c r="DS207" s="193">
        <f t="shared" si="924"/>
        <v>5.6740334309306508</v>
      </c>
      <c r="DT207" s="193">
        <f t="shared" si="925"/>
        <v>4.1745731882913786</v>
      </c>
      <c r="DU207" s="193">
        <f t="shared" si="1022"/>
        <v>3.9216538557110789</v>
      </c>
      <c r="DV207" s="193">
        <f t="shared" si="926"/>
        <v>3.9040600573940507</v>
      </c>
      <c r="DW207" s="72">
        <f t="shared" si="927"/>
        <v>56834.13371956061</v>
      </c>
      <c r="EA207" s="3">
        <f t="shared" si="928"/>
        <v>0</v>
      </c>
      <c r="EB207" s="6">
        <f t="shared" si="929"/>
        <v>0</v>
      </c>
      <c r="EC207" s="6">
        <f t="shared" si="930"/>
        <v>0</v>
      </c>
      <c r="ED207" s="6">
        <f t="shared" si="931"/>
        <v>14.1035727419065</v>
      </c>
      <c r="EE207" s="193">
        <f t="shared" si="932"/>
        <v>5.6740334309306508</v>
      </c>
      <c r="EF207" s="193">
        <f t="shared" si="933"/>
        <v>4.1745731882913786</v>
      </c>
      <c r="EG207" s="193">
        <f t="shared" si="1023"/>
        <v>3.8150380693314694</v>
      </c>
      <c r="EH207" s="193">
        <f t="shared" si="934"/>
        <v>4.1542945463953265</v>
      </c>
      <c r="EI207" s="72">
        <f t="shared" si="935"/>
        <v>58091.553379665362</v>
      </c>
      <c r="EM207" s="3">
        <f t="shared" si="936"/>
        <v>0</v>
      </c>
      <c r="EN207" s="6">
        <f t="shared" si="937"/>
        <v>0</v>
      </c>
      <c r="EO207" s="6">
        <f t="shared" si="938"/>
        <v>0</v>
      </c>
      <c r="EP207" s="6">
        <f t="shared" si="939"/>
        <v>4.7013069439622326</v>
      </c>
      <c r="EQ207" s="193">
        <f t="shared" si="940"/>
        <v>5.6740334309306508</v>
      </c>
      <c r="ER207" s="193">
        <f t="shared" si="941"/>
        <v>4.1745731882913786</v>
      </c>
      <c r="ES207" s="193">
        <f t="shared" si="1024"/>
        <v>3.8150380693314694</v>
      </c>
      <c r="ET207" s="193">
        <f t="shared" si="942"/>
        <v>3.9946115261954542</v>
      </c>
      <c r="EU207" s="72">
        <f t="shared" si="943"/>
        <v>56949.712945946601</v>
      </c>
      <c r="EY207" s="3">
        <f t="shared" si="944"/>
        <v>7.1503408584258192</v>
      </c>
      <c r="EZ207" s="6">
        <f t="shared" si="945"/>
        <v>5.7102890994256859</v>
      </c>
      <c r="FA207" s="6">
        <f t="shared" si="946"/>
        <v>5.3605506487257228</v>
      </c>
      <c r="FB207" s="6">
        <f t="shared" si="947"/>
        <v>14.1035727419065</v>
      </c>
      <c r="FC207" s="193">
        <f t="shared" si="948"/>
        <v>5.6982909970895586</v>
      </c>
      <c r="FD207" s="193">
        <f t="shared" si="949"/>
        <v>4.2587619997593338</v>
      </c>
      <c r="FE207" s="193">
        <f t="shared" si="1025"/>
        <v>3.9266955261488512</v>
      </c>
      <c r="FF207" s="193">
        <f t="shared" si="950"/>
        <v>4.1542945463953265</v>
      </c>
      <c r="FG207" s="72">
        <f t="shared" si="951"/>
        <v>58888.740598145014</v>
      </c>
      <c r="FK207" s="3">
        <f t="shared" si="952"/>
        <v>7.2962887106431484</v>
      </c>
      <c r="FL207" s="6">
        <f t="shared" si="953"/>
        <v>5.7103512035479085</v>
      </c>
      <c r="FM207" s="6">
        <f t="shared" si="954"/>
        <v>5.1053849295324056</v>
      </c>
      <c r="FN207" s="6">
        <f t="shared" si="955"/>
        <v>4.7013069439622326</v>
      </c>
      <c r="FO207" s="193">
        <f t="shared" si="956"/>
        <v>5.6987800492381693</v>
      </c>
      <c r="FP207" s="193">
        <f t="shared" si="957"/>
        <v>4.258762877898608</v>
      </c>
      <c r="FQ207" s="193">
        <f t="shared" si="1026"/>
        <v>3.9216538557110789</v>
      </c>
      <c r="FR207" s="193">
        <f t="shared" si="958"/>
        <v>3.9946115261954542</v>
      </c>
      <c r="FS207" s="205">
        <f t="shared" si="959"/>
        <v>57706.341670776172</v>
      </c>
      <c r="FW207" s="3">
        <f t="shared" si="960"/>
        <v>8.3907061093772359</v>
      </c>
      <c r="FX207" s="6">
        <f t="shared" si="961"/>
        <v>6.4526266823510241</v>
      </c>
      <c r="FY207" s="6">
        <f t="shared" si="962"/>
        <v>6.3305550518284726</v>
      </c>
      <c r="FZ207" s="6">
        <f t="shared" si="963"/>
        <v>5.5474052784832235</v>
      </c>
      <c r="GA207" s="193">
        <f t="shared" si="964"/>
        <v>5.7024396974043876</v>
      </c>
      <c r="GB207" s="193">
        <f t="shared" si="965"/>
        <v>4.2692037964260638</v>
      </c>
      <c r="GC207" s="193">
        <f t="shared" si="1027"/>
        <v>3.9456326004770985</v>
      </c>
      <c r="GD207" s="193">
        <f t="shared" si="966"/>
        <v>4.0100719566630385</v>
      </c>
      <c r="GE207" s="72">
        <f t="shared" si="967"/>
        <v>57966.356101334975</v>
      </c>
      <c r="GI207" s="3">
        <f t="shared" si="968"/>
        <v>8.0258928002738799</v>
      </c>
      <c r="GJ207" s="6">
        <f t="shared" si="969"/>
        <v>6.2813180093682552</v>
      </c>
      <c r="GK207" s="6">
        <f t="shared" si="970"/>
        <v>5.61581496533171</v>
      </c>
      <c r="GL207" s="6">
        <f t="shared" si="971"/>
        <v>5.1713100053657168</v>
      </c>
      <c r="GM207" s="193">
        <f t="shared" si="972"/>
        <v>5.7012212770945654</v>
      </c>
      <c r="GN207" s="193">
        <f t="shared" si="973"/>
        <v>4.2668038102170289</v>
      </c>
      <c r="GO207" s="193">
        <f t="shared" si="1028"/>
        <v>3.9317138391019419</v>
      </c>
      <c r="GP207" s="193">
        <f t="shared" si="974"/>
        <v>4.0032292048297942</v>
      </c>
      <c r="GQ207" s="72">
        <f t="shared" si="975"/>
        <v>57840.496332264527</v>
      </c>
      <c r="GU207" s="3">
        <f t="shared" si="976"/>
        <v>9.4851460366873113</v>
      </c>
      <c r="GV207" s="6">
        <f t="shared" si="977"/>
        <v>6.8523469193108228</v>
      </c>
      <c r="GW207" s="6">
        <f t="shared" si="978"/>
        <v>6.6368722317556568</v>
      </c>
      <c r="GX207" s="6">
        <f t="shared" si="979"/>
        <v>5.8764886424610419</v>
      </c>
      <c r="GY207" s="193">
        <f t="shared" si="980"/>
        <v>5.7060860762886261</v>
      </c>
      <c r="GZ207" s="193">
        <f t="shared" si="981"/>
        <v>4.2747814655397356</v>
      </c>
      <c r="HA207" s="193">
        <f t="shared" si="1029"/>
        <v>3.9515389848007736</v>
      </c>
      <c r="HB207" s="193">
        <f t="shared" si="982"/>
        <v>4.0160211941297961</v>
      </c>
      <c r="HC207" s="205">
        <f t="shared" si="983"/>
        <v>58055.372297964714</v>
      </c>
      <c r="HG207" s="3">
        <f t="shared" si="785"/>
        <v>8.3907061093772359</v>
      </c>
      <c r="HH207" s="6">
        <f t="shared" si="786"/>
        <v>0</v>
      </c>
      <c r="HI207" s="6">
        <f t="shared" si="787"/>
        <v>0</v>
      </c>
      <c r="HJ207" s="6">
        <f t="shared" si="788"/>
        <v>0</v>
      </c>
      <c r="HK207" s="193">
        <f t="shared" si="984"/>
        <v>5.7024396974043876</v>
      </c>
      <c r="HL207" s="193">
        <f t="shared" si="984"/>
        <v>4.1745731882913786</v>
      </c>
      <c r="HM207" s="193">
        <f t="shared" si="984"/>
        <v>3.8150380693314694</v>
      </c>
      <c r="HN207" s="193">
        <f t="shared" si="984"/>
        <v>3.9040600573940507</v>
      </c>
      <c r="HO207" s="212">
        <f t="shared" si="985"/>
        <v>56328.617408954015</v>
      </c>
      <c r="HS207" s="3">
        <f t="shared" si="789"/>
        <v>8.0258928002738799</v>
      </c>
      <c r="HT207" s="6">
        <f t="shared" si="790"/>
        <v>0</v>
      </c>
      <c r="HU207" s="6">
        <f t="shared" si="791"/>
        <v>0</v>
      </c>
      <c r="HV207" s="6">
        <f t="shared" si="792"/>
        <v>0</v>
      </c>
      <c r="HW207" s="193">
        <f t="shared" si="986"/>
        <v>5.7012212770945654</v>
      </c>
      <c r="HX207" s="193">
        <f t="shared" si="986"/>
        <v>4.1745731882913786</v>
      </c>
      <c r="HY207" s="193">
        <f t="shared" si="986"/>
        <v>3.8150380693314694</v>
      </c>
      <c r="HZ207" s="193">
        <f t="shared" si="986"/>
        <v>3.9040600573940507</v>
      </c>
      <c r="IA207" s="212">
        <f t="shared" si="987"/>
        <v>56327.913557454995</v>
      </c>
      <c r="IE207" s="3">
        <f t="shared" si="794"/>
        <v>9.4851460366873113</v>
      </c>
      <c r="IF207" s="6">
        <f t="shared" si="795"/>
        <v>0</v>
      </c>
      <c r="IG207" s="6">
        <f t="shared" si="796"/>
        <v>0</v>
      </c>
      <c r="IH207" s="6">
        <f t="shared" si="797"/>
        <v>0</v>
      </c>
      <c r="II207" s="193">
        <f t="shared" si="988"/>
        <v>5.7060860762886261</v>
      </c>
      <c r="IJ207" s="193">
        <f t="shared" si="988"/>
        <v>4.1745731882913786</v>
      </c>
      <c r="IK207" s="193">
        <f t="shared" si="988"/>
        <v>3.8150380693314694</v>
      </c>
      <c r="IL207" s="193">
        <f t="shared" si="988"/>
        <v>3.9040600573940507</v>
      </c>
      <c r="IM207" s="205">
        <f t="shared" si="989"/>
        <v>56330.723885057974</v>
      </c>
      <c r="IQ207" s="3">
        <f t="shared" si="799"/>
        <v>0</v>
      </c>
      <c r="IR207" s="6">
        <f t="shared" si="800"/>
        <v>6.4526266823510241</v>
      </c>
      <c r="IS207" s="6">
        <f t="shared" si="801"/>
        <v>0</v>
      </c>
      <c r="IT207" s="6">
        <f t="shared" si="802"/>
        <v>0</v>
      </c>
      <c r="IU207" s="193">
        <f t="shared" si="990"/>
        <v>5.6740334309306508</v>
      </c>
      <c r="IV207" s="193">
        <f t="shared" si="990"/>
        <v>4.2692037964260638</v>
      </c>
      <c r="IW207" s="193">
        <f t="shared" si="990"/>
        <v>3.8150380693314694</v>
      </c>
      <c r="IX207" s="193">
        <f t="shared" si="990"/>
        <v>3.9040600573940507</v>
      </c>
      <c r="IY207" s="212">
        <f t="shared" si="991"/>
        <v>56548.095795498426</v>
      </c>
      <c r="JC207" s="3">
        <f t="shared" si="804"/>
        <v>0</v>
      </c>
      <c r="JD207" s="6">
        <f t="shared" si="805"/>
        <v>6.2813180093682552</v>
      </c>
      <c r="JE207" s="6">
        <f t="shared" si="806"/>
        <v>0</v>
      </c>
      <c r="JF207" s="6">
        <f t="shared" si="807"/>
        <v>0</v>
      </c>
      <c r="JG207" s="193">
        <f t="shared" si="992"/>
        <v>5.6740334309306508</v>
      </c>
      <c r="JH207" s="193">
        <f t="shared" si="992"/>
        <v>4.2668038102170289</v>
      </c>
      <c r="JI207" s="193">
        <f t="shared" si="992"/>
        <v>3.8150380693314694</v>
      </c>
      <c r="JJ207" s="193">
        <f t="shared" si="992"/>
        <v>3.9040600573940507</v>
      </c>
      <c r="JK207" s="212">
        <f t="shared" si="993"/>
        <v>56542.101155579425</v>
      </c>
      <c r="JO207" s="3">
        <f t="shared" si="809"/>
        <v>0</v>
      </c>
      <c r="JP207" s="6">
        <f t="shared" si="810"/>
        <v>6.8523469193108228</v>
      </c>
      <c r="JQ207" s="6">
        <f t="shared" si="811"/>
        <v>0</v>
      </c>
      <c r="JR207" s="6">
        <f t="shared" si="812"/>
        <v>0</v>
      </c>
      <c r="JS207" s="193">
        <f t="shared" si="994"/>
        <v>5.6740334309306508</v>
      </c>
      <c r="JT207" s="193">
        <f t="shared" si="994"/>
        <v>4.2747814655397356</v>
      </c>
      <c r="JU207" s="193">
        <f t="shared" si="994"/>
        <v>3.8150380693314694</v>
      </c>
      <c r="JV207" s="193">
        <f t="shared" si="994"/>
        <v>3.9040600573940507</v>
      </c>
      <c r="JW207" s="205">
        <f t="shared" si="995"/>
        <v>56562.030046375687</v>
      </c>
      <c r="KA207" s="3">
        <f t="shared" si="814"/>
        <v>0</v>
      </c>
      <c r="KB207" s="6">
        <f t="shared" si="815"/>
        <v>0</v>
      </c>
      <c r="KC207" s="6">
        <f t="shared" si="816"/>
        <v>6.3305550518284726</v>
      </c>
      <c r="KD207" s="6">
        <f t="shared" si="817"/>
        <v>0</v>
      </c>
      <c r="KE207" s="193">
        <f t="shared" si="996"/>
        <v>5.6740334309306508</v>
      </c>
      <c r="KF207" s="193">
        <f t="shared" si="996"/>
        <v>4.1745731882913786</v>
      </c>
      <c r="KG207" s="193">
        <f t="shared" si="996"/>
        <v>3.9456326004770985</v>
      </c>
      <c r="KH207" s="193">
        <f t="shared" si="996"/>
        <v>3.9040600573940507</v>
      </c>
      <c r="KI207" s="212">
        <f t="shared" si="997"/>
        <v>56952.183267172593</v>
      </c>
      <c r="KM207" s="3">
        <f t="shared" si="819"/>
        <v>0</v>
      </c>
      <c r="KN207" s="6">
        <f t="shared" si="820"/>
        <v>0</v>
      </c>
      <c r="KO207" s="6">
        <f t="shared" si="821"/>
        <v>5.61581496533171</v>
      </c>
      <c r="KP207" s="6">
        <f t="shared" si="822"/>
        <v>0</v>
      </c>
      <c r="KQ207" s="193">
        <f t="shared" si="998"/>
        <v>5.6740334309306508</v>
      </c>
      <c r="KR207" s="193">
        <f t="shared" si="998"/>
        <v>4.1745731882913786</v>
      </c>
      <c r="KS207" s="193">
        <f t="shared" si="998"/>
        <v>3.9317138391019419</v>
      </c>
      <c r="KT207" s="193">
        <f t="shared" si="998"/>
        <v>3.9040600573940507</v>
      </c>
      <c r="KU207" s="212">
        <f t="shared" si="999"/>
        <v>56883.630111813647</v>
      </c>
      <c r="KY207" s="3">
        <f t="shared" si="824"/>
        <v>0</v>
      </c>
      <c r="KZ207" s="6">
        <f t="shared" si="825"/>
        <v>0</v>
      </c>
      <c r="LA207" s="6">
        <f t="shared" si="826"/>
        <v>6.6368722317556568</v>
      </c>
      <c r="LB207" s="6">
        <f t="shared" si="827"/>
        <v>0</v>
      </c>
      <c r="LC207" s="193">
        <f t="shared" si="1000"/>
        <v>5.6740334309306508</v>
      </c>
      <c r="LD207" s="193">
        <f t="shared" si="1000"/>
        <v>4.1745731882913786</v>
      </c>
      <c r="LE207" s="193">
        <f t="shared" si="1000"/>
        <v>3.9515389848007736</v>
      </c>
      <c r="LF207" s="193">
        <f t="shared" si="1000"/>
        <v>3.9040600573940507</v>
      </c>
      <c r="LG207" s="205">
        <f t="shared" si="1001"/>
        <v>56981.29855316256</v>
      </c>
      <c r="LK207" s="3">
        <f t="shared" si="829"/>
        <v>0</v>
      </c>
      <c r="LL207" s="6">
        <f t="shared" si="830"/>
        <v>0</v>
      </c>
      <c r="LM207" s="6">
        <f t="shared" si="831"/>
        <v>0</v>
      </c>
      <c r="LN207" s="6">
        <f t="shared" si="832"/>
        <v>5.5474052784832235</v>
      </c>
      <c r="LO207" s="193">
        <f t="shared" si="1002"/>
        <v>5.6740334309306508</v>
      </c>
      <c r="LP207" s="193">
        <f t="shared" si="1002"/>
        <v>4.1745731882913786</v>
      </c>
      <c r="LQ207" s="193">
        <f t="shared" si="1002"/>
        <v>3.8150380693314694</v>
      </c>
      <c r="LR207" s="193">
        <f t="shared" si="1002"/>
        <v>4.0100719566630385</v>
      </c>
      <c r="LS207" s="212">
        <f t="shared" si="1003"/>
        <v>57059.276934582515</v>
      </c>
      <c r="LW207" s="3">
        <f t="shared" si="834"/>
        <v>0</v>
      </c>
      <c r="LX207" s="6">
        <f t="shared" si="835"/>
        <v>0</v>
      </c>
      <c r="LY207" s="6">
        <f t="shared" si="836"/>
        <v>0</v>
      </c>
      <c r="LZ207" s="6">
        <f t="shared" si="837"/>
        <v>5.1713100053657168</v>
      </c>
      <c r="MA207" s="193">
        <f t="shared" si="1004"/>
        <v>5.6740334309306508</v>
      </c>
      <c r="MB207" s="193">
        <f t="shared" si="1004"/>
        <v>4.1745731882913786</v>
      </c>
      <c r="MC207" s="193">
        <f t="shared" si="1004"/>
        <v>3.8150380693314694</v>
      </c>
      <c r="MD207" s="193">
        <f t="shared" si="1004"/>
        <v>4.0032292048297942</v>
      </c>
      <c r="ME207" s="212">
        <f t="shared" si="1005"/>
        <v>57010.758181969381</v>
      </c>
      <c r="MI207" s="3">
        <f t="shared" si="839"/>
        <v>0</v>
      </c>
      <c r="MJ207" s="6">
        <f t="shared" si="840"/>
        <v>0</v>
      </c>
      <c r="MK207" s="6">
        <f t="shared" si="841"/>
        <v>0</v>
      </c>
      <c r="ML207" s="6">
        <f t="shared" si="842"/>
        <v>5.8764886424610419</v>
      </c>
      <c r="MM207" s="193">
        <f t="shared" si="1006"/>
        <v>5.6740334309306508</v>
      </c>
      <c r="MN207" s="193">
        <f t="shared" si="1006"/>
        <v>4.1745731882913786</v>
      </c>
      <c r="MO207" s="193">
        <f t="shared" si="1006"/>
        <v>3.8150380693314694</v>
      </c>
      <c r="MP207" s="193">
        <f t="shared" si="1006"/>
        <v>4.0160211941297961</v>
      </c>
      <c r="MQ207" s="205">
        <f t="shared" si="1007"/>
        <v>57101.493749518857</v>
      </c>
      <c r="MT207" s="3">
        <f t="shared" si="844"/>
        <v>6.9314528729638036</v>
      </c>
      <c r="MU207" s="6">
        <f t="shared" si="845"/>
        <v>5.7102890994256859</v>
      </c>
      <c r="MV207" s="6">
        <f t="shared" si="846"/>
        <v>5.8710792819376953</v>
      </c>
      <c r="MW207" s="6">
        <f t="shared" si="847"/>
        <v>5.6414290967626002</v>
      </c>
      <c r="MX207" s="193">
        <f t="shared" si="1008"/>
        <v>5.6975570834728249</v>
      </c>
      <c r="MY207" s="193">
        <f t="shared" si="1008"/>
        <v>4.2587619997593338</v>
      </c>
      <c r="MZ207" s="193">
        <f t="shared" si="1008"/>
        <v>3.9367070942855427</v>
      </c>
      <c r="NA207" s="193">
        <f t="shared" si="1008"/>
        <v>4.0117753534375691</v>
      </c>
      <c r="NB207" s="212">
        <f t="shared" si="1009"/>
        <v>57904.255165407754</v>
      </c>
      <c r="NF207" s="3">
        <f t="shared" si="849"/>
        <v>6.9314528729638027</v>
      </c>
      <c r="NG207" s="6">
        <f t="shared" si="850"/>
        <v>0</v>
      </c>
      <c r="NH207" s="6">
        <f t="shared" si="851"/>
        <v>0</v>
      </c>
      <c r="NI207" s="6">
        <f t="shared" si="852"/>
        <v>0</v>
      </c>
      <c r="NJ207" s="193">
        <f t="shared" si="1010"/>
        <v>5.6975570834728249</v>
      </c>
      <c r="NK207" s="193">
        <f t="shared" si="1010"/>
        <v>4.1745731882913786</v>
      </c>
      <c r="NL207" s="193">
        <f t="shared" si="1010"/>
        <v>3.8150380693314694</v>
      </c>
      <c r="NM207" s="193">
        <f t="shared" si="1010"/>
        <v>3.9040600573940507</v>
      </c>
      <c r="NN207" s="212">
        <f t="shared" si="1011"/>
        <v>56325.796895756212</v>
      </c>
      <c r="NR207" s="3">
        <f t="shared" si="854"/>
        <v>0</v>
      </c>
      <c r="NS207" s="6">
        <f t="shared" si="855"/>
        <v>5.7102890994256859</v>
      </c>
      <c r="NT207" s="6">
        <f t="shared" si="856"/>
        <v>0</v>
      </c>
      <c r="NU207" s="6">
        <f t="shared" si="857"/>
        <v>0</v>
      </c>
      <c r="NV207" s="193">
        <f t="shared" si="1012"/>
        <v>5.6740334309306508</v>
      </c>
      <c r="NW207" s="193">
        <f t="shared" si="1012"/>
        <v>4.2587619997593338</v>
      </c>
      <c r="NX207" s="193">
        <f t="shared" si="1012"/>
        <v>3.8150380693314694</v>
      </c>
      <c r="NY207" s="193">
        <f t="shared" si="1012"/>
        <v>3.9040600573940507</v>
      </c>
      <c r="NZ207" s="212">
        <f t="shared" si="1013"/>
        <v>56522.019106169202</v>
      </c>
      <c r="OD207" s="3">
        <f t="shared" si="859"/>
        <v>0</v>
      </c>
      <c r="OE207" s="6">
        <f t="shared" si="860"/>
        <v>0</v>
      </c>
      <c r="OF207" s="6">
        <f t="shared" si="861"/>
        <v>5.8710792819376953</v>
      </c>
      <c r="OG207" s="6">
        <f t="shared" si="862"/>
        <v>0</v>
      </c>
      <c r="OH207" s="193">
        <f t="shared" si="1014"/>
        <v>5.6740334309306508</v>
      </c>
      <c r="OI207" s="193">
        <f t="shared" si="1014"/>
        <v>4.1745731882913786</v>
      </c>
      <c r="OJ207" s="193">
        <f t="shared" si="1014"/>
        <v>3.9367070942855427</v>
      </c>
      <c r="OK207" s="193">
        <f t="shared" si="1014"/>
        <v>3.9040600573940507</v>
      </c>
      <c r="OL207" s="212">
        <f t="shared" si="1015"/>
        <v>56908.213564939651</v>
      </c>
      <c r="OP207" s="3">
        <f t="shared" si="864"/>
        <v>0</v>
      </c>
      <c r="OQ207" s="6">
        <f t="shared" si="865"/>
        <v>0</v>
      </c>
      <c r="OR207" s="6">
        <f t="shared" si="866"/>
        <v>0</v>
      </c>
      <c r="OS207" s="6">
        <f t="shared" si="867"/>
        <v>5.6414290967626002</v>
      </c>
      <c r="OT207" s="193">
        <f t="shared" si="1016"/>
        <v>5.6740334309306508</v>
      </c>
      <c r="OU207" s="193">
        <f t="shared" si="1016"/>
        <v>4.1745731882913786</v>
      </c>
      <c r="OV207" s="193">
        <f t="shared" si="1016"/>
        <v>3.8150380693314694</v>
      </c>
      <c r="OW207" s="193">
        <f t="shared" si="1016"/>
        <v>4.0117753534375691</v>
      </c>
      <c r="OX207" s="232">
        <f t="shared" si="1017"/>
        <v>57071.361341843345</v>
      </c>
    </row>
    <row r="208" spans="2:414" x14ac:dyDescent="0.2">
      <c r="B208" s="81">
        <v>45619</v>
      </c>
      <c r="C208">
        <v>152</v>
      </c>
      <c r="D208">
        <v>11.383019140154707</v>
      </c>
      <c r="E208">
        <v>0</v>
      </c>
      <c r="F208">
        <v>0</v>
      </c>
      <c r="G208">
        <v>0</v>
      </c>
      <c r="H208">
        <v>0</v>
      </c>
      <c r="I208">
        <v>0</v>
      </c>
      <c r="J208">
        <v>0</v>
      </c>
      <c r="K208">
        <v>0</v>
      </c>
      <c r="L208">
        <v>0</v>
      </c>
      <c r="M208">
        <v>1</v>
      </c>
      <c r="N208">
        <v>0</v>
      </c>
      <c r="O208">
        <v>0</v>
      </c>
      <c r="P208">
        <v>0</v>
      </c>
      <c r="Q208">
        <v>1</v>
      </c>
      <c r="R208">
        <v>0</v>
      </c>
      <c r="S208">
        <v>0</v>
      </c>
      <c r="T208">
        <v>23104</v>
      </c>
      <c r="U208">
        <v>7.3043571111768664</v>
      </c>
      <c r="V208">
        <v>5.7180992725525055</v>
      </c>
      <c r="W208">
        <v>5.1125081672583637</v>
      </c>
      <c r="X208">
        <v>4.807707624713121</v>
      </c>
      <c r="Y208" s="3">
        <v>1195.5570996385795</v>
      </c>
      <c r="Z208" s="3">
        <v>239.31384640789074</v>
      </c>
      <c r="AA208" s="3">
        <v>120.70792149891095</v>
      </c>
      <c r="AB208" s="3">
        <v>72.847159207914487</v>
      </c>
      <c r="AC208">
        <v>1</v>
      </c>
      <c r="AD208">
        <v>1</v>
      </c>
      <c r="AE208" s="6"/>
      <c r="AF208" s="1" t="s">
        <v>2</v>
      </c>
      <c r="AG208">
        <v>152</v>
      </c>
      <c r="AH208" s="189">
        <v>45619</v>
      </c>
      <c r="AI208">
        <f t="shared" si="869"/>
        <v>11</v>
      </c>
      <c r="AJ208">
        <v>152</v>
      </c>
      <c r="AK208">
        <v>1</v>
      </c>
      <c r="AL208">
        <v>1</v>
      </c>
      <c r="AM208">
        <v>0</v>
      </c>
      <c r="AN208">
        <v>0</v>
      </c>
      <c r="AO208">
        <v>1</v>
      </c>
      <c r="AP208">
        <v>0</v>
      </c>
      <c r="AQ208">
        <v>0</v>
      </c>
      <c r="AS208" s="37"/>
      <c r="AT208" s="37"/>
      <c r="AU208" s="6">
        <f t="shared" si="870"/>
        <v>0</v>
      </c>
      <c r="AV208" s="6">
        <f t="shared" si="871"/>
        <v>0</v>
      </c>
      <c r="AW208" s="6">
        <f t="shared" si="872"/>
        <v>0</v>
      </c>
      <c r="AX208" s="6">
        <f t="shared" si="873"/>
        <v>0</v>
      </c>
      <c r="AY208" s="193">
        <f t="shared" si="874"/>
        <v>5.6740334309306508</v>
      </c>
      <c r="AZ208" s="193">
        <f t="shared" si="875"/>
        <v>4.1745731882913786</v>
      </c>
      <c r="BA208" s="193">
        <f t="shared" si="876"/>
        <v>3.8150380693314694</v>
      </c>
      <c r="BB208" s="193">
        <f t="shared" si="877"/>
        <v>3.9040600573940507</v>
      </c>
      <c r="BC208" s="72">
        <f t="shared" si="878"/>
        <v>56312.210093717425</v>
      </c>
      <c r="BG208" s="3">
        <f t="shared" si="879"/>
        <v>7.1582699689533289</v>
      </c>
      <c r="BH208" s="6">
        <f t="shared" si="880"/>
        <v>0</v>
      </c>
      <c r="BI208" s="6">
        <f t="shared" si="881"/>
        <v>0</v>
      </c>
      <c r="BJ208" s="6">
        <f t="shared" si="882"/>
        <v>0</v>
      </c>
      <c r="BK208" s="193">
        <f t="shared" si="883"/>
        <v>5.6983175726458777</v>
      </c>
      <c r="BL208" s="193">
        <f t="shared" si="884"/>
        <v>4.1745731882913786</v>
      </c>
      <c r="BM208" s="193">
        <f t="shared" si="885"/>
        <v>3.8150380693314694</v>
      </c>
      <c r="BN208" s="193">
        <f t="shared" si="886"/>
        <v>3.9040600573940507</v>
      </c>
      <c r="BO208" s="72">
        <f t="shared" si="887"/>
        <v>56326.236194140358</v>
      </c>
      <c r="BS208" s="3">
        <f t="shared" si="888"/>
        <v>7.1582925225115597</v>
      </c>
      <c r="BT208" s="6">
        <f t="shared" si="889"/>
        <v>0</v>
      </c>
      <c r="BU208" s="6">
        <f t="shared" si="890"/>
        <v>0</v>
      </c>
      <c r="BV208" s="6">
        <f t="shared" si="891"/>
        <v>0</v>
      </c>
      <c r="BW208" s="193">
        <f t="shared" si="892"/>
        <v>5.6983176482363698</v>
      </c>
      <c r="BX208" s="193">
        <f t="shared" si="893"/>
        <v>4.1745731882913786</v>
      </c>
      <c r="BY208" s="193">
        <f t="shared" si="1018"/>
        <v>3.8150380693314694</v>
      </c>
      <c r="BZ208" s="193">
        <f t="shared" si="894"/>
        <v>3.9040600573940507</v>
      </c>
      <c r="CA208" s="72">
        <f t="shared" si="895"/>
        <v>56326.236194140358</v>
      </c>
      <c r="CE208" s="3">
        <f t="shared" si="896"/>
        <v>0</v>
      </c>
      <c r="CF208" s="6">
        <f t="shared" si="897"/>
        <v>5.7180992725525055</v>
      </c>
      <c r="CG208" s="6">
        <f t="shared" si="898"/>
        <v>0</v>
      </c>
      <c r="CH208" s="6">
        <f t="shared" si="899"/>
        <v>0</v>
      </c>
      <c r="CI208" s="193">
        <f t="shared" si="900"/>
        <v>5.6740334309306508</v>
      </c>
      <c r="CJ208" s="193">
        <f t="shared" si="901"/>
        <v>4.25887242792174</v>
      </c>
      <c r="CK208" s="193">
        <f t="shared" si="1019"/>
        <v>3.8150380693314694</v>
      </c>
      <c r="CL208" s="193">
        <f t="shared" si="902"/>
        <v>3.9040600573940507</v>
      </c>
      <c r="CM208" s="72">
        <f t="shared" si="903"/>
        <v>56522.294819625757</v>
      </c>
      <c r="CQ208" s="3">
        <f t="shared" si="904"/>
        <v>0</v>
      </c>
      <c r="CR208" s="6">
        <f t="shared" si="905"/>
        <v>5.7181614616168277</v>
      </c>
      <c r="CS208" s="6">
        <f t="shared" si="906"/>
        <v>0</v>
      </c>
      <c r="CT208" s="6">
        <f t="shared" si="907"/>
        <v>0</v>
      </c>
      <c r="CU208" s="193">
        <f t="shared" si="908"/>
        <v>5.6740334309306508</v>
      </c>
      <c r="CV208" s="193">
        <f t="shared" si="909"/>
        <v>4.2588733071649783</v>
      </c>
      <c r="CW208" s="193">
        <f t="shared" si="1020"/>
        <v>3.8150380693314694</v>
      </c>
      <c r="CX208" s="193">
        <f t="shared" si="910"/>
        <v>3.9040600573940507</v>
      </c>
      <c r="CY208" s="72">
        <f t="shared" si="911"/>
        <v>56522.297014897194</v>
      </c>
      <c r="DC208" s="3">
        <f t="shared" si="912"/>
        <v>0</v>
      </c>
      <c r="DD208" s="6">
        <f t="shared" si="913"/>
        <v>0</v>
      </c>
      <c r="DE208" s="6">
        <f t="shared" si="914"/>
        <v>5.3681335756212825</v>
      </c>
      <c r="DF208" s="6">
        <f t="shared" si="915"/>
        <v>0</v>
      </c>
      <c r="DG208" s="193">
        <f t="shared" si="916"/>
        <v>5.6740334309306508</v>
      </c>
      <c r="DH208" s="193">
        <f t="shared" si="917"/>
        <v>4.1745731882913786</v>
      </c>
      <c r="DI208" s="193">
        <f t="shared" si="1021"/>
        <v>3.9268449645524406</v>
      </c>
      <c r="DJ208" s="193">
        <f t="shared" si="918"/>
        <v>3.9040600573940507</v>
      </c>
      <c r="DK208" s="72">
        <f t="shared" si="919"/>
        <v>56859.669252043059</v>
      </c>
      <c r="DO208" s="3">
        <f t="shared" si="920"/>
        <v>0</v>
      </c>
      <c r="DP208" s="6">
        <f t="shared" si="921"/>
        <v>0</v>
      </c>
      <c r="DQ208" s="6">
        <f t="shared" si="922"/>
        <v>5.112606904144946</v>
      </c>
      <c r="DR208" s="6">
        <f t="shared" si="923"/>
        <v>0</v>
      </c>
      <c r="DS208" s="193">
        <f t="shared" si="924"/>
        <v>5.6740334309306508</v>
      </c>
      <c r="DT208" s="193">
        <f t="shared" si="925"/>
        <v>4.1745731882913786</v>
      </c>
      <c r="DU208" s="193">
        <f t="shared" si="1022"/>
        <v>3.9217969005739661</v>
      </c>
      <c r="DV208" s="193">
        <f t="shared" si="926"/>
        <v>3.9040600573940507</v>
      </c>
      <c r="DW208" s="72">
        <f t="shared" si="927"/>
        <v>56834.837216466207</v>
      </c>
      <c r="EA208" s="3">
        <f t="shared" si="928"/>
        <v>0</v>
      </c>
      <c r="EB208" s="6">
        <f t="shared" si="929"/>
        <v>0</v>
      </c>
      <c r="EC208" s="6">
        <f t="shared" si="930"/>
        <v>0</v>
      </c>
      <c r="ED208" s="6">
        <f t="shared" si="931"/>
        <v>14.423122874139363</v>
      </c>
      <c r="EE208" s="193">
        <f t="shared" si="932"/>
        <v>5.6740334309306508</v>
      </c>
      <c r="EF208" s="193">
        <f t="shared" si="933"/>
        <v>4.1745731882913786</v>
      </c>
      <c r="EG208" s="193">
        <f t="shared" si="1023"/>
        <v>3.8150380693314694</v>
      </c>
      <c r="EH208" s="193">
        <f t="shared" si="934"/>
        <v>4.1592979423980534</v>
      </c>
      <c r="EI208" s="72">
        <f t="shared" si="935"/>
        <v>58127.698545953142</v>
      </c>
      <c r="EM208" s="3">
        <f t="shared" si="936"/>
        <v>0</v>
      </c>
      <c r="EN208" s="6">
        <f t="shared" si="937"/>
        <v>0</v>
      </c>
      <c r="EO208" s="6">
        <f t="shared" si="938"/>
        <v>0</v>
      </c>
      <c r="EP208" s="6">
        <f t="shared" si="939"/>
        <v>4.8078262836432026</v>
      </c>
      <c r="EQ208" s="193">
        <f t="shared" si="940"/>
        <v>5.6740334309306508</v>
      </c>
      <c r="ER208" s="193">
        <f t="shared" si="941"/>
        <v>4.1745731882913786</v>
      </c>
      <c r="ES208" s="193">
        <f t="shared" si="1024"/>
        <v>3.8150380693314694</v>
      </c>
      <c r="ET208" s="193">
        <f t="shared" si="942"/>
        <v>3.9965711158294281</v>
      </c>
      <c r="EU208" s="72">
        <f t="shared" si="943"/>
        <v>56963.588388950287</v>
      </c>
      <c r="EY208" s="3">
        <f t="shared" si="944"/>
        <v>7.1582699689533289</v>
      </c>
      <c r="EZ208" s="6">
        <f t="shared" si="945"/>
        <v>5.7180992725525055</v>
      </c>
      <c r="FA208" s="6">
        <f t="shared" si="946"/>
        <v>5.3681335756212825</v>
      </c>
      <c r="FB208" s="6">
        <f t="shared" si="947"/>
        <v>14.423122874139363</v>
      </c>
      <c r="FC208" s="193">
        <f t="shared" si="948"/>
        <v>5.6983175726458777</v>
      </c>
      <c r="FD208" s="193">
        <f t="shared" si="949"/>
        <v>4.25887242792174</v>
      </c>
      <c r="FE208" s="193">
        <f t="shared" si="1025"/>
        <v>3.9268449645524406</v>
      </c>
      <c r="FF208" s="193">
        <f t="shared" si="950"/>
        <v>4.1592979423980534</v>
      </c>
      <c r="FG208" s="72">
        <f t="shared" si="951"/>
        <v>58926.447266734329</v>
      </c>
      <c r="FK208" s="3">
        <f t="shared" si="952"/>
        <v>7.3043796647350971</v>
      </c>
      <c r="FL208" s="6">
        <f t="shared" si="953"/>
        <v>5.7181614616168277</v>
      </c>
      <c r="FM208" s="6">
        <f t="shared" si="954"/>
        <v>5.112606904144946</v>
      </c>
      <c r="FN208" s="6">
        <f t="shared" si="955"/>
        <v>4.8078262836432026</v>
      </c>
      <c r="FO208" s="193">
        <f t="shared" si="956"/>
        <v>5.6988071539704679</v>
      </c>
      <c r="FP208" s="193">
        <f t="shared" si="957"/>
        <v>4.2588733071649783</v>
      </c>
      <c r="FQ208" s="193">
        <f t="shared" si="1026"/>
        <v>3.9217969005739661</v>
      </c>
      <c r="FR208" s="193">
        <f t="shared" si="958"/>
        <v>3.9965711158294281</v>
      </c>
      <c r="FS208" s="205">
        <f t="shared" si="959"/>
        <v>57721.413539287481</v>
      </c>
      <c r="FW208" s="3">
        <f t="shared" si="960"/>
        <v>8.4000106778533965</v>
      </c>
      <c r="FX208" s="6">
        <f t="shared" si="961"/>
        <v>6.4614521779843308</v>
      </c>
      <c r="FY208" s="6">
        <f t="shared" si="962"/>
        <v>6.3395101274003709</v>
      </c>
      <c r="FZ208" s="6">
        <f t="shared" si="963"/>
        <v>5.6730949971614821</v>
      </c>
      <c r="GA208" s="193">
        <f t="shared" si="964"/>
        <v>5.7024707538249029</v>
      </c>
      <c r="GB208" s="193">
        <f t="shared" si="965"/>
        <v>4.2693272832550093</v>
      </c>
      <c r="GC208" s="193">
        <f t="shared" si="1027"/>
        <v>3.9458057674981379</v>
      </c>
      <c r="GD208" s="193">
        <f t="shared" si="966"/>
        <v>4.0123483809915559</v>
      </c>
      <c r="GE208" s="72">
        <f t="shared" si="967"/>
        <v>57983.966665004657</v>
      </c>
      <c r="GI208" s="3">
        <f t="shared" si="968"/>
        <v>8.0347928222945537</v>
      </c>
      <c r="GJ208" s="6">
        <f t="shared" si="969"/>
        <v>6.2899091998077568</v>
      </c>
      <c r="GK208" s="6">
        <f t="shared" si="970"/>
        <v>5.6237589839842004</v>
      </c>
      <c r="GL208" s="6">
        <f t="shared" si="971"/>
        <v>5.2884783871844334</v>
      </c>
      <c r="GM208" s="193">
        <f t="shared" si="972"/>
        <v>5.7012510194720942</v>
      </c>
      <c r="GN208" s="193">
        <f t="shared" si="973"/>
        <v>4.2669243076597141</v>
      </c>
      <c r="GO208" s="193">
        <f t="shared" si="1028"/>
        <v>3.931869609455243</v>
      </c>
      <c r="GP208" s="193">
        <f t="shared" si="974"/>
        <v>4.0053660152529984</v>
      </c>
      <c r="GQ208" s="72">
        <f t="shared" si="975"/>
        <v>57856.968929102237</v>
      </c>
      <c r="GU208" s="3">
        <f t="shared" si="976"/>
        <v>9.4956642445299266</v>
      </c>
      <c r="GV208" s="6">
        <f t="shared" si="977"/>
        <v>6.8617191270630062</v>
      </c>
      <c r="GW208" s="6">
        <f t="shared" si="978"/>
        <v>6.6462606174358729</v>
      </c>
      <c r="GX208" s="6">
        <f t="shared" si="979"/>
        <v>6.0096345308914012</v>
      </c>
      <c r="GY208" s="193">
        <f t="shared" si="980"/>
        <v>5.7061210556967339</v>
      </c>
      <c r="GZ208" s="193">
        <f t="shared" si="981"/>
        <v>4.274911872144358</v>
      </c>
      <c r="HA208" s="193">
        <f t="shared" si="1029"/>
        <v>3.9517194610911841</v>
      </c>
      <c r="HB208" s="193">
        <f t="shared" si="982"/>
        <v>4.0184182121901459</v>
      </c>
      <c r="HC208" s="205">
        <f t="shared" si="983"/>
        <v>58073.937366199767</v>
      </c>
      <c r="HG208" s="3">
        <f t="shared" si="785"/>
        <v>8.4000106778533965</v>
      </c>
      <c r="HH208" s="6">
        <f t="shared" si="786"/>
        <v>0</v>
      </c>
      <c r="HI208" s="6">
        <f t="shared" si="787"/>
        <v>0</v>
      </c>
      <c r="HJ208" s="6">
        <f t="shared" si="788"/>
        <v>0</v>
      </c>
      <c r="HK208" s="193">
        <f t="shared" si="984"/>
        <v>5.7024707538249029</v>
      </c>
      <c r="HL208" s="193">
        <f t="shared" si="984"/>
        <v>4.1745731882913786</v>
      </c>
      <c r="HM208" s="193">
        <f t="shared" si="984"/>
        <v>3.8150380693314694</v>
      </c>
      <c r="HN208" s="193">
        <f t="shared" si="984"/>
        <v>3.9040600573940507</v>
      </c>
      <c r="HO208" s="212">
        <f t="shared" si="985"/>
        <v>56328.63534960059</v>
      </c>
      <c r="HS208" s="3">
        <f t="shared" si="789"/>
        <v>8.0347928222945537</v>
      </c>
      <c r="HT208" s="6">
        <f t="shared" si="790"/>
        <v>0</v>
      </c>
      <c r="HU208" s="6">
        <f t="shared" si="791"/>
        <v>0</v>
      </c>
      <c r="HV208" s="6">
        <f t="shared" si="792"/>
        <v>0</v>
      </c>
      <c r="HW208" s="193">
        <f t="shared" si="986"/>
        <v>5.7012510194720942</v>
      </c>
      <c r="HX208" s="193">
        <f t="shared" si="986"/>
        <v>4.1745731882913786</v>
      </c>
      <c r="HY208" s="193">
        <f t="shared" si="986"/>
        <v>3.8150380693314694</v>
      </c>
      <c r="HZ208" s="193">
        <f t="shared" si="986"/>
        <v>3.9040600573940507</v>
      </c>
      <c r="IA208" s="212">
        <f t="shared" si="987"/>
        <v>56327.930738791547</v>
      </c>
      <c r="IE208" s="3">
        <f t="shared" si="794"/>
        <v>9.4956642445299266</v>
      </c>
      <c r="IF208" s="6">
        <f t="shared" si="795"/>
        <v>0</v>
      </c>
      <c r="IG208" s="6">
        <f t="shared" si="796"/>
        <v>0</v>
      </c>
      <c r="IH208" s="6">
        <f t="shared" si="797"/>
        <v>0</v>
      </c>
      <c r="II208" s="193">
        <f t="shared" si="988"/>
        <v>5.7061210556967339</v>
      </c>
      <c r="IJ208" s="193">
        <f t="shared" si="988"/>
        <v>4.1745731882913786</v>
      </c>
      <c r="IK208" s="193">
        <f t="shared" si="988"/>
        <v>3.8150380693314694</v>
      </c>
      <c r="IL208" s="193">
        <f t="shared" si="988"/>
        <v>3.9040600573940507</v>
      </c>
      <c r="IM208" s="205">
        <f t="shared" si="989"/>
        <v>56330.744092688765</v>
      </c>
      <c r="IQ208" s="3">
        <f t="shared" si="799"/>
        <v>0</v>
      </c>
      <c r="IR208" s="6">
        <f t="shared" si="800"/>
        <v>6.4614521779843308</v>
      </c>
      <c r="IS208" s="6">
        <f t="shared" si="801"/>
        <v>0</v>
      </c>
      <c r="IT208" s="6">
        <f t="shared" si="802"/>
        <v>0</v>
      </c>
      <c r="IU208" s="193">
        <f t="shared" si="990"/>
        <v>5.6740334309306508</v>
      </c>
      <c r="IV208" s="193">
        <f t="shared" si="990"/>
        <v>4.2693272832550093</v>
      </c>
      <c r="IW208" s="193">
        <f t="shared" si="990"/>
        <v>3.8150380693314694</v>
      </c>
      <c r="IX208" s="193">
        <f t="shared" si="990"/>
        <v>3.9040600573940507</v>
      </c>
      <c r="IY208" s="212">
        <f t="shared" si="991"/>
        <v>56548.404255743182</v>
      </c>
      <c r="JC208" s="3">
        <f t="shared" si="804"/>
        <v>0</v>
      </c>
      <c r="JD208" s="6">
        <f t="shared" si="805"/>
        <v>6.2899091998077568</v>
      </c>
      <c r="JE208" s="6">
        <f t="shared" si="806"/>
        <v>0</v>
      </c>
      <c r="JF208" s="6">
        <f t="shared" si="807"/>
        <v>0</v>
      </c>
      <c r="JG208" s="193">
        <f t="shared" si="992"/>
        <v>5.6740334309306508</v>
      </c>
      <c r="JH208" s="193">
        <f t="shared" si="992"/>
        <v>4.2669243076597141</v>
      </c>
      <c r="JI208" s="193">
        <f t="shared" si="992"/>
        <v>3.8150380693314694</v>
      </c>
      <c r="JJ208" s="193">
        <f t="shared" si="992"/>
        <v>3.9040600573940507</v>
      </c>
      <c r="JK208" s="212">
        <f t="shared" si="993"/>
        <v>56542.402116647856</v>
      </c>
      <c r="JO208" s="3">
        <f t="shared" si="809"/>
        <v>0</v>
      </c>
      <c r="JP208" s="6">
        <f t="shared" si="810"/>
        <v>6.8617191270630062</v>
      </c>
      <c r="JQ208" s="6">
        <f t="shared" si="811"/>
        <v>0</v>
      </c>
      <c r="JR208" s="6">
        <f t="shared" si="812"/>
        <v>0</v>
      </c>
      <c r="JS208" s="193">
        <f t="shared" si="994"/>
        <v>5.6740334309306508</v>
      </c>
      <c r="JT208" s="193">
        <f t="shared" si="994"/>
        <v>4.274911872144358</v>
      </c>
      <c r="JU208" s="193">
        <f t="shared" si="994"/>
        <v>3.8150380693314694</v>
      </c>
      <c r="JV208" s="193">
        <f t="shared" si="994"/>
        <v>3.9040600573940507</v>
      </c>
      <c r="JW208" s="205">
        <f t="shared" si="995"/>
        <v>56562.355871985892</v>
      </c>
      <c r="KA208" s="3">
        <f t="shared" si="814"/>
        <v>0</v>
      </c>
      <c r="KB208" s="6">
        <f t="shared" si="815"/>
        <v>0</v>
      </c>
      <c r="KC208" s="6">
        <f t="shared" si="816"/>
        <v>6.3395101274003709</v>
      </c>
      <c r="KD208" s="6">
        <f t="shared" si="817"/>
        <v>0</v>
      </c>
      <c r="KE208" s="193">
        <f t="shared" si="996"/>
        <v>5.6740334309306508</v>
      </c>
      <c r="KF208" s="193">
        <f t="shared" si="996"/>
        <v>4.1745731882913786</v>
      </c>
      <c r="KG208" s="193">
        <f t="shared" si="996"/>
        <v>3.9458057674981379</v>
      </c>
      <c r="KH208" s="193">
        <f t="shared" si="996"/>
        <v>3.9040600573940507</v>
      </c>
      <c r="KI208" s="212">
        <f t="shared" si="997"/>
        <v>56953.036675370429</v>
      </c>
      <c r="KM208" s="3">
        <f t="shared" si="819"/>
        <v>0</v>
      </c>
      <c r="KN208" s="6">
        <f t="shared" si="820"/>
        <v>0</v>
      </c>
      <c r="KO208" s="6">
        <f t="shared" si="821"/>
        <v>5.6237589839842004</v>
      </c>
      <c r="KP208" s="6">
        <f t="shared" si="822"/>
        <v>0</v>
      </c>
      <c r="KQ208" s="193">
        <f t="shared" si="998"/>
        <v>5.6740334309306508</v>
      </c>
      <c r="KR208" s="193">
        <f t="shared" si="998"/>
        <v>4.1745731882913786</v>
      </c>
      <c r="KS208" s="193">
        <f t="shared" si="998"/>
        <v>3.931869609455243</v>
      </c>
      <c r="KT208" s="193">
        <f t="shared" si="998"/>
        <v>3.9040600573940507</v>
      </c>
      <c r="KU208" s="212">
        <f t="shared" si="999"/>
        <v>56884.396860479086</v>
      </c>
      <c r="KY208" s="3">
        <f t="shared" si="824"/>
        <v>0</v>
      </c>
      <c r="KZ208" s="6">
        <f t="shared" si="825"/>
        <v>0</v>
      </c>
      <c r="LA208" s="6">
        <f t="shared" si="826"/>
        <v>6.6462606174358729</v>
      </c>
      <c r="LB208" s="6">
        <f t="shared" si="827"/>
        <v>0</v>
      </c>
      <c r="LC208" s="193">
        <f t="shared" si="1000"/>
        <v>5.6740334309306508</v>
      </c>
      <c r="LD208" s="193">
        <f t="shared" si="1000"/>
        <v>4.1745731882913786</v>
      </c>
      <c r="LE208" s="193">
        <f t="shared" si="1000"/>
        <v>3.9517194610911841</v>
      </c>
      <c r="LF208" s="193">
        <f t="shared" si="1000"/>
        <v>3.9040600573940507</v>
      </c>
      <c r="LG208" s="205">
        <f t="shared" si="1001"/>
        <v>56982.18843815416</v>
      </c>
      <c r="LK208" s="3">
        <f t="shared" si="829"/>
        <v>0</v>
      </c>
      <c r="LL208" s="6">
        <f t="shared" si="830"/>
        <v>0</v>
      </c>
      <c r="LM208" s="6">
        <f t="shared" si="831"/>
        <v>0</v>
      </c>
      <c r="LN208" s="6">
        <f t="shared" si="832"/>
        <v>5.6730949971614821</v>
      </c>
      <c r="LO208" s="193">
        <f t="shared" si="1002"/>
        <v>5.6740334309306508</v>
      </c>
      <c r="LP208" s="193">
        <f t="shared" si="1002"/>
        <v>4.1745731882913786</v>
      </c>
      <c r="LQ208" s="193">
        <f t="shared" si="1002"/>
        <v>3.8150380693314694</v>
      </c>
      <c r="LR208" s="193">
        <f t="shared" si="1002"/>
        <v>4.0123483809915559</v>
      </c>
      <c r="LS208" s="212">
        <f t="shared" si="1003"/>
        <v>57075.42714632846</v>
      </c>
      <c r="LW208" s="3">
        <f t="shared" si="834"/>
        <v>0</v>
      </c>
      <c r="LX208" s="6">
        <f t="shared" si="835"/>
        <v>0</v>
      </c>
      <c r="LY208" s="6">
        <f t="shared" si="836"/>
        <v>0</v>
      </c>
      <c r="LZ208" s="6">
        <f t="shared" si="837"/>
        <v>5.2884783871844334</v>
      </c>
      <c r="MA208" s="193">
        <f t="shared" si="1004"/>
        <v>5.6740334309306508</v>
      </c>
      <c r="MB208" s="193">
        <f t="shared" si="1004"/>
        <v>4.1745731882913786</v>
      </c>
      <c r="MC208" s="193">
        <f t="shared" si="1004"/>
        <v>3.8150380693314694</v>
      </c>
      <c r="MD208" s="193">
        <f t="shared" si="1004"/>
        <v>4.0053660152529984</v>
      </c>
      <c r="ME208" s="212">
        <f t="shared" si="1005"/>
        <v>57025.90487345359</v>
      </c>
      <c r="MI208" s="3">
        <f t="shared" si="839"/>
        <v>0</v>
      </c>
      <c r="MJ208" s="6">
        <f t="shared" si="840"/>
        <v>0</v>
      </c>
      <c r="MK208" s="6">
        <f t="shared" si="841"/>
        <v>0</v>
      </c>
      <c r="ML208" s="6">
        <f t="shared" si="842"/>
        <v>6.0096345308914012</v>
      </c>
      <c r="MM208" s="193">
        <f t="shared" si="1006"/>
        <v>5.6740334309306508</v>
      </c>
      <c r="MN208" s="193">
        <f t="shared" si="1006"/>
        <v>4.1745731882913786</v>
      </c>
      <c r="MO208" s="193">
        <f t="shared" si="1006"/>
        <v>3.8150380693314694</v>
      </c>
      <c r="MP208" s="193">
        <f t="shared" si="1006"/>
        <v>4.0184182121901459</v>
      </c>
      <c r="MQ208" s="205">
        <f t="shared" si="1007"/>
        <v>57118.512229563523</v>
      </c>
      <c r="MT208" s="3">
        <f t="shared" si="844"/>
        <v>6.9391392556180227</v>
      </c>
      <c r="MU208" s="6">
        <f t="shared" si="845"/>
        <v>5.7180992725525055</v>
      </c>
      <c r="MV208" s="6">
        <f t="shared" si="846"/>
        <v>5.8793843923471174</v>
      </c>
      <c r="MW208" s="6">
        <f t="shared" si="847"/>
        <v>5.769249149655745</v>
      </c>
      <c r="MX208" s="193">
        <f t="shared" si="1008"/>
        <v>5.6975828644159856</v>
      </c>
      <c r="MY208" s="193">
        <f t="shared" si="1008"/>
        <v>4.25887242792174</v>
      </c>
      <c r="MZ208" s="193">
        <f t="shared" si="1008"/>
        <v>3.9368691334725874</v>
      </c>
      <c r="NA208" s="193">
        <f t="shared" si="1008"/>
        <v>4.0140863812087479</v>
      </c>
      <c r="NB208" s="212">
        <f t="shared" si="1009"/>
        <v>57922.003714981875</v>
      </c>
      <c r="NF208" s="3">
        <f t="shared" si="849"/>
        <v>6.9391392556180218</v>
      </c>
      <c r="NG208" s="6">
        <f t="shared" si="850"/>
        <v>0</v>
      </c>
      <c r="NH208" s="6">
        <f t="shared" si="851"/>
        <v>0</v>
      </c>
      <c r="NI208" s="6">
        <f t="shared" si="852"/>
        <v>0</v>
      </c>
      <c r="NJ208" s="193">
        <f t="shared" si="1010"/>
        <v>5.6975828644159856</v>
      </c>
      <c r="NK208" s="193">
        <f t="shared" si="1010"/>
        <v>4.1745731882913786</v>
      </c>
      <c r="NL208" s="193">
        <f t="shared" si="1010"/>
        <v>3.8150380693314694</v>
      </c>
      <c r="NM208" s="193">
        <f t="shared" si="1010"/>
        <v>3.9040600573940507</v>
      </c>
      <c r="NN208" s="212">
        <f t="shared" si="1011"/>
        <v>56325.811788123414</v>
      </c>
      <c r="NR208" s="3">
        <f t="shared" si="854"/>
        <v>0</v>
      </c>
      <c r="NS208" s="6">
        <f t="shared" si="855"/>
        <v>5.7180992725525055</v>
      </c>
      <c r="NT208" s="6">
        <f t="shared" si="856"/>
        <v>0</v>
      </c>
      <c r="NU208" s="6">
        <f t="shared" si="857"/>
        <v>0</v>
      </c>
      <c r="NV208" s="193">
        <f t="shared" si="1012"/>
        <v>5.6740334309306508</v>
      </c>
      <c r="NW208" s="193">
        <f t="shared" si="1012"/>
        <v>4.25887242792174</v>
      </c>
      <c r="NX208" s="193">
        <f t="shared" si="1012"/>
        <v>3.8150380693314694</v>
      </c>
      <c r="NY208" s="193">
        <f t="shared" si="1012"/>
        <v>3.9040600573940507</v>
      </c>
      <c r="NZ208" s="212">
        <f t="shared" si="1013"/>
        <v>56522.294819625757</v>
      </c>
      <c r="OD208" s="3">
        <f t="shared" si="859"/>
        <v>0</v>
      </c>
      <c r="OE208" s="6">
        <f t="shared" si="860"/>
        <v>0</v>
      </c>
      <c r="OF208" s="6">
        <f t="shared" si="861"/>
        <v>5.8793843923471174</v>
      </c>
      <c r="OG208" s="6">
        <f t="shared" si="862"/>
        <v>0</v>
      </c>
      <c r="OH208" s="193">
        <f t="shared" si="1014"/>
        <v>5.6740334309306508</v>
      </c>
      <c r="OI208" s="193">
        <f t="shared" si="1014"/>
        <v>4.1745731882913786</v>
      </c>
      <c r="OJ208" s="193">
        <f t="shared" si="1014"/>
        <v>3.9368691334725874</v>
      </c>
      <c r="OK208" s="193">
        <f t="shared" si="1014"/>
        <v>3.9040600573940507</v>
      </c>
      <c r="OL208" s="212">
        <f t="shared" si="1015"/>
        <v>56909.011515614162</v>
      </c>
      <c r="OP208" s="3">
        <f t="shared" si="864"/>
        <v>0</v>
      </c>
      <c r="OQ208" s="6">
        <f t="shared" si="865"/>
        <v>0</v>
      </c>
      <c r="OR208" s="6">
        <f t="shared" si="866"/>
        <v>0</v>
      </c>
      <c r="OS208" s="6">
        <f t="shared" si="867"/>
        <v>5.769249149655745</v>
      </c>
      <c r="OT208" s="193">
        <f t="shared" si="1016"/>
        <v>5.6740334309306508</v>
      </c>
      <c r="OU208" s="193">
        <f t="shared" si="1016"/>
        <v>4.1745731882913786</v>
      </c>
      <c r="OV208" s="193">
        <f t="shared" si="1016"/>
        <v>3.8150380693314694</v>
      </c>
      <c r="OW208" s="193">
        <f t="shared" si="1016"/>
        <v>4.0140863812087479</v>
      </c>
      <c r="OX208" s="232">
        <f t="shared" si="1017"/>
        <v>57087.760557198788</v>
      </c>
    </row>
    <row r="209" spans="1:414" x14ac:dyDescent="0.2">
      <c r="B209" s="81">
        <v>45626</v>
      </c>
      <c r="C209">
        <v>153</v>
      </c>
      <c r="D209">
        <v>11.366483989704481</v>
      </c>
      <c r="E209">
        <v>0</v>
      </c>
      <c r="F209">
        <v>0</v>
      </c>
      <c r="G209">
        <v>0</v>
      </c>
      <c r="H209">
        <v>0</v>
      </c>
      <c r="I209">
        <v>0</v>
      </c>
      <c r="J209">
        <v>0</v>
      </c>
      <c r="K209">
        <v>0</v>
      </c>
      <c r="L209">
        <v>0</v>
      </c>
      <c r="M209">
        <v>1</v>
      </c>
      <c r="N209">
        <v>0</v>
      </c>
      <c r="O209">
        <v>0</v>
      </c>
      <c r="P209">
        <v>0</v>
      </c>
      <c r="Q209">
        <v>1</v>
      </c>
      <c r="R209">
        <v>0</v>
      </c>
      <c r="S209">
        <v>0</v>
      </c>
      <c r="T209">
        <v>23409</v>
      </c>
      <c r="U209">
        <v>7.3124340144485078</v>
      </c>
      <c r="V209">
        <v>5.7259291813711997</v>
      </c>
      <c r="W209">
        <v>5.1197496627784114</v>
      </c>
      <c r="X209">
        <v>4.664961651842404</v>
      </c>
      <c r="Y209" s="3">
        <v>1207.6141736505358</v>
      </c>
      <c r="Z209" s="3">
        <v>241.70604383062198</v>
      </c>
      <c r="AA209" s="3">
        <v>121.91500071390004</v>
      </c>
      <c r="AB209" s="3">
        <v>56.558080432907943</v>
      </c>
      <c r="AC209">
        <v>1</v>
      </c>
      <c r="AD209">
        <v>1</v>
      </c>
      <c r="AE209" s="6"/>
      <c r="AF209" s="1" t="s">
        <v>2</v>
      </c>
      <c r="AG209">
        <v>153</v>
      </c>
      <c r="AH209" s="189">
        <v>45626</v>
      </c>
      <c r="AI209">
        <f t="shared" si="869"/>
        <v>11</v>
      </c>
      <c r="AJ209">
        <v>153</v>
      </c>
      <c r="AK209">
        <v>1</v>
      </c>
      <c r="AL209">
        <v>1</v>
      </c>
      <c r="AM209">
        <v>0</v>
      </c>
      <c r="AN209">
        <v>0</v>
      </c>
      <c r="AO209">
        <v>1</v>
      </c>
      <c r="AP209">
        <v>0</v>
      </c>
      <c r="AQ209">
        <v>0</v>
      </c>
      <c r="AS209" s="37"/>
      <c r="AT209" s="37"/>
      <c r="AU209" s="6">
        <f t="shared" si="870"/>
        <v>0</v>
      </c>
      <c r="AV209" s="6">
        <f t="shared" si="871"/>
        <v>0</v>
      </c>
      <c r="AW209" s="6">
        <f t="shared" si="872"/>
        <v>0</v>
      </c>
      <c r="AX209" s="6">
        <f t="shared" si="873"/>
        <v>0</v>
      </c>
      <c r="AY209" s="193">
        <f t="shared" si="874"/>
        <v>5.6740334309306508</v>
      </c>
      <c r="AZ209" s="193">
        <f t="shared" si="875"/>
        <v>4.1745731882913786</v>
      </c>
      <c r="BA209" s="193">
        <f t="shared" si="876"/>
        <v>3.8150380693314694</v>
      </c>
      <c r="BB209" s="193">
        <f t="shared" si="877"/>
        <v>3.9040600573940507</v>
      </c>
      <c r="BC209" s="72">
        <f t="shared" si="878"/>
        <v>56312.210093717425</v>
      </c>
      <c r="BG209" s="3">
        <f t="shared" si="879"/>
        <v>7.1661853341595378</v>
      </c>
      <c r="BH209" s="6">
        <f t="shared" si="880"/>
        <v>0</v>
      </c>
      <c r="BI209" s="6">
        <f t="shared" si="881"/>
        <v>0</v>
      </c>
      <c r="BJ209" s="6">
        <f t="shared" si="882"/>
        <v>0</v>
      </c>
      <c r="BK209" s="193">
        <f t="shared" si="883"/>
        <v>5.6983441014283658</v>
      </c>
      <c r="BL209" s="193">
        <f t="shared" si="884"/>
        <v>4.1745731882913786</v>
      </c>
      <c r="BM209" s="193">
        <f t="shared" si="885"/>
        <v>3.8150380693314694</v>
      </c>
      <c r="BN209" s="193">
        <f t="shared" si="886"/>
        <v>3.9040600573940507</v>
      </c>
      <c r="BO209" s="72">
        <f t="shared" si="887"/>
        <v>56326.251518616729</v>
      </c>
      <c r="BS209" s="3">
        <f t="shared" si="888"/>
        <v>7.1662079126567058</v>
      </c>
      <c r="BT209" s="6">
        <f t="shared" si="889"/>
        <v>0</v>
      </c>
      <c r="BU209" s="6">
        <f t="shared" si="890"/>
        <v>0</v>
      </c>
      <c r="BV209" s="6">
        <f t="shared" si="891"/>
        <v>0</v>
      </c>
      <c r="BW209" s="193">
        <f t="shared" si="892"/>
        <v>5.6983441771004362</v>
      </c>
      <c r="BX209" s="193">
        <f t="shared" si="893"/>
        <v>4.1745731882913786</v>
      </c>
      <c r="BY209" s="193">
        <f t="shared" si="1018"/>
        <v>3.8150380693314694</v>
      </c>
      <c r="BZ209" s="193">
        <f t="shared" si="894"/>
        <v>3.9040600573940507</v>
      </c>
      <c r="CA209" s="72">
        <f t="shared" si="895"/>
        <v>56326.251518616729</v>
      </c>
      <c r="CE209" s="3">
        <f t="shared" si="896"/>
        <v>0</v>
      </c>
      <c r="CF209" s="6">
        <f t="shared" si="897"/>
        <v>5.7259291813711997</v>
      </c>
      <c r="CG209" s="6">
        <f t="shared" si="898"/>
        <v>0</v>
      </c>
      <c r="CH209" s="6">
        <f t="shared" si="899"/>
        <v>0</v>
      </c>
      <c r="CI209" s="193">
        <f t="shared" si="900"/>
        <v>5.6740334309306508</v>
      </c>
      <c r="CJ209" s="193">
        <f t="shared" si="901"/>
        <v>4.2589831228881216</v>
      </c>
      <c r="CK209" s="193">
        <f t="shared" si="1019"/>
        <v>3.8150380693314694</v>
      </c>
      <c r="CL209" s="193">
        <f t="shared" si="902"/>
        <v>3.9040600573940507</v>
      </c>
      <c r="CM209" s="72">
        <f t="shared" si="903"/>
        <v>56522.571200579652</v>
      </c>
      <c r="CQ209" s="3">
        <f t="shared" si="904"/>
        <v>0</v>
      </c>
      <c r="CR209" s="6">
        <f t="shared" si="905"/>
        <v>5.725991455592264</v>
      </c>
      <c r="CS209" s="6">
        <f t="shared" si="906"/>
        <v>0</v>
      </c>
      <c r="CT209" s="6">
        <f t="shared" si="907"/>
        <v>0</v>
      </c>
      <c r="CU209" s="193">
        <f t="shared" si="908"/>
        <v>5.6740334309306508</v>
      </c>
      <c r="CV209" s="193">
        <f t="shared" si="909"/>
        <v>4.2589840032378694</v>
      </c>
      <c r="CW209" s="193">
        <f t="shared" si="1020"/>
        <v>3.8150380693314694</v>
      </c>
      <c r="CX209" s="193">
        <f t="shared" si="910"/>
        <v>3.9040600573940507</v>
      </c>
      <c r="CY209" s="72">
        <f t="shared" si="911"/>
        <v>56522.573398624445</v>
      </c>
      <c r="DC209" s="3">
        <f t="shared" si="912"/>
        <v>0</v>
      </c>
      <c r="DD209" s="6">
        <f t="shared" si="913"/>
        <v>0</v>
      </c>
      <c r="DE209" s="6">
        <f t="shared" si="914"/>
        <v>5.3757371459173324</v>
      </c>
      <c r="DF209" s="6">
        <f t="shared" si="915"/>
        <v>0</v>
      </c>
      <c r="DG209" s="193">
        <f t="shared" si="916"/>
        <v>5.6740334309306508</v>
      </c>
      <c r="DH209" s="193">
        <f t="shared" si="917"/>
        <v>4.1745731882913786</v>
      </c>
      <c r="DI209" s="193">
        <f t="shared" si="1021"/>
        <v>3.9269947873602957</v>
      </c>
      <c r="DJ209" s="193">
        <f t="shared" si="918"/>
        <v>3.9040600573940507</v>
      </c>
      <c r="DK209" s="72">
        <f t="shared" si="919"/>
        <v>56860.406414263307</v>
      </c>
      <c r="DO209" s="3">
        <f t="shared" si="920"/>
        <v>0</v>
      </c>
      <c r="DP209" s="6">
        <f t="shared" si="921"/>
        <v>0</v>
      </c>
      <c r="DQ209" s="6">
        <f t="shared" si="922"/>
        <v>5.1198485395186033</v>
      </c>
      <c r="DR209" s="6">
        <f t="shared" si="923"/>
        <v>0</v>
      </c>
      <c r="DS209" s="193">
        <f t="shared" si="924"/>
        <v>5.6740334309306508</v>
      </c>
      <c r="DT209" s="193">
        <f t="shared" si="925"/>
        <v>4.1745731882913786</v>
      </c>
      <c r="DU209" s="193">
        <f t="shared" si="1022"/>
        <v>3.9219403143128813</v>
      </c>
      <c r="DV209" s="193">
        <f t="shared" si="926"/>
        <v>3.9040600573940507</v>
      </c>
      <c r="DW209" s="72">
        <f t="shared" si="927"/>
        <v>56835.542536251596</v>
      </c>
      <c r="EA209" s="3">
        <f t="shared" si="928"/>
        <v>0</v>
      </c>
      <c r="EB209" s="6">
        <f t="shared" si="929"/>
        <v>0</v>
      </c>
      <c r="EC209" s="6">
        <f t="shared" si="930"/>
        <v>0</v>
      </c>
      <c r="ED209" s="6">
        <f t="shared" si="931"/>
        <v>13.994884955527212</v>
      </c>
      <c r="EE209" s="193">
        <f t="shared" si="932"/>
        <v>5.6740334309306508</v>
      </c>
      <c r="EF209" s="193">
        <f t="shared" si="933"/>
        <v>4.1745731882913786</v>
      </c>
      <c r="EG209" s="193">
        <f t="shared" si="1023"/>
        <v>3.8150380693314694</v>
      </c>
      <c r="EH209" s="193">
        <f t="shared" si="934"/>
        <v>4.1525870323875189</v>
      </c>
      <c r="EI209" s="72">
        <f t="shared" si="935"/>
        <v>58079.223226985763</v>
      </c>
      <c r="EM209" s="3">
        <f t="shared" si="936"/>
        <v>0</v>
      </c>
      <c r="EN209" s="6">
        <f t="shared" si="937"/>
        <v>0</v>
      </c>
      <c r="EO209" s="6">
        <f t="shared" si="938"/>
        <v>0</v>
      </c>
      <c r="EP209" s="6">
        <f t="shared" si="939"/>
        <v>4.6650767876621524</v>
      </c>
      <c r="EQ209" s="193">
        <f t="shared" si="940"/>
        <v>5.6740334309306508</v>
      </c>
      <c r="ER209" s="193">
        <f t="shared" si="941"/>
        <v>4.1745731882913786</v>
      </c>
      <c r="ES209" s="193">
        <f t="shared" si="1024"/>
        <v>3.8150380693314694</v>
      </c>
      <c r="ET209" s="193">
        <f t="shared" si="942"/>
        <v>3.9939441397567945</v>
      </c>
      <c r="EU209" s="72">
        <f t="shared" si="943"/>
        <v>56944.988094218003</v>
      </c>
      <c r="EY209" s="3">
        <f t="shared" si="944"/>
        <v>7.1661853341595378</v>
      </c>
      <c r="EZ209" s="6">
        <f t="shared" si="945"/>
        <v>5.7259291813711997</v>
      </c>
      <c r="FA209" s="6">
        <f t="shared" si="946"/>
        <v>5.3757371459173324</v>
      </c>
      <c r="FB209" s="6">
        <f t="shared" si="947"/>
        <v>13.994884955527212</v>
      </c>
      <c r="FC209" s="193">
        <f t="shared" si="948"/>
        <v>5.6983441014283658</v>
      </c>
      <c r="FD209" s="193">
        <f t="shared" si="949"/>
        <v>4.2589831228881216</v>
      </c>
      <c r="FE209" s="193">
        <f t="shared" si="1025"/>
        <v>3.9269947873602957</v>
      </c>
      <c r="FF209" s="193">
        <f t="shared" si="950"/>
        <v>4.1525870323875189</v>
      </c>
      <c r="FG209" s="72">
        <f t="shared" si="951"/>
        <v>58878.373074070194</v>
      </c>
      <c r="FK209" s="3">
        <f t="shared" si="952"/>
        <v>7.3124565929456766</v>
      </c>
      <c r="FL209" s="6">
        <f t="shared" si="953"/>
        <v>5.725991455592264</v>
      </c>
      <c r="FM209" s="6">
        <f t="shared" si="954"/>
        <v>5.1198485395186033</v>
      </c>
      <c r="FN209" s="6">
        <f t="shared" si="955"/>
        <v>4.6650767876621524</v>
      </c>
      <c r="FO209" s="193">
        <f t="shared" si="956"/>
        <v>5.6988342109832635</v>
      </c>
      <c r="FP209" s="193">
        <f t="shared" si="957"/>
        <v>4.2589840032378694</v>
      </c>
      <c r="FQ209" s="193">
        <f t="shared" si="1026"/>
        <v>3.9219403143128813</v>
      </c>
      <c r="FR209" s="193">
        <f t="shared" si="958"/>
        <v>3.9939441397567945</v>
      </c>
      <c r="FS209" s="205">
        <f t="shared" si="959"/>
        <v>57703.58005086561</v>
      </c>
      <c r="FW209" s="3">
        <f t="shared" si="960"/>
        <v>8.4092991166157827</v>
      </c>
      <c r="FX209" s="6">
        <f t="shared" si="961"/>
        <v>6.4702999749494552</v>
      </c>
      <c r="FY209" s="6">
        <f t="shared" si="962"/>
        <v>6.3484895818452305</v>
      </c>
      <c r="FZ209" s="6">
        <f t="shared" si="963"/>
        <v>5.5046547491740361</v>
      </c>
      <c r="GA209" s="193">
        <f t="shared" si="964"/>
        <v>5.702501755446332</v>
      </c>
      <c r="GB209" s="193">
        <f t="shared" si="965"/>
        <v>4.2694510668204853</v>
      </c>
      <c r="GC209" s="193">
        <f t="shared" si="1027"/>
        <v>3.9459793758367034</v>
      </c>
      <c r="GD209" s="193">
        <f t="shared" si="966"/>
        <v>4.0092964996090537</v>
      </c>
      <c r="GE209" s="72">
        <f t="shared" si="967"/>
        <v>57963.177454457618</v>
      </c>
      <c r="GI209" s="3">
        <f t="shared" si="968"/>
        <v>8.0436774158933595</v>
      </c>
      <c r="GJ209" s="6">
        <f t="shared" si="969"/>
        <v>6.29852209950832</v>
      </c>
      <c r="GK209" s="6">
        <f t="shared" si="970"/>
        <v>5.6317246290562526</v>
      </c>
      <c r="GL209" s="6">
        <f t="shared" si="971"/>
        <v>5.1314578170266447</v>
      </c>
      <c r="GM209" s="193">
        <f t="shared" si="972"/>
        <v>5.7012807094081461</v>
      </c>
      <c r="GN209" s="193">
        <f t="shared" si="973"/>
        <v>4.2670450950169831</v>
      </c>
      <c r="GO209" s="193">
        <f t="shared" si="1028"/>
        <v>3.9320257795105893</v>
      </c>
      <c r="GP209" s="193">
        <f t="shared" si="974"/>
        <v>4.0025013749894134</v>
      </c>
      <c r="GQ209" s="72">
        <f t="shared" si="975"/>
        <v>57837.475848411552</v>
      </c>
      <c r="GU209" s="3">
        <f t="shared" si="976"/>
        <v>9.5061642187830611</v>
      </c>
      <c r="GV209" s="6">
        <f t="shared" si="977"/>
        <v>6.8711150176454394</v>
      </c>
      <c r="GW209" s="6">
        <f t="shared" si="978"/>
        <v>6.655674561611935</v>
      </c>
      <c r="GX209" s="6">
        <f t="shared" si="979"/>
        <v>5.831202064803005</v>
      </c>
      <c r="GY209" s="193">
        <f t="shared" si="980"/>
        <v>5.7061559732467826</v>
      </c>
      <c r="GZ209" s="193">
        <f t="shared" si="981"/>
        <v>4.2750425912080257</v>
      </c>
      <c r="HA209" s="193">
        <f t="shared" si="1029"/>
        <v>3.9519003960027796</v>
      </c>
      <c r="HB209" s="193">
        <f t="shared" si="982"/>
        <v>4.0152045911334202</v>
      </c>
      <c r="HC209" s="205">
        <f t="shared" si="983"/>
        <v>58052.005538634781</v>
      </c>
      <c r="HG209" s="3">
        <f t="shared" si="785"/>
        <v>8.4092991166157827</v>
      </c>
      <c r="HH209" s="6">
        <f t="shared" si="786"/>
        <v>0</v>
      </c>
      <c r="HI209" s="6">
        <f t="shared" si="787"/>
        <v>0</v>
      </c>
      <c r="HJ209" s="6">
        <f t="shared" si="788"/>
        <v>0</v>
      </c>
      <c r="HK209" s="193">
        <f t="shared" si="984"/>
        <v>5.702501755446332</v>
      </c>
      <c r="HL209" s="193">
        <f t="shared" si="984"/>
        <v>4.1745731882913786</v>
      </c>
      <c r="HM209" s="193">
        <f t="shared" si="984"/>
        <v>3.8150380693314694</v>
      </c>
      <c r="HN209" s="193">
        <f t="shared" si="984"/>
        <v>3.9040600573940507</v>
      </c>
      <c r="HO209" s="212">
        <f t="shared" si="985"/>
        <v>56328.653258596561</v>
      </c>
      <c r="HS209" s="3">
        <f t="shared" si="789"/>
        <v>8.0436774158933595</v>
      </c>
      <c r="HT209" s="6">
        <f t="shared" si="790"/>
        <v>0</v>
      </c>
      <c r="HU209" s="6">
        <f t="shared" si="791"/>
        <v>0</v>
      </c>
      <c r="HV209" s="6">
        <f t="shared" si="792"/>
        <v>0</v>
      </c>
      <c r="HW209" s="193">
        <f t="shared" si="986"/>
        <v>5.7012807094081461</v>
      </c>
      <c r="HX209" s="193">
        <f t="shared" si="986"/>
        <v>4.1745731882913786</v>
      </c>
      <c r="HY209" s="193">
        <f t="shared" si="986"/>
        <v>3.8150380693314694</v>
      </c>
      <c r="HZ209" s="193">
        <f t="shared" si="986"/>
        <v>3.9040600573940507</v>
      </c>
      <c r="IA209" s="212">
        <f t="shared" si="987"/>
        <v>56327.947889839408</v>
      </c>
      <c r="IE209" s="3">
        <f t="shared" si="794"/>
        <v>9.5061642187830611</v>
      </c>
      <c r="IF209" s="6">
        <f t="shared" si="795"/>
        <v>0</v>
      </c>
      <c r="IG209" s="6">
        <f t="shared" si="796"/>
        <v>0</v>
      </c>
      <c r="IH209" s="6">
        <f t="shared" si="797"/>
        <v>0</v>
      </c>
      <c r="II209" s="193">
        <f t="shared" si="988"/>
        <v>5.7061559732467826</v>
      </c>
      <c r="IJ209" s="193">
        <f t="shared" si="988"/>
        <v>4.1745731882913786</v>
      </c>
      <c r="IK209" s="193">
        <f t="shared" si="988"/>
        <v>3.8150380693314694</v>
      </c>
      <c r="IL209" s="193">
        <f t="shared" si="988"/>
        <v>3.9040600573940507</v>
      </c>
      <c r="IM209" s="205">
        <f t="shared" si="989"/>
        <v>56330.764264591417</v>
      </c>
      <c r="IQ209" s="3">
        <f t="shared" si="799"/>
        <v>0</v>
      </c>
      <c r="IR209" s="6">
        <f t="shared" si="800"/>
        <v>6.4702999749494552</v>
      </c>
      <c r="IS209" s="6">
        <f t="shared" si="801"/>
        <v>0</v>
      </c>
      <c r="IT209" s="6">
        <f t="shared" si="802"/>
        <v>0</v>
      </c>
      <c r="IU209" s="193">
        <f t="shared" si="990"/>
        <v>5.6740334309306508</v>
      </c>
      <c r="IV209" s="193">
        <f t="shared" si="990"/>
        <v>4.2694510668204853</v>
      </c>
      <c r="IW209" s="193">
        <f t="shared" si="990"/>
        <v>3.8150380693314694</v>
      </c>
      <c r="IX209" s="193">
        <f t="shared" si="990"/>
        <v>3.9040600573940507</v>
      </c>
      <c r="IY209" s="212">
        <f t="shared" si="991"/>
        <v>56548.713458900718</v>
      </c>
      <c r="JC209" s="3">
        <f t="shared" si="804"/>
        <v>0</v>
      </c>
      <c r="JD209" s="6">
        <f t="shared" si="805"/>
        <v>6.29852209950832</v>
      </c>
      <c r="JE209" s="6">
        <f t="shared" si="806"/>
        <v>0</v>
      </c>
      <c r="JF209" s="6">
        <f t="shared" si="807"/>
        <v>0</v>
      </c>
      <c r="JG209" s="193">
        <f t="shared" si="992"/>
        <v>5.6740334309306508</v>
      </c>
      <c r="JH209" s="193">
        <f t="shared" si="992"/>
        <v>4.2670450950169831</v>
      </c>
      <c r="JI209" s="193">
        <f t="shared" si="992"/>
        <v>3.8150380693314694</v>
      </c>
      <c r="JJ209" s="193">
        <f t="shared" si="992"/>
        <v>3.9040600573940507</v>
      </c>
      <c r="JK209" s="212">
        <f t="shared" si="993"/>
        <v>56542.703803430704</v>
      </c>
      <c r="JO209" s="3">
        <f t="shared" si="809"/>
        <v>0</v>
      </c>
      <c r="JP209" s="6">
        <f t="shared" si="810"/>
        <v>6.8711150176454394</v>
      </c>
      <c r="JQ209" s="6">
        <f t="shared" si="811"/>
        <v>0</v>
      </c>
      <c r="JR209" s="6">
        <f t="shared" si="812"/>
        <v>0</v>
      </c>
      <c r="JS209" s="193">
        <f t="shared" si="994"/>
        <v>5.6740334309306508</v>
      </c>
      <c r="JT209" s="193">
        <f t="shared" si="994"/>
        <v>4.2750425912080257</v>
      </c>
      <c r="JU209" s="193">
        <f t="shared" si="994"/>
        <v>3.8150380693314694</v>
      </c>
      <c r="JV209" s="193">
        <f t="shared" si="994"/>
        <v>3.9040600573940507</v>
      </c>
      <c r="JW209" s="205">
        <f t="shared" si="995"/>
        <v>56562.68248017002</v>
      </c>
      <c r="KA209" s="3">
        <f t="shared" si="814"/>
        <v>0</v>
      </c>
      <c r="KB209" s="6">
        <f t="shared" si="815"/>
        <v>0</v>
      </c>
      <c r="KC209" s="6">
        <f t="shared" si="816"/>
        <v>6.3484895818452305</v>
      </c>
      <c r="KD209" s="6">
        <f t="shared" si="817"/>
        <v>0</v>
      </c>
      <c r="KE209" s="193">
        <f t="shared" si="996"/>
        <v>5.6740334309306508</v>
      </c>
      <c r="KF209" s="193">
        <f t="shared" si="996"/>
        <v>4.1745731882913786</v>
      </c>
      <c r="KG209" s="193">
        <f t="shared" si="996"/>
        <v>3.9459793758367034</v>
      </c>
      <c r="KH209" s="193">
        <f t="shared" si="996"/>
        <v>3.9040600573940507</v>
      </c>
      <c r="KI209" s="212">
        <f t="shared" si="997"/>
        <v>56953.892271322627</v>
      </c>
      <c r="KM209" s="3">
        <f t="shared" si="819"/>
        <v>0</v>
      </c>
      <c r="KN209" s="6">
        <f t="shared" si="820"/>
        <v>0</v>
      </c>
      <c r="KO209" s="6">
        <f t="shared" si="821"/>
        <v>5.6317246290562526</v>
      </c>
      <c r="KP209" s="6">
        <f t="shared" si="822"/>
        <v>0</v>
      </c>
      <c r="KQ209" s="193">
        <f t="shared" si="998"/>
        <v>5.6740334309306508</v>
      </c>
      <c r="KR209" s="193">
        <f t="shared" si="998"/>
        <v>4.1745731882913786</v>
      </c>
      <c r="KS209" s="193">
        <f t="shared" si="998"/>
        <v>3.9320257795105893</v>
      </c>
      <c r="KT209" s="193">
        <f t="shared" si="998"/>
        <v>3.9040600573940507</v>
      </c>
      <c r="KU209" s="212">
        <f t="shared" si="999"/>
        <v>56885.165586973468</v>
      </c>
      <c r="KY209" s="3">
        <f t="shared" si="824"/>
        <v>0</v>
      </c>
      <c r="KZ209" s="6">
        <f t="shared" si="825"/>
        <v>0</v>
      </c>
      <c r="LA209" s="6">
        <f t="shared" si="826"/>
        <v>6.655674561611935</v>
      </c>
      <c r="LB209" s="6">
        <f t="shared" si="827"/>
        <v>0</v>
      </c>
      <c r="LC209" s="193">
        <f t="shared" si="1000"/>
        <v>5.6740334309306508</v>
      </c>
      <c r="LD209" s="193">
        <f t="shared" si="1000"/>
        <v>4.1745731882913786</v>
      </c>
      <c r="LE209" s="193">
        <f t="shared" si="1000"/>
        <v>3.9519003960027796</v>
      </c>
      <c r="LF209" s="193">
        <f t="shared" si="1000"/>
        <v>3.9040600573940507</v>
      </c>
      <c r="LG209" s="205">
        <f t="shared" si="1001"/>
        <v>56983.08059844649</v>
      </c>
      <c r="LK209" s="3">
        <f t="shared" si="829"/>
        <v>0</v>
      </c>
      <c r="LL209" s="6">
        <f t="shared" si="830"/>
        <v>0</v>
      </c>
      <c r="LM209" s="6">
        <f t="shared" si="831"/>
        <v>0</v>
      </c>
      <c r="LN209" s="6">
        <f t="shared" si="832"/>
        <v>5.5046547491740361</v>
      </c>
      <c r="LO209" s="193">
        <f t="shared" si="1002"/>
        <v>5.6740334309306508</v>
      </c>
      <c r="LP209" s="193">
        <f t="shared" si="1002"/>
        <v>4.1745731882913786</v>
      </c>
      <c r="LQ209" s="193">
        <f t="shared" si="1002"/>
        <v>3.8150380693314694</v>
      </c>
      <c r="LR209" s="193">
        <f t="shared" si="1002"/>
        <v>4.0092964996090537</v>
      </c>
      <c r="LS209" s="212">
        <f t="shared" si="1003"/>
        <v>57053.776457431697</v>
      </c>
      <c r="LW209" s="3">
        <f t="shared" si="834"/>
        <v>0</v>
      </c>
      <c r="LX209" s="6">
        <f t="shared" si="835"/>
        <v>0</v>
      </c>
      <c r="LY209" s="6">
        <f t="shared" si="836"/>
        <v>0</v>
      </c>
      <c r="LZ209" s="6">
        <f t="shared" si="837"/>
        <v>5.1314578170266447</v>
      </c>
      <c r="MA209" s="193">
        <f t="shared" si="1004"/>
        <v>5.6740334309306508</v>
      </c>
      <c r="MB209" s="193">
        <f t="shared" si="1004"/>
        <v>4.1745731882913786</v>
      </c>
      <c r="MC209" s="193">
        <f t="shared" si="1004"/>
        <v>3.8150380693314694</v>
      </c>
      <c r="MD209" s="193">
        <f t="shared" si="1004"/>
        <v>4.0025013749894134</v>
      </c>
      <c r="ME209" s="212">
        <f t="shared" si="1005"/>
        <v>57005.599909129509</v>
      </c>
      <c r="MI209" s="3">
        <f t="shared" si="839"/>
        <v>0</v>
      </c>
      <c r="MJ209" s="6">
        <f t="shared" si="840"/>
        <v>0</v>
      </c>
      <c r="MK209" s="6">
        <f t="shared" si="841"/>
        <v>0</v>
      </c>
      <c r="ML209" s="6">
        <f t="shared" si="842"/>
        <v>5.831202064803005</v>
      </c>
      <c r="MM209" s="193">
        <f t="shared" si="1006"/>
        <v>5.6740334309306508</v>
      </c>
      <c r="MN209" s="193">
        <f t="shared" si="1006"/>
        <v>4.1745731882913786</v>
      </c>
      <c r="MO209" s="193">
        <f t="shared" si="1006"/>
        <v>3.8150380693314694</v>
      </c>
      <c r="MP209" s="193">
        <f t="shared" si="1006"/>
        <v>4.0152045911334202</v>
      </c>
      <c r="MQ209" s="205">
        <f t="shared" si="1007"/>
        <v>57095.697144908707</v>
      </c>
      <c r="MT209" s="3">
        <f t="shared" si="844"/>
        <v>6.946812313726082</v>
      </c>
      <c r="MU209" s="6">
        <f t="shared" si="845"/>
        <v>5.7259291813711997</v>
      </c>
      <c r="MV209" s="6">
        <f t="shared" si="846"/>
        <v>5.8877121121951728</v>
      </c>
      <c r="MW209" s="6">
        <f t="shared" si="847"/>
        <v>5.5979539822108846</v>
      </c>
      <c r="MX209" s="193">
        <f t="shared" si="1008"/>
        <v>5.6976086000042905</v>
      </c>
      <c r="MY209" s="193">
        <f t="shared" si="1008"/>
        <v>4.2589831228881216</v>
      </c>
      <c r="MZ209" s="193">
        <f t="shared" si="1008"/>
        <v>3.937031587427692</v>
      </c>
      <c r="NA209" s="193">
        <f t="shared" si="1008"/>
        <v>4.0109880905530897</v>
      </c>
      <c r="NB209" s="212">
        <f t="shared" si="1009"/>
        <v>57900.810167039483</v>
      </c>
      <c r="NF209" s="3">
        <f t="shared" si="849"/>
        <v>6.9468123137260811</v>
      </c>
      <c r="NG209" s="6">
        <f t="shared" si="850"/>
        <v>0</v>
      </c>
      <c r="NH209" s="6">
        <f t="shared" si="851"/>
        <v>0</v>
      </c>
      <c r="NI209" s="6">
        <f t="shared" si="852"/>
        <v>0</v>
      </c>
      <c r="NJ209" s="193">
        <f t="shared" si="1010"/>
        <v>5.6976086000042905</v>
      </c>
      <c r="NK209" s="193">
        <f t="shared" si="1010"/>
        <v>4.1745731882913786</v>
      </c>
      <c r="NL209" s="193">
        <f t="shared" si="1010"/>
        <v>3.8150380693314694</v>
      </c>
      <c r="NM209" s="193">
        <f t="shared" si="1010"/>
        <v>3.9040600573940507</v>
      </c>
      <c r="NN209" s="212">
        <f t="shared" si="1011"/>
        <v>56325.826654295211</v>
      </c>
      <c r="NR209" s="3">
        <f t="shared" si="854"/>
        <v>0</v>
      </c>
      <c r="NS209" s="6">
        <f t="shared" si="855"/>
        <v>5.7259291813711997</v>
      </c>
      <c r="NT209" s="6">
        <f t="shared" si="856"/>
        <v>0</v>
      </c>
      <c r="NU209" s="6">
        <f t="shared" si="857"/>
        <v>0</v>
      </c>
      <c r="NV209" s="193">
        <f t="shared" si="1012"/>
        <v>5.6740334309306508</v>
      </c>
      <c r="NW209" s="193">
        <f t="shared" si="1012"/>
        <v>4.2589831228881216</v>
      </c>
      <c r="NX209" s="193">
        <f t="shared" si="1012"/>
        <v>3.8150380693314694</v>
      </c>
      <c r="NY209" s="193">
        <f t="shared" si="1012"/>
        <v>3.9040600573940507</v>
      </c>
      <c r="NZ209" s="212">
        <f t="shared" si="1013"/>
        <v>56522.571200579652</v>
      </c>
      <c r="OD209" s="3">
        <f t="shared" si="859"/>
        <v>0</v>
      </c>
      <c r="OE209" s="6">
        <f t="shared" si="860"/>
        <v>0</v>
      </c>
      <c r="OF209" s="6">
        <f t="shared" si="861"/>
        <v>5.8877121121951728</v>
      </c>
      <c r="OG209" s="6">
        <f t="shared" si="862"/>
        <v>0</v>
      </c>
      <c r="OH209" s="193">
        <f t="shared" si="1014"/>
        <v>5.6740334309306508</v>
      </c>
      <c r="OI209" s="193">
        <f t="shared" si="1014"/>
        <v>4.1745731882913786</v>
      </c>
      <c r="OJ209" s="193">
        <f t="shared" si="1014"/>
        <v>3.937031587427692</v>
      </c>
      <c r="OK209" s="193">
        <f t="shared" si="1014"/>
        <v>3.9040600573940507</v>
      </c>
      <c r="OL209" s="212">
        <f t="shared" si="1015"/>
        <v>56909.811520016716</v>
      </c>
      <c r="OP209" s="3">
        <f t="shared" si="864"/>
        <v>0</v>
      </c>
      <c r="OQ209" s="6">
        <f t="shared" si="865"/>
        <v>0</v>
      </c>
      <c r="OR209" s="6">
        <f t="shared" si="866"/>
        <v>0</v>
      </c>
      <c r="OS209" s="6">
        <f t="shared" si="867"/>
        <v>5.5979539822108846</v>
      </c>
      <c r="OT209" s="193">
        <f t="shared" si="1016"/>
        <v>5.6740334309306508</v>
      </c>
      <c r="OU209" s="193">
        <f t="shared" si="1016"/>
        <v>4.1745731882913786</v>
      </c>
      <c r="OV209" s="193">
        <f t="shared" si="1016"/>
        <v>3.8150380693314694</v>
      </c>
      <c r="OW209" s="193">
        <f t="shared" si="1016"/>
        <v>4.0109880905530897</v>
      </c>
      <c r="OX209" s="232">
        <f t="shared" si="1017"/>
        <v>57065.775944931309</v>
      </c>
    </row>
    <row r="210" spans="1:414" x14ac:dyDescent="0.2">
      <c r="B210" s="81">
        <v>45633</v>
      </c>
      <c r="C210">
        <v>154</v>
      </c>
      <c r="D210">
        <v>11.34183955242308</v>
      </c>
      <c r="E210">
        <v>0</v>
      </c>
      <c r="F210">
        <v>0</v>
      </c>
      <c r="G210">
        <v>0</v>
      </c>
      <c r="H210">
        <v>0</v>
      </c>
      <c r="I210">
        <v>0</v>
      </c>
      <c r="J210">
        <v>0</v>
      </c>
      <c r="K210">
        <v>0</v>
      </c>
      <c r="L210">
        <v>0</v>
      </c>
      <c r="M210">
        <v>0</v>
      </c>
      <c r="N210">
        <v>1</v>
      </c>
      <c r="O210">
        <v>0</v>
      </c>
      <c r="P210">
        <v>0</v>
      </c>
      <c r="Q210">
        <v>1</v>
      </c>
      <c r="R210">
        <v>0</v>
      </c>
      <c r="S210">
        <v>0</v>
      </c>
      <c r="T210">
        <v>23716</v>
      </c>
      <c r="U210">
        <v>7.3205058492435189</v>
      </c>
      <c r="V210">
        <v>5.7337771675387312</v>
      </c>
      <c r="W210">
        <v>5.1270107297685774</v>
      </c>
      <c r="X210">
        <v>4.6654372203455798</v>
      </c>
      <c r="Y210" s="3">
        <v>1219.7613674979407</v>
      </c>
      <c r="Z210" s="3">
        <v>244.12263374825437</v>
      </c>
      <c r="AA210" s="3">
        <v>123.13415072103906</v>
      </c>
      <c r="AB210" s="3">
        <v>56.608579512171438</v>
      </c>
      <c r="AC210">
        <v>0</v>
      </c>
      <c r="AD210">
        <v>2</v>
      </c>
      <c r="AE210" s="6"/>
      <c r="AF210" s="1" t="s">
        <v>2</v>
      </c>
      <c r="AG210">
        <v>154</v>
      </c>
      <c r="AH210" s="189">
        <v>45633</v>
      </c>
      <c r="AI210">
        <f t="shared" si="869"/>
        <v>12</v>
      </c>
      <c r="AJ210">
        <v>154</v>
      </c>
      <c r="AK210">
        <v>0</v>
      </c>
      <c r="AL210">
        <v>2</v>
      </c>
      <c r="AM210">
        <v>0</v>
      </c>
      <c r="AN210">
        <v>0</v>
      </c>
      <c r="AO210">
        <v>1</v>
      </c>
      <c r="AP210">
        <v>0</v>
      </c>
      <c r="AQ210">
        <v>0</v>
      </c>
      <c r="AS210" s="37"/>
      <c r="AT210" s="37"/>
      <c r="AU210" s="6">
        <f t="shared" si="870"/>
        <v>0</v>
      </c>
      <c r="AV210" s="6">
        <f t="shared" si="871"/>
        <v>0</v>
      </c>
      <c r="AW210" s="6">
        <f t="shared" si="872"/>
        <v>0</v>
      </c>
      <c r="AX210" s="6">
        <f t="shared" si="873"/>
        <v>0</v>
      </c>
      <c r="AY210" s="193">
        <f t="shared" si="874"/>
        <v>5.6740334309306508</v>
      </c>
      <c r="AZ210" s="193">
        <f t="shared" si="875"/>
        <v>4.1745731882913786</v>
      </c>
      <c r="BA210" s="193">
        <f t="shared" si="876"/>
        <v>3.8150380693314694</v>
      </c>
      <c r="BB210" s="193">
        <f t="shared" si="877"/>
        <v>3.9040600573940507</v>
      </c>
      <c r="BC210" s="72">
        <f t="shared" si="878"/>
        <v>56312.210093717425</v>
      </c>
      <c r="BG210" s="3">
        <f t="shared" si="879"/>
        <v>7.1740957322586487</v>
      </c>
      <c r="BH210" s="6">
        <f t="shared" si="880"/>
        <v>0</v>
      </c>
      <c r="BI210" s="6">
        <f t="shared" si="881"/>
        <v>0</v>
      </c>
      <c r="BJ210" s="6">
        <f t="shared" si="882"/>
        <v>0</v>
      </c>
      <c r="BK210" s="193">
        <f t="shared" si="883"/>
        <v>5.6983706128602254</v>
      </c>
      <c r="BL210" s="193">
        <f t="shared" si="884"/>
        <v>4.1745731882913786</v>
      </c>
      <c r="BM210" s="193">
        <f t="shared" si="885"/>
        <v>3.8150380693314694</v>
      </c>
      <c r="BN210" s="193">
        <f t="shared" si="886"/>
        <v>3.9040600573940507</v>
      </c>
      <c r="BO210" s="72">
        <f t="shared" si="887"/>
        <v>56326.2668330745</v>
      </c>
      <c r="BS210" s="3">
        <f t="shared" si="888"/>
        <v>7.174118335679105</v>
      </c>
      <c r="BT210" s="6">
        <f t="shared" si="889"/>
        <v>0</v>
      </c>
      <c r="BU210" s="6">
        <f t="shared" si="890"/>
        <v>0</v>
      </c>
      <c r="BV210" s="6">
        <f t="shared" si="891"/>
        <v>0</v>
      </c>
      <c r="BW210" s="193">
        <f t="shared" si="892"/>
        <v>5.6983706886138181</v>
      </c>
      <c r="BX210" s="193">
        <f t="shared" si="893"/>
        <v>4.1745731882913786</v>
      </c>
      <c r="BY210" s="193">
        <f t="shared" si="1018"/>
        <v>3.8150380693314694</v>
      </c>
      <c r="BZ210" s="193">
        <f t="shared" si="894"/>
        <v>3.9040600573940507</v>
      </c>
      <c r="CA210" s="72">
        <f t="shared" si="895"/>
        <v>56326.2668330745</v>
      </c>
      <c r="CE210" s="3">
        <f t="shared" si="896"/>
        <v>0</v>
      </c>
      <c r="CF210" s="6">
        <f t="shared" si="897"/>
        <v>5.7337771675387312</v>
      </c>
      <c r="CG210" s="6">
        <f t="shared" si="898"/>
        <v>0</v>
      </c>
      <c r="CH210" s="6">
        <f t="shared" si="899"/>
        <v>0</v>
      </c>
      <c r="CI210" s="193">
        <f t="shared" si="900"/>
        <v>5.6740334309306508</v>
      </c>
      <c r="CJ210" s="193">
        <f t="shared" si="901"/>
        <v>4.2590940611276897</v>
      </c>
      <c r="CK210" s="193">
        <f t="shared" si="1019"/>
        <v>3.8150380693314694</v>
      </c>
      <c r="CL210" s="193">
        <f t="shared" si="902"/>
        <v>3.9040600573940507</v>
      </c>
      <c r="CM210" s="72">
        <f t="shared" si="903"/>
        <v>56522.848190288925</v>
      </c>
      <c r="CQ210" s="3">
        <f t="shared" si="904"/>
        <v>0</v>
      </c>
      <c r="CR210" s="6">
        <f t="shared" si="905"/>
        <v>5.733839527113143</v>
      </c>
      <c r="CS210" s="6">
        <f t="shared" si="906"/>
        <v>0</v>
      </c>
      <c r="CT210" s="6">
        <f t="shared" si="907"/>
        <v>0</v>
      </c>
      <c r="CU210" s="193">
        <f t="shared" si="908"/>
        <v>5.6740334309306508</v>
      </c>
      <c r="CV210" s="193">
        <f t="shared" si="909"/>
        <v>4.2590949425862563</v>
      </c>
      <c r="CW210" s="193">
        <f t="shared" si="1020"/>
        <v>3.8150380693314694</v>
      </c>
      <c r="CX210" s="193">
        <f t="shared" si="910"/>
        <v>3.9040600573940507</v>
      </c>
      <c r="CY210" s="72">
        <f t="shared" si="911"/>
        <v>56522.850391113148</v>
      </c>
      <c r="DC210" s="3">
        <f t="shared" si="912"/>
        <v>0</v>
      </c>
      <c r="DD210" s="6">
        <f t="shared" si="913"/>
        <v>0</v>
      </c>
      <c r="DE210" s="6">
        <f t="shared" si="914"/>
        <v>5.3833612662570065</v>
      </c>
      <c r="DF210" s="6">
        <f t="shared" si="915"/>
        <v>0</v>
      </c>
      <c r="DG210" s="193">
        <f t="shared" si="916"/>
        <v>5.6740334309306508</v>
      </c>
      <c r="DH210" s="193">
        <f t="shared" si="917"/>
        <v>4.1745731882913786</v>
      </c>
      <c r="DI210" s="193">
        <f t="shared" si="1021"/>
        <v>3.9271449925572011</v>
      </c>
      <c r="DJ210" s="193">
        <f t="shared" si="918"/>
        <v>3.9040600573940507</v>
      </c>
      <c r="DK210" s="72">
        <f t="shared" si="919"/>
        <v>56861.145467518058</v>
      </c>
      <c r="DO210" s="3">
        <f t="shared" si="920"/>
        <v>0</v>
      </c>
      <c r="DP210" s="6">
        <f t="shared" si="921"/>
        <v>0</v>
      </c>
      <c r="DQ210" s="6">
        <f t="shared" si="922"/>
        <v>5.1271097467403592</v>
      </c>
      <c r="DR210" s="6">
        <f t="shared" si="923"/>
        <v>0</v>
      </c>
      <c r="DS210" s="193">
        <f t="shared" si="924"/>
        <v>5.6740334309306508</v>
      </c>
      <c r="DT210" s="193">
        <f t="shared" si="925"/>
        <v>4.1745731882913786</v>
      </c>
      <c r="DU210" s="193">
        <f t="shared" si="1022"/>
        <v>3.9220840950057454</v>
      </c>
      <c r="DV210" s="193">
        <f t="shared" si="926"/>
        <v>3.9040600573940507</v>
      </c>
      <c r="DW210" s="72">
        <f t="shared" si="927"/>
        <v>56836.249669531302</v>
      </c>
      <c r="EA210" s="3">
        <f t="shared" si="928"/>
        <v>0</v>
      </c>
      <c r="EB210" s="6">
        <f t="shared" si="929"/>
        <v>0</v>
      </c>
      <c r="EC210" s="6">
        <f t="shared" si="930"/>
        <v>0</v>
      </c>
      <c r="ED210" s="6">
        <f t="shared" si="931"/>
        <v>13.996311661036739</v>
      </c>
      <c r="EE210" s="193">
        <f t="shared" si="932"/>
        <v>5.6740334309306508</v>
      </c>
      <c r="EF210" s="193">
        <f t="shared" si="933"/>
        <v>4.1745731882913786</v>
      </c>
      <c r="EG210" s="193">
        <f t="shared" si="1023"/>
        <v>3.8150380693314694</v>
      </c>
      <c r="EH210" s="193">
        <f t="shared" si="934"/>
        <v>4.1526094652055425</v>
      </c>
      <c r="EI210" s="72">
        <f t="shared" si="935"/>
        <v>58079.385199946984</v>
      </c>
      <c r="EM210" s="3">
        <f t="shared" si="936"/>
        <v>0</v>
      </c>
      <c r="EN210" s="6">
        <f t="shared" si="937"/>
        <v>0</v>
      </c>
      <c r="EO210" s="6">
        <f t="shared" si="938"/>
        <v>0</v>
      </c>
      <c r="EP210" s="6">
        <f t="shared" si="939"/>
        <v>4.6655523679028246</v>
      </c>
      <c r="EQ210" s="193">
        <f t="shared" si="940"/>
        <v>5.6740334309306508</v>
      </c>
      <c r="ER210" s="193">
        <f t="shared" si="941"/>
        <v>4.1745731882913786</v>
      </c>
      <c r="ES210" s="193">
        <f t="shared" si="1024"/>
        <v>3.8150380693314694</v>
      </c>
      <c r="ET210" s="193">
        <f t="shared" si="942"/>
        <v>3.9939529031843022</v>
      </c>
      <c r="EU210" s="72">
        <f t="shared" si="943"/>
        <v>56945.050133537494</v>
      </c>
      <c r="EY210" s="3">
        <f t="shared" si="944"/>
        <v>7.1740957322586487</v>
      </c>
      <c r="EZ210" s="6">
        <f t="shared" si="945"/>
        <v>5.7337771675387312</v>
      </c>
      <c r="FA210" s="6">
        <f t="shared" si="946"/>
        <v>5.3833612662570065</v>
      </c>
      <c r="FB210" s="6">
        <f t="shared" si="947"/>
        <v>13.996311661036739</v>
      </c>
      <c r="FC210" s="193">
        <f t="shared" si="948"/>
        <v>5.6983706128602254</v>
      </c>
      <c r="FD210" s="193">
        <f t="shared" si="949"/>
        <v>4.2590940611276897</v>
      </c>
      <c r="FE210" s="193">
        <f t="shared" si="1025"/>
        <v>3.9271449925572011</v>
      </c>
      <c r="FF210" s="193">
        <f t="shared" si="950"/>
        <v>4.1526094652055425</v>
      </c>
      <c r="FG210" s="72">
        <f t="shared" si="951"/>
        <v>58879.607107580996</v>
      </c>
      <c r="FK210" s="3">
        <f t="shared" si="952"/>
        <v>7.320528452663976</v>
      </c>
      <c r="FL210" s="6">
        <f t="shared" si="953"/>
        <v>5.733839527113143</v>
      </c>
      <c r="FM210" s="6">
        <f t="shared" si="954"/>
        <v>5.1271097467403592</v>
      </c>
      <c r="FN210" s="6">
        <f t="shared" si="955"/>
        <v>4.6655523679028246</v>
      </c>
      <c r="FO210" s="193">
        <f t="shared" si="956"/>
        <v>5.6988612502856739</v>
      </c>
      <c r="FP210" s="193">
        <f t="shared" si="957"/>
        <v>4.2590949425862563</v>
      </c>
      <c r="FQ210" s="193">
        <f t="shared" si="1026"/>
        <v>3.9220840950057454</v>
      </c>
      <c r="FR210" s="193">
        <f t="shared" si="958"/>
        <v>3.9939529031843022</v>
      </c>
      <c r="FS210" s="205">
        <f t="shared" si="959"/>
        <v>57704.659636133154</v>
      </c>
      <c r="FW210" s="3">
        <f t="shared" si="960"/>
        <v>8.4185817266300464</v>
      </c>
      <c r="FX210" s="6">
        <f t="shared" si="961"/>
        <v>6.4791681993187655</v>
      </c>
      <c r="FY210" s="6">
        <f t="shared" si="962"/>
        <v>6.357493304913036</v>
      </c>
      <c r="FZ210" s="6">
        <f t="shared" si="963"/>
        <v>5.5052159200077835</v>
      </c>
      <c r="GA210" s="193">
        <f t="shared" si="964"/>
        <v>5.7025327366532341</v>
      </c>
      <c r="GB210" s="193">
        <f t="shared" si="965"/>
        <v>4.2695751207984394</v>
      </c>
      <c r="GC210" s="193">
        <f t="shared" si="1027"/>
        <v>3.9461534231267623</v>
      </c>
      <c r="GD210" s="193">
        <f t="shared" si="966"/>
        <v>4.0093066826510206</v>
      </c>
      <c r="GE210" s="72">
        <f t="shared" si="967"/>
        <v>57964.459860158044</v>
      </c>
      <c r="GI210" s="3">
        <f t="shared" si="968"/>
        <v>8.0525564341678706</v>
      </c>
      <c r="GJ210" s="6">
        <f t="shared" si="969"/>
        <v>6.3071548842926051</v>
      </c>
      <c r="GK210" s="6">
        <f t="shared" si="970"/>
        <v>5.6397118027454356</v>
      </c>
      <c r="GL210" s="6">
        <f t="shared" si="971"/>
        <v>5.1319809423801379</v>
      </c>
      <c r="GM210" s="193">
        <f t="shared" si="972"/>
        <v>5.7013103798323188</v>
      </c>
      <c r="GN210" s="193">
        <f t="shared" si="973"/>
        <v>4.2671661466044064</v>
      </c>
      <c r="GO210" s="193">
        <f t="shared" si="1028"/>
        <v>3.9321823471599413</v>
      </c>
      <c r="GP210" s="193">
        <f t="shared" si="974"/>
        <v>4.0025109323821475</v>
      </c>
      <c r="GQ210" s="72">
        <f t="shared" si="975"/>
        <v>57838.655041854829</v>
      </c>
      <c r="GU210" s="3">
        <f t="shared" si="976"/>
        <v>9.516657604016574</v>
      </c>
      <c r="GV210" s="6">
        <f t="shared" si="977"/>
        <v>6.8805326010464771</v>
      </c>
      <c r="GW210" s="6">
        <f t="shared" si="978"/>
        <v>6.6651139486991511</v>
      </c>
      <c r="GX210" s="6">
        <f t="shared" si="979"/>
        <v>5.831796525431975</v>
      </c>
      <c r="GY210" s="193">
        <f t="shared" si="980"/>
        <v>5.7061908676670727</v>
      </c>
      <c r="GZ210" s="193">
        <f t="shared" si="981"/>
        <v>4.2751735949256631</v>
      </c>
      <c r="HA210" s="193">
        <f t="shared" si="1029"/>
        <v>3.9520817870598433</v>
      </c>
      <c r="HB210" s="193">
        <f t="shared" si="982"/>
        <v>4.0152153147078486</v>
      </c>
      <c r="HC210" s="205">
        <f t="shared" si="983"/>
        <v>58053.350853739539</v>
      </c>
      <c r="HG210" s="3">
        <f t="shared" si="785"/>
        <v>8.4185817266300464</v>
      </c>
      <c r="HH210" s="6">
        <f t="shared" si="786"/>
        <v>0</v>
      </c>
      <c r="HI210" s="6">
        <f t="shared" si="787"/>
        <v>0</v>
      </c>
      <c r="HJ210" s="6">
        <f t="shared" si="788"/>
        <v>0</v>
      </c>
      <c r="HK210" s="193">
        <f t="shared" si="984"/>
        <v>5.7025327366532341</v>
      </c>
      <c r="HL210" s="193">
        <f t="shared" si="984"/>
        <v>4.1745731882913786</v>
      </c>
      <c r="HM210" s="193">
        <f t="shared" si="984"/>
        <v>3.8150380693314694</v>
      </c>
      <c r="HN210" s="193">
        <f t="shared" si="984"/>
        <v>3.9040600573940507</v>
      </c>
      <c r="HO210" s="212">
        <f t="shared" si="985"/>
        <v>56328.671155805176</v>
      </c>
      <c r="HS210" s="3">
        <f t="shared" si="789"/>
        <v>8.0525564341678706</v>
      </c>
      <c r="HT210" s="6">
        <f t="shared" si="790"/>
        <v>0</v>
      </c>
      <c r="HU210" s="6">
        <f t="shared" si="791"/>
        <v>0</v>
      </c>
      <c r="HV210" s="6">
        <f t="shared" si="792"/>
        <v>0</v>
      </c>
      <c r="HW210" s="193">
        <f t="shared" si="986"/>
        <v>5.7013103798323188</v>
      </c>
      <c r="HX210" s="193">
        <f t="shared" si="986"/>
        <v>4.1745731882913786</v>
      </c>
      <c r="HY210" s="193">
        <f t="shared" si="986"/>
        <v>3.8150380693314694</v>
      </c>
      <c r="HZ210" s="193">
        <f t="shared" si="986"/>
        <v>3.9040600573940507</v>
      </c>
      <c r="IA210" s="212">
        <f t="shared" si="987"/>
        <v>56327.9650296209</v>
      </c>
      <c r="IE210" s="3">
        <f t="shared" si="794"/>
        <v>9.516657604016574</v>
      </c>
      <c r="IF210" s="6">
        <f t="shared" si="795"/>
        <v>0</v>
      </c>
      <c r="IG210" s="6">
        <f t="shared" si="796"/>
        <v>0</v>
      </c>
      <c r="IH210" s="6">
        <f t="shared" si="797"/>
        <v>0</v>
      </c>
      <c r="II210" s="193">
        <f t="shared" si="988"/>
        <v>5.7061908676670727</v>
      </c>
      <c r="IJ210" s="193">
        <f t="shared" si="988"/>
        <v>4.1745731882913786</v>
      </c>
      <c r="IK210" s="193">
        <f t="shared" si="988"/>
        <v>3.8150380693314694</v>
      </c>
      <c r="IL210" s="193">
        <f t="shared" si="988"/>
        <v>3.9040600573940507</v>
      </c>
      <c r="IM210" s="205">
        <f t="shared" si="989"/>
        <v>56330.784423139099</v>
      </c>
      <c r="IQ210" s="3">
        <f t="shared" si="799"/>
        <v>0</v>
      </c>
      <c r="IR210" s="6">
        <f t="shared" si="800"/>
        <v>6.4791681993187655</v>
      </c>
      <c r="IS210" s="6">
        <f t="shared" si="801"/>
        <v>0</v>
      </c>
      <c r="IT210" s="6">
        <f t="shared" si="802"/>
        <v>0</v>
      </c>
      <c r="IU210" s="193">
        <f t="shared" si="990"/>
        <v>5.6740334309306508</v>
      </c>
      <c r="IV210" s="193">
        <f t="shared" si="990"/>
        <v>4.2695751207984394</v>
      </c>
      <c r="IW210" s="193">
        <f t="shared" si="990"/>
        <v>3.8150380693314694</v>
      </c>
      <c r="IX210" s="193">
        <f t="shared" si="990"/>
        <v>3.9040600573940507</v>
      </c>
      <c r="IY210" s="212">
        <f t="shared" si="991"/>
        <v>56549.023339227024</v>
      </c>
      <c r="JC210" s="3">
        <f t="shared" si="804"/>
        <v>0</v>
      </c>
      <c r="JD210" s="6">
        <f t="shared" si="805"/>
        <v>6.3071548842926051</v>
      </c>
      <c r="JE210" s="6">
        <f t="shared" si="806"/>
        <v>0</v>
      </c>
      <c r="JF210" s="6">
        <f t="shared" si="807"/>
        <v>0</v>
      </c>
      <c r="JG210" s="193">
        <f t="shared" si="992"/>
        <v>5.6740334309306508</v>
      </c>
      <c r="JH210" s="193">
        <f t="shared" si="992"/>
        <v>4.2671661466044064</v>
      </c>
      <c r="JI210" s="193">
        <f t="shared" si="992"/>
        <v>3.8150380693314694</v>
      </c>
      <c r="JJ210" s="193">
        <f t="shared" si="992"/>
        <v>3.9040600573940507</v>
      </c>
      <c r="JK210" s="212">
        <f t="shared" si="993"/>
        <v>56543.006151787777</v>
      </c>
      <c r="JO210" s="3">
        <f t="shared" si="809"/>
        <v>0</v>
      </c>
      <c r="JP210" s="6">
        <f t="shared" si="810"/>
        <v>6.8805326010464771</v>
      </c>
      <c r="JQ210" s="6">
        <f t="shared" si="811"/>
        <v>0</v>
      </c>
      <c r="JR210" s="6">
        <f t="shared" si="812"/>
        <v>0</v>
      </c>
      <c r="JS210" s="193">
        <f t="shared" si="994"/>
        <v>5.6740334309306508</v>
      </c>
      <c r="JT210" s="193">
        <f t="shared" si="994"/>
        <v>4.2751735949256631</v>
      </c>
      <c r="JU210" s="193">
        <f t="shared" si="994"/>
        <v>3.8150380693314694</v>
      </c>
      <c r="JV210" s="193">
        <f t="shared" si="994"/>
        <v>3.9040600573940507</v>
      </c>
      <c r="JW210" s="205">
        <f t="shared" si="995"/>
        <v>56563.009801468623</v>
      </c>
      <c r="KA210" s="3">
        <f t="shared" si="814"/>
        <v>0</v>
      </c>
      <c r="KB210" s="6">
        <f t="shared" si="815"/>
        <v>0</v>
      </c>
      <c r="KC210" s="6">
        <f t="shared" si="816"/>
        <v>6.357493304913036</v>
      </c>
      <c r="KD210" s="6">
        <f t="shared" si="817"/>
        <v>0</v>
      </c>
      <c r="KE210" s="193">
        <f t="shared" si="996"/>
        <v>5.6740334309306508</v>
      </c>
      <c r="KF210" s="193">
        <f t="shared" si="996"/>
        <v>4.1745731882913786</v>
      </c>
      <c r="KG210" s="193">
        <f t="shared" si="996"/>
        <v>3.9461534231267623</v>
      </c>
      <c r="KH210" s="193">
        <f t="shared" si="996"/>
        <v>3.9040600573940507</v>
      </c>
      <c r="KI210" s="212">
        <f t="shared" si="997"/>
        <v>56954.750043466825</v>
      </c>
      <c r="KM210" s="3">
        <f t="shared" si="819"/>
        <v>0</v>
      </c>
      <c r="KN210" s="6">
        <f t="shared" si="820"/>
        <v>0</v>
      </c>
      <c r="KO210" s="6">
        <f t="shared" si="821"/>
        <v>5.6397118027454356</v>
      </c>
      <c r="KP210" s="6">
        <f t="shared" si="822"/>
        <v>0</v>
      </c>
      <c r="KQ210" s="193">
        <f t="shared" si="998"/>
        <v>5.6740334309306508</v>
      </c>
      <c r="KR210" s="193">
        <f t="shared" si="998"/>
        <v>4.1745731882913786</v>
      </c>
      <c r="KS210" s="193">
        <f t="shared" si="998"/>
        <v>3.9321823471599413</v>
      </c>
      <c r="KT210" s="193">
        <f t="shared" si="998"/>
        <v>3.9040600573940507</v>
      </c>
      <c r="KU210" s="212">
        <f t="shared" si="999"/>
        <v>56885.936281000118</v>
      </c>
      <c r="KY210" s="3">
        <f t="shared" si="824"/>
        <v>0</v>
      </c>
      <c r="KZ210" s="6">
        <f t="shared" si="825"/>
        <v>0</v>
      </c>
      <c r="LA210" s="6">
        <f t="shared" si="826"/>
        <v>6.6651139486991511</v>
      </c>
      <c r="LB210" s="6">
        <f t="shared" si="827"/>
        <v>0</v>
      </c>
      <c r="LC210" s="193">
        <f t="shared" si="1000"/>
        <v>5.6740334309306508</v>
      </c>
      <c r="LD210" s="193">
        <f t="shared" si="1000"/>
        <v>4.1745731882913786</v>
      </c>
      <c r="LE210" s="193">
        <f t="shared" si="1000"/>
        <v>3.9520817870598433</v>
      </c>
      <c r="LF210" s="193">
        <f t="shared" si="1000"/>
        <v>3.9040600573940507</v>
      </c>
      <c r="LG210" s="205">
        <f t="shared" si="1001"/>
        <v>56983.975021938393</v>
      </c>
      <c r="LK210" s="3">
        <f t="shared" si="829"/>
        <v>0</v>
      </c>
      <c r="LL210" s="6">
        <f t="shared" si="830"/>
        <v>0</v>
      </c>
      <c r="LM210" s="6">
        <f t="shared" si="831"/>
        <v>0</v>
      </c>
      <c r="LN210" s="6">
        <f t="shared" si="832"/>
        <v>5.5052159200077835</v>
      </c>
      <c r="LO210" s="193">
        <f t="shared" si="1002"/>
        <v>5.6740334309306508</v>
      </c>
      <c r="LP210" s="193">
        <f t="shared" si="1002"/>
        <v>4.1745731882913786</v>
      </c>
      <c r="LQ210" s="193">
        <f t="shared" si="1002"/>
        <v>3.8150380693314694</v>
      </c>
      <c r="LR210" s="193">
        <f t="shared" si="1002"/>
        <v>4.0093066826510206</v>
      </c>
      <c r="LS210" s="212">
        <f t="shared" si="1003"/>
        <v>57053.848684417026</v>
      </c>
      <c r="LW210" s="3">
        <f t="shared" si="834"/>
        <v>0</v>
      </c>
      <c r="LX210" s="6">
        <f t="shared" si="835"/>
        <v>0</v>
      </c>
      <c r="LY210" s="6">
        <f t="shared" si="836"/>
        <v>0</v>
      </c>
      <c r="LZ210" s="6">
        <f t="shared" si="837"/>
        <v>5.1319809423801379</v>
      </c>
      <c r="MA210" s="193">
        <f t="shared" si="1004"/>
        <v>5.6740334309306508</v>
      </c>
      <c r="MB210" s="193">
        <f t="shared" si="1004"/>
        <v>4.1745731882913786</v>
      </c>
      <c r="MC210" s="193">
        <f t="shared" si="1004"/>
        <v>3.8150380693314694</v>
      </c>
      <c r="MD210" s="193">
        <f t="shared" si="1004"/>
        <v>4.0025109323821475</v>
      </c>
      <c r="ME210" s="212">
        <f t="shared" si="1005"/>
        <v>57005.667641222244</v>
      </c>
      <c r="MI210" s="3">
        <f t="shared" si="839"/>
        <v>0</v>
      </c>
      <c r="MJ210" s="6">
        <f t="shared" si="840"/>
        <v>0</v>
      </c>
      <c r="MK210" s="6">
        <f t="shared" si="841"/>
        <v>0</v>
      </c>
      <c r="ML210" s="6">
        <f t="shared" si="842"/>
        <v>5.831796525431975</v>
      </c>
      <c r="MM210" s="193">
        <f t="shared" si="1006"/>
        <v>5.6740334309306508</v>
      </c>
      <c r="MN210" s="193">
        <f t="shared" si="1006"/>
        <v>4.1745731882913786</v>
      </c>
      <c r="MO210" s="193">
        <f t="shared" si="1006"/>
        <v>3.8150380693314694</v>
      </c>
      <c r="MP210" s="193">
        <f t="shared" si="1006"/>
        <v>4.0152153147078486</v>
      </c>
      <c r="MQ210" s="205">
        <f t="shared" si="1007"/>
        <v>57095.773261709037</v>
      </c>
      <c r="MT210" s="3">
        <f t="shared" si="844"/>
        <v>6.954480556781343</v>
      </c>
      <c r="MU210" s="6">
        <f t="shared" si="845"/>
        <v>5.7337771675387312</v>
      </c>
      <c r="MV210" s="6">
        <f t="shared" si="846"/>
        <v>5.8960623392338638</v>
      </c>
      <c r="MW210" s="6">
        <f t="shared" si="847"/>
        <v>5.598524664414696</v>
      </c>
      <c r="MX210" s="193">
        <f t="shared" si="1008"/>
        <v>5.6976343187811338</v>
      </c>
      <c r="MY210" s="193">
        <f t="shared" si="1008"/>
        <v>4.2590940611276897</v>
      </c>
      <c r="MZ210" s="193">
        <f t="shared" si="1008"/>
        <v>3.9371944539503501</v>
      </c>
      <c r="NA210" s="193">
        <f t="shared" si="1008"/>
        <v>4.0109984286854949</v>
      </c>
      <c r="NB210" s="212">
        <f t="shared" si="1009"/>
        <v>57901.999617912508</v>
      </c>
      <c r="NF210" s="3">
        <f t="shared" si="849"/>
        <v>6.9544805567813421</v>
      </c>
      <c r="NG210" s="6">
        <f t="shared" si="850"/>
        <v>0</v>
      </c>
      <c r="NH210" s="6">
        <f t="shared" si="851"/>
        <v>0</v>
      </c>
      <c r="NI210" s="6">
        <f t="shared" si="852"/>
        <v>0</v>
      </c>
      <c r="NJ210" s="193">
        <f t="shared" si="1010"/>
        <v>5.6976343187811338</v>
      </c>
      <c r="NK210" s="193">
        <f t="shared" si="1010"/>
        <v>4.1745731882913786</v>
      </c>
      <c r="NL210" s="193">
        <f t="shared" si="1010"/>
        <v>3.8150380693314694</v>
      </c>
      <c r="NM210" s="193">
        <f t="shared" si="1010"/>
        <v>3.9040600573940507</v>
      </c>
      <c r="NN210" s="212">
        <f t="shared" si="1011"/>
        <v>56325.841510759921</v>
      </c>
      <c r="NR210" s="3">
        <f t="shared" si="854"/>
        <v>0</v>
      </c>
      <c r="NS210" s="6">
        <f t="shared" si="855"/>
        <v>5.7337771675387312</v>
      </c>
      <c r="NT210" s="6">
        <f t="shared" si="856"/>
        <v>0</v>
      </c>
      <c r="NU210" s="6">
        <f t="shared" si="857"/>
        <v>0</v>
      </c>
      <c r="NV210" s="193">
        <f t="shared" si="1012"/>
        <v>5.6740334309306508</v>
      </c>
      <c r="NW210" s="193">
        <f t="shared" si="1012"/>
        <v>4.2590940611276897</v>
      </c>
      <c r="NX210" s="193">
        <f t="shared" si="1012"/>
        <v>3.8150380693314694</v>
      </c>
      <c r="NY210" s="193">
        <f t="shared" si="1012"/>
        <v>3.9040600573940507</v>
      </c>
      <c r="NZ210" s="212">
        <f t="shared" si="1013"/>
        <v>56522.848190288925</v>
      </c>
      <c r="OD210" s="3">
        <f t="shared" si="859"/>
        <v>0</v>
      </c>
      <c r="OE210" s="6">
        <f t="shared" si="860"/>
        <v>0</v>
      </c>
      <c r="OF210" s="6">
        <f t="shared" si="861"/>
        <v>5.8960623392338638</v>
      </c>
      <c r="OG210" s="6">
        <f t="shared" si="862"/>
        <v>0</v>
      </c>
      <c r="OH210" s="193">
        <f t="shared" si="1014"/>
        <v>5.6740334309306508</v>
      </c>
      <c r="OI210" s="193">
        <f t="shared" si="1014"/>
        <v>4.1745731882913786</v>
      </c>
      <c r="OJ210" s="193">
        <f t="shared" si="1014"/>
        <v>3.9371944539503501</v>
      </c>
      <c r="OK210" s="193">
        <f t="shared" si="1014"/>
        <v>3.9040600573940507</v>
      </c>
      <c r="OL210" s="212">
        <f t="shared" si="1015"/>
        <v>56910.613567396897</v>
      </c>
      <c r="OP210" s="3">
        <f t="shared" si="864"/>
        <v>0</v>
      </c>
      <c r="OQ210" s="6">
        <f t="shared" si="865"/>
        <v>0</v>
      </c>
      <c r="OR210" s="6">
        <f t="shared" si="866"/>
        <v>0</v>
      </c>
      <c r="OS210" s="6">
        <f t="shared" si="867"/>
        <v>5.598524664414696</v>
      </c>
      <c r="OT210" s="193">
        <f t="shared" si="1016"/>
        <v>5.6740334309306508</v>
      </c>
      <c r="OU210" s="193">
        <f t="shared" si="1016"/>
        <v>4.1745731882913786</v>
      </c>
      <c r="OV210" s="193">
        <f t="shared" si="1016"/>
        <v>3.8150380693314694</v>
      </c>
      <c r="OW210" s="193">
        <f t="shared" si="1016"/>
        <v>4.0109984286854949</v>
      </c>
      <c r="OX210" s="232">
        <f t="shared" si="1017"/>
        <v>57065.84928737572</v>
      </c>
    </row>
    <row r="211" spans="1:414" x14ac:dyDescent="0.2">
      <c r="B211" s="81">
        <v>45640</v>
      </c>
      <c r="C211">
        <v>155</v>
      </c>
      <c r="D211">
        <v>11.374461915455084</v>
      </c>
      <c r="E211">
        <v>0</v>
      </c>
      <c r="F211">
        <v>0</v>
      </c>
      <c r="G211">
        <v>0</v>
      </c>
      <c r="H211">
        <v>0</v>
      </c>
      <c r="I211">
        <v>0</v>
      </c>
      <c r="J211">
        <v>0</v>
      </c>
      <c r="K211">
        <v>0</v>
      </c>
      <c r="L211">
        <v>0</v>
      </c>
      <c r="M211">
        <v>0</v>
      </c>
      <c r="N211">
        <v>1</v>
      </c>
      <c r="O211">
        <v>0</v>
      </c>
      <c r="P211">
        <v>0</v>
      </c>
      <c r="Q211">
        <v>1</v>
      </c>
      <c r="R211">
        <v>0</v>
      </c>
      <c r="S211">
        <v>0</v>
      </c>
      <c r="T211">
        <v>24025</v>
      </c>
      <c r="U211">
        <v>7.3285788062534118</v>
      </c>
      <c r="V211">
        <v>5.7416423605236933</v>
      </c>
      <c r="W211">
        <v>5.134291278957047</v>
      </c>
      <c r="X211">
        <v>4.9180663817344596</v>
      </c>
      <c r="Y211" s="3">
        <v>1232.0087176505494</v>
      </c>
      <c r="Z211" s="3">
        <v>246.56362482539998</v>
      </c>
      <c r="AA211" s="3">
        <v>124.36549222824944</v>
      </c>
      <c r="AB211" s="3">
        <v>87.134524771788577</v>
      </c>
      <c r="AC211">
        <v>0</v>
      </c>
      <c r="AD211">
        <v>2</v>
      </c>
      <c r="AE211" s="6"/>
      <c r="AF211" s="1" t="s">
        <v>2</v>
      </c>
      <c r="AG211">
        <v>155</v>
      </c>
      <c r="AH211" s="189">
        <v>45640</v>
      </c>
      <c r="AI211">
        <f t="shared" si="869"/>
        <v>12</v>
      </c>
      <c r="AJ211">
        <v>155</v>
      </c>
      <c r="AK211">
        <v>0</v>
      </c>
      <c r="AL211">
        <v>2</v>
      </c>
      <c r="AM211">
        <v>0</v>
      </c>
      <c r="AN211">
        <v>0</v>
      </c>
      <c r="AO211">
        <v>1</v>
      </c>
      <c r="AP211">
        <v>0</v>
      </c>
      <c r="AQ211">
        <v>0</v>
      </c>
      <c r="AS211" s="37"/>
      <c r="AT211" s="37"/>
      <c r="AU211" s="6">
        <f t="shared" si="870"/>
        <v>0</v>
      </c>
      <c r="AV211" s="6">
        <f t="shared" si="871"/>
        <v>0</v>
      </c>
      <c r="AW211" s="6">
        <f t="shared" si="872"/>
        <v>0</v>
      </c>
      <c r="AX211" s="6">
        <f t="shared" si="873"/>
        <v>0</v>
      </c>
      <c r="AY211" s="193">
        <f t="shared" si="874"/>
        <v>5.6740334309306508</v>
      </c>
      <c r="AZ211" s="193">
        <f t="shared" si="875"/>
        <v>4.1745731882913786</v>
      </c>
      <c r="BA211" s="193">
        <f t="shared" si="876"/>
        <v>3.8150380693314694</v>
      </c>
      <c r="BB211" s="193">
        <f t="shared" si="877"/>
        <v>3.9040600573940507</v>
      </c>
      <c r="BC211" s="72">
        <f t="shared" si="878"/>
        <v>56312.210093717425</v>
      </c>
      <c r="BG211" s="3">
        <f t="shared" si="879"/>
        <v>7.1820072301283435</v>
      </c>
      <c r="BH211" s="6">
        <f t="shared" si="880"/>
        <v>0</v>
      </c>
      <c r="BI211" s="6">
        <f t="shared" si="881"/>
        <v>0</v>
      </c>
      <c r="BJ211" s="6">
        <f t="shared" si="882"/>
        <v>0</v>
      </c>
      <c r="BK211" s="193">
        <f t="shared" si="883"/>
        <v>5.6983971272749452</v>
      </c>
      <c r="BL211" s="193">
        <f t="shared" si="884"/>
        <v>4.1745731882913786</v>
      </c>
      <c r="BM211" s="193">
        <f t="shared" si="885"/>
        <v>3.8150380693314694</v>
      </c>
      <c r="BN211" s="193">
        <f t="shared" si="886"/>
        <v>3.9040600573940507</v>
      </c>
      <c r="BO211" s="72">
        <f t="shared" si="887"/>
        <v>56326.282149259496</v>
      </c>
      <c r="BS211" s="3">
        <f t="shared" si="888"/>
        <v>7.1820298584755529</v>
      </c>
      <c r="BT211" s="6">
        <f t="shared" si="889"/>
        <v>0</v>
      </c>
      <c r="BU211" s="6">
        <f t="shared" si="890"/>
        <v>0</v>
      </c>
      <c r="BV211" s="6">
        <f t="shared" si="891"/>
        <v>0</v>
      </c>
      <c r="BW211" s="193">
        <f t="shared" si="892"/>
        <v>5.6983972031100674</v>
      </c>
      <c r="BX211" s="193">
        <f t="shared" si="893"/>
        <v>4.1745731882913786</v>
      </c>
      <c r="BY211" s="193">
        <f t="shared" si="1018"/>
        <v>3.8150380693314694</v>
      </c>
      <c r="BZ211" s="193">
        <f t="shared" si="894"/>
        <v>3.9040600573940507</v>
      </c>
      <c r="CA211" s="72">
        <f t="shared" si="895"/>
        <v>56326.282149259496</v>
      </c>
      <c r="CE211" s="3">
        <f t="shared" si="896"/>
        <v>0</v>
      </c>
      <c r="CF211" s="6">
        <f t="shared" si="897"/>
        <v>5.7416423605236933</v>
      </c>
      <c r="CG211" s="6">
        <f t="shared" si="898"/>
        <v>0</v>
      </c>
      <c r="CH211" s="6">
        <f t="shared" si="899"/>
        <v>0</v>
      </c>
      <c r="CI211" s="193">
        <f t="shared" si="900"/>
        <v>5.6740334309306508</v>
      </c>
      <c r="CJ211" s="193">
        <f t="shared" si="901"/>
        <v>4.2592052302544445</v>
      </c>
      <c r="CK211" s="193">
        <f t="shared" si="1019"/>
        <v>3.8150380693314694</v>
      </c>
      <c r="CL211" s="193">
        <f t="shared" si="902"/>
        <v>3.9040600573940507</v>
      </c>
      <c r="CM211" s="72">
        <f t="shared" si="903"/>
        <v>56523.125757837202</v>
      </c>
      <c r="CQ211" s="3">
        <f t="shared" si="904"/>
        <v>0</v>
      </c>
      <c r="CR211" s="6">
        <f t="shared" si="905"/>
        <v>5.7417048056385918</v>
      </c>
      <c r="CS211" s="6">
        <f t="shared" si="906"/>
        <v>0</v>
      </c>
      <c r="CT211" s="6">
        <f t="shared" si="907"/>
        <v>0</v>
      </c>
      <c r="CU211" s="193">
        <f t="shared" si="908"/>
        <v>5.6740334309306508</v>
      </c>
      <c r="CV211" s="193">
        <f t="shared" si="909"/>
        <v>4.2592061128240131</v>
      </c>
      <c r="CW211" s="193">
        <f t="shared" si="1020"/>
        <v>3.8150380693314694</v>
      </c>
      <c r="CX211" s="193">
        <f t="shared" si="910"/>
        <v>3.9040600573940507</v>
      </c>
      <c r="CY211" s="72">
        <f t="shared" si="911"/>
        <v>56523.127961446131</v>
      </c>
      <c r="DC211" s="3">
        <f t="shared" si="912"/>
        <v>0</v>
      </c>
      <c r="DD211" s="6">
        <f t="shared" si="913"/>
        <v>0</v>
      </c>
      <c r="DE211" s="6">
        <f t="shared" si="914"/>
        <v>5.3910058429048995</v>
      </c>
      <c r="DF211" s="6">
        <f t="shared" si="915"/>
        <v>0</v>
      </c>
      <c r="DG211" s="193">
        <f t="shared" si="916"/>
        <v>5.6740334309306508</v>
      </c>
      <c r="DH211" s="193">
        <f t="shared" si="917"/>
        <v>4.1745731882913786</v>
      </c>
      <c r="DI211" s="193">
        <f t="shared" si="1021"/>
        <v>3.9272955781212024</v>
      </c>
      <c r="DJ211" s="193">
        <f t="shared" si="918"/>
        <v>3.9040600573940507</v>
      </c>
      <c r="DK211" s="72">
        <f t="shared" si="919"/>
        <v>56861.886401932119</v>
      </c>
      <c r="DO211" s="3">
        <f t="shared" si="920"/>
        <v>0</v>
      </c>
      <c r="DP211" s="6">
        <f t="shared" si="921"/>
        <v>0</v>
      </c>
      <c r="DQ211" s="6">
        <f t="shared" si="922"/>
        <v>5.1343904365366742</v>
      </c>
      <c r="DR211" s="6">
        <f t="shared" si="923"/>
        <v>0</v>
      </c>
      <c r="DS211" s="193">
        <f t="shared" si="924"/>
        <v>5.6740334309306508</v>
      </c>
      <c r="DT211" s="193">
        <f t="shared" si="925"/>
        <v>4.1745731882913786</v>
      </c>
      <c r="DU211" s="193">
        <f t="shared" si="1022"/>
        <v>3.9222282407239959</v>
      </c>
      <c r="DV211" s="193">
        <f t="shared" si="926"/>
        <v>3.9040600573940507</v>
      </c>
      <c r="DW211" s="72">
        <f t="shared" si="927"/>
        <v>56836.958606887762</v>
      </c>
      <c r="EA211" s="3">
        <f t="shared" si="928"/>
        <v>0</v>
      </c>
      <c r="EB211" s="6">
        <f t="shared" si="929"/>
        <v>0</v>
      </c>
      <c r="EC211" s="6">
        <f t="shared" si="930"/>
        <v>0</v>
      </c>
      <c r="ED211" s="6">
        <f t="shared" si="931"/>
        <v>14.75419914520338</v>
      </c>
      <c r="EE211" s="193">
        <f t="shared" si="932"/>
        <v>5.6740334309306508</v>
      </c>
      <c r="EF211" s="193">
        <f t="shared" si="933"/>
        <v>4.1745731882913786</v>
      </c>
      <c r="EG211" s="193">
        <f t="shared" si="1023"/>
        <v>3.8150380693314694</v>
      </c>
      <c r="EH211" s="193">
        <f t="shared" si="934"/>
        <v>4.1644555401820238</v>
      </c>
      <c r="EI211" s="72">
        <f t="shared" si="935"/>
        <v>58164.981225851363</v>
      </c>
      <c r="EM211" s="3">
        <f t="shared" si="936"/>
        <v>0</v>
      </c>
      <c r="EN211" s="6">
        <f t="shared" si="937"/>
        <v>0</v>
      </c>
      <c r="EO211" s="6">
        <f t="shared" si="938"/>
        <v>0</v>
      </c>
      <c r="EP211" s="6">
        <f t="shared" si="939"/>
        <v>4.9181877644266869</v>
      </c>
      <c r="EQ211" s="193">
        <f t="shared" si="940"/>
        <v>5.6740334309306508</v>
      </c>
      <c r="ER211" s="193">
        <f t="shared" si="941"/>
        <v>4.1745731882913786</v>
      </c>
      <c r="ES211" s="193">
        <f t="shared" si="1024"/>
        <v>3.8150380693314694</v>
      </c>
      <c r="ET211" s="193">
        <f t="shared" si="942"/>
        <v>3.9985973455086956</v>
      </c>
      <c r="EU211" s="72">
        <f t="shared" si="943"/>
        <v>56977.93925121137</v>
      </c>
      <c r="EY211" s="3">
        <f t="shared" si="944"/>
        <v>7.1820072301283435</v>
      </c>
      <c r="EZ211" s="6">
        <f t="shared" si="945"/>
        <v>5.7416423605236933</v>
      </c>
      <c r="FA211" s="6">
        <f t="shared" si="946"/>
        <v>5.3910058429048995</v>
      </c>
      <c r="FB211" s="6">
        <f t="shared" si="947"/>
        <v>14.75419914520338</v>
      </c>
      <c r="FC211" s="193">
        <f t="shared" si="948"/>
        <v>5.6983971272749452</v>
      </c>
      <c r="FD211" s="193">
        <f t="shared" si="949"/>
        <v>4.2592052302544445</v>
      </c>
      <c r="FE211" s="193">
        <f t="shared" si="1025"/>
        <v>3.9272955781212024</v>
      </c>
      <c r="FF211" s="193">
        <f t="shared" si="950"/>
        <v>4.1644555401820238</v>
      </c>
      <c r="FG211" s="72">
        <f t="shared" si="951"/>
        <v>58967.456453719184</v>
      </c>
      <c r="FK211" s="3">
        <f t="shared" si="952"/>
        <v>7.3286014346006221</v>
      </c>
      <c r="FL211" s="6">
        <f t="shared" si="953"/>
        <v>5.7417048056385918</v>
      </c>
      <c r="FM211" s="6">
        <f t="shared" si="954"/>
        <v>5.1343904365366742</v>
      </c>
      <c r="FN211" s="6">
        <f t="shared" si="955"/>
        <v>4.9181877644266869</v>
      </c>
      <c r="FO211" s="193">
        <f t="shared" si="956"/>
        <v>5.6988882926160604</v>
      </c>
      <c r="FP211" s="193">
        <f t="shared" si="957"/>
        <v>4.2592061128240131</v>
      </c>
      <c r="FQ211" s="193">
        <f t="shared" si="1026"/>
        <v>3.9222282407239959</v>
      </c>
      <c r="FR211" s="193">
        <f t="shared" si="958"/>
        <v>3.9985973455086956</v>
      </c>
      <c r="FS211" s="205">
        <f t="shared" si="959"/>
        <v>57739.007212082055</v>
      </c>
      <c r="FW211" s="3">
        <f t="shared" si="960"/>
        <v>8.427865627191423</v>
      </c>
      <c r="FX211" s="6">
        <f t="shared" si="961"/>
        <v>6.4880558673917728</v>
      </c>
      <c r="FY211" s="6">
        <f t="shared" si="962"/>
        <v>6.3665211859067385</v>
      </c>
      <c r="FZ211" s="6">
        <f t="shared" si="963"/>
        <v>5.803318330446662</v>
      </c>
      <c r="GA211" s="193">
        <f t="shared" si="964"/>
        <v>5.7025637212074001</v>
      </c>
      <c r="GB211" s="193">
        <f t="shared" si="965"/>
        <v>4.2696994313283234</v>
      </c>
      <c r="GC211" s="193">
        <f t="shared" si="1027"/>
        <v>3.9463279069946284</v>
      </c>
      <c r="GD211" s="193">
        <f t="shared" si="966"/>
        <v>4.014701462554048</v>
      </c>
      <c r="GE211" s="72">
        <f t="shared" si="967"/>
        <v>58004.560829202273</v>
      </c>
      <c r="GI211" s="3">
        <f t="shared" si="968"/>
        <v>8.0614366868787535</v>
      </c>
      <c r="GJ211" s="6">
        <f t="shared" si="969"/>
        <v>6.3158065965760635</v>
      </c>
      <c r="GK211" s="6">
        <f t="shared" si="970"/>
        <v>5.647720406852752</v>
      </c>
      <c r="GL211" s="6">
        <f t="shared" si="971"/>
        <v>5.4098730199079057</v>
      </c>
      <c r="GM211" s="193">
        <f t="shared" si="972"/>
        <v>5.7013400535010339</v>
      </c>
      <c r="GN211" s="193">
        <f t="shared" si="973"/>
        <v>4.2672874488991654</v>
      </c>
      <c r="GO211" s="193">
        <f t="shared" si="1028"/>
        <v>3.9323393102882727</v>
      </c>
      <c r="GP211" s="193">
        <f t="shared" si="974"/>
        <v>4.0075750947417035</v>
      </c>
      <c r="GQ211" s="72">
        <f t="shared" si="975"/>
        <v>57876.193879660845</v>
      </c>
      <c r="GU211" s="3">
        <f t="shared" si="976"/>
        <v>9.527152448129435</v>
      </c>
      <c r="GV211" s="6">
        <f t="shared" si="977"/>
        <v>6.8899708326284319</v>
      </c>
      <c r="GW211" s="6">
        <f t="shared" si="978"/>
        <v>6.6745786626441612</v>
      </c>
      <c r="GX211" s="6">
        <f t="shared" si="979"/>
        <v>6.1475829771680743</v>
      </c>
      <c r="GY211" s="193">
        <f t="shared" si="980"/>
        <v>5.7062257657208493</v>
      </c>
      <c r="GZ211" s="193">
        <f t="shared" si="981"/>
        <v>4.2753048686545512</v>
      </c>
      <c r="HA211" s="193">
        <f t="shared" si="1029"/>
        <v>3.9522636317787341</v>
      </c>
      <c r="HB211" s="193">
        <f t="shared" si="982"/>
        <v>4.0208956449668642</v>
      </c>
      <c r="HC211" s="205">
        <f t="shared" si="983"/>
        <v>58095.632841138715</v>
      </c>
      <c r="HG211" s="3">
        <f t="shared" si="785"/>
        <v>8.427865627191423</v>
      </c>
      <c r="HH211" s="6">
        <f t="shared" si="786"/>
        <v>0</v>
      </c>
      <c r="HI211" s="6">
        <f t="shared" si="787"/>
        <v>0</v>
      </c>
      <c r="HJ211" s="6">
        <f t="shared" si="788"/>
        <v>0</v>
      </c>
      <c r="HK211" s="193">
        <f t="shared" si="984"/>
        <v>5.7025637212074001</v>
      </c>
      <c r="HL211" s="193">
        <f t="shared" si="984"/>
        <v>4.1745731882913786</v>
      </c>
      <c r="HM211" s="193">
        <f t="shared" si="984"/>
        <v>3.8150380693314694</v>
      </c>
      <c r="HN211" s="193">
        <f t="shared" si="984"/>
        <v>3.9040600573940507</v>
      </c>
      <c r="HO211" s="212">
        <f t="shared" si="985"/>
        <v>56328.689054953233</v>
      </c>
      <c r="HS211" s="3">
        <f t="shared" si="789"/>
        <v>8.0614366868787535</v>
      </c>
      <c r="HT211" s="6">
        <f t="shared" si="790"/>
        <v>0</v>
      </c>
      <c r="HU211" s="6">
        <f t="shared" si="791"/>
        <v>0</v>
      </c>
      <c r="HV211" s="6">
        <f t="shared" si="792"/>
        <v>0</v>
      </c>
      <c r="HW211" s="193">
        <f t="shared" si="986"/>
        <v>5.7013400535010339</v>
      </c>
      <c r="HX211" s="193">
        <f t="shared" si="986"/>
        <v>4.1745731882913786</v>
      </c>
      <c r="HY211" s="193">
        <f t="shared" si="986"/>
        <v>3.8150380693314694</v>
      </c>
      <c r="HZ211" s="193">
        <f t="shared" si="986"/>
        <v>3.9040600573940507</v>
      </c>
      <c r="IA211" s="212">
        <f t="shared" si="987"/>
        <v>56327.982171282005</v>
      </c>
      <c r="IE211" s="3">
        <f t="shared" si="794"/>
        <v>9.527152448129435</v>
      </c>
      <c r="IF211" s="6">
        <f t="shared" si="795"/>
        <v>0</v>
      </c>
      <c r="IG211" s="6">
        <f t="shared" si="796"/>
        <v>0</v>
      </c>
      <c r="IH211" s="6">
        <f t="shared" si="797"/>
        <v>0</v>
      </c>
      <c r="II211" s="193">
        <f t="shared" si="988"/>
        <v>5.7062257657208493</v>
      </c>
      <c r="IJ211" s="193">
        <f t="shared" si="988"/>
        <v>4.1745731882913786</v>
      </c>
      <c r="IK211" s="193">
        <f t="shared" si="988"/>
        <v>3.8150380693314694</v>
      </c>
      <c r="IL211" s="193">
        <f t="shared" si="988"/>
        <v>3.9040600573940507</v>
      </c>
      <c r="IM211" s="205">
        <f t="shared" si="989"/>
        <v>56330.804583793135</v>
      </c>
      <c r="IQ211" s="3">
        <f t="shared" si="799"/>
        <v>0</v>
      </c>
      <c r="IR211" s="6">
        <f t="shared" si="800"/>
        <v>6.4880558673917728</v>
      </c>
      <c r="IS211" s="6">
        <f t="shared" si="801"/>
        <v>0</v>
      </c>
      <c r="IT211" s="6">
        <f t="shared" si="802"/>
        <v>0</v>
      </c>
      <c r="IU211" s="193">
        <f t="shared" si="990"/>
        <v>5.6740334309306508</v>
      </c>
      <c r="IV211" s="193">
        <f t="shared" si="990"/>
        <v>4.2696994313283234</v>
      </c>
      <c r="IW211" s="193">
        <f t="shared" si="990"/>
        <v>3.8150380693314694</v>
      </c>
      <c r="IX211" s="193">
        <f t="shared" si="990"/>
        <v>3.9040600573940507</v>
      </c>
      <c r="IY211" s="212">
        <f t="shared" si="991"/>
        <v>56549.333862109983</v>
      </c>
      <c r="JC211" s="3">
        <f t="shared" si="804"/>
        <v>0</v>
      </c>
      <c r="JD211" s="6">
        <f t="shared" si="805"/>
        <v>6.3158065965760635</v>
      </c>
      <c r="JE211" s="6">
        <f t="shared" si="806"/>
        <v>0</v>
      </c>
      <c r="JF211" s="6">
        <f t="shared" si="807"/>
        <v>0</v>
      </c>
      <c r="JG211" s="193">
        <f t="shared" si="992"/>
        <v>5.6740334309306508</v>
      </c>
      <c r="JH211" s="193">
        <f t="shared" si="992"/>
        <v>4.2672874488991654</v>
      </c>
      <c r="JI211" s="193">
        <f t="shared" si="992"/>
        <v>3.8150380693314694</v>
      </c>
      <c r="JJ211" s="193">
        <f t="shared" si="992"/>
        <v>3.9040600573940507</v>
      </c>
      <c r="JK211" s="212">
        <f t="shared" si="993"/>
        <v>56543.309127953849</v>
      </c>
      <c r="JO211" s="3">
        <f t="shared" si="809"/>
        <v>0</v>
      </c>
      <c r="JP211" s="6">
        <f t="shared" si="810"/>
        <v>6.8899708326284319</v>
      </c>
      <c r="JQ211" s="6">
        <f t="shared" si="811"/>
        <v>0</v>
      </c>
      <c r="JR211" s="6">
        <f t="shared" si="812"/>
        <v>0</v>
      </c>
      <c r="JS211" s="193">
        <f t="shared" si="994"/>
        <v>5.6740334309306508</v>
      </c>
      <c r="JT211" s="193">
        <f t="shared" si="994"/>
        <v>4.2753048686545512</v>
      </c>
      <c r="JU211" s="193">
        <f t="shared" si="994"/>
        <v>3.8150380693314694</v>
      </c>
      <c r="JV211" s="193">
        <f t="shared" si="994"/>
        <v>3.9040600573940507</v>
      </c>
      <c r="JW211" s="205">
        <f t="shared" si="995"/>
        <v>56563.337799307781</v>
      </c>
      <c r="KA211" s="3">
        <f t="shared" si="814"/>
        <v>0</v>
      </c>
      <c r="KB211" s="6">
        <f t="shared" si="815"/>
        <v>0</v>
      </c>
      <c r="KC211" s="6">
        <f t="shared" si="816"/>
        <v>6.3665211859067385</v>
      </c>
      <c r="KD211" s="6">
        <f t="shared" si="817"/>
        <v>0</v>
      </c>
      <c r="KE211" s="193">
        <f t="shared" si="996"/>
        <v>5.6740334309306508</v>
      </c>
      <c r="KF211" s="193">
        <f t="shared" si="996"/>
        <v>4.1745731882913786</v>
      </c>
      <c r="KG211" s="193">
        <f t="shared" si="996"/>
        <v>3.9463279069946284</v>
      </c>
      <c r="KH211" s="193">
        <f t="shared" si="996"/>
        <v>3.9040600573940507</v>
      </c>
      <c r="KI211" s="212">
        <f t="shared" si="997"/>
        <v>56955.609980202076</v>
      </c>
      <c r="KM211" s="3">
        <f t="shared" si="819"/>
        <v>0</v>
      </c>
      <c r="KN211" s="6">
        <f t="shared" si="820"/>
        <v>0</v>
      </c>
      <c r="KO211" s="6">
        <f t="shared" si="821"/>
        <v>5.647720406852752</v>
      </c>
      <c r="KP211" s="6">
        <f t="shared" si="822"/>
        <v>0</v>
      </c>
      <c r="KQ211" s="193">
        <f t="shared" si="998"/>
        <v>5.6740334309306508</v>
      </c>
      <c r="KR211" s="193">
        <f t="shared" si="998"/>
        <v>4.1745731882913786</v>
      </c>
      <c r="KS211" s="193">
        <f t="shared" si="998"/>
        <v>3.9323393102882727</v>
      </c>
      <c r="KT211" s="193">
        <f t="shared" si="998"/>
        <v>3.9040600573940507</v>
      </c>
      <c r="KU211" s="212">
        <f t="shared" si="999"/>
        <v>56886.708932227419</v>
      </c>
      <c r="KY211" s="3">
        <f t="shared" si="824"/>
        <v>0</v>
      </c>
      <c r="KZ211" s="6">
        <f t="shared" si="825"/>
        <v>0</v>
      </c>
      <c r="LA211" s="6">
        <f t="shared" si="826"/>
        <v>6.6745786626441612</v>
      </c>
      <c r="LB211" s="6">
        <f t="shared" si="827"/>
        <v>0</v>
      </c>
      <c r="LC211" s="193">
        <f t="shared" si="1000"/>
        <v>5.6740334309306508</v>
      </c>
      <c r="LD211" s="193">
        <f t="shared" si="1000"/>
        <v>4.1745731882913786</v>
      </c>
      <c r="LE211" s="193">
        <f t="shared" si="1000"/>
        <v>3.9522636317787341</v>
      </c>
      <c r="LF211" s="193">
        <f t="shared" si="1000"/>
        <v>3.9040600573940507</v>
      </c>
      <c r="LG211" s="205">
        <f t="shared" si="1001"/>
        <v>56984.871696489041</v>
      </c>
      <c r="LK211" s="3">
        <f t="shared" si="829"/>
        <v>0</v>
      </c>
      <c r="LL211" s="6">
        <f t="shared" si="830"/>
        <v>0</v>
      </c>
      <c r="LM211" s="6">
        <f t="shared" si="831"/>
        <v>0</v>
      </c>
      <c r="LN211" s="6">
        <f t="shared" si="832"/>
        <v>5.803318330446662</v>
      </c>
      <c r="LO211" s="193">
        <f t="shared" si="1002"/>
        <v>5.6740334309306508</v>
      </c>
      <c r="LP211" s="193">
        <f t="shared" si="1002"/>
        <v>4.1745731882913786</v>
      </c>
      <c r="LQ211" s="193">
        <f t="shared" si="1002"/>
        <v>3.8150380693314694</v>
      </c>
      <c r="LR211" s="193">
        <f t="shared" si="1002"/>
        <v>4.014701462554048</v>
      </c>
      <c r="LS211" s="212">
        <f t="shared" si="1003"/>
        <v>57092.126011545028</v>
      </c>
      <c r="LW211" s="3">
        <f t="shared" si="834"/>
        <v>0</v>
      </c>
      <c r="LX211" s="6">
        <f t="shared" si="835"/>
        <v>0</v>
      </c>
      <c r="LY211" s="6">
        <f t="shared" si="836"/>
        <v>0</v>
      </c>
      <c r="LZ211" s="6">
        <f t="shared" si="837"/>
        <v>5.4098730199079057</v>
      </c>
      <c r="MA211" s="193">
        <f t="shared" si="1004"/>
        <v>5.6740334309306508</v>
      </c>
      <c r="MB211" s="193">
        <f t="shared" si="1004"/>
        <v>4.1745731882913786</v>
      </c>
      <c r="MC211" s="193">
        <f t="shared" si="1004"/>
        <v>3.8150380693314694</v>
      </c>
      <c r="MD211" s="193">
        <f t="shared" si="1004"/>
        <v>4.0075750947417035</v>
      </c>
      <c r="ME211" s="212">
        <f t="shared" si="1005"/>
        <v>57041.568071851747</v>
      </c>
      <c r="MI211" s="3">
        <f t="shared" si="839"/>
        <v>0</v>
      </c>
      <c r="MJ211" s="6">
        <f t="shared" si="840"/>
        <v>0</v>
      </c>
      <c r="MK211" s="6">
        <f t="shared" si="841"/>
        <v>0</v>
      </c>
      <c r="ML211" s="6">
        <f t="shared" si="842"/>
        <v>6.1475829771680743</v>
      </c>
      <c r="MM211" s="193">
        <f t="shared" si="1006"/>
        <v>5.6740334309306508</v>
      </c>
      <c r="MN211" s="193">
        <f t="shared" si="1006"/>
        <v>4.1745731882913786</v>
      </c>
      <c r="MO211" s="193">
        <f t="shared" si="1006"/>
        <v>3.8150380693314694</v>
      </c>
      <c r="MP211" s="193">
        <f t="shared" si="1006"/>
        <v>4.0208956449668642</v>
      </c>
      <c r="MQ211" s="205">
        <f t="shared" si="1007"/>
        <v>57136.106972699301</v>
      </c>
      <c r="MT211" s="3">
        <f t="shared" si="844"/>
        <v>6.9621498659407406</v>
      </c>
      <c r="MU211" s="6">
        <f t="shared" si="845"/>
        <v>5.7416423605236933</v>
      </c>
      <c r="MV211" s="6">
        <f t="shared" si="846"/>
        <v>5.9044349708006036</v>
      </c>
      <c r="MW211" s="6">
        <f t="shared" si="847"/>
        <v>5.9016796580813518</v>
      </c>
      <c r="MX211" s="193">
        <f t="shared" si="1008"/>
        <v>5.6976600404720426</v>
      </c>
      <c r="MY211" s="193">
        <f t="shared" si="1008"/>
        <v>4.2592052302544445</v>
      </c>
      <c r="MZ211" s="193">
        <f t="shared" si="1008"/>
        <v>3.9373577308328249</v>
      </c>
      <c r="NA211" s="193">
        <f t="shared" si="1008"/>
        <v>4.0164751475106932</v>
      </c>
      <c r="NB211" s="212">
        <f t="shared" si="1009"/>
        <v>57942.554655245491</v>
      </c>
      <c r="NF211" s="3">
        <f t="shared" si="849"/>
        <v>6.9621498659407397</v>
      </c>
      <c r="NG211" s="6">
        <f t="shared" si="850"/>
        <v>0</v>
      </c>
      <c r="NH211" s="6">
        <f t="shared" si="851"/>
        <v>0</v>
      </c>
      <c r="NI211" s="6">
        <f t="shared" si="852"/>
        <v>0</v>
      </c>
      <c r="NJ211" s="193">
        <f t="shared" si="1010"/>
        <v>5.6976600404720426</v>
      </c>
      <c r="NK211" s="193">
        <f t="shared" si="1010"/>
        <v>4.1745731882913786</v>
      </c>
      <c r="NL211" s="193">
        <f t="shared" si="1010"/>
        <v>3.8150380693314694</v>
      </c>
      <c r="NM211" s="193">
        <f t="shared" si="1010"/>
        <v>3.9040600573940507</v>
      </c>
      <c r="NN211" s="212">
        <f t="shared" si="1011"/>
        <v>56325.856368911765</v>
      </c>
      <c r="NR211" s="3">
        <f t="shared" si="854"/>
        <v>0</v>
      </c>
      <c r="NS211" s="6">
        <f t="shared" si="855"/>
        <v>5.7416423605236933</v>
      </c>
      <c r="NT211" s="6">
        <f t="shared" si="856"/>
        <v>0</v>
      </c>
      <c r="NU211" s="6">
        <f t="shared" si="857"/>
        <v>0</v>
      </c>
      <c r="NV211" s="193">
        <f t="shared" si="1012"/>
        <v>5.6740334309306508</v>
      </c>
      <c r="NW211" s="193">
        <f t="shared" si="1012"/>
        <v>4.2592052302544445</v>
      </c>
      <c r="NX211" s="193">
        <f t="shared" si="1012"/>
        <v>3.8150380693314694</v>
      </c>
      <c r="NY211" s="193">
        <f t="shared" si="1012"/>
        <v>3.9040600573940507</v>
      </c>
      <c r="NZ211" s="212">
        <f t="shared" si="1013"/>
        <v>56523.125757837202</v>
      </c>
      <c r="OD211" s="3">
        <f t="shared" si="859"/>
        <v>0</v>
      </c>
      <c r="OE211" s="6">
        <f t="shared" si="860"/>
        <v>0</v>
      </c>
      <c r="OF211" s="6">
        <f t="shared" si="861"/>
        <v>5.9044349708006036</v>
      </c>
      <c r="OG211" s="6">
        <f t="shared" si="862"/>
        <v>0</v>
      </c>
      <c r="OH211" s="193">
        <f t="shared" si="1014"/>
        <v>5.6740334309306508</v>
      </c>
      <c r="OI211" s="193">
        <f t="shared" si="1014"/>
        <v>4.1745731882913786</v>
      </c>
      <c r="OJ211" s="193">
        <f t="shared" si="1014"/>
        <v>3.9373577308328249</v>
      </c>
      <c r="OK211" s="193">
        <f t="shared" si="1014"/>
        <v>3.9040600573940507</v>
      </c>
      <c r="OL211" s="212">
        <f t="shared" si="1015"/>
        <v>56911.417646968504</v>
      </c>
      <c r="OP211" s="3">
        <f t="shared" si="864"/>
        <v>0</v>
      </c>
      <c r="OQ211" s="6">
        <f t="shared" si="865"/>
        <v>0</v>
      </c>
      <c r="OR211" s="6">
        <f t="shared" si="866"/>
        <v>0</v>
      </c>
      <c r="OS211" s="6">
        <f t="shared" si="867"/>
        <v>5.9016796580813518</v>
      </c>
      <c r="OT211" s="193">
        <f t="shared" si="1016"/>
        <v>5.6740334309306508</v>
      </c>
      <c r="OU211" s="193">
        <f t="shared" si="1016"/>
        <v>4.1745731882913786</v>
      </c>
      <c r="OV211" s="193">
        <f t="shared" si="1016"/>
        <v>3.8150380693314694</v>
      </c>
      <c r="OW211" s="193">
        <f t="shared" si="1016"/>
        <v>4.0164751475106932</v>
      </c>
      <c r="OX211" s="232">
        <f t="shared" si="1017"/>
        <v>57104.716363321415</v>
      </c>
    </row>
    <row r="212" spans="1:414" x14ac:dyDescent="0.2">
      <c r="B212" s="81">
        <v>45647</v>
      </c>
      <c r="C212">
        <v>156</v>
      </c>
      <c r="D212">
        <v>11.375970271929049</v>
      </c>
      <c r="E212">
        <v>0</v>
      </c>
      <c r="F212">
        <v>0</v>
      </c>
      <c r="G212">
        <v>0</v>
      </c>
      <c r="H212">
        <v>0</v>
      </c>
      <c r="I212">
        <v>0</v>
      </c>
      <c r="J212">
        <v>0</v>
      </c>
      <c r="K212">
        <v>0</v>
      </c>
      <c r="L212">
        <v>0</v>
      </c>
      <c r="M212">
        <v>0</v>
      </c>
      <c r="N212">
        <v>1</v>
      </c>
      <c r="O212">
        <v>0</v>
      </c>
      <c r="P212">
        <v>0</v>
      </c>
      <c r="Q212">
        <v>1</v>
      </c>
      <c r="R212">
        <v>0</v>
      </c>
      <c r="S212">
        <v>0</v>
      </c>
      <c r="T212">
        <v>24336</v>
      </c>
      <c r="U212">
        <v>7.3366571554468099</v>
      </c>
      <c r="V212">
        <v>5.7495242806729925</v>
      </c>
      <c r="W212">
        <v>5.1415912207235728</v>
      </c>
      <c r="X212">
        <v>4.9203999736446065</v>
      </c>
      <c r="Y212" s="3">
        <v>1244.3636203613958</v>
      </c>
      <c r="Z212" s="3">
        <v>249.02914344348557</v>
      </c>
      <c r="AA212" s="3">
        <v>125.60914715053195</v>
      </c>
      <c r="AB212" s="3">
        <v>87.453987968676358</v>
      </c>
      <c r="AC212">
        <v>0</v>
      </c>
      <c r="AD212">
        <v>2</v>
      </c>
      <c r="AE212" s="6"/>
      <c r="AF212" s="1" t="s">
        <v>2</v>
      </c>
      <c r="AG212">
        <v>156</v>
      </c>
      <c r="AH212" s="189">
        <v>45647</v>
      </c>
      <c r="AI212">
        <f t="shared" si="869"/>
        <v>12</v>
      </c>
      <c r="AJ212">
        <v>156</v>
      </c>
      <c r="AK212">
        <v>0</v>
      </c>
      <c r="AL212">
        <v>2</v>
      </c>
      <c r="AM212">
        <v>0</v>
      </c>
      <c r="AN212">
        <v>0</v>
      </c>
      <c r="AO212">
        <v>1</v>
      </c>
      <c r="AP212">
        <v>0</v>
      </c>
      <c r="AQ212">
        <v>0</v>
      </c>
      <c r="AS212" s="37"/>
      <c r="AT212" s="37"/>
      <c r="AU212" s="6">
        <f t="shared" si="870"/>
        <v>0</v>
      </c>
      <c r="AV212" s="6">
        <f t="shared" si="871"/>
        <v>0</v>
      </c>
      <c r="AW212" s="6">
        <f t="shared" si="872"/>
        <v>0</v>
      </c>
      <c r="AX212" s="6">
        <f t="shared" si="873"/>
        <v>0</v>
      </c>
      <c r="AY212" s="193">
        <f t="shared" si="874"/>
        <v>5.6740334309306508</v>
      </c>
      <c r="AZ212" s="193">
        <f t="shared" si="875"/>
        <v>4.1745731882913786</v>
      </c>
      <c r="BA212" s="193">
        <f t="shared" si="876"/>
        <v>3.8150380693314694</v>
      </c>
      <c r="BB212" s="193">
        <f t="shared" si="877"/>
        <v>3.9040600573940507</v>
      </c>
      <c r="BC212" s="72">
        <f t="shared" si="878"/>
        <v>56312.210093717425</v>
      </c>
      <c r="BG212" s="3">
        <f t="shared" si="879"/>
        <v>7.1899240123378734</v>
      </c>
      <c r="BH212" s="6">
        <f t="shared" si="880"/>
        <v>0</v>
      </c>
      <c r="BI212" s="6">
        <f t="shared" si="881"/>
        <v>0</v>
      </c>
      <c r="BJ212" s="6">
        <f t="shared" si="882"/>
        <v>0</v>
      </c>
      <c r="BK212" s="193">
        <f t="shared" si="883"/>
        <v>5.6984236586957824</v>
      </c>
      <c r="BL212" s="193">
        <f t="shared" si="884"/>
        <v>4.1745731882913786</v>
      </c>
      <c r="BM212" s="193">
        <f t="shared" si="885"/>
        <v>3.8150380693314694</v>
      </c>
      <c r="BN212" s="193">
        <f t="shared" si="886"/>
        <v>3.9040600573940507</v>
      </c>
      <c r="BO212" s="72">
        <f t="shared" si="887"/>
        <v>56326.297475272419</v>
      </c>
      <c r="BS212" s="3">
        <f t="shared" si="888"/>
        <v>7.1899466656284856</v>
      </c>
      <c r="BT212" s="6">
        <f t="shared" si="889"/>
        <v>0</v>
      </c>
      <c r="BU212" s="6">
        <f t="shared" si="890"/>
        <v>0</v>
      </c>
      <c r="BV212" s="6">
        <f t="shared" si="891"/>
        <v>0</v>
      </c>
      <c r="BW212" s="193">
        <f t="shared" si="892"/>
        <v>5.6984237346124837</v>
      </c>
      <c r="BX212" s="193">
        <f t="shared" si="893"/>
        <v>4.1745731882913786</v>
      </c>
      <c r="BY212" s="193">
        <f t="shared" si="1018"/>
        <v>3.8150380693314694</v>
      </c>
      <c r="BZ212" s="193">
        <f t="shared" si="894"/>
        <v>3.9040600573940507</v>
      </c>
      <c r="CA212" s="72">
        <f t="shared" si="895"/>
        <v>56326.297475272419</v>
      </c>
      <c r="CE212" s="3">
        <f t="shared" si="896"/>
        <v>0</v>
      </c>
      <c r="CF212" s="6">
        <f t="shared" si="897"/>
        <v>5.7495242806729925</v>
      </c>
      <c r="CG212" s="6">
        <f t="shared" si="898"/>
        <v>0</v>
      </c>
      <c r="CH212" s="6">
        <f t="shared" si="899"/>
        <v>0</v>
      </c>
      <c r="CI212" s="193">
        <f t="shared" si="900"/>
        <v>5.6740334309306508</v>
      </c>
      <c r="CJ212" s="193">
        <f t="shared" si="901"/>
        <v>4.2593166234115865</v>
      </c>
      <c r="CK212" s="193">
        <f t="shared" si="1019"/>
        <v>3.8150380693314694</v>
      </c>
      <c r="CL212" s="193">
        <f t="shared" si="902"/>
        <v>3.9040600573940507</v>
      </c>
      <c r="CM212" s="72">
        <f t="shared" si="903"/>
        <v>56523.40388611269</v>
      </c>
      <c r="CQ212" s="3">
        <f t="shared" si="904"/>
        <v>0</v>
      </c>
      <c r="CR212" s="6">
        <f t="shared" si="905"/>
        <v>5.7495868115102988</v>
      </c>
      <c r="CS212" s="6">
        <f t="shared" si="906"/>
        <v>0</v>
      </c>
      <c r="CT212" s="6">
        <f t="shared" si="907"/>
        <v>0</v>
      </c>
      <c r="CU212" s="193">
        <f t="shared" si="908"/>
        <v>5.6740334309306508</v>
      </c>
      <c r="CV212" s="193">
        <f t="shared" si="909"/>
        <v>4.2593175070942726</v>
      </c>
      <c r="CW212" s="193">
        <f t="shared" si="1020"/>
        <v>3.8150380693314694</v>
      </c>
      <c r="CX212" s="193">
        <f t="shared" si="910"/>
        <v>3.9040600573940507</v>
      </c>
      <c r="CY212" s="72">
        <f t="shared" si="911"/>
        <v>56523.406092511694</v>
      </c>
      <c r="DC212" s="3">
        <f t="shared" si="912"/>
        <v>0</v>
      </c>
      <c r="DD212" s="6">
        <f t="shared" si="913"/>
        <v>0</v>
      </c>
      <c r="DE212" s="6">
        <f t="shared" si="914"/>
        <v>5.3986707817597512</v>
      </c>
      <c r="DF212" s="6">
        <f t="shared" si="915"/>
        <v>0</v>
      </c>
      <c r="DG212" s="193">
        <f t="shared" si="916"/>
        <v>5.6740334309306508</v>
      </c>
      <c r="DH212" s="193">
        <f t="shared" si="917"/>
        <v>4.1745731882913786</v>
      </c>
      <c r="DI212" s="193">
        <f t="shared" si="1021"/>
        <v>3.9274465420238713</v>
      </c>
      <c r="DJ212" s="193">
        <f t="shared" si="918"/>
        <v>3.9040600573940507</v>
      </c>
      <c r="DK212" s="72">
        <f t="shared" si="919"/>
        <v>56862.629207597849</v>
      </c>
      <c r="DO212" s="3">
        <f t="shared" si="920"/>
        <v>0</v>
      </c>
      <c r="DP212" s="6">
        <f t="shared" si="921"/>
        <v>0</v>
      </c>
      <c r="DQ212" s="6">
        <f t="shared" si="922"/>
        <v>5.1416905192855706</v>
      </c>
      <c r="DR212" s="6">
        <f t="shared" si="923"/>
        <v>0</v>
      </c>
      <c r="DS212" s="193">
        <f t="shared" si="924"/>
        <v>5.6740334309306508</v>
      </c>
      <c r="DT212" s="193">
        <f t="shared" si="925"/>
        <v>4.1745731882913786</v>
      </c>
      <c r="DU212" s="193">
        <f t="shared" si="1022"/>
        <v>3.9223727495328378</v>
      </c>
      <c r="DV212" s="193">
        <f t="shared" si="926"/>
        <v>3.9040600573940507</v>
      </c>
      <c r="DW212" s="72">
        <f t="shared" si="927"/>
        <v>56837.669338872307</v>
      </c>
      <c r="EA212" s="3">
        <f t="shared" si="928"/>
        <v>0</v>
      </c>
      <c r="EB212" s="6">
        <f t="shared" si="929"/>
        <v>0</v>
      </c>
      <c r="EC212" s="6">
        <f t="shared" si="930"/>
        <v>0</v>
      </c>
      <c r="ED212" s="6">
        <f t="shared" si="931"/>
        <v>14.761199920933819</v>
      </c>
      <c r="EE212" s="193">
        <f t="shared" si="932"/>
        <v>5.6740334309306508</v>
      </c>
      <c r="EF212" s="193">
        <f t="shared" si="933"/>
        <v>4.1745731882913786</v>
      </c>
      <c r="EG212" s="193">
        <f t="shared" si="1023"/>
        <v>3.8150380693314694</v>
      </c>
      <c r="EH212" s="193">
        <f t="shared" si="934"/>
        <v>4.164564313526979</v>
      </c>
      <c r="EI212" s="72">
        <f t="shared" si="935"/>
        <v>58165.767772158666</v>
      </c>
      <c r="EM212" s="3">
        <f t="shared" si="936"/>
        <v>0</v>
      </c>
      <c r="EN212" s="6">
        <f t="shared" si="937"/>
        <v>0</v>
      </c>
      <c r="EO212" s="6">
        <f t="shared" si="938"/>
        <v>0</v>
      </c>
      <c r="EP212" s="6">
        <f t="shared" si="939"/>
        <v>4.9205214139321658</v>
      </c>
      <c r="EQ212" s="193">
        <f t="shared" si="940"/>
        <v>5.6740334309306508</v>
      </c>
      <c r="ER212" s="193">
        <f t="shared" si="941"/>
        <v>4.1745731882913786</v>
      </c>
      <c r="ES212" s="193">
        <f t="shared" si="1024"/>
        <v>3.8150380693314694</v>
      </c>
      <c r="ET212" s="193">
        <f t="shared" si="942"/>
        <v>3.9986401468690591</v>
      </c>
      <c r="EU212" s="72">
        <f t="shared" si="943"/>
        <v>56978.242432747895</v>
      </c>
      <c r="EY212" s="3">
        <f t="shared" si="944"/>
        <v>7.1899240123378734</v>
      </c>
      <c r="EZ212" s="6">
        <f t="shared" si="945"/>
        <v>5.7495242806729925</v>
      </c>
      <c r="FA212" s="6">
        <f t="shared" si="946"/>
        <v>5.3986707817597512</v>
      </c>
      <c r="FB212" s="6">
        <f t="shared" si="947"/>
        <v>14.761199920933819</v>
      </c>
      <c r="FC212" s="193">
        <f t="shared" si="948"/>
        <v>5.6984236586957824</v>
      </c>
      <c r="FD212" s="193">
        <f t="shared" si="949"/>
        <v>4.2593166234115865</v>
      </c>
      <c r="FE212" s="193">
        <f t="shared" si="1025"/>
        <v>3.9274465420238713</v>
      </c>
      <c r="FF212" s="193">
        <f t="shared" si="950"/>
        <v>4.164564313526979</v>
      </c>
      <c r="FG212" s="72">
        <f t="shared" si="951"/>
        <v>58969.330382235436</v>
      </c>
      <c r="FK212" s="3">
        <f t="shared" si="952"/>
        <v>7.3366798087374221</v>
      </c>
      <c r="FL212" s="6">
        <f t="shared" si="953"/>
        <v>5.7495868115102988</v>
      </c>
      <c r="FM212" s="6">
        <f t="shared" si="954"/>
        <v>5.1416905192855706</v>
      </c>
      <c r="FN212" s="6">
        <f t="shared" si="955"/>
        <v>4.9205214139321658</v>
      </c>
      <c r="FO212" s="193">
        <f t="shared" si="956"/>
        <v>5.6989153522768756</v>
      </c>
      <c r="FP212" s="193">
        <f t="shared" si="957"/>
        <v>4.2593175070942726</v>
      </c>
      <c r="FQ212" s="193">
        <f t="shared" si="1026"/>
        <v>3.9223727495328378</v>
      </c>
      <c r="FR212" s="193">
        <f t="shared" si="958"/>
        <v>3.9986401468690591</v>
      </c>
      <c r="FS212" s="205">
        <f t="shared" si="959"/>
        <v>57740.336601628354</v>
      </c>
      <c r="FW212" s="3">
        <f t="shared" si="960"/>
        <v>8.4371557287638304</v>
      </c>
      <c r="FX212" s="6">
        <f t="shared" si="961"/>
        <v>6.4969624371604811</v>
      </c>
      <c r="FY212" s="6">
        <f t="shared" si="962"/>
        <v>6.3755731136972305</v>
      </c>
      <c r="FZ212" s="6">
        <f t="shared" si="963"/>
        <v>5.8060719689006355</v>
      </c>
      <c r="GA212" s="193">
        <f t="shared" si="964"/>
        <v>5.702594725496156</v>
      </c>
      <c r="GB212" s="193">
        <f t="shared" si="965"/>
        <v>4.2698239907329851</v>
      </c>
      <c r="GC212" s="193">
        <f t="shared" si="1027"/>
        <v>3.9465028250592695</v>
      </c>
      <c r="GD212" s="193">
        <f t="shared" si="966"/>
        <v>4.0147511599272683</v>
      </c>
      <c r="GE212" s="72">
        <f t="shared" si="967"/>
        <v>58006.134777477382</v>
      </c>
      <c r="GI212" s="3">
        <f t="shared" si="968"/>
        <v>8.0703228709914914</v>
      </c>
      <c r="GJ212" s="6">
        <f t="shared" si="969"/>
        <v>6.324476708740292</v>
      </c>
      <c r="GK212" s="6">
        <f t="shared" si="970"/>
        <v>5.6557503427959306</v>
      </c>
      <c r="GL212" s="6">
        <f t="shared" si="971"/>
        <v>5.4124399710090678</v>
      </c>
      <c r="GM212" s="193">
        <f t="shared" si="972"/>
        <v>5.7013697461083481</v>
      </c>
      <c r="GN212" s="193">
        <f t="shared" si="973"/>
        <v>4.2674089944120732</v>
      </c>
      <c r="GO212" s="193">
        <f t="shared" si="1028"/>
        <v>3.9324966667738459</v>
      </c>
      <c r="GP212" s="193">
        <f t="shared" si="974"/>
        <v>4.0076217542023409</v>
      </c>
      <c r="GQ212" s="72">
        <f t="shared" si="975"/>
        <v>57877.646048563307</v>
      </c>
      <c r="GU212" s="3">
        <f t="shared" si="976"/>
        <v>9.5376543020808526</v>
      </c>
      <c r="GV212" s="6">
        <f t="shared" si="977"/>
        <v>6.8994291368075906</v>
      </c>
      <c r="GW212" s="6">
        <f t="shared" si="978"/>
        <v>6.6840685869406444</v>
      </c>
      <c r="GX212" s="6">
        <f t="shared" si="979"/>
        <v>6.1504999670557581</v>
      </c>
      <c r="GY212" s="193">
        <f t="shared" si="980"/>
        <v>5.7062606858650886</v>
      </c>
      <c r="GZ212" s="193">
        <f t="shared" si="981"/>
        <v>4.2754364042820594</v>
      </c>
      <c r="HA212" s="193">
        <f t="shared" si="1029"/>
        <v>3.9524459276682053</v>
      </c>
      <c r="HB212" s="193">
        <f t="shared" si="982"/>
        <v>4.0209479653326223</v>
      </c>
      <c r="HC212" s="205">
        <f t="shared" si="983"/>
        <v>58097.285532395617</v>
      </c>
      <c r="HG212" s="3">
        <f t="shared" si="785"/>
        <v>8.4371557287638304</v>
      </c>
      <c r="HH212" s="6">
        <f t="shared" si="786"/>
        <v>0</v>
      </c>
      <c r="HI212" s="6">
        <f t="shared" si="787"/>
        <v>0</v>
      </c>
      <c r="HJ212" s="6">
        <f t="shared" si="788"/>
        <v>0</v>
      </c>
      <c r="HK212" s="193">
        <f t="shared" si="984"/>
        <v>5.702594725496156</v>
      </c>
      <c r="HL212" s="193">
        <f t="shared" si="984"/>
        <v>4.1745731882913786</v>
      </c>
      <c r="HM212" s="193">
        <f t="shared" si="984"/>
        <v>3.8150380693314694</v>
      </c>
      <c r="HN212" s="193">
        <f t="shared" si="984"/>
        <v>3.9040600573940507</v>
      </c>
      <c r="HO212" s="212">
        <f t="shared" si="985"/>
        <v>56328.706965507103</v>
      </c>
      <c r="HS212" s="3">
        <f t="shared" si="789"/>
        <v>8.0703228709914914</v>
      </c>
      <c r="HT212" s="6">
        <f t="shared" si="790"/>
        <v>0</v>
      </c>
      <c r="HU212" s="6">
        <f t="shared" si="791"/>
        <v>0</v>
      </c>
      <c r="HV212" s="6">
        <f t="shared" si="792"/>
        <v>0</v>
      </c>
      <c r="HW212" s="193">
        <f t="shared" si="986"/>
        <v>5.7013697461083481</v>
      </c>
      <c r="HX212" s="193">
        <f t="shared" si="986"/>
        <v>4.1745731882913786</v>
      </c>
      <c r="HY212" s="193">
        <f t="shared" si="986"/>
        <v>3.8150380693314694</v>
      </c>
      <c r="HZ212" s="193">
        <f t="shared" si="986"/>
        <v>3.9040600573940507</v>
      </c>
      <c r="IA212" s="212">
        <f t="shared" si="987"/>
        <v>56327.999323888536</v>
      </c>
      <c r="IE212" s="3">
        <f t="shared" si="794"/>
        <v>9.5376543020808526</v>
      </c>
      <c r="IF212" s="6">
        <f t="shared" si="795"/>
        <v>0</v>
      </c>
      <c r="IG212" s="6">
        <f t="shared" si="796"/>
        <v>0</v>
      </c>
      <c r="IH212" s="6">
        <f t="shared" si="797"/>
        <v>0</v>
      </c>
      <c r="II212" s="193">
        <f t="shared" si="988"/>
        <v>5.7062606858650886</v>
      </c>
      <c r="IJ212" s="193">
        <f t="shared" si="988"/>
        <v>4.1745731882913786</v>
      </c>
      <c r="IK212" s="193">
        <f t="shared" si="988"/>
        <v>3.8150380693314694</v>
      </c>
      <c r="IL212" s="193">
        <f t="shared" si="988"/>
        <v>3.9040600573940507</v>
      </c>
      <c r="IM212" s="205">
        <f t="shared" si="989"/>
        <v>56330.824757215996</v>
      </c>
      <c r="IQ212" s="3">
        <f t="shared" si="799"/>
        <v>0</v>
      </c>
      <c r="IR212" s="6">
        <f t="shared" si="800"/>
        <v>6.4969624371604811</v>
      </c>
      <c r="IS212" s="6">
        <f t="shared" si="801"/>
        <v>0</v>
      </c>
      <c r="IT212" s="6">
        <f t="shared" si="802"/>
        <v>0</v>
      </c>
      <c r="IU212" s="193">
        <f t="shared" si="990"/>
        <v>5.6740334309306508</v>
      </c>
      <c r="IV212" s="193">
        <f t="shared" si="990"/>
        <v>4.2698239907329851</v>
      </c>
      <c r="IW212" s="193">
        <f t="shared" si="990"/>
        <v>3.8150380693314694</v>
      </c>
      <c r="IX212" s="193">
        <f t="shared" si="990"/>
        <v>3.9040600573940507</v>
      </c>
      <c r="IY212" s="212">
        <f t="shared" si="991"/>
        <v>56549.645008382708</v>
      </c>
      <c r="JC212" s="3">
        <f t="shared" si="804"/>
        <v>0</v>
      </c>
      <c r="JD212" s="6">
        <f t="shared" si="805"/>
        <v>6.324476708740292</v>
      </c>
      <c r="JE212" s="6">
        <f t="shared" si="806"/>
        <v>0</v>
      </c>
      <c r="JF212" s="6">
        <f t="shared" si="807"/>
        <v>0</v>
      </c>
      <c r="JG212" s="193">
        <f t="shared" si="992"/>
        <v>5.6740334309306508</v>
      </c>
      <c r="JH212" s="193">
        <f t="shared" si="992"/>
        <v>4.2674089944120732</v>
      </c>
      <c r="JI212" s="193">
        <f t="shared" si="992"/>
        <v>3.8150380693314694</v>
      </c>
      <c r="JJ212" s="193">
        <f t="shared" si="992"/>
        <v>3.9040600573940507</v>
      </c>
      <c r="JK212" s="212">
        <f t="shared" si="993"/>
        <v>56543.612713233044</v>
      </c>
      <c r="JO212" s="3">
        <f t="shared" si="809"/>
        <v>0</v>
      </c>
      <c r="JP212" s="6">
        <f t="shared" si="810"/>
        <v>6.8994291368075906</v>
      </c>
      <c r="JQ212" s="6">
        <f t="shared" si="811"/>
        <v>0</v>
      </c>
      <c r="JR212" s="6">
        <f t="shared" si="812"/>
        <v>0</v>
      </c>
      <c r="JS212" s="193">
        <f t="shared" si="994"/>
        <v>5.6740334309306508</v>
      </c>
      <c r="JT212" s="193">
        <f t="shared" si="994"/>
        <v>4.2754364042820594</v>
      </c>
      <c r="JU212" s="193">
        <f t="shared" si="994"/>
        <v>3.8150380693314694</v>
      </c>
      <c r="JV212" s="193">
        <f t="shared" si="994"/>
        <v>3.9040600573940507</v>
      </c>
      <c r="JW212" s="205">
        <f t="shared" si="995"/>
        <v>56563.666453429265</v>
      </c>
      <c r="KA212" s="3">
        <f t="shared" si="814"/>
        <v>0</v>
      </c>
      <c r="KB212" s="6">
        <f t="shared" si="815"/>
        <v>0</v>
      </c>
      <c r="KC212" s="6">
        <f t="shared" si="816"/>
        <v>6.3755731136972305</v>
      </c>
      <c r="KD212" s="6">
        <f t="shared" si="817"/>
        <v>0</v>
      </c>
      <c r="KE212" s="193">
        <f t="shared" si="996"/>
        <v>5.6740334309306508</v>
      </c>
      <c r="KF212" s="193">
        <f t="shared" si="996"/>
        <v>4.1745731882913786</v>
      </c>
      <c r="KG212" s="193">
        <f t="shared" si="996"/>
        <v>3.9465028250592695</v>
      </c>
      <c r="KH212" s="193">
        <f t="shared" si="996"/>
        <v>3.9040600573940507</v>
      </c>
      <c r="KI212" s="212">
        <f t="shared" si="997"/>
        <v>56956.472069891141</v>
      </c>
      <c r="KM212" s="3">
        <f t="shared" si="819"/>
        <v>0</v>
      </c>
      <c r="KN212" s="6">
        <f t="shared" si="820"/>
        <v>0</v>
      </c>
      <c r="KO212" s="6">
        <f t="shared" si="821"/>
        <v>5.6557503427959306</v>
      </c>
      <c r="KP212" s="6">
        <f t="shared" si="822"/>
        <v>0</v>
      </c>
      <c r="KQ212" s="193">
        <f t="shared" si="998"/>
        <v>5.6740334309306508</v>
      </c>
      <c r="KR212" s="193">
        <f t="shared" si="998"/>
        <v>4.1745731882913786</v>
      </c>
      <c r="KS212" s="193">
        <f t="shared" si="998"/>
        <v>3.9324966667738459</v>
      </c>
      <c r="KT212" s="193">
        <f t="shared" si="998"/>
        <v>3.9040600573940507</v>
      </c>
      <c r="KU212" s="212">
        <f t="shared" si="999"/>
        <v>56887.483530290156</v>
      </c>
      <c r="KY212" s="3">
        <f t="shared" si="824"/>
        <v>0</v>
      </c>
      <c r="KZ212" s="6">
        <f t="shared" si="825"/>
        <v>0</v>
      </c>
      <c r="LA212" s="6">
        <f t="shared" si="826"/>
        <v>6.6840685869406444</v>
      </c>
      <c r="LB212" s="6">
        <f t="shared" si="827"/>
        <v>0</v>
      </c>
      <c r="LC212" s="193">
        <f t="shared" si="1000"/>
        <v>5.6740334309306508</v>
      </c>
      <c r="LD212" s="193">
        <f t="shared" si="1000"/>
        <v>4.1745731882913786</v>
      </c>
      <c r="LE212" s="193">
        <f t="shared" si="1000"/>
        <v>3.9524459276682053</v>
      </c>
      <c r="LF212" s="193">
        <f t="shared" si="1000"/>
        <v>3.9040600573940507</v>
      </c>
      <c r="LG212" s="205">
        <f t="shared" si="1001"/>
        <v>56985.770609919746</v>
      </c>
      <c r="LK212" s="3">
        <f t="shared" si="829"/>
        <v>0</v>
      </c>
      <c r="LL212" s="6">
        <f t="shared" si="830"/>
        <v>0</v>
      </c>
      <c r="LM212" s="6">
        <f t="shared" si="831"/>
        <v>0</v>
      </c>
      <c r="LN212" s="6">
        <f t="shared" si="832"/>
        <v>5.8060719689006355</v>
      </c>
      <c r="LO212" s="193">
        <f t="shared" si="1002"/>
        <v>5.6740334309306508</v>
      </c>
      <c r="LP212" s="193">
        <f t="shared" si="1002"/>
        <v>4.1745731882913786</v>
      </c>
      <c r="LQ212" s="193">
        <f t="shared" si="1002"/>
        <v>3.8150380693314694</v>
      </c>
      <c r="LR212" s="193">
        <f t="shared" si="1002"/>
        <v>4.0147511599272683</v>
      </c>
      <c r="LS212" s="212">
        <f t="shared" si="1003"/>
        <v>57092.478746318571</v>
      </c>
      <c r="LW212" s="3">
        <f t="shared" si="834"/>
        <v>0</v>
      </c>
      <c r="LX212" s="6">
        <f t="shared" si="835"/>
        <v>0</v>
      </c>
      <c r="LY212" s="6">
        <f t="shared" si="836"/>
        <v>0</v>
      </c>
      <c r="LZ212" s="6">
        <f t="shared" si="837"/>
        <v>5.4124399710090678</v>
      </c>
      <c r="MA212" s="193">
        <f t="shared" si="1004"/>
        <v>5.6740334309306508</v>
      </c>
      <c r="MB212" s="193">
        <f t="shared" si="1004"/>
        <v>4.1745731882913786</v>
      </c>
      <c r="MC212" s="193">
        <f t="shared" si="1004"/>
        <v>3.8150380693314694</v>
      </c>
      <c r="MD212" s="193">
        <f t="shared" si="1004"/>
        <v>4.0076217542023409</v>
      </c>
      <c r="ME212" s="212">
        <f t="shared" si="1005"/>
        <v>57041.898951239462</v>
      </c>
      <c r="MI212" s="3">
        <f t="shared" si="839"/>
        <v>0</v>
      </c>
      <c r="MJ212" s="6">
        <f t="shared" si="840"/>
        <v>0</v>
      </c>
      <c r="MK212" s="6">
        <f t="shared" si="841"/>
        <v>0</v>
      </c>
      <c r="ML212" s="6">
        <f t="shared" si="842"/>
        <v>6.1504999670557581</v>
      </c>
      <c r="MM212" s="193">
        <f t="shared" si="1006"/>
        <v>5.6740334309306508</v>
      </c>
      <c r="MN212" s="193">
        <f t="shared" si="1006"/>
        <v>4.1745731882913786</v>
      </c>
      <c r="MO212" s="193">
        <f t="shared" si="1006"/>
        <v>3.8150380693314694</v>
      </c>
      <c r="MP212" s="193">
        <f t="shared" si="1006"/>
        <v>4.0209479653326223</v>
      </c>
      <c r="MQ212" s="205">
        <f t="shared" si="1007"/>
        <v>57136.478610698789</v>
      </c>
      <c r="MT212" s="3">
        <f t="shared" si="844"/>
        <v>6.9698242976744691</v>
      </c>
      <c r="MU212" s="6">
        <f t="shared" si="845"/>
        <v>5.7495242806729925</v>
      </c>
      <c r="MV212" s="6">
        <f t="shared" si="846"/>
        <v>5.9128299038321082</v>
      </c>
      <c r="MW212" s="6">
        <f t="shared" si="847"/>
        <v>5.9044799683735274</v>
      </c>
      <c r="MX212" s="193">
        <f t="shared" si="1008"/>
        <v>5.6976857786810315</v>
      </c>
      <c r="MY212" s="193">
        <f t="shared" si="1008"/>
        <v>4.2593166234115865</v>
      </c>
      <c r="MZ212" s="193">
        <f t="shared" si="1008"/>
        <v>3.9375214158604357</v>
      </c>
      <c r="NA212" s="193">
        <f t="shared" si="1008"/>
        <v>4.0165255976312269</v>
      </c>
      <c r="NB212" s="212">
        <f t="shared" si="1009"/>
        <v>57944.039191237964</v>
      </c>
      <c r="NF212" s="3">
        <f t="shared" si="849"/>
        <v>6.9698242976744682</v>
      </c>
      <c r="NG212" s="6">
        <f t="shared" si="850"/>
        <v>0</v>
      </c>
      <c r="NH212" s="6">
        <f t="shared" si="851"/>
        <v>0</v>
      </c>
      <c r="NI212" s="6">
        <f t="shared" si="852"/>
        <v>0</v>
      </c>
      <c r="NJ212" s="193">
        <f t="shared" si="1010"/>
        <v>5.6976857786810315</v>
      </c>
      <c r="NK212" s="193">
        <f t="shared" si="1010"/>
        <v>4.1745731882913786</v>
      </c>
      <c r="NL212" s="193">
        <f t="shared" si="1010"/>
        <v>3.8150380693314694</v>
      </c>
      <c r="NM212" s="193">
        <f t="shared" si="1010"/>
        <v>3.9040600573940507</v>
      </c>
      <c r="NN212" s="212">
        <f t="shared" si="1011"/>
        <v>56325.871236609266</v>
      </c>
      <c r="NR212" s="3">
        <f t="shared" si="854"/>
        <v>0</v>
      </c>
      <c r="NS212" s="6">
        <f t="shared" si="855"/>
        <v>5.7495242806729925</v>
      </c>
      <c r="NT212" s="6">
        <f t="shared" si="856"/>
        <v>0</v>
      </c>
      <c r="NU212" s="6">
        <f t="shared" si="857"/>
        <v>0</v>
      </c>
      <c r="NV212" s="193">
        <f t="shared" si="1012"/>
        <v>5.6740334309306508</v>
      </c>
      <c r="NW212" s="193">
        <f t="shared" si="1012"/>
        <v>4.2593166234115865</v>
      </c>
      <c r="NX212" s="193">
        <f t="shared" si="1012"/>
        <v>3.8150380693314694</v>
      </c>
      <c r="NY212" s="193">
        <f t="shared" si="1012"/>
        <v>3.9040600573940507</v>
      </c>
      <c r="NZ212" s="212">
        <f t="shared" si="1013"/>
        <v>56523.40388611269</v>
      </c>
      <c r="OD212" s="3">
        <f t="shared" si="859"/>
        <v>0</v>
      </c>
      <c r="OE212" s="6">
        <f t="shared" si="860"/>
        <v>0</v>
      </c>
      <c r="OF212" s="6">
        <f t="shared" si="861"/>
        <v>5.9128299038321082</v>
      </c>
      <c r="OG212" s="6">
        <f t="shared" si="862"/>
        <v>0</v>
      </c>
      <c r="OH212" s="193">
        <f t="shared" si="1014"/>
        <v>5.6740334309306508</v>
      </c>
      <c r="OI212" s="193">
        <f t="shared" si="1014"/>
        <v>4.1745731882913786</v>
      </c>
      <c r="OJ212" s="193">
        <f t="shared" si="1014"/>
        <v>3.9375214158604357</v>
      </c>
      <c r="OK212" s="193">
        <f t="shared" si="1014"/>
        <v>3.9040600573940507</v>
      </c>
      <c r="OL212" s="212">
        <f t="shared" si="1015"/>
        <v>56912.223747910466</v>
      </c>
      <c r="OP212" s="3">
        <f t="shared" si="864"/>
        <v>0</v>
      </c>
      <c r="OQ212" s="6">
        <f t="shared" si="865"/>
        <v>0</v>
      </c>
      <c r="OR212" s="6">
        <f t="shared" si="866"/>
        <v>0</v>
      </c>
      <c r="OS212" s="6">
        <f t="shared" si="867"/>
        <v>5.9044799683735274</v>
      </c>
      <c r="OT212" s="193">
        <f t="shared" si="1016"/>
        <v>5.6740334309306508</v>
      </c>
      <c r="OU212" s="193">
        <f t="shared" si="1016"/>
        <v>4.1745731882913786</v>
      </c>
      <c r="OV212" s="193">
        <f t="shared" si="1016"/>
        <v>3.8150380693314694</v>
      </c>
      <c r="OW212" s="193">
        <f t="shared" si="1016"/>
        <v>4.0165255976312269</v>
      </c>
      <c r="OX212" s="232">
        <f t="shared" si="1017"/>
        <v>57105.074519817535</v>
      </c>
    </row>
    <row r="213" spans="1:414" x14ac:dyDescent="0.2">
      <c r="B213" s="81">
        <v>45654</v>
      </c>
      <c r="C213">
        <v>157</v>
      </c>
      <c r="D213">
        <v>11.381171620740014</v>
      </c>
      <c r="E213">
        <v>0</v>
      </c>
      <c r="F213">
        <v>0</v>
      </c>
      <c r="G213">
        <v>0</v>
      </c>
      <c r="H213">
        <v>0</v>
      </c>
      <c r="I213">
        <v>0</v>
      </c>
      <c r="J213">
        <v>0</v>
      </c>
      <c r="K213">
        <v>0</v>
      </c>
      <c r="L213">
        <v>0</v>
      </c>
      <c r="M213">
        <v>0</v>
      </c>
      <c r="N213">
        <v>1</v>
      </c>
      <c r="O213">
        <v>0</v>
      </c>
      <c r="P213">
        <v>0</v>
      </c>
      <c r="Q213">
        <v>1</v>
      </c>
      <c r="R213">
        <v>0</v>
      </c>
      <c r="S213">
        <v>0</v>
      </c>
      <c r="T213">
        <v>24649</v>
      </c>
      <c r="U213">
        <v>7.3447438332294421</v>
      </c>
      <c r="V213">
        <v>5.7574226422741903</v>
      </c>
      <c r="W213">
        <v>5.1489104651115012</v>
      </c>
      <c r="X213">
        <v>4.9524193919933301</v>
      </c>
      <c r="Y213" s="3">
        <v>1256.8316274390481</v>
      </c>
      <c r="Z213" s="3">
        <v>251.51937606283619</v>
      </c>
      <c r="AA213" s="3">
        <v>126.86523862203727</v>
      </c>
      <c r="AB213" s="3">
        <v>91.91350140056278</v>
      </c>
      <c r="AC213">
        <v>0</v>
      </c>
      <c r="AD213">
        <v>2</v>
      </c>
      <c r="AE213" s="6"/>
      <c r="AF213" s="1" t="s">
        <v>2</v>
      </c>
      <c r="AG213">
        <v>157</v>
      </c>
      <c r="AH213" s="189">
        <v>45654</v>
      </c>
      <c r="AI213">
        <f t="shared" si="869"/>
        <v>12</v>
      </c>
      <c r="AJ213">
        <v>157</v>
      </c>
      <c r="AK213">
        <v>0</v>
      </c>
      <c r="AL213">
        <v>2</v>
      </c>
      <c r="AM213">
        <v>0</v>
      </c>
      <c r="AN213">
        <v>0</v>
      </c>
      <c r="AO213">
        <v>1</v>
      </c>
      <c r="AP213">
        <v>0</v>
      </c>
      <c r="AQ213">
        <v>0</v>
      </c>
      <c r="AS213" s="37"/>
      <c r="AT213" s="37"/>
      <c r="AU213" s="6">
        <f t="shared" si="870"/>
        <v>0</v>
      </c>
      <c r="AV213" s="6">
        <f t="shared" si="871"/>
        <v>0</v>
      </c>
      <c r="AW213" s="6">
        <f t="shared" si="872"/>
        <v>0</v>
      </c>
      <c r="AX213" s="6">
        <f t="shared" si="873"/>
        <v>0</v>
      </c>
      <c r="AY213" s="193">
        <f t="shared" si="874"/>
        <v>5.6740334309306508</v>
      </c>
      <c r="AZ213" s="193">
        <f t="shared" si="875"/>
        <v>4.1745731882913786</v>
      </c>
      <c r="BA213" s="193">
        <f t="shared" si="876"/>
        <v>3.8150380693314694</v>
      </c>
      <c r="BB213" s="193">
        <f t="shared" si="877"/>
        <v>3.9040600573940507</v>
      </c>
      <c r="BC213" s="72">
        <f t="shared" si="878"/>
        <v>56312.210093717425</v>
      </c>
      <c r="BG213" s="3">
        <f t="shared" si="879"/>
        <v>7.1978489565648536</v>
      </c>
      <c r="BH213" s="6">
        <f t="shared" si="880"/>
        <v>0</v>
      </c>
      <c r="BI213" s="6">
        <f t="shared" si="881"/>
        <v>0</v>
      </c>
      <c r="BJ213" s="6">
        <f t="shared" si="882"/>
        <v>0</v>
      </c>
      <c r="BK213" s="193">
        <f t="shared" si="883"/>
        <v>5.6984502167649067</v>
      </c>
      <c r="BL213" s="193">
        <f t="shared" si="884"/>
        <v>4.1745731882913786</v>
      </c>
      <c r="BM213" s="193">
        <f t="shared" si="885"/>
        <v>3.8150380693314694</v>
      </c>
      <c r="BN213" s="193">
        <f t="shared" si="886"/>
        <v>3.9040600573940507</v>
      </c>
      <c r="BO213" s="72">
        <f t="shared" si="887"/>
        <v>56326.312816682963</v>
      </c>
      <c r="BS213" s="3">
        <f t="shared" si="888"/>
        <v>7.1978716348245833</v>
      </c>
      <c r="BT213" s="6">
        <f t="shared" si="889"/>
        <v>0</v>
      </c>
      <c r="BU213" s="6">
        <f t="shared" si="890"/>
        <v>0</v>
      </c>
      <c r="BV213" s="6">
        <f t="shared" si="891"/>
        <v>0</v>
      </c>
      <c r="BW213" s="193">
        <f t="shared" si="892"/>
        <v>5.6984502927632672</v>
      </c>
      <c r="BX213" s="193">
        <f t="shared" si="893"/>
        <v>4.1745731882913786</v>
      </c>
      <c r="BY213" s="193">
        <f t="shared" si="1018"/>
        <v>3.8150380693314694</v>
      </c>
      <c r="BZ213" s="193">
        <f t="shared" si="894"/>
        <v>3.9040600573940507</v>
      </c>
      <c r="CA213" s="72">
        <f t="shared" si="895"/>
        <v>56326.312816682963</v>
      </c>
      <c r="CE213" s="3">
        <f t="shared" si="896"/>
        <v>0</v>
      </c>
      <c r="CF213" s="6">
        <f t="shared" si="897"/>
        <v>5.7574226422741903</v>
      </c>
      <c r="CG213" s="6">
        <f t="shared" si="898"/>
        <v>0</v>
      </c>
      <c r="CH213" s="6">
        <f t="shared" si="899"/>
        <v>0</v>
      </c>
      <c r="CI213" s="193">
        <f t="shared" si="900"/>
        <v>5.6740334309306508</v>
      </c>
      <c r="CJ213" s="193">
        <f t="shared" si="901"/>
        <v>4.2594282364856531</v>
      </c>
      <c r="CK213" s="193">
        <f t="shared" si="1019"/>
        <v>3.8150380693314694</v>
      </c>
      <c r="CL213" s="193">
        <f t="shared" si="902"/>
        <v>3.9040600573940507</v>
      </c>
      <c r="CM213" s="72">
        <f t="shared" si="903"/>
        <v>56523.682564853014</v>
      </c>
      <c r="CQ213" s="3">
        <f t="shared" si="904"/>
        <v>0</v>
      </c>
      <c r="CR213" s="6">
        <f t="shared" si="905"/>
        <v>5.7574852590127188</v>
      </c>
      <c r="CS213" s="6">
        <f t="shared" si="906"/>
        <v>0</v>
      </c>
      <c r="CT213" s="6">
        <f t="shared" si="907"/>
        <v>0</v>
      </c>
      <c r="CU213" s="193">
        <f t="shared" si="908"/>
        <v>5.6740334309306508</v>
      </c>
      <c r="CV213" s="193">
        <f t="shared" si="909"/>
        <v>4.2594291212835307</v>
      </c>
      <c r="CW213" s="193">
        <f t="shared" si="1020"/>
        <v>3.8150380693314694</v>
      </c>
      <c r="CX213" s="193">
        <f t="shared" si="910"/>
        <v>3.9040600573940507</v>
      </c>
      <c r="CY213" s="72">
        <f t="shared" si="911"/>
        <v>56523.68477404736</v>
      </c>
      <c r="DC213" s="3">
        <f t="shared" si="912"/>
        <v>0</v>
      </c>
      <c r="DD213" s="6">
        <f t="shared" si="913"/>
        <v>0</v>
      </c>
      <c r="DE213" s="6">
        <f t="shared" si="914"/>
        <v>5.4063559883670766</v>
      </c>
      <c r="DF213" s="6">
        <f t="shared" si="915"/>
        <v>0</v>
      </c>
      <c r="DG213" s="193">
        <f t="shared" si="916"/>
        <v>5.6740334309306508</v>
      </c>
      <c r="DH213" s="193">
        <f t="shared" si="917"/>
        <v>4.1745731882913786</v>
      </c>
      <c r="DI213" s="193">
        <f t="shared" si="1021"/>
        <v>3.9275978822305651</v>
      </c>
      <c r="DJ213" s="193">
        <f t="shared" si="918"/>
        <v>3.9040600573940507</v>
      </c>
      <c r="DK213" s="72">
        <f t="shared" si="919"/>
        <v>56863.373874576944</v>
      </c>
      <c r="DO213" s="3">
        <f t="shared" si="920"/>
        <v>0</v>
      </c>
      <c r="DP213" s="6">
        <f t="shared" si="921"/>
        <v>0</v>
      </c>
      <c r="DQ213" s="6">
        <f t="shared" si="922"/>
        <v>5.1490099050286577</v>
      </c>
      <c r="DR213" s="6">
        <f t="shared" si="923"/>
        <v>0</v>
      </c>
      <c r="DS213" s="193">
        <f t="shared" si="924"/>
        <v>5.6740334309306508</v>
      </c>
      <c r="DT213" s="193">
        <f t="shared" si="925"/>
        <v>4.1745731882913786</v>
      </c>
      <c r="DU213" s="193">
        <f t="shared" si="1022"/>
        <v>3.9225176194914941</v>
      </c>
      <c r="DV213" s="193">
        <f t="shared" si="926"/>
        <v>3.9040600573940507</v>
      </c>
      <c r="DW213" s="72">
        <f t="shared" si="927"/>
        <v>56838.381856006672</v>
      </c>
      <c r="EA213" s="3">
        <f t="shared" si="928"/>
        <v>0</v>
      </c>
      <c r="EB213" s="6">
        <f t="shared" si="929"/>
        <v>0</v>
      </c>
      <c r="EC213" s="6">
        <f t="shared" si="930"/>
        <v>0</v>
      </c>
      <c r="ED213" s="6">
        <f t="shared" si="931"/>
        <v>14.85725817597999</v>
      </c>
      <c r="EE213" s="193">
        <f t="shared" si="932"/>
        <v>5.6740334309306508</v>
      </c>
      <c r="EF213" s="193">
        <f t="shared" si="933"/>
        <v>4.1745731882913786</v>
      </c>
      <c r="EG213" s="193">
        <f t="shared" si="1023"/>
        <v>3.8150380693314694</v>
      </c>
      <c r="EH213" s="193">
        <f t="shared" si="934"/>
        <v>4.166055608388584</v>
      </c>
      <c r="EI213" s="72">
        <f t="shared" si="935"/>
        <v>58176.552483593077</v>
      </c>
      <c r="EM213" s="3">
        <f t="shared" si="936"/>
        <v>0</v>
      </c>
      <c r="EN213" s="6">
        <f t="shared" si="937"/>
        <v>0</v>
      </c>
      <c r="EO213" s="6">
        <f t="shared" si="938"/>
        <v>0</v>
      </c>
      <c r="EP213" s="6">
        <f t="shared" si="939"/>
        <v>4.9525416225514762</v>
      </c>
      <c r="EQ213" s="193">
        <f t="shared" si="940"/>
        <v>5.6740334309306508</v>
      </c>
      <c r="ER213" s="193">
        <f t="shared" si="941"/>
        <v>4.1745731882913786</v>
      </c>
      <c r="ES213" s="193">
        <f t="shared" si="1024"/>
        <v>3.8150380693314694</v>
      </c>
      <c r="ET213" s="193">
        <f t="shared" si="942"/>
        <v>3.99922724312888</v>
      </c>
      <c r="EU213" s="72">
        <f t="shared" si="943"/>
        <v>56982.401265880719</v>
      </c>
      <c r="EY213" s="3">
        <f t="shared" si="944"/>
        <v>7.1978489565648536</v>
      </c>
      <c r="EZ213" s="6">
        <f t="shared" si="945"/>
        <v>5.7574226422741903</v>
      </c>
      <c r="FA213" s="6">
        <f t="shared" si="946"/>
        <v>5.4063559883670766</v>
      </c>
      <c r="FB213" s="6">
        <f t="shared" si="947"/>
        <v>14.85725817597999</v>
      </c>
      <c r="FC213" s="193">
        <f t="shared" si="948"/>
        <v>5.6984502167649067</v>
      </c>
      <c r="FD213" s="193">
        <f t="shared" si="949"/>
        <v>4.2594282364856531</v>
      </c>
      <c r="FE213" s="193">
        <f t="shared" si="1025"/>
        <v>3.9275978822305651</v>
      </c>
      <c r="FF213" s="193">
        <f t="shared" si="950"/>
        <v>4.166055608388584</v>
      </c>
      <c r="FG213" s="72">
        <f t="shared" si="951"/>
        <v>58981.343344448287</v>
      </c>
      <c r="FK213" s="3">
        <f t="shared" si="952"/>
        <v>7.3447665114891736</v>
      </c>
      <c r="FL213" s="6">
        <f t="shared" si="953"/>
        <v>5.7574852590127188</v>
      </c>
      <c r="FM213" s="6">
        <f t="shared" si="954"/>
        <v>5.1490099050286577</v>
      </c>
      <c r="FN213" s="6">
        <f t="shared" si="955"/>
        <v>4.9525416225514762</v>
      </c>
      <c r="FO213" s="193">
        <f t="shared" si="956"/>
        <v>5.6989424391022299</v>
      </c>
      <c r="FP213" s="193">
        <f t="shared" si="957"/>
        <v>4.2594291212835307</v>
      </c>
      <c r="FQ213" s="193">
        <f t="shared" si="1026"/>
        <v>3.9225176194914941</v>
      </c>
      <c r="FR213" s="193">
        <f t="shared" si="958"/>
        <v>3.99922724312888</v>
      </c>
      <c r="FS213" s="205">
        <f t="shared" si="959"/>
        <v>57745.57569261406</v>
      </c>
      <c r="FW213" s="3">
        <f t="shared" si="960"/>
        <v>8.4464554082138577</v>
      </c>
      <c r="FX213" s="6">
        <f t="shared" si="961"/>
        <v>6.5058875857698348</v>
      </c>
      <c r="FY213" s="6">
        <f t="shared" si="962"/>
        <v>6.3846489767382613</v>
      </c>
      <c r="FZ213" s="6">
        <f t="shared" si="963"/>
        <v>5.8438548825521295</v>
      </c>
      <c r="GA213" s="193">
        <f t="shared" si="964"/>
        <v>5.7026257607868862</v>
      </c>
      <c r="GB213" s="193">
        <f t="shared" si="965"/>
        <v>4.2699487944031906</v>
      </c>
      <c r="GC213" s="193">
        <f t="shared" si="1027"/>
        <v>3.9466781749326123</v>
      </c>
      <c r="GD213" s="193">
        <f t="shared" si="966"/>
        <v>4.0154328126023113</v>
      </c>
      <c r="GE213" s="72">
        <f t="shared" si="967"/>
        <v>58012.269077780591</v>
      </c>
      <c r="GI213" s="3">
        <f t="shared" si="968"/>
        <v>8.0792182165523876</v>
      </c>
      <c r="GJ213" s="6">
        <f t="shared" si="969"/>
        <v>6.3331649065016098</v>
      </c>
      <c r="GK213" s="6">
        <f t="shared" si="970"/>
        <v>5.6638015116226521</v>
      </c>
      <c r="GL213" s="6">
        <f t="shared" si="971"/>
        <v>5.4476613311926636</v>
      </c>
      <c r="GM213" s="193">
        <f t="shared" si="972"/>
        <v>5.7013994684450582</v>
      </c>
      <c r="GN213" s="193">
        <f t="shared" si="973"/>
        <v>4.2675307786475534</v>
      </c>
      <c r="GO213" s="193">
        <f t="shared" si="1028"/>
        <v>3.932654414488483</v>
      </c>
      <c r="GP213" s="193">
        <f t="shared" si="974"/>
        <v>4.008261752956864</v>
      </c>
      <c r="GQ213" s="72">
        <f t="shared" si="975"/>
        <v>57883.370352826598</v>
      </c>
      <c r="GU213" s="3">
        <f t="shared" si="976"/>
        <v>9.5481669831982749</v>
      </c>
      <c r="GV213" s="6">
        <f t="shared" si="977"/>
        <v>6.9089071707290284</v>
      </c>
      <c r="GW213" s="6">
        <f t="shared" si="978"/>
        <v>6.6935836046449522</v>
      </c>
      <c r="GX213" s="6">
        <f t="shared" si="979"/>
        <v>6.1905242399916629</v>
      </c>
      <c r="GY213" s="193">
        <f t="shared" si="980"/>
        <v>5.7062956407899197</v>
      </c>
      <c r="GZ213" s="193">
        <f t="shared" si="981"/>
        <v>4.2755681969354802</v>
      </c>
      <c r="HA213" s="193">
        <f t="shared" si="1029"/>
        <v>3.952628672229725</v>
      </c>
      <c r="HB213" s="193">
        <f t="shared" si="982"/>
        <v>4.0216655813115469</v>
      </c>
      <c r="HC213" s="205">
        <f t="shared" si="983"/>
        <v>58103.746701606309</v>
      </c>
      <c r="HG213" s="3">
        <f t="shared" si="785"/>
        <v>8.4464554082138577</v>
      </c>
      <c r="HH213" s="6">
        <f t="shared" si="786"/>
        <v>0</v>
      </c>
      <c r="HI213" s="6">
        <f t="shared" si="787"/>
        <v>0</v>
      </c>
      <c r="HJ213" s="6">
        <f t="shared" si="788"/>
        <v>0</v>
      </c>
      <c r="HK213" s="193">
        <f t="shared" si="984"/>
        <v>5.7026257607868862</v>
      </c>
      <c r="HL213" s="193">
        <f t="shared" si="984"/>
        <v>4.1745731882913786</v>
      </c>
      <c r="HM213" s="193">
        <f t="shared" si="984"/>
        <v>3.8150380693314694</v>
      </c>
      <c r="HN213" s="193">
        <f t="shared" si="984"/>
        <v>3.9040600573940507</v>
      </c>
      <c r="HO213" s="212">
        <f t="shared" si="985"/>
        <v>56328.724893975988</v>
      </c>
      <c r="HS213" s="3">
        <f t="shared" si="789"/>
        <v>8.0792182165523876</v>
      </c>
      <c r="HT213" s="6">
        <f t="shared" si="790"/>
        <v>0</v>
      </c>
      <c r="HU213" s="6">
        <f t="shared" si="791"/>
        <v>0</v>
      </c>
      <c r="HV213" s="6">
        <f t="shared" si="792"/>
        <v>0</v>
      </c>
      <c r="HW213" s="193">
        <f t="shared" si="986"/>
        <v>5.7013994684450582</v>
      </c>
      <c r="HX213" s="193">
        <f t="shared" si="986"/>
        <v>4.1745731882913786</v>
      </c>
      <c r="HY213" s="193">
        <f t="shared" si="986"/>
        <v>3.8150380693314694</v>
      </c>
      <c r="HZ213" s="193">
        <f t="shared" si="986"/>
        <v>3.9040600573940507</v>
      </c>
      <c r="IA213" s="212">
        <f t="shared" si="987"/>
        <v>56328.016493674259</v>
      </c>
      <c r="IE213" s="3">
        <f t="shared" si="794"/>
        <v>9.5481669831982749</v>
      </c>
      <c r="IF213" s="6">
        <f t="shared" si="795"/>
        <v>0</v>
      </c>
      <c r="IG213" s="6">
        <f t="shared" si="796"/>
        <v>0</v>
      </c>
      <c r="IH213" s="6">
        <f t="shared" si="797"/>
        <v>0</v>
      </c>
      <c r="II213" s="193">
        <f t="shared" si="988"/>
        <v>5.7062956407899197</v>
      </c>
      <c r="IJ213" s="193">
        <f t="shared" si="988"/>
        <v>4.1745731882913786</v>
      </c>
      <c r="IK213" s="193">
        <f t="shared" si="988"/>
        <v>3.8150380693314694</v>
      </c>
      <c r="IL213" s="193">
        <f t="shared" si="988"/>
        <v>3.9040600573940507</v>
      </c>
      <c r="IM213" s="205">
        <f t="shared" si="989"/>
        <v>56330.844950738974</v>
      </c>
      <c r="IQ213" s="3">
        <f t="shared" si="799"/>
        <v>0</v>
      </c>
      <c r="IR213" s="6">
        <f t="shared" si="800"/>
        <v>6.5058875857698348</v>
      </c>
      <c r="IS213" s="6">
        <f t="shared" si="801"/>
        <v>0</v>
      </c>
      <c r="IT213" s="6">
        <f t="shared" si="802"/>
        <v>0</v>
      </c>
      <c r="IU213" s="193">
        <f t="shared" si="990"/>
        <v>5.6740334309306508</v>
      </c>
      <c r="IV213" s="193">
        <f t="shared" si="990"/>
        <v>4.2699487944031906</v>
      </c>
      <c r="IW213" s="193">
        <f t="shared" si="990"/>
        <v>3.8150380693314694</v>
      </c>
      <c r="IX213" s="193">
        <f t="shared" si="990"/>
        <v>3.9040600573940507</v>
      </c>
      <c r="IY213" s="212">
        <f t="shared" si="991"/>
        <v>56549.956766541749</v>
      </c>
      <c r="JC213" s="3">
        <f t="shared" si="804"/>
        <v>0</v>
      </c>
      <c r="JD213" s="6">
        <f t="shared" si="805"/>
        <v>6.3331649065016098</v>
      </c>
      <c r="JE213" s="6">
        <f t="shared" si="806"/>
        <v>0</v>
      </c>
      <c r="JF213" s="6">
        <f t="shared" si="807"/>
        <v>0</v>
      </c>
      <c r="JG213" s="193">
        <f t="shared" si="992"/>
        <v>5.6740334309306508</v>
      </c>
      <c r="JH213" s="193">
        <f t="shared" si="992"/>
        <v>4.2675307786475534</v>
      </c>
      <c r="JI213" s="193">
        <f t="shared" si="992"/>
        <v>3.8150380693314694</v>
      </c>
      <c r="JJ213" s="193">
        <f t="shared" si="992"/>
        <v>3.9040600573940507</v>
      </c>
      <c r="JK213" s="212">
        <f t="shared" si="993"/>
        <v>56543.916896406423</v>
      </c>
      <c r="JO213" s="3">
        <f t="shared" si="809"/>
        <v>0</v>
      </c>
      <c r="JP213" s="6">
        <f t="shared" si="810"/>
        <v>6.9089071707290284</v>
      </c>
      <c r="JQ213" s="6">
        <f t="shared" si="811"/>
        <v>0</v>
      </c>
      <c r="JR213" s="6">
        <f t="shared" si="812"/>
        <v>0</v>
      </c>
      <c r="JS213" s="193">
        <f t="shared" si="994"/>
        <v>5.6740334309306508</v>
      </c>
      <c r="JT213" s="193">
        <f t="shared" si="994"/>
        <v>4.2755681969354802</v>
      </c>
      <c r="JU213" s="193">
        <f t="shared" si="994"/>
        <v>3.8150380693314694</v>
      </c>
      <c r="JV213" s="193">
        <f t="shared" si="994"/>
        <v>3.9040600573940507</v>
      </c>
      <c r="JW213" s="205">
        <f t="shared" si="995"/>
        <v>56563.995751669187</v>
      </c>
      <c r="KA213" s="3">
        <f t="shared" si="814"/>
        <v>0</v>
      </c>
      <c r="KB213" s="6">
        <f t="shared" si="815"/>
        <v>0</v>
      </c>
      <c r="KC213" s="6">
        <f t="shared" si="816"/>
        <v>6.3846489767382613</v>
      </c>
      <c r="KD213" s="6">
        <f t="shared" si="817"/>
        <v>0</v>
      </c>
      <c r="KE213" s="193">
        <f t="shared" si="996"/>
        <v>5.6740334309306508</v>
      </c>
      <c r="KF213" s="193">
        <f t="shared" si="996"/>
        <v>4.1745731882913786</v>
      </c>
      <c r="KG213" s="193">
        <f t="shared" si="996"/>
        <v>3.9466781749326123</v>
      </c>
      <c r="KH213" s="193">
        <f t="shared" si="996"/>
        <v>3.9040600573940507</v>
      </c>
      <c r="KI213" s="212">
        <f t="shared" si="997"/>
        <v>56957.336300861214</v>
      </c>
      <c r="KM213" s="3">
        <f t="shared" si="819"/>
        <v>0</v>
      </c>
      <c r="KN213" s="6">
        <f t="shared" si="820"/>
        <v>0</v>
      </c>
      <c r="KO213" s="6">
        <f t="shared" si="821"/>
        <v>5.6638015116226521</v>
      </c>
      <c r="KP213" s="6">
        <f t="shared" si="822"/>
        <v>0</v>
      </c>
      <c r="KQ213" s="193">
        <f t="shared" si="998"/>
        <v>5.6740334309306508</v>
      </c>
      <c r="KR213" s="193">
        <f t="shared" si="998"/>
        <v>4.1745731882913786</v>
      </c>
      <c r="KS213" s="193">
        <f t="shared" si="998"/>
        <v>3.932654414488483</v>
      </c>
      <c r="KT213" s="193">
        <f t="shared" si="998"/>
        <v>3.9040600573940507</v>
      </c>
      <c r="KU213" s="212">
        <f t="shared" si="999"/>
        <v>56888.260064791524</v>
      </c>
      <c r="KY213" s="3">
        <f t="shared" si="824"/>
        <v>0</v>
      </c>
      <c r="KZ213" s="6">
        <f t="shared" si="825"/>
        <v>0</v>
      </c>
      <c r="LA213" s="6">
        <f t="shared" si="826"/>
        <v>6.6935836046449522</v>
      </c>
      <c r="LB213" s="6">
        <f t="shared" si="827"/>
        <v>0</v>
      </c>
      <c r="LC213" s="193">
        <f t="shared" si="1000"/>
        <v>5.6740334309306508</v>
      </c>
      <c r="LD213" s="193">
        <f t="shared" si="1000"/>
        <v>4.1745731882913786</v>
      </c>
      <c r="LE213" s="193">
        <f t="shared" si="1000"/>
        <v>3.952628672229725</v>
      </c>
      <c r="LF213" s="193">
        <f t="shared" si="1000"/>
        <v>3.9040600573940507</v>
      </c>
      <c r="LG213" s="205">
        <f t="shared" si="1001"/>
        <v>56986.671750015164</v>
      </c>
      <c r="LK213" s="3">
        <f t="shared" si="829"/>
        <v>0</v>
      </c>
      <c r="LL213" s="6">
        <f t="shared" si="830"/>
        <v>0</v>
      </c>
      <c r="LM213" s="6">
        <f t="shared" si="831"/>
        <v>0</v>
      </c>
      <c r="LN213" s="6">
        <f t="shared" si="832"/>
        <v>5.8438548825521295</v>
      </c>
      <c r="LO213" s="193">
        <f t="shared" si="1002"/>
        <v>5.6740334309306508</v>
      </c>
      <c r="LP213" s="193">
        <f t="shared" si="1002"/>
        <v>4.1745731882913786</v>
      </c>
      <c r="LQ213" s="193">
        <f t="shared" si="1002"/>
        <v>3.8150380693314694</v>
      </c>
      <c r="LR213" s="193">
        <f t="shared" si="1002"/>
        <v>4.0154328126023113</v>
      </c>
      <c r="LS213" s="212">
        <f t="shared" si="1003"/>
        <v>57097.317101290835</v>
      </c>
      <c r="LW213" s="3">
        <f t="shared" si="834"/>
        <v>0</v>
      </c>
      <c r="LX213" s="6">
        <f t="shared" si="835"/>
        <v>0</v>
      </c>
      <c r="LY213" s="6">
        <f t="shared" si="836"/>
        <v>0</v>
      </c>
      <c r="LZ213" s="6">
        <f t="shared" si="837"/>
        <v>5.4476613311926636</v>
      </c>
      <c r="MA213" s="193">
        <f t="shared" si="1004"/>
        <v>5.6740334309306508</v>
      </c>
      <c r="MB213" s="193">
        <f t="shared" si="1004"/>
        <v>4.1745731882913786</v>
      </c>
      <c r="MC213" s="193">
        <f t="shared" si="1004"/>
        <v>3.8150380693314694</v>
      </c>
      <c r="MD213" s="193">
        <f t="shared" si="1004"/>
        <v>4.008261752956864</v>
      </c>
      <c r="ME213" s="212">
        <f t="shared" si="1005"/>
        <v>57046.437611393194</v>
      </c>
      <c r="MI213" s="3">
        <f t="shared" si="839"/>
        <v>0</v>
      </c>
      <c r="MJ213" s="6">
        <f t="shared" si="840"/>
        <v>0</v>
      </c>
      <c r="MK213" s="6">
        <f t="shared" si="841"/>
        <v>0</v>
      </c>
      <c r="ML213" s="6">
        <f t="shared" si="842"/>
        <v>6.1905242399916629</v>
      </c>
      <c r="MM213" s="193">
        <f t="shared" si="1006"/>
        <v>5.6740334309306508</v>
      </c>
      <c r="MN213" s="193">
        <f t="shared" si="1006"/>
        <v>4.1745731882913786</v>
      </c>
      <c r="MO213" s="193">
        <f t="shared" si="1006"/>
        <v>3.8150380693314694</v>
      </c>
      <c r="MP213" s="193">
        <f t="shared" si="1006"/>
        <v>4.0216655813115469</v>
      </c>
      <c r="MQ213" s="205">
        <f t="shared" si="1007"/>
        <v>57141.576169305867</v>
      </c>
      <c r="MT213" s="3">
        <f t="shared" si="844"/>
        <v>6.9775066415679694</v>
      </c>
      <c r="MU213" s="6">
        <f t="shared" si="845"/>
        <v>5.7574226422741903</v>
      </c>
      <c r="MV213" s="6">
        <f t="shared" si="846"/>
        <v>5.9212470348782258</v>
      </c>
      <c r="MW213" s="6">
        <f t="shared" si="847"/>
        <v>5.9429032703919962</v>
      </c>
      <c r="MX213" s="193">
        <f t="shared" si="1008"/>
        <v>5.6977115427620495</v>
      </c>
      <c r="MY213" s="193">
        <f t="shared" si="1008"/>
        <v>4.2594282364856531</v>
      </c>
      <c r="MZ213" s="193">
        <f t="shared" si="1008"/>
        <v>3.9376855068118428</v>
      </c>
      <c r="NA213" s="193">
        <f t="shared" si="1008"/>
        <v>4.0172175712097467</v>
      </c>
      <c r="NB213" s="212">
        <f t="shared" si="1009"/>
        <v>57950.147922529773</v>
      </c>
      <c r="NF213" s="3">
        <f t="shared" si="849"/>
        <v>6.9775066415679685</v>
      </c>
      <c r="NG213" s="6">
        <f t="shared" si="850"/>
        <v>0</v>
      </c>
      <c r="NH213" s="6">
        <f t="shared" si="851"/>
        <v>0</v>
      </c>
      <c r="NI213" s="6">
        <f t="shared" si="852"/>
        <v>0</v>
      </c>
      <c r="NJ213" s="193">
        <f t="shared" si="1010"/>
        <v>5.6977115427620495</v>
      </c>
      <c r="NK213" s="193">
        <f t="shared" si="1010"/>
        <v>4.1745731882913786</v>
      </c>
      <c r="NL213" s="193">
        <f t="shared" si="1010"/>
        <v>3.8150380693314694</v>
      </c>
      <c r="NM213" s="193">
        <f t="shared" si="1010"/>
        <v>3.9040600573940507</v>
      </c>
      <c r="NN213" s="212">
        <f t="shared" si="1011"/>
        <v>56325.88611925568</v>
      </c>
      <c r="NR213" s="3">
        <f t="shared" si="854"/>
        <v>0</v>
      </c>
      <c r="NS213" s="6">
        <f t="shared" si="855"/>
        <v>5.7574226422741903</v>
      </c>
      <c r="NT213" s="6">
        <f t="shared" si="856"/>
        <v>0</v>
      </c>
      <c r="NU213" s="6">
        <f t="shared" si="857"/>
        <v>0</v>
      </c>
      <c r="NV213" s="193">
        <f t="shared" si="1012"/>
        <v>5.6740334309306508</v>
      </c>
      <c r="NW213" s="193">
        <f t="shared" si="1012"/>
        <v>4.2594282364856531</v>
      </c>
      <c r="NX213" s="193">
        <f t="shared" si="1012"/>
        <v>3.8150380693314694</v>
      </c>
      <c r="NY213" s="193">
        <f t="shared" si="1012"/>
        <v>3.9040600573940507</v>
      </c>
      <c r="NZ213" s="212">
        <f t="shared" si="1013"/>
        <v>56523.682564853014</v>
      </c>
      <c r="OD213" s="3">
        <f t="shared" si="859"/>
        <v>0</v>
      </c>
      <c r="OE213" s="6">
        <f t="shared" si="860"/>
        <v>0</v>
      </c>
      <c r="OF213" s="6">
        <f t="shared" si="861"/>
        <v>5.9212470348782258</v>
      </c>
      <c r="OG213" s="6">
        <f t="shared" si="862"/>
        <v>0</v>
      </c>
      <c r="OH213" s="193">
        <f t="shared" si="1014"/>
        <v>5.6740334309306508</v>
      </c>
      <c r="OI213" s="193">
        <f t="shared" si="1014"/>
        <v>4.1745731882913786</v>
      </c>
      <c r="OJ213" s="193">
        <f t="shared" si="1014"/>
        <v>3.9376855068118428</v>
      </c>
      <c r="OK213" s="193">
        <f t="shared" si="1014"/>
        <v>3.9040600573940507</v>
      </c>
      <c r="OL213" s="212">
        <f t="shared" si="1015"/>
        <v>56913.03185936885</v>
      </c>
      <c r="OP213" s="3">
        <f t="shared" si="864"/>
        <v>0</v>
      </c>
      <c r="OQ213" s="6">
        <f t="shared" si="865"/>
        <v>0</v>
      </c>
      <c r="OR213" s="6">
        <f t="shared" si="866"/>
        <v>0</v>
      </c>
      <c r="OS213" s="6">
        <f t="shared" si="867"/>
        <v>5.9429032703919962</v>
      </c>
      <c r="OT213" s="193">
        <f t="shared" si="1016"/>
        <v>5.6740334309306508</v>
      </c>
      <c r="OU213" s="193">
        <f t="shared" si="1016"/>
        <v>4.1745731882913786</v>
      </c>
      <c r="OV213" s="193">
        <f t="shared" si="1016"/>
        <v>3.8150380693314694</v>
      </c>
      <c r="OW213" s="193">
        <f t="shared" si="1016"/>
        <v>4.0172175712097467</v>
      </c>
      <c r="OX213" s="232">
        <f t="shared" si="1017"/>
        <v>57109.987219079208</v>
      </c>
    </row>
    <row r="214" spans="1:414" x14ac:dyDescent="0.2">
      <c r="A214" t="s">
        <v>3</v>
      </c>
      <c r="B214" s="81">
        <v>45297</v>
      </c>
      <c r="C214">
        <v>106</v>
      </c>
      <c r="D214">
        <v>11.586522337592502</v>
      </c>
      <c r="E214">
        <v>1</v>
      </c>
      <c r="F214">
        <v>0</v>
      </c>
      <c r="G214">
        <v>0</v>
      </c>
      <c r="H214">
        <v>0</v>
      </c>
      <c r="I214">
        <v>0</v>
      </c>
      <c r="J214">
        <v>0</v>
      </c>
      <c r="K214">
        <v>0</v>
      </c>
      <c r="L214">
        <v>0</v>
      </c>
      <c r="M214">
        <v>0</v>
      </c>
      <c r="N214">
        <v>0</v>
      </c>
      <c r="O214">
        <v>0</v>
      </c>
      <c r="P214">
        <v>0</v>
      </c>
      <c r="Q214">
        <v>0</v>
      </c>
      <c r="R214">
        <v>1</v>
      </c>
      <c r="S214">
        <v>0</v>
      </c>
      <c r="T214">
        <v>11236</v>
      </c>
      <c r="U214">
        <v>8.2061749735151892</v>
      </c>
      <c r="V214">
        <v>6.6038620064326992</v>
      </c>
      <c r="W214">
        <v>5.9527313066709375</v>
      </c>
      <c r="X214">
        <v>5.5673227312433449</v>
      </c>
      <c r="Y214" s="3">
        <v>3372.2959063585022</v>
      </c>
      <c r="Z214" s="3">
        <v>672.92753484310367</v>
      </c>
      <c r="AA214" s="3">
        <v>339.42443594845628</v>
      </c>
      <c r="AB214" s="3">
        <v>212.12899870774328</v>
      </c>
      <c r="AC214">
        <v>0</v>
      </c>
      <c r="AD214">
        <v>1</v>
      </c>
      <c r="AE214" s="6"/>
      <c r="AF214" s="1" t="s">
        <v>2</v>
      </c>
      <c r="AG214">
        <v>106</v>
      </c>
      <c r="AH214" s="189">
        <v>45297</v>
      </c>
      <c r="AI214">
        <f t="shared" si="869"/>
        <v>1</v>
      </c>
      <c r="AJ214">
        <v>106</v>
      </c>
      <c r="AK214">
        <v>0</v>
      </c>
      <c r="AL214">
        <v>1</v>
      </c>
      <c r="AM214">
        <v>0</v>
      </c>
      <c r="AN214">
        <v>0</v>
      </c>
      <c r="AO214">
        <v>0</v>
      </c>
      <c r="AP214">
        <v>1</v>
      </c>
      <c r="AQ214">
        <v>0</v>
      </c>
      <c r="AS214" s="37"/>
      <c r="AT214" s="37"/>
      <c r="AU214" s="6">
        <f t="shared" si="870"/>
        <v>0</v>
      </c>
      <c r="AV214" s="6">
        <f t="shared" si="871"/>
        <v>0</v>
      </c>
      <c r="AW214" s="6">
        <f t="shared" si="872"/>
        <v>0</v>
      </c>
      <c r="AX214" s="6">
        <f t="shared" si="873"/>
        <v>0</v>
      </c>
      <c r="AY214" s="193">
        <f t="shared" si="874"/>
        <v>5.6740334309306508</v>
      </c>
      <c r="AZ214" s="193">
        <f t="shared" si="875"/>
        <v>4.1745731882913786</v>
      </c>
      <c r="BA214" s="193">
        <f t="shared" si="876"/>
        <v>3.8150380693314694</v>
      </c>
      <c r="BB214" s="193">
        <f t="shared" si="877"/>
        <v>3.9040600573940507</v>
      </c>
      <c r="BC214" s="72">
        <f t="shared" si="878"/>
        <v>56312.210093717425</v>
      </c>
      <c r="BG214" s="3">
        <f t="shared" si="879"/>
        <v>8.0420514740448859</v>
      </c>
      <c r="BH214" s="6">
        <f t="shared" si="880"/>
        <v>0</v>
      </c>
      <c r="BI214" s="6">
        <f t="shared" si="881"/>
        <v>0</v>
      </c>
      <c r="BJ214" s="6">
        <f t="shared" si="882"/>
        <v>0</v>
      </c>
      <c r="BK214" s="193">
        <f t="shared" si="883"/>
        <v>5.7012752760111658</v>
      </c>
      <c r="BL214" s="193">
        <f t="shared" si="884"/>
        <v>4.1745731882913786</v>
      </c>
      <c r="BM214" s="193">
        <f t="shared" si="885"/>
        <v>3.8150380693314694</v>
      </c>
      <c r="BN214" s="193">
        <f t="shared" si="886"/>
        <v>3.9040600573940507</v>
      </c>
      <c r="BO214" s="72">
        <f t="shared" si="887"/>
        <v>56327.944751117109</v>
      </c>
      <c r="BS214" s="3">
        <f t="shared" si="888"/>
        <v>8.0420768121331374</v>
      </c>
      <c r="BT214" s="6">
        <f t="shared" si="889"/>
        <v>0</v>
      </c>
      <c r="BU214" s="6">
        <f t="shared" si="890"/>
        <v>0</v>
      </c>
      <c r="BV214" s="6">
        <f t="shared" si="891"/>
        <v>0</v>
      </c>
      <c r="BW214" s="193">
        <f t="shared" si="892"/>
        <v>5.7012753606834812</v>
      </c>
      <c r="BX214" s="193">
        <f t="shared" si="893"/>
        <v>4.1745731882913786</v>
      </c>
      <c r="BY214" s="193">
        <f t="shared" si="1018"/>
        <v>3.8150380693314694</v>
      </c>
      <c r="BZ214" s="193">
        <f t="shared" si="894"/>
        <v>3.9040600573940507</v>
      </c>
      <c r="CA214" s="72">
        <f t="shared" si="895"/>
        <v>56327.944751117109</v>
      </c>
      <c r="CE214" s="3">
        <f t="shared" si="896"/>
        <v>0</v>
      </c>
      <c r="CF214" s="6">
        <f t="shared" si="897"/>
        <v>6.6038620064326992</v>
      </c>
      <c r="CG214" s="6">
        <f t="shared" si="898"/>
        <v>0</v>
      </c>
      <c r="CH214" s="6">
        <f t="shared" si="899"/>
        <v>0</v>
      </c>
      <c r="CI214" s="193">
        <f t="shared" si="900"/>
        <v>5.6740334309306508</v>
      </c>
      <c r="CJ214" s="193">
        <f t="shared" si="901"/>
        <v>4.2713177841593852</v>
      </c>
      <c r="CK214" s="193">
        <f t="shared" si="1019"/>
        <v>3.8150380693314694</v>
      </c>
      <c r="CL214" s="193">
        <f t="shared" si="902"/>
        <v>3.9040600573940507</v>
      </c>
      <c r="CM214" s="72">
        <f t="shared" si="903"/>
        <v>56553.376600324045</v>
      </c>
      <c r="CQ214" s="3">
        <f t="shared" si="904"/>
        <v>0</v>
      </c>
      <c r="CR214" s="6">
        <f t="shared" si="905"/>
        <v>6.6039338289001863</v>
      </c>
      <c r="CS214" s="6">
        <f t="shared" si="906"/>
        <v>0</v>
      </c>
      <c r="CT214" s="6">
        <f t="shared" si="907"/>
        <v>0</v>
      </c>
      <c r="CU214" s="193">
        <f t="shared" si="908"/>
        <v>5.6740334309306508</v>
      </c>
      <c r="CV214" s="193">
        <f t="shared" si="909"/>
        <v>4.2713187870425928</v>
      </c>
      <c r="CW214" s="193">
        <f t="shared" si="1020"/>
        <v>3.8150380693314694</v>
      </c>
      <c r="CX214" s="193">
        <f t="shared" si="910"/>
        <v>3.9040600573940507</v>
      </c>
      <c r="CY214" s="72">
        <f t="shared" si="911"/>
        <v>56553.379105673448</v>
      </c>
      <c r="DC214" s="3">
        <f t="shared" si="912"/>
        <v>0</v>
      </c>
      <c r="DD214" s="6">
        <f t="shared" si="913"/>
        <v>0</v>
      </c>
      <c r="DE214" s="6">
        <f t="shared" si="914"/>
        <v>6.2503678720044844</v>
      </c>
      <c r="DF214" s="6">
        <f t="shared" si="915"/>
        <v>0</v>
      </c>
      <c r="DG214" s="193">
        <f t="shared" si="916"/>
        <v>5.6740334309306508</v>
      </c>
      <c r="DH214" s="193">
        <f t="shared" si="917"/>
        <v>4.1745731882913786</v>
      </c>
      <c r="DI214" s="193">
        <f t="shared" si="1021"/>
        <v>3.9440806586793724</v>
      </c>
      <c r="DJ214" s="193">
        <f t="shared" si="918"/>
        <v>3.9040600573940507</v>
      </c>
      <c r="DK214" s="72">
        <f t="shared" si="919"/>
        <v>56944.535500324389</v>
      </c>
      <c r="DO214" s="3">
        <f t="shared" si="920"/>
        <v>0</v>
      </c>
      <c r="DP214" s="6">
        <f t="shared" si="921"/>
        <v>0</v>
      </c>
      <c r="DQ214" s="6">
        <f t="shared" si="922"/>
        <v>5.9528462706253515</v>
      </c>
      <c r="DR214" s="6">
        <f t="shared" si="923"/>
        <v>0</v>
      </c>
      <c r="DS214" s="193">
        <f t="shared" si="924"/>
        <v>5.6740334309306508</v>
      </c>
      <c r="DT214" s="193">
        <f t="shared" si="925"/>
        <v>4.1745731882913786</v>
      </c>
      <c r="DU214" s="193">
        <f t="shared" si="1022"/>
        <v>3.9383012899172387</v>
      </c>
      <c r="DV214" s="193">
        <f t="shared" si="926"/>
        <v>3.9040600573940507</v>
      </c>
      <c r="DW214" s="72">
        <f t="shared" si="927"/>
        <v>56916.064556602927</v>
      </c>
      <c r="EA214" s="3">
        <f t="shared" si="928"/>
        <v>0</v>
      </c>
      <c r="EB214" s="6">
        <f t="shared" si="929"/>
        <v>0</v>
      </c>
      <c r="EC214" s="6">
        <f t="shared" si="930"/>
        <v>0</v>
      </c>
      <c r="ED214" s="6">
        <f t="shared" si="931"/>
        <v>16.701968193730035</v>
      </c>
      <c r="EE214" s="193">
        <f t="shared" si="932"/>
        <v>5.6740334309306508</v>
      </c>
      <c r="EF214" s="193">
        <f t="shared" si="933"/>
        <v>4.1745731882913786</v>
      </c>
      <c r="EG214" s="193">
        <f t="shared" si="1023"/>
        <v>3.8150380693314694</v>
      </c>
      <c r="EH214" s="193">
        <f t="shared" si="934"/>
        <v>4.194271369080516</v>
      </c>
      <c r="EI214" s="72">
        <f t="shared" si="935"/>
        <v>58380.979810710567</v>
      </c>
      <c r="EM214" s="3">
        <f t="shared" si="936"/>
        <v>0</v>
      </c>
      <c r="EN214" s="6">
        <f t="shared" si="937"/>
        <v>0</v>
      </c>
      <c r="EO214" s="6">
        <f t="shared" si="938"/>
        <v>0</v>
      </c>
      <c r="EP214" s="6">
        <f t="shared" si="939"/>
        <v>5.5674601382177862</v>
      </c>
      <c r="EQ214" s="193">
        <f t="shared" si="940"/>
        <v>5.6740334309306508</v>
      </c>
      <c r="ER214" s="193">
        <f t="shared" si="941"/>
        <v>4.1745731882913786</v>
      </c>
      <c r="ES214" s="193">
        <f t="shared" si="1024"/>
        <v>3.8150380693314694</v>
      </c>
      <c r="ET214" s="193">
        <f t="shared" si="942"/>
        <v>4.0104355270942715</v>
      </c>
      <c r="EU214" s="72">
        <f t="shared" si="943"/>
        <v>57061.855997385683</v>
      </c>
      <c r="EY214" s="3">
        <f t="shared" si="944"/>
        <v>8.0420514740448859</v>
      </c>
      <c r="EZ214" s="6">
        <f t="shared" si="945"/>
        <v>6.6038620064326992</v>
      </c>
      <c r="FA214" s="6">
        <f t="shared" si="946"/>
        <v>6.2503678720044844</v>
      </c>
      <c r="FB214" s="6">
        <f t="shared" si="947"/>
        <v>16.701968193730035</v>
      </c>
      <c r="FC214" s="193">
        <f t="shared" si="948"/>
        <v>5.7012752760111658</v>
      </c>
      <c r="FD214" s="193">
        <f t="shared" si="949"/>
        <v>4.2713177841593852</v>
      </c>
      <c r="FE214" s="193">
        <f t="shared" si="1025"/>
        <v>3.9440806586793724</v>
      </c>
      <c r="FF214" s="193">
        <f t="shared" si="950"/>
        <v>4.194271369080516</v>
      </c>
      <c r="FG214" s="72">
        <f t="shared" si="951"/>
        <v>59305.935687860445</v>
      </c>
      <c r="FK214" s="3">
        <f t="shared" si="952"/>
        <v>8.2062003116034425</v>
      </c>
      <c r="FL214" s="6">
        <f t="shared" si="953"/>
        <v>6.6039338289001863</v>
      </c>
      <c r="FM214" s="6">
        <f t="shared" si="954"/>
        <v>5.9528462706253515</v>
      </c>
      <c r="FN214" s="6">
        <f t="shared" si="955"/>
        <v>5.5674601382177862</v>
      </c>
      <c r="FO214" s="193">
        <f t="shared" si="956"/>
        <v>5.7018236619789464</v>
      </c>
      <c r="FP214" s="193">
        <f t="shared" si="957"/>
        <v>4.2713187870425928</v>
      </c>
      <c r="FQ214" s="193">
        <f t="shared" si="1026"/>
        <v>3.9383012899172387</v>
      </c>
      <c r="FR214" s="193">
        <f t="shared" si="958"/>
        <v>4.0104355270942715</v>
      </c>
      <c r="FS214" s="205">
        <f t="shared" si="959"/>
        <v>57937.25920353095</v>
      </c>
      <c r="FW214" s="3">
        <f t="shared" si="960"/>
        <v>9.4371012195424662</v>
      </c>
      <c r="FX214" s="6">
        <f t="shared" si="961"/>
        <v>7.4623640672689495</v>
      </c>
      <c r="FY214" s="6">
        <f t="shared" si="962"/>
        <v>7.3813868202719624</v>
      </c>
      <c r="FZ214" s="6">
        <f t="shared" si="963"/>
        <v>6.569440822867147</v>
      </c>
      <c r="GA214" s="193">
        <f t="shared" si="964"/>
        <v>5.7059262826276171</v>
      </c>
      <c r="GB214" s="193">
        <f t="shared" si="965"/>
        <v>4.2832340843883694</v>
      </c>
      <c r="GC214" s="193">
        <f t="shared" si="1027"/>
        <v>3.9657508771046603</v>
      </c>
      <c r="GD214" s="193">
        <f t="shared" si="966"/>
        <v>4.0284339790894208</v>
      </c>
      <c r="GE214" s="72">
        <f t="shared" si="967"/>
        <v>58238.224764458879</v>
      </c>
      <c r="GI214" s="3">
        <f t="shared" si="968"/>
        <v>9.0267924708667096</v>
      </c>
      <c r="GJ214" s="6">
        <f t="shared" si="969"/>
        <v>7.26424820707597</v>
      </c>
      <c r="GK214" s="6">
        <f t="shared" si="970"/>
        <v>6.5480044373380322</v>
      </c>
      <c r="GL214" s="6">
        <f t="shared" si="971"/>
        <v>6.1240550043676798</v>
      </c>
      <c r="GM214" s="193">
        <f t="shared" si="972"/>
        <v>5.7045605835927216</v>
      </c>
      <c r="GN214" s="193">
        <f t="shared" si="973"/>
        <v>4.2804967453765173</v>
      </c>
      <c r="GO214" s="193">
        <f t="shared" si="1028"/>
        <v>3.9498290321525062</v>
      </c>
      <c r="GP214" s="193">
        <f t="shared" si="974"/>
        <v>4.0204735371693809</v>
      </c>
      <c r="GQ214" s="72">
        <f t="shared" si="975"/>
        <v>58092.676860171574</v>
      </c>
      <c r="GU214" s="3">
        <f t="shared" si="976"/>
        <v>10.668027465569747</v>
      </c>
      <c r="GV214" s="6">
        <f t="shared" si="977"/>
        <v>7.924634407719239</v>
      </c>
      <c r="GW214" s="6">
        <f t="shared" si="978"/>
        <v>7.7385506986722188</v>
      </c>
      <c r="GX214" s="6">
        <f t="shared" si="979"/>
        <v>6.9591534140541809</v>
      </c>
      <c r="GY214" s="193">
        <f t="shared" si="980"/>
        <v>5.7100122244636493</v>
      </c>
      <c r="GZ214" s="193">
        <f t="shared" si="981"/>
        <v>4.2895922190130458</v>
      </c>
      <c r="HA214" s="193">
        <f t="shared" si="1029"/>
        <v>3.9724976786340278</v>
      </c>
      <c r="HB214" s="193">
        <f t="shared" si="982"/>
        <v>4.0353477600506009</v>
      </c>
      <c r="HC214" s="205">
        <f t="shared" si="983"/>
        <v>58341.169748950626</v>
      </c>
      <c r="HG214" s="3">
        <f t="shared" si="785"/>
        <v>9.4371012195424662</v>
      </c>
      <c r="HH214" s="6">
        <f t="shared" si="786"/>
        <v>0</v>
      </c>
      <c r="HI214" s="6">
        <f t="shared" si="787"/>
        <v>0</v>
      </c>
      <c r="HJ214" s="6">
        <f t="shared" si="788"/>
        <v>0</v>
      </c>
      <c r="HK214" s="193">
        <f t="shared" si="984"/>
        <v>5.7059262826276171</v>
      </c>
      <c r="HL214" s="193">
        <f t="shared" si="984"/>
        <v>4.1745731882913786</v>
      </c>
      <c r="HM214" s="193">
        <f t="shared" si="984"/>
        <v>3.8150380693314694</v>
      </c>
      <c r="HN214" s="193">
        <f t="shared" si="984"/>
        <v>3.9040600573940507</v>
      </c>
      <c r="HO214" s="212">
        <f t="shared" si="985"/>
        <v>56330.631572230071</v>
      </c>
      <c r="HS214" s="3">
        <f t="shared" si="789"/>
        <v>9.0267924708667096</v>
      </c>
      <c r="HT214" s="6">
        <f t="shared" si="790"/>
        <v>0</v>
      </c>
      <c r="HU214" s="6">
        <f t="shared" si="791"/>
        <v>0</v>
      </c>
      <c r="HV214" s="6">
        <f t="shared" si="792"/>
        <v>0</v>
      </c>
      <c r="HW214" s="193">
        <f t="shared" si="986"/>
        <v>5.7045605835927216</v>
      </c>
      <c r="HX214" s="193">
        <f t="shared" si="986"/>
        <v>4.1745731882913786</v>
      </c>
      <c r="HY214" s="193">
        <f t="shared" si="986"/>
        <v>3.8150380693314694</v>
      </c>
      <c r="HZ214" s="193">
        <f t="shared" si="986"/>
        <v>3.9040600573940507</v>
      </c>
      <c r="IA214" s="212">
        <f t="shared" si="987"/>
        <v>56329.842613813329</v>
      </c>
      <c r="IE214" s="3">
        <f t="shared" si="794"/>
        <v>10.668027465569747</v>
      </c>
      <c r="IF214" s="6">
        <f t="shared" si="795"/>
        <v>0</v>
      </c>
      <c r="IG214" s="6">
        <f t="shared" si="796"/>
        <v>0</v>
      </c>
      <c r="IH214" s="6">
        <f t="shared" si="797"/>
        <v>0</v>
      </c>
      <c r="II214" s="193">
        <f t="shared" si="988"/>
        <v>5.7100122244636493</v>
      </c>
      <c r="IJ214" s="193">
        <f t="shared" si="988"/>
        <v>4.1745731882913786</v>
      </c>
      <c r="IK214" s="193">
        <f t="shared" si="988"/>
        <v>3.8150380693314694</v>
      </c>
      <c r="IL214" s="193">
        <f t="shared" si="988"/>
        <v>3.9040600573940507</v>
      </c>
      <c r="IM214" s="205">
        <f t="shared" si="989"/>
        <v>56332.992069116357</v>
      </c>
      <c r="IQ214" s="3">
        <f t="shared" si="799"/>
        <v>0</v>
      </c>
      <c r="IR214" s="6">
        <f t="shared" si="800"/>
        <v>7.4623640672689495</v>
      </c>
      <c r="IS214" s="6">
        <f t="shared" si="801"/>
        <v>0</v>
      </c>
      <c r="IT214" s="6">
        <f t="shared" si="802"/>
        <v>0</v>
      </c>
      <c r="IU214" s="193">
        <f t="shared" si="990"/>
        <v>5.6740334309306508</v>
      </c>
      <c r="IV214" s="193">
        <f t="shared" si="990"/>
        <v>4.2832340843883694</v>
      </c>
      <c r="IW214" s="193">
        <f t="shared" si="990"/>
        <v>3.8150380693314694</v>
      </c>
      <c r="IX214" s="193">
        <f t="shared" si="990"/>
        <v>3.9040600573940507</v>
      </c>
      <c r="IY214" s="212">
        <f t="shared" si="991"/>
        <v>56583.153102154145</v>
      </c>
      <c r="JC214" s="3">
        <f t="shared" si="804"/>
        <v>0</v>
      </c>
      <c r="JD214" s="6">
        <f t="shared" si="805"/>
        <v>7.26424820707597</v>
      </c>
      <c r="JE214" s="6">
        <f t="shared" si="806"/>
        <v>0</v>
      </c>
      <c r="JF214" s="6">
        <f t="shared" si="807"/>
        <v>0</v>
      </c>
      <c r="JG214" s="193">
        <f t="shared" si="992"/>
        <v>5.6740334309306508</v>
      </c>
      <c r="JH214" s="193">
        <f t="shared" si="992"/>
        <v>4.2804967453765173</v>
      </c>
      <c r="JI214" s="193">
        <f t="shared" si="992"/>
        <v>3.8150380693314694</v>
      </c>
      <c r="JJ214" s="193">
        <f t="shared" si="992"/>
        <v>3.9040600573940507</v>
      </c>
      <c r="JK214" s="212">
        <f t="shared" si="993"/>
        <v>56576.311640988097</v>
      </c>
      <c r="JO214" s="3">
        <f t="shared" si="809"/>
        <v>0</v>
      </c>
      <c r="JP214" s="6">
        <f t="shared" si="810"/>
        <v>7.924634407719239</v>
      </c>
      <c r="JQ214" s="6">
        <f t="shared" si="811"/>
        <v>0</v>
      </c>
      <c r="JR214" s="6">
        <f t="shared" si="812"/>
        <v>0</v>
      </c>
      <c r="JS214" s="193">
        <f t="shared" si="994"/>
        <v>5.6740334309306508</v>
      </c>
      <c r="JT214" s="193">
        <f t="shared" si="994"/>
        <v>4.2895922190130458</v>
      </c>
      <c r="JU214" s="193">
        <f t="shared" si="994"/>
        <v>3.8150380693314694</v>
      </c>
      <c r="JV214" s="193">
        <f t="shared" si="994"/>
        <v>3.9040600573940507</v>
      </c>
      <c r="JW214" s="205">
        <f t="shared" si="995"/>
        <v>56599.04724984918</v>
      </c>
      <c r="KA214" s="3">
        <f t="shared" si="814"/>
        <v>0</v>
      </c>
      <c r="KB214" s="6">
        <f t="shared" si="815"/>
        <v>0</v>
      </c>
      <c r="KC214" s="6">
        <f t="shared" si="816"/>
        <v>7.3813868202719624</v>
      </c>
      <c r="KD214" s="6">
        <f t="shared" si="817"/>
        <v>0</v>
      </c>
      <c r="KE214" s="193">
        <f t="shared" si="996"/>
        <v>5.6740334309306508</v>
      </c>
      <c r="KF214" s="193">
        <f t="shared" si="996"/>
        <v>4.1745731882913786</v>
      </c>
      <c r="KG214" s="193">
        <f t="shared" si="996"/>
        <v>3.9657508771046603</v>
      </c>
      <c r="KH214" s="193">
        <f t="shared" si="996"/>
        <v>3.9040600573940507</v>
      </c>
      <c r="KI214" s="212">
        <f t="shared" si="997"/>
        <v>57051.416520105951</v>
      </c>
      <c r="KM214" s="3">
        <f t="shared" si="819"/>
        <v>0</v>
      </c>
      <c r="KN214" s="6">
        <f t="shared" si="820"/>
        <v>0</v>
      </c>
      <c r="KO214" s="6">
        <f t="shared" si="821"/>
        <v>6.5480044373380322</v>
      </c>
      <c r="KP214" s="6">
        <f t="shared" si="822"/>
        <v>0</v>
      </c>
      <c r="KQ214" s="193">
        <f t="shared" si="998"/>
        <v>5.6740334309306508</v>
      </c>
      <c r="KR214" s="193">
        <f t="shared" si="998"/>
        <v>4.1745731882913786</v>
      </c>
      <c r="KS214" s="193">
        <f t="shared" si="998"/>
        <v>3.9498290321525062</v>
      </c>
      <c r="KT214" s="193">
        <f t="shared" si="998"/>
        <v>3.9040600573940507</v>
      </c>
      <c r="KU214" s="212">
        <f t="shared" si="999"/>
        <v>56972.867879293779</v>
      </c>
      <c r="KY214" s="3">
        <f t="shared" si="824"/>
        <v>0</v>
      </c>
      <c r="KZ214" s="6">
        <f t="shared" si="825"/>
        <v>0</v>
      </c>
      <c r="LA214" s="6">
        <f t="shared" si="826"/>
        <v>7.7385506986722188</v>
      </c>
      <c r="LB214" s="6">
        <f t="shared" si="827"/>
        <v>0</v>
      </c>
      <c r="LC214" s="193">
        <f t="shared" si="1000"/>
        <v>5.6740334309306508</v>
      </c>
      <c r="LD214" s="193">
        <f t="shared" si="1000"/>
        <v>4.1745731882913786</v>
      </c>
      <c r="LE214" s="193">
        <f t="shared" si="1000"/>
        <v>3.9724976786340278</v>
      </c>
      <c r="LF214" s="193">
        <f t="shared" si="1000"/>
        <v>3.9040600573940507</v>
      </c>
      <c r="LG214" s="205">
        <f t="shared" si="1001"/>
        <v>57084.733769513608</v>
      </c>
      <c r="LK214" s="3">
        <f t="shared" si="829"/>
        <v>0</v>
      </c>
      <c r="LL214" s="6">
        <f t="shared" si="830"/>
        <v>0</v>
      </c>
      <c r="LM214" s="6">
        <f t="shared" si="831"/>
        <v>0</v>
      </c>
      <c r="LN214" s="6">
        <f t="shared" si="832"/>
        <v>6.569440822867147</v>
      </c>
      <c r="LO214" s="193">
        <f t="shared" si="1002"/>
        <v>5.6740334309306508</v>
      </c>
      <c r="LP214" s="193">
        <f t="shared" si="1002"/>
        <v>4.1745731882913786</v>
      </c>
      <c r="LQ214" s="193">
        <f t="shared" si="1002"/>
        <v>3.8150380693314694</v>
      </c>
      <c r="LR214" s="193">
        <f t="shared" si="1002"/>
        <v>4.0284339790894208</v>
      </c>
      <c r="LS214" s="212">
        <f t="shared" si="1003"/>
        <v>57189.677612064719</v>
      </c>
      <c r="LW214" s="3">
        <f t="shared" si="834"/>
        <v>0</v>
      </c>
      <c r="LX214" s="6">
        <f t="shared" si="835"/>
        <v>0</v>
      </c>
      <c r="LY214" s="6">
        <f t="shared" si="836"/>
        <v>0</v>
      </c>
      <c r="LZ214" s="6">
        <f t="shared" si="837"/>
        <v>6.1240550043676798</v>
      </c>
      <c r="MA214" s="193">
        <f t="shared" si="1004"/>
        <v>5.6740334309306508</v>
      </c>
      <c r="MB214" s="193">
        <f t="shared" si="1004"/>
        <v>4.1745731882913786</v>
      </c>
      <c r="MC214" s="193">
        <f t="shared" si="1004"/>
        <v>3.8150380693314694</v>
      </c>
      <c r="MD214" s="193">
        <f t="shared" si="1004"/>
        <v>4.0204735371693809</v>
      </c>
      <c r="ME214" s="212">
        <f t="shared" si="1005"/>
        <v>57133.108777464076</v>
      </c>
      <c r="MI214" s="3">
        <f t="shared" si="839"/>
        <v>0</v>
      </c>
      <c r="MJ214" s="6">
        <f t="shared" si="840"/>
        <v>0</v>
      </c>
      <c r="MK214" s="6">
        <f t="shared" si="841"/>
        <v>0</v>
      </c>
      <c r="ML214" s="6">
        <f t="shared" si="842"/>
        <v>6.9591534140541809</v>
      </c>
      <c r="MM214" s="193">
        <f t="shared" si="1006"/>
        <v>5.6740334309306508</v>
      </c>
      <c r="MN214" s="193">
        <f t="shared" si="1006"/>
        <v>4.1745731882913786</v>
      </c>
      <c r="MO214" s="193">
        <f t="shared" si="1006"/>
        <v>3.8150380693314694</v>
      </c>
      <c r="MP214" s="193">
        <f t="shared" si="1006"/>
        <v>4.0353477600506009</v>
      </c>
      <c r="MQ214" s="205">
        <f t="shared" si="1007"/>
        <v>57238.854065316656</v>
      </c>
      <c r="MT214" s="3">
        <f t="shared" si="844"/>
        <v>7.795866224839429</v>
      </c>
      <c r="MU214" s="6">
        <f t="shared" si="845"/>
        <v>6.6038620064326992</v>
      </c>
      <c r="MV214" s="6">
        <f t="shared" si="846"/>
        <v>6.8456410026715773</v>
      </c>
      <c r="MW214" s="6">
        <f t="shared" si="847"/>
        <v>6.6807872774920138</v>
      </c>
      <c r="MX214" s="193">
        <f t="shared" si="1008"/>
        <v>5.7004522598964913</v>
      </c>
      <c r="MY214" s="193">
        <f t="shared" si="1008"/>
        <v>4.2713177841593852</v>
      </c>
      <c r="MZ214" s="193">
        <f t="shared" si="1008"/>
        <v>3.9555445506010507</v>
      </c>
      <c r="NA214" s="193">
        <f t="shared" si="1008"/>
        <v>4.0304142274799499</v>
      </c>
      <c r="NB214" s="212">
        <f t="shared" si="1009"/>
        <v>58167.245681955319</v>
      </c>
      <c r="NF214" s="3">
        <f t="shared" si="849"/>
        <v>7.7958662248394281</v>
      </c>
      <c r="NG214" s="6">
        <f t="shared" si="850"/>
        <v>0</v>
      </c>
      <c r="NH214" s="6">
        <f t="shared" si="851"/>
        <v>0</v>
      </c>
      <c r="NI214" s="6">
        <f t="shared" si="852"/>
        <v>0</v>
      </c>
      <c r="NJ214" s="193">
        <f t="shared" si="1010"/>
        <v>5.7004522598964913</v>
      </c>
      <c r="NK214" s="193">
        <f t="shared" si="1010"/>
        <v>4.1745731882913786</v>
      </c>
      <c r="NL214" s="193">
        <f t="shared" si="1010"/>
        <v>3.8150380693314694</v>
      </c>
      <c r="NM214" s="193">
        <f t="shared" si="1010"/>
        <v>3.9040600573940507</v>
      </c>
      <c r="NN214" s="212">
        <f t="shared" si="1011"/>
        <v>56327.469319627424</v>
      </c>
      <c r="NR214" s="3">
        <f t="shared" si="854"/>
        <v>0</v>
      </c>
      <c r="NS214" s="6">
        <f t="shared" si="855"/>
        <v>6.6038620064326992</v>
      </c>
      <c r="NT214" s="6">
        <f t="shared" si="856"/>
        <v>0</v>
      </c>
      <c r="NU214" s="6">
        <f t="shared" si="857"/>
        <v>0</v>
      </c>
      <c r="NV214" s="193">
        <f t="shared" si="1012"/>
        <v>5.6740334309306508</v>
      </c>
      <c r="NW214" s="193">
        <f t="shared" si="1012"/>
        <v>4.2713177841593852</v>
      </c>
      <c r="NX214" s="193">
        <f t="shared" si="1012"/>
        <v>3.8150380693314694</v>
      </c>
      <c r="NY214" s="193">
        <f t="shared" si="1012"/>
        <v>3.9040600573940507</v>
      </c>
      <c r="NZ214" s="212">
        <f t="shared" si="1013"/>
        <v>56553.376600324045</v>
      </c>
      <c r="OD214" s="3">
        <f t="shared" si="859"/>
        <v>0</v>
      </c>
      <c r="OE214" s="6">
        <f t="shared" si="860"/>
        <v>0</v>
      </c>
      <c r="OF214" s="6">
        <f t="shared" si="861"/>
        <v>6.8456410026715773</v>
      </c>
      <c r="OG214" s="6">
        <f t="shared" si="862"/>
        <v>0</v>
      </c>
      <c r="OH214" s="193">
        <f t="shared" si="1014"/>
        <v>5.6740334309306508</v>
      </c>
      <c r="OI214" s="193">
        <f t="shared" si="1014"/>
        <v>4.1745731882913786</v>
      </c>
      <c r="OJ214" s="193">
        <f t="shared" si="1014"/>
        <v>3.9555445506010507</v>
      </c>
      <c r="OK214" s="193">
        <f t="shared" si="1014"/>
        <v>3.9040600573940507</v>
      </c>
      <c r="OL214" s="212">
        <f t="shared" si="1015"/>
        <v>57001.052299536575</v>
      </c>
      <c r="OP214" s="3">
        <f t="shared" si="864"/>
        <v>0</v>
      </c>
      <c r="OQ214" s="6">
        <f t="shared" si="865"/>
        <v>0</v>
      </c>
      <c r="OR214" s="6">
        <f t="shared" si="866"/>
        <v>0</v>
      </c>
      <c r="OS214" s="6">
        <f t="shared" si="867"/>
        <v>6.6807872774920138</v>
      </c>
      <c r="OT214" s="193">
        <f t="shared" si="1016"/>
        <v>5.6740334309306508</v>
      </c>
      <c r="OU214" s="193">
        <f t="shared" si="1016"/>
        <v>4.1745731882913786</v>
      </c>
      <c r="OV214" s="193">
        <f t="shared" si="1016"/>
        <v>3.8150380693314694</v>
      </c>
      <c r="OW214" s="193">
        <f t="shared" si="1016"/>
        <v>4.0304142274799499</v>
      </c>
      <c r="OX214" s="232">
        <f t="shared" si="1017"/>
        <v>57203.758435738273</v>
      </c>
    </row>
    <row r="215" spans="1:414" x14ac:dyDescent="0.2">
      <c r="B215" s="81">
        <v>45304</v>
      </c>
      <c r="C215">
        <v>107</v>
      </c>
      <c r="D215">
        <v>11.599940601083473</v>
      </c>
      <c r="E215">
        <v>1</v>
      </c>
      <c r="F215">
        <v>0</v>
      </c>
      <c r="G215">
        <v>0</v>
      </c>
      <c r="H215">
        <v>0</v>
      </c>
      <c r="I215">
        <v>0</v>
      </c>
      <c r="J215">
        <v>0</v>
      </c>
      <c r="K215">
        <v>0</v>
      </c>
      <c r="L215">
        <v>0</v>
      </c>
      <c r="M215">
        <v>0</v>
      </c>
      <c r="N215">
        <v>0</v>
      </c>
      <c r="O215">
        <v>0</v>
      </c>
      <c r="P215">
        <v>0</v>
      </c>
      <c r="Q215">
        <v>0</v>
      </c>
      <c r="R215">
        <v>1</v>
      </c>
      <c r="S215">
        <v>0</v>
      </c>
      <c r="T215">
        <v>11449</v>
      </c>
      <c r="U215">
        <v>8.2145385647476488</v>
      </c>
      <c r="V215">
        <v>6.6129434122053405</v>
      </c>
      <c r="W215">
        <v>5.961513365581669</v>
      </c>
      <c r="X215">
        <v>5.6639761910276372</v>
      </c>
      <c r="Y215" s="3">
        <v>3403.0644332338525</v>
      </c>
      <c r="Z215" s="3">
        <v>679.65958595090217</v>
      </c>
      <c r="AA215" s="3">
        <v>342.81868027126086</v>
      </c>
      <c r="AB215" s="3">
        <v>238.68923973486304</v>
      </c>
      <c r="AC215">
        <v>0</v>
      </c>
      <c r="AD215">
        <v>1</v>
      </c>
      <c r="AE215" s="6"/>
      <c r="AF215" s="1" t="s">
        <v>2</v>
      </c>
      <c r="AG215">
        <v>107</v>
      </c>
      <c r="AH215" s="189">
        <v>45304</v>
      </c>
      <c r="AI215">
        <f t="shared" si="869"/>
        <v>1</v>
      </c>
      <c r="AJ215">
        <v>107</v>
      </c>
      <c r="AK215">
        <v>0</v>
      </c>
      <c r="AL215">
        <v>1</v>
      </c>
      <c r="AM215">
        <v>0</v>
      </c>
      <c r="AN215">
        <v>0</v>
      </c>
      <c r="AO215">
        <v>0</v>
      </c>
      <c r="AP215">
        <v>1</v>
      </c>
      <c r="AQ215">
        <v>0</v>
      </c>
      <c r="AS215" s="37"/>
      <c r="AT215" s="37"/>
      <c r="AU215" s="6">
        <f t="shared" si="870"/>
        <v>0</v>
      </c>
      <c r="AV215" s="6">
        <f t="shared" si="871"/>
        <v>0</v>
      </c>
      <c r="AW215" s="6">
        <f t="shared" si="872"/>
        <v>0</v>
      </c>
      <c r="AX215" s="6">
        <f t="shared" si="873"/>
        <v>0</v>
      </c>
      <c r="AY215" s="193">
        <f t="shared" si="874"/>
        <v>5.6740334309306508</v>
      </c>
      <c r="AZ215" s="193">
        <f t="shared" si="875"/>
        <v>4.1745731882913786</v>
      </c>
      <c r="BA215" s="193">
        <f t="shared" si="876"/>
        <v>3.8150380693314694</v>
      </c>
      <c r="BB215" s="193">
        <f t="shared" si="877"/>
        <v>3.9040600573940507</v>
      </c>
      <c r="BC215" s="72">
        <f t="shared" si="878"/>
        <v>56312.210093717425</v>
      </c>
      <c r="BG215" s="3">
        <f t="shared" si="879"/>
        <v>8.0502477934526961</v>
      </c>
      <c r="BH215" s="6">
        <f t="shared" si="880"/>
        <v>0</v>
      </c>
      <c r="BI215" s="6">
        <f t="shared" si="881"/>
        <v>0</v>
      </c>
      <c r="BJ215" s="6">
        <f t="shared" si="882"/>
        <v>0</v>
      </c>
      <c r="BK215" s="193">
        <f t="shared" si="883"/>
        <v>5.7013026652860477</v>
      </c>
      <c r="BL215" s="193">
        <f t="shared" si="884"/>
        <v>4.1745731882913786</v>
      </c>
      <c r="BM215" s="193">
        <f t="shared" si="885"/>
        <v>3.8150380693314694</v>
      </c>
      <c r="BN215" s="193">
        <f t="shared" si="886"/>
        <v>3.9040600573940507</v>
      </c>
      <c r="BO215" s="72">
        <f t="shared" si="887"/>
        <v>56327.960573140925</v>
      </c>
      <c r="BS215" s="3">
        <f t="shared" si="888"/>
        <v>8.0502731573650887</v>
      </c>
      <c r="BT215" s="6">
        <f t="shared" si="889"/>
        <v>0</v>
      </c>
      <c r="BU215" s="6">
        <f t="shared" si="890"/>
        <v>0</v>
      </c>
      <c r="BV215" s="6">
        <f t="shared" si="891"/>
        <v>0</v>
      </c>
      <c r="BW215" s="193">
        <f t="shared" si="892"/>
        <v>5.7013027500423377</v>
      </c>
      <c r="BX215" s="193">
        <f t="shared" si="893"/>
        <v>4.1745731882913786</v>
      </c>
      <c r="BY215" s="193">
        <f t="shared" si="1018"/>
        <v>3.8150380693314694</v>
      </c>
      <c r="BZ215" s="193">
        <f t="shared" si="894"/>
        <v>3.9040600573940507</v>
      </c>
      <c r="CA215" s="72">
        <f t="shared" si="895"/>
        <v>56327.960573140925</v>
      </c>
      <c r="CE215" s="3">
        <f t="shared" si="896"/>
        <v>0</v>
      </c>
      <c r="CF215" s="6">
        <f t="shared" si="897"/>
        <v>6.6129434122053405</v>
      </c>
      <c r="CG215" s="6">
        <f t="shared" si="898"/>
        <v>0</v>
      </c>
      <c r="CH215" s="6">
        <f t="shared" si="899"/>
        <v>0</v>
      </c>
      <c r="CI215" s="193">
        <f t="shared" si="900"/>
        <v>5.6740334309306508</v>
      </c>
      <c r="CJ215" s="193">
        <f t="shared" si="901"/>
        <v>4.2714445831518439</v>
      </c>
      <c r="CK215" s="193">
        <f t="shared" si="1019"/>
        <v>3.8150380693314694</v>
      </c>
      <c r="CL215" s="193">
        <f t="shared" si="902"/>
        <v>3.9040600573940507</v>
      </c>
      <c r="CM215" s="72">
        <f t="shared" si="903"/>
        <v>56553.693363690647</v>
      </c>
      <c r="CQ215" s="3">
        <f t="shared" si="904"/>
        <v>0</v>
      </c>
      <c r="CR215" s="6">
        <f t="shared" si="905"/>
        <v>6.6130153334406359</v>
      </c>
      <c r="CS215" s="6">
        <f t="shared" si="906"/>
        <v>0</v>
      </c>
      <c r="CT215" s="6">
        <f t="shared" si="907"/>
        <v>0</v>
      </c>
      <c r="CU215" s="193">
        <f t="shared" si="908"/>
        <v>5.6740334309306508</v>
      </c>
      <c r="CV215" s="193">
        <f t="shared" si="909"/>
        <v>4.2714455872868502</v>
      </c>
      <c r="CW215" s="193">
        <f t="shared" si="1020"/>
        <v>3.8150380693314694</v>
      </c>
      <c r="CX215" s="193">
        <f t="shared" si="910"/>
        <v>3.9040600573940507</v>
      </c>
      <c r="CY215" s="72">
        <f t="shared" si="911"/>
        <v>56553.695872181284</v>
      </c>
      <c r="DC215" s="3">
        <f t="shared" si="912"/>
        <v>0</v>
      </c>
      <c r="DD215" s="6">
        <f t="shared" si="913"/>
        <v>0</v>
      </c>
      <c r="DE215" s="6">
        <f t="shared" si="914"/>
        <v>6.2595890338607525</v>
      </c>
      <c r="DF215" s="6">
        <f t="shared" si="915"/>
        <v>0</v>
      </c>
      <c r="DG215" s="193">
        <f t="shared" si="916"/>
        <v>5.6740334309306508</v>
      </c>
      <c r="DH215" s="193">
        <f t="shared" si="917"/>
        <v>4.1745731882913786</v>
      </c>
      <c r="DI215" s="193">
        <f t="shared" si="1021"/>
        <v>3.9442592475530289</v>
      </c>
      <c r="DJ215" s="193">
        <f t="shared" si="918"/>
        <v>3.9040600573940507</v>
      </c>
      <c r="DK215" s="72">
        <f t="shared" si="919"/>
        <v>56945.415510718434</v>
      </c>
      <c r="DO215" s="3">
        <f t="shared" si="920"/>
        <v>0</v>
      </c>
      <c r="DP215" s="6">
        <f t="shared" si="921"/>
        <v>0</v>
      </c>
      <c r="DQ215" s="6">
        <f t="shared" si="922"/>
        <v>5.9616284991422965</v>
      </c>
      <c r="DR215" s="6">
        <f t="shared" si="923"/>
        <v>0</v>
      </c>
      <c r="DS215" s="193">
        <f t="shared" si="924"/>
        <v>5.6740334309306508</v>
      </c>
      <c r="DT215" s="193">
        <f t="shared" si="925"/>
        <v>4.1745731882913786</v>
      </c>
      <c r="DU215" s="193">
        <f t="shared" si="1022"/>
        <v>3.9384723643333022</v>
      </c>
      <c r="DV215" s="193">
        <f t="shared" si="926"/>
        <v>3.9040600573940507</v>
      </c>
      <c r="DW215" s="72">
        <f t="shared" si="927"/>
        <v>56916.907117184579</v>
      </c>
      <c r="EA215" s="3">
        <f t="shared" si="928"/>
        <v>0</v>
      </c>
      <c r="EB215" s="6">
        <f t="shared" si="929"/>
        <v>0</v>
      </c>
      <c r="EC215" s="6">
        <f t="shared" si="930"/>
        <v>0</v>
      </c>
      <c r="ED215" s="6">
        <f t="shared" si="931"/>
        <v>16.991928573082912</v>
      </c>
      <c r="EE215" s="193">
        <f t="shared" si="932"/>
        <v>5.6740334309306508</v>
      </c>
      <c r="EF215" s="193">
        <f t="shared" si="933"/>
        <v>4.1745731882913786</v>
      </c>
      <c r="EG215" s="193">
        <f t="shared" si="1023"/>
        <v>3.8150380693314694</v>
      </c>
      <c r="EH215" s="193">
        <f t="shared" si="934"/>
        <v>4.1986349382690076</v>
      </c>
      <c r="EI215" s="72">
        <f t="shared" si="935"/>
        <v>58412.658582254611</v>
      </c>
      <c r="EM215" s="3">
        <f t="shared" si="936"/>
        <v>0</v>
      </c>
      <c r="EN215" s="6">
        <f t="shared" si="937"/>
        <v>0</v>
      </c>
      <c r="EO215" s="6">
        <f t="shared" si="938"/>
        <v>0</v>
      </c>
      <c r="EP215" s="6">
        <f t="shared" si="939"/>
        <v>5.6641159835040726</v>
      </c>
      <c r="EQ215" s="193">
        <f t="shared" si="940"/>
        <v>5.6740334309306508</v>
      </c>
      <c r="ER215" s="193">
        <f t="shared" si="941"/>
        <v>4.1745731882913786</v>
      </c>
      <c r="ES215" s="193">
        <f t="shared" si="1024"/>
        <v>3.8150380693314694</v>
      </c>
      <c r="ET215" s="193">
        <f t="shared" si="942"/>
        <v>4.0121859297083589</v>
      </c>
      <c r="EU215" s="72">
        <f t="shared" si="943"/>
        <v>57074.274475731814</v>
      </c>
      <c r="EY215" s="3">
        <f t="shared" si="944"/>
        <v>8.0502477934526961</v>
      </c>
      <c r="EZ215" s="6">
        <f t="shared" si="945"/>
        <v>6.6129434122053405</v>
      </c>
      <c r="FA215" s="6">
        <f t="shared" si="946"/>
        <v>6.2595890338607525</v>
      </c>
      <c r="FB215" s="6">
        <f t="shared" si="947"/>
        <v>16.991928573082912</v>
      </c>
      <c r="FC215" s="193">
        <f t="shared" si="948"/>
        <v>5.7013026652860477</v>
      </c>
      <c r="FD215" s="193">
        <f t="shared" si="949"/>
        <v>4.2714445831518439</v>
      </c>
      <c r="FE215" s="193">
        <f t="shared" si="1025"/>
        <v>3.9442592475530289</v>
      </c>
      <c r="FF215" s="193">
        <f t="shared" si="950"/>
        <v>4.1986349382690076</v>
      </c>
      <c r="FG215" s="72">
        <f t="shared" si="951"/>
        <v>59339.382394775937</v>
      </c>
      <c r="FK215" s="3">
        <f t="shared" si="952"/>
        <v>8.2145639286600431</v>
      </c>
      <c r="FL215" s="6">
        <f t="shared" si="953"/>
        <v>6.6130153334406359</v>
      </c>
      <c r="FM215" s="6">
        <f t="shared" si="954"/>
        <v>5.9616284991422965</v>
      </c>
      <c r="FN215" s="6">
        <f t="shared" si="955"/>
        <v>5.6641159835040726</v>
      </c>
      <c r="FO215" s="193">
        <f t="shared" si="956"/>
        <v>5.7018515949750554</v>
      </c>
      <c r="FP215" s="193">
        <f t="shared" si="957"/>
        <v>4.2714455872868502</v>
      </c>
      <c r="FQ215" s="193">
        <f t="shared" si="1026"/>
        <v>3.9384723643333022</v>
      </c>
      <c r="FR215" s="193">
        <f t="shared" si="958"/>
        <v>4.0121859297083589</v>
      </c>
      <c r="FS215" s="205">
        <f t="shared" si="959"/>
        <v>57951.06725647609</v>
      </c>
      <c r="FW215" s="3">
        <f t="shared" si="960"/>
        <v>9.4467193494597961</v>
      </c>
      <c r="FX215" s="6">
        <f t="shared" si="961"/>
        <v>7.4726260557920341</v>
      </c>
      <c r="FY215" s="6">
        <f t="shared" si="962"/>
        <v>7.3922765733212694</v>
      </c>
      <c r="FZ215" s="6">
        <f t="shared" si="963"/>
        <v>6.6834919054126116</v>
      </c>
      <c r="GA215" s="193">
        <f t="shared" si="964"/>
        <v>5.7059582738911576</v>
      </c>
      <c r="GB215" s="193">
        <f t="shared" si="965"/>
        <v>4.2833756689341893</v>
      </c>
      <c r="GC215" s="193">
        <f t="shared" si="1027"/>
        <v>3.9659572580003148</v>
      </c>
      <c r="GD215" s="193">
        <f t="shared" si="966"/>
        <v>4.030462279365489</v>
      </c>
      <c r="GE215" s="72">
        <f t="shared" si="967"/>
        <v>58254.335514894708</v>
      </c>
      <c r="GI215" s="3">
        <f t="shared" si="968"/>
        <v>9.0359924212224136</v>
      </c>
      <c r="GJ215" s="6">
        <f t="shared" si="969"/>
        <v>7.2742377534258749</v>
      </c>
      <c r="GK215" s="6">
        <f t="shared" si="970"/>
        <v>6.557664702139836</v>
      </c>
      <c r="GL215" s="6">
        <f t="shared" si="971"/>
        <v>6.2303738101304011</v>
      </c>
      <c r="GM215" s="193">
        <f t="shared" si="972"/>
        <v>5.704591225771833</v>
      </c>
      <c r="GN215" s="193">
        <f t="shared" si="973"/>
        <v>4.2806349490666227</v>
      </c>
      <c r="GO215" s="193">
        <f t="shared" si="1028"/>
        <v>3.9500150521712212</v>
      </c>
      <c r="GP215" s="193">
        <f t="shared" si="974"/>
        <v>4.0223795537131855</v>
      </c>
      <c r="GQ215" s="72">
        <f t="shared" si="975"/>
        <v>58107.75211327248</v>
      </c>
      <c r="GU215" s="3">
        <f t="shared" si="976"/>
        <v>10.678900134171943</v>
      </c>
      <c r="GV215" s="6">
        <f t="shared" si="977"/>
        <v>7.9355320946464083</v>
      </c>
      <c r="GW215" s="6">
        <f t="shared" si="978"/>
        <v>7.74996737525617</v>
      </c>
      <c r="GX215" s="6">
        <f t="shared" si="979"/>
        <v>7.0799702387845462</v>
      </c>
      <c r="GY215" s="193">
        <f t="shared" si="980"/>
        <v>5.7100482409655227</v>
      </c>
      <c r="GZ215" s="193">
        <f t="shared" si="981"/>
        <v>4.2897416207526202</v>
      </c>
      <c r="HA215" s="193">
        <f t="shared" si="1029"/>
        <v>3.9727125899131015</v>
      </c>
      <c r="HB215" s="193">
        <f t="shared" si="982"/>
        <v>4.0374814668534764</v>
      </c>
      <c r="HC215" s="205">
        <f t="shared" si="983"/>
        <v>58358.13933637413</v>
      </c>
      <c r="HG215" s="3">
        <f t="shared" si="785"/>
        <v>9.4467193494597961</v>
      </c>
      <c r="HH215" s="6">
        <f t="shared" si="786"/>
        <v>0</v>
      </c>
      <c r="HI215" s="6">
        <f t="shared" si="787"/>
        <v>0</v>
      </c>
      <c r="HJ215" s="6">
        <f t="shared" si="788"/>
        <v>0</v>
      </c>
      <c r="HK215" s="193">
        <f t="shared" si="984"/>
        <v>5.7059582738911576</v>
      </c>
      <c r="HL215" s="193">
        <f t="shared" si="984"/>
        <v>4.1745731882913786</v>
      </c>
      <c r="HM215" s="193">
        <f t="shared" si="984"/>
        <v>3.8150380693314694</v>
      </c>
      <c r="HN215" s="193">
        <f t="shared" si="984"/>
        <v>3.9040600573940507</v>
      </c>
      <c r="HO215" s="212">
        <f t="shared" si="985"/>
        <v>56330.650053576886</v>
      </c>
      <c r="HS215" s="3">
        <f t="shared" si="789"/>
        <v>9.0359924212224136</v>
      </c>
      <c r="HT215" s="6">
        <f t="shared" si="790"/>
        <v>0</v>
      </c>
      <c r="HU215" s="6">
        <f t="shared" si="791"/>
        <v>0</v>
      </c>
      <c r="HV215" s="6">
        <f t="shared" si="792"/>
        <v>0</v>
      </c>
      <c r="HW215" s="193">
        <f t="shared" si="986"/>
        <v>5.704591225771833</v>
      </c>
      <c r="HX215" s="193">
        <f t="shared" si="986"/>
        <v>4.1745731882913786</v>
      </c>
      <c r="HY215" s="193">
        <f t="shared" si="986"/>
        <v>3.8150380693314694</v>
      </c>
      <c r="HZ215" s="193">
        <f t="shared" si="986"/>
        <v>3.9040600573940507</v>
      </c>
      <c r="IA215" s="212">
        <f t="shared" si="987"/>
        <v>56329.860315546313</v>
      </c>
      <c r="IE215" s="3">
        <f t="shared" si="794"/>
        <v>10.678900134171943</v>
      </c>
      <c r="IF215" s="6">
        <f t="shared" si="795"/>
        <v>0</v>
      </c>
      <c r="IG215" s="6">
        <f t="shared" si="796"/>
        <v>0</v>
      </c>
      <c r="IH215" s="6">
        <f t="shared" si="797"/>
        <v>0</v>
      </c>
      <c r="II215" s="193">
        <f t="shared" si="988"/>
        <v>5.7100482409655227</v>
      </c>
      <c r="IJ215" s="193">
        <f t="shared" si="988"/>
        <v>4.1745731882913786</v>
      </c>
      <c r="IK215" s="193">
        <f t="shared" si="988"/>
        <v>3.8150380693314694</v>
      </c>
      <c r="IL215" s="193">
        <f t="shared" si="988"/>
        <v>3.9040600573940507</v>
      </c>
      <c r="IM215" s="205">
        <f t="shared" si="989"/>
        <v>56333.012876714864</v>
      </c>
      <c r="IQ215" s="3">
        <f t="shared" si="799"/>
        <v>0</v>
      </c>
      <c r="IR215" s="6">
        <f t="shared" si="800"/>
        <v>7.4726260557920341</v>
      </c>
      <c r="IS215" s="6">
        <f t="shared" si="801"/>
        <v>0</v>
      </c>
      <c r="IT215" s="6">
        <f t="shared" si="802"/>
        <v>0</v>
      </c>
      <c r="IU215" s="193">
        <f t="shared" si="990"/>
        <v>5.6740334309306508</v>
      </c>
      <c r="IV215" s="193">
        <f t="shared" si="990"/>
        <v>4.2833756689341893</v>
      </c>
      <c r="IW215" s="193">
        <f t="shared" si="990"/>
        <v>3.8150380693314694</v>
      </c>
      <c r="IX215" s="193">
        <f t="shared" si="990"/>
        <v>3.9040600573940507</v>
      </c>
      <c r="IY215" s="212">
        <f t="shared" si="991"/>
        <v>56583.506988450783</v>
      </c>
      <c r="JC215" s="3">
        <f t="shared" si="804"/>
        <v>0</v>
      </c>
      <c r="JD215" s="6">
        <f t="shared" si="805"/>
        <v>7.2742377534258749</v>
      </c>
      <c r="JE215" s="6">
        <f t="shared" si="806"/>
        <v>0</v>
      </c>
      <c r="JF215" s="6">
        <f t="shared" si="807"/>
        <v>0</v>
      </c>
      <c r="JG215" s="193">
        <f t="shared" si="992"/>
        <v>5.6740334309306508</v>
      </c>
      <c r="JH215" s="193">
        <f t="shared" si="992"/>
        <v>4.2806349490666227</v>
      </c>
      <c r="JI215" s="193">
        <f t="shared" si="992"/>
        <v>3.8150380693314694</v>
      </c>
      <c r="JJ215" s="193">
        <f t="shared" si="992"/>
        <v>3.9040600573940507</v>
      </c>
      <c r="JK215" s="212">
        <f t="shared" si="993"/>
        <v>56576.65703514545</v>
      </c>
      <c r="JO215" s="3">
        <f t="shared" si="809"/>
        <v>0</v>
      </c>
      <c r="JP215" s="6">
        <f t="shared" si="810"/>
        <v>7.9355320946464083</v>
      </c>
      <c r="JQ215" s="6">
        <f t="shared" si="811"/>
        <v>0</v>
      </c>
      <c r="JR215" s="6">
        <f t="shared" si="812"/>
        <v>0</v>
      </c>
      <c r="JS215" s="193">
        <f t="shared" si="994"/>
        <v>5.6740334309306508</v>
      </c>
      <c r="JT215" s="193">
        <f t="shared" si="994"/>
        <v>4.2897416207526202</v>
      </c>
      <c r="JU215" s="193">
        <f t="shared" si="994"/>
        <v>3.8150380693314694</v>
      </c>
      <c r="JV215" s="193">
        <f t="shared" si="994"/>
        <v>3.9040600573940507</v>
      </c>
      <c r="JW215" s="205">
        <f t="shared" si="995"/>
        <v>56599.420779944645</v>
      </c>
      <c r="KA215" s="3">
        <f t="shared" si="814"/>
        <v>0</v>
      </c>
      <c r="KB215" s="6">
        <f t="shared" si="815"/>
        <v>0</v>
      </c>
      <c r="KC215" s="6">
        <f t="shared" si="816"/>
        <v>7.3922765733212694</v>
      </c>
      <c r="KD215" s="6">
        <f t="shared" si="817"/>
        <v>0</v>
      </c>
      <c r="KE215" s="193">
        <f t="shared" si="996"/>
        <v>5.6740334309306508</v>
      </c>
      <c r="KF215" s="193">
        <f t="shared" si="996"/>
        <v>4.1745731882913786</v>
      </c>
      <c r="KG215" s="193">
        <f t="shared" si="996"/>
        <v>3.9659572580003148</v>
      </c>
      <c r="KH215" s="193">
        <f t="shared" si="996"/>
        <v>3.9040600573940507</v>
      </c>
      <c r="KI215" s="212">
        <f t="shared" si="997"/>
        <v>57052.435387809113</v>
      </c>
      <c r="KM215" s="3">
        <f t="shared" si="819"/>
        <v>0</v>
      </c>
      <c r="KN215" s="6">
        <f t="shared" si="820"/>
        <v>0</v>
      </c>
      <c r="KO215" s="6">
        <f t="shared" si="821"/>
        <v>6.557664702139836</v>
      </c>
      <c r="KP215" s="6">
        <f t="shared" si="822"/>
        <v>0</v>
      </c>
      <c r="KQ215" s="193">
        <f t="shared" si="998"/>
        <v>5.6740334309306508</v>
      </c>
      <c r="KR215" s="193">
        <f t="shared" si="998"/>
        <v>4.1745731882913786</v>
      </c>
      <c r="KS215" s="193">
        <f t="shared" si="998"/>
        <v>3.9500150521712212</v>
      </c>
      <c r="KT215" s="193">
        <f t="shared" si="998"/>
        <v>3.9040600573940507</v>
      </c>
      <c r="KU215" s="212">
        <f t="shared" si="999"/>
        <v>56973.78496358313</v>
      </c>
      <c r="KY215" s="3">
        <f t="shared" si="824"/>
        <v>0</v>
      </c>
      <c r="KZ215" s="6">
        <f t="shared" si="825"/>
        <v>0</v>
      </c>
      <c r="LA215" s="6">
        <f t="shared" si="826"/>
        <v>7.74996737525617</v>
      </c>
      <c r="LB215" s="6">
        <f t="shared" si="827"/>
        <v>0</v>
      </c>
      <c r="LC215" s="193">
        <f t="shared" si="1000"/>
        <v>5.6740334309306508</v>
      </c>
      <c r="LD215" s="193">
        <f t="shared" si="1000"/>
        <v>4.1745731882913786</v>
      </c>
      <c r="LE215" s="193">
        <f t="shared" si="1000"/>
        <v>3.9727125899131015</v>
      </c>
      <c r="LF215" s="193">
        <f t="shared" si="1000"/>
        <v>3.9040600573940507</v>
      </c>
      <c r="LG215" s="205">
        <f t="shared" si="1001"/>
        <v>57085.795370272288</v>
      </c>
      <c r="LK215" s="3">
        <f t="shared" si="829"/>
        <v>0</v>
      </c>
      <c r="LL215" s="6">
        <f t="shared" si="830"/>
        <v>0</v>
      </c>
      <c r="LM215" s="6">
        <f t="shared" si="831"/>
        <v>0</v>
      </c>
      <c r="LN215" s="6">
        <f t="shared" si="832"/>
        <v>6.6834919054126116</v>
      </c>
      <c r="LO215" s="193">
        <f t="shared" si="1002"/>
        <v>5.6740334309306508</v>
      </c>
      <c r="LP215" s="193">
        <f t="shared" si="1002"/>
        <v>4.1745731882913786</v>
      </c>
      <c r="LQ215" s="193">
        <f t="shared" si="1002"/>
        <v>3.8150380693314694</v>
      </c>
      <c r="LR215" s="193">
        <f t="shared" si="1002"/>
        <v>4.030462279365489</v>
      </c>
      <c r="LS215" s="212">
        <f t="shared" si="1003"/>
        <v>57204.100158241417</v>
      </c>
      <c r="LW215" s="3">
        <f t="shared" si="834"/>
        <v>0</v>
      </c>
      <c r="LX215" s="6">
        <f t="shared" si="835"/>
        <v>0</v>
      </c>
      <c r="LY215" s="6">
        <f t="shared" si="836"/>
        <v>0</v>
      </c>
      <c r="LZ215" s="6">
        <f t="shared" si="837"/>
        <v>6.2303738101304011</v>
      </c>
      <c r="MA215" s="193">
        <f t="shared" si="1004"/>
        <v>5.6740334309306508</v>
      </c>
      <c r="MB215" s="193">
        <f t="shared" si="1004"/>
        <v>4.1745731882913786</v>
      </c>
      <c r="MC215" s="193">
        <f t="shared" si="1004"/>
        <v>3.8150380693314694</v>
      </c>
      <c r="MD215" s="193">
        <f t="shared" si="1004"/>
        <v>4.0223795537131855</v>
      </c>
      <c r="ME215" s="212">
        <f t="shared" si="1005"/>
        <v>57146.64829722853</v>
      </c>
      <c r="MI215" s="3">
        <f t="shared" si="839"/>
        <v>0</v>
      </c>
      <c r="MJ215" s="6">
        <f t="shared" si="840"/>
        <v>0</v>
      </c>
      <c r="MK215" s="6">
        <f t="shared" si="841"/>
        <v>0</v>
      </c>
      <c r="ML215" s="6">
        <f t="shared" si="842"/>
        <v>7.0799702387845462</v>
      </c>
      <c r="MM215" s="193">
        <f t="shared" si="1006"/>
        <v>5.6740334309306508</v>
      </c>
      <c r="MN215" s="193">
        <f t="shared" si="1006"/>
        <v>4.1745731882913786</v>
      </c>
      <c r="MO215" s="193">
        <f t="shared" si="1006"/>
        <v>3.8150380693314694</v>
      </c>
      <c r="MP215" s="193">
        <f t="shared" si="1006"/>
        <v>4.0374814668534764</v>
      </c>
      <c r="MQ215" s="205">
        <f t="shared" si="1007"/>
        <v>57254.03926677553</v>
      </c>
      <c r="MT215" s="3">
        <f t="shared" si="844"/>
        <v>7.8038116365102663</v>
      </c>
      <c r="MU215" s="6">
        <f t="shared" si="845"/>
        <v>6.6129434122053405</v>
      </c>
      <c r="MV215" s="6">
        <f t="shared" si="846"/>
        <v>6.8557403704189186</v>
      </c>
      <c r="MW215" s="6">
        <f t="shared" si="847"/>
        <v>6.7967714292331642</v>
      </c>
      <c r="MX215" s="193">
        <f t="shared" si="1008"/>
        <v>5.7004788325957865</v>
      </c>
      <c r="MY215" s="193">
        <f t="shared" si="1008"/>
        <v>4.2714445831518439</v>
      </c>
      <c r="MZ215" s="193">
        <f t="shared" si="1008"/>
        <v>3.9557379170071427</v>
      </c>
      <c r="NA215" s="193">
        <f t="shared" si="1008"/>
        <v>4.032472793989756</v>
      </c>
      <c r="NB215" s="212">
        <f t="shared" si="1009"/>
        <v>58183.448962824252</v>
      </c>
      <c r="NF215" s="3">
        <f t="shared" si="849"/>
        <v>7.8038116365102654</v>
      </c>
      <c r="NG215" s="6">
        <f t="shared" si="850"/>
        <v>0</v>
      </c>
      <c r="NH215" s="6">
        <f t="shared" si="851"/>
        <v>0</v>
      </c>
      <c r="NI215" s="6">
        <f t="shared" si="852"/>
        <v>0</v>
      </c>
      <c r="NJ215" s="193">
        <f t="shared" si="1010"/>
        <v>5.7004788325957865</v>
      </c>
      <c r="NK215" s="193">
        <f t="shared" si="1010"/>
        <v>4.1745731882913786</v>
      </c>
      <c r="NL215" s="193">
        <f t="shared" si="1010"/>
        <v>3.8150380693314694</v>
      </c>
      <c r="NM215" s="193">
        <f t="shared" si="1010"/>
        <v>3.9040600573940507</v>
      </c>
      <c r="NN215" s="212">
        <f t="shared" si="1011"/>
        <v>56327.484669808618</v>
      </c>
      <c r="NR215" s="3">
        <f t="shared" si="854"/>
        <v>0</v>
      </c>
      <c r="NS215" s="6">
        <f t="shared" si="855"/>
        <v>6.6129434122053405</v>
      </c>
      <c r="NT215" s="6">
        <f t="shared" si="856"/>
        <v>0</v>
      </c>
      <c r="NU215" s="6">
        <f t="shared" si="857"/>
        <v>0</v>
      </c>
      <c r="NV215" s="193">
        <f t="shared" si="1012"/>
        <v>5.6740334309306508</v>
      </c>
      <c r="NW215" s="193">
        <f t="shared" si="1012"/>
        <v>4.2714445831518439</v>
      </c>
      <c r="NX215" s="193">
        <f t="shared" si="1012"/>
        <v>3.8150380693314694</v>
      </c>
      <c r="NY215" s="193">
        <f t="shared" si="1012"/>
        <v>3.9040600573940507</v>
      </c>
      <c r="NZ215" s="212">
        <f t="shared" si="1013"/>
        <v>56553.693363690647</v>
      </c>
      <c r="OD215" s="3">
        <f t="shared" si="859"/>
        <v>0</v>
      </c>
      <c r="OE215" s="6">
        <f t="shared" si="860"/>
        <v>0</v>
      </c>
      <c r="OF215" s="6">
        <f t="shared" si="861"/>
        <v>6.8557403704189186</v>
      </c>
      <c r="OG215" s="6">
        <f t="shared" si="862"/>
        <v>0</v>
      </c>
      <c r="OH215" s="193">
        <f t="shared" si="1014"/>
        <v>5.6740334309306508</v>
      </c>
      <c r="OI215" s="193">
        <f t="shared" si="1014"/>
        <v>4.1745731882913786</v>
      </c>
      <c r="OJ215" s="193">
        <f t="shared" si="1014"/>
        <v>3.9557379170071427</v>
      </c>
      <c r="OK215" s="193">
        <f t="shared" si="1014"/>
        <v>3.9040600573940507</v>
      </c>
      <c r="OL215" s="212">
        <f t="shared" si="1015"/>
        <v>57002.006073637494</v>
      </c>
      <c r="OP215" s="3">
        <f t="shared" si="864"/>
        <v>0</v>
      </c>
      <c r="OQ215" s="6">
        <f t="shared" si="865"/>
        <v>0</v>
      </c>
      <c r="OR215" s="6">
        <f t="shared" si="866"/>
        <v>0</v>
      </c>
      <c r="OS215" s="6">
        <f t="shared" si="867"/>
        <v>6.7967714292331642</v>
      </c>
      <c r="OT215" s="193">
        <f t="shared" si="1016"/>
        <v>5.6740334309306508</v>
      </c>
      <c r="OU215" s="193">
        <f t="shared" si="1016"/>
        <v>4.1745731882913786</v>
      </c>
      <c r="OV215" s="193">
        <f t="shared" si="1016"/>
        <v>3.8150380693314694</v>
      </c>
      <c r="OW215" s="193">
        <f t="shared" si="1016"/>
        <v>4.032472793989756</v>
      </c>
      <c r="OX215" s="232">
        <f t="shared" si="1017"/>
        <v>57218.399826249377</v>
      </c>
    </row>
    <row r="216" spans="1:414" x14ac:dyDescent="0.2">
      <c r="B216" s="81">
        <v>45311</v>
      </c>
      <c r="C216">
        <v>108</v>
      </c>
      <c r="D216">
        <v>11.606786516253692</v>
      </c>
      <c r="E216">
        <v>1</v>
      </c>
      <c r="F216">
        <v>0</v>
      </c>
      <c r="G216">
        <v>0</v>
      </c>
      <c r="H216">
        <v>0</v>
      </c>
      <c r="I216">
        <v>0</v>
      </c>
      <c r="J216">
        <v>0</v>
      </c>
      <c r="K216">
        <v>0</v>
      </c>
      <c r="L216">
        <v>0</v>
      </c>
      <c r="M216">
        <v>0</v>
      </c>
      <c r="N216">
        <v>0</v>
      </c>
      <c r="O216">
        <v>0</v>
      </c>
      <c r="P216">
        <v>0</v>
      </c>
      <c r="Q216">
        <v>0</v>
      </c>
      <c r="R216">
        <v>1</v>
      </c>
      <c r="S216">
        <v>0</v>
      </c>
      <c r="T216">
        <v>11664</v>
      </c>
      <c r="U216">
        <v>8.2231532722450087</v>
      </c>
      <c r="V216">
        <v>6.6220308298139496</v>
      </c>
      <c r="W216">
        <v>5.9703056454070698</v>
      </c>
      <c r="X216">
        <v>5.7077328526997233</v>
      </c>
      <c r="Y216" s="3">
        <v>3435.0269750344269</v>
      </c>
      <c r="Z216" s="3">
        <v>686.45756969009494</v>
      </c>
      <c r="AA216" s="3">
        <v>346.24686707030554</v>
      </c>
      <c r="AB216" s="3">
        <v>251.58402370894947</v>
      </c>
      <c r="AC216">
        <v>0</v>
      </c>
      <c r="AD216">
        <v>1</v>
      </c>
      <c r="AE216" s="6"/>
      <c r="AF216" s="1" t="s">
        <v>2</v>
      </c>
      <c r="AG216">
        <v>108</v>
      </c>
      <c r="AH216" s="189">
        <v>45311</v>
      </c>
      <c r="AI216">
        <f t="shared" si="869"/>
        <v>1</v>
      </c>
      <c r="AJ216">
        <v>108</v>
      </c>
      <c r="AK216">
        <v>0</v>
      </c>
      <c r="AL216">
        <v>1</v>
      </c>
      <c r="AM216">
        <v>0</v>
      </c>
      <c r="AN216">
        <v>0</v>
      </c>
      <c r="AO216">
        <v>0</v>
      </c>
      <c r="AP216">
        <v>1</v>
      </c>
      <c r="AQ216">
        <v>0</v>
      </c>
      <c r="AS216" s="37"/>
      <c r="AT216" s="37"/>
      <c r="AU216" s="6">
        <f t="shared" si="870"/>
        <v>0</v>
      </c>
      <c r="AV216" s="6">
        <f t="shared" si="871"/>
        <v>0</v>
      </c>
      <c r="AW216" s="6">
        <f t="shared" si="872"/>
        <v>0</v>
      </c>
      <c r="AX216" s="6">
        <f t="shared" si="873"/>
        <v>0</v>
      </c>
      <c r="AY216" s="193">
        <f t="shared" si="874"/>
        <v>5.6740334309306508</v>
      </c>
      <c r="AZ216" s="193">
        <f t="shared" si="875"/>
        <v>4.1745731882913786</v>
      </c>
      <c r="BA216" s="193">
        <f t="shared" si="876"/>
        <v>3.8150380693314694</v>
      </c>
      <c r="BB216" s="193">
        <f t="shared" si="877"/>
        <v>3.9040600573940507</v>
      </c>
      <c r="BC216" s="72">
        <f t="shared" si="878"/>
        <v>56312.210093717425</v>
      </c>
      <c r="BG216" s="3">
        <f t="shared" si="879"/>
        <v>8.0586902068001081</v>
      </c>
      <c r="BH216" s="6">
        <f t="shared" si="880"/>
        <v>0</v>
      </c>
      <c r="BI216" s="6">
        <f t="shared" si="881"/>
        <v>0</v>
      </c>
      <c r="BJ216" s="6">
        <f t="shared" si="882"/>
        <v>0</v>
      </c>
      <c r="BK216" s="193">
        <f t="shared" si="883"/>
        <v>5.7013308761377939</v>
      </c>
      <c r="BL216" s="193">
        <f t="shared" si="884"/>
        <v>4.1745731882913786</v>
      </c>
      <c r="BM216" s="193">
        <f t="shared" si="885"/>
        <v>3.8150380693314694</v>
      </c>
      <c r="BN216" s="193">
        <f t="shared" si="886"/>
        <v>3.9040600573940507</v>
      </c>
      <c r="BO216" s="72">
        <f t="shared" si="887"/>
        <v>56327.976869771483</v>
      </c>
      <c r="BS216" s="3">
        <f t="shared" si="888"/>
        <v>8.058715597312009</v>
      </c>
      <c r="BT216" s="6">
        <f t="shared" si="889"/>
        <v>0</v>
      </c>
      <c r="BU216" s="6">
        <f t="shared" si="890"/>
        <v>0</v>
      </c>
      <c r="BV216" s="6">
        <f t="shared" si="891"/>
        <v>0</v>
      </c>
      <c r="BW216" s="193">
        <f t="shared" si="892"/>
        <v>5.7013309609805756</v>
      </c>
      <c r="BX216" s="193">
        <f t="shared" si="893"/>
        <v>4.1745731882913786</v>
      </c>
      <c r="BY216" s="193">
        <f t="shared" si="1018"/>
        <v>3.8150380693314694</v>
      </c>
      <c r="BZ216" s="193">
        <f t="shared" si="894"/>
        <v>3.9040600573940507</v>
      </c>
      <c r="CA216" s="72">
        <f t="shared" si="895"/>
        <v>56327.976869771483</v>
      </c>
      <c r="CE216" s="3">
        <f t="shared" si="896"/>
        <v>0</v>
      </c>
      <c r="CF216" s="6">
        <f t="shared" si="897"/>
        <v>6.6220308298139496</v>
      </c>
      <c r="CG216" s="6">
        <f t="shared" si="898"/>
        <v>0</v>
      </c>
      <c r="CH216" s="6">
        <f t="shared" si="899"/>
        <v>0</v>
      </c>
      <c r="CI216" s="193">
        <f t="shared" si="900"/>
        <v>5.6740334309306508</v>
      </c>
      <c r="CJ216" s="193">
        <f t="shared" si="901"/>
        <v>4.2715714499925603</v>
      </c>
      <c r="CK216" s="193">
        <f t="shared" si="1019"/>
        <v>3.8150380693314694</v>
      </c>
      <c r="CL216" s="193">
        <f t="shared" si="902"/>
        <v>3.9040600573940507</v>
      </c>
      <c r="CM216" s="72">
        <f t="shared" si="903"/>
        <v>56554.01029832827</v>
      </c>
      <c r="CQ216" s="3">
        <f t="shared" si="904"/>
        <v>0</v>
      </c>
      <c r="CR216" s="6">
        <f t="shared" si="905"/>
        <v>6.6221028498824355</v>
      </c>
      <c r="CS216" s="6">
        <f t="shared" si="906"/>
        <v>0</v>
      </c>
      <c r="CT216" s="6">
        <f t="shared" si="907"/>
        <v>0</v>
      </c>
      <c r="CU216" s="193">
        <f t="shared" si="908"/>
        <v>5.6740334309306508</v>
      </c>
      <c r="CV216" s="193">
        <f t="shared" si="909"/>
        <v>4.2715724553798768</v>
      </c>
      <c r="CW216" s="193">
        <f t="shared" si="1020"/>
        <v>3.8150380693314694</v>
      </c>
      <c r="CX216" s="193">
        <f t="shared" si="910"/>
        <v>3.9040600573940507</v>
      </c>
      <c r="CY216" s="72">
        <f t="shared" si="911"/>
        <v>56554.012809961496</v>
      </c>
      <c r="DC216" s="3">
        <f t="shared" si="912"/>
        <v>0</v>
      </c>
      <c r="DD216" s="6">
        <f t="shared" si="913"/>
        <v>0</v>
      </c>
      <c r="DE216" s="6">
        <f t="shared" si="914"/>
        <v>6.2688209276774236</v>
      </c>
      <c r="DF216" s="6">
        <f t="shared" si="915"/>
        <v>0</v>
      </c>
      <c r="DG216" s="193">
        <f t="shared" si="916"/>
        <v>5.6740334309306508</v>
      </c>
      <c r="DH216" s="193">
        <f t="shared" si="917"/>
        <v>4.1745731882913786</v>
      </c>
      <c r="DI216" s="193">
        <f t="shared" si="1021"/>
        <v>3.9444380123316485</v>
      </c>
      <c r="DJ216" s="193">
        <f t="shared" si="918"/>
        <v>3.9040600573940507</v>
      </c>
      <c r="DK216" s="72">
        <f t="shared" si="919"/>
        <v>56946.296401517444</v>
      </c>
      <c r="DO216" s="3">
        <f t="shared" si="920"/>
        <v>0</v>
      </c>
      <c r="DP216" s="6">
        <f t="shared" si="921"/>
        <v>0</v>
      </c>
      <c r="DQ216" s="6">
        <f t="shared" si="922"/>
        <v>5.9704209487713067</v>
      </c>
      <c r="DR216" s="6">
        <f t="shared" si="923"/>
        <v>0</v>
      </c>
      <c r="DS216" s="193">
        <f t="shared" si="924"/>
        <v>5.6740334309306508</v>
      </c>
      <c r="DT216" s="193">
        <f t="shared" si="925"/>
        <v>4.1745731882913786</v>
      </c>
      <c r="DU216" s="193">
        <f t="shared" si="1022"/>
        <v>3.938643608540128</v>
      </c>
      <c r="DV216" s="193">
        <f t="shared" si="926"/>
        <v>3.9040600573940507</v>
      </c>
      <c r="DW216" s="72">
        <f t="shared" si="927"/>
        <v>56917.750526496078</v>
      </c>
      <c r="EA216" s="3">
        <f t="shared" si="928"/>
        <v>0</v>
      </c>
      <c r="EB216" s="6">
        <f t="shared" si="929"/>
        <v>0</v>
      </c>
      <c r="EC216" s="6">
        <f t="shared" si="930"/>
        <v>0</v>
      </c>
      <c r="ED216" s="6">
        <f t="shared" si="931"/>
        <v>17.123198558099169</v>
      </c>
      <c r="EE216" s="193">
        <f t="shared" si="932"/>
        <v>5.6740334309306508</v>
      </c>
      <c r="EF216" s="193">
        <f t="shared" si="933"/>
        <v>4.1745731882913786</v>
      </c>
      <c r="EG216" s="193">
        <f t="shared" si="1023"/>
        <v>3.8150380693314694</v>
      </c>
      <c r="EH216" s="193">
        <f t="shared" si="934"/>
        <v>4.2006041561474259</v>
      </c>
      <c r="EI216" s="72">
        <f t="shared" si="935"/>
        <v>58426.960398312891</v>
      </c>
      <c r="EM216" s="3">
        <f t="shared" si="936"/>
        <v>0</v>
      </c>
      <c r="EN216" s="6">
        <f t="shared" si="937"/>
        <v>0</v>
      </c>
      <c r="EO216" s="6">
        <f t="shared" si="938"/>
        <v>0</v>
      </c>
      <c r="EP216" s="6">
        <f t="shared" si="939"/>
        <v>5.7078737251333989</v>
      </c>
      <c r="EQ216" s="193">
        <f t="shared" si="940"/>
        <v>5.6740334309306508</v>
      </c>
      <c r="ER216" s="193">
        <f t="shared" si="941"/>
        <v>4.1745731882913786</v>
      </c>
      <c r="ES216" s="193">
        <f t="shared" si="1024"/>
        <v>3.8150380693314694</v>
      </c>
      <c r="ET216" s="193">
        <f t="shared" si="942"/>
        <v>4.0129773602788443</v>
      </c>
      <c r="EU216" s="72">
        <f t="shared" si="943"/>
        <v>57079.890278805768</v>
      </c>
      <c r="EY216" s="3">
        <f t="shared" si="944"/>
        <v>8.0586902068001081</v>
      </c>
      <c r="EZ216" s="6">
        <f t="shared" si="945"/>
        <v>6.6220308298139496</v>
      </c>
      <c r="FA216" s="6">
        <f t="shared" si="946"/>
        <v>6.2688209276774236</v>
      </c>
      <c r="FB216" s="6">
        <f t="shared" si="947"/>
        <v>17.123198558099169</v>
      </c>
      <c r="FC216" s="193">
        <f t="shared" si="948"/>
        <v>5.7013308761377939</v>
      </c>
      <c r="FD216" s="193">
        <f t="shared" si="949"/>
        <v>4.2715714499925603</v>
      </c>
      <c r="FE216" s="193">
        <f t="shared" si="1025"/>
        <v>3.9444380123316485</v>
      </c>
      <c r="FF216" s="193">
        <f t="shared" si="950"/>
        <v>4.2006041561474259</v>
      </c>
      <c r="FG216" s="72">
        <f t="shared" si="951"/>
        <v>59355.179063802643</v>
      </c>
      <c r="FK216" s="3">
        <f t="shared" si="952"/>
        <v>8.2231786627569115</v>
      </c>
      <c r="FL216" s="6">
        <f t="shared" si="953"/>
        <v>6.6221028498824355</v>
      </c>
      <c r="FM216" s="6">
        <f t="shared" si="954"/>
        <v>5.9704209487713067</v>
      </c>
      <c r="FN216" s="6">
        <f t="shared" si="955"/>
        <v>5.7078737251333989</v>
      </c>
      <c r="FO216" s="193">
        <f t="shared" si="956"/>
        <v>5.7018803658417747</v>
      </c>
      <c r="FP216" s="193">
        <f t="shared" si="957"/>
        <v>4.2715724553798768</v>
      </c>
      <c r="FQ216" s="193">
        <f t="shared" si="1026"/>
        <v>3.938643608540128</v>
      </c>
      <c r="FR216" s="193">
        <f t="shared" si="958"/>
        <v>4.0129773602788443</v>
      </c>
      <c r="FS216" s="205">
        <f t="shared" si="959"/>
        <v>57957.970056290309</v>
      </c>
      <c r="FW216" s="3">
        <f t="shared" si="960"/>
        <v>9.456626263081759</v>
      </c>
      <c r="FX216" s="6">
        <f t="shared" si="961"/>
        <v>7.4828948376897628</v>
      </c>
      <c r="FY216" s="6">
        <f t="shared" si="962"/>
        <v>7.4031790003047666</v>
      </c>
      <c r="FZ216" s="6">
        <f t="shared" si="963"/>
        <v>6.735124766185673</v>
      </c>
      <c r="GA216" s="193">
        <f t="shared" si="964"/>
        <v>5.7059912246202771</v>
      </c>
      <c r="GB216" s="193">
        <f t="shared" si="965"/>
        <v>4.2835173271448754</v>
      </c>
      <c r="GC216" s="193">
        <f t="shared" si="1027"/>
        <v>3.9661638364317375</v>
      </c>
      <c r="GD216" s="193">
        <f t="shared" si="966"/>
        <v>4.0313791742387268</v>
      </c>
      <c r="GE216" s="72">
        <f t="shared" si="967"/>
        <v>58262.401882509832</v>
      </c>
      <c r="GI216" s="3">
        <f t="shared" si="968"/>
        <v>9.0454685994695101</v>
      </c>
      <c r="GJ216" s="6">
        <f t="shared" si="969"/>
        <v>7.2842339127953455</v>
      </c>
      <c r="GK216" s="6">
        <f t="shared" si="970"/>
        <v>6.5673362099477774</v>
      </c>
      <c r="GL216" s="6">
        <f t="shared" si="971"/>
        <v>6.2785061379696963</v>
      </c>
      <c r="GM216" s="193">
        <f t="shared" si="972"/>
        <v>5.7046227869986907</v>
      </c>
      <c r="GN216" s="193">
        <f t="shared" si="973"/>
        <v>4.2807732251301518</v>
      </c>
      <c r="GO216" s="193">
        <f t="shared" si="1028"/>
        <v>3.950201254030115</v>
      </c>
      <c r="GP216" s="193">
        <f t="shared" si="974"/>
        <v>4.0232412465727059</v>
      </c>
      <c r="GQ216" s="72">
        <f t="shared" si="975"/>
        <v>58115.287375061511</v>
      </c>
      <c r="GU216" s="3">
        <f t="shared" si="976"/>
        <v>10.690099253918511</v>
      </c>
      <c r="GV216" s="6">
        <f t="shared" si="977"/>
        <v>7.9464369957767396</v>
      </c>
      <c r="GW216" s="6">
        <f t="shared" si="978"/>
        <v>7.761397339029191</v>
      </c>
      <c r="GX216" s="6">
        <f t="shared" si="979"/>
        <v>7.1346660658746544</v>
      </c>
      <c r="GY216" s="193">
        <f t="shared" si="980"/>
        <v>5.7100853375042995</v>
      </c>
      <c r="GZ216" s="193">
        <f t="shared" si="981"/>
        <v>4.289891099055537</v>
      </c>
      <c r="HA216" s="193">
        <f t="shared" si="1029"/>
        <v>3.9729277050570255</v>
      </c>
      <c r="HB216" s="193">
        <f t="shared" si="982"/>
        <v>4.0384459370752213</v>
      </c>
      <c r="HC216" s="205">
        <f t="shared" si="983"/>
        <v>58366.631045664348</v>
      </c>
      <c r="HG216" s="3">
        <f t="shared" si="785"/>
        <v>9.456626263081759</v>
      </c>
      <c r="HH216" s="6">
        <f t="shared" si="786"/>
        <v>0</v>
      </c>
      <c r="HI216" s="6">
        <f t="shared" si="787"/>
        <v>0</v>
      </c>
      <c r="HJ216" s="6">
        <f t="shared" si="788"/>
        <v>0</v>
      </c>
      <c r="HK216" s="193">
        <f t="shared" si="984"/>
        <v>5.7059912246202771</v>
      </c>
      <c r="HL216" s="193">
        <f t="shared" si="984"/>
        <v>4.1745731882913786</v>
      </c>
      <c r="HM216" s="193">
        <f t="shared" si="984"/>
        <v>3.8150380693314694</v>
      </c>
      <c r="HN216" s="193">
        <f t="shared" si="984"/>
        <v>3.9040600573940507</v>
      </c>
      <c r="HO216" s="212">
        <f t="shared" si="985"/>
        <v>56330.669089213188</v>
      </c>
      <c r="HS216" s="3">
        <f t="shared" si="789"/>
        <v>9.0454685994695101</v>
      </c>
      <c r="HT216" s="6">
        <f t="shared" si="790"/>
        <v>0</v>
      </c>
      <c r="HU216" s="6">
        <f t="shared" si="791"/>
        <v>0</v>
      </c>
      <c r="HV216" s="6">
        <f t="shared" si="792"/>
        <v>0</v>
      </c>
      <c r="HW216" s="193">
        <f t="shared" si="986"/>
        <v>5.7046227869986907</v>
      </c>
      <c r="HX216" s="193">
        <f t="shared" si="986"/>
        <v>4.1745731882913786</v>
      </c>
      <c r="HY216" s="193">
        <f t="shared" si="986"/>
        <v>3.8150380693314694</v>
      </c>
      <c r="HZ216" s="193">
        <f t="shared" si="986"/>
        <v>3.9040600573940507</v>
      </c>
      <c r="IA216" s="212">
        <f t="shared" si="987"/>
        <v>56329.878548211345</v>
      </c>
      <c r="IE216" s="3">
        <f t="shared" si="794"/>
        <v>10.690099253918511</v>
      </c>
      <c r="IF216" s="6">
        <f t="shared" si="795"/>
        <v>0</v>
      </c>
      <c r="IG216" s="6">
        <f t="shared" si="796"/>
        <v>0</v>
      </c>
      <c r="IH216" s="6">
        <f t="shared" si="797"/>
        <v>0</v>
      </c>
      <c r="II216" s="193">
        <f t="shared" si="988"/>
        <v>5.7100853375042995</v>
      </c>
      <c r="IJ216" s="193">
        <f t="shared" si="988"/>
        <v>4.1745731882913786</v>
      </c>
      <c r="IK216" s="193">
        <f t="shared" si="988"/>
        <v>3.8150380693314694</v>
      </c>
      <c r="IL216" s="193">
        <f t="shared" si="988"/>
        <v>3.9040600573940507</v>
      </c>
      <c r="IM216" s="205">
        <f t="shared" si="989"/>
        <v>56333.03430828479</v>
      </c>
      <c r="IQ216" s="3">
        <f t="shared" si="799"/>
        <v>0</v>
      </c>
      <c r="IR216" s="6">
        <f t="shared" si="800"/>
        <v>7.4828948376897628</v>
      </c>
      <c r="IS216" s="6">
        <f t="shared" si="801"/>
        <v>0</v>
      </c>
      <c r="IT216" s="6">
        <f t="shared" si="802"/>
        <v>0</v>
      </c>
      <c r="IU216" s="193">
        <f t="shared" si="990"/>
        <v>5.6740334309306508</v>
      </c>
      <c r="IV216" s="193">
        <f t="shared" si="990"/>
        <v>4.2835173271448754</v>
      </c>
      <c r="IW216" s="193">
        <f t="shared" si="990"/>
        <v>3.8150380693314694</v>
      </c>
      <c r="IX216" s="193">
        <f t="shared" si="990"/>
        <v>3.9040600573940507</v>
      </c>
      <c r="IY216" s="212">
        <f t="shared" si="991"/>
        <v>56583.861061085394</v>
      </c>
      <c r="JC216" s="3">
        <f t="shared" si="804"/>
        <v>0</v>
      </c>
      <c r="JD216" s="6">
        <f t="shared" si="805"/>
        <v>7.2842339127953455</v>
      </c>
      <c r="JE216" s="6">
        <f t="shared" si="806"/>
        <v>0</v>
      </c>
      <c r="JF216" s="6">
        <f t="shared" si="807"/>
        <v>0</v>
      </c>
      <c r="JG216" s="193">
        <f t="shared" si="992"/>
        <v>5.6740334309306508</v>
      </c>
      <c r="JH216" s="193">
        <f t="shared" si="992"/>
        <v>4.2807732251301518</v>
      </c>
      <c r="JI216" s="193">
        <f t="shared" si="992"/>
        <v>3.8150380693314694</v>
      </c>
      <c r="JJ216" s="193">
        <f t="shared" si="992"/>
        <v>3.9040600573940507</v>
      </c>
      <c r="JK216" s="212">
        <f t="shared" si="993"/>
        <v>56577.002612286378</v>
      </c>
      <c r="JO216" s="3">
        <f t="shared" si="809"/>
        <v>0</v>
      </c>
      <c r="JP216" s="6">
        <f t="shared" si="810"/>
        <v>7.9464369957767396</v>
      </c>
      <c r="JQ216" s="6">
        <f t="shared" si="811"/>
        <v>0</v>
      </c>
      <c r="JR216" s="6">
        <f t="shared" si="812"/>
        <v>0</v>
      </c>
      <c r="JS216" s="193">
        <f t="shared" si="994"/>
        <v>5.6740334309306508</v>
      </c>
      <c r="JT216" s="193">
        <f t="shared" si="994"/>
        <v>4.289891099055537</v>
      </c>
      <c r="JU216" s="193">
        <f t="shared" si="994"/>
        <v>3.8150380693314694</v>
      </c>
      <c r="JV216" s="193">
        <f t="shared" si="994"/>
        <v>3.9040600573940507</v>
      </c>
      <c r="JW216" s="205">
        <f t="shared" si="995"/>
        <v>56599.794503928701</v>
      </c>
      <c r="KA216" s="3">
        <f t="shared" si="814"/>
        <v>0</v>
      </c>
      <c r="KB216" s="6">
        <f t="shared" si="815"/>
        <v>0</v>
      </c>
      <c r="KC216" s="6">
        <f t="shared" si="816"/>
        <v>7.4031790003047666</v>
      </c>
      <c r="KD216" s="6">
        <f t="shared" si="817"/>
        <v>0</v>
      </c>
      <c r="KE216" s="193">
        <f t="shared" si="996"/>
        <v>5.6740334309306508</v>
      </c>
      <c r="KF216" s="193">
        <f t="shared" si="996"/>
        <v>4.1745731882913786</v>
      </c>
      <c r="KG216" s="193">
        <f t="shared" si="996"/>
        <v>3.9661638364317375</v>
      </c>
      <c r="KH216" s="193">
        <f t="shared" si="996"/>
        <v>3.9040600573940507</v>
      </c>
      <c r="KI216" s="212">
        <f t="shared" si="997"/>
        <v>57053.455248934799</v>
      </c>
      <c r="KM216" s="3">
        <f t="shared" si="819"/>
        <v>0</v>
      </c>
      <c r="KN216" s="6">
        <f t="shared" si="820"/>
        <v>0</v>
      </c>
      <c r="KO216" s="6">
        <f t="shared" si="821"/>
        <v>6.5673362099477774</v>
      </c>
      <c r="KP216" s="6">
        <f t="shared" si="822"/>
        <v>0</v>
      </c>
      <c r="KQ216" s="193">
        <f t="shared" si="998"/>
        <v>5.6740334309306508</v>
      </c>
      <c r="KR216" s="193">
        <f t="shared" si="998"/>
        <v>4.1745731882913786</v>
      </c>
      <c r="KS216" s="193">
        <f t="shared" si="998"/>
        <v>3.950201254030115</v>
      </c>
      <c r="KT216" s="193">
        <f t="shared" si="998"/>
        <v>3.9040600573940507</v>
      </c>
      <c r="KU216" s="212">
        <f t="shared" si="999"/>
        <v>56974.702959133778</v>
      </c>
      <c r="KY216" s="3">
        <f t="shared" si="824"/>
        <v>0</v>
      </c>
      <c r="KZ216" s="6">
        <f t="shared" si="825"/>
        <v>0</v>
      </c>
      <c r="LA216" s="6">
        <f t="shared" si="826"/>
        <v>7.761397339029191</v>
      </c>
      <c r="LB216" s="6">
        <f t="shared" si="827"/>
        <v>0</v>
      </c>
      <c r="LC216" s="193">
        <f t="shared" si="1000"/>
        <v>5.6740334309306508</v>
      </c>
      <c r="LD216" s="193">
        <f t="shared" si="1000"/>
        <v>4.1745731882913786</v>
      </c>
      <c r="LE216" s="193">
        <f t="shared" si="1000"/>
        <v>3.9729277050570255</v>
      </c>
      <c r="LF216" s="193">
        <f t="shared" si="1000"/>
        <v>3.9040600573940507</v>
      </c>
      <c r="LG216" s="205">
        <f t="shared" si="1001"/>
        <v>57086.857997836036</v>
      </c>
      <c r="LK216" s="3">
        <f t="shared" si="829"/>
        <v>0</v>
      </c>
      <c r="LL216" s="6">
        <f t="shared" si="830"/>
        <v>0</v>
      </c>
      <c r="LM216" s="6">
        <f t="shared" si="831"/>
        <v>0</v>
      </c>
      <c r="LN216" s="6">
        <f t="shared" si="832"/>
        <v>6.735124766185673</v>
      </c>
      <c r="LO216" s="193">
        <f t="shared" si="1002"/>
        <v>5.6740334309306508</v>
      </c>
      <c r="LP216" s="193">
        <f t="shared" si="1002"/>
        <v>4.1745731882913786</v>
      </c>
      <c r="LQ216" s="193">
        <f t="shared" si="1002"/>
        <v>3.8150380693314694</v>
      </c>
      <c r="LR216" s="193">
        <f t="shared" si="1002"/>
        <v>4.0313791742387268</v>
      </c>
      <c r="LS216" s="212">
        <f t="shared" si="1003"/>
        <v>57210.621076239448</v>
      </c>
      <c r="LW216" s="3">
        <f t="shared" si="834"/>
        <v>0</v>
      </c>
      <c r="LX216" s="6">
        <f t="shared" si="835"/>
        <v>0</v>
      </c>
      <c r="LY216" s="6">
        <f t="shared" si="836"/>
        <v>0</v>
      </c>
      <c r="LZ216" s="6">
        <f t="shared" si="837"/>
        <v>6.2785061379696963</v>
      </c>
      <c r="MA216" s="193">
        <f t="shared" si="1004"/>
        <v>5.6740334309306508</v>
      </c>
      <c r="MB216" s="193">
        <f t="shared" si="1004"/>
        <v>4.1745731882913786</v>
      </c>
      <c r="MC216" s="193">
        <f t="shared" si="1004"/>
        <v>3.8150380693314694</v>
      </c>
      <c r="MD216" s="193">
        <f t="shared" si="1004"/>
        <v>4.0232412465727059</v>
      </c>
      <c r="ME216" s="212">
        <f t="shared" si="1005"/>
        <v>57152.770444939393</v>
      </c>
      <c r="MI216" s="3">
        <f t="shared" si="839"/>
        <v>0</v>
      </c>
      <c r="MJ216" s="6">
        <f t="shared" si="840"/>
        <v>0</v>
      </c>
      <c r="MK216" s="6">
        <f t="shared" si="841"/>
        <v>0</v>
      </c>
      <c r="ML216" s="6">
        <f t="shared" si="842"/>
        <v>7.1346660658746544</v>
      </c>
      <c r="MM216" s="193">
        <f t="shared" si="1006"/>
        <v>5.6740334309306508</v>
      </c>
      <c r="MN216" s="193">
        <f t="shared" si="1006"/>
        <v>4.1745731882913786</v>
      </c>
      <c r="MO216" s="193">
        <f t="shared" si="1006"/>
        <v>3.8150380693314694</v>
      </c>
      <c r="MP216" s="193">
        <f t="shared" si="1006"/>
        <v>4.0384459370752213</v>
      </c>
      <c r="MQ216" s="205">
        <f t="shared" si="1007"/>
        <v>57260.90454710128</v>
      </c>
      <c r="MT216" s="3">
        <f t="shared" si="844"/>
        <v>7.811995608632758</v>
      </c>
      <c r="MU216" s="6">
        <f t="shared" si="845"/>
        <v>6.6220308298139496</v>
      </c>
      <c r="MV216" s="6">
        <f t="shared" si="846"/>
        <v>6.8658514922181295</v>
      </c>
      <c r="MW216" s="6">
        <f t="shared" si="847"/>
        <v>6.8492794232396674</v>
      </c>
      <c r="MX216" s="193">
        <f t="shared" si="1008"/>
        <v>5.7005062024003843</v>
      </c>
      <c r="MY216" s="193">
        <f t="shared" si="1008"/>
        <v>4.2715714499925603</v>
      </c>
      <c r="MZ216" s="193">
        <f t="shared" si="1008"/>
        <v>3.9559314710122431</v>
      </c>
      <c r="NA216" s="193">
        <f t="shared" si="1008"/>
        <v>4.033403350304825</v>
      </c>
      <c r="NB216" s="212">
        <f t="shared" si="1009"/>
        <v>58191.497410279677</v>
      </c>
      <c r="NF216" s="3">
        <f t="shared" si="849"/>
        <v>7.8119956086327571</v>
      </c>
      <c r="NG216" s="6">
        <f t="shared" si="850"/>
        <v>0</v>
      </c>
      <c r="NH216" s="6">
        <f t="shared" si="851"/>
        <v>0</v>
      </c>
      <c r="NI216" s="6">
        <f t="shared" si="852"/>
        <v>0</v>
      </c>
      <c r="NJ216" s="193">
        <f t="shared" si="1010"/>
        <v>5.7005062024003843</v>
      </c>
      <c r="NK216" s="193">
        <f t="shared" si="1010"/>
        <v>4.1745731882913786</v>
      </c>
      <c r="NL216" s="193">
        <f t="shared" si="1010"/>
        <v>3.8150380693314694</v>
      </c>
      <c r="NM216" s="193">
        <f t="shared" si="1010"/>
        <v>3.9040600573940507</v>
      </c>
      <c r="NN216" s="212">
        <f t="shared" si="1011"/>
        <v>56327.500480455819</v>
      </c>
      <c r="NR216" s="3">
        <f t="shared" si="854"/>
        <v>0</v>
      </c>
      <c r="NS216" s="6">
        <f t="shared" si="855"/>
        <v>6.6220308298139496</v>
      </c>
      <c r="NT216" s="6">
        <f t="shared" si="856"/>
        <v>0</v>
      </c>
      <c r="NU216" s="6">
        <f t="shared" si="857"/>
        <v>0</v>
      </c>
      <c r="NV216" s="193">
        <f t="shared" si="1012"/>
        <v>5.6740334309306508</v>
      </c>
      <c r="NW216" s="193">
        <f t="shared" si="1012"/>
        <v>4.2715714499925603</v>
      </c>
      <c r="NX216" s="193">
        <f t="shared" si="1012"/>
        <v>3.8150380693314694</v>
      </c>
      <c r="NY216" s="193">
        <f t="shared" si="1012"/>
        <v>3.9040600573940507</v>
      </c>
      <c r="NZ216" s="212">
        <f t="shared" si="1013"/>
        <v>56554.01029832827</v>
      </c>
      <c r="OD216" s="3">
        <f t="shared" si="859"/>
        <v>0</v>
      </c>
      <c r="OE216" s="6">
        <f t="shared" si="860"/>
        <v>0</v>
      </c>
      <c r="OF216" s="6">
        <f t="shared" si="861"/>
        <v>6.8658514922181295</v>
      </c>
      <c r="OG216" s="6">
        <f t="shared" si="862"/>
        <v>0</v>
      </c>
      <c r="OH216" s="193">
        <f t="shared" si="1014"/>
        <v>5.6740334309306508</v>
      </c>
      <c r="OI216" s="193">
        <f t="shared" si="1014"/>
        <v>4.1745731882913786</v>
      </c>
      <c r="OJ216" s="193">
        <f t="shared" si="1014"/>
        <v>3.9559314710122431</v>
      </c>
      <c r="OK216" s="193">
        <f t="shared" si="1014"/>
        <v>3.9040600573940507</v>
      </c>
      <c r="OL216" s="212">
        <f t="shared" si="1015"/>
        <v>57002.960789047364</v>
      </c>
      <c r="OP216" s="3">
        <f t="shared" si="864"/>
        <v>0</v>
      </c>
      <c r="OQ216" s="6">
        <f t="shared" si="865"/>
        <v>0</v>
      </c>
      <c r="OR216" s="6">
        <f t="shared" si="866"/>
        <v>0</v>
      </c>
      <c r="OS216" s="6">
        <f t="shared" si="867"/>
        <v>6.8492794232396674</v>
      </c>
      <c r="OT216" s="193">
        <f t="shared" si="1016"/>
        <v>5.6740334309306508</v>
      </c>
      <c r="OU216" s="193">
        <f t="shared" si="1016"/>
        <v>4.1745731882913786</v>
      </c>
      <c r="OV216" s="193">
        <f t="shared" si="1016"/>
        <v>3.8150380693314694</v>
      </c>
      <c r="OW216" s="193">
        <f t="shared" si="1016"/>
        <v>4.033403350304825</v>
      </c>
      <c r="OX216" s="232">
        <f t="shared" si="1017"/>
        <v>57225.019563834416</v>
      </c>
    </row>
    <row r="217" spans="1:414" x14ac:dyDescent="0.2">
      <c r="B217" s="81">
        <v>45318</v>
      </c>
      <c r="C217">
        <v>109</v>
      </c>
      <c r="D217">
        <v>11.611186210210228</v>
      </c>
      <c r="E217">
        <v>1</v>
      </c>
      <c r="F217">
        <v>0</v>
      </c>
      <c r="G217">
        <v>0</v>
      </c>
      <c r="H217">
        <v>0</v>
      </c>
      <c r="I217">
        <v>0</v>
      </c>
      <c r="J217">
        <v>0</v>
      </c>
      <c r="K217">
        <v>0</v>
      </c>
      <c r="L217">
        <v>0</v>
      </c>
      <c r="M217">
        <v>0</v>
      </c>
      <c r="N217">
        <v>0</v>
      </c>
      <c r="O217">
        <v>0</v>
      </c>
      <c r="P217">
        <v>0</v>
      </c>
      <c r="Q217">
        <v>0</v>
      </c>
      <c r="R217">
        <v>1</v>
      </c>
      <c r="S217">
        <v>0</v>
      </c>
      <c r="T217">
        <v>11881</v>
      </c>
      <c r="U217">
        <v>8.2319445036314907</v>
      </c>
      <c r="V217">
        <v>6.6311251418083828</v>
      </c>
      <c r="W217">
        <v>5.9791080683398841</v>
      </c>
      <c r="X217">
        <v>5.7317884624378577</v>
      </c>
      <c r="Y217" s="3">
        <v>3467.9295730125368</v>
      </c>
      <c r="Z217" s="3">
        <v>693.32283932683777</v>
      </c>
      <c r="AA217" s="3">
        <v>349.70933574064185</v>
      </c>
      <c r="AB217" s="3">
        <v>258.91711906206729</v>
      </c>
      <c r="AC217">
        <v>0</v>
      </c>
      <c r="AD217">
        <v>1</v>
      </c>
      <c r="AE217" s="6"/>
      <c r="AF217" s="1" t="s">
        <v>2</v>
      </c>
      <c r="AG217">
        <v>109</v>
      </c>
      <c r="AH217" s="189">
        <v>45318</v>
      </c>
      <c r="AI217">
        <f t="shared" si="869"/>
        <v>1</v>
      </c>
      <c r="AJ217">
        <v>109</v>
      </c>
      <c r="AK217">
        <v>0</v>
      </c>
      <c r="AL217">
        <v>1</v>
      </c>
      <c r="AM217">
        <v>0</v>
      </c>
      <c r="AN217">
        <v>0</v>
      </c>
      <c r="AO217">
        <v>0</v>
      </c>
      <c r="AP217">
        <v>1</v>
      </c>
      <c r="AQ217">
        <v>0</v>
      </c>
      <c r="AS217" s="37"/>
      <c r="AT217" s="37"/>
      <c r="AU217" s="6">
        <f t="shared" si="870"/>
        <v>0</v>
      </c>
      <c r="AV217" s="6">
        <f t="shared" si="871"/>
        <v>0</v>
      </c>
      <c r="AW217" s="6">
        <f t="shared" si="872"/>
        <v>0</v>
      </c>
      <c r="AX217" s="6">
        <f t="shared" si="873"/>
        <v>0</v>
      </c>
      <c r="AY217" s="193">
        <f t="shared" si="874"/>
        <v>5.6740334309306508</v>
      </c>
      <c r="AZ217" s="193">
        <f t="shared" si="875"/>
        <v>4.1745731882913786</v>
      </c>
      <c r="BA217" s="193">
        <f t="shared" si="876"/>
        <v>3.8150380693314694</v>
      </c>
      <c r="BB217" s="193">
        <f t="shared" si="877"/>
        <v>3.9040600573940507</v>
      </c>
      <c r="BC217" s="72">
        <f t="shared" si="878"/>
        <v>56312.210093717425</v>
      </c>
      <c r="BG217" s="3">
        <f t="shared" si="879"/>
        <v>8.0673056135588599</v>
      </c>
      <c r="BH217" s="6">
        <f t="shared" si="880"/>
        <v>0</v>
      </c>
      <c r="BI217" s="6">
        <f t="shared" si="881"/>
        <v>0</v>
      </c>
      <c r="BJ217" s="6">
        <f t="shared" si="882"/>
        <v>0</v>
      </c>
      <c r="BK217" s="193">
        <f t="shared" si="883"/>
        <v>5.7013596642373763</v>
      </c>
      <c r="BL217" s="193">
        <f t="shared" si="884"/>
        <v>4.1745731882913786</v>
      </c>
      <c r="BM217" s="193">
        <f t="shared" si="885"/>
        <v>3.8150380693314694</v>
      </c>
      <c r="BN217" s="193">
        <f t="shared" si="886"/>
        <v>3.9040600573940507</v>
      </c>
      <c r="BO217" s="72">
        <f t="shared" si="887"/>
        <v>56327.993499867094</v>
      </c>
      <c r="BS217" s="3">
        <f t="shared" si="888"/>
        <v>8.0673310312153212</v>
      </c>
      <c r="BT217" s="6">
        <f t="shared" si="889"/>
        <v>0</v>
      </c>
      <c r="BU217" s="6">
        <f t="shared" si="890"/>
        <v>0</v>
      </c>
      <c r="BV217" s="6">
        <f t="shared" si="891"/>
        <v>0</v>
      </c>
      <c r="BW217" s="193">
        <f t="shared" si="892"/>
        <v>5.7013597491684171</v>
      </c>
      <c r="BX217" s="193">
        <f t="shared" si="893"/>
        <v>4.1745731882913786</v>
      </c>
      <c r="BY217" s="193">
        <f t="shared" si="1018"/>
        <v>3.8150380693314694</v>
      </c>
      <c r="BZ217" s="193">
        <f t="shared" si="894"/>
        <v>3.9040600573940507</v>
      </c>
      <c r="CA217" s="72">
        <f t="shared" si="895"/>
        <v>56327.993499867094</v>
      </c>
      <c r="CE217" s="3">
        <f t="shared" si="896"/>
        <v>0</v>
      </c>
      <c r="CF217" s="6">
        <f t="shared" si="897"/>
        <v>6.6311251418083828</v>
      </c>
      <c r="CG217" s="6">
        <f t="shared" si="898"/>
        <v>0</v>
      </c>
      <c r="CH217" s="6">
        <f t="shared" si="899"/>
        <v>0</v>
      </c>
      <c r="CI217" s="193">
        <f t="shared" si="900"/>
        <v>5.6740334309306508</v>
      </c>
      <c r="CJ217" s="193">
        <f t="shared" si="901"/>
        <v>4.2716983969723561</v>
      </c>
      <c r="CK217" s="193">
        <f t="shared" si="1019"/>
        <v>3.8150380693314694</v>
      </c>
      <c r="CL217" s="193">
        <f t="shared" si="902"/>
        <v>3.9040600573940507</v>
      </c>
      <c r="CM217" s="72">
        <f t="shared" si="903"/>
        <v>56554.327434944578</v>
      </c>
      <c r="CQ217" s="3">
        <f t="shared" si="904"/>
        <v>0</v>
      </c>
      <c r="CR217" s="6">
        <f t="shared" si="905"/>
        <v>6.6311972607850418</v>
      </c>
      <c r="CS217" s="6">
        <f t="shared" si="906"/>
        <v>0</v>
      </c>
      <c r="CT217" s="6">
        <f t="shared" si="907"/>
        <v>0</v>
      </c>
      <c r="CU217" s="193">
        <f t="shared" si="908"/>
        <v>5.6740334309306508</v>
      </c>
      <c r="CV217" s="193">
        <f t="shared" si="909"/>
        <v>4.2716994036126144</v>
      </c>
      <c r="CW217" s="193">
        <f t="shared" si="1020"/>
        <v>3.8150380693314694</v>
      </c>
      <c r="CX217" s="193">
        <f t="shared" si="910"/>
        <v>3.9040600573940507</v>
      </c>
      <c r="CY217" s="72">
        <f t="shared" si="911"/>
        <v>56554.329949721941</v>
      </c>
      <c r="DC217" s="3">
        <f t="shared" si="912"/>
        <v>0</v>
      </c>
      <c r="DD217" s="6">
        <f t="shared" si="913"/>
        <v>0</v>
      </c>
      <c r="DE217" s="6">
        <f t="shared" si="914"/>
        <v>6.2780634717568784</v>
      </c>
      <c r="DF217" s="6">
        <f t="shared" si="915"/>
        <v>0</v>
      </c>
      <c r="DG217" s="193">
        <f t="shared" si="916"/>
        <v>5.6740334309306508</v>
      </c>
      <c r="DH217" s="193">
        <f t="shared" si="917"/>
        <v>4.1745731882913786</v>
      </c>
      <c r="DI217" s="193">
        <f t="shared" si="1021"/>
        <v>3.944616951333654</v>
      </c>
      <c r="DJ217" s="193">
        <f t="shared" si="918"/>
        <v>3.9040600573940507</v>
      </c>
      <c r="DK217" s="72">
        <f t="shared" si="919"/>
        <v>56947.178164475255</v>
      </c>
      <c r="DO217" s="3">
        <f t="shared" si="920"/>
        <v>0</v>
      </c>
      <c r="DP217" s="6">
        <f t="shared" si="921"/>
        <v>0</v>
      </c>
      <c r="DQ217" s="6">
        <f t="shared" si="922"/>
        <v>5.9792235417036208</v>
      </c>
      <c r="DR217" s="6">
        <f t="shared" si="923"/>
        <v>0</v>
      </c>
      <c r="DS217" s="193">
        <f t="shared" si="924"/>
        <v>5.6740334309306508</v>
      </c>
      <c r="DT217" s="193">
        <f t="shared" si="925"/>
        <v>4.1745731882913786</v>
      </c>
      <c r="DU217" s="193">
        <f t="shared" si="1022"/>
        <v>3.9388150209304547</v>
      </c>
      <c r="DV217" s="193">
        <f t="shared" si="926"/>
        <v>3.9040600573940507</v>
      </c>
      <c r="DW217" s="72">
        <f t="shared" si="927"/>
        <v>56918.59477665856</v>
      </c>
      <c r="EA217" s="3">
        <f t="shared" si="928"/>
        <v>0</v>
      </c>
      <c r="EB217" s="6">
        <f t="shared" si="929"/>
        <v>0</v>
      </c>
      <c r="EC217" s="6">
        <f t="shared" si="930"/>
        <v>0</v>
      </c>
      <c r="ED217" s="6">
        <f t="shared" si="931"/>
        <v>17.195365387313572</v>
      </c>
      <c r="EE217" s="193">
        <f t="shared" si="932"/>
        <v>5.6740334309306508</v>
      </c>
      <c r="EF217" s="193">
        <f t="shared" si="933"/>
        <v>4.1745731882913786</v>
      </c>
      <c r="EG217" s="193">
        <f t="shared" si="1023"/>
        <v>3.8150380693314694</v>
      </c>
      <c r="EH217" s="193">
        <f t="shared" si="934"/>
        <v>4.2016851013367988</v>
      </c>
      <c r="EI217" s="72">
        <f t="shared" si="935"/>
        <v>58434.812455086983</v>
      </c>
      <c r="EM217" s="3">
        <f t="shared" si="936"/>
        <v>0</v>
      </c>
      <c r="EN217" s="6">
        <f t="shared" si="937"/>
        <v>0</v>
      </c>
      <c r="EO217" s="6">
        <f t="shared" si="938"/>
        <v>0</v>
      </c>
      <c r="EP217" s="6">
        <f t="shared" si="939"/>
        <v>5.7319299285875278</v>
      </c>
      <c r="EQ217" s="193">
        <f t="shared" si="940"/>
        <v>5.6740334309306508</v>
      </c>
      <c r="ER217" s="193">
        <f t="shared" si="941"/>
        <v>4.1745731882913786</v>
      </c>
      <c r="ES217" s="193">
        <f t="shared" si="1024"/>
        <v>3.8150380693314694</v>
      </c>
      <c r="ET217" s="193">
        <f t="shared" si="942"/>
        <v>4.0134121895175756</v>
      </c>
      <c r="EU217" s="72">
        <f t="shared" si="943"/>
        <v>57082.975958844894</v>
      </c>
      <c r="EY217" s="3">
        <f t="shared" si="944"/>
        <v>8.0673056135588599</v>
      </c>
      <c r="EZ217" s="6">
        <f t="shared" si="945"/>
        <v>6.6311251418083828</v>
      </c>
      <c r="FA217" s="6">
        <f t="shared" si="946"/>
        <v>6.2780634717568784</v>
      </c>
      <c r="FB217" s="6">
        <f t="shared" si="947"/>
        <v>17.195365387313572</v>
      </c>
      <c r="FC217" s="193">
        <f t="shared" si="948"/>
        <v>5.7013596642373763</v>
      </c>
      <c r="FD217" s="193">
        <f t="shared" si="949"/>
        <v>4.2716983969723561</v>
      </c>
      <c r="FE217" s="193">
        <f t="shared" si="1025"/>
        <v>3.944616951333654</v>
      </c>
      <c r="FF217" s="193">
        <f t="shared" si="950"/>
        <v>4.2016851013367988</v>
      </c>
      <c r="FG217" s="72">
        <f t="shared" si="951"/>
        <v>59364.425471796909</v>
      </c>
      <c r="FK217" s="3">
        <f t="shared" si="952"/>
        <v>8.231969921287952</v>
      </c>
      <c r="FL217" s="6">
        <f t="shared" si="953"/>
        <v>6.6311972607850418</v>
      </c>
      <c r="FM217" s="6">
        <f t="shared" si="954"/>
        <v>5.9792235417036208</v>
      </c>
      <c r="FN217" s="6">
        <f t="shared" si="955"/>
        <v>5.7319299285875278</v>
      </c>
      <c r="FO217" s="193">
        <f t="shared" si="956"/>
        <v>5.7019097253986954</v>
      </c>
      <c r="FP217" s="193">
        <f t="shared" si="957"/>
        <v>4.2716994036126144</v>
      </c>
      <c r="FQ217" s="193">
        <f t="shared" si="1026"/>
        <v>3.9388150209304547</v>
      </c>
      <c r="FR217" s="193">
        <f t="shared" si="958"/>
        <v>4.0134121895175756</v>
      </c>
      <c r="FS217" s="205">
        <f t="shared" si="959"/>
        <v>57962.305417896961</v>
      </c>
      <c r="FW217" s="3">
        <f t="shared" si="960"/>
        <v>9.4667361791762143</v>
      </c>
      <c r="FX217" s="6">
        <f t="shared" si="961"/>
        <v>7.4931714102434714</v>
      </c>
      <c r="FY217" s="6">
        <f t="shared" si="962"/>
        <v>7.4140940047414565</v>
      </c>
      <c r="FZ217" s="6">
        <f t="shared" si="963"/>
        <v>6.7635103856766721</v>
      </c>
      <c r="GA217" s="193">
        <f t="shared" si="964"/>
        <v>5.7060248494231587</v>
      </c>
      <c r="GB217" s="193">
        <f t="shared" si="965"/>
        <v>4.2836590727408925</v>
      </c>
      <c r="GC217" s="193">
        <f t="shared" si="1027"/>
        <v>3.9663706104401846</v>
      </c>
      <c r="GD217" s="193">
        <f t="shared" si="966"/>
        <v>4.0318828873581847</v>
      </c>
      <c r="GE217" s="72">
        <f t="shared" si="967"/>
        <v>58267.477918414923</v>
      </c>
      <c r="GI217" s="3">
        <f t="shared" si="968"/>
        <v>9.055138953994641</v>
      </c>
      <c r="GJ217" s="6">
        <f t="shared" si="969"/>
        <v>7.2942376559892219</v>
      </c>
      <c r="GK217" s="6">
        <f t="shared" si="970"/>
        <v>6.5770188751738727</v>
      </c>
      <c r="GL217" s="6">
        <f t="shared" si="971"/>
        <v>6.3049673086816442</v>
      </c>
      <c r="GM217" s="193">
        <f t="shared" si="972"/>
        <v>5.7046549939194433</v>
      </c>
      <c r="GN217" s="193">
        <f t="shared" si="973"/>
        <v>4.2809115869607233</v>
      </c>
      <c r="GO217" s="193">
        <f t="shared" si="1028"/>
        <v>3.9503876359738523</v>
      </c>
      <c r="GP217" s="193">
        <f t="shared" si="974"/>
        <v>4.0237146536854693</v>
      </c>
      <c r="GQ217" s="72">
        <f t="shared" si="975"/>
        <v>58120.019529912446</v>
      </c>
      <c r="GU217" s="3">
        <f t="shared" si="976"/>
        <v>10.701527854720938</v>
      </c>
      <c r="GV217" s="6">
        <f t="shared" si="977"/>
        <v>7.9573501701700593</v>
      </c>
      <c r="GW217" s="6">
        <f t="shared" si="978"/>
        <v>7.7728404888418492</v>
      </c>
      <c r="GX217" s="6">
        <f t="shared" si="979"/>
        <v>7.1647355780473223</v>
      </c>
      <c r="GY217" s="193">
        <f t="shared" si="980"/>
        <v>5.7101231927692115</v>
      </c>
      <c r="GZ217" s="193">
        <f t="shared" si="981"/>
        <v>4.2900406683978769</v>
      </c>
      <c r="HA217" s="193">
        <f t="shared" si="1029"/>
        <v>3.973143022021282</v>
      </c>
      <c r="HB217" s="193">
        <f t="shared" si="982"/>
        <v>4.038975767069207</v>
      </c>
      <c r="HC217" s="205">
        <f t="shared" si="983"/>
        <v>58371.971542084648</v>
      </c>
      <c r="HG217" s="3">
        <f t="shared" si="785"/>
        <v>9.4667361791762143</v>
      </c>
      <c r="HH217" s="6">
        <f t="shared" si="786"/>
        <v>0</v>
      </c>
      <c r="HI217" s="6">
        <f t="shared" si="787"/>
        <v>0</v>
      </c>
      <c r="HJ217" s="6">
        <f t="shared" si="788"/>
        <v>0</v>
      </c>
      <c r="HK217" s="193">
        <f t="shared" si="984"/>
        <v>5.7060248494231587</v>
      </c>
      <c r="HL217" s="193">
        <f t="shared" si="984"/>
        <v>4.1745731882913786</v>
      </c>
      <c r="HM217" s="193">
        <f t="shared" si="984"/>
        <v>3.8150380693314694</v>
      </c>
      <c r="HN217" s="193">
        <f t="shared" si="984"/>
        <v>3.9040600573940507</v>
      </c>
      <c r="HO217" s="212">
        <f t="shared" si="985"/>
        <v>56330.688514268462</v>
      </c>
      <c r="HS217" s="3">
        <f t="shared" si="789"/>
        <v>9.055138953994641</v>
      </c>
      <c r="HT217" s="6">
        <f t="shared" si="790"/>
        <v>0</v>
      </c>
      <c r="HU217" s="6">
        <f t="shared" si="791"/>
        <v>0</v>
      </c>
      <c r="HV217" s="6">
        <f t="shared" si="792"/>
        <v>0</v>
      </c>
      <c r="HW217" s="193">
        <f t="shared" si="986"/>
        <v>5.7046549939194433</v>
      </c>
      <c r="HX217" s="193">
        <f t="shared" si="986"/>
        <v>4.1745731882913786</v>
      </c>
      <c r="HY217" s="193">
        <f t="shared" si="986"/>
        <v>3.8150380693314694</v>
      </c>
      <c r="HZ217" s="193">
        <f t="shared" si="986"/>
        <v>3.9040600573940507</v>
      </c>
      <c r="IA217" s="212">
        <f t="shared" si="987"/>
        <v>56329.897153894592</v>
      </c>
      <c r="IE217" s="3">
        <f t="shared" si="794"/>
        <v>10.701527854720938</v>
      </c>
      <c r="IF217" s="6">
        <f t="shared" si="795"/>
        <v>0</v>
      </c>
      <c r="IG217" s="6">
        <f t="shared" si="796"/>
        <v>0</v>
      </c>
      <c r="IH217" s="6">
        <f t="shared" si="797"/>
        <v>0</v>
      </c>
      <c r="II217" s="193">
        <f t="shared" si="988"/>
        <v>5.7101231927692115</v>
      </c>
      <c r="IJ217" s="193">
        <f t="shared" si="988"/>
        <v>4.1745731882913786</v>
      </c>
      <c r="IK217" s="193">
        <f t="shared" si="988"/>
        <v>3.8150380693314694</v>
      </c>
      <c r="IL217" s="193">
        <f t="shared" si="988"/>
        <v>3.9040600573940507</v>
      </c>
      <c r="IM217" s="205">
        <f t="shared" si="989"/>
        <v>56333.056178197527</v>
      </c>
      <c r="IQ217" s="3">
        <f t="shared" si="799"/>
        <v>0</v>
      </c>
      <c r="IR217" s="6">
        <f t="shared" si="800"/>
        <v>7.4931714102434714</v>
      </c>
      <c r="IS217" s="6">
        <f t="shared" si="801"/>
        <v>0</v>
      </c>
      <c r="IT217" s="6">
        <f t="shared" si="802"/>
        <v>0</v>
      </c>
      <c r="IU217" s="193">
        <f t="shared" si="990"/>
        <v>5.6740334309306508</v>
      </c>
      <c r="IV217" s="193">
        <f t="shared" si="990"/>
        <v>4.2836590727408925</v>
      </c>
      <c r="IW217" s="193">
        <f t="shared" si="990"/>
        <v>3.8150380693314694</v>
      </c>
      <c r="IX217" s="193">
        <f t="shared" si="990"/>
        <v>3.9040600573940507</v>
      </c>
      <c r="IY217" s="212">
        <f t="shared" si="991"/>
        <v>56584.215354356144</v>
      </c>
      <c r="JC217" s="3">
        <f t="shared" si="804"/>
        <v>0</v>
      </c>
      <c r="JD217" s="6">
        <f t="shared" si="805"/>
        <v>7.2942376559892219</v>
      </c>
      <c r="JE217" s="6">
        <f t="shared" si="806"/>
        <v>0</v>
      </c>
      <c r="JF217" s="6">
        <f t="shared" si="807"/>
        <v>0</v>
      </c>
      <c r="JG217" s="193">
        <f t="shared" si="992"/>
        <v>5.6740334309306508</v>
      </c>
      <c r="JH217" s="193">
        <f t="shared" si="992"/>
        <v>4.2809115869607233</v>
      </c>
      <c r="JI217" s="193">
        <f t="shared" si="992"/>
        <v>3.8150380693314694</v>
      </c>
      <c r="JJ217" s="193">
        <f t="shared" si="992"/>
        <v>3.9040600573940507</v>
      </c>
      <c r="JK217" s="212">
        <f t="shared" si="993"/>
        <v>56577.348405887657</v>
      </c>
      <c r="JO217" s="3">
        <f t="shared" si="809"/>
        <v>0</v>
      </c>
      <c r="JP217" s="6">
        <f t="shared" si="810"/>
        <v>7.9573501701700593</v>
      </c>
      <c r="JQ217" s="6">
        <f t="shared" si="811"/>
        <v>0</v>
      </c>
      <c r="JR217" s="6">
        <f t="shared" si="812"/>
        <v>0</v>
      </c>
      <c r="JS217" s="193">
        <f t="shared" si="994"/>
        <v>5.6740334309306508</v>
      </c>
      <c r="JT217" s="193">
        <f t="shared" si="994"/>
        <v>4.2900406683978769</v>
      </c>
      <c r="JU217" s="193">
        <f t="shared" si="994"/>
        <v>3.8150380693314694</v>
      </c>
      <c r="JV217" s="193">
        <f t="shared" si="994"/>
        <v>3.9040600573940507</v>
      </c>
      <c r="JW217" s="205">
        <f t="shared" si="995"/>
        <v>56600.168457998501</v>
      </c>
      <c r="KA217" s="3">
        <f t="shared" si="814"/>
        <v>0</v>
      </c>
      <c r="KB217" s="6">
        <f t="shared" si="815"/>
        <v>0</v>
      </c>
      <c r="KC217" s="6">
        <f t="shared" si="816"/>
        <v>7.4140940047414565</v>
      </c>
      <c r="KD217" s="6">
        <f t="shared" si="817"/>
        <v>0</v>
      </c>
      <c r="KE217" s="193">
        <f t="shared" si="996"/>
        <v>5.6740334309306508</v>
      </c>
      <c r="KF217" s="193">
        <f t="shared" si="996"/>
        <v>4.1745731882913786</v>
      </c>
      <c r="KG217" s="193">
        <f t="shared" si="996"/>
        <v>3.9663706104401846</v>
      </c>
      <c r="KH217" s="193">
        <f t="shared" si="996"/>
        <v>3.9040600573940507</v>
      </c>
      <c r="KI217" s="212">
        <f t="shared" si="997"/>
        <v>57054.476093865516</v>
      </c>
      <c r="KM217" s="3">
        <f t="shared" si="819"/>
        <v>0</v>
      </c>
      <c r="KN217" s="6">
        <f t="shared" si="820"/>
        <v>0</v>
      </c>
      <c r="KO217" s="6">
        <f t="shared" si="821"/>
        <v>6.5770188751738727</v>
      </c>
      <c r="KP217" s="6">
        <f t="shared" si="822"/>
        <v>0</v>
      </c>
      <c r="KQ217" s="193">
        <f t="shared" si="998"/>
        <v>5.6740334309306508</v>
      </c>
      <c r="KR217" s="193">
        <f t="shared" si="998"/>
        <v>4.1745731882913786</v>
      </c>
      <c r="KS217" s="193">
        <f t="shared" si="998"/>
        <v>3.9503876359738523</v>
      </c>
      <c r="KT217" s="193">
        <f t="shared" si="998"/>
        <v>3.9040600573940507</v>
      </c>
      <c r="KU217" s="212">
        <f t="shared" si="999"/>
        <v>56975.621857335318</v>
      </c>
      <c r="KY217" s="3">
        <f t="shared" si="824"/>
        <v>0</v>
      </c>
      <c r="KZ217" s="6">
        <f t="shared" si="825"/>
        <v>0</v>
      </c>
      <c r="LA217" s="6">
        <f t="shared" si="826"/>
        <v>7.7728404888418492</v>
      </c>
      <c r="LB217" s="6">
        <f t="shared" si="827"/>
        <v>0</v>
      </c>
      <c r="LC217" s="193">
        <f t="shared" si="1000"/>
        <v>5.6740334309306508</v>
      </c>
      <c r="LD217" s="193">
        <f t="shared" si="1000"/>
        <v>4.1745731882913786</v>
      </c>
      <c r="LE217" s="193">
        <f t="shared" si="1000"/>
        <v>3.973143022021282</v>
      </c>
      <c r="LF217" s="193">
        <f t="shared" si="1000"/>
        <v>3.9040600573940507</v>
      </c>
      <c r="LG217" s="205">
        <f t="shared" si="1001"/>
        <v>57087.92164216176</v>
      </c>
      <c r="LK217" s="3">
        <f t="shared" si="829"/>
        <v>0</v>
      </c>
      <c r="LL217" s="6">
        <f t="shared" si="830"/>
        <v>0</v>
      </c>
      <c r="LM217" s="6">
        <f t="shared" si="831"/>
        <v>0</v>
      </c>
      <c r="LN217" s="6">
        <f t="shared" si="832"/>
        <v>6.7635103856766721</v>
      </c>
      <c r="LO217" s="193">
        <f t="shared" si="1002"/>
        <v>5.6740334309306508</v>
      </c>
      <c r="LP217" s="193">
        <f t="shared" si="1002"/>
        <v>4.1745731882913786</v>
      </c>
      <c r="LQ217" s="193">
        <f t="shared" si="1002"/>
        <v>3.8150380693314694</v>
      </c>
      <c r="LR217" s="193">
        <f t="shared" si="1002"/>
        <v>4.0318828873581847</v>
      </c>
      <c r="LS217" s="212">
        <f t="shared" si="1003"/>
        <v>57214.203779234434</v>
      </c>
      <c r="LW217" s="3">
        <f t="shared" si="834"/>
        <v>0</v>
      </c>
      <c r="LX217" s="6">
        <f t="shared" si="835"/>
        <v>0</v>
      </c>
      <c r="LY217" s="6">
        <f t="shared" si="836"/>
        <v>0</v>
      </c>
      <c r="LZ217" s="6">
        <f t="shared" si="837"/>
        <v>6.3049673086816442</v>
      </c>
      <c r="MA217" s="193">
        <f t="shared" si="1004"/>
        <v>5.6740334309306508</v>
      </c>
      <c r="MB217" s="193">
        <f t="shared" si="1004"/>
        <v>4.1745731882913786</v>
      </c>
      <c r="MC217" s="193">
        <f t="shared" si="1004"/>
        <v>3.8150380693314694</v>
      </c>
      <c r="MD217" s="193">
        <f t="shared" si="1004"/>
        <v>4.0237146536854693</v>
      </c>
      <c r="ME217" s="212">
        <f t="shared" si="1005"/>
        <v>57156.134182694994</v>
      </c>
      <c r="MI217" s="3">
        <f t="shared" si="839"/>
        <v>0</v>
      </c>
      <c r="MJ217" s="6">
        <f t="shared" si="840"/>
        <v>0</v>
      </c>
      <c r="MK217" s="6">
        <f t="shared" si="841"/>
        <v>0</v>
      </c>
      <c r="ML217" s="6">
        <f t="shared" si="842"/>
        <v>7.1647355780473223</v>
      </c>
      <c r="MM217" s="193">
        <f t="shared" si="1006"/>
        <v>5.6740334309306508</v>
      </c>
      <c r="MN217" s="193">
        <f t="shared" si="1006"/>
        <v>4.1745731882913786</v>
      </c>
      <c r="MO217" s="193">
        <f t="shared" si="1006"/>
        <v>3.8150380693314694</v>
      </c>
      <c r="MP217" s="193">
        <f t="shared" si="1006"/>
        <v>4.038975767069207</v>
      </c>
      <c r="MQ217" s="205">
        <f t="shared" si="1007"/>
        <v>57264.676326912027</v>
      </c>
      <c r="MT217" s="3">
        <f t="shared" si="844"/>
        <v>7.8203472784499155</v>
      </c>
      <c r="MU217" s="6">
        <f t="shared" si="845"/>
        <v>6.6311251418083828</v>
      </c>
      <c r="MV217" s="6">
        <f t="shared" si="846"/>
        <v>6.8759742785908662</v>
      </c>
      <c r="MW217" s="6">
        <f t="shared" si="847"/>
        <v>6.878146154925429</v>
      </c>
      <c r="MX217" s="193">
        <f t="shared" si="1008"/>
        <v>5.7005341322671201</v>
      </c>
      <c r="MY217" s="193">
        <f t="shared" si="1008"/>
        <v>4.2716983969723561</v>
      </c>
      <c r="MZ217" s="193">
        <f t="shared" si="1008"/>
        <v>3.9561252107878451</v>
      </c>
      <c r="NA217" s="193">
        <f t="shared" si="1008"/>
        <v>4.0339145631808773</v>
      </c>
      <c r="NB217" s="212">
        <f t="shared" si="1009"/>
        <v>58196.514447957576</v>
      </c>
      <c r="NF217" s="3">
        <f t="shared" si="849"/>
        <v>7.8203472784499146</v>
      </c>
      <c r="NG217" s="6">
        <f t="shared" si="850"/>
        <v>0</v>
      </c>
      <c r="NH217" s="6">
        <f t="shared" si="851"/>
        <v>0</v>
      </c>
      <c r="NI217" s="6">
        <f t="shared" si="852"/>
        <v>0</v>
      </c>
      <c r="NJ217" s="193">
        <f t="shared" si="1010"/>
        <v>5.7005341322671201</v>
      </c>
      <c r="NK217" s="193">
        <f t="shared" si="1010"/>
        <v>4.1745731882913786</v>
      </c>
      <c r="NL217" s="193">
        <f t="shared" si="1010"/>
        <v>3.8150380693314694</v>
      </c>
      <c r="NM217" s="193">
        <f t="shared" si="1010"/>
        <v>3.9040600573940507</v>
      </c>
      <c r="NN217" s="212">
        <f t="shared" si="1011"/>
        <v>56327.516614637243</v>
      </c>
      <c r="NR217" s="3">
        <f t="shared" si="854"/>
        <v>0</v>
      </c>
      <c r="NS217" s="6">
        <f t="shared" si="855"/>
        <v>6.6311251418083828</v>
      </c>
      <c r="NT217" s="6">
        <f t="shared" si="856"/>
        <v>0</v>
      </c>
      <c r="NU217" s="6">
        <f t="shared" si="857"/>
        <v>0</v>
      </c>
      <c r="NV217" s="193">
        <f t="shared" si="1012"/>
        <v>5.6740334309306508</v>
      </c>
      <c r="NW217" s="193">
        <f t="shared" si="1012"/>
        <v>4.2716983969723561</v>
      </c>
      <c r="NX217" s="193">
        <f t="shared" si="1012"/>
        <v>3.8150380693314694</v>
      </c>
      <c r="NY217" s="193">
        <f t="shared" si="1012"/>
        <v>3.9040600573940507</v>
      </c>
      <c r="NZ217" s="212">
        <f t="shared" si="1013"/>
        <v>56554.327434944578</v>
      </c>
      <c r="OD217" s="3">
        <f t="shared" si="859"/>
        <v>0</v>
      </c>
      <c r="OE217" s="6">
        <f t="shared" si="860"/>
        <v>0</v>
      </c>
      <c r="OF217" s="6">
        <f t="shared" si="861"/>
        <v>6.8759742785908662</v>
      </c>
      <c r="OG217" s="6">
        <f t="shared" si="862"/>
        <v>0</v>
      </c>
      <c r="OH217" s="193">
        <f t="shared" si="1014"/>
        <v>5.6740334309306508</v>
      </c>
      <c r="OI217" s="193">
        <f t="shared" si="1014"/>
        <v>4.1745731882913786</v>
      </c>
      <c r="OJ217" s="193">
        <f t="shared" si="1014"/>
        <v>3.9561252107878451</v>
      </c>
      <c r="OK217" s="193">
        <f t="shared" si="1014"/>
        <v>3.9040600573940507</v>
      </c>
      <c r="OL217" s="212">
        <f t="shared" si="1015"/>
        <v>57003.916436793472</v>
      </c>
      <c r="OP217" s="3">
        <f t="shared" si="864"/>
        <v>0</v>
      </c>
      <c r="OQ217" s="6">
        <f t="shared" si="865"/>
        <v>0</v>
      </c>
      <c r="OR217" s="6">
        <f t="shared" si="866"/>
        <v>0</v>
      </c>
      <c r="OS217" s="6">
        <f t="shared" si="867"/>
        <v>6.878146154925429</v>
      </c>
      <c r="OT217" s="193">
        <f t="shared" si="1016"/>
        <v>5.6740334309306508</v>
      </c>
      <c r="OU217" s="193">
        <f t="shared" si="1016"/>
        <v>4.1745731882913786</v>
      </c>
      <c r="OV217" s="193">
        <f t="shared" si="1016"/>
        <v>3.8150380693314694</v>
      </c>
      <c r="OW217" s="193">
        <f t="shared" si="1016"/>
        <v>4.0339145631808773</v>
      </c>
      <c r="OX217" s="232">
        <f t="shared" si="1017"/>
        <v>57228.656526292478</v>
      </c>
    </row>
    <row r="218" spans="1:414" x14ac:dyDescent="0.2">
      <c r="B218" s="81">
        <v>45325</v>
      </c>
      <c r="C218">
        <v>110</v>
      </c>
      <c r="D218">
        <v>11.610702309984394</v>
      </c>
      <c r="E218">
        <v>0</v>
      </c>
      <c r="F218">
        <v>1</v>
      </c>
      <c r="G218">
        <v>0</v>
      </c>
      <c r="H218">
        <v>0</v>
      </c>
      <c r="I218">
        <v>0</v>
      </c>
      <c r="J218">
        <v>0</v>
      </c>
      <c r="K218">
        <v>0</v>
      </c>
      <c r="L218">
        <v>0</v>
      </c>
      <c r="M218">
        <v>0</v>
      </c>
      <c r="N218">
        <v>0</v>
      </c>
      <c r="O218">
        <v>0</v>
      </c>
      <c r="P218">
        <v>0</v>
      </c>
      <c r="Q218">
        <v>0</v>
      </c>
      <c r="R218">
        <v>1</v>
      </c>
      <c r="S218">
        <v>0</v>
      </c>
      <c r="T218">
        <v>12100</v>
      </c>
      <c r="U218">
        <v>8.2408603994262126</v>
      </c>
      <c r="V218">
        <v>6.6402267533048756</v>
      </c>
      <c r="W218">
        <v>5.9879205570287981</v>
      </c>
      <c r="X218">
        <v>5.7165414019602254</v>
      </c>
      <c r="Y218" s="3">
        <v>3501.5954985020981</v>
      </c>
      <c r="Z218" s="3">
        <v>700.2564146900271</v>
      </c>
      <c r="AA218" s="3">
        <v>353.2064290980116</v>
      </c>
      <c r="AB218" s="3">
        <v>254.24876729610244</v>
      </c>
      <c r="AC218">
        <v>0</v>
      </c>
      <c r="AD218">
        <v>1</v>
      </c>
      <c r="AE218" s="6"/>
      <c r="AF218" s="1" t="s">
        <v>2</v>
      </c>
      <c r="AG218">
        <v>110</v>
      </c>
      <c r="AH218" s="189">
        <v>45325</v>
      </c>
      <c r="AI218">
        <f t="shared" si="869"/>
        <v>2</v>
      </c>
      <c r="AJ218">
        <v>110</v>
      </c>
      <c r="AK218">
        <v>0</v>
      </c>
      <c r="AL218">
        <v>1</v>
      </c>
      <c r="AM218">
        <v>0</v>
      </c>
      <c r="AN218">
        <v>0</v>
      </c>
      <c r="AO218">
        <v>0</v>
      </c>
      <c r="AP218">
        <v>1</v>
      </c>
      <c r="AQ218">
        <v>0</v>
      </c>
      <c r="AS218" s="37"/>
      <c r="AT218" s="37"/>
      <c r="AU218" s="6">
        <f t="shared" si="870"/>
        <v>0</v>
      </c>
      <c r="AV218" s="6">
        <f t="shared" si="871"/>
        <v>0</v>
      </c>
      <c r="AW218" s="6">
        <f t="shared" si="872"/>
        <v>0</v>
      </c>
      <c r="AX218" s="6">
        <f t="shared" si="873"/>
        <v>0</v>
      </c>
      <c r="AY218" s="193">
        <f t="shared" si="874"/>
        <v>5.6740334309306508</v>
      </c>
      <c r="AZ218" s="193">
        <f t="shared" si="875"/>
        <v>4.1745731882913786</v>
      </c>
      <c r="BA218" s="193">
        <f t="shared" si="876"/>
        <v>3.8150380693314694</v>
      </c>
      <c r="BB218" s="193">
        <f t="shared" si="877"/>
        <v>3.9040600573940507</v>
      </c>
      <c r="BC218" s="72">
        <f t="shared" si="878"/>
        <v>56312.210093717425</v>
      </c>
      <c r="BG218" s="3">
        <f t="shared" si="879"/>
        <v>8.0760431914376873</v>
      </c>
      <c r="BH218" s="6">
        <f t="shared" si="880"/>
        <v>0</v>
      </c>
      <c r="BI218" s="6">
        <f t="shared" si="881"/>
        <v>0</v>
      </c>
      <c r="BJ218" s="6">
        <f t="shared" si="882"/>
        <v>0</v>
      </c>
      <c r="BK218" s="193">
        <f t="shared" si="883"/>
        <v>5.7013888597213143</v>
      </c>
      <c r="BL218" s="193">
        <f t="shared" si="884"/>
        <v>4.1745731882913786</v>
      </c>
      <c r="BM218" s="193">
        <f t="shared" si="885"/>
        <v>3.8150380693314694</v>
      </c>
      <c r="BN218" s="193">
        <f t="shared" si="886"/>
        <v>3.9040600573940507</v>
      </c>
      <c r="BO218" s="72">
        <f t="shared" si="887"/>
        <v>56328.010365302456</v>
      </c>
      <c r="BS218" s="3">
        <f t="shared" si="888"/>
        <v>8.0760686366236314</v>
      </c>
      <c r="BT218" s="6">
        <f t="shared" si="889"/>
        <v>0</v>
      </c>
      <c r="BU218" s="6">
        <f t="shared" si="890"/>
        <v>0</v>
      </c>
      <c r="BV218" s="6">
        <f t="shared" si="891"/>
        <v>0</v>
      </c>
      <c r="BW218" s="193">
        <f t="shared" si="892"/>
        <v>5.7013889447418604</v>
      </c>
      <c r="BX218" s="193">
        <f t="shared" si="893"/>
        <v>4.1745731882913786</v>
      </c>
      <c r="BY218" s="193">
        <f t="shared" si="1018"/>
        <v>3.8150380693314694</v>
      </c>
      <c r="BZ218" s="193">
        <f t="shared" si="894"/>
        <v>3.9040600573940507</v>
      </c>
      <c r="CA218" s="72">
        <f t="shared" si="895"/>
        <v>56328.010365302456</v>
      </c>
      <c r="CE218" s="3">
        <f t="shared" si="896"/>
        <v>0</v>
      </c>
      <c r="CF218" s="6">
        <f t="shared" si="897"/>
        <v>6.6402267533048756</v>
      </c>
      <c r="CG218" s="6">
        <f t="shared" si="898"/>
        <v>0</v>
      </c>
      <c r="CH218" s="6">
        <f t="shared" si="899"/>
        <v>0</v>
      </c>
      <c r="CI218" s="193">
        <f t="shared" si="900"/>
        <v>5.6740334309306508</v>
      </c>
      <c r="CJ218" s="193">
        <f t="shared" si="901"/>
        <v>4.2718254297125879</v>
      </c>
      <c r="CK218" s="193">
        <f t="shared" si="1019"/>
        <v>3.8150380693314694</v>
      </c>
      <c r="CL218" s="193">
        <f t="shared" si="902"/>
        <v>3.9040600573940507</v>
      </c>
      <c r="CM218" s="72">
        <f t="shared" si="903"/>
        <v>56554.644787586214</v>
      </c>
      <c r="CQ218" s="3">
        <f t="shared" si="904"/>
        <v>0</v>
      </c>
      <c r="CR218" s="6">
        <f t="shared" si="905"/>
        <v>6.6402989712690967</v>
      </c>
      <c r="CS218" s="6">
        <f t="shared" si="906"/>
        <v>0</v>
      </c>
      <c r="CT218" s="6">
        <f t="shared" si="907"/>
        <v>0</v>
      </c>
      <c r="CU218" s="193">
        <f t="shared" si="908"/>
        <v>5.6740334309306508</v>
      </c>
      <c r="CV218" s="193">
        <f t="shared" si="909"/>
        <v>4.2718264376064754</v>
      </c>
      <c r="CW218" s="193">
        <f t="shared" si="1020"/>
        <v>3.8150380693314694</v>
      </c>
      <c r="CX218" s="193">
        <f t="shared" si="910"/>
        <v>3.9040600573940507</v>
      </c>
      <c r="CY218" s="72">
        <f t="shared" si="911"/>
        <v>56554.64730550957</v>
      </c>
      <c r="DC218" s="3">
        <f t="shared" si="912"/>
        <v>0</v>
      </c>
      <c r="DD218" s="6">
        <f t="shared" si="913"/>
        <v>0</v>
      </c>
      <c r="DE218" s="6">
        <f t="shared" si="914"/>
        <v>6.2873165848802381</v>
      </c>
      <c r="DF218" s="6">
        <f t="shared" si="915"/>
        <v>0</v>
      </c>
      <c r="DG218" s="193">
        <f t="shared" si="916"/>
        <v>5.6740334309306508</v>
      </c>
      <c r="DH218" s="193">
        <f t="shared" si="917"/>
        <v>4.1745731882913786</v>
      </c>
      <c r="DI218" s="193">
        <f t="shared" si="1021"/>
        <v>3.944796062887812</v>
      </c>
      <c r="DJ218" s="193">
        <f t="shared" si="918"/>
        <v>3.9040600573940507</v>
      </c>
      <c r="DK218" s="72">
        <f t="shared" si="919"/>
        <v>56948.060791396405</v>
      </c>
      <c r="DO218" s="3">
        <f t="shared" si="920"/>
        <v>0</v>
      </c>
      <c r="DP218" s="6">
        <f t="shared" si="921"/>
        <v>0</v>
      </c>
      <c r="DQ218" s="6">
        <f t="shared" si="922"/>
        <v>5.9880362005864338</v>
      </c>
      <c r="DR218" s="6">
        <f t="shared" si="923"/>
        <v>0</v>
      </c>
      <c r="DS218" s="193">
        <f t="shared" si="924"/>
        <v>5.6740334309306508</v>
      </c>
      <c r="DT218" s="193">
        <f t="shared" si="925"/>
        <v>4.1745731882913786</v>
      </c>
      <c r="DU218" s="193">
        <f t="shared" si="1022"/>
        <v>3.938986599906884</v>
      </c>
      <c r="DV218" s="193">
        <f t="shared" si="926"/>
        <v>3.9040600573940507</v>
      </c>
      <c r="DW218" s="72">
        <f t="shared" si="927"/>
        <v>56919.439859841441</v>
      </c>
      <c r="EA218" s="3">
        <f t="shared" si="928"/>
        <v>0</v>
      </c>
      <c r="EB218" s="6">
        <f t="shared" si="929"/>
        <v>0</v>
      </c>
      <c r="EC218" s="6">
        <f t="shared" si="930"/>
        <v>0</v>
      </c>
      <c r="ED218" s="6">
        <f t="shared" si="931"/>
        <v>17.149624205880677</v>
      </c>
      <c r="EE218" s="193">
        <f t="shared" si="932"/>
        <v>5.6740334309306508</v>
      </c>
      <c r="EF218" s="193">
        <f t="shared" si="933"/>
        <v>4.1745731882913786</v>
      </c>
      <c r="EG218" s="193">
        <f t="shared" si="1023"/>
        <v>3.8150380693314694</v>
      </c>
      <c r="EH218" s="193">
        <f t="shared" si="934"/>
        <v>4.2010001062448366</v>
      </c>
      <c r="EI218" s="72">
        <f t="shared" si="935"/>
        <v>58429.836483332867</v>
      </c>
      <c r="EM218" s="3">
        <f t="shared" si="936"/>
        <v>0</v>
      </c>
      <c r="EN218" s="6">
        <f t="shared" si="937"/>
        <v>0</v>
      </c>
      <c r="EO218" s="6">
        <f t="shared" si="938"/>
        <v>0</v>
      </c>
      <c r="EP218" s="6">
        <f t="shared" si="939"/>
        <v>5.7166824917975188</v>
      </c>
      <c r="EQ218" s="193">
        <f t="shared" si="940"/>
        <v>5.6740334309306508</v>
      </c>
      <c r="ER218" s="193">
        <f t="shared" si="941"/>
        <v>4.1745731882913786</v>
      </c>
      <c r="ES218" s="193">
        <f t="shared" si="1024"/>
        <v>3.8150380693314694</v>
      </c>
      <c r="ET218" s="193">
        <f t="shared" si="942"/>
        <v>4.0131366055711615</v>
      </c>
      <c r="EU218" s="72">
        <f t="shared" si="943"/>
        <v>57081.020312296365</v>
      </c>
      <c r="EY218" s="3">
        <f t="shared" si="944"/>
        <v>8.0760431914376873</v>
      </c>
      <c r="EZ218" s="6">
        <f t="shared" si="945"/>
        <v>6.6402267533048756</v>
      </c>
      <c r="FA218" s="6">
        <f t="shared" si="946"/>
        <v>6.2873165848802381</v>
      </c>
      <c r="FB218" s="6">
        <f t="shared" si="947"/>
        <v>17.149624205880677</v>
      </c>
      <c r="FC218" s="193">
        <f t="shared" si="948"/>
        <v>5.7013888597213143</v>
      </c>
      <c r="FD218" s="193">
        <f t="shared" si="949"/>
        <v>4.2718254297125879</v>
      </c>
      <c r="FE218" s="193">
        <f t="shared" si="1025"/>
        <v>3.944796062887812</v>
      </c>
      <c r="FF218" s="193">
        <f t="shared" si="950"/>
        <v>4.2010001062448366</v>
      </c>
      <c r="FG218" s="72">
        <f t="shared" si="951"/>
        <v>59360.641224810315</v>
      </c>
      <c r="FK218" s="3">
        <f t="shared" si="952"/>
        <v>8.2408858446121567</v>
      </c>
      <c r="FL218" s="6">
        <f t="shared" si="953"/>
        <v>6.6402989712690967</v>
      </c>
      <c r="FM218" s="6">
        <f t="shared" si="954"/>
        <v>5.9880362005864338</v>
      </c>
      <c r="FN218" s="6">
        <f t="shared" si="955"/>
        <v>5.7166824917975188</v>
      </c>
      <c r="FO218" s="193">
        <f t="shared" si="956"/>
        <v>5.7019395004096074</v>
      </c>
      <c r="FP218" s="193">
        <f t="shared" si="957"/>
        <v>4.2718264376064754</v>
      </c>
      <c r="FQ218" s="193">
        <f t="shared" si="1026"/>
        <v>3.938986599906884</v>
      </c>
      <c r="FR218" s="193">
        <f t="shared" si="958"/>
        <v>4.0131366055711615</v>
      </c>
      <c r="FS218" s="205">
        <f t="shared" si="959"/>
        <v>57961.523145052481</v>
      </c>
      <c r="FW218" s="3">
        <f t="shared" si="960"/>
        <v>9.4769894593401443</v>
      </c>
      <c r="FX218" s="6">
        <f t="shared" si="961"/>
        <v>7.5034562312345088</v>
      </c>
      <c r="FY218" s="6">
        <f t="shared" si="962"/>
        <v>7.4250214907157099</v>
      </c>
      <c r="FZ218" s="6">
        <f t="shared" si="963"/>
        <v>6.7455188543130653</v>
      </c>
      <c r="GA218" s="193">
        <f t="shared" si="964"/>
        <v>5.706058949889151</v>
      </c>
      <c r="GB218" s="193">
        <f t="shared" si="965"/>
        <v>4.2838009119951144</v>
      </c>
      <c r="GC218" s="193">
        <f t="shared" si="1027"/>
        <v>3.9665775780790713</v>
      </c>
      <c r="GD218" s="193">
        <f t="shared" si="966"/>
        <v>4.0315636505498791</v>
      </c>
      <c r="GE218" s="72">
        <f t="shared" si="967"/>
        <v>58266.594439487002</v>
      </c>
      <c r="GI218" s="3">
        <f t="shared" si="968"/>
        <v>9.0649464393688355</v>
      </c>
      <c r="GJ218" s="6">
        <f t="shared" si="969"/>
        <v>7.3042494286353641</v>
      </c>
      <c r="GK218" s="6">
        <f t="shared" si="970"/>
        <v>6.5867126127316782</v>
      </c>
      <c r="GL218" s="6">
        <f t="shared" si="971"/>
        <v>6.2881955421562488</v>
      </c>
      <c r="GM218" s="193">
        <f t="shared" si="972"/>
        <v>5.704687656492303</v>
      </c>
      <c r="GN218" s="193">
        <f t="shared" si="973"/>
        <v>4.281050040682298</v>
      </c>
      <c r="GO218" s="193">
        <f t="shared" si="1028"/>
        <v>3.9505741962579215</v>
      </c>
      <c r="GP218" s="193">
        <f t="shared" si="974"/>
        <v>4.0234146221624041</v>
      </c>
      <c r="GQ218" s="72">
        <f t="shared" si="975"/>
        <v>58119.164869935405</v>
      </c>
      <c r="GU218" s="3">
        <f t="shared" si="976"/>
        <v>10.713118519254078</v>
      </c>
      <c r="GV218" s="6">
        <f t="shared" si="977"/>
        <v>7.96827210396585</v>
      </c>
      <c r="GW218" s="6">
        <f t="shared" si="978"/>
        <v>7.7842967241374375</v>
      </c>
      <c r="GX218" s="6">
        <f t="shared" si="979"/>
        <v>7.1456767524502816</v>
      </c>
      <c r="GY218" s="193">
        <f t="shared" si="980"/>
        <v>5.710161583378631</v>
      </c>
      <c r="GZ218" s="193">
        <f t="shared" si="981"/>
        <v>4.2901903353966899</v>
      </c>
      <c r="HA218" s="193">
        <f t="shared" si="1029"/>
        <v>3.9733585387740806</v>
      </c>
      <c r="HB218" s="193">
        <f t="shared" si="982"/>
        <v>4.0386399798507195</v>
      </c>
      <c r="HC218" s="205">
        <f t="shared" si="983"/>
        <v>58371.032311556257</v>
      </c>
      <c r="HG218" s="3">
        <f t="shared" si="785"/>
        <v>9.4769894593401443</v>
      </c>
      <c r="HH218" s="6">
        <f t="shared" si="786"/>
        <v>0</v>
      </c>
      <c r="HI218" s="6">
        <f t="shared" si="787"/>
        <v>0</v>
      </c>
      <c r="HJ218" s="6">
        <f t="shared" si="788"/>
        <v>0</v>
      </c>
      <c r="HK218" s="193">
        <f t="shared" si="984"/>
        <v>5.706058949889151</v>
      </c>
      <c r="HL218" s="193">
        <f t="shared" si="984"/>
        <v>4.1745731882913786</v>
      </c>
      <c r="HM218" s="193">
        <f t="shared" si="984"/>
        <v>3.8150380693314694</v>
      </c>
      <c r="HN218" s="193">
        <f t="shared" si="984"/>
        <v>3.9040600573940507</v>
      </c>
      <c r="HO218" s="212">
        <f t="shared" si="985"/>
        <v>56330.708214121245</v>
      </c>
      <c r="HS218" s="3">
        <f t="shared" si="789"/>
        <v>9.0649464393688355</v>
      </c>
      <c r="HT218" s="6">
        <f t="shared" si="790"/>
        <v>0</v>
      </c>
      <c r="HU218" s="6">
        <f t="shared" si="791"/>
        <v>0</v>
      </c>
      <c r="HV218" s="6">
        <f t="shared" si="792"/>
        <v>0</v>
      </c>
      <c r="HW218" s="193">
        <f t="shared" si="986"/>
        <v>5.704687656492303</v>
      </c>
      <c r="HX218" s="193">
        <f t="shared" si="986"/>
        <v>4.1745731882913786</v>
      </c>
      <c r="HY218" s="193">
        <f t="shared" si="986"/>
        <v>3.8150380693314694</v>
      </c>
      <c r="HZ218" s="193">
        <f t="shared" si="986"/>
        <v>3.9040600573940507</v>
      </c>
      <c r="IA218" s="212">
        <f t="shared" si="987"/>
        <v>56329.916022810765</v>
      </c>
      <c r="IE218" s="3">
        <f t="shared" si="794"/>
        <v>10.713118519254078</v>
      </c>
      <c r="IF218" s="6">
        <f t="shared" si="795"/>
        <v>0</v>
      </c>
      <c r="IG218" s="6">
        <f t="shared" si="796"/>
        <v>0</v>
      </c>
      <c r="IH218" s="6">
        <f t="shared" si="797"/>
        <v>0</v>
      </c>
      <c r="II218" s="193">
        <f t="shared" si="988"/>
        <v>5.710161583378631</v>
      </c>
      <c r="IJ218" s="193">
        <f t="shared" si="988"/>
        <v>4.1745731882913786</v>
      </c>
      <c r="IK218" s="193">
        <f t="shared" si="988"/>
        <v>3.8150380693314694</v>
      </c>
      <c r="IL218" s="193">
        <f t="shared" si="988"/>
        <v>3.9040600573940507</v>
      </c>
      <c r="IM218" s="205">
        <f t="shared" si="989"/>
        <v>56333.078357400635</v>
      </c>
      <c r="IQ218" s="3">
        <f t="shared" si="799"/>
        <v>0</v>
      </c>
      <c r="IR218" s="6">
        <f t="shared" si="800"/>
        <v>7.5034562312345088</v>
      </c>
      <c r="IS218" s="6">
        <f t="shared" si="801"/>
        <v>0</v>
      </c>
      <c r="IT218" s="6">
        <f t="shared" si="802"/>
        <v>0</v>
      </c>
      <c r="IU218" s="193">
        <f t="shared" si="990"/>
        <v>5.6740334309306508</v>
      </c>
      <c r="IV218" s="193">
        <f t="shared" si="990"/>
        <v>4.2838009119951144</v>
      </c>
      <c r="IW218" s="193">
        <f t="shared" si="990"/>
        <v>3.8150380693314694</v>
      </c>
      <c r="IX218" s="193">
        <f t="shared" si="990"/>
        <v>3.9040600573940507</v>
      </c>
      <c r="IY218" s="212">
        <f t="shared" si="991"/>
        <v>56584.569883946184</v>
      </c>
      <c r="JC218" s="3">
        <f t="shared" si="804"/>
        <v>0</v>
      </c>
      <c r="JD218" s="6">
        <f t="shared" si="805"/>
        <v>7.3042494286353641</v>
      </c>
      <c r="JE218" s="6">
        <f t="shared" si="806"/>
        <v>0</v>
      </c>
      <c r="JF218" s="6">
        <f t="shared" si="807"/>
        <v>0</v>
      </c>
      <c r="JG218" s="193">
        <f t="shared" si="992"/>
        <v>5.6740334309306508</v>
      </c>
      <c r="JH218" s="193">
        <f t="shared" si="992"/>
        <v>4.281050040682298</v>
      </c>
      <c r="JI218" s="193">
        <f t="shared" si="992"/>
        <v>3.8150380693314694</v>
      </c>
      <c r="JJ218" s="193">
        <f t="shared" si="992"/>
        <v>3.9040600573940507</v>
      </c>
      <c r="JK218" s="212">
        <f t="shared" si="993"/>
        <v>56577.6944312583</v>
      </c>
      <c r="JO218" s="3">
        <f t="shared" si="809"/>
        <v>0</v>
      </c>
      <c r="JP218" s="6">
        <f t="shared" si="810"/>
        <v>7.96827210396585</v>
      </c>
      <c r="JQ218" s="6">
        <f t="shared" si="811"/>
        <v>0</v>
      </c>
      <c r="JR218" s="6">
        <f t="shared" si="812"/>
        <v>0</v>
      </c>
      <c r="JS218" s="193">
        <f t="shared" si="994"/>
        <v>5.6740334309306508</v>
      </c>
      <c r="JT218" s="193">
        <f t="shared" si="994"/>
        <v>4.2901903353966899</v>
      </c>
      <c r="JU218" s="193">
        <f t="shared" si="994"/>
        <v>3.8150380693314694</v>
      </c>
      <c r="JV218" s="193">
        <f t="shared" si="994"/>
        <v>3.9040600573940507</v>
      </c>
      <c r="JW218" s="205">
        <f t="shared" si="995"/>
        <v>56600.542658702681</v>
      </c>
      <c r="KA218" s="3">
        <f t="shared" si="814"/>
        <v>0</v>
      </c>
      <c r="KB218" s="6">
        <f t="shared" si="815"/>
        <v>0</v>
      </c>
      <c r="KC218" s="6">
        <f t="shared" si="816"/>
        <v>7.4250214907157099</v>
      </c>
      <c r="KD218" s="6">
        <f t="shared" si="817"/>
        <v>0</v>
      </c>
      <c r="KE218" s="193">
        <f t="shared" si="996"/>
        <v>5.6740334309306508</v>
      </c>
      <c r="KF218" s="193">
        <f t="shared" si="996"/>
        <v>4.1745731882913786</v>
      </c>
      <c r="KG218" s="193">
        <f t="shared" si="996"/>
        <v>3.9665775780790713</v>
      </c>
      <c r="KH218" s="193">
        <f t="shared" si="996"/>
        <v>3.9040600573940507</v>
      </c>
      <c r="KI218" s="212">
        <f t="shared" si="997"/>
        <v>57055.497913042498</v>
      </c>
      <c r="KM218" s="3">
        <f t="shared" si="819"/>
        <v>0</v>
      </c>
      <c r="KN218" s="6">
        <f t="shared" si="820"/>
        <v>0</v>
      </c>
      <c r="KO218" s="6">
        <f t="shared" si="821"/>
        <v>6.5867126127316782</v>
      </c>
      <c r="KP218" s="6">
        <f t="shared" si="822"/>
        <v>0</v>
      </c>
      <c r="KQ218" s="193">
        <f t="shared" si="998"/>
        <v>5.6740334309306508</v>
      </c>
      <c r="KR218" s="193">
        <f t="shared" si="998"/>
        <v>4.1745731882913786</v>
      </c>
      <c r="KS218" s="193">
        <f t="shared" si="998"/>
        <v>3.9505741962579215</v>
      </c>
      <c r="KT218" s="193">
        <f t="shared" si="998"/>
        <v>3.9040600573940507</v>
      </c>
      <c r="KU218" s="212">
        <f t="shared" si="999"/>
        <v>56976.541649629653</v>
      </c>
      <c r="KY218" s="3">
        <f t="shared" si="824"/>
        <v>0</v>
      </c>
      <c r="KZ218" s="6">
        <f t="shared" si="825"/>
        <v>0</v>
      </c>
      <c r="LA218" s="6">
        <f t="shared" si="826"/>
        <v>7.7842967241374375</v>
      </c>
      <c r="LB218" s="6">
        <f t="shared" si="827"/>
        <v>0</v>
      </c>
      <c r="LC218" s="193">
        <f t="shared" si="1000"/>
        <v>5.6740334309306508</v>
      </c>
      <c r="LD218" s="193">
        <f t="shared" si="1000"/>
        <v>4.1745731882913786</v>
      </c>
      <c r="LE218" s="193">
        <f t="shared" si="1000"/>
        <v>3.9733585387740806</v>
      </c>
      <c r="LF218" s="193">
        <f t="shared" si="1000"/>
        <v>3.9040600573940507</v>
      </c>
      <c r="LG218" s="205">
        <f t="shared" si="1001"/>
        <v>57088.986293268477</v>
      </c>
      <c r="LK218" s="3">
        <f t="shared" si="829"/>
        <v>0</v>
      </c>
      <c r="LL218" s="6">
        <f t="shared" si="830"/>
        <v>0</v>
      </c>
      <c r="LM218" s="6">
        <f t="shared" si="831"/>
        <v>0</v>
      </c>
      <c r="LN218" s="6">
        <f t="shared" si="832"/>
        <v>6.7455188543130653</v>
      </c>
      <c r="LO218" s="193">
        <f t="shared" si="1002"/>
        <v>5.6740334309306508</v>
      </c>
      <c r="LP218" s="193">
        <f t="shared" si="1002"/>
        <v>4.1745731882913786</v>
      </c>
      <c r="LQ218" s="193">
        <f t="shared" si="1002"/>
        <v>3.8150380693314694</v>
      </c>
      <c r="LR218" s="193">
        <f t="shared" si="1002"/>
        <v>4.0315636505498791</v>
      </c>
      <c r="LS218" s="212">
        <f t="shared" si="1003"/>
        <v>57211.933153872233</v>
      </c>
      <c r="LW218" s="3">
        <f t="shared" si="834"/>
        <v>0</v>
      </c>
      <c r="LX218" s="6">
        <f t="shared" si="835"/>
        <v>0</v>
      </c>
      <c r="LY218" s="6">
        <f t="shared" si="836"/>
        <v>0</v>
      </c>
      <c r="LZ218" s="6">
        <f t="shared" si="837"/>
        <v>6.2881955421562488</v>
      </c>
      <c r="MA218" s="193">
        <f t="shared" si="1004"/>
        <v>5.6740334309306508</v>
      </c>
      <c r="MB218" s="193">
        <f t="shared" si="1004"/>
        <v>4.1745731882913786</v>
      </c>
      <c r="MC218" s="193">
        <f t="shared" si="1004"/>
        <v>3.8150380693314694</v>
      </c>
      <c r="MD218" s="193">
        <f t="shared" si="1004"/>
        <v>4.0234146221624041</v>
      </c>
      <c r="ME218" s="212">
        <f t="shared" si="1005"/>
        <v>57154.002321531225</v>
      </c>
      <c r="MI218" s="3">
        <f t="shared" si="839"/>
        <v>0</v>
      </c>
      <c r="MJ218" s="6">
        <f t="shared" si="840"/>
        <v>0</v>
      </c>
      <c r="MK218" s="6">
        <f t="shared" si="841"/>
        <v>0</v>
      </c>
      <c r="ML218" s="6">
        <f t="shared" si="842"/>
        <v>7.1456767524502816</v>
      </c>
      <c r="MM218" s="193">
        <f t="shared" si="1006"/>
        <v>5.6740334309306508</v>
      </c>
      <c r="MN218" s="193">
        <f t="shared" si="1006"/>
        <v>4.1745731882913786</v>
      </c>
      <c r="MO218" s="193">
        <f t="shared" si="1006"/>
        <v>3.8150380693314694</v>
      </c>
      <c r="MP218" s="193">
        <f t="shared" si="1006"/>
        <v>4.0386399798507195</v>
      </c>
      <c r="MQ218" s="205">
        <f t="shared" si="1007"/>
        <v>57262.285879519666</v>
      </c>
      <c r="MT218" s="3">
        <f t="shared" si="844"/>
        <v>7.8288173794549012</v>
      </c>
      <c r="MU218" s="6">
        <f t="shared" si="845"/>
        <v>6.6402267533048756</v>
      </c>
      <c r="MV218" s="6">
        <f t="shared" si="846"/>
        <v>6.8861086405831173</v>
      </c>
      <c r="MW218" s="6">
        <f t="shared" si="847"/>
        <v>6.8598496823522703</v>
      </c>
      <c r="MX218" s="193">
        <f t="shared" si="1008"/>
        <v>5.700562457397722</v>
      </c>
      <c r="MY218" s="193">
        <f t="shared" si="1008"/>
        <v>4.2718254297125879</v>
      </c>
      <c r="MZ218" s="193">
        <f t="shared" si="1008"/>
        <v>3.9563191345167428</v>
      </c>
      <c r="NA218" s="193">
        <f t="shared" si="1008"/>
        <v>4.0335905737184596</v>
      </c>
      <c r="NB218" s="212">
        <f t="shared" si="1009"/>
        <v>58195.490464247152</v>
      </c>
      <c r="NF218" s="3">
        <f t="shared" si="849"/>
        <v>7.8288173794549003</v>
      </c>
      <c r="NG218" s="6">
        <f t="shared" si="850"/>
        <v>0</v>
      </c>
      <c r="NH218" s="6">
        <f t="shared" si="851"/>
        <v>0</v>
      </c>
      <c r="NI218" s="6">
        <f t="shared" si="852"/>
        <v>0</v>
      </c>
      <c r="NJ218" s="193">
        <f t="shared" si="1010"/>
        <v>5.700562457397722</v>
      </c>
      <c r="NK218" s="193">
        <f t="shared" si="1010"/>
        <v>4.1745731882913786</v>
      </c>
      <c r="NL218" s="193">
        <f t="shared" si="1010"/>
        <v>3.8150380693314694</v>
      </c>
      <c r="NM218" s="193">
        <f t="shared" si="1010"/>
        <v>3.9040600573940507</v>
      </c>
      <c r="NN218" s="212">
        <f t="shared" si="1011"/>
        <v>56327.532977154588</v>
      </c>
      <c r="NR218" s="3">
        <f t="shared" si="854"/>
        <v>0</v>
      </c>
      <c r="NS218" s="6">
        <f t="shared" si="855"/>
        <v>6.6402267533048756</v>
      </c>
      <c r="NT218" s="6">
        <f t="shared" si="856"/>
        <v>0</v>
      </c>
      <c r="NU218" s="6">
        <f t="shared" si="857"/>
        <v>0</v>
      </c>
      <c r="NV218" s="193">
        <f t="shared" si="1012"/>
        <v>5.6740334309306508</v>
      </c>
      <c r="NW218" s="193">
        <f t="shared" si="1012"/>
        <v>4.2718254297125879</v>
      </c>
      <c r="NX218" s="193">
        <f t="shared" si="1012"/>
        <v>3.8150380693314694</v>
      </c>
      <c r="NY218" s="193">
        <f t="shared" si="1012"/>
        <v>3.9040600573940507</v>
      </c>
      <c r="NZ218" s="212">
        <f t="shared" si="1013"/>
        <v>56554.644787586214</v>
      </c>
      <c r="OD218" s="3">
        <f t="shared" si="859"/>
        <v>0</v>
      </c>
      <c r="OE218" s="6">
        <f t="shared" si="860"/>
        <v>0</v>
      </c>
      <c r="OF218" s="6">
        <f t="shared" si="861"/>
        <v>6.8861086405831173</v>
      </c>
      <c r="OG218" s="6">
        <f t="shared" si="862"/>
        <v>0</v>
      </c>
      <c r="OH218" s="193">
        <f t="shared" si="1014"/>
        <v>5.6740334309306508</v>
      </c>
      <c r="OI218" s="193">
        <f t="shared" si="1014"/>
        <v>4.1745731882913786</v>
      </c>
      <c r="OJ218" s="193">
        <f t="shared" si="1014"/>
        <v>3.9563191345167428</v>
      </c>
      <c r="OK218" s="193">
        <f t="shared" si="1014"/>
        <v>3.9040600573940507</v>
      </c>
      <c r="OL218" s="212">
        <f t="shared" si="1015"/>
        <v>57004.873007958246</v>
      </c>
      <c r="OP218" s="3">
        <f t="shared" si="864"/>
        <v>0</v>
      </c>
      <c r="OQ218" s="6">
        <f t="shared" si="865"/>
        <v>0</v>
      </c>
      <c r="OR218" s="6">
        <f t="shared" si="866"/>
        <v>0</v>
      </c>
      <c r="OS218" s="6">
        <f t="shared" si="867"/>
        <v>6.8598496823522703</v>
      </c>
      <c r="OT218" s="193">
        <f t="shared" si="1016"/>
        <v>5.6740334309306508</v>
      </c>
      <c r="OU218" s="193">
        <f t="shared" si="1016"/>
        <v>4.1745731882913786</v>
      </c>
      <c r="OV218" s="193">
        <f t="shared" si="1016"/>
        <v>3.8150380693314694</v>
      </c>
      <c r="OW218" s="193">
        <f t="shared" si="1016"/>
        <v>4.0335905737184596</v>
      </c>
      <c r="OX218" s="232">
        <f t="shared" si="1017"/>
        <v>57226.351515444847</v>
      </c>
    </row>
    <row r="219" spans="1:414" x14ac:dyDescent="0.2">
      <c r="B219" s="81">
        <v>45332</v>
      </c>
      <c r="C219">
        <v>111</v>
      </c>
      <c r="D219">
        <v>11.554830167823104</v>
      </c>
      <c r="E219">
        <v>0</v>
      </c>
      <c r="F219">
        <v>1</v>
      </c>
      <c r="G219">
        <v>0</v>
      </c>
      <c r="H219">
        <v>0</v>
      </c>
      <c r="I219">
        <v>0</v>
      </c>
      <c r="J219">
        <v>0</v>
      </c>
      <c r="K219">
        <v>0</v>
      </c>
      <c r="L219">
        <v>0</v>
      </c>
      <c r="M219">
        <v>0</v>
      </c>
      <c r="N219">
        <v>0</v>
      </c>
      <c r="O219">
        <v>0</v>
      </c>
      <c r="P219">
        <v>0</v>
      </c>
      <c r="Q219">
        <v>0</v>
      </c>
      <c r="R219">
        <v>1</v>
      </c>
      <c r="S219">
        <v>0</v>
      </c>
      <c r="T219">
        <v>12321</v>
      </c>
      <c r="U219">
        <v>7.9874249434802387</v>
      </c>
      <c r="V219">
        <v>6.377499067291307</v>
      </c>
      <c r="W219">
        <v>5.6192308017142292</v>
      </c>
      <c r="X219">
        <v>5.6367507509791803</v>
      </c>
      <c r="Y219" s="3">
        <v>2652.5002484627166</v>
      </c>
      <c r="Z219" s="3">
        <v>523.44209570233545</v>
      </c>
      <c r="AA219" s="3">
        <v>230.29876731178831</v>
      </c>
      <c r="AB219" s="3">
        <v>230.9462265805164</v>
      </c>
      <c r="AC219">
        <v>0</v>
      </c>
      <c r="AD219">
        <v>1</v>
      </c>
      <c r="AE219" s="6"/>
      <c r="AF219" s="1" t="s">
        <v>2</v>
      </c>
      <c r="AG219">
        <v>111</v>
      </c>
      <c r="AH219" s="189">
        <v>45332</v>
      </c>
      <c r="AI219">
        <f t="shared" si="869"/>
        <v>2</v>
      </c>
      <c r="AJ219">
        <v>111</v>
      </c>
      <c r="AK219">
        <v>0</v>
      </c>
      <c r="AL219">
        <v>1</v>
      </c>
      <c r="AM219">
        <v>0</v>
      </c>
      <c r="AN219">
        <v>0</v>
      </c>
      <c r="AO219">
        <v>0</v>
      </c>
      <c r="AP219">
        <v>1</v>
      </c>
      <c r="AQ219">
        <v>0</v>
      </c>
      <c r="AS219" s="37"/>
      <c r="AT219" s="37"/>
      <c r="AU219" s="6">
        <f t="shared" si="870"/>
        <v>0</v>
      </c>
      <c r="AV219" s="6">
        <f t="shared" si="871"/>
        <v>0</v>
      </c>
      <c r="AW219" s="6">
        <f t="shared" si="872"/>
        <v>0</v>
      </c>
      <c r="AX219" s="6">
        <f t="shared" si="873"/>
        <v>0</v>
      </c>
      <c r="AY219" s="193">
        <f t="shared" si="874"/>
        <v>5.6740334309306508</v>
      </c>
      <c r="AZ219" s="193">
        <f t="shared" si="875"/>
        <v>4.1745731882913786</v>
      </c>
      <c r="BA219" s="193">
        <f t="shared" si="876"/>
        <v>3.8150380693314694</v>
      </c>
      <c r="BB219" s="193">
        <f t="shared" si="877"/>
        <v>3.9040600573940507</v>
      </c>
      <c r="BC219" s="72">
        <f t="shared" si="878"/>
        <v>56312.210093717425</v>
      </c>
      <c r="BG219" s="3">
        <f t="shared" si="879"/>
        <v>7.8276764446106339</v>
      </c>
      <c r="BH219" s="6">
        <f t="shared" si="880"/>
        <v>0</v>
      </c>
      <c r="BI219" s="6">
        <f t="shared" si="881"/>
        <v>0</v>
      </c>
      <c r="BJ219" s="6">
        <f t="shared" si="882"/>
        <v>0</v>
      </c>
      <c r="BK219" s="193">
        <f t="shared" si="883"/>
        <v>5.7005586420084589</v>
      </c>
      <c r="BL219" s="193">
        <f t="shared" si="884"/>
        <v>4.1745731882913786</v>
      </c>
      <c r="BM219" s="193">
        <f t="shared" si="885"/>
        <v>3.8150380693314694</v>
      </c>
      <c r="BN219" s="193">
        <f t="shared" si="886"/>
        <v>3.9040600573940507</v>
      </c>
      <c r="BO219" s="72">
        <f t="shared" si="887"/>
        <v>56327.530773126673</v>
      </c>
      <c r="BS219" s="3">
        <f t="shared" si="888"/>
        <v>7.8277011072675702</v>
      </c>
      <c r="BT219" s="6">
        <f t="shared" si="889"/>
        <v>0</v>
      </c>
      <c r="BU219" s="6">
        <f t="shared" si="890"/>
        <v>0</v>
      </c>
      <c r="BV219" s="6">
        <f t="shared" si="891"/>
        <v>0</v>
      </c>
      <c r="BW219" s="193">
        <f t="shared" si="892"/>
        <v>5.7005587244827671</v>
      </c>
      <c r="BX219" s="193">
        <f t="shared" si="893"/>
        <v>4.1745731882913786</v>
      </c>
      <c r="BY219" s="193">
        <f t="shared" si="1018"/>
        <v>3.8150380693314694</v>
      </c>
      <c r="BZ219" s="193">
        <f t="shared" si="894"/>
        <v>3.9040600573940507</v>
      </c>
      <c r="CA219" s="72">
        <f t="shared" si="895"/>
        <v>56327.530773126673</v>
      </c>
      <c r="CE219" s="3">
        <f t="shared" si="896"/>
        <v>0</v>
      </c>
      <c r="CF219" s="6">
        <f t="shared" si="897"/>
        <v>6.377499067291307</v>
      </c>
      <c r="CG219" s="6">
        <f t="shared" si="898"/>
        <v>0</v>
      </c>
      <c r="CH219" s="6">
        <f t="shared" si="899"/>
        <v>0</v>
      </c>
      <c r="CI219" s="193">
        <f t="shared" si="900"/>
        <v>5.6740334309306508</v>
      </c>
      <c r="CJ219" s="193">
        <f t="shared" si="901"/>
        <v>4.2681519887680581</v>
      </c>
      <c r="CK219" s="193">
        <f t="shared" si="1019"/>
        <v>3.8150380693314694</v>
      </c>
      <c r="CL219" s="193">
        <f t="shared" si="902"/>
        <v>3.9040600573940507</v>
      </c>
      <c r="CM219" s="72">
        <f t="shared" si="903"/>
        <v>56545.468532100444</v>
      </c>
      <c r="CQ219" s="3">
        <f t="shared" si="904"/>
        <v>0</v>
      </c>
      <c r="CR219" s="6">
        <f t="shared" si="905"/>
        <v>6.3775684278743974</v>
      </c>
      <c r="CS219" s="6">
        <f t="shared" si="906"/>
        <v>0</v>
      </c>
      <c r="CT219" s="6">
        <f t="shared" si="907"/>
        <v>0</v>
      </c>
      <c r="CU219" s="193">
        <f t="shared" si="908"/>
        <v>5.6740334309306508</v>
      </c>
      <c r="CV219" s="193">
        <f t="shared" si="909"/>
        <v>4.2681529603460486</v>
      </c>
      <c r="CW219" s="193">
        <f t="shared" si="1020"/>
        <v>3.8150380693314694</v>
      </c>
      <c r="CX219" s="193">
        <f t="shared" si="910"/>
        <v>3.9040600573940507</v>
      </c>
      <c r="CY219" s="72">
        <f t="shared" si="911"/>
        <v>56545.47095890544</v>
      </c>
      <c r="DC219" s="3">
        <f t="shared" si="912"/>
        <v>0</v>
      </c>
      <c r="DD219" s="6">
        <f t="shared" si="913"/>
        <v>0</v>
      </c>
      <c r="DE219" s="6">
        <f t="shared" si="914"/>
        <v>5.9001923417999409</v>
      </c>
      <c r="DF219" s="6">
        <f t="shared" si="915"/>
        <v>0</v>
      </c>
      <c r="DG219" s="193">
        <f t="shared" si="916"/>
        <v>5.6740334309306508</v>
      </c>
      <c r="DH219" s="193">
        <f t="shared" si="917"/>
        <v>4.1745731882913786</v>
      </c>
      <c r="DI219" s="193">
        <f t="shared" si="1021"/>
        <v>3.9372749975445958</v>
      </c>
      <c r="DJ219" s="193">
        <f t="shared" si="918"/>
        <v>3.9040600573940507</v>
      </c>
      <c r="DK219" s="72">
        <f t="shared" si="919"/>
        <v>56911.010214037531</v>
      </c>
      <c r="DO219" s="3">
        <f t="shared" si="920"/>
        <v>0</v>
      </c>
      <c r="DP219" s="6">
        <f t="shared" si="921"/>
        <v>0</v>
      </c>
      <c r="DQ219" s="6">
        <f t="shared" si="922"/>
        <v>5.6193393248375569</v>
      </c>
      <c r="DR219" s="6">
        <f t="shared" si="923"/>
        <v>0</v>
      </c>
      <c r="DS219" s="193">
        <f t="shared" si="924"/>
        <v>5.6740334309306508</v>
      </c>
      <c r="DT219" s="193">
        <f t="shared" si="925"/>
        <v>4.1745731882913786</v>
      </c>
      <c r="DU219" s="193">
        <f t="shared" si="1022"/>
        <v>3.9317829495280514</v>
      </c>
      <c r="DV219" s="193">
        <f t="shared" si="926"/>
        <v>3.9040600573940507</v>
      </c>
      <c r="DW219" s="72">
        <f t="shared" si="927"/>
        <v>56883.970292901846</v>
      </c>
      <c r="EA219" s="3">
        <f t="shared" si="928"/>
        <v>0</v>
      </c>
      <c r="EB219" s="6">
        <f t="shared" si="929"/>
        <v>0</v>
      </c>
      <c r="EC219" s="6">
        <f t="shared" si="930"/>
        <v>0</v>
      </c>
      <c r="ED219" s="6">
        <f t="shared" si="931"/>
        <v>16.910252252937539</v>
      </c>
      <c r="EE219" s="193">
        <f t="shared" si="932"/>
        <v>5.6740334309306508</v>
      </c>
      <c r="EF219" s="193">
        <f t="shared" si="933"/>
        <v>4.1745731882913786</v>
      </c>
      <c r="EG219" s="193">
        <f t="shared" si="1023"/>
        <v>3.8150380693314694</v>
      </c>
      <c r="EH219" s="193">
        <f t="shared" si="934"/>
        <v>4.1974077289756968</v>
      </c>
      <c r="EI219" s="72">
        <f t="shared" si="935"/>
        <v>58403.74751413511</v>
      </c>
      <c r="EM219" s="3">
        <f t="shared" si="936"/>
        <v>0</v>
      </c>
      <c r="EN219" s="6">
        <f t="shared" si="937"/>
        <v>0</v>
      </c>
      <c r="EO219" s="6">
        <f t="shared" si="938"/>
        <v>0</v>
      </c>
      <c r="EP219" s="6">
        <f t="shared" si="939"/>
        <v>5.6368898715051063</v>
      </c>
      <c r="EQ219" s="193">
        <f t="shared" si="940"/>
        <v>5.6740334309306508</v>
      </c>
      <c r="ER219" s="193">
        <f t="shared" si="941"/>
        <v>4.1745731882913786</v>
      </c>
      <c r="ES219" s="193">
        <f t="shared" si="1024"/>
        <v>3.8150380693314694</v>
      </c>
      <c r="ET219" s="193">
        <f t="shared" si="942"/>
        <v>4.0116931844986112</v>
      </c>
      <c r="EU219" s="72">
        <f t="shared" si="943"/>
        <v>57070.778352016154</v>
      </c>
      <c r="EY219" s="3">
        <f t="shared" si="944"/>
        <v>7.8276764446106339</v>
      </c>
      <c r="EZ219" s="6">
        <f t="shared" si="945"/>
        <v>6.377499067291307</v>
      </c>
      <c r="FA219" s="6">
        <f t="shared" si="946"/>
        <v>5.9001923417999409</v>
      </c>
      <c r="FB219" s="6">
        <f t="shared" si="947"/>
        <v>16.910252252937539</v>
      </c>
      <c r="FC219" s="193">
        <f t="shared" si="948"/>
        <v>5.7005586420084589</v>
      </c>
      <c r="FD219" s="193">
        <f t="shared" si="949"/>
        <v>4.2681519887680581</v>
      </c>
      <c r="FE219" s="193">
        <f t="shared" si="1025"/>
        <v>3.9372749975445958</v>
      </c>
      <c r="FF219" s="193">
        <f t="shared" si="950"/>
        <v>4.1974077289756968</v>
      </c>
      <c r="FG219" s="72">
        <f t="shared" si="951"/>
        <v>59285.407931057285</v>
      </c>
      <c r="FK219" s="3">
        <f t="shared" si="952"/>
        <v>7.9874496061371758</v>
      </c>
      <c r="FL219" s="6">
        <f t="shared" si="953"/>
        <v>6.3775684278743974</v>
      </c>
      <c r="FM219" s="6">
        <f t="shared" si="954"/>
        <v>5.6193393248375569</v>
      </c>
      <c r="FN219" s="6">
        <f t="shared" si="955"/>
        <v>5.6368898715051063</v>
      </c>
      <c r="FO219" s="193">
        <f t="shared" si="956"/>
        <v>5.7010927962380933</v>
      </c>
      <c r="FP219" s="193">
        <f t="shared" si="957"/>
        <v>4.2681529603460486</v>
      </c>
      <c r="FQ219" s="193">
        <f t="shared" si="1026"/>
        <v>3.9317829495280514</v>
      </c>
      <c r="FR219" s="193">
        <f t="shared" si="958"/>
        <v>4.0116931844986112</v>
      </c>
      <c r="FS219" s="205">
        <f t="shared" si="959"/>
        <v>57905.1108442642</v>
      </c>
      <c r="FW219" s="3">
        <f t="shared" si="960"/>
        <v>9.1855386850022747</v>
      </c>
      <c r="FX219" s="6">
        <f t="shared" si="961"/>
        <v>7.2065739460391764</v>
      </c>
      <c r="FY219" s="6">
        <f t="shared" si="962"/>
        <v>6.9678461941256442</v>
      </c>
      <c r="FZ219" s="6">
        <f t="shared" si="963"/>
        <v>6.6513658861554328</v>
      </c>
      <c r="GA219" s="193">
        <f t="shared" si="964"/>
        <v>5.7050891863254494</v>
      </c>
      <c r="GB219" s="193">
        <f t="shared" si="965"/>
        <v>4.2796984580090962</v>
      </c>
      <c r="GC219" s="193">
        <f t="shared" si="1027"/>
        <v>3.9578818311864796</v>
      </c>
      <c r="GD219" s="193">
        <f t="shared" si="966"/>
        <v>4.0298913618657792</v>
      </c>
      <c r="GE219" s="72">
        <f t="shared" si="967"/>
        <v>58199.537682155205</v>
      </c>
      <c r="GI219" s="3">
        <f t="shared" si="968"/>
        <v>8.7861674378282633</v>
      </c>
      <c r="GJ219" s="6">
        <f t="shared" si="969"/>
        <v>7.0152489740204382</v>
      </c>
      <c r="GK219" s="6">
        <f t="shared" si="970"/>
        <v>6.1811538818856526</v>
      </c>
      <c r="GL219" s="6">
        <f t="shared" si="971"/>
        <v>6.2004258260770992</v>
      </c>
      <c r="GM219" s="193">
        <f t="shared" si="972"/>
        <v>5.7037588026743729</v>
      </c>
      <c r="GN219" s="193">
        <f t="shared" si="973"/>
        <v>4.2770456968727775</v>
      </c>
      <c r="GO219" s="193">
        <f t="shared" si="1028"/>
        <v>3.9427391524546613</v>
      </c>
      <c r="GP219" s="193">
        <f t="shared" si="974"/>
        <v>4.0218430325619705</v>
      </c>
      <c r="GQ219" s="72">
        <f t="shared" si="975"/>
        <v>58057.604369310429</v>
      </c>
      <c r="GU219" s="3">
        <f t="shared" si="976"/>
        <v>10.383652426524311</v>
      </c>
      <c r="GV219" s="6">
        <f t="shared" si="977"/>
        <v>7.6529988807495677</v>
      </c>
      <c r="GW219" s="6">
        <f t="shared" si="978"/>
        <v>7.3050000422284977</v>
      </c>
      <c r="GX219" s="6">
        <f t="shared" si="979"/>
        <v>7.0459384387239758</v>
      </c>
      <c r="GY219" s="193">
        <f t="shared" si="980"/>
        <v>5.7090697506062362</v>
      </c>
      <c r="GZ219" s="193">
        <f t="shared" si="981"/>
        <v>4.2858610036995008</v>
      </c>
      <c r="HA219" s="193">
        <f t="shared" si="1029"/>
        <v>3.9643020083413005</v>
      </c>
      <c r="HB219" s="193">
        <f t="shared" si="982"/>
        <v>4.0368809027040076</v>
      </c>
      <c r="HC219" s="205">
        <f t="shared" si="983"/>
        <v>58300.748858412808</v>
      </c>
      <c r="HG219" s="3">
        <f t="shared" si="785"/>
        <v>9.1855386850022747</v>
      </c>
      <c r="HH219" s="6">
        <f t="shared" si="786"/>
        <v>0</v>
      </c>
      <c r="HI219" s="6">
        <f t="shared" si="787"/>
        <v>0</v>
      </c>
      <c r="HJ219" s="6">
        <f t="shared" si="788"/>
        <v>0</v>
      </c>
      <c r="HK219" s="193">
        <f t="shared" si="984"/>
        <v>5.7050891863254494</v>
      </c>
      <c r="HL219" s="193">
        <f t="shared" si="984"/>
        <v>4.1745731882913786</v>
      </c>
      <c r="HM219" s="193">
        <f t="shared" si="984"/>
        <v>3.8150380693314694</v>
      </c>
      <c r="HN219" s="193">
        <f t="shared" si="984"/>
        <v>3.9040600573940507</v>
      </c>
      <c r="HO219" s="212">
        <f t="shared" si="985"/>
        <v>56330.147984011586</v>
      </c>
      <c r="HS219" s="3">
        <f t="shared" si="789"/>
        <v>8.7861674378282633</v>
      </c>
      <c r="HT219" s="6">
        <f t="shared" si="790"/>
        <v>0</v>
      </c>
      <c r="HU219" s="6">
        <f t="shared" si="791"/>
        <v>0</v>
      </c>
      <c r="HV219" s="6">
        <f t="shared" si="792"/>
        <v>0</v>
      </c>
      <c r="HW219" s="193">
        <f t="shared" si="986"/>
        <v>5.7037588026743729</v>
      </c>
      <c r="HX219" s="193">
        <f t="shared" si="986"/>
        <v>4.1745731882913786</v>
      </c>
      <c r="HY219" s="193">
        <f t="shared" si="986"/>
        <v>3.8150380693314694</v>
      </c>
      <c r="HZ219" s="193">
        <f t="shared" si="986"/>
        <v>3.9040600573940507</v>
      </c>
      <c r="IA219" s="212">
        <f t="shared" si="987"/>
        <v>56329.379433597751</v>
      </c>
      <c r="IE219" s="3">
        <f t="shared" si="794"/>
        <v>10.383652426524311</v>
      </c>
      <c r="IF219" s="6">
        <f t="shared" si="795"/>
        <v>0</v>
      </c>
      <c r="IG219" s="6">
        <f t="shared" si="796"/>
        <v>0</v>
      </c>
      <c r="IH219" s="6">
        <f t="shared" si="797"/>
        <v>0</v>
      </c>
      <c r="II219" s="193">
        <f t="shared" si="988"/>
        <v>5.7090697506062362</v>
      </c>
      <c r="IJ219" s="193">
        <f t="shared" si="988"/>
        <v>4.1745731882913786</v>
      </c>
      <c r="IK219" s="193">
        <f t="shared" si="988"/>
        <v>3.8150380693314694</v>
      </c>
      <c r="IL219" s="193">
        <f t="shared" si="988"/>
        <v>3.9040600573940507</v>
      </c>
      <c r="IM219" s="205">
        <f t="shared" si="989"/>
        <v>56332.447582054345</v>
      </c>
      <c r="IQ219" s="3">
        <f t="shared" si="799"/>
        <v>0</v>
      </c>
      <c r="IR219" s="6">
        <f t="shared" si="800"/>
        <v>7.2065739460391764</v>
      </c>
      <c r="IS219" s="6">
        <f t="shared" si="801"/>
        <v>0</v>
      </c>
      <c r="IT219" s="6">
        <f t="shared" si="802"/>
        <v>0</v>
      </c>
      <c r="IU219" s="193">
        <f t="shared" si="990"/>
        <v>5.6740334309306508</v>
      </c>
      <c r="IV219" s="193">
        <f t="shared" si="990"/>
        <v>4.2796984580090962</v>
      </c>
      <c r="IW219" s="193">
        <f t="shared" si="990"/>
        <v>3.8150380693314694</v>
      </c>
      <c r="IX219" s="193">
        <f t="shared" si="990"/>
        <v>3.9040600573940507</v>
      </c>
      <c r="IY219" s="212">
        <f t="shared" si="991"/>
        <v>56574.316628485591</v>
      </c>
      <c r="JC219" s="3">
        <f t="shared" si="804"/>
        <v>0</v>
      </c>
      <c r="JD219" s="6">
        <f t="shared" si="805"/>
        <v>7.0152489740204382</v>
      </c>
      <c r="JE219" s="6">
        <f t="shared" si="806"/>
        <v>0</v>
      </c>
      <c r="JF219" s="6">
        <f t="shared" si="807"/>
        <v>0</v>
      </c>
      <c r="JG219" s="193">
        <f t="shared" si="992"/>
        <v>5.6740334309306508</v>
      </c>
      <c r="JH219" s="193">
        <f t="shared" si="992"/>
        <v>4.2770456968727775</v>
      </c>
      <c r="JI219" s="193">
        <f t="shared" si="992"/>
        <v>3.8150380693314694</v>
      </c>
      <c r="JJ219" s="193">
        <f t="shared" si="992"/>
        <v>3.9040600573940507</v>
      </c>
      <c r="JK219" s="212">
        <f t="shared" si="993"/>
        <v>56567.687576745753</v>
      </c>
      <c r="JO219" s="3">
        <f t="shared" si="809"/>
        <v>0</v>
      </c>
      <c r="JP219" s="6">
        <f t="shared" si="810"/>
        <v>7.6529988807495677</v>
      </c>
      <c r="JQ219" s="6">
        <f t="shared" si="811"/>
        <v>0</v>
      </c>
      <c r="JR219" s="6">
        <f t="shared" si="812"/>
        <v>0</v>
      </c>
      <c r="JS219" s="193">
        <f t="shared" si="994"/>
        <v>5.6740334309306508</v>
      </c>
      <c r="JT219" s="193">
        <f t="shared" si="994"/>
        <v>4.2858610036995008</v>
      </c>
      <c r="JU219" s="193">
        <f t="shared" si="994"/>
        <v>3.8150380693314694</v>
      </c>
      <c r="JV219" s="193">
        <f t="shared" si="994"/>
        <v>3.9040600573940507</v>
      </c>
      <c r="JW219" s="205">
        <f t="shared" si="995"/>
        <v>56589.719368075406</v>
      </c>
      <c r="KA219" s="3">
        <f t="shared" si="814"/>
        <v>0</v>
      </c>
      <c r="KB219" s="6">
        <f t="shared" si="815"/>
        <v>0</v>
      </c>
      <c r="KC219" s="6">
        <f t="shared" si="816"/>
        <v>6.9678461941256442</v>
      </c>
      <c r="KD219" s="6">
        <f t="shared" si="817"/>
        <v>0</v>
      </c>
      <c r="KE219" s="193">
        <f t="shared" si="996"/>
        <v>5.6740334309306508</v>
      </c>
      <c r="KF219" s="193">
        <f t="shared" si="996"/>
        <v>4.1745731882913786</v>
      </c>
      <c r="KG219" s="193">
        <f t="shared" si="996"/>
        <v>3.9578818311864796</v>
      </c>
      <c r="KH219" s="193">
        <f t="shared" si="996"/>
        <v>3.9040600573940507</v>
      </c>
      <c r="KI219" s="212">
        <f t="shared" si="997"/>
        <v>57012.581936607297</v>
      </c>
      <c r="KM219" s="3">
        <f t="shared" si="819"/>
        <v>0</v>
      </c>
      <c r="KN219" s="6">
        <f t="shared" si="820"/>
        <v>0</v>
      </c>
      <c r="KO219" s="6">
        <f t="shared" si="821"/>
        <v>6.1811538818856526</v>
      </c>
      <c r="KP219" s="6">
        <f t="shared" si="822"/>
        <v>0</v>
      </c>
      <c r="KQ219" s="193">
        <f t="shared" si="998"/>
        <v>5.6740334309306508</v>
      </c>
      <c r="KR219" s="193">
        <f t="shared" si="998"/>
        <v>4.1745731882913786</v>
      </c>
      <c r="KS219" s="193">
        <f t="shared" si="998"/>
        <v>3.9427391524546613</v>
      </c>
      <c r="KT219" s="193">
        <f t="shared" si="998"/>
        <v>3.9040600573940507</v>
      </c>
      <c r="KU219" s="212">
        <f t="shared" si="999"/>
        <v>56937.925560084899</v>
      </c>
      <c r="KY219" s="3">
        <f t="shared" si="824"/>
        <v>0</v>
      </c>
      <c r="KZ219" s="6">
        <f t="shared" si="825"/>
        <v>0</v>
      </c>
      <c r="LA219" s="6">
        <f t="shared" si="826"/>
        <v>7.3050000422284977</v>
      </c>
      <c r="LB219" s="6">
        <f t="shared" si="827"/>
        <v>0</v>
      </c>
      <c r="LC219" s="193">
        <f t="shared" si="1000"/>
        <v>5.6740334309306508</v>
      </c>
      <c r="LD219" s="193">
        <f t="shared" si="1000"/>
        <v>4.1745731882913786</v>
      </c>
      <c r="LE219" s="193">
        <f t="shared" si="1000"/>
        <v>3.9643020083413005</v>
      </c>
      <c r="LF219" s="193">
        <f t="shared" si="1000"/>
        <v>3.9040600573940507</v>
      </c>
      <c r="LG219" s="205">
        <f t="shared" si="1001"/>
        <v>57044.26421141575</v>
      </c>
      <c r="LK219" s="3">
        <f t="shared" si="829"/>
        <v>0</v>
      </c>
      <c r="LL219" s="6">
        <f t="shared" si="830"/>
        <v>0</v>
      </c>
      <c r="LM219" s="6">
        <f t="shared" si="831"/>
        <v>0</v>
      </c>
      <c r="LN219" s="6">
        <f t="shared" si="832"/>
        <v>6.6513658861554328</v>
      </c>
      <c r="LO219" s="193">
        <f t="shared" si="1002"/>
        <v>5.6740334309306508</v>
      </c>
      <c r="LP219" s="193">
        <f t="shared" si="1002"/>
        <v>4.1745731882913786</v>
      </c>
      <c r="LQ219" s="193">
        <f t="shared" si="1002"/>
        <v>3.8150380693314694</v>
      </c>
      <c r="LR219" s="193">
        <f t="shared" si="1002"/>
        <v>4.0298913618657792</v>
      </c>
      <c r="LS219" s="212">
        <f t="shared" si="1003"/>
        <v>57200.04019234758</v>
      </c>
      <c r="LW219" s="3">
        <f t="shared" si="834"/>
        <v>0</v>
      </c>
      <c r="LX219" s="6">
        <f t="shared" si="835"/>
        <v>0</v>
      </c>
      <c r="LY219" s="6">
        <f t="shared" si="836"/>
        <v>0</v>
      </c>
      <c r="LZ219" s="6">
        <f t="shared" si="837"/>
        <v>6.2004258260770992</v>
      </c>
      <c r="MA219" s="193">
        <f t="shared" si="1004"/>
        <v>5.6740334309306508</v>
      </c>
      <c r="MB219" s="193">
        <f t="shared" si="1004"/>
        <v>4.1745731882913786</v>
      </c>
      <c r="MC219" s="193">
        <f t="shared" si="1004"/>
        <v>3.8150380693314694</v>
      </c>
      <c r="MD219" s="193">
        <f t="shared" si="1004"/>
        <v>4.0218430325619705</v>
      </c>
      <c r="ME219" s="212">
        <f t="shared" si="1005"/>
        <v>57142.836757843535</v>
      </c>
      <c r="MI219" s="3">
        <f t="shared" si="839"/>
        <v>0</v>
      </c>
      <c r="MJ219" s="6">
        <f t="shared" si="840"/>
        <v>0</v>
      </c>
      <c r="MK219" s="6">
        <f t="shared" si="841"/>
        <v>0</v>
      </c>
      <c r="ML219" s="6">
        <f t="shared" si="842"/>
        <v>7.0459384387239758</v>
      </c>
      <c r="MM219" s="193">
        <f t="shared" si="1006"/>
        <v>5.6740334309306508</v>
      </c>
      <c r="MN219" s="193">
        <f t="shared" si="1006"/>
        <v>4.1745731882913786</v>
      </c>
      <c r="MO219" s="193">
        <f t="shared" si="1006"/>
        <v>3.8150380693314694</v>
      </c>
      <c r="MP219" s="193">
        <f t="shared" si="1006"/>
        <v>4.0368809027040076</v>
      </c>
      <c r="MQ219" s="205">
        <f t="shared" si="1007"/>
        <v>57249.764754127682</v>
      </c>
      <c r="MT219" s="3">
        <f t="shared" si="844"/>
        <v>7.5880536963062264</v>
      </c>
      <c r="MU219" s="6">
        <f t="shared" si="845"/>
        <v>6.377499067291307</v>
      </c>
      <c r="MV219" s="6">
        <f t="shared" si="846"/>
        <v>6.4621154219713635</v>
      </c>
      <c r="MW219" s="6">
        <f t="shared" si="847"/>
        <v>6.7641009011750164</v>
      </c>
      <c r="MX219" s="193">
        <f t="shared" si="1008"/>
        <v>5.6997569991169925</v>
      </c>
      <c r="MY219" s="193">
        <f t="shared" si="1008"/>
        <v>4.2681519887680581</v>
      </c>
      <c r="MZ219" s="193">
        <f t="shared" si="1008"/>
        <v>3.9481736125593812</v>
      </c>
      <c r="NA219" s="193">
        <f t="shared" si="1008"/>
        <v>4.0318933635763949</v>
      </c>
      <c r="NB219" s="212">
        <f t="shared" si="1009"/>
        <v>58132.302729780044</v>
      </c>
      <c r="NF219" s="3">
        <f t="shared" si="849"/>
        <v>7.5880536963062255</v>
      </c>
      <c r="NG219" s="6">
        <f t="shared" si="850"/>
        <v>0</v>
      </c>
      <c r="NH219" s="6">
        <f t="shared" si="851"/>
        <v>0</v>
      </c>
      <c r="NI219" s="6">
        <f t="shared" si="852"/>
        <v>0</v>
      </c>
      <c r="NJ219" s="193">
        <f t="shared" si="1010"/>
        <v>5.6997569991169925</v>
      </c>
      <c r="NK219" s="193">
        <f t="shared" si="1010"/>
        <v>4.1745731882913786</v>
      </c>
      <c r="NL219" s="193">
        <f t="shared" si="1010"/>
        <v>3.8150380693314694</v>
      </c>
      <c r="NM219" s="193">
        <f t="shared" si="1010"/>
        <v>3.9040600573940507</v>
      </c>
      <c r="NN219" s="212">
        <f t="shared" si="1011"/>
        <v>56327.067691653538</v>
      </c>
      <c r="NR219" s="3">
        <f t="shared" si="854"/>
        <v>0</v>
      </c>
      <c r="NS219" s="6">
        <f t="shared" si="855"/>
        <v>6.377499067291307</v>
      </c>
      <c r="NT219" s="6">
        <f t="shared" si="856"/>
        <v>0</v>
      </c>
      <c r="NU219" s="6">
        <f t="shared" si="857"/>
        <v>0</v>
      </c>
      <c r="NV219" s="193">
        <f t="shared" si="1012"/>
        <v>5.6740334309306508</v>
      </c>
      <c r="NW219" s="193">
        <f t="shared" si="1012"/>
        <v>4.2681519887680581</v>
      </c>
      <c r="NX219" s="193">
        <f t="shared" si="1012"/>
        <v>3.8150380693314694</v>
      </c>
      <c r="NY219" s="193">
        <f t="shared" si="1012"/>
        <v>3.9040600573940507</v>
      </c>
      <c r="NZ219" s="212">
        <f t="shared" si="1013"/>
        <v>56545.468532100444</v>
      </c>
      <c r="OD219" s="3">
        <f t="shared" si="859"/>
        <v>0</v>
      </c>
      <c r="OE219" s="6">
        <f t="shared" si="860"/>
        <v>0</v>
      </c>
      <c r="OF219" s="6">
        <f t="shared" si="861"/>
        <v>6.4621154219713635</v>
      </c>
      <c r="OG219" s="6">
        <f t="shared" si="862"/>
        <v>0</v>
      </c>
      <c r="OH219" s="193">
        <f t="shared" si="1014"/>
        <v>5.6740334309306508</v>
      </c>
      <c r="OI219" s="193">
        <f t="shared" si="1014"/>
        <v>4.1745731882913786</v>
      </c>
      <c r="OJ219" s="193">
        <f t="shared" si="1014"/>
        <v>3.9481736125593812</v>
      </c>
      <c r="OK219" s="193">
        <f t="shared" si="1014"/>
        <v>3.9040600573940507</v>
      </c>
      <c r="OL219" s="212">
        <f t="shared" si="1015"/>
        <v>56964.707261081967</v>
      </c>
      <c r="OP219" s="3">
        <f t="shared" si="864"/>
        <v>0</v>
      </c>
      <c r="OQ219" s="6">
        <f t="shared" si="865"/>
        <v>0</v>
      </c>
      <c r="OR219" s="6">
        <f t="shared" si="866"/>
        <v>0</v>
      </c>
      <c r="OS219" s="6">
        <f t="shared" si="867"/>
        <v>6.7641009011750164</v>
      </c>
      <c r="OT219" s="193">
        <f t="shared" si="1016"/>
        <v>5.6740334309306508</v>
      </c>
      <c r="OU219" s="193">
        <f t="shared" si="1016"/>
        <v>4.1745731882913786</v>
      </c>
      <c r="OV219" s="193">
        <f t="shared" si="1016"/>
        <v>3.8150380693314694</v>
      </c>
      <c r="OW219" s="193">
        <f t="shared" si="1016"/>
        <v>4.0318933635763949</v>
      </c>
      <c r="OX219" s="232">
        <f t="shared" si="1017"/>
        <v>57214.278294621348</v>
      </c>
    </row>
    <row r="220" spans="1:414" x14ac:dyDescent="0.2">
      <c r="B220" s="81">
        <v>45339</v>
      </c>
      <c r="C220">
        <v>112</v>
      </c>
      <c r="D220">
        <v>11.531526508567232</v>
      </c>
      <c r="E220">
        <v>0</v>
      </c>
      <c r="F220">
        <v>1</v>
      </c>
      <c r="G220">
        <v>0</v>
      </c>
      <c r="H220">
        <v>0</v>
      </c>
      <c r="I220">
        <v>0</v>
      </c>
      <c r="J220">
        <v>0</v>
      </c>
      <c r="K220">
        <v>0</v>
      </c>
      <c r="L220">
        <v>0</v>
      </c>
      <c r="M220">
        <v>0</v>
      </c>
      <c r="N220">
        <v>0</v>
      </c>
      <c r="O220">
        <v>0</v>
      </c>
      <c r="P220">
        <v>0</v>
      </c>
      <c r="Q220">
        <v>0</v>
      </c>
      <c r="R220">
        <v>1</v>
      </c>
      <c r="S220">
        <v>0</v>
      </c>
      <c r="T220">
        <v>12544</v>
      </c>
      <c r="U220">
        <v>7.7402271126719793</v>
      </c>
      <c r="V220">
        <v>6.2181620973022929</v>
      </c>
      <c r="W220">
        <v>5.5809979508430514</v>
      </c>
      <c r="X220">
        <v>5.5516691058534402</v>
      </c>
      <c r="Y220" s="3">
        <v>2007.7877235573378</v>
      </c>
      <c r="Z220" s="3">
        <v>436.76807509206287</v>
      </c>
      <c r="AA220" s="3">
        <v>219.95778237718588</v>
      </c>
      <c r="AB220" s="3">
        <v>208.06383752386716</v>
      </c>
      <c r="AC220">
        <v>0</v>
      </c>
      <c r="AD220">
        <v>1</v>
      </c>
      <c r="AE220" s="6"/>
      <c r="AF220" s="1" t="s">
        <v>2</v>
      </c>
      <c r="AG220">
        <v>112</v>
      </c>
      <c r="AH220" s="189">
        <v>45339</v>
      </c>
      <c r="AI220">
        <f t="shared" si="869"/>
        <v>2</v>
      </c>
      <c r="AJ220">
        <v>112</v>
      </c>
      <c r="AK220">
        <v>0</v>
      </c>
      <c r="AL220">
        <v>1</v>
      </c>
      <c r="AM220">
        <v>0</v>
      </c>
      <c r="AN220">
        <v>0</v>
      </c>
      <c r="AO220">
        <v>0</v>
      </c>
      <c r="AP220">
        <v>1</v>
      </c>
      <c r="AQ220">
        <v>0</v>
      </c>
      <c r="AS220" s="37"/>
      <c r="AT220" s="37"/>
      <c r="AU220" s="6">
        <f t="shared" si="870"/>
        <v>0</v>
      </c>
      <c r="AV220" s="6">
        <f t="shared" si="871"/>
        <v>0</v>
      </c>
      <c r="AW220" s="6">
        <f t="shared" si="872"/>
        <v>0</v>
      </c>
      <c r="AX220" s="6">
        <f t="shared" si="873"/>
        <v>0</v>
      </c>
      <c r="AY220" s="193">
        <f t="shared" si="874"/>
        <v>5.6740334309306508</v>
      </c>
      <c r="AZ220" s="193">
        <f t="shared" si="875"/>
        <v>4.1745731882913786</v>
      </c>
      <c r="BA220" s="193">
        <f t="shared" si="876"/>
        <v>3.8150380693314694</v>
      </c>
      <c r="BB220" s="193">
        <f t="shared" si="877"/>
        <v>3.9040600573940507</v>
      </c>
      <c r="BC220" s="72">
        <f t="shared" si="878"/>
        <v>56312.210093717425</v>
      </c>
      <c r="BG220" s="3">
        <f t="shared" si="879"/>
        <v>7.5854225704185394</v>
      </c>
      <c r="BH220" s="6">
        <f t="shared" si="880"/>
        <v>0</v>
      </c>
      <c r="BI220" s="6">
        <f t="shared" si="881"/>
        <v>0</v>
      </c>
      <c r="BJ220" s="6">
        <f t="shared" si="882"/>
        <v>0</v>
      </c>
      <c r="BK220" s="193">
        <f t="shared" si="883"/>
        <v>5.6997481932823311</v>
      </c>
      <c r="BL220" s="193">
        <f t="shared" si="884"/>
        <v>4.1745731882913786</v>
      </c>
      <c r="BM220" s="193">
        <f t="shared" si="885"/>
        <v>3.8150380693314694</v>
      </c>
      <c r="BN220" s="193">
        <f t="shared" si="886"/>
        <v>3.9040600573940507</v>
      </c>
      <c r="BO220" s="72">
        <f t="shared" si="887"/>
        <v>56327.062604847466</v>
      </c>
      <c r="BS220" s="3">
        <f t="shared" si="888"/>
        <v>7.5854464698062944</v>
      </c>
      <c r="BT220" s="6">
        <f t="shared" si="889"/>
        <v>0</v>
      </c>
      <c r="BU220" s="6">
        <f t="shared" si="890"/>
        <v>0</v>
      </c>
      <c r="BV220" s="6">
        <f t="shared" si="891"/>
        <v>0</v>
      </c>
      <c r="BW220" s="193">
        <f t="shared" si="892"/>
        <v>5.6997482732689919</v>
      </c>
      <c r="BX220" s="193">
        <f t="shared" si="893"/>
        <v>4.1745731882913786</v>
      </c>
      <c r="BY220" s="193">
        <f t="shared" si="1018"/>
        <v>3.8150380693314694</v>
      </c>
      <c r="BZ220" s="193">
        <f t="shared" si="894"/>
        <v>3.9040600573940507</v>
      </c>
      <c r="CA220" s="72">
        <f t="shared" si="895"/>
        <v>56327.062604847466</v>
      </c>
      <c r="CE220" s="3">
        <f t="shared" si="896"/>
        <v>0</v>
      </c>
      <c r="CF220" s="6">
        <f t="shared" si="897"/>
        <v>6.2181620973022929</v>
      </c>
      <c r="CG220" s="6">
        <f t="shared" si="898"/>
        <v>0</v>
      </c>
      <c r="CH220" s="6">
        <f t="shared" si="899"/>
        <v>0</v>
      </c>
      <c r="CI220" s="193">
        <f t="shared" si="900"/>
        <v>5.6740334309306508</v>
      </c>
      <c r="CJ220" s="193">
        <f t="shared" si="901"/>
        <v>4.2659175584907159</v>
      </c>
      <c r="CK220" s="193">
        <f t="shared" si="1019"/>
        <v>3.8150380693314694</v>
      </c>
      <c r="CL220" s="193">
        <f t="shared" si="902"/>
        <v>3.9040600573940507</v>
      </c>
      <c r="CM220" s="72">
        <f t="shared" si="903"/>
        <v>56539.887653535887</v>
      </c>
      <c r="CQ220" s="3">
        <f t="shared" si="904"/>
        <v>0</v>
      </c>
      <c r="CR220" s="6">
        <f t="shared" si="905"/>
        <v>6.2182297249638996</v>
      </c>
      <c r="CS220" s="6">
        <f t="shared" si="906"/>
        <v>0</v>
      </c>
      <c r="CT220" s="6">
        <f t="shared" si="907"/>
        <v>0</v>
      </c>
      <c r="CU220" s="193">
        <f t="shared" si="908"/>
        <v>5.6740334309306508</v>
      </c>
      <c r="CV220" s="193">
        <f t="shared" si="909"/>
        <v>4.2659185079136295</v>
      </c>
      <c r="CW220" s="193">
        <f t="shared" si="1020"/>
        <v>3.8150380693314694</v>
      </c>
      <c r="CX220" s="193">
        <f t="shared" si="910"/>
        <v>3.9040600573940507</v>
      </c>
      <c r="CY220" s="72">
        <f t="shared" si="911"/>
        <v>56539.890024767898</v>
      </c>
      <c r="DC220" s="3">
        <f t="shared" si="912"/>
        <v>0</v>
      </c>
      <c r="DD220" s="6">
        <f t="shared" si="913"/>
        <v>0</v>
      </c>
      <c r="DE220" s="6">
        <f t="shared" si="914"/>
        <v>5.8600478483852045</v>
      </c>
      <c r="DF220" s="6">
        <f t="shared" si="915"/>
        <v>0</v>
      </c>
      <c r="DG220" s="193">
        <f t="shared" si="916"/>
        <v>5.6740334309306508</v>
      </c>
      <c r="DH220" s="193">
        <f t="shared" si="917"/>
        <v>4.1745731882913786</v>
      </c>
      <c r="DI220" s="193">
        <f t="shared" si="1021"/>
        <v>3.9364918217974125</v>
      </c>
      <c r="DJ220" s="193">
        <f t="shared" si="918"/>
        <v>3.9040600573940507</v>
      </c>
      <c r="DK220" s="72">
        <f t="shared" si="919"/>
        <v>56907.153487892654</v>
      </c>
      <c r="DO220" s="3">
        <f t="shared" si="920"/>
        <v>0</v>
      </c>
      <c r="DP220" s="6">
        <f t="shared" si="921"/>
        <v>0</v>
      </c>
      <c r="DQ220" s="6">
        <f t="shared" si="922"/>
        <v>5.5811057355826863</v>
      </c>
      <c r="DR220" s="6">
        <f t="shared" si="923"/>
        <v>0</v>
      </c>
      <c r="DS220" s="193">
        <f t="shared" si="924"/>
        <v>5.6740334309306508</v>
      </c>
      <c r="DT220" s="193">
        <f t="shared" si="925"/>
        <v>4.1745731882913786</v>
      </c>
      <c r="DU220" s="193">
        <f t="shared" si="1022"/>
        <v>3.9310329581347743</v>
      </c>
      <c r="DV220" s="193">
        <f t="shared" si="926"/>
        <v>3.9040600573940507</v>
      </c>
      <c r="DW220" s="72">
        <f t="shared" si="927"/>
        <v>56880.278731629995</v>
      </c>
      <c r="EA220" s="3">
        <f t="shared" si="928"/>
        <v>0</v>
      </c>
      <c r="EB220" s="6">
        <f t="shared" si="929"/>
        <v>0</v>
      </c>
      <c r="EC220" s="6">
        <f t="shared" si="930"/>
        <v>0</v>
      </c>
      <c r="ED220" s="6">
        <f t="shared" si="931"/>
        <v>16.655007317560319</v>
      </c>
      <c r="EE220" s="193">
        <f t="shared" si="932"/>
        <v>5.6740334309306508</v>
      </c>
      <c r="EF220" s="193">
        <f t="shared" si="933"/>
        <v>4.1745731882913786</v>
      </c>
      <c r="EG220" s="193">
        <f t="shared" si="1023"/>
        <v>3.8150380693314694</v>
      </c>
      <c r="EH220" s="193">
        <f t="shared" si="934"/>
        <v>4.1935628670159293</v>
      </c>
      <c r="EI220" s="72">
        <f t="shared" si="935"/>
        <v>58375.837827465097</v>
      </c>
      <c r="EM220" s="3">
        <f t="shared" si="936"/>
        <v>0</v>
      </c>
      <c r="EN220" s="6">
        <f t="shared" si="937"/>
        <v>0</v>
      </c>
      <c r="EO220" s="6">
        <f t="shared" si="938"/>
        <v>0</v>
      </c>
      <c r="EP220" s="6">
        <f t="shared" si="939"/>
        <v>5.5518061264810843</v>
      </c>
      <c r="EQ220" s="193">
        <f t="shared" si="940"/>
        <v>5.6740334309306508</v>
      </c>
      <c r="ER220" s="193">
        <f t="shared" si="941"/>
        <v>4.1745731882913786</v>
      </c>
      <c r="ES220" s="193">
        <f t="shared" si="1024"/>
        <v>3.8150380693314694</v>
      </c>
      <c r="ET220" s="193">
        <f t="shared" si="942"/>
        <v>4.0101517500534811</v>
      </c>
      <c r="EU220" s="72">
        <f t="shared" si="943"/>
        <v>57059.842955681925</v>
      </c>
      <c r="EY220" s="3">
        <f t="shared" si="944"/>
        <v>7.5854225704185394</v>
      </c>
      <c r="EZ220" s="6">
        <f t="shared" si="945"/>
        <v>6.2181620973022929</v>
      </c>
      <c r="FA220" s="6">
        <f t="shared" si="946"/>
        <v>5.8600478483852045</v>
      </c>
      <c r="FB220" s="6">
        <f t="shared" si="947"/>
        <v>16.655007317560319</v>
      </c>
      <c r="FC220" s="193">
        <f t="shared" si="948"/>
        <v>5.6997481932823311</v>
      </c>
      <c r="FD220" s="193">
        <f t="shared" si="949"/>
        <v>4.2659175584907159</v>
      </c>
      <c r="FE220" s="193">
        <f t="shared" si="1025"/>
        <v>3.9364918217974125</v>
      </c>
      <c r="FF220" s="193">
        <f t="shared" si="950"/>
        <v>4.1935628670159293</v>
      </c>
      <c r="FG220" s="72">
        <f t="shared" si="951"/>
        <v>59246.720661713945</v>
      </c>
      <c r="FK220" s="3">
        <f t="shared" si="952"/>
        <v>7.7402510120597352</v>
      </c>
      <c r="FL220" s="6">
        <f t="shared" si="953"/>
        <v>6.2182297249638996</v>
      </c>
      <c r="FM220" s="6">
        <f t="shared" si="954"/>
        <v>5.5811057355826863</v>
      </c>
      <c r="FN220" s="6">
        <f t="shared" si="955"/>
        <v>5.5518061264810843</v>
      </c>
      <c r="FO220" s="193">
        <f t="shared" si="956"/>
        <v>5.7002662401554911</v>
      </c>
      <c r="FP220" s="193">
        <f t="shared" si="957"/>
        <v>4.2659185079136295</v>
      </c>
      <c r="FQ220" s="193">
        <f t="shared" si="1026"/>
        <v>3.9310329581347743</v>
      </c>
      <c r="FR220" s="193">
        <f t="shared" si="958"/>
        <v>4.0101517500534811</v>
      </c>
      <c r="FS220" s="205">
        <f t="shared" si="959"/>
        <v>57884.054137550695</v>
      </c>
      <c r="FW220" s="3">
        <f t="shared" si="960"/>
        <v>8.9012611795727761</v>
      </c>
      <c r="FX220" s="6">
        <f t="shared" si="961"/>
        <v>7.0265231699515907</v>
      </c>
      <c r="FY220" s="6">
        <f t="shared" si="962"/>
        <v>6.9204374590453837</v>
      </c>
      <c r="FZ220" s="6">
        <f t="shared" si="963"/>
        <v>6.5509695449070593</v>
      </c>
      <c r="GA220" s="193">
        <f t="shared" si="964"/>
        <v>5.704142383985233</v>
      </c>
      <c r="GB220" s="193">
        <f t="shared" si="965"/>
        <v>4.2772022112530417</v>
      </c>
      <c r="GC220" s="193">
        <f t="shared" si="1027"/>
        <v>3.9569757463391544</v>
      </c>
      <c r="GD220" s="193">
        <f t="shared" si="966"/>
        <v>4.0281050958738316</v>
      </c>
      <c r="GE220" s="72">
        <f t="shared" si="967"/>
        <v>58175.072857036263</v>
      </c>
      <c r="GI220" s="3">
        <f t="shared" si="968"/>
        <v>8.5142498239391777</v>
      </c>
      <c r="GJ220" s="6">
        <f t="shared" si="969"/>
        <v>6.8399783070325224</v>
      </c>
      <c r="GK220" s="6">
        <f t="shared" si="970"/>
        <v>6.1390977459273568</v>
      </c>
      <c r="GL220" s="6">
        <f t="shared" si="971"/>
        <v>6.1068360164387849</v>
      </c>
      <c r="GM220" s="193">
        <f t="shared" si="972"/>
        <v>5.7028519781306057</v>
      </c>
      <c r="GN220" s="193">
        <f t="shared" si="973"/>
        <v>4.2746093403825167</v>
      </c>
      <c r="GO220" s="193">
        <f t="shared" si="1028"/>
        <v>3.94192314017682</v>
      </c>
      <c r="GP220" s="193">
        <f t="shared" si="974"/>
        <v>4.0201645038877185</v>
      </c>
      <c r="GQ220" s="72">
        <f t="shared" si="975"/>
        <v>58034.606153035216</v>
      </c>
      <c r="GU220" s="3">
        <f t="shared" si="976"/>
        <v>10.062295246473573</v>
      </c>
      <c r="GV220" s="6">
        <f t="shared" si="977"/>
        <v>7.4617945167627511</v>
      </c>
      <c r="GW220" s="6">
        <f t="shared" si="978"/>
        <v>7.2552973360959667</v>
      </c>
      <c r="GX220" s="6">
        <f t="shared" si="979"/>
        <v>6.9395863823168007</v>
      </c>
      <c r="GY220" s="193">
        <f t="shared" si="980"/>
        <v>5.7080036406466768</v>
      </c>
      <c r="GZ220" s="193">
        <f t="shared" si="981"/>
        <v>4.2832262257189342</v>
      </c>
      <c r="HA220" s="193">
        <f t="shared" si="1029"/>
        <v>3.9633581420196955</v>
      </c>
      <c r="HB220" s="193">
        <f t="shared" si="982"/>
        <v>4.0350017642605094</v>
      </c>
      <c r="HC220" s="205">
        <f t="shared" si="983"/>
        <v>58274.950214101998</v>
      </c>
      <c r="HG220" s="3">
        <f t="shared" si="785"/>
        <v>8.9012611795727761</v>
      </c>
      <c r="HH220" s="6">
        <f t="shared" si="786"/>
        <v>0</v>
      </c>
      <c r="HI220" s="6">
        <f t="shared" si="787"/>
        <v>0</v>
      </c>
      <c r="HJ220" s="6">
        <f t="shared" si="788"/>
        <v>0</v>
      </c>
      <c r="HK220" s="193">
        <f t="shared" si="984"/>
        <v>5.704142383985233</v>
      </c>
      <c r="HL220" s="193">
        <f t="shared" si="984"/>
        <v>4.1745731882913786</v>
      </c>
      <c r="HM220" s="193">
        <f t="shared" si="984"/>
        <v>3.8150380693314694</v>
      </c>
      <c r="HN220" s="193">
        <f t="shared" si="984"/>
        <v>3.9040600573940507</v>
      </c>
      <c r="HO220" s="212">
        <f t="shared" si="985"/>
        <v>56329.601023921481</v>
      </c>
      <c r="HS220" s="3">
        <f t="shared" si="789"/>
        <v>8.5142498239391777</v>
      </c>
      <c r="HT220" s="6">
        <f t="shared" si="790"/>
        <v>0</v>
      </c>
      <c r="HU220" s="6">
        <f t="shared" si="791"/>
        <v>0</v>
      </c>
      <c r="HV220" s="6">
        <f t="shared" si="792"/>
        <v>0</v>
      </c>
      <c r="HW220" s="193">
        <f t="shared" si="986"/>
        <v>5.7028519781306057</v>
      </c>
      <c r="HX220" s="193">
        <f t="shared" si="986"/>
        <v>4.1745731882913786</v>
      </c>
      <c r="HY220" s="193">
        <f t="shared" si="986"/>
        <v>3.8150380693314694</v>
      </c>
      <c r="HZ220" s="193">
        <f t="shared" si="986"/>
        <v>3.9040600573940507</v>
      </c>
      <c r="IA220" s="212">
        <f t="shared" si="987"/>
        <v>56328.85557539892</v>
      </c>
      <c r="IE220" s="3">
        <f t="shared" si="794"/>
        <v>10.062295246473573</v>
      </c>
      <c r="IF220" s="6">
        <f t="shared" si="795"/>
        <v>0</v>
      </c>
      <c r="IG220" s="6">
        <f t="shared" si="796"/>
        <v>0</v>
      </c>
      <c r="IH220" s="6">
        <f t="shared" si="797"/>
        <v>0</v>
      </c>
      <c r="II220" s="193">
        <f t="shared" si="988"/>
        <v>5.7080036406466768</v>
      </c>
      <c r="IJ220" s="193">
        <f t="shared" si="988"/>
        <v>4.1745731882913786</v>
      </c>
      <c r="IK220" s="193">
        <f t="shared" si="988"/>
        <v>3.8150380693314694</v>
      </c>
      <c r="IL220" s="193">
        <f t="shared" si="988"/>
        <v>3.9040600573940507</v>
      </c>
      <c r="IM220" s="205">
        <f t="shared" si="989"/>
        <v>56331.831674147303</v>
      </c>
      <c r="IQ220" s="3">
        <f t="shared" si="799"/>
        <v>0</v>
      </c>
      <c r="IR220" s="6">
        <f t="shared" si="800"/>
        <v>7.0265231699515907</v>
      </c>
      <c r="IS220" s="6">
        <f t="shared" si="801"/>
        <v>0</v>
      </c>
      <c r="IT220" s="6">
        <f t="shared" si="802"/>
        <v>0</v>
      </c>
      <c r="IU220" s="193">
        <f t="shared" si="990"/>
        <v>5.6740334309306508</v>
      </c>
      <c r="IV220" s="193">
        <f t="shared" si="990"/>
        <v>4.2772022112530417</v>
      </c>
      <c r="IW220" s="193">
        <f t="shared" si="990"/>
        <v>3.8150380693314694</v>
      </c>
      <c r="IX220" s="193">
        <f t="shared" si="990"/>
        <v>3.9040600573940507</v>
      </c>
      <c r="IY220" s="212">
        <f t="shared" si="991"/>
        <v>56568.07867291641</v>
      </c>
      <c r="JC220" s="3">
        <f t="shared" si="804"/>
        <v>0</v>
      </c>
      <c r="JD220" s="6">
        <f t="shared" si="805"/>
        <v>6.8399783070325224</v>
      </c>
      <c r="JE220" s="6">
        <f t="shared" si="806"/>
        <v>0</v>
      </c>
      <c r="JF220" s="6">
        <f t="shared" si="807"/>
        <v>0</v>
      </c>
      <c r="JG220" s="193">
        <f t="shared" si="992"/>
        <v>5.6740334309306508</v>
      </c>
      <c r="JH220" s="193">
        <f t="shared" si="992"/>
        <v>4.2746093403825167</v>
      </c>
      <c r="JI220" s="193">
        <f t="shared" si="992"/>
        <v>3.8150380693314694</v>
      </c>
      <c r="JJ220" s="193">
        <f t="shared" si="992"/>
        <v>3.9040600573940507</v>
      </c>
      <c r="JK220" s="212">
        <f t="shared" si="993"/>
        <v>56561.599988329108</v>
      </c>
      <c r="JO220" s="3">
        <f t="shared" si="809"/>
        <v>0</v>
      </c>
      <c r="JP220" s="6">
        <f t="shared" si="810"/>
        <v>7.4617945167627511</v>
      </c>
      <c r="JQ220" s="6">
        <f t="shared" si="811"/>
        <v>0</v>
      </c>
      <c r="JR220" s="6">
        <f t="shared" si="812"/>
        <v>0</v>
      </c>
      <c r="JS220" s="193">
        <f t="shared" si="994"/>
        <v>5.6740334309306508</v>
      </c>
      <c r="JT220" s="193">
        <f t="shared" si="994"/>
        <v>4.2832262257189342</v>
      </c>
      <c r="JU220" s="193">
        <f t="shared" si="994"/>
        <v>3.8150380693314694</v>
      </c>
      <c r="JV220" s="193">
        <f t="shared" si="994"/>
        <v>3.9040600573940507</v>
      </c>
      <c r="JW220" s="205">
        <f t="shared" si="995"/>
        <v>56583.133459712102</v>
      </c>
      <c r="KA220" s="3">
        <f t="shared" si="814"/>
        <v>0</v>
      </c>
      <c r="KB220" s="6">
        <f t="shared" si="815"/>
        <v>0</v>
      </c>
      <c r="KC220" s="6">
        <f t="shared" si="816"/>
        <v>6.9204374590453837</v>
      </c>
      <c r="KD220" s="6">
        <f t="shared" si="817"/>
        <v>0</v>
      </c>
      <c r="KE220" s="193">
        <f t="shared" si="996"/>
        <v>5.6740334309306508</v>
      </c>
      <c r="KF220" s="193">
        <f t="shared" si="996"/>
        <v>4.1745731882913786</v>
      </c>
      <c r="KG220" s="193">
        <f t="shared" si="996"/>
        <v>3.9569757463391544</v>
      </c>
      <c r="KH220" s="193">
        <f t="shared" si="996"/>
        <v>3.9040600573940507</v>
      </c>
      <c r="KI220" s="212">
        <f t="shared" si="997"/>
        <v>57008.112008432341</v>
      </c>
      <c r="KM220" s="3">
        <f t="shared" si="819"/>
        <v>0</v>
      </c>
      <c r="KN220" s="6">
        <f t="shared" si="820"/>
        <v>0</v>
      </c>
      <c r="KO220" s="6">
        <f t="shared" si="821"/>
        <v>6.1390977459273568</v>
      </c>
      <c r="KP220" s="6">
        <f t="shared" si="822"/>
        <v>0</v>
      </c>
      <c r="KQ220" s="193">
        <f t="shared" si="998"/>
        <v>5.6740334309306508</v>
      </c>
      <c r="KR220" s="193">
        <f t="shared" si="998"/>
        <v>4.1745731882913786</v>
      </c>
      <c r="KS220" s="193">
        <f t="shared" si="998"/>
        <v>3.94192314017682</v>
      </c>
      <c r="KT220" s="193">
        <f t="shared" si="998"/>
        <v>3.9040600573940507</v>
      </c>
      <c r="KU220" s="212">
        <f t="shared" si="999"/>
        <v>56933.905236648076</v>
      </c>
      <c r="KY220" s="3">
        <f t="shared" si="824"/>
        <v>0</v>
      </c>
      <c r="KZ220" s="6">
        <f t="shared" si="825"/>
        <v>0</v>
      </c>
      <c r="LA220" s="6">
        <f t="shared" si="826"/>
        <v>7.2552973360959667</v>
      </c>
      <c r="LB220" s="6">
        <f t="shared" si="827"/>
        <v>0</v>
      </c>
      <c r="LC220" s="193">
        <f t="shared" si="1000"/>
        <v>5.6740334309306508</v>
      </c>
      <c r="LD220" s="193">
        <f t="shared" si="1000"/>
        <v>4.1745731882913786</v>
      </c>
      <c r="LE220" s="193">
        <f t="shared" si="1000"/>
        <v>3.9633581420196955</v>
      </c>
      <c r="LF220" s="193">
        <f t="shared" si="1000"/>
        <v>3.9040600573940507</v>
      </c>
      <c r="LG220" s="205">
        <f t="shared" si="1001"/>
        <v>57039.605318475275</v>
      </c>
      <c r="LK220" s="3">
        <f t="shared" si="829"/>
        <v>0</v>
      </c>
      <c r="LL220" s="6">
        <f t="shared" si="830"/>
        <v>0</v>
      </c>
      <c r="LM220" s="6">
        <f t="shared" si="831"/>
        <v>0</v>
      </c>
      <c r="LN220" s="6">
        <f t="shared" si="832"/>
        <v>6.5509695449070593</v>
      </c>
      <c r="LO220" s="193">
        <f t="shared" si="1002"/>
        <v>5.6740334309306508</v>
      </c>
      <c r="LP220" s="193">
        <f t="shared" si="1002"/>
        <v>4.1745731882913786</v>
      </c>
      <c r="LQ220" s="193">
        <f t="shared" si="1002"/>
        <v>3.8150380693314694</v>
      </c>
      <c r="LR220" s="193">
        <f t="shared" si="1002"/>
        <v>4.0281050958738316</v>
      </c>
      <c r="LS220" s="212">
        <f t="shared" si="1003"/>
        <v>57187.339379181285</v>
      </c>
      <c r="LW220" s="3">
        <f t="shared" si="834"/>
        <v>0</v>
      </c>
      <c r="LX220" s="6">
        <f t="shared" si="835"/>
        <v>0</v>
      </c>
      <c r="LY220" s="6">
        <f t="shared" si="836"/>
        <v>0</v>
      </c>
      <c r="LZ220" s="6">
        <f t="shared" si="837"/>
        <v>6.1068360164387849</v>
      </c>
      <c r="MA220" s="193">
        <f t="shared" si="1004"/>
        <v>5.6740334309306508</v>
      </c>
      <c r="MB220" s="193">
        <f t="shared" si="1004"/>
        <v>4.1745731882913786</v>
      </c>
      <c r="MC220" s="193">
        <f t="shared" si="1004"/>
        <v>3.8150380693314694</v>
      </c>
      <c r="MD220" s="193">
        <f t="shared" si="1004"/>
        <v>4.0201645038877185</v>
      </c>
      <c r="ME220" s="212">
        <f t="shared" si="1005"/>
        <v>57130.913840506772</v>
      </c>
      <c r="MI220" s="3">
        <f t="shared" si="839"/>
        <v>0</v>
      </c>
      <c r="MJ220" s="6">
        <f t="shared" si="840"/>
        <v>0</v>
      </c>
      <c r="MK220" s="6">
        <f t="shared" si="841"/>
        <v>0</v>
      </c>
      <c r="ML220" s="6">
        <f t="shared" si="842"/>
        <v>6.9395863823168007</v>
      </c>
      <c r="MM220" s="193">
        <f t="shared" si="1006"/>
        <v>5.6740334309306508</v>
      </c>
      <c r="MN220" s="193">
        <f t="shared" si="1006"/>
        <v>4.1745731882913786</v>
      </c>
      <c r="MO220" s="193">
        <f t="shared" si="1006"/>
        <v>3.8150380693314694</v>
      </c>
      <c r="MP220" s="193">
        <f t="shared" si="1006"/>
        <v>4.0350017642605094</v>
      </c>
      <c r="MQ220" s="205">
        <f t="shared" si="1007"/>
        <v>57236.392056019693</v>
      </c>
      <c r="MT220" s="3">
        <f t="shared" si="844"/>
        <v>7.35321575703838</v>
      </c>
      <c r="MU220" s="6">
        <f t="shared" si="845"/>
        <v>6.2181620973022929</v>
      </c>
      <c r="MV220" s="6">
        <f t="shared" si="846"/>
        <v>6.4181476434695082</v>
      </c>
      <c r="MW220" s="6">
        <f t="shared" si="847"/>
        <v>6.6620029270241279</v>
      </c>
      <c r="MX220" s="193">
        <f t="shared" si="1008"/>
        <v>5.698970739499515</v>
      </c>
      <c r="MY220" s="193">
        <f t="shared" si="1008"/>
        <v>4.2659175584907159</v>
      </c>
      <c r="MZ220" s="193">
        <f t="shared" si="1008"/>
        <v>3.9473251186196898</v>
      </c>
      <c r="NA220" s="193">
        <f t="shared" si="1008"/>
        <v>4.0300804308061746</v>
      </c>
      <c r="NB220" s="212">
        <f t="shared" si="1009"/>
        <v>58108.730820242694</v>
      </c>
      <c r="NF220" s="3">
        <f t="shared" si="849"/>
        <v>7.3532157570383792</v>
      </c>
      <c r="NG220" s="6">
        <f t="shared" si="850"/>
        <v>0</v>
      </c>
      <c r="NH220" s="6">
        <f t="shared" si="851"/>
        <v>0</v>
      </c>
      <c r="NI220" s="6">
        <f t="shared" si="852"/>
        <v>0</v>
      </c>
      <c r="NJ220" s="193">
        <f t="shared" si="1010"/>
        <v>5.698970739499515</v>
      </c>
      <c r="NK220" s="193">
        <f t="shared" si="1010"/>
        <v>4.1745731882913786</v>
      </c>
      <c r="NL220" s="193">
        <f t="shared" si="1010"/>
        <v>3.8150380693314694</v>
      </c>
      <c r="NM220" s="193">
        <f t="shared" si="1010"/>
        <v>3.9040600573940507</v>
      </c>
      <c r="NN220" s="212">
        <f t="shared" si="1011"/>
        <v>56326.613500265885</v>
      </c>
      <c r="NR220" s="3">
        <f t="shared" si="854"/>
        <v>0</v>
      </c>
      <c r="NS220" s="6">
        <f t="shared" si="855"/>
        <v>6.2181620973022929</v>
      </c>
      <c r="NT220" s="6">
        <f t="shared" si="856"/>
        <v>0</v>
      </c>
      <c r="NU220" s="6">
        <f t="shared" si="857"/>
        <v>0</v>
      </c>
      <c r="NV220" s="193">
        <f t="shared" si="1012"/>
        <v>5.6740334309306508</v>
      </c>
      <c r="NW220" s="193">
        <f t="shared" si="1012"/>
        <v>4.2659175584907159</v>
      </c>
      <c r="NX220" s="193">
        <f t="shared" si="1012"/>
        <v>3.8150380693314694</v>
      </c>
      <c r="NY220" s="193">
        <f t="shared" si="1012"/>
        <v>3.9040600573940507</v>
      </c>
      <c r="NZ220" s="212">
        <f t="shared" si="1013"/>
        <v>56539.887653535887</v>
      </c>
      <c r="OD220" s="3">
        <f t="shared" si="859"/>
        <v>0</v>
      </c>
      <c r="OE220" s="6">
        <f t="shared" si="860"/>
        <v>0</v>
      </c>
      <c r="OF220" s="6">
        <f t="shared" si="861"/>
        <v>6.4181476434695082</v>
      </c>
      <c r="OG220" s="6">
        <f t="shared" si="862"/>
        <v>0</v>
      </c>
      <c r="OH220" s="193">
        <f t="shared" si="1014"/>
        <v>5.6740334309306508</v>
      </c>
      <c r="OI220" s="193">
        <f t="shared" si="1014"/>
        <v>4.1745731882913786</v>
      </c>
      <c r="OJ220" s="193">
        <f t="shared" si="1014"/>
        <v>3.9473251186196898</v>
      </c>
      <c r="OK220" s="193">
        <f t="shared" si="1014"/>
        <v>3.9040600573940507</v>
      </c>
      <c r="OL220" s="212">
        <f t="shared" si="1015"/>
        <v>56960.524946805148</v>
      </c>
      <c r="OP220" s="3">
        <f t="shared" si="864"/>
        <v>0</v>
      </c>
      <c r="OQ220" s="6">
        <f t="shared" si="865"/>
        <v>0</v>
      </c>
      <c r="OR220" s="6">
        <f t="shared" si="866"/>
        <v>0</v>
      </c>
      <c r="OS220" s="6">
        <f t="shared" si="867"/>
        <v>6.6620029270241279</v>
      </c>
      <c r="OT220" s="193">
        <f t="shared" si="1016"/>
        <v>5.6740334309306508</v>
      </c>
      <c r="OU220" s="193">
        <f t="shared" si="1016"/>
        <v>4.1745731882913786</v>
      </c>
      <c r="OV220" s="193">
        <f t="shared" si="1016"/>
        <v>3.8150380693314694</v>
      </c>
      <c r="OW220" s="193">
        <f t="shared" si="1016"/>
        <v>4.0300804308061746</v>
      </c>
      <c r="OX220" s="232">
        <f t="shared" si="1017"/>
        <v>57201.384686482648</v>
      </c>
    </row>
    <row r="221" spans="1:414" x14ac:dyDescent="0.2">
      <c r="B221" s="81">
        <v>45346</v>
      </c>
      <c r="C221">
        <v>113</v>
      </c>
      <c r="D221">
        <v>11.515878492072567</v>
      </c>
      <c r="E221">
        <v>0</v>
      </c>
      <c r="F221">
        <v>1</v>
      </c>
      <c r="G221">
        <v>0</v>
      </c>
      <c r="H221">
        <v>0</v>
      </c>
      <c r="I221">
        <v>0</v>
      </c>
      <c r="J221">
        <v>0</v>
      </c>
      <c r="K221">
        <v>0</v>
      </c>
      <c r="L221">
        <v>0</v>
      </c>
      <c r="M221">
        <v>0</v>
      </c>
      <c r="N221">
        <v>0</v>
      </c>
      <c r="O221">
        <v>0</v>
      </c>
      <c r="P221">
        <v>0</v>
      </c>
      <c r="Q221">
        <v>0</v>
      </c>
      <c r="R221">
        <v>1</v>
      </c>
      <c r="S221">
        <v>0</v>
      </c>
      <c r="T221">
        <v>12769</v>
      </c>
      <c r="U221">
        <v>7.5617532640671739</v>
      </c>
      <c r="V221">
        <v>6.1316473158765783</v>
      </c>
      <c r="W221">
        <v>5.5845162652116356</v>
      </c>
      <c r="X221">
        <v>5.4675625943588209</v>
      </c>
      <c r="Y221" s="3">
        <v>1632.0077309402905</v>
      </c>
      <c r="Z221" s="3">
        <v>395.18153505933554</v>
      </c>
      <c r="AA221" s="3">
        <v>220.8929629401857</v>
      </c>
      <c r="AB221" s="3">
        <v>187.2786771316207</v>
      </c>
      <c r="AC221">
        <v>0</v>
      </c>
      <c r="AD221">
        <v>1</v>
      </c>
      <c r="AE221" s="6"/>
      <c r="AF221" s="1" t="s">
        <v>2</v>
      </c>
      <c r="AG221">
        <v>113</v>
      </c>
      <c r="AH221" s="189">
        <v>45346</v>
      </c>
      <c r="AI221">
        <f t="shared" si="869"/>
        <v>2</v>
      </c>
      <c r="AJ221">
        <v>113</v>
      </c>
      <c r="AK221">
        <v>0</v>
      </c>
      <c r="AL221">
        <v>1</v>
      </c>
      <c r="AM221">
        <v>0</v>
      </c>
      <c r="AN221">
        <v>0</v>
      </c>
      <c r="AO221">
        <v>0</v>
      </c>
      <c r="AP221">
        <v>1</v>
      </c>
      <c r="AQ221">
        <v>0</v>
      </c>
      <c r="AS221" s="37"/>
      <c r="AT221" s="37"/>
      <c r="AU221" s="6">
        <f t="shared" si="870"/>
        <v>0</v>
      </c>
      <c r="AV221" s="6">
        <f t="shared" si="871"/>
        <v>0</v>
      </c>
      <c r="AW221" s="6">
        <f t="shared" si="872"/>
        <v>0</v>
      </c>
      <c r="AX221" s="6">
        <f t="shared" si="873"/>
        <v>0</v>
      </c>
      <c r="AY221" s="193">
        <f t="shared" si="874"/>
        <v>5.6740334309306508</v>
      </c>
      <c r="AZ221" s="193">
        <f t="shared" si="875"/>
        <v>4.1745731882913786</v>
      </c>
      <c r="BA221" s="193">
        <f t="shared" si="876"/>
        <v>3.8150380693314694</v>
      </c>
      <c r="BB221" s="193">
        <f t="shared" si="877"/>
        <v>3.9040600573940507</v>
      </c>
      <c r="BC221" s="72">
        <f t="shared" si="878"/>
        <v>56312.210093717425</v>
      </c>
      <c r="BG221" s="3">
        <f t="shared" si="879"/>
        <v>7.4105181987858302</v>
      </c>
      <c r="BH221" s="6">
        <f t="shared" si="880"/>
        <v>0</v>
      </c>
      <c r="BI221" s="6">
        <f t="shared" si="881"/>
        <v>0</v>
      </c>
      <c r="BJ221" s="6">
        <f t="shared" si="882"/>
        <v>0</v>
      </c>
      <c r="BK221" s="193">
        <f t="shared" si="883"/>
        <v>5.6991626505178914</v>
      </c>
      <c r="BL221" s="193">
        <f t="shared" si="884"/>
        <v>4.1745731882913786</v>
      </c>
      <c r="BM221" s="193">
        <f t="shared" si="885"/>
        <v>3.8150380693314694</v>
      </c>
      <c r="BN221" s="193">
        <f t="shared" si="886"/>
        <v>3.9040600573940507</v>
      </c>
      <c r="BO221" s="72">
        <f t="shared" si="887"/>
        <v>56326.724359407352</v>
      </c>
      <c r="BS221" s="3">
        <f t="shared" si="888"/>
        <v>7.4105415471024543</v>
      </c>
      <c r="BT221" s="6">
        <f t="shared" si="889"/>
        <v>0</v>
      </c>
      <c r="BU221" s="6">
        <f t="shared" si="890"/>
        <v>0</v>
      </c>
      <c r="BV221" s="6">
        <f t="shared" si="891"/>
        <v>0</v>
      </c>
      <c r="BW221" s="193">
        <f t="shared" si="892"/>
        <v>5.6991627287059927</v>
      </c>
      <c r="BX221" s="193">
        <f t="shared" si="893"/>
        <v>4.1745731882913786</v>
      </c>
      <c r="BY221" s="193">
        <f t="shared" si="1018"/>
        <v>3.8150380693314694</v>
      </c>
      <c r="BZ221" s="193">
        <f t="shared" si="894"/>
        <v>3.9040600573940507</v>
      </c>
      <c r="CA221" s="72">
        <f t="shared" si="895"/>
        <v>56326.724359407352</v>
      </c>
      <c r="CE221" s="3">
        <f t="shared" si="896"/>
        <v>0</v>
      </c>
      <c r="CF221" s="6">
        <f t="shared" si="897"/>
        <v>6.1316473158765783</v>
      </c>
      <c r="CG221" s="6">
        <f t="shared" si="898"/>
        <v>0</v>
      </c>
      <c r="CH221" s="6">
        <f t="shared" si="899"/>
        <v>0</v>
      </c>
      <c r="CI221" s="193">
        <f t="shared" si="900"/>
        <v>5.6740334309306508</v>
      </c>
      <c r="CJ221" s="193">
        <f t="shared" si="901"/>
        <v>4.2647022410368489</v>
      </c>
      <c r="CK221" s="193">
        <f t="shared" si="1019"/>
        <v>3.8150380693314694</v>
      </c>
      <c r="CL221" s="193">
        <f t="shared" si="902"/>
        <v>3.9040600573940507</v>
      </c>
      <c r="CM221" s="72">
        <f t="shared" si="903"/>
        <v>56536.852417918955</v>
      </c>
      <c r="CQ221" s="3">
        <f t="shared" si="904"/>
        <v>0</v>
      </c>
      <c r="CR221" s="6">
        <f t="shared" si="905"/>
        <v>6.1317140026182999</v>
      </c>
      <c r="CS221" s="6">
        <f t="shared" si="906"/>
        <v>0</v>
      </c>
      <c r="CT221" s="6">
        <f t="shared" si="907"/>
        <v>0</v>
      </c>
      <c r="CU221" s="193">
        <f t="shared" si="908"/>
        <v>5.6740334309306508</v>
      </c>
      <c r="CV221" s="193">
        <f t="shared" si="909"/>
        <v>4.2647031783887073</v>
      </c>
      <c r="CW221" s="193">
        <f t="shared" si="1020"/>
        <v>3.8150380693314694</v>
      </c>
      <c r="CX221" s="193">
        <f t="shared" si="910"/>
        <v>3.9040600573940507</v>
      </c>
      <c r="CY221" s="72">
        <f t="shared" si="911"/>
        <v>56536.854758877213</v>
      </c>
      <c r="DC221" s="3">
        <f t="shared" si="912"/>
        <v>0</v>
      </c>
      <c r="DD221" s="6">
        <f t="shared" si="913"/>
        <v>0</v>
      </c>
      <c r="DE221" s="6">
        <f t="shared" si="914"/>
        <v>5.8637420784722174</v>
      </c>
      <c r="DF221" s="6">
        <f t="shared" si="915"/>
        <v>0</v>
      </c>
      <c r="DG221" s="193">
        <f t="shared" si="916"/>
        <v>5.6740334309306508</v>
      </c>
      <c r="DH221" s="193">
        <f t="shared" si="917"/>
        <v>4.1745731882913786</v>
      </c>
      <c r="DI221" s="193">
        <f t="shared" si="1021"/>
        <v>3.9365639178703162</v>
      </c>
      <c r="DJ221" s="193">
        <f t="shared" si="918"/>
        <v>3.9040600573940507</v>
      </c>
      <c r="DK221" s="72">
        <f t="shared" si="919"/>
        <v>56907.508511979941</v>
      </c>
      <c r="DO221" s="3">
        <f t="shared" si="920"/>
        <v>0</v>
      </c>
      <c r="DP221" s="6">
        <f t="shared" si="921"/>
        <v>0</v>
      </c>
      <c r="DQ221" s="6">
        <f t="shared" si="922"/>
        <v>5.5846241178997991</v>
      </c>
      <c r="DR221" s="6">
        <f t="shared" si="923"/>
        <v>0</v>
      </c>
      <c r="DS221" s="193">
        <f t="shared" si="924"/>
        <v>5.6740334309306508</v>
      </c>
      <c r="DT221" s="193">
        <f t="shared" si="925"/>
        <v>4.1745731882913786</v>
      </c>
      <c r="DU221" s="193">
        <f t="shared" si="1022"/>
        <v>3.9311019983466404</v>
      </c>
      <c r="DV221" s="193">
        <f t="shared" si="926"/>
        <v>3.9040600573940507</v>
      </c>
      <c r="DW221" s="72">
        <f t="shared" si="927"/>
        <v>56880.618547080907</v>
      </c>
      <c r="EA221" s="3">
        <f t="shared" si="928"/>
        <v>0</v>
      </c>
      <c r="EB221" s="6">
        <f t="shared" si="929"/>
        <v>0</v>
      </c>
      <c r="EC221" s="6">
        <f t="shared" si="930"/>
        <v>0</v>
      </c>
      <c r="ED221" s="6">
        <f t="shared" si="931"/>
        <v>16.402687783076463</v>
      </c>
      <c r="EE221" s="193">
        <f t="shared" si="932"/>
        <v>5.6740334309306508</v>
      </c>
      <c r="EF221" s="193">
        <f t="shared" si="933"/>
        <v>4.1745731882913786</v>
      </c>
      <c r="EG221" s="193">
        <f t="shared" si="1023"/>
        <v>3.8150380693314694</v>
      </c>
      <c r="EH221" s="193">
        <f t="shared" si="934"/>
        <v>4.1897474861439195</v>
      </c>
      <c r="EI221" s="72">
        <f t="shared" si="935"/>
        <v>58348.15532708454</v>
      </c>
      <c r="EM221" s="3">
        <f t="shared" si="936"/>
        <v>0</v>
      </c>
      <c r="EN221" s="6">
        <f t="shared" si="937"/>
        <v>0</v>
      </c>
      <c r="EO221" s="6">
        <f t="shared" si="938"/>
        <v>0</v>
      </c>
      <c r="EP221" s="6">
        <f t="shared" si="939"/>
        <v>5.4676975391554361</v>
      </c>
      <c r="EQ221" s="193">
        <f t="shared" si="940"/>
        <v>5.6740334309306508</v>
      </c>
      <c r="ER221" s="193">
        <f t="shared" si="941"/>
        <v>4.1745731882913786</v>
      </c>
      <c r="ES221" s="193">
        <f t="shared" si="1024"/>
        <v>3.8150380693314694</v>
      </c>
      <c r="ET221" s="193">
        <f t="shared" si="942"/>
        <v>4.0086256433156819</v>
      </c>
      <c r="EU221" s="72">
        <f t="shared" si="943"/>
        <v>57049.018362876428</v>
      </c>
      <c r="EY221" s="3">
        <f t="shared" si="944"/>
        <v>7.4105181987858302</v>
      </c>
      <c r="EZ221" s="6">
        <f t="shared" si="945"/>
        <v>6.1316473158765783</v>
      </c>
      <c r="FA221" s="6">
        <f t="shared" si="946"/>
        <v>5.8637420784722174</v>
      </c>
      <c r="FB221" s="6">
        <f t="shared" si="947"/>
        <v>16.402687783076463</v>
      </c>
      <c r="FC221" s="193">
        <f t="shared" si="948"/>
        <v>5.6991626505178914</v>
      </c>
      <c r="FD221" s="193">
        <f t="shared" si="949"/>
        <v>4.2647022410368489</v>
      </c>
      <c r="FE221" s="193">
        <f t="shared" si="1025"/>
        <v>3.9365639178703162</v>
      </c>
      <c r="FF221" s="193">
        <f t="shared" si="950"/>
        <v>4.1897474861439195</v>
      </c>
      <c r="FG221" s="72">
        <f t="shared" si="951"/>
        <v>59215.459972318575</v>
      </c>
      <c r="FK221" s="3">
        <f t="shared" si="952"/>
        <v>7.5617766123837988</v>
      </c>
      <c r="FL221" s="6">
        <f t="shared" si="953"/>
        <v>6.1317140026182999</v>
      </c>
      <c r="FM221" s="6">
        <f t="shared" si="954"/>
        <v>5.5846241178997991</v>
      </c>
      <c r="FN221" s="6">
        <f t="shared" si="955"/>
        <v>5.4676975391554361</v>
      </c>
      <c r="FO221" s="193">
        <f t="shared" si="956"/>
        <v>5.69966905166683</v>
      </c>
      <c r="FP221" s="193">
        <f t="shared" si="957"/>
        <v>4.2647031783887073</v>
      </c>
      <c r="FQ221" s="193">
        <f t="shared" si="1026"/>
        <v>3.9311019983466404</v>
      </c>
      <c r="FR221" s="193">
        <f t="shared" si="958"/>
        <v>4.0086256433156819</v>
      </c>
      <c r="FS221" s="205">
        <f t="shared" si="959"/>
        <v>57869.957654771737</v>
      </c>
      <c r="FW221" s="3">
        <f t="shared" si="960"/>
        <v>8.6960162536772501</v>
      </c>
      <c r="FX221" s="6">
        <f t="shared" si="961"/>
        <v>6.9287614669405331</v>
      </c>
      <c r="FY221" s="6">
        <f t="shared" si="962"/>
        <v>6.9248001688624283</v>
      </c>
      <c r="FZ221" s="6">
        <f t="shared" si="963"/>
        <v>6.4517238613434085</v>
      </c>
      <c r="GA221" s="193">
        <f t="shared" si="964"/>
        <v>5.7034582464510972</v>
      </c>
      <c r="GB221" s="193">
        <f t="shared" si="965"/>
        <v>4.2758442158755887</v>
      </c>
      <c r="GC221" s="193">
        <f t="shared" si="1027"/>
        <v>3.9570591615941866</v>
      </c>
      <c r="GD221" s="193">
        <f t="shared" si="966"/>
        <v>4.0263361608760526</v>
      </c>
      <c r="GE221" s="72">
        <f t="shared" si="967"/>
        <v>58158.803723590427</v>
      </c>
      <c r="GI221" s="3">
        <f t="shared" si="968"/>
        <v>8.3179285904738922</v>
      </c>
      <c r="GJ221" s="6">
        <f t="shared" si="969"/>
        <v>6.7448120474642366</v>
      </c>
      <c r="GK221" s="6">
        <f t="shared" si="970"/>
        <v>6.1429678917327992</v>
      </c>
      <c r="GL221" s="6">
        <f t="shared" si="971"/>
        <v>6.0143188537947037</v>
      </c>
      <c r="GM221" s="193">
        <f t="shared" si="972"/>
        <v>5.7021967501999713</v>
      </c>
      <c r="GN221" s="193">
        <f t="shared" si="973"/>
        <v>4.273283987532972</v>
      </c>
      <c r="GO221" s="193">
        <f t="shared" si="1028"/>
        <v>3.9419982601712484</v>
      </c>
      <c r="GP221" s="193">
        <f t="shared" si="974"/>
        <v>4.0185024392574356</v>
      </c>
      <c r="GQ221" s="72">
        <f t="shared" si="975"/>
        <v>58019.206354606707</v>
      </c>
      <c r="GU221" s="3">
        <f t="shared" si="976"/>
        <v>9.8302792432873272</v>
      </c>
      <c r="GV221" s="6">
        <f t="shared" si="977"/>
        <v>7.357976779051894</v>
      </c>
      <c r="GW221" s="6">
        <f t="shared" si="978"/>
        <v>7.2598711447751265</v>
      </c>
      <c r="GX221" s="6">
        <f t="shared" si="979"/>
        <v>6.8344532429485261</v>
      </c>
      <c r="GY221" s="193">
        <f t="shared" si="980"/>
        <v>5.7072332149807652</v>
      </c>
      <c r="GZ221" s="193">
        <f t="shared" si="981"/>
        <v>4.2817927138524912</v>
      </c>
      <c r="HA221" s="193">
        <f t="shared" si="1029"/>
        <v>3.9634450369730136</v>
      </c>
      <c r="HB221" s="193">
        <f t="shared" si="982"/>
        <v>4.0331406857359298</v>
      </c>
      <c r="HC221" s="205">
        <f t="shared" si="983"/>
        <v>58257.7574398672</v>
      </c>
      <c r="HG221" s="3">
        <f t="shared" si="785"/>
        <v>8.6960162536772501</v>
      </c>
      <c r="HH221" s="6">
        <f t="shared" si="786"/>
        <v>0</v>
      </c>
      <c r="HI221" s="6">
        <f t="shared" si="787"/>
        <v>0</v>
      </c>
      <c r="HJ221" s="6">
        <f t="shared" si="788"/>
        <v>0</v>
      </c>
      <c r="HK221" s="193">
        <f t="shared" si="984"/>
        <v>5.7034582464510972</v>
      </c>
      <c r="HL221" s="193">
        <f t="shared" si="984"/>
        <v>4.1745731882913786</v>
      </c>
      <c r="HM221" s="193">
        <f t="shared" si="984"/>
        <v>3.8150380693314694</v>
      </c>
      <c r="HN221" s="193">
        <f t="shared" si="984"/>
        <v>3.9040600573940507</v>
      </c>
      <c r="HO221" s="212">
        <f t="shared" si="985"/>
        <v>56329.205806480619</v>
      </c>
      <c r="HS221" s="3">
        <f t="shared" si="789"/>
        <v>8.3179285904738922</v>
      </c>
      <c r="HT221" s="6">
        <f t="shared" si="790"/>
        <v>0</v>
      </c>
      <c r="HU221" s="6">
        <f t="shared" si="791"/>
        <v>0</v>
      </c>
      <c r="HV221" s="6">
        <f t="shared" si="792"/>
        <v>0</v>
      </c>
      <c r="HW221" s="193">
        <f t="shared" si="986"/>
        <v>5.7021967501999713</v>
      </c>
      <c r="HX221" s="193">
        <f t="shared" si="986"/>
        <v>4.1745731882913786</v>
      </c>
      <c r="HY221" s="193">
        <f t="shared" si="986"/>
        <v>3.8150380693314694</v>
      </c>
      <c r="HZ221" s="193">
        <f t="shared" si="986"/>
        <v>3.9040600573940507</v>
      </c>
      <c r="IA221" s="212">
        <f t="shared" si="987"/>
        <v>56328.477063616723</v>
      </c>
      <c r="IE221" s="3">
        <f t="shared" si="794"/>
        <v>9.8302792432873272</v>
      </c>
      <c r="IF221" s="6">
        <f t="shared" si="795"/>
        <v>0</v>
      </c>
      <c r="IG221" s="6">
        <f t="shared" si="796"/>
        <v>0</v>
      </c>
      <c r="IH221" s="6">
        <f t="shared" si="797"/>
        <v>0</v>
      </c>
      <c r="II221" s="193">
        <f t="shared" si="988"/>
        <v>5.7072332149807652</v>
      </c>
      <c r="IJ221" s="193">
        <f t="shared" si="988"/>
        <v>4.1745731882913786</v>
      </c>
      <c r="IK221" s="193">
        <f t="shared" si="988"/>
        <v>3.8150380693314694</v>
      </c>
      <c r="IL221" s="193">
        <f t="shared" si="988"/>
        <v>3.9040600573940507</v>
      </c>
      <c r="IM221" s="205">
        <f t="shared" si="989"/>
        <v>56331.386591736606</v>
      </c>
      <c r="IQ221" s="3">
        <f t="shared" si="799"/>
        <v>0</v>
      </c>
      <c r="IR221" s="6">
        <f t="shared" si="800"/>
        <v>6.9287614669405331</v>
      </c>
      <c r="IS221" s="6">
        <f t="shared" si="801"/>
        <v>0</v>
      </c>
      <c r="IT221" s="6">
        <f t="shared" si="802"/>
        <v>0</v>
      </c>
      <c r="IU221" s="193">
        <f t="shared" si="990"/>
        <v>5.6740334309306508</v>
      </c>
      <c r="IV221" s="193">
        <f t="shared" si="990"/>
        <v>4.2758442158755887</v>
      </c>
      <c r="IW221" s="193">
        <f t="shared" si="990"/>
        <v>3.8150380693314694</v>
      </c>
      <c r="IX221" s="193">
        <f t="shared" si="990"/>
        <v>3.9040600573940507</v>
      </c>
      <c r="IY221" s="212">
        <f t="shared" si="991"/>
        <v>56564.68542114264</v>
      </c>
      <c r="JC221" s="3">
        <f t="shared" si="804"/>
        <v>0</v>
      </c>
      <c r="JD221" s="6">
        <f t="shared" si="805"/>
        <v>6.7448120474642366</v>
      </c>
      <c r="JE221" s="6">
        <f t="shared" si="806"/>
        <v>0</v>
      </c>
      <c r="JF221" s="6">
        <f t="shared" si="807"/>
        <v>0</v>
      </c>
      <c r="JG221" s="193">
        <f t="shared" si="992"/>
        <v>5.6740334309306508</v>
      </c>
      <c r="JH221" s="193">
        <f t="shared" si="992"/>
        <v>4.273283987532972</v>
      </c>
      <c r="JI221" s="193">
        <f t="shared" si="992"/>
        <v>3.8150380693314694</v>
      </c>
      <c r="JJ221" s="193">
        <f t="shared" si="992"/>
        <v>3.9040600573940507</v>
      </c>
      <c r="JK221" s="212">
        <f t="shared" si="993"/>
        <v>56558.288678027006</v>
      </c>
      <c r="JO221" s="3">
        <f t="shared" si="809"/>
        <v>0</v>
      </c>
      <c r="JP221" s="6">
        <f t="shared" si="810"/>
        <v>7.357976779051894</v>
      </c>
      <c r="JQ221" s="6">
        <f t="shared" si="811"/>
        <v>0</v>
      </c>
      <c r="JR221" s="6">
        <f t="shared" si="812"/>
        <v>0</v>
      </c>
      <c r="JS221" s="193">
        <f t="shared" si="994"/>
        <v>5.6740334309306508</v>
      </c>
      <c r="JT221" s="193">
        <f t="shared" si="994"/>
        <v>4.2817927138524912</v>
      </c>
      <c r="JU221" s="193">
        <f t="shared" si="994"/>
        <v>3.8150380693314694</v>
      </c>
      <c r="JV221" s="193">
        <f t="shared" si="994"/>
        <v>3.9040600573940507</v>
      </c>
      <c r="JW221" s="205">
        <f t="shared" si="995"/>
        <v>56579.550565981815</v>
      </c>
      <c r="KA221" s="3">
        <f t="shared" si="814"/>
        <v>0</v>
      </c>
      <c r="KB221" s="6">
        <f t="shared" si="815"/>
        <v>0</v>
      </c>
      <c r="KC221" s="6">
        <f t="shared" si="816"/>
        <v>6.9248001688624283</v>
      </c>
      <c r="KD221" s="6">
        <f t="shared" si="817"/>
        <v>0</v>
      </c>
      <c r="KE221" s="193">
        <f t="shared" si="996"/>
        <v>5.6740334309306508</v>
      </c>
      <c r="KF221" s="193">
        <f t="shared" si="996"/>
        <v>4.1745731882913786</v>
      </c>
      <c r="KG221" s="193">
        <f t="shared" si="996"/>
        <v>3.9570591615941866</v>
      </c>
      <c r="KH221" s="193">
        <f t="shared" si="996"/>
        <v>3.9040600573940507</v>
      </c>
      <c r="KI221" s="212">
        <f t="shared" si="997"/>
        <v>57008.523500720832</v>
      </c>
      <c r="KM221" s="3">
        <f t="shared" si="819"/>
        <v>0</v>
      </c>
      <c r="KN221" s="6">
        <f t="shared" si="820"/>
        <v>0</v>
      </c>
      <c r="KO221" s="6">
        <f t="shared" si="821"/>
        <v>6.1429678917327992</v>
      </c>
      <c r="KP221" s="6">
        <f t="shared" si="822"/>
        <v>0</v>
      </c>
      <c r="KQ221" s="193">
        <f t="shared" si="998"/>
        <v>5.6740334309306508</v>
      </c>
      <c r="KR221" s="193">
        <f t="shared" si="998"/>
        <v>4.1745731882913786</v>
      </c>
      <c r="KS221" s="193">
        <f t="shared" si="998"/>
        <v>3.9419982601712484</v>
      </c>
      <c r="KT221" s="193">
        <f t="shared" si="998"/>
        <v>3.9040600573940507</v>
      </c>
      <c r="KU221" s="212">
        <f t="shared" si="999"/>
        <v>56934.275325434035</v>
      </c>
      <c r="KY221" s="3">
        <f t="shared" si="824"/>
        <v>0</v>
      </c>
      <c r="KZ221" s="6">
        <f t="shared" si="825"/>
        <v>0</v>
      </c>
      <c r="LA221" s="6">
        <f t="shared" si="826"/>
        <v>7.2598711447751265</v>
      </c>
      <c r="LB221" s="6">
        <f t="shared" si="827"/>
        <v>0</v>
      </c>
      <c r="LC221" s="193">
        <f t="shared" si="1000"/>
        <v>5.6740334309306508</v>
      </c>
      <c r="LD221" s="193">
        <f t="shared" si="1000"/>
        <v>4.1745731882913786</v>
      </c>
      <c r="LE221" s="193">
        <f t="shared" si="1000"/>
        <v>3.9634450369730136</v>
      </c>
      <c r="LF221" s="193">
        <f t="shared" si="1000"/>
        <v>3.9040600573940507</v>
      </c>
      <c r="LG221" s="205">
        <f t="shared" si="1001"/>
        <v>57040.034213187428</v>
      </c>
      <c r="LK221" s="3">
        <f t="shared" si="829"/>
        <v>0</v>
      </c>
      <c r="LL221" s="6">
        <f t="shared" si="830"/>
        <v>0</v>
      </c>
      <c r="LM221" s="6">
        <f t="shared" si="831"/>
        <v>0</v>
      </c>
      <c r="LN221" s="6">
        <f t="shared" si="832"/>
        <v>6.4517238613434085</v>
      </c>
      <c r="LO221" s="193">
        <f t="shared" si="1002"/>
        <v>5.6740334309306508</v>
      </c>
      <c r="LP221" s="193">
        <f t="shared" si="1002"/>
        <v>4.1745731882913786</v>
      </c>
      <c r="LQ221" s="193">
        <f t="shared" si="1002"/>
        <v>3.8150380693314694</v>
      </c>
      <c r="LR221" s="193">
        <f t="shared" si="1002"/>
        <v>4.0263361608760526</v>
      </c>
      <c r="LS221" s="212">
        <f t="shared" si="1003"/>
        <v>57174.764573072105</v>
      </c>
      <c r="LW221" s="3">
        <f t="shared" si="834"/>
        <v>0</v>
      </c>
      <c r="LX221" s="6">
        <f t="shared" si="835"/>
        <v>0</v>
      </c>
      <c r="LY221" s="6">
        <f t="shared" si="836"/>
        <v>0</v>
      </c>
      <c r="LZ221" s="6">
        <f t="shared" si="837"/>
        <v>6.0143188537947037</v>
      </c>
      <c r="MA221" s="193">
        <f t="shared" si="1004"/>
        <v>5.6740334309306508</v>
      </c>
      <c r="MB221" s="193">
        <f t="shared" si="1004"/>
        <v>4.1745731882913786</v>
      </c>
      <c r="MC221" s="193">
        <f t="shared" si="1004"/>
        <v>3.8150380693314694</v>
      </c>
      <c r="MD221" s="193">
        <f t="shared" si="1004"/>
        <v>4.0185024392574356</v>
      </c>
      <c r="ME221" s="212">
        <f t="shared" si="1005"/>
        <v>57119.110321742912</v>
      </c>
      <c r="MI221" s="3">
        <f t="shared" si="839"/>
        <v>0</v>
      </c>
      <c r="MJ221" s="6">
        <f t="shared" si="840"/>
        <v>0</v>
      </c>
      <c r="MK221" s="6">
        <f t="shared" si="841"/>
        <v>0</v>
      </c>
      <c r="ML221" s="6">
        <f t="shared" si="842"/>
        <v>6.8344532429485261</v>
      </c>
      <c r="MM221" s="193">
        <f t="shared" si="1006"/>
        <v>5.6740334309306508</v>
      </c>
      <c r="MN221" s="193">
        <f t="shared" si="1006"/>
        <v>4.1745731882913786</v>
      </c>
      <c r="MO221" s="193">
        <f t="shared" si="1006"/>
        <v>3.8150380693314694</v>
      </c>
      <c r="MP221" s="193">
        <f t="shared" si="1006"/>
        <v>4.0331406857359298</v>
      </c>
      <c r="MQ221" s="205">
        <f t="shared" si="1007"/>
        <v>57223.150958272432</v>
      </c>
      <c r="MT221" s="3">
        <f t="shared" si="844"/>
        <v>7.1836656008638151</v>
      </c>
      <c r="MU221" s="6">
        <f t="shared" si="845"/>
        <v>6.1316473158765783</v>
      </c>
      <c r="MV221" s="6">
        <f t="shared" si="846"/>
        <v>6.4221937049933802</v>
      </c>
      <c r="MW221" s="6">
        <f t="shared" si="847"/>
        <v>6.5610751132305847</v>
      </c>
      <c r="MX221" s="193">
        <f t="shared" si="1008"/>
        <v>5.6984026850119323</v>
      </c>
      <c r="MY221" s="193">
        <f t="shared" si="1008"/>
        <v>4.2647022410368489</v>
      </c>
      <c r="MZ221" s="193">
        <f t="shared" si="1008"/>
        <v>3.9474032299444115</v>
      </c>
      <c r="NA221" s="193">
        <f t="shared" si="1008"/>
        <v>4.028285040073456</v>
      </c>
      <c r="NB221" s="212">
        <f t="shared" si="1009"/>
        <v>58092.697804179668</v>
      </c>
      <c r="NF221" s="3">
        <f t="shared" si="849"/>
        <v>7.1836656008638142</v>
      </c>
      <c r="NG221" s="6">
        <f t="shared" si="850"/>
        <v>0</v>
      </c>
      <c r="NH221" s="6">
        <f t="shared" si="851"/>
        <v>0</v>
      </c>
      <c r="NI221" s="6">
        <f t="shared" si="852"/>
        <v>0</v>
      </c>
      <c r="NJ221" s="193">
        <f t="shared" si="1010"/>
        <v>5.6984026850119323</v>
      </c>
      <c r="NK221" s="193">
        <f t="shared" si="1010"/>
        <v>4.1745731882913786</v>
      </c>
      <c r="NL221" s="193">
        <f t="shared" si="1010"/>
        <v>3.8150380693314694</v>
      </c>
      <c r="NM221" s="193">
        <f t="shared" si="1010"/>
        <v>3.9040600573940507</v>
      </c>
      <c r="NN221" s="212">
        <f t="shared" si="1011"/>
        <v>56326.285359714755</v>
      </c>
      <c r="NR221" s="3">
        <f t="shared" si="854"/>
        <v>0</v>
      </c>
      <c r="NS221" s="6">
        <f t="shared" si="855"/>
        <v>6.1316473158765783</v>
      </c>
      <c r="NT221" s="6">
        <f t="shared" si="856"/>
        <v>0</v>
      </c>
      <c r="NU221" s="6">
        <f t="shared" si="857"/>
        <v>0</v>
      </c>
      <c r="NV221" s="193">
        <f t="shared" si="1012"/>
        <v>5.6740334309306508</v>
      </c>
      <c r="NW221" s="193">
        <f t="shared" si="1012"/>
        <v>4.2647022410368489</v>
      </c>
      <c r="NX221" s="193">
        <f t="shared" si="1012"/>
        <v>3.8150380693314694</v>
      </c>
      <c r="NY221" s="193">
        <f t="shared" si="1012"/>
        <v>3.9040600573940507</v>
      </c>
      <c r="NZ221" s="212">
        <f t="shared" si="1013"/>
        <v>56536.852417918955</v>
      </c>
      <c r="OD221" s="3">
        <f t="shared" si="859"/>
        <v>0</v>
      </c>
      <c r="OE221" s="6">
        <f t="shared" si="860"/>
        <v>0</v>
      </c>
      <c r="OF221" s="6">
        <f t="shared" si="861"/>
        <v>6.4221937049933802</v>
      </c>
      <c r="OG221" s="6">
        <f t="shared" si="862"/>
        <v>0</v>
      </c>
      <c r="OH221" s="193">
        <f t="shared" si="1014"/>
        <v>5.6740334309306508</v>
      </c>
      <c r="OI221" s="193">
        <f t="shared" si="1014"/>
        <v>4.1745731882913786</v>
      </c>
      <c r="OJ221" s="193">
        <f t="shared" si="1014"/>
        <v>3.9474032299444115</v>
      </c>
      <c r="OK221" s="193">
        <f t="shared" si="1014"/>
        <v>3.9040600573940507</v>
      </c>
      <c r="OL221" s="212">
        <f t="shared" si="1015"/>
        <v>56960.90995276031</v>
      </c>
      <c r="OP221" s="3">
        <f t="shared" si="864"/>
        <v>0</v>
      </c>
      <c r="OQ221" s="6">
        <f t="shared" si="865"/>
        <v>0</v>
      </c>
      <c r="OR221" s="6">
        <f t="shared" si="866"/>
        <v>0</v>
      </c>
      <c r="OS221" s="6">
        <f t="shared" si="867"/>
        <v>6.5610751132305847</v>
      </c>
      <c r="OT221" s="193">
        <f t="shared" si="1016"/>
        <v>5.6740334309306508</v>
      </c>
      <c r="OU221" s="193">
        <f t="shared" si="1016"/>
        <v>4.1745731882913786</v>
      </c>
      <c r="OV221" s="193">
        <f t="shared" si="1016"/>
        <v>3.8150380693314694</v>
      </c>
      <c r="OW221" s="193">
        <f t="shared" si="1016"/>
        <v>4.028285040073456</v>
      </c>
      <c r="OX221" s="232">
        <f t="shared" si="1017"/>
        <v>57188.618701230815</v>
      </c>
    </row>
    <row r="222" spans="1:414" x14ac:dyDescent="0.2">
      <c r="B222" s="81">
        <v>45353</v>
      </c>
      <c r="C222">
        <v>114</v>
      </c>
      <c r="D222">
        <v>11.490495355409148</v>
      </c>
      <c r="E222">
        <v>0</v>
      </c>
      <c r="F222">
        <v>0</v>
      </c>
      <c r="G222">
        <v>1</v>
      </c>
      <c r="H222">
        <v>0</v>
      </c>
      <c r="I222">
        <v>0</v>
      </c>
      <c r="J222">
        <v>0</v>
      </c>
      <c r="K222">
        <v>0</v>
      </c>
      <c r="L222">
        <v>0</v>
      </c>
      <c r="M222">
        <v>0</v>
      </c>
      <c r="N222">
        <v>0</v>
      </c>
      <c r="O222">
        <v>0</v>
      </c>
      <c r="P222">
        <v>0</v>
      </c>
      <c r="Q222">
        <v>0</v>
      </c>
      <c r="R222">
        <v>1</v>
      </c>
      <c r="S222">
        <v>0</v>
      </c>
      <c r="T222">
        <v>12996</v>
      </c>
      <c r="U222">
        <v>7.3799623451564287</v>
      </c>
      <c r="V222">
        <v>5.8558160507929982</v>
      </c>
      <c r="W222">
        <v>5.5700449829837373</v>
      </c>
      <c r="X222">
        <v>5.3852120779979611</v>
      </c>
      <c r="Y222" s="3">
        <v>1312.3226549958188</v>
      </c>
      <c r="Z222" s="3">
        <v>284.24771170832872</v>
      </c>
      <c r="AA222" s="3">
        <v>217.06742069600571</v>
      </c>
      <c r="AB222" s="3">
        <v>168.55293175447264</v>
      </c>
      <c r="AC222">
        <v>0</v>
      </c>
      <c r="AD222">
        <v>1</v>
      </c>
      <c r="AE222" s="6"/>
      <c r="AF222" s="1" t="s">
        <v>2</v>
      </c>
      <c r="AG222">
        <v>114</v>
      </c>
      <c r="AH222" s="189">
        <v>45353</v>
      </c>
      <c r="AI222">
        <f t="shared" si="869"/>
        <v>3</v>
      </c>
      <c r="AJ222">
        <v>114</v>
      </c>
      <c r="AK222">
        <v>0</v>
      </c>
      <c r="AL222">
        <v>1</v>
      </c>
      <c r="AM222">
        <v>0</v>
      </c>
      <c r="AN222">
        <v>0</v>
      </c>
      <c r="AO222">
        <v>0</v>
      </c>
      <c r="AP222">
        <v>1</v>
      </c>
      <c r="AQ222">
        <v>0</v>
      </c>
      <c r="AS222" s="37"/>
      <c r="AT222" s="37"/>
      <c r="AU222" s="6">
        <f t="shared" si="870"/>
        <v>0</v>
      </c>
      <c r="AV222" s="6">
        <f t="shared" si="871"/>
        <v>0</v>
      </c>
      <c r="AW222" s="6">
        <f t="shared" si="872"/>
        <v>0</v>
      </c>
      <c r="AX222" s="6">
        <f t="shared" si="873"/>
        <v>0</v>
      </c>
      <c r="AY222" s="193">
        <f t="shared" si="874"/>
        <v>5.6740334309306508</v>
      </c>
      <c r="AZ222" s="193">
        <f t="shared" si="875"/>
        <v>4.1745731882913786</v>
      </c>
      <c r="BA222" s="193">
        <f t="shared" si="876"/>
        <v>3.8150380693314694</v>
      </c>
      <c r="BB222" s="193">
        <f t="shared" si="877"/>
        <v>3.9040600573940507</v>
      </c>
      <c r="BC222" s="72">
        <f t="shared" si="878"/>
        <v>56312.210093717425</v>
      </c>
      <c r="BG222" s="3">
        <f t="shared" si="879"/>
        <v>7.2323630982533</v>
      </c>
      <c r="BH222" s="6">
        <f t="shared" si="880"/>
        <v>0</v>
      </c>
      <c r="BI222" s="6">
        <f t="shared" si="881"/>
        <v>0</v>
      </c>
      <c r="BJ222" s="6">
        <f t="shared" si="882"/>
        <v>0</v>
      </c>
      <c r="BK222" s="193">
        <f t="shared" si="883"/>
        <v>5.6985658723149992</v>
      </c>
      <c r="BL222" s="193">
        <f t="shared" si="884"/>
        <v>4.1745731882913786</v>
      </c>
      <c r="BM222" s="193">
        <f t="shared" si="885"/>
        <v>3.8150380693314694</v>
      </c>
      <c r="BN222" s="193">
        <f t="shared" si="886"/>
        <v>3.9040600573940507</v>
      </c>
      <c r="BO222" s="72">
        <f t="shared" si="887"/>
        <v>56326.379625778274</v>
      </c>
      <c r="BS222" s="3">
        <f t="shared" si="888"/>
        <v>7.232385885256722</v>
      </c>
      <c r="BT222" s="6">
        <f t="shared" si="889"/>
        <v>0</v>
      </c>
      <c r="BU222" s="6">
        <f t="shared" si="890"/>
        <v>0</v>
      </c>
      <c r="BV222" s="6">
        <f t="shared" si="891"/>
        <v>0</v>
      </c>
      <c r="BW222" s="193">
        <f t="shared" si="892"/>
        <v>5.6985659486689455</v>
      </c>
      <c r="BX222" s="193">
        <f t="shared" si="893"/>
        <v>4.1745731882913786</v>
      </c>
      <c r="BY222" s="193">
        <f t="shared" si="1018"/>
        <v>3.8150380693314694</v>
      </c>
      <c r="BZ222" s="193">
        <f t="shared" si="894"/>
        <v>3.9040600573940507</v>
      </c>
      <c r="CA222" s="72">
        <f t="shared" si="895"/>
        <v>56326.379625778274</v>
      </c>
      <c r="CE222" s="3">
        <f t="shared" si="896"/>
        <v>0</v>
      </c>
      <c r="CF222" s="6">
        <f t="shared" si="897"/>
        <v>5.8558160507929982</v>
      </c>
      <c r="CG222" s="6">
        <f t="shared" si="898"/>
        <v>0</v>
      </c>
      <c r="CH222" s="6">
        <f t="shared" si="899"/>
        <v>0</v>
      </c>
      <c r="CI222" s="193">
        <f t="shared" si="900"/>
        <v>5.6740334309306508</v>
      </c>
      <c r="CJ222" s="193">
        <f t="shared" si="901"/>
        <v>4.2608176070497779</v>
      </c>
      <c r="CK222" s="193">
        <f t="shared" si="1019"/>
        <v>3.8150380693314694</v>
      </c>
      <c r="CL222" s="193">
        <f t="shared" si="902"/>
        <v>3.9040600573940507</v>
      </c>
      <c r="CM222" s="72">
        <f t="shared" si="903"/>
        <v>56527.151700328955</v>
      </c>
      <c r="CQ222" s="3">
        <f t="shared" si="904"/>
        <v>0</v>
      </c>
      <c r="CR222" s="6">
        <f t="shared" si="905"/>
        <v>5.8558797376413168</v>
      </c>
      <c r="CS222" s="6">
        <f t="shared" si="906"/>
        <v>0</v>
      </c>
      <c r="CT222" s="6">
        <f t="shared" si="907"/>
        <v>0</v>
      </c>
      <c r="CU222" s="193">
        <f t="shared" si="908"/>
        <v>5.6740334309306508</v>
      </c>
      <c r="CV222" s="193">
        <f t="shared" si="909"/>
        <v>4.2608185057192456</v>
      </c>
      <c r="CW222" s="193">
        <f t="shared" si="1020"/>
        <v>3.8150380693314694</v>
      </c>
      <c r="CX222" s="193">
        <f t="shared" si="910"/>
        <v>3.9040600573940507</v>
      </c>
      <c r="CY222" s="72">
        <f t="shared" si="911"/>
        <v>56527.153944296049</v>
      </c>
      <c r="DC222" s="3">
        <f t="shared" si="912"/>
        <v>0</v>
      </c>
      <c r="DD222" s="6">
        <f t="shared" si="913"/>
        <v>0</v>
      </c>
      <c r="DE222" s="6">
        <f t="shared" si="914"/>
        <v>5.8485472321329244</v>
      </c>
      <c r="DF222" s="6">
        <f t="shared" si="915"/>
        <v>0</v>
      </c>
      <c r="DG222" s="193">
        <f t="shared" si="916"/>
        <v>5.6740334309306508</v>
      </c>
      <c r="DH222" s="193">
        <f t="shared" si="917"/>
        <v>4.1745731882913786</v>
      </c>
      <c r="DI222" s="193">
        <f t="shared" si="1021"/>
        <v>3.9362673441098446</v>
      </c>
      <c r="DJ222" s="193">
        <f t="shared" si="918"/>
        <v>3.9040600573940507</v>
      </c>
      <c r="DK222" s="72">
        <f t="shared" si="919"/>
        <v>56906.048102254637</v>
      </c>
      <c r="DO222" s="3">
        <f t="shared" si="920"/>
        <v>0</v>
      </c>
      <c r="DP222" s="6">
        <f t="shared" si="921"/>
        <v>0</v>
      </c>
      <c r="DQ222" s="6">
        <f t="shared" si="922"/>
        <v>5.570152556190811</v>
      </c>
      <c r="DR222" s="6">
        <f t="shared" si="923"/>
        <v>0</v>
      </c>
      <c r="DS222" s="193">
        <f t="shared" si="924"/>
        <v>5.6740334309306508</v>
      </c>
      <c r="DT222" s="193">
        <f t="shared" si="925"/>
        <v>4.1745731882913786</v>
      </c>
      <c r="DU222" s="193">
        <f t="shared" si="1022"/>
        <v>3.9308179965000032</v>
      </c>
      <c r="DV222" s="193">
        <f t="shared" si="926"/>
        <v>3.9040600573940507</v>
      </c>
      <c r="DW222" s="72">
        <f t="shared" si="927"/>
        <v>56879.220704933534</v>
      </c>
      <c r="EA222" s="3">
        <f t="shared" si="928"/>
        <v>0</v>
      </c>
      <c r="EB222" s="6">
        <f t="shared" si="929"/>
        <v>0</v>
      </c>
      <c r="EC222" s="6">
        <f t="shared" si="930"/>
        <v>0</v>
      </c>
      <c r="ED222" s="6">
        <f t="shared" si="931"/>
        <v>16.155636233993881</v>
      </c>
      <c r="EE222" s="193">
        <f t="shared" si="932"/>
        <v>5.6740334309306508</v>
      </c>
      <c r="EF222" s="193">
        <f t="shared" si="933"/>
        <v>4.1745731882913786</v>
      </c>
      <c r="EG222" s="193">
        <f t="shared" si="1023"/>
        <v>3.8150380693314694</v>
      </c>
      <c r="EH222" s="193">
        <f t="shared" si="934"/>
        <v>4.1859976059783213</v>
      </c>
      <c r="EI222" s="72">
        <f t="shared" si="935"/>
        <v>58320.960858441606</v>
      </c>
      <c r="EM222" s="3">
        <f t="shared" si="936"/>
        <v>0</v>
      </c>
      <c r="EN222" s="6">
        <f t="shared" si="937"/>
        <v>0</v>
      </c>
      <c r="EO222" s="6">
        <f t="shared" si="938"/>
        <v>0</v>
      </c>
      <c r="EP222" s="6">
        <f t="shared" si="939"/>
        <v>5.385344990303226</v>
      </c>
      <c r="EQ222" s="193">
        <f t="shared" si="940"/>
        <v>5.6740334309306508</v>
      </c>
      <c r="ER222" s="193">
        <f t="shared" si="941"/>
        <v>4.1745731882913786</v>
      </c>
      <c r="ES222" s="193">
        <f t="shared" si="1024"/>
        <v>3.8150380693314694</v>
      </c>
      <c r="ET222" s="193">
        <f t="shared" si="942"/>
        <v>4.0071291390135233</v>
      </c>
      <c r="EU222" s="72">
        <f t="shared" si="943"/>
        <v>57038.405732681123</v>
      </c>
      <c r="EY222" s="3">
        <f t="shared" si="944"/>
        <v>7.2323630982533</v>
      </c>
      <c r="EZ222" s="6">
        <f t="shared" si="945"/>
        <v>5.8558160507929982</v>
      </c>
      <c r="FA222" s="6">
        <f t="shared" si="946"/>
        <v>5.8485472321329244</v>
      </c>
      <c r="FB222" s="6">
        <f t="shared" si="947"/>
        <v>16.155636233993881</v>
      </c>
      <c r="FC222" s="193">
        <f t="shared" si="948"/>
        <v>5.6985658723149992</v>
      </c>
      <c r="FD222" s="193">
        <f t="shared" si="949"/>
        <v>4.2608176070497779</v>
      </c>
      <c r="FE222" s="193">
        <f t="shared" si="1025"/>
        <v>3.9362673441098446</v>
      </c>
      <c r="FF222" s="193">
        <f t="shared" si="950"/>
        <v>4.1859976059783213</v>
      </c>
      <c r="FG222" s="72">
        <f t="shared" si="951"/>
        <v>59175.824850792931</v>
      </c>
      <c r="FK222" s="3">
        <f t="shared" si="952"/>
        <v>7.3799851321598515</v>
      </c>
      <c r="FL222" s="6">
        <f t="shared" si="953"/>
        <v>5.8558797376413168</v>
      </c>
      <c r="FM222" s="6">
        <f t="shared" si="954"/>
        <v>5.570152556190811</v>
      </c>
      <c r="FN222" s="6">
        <f t="shared" si="955"/>
        <v>5.385344990303226</v>
      </c>
      <c r="FO222" s="193">
        <f t="shared" si="956"/>
        <v>5.6990603971223353</v>
      </c>
      <c r="FP222" s="193">
        <f t="shared" si="957"/>
        <v>4.2608185057192456</v>
      </c>
      <c r="FQ222" s="193">
        <f t="shared" si="1026"/>
        <v>3.9308179965000032</v>
      </c>
      <c r="FR222" s="193">
        <f t="shared" si="958"/>
        <v>4.0071291390135233</v>
      </c>
      <c r="FS222" s="205">
        <f t="shared" si="959"/>
        <v>57847.481866067246</v>
      </c>
      <c r="FW222" s="3">
        <f t="shared" si="960"/>
        <v>8.4869566969298926</v>
      </c>
      <c r="FX222" s="6">
        <f t="shared" si="961"/>
        <v>6.6170721373960877</v>
      </c>
      <c r="FY222" s="6">
        <f t="shared" si="962"/>
        <v>6.9068557788998346</v>
      </c>
      <c r="FZ222" s="6">
        <f t="shared" si="963"/>
        <v>6.354550252037594</v>
      </c>
      <c r="GA222" s="193">
        <f t="shared" si="964"/>
        <v>5.7027609122009357</v>
      </c>
      <c r="GB222" s="193">
        <f t="shared" si="965"/>
        <v>4.2715022250996704</v>
      </c>
      <c r="GC222" s="193">
        <f t="shared" si="1027"/>
        <v>3.956716019300063</v>
      </c>
      <c r="GD222" s="193">
        <f t="shared" si="966"/>
        <v>4.0246011209955173</v>
      </c>
      <c r="GE222" s="72">
        <f t="shared" si="967"/>
        <v>58132.967031895365</v>
      </c>
      <c r="GI222" s="3">
        <f t="shared" si="968"/>
        <v>8.1179585796720719</v>
      </c>
      <c r="GJ222" s="6">
        <f t="shared" si="969"/>
        <v>6.4413976558722981</v>
      </c>
      <c r="GK222" s="6">
        <f t="shared" si="970"/>
        <v>6.1270494812821115</v>
      </c>
      <c r="GL222" s="6">
        <f t="shared" si="971"/>
        <v>5.9237332857977574</v>
      </c>
      <c r="GM222" s="193">
        <f t="shared" si="972"/>
        <v>5.7015289027071852</v>
      </c>
      <c r="GN222" s="193">
        <f t="shared" si="973"/>
        <v>4.2690466572119128</v>
      </c>
      <c r="GO222" s="193">
        <f t="shared" si="1028"/>
        <v>3.9416892457793931</v>
      </c>
      <c r="GP222" s="193">
        <f t="shared" si="974"/>
        <v>4.0168723946531069</v>
      </c>
      <c r="GQ222" s="72">
        <f t="shared" si="975"/>
        <v>57994.645589679873</v>
      </c>
      <c r="GU222" s="3">
        <f t="shared" si="976"/>
        <v>9.5939510487033584</v>
      </c>
      <c r="GV222" s="6">
        <f t="shared" si="977"/>
        <v>7.026979260951598</v>
      </c>
      <c r="GW222" s="6">
        <f t="shared" si="978"/>
        <v>7.2410584778788589</v>
      </c>
      <c r="GX222" s="6">
        <f t="shared" si="979"/>
        <v>6.7315150974974518</v>
      </c>
      <c r="GY222" s="193">
        <f t="shared" si="980"/>
        <v>5.7064478596940589</v>
      </c>
      <c r="GZ222" s="193">
        <f t="shared" si="981"/>
        <v>4.2772085424352042</v>
      </c>
      <c r="HA222" s="193">
        <f t="shared" si="1029"/>
        <v>3.963087578434227</v>
      </c>
      <c r="HB222" s="193">
        <f t="shared" si="982"/>
        <v>4.031315101169862</v>
      </c>
      <c r="HC222" s="205">
        <f t="shared" si="983"/>
        <v>58230.473659281073</v>
      </c>
      <c r="HG222" s="3">
        <f t="shared" si="785"/>
        <v>8.4869566969298926</v>
      </c>
      <c r="HH222" s="6">
        <f t="shared" si="786"/>
        <v>0</v>
      </c>
      <c r="HI222" s="6">
        <f t="shared" si="787"/>
        <v>0</v>
      </c>
      <c r="HJ222" s="6">
        <f t="shared" si="788"/>
        <v>0</v>
      </c>
      <c r="HK222" s="193">
        <f t="shared" si="984"/>
        <v>5.7027609122009357</v>
      </c>
      <c r="HL222" s="193">
        <f t="shared" si="984"/>
        <v>4.1745731882913786</v>
      </c>
      <c r="HM222" s="193">
        <f t="shared" si="984"/>
        <v>3.8150380693314694</v>
      </c>
      <c r="HN222" s="193">
        <f t="shared" si="984"/>
        <v>3.9040600573940507</v>
      </c>
      <c r="HO222" s="212">
        <f t="shared" si="985"/>
        <v>56328.80296832056</v>
      </c>
      <c r="HS222" s="3">
        <f t="shared" si="789"/>
        <v>8.1179585796720719</v>
      </c>
      <c r="HT222" s="6">
        <f t="shared" si="790"/>
        <v>0</v>
      </c>
      <c r="HU222" s="6">
        <f t="shared" si="791"/>
        <v>0</v>
      </c>
      <c r="HV222" s="6">
        <f t="shared" si="792"/>
        <v>0</v>
      </c>
      <c r="HW222" s="193">
        <f t="shared" si="986"/>
        <v>5.7015289027071852</v>
      </c>
      <c r="HX222" s="193">
        <f t="shared" si="986"/>
        <v>4.1745731882913786</v>
      </c>
      <c r="HY222" s="193">
        <f t="shared" si="986"/>
        <v>3.8150380693314694</v>
      </c>
      <c r="HZ222" s="193">
        <f t="shared" si="986"/>
        <v>3.9040600573940507</v>
      </c>
      <c r="IA222" s="212">
        <f t="shared" si="987"/>
        <v>56328.091264388764</v>
      </c>
      <c r="IE222" s="3">
        <f t="shared" si="794"/>
        <v>9.5939510487033584</v>
      </c>
      <c r="IF222" s="6">
        <f t="shared" si="795"/>
        <v>0</v>
      </c>
      <c r="IG222" s="6">
        <f t="shared" si="796"/>
        <v>0</v>
      </c>
      <c r="IH222" s="6">
        <f t="shared" si="797"/>
        <v>0</v>
      </c>
      <c r="II222" s="193">
        <f t="shared" si="988"/>
        <v>5.7064478596940589</v>
      </c>
      <c r="IJ222" s="193">
        <f t="shared" si="988"/>
        <v>4.1745731882913786</v>
      </c>
      <c r="IK222" s="193">
        <f t="shared" si="988"/>
        <v>3.8150380693314694</v>
      </c>
      <c r="IL222" s="193">
        <f t="shared" si="988"/>
        <v>3.9040600573940507</v>
      </c>
      <c r="IM222" s="205">
        <f t="shared" si="989"/>
        <v>56330.932887958043</v>
      </c>
      <c r="IQ222" s="3">
        <f t="shared" si="799"/>
        <v>0</v>
      </c>
      <c r="IR222" s="6">
        <f t="shared" si="800"/>
        <v>6.6170721373960877</v>
      </c>
      <c r="IS222" s="6">
        <f t="shared" si="801"/>
        <v>0</v>
      </c>
      <c r="IT222" s="6">
        <f t="shared" si="802"/>
        <v>0</v>
      </c>
      <c r="IU222" s="193">
        <f t="shared" si="990"/>
        <v>5.6740334309306508</v>
      </c>
      <c r="IV222" s="193">
        <f t="shared" si="990"/>
        <v>4.2715022250996704</v>
      </c>
      <c r="IW222" s="193">
        <f t="shared" si="990"/>
        <v>3.8150380693314694</v>
      </c>
      <c r="IX222" s="193">
        <f t="shared" si="990"/>
        <v>3.9040600573940507</v>
      </c>
      <c r="IY222" s="212">
        <f t="shared" si="991"/>
        <v>56553.837362719954</v>
      </c>
      <c r="JC222" s="3">
        <f t="shared" si="804"/>
        <v>0</v>
      </c>
      <c r="JD222" s="6">
        <f t="shared" si="805"/>
        <v>6.4413976558722981</v>
      </c>
      <c r="JE222" s="6">
        <f t="shared" si="806"/>
        <v>0</v>
      </c>
      <c r="JF222" s="6">
        <f t="shared" si="807"/>
        <v>0</v>
      </c>
      <c r="JG222" s="193">
        <f t="shared" si="992"/>
        <v>5.6740334309306508</v>
      </c>
      <c r="JH222" s="193">
        <f t="shared" si="992"/>
        <v>4.2690466572119128</v>
      </c>
      <c r="JI222" s="193">
        <f t="shared" si="992"/>
        <v>3.8150380693314694</v>
      </c>
      <c r="JJ222" s="193">
        <f t="shared" si="992"/>
        <v>3.9040600573940507</v>
      </c>
      <c r="JK222" s="212">
        <f t="shared" si="993"/>
        <v>56547.703276713699</v>
      </c>
      <c r="JO222" s="3">
        <f t="shared" si="809"/>
        <v>0</v>
      </c>
      <c r="JP222" s="6">
        <f t="shared" si="810"/>
        <v>7.026979260951598</v>
      </c>
      <c r="JQ222" s="6">
        <f t="shared" si="811"/>
        <v>0</v>
      </c>
      <c r="JR222" s="6">
        <f t="shared" si="812"/>
        <v>0</v>
      </c>
      <c r="JS222" s="193">
        <f t="shared" si="994"/>
        <v>5.6740334309306508</v>
      </c>
      <c r="JT222" s="193">
        <f t="shared" si="994"/>
        <v>4.2772085424352042</v>
      </c>
      <c r="JU222" s="193">
        <f t="shared" si="994"/>
        <v>3.8150380693314694</v>
      </c>
      <c r="JV222" s="193">
        <f t="shared" si="994"/>
        <v>3.9040600573940507</v>
      </c>
      <c r="JW222" s="205">
        <f t="shared" si="995"/>
        <v>56568.094493251941</v>
      </c>
      <c r="KA222" s="3">
        <f t="shared" si="814"/>
        <v>0</v>
      </c>
      <c r="KB222" s="6">
        <f t="shared" si="815"/>
        <v>0</v>
      </c>
      <c r="KC222" s="6">
        <f t="shared" si="816"/>
        <v>6.9068557788998346</v>
      </c>
      <c r="KD222" s="6">
        <f t="shared" si="817"/>
        <v>0</v>
      </c>
      <c r="KE222" s="193">
        <f t="shared" si="996"/>
        <v>5.6740334309306508</v>
      </c>
      <c r="KF222" s="193">
        <f t="shared" si="996"/>
        <v>4.1745731882913786</v>
      </c>
      <c r="KG222" s="193">
        <f t="shared" si="996"/>
        <v>3.956716019300063</v>
      </c>
      <c r="KH222" s="193">
        <f t="shared" si="996"/>
        <v>3.9040600573940507</v>
      </c>
      <c r="KI222" s="212">
        <f t="shared" si="997"/>
        <v>57006.830778914635</v>
      </c>
      <c r="KM222" s="3">
        <f t="shared" si="819"/>
        <v>0</v>
      </c>
      <c r="KN222" s="6">
        <f t="shared" si="820"/>
        <v>0</v>
      </c>
      <c r="KO222" s="6">
        <f t="shared" si="821"/>
        <v>6.1270494812821115</v>
      </c>
      <c r="KP222" s="6">
        <f t="shared" si="822"/>
        <v>0</v>
      </c>
      <c r="KQ222" s="193">
        <f t="shared" si="998"/>
        <v>5.6740334309306508</v>
      </c>
      <c r="KR222" s="193">
        <f t="shared" si="998"/>
        <v>4.1745731882913786</v>
      </c>
      <c r="KS222" s="193">
        <f t="shared" si="998"/>
        <v>3.9416892457793931</v>
      </c>
      <c r="KT222" s="193">
        <f t="shared" si="998"/>
        <v>3.9040600573940507</v>
      </c>
      <c r="KU222" s="212">
        <f t="shared" si="999"/>
        <v>56932.752939753584</v>
      </c>
      <c r="KY222" s="3">
        <f t="shared" si="824"/>
        <v>0</v>
      </c>
      <c r="KZ222" s="6">
        <f t="shared" si="825"/>
        <v>0</v>
      </c>
      <c r="LA222" s="6">
        <f t="shared" si="826"/>
        <v>7.2410584778788589</v>
      </c>
      <c r="LB222" s="6">
        <f t="shared" si="827"/>
        <v>0</v>
      </c>
      <c r="LC222" s="193">
        <f t="shared" si="1000"/>
        <v>5.6740334309306508</v>
      </c>
      <c r="LD222" s="193">
        <f t="shared" si="1000"/>
        <v>4.1745731882913786</v>
      </c>
      <c r="LE222" s="193">
        <f t="shared" si="1000"/>
        <v>3.963087578434227</v>
      </c>
      <c r="LF222" s="193">
        <f t="shared" si="1000"/>
        <v>3.9040600573940507</v>
      </c>
      <c r="LG222" s="205">
        <f t="shared" si="1001"/>
        <v>57038.26989573778</v>
      </c>
      <c r="LK222" s="3">
        <f t="shared" si="829"/>
        <v>0</v>
      </c>
      <c r="LL222" s="6">
        <f t="shared" si="830"/>
        <v>0</v>
      </c>
      <c r="LM222" s="6">
        <f t="shared" si="831"/>
        <v>0</v>
      </c>
      <c r="LN222" s="6">
        <f t="shared" si="832"/>
        <v>6.354550252037594</v>
      </c>
      <c r="LO222" s="193">
        <f t="shared" si="1002"/>
        <v>5.6740334309306508</v>
      </c>
      <c r="LP222" s="193">
        <f t="shared" si="1002"/>
        <v>4.1745731882913786</v>
      </c>
      <c r="LQ222" s="193">
        <f t="shared" si="1002"/>
        <v>3.8150380693314694</v>
      </c>
      <c r="LR222" s="193">
        <f t="shared" si="1002"/>
        <v>4.0246011209955173</v>
      </c>
      <c r="LS222" s="212">
        <f t="shared" si="1003"/>
        <v>57162.433402845767</v>
      </c>
      <c r="LW222" s="3">
        <f t="shared" si="834"/>
        <v>0</v>
      </c>
      <c r="LX222" s="6">
        <f t="shared" si="835"/>
        <v>0</v>
      </c>
      <c r="LY222" s="6">
        <f t="shared" si="836"/>
        <v>0</v>
      </c>
      <c r="LZ222" s="6">
        <f t="shared" si="837"/>
        <v>5.9237332857977574</v>
      </c>
      <c r="MA222" s="193">
        <f t="shared" si="1004"/>
        <v>5.6740334309306508</v>
      </c>
      <c r="MB222" s="193">
        <f t="shared" si="1004"/>
        <v>4.1745731882913786</v>
      </c>
      <c r="MC222" s="193">
        <f t="shared" si="1004"/>
        <v>3.8150380693314694</v>
      </c>
      <c r="MD222" s="193">
        <f t="shared" si="1004"/>
        <v>4.0168723946531069</v>
      </c>
      <c r="ME222" s="212">
        <f t="shared" si="1005"/>
        <v>57107.536568906507</v>
      </c>
      <c r="MI222" s="3">
        <f t="shared" si="839"/>
        <v>0</v>
      </c>
      <c r="MJ222" s="6">
        <f t="shared" si="840"/>
        <v>0</v>
      </c>
      <c r="MK222" s="6">
        <f t="shared" si="841"/>
        <v>0</v>
      </c>
      <c r="ML222" s="6">
        <f t="shared" si="842"/>
        <v>6.7315150974974518</v>
      </c>
      <c r="MM222" s="193">
        <f t="shared" si="1006"/>
        <v>5.6740334309306508</v>
      </c>
      <c r="MN222" s="193">
        <f t="shared" si="1006"/>
        <v>4.1745731882913786</v>
      </c>
      <c r="MO222" s="193">
        <f t="shared" si="1006"/>
        <v>3.8150380693314694</v>
      </c>
      <c r="MP222" s="193">
        <f t="shared" si="1006"/>
        <v>4.031315101169862</v>
      </c>
      <c r="MQ222" s="205">
        <f t="shared" si="1007"/>
        <v>57210.165367096146</v>
      </c>
      <c r="MT222" s="3">
        <f t="shared" si="844"/>
        <v>7.0109642278986071</v>
      </c>
      <c r="MU222" s="6">
        <f t="shared" si="845"/>
        <v>5.8558160507929982</v>
      </c>
      <c r="MV222" s="6">
        <f t="shared" si="846"/>
        <v>6.4055517304312977</v>
      </c>
      <c r="MW222" s="6">
        <f t="shared" si="847"/>
        <v>6.4622544935975528</v>
      </c>
      <c r="MX222" s="193">
        <f t="shared" si="1008"/>
        <v>5.6978237408771664</v>
      </c>
      <c r="MY222" s="193">
        <f t="shared" si="1008"/>
        <v>4.2608176070497779</v>
      </c>
      <c r="MZ222" s="193">
        <f t="shared" si="1008"/>
        <v>3.9470819088885851</v>
      </c>
      <c r="NA222" s="193">
        <f t="shared" si="1008"/>
        <v>4.0265240052011757</v>
      </c>
      <c r="NB222" s="212">
        <f t="shared" si="1009"/>
        <v>58068.056106373726</v>
      </c>
      <c r="NF222" s="3">
        <f t="shared" si="849"/>
        <v>7.0109642278986062</v>
      </c>
      <c r="NG222" s="6">
        <f t="shared" si="850"/>
        <v>0</v>
      </c>
      <c r="NH222" s="6">
        <f t="shared" si="851"/>
        <v>0</v>
      </c>
      <c r="NI222" s="6">
        <f t="shared" si="852"/>
        <v>0</v>
      </c>
      <c r="NJ222" s="193">
        <f t="shared" si="1010"/>
        <v>5.6978237408771664</v>
      </c>
      <c r="NK222" s="193">
        <f t="shared" si="1010"/>
        <v>4.1745731882913786</v>
      </c>
      <c r="NL222" s="193">
        <f t="shared" si="1010"/>
        <v>3.8150380693314694</v>
      </c>
      <c r="NM222" s="193">
        <f t="shared" si="1010"/>
        <v>3.9040600573940507</v>
      </c>
      <c r="NN222" s="212">
        <f t="shared" si="1011"/>
        <v>56325.950930651627</v>
      </c>
      <c r="NR222" s="3">
        <f t="shared" si="854"/>
        <v>0</v>
      </c>
      <c r="NS222" s="6">
        <f t="shared" si="855"/>
        <v>5.8558160507929982</v>
      </c>
      <c r="NT222" s="6">
        <f t="shared" si="856"/>
        <v>0</v>
      </c>
      <c r="NU222" s="6">
        <f t="shared" si="857"/>
        <v>0</v>
      </c>
      <c r="NV222" s="193">
        <f t="shared" si="1012"/>
        <v>5.6740334309306508</v>
      </c>
      <c r="NW222" s="193">
        <f t="shared" si="1012"/>
        <v>4.2608176070497779</v>
      </c>
      <c r="NX222" s="193">
        <f t="shared" si="1012"/>
        <v>3.8150380693314694</v>
      </c>
      <c r="NY222" s="193">
        <f t="shared" si="1012"/>
        <v>3.9040600573940507</v>
      </c>
      <c r="NZ222" s="212">
        <f t="shared" si="1013"/>
        <v>56527.151700328955</v>
      </c>
      <c r="OD222" s="3">
        <f t="shared" si="859"/>
        <v>0</v>
      </c>
      <c r="OE222" s="6">
        <f t="shared" si="860"/>
        <v>0</v>
      </c>
      <c r="OF222" s="6">
        <f t="shared" si="861"/>
        <v>6.4055517304312977</v>
      </c>
      <c r="OG222" s="6">
        <f t="shared" si="862"/>
        <v>0</v>
      </c>
      <c r="OH222" s="193">
        <f t="shared" si="1014"/>
        <v>5.6740334309306508</v>
      </c>
      <c r="OI222" s="193">
        <f t="shared" si="1014"/>
        <v>4.1745731882913786</v>
      </c>
      <c r="OJ222" s="193">
        <f t="shared" si="1014"/>
        <v>3.9470819088885851</v>
      </c>
      <c r="OK222" s="193">
        <f t="shared" si="1014"/>
        <v>3.9040600573940507</v>
      </c>
      <c r="OL222" s="212">
        <f t="shared" si="1015"/>
        <v>56959.326197540344</v>
      </c>
      <c r="OP222" s="3">
        <f t="shared" si="864"/>
        <v>0</v>
      </c>
      <c r="OQ222" s="6">
        <f t="shared" si="865"/>
        <v>0</v>
      </c>
      <c r="OR222" s="6">
        <f t="shared" si="866"/>
        <v>0</v>
      </c>
      <c r="OS222" s="6">
        <f t="shared" si="867"/>
        <v>6.4622544935975528</v>
      </c>
      <c r="OT222" s="193">
        <f t="shared" si="1016"/>
        <v>5.6740334309306508</v>
      </c>
      <c r="OU222" s="193">
        <f t="shared" si="1016"/>
        <v>4.1745731882913786</v>
      </c>
      <c r="OV222" s="193">
        <f t="shared" si="1016"/>
        <v>3.8150380693314694</v>
      </c>
      <c r="OW222" s="193">
        <f t="shared" si="1016"/>
        <v>4.0265240052011757</v>
      </c>
      <c r="OX222" s="232">
        <f t="shared" si="1017"/>
        <v>57176.099768446438</v>
      </c>
    </row>
    <row r="223" spans="1:414" x14ac:dyDescent="0.2">
      <c r="B223" s="81">
        <v>45360</v>
      </c>
      <c r="C223">
        <v>115</v>
      </c>
      <c r="D223">
        <v>11.471798272658321</v>
      </c>
      <c r="E223">
        <v>0</v>
      </c>
      <c r="F223">
        <v>0</v>
      </c>
      <c r="G223">
        <v>1</v>
      </c>
      <c r="H223">
        <v>0</v>
      </c>
      <c r="I223">
        <v>0</v>
      </c>
      <c r="J223">
        <v>0</v>
      </c>
      <c r="K223">
        <v>0</v>
      </c>
      <c r="L223">
        <v>0</v>
      </c>
      <c r="M223">
        <v>0</v>
      </c>
      <c r="N223">
        <v>0</v>
      </c>
      <c r="O223">
        <v>0</v>
      </c>
      <c r="P223">
        <v>0</v>
      </c>
      <c r="Q223">
        <v>0</v>
      </c>
      <c r="R223">
        <v>1</v>
      </c>
      <c r="S223">
        <v>0</v>
      </c>
      <c r="T223">
        <v>13225</v>
      </c>
      <c r="U223">
        <v>7.198385891752352</v>
      </c>
      <c r="V223">
        <v>5.685820300685184</v>
      </c>
      <c r="W223">
        <v>5.575998842796464</v>
      </c>
      <c r="X223">
        <v>5.3048027132769651</v>
      </c>
      <c r="Y223" s="3">
        <v>1046.0637910002847</v>
      </c>
      <c r="Z223" s="3">
        <v>229.64736947461193</v>
      </c>
      <c r="AA223" s="3">
        <v>218.63464771560763</v>
      </c>
      <c r="AB223" s="3">
        <v>151.6978508126268</v>
      </c>
      <c r="AC223">
        <v>0</v>
      </c>
      <c r="AD223">
        <v>1</v>
      </c>
      <c r="AE223" s="6"/>
      <c r="AF223" s="1" t="s">
        <v>2</v>
      </c>
      <c r="AG223">
        <v>115</v>
      </c>
      <c r="AH223" s="189">
        <v>45360</v>
      </c>
      <c r="AI223">
        <f t="shared" si="869"/>
        <v>3</v>
      </c>
      <c r="AJ223">
        <v>115</v>
      </c>
      <c r="AK223">
        <v>0</v>
      </c>
      <c r="AL223">
        <v>1</v>
      </c>
      <c r="AM223">
        <v>0</v>
      </c>
      <c r="AN223">
        <v>0</v>
      </c>
      <c r="AO223">
        <v>0</v>
      </c>
      <c r="AP223">
        <v>1</v>
      </c>
      <c r="AQ223">
        <v>0</v>
      </c>
      <c r="AS223" s="37"/>
      <c r="AT223" s="37"/>
      <c r="AU223" s="6">
        <f t="shared" si="870"/>
        <v>0</v>
      </c>
      <c r="AV223" s="6">
        <f t="shared" si="871"/>
        <v>0</v>
      </c>
      <c r="AW223" s="6">
        <f t="shared" si="872"/>
        <v>0</v>
      </c>
      <c r="AX223" s="6">
        <f t="shared" si="873"/>
        <v>0</v>
      </c>
      <c r="AY223" s="193">
        <f t="shared" si="874"/>
        <v>5.6740334309306508</v>
      </c>
      <c r="AZ223" s="193">
        <f t="shared" si="875"/>
        <v>4.1745731882913786</v>
      </c>
      <c r="BA223" s="193">
        <f t="shared" si="876"/>
        <v>3.8150380693314694</v>
      </c>
      <c r="BB223" s="193">
        <f t="shared" si="877"/>
        <v>3.9040600573940507</v>
      </c>
      <c r="BC223" s="72">
        <f t="shared" si="878"/>
        <v>56312.210093717425</v>
      </c>
      <c r="BG223" s="3">
        <f t="shared" si="879"/>
        <v>7.0544181739173046</v>
      </c>
      <c r="BH223" s="6">
        <f t="shared" si="880"/>
        <v>0</v>
      </c>
      <c r="BI223" s="6">
        <f t="shared" si="881"/>
        <v>0</v>
      </c>
      <c r="BJ223" s="6">
        <f t="shared" si="882"/>
        <v>0</v>
      </c>
      <c r="BK223" s="193">
        <f t="shared" si="883"/>
        <v>5.6979694424271736</v>
      </c>
      <c r="BL223" s="193">
        <f t="shared" si="884"/>
        <v>4.1745731882913786</v>
      </c>
      <c r="BM223" s="193">
        <f t="shared" si="885"/>
        <v>3.8150380693314694</v>
      </c>
      <c r="BN223" s="193">
        <f t="shared" si="886"/>
        <v>3.9040600573940507</v>
      </c>
      <c r="BO223" s="72">
        <f t="shared" si="887"/>
        <v>56326.035095464234</v>
      </c>
      <c r="BS223" s="3">
        <f t="shared" si="888"/>
        <v>7.0544404002697272</v>
      </c>
      <c r="BT223" s="6">
        <f t="shared" si="889"/>
        <v>0</v>
      </c>
      <c r="BU223" s="6">
        <f t="shared" si="890"/>
        <v>0</v>
      </c>
      <c r="BV223" s="6">
        <f t="shared" si="891"/>
        <v>0</v>
      </c>
      <c r="BW223" s="193">
        <f t="shared" si="892"/>
        <v>5.6979695169469418</v>
      </c>
      <c r="BX223" s="193">
        <f t="shared" si="893"/>
        <v>4.1745731882913786</v>
      </c>
      <c r="BY223" s="193">
        <f t="shared" si="1018"/>
        <v>3.8150380693314694</v>
      </c>
      <c r="BZ223" s="193">
        <f t="shared" si="894"/>
        <v>3.9040600573940507</v>
      </c>
      <c r="CA223" s="72">
        <f t="shared" si="895"/>
        <v>56326.035095464234</v>
      </c>
      <c r="CE223" s="3">
        <f t="shared" si="896"/>
        <v>0</v>
      </c>
      <c r="CF223" s="6">
        <f t="shared" si="897"/>
        <v>5.685820300685184</v>
      </c>
      <c r="CG223" s="6">
        <f t="shared" si="898"/>
        <v>0</v>
      </c>
      <c r="CH223" s="6">
        <f t="shared" si="899"/>
        <v>0</v>
      </c>
      <c r="CI223" s="193">
        <f t="shared" si="900"/>
        <v>5.6740334309306508</v>
      </c>
      <c r="CJ223" s="193">
        <f t="shared" si="901"/>
        <v>4.2584159560546402</v>
      </c>
      <c r="CK223" s="193">
        <f t="shared" si="1019"/>
        <v>3.8150380693314694</v>
      </c>
      <c r="CL223" s="193">
        <f t="shared" si="902"/>
        <v>3.9040600573940507</v>
      </c>
      <c r="CM223" s="72">
        <f t="shared" si="903"/>
        <v>56521.155124174285</v>
      </c>
      <c r="CQ223" s="3">
        <f t="shared" si="904"/>
        <v>0</v>
      </c>
      <c r="CR223" s="6">
        <f t="shared" si="905"/>
        <v>5.6858821386889593</v>
      </c>
      <c r="CS223" s="6">
        <f t="shared" si="906"/>
        <v>0</v>
      </c>
      <c r="CT223" s="6">
        <f t="shared" si="907"/>
        <v>0</v>
      </c>
      <c r="CU223" s="193">
        <f t="shared" si="908"/>
        <v>5.6740334309306508</v>
      </c>
      <c r="CV223" s="193">
        <f t="shared" si="909"/>
        <v>4.2584168307336814</v>
      </c>
      <c r="CW223" s="193">
        <f t="shared" si="1020"/>
        <v>3.8150380693314694</v>
      </c>
      <c r="CX223" s="193">
        <f t="shared" si="910"/>
        <v>3.9040600573940507</v>
      </c>
      <c r="CY223" s="72">
        <f t="shared" si="911"/>
        <v>56521.157308005852</v>
      </c>
      <c r="DC223" s="3">
        <f t="shared" si="912"/>
        <v>0</v>
      </c>
      <c r="DD223" s="6">
        <f t="shared" si="913"/>
        <v>0</v>
      </c>
      <c r="DE223" s="6">
        <f t="shared" si="914"/>
        <v>5.8547987849362872</v>
      </c>
      <c r="DF223" s="6">
        <f t="shared" si="915"/>
        <v>0</v>
      </c>
      <c r="DG223" s="193">
        <f t="shared" si="916"/>
        <v>5.6740334309306508</v>
      </c>
      <c r="DH223" s="193">
        <f t="shared" si="917"/>
        <v>4.1745731882913786</v>
      </c>
      <c r="DI223" s="193">
        <f t="shared" si="1021"/>
        <v>3.9363893728755359</v>
      </c>
      <c r="DJ223" s="193">
        <f t="shared" si="918"/>
        <v>3.9040600573940507</v>
      </c>
      <c r="DK223" s="72">
        <f t="shared" si="919"/>
        <v>56906.649000493526</v>
      </c>
      <c r="DO223" s="3">
        <f t="shared" si="920"/>
        <v>0</v>
      </c>
      <c r="DP223" s="6">
        <f t="shared" si="921"/>
        <v>0</v>
      </c>
      <c r="DQ223" s="6">
        <f t="shared" si="922"/>
        <v>5.5761065309892865</v>
      </c>
      <c r="DR223" s="6">
        <f t="shared" si="923"/>
        <v>0</v>
      </c>
      <c r="DS223" s="193">
        <f t="shared" si="924"/>
        <v>5.6740334309306508</v>
      </c>
      <c r="DT223" s="193">
        <f t="shared" si="925"/>
        <v>4.1745731882913786</v>
      </c>
      <c r="DU223" s="193">
        <f t="shared" si="1022"/>
        <v>3.9309348519714074</v>
      </c>
      <c r="DV223" s="193">
        <f t="shared" si="926"/>
        <v>3.9040600573940507</v>
      </c>
      <c r="DW223" s="72">
        <f t="shared" si="927"/>
        <v>56879.79585725646</v>
      </c>
      <c r="EA223" s="3">
        <f t="shared" si="928"/>
        <v>0</v>
      </c>
      <c r="EB223" s="6">
        <f t="shared" si="929"/>
        <v>0</v>
      </c>
      <c r="EC223" s="6">
        <f t="shared" si="930"/>
        <v>0</v>
      </c>
      <c r="ED223" s="6">
        <f t="shared" si="931"/>
        <v>15.914408139830895</v>
      </c>
      <c r="EE223" s="193">
        <f t="shared" si="932"/>
        <v>5.6740334309306508</v>
      </c>
      <c r="EF223" s="193">
        <f t="shared" si="933"/>
        <v>4.1745731882913786</v>
      </c>
      <c r="EG223" s="193">
        <f t="shared" si="1023"/>
        <v>3.8150380693314694</v>
      </c>
      <c r="EH223" s="193">
        <f t="shared" si="934"/>
        <v>4.1823224987148215</v>
      </c>
      <c r="EI223" s="72">
        <f t="shared" si="935"/>
        <v>58294.320947670414</v>
      </c>
      <c r="EM223" s="3">
        <f t="shared" si="936"/>
        <v>0</v>
      </c>
      <c r="EN223" s="6">
        <f t="shared" si="937"/>
        <v>0</v>
      </c>
      <c r="EO223" s="6">
        <f t="shared" si="938"/>
        <v>0</v>
      </c>
      <c r="EP223" s="6">
        <f t="shared" si="939"/>
        <v>5.3049336410004022</v>
      </c>
      <c r="EQ223" s="193">
        <f t="shared" si="940"/>
        <v>5.6740334309306508</v>
      </c>
      <c r="ER223" s="193">
        <f t="shared" si="941"/>
        <v>4.1745731882913786</v>
      </c>
      <c r="ES223" s="193">
        <f t="shared" si="1024"/>
        <v>3.8150380693314694</v>
      </c>
      <c r="ET223" s="193">
        <f t="shared" si="942"/>
        <v>4.0056657458921388</v>
      </c>
      <c r="EU223" s="72">
        <f t="shared" si="943"/>
        <v>57028.029823378805</v>
      </c>
      <c r="EY223" s="3">
        <f t="shared" si="944"/>
        <v>7.0544181739173046</v>
      </c>
      <c r="EZ223" s="6">
        <f t="shared" si="945"/>
        <v>5.685820300685184</v>
      </c>
      <c r="FA223" s="6">
        <f t="shared" si="946"/>
        <v>5.8547987849362872</v>
      </c>
      <c r="FB223" s="6">
        <f t="shared" si="947"/>
        <v>15.914408139830895</v>
      </c>
      <c r="FC223" s="193">
        <f t="shared" si="948"/>
        <v>5.6979694424271736</v>
      </c>
      <c r="FD223" s="193">
        <f t="shared" si="949"/>
        <v>4.2584159560546402</v>
      </c>
      <c r="FE223" s="193">
        <f t="shared" si="1025"/>
        <v>3.9363893728755359</v>
      </c>
      <c r="FF223" s="193">
        <f t="shared" si="950"/>
        <v>4.1823224987148215</v>
      </c>
      <c r="FG223" s="72">
        <f t="shared" si="951"/>
        <v>59142.782520817775</v>
      </c>
      <c r="FK223" s="3">
        <f t="shared" si="952"/>
        <v>7.1984081181047754</v>
      </c>
      <c r="FL223" s="6">
        <f t="shared" si="953"/>
        <v>5.6858821386889593</v>
      </c>
      <c r="FM223" s="6">
        <f t="shared" si="954"/>
        <v>5.5761065309892865</v>
      </c>
      <c r="FN223" s="6">
        <f t="shared" si="955"/>
        <v>5.3049336410004022</v>
      </c>
      <c r="FO223" s="193">
        <f t="shared" si="956"/>
        <v>5.6984520906001412</v>
      </c>
      <c r="FP223" s="193">
        <f t="shared" si="957"/>
        <v>4.2584168307336814</v>
      </c>
      <c r="FQ223" s="193">
        <f t="shared" si="1026"/>
        <v>3.9309348519714074</v>
      </c>
      <c r="FR223" s="193">
        <f t="shared" si="958"/>
        <v>4.0056657458921388</v>
      </c>
      <c r="FS223" s="205">
        <f t="shared" si="959"/>
        <v>57831.047185910043</v>
      </c>
      <c r="FW223" s="3">
        <f t="shared" si="960"/>
        <v>8.2781437755152041</v>
      </c>
      <c r="FX223" s="6">
        <f t="shared" si="961"/>
        <v>6.4249769397742575</v>
      </c>
      <c r="FY223" s="6">
        <f t="shared" si="962"/>
        <v>6.914238565067615</v>
      </c>
      <c r="FZ223" s="6">
        <f t="shared" si="963"/>
        <v>6.2596672016668187</v>
      </c>
      <c r="GA223" s="193">
        <f t="shared" si="964"/>
        <v>5.7020639148685524</v>
      </c>
      <c r="GB223" s="193">
        <f t="shared" si="965"/>
        <v>4.268816820926685</v>
      </c>
      <c r="GC223" s="193">
        <f t="shared" si="1027"/>
        <v>3.9568572111720814</v>
      </c>
      <c r="GD223" s="193">
        <f t="shared" si="966"/>
        <v>4.0229040694347109</v>
      </c>
      <c r="GE223" s="72">
        <f t="shared" si="967"/>
        <v>58114.104253262856</v>
      </c>
      <c r="GI223" s="3">
        <f t="shared" si="968"/>
        <v>7.9182244809275879</v>
      </c>
      <c r="GJ223" s="6">
        <f t="shared" si="969"/>
        <v>6.2544023307537024</v>
      </c>
      <c r="GK223" s="6">
        <f t="shared" si="970"/>
        <v>6.1335987270761105</v>
      </c>
      <c r="GL223" s="6">
        <f t="shared" si="971"/>
        <v>5.8352829846046621</v>
      </c>
      <c r="GM223" s="193">
        <f t="shared" si="972"/>
        <v>5.7008613975702884</v>
      </c>
      <c r="GN223" s="193">
        <f t="shared" si="973"/>
        <v>4.2664262050075861</v>
      </c>
      <c r="GO223" s="193">
        <f t="shared" si="1028"/>
        <v>3.941816393854825</v>
      </c>
      <c r="GP223" s="193">
        <f t="shared" si="974"/>
        <v>4.0152782052114615</v>
      </c>
      <c r="GQ223" s="72">
        <f t="shared" si="975"/>
        <v>57976.682498792667</v>
      </c>
      <c r="GU223" s="3">
        <f t="shared" si="976"/>
        <v>9.3579016592780579</v>
      </c>
      <c r="GV223" s="6">
        <f t="shared" si="977"/>
        <v>6.8229843608222209</v>
      </c>
      <c r="GW223" s="6">
        <f t="shared" si="978"/>
        <v>7.2487984956354037</v>
      </c>
      <c r="GX223" s="6">
        <f t="shared" si="979"/>
        <v>6.6310033915962059</v>
      </c>
      <c r="GY223" s="193">
        <f t="shared" si="980"/>
        <v>5.7056628147447261</v>
      </c>
      <c r="GZ223" s="193">
        <f t="shared" si="981"/>
        <v>4.2743727994232783</v>
      </c>
      <c r="HA223" s="193">
        <f t="shared" si="1029"/>
        <v>3.9632346615940333</v>
      </c>
      <c r="HB223" s="193">
        <f t="shared" si="982"/>
        <v>4.0295293273207031</v>
      </c>
      <c r="HC223" s="205">
        <f t="shared" si="983"/>
        <v>58210.527717367302</v>
      </c>
      <c r="HG223" s="3">
        <f t="shared" si="785"/>
        <v>8.2781437755152041</v>
      </c>
      <c r="HH223" s="6">
        <f t="shared" si="786"/>
        <v>0</v>
      </c>
      <c r="HI223" s="6">
        <f t="shared" si="787"/>
        <v>0</v>
      </c>
      <c r="HJ223" s="6">
        <f t="shared" si="788"/>
        <v>0</v>
      </c>
      <c r="HK223" s="193">
        <f t="shared" si="984"/>
        <v>5.7020639148685524</v>
      </c>
      <c r="HL223" s="193">
        <f t="shared" si="984"/>
        <v>4.1745731882913786</v>
      </c>
      <c r="HM223" s="193">
        <f t="shared" si="984"/>
        <v>3.8150380693314694</v>
      </c>
      <c r="HN223" s="193">
        <f t="shared" si="984"/>
        <v>3.9040600573940507</v>
      </c>
      <c r="HO223" s="212">
        <f t="shared" si="985"/>
        <v>56328.400327671014</v>
      </c>
      <c r="HS223" s="3">
        <f t="shared" si="789"/>
        <v>7.9182244809275879</v>
      </c>
      <c r="HT223" s="6">
        <f t="shared" si="790"/>
        <v>0</v>
      </c>
      <c r="HU223" s="6">
        <f t="shared" si="791"/>
        <v>0</v>
      </c>
      <c r="HV223" s="6">
        <f t="shared" si="792"/>
        <v>0</v>
      </c>
      <c r="HW223" s="193">
        <f t="shared" si="986"/>
        <v>5.7008613975702884</v>
      </c>
      <c r="HX223" s="193">
        <f t="shared" si="986"/>
        <v>4.1745731882913786</v>
      </c>
      <c r="HY223" s="193">
        <f t="shared" si="986"/>
        <v>3.8150380693314694</v>
      </c>
      <c r="HZ223" s="193">
        <f t="shared" si="986"/>
        <v>3.9040600573940507</v>
      </c>
      <c r="IA223" s="212">
        <f t="shared" si="987"/>
        <v>56327.705665571921</v>
      </c>
      <c r="IE223" s="3">
        <f t="shared" si="794"/>
        <v>9.3579016592780579</v>
      </c>
      <c r="IF223" s="6">
        <f t="shared" si="795"/>
        <v>0</v>
      </c>
      <c r="IG223" s="6">
        <f t="shared" si="796"/>
        <v>0</v>
      </c>
      <c r="IH223" s="6">
        <f t="shared" si="797"/>
        <v>0</v>
      </c>
      <c r="II223" s="193">
        <f t="shared" si="988"/>
        <v>5.7056628147447261</v>
      </c>
      <c r="IJ223" s="193">
        <f t="shared" si="988"/>
        <v>4.1745731882913786</v>
      </c>
      <c r="IK223" s="193">
        <f t="shared" si="988"/>
        <v>3.8150380693314694</v>
      </c>
      <c r="IL223" s="193">
        <f t="shared" si="988"/>
        <v>3.9040600573940507</v>
      </c>
      <c r="IM223" s="205">
        <f t="shared" si="989"/>
        <v>56330.479367115142</v>
      </c>
      <c r="IQ223" s="3">
        <f t="shared" si="799"/>
        <v>0</v>
      </c>
      <c r="IR223" s="6">
        <f t="shared" si="800"/>
        <v>6.4249769397742575</v>
      </c>
      <c r="IS223" s="6">
        <f t="shared" si="801"/>
        <v>0</v>
      </c>
      <c r="IT223" s="6">
        <f t="shared" si="802"/>
        <v>0</v>
      </c>
      <c r="IU223" s="193">
        <f t="shared" si="990"/>
        <v>5.6740334309306508</v>
      </c>
      <c r="IV223" s="193">
        <f t="shared" si="990"/>
        <v>4.268816820926685</v>
      </c>
      <c r="IW223" s="193">
        <f t="shared" si="990"/>
        <v>3.8150380693314694</v>
      </c>
      <c r="IX223" s="193">
        <f t="shared" si="990"/>
        <v>3.9040600573940507</v>
      </c>
      <c r="IY223" s="212">
        <f t="shared" si="991"/>
        <v>56547.129172478868</v>
      </c>
      <c r="JC223" s="3">
        <f t="shared" si="804"/>
        <v>0</v>
      </c>
      <c r="JD223" s="6">
        <f t="shared" si="805"/>
        <v>6.2544023307537024</v>
      </c>
      <c r="JE223" s="6">
        <f t="shared" si="806"/>
        <v>0</v>
      </c>
      <c r="JF223" s="6">
        <f t="shared" si="807"/>
        <v>0</v>
      </c>
      <c r="JG223" s="193">
        <f t="shared" si="992"/>
        <v>5.6740334309306508</v>
      </c>
      <c r="JH223" s="193">
        <f t="shared" si="992"/>
        <v>4.2664262050075861</v>
      </c>
      <c r="JI223" s="193">
        <f t="shared" si="992"/>
        <v>3.8150380693314694</v>
      </c>
      <c r="JJ223" s="193">
        <f t="shared" si="992"/>
        <v>3.9040600573940507</v>
      </c>
      <c r="JK223" s="212">
        <f t="shared" si="993"/>
        <v>56541.158038327361</v>
      </c>
      <c r="JO223" s="3">
        <f t="shared" si="809"/>
        <v>0</v>
      </c>
      <c r="JP223" s="6">
        <f t="shared" si="810"/>
        <v>6.8229843608222209</v>
      </c>
      <c r="JQ223" s="6">
        <f t="shared" si="811"/>
        <v>0</v>
      </c>
      <c r="JR223" s="6">
        <f t="shared" si="812"/>
        <v>0</v>
      </c>
      <c r="JS223" s="193">
        <f t="shared" si="994"/>
        <v>5.6740334309306508</v>
      </c>
      <c r="JT223" s="193">
        <f t="shared" si="994"/>
        <v>4.2743727994232783</v>
      </c>
      <c r="JU223" s="193">
        <f t="shared" si="994"/>
        <v>3.8150380693314694</v>
      </c>
      <c r="JV223" s="193">
        <f t="shared" si="994"/>
        <v>3.9040600573940507</v>
      </c>
      <c r="JW223" s="205">
        <f t="shared" si="995"/>
        <v>56561.008991484996</v>
      </c>
      <c r="KA223" s="3">
        <f t="shared" si="814"/>
        <v>0</v>
      </c>
      <c r="KB223" s="6">
        <f t="shared" si="815"/>
        <v>0</v>
      </c>
      <c r="KC223" s="6">
        <f t="shared" si="816"/>
        <v>6.914238565067615</v>
      </c>
      <c r="KD223" s="6">
        <f t="shared" si="817"/>
        <v>0</v>
      </c>
      <c r="KE223" s="193">
        <f t="shared" si="996"/>
        <v>5.6740334309306508</v>
      </c>
      <c r="KF223" s="193">
        <f t="shared" si="996"/>
        <v>4.1745731882913786</v>
      </c>
      <c r="KG223" s="193">
        <f t="shared" si="996"/>
        <v>3.9568572111720814</v>
      </c>
      <c r="KH223" s="193">
        <f t="shared" si="996"/>
        <v>3.9040600573940507</v>
      </c>
      <c r="KI223" s="212">
        <f t="shared" si="997"/>
        <v>57007.527272691208</v>
      </c>
      <c r="KM223" s="3">
        <f t="shared" si="819"/>
        <v>0</v>
      </c>
      <c r="KN223" s="6">
        <f t="shared" si="820"/>
        <v>0</v>
      </c>
      <c r="KO223" s="6">
        <f t="shared" si="821"/>
        <v>6.1335987270761105</v>
      </c>
      <c r="KP223" s="6">
        <f t="shared" si="822"/>
        <v>0</v>
      </c>
      <c r="KQ223" s="193">
        <f t="shared" si="998"/>
        <v>5.6740334309306508</v>
      </c>
      <c r="KR223" s="193">
        <f t="shared" si="998"/>
        <v>4.1745731882913786</v>
      </c>
      <c r="KS223" s="193">
        <f t="shared" si="998"/>
        <v>3.941816393854825</v>
      </c>
      <c r="KT223" s="193">
        <f t="shared" si="998"/>
        <v>3.9040600573940507</v>
      </c>
      <c r="KU223" s="212">
        <f t="shared" si="999"/>
        <v>56933.379340631043</v>
      </c>
      <c r="KY223" s="3">
        <f t="shared" si="824"/>
        <v>0</v>
      </c>
      <c r="KZ223" s="6">
        <f t="shared" si="825"/>
        <v>0</v>
      </c>
      <c r="LA223" s="6">
        <f t="shared" si="826"/>
        <v>7.2487984956354037</v>
      </c>
      <c r="LB223" s="6">
        <f t="shared" si="827"/>
        <v>0</v>
      </c>
      <c r="LC223" s="193">
        <f t="shared" si="1000"/>
        <v>5.6740334309306508</v>
      </c>
      <c r="LD223" s="193">
        <f t="shared" si="1000"/>
        <v>4.1745731882913786</v>
      </c>
      <c r="LE223" s="193">
        <f t="shared" si="1000"/>
        <v>3.9632346615940333</v>
      </c>
      <c r="LF223" s="193">
        <f t="shared" si="1000"/>
        <v>3.9040600573940507</v>
      </c>
      <c r="LG223" s="205">
        <f t="shared" si="1001"/>
        <v>57038.995851324849</v>
      </c>
      <c r="LK223" s="3">
        <f t="shared" si="829"/>
        <v>0</v>
      </c>
      <c r="LL223" s="6">
        <f t="shared" si="830"/>
        <v>0</v>
      </c>
      <c r="LM223" s="6">
        <f t="shared" si="831"/>
        <v>0</v>
      </c>
      <c r="LN223" s="6">
        <f t="shared" si="832"/>
        <v>6.2596672016668187</v>
      </c>
      <c r="LO223" s="193">
        <f t="shared" si="1002"/>
        <v>5.6740334309306508</v>
      </c>
      <c r="LP223" s="193">
        <f t="shared" si="1002"/>
        <v>4.1745731882913786</v>
      </c>
      <c r="LQ223" s="193">
        <f t="shared" si="1002"/>
        <v>3.8150380693314694</v>
      </c>
      <c r="LR223" s="193">
        <f t="shared" si="1002"/>
        <v>4.0229040694347109</v>
      </c>
      <c r="LS223" s="212">
        <f t="shared" si="1003"/>
        <v>57150.374793724477</v>
      </c>
      <c r="LW223" s="3">
        <f t="shared" si="834"/>
        <v>0</v>
      </c>
      <c r="LX223" s="6">
        <f t="shared" si="835"/>
        <v>0</v>
      </c>
      <c r="LY223" s="6">
        <f t="shared" si="836"/>
        <v>0</v>
      </c>
      <c r="LZ223" s="6">
        <f t="shared" si="837"/>
        <v>5.8352829846046621</v>
      </c>
      <c r="MA223" s="193">
        <f t="shared" si="1004"/>
        <v>5.6740334309306508</v>
      </c>
      <c r="MB223" s="193">
        <f t="shared" si="1004"/>
        <v>4.1745731882913786</v>
      </c>
      <c r="MC223" s="193">
        <f t="shared" si="1004"/>
        <v>3.8150380693314694</v>
      </c>
      <c r="MD223" s="193">
        <f t="shared" si="1004"/>
        <v>4.0152782052114615</v>
      </c>
      <c r="ME223" s="212">
        <f t="shared" si="1005"/>
        <v>57096.219665642966</v>
      </c>
      <c r="MI223" s="3">
        <f t="shared" si="839"/>
        <v>0</v>
      </c>
      <c r="MJ223" s="6">
        <f t="shared" si="840"/>
        <v>0</v>
      </c>
      <c r="MK223" s="6">
        <f t="shared" si="841"/>
        <v>0</v>
      </c>
      <c r="ML223" s="6">
        <f t="shared" si="842"/>
        <v>6.6310033915962059</v>
      </c>
      <c r="MM223" s="193">
        <f t="shared" si="1006"/>
        <v>5.6740334309306508</v>
      </c>
      <c r="MN223" s="193">
        <f t="shared" si="1006"/>
        <v>4.1745731882913786</v>
      </c>
      <c r="MO223" s="193">
        <f t="shared" si="1006"/>
        <v>3.8150380693314694</v>
      </c>
      <c r="MP223" s="193">
        <f t="shared" si="1006"/>
        <v>4.0295293273207031</v>
      </c>
      <c r="MQ223" s="205">
        <f t="shared" si="1007"/>
        <v>57197.465805208914</v>
      </c>
      <c r="MT223" s="3">
        <f t="shared" si="844"/>
        <v>6.838466597164734</v>
      </c>
      <c r="MU223" s="6">
        <f t="shared" si="845"/>
        <v>5.685820300685184</v>
      </c>
      <c r="MV223" s="6">
        <f t="shared" si="846"/>
        <v>6.4123986692159329</v>
      </c>
      <c r="MW223" s="6">
        <f t="shared" si="847"/>
        <v>6.3657632559323583</v>
      </c>
      <c r="MX223" s="193">
        <f t="shared" si="1008"/>
        <v>5.6972451449672343</v>
      </c>
      <c r="MY223" s="193">
        <f t="shared" si="1008"/>
        <v>4.2584159560546402</v>
      </c>
      <c r="MZ223" s="193">
        <f t="shared" si="1008"/>
        <v>3.9472141211831531</v>
      </c>
      <c r="NA223" s="193">
        <f t="shared" si="1008"/>
        <v>4.0248014834786749</v>
      </c>
      <c r="NB223" s="212">
        <f t="shared" si="1009"/>
        <v>58049.783572253044</v>
      </c>
      <c r="NF223" s="3">
        <f t="shared" si="849"/>
        <v>6.8384665971647332</v>
      </c>
      <c r="NG223" s="6">
        <f t="shared" si="850"/>
        <v>0</v>
      </c>
      <c r="NH223" s="6">
        <f t="shared" si="851"/>
        <v>0</v>
      </c>
      <c r="NI223" s="6">
        <f t="shared" si="852"/>
        <v>0</v>
      </c>
      <c r="NJ223" s="193">
        <f t="shared" si="1010"/>
        <v>5.6972451449672343</v>
      </c>
      <c r="NK223" s="193">
        <f t="shared" si="1010"/>
        <v>4.1745731882913786</v>
      </c>
      <c r="NL223" s="193">
        <f t="shared" si="1010"/>
        <v>3.8150380693314694</v>
      </c>
      <c r="NM223" s="193">
        <f t="shared" si="1010"/>
        <v>3.9040600573940507</v>
      </c>
      <c r="NN223" s="212">
        <f t="shared" si="1011"/>
        <v>56325.61670472558</v>
      </c>
      <c r="NR223" s="3">
        <f t="shared" si="854"/>
        <v>0</v>
      </c>
      <c r="NS223" s="6">
        <f t="shared" si="855"/>
        <v>5.685820300685184</v>
      </c>
      <c r="NT223" s="6">
        <f t="shared" si="856"/>
        <v>0</v>
      </c>
      <c r="NU223" s="6">
        <f t="shared" si="857"/>
        <v>0</v>
      </c>
      <c r="NV223" s="193">
        <f t="shared" si="1012"/>
        <v>5.6740334309306508</v>
      </c>
      <c r="NW223" s="193">
        <f t="shared" si="1012"/>
        <v>4.2584159560546402</v>
      </c>
      <c r="NX223" s="193">
        <f t="shared" si="1012"/>
        <v>3.8150380693314694</v>
      </c>
      <c r="NY223" s="193">
        <f t="shared" si="1012"/>
        <v>3.9040600573940507</v>
      </c>
      <c r="NZ223" s="212">
        <f t="shared" si="1013"/>
        <v>56521.155124174285</v>
      </c>
      <c r="OD223" s="3">
        <f t="shared" si="859"/>
        <v>0</v>
      </c>
      <c r="OE223" s="6">
        <f t="shared" si="860"/>
        <v>0</v>
      </c>
      <c r="OF223" s="6">
        <f t="shared" si="861"/>
        <v>6.4123986692159329</v>
      </c>
      <c r="OG223" s="6">
        <f t="shared" si="862"/>
        <v>0</v>
      </c>
      <c r="OH223" s="193">
        <f t="shared" si="1014"/>
        <v>5.6740334309306508</v>
      </c>
      <c r="OI223" s="193">
        <f t="shared" si="1014"/>
        <v>4.1745731882913786</v>
      </c>
      <c r="OJ223" s="193">
        <f t="shared" si="1014"/>
        <v>3.9472141211831531</v>
      </c>
      <c r="OK223" s="193">
        <f t="shared" si="1014"/>
        <v>3.9040600573940507</v>
      </c>
      <c r="OL223" s="212">
        <f t="shared" si="1015"/>
        <v>56959.977851686985</v>
      </c>
      <c r="OP223" s="3">
        <f t="shared" si="864"/>
        <v>0</v>
      </c>
      <c r="OQ223" s="6">
        <f t="shared" si="865"/>
        <v>0</v>
      </c>
      <c r="OR223" s="6">
        <f t="shared" si="866"/>
        <v>0</v>
      </c>
      <c r="OS223" s="6">
        <f t="shared" si="867"/>
        <v>6.3657632559323583</v>
      </c>
      <c r="OT223" s="193">
        <f t="shared" si="1016"/>
        <v>5.6740334309306508</v>
      </c>
      <c r="OU223" s="193">
        <f t="shared" si="1016"/>
        <v>4.1745731882913786</v>
      </c>
      <c r="OV223" s="193">
        <f t="shared" si="1016"/>
        <v>3.8150380693314694</v>
      </c>
      <c r="OW223" s="193">
        <f t="shared" si="1016"/>
        <v>4.0248014834786749</v>
      </c>
      <c r="OX223" s="232">
        <f t="shared" si="1017"/>
        <v>57163.857271097382</v>
      </c>
    </row>
    <row r="224" spans="1:414" x14ac:dyDescent="0.2">
      <c r="B224" s="81">
        <v>45367</v>
      </c>
      <c r="C224">
        <v>116</v>
      </c>
      <c r="D224">
        <v>11.457083806231331</v>
      </c>
      <c r="E224">
        <v>0</v>
      </c>
      <c r="F224">
        <v>0</v>
      </c>
      <c r="G224">
        <v>1</v>
      </c>
      <c r="H224">
        <v>0</v>
      </c>
      <c r="I224">
        <v>0</v>
      </c>
      <c r="J224">
        <v>0</v>
      </c>
      <c r="K224">
        <v>0</v>
      </c>
      <c r="L224">
        <v>0</v>
      </c>
      <c r="M224">
        <v>0</v>
      </c>
      <c r="N224">
        <v>0</v>
      </c>
      <c r="O224">
        <v>0</v>
      </c>
      <c r="P224">
        <v>0</v>
      </c>
      <c r="Q224">
        <v>0</v>
      </c>
      <c r="R224">
        <v>1</v>
      </c>
      <c r="S224">
        <v>0</v>
      </c>
      <c r="T224">
        <v>13456</v>
      </c>
      <c r="U224">
        <v>7.0352258032525743</v>
      </c>
      <c r="V224">
        <v>5.5918616699224488</v>
      </c>
      <c r="W224">
        <v>5.584019229751374</v>
      </c>
      <c r="X224">
        <v>5.2264535236598828</v>
      </c>
      <c r="Y224" s="3">
        <v>844.74465370019925</v>
      </c>
      <c r="Z224" s="3">
        <v>203.22243349395802</v>
      </c>
      <c r="AA224" s="3">
        <v>220.76064947402787</v>
      </c>
      <c r="AB224" s="3">
        <v>136.52808695472427</v>
      </c>
      <c r="AC224">
        <v>0</v>
      </c>
      <c r="AD224">
        <v>1</v>
      </c>
      <c r="AE224" s="6"/>
      <c r="AF224" s="1" t="s">
        <v>2</v>
      </c>
      <c r="AG224">
        <v>116</v>
      </c>
      <c r="AH224" s="189">
        <v>45367</v>
      </c>
      <c r="AI224">
        <f t="shared" si="869"/>
        <v>3</v>
      </c>
      <c r="AJ224">
        <v>116</v>
      </c>
      <c r="AK224">
        <v>0</v>
      </c>
      <c r="AL224">
        <v>1</v>
      </c>
      <c r="AM224">
        <v>0</v>
      </c>
      <c r="AN224">
        <v>0</v>
      </c>
      <c r="AO224">
        <v>0</v>
      </c>
      <c r="AP224">
        <v>1</v>
      </c>
      <c r="AQ224">
        <v>0</v>
      </c>
      <c r="AS224" s="37"/>
      <c r="AT224" s="37"/>
      <c r="AU224" s="6">
        <f t="shared" si="870"/>
        <v>0</v>
      </c>
      <c r="AV224" s="6">
        <f t="shared" si="871"/>
        <v>0</v>
      </c>
      <c r="AW224" s="6">
        <f t="shared" si="872"/>
        <v>0</v>
      </c>
      <c r="AX224" s="6">
        <f t="shared" si="873"/>
        <v>0</v>
      </c>
      <c r="AY224" s="193">
        <f t="shared" si="874"/>
        <v>5.6740334309306508</v>
      </c>
      <c r="AZ224" s="193">
        <f t="shared" si="875"/>
        <v>4.1745731882913786</v>
      </c>
      <c r="BA224" s="193">
        <f t="shared" si="876"/>
        <v>3.8150380693314694</v>
      </c>
      <c r="BB224" s="193">
        <f t="shared" si="877"/>
        <v>3.9040600573940507</v>
      </c>
      <c r="BC224" s="72">
        <f t="shared" si="878"/>
        <v>56312.210093717425</v>
      </c>
      <c r="BG224" s="3">
        <f t="shared" si="879"/>
        <v>6.8945212871875228</v>
      </c>
      <c r="BH224" s="6">
        <f t="shared" si="880"/>
        <v>0</v>
      </c>
      <c r="BI224" s="6">
        <f t="shared" si="881"/>
        <v>0</v>
      </c>
      <c r="BJ224" s="6">
        <f t="shared" si="882"/>
        <v>0</v>
      </c>
      <c r="BK224" s="193">
        <f t="shared" si="883"/>
        <v>5.6974332017448575</v>
      </c>
      <c r="BL224" s="193">
        <f t="shared" si="884"/>
        <v>4.1745731882913786</v>
      </c>
      <c r="BM224" s="193">
        <f t="shared" si="885"/>
        <v>3.8150380693314694</v>
      </c>
      <c r="BN224" s="193">
        <f t="shared" si="886"/>
        <v>3.9040600573940507</v>
      </c>
      <c r="BO224" s="72">
        <f t="shared" si="887"/>
        <v>56325.725335505187</v>
      </c>
      <c r="BS224" s="3">
        <f t="shared" si="888"/>
        <v>6.8945430097528906</v>
      </c>
      <c r="BT224" s="6">
        <f t="shared" si="889"/>
        <v>0</v>
      </c>
      <c r="BU224" s="6">
        <f t="shared" si="890"/>
        <v>0</v>
      </c>
      <c r="BV224" s="6">
        <f t="shared" si="891"/>
        <v>0</v>
      </c>
      <c r="BW224" s="193">
        <f t="shared" si="892"/>
        <v>5.6974332746146104</v>
      </c>
      <c r="BX224" s="193">
        <f t="shared" si="893"/>
        <v>4.1745731882913786</v>
      </c>
      <c r="BY224" s="193">
        <f t="shared" si="1018"/>
        <v>3.8150380693314694</v>
      </c>
      <c r="BZ224" s="193">
        <f t="shared" si="894"/>
        <v>3.9040600573940507</v>
      </c>
      <c r="CA224" s="72">
        <f t="shared" si="895"/>
        <v>56325.725335505187</v>
      </c>
      <c r="CE224" s="3">
        <f t="shared" si="896"/>
        <v>0</v>
      </c>
      <c r="CF224" s="6">
        <f t="shared" si="897"/>
        <v>5.5918616699224488</v>
      </c>
      <c r="CG224" s="6">
        <f t="shared" si="898"/>
        <v>0</v>
      </c>
      <c r="CH224" s="6">
        <f t="shared" si="899"/>
        <v>0</v>
      </c>
      <c r="CI224" s="193">
        <f t="shared" si="900"/>
        <v>5.6740334309306508</v>
      </c>
      <c r="CJ224" s="193">
        <f t="shared" si="901"/>
        <v>4.2570860563794257</v>
      </c>
      <c r="CK224" s="193">
        <f t="shared" si="1019"/>
        <v>3.8150380693314694</v>
      </c>
      <c r="CL224" s="193">
        <f t="shared" si="902"/>
        <v>3.9040600573940507</v>
      </c>
      <c r="CM224" s="72">
        <f t="shared" si="903"/>
        <v>56517.834830153493</v>
      </c>
      <c r="CQ224" s="3">
        <f t="shared" si="904"/>
        <v>0</v>
      </c>
      <c r="CR224" s="6">
        <f t="shared" si="905"/>
        <v>5.5919224860483148</v>
      </c>
      <c r="CS224" s="6">
        <f t="shared" si="906"/>
        <v>0</v>
      </c>
      <c r="CT224" s="6">
        <f t="shared" si="907"/>
        <v>0</v>
      </c>
      <c r="CU224" s="193">
        <f t="shared" si="908"/>
        <v>5.6740334309306508</v>
      </c>
      <c r="CV224" s="193">
        <f t="shared" si="909"/>
        <v>4.2570869177491053</v>
      </c>
      <c r="CW224" s="193">
        <f t="shared" si="1020"/>
        <v>3.8150380693314694</v>
      </c>
      <c r="CX224" s="193">
        <f t="shared" si="910"/>
        <v>3.9040600573940507</v>
      </c>
      <c r="CY224" s="72">
        <f t="shared" si="911"/>
        <v>56517.836980628963</v>
      </c>
      <c r="DC224" s="3">
        <f t="shared" si="912"/>
        <v>0</v>
      </c>
      <c r="DD224" s="6">
        <f t="shared" si="913"/>
        <v>0</v>
      </c>
      <c r="DE224" s="6">
        <f t="shared" si="914"/>
        <v>5.863220191238943</v>
      </c>
      <c r="DF224" s="6">
        <f t="shared" si="915"/>
        <v>0</v>
      </c>
      <c r="DG224" s="193">
        <f t="shared" si="916"/>
        <v>5.6740334309306508</v>
      </c>
      <c r="DH224" s="193">
        <f t="shared" si="917"/>
        <v>4.1745731882913786</v>
      </c>
      <c r="DI224" s="193">
        <f t="shared" si="1021"/>
        <v>3.9365537331080196</v>
      </c>
      <c r="DJ224" s="193">
        <f t="shared" si="918"/>
        <v>3.9040600573940507</v>
      </c>
      <c r="DK224" s="72">
        <f t="shared" si="919"/>
        <v>56907.458358823518</v>
      </c>
      <c r="DO224" s="3">
        <f t="shared" si="920"/>
        <v>0</v>
      </c>
      <c r="DP224" s="6">
        <f t="shared" si="921"/>
        <v>0</v>
      </c>
      <c r="DQ224" s="6">
        <f t="shared" si="922"/>
        <v>5.5841270728403867</v>
      </c>
      <c r="DR224" s="6">
        <f t="shared" si="923"/>
        <v>0</v>
      </c>
      <c r="DS224" s="193">
        <f t="shared" si="924"/>
        <v>5.6740334309306508</v>
      </c>
      <c r="DT224" s="193">
        <f t="shared" si="925"/>
        <v>4.1745731882913786</v>
      </c>
      <c r="DU224" s="193">
        <f t="shared" si="1022"/>
        <v>3.9310922452624424</v>
      </c>
      <c r="DV224" s="193">
        <f t="shared" si="926"/>
        <v>3.9040600573940507</v>
      </c>
      <c r="DW224" s="72">
        <f t="shared" si="927"/>
        <v>56880.570542343965</v>
      </c>
      <c r="EA224" s="3">
        <f t="shared" si="928"/>
        <v>0</v>
      </c>
      <c r="EB224" s="6">
        <f t="shared" si="929"/>
        <v>0</v>
      </c>
      <c r="EC224" s="6">
        <f t="shared" si="930"/>
        <v>0</v>
      </c>
      <c r="ED224" s="6">
        <f t="shared" si="931"/>
        <v>15.679360570979648</v>
      </c>
      <c r="EE224" s="193">
        <f t="shared" si="932"/>
        <v>5.6740334309306508</v>
      </c>
      <c r="EF224" s="193">
        <f t="shared" si="933"/>
        <v>4.1745731882913786</v>
      </c>
      <c r="EG224" s="193">
        <f t="shared" si="1023"/>
        <v>3.8150380693314694</v>
      </c>
      <c r="EH224" s="193">
        <f t="shared" si="934"/>
        <v>4.1787285127961242</v>
      </c>
      <c r="EI224" s="72">
        <f t="shared" si="935"/>
        <v>58268.280833450568</v>
      </c>
      <c r="EM224" s="3">
        <f t="shared" si="936"/>
        <v>0</v>
      </c>
      <c r="EN224" s="6">
        <f t="shared" si="937"/>
        <v>0</v>
      </c>
      <c r="EO224" s="6">
        <f t="shared" si="938"/>
        <v>0</v>
      </c>
      <c r="EP224" s="6">
        <f t="shared" si="939"/>
        <v>5.2265825176486294</v>
      </c>
      <c r="EQ224" s="193">
        <f t="shared" si="940"/>
        <v>5.6740334309306508</v>
      </c>
      <c r="ER224" s="193">
        <f t="shared" si="941"/>
        <v>4.1745731882913786</v>
      </c>
      <c r="ES224" s="193">
        <f t="shared" si="1024"/>
        <v>3.8150380693314694</v>
      </c>
      <c r="ET224" s="193">
        <f t="shared" si="942"/>
        <v>4.0042377836012877</v>
      </c>
      <c r="EU224" s="72">
        <f t="shared" si="943"/>
        <v>57017.906949109252</v>
      </c>
      <c r="EY224" s="3">
        <f t="shared" si="944"/>
        <v>6.8945212871875228</v>
      </c>
      <c r="EZ224" s="6">
        <f t="shared" si="945"/>
        <v>5.5918616699224488</v>
      </c>
      <c r="FA224" s="6">
        <f t="shared" si="946"/>
        <v>5.863220191238943</v>
      </c>
      <c r="FB224" s="6">
        <f t="shared" si="947"/>
        <v>15.679360570979648</v>
      </c>
      <c r="FC224" s="193">
        <f t="shared" si="948"/>
        <v>5.6974332017448575</v>
      </c>
      <c r="FD224" s="193">
        <f t="shared" si="949"/>
        <v>4.2570860563794257</v>
      </c>
      <c r="FE224" s="193">
        <f t="shared" si="1025"/>
        <v>3.9365537331080196</v>
      </c>
      <c r="FF224" s="193">
        <f t="shared" si="950"/>
        <v>4.1787285127961242</v>
      </c>
      <c r="FG224" s="72">
        <f t="shared" si="951"/>
        <v>59113.406296672452</v>
      </c>
      <c r="FK224" s="3">
        <f t="shared" si="952"/>
        <v>7.035247525817943</v>
      </c>
      <c r="FL224" s="6">
        <f t="shared" si="953"/>
        <v>5.5919224860483148</v>
      </c>
      <c r="FM224" s="6">
        <f t="shared" si="954"/>
        <v>5.5841270728403867</v>
      </c>
      <c r="FN224" s="6">
        <f t="shared" si="955"/>
        <v>5.2265825176486294</v>
      </c>
      <c r="FO224" s="193">
        <f t="shared" si="956"/>
        <v>5.6979051656540527</v>
      </c>
      <c r="FP224" s="193">
        <f t="shared" si="957"/>
        <v>4.2570869177491053</v>
      </c>
      <c r="FQ224" s="193">
        <f t="shared" si="1026"/>
        <v>3.9310922452624424</v>
      </c>
      <c r="FR224" s="193">
        <f t="shared" si="958"/>
        <v>4.0042377836012877</v>
      </c>
      <c r="FS224" s="205">
        <f t="shared" si="959"/>
        <v>57817.848250479983</v>
      </c>
      <c r="FW224" s="3">
        <f t="shared" si="960"/>
        <v>8.0905096737404598</v>
      </c>
      <c r="FX224" s="6">
        <f t="shared" si="961"/>
        <v>6.3188036870123669</v>
      </c>
      <c r="FY224" s="6">
        <f t="shared" si="962"/>
        <v>6.9241838448917035</v>
      </c>
      <c r="FZ224" s="6">
        <f t="shared" si="963"/>
        <v>6.1672151579186618</v>
      </c>
      <c r="GA224" s="193">
        <f t="shared" si="964"/>
        <v>5.7014371957229981</v>
      </c>
      <c r="GB224" s="193">
        <f t="shared" si="965"/>
        <v>4.2673294665078449</v>
      </c>
      <c r="GC224" s="193">
        <f t="shared" si="1027"/>
        <v>3.9570473778675384</v>
      </c>
      <c r="GD224" s="193">
        <f t="shared" si="966"/>
        <v>4.0212477232987291</v>
      </c>
      <c r="GE224" s="72">
        <f t="shared" si="967"/>
        <v>58098.904274598215</v>
      </c>
      <c r="GI224" s="3">
        <f t="shared" si="968"/>
        <v>7.7387483835778328</v>
      </c>
      <c r="GJ224" s="6">
        <f t="shared" si="969"/>
        <v>6.1510478369146941</v>
      </c>
      <c r="GK224" s="6">
        <f t="shared" si="970"/>
        <v>6.142421152726512</v>
      </c>
      <c r="GL224" s="6">
        <f t="shared" si="971"/>
        <v>5.7490988760258714</v>
      </c>
      <c r="GM224" s="193">
        <f t="shared" si="972"/>
        <v>5.7002612137382718</v>
      </c>
      <c r="GN224" s="193">
        <f t="shared" si="973"/>
        <v>4.2649748985915519</v>
      </c>
      <c r="GO224" s="193">
        <f t="shared" si="1028"/>
        <v>3.9419876482438183</v>
      </c>
      <c r="GP224" s="193">
        <f t="shared" si="974"/>
        <v>4.0137224121921751</v>
      </c>
      <c r="GQ224" s="72">
        <f t="shared" si="975"/>
        <v>57962.256238353184</v>
      </c>
      <c r="GU224" s="3">
        <f t="shared" si="976"/>
        <v>9.1457935442283471</v>
      </c>
      <c r="GV224" s="6">
        <f t="shared" si="977"/>
        <v>6.7102340039069386</v>
      </c>
      <c r="GW224" s="6">
        <f t="shared" si="978"/>
        <v>7.2592249986767863</v>
      </c>
      <c r="GX224" s="6">
        <f t="shared" si="979"/>
        <v>6.533066904574854</v>
      </c>
      <c r="GY224" s="193">
        <f t="shared" si="980"/>
        <v>5.7049568667740962</v>
      </c>
      <c r="GZ224" s="193">
        <f t="shared" si="981"/>
        <v>4.2728019937671364</v>
      </c>
      <c r="HA224" s="193">
        <f t="shared" si="1029"/>
        <v>3.9634327617021796</v>
      </c>
      <c r="HB224" s="193">
        <f t="shared" si="982"/>
        <v>4.0277862340622681</v>
      </c>
      <c r="HC224" s="205">
        <f t="shared" si="983"/>
        <v>58194.453067963659</v>
      </c>
      <c r="HG224" s="3">
        <f t="shared" si="785"/>
        <v>8.0905096737404598</v>
      </c>
      <c r="HH224" s="6">
        <f t="shared" si="786"/>
        <v>0</v>
      </c>
      <c r="HI224" s="6">
        <f t="shared" si="787"/>
        <v>0</v>
      </c>
      <c r="HJ224" s="6">
        <f t="shared" si="788"/>
        <v>0</v>
      </c>
      <c r="HK224" s="193">
        <f t="shared" si="984"/>
        <v>5.7014371957229981</v>
      </c>
      <c r="HL224" s="193">
        <f t="shared" si="984"/>
        <v>4.1745731882913786</v>
      </c>
      <c r="HM224" s="193">
        <f t="shared" si="984"/>
        <v>3.8150380693314694</v>
      </c>
      <c r="HN224" s="193">
        <f t="shared" si="984"/>
        <v>3.9040600573940507</v>
      </c>
      <c r="HO224" s="212">
        <f t="shared" si="985"/>
        <v>56328.038287704374</v>
      </c>
      <c r="HS224" s="3">
        <f t="shared" si="789"/>
        <v>7.7387483835778328</v>
      </c>
      <c r="HT224" s="6">
        <f t="shared" si="790"/>
        <v>0</v>
      </c>
      <c r="HU224" s="6">
        <f t="shared" si="791"/>
        <v>0</v>
      </c>
      <c r="HV224" s="6">
        <f t="shared" si="792"/>
        <v>0</v>
      </c>
      <c r="HW224" s="193">
        <f t="shared" si="986"/>
        <v>5.7002612137382718</v>
      </c>
      <c r="HX224" s="193">
        <f t="shared" si="986"/>
        <v>4.1745731882913786</v>
      </c>
      <c r="HY224" s="193">
        <f t="shared" si="986"/>
        <v>3.8150380693314694</v>
      </c>
      <c r="HZ224" s="193">
        <f t="shared" si="986"/>
        <v>3.9040600573940507</v>
      </c>
      <c r="IA224" s="212">
        <f t="shared" si="987"/>
        <v>56327.358958620323</v>
      </c>
      <c r="IE224" s="3">
        <f t="shared" si="794"/>
        <v>9.1457935442283471</v>
      </c>
      <c r="IF224" s="6">
        <f t="shared" si="795"/>
        <v>0</v>
      </c>
      <c r="IG224" s="6">
        <f t="shared" si="796"/>
        <v>0</v>
      </c>
      <c r="IH224" s="6">
        <f t="shared" si="797"/>
        <v>0</v>
      </c>
      <c r="II224" s="193">
        <f t="shared" si="988"/>
        <v>5.7049568667740962</v>
      </c>
      <c r="IJ224" s="193">
        <f t="shared" si="988"/>
        <v>4.1745731882913786</v>
      </c>
      <c r="IK224" s="193">
        <f t="shared" si="988"/>
        <v>3.8150380693314694</v>
      </c>
      <c r="IL224" s="193">
        <f t="shared" si="988"/>
        <v>3.9040600573940507</v>
      </c>
      <c r="IM224" s="205">
        <f t="shared" si="989"/>
        <v>56330.071543752623</v>
      </c>
      <c r="IQ224" s="3">
        <f t="shared" si="799"/>
        <v>0</v>
      </c>
      <c r="IR224" s="6">
        <f t="shared" si="800"/>
        <v>6.3188036870123669</v>
      </c>
      <c r="IS224" s="6">
        <f t="shared" si="801"/>
        <v>0</v>
      </c>
      <c r="IT224" s="6">
        <f t="shared" si="802"/>
        <v>0</v>
      </c>
      <c r="IU224" s="193">
        <f t="shared" si="990"/>
        <v>5.6740334309306508</v>
      </c>
      <c r="IV224" s="193">
        <f t="shared" si="990"/>
        <v>4.2673294665078449</v>
      </c>
      <c r="IW224" s="193">
        <f t="shared" si="990"/>
        <v>3.8150380693314694</v>
      </c>
      <c r="IX224" s="193">
        <f t="shared" si="990"/>
        <v>3.9040600573940507</v>
      </c>
      <c r="IY224" s="212">
        <f t="shared" si="991"/>
        <v>56543.414075514265</v>
      </c>
      <c r="JC224" s="3">
        <f t="shared" si="804"/>
        <v>0</v>
      </c>
      <c r="JD224" s="6">
        <f t="shared" si="805"/>
        <v>6.1510478369146941</v>
      </c>
      <c r="JE224" s="6">
        <f t="shared" si="806"/>
        <v>0</v>
      </c>
      <c r="JF224" s="6">
        <f t="shared" si="807"/>
        <v>0</v>
      </c>
      <c r="JG224" s="193">
        <f t="shared" si="992"/>
        <v>5.6740334309306508</v>
      </c>
      <c r="JH224" s="193">
        <f t="shared" si="992"/>
        <v>4.2649748985915519</v>
      </c>
      <c r="JI224" s="193">
        <f t="shared" si="992"/>
        <v>3.8150380693314694</v>
      </c>
      <c r="JJ224" s="193">
        <f t="shared" si="992"/>
        <v>3.9040600573940507</v>
      </c>
      <c r="JK224" s="212">
        <f t="shared" si="993"/>
        <v>56537.533361559123</v>
      </c>
      <c r="JO224" s="3">
        <f t="shared" si="809"/>
        <v>0</v>
      </c>
      <c r="JP224" s="6">
        <f t="shared" si="810"/>
        <v>6.7102340039069386</v>
      </c>
      <c r="JQ224" s="6">
        <f t="shared" si="811"/>
        <v>0</v>
      </c>
      <c r="JR224" s="6">
        <f t="shared" si="812"/>
        <v>0</v>
      </c>
      <c r="JS224" s="193">
        <f t="shared" si="994"/>
        <v>5.6740334309306508</v>
      </c>
      <c r="JT224" s="193">
        <f t="shared" si="994"/>
        <v>4.2728019937671364</v>
      </c>
      <c r="JU224" s="193">
        <f t="shared" si="994"/>
        <v>3.8150380693314694</v>
      </c>
      <c r="JV224" s="193">
        <f t="shared" si="994"/>
        <v>3.9040600573940507</v>
      </c>
      <c r="JW224" s="205">
        <f t="shared" si="995"/>
        <v>56557.084495145966</v>
      </c>
      <c r="KA224" s="3">
        <f t="shared" si="814"/>
        <v>0</v>
      </c>
      <c r="KB224" s="6">
        <f t="shared" si="815"/>
        <v>0</v>
      </c>
      <c r="KC224" s="6">
        <f t="shared" si="816"/>
        <v>6.9241838448917035</v>
      </c>
      <c r="KD224" s="6">
        <f t="shared" si="817"/>
        <v>0</v>
      </c>
      <c r="KE224" s="193">
        <f t="shared" si="996"/>
        <v>5.6740334309306508</v>
      </c>
      <c r="KF224" s="193">
        <f t="shared" si="996"/>
        <v>4.1745731882913786</v>
      </c>
      <c r="KG224" s="193">
        <f t="shared" si="996"/>
        <v>3.9570473778675384</v>
      </c>
      <c r="KH224" s="193">
        <f t="shared" si="996"/>
        <v>3.9040600573940507</v>
      </c>
      <c r="KI224" s="212">
        <f t="shared" si="997"/>
        <v>57008.465370734019</v>
      </c>
      <c r="KM224" s="3">
        <f t="shared" si="819"/>
        <v>0</v>
      </c>
      <c r="KN224" s="6">
        <f t="shared" si="820"/>
        <v>0</v>
      </c>
      <c r="KO224" s="6">
        <f t="shared" si="821"/>
        <v>6.142421152726512</v>
      </c>
      <c r="KP224" s="6">
        <f t="shared" si="822"/>
        <v>0</v>
      </c>
      <c r="KQ224" s="193">
        <f t="shared" si="998"/>
        <v>5.6740334309306508</v>
      </c>
      <c r="KR224" s="193">
        <f t="shared" si="998"/>
        <v>4.1745731882913786</v>
      </c>
      <c r="KS224" s="193">
        <f t="shared" si="998"/>
        <v>3.9419876482438183</v>
      </c>
      <c r="KT224" s="193">
        <f t="shared" si="998"/>
        <v>3.9040600573940507</v>
      </c>
      <c r="KU224" s="212">
        <f t="shared" si="999"/>
        <v>56934.223044196187</v>
      </c>
      <c r="KY224" s="3">
        <f t="shared" si="824"/>
        <v>0</v>
      </c>
      <c r="KZ224" s="6">
        <f t="shared" si="825"/>
        <v>0</v>
      </c>
      <c r="LA224" s="6">
        <f t="shared" si="826"/>
        <v>7.2592249986767863</v>
      </c>
      <c r="LB224" s="6">
        <f t="shared" si="827"/>
        <v>0</v>
      </c>
      <c r="LC224" s="193">
        <f t="shared" si="1000"/>
        <v>5.6740334309306508</v>
      </c>
      <c r="LD224" s="193">
        <f t="shared" si="1000"/>
        <v>4.1745731882913786</v>
      </c>
      <c r="LE224" s="193">
        <f t="shared" si="1000"/>
        <v>3.9634327617021796</v>
      </c>
      <c r="LF224" s="193">
        <f t="shared" si="1000"/>
        <v>3.9040600573940507</v>
      </c>
      <c r="LG224" s="205">
        <f t="shared" si="1001"/>
        <v>57039.973624907652</v>
      </c>
      <c r="LK224" s="3">
        <f t="shared" si="829"/>
        <v>0</v>
      </c>
      <c r="LL224" s="6">
        <f t="shared" si="830"/>
        <v>0</v>
      </c>
      <c r="LM224" s="6">
        <f t="shared" si="831"/>
        <v>0</v>
      </c>
      <c r="LN224" s="6">
        <f t="shared" si="832"/>
        <v>6.1672151579186618</v>
      </c>
      <c r="LO224" s="193">
        <f t="shared" si="1002"/>
        <v>5.6740334309306508</v>
      </c>
      <c r="LP224" s="193">
        <f t="shared" si="1002"/>
        <v>4.1745731882913786</v>
      </c>
      <c r="LQ224" s="193">
        <f t="shared" si="1002"/>
        <v>3.8150380693314694</v>
      </c>
      <c r="LR224" s="193">
        <f t="shared" si="1002"/>
        <v>4.0212477232987291</v>
      </c>
      <c r="LS224" s="212">
        <f t="shared" si="1003"/>
        <v>57138.607875035501</v>
      </c>
      <c r="LW224" s="3">
        <f t="shared" si="834"/>
        <v>0</v>
      </c>
      <c r="LX224" s="6">
        <f t="shared" si="835"/>
        <v>0</v>
      </c>
      <c r="LY224" s="6">
        <f t="shared" si="836"/>
        <v>0</v>
      </c>
      <c r="LZ224" s="6">
        <f t="shared" si="837"/>
        <v>5.7490988760258714</v>
      </c>
      <c r="MA224" s="193">
        <f t="shared" si="1004"/>
        <v>5.6740334309306508</v>
      </c>
      <c r="MB224" s="193">
        <f t="shared" si="1004"/>
        <v>4.1745731882913786</v>
      </c>
      <c r="MC224" s="193">
        <f t="shared" si="1004"/>
        <v>3.8150380693314694</v>
      </c>
      <c r="MD224" s="193">
        <f t="shared" si="1004"/>
        <v>4.0137224121921751</v>
      </c>
      <c r="ME224" s="212">
        <f t="shared" si="1005"/>
        <v>57085.177494901887</v>
      </c>
      <c r="MI224" s="3">
        <f t="shared" si="839"/>
        <v>0</v>
      </c>
      <c r="MJ224" s="6">
        <f t="shared" si="840"/>
        <v>0</v>
      </c>
      <c r="MK224" s="6">
        <f t="shared" si="841"/>
        <v>0</v>
      </c>
      <c r="ML224" s="6">
        <f t="shared" si="842"/>
        <v>6.533066904574854</v>
      </c>
      <c r="MM224" s="193">
        <f t="shared" si="1006"/>
        <v>5.6740334309306508</v>
      </c>
      <c r="MN224" s="193">
        <f t="shared" si="1006"/>
        <v>4.1745731882913786</v>
      </c>
      <c r="MO224" s="193">
        <f t="shared" si="1006"/>
        <v>3.8150380693314694</v>
      </c>
      <c r="MP224" s="193">
        <f t="shared" si="1006"/>
        <v>4.0277862340622681</v>
      </c>
      <c r="MQ224" s="205">
        <f t="shared" si="1007"/>
        <v>57185.07248589224</v>
      </c>
      <c r="MT224" s="3">
        <f t="shared" si="844"/>
        <v>6.6834645130899455</v>
      </c>
      <c r="MU224" s="6">
        <f t="shared" si="845"/>
        <v>5.5918616699224488</v>
      </c>
      <c r="MV224" s="6">
        <f t="shared" si="846"/>
        <v>6.4216221142140792</v>
      </c>
      <c r="MW224" s="6">
        <f t="shared" si="847"/>
        <v>6.2717442283918592</v>
      </c>
      <c r="MX224" s="193">
        <f t="shared" si="1008"/>
        <v>5.696724947344018</v>
      </c>
      <c r="MY224" s="193">
        <f t="shared" si="1008"/>
        <v>4.2570860563794257</v>
      </c>
      <c r="MZ224" s="193">
        <f t="shared" si="1008"/>
        <v>3.9473921954568416</v>
      </c>
      <c r="NA224" s="193">
        <f t="shared" si="1008"/>
        <v>4.0231202357640559</v>
      </c>
      <c r="NB224" s="212">
        <f t="shared" si="1009"/>
        <v>58034.827077263377</v>
      </c>
      <c r="NF224" s="3">
        <f t="shared" si="849"/>
        <v>6.6834645130899446</v>
      </c>
      <c r="NG224" s="6">
        <f t="shared" si="850"/>
        <v>0</v>
      </c>
      <c r="NH224" s="6">
        <f t="shared" si="851"/>
        <v>0</v>
      </c>
      <c r="NI224" s="6">
        <f t="shared" si="852"/>
        <v>0</v>
      </c>
      <c r="NJ224" s="193">
        <f t="shared" si="1010"/>
        <v>5.696724947344018</v>
      </c>
      <c r="NK224" s="193">
        <f t="shared" si="1010"/>
        <v>4.1745731882913786</v>
      </c>
      <c r="NL224" s="193">
        <f t="shared" si="1010"/>
        <v>3.8150380693314694</v>
      </c>
      <c r="NM224" s="193">
        <f t="shared" si="1010"/>
        <v>3.9040600573940507</v>
      </c>
      <c r="NN224" s="212">
        <f t="shared" si="1011"/>
        <v>56325.316214262661</v>
      </c>
      <c r="NR224" s="3">
        <f t="shared" si="854"/>
        <v>0</v>
      </c>
      <c r="NS224" s="6">
        <f t="shared" si="855"/>
        <v>5.5918616699224488</v>
      </c>
      <c r="NT224" s="6">
        <f t="shared" si="856"/>
        <v>0</v>
      </c>
      <c r="NU224" s="6">
        <f t="shared" si="857"/>
        <v>0</v>
      </c>
      <c r="NV224" s="193">
        <f t="shared" si="1012"/>
        <v>5.6740334309306508</v>
      </c>
      <c r="NW224" s="193">
        <f t="shared" si="1012"/>
        <v>4.2570860563794257</v>
      </c>
      <c r="NX224" s="193">
        <f t="shared" si="1012"/>
        <v>3.8150380693314694</v>
      </c>
      <c r="NY224" s="193">
        <f t="shared" si="1012"/>
        <v>3.9040600573940507</v>
      </c>
      <c r="NZ224" s="212">
        <f t="shared" si="1013"/>
        <v>56517.834830153493</v>
      </c>
      <c r="OD224" s="3">
        <f t="shared" si="859"/>
        <v>0</v>
      </c>
      <c r="OE224" s="6">
        <f t="shared" si="860"/>
        <v>0</v>
      </c>
      <c r="OF224" s="6">
        <f t="shared" si="861"/>
        <v>6.4216221142140792</v>
      </c>
      <c r="OG224" s="6">
        <f t="shared" si="862"/>
        <v>0</v>
      </c>
      <c r="OH224" s="193">
        <f t="shared" si="1014"/>
        <v>5.6740334309306508</v>
      </c>
      <c r="OI224" s="193">
        <f t="shared" si="1014"/>
        <v>4.1745731882913786</v>
      </c>
      <c r="OJ224" s="193">
        <f t="shared" si="1014"/>
        <v>3.9473921954568416</v>
      </c>
      <c r="OK224" s="193">
        <f t="shared" si="1014"/>
        <v>3.9040600573940507</v>
      </c>
      <c r="OL224" s="212">
        <f t="shared" si="1015"/>
        <v>56960.855564286321</v>
      </c>
      <c r="OP224" s="3">
        <f t="shared" si="864"/>
        <v>0</v>
      </c>
      <c r="OQ224" s="6">
        <f t="shared" si="865"/>
        <v>0</v>
      </c>
      <c r="OR224" s="6">
        <f t="shared" si="866"/>
        <v>0</v>
      </c>
      <c r="OS224" s="6">
        <f t="shared" si="867"/>
        <v>6.2717442283918592</v>
      </c>
      <c r="OT224" s="193">
        <f t="shared" si="1016"/>
        <v>5.6740334309306508</v>
      </c>
      <c r="OU224" s="193">
        <f t="shared" si="1016"/>
        <v>4.1745731882913786</v>
      </c>
      <c r="OV224" s="193">
        <f t="shared" si="1016"/>
        <v>3.8150380693314694</v>
      </c>
      <c r="OW224" s="193">
        <f t="shared" si="1016"/>
        <v>4.0231202357640559</v>
      </c>
      <c r="OX224" s="232">
        <f t="shared" si="1017"/>
        <v>57151.910648845813</v>
      </c>
    </row>
    <row r="225" spans="2:414" x14ac:dyDescent="0.2">
      <c r="B225" s="81">
        <v>45374</v>
      </c>
      <c r="C225">
        <v>117</v>
      </c>
      <c r="D225">
        <v>11.407497397363386</v>
      </c>
      <c r="E225">
        <v>0</v>
      </c>
      <c r="F225">
        <v>0</v>
      </c>
      <c r="G225">
        <v>1</v>
      </c>
      <c r="H225">
        <v>0</v>
      </c>
      <c r="I225">
        <v>0</v>
      </c>
      <c r="J225">
        <v>0</v>
      </c>
      <c r="K225">
        <v>0</v>
      </c>
      <c r="L225">
        <v>0</v>
      </c>
      <c r="M225">
        <v>0</v>
      </c>
      <c r="N225">
        <v>0</v>
      </c>
      <c r="O225">
        <v>0</v>
      </c>
      <c r="P225">
        <v>0</v>
      </c>
      <c r="Q225">
        <v>0</v>
      </c>
      <c r="R225">
        <v>1</v>
      </c>
      <c r="S225">
        <v>0</v>
      </c>
      <c r="T225">
        <v>13689</v>
      </c>
      <c r="U225">
        <v>6.9027708660512292</v>
      </c>
      <c r="V225">
        <v>5.3781599121881305</v>
      </c>
      <c r="W225">
        <v>5.2434169246257758</v>
      </c>
      <c r="X225">
        <v>5.1502738317218446</v>
      </c>
      <c r="Y225" s="3">
        <v>703.82125759013945</v>
      </c>
      <c r="Z225" s="3">
        <v>151.61121674697901</v>
      </c>
      <c r="AA225" s="3">
        <v>143.93739269864477</v>
      </c>
      <c r="AB225" s="3">
        <v>122.87528038158786</v>
      </c>
      <c r="AC225">
        <v>0</v>
      </c>
      <c r="AD225">
        <v>1</v>
      </c>
      <c r="AE225" s="6"/>
      <c r="AF225" s="1" t="s">
        <v>2</v>
      </c>
      <c r="AG225">
        <v>117</v>
      </c>
      <c r="AH225" s="189">
        <v>45374</v>
      </c>
      <c r="AI225">
        <f t="shared" si="869"/>
        <v>3</v>
      </c>
      <c r="AJ225">
        <v>117</v>
      </c>
      <c r="AK225">
        <v>0</v>
      </c>
      <c r="AL225">
        <v>1</v>
      </c>
      <c r="AM225">
        <v>0</v>
      </c>
      <c r="AN225">
        <v>0</v>
      </c>
      <c r="AO225">
        <v>0</v>
      </c>
      <c r="AP225">
        <v>1</v>
      </c>
      <c r="AQ225">
        <v>0</v>
      </c>
      <c r="AS225" s="37"/>
      <c r="AT225" s="37"/>
      <c r="AU225" s="6">
        <f t="shared" si="870"/>
        <v>0</v>
      </c>
      <c r="AV225" s="6">
        <f t="shared" si="871"/>
        <v>0</v>
      </c>
      <c r="AW225" s="6">
        <f t="shared" si="872"/>
        <v>0</v>
      </c>
      <c r="AX225" s="6">
        <f t="shared" si="873"/>
        <v>0</v>
      </c>
      <c r="AY225" s="193">
        <f t="shared" si="874"/>
        <v>5.6740334309306508</v>
      </c>
      <c r="AZ225" s="193">
        <f t="shared" si="875"/>
        <v>4.1745731882913786</v>
      </c>
      <c r="BA225" s="193">
        <f t="shared" si="876"/>
        <v>3.8150380693314694</v>
      </c>
      <c r="BB225" s="193">
        <f t="shared" si="877"/>
        <v>3.9040600573940507</v>
      </c>
      <c r="BC225" s="72">
        <f t="shared" si="878"/>
        <v>56312.210093717425</v>
      </c>
      <c r="BG225" s="3">
        <f t="shared" si="879"/>
        <v>6.7647154487302048</v>
      </c>
      <c r="BH225" s="6">
        <f t="shared" si="880"/>
        <v>0</v>
      </c>
      <c r="BI225" s="6">
        <f t="shared" si="881"/>
        <v>0</v>
      </c>
      <c r="BJ225" s="6">
        <f t="shared" si="882"/>
        <v>0</v>
      </c>
      <c r="BK225" s="193">
        <f t="shared" si="883"/>
        <v>5.6969976648019243</v>
      </c>
      <c r="BL225" s="193">
        <f t="shared" si="884"/>
        <v>4.1745731882913786</v>
      </c>
      <c r="BM225" s="193">
        <f t="shared" si="885"/>
        <v>3.8150380693314694</v>
      </c>
      <c r="BN225" s="193">
        <f t="shared" si="886"/>
        <v>3.9040600573940507</v>
      </c>
      <c r="BO225" s="72">
        <f t="shared" si="887"/>
        <v>56325.473748414144</v>
      </c>
      <c r="BS225" s="3">
        <f t="shared" si="888"/>
        <v>6.764736762316371</v>
      </c>
      <c r="BT225" s="6">
        <f t="shared" si="889"/>
        <v>0</v>
      </c>
      <c r="BU225" s="6">
        <f t="shared" si="890"/>
        <v>0</v>
      </c>
      <c r="BV225" s="6">
        <f t="shared" si="891"/>
        <v>0</v>
      </c>
      <c r="BW225" s="193">
        <f t="shared" si="892"/>
        <v>5.6969977363308759</v>
      </c>
      <c r="BX225" s="193">
        <f t="shared" si="893"/>
        <v>4.1745731882913786</v>
      </c>
      <c r="BY225" s="193">
        <f t="shared" si="1018"/>
        <v>3.8150380693314694</v>
      </c>
      <c r="BZ225" s="193">
        <f t="shared" si="894"/>
        <v>3.9040600573940507</v>
      </c>
      <c r="CA225" s="72">
        <f t="shared" si="895"/>
        <v>56325.473748414144</v>
      </c>
      <c r="CE225" s="3">
        <f t="shared" si="896"/>
        <v>0</v>
      </c>
      <c r="CF225" s="6">
        <f t="shared" si="897"/>
        <v>5.3781599121881305</v>
      </c>
      <c r="CG225" s="6">
        <f t="shared" si="898"/>
        <v>0</v>
      </c>
      <c r="CH225" s="6">
        <f t="shared" si="899"/>
        <v>0</v>
      </c>
      <c r="CI225" s="193">
        <f t="shared" si="900"/>
        <v>5.6740334309306508</v>
      </c>
      <c r="CJ225" s="193">
        <f t="shared" si="901"/>
        <v>4.2540546986121655</v>
      </c>
      <c r="CK225" s="193">
        <f t="shared" si="1019"/>
        <v>3.8150380693314694</v>
      </c>
      <c r="CL225" s="193">
        <f t="shared" si="902"/>
        <v>3.9040600573940507</v>
      </c>
      <c r="CM225" s="72">
        <f t="shared" si="903"/>
        <v>56510.267319765888</v>
      </c>
      <c r="CQ225" s="3">
        <f t="shared" si="904"/>
        <v>0</v>
      </c>
      <c r="CR225" s="6">
        <f t="shared" si="905"/>
        <v>5.37821840413043</v>
      </c>
      <c r="CS225" s="6">
        <f t="shared" si="906"/>
        <v>0</v>
      </c>
      <c r="CT225" s="6">
        <f t="shared" si="907"/>
        <v>0</v>
      </c>
      <c r="CU225" s="193">
        <f t="shared" si="908"/>
        <v>5.6740334309306508</v>
      </c>
      <c r="CV225" s="193">
        <f t="shared" si="909"/>
        <v>4.2540555295784079</v>
      </c>
      <c r="CW225" s="193">
        <f t="shared" si="1020"/>
        <v>3.8150380693314694</v>
      </c>
      <c r="CX225" s="193">
        <f t="shared" si="910"/>
        <v>3.9040600573940507</v>
      </c>
      <c r="CY225" s="72">
        <f t="shared" si="911"/>
        <v>56510.269394059003</v>
      </c>
      <c r="DC225" s="3">
        <f t="shared" si="912"/>
        <v>0</v>
      </c>
      <c r="DD225" s="6">
        <f t="shared" si="913"/>
        <v>0</v>
      </c>
      <c r="DE225" s="6">
        <f t="shared" si="914"/>
        <v>5.5055877708570646</v>
      </c>
      <c r="DF225" s="6">
        <f t="shared" si="915"/>
        <v>0</v>
      </c>
      <c r="DG225" s="193">
        <f t="shared" si="916"/>
        <v>5.6740334309306508</v>
      </c>
      <c r="DH225" s="193">
        <f t="shared" si="917"/>
        <v>4.1745731882913786</v>
      </c>
      <c r="DI225" s="193">
        <f t="shared" si="1021"/>
        <v>3.9295499403871905</v>
      </c>
      <c r="DJ225" s="193">
        <f t="shared" si="918"/>
        <v>3.9040600573940507</v>
      </c>
      <c r="DK225" s="72">
        <f t="shared" si="919"/>
        <v>56872.979818557164</v>
      </c>
      <c r="DO225" s="3">
        <f t="shared" si="920"/>
        <v>0</v>
      </c>
      <c r="DP225" s="6">
        <f t="shared" si="921"/>
        <v>0</v>
      </c>
      <c r="DQ225" s="6">
        <f t="shared" si="922"/>
        <v>5.2435181897280021</v>
      </c>
      <c r="DR225" s="6">
        <f t="shared" si="923"/>
        <v>0</v>
      </c>
      <c r="DS225" s="193">
        <f t="shared" si="924"/>
        <v>5.6740334309306508</v>
      </c>
      <c r="DT225" s="193">
        <f t="shared" si="925"/>
        <v>4.1745731882913786</v>
      </c>
      <c r="DU225" s="193">
        <f t="shared" si="1022"/>
        <v>3.9243863052700068</v>
      </c>
      <c r="DV225" s="193">
        <f t="shared" si="926"/>
        <v>3.9040600573940507</v>
      </c>
      <c r="DW225" s="72">
        <f t="shared" si="927"/>
        <v>56847.573455498925</v>
      </c>
      <c r="EA225" s="3">
        <f t="shared" si="928"/>
        <v>0</v>
      </c>
      <c r="EB225" s="6">
        <f t="shared" si="929"/>
        <v>0</v>
      </c>
      <c r="EC225" s="6">
        <f t="shared" si="930"/>
        <v>0</v>
      </c>
      <c r="ED225" s="6">
        <f t="shared" si="931"/>
        <v>15.450821495165535</v>
      </c>
      <c r="EE225" s="193">
        <f t="shared" si="932"/>
        <v>5.6740334309306508</v>
      </c>
      <c r="EF225" s="193">
        <f t="shared" si="933"/>
        <v>4.1745731882913786</v>
      </c>
      <c r="EG225" s="193">
        <f t="shared" si="1023"/>
        <v>3.8150380693314694</v>
      </c>
      <c r="EH225" s="193">
        <f t="shared" si="934"/>
        <v>4.1752216156969864</v>
      </c>
      <c r="EI225" s="72">
        <f t="shared" si="935"/>
        <v>58242.882931380038</v>
      </c>
      <c r="EM225" s="3">
        <f t="shared" si="936"/>
        <v>0</v>
      </c>
      <c r="EN225" s="6">
        <f t="shared" si="937"/>
        <v>0</v>
      </c>
      <c r="EO225" s="6">
        <f t="shared" si="938"/>
        <v>0</v>
      </c>
      <c r="EP225" s="6">
        <f t="shared" si="939"/>
        <v>5.1504009455212278</v>
      </c>
      <c r="EQ225" s="193">
        <f t="shared" si="940"/>
        <v>5.6740334309306508</v>
      </c>
      <c r="ER225" s="193">
        <f t="shared" si="941"/>
        <v>4.1745731882913786</v>
      </c>
      <c r="ES225" s="193">
        <f t="shared" si="1024"/>
        <v>3.8150380693314694</v>
      </c>
      <c r="ET225" s="193">
        <f t="shared" si="942"/>
        <v>4.0028474038341688</v>
      </c>
      <c r="EU225" s="72">
        <f t="shared" si="943"/>
        <v>57008.052225223539</v>
      </c>
      <c r="EY225" s="3">
        <f t="shared" si="944"/>
        <v>6.7647154487302048</v>
      </c>
      <c r="EZ225" s="6">
        <f t="shared" si="945"/>
        <v>5.3781599121881305</v>
      </c>
      <c r="FA225" s="6">
        <f t="shared" si="946"/>
        <v>5.5055877708570646</v>
      </c>
      <c r="FB225" s="6">
        <f t="shared" si="947"/>
        <v>15.450821495165535</v>
      </c>
      <c r="FC225" s="193">
        <f t="shared" si="948"/>
        <v>5.6969976648019243</v>
      </c>
      <c r="FD225" s="193">
        <f t="shared" si="949"/>
        <v>4.2540546986121655</v>
      </c>
      <c r="FE225" s="193">
        <f t="shared" si="1025"/>
        <v>3.9295499403871905</v>
      </c>
      <c r="FF225" s="193">
        <f t="shared" si="950"/>
        <v>4.1752216156969864</v>
      </c>
      <c r="FG225" s="72">
        <f t="shared" si="951"/>
        <v>59043.670042866965</v>
      </c>
      <c r="FK225" s="3">
        <f t="shared" si="952"/>
        <v>6.9027921796373963</v>
      </c>
      <c r="FL225" s="6">
        <f t="shared" si="953"/>
        <v>5.37821840413043</v>
      </c>
      <c r="FM225" s="6">
        <f t="shared" si="954"/>
        <v>5.2435181897280021</v>
      </c>
      <c r="FN225" s="6">
        <f t="shared" si="955"/>
        <v>5.1504009455212278</v>
      </c>
      <c r="FO225" s="193">
        <f t="shared" si="956"/>
        <v>5.6974609466055322</v>
      </c>
      <c r="FP225" s="193">
        <f t="shared" si="957"/>
        <v>4.2540555295784079</v>
      </c>
      <c r="FQ225" s="193">
        <f t="shared" si="1026"/>
        <v>3.9243863052700068</v>
      </c>
      <c r="FR225" s="193">
        <f t="shared" si="958"/>
        <v>4.0028474038341688</v>
      </c>
      <c r="FS225" s="205">
        <f t="shared" si="959"/>
        <v>57766.321259973556</v>
      </c>
      <c r="FW225" s="3">
        <f t="shared" si="960"/>
        <v>7.938186495958913</v>
      </c>
      <c r="FX225" s="6">
        <f t="shared" si="961"/>
        <v>6.0773207007725869</v>
      </c>
      <c r="FY225" s="6">
        <f t="shared" si="962"/>
        <v>6.5018369865359622</v>
      </c>
      <c r="FZ225" s="6">
        <f t="shared" si="963"/>
        <v>6.0773231214317764</v>
      </c>
      <c r="GA225" s="193">
        <f t="shared" si="964"/>
        <v>5.7009281300465062</v>
      </c>
      <c r="GB225" s="193">
        <f t="shared" si="965"/>
        <v>4.2639383316149289</v>
      </c>
      <c r="GC225" s="193">
        <f t="shared" si="1027"/>
        <v>3.9489395441851904</v>
      </c>
      <c r="GD225" s="193">
        <f t="shared" si="966"/>
        <v>4.0196346067019002</v>
      </c>
      <c r="GE225" s="72">
        <f t="shared" si="967"/>
        <v>58037.517574591562</v>
      </c>
      <c r="GI225" s="3">
        <f t="shared" si="968"/>
        <v>7.5930479526563524</v>
      </c>
      <c r="GJ225" s="6">
        <f t="shared" si="969"/>
        <v>5.9159759034069443</v>
      </c>
      <c r="GK225" s="6">
        <f t="shared" si="970"/>
        <v>5.7677586170883535</v>
      </c>
      <c r="GL225" s="6">
        <f t="shared" si="971"/>
        <v>5.6653012148940292</v>
      </c>
      <c r="GM225" s="193">
        <f t="shared" si="972"/>
        <v>5.6997737136477236</v>
      </c>
      <c r="GN225" s="193">
        <f t="shared" si="973"/>
        <v>4.2616661482169507</v>
      </c>
      <c r="GO225" s="193">
        <f t="shared" si="1028"/>
        <v>3.9346890292046077</v>
      </c>
      <c r="GP225" s="193">
        <f t="shared" si="974"/>
        <v>4.0122073748183729</v>
      </c>
      <c r="GQ225" s="72">
        <f t="shared" si="975"/>
        <v>57905.998057692785</v>
      </c>
      <c r="GU225" s="3">
        <f t="shared" si="976"/>
        <v>8.9736021258665986</v>
      </c>
      <c r="GV225" s="6">
        <f t="shared" si="977"/>
        <v>6.4537918946257564</v>
      </c>
      <c r="GW225" s="6">
        <f t="shared" si="978"/>
        <v>6.8164420020135088</v>
      </c>
      <c r="GX225" s="6">
        <f t="shared" si="979"/>
        <v>6.4378422896523055</v>
      </c>
      <c r="GY225" s="193">
        <f t="shared" si="980"/>
        <v>5.7043834046534085</v>
      </c>
      <c r="GZ225" s="193">
        <f t="shared" si="981"/>
        <v>4.2692201010152075</v>
      </c>
      <c r="HA225" s="193">
        <f t="shared" si="1029"/>
        <v>3.9549852848117895</v>
      </c>
      <c r="HB225" s="193">
        <f t="shared" si="982"/>
        <v>4.0260884889146178</v>
      </c>
      <c r="HC225" s="205">
        <f t="shared" si="983"/>
        <v>58130.117092353066</v>
      </c>
      <c r="HG225" s="3">
        <f t="shared" si="785"/>
        <v>7.938186495958913</v>
      </c>
      <c r="HH225" s="6">
        <f t="shared" si="786"/>
        <v>0</v>
      </c>
      <c r="HI225" s="6">
        <f t="shared" si="787"/>
        <v>0</v>
      </c>
      <c r="HJ225" s="6">
        <f t="shared" si="788"/>
        <v>0</v>
      </c>
      <c r="HK225" s="193">
        <f t="shared" si="984"/>
        <v>5.7009281300465062</v>
      </c>
      <c r="HL225" s="193">
        <f t="shared" si="984"/>
        <v>4.1745731882913786</v>
      </c>
      <c r="HM225" s="193">
        <f t="shared" si="984"/>
        <v>3.8150380693314694</v>
      </c>
      <c r="HN225" s="193">
        <f t="shared" si="984"/>
        <v>3.9040600573940507</v>
      </c>
      <c r="HO225" s="212">
        <f t="shared" si="985"/>
        <v>56327.744214915074</v>
      </c>
      <c r="HS225" s="3">
        <f t="shared" si="789"/>
        <v>7.5930479526563524</v>
      </c>
      <c r="HT225" s="6">
        <f t="shared" si="790"/>
        <v>0</v>
      </c>
      <c r="HU225" s="6">
        <f t="shared" si="791"/>
        <v>0</v>
      </c>
      <c r="HV225" s="6">
        <f t="shared" si="792"/>
        <v>0</v>
      </c>
      <c r="HW225" s="193">
        <f t="shared" si="986"/>
        <v>5.6997737136477236</v>
      </c>
      <c r="HX225" s="193">
        <f t="shared" si="986"/>
        <v>4.1745731882913786</v>
      </c>
      <c r="HY225" s="193">
        <f t="shared" si="986"/>
        <v>3.8150380693314694</v>
      </c>
      <c r="HZ225" s="193">
        <f t="shared" si="986"/>
        <v>3.9040600573940507</v>
      </c>
      <c r="IA225" s="212">
        <f t="shared" si="987"/>
        <v>56327.077347023085</v>
      </c>
      <c r="IE225" s="3">
        <f t="shared" si="794"/>
        <v>8.9736021258665986</v>
      </c>
      <c r="IF225" s="6">
        <f t="shared" si="795"/>
        <v>0</v>
      </c>
      <c r="IG225" s="6">
        <f t="shared" si="796"/>
        <v>0</v>
      </c>
      <c r="IH225" s="6">
        <f t="shared" si="797"/>
        <v>0</v>
      </c>
      <c r="II225" s="193">
        <f t="shared" si="988"/>
        <v>5.7043834046534085</v>
      </c>
      <c r="IJ225" s="193">
        <f t="shared" si="988"/>
        <v>4.1745731882913786</v>
      </c>
      <c r="IK225" s="193">
        <f t="shared" si="988"/>
        <v>3.8150380693314694</v>
      </c>
      <c r="IL225" s="193">
        <f t="shared" si="988"/>
        <v>3.9040600573940507</v>
      </c>
      <c r="IM225" s="205">
        <f t="shared" si="989"/>
        <v>56329.740259117287</v>
      </c>
      <c r="IQ225" s="3">
        <f t="shared" si="799"/>
        <v>0</v>
      </c>
      <c r="IR225" s="6">
        <f t="shared" si="800"/>
        <v>6.0773207007725869</v>
      </c>
      <c r="IS225" s="6">
        <f t="shared" si="801"/>
        <v>0</v>
      </c>
      <c r="IT225" s="6">
        <f t="shared" si="802"/>
        <v>0</v>
      </c>
      <c r="IU225" s="193">
        <f t="shared" si="990"/>
        <v>5.6740334309306508</v>
      </c>
      <c r="IV225" s="193">
        <f t="shared" si="990"/>
        <v>4.2639383316149289</v>
      </c>
      <c r="IW225" s="193">
        <f t="shared" si="990"/>
        <v>3.8150380693314694</v>
      </c>
      <c r="IX225" s="193">
        <f t="shared" si="990"/>
        <v>3.9040600573940507</v>
      </c>
      <c r="IY225" s="212">
        <f t="shared" si="991"/>
        <v>56534.944649934652</v>
      </c>
      <c r="JC225" s="3">
        <f t="shared" si="804"/>
        <v>0</v>
      </c>
      <c r="JD225" s="6">
        <f t="shared" si="805"/>
        <v>5.9159759034069443</v>
      </c>
      <c r="JE225" s="6">
        <f t="shared" si="806"/>
        <v>0</v>
      </c>
      <c r="JF225" s="6">
        <f t="shared" si="807"/>
        <v>0</v>
      </c>
      <c r="JG225" s="193">
        <f t="shared" si="992"/>
        <v>5.6740334309306508</v>
      </c>
      <c r="JH225" s="193">
        <f t="shared" si="992"/>
        <v>4.2616661482169507</v>
      </c>
      <c r="JI225" s="193">
        <f t="shared" si="992"/>
        <v>3.8150380693314694</v>
      </c>
      <c r="JJ225" s="193">
        <f t="shared" si="992"/>
        <v>3.9040600573940507</v>
      </c>
      <c r="JK225" s="212">
        <f t="shared" si="993"/>
        <v>56529.270537337805</v>
      </c>
      <c r="JO225" s="3">
        <f t="shared" si="809"/>
        <v>0</v>
      </c>
      <c r="JP225" s="6">
        <f t="shared" si="810"/>
        <v>6.4537918946257564</v>
      </c>
      <c r="JQ225" s="6">
        <f t="shared" si="811"/>
        <v>0</v>
      </c>
      <c r="JR225" s="6">
        <f t="shared" si="812"/>
        <v>0</v>
      </c>
      <c r="JS225" s="193">
        <f t="shared" si="994"/>
        <v>5.6740334309306508</v>
      </c>
      <c r="JT225" s="193">
        <f t="shared" si="994"/>
        <v>4.2692201010152075</v>
      </c>
      <c r="JU225" s="193">
        <f t="shared" si="994"/>
        <v>3.8150380693314694</v>
      </c>
      <c r="JV225" s="193">
        <f t="shared" si="994"/>
        <v>3.9040600573940507</v>
      </c>
      <c r="JW225" s="205">
        <f t="shared" si="995"/>
        <v>56548.136522964611</v>
      </c>
      <c r="KA225" s="3">
        <f t="shared" si="814"/>
        <v>0</v>
      </c>
      <c r="KB225" s="6">
        <f t="shared" si="815"/>
        <v>0</v>
      </c>
      <c r="KC225" s="6">
        <f t="shared" si="816"/>
        <v>6.5018369865359622</v>
      </c>
      <c r="KD225" s="6">
        <f t="shared" si="817"/>
        <v>0</v>
      </c>
      <c r="KE225" s="193">
        <f t="shared" si="996"/>
        <v>5.6740334309306508</v>
      </c>
      <c r="KF225" s="193">
        <f t="shared" si="996"/>
        <v>4.1745731882913786</v>
      </c>
      <c r="KG225" s="193">
        <f t="shared" si="996"/>
        <v>3.9489395441851904</v>
      </c>
      <c r="KH225" s="193">
        <f t="shared" si="996"/>
        <v>3.9040600573940507</v>
      </c>
      <c r="KI225" s="212">
        <f t="shared" si="997"/>
        <v>56968.482880902688</v>
      </c>
      <c r="KM225" s="3">
        <f t="shared" si="819"/>
        <v>0</v>
      </c>
      <c r="KN225" s="6">
        <f t="shared" si="820"/>
        <v>0</v>
      </c>
      <c r="KO225" s="6">
        <f t="shared" si="821"/>
        <v>5.7677586170883535</v>
      </c>
      <c r="KP225" s="6">
        <f t="shared" si="822"/>
        <v>0</v>
      </c>
      <c r="KQ225" s="193">
        <f t="shared" si="998"/>
        <v>5.6740334309306508</v>
      </c>
      <c r="KR225" s="193">
        <f t="shared" si="998"/>
        <v>4.1745731882913786</v>
      </c>
      <c r="KS225" s="193">
        <f t="shared" si="998"/>
        <v>3.9346890292046077</v>
      </c>
      <c r="KT225" s="193">
        <f t="shared" si="998"/>
        <v>3.9040600573940507</v>
      </c>
      <c r="KU225" s="212">
        <f t="shared" si="999"/>
        <v>56898.276681531839</v>
      </c>
      <c r="KY225" s="3">
        <f t="shared" si="824"/>
        <v>0</v>
      </c>
      <c r="KZ225" s="6">
        <f t="shared" si="825"/>
        <v>0</v>
      </c>
      <c r="LA225" s="6">
        <f t="shared" si="826"/>
        <v>6.8164420020135088</v>
      </c>
      <c r="LB225" s="6">
        <f t="shared" si="827"/>
        <v>0</v>
      </c>
      <c r="LC225" s="193">
        <f t="shared" si="1000"/>
        <v>5.6740334309306508</v>
      </c>
      <c r="LD225" s="193">
        <f t="shared" si="1000"/>
        <v>4.1745731882913786</v>
      </c>
      <c r="LE225" s="193">
        <f t="shared" si="1000"/>
        <v>3.9549852848117895</v>
      </c>
      <c r="LF225" s="193">
        <f t="shared" si="1000"/>
        <v>3.9040600573940507</v>
      </c>
      <c r="LG225" s="205">
        <f t="shared" si="1001"/>
        <v>56998.293827335292</v>
      </c>
      <c r="LK225" s="3">
        <f t="shared" si="829"/>
        <v>0</v>
      </c>
      <c r="LL225" s="6">
        <f t="shared" si="830"/>
        <v>0</v>
      </c>
      <c r="LM225" s="6">
        <f t="shared" si="831"/>
        <v>0</v>
      </c>
      <c r="LN225" s="6">
        <f t="shared" si="832"/>
        <v>6.0773231214317764</v>
      </c>
      <c r="LO225" s="193">
        <f t="shared" si="1002"/>
        <v>5.6740334309306508</v>
      </c>
      <c r="LP225" s="193">
        <f t="shared" si="1002"/>
        <v>4.1745731882913786</v>
      </c>
      <c r="LQ225" s="193">
        <f t="shared" si="1002"/>
        <v>3.8150380693314694</v>
      </c>
      <c r="LR225" s="193">
        <f t="shared" si="1002"/>
        <v>4.0196346067019002</v>
      </c>
      <c r="LS225" s="212">
        <f t="shared" si="1003"/>
        <v>57127.150393864606</v>
      </c>
      <c r="LW225" s="3">
        <f t="shared" si="834"/>
        <v>0</v>
      </c>
      <c r="LX225" s="6">
        <f t="shared" si="835"/>
        <v>0</v>
      </c>
      <c r="LY225" s="6">
        <f t="shared" si="836"/>
        <v>0</v>
      </c>
      <c r="LZ225" s="6">
        <f t="shared" si="837"/>
        <v>5.6653012148940292</v>
      </c>
      <c r="MA225" s="193">
        <f t="shared" si="1004"/>
        <v>5.6740334309306508</v>
      </c>
      <c r="MB225" s="193">
        <f t="shared" si="1004"/>
        <v>4.1745731882913786</v>
      </c>
      <c r="MC225" s="193">
        <f t="shared" si="1004"/>
        <v>3.8150380693314694</v>
      </c>
      <c r="MD225" s="193">
        <f t="shared" si="1004"/>
        <v>4.0122073748183729</v>
      </c>
      <c r="ME225" s="212">
        <f t="shared" si="1005"/>
        <v>57074.426637848432</v>
      </c>
      <c r="MI225" s="3">
        <f t="shared" si="839"/>
        <v>0</v>
      </c>
      <c r="MJ225" s="6">
        <f t="shared" si="840"/>
        <v>0</v>
      </c>
      <c r="MK225" s="6">
        <f t="shared" si="841"/>
        <v>0</v>
      </c>
      <c r="ML225" s="6">
        <f t="shared" si="842"/>
        <v>6.4378422896523055</v>
      </c>
      <c r="MM225" s="193">
        <f t="shared" si="1006"/>
        <v>5.6740334309306508</v>
      </c>
      <c r="MN225" s="193">
        <f t="shared" si="1006"/>
        <v>4.1745731882913786</v>
      </c>
      <c r="MO225" s="193">
        <f t="shared" si="1006"/>
        <v>3.8150380693314694</v>
      </c>
      <c r="MP225" s="193">
        <f t="shared" si="1006"/>
        <v>4.0260884889146178</v>
      </c>
      <c r="MQ225" s="205">
        <f t="shared" si="1007"/>
        <v>57173.004171181245</v>
      </c>
      <c r="MT225" s="3">
        <f t="shared" si="844"/>
        <v>6.5576323227486677</v>
      </c>
      <c r="MU225" s="6">
        <f t="shared" si="845"/>
        <v>5.3781599121881305</v>
      </c>
      <c r="MV225" s="6">
        <f t="shared" si="846"/>
        <v>6.0299294633196414</v>
      </c>
      <c r="MW225" s="6">
        <f t="shared" si="847"/>
        <v>6.1803285980662137</v>
      </c>
      <c r="MX225" s="193">
        <f t="shared" si="1008"/>
        <v>5.6963024467845083</v>
      </c>
      <c r="MY225" s="193">
        <f t="shared" si="1008"/>
        <v>4.2540546986121655</v>
      </c>
      <c r="MZ225" s="193">
        <f t="shared" si="1008"/>
        <v>3.9398018427615167</v>
      </c>
      <c r="NA225" s="193">
        <f t="shared" si="1008"/>
        <v>4.0214828272285983</v>
      </c>
      <c r="NB225" s="212">
        <f t="shared" si="1009"/>
        <v>57976.901899322394</v>
      </c>
      <c r="NF225" s="3">
        <f t="shared" si="849"/>
        <v>6.5576323227486668</v>
      </c>
      <c r="NG225" s="6">
        <f t="shared" si="850"/>
        <v>0</v>
      </c>
      <c r="NH225" s="6">
        <f t="shared" si="851"/>
        <v>0</v>
      </c>
      <c r="NI225" s="6">
        <f t="shared" si="852"/>
        <v>0</v>
      </c>
      <c r="NJ225" s="193">
        <f t="shared" si="1010"/>
        <v>5.6963024467845083</v>
      </c>
      <c r="NK225" s="193">
        <f t="shared" si="1010"/>
        <v>4.1745731882913786</v>
      </c>
      <c r="NL225" s="193">
        <f t="shared" si="1010"/>
        <v>3.8150380693314694</v>
      </c>
      <c r="NM225" s="193">
        <f t="shared" si="1010"/>
        <v>3.9040600573940507</v>
      </c>
      <c r="NN225" s="212">
        <f t="shared" si="1011"/>
        <v>56325.072159370335</v>
      </c>
      <c r="NR225" s="3">
        <f t="shared" si="854"/>
        <v>0</v>
      </c>
      <c r="NS225" s="6">
        <f t="shared" si="855"/>
        <v>5.3781599121881305</v>
      </c>
      <c r="NT225" s="6">
        <f t="shared" si="856"/>
        <v>0</v>
      </c>
      <c r="NU225" s="6">
        <f t="shared" si="857"/>
        <v>0</v>
      </c>
      <c r="NV225" s="193">
        <f t="shared" si="1012"/>
        <v>5.6740334309306508</v>
      </c>
      <c r="NW225" s="193">
        <f t="shared" si="1012"/>
        <v>4.2540546986121655</v>
      </c>
      <c r="NX225" s="193">
        <f t="shared" si="1012"/>
        <v>3.8150380693314694</v>
      </c>
      <c r="NY225" s="193">
        <f t="shared" si="1012"/>
        <v>3.9040600573940507</v>
      </c>
      <c r="NZ225" s="212">
        <f t="shared" si="1013"/>
        <v>56510.267319765888</v>
      </c>
      <c r="OD225" s="3">
        <f t="shared" si="859"/>
        <v>0</v>
      </c>
      <c r="OE225" s="6">
        <f t="shared" si="860"/>
        <v>0</v>
      </c>
      <c r="OF225" s="6">
        <f t="shared" si="861"/>
        <v>6.0299294633196414</v>
      </c>
      <c r="OG225" s="6">
        <f t="shared" si="862"/>
        <v>0</v>
      </c>
      <c r="OH225" s="193">
        <f t="shared" si="1014"/>
        <v>5.6740334309306508</v>
      </c>
      <c r="OI225" s="193">
        <f t="shared" si="1014"/>
        <v>4.1745731882913786</v>
      </c>
      <c r="OJ225" s="193">
        <f t="shared" si="1014"/>
        <v>3.9398018427615167</v>
      </c>
      <c r="OK225" s="193">
        <f t="shared" si="1014"/>
        <v>3.9040600573940507</v>
      </c>
      <c r="OL225" s="212">
        <f t="shared" si="1015"/>
        <v>56923.455371862772</v>
      </c>
      <c r="OP225" s="3">
        <f t="shared" si="864"/>
        <v>0</v>
      </c>
      <c r="OQ225" s="6">
        <f t="shared" si="865"/>
        <v>0</v>
      </c>
      <c r="OR225" s="6">
        <f t="shared" si="866"/>
        <v>0</v>
      </c>
      <c r="OS225" s="6">
        <f t="shared" si="867"/>
        <v>6.1803285980662137</v>
      </c>
      <c r="OT225" s="193">
        <f t="shared" si="1016"/>
        <v>5.6740334309306508</v>
      </c>
      <c r="OU225" s="193">
        <f t="shared" si="1016"/>
        <v>4.1745731882913786</v>
      </c>
      <c r="OV225" s="193">
        <f t="shared" si="1016"/>
        <v>3.8150380693314694</v>
      </c>
      <c r="OW225" s="193">
        <f t="shared" si="1016"/>
        <v>4.0214828272285983</v>
      </c>
      <c r="OX225" s="232">
        <f t="shared" si="1017"/>
        <v>57140.277939265441</v>
      </c>
    </row>
    <row r="226" spans="2:414" x14ac:dyDescent="0.2">
      <c r="B226" s="81">
        <v>45381</v>
      </c>
      <c r="C226">
        <v>118</v>
      </c>
      <c r="D226">
        <v>11.388785292926501</v>
      </c>
      <c r="E226">
        <v>0</v>
      </c>
      <c r="F226">
        <v>0</v>
      </c>
      <c r="G226">
        <v>1</v>
      </c>
      <c r="H226">
        <v>0</v>
      </c>
      <c r="I226">
        <v>0</v>
      </c>
      <c r="J226">
        <v>0</v>
      </c>
      <c r="K226">
        <v>0</v>
      </c>
      <c r="L226">
        <v>0</v>
      </c>
      <c r="M226">
        <v>0</v>
      </c>
      <c r="N226">
        <v>0</v>
      </c>
      <c r="O226">
        <v>0</v>
      </c>
      <c r="P226">
        <v>0</v>
      </c>
      <c r="Q226">
        <v>0</v>
      </c>
      <c r="R226">
        <v>1</v>
      </c>
      <c r="S226">
        <v>0</v>
      </c>
      <c r="T226">
        <v>13924</v>
      </c>
      <c r="U226">
        <v>6.7983662278439523</v>
      </c>
      <c r="V226">
        <v>5.2513184915732261</v>
      </c>
      <c r="W226">
        <v>5.208677980331899</v>
      </c>
      <c r="X226">
        <v>5.0763680154440651</v>
      </c>
      <c r="Y226" s="3">
        <v>605.17488031309756</v>
      </c>
      <c r="Z226" s="3">
        <v>125.80560837348951</v>
      </c>
      <c r="AA226" s="3">
        <v>137.47368029861889</v>
      </c>
      <c r="AB226" s="3">
        <v>110.58775255566268</v>
      </c>
      <c r="AC226">
        <v>0</v>
      </c>
      <c r="AD226">
        <v>1</v>
      </c>
      <c r="AE226" s="6"/>
      <c r="AF226" s="1" t="s">
        <v>2</v>
      </c>
      <c r="AG226">
        <v>118</v>
      </c>
      <c r="AH226" s="189">
        <v>45381</v>
      </c>
      <c r="AI226">
        <f t="shared" si="869"/>
        <v>3</v>
      </c>
      <c r="AJ226">
        <v>118</v>
      </c>
      <c r="AK226">
        <v>0</v>
      </c>
      <c r="AL226">
        <v>1</v>
      </c>
      <c r="AM226">
        <v>0</v>
      </c>
      <c r="AN226">
        <v>0</v>
      </c>
      <c r="AO226">
        <v>0</v>
      </c>
      <c r="AP226">
        <v>1</v>
      </c>
      <c r="AQ226">
        <v>0</v>
      </c>
      <c r="AS226" s="37"/>
      <c r="AT226" s="37"/>
      <c r="AU226" s="6">
        <f t="shared" si="870"/>
        <v>0</v>
      </c>
      <c r="AV226" s="6">
        <f t="shared" si="871"/>
        <v>0</v>
      </c>
      <c r="AW226" s="6">
        <f t="shared" si="872"/>
        <v>0</v>
      </c>
      <c r="AX226" s="6">
        <f t="shared" si="873"/>
        <v>0</v>
      </c>
      <c r="AY226" s="193">
        <f t="shared" si="874"/>
        <v>5.6740334309306508</v>
      </c>
      <c r="AZ226" s="193">
        <f t="shared" si="875"/>
        <v>4.1745731882913786</v>
      </c>
      <c r="BA226" s="193">
        <f t="shared" si="876"/>
        <v>3.8150380693314694</v>
      </c>
      <c r="BB226" s="193">
        <f t="shared" si="877"/>
        <v>3.9040600573940507</v>
      </c>
      <c r="BC226" s="72">
        <f t="shared" si="878"/>
        <v>56312.210093717425</v>
      </c>
      <c r="BG226" s="3">
        <f t="shared" si="879"/>
        <v>6.6623989032870732</v>
      </c>
      <c r="BH226" s="6">
        <f t="shared" si="880"/>
        <v>0</v>
      </c>
      <c r="BI226" s="6">
        <f t="shared" si="881"/>
        <v>0</v>
      </c>
      <c r="BJ226" s="6">
        <f t="shared" si="882"/>
        <v>0</v>
      </c>
      <c r="BK226" s="193">
        <f t="shared" si="883"/>
        <v>5.6966542288209183</v>
      </c>
      <c r="BL226" s="193">
        <f t="shared" si="884"/>
        <v>4.1745731882913786</v>
      </c>
      <c r="BM226" s="193">
        <f t="shared" si="885"/>
        <v>3.8150380693314694</v>
      </c>
      <c r="BN226" s="193">
        <f t="shared" si="886"/>
        <v>3.9040600573940507</v>
      </c>
      <c r="BO226" s="72">
        <f t="shared" si="887"/>
        <v>56325.275364061912</v>
      </c>
      <c r="BS226" s="3">
        <f t="shared" si="888"/>
        <v>6.6624198945045423</v>
      </c>
      <c r="BT226" s="6">
        <f t="shared" si="889"/>
        <v>0</v>
      </c>
      <c r="BU226" s="6">
        <f t="shared" si="890"/>
        <v>0</v>
      </c>
      <c r="BV226" s="6">
        <f t="shared" si="891"/>
        <v>0</v>
      </c>
      <c r="BW226" s="193">
        <f t="shared" si="892"/>
        <v>5.6966542992921916</v>
      </c>
      <c r="BX226" s="193">
        <f t="shared" si="893"/>
        <v>4.1745731882913786</v>
      </c>
      <c r="BY226" s="193">
        <f t="shared" si="1018"/>
        <v>3.8150380693314694</v>
      </c>
      <c r="BZ226" s="193">
        <f t="shared" si="894"/>
        <v>3.9040600573940507</v>
      </c>
      <c r="CA226" s="72">
        <f t="shared" si="895"/>
        <v>56325.275364061912</v>
      </c>
      <c r="CE226" s="3">
        <f t="shared" si="896"/>
        <v>0</v>
      </c>
      <c r="CF226" s="6">
        <f t="shared" si="897"/>
        <v>5.2513184915732261</v>
      </c>
      <c r="CG226" s="6">
        <f t="shared" si="898"/>
        <v>0</v>
      </c>
      <c r="CH226" s="6">
        <f t="shared" si="899"/>
        <v>0</v>
      </c>
      <c r="CI226" s="193">
        <f t="shared" si="900"/>
        <v>5.6740334309306508</v>
      </c>
      <c r="CJ226" s="193">
        <f t="shared" si="901"/>
        <v>4.2522510987061377</v>
      </c>
      <c r="CK226" s="193">
        <f t="shared" si="1019"/>
        <v>3.8150380693314694</v>
      </c>
      <c r="CL226" s="193">
        <f t="shared" si="902"/>
        <v>3.9040600573940507</v>
      </c>
      <c r="CM226" s="72">
        <f t="shared" si="903"/>
        <v>56505.765276582395</v>
      </c>
      <c r="CQ226" s="3">
        <f t="shared" si="904"/>
        <v>0</v>
      </c>
      <c r="CR226" s="6">
        <f t="shared" si="905"/>
        <v>5.2513756040100485</v>
      </c>
      <c r="CS226" s="6">
        <f t="shared" si="906"/>
        <v>0</v>
      </c>
      <c r="CT226" s="6">
        <f t="shared" si="907"/>
        <v>0</v>
      </c>
      <c r="CU226" s="193">
        <f t="shared" si="908"/>
        <v>5.6740334309306508</v>
      </c>
      <c r="CV226" s="193">
        <f t="shared" si="909"/>
        <v>4.252251911539136</v>
      </c>
      <c r="CW226" s="193">
        <f t="shared" si="1020"/>
        <v>3.8150380693314694</v>
      </c>
      <c r="CX226" s="193">
        <f t="shared" si="910"/>
        <v>3.9040600573940507</v>
      </c>
      <c r="CY226" s="72">
        <f t="shared" si="911"/>
        <v>56505.76730544903</v>
      </c>
      <c r="DC226" s="3">
        <f t="shared" si="912"/>
        <v>0</v>
      </c>
      <c r="DD226" s="6">
        <f t="shared" si="913"/>
        <v>0</v>
      </c>
      <c r="DE226" s="6">
        <f t="shared" si="914"/>
        <v>5.4691118793484943</v>
      </c>
      <c r="DF226" s="6">
        <f t="shared" si="915"/>
        <v>0</v>
      </c>
      <c r="DG226" s="193">
        <f t="shared" si="916"/>
        <v>5.6740334309306508</v>
      </c>
      <c r="DH226" s="193">
        <f t="shared" si="917"/>
        <v>4.1745731882913786</v>
      </c>
      <c r="DI226" s="193">
        <f t="shared" si="1021"/>
        <v>3.9288328403140036</v>
      </c>
      <c r="DJ226" s="193">
        <f t="shared" si="918"/>
        <v>3.9040600573940507</v>
      </c>
      <c r="DK226" s="72">
        <f t="shared" si="919"/>
        <v>56869.45082984757</v>
      </c>
      <c r="DO226" s="3">
        <f t="shared" si="920"/>
        <v>0</v>
      </c>
      <c r="DP226" s="6">
        <f t="shared" si="921"/>
        <v>0</v>
      </c>
      <c r="DQ226" s="6">
        <f t="shared" si="922"/>
        <v>5.2087785745275781</v>
      </c>
      <c r="DR226" s="6">
        <f t="shared" si="923"/>
        <v>0</v>
      </c>
      <c r="DS226" s="193">
        <f t="shared" si="924"/>
        <v>5.6740334309306508</v>
      </c>
      <c r="DT226" s="193">
        <f t="shared" si="925"/>
        <v>4.1745731882913786</v>
      </c>
      <c r="DU226" s="193">
        <f t="shared" si="1022"/>
        <v>3.9236998144288968</v>
      </c>
      <c r="DV226" s="193">
        <f t="shared" si="926"/>
        <v>3.9040600573940507</v>
      </c>
      <c r="DW226" s="72">
        <f t="shared" si="927"/>
        <v>56844.196605474674</v>
      </c>
      <c r="EA226" s="3">
        <f t="shared" si="928"/>
        <v>0</v>
      </c>
      <c r="EB226" s="6">
        <f t="shared" si="929"/>
        <v>0</v>
      </c>
      <c r="EC226" s="6">
        <f t="shared" si="930"/>
        <v>0</v>
      </c>
      <c r="ED226" s="6">
        <f t="shared" si="931"/>
        <v>15.229104046332196</v>
      </c>
      <c r="EE226" s="193">
        <f t="shared" si="932"/>
        <v>5.6740334309306508</v>
      </c>
      <c r="EF226" s="193">
        <f t="shared" si="933"/>
        <v>4.1745731882913786</v>
      </c>
      <c r="EG226" s="193">
        <f t="shared" si="1023"/>
        <v>3.8150380693314694</v>
      </c>
      <c r="EH226" s="193">
        <f t="shared" si="934"/>
        <v>4.1718076017012153</v>
      </c>
      <c r="EI226" s="72">
        <f t="shared" si="935"/>
        <v>58218.168348507432</v>
      </c>
      <c r="EM226" s="3">
        <f t="shared" si="936"/>
        <v>0</v>
      </c>
      <c r="EN226" s="6">
        <f t="shared" si="937"/>
        <v>0</v>
      </c>
      <c r="EO226" s="6">
        <f t="shared" si="938"/>
        <v>0</v>
      </c>
      <c r="EP226" s="6">
        <f t="shared" si="939"/>
        <v>5.0764933051755614</v>
      </c>
      <c r="EQ226" s="193">
        <f t="shared" si="940"/>
        <v>5.6740334309306508</v>
      </c>
      <c r="ER226" s="193">
        <f t="shared" si="941"/>
        <v>4.1745731882913786</v>
      </c>
      <c r="ES226" s="193">
        <f t="shared" si="1024"/>
        <v>3.8150380693314694</v>
      </c>
      <c r="ET226" s="193">
        <f t="shared" si="942"/>
        <v>4.0014966753097019</v>
      </c>
      <c r="EU226" s="72">
        <f t="shared" si="943"/>
        <v>56998.480172217016</v>
      </c>
      <c r="EY226" s="3">
        <f t="shared" si="944"/>
        <v>6.6623989032870732</v>
      </c>
      <c r="EZ226" s="6">
        <f t="shared" si="945"/>
        <v>5.2513184915732261</v>
      </c>
      <c r="FA226" s="6">
        <f t="shared" si="946"/>
        <v>5.4691118793484943</v>
      </c>
      <c r="FB226" s="6">
        <f t="shared" si="947"/>
        <v>15.229104046332196</v>
      </c>
      <c r="FC226" s="193">
        <f t="shared" si="948"/>
        <v>5.6966542288209183</v>
      </c>
      <c r="FD226" s="193">
        <f t="shared" si="949"/>
        <v>4.2522510987061377</v>
      </c>
      <c r="FE226" s="193">
        <f t="shared" si="1025"/>
        <v>3.9288328403140036</v>
      </c>
      <c r="FF226" s="193">
        <f t="shared" si="950"/>
        <v>4.1718076017012153</v>
      </c>
      <c r="FG226" s="72">
        <f t="shared" si="951"/>
        <v>59010.044104381363</v>
      </c>
      <c r="FK226" s="3">
        <f t="shared" si="952"/>
        <v>6.7983872190614223</v>
      </c>
      <c r="FL226" s="6">
        <f t="shared" si="953"/>
        <v>5.2513756040100485</v>
      </c>
      <c r="FM226" s="6">
        <f t="shared" si="954"/>
        <v>5.2087785745275781</v>
      </c>
      <c r="FN226" s="6">
        <f t="shared" si="955"/>
        <v>5.0764933051755614</v>
      </c>
      <c r="FO226" s="193">
        <f t="shared" si="956"/>
        <v>5.6971106617630713</v>
      </c>
      <c r="FP226" s="193">
        <f t="shared" si="957"/>
        <v>4.252251911539136</v>
      </c>
      <c r="FQ226" s="193">
        <f t="shared" si="1026"/>
        <v>3.9236998144288968</v>
      </c>
      <c r="FR226" s="193">
        <f t="shared" si="958"/>
        <v>4.0014966753097019</v>
      </c>
      <c r="FS226" s="205">
        <f t="shared" si="959"/>
        <v>57748.382475891136</v>
      </c>
      <c r="FW226" s="3">
        <f t="shared" si="960"/>
        <v>7.8181211620205442</v>
      </c>
      <c r="FX226" s="6">
        <f t="shared" si="961"/>
        <v>5.9339898954777448</v>
      </c>
      <c r="FY226" s="6">
        <f t="shared" si="962"/>
        <v>6.4587606956115549</v>
      </c>
      <c r="FZ226" s="6">
        <f t="shared" si="963"/>
        <v>5.9901142582239961</v>
      </c>
      <c r="GA226" s="193">
        <f t="shared" si="964"/>
        <v>5.7005266877081588</v>
      </c>
      <c r="GB226" s="193">
        <f t="shared" si="965"/>
        <v>4.2619200915006674</v>
      </c>
      <c r="GC226" s="193">
        <f t="shared" si="1027"/>
        <v>3.9481088981279151</v>
      </c>
      <c r="GD226" s="193">
        <f t="shared" si="966"/>
        <v>4.0180671490327997</v>
      </c>
      <c r="GE226" s="72">
        <f t="shared" si="967"/>
        <v>58016.62715725098</v>
      </c>
      <c r="GI226" s="3">
        <f t="shared" si="968"/>
        <v>7.4782028506283478</v>
      </c>
      <c r="GJ226" s="6">
        <f t="shared" si="969"/>
        <v>5.7764503407305492</v>
      </c>
      <c r="GK226" s="6">
        <f t="shared" si="970"/>
        <v>5.7295457783650896</v>
      </c>
      <c r="GL226" s="6">
        <f t="shared" si="971"/>
        <v>5.5840048169884717</v>
      </c>
      <c r="GM226" s="193">
        <f t="shared" si="972"/>
        <v>5.6993892850557897</v>
      </c>
      <c r="GN226" s="193">
        <f t="shared" si="973"/>
        <v>4.2596970689440541</v>
      </c>
      <c r="GO226" s="193">
        <f t="shared" si="1028"/>
        <v>3.9339416210093772</v>
      </c>
      <c r="GP226" s="193">
        <f t="shared" si="974"/>
        <v>4.0107353627037403</v>
      </c>
      <c r="GQ226" s="72">
        <f t="shared" si="975"/>
        <v>57886.394576938765</v>
      </c>
      <c r="GU226" s="3">
        <f t="shared" si="976"/>
        <v>8.8378760961971388</v>
      </c>
      <c r="GV226" s="6">
        <f t="shared" si="977"/>
        <v>6.3015821898878714</v>
      </c>
      <c r="GW226" s="6">
        <f t="shared" si="978"/>
        <v>6.771281374431469</v>
      </c>
      <c r="GX226" s="6">
        <f t="shared" si="979"/>
        <v>6.3454600193050812</v>
      </c>
      <c r="GY226" s="193">
        <f t="shared" si="980"/>
        <v>5.7039311540957787</v>
      </c>
      <c r="GZ226" s="193">
        <f t="shared" si="981"/>
        <v>4.2670880062305212</v>
      </c>
      <c r="HA226" s="193">
        <f t="shared" si="1029"/>
        <v>3.9541196800567953</v>
      </c>
      <c r="HB226" s="193">
        <f t="shared" si="982"/>
        <v>4.0244386603325824</v>
      </c>
      <c r="HC226" s="205">
        <f t="shared" si="983"/>
        <v>58108.099988393333</v>
      </c>
      <c r="HG226" s="3">
        <f t="shared" si="785"/>
        <v>7.8181211620205442</v>
      </c>
      <c r="HH226" s="6">
        <f t="shared" si="786"/>
        <v>0</v>
      </c>
      <c r="HI226" s="6">
        <f t="shared" si="787"/>
        <v>0</v>
      </c>
      <c r="HJ226" s="6">
        <f t="shared" si="788"/>
        <v>0</v>
      </c>
      <c r="HK226" s="193">
        <f t="shared" si="984"/>
        <v>5.7005266877081588</v>
      </c>
      <c r="HL226" s="193">
        <f t="shared" si="984"/>
        <v>4.1745731882913786</v>
      </c>
      <c r="HM226" s="193">
        <f t="shared" si="984"/>
        <v>3.8150380693314694</v>
      </c>
      <c r="HN226" s="193">
        <f t="shared" si="984"/>
        <v>3.9040600573940507</v>
      </c>
      <c r="HO226" s="212">
        <f t="shared" si="985"/>
        <v>56327.512314155683</v>
      </c>
      <c r="HS226" s="3">
        <f t="shared" si="789"/>
        <v>7.4782028506283478</v>
      </c>
      <c r="HT226" s="6">
        <f t="shared" si="790"/>
        <v>0</v>
      </c>
      <c r="HU226" s="6">
        <f t="shared" si="791"/>
        <v>0</v>
      </c>
      <c r="HV226" s="6">
        <f t="shared" si="792"/>
        <v>0</v>
      </c>
      <c r="HW226" s="193">
        <f t="shared" si="986"/>
        <v>5.6993892850557897</v>
      </c>
      <c r="HX226" s="193">
        <f t="shared" si="986"/>
        <v>4.1745731882913786</v>
      </c>
      <c r="HY226" s="193">
        <f t="shared" si="986"/>
        <v>3.8150380693314694</v>
      </c>
      <c r="HZ226" s="193">
        <f t="shared" si="986"/>
        <v>3.9040600573940507</v>
      </c>
      <c r="IA226" s="212">
        <f t="shared" si="987"/>
        <v>56326.855277185794</v>
      </c>
      <c r="IE226" s="3">
        <f t="shared" si="794"/>
        <v>8.8378760961971388</v>
      </c>
      <c r="IF226" s="6">
        <f t="shared" si="795"/>
        <v>0</v>
      </c>
      <c r="IG226" s="6">
        <f t="shared" si="796"/>
        <v>0</v>
      </c>
      <c r="IH226" s="6">
        <f t="shared" si="797"/>
        <v>0</v>
      </c>
      <c r="II226" s="193">
        <f t="shared" si="988"/>
        <v>5.7039311540957787</v>
      </c>
      <c r="IJ226" s="193">
        <f t="shared" si="988"/>
        <v>4.1745731882913786</v>
      </c>
      <c r="IK226" s="193">
        <f t="shared" si="988"/>
        <v>3.8150380693314694</v>
      </c>
      <c r="IL226" s="193">
        <f t="shared" si="988"/>
        <v>3.9040600573940507</v>
      </c>
      <c r="IM226" s="205">
        <f t="shared" si="989"/>
        <v>56329.478998839346</v>
      </c>
      <c r="IQ226" s="3">
        <f t="shared" si="799"/>
        <v>0</v>
      </c>
      <c r="IR226" s="6">
        <f t="shared" si="800"/>
        <v>5.9339898954777448</v>
      </c>
      <c r="IS226" s="6">
        <f t="shared" si="801"/>
        <v>0</v>
      </c>
      <c r="IT226" s="6">
        <f t="shared" si="802"/>
        <v>0</v>
      </c>
      <c r="IU226" s="193">
        <f t="shared" si="990"/>
        <v>5.6740334309306508</v>
      </c>
      <c r="IV226" s="193">
        <f t="shared" si="990"/>
        <v>4.2619200915006674</v>
      </c>
      <c r="IW226" s="193">
        <f t="shared" si="990"/>
        <v>3.8150380693314694</v>
      </c>
      <c r="IX226" s="193">
        <f t="shared" si="990"/>
        <v>3.9040600573940507</v>
      </c>
      <c r="IY226" s="212">
        <f t="shared" si="991"/>
        <v>56529.904658050691</v>
      </c>
      <c r="JC226" s="3">
        <f t="shared" si="804"/>
        <v>0</v>
      </c>
      <c r="JD226" s="6">
        <f t="shared" si="805"/>
        <v>5.7764503407305492</v>
      </c>
      <c r="JE226" s="6">
        <f t="shared" si="806"/>
        <v>0</v>
      </c>
      <c r="JF226" s="6">
        <f t="shared" si="807"/>
        <v>0</v>
      </c>
      <c r="JG226" s="193">
        <f t="shared" si="992"/>
        <v>5.6740334309306508</v>
      </c>
      <c r="JH226" s="193">
        <f t="shared" si="992"/>
        <v>4.2596970689440541</v>
      </c>
      <c r="JI226" s="193">
        <f t="shared" si="992"/>
        <v>3.8150380693314694</v>
      </c>
      <c r="JJ226" s="193">
        <f t="shared" si="992"/>
        <v>3.9040600573940507</v>
      </c>
      <c r="JK226" s="212">
        <f t="shared" si="993"/>
        <v>56524.353799123746</v>
      </c>
      <c r="JO226" s="3">
        <f t="shared" si="809"/>
        <v>0</v>
      </c>
      <c r="JP226" s="6">
        <f t="shared" si="810"/>
        <v>6.3015821898878714</v>
      </c>
      <c r="JQ226" s="6">
        <f t="shared" si="811"/>
        <v>0</v>
      </c>
      <c r="JR226" s="6">
        <f t="shared" si="812"/>
        <v>0</v>
      </c>
      <c r="JS226" s="193">
        <f t="shared" si="994"/>
        <v>5.6740334309306508</v>
      </c>
      <c r="JT226" s="193">
        <f t="shared" si="994"/>
        <v>4.2670880062305212</v>
      </c>
      <c r="JU226" s="193">
        <f t="shared" si="994"/>
        <v>3.8150380693314694</v>
      </c>
      <c r="JV226" s="193">
        <f t="shared" si="994"/>
        <v>3.9040600573940507</v>
      </c>
      <c r="JW226" s="205">
        <f t="shared" si="995"/>
        <v>56542.810981806389</v>
      </c>
      <c r="KA226" s="3">
        <f t="shared" si="814"/>
        <v>0</v>
      </c>
      <c r="KB226" s="6">
        <f t="shared" si="815"/>
        <v>0</v>
      </c>
      <c r="KC226" s="6">
        <f t="shared" si="816"/>
        <v>6.4587606956115549</v>
      </c>
      <c r="KD226" s="6">
        <f t="shared" si="817"/>
        <v>0</v>
      </c>
      <c r="KE226" s="193">
        <f t="shared" si="996"/>
        <v>5.6740334309306508</v>
      </c>
      <c r="KF226" s="193">
        <f t="shared" si="996"/>
        <v>4.1745731882913786</v>
      </c>
      <c r="KG226" s="193">
        <f t="shared" si="996"/>
        <v>3.9481088981279151</v>
      </c>
      <c r="KH226" s="193">
        <f t="shared" si="996"/>
        <v>3.9040600573940507</v>
      </c>
      <c r="KI226" s="212">
        <f t="shared" si="997"/>
        <v>56964.388266147194</v>
      </c>
      <c r="KM226" s="3">
        <f t="shared" si="819"/>
        <v>0</v>
      </c>
      <c r="KN226" s="6">
        <f t="shared" si="820"/>
        <v>0</v>
      </c>
      <c r="KO226" s="6">
        <f t="shared" si="821"/>
        <v>5.7295457783650896</v>
      </c>
      <c r="KP226" s="6">
        <f t="shared" si="822"/>
        <v>0</v>
      </c>
      <c r="KQ226" s="193">
        <f t="shared" si="998"/>
        <v>5.6740334309306508</v>
      </c>
      <c r="KR226" s="193">
        <f t="shared" si="998"/>
        <v>4.1745731882913786</v>
      </c>
      <c r="KS226" s="193">
        <f t="shared" si="998"/>
        <v>3.9339416210093772</v>
      </c>
      <c r="KT226" s="193">
        <f t="shared" si="998"/>
        <v>3.9040600573940507</v>
      </c>
      <c r="KU226" s="212">
        <f t="shared" si="999"/>
        <v>56894.596909471955</v>
      </c>
      <c r="KY226" s="3">
        <f t="shared" si="824"/>
        <v>0</v>
      </c>
      <c r="KZ226" s="6">
        <f t="shared" si="825"/>
        <v>0</v>
      </c>
      <c r="LA226" s="6">
        <f t="shared" si="826"/>
        <v>6.771281374431469</v>
      </c>
      <c r="LB226" s="6">
        <f t="shared" si="827"/>
        <v>0</v>
      </c>
      <c r="LC226" s="193">
        <f t="shared" si="1000"/>
        <v>5.6740334309306508</v>
      </c>
      <c r="LD226" s="193">
        <f t="shared" si="1000"/>
        <v>4.1745731882913786</v>
      </c>
      <c r="LE226" s="193">
        <f t="shared" si="1000"/>
        <v>3.9541196800567953</v>
      </c>
      <c r="LF226" s="193">
        <f t="shared" si="1000"/>
        <v>3.9040600573940507</v>
      </c>
      <c r="LG226" s="205">
        <f t="shared" si="1001"/>
        <v>56994.024659609648</v>
      </c>
      <c r="LK226" s="3">
        <f t="shared" si="829"/>
        <v>0</v>
      </c>
      <c r="LL226" s="6">
        <f t="shared" si="830"/>
        <v>0</v>
      </c>
      <c r="LM226" s="6">
        <f t="shared" si="831"/>
        <v>0</v>
      </c>
      <c r="LN226" s="6">
        <f t="shared" si="832"/>
        <v>5.9901142582239961</v>
      </c>
      <c r="LO226" s="193">
        <f t="shared" si="1002"/>
        <v>5.6740334309306508</v>
      </c>
      <c r="LP226" s="193">
        <f t="shared" si="1002"/>
        <v>4.1745731882913786</v>
      </c>
      <c r="LQ226" s="193">
        <f t="shared" si="1002"/>
        <v>3.8150380693314694</v>
      </c>
      <c r="LR226" s="193">
        <f t="shared" si="1002"/>
        <v>4.0180671490327997</v>
      </c>
      <c r="LS226" s="212">
        <f t="shared" si="1003"/>
        <v>57116.01941514518</v>
      </c>
      <c r="LW226" s="3">
        <f t="shared" si="834"/>
        <v>0</v>
      </c>
      <c r="LX226" s="6">
        <f t="shared" si="835"/>
        <v>0</v>
      </c>
      <c r="LY226" s="6">
        <f t="shared" si="836"/>
        <v>0</v>
      </c>
      <c r="LZ226" s="6">
        <f t="shared" si="837"/>
        <v>5.5840048169884717</v>
      </c>
      <c r="MA226" s="193">
        <f t="shared" si="1004"/>
        <v>5.6740334309306508</v>
      </c>
      <c r="MB226" s="193">
        <f t="shared" si="1004"/>
        <v>4.1745731882913786</v>
      </c>
      <c r="MC226" s="193">
        <f t="shared" si="1004"/>
        <v>3.8150380693314694</v>
      </c>
      <c r="MD226" s="193">
        <f t="shared" si="1004"/>
        <v>4.0107353627037403</v>
      </c>
      <c r="ME226" s="212">
        <f t="shared" si="1005"/>
        <v>57063.983031627147</v>
      </c>
      <c r="MI226" s="3">
        <f t="shared" si="839"/>
        <v>0</v>
      </c>
      <c r="MJ226" s="6">
        <f t="shared" si="840"/>
        <v>0</v>
      </c>
      <c r="MK226" s="6">
        <f t="shared" si="841"/>
        <v>0</v>
      </c>
      <c r="ML226" s="6">
        <f t="shared" si="842"/>
        <v>6.3454600193050812</v>
      </c>
      <c r="MM226" s="193">
        <f t="shared" si="1006"/>
        <v>5.6740334309306508</v>
      </c>
      <c r="MN226" s="193">
        <f t="shared" si="1006"/>
        <v>4.1745731882913786</v>
      </c>
      <c r="MO226" s="193">
        <f t="shared" si="1006"/>
        <v>3.8150380693314694</v>
      </c>
      <c r="MP226" s="193">
        <f t="shared" si="1006"/>
        <v>4.0244386603325824</v>
      </c>
      <c r="MQ226" s="205">
        <f t="shared" si="1007"/>
        <v>57161.278908453802</v>
      </c>
      <c r="MT226" s="3">
        <f t="shared" si="844"/>
        <v>6.4584479164517541</v>
      </c>
      <c r="MU226" s="6">
        <f t="shared" si="845"/>
        <v>5.2513184915732261</v>
      </c>
      <c r="MV226" s="6">
        <f t="shared" si="846"/>
        <v>5.9899796773816831</v>
      </c>
      <c r="MW226" s="6">
        <f t="shared" si="847"/>
        <v>6.0916416185328783</v>
      </c>
      <c r="MX226" s="193">
        <f t="shared" si="1008"/>
        <v>5.6959692943284708</v>
      </c>
      <c r="MY226" s="193">
        <f t="shared" si="1008"/>
        <v>4.2522510987061377</v>
      </c>
      <c r="MZ226" s="193">
        <f t="shared" si="1008"/>
        <v>3.9390244346682617</v>
      </c>
      <c r="NA226" s="193">
        <f t="shared" si="1008"/>
        <v>4.0198917270650405</v>
      </c>
      <c r="NB226" s="212">
        <f t="shared" si="1009"/>
        <v>57956.720042628098</v>
      </c>
      <c r="NF226" s="3">
        <f t="shared" si="849"/>
        <v>6.4584479164517532</v>
      </c>
      <c r="NG226" s="6">
        <f t="shared" si="850"/>
        <v>0</v>
      </c>
      <c r="NH226" s="6">
        <f t="shared" si="851"/>
        <v>0</v>
      </c>
      <c r="NI226" s="6">
        <f t="shared" si="852"/>
        <v>0</v>
      </c>
      <c r="NJ226" s="193">
        <f t="shared" si="1010"/>
        <v>5.6959692943284708</v>
      </c>
      <c r="NK226" s="193">
        <f t="shared" si="1010"/>
        <v>4.1745731882913786</v>
      </c>
      <c r="NL226" s="193">
        <f t="shared" si="1010"/>
        <v>3.8150380693314694</v>
      </c>
      <c r="NM226" s="193">
        <f t="shared" si="1010"/>
        <v>3.9040600573940507</v>
      </c>
      <c r="NN226" s="212">
        <f t="shared" si="1011"/>
        <v>56324.879716615018</v>
      </c>
      <c r="NR226" s="3">
        <f t="shared" si="854"/>
        <v>0</v>
      </c>
      <c r="NS226" s="6">
        <f t="shared" si="855"/>
        <v>5.2513184915732261</v>
      </c>
      <c r="NT226" s="6">
        <f t="shared" si="856"/>
        <v>0</v>
      </c>
      <c r="NU226" s="6">
        <f t="shared" si="857"/>
        <v>0</v>
      </c>
      <c r="NV226" s="193">
        <f t="shared" si="1012"/>
        <v>5.6740334309306508</v>
      </c>
      <c r="NW226" s="193">
        <f t="shared" si="1012"/>
        <v>4.2522510987061377</v>
      </c>
      <c r="NX226" s="193">
        <f t="shared" si="1012"/>
        <v>3.8150380693314694</v>
      </c>
      <c r="NY226" s="193">
        <f t="shared" si="1012"/>
        <v>3.9040600573940507</v>
      </c>
      <c r="NZ226" s="212">
        <f t="shared" si="1013"/>
        <v>56505.765276582395</v>
      </c>
      <c r="OD226" s="3">
        <f t="shared" si="859"/>
        <v>0</v>
      </c>
      <c r="OE226" s="6">
        <f t="shared" si="860"/>
        <v>0</v>
      </c>
      <c r="OF226" s="6">
        <f t="shared" si="861"/>
        <v>5.9899796773816831</v>
      </c>
      <c r="OG226" s="6">
        <f t="shared" si="862"/>
        <v>0</v>
      </c>
      <c r="OH226" s="193">
        <f t="shared" si="1014"/>
        <v>5.6740334309306508</v>
      </c>
      <c r="OI226" s="193">
        <f t="shared" si="1014"/>
        <v>4.1745731882913786</v>
      </c>
      <c r="OJ226" s="193">
        <f t="shared" si="1014"/>
        <v>3.9390244346682617</v>
      </c>
      <c r="OK226" s="193">
        <f t="shared" si="1014"/>
        <v>3.9040600573940507</v>
      </c>
      <c r="OL226" s="212">
        <f t="shared" si="1015"/>
        <v>56919.626210237861</v>
      </c>
      <c r="OP226" s="3">
        <f t="shared" si="864"/>
        <v>0</v>
      </c>
      <c r="OQ226" s="6">
        <f t="shared" si="865"/>
        <v>0</v>
      </c>
      <c r="OR226" s="6">
        <f t="shared" si="866"/>
        <v>0</v>
      </c>
      <c r="OS226" s="6">
        <f t="shared" si="867"/>
        <v>6.0916416185328783</v>
      </c>
      <c r="OT226" s="193">
        <f t="shared" si="1016"/>
        <v>5.6740334309306508</v>
      </c>
      <c r="OU226" s="193">
        <f t="shared" si="1016"/>
        <v>4.1745731882913786</v>
      </c>
      <c r="OV226" s="193">
        <f t="shared" si="1016"/>
        <v>3.8150380693314694</v>
      </c>
      <c r="OW226" s="193">
        <f t="shared" si="1016"/>
        <v>4.0198917270650405</v>
      </c>
      <c r="OX226" s="232">
        <f t="shared" si="1017"/>
        <v>57128.976488408858</v>
      </c>
    </row>
    <row r="227" spans="2:414" x14ac:dyDescent="0.2">
      <c r="B227" s="81">
        <v>45388</v>
      </c>
      <c r="C227">
        <v>119</v>
      </c>
      <c r="D227">
        <v>11.376409181827496</v>
      </c>
      <c r="E227">
        <v>0</v>
      </c>
      <c r="F227">
        <v>0</v>
      </c>
      <c r="G227">
        <v>0</v>
      </c>
      <c r="H227">
        <v>1</v>
      </c>
      <c r="I227">
        <v>0</v>
      </c>
      <c r="J227">
        <v>0</v>
      </c>
      <c r="K227">
        <v>0</v>
      </c>
      <c r="L227">
        <v>0</v>
      </c>
      <c r="M227">
        <v>0</v>
      </c>
      <c r="N227">
        <v>0</v>
      </c>
      <c r="O227">
        <v>0</v>
      </c>
      <c r="P227">
        <v>0</v>
      </c>
      <c r="Q227">
        <v>0</v>
      </c>
      <c r="R227">
        <v>1</v>
      </c>
      <c r="S227">
        <v>0</v>
      </c>
      <c r="T227">
        <v>14161</v>
      </c>
      <c r="U227">
        <v>6.7182026173787817</v>
      </c>
      <c r="V227">
        <v>5.1813052899096679</v>
      </c>
      <c r="W227">
        <v>5.2118690619898018</v>
      </c>
      <c r="X227">
        <v>5.0048345753030024</v>
      </c>
      <c r="Y227" s="3">
        <v>536.12241621916826</v>
      </c>
      <c r="Z227" s="3">
        <v>112.90280418674476</v>
      </c>
      <c r="AA227" s="3">
        <v>138.05810846890387</v>
      </c>
      <c r="AB227" s="3">
        <v>99.528977321319786</v>
      </c>
      <c r="AC227">
        <v>0</v>
      </c>
      <c r="AD227">
        <v>1</v>
      </c>
      <c r="AE227" s="6"/>
      <c r="AF227" s="1" t="s">
        <v>2</v>
      </c>
      <c r="AG227">
        <v>119</v>
      </c>
      <c r="AH227" s="189">
        <v>45388</v>
      </c>
      <c r="AI227">
        <f t="shared" si="869"/>
        <v>4</v>
      </c>
      <c r="AJ227">
        <v>119</v>
      </c>
      <c r="AK227">
        <v>0</v>
      </c>
      <c r="AL227">
        <v>1</v>
      </c>
      <c r="AM227">
        <v>0</v>
      </c>
      <c r="AN227">
        <v>0</v>
      </c>
      <c r="AO227">
        <v>0</v>
      </c>
      <c r="AP227">
        <v>1</v>
      </c>
      <c r="AQ227">
        <v>0</v>
      </c>
      <c r="AS227" s="37"/>
      <c r="AT227" s="37"/>
      <c r="AU227" s="6">
        <f t="shared" si="870"/>
        <v>0</v>
      </c>
      <c r="AV227" s="6">
        <f t="shared" si="871"/>
        <v>0</v>
      </c>
      <c r="AW227" s="6">
        <f t="shared" si="872"/>
        <v>0</v>
      </c>
      <c r="AX227" s="6">
        <f t="shared" si="873"/>
        <v>0</v>
      </c>
      <c r="AY227" s="193">
        <f t="shared" si="874"/>
        <v>5.6740334309306508</v>
      </c>
      <c r="AZ227" s="193">
        <f t="shared" si="875"/>
        <v>4.1745731882913786</v>
      </c>
      <c r="BA227" s="193">
        <f t="shared" si="876"/>
        <v>3.8150380693314694</v>
      </c>
      <c r="BB227" s="193">
        <f t="shared" si="877"/>
        <v>3.9040600573940507</v>
      </c>
      <c r="BC227" s="72">
        <f t="shared" si="878"/>
        <v>56312.210093717425</v>
      </c>
      <c r="BG227" s="3">
        <f t="shared" si="879"/>
        <v>6.5838385650312059</v>
      </c>
      <c r="BH227" s="6">
        <f t="shared" si="880"/>
        <v>0</v>
      </c>
      <c r="BI227" s="6">
        <f t="shared" si="881"/>
        <v>0</v>
      </c>
      <c r="BJ227" s="6">
        <f t="shared" si="882"/>
        <v>0</v>
      </c>
      <c r="BK227" s="193">
        <f t="shared" si="883"/>
        <v>5.6963904529140788</v>
      </c>
      <c r="BL227" s="193">
        <f t="shared" si="884"/>
        <v>4.1745731882913786</v>
      </c>
      <c r="BM227" s="193">
        <f t="shared" si="885"/>
        <v>3.8150380693314694</v>
      </c>
      <c r="BN227" s="193">
        <f t="shared" si="886"/>
        <v>3.9040600573940507</v>
      </c>
      <c r="BO227" s="72">
        <f t="shared" si="887"/>
        <v>56325.122995491452</v>
      </c>
      <c r="BS227" s="3">
        <f t="shared" si="888"/>
        <v>6.5838593087286492</v>
      </c>
      <c r="BT227" s="6">
        <f t="shared" si="889"/>
        <v>0</v>
      </c>
      <c r="BU227" s="6">
        <f t="shared" si="890"/>
        <v>0</v>
      </c>
      <c r="BV227" s="6">
        <f t="shared" si="891"/>
        <v>0</v>
      </c>
      <c r="BW227" s="193">
        <f t="shared" si="892"/>
        <v>5.696390522572754</v>
      </c>
      <c r="BX227" s="193">
        <f t="shared" si="893"/>
        <v>4.1745731882913786</v>
      </c>
      <c r="BY227" s="193">
        <f t="shared" si="1018"/>
        <v>3.8150380693314694</v>
      </c>
      <c r="BZ227" s="193">
        <f t="shared" si="894"/>
        <v>3.9040600573940507</v>
      </c>
      <c r="CA227" s="72">
        <f t="shared" si="895"/>
        <v>56325.122995491452</v>
      </c>
      <c r="CE227" s="3">
        <f t="shared" si="896"/>
        <v>0</v>
      </c>
      <c r="CF227" s="6">
        <f t="shared" si="897"/>
        <v>5.1813052899096679</v>
      </c>
      <c r="CG227" s="6">
        <f t="shared" si="898"/>
        <v>0</v>
      </c>
      <c r="CH227" s="6">
        <f t="shared" si="899"/>
        <v>0</v>
      </c>
      <c r="CI227" s="193">
        <f t="shared" si="900"/>
        <v>5.6740334309306508</v>
      </c>
      <c r="CJ227" s="193">
        <f t="shared" si="901"/>
        <v>4.2512541628547531</v>
      </c>
      <c r="CK227" s="193">
        <f t="shared" si="1019"/>
        <v>3.8150380693314694</v>
      </c>
      <c r="CL227" s="193">
        <f t="shared" si="902"/>
        <v>3.9040600573940507</v>
      </c>
      <c r="CM227" s="72">
        <f t="shared" si="903"/>
        <v>56503.276936109061</v>
      </c>
      <c r="CQ227" s="3">
        <f t="shared" si="904"/>
        <v>0</v>
      </c>
      <c r="CR227" s="6">
        <f t="shared" si="905"/>
        <v>5.1813616408949494</v>
      </c>
      <c r="CS227" s="6">
        <f t="shared" si="906"/>
        <v>0</v>
      </c>
      <c r="CT227" s="6">
        <f t="shared" si="907"/>
        <v>0</v>
      </c>
      <c r="CU227" s="193">
        <f t="shared" si="908"/>
        <v>5.6740334309306508</v>
      </c>
      <c r="CV227" s="193">
        <f t="shared" si="909"/>
        <v>4.2512549656505971</v>
      </c>
      <c r="CW227" s="193">
        <f t="shared" si="1020"/>
        <v>3.8150380693314694</v>
      </c>
      <c r="CX227" s="193">
        <f t="shared" si="910"/>
        <v>3.9040600573940507</v>
      </c>
      <c r="CY227" s="72">
        <f t="shared" si="911"/>
        <v>56503.278939834199</v>
      </c>
      <c r="DC227" s="3">
        <f t="shared" si="912"/>
        <v>0</v>
      </c>
      <c r="DD227" s="6">
        <f t="shared" si="913"/>
        <v>0</v>
      </c>
      <c r="DE227" s="6">
        <f t="shared" si="914"/>
        <v>5.4724625150892923</v>
      </c>
      <c r="DF227" s="6">
        <f t="shared" si="915"/>
        <v>0</v>
      </c>
      <c r="DG227" s="193">
        <f t="shared" si="916"/>
        <v>5.6740334309306508</v>
      </c>
      <c r="DH227" s="193">
        <f t="shared" si="917"/>
        <v>4.1745731882913786</v>
      </c>
      <c r="DI227" s="193">
        <f t="shared" si="1021"/>
        <v>3.9288987338002053</v>
      </c>
      <c r="DJ227" s="193">
        <f t="shared" si="918"/>
        <v>3.9040600573940507</v>
      </c>
      <c r="DK227" s="72">
        <f t="shared" si="919"/>
        <v>56869.775095352234</v>
      </c>
      <c r="DO227" s="3">
        <f t="shared" si="920"/>
        <v>0</v>
      </c>
      <c r="DP227" s="6">
        <f t="shared" si="921"/>
        <v>0</v>
      </c>
      <c r="DQ227" s="6">
        <f t="shared" si="922"/>
        <v>5.2119697178142266</v>
      </c>
      <c r="DR227" s="6">
        <f t="shared" si="923"/>
        <v>0</v>
      </c>
      <c r="DS227" s="193">
        <f t="shared" si="924"/>
        <v>5.6740334309306508</v>
      </c>
      <c r="DT227" s="193">
        <f t="shared" si="925"/>
        <v>4.1745731882913786</v>
      </c>
      <c r="DU227" s="193">
        <f t="shared" si="1022"/>
        <v>3.9237628943918037</v>
      </c>
      <c r="DV227" s="193">
        <f t="shared" si="926"/>
        <v>3.9040600573940507</v>
      </c>
      <c r="DW227" s="72">
        <f t="shared" si="927"/>
        <v>56844.506887587937</v>
      </c>
      <c r="EA227" s="3">
        <f t="shared" si="928"/>
        <v>0</v>
      </c>
      <c r="EB227" s="6">
        <f t="shared" si="929"/>
        <v>0</v>
      </c>
      <c r="EC227" s="6">
        <f t="shared" si="930"/>
        <v>0</v>
      </c>
      <c r="ED227" s="6">
        <f t="shared" si="931"/>
        <v>15.014503725909007</v>
      </c>
      <c r="EE227" s="193">
        <f t="shared" si="932"/>
        <v>5.6740334309306508</v>
      </c>
      <c r="EF227" s="193">
        <f t="shared" si="933"/>
        <v>4.1745731882913786</v>
      </c>
      <c r="EG227" s="193">
        <f t="shared" si="1023"/>
        <v>3.8150380693314694</v>
      </c>
      <c r="EH227" s="193">
        <f t="shared" si="934"/>
        <v>4.1684920400237706</v>
      </c>
      <c r="EI227" s="72">
        <f t="shared" si="935"/>
        <v>58194.176515468826</v>
      </c>
      <c r="EM227" s="3">
        <f t="shared" si="936"/>
        <v>0</v>
      </c>
      <c r="EN227" s="6">
        <f t="shared" si="937"/>
        <v>0</v>
      </c>
      <c r="EO227" s="6">
        <f t="shared" si="938"/>
        <v>0</v>
      </c>
      <c r="EP227" s="6">
        <f t="shared" si="939"/>
        <v>5.0049580995191771</v>
      </c>
      <c r="EQ227" s="193">
        <f t="shared" si="940"/>
        <v>5.6740334309306508</v>
      </c>
      <c r="ER227" s="193">
        <f t="shared" si="941"/>
        <v>4.1745731882913786</v>
      </c>
      <c r="ES227" s="193">
        <f t="shared" si="1024"/>
        <v>3.8150380693314694</v>
      </c>
      <c r="ET227" s="193">
        <f t="shared" si="942"/>
        <v>4.0001875653010659</v>
      </c>
      <c r="EU227" s="72">
        <f t="shared" si="943"/>
        <v>56989.204586074658</v>
      </c>
      <c r="EY227" s="3">
        <f t="shared" si="944"/>
        <v>6.5838385650312059</v>
      </c>
      <c r="EZ227" s="6">
        <f t="shared" si="945"/>
        <v>5.1813052899096679</v>
      </c>
      <c r="FA227" s="6">
        <f t="shared" si="946"/>
        <v>5.4724625150892923</v>
      </c>
      <c r="FB227" s="6">
        <f t="shared" si="947"/>
        <v>15.014503725909007</v>
      </c>
      <c r="FC227" s="193">
        <f t="shared" si="948"/>
        <v>5.6963904529140788</v>
      </c>
      <c r="FD227" s="193">
        <f t="shared" si="949"/>
        <v>4.2512541628547531</v>
      </c>
      <c r="FE227" s="193">
        <f t="shared" si="1025"/>
        <v>3.9288987338002053</v>
      </c>
      <c r="FF227" s="193">
        <f t="shared" si="950"/>
        <v>4.1684920400237706</v>
      </c>
      <c r="FG227" s="72">
        <f t="shared" si="951"/>
        <v>58983.305145460858</v>
      </c>
      <c r="FK227" s="3">
        <f t="shared" si="952"/>
        <v>6.7182233610762259</v>
      </c>
      <c r="FL227" s="6">
        <f t="shared" si="953"/>
        <v>5.1813616408949494</v>
      </c>
      <c r="FM227" s="6">
        <f t="shared" si="954"/>
        <v>5.2119697178142266</v>
      </c>
      <c r="FN227" s="6">
        <f t="shared" si="955"/>
        <v>5.0049580995191771</v>
      </c>
      <c r="FO227" s="193">
        <f t="shared" si="956"/>
        <v>5.6968416239610091</v>
      </c>
      <c r="FP227" s="193">
        <f t="shared" si="957"/>
        <v>4.2512549656505971</v>
      </c>
      <c r="FQ227" s="193">
        <f t="shared" si="1026"/>
        <v>3.9237628943918037</v>
      </c>
      <c r="FR227" s="193">
        <f t="shared" si="958"/>
        <v>4.0001875653010659</v>
      </c>
      <c r="FS227" s="205">
        <f t="shared" si="959"/>
        <v>57736.598031821268</v>
      </c>
      <c r="FW227" s="3">
        <f t="shared" si="960"/>
        <v>7.7259330099855985</v>
      </c>
      <c r="FX227" s="6">
        <f t="shared" si="961"/>
        <v>5.8548749775979241</v>
      </c>
      <c r="FY227" s="6">
        <f t="shared" si="962"/>
        <v>6.462717636867354</v>
      </c>
      <c r="FZ227" s="6">
        <f t="shared" si="963"/>
        <v>5.9057047988575428</v>
      </c>
      <c r="GA227" s="193">
        <f t="shared" si="964"/>
        <v>5.7002183442213523</v>
      </c>
      <c r="GB227" s="193">
        <f t="shared" si="965"/>
        <v>4.2608043277030117</v>
      </c>
      <c r="GC227" s="193">
        <f t="shared" si="1027"/>
        <v>3.9481852291573039</v>
      </c>
      <c r="GD227" s="193">
        <f t="shared" si="966"/>
        <v>4.0165476632592023</v>
      </c>
      <c r="GE227" s="72">
        <f t="shared" si="967"/>
        <v>58003.009648420877</v>
      </c>
      <c r="GI227" s="3">
        <f t="shared" si="968"/>
        <v>7.3900228791166604</v>
      </c>
      <c r="GJ227" s="6">
        <f t="shared" si="969"/>
        <v>5.6994358189006356</v>
      </c>
      <c r="GK227" s="6">
        <f t="shared" si="970"/>
        <v>5.7330559681887827</v>
      </c>
      <c r="GL227" s="6">
        <f t="shared" si="971"/>
        <v>5.5053180328333031</v>
      </c>
      <c r="GM227" s="193">
        <f t="shared" si="972"/>
        <v>5.6990940140841575</v>
      </c>
      <c r="GN227" s="193">
        <f t="shared" si="973"/>
        <v>4.258608524803039</v>
      </c>
      <c r="GO227" s="193">
        <f t="shared" si="1028"/>
        <v>3.9340103004186546</v>
      </c>
      <c r="GP227" s="193">
        <f t="shared" si="974"/>
        <v>4.0093085355857561</v>
      </c>
      <c r="GQ227" s="72">
        <f t="shared" si="975"/>
        <v>57873.513315794909</v>
      </c>
      <c r="GU227" s="3">
        <f t="shared" si="976"/>
        <v>8.7336634025924162</v>
      </c>
      <c r="GV227" s="6">
        <f t="shared" si="977"/>
        <v>6.2175663478916015</v>
      </c>
      <c r="GW227" s="6">
        <f t="shared" si="978"/>
        <v>6.7754297805867427</v>
      </c>
      <c r="GX227" s="6">
        <f t="shared" si="979"/>
        <v>6.2560432191287525</v>
      </c>
      <c r="GY227" s="193">
        <f t="shared" si="980"/>
        <v>5.7035837697632559</v>
      </c>
      <c r="GZ227" s="193">
        <f t="shared" si="981"/>
        <v>4.2659091947418952</v>
      </c>
      <c r="HA227" s="193">
        <f t="shared" si="1029"/>
        <v>3.9541992248283839</v>
      </c>
      <c r="HB227" s="193">
        <f t="shared" si="982"/>
        <v>4.0228391947671964</v>
      </c>
      <c r="HC227" s="205">
        <f t="shared" si="983"/>
        <v>58093.714481920651</v>
      </c>
      <c r="HG227" s="3">
        <f t="shared" si="785"/>
        <v>7.7259330099855985</v>
      </c>
      <c r="HH227" s="6">
        <f t="shared" si="786"/>
        <v>0</v>
      </c>
      <c r="HI227" s="6">
        <f t="shared" si="787"/>
        <v>0</v>
      </c>
      <c r="HJ227" s="6">
        <f t="shared" si="788"/>
        <v>0</v>
      </c>
      <c r="HK227" s="193">
        <f t="shared" si="984"/>
        <v>5.7002183442213523</v>
      </c>
      <c r="HL227" s="193">
        <f t="shared" si="984"/>
        <v>4.1745731882913786</v>
      </c>
      <c r="HM227" s="193">
        <f t="shared" si="984"/>
        <v>3.8150380693314694</v>
      </c>
      <c r="HN227" s="193">
        <f t="shared" si="984"/>
        <v>3.9040600573940507</v>
      </c>
      <c r="HO227" s="212">
        <f t="shared" si="985"/>
        <v>56327.334194356932</v>
      </c>
      <c r="HS227" s="3">
        <f t="shared" si="789"/>
        <v>7.3900228791166604</v>
      </c>
      <c r="HT227" s="6">
        <f t="shared" si="790"/>
        <v>0</v>
      </c>
      <c r="HU227" s="6">
        <f t="shared" si="791"/>
        <v>0</v>
      </c>
      <c r="HV227" s="6">
        <f t="shared" si="792"/>
        <v>0</v>
      </c>
      <c r="HW227" s="193">
        <f t="shared" si="986"/>
        <v>5.6990940140841575</v>
      </c>
      <c r="HX227" s="193">
        <f t="shared" si="986"/>
        <v>4.1745731882913786</v>
      </c>
      <c r="HY227" s="193">
        <f t="shared" si="986"/>
        <v>3.8150380693314694</v>
      </c>
      <c r="HZ227" s="193">
        <f t="shared" si="986"/>
        <v>3.9040600573940507</v>
      </c>
      <c r="IA227" s="212">
        <f t="shared" si="987"/>
        <v>56326.684710923386</v>
      </c>
      <c r="IE227" s="3">
        <f t="shared" si="794"/>
        <v>8.7336634025924162</v>
      </c>
      <c r="IF227" s="6">
        <f t="shared" si="795"/>
        <v>0</v>
      </c>
      <c r="IG227" s="6">
        <f t="shared" si="796"/>
        <v>0</v>
      </c>
      <c r="IH227" s="6">
        <f t="shared" si="797"/>
        <v>0</v>
      </c>
      <c r="II227" s="193">
        <f t="shared" si="988"/>
        <v>5.7035837697632559</v>
      </c>
      <c r="IJ227" s="193">
        <f t="shared" si="988"/>
        <v>4.1745731882913786</v>
      </c>
      <c r="IK227" s="193">
        <f t="shared" si="988"/>
        <v>3.8150380693314694</v>
      </c>
      <c r="IL227" s="193">
        <f t="shared" si="988"/>
        <v>3.9040600573940507</v>
      </c>
      <c r="IM227" s="205">
        <f t="shared" si="989"/>
        <v>56329.278319473444</v>
      </c>
      <c r="IQ227" s="3">
        <f t="shared" si="799"/>
        <v>0</v>
      </c>
      <c r="IR227" s="6">
        <f t="shared" si="800"/>
        <v>5.8548749775979241</v>
      </c>
      <c r="IS227" s="6">
        <f t="shared" si="801"/>
        <v>0</v>
      </c>
      <c r="IT227" s="6">
        <f t="shared" si="802"/>
        <v>0</v>
      </c>
      <c r="IU227" s="193">
        <f t="shared" si="990"/>
        <v>5.6740334309306508</v>
      </c>
      <c r="IV227" s="193">
        <f t="shared" si="990"/>
        <v>4.2608043277030117</v>
      </c>
      <c r="IW227" s="193">
        <f t="shared" si="990"/>
        <v>3.8150380693314694</v>
      </c>
      <c r="IX227" s="193">
        <f t="shared" si="990"/>
        <v>3.9040600573940507</v>
      </c>
      <c r="IY227" s="212">
        <f t="shared" si="991"/>
        <v>56527.118541966229</v>
      </c>
      <c r="JC227" s="3">
        <f t="shared" si="804"/>
        <v>0</v>
      </c>
      <c r="JD227" s="6">
        <f t="shared" si="805"/>
        <v>5.6994358189006356</v>
      </c>
      <c r="JE227" s="6">
        <f t="shared" si="806"/>
        <v>0</v>
      </c>
      <c r="JF227" s="6">
        <f t="shared" si="807"/>
        <v>0</v>
      </c>
      <c r="JG227" s="193">
        <f t="shared" si="992"/>
        <v>5.6740334309306508</v>
      </c>
      <c r="JH227" s="193">
        <f t="shared" si="992"/>
        <v>4.258608524803039</v>
      </c>
      <c r="JI227" s="193">
        <f t="shared" si="992"/>
        <v>3.8150380693314694</v>
      </c>
      <c r="JJ227" s="193">
        <f t="shared" si="992"/>
        <v>3.9040600573940507</v>
      </c>
      <c r="JK227" s="212">
        <f t="shared" si="993"/>
        <v>56521.635917106389</v>
      </c>
      <c r="JO227" s="3">
        <f t="shared" si="809"/>
        <v>0</v>
      </c>
      <c r="JP227" s="6">
        <f t="shared" si="810"/>
        <v>6.2175663478916015</v>
      </c>
      <c r="JQ227" s="6">
        <f t="shared" si="811"/>
        <v>0</v>
      </c>
      <c r="JR227" s="6">
        <f t="shared" si="812"/>
        <v>0</v>
      </c>
      <c r="JS227" s="193">
        <f t="shared" si="994"/>
        <v>5.6740334309306508</v>
      </c>
      <c r="JT227" s="193">
        <f t="shared" si="994"/>
        <v>4.2659091947418952</v>
      </c>
      <c r="JU227" s="193">
        <f t="shared" si="994"/>
        <v>3.8150380693314694</v>
      </c>
      <c r="JV227" s="193">
        <f t="shared" si="994"/>
        <v>3.9040600573940507</v>
      </c>
      <c r="JW227" s="205">
        <f t="shared" si="995"/>
        <v>56539.866764652106</v>
      </c>
      <c r="KA227" s="3">
        <f t="shared" si="814"/>
        <v>0</v>
      </c>
      <c r="KB227" s="6">
        <f t="shared" si="815"/>
        <v>0</v>
      </c>
      <c r="KC227" s="6">
        <f t="shared" si="816"/>
        <v>6.462717636867354</v>
      </c>
      <c r="KD227" s="6">
        <f t="shared" si="817"/>
        <v>0</v>
      </c>
      <c r="KE227" s="193">
        <f t="shared" si="996"/>
        <v>5.6740334309306508</v>
      </c>
      <c r="KF227" s="193">
        <f t="shared" si="996"/>
        <v>4.1745731882913786</v>
      </c>
      <c r="KG227" s="193">
        <f t="shared" si="996"/>
        <v>3.9481852291573039</v>
      </c>
      <c r="KH227" s="193">
        <f t="shared" si="996"/>
        <v>3.9040600573940507</v>
      </c>
      <c r="KI227" s="212">
        <f t="shared" si="997"/>
        <v>56964.764522623998</v>
      </c>
      <c r="KM227" s="3">
        <f t="shared" si="819"/>
        <v>0</v>
      </c>
      <c r="KN227" s="6">
        <f t="shared" si="820"/>
        <v>0</v>
      </c>
      <c r="KO227" s="6">
        <f t="shared" si="821"/>
        <v>5.7330559681887827</v>
      </c>
      <c r="KP227" s="6">
        <f t="shared" si="822"/>
        <v>0</v>
      </c>
      <c r="KQ227" s="193">
        <f t="shared" si="998"/>
        <v>5.6740334309306508</v>
      </c>
      <c r="KR227" s="193">
        <f t="shared" si="998"/>
        <v>4.1745731882913786</v>
      </c>
      <c r="KS227" s="193">
        <f t="shared" si="998"/>
        <v>3.9340103004186546</v>
      </c>
      <c r="KT227" s="193">
        <f t="shared" si="998"/>
        <v>3.9040600573940507</v>
      </c>
      <c r="KU227" s="212">
        <f t="shared" si="999"/>
        <v>56894.935034142669</v>
      </c>
      <c r="KY227" s="3">
        <f t="shared" si="824"/>
        <v>0</v>
      </c>
      <c r="KZ227" s="6">
        <f t="shared" si="825"/>
        <v>0</v>
      </c>
      <c r="LA227" s="6">
        <f t="shared" si="826"/>
        <v>6.7754297805867427</v>
      </c>
      <c r="LB227" s="6">
        <f t="shared" si="827"/>
        <v>0</v>
      </c>
      <c r="LC227" s="193">
        <f t="shared" si="1000"/>
        <v>5.6740334309306508</v>
      </c>
      <c r="LD227" s="193">
        <f t="shared" si="1000"/>
        <v>4.1745731882913786</v>
      </c>
      <c r="LE227" s="193">
        <f t="shared" si="1000"/>
        <v>3.9541992248283839</v>
      </c>
      <c r="LF227" s="193">
        <f t="shared" si="1000"/>
        <v>3.9040600573940507</v>
      </c>
      <c r="LG227" s="205">
        <f t="shared" si="1001"/>
        <v>56994.416961547009</v>
      </c>
      <c r="LK227" s="3">
        <f t="shared" si="829"/>
        <v>0</v>
      </c>
      <c r="LL227" s="6">
        <f t="shared" si="830"/>
        <v>0</v>
      </c>
      <c r="LM227" s="6">
        <f t="shared" si="831"/>
        <v>0</v>
      </c>
      <c r="LN227" s="6">
        <f t="shared" si="832"/>
        <v>5.9057047988575428</v>
      </c>
      <c r="LO227" s="193">
        <f t="shared" si="1002"/>
        <v>5.6740334309306508</v>
      </c>
      <c r="LP227" s="193">
        <f t="shared" si="1002"/>
        <v>4.1745731882913786</v>
      </c>
      <c r="LQ227" s="193">
        <f t="shared" si="1002"/>
        <v>3.8150380693314694</v>
      </c>
      <c r="LR227" s="193">
        <f t="shared" si="1002"/>
        <v>4.0165476632592023</v>
      </c>
      <c r="LS227" s="212">
        <f t="shared" si="1003"/>
        <v>57105.231169267354</v>
      </c>
      <c r="LW227" s="3">
        <f t="shared" si="834"/>
        <v>0</v>
      </c>
      <c r="LX227" s="6">
        <f t="shared" si="835"/>
        <v>0</v>
      </c>
      <c r="LY227" s="6">
        <f t="shared" si="836"/>
        <v>0</v>
      </c>
      <c r="LZ227" s="6">
        <f t="shared" si="837"/>
        <v>5.5053180328333031</v>
      </c>
      <c r="MA227" s="193">
        <f t="shared" si="1004"/>
        <v>5.6740334309306508</v>
      </c>
      <c r="MB227" s="193">
        <f t="shared" si="1004"/>
        <v>4.1745731882913786</v>
      </c>
      <c r="MC227" s="193">
        <f t="shared" si="1004"/>
        <v>3.8150380693314694</v>
      </c>
      <c r="MD227" s="193">
        <f t="shared" si="1004"/>
        <v>4.0093085355857561</v>
      </c>
      <c r="ME227" s="212">
        <f t="shared" si="1005"/>
        <v>57053.861827050707</v>
      </c>
      <c r="MI227" s="3">
        <f t="shared" si="839"/>
        <v>0</v>
      </c>
      <c r="MJ227" s="6">
        <f t="shared" si="840"/>
        <v>0</v>
      </c>
      <c r="MK227" s="6">
        <f t="shared" si="841"/>
        <v>0</v>
      </c>
      <c r="ML227" s="6">
        <f t="shared" si="842"/>
        <v>6.2560432191287525</v>
      </c>
      <c r="MM227" s="193">
        <f t="shared" si="1006"/>
        <v>5.6740334309306508</v>
      </c>
      <c r="MN227" s="193">
        <f t="shared" si="1006"/>
        <v>4.1745731882913786</v>
      </c>
      <c r="MO227" s="193">
        <f t="shared" si="1006"/>
        <v>3.8150380693314694</v>
      </c>
      <c r="MP227" s="193">
        <f t="shared" si="1006"/>
        <v>4.0228391947671964</v>
      </c>
      <c r="MQ227" s="205">
        <f t="shared" si="1007"/>
        <v>57149.913869259326</v>
      </c>
      <c r="MT227" s="3">
        <f t="shared" si="844"/>
        <v>6.3822924865098427</v>
      </c>
      <c r="MU227" s="6">
        <f t="shared" si="845"/>
        <v>5.1813052899096679</v>
      </c>
      <c r="MV227" s="6">
        <f t="shared" si="846"/>
        <v>5.9936494212882714</v>
      </c>
      <c r="MW227" s="6">
        <f t="shared" si="847"/>
        <v>6.005801490363603</v>
      </c>
      <c r="MX227" s="193">
        <f t="shared" si="1008"/>
        <v>5.69571341900651</v>
      </c>
      <c r="MY227" s="193">
        <f t="shared" si="1008"/>
        <v>4.2512541628547531</v>
      </c>
      <c r="MZ227" s="193">
        <f t="shared" si="1008"/>
        <v>3.939095871744168</v>
      </c>
      <c r="NA227" s="193">
        <f t="shared" si="1008"/>
        <v>4.0183492864366341</v>
      </c>
      <c r="NB227" s="212">
        <f t="shared" si="1009"/>
        <v>57943.262026487508</v>
      </c>
      <c r="NF227" s="3">
        <f t="shared" si="849"/>
        <v>6.3822924865098418</v>
      </c>
      <c r="NG227" s="6">
        <f t="shared" si="850"/>
        <v>0</v>
      </c>
      <c r="NH227" s="6">
        <f t="shared" si="851"/>
        <v>0</v>
      </c>
      <c r="NI227" s="6">
        <f t="shared" si="852"/>
        <v>0</v>
      </c>
      <c r="NJ227" s="193">
        <f t="shared" si="1010"/>
        <v>5.69571341900651</v>
      </c>
      <c r="NK227" s="193">
        <f t="shared" si="1010"/>
        <v>4.1745731882913786</v>
      </c>
      <c r="NL227" s="193">
        <f t="shared" si="1010"/>
        <v>3.8150380693314694</v>
      </c>
      <c r="NM227" s="193">
        <f t="shared" si="1010"/>
        <v>3.9040600573940507</v>
      </c>
      <c r="NN227" s="212">
        <f t="shared" si="1011"/>
        <v>56324.731912802257</v>
      </c>
      <c r="NR227" s="3">
        <f t="shared" si="854"/>
        <v>0</v>
      </c>
      <c r="NS227" s="6">
        <f t="shared" si="855"/>
        <v>5.1813052899096679</v>
      </c>
      <c r="NT227" s="6">
        <f t="shared" si="856"/>
        <v>0</v>
      </c>
      <c r="NU227" s="6">
        <f t="shared" si="857"/>
        <v>0</v>
      </c>
      <c r="NV227" s="193">
        <f t="shared" si="1012"/>
        <v>5.6740334309306508</v>
      </c>
      <c r="NW227" s="193">
        <f t="shared" si="1012"/>
        <v>4.2512541628547531</v>
      </c>
      <c r="NX227" s="193">
        <f t="shared" si="1012"/>
        <v>3.8150380693314694</v>
      </c>
      <c r="NY227" s="193">
        <f t="shared" si="1012"/>
        <v>3.9040600573940507</v>
      </c>
      <c r="NZ227" s="212">
        <f t="shared" si="1013"/>
        <v>56503.276936109061</v>
      </c>
      <c r="OD227" s="3">
        <f t="shared" si="859"/>
        <v>0</v>
      </c>
      <c r="OE227" s="6">
        <f t="shared" si="860"/>
        <v>0</v>
      </c>
      <c r="OF227" s="6">
        <f t="shared" si="861"/>
        <v>5.9936494212882714</v>
      </c>
      <c r="OG227" s="6">
        <f t="shared" si="862"/>
        <v>0</v>
      </c>
      <c r="OH227" s="193">
        <f t="shared" si="1014"/>
        <v>5.6740334309306508</v>
      </c>
      <c r="OI227" s="193">
        <f t="shared" si="1014"/>
        <v>4.1745731882913786</v>
      </c>
      <c r="OJ227" s="193">
        <f t="shared" si="1014"/>
        <v>3.939095871744168</v>
      </c>
      <c r="OK227" s="193">
        <f t="shared" si="1014"/>
        <v>3.9040600573940507</v>
      </c>
      <c r="OL227" s="212">
        <f t="shared" si="1015"/>
        <v>56919.978066305237</v>
      </c>
      <c r="OP227" s="3">
        <f t="shared" si="864"/>
        <v>0</v>
      </c>
      <c r="OQ227" s="6">
        <f t="shared" si="865"/>
        <v>0</v>
      </c>
      <c r="OR227" s="6">
        <f t="shared" si="866"/>
        <v>0</v>
      </c>
      <c r="OS227" s="6">
        <f t="shared" si="867"/>
        <v>6.005801490363603</v>
      </c>
      <c r="OT227" s="193">
        <f t="shared" si="1016"/>
        <v>5.6740334309306508</v>
      </c>
      <c r="OU227" s="193">
        <f t="shared" si="1016"/>
        <v>4.1745731882913786</v>
      </c>
      <c r="OV227" s="193">
        <f t="shared" si="1016"/>
        <v>3.8150380693314694</v>
      </c>
      <c r="OW227" s="193">
        <f t="shared" si="1016"/>
        <v>4.0183492864366341</v>
      </c>
      <c r="OX227" s="232">
        <f t="shared" si="1017"/>
        <v>57118.022795905141</v>
      </c>
    </row>
    <row r="228" spans="2:414" x14ac:dyDescent="0.2">
      <c r="B228" s="81">
        <v>45395</v>
      </c>
      <c r="C228">
        <v>120</v>
      </c>
      <c r="D228">
        <v>11.379471718680687</v>
      </c>
      <c r="E228">
        <v>0</v>
      </c>
      <c r="F228">
        <v>0</v>
      </c>
      <c r="G228">
        <v>0</v>
      </c>
      <c r="H228">
        <v>1</v>
      </c>
      <c r="I228">
        <v>0</v>
      </c>
      <c r="J228">
        <v>0</v>
      </c>
      <c r="K228">
        <v>0</v>
      </c>
      <c r="L228">
        <v>0</v>
      </c>
      <c r="M228">
        <v>0</v>
      </c>
      <c r="N228">
        <v>0</v>
      </c>
      <c r="O228">
        <v>0</v>
      </c>
      <c r="P228">
        <v>0</v>
      </c>
      <c r="Q228">
        <v>0</v>
      </c>
      <c r="R228">
        <v>1</v>
      </c>
      <c r="S228">
        <v>0</v>
      </c>
      <c r="T228">
        <v>14400</v>
      </c>
      <c r="U228">
        <v>6.65800131848723</v>
      </c>
      <c r="V228">
        <v>5.1443703454707954</v>
      </c>
      <c r="W228">
        <v>5.1987490573871247</v>
      </c>
      <c r="X228">
        <v>5.0554400898722056</v>
      </c>
      <c r="Y228" s="3">
        <v>487.78569135341775</v>
      </c>
      <c r="Z228" s="3">
        <v>106.45140209337238</v>
      </c>
      <c r="AA228" s="3">
        <v>135.66713859813237</v>
      </c>
      <c r="AB228" s="3">
        <v>107.27012000446084</v>
      </c>
      <c r="AC228">
        <v>0</v>
      </c>
      <c r="AD228">
        <v>1</v>
      </c>
      <c r="AE228" s="6"/>
      <c r="AF228" s="1" t="s">
        <v>2</v>
      </c>
      <c r="AG228">
        <v>120</v>
      </c>
      <c r="AH228" s="189">
        <v>45395</v>
      </c>
      <c r="AI228">
        <f t="shared" si="869"/>
        <v>4</v>
      </c>
      <c r="AJ228">
        <v>120</v>
      </c>
      <c r="AK228">
        <v>0</v>
      </c>
      <c r="AL228">
        <v>1</v>
      </c>
      <c r="AM228">
        <v>0</v>
      </c>
      <c r="AN228">
        <v>0</v>
      </c>
      <c r="AO228">
        <v>0</v>
      </c>
      <c r="AP228">
        <v>1</v>
      </c>
      <c r="AQ228">
        <v>0</v>
      </c>
      <c r="AS228" s="37"/>
      <c r="AT228" s="37"/>
      <c r="AU228" s="6">
        <f t="shared" si="870"/>
        <v>0</v>
      </c>
      <c r="AV228" s="6">
        <f t="shared" si="871"/>
        <v>0</v>
      </c>
      <c r="AW228" s="6">
        <f t="shared" si="872"/>
        <v>0</v>
      </c>
      <c r="AX228" s="6">
        <f t="shared" si="873"/>
        <v>0</v>
      </c>
      <c r="AY228" s="193">
        <f t="shared" si="874"/>
        <v>5.6740334309306508</v>
      </c>
      <c r="AZ228" s="193">
        <f t="shared" si="875"/>
        <v>4.1745731882913786</v>
      </c>
      <c r="BA228" s="193">
        <f t="shared" si="876"/>
        <v>3.8150380693314694</v>
      </c>
      <c r="BB228" s="193">
        <f t="shared" si="877"/>
        <v>3.9040600573940507</v>
      </c>
      <c r="BC228" s="72">
        <f t="shared" si="878"/>
        <v>56312.210093717425</v>
      </c>
      <c r="BG228" s="3">
        <f t="shared" si="879"/>
        <v>6.5248412921174852</v>
      </c>
      <c r="BH228" s="6">
        <f t="shared" si="880"/>
        <v>0</v>
      </c>
      <c r="BI228" s="6">
        <f t="shared" si="881"/>
        <v>0</v>
      </c>
      <c r="BJ228" s="6">
        <f t="shared" si="882"/>
        <v>0</v>
      </c>
      <c r="BK228" s="193">
        <f t="shared" si="883"/>
        <v>5.6961923166267772</v>
      </c>
      <c r="BL228" s="193">
        <f t="shared" si="884"/>
        <v>4.1745731882913786</v>
      </c>
      <c r="BM228" s="193">
        <f t="shared" si="885"/>
        <v>3.8150380693314694</v>
      </c>
      <c r="BN228" s="193">
        <f t="shared" si="886"/>
        <v>3.9040600573940507</v>
      </c>
      <c r="BO228" s="72">
        <f t="shared" si="887"/>
        <v>56325.008543524651</v>
      </c>
      <c r="BS228" s="3">
        <f t="shared" si="888"/>
        <v>6.5248618499322459</v>
      </c>
      <c r="BT228" s="6">
        <f t="shared" si="889"/>
        <v>0</v>
      </c>
      <c r="BU228" s="6">
        <f t="shared" si="890"/>
        <v>0</v>
      </c>
      <c r="BV228" s="6">
        <f t="shared" si="891"/>
        <v>0</v>
      </c>
      <c r="BW228" s="193">
        <f t="shared" si="892"/>
        <v>5.6961923856749266</v>
      </c>
      <c r="BX228" s="193">
        <f t="shared" si="893"/>
        <v>4.1745731882913786</v>
      </c>
      <c r="BY228" s="193">
        <f t="shared" si="1018"/>
        <v>3.8150380693314694</v>
      </c>
      <c r="BZ228" s="193">
        <f t="shared" si="894"/>
        <v>3.9040600573940507</v>
      </c>
      <c r="CA228" s="72">
        <f t="shared" si="895"/>
        <v>56325.008543524651</v>
      </c>
      <c r="CE228" s="3">
        <f t="shared" si="896"/>
        <v>0</v>
      </c>
      <c r="CF228" s="6">
        <f t="shared" si="897"/>
        <v>5.1443703454707954</v>
      </c>
      <c r="CG228" s="6">
        <f t="shared" si="898"/>
        <v>0</v>
      </c>
      <c r="CH228" s="6">
        <f t="shared" si="899"/>
        <v>0</v>
      </c>
      <c r="CI228" s="193">
        <f t="shared" si="900"/>
        <v>5.6740334309306508</v>
      </c>
      <c r="CJ228" s="193">
        <f t="shared" si="901"/>
        <v>4.2507278360220706</v>
      </c>
      <c r="CK228" s="193">
        <f t="shared" si="1019"/>
        <v>3.8150380693314694</v>
      </c>
      <c r="CL228" s="193">
        <f t="shared" si="902"/>
        <v>3.9040600573940507</v>
      </c>
      <c r="CM228" s="72">
        <f t="shared" si="903"/>
        <v>56501.963274556707</v>
      </c>
      <c r="CQ228" s="3">
        <f t="shared" si="904"/>
        <v>0</v>
      </c>
      <c r="CR228" s="6">
        <f t="shared" si="905"/>
        <v>5.1444262947579737</v>
      </c>
      <c r="CS228" s="6">
        <f t="shared" si="906"/>
        <v>0</v>
      </c>
      <c r="CT228" s="6">
        <f t="shared" si="907"/>
        <v>0</v>
      </c>
      <c r="CU228" s="193">
        <f t="shared" si="908"/>
        <v>5.6740334309306508</v>
      </c>
      <c r="CV228" s="193">
        <f t="shared" si="909"/>
        <v>4.2507286335148171</v>
      </c>
      <c r="CW228" s="193">
        <f t="shared" si="1020"/>
        <v>3.8150380693314694</v>
      </c>
      <c r="CX228" s="193">
        <f t="shared" si="910"/>
        <v>3.9040600573940507</v>
      </c>
      <c r="CY228" s="72">
        <f t="shared" si="911"/>
        <v>56501.965264999373</v>
      </c>
      <c r="DC228" s="3">
        <f t="shared" si="912"/>
        <v>0</v>
      </c>
      <c r="DD228" s="6">
        <f t="shared" si="913"/>
        <v>0</v>
      </c>
      <c r="DE228" s="6">
        <f t="shared" si="914"/>
        <v>5.4586865102564808</v>
      </c>
      <c r="DF228" s="6">
        <f t="shared" si="915"/>
        <v>0</v>
      </c>
      <c r="DG228" s="193">
        <f t="shared" si="916"/>
        <v>5.6740334309306508</v>
      </c>
      <c r="DH228" s="193">
        <f t="shared" si="917"/>
        <v>4.1745731882913786</v>
      </c>
      <c r="DI228" s="193">
        <f t="shared" si="1021"/>
        <v>3.9286277875903046</v>
      </c>
      <c r="DJ228" s="193">
        <f t="shared" si="918"/>
        <v>3.9040600573940507</v>
      </c>
      <c r="DK228" s="72">
        <f t="shared" si="919"/>
        <v>56868.441765836884</v>
      </c>
      <c r="DO228" s="3">
        <f t="shared" si="920"/>
        <v>0</v>
      </c>
      <c r="DP228" s="6">
        <f t="shared" si="921"/>
        <v>0</v>
      </c>
      <c r="DQ228" s="6">
        <f t="shared" si="922"/>
        <v>5.1988494598274251</v>
      </c>
      <c r="DR228" s="6">
        <f t="shared" si="923"/>
        <v>0</v>
      </c>
      <c r="DS228" s="193">
        <f t="shared" si="924"/>
        <v>5.6740334309306508</v>
      </c>
      <c r="DT228" s="193">
        <f t="shared" si="925"/>
        <v>4.1745731882913786</v>
      </c>
      <c r="DU228" s="193">
        <f t="shared" si="1022"/>
        <v>3.9235035181919704</v>
      </c>
      <c r="DV228" s="193">
        <f t="shared" si="926"/>
        <v>3.9040600573940507</v>
      </c>
      <c r="DW228" s="72">
        <f t="shared" si="927"/>
        <v>56843.231060714046</v>
      </c>
      <c r="EA228" s="3">
        <f t="shared" si="928"/>
        <v>0</v>
      </c>
      <c r="EB228" s="6">
        <f t="shared" si="929"/>
        <v>0</v>
      </c>
      <c r="EC228" s="6">
        <f t="shared" si="930"/>
        <v>0</v>
      </c>
      <c r="ED228" s="6">
        <f t="shared" si="931"/>
        <v>15.166320269616616</v>
      </c>
      <c r="EE228" s="193">
        <f t="shared" si="932"/>
        <v>5.6740334309306508</v>
      </c>
      <c r="EF228" s="193">
        <f t="shared" si="933"/>
        <v>4.1745731882913786</v>
      </c>
      <c r="EG228" s="193">
        <f t="shared" si="1023"/>
        <v>3.8150380693314694</v>
      </c>
      <c r="EH228" s="193">
        <f t="shared" si="934"/>
        <v>4.1708387333134676</v>
      </c>
      <c r="EI228" s="72">
        <f t="shared" si="935"/>
        <v>58211.15646887046</v>
      </c>
      <c r="EM228" s="3">
        <f t="shared" si="936"/>
        <v>0</v>
      </c>
      <c r="EN228" s="6">
        <f t="shared" si="937"/>
        <v>0</v>
      </c>
      <c r="EO228" s="6">
        <f t="shared" si="938"/>
        <v>0</v>
      </c>
      <c r="EP228" s="6">
        <f t="shared" si="939"/>
        <v>5.0555648630820142</v>
      </c>
      <c r="EQ228" s="193">
        <f t="shared" si="940"/>
        <v>5.6740334309306508</v>
      </c>
      <c r="ER228" s="193">
        <f t="shared" si="941"/>
        <v>4.1745731882913786</v>
      </c>
      <c r="ES228" s="193">
        <f t="shared" si="1024"/>
        <v>3.8150380693314694</v>
      </c>
      <c r="ET228" s="193">
        <f t="shared" si="942"/>
        <v>4.0011138575295959</v>
      </c>
      <c r="EU228" s="72">
        <f t="shared" si="943"/>
        <v>56995.767593651464</v>
      </c>
      <c r="EY228" s="3">
        <f t="shared" si="944"/>
        <v>6.5248412921174852</v>
      </c>
      <c r="EZ228" s="6">
        <f t="shared" si="945"/>
        <v>5.1443703454707954</v>
      </c>
      <c r="FA228" s="6">
        <f t="shared" si="946"/>
        <v>5.4586865102564808</v>
      </c>
      <c r="FB228" s="6">
        <f t="shared" si="947"/>
        <v>15.166320269616616</v>
      </c>
      <c r="FC228" s="193">
        <f t="shared" si="948"/>
        <v>5.6961923166267772</v>
      </c>
      <c r="FD228" s="193">
        <f t="shared" si="949"/>
        <v>4.2507278360220706</v>
      </c>
      <c r="FE228" s="193">
        <f t="shared" si="1025"/>
        <v>3.9286277875903046</v>
      </c>
      <c r="FF228" s="193">
        <f t="shared" si="950"/>
        <v>4.1708387333134676</v>
      </c>
      <c r="FG228" s="72">
        <f t="shared" si="951"/>
        <v>58997.64049503288</v>
      </c>
      <c r="FK228" s="3">
        <f t="shared" si="952"/>
        <v>6.6580218763019907</v>
      </c>
      <c r="FL228" s="6">
        <f t="shared" si="953"/>
        <v>5.1444262947579737</v>
      </c>
      <c r="FM228" s="6">
        <f t="shared" si="954"/>
        <v>5.1988494598274251</v>
      </c>
      <c r="FN228" s="6">
        <f t="shared" si="955"/>
        <v>5.0555648630820142</v>
      </c>
      <c r="FO228" s="193">
        <f t="shared" si="956"/>
        <v>5.696639534249698</v>
      </c>
      <c r="FP228" s="193">
        <f t="shared" si="957"/>
        <v>4.2507286335148171</v>
      </c>
      <c r="FQ228" s="193">
        <f t="shared" si="1026"/>
        <v>3.9235035181919704</v>
      </c>
      <c r="FR228" s="193">
        <f t="shared" si="958"/>
        <v>4.0011138575295959</v>
      </c>
      <c r="FS228" s="205">
        <f t="shared" si="959"/>
        <v>57740.488969950115</v>
      </c>
      <c r="FW228" s="3">
        <f t="shared" si="960"/>
        <v>7.6567015162603136</v>
      </c>
      <c r="FX228" s="6">
        <f t="shared" si="961"/>
        <v>5.8131384903819985</v>
      </c>
      <c r="FY228" s="6">
        <f t="shared" si="962"/>
        <v>6.4464488311600343</v>
      </c>
      <c r="FZ228" s="6">
        <f t="shared" si="963"/>
        <v>5.9654193060492027</v>
      </c>
      <c r="GA228" s="193">
        <f t="shared" si="964"/>
        <v>5.6999867217854581</v>
      </c>
      <c r="GB228" s="193">
        <f t="shared" si="965"/>
        <v>4.2602152128073429</v>
      </c>
      <c r="GC228" s="193">
        <f t="shared" si="1027"/>
        <v>3.9478713599084414</v>
      </c>
      <c r="GD228" s="193">
        <f t="shared" si="966"/>
        <v>4.0176228449802478</v>
      </c>
      <c r="GE228" s="72">
        <f t="shared" si="967"/>
        <v>58007.540272563572</v>
      </c>
      <c r="GI228" s="3">
        <f t="shared" si="968"/>
        <v>7.3238014503359539</v>
      </c>
      <c r="GJ228" s="6">
        <f t="shared" si="969"/>
        <v>5.6588073800178753</v>
      </c>
      <c r="GK228" s="6">
        <f t="shared" si="970"/>
        <v>5.7186239631258378</v>
      </c>
      <c r="GL228" s="6">
        <f t="shared" si="971"/>
        <v>5.5609840988594268</v>
      </c>
      <c r="GM228" s="193">
        <f t="shared" si="972"/>
        <v>5.6988722140406596</v>
      </c>
      <c r="GN228" s="193">
        <f t="shared" si="973"/>
        <v>4.258033793637952</v>
      </c>
      <c r="GO228" s="193">
        <f t="shared" si="1028"/>
        <v>3.9337278975988301</v>
      </c>
      <c r="GP228" s="193">
        <f t="shared" si="974"/>
        <v>4.0103181387572109</v>
      </c>
      <c r="GQ228" s="72">
        <f t="shared" si="975"/>
        <v>57877.762164353138</v>
      </c>
      <c r="GU228" s="3">
        <f t="shared" si="976"/>
        <v>8.655401714033399</v>
      </c>
      <c r="GV228" s="6">
        <f t="shared" si="977"/>
        <v>6.1732444145649543</v>
      </c>
      <c r="GW228" s="6">
        <f t="shared" si="978"/>
        <v>6.7583737746032622</v>
      </c>
      <c r="GX228" s="6">
        <f t="shared" si="979"/>
        <v>6.3193001123402572</v>
      </c>
      <c r="GY228" s="193">
        <f t="shared" si="980"/>
        <v>5.7033228115796817</v>
      </c>
      <c r="GZ228" s="193">
        <f t="shared" si="981"/>
        <v>4.2652867611466307</v>
      </c>
      <c r="HA228" s="193">
        <f t="shared" si="1029"/>
        <v>3.9538721392019012</v>
      </c>
      <c r="HB228" s="193">
        <f t="shared" si="982"/>
        <v>4.0239709830839407</v>
      </c>
      <c r="HC228" s="205">
        <f t="shared" si="983"/>
        <v>58098.49161327452</v>
      </c>
      <c r="HG228" s="3">
        <f t="shared" si="785"/>
        <v>7.6567015162603136</v>
      </c>
      <c r="HH228" s="6">
        <f t="shared" si="786"/>
        <v>0</v>
      </c>
      <c r="HI228" s="6">
        <f t="shared" si="787"/>
        <v>0</v>
      </c>
      <c r="HJ228" s="6">
        <f t="shared" si="788"/>
        <v>0</v>
      </c>
      <c r="HK228" s="193">
        <f t="shared" si="984"/>
        <v>5.6999867217854581</v>
      </c>
      <c r="HL228" s="193">
        <f t="shared" si="984"/>
        <v>4.1745731882913786</v>
      </c>
      <c r="HM228" s="193">
        <f t="shared" si="984"/>
        <v>3.8150380693314694</v>
      </c>
      <c r="HN228" s="193">
        <f t="shared" si="984"/>
        <v>3.9040600573940507</v>
      </c>
      <c r="HO228" s="212">
        <f t="shared" si="985"/>
        <v>56327.200394133491</v>
      </c>
      <c r="HS228" s="3">
        <f t="shared" si="789"/>
        <v>7.3238014503359539</v>
      </c>
      <c r="HT228" s="6">
        <f t="shared" si="790"/>
        <v>0</v>
      </c>
      <c r="HU228" s="6">
        <f t="shared" si="791"/>
        <v>0</v>
      </c>
      <c r="HV228" s="6">
        <f t="shared" si="792"/>
        <v>0</v>
      </c>
      <c r="HW228" s="193">
        <f t="shared" si="986"/>
        <v>5.6988722140406596</v>
      </c>
      <c r="HX228" s="193">
        <f t="shared" si="986"/>
        <v>4.1745731882913786</v>
      </c>
      <c r="HY228" s="193">
        <f t="shared" si="986"/>
        <v>3.8150380693314694</v>
      </c>
      <c r="HZ228" s="193">
        <f t="shared" si="986"/>
        <v>3.9040600573940507</v>
      </c>
      <c r="IA228" s="212">
        <f t="shared" si="987"/>
        <v>56326.556586225219</v>
      </c>
      <c r="IE228" s="3">
        <f t="shared" si="794"/>
        <v>8.655401714033399</v>
      </c>
      <c r="IF228" s="6">
        <f t="shared" si="795"/>
        <v>0</v>
      </c>
      <c r="IG228" s="6">
        <f t="shared" si="796"/>
        <v>0</v>
      </c>
      <c r="IH228" s="6">
        <f t="shared" si="797"/>
        <v>0</v>
      </c>
      <c r="II228" s="193">
        <f t="shared" si="988"/>
        <v>5.7033228115796817</v>
      </c>
      <c r="IJ228" s="193">
        <f t="shared" si="988"/>
        <v>4.1745731882913786</v>
      </c>
      <c r="IK228" s="193">
        <f t="shared" si="988"/>
        <v>3.8150380693314694</v>
      </c>
      <c r="IL228" s="193">
        <f t="shared" si="988"/>
        <v>3.9040600573940507</v>
      </c>
      <c r="IM228" s="205">
        <f t="shared" si="989"/>
        <v>56329.127567828771</v>
      </c>
      <c r="IQ228" s="3">
        <f t="shared" si="799"/>
        <v>0</v>
      </c>
      <c r="IR228" s="6">
        <f t="shared" si="800"/>
        <v>5.8131384903819985</v>
      </c>
      <c r="IS228" s="6">
        <f t="shared" si="801"/>
        <v>0</v>
      </c>
      <c r="IT228" s="6">
        <f t="shared" si="802"/>
        <v>0</v>
      </c>
      <c r="IU228" s="193">
        <f t="shared" si="990"/>
        <v>5.6740334309306508</v>
      </c>
      <c r="IV228" s="193">
        <f t="shared" si="990"/>
        <v>4.2602152128073429</v>
      </c>
      <c r="IW228" s="193">
        <f t="shared" si="990"/>
        <v>3.8150380693314694</v>
      </c>
      <c r="IX228" s="193">
        <f t="shared" si="990"/>
        <v>3.9040600573940507</v>
      </c>
      <c r="IY228" s="212">
        <f t="shared" si="991"/>
        <v>56525.647549014022</v>
      </c>
      <c r="JC228" s="3">
        <f t="shared" si="804"/>
        <v>0</v>
      </c>
      <c r="JD228" s="6">
        <f t="shared" si="805"/>
        <v>5.6588073800178753</v>
      </c>
      <c r="JE228" s="6">
        <f t="shared" si="806"/>
        <v>0</v>
      </c>
      <c r="JF228" s="6">
        <f t="shared" si="807"/>
        <v>0</v>
      </c>
      <c r="JG228" s="193">
        <f t="shared" si="992"/>
        <v>5.6740334309306508</v>
      </c>
      <c r="JH228" s="193">
        <f t="shared" si="992"/>
        <v>4.258033793637952</v>
      </c>
      <c r="JI228" s="193">
        <f t="shared" si="992"/>
        <v>3.8150380693314694</v>
      </c>
      <c r="JJ228" s="193">
        <f t="shared" si="992"/>
        <v>3.9040600573940507</v>
      </c>
      <c r="JK228" s="212">
        <f t="shared" si="993"/>
        <v>56520.200978405424</v>
      </c>
      <c r="JO228" s="3">
        <f t="shared" si="809"/>
        <v>0</v>
      </c>
      <c r="JP228" s="6">
        <f t="shared" si="810"/>
        <v>6.1732444145649543</v>
      </c>
      <c r="JQ228" s="6">
        <f t="shared" si="811"/>
        <v>0</v>
      </c>
      <c r="JR228" s="6">
        <f t="shared" si="812"/>
        <v>0</v>
      </c>
      <c r="JS228" s="193">
        <f t="shared" si="994"/>
        <v>5.6740334309306508</v>
      </c>
      <c r="JT228" s="193">
        <f t="shared" si="994"/>
        <v>4.2652867611466307</v>
      </c>
      <c r="JU228" s="193">
        <f t="shared" si="994"/>
        <v>3.8150380693314694</v>
      </c>
      <c r="JV228" s="193">
        <f t="shared" si="994"/>
        <v>3.9040600573940507</v>
      </c>
      <c r="JW228" s="205">
        <f t="shared" si="995"/>
        <v>56538.312227067952</v>
      </c>
      <c r="KA228" s="3">
        <f t="shared" si="814"/>
        <v>0</v>
      </c>
      <c r="KB228" s="6">
        <f t="shared" si="815"/>
        <v>0</v>
      </c>
      <c r="KC228" s="6">
        <f t="shared" si="816"/>
        <v>6.4464488311600343</v>
      </c>
      <c r="KD228" s="6">
        <f t="shared" si="817"/>
        <v>0</v>
      </c>
      <c r="KE228" s="193">
        <f t="shared" si="996"/>
        <v>5.6740334309306508</v>
      </c>
      <c r="KF228" s="193">
        <f t="shared" si="996"/>
        <v>4.1745731882913786</v>
      </c>
      <c r="KG228" s="193">
        <f t="shared" si="996"/>
        <v>3.9478713599084414</v>
      </c>
      <c r="KH228" s="193">
        <f t="shared" si="996"/>
        <v>3.9040600573940507</v>
      </c>
      <c r="KI228" s="212">
        <f t="shared" si="997"/>
        <v>56963.217391332793</v>
      </c>
      <c r="KM228" s="3">
        <f t="shared" si="819"/>
        <v>0</v>
      </c>
      <c r="KN228" s="6">
        <f t="shared" si="820"/>
        <v>0</v>
      </c>
      <c r="KO228" s="6">
        <f t="shared" si="821"/>
        <v>5.7186239631258378</v>
      </c>
      <c r="KP228" s="6">
        <f t="shared" si="822"/>
        <v>0</v>
      </c>
      <c r="KQ228" s="193">
        <f t="shared" si="998"/>
        <v>5.6740334309306508</v>
      </c>
      <c r="KR228" s="193">
        <f t="shared" si="998"/>
        <v>4.1745731882913786</v>
      </c>
      <c r="KS228" s="193">
        <f t="shared" si="998"/>
        <v>3.9337278975988301</v>
      </c>
      <c r="KT228" s="193">
        <f t="shared" si="998"/>
        <v>3.9040600573940507</v>
      </c>
      <c r="KU228" s="212">
        <f t="shared" si="999"/>
        <v>56893.544712378061</v>
      </c>
      <c r="KY228" s="3">
        <f t="shared" si="824"/>
        <v>0</v>
      </c>
      <c r="KZ228" s="6">
        <f t="shared" si="825"/>
        <v>0</v>
      </c>
      <c r="LA228" s="6">
        <f t="shared" si="826"/>
        <v>6.7583737746032622</v>
      </c>
      <c r="LB228" s="6">
        <f t="shared" si="827"/>
        <v>0</v>
      </c>
      <c r="LC228" s="193">
        <f t="shared" si="1000"/>
        <v>5.6740334309306508</v>
      </c>
      <c r="LD228" s="193">
        <f t="shared" si="1000"/>
        <v>4.1745731882913786</v>
      </c>
      <c r="LE228" s="193">
        <f t="shared" si="1000"/>
        <v>3.9538721392019012</v>
      </c>
      <c r="LF228" s="193">
        <f t="shared" si="1000"/>
        <v>3.9040600573940507</v>
      </c>
      <c r="LG228" s="205">
        <f t="shared" si="1001"/>
        <v>56992.803845460272</v>
      </c>
      <c r="LK228" s="3">
        <f t="shared" si="829"/>
        <v>0</v>
      </c>
      <c r="LL228" s="6">
        <f t="shared" si="830"/>
        <v>0</v>
      </c>
      <c r="LM228" s="6">
        <f t="shared" si="831"/>
        <v>0</v>
      </c>
      <c r="LN228" s="6">
        <f t="shared" si="832"/>
        <v>5.9654193060492027</v>
      </c>
      <c r="LO228" s="193">
        <f t="shared" si="1002"/>
        <v>5.6740334309306508</v>
      </c>
      <c r="LP228" s="193">
        <f t="shared" si="1002"/>
        <v>4.1745731882913786</v>
      </c>
      <c r="LQ228" s="193">
        <f t="shared" si="1002"/>
        <v>3.8150380693314694</v>
      </c>
      <c r="LR228" s="193">
        <f t="shared" si="1002"/>
        <v>4.0176228449802478</v>
      </c>
      <c r="LS228" s="212">
        <f t="shared" si="1003"/>
        <v>57112.86467569472</v>
      </c>
      <c r="LW228" s="3">
        <f t="shared" si="834"/>
        <v>0</v>
      </c>
      <c r="LX228" s="6">
        <f t="shared" si="835"/>
        <v>0</v>
      </c>
      <c r="LY228" s="6">
        <f t="shared" si="836"/>
        <v>0</v>
      </c>
      <c r="LZ228" s="6">
        <f t="shared" si="837"/>
        <v>5.5609840988594268</v>
      </c>
      <c r="MA228" s="193">
        <f t="shared" si="1004"/>
        <v>5.6740334309306508</v>
      </c>
      <c r="MB228" s="193">
        <f t="shared" si="1004"/>
        <v>4.1745731882913786</v>
      </c>
      <c r="MC228" s="193">
        <f t="shared" si="1004"/>
        <v>3.8150380693314694</v>
      </c>
      <c r="MD228" s="193">
        <f t="shared" si="1004"/>
        <v>4.0103181387572109</v>
      </c>
      <c r="ME228" s="212">
        <f t="shared" si="1005"/>
        <v>57061.023265951771</v>
      </c>
      <c r="MI228" s="3">
        <f t="shared" si="839"/>
        <v>0</v>
      </c>
      <c r="MJ228" s="6">
        <f t="shared" si="840"/>
        <v>0</v>
      </c>
      <c r="MK228" s="6">
        <f t="shared" si="841"/>
        <v>0</v>
      </c>
      <c r="ML228" s="6">
        <f t="shared" si="842"/>
        <v>6.3193001123402572</v>
      </c>
      <c r="MM228" s="193">
        <f t="shared" si="1006"/>
        <v>5.6740334309306508</v>
      </c>
      <c r="MN228" s="193">
        <f t="shared" si="1006"/>
        <v>4.1745731882913786</v>
      </c>
      <c r="MO228" s="193">
        <f t="shared" si="1006"/>
        <v>3.8150380693314694</v>
      </c>
      <c r="MP228" s="193">
        <f t="shared" si="1006"/>
        <v>4.0239709830839407</v>
      </c>
      <c r="MQ228" s="205">
        <f t="shared" si="1007"/>
        <v>57157.955583268944</v>
      </c>
      <c r="MT228" s="3">
        <f t="shared" si="844"/>
        <v>6.3251012525628685</v>
      </c>
      <c r="MU228" s="6">
        <f t="shared" si="845"/>
        <v>5.1443703454707954</v>
      </c>
      <c r="MV228" s="6">
        <f t="shared" si="846"/>
        <v>5.978561415995193</v>
      </c>
      <c r="MW228" s="6">
        <f t="shared" si="847"/>
        <v>6.0665281078466462</v>
      </c>
      <c r="MX228" s="193">
        <f t="shared" si="1008"/>
        <v>5.6955212186036457</v>
      </c>
      <c r="MY228" s="193">
        <f t="shared" si="1008"/>
        <v>4.2507278360220706</v>
      </c>
      <c r="MZ228" s="193">
        <f t="shared" si="1008"/>
        <v>3.9388021284161674</v>
      </c>
      <c r="NA228" s="193">
        <f t="shared" si="1008"/>
        <v>4.0194407145785478</v>
      </c>
      <c r="NB228" s="212">
        <f t="shared" si="1009"/>
        <v>57948.190092091208</v>
      </c>
      <c r="NF228" s="3">
        <f t="shared" si="849"/>
        <v>6.3251012525628676</v>
      </c>
      <c r="NG228" s="6">
        <f t="shared" si="850"/>
        <v>0</v>
      </c>
      <c r="NH228" s="6">
        <f t="shared" si="851"/>
        <v>0</v>
      </c>
      <c r="NI228" s="6">
        <f t="shared" si="852"/>
        <v>0</v>
      </c>
      <c r="NJ228" s="193">
        <f t="shared" si="1010"/>
        <v>5.6955212186036457</v>
      </c>
      <c r="NK228" s="193">
        <f t="shared" si="1010"/>
        <v>4.1745731882913786</v>
      </c>
      <c r="NL228" s="193">
        <f t="shared" si="1010"/>
        <v>3.8150380693314694</v>
      </c>
      <c r="NM228" s="193">
        <f t="shared" si="1010"/>
        <v>3.9040600573940507</v>
      </c>
      <c r="NN228" s="212">
        <f t="shared" si="1011"/>
        <v>56324.620890422892</v>
      </c>
      <c r="NR228" s="3">
        <f t="shared" si="854"/>
        <v>0</v>
      </c>
      <c r="NS228" s="6">
        <f t="shared" si="855"/>
        <v>5.1443703454707954</v>
      </c>
      <c r="NT228" s="6">
        <f t="shared" si="856"/>
        <v>0</v>
      </c>
      <c r="NU228" s="6">
        <f t="shared" si="857"/>
        <v>0</v>
      </c>
      <c r="NV228" s="193">
        <f t="shared" si="1012"/>
        <v>5.6740334309306508</v>
      </c>
      <c r="NW228" s="193">
        <f t="shared" si="1012"/>
        <v>4.2507278360220706</v>
      </c>
      <c r="NX228" s="193">
        <f t="shared" si="1012"/>
        <v>3.8150380693314694</v>
      </c>
      <c r="NY228" s="193">
        <f t="shared" si="1012"/>
        <v>3.9040600573940507</v>
      </c>
      <c r="NZ228" s="212">
        <f t="shared" si="1013"/>
        <v>56501.963274556707</v>
      </c>
      <c r="OD228" s="3">
        <f t="shared" si="859"/>
        <v>0</v>
      </c>
      <c r="OE228" s="6">
        <f t="shared" si="860"/>
        <v>0</v>
      </c>
      <c r="OF228" s="6">
        <f t="shared" si="861"/>
        <v>5.978561415995193</v>
      </c>
      <c r="OG228" s="6">
        <f t="shared" si="862"/>
        <v>0</v>
      </c>
      <c r="OH228" s="193">
        <f t="shared" si="1014"/>
        <v>5.6740334309306508</v>
      </c>
      <c r="OI228" s="193">
        <f t="shared" si="1014"/>
        <v>4.1745731882913786</v>
      </c>
      <c r="OJ228" s="193">
        <f t="shared" si="1014"/>
        <v>3.9388021284161674</v>
      </c>
      <c r="OK228" s="193">
        <f t="shared" si="1014"/>
        <v>3.9040600573940507</v>
      </c>
      <c r="OL228" s="212">
        <f t="shared" si="1015"/>
        <v>56918.53127727026</v>
      </c>
      <c r="OP228" s="3">
        <f t="shared" si="864"/>
        <v>0</v>
      </c>
      <c r="OQ228" s="6">
        <f t="shared" si="865"/>
        <v>0</v>
      </c>
      <c r="OR228" s="6">
        <f t="shared" si="866"/>
        <v>0</v>
      </c>
      <c r="OS228" s="6">
        <f t="shared" si="867"/>
        <v>6.0665281078466462</v>
      </c>
      <c r="OT228" s="193">
        <f t="shared" si="1016"/>
        <v>5.6740334309306508</v>
      </c>
      <c r="OU228" s="193">
        <f t="shared" si="1016"/>
        <v>4.1745731882913786</v>
      </c>
      <c r="OV228" s="193">
        <f t="shared" si="1016"/>
        <v>3.8150380693314694</v>
      </c>
      <c r="OW228" s="193">
        <f t="shared" si="1016"/>
        <v>4.0194407145785478</v>
      </c>
      <c r="OX228" s="232">
        <f t="shared" si="1017"/>
        <v>57125.773391209841</v>
      </c>
    </row>
    <row r="229" spans="2:414" x14ac:dyDescent="0.2">
      <c r="B229" s="81">
        <v>45402</v>
      </c>
      <c r="C229">
        <v>121</v>
      </c>
      <c r="D229">
        <v>11.393276620317142</v>
      </c>
      <c r="E229">
        <v>0</v>
      </c>
      <c r="F229">
        <v>0</v>
      </c>
      <c r="G229">
        <v>0</v>
      </c>
      <c r="H229">
        <v>1</v>
      </c>
      <c r="I229">
        <v>0</v>
      </c>
      <c r="J229">
        <v>0</v>
      </c>
      <c r="K229">
        <v>0</v>
      </c>
      <c r="L229">
        <v>0</v>
      </c>
      <c r="M229">
        <v>0</v>
      </c>
      <c r="N229">
        <v>0</v>
      </c>
      <c r="O229">
        <v>0</v>
      </c>
      <c r="P229">
        <v>0</v>
      </c>
      <c r="Q229">
        <v>0</v>
      </c>
      <c r="R229">
        <v>1</v>
      </c>
      <c r="S229">
        <v>0</v>
      </c>
      <c r="T229">
        <v>14641</v>
      </c>
      <c r="U229">
        <v>6.6135945519613495</v>
      </c>
      <c r="V229">
        <v>5.1253783766827592</v>
      </c>
      <c r="W229">
        <v>5.2783145956631694</v>
      </c>
      <c r="X229">
        <v>5.1202630328685119</v>
      </c>
      <c r="Y229" s="3">
        <v>453.94998394739247</v>
      </c>
      <c r="Z229" s="3">
        <v>103.2257010466862</v>
      </c>
      <c r="AA229" s="3">
        <v>150.66070757996044</v>
      </c>
      <c r="AB229" s="3">
        <v>117.77595650000784</v>
      </c>
      <c r="AC229">
        <v>0</v>
      </c>
      <c r="AD229">
        <v>1</v>
      </c>
      <c r="AE229" s="6"/>
      <c r="AF229" s="1" t="s">
        <v>2</v>
      </c>
      <c r="AG229">
        <v>121</v>
      </c>
      <c r="AH229" s="189">
        <v>45402</v>
      </c>
      <c r="AI229">
        <f t="shared" si="869"/>
        <v>4</v>
      </c>
      <c r="AJ229">
        <v>121</v>
      </c>
      <c r="AK229">
        <v>0</v>
      </c>
      <c r="AL229">
        <v>1</v>
      </c>
      <c r="AM229">
        <v>0</v>
      </c>
      <c r="AN229">
        <v>0</v>
      </c>
      <c r="AO229">
        <v>0</v>
      </c>
      <c r="AP229">
        <v>1</v>
      </c>
      <c r="AQ229">
        <v>0</v>
      </c>
      <c r="AS229" s="37"/>
      <c r="AT229" s="37"/>
      <c r="AU229" s="6">
        <f t="shared" si="870"/>
        <v>0</v>
      </c>
      <c r="AV229" s="6">
        <f t="shared" si="871"/>
        <v>0</v>
      </c>
      <c r="AW229" s="6">
        <f t="shared" si="872"/>
        <v>0</v>
      </c>
      <c r="AX229" s="6">
        <f t="shared" si="873"/>
        <v>0</v>
      </c>
      <c r="AY229" s="193">
        <f t="shared" si="874"/>
        <v>5.6740334309306508</v>
      </c>
      <c r="AZ229" s="193">
        <f t="shared" si="875"/>
        <v>4.1745731882913786</v>
      </c>
      <c r="BA229" s="193">
        <f t="shared" si="876"/>
        <v>3.8150380693314694</v>
      </c>
      <c r="BB229" s="193">
        <f t="shared" si="877"/>
        <v>3.9040600573940507</v>
      </c>
      <c r="BC229" s="72">
        <f t="shared" si="878"/>
        <v>56312.210093717425</v>
      </c>
      <c r="BG229" s="3">
        <f t="shared" si="879"/>
        <v>6.4813226609221219</v>
      </c>
      <c r="BH229" s="6">
        <f t="shared" si="880"/>
        <v>0</v>
      </c>
      <c r="BI229" s="6">
        <f t="shared" si="881"/>
        <v>0</v>
      </c>
      <c r="BJ229" s="6">
        <f t="shared" si="882"/>
        <v>0</v>
      </c>
      <c r="BK229" s="193">
        <f t="shared" si="883"/>
        <v>5.6960461386058716</v>
      </c>
      <c r="BL229" s="193">
        <f t="shared" si="884"/>
        <v>4.1745731882913786</v>
      </c>
      <c r="BM229" s="193">
        <f t="shared" si="885"/>
        <v>3.8150380693314694</v>
      </c>
      <c r="BN229" s="193">
        <f t="shared" si="886"/>
        <v>3.9040600573940507</v>
      </c>
      <c r="BO229" s="72">
        <f t="shared" si="887"/>
        <v>56324.924105016718</v>
      </c>
      <c r="BS229" s="3">
        <f t="shared" si="888"/>
        <v>6.4813430816227493</v>
      </c>
      <c r="BT229" s="6">
        <f t="shared" si="889"/>
        <v>0</v>
      </c>
      <c r="BU229" s="6">
        <f t="shared" si="890"/>
        <v>0</v>
      </c>
      <c r="BV229" s="6">
        <f t="shared" si="891"/>
        <v>0</v>
      </c>
      <c r="BW229" s="193">
        <f t="shared" si="892"/>
        <v>5.6960462072035183</v>
      </c>
      <c r="BX229" s="193">
        <f t="shared" si="893"/>
        <v>4.1745731882913786</v>
      </c>
      <c r="BY229" s="193">
        <f t="shared" si="1018"/>
        <v>3.8150380693314694</v>
      </c>
      <c r="BZ229" s="193">
        <f t="shared" si="894"/>
        <v>3.9040600573940507</v>
      </c>
      <c r="CA229" s="72">
        <f t="shared" si="895"/>
        <v>56324.924105016718</v>
      </c>
      <c r="CE229" s="3">
        <f t="shared" si="896"/>
        <v>0</v>
      </c>
      <c r="CF229" s="6">
        <f t="shared" si="897"/>
        <v>5.1253783766827592</v>
      </c>
      <c r="CG229" s="6">
        <f t="shared" si="898"/>
        <v>0</v>
      </c>
      <c r="CH229" s="6">
        <f t="shared" si="899"/>
        <v>0</v>
      </c>
      <c r="CI229" s="193">
        <f t="shared" si="900"/>
        <v>5.6740334309306508</v>
      </c>
      <c r="CJ229" s="193">
        <f t="shared" si="901"/>
        <v>4.250457090591973</v>
      </c>
      <c r="CK229" s="193">
        <f t="shared" si="1019"/>
        <v>3.8150380693314694</v>
      </c>
      <c r="CL229" s="193">
        <f t="shared" si="902"/>
        <v>3.9040600573940507</v>
      </c>
      <c r="CM229" s="72">
        <f t="shared" si="903"/>
        <v>56501.287531694004</v>
      </c>
      <c r="CQ229" s="3">
        <f t="shared" si="904"/>
        <v>0</v>
      </c>
      <c r="CR229" s="6">
        <f t="shared" si="905"/>
        <v>5.1254341194165507</v>
      </c>
      <c r="CS229" s="6">
        <f t="shared" si="906"/>
        <v>0</v>
      </c>
      <c r="CT229" s="6">
        <f t="shared" si="907"/>
        <v>0</v>
      </c>
      <c r="CU229" s="193">
        <f t="shared" si="908"/>
        <v>5.6740334309306508</v>
      </c>
      <c r="CV229" s="193">
        <f t="shared" si="909"/>
        <v>4.2504578853556882</v>
      </c>
      <c r="CW229" s="193">
        <f t="shared" si="1020"/>
        <v>3.8150380693314694</v>
      </c>
      <c r="CX229" s="193">
        <f t="shared" si="910"/>
        <v>3.9040600573940507</v>
      </c>
      <c r="CY229" s="72">
        <f t="shared" si="911"/>
        <v>56501.289515301702</v>
      </c>
      <c r="DC229" s="3">
        <f t="shared" si="912"/>
        <v>0</v>
      </c>
      <c r="DD229" s="6">
        <f t="shared" si="913"/>
        <v>0</v>
      </c>
      <c r="DE229" s="6">
        <f t="shared" si="914"/>
        <v>5.5422303254463285</v>
      </c>
      <c r="DF229" s="6">
        <f t="shared" si="915"/>
        <v>0</v>
      </c>
      <c r="DG229" s="193">
        <f t="shared" si="916"/>
        <v>5.6740334309306508</v>
      </c>
      <c r="DH229" s="193">
        <f t="shared" si="917"/>
        <v>4.1745731882913786</v>
      </c>
      <c r="DI229" s="193">
        <f t="shared" si="1021"/>
        <v>3.9302697995935021</v>
      </c>
      <c r="DJ229" s="193">
        <f t="shared" si="918"/>
        <v>3.9040600573940507</v>
      </c>
      <c r="DK229" s="72">
        <f t="shared" si="919"/>
        <v>56876.52260575079</v>
      </c>
      <c r="DO229" s="3">
        <f t="shared" si="920"/>
        <v>0</v>
      </c>
      <c r="DP229" s="6">
        <f t="shared" si="921"/>
        <v>0</v>
      </c>
      <c r="DQ229" s="6">
        <f t="shared" si="922"/>
        <v>5.2784165347374019</v>
      </c>
      <c r="DR229" s="6">
        <f t="shared" si="923"/>
        <v>0</v>
      </c>
      <c r="DS229" s="193">
        <f t="shared" si="924"/>
        <v>5.6740334309306508</v>
      </c>
      <c r="DT229" s="193">
        <f t="shared" si="925"/>
        <v>4.1745731882913786</v>
      </c>
      <c r="DU229" s="193">
        <f t="shared" si="1022"/>
        <v>3.9250754585987941</v>
      </c>
      <c r="DV229" s="193">
        <f t="shared" si="926"/>
        <v>3.9040600573940507</v>
      </c>
      <c r="DW229" s="72">
        <f t="shared" si="927"/>
        <v>56850.96360407777</v>
      </c>
      <c r="EA229" s="3">
        <f t="shared" si="928"/>
        <v>0</v>
      </c>
      <c r="EB229" s="6">
        <f t="shared" si="929"/>
        <v>0</v>
      </c>
      <c r="EC229" s="6">
        <f t="shared" si="930"/>
        <v>0</v>
      </c>
      <c r="ED229" s="6">
        <f t="shared" si="931"/>
        <v>15.360789098605537</v>
      </c>
      <c r="EE229" s="193">
        <f t="shared" si="932"/>
        <v>5.6740334309306508</v>
      </c>
      <c r="EF229" s="193">
        <f t="shared" si="933"/>
        <v>4.1745731882913786</v>
      </c>
      <c r="EG229" s="193">
        <f t="shared" si="1023"/>
        <v>3.8150380693314694</v>
      </c>
      <c r="EH229" s="193">
        <f t="shared" si="934"/>
        <v>4.173836698530434</v>
      </c>
      <c r="EI229" s="72">
        <f t="shared" si="935"/>
        <v>58232.856034233453</v>
      </c>
      <c r="EM229" s="3">
        <f t="shared" si="936"/>
        <v>0</v>
      </c>
      <c r="EN229" s="6">
        <f t="shared" si="937"/>
        <v>0</v>
      </c>
      <c r="EO229" s="6">
        <f t="shared" si="938"/>
        <v>0</v>
      </c>
      <c r="EP229" s="6">
        <f t="shared" si="939"/>
        <v>5.1203894059720039</v>
      </c>
      <c r="EQ229" s="193">
        <f t="shared" si="940"/>
        <v>5.6740334309306508</v>
      </c>
      <c r="ER229" s="193">
        <f t="shared" si="941"/>
        <v>4.1745731882913786</v>
      </c>
      <c r="ES229" s="193">
        <f t="shared" si="1024"/>
        <v>3.8150380693314694</v>
      </c>
      <c r="ET229" s="193">
        <f t="shared" si="942"/>
        <v>4.002299135978145</v>
      </c>
      <c r="EU229" s="72">
        <f t="shared" si="943"/>
        <v>57004.166684449498</v>
      </c>
      <c r="EY229" s="3">
        <f t="shared" si="944"/>
        <v>6.4813226609221219</v>
      </c>
      <c r="EZ229" s="6">
        <f t="shared" si="945"/>
        <v>5.1253783766827592</v>
      </c>
      <c r="FA229" s="6">
        <f t="shared" si="946"/>
        <v>5.5422303254463285</v>
      </c>
      <c r="FB229" s="6">
        <f t="shared" si="947"/>
        <v>15.360789098605537</v>
      </c>
      <c r="FC229" s="193">
        <f t="shared" si="948"/>
        <v>5.6960461386058716</v>
      </c>
      <c r="FD229" s="193">
        <f t="shared" si="949"/>
        <v>4.250457090591973</v>
      </c>
      <c r="FE229" s="193">
        <f t="shared" si="1025"/>
        <v>3.9302697995935021</v>
      </c>
      <c r="FF229" s="193">
        <f t="shared" si="950"/>
        <v>4.173836698530434</v>
      </c>
      <c r="FG229" s="72">
        <f t="shared" si="951"/>
        <v>59027.22531541279</v>
      </c>
      <c r="FK229" s="3">
        <f t="shared" si="952"/>
        <v>6.6136149726619768</v>
      </c>
      <c r="FL229" s="6">
        <f t="shared" si="953"/>
        <v>5.1254341194165507</v>
      </c>
      <c r="FM229" s="6">
        <f t="shared" si="954"/>
        <v>5.2784165347374019</v>
      </c>
      <c r="FN229" s="6">
        <f t="shared" si="955"/>
        <v>5.1203894059720039</v>
      </c>
      <c r="FO229" s="193">
        <f t="shared" si="956"/>
        <v>5.6964904390186764</v>
      </c>
      <c r="FP229" s="193">
        <f t="shared" si="957"/>
        <v>4.2504578853556882</v>
      </c>
      <c r="FQ229" s="193">
        <f t="shared" si="1026"/>
        <v>3.9250754585987941</v>
      </c>
      <c r="FR229" s="193">
        <f t="shared" si="958"/>
        <v>4.002299135978145</v>
      </c>
      <c r="FS229" s="205">
        <f t="shared" si="959"/>
        <v>57756.074493006759</v>
      </c>
      <c r="FW229" s="3">
        <f t="shared" si="960"/>
        <v>7.6056337347555516</v>
      </c>
      <c r="FX229" s="6">
        <f t="shared" si="961"/>
        <v>5.7916775656515176</v>
      </c>
      <c r="FY229" s="6">
        <f t="shared" si="962"/>
        <v>6.5451100986223301</v>
      </c>
      <c r="FZ229" s="6">
        <f t="shared" si="963"/>
        <v>6.041910378784844</v>
      </c>
      <c r="GA229" s="193">
        <f t="shared" si="964"/>
        <v>5.6998158338831697</v>
      </c>
      <c r="GB229" s="193">
        <f t="shared" si="965"/>
        <v>4.2599121544399265</v>
      </c>
      <c r="GC229" s="193">
        <f t="shared" si="1027"/>
        <v>3.9497732914414247</v>
      </c>
      <c r="GD229" s="193">
        <f t="shared" si="966"/>
        <v>4.0189984082972012</v>
      </c>
      <c r="GE229" s="72">
        <f t="shared" si="967"/>
        <v>58026.131614521066</v>
      </c>
      <c r="GI229" s="3">
        <f t="shared" si="968"/>
        <v>7.2749540071574854</v>
      </c>
      <c r="GJ229" s="6">
        <f t="shared" si="969"/>
        <v>5.6379162143510353</v>
      </c>
      <c r="GK229" s="6">
        <f t="shared" si="970"/>
        <v>5.8061460552294868</v>
      </c>
      <c r="GL229" s="6">
        <f t="shared" si="971"/>
        <v>5.6322893361553632</v>
      </c>
      <c r="GM229" s="193">
        <f t="shared" si="972"/>
        <v>5.6987085743634447</v>
      </c>
      <c r="GN229" s="193">
        <f t="shared" si="973"/>
        <v>4.2577381379136572</v>
      </c>
      <c r="GO229" s="193">
        <f t="shared" si="1028"/>
        <v>3.9354392903727264</v>
      </c>
      <c r="GP229" s="193">
        <f t="shared" si="974"/>
        <v>4.0116098988362259</v>
      </c>
      <c r="GQ229" s="72">
        <f t="shared" si="975"/>
        <v>57894.777406024717</v>
      </c>
      <c r="GU229" s="3">
        <f t="shared" si="976"/>
        <v>8.5976729175497546</v>
      </c>
      <c r="GV229" s="6">
        <f t="shared" si="977"/>
        <v>6.1504540520193105</v>
      </c>
      <c r="GW229" s="6">
        <f t="shared" si="978"/>
        <v>6.8618089743621207</v>
      </c>
      <c r="GX229" s="6">
        <f t="shared" si="979"/>
        <v>6.4003287910856397</v>
      </c>
      <c r="GY229" s="193">
        <f t="shared" si="980"/>
        <v>5.7031302752511541</v>
      </c>
      <c r="GZ229" s="193">
        <f t="shared" si="981"/>
        <v>4.2649665545608411</v>
      </c>
      <c r="HA229" s="193">
        <f t="shared" si="1029"/>
        <v>3.9558540908669193</v>
      </c>
      <c r="HB229" s="193">
        <f t="shared" si="982"/>
        <v>4.0254188742572339</v>
      </c>
      <c r="HC229" s="205">
        <f t="shared" si="983"/>
        <v>58117.980179825572</v>
      </c>
      <c r="HG229" s="3">
        <f t="shared" si="785"/>
        <v>7.6056337347555516</v>
      </c>
      <c r="HH229" s="6">
        <f t="shared" si="786"/>
        <v>0</v>
      </c>
      <c r="HI229" s="6">
        <f t="shared" si="787"/>
        <v>0</v>
      </c>
      <c r="HJ229" s="6">
        <f t="shared" si="788"/>
        <v>0</v>
      </c>
      <c r="HK229" s="193">
        <f t="shared" si="984"/>
        <v>5.6998158338831697</v>
      </c>
      <c r="HL229" s="193">
        <f t="shared" si="984"/>
        <v>4.1745731882913786</v>
      </c>
      <c r="HM229" s="193">
        <f t="shared" si="984"/>
        <v>3.8150380693314694</v>
      </c>
      <c r="HN229" s="193">
        <f t="shared" si="984"/>
        <v>3.9040600573940507</v>
      </c>
      <c r="HO229" s="212">
        <f t="shared" si="985"/>
        <v>56327.10167834103</v>
      </c>
      <c r="HS229" s="3">
        <f t="shared" si="789"/>
        <v>7.2749540071574854</v>
      </c>
      <c r="HT229" s="6">
        <f t="shared" si="790"/>
        <v>0</v>
      </c>
      <c r="HU229" s="6">
        <f t="shared" si="791"/>
        <v>0</v>
      </c>
      <c r="HV229" s="6">
        <f t="shared" si="792"/>
        <v>0</v>
      </c>
      <c r="HW229" s="193">
        <f t="shared" si="986"/>
        <v>5.6987085743634447</v>
      </c>
      <c r="HX229" s="193">
        <f t="shared" si="986"/>
        <v>4.1745731882913786</v>
      </c>
      <c r="HY229" s="193">
        <f t="shared" si="986"/>
        <v>3.8150380693314694</v>
      </c>
      <c r="HZ229" s="193">
        <f t="shared" si="986"/>
        <v>3.9040600573940507</v>
      </c>
      <c r="IA229" s="212">
        <f t="shared" si="987"/>
        <v>56326.462058548568</v>
      </c>
      <c r="IE229" s="3">
        <f t="shared" si="794"/>
        <v>8.5976729175497546</v>
      </c>
      <c r="IF229" s="6">
        <f t="shared" si="795"/>
        <v>0</v>
      </c>
      <c r="IG229" s="6">
        <f t="shared" si="796"/>
        <v>0</v>
      </c>
      <c r="IH229" s="6">
        <f t="shared" si="797"/>
        <v>0</v>
      </c>
      <c r="II229" s="193">
        <f t="shared" si="988"/>
        <v>5.7031302752511541</v>
      </c>
      <c r="IJ229" s="193">
        <f t="shared" si="988"/>
        <v>4.1745731882913786</v>
      </c>
      <c r="IK229" s="193">
        <f t="shared" si="988"/>
        <v>3.8150380693314694</v>
      </c>
      <c r="IL229" s="193">
        <f t="shared" si="988"/>
        <v>3.9040600573940507</v>
      </c>
      <c r="IM229" s="205">
        <f t="shared" si="989"/>
        <v>56329.016342726478</v>
      </c>
      <c r="IQ229" s="3">
        <f t="shared" si="799"/>
        <v>0</v>
      </c>
      <c r="IR229" s="6">
        <f t="shared" si="800"/>
        <v>5.7916775656515176</v>
      </c>
      <c r="IS229" s="6">
        <f t="shared" si="801"/>
        <v>0</v>
      </c>
      <c r="IT229" s="6">
        <f t="shared" si="802"/>
        <v>0</v>
      </c>
      <c r="IU229" s="193">
        <f t="shared" si="990"/>
        <v>5.6740334309306508</v>
      </c>
      <c r="IV229" s="193">
        <f t="shared" si="990"/>
        <v>4.2599121544399265</v>
      </c>
      <c r="IW229" s="193">
        <f t="shared" si="990"/>
        <v>3.8150380693314694</v>
      </c>
      <c r="IX229" s="193">
        <f t="shared" si="990"/>
        <v>3.9040600573940507</v>
      </c>
      <c r="IY229" s="212">
        <f t="shared" si="991"/>
        <v>56524.890841041677</v>
      </c>
      <c r="JC229" s="3">
        <f t="shared" si="804"/>
        <v>0</v>
      </c>
      <c r="JD229" s="6">
        <f t="shared" si="805"/>
        <v>5.6379162143510353</v>
      </c>
      <c r="JE229" s="6">
        <f t="shared" si="806"/>
        <v>0</v>
      </c>
      <c r="JF229" s="6">
        <f t="shared" si="807"/>
        <v>0</v>
      </c>
      <c r="JG229" s="193">
        <f t="shared" si="992"/>
        <v>5.6740334309306508</v>
      </c>
      <c r="JH229" s="193">
        <f t="shared" si="992"/>
        <v>4.2577381379136572</v>
      </c>
      <c r="JI229" s="193">
        <f t="shared" si="992"/>
        <v>3.8150380693314694</v>
      </c>
      <c r="JJ229" s="193">
        <f t="shared" si="992"/>
        <v>3.9040600573940507</v>
      </c>
      <c r="JK229" s="212">
        <f t="shared" si="993"/>
        <v>56519.462825141723</v>
      </c>
      <c r="JO229" s="3">
        <f t="shared" si="809"/>
        <v>0</v>
      </c>
      <c r="JP229" s="6">
        <f t="shared" si="810"/>
        <v>6.1504540520193105</v>
      </c>
      <c r="JQ229" s="6">
        <f t="shared" si="811"/>
        <v>0</v>
      </c>
      <c r="JR229" s="6">
        <f t="shared" si="812"/>
        <v>0</v>
      </c>
      <c r="JS229" s="193">
        <f t="shared" si="994"/>
        <v>5.6740334309306508</v>
      </c>
      <c r="JT229" s="193">
        <f t="shared" si="994"/>
        <v>4.2649665545608411</v>
      </c>
      <c r="JU229" s="193">
        <f t="shared" si="994"/>
        <v>3.8150380693314694</v>
      </c>
      <c r="JV229" s="193">
        <f t="shared" si="994"/>
        <v>3.9040600573940507</v>
      </c>
      <c r="JW229" s="205">
        <f t="shared" si="995"/>
        <v>56537.512522790072</v>
      </c>
      <c r="KA229" s="3">
        <f t="shared" si="814"/>
        <v>0</v>
      </c>
      <c r="KB229" s="6">
        <f t="shared" si="815"/>
        <v>0</v>
      </c>
      <c r="KC229" s="6">
        <f t="shared" si="816"/>
        <v>6.5451100986223301</v>
      </c>
      <c r="KD229" s="6">
        <f t="shared" si="817"/>
        <v>0</v>
      </c>
      <c r="KE229" s="193">
        <f t="shared" si="996"/>
        <v>5.6740334309306508</v>
      </c>
      <c r="KF229" s="193">
        <f t="shared" si="996"/>
        <v>4.1745731882913786</v>
      </c>
      <c r="KG229" s="193">
        <f t="shared" si="996"/>
        <v>3.9497732914414247</v>
      </c>
      <c r="KH229" s="193">
        <f t="shared" si="996"/>
        <v>3.9040600573940507</v>
      </c>
      <c r="KI229" s="212">
        <f t="shared" si="997"/>
        <v>56972.593078785452</v>
      </c>
      <c r="KM229" s="3">
        <f t="shared" si="819"/>
        <v>0</v>
      </c>
      <c r="KN229" s="6">
        <f t="shared" si="820"/>
        <v>0</v>
      </c>
      <c r="KO229" s="6">
        <f t="shared" si="821"/>
        <v>5.8061460552294868</v>
      </c>
      <c r="KP229" s="6">
        <f t="shared" si="822"/>
        <v>0</v>
      </c>
      <c r="KQ229" s="193">
        <f t="shared" si="998"/>
        <v>5.6740334309306508</v>
      </c>
      <c r="KR229" s="193">
        <f t="shared" si="998"/>
        <v>4.1745731882913786</v>
      </c>
      <c r="KS229" s="193">
        <f t="shared" si="998"/>
        <v>3.9354392903727264</v>
      </c>
      <c r="KT229" s="193">
        <f t="shared" si="998"/>
        <v>3.9040600573940507</v>
      </c>
      <c r="KU229" s="212">
        <f t="shared" si="999"/>
        <v>56901.970739212957</v>
      </c>
      <c r="KY229" s="3">
        <f t="shared" si="824"/>
        <v>0</v>
      </c>
      <c r="KZ229" s="6">
        <f t="shared" si="825"/>
        <v>0</v>
      </c>
      <c r="LA229" s="6">
        <f t="shared" si="826"/>
        <v>6.8618089743621207</v>
      </c>
      <c r="LB229" s="6">
        <f t="shared" si="827"/>
        <v>0</v>
      </c>
      <c r="LC229" s="193">
        <f t="shared" si="1000"/>
        <v>5.6740334309306508</v>
      </c>
      <c r="LD229" s="193">
        <f t="shared" si="1000"/>
        <v>4.1745731882913786</v>
      </c>
      <c r="LE229" s="193">
        <f t="shared" si="1000"/>
        <v>3.9558540908669193</v>
      </c>
      <c r="LF229" s="193">
        <f t="shared" si="1000"/>
        <v>3.9040600573940507</v>
      </c>
      <c r="LG229" s="205">
        <f t="shared" si="1001"/>
        <v>57002.579105452438</v>
      </c>
      <c r="LK229" s="3">
        <f t="shared" si="829"/>
        <v>0</v>
      </c>
      <c r="LL229" s="6">
        <f t="shared" si="830"/>
        <v>0</v>
      </c>
      <c r="LM229" s="6">
        <f t="shared" si="831"/>
        <v>0</v>
      </c>
      <c r="LN229" s="6">
        <f t="shared" si="832"/>
        <v>6.041910378784844</v>
      </c>
      <c r="LO229" s="193">
        <f t="shared" si="1002"/>
        <v>5.6740334309306508</v>
      </c>
      <c r="LP229" s="193">
        <f t="shared" si="1002"/>
        <v>4.1745731882913786</v>
      </c>
      <c r="LQ229" s="193">
        <f t="shared" si="1002"/>
        <v>3.8150380693314694</v>
      </c>
      <c r="LR229" s="193">
        <f t="shared" si="1002"/>
        <v>4.0189984082972012</v>
      </c>
      <c r="LS229" s="212">
        <f t="shared" si="1003"/>
        <v>57122.632300029829</v>
      </c>
      <c r="LW229" s="3">
        <f t="shared" si="834"/>
        <v>0</v>
      </c>
      <c r="LX229" s="6">
        <f t="shared" si="835"/>
        <v>0</v>
      </c>
      <c r="LY229" s="6">
        <f t="shared" si="836"/>
        <v>0</v>
      </c>
      <c r="LZ229" s="6">
        <f t="shared" si="837"/>
        <v>5.6322893361553632</v>
      </c>
      <c r="MA229" s="193">
        <f t="shared" si="1004"/>
        <v>5.6740334309306508</v>
      </c>
      <c r="MB229" s="193">
        <f t="shared" si="1004"/>
        <v>4.1745731882913786</v>
      </c>
      <c r="MC229" s="193">
        <f t="shared" si="1004"/>
        <v>3.8150380693314694</v>
      </c>
      <c r="MD229" s="193">
        <f t="shared" si="1004"/>
        <v>4.0116098988362259</v>
      </c>
      <c r="ME229" s="212">
        <f t="shared" si="1005"/>
        <v>57070.187445097094</v>
      </c>
      <c r="MI229" s="3">
        <f t="shared" si="839"/>
        <v>0</v>
      </c>
      <c r="MJ229" s="6">
        <f t="shared" si="840"/>
        <v>0</v>
      </c>
      <c r="MK229" s="6">
        <f t="shared" si="841"/>
        <v>0</v>
      </c>
      <c r="ML229" s="6">
        <f t="shared" si="842"/>
        <v>6.4003287910856397</v>
      </c>
      <c r="MM229" s="193">
        <f t="shared" si="1006"/>
        <v>5.6740334309306508</v>
      </c>
      <c r="MN229" s="193">
        <f t="shared" si="1006"/>
        <v>4.1745731882913786</v>
      </c>
      <c r="MO229" s="193">
        <f t="shared" si="1006"/>
        <v>3.8150380693314694</v>
      </c>
      <c r="MP229" s="193">
        <f t="shared" si="1006"/>
        <v>4.0254188742572339</v>
      </c>
      <c r="MQ229" s="205">
        <f t="shared" si="1007"/>
        <v>57168.244957857176</v>
      </c>
      <c r="MT229" s="3">
        <f t="shared" si="844"/>
        <v>6.2829148243632815</v>
      </c>
      <c r="MU229" s="6">
        <f t="shared" si="845"/>
        <v>5.1253783766827592</v>
      </c>
      <c r="MV229" s="6">
        <f t="shared" si="846"/>
        <v>6.0700617850126442</v>
      </c>
      <c r="MW229" s="6">
        <f t="shared" si="847"/>
        <v>6.1443156394422145</v>
      </c>
      <c r="MX229" s="193">
        <f t="shared" si="1008"/>
        <v>5.695379420602003</v>
      </c>
      <c r="MY229" s="193">
        <f t="shared" si="1008"/>
        <v>4.250457090591973</v>
      </c>
      <c r="MZ229" s="193">
        <f t="shared" si="1008"/>
        <v>3.9405821948955397</v>
      </c>
      <c r="NA229" s="193">
        <f t="shared" si="1008"/>
        <v>4.0208370373634148</v>
      </c>
      <c r="NB229" s="212">
        <f t="shared" si="1009"/>
        <v>57966.40077264452</v>
      </c>
      <c r="NF229" s="3">
        <f t="shared" si="849"/>
        <v>6.2829148243632806</v>
      </c>
      <c r="NG229" s="6">
        <f t="shared" si="850"/>
        <v>0</v>
      </c>
      <c r="NH229" s="6">
        <f t="shared" si="851"/>
        <v>0</v>
      </c>
      <c r="NI229" s="6">
        <f t="shared" si="852"/>
        <v>0</v>
      </c>
      <c r="NJ229" s="193">
        <f t="shared" si="1010"/>
        <v>5.695379420602003</v>
      </c>
      <c r="NK229" s="193">
        <f t="shared" si="1010"/>
        <v>4.1745731882913786</v>
      </c>
      <c r="NL229" s="193">
        <f t="shared" si="1010"/>
        <v>3.8150380693314694</v>
      </c>
      <c r="NM229" s="193">
        <f t="shared" si="1010"/>
        <v>3.9040600573940507</v>
      </c>
      <c r="NN229" s="212">
        <f t="shared" si="1011"/>
        <v>56324.538982558224</v>
      </c>
      <c r="NR229" s="3">
        <f t="shared" si="854"/>
        <v>0</v>
      </c>
      <c r="NS229" s="6">
        <f t="shared" si="855"/>
        <v>5.1253783766827592</v>
      </c>
      <c r="NT229" s="6">
        <f t="shared" si="856"/>
        <v>0</v>
      </c>
      <c r="NU229" s="6">
        <f t="shared" si="857"/>
        <v>0</v>
      </c>
      <c r="NV229" s="193">
        <f t="shared" si="1012"/>
        <v>5.6740334309306508</v>
      </c>
      <c r="NW229" s="193">
        <f t="shared" si="1012"/>
        <v>4.250457090591973</v>
      </c>
      <c r="NX229" s="193">
        <f t="shared" si="1012"/>
        <v>3.8150380693314694</v>
      </c>
      <c r="NY229" s="193">
        <f t="shared" si="1012"/>
        <v>3.9040600573940507</v>
      </c>
      <c r="NZ229" s="212">
        <f t="shared" si="1013"/>
        <v>56501.287531694004</v>
      </c>
      <c r="OD229" s="3">
        <f t="shared" si="859"/>
        <v>0</v>
      </c>
      <c r="OE229" s="6">
        <f t="shared" si="860"/>
        <v>0</v>
      </c>
      <c r="OF229" s="6">
        <f t="shared" si="861"/>
        <v>6.0700617850126442</v>
      </c>
      <c r="OG229" s="6">
        <f t="shared" si="862"/>
        <v>0</v>
      </c>
      <c r="OH229" s="193">
        <f t="shared" si="1014"/>
        <v>5.6740334309306508</v>
      </c>
      <c r="OI229" s="193">
        <f t="shared" si="1014"/>
        <v>4.1745731882913786</v>
      </c>
      <c r="OJ229" s="193">
        <f t="shared" si="1014"/>
        <v>3.9405821948955397</v>
      </c>
      <c r="OK229" s="193">
        <f t="shared" si="1014"/>
        <v>3.9040600573940507</v>
      </c>
      <c r="OL229" s="212">
        <f t="shared" si="1015"/>
        <v>56927.299293569595</v>
      </c>
      <c r="OP229" s="3">
        <f t="shared" si="864"/>
        <v>0</v>
      </c>
      <c r="OQ229" s="6">
        <f t="shared" si="865"/>
        <v>0</v>
      </c>
      <c r="OR229" s="6">
        <f t="shared" si="866"/>
        <v>0</v>
      </c>
      <c r="OS229" s="6">
        <f t="shared" si="867"/>
        <v>6.1443156394422145</v>
      </c>
      <c r="OT229" s="193">
        <f t="shared" si="1016"/>
        <v>5.6740334309306508</v>
      </c>
      <c r="OU229" s="193">
        <f t="shared" si="1016"/>
        <v>4.1745731882913786</v>
      </c>
      <c r="OV229" s="193">
        <f t="shared" si="1016"/>
        <v>3.8150380693314694</v>
      </c>
      <c r="OW229" s="193">
        <f t="shared" si="1016"/>
        <v>4.0208370373634148</v>
      </c>
      <c r="OX229" s="232">
        <f t="shared" si="1017"/>
        <v>57135.690678546984</v>
      </c>
    </row>
    <row r="230" spans="2:414" x14ac:dyDescent="0.2">
      <c r="B230" s="81">
        <v>45409</v>
      </c>
      <c r="C230">
        <v>122</v>
      </c>
      <c r="D230">
        <v>11.408971817422637</v>
      </c>
      <c r="E230">
        <v>0</v>
      </c>
      <c r="F230">
        <v>0</v>
      </c>
      <c r="G230">
        <v>0</v>
      </c>
      <c r="H230">
        <v>1</v>
      </c>
      <c r="I230">
        <v>0</v>
      </c>
      <c r="J230">
        <v>0</v>
      </c>
      <c r="K230">
        <v>0</v>
      </c>
      <c r="L230">
        <v>0</v>
      </c>
      <c r="M230">
        <v>0</v>
      </c>
      <c r="N230">
        <v>0</v>
      </c>
      <c r="O230">
        <v>0</v>
      </c>
      <c r="P230">
        <v>0</v>
      </c>
      <c r="Q230">
        <v>0</v>
      </c>
      <c r="R230">
        <v>1</v>
      </c>
      <c r="S230">
        <v>0</v>
      </c>
      <c r="T230">
        <v>14884</v>
      </c>
      <c r="U230">
        <v>6.581293181069916</v>
      </c>
      <c r="V230">
        <v>5.115745396458407</v>
      </c>
      <c r="W230">
        <v>5.3691266427076787</v>
      </c>
      <c r="X230">
        <v>5.1881389758356393</v>
      </c>
      <c r="Y230" s="3">
        <v>430.26498876317476</v>
      </c>
      <c r="Z230" s="3">
        <v>101.6128505233431</v>
      </c>
      <c r="AA230" s="3">
        <v>169.29681369316168</v>
      </c>
      <c r="AB230" s="3">
        <v>129.53143459951872</v>
      </c>
      <c r="AC230">
        <v>0</v>
      </c>
      <c r="AD230">
        <v>1</v>
      </c>
      <c r="AE230" s="6"/>
      <c r="AF230" s="1" t="s">
        <v>2</v>
      </c>
      <c r="AG230">
        <v>122</v>
      </c>
      <c r="AH230" s="189">
        <v>45409</v>
      </c>
      <c r="AI230">
        <f t="shared" si="869"/>
        <v>4</v>
      </c>
      <c r="AJ230">
        <v>122</v>
      </c>
      <c r="AK230">
        <v>0</v>
      </c>
      <c r="AL230">
        <v>1</v>
      </c>
      <c r="AM230">
        <v>0</v>
      </c>
      <c r="AN230">
        <v>0</v>
      </c>
      <c r="AO230">
        <v>0</v>
      </c>
      <c r="AP230">
        <v>1</v>
      </c>
      <c r="AQ230">
        <v>0</v>
      </c>
      <c r="AS230" s="37"/>
      <c r="AT230" s="37"/>
      <c r="AU230" s="6">
        <f t="shared" si="870"/>
        <v>0</v>
      </c>
      <c r="AV230" s="6">
        <f t="shared" si="871"/>
        <v>0</v>
      </c>
      <c r="AW230" s="6">
        <f t="shared" si="872"/>
        <v>0</v>
      </c>
      <c r="AX230" s="6">
        <f t="shared" si="873"/>
        <v>0</v>
      </c>
      <c r="AY230" s="193">
        <f t="shared" si="874"/>
        <v>5.6740334309306508</v>
      </c>
      <c r="AZ230" s="193">
        <f t="shared" si="875"/>
        <v>4.1745731882913786</v>
      </c>
      <c r="BA230" s="193">
        <f t="shared" si="876"/>
        <v>3.8150380693314694</v>
      </c>
      <c r="BB230" s="193">
        <f t="shared" si="877"/>
        <v>3.9040600573940507</v>
      </c>
      <c r="BC230" s="72">
        <f t="shared" si="878"/>
        <v>56312.210093717425</v>
      </c>
      <c r="BG230" s="3">
        <f t="shared" si="879"/>
        <v>6.449667317448518</v>
      </c>
      <c r="BH230" s="6">
        <f t="shared" si="880"/>
        <v>0</v>
      </c>
      <c r="BI230" s="6">
        <f t="shared" si="881"/>
        <v>0</v>
      </c>
      <c r="BJ230" s="6">
        <f t="shared" si="882"/>
        <v>0</v>
      </c>
      <c r="BK230" s="193">
        <f t="shared" si="883"/>
        <v>5.6959397956530049</v>
      </c>
      <c r="BL230" s="193">
        <f t="shared" si="884"/>
        <v>4.1745731882913786</v>
      </c>
      <c r="BM230" s="193">
        <f t="shared" si="885"/>
        <v>3.8150380693314694</v>
      </c>
      <c r="BN230" s="193">
        <f t="shared" si="886"/>
        <v>3.9040600573940507</v>
      </c>
      <c r="BO230" s="72">
        <f t="shared" si="887"/>
        <v>56324.862676981349</v>
      </c>
      <c r="BS230" s="3">
        <f t="shared" si="888"/>
        <v>6.4496876384126667</v>
      </c>
      <c r="BT230" s="6">
        <f t="shared" si="889"/>
        <v>0</v>
      </c>
      <c r="BU230" s="6">
        <f t="shared" si="890"/>
        <v>0</v>
      </c>
      <c r="BV230" s="6">
        <f t="shared" si="891"/>
        <v>0</v>
      </c>
      <c r="BW230" s="193">
        <f t="shared" si="892"/>
        <v>5.6959398639228747</v>
      </c>
      <c r="BX230" s="193">
        <f t="shared" si="893"/>
        <v>4.1745731882913786</v>
      </c>
      <c r="BY230" s="193">
        <f t="shared" si="1018"/>
        <v>3.8150380693314694</v>
      </c>
      <c r="BZ230" s="193">
        <f t="shared" si="894"/>
        <v>3.9040600573940507</v>
      </c>
      <c r="CA230" s="72">
        <f t="shared" si="895"/>
        <v>56324.862676981349</v>
      </c>
      <c r="CE230" s="3">
        <f t="shared" si="896"/>
        <v>0</v>
      </c>
      <c r="CF230" s="6">
        <f t="shared" si="897"/>
        <v>5.115745396458407</v>
      </c>
      <c r="CG230" s="6">
        <f t="shared" si="898"/>
        <v>0</v>
      </c>
      <c r="CH230" s="6">
        <f t="shared" si="899"/>
        <v>0</v>
      </c>
      <c r="CI230" s="193">
        <f t="shared" si="900"/>
        <v>5.6740334309306508</v>
      </c>
      <c r="CJ230" s="193">
        <f t="shared" si="901"/>
        <v>4.2503197368693542</v>
      </c>
      <c r="CK230" s="193">
        <f t="shared" si="1019"/>
        <v>3.8150380693314694</v>
      </c>
      <c r="CL230" s="193">
        <f t="shared" si="902"/>
        <v>3.9040600573940507</v>
      </c>
      <c r="CM230" s="72">
        <f t="shared" si="903"/>
        <v>56500.94471903384</v>
      </c>
      <c r="CQ230" s="3">
        <f t="shared" si="904"/>
        <v>0</v>
      </c>
      <c r="CR230" s="6">
        <f t="shared" si="905"/>
        <v>5.1158010344255622</v>
      </c>
      <c r="CS230" s="6">
        <f t="shared" si="906"/>
        <v>0</v>
      </c>
      <c r="CT230" s="6">
        <f t="shared" si="907"/>
        <v>0</v>
      </c>
      <c r="CU230" s="193">
        <f t="shared" si="908"/>
        <v>5.6740334309306508</v>
      </c>
      <c r="CV230" s="193">
        <f t="shared" si="909"/>
        <v>4.2503205302483043</v>
      </c>
      <c r="CW230" s="193">
        <f t="shared" si="1020"/>
        <v>3.8150380693314694</v>
      </c>
      <c r="CX230" s="193">
        <f t="shared" si="910"/>
        <v>3.9040600573940507</v>
      </c>
      <c r="CY230" s="72">
        <f t="shared" si="911"/>
        <v>56500.946699173299</v>
      </c>
      <c r="DC230" s="3">
        <f t="shared" si="912"/>
        <v>0</v>
      </c>
      <c r="DD230" s="6">
        <f t="shared" si="913"/>
        <v>0</v>
      </c>
      <c r="DE230" s="6">
        <f t="shared" si="914"/>
        <v>5.6375829748430633</v>
      </c>
      <c r="DF230" s="6">
        <f t="shared" si="915"/>
        <v>0</v>
      </c>
      <c r="DG230" s="193">
        <f t="shared" si="916"/>
        <v>5.6740334309306508</v>
      </c>
      <c r="DH230" s="193">
        <f t="shared" si="917"/>
        <v>4.1745731882913786</v>
      </c>
      <c r="DI230" s="193">
        <f t="shared" si="1021"/>
        <v>3.9321406194529964</v>
      </c>
      <c r="DJ230" s="193">
        <f t="shared" si="918"/>
        <v>3.9040600573940507</v>
      </c>
      <c r="DK230" s="72">
        <f t="shared" si="919"/>
        <v>56885.730878067836</v>
      </c>
      <c r="DO230" s="3">
        <f t="shared" si="920"/>
        <v>0</v>
      </c>
      <c r="DP230" s="6">
        <f t="shared" si="921"/>
        <v>0</v>
      </c>
      <c r="DQ230" s="6">
        <f t="shared" si="922"/>
        <v>5.3692303356175035</v>
      </c>
      <c r="DR230" s="6">
        <f t="shared" si="923"/>
        <v>0</v>
      </c>
      <c r="DS230" s="193">
        <f t="shared" si="924"/>
        <v>5.6740334309306508</v>
      </c>
      <c r="DT230" s="193">
        <f t="shared" si="925"/>
        <v>4.1745731882913786</v>
      </c>
      <c r="DU230" s="193">
        <f t="shared" si="1022"/>
        <v>3.9268665767937989</v>
      </c>
      <c r="DV230" s="193">
        <f t="shared" si="926"/>
        <v>3.9040600573940507</v>
      </c>
      <c r="DW230" s="72">
        <f t="shared" si="927"/>
        <v>56859.775588586017</v>
      </c>
      <c r="EA230" s="3">
        <f t="shared" si="928"/>
        <v>0</v>
      </c>
      <c r="EB230" s="6">
        <f t="shared" si="929"/>
        <v>0</v>
      </c>
      <c r="EC230" s="6">
        <f t="shared" si="930"/>
        <v>0</v>
      </c>
      <c r="ED230" s="6">
        <f t="shared" si="931"/>
        <v>15.564416927506919</v>
      </c>
      <c r="EE230" s="193">
        <f t="shared" si="932"/>
        <v>5.6740334309306508</v>
      </c>
      <c r="EF230" s="193">
        <f t="shared" si="933"/>
        <v>4.1745731882913786</v>
      </c>
      <c r="EG230" s="193">
        <f t="shared" si="1023"/>
        <v>3.8150380693314694</v>
      </c>
      <c r="EH230" s="193">
        <f t="shared" si="934"/>
        <v>4.1769662574471651</v>
      </c>
      <c r="EI230" s="72">
        <f t="shared" si="935"/>
        <v>58255.516717113365</v>
      </c>
      <c r="EM230" s="3">
        <f t="shared" si="936"/>
        <v>0</v>
      </c>
      <c r="EN230" s="6">
        <f t="shared" si="937"/>
        <v>0</v>
      </c>
      <c r="EO230" s="6">
        <f t="shared" si="938"/>
        <v>0</v>
      </c>
      <c r="EP230" s="6">
        <f t="shared" si="939"/>
        <v>5.1882670241838422</v>
      </c>
      <c r="EQ230" s="193">
        <f t="shared" si="940"/>
        <v>5.6740334309306508</v>
      </c>
      <c r="ER230" s="193">
        <f t="shared" si="941"/>
        <v>4.1745731882913786</v>
      </c>
      <c r="ES230" s="193">
        <f t="shared" si="1024"/>
        <v>3.8150380693314694</v>
      </c>
      <c r="ET230" s="193">
        <f t="shared" si="942"/>
        <v>4.0035387342494779</v>
      </c>
      <c r="EU230" s="72">
        <f t="shared" si="943"/>
        <v>57012.952019136959</v>
      </c>
      <c r="EY230" s="3">
        <f t="shared" si="944"/>
        <v>6.449667317448518</v>
      </c>
      <c r="EZ230" s="6">
        <f t="shared" si="945"/>
        <v>5.115745396458407</v>
      </c>
      <c r="FA230" s="6">
        <f t="shared" si="946"/>
        <v>5.6375829748430633</v>
      </c>
      <c r="FB230" s="6">
        <f t="shared" si="947"/>
        <v>15.564416927506919</v>
      </c>
      <c r="FC230" s="193">
        <f t="shared" si="948"/>
        <v>5.6959397956530049</v>
      </c>
      <c r="FD230" s="193">
        <f t="shared" si="949"/>
        <v>4.2503197368693542</v>
      </c>
      <c r="FE230" s="193">
        <f t="shared" si="1025"/>
        <v>3.9321406194529964</v>
      </c>
      <c r="FF230" s="193">
        <f t="shared" si="950"/>
        <v>4.1769662574471651</v>
      </c>
      <c r="FG230" s="72">
        <f t="shared" si="951"/>
        <v>59059.332560942159</v>
      </c>
      <c r="FK230" s="3">
        <f t="shared" si="952"/>
        <v>6.5813135020340665</v>
      </c>
      <c r="FL230" s="6">
        <f t="shared" si="953"/>
        <v>5.1158010344255622</v>
      </c>
      <c r="FM230" s="6">
        <f t="shared" si="954"/>
        <v>5.3692303356175035</v>
      </c>
      <c r="FN230" s="6">
        <f t="shared" si="955"/>
        <v>5.1882670241838422</v>
      </c>
      <c r="FO230" s="193">
        <f t="shared" si="956"/>
        <v>5.6963819735532111</v>
      </c>
      <c r="FP230" s="193">
        <f t="shared" si="957"/>
        <v>4.2503205302483043</v>
      </c>
      <c r="FQ230" s="193">
        <f t="shared" si="1026"/>
        <v>3.9268665767937989</v>
      </c>
      <c r="FR230" s="193">
        <f t="shared" si="958"/>
        <v>4.0035387342494779</v>
      </c>
      <c r="FS230" s="205">
        <f t="shared" si="959"/>
        <v>57773.514564262972</v>
      </c>
      <c r="FW230" s="3">
        <f t="shared" si="960"/>
        <v>7.5684871582304032</v>
      </c>
      <c r="FX230" s="6">
        <f t="shared" si="961"/>
        <v>5.7807922979979995</v>
      </c>
      <c r="FY230" s="6">
        <f t="shared" si="962"/>
        <v>6.6577170369575214</v>
      </c>
      <c r="FZ230" s="6">
        <f t="shared" si="963"/>
        <v>6.1220039914860545</v>
      </c>
      <c r="GA230" s="193">
        <f t="shared" si="964"/>
        <v>5.6996915121012925</v>
      </c>
      <c r="GB230" s="193">
        <f t="shared" si="965"/>
        <v>4.2597584040746712</v>
      </c>
      <c r="GC230" s="193">
        <f t="shared" si="1027"/>
        <v>3.9519396478196946</v>
      </c>
      <c r="GD230" s="193">
        <f t="shared" si="966"/>
        <v>4.020436732162076</v>
      </c>
      <c r="GE230" s="72">
        <f t="shared" si="967"/>
        <v>58046.920526866132</v>
      </c>
      <c r="GI230" s="3">
        <f t="shared" si="968"/>
        <v>7.2394224991769081</v>
      </c>
      <c r="GJ230" s="6">
        <f t="shared" si="969"/>
        <v>5.6273199361042483</v>
      </c>
      <c r="GK230" s="6">
        <f t="shared" si="970"/>
        <v>5.9060393069784469</v>
      </c>
      <c r="GL230" s="6">
        <f t="shared" si="971"/>
        <v>5.7069528734192039</v>
      </c>
      <c r="GM230" s="193">
        <f t="shared" si="972"/>
        <v>5.6985895264460105</v>
      </c>
      <c r="GN230" s="193">
        <f t="shared" si="973"/>
        <v>4.257588143962483</v>
      </c>
      <c r="GO230" s="193">
        <f t="shared" si="1028"/>
        <v>3.9373890143697086</v>
      </c>
      <c r="GP230" s="193">
        <f t="shared" si="974"/>
        <v>4.0129607116146921</v>
      </c>
      <c r="GQ230" s="72">
        <f t="shared" si="975"/>
        <v>57913.816280254738</v>
      </c>
      <c r="GU230" s="3">
        <f t="shared" si="976"/>
        <v>8.5556811353908913</v>
      </c>
      <c r="GV230" s="6">
        <f t="shared" si="977"/>
        <v>6.1388944757500878</v>
      </c>
      <c r="GW230" s="6">
        <f t="shared" si="978"/>
        <v>6.9798646355199825</v>
      </c>
      <c r="GX230" s="6">
        <f t="shared" si="979"/>
        <v>6.4851737197945489</v>
      </c>
      <c r="GY230" s="193">
        <f t="shared" si="980"/>
        <v>5.7029902015142628</v>
      </c>
      <c r="GZ230" s="193">
        <f t="shared" si="981"/>
        <v>4.2648041023035832</v>
      </c>
      <c r="HA230" s="193">
        <f t="shared" si="1029"/>
        <v>3.9581113995612522</v>
      </c>
      <c r="HB230" s="193">
        <f t="shared" si="982"/>
        <v>4.0269327140504707</v>
      </c>
      <c r="HC230" s="205">
        <f t="shared" si="983"/>
        <v>58139.773647536233</v>
      </c>
      <c r="HG230" s="3">
        <f t="shared" si="785"/>
        <v>7.5684871582304032</v>
      </c>
      <c r="HH230" s="6">
        <f t="shared" si="786"/>
        <v>0</v>
      </c>
      <c r="HI230" s="6">
        <f t="shared" si="787"/>
        <v>0</v>
      </c>
      <c r="HJ230" s="6">
        <f t="shared" si="788"/>
        <v>0</v>
      </c>
      <c r="HK230" s="193">
        <f t="shared" si="984"/>
        <v>5.6996915121012925</v>
      </c>
      <c r="HL230" s="193">
        <f t="shared" si="984"/>
        <v>4.1745731882913786</v>
      </c>
      <c r="HM230" s="193">
        <f t="shared" si="984"/>
        <v>3.8150380693314694</v>
      </c>
      <c r="HN230" s="193">
        <f t="shared" si="984"/>
        <v>3.9040600573940507</v>
      </c>
      <c r="HO230" s="212">
        <f t="shared" si="985"/>
        <v>56327.029862229552</v>
      </c>
      <c r="HS230" s="3">
        <f t="shared" si="789"/>
        <v>7.2394224991769081</v>
      </c>
      <c r="HT230" s="6">
        <f t="shared" si="790"/>
        <v>0</v>
      </c>
      <c r="HU230" s="6">
        <f t="shared" si="791"/>
        <v>0</v>
      </c>
      <c r="HV230" s="6">
        <f t="shared" si="792"/>
        <v>0</v>
      </c>
      <c r="HW230" s="193">
        <f t="shared" si="986"/>
        <v>5.6985895264460105</v>
      </c>
      <c r="HX230" s="193">
        <f t="shared" si="986"/>
        <v>4.1745731882913786</v>
      </c>
      <c r="HY230" s="193">
        <f t="shared" si="986"/>
        <v>3.8150380693314694</v>
      </c>
      <c r="HZ230" s="193">
        <f t="shared" si="986"/>
        <v>3.9040600573940507</v>
      </c>
      <c r="IA230" s="212">
        <f t="shared" si="987"/>
        <v>56326.393289733198</v>
      </c>
      <c r="IE230" s="3">
        <f t="shared" si="794"/>
        <v>8.5556811353908913</v>
      </c>
      <c r="IF230" s="6">
        <f t="shared" si="795"/>
        <v>0</v>
      </c>
      <c r="IG230" s="6">
        <f t="shared" si="796"/>
        <v>0</v>
      </c>
      <c r="IH230" s="6">
        <f t="shared" si="797"/>
        <v>0</v>
      </c>
      <c r="II230" s="193">
        <f t="shared" si="988"/>
        <v>5.7029902015142628</v>
      </c>
      <c r="IJ230" s="193">
        <f t="shared" si="988"/>
        <v>4.1745731882913786</v>
      </c>
      <c r="IK230" s="193">
        <f t="shared" si="988"/>
        <v>3.8150380693314694</v>
      </c>
      <c r="IL230" s="193">
        <f t="shared" si="988"/>
        <v>3.9040600573940507</v>
      </c>
      <c r="IM230" s="205">
        <f t="shared" si="989"/>
        <v>56328.935424547162</v>
      </c>
      <c r="IQ230" s="3">
        <f t="shared" si="799"/>
        <v>0</v>
      </c>
      <c r="IR230" s="6">
        <f t="shared" si="800"/>
        <v>5.7807922979979995</v>
      </c>
      <c r="IS230" s="6">
        <f t="shared" si="801"/>
        <v>0</v>
      </c>
      <c r="IT230" s="6">
        <f t="shared" si="802"/>
        <v>0</v>
      </c>
      <c r="IU230" s="193">
        <f t="shared" si="990"/>
        <v>5.6740334309306508</v>
      </c>
      <c r="IV230" s="193">
        <f t="shared" si="990"/>
        <v>4.2597584040746712</v>
      </c>
      <c r="IW230" s="193">
        <f t="shared" si="990"/>
        <v>3.8150380693314694</v>
      </c>
      <c r="IX230" s="193">
        <f t="shared" si="990"/>
        <v>3.9040600573940507</v>
      </c>
      <c r="IY230" s="212">
        <f t="shared" si="991"/>
        <v>56524.50694484936</v>
      </c>
      <c r="JC230" s="3">
        <f t="shared" si="804"/>
        <v>0</v>
      </c>
      <c r="JD230" s="6">
        <f t="shared" si="805"/>
        <v>5.6273199361042483</v>
      </c>
      <c r="JE230" s="6">
        <f t="shared" si="806"/>
        <v>0</v>
      </c>
      <c r="JF230" s="6">
        <f t="shared" si="807"/>
        <v>0</v>
      </c>
      <c r="JG230" s="193">
        <f t="shared" si="992"/>
        <v>5.6740334309306508</v>
      </c>
      <c r="JH230" s="193">
        <f t="shared" si="992"/>
        <v>4.257588143962483</v>
      </c>
      <c r="JI230" s="193">
        <f t="shared" si="992"/>
        <v>3.8150380693314694</v>
      </c>
      <c r="JJ230" s="193">
        <f t="shared" si="992"/>
        <v>3.9040600573940507</v>
      </c>
      <c r="JK230" s="212">
        <f t="shared" si="993"/>
        <v>56519.088344197342</v>
      </c>
      <c r="JO230" s="3">
        <f t="shared" si="809"/>
        <v>0</v>
      </c>
      <c r="JP230" s="6">
        <f t="shared" si="810"/>
        <v>6.1388944757500878</v>
      </c>
      <c r="JQ230" s="6">
        <f t="shared" si="811"/>
        <v>0</v>
      </c>
      <c r="JR230" s="6">
        <f t="shared" si="812"/>
        <v>0</v>
      </c>
      <c r="JS230" s="193">
        <f t="shared" si="994"/>
        <v>5.6740334309306508</v>
      </c>
      <c r="JT230" s="193">
        <f t="shared" si="994"/>
        <v>4.2648041023035832</v>
      </c>
      <c r="JU230" s="193">
        <f t="shared" si="994"/>
        <v>3.8150380693314694</v>
      </c>
      <c r="JV230" s="193">
        <f t="shared" si="994"/>
        <v>3.9040600573940507</v>
      </c>
      <c r="JW230" s="205">
        <f t="shared" si="995"/>
        <v>56537.106808523233</v>
      </c>
      <c r="KA230" s="3">
        <f t="shared" si="814"/>
        <v>0</v>
      </c>
      <c r="KB230" s="6">
        <f t="shared" si="815"/>
        <v>0</v>
      </c>
      <c r="KC230" s="6">
        <f t="shared" si="816"/>
        <v>6.6577170369575214</v>
      </c>
      <c r="KD230" s="6">
        <f t="shared" si="817"/>
        <v>0</v>
      </c>
      <c r="KE230" s="193">
        <f t="shared" si="996"/>
        <v>5.6740334309306508</v>
      </c>
      <c r="KF230" s="193">
        <f t="shared" si="996"/>
        <v>4.1745731882913786</v>
      </c>
      <c r="KG230" s="193">
        <f t="shared" si="996"/>
        <v>3.9519396478196946</v>
      </c>
      <c r="KH230" s="193">
        <f t="shared" si="996"/>
        <v>3.9040600573940507</v>
      </c>
      <c r="KI230" s="212">
        <f t="shared" si="997"/>
        <v>56983.274144544092</v>
      </c>
      <c r="KM230" s="3">
        <f t="shared" si="819"/>
        <v>0</v>
      </c>
      <c r="KN230" s="6">
        <f t="shared" si="820"/>
        <v>0</v>
      </c>
      <c r="KO230" s="6">
        <f t="shared" si="821"/>
        <v>5.9060393069784469</v>
      </c>
      <c r="KP230" s="6">
        <f t="shared" si="822"/>
        <v>0</v>
      </c>
      <c r="KQ230" s="193">
        <f t="shared" si="998"/>
        <v>5.6740334309306508</v>
      </c>
      <c r="KR230" s="193">
        <f t="shared" si="998"/>
        <v>4.1745731882913786</v>
      </c>
      <c r="KS230" s="193">
        <f t="shared" si="998"/>
        <v>3.9373890143697086</v>
      </c>
      <c r="KT230" s="193">
        <f t="shared" si="998"/>
        <v>3.9040600573940507</v>
      </c>
      <c r="KU230" s="212">
        <f t="shared" si="999"/>
        <v>56911.571708365867</v>
      </c>
      <c r="KY230" s="3">
        <f t="shared" si="824"/>
        <v>0</v>
      </c>
      <c r="KZ230" s="6">
        <f t="shared" si="825"/>
        <v>0</v>
      </c>
      <c r="LA230" s="6">
        <f t="shared" si="826"/>
        <v>6.9798646355199825</v>
      </c>
      <c r="LB230" s="6">
        <f t="shared" si="827"/>
        <v>0</v>
      </c>
      <c r="LC230" s="193">
        <f t="shared" si="1000"/>
        <v>5.6740334309306508</v>
      </c>
      <c r="LD230" s="193">
        <f t="shared" si="1000"/>
        <v>4.1745731882913786</v>
      </c>
      <c r="LE230" s="193">
        <f t="shared" si="1000"/>
        <v>3.9581113995612522</v>
      </c>
      <c r="LF230" s="193">
        <f t="shared" si="1000"/>
        <v>3.9040600573940507</v>
      </c>
      <c r="LG230" s="205">
        <f t="shared" si="1001"/>
        <v>57013.714506665034</v>
      </c>
      <c r="LK230" s="3">
        <f t="shared" si="829"/>
        <v>0</v>
      </c>
      <c r="LL230" s="6">
        <f t="shared" si="830"/>
        <v>0</v>
      </c>
      <c r="LM230" s="6">
        <f t="shared" si="831"/>
        <v>0</v>
      </c>
      <c r="LN230" s="6">
        <f t="shared" si="832"/>
        <v>6.1220039914860545</v>
      </c>
      <c r="LO230" s="193">
        <f t="shared" si="1002"/>
        <v>5.6740334309306508</v>
      </c>
      <c r="LP230" s="193">
        <f t="shared" si="1002"/>
        <v>4.1745731882913786</v>
      </c>
      <c r="LQ230" s="193">
        <f t="shared" si="1002"/>
        <v>3.8150380693314694</v>
      </c>
      <c r="LR230" s="193">
        <f t="shared" si="1002"/>
        <v>4.020436732162076</v>
      </c>
      <c r="LS230" s="212">
        <f t="shared" si="1003"/>
        <v>57132.847362132576</v>
      </c>
      <c r="LW230" s="3">
        <f t="shared" si="834"/>
        <v>0</v>
      </c>
      <c r="LX230" s="6">
        <f t="shared" si="835"/>
        <v>0</v>
      </c>
      <c r="LY230" s="6">
        <f t="shared" si="836"/>
        <v>0</v>
      </c>
      <c r="LZ230" s="6">
        <f t="shared" si="837"/>
        <v>5.7069528734192039</v>
      </c>
      <c r="MA230" s="193">
        <f t="shared" si="1004"/>
        <v>5.6740334309306508</v>
      </c>
      <c r="MB230" s="193">
        <f t="shared" si="1004"/>
        <v>4.1745731882913786</v>
      </c>
      <c r="MC230" s="193">
        <f t="shared" si="1004"/>
        <v>3.8150380693314694</v>
      </c>
      <c r="MD230" s="193">
        <f t="shared" si="1004"/>
        <v>4.0129607116146921</v>
      </c>
      <c r="ME230" s="212">
        <f t="shared" si="1005"/>
        <v>57079.772138155684</v>
      </c>
      <c r="MI230" s="3">
        <f t="shared" si="839"/>
        <v>0</v>
      </c>
      <c r="MJ230" s="6">
        <f t="shared" si="840"/>
        <v>0</v>
      </c>
      <c r="MK230" s="6">
        <f t="shared" si="841"/>
        <v>0</v>
      </c>
      <c r="ML230" s="6">
        <f t="shared" si="842"/>
        <v>6.4851737197945489</v>
      </c>
      <c r="MM230" s="193">
        <f t="shared" si="1006"/>
        <v>5.6740334309306508</v>
      </c>
      <c r="MN230" s="193">
        <f t="shared" si="1006"/>
        <v>4.1745731882913786</v>
      </c>
      <c r="MO230" s="193">
        <f t="shared" si="1006"/>
        <v>3.8150380693314694</v>
      </c>
      <c r="MP230" s="193">
        <f t="shared" si="1006"/>
        <v>4.0269327140504707</v>
      </c>
      <c r="MQ230" s="205">
        <f t="shared" si="1007"/>
        <v>57179.004974130396</v>
      </c>
      <c r="MT230" s="3">
        <f t="shared" si="844"/>
        <v>6.25222852201642</v>
      </c>
      <c r="MU230" s="6">
        <f t="shared" si="845"/>
        <v>5.115745396458407</v>
      </c>
      <c r="MV230" s="6">
        <f t="shared" si="846"/>
        <v>6.1744956391138297</v>
      </c>
      <c r="MW230" s="6">
        <f t="shared" si="847"/>
        <v>6.2257667710027667</v>
      </c>
      <c r="MX230" s="193">
        <f t="shared" si="1008"/>
        <v>5.6952762644567727</v>
      </c>
      <c r="MY230" s="193">
        <f t="shared" si="1008"/>
        <v>4.2503197368693542</v>
      </c>
      <c r="MZ230" s="193">
        <f t="shared" si="1008"/>
        <v>3.9426100073906172</v>
      </c>
      <c r="NA230" s="193">
        <f t="shared" si="1008"/>
        <v>4.02229703687577</v>
      </c>
      <c r="NB230" s="212">
        <f t="shared" si="1009"/>
        <v>57986.683951688909</v>
      </c>
      <c r="NF230" s="3">
        <f t="shared" si="849"/>
        <v>6.2522285220164191</v>
      </c>
      <c r="NG230" s="6">
        <f t="shared" si="850"/>
        <v>0</v>
      </c>
      <c r="NH230" s="6">
        <f t="shared" si="851"/>
        <v>0</v>
      </c>
      <c r="NI230" s="6">
        <f t="shared" si="852"/>
        <v>0</v>
      </c>
      <c r="NJ230" s="193">
        <f t="shared" si="1010"/>
        <v>5.6952762644567727</v>
      </c>
      <c r="NK230" s="193">
        <f t="shared" si="1010"/>
        <v>4.1745731882913786</v>
      </c>
      <c r="NL230" s="193">
        <f t="shared" si="1010"/>
        <v>3.8150380693314694</v>
      </c>
      <c r="NM230" s="193">
        <f t="shared" si="1010"/>
        <v>3.9040600573940507</v>
      </c>
      <c r="NN230" s="212">
        <f t="shared" si="1011"/>
        <v>56324.479395759554</v>
      </c>
      <c r="NR230" s="3">
        <f t="shared" si="854"/>
        <v>0</v>
      </c>
      <c r="NS230" s="6">
        <f t="shared" si="855"/>
        <v>5.115745396458407</v>
      </c>
      <c r="NT230" s="6">
        <f t="shared" si="856"/>
        <v>0</v>
      </c>
      <c r="NU230" s="6">
        <f t="shared" si="857"/>
        <v>0</v>
      </c>
      <c r="NV230" s="193">
        <f t="shared" si="1012"/>
        <v>5.6740334309306508</v>
      </c>
      <c r="NW230" s="193">
        <f t="shared" si="1012"/>
        <v>4.2503197368693542</v>
      </c>
      <c r="NX230" s="193">
        <f t="shared" si="1012"/>
        <v>3.8150380693314694</v>
      </c>
      <c r="NY230" s="193">
        <f t="shared" si="1012"/>
        <v>3.9040600573940507</v>
      </c>
      <c r="NZ230" s="212">
        <f t="shared" si="1013"/>
        <v>56500.94471903384</v>
      </c>
      <c r="OD230" s="3">
        <f t="shared" si="859"/>
        <v>0</v>
      </c>
      <c r="OE230" s="6">
        <f t="shared" si="860"/>
        <v>0</v>
      </c>
      <c r="OF230" s="6">
        <f t="shared" si="861"/>
        <v>6.1744956391138297</v>
      </c>
      <c r="OG230" s="6">
        <f t="shared" si="862"/>
        <v>0</v>
      </c>
      <c r="OH230" s="193">
        <f t="shared" si="1014"/>
        <v>5.6740334309306508</v>
      </c>
      <c r="OI230" s="193">
        <f t="shared" si="1014"/>
        <v>4.1745731882913786</v>
      </c>
      <c r="OJ230" s="193">
        <f t="shared" si="1014"/>
        <v>3.9426100073906172</v>
      </c>
      <c r="OK230" s="193">
        <f t="shared" si="1014"/>
        <v>3.9040600573940507</v>
      </c>
      <c r="OL230" s="212">
        <f t="shared" si="1015"/>
        <v>56937.28927020089</v>
      </c>
      <c r="OP230" s="3">
        <f t="shared" si="864"/>
        <v>0</v>
      </c>
      <c r="OQ230" s="6">
        <f t="shared" si="865"/>
        <v>0</v>
      </c>
      <c r="OR230" s="6">
        <f t="shared" si="866"/>
        <v>0</v>
      </c>
      <c r="OS230" s="6">
        <f t="shared" si="867"/>
        <v>6.2257667710027667</v>
      </c>
      <c r="OT230" s="193">
        <f t="shared" si="1016"/>
        <v>5.6740334309306508</v>
      </c>
      <c r="OU230" s="193">
        <f t="shared" si="1016"/>
        <v>4.1745731882913786</v>
      </c>
      <c r="OV230" s="193">
        <f t="shared" si="1016"/>
        <v>3.8150380693314694</v>
      </c>
      <c r="OW230" s="193">
        <f t="shared" si="1016"/>
        <v>4.02229703687577</v>
      </c>
      <c r="OX230" s="232">
        <f t="shared" si="1017"/>
        <v>57146.062066749146</v>
      </c>
    </row>
    <row r="231" spans="2:414" x14ac:dyDescent="0.2">
      <c r="B231" s="81">
        <v>45416</v>
      </c>
      <c r="C231">
        <v>123</v>
      </c>
      <c r="D231">
        <v>11.492906205978748</v>
      </c>
      <c r="E231">
        <v>0</v>
      </c>
      <c r="F231">
        <v>0</v>
      </c>
      <c r="G231">
        <v>0</v>
      </c>
      <c r="H231">
        <v>0</v>
      </c>
      <c r="I231">
        <v>1</v>
      </c>
      <c r="J231">
        <v>0</v>
      </c>
      <c r="K231">
        <v>0</v>
      </c>
      <c r="L231">
        <v>0</v>
      </c>
      <c r="M231">
        <v>0</v>
      </c>
      <c r="N231">
        <v>0</v>
      </c>
      <c r="O231">
        <v>0</v>
      </c>
      <c r="P231">
        <v>0</v>
      </c>
      <c r="Q231">
        <v>0</v>
      </c>
      <c r="R231">
        <v>1</v>
      </c>
      <c r="S231">
        <v>0</v>
      </c>
      <c r="T231">
        <v>15129</v>
      </c>
      <c r="U231">
        <v>7.2566772467654701</v>
      </c>
      <c r="V231">
        <v>5.9596426335892021</v>
      </c>
      <c r="W231">
        <v>5.7261829416605368</v>
      </c>
      <c r="X231">
        <v>5.2579421467765632</v>
      </c>
      <c r="Y231" s="3">
        <v>1126.33184129747</v>
      </c>
      <c r="Z231" s="3">
        <v>322.45954432776131</v>
      </c>
      <c r="AA231" s="3">
        <v>261.41748852879692</v>
      </c>
      <c r="AB231" s="3">
        <v>142.48236630442162</v>
      </c>
      <c r="AC231">
        <v>0</v>
      </c>
      <c r="AD231">
        <v>1</v>
      </c>
      <c r="AE231" s="6"/>
      <c r="AF231" s="1" t="s">
        <v>2</v>
      </c>
      <c r="AG231">
        <v>123</v>
      </c>
      <c r="AH231" s="189">
        <v>45416</v>
      </c>
      <c r="AI231">
        <f t="shared" si="869"/>
        <v>5</v>
      </c>
      <c r="AJ231">
        <v>123</v>
      </c>
      <c r="AK231">
        <v>0</v>
      </c>
      <c r="AL231">
        <v>1</v>
      </c>
      <c r="AM231">
        <v>0</v>
      </c>
      <c r="AN231">
        <v>0</v>
      </c>
      <c r="AO231">
        <v>0</v>
      </c>
      <c r="AP231">
        <v>1</v>
      </c>
      <c r="AQ231">
        <v>0</v>
      </c>
      <c r="AS231" s="37"/>
      <c r="AT231" s="37"/>
      <c r="AU231" s="6">
        <f t="shared" si="870"/>
        <v>0</v>
      </c>
      <c r="AV231" s="6">
        <f t="shared" si="871"/>
        <v>0</v>
      </c>
      <c r="AW231" s="6">
        <f t="shared" si="872"/>
        <v>0</v>
      </c>
      <c r="AX231" s="6">
        <f t="shared" si="873"/>
        <v>0</v>
      </c>
      <c r="AY231" s="193">
        <f t="shared" si="874"/>
        <v>5.6740334309306508</v>
      </c>
      <c r="AZ231" s="193">
        <f t="shared" si="875"/>
        <v>4.1745731882913786</v>
      </c>
      <c r="BA231" s="193">
        <f t="shared" si="876"/>
        <v>3.8150380693314694</v>
      </c>
      <c r="BB231" s="193">
        <f t="shared" si="877"/>
        <v>3.9040600573940507</v>
      </c>
      <c r="BC231" s="72">
        <f t="shared" si="878"/>
        <v>56312.210093717425</v>
      </c>
      <c r="BG231" s="3">
        <f t="shared" si="879"/>
        <v>7.1115437018301604</v>
      </c>
      <c r="BH231" s="6">
        <f t="shared" si="880"/>
        <v>0</v>
      </c>
      <c r="BI231" s="6">
        <f t="shared" si="881"/>
        <v>0</v>
      </c>
      <c r="BJ231" s="6">
        <f t="shared" si="882"/>
        <v>0</v>
      </c>
      <c r="BK231" s="193">
        <f t="shared" si="883"/>
        <v>5.6981609526462371</v>
      </c>
      <c r="BL231" s="193">
        <f t="shared" si="884"/>
        <v>4.1745731882913786</v>
      </c>
      <c r="BM231" s="193">
        <f t="shared" si="885"/>
        <v>3.8150380693314694</v>
      </c>
      <c r="BN231" s="193">
        <f t="shared" si="886"/>
        <v>3.9040600573940507</v>
      </c>
      <c r="BO231" s="72">
        <f t="shared" si="887"/>
        <v>56326.145721943969</v>
      </c>
      <c r="BS231" s="3">
        <f t="shared" si="888"/>
        <v>7.1115661081679606</v>
      </c>
      <c r="BT231" s="6">
        <f t="shared" si="889"/>
        <v>0</v>
      </c>
      <c r="BU231" s="6">
        <f t="shared" si="890"/>
        <v>0</v>
      </c>
      <c r="BV231" s="6">
        <f t="shared" si="891"/>
        <v>0</v>
      </c>
      <c r="BW231" s="193">
        <f t="shared" si="892"/>
        <v>5.6981610277550683</v>
      </c>
      <c r="BX231" s="193">
        <f t="shared" si="893"/>
        <v>4.1745731882913786</v>
      </c>
      <c r="BY231" s="193">
        <f t="shared" si="1018"/>
        <v>3.8150380693314694</v>
      </c>
      <c r="BZ231" s="193">
        <f t="shared" si="894"/>
        <v>3.9040600573940507</v>
      </c>
      <c r="CA231" s="72">
        <f t="shared" si="895"/>
        <v>56326.145721943969</v>
      </c>
      <c r="CE231" s="3">
        <f t="shared" si="896"/>
        <v>0</v>
      </c>
      <c r="CF231" s="6">
        <f t="shared" si="897"/>
        <v>5.9596426335892021</v>
      </c>
      <c r="CG231" s="6">
        <f t="shared" si="898"/>
        <v>0</v>
      </c>
      <c r="CH231" s="6">
        <f t="shared" si="899"/>
        <v>0</v>
      </c>
      <c r="CI231" s="193">
        <f t="shared" si="900"/>
        <v>5.6740334309306508</v>
      </c>
      <c r="CJ231" s="193">
        <f t="shared" si="901"/>
        <v>4.2622816069361873</v>
      </c>
      <c r="CK231" s="193">
        <f t="shared" si="1019"/>
        <v>3.8150380693314694</v>
      </c>
      <c r="CL231" s="193">
        <f t="shared" si="902"/>
        <v>3.9040600573940507</v>
      </c>
      <c r="CM231" s="72">
        <f t="shared" si="903"/>
        <v>56530.807409005742</v>
      </c>
      <c r="CQ231" s="3">
        <f t="shared" si="904"/>
        <v>0</v>
      </c>
      <c r="CR231" s="6">
        <f t="shared" si="905"/>
        <v>5.9597074496375795</v>
      </c>
      <c r="CS231" s="6">
        <f t="shared" si="906"/>
        <v>0</v>
      </c>
      <c r="CT231" s="6">
        <f t="shared" si="907"/>
        <v>0</v>
      </c>
      <c r="CU231" s="193">
        <f t="shared" si="908"/>
        <v>5.6740334309306508</v>
      </c>
      <c r="CV231" s="193">
        <f t="shared" si="909"/>
        <v>4.2622825202015147</v>
      </c>
      <c r="CW231" s="193">
        <f t="shared" si="1020"/>
        <v>3.8150380693314694</v>
      </c>
      <c r="CX231" s="193">
        <f t="shared" si="910"/>
        <v>3.9040600573940507</v>
      </c>
      <c r="CY231" s="72">
        <f t="shared" si="911"/>
        <v>56530.809689565998</v>
      </c>
      <c r="DC231" s="3">
        <f t="shared" si="912"/>
        <v>0</v>
      </c>
      <c r="DD231" s="6">
        <f t="shared" si="913"/>
        <v>0</v>
      </c>
      <c r="DE231" s="6">
        <f t="shared" si="914"/>
        <v>6.0124920887435636</v>
      </c>
      <c r="DF231" s="6">
        <f t="shared" si="915"/>
        <v>0</v>
      </c>
      <c r="DG231" s="193">
        <f t="shared" si="916"/>
        <v>5.6740334309306508</v>
      </c>
      <c r="DH231" s="193">
        <f t="shared" si="917"/>
        <v>4.1745731882913786</v>
      </c>
      <c r="DI231" s="193">
        <f t="shared" si="1021"/>
        <v>3.9394625922103126</v>
      </c>
      <c r="DJ231" s="193">
        <f t="shared" si="918"/>
        <v>3.9040600573940507</v>
      </c>
      <c r="DK231" s="72">
        <f t="shared" si="919"/>
        <v>56921.784344985484</v>
      </c>
      <c r="DO231" s="3">
        <f t="shared" si="920"/>
        <v>0</v>
      </c>
      <c r="DP231" s="6">
        <f t="shared" si="921"/>
        <v>0</v>
      </c>
      <c r="DQ231" s="6">
        <f t="shared" si="922"/>
        <v>5.7262935303299649</v>
      </c>
      <c r="DR231" s="6">
        <f t="shared" si="923"/>
        <v>0</v>
      </c>
      <c r="DS231" s="193">
        <f t="shared" si="924"/>
        <v>5.6740334309306508</v>
      </c>
      <c r="DT231" s="193">
        <f t="shared" si="925"/>
        <v>4.1745731882913786</v>
      </c>
      <c r="DU231" s="193">
        <f t="shared" si="1022"/>
        <v>3.9338779842082836</v>
      </c>
      <c r="DV231" s="193">
        <f t="shared" si="926"/>
        <v>3.9040600573940507</v>
      </c>
      <c r="DW231" s="72">
        <f t="shared" si="927"/>
        <v>56894.283612525163</v>
      </c>
      <c r="EA231" s="3">
        <f t="shared" si="928"/>
        <v>0</v>
      </c>
      <c r="EB231" s="6">
        <f t="shared" si="929"/>
        <v>0</v>
      </c>
      <c r="EC231" s="6">
        <f t="shared" si="930"/>
        <v>0</v>
      </c>
      <c r="ED231" s="6">
        <f t="shared" si="931"/>
        <v>15.773826440329689</v>
      </c>
      <c r="EE231" s="193">
        <f t="shared" si="932"/>
        <v>5.6740334309306508</v>
      </c>
      <c r="EF231" s="193">
        <f t="shared" si="933"/>
        <v>4.1745731882913786</v>
      </c>
      <c r="EG231" s="193">
        <f t="shared" si="1023"/>
        <v>3.8150380693314694</v>
      </c>
      <c r="EH231" s="193">
        <f t="shared" si="934"/>
        <v>4.1801744923858566</v>
      </c>
      <c r="EI231" s="72">
        <f t="shared" si="935"/>
        <v>58278.75623517709</v>
      </c>
      <c r="EM231" s="3">
        <f t="shared" si="936"/>
        <v>0</v>
      </c>
      <c r="EN231" s="6">
        <f t="shared" si="937"/>
        <v>0</v>
      </c>
      <c r="EO231" s="6">
        <f t="shared" si="938"/>
        <v>0</v>
      </c>
      <c r="EP231" s="6">
        <f t="shared" si="939"/>
        <v>5.2580719179353501</v>
      </c>
      <c r="EQ231" s="193">
        <f t="shared" si="940"/>
        <v>5.6740334309306508</v>
      </c>
      <c r="ER231" s="193">
        <f t="shared" si="941"/>
        <v>4.1745731882913786</v>
      </c>
      <c r="ES231" s="193">
        <f t="shared" si="1024"/>
        <v>3.8150380693314694</v>
      </c>
      <c r="ET231" s="193">
        <f t="shared" si="942"/>
        <v>4.0048119282694445</v>
      </c>
      <c r="EU231" s="72">
        <f t="shared" si="943"/>
        <v>57021.976864588323</v>
      </c>
      <c r="EY231" s="3">
        <f t="shared" si="944"/>
        <v>7.1115437018301604</v>
      </c>
      <c r="EZ231" s="6">
        <f t="shared" si="945"/>
        <v>5.9596426335892021</v>
      </c>
      <c r="FA231" s="6">
        <f t="shared" si="946"/>
        <v>6.0124920887435636</v>
      </c>
      <c r="FB231" s="6">
        <f t="shared" si="947"/>
        <v>15.773826440329689</v>
      </c>
      <c r="FC231" s="193">
        <f t="shared" si="948"/>
        <v>5.6981609526462371</v>
      </c>
      <c r="FD231" s="193">
        <f t="shared" si="949"/>
        <v>4.2622816069361873</v>
      </c>
      <c r="FE231" s="193">
        <f t="shared" si="1025"/>
        <v>3.9394625922103126</v>
      </c>
      <c r="FF231" s="193">
        <f t="shared" si="950"/>
        <v>4.1801744923858566</v>
      </c>
      <c r="FG231" s="72">
        <f t="shared" si="951"/>
        <v>59152.933306691695</v>
      </c>
      <c r="FK231" s="3">
        <f t="shared" si="952"/>
        <v>7.2566996531032704</v>
      </c>
      <c r="FL231" s="6">
        <f t="shared" si="953"/>
        <v>5.9597074496375795</v>
      </c>
      <c r="FM231" s="6">
        <f t="shared" si="954"/>
        <v>5.7262935303299649</v>
      </c>
      <c r="FN231" s="6">
        <f t="shared" si="955"/>
        <v>5.2580719179353501</v>
      </c>
      <c r="FO231" s="193">
        <f t="shared" si="956"/>
        <v>5.6986474151259277</v>
      </c>
      <c r="FP231" s="193">
        <f t="shared" si="957"/>
        <v>4.2622825202015147</v>
      </c>
      <c r="FQ231" s="193">
        <f t="shared" si="1026"/>
        <v>3.9338779842082836</v>
      </c>
      <c r="FR231" s="193">
        <f t="shared" si="958"/>
        <v>4.0048119282694445</v>
      </c>
      <c r="FS231" s="205">
        <f t="shared" si="959"/>
        <v>57849.630904382007</v>
      </c>
      <c r="FW231" s="3">
        <f t="shared" si="960"/>
        <v>8.3451788337802899</v>
      </c>
      <c r="FX231" s="6">
        <f t="shared" si="961"/>
        <v>6.7343961759557978</v>
      </c>
      <c r="FY231" s="6">
        <f t="shared" si="962"/>
        <v>7.1004668476590656</v>
      </c>
      <c r="FZ231" s="6">
        <f t="shared" si="963"/>
        <v>6.2043717331963446</v>
      </c>
      <c r="GA231" s="193">
        <f t="shared" si="964"/>
        <v>5.7022877243582384</v>
      </c>
      <c r="GB231" s="193">
        <f t="shared" si="965"/>
        <v>4.2731388220109228</v>
      </c>
      <c r="GC231" s="193">
        <f t="shared" si="1027"/>
        <v>3.9604121506529553</v>
      </c>
      <c r="GD231" s="193">
        <f t="shared" si="966"/>
        <v>4.0219137403527467</v>
      </c>
      <c r="GE231" s="72">
        <f t="shared" si="967"/>
        <v>58136.0588161704</v>
      </c>
      <c r="GI231" s="3">
        <f t="shared" si="968"/>
        <v>7.9823449714420178</v>
      </c>
      <c r="GJ231" s="6">
        <f t="shared" si="969"/>
        <v>6.5556068969481229</v>
      </c>
      <c r="GK231" s="6">
        <f t="shared" si="970"/>
        <v>6.2988012358265912</v>
      </c>
      <c r="GL231" s="6">
        <f t="shared" si="971"/>
        <v>5.7837363614542197</v>
      </c>
      <c r="GM231" s="193">
        <f t="shared" si="972"/>
        <v>5.7010757348158752</v>
      </c>
      <c r="GN231" s="193">
        <f t="shared" si="973"/>
        <v>4.2706437530881125</v>
      </c>
      <c r="GO231" s="193">
        <f t="shared" si="1028"/>
        <v>3.9450183254790518</v>
      </c>
      <c r="GP231" s="193">
        <f t="shared" si="974"/>
        <v>4.0143479780152296</v>
      </c>
      <c r="GQ231" s="72">
        <f t="shared" si="975"/>
        <v>57996.973623573846</v>
      </c>
      <c r="GU231" s="3">
        <f t="shared" si="976"/>
        <v>9.4336804207951115</v>
      </c>
      <c r="GV231" s="6">
        <f t="shared" si="977"/>
        <v>7.151571160307042</v>
      </c>
      <c r="GW231" s="6">
        <f t="shared" si="978"/>
        <v>7.4440378241586984</v>
      </c>
      <c r="GX231" s="6">
        <f t="shared" si="979"/>
        <v>6.5724276834707043</v>
      </c>
      <c r="GY231" s="193">
        <f t="shared" si="980"/>
        <v>5.7059149043193278</v>
      </c>
      <c r="GZ231" s="193">
        <f t="shared" si="981"/>
        <v>4.2789365532324872</v>
      </c>
      <c r="HA231" s="193">
        <f t="shared" si="1029"/>
        <v>3.9669376471676392</v>
      </c>
      <c r="HB231" s="193">
        <f t="shared" si="982"/>
        <v>4.028487150326014</v>
      </c>
      <c r="HC231" s="205">
        <f t="shared" si="983"/>
        <v>58233.528125440745</v>
      </c>
      <c r="HG231" s="3">
        <f t="shared" si="785"/>
        <v>8.3451788337802899</v>
      </c>
      <c r="HH231" s="6">
        <f t="shared" si="786"/>
        <v>0</v>
      </c>
      <c r="HI231" s="6">
        <f t="shared" si="787"/>
        <v>0</v>
      </c>
      <c r="HJ231" s="6">
        <f t="shared" si="788"/>
        <v>0</v>
      </c>
      <c r="HK231" s="193">
        <f t="shared" si="984"/>
        <v>5.7022877243582384</v>
      </c>
      <c r="HL231" s="193">
        <f t="shared" si="984"/>
        <v>4.1745731882913786</v>
      </c>
      <c r="HM231" s="193">
        <f t="shared" si="984"/>
        <v>3.8150380693314694</v>
      </c>
      <c r="HN231" s="193">
        <f t="shared" si="984"/>
        <v>3.9040600573940507</v>
      </c>
      <c r="HO231" s="212">
        <f t="shared" si="985"/>
        <v>56328.529617376254</v>
      </c>
      <c r="HS231" s="3">
        <f t="shared" si="789"/>
        <v>7.9823449714420178</v>
      </c>
      <c r="HT231" s="6">
        <f t="shared" si="790"/>
        <v>0</v>
      </c>
      <c r="HU231" s="6">
        <f t="shared" si="791"/>
        <v>0</v>
      </c>
      <c r="HV231" s="6">
        <f t="shared" si="792"/>
        <v>0</v>
      </c>
      <c r="HW231" s="193">
        <f t="shared" si="986"/>
        <v>5.7010757348158752</v>
      </c>
      <c r="HX231" s="193">
        <f t="shared" si="986"/>
        <v>4.1745731882913786</v>
      </c>
      <c r="HY231" s="193">
        <f t="shared" si="986"/>
        <v>3.8150380693314694</v>
      </c>
      <c r="HZ231" s="193">
        <f t="shared" si="986"/>
        <v>3.9040600573940507</v>
      </c>
      <c r="IA231" s="212">
        <f t="shared" si="987"/>
        <v>56327.829481841945</v>
      </c>
      <c r="IE231" s="3">
        <f t="shared" si="794"/>
        <v>9.4336804207951115</v>
      </c>
      <c r="IF231" s="6">
        <f t="shared" si="795"/>
        <v>0</v>
      </c>
      <c r="IG231" s="6">
        <f t="shared" si="796"/>
        <v>0</v>
      </c>
      <c r="IH231" s="6">
        <f t="shared" si="797"/>
        <v>0</v>
      </c>
      <c r="II231" s="193">
        <f t="shared" si="988"/>
        <v>5.7059149043193278</v>
      </c>
      <c r="IJ231" s="193">
        <f t="shared" si="988"/>
        <v>4.1745731882913786</v>
      </c>
      <c r="IK231" s="193">
        <f t="shared" si="988"/>
        <v>3.8150380693314694</v>
      </c>
      <c r="IL231" s="193">
        <f t="shared" si="988"/>
        <v>3.9040600573940507</v>
      </c>
      <c r="IM231" s="205">
        <f t="shared" si="989"/>
        <v>56330.624998985055</v>
      </c>
      <c r="IQ231" s="3">
        <f t="shared" si="799"/>
        <v>0</v>
      </c>
      <c r="IR231" s="6">
        <f t="shared" si="800"/>
        <v>6.7343961759557978</v>
      </c>
      <c r="IS231" s="6">
        <f t="shared" si="801"/>
        <v>0</v>
      </c>
      <c r="IT231" s="6">
        <f t="shared" si="802"/>
        <v>0</v>
      </c>
      <c r="IU231" s="193">
        <f t="shared" si="990"/>
        <v>5.6740334309306508</v>
      </c>
      <c r="IV231" s="193">
        <f t="shared" si="990"/>
        <v>4.2731388220109228</v>
      </c>
      <c r="IW231" s="193">
        <f t="shared" si="990"/>
        <v>3.8150380693314694</v>
      </c>
      <c r="IX231" s="193">
        <f t="shared" si="990"/>
        <v>3.9040600573940507</v>
      </c>
      <c r="IY231" s="212">
        <f t="shared" si="991"/>
        <v>56557.926002927423</v>
      </c>
      <c r="JC231" s="3">
        <f t="shared" si="804"/>
        <v>0</v>
      </c>
      <c r="JD231" s="6">
        <f t="shared" si="805"/>
        <v>6.5556068969481229</v>
      </c>
      <c r="JE231" s="6">
        <f t="shared" si="806"/>
        <v>0</v>
      </c>
      <c r="JF231" s="6">
        <f t="shared" si="807"/>
        <v>0</v>
      </c>
      <c r="JG231" s="193">
        <f t="shared" si="992"/>
        <v>5.6740334309306508</v>
      </c>
      <c r="JH231" s="193">
        <f t="shared" si="992"/>
        <v>4.2706437530881125</v>
      </c>
      <c r="JI231" s="193">
        <f t="shared" si="992"/>
        <v>3.8150380693314694</v>
      </c>
      <c r="JJ231" s="193">
        <f t="shared" si="992"/>
        <v>3.9040600573940507</v>
      </c>
      <c r="JK231" s="212">
        <f t="shared" si="993"/>
        <v>56551.692796921867</v>
      </c>
      <c r="JO231" s="3">
        <f t="shared" si="809"/>
        <v>0</v>
      </c>
      <c r="JP231" s="6">
        <f t="shared" si="810"/>
        <v>7.151571160307042</v>
      </c>
      <c r="JQ231" s="6">
        <f t="shared" si="811"/>
        <v>0</v>
      </c>
      <c r="JR231" s="6">
        <f t="shared" si="812"/>
        <v>0</v>
      </c>
      <c r="JS231" s="193">
        <f t="shared" si="994"/>
        <v>5.6740334309306508</v>
      </c>
      <c r="JT231" s="193">
        <f t="shared" si="994"/>
        <v>4.2789365532324872</v>
      </c>
      <c r="JU231" s="193">
        <f t="shared" si="994"/>
        <v>3.8150380693314694</v>
      </c>
      <c r="JV231" s="193">
        <f t="shared" si="994"/>
        <v>3.9040600573940507</v>
      </c>
      <c r="JW231" s="205">
        <f t="shared" si="995"/>
        <v>56572.412605900077</v>
      </c>
      <c r="KA231" s="3">
        <f t="shared" si="814"/>
        <v>0</v>
      </c>
      <c r="KB231" s="6">
        <f t="shared" si="815"/>
        <v>0</v>
      </c>
      <c r="KC231" s="6">
        <f t="shared" si="816"/>
        <v>7.1004668476590656</v>
      </c>
      <c r="KD231" s="6">
        <f t="shared" si="817"/>
        <v>0</v>
      </c>
      <c r="KE231" s="193">
        <f t="shared" si="996"/>
        <v>5.6740334309306508</v>
      </c>
      <c r="KF231" s="193">
        <f t="shared" si="996"/>
        <v>4.1745731882913786</v>
      </c>
      <c r="KG231" s="193">
        <f t="shared" si="996"/>
        <v>3.9604121506529553</v>
      </c>
      <c r="KH231" s="193">
        <f t="shared" si="996"/>
        <v>3.9040600573940507</v>
      </c>
      <c r="KI231" s="212">
        <f t="shared" si="997"/>
        <v>57025.066449590668</v>
      </c>
      <c r="KM231" s="3">
        <f t="shared" si="819"/>
        <v>0</v>
      </c>
      <c r="KN231" s="6">
        <f t="shared" si="820"/>
        <v>0</v>
      </c>
      <c r="KO231" s="6">
        <f t="shared" si="821"/>
        <v>6.2988012358265912</v>
      </c>
      <c r="KP231" s="6">
        <f t="shared" si="822"/>
        <v>0</v>
      </c>
      <c r="KQ231" s="193">
        <f t="shared" si="998"/>
        <v>5.6740334309306508</v>
      </c>
      <c r="KR231" s="193">
        <f t="shared" si="998"/>
        <v>4.1745731882913786</v>
      </c>
      <c r="KS231" s="193">
        <f t="shared" si="998"/>
        <v>3.9450183254790518</v>
      </c>
      <c r="KT231" s="193">
        <f t="shared" si="998"/>
        <v>3.9040600573940507</v>
      </c>
      <c r="KU231" s="212">
        <f t="shared" si="999"/>
        <v>56949.156077260624</v>
      </c>
      <c r="KY231" s="3">
        <f t="shared" si="824"/>
        <v>0</v>
      </c>
      <c r="KZ231" s="6">
        <f t="shared" si="825"/>
        <v>0</v>
      </c>
      <c r="LA231" s="6">
        <f t="shared" si="826"/>
        <v>7.4440378241586984</v>
      </c>
      <c r="LB231" s="6">
        <f t="shared" si="827"/>
        <v>0</v>
      </c>
      <c r="LC231" s="193">
        <f t="shared" si="1000"/>
        <v>5.6740334309306508</v>
      </c>
      <c r="LD231" s="193">
        <f t="shared" si="1000"/>
        <v>4.1745731882913786</v>
      </c>
      <c r="LE231" s="193">
        <f t="shared" si="1000"/>
        <v>3.9669376471676392</v>
      </c>
      <c r="LF231" s="193">
        <f t="shared" si="1000"/>
        <v>3.9040600573940507</v>
      </c>
      <c r="LG231" s="205">
        <f t="shared" si="1001"/>
        <v>57057.275652443488</v>
      </c>
      <c r="LK231" s="3">
        <f t="shared" si="829"/>
        <v>0</v>
      </c>
      <c r="LL231" s="6">
        <f t="shared" si="830"/>
        <v>0</v>
      </c>
      <c r="LM231" s="6">
        <f t="shared" si="831"/>
        <v>0</v>
      </c>
      <c r="LN231" s="6">
        <f t="shared" si="832"/>
        <v>6.2043717331963446</v>
      </c>
      <c r="LO231" s="193">
        <f t="shared" si="1002"/>
        <v>5.6740334309306508</v>
      </c>
      <c r="LP231" s="193">
        <f t="shared" si="1002"/>
        <v>4.1745731882913786</v>
      </c>
      <c r="LQ231" s="193">
        <f t="shared" si="1002"/>
        <v>3.8150380693314694</v>
      </c>
      <c r="LR231" s="193">
        <f t="shared" si="1002"/>
        <v>4.0219137403527467</v>
      </c>
      <c r="LS231" s="212">
        <f t="shared" si="1003"/>
        <v>57143.339063717911</v>
      </c>
      <c r="LW231" s="3">
        <f t="shared" si="834"/>
        <v>0</v>
      </c>
      <c r="LX231" s="6">
        <f t="shared" si="835"/>
        <v>0</v>
      </c>
      <c r="LY231" s="6">
        <f t="shared" si="836"/>
        <v>0</v>
      </c>
      <c r="LZ231" s="6">
        <f t="shared" si="837"/>
        <v>5.7837363614542197</v>
      </c>
      <c r="MA231" s="193">
        <f t="shared" si="1004"/>
        <v>5.6740334309306508</v>
      </c>
      <c r="MB231" s="193">
        <f t="shared" si="1004"/>
        <v>4.1745731882913786</v>
      </c>
      <c r="MC231" s="193">
        <f t="shared" si="1004"/>
        <v>3.8150380693314694</v>
      </c>
      <c r="MD231" s="193">
        <f t="shared" si="1004"/>
        <v>4.0143479780152296</v>
      </c>
      <c r="ME231" s="212">
        <f t="shared" si="1005"/>
        <v>57089.617163373448</v>
      </c>
      <c r="MI231" s="3">
        <f t="shared" si="839"/>
        <v>0</v>
      </c>
      <c r="MJ231" s="6">
        <f t="shared" si="840"/>
        <v>0</v>
      </c>
      <c r="MK231" s="6">
        <f t="shared" si="841"/>
        <v>0</v>
      </c>
      <c r="ML231" s="6">
        <f t="shared" si="842"/>
        <v>6.5724276834707043</v>
      </c>
      <c r="MM231" s="193">
        <f t="shared" si="1006"/>
        <v>5.6740334309306508</v>
      </c>
      <c r="MN231" s="193">
        <f t="shared" si="1006"/>
        <v>4.1745731882913786</v>
      </c>
      <c r="MO231" s="193">
        <f t="shared" si="1006"/>
        <v>3.8150380693314694</v>
      </c>
      <c r="MP231" s="193">
        <f t="shared" si="1006"/>
        <v>4.028487150326014</v>
      </c>
      <c r="MQ231" s="205">
        <f t="shared" si="1007"/>
        <v>57190.055648037742</v>
      </c>
      <c r="MT231" s="3">
        <f t="shared" si="844"/>
        <v>6.8938433844271962</v>
      </c>
      <c r="MU231" s="6">
        <f t="shared" si="845"/>
        <v>5.9596426335892021</v>
      </c>
      <c r="MV231" s="6">
        <f t="shared" si="846"/>
        <v>6.5851103829096171</v>
      </c>
      <c r="MW231" s="6">
        <f t="shared" si="847"/>
        <v>6.3095305761318761</v>
      </c>
      <c r="MX231" s="193">
        <f t="shared" si="1008"/>
        <v>5.6974309276734614</v>
      </c>
      <c r="MY231" s="193">
        <f t="shared" si="1008"/>
        <v>4.2622816069361873</v>
      </c>
      <c r="MZ231" s="193">
        <f t="shared" si="1008"/>
        <v>3.9505433630343156</v>
      </c>
      <c r="NA231" s="193">
        <f t="shared" si="1008"/>
        <v>4.0237962707798109</v>
      </c>
      <c r="NB231" s="212">
        <f t="shared" si="1009"/>
        <v>58069.279004012889</v>
      </c>
      <c r="NF231" s="3">
        <f t="shared" si="849"/>
        <v>6.8938433844271954</v>
      </c>
      <c r="NG231" s="6">
        <f t="shared" si="850"/>
        <v>0</v>
      </c>
      <c r="NH231" s="6">
        <f t="shared" si="851"/>
        <v>0</v>
      </c>
      <c r="NI231" s="6">
        <f t="shared" si="852"/>
        <v>0</v>
      </c>
      <c r="NJ231" s="193">
        <f t="shared" si="1010"/>
        <v>5.6974309276734614</v>
      </c>
      <c r="NK231" s="193">
        <f t="shared" si="1010"/>
        <v>4.1745731882913786</v>
      </c>
      <c r="NL231" s="193">
        <f t="shared" si="1010"/>
        <v>3.8150380693314694</v>
      </c>
      <c r="NM231" s="193">
        <f t="shared" si="1010"/>
        <v>3.9040600573940507</v>
      </c>
      <c r="NN231" s="212">
        <f t="shared" si="1011"/>
        <v>56325.724021889218</v>
      </c>
      <c r="NR231" s="3">
        <f t="shared" si="854"/>
        <v>0</v>
      </c>
      <c r="NS231" s="6">
        <f t="shared" si="855"/>
        <v>5.9596426335892021</v>
      </c>
      <c r="NT231" s="6">
        <f t="shared" si="856"/>
        <v>0</v>
      </c>
      <c r="NU231" s="6">
        <f t="shared" si="857"/>
        <v>0</v>
      </c>
      <c r="NV231" s="193">
        <f t="shared" si="1012"/>
        <v>5.6740334309306508</v>
      </c>
      <c r="NW231" s="193">
        <f t="shared" si="1012"/>
        <v>4.2622816069361873</v>
      </c>
      <c r="NX231" s="193">
        <f t="shared" si="1012"/>
        <v>3.8150380693314694</v>
      </c>
      <c r="NY231" s="193">
        <f t="shared" si="1012"/>
        <v>3.9040600573940507</v>
      </c>
      <c r="NZ231" s="212">
        <f t="shared" si="1013"/>
        <v>56530.807409005742</v>
      </c>
      <c r="OD231" s="3">
        <f t="shared" si="859"/>
        <v>0</v>
      </c>
      <c r="OE231" s="6">
        <f t="shared" si="860"/>
        <v>0</v>
      </c>
      <c r="OF231" s="6">
        <f t="shared" si="861"/>
        <v>6.5851103829096171</v>
      </c>
      <c r="OG231" s="6">
        <f t="shared" si="862"/>
        <v>0</v>
      </c>
      <c r="OH231" s="193">
        <f t="shared" si="1014"/>
        <v>5.6740334309306508</v>
      </c>
      <c r="OI231" s="193">
        <f t="shared" si="1014"/>
        <v>4.1745731882913786</v>
      </c>
      <c r="OJ231" s="193">
        <f t="shared" si="1014"/>
        <v>3.9505433630343156</v>
      </c>
      <c r="OK231" s="193">
        <f t="shared" si="1014"/>
        <v>3.9040600573940507</v>
      </c>
      <c r="OL231" s="212">
        <f t="shared" si="1015"/>
        <v>56976.389632533923</v>
      </c>
      <c r="OP231" s="3">
        <f t="shared" si="864"/>
        <v>0</v>
      </c>
      <c r="OQ231" s="6">
        <f t="shared" si="865"/>
        <v>0</v>
      </c>
      <c r="OR231" s="6">
        <f t="shared" si="866"/>
        <v>0</v>
      </c>
      <c r="OS231" s="6">
        <f t="shared" si="867"/>
        <v>6.3095305761318761</v>
      </c>
      <c r="OT231" s="193">
        <f t="shared" si="1016"/>
        <v>5.6740334309306508</v>
      </c>
      <c r="OU231" s="193">
        <f t="shared" si="1016"/>
        <v>4.1745731882913786</v>
      </c>
      <c r="OV231" s="193">
        <f t="shared" si="1016"/>
        <v>3.8150380693314694</v>
      </c>
      <c r="OW231" s="193">
        <f t="shared" si="1016"/>
        <v>4.0237962707798109</v>
      </c>
      <c r="OX231" s="232">
        <f t="shared" si="1017"/>
        <v>57156.714123228361</v>
      </c>
    </row>
    <row r="232" spans="2:414" x14ac:dyDescent="0.2">
      <c r="B232" s="81">
        <v>45423</v>
      </c>
      <c r="C232">
        <v>124</v>
      </c>
      <c r="D232">
        <v>11.519575045308592</v>
      </c>
      <c r="E232">
        <v>0</v>
      </c>
      <c r="F232">
        <v>0</v>
      </c>
      <c r="G232">
        <v>0</v>
      </c>
      <c r="H232">
        <v>0</v>
      </c>
      <c r="I232">
        <v>1</v>
      </c>
      <c r="J232">
        <v>0</v>
      </c>
      <c r="K232">
        <v>0</v>
      </c>
      <c r="L232">
        <v>0</v>
      </c>
      <c r="M232">
        <v>0</v>
      </c>
      <c r="N232">
        <v>0</v>
      </c>
      <c r="O232">
        <v>0</v>
      </c>
      <c r="P232">
        <v>0</v>
      </c>
      <c r="Q232">
        <v>0</v>
      </c>
      <c r="R232">
        <v>1</v>
      </c>
      <c r="S232">
        <v>0</v>
      </c>
      <c r="T232">
        <v>15376</v>
      </c>
      <c r="U232">
        <v>7.5564472231047617</v>
      </c>
      <c r="V232">
        <v>6.2158303676263778</v>
      </c>
      <c r="W232">
        <v>5.7634746397917684</v>
      </c>
      <c r="X232">
        <v>5.3294953202264921</v>
      </c>
      <c r="Y232" s="3">
        <v>1621.8301015631087</v>
      </c>
      <c r="Z232" s="3">
        <v>435.5994224206313</v>
      </c>
      <c r="AA232" s="3">
        <v>273.07443408395528</v>
      </c>
      <c r="AB232" s="3">
        <v>156.73038175935889</v>
      </c>
      <c r="AC232">
        <v>0</v>
      </c>
      <c r="AD232">
        <v>1</v>
      </c>
      <c r="AE232" s="6"/>
      <c r="AF232" s="1" t="s">
        <v>2</v>
      </c>
      <c r="AG232">
        <v>124</v>
      </c>
      <c r="AH232" s="189">
        <v>45423</v>
      </c>
      <c r="AI232">
        <f t="shared" si="869"/>
        <v>5</v>
      </c>
      <c r="AJ232">
        <v>124</v>
      </c>
      <c r="AK232">
        <v>0</v>
      </c>
      <c r="AL232">
        <v>1</v>
      </c>
      <c r="AM232">
        <v>0</v>
      </c>
      <c r="AN232">
        <v>0</v>
      </c>
      <c r="AO232">
        <v>0</v>
      </c>
      <c r="AP232">
        <v>1</v>
      </c>
      <c r="AQ232">
        <v>0</v>
      </c>
      <c r="AS232" s="37"/>
      <c r="AT232" s="37"/>
      <c r="AU232" s="6">
        <f t="shared" si="870"/>
        <v>0</v>
      </c>
      <c r="AV232" s="6">
        <f t="shared" si="871"/>
        <v>0</v>
      </c>
      <c r="AW232" s="6">
        <f t="shared" si="872"/>
        <v>0</v>
      </c>
      <c r="AX232" s="6">
        <f t="shared" si="873"/>
        <v>0</v>
      </c>
      <c r="AY232" s="193">
        <f t="shared" si="874"/>
        <v>5.6740334309306508</v>
      </c>
      <c r="AZ232" s="193">
        <f t="shared" si="875"/>
        <v>4.1745731882913786</v>
      </c>
      <c r="BA232" s="193">
        <f t="shared" si="876"/>
        <v>3.8150380693314694</v>
      </c>
      <c r="BB232" s="193">
        <f t="shared" si="877"/>
        <v>3.9040600573940507</v>
      </c>
      <c r="BC232" s="72">
        <f t="shared" si="878"/>
        <v>56312.210093717425</v>
      </c>
      <c r="BG232" s="3">
        <f t="shared" si="879"/>
        <v>7.4053182786426666</v>
      </c>
      <c r="BH232" s="6">
        <f t="shared" si="880"/>
        <v>0</v>
      </c>
      <c r="BI232" s="6">
        <f t="shared" si="881"/>
        <v>0</v>
      </c>
      <c r="BJ232" s="6">
        <f t="shared" si="882"/>
        <v>0</v>
      </c>
      <c r="BK232" s="193">
        <f t="shared" si="883"/>
        <v>5.6991452370381586</v>
      </c>
      <c r="BL232" s="193">
        <f t="shared" si="884"/>
        <v>4.1745731882913786</v>
      </c>
      <c r="BM232" s="193">
        <f t="shared" si="885"/>
        <v>3.8150380693314694</v>
      </c>
      <c r="BN232" s="193">
        <f t="shared" si="886"/>
        <v>3.9040600573940507</v>
      </c>
      <c r="BO232" s="72">
        <f t="shared" si="887"/>
        <v>56326.714300343745</v>
      </c>
      <c r="BS232" s="3">
        <f t="shared" si="888"/>
        <v>7.4053416105759036</v>
      </c>
      <c r="BT232" s="6">
        <f t="shared" si="889"/>
        <v>0</v>
      </c>
      <c r="BU232" s="6">
        <f t="shared" si="890"/>
        <v>0</v>
      </c>
      <c r="BV232" s="6">
        <f t="shared" si="891"/>
        <v>0</v>
      </c>
      <c r="BW232" s="193">
        <f t="shared" si="892"/>
        <v>5.6991453151727569</v>
      </c>
      <c r="BX232" s="193">
        <f t="shared" si="893"/>
        <v>4.1745731882913786</v>
      </c>
      <c r="BY232" s="193">
        <f t="shared" si="1018"/>
        <v>3.8150380693314694</v>
      </c>
      <c r="BZ232" s="193">
        <f t="shared" si="894"/>
        <v>3.9040600573940507</v>
      </c>
      <c r="CA232" s="72">
        <f t="shared" si="895"/>
        <v>56326.714300343745</v>
      </c>
      <c r="CE232" s="3">
        <f t="shared" si="896"/>
        <v>0</v>
      </c>
      <c r="CF232" s="6">
        <f t="shared" si="897"/>
        <v>6.2158303676263778</v>
      </c>
      <c r="CG232" s="6">
        <f t="shared" si="898"/>
        <v>0</v>
      </c>
      <c r="CH232" s="6">
        <f t="shared" si="899"/>
        <v>0</v>
      </c>
      <c r="CI232" s="193">
        <f t="shared" si="900"/>
        <v>5.6740334309306508</v>
      </c>
      <c r="CJ232" s="193">
        <f t="shared" si="901"/>
        <v>4.2658848228494728</v>
      </c>
      <c r="CK232" s="193">
        <f t="shared" si="1019"/>
        <v>3.8150380693314694</v>
      </c>
      <c r="CL232" s="193">
        <f t="shared" si="902"/>
        <v>3.9040600573940507</v>
      </c>
      <c r="CM232" s="72">
        <f t="shared" si="903"/>
        <v>56539.805894667676</v>
      </c>
      <c r="CQ232" s="3">
        <f t="shared" si="904"/>
        <v>0</v>
      </c>
      <c r="CR232" s="6">
        <f t="shared" si="905"/>
        <v>6.2158979699284931</v>
      </c>
      <c r="CS232" s="6">
        <f t="shared" si="906"/>
        <v>0</v>
      </c>
      <c r="CT232" s="6">
        <f t="shared" si="907"/>
        <v>0</v>
      </c>
      <c r="CU232" s="193">
        <f t="shared" si="908"/>
        <v>5.6740334309306508</v>
      </c>
      <c r="CV232" s="193">
        <f t="shared" si="909"/>
        <v>4.2658857719474339</v>
      </c>
      <c r="CW232" s="193">
        <f t="shared" si="1020"/>
        <v>3.8150380693314694</v>
      </c>
      <c r="CX232" s="193">
        <f t="shared" si="910"/>
        <v>3.9040600573940507</v>
      </c>
      <c r="CY232" s="72">
        <f t="shared" si="911"/>
        <v>56539.808265084641</v>
      </c>
      <c r="DC232" s="3">
        <f t="shared" si="912"/>
        <v>0</v>
      </c>
      <c r="DD232" s="6">
        <f t="shared" si="913"/>
        <v>0</v>
      </c>
      <c r="DE232" s="6">
        <f t="shared" si="914"/>
        <v>6.0516483717813569</v>
      </c>
      <c r="DF232" s="6">
        <f t="shared" si="915"/>
        <v>0</v>
      </c>
      <c r="DG232" s="193">
        <f t="shared" si="916"/>
        <v>5.6740334309306508</v>
      </c>
      <c r="DH232" s="193">
        <f t="shared" si="917"/>
        <v>4.1745731882913786</v>
      </c>
      <c r="DI232" s="193">
        <f t="shared" si="1021"/>
        <v>3.9402242312474591</v>
      </c>
      <c r="DJ232" s="193">
        <f t="shared" si="918"/>
        <v>3.9040600573940507</v>
      </c>
      <c r="DK232" s="72">
        <f t="shared" si="919"/>
        <v>56925.535975032486</v>
      </c>
      <c r="DO232" s="3">
        <f t="shared" si="920"/>
        <v>0</v>
      </c>
      <c r="DP232" s="6">
        <f t="shared" si="921"/>
        <v>0</v>
      </c>
      <c r="DQ232" s="6">
        <f t="shared" si="922"/>
        <v>5.7635859486685881</v>
      </c>
      <c r="DR232" s="6">
        <f t="shared" si="923"/>
        <v>0</v>
      </c>
      <c r="DS232" s="193">
        <f t="shared" si="924"/>
        <v>5.6740334309306508</v>
      </c>
      <c r="DT232" s="193">
        <f t="shared" si="925"/>
        <v>4.1745731882913786</v>
      </c>
      <c r="DU232" s="193">
        <f t="shared" si="1022"/>
        <v>3.9346074427881872</v>
      </c>
      <c r="DV232" s="193">
        <f t="shared" si="926"/>
        <v>3.9040600573940507</v>
      </c>
      <c r="DW232" s="72">
        <f t="shared" si="927"/>
        <v>56897.874989302421</v>
      </c>
      <c r="EA232" s="3">
        <f t="shared" si="928"/>
        <v>0</v>
      </c>
      <c r="EB232" s="6">
        <f t="shared" si="929"/>
        <v>0</v>
      </c>
      <c r="EC232" s="6">
        <f t="shared" si="930"/>
        <v>0</v>
      </c>
      <c r="ED232" s="6">
        <f t="shared" si="931"/>
        <v>15.988485960679476</v>
      </c>
      <c r="EE232" s="193">
        <f t="shared" si="932"/>
        <v>5.6740334309306508</v>
      </c>
      <c r="EF232" s="193">
        <f t="shared" si="933"/>
        <v>4.1745731882913786</v>
      </c>
      <c r="EG232" s="193">
        <f t="shared" si="1023"/>
        <v>3.8150380693314694</v>
      </c>
      <c r="EH232" s="193">
        <f t="shared" si="934"/>
        <v>4.1834525111255267</v>
      </c>
      <c r="EI232" s="72">
        <f t="shared" si="935"/>
        <v>58302.51082223963</v>
      </c>
      <c r="EM232" s="3">
        <f t="shared" si="936"/>
        <v>0</v>
      </c>
      <c r="EN232" s="6">
        <f t="shared" si="937"/>
        <v>0</v>
      </c>
      <c r="EO232" s="6">
        <f t="shared" si="938"/>
        <v>0</v>
      </c>
      <c r="EP232" s="6">
        <f t="shared" si="939"/>
        <v>5.3296268573876384</v>
      </c>
      <c r="EQ232" s="193">
        <f t="shared" si="940"/>
        <v>5.6740334309306508</v>
      </c>
      <c r="ER232" s="193">
        <f t="shared" si="941"/>
        <v>4.1745731882913786</v>
      </c>
      <c r="ES232" s="193">
        <f t="shared" si="1024"/>
        <v>3.8150380693314694</v>
      </c>
      <c r="ET232" s="193">
        <f t="shared" si="942"/>
        <v>4.0061153616211946</v>
      </c>
      <c r="EU232" s="72">
        <f t="shared" si="943"/>
        <v>57031.217536906333</v>
      </c>
      <c r="EY232" s="3">
        <f t="shared" si="944"/>
        <v>7.4053182786426666</v>
      </c>
      <c r="EZ232" s="6">
        <f t="shared" si="945"/>
        <v>6.2158303676263778</v>
      </c>
      <c r="FA232" s="6">
        <f t="shared" si="946"/>
        <v>6.0516483717813569</v>
      </c>
      <c r="FB232" s="6">
        <f t="shared" si="947"/>
        <v>15.988485960679476</v>
      </c>
      <c r="FC232" s="193">
        <f t="shared" si="948"/>
        <v>5.6991452370381586</v>
      </c>
      <c r="FD232" s="193">
        <f t="shared" si="949"/>
        <v>4.2658848228494728</v>
      </c>
      <c r="FE232" s="193">
        <f t="shared" si="1025"/>
        <v>3.9402242312474591</v>
      </c>
      <c r="FF232" s="193">
        <f t="shared" si="950"/>
        <v>4.1834525111255267</v>
      </c>
      <c r="FG232" s="72">
        <f t="shared" si="951"/>
        <v>59190.962302989232</v>
      </c>
      <c r="FK232" s="3">
        <f t="shared" si="952"/>
        <v>7.5564705550380005</v>
      </c>
      <c r="FL232" s="6">
        <f t="shared" si="953"/>
        <v>6.2158979699284931</v>
      </c>
      <c r="FM232" s="6">
        <f t="shared" si="954"/>
        <v>5.7635859486685881</v>
      </c>
      <c r="FN232" s="6">
        <f t="shared" si="955"/>
        <v>5.3296268573876384</v>
      </c>
      <c r="FO232" s="193">
        <f t="shared" si="956"/>
        <v>5.6996512917479381</v>
      </c>
      <c r="FP232" s="193">
        <f t="shared" si="957"/>
        <v>4.2658857719474339</v>
      </c>
      <c r="FQ232" s="193">
        <f t="shared" si="1026"/>
        <v>3.9346074427881872</v>
      </c>
      <c r="FR232" s="193">
        <f t="shared" si="958"/>
        <v>4.0061153616211946</v>
      </c>
      <c r="FS232" s="205">
        <f t="shared" si="959"/>
        <v>57872.464364332467</v>
      </c>
      <c r="FW232" s="3">
        <f t="shared" si="960"/>
        <v>8.6899143065704756</v>
      </c>
      <c r="FX232" s="6">
        <f t="shared" si="961"/>
        <v>7.023888315417806</v>
      </c>
      <c r="FY232" s="6">
        <f t="shared" si="962"/>
        <v>7.1467085533417931</v>
      </c>
      <c r="FZ232" s="6">
        <f t="shared" si="963"/>
        <v>6.2888044778672603</v>
      </c>
      <c r="GA232" s="193">
        <f t="shared" si="964"/>
        <v>5.7034378998246034</v>
      </c>
      <c r="GB232" s="193">
        <f t="shared" si="965"/>
        <v>4.277165634995427</v>
      </c>
      <c r="GC232" s="193">
        <f t="shared" si="1027"/>
        <v>3.9612929103502625</v>
      </c>
      <c r="GD232" s="193">
        <f t="shared" si="966"/>
        <v>4.0234255170388478</v>
      </c>
      <c r="GE232" s="72">
        <f t="shared" si="967"/>
        <v>58162.448671888</v>
      </c>
      <c r="GI232" s="3">
        <f t="shared" si="968"/>
        <v>8.3120919454152382</v>
      </c>
      <c r="GJ232" s="6">
        <f t="shared" si="969"/>
        <v>6.8374134043890162</v>
      </c>
      <c r="GK232" s="6">
        <f t="shared" si="970"/>
        <v>6.3398221037709455</v>
      </c>
      <c r="GL232" s="6">
        <f t="shared" si="971"/>
        <v>5.8624448522491415</v>
      </c>
      <c r="GM232" s="193">
        <f t="shared" si="972"/>
        <v>5.7021772636510715</v>
      </c>
      <c r="GN232" s="193">
        <f t="shared" si="973"/>
        <v>4.2745736427521779</v>
      </c>
      <c r="GO232" s="193">
        <f t="shared" si="1028"/>
        <v>3.9458117997396358</v>
      </c>
      <c r="GP232" s="193">
        <f t="shared" si="974"/>
        <v>4.0157680292475595</v>
      </c>
      <c r="GQ232" s="72">
        <f t="shared" si="975"/>
        <v>58021.923088474156</v>
      </c>
      <c r="GU232" s="3">
        <f t="shared" si="976"/>
        <v>9.8233813900361913</v>
      </c>
      <c r="GV232" s="6">
        <f t="shared" si="977"/>
        <v>7.4589964411516529</v>
      </c>
      <c r="GW232" s="6">
        <f t="shared" si="978"/>
        <v>7.4925170317292995</v>
      </c>
      <c r="GX232" s="6">
        <f t="shared" si="979"/>
        <v>6.6618691502831151</v>
      </c>
      <c r="GY232" s="193">
        <f t="shared" si="980"/>
        <v>5.7072103010796704</v>
      </c>
      <c r="GZ232" s="193">
        <f t="shared" si="981"/>
        <v>4.2831876169178926</v>
      </c>
      <c r="HA232" s="193">
        <f t="shared" si="1029"/>
        <v>3.9678550016047285</v>
      </c>
      <c r="HB232" s="193">
        <f t="shared" si="982"/>
        <v>4.0300780532026526</v>
      </c>
      <c r="HC232" s="205">
        <f t="shared" si="983"/>
        <v>58261.383711009017</v>
      </c>
      <c r="HG232" s="3">
        <f t="shared" si="785"/>
        <v>8.6899143065704756</v>
      </c>
      <c r="HH232" s="6">
        <f t="shared" si="786"/>
        <v>0</v>
      </c>
      <c r="HI232" s="6">
        <f t="shared" si="787"/>
        <v>0</v>
      </c>
      <c r="HJ232" s="6">
        <f t="shared" si="788"/>
        <v>0</v>
      </c>
      <c r="HK232" s="193">
        <f t="shared" si="984"/>
        <v>5.7034378998246034</v>
      </c>
      <c r="HL232" s="193">
        <f t="shared" si="984"/>
        <v>4.1745731882913786</v>
      </c>
      <c r="HM232" s="193">
        <f t="shared" si="984"/>
        <v>3.8150380693314694</v>
      </c>
      <c r="HN232" s="193">
        <f t="shared" si="984"/>
        <v>3.9040600573940507</v>
      </c>
      <c r="HO232" s="212">
        <f t="shared" si="985"/>
        <v>56329.194052539111</v>
      </c>
      <c r="HS232" s="3">
        <f t="shared" si="789"/>
        <v>8.3120919454152382</v>
      </c>
      <c r="HT232" s="6">
        <f t="shared" si="790"/>
        <v>0</v>
      </c>
      <c r="HU232" s="6">
        <f t="shared" si="791"/>
        <v>0</v>
      </c>
      <c r="HV232" s="6">
        <f t="shared" si="792"/>
        <v>0</v>
      </c>
      <c r="HW232" s="193">
        <f t="shared" si="986"/>
        <v>5.7021772636510715</v>
      </c>
      <c r="HX232" s="193">
        <f t="shared" si="986"/>
        <v>4.1745731882913786</v>
      </c>
      <c r="HY232" s="193">
        <f t="shared" si="986"/>
        <v>3.8150380693314694</v>
      </c>
      <c r="HZ232" s="193">
        <f t="shared" si="986"/>
        <v>3.9040600573940507</v>
      </c>
      <c r="IA232" s="212">
        <f t="shared" si="987"/>
        <v>56328.465806674707</v>
      </c>
      <c r="IE232" s="3">
        <f t="shared" si="794"/>
        <v>9.8233813900361913</v>
      </c>
      <c r="IF232" s="6">
        <f t="shared" si="795"/>
        <v>0</v>
      </c>
      <c r="IG232" s="6">
        <f t="shared" si="796"/>
        <v>0</v>
      </c>
      <c r="IH232" s="6">
        <f t="shared" si="797"/>
        <v>0</v>
      </c>
      <c r="II232" s="193">
        <f t="shared" si="988"/>
        <v>5.7072103010796704</v>
      </c>
      <c r="IJ232" s="193">
        <f t="shared" si="988"/>
        <v>4.1745731882913786</v>
      </c>
      <c r="IK232" s="193">
        <f t="shared" si="988"/>
        <v>3.8150380693314694</v>
      </c>
      <c r="IL232" s="193">
        <f t="shared" si="988"/>
        <v>3.9040600573940507</v>
      </c>
      <c r="IM232" s="205">
        <f t="shared" si="989"/>
        <v>56331.37335420664</v>
      </c>
      <c r="IQ232" s="3">
        <f t="shared" si="799"/>
        <v>0</v>
      </c>
      <c r="IR232" s="6">
        <f t="shared" si="800"/>
        <v>7.023888315417806</v>
      </c>
      <c r="IS232" s="6">
        <f t="shared" si="801"/>
        <v>0</v>
      </c>
      <c r="IT232" s="6">
        <f t="shared" si="802"/>
        <v>0</v>
      </c>
      <c r="IU232" s="193">
        <f t="shared" si="990"/>
        <v>5.6740334309306508</v>
      </c>
      <c r="IV232" s="193">
        <f t="shared" si="990"/>
        <v>4.277165634995427</v>
      </c>
      <c r="IW232" s="193">
        <f t="shared" si="990"/>
        <v>3.8150380693314694</v>
      </c>
      <c r="IX232" s="193">
        <f t="shared" si="990"/>
        <v>3.9040600573940507</v>
      </c>
      <c r="IY232" s="212">
        <f t="shared" si="991"/>
        <v>56567.987276380503</v>
      </c>
      <c r="JC232" s="3">
        <f t="shared" si="804"/>
        <v>0</v>
      </c>
      <c r="JD232" s="6">
        <f t="shared" si="805"/>
        <v>6.8374134043890162</v>
      </c>
      <c r="JE232" s="6">
        <f t="shared" si="806"/>
        <v>0</v>
      </c>
      <c r="JF232" s="6">
        <f t="shared" si="807"/>
        <v>0</v>
      </c>
      <c r="JG232" s="193">
        <f t="shared" si="992"/>
        <v>5.6740334309306508</v>
      </c>
      <c r="JH232" s="193">
        <f t="shared" si="992"/>
        <v>4.2745736427521779</v>
      </c>
      <c r="JI232" s="193">
        <f t="shared" si="992"/>
        <v>3.8150380693314694</v>
      </c>
      <c r="JJ232" s="193">
        <f t="shared" si="992"/>
        <v>3.9040600573940507</v>
      </c>
      <c r="JK232" s="212">
        <f t="shared" si="993"/>
        <v>56561.510797516064</v>
      </c>
      <c r="JO232" s="3">
        <f t="shared" si="809"/>
        <v>0</v>
      </c>
      <c r="JP232" s="6">
        <f t="shared" si="810"/>
        <v>7.4589964411516529</v>
      </c>
      <c r="JQ232" s="6">
        <f t="shared" si="811"/>
        <v>0</v>
      </c>
      <c r="JR232" s="6">
        <f t="shared" si="812"/>
        <v>0</v>
      </c>
      <c r="JS232" s="193">
        <f t="shared" si="994"/>
        <v>5.6740334309306508</v>
      </c>
      <c r="JT232" s="193">
        <f t="shared" si="994"/>
        <v>4.2831876169178926</v>
      </c>
      <c r="JU232" s="193">
        <f t="shared" si="994"/>
        <v>3.8150380693314694</v>
      </c>
      <c r="JV232" s="193">
        <f t="shared" si="994"/>
        <v>3.9040600573940507</v>
      </c>
      <c r="JW232" s="205">
        <f t="shared" si="995"/>
        <v>56583.03695859744</v>
      </c>
      <c r="KA232" s="3">
        <f t="shared" si="814"/>
        <v>0</v>
      </c>
      <c r="KB232" s="6">
        <f t="shared" si="815"/>
        <v>0</v>
      </c>
      <c r="KC232" s="6">
        <f t="shared" si="816"/>
        <v>7.1467085533417931</v>
      </c>
      <c r="KD232" s="6">
        <f t="shared" si="817"/>
        <v>0</v>
      </c>
      <c r="KE232" s="193">
        <f t="shared" si="996"/>
        <v>5.6740334309306508</v>
      </c>
      <c r="KF232" s="193">
        <f t="shared" si="996"/>
        <v>4.1745731882913786</v>
      </c>
      <c r="KG232" s="193">
        <f t="shared" si="996"/>
        <v>3.9612929103502625</v>
      </c>
      <c r="KH232" s="193">
        <f t="shared" si="996"/>
        <v>3.9040600573940507</v>
      </c>
      <c r="KI232" s="212">
        <f t="shared" si="997"/>
        <v>57029.412730341697</v>
      </c>
      <c r="KM232" s="3">
        <f t="shared" si="819"/>
        <v>0</v>
      </c>
      <c r="KN232" s="6">
        <f t="shared" si="820"/>
        <v>0</v>
      </c>
      <c r="KO232" s="6">
        <f t="shared" si="821"/>
        <v>6.3398221037709455</v>
      </c>
      <c r="KP232" s="6">
        <f t="shared" si="822"/>
        <v>0</v>
      </c>
      <c r="KQ232" s="193">
        <f t="shared" si="998"/>
        <v>5.6740334309306508</v>
      </c>
      <c r="KR232" s="193">
        <f t="shared" si="998"/>
        <v>4.1745731882913786</v>
      </c>
      <c r="KS232" s="193">
        <f t="shared" si="998"/>
        <v>3.9458117997396358</v>
      </c>
      <c r="KT232" s="193">
        <f t="shared" si="998"/>
        <v>3.9040600573940507</v>
      </c>
      <c r="KU232" s="212">
        <f t="shared" si="999"/>
        <v>56953.066403919256</v>
      </c>
      <c r="KY232" s="3">
        <f t="shared" si="824"/>
        <v>0</v>
      </c>
      <c r="KZ232" s="6">
        <f t="shared" si="825"/>
        <v>0</v>
      </c>
      <c r="LA232" s="6">
        <f t="shared" si="826"/>
        <v>7.4925170317292995</v>
      </c>
      <c r="LB232" s="6">
        <f t="shared" si="827"/>
        <v>0</v>
      </c>
      <c r="LC232" s="193">
        <f t="shared" si="1000"/>
        <v>5.6740334309306508</v>
      </c>
      <c r="LD232" s="193">
        <f t="shared" si="1000"/>
        <v>4.1745731882913786</v>
      </c>
      <c r="LE232" s="193">
        <f t="shared" si="1000"/>
        <v>3.9678550016047285</v>
      </c>
      <c r="LF232" s="193">
        <f t="shared" si="1000"/>
        <v>3.9040600573940507</v>
      </c>
      <c r="LG232" s="205">
        <f t="shared" si="1001"/>
        <v>57061.80508114495</v>
      </c>
      <c r="LK232" s="3">
        <f t="shared" si="829"/>
        <v>0</v>
      </c>
      <c r="LL232" s="6">
        <f t="shared" si="830"/>
        <v>0</v>
      </c>
      <c r="LM232" s="6">
        <f t="shared" si="831"/>
        <v>0</v>
      </c>
      <c r="LN232" s="6">
        <f t="shared" si="832"/>
        <v>6.2888044778672603</v>
      </c>
      <c r="LO232" s="193">
        <f t="shared" si="1002"/>
        <v>5.6740334309306508</v>
      </c>
      <c r="LP232" s="193">
        <f t="shared" si="1002"/>
        <v>4.1745731882913786</v>
      </c>
      <c r="LQ232" s="193">
        <f t="shared" si="1002"/>
        <v>3.8150380693314694</v>
      </c>
      <c r="LR232" s="193">
        <f t="shared" si="1002"/>
        <v>4.0234255170388478</v>
      </c>
      <c r="LS232" s="212">
        <f t="shared" si="1003"/>
        <v>57154.079733218787</v>
      </c>
      <c r="LW232" s="3">
        <f t="shared" si="834"/>
        <v>0</v>
      </c>
      <c r="LX232" s="6">
        <f t="shared" si="835"/>
        <v>0</v>
      </c>
      <c r="LY232" s="6">
        <f t="shared" si="836"/>
        <v>0</v>
      </c>
      <c r="LZ232" s="6">
        <f t="shared" si="837"/>
        <v>5.8624448522491415</v>
      </c>
      <c r="MA232" s="193">
        <f t="shared" si="1004"/>
        <v>5.6740334309306508</v>
      </c>
      <c r="MB232" s="193">
        <f t="shared" si="1004"/>
        <v>4.1745731882913786</v>
      </c>
      <c r="MC232" s="193">
        <f t="shared" si="1004"/>
        <v>3.8150380693314694</v>
      </c>
      <c r="MD232" s="193">
        <f t="shared" si="1004"/>
        <v>4.0157680292475595</v>
      </c>
      <c r="ME232" s="212">
        <f t="shared" si="1005"/>
        <v>57099.696611709544</v>
      </c>
      <c r="MI232" s="3">
        <f t="shared" si="839"/>
        <v>0</v>
      </c>
      <c r="MJ232" s="6">
        <f t="shared" si="840"/>
        <v>0</v>
      </c>
      <c r="MK232" s="6">
        <f t="shared" si="841"/>
        <v>0</v>
      </c>
      <c r="ML232" s="6">
        <f t="shared" si="842"/>
        <v>6.6618691502831151</v>
      </c>
      <c r="MM232" s="193">
        <f t="shared" si="1006"/>
        <v>5.6740334309306508</v>
      </c>
      <c r="MN232" s="193">
        <f t="shared" si="1006"/>
        <v>4.1745731882913786</v>
      </c>
      <c r="MO232" s="193">
        <f t="shared" si="1006"/>
        <v>3.8150380693314694</v>
      </c>
      <c r="MP232" s="193">
        <f t="shared" si="1006"/>
        <v>4.0300780532026526</v>
      </c>
      <c r="MQ232" s="205">
        <f t="shared" si="1007"/>
        <v>57201.367778834654</v>
      </c>
      <c r="MT232" s="3">
        <f t="shared" si="844"/>
        <v>7.1786248619495234</v>
      </c>
      <c r="MU232" s="6">
        <f t="shared" si="845"/>
        <v>6.2158303676263778</v>
      </c>
      <c r="MV232" s="6">
        <f t="shared" si="846"/>
        <v>6.6279958357605331</v>
      </c>
      <c r="MW232" s="6">
        <f t="shared" si="847"/>
        <v>6.39539438427179</v>
      </c>
      <c r="MX232" s="193">
        <f t="shared" si="1008"/>
        <v>5.6983857917688914</v>
      </c>
      <c r="MY232" s="193">
        <f t="shared" si="1008"/>
        <v>4.2658848228494728</v>
      </c>
      <c r="MZ232" s="193">
        <f t="shared" si="1008"/>
        <v>3.9513683207099835</v>
      </c>
      <c r="NA232" s="193">
        <f t="shared" si="1008"/>
        <v>4.0253307618876999</v>
      </c>
      <c r="NB232" s="212">
        <f t="shared" si="1009"/>
        <v>58094.318656070631</v>
      </c>
      <c r="NF232" s="3">
        <f t="shared" si="849"/>
        <v>7.1786248619495225</v>
      </c>
      <c r="NG232" s="6">
        <f t="shared" si="850"/>
        <v>0</v>
      </c>
      <c r="NH232" s="6">
        <f t="shared" si="851"/>
        <v>0</v>
      </c>
      <c r="NI232" s="6">
        <f t="shared" si="852"/>
        <v>0</v>
      </c>
      <c r="NJ232" s="193">
        <f t="shared" si="1010"/>
        <v>5.6983857917688914</v>
      </c>
      <c r="NK232" s="193">
        <f t="shared" si="1010"/>
        <v>4.1745731882913786</v>
      </c>
      <c r="NL232" s="193">
        <f t="shared" si="1010"/>
        <v>3.8150380693314694</v>
      </c>
      <c r="NM232" s="193">
        <f t="shared" si="1010"/>
        <v>3.9040600573940507</v>
      </c>
      <c r="NN232" s="212">
        <f t="shared" si="1011"/>
        <v>56326.27560124694</v>
      </c>
      <c r="NR232" s="3">
        <f t="shared" si="854"/>
        <v>0</v>
      </c>
      <c r="NS232" s="6">
        <f t="shared" si="855"/>
        <v>6.2158303676263778</v>
      </c>
      <c r="NT232" s="6">
        <f t="shared" si="856"/>
        <v>0</v>
      </c>
      <c r="NU232" s="6">
        <f t="shared" si="857"/>
        <v>0</v>
      </c>
      <c r="NV232" s="193">
        <f t="shared" si="1012"/>
        <v>5.6740334309306508</v>
      </c>
      <c r="NW232" s="193">
        <f t="shared" si="1012"/>
        <v>4.2658848228494728</v>
      </c>
      <c r="NX232" s="193">
        <f t="shared" si="1012"/>
        <v>3.8150380693314694</v>
      </c>
      <c r="NY232" s="193">
        <f t="shared" si="1012"/>
        <v>3.9040600573940507</v>
      </c>
      <c r="NZ232" s="212">
        <f t="shared" si="1013"/>
        <v>56539.805894667676</v>
      </c>
      <c r="OD232" s="3">
        <f t="shared" si="859"/>
        <v>0</v>
      </c>
      <c r="OE232" s="6">
        <f t="shared" si="860"/>
        <v>0</v>
      </c>
      <c r="OF232" s="6">
        <f t="shared" si="861"/>
        <v>6.6279958357605331</v>
      </c>
      <c r="OG232" s="6">
        <f t="shared" si="862"/>
        <v>0</v>
      </c>
      <c r="OH232" s="193">
        <f t="shared" si="1014"/>
        <v>5.6740334309306508</v>
      </c>
      <c r="OI232" s="193">
        <f t="shared" si="1014"/>
        <v>4.1745731882913786</v>
      </c>
      <c r="OJ232" s="193">
        <f t="shared" si="1014"/>
        <v>3.9513683207099835</v>
      </c>
      <c r="OK232" s="193">
        <f t="shared" si="1014"/>
        <v>3.9040600573940507</v>
      </c>
      <c r="OL232" s="212">
        <f t="shared" si="1015"/>
        <v>56980.45706254142</v>
      </c>
      <c r="OP232" s="3">
        <f t="shared" si="864"/>
        <v>0</v>
      </c>
      <c r="OQ232" s="6">
        <f t="shared" si="865"/>
        <v>0</v>
      </c>
      <c r="OR232" s="6">
        <f t="shared" si="866"/>
        <v>0</v>
      </c>
      <c r="OS232" s="6">
        <f t="shared" si="867"/>
        <v>6.39539438427179</v>
      </c>
      <c r="OT232" s="193">
        <f t="shared" si="1016"/>
        <v>5.6740334309306508</v>
      </c>
      <c r="OU232" s="193">
        <f t="shared" si="1016"/>
        <v>4.1745731882913786</v>
      </c>
      <c r="OV232" s="193">
        <f t="shared" si="1016"/>
        <v>3.8150380693314694</v>
      </c>
      <c r="OW232" s="193">
        <f t="shared" si="1016"/>
        <v>4.0253307618876999</v>
      </c>
      <c r="OX232" s="232">
        <f t="shared" si="1017"/>
        <v>57167.618738273064</v>
      </c>
    </row>
    <row r="233" spans="2:414" x14ac:dyDescent="0.2">
      <c r="B233" s="81">
        <v>45430</v>
      </c>
      <c r="C233">
        <v>125</v>
      </c>
      <c r="D233">
        <v>11.536507222110913</v>
      </c>
      <c r="E233">
        <v>0</v>
      </c>
      <c r="F233">
        <v>0</v>
      </c>
      <c r="G233">
        <v>0</v>
      </c>
      <c r="H233">
        <v>0</v>
      </c>
      <c r="I233">
        <v>1</v>
      </c>
      <c r="J233">
        <v>0</v>
      </c>
      <c r="K233">
        <v>0</v>
      </c>
      <c r="L233">
        <v>0</v>
      </c>
      <c r="M233">
        <v>0</v>
      </c>
      <c r="N233">
        <v>0</v>
      </c>
      <c r="O233">
        <v>0</v>
      </c>
      <c r="P233">
        <v>0</v>
      </c>
      <c r="Q233">
        <v>0</v>
      </c>
      <c r="R233">
        <v>1</v>
      </c>
      <c r="S233">
        <v>0</v>
      </c>
      <c r="T233">
        <v>15625</v>
      </c>
      <c r="U233">
        <v>7.7267504824390114</v>
      </c>
      <c r="V233">
        <v>6.3278031029886268</v>
      </c>
      <c r="W233">
        <v>5.7748246118931537</v>
      </c>
      <c r="X233">
        <v>5.4027081536072918</v>
      </c>
      <c r="Y233" s="3">
        <v>1977.0128618756048</v>
      </c>
      <c r="Z233" s="3">
        <v>494.91305796963383</v>
      </c>
      <c r="AA233" s="3">
        <v>276.70945549178191</v>
      </c>
      <c r="AB233" s="3">
        <v>172.40339781774429</v>
      </c>
      <c r="AC233">
        <v>0</v>
      </c>
      <c r="AD233">
        <v>1</v>
      </c>
      <c r="AE233" s="6"/>
      <c r="AF233" s="1" t="s">
        <v>2</v>
      </c>
      <c r="AG233">
        <v>125</v>
      </c>
      <c r="AH233" s="189">
        <v>45430</v>
      </c>
      <c r="AI233">
        <f t="shared" si="869"/>
        <v>5</v>
      </c>
      <c r="AJ233">
        <v>125</v>
      </c>
      <c r="AK233">
        <v>0</v>
      </c>
      <c r="AL233">
        <v>1</v>
      </c>
      <c r="AM233">
        <v>0</v>
      </c>
      <c r="AN233">
        <v>0</v>
      </c>
      <c r="AO233">
        <v>0</v>
      </c>
      <c r="AP233">
        <v>1</v>
      </c>
      <c r="AQ233">
        <v>0</v>
      </c>
      <c r="AS233" s="37"/>
      <c r="AT233" s="37"/>
      <c r="AU233" s="6">
        <f t="shared" si="870"/>
        <v>0</v>
      </c>
      <c r="AV233" s="6">
        <f t="shared" si="871"/>
        <v>0</v>
      </c>
      <c r="AW233" s="6">
        <f t="shared" si="872"/>
        <v>0</v>
      </c>
      <c r="AX233" s="6">
        <f t="shared" si="873"/>
        <v>0</v>
      </c>
      <c r="AY233" s="193">
        <f t="shared" si="874"/>
        <v>5.6740334309306508</v>
      </c>
      <c r="AZ233" s="193">
        <f t="shared" si="875"/>
        <v>4.1745731882913786</v>
      </c>
      <c r="BA233" s="193">
        <f t="shared" si="876"/>
        <v>3.8150380693314694</v>
      </c>
      <c r="BB233" s="193">
        <f t="shared" si="877"/>
        <v>3.9040600573940507</v>
      </c>
      <c r="BC233" s="72">
        <f t="shared" si="878"/>
        <v>56312.210093717425</v>
      </c>
      <c r="BG233" s="3">
        <f t="shared" si="879"/>
        <v>7.5722154727902309</v>
      </c>
      <c r="BH233" s="6">
        <f t="shared" si="880"/>
        <v>0</v>
      </c>
      <c r="BI233" s="6">
        <f t="shared" si="881"/>
        <v>0</v>
      </c>
      <c r="BJ233" s="6">
        <f t="shared" si="882"/>
        <v>0</v>
      </c>
      <c r="BK233" s="193">
        <f t="shared" si="883"/>
        <v>5.699703990684089</v>
      </c>
      <c r="BL233" s="193">
        <f t="shared" si="884"/>
        <v>4.1745731882913786</v>
      </c>
      <c r="BM233" s="193">
        <f t="shared" si="885"/>
        <v>3.8150380693314694</v>
      </c>
      <c r="BN233" s="193">
        <f t="shared" si="886"/>
        <v>3.9040600573940507</v>
      </c>
      <c r="BO233" s="72">
        <f t="shared" si="887"/>
        <v>56327.037070642808</v>
      </c>
      <c r="BS233" s="3">
        <f t="shared" si="888"/>
        <v>7.5722393305663891</v>
      </c>
      <c r="BT233" s="6">
        <f t="shared" si="889"/>
        <v>0</v>
      </c>
      <c r="BU233" s="6">
        <f t="shared" si="890"/>
        <v>0</v>
      </c>
      <c r="BV233" s="6">
        <f t="shared" si="891"/>
        <v>0</v>
      </c>
      <c r="BW233" s="193">
        <f t="shared" si="892"/>
        <v>5.699704070535013</v>
      </c>
      <c r="BX233" s="193">
        <f t="shared" si="893"/>
        <v>4.1745731882913786</v>
      </c>
      <c r="BY233" s="193">
        <f t="shared" si="1018"/>
        <v>3.8150380693314694</v>
      </c>
      <c r="BZ233" s="193">
        <f t="shared" si="894"/>
        <v>3.9040600573940507</v>
      </c>
      <c r="CA233" s="72">
        <f t="shared" si="895"/>
        <v>56327.037070642808</v>
      </c>
      <c r="CE233" s="3">
        <f t="shared" si="896"/>
        <v>0</v>
      </c>
      <c r="CF233" s="6">
        <f t="shared" si="897"/>
        <v>6.3278031029886268</v>
      </c>
      <c r="CG233" s="6">
        <f t="shared" si="898"/>
        <v>0</v>
      </c>
      <c r="CH233" s="6">
        <f t="shared" si="899"/>
        <v>0</v>
      </c>
      <c r="CI233" s="193">
        <f t="shared" si="900"/>
        <v>5.6740334309306508</v>
      </c>
      <c r="CJ233" s="193">
        <f t="shared" si="901"/>
        <v>4.2674556229091394</v>
      </c>
      <c r="CK233" s="193">
        <f t="shared" si="1019"/>
        <v>3.8150380693314694</v>
      </c>
      <c r="CL233" s="193">
        <f t="shared" si="902"/>
        <v>3.9040600573940507</v>
      </c>
      <c r="CM233" s="72">
        <f t="shared" si="903"/>
        <v>56543.729178066154</v>
      </c>
      <c r="CQ233" s="3">
        <f t="shared" si="904"/>
        <v>0</v>
      </c>
      <c r="CR233" s="6">
        <f t="shared" si="905"/>
        <v>6.3278719230869553</v>
      </c>
      <c r="CS233" s="6">
        <f t="shared" si="906"/>
        <v>0</v>
      </c>
      <c r="CT233" s="6">
        <f t="shared" si="907"/>
        <v>0</v>
      </c>
      <c r="CU233" s="193">
        <f t="shared" si="908"/>
        <v>5.6740334309306508</v>
      </c>
      <c r="CV233" s="193">
        <f t="shared" si="909"/>
        <v>4.2674565875877528</v>
      </c>
      <c r="CW233" s="193">
        <f t="shared" si="1020"/>
        <v>3.8150380693314694</v>
      </c>
      <c r="CX233" s="193">
        <f t="shared" si="910"/>
        <v>3.9040600573940507</v>
      </c>
      <c r="CY233" s="72">
        <f t="shared" si="911"/>
        <v>56543.731587563794</v>
      </c>
      <c r="DC233" s="3">
        <f t="shared" si="912"/>
        <v>0</v>
      </c>
      <c r="DD233" s="6">
        <f t="shared" si="913"/>
        <v>0</v>
      </c>
      <c r="DE233" s="6">
        <f t="shared" si="914"/>
        <v>6.0635658424878116</v>
      </c>
      <c r="DF233" s="6">
        <f t="shared" si="915"/>
        <v>0</v>
      </c>
      <c r="DG233" s="193">
        <f t="shared" si="916"/>
        <v>5.6740334309306508</v>
      </c>
      <c r="DH233" s="193">
        <f t="shared" si="917"/>
        <v>4.1745731882913786</v>
      </c>
      <c r="DI233" s="193">
        <f t="shared" si="1021"/>
        <v>3.9404559259686436</v>
      </c>
      <c r="DJ233" s="193">
        <f t="shared" si="918"/>
        <v>3.9040600573940507</v>
      </c>
      <c r="DK233" s="72">
        <f t="shared" si="919"/>
        <v>56926.677290266576</v>
      </c>
      <c r="DO233" s="3">
        <f t="shared" si="920"/>
        <v>0</v>
      </c>
      <c r="DP233" s="6">
        <f t="shared" si="921"/>
        <v>0</v>
      </c>
      <c r="DQ233" s="6">
        <f t="shared" si="922"/>
        <v>5.7749361399698005</v>
      </c>
      <c r="DR233" s="6">
        <f t="shared" si="923"/>
        <v>0</v>
      </c>
      <c r="DS233" s="193">
        <f t="shared" si="924"/>
        <v>5.6740334309306508</v>
      </c>
      <c r="DT233" s="193">
        <f t="shared" si="925"/>
        <v>4.1745731882913786</v>
      </c>
      <c r="DU233" s="193">
        <f t="shared" si="1022"/>
        <v>3.9348293526957479</v>
      </c>
      <c r="DV233" s="193">
        <f t="shared" si="926"/>
        <v>3.9040600573940507</v>
      </c>
      <c r="DW233" s="72">
        <f t="shared" si="927"/>
        <v>56898.967573467889</v>
      </c>
      <c r="EA233" s="3">
        <f t="shared" si="928"/>
        <v>0</v>
      </c>
      <c r="EB233" s="6">
        <f t="shared" si="929"/>
        <v>0</v>
      </c>
      <c r="EC233" s="6">
        <f t="shared" si="930"/>
        <v>0</v>
      </c>
      <c r="ED233" s="6">
        <f t="shared" si="931"/>
        <v>16.208124460821875</v>
      </c>
      <c r="EE233" s="193">
        <f t="shared" si="932"/>
        <v>5.6740334309306508</v>
      </c>
      <c r="EF233" s="193">
        <f t="shared" si="933"/>
        <v>4.1745731882913786</v>
      </c>
      <c r="EG233" s="193">
        <f t="shared" si="1023"/>
        <v>3.8150380693314694</v>
      </c>
      <c r="EH233" s="193">
        <f t="shared" si="934"/>
        <v>4.1867954775161005</v>
      </c>
      <c r="EI233" s="72">
        <f t="shared" si="935"/>
        <v>58326.746032983428</v>
      </c>
      <c r="EM233" s="3">
        <f t="shared" si="936"/>
        <v>0</v>
      </c>
      <c r="EN233" s="6">
        <f t="shared" si="937"/>
        <v>0</v>
      </c>
      <c r="EO233" s="6">
        <f t="shared" si="938"/>
        <v>0</v>
      </c>
      <c r="EP233" s="6">
        <f t="shared" si="939"/>
        <v>5.4028414977328278</v>
      </c>
      <c r="EQ233" s="193">
        <f t="shared" si="940"/>
        <v>5.6740334309306508</v>
      </c>
      <c r="ER233" s="193">
        <f t="shared" si="941"/>
        <v>4.1745731882913786</v>
      </c>
      <c r="ES233" s="193">
        <f t="shared" si="1024"/>
        <v>3.8150380693314694</v>
      </c>
      <c r="ET233" s="193">
        <f t="shared" si="942"/>
        <v>4.0074472716383376</v>
      </c>
      <c r="EU233" s="72">
        <f t="shared" si="943"/>
        <v>57040.661641068182</v>
      </c>
      <c r="EY233" s="3">
        <f t="shared" si="944"/>
        <v>7.5722154727902309</v>
      </c>
      <c r="EZ233" s="6">
        <f t="shared" si="945"/>
        <v>6.3278031029886268</v>
      </c>
      <c r="FA233" s="6">
        <f t="shared" si="946"/>
        <v>6.0635658424878116</v>
      </c>
      <c r="FB233" s="6">
        <f t="shared" si="947"/>
        <v>16.208124460821875</v>
      </c>
      <c r="FC233" s="193">
        <f t="shared" si="948"/>
        <v>5.699703990684089</v>
      </c>
      <c r="FD233" s="193">
        <f t="shared" si="949"/>
        <v>4.2674556229091394</v>
      </c>
      <c r="FE233" s="193">
        <f t="shared" si="1025"/>
        <v>3.9404559259686436</v>
      </c>
      <c r="FF233" s="193">
        <f t="shared" si="950"/>
        <v>4.1867954775161005</v>
      </c>
      <c r="FG233" s="72">
        <f t="shared" si="951"/>
        <v>59221.202445157644</v>
      </c>
      <c r="FK233" s="3">
        <f t="shared" si="952"/>
        <v>7.7267743402151705</v>
      </c>
      <c r="FL233" s="6">
        <f t="shared" si="953"/>
        <v>6.3278719230869553</v>
      </c>
      <c r="FM233" s="6">
        <f t="shared" si="954"/>
        <v>5.7749361399698005</v>
      </c>
      <c r="FN233" s="6">
        <f t="shared" si="955"/>
        <v>5.4028414977328278</v>
      </c>
      <c r="FO233" s="193">
        <f t="shared" si="956"/>
        <v>5.7002211586646929</v>
      </c>
      <c r="FP233" s="193">
        <f t="shared" si="957"/>
        <v>4.2674565875877528</v>
      </c>
      <c r="FQ233" s="193">
        <f t="shared" si="1026"/>
        <v>3.9348293526957479</v>
      </c>
      <c r="FR233" s="193">
        <f t="shared" si="958"/>
        <v>4.0074472716383376</v>
      </c>
      <c r="FS233" s="205">
        <f t="shared" si="959"/>
        <v>57887.514105869297</v>
      </c>
      <c r="FW233" s="3">
        <f t="shared" si="960"/>
        <v>8.8857630548048618</v>
      </c>
      <c r="FX233" s="6">
        <f t="shared" si="961"/>
        <v>7.1504175063771473</v>
      </c>
      <c r="FY233" s="6">
        <f t="shared" si="962"/>
        <v>7.1607825187475109</v>
      </c>
      <c r="FZ233" s="6">
        <f t="shared" si="963"/>
        <v>6.3751956212566041</v>
      </c>
      <c r="GA233" s="193">
        <f t="shared" si="964"/>
        <v>5.704090740825575</v>
      </c>
      <c r="GB233" s="193">
        <f t="shared" si="965"/>
        <v>4.2789205664712862</v>
      </c>
      <c r="GC233" s="193">
        <f t="shared" si="1027"/>
        <v>3.9615608214145124</v>
      </c>
      <c r="GD233" s="193">
        <f t="shared" si="966"/>
        <v>4.0249699970742485</v>
      </c>
      <c r="GE233" s="72">
        <f t="shared" si="967"/>
        <v>58179.865541805295</v>
      </c>
      <c r="GI233" s="3">
        <f t="shared" si="968"/>
        <v>8.4994255306829132</v>
      </c>
      <c r="GJ233" s="6">
        <f t="shared" si="969"/>
        <v>6.9605834132874902</v>
      </c>
      <c r="GK233" s="6">
        <f t="shared" si="970"/>
        <v>6.3523070730824696</v>
      </c>
      <c r="GL233" s="6">
        <f t="shared" si="971"/>
        <v>5.9429789689680215</v>
      </c>
      <c r="GM233" s="193">
        <f t="shared" si="972"/>
        <v>5.7028025165953071</v>
      </c>
      <c r="GN233" s="193">
        <f t="shared" si="973"/>
        <v>4.2762864529584617</v>
      </c>
      <c r="GO233" s="193">
        <f t="shared" si="1028"/>
        <v>3.94605317389837</v>
      </c>
      <c r="GP233" s="193">
        <f t="shared" si="974"/>
        <v>4.0172189340093247</v>
      </c>
      <c r="GQ233" s="72">
        <f t="shared" si="975"/>
        <v>58038.365017252989</v>
      </c>
      <c r="GU233" s="3">
        <f t="shared" si="976"/>
        <v>10.044775627170715</v>
      </c>
      <c r="GV233" s="6">
        <f t="shared" si="977"/>
        <v>7.5933637235863518</v>
      </c>
      <c r="GW233" s="6">
        <f t="shared" si="978"/>
        <v>7.5072719954610996</v>
      </c>
      <c r="GX233" s="6">
        <f t="shared" si="979"/>
        <v>6.753385192009115</v>
      </c>
      <c r="GY233" s="193">
        <f t="shared" si="980"/>
        <v>5.7079454862159187</v>
      </c>
      <c r="GZ233" s="193">
        <f t="shared" si="981"/>
        <v>4.2850399815861868</v>
      </c>
      <c r="HA233" s="193">
        <f t="shared" si="1029"/>
        <v>3.968134037465437</v>
      </c>
      <c r="HB233" s="193">
        <f t="shared" si="982"/>
        <v>4.0317032412313516</v>
      </c>
      <c r="HC233" s="205">
        <f t="shared" si="983"/>
        <v>58279.771103714978</v>
      </c>
      <c r="HG233" s="3">
        <f t="shared" si="785"/>
        <v>8.8857630548048618</v>
      </c>
      <c r="HH233" s="6">
        <f t="shared" si="786"/>
        <v>0</v>
      </c>
      <c r="HI233" s="6">
        <f t="shared" si="787"/>
        <v>0</v>
      </c>
      <c r="HJ233" s="6">
        <f t="shared" si="788"/>
        <v>0</v>
      </c>
      <c r="HK233" s="193">
        <f t="shared" si="984"/>
        <v>5.704090740825575</v>
      </c>
      <c r="HL233" s="193">
        <f t="shared" si="984"/>
        <v>4.1745731882913786</v>
      </c>
      <c r="HM233" s="193">
        <f t="shared" si="984"/>
        <v>3.8150380693314694</v>
      </c>
      <c r="HN233" s="193">
        <f t="shared" si="984"/>
        <v>3.9040600573940507</v>
      </c>
      <c r="HO233" s="212">
        <f t="shared" si="985"/>
        <v>56329.571190236566</v>
      </c>
      <c r="HS233" s="3">
        <f t="shared" si="789"/>
        <v>8.4994255306829132</v>
      </c>
      <c r="HT233" s="6">
        <f t="shared" si="790"/>
        <v>0</v>
      </c>
      <c r="HU233" s="6">
        <f t="shared" si="791"/>
        <v>0</v>
      </c>
      <c r="HV233" s="6">
        <f t="shared" si="792"/>
        <v>0</v>
      </c>
      <c r="HW233" s="193">
        <f t="shared" si="986"/>
        <v>5.7028025165953071</v>
      </c>
      <c r="HX233" s="193">
        <f t="shared" si="986"/>
        <v>4.1745731882913786</v>
      </c>
      <c r="HY233" s="193">
        <f t="shared" si="986"/>
        <v>3.8150380693314694</v>
      </c>
      <c r="HZ233" s="193">
        <f t="shared" si="986"/>
        <v>3.9040600573940507</v>
      </c>
      <c r="IA233" s="212">
        <f t="shared" si="987"/>
        <v>56328.827002392238</v>
      </c>
      <c r="IE233" s="3">
        <f t="shared" si="794"/>
        <v>10.044775627170715</v>
      </c>
      <c r="IF233" s="6">
        <f t="shared" si="795"/>
        <v>0</v>
      </c>
      <c r="IG233" s="6">
        <f t="shared" si="796"/>
        <v>0</v>
      </c>
      <c r="IH233" s="6">
        <f t="shared" si="797"/>
        <v>0</v>
      </c>
      <c r="II233" s="193">
        <f t="shared" si="988"/>
        <v>5.7079454862159187</v>
      </c>
      <c r="IJ233" s="193">
        <f t="shared" si="988"/>
        <v>4.1745731882913786</v>
      </c>
      <c r="IK233" s="193">
        <f t="shared" si="988"/>
        <v>3.8150380693314694</v>
      </c>
      <c r="IL233" s="193">
        <f t="shared" si="988"/>
        <v>3.9040600573940507</v>
      </c>
      <c r="IM233" s="205">
        <f t="shared" si="989"/>
        <v>56331.798077643492</v>
      </c>
      <c r="IQ233" s="3">
        <f t="shared" si="799"/>
        <v>0</v>
      </c>
      <c r="IR233" s="6">
        <f t="shared" si="800"/>
        <v>7.1504175063771473</v>
      </c>
      <c r="IS233" s="6">
        <f t="shared" si="801"/>
        <v>0</v>
      </c>
      <c r="IT233" s="6">
        <f t="shared" si="802"/>
        <v>0</v>
      </c>
      <c r="IU233" s="193">
        <f t="shared" si="990"/>
        <v>5.6740334309306508</v>
      </c>
      <c r="IV233" s="193">
        <f t="shared" si="990"/>
        <v>4.2789205664712862</v>
      </c>
      <c r="IW233" s="193">
        <f t="shared" si="990"/>
        <v>3.8150380693314694</v>
      </c>
      <c r="IX233" s="193">
        <f t="shared" si="990"/>
        <v>3.9040600573940507</v>
      </c>
      <c r="IY233" s="212">
        <f t="shared" si="991"/>
        <v>56572.372655197149</v>
      </c>
      <c r="JC233" s="3">
        <f t="shared" si="804"/>
        <v>0</v>
      </c>
      <c r="JD233" s="6">
        <f t="shared" si="805"/>
        <v>6.9605834132874902</v>
      </c>
      <c r="JE233" s="6">
        <f t="shared" si="806"/>
        <v>0</v>
      </c>
      <c r="JF233" s="6">
        <f t="shared" si="807"/>
        <v>0</v>
      </c>
      <c r="JG233" s="193">
        <f t="shared" si="992"/>
        <v>5.6740334309306508</v>
      </c>
      <c r="JH233" s="193">
        <f t="shared" si="992"/>
        <v>4.2762864529584617</v>
      </c>
      <c r="JI233" s="193">
        <f t="shared" si="992"/>
        <v>3.8150380693314694</v>
      </c>
      <c r="JJ233" s="193">
        <f t="shared" si="992"/>
        <v>3.9040600573940507</v>
      </c>
      <c r="JK233" s="212">
        <f t="shared" si="993"/>
        <v>56565.790425945488</v>
      </c>
      <c r="JO233" s="3">
        <f t="shared" si="809"/>
        <v>0</v>
      </c>
      <c r="JP233" s="6">
        <f t="shared" si="810"/>
        <v>7.5933637235863518</v>
      </c>
      <c r="JQ233" s="6">
        <f t="shared" si="811"/>
        <v>0</v>
      </c>
      <c r="JR233" s="6">
        <f t="shared" si="812"/>
        <v>0</v>
      </c>
      <c r="JS233" s="193">
        <f t="shared" si="994"/>
        <v>5.6740334309306508</v>
      </c>
      <c r="JT233" s="193">
        <f t="shared" si="994"/>
        <v>4.2850399815861868</v>
      </c>
      <c r="JU233" s="193">
        <f t="shared" si="994"/>
        <v>3.8150380693314694</v>
      </c>
      <c r="JV233" s="193">
        <f t="shared" si="994"/>
        <v>3.9040600573940507</v>
      </c>
      <c r="JW233" s="205">
        <f t="shared" si="995"/>
        <v>56587.667053590339</v>
      </c>
      <c r="KA233" s="3">
        <f t="shared" si="814"/>
        <v>0</v>
      </c>
      <c r="KB233" s="6">
        <f t="shared" si="815"/>
        <v>0</v>
      </c>
      <c r="KC233" s="6">
        <f t="shared" si="816"/>
        <v>7.1607825187475109</v>
      </c>
      <c r="KD233" s="6">
        <f t="shared" si="817"/>
        <v>0</v>
      </c>
      <c r="KE233" s="193">
        <f t="shared" si="996"/>
        <v>5.6740334309306508</v>
      </c>
      <c r="KF233" s="193">
        <f t="shared" si="996"/>
        <v>4.1745731882913786</v>
      </c>
      <c r="KG233" s="193">
        <f t="shared" si="996"/>
        <v>3.9615608214145124</v>
      </c>
      <c r="KH233" s="193">
        <f t="shared" si="996"/>
        <v>3.9040600573940507</v>
      </c>
      <c r="KI233" s="212">
        <f t="shared" si="997"/>
        <v>57030.734855520714</v>
      </c>
      <c r="KM233" s="3">
        <f t="shared" si="819"/>
        <v>0</v>
      </c>
      <c r="KN233" s="6">
        <f t="shared" si="820"/>
        <v>0</v>
      </c>
      <c r="KO233" s="6">
        <f t="shared" si="821"/>
        <v>6.3523070730824696</v>
      </c>
      <c r="KP233" s="6">
        <f t="shared" si="822"/>
        <v>0</v>
      </c>
      <c r="KQ233" s="193">
        <f t="shared" si="998"/>
        <v>5.6740334309306508</v>
      </c>
      <c r="KR233" s="193">
        <f t="shared" si="998"/>
        <v>4.1745731882913786</v>
      </c>
      <c r="KS233" s="193">
        <f t="shared" si="998"/>
        <v>3.94605317389837</v>
      </c>
      <c r="KT233" s="193">
        <f t="shared" si="998"/>
        <v>3.9040600573940507</v>
      </c>
      <c r="KU233" s="212">
        <f t="shared" si="999"/>
        <v>56954.255975043605</v>
      </c>
      <c r="KY233" s="3">
        <f t="shared" si="824"/>
        <v>0</v>
      </c>
      <c r="KZ233" s="6">
        <f t="shared" si="825"/>
        <v>0</v>
      </c>
      <c r="LA233" s="6">
        <f t="shared" si="826"/>
        <v>7.5072719954610996</v>
      </c>
      <c r="LB233" s="6">
        <f t="shared" si="827"/>
        <v>0</v>
      </c>
      <c r="LC233" s="193">
        <f t="shared" si="1000"/>
        <v>5.6740334309306508</v>
      </c>
      <c r="LD233" s="193">
        <f t="shared" si="1000"/>
        <v>4.1745731882913786</v>
      </c>
      <c r="LE233" s="193">
        <f t="shared" si="1000"/>
        <v>3.968134037465437</v>
      </c>
      <c r="LF233" s="193">
        <f t="shared" si="1000"/>
        <v>3.9040600573940507</v>
      </c>
      <c r="LG233" s="205">
        <f t="shared" si="1001"/>
        <v>57063.182889338343</v>
      </c>
      <c r="LK233" s="3">
        <f t="shared" si="829"/>
        <v>0</v>
      </c>
      <c r="LL233" s="6">
        <f t="shared" si="830"/>
        <v>0</v>
      </c>
      <c r="LM233" s="6">
        <f t="shared" si="831"/>
        <v>0</v>
      </c>
      <c r="LN233" s="6">
        <f t="shared" si="832"/>
        <v>6.3751956212566041</v>
      </c>
      <c r="LO233" s="193">
        <f t="shared" si="1002"/>
        <v>5.6740334309306508</v>
      </c>
      <c r="LP233" s="193">
        <f t="shared" si="1002"/>
        <v>4.1745731882913786</v>
      </c>
      <c r="LQ233" s="193">
        <f t="shared" si="1002"/>
        <v>3.8150380693314694</v>
      </c>
      <c r="LR233" s="193">
        <f t="shared" si="1002"/>
        <v>4.0249699970742485</v>
      </c>
      <c r="LS233" s="212">
        <f t="shared" si="1003"/>
        <v>57165.054833917682</v>
      </c>
      <c r="LW233" s="3">
        <f t="shared" si="834"/>
        <v>0</v>
      </c>
      <c r="LX233" s="6">
        <f t="shared" si="835"/>
        <v>0</v>
      </c>
      <c r="LY233" s="6">
        <f t="shared" si="836"/>
        <v>0</v>
      </c>
      <c r="LZ233" s="6">
        <f t="shared" si="837"/>
        <v>5.9429789689680215</v>
      </c>
      <c r="MA233" s="193">
        <f t="shared" si="1004"/>
        <v>5.6740334309306508</v>
      </c>
      <c r="MB233" s="193">
        <f t="shared" si="1004"/>
        <v>4.1745731882913786</v>
      </c>
      <c r="MC233" s="193">
        <f t="shared" si="1004"/>
        <v>3.8150380693314694</v>
      </c>
      <c r="MD233" s="193">
        <f t="shared" si="1004"/>
        <v>4.0172189340093247</v>
      </c>
      <c r="ME233" s="212">
        <f t="shared" si="1005"/>
        <v>57109.996894756412</v>
      </c>
      <c r="MI233" s="3">
        <f t="shared" si="839"/>
        <v>0</v>
      </c>
      <c r="MJ233" s="6">
        <f t="shared" si="840"/>
        <v>0</v>
      </c>
      <c r="MK233" s="6">
        <f t="shared" si="841"/>
        <v>0</v>
      </c>
      <c r="ML233" s="6">
        <f t="shared" si="842"/>
        <v>6.753385192009115</v>
      </c>
      <c r="MM233" s="193">
        <f t="shared" si="1006"/>
        <v>5.6740334309306508</v>
      </c>
      <c r="MN233" s="193">
        <f t="shared" si="1006"/>
        <v>4.1745731882913786</v>
      </c>
      <c r="MO233" s="193">
        <f t="shared" si="1006"/>
        <v>3.8150380693314694</v>
      </c>
      <c r="MP233" s="193">
        <f t="shared" si="1006"/>
        <v>4.0317032412313516</v>
      </c>
      <c r="MQ233" s="205">
        <f t="shared" si="1007"/>
        <v>57212.926004928442</v>
      </c>
      <c r="MT233" s="3">
        <f t="shared" si="844"/>
        <v>7.3404129583170601</v>
      </c>
      <c r="MU233" s="6">
        <f t="shared" si="845"/>
        <v>6.3278031029886268</v>
      </c>
      <c r="MV233" s="6">
        <f t="shared" si="846"/>
        <v>6.6410483036771266</v>
      </c>
      <c r="MW233" s="6">
        <f t="shared" si="847"/>
        <v>6.4832497843287502</v>
      </c>
      <c r="MX233" s="193">
        <f t="shared" si="1008"/>
        <v>5.698927856743909</v>
      </c>
      <c r="MY233" s="193">
        <f t="shared" si="1008"/>
        <v>4.2674556229091394</v>
      </c>
      <c r="MZ233" s="193">
        <f t="shared" si="1008"/>
        <v>3.9516192669444323</v>
      </c>
      <c r="NA233" s="193">
        <f t="shared" si="1008"/>
        <v>4.026898411746398</v>
      </c>
      <c r="NB233" s="212">
        <f t="shared" si="1009"/>
        <v>58111.258524560602</v>
      </c>
      <c r="NF233" s="3">
        <f t="shared" si="849"/>
        <v>7.3404129583170592</v>
      </c>
      <c r="NG233" s="6">
        <f t="shared" si="850"/>
        <v>0</v>
      </c>
      <c r="NH233" s="6">
        <f t="shared" si="851"/>
        <v>0</v>
      </c>
      <c r="NI233" s="6">
        <f t="shared" si="852"/>
        <v>0</v>
      </c>
      <c r="NJ233" s="193">
        <f t="shared" si="1010"/>
        <v>5.698927856743909</v>
      </c>
      <c r="NK233" s="193">
        <f t="shared" si="1010"/>
        <v>4.1745731882913786</v>
      </c>
      <c r="NL233" s="193">
        <f t="shared" si="1010"/>
        <v>3.8150380693314694</v>
      </c>
      <c r="NM233" s="193">
        <f t="shared" si="1010"/>
        <v>3.9040600573940507</v>
      </c>
      <c r="NN233" s="212">
        <f t="shared" si="1011"/>
        <v>56326.588728682851</v>
      </c>
      <c r="NR233" s="3">
        <f t="shared" si="854"/>
        <v>0</v>
      </c>
      <c r="NS233" s="6">
        <f t="shared" si="855"/>
        <v>6.3278031029886268</v>
      </c>
      <c r="NT233" s="6">
        <f t="shared" si="856"/>
        <v>0</v>
      </c>
      <c r="NU233" s="6">
        <f t="shared" si="857"/>
        <v>0</v>
      </c>
      <c r="NV233" s="193">
        <f t="shared" si="1012"/>
        <v>5.6740334309306508</v>
      </c>
      <c r="NW233" s="193">
        <f t="shared" si="1012"/>
        <v>4.2674556229091394</v>
      </c>
      <c r="NX233" s="193">
        <f t="shared" si="1012"/>
        <v>3.8150380693314694</v>
      </c>
      <c r="NY233" s="193">
        <f t="shared" si="1012"/>
        <v>3.9040600573940507</v>
      </c>
      <c r="NZ233" s="212">
        <f t="shared" si="1013"/>
        <v>56543.729178066154</v>
      </c>
      <c r="OD233" s="3">
        <f t="shared" si="859"/>
        <v>0</v>
      </c>
      <c r="OE233" s="6">
        <f t="shared" si="860"/>
        <v>0</v>
      </c>
      <c r="OF233" s="6">
        <f t="shared" si="861"/>
        <v>6.6410483036771266</v>
      </c>
      <c r="OG233" s="6">
        <f t="shared" si="862"/>
        <v>0</v>
      </c>
      <c r="OH233" s="193">
        <f t="shared" si="1014"/>
        <v>5.6740334309306508</v>
      </c>
      <c r="OI233" s="193">
        <f t="shared" si="1014"/>
        <v>4.1745731882913786</v>
      </c>
      <c r="OJ233" s="193">
        <f t="shared" si="1014"/>
        <v>3.9516192669444323</v>
      </c>
      <c r="OK233" s="193">
        <f t="shared" si="1014"/>
        <v>3.9040600573940507</v>
      </c>
      <c r="OL233" s="212">
        <f t="shared" si="1015"/>
        <v>56981.694403303663</v>
      </c>
      <c r="OP233" s="3">
        <f t="shared" si="864"/>
        <v>0</v>
      </c>
      <c r="OQ233" s="6">
        <f t="shared" si="865"/>
        <v>0</v>
      </c>
      <c r="OR233" s="6">
        <f t="shared" si="866"/>
        <v>0</v>
      </c>
      <c r="OS233" s="6">
        <f t="shared" si="867"/>
        <v>6.4832497843287502</v>
      </c>
      <c r="OT233" s="193">
        <f t="shared" si="1016"/>
        <v>5.6740334309306508</v>
      </c>
      <c r="OU233" s="193">
        <f t="shared" si="1016"/>
        <v>4.1745731882913786</v>
      </c>
      <c r="OV233" s="193">
        <f t="shared" si="1016"/>
        <v>3.8150380693314694</v>
      </c>
      <c r="OW233" s="193">
        <f t="shared" si="1016"/>
        <v>4.026898411746398</v>
      </c>
      <c r="OX233" s="232">
        <f t="shared" si="1017"/>
        <v>57178.761139018396</v>
      </c>
    </row>
    <row r="234" spans="2:414" x14ac:dyDescent="0.2">
      <c r="B234" s="81">
        <v>45437</v>
      </c>
      <c r="C234">
        <v>126</v>
      </c>
      <c r="D234">
        <v>11.550312665136721</v>
      </c>
      <c r="E234">
        <v>0</v>
      </c>
      <c r="F234">
        <v>0</v>
      </c>
      <c r="G234">
        <v>0</v>
      </c>
      <c r="H234">
        <v>0</v>
      </c>
      <c r="I234">
        <v>1</v>
      </c>
      <c r="J234">
        <v>0</v>
      </c>
      <c r="K234">
        <v>0</v>
      </c>
      <c r="L234">
        <v>0</v>
      </c>
      <c r="M234">
        <v>0</v>
      </c>
      <c r="N234">
        <v>0</v>
      </c>
      <c r="O234">
        <v>0</v>
      </c>
      <c r="P234">
        <v>0</v>
      </c>
      <c r="Q234">
        <v>0</v>
      </c>
      <c r="R234">
        <v>1</v>
      </c>
      <c r="S234">
        <v>0</v>
      </c>
      <c r="T234">
        <v>15876</v>
      </c>
      <c r="U234">
        <v>7.8341012245472186</v>
      </c>
      <c r="V234">
        <v>6.3841029013907553</v>
      </c>
      <c r="W234">
        <v>5.7836573578849491</v>
      </c>
      <c r="X234">
        <v>5.4774971974534381</v>
      </c>
      <c r="Y234" s="3">
        <v>2234.0581120021666</v>
      </c>
      <c r="Z234" s="3">
        <v>527.34100921172831</v>
      </c>
      <c r="AA234" s="3">
        <v>279.56697775339848</v>
      </c>
      <c r="AB234" s="3">
        <v>189.64373538776371</v>
      </c>
      <c r="AC234">
        <v>0</v>
      </c>
      <c r="AD234">
        <v>1</v>
      </c>
      <c r="AE234" s="6"/>
      <c r="AF234" s="1" t="s">
        <v>2</v>
      </c>
      <c r="AG234">
        <v>126</v>
      </c>
      <c r="AH234" s="189">
        <v>45437</v>
      </c>
      <c r="AI234">
        <f t="shared" si="869"/>
        <v>5</v>
      </c>
      <c r="AJ234">
        <v>126</v>
      </c>
      <c r="AK234">
        <v>0</v>
      </c>
      <c r="AL234">
        <v>1</v>
      </c>
      <c r="AM234">
        <v>0</v>
      </c>
      <c r="AN234">
        <v>0</v>
      </c>
      <c r="AO234">
        <v>0</v>
      </c>
      <c r="AP234">
        <v>1</v>
      </c>
      <c r="AQ234">
        <v>0</v>
      </c>
      <c r="AS234" s="37"/>
      <c r="AT234" s="37"/>
      <c r="AU234" s="6">
        <f t="shared" si="870"/>
        <v>0</v>
      </c>
      <c r="AV234" s="6">
        <f t="shared" si="871"/>
        <v>0</v>
      </c>
      <c r="AW234" s="6">
        <f t="shared" si="872"/>
        <v>0</v>
      </c>
      <c r="AX234" s="6">
        <f t="shared" si="873"/>
        <v>0</v>
      </c>
      <c r="AY234" s="193">
        <f t="shared" si="874"/>
        <v>5.6740334309306508</v>
      </c>
      <c r="AZ234" s="193">
        <f t="shared" si="875"/>
        <v>4.1745731882913786</v>
      </c>
      <c r="BA234" s="193">
        <f t="shared" si="876"/>
        <v>3.8150380693314694</v>
      </c>
      <c r="BB234" s="193">
        <f t="shared" si="877"/>
        <v>3.9040600573940507</v>
      </c>
      <c r="BC234" s="72">
        <f t="shared" si="878"/>
        <v>56312.210093717425</v>
      </c>
      <c r="BG234" s="3">
        <f t="shared" si="879"/>
        <v>7.6774192000562742</v>
      </c>
      <c r="BH234" s="6">
        <f t="shared" si="880"/>
        <v>0</v>
      </c>
      <c r="BI234" s="6">
        <f t="shared" si="881"/>
        <v>0</v>
      </c>
      <c r="BJ234" s="6">
        <f t="shared" si="882"/>
        <v>0</v>
      </c>
      <c r="BK234" s="193">
        <f t="shared" si="883"/>
        <v>5.7000560409576293</v>
      </c>
      <c r="BL234" s="193">
        <f t="shared" si="884"/>
        <v>4.1745731882913786</v>
      </c>
      <c r="BM234" s="193">
        <f t="shared" si="885"/>
        <v>3.8150380693314694</v>
      </c>
      <c r="BN234" s="193">
        <f t="shared" si="886"/>
        <v>3.9040600573940507</v>
      </c>
      <c r="BO234" s="72">
        <f t="shared" si="887"/>
        <v>56327.240437374421</v>
      </c>
      <c r="BS234" s="3">
        <f t="shared" si="888"/>
        <v>7.677443389297772</v>
      </c>
      <c r="BT234" s="6">
        <f t="shared" si="889"/>
        <v>0</v>
      </c>
      <c r="BU234" s="6">
        <f t="shared" si="890"/>
        <v>0</v>
      </c>
      <c r="BV234" s="6">
        <f t="shared" si="891"/>
        <v>0</v>
      </c>
      <c r="BW234" s="193">
        <f t="shared" si="892"/>
        <v>5.7000561218894568</v>
      </c>
      <c r="BX234" s="193">
        <f t="shared" si="893"/>
        <v>4.1745731882913786</v>
      </c>
      <c r="BY234" s="193">
        <f t="shared" si="1018"/>
        <v>3.8150380693314694</v>
      </c>
      <c r="BZ234" s="193">
        <f t="shared" si="894"/>
        <v>3.9040600573940507</v>
      </c>
      <c r="CA234" s="72">
        <f t="shared" si="895"/>
        <v>56327.240437374421</v>
      </c>
      <c r="CE234" s="3">
        <f t="shared" si="896"/>
        <v>0</v>
      </c>
      <c r="CF234" s="6">
        <f t="shared" si="897"/>
        <v>6.3841029013907553</v>
      </c>
      <c r="CG234" s="6">
        <f t="shared" si="898"/>
        <v>0</v>
      </c>
      <c r="CH234" s="6">
        <f t="shared" si="899"/>
        <v>0</v>
      </c>
      <c r="CI234" s="193">
        <f t="shared" si="900"/>
        <v>5.6740334309306508</v>
      </c>
      <c r="CJ234" s="193">
        <f t="shared" si="901"/>
        <v>4.268244488657051</v>
      </c>
      <c r="CK234" s="193">
        <f t="shared" si="1019"/>
        <v>3.8150380693314694</v>
      </c>
      <c r="CL234" s="193">
        <f t="shared" si="902"/>
        <v>3.9040600573940507</v>
      </c>
      <c r="CM234" s="72">
        <f t="shared" si="903"/>
        <v>56545.699578548702</v>
      </c>
      <c r="CQ234" s="3">
        <f t="shared" si="904"/>
        <v>0</v>
      </c>
      <c r="CR234" s="6">
        <f t="shared" si="905"/>
        <v>6.384172333796009</v>
      </c>
      <c r="CS234" s="6">
        <f t="shared" si="906"/>
        <v>0</v>
      </c>
      <c r="CT234" s="6">
        <f t="shared" si="907"/>
        <v>0</v>
      </c>
      <c r="CU234" s="193">
        <f t="shared" si="908"/>
        <v>5.6740334309306508</v>
      </c>
      <c r="CV234" s="193">
        <f t="shared" si="909"/>
        <v>4.2682454611511398</v>
      </c>
      <c r="CW234" s="193">
        <f t="shared" si="1020"/>
        <v>3.8150380693314694</v>
      </c>
      <c r="CX234" s="193">
        <f t="shared" si="910"/>
        <v>3.9040600573940507</v>
      </c>
      <c r="CY234" s="72">
        <f t="shared" si="911"/>
        <v>56545.702007651867</v>
      </c>
      <c r="DC234" s="3">
        <f t="shared" si="912"/>
        <v>0</v>
      </c>
      <c r="DD234" s="6">
        <f t="shared" si="913"/>
        <v>0</v>
      </c>
      <c r="DE234" s="6">
        <f t="shared" si="914"/>
        <v>6.0728402257791965</v>
      </c>
      <c r="DF234" s="6">
        <f t="shared" si="915"/>
        <v>0</v>
      </c>
      <c r="DG234" s="193">
        <f t="shared" si="916"/>
        <v>5.6740334309306508</v>
      </c>
      <c r="DH234" s="193">
        <f t="shared" si="917"/>
        <v>4.1745731882913786</v>
      </c>
      <c r="DI234" s="193">
        <f t="shared" si="1021"/>
        <v>3.9406361976998872</v>
      </c>
      <c r="DJ234" s="193">
        <f t="shared" si="918"/>
        <v>3.9040600573940507</v>
      </c>
      <c r="DK234" s="72">
        <f t="shared" si="919"/>
        <v>56927.565314557381</v>
      </c>
      <c r="DO234" s="3">
        <f t="shared" si="920"/>
        <v>0</v>
      </c>
      <c r="DP234" s="6">
        <f t="shared" si="921"/>
        <v>0</v>
      </c>
      <c r="DQ234" s="6">
        <f t="shared" si="922"/>
        <v>5.7837690565467197</v>
      </c>
      <c r="DR234" s="6">
        <f t="shared" si="923"/>
        <v>0</v>
      </c>
      <c r="DS234" s="193">
        <f t="shared" si="924"/>
        <v>5.6740334309306508</v>
      </c>
      <c r="DT234" s="193">
        <f t="shared" si="925"/>
        <v>4.1745731882913786</v>
      </c>
      <c r="DU234" s="193">
        <f t="shared" si="1022"/>
        <v>3.9350020127847425</v>
      </c>
      <c r="DV234" s="193">
        <f t="shared" si="926"/>
        <v>3.9040600573940507</v>
      </c>
      <c r="DW234" s="72">
        <f t="shared" si="927"/>
        <v>56899.817688281619</v>
      </c>
      <c r="EA234" s="3">
        <f t="shared" si="928"/>
        <v>0</v>
      </c>
      <c r="EB234" s="6">
        <f t="shared" si="929"/>
        <v>0</v>
      </c>
      <c r="EC234" s="6">
        <f t="shared" si="930"/>
        <v>0</v>
      </c>
      <c r="ED234" s="6">
        <f t="shared" si="931"/>
        <v>16.432491592360314</v>
      </c>
      <c r="EE234" s="193">
        <f t="shared" si="932"/>
        <v>5.6740334309306508</v>
      </c>
      <c r="EF234" s="193">
        <f t="shared" si="933"/>
        <v>4.1745731882913786</v>
      </c>
      <c r="EG234" s="193">
        <f t="shared" si="1023"/>
        <v>3.8150380693314694</v>
      </c>
      <c r="EH234" s="193">
        <f t="shared" si="934"/>
        <v>4.1901989152236299</v>
      </c>
      <c r="EI234" s="72">
        <f t="shared" si="935"/>
        <v>58351.429986462652</v>
      </c>
      <c r="EM234" s="3">
        <f t="shared" si="936"/>
        <v>0</v>
      </c>
      <c r="EN234" s="6">
        <f t="shared" si="937"/>
        <v>0</v>
      </c>
      <c r="EO234" s="6">
        <f t="shared" si="938"/>
        <v>0</v>
      </c>
      <c r="EP234" s="6">
        <f t="shared" si="939"/>
        <v>5.477632387445782</v>
      </c>
      <c r="EQ234" s="193">
        <f t="shared" si="940"/>
        <v>5.6740334309306508</v>
      </c>
      <c r="ER234" s="193">
        <f t="shared" si="941"/>
        <v>4.1745731882913786</v>
      </c>
      <c r="ES234" s="193">
        <f t="shared" si="1024"/>
        <v>3.8150380693314694</v>
      </c>
      <c r="ET234" s="193">
        <f t="shared" si="942"/>
        <v>4.008806027340226</v>
      </c>
      <c r="EU234" s="72">
        <f t="shared" si="943"/>
        <v>57050.297710013474</v>
      </c>
      <c r="EY234" s="3">
        <f t="shared" si="944"/>
        <v>7.6774192000562742</v>
      </c>
      <c r="EZ234" s="6">
        <f t="shared" si="945"/>
        <v>6.3841029013907553</v>
      </c>
      <c r="FA234" s="6">
        <f t="shared" si="946"/>
        <v>6.0728402257791965</v>
      </c>
      <c r="FB234" s="6">
        <f t="shared" si="947"/>
        <v>16.432491592360314</v>
      </c>
      <c r="FC234" s="193">
        <f t="shared" si="948"/>
        <v>5.7000560409576293</v>
      </c>
      <c r="FD234" s="193">
        <f t="shared" si="949"/>
        <v>4.268244488657051</v>
      </c>
      <c r="FE234" s="193">
        <f t="shared" si="1025"/>
        <v>3.9406361976998872</v>
      </c>
      <c r="FF234" s="193">
        <f t="shared" si="950"/>
        <v>4.1901989152236299</v>
      </c>
      <c r="FG234" s="72">
        <f t="shared" si="951"/>
        <v>59249.467668545672</v>
      </c>
      <c r="FK234" s="3">
        <f t="shared" si="952"/>
        <v>7.8341254137887173</v>
      </c>
      <c r="FL234" s="6">
        <f t="shared" si="953"/>
        <v>6.384172333796009</v>
      </c>
      <c r="FM234" s="6">
        <f t="shared" si="954"/>
        <v>5.7837690565467197</v>
      </c>
      <c r="FN234" s="6">
        <f t="shared" si="955"/>
        <v>5.477632387445782</v>
      </c>
      <c r="FO234" s="193">
        <f t="shared" si="956"/>
        <v>5.7005802077529966</v>
      </c>
      <c r="FP234" s="193">
        <f t="shared" si="957"/>
        <v>4.2682454611511398</v>
      </c>
      <c r="FQ234" s="193">
        <f t="shared" si="1026"/>
        <v>3.9350020127847425</v>
      </c>
      <c r="FR234" s="193">
        <f t="shared" si="958"/>
        <v>4.008806027340226</v>
      </c>
      <c r="FS234" s="205">
        <f t="shared" si="959"/>
        <v>57900.389088143362</v>
      </c>
      <c r="FW234" s="3">
        <f t="shared" si="960"/>
        <v>9.0092164082293014</v>
      </c>
      <c r="FX234" s="6">
        <f t="shared" si="961"/>
        <v>7.2140362785715526</v>
      </c>
      <c r="FY234" s="6">
        <f t="shared" si="962"/>
        <v>7.1717351237773368</v>
      </c>
      <c r="FZ234" s="6">
        <f t="shared" si="963"/>
        <v>6.4634466929950563</v>
      </c>
      <c r="GA234" s="193">
        <f t="shared" si="964"/>
        <v>5.7045020405728941</v>
      </c>
      <c r="GB234" s="193">
        <f t="shared" si="965"/>
        <v>4.2798017823721199</v>
      </c>
      <c r="GC234" s="193">
        <f t="shared" si="1027"/>
        <v>3.9617692648192513</v>
      </c>
      <c r="GD234" s="193">
        <f t="shared" si="966"/>
        <v>4.026545269306947</v>
      </c>
      <c r="GE234" s="72">
        <f t="shared" si="967"/>
        <v>58194.820707720421</v>
      </c>
      <c r="GI234" s="3">
        <f t="shared" si="968"/>
        <v>8.6175113470019404</v>
      </c>
      <c r="GJ234" s="6">
        <f t="shared" si="969"/>
        <v>7.0225131915298311</v>
      </c>
      <c r="GK234" s="6">
        <f t="shared" si="970"/>
        <v>6.3620230936734448</v>
      </c>
      <c r="GL234" s="6">
        <f t="shared" si="971"/>
        <v>6.0252469171987828</v>
      </c>
      <c r="GM234" s="193">
        <f t="shared" si="972"/>
        <v>5.7031964443028818</v>
      </c>
      <c r="GN234" s="193">
        <f t="shared" si="973"/>
        <v>4.2771465454081783</v>
      </c>
      <c r="GO234" s="193">
        <f t="shared" si="1028"/>
        <v>3.9462409751691467</v>
      </c>
      <c r="GP234" s="193">
        <f t="shared" si="974"/>
        <v>4.0186989051241593</v>
      </c>
      <c r="GQ234" s="72">
        <f t="shared" si="975"/>
        <v>58052.42780972318</v>
      </c>
      <c r="GU234" s="3">
        <f t="shared" si="976"/>
        <v>10.184331591911384</v>
      </c>
      <c r="GV234" s="6">
        <f t="shared" si="977"/>
        <v>7.660923481668906</v>
      </c>
      <c r="GW234" s="6">
        <f t="shared" si="978"/>
        <v>7.5187545652504344</v>
      </c>
      <c r="GX234" s="6">
        <f t="shared" si="979"/>
        <v>6.8468714968167976</v>
      </c>
      <c r="GY234" s="193">
        <f t="shared" si="980"/>
        <v>5.708408632944475</v>
      </c>
      <c r="GZ234" s="193">
        <f t="shared" si="981"/>
        <v>4.2859700542685442</v>
      </c>
      <c r="HA234" s="193">
        <f t="shared" si="1029"/>
        <v>3.9683511341719249</v>
      </c>
      <c r="HB234" s="193">
        <f t="shared" si="982"/>
        <v>4.0333606955297308</v>
      </c>
      <c r="HC234" s="205">
        <f t="shared" si="983"/>
        <v>58295.547997333575</v>
      </c>
      <c r="HG234" s="3">
        <f t="shared" si="785"/>
        <v>9.0092164082293014</v>
      </c>
      <c r="HH234" s="6">
        <f t="shared" si="786"/>
        <v>0</v>
      </c>
      <c r="HI234" s="6">
        <f t="shared" si="787"/>
        <v>0</v>
      </c>
      <c r="HJ234" s="6">
        <f t="shared" si="788"/>
        <v>0</v>
      </c>
      <c r="HK234" s="193">
        <f t="shared" si="984"/>
        <v>5.7045020405728941</v>
      </c>
      <c r="HL234" s="193">
        <f t="shared" si="984"/>
        <v>4.1745731882913786</v>
      </c>
      <c r="HM234" s="193">
        <f t="shared" si="984"/>
        <v>3.8150380693314694</v>
      </c>
      <c r="HN234" s="193">
        <f t="shared" si="984"/>
        <v>3.9040600573940507</v>
      </c>
      <c r="HO234" s="212">
        <f t="shared" si="985"/>
        <v>56329.808794011369</v>
      </c>
      <c r="HS234" s="3">
        <f t="shared" si="789"/>
        <v>8.6175113470019404</v>
      </c>
      <c r="HT234" s="6">
        <f t="shared" si="790"/>
        <v>0</v>
      </c>
      <c r="HU234" s="6">
        <f t="shared" si="791"/>
        <v>0</v>
      </c>
      <c r="HV234" s="6">
        <f t="shared" si="792"/>
        <v>0</v>
      </c>
      <c r="HW234" s="193">
        <f t="shared" si="986"/>
        <v>5.7031964443028818</v>
      </c>
      <c r="HX234" s="193">
        <f t="shared" si="986"/>
        <v>4.1745731882913786</v>
      </c>
      <c r="HY234" s="193">
        <f t="shared" si="986"/>
        <v>3.8150380693314694</v>
      </c>
      <c r="HZ234" s="193">
        <f t="shared" si="986"/>
        <v>3.9040600573940507</v>
      </c>
      <c r="IA234" s="212">
        <f t="shared" si="987"/>
        <v>56329.054567485618</v>
      </c>
      <c r="IE234" s="3">
        <f t="shared" si="794"/>
        <v>10.184331591911384</v>
      </c>
      <c r="IF234" s="6">
        <f t="shared" si="795"/>
        <v>0</v>
      </c>
      <c r="IG234" s="6">
        <f t="shared" si="796"/>
        <v>0</v>
      </c>
      <c r="IH234" s="6">
        <f t="shared" si="797"/>
        <v>0</v>
      </c>
      <c r="II234" s="193">
        <f t="shared" si="988"/>
        <v>5.708408632944475</v>
      </c>
      <c r="IJ234" s="193">
        <f t="shared" si="988"/>
        <v>4.1745731882913786</v>
      </c>
      <c r="IK234" s="193">
        <f t="shared" si="988"/>
        <v>3.8150380693314694</v>
      </c>
      <c r="IL234" s="193">
        <f t="shared" si="988"/>
        <v>3.9040600573940507</v>
      </c>
      <c r="IM234" s="205">
        <f t="shared" si="989"/>
        <v>56332.065643552298</v>
      </c>
      <c r="IQ234" s="3">
        <f t="shared" si="799"/>
        <v>0</v>
      </c>
      <c r="IR234" s="6">
        <f t="shared" si="800"/>
        <v>7.2140362785715526</v>
      </c>
      <c r="IS234" s="6">
        <f t="shared" si="801"/>
        <v>0</v>
      </c>
      <c r="IT234" s="6">
        <f t="shared" si="802"/>
        <v>0</v>
      </c>
      <c r="IU234" s="193">
        <f t="shared" si="990"/>
        <v>5.6740334309306508</v>
      </c>
      <c r="IV234" s="193">
        <f t="shared" si="990"/>
        <v>4.2798017823721199</v>
      </c>
      <c r="IW234" s="193">
        <f t="shared" si="990"/>
        <v>3.8150380693314694</v>
      </c>
      <c r="IX234" s="193">
        <f t="shared" si="990"/>
        <v>3.9040600573940507</v>
      </c>
      <c r="IY234" s="212">
        <f t="shared" si="991"/>
        <v>56574.574844061128</v>
      </c>
      <c r="JC234" s="3">
        <f t="shared" si="804"/>
        <v>0</v>
      </c>
      <c r="JD234" s="6">
        <f t="shared" si="805"/>
        <v>7.0225131915298311</v>
      </c>
      <c r="JE234" s="6">
        <f t="shared" si="806"/>
        <v>0</v>
      </c>
      <c r="JF234" s="6">
        <f t="shared" si="807"/>
        <v>0</v>
      </c>
      <c r="JG234" s="193">
        <f t="shared" si="992"/>
        <v>5.6740334309306508</v>
      </c>
      <c r="JH234" s="193">
        <f t="shared" si="992"/>
        <v>4.2771465454081783</v>
      </c>
      <c r="JI234" s="193">
        <f t="shared" si="992"/>
        <v>3.8150380693314694</v>
      </c>
      <c r="JJ234" s="193">
        <f t="shared" si="992"/>
        <v>3.9040600573940507</v>
      </c>
      <c r="JK234" s="212">
        <f t="shared" si="993"/>
        <v>56567.939575491488</v>
      </c>
      <c r="JO234" s="3">
        <f t="shared" si="809"/>
        <v>0</v>
      </c>
      <c r="JP234" s="6">
        <f t="shared" si="810"/>
        <v>7.660923481668906</v>
      </c>
      <c r="JQ234" s="6">
        <f t="shared" si="811"/>
        <v>0</v>
      </c>
      <c r="JR234" s="6">
        <f t="shared" si="812"/>
        <v>0</v>
      </c>
      <c r="JS234" s="193">
        <f t="shared" si="994"/>
        <v>5.6740334309306508</v>
      </c>
      <c r="JT234" s="193">
        <f t="shared" si="994"/>
        <v>4.2859700542685442</v>
      </c>
      <c r="JU234" s="193">
        <f t="shared" si="994"/>
        <v>3.8150380693314694</v>
      </c>
      <c r="JV234" s="193">
        <f t="shared" si="994"/>
        <v>3.9040600573940507</v>
      </c>
      <c r="JW234" s="205">
        <f t="shared" si="995"/>
        <v>56589.991968114125</v>
      </c>
      <c r="KA234" s="3">
        <f t="shared" si="814"/>
        <v>0</v>
      </c>
      <c r="KB234" s="6">
        <f t="shared" si="815"/>
        <v>0</v>
      </c>
      <c r="KC234" s="6">
        <f t="shared" si="816"/>
        <v>7.1717351237773368</v>
      </c>
      <c r="KD234" s="6">
        <f t="shared" si="817"/>
        <v>0</v>
      </c>
      <c r="KE234" s="193">
        <f t="shared" si="996"/>
        <v>5.6740334309306508</v>
      </c>
      <c r="KF234" s="193">
        <f t="shared" si="996"/>
        <v>4.1745731882913786</v>
      </c>
      <c r="KG234" s="193">
        <f t="shared" si="996"/>
        <v>3.9617692648192513</v>
      </c>
      <c r="KH234" s="193">
        <f t="shared" si="996"/>
        <v>3.9040600573940507</v>
      </c>
      <c r="KI234" s="212">
        <f t="shared" si="997"/>
        <v>57031.763532535362</v>
      </c>
      <c r="KM234" s="3">
        <f t="shared" si="819"/>
        <v>0</v>
      </c>
      <c r="KN234" s="6">
        <f t="shared" si="820"/>
        <v>0</v>
      </c>
      <c r="KO234" s="6">
        <f t="shared" si="821"/>
        <v>6.3620230936734448</v>
      </c>
      <c r="KP234" s="6">
        <f t="shared" si="822"/>
        <v>0</v>
      </c>
      <c r="KQ234" s="193">
        <f t="shared" si="998"/>
        <v>5.6740334309306508</v>
      </c>
      <c r="KR234" s="193">
        <f t="shared" si="998"/>
        <v>4.1745731882913786</v>
      </c>
      <c r="KS234" s="193">
        <f t="shared" si="998"/>
        <v>3.9462409751691467</v>
      </c>
      <c r="KT234" s="193">
        <f t="shared" si="998"/>
        <v>3.9040600573940507</v>
      </c>
      <c r="KU234" s="212">
        <f t="shared" si="999"/>
        <v>56955.181538568555</v>
      </c>
      <c r="KY234" s="3">
        <f t="shared" si="824"/>
        <v>0</v>
      </c>
      <c r="KZ234" s="6">
        <f t="shared" si="825"/>
        <v>0</v>
      </c>
      <c r="LA234" s="6">
        <f t="shared" si="826"/>
        <v>7.5187545652504344</v>
      </c>
      <c r="LB234" s="6">
        <f t="shared" si="827"/>
        <v>0</v>
      </c>
      <c r="LC234" s="193">
        <f t="shared" si="1000"/>
        <v>5.6740334309306508</v>
      </c>
      <c r="LD234" s="193">
        <f t="shared" si="1000"/>
        <v>4.1745731882913786</v>
      </c>
      <c r="LE234" s="193">
        <f t="shared" si="1000"/>
        <v>3.9683511341719249</v>
      </c>
      <c r="LF234" s="193">
        <f t="shared" si="1000"/>
        <v>3.9040600573940507</v>
      </c>
      <c r="LG234" s="205">
        <f t="shared" si="1001"/>
        <v>57064.254880734137</v>
      </c>
      <c r="LK234" s="3">
        <f t="shared" si="829"/>
        <v>0</v>
      </c>
      <c r="LL234" s="6">
        <f t="shared" si="830"/>
        <v>0</v>
      </c>
      <c r="LM234" s="6">
        <f t="shared" si="831"/>
        <v>0</v>
      </c>
      <c r="LN234" s="6">
        <f t="shared" si="832"/>
        <v>6.4634466929950563</v>
      </c>
      <c r="LO234" s="193">
        <f t="shared" si="1002"/>
        <v>5.6740334309306508</v>
      </c>
      <c r="LP234" s="193">
        <f t="shared" si="1002"/>
        <v>4.1745731882913786</v>
      </c>
      <c r="LQ234" s="193">
        <f t="shared" si="1002"/>
        <v>3.8150380693314694</v>
      </c>
      <c r="LR234" s="193">
        <f t="shared" si="1002"/>
        <v>4.026545269306947</v>
      </c>
      <c r="LS234" s="212">
        <f t="shared" si="1003"/>
        <v>57176.250915438482</v>
      </c>
      <c r="LW234" s="3">
        <f t="shared" si="834"/>
        <v>0</v>
      </c>
      <c r="LX234" s="6">
        <f t="shared" si="835"/>
        <v>0</v>
      </c>
      <c r="LY234" s="6">
        <f t="shared" si="836"/>
        <v>0</v>
      </c>
      <c r="LZ234" s="6">
        <f t="shared" si="837"/>
        <v>6.0252469171987828</v>
      </c>
      <c r="MA234" s="193">
        <f t="shared" si="1004"/>
        <v>5.6740334309306508</v>
      </c>
      <c r="MB234" s="193">
        <f t="shared" si="1004"/>
        <v>4.1745731882913786</v>
      </c>
      <c r="MC234" s="193">
        <f t="shared" si="1004"/>
        <v>3.8150380693314694</v>
      </c>
      <c r="MD234" s="193">
        <f t="shared" si="1004"/>
        <v>4.0186989051241593</v>
      </c>
      <c r="ME234" s="212">
        <f t="shared" si="1005"/>
        <v>57120.505440347682</v>
      </c>
      <c r="MI234" s="3">
        <f t="shared" si="839"/>
        <v>0</v>
      </c>
      <c r="MJ234" s="6">
        <f t="shared" si="840"/>
        <v>0</v>
      </c>
      <c r="MK234" s="6">
        <f t="shared" si="841"/>
        <v>0</v>
      </c>
      <c r="ML234" s="6">
        <f t="shared" si="842"/>
        <v>6.8468714968167976</v>
      </c>
      <c r="MM234" s="193">
        <f t="shared" si="1006"/>
        <v>5.6740334309306508</v>
      </c>
      <c r="MN234" s="193">
        <f t="shared" si="1006"/>
        <v>4.1745731882913786</v>
      </c>
      <c r="MO234" s="193">
        <f t="shared" si="1006"/>
        <v>3.8150380693314694</v>
      </c>
      <c r="MP234" s="193">
        <f t="shared" si="1006"/>
        <v>4.0333606955297308</v>
      </c>
      <c r="MQ234" s="205">
        <f t="shared" si="1007"/>
        <v>57224.71611202004</v>
      </c>
      <c r="MT234" s="3">
        <f t="shared" si="844"/>
        <v>7.4423961633198576</v>
      </c>
      <c r="MU234" s="6">
        <f t="shared" si="845"/>
        <v>6.3841029013907553</v>
      </c>
      <c r="MV234" s="6">
        <f t="shared" si="846"/>
        <v>6.6512059615676913</v>
      </c>
      <c r="MW234" s="6">
        <f t="shared" si="847"/>
        <v>6.5729966369441257</v>
      </c>
      <c r="MX234" s="193">
        <f t="shared" si="1008"/>
        <v>5.6992693967397461</v>
      </c>
      <c r="MY234" s="193">
        <f t="shared" si="1008"/>
        <v>4.268244488657051</v>
      </c>
      <c r="MZ234" s="193">
        <f t="shared" si="1008"/>
        <v>3.9518145141115979</v>
      </c>
      <c r="NA234" s="193">
        <f t="shared" si="1008"/>
        <v>4.0284972783521651</v>
      </c>
      <c r="NB234" s="212">
        <f t="shared" si="1009"/>
        <v>58126.021473133085</v>
      </c>
      <c r="NF234" s="3">
        <f t="shared" si="849"/>
        <v>7.4423961633198568</v>
      </c>
      <c r="NG234" s="6">
        <f t="shared" si="850"/>
        <v>0</v>
      </c>
      <c r="NH234" s="6">
        <f t="shared" si="851"/>
        <v>0</v>
      </c>
      <c r="NI234" s="6">
        <f t="shared" si="852"/>
        <v>0</v>
      </c>
      <c r="NJ234" s="193">
        <f t="shared" si="1010"/>
        <v>5.6992693967397461</v>
      </c>
      <c r="NK234" s="193">
        <f t="shared" si="1010"/>
        <v>4.1745731882913786</v>
      </c>
      <c r="NL234" s="193">
        <f t="shared" si="1010"/>
        <v>3.8150380693314694</v>
      </c>
      <c r="NM234" s="193">
        <f t="shared" si="1010"/>
        <v>3.9040600573940507</v>
      </c>
      <c r="NN234" s="212">
        <f t="shared" si="1011"/>
        <v>56326.786022425549</v>
      </c>
      <c r="NR234" s="3">
        <f t="shared" si="854"/>
        <v>0</v>
      </c>
      <c r="NS234" s="6">
        <f t="shared" si="855"/>
        <v>6.3841029013907553</v>
      </c>
      <c r="NT234" s="6">
        <f t="shared" si="856"/>
        <v>0</v>
      </c>
      <c r="NU234" s="6">
        <f t="shared" si="857"/>
        <v>0</v>
      </c>
      <c r="NV234" s="193">
        <f t="shared" si="1012"/>
        <v>5.6740334309306508</v>
      </c>
      <c r="NW234" s="193">
        <f t="shared" si="1012"/>
        <v>4.268244488657051</v>
      </c>
      <c r="NX234" s="193">
        <f t="shared" si="1012"/>
        <v>3.8150380693314694</v>
      </c>
      <c r="NY234" s="193">
        <f t="shared" si="1012"/>
        <v>3.9040600573940507</v>
      </c>
      <c r="NZ234" s="212">
        <f t="shared" si="1013"/>
        <v>56545.699578548702</v>
      </c>
      <c r="OD234" s="3">
        <f t="shared" si="859"/>
        <v>0</v>
      </c>
      <c r="OE234" s="6">
        <f t="shared" si="860"/>
        <v>0</v>
      </c>
      <c r="OF234" s="6">
        <f t="shared" si="861"/>
        <v>6.6512059615676913</v>
      </c>
      <c r="OG234" s="6">
        <f t="shared" si="862"/>
        <v>0</v>
      </c>
      <c r="OH234" s="193">
        <f t="shared" si="1014"/>
        <v>5.6740334309306508</v>
      </c>
      <c r="OI234" s="193">
        <f t="shared" si="1014"/>
        <v>4.1745731882913786</v>
      </c>
      <c r="OJ234" s="193">
        <f t="shared" si="1014"/>
        <v>3.9518145141115979</v>
      </c>
      <c r="OK234" s="193">
        <f t="shared" si="1014"/>
        <v>3.9040600573940507</v>
      </c>
      <c r="OL234" s="212">
        <f t="shared" si="1015"/>
        <v>56982.657127223712</v>
      </c>
      <c r="OP234" s="3">
        <f t="shared" si="864"/>
        <v>0</v>
      </c>
      <c r="OQ234" s="6">
        <f t="shared" si="865"/>
        <v>0</v>
      </c>
      <c r="OR234" s="6">
        <f t="shared" si="866"/>
        <v>0</v>
      </c>
      <c r="OS234" s="6">
        <f t="shared" si="867"/>
        <v>6.5729966369441257</v>
      </c>
      <c r="OT234" s="193">
        <f t="shared" si="1016"/>
        <v>5.6740334309306508</v>
      </c>
      <c r="OU234" s="193">
        <f t="shared" si="1016"/>
        <v>4.1745731882913786</v>
      </c>
      <c r="OV234" s="193">
        <f t="shared" si="1016"/>
        <v>3.8150380693314694</v>
      </c>
      <c r="OW234" s="193">
        <f t="shared" si="1016"/>
        <v>4.0284972783521651</v>
      </c>
      <c r="OX234" s="232">
        <f t="shared" si="1017"/>
        <v>57190.12765639287</v>
      </c>
    </row>
    <row r="235" spans="2:414" x14ac:dyDescent="0.2">
      <c r="B235" s="81">
        <v>45444</v>
      </c>
      <c r="C235">
        <v>127</v>
      </c>
      <c r="D235">
        <v>11.562828799475319</v>
      </c>
      <c r="E235">
        <v>0</v>
      </c>
      <c r="F235">
        <v>0</v>
      </c>
      <c r="G235">
        <v>0</v>
      </c>
      <c r="H235">
        <v>0</v>
      </c>
      <c r="I235">
        <v>0</v>
      </c>
      <c r="J235">
        <v>1</v>
      </c>
      <c r="K235">
        <v>0</v>
      </c>
      <c r="L235">
        <v>0</v>
      </c>
      <c r="M235">
        <v>0</v>
      </c>
      <c r="N235">
        <v>0</v>
      </c>
      <c r="O235">
        <v>0</v>
      </c>
      <c r="P235">
        <v>0</v>
      </c>
      <c r="Q235">
        <v>0</v>
      </c>
      <c r="R235">
        <v>1</v>
      </c>
      <c r="S235">
        <v>0</v>
      </c>
      <c r="T235">
        <v>16129</v>
      </c>
      <c r="U235">
        <v>7.9060675627332833</v>
      </c>
      <c r="V235">
        <v>6.4156956595452312</v>
      </c>
      <c r="W235">
        <v>5.7922516540859608</v>
      </c>
      <c r="X235">
        <v>5.5537791804261731</v>
      </c>
      <c r="Y235" s="3">
        <v>2422.491278177652</v>
      </c>
      <c r="Z235" s="3">
        <v>546.35382963504458</v>
      </c>
      <c r="AA235" s="3">
        <v>282.37169030160226</v>
      </c>
      <c r="AB235" s="3">
        <v>208.6081087053646</v>
      </c>
      <c r="AC235">
        <v>0</v>
      </c>
      <c r="AD235">
        <v>1</v>
      </c>
      <c r="AE235" s="6"/>
      <c r="AF235" s="1" t="s">
        <v>2</v>
      </c>
      <c r="AG235">
        <v>127</v>
      </c>
      <c r="AH235" s="189">
        <v>45444</v>
      </c>
      <c r="AI235">
        <f t="shared" si="869"/>
        <v>6</v>
      </c>
      <c r="AJ235">
        <v>127</v>
      </c>
      <c r="AK235">
        <v>0</v>
      </c>
      <c r="AL235">
        <v>1</v>
      </c>
      <c r="AM235">
        <v>0</v>
      </c>
      <c r="AN235">
        <v>0</v>
      </c>
      <c r="AO235">
        <v>0</v>
      </c>
      <c r="AP235">
        <v>1</v>
      </c>
      <c r="AQ235">
        <v>0</v>
      </c>
      <c r="AS235" s="37"/>
      <c r="AT235" s="37"/>
      <c r="AU235" s="6">
        <f t="shared" si="870"/>
        <v>0</v>
      </c>
      <c r="AV235" s="6">
        <f t="shared" si="871"/>
        <v>0</v>
      </c>
      <c r="AW235" s="6">
        <f t="shared" si="872"/>
        <v>0</v>
      </c>
      <c r="AX235" s="6">
        <f t="shared" si="873"/>
        <v>0</v>
      </c>
      <c r="AY235" s="193">
        <f t="shared" si="874"/>
        <v>5.6740334309306508</v>
      </c>
      <c r="AZ235" s="193">
        <f t="shared" si="875"/>
        <v>4.1745731882913786</v>
      </c>
      <c r="BA235" s="193">
        <f t="shared" si="876"/>
        <v>3.8150380693314694</v>
      </c>
      <c r="BB235" s="193">
        <f t="shared" si="877"/>
        <v>3.9040600573940507</v>
      </c>
      <c r="BC235" s="72">
        <f t="shared" si="878"/>
        <v>56312.210093717425</v>
      </c>
      <c r="BG235" s="3">
        <f t="shared" si="879"/>
        <v>7.7479462114786175</v>
      </c>
      <c r="BH235" s="6">
        <f t="shared" si="880"/>
        <v>0</v>
      </c>
      <c r="BI235" s="6">
        <f t="shared" si="881"/>
        <v>0</v>
      </c>
      <c r="BJ235" s="6">
        <f t="shared" si="882"/>
        <v>0</v>
      </c>
      <c r="BK235" s="193">
        <f t="shared" si="883"/>
        <v>5.7002919808414356</v>
      </c>
      <c r="BL235" s="193">
        <f t="shared" si="884"/>
        <v>4.1745731882913786</v>
      </c>
      <c r="BM235" s="193">
        <f t="shared" si="885"/>
        <v>3.8150380693314694</v>
      </c>
      <c r="BN235" s="193">
        <f t="shared" si="886"/>
        <v>3.9040600573940507</v>
      </c>
      <c r="BO235" s="72">
        <f t="shared" si="887"/>
        <v>56327.376731737204</v>
      </c>
      <c r="BS235" s="3">
        <f t="shared" si="888"/>
        <v>7.7479706229295413</v>
      </c>
      <c r="BT235" s="6">
        <f t="shared" si="889"/>
        <v>0</v>
      </c>
      <c r="BU235" s="6">
        <f t="shared" si="890"/>
        <v>0</v>
      </c>
      <c r="BV235" s="6">
        <f t="shared" si="891"/>
        <v>0</v>
      </c>
      <c r="BW235" s="193">
        <f t="shared" si="892"/>
        <v>5.7002920624974589</v>
      </c>
      <c r="BX235" s="193">
        <f t="shared" si="893"/>
        <v>4.1745731882913786</v>
      </c>
      <c r="BY235" s="193">
        <f t="shared" si="1018"/>
        <v>3.8150380693314694</v>
      </c>
      <c r="BZ235" s="193">
        <f t="shared" si="894"/>
        <v>3.9040600573940507</v>
      </c>
      <c r="CA235" s="72">
        <f t="shared" si="895"/>
        <v>56327.376731737204</v>
      </c>
      <c r="CE235" s="3">
        <f t="shared" si="896"/>
        <v>0</v>
      </c>
      <c r="CF235" s="6">
        <f t="shared" si="897"/>
        <v>6.4156956595452312</v>
      </c>
      <c r="CG235" s="6">
        <f t="shared" si="898"/>
        <v>0</v>
      </c>
      <c r="CH235" s="6">
        <f t="shared" si="899"/>
        <v>0</v>
      </c>
      <c r="CI235" s="193">
        <f t="shared" si="900"/>
        <v>5.6740334309306508</v>
      </c>
      <c r="CJ235" s="193">
        <f t="shared" si="901"/>
        <v>4.2686868900078281</v>
      </c>
      <c r="CK235" s="193">
        <f t="shared" si="1019"/>
        <v>3.8150380693314694</v>
      </c>
      <c r="CL235" s="193">
        <f t="shared" si="902"/>
        <v>3.9040600573940507</v>
      </c>
      <c r="CM235" s="72">
        <f t="shared" si="903"/>
        <v>56546.804622776224</v>
      </c>
      <c r="CQ235" s="3">
        <f t="shared" si="904"/>
        <v>0</v>
      </c>
      <c r="CR235" s="6">
        <f t="shared" si="905"/>
        <v>6.4157654355478897</v>
      </c>
      <c r="CS235" s="6">
        <f t="shared" si="906"/>
        <v>0</v>
      </c>
      <c r="CT235" s="6">
        <f t="shared" si="907"/>
        <v>0</v>
      </c>
      <c r="CU235" s="193">
        <f t="shared" si="908"/>
        <v>5.6740334309306508</v>
      </c>
      <c r="CV235" s="193">
        <f t="shared" si="909"/>
        <v>4.2686878668821908</v>
      </c>
      <c r="CW235" s="193">
        <f t="shared" si="1020"/>
        <v>3.8150380693314694</v>
      </c>
      <c r="CX235" s="193">
        <f t="shared" si="910"/>
        <v>3.9040600573940507</v>
      </c>
      <c r="CY235" s="72">
        <f t="shared" si="911"/>
        <v>56546.80706286808</v>
      </c>
      <c r="DC235" s="3">
        <f t="shared" si="912"/>
        <v>0</v>
      </c>
      <c r="DD235" s="6">
        <f t="shared" si="913"/>
        <v>0</v>
      </c>
      <c r="DE235" s="6">
        <f t="shared" si="914"/>
        <v>6.0818642367902589</v>
      </c>
      <c r="DF235" s="6">
        <f t="shared" si="915"/>
        <v>0</v>
      </c>
      <c r="DG235" s="193">
        <f t="shared" si="916"/>
        <v>5.6740334309306508</v>
      </c>
      <c r="DH235" s="193">
        <f t="shared" si="917"/>
        <v>4.1745731882913786</v>
      </c>
      <c r="DI235" s="193">
        <f t="shared" si="1021"/>
        <v>3.9408115716072301</v>
      </c>
      <c r="DJ235" s="193">
        <f t="shared" si="918"/>
        <v>3.9040600573940507</v>
      </c>
      <c r="DK235" s="72">
        <f t="shared" si="919"/>
        <v>56928.429225304892</v>
      </c>
      <c r="DO235" s="3">
        <f t="shared" si="920"/>
        <v>0</v>
      </c>
      <c r="DP235" s="6">
        <f t="shared" si="921"/>
        <v>0</v>
      </c>
      <c r="DQ235" s="6">
        <f t="shared" si="922"/>
        <v>5.7923635187277203</v>
      </c>
      <c r="DR235" s="6">
        <f t="shared" si="923"/>
        <v>0</v>
      </c>
      <c r="DS235" s="193">
        <f t="shared" si="924"/>
        <v>5.6740334309306508</v>
      </c>
      <c r="DT235" s="193">
        <f t="shared" si="925"/>
        <v>4.1745731882913786</v>
      </c>
      <c r="DU235" s="193">
        <f t="shared" si="1022"/>
        <v>3.9351699831124911</v>
      </c>
      <c r="DV235" s="193">
        <f t="shared" si="926"/>
        <v>3.9040600573940507</v>
      </c>
      <c r="DW235" s="72">
        <f t="shared" si="927"/>
        <v>56900.64472462338</v>
      </c>
      <c r="EA235" s="3">
        <f t="shared" si="928"/>
        <v>0</v>
      </c>
      <c r="EB235" s="6">
        <f t="shared" si="929"/>
        <v>0</v>
      </c>
      <c r="EC235" s="6">
        <f t="shared" si="930"/>
        <v>0</v>
      </c>
      <c r="ED235" s="6">
        <f t="shared" si="931"/>
        <v>16.66133754127852</v>
      </c>
      <c r="EE235" s="193">
        <f t="shared" si="932"/>
        <v>5.6740334309306508</v>
      </c>
      <c r="EF235" s="193">
        <f t="shared" si="933"/>
        <v>4.1745731882913786</v>
      </c>
      <c r="EG235" s="193">
        <f t="shared" si="1023"/>
        <v>3.8150380693314694</v>
      </c>
      <c r="EH235" s="193">
        <f t="shared" si="934"/>
        <v>4.1936584008265498</v>
      </c>
      <c r="EI235" s="72">
        <f t="shared" si="935"/>
        <v>58376.531141657804</v>
      </c>
      <c r="EM235" s="3">
        <f t="shared" si="936"/>
        <v>0</v>
      </c>
      <c r="EN235" s="6">
        <f t="shared" si="937"/>
        <v>0</v>
      </c>
      <c r="EO235" s="6">
        <f t="shared" si="938"/>
        <v>0</v>
      </c>
      <c r="EP235" s="6">
        <f t="shared" si="939"/>
        <v>5.553916253132523</v>
      </c>
      <c r="EQ235" s="193">
        <f t="shared" si="940"/>
        <v>5.6740334309306508</v>
      </c>
      <c r="ER235" s="193">
        <f t="shared" si="941"/>
        <v>4.1745731882913786</v>
      </c>
      <c r="ES235" s="193">
        <f t="shared" si="1024"/>
        <v>3.8150380693314694</v>
      </c>
      <c r="ET235" s="193">
        <f t="shared" si="942"/>
        <v>4.0101900072761474</v>
      </c>
      <c r="EU235" s="72">
        <f t="shared" si="943"/>
        <v>57060.114338487081</v>
      </c>
      <c r="EY235" s="3">
        <f t="shared" si="944"/>
        <v>7.7479462114786175</v>
      </c>
      <c r="EZ235" s="6">
        <f t="shared" si="945"/>
        <v>6.4156956595452312</v>
      </c>
      <c r="FA235" s="6">
        <f t="shared" si="946"/>
        <v>6.0818642367902589</v>
      </c>
      <c r="FB235" s="6">
        <f t="shared" si="947"/>
        <v>16.66133754127852</v>
      </c>
      <c r="FC235" s="193">
        <f t="shared" si="948"/>
        <v>5.7002919808414356</v>
      </c>
      <c r="FD235" s="193">
        <f t="shared" si="949"/>
        <v>4.2686868900078281</v>
      </c>
      <c r="FE235" s="193">
        <f t="shared" si="1025"/>
        <v>3.9408115716072301</v>
      </c>
      <c r="FF235" s="193">
        <f t="shared" si="950"/>
        <v>4.1936584008265498</v>
      </c>
      <c r="FG235" s="72">
        <f t="shared" si="951"/>
        <v>59277.156498466065</v>
      </c>
      <c r="FK235" s="3">
        <f t="shared" si="952"/>
        <v>7.9060919741842079</v>
      </c>
      <c r="FL235" s="6">
        <f t="shared" si="953"/>
        <v>6.4157654355478897</v>
      </c>
      <c r="FM235" s="6">
        <f t="shared" si="954"/>
        <v>5.7923635187277203</v>
      </c>
      <c r="FN235" s="6">
        <f t="shared" si="955"/>
        <v>5.553916253132523</v>
      </c>
      <c r="FO235" s="193">
        <f t="shared" si="956"/>
        <v>5.700820836752567</v>
      </c>
      <c r="FP235" s="193">
        <f t="shared" si="957"/>
        <v>4.2686878668821908</v>
      </c>
      <c r="FQ235" s="193">
        <f t="shared" si="1026"/>
        <v>3.9351699831124911</v>
      </c>
      <c r="FR235" s="193">
        <f t="shared" si="958"/>
        <v>4.0101900072761474</v>
      </c>
      <c r="FS235" s="205">
        <f t="shared" si="959"/>
        <v>57912.468371355782</v>
      </c>
      <c r="FW235" s="3">
        <f t="shared" si="960"/>
        <v>9.0919776971432746</v>
      </c>
      <c r="FX235" s="6">
        <f t="shared" si="961"/>
        <v>7.249736095286111</v>
      </c>
      <c r="FY235" s="6">
        <f t="shared" si="962"/>
        <v>7.1823920510665911</v>
      </c>
      <c r="FZ235" s="6">
        <f t="shared" si="963"/>
        <v>6.5534594329028844</v>
      </c>
      <c r="GA235" s="193">
        <f t="shared" si="964"/>
        <v>5.7047776751093116</v>
      </c>
      <c r="GB235" s="193">
        <f t="shared" si="965"/>
        <v>4.2802959387210819</v>
      </c>
      <c r="GC235" s="193">
        <f t="shared" si="1027"/>
        <v>3.961972039366175</v>
      </c>
      <c r="GD235" s="193">
        <f t="shared" si="966"/>
        <v>4.02814943492218</v>
      </c>
      <c r="GE235" s="72">
        <f t="shared" si="967"/>
        <v>58208.884019384022</v>
      </c>
      <c r="GI235" s="3">
        <f t="shared" si="968"/>
        <v>8.6966743190066129</v>
      </c>
      <c r="GJ235" s="6">
        <f t="shared" si="969"/>
        <v>7.057265225499755</v>
      </c>
      <c r="GK235" s="6">
        <f t="shared" si="970"/>
        <v>6.371476819494557</v>
      </c>
      <c r="GL235" s="6">
        <f t="shared" si="971"/>
        <v>6.1091570984687911</v>
      </c>
      <c r="GM235" s="193">
        <f t="shared" si="972"/>
        <v>5.7034604407111145</v>
      </c>
      <c r="GN235" s="193">
        <f t="shared" si="973"/>
        <v>4.2776288643818114</v>
      </c>
      <c r="GO235" s="193">
        <f t="shared" si="1028"/>
        <v>3.946423672688256</v>
      </c>
      <c r="GP235" s="193">
        <f t="shared" si="974"/>
        <v>4.0202061664697641</v>
      </c>
      <c r="GQ235" s="72">
        <f t="shared" si="975"/>
        <v>58065.619015542397</v>
      </c>
      <c r="GU235" s="3">
        <f t="shared" si="976"/>
        <v>10.277887831553269</v>
      </c>
      <c r="GV235" s="6">
        <f t="shared" si="977"/>
        <v>7.698834791454277</v>
      </c>
      <c r="GW235" s="6">
        <f t="shared" si="978"/>
        <v>7.5299271503117495</v>
      </c>
      <c r="GX235" s="6">
        <f t="shared" si="979"/>
        <v>6.9422239755327162</v>
      </c>
      <c r="GY235" s="193">
        <f t="shared" si="980"/>
        <v>5.7087189995532457</v>
      </c>
      <c r="GZ235" s="193">
        <f t="shared" si="981"/>
        <v>4.2864915879850667</v>
      </c>
      <c r="HA235" s="193">
        <f t="shared" si="1029"/>
        <v>3.9685623248816557</v>
      </c>
      <c r="HB235" s="193">
        <f t="shared" si="982"/>
        <v>4.0350484107201332</v>
      </c>
      <c r="HC235" s="205">
        <f t="shared" si="983"/>
        <v>58310.375056903344</v>
      </c>
      <c r="HG235" s="3">
        <f t="shared" si="785"/>
        <v>9.0919776971432746</v>
      </c>
      <c r="HH235" s="6">
        <f t="shared" si="786"/>
        <v>0</v>
      </c>
      <c r="HI235" s="6">
        <f t="shared" si="787"/>
        <v>0</v>
      </c>
      <c r="HJ235" s="6">
        <f t="shared" si="788"/>
        <v>0</v>
      </c>
      <c r="HK235" s="193">
        <f t="shared" si="984"/>
        <v>5.7047776751093116</v>
      </c>
      <c r="HL235" s="193">
        <f t="shared" si="984"/>
        <v>4.1745731882913786</v>
      </c>
      <c r="HM235" s="193">
        <f t="shared" si="984"/>
        <v>3.8150380693314694</v>
      </c>
      <c r="HN235" s="193">
        <f t="shared" si="984"/>
        <v>3.9040600573940507</v>
      </c>
      <c r="HO235" s="212">
        <f t="shared" si="985"/>
        <v>56329.968025903399</v>
      </c>
      <c r="HS235" s="3">
        <f t="shared" si="789"/>
        <v>8.6966743190066129</v>
      </c>
      <c r="HT235" s="6">
        <f t="shared" si="790"/>
        <v>0</v>
      </c>
      <c r="HU235" s="6">
        <f t="shared" si="791"/>
        <v>0</v>
      </c>
      <c r="HV235" s="6">
        <f t="shared" si="792"/>
        <v>0</v>
      </c>
      <c r="HW235" s="193">
        <f t="shared" si="986"/>
        <v>5.7034604407111145</v>
      </c>
      <c r="HX235" s="193">
        <f t="shared" si="986"/>
        <v>4.1745731882913786</v>
      </c>
      <c r="HY235" s="193">
        <f t="shared" si="986"/>
        <v>3.8150380693314694</v>
      </c>
      <c r="HZ235" s="193">
        <f t="shared" si="986"/>
        <v>3.9040600573940507</v>
      </c>
      <c r="IA235" s="212">
        <f t="shared" si="987"/>
        <v>56329.207074071979</v>
      </c>
      <c r="IE235" s="3">
        <f t="shared" si="794"/>
        <v>10.277887831553269</v>
      </c>
      <c r="IF235" s="6">
        <f t="shared" si="795"/>
        <v>0</v>
      </c>
      <c r="IG235" s="6">
        <f t="shared" si="796"/>
        <v>0</v>
      </c>
      <c r="IH235" s="6">
        <f t="shared" si="797"/>
        <v>0</v>
      </c>
      <c r="II235" s="193">
        <f t="shared" si="988"/>
        <v>5.7087189995532457</v>
      </c>
      <c r="IJ235" s="193">
        <f t="shared" si="988"/>
        <v>4.1745731882913786</v>
      </c>
      <c r="IK235" s="193">
        <f t="shared" si="988"/>
        <v>3.8150380693314694</v>
      </c>
      <c r="IL235" s="193">
        <f t="shared" si="988"/>
        <v>3.9040600573940507</v>
      </c>
      <c r="IM235" s="205">
        <f t="shared" si="989"/>
        <v>56332.244947103405</v>
      </c>
      <c r="IQ235" s="3">
        <f t="shared" si="799"/>
        <v>0</v>
      </c>
      <c r="IR235" s="6">
        <f t="shared" si="800"/>
        <v>7.249736095286111</v>
      </c>
      <c r="IS235" s="6">
        <f t="shared" si="801"/>
        <v>0</v>
      </c>
      <c r="IT235" s="6">
        <f t="shared" si="802"/>
        <v>0</v>
      </c>
      <c r="IU235" s="193">
        <f t="shared" si="990"/>
        <v>5.6740334309306508</v>
      </c>
      <c r="IV235" s="193">
        <f t="shared" si="990"/>
        <v>4.2802959387210819</v>
      </c>
      <c r="IW235" s="193">
        <f t="shared" si="990"/>
        <v>3.8150380693314694</v>
      </c>
      <c r="IX235" s="193">
        <f t="shared" si="990"/>
        <v>3.9040600573940507</v>
      </c>
      <c r="IY235" s="212">
        <f t="shared" si="991"/>
        <v>56575.809795297973</v>
      </c>
      <c r="JC235" s="3">
        <f t="shared" si="804"/>
        <v>0</v>
      </c>
      <c r="JD235" s="6">
        <f t="shared" si="805"/>
        <v>7.057265225499755</v>
      </c>
      <c r="JE235" s="6">
        <f t="shared" si="806"/>
        <v>0</v>
      </c>
      <c r="JF235" s="6">
        <f t="shared" si="807"/>
        <v>0</v>
      </c>
      <c r="JG235" s="193">
        <f t="shared" si="992"/>
        <v>5.6740334309306508</v>
      </c>
      <c r="JH235" s="193">
        <f t="shared" si="992"/>
        <v>4.2776288643818114</v>
      </c>
      <c r="JI235" s="193">
        <f t="shared" si="992"/>
        <v>3.8150380693314694</v>
      </c>
      <c r="JJ235" s="193">
        <f t="shared" si="992"/>
        <v>3.9040600573940507</v>
      </c>
      <c r="JK235" s="212">
        <f t="shared" si="993"/>
        <v>56569.144802136318</v>
      </c>
      <c r="JO235" s="3">
        <f t="shared" si="809"/>
        <v>0</v>
      </c>
      <c r="JP235" s="6">
        <f t="shared" si="810"/>
        <v>7.698834791454277</v>
      </c>
      <c r="JQ235" s="6">
        <f t="shared" si="811"/>
        <v>0</v>
      </c>
      <c r="JR235" s="6">
        <f t="shared" si="812"/>
        <v>0</v>
      </c>
      <c r="JS235" s="193">
        <f t="shared" si="994"/>
        <v>5.6740334309306508</v>
      </c>
      <c r="JT235" s="193">
        <f t="shared" si="994"/>
        <v>4.2864915879850667</v>
      </c>
      <c r="JU235" s="193">
        <f t="shared" si="994"/>
        <v>3.8150380693314694</v>
      </c>
      <c r="JV235" s="193">
        <f t="shared" si="994"/>
        <v>3.9040600573940507</v>
      </c>
      <c r="JW235" s="205">
        <f t="shared" si="995"/>
        <v>56591.295694382527</v>
      </c>
      <c r="KA235" s="3">
        <f t="shared" si="814"/>
        <v>0</v>
      </c>
      <c r="KB235" s="6">
        <f t="shared" si="815"/>
        <v>0</v>
      </c>
      <c r="KC235" s="6">
        <f t="shared" si="816"/>
        <v>7.1823920510665911</v>
      </c>
      <c r="KD235" s="6">
        <f t="shared" si="817"/>
        <v>0</v>
      </c>
      <c r="KE235" s="193">
        <f t="shared" si="996"/>
        <v>5.6740334309306508</v>
      </c>
      <c r="KF235" s="193">
        <f t="shared" si="996"/>
        <v>4.1745731882913786</v>
      </c>
      <c r="KG235" s="193">
        <f t="shared" si="996"/>
        <v>3.961972039366175</v>
      </c>
      <c r="KH235" s="193">
        <f t="shared" si="996"/>
        <v>3.9040600573940507</v>
      </c>
      <c r="KI235" s="212">
        <f t="shared" si="997"/>
        <v>57032.764251301414</v>
      </c>
      <c r="KM235" s="3">
        <f t="shared" si="819"/>
        <v>0</v>
      </c>
      <c r="KN235" s="6">
        <f t="shared" si="820"/>
        <v>0</v>
      </c>
      <c r="KO235" s="6">
        <f t="shared" si="821"/>
        <v>6.371476819494557</v>
      </c>
      <c r="KP235" s="6">
        <f t="shared" si="822"/>
        <v>0</v>
      </c>
      <c r="KQ235" s="193">
        <f t="shared" si="998"/>
        <v>5.6740334309306508</v>
      </c>
      <c r="KR235" s="193">
        <f t="shared" si="998"/>
        <v>4.1745731882913786</v>
      </c>
      <c r="KS235" s="193">
        <f t="shared" si="998"/>
        <v>3.946423672688256</v>
      </c>
      <c r="KT235" s="193">
        <f t="shared" si="998"/>
        <v>3.9040600573940507</v>
      </c>
      <c r="KU235" s="212">
        <f t="shared" si="999"/>
        <v>56956.08196309577</v>
      </c>
      <c r="KY235" s="3">
        <f t="shared" si="824"/>
        <v>0</v>
      </c>
      <c r="KZ235" s="6">
        <f t="shared" si="825"/>
        <v>0</v>
      </c>
      <c r="LA235" s="6">
        <f t="shared" si="826"/>
        <v>7.5299271503117495</v>
      </c>
      <c r="LB235" s="6">
        <f t="shared" si="827"/>
        <v>0</v>
      </c>
      <c r="LC235" s="193">
        <f t="shared" si="1000"/>
        <v>5.6740334309306508</v>
      </c>
      <c r="LD235" s="193">
        <f t="shared" si="1000"/>
        <v>4.1745731882913786</v>
      </c>
      <c r="LE235" s="193">
        <f t="shared" si="1000"/>
        <v>3.9685623248816557</v>
      </c>
      <c r="LF235" s="193">
        <f t="shared" si="1000"/>
        <v>3.9040600573940507</v>
      </c>
      <c r="LG235" s="205">
        <f t="shared" si="1001"/>
        <v>57065.297728516554</v>
      </c>
      <c r="LK235" s="3">
        <f t="shared" si="829"/>
        <v>0</v>
      </c>
      <c r="LL235" s="6">
        <f t="shared" si="830"/>
        <v>0</v>
      </c>
      <c r="LM235" s="6">
        <f t="shared" si="831"/>
        <v>0</v>
      </c>
      <c r="LN235" s="6">
        <f t="shared" si="832"/>
        <v>6.5534594329028844</v>
      </c>
      <c r="LO235" s="193">
        <f t="shared" si="1002"/>
        <v>5.6740334309306508</v>
      </c>
      <c r="LP235" s="193">
        <f t="shared" si="1002"/>
        <v>4.1745731882913786</v>
      </c>
      <c r="LQ235" s="193">
        <f t="shared" si="1002"/>
        <v>3.8150380693314694</v>
      </c>
      <c r="LR235" s="193">
        <f t="shared" si="1002"/>
        <v>4.02814943492218</v>
      </c>
      <c r="LS235" s="212">
        <f t="shared" si="1003"/>
        <v>57187.654607147488</v>
      </c>
      <c r="LW235" s="3">
        <f t="shared" si="834"/>
        <v>0</v>
      </c>
      <c r="LX235" s="6">
        <f t="shared" si="835"/>
        <v>0</v>
      </c>
      <c r="LY235" s="6">
        <f t="shared" si="836"/>
        <v>0</v>
      </c>
      <c r="LZ235" s="6">
        <f t="shared" si="837"/>
        <v>6.1091570984687911</v>
      </c>
      <c r="MA235" s="193">
        <f t="shared" si="1004"/>
        <v>5.6740334309306508</v>
      </c>
      <c r="MB235" s="193">
        <f t="shared" si="1004"/>
        <v>4.1745731882913786</v>
      </c>
      <c r="MC235" s="193">
        <f t="shared" si="1004"/>
        <v>3.8150380693314694</v>
      </c>
      <c r="MD235" s="193">
        <f t="shared" si="1004"/>
        <v>4.0202061664697641</v>
      </c>
      <c r="ME235" s="212">
        <f t="shared" si="1005"/>
        <v>57131.209747862675</v>
      </c>
      <c r="MI235" s="3">
        <f t="shared" si="839"/>
        <v>0</v>
      </c>
      <c r="MJ235" s="6">
        <f t="shared" si="840"/>
        <v>0</v>
      </c>
      <c r="MK235" s="6">
        <f t="shared" si="841"/>
        <v>0</v>
      </c>
      <c r="ML235" s="6">
        <f t="shared" si="842"/>
        <v>6.9422239755327162</v>
      </c>
      <c r="MM235" s="193">
        <f t="shared" si="1006"/>
        <v>5.6740334309306508</v>
      </c>
      <c r="MN235" s="193">
        <f t="shared" si="1006"/>
        <v>4.1745731882913786</v>
      </c>
      <c r="MO235" s="193">
        <f t="shared" si="1006"/>
        <v>3.8150380693314694</v>
      </c>
      <c r="MP235" s="193">
        <f t="shared" si="1006"/>
        <v>4.0350484107201332</v>
      </c>
      <c r="MQ235" s="205">
        <f t="shared" si="1007"/>
        <v>57236.723973007211</v>
      </c>
      <c r="MT235" s="3">
        <f t="shared" si="844"/>
        <v>7.5107641845966189</v>
      </c>
      <c r="MU235" s="6">
        <f t="shared" si="845"/>
        <v>6.4156956595452312</v>
      </c>
      <c r="MV235" s="6">
        <f t="shared" si="846"/>
        <v>6.6610894021988543</v>
      </c>
      <c r="MW235" s="6">
        <f t="shared" si="847"/>
        <v>6.6645350165114072</v>
      </c>
      <c r="MX235" s="193">
        <f t="shared" si="1008"/>
        <v>5.699498294769886</v>
      </c>
      <c r="MY235" s="193">
        <f t="shared" si="1008"/>
        <v>4.2686868900078281</v>
      </c>
      <c r="MZ235" s="193">
        <f t="shared" si="1008"/>
        <v>3.9520044537799395</v>
      </c>
      <c r="NA235" s="193">
        <f t="shared" si="1008"/>
        <v>4.0301254323678686</v>
      </c>
      <c r="NB235" s="212">
        <f t="shared" si="1009"/>
        <v>58140.01618673982</v>
      </c>
      <c r="NF235" s="3">
        <f t="shared" si="849"/>
        <v>7.510764184596618</v>
      </c>
      <c r="NG235" s="6">
        <f t="shared" si="850"/>
        <v>0</v>
      </c>
      <c r="NH235" s="6">
        <f t="shared" si="851"/>
        <v>0</v>
      </c>
      <c r="NI235" s="6">
        <f t="shared" si="852"/>
        <v>0</v>
      </c>
      <c r="NJ235" s="193">
        <f t="shared" si="1010"/>
        <v>5.699498294769886</v>
      </c>
      <c r="NK235" s="193">
        <f t="shared" si="1010"/>
        <v>4.1745731882913786</v>
      </c>
      <c r="NL235" s="193">
        <f t="shared" si="1010"/>
        <v>3.8150380693314694</v>
      </c>
      <c r="NM235" s="193">
        <f t="shared" si="1010"/>
        <v>3.9040600573940507</v>
      </c>
      <c r="NN235" s="212">
        <f t="shared" si="1011"/>
        <v>56326.918247879941</v>
      </c>
      <c r="NR235" s="3">
        <f t="shared" si="854"/>
        <v>0</v>
      </c>
      <c r="NS235" s="6">
        <f t="shared" si="855"/>
        <v>6.4156956595452312</v>
      </c>
      <c r="NT235" s="6">
        <f t="shared" si="856"/>
        <v>0</v>
      </c>
      <c r="NU235" s="6">
        <f t="shared" si="857"/>
        <v>0</v>
      </c>
      <c r="NV235" s="193">
        <f t="shared" si="1012"/>
        <v>5.6740334309306508</v>
      </c>
      <c r="NW235" s="193">
        <f t="shared" si="1012"/>
        <v>4.2686868900078281</v>
      </c>
      <c r="NX235" s="193">
        <f t="shared" si="1012"/>
        <v>3.8150380693314694</v>
      </c>
      <c r="NY235" s="193">
        <f t="shared" si="1012"/>
        <v>3.9040600573940507</v>
      </c>
      <c r="NZ235" s="212">
        <f t="shared" si="1013"/>
        <v>56546.804622776224</v>
      </c>
      <c r="OD235" s="3">
        <f t="shared" si="859"/>
        <v>0</v>
      </c>
      <c r="OE235" s="6">
        <f t="shared" si="860"/>
        <v>0</v>
      </c>
      <c r="OF235" s="6">
        <f t="shared" si="861"/>
        <v>6.6610894021988543</v>
      </c>
      <c r="OG235" s="6">
        <f t="shared" si="862"/>
        <v>0</v>
      </c>
      <c r="OH235" s="193">
        <f t="shared" si="1014"/>
        <v>5.6740334309306508</v>
      </c>
      <c r="OI235" s="193">
        <f t="shared" si="1014"/>
        <v>4.1745731882913786</v>
      </c>
      <c r="OJ235" s="193">
        <f t="shared" si="1014"/>
        <v>3.9520044537799395</v>
      </c>
      <c r="OK235" s="193">
        <f t="shared" si="1014"/>
        <v>3.9040600573940507</v>
      </c>
      <c r="OL235" s="212">
        <f t="shared" si="1015"/>
        <v>56983.593696558943</v>
      </c>
      <c r="OP235" s="3">
        <f t="shared" si="864"/>
        <v>0</v>
      </c>
      <c r="OQ235" s="6">
        <f t="shared" si="865"/>
        <v>0</v>
      </c>
      <c r="OR235" s="6">
        <f t="shared" si="866"/>
        <v>0</v>
      </c>
      <c r="OS235" s="6">
        <f t="shared" si="867"/>
        <v>6.6645350165114072</v>
      </c>
      <c r="OT235" s="193">
        <f t="shared" si="1016"/>
        <v>5.6740334309306508</v>
      </c>
      <c r="OU235" s="193">
        <f t="shared" si="1016"/>
        <v>4.1745731882913786</v>
      </c>
      <c r="OV235" s="193">
        <f t="shared" si="1016"/>
        <v>3.8150380693314694</v>
      </c>
      <c r="OW235" s="193">
        <f t="shared" si="1016"/>
        <v>4.0301254323678686</v>
      </c>
      <c r="OX235" s="232">
        <f t="shared" si="1017"/>
        <v>57201.704703170537</v>
      </c>
    </row>
    <row r="236" spans="2:414" x14ac:dyDescent="0.2">
      <c r="B236" s="81">
        <v>45451</v>
      </c>
      <c r="C236">
        <v>128</v>
      </c>
      <c r="D236">
        <v>11.574785377099683</v>
      </c>
      <c r="E236">
        <v>0</v>
      </c>
      <c r="F236">
        <v>0</v>
      </c>
      <c r="G236">
        <v>0</v>
      </c>
      <c r="H236">
        <v>0</v>
      </c>
      <c r="I236">
        <v>0</v>
      </c>
      <c r="J236">
        <v>1</v>
      </c>
      <c r="K236">
        <v>0</v>
      </c>
      <c r="L236">
        <v>0</v>
      </c>
      <c r="M236">
        <v>0</v>
      </c>
      <c r="N236">
        <v>0</v>
      </c>
      <c r="O236">
        <v>0</v>
      </c>
      <c r="P236">
        <v>0</v>
      </c>
      <c r="Q236">
        <v>0</v>
      </c>
      <c r="R236">
        <v>1</v>
      </c>
      <c r="S236">
        <v>0</v>
      </c>
      <c r="T236">
        <v>16384</v>
      </c>
      <c r="U236">
        <v>7.9565425742721922</v>
      </c>
      <c r="V236">
        <v>6.4356681349920803</v>
      </c>
      <c r="W236">
        <v>5.8008329434010077</v>
      </c>
      <c r="X236">
        <v>5.6314710785462934</v>
      </c>
      <c r="Y236" s="3">
        <v>2562.9810004982533</v>
      </c>
      <c r="Z236" s="3">
        <v>558.68707309699448</v>
      </c>
      <c r="AA236" s="3">
        <v>285.1963114816852</v>
      </c>
      <c r="AB236" s="3">
        <v>229.46891955378351</v>
      </c>
      <c r="AC236">
        <v>0</v>
      </c>
      <c r="AD236">
        <v>1</v>
      </c>
      <c r="AE236" s="6"/>
      <c r="AF236" s="1" t="s">
        <v>2</v>
      </c>
      <c r="AG236">
        <v>128</v>
      </c>
      <c r="AH236" s="189">
        <v>45451</v>
      </c>
      <c r="AI236">
        <f t="shared" si="869"/>
        <v>6</v>
      </c>
      <c r="AJ236">
        <v>128</v>
      </c>
      <c r="AK236">
        <v>0</v>
      </c>
      <c r="AL236">
        <v>1</v>
      </c>
      <c r="AM236">
        <v>0</v>
      </c>
      <c r="AN236">
        <v>0</v>
      </c>
      <c r="AO236">
        <v>0</v>
      </c>
      <c r="AP236">
        <v>1</v>
      </c>
      <c r="AQ236">
        <v>0</v>
      </c>
      <c r="AS236" s="37"/>
      <c r="AT236" s="37"/>
      <c r="AU236" s="6">
        <f t="shared" si="870"/>
        <v>0</v>
      </c>
      <c r="AV236" s="6">
        <f t="shared" si="871"/>
        <v>0</v>
      </c>
      <c r="AW236" s="6">
        <f t="shared" si="872"/>
        <v>0</v>
      </c>
      <c r="AX236" s="6">
        <f t="shared" si="873"/>
        <v>0</v>
      </c>
      <c r="AY236" s="193">
        <f t="shared" si="874"/>
        <v>5.6740334309306508</v>
      </c>
      <c r="AZ236" s="193">
        <f t="shared" si="875"/>
        <v>4.1745731882913786</v>
      </c>
      <c r="BA236" s="193">
        <f t="shared" si="876"/>
        <v>3.8150380693314694</v>
      </c>
      <c r="BB236" s="193">
        <f t="shared" si="877"/>
        <v>3.9040600573940507</v>
      </c>
      <c r="BC236" s="72">
        <f t="shared" si="878"/>
        <v>56312.210093717425</v>
      </c>
      <c r="BG236" s="3">
        <f t="shared" si="879"/>
        <v>7.7974117227867481</v>
      </c>
      <c r="BH236" s="6">
        <f t="shared" si="880"/>
        <v>0</v>
      </c>
      <c r="BI236" s="6">
        <f t="shared" si="881"/>
        <v>0</v>
      </c>
      <c r="BJ236" s="6">
        <f t="shared" si="882"/>
        <v>0</v>
      </c>
      <c r="BK236" s="193">
        <f t="shared" si="883"/>
        <v>5.7004574287276899</v>
      </c>
      <c r="BL236" s="193">
        <f t="shared" si="884"/>
        <v>4.1745731882913786</v>
      </c>
      <c r="BM236" s="193">
        <f t="shared" si="885"/>
        <v>3.8150380693314694</v>
      </c>
      <c r="BN236" s="193">
        <f t="shared" si="886"/>
        <v>3.9040600573940507</v>
      </c>
      <c r="BO236" s="72">
        <f t="shared" si="887"/>
        <v>56327.472305492221</v>
      </c>
      <c r="BS236" s="3">
        <f t="shared" si="888"/>
        <v>7.7974362900886378</v>
      </c>
      <c r="BT236" s="6">
        <f t="shared" si="889"/>
        <v>0</v>
      </c>
      <c r="BU236" s="6">
        <f t="shared" si="890"/>
        <v>0</v>
      </c>
      <c r="BV236" s="6">
        <f t="shared" si="891"/>
        <v>0</v>
      </c>
      <c r="BW236" s="193">
        <f t="shared" si="892"/>
        <v>5.7004575108914368</v>
      </c>
      <c r="BX236" s="193">
        <f t="shared" si="893"/>
        <v>4.1745731882913786</v>
      </c>
      <c r="BY236" s="193">
        <f t="shared" si="1018"/>
        <v>3.8150380693314694</v>
      </c>
      <c r="BZ236" s="193">
        <f t="shared" si="894"/>
        <v>3.9040600573940507</v>
      </c>
      <c r="CA236" s="72">
        <f t="shared" si="895"/>
        <v>56327.472305492221</v>
      </c>
      <c r="CE236" s="3">
        <f t="shared" si="896"/>
        <v>0</v>
      </c>
      <c r="CF236" s="6">
        <f t="shared" si="897"/>
        <v>6.4356681349920803</v>
      </c>
      <c r="CG236" s="6">
        <f t="shared" si="898"/>
        <v>0</v>
      </c>
      <c r="CH236" s="6">
        <f t="shared" si="899"/>
        <v>0</v>
      </c>
      <c r="CI236" s="193">
        <f t="shared" si="900"/>
        <v>5.6740334309306508</v>
      </c>
      <c r="CJ236" s="193">
        <f t="shared" si="901"/>
        <v>4.268966468670703</v>
      </c>
      <c r="CK236" s="193">
        <f t="shared" si="1019"/>
        <v>3.8150380693314694</v>
      </c>
      <c r="CL236" s="193">
        <f t="shared" si="902"/>
        <v>3.9040600573940507</v>
      </c>
      <c r="CM236" s="72">
        <f t="shared" si="903"/>
        <v>56547.50297442804</v>
      </c>
      <c r="CQ236" s="3">
        <f t="shared" si="904"/>
        <v>0</v>
      </c>
      <c r="CR236" s="6">
        <f t="shared" si="905"/>
        <v>6.4357381282119475</v>
      </c>
      <c r="CS236" s="6">
        <f t="shared" si="906"/>
        <v>0</v>
      </c>
      <c r="CT236" s="6">
        <f t="shared" si="907"/>
        <v>0</v>
      </c>
      <c r="CU236" s="193">
        <f t="shared" si="908"/>
        <v>5.6740334309306508</v>
      </c>
      <c r="CV236" s="193">
        <f t="shared" si="909"/>
        <v>4.2689674483122131</v>
      </c>
      <c r="CW236" s="193">
        <f t="shared" si="1020"/>
        <v>3.8150380693314694</v>
      </c>
      <c r="CX236" s="193">
        <f t="shared" si="910"/>
        <v>3.9040600573940507</v>
      </c>
      <c r="CY236" s="72">
        <f t="shared" si="911"/>
        <v>56547.505421462098</v>
      </c>
      <c r="DC236" s="3">
        <f t="shared" si="912"/>
        <v>0</v>
      </c>
      <c r="DD236" s="6">
        <f t="shared" si="913"/>
        <v>0</v>
      </c>
      <c r="DE236" s="6">
        <f t="shared" si="914"/>
        <v>6.0908745905710582</v>
      </c>
      <c r="DF236" s="6">
        <f t="shared" si="915"/>
        <v>0</v>
      </c>
      <c r="DG236" s="193">
        <f t="shared" si="916"/>
        <v>5.6740334309306508</v>
      </c>
      <c r="DH236" s="193">
        <f t="shared" si="917"/>
        <v>4.1745731882913786</v>
      </c>
      <c r="DI236" s="193">
        <f t="shared" si="1021"/>
        <v>3.9409866494171801</v>
      </c>
      <c r="DJ236" s="193">
        <f t="shared" si="918"/>
        <v>3.9040600573940507</v>
      </c>
      <c r="DK236" s="72">
        <f t="shared" si="919"/>
        <v>56929.291690521823</v>
      </c>
      <c r="DO236" s="3">
        <f t="shared" si="920"/>
        <v>0</v>
      </c>
      <c r="DP236" s="6">
        <f t="shared" si="921"/>
        <v>0</v>
      </c>
      <c r="DQ236" s="6">
        <f t="shared" si="922"/>
        <v>5.800944973771557</v>
      </c>
      <c r="DR236" s="6">
        <f t="shared" si="923"/>
        <v>0</v>
      </c>
      <c r="DS236" s="193">
        <f t="shared" si="924"/>
        <v>5.6740334309306508</v>
      </c>
      <c r="DT236" s="193">
        <f t="shared" si="925"/>
        <v>4.1745731882913786</v>
      </c>
      <c r="DU236" s="193">
        <f t="shared" si="1022"/>
        <v>3.9353376710832206</v>
      </c>
      <c r="DV236" s="193">
        <f t="shared" si="926"/>
        <v>3.9040600573940507</v>
      </c>
      <c r="DW236" s="72">
        <f t="shared" si="927"/>
        <v>56901.470382713167</v>
      </c>
      <c r="EA236" s="3">
        <f t="shared" si="928"/>
        <v>0</v>
      </c>
      <c r="EB236" s="6">
        <f t="shared" si="929"/>
        <v>0</v>
      </c>
      <c r="EC236" s="6">
        <f t="shared" si="930"/>
        <v>0</v>
      </c>
      <c r="ED236" s="6">
        <f t="shared" si="931"/>
        <v>16.894413235638879</v>
      </c>
      <c r="EE236" s="193">
        <f t="shared" si="932"/>
        <v>5.6740334309306508</v>
      </c>
      <c r="EF236" s="193">
        <f t="shared" si="933"/>
        <v>4.1745731882913786</v>
      </c>
      <c r="EG236" s="193">
        <f t="shared" si="1023"/>
        <v>3.8150380693314694</v>
      </c>
      <c r="EH236" s="193">
        <f t="shared" si="934"/>
        <v>4.1971695689146795</v>
      </c>
      <c r="EI236" s="72">
        <f t="shared" si="935"/>
        <v>58402.018332946449</v>
      </c>
      <c r="EM236" s="3">
        <f t="shared" si="936"/>
        <v>0</v>
      </c>
      <c r="EN236" s="6">
        <f t="shared" si="937"/>
        <v>0</v>
      </c>
      <c r="EO236" s="6">
        <f t="shared" si="938"/>
        <v>0</v>
      </c>
      <c r="EP236" s="6">
        <f t="shared" si="939"/>
        <v>5.6316100687647364</v>
      </c>
      <c r="EQ236" s="193">
        <f t="shared" si="940"/>
        <v>5.6740334309306508</v>
      </c>
      <c r="ER236" s="193">
        <f t="shared" si="941"/>
        <v>4.1745731882913786</v>
      </c>
      <c r="ES236" s="193">
        <f t="shared" si="1024"/>
        <v>3.8150380693314694</v>
      </c>
      <c r="ET236" s="193">
        <f t="shared" si="942"/>
        <v>4.0115976011503971</v>
      </c>
      <c r="EU236" s="72">
        <f t="shared" si="943"/>
        <v>57070.100194251507</v>
      </c>
      <c r="EY236" s="3">
        <f t="shared" si="944"/>
        <v>7.7974117227867481</v>
      </c>
      <c r="EZ236" s="6">
        <f t="shared" si="945"/>
        <v>6.4356681349920803</v>
      </c>
      <c r="FA236" s="6">
        <f t="shared" si="946"/>
        <v>6.0908745905710582</v>
      </c>
      <c r="FB236" s="6">
        <f t="shared" si="947"/>
        <v>16.894413235638879</v>
      </c>
      <c r="FC236" s="193">
        <f t="shared" si="948"/>
        <v>5.7004574287276899</v>
      </c>
      <c r="FD236" s="193">
        <f t="shared" si="949"/>
        <v>4.268966468670703</v>
      </c>
      <c r="FE236" s="193">
        <f t="shared" si="1025"/>
        <v>3.9409866494171801</v>
      </c>
      <c r="FF236" s="193">
        <f t="shared" si="950"/>
        <v>4.1971695689146795</v>
      </c>
      <c r="FG236" s="72">
        <f t="shared" si="951"/>
        <v>59304.768370891463</v>
      </c>
      <c r="FK236" s="3">
        <f t="shared" si="952"/>
        <v>7.9565671415740828</v>
      </c>
      <c r="FL236" s="6">
        <f t="shared" si="953"/>
        <v>6.4357381282119475</v>
      </c>
      <c r="FM236" s="6">
        <f t="shared" si="954"/>
        <v>5.800944973771557</v>
      </c>
      <c r="FN236" s="6">
        <f t="shared" si="955"/>
        <v>5.6316100687647364</v>
      </c>
      <c r="FO236" s="193">
        <f t="shared" si="956"/>
        <v>5.7009895721097683</v>
      </c>
      <c r="FP236" s="193">
        <f t="shared" si="957"/>
        <v>4.2689674483122131</v>
      </c>
      <c r="FQ236" s="193">
        <f t="shared" si="1026"/>
        <v>3.9353376710832206</v>
      </c>
      <c r="FR236" s="193">
        <f t="shared" si="958"/>
        <v>4.0115976011503971</v>
      </c>
      <c r="FS236" s="205">
        <f t="shared" si="959"/>
        <v>57924.259477532098</v>
      </c>
      <c r="FW236" s="3">
        <f t="shared" si="960"/>
        <v>9.1500239604130211</v>
      </c>
      <c r="FX236" s="6">
        <f t="shared" si="961"/>
        <v>7.2723049925410503</v>
      </c>
      <c r="FY236" s="6">
        <f t="shared" si="962"/>
        <v>7.19303284981725</v>
      </c>
      <c r="FZ236" s="6">
        <f t="shared" si="963"/>
        <v>6.6451358726846257</v>
      </c>
      <c r="GA236" s="193">
        <f t="shared" si="964"/>
        <v>5.7049709515113509</v>
      </c>
      <c r="GB236" s="193">
        <f t="shared" si="965"/>
        <v>4.2806082111357329</v>
      </c>
      <c r="GC236" s="193">
        <f t="shared" si="1027"/>
        <v>3.9621744660116258</v>
      </c>
      <c r="GD236" s="193">
        <f t="shared" si="966"/>
        <v>4.0297806093872808</v>
      </c>
      <c r="GE236" s="72">
        <f t="shared" si="967"/>
        <v>58222.627510209037</v>
      </c>
      <c r="GI236" s="3">
        <f t="shared" si="968"/>
        <v>8.752196831699413</v>
      </c>
      <c r="GJ236" s="6">
        <f t="shared" si="969"/>
        <v>7.0792349484912886</v>
      </c>
      <c r="GK236" s="6">
        <f t="shared" si="970"/>
        <v>6.3809162377411086</v>
      </c>
      <c r="GL236" s="6">
        <f t="shared" si="971"/>
        <v>6.1946181864009233</v>
      </c>
      <c r="GM236" s="193">
        <f t="shared" si="972"/>
        <v>5.7036455582281622</v>
      </c>
      <c r="GN236" s="193">
        <f t="shared" si="973"/>
        <v>4.2779336593426756</v>
      </c>
      <c r="GO236" s="193">
        <f t="shared" si="1028"/>
        <v>3.9466060604104571</v>
      </c>
      <c r="GP236" s="193">
        <f t="shared" si="974"/>
        <v>4.0217389547802007</v>
      </c>
      <c r="GQ236" s="72">
        <f t="shared" si="975"/>
        <v>58078.493549271341</v>
      </c>
      <c r="GU236" s="3">
        <f t="shared" si="976"/>
        <v>10.343505346553851</v>
      </c>
      <c r="GV236" s="6">
        <f t="shared" si="977"/>
        <v>7.7228017619904961</v>
      </c>
      <c r="GW236" s="6">
        <f t="shared" si="978"/>
        <v>7.5410828264213103</v>
      </c>
      <c r="GX236" s="6">
        <f t="shared" si="979"/>
        <v>7.0393388481828669</v>
      </c>
      <c r="GY236" s="193">
        <f t="shared" si="980"/>
        <v>5.7089366238404153</v>
      </c>
      <c r="GZ236" s="193">
        <f t="shared" si="981"/>
        <v>4.2868211536294956</v>
      </c>
      <c r="HA236" s="193">
        <f t="shared" si="1029"/>
        <v>3.9687731514776043</v>
      </c>
      <c r="HB236" s="193">
        <f t="shared" si="982"/>
        <v>4.0367643969996267</v>
      </c>
      <c r="HC236" s="205">
        <f t="shared" si="983"/>
        <v>58324.858979048724</v>
      </c>
      <c r="HG236" s="3">
        <f t="shared" si="785"/>
        <v>9.1500239604130211</v>
      </c>
      <c r="HH236" s="6">
        <f t="shared" si="786"/>
        <v>0</v>
      </c>
      <c r="HI236" s="6">
        <f t="shared" si="787"/>
        <v>0</v>
      </c>
      <c r="HJ236" s="6">
        <f t="shared" si="788"/>
        <v>0</v>
      </c>
      <c r="HK236" s="193">
        <f t="shared" si="984"/>
        <v>5.7049709515113509</v>
      </c>
      <c r="HL236" s="193">
        <f t="shared" si="984"/>
        <v>4.1745731882913786</v>
      </c>
      <c r="HM236" s="193">
        <f t="shared" si="984"/>
        <v>3.8150380693314694</v>
      </c>
      <c r="HN236" s="193">
        <f t="shared" si="984"/>
        <v>3.9040600573940507</v>
      </c>
      <c r="HO236" s="212">
        <f t="shared" si="985"/>
        <v>56330.07968042104</v>
      </c>
      <c r="HS236" s="3">
        <f t="shared" si="789"/>
        <v>8.752196831699413</v>
      </c>
      <c r="HT236" s="6">
        <f t="shared" si="790"/>
        <v>0</v>
      </c>
      <c r="HU236" s="6">
        <f t="shared" si="791"/>
        <v>0</v>
      </c>
      <c r="HV236" s="6">
        <f t="shared" si="792"/>
        <v>0</v>
      </c>
      <c r="HW236" s="193">
        <f t="shared" si="986"/>
        <v>5.7036455582281622</v>
      </c>
      <c r="HX236" s="193">
        <f t="shared" si="986"/>
        <v>4.1745731882913786</v>
      </c>
      <c r="HY236" s="193">
        <f t="shared" si="986"/>
        <v>3.8150380693314694</v>
      </c>
      <c r="HZ236" s="193">
        <f t="shared" si="986"/>
        <v>3.9040600573940507</v>
      </c>
      <c r="IA236" s="212">
        <f t="shared" si="987"/>
        <v>56329.314013805735</v>
      </c>
      <c r="IE236" s="3">
        <f t="shared" si="794"/>
        <v>10.343505346553851</v>
      </c>
      <c r="IF236" s="6">
        <f t="shared" si="795"/>
        <v>0</v>
      </c>
      <c r="IG236" s="6">
        <f t="shared" si="796"/>
        <v>0</v>
      </c>
      <c r="IH236" s="6">
        <f t="shared" si="797"/>
        <v>0</v>
      </c>
      <c r="II236" s="193">
        <f t="shared" si="988"/>
        <v>5.7089366238404153</v>
      </c>
      <c r="IJ236" s="193">
        <f t="shared" si="988"/>
        <v>4.1745731882913786</v>
      </c>
      <c r="IK236" s="193">
        <f t="shared" si="988"/>
        <v>3.8150380693314694</v>
      </c>
      <c r="IL236" s="193">
        <f t="shared" si="988"/>
        <v>3.9040600573940507</v>
      </c>
      <c r="IM236" s="205">
        <f t="shared" si="989"/>
        <v>56332.370672332916</v>
      </c>
      <c r="IQ236" s="3">
        <f t="shared" si="799"/>
        <v>0</v>
      </c>
      <c r="IR236" s="6">
        <f t="shared" si="800"/>
        <v>7.2723049925410503</v>
      </c>
      <c r="IS236" s="6">
        <f t="shared" si="801"/>
        <v>0</v>
      </c>
      <c r="IT236" s="6">
        <f t="shared" si="802"/>
        <v>0</v>
      </c>
      <c r="IU236" s="193">
        <f t="shared" si="990"/>
        <v>5.6740334309306508</v>
      </c>
      <c r="IV236" s="193">
        <f t="shared" si="990"/>
        <v>4.2806082111357329</v>
      </c>
      <c r="IW236" s="193">
        <f t="shared" si="990"/>
        <v>3.8150380693314694</v>
      </c>
      <c r="IX236" s="193">
        <f t="shared" si="990"/>
        <v>3.9040600573940507</v>
      </c>
      <c r="IY236" s="212">
        <f t="shared" si="991"/>
        <v>56576.590212415591</v>
      </c>
      <c r="JC236" s="3">
        <f t="shared" si="804"/>
        <v>0</v>
      </c>
      <c r="JD236" s="6">
        <f t="shared" si="805"/>
        <v>7.0792349484912886</v>
      </c>
      <c r="JE236" s="6">
        <f t="shared" si="806"/>
        <v>0</v>
      </c>
      <c r="JF236" s="6">
        <f t="shared" si="807"/>
        <v>0</v>
      </c>
      <c r="JG236" s="193">
        <f t="shared" si="992"/>
        <v>5.6740334309306508</v>
      </c>
      <c r="JH236" s="193">
        <f t="shared" si="992"/>
        <v>4.2779336593426756</v>
      </c>
      <c r="JI236" s="193">
        <f t="shared" si="992"/>
        <v>3.8150380693314694</v>
      </c>
      <c r="JJ236" s="193">
        <f t="shared" si="992"/>
        <v>3.9040600573940507</v>
      </c>
      <c r="JK236" s="212">
        <f t="shared" si="993"/>
        <v>56569.906442076717</v>
      </c>
      <c r="JO236" s="3">
        <f t="shared" si="809"/>
        <v>0</v>
      </c>
      <c r="JP236" s="6">
        <f t="shared" si="810"/>
        <v>7.7228017619904961</v>
      </c>
      <c r="JQ236" s="6">
        <f t="shared" si="811"/>
        <v>0</v>
      </c>
      <c r="JR236" s="6">
        <f t="shared" si="812"/>
        <v>0</v>
      </c>
      <c r="JS236" s="193">
        <f t="shared" si="994"/>
        <v>5.6740334309306508</v>
      </c>
      <c r="JT236" s="193">
        <f t="shared" si="994"/>
        <v>4.2868211536294956</v>
      </c>
      <c r="JU236" s="193">
        <f t="shared" si="994"/>
        <v>3.8150380693314694</v>
      </c>
      <c r="JV236" s="193">
        <f t="shared" si="994"/>
        <v>3.9040600573940507</v>
      </c>
      <c r="JW236" s="205">
        <f t="shared" si="995"/>
        <v>56592.119555718928</v>
      </c>
      <c r="KA236" s="3">
        <f t="shared" si="814"/>
        <v>0</v>
      </c>
      <c r="KB236" s="6">
        <f t="shared" si="815"/>
        <v>0</v>
      </c>
      <c r="KC236" s="6">
        <f t="shared" si="816"/>
        <v>7.19303284981725</v>
      </c>
      <c r="KD236" s="6">
        <f t="shared" si="817"/>
        <v>0</v>
      </c>
      <c r="KE236" s="193">
        <f t="shared" si="996"/>
        <v>5.6740334309306508</v>
      </c>
      <c r="KF236" s="193">
        <f t="shared" si="996"/>
        <v>4.1745731882913786</v>
      </c>
      <c r="KG236" s="193">
        <f t="shared" si="996"/>
        <v>3.9621744660116258</v>
      </c>
      <c r="KH236" s="193">
        <f t="shared" si="996"/>
        <v>3.9040600573940507</v>
      </c>
      <c r="KI236" s="212">
        <f t="shared" si="997"/>
        <v>57033.76327064255</v>
      </c>
      <c r="KM236" s="3">
        <f t="shared" si="819"/>
        <v>0</v>
      </c>
      <c r="KN236" s="6">
        <f t="shared" si="820"/>
        <v>0</v>
      </c>
      <c r="KO236" s="6">
        <f t="shared" si="821"/>
        <v>6.3809162377411086</v>
      </c>
      <c r="KP236" s="6">
        <f t="shared" si="822"/>
        <v>0</v>
      </c>
      <c r="KQ236" s="193">
        <f t="shared" si="998"/>
        <v>5.6740334309306508</v>
      </c>
      <c r="KR236" s="193">
        <f t="shared" si="998"/>
        <v>4.1745731882913786</v>
      </c>
      <c r="KS236" s="193">
        <f t="shared" si="998"/>
        <v>3.9466060604104571</v>
      </c>
      <c r="KT236" s="193">
        <f t="shared" si="998"/>
        <v>3.9040600573940507</v>
      </c>
      <c r="KU236" s="212">
        <f t="shared" si="999"/>
        <v>56956.980874988265</v>
      </c>
      <c r="KY236" s="3">
        <f t="shared" si="824"/>
        <v>0</v>
      </c>
      <c r="KZ236" s="6">
        <f t="shared" si="825"/>
        <v>0</v>
      </c>
      <c r="LA236" s="6">
        <f t="shared" si="826"/>
        <v>7.5410828264213103</v>
      </c>
      <c r="LB236" s="6">
        <f t="shared" si="827"/>
        <v>0</v>
      </c>
      <c r="LC236" s="193">
        <f t="shared" si="1000"/>
        <v>5.6740334309306508</v>
      </c>
      <c r="LD236" s="193">
        <f t="shared" si="1000"/>
        <v>4.1745731882913786</v>
      </c>
      <c r="LE236" s="193">
        <f t="shared" si="1000"/>
        <v>3.9687731514776043</v>
      </c>
      <c r="LF236" s="193">
        <f t="shared" si="1000"/>
        <v>3.9040600573940507</v>
      </c>
      <c r="LG236" s="205">
        <f t="shared" si="1001"/>
        <v>57066.338797334385</v>
      </c>
      <c r="LK236" s="3">
        <f t="shared" si="829"/>
        <v>0</v>
      </c>
      <c r="LL236" s="6">
        <f t="shared" si="830"/>
        <v>0</v>
      </c>
      <c r="LM236" s="6">
        <f t="shared" si="831"/>
        <v>0</v>
      </c>
      <c r="LN236" s="6">
        <f t="shared" si="832"/>
        <v>6.6451358726846257</v>
      </c>
      <c r="LO236" s="193">
        <f t="shared" si="1002"/>
        <v>5.6740334309306508</v>
      </c>
      <c r="LP236" s="193">
        <f t="shared" si="1002"/>
        <v>4.1745731882913786</v>
      </c>
      <c r="LQ236" s="193">
        <f t="shared" si="1002"/>
        <v>3.8150380693314694</v>
      </c>
      <c r="LR236" s="193">
        <f t="shared" si="1002"/>
        <v>4.0297806093872808</v>
      </c>
      <c r="LS236" s="212">
        <f t="shared" si="1003"/>
        <v>57199.252631564894</v>
      </c>
      <c r="LW236" s="3">
        <f t="shared" si="834"/>
        <v>0</v>
      </c>
      <c r="LX236" s="6">
        <f t="shared" si="835"/>
        <v>0</v>
      </c>
      <c r="LY236" s="6">
        <f t="shared" si="836"/>
        <v>0</v>
      </c>
      <c r="LZ236" s="6">
        <f t="shared" si="837"/>
        <v>6.1946181864009233</v>
      </c>
      <c r="MA236" s="193">
        <f t="shared" si="1004"/>
        <v>5.6740334309306508</v>
      </c>
      <c r="MB236" s="193">
        <f t="shared" si="1004"/>
        <v>4.1745731882913786</v>
      </c>
      <c r="MC236" s="193">
        <f t="shared" si="1004"/>
        <v>3.8150380693314694</v>
      </c>
      <c r="MD236" s="193">
        <f t="shared" si="1004"/>
        <v>4.0217389547802007</v>
      </c>
      <c r="ME236" s="212">
        <f t="shared" si="1005"/>
        <v>57142.097400657825</v>
      </c>
      <c r="MI236" s="3">
        <f t="shared" si="839"/>
        <v>0</v>
      </c>
      <c r="MJ236" s="6">
        <f t="shared" si="840"/>
        <v>0</v>
      </c>
      <c r="MK236" s="6">
        <f t="shared" si="841"/>
        <v>0</v>
      </c>
      <c r="ML236" s="6">
        <f t="shared" si="842"/>
        <v>7.0393388481828669</v>
      </c>
      <c r="MM236" s="193">
        <f t="shared" si="1006"/>
        <v>5.6740334309306508</v>
      </c>
      <c r="MN236" s="193">
        <f t="shared" si="1006"/>
        <v>4.1745731882913786</v>
      </c>
      <c r="MO236" s="193">
        <f t="shared" si="1006"/>
        <v>3.8150380693314694</v>
      </c>
      <c r="MP236" s="193">
        <f t="shared" si="1006"/>
        <v>4.0367643969996267</v>
      </c>
      <c r="MQ236" s="205">
        <f t="shared" si="1007"/>
        <v>57248.935562258201</v>
      </c>
      <c r="MT236" s="3">
        <f t="shared" si="844"/>
        <v>7.5587154455585823</v>
      </c>
      <c r="MU236" s="6">
        <f t="shared" si="845"/>
        <v>6.4356681349920803</v>
      </c>
      <c r="MV236" s="6">
        <f t="shared" si="846"/>
        <v>6.6709578849111582</v>
      </c>
      <c r="MW236" s="6">
        <f t="shared" si="847"/>
        <v>6.7577652942555515</v>
      </c>
      <c r="MX236" s="193">
        <f t="shared" si="1008"/>
        <v>5.6996588056655639</v>
      </c>
      <c r="MY236" s="193">
        <f t="shared" si="1008"/>
        <v>4.268966468670703</v>
      </c>
      <c r="MZ236" s="193">
        <f t="shared" si="1008"/>
        <v>3.952194069999051</v>
      </c>
      <c r="NA236" s="193">
        <f t="shared" si="1008"/>
        <v>4.0317809591035703</v>
      </c>
      <c r="NB236" s="212">
        <f t="shared" si="1009"/>
        <v>58153.751484328277</v>
      </c>
      <c r="NF236" s="3">
        <f t="shared" si="849"/>
        <v>7.5587154455585814</v>
      </c>
      <c r="NG236" s="6">
        <f t="shared" si="850"/>
        <v>0</v>
      </c>
      <c r="NH236" s="6">
        <f t="shared" si="851"/>
        <v>0</v>
      </c>
      <c r="NI236" s="6">
        <f t="shared" si="852"/>
        <v>0</v>
      </c>
      <c r="NJ236" s="193">
        <f t="shared" si="1010"/>
        <v>5.6996588056655639</v>
      </c>
      <c r="NK236" s="193">
        <f t="shared" si="1010"/>
        <v>4.1745731882913786</v>
      </c>
      <c r="NL236" s="193">
        <f t="shared" si="1010"/>
        <v>3.8150380693314694</v>
      </c>
      <c r="NM236" s="193">
        <f t="shared" si="1010"/>
        <v>3.9040600573940507</v>
      </c>
      <c r="NN236" s="212">
        <f t="shared" si="1011"/>
        <v>56327.010968942253</v>
      </c>
      <c r="NR236" s="3">
        <f t="shared" si="854"/>
        <v>0</v>
      </c>
      <c r="NS236" s="6">
        <f t="shared" si="855"/>
        <v>6.4356681349920803</v>
      </c>
      <c r="NT236" s="6">
        <f t="shared" si="856"/>
        <v>0</v>
      </c>
      <c r="NU236" s="6">
        <f t="shared" si="857"/>
        <v>0</v>
      </c>
      <c r="NV236" s="193">
        <f t="shared" si="1012"/>
        <v>5.6740334309306508</v>
      </c>
      <c r="NW236" s="193">
        <f t="shared" si="1012"/>
        <v>4.268966468670703</v>
      </c>
      <c r="NX236" s="193">
        <f t="shared" si="1012"/>
        <v>3.8150380693314694</v>
      </c>
      <c r="NY236" s="193">
        <f t="shared" si="1012"/>
        <v>3.9040600573940507</v>
      </c>
      <c r="NZ236" s="212">
        <f t="shared" si="1013"/>
        <v>56547.50297442804</v>
      </c>
      <c r="OD236" s="3">
        <f t="shared" si="859"/>
        <v>0</v>
      </c>
      <c r="OE236" s="6">
        <f t="shared" si="860"/>
        <v>0</v>
      </c>
      <c r="OF236" s="6">
        <f t="shared" si="861"/>
        <v>6.6709578849111582</v>
      </c>
      <c r="OG236" s="6">
        <f t="shared" si="862"/>
        <v>0</v>
      </c>
      <c r="OH236" s="193">
        <f t="shared" si="1014"/>
        <v>5.6740334309306508</v>
      </c>
      <c r="OI236" s="193">
        <f t="shared" si="1014"/>
        <v>4.1745731882913786</v>
      </c>
      <c r="OJ236" s="193">
        <f t="shared" si="1014"/>
        <v>3.952194069999051</v>
      </c>
      <c r="OK236" s="193">
        <f t="shared" si="1014"/>
        <v>3.9040600573940507</v>
      </c>
      <c r="OL236" s="212">
        <f t="shared" si="1015"/>
        <v>56984.528686359641</v>
      </c>
      <c r="OP236" s="3">
        <f t="shared" si="864"/>
        <v>0</v>
      </c>
      <c r="OQ236" s="6">
        <f t="shared" si="865"/>
        <v>0</v>
      </c>
      <c r="OR236" s="6">
        <f t="shared" si="866"/>
        <v>0</v>
      </c>
      <c r="OS236" s="6">
        <f t="shared" si="867"/>
        <v>6.7577652942555515</v>
      </c>
      <c r="OT236" s="193">
        <f t="shared" si="1016"/>
        <v>5.6740334309306508</v>
      </c>
      <c r="OU236" s="193">
        <f t="shared" si="1016"/>
        <v>4.1745731882913786</v>
      </c>
      <c r="OV236" s="193">
        <f t="shared" si="1016"/>
        <v>3.8150380693314694</v>
      </c>
      <c r="OW236" s="193">
        <f t="shared" si="1016"/>
        <v>4.0317809591035703</v>
      </c>
      <c r="OX236" s="232">
        <f t="shared" si="1017"/>
        <v>57213.478787628555</v>
      </c>
    </row>
    <row r="237" spans="2:414" x14ac:dyDescent="0.2">
      <c r="B237" s="81">
        <v>45458</v>
      </c>
      <c r="C237">
        <v>129</v>
      </c>
      <c r="D237">
        <v>11.586519796991885</v>
      </c>
      <c r="E237">
        <v>0</v>
      </c>
      <c r="F237">
        <v>0</v>
      </c>
      <c r="G237">
        <v>0</v>
      </c>
      <c r="H237">
        <v>0</v>
      </c>
      <c r="I237">
        <v>0</v>
      </c>
      <c r="J237">
        <v>1</v>
      </c>
      <c r="K237">
        <v>0</v>
      </c>
      <c r="L237">
        <v>0</v>
      </c>
      <c r="M237">
        <v>0</v>
      </c>
      <c r="N237">
        <v>0</v>
      </c>
      <c r="O237">
        <v>0</v>
      </c>
      <c r="P237">
        <v>0</v>
      </c>
      <c r="Q237">
        <v>0</v>
      </c>
      <c r="R237">
        <v>1</v>
      </c>
      <c r="S237">
        <v>0</v>
      </c>
      <c r="T237">
        <v>16641</v>
      </c>
      <c r="U237">
        <v>7.9933508526811483</v>
      </c>
      <c r="V237">
        <v>6.4500293805551463</v>
      </c>
      <c r="W237">
        <v>5.8094234976766117</v>
      </c>
      <c r="X237">
        <v>5.7104907409056924</v>
      </c>
      <c r="Y237" s="3">
        <v>2669.9961771804133</v>
      </c>
      <c r="Z237" s="3">
        <v>567.70879641076431</v>
      </c>
      <c r="AA237" s="3">
        <v>288.04836502420886</v>
      </c>
      <c r="AB237" s="3">
        <v>252.41581150695015</v>
      </c>
      <c r="AC237">
        <v>0</v>
      </c>
      <c r="AD237">
        <v>1</v>
      </c>
      <c r="AE237" s="6"/>
      <c r="AF237" s="1" t="s">
        <v>2</v>
      </c>
      <c r="AG237">
        <v>129</v>
      </c>
      <c r="AH237" s="189">
        <v>45458</v>
      </c>
      <c r="AI237">
        <f t="shared" si="869"/>
        <v>6</v>
      </c>
      <c r="AJ237">
        <v>129</v>
      </c>
      <c r="AK237">
        <v>0</v>
      </c>
      <c r="AL237">
        <v>1</v>
      </c>
      <c r="AM237">
        <v>0</v>
      </c>
      <c r="AN237">
        <v>0</v>
      </c>
      <c r="AO237">
        <v>0</v>
      </c>
      <c r="AP237">
        <v>1</v>
      </c>
      <c r="AQ237">
        <v>0</v>
      </c>
      <c r="AS237" s="37"/>
      <c r="AT237" s="37"/>
      <c r="AU237" s="6">
        <f t="shared" si="870"/>
        <v>0</v>
      </c>
      <c r="AV237" s="6">
        <f t="shared" si="871"/>
        <v>0</v>
      </c>
      <c r="AW237" s="6">
        <f t="shared" si="872"/>
        <v>0</v>
      </c>
      <c r="AX237" s="6">
        <f t="shared" si="873"/>
        <v>0</v>
      </c>
      <c r="AY237" s="193">
        <f t="shared" si="874"/>
        <v>5.6740334309306508</v>
      </c>
      <c r="AZ237" s="193">
        <f t="shared" si="875"/>
        <v>4.1745731882913786</v>
      </c>
      <c r="BA237" s="193">
        <f t="shared" si="876"/>
        <v>3.8150380693314694</v>
      </c>
      <c r="BB237" s="193">
        <f t="shared" si="877"/>
        <v>3.9040600573940507</v>
      </c>
      <c r="BC237" s="72">
        <f t="shared" si="878"/>
        <v>56312.210093717425</v>
      </c>
      <c r="BG237" s="3">
        <f t="shared" si="879"/>
        <v>7.8334838356275256</v>
      </c>
      <c r="BH237" s="6">
        <f t="shared" si="880"/>
        <v>0</v>
      </c>
      <c r="BI237" s="6">
        <f t="shared" si="881"/>
        <v>0</v>
      </c>
      <c r="BJ237" s="6">
        <f t="shared" si="882"/>
        <v>0</v>
      </c>
      <c r="BK237" s="193">
        <f t="shared" si="883"/>
        <v>5.7005780622974989</v>
      </c>
      <c r="BL237" s="193">
        <f t="shared" si="884"/>
        <v>4.1745731882913786</v>
      </c>
      <c r="BM237" s="193">
        <f t="shared" si="885"/>
        <v>3.8150380693314694</v>
      </c>
      <c r="BN237" s="193">
        <f t="shared" si="886"/>
        <v>3.9040600573940507</v>
      </c>
      <c r="BO237" s="72">
        <f t="shared" si="887"/>
        <v>56327.541991605613</v>
      </c>
      <c r="BS237" s="3">
        <f t="shared" si="888"/>
        <v>7.8335085165818059</v>
      </c>
      <c r="BT237" s="6">
        <f t="shared" si="889"/>
        <v>0</v>
      </c>
      <c r="BU237" s="6">
        <f t="shared" si="890"/>
        <v>0</v>
      </c>
      <c r="BV237" s="6">
        <f t="shared" si="891"/>
        <v>0</v>
      </c>
      <c r="BW237" s="193">
        <f t="shared" si="892"/>
        <v>5.7005781448313924</v>
      </c>
      <c r="BX237" s="193">
        <f t="shared" si="893"/>
        <v>4.1745731882913786</v>
      </c>
      <c r="BY237" s="193">
        <f t="shared" si="1018"/>
        <v>3.8150380693314694</v>
      </c>
      <c r="BZ237" s="193">
        <f t="shared" si="894"/>
        <v>3.9040600573940507</v>
      </c>
      <c r="CA237" s="72">
        <f t="shared" si="895"/>
        <v>56327.541991605613</v>
      </c>
      <c r="CE237" s="3">
        <f t="shared" si="896"/>
        <v>0</v>
      </c>
      <c r="CF237" s="6">
        <f t="shared" si="897"/>
        <v>6.4500293805551463</v>
      </c>
      <c r="CG237" s="6">
        <f t="shared" si="898"/>
        <v>0</v>
      </c>
      <c r="CH237" s="6">
        <f t="shared" si="899"/>
        <v>0</v>
      </c>
      <c r="CI237" s="193">
        <f t="shared" si="900"/>
        <v>5.6740334309306508</v>
      </c>
      <c r="CJ237" s="193">
        <f t="shared" si="901"/>
        <v>4.2691674519295422</v>
      </c>
      <c r="CK237" s="193">
        <f t="shared" si="1019"/>
        <v>3.8150380693314694</v>
      </c>
      <c r="CL237" s="193">
        <f t="shared" si="902"/>
        <v>3.9040600573940507</v>
      </c>
      <c r="CM237" s="72">
        <f t="shared" si="903"/>
        <v>56548.005010166795</v>
      </c>
      <c r="CQ237" s="3">
        <f t="shared" si="904"/>
        <v>0</v>
      </c>
      <c r="CR237" s="6">
        <f t="shared" si="905"/>
        <v>6.45009952996545</v>
      </c>
      <c r="CS237" s="6">
        <f t="shared" si="906"/>
        <v>0</v>
      </c>
      <c r="CT237" s="6">
        <f t="shared" si="907"/>
        <v>0</v>
      </c>
      <c r="CU237" s="193">
        <f t="shared" si="908"/>
        <v>5.6740334309306508</v>
      </c>
      <c r="CV237" s="193">
        <f t="shared" si="909"/>
        <v>4.2691684335598179</v>
      </c>
      <c r="CW237" s="193">
        <f t="shared" si="1020"/>
        <v>3.8150380693314694</v>
      </c>
      <c r="CX237" s="193">
        <f t="shared" si="910"/>
        <v>3.9040600573940507</v>
      </c>
      <c r="CY237" s="72">
        <f t="shared" si="911"/>
        <v>56548.007462190304</v>
      </c>
      <c r="DC237" s="3">
        <f t="shared" si="912"/>
        <v>0</v>
      </c>
      <c r="DD237" s="6">
        <f t="shared" si="913"/>
        <v>0</v>
      </c>
      <c r="DE237" s="6">
        <f t="shared" si="914"/>
        <v>6.0998946725604428</v>
      </c>
      <c r="DF237" s="6">
        <f t="shared" si="915"/>
        <v>0</v>
      </c>
      <c r="DG237" s="193">
        <f t="shared" si="916"/>
        <v>5.6740334309306508</v>
      </c>
      <c r="DH237" s="193">
        <f t="shared" si="917"/>
        <v>4.1745731882913786</v>
      </c>
      <c r="DI237" s="193">
        <f t="shared" si="1021"/>
        <v>3.9411618855568671</v>
      </c>
      <c r="DJ237" s="193">
        <f t="shared" si="918"/>
        <v>3.9040600573940507</v>
      </c>
      <c r="DK237" s="72">
        <f t="shared" si="919"/>
        <v>56930.154948784082</v>
      </c>
      <c r="DO237" s="3">
        <f t="shared" si="920"/>
        <v>0</v>
      </c>
      <c r="DP237" s="6">
        <f t="shared" si="921"/>
        <v>0</v>
      </c>
      <c r="DQ237" s="6">
        <f t="shared" si="922"/>
        <v>5.8095356939548832</v>
      </c>
      <c r="DR237" s="6">
        <f t="shared" si="923"/>
        <v>0</v>
      </c>
      <c r="DS237" s="193">
        <f t="shared" si="924"/>
        <v>5.6740334309306508</v>
      </c>
      <c r="DT237" s="193">
        <f t="shared" si="925"/>
        <v>4.1745731882913786</v>
      </c>
      <c r="DU237" s="193">
        <f t="shared" si="1022"/>
        <v>3.9355055119415341</v>
      </c>
      <c r="DV237" s="193">
        <f t="shared" si="926"/>
        <v>3.9040600573940507</v>
      </c>
      <c r="DW237" s="72">
        <f t="shared" si="927"/>
        <v>56902.296805584294</v>
      </c>
      <c r="EA237" s="3">
        <f t="shared" si="928"/>
        <v>0</v>
      </c>
      <c r="EB237" s="6">
        <f t="shared" si="929"/>
        <v>0</v>
      </c>
      <c r="EC237" s="6">
        <f t="shared" si="930"/>
        <v>0</v>
      </c>
      <c r="ED237" s="6">
        <f t="shared" si="931"/>
        <v>17.131472222717079</v>
      </c>
      <c r="EE237" s="193">
        <f t="shared" si="932"/>
        <v>5.6740334309306508</v>
      </c>
      <c r="EF237" s="193">
        <f t="shared" si="933"/>
        <v>4.1745731882913786</v>
      </c>
      <c r="EG237" s="193">
        <f t="shared" si="1023"/>
        <v>3.8150380693314694</v>
      </c>
      <c r="EH237" s="193">
        <f t="shared" si="934"/>
        <v>4.2007281419002078</v>
      </c>
      <c r="EI237" s="72">
        <f t="shared" si="935"/>
        <v>58427.860985382707</v>
      </c>
      <c r="EM237" s="3">
        <f t="shared" si="936"/>
        <v>0</v>
      </c>
      <c r="EN237" s="6">
        <f t="shared" si="937"/>
        <v>0</v>
      </c>
      <c r="EO237" s="6">
        <f t="shared" si="938"/>
        <v>0</v>
      </c>
      <c r="EP237" s="6">
        <f t="shared" si="939"/>
        <v>5.7106316814067482</v>
      </c>
      <c r="EQ237" s="193">
        <f t="shared" si="940"/>
        <v>5.6740334309306508</v>
      </c>
      <c r="ER237" s="193">
        <f t="shared" si="941"/>
        <v>4.1745731882913786</v>
      </c>
      <c r="ES237" s="193">
        <f t="shared" si="1024"/>
        <v>3.8150380693314694</v>
      </c>
      <c r="ET237" s="193">
        <f t="shared" si="942"/>
        <v>4.0130272214672562</v>
      </c>
      <c r="EU237" s="72">
        <f t="shared" si="943"/>
        <v>57080.244100440686</v>
      </c>
      <c r="EY237" s="3">
        <f t="shared" si="944"/>
        <v>7.8334838356275256</v>
      </c>
      <c r="EZ237" s="6">
        <f t="shared" si="945"/>
        <v>6.4500293805551463</v>
      </c>
      <c r="FA237" s="6">
        <f t="shared" si="946"/>
        <v>6.0998946725604428</v>
      </c>
      <c r="FB237" s="6">
        <f t="shared" si="947"/>
        <v>17.131472222717079</v>
      </c>
      <c r="FC237" s="193">
        <f t="shared" si="948"/>
        <v>5.7005780622974989</v>
      </c>
      <c r="FD237" s="193">
        <f t="shared" si="949"/>
        <v>4.2691674519295422</v>
      </c>
      <c r="FE237" s="193">
        <f t="shared" si="1025"/>
        <v>3.9411618855568671</v>
      </c>
      <c r="FF237" s="193">
        <f t="shared" si="950"/>
        <v>4.2007281419002078</v>
      </c>
      <c r="FG237" s="72">
        <f t="shared" si="951"/>
        <v>59332.51032347342</v>
      </c>
      <c r="FK237" s="3">
        <f t="shared" si="952"/>
        <v>7.9933755336354304</v>
      </c>
      <c r="FL237" s="6">
        <f t="shared" si="953"/>
        <v>6.45009952996545</v>
      </c>
      <c r="FM237" s="6">
        <f t="shared" si="954"/>
        <v>5.8095356939548832</v>
      </c>
      <c r="FN237" s="6">
        <f t="shared" si="955"/>
        <v>5.7106316814067482</v>
      </c>
      <c r="FO237" s="193">
        <f t="shared" si="956"/>
        <v>5.7011126023345913</v>
      </c>
      <c r="FP237" s="193">
        <f t="shared" si="957"/>
        <v>4.2691684335598179</v>
      </c>
      <c r="FQ237" s="193">
        <f t="shared" si="1026"/>
        <v>3.9355055119415341</v>
      </c>
      <c r="FR237" s="193">
        <f t="shared" si="958"/>
        <v>4.0130272214672562</v>
      </c>
      <c r="FS237" s="205">
        <f t="shared" si="959"/>
        <v>57935.984095856584</v>
      </c>
      <c r="FW237" s="3">
        <f t="shared" si="960"/>
        <v>9.1923534805833196</v>
      </c>
      <c r="FX237" s="6">
        <f t="shared" si="961"/>
        <v>7.2885332000273149</v>
      </c>
      <c r="FY237" s="6">
        <f t="shared" si="962"/>
        <v>7.203685137118998</v>
      </c>
      <c r="FZ237" s="6">
        <f t="shared" si="963"/>
        <v>6.7383790742687166</v>
      </c>
      <c r="GA237" s="193">
        <f t="shared" si="964"/>
        <v>5.7051118723895309</v>
      </c>
      <c r="GB237" s="193">
        <f t="shared" si="965"/>
        <v>4.2808326909427805</v>
      </c>
      <c r="GC237" s="193">
        <f t="shared" si="1027"/>
        <v>3.9623770701764309</v>
      </c>
      <c r="GD237" s="193">
        <f t="shared" si="966"/>
        <v>4.0314369359953339</v>
      </c>
      <c r="GE237" s="72">
        <f t="shared" si="967"/>
        <v>58236.300124539623</v>
      </c>
      <c r="GI237" s="3">
        <f t="shared" si="968"/>
        <v>8.7926859379492637</v>
      </c>
      <c r="GJ237" s="6">
        <f t="shared" si="969"/>
        <v>7.0950323186106612</v>
      </c>
      <c r="GK237" s="6">
        <f t="shared" si="970"/>
        <v>6.3903658474442731</v>
      </c>
      <c r="GL237" s="6">
        <f t="shared" si="971"/>
        <v>6.281539814996262</v>
      </c>
      <c r="GM237" s="193">
        <f t="shared" si="972"/>
        <v>5.7037805312863998</v>
      </c>
      <c r="GN237" s="193">
        <f t="shared" si="973"/>
        <v>4.2781527653233296</v>
      </c>
      <c r="GO237" s="193">
        <f t="shared" si="1028"/>
        <v>3.9467886117381146</v>
      </c>
      <c r="GP237" s="193">
        <f t="shared" si="974"/>
        <v>4.0232955323526571</v>
      </c>
      <c r="GQ237" s="72">
        <f t="shared" si="975"/>
        <v>58091.293803600725</v>
      </c>
      <c r="GU237" s="3">
        <f t="shared" si="976"/>
        <v>10.391356108485493</v>
      </c>
      <c r="GV237" s="6">
        <f t="shared" si="977"/>
        <v>7.7400352566661752</v>
      </c>
      <c r="GW237" s="6">
        <f t="shared" si="978"/>
        <v>7.5522505469795957</v>
      </c>
      <c r="GX237" s="6">
        <f t="shared" si="979"/>
        <v>7.1381134261321151</v>
      </c>
      <c r="GY237" s="193">
        <f t="shared" si="980"/>
        <v>5.7090952938065342</v>
      </c>
      <c r="GZ237" s="193">
        <f t="shared" si="981"/>
        <v>4.2870580613082687</v>
      </c>
      <c r="HA237" s="193">
        <f t="shared" si="1029"/>
        <v>3.9689841611862295</v>
      </c>
      <c r="HB237" s="193">
        <f t="shared" si="982"/>
        <v>4.0385066944067471</v>
      </c>
      <c r="HC237" s="205">
        <f t="shared" si="983"/>
        <v>58339.264194147509</v>
      </c>
      <c r="HG237" s="3">
        <f t="shared" si="785"/>
        <v>9.1923534805833196</v>
      </c>
      <c r="HH237" s="6">
        <f t="shared" si="786"/>
        <v>0</v>
      </c>
      <c r="HI237" s="6">
        <f t="shared" si="787"/>
        <v>0</v>
      </c>
      <c r="HJ237" s="6">
        <f t="shared" si="788"/>
        <v>0</v>
      </c>
      <c r="HK237" s="193">
        <f t="shared" si="984"/>
        <v>5.7051118723895309</v>
      </c>
      <c r="HL237" s="193">
        <f t="shared" si="984"/>
        <v>4.1745731882913786</v>
      </c>
      <c r="HM237" s="193">
        <f t="shared" si="984"/>
        <v>3.8150380693314694</v>
      </c>
      <c r="HN237" s="193">
        <f t="shared" si="984"/>
        <v>3.9040600573940507</v>
      </c>
      <c r="HO237" s="212">
        <f t="shared" si="985"/>
        <v>56330.161089633228</v>
      </c>
      <c r="HS237" s="3">
        <f t="shared" si="789"/>
        <v>8.7926859379492637</v>
      </c>
      <c r="HT237" s="6">
        <f t="shared" si="790"/>
        <v>0</v>
      </c>
      <c r="HU237" s="6">
        <f t="shared" si="791"/>
        <v>0</v>
      </c>
      <c r="HV237" s="6">
        <f t="shared" si="792"/>
        <v>0</v>
      </c>
      <c r="HW237" s="193">
        <f t="shared" si="986"/>
        <v>5.7037805312863998</v>
      </c>
      <c r="HX237" s="193">
        <f t="shared" si="986"/>
        <v>4.1745731882913786</v>
      </c>
      <c r="HY237" s="193">
        <f t="shared" si="986"/>
        <v>3.8150380693314694</v>
      </c>
      <c r="HZ237" s="193">
        <f t="shared" si="986"/>
        <v>3.9040600573940507</v>
      </c>
      <c r="IA237" s="212">
        <f t="shared" si="987"/>
        <v>56329.391985933034</v>
      </c>
      <c r="IE237" s="3">
        <f t="shared" si="794"/>
        <v>10.391356108485493</v>
      </c>
      <c r="IF237" s="6">
        <f t="shared" si="795"/>
        <v>0</v>
      </c>
      <c r="IG237" s="6">
        <f t="shared" si="796"/>
        <v>0</v>
      </c>
      <c r="IH237" s="6">
        <f t="shared" si="797"/>
        <v>0</v>
      </c>
      <c r="II237" s="193">
        <f t="shared" si="988"/>
        <v>5.7090952938065342</v>
      </c>
      <c r="IJ237" s="193">
        <f t="shared" si="988"/>
        <v>4.1745731882913786</v>
      </c>
      <c r="IK237" s="193">
        <f t="shared" si="988"/>
        <v>3.8150380693314694</v>
      </c>
      <c r="IL237" s="193">
        <f t="shared" si="988"/>
        <v>3.9040600573940507</v>
      </c>
      <c r="IM237" s="205">
        <f t="shared" si="989"/>
        <v>56332.462338831523</v>
      </c>
      <c r="IQ237" s="3">
        <f t="shared" si="799"/>
        <v>0</v>
      </c>
      <c r="IR237" s="6">
        <f t="shared" si="800"/>
        <v>7.2885332000273149</v>
      </c>
      <c r="IS237" s="6">
        <f t="shared" si="801"/>
        <v>0</v>
      </c>
      <c r="IT237" s="6">
        <f t="shared" si="802"/>
        <v>0</v>
      </c>
      <c r="IU237" s="193">
        <f t="shared" si="990"/>
        <v>5.6740334309306508</v>
      </c>
      <c r="IV237" s="193">
        <f t="shared" si="990"/>
        <v>4.2808326909427805</v>
      </c>
      <c r="IW237" s="193">
        <f t="shared" si="990"/>
        <v>3.8150380693314694</v>
      </c>
      <c r="IX237" s="193">
        <f t="shared" si="990"/>
        <v>3.9040600573940507</v>
      </c>
      <c r="IY237" s="212">
        <f t="shared" si="991"/>
        <v>56577.151228863528</v>
      </c>
      <c r="JC237" s="3">
        <f t="shared" si="804"/>
        <v>0</v>
      </c>
      <c r="JD237" s="6">
        <f t="shared" si="805"/>
        <v>7.0950323186106612</v>
      </c>
      <c r="JE237" s="6">
        <f t="shared" si="806"/>
        <v>0</v>
      </c>
      <c r="JF237" s="6">
        <f t="shared" si="807"/>
        <v>0</v>
      </c>
      <c r="JG237" s="193">
        <f t="shared" si="992"/>
        <v>5.6740334309306508</v>
      </c>
      <c r="JH237" s="193">
        <f t="shared" si="992"/>
        <v>4.2781527653233296</v>
      </c>
      <c r="JI237" s="193">
        <f t="shared" si="992"/>
        <v>3.8150380693314694</v>
      </c>
      <c r="JJ237" s="193">
        <f t="shared" si="992"/>
        <v>3.9040600573940507</v>
      </c>
      <c r="JK237" s="212">
        <f t="shared" si="993"/>
        <v>56570.453963586137</v>
      </c>
      <c r="JO237" s="3">
        <f t="shared" si="809"/>
        <v>0</v>
      </c>
      <c r="JP237" s="6">
        <f t="shared" si="810"/>
        <v>7.7400352566661752</v>
      </c>
      <c r="JQ237" s="6">
        <f t="shared" si="811"/>
        <v>0</v>
      </c>
      <c r="JR237" s="6">
        <f t="shared" si="812"/>
        <v>0</v>
      </c>
      <c r="JS237" s="193">
        <f t="shared" si="994"/>
        <v>5.6740334309306508</v>
      </c>
      <c r="JT237" s="193">
        <f t="shared" si="994"/>
        <v>4.2870580613082687</v>
      </c>
      <c r="JU237" s="193">
        <f t="shared" si="994"/>
        <v>3.8150380693314694</v>
      </c>
      <c r="JV237" s="193">
        <f t="shared" si="994"/>
        <v>3.9040600573940507</v>
      </c>
      <c r="JW237" s="205">
        <f t="shared" si="995"/>
        <v>56592.711794388561</v>
      </c>
      <c r="KA237" s="3">
        <f t="shared" si="814"/>
        <v>0</v>
      </c>
      <c r="KB237" s="6">
        <f t="shared" si="815"/>
        <v>0</v>
      </c>
      <c r="KC237" s="6">
        <f t="shared" si="816"/>
        <v>7.203685137118998</v>
      </c>
      <c r="KD237" s="6">
        <f t="shared" si="817"/>
        <v>0</v>
      </c>
      <c r="KE237" s="193">
        <f t="shared" si="996"/>
        <v>5.6740334309306508</v>
      </c>
      <c r="KF237" s="193">
        <f t="shared" si="996"/>
        <v>4.1745731882913786</v>
      </c>
      <c r="KG237" s="193">
        <f t="shared" si="996"/>
        <v>3.9623770701764309</v>
      </c>
      <c r="KH237" s="193">
        <f t="shared" si="996"/>
        <v>3.9040600573940507</v>
      </c>
      <c r="KI237" s="212">
        <f t="shared" si="997"/>
        <v>57034.763183602678</v>
      </c>
      <c r="KM237" s="3">
        <f t="shared" si="819"/>
        <v>0</v>
      </c>
      <c r="KN237" s="6">
        <f t="shared" si="820"/>
        <v>0</v>
      </c>
      <c r="KO237" s="6">
        <f t="shared" si="821"/>
        <v>6.3903658474442731</v>
      </c>
      <c r="KP237" s="6">
        <f t="shared" si="822"/>
        <v>0</v>
      </c>
      <c r="KQ237" s="193">
        <f t="shared" si="998"/>
        <v>5.6740334309306508</v>
      </c>
      <c r="KR237" s="193">
        <f t="shared" si="998"/>
        <v>4.1745731882913786</v>
      </c>
      <c r="KS237" s="193">
        <f t="shared" si="998"/>
        <v>3.9467886117381146</v>
      </c>
      <c r="KT237" s="193">
        <f t="shared" si="998"/>
        <v>3.9040600573940507</v>
      </c>
      <c r="KU237" s="212">
        <f t="shared" si="999"/>
        <v>56957.880607428939</v>
      </c>
      <c r="KY237" s="3">
        <f t="shared" si="824"/>
        <v>0</v>
      </c>
      <c r="KZ237" s="6">
        <f t="shared" si="825"/>
        <v>0</v>
      </c>
      <c r="LA237" s="6">
        <f t="shared" si="826"/>
        <v>7.5522505469795957</v>
      </c>
      <c r="LB237" s="6">
        <f t="shared" si="827"/>
        <v>0</v>
      </c>
      <c r="LC237" s="193">
        <f t="shared" si="1000"/>
        <v>5.6740334309306508</v>
      </c>
      <c r="LD237" s="193">
        <f t="shared" si="1000"/>
        <v>4.1745731882913786</v>
      </c>
      <c r="LE237" s="193">
        <f t="shared" si="1000"/>
        <v>3.9689841611862295</v>
      </c>
      <c r="LF237" s="193">
        <f t="shared" si="1000"/>
        <v>3.9040600573940507</v>
      </c>
      <c r="LG237" s="205">
        <f t="shared" si="1001"/>
        <v>57067.380789386276</v>
      </c>
      <c r="LK237" s="3">
        <f t="shared" si="829"/>
        <v>0</v>
      </c>
      <c r="LL237" s="6">
        <f t="shared" si="830"/>
        <v>0</v>
      </c>
      <c r="LM237" s="6">
        <f t="shared" si="831"/>
        <v>0</v>
      </c>
      <c r="LN237" s="6">
        <f t="shared" si="832"/>
        <v>6.7383790742687166</v>
      </c>
      <c r="LO237" s="193">
        <f t="shared" si="1002"/>
        <v>5.6740334309306508</v>
      </c>
      <c r="LP237" s="193">
        <f t="shared" si="1002"/>
        <v>4.1745731882913786</v>
      </c>
      <c r="LQ237" s="193">
        <f t="shared" si="1002"/>
        <v>3.8150380693314694</v>
      </c>
      <c r="LR237" s="193">
        <f t="shared" si="1002"/>
        <v>4.0314369359953339</v>
      </c>
      <c r="LS237" s="212">
        <f t="shared" si="1003"/>
        <v>57211.031900325506</v>
      </c>
      <c r="LW237" s="3">
        <f t="shared" si="834"/>
        <v>0</v>
      </c>
      <c r="LX237" s="6">
        <f t="shared" si="835"/>
        <v>0</v>
      </c>
      <c r="LY237" s="6">
        <f t="shared" si="836"/>
        <v>0</v>
      </c>
      <c r="LZ237" s="6">
        <f t="shared" si="837"/>
        <v>6.281539814996262</v>
      </c>
      <c r="MA237" s="193">
        <f t="shared" si="1004"/>
        <v>5.6740334309306508</v>
      </c>
      <c r="MB237" s="193">
        <f t="shared" si="1004"/>
        <v>4.1745731882913786</v>
      </c>
      <c r="MC237" s="193">
        <f t="shared" si="1004"/>
        <v>3.8150380693314694</v>
      </c>
      <c r="MD237" s="193">
        <f t="shared" si="1004"/>
        <v>4.0232955323526571</v>
      </c>
      <c r="ME237" s="212">
        <f t="shared" si="1005"/>
        <v>57153.156156022887</v>
      </c>
      <c r="MI237" s="3">
        <f t="shared" si="839"/>
        <v>0</v>
      </c>
      <c r="MJ237" s="6">
        <f t="shared" si="840"/>
        <v>0</v>
      </c>
      <c r="MK237" s="6">
        <f t="shared" si="841"/>
        <v>0</v>
      </c>
      <c r="ML237" s="6">
        <f t="shared" si="842"/>
        <v>7.1381134261321151</v>
      </c>
      <c r="MM237" s="193">
        <f t="shared" si="1006"/>
        <v>5.6740334309306508</v>
      </c>
      <c r="MN237" s="193">
        <f t="shared" si="1006"/>
        <v>4.1745731882913786</v>
      </c>
      <c r="MO237" s="193">
        <f t="shared" si="1006"/>
        <v>3.8150380693314694</v>
      </c>
      <c r="MP237" s="193">
        <f t="shared" si="1006"/>
        <v>4.0385066944067471</v>
      </c>
      <c r="MQ237" s="205">
        <f t="shared" si="1007"/>
        <v>57261.337056769058</v>
      </c>
      <c r="MT237" s="3">
        <f t="shared" si="844"/>
        <v>7.5936833100470906</v>
      </c>
      <c r="MU237" s="6">
        <f t="shared" si="845"/>
        <v>6.4500293805551463</v>
      </c>
      <c r="MV237" s="6">
        <f t="shared" si="846"/>
        <v>6.6808370223281033</v>
      </c>
      <c r="MW237" s="6">
        <f t="shared" si="847"/>
        <v>6.8525888890868307</v>
      </c>
      <c r="MX237" s="193">
        <f t="shared" si="1008"/>
        <v>5.6997758400104583</v>
      </c>
      <c r="MY237" s="193">
        <f t="shared" si="1008"/>
        <v>4.2691674519295422</v>
      </c>
      <c r="MZ237" s="193">
        <f t="shared" si="1008"/>
        <v>3.9523838549353765</v>
      </c>
      <c r="NA237" s="193">
        <f t="shared" si="1008"/>
        <v>4.0334619722676406</v>
      </c>
      <c r="NB237" s="212">
        <f t="shared" si="1009"/>
        <v>58167.447294428028</v>
      </c>
      <c r="NF237" s="3">
        <f t="shared" si="849"/>
        <v>7.5936833100470897</v>
      </c>
      <c r="NG237" s="6">
        <f t="shared" si="850"/>
        <v>0</v>
      </c>
      <c r="NH237" s="6">
        <f t="shared" si="851"/>
        <v>0</v>
      </c>
      <c r="NI237" s="6">
        <f t="shared" si="852"/>
        <v>0</v>
      </c>
      <c r="NJ237" s="193">
        <f t="shared" si="1010"/>
        <v>5.6997758400104583</v>
      </c>
      <c r="NK237" s="193">
        <f t="shared" si="1010"/>
        <v>4.1745731882913786</v>
      </c>
      <c r="NL237" s="193">
        <f t="shared" si="1010"/>
        <v>3.8150380693314694</v>
      </c>
      <c r="NM237" s="193">
        <f t="shared" si="1010"/>
        <v>3.9040600573940507</v>
      </c>
      <c r="NN237" s="212">
        <f t="shared" si="1011"/>
        <v>56327.078575344705</v>
      </c>
      <c r="NR237" s="3">
        <f t="shared" si="854"/>
        <v>0</v>
      </c>
      <c r="NS237" s="6">
        <f t="shared" si="855"/>
        <v>6.4500293805551463</v>
      </c>
      <c r="NT237" s="6">
        <f t="shared" si="856"/>
        <v>0</v>
      </c>
      <c r="NU237" s="6">
        <f t="shared" si="857"/>
        <v>0</v>
      </c>
      <c r="NV237" s="193">
        <f t="shared" si="1012"/>
        <v>5.6740334309306508</v>
      </c>
      <c r="NW237" s="193">
        <f t="shared" si="1012"/>
        <v>4.2691674519295422</v>
      </c>
      <c r="NX237" s="193">
        <f t="shared" si="1012"/>
        <v>3.8150380693314694</v>
      </c>
      <c r="NY237" s="193">
        <f t="shared" si="1012"/>
        <v>3.9040600573940507</v>
      </c>
      <c r="NZ237" s="212">
        <f t="shared" si="1013"/>
        <v>56548.005010166795</v>
      </c>
      <c r="OD237" s="3">
        <f t="shared" si="859"/>
        <v>0</v>
      </c>
      <c r="OE237" s="6">
        <f t="shared" si="860"/>
        <v>0</v>
      </c>
      <c r="OF237" s="6">
        <f t="shared" si="861"/>
        <v>6.6808370223281033</v>
      </c>
      <c r="OG237" s="6">
        <f t="shared" si="862"/>
        <v>0</v>
      </c>
      <c r="OH237" s="193">
        <f t="shared" si="1014"/>
        <v>5.6740334309306508</v>
      </c>
      <c r="OI237" s="193">
        <f t="shared" si="1014"/>
        <v>4.1745731882913786</v>
      </c>
      <c r="OJ237" s="193">
        <f t="shared" si="1014"/>
        <v>3.9523838549353765</v>
      </c>
      <c r="OK237" s="193">
        <f t="shared" si="1014"/>
        <v>3.9040600573940507</v>
      </c>
      <c r="OL237" s="212">
        <f t="shared" si="1015"/>
        <v>56985.464523459894</v>
      </c>
      <c r="OP237" s="3">
        <f t="shared" si="864"/>
        <v>0</v>
      </c>
      <c r="OQ237" s="6">
        <f t="shared" si="865"/>
        <v>0</v>
      </c>
      <c r="OR237" s="6">
        <f t="shared" si="866"/>
        <v>0</v>
      </c>
      <c r="OS237" s="6">
        <f t="shared" si="867"/>
        <v>6.8525888890868307</v>
      </c>
      <c r="OT237" s="193">
        <f t="shared" si="1016"/>
        <v>5.6740334309306508</v>
      </c>
      <c r="OU237" s="193">
        <f t="shared" si="1016"/>
        <v>4.1745731882913786</v>
      </c>
      <c r="OV237" s="193">
        <f t="shared" si="1016"/>
        <v>3.8150380693314694</v>
      </c>
      <c r="OW237" s="193">
        <f t="shared" si="1016"/>
        <v>4.0334619722676406</v>
      </c>
      <c r="OX237" s="232">
        <f t="shared" si="1017"/>
        <v>57225.436610997953</v>
      </c>
    </row>
    <row r="238" spans="2:414" x14ac:dyDescent="0.2">
      <c r="B238" s="81">
        <v>45465</v>
      </c>
      <c r="C238">
        <v>130</v>
      </c>
      <c r="D238">
        <v>11.598197375750111</v>
      </c>
      <c r="E238">
        <v>0</v>
      </c>
      <c r="F238">
        <v>0</v>
      </c>
      <c r="G238">
        <v>0</v>
      </c>
      <c r="H238">
        <v>0</v>
      </c>
      <c r="I238">
        <v>0</v>
      </c>
      <c r="J238">
        <v>1</v>
      </c>
      <c r="K238">
        <v>0</v>
      </c>
      <c r="L238">
        <v>0</v>
      </c>
      <c r="M238">
        <v>0</v>
      </c>
      <c r="N238">
        <v>0</v>
      </c>
      <c r="O238">
        <v>0</v>
      </c>
      <c r="P238">
        <v>0</v>
      </c>
      <c r="Q238">
        <v>0</v>
      </c>
      <c r="R238">
        <v>1</v>
      </c>
      <c r="S238">
        <v>0</v>
      </c>
      <c r="T238">
        <v>16900</v>
      </c>
      <c r="U238">
        <v>8.0212143489498473</v>
      </c>
      <c r="V238">
        <v>6.4616484671088754</v>
      </c>
      <c r="W238">
        <v>5.8180254490040193</v>
      </c>
      <c r="X238">
        <v>5.7907574868095137</v>
      </c>
      <c r="Y238" s="3">
        <v>2753.6658956262418</v>
      </c>
      <c r="Z238" s="3">
        <v>575.10331066627191</v>
      </c>
      <c r="AA238" s="3">
        <v>290.9288577172216</v>
      </c>
      <c r="AB238" s="3">
        <v>277.657392657424</v>
      </c>
      <c r="AC238">
        <v>0</v>
      </c>
      <c r="AD238">
        <v>1</v>
      </c>
      <c r="AE238" s="6"/>
      <c r="AF238" s="1" t="s">
        <v>2</v>
      </c>
      <c r="AG238">
        <v>130</v>
      </c>
      <c r="AH238" s="189">
        <v>45465</v>
      </c>
      <c r="AI238">
        <f t="shared" si="869"/>
        <v>6</v>
      </c>
      <c r="AJ238">
        <v>130</v>
      </c>
      <c r="AK238">
        <v>0</v>
      </c>
      <c r="AL238">
        <v>1</v>
      </c>
      <c r="AM238">
        <v>0</v>
      </c>
      <c r="AN238">
        <v>0</v>
      </c>
      <c r="AO238">
        <v>0</v>
      </c>
      <c r="AP238">
        <v>1</v>
      </c>
      <c r="AQ238">
        <v>0</v>
      </c>
      <c r="AS238" s="37"/>
      <c r="AT238" s="37"/>
      <c r="AU238" s="6">
        <f t="shared" si="870"/>
        <v>0</v>
      </c>
      <c r="AV238" s="6">
        <f t="shared" si="871"/>
        <v>0</v>
      </c>
      <c r="AW238" s="6">
        <f t="shared" si="872"/>
        <v>0</v>
      </c>
      <c r="AX238" s="6">
        <f t="shared" si="873"/>
        <v>0</v>
      </c>
      <c r="AY238" s="193">
        <f t="shared" si="874"/>
        <v>5.6740334309306508</v>
      </c>
      <c r="AZ238" s="193">
        <f t="shared" si="875"/>
        <v>4.1745731882913786</v>
      </c>
      <c r="BA238" s="193">
        <f t="shared" si="876"/>
        <v>3.8150380693314694</v>
      </c>
      <c r="BB238" s="193">
        <f t="shared" si="877"/>
        <v>3.9040600573940507</v>
      </c>
      <c r="BC238" s="72">
        <f t="shared" si="878"/>
        <v>56312.210093717425</v>
      </c>
      <c r="BG238" s="3">
        <f t="shared" si="879"/>
        <v>7.8607900619708504</v>
      </c>
      <c r="BH238" s="6">
        <f t="shared" si="880"/>
        <v>0</v>
      </c>
      <c r="BI238" s="6">
        <f t="shared" si="881"/>
        <v>0</v>
      </c>
      <c r="BJ238" s="6">
        <f t="shared" si="882"/>
        <v>0</v>
      </c>
      <c r="BK238" s="193">
        <f t="shared" si="883"/>
        <v>5.7006693710190506</v>
      </c>
      <c r="BL238" s="193">
        <f t="shared" si="884"/>
        <v>4.1745731882913786</v>
      </c>
      <c r="BM238" s="193">
        <f t="shared" si="885"/>
        <v>3.8150380693314694</v>
      </c>
      <c r="BN238" s="193">
        <f t="shared" si="886"/>
        <v>3.9040600573940507</v>
      </c>
      <c r="BO238" s="72">
        <f t="shared" si="887"/>
        <v>56327.594737759478</v>
      </c>
      <c r="BS238" s="3">
        <f t="shared" si="888"/>
        <v>7.8608148289588469</v>
      </c>
      <c r="BT238" s="6">
        <f t="shared" si="889"/>
        <v>0</v>
      </c>
      <c r="BU238" s="6">
        <f t="shared" si="890"/>
        <v>0</v>
      </c>
      <c r="BV238" s="6">
        <f t="shared" si="891"/>
        <v>0</v>
      </c>
      <c r="BW238" s="193">
        <f t="shared" si="892"/>
        <v>5.7006694538330818</v>
      </c>
      <c r="BX238" s="193">
        <f t="shared" si="893"/>
        <v>4.1745731882913786</v>
      </c>
      <c r="BY238" s="193">
        <f t="shared" si="1018"/>
        <v>3.8150380693314694</v>
      </c>
      <c r="BZ238" s="193">
        <f t="shared" si="894"/>
        <v>3.9040600573940507</v>
      </c>
      <c r="CA238" s="72">
        <f t="shared" si="895"/>
        <v>56327.594737759478</v>
      </c>
      <c r="CE238" s="3">
        <f t="shared" si="896"/>
        <v>0</v>
      </c>
      <c r="CF238" s="6">
        <f t="shared" si="897"/>
        <v>6.4616484671088754</v>
      </c>
      <c r="CG238" s="6">
        <f t="shared" si="898"/>
        <v>0</v>
      </c>
      <c r="CH238" s="6">
        <f t="shared" si="899"/>
        <v>0</v>
      </c>
      <c r="CI238" s="193">
        <f t="shared" si="900"/>
        <v>5.6740334309306508</v>
      </c>
      <c r="CJ238" s="193">
        <f t="shared" si="901"/>
        <v>4.269330029570086</v>
      </c>
      <c r="CK238" s="193">
        <f t="shared" si="1019"/>
        <v>3.8150380693314694</v>
      </c>
      <c r="CL238" s="193">
        <f t="shared" si="902"/>
        <v>3.9040600573940507</v>
      </c>
      <c r="CM238" s="72">
        <f t="shared" si="903"/>
        <v>56548.411115838164</v>
      </c>
      <c r="CQ238" s="3">
        <f t="shared" si="904"/>
        <v>0</v>
      </c>
      <c r="CR238" s="6">
        <f t="shared" si="905"/>
        <v>6.4617187428863661</v>
      </c>
      <c r="CS238" s="6">
        <f t="shared" si="906"/>
        <v>0</v>
      </c>
      <c r="CT238" s="6">
        <f t="shared" si="907"/>
        <v>0</v>
      </c>
      <c r="CU238" s="193">
        <f t="shared" si="908"/>
        <v>5.6740334309306508</v>
      </c>
      <c r="CV238" s="193">
        <f t="shared" si="909"/>
        <v>4.2693310128088049</v>
      </c>
      <c r="CW238" s="193">
        <f t="shared" si="1020"/>
        <v>3.8150380693314694</v>
      </c>
      <c r="CX238" s="193">
        <f t="shared" si="910"/>
        <v>3.9040600573940507</v>
      </c>
      <c r="CY238" s="72">
        <f t="shared" si="911"/>
        <v>56548.413571897087</v>
      </c>
      <c r="DC238" s="3">
        <f t="shared" si="912"/>
        <v>0</v>
      </c>
      <c r="DD238" s="6">
        <f t="shared" si="913"/>
        <v>0</v>
      </c>
      <c r="DE238" s="6">
        <f t="shared" si="914"/>
        <v>6.1089267214542202</v>
      </c>
      <c r="DF238" s="6">
        <f t="shared" si="915"/>
        <v>0</v>
      </c>
      <c r="DG238" s="193">
        <f t="shared" si="916"/>
        <v>5.6740334309306508</v>
      </c>
      <c r="DH238" s="193">
        <f t="shared" si="917"/>
        <v>4.1745731882913786</v>
      </c>
      <c r="DI238" s="193">
        <f t="shared" si="1021"/>
        <v>3.9413373234181486</v>
      </c>
      <c r="DJ238" s="193">
        <f t="shared" si="918"/>
        <v>3.9040600573940507</v>
      </c>
      <c r="DK238" s="72">
        <f t="shared" si="919"/>
        <v>56931.019213891581</v>
      </c>
      <c r="DO238" s="3">
        <f t="shared" si="920"/>
        <v>0</v>
      </c>
      <c r="DP238" s="6">
        <f t="shared" si="921"/>
        <v>0</v>
      </c>
      <c r="DQ238" s="6">
        <f t="shared" si="922"/>
        <v>5.8181378114101214</v>
      </c>
      <c r="DR238" s="6">
        <f t="shared" si="923"/>
        <v>0</v>
      </c>
      <c r="DS238" s="193">
        <f t="shared" si="924"/>
        <v>5.6740334309306508</v>
      </c>
      <c r="DT238" s="193">
        <f t="shared" si="925"/>
        <v>4.1745731882913786</v>
      </c>
      <c r="DU238" s="193">
        <f t="shared" si="1022"/>
        <v>3.9356735472517017</v>
      </c>
      <c r="DV238" s="193">
        <f t="shared" si="926"/>
        <v>3.9040600573940507</v>
      </c>
      <c r="DW238" s="72">
        <f t="shared" si="927"/>
        <v>56903.124197930469</v>
      </c>
      <c r="EA238" s="3">
        <f t="shared" si="928"/>
        <v>0</v>
      </c>
      <c r="EB238" s="6">
        <f t="shared" si="929"/>
        <v>0</v>
      </c>
      <c r="EC238" s="6">
        <f t="shared" si="930"/>
        <v>0</v>
      </c>
      <c r="ED238" s="6">
        <f t="shared" si="931"/>
        <v>17.37227246042854</v>
      </c>
      <c r="EE238" s="193">
        <f t="shared" si="932"/>
        <v>5.6740334309306508</v>
      </c>
      <c r="EF238" s="193">
        <f t="shared" si="933"/>
        <v>4.1745731882913786</v>
      </c>
      <c r="EG238" s="193">
        <f t="shared" si="1023"/>
        <v>3.8150380693314694</v>
      </c>
      <c r="EH238" s="193">
        <f t="shared" si="934"/>
        <v>4.2043299577112574</v>
      </c>
      <c r="EI238" s="72">
        <f t="shared" si="935"/>
        <v>58454.029315377469</v>
      </c>
      <c r="EM238" s="3">
        <f t="shared" si="936"/>
        <v>0</v>
      </c>
      <c r="EN238" s="6">
        <f t="shared" si="937"/>
        <v>0</v>
      </c>
      <c r="EO238" s="6">
        <f t="shared" si="938"/>
        <v>0</v>
      </c>
      <c r="EP238" s="6">
        <f t="shared" si="939"/>
        <v>5.7909004083724263</v>
      </c>
      <c r="EQ238" s="193">
        <f t="shared" si="940"/>
        <v>5.6740334309306508</v>
      </c>
      <c r="ER238" s="193">
        <f t="shared" si="941"/>
        <v>4.1745731882913786</v>
      </c>
      <c r="ES238" s="193">
        <f t="shared" si="1024"/>
        <v>3.8150380693314694</v>
      </c>
      <c r="ET238" s="193">
        <f t="shared" si="942"/>
        <v>4.0144773145320638</v>
      </c>
      <c r="EU238" s="72">
        <f t="shared" si="943"/>
        <v>57090.535113459366</v>
      </c>
      <c r="EY238" s="3">
        <f t="shared" si="944"/>
        <v>7.8607900619708504</v>
      </c>
      <c r="EZ238" s="6">
        <f t="shared" si="945"/>
        <v>6.4616484671088754</v>
      </c>
      <c r="FA238" s="6">
        <f t="shared" si="946"/>
        <v>6.1089267214542202</v>
      </c>
      <c r="FB238" s="6">
        <f t="shared" si="947"/>
        <v>17.37227246042854</v>
      </c>
      <c r="FC238" s="193">
        <f t="shared" si="948"/>
        <v>5.7006693710190506</v>
      </c>
      <c r="FD238" s="193">
        <f t="shared" si="949"/>
        <v>4.269330029570086</v>
      </c>
      <c r="FE238" s="193">
        <f t="shared" si="1025"/>
        <v>3.9413373234181486</v>
      </c>
      <c r="FF238" s="193">
        <f t="shared" si="950"/>
        <v>4.2043299577112574</v>
      </c>
      <c r="FG238" s="72">
        <f t="shared" si="951"/>
        <v>59360.466847981013</v>
      </c>
      <c r="FK238" s="3">
        <f t="shared" si="952"/>
        <v>8.0212391159378456</v>
      </c>
      <c r="FL238" s="6">
        <f t="shared" si="953"/>
        <v>6.4617187428863661</v>
      </c>
      <c r="FM238" s="6">
        <f t="shared" si="954"/>
        <v>5.8181378114101214</v>
      </c>
      <c r="FN238" s="6">
        <f t="shared" si="955"/>
        <v>5.7909004083724263</v>
      </c>
      <c r="FO238" s="193">
        <f t="shared" si="956"/>
        <v>5.7012057249115724</v>
      </c>
      <c r="FP238" s="193">
        <f t="shared" si="957"/>
        <v>4.2693310128088049</v>
      </c>
      <c r="FQ238" s="193">
        <f t="shared" si="1026"/>
        <v>3.9356735472517017</v>
      </c>
      <c r="FR238" s="193">
        <f t="shared" si="958"/>
        <v>4.0144773145320638</v>
      </c>
      <c r="FS238" s="205">
        <f t="shared" si="959"/>
        <v>57947.743465125604</v>
      </c>
      <c r="FW238" s="3">
        <f t="shared" si="960"/>
        <v>9.2243965012923237</v>
      </c>
      <c r="FX238" s="6">
        <f t="shared" si="961"/>
        <v>7.3016627678330286</v>
      </c>
      <c r="FY238" s="6">
        <f t="shared" si="962"/>
        <v>7.2143515567649841</v>
      </c>
      <c r="FZ238" s="6">
        <f t="shared" si="963"/>
        <v>6.8330938344352257</v>
      </c>
      <c r="GA238" s="193">
        <f t="shared" si="964"/>
        <v>5.7052185348711939</v>
      </c>
      <c r="GB238" s="193">
        <f t="shared" si="965"/>
        <v>4.2810142713494734</v>
      </c>
      <c r="GC238" s="193">
        <f t="shared" si="1027"/>
        <v>3.9625799020134864</v>
      </c>
      <c r="GD238" s="193">
        <f t="shared" si="966"/>
        <v>4.0331165986383928</v>
      </c>
      <c r="GE238" s="72">
        <f t="shared" si="967"/>
        <v>58250.015237436215</v>
      </c>
      <c r="GI238" s="3">
        <f t="shared" si="968"/>
        <v>8.8233357838448327</v>
      </c>
      <c r="GJ238" s="6">
        <f t="shared" si="969"/>
        <v>7.1078133138197632</v>
      </c>
      <c r="GK238" s="6">
        <f t="shared" si="970"/>
        <v>6.399827993904422</v>
      </c>
      <c r="GL238" s="6">
        <f t="shared" si="971"/>
        <v>6.3698332354904652</v>
      </c>
      <c r="GM238" s="193">
        <f t="shared" si="972"/>
        <v>5.703882692419306</v>
      </c>
      <c r="GN238" s="193">
        <f t="shared" si="973"/>
        <v>4.2783299997345301</v>
      </c>
      <c r="GO238" s="193">
        <f t="shared" si="1028"/>
        <v>3.9469713718706072</v>
      </c>
      <c r="GP238" s="193">
        <f t="shared" si="974"/>
        <v>4.0248741990403092</v>
      </c>
      <c r="GQ238" s="72">
        <f t="shared" si="975"/>
        <v>58104.130466538329</v>
      </c>
      <c r="GU238" s="3">
        <f t="shared" si="976"/>
        <v>10.427578653634802</v>
      </c>
      <c r="GV238" s="6">
        <f t="shared" si="977"/>
        <v>7.7539781605306501</v>
      </c>
      <c r="GW238" s="6">
        <f t="shared" si="978"/>
        <v>7.5634330837052257</v>
      </c>
      <c r="GX238" s="6">
        <f t="shared" si="979"/>
        <v>7.2384468585118924</v>
      </c>
      <c r="GY238" s="193">
        <f t="shared" si="980"/>
        <v>5.7092153886336066</v>
      </c>
      <c r="GZ238" s="193">
        <f t="shared" si="981"/>
        <v>4.287249692394127</v>
      </c>
      <c r="HA238" s="193">
        <f t="shared" si="1029"/>
        <v>3.969195406236214</v>
      </c>
      <c r="HB238" s="193">
        <f t="shared" si="982"/>
        <v>4.0402733862679856</v>
      </c>
      <c r="HC238" s="205">
        <f t="shared" si="983"/>
        <v>58353.71133082865</v>
      </c>
      <c r="HG238" s="3">
        <f t="shared" si="785"/>
        <v>9.2243965012923237</v>
      </c>
      <c r="HH238" s="6">
        <f t="shared" si="786"/>
        <v>0</v>
      </c>
      <c r="HI238" s="6">
        <f t="shared" si="787"/>
        <v>0</v>
      </c>
      <c r="HJ238" s="6">
        <f t="shared" si="788"/>
        <v>0</v>
      </c>
      <c r="HK238" s="193">
        <f t="shared" si="984"/>
        <v>5.7052185348711939</v>
      </c>
      <c r="HL238" s="193">
        <f t="shared" si="984"/>
        <v>4.1745731882913786</v>
      </c>
      <c r="HM238" s="193">
        <f t="shared" si="984"/>
        <v>3.8150380693314694</v>
      </c>
      <c r="HN238" s="193">
        <f t="shared" si="984"/>
        <v>3.9040600573940507</v>
      </c>
      <c r="HO238" s="212">
        <f t="shared" si="985"/>
        <v>56330.222708037494</v>
      </c>
      <c r="HS238" s="3">
        <f t="shared" si="789"/>
        <v>8.8233357838448327</v>
      </c>
      <c r="HT238" s="6">
        <f t="shared" si="790"/>
        <v>0</v>
      </c>
      <c r="HU238" s="6">
        <f t="shared" si="791"/>
        <v>0</v>
      </c>
      <c r="HV238" s="6">
        <f t="shared" si="792"/>
        <v>0</v>
      </c>
      <c r="HW238" s="193">
        <f t="shared" si="986"/>
        <v>5.703882692419306</v>
      </c>
      <c r="HX238" s="193">
        <f t="shared" si="986"/>
        <v>4.1745731882913786</v>
      </c>
      <c r="HY238" s="193">
        <f t="shared" si="986"/>
        <v>3.8150380693314694</v>
      </c>
      <c r="HZ238" s="193">
        <f t="shared" si="986"/>
        <v>3.9040600573940507</v>
      </c>
      <c r="IA238" s="212">
        <f t="shared" si="987"/>
        <v>56329.451003122536</v>
      </c>
      <c r="IE238" s="3">
        <f t="shared" si="794"/>
        <v>10.427578653634802</v>
      </c>
      <c r="IF238" s="6">
        <f t="shared" si="795"/>
        <v>0</v>
      </c>
      <c r="IG238" s="6">
        <f t="shared" si="796"/>
        <v>0</v>
      </c>
      <c r="IH238" s="6">
        <f t="shared" si="797"/>
        <v>0</v>
      </c>
      <c r="II238" s="193">
        <f t="shared" si="988"/>
        <v>5.7092153886336066</v>
      </c>
      <c r="IJ238" s="193">
        <f t="shared" si="988"/>
        <v>4.1745731882913786</v>
      </c>
      <c r="IK238" s="193">
        <f t="shared" si="988"/>
        <v>3.8150380693314694</v>
      </c>
      <c r="IL238" s="193">
        <f t="shared" si="988"/>
        <v>3.9040600573940507</v>
      </c>
      <c r="IM238" s="205">
        <f t="shared" si="989"/>
        <v>56332.531719876293</v>
      </c>
      <c r="IQ238" s="3">
        <f t="shared" si="799"/>
        <v>0</v>
      </c>
      <c r="IR238" s="6">
        <f t="shared" si="800"/>
        <v>7.3016627678330286</v>
      </c>
      <c r="IS238" s="6">
        <f t="shared" si="801"/>
        <v>0</v>
      </c>
      <c r="IT238" s="6">
        <f t="shared" si="802"/>
        <v>0</v>
      </c>
      <c r="IU238" s="193">
        <f t="shared" si="990"/>
        <v>5.6740334309306508</v>
      </c>
      <c r="IV238" s="193">
        <f t="shared" si="990"/>
        <v>4.2810142713494734</v>
      </c>
      <c r="IW238" s="193">
        <f t="shared" si="990"/>
        <v>3.8150380693314694</v>
      </c>
      <c r="IX238" s="193">
        <f t="shared" si="990"/>
        <v>3.9040600573940507</v>
      </c>
      <c r="IY238" s="212">
        <f t="shared" si="991"/>
        <v>56577.605035866247</v>
      </c>
      <c r="JC238" s="3">
        <f t="shared" si="804"/>
        <v>0</v>
      </c>
      <c r="JD238" s="6">
        <f t="shared" si="805"/>
        <v>7.1078133138197632</v>
      </c>
      <c r="JE238" s="6">
        <f t="shared" si="806"/>
        <v>0</v>
      </c>
      <c r="JF238" s="6">
        <f t="shared" si="807"/>
        <v>0</v>
      </c>
      <c r="JG238" s="193">
        <f t="shared" si="992"/>
        <v>5.6740334309306508</v>
      </c>
      <c r="JH238" s="193">
        <f t="shared" si="992"/>
        <v>4.2783299997345301</v>
      </c>
      <c r="JI238" s="193">
        <f t="shared" si="992"/>
        <v>3.8150380693314694</v>
      </c>
      <c r="JJ238" s="193">
        <f t="shared" si="992"/>
        <v>3.9040600573940507</v>
      </c>
      <c r="JK238" s="212">
        <f t="shared" si="993"/>
        <v>56570.896856571278</v>
      </c>
      <c r="JO238" s="3">
        <f t="shared" si="809"/>
        <v>0</v>
      </c>
      <c r="JP238" s="6">
        <f t="shared" si="810"/>
        <v>7.7539781605306501</v>
      </c>
      <c r="JQ238" s="6">
        <f t="shared" si="811"/>
        <v>0</v>
      </c>
      <c r="JR238" s="6">
        <f t="shared" si="812"/>
        <v>0</v>
      </c>
      <c r="JS238" s="193">
        <f t="shared" si="994"/>
        <v>5.6740334309306508</v>
      </c>
      <c r="JT238" s="193">
        <f t="shared" si="994"/>
        <v>4.287249692394127</v>
      </c>
      <c r="JU238" s="193">
        <f t="shared" si="994"/>
        <v>3.8150380693314694</v>
      </c>
      <c r="JV238" s="193">
        <f t="shared" si="994"/>
        <v>3.9040600573940507</v>
      </c>
      <c r="JW238" s="205">
        <f t="shared" si="995"/>
        <v>56593.190851944382</v>
      </c>
      <c r="KA238" s="3">
        <f t="shared" si="814"/>
        <v>0</v>
      </c>
      <c r="KB238" s="6">
        <f t="shared" si="815"/>
        <v>0</v>
      </c>
      <c r="KC238" s="6">
        <f t="shared" si="816"/>
        <v>7.2143515567649841</v>
      </c>
      <c r="KD238" s="6">
        <f t="shared" si="817"/>
        <v>0</v>
      </c>
      <c r="KE238" s="193">
        <f t="shared" si="996"/>
        <v>5.6740334309306508</v>
      </c>
      <c r="KF238" s="193">
        <f t="shared" si="996"/>
        <v>4.1745731882913786</v>
      </c>
      <c r="KG238" s="193">
        <f t="shared" si="996"/>
        <v>3.9625799020134864</v>
      </c>
      <c r="KH238" s="193">
        <f t="shared" si="996"/>
        <v>3.9040600573940507</v>
      </c>
      <c r="KI238" s="212">
        <f t="shared" si="997"/>
        <v>57035.764237754294</v>
      </c>
      <c r="KM238" s="3">
        <f t="shared" si="819"/>
        <v>0</v>
      </c>
      <c r="KN238" s="6">
        <f t="shared" si="820"/>
        <v>0</v>
      </c>
      <c r="KO238" s="6">
        <f t="shared" si="821"/>
        <v>6.399827993904422</v>
      </c>
      <c r="KP238" s="6">
        <f t="shared" si="822"/>
        <v>0</v>
      </c>
      <c r="KQ238" s="193">
        <f t="shared" si="998"/>
        <v>5.6740334309306508</v>
      </c>
      <c r="KR238" s="193">
        <f t="shared" si="998"/>
        <v>4.1745731882913786</v>
      </c>
      <c r="KS238" s="193">
        <f t="shared" si="998"/>
        <v>3.9469713718706072</v>
      </c>
      <c r="KT238" s="193">
        <f t="shared" si="998"/>
        <v>3.9040600573940507</v>
      </c>
      <c r="KU238" s="212">
        <f t="shared" si="999"/>
        <v>56958.781383233727</v>
      </c>
      <c r="KY238" s="3">
        <f t="shared" si="824"/>
        <v>0</v>
      </c>
      <c r="KZ238" s="6">
        <f t="shared" si="825"/>
        <v>0</v>
      </c>
      <c r="LA238" s="6">
        <f t="shared" si="826"/>
        <v>7.5634330837052257</v>
      </c>
      <c r="LB238" s="6">
        <f t="shared" si="827"/>
        <v>0</v>
      </c>
      <c r="LC238" s="193">
        <f t="shared" si="1000"/>
        <v>5.6740334309306508</v>
      </c>
      <c r="LD238" s="193">
        <f t="shared" si="1000"/>
        <v>4.1745731882913786</v>
      </c>
      <c r="LE238" s="193">
        <f t="shared" si="1000"/>
        <v>3.969195406236214</v>
      </c>
      <c r="LF238" s="193">
        <f t="shared" si="1000"/>
        <v>3.9040600573940507</v>
      </c>
      <c r="LG238" s="205">
        <f t="shared" si="1001"/>
        <v>57068.423962640692</v>
      </c>
      <c r="LK238" s="3">
        <f t="shared" si="829"/>
        <v>0</v>
      </c>
      <c r="LL238" s="6">
        <f t="shared" si="830"/>
        <v>0</v>
      </c>
      <c r="LM238" s="6">
        <f t="shared" si="831"/>
        <v>0</v>
      </c>
      <c r="LN238" s="6">
        <f t="shared" si="832"/>
        <v>6.8330938344352257</v>
      </c>
      <c r="LO238" s="193">
        <f t="shared" si="1002"/>
        <v>5.6740334309306508</v>
      </c>
      <c r="LP238" s="193">
        <f t="shared" si="1002"/>
        <v>4.1745731882913786</v>
      </c>
      <c r="LQ238" s="193">
        <f t="shared" si="1002"/>
        <v>3.8150380693314694</v>
      </c>
      <c r="LR238" s="193">
        <f t="shared" si="1002"/>
        <v>4.0331165986383928</v>
      </c>
      <c r="LS238" s="212">
        <f t="shared" si="1003"/>
        <v>57222.9796048145</v>
      </c>
      <c r="LW238" s="3">
        <f t="shared" si="834"/>
        <v>0</v>
      </c>
      <c r="LX238" s="6">
        <f t="shared" si="835"/>
        <v>0</v>
      </c>
      <c r="LY238" s="6">
        <f t="shared" si="836"/>
        <v>0</v>
      </c>
      <c r="LZ238" s="6">
        <f t="shared" si="837"/>
        <v>6.3698332354904652</v>
      </c>
      <c r="MA238" s="193">
        <f t="shared" si="1004"/>
        <v>5.6740334309306508</v>
      </c>
      <c r="MB238" s="193">
        <f t="shared" si="1004"/>
        <v>4.1745731882913786</v>
      </c>
      <c r="MC238" s="193">
        <f t="shared" si="1004"/>
        <v>3.8150380693314694</v>
      </c>
      <c r="MD238" s="193">
        <f t="shared" si="1004"/>
        <v>4.0248741990403092</v>
      </c>
      <c r="ME238" s="212">
        <f t="shared" si="1005"/>
        <v>57164.374030200517</v>
      </c>
      <c r="MI238" s="3">
        <f t="shared" si="839"/>
        <v>0</v>
      </c>
      <c r="MJ238" s="6">
        <f t="shared" si="840"/>
        <v>0</v>
      </c>
      <c r="MK238" s="6">
        <f t="shared" si="841"/>
        <v>0</v>
      </c>
      <c r="ML238" s="6">
        <f t="shared" si="842"/>
        <v>7.2384468585118924</v>
      </c>
      <c r="MM238" s="193">
        <f t="shared" si="1006"/>
        <v>5.6740334309306508</v>
      </c>
      <c r="MN238" s="193">
        <f t="shared" si="1006"/>
        <v>4.1745731882913786</v>
      </c>
      <c r="MO238" s="193">
        <f t="shared" si="1006"/>
        <v>3.8150380693314694</v>
      </c>
      <c r="MP238" s="193">
        <f t="shared" si="1006"/>
        <v>4.0402733862679856</v>
      </c>
      <c r="MQ238" s="205">
        <f t="shared" si="1007"/>
        <v>57273.914931654792</v>
      </c>
      <c r="MT238" s="3">
        <f t="shared" si="844"/>
        <v>7.6201536315023546</v>
      </c>
      <c r="MU238" s="6">
        <f t="shared" si="845"/>
        <v>6.4616484671088754</v>
      </c>
      <c r="MV238" s="6">
        <f t="shared" si="846"/>
        <v>6.6907292663546221</v>
      </c>
      <c r="MW238" s="6">
        <f t="shared" si="847"/>
        <v>6.9489089841714167</v>
      </c>
      <c r="MX238" s="193">
        <f t="shared" si="1008"/>
        <v>5.6998644247237564</v>
      </c>
      <c r="MY238" s="193">
        <f t="shared" si="1008"/>
        <v>4.269330029570086</v>
      </c>
      <c r="MZ238" s="193">
        <f t="shared" si="1008"/>
        <v>3.9525738555753915</v>
      </c>
      <c r="NA238" s="193">
        <f t="shared" si="1008"/>
        <v>4.0351666269332505</v>
      </c>
      <c r="NB238" s="212">
        <f t="shared" si="1009"/>
        <v>58181.202735799881</v>
      </c>
      <c r="NF238" s="3">
        <f t="shared" si="849"/>
        <v>7.6201536315023537</v>
      </c>
      <c r="NG238" s="6">
        <f t="shared" si="850"/>
        <v>0</v>
      </c>
      <c r="NH238" s="6">
        <f t="shared" si="851"/>
        <v>0</v>
      </c>
      <c r="NI238" s="6">
        <f t="shared" si="852"/>
        <v>0</v>
      </c>
      <c r="NJ238" s="193">
        <f t="shared" si="1010"/>
        <v>5.6998644247237564</v>
      </c>
      <c r="NK238" s="193">
        <f t="shared" si="1010"/>
        <v>4.1745731882913786</v>
      </c>
      <c r="NL238" s="193">
        <f t="shared" si="1010"/>
        <v>3.8150380693314694</v>
      </c>
      <c r="NM238" s="193">
        <f t="shared" si="1010"/>
        <v>3.9040600573940507</v>
      </c>
      <c r="NN238" s="212">
        <f t="shared" si="1011"/>
        <v>56327.129747503692</v>
      </c>
      <c r="NR238" s="3">
        <f t="shared" si="854"/>
        <v>0</v>
      </c>
      <c r="NS238" s="6">
        <f t="shared" si="855"/>
        <v>6.4616484671088754</v>
      </c>
      <c r="NT238" s="6">
        <f t="shared" si="856"/>
        <v>0</v>
      </c>
      <c r="NU238" s="6">
        <f t="shared" si="857"/>
        <v>0</v>
      </c>
      <c r="NV238" s="193">
        <f t="shared" si="1012"/>
        <v>5.6740334309306508</v>
      </c>
      <c r="NW238" s="193">
        <f t="shared" si="1012"/>
        <v>4.269330029570086</v>
      </c>
      <c r="NX238" s="193">
        <f t="shared" si="1012"/>
        <v>3.8150380693314694</v>
      </c>
      <c r="NY238" s="193">
        <f t="shared" si="1012"/>
        <v>3.9040600573940507</v>
      </c>
      <c r="NZ238" s="212">
        <f t="shared" si="1013"/>
        <v>56548.411115838164</v>
      </c>
      <c r="OD238" s="3">
        <f t="shared" si="859"/>
        <v>0</v>
      </c>
      <c r="OE238" s="6">
        <f t="shared" si="860"/>
        <v>0</v>
      </c>
      <c r="OF238" s="6">
        <f t="shared" si="861"/>
        <v>6.6907292663546221</v>
      </c>
      <c r="OG238" s="6">
        <f t="shared" si="862"/>
        <v>0</v>
      </c>
      <c r="OH238" s="193">
        <f t="shared" si="1014"/>
        <v>5.6740334309306508</v>
      </c>
      <c r="OI238" s="193">
        <f t="shared" si="1014"/>
        <v>4.1745731882913786</v>
      </c>
      <c r="OJ238" s="193">
        <f t="shared" si="1014"/>
        <v>3.9525738555753915</v>
      </c>
      <c r="OK238" s="193">
        <f t="shared" si="1014"/>
        <v>3.9040600573940507</v>
      </c>
      <c r="OL238" s="212">
        <f t="shared" si="1015"/>
        <v>56986.401439598674</v>
      </c>
      <c r="OP238" s="3">
        <f t="shared" si="864"/>
        <v>0</v>
      </c>
      <c r="OQ238" s="6">
        <f t="shared" si="865"/>
        <v>0</v>
      </c>
      <c r="OR238" s="6">
        <f t="shared" si="866"/>
        <v>0</v>
      </c>
      <c r="OS238" s="6">
        <f t="shared" si="867"/>
        <v>6.9489089841714167</v>
      </c>
      <c r="OT238" s="193">
        <f t="shared" si="1016"/>
        <v>5.6740334309306508</v>
      </c>
      <c r="OU238" s="193">
        <f t="shared" si="1016"/>
        <v>4.1745731882913786</v>
      </c>
      <c r="OV238" s="193">
        <f t="shared" si="1016"/>
        <v>3.8150380693314694</v>
      </c>
      <c r="OW238" s="193">
        <f t="shared" si="1016"/>
        <v>4.0351666269332505</v>
      </c>
      <c r="OX238" s="232">
        <f t="shared" si="1017"/>
        <v>57237.565159492682</v>
      </c>
    </row>
    <row r="239" spans="2:414" x14ac:dyDescent="0.2">
      <c r="B239" s="81">
        <v>45472</v>
      </c>
      <c r="C239">
        <v>131</v>
      </c>
      <c r="D239">
        <v>11.609900572603014</v>
      </c>
      <c r="E239">
        <v>0</v>
      </c>
      <c r="F239">
        <v>0</v>
      </c>
      <c r="G239">
        <v>0</v>
      </c>
      <c r="H239">
        <v>0</v>
      </c>
      <c r="I239">
        <v>0</v>
      </c>
      <c r="J239">
        <v>1</v>
      </c>
      <c r="K239">
        <v>0</v>
      </c>
      <c r="L239">
        <v>0</v>
      </c>
      <c r="M239">
        <v>0</v>
      </c>
      <c r="N239">
        <v>0</v>
      </c>
      <c r="O239">
        <v>0</v>
      </c>
      <c r="P239">
        <v>0</v>
      </c>
      <c r="Q239">
        <v>0</v>
      </c>
      <c r="R239">
        <v>1</v>
      </c>
      <c r="S239">
        <v>0</v>
      </c>
      <c r="T239">
        <v>17161</v>
      </c>
      <c r="U239">
        <v>8.0431134630520322</v>
      </c>
      <c r="V239">
        <v>6.4719213862151381</v>
      </c>
      <c r="W239">
        <v>5.8266389330143875</v>
      </c>
      <c r="X239">
        <v>5.8721926191704767</v>
      </c>
      <c r="Y239" s="3">
        <v>2821.0813842543212</v>
      </c>
      <c r="Z239" s="3">
        <v>581.71305691863449</v>
      </c>
      <c r="AA239" s="3">
        <v>293.83814719867087</v>
      </c>
      <c r="AB239" s="3">
        <v>305.42313192314435</v>
      </c>
      <c r="AC239">
        <v>0</v>
      </c>
      <c r="AD239">
        <v>1</v>
      </c>
      <c r="AE239" s="6"/>
      <c r="AF239" s="1" t="s">
        <v>2</v>
      </c>
      <c r="AG239">
        <v>131</v>
      </c>
      <c r="AH239" s="189">
        <v>45472</v>
      </c>
      <c r="AI239">
        <f t="shared" si="869"/>
        <v>6</v>
      </c>
      <c r="AJ239">
        <v>131</v>
      </c>
      <c r="AK239">
        <v>0</v>
      </c>
      <c r="AL239">
        <v>1</v>
      </c>
      <c r="AM239">
        <v>0</v>
      </c>
      <c r="AN239">
        <v>0</v>
      </c>
      <c r="AO239">
        <v>0</v>
      </c>
      <c r="AP239">
        <v>1</v>
      </c>
      <c r="AQ239">
        <v>0</v>
      </c>
      <c r="AS239" s="37"/>
      <c r="AT239" s="37"/>
      <c r="AU239" s="6">
        <f t="shared" si="870"/>
        <v>0</v>
      </c>
      <c r="AV239" s="6">
        <f t="shared" si="871"/>
        <v>0</v>
      </c>
      <c r="AW239" s="6">
        <f t="shared" si="872"/>
        <v>0</v>
      </c>
      <c r="AX239" s="6">
        <f t="shared" si="873"/>
        <v>0</v>
      </c>
      <c r="AY239" s="193">
        <f t="shared" si="874"/>
        <v>5.6740334309306508</v>
      </c>
      <c r="AZ239" s="193">
        <f t="shared" si="875"/>
        <v>4.1745731882913786</v>
      </c>
      <c r="BA239" s="193">
        <f t="shared" si="876"/>
        <v>3.8150380693314694</v>
      </c>
      <c r="BB239" s="193">
        <f t="shared" si="877"/>
        <v>3.9040600573940507</v>
      </c>
      <c r="BC239" s="72">
        <f t="shared" si="878"/>
        <v>56312.210093717425</v>
      </c>
      <c r="BG239" s="3">
        <f t="shared" si="879"/>
        <v>7.8822511937909914</v>
      </c>
      <c r="BH239" s="6">
        <f t="shared" si="880"/>
        <v>0</v>
      </c>
      <c r="BI239" s="6">
        <f t="shared" si="881"/>
        <v>0</v>
      </c>
      <c r="BJ239" s="6">
        <f t="shared" si="882"/>
        <v>0</v>
      </c>
      <c r="BK239" s="193">
        <f t="shared" si="883"/>
        <v>5.7007411285999146</v>
      </c>
      <c r="BL239" s="193">
        <f t="shared" si="884"/>
        <v>4.1745731882913786</v>
      </c>
      <c r="BM239" s="193">
        <f t="shared" si="885"/>
        <v>3.8150380693314694</v>
      </c>
      <c r="BN239" s="193">
        <f t="shared" si="886"/>
        <v>3.9040600573940507</v>
      </c>
      <c r="BO239" s="72">
        <f t="shared" si="887"/>
        <v>56327.636189873891</v>
      </c>
      <c r="BS239" s="3">
        <f t="shared" si="888"/>
        <v>7.8822760283965678</v>
      </c>
      <c r="BT239" s="6">
        <f t="shared" si="889"/>
        <v>0</v>
      </c>
      <c r="BU239" s="6">
        <f t="shared" si="890"/>
        <v>0</v>
      </c>
      <c r="BV239" s="6">
        <f t="shared" si="891"/>
        <v>0</v>
      </c>
      <c r="BW239" s="193">
        <f t="shared" si="892"/>
        <v>5.7007412116340817</v>
      </c>
      <c r="BX239" s="193">
        <f t="shared" si="893"/>
        <v>4.1745731882913786</v>
      </c>
      <c r="BY239" s="193">
        <f t="shared" si="1018"/>
        <v>3.8150380693314694</v>
      </c>
      <c r="BZ239" s="193">
        <f t="shared" si="894"/>
        <v>3.9040600573940507</v>
      </c>
      <c r="CA239" s="72">
        <f t="shared" si="895"/>
        <v>56327.636189873891</v>
      </c>
      <c r="CE239" s="3">
        <f t="shared" si="896"/>
        <v>0</v>
      </c>
      <c r="CF239" s="6">
        <f t="shared" si="897"/>
        <v>6.4719213862151381</v>
      </c>
      <c r="CG239" s="6">
        <f t="shared" si="898"/>
        <v>0</v>
      </c>
      <c r="CH239" s="6">
        <f t="shared" si="899"/>
        <v>0</v>
      </c>
      <c r="CI239" s="193">
        <f t="shared" si="900"/>
        <v>5.6740334309306508</v>
      </c>
      <c r="CJ239" s="193">
        <f t="shared" si="901"/>
        <v>4.2694737492318096</v>
      </c>
      <c r="CK239" s="193">
        <f t="shared" si="1019"/>
        <v>3.8150380693314694</v>
      </c>
      <c r="CL239" s="193">
        <f t="shared" si="902"/>
        <v>3.9040600573940507</v>
      </c>
      <c r="CM239" s="72">
        <f t="shared" si="903"/>
        <v>56548.770118246975</v>
      </c>
      <c r="CQ239" s="3">
        <f t="shared" si="904"/>
        <v>0</v>
      </c>
      <c r="CR239" s="6">
        <f t="shared" si="905"/>
        <v>6.4719917737191306</v>
      </c>
      <c r="CS239" s="6">
        <f t="shared" si="906"/>
        <v>0</v>
      </c>
      <c r="CT239" s="6">
        <f t="shared" si="907"/>
        <v>0</v>
      </c>
      <c r="CU239" s="193">
        <f t="shared" si="908"/>
        <v>5.6740334309306508</v>
      </c>
      <c r="CV239" s="193">
        <f t="shared" si="909"/>
        <v>4.2694747338921841</v>
      </c>
      <c r="CW239" s="193">
        <f t="shared" si="1020"/>
        <v>3.8150380693314694</v>
      </c>
      <c r="CX239" s="193">
        <f t="shared" si="910"/>
        <v>3.9040600573940507</v>
      </c>
      <c r="CY239" s="72">
        <f t="shared" si="911"/>
        <v>56548.772577872624</v>
      </c>
      <c r="DC239" s="3">
        <f t="shared" si="912"/>
        <v>0</v>
      </c>
      <c r="DD239" s="6">
        <f t="shared" si="913"/>
        <v>0</v>
      </c>
      <c r="DE239" s="6">
        <f t="shared" si="914"/>
        <v>6.1179708796651076</v>
      </c>
      <c r="DF239" s="6">
        <f t="shared" si="915"/>
        <v>0</v>
      </c>
      <c r="DG239" s="193">
        <f t="shared" si="916"/>
        <v>5.6740334309306508</v>
      </c>
      <c r="DH239" s="193">
        <f t="shared" si="917"/>
        <v>4.1745731882913786</v>
      </c>
      <c r="DI239" s="193">
        <f t="shared" si="1021"/>
        <v>3.9415129656549723</v>
      </c>
      <c r="DJ239" s="193">
        <f t="shared" si="918"/>
        <v>3.9040600573940507</v>
      </c>
      <c r="DK239" s="72">
        <f t="shared" si="919"/>
        <v>56931.884498964238</v>
      </c>
      <c r="DO239" s="3">
        <f t="shared" si="920"/>
        <v>0</v>
      </c>
      <c r="DP239" s="6">
        <f t="shared" si="921"/>
        <v>0</v>
      </c>
      <c r="DQ239" s="6">
        <f t="shared" si="922"/>
        <v>5.8267514617710496</v>
      </c>
      <c r="DR239" s="6">
        <f t="shared" si="923"/>
        <v>0</v>
      </c>
      <c r="DS239" s="193">
        <f t="shared" si="924"/>
        <v>5.6740334309306508</v>
      </c>
      <c r="DT239" s="193">
        <f t="shared" si="925"/>
        <v>4.1745731882913786</v>
      </c>
      <c r="DU239" s="193">
        <f t="shared" si="1022"/>
        <v>3.9358417795598069</v>
      </c>
      <c r="DV239" s="193">
        <f t="shared" si="926"/>
        <v>3.9040600573940507</v>
      </c>
      <c r="DW239" s="72">
        <f t="shared" si="927"/>
        <v>56903.952572330592</v>
      </c>
      <c r="EA239" s="3">
        <f t="shared" si="928"/>
        <v>0</v>
      </c>
      <c r="EB239" s="6">
        <f t="shared" si="929"/>
        <v>0</v>
      </c>
      <c r="EC239" s="6">
        <f t="shared" si="930"/>
        <v>0</v>
      </c>
      <c r="ED239" s="6">
        <f t="shared" si="931"/>
        <v>17.61657785751143</v>
      </c>
      <c r="EE239" s="193">
        <f t="shared" si="932"/>
        <v>5.6740334309306508</v>
      </c>
      <c r="EF239" s="193">
        <f t="shared" si="933"/>
        <v>4.1745731882913786</v>
      </c>
      <c r="EG239" s="193">
        <f t="shared" si="1023"/>
        <v>3.8150380693314694</v>
      </c>
      <c r="EH239" s="193">
        <f t="shared" si="934"/>
        <v>4.207970992931382</v>
      </c>
      <c r="EI239" s="72">
        <f t="shared" si="935"/>
        <v>58480.494499032255</v>
      </c>
      <c r="EM239" s="3">
        <f t="shared" si="936"/>
        <v>0</v>
      </c>
      <c r="EN239" s="6">
        <f t="shared" si="937"/>
        <v>0</v>
      </c>
      <c r="EO239" s="6">
        <f t="shared" si="938"/>
        <v>0</v>
      </c>
      <c r="EP239" s="6">
        <f t="shared" si="939"/>
        <v>5.8723375506321664</v>
      </c>
      <c r="EQ239" s="193">
        <f t="shared" si="940"/>
        <v>5.6740334309306508</v>
      </c>
      <c r="ER239" s="193">
        <f t="shared" si="941"/>
        <v>4.1745731882913786</v>
      </c>
      <c r="ES239" s="193">
        <f t="shared" si="1024"/>
        <v>3.8150380693314694</v>
      </c>
      <c r="ET239" s="193">
        <f t="shared" si="942"/>
        <v>4.0159463698156408</v>
      </c>
      <c r="EU239" s="72">
        <f t="shared" si="943"/>
        <v>57100.962589377225</v>
      </c>
      <c r="EY239" s="3">
        <f t="shared" si="944"/>
        <v>7.8822511937909914</v>
      </c>
      <c r="EZ239" s="6">
        <f t="shared" si="945"/>
        <v>6.4719213862151381</v>
      </c>
      <c r="FA239" s="6">
        <f t="shared" si="946"/>
        <v>6.1179708796651076</v>
      </c>
      <c r="FB239" s="6">
        <f t="shared" si="947"/>
        <v>17.61657785751143</v>
      </c>
      <c r="FC239" s="193">
        <f t="shared" si="948"/>
        <v>5.7007411285999146</v>
      </c>
      <c r="FD239" s="193">
        <f t="shared" si="949"/>
        <v>4.2694737492318096</v>
      </c>
      <c r="FE239" s="193">
        <f t="shared" si="1025"/>
        <v>3.9415129656549723</v>
      </c>
      <c r="FF239" s="193">
        <f t="shared" si="950"/>
        <v>4.207970992931382</v>
      </c>
      <c r="FG239" s="72">
        <f t="shared" si="951"/>
        <v>59388.665777533875</v>
      </c>
      <c r="FK239" s="3">
        <f t="shared" si="952"/>
        <v>8.0431382976576096</v>
      </c>
      <c r="FL239" s="6">
        <f t="shared" si="953"/>
        <v>6.4719917737191306</v>
      </c>
      <c r="FM239" s="6">
        <f t="shared" si="954"/>
        <v>5.8267514617710496</v>
      </c>
      <c r="FN239" s="6">
        <f t="shared" si="955"/>
        <v>5.8723375506321664</v>
      </c>
      <c r="FO239" s="193">
        <f t="shared" si="956"/>
        <v>5.7012789078442845</v>
      </c>
      <c r="FP239" s="193">
        <f t="shared" si="957"/>
        <v>4.2694747338921841</v>
      </c>
      <c r="FQ239" s="193">
        <f t="shared" si="1026"/>
        <v>3.9358417795598069</v>
      </c>
      <c r="FR239" s="193">
        <f t="shared" si="958"/>
        <v>4.0159463698156408</v>
      </c>
      <c r="FS239" s="205">
        <f t="shared" si="959"/>
        <v>57959.582706844871</v>
      </c>
      <c r="FW239" s="3">
        <f t="shared" si="960"/>
        <v>9.2495804825098364</v>
      </c>
      <c r="FX239" s="6">
        <f t="shared" si="961"/>
        <v>7.3132711664231058</v>
      </c>
      <c r="FY239" s="6">
        <f t="shared" si="962"/>
        <v>7.2250322769378403</v>
      </c>
      <c r="FZ239" s="6">
        <f t="shared" si="963"/>
        <v>6.9291872906211625</v>
      </c>
      <c r="GA239" s="193">
        <f t="shared" si="964"/>
        <v>5.7053023574961781</v>
      </c>
      <c r="GB239" s="193">
        <f t="shared" si="965"/>
        <v>4.2811747867034509</v>
      </c>
      <c r="GC239" s="193">
        <f t="shared" si="1027"/>
        <v>3.9627829645731287</v>
      </c>
      <c r="GD239" s="193">
        <f t="shared" si="966"/>
        <v>4.0348178326614068</v>
      </c>
      <c r="GE239" s="72">
        <f t="shared" si="967"/>
        <v>58263.823128836186</v>
      </c>
      <c r="GI239" s="3">
        <f t="shared" si="968"/>
        <v>8.8474248093572356</v>
      </c>
      <c r="GJ239" s="6">
        <f t="shared" si="969"/>
        <v>7.1191135248366528</v>
      </c>
      <c r="GK239" s="6">
        <f t="shared" si="970"/>
        <v>6.4093028263158267</v>
      </c>
      <c r="GL239" s="6">
        <f t="shared" si="971"/>
        <v>6.459411881087525</v>
      </c>
      <c r="GM239" s="193">
        <f t="shared" si="972"/>
        <v>5.7039629779012904</v>
      </c>
      <c r="GN239" s="193">
        <f t="shared" si="973"/>
        <v>4.2784866739111473</v>
      </c>
      <c r="GO239" s="193">
        <f t="shared" si="1028"/>
        <v>3.9471543435682568</v>
      </c>
      <c r="GP239" s="193">
        <f t="shared" si="974"/>
        <v>4.0264733024510484</v>
      </c>
      <c r="GQ239" s="72">
        <f t="shared" si="975"/>
        <v>58117.052865330064</v>
      </c>
      <c r="GU239" s="3">
        <f t="shared" si="976"/>
        <v>10.456047501967642</v>
      </c>
      <c r="GV239" s="6">
        <f t="shared" si="977"/>
        <v>7.7663056634581658</v>
      </c>
      <c r="GW239" s="6">
        <f t="shared" si="978"/>
        <v>7.5746306129187042</v>
      </c>
      <c r="GX239" s="6">
        <f t="shared" si="979"/>
        <v>7.3402407739630959</v>
      </c>
      <c r="GY239" s="193">
        <f t="shared" si="980"/>
        <v>5.7093097661763066</v>
      </c>
      <c r="GZ239" s="193">
        <f t="shared" si="981"/>
        <v>4.2874190908492977</v>
      </c>
      <c r="HA239" s="193">
        <f t="shared" si="1029"/>
        <v>3.9694068897987851</v>
      </c>
      <c r="HB239" s="193">
        <f t="shared" si="982"/>
        <v>4.0420626106161013</v>
      </c>
      <c r="HC239" s="205">
        <f t="shared" si="983"/>
        <v>58368.254034787875</v>
      </c>
      <c r="HG239" s="3">
        <f t="shared" si="785"/>
        <v>9.2495804825098364</v>
      </c>
      <c r="HH239" s="6">
        <f t="shared" si="786"/>
        <v>0</v>
      </c>
      <c r="HI239" s="6">
        <f t="shared" si="787"/>
        <v>0</v>
      </c>
      <c r="HJ239" s="6">
        <f t="shared" si="788"/>
        <v>0</v>
      </c>
      <c r="HK239" s="193">
        <f t="shared" si="984"/>
        <v>5.7053023574961781</v>
      </c>
      <c r="HL239" s="193">
        <f t="shared" si="984"/>
        <v>4.1745731882913786</v>
      </c>
      <c r="HM239" s="193">
        <f t="shared" si="984"/>
        <v>3.8150380693314694</v>
      </c>
      <c r="HN239" s="193">
        <f t="shared" si="984"/>
        <v>3.9040600573940507</v>
      </c>
      <c r="HO239" s="212">
        <f t="shared" si="985"/>
        <v>56330.271132013309</v>
      </c>
      <c r="HS239" s="3">
        <f t="shared" si="789"/>
        <v>8.8474248093572356</v>
      </c>
      <c r="HT239" s="6">
        <f t="shared" si="790"/>
        <v>0</v>
      </c>
      <c r="HU239" s="6">
        <f t="shared" si="791"/>
        <v>0</v>
      </c>
      <c r="HV239" s="6">
        <f t="shared" si="792"/>
        <v>0</v>
      </c>
      <c r="HW239" s="193">
        <f t="shared" si="986"/>
        <v>5.7039629779012904</v>
      </c>
      <c r="HX239" s="193">
        <f t="shared" si="986"/>
        <v>4.1745731882913786</v>
      </c>
      <c r="HY239" s="193">
        <f t="shared" si="986"/>
        <v>3.8150380693314694</v>
      </c>
      <c r="HZ239" s="193">
        <f t="shared" si="986"/>
        <v>3.9040600573940507</v>
      </c>
      <c r="IA239" s="212">
        <f t="shared" si="987"/>
        <v>56329.49738306956</v>
      </c>
      <c r="IE239" s="3">
        <f t="shared" si="794"/>
        <v>10.456047501967642</v>
      </c>
      <c r="IF239" s="6">
        <f t="shared" si="795"/>
        <v>0</v>
      </c>
      <c r="IG239" s="6">
        <f t="shared" si="796"/>
        <v>0</v>
      </c>
      <c r="IH239" s="6">
        <f t="shared" si="797"/>
        <v>0</v>
      </c>
      <c r="II239" s="193">
        <f t="shared" si="988"/>
        <v>5.7093097661763066</v>
      </c>
      <c r="IJ239" s="193">
        <f t="shared" si="988"/>
        <v>4.1745731882913786</v>
      </c>
      <c r="IK239" s="193">
        <f t="shared" si="988"/>
        <v>3.8150380693314694</v>
      </c>
      <c r="IL239" s="193">
        <f t="shared" si="988"/>
        <v>3.9040600573940507</v>
      </c>
      <c r="IM239" s="205">
        <f t="shared" si="989"/>
        <v>56332.586243621277</v>
      </c>
      <c r="IQ239" s="3">
        <f t="shared" si="799"/>
        <v>0</v>
      </c>
      <c r="IR239" s="6">
        <f t="shared" si="800"/>
        <v>7.3132711664231058</v>
      </c>
      <c r="IS239" s="6">
        <f t="shared" si="801"/>
        <v>0</v>
      </c>
      <c r="IT239" s="6">
        <f t="shared" si="802"/>
        <v>0</v>
      </c>
      <c r="IU239" s="193">
        <f t="shared" si="990"/>
        <v>5.6740334309306508</v>
      </c>
      <c r="IV239" s="193">
        <f t="shared" si="990"/>
        <v>4.2811747867034509</v>
      </c>
      <c r="IW239" s="193">
        <f t="shared" si="990"/>
        <v>3.8150380693314694</v>
      </c>
      <c r="IX239" s="193">
        <f t="shared" si="990"/>
        <v>3.9040600573940507</v>
      </c>
      <c r="IY239" s="212">
        <f t="shared" si="991"/>
        <v>56578.0061999752</v>
      </c>
      <c r="JC239" s="3">
        <f t="shared" si="804"/>
        <v>0</v>
      </c>
      <c r="JD239" s="6">
        <f t="shared" si="805"/>
        <v>7.1191135248366528</v>
      </c>
      <c r="JE239" s="6">
        <f t="shared" si="806"/>
        <v>0</v>
      </c>
      <c r="JF239" s="6">
        <f t="shared" si="807"/>
        <v>0</v>
      </c>
      <c r="JG239" s="193">
        <f t="shared" si="992"/>
        <v>5.6740334309306508</v>
      </c>
      <c r="JH239" s="193">
        <f t="shared" si="992"/>
        <v>4.2784866739111473</v>
      </c>
      <c r="JI239" s="193">
        <f t="shared" si="992"/>
        <v>3.8150380693314694</v>
      </c>
      <c r="JJ239" s="193">
        <f t="shared" si="992"/>
        <v>3.9040600573940507</v>
      </c>
      <c r="JK239" s="212">
        <f t="shared" si="993"/>
        <v>56571.288374251344</v>
      </c>
      <c r="JO239" s="3">
        <f t="shared" si="809"/>
        <v>0</v>
      </c>
      <c r="JP239" s="6">
        <f t="shared" si="810"/>
        <v>7.7663056634581658</v>
      </c>
      <c r="JQ239" s="6">
        <f t="shared" si="811"/>
        <v>0</v>
      </c>
      <c r="JR239" s="6">
        <f t="shared" si="812"/>
        <v>0</v>
      </c>
      <c r="JS239" s="193">
        <f t="shared" si="994"/>
        <v>5.6740334309306508</v>
      </c>
      <c r="JT239" s="193">
        <f t="shared" si="994"/>
        <v>4.2874190908492977</v>
      </c>
      <c r="JU239" s="193">
        <f t="shared" si="994"/>
        <v>3.8150380693314694</v>
      </c>
      <c r="JV239" s="193">
        <f t="shared" si="994"/>
        <v>3.9040600573940507</v>
      </c>
      <c r="JW239" s="205">
        <f t="shared" si="995"/>
        <v>56593.614333639016</v>
      </c>
      <c r="KA239" s="3">
        <f t="shared" si="814"/>
        <v>0</v>
      </c>
      <c r="KB239" s="6">
        <f t="shared" si="815"/>
        <v>0</v>
      </c>
      <c r="KC239" s="6">
        <f t="shared" si="816"/>
        <v>7.2250322769378403</v>
      </c>
      <c r="KD239" s="6">
        <f t="shared" si="817"/>
        <v>0</v>
      </c>
      <c r="KE239" s="193">
        <f t="shared" si="996"/>
        <v>5.6740334309306508</v>
      </c>
      <c r="KF239" s="193">
        <f t="shared" si="996"/>
        <v>4.1745731882913786</v>
      </c>
      <c r="KG239" s="193">
        <f t="shared" si="996"/>
        <v>3.9627829645731287</v>
      </c>
      <c r="KH239" s="193">
        <f t="shared" si="996"/>
        <v>3.9040600573940507</v>
      </c>
      <c r="KI239" s="212">
        <f t="shared" si="997"/>
        <v>57036.766448211871</v>
      </c>
      <c r="KM239" s="3">
        <f t="shared" si="819"/>
        <v>0</v>
      </c>
      <c r="KN239" s="6">
        <f t="shared" si="820"/>
        <v>0</v>
      </c>
      <c r="KO239" s="6">
        <f t="shared" si="821"/>
        <v>6.4093028263158267</v>
      </c>
      <c r="KP239" s="6">
        <f t="shared" si="822"/>
        <v>0</v>
      </c>
      <c r="KQ239" s="193">
        <f t="shared" si="998"/>
        <v>5.6740334309306508</v>
      </c>
      <c r="KR239" s="193">
        <f t="shared" si="998"/>
        <v>4.1745731882913786</v>
      </c>
      <c r="KS239" s="193">
        <f t="shared" si="998"/>
        <v>3.9471543435682568</v>
      </c>
      <c r="KT239" s="193">
        <f t="shared" si="998"/>
        <v>3.9040600573940507</v>
      </c>
      <c r="KU239" s="212">
        <f t="shared" si="999"/>
        <v>56959.683216056954</v>
      </c>
      <c r="KY239" s="3">
        <f t="shared" si="824"/>
        <v>0</v>
      </c>
      <c r="KZ239" s="6">
        <f t="shared" si="825"/>
        <v>0</v>
      </c>
      <c r="LA239" s="6">
        <f t="shared" si="826"/>
        <v>7.5746306129187042</v>
      </c>
      <c r="LB239" s="6">
        <f t="shared" si="827"/>
        <v>0</v>
      </c>
      <c r="LC239" s="193">
        <f t="shared" si="1000"/>
        <v>5.6740334309306508</v>
      </c>
      <c r="LD239" s="193">
        <f t="shared" si="1000"/>
        <v>4.1745731882913786</v>
      </c>
      <c r="LE239" s="193">
        <f t="shared" si="1000"/>
        <v>3.9694068897987851</v>
      </c>
      <c r="LF239" s="193">
        <f t="shared" si="1000"/>
        <v>3.9040600573940507</v>
      </c>
      <c r="LG239" s="205">
        <f t="shared" si="1001"/>
        <v>57069.468332822638</v>
      </c>
      <c r="LK239" s="3">
        <f t="shared" si="829"/>
        <v>0</v>
      </c>
      <c r="LL239" s="6">
        <f t="shared" si="830"/>
        <v>0</v>
      </c>
      <c r="LM239" s="6">
        <f t="shared" si="831"/>
        <v>0</v>
      </c>
      <c r="LN239" s="6">
        <f t="shared" si="832"/>
        <v>6.9291872906211625</v>
      </c>
      <c r="LO239" s="193">
        <f t="shared" si="1002"/>
        <v>5.6740334309306508</v>
      </c>
      <c r="LP239" s="193">
        <f t="shared" si="1002"/>
        <v>4.1745731882913786</v>
      </c>
      <c r="LQ239" s="193">
        <f t="shared" si="1002"/>
        <v>3.8150380693314694</v>
      </c>
      <c r="LR239" s="193">
        <f t="shared" si="1002"/>
        <v>4.0348178326614068</v>
      </c>
      <c r="LS239" s="212">
        <f t="shared" si="1003"/>
        <v>57235.083293301817</v>
      </c>
      <c r="LW239" s="3">
        <f t="shared" si="834"/>
        <v>0</v>
      </c>
      <c r="LX239" s="6">
        <f t="shared" si="835"/>
        <v>0</v>
      </c>
      <c r="LY239" s="6">
        <f t="shared" si="836"/>
        <v>0</v>
      </c>
      <c r="LZ239" s="6">
        <f t="shared" si="837"/>
        <v>6.459411881087525</v>
      </c>
      <c r="MA239" s="193">
        <f t="shared" si="1004"/>
        <v>5.6740334309306508</v>
      </c>
      <c r="MB239" s="193">
        <f t="shared" si="1004"/>
        <v>4.1745731882913786</v>
      </c>
      <c r="MC239" s="193">
        <f t="shared" si="1004"/>
        <v>3.8150380693314694</v>
      </c>
      <c r="MD239" s="193">
        <f t="shared" si="1004"/>
        <v>4.0264733024510484</v>
      </c>
      <c r="ME239" s="212">
        <f t="shared" si="1005"/>
        <v>57175.739370790034</v>
      </c>
      <c r="MI239" s="3">
        <f t="shared" si="839"/>
        <v>0</v>
      </c>
      <c r="MJ239" s="6">
        <f t="shared" si="840"/>
        <v>0</v>
      </c>
      <c r="MK239" s="6">
        <f t="shared" si="841"/>
        <v>0</v>
      </c>
      <c r="ML239" s="6">
        <f t="shared" si="842"/>
        <v>7.3402407739630959</v>
      </c>
      <c r="MM239" s="193">
        <f t="shared" si="1006"/>
        <v>5.6740334309306508</v>
      </c>
      <c r="MN239" s="193">
        <f t="shared" si="1006"/>
        <v>4.1745731882913786</v>
      </c>
      <c r="MO239" s="193">
        <f t="shared" si="1006"/>
        <v>3.8150380693314694</v>
      </c>
      <c r="MP239" s="193">
        <f t="shared" si="1006"/>
        <v>4.0420626106161013</v>
      </c>
      <c r="MQ239" s="205">
        <f t="shared" si="1007"/>
        <v>57286.656041366841</v>
      </c>
      <c r="MT239" s="3">
        <f t="shared" si="844"/>
        <v>7.6409577898994305</v>
      </c>
      <c r="MU239" s="6">
        <f t="shared" si="845"/>
        <v>6.4719213862151381</v>
      </c>
      <c r="MV239" s="6">
        <f t="shared" si="846"/>
        <v>6.700634772966545</v>
      </c>
      <c r="MW239" s="6">
        <f t="shared" si="847"/>
        <v>7.0466311430045723</v>
      </c>
      <c r="MX239" s="193">
        <f t="shared" si="1008"/>
        <v>5.6999340417338384</v>
      </c>
      <c r="MY239" s="193">
        <f t="shared" si="1008"/>
        <v>4.2694737492318096</v>
      </c>
      <c r="MZ239" s="193">
        <f t="shared" si="1008"/>
        <v>3.9527640747843007</v>
      </c>
      <c r="NA239" s="193">
        <f t="shared" si="1008"/>
        <v>4.036893130554386</v>
      </c>
      <c r="NB239" s="212">
        <f t="shared" si="1009"/>
        <v>58195.060804458706</v>
      </c>
      <c r="NF239" s="3">
        <f t="shared" si="849"/>
        <v>7.6409577898994296</v>
      </c>
      <c r="NG239" s="6">
        <f t="shared" si="850"/>
        <v>0</v>
      </c>
      <c r="NH239" s="6">
        <f t="shared" si="851"/>
        <v>0</v>
      </c>
      <c r="NI239" s="6">
        <f t="shared" si="852"/>
        <v>0</v>
      </c>
      <c r="NJ239" s="193">
        <f t="shared" si="1010"/>
        <v>5.6999340417338384</v>
      </c>
      <c r="NK239" s="193">
        <f t="shared" si="1010"/>
        <v>4.1745731882913786</v>
      </c>
      <c r="NL239" s="193">
        <f t="shared" si="1010"/>
        <v>3.8150380693314694</v>
      </c>
      <c r="NM239" s="193">
        <f t="shared" si="1010"/>
        <v>3.9040600573940507</v>
      </c>
      <c r="NN239" s="212">
        <f t="shared" si="1011"/>
        <v>56327.169962744672</v>
      </c>
      <c r="NR239" s="3">
        <f t="shared" si="854"/>
        <v>0</v>
      </c>
      <c r="NS239" s="6">
        <f t="shared" si="855"/>
        <v>6.4719213862151381</v>
      </c>
      <c r="NT239" s="6">
        <f t="shared" si="856"/>
        <v>0</v>
      </c>
      <c r="NU239" s="6">
        <f t="shared" si="857"/>
        <v>0</v>
      </c>
      <c r="NV239" s="193">
        <f t="shared" si="1012"/>
        <v>5.6740334309306508</v>
      </c>
      <c r="NW239" s="193">
        <f t="shared" si="1012"/>
        <v>4.2694737492318096</v>
      </c>
      <c r="NX239" s="193">
        <f t="shared" si="1012"/>
        <v>3.8150380693314694</v>
      </c>
      <c r="NY239" s="193">
        <f t="shared" si="1012"/>
        <v>3.9040600573940507</v>
      </c>
      <c r="NZ239" s="212">
        <f t="shared" si="1013"/>
        <v>56548.770118246975</v>
      </c>
      <c r="OD239" s="3">
        <f t="shared" si="859"/>
        <v>0</v>
      </c>
      <c r="OE239" s="6">
        <f t="shared" si="860"/>
        <v>0</v>
      </c>
      <c r="OF239" s="6">
        <f t="shared" si="861"/>
        <v>6.700634772966545</v>
      </c>
      <c r="OG239" s="6">
        <f t="shared" si="862"/>
        <v>0</v>
      </c>
      <c r="OH239" s="193">
        <f t="shared" si="1014"/>
        <v>5.6740334309306508</v>
      </c>
      <c r="OI239" s="193">
        <f t="shared" si="1014"/>
        <v>4.1745731882913786</v>
      </c>
      <c r="OJ239" s="193">
        <f t="shared" si="1014"/>
        <v>3.9527640747843007</v>
      </c>
      <c r="OK239" s="193">
        <f t="shared" si="1014"/>
        <v>3.9040600573940507</v>
      </c>
      <c r="OL239" s="212">
        <f t="shared" si="1015"/>
        <v>56987.339448957966</v>
      </c>
      <c r="OP239" s="3">
        <f t="shared" si="864"/>
        <v>0</v>
      </c>
      <c r="OQ239" s="6">
        <f t="shared" si="865"/>
        <v>0</v>
      </c>
      <c r="OR239" s="6">
        <f t="shared" si="866"/>
        <v>0</v>
      </c>
      <c r="OS239" s="6">
        <f t="shared" si="867"/>
        <v>7.0466311430045723</v>
      </c>
      <c r="OT239" s="193">
        <f t="shared" si="1016"/>
        <v>5.6740334309306508</v>
      </c>
      <c r="OU239" s="193">
        <f t="shared" si="1016"/>
        <v>4.1745731882913786</v>
      </c>
      <c r="OV239" s="193">
        <f t="shared" si="1016"/>
        <v>3.8150380693314694</v>
      </c>
      <c r="OW239" s="193">
        <f t="shared" si="1016"/>
        <v>4.036893130554386</v>
      </c>
      <c r="OX239" s="232">
        <f t="shared" si="1017"/>
        <v>57249.851782615347</v>
      </c>
    </row>
    <row r="240" spans="2:414" x14ac:dyDescent="0.2">
      <c r="B240" s="81">
        <v>45479</v>
      </c>
      <c r="C240">
        <v>132</v>
      </c>
      <c r="D240">
        <v>11.630691712253652</v>
      </c>
      <c r="E240">
        <v>0</v>
      </c>
      <c r="F240">
        <v>0</v>
      </c>
      <c r="G240">
        <v>0</v>
      </c>
      <c r="H240">
        <v>0</v>
      </c>
      <c r="I240">
        <v>0</v>
      </c>
      <c r="J240">
        <v>0</v>
      </c>
      <c r="K240">
        <v>0</v>
      </c>
      <c r="L240">
        <v>0</v>
      </c>
      <c r="M240">
        <v>0</v>
      </c>
      <c r="N240">
        <v>0</v>
      </c>
      <c r="O240">
        <v>0</v>
      </c>
      <c r="P240">
        <v>0</v>
      </c>
      <c r="Q240">
        <v>0</v>
      </c>
      <c r="R240">
        <v>1</v>
      </c>
      <c r="S240">
        <v>0</v>
      </c>
      <c r="T240">
        <v>17424</v>
      </c>
      <c r="U240">
        <v>8.0609864609064346</v>
      </c>
      <c r="V240">
        <v>6.4815336825131045</v>
      </c>
      <c r="W240">
        <v>5.8352638877067813</v>
      </c>
      <c r="X240">
        <v>5.9547198507863017</v>
      </c>
      <c r="Y240" s="3">
        <v>2877.2073788671364</v>
      </c>
      <c r="Z240" s="3">
        <v>587.95954406067085</v>
      </c>
      <c r="AA240" s="3">
        <v>296.77652876108533</v>
      </c>
      <c r="AB240" s="3">
        <v>335.96544511545659</v>
      </c>
      <c r="AC240">
        <v>1</v>
      </c>
      <c r="AD240">
        <v>1</v>
      </c>
      <c r="AE240" s="6"/>
      <c r="AF240" s="1" t="s">
        <v>2</v>
      </c>
      <c r="AG240">
        <v>132</v>
      </c>
      <c r="AH240" s="189">
        <v>45479</v>
      </c>
      <c r="AI240">
        <f t="shared" si="869"/>
        <v>7</v>
      </c>
      <c r="AJ240">
        <v>132</v>
      </c>
      <c r="AK240">
        <v>1</v>
      </c>
      <c r="AL240">
        <v>1</v>
      </c>
      <c r="AM240">
        <v>0</v>
      </c>
      <c r="AN240">
        <v>0</v>
      </c>
      <c r="AO240">
        <v>0</v>
      </c>
      <c r="AP240">
        <v>1</v>
      </c>
      <c r="AQ240">
        <v>0</v>
      </c>
      <c r="AS240" s="37"/>
      <c r="AT240" s="37"/>
      <c r="AU240" s="6">
        <f t="shared" si="870"/>
        <v>0</v>
      </c>
      <c r="AV240" s="6">
        <f t="shared" si="871"/>
        <v>0</v>
      </c>
      <c r="AW240" s="6">
        <f t="shared" si="872"/>
        <v>0</v>
      </c>
      <c r="AX240" s="6">
        <f t="shared" si="873"/>
        <v>0</v>
      </c>
      <c r="AY240" s="193">
        <f t="shared" si="874"/>
        <v>5.6740334309306508</v>
      </c>
      <c r="AZ240" s="193">
        <f t="shared" si="875"/>
        <v>4.1745731882913786</v>
      </c>
      <c r="BA240" s="193">
        <f t="shared" si="876"/>
        <v>3.8150380693314694</v>
      </c>
      <c r="BB240" s="193">
        <f t="shared" si="877"/>
        <v>3.9040600573940507</v>
      </c>
      <c r="BC240" s="72">
        <f t="shared" si="878"/>
        <v>56312.210093717425</v>
      </c>
      <c r="BG240" s="3">
        <f t="shared" si="879"/>
        <v>7.899766731688306</v>
      </c>
      <c r="BH240" s="6">
        <f t="shared" si="880"/>
        <v>0</v>
      </c>
      <c r="BI240" s="6">
        <f t="shared" si="881"/>
        <v>0</v>
      </c>
      <c r="BJ240" s="6">
        <f t="shared" si="882"/>
        <v>0</v>
      </c>
      <c r="BK240" s="193">
        <f t="shared" si="883"/>
        <v>5.7007996898511673</v>
      </c>
      <c r="BL240" s="193">
        <f t="shared" si="884"/>
        <v>4.1745731882913786</v>
      </c>
      <c r="BM240" s="193">
        <f t="shared" si="885"/>
        <v>3.8150380693314694</v>
      </c>
      <c r="BN240" s="193">
        <f t="shared" si="886"/>
        <v>3.9040600573940507</v>
      </c>
      <c r="BO240" s="72">
        <f t="shared" si="887"/>
        <v>56327.670018903154</v>
      </c>
      <c r="BS240" s="3">
        <f t="shared" si="888"/>
        <v>7.8997916214800794</v>
      </c>
      <c r="BT240" s="6">
        <f t="shared" si="889"/>
        <v>0</v>
      </c>
      <c r="BU240" s="6">
        <f t="shared" si="890"/>
        <v>0</v>
      </c>
      <c r="BV240" s="6">
        <f t="shared" si="891"/>
        <v>0</v>
      </c>
      <c r="BW240" s="193">
        <f t="shared" si="892"/>
        <v>5.7007997730649755</v>
      </c>
      <c r="BX240" s="193">
        <f t="shared" si="893"/>
        <v>4.1745731882913786</v>
      </c>
      <c r="BY240" s="193">
        <f t="shared" si="1018"/>
        <v>3.8150380693314694</v>
      </c>
      <c r="BZ240" s="193">
        <f t="shared" si="894"/>
        <v>3.9040600573940507</v>
      </c>
      <c r="CA240" s="72">
        <f t="shared" si="895"/>
        <v>56327.670018903154</v>
      </c>
      <c r="CE240" s="3">
        <f t="shared" si="896"/>
        <v>0</v>
      </c>
      <c r="CF240" s="6">
        <f t="shared" si="897"/>
        <v>6.4815336825131045</v>
      </c>
      <c r="CG240" s="6">
        <f t="shared" si="898"/>
        <v>0</v>
      </c>
      <c r="CH240" s="6">
        <f t="shared" si="899"/>
        <v>0</v>
      </c>
      <c r="CI240" s="193">
        <f t="shared" si="900"/>
        <v>5.6740334309306508</v>
      </c>
      <c r="CJ240" s="193">
        <f t="shared" si="901"/>
        <v>4.2696082079794309</v>
      </c>
      <c r="CK240" s="193">
        <f t="shared" si="1019"/>
        <v>3.8150380693314694</v>
      </c>
      <c r="CL240" s="193">
        <f t="shared" si="902"/>
        <v>3.9040600573940507</v>
      </c>
      <c r="CM240" s="72">
        <f t="shared" si="903"/>
        <v>56549.10598955553</v>
      </c>
      <c r="CQ240" s="3">
        <f t="shared" si="904"/>
        <v>0</v>
      </c>
      <c r="CR240" s="6">
        <f t="shared" si="905"/>
        <v>6.481604174558778</v>
      </c>
      <c r="CS240" s="6">
        <f t="shared" si="906"/>
        <v>0</v>
      </c>
      <c r="CT240" s="6">
        <f t="shared" si="907"/>
        <v>0</v>
      </c>
      <c r="CU240" s="193">
        <f t="shared" si="908"/>
        <v>5.6740334309306508</v>
      </c>
      <c r="CV240" s="193">
        <f t="shared" si="909"/>
        <v>4.2696091939696688</v>
      </c>
      <c r="CW240" s="193">
        <f t="shared" si="1020"/>
        <v>3.8150380693314694</v>
      </c>
      <c r="CX240" s="193">
        <f t="shared" si="910"/>
        <v>3.9040600573940507</v>
      </c>
      <c r="CY240" s="72">
        <f t="shared" si="911"/>
        <v>56549.108452517816</v>
      </c>
      <c r="DC240" s="3">
        <f t="shared" si="912"/>
        <v>0</v>
      </c>
      <c r="DD240" s="6">
        <f t="shared" si="913"/>
        <v>0</v>
      </c>
      <c r="DE240" s="6">
        <f t="shared" si="914"/>
        <v>6.1270270820921207</v>
      </c>
      <c r="DF240" s="6">
        <f t="shared" si="915"/>
        <v>0</v>
      </c>
      <c r="DG240" s="193">
        <f t="shared" si="916"/>
        <v>5.6740334309306508</v>
      </c>
      <c r="DH240" s="193">
        <f t="shared" si="917"/>
        <v>4.1745731882913786</v>
      </c>
      <c r="DI240" s="193">
        <f t="shared" si="1021"/>
        <v>3.9416888108902963</v>
      </c>
      <c r="DJ240" s="193">
        <f t="shared" si="918"/>
        <v>3.9040600573940507</v>
      </c>
      <c r="DK240" s="72">
        <f t="shared" si="919"/>
        <v>56932.750797264169</v>
      </c>
      <c r="DO240" s="3">
        <f t="shared" si="920"/>
        <v>0</v>
      </c>
      <c r="DP240" s="6">
        <f t="shared" si="921"/>
        <v>0</v>
      </c>
      <c r="DQ240" s="6">
        <f t="shared" si="922"/>
        <v>5.8353765830355337</v>
      </c>
      <c r="DR240" s="6">
        <f t="shared" si="923"/>
        <v>0</v>
      </c>
      <c r="DS240" s="193">
        <f t="shared" si="924"/>
        <v>5.6740334309306508</v>
      </c>
      <c r="DT240" s="193">
        <f t="shared" si="925"/>
        <v>4.1745731882913786</v>
      </c>
      <c r="DU240" s="193">
        <f t="shared" si="1022"/>
        <v>3.936010207551039</v>
      </c>
      <c r="DV240" s="193">
        <f t="shared" si="926"/>
        <v>3.9040600573940507</v>
      </c>
      <c r="DW240" s="72">
        <f t="shared" si="927"/>
        <v>56904.781922352835</v>
      </c>
      <c r="EA240" s="3">
        <f t="shared" si="928"/>
        <v>0</v>
      </c>
      <c r="EB240" s="6">
        <f t="shared" si="929"/>
        <v>0</v>
      </c>
      <c r="EC240" s="6">
        <f t="shared" si="930"/>
        <v>0</v>
      </c>
      <c r="ED240" s="6">
        <f t="shared" si="931"/>
        <v>17.864159552358906</v>
      </c>
      <c r="EE240" s="193">
        <f t="shared" si="932"/>
        <v>5.6740334309306508</v>
      </c>
      <c r="EF240" s="193">
        <f t="shared" si="933"/>
        <v>4.1745731882913786</v>
      </c>
      <c r="EG240" s="193">
        <f t="shared" si="1023"/>
        <v>3.8150380693314694</v>
      </c>
      <c r="EH240" s="193">
        <f t="shared" si="934"/>
        <v>4.2116473813321482</v>
      </c>
      <c r="EI240" s="72">
        <f t="shared" si="935"/>
        <v>58507.228807643129</v>
      </c>
      <c r="EM240" s="3">
        <f t="shared" si="936"/>
        <v>0</v>
      </c>
      <c r="EN240" s="6">
        <f t="shared" si="937"/>
        <v>0</v>
      </c>
      <c r="EO240" s="6">
        <f t="shared" si="938"/>
        <v>0</v>
      </c>
      <c r="EP240" s="6">
        <f t="shared" si="939"/>
        <v>5.9548668191008476</v>
      </c>
      <c r="EQ240" s="193">
        <f t="shared" si="940"/>
        <v>5.6740334309306508</v>
      </c>
      <c r="ER240" s="193">
        <f t="shared" si="941"/>
        <v>4.1745731882913786</v>
      </c>
      <c r="ES240" s="193">
        <f t="shared" si="1024"/>
        <v>3.8150380693314694</v>
      </c>
      <c r="ET240" s="193">
        <f t="shared" si="942"/>
        <v>4.0174329276349017</v>
      </c>
      <c r="EU240" s="72">
        <f t="shared" si="943"/>
        <v>57111.516238472861</v>
      </c>
      <c r="EY240" s="3">
        <f t="shared" si="944"/>
        <v>7.899766731688306</v>
      </c>
      <c r="EZ240" s="6">
        <f t="shared" si="945"/>
        <v>6.4815336825131045</v>
      </c>
      <c r="FA240" s="6">
        <f t="shared" si="946"/>
        <v>6.1270270820921207</v>
      </c>
      <c r="FB240" s="6">
        <f t="shared" si="947"/>
        <v>17.864159552358906</v>
      </c>
      <c r="FC240" s="193">
        <f t="shared" si="948"/>
        <v>5.7007996898511673</v>
      </c>
      <c r="FD240" s="193">
        <f t="shared" si="949"/>
        <v>4.2696082079794309</v>
      </c>
      <c r="FE240" s="193">
        <f t="shared" si="1025"/>
        <v>3.9416888108902963</v>
      </c>
      <c r="FF240" s="193">
        <f t="shared" si="950"/>
        <v>4.2116473813321482</v>
      </c>
      <c r="FG240" s="72">
        <f t="shared" si="951"/>
        <v>59417.107940617541</v>
      </c>
      <c r="FK240" s="3">
        <f t="shared" si="952"/>
        <v>8.0610113506982088</v>
      </c>
      <c r="FL240" s="6">
        <f t="shared" si="953"/>
        <v>6.481604174558778</v>
      </c>
      <c r="FM240" s="6">
        <f t="shared" si="954"/>
        <v>5.8353765830355337</v>
      </c>
      <c r="FN240" s="6">
        <f t="shared" si="955"/>
        <v>5.9548668191008476</v>
      </c>
      <c r="FO240" s="193">
        <f t="shared" si="956"/>
        <v>5.7013386322456894</v>
      </c>
      <c r="FP240" s="193">
        <f t="shared" si="957"/>
        <v>4.2696091939696688</v>
      </c>
      <c r="FQ240" s="193">
        <f t="shared" si="1026"/>
        <v>3.936010207551039</v>
      </c>
      <c r="FR240" s="193">
        <f t="shared" si="958"/>
        <v>4.0174329276349017</v>
      </c>
      <c r="FS240" s="205">
        <f t="shared" si="959"/>
        <v>57971.519772038511</v>
      </c>
      <c r="FW240" s="3">
        <f t="shared" si="960"/>
        <v>9.2701344300423987</v>
      </c>
      <c r="FX240" s="6">
        <f t="shared" si="961"/>
        <v>7.3241330612398077</v>
      </c>
      <c r="FY240" s="6">
        <f t="shared" si="962"/>
        <v>7.2357272207564085</v>
      </c>
      <c r="FZ240" s="6">
        <f t="shared" si="963"/>
        <v>7.0265694239278353</v>
      </c>
      <c r="GA240" s="193">
        <f t="shared" si="964"/>
        <v>5.7053707642619438</v>
      </c>
      <c r="GB240" s="193">
        <f t="shared" si="965"/>
        <v>4.2813249564326563</v>
      </c>
      <c r="GC240" s="193">
        <f t="shared" si="1027"/>
        <v>3.9629862562452534</v>
      </c>
      <c r="GD240" s="193">
        <f t="shared" si="966"/>
        <v>4.036538933745053</v>
      </c>
      <c r="GE240" s="72">
        <f t="shared" si="967"/>
        <v>58277.743539518808</v>
      </c>
      <c r="GI240" s="3">
        <f t="shared" si="968"/>
        <v>8.8670851069970791</v>
      </c>
      <c r="GJ240" s="6">
        <f t="shared" si="969"/>
        <v>7.1296870507644154</v>
      </c>
      <c r="GK240" s="6">
        <f t="shared" si="970"/>
        <v>6.41879027647746</v>
      </c>
      <c r="GL240" s="6">
        <f t="shared" si="971"/>
        <v>6.5501918358649327</v>
      </c>
      <c r="GM240" s="193">
        <f t="shared" si="972"/>
        <v>5.7040284982521605</v>
      </c>
      <c r="GN240" s="193">
        <f t="shared" si="973"/>
        <v>4.2786332505815299</v>
      </c>
      <c r="GO240" s="193">
        <f t="shared" si="1028"/>
        <v>3.9473375253921494</v>
      </c>
      <c r="GP240" s="193">
        <f t="shared" si="974"/>
        <v>4.0280912463022238</v>
      </c>
      <c r="GQ240" s="72">
        <f t="shared" si="975"/>
        <v>58130.080617968626</v>
      </c>
      <c r="GU240" s="3">
        <f t="shared" si="976"/>
        <v>10.479282399178365</v>
      </c>
      <c r="GV240" s="6">
        <f t="shared" si="977"/>
        <v>7.7778404190157246</v>
      </c>
      <c r="GW240" s="6">
        <f t="shared" si="978"/>
        <v>7.5858430540188158</v>
      </c>
      <c r="GX240" s="6">
        <f t="shared" si="979"/>
        <v>7.4433998134828769</v>
      </c>
      <c r="GY240" s="193">
        <f t="shared" si="980"/>
        <v>5.7093867859616454</v>
      </c>
      <c r="GZ240" s="193">
        <f t="shared" si="981"/>
        <v>4.2875775697788105</v>
      </c>
      <c r="HA240" s="193">
        <f t="shared" si="1029"/>
        <v>3.9696186101914082</v>
      </c>
      <c r="HB240" s="193">
        <f t="shared" si="982"/>
        <v>4.0438725695269158</v>
      </c>
      <c r="HC240" s="205">
        <f t="shared" si="983"/>
        <v>58382.913498989867</v>
      </c>
      <c r="HG240" s="3">
        <f t="shared" si="785"/>
        <v>9.2701344300423987</v>
      </c>
      <c r="HH240" s="6">
        <f t="shared" si="786"/>
        <v>0</v>
      </c>
      <c r="HI240" s="6">
        <f t="shared" si="787"/>
        <v>0</v>
      </c>
      <c r="HJ240" s="6">
        <f t="shared" si="788"/>
        <v>0</v>
      </c>
      <c r="HK240" s="193">
        <f t="shared" si="984"/>
        <v>5.7053707642619438</v>
      </c>
      <c r="HL240" s="193">
        <f t="shared" si="984"/>
        <v>4.1745731882913786</v>
      </c>
      <c r="HM240" s="193">
        <f t="shared" si="984"/>
        <v>3.8150380693314694</v>
      </c>
      <c r="HN240" s="193">
        <f t="shared" si="984"/>
        <v>3.9040600573940507</v>
      </c>
      <c r="HO240" s="212">
        <f t="shared" si="985"/>
        <v>56330.310650343286</v>
      </c>
      <c r="HS240" s="3">
        <f t="shared" si="789"/>
        <v>8.8670851069970791</v>
      </c>
      <c r="HT240" s="6">
        <f t="shared" si="790"/>
        <v>0</v>
      </c>
      <c r="HU240" s="6">
        <f t="shared" si="791"/>
        <v>0</v>
      </c>
      <c r="HV240" s="6">
        <f t="shared" si="792"/>
        <v>0</v>
      </c>
      <c r="HW240" s="193">
        <f t="shared" si="986"/>
        <v>5.7040284982521605</v>
      </c>
      <c r="HX240" s="193">
        <f t="shared" si="986"/>
        <v>4.1745731882913786</v>
      </c>
      <c r="HY240" s="193">
        <f t="shared" si="986"/>
        <v>3.8150380693314694</v>
      </c>
      <c r="HZ240" s="193">
        <f t="shared" si="986"/>
        <v>3.9040600573940507</v>
      </c>
      <c r="IA240" s="212">
        <f t="shared" si="987"/>
        <v>56329.535233408053</v>
      </c>
      <c r="IE240" s="3">
        <f t="shared" si="794"/>
        <v>10.479282399178365</v>
      </c>
      <c r="IF240" s="6">
        <f t="shared" si="795"/>
        <v>0</v>
      </c>
      <c r="IG240" s="6">
        <f t="shared" si="796"/>
        <v>0</v>
      </c>
      <c r="IH240" s="6">
        <f t="shared" si="797"/>
        <v>0</v>
      </c>
      <c r="II240" s="193">
        <f t="shared" si="988"/>
        <v>5.7093867859616454</v>
      </c>
      <c r="IJ240" s="193">
        <f t="shared" si="988"/>
        <v>4.1745731882913786</v>
      </c>
      <c r="IK240" s="193">
        <f t="shared" si="988"/>
        <v>3.8150380693314694</v>
      </c>
      <c r="IL240" s="193">
        <f t="shared" si="988"/>
        <v>3.9040600573940507</v>
      </c>
      <c r="IM240" s="205">
        <f t="shared" si="989"/>
        <v>56332.630739490764</v>
      </c>
      <c r="IQ240" s="3">
        <f t="shared" si="799"/>
        <v>0</v>
      </c>
      <c r="IR240" s="6">
        <f t="shared" si="800"/>
        <v>7.3241330612398077</v>
      </c>
      <c r="IS240" s="6">
        <f t="shared" si="801"/>
        <v>0</v>
      </c>
      <c r="IT240" s="6">
        <f t="shared" si="802"/>
        <v>0</v>
      </c>
      <c r="IU240" s="193">
        <f t="shared" si="990"/>
        <v>5.6740334309306508</v>
      </c>
      <c r="IV240" s="193">
        <f t="shared" si="990"/>
        <v>4.2813249564326563</v>
      </c>
      <c r="IW240" s="193">
        <f t="shared" si="990"/>
        <v>3.8150380693314694</v>
      </c>
      <c r="IX240" s="193">
        <f t="shared" si="990"/>
        <v>3.9040600573940507</v>
      </c>
      <c r="IY240" s="212">
        <f t="shared" si="991"/>
        <v>56578.381510607549</v>
      </c>
      <c r="JC240" s="3">
        <f t="shared" si="804"/>
        <v>0</v>
      </c>
      <c r="JD240" s="6">
        <f t="shared" si="805"/>
        <v>7.1296870507644154</v>
      </c>
      <c r="JE240" s="6">
        <f t="shared" si="806"/>
        <v>0</v>
      </c>
      <c r="JF240" s="6">
        <f t="shared" si="807"/>
        <v>0</v>
      </c>
      <c r="JG240" s="193">
        <f t="shared" si="992"/>
        <v>5.6740334309306508</v>
      </c>
      <c r="JH240" s="193">
        <f t="shared" si="992"/>
        <v>4.2786332505815299</v>
      </c>
      <c r="JI240" s="193">
        <f t="shared" si="992"/>
        <v>3.8150380693314694</v>
      </c>
      <c r="JJ240" s="193">
        <f t="shared" si="992"/>
        <v>3.9040600573940507</v>
      </c>
      <c r="JK240" s="212">
        <f t="shared" si="993"/>
        <v>56571.654661431268</v>
      </c>
      <c r="JO240" s="3">
        <f t="shared" si="809"/>
        <v>0</v>
      </c>
      <c r="JP240" s="6">
        <f t="shared" si="810"/>
        <v>7.7778404190157246</v>
      </c>
      <c r="JQ240" s="6">
        <f t="shared" si="811"/>
        <v>0</v>
      </c>
      <c r="JR240" s="6">
        <f t="shared" si="812"/>
        <v>0</v>
      </c>
      <c r="JS240" s="193">
        <f t="shared" si="994"/>
        <v>5.6740334309306508</v>
      </c>
      <c r="JT240" s="193">
        <f t="shared" si="994"/>
        <v>4.2875775697788105</v>
      </c>
      <c r="JU240" s="193">
        <f t="shared" si="994"/>
        <v>3.8150380693314694</v>
      </c>
      <c r="JV240" s="193">
        <f t="shared" si="994"/>
        <v>3.9040600573940507</v>
      </c>
      <c r="JW240" s="205">
        <f t="shared" si="995"/>
        <v>56594.010520319673</v>
      </c>
      <c r="KA240" s="3">
        <f t="shared" si="814"/>
        <v>0</v>
      </c>
      <c r="KB240" s="6">
        <f t="shared" si="815"/>
        <v>0</v>
      </c>
      <c r="KC240" s="6">
        <f t="shared" si="816"/>
        <v>7.2357272207564085</v>
      </c>
      <c r="KD240" s="6">
        <f t="shared" si="817"/>
        <v>0</v>
      </c>
      <c r="KE240" s="193">
        <f t="shared" si="996"/>
        <v>5.6740334309306508</v>
      </c>
      <c r="KF240" s="193">
        <f t="shared" si="996"/>
        <v>4.1745731882913786</v>
      </c>
      <c r="KG240" s="193">
        <f t="shared" si="996"/>
        <v>3.9629862562452534</v>
      </c>
      <c r="KH240" s="193">
        <f t="shared" si="996"/>
        <v>3.9040600573940507</v>
      </c>
      <c r="KI240" s="212">
        <f t="shared" si="997"/>
        <v>57037.769807089062</v>
      </c>
      <c r="KM240" s="3">
        <f t="shared" si="819"/>
        <v>0</v>
      </c>
      <c r="KN240" s="6">
        <f t="shared" si="820"/>
        <v>0</v>
      </c>
      <c r="KO240" s="6">
        <f t="shared" si="821"/>
        <v>6.41879027647746</v>
      </c>
      <c r="KP240" s="6">
        <f t="shared" si="822"/>
        <v>0</v>
      </c>
      <c r="KQ240" s="193">
        <f t="shared" si="998"/>
        <v>5.6740334309306508</v>
      </c>
      <c r="KR240" s="193">
        <f t="shared" si="998"/>
        <v>4.1745731882913786</v>
      </c>
      <c r="KS240" s="193">
        <f t="shared" si="998"/>
        <v>3.9473375253921494</v>
      </c>
      <c r="KT240" s="193">
        <f t="shared" si="998"/>
        <v>3.9040600573940507</v>
      </c>
      <c r="KU240" s="212">
        <f t="shared" si="999"/>
        <v>56960.586098855987</v>
      </c>
      <c r="KY240" s="3">
        <f t="shared" si="824"/>
        <v>0</v>
      </c>
      <c r="KZ240" s="6">
        <f t="shared" si="825"/>
        <v>0</v>
      </c>
      <c r="LA240" s="6">
        <f t="shared" si="826"/>
        <v>7.5858430540188158</v>
      </c>
      <c r="LB240" s="6">
        <f t="shared" si="827"/>
        <v>0</v>
      </c>
      <c r="LC240" s="193">
        <f t="shared" si="1000"/>
        <v>5.6740334309306508</v>
      </c>
      <c r="LD240" s="193">
        <f t="shared" si="1000"/>
        <v>4.1745731882913786</v>
      </c>
      <c r="LE240" s="193">
        <f t="shared" si="1000"/>
        <v>3.9696186101914082</v>
      </c>
      <c r="LF240" s="193">
        <f t="shared" si="1000"/>
        <v>3.9040600573940507</v>
      </c>
      <c r="LG240" s="205">
        <f t="shared" si="1001"/>
        <v>57070.513891687719</v>
      </c>
      <c r="LK240" s="3">
        <f t="shared" si="829"/>
        <v>0</v>
      </c>
      <c r="LL240" s="6">
        <f t="shared" si="830"/>
        <v>0</v>
      </c>
      <c r="LM240" s="6">
        <f t="shared" si="831"/>
        <v>0</v>
      </c>
      <c r="LN240" s="6">
        <f t="shared" si="832"/>
        <v>7.0265694239278353</v>
      </c>
      <c r="LO240" s="193">
        <f t="shared" si="1002"/>
        <v>5.6740334309306508</v>
      </c>
      <c r="LP240" s="193">
        <f t="shared" si="1002"/>
        <v>4.1745731882913786</v>
      </c>
      <c r="LQ240" s="193">
        <f t="shared" si="1002"/>
        <v>3.8150380693314694</v>
      </c>
      <c r="LR240" s="193">
        <f t="shared" si="1002"/>
        <v>4.036538933745053</v>
      </c>
      <c r="LS240" s="212">
        <f t="shared" si="1003"/>
        <v>57247.330934187456</v>
      </c>
      <c r="LW240" s="3">
        <f t="shared" si="834"/>
        <v>0</v>
      </c>
      <c r="LX240" s="6">
        <f t="shared" si="835"/>
        <v>0</v>
      </c>
      <c r="LY240" s="6">
        <f t="shared" si="836"/>
        <v>0</v>
      </c>
      <c r="LZ240" s="6">
        <f t="shared" si="837"/>
        <v>6.5501918358649327</v>
      </c>
      <c r="MA240" s="193">
        <f t="shared" si="1004"/>
        <v>5.6740334309306508</v>
      </c>
      <c r="MB240" s="193">
        <f t="shared" si="1004"/>
        <v>4.1745731882913786</v>
      </c>
      <c r="MC240" s="193">
        <f t="shared" si="1004"/>
        <v>3.8150380693314694</v>
      </c>
      <c r="MD240" s="193">
        <f t="shared" si="1004"/>
        <v>4.0280912463022238</v>
      </c>
      <c r="ME240" s="212">
        <f t="shared" si="1005"/>
        <v>57187.24091616361</v>
      </c>
      <c r="MI240" s="3">
        <f t="shared" si="839"/>
        <v>0</v>
      </c>
      <c r="MJ240" s="6">
        <f t="shared" si="840"/>
        <v>0</v>
      </c>
      <c r="MK240" s="6">
        <f t="shared" si="841"/>
        <v>0</v>
      </c>
      <c r="ML240" s="6">
        <f t="shared" si="842"/>
        <v>7.4433998134828769</v>
      </c>
      <c r="MM240" s="193">
        <f t="shared" si="1006"/>
        <v>5.6740334309306508</v>
      </c>
      <c r="MN240" s="193">
        <f t="shared" si="1006"/>
        <v>4.1745731882913786</v>
      </c>
      <c r="MO240" s="193">
        <f t="shared" si="1006"/>
        <v>3.8150380693314694</v>
      </c>
      <c r="MP240" s="193">
        <f t="shared" si="1006"/>
        <v>4.0438725695269158</v>
      </c>
      <c r="MQ240" s="205">
        <f t="shared" si="1007"/>
        <v>57299.547686239333</v>
      </c>
      <c r="MT240" s="3">
        <f t="shared" si="844"/>
        <v>7.6579371378611123</v>
      </c>
      <c r="MU240" s="6">
        <f t="shared" si="845"/>
        <v>6.4815336825131045</v>
      </c>
      <c r="MV240" s="6">
        <f t="shared" si="846"/>
        <v>6.7105534708627976</v>
      </c>
      <c r="MW240" s="6">
        <f t="shared" si="847"/>
        <v>7.1456638209435619</v>
      </c>
      <c r="MX240" s="193">
        <f t="shared" si="1008"/>
        <v>5.6999908561790029</v>
      </c>
      <c r="MY240" s="193">
        <f t="shared" si="1008"/>
        <v>4.2696082079794309</v>
      </c>
      <c r="MZ240" s="193">
        <f t="shared" si="1008"/>
        <v>3.952954511061701</v>
      </c>
      <c r="NA240" s="193">
        <f t="shared" si="1008"/>
        <v>4.0386397519791615</v>
      </c>
      <c r="NB240" s="212">
        <f t="shared" si="1009"/>
        <v>58209.037394297091</v>
      </c>
      <c r="NF240" s="3">
        <f t="shared" si="849"/>
        <v>7.6579371378611114</v>
      </c>
      <c r="NG240" s="6">
        <f t="shared" si="850"/>
        <v>0</v>
      </c>
      <c r="NH240" s="6">
        <f t="shared" si="851"/>
        <v>0</v>
      </c>
      <c r="NI240" s="6">
        <f t="shared" si="852"/>
        <v>0</v>
      </c>
      <c r="NJ240" s="193">
        <f t="shared" si="1010"/>
        <v>5.6999908561790029</v>
      </c>
      <c r="NK240" s="193">
        <f t="shared" si="1010"/>
        <v>4.1745731882913786</v>
      </c>
      <c r="NL240" s="193">
        <f t="shared" si="1010"/>
        <v>3.8150380693314694</v>
      </c>
      <c r="NM240" s="193">
        <f t="shared" si="1010"/>
        <v>3.9040600573940507</v>
      </c>
      <c r="NN240" s="212">
        <f t="shared" si="1011"/>
        <v>56327.202782426051</v>
      </c>
      <c r="NR240" s="3">
        <f t="shared" si="854"/>
        <v>0</v>
      </c>
      <c r="NS240" s="6">
        <f t="shared" si="855"/>
        <v>6.4815336825131045</v>
      </c>
      <c r="NT240" s="6">
        <f t="shared" si="856"/>
        <v>0</v>
      </c>
      <c r="NU240" s="6">
        <f t="shared" si="857"/>
        <v>0</v>
      </c>
      <c r="NV240" s="193">
        <f t="shared" si="1012"/>
        <v>5.6740334309306508</v>
      </c>
      <c r="NW240" s="193">
        <f t="shared" si="1012"/>
        <v>4.2696082079794309</v>
      </c>
      <c r="NX240" s="193">
        <f t="shared" si="1012"/>
        <v>3.8150380693314694</v>
      </c>
      <c r="NY240" s="193">
        <f t="shared" si="1012"/>
        <v>3.9040600573940507</v>
      </c>
      <c r="NZ240" s="212">
        <f t="shared" si="1013"/>
        <v>56549.10598955553</v>
      </c>
      <c r="OD240" s="3">
        <f t="shared" si="859"/>
        <v>0</v>
      </c>
      <c r="OE240" s="6">
        <f t="shared" si="860"/>
        <v>0</v>
      </c>
      <c r="OF240" s="6">
        <f t="shared" si="861"/>
        <v>6.7105534708627976</v>
      </c>
      <c r="OG240" s="6">
        <f t="shared" si="862"/>
        <v>0</v>
      </c>
      <c r="OH240" s="193">
        <f t="shared" si="1014"/>
        <v>5.6740334309306508</v>
      </c>
      <c r="OI240" s="193">
        <f t="shared" si="1014"/>
        <v>4.1745731882913786</v>
      </c>
      <c r="OJ240" s="193">
        <f t="shared" si="1014"/>
        <v>3.952954511061701</v>
      </c>
      <c r="OK240" s="193">
        <f t="shared" si="1014"/>
        <v>3.9040600573940507</v>
      </c>
      <c r="OL240" s="212">
        <f t="shared" si="1015"/>
        <v>56988.278544192137</v>
      </c>
      <c r="OP240" s="3">
        <f t="shared" si="864"/>
        <v>0</v>
      </c>
      <c r="OQ240" s="6">
        <f t="shared" si="865"/>
        <v>0</v>
      </c>
      <c r="OR240" s="6">
        <f t="shared" si="866"/>
        <v>0</v>
      </c>
      <c r="OS240" s="6">
        <f t="shared" si="867"/>
        <v>7.1456638209435619</v>
      </c>
      <c r="OT240" s="193">
        <f t="shared" si="1016"/>
        <v>5.6740334309306508</v>
      </c>
      <c r="OU240" s="193">
        <f t="shared" si="1016"/>
        <v>4.1745731882913786</v>
      </c>
      <c r="OV240" s="193">
        <f t="shared" si="1016"/>
        <v>3.8150380693314694</v>
      </c>
      <c r="OW240" s="193">
        <f t="shared" si="1016"/>
        <v>4.0386397519791615</v>
      </c>
      <c r="OX240" s="232">
        <f t="shared" si="1017"/>
        <v>57262.284257350759</v>
      </c>
    </row>
    <row r="241" spans="2:414" x14ac:dyDescent="0.2">
      <c r="B241" s="81">
        <v>45486</v>
      </c>
      <c r="C241">
        <v>133</v>
      </c>
      <c r="D241">
        <v>11.642546468919933</v>
      </c>
      <c r="E241">
        <v>0</v>
      </c>
      <c r="F241">
        <v>0</v>
      </c>
      <c r="G241">
        <v>0</v>
      </c>
      <c r="H241">
        <v>0</v>
      </c>
      <c r="I241">
        <v>0</v>
      </c>
      <c r="J241">
        <v>0</v>
      </c>
      <c r="K241">
        <v>0</v>
      </c>
      <c r="L241">
        <v>0</v>
      </c>
      <c r="M241">
        <v>0</v>
      </c>
      <c r="N241">
        <v>0</v>
      </c>
      <c r="O241">
        <v>0</v>
      </c>
      <c r="P241">
        <v>0</v>
      </c>
      <c r="Q241">
        <v>0</v>
      </c>
      <c r="R241">
        <v>1</v>
      </c>
      <c r="S241">
        <v>0</v>
      </c>
      <c r="T241">
        <v>17689</v>
      </c>
      <c r="U241">
        <v>8.0761196029761386</v>
      </c>
      <c r="V241">
        <v>6.4908235349755543</v>
      </c>
      <c r="W241">
        <v>5.8439002317981483</v>
      </c>
      <c r="X241">
        <v>6.0382656468748337</v>
      </c>
      <c r="Y241" s="3">
        <v>2925.5200791949978</v>
      </c>
      <c r="Z241" s="3">
        <v>594.05381778770254</v>
      </c>
      <c r="AA241" s="3">
        <v>299.74429405773895</v>
      </c>
      <c r="AB241" s="3">
        <v>369.56198962700205</v>
      </c>
      <c r="AC241">
        <v>1</v>
      </c>
      <c r="AD241">
        <v>1</v>
      </c>
      <c r="AE241" s="6"/>
      <c r="AF241" s="1" t="s">
        <v>2</v>
      </c>
      <c r="AG241">
        <v>133</v>
      </c>
      <c r="AH241" s="189">
        <v>45486</v>
      </c>
      <c r="AI241">
        <f t="shared" si="869"/>
        <v>7</v>
      </c>
      <c r="AJ241">
        <v>133</v>
      </c>
      <c r="AK241">
        <v>1</v>
      </c>
      <c r="AL241">
        <v>1</v>
      </c>
      <c r="AM241">
        <v>0</v>
      </c>
      <c r="AN241">
        <v>0</v>
      </c>
      <c r="AO241">
        <v>0</v>
      </c>
      <c r="AP241">
        <v>1</v>
      </c>
      <c r="AQ241">
        <v>0</v>
      </c>
      <c r="AS241" s="37"/>
      <c r="AT241" s="37"/>
      <c r="AU241" s="6">
        <f t="shared" si="870"/>
        <v>0</v>
      </c>
      <c r="AV241" s="6">
        <f t="shared" si="871"/>
        <v>0</v>
      </c>
      <c r="AW241" s="6">
        <f t="shared" si="872"/>
        <v>0</v>
      </c>
      <c r="AX241" s="6">
        <f t="shared" si="873"/>
        <v>0</v>
      </c>
      <c r="AY241" s="193">
        <f t="shared" si="874"/>
        <v>5.6740334309306508</v>
      </c>
      <c r="AZ241" s="193">
        <f t="shared" si="875"/>
        <v>4.1745731882913786</v>
      </c>
      <c r="BA241" s="193">
        <f t="shared" si="876"/>
        <v>3.8150380693314694</v>
      </c>
      <c r="BB241" s="193">
        <f t="shared" si="877"/>
        <v>3.9040600573940507</v>
      </c>
      <c r="BC241" s="72">
        <f t="shared" si="878"/>
        <v>56312.210093717425</v>
      </c>
      <c r="BG241" s="3">
        <f t="shared" si="879"/>
        <v>7.9145972109166154</v>
      </c>
      <c r="BH241" s="6">
        <f t="shared" si="880"/>
        <v>0</v>
      </c>
      <c r="BI241" s="6">
        <f t="shared" si="881"/>
        <v>0</v>
      </c>
      <c r="BJ241" s="6">
        <f t="shared" si="882"/>
        <v>0</v>
      </c>
      <c r="BK241" s="193">
        <f t="shared" si="883"/>
        <v>5.7008492712266428</v>
      </c>
      <c r="BL241" s="193">
        <f t="shared" si="884"/>
        <v>4.1745731882913786</v>
      </c>
      <c r="BM241" s="193">
        <f t="shared" si="885"/>
        <v>3.8150380693314694</v>
      </c>
      <c r="BN241" s="193">
        <f t="shared" si="886"/>
        <v>3.9040600573940507</v>
      </c>
      <c r="BO241" s="72">
        <f t="shared" si="887"/>
        <v>56327.698660550937</v>
      </c>
      <c r="BS241" s="3">
        <f t="shared" si="888"/>
        <v>7.9146221474347742</v>
      </c>
      <c r="BT241" s="6">
        <f t="shared" si="889"/>
        <v>0</v>
      </c>
      <c r="BU241" s="6">
        <f t="shared" si="890"/>
        <v>0</v>
      </c>
      <c r="BV241" s="6">
        <f t="shared" si="891"/>
        <v>0</v>
      </c>
      <c r="BW241" s="193">
        <f t="shared" si="892"/>
        <v>5.7008493545925374</v>
      </c>
      <c r="BX241" s="193">
        <f t="shared" si="893"/>
        <v>4.1745731882913786</v>
      </c>
      <c r="BY241" s="193">
        <f t="shared" si="1018"/>
        <v>3.8150380693314694</v>
      </c>
      <c r="BZ241" s="193">
        <f t="shared" si="894"/>
        <v>3.9040600573940507</v>
      </c>
      <c r="CA241" s="72">
        <f t="shared" si="895"/>
        <v>56327.698660550937</v>
      </c>
      <c r="CE241" s="3">
        <f t="shared" si="896"/>
        <v>0</v>
      </c>
      <c r="CF241" s="6">
        <f t="shared" si="897"/>
        <v>6.4908235349755543</v>
      </c>
      <c r="CG241" s="6">
        <f t="shared" si="898"/>
        <v>0</v>
      </c>
      <c r="CH241" s="6">
        <f t="shared" si="899"/>
        <v>0</v>
      </c>
      <c r="CI241" s="193">
        <f t="shared" si="900"/>
        <v>5.6740334309306508</v>
      </c>
      <c r="CJ241" s="193">
        <f t="shared" si="901"/>
        <v>4.2697381391399958</v>
      </c>
      <c r="CK241" s="193">
        <f t="shared" si="1019"/>
        <v>3.8150380693314694</v>
      </c>
      <c r="CL241" s="193">
        <f t="shared" si="902"/>
        <v>3.9040600573940507</v>
      </c>
      <c r="CM241" s="72">
        <f t="shared" si="903"/>
        <v>56549.430553070561</v>
      </c>
      <c r="CQ241" s="3">
        <f t="shared" si="904"/>
        <v>0</v>
      </c>
      <c r="CR241" s="6">
        <f t="shared" si="905"/>
        <v>6.4908941280560661</v>
      </c>
      <c r="CS241" s="6">
        <f t="shared" si="906"/>
        <v>0</v>
      </c>
      <c r="CT241" s="6">
        <f t="shared" si="907"/>
        <v>0</v>
      </c>
      <c r="CU241" s="193">
        <f t="shared" si="908"/>
        <v>5.6740334309306508</v>
      </c>
      <c r="CV241" s="193">
        <f t="shared" si="909"/>
        <v>4.2697391264151472</v>
      </c>
      <c r="CW241" s="193">
        <f t="shared" si="1020"/>
        <v>3.8150380693314694</v>
      </c>
      <c r="CX241" s="193">
        <f t="shared" si="910"/>
        <v>3.9040600573940507</v>
      </c>
      <c r="CY241" s="72">
        <f t="shared" si="911"/>
        <v>56549.433019256729</v>
      </c>
      <c r="DC241" s="3">
        <f t="shared" si="912"/>
        <v>0</v>
      </c>
      <c r="DD241" s="6">
        <f t="shared" si="913"/>
        <v>0</v>
      </c>
      <c r="DE241" s="6">
        <f t="shared" si="914"/>
        <v>6.1360952433880556</v>
      </c>
      <c r="DF241" s="6">
        <f t="shared" si="915"/>
        <v>0</v>
      </c>
      <c r="DG241" s="193">
        <f t="shared" si="916"/>
        <v>5.6740334309306508</v>
      </c>
      <c r="DH241" s="193">
        <f t="shared" si="917"/>
        <v>4.1745731882913786</v>
      </c>
      <c r="DI241" s="193">
        <f t="shared" si="1021"/>
        <v>3.941864857354866</v>
      </c>
      <c r="DJ241" s="193">
        <f t="shared" si="918"/>
        <v>3.9040600573940507</v>
      </c>
      <c r="DK241" s="72">
        <f t="shared" si="919"/>
        <v>56933.618100120861</v>
      </c>
      <c r="DO241" s="3">
        <f t="shared" si="920"/>
        <v>0</v>
      </c>
      <c r="DP241" s="6">
        <f t="shared" si="921"/>
        <v>0</v>
      </c>
      <c r="DQ241" s="6">
        <f t="shared" si="922"/>
        <v>5.8440130939189521</v>
      </c>
      <c r="DR241" s="6">
        <f t="shared" si="923"/>
        <v>0</v>
      </c>
      <c r="DS241" s="193">
        <f t="shared" si="924"/>
        <v>5.6740334309306508</v>
      </c>
      <c r="DT241" s="193">
        <f t="shared" si="925"/>
        <v>4.1745731882913786</v>
      </c>
      <c r="DU241" s="193">
        <f t="shared" si="1022"/>
        <v>3.9361788295348776</v>
      </c>
      <c r="DV241" s="193">
        <f t="shared" si="926"/>
        <v>3.9040600573940507</v>
      </c>
      <c r="DW241" s="72">
        <f t="shared" si="927"/>
        <v>56905.612239715265</v>
      </c>
      <c r="EA241" s="3">
        <f t="shared" si="928"/>
        <v>0</v>
      </c>
      <c r="EB241" s="6">
        <f t="shared" si="929"/>
        <v>0</v>
      </c>
      <c r="EC241" s="6">
        <f t="shared" si="930"/>
        <v>0</v>
      </c>
      <c r="ED241" s="6">
        <f t="shared" si="931"/>
        <v>18.114796940624501</v>
      </c>
      <c r="EE241" s="193">
        <f t="shared" si="932"/>
        <v>5.6740334309306508</v>
      </c>
      <c r="EF241" s="193">
        <f t="shared" si="933"/>
        <v>4.1745731882913786</v>
      </c>
      <c r="EG241" s="193">
        <f t="shared" si="1023"/>
        <v>3.8150380693314694</v>
      </c>
      <c r="EH241" s="193">
        <f t="shared" si="934"/>
        <v>4.2153554280570598</v>
      </c>
      <c r="EI241" s="72">
        <f t="shared" si="935"/>
        <v>58534.205712147894</v>
      </c>
      <c r="EM241" s="3">
        <f t="shared" si="936"/>
        <v>0</v>
      </c>
      <c r="EN241" s="6">
        <f t="shared" si="937"/>
        <v>0</v>
      </c>
      <c r="EO241" s="6">
        <f t="shared" si="938"/>
        <v>0</v>
      </c>
      <c r="EP241" s="6">
        <f t="shared" si="939"/>
        <v>6.0384146771814038</v>
      </c>
      <c r="EQ241" s="193">
        <f t="shared" si="940"/>
        <v>5.6740334309306508</v>
      </c>
      <c r="ER241" s="193">
        <f t="shared" si="941"/>
        <v>4.1745731882913786</v>
      </c>
      <c r="ES241" s="193">
        <f t="shared" si="1024"/>
        <v>3.8150380693314694</v>
      </c>
      <c r="ET241" s="193">
        <f t="shared" si="942"/>
        <v>4.0189355852259574</v>
      </c>
      <c r="EU241" s="72">
        <f t="shared" si="943"/>
        <v>57122.186168452281</v>
      </c>
      <c r="EY241" s="3">
        <f t="shared" si="944"/>
        <v>7.9145972109166154</v>
      </c>
      <c r="EZ241" s="6">
        <f t="shared" si="945"/>
        <v>6.4908235349755543</v>
      </c>
      <c r="FA241" s="6">
        <f t="shared" si="946"/>
        <v>6.1360952433880556</v>
      </c>
      <c r="FB241" s="6">
        <f t="shared" si="947"/>
        <v>18.114796940624501</v>
      </c>
      <c r="FC241" s="193">
        <f t="shared" si="948"/>
        <v>5.7008492712266428</v>
      </c>
      <c r="FD241" s="193">
        <f t="shared" si="949"/>
        <v>4.2697381391399958</v>
      </c>
      <c r="FE241" s="193">
        <f t="shared" si="1025"/>
        <v>3.941864857354866</v>
      </c>
      <c r="FF241" s="193">
        <f t="shared" si="950"/>
        <v>4.2153554280570598</v>
      </c>
      <c r="FG241" s="72">
        <f t="shared" si="951"/>
        <v>59445.781358706452</v>
      </c>
      <c r="FK241" s="3">
        <f t="shared" si="952"/>
        <v>8.0761445394942974</v>
      </c>
      <c r="FL241" s="6">
        <f t="shared" si="953"/>
        <v>6.4908941280560661</v>
      </c>
      <c r="FM241" s="6">
        <f t="shared" si="954"/>
        <v>5.8440130939189521</v>
      </c>
      <c r="FN241" s="6">
        <f t="shared" si="955"/>
        <v>6.0384146771814038</v>
      </c>
      <c r="FO241" s="193">
        <f t="shared" si="956"/>
        <v>5.7013891983577079</v>
      </c>
      <c r="FP241" s="193">
        <f t="shared" si="957"/>
        <v>4.2697391264151472</v>
      </c>
      <c r="FQ241" s="193">
        <f t="shared" si="1026"/>
        <v>3.9361788295348776</v>
      </c>
      <c r="FR241" s="193">
        <f t="shared" si="958"/>
        <v>4.0189355852259574</v>
      </c>
      <c r="FS241" s="205">
        <f t="shared" si="959"/>
        <v>57983.559280747781</v>
      </c>
      <c r="FW241" s="3">
        <f t="shared" si="960"/>
        <v>9.2875375434225589</v>
      </c>
      <c r="FX241" s="6">
        <f t="shared" si="961"/>
        <v>7.334630594522376</v>
      </c>
      <c r="FY241" s="6">
        <f t="shared" si="962"/>
        <v>7.2464362874297041</v>
      </c>
      <c r="FZ241" s="6">
        <f t="shared" si="963"/>
        <v>7.1251534633123033</v>
      </c>
      <c r="GA241" s="193">
        <f t="shared" si="964"/>
        <v>5.7054286808985282</v>
      </c>
      <c r="GB241" s="193">
        <f t="shared" si="965"/>
        <v>4.2814700673025685</v>
      </c>
      <c r="GC241" s="193">
        <f t="shared" si="1027"/>
        <v>3.9631897749665028</v>
      </c>
      <c r="GD241" s="193">
        <f t="shared" si="966"/>
        <v>4.0382782649089357</v>
      </c>
      <c r="GE241" s="72">
        <f t="shared" si="967"/>
        <v>58291.781233084839</v>
      </c>
      <c r="GI241" s="3">
        <f t="shared" si="968"/>
        <v>8.8837315632737539</v>
      </c>
      <c r="GJ241" s="6">
        <f t="shared" si="969"/>
        <v>7.1399058884731099</v>
      </c>
      <c r="GK241" s="6">
        <f t="shared" si="970"/>
        <v>6.4282902549779637</v>
      </c>
      <c r="GL241" s="6">
        <f t="shared" si="971"/>
        <v>6.6420922115623178</v>
      </c>
      <c r="GM241" s="193">
        <f t="shared" si="972"/>
        <v>5.7040839712513698</v>
      </c>
      <c r="GN241" s="193">
        <f t="shared" si="973"/>
        <v>4.2787748899344944</v>
      </c>
      <c r="GO241" s="193">
        <f t="shared" si="1028"/>
        <v>3.9475209154948345</v>
      </c>
      <c r="GP241" s="193">
        <f t="shared" si="974"/>
        <v>4.0297264970160551</v>
      </c>
      <c r="GQ241" s="72">
        <f t="shared" si="975"/>
        <v>58143.218766009573</v>
      </c>
      <c r="GU241" s="3">
        <f t="shared" si="976"/>
        <v>10.498955483868981</v>
      </c>
      <c r="GV241" s="6">
        <f t="shared" si="977"/>
        <v>7.7889882419706646</v>
      </c>
      <c r="GW241" s="6">
        <f t="shared" si="978"/>
        <v>7.5970703013375926</v>
      </c>
      <c r="GX241" s="6">
        <f t="shared" si="979"/>
        <v>7.5478320585935421</v>
      </c>
      <c r="GY241" s="193">
        <f t="shared" si="980"/>
        <v>5.7094519942987771</v>
      </c>
      <c r="GZ241" s="193">
        <f t="shared" si="981"/>
        <v>4.2877307086809928</v>
      </c>
      <c r="HA241" s="193">
        <f t="shared" si="1029"/>
        <v>3.969830565259564</v>
      </c>
      <c r="HB241" s="193">
        <f t="shared" si="982"/>
        <v>4.0457015364720377</v>
      </c>
      <c r="HC241" s="205">
        <f t="shared" si="983"/>
        <v>58397.694978843319</v>
      </c>
      <c r="HG241" s="3">
        <f t="shared" si="785"/>
        <v>9.2875375434225589</v>
      </c>
      <c r="HH241" s="6">
        <f t="shared" si="786"/>
        <v>0</v>
      </c>
      <c r="HI241" s="6">
        <f t="shared" si="787"/>
        <v>0</v>
      </c>
      <c r="HJ241" s="6">
        <f t="shared" si="788"/>
        <v>0</v>
      </c>
      <c r="HK241" s="193">
        <f t="shared" si="984"/>
        <v>5.7054286808985282</v>
      </c>
      <c r="HL241" s="193">
        <f t="shared" si="984"/>
        <v>4.1745731882913786</v>
      </c>
      <c r="HM241" s="193">
        <f t="shared" si="984"/>
        <v>3.8150380693314694</v>
      </c>
      <c r="HN241" s="193">
        <f t="shared" si="984"/>
        <v>3.9040600573940507</v>
      </c>
      <c r="HO241" s="212">
        <f t="shared" si="985"/>
        <v>56330.344108586985</v>
      </c>
      <c r="HS241" s="3">
        <f t="shared" si="789"/>
        <v>8.8837315632737539</v>
      </c>
      <c r="HT241" s="6">
        <f t="shared" si="790"/>
        <v>0</v>
      </c>
      <c r="HU241" s="6">
        <f t="shared" si="791"/>
        <v>0</v>
      </c>
      <c r="HV241" s="6">
        <f t="shared" si="792"/>
        <v>0</v>
      </c>
      <c r="HW241" s="193">
        <f t="shared" si="986"/>
        <v>5.7040839712513698</v>
      </c>
      <c r="HX241" s="193">
        <f t="shared" si="986"/>
        <v>4.1745731882913786</v>
      </c>
      <c r="HY241" s="193">
        <f t="shared" si="986"/>
        <v>3.8150380693314694</v>
      </c>
      <c r="HZ241" s="193">
        <f t="shared" si="986"/>
        <v>3.9040600573940507</v>
      </c>
      <c r="IA241" s="212">
        <f t="shared" si="987"/>
        <v>56329.567279529256</v>
      </c>
      <c r="IE241" s="3">
        <f t="shared" si="794"/>
        <v>10.498955483868981</v>
      </c>
      <c r="IF241" s="6">
        <f t="shared" si="795"/>
        <v>0</v>
      </c>
      <c r="IG241" s="6">
        <f t="shared" si="796"/>
        <v>0</v>
      </c>
      <c r="IH241" s="6">
        <f t="shared" si="797"/>
        <v>0</v>
      </c>
      <c r="II241" s="193">
        <f t="shared" si="988"/>
        <v>5.7094519942987771</v>
      </c>
      <c r="IJ241" s="193">
        <f t="shared" si="988"/>
        <v>4.1745731882913786</v>
      </c>
      <c r="IK241" s="193">
        <f t="shared" si="988"/>
        <v>3.8150380693314694</v>
      </c>
      <c r="IL241" s="193">
        <f t="shared" si="988"/>
        <v>3.9040600573940507</v>
      </c>
      <c r="IM241" s="205">
        <f t="shared" si="989"/>
        <v>56332.668411677951</v>
      </c>
      <c r="IQ241" s="3">
        <f t="shared" si="799"/>
        <v>0</v>
      </c>
      <c r="IR241" s="6">
        <f t="shared" si="800"/>
        <v>7.334630594522376</v>
      </c>
      <c r="IS241" s="6">
        <f t="shared" si="801"/>
        <v>0</v>
      </c>
      <c r="IT241" s="6">
        <f t="shared" si="802"/>
        <v>0</v>
      </c>
      <c r="IU241" s="193">
        <f t="shared" si="990"/>
        <v>5.6740334309306508</v>
      </c>
      <c r="IV241" s="193">
        <f t="shared" si="990"/>
        <v>4.2814700673025685</v>
      </c>
      <c r="IW241" s="193">
        <f t="shared" si="990"/>
        <v>3.8150380693314694</v>
      </c>
      <c r="IX241" s="193">
        <f t="shared" si="990"/>
        <v>3.9040600573940507</v>
      </c>
      <c r="IY241" s="212">
        <f t="shared" si="991"/>
        <v>56578.744180286812</v>
      </c>
      <c r="JC241" s="3">
        <f t="shared" si="804"/>
        <v>0</v>
      </c>
      <c r="JD241" s="6">
        <f t="shared" si="805"/>
        <v>7.1399058884731099</v>
      </c>
      <c r="JE241" s="6">
        <f t="shared" si="806"/>
        <v>0</v>
      </c>
      <c r="JF241" s="6">
        <f t="shared" si="807"/>
        <v>0</v>
      </c>
      <c r="JG241" s="193">
        <f t="shared" si="992"/>
        <v>5.6740334309306508</v>
      </c>
      <c r="JH241" s="193">
        <f t="shared" si="992"/>
        <v>4.2787748899344944</v>
      </c>
      <c r="JI241" s="193">
        <f t="shared" si="992"/>
        <v>3.8150380693314694</v>
      </c>
      <c r="JJ241" s="193">
        <f t="shared" si="992"/>
        <v>3.9040600573940507</v>
      </c>
      <c r="JK241" s="212">
        <f t="shared" si="993"/>
        <v>56572.008612774909</v>
      </c>
      <c r="JO241" s="3">
        <f t="shared" si="809"/>
        <v>0</v>
      </c>
      <c r="JP241" s="6">
        <f t="shared" si="810"/>
        <v>7.7889882419706646</v>
      </c>
      <c r="JQ241" s="6">
        <f t="shared" si="811"/>
        <v>0</v>
      </c>
      <c r="JR241" s="6">
        <f t="shared" si="812"/>
        <v>0</v>
      </c>
      <c r="JS241" s="193">
        <f t="shared" si="994"/>
        <v>5.6740334309306508</v>
      </c>
      <c r="JT241" s="193">
        <f t="shared" si="994"/>
        <v>4.2877307086809928</v>
      </c>
      <c r="JU241" s="193">
        <f t="shared" si="994"/>
        <v>3.8150380693314694</v>
      </c>
      <c r="JV241" s="193">
        <f t="shared" si="994"/>
        <v>3.9040600573940507</v>
      </c>
      <c r="JW241" s="205">
        <f t="shared" si="995"/>
        <v>56594.393359925569</v>
      </c>
      <c r="KA241" s="3">
        <f t="shared" si="814"/>
        <v>0</v>
      </c>
      <c r="KB241" s="6">
        <f t="shared" si="815"/>
        <v>0</v>
      </c>
      <c r="KC241" s="6">
        <f t="shared" si="816"/>
        <v>7.2464362874297041</v>
      </c>
      <c r="KD241" s="6">
        <f t="shared" si="817"/>
        <v>0</v>
      </c>
      <c r="KE241" s="193">
        <f t="shared" si="996"/>
        <v>5.6740334309306508</v>
      </c>
      <c r="KF241" s="193">
        <f t="shared" si="996"/>
        <v>4.1745731882913786</v>
      </c>
      <c r="KG241" s="193">
        <f t="shared" si="996"/>
        <v>3.9631897749665028</v>
      </c>
      <c r="KH241" s="193">
        <f t="shared" si="996"/>
        <v>3.9040600573940507</v>
      </c>
      <c r="KI241" s="212">
        <f t="shared" si="997"/>
        <v>57038.77430426154</v>
      </c>
      <c r="KM241" s="3">
        <f t="shared" si="819"/>
        <v>0</v>
      </c>
      <c r="KN241" s="6">
        <f t="shared" si="820"/>
        <v>0</v>
      </c>
      <c r="KO241" s="6">
        <f t="shared" si="821"/>
        <v>6.4282902549779637</v>
      </c>
      <c r="KP241" s="6">
        <f t="shared" si="822"/>
        <v>0</v>
      </c>
      <c r="KQ241" s="193">
        <f t="shared" si="998"/>
        <v>5.6740334309306508</v>
      </c>
      <c r="KR241" s="193">
        <f t="shared" si="998"/>
        <v>4.1745731882913786</v>
      </c>
      <c r="KS241" s="193">
        <f t="shared" si="998"/>
        <v>3.9475209154948345</v>
      </c>
      <c r="KT241" s="193">
        <f t="shared" si="998"/>
        <v>3.9040600573940507</v>
      </c>
      <c r="KU241" s="212">
        <f t="shared" si="999"/>
        <v>56961.490022574166</v>
      </c>
      <c r="KY241" s="3">
        <f t="shared" si="824"/>
        <v>0</v>
      </c>
      <c r="KZ241" s="6">
        <f t="shared" si="825"/>
        <v>0</v>
      </c>
      <c r="LA241" s="6">
        <f t="shared" si="826"/>
        <v>7.5970703013375926</v>
      </c>
      <c r="LB241" s="6">
        <f t="shared" si="827"/>
        <v>0</v>
      </c>
      <c r="LC241" s="193">
        <f t="shared" si="1000"/>
        <v>5.6740334309306508</v>
      </c>
      <c r="LD241" s="193">
        <f t="shared" si="1000"/>
        <v>4.1745731882913786</v>
      </c>
      <c r="LE241" s="193">
        <f t="shared" si="1000"/>
        <v>3.969830565259564</v>
      </c>
      <c r="LF241" s="193">
        <f t="shared" si="1000"/>
        <v>3.9040600573940507</v>
      </c>
      <c r="LG241" s="205">
        <f t="shared" si="1001"/>
        <v>57071.560628660678</v>
      </c>
      <c r="LK241" s="3">
        <f t="shared" si="829"/>
        <v>0</v>
      </c>
      <c r="LL241" s="6">
        <f t="shared" si="830"/>
        <v>0</v>
      </c>
      <c r="LM241" s="6">
        <f t="shared" si="831"/>
        <v>0</v>
      </c>
      <c r="LN241" s="6">
        <f t="shared" si="832"/>
        <v>7.1251534633123033</v>
      </c>
      <c r="LO241" s="193">
        <f t="shared" si="1002"/>
        <v>5.6740334309306508</v>
      </c>
      <c r="LP241" s="193">
        <f t="shared" si="1002"/>
        <v>4.1745731882913786</v>
      </c>
      <c r="LQ241" s="193">
        <f t="shared" si="1002"/>
        <v>3.8150380693314694</v>
      </c>
      <c r="LR241" s="193">
        <f t="shared" si="1002"/>
        <v>4.0382782649089357</v>
      </c>
      <c r="LS241" s="212">
        <f t="shared" si="1003"/>
        <v>57259.710965990911</v>
      </c>
      <c r="LW241" s="3">
        <f t="shared" si="834"/>
        <v>0</v>
      </c>
      <c r="LX241" s="6">
        <f t="shared" si="835"/>
        <v>0</v>
      </c>
      <c r="LY241" s="6">
        <f t="shared" si="836"/>
        <v>0</v>
      </c>
      <c r="LZ241" s="6">
        <f t="shared" si="837"/>
        <v>6.6420922115623178</v>
      </c>
      <c r="MA241" s="193">
        <f t="shared" si="1004"/>
        <v>5.6740334309306508</v>
      </c>
      <c r="MB241" s="193">
        <f t="shared" si="1004"/>
        <v>4.1745731882913786</v>
      </c>
      <c r="MC241" s="193">
        <f t="shared" si="1004"/>
        <v>3.8150380693314694</v>
      </c>
      <c r="MD241" s="193">
        <f t="shared" si="1004"/>
        <v>4.0297264970160551</v>
      </c>
      <c r="ME241" s="212">
        <f t="shared" si="1005"/>
        <v>57198.867842481304</v>
      </c>
      <c r="MI241" s="3">
        <f t="shared" si="839"/>
        <v>0</v>
      </c>
      <c r="MJ241" s="6">
        <f t="shared" si="840"/>
        <v>0</v>
      </c>
      <c r="MK241" s="6">
        <f t="shared" si="841"/>
        <v>0</v>
      </c>
      <c r="ML241" s="6">
        <f t="shared" si="842"/>
        <v>7.5478320585935421</v>
      </c>
      <c r="MM241" s="193">
        <f t="shared" si="1006"/>
        <v>5.6740334309306508</v>
      </c>
      <c r="MN241" s="193">
        <f t="shared" si="1006"/>
        <v>4.1745731882913786</v>
      </c>
      <c r="MO241" s="193">
        <f t="shared" si="1006"/>
        <v>3.8150380693314694</v>
      </c>
      <c r="MP241" s="193">
        <f t="shared" si="1006"/>
        <v>4.0457015364720377</v>
      </c>
      <c r="MQ241" s="205">
        <f t="shared" si="1007"/>
        <v>57312.577665034376</v>
      </c>
      <c r="MT241" s="3">
        <f t="shared" si="844"/>
        <v>7.672313622827331</v>
      </c>
      <c r="MU241" s="6">
        <f t="shared" si="845"/>
        <v>6.4908235349755543</v>
      </c>
      <c r="MV241" s="6">
        <f t="shared" si="846"/>
        <v>6.72048526656787</v>
      </c>
      <c r="MW241" s="6">
        <f t="shared" si="847"/>
        <v>7.2459187762498001</v>
      </c>
      <c r="MX241" s="193">
        <f t="shared" si="1008"/>
        <v>5.7000389586840052</v>
      </c>
      <c r="MY241" s="193">
        <f t="shared" si="1008"/>
        <v>4.2697381391399958</v>
      </c>
      <c r="MZ241" s="193">
        <f t="shared" si="1008"/>
        <v>3.9531451624825178</v>
      </c>
      <c r="NA241" s="193">
        <f t="shared" si="1008"/>
        <v>4.0404048285535641</v>
      </c>
      <c r="NB241" s="212">
        <f t="shared" si="1009"/>
        <v>58223.135160948441</v>
      </c>
      <c r="NF241" s="3">
        <f t="shared" si="849"/>
        <v>7.6723136228273301</v>
      </c>
      <c r="NG241" s="6">
        <f t="shared" si="850"/>
        <v>0</v>
      </c>
      <c r="NH241" s="6">
        <f t="shared" si="851"/>
        <v>0</v>
      </c>
      <c r="NI241" s="6">
        <f t="shared" si="852"/>
        <v>0</v>
      </c>
      <c r="NJ241" s="193">
        <f t="shared" si="1010"/>
        <v>5.7000389586840052</v>
      </c>
      <c r="NK241" s="193">
        <f t="shared" si="1010"/>
        <v>4.1745731882913786</v>
      </c>
      <c r="NL241" s="193">
        <f t="shared" si="1010"/>
        <v>3.8150380693314694</v>
      </c>
      <c r="NM241" s="193">
        <f t="shared" si="1010"/>
        <v>3.9040600573940507</v>
      </c>
      <c r="NN241" s="212">
        <f t="shared" si="1011"/>
        <v>56327.230569544845</v>
      </c>
      <c r="NR241" s="3">
        <f t="shared" si="854"/>
        <v>0</v>
      </c>
      <c r="NS241" s="6">
        <f t="shared" si="855"/>
        <v>6.4908235349755543</v>
      </c>
      <c r="NT241" s="6">
        <f t="shared" si="856"/>
        <v>0</v>
      </c>
      <c r="NU241" s="6">
        <f t="shared" si="857"/>
        <v>0</v>
      </c>
      <c r="NV241" s="193">
        <f t="shared" si="1012"/>
        <v>5.6740334309306508</v>
      </c>
      <c r="NW241" s="193">
        <f t="shared" si="1012"/>
        <v>4.2697381391399958</v>
      </c>
      <c r="NX241" s="193">
        <f t="shared" si="1012"/>
        <v>3.8150380693314694</v>
      </c>
      <c r="NY241" s="193">
        <f t="shared" si="1012"/>
        <v>3.9040600573940507</v>
      </c>
      <c r="NZ241" s="212">
        <f t="shared" si="1013"/>
        <v>56549.430553070561</v>
      </c>
      <c r="OD241" s="3">
        <f t="shared" si="859"/>
        <v>0</v>
      </c>
      <c r="OE241" s="6">
        <f t="shared" si="860"/>
        <v>0</v>
      </c>
      <c r="OF241" s="6">
        <f t="shared" si="861"/>
        <v>6.72048526656787</v>
      </c>
      <c r="OG241" s="6">
        <f t="shared" si="862"/>
        <v>0</v>
      </c>
      <c r="OH241" s="193">
        <f t="shared" si="1014"/>
        <v>5.6740334309306508</v>
      </c>
      <c r="OI241" s="193">
        <f t="shared" si="1014"/>
        <v>4.1745731882913786</v>
      </c>
      <c r="OJ241" s="193">
        <f t="shared" si="1014"/>
        <v>3.9531451624825178</v>
      </c>
      <c r="OK241" s="193">
        <f t="shared" si="1014"/>
        <v>3.9040600573940507</v>
      </c>
      <c r="OL241" s="212">
        <f t="shared" si="1015"/>
        <v>56989.218715861003</v>
      </c>
      <c r="OP241" s="3">
        <f t="shared" si="864"/>
        <v>0</v>
      </c>
      <c r="OQ241" s="6">
        <f t="shared" si="865"/>
        <v>0</v>
      </c>
      <c r="OR241" s="6">
        <f t="shared" si="866"/>
        <v>0</v>
      </c>
      <c r="OS241" s="6">
        <f t="shared" si="867"/>
        <v>7.2459187762498001</v>
      </c>
      <c r="OT241" s="193">
        <f t="shared" si="1016"/>
        <v>5.6740334309306508</v>
      </c>
      <c r="OU241" s="193">
        <f t="shared" si="1016"/>
        <v>4.1745731882913786</v>
      </c>
      <c r="OV241" s="193">
        <f t="shared" si="1016"/>
        <v>3.8150380693314694</v>
      </c>
      <c r="OW241" s="193">
        <f t="shared" si="1016"/>
        <v>4.0404048285535641</v>
      </c>
      <c r="OX241" s="232">
        <f t="shared" si="1017"/>
        <v>57274.850838889615</v>
      </c>
    </row>
    <row r="242" spans="2:414" x14ac:dyDescent="0.2">
      <c r="B242" s="81">
        <v>45493</v>
      </c>
      <c r="C242">
        <v>134</v>
      </c>
      <c r="D242">
        <v>11.628641350468801</v>
      </c>
      <c r="E242">
        <v>0</v>
      </c>
      <c r="F242">
        <v>0</v>
      </c>
      <c r="G242">
        <v>0</v>
      </c>
      <c r="H242">
        <v>0</v>
      </c>
      <c r="I242">
        <v>0</v>
      </c>
      <c r="J242">
        <v>0</v>
      </c>
      <c r="K242">
        <v>0</v>
      </c>
      <c r="L242">
        <v>0</v>
      </c>
      <c r="M242">
        <v>0</v>
      </c>
      <c r="N242">
        <v>0</v>
      </c>
      <c r="O242">
        <v>0</v>
      </c>
      <c r="P242">
        <v>0</v>
      </c>
      <c r="Q242">
        <v>0</v>
      </c>
      <c r="R242">
        <v>1</v>
      </c>
      <c r="S242">
        <v>0</v>
      </c>
      <c r="T242">
        <v>17956</v>
      </c>
      <c r="U242">
        <v>7.8280270093005067</v>
      </c>
      <c r="V242">
        <v>6.0362057593533196</v>
      </c>
      <c r="W242">
        <v>5.8214971657525076</v>
      </c>
      <c r="X242">
        <v>6.1227594893079536</v>
      </c>
      <c r="Y242" s="3">
        <v>2218.7656018092489</v>
      </c>
      <c r="Z242" s="3">
        <v>353.29079247335761</v>
      </c>
      <c r="AA242" s="3">
        <v>292.09845062057462</v>
      </c>
      <c r="AB242" s="3">
        <v>406.51818858970228</v>
      </c>
      <c r="AC242">
        <v>1</v>
      </c>
      <c r="AD242">
        <v>1</v>
      </c>
      <c r="AE242" s="6"/>
      <c r="AF242" s="1" t="s">
        <v>2</v>
      </c>
      <c r="AG242">
        <v>134</v>
      </c>
      <c r="AH242" s="189">
        <v>45493</v>
      </c>
      <c r="AI242">
        <f t="shared" si="869"/>
        <v>7</v>
      </c>
      <c r="AJ242">
        <v>134</v>
      </c>
      <c r="AK242">
        <v>1</v>
      </c>
      <c r="AL242">
        <v>1</v>
      </c>
      <c r="AM242">
        <v>0</v>
      </c>
      <c r="AN242">
        <v>0</v>
      </c>
      <c r="AO242">
        <v>0</v>
      </c>
      <c r="AP242">
        <v>1</v>
      </c>
      <c r="AQ242">
        <v>0</v>
      </c>
      <c r="AS242" s="37"/>
      <c r="AT242" s="37"/>
      <c r="AU242" s="6">
        <f t="shared" si="870"/>
        <v>0</v>
      </c>
      <c r="AV242" s="6">
        <f t="shared" si="871"/>
        <v>0</v>
      </c>
      <c r="AW242" s="6">
        <f t="shared" si="872"/>
        <v>0</v>
      </c>
      <c r="AX242" s="6">
        <f t="shared" si="873"/>
        <v>0</v>
      </c>
      <c r="AY242" s="193">
        <f t="shared" si="874"/>
        <v>5.6740334309306508</v>
      </c>
      <c r="AZ242" s="193">
        <f t="shared" si="875"/>
        <v>4.1745731882913786</v>
      </c>
      <c r="BA242" s="193">
        <f t="shared" si="876"/>
        <v>3.8150380693314694</v>
      </c>
      <c r="BB242" s="193">
        <f t="shared" si="877"/>
        <v>3.9040600573940507</v>
      </c>
      <c r="BC242" s="72">
        <f t="shared" si="878"/>
        <v>56312.210093717425</v>
      </c>
      <c r="BG242" s="3">
        <f t="shared" si="879"/>
        <v>7.6714664691144963</v>
      </c>
      <c r="BH242" s="6">
        <f t="shared" si="880"/>
        <v>0</v>
      </c>
      <c r="BI242" s="6">
        <f t="shared" si="881"/>
        <v>0</v>
      </c>
      <c r="BJ242" s="6">
        <f t="shared" si="882"/>
        <v>0</v>
      </c>
      <c r="BK242" s="193">
        <f t="shared" si="883"/>
        <v>5.7000361242433559</v>
      </c>
      <c r="BL242" s="193">
        <f t="shared" si="884"/>
        <v>4.1745731882913786</v>
      </c>
      <c r="BM242" s="193">
        <f t="shared" si="885"/>
        <v>3.8150380693314694</v>
      </c>
      <c r="BN242" s="193">
        <f t="shared" si="886"/>
        <v>3.9040600573940507</v>
      </c>
      <c r="BO242" s="72">
        <f t="shared" si="887"/>
        <v>56327.22893218814</v>
      </c>
      <c r="BS242" s="3">
        <f t="shared" si="888"/>
        <v>7.6714906396007274</v>
      </c>
      <c r="BT242" s="6">
        <f t="shared" si="889"/>
        <v>0</v>
      </c>
      <c r="BU242" s="6">
        <f t="shared" si="890"/>
        <v>0</v>
      </c>
      <c r="BV242" s="6">
        <f t="shared" si="891"/>
        <v>0</v>
      </c>
      <c r="BW242" s="193">
        <f t="shared" si="892"/>
        <v>5.700036205114043</v>
      </c>
      <c r="BX242" s="193">
        <f t="shared" si="893"/>
        <v>4.1745731882913786</v>
      </c>
      <c r="BY242" s="193">
        <f t="shared" si="1018"/>
        <v>3.8150380693314694</v>
      </c>
      <c r="BZ242" s="193">
        <f t="shared" si="894"/>
        <v>3.9040600573940507</v>
      </c>
      <c r="CA242" s="72">
        <f t="shared" si="895"/>
        <v>56327.22893218814</v>
      </c>
      <c r="CE242" s="3">
        <f t="shared" si="896"/>
        <v>0</v>
      </c>
      <c r="CF242" s="6">
        <f t="shared" si="897"/>
        <v>6.0362057593533196</v>
      </c>
      <c r="CG242" s="6">
        <f t="shared" si="898"/>
        <v>0</v>
      </c>
      <c r="CH242" s="6">
        <f t="shared" si="899"/>
        <v>0</v>
      </c>
      <c r="CI242" s="193">
        <f t="shared" si="900"/>
        <v>5.6740334309306508</v>
      </c>
      <c r="CJ242" s="193">
        <f t="shared" si="901"/>
        <v>4.2633598089131262</v>
      </c>
      <c r="CK242" s="193">
        <f t="shared" si="1019"/>
        <v>3.8150380693314694</v>
      </c>
      <c r="CL242" s="193">
        <f t="shared" si="902"/>
        <v>3.9040600573940507</v>
      </c>
      <c r="CM242" s="72">
        <f t="shared" si="903"/>
        <v>56533.49990487274</v>
      </c>
      <c r="CQ242" s="3">
        <f t="shared" si="904"/>
        <v>0</v>
      </c>
      <c r="CR242" s="6">
        <f t="shared" si="905"/>
        <v>6.0362714080890862</v>
      </c>
      <c r="CS242" s="6">
        <f t="shared" si="906"/>
        <v>0</v>
      </c>
      <c r="CT242" s="6">
        <f t="shared" si="907"/>
        <v>0</v>
      </c>
      <c r="CU242" s="193">
        <f t="shared" si="908"/>
        <v>5.6740334309306508</v>
      </c>
      <c r="CV242" s="193">
        <f t="shared" si="909"/>
        <v>4.2633607329143084</v>
      </c>
      <c r="CW242" s="193">
        <f t="shared" si="1020"/>
        <v>3.8150380693314694</v>
      </c>
      <c r="CX242" s="193">
        <f t="shared" si="910"/>
        <v>3.9040600573940507</v>
      </c>
      <c r="CY242" s="72">
        <f t="shared" si="911"/>
        <v>56533.502212351923</v>
      </c>
      <c r="DC242" s="3">
        <f t="shared" si="912"/>
        <v>0</v>
      </c>
      <c r="DD242" s="6">
        <f t="shared" si="913"/>
        <v>0</v>
      </c>
      <c r="DE242" s="6">
        <f t="shared" si="914"/>
        <v>6.1125720240401336</v>
      </c>
      <c r="DF242" s="6">
        <f t="shared" si="915"/>
        <v>0</v>
      </c>
      <c r="DG242" s="193">
        <f t="shared" si="916"/>
        <v>5.6740334309306508</v>
      </c>
      <c r="DH242" s="193">
        <f t="shared" si="917"/>
        <v>4.1745731882913786</v>
      </c>
      <c r="DI242" s="193">
        <f t="shared" si="1021"/>
        <v>3.9414081207937794</v>
      </c>
      <c r="DJ242" s="193">
        <f t="shared" si="918"/>
        <v>3.9040600573940507</v>
      </c>
      <c r="DK242" s="72">
        <f t="shared" si="919"/>
        <v>56931.367988967184</v>
      </c>
      <c r="DO242" s="3">
        <f t="shared" si="920"/>
        <v>0</v>
      </c>
      <c r="DP242" s="6">
        <f t="shared" si="921"/>
        <v>0</v>
      </c>
      <c r="DQ242" s="6">
        <f t="shared" si="922"/>
        <v>5.8216095952072076</v>
      </c>
      <c r="DR242" s="6">
        <f t="shared" si="923"/>
        <v>0</v>
      </c>
      <c r="DS242" s="193">
        <f t="shared" si="924"/>
        <v>5.6740334309306508</v>
      </c>
      <c r="DT242" s="193">
        <f t="shared" si="925"/>
        <v>4.1745731882913786</v>
      </c>
      <c r="DU242" s="193">
        <f t="shared" si="1022"/>
        <v>3.9357413577042704</v>
      </c>
      <c r="DV242" s="193">
        <f t="shared" si="926"/>
        <v>3.9040600573940507</v>
      </c>
      <c r="DW242" s="72">
        <f t="shared" si="927"/>
        <v>56903.458094549605</v>
      </c>
      <c r="EA242" s="3">
        <f t="shared" si="928"/>
        <v>0</v>
      </c>
      <c r="EB242" s="6">
        <f t="shared" si="929"/>
        <v>0</v>
      </c>
      <c r="EC242" s="6">
        <f t="shared" si="930"/>
        <v>0</v>
      </c>
      <c r="ED242" s="6">
        <f t="shared" si="931"/>
        <v>18.368278467923862</v>
      </c>
      <c r="EE242" s="193">
        <f t="shared" si="932"/>
        <v>5.6740334309306508</v>
      </c>
      <c r="EF242" s="193">
        <f t="shared" si="933"/>
        <v>4.1745731882913786</v>
      </c>
      <c r="EG242" s="193">
        <f t="shared" si="1023"/>
        <v>3.8150380693314694</v>
      </c>
      <c r="EH242" s="193">
        <f t="shared" si="934"/>
        <v>4.2190916198078199</v>
      </c>
      <c r="EI242" s="72">
        <f t="shared" si="935"/>
        <v>58561.399958961934</v>
      </c>
      <c r="EM242" s="3">
        <f t="shared" si="936"/>
        <v>0</v>
      </c>
      <c r="EN242" s="6">
        <f t="shared" si="937"/>
        <v>0</v>
      </c>
      <c r="EO242" s="6">
        <f t="shared" si="938"/>
        <v>0</v>
      </c>
      <c r="EP242" s="6">
        <f t="shared" si="939"/>
        <v>6.1229106050052593</v>
      </c>
      <c r="EQ242" s="193">
        <f t="shared" si="940"/>
        <v>5.6740334309306508</v>
      </c>
      <c r="ER242" s="193">
        <f t="shared" si="941"/>
        <v>4.1745731882913786</v>
      </c>
      <c r="ES242" s="193">
        <f t="shared" si="1024"/>
        <v>3.8150380693314694</v>
      </c>
      <c r="ET242" s="193">
        <f t="shared" si="942"/>
        <v>4.0204530013235811</v>
      </c>
      <c r="EU242" s="72">
        <f t="shared" si="943"/>
        <v>57132.962917137978</v>
      </c>
      <c r="EY242" s="3">
        <f t="shared" si="944"/>
        <v>7.6714664691144963</v>
      </c>
      <c r="EZ242" s="6">
        <f t="shared" si="945"/>
        <v>6.0362057593533196</v>
      </c>
      <c r="FA242" s="6">
        <f t="shared" si="946"/>
        <v>6.1125720240401336</v>
      </c>
      <c r="FB242" s="6">
        <f t="shared" si="947"/>
        <v>18.368278467923862</v>
      </c>
      <c r="FC242" s="193">
        <f t="shared" si="948"/>
        <v>5.7000361242433559</v>
      </c>
      <c r="FD242" s="193">
        <f t="shared" si="949"/>
        <v>4.2633598089131262</v>
      </c>
      <c r="FE242" s="193">
        <f t="shared" si="1025"/>
        <v>3.9414081207937794</v>
      </c>
      <c r="FF242" s="193">
        <f t="shared" si="950"/>
        <v>4.2190916198078199</v>
      </c>
      <c r="FG242" s="72">
        <f t="shared" si="951"/>
        <v>59453.799119935204</v>
      </c>
      <c r="FK242" s="3">
        <f t="shared" si="952"/>
        <v>7.8280511797867387</v>
      </c>
      <c r="FL242" s="6">
        <f t="shared" si="953"/>
        <v>6.0362714080890862</v>
      </c>
      <c r="FM242" s="6">
        <f t="shared" si="954"/>
        <v>5.8216095952072076</v>
      </c>
      <c r="FN242" s="6">
        <f t="shared" si="955"/>
        <v>6.1229106050052593</v>
      </c>
      <c r="FO242" s="193">
        <f t="shared" si="956"/>
        <v>5.7005598951583707</v>
      </c>
      <c r="FP242" s="193">
        <f t="shared" si="957"/>
        <v>4.2633607329143084</v>
      </c>
      <c r="FQ242" s="193">
        <f t="shared" si="1026"/>
        <v>3.9357413577042704</v>
      </c>
      <c r="FR242" s="193">
        <f t="shared" si="958"/>
        <v>4.0204530013235811</v>
      </c>
      <c r="FS242" s="205">
        <f t="shared" si="959"/>
        <v>57975.472808383849</v>
      </c>
      <c r="FW242" s="3">
        <f t="shared" si="960"/>
        <v>9.002231060695582</v>
      </c>
      <c r="FX242" s="6">
        <f t="shared" si="961"/>
        <v>6.8209125080692505</v>
      </c>
      <c r="FY242" s="6">
        <f t="shared" si="962"/>
        <v>7.218656485533109</v>
      </c>
      <c r="FZ242" s="6">
        <f t="shared" si="963"/>
        <v>7.2248561973833851</v>
      </c>
      <c r="GA242" s="193">
        <f t="shared" si="964"/>
        <v>5.7044787725591171</v>
      </c>
      <c r="GB242" s="193">
        <f t="shared" si="965"/>
        <v>4.2743439572069857</v>
      </c>
      <c r="GC242" s="193">
        <f t="shared" si="1027"/>
        <v>3.9626617525650776</v>
      </c>
      <c r="GD242" s="193">
        <f t="shared" si="966"/>
        <v>4.040034261770157</v>
      </c>
      <c r="GE242" s="72">
        <f t="shared" si="967"/>
        <v>58282.926651035494</v>
      </c>
      <c r="GI242" s="3">
        <f t="shared" si="968"/>
        <v>8.6108297102305578</v>
      </c>
      <c r="GJ242" s="6">
        <f t="shared" si="969"/>
        <v>6.6398263352886522</v>
      </c>
      <c r="GK242" s="6">
        <f t="shared" si="970"/>
        <v>6.4036468823277586</v>
      </c>
      <c r="GL242" s="6">
        <f t="shared" si="971"/>
        <v>6.7350354382387492</v>
      </c>
      <c r="GM242" s="193">
        <f t="shared" si="972"/>
        <v>5.7031741588760267</v>
      </c>
      <c r="GN242" s="193">
        <f t="shared" si="973"/>
        <v>4.2718198413495516</v>
      </c>
      <c r="GO242" s="193">
        <f t="shared" si="1028"/>
        <v>3.9470451237458977</v>
      </c>
      <c r="GP242" s="193">
        <f t="shared" si="974"/>
        <v>4.0313775886813339</v>
      </c>
      <c r="GQ242" s="72">
        <f t="shared" si="975"/>
        <v>58134.354514190767</v>
      </c>
      <c r="GU242" s="3">
        <f t="shared" si="976"/>
        <v>10.176435112090658</v>
      </c>
      <c r="GV242" s="6">
        <f t="shared" si="977"/>
        <v>7.243446911223983</v>
      </c>
      <c r="GW242" s="6">
        <f t="shared" si="978"/>
        <v>7.5679463154782605</v>
      </c>
      <c r="GX242" s="6">
        <f t="shared" si="979"/>
        <v>7.6534493616349417</v>
      </c>
      <c r="GY242" s="193">
        <f t="shared" si="980"/>
        <v>5.708382432488504</v>
      </c>
      <c r="GZ242" s="193">
        <f t="shared" si="981"/>
        <v>4.2802089016440252</v>
      </c>
      <c r="HA242" s="193">
        <f t="shared" si="1029"/>
        <v>3.9692806513438574</v>
      </c>
      <c r="HB242" s="193">
        <f t="shared" si="982"/>
        <v>4.047547861830771</v>
      </c>
      <c r="HC242" s="205">
        <f t="shared" si="983"/>
        <v>58388.277142921623</v>
      </c>
      <c r="HG242" s="3">
        <f t="shared" si="785"/>
        <v>9.002231060695582</v>
      </c>
      <c r="HH242" s="6">
        <f t="shared" si="786"/>
        <v>0</v>
      </c>
      <c r="HI242" s="6">
        <f t="shared" si="787"/>
        <v>0</v>
      </c>
      <c r="HJ242" s="6">
        <f t="shared" si="788"/>
        <v>0</v>
      </c>
      <c r="HK242" s="193">
        <f t="shared" si="984"/>
        <v>5.7044787725591171</v>
      </c>
      <c r="HL242" s="193">
        <f t="shared" si="984"/>
        <v>4.1745731882913786</v>
      </c>
      <c r="HM242" s="193">
        <f t="shared" si="984"/>
        <v>3.8150380693314694</v>
      </c>
      <c r="HN242" s="193">
        <f t="shared" si="984"/>
        <v>3.9040600573940507</v>
      </c>
      <c r="HO242" s="212">
        <f t="shared" si="985"/>
        <v>56329.795352284396</v>
      </c>
      <c r="HS242" s="3">
        <f t="shared" si="789"/>
        <v>8.6108297102305578</v>
      </c>
      <c r="HT242" s="6">
        <f t="shared" si="790"/>
        <v>0</v>
      </c>
      <c r="HU242" s="6">
        <f t="shared" si="791"/>
        <v>0</v>
      </c>
      <c r="HV242" s="6">
        <f t="shared" si="792"/>
        <v>0</v>
      </c>
      <c r="HW242" s="193">
        <f t="shared" si="986"/>
        <v>5.7031741588760267</v>
      </c>
      <c r="HX242" s="193">
        <f t="shared" si="986"/>
        <v>4.1745731882913786</v>
      </c>
      <c r="HY242" s="193">
        <f t="shared" si="986"/>
        <v>3.8150380693314694</v>
      </c>
      <c r="HZ242" s="193">
        <f t="shared" si="986"/>
        <v>3.9040600573940507</v>
      </c>
      <c r="IA242" s="212">
        <f t="shared" si="987"/>
        <v>56329.041693562707</v>
      </c>
      <c r="IE242" s="3">
        <f t="shared" si="794"/>
        <v>10.176435112090658</v>
      </c>
      <c r="IF242" s="6">
        <f t="shared" si="795"/>
        <v>0</v>
      </c>
      <c r="IG242" s="6">
        <f t="shared" si="796"/>
        <v>0</v>
      </c>
      <c r="IH242" s="6">
        <f t="shared" si="797"/>
        <v>0</v>
      </c>
      <c r="II242" s="193">
        <f t="shared" si="988"/>
        <v>5.708382432488504</v>
      </c>
      <c r="IJ242" s="193">
        <f t="shared" si="988"/>
        <v>4.1745731882913786</v>
      </c>
      <c r="IK242" s="193">
        <f t="shared" si="988"/>
        <v>3.8150380693314694</v>
      </c>
      <c r="IL242" s="193">
        <f t="shared" si="988"/>
        <v>3.9040600573940507</v>
      </c>
      <c r="IM242" s="205">
        <f t="shared" si="989"/>
        <v>56332.050507173066</v>
      </c>
      <c r="IQ242" s="3">
        <f t="shared" si="799"/>
        <v>0</v>
      </c>
      <c r="IR242" s="6">
        <f t="shared" si="800"/>
        <v>6.8209125080692505</v>
      </c>
      <c r="IS242" s="6">
        <f t="shared" si="801"/>
        <v>0</v>
      </c>
      <c r="IT242" s="6">
        <f t="shared" si="802"/>
        <v>0</v>
      </c>
      <c r="IU242" s="193">
        <f t="shared" si="990"/>
        <v>5.6740334309306508</v>
      </c>
      <c r="IV242" s="193">
        <f t="shared" si="990"/>
        <v>4.2743439572069857</v>
      </c>
      <c r="IW242" s="193">
        <f t="shared" si="990"/>
        <v>3.8150380693314694</v>
      </c>
      <c r="IX242" s="193">
        <f t="shared" si="990"/>
        <v>3.9040600573940507</v>
      </c>
      <c r="IY242" s="212">
        <f t="shared" si="991"/>
        <v>56560.936929720607</v>
      </c>
      <c r="JC242" s="3">
        <f t="shared" si="804"/>
        <v>0</v>
      </c>
      <c r="JD242" s="6">
        <f t="shared" si="805"/>
        <v>6.6398263352886522</v>
      </c>
      <c r="JE242" s="6">
        <f t="shared" si="806"/>
        <v>0</v>
      </c>
      <c r="JF242" s="6">
        <f t="shared" si="807"/>
        <v>0</v>
      </c>
      <c r="JG242" s="193">
        <f t="shared" si="992"/>
        <v>5.6740334309306508</v>
      </c>
      <c r="JH242" s="193">
        <f t="shared" si="992"/>
        <v>4.2718198413495516</v>
      </c>
      <c r="JI242" s="193">
        <f t="shared" si="992"/>
        <v>3.8150380693314694</v>
      </c>
      <c r="JJ242" s="193">
        <f t="shared" si="992"/>
        <v>3.9040600573940507</v>
      </c>
      <c r="JK242" s="212">
        <f t="shared" si="993"/>
        <v>56554.630826724468</v>
      </c>
      <c r="JO242" s="3">
        <f t="shared" si="809"/>
        <v>0</v>
      </c>
      <c r="JP242" s="6">
        <f t="shared" si="810"/>
        <v>7.243446911223983</v>
      </c>
      <c r="JQ242" s="6">
        <f t="shared" si="811"/>
        <v>0</v>
      </c>
      <c r="JR242" s="6">
        <f t="shared" si="812"/>
        <v>0</v>
      </c>
      <c r="JS242" s="193">
        <f t="shared" si="994"/>
        <v>5.6740334309306508</v>
      </c>
      <c r="JT242" s="193">
        <f t="shared" si="994"/>
        <v>4.2802089016440252</v>
      </c>
      <c r="JU242" s="193">
        <f t="shared" si="994"/>
        <v>3.8150380693314694</v>
      </c>
      <c r="JV242" s="193">
        <f t="shared" si="994"/>
        <v>3.9040600573940507</v>
      </c>
      <c r="JW242" s="205">
        <f t="shared" si="995"/>
        <v>56575.592278083634</v>
      </c>
      <c r="KA242" s="3">
        <f t="shared" si="814"/>
        <v>0</v>
      </c>
      <c r="KB242" s="6">
        <f t="shared" si="815"/>
        <v>0</v>
      </c>
      <c r="KC242" s="6">
        <f t="shared" si="816"/>
        <v>7.218656485533109</v>
      </c>
      <c r="KD242" s="6">
        <f t="shared" si="817"/>
        <v>0</v>
      </c>
      <c r="KE242" s="193">
        <f t="shared" si="996"/>
        <v>5.6740334309306508</v>
      </c>
      <c r="KF242" s="193">
        <f t="shared" si="996"/>
        <v>4.1745731882913786</v>
      </c>
      <c r="KG242" s="193">
        <f t="shared" si="996"/>
        <v>3.9626617525650776</v>
      </c>
      <c r="KH242" s="193">
        <f t="shared" si="996"/>
        <v>3.9040600573940507</v>
      </c>
      <c r="KI242" s="212">
        <f t="shared" si="997"/>
        <v>57036.168207096096</v>
      </c>
      <c r="KM242" s="3">
        <f t="shared" si="819"/>
        <v>0</v>
      </c>
      <c r="KN242" s="6">
        <f t="shared" si="820"/>
        <v>0</v>
      </c>
      <c r="KO242" s="6">
        <f t="shared" si="821"/>
        <v>6.4036468823277586</v>
      </c>
      <c r="KP242" s="6">
        <f t="shared" si="822"/>
        <v>0</v>
      </c>
      <c r="KQ242" s="193">
        <f t="shared" si="998"/>
        <v>5.6740334309306508</v>
      </c>
      <c r="KR242" s="193">
        <f t="shared" si="998"/>
        <v>4.1745731882913786</v>
      </c>
      <c r="KS242" s="193">
        <f t="shared" si="998"/>
        <v>3.9470451237458977</v>
      </c>
      <c r="KT242" s="193">
        <f t="shared" si="998"/>
        <v>3.9040600573940507</v>
      </c>
      <c r="KU242" s="212">
        <f t="shared" si="999"/>
        <v>56959.1448905328</v>
      </c>
      <c r="KY242" s="3">
        <f t="shared" si="824"/>
        <v>0</v>
      </c>
      <c r="KZ242" s="6">
        <f t="shared" si="825"/>
        <v>0</v>
      </c>
      <c r="LA242" s="6">
        <f t="shared" si="826"/>
        <v>7.5679463154782605</v>
      </c>
      <c r="LB242" s="6">
        <f t="shared" si="827"/>
        <v>0</v>
      </c>
      <c r="LC242" s="193">
        <f t="shared" si="1000"/>
        <v>5.6740334309306508</v>
      </c>
      <c r="LD242" s="193">
        <f t="shared" si="1000"/>
        <v>4.1745731882913786</v>
      </c>
      <c r="LE242" s="193">
        <f t="shared" si="1000"/>
        <v>3.9692806513438574</v>
      </c>
      <c r="LF242" s="193">
        <f t="shared" si="1000"/>
        <v>3.9040600573940507</v>
      </c>
      <c r="LG242" s="205">
        <f t="shared" si="1001"/>
        <v>57068.844926621256</v>
      </c>
      <c r="LK242" s="3">
        <f t="shared" si="829"/>
        <v>0</v>
      </c>
      <c r="LL242" s="6">
        <f t="shared" si="830"/>
        <v>0</v>
      </c>
      <c r="LM242" s="6">
        <f t="shared" si="831"/>
        <v>0</v>
      </c>
      <c r="LN242" s="6">
        <f t="shared" si="832"/>
        <v>7.2248561973833851</v>
      </c>
      <c r="LO242" s="193">
        <f t="shared" si="1002"/>
        <v>5.6740334309306508</v>
      </c>
      <c r="LP242" s="193">
        <f t="shared" si="1002"/>
        <v>4.1745731882913786</v>
      </c>
      <c r="LQ242" s="193">
        <f t="shared" si="1002"/>
        <v>3.8150380693314694</v>
      </c>
      <c r="LR242" s="193">
        <f t="shared" si="1002"/>
        <v>4.040034261770157</v>
      </c>
      <c r="LS242" s="212">
        <f t="shared" si="1003"/>
        <v>57272.212335023949</v>
      </c>
      <c r="LW242" s="3">
        <f t="shared" si="834"/>
        <v>0</v>
      </c>
      <c r="LX242" s="6">
        <f t="shared" si="835"/>
        <v>0</v>
      </c>
      <c r="LY242" s="6">
        <f t="shared" si="836"/>
        <v>0</v>
      </c>
      <c r="LZ242" s="6">
        <f t="shared" si="837"/>
        <v>6.7350354382387492</v>
      </c>
      <c r="MA242" s="193">
        <f t="shared" si="1004"/>
        <v>5.6740334309306508</v>
      </c>
      <c r="MB242" s="193">
        <f t="shared" si="1004"/>
        <v>4.1745731882913786</v>
      </c>
      <c r="MC242" s="193">
        <f t="shared" si="1004"/>
        <v>3.8150380693314694</v>
      </c>
      <c r="MD242" s="193">
        <f t="shared" si="1004"/>
        <v>4.0313775886813339</v>
      </c>
      <c r="ME242" s="212">
        <f t="shared" si="1005"/>
        <v>57210.609799179969</v>
      </c>
      <c r="MI242" s="3">
        <f t="shared" si="839"/>
        <v>0</v>
      </c>
      <c r="MJ242" s="6">
        <f t="shared" si="840"/>
        <v>0</v>
      </c>
      <c r="MK242" s="6">
        <f t="shared" si="841"/>
        <v>0</v>
      </c>
      <c r="ML242" s="6">
        <f t="shared" si="842"/>
        <v>7.6534493616349417</v>
      </c>
      <c r="MM242" s="193">
        <f t="shared" si="1006"/>
        <v>5.6740334309306508</v>
      </c>
      <c r="MN242" s="193">
        <f t="shared" si="1006"/>
        <v>4.1745731882913786</v>
      </c>
      <c r="MO242" s="193">
        <f t="shared" si="1006"/>
        <v>3.8150380693314694</v>
      </c>
      <c r="MP242" s="193">
        <f t="shared" si="1006"/>
        <v>4.047547861830771</v>
      </c>
      <c r="MQ242" s="205">
        <f t="shared" si="1007"/>
        <v>57325.73431448701</v>
      </c>
      <c r="MT242" s="3">
        <f t="shared" si="844"/>
        <v>7.4366256588354807</v>
      </c>
      <c r="MU242" s="6">
        <f t="shared" si="845"/>
        <v>6.0362057593533196</v>
      </c>
      <c r="MV242" s="6">
        <f t="shared" si="846"/>
        <v>6.6947217406153836</v>
      </c>
      <c r="MW242" s="6">
        <f t="shared" si="847"/>
        <v>7.3473113871695439</v>
      </c>
      <c r="MX242" s="193">
        <f t="shared" si="1008"/>
        <v>5.699250074532821</v>
      </c>
      <c r="MY242" s="193">
        <f t="shared" si="1008"/>
        <v>4.2633598089131262</v>
      </c>
      <c r="MZ242" s="193">
        <f t="shared" si="1008"/>
        <v>3.9526505289292486</v>
      </c>
      <c r="NA242" s="193">
        <f t="shared" si="1008"/>
        <v>4.0421867714530171</v>
      </c>
      <c r="NB242" s="212">
        <f t="shared" si="1009"/>
        <v>58216.66608443782</v>
      </c>
      <c r="NF242" s="3">
        <f t="shared" si="849"/>
        <v>7.4366256588354798</v>
      </c>
      <c r="NG242" s="6">
        <f t="shared" si="850"/>
        <v>0</v>
      </c>
      <c r="NH242" s="6">
        <f t="shared" si="851"/>
        <v>0</v>
      </c>
      <c r="NI242" s="6">
        <f t="shared" si="852"/>
        <v>0</v>
      </c>
      <c r="NJ242" s="193">
        <f t="shared" si="1010"/>
        <v>5.699250074532821</v>
      </c>
      <c r="NK242" s="193">
        <f t="shared" si="1010"/>
        <v>4.1745731882913786</v>
      </c>
      <c r="NL242" s="193">
        <f t="shared" si="1010"/>
        <v>3.8150380693314694</v>
      </c>
      <c r="NM242" s="193">
        <f t="shared" si="1010"/>
        <v>3.9040600573940507</v>
      </c>
      <c r="NN242" s="212">
        <f t="shared" si="1011"/>
        <v>56326.774860755242</v>
      </c>
      <c r="NR242" s="3">
        <f t="shared" si="854"/>
        <v>0</v>
      </c>
      <c r="NS242" s="6">
        <f t="shared" si="855"/>
        <v>6.0362057593533196</v>
      </c>
      <c r="NT242" s="6">
        <f t="shared" si="856"/>
        <v>0</v>
      </c>
      <c r="NU242" s="6">
        <f t="shared" si="857"/>
        <v>0</v>
      </c>
      <c r="NV242" s="193">
        <f t="shared" si="1012"/>
        <v>5.6740334309306508</v>
      </c>
      <c r="NW242" s="193">
        <f t="shared" si="1012"/>
        <v>4.2633598089131262</v>
      </c>
      <c r="NX242" s="193">
        <f t="shared" si="1012"/>
        <v>3.8150380693314694</v>
      </c>
      <c r="NY242" s="193">
        <f t="shared" si="1012"/>
        <v>3.9040600573940507</v>
      </c>
      <c r="NZ242" s="212">
        <f t="shared" si="1013"/>
        <v>56533.49990487274</v>
      </c>
      <c r="OD242" s="3">
        <f t="shared" si="859"/>
        <v>0</v>
      </c>
      <c r="OE242" s="6">
        <f t="shared" si="860"/>
        <v>0</v>
      </c>
      <c r="OF242" s="6">
        <f t="shared" si="861"/>
        <v>6.6947217406153836</v>
      </c>
      <c r="OG242" s="6">
        <f t="shared" si="862"/>
        <v>0</v>
      </c>
      <c r="OH242" s="193">
        <f t="shared" si="1014"/>
        <v>5.6740334309306508</v>
      </c>
      <c r="OI242" s="193">
        <f t="shared" si="1014"/>
        <v>4.1745731882913786</v>
      </c>
      <c r="OJ242" s="193">
        <f t="shared" si="1014"/>
        <v>3.9526505289292486</v>
      </c>
      <c r="OK242" s="193">
        <f t="shared" si="1014"/>
        <v>3.9040600573940507</v>
      </c>
      <c r="OL242" s="212">
        <f t="shared" si="1015"/>
        <v>56986.779529543557</v>
      </c>
      <c r="OP242" s="3">
        <f t="shared" si="864"/>
        <v>0</v>
      </c>
      <c r="OQ242" s="6">
        <f t="shared" si="865"/>
        <v>0</v>
      </c>
      <c r="OR242" s="6">
        <f t="shared" si="866"/>
        <v>0</v>
      </c>
      <c r="OS242" s="6">
        <f t="shared" si="867"/>
        <v>7.3473113871695439</v>
      </c>
      <c r="OT242" s="193">
        <f t="shared" si="1016"/>
        <v>5.6740334309306508</v>
      </c>
      <c r="OU242" s="193">
        <f t="shared" si="1016"/>
        <v>4.1745731882913786</v>
      </c>
      <c r="OV242" s="193">
        <f t="shared" si="1016"/>
        <v>3.8150380693314694</v>
      </c>
      <c r="OW242" s="193">
        <f t="shared" si="1016"/>
        <v>4.0421867714530171</v>
      </c>
      <c r="OX242" s="232">
        <f t="shared" si="1017"/>
        <v>57287.540298840599</v>
      </c>
    </row>
    <row r="243" spans="2:414" x14ac:dyDescent="0.2">
      <c r="B243" s="81">
        <v>45500</v>
      </c>
      <c r="C243">
        <v>135</v>
      </c>
      <c r="D243">
        <v>11.655521054872736</v>
      </c>
      <c r="E243">
        <v>0</v>
      </c>
      <c r="F243">
        <v>0</v>
      </c>
      <c r="G243">
        <v>0</v>
      </c>
      <c r="H243">
        <v>0</v>
      </c>
      <c r="I243">
        <v>0</v>
      </c>
      <c r="J243">
        <v>0</v>
      </c>
      <c r="K243">
        <v>0</v>
      </c>
      <c r="L243">
        <v>0</v>
      </c>
      <c r="M243">
        <v>0</v>
      </c>
      <c r="N243">
        <v>0</v>
      </c>
      <c r="O243">
        <v>0</v>
      </c>
      <c r="P243">
        <v>0</v>
      </c>
      <c r="Q243">
        <v>0</v>
      </c>
      <c r="R243">
        <v>1</v>
      </c>
      <c r="S243">
        <v>0</v>
      </c>
      <c r="T243">
        <v>18225</v>
      </c>
      <c r="U243">
        <v>7.9280954237422172</v>
      </c>
      <c r="V243">
        <v>6.3058427411014044</v>
      </c>
      <c r="W243">
        <v>5.8581711536166976</v>
      </c>
      <c r="X243">
        <v>6.2081340691685076</v>
      </c>
      <c r="Y243" s="3">
        <v>2482.9314810256355</v>
      </c>
      <c r="Z243" s="3">
        <v>482.750930313769</v>
      </c>
      <c r="AA243" s="3">
        <v>304.70482573143869</v>
      </c>
      <c r="AB243" s="3">
        <v>447.17000744867249</v>
      </c>
      <c r="AC243">
        <v>1</v>
      </c>
      <c r="AD243">
        <v>1</v>
      </c>
      <c r="AE243" s="6"/>
      <c r="AF243" s="1" t="s">
        <v>2</v>
      </c>
      <c r="AG243">
        <v>135</v>
      </c>
      <c r="AH243" s="189">
        <v>45500</v>
      </c>
      <c r="AI243">
        <f t="shared" si="869"/>
        <v>7</v>
      </c>
      <c r="AJ243">
        <v>135</v>
      </c>
      <c r="AK243">
        <v>1</v>
      </c>
      <c r="AL243">
        <v>1</v>
      </c>
      <c r="AM243">
        <v>0</v>
      </c>
      <c r="AN243">
        <v>0</v>
      </c>
      <c r="AO243">
        <v>0</v>
      </c>
      <c r="AP243">
        <v>1</v>
      </c>
      <c r="AQ243">
        <v>0</v>
      </c>
      <c r="AS243" s="37"/>
      <c r="AT243" s="37"/>
      <c r="AU243" s="6">
        <f t="shared" si="870"/>
        <v>0</v>
      </c>
      <c r="AV243" s="6">
        <f t="shared" si="871"/>
        <v>0</v>
      </c>
      <c r="AW243" s="6">
        <f t="shared" si="872"/>
        <v>0</v>
      </c>
      <c r="AX243" s="6">
        <f t="shared" si="873"/>
        <v>0</v>
      </c>
      <c r="AY243" s="193">
        <f t="shared" si="874"/>
        <v>5.6740334309306508</v>
      </c>
      <c r="AZ243" s="193">
        <f t="shared" si="875"/>
        <v>4.1745731882913786</v>
      </c>
      <c r="BA243" s="193">
        <f t="shared" si="876"/>
        <v>3.8150380693314694</v>
      </c>
      <c r="BB243" s="193">
        <f t="shared" si="877"/>
        <v>3.9040600573940507</v>
      </c>
      <c r="BC243" s="72">
        <f t="shared" si="878"/>
        <v>56312.210093717425</v>
      </c>
      <c r="BG243" s="3">
        <f t="shared" si="879"/>
        <v>7.7695335152673728</v>
      </c>
      <c r="BH243" s="6">
        <f t="shared" si="880"/>
        <v>0</v>
      </c>
      <c r="BI243" s="6">
        <f t="shared" si="881"/>
        <v>0</v>
      </c>
      <c r="BJ243" s="6">
        <f t="shared" si="882"/>
        <v>0</v>
      </c>
      <c r="BK243" s="193">
        <f t="shared" si="883"/>
        <v>5.7003641875204618</v>
      </c>
      <c r="BL243" s="193">
        <f t="shared" si="884"/>
        <v>4.1745731882913786</v>
      </c>
      <c r="BM243" s="193">
        <f t="shared" si="885"/>
        <v>3.8150380693314694</v>
      </c>
      <c r="BN243" s="193">
        <f t="shared" si="886"/>
        <v>3.9040600573940507</v>
      </c>
      <c r="BO243" s="72">
        <f t="shared" si="887"/>
        <v>56327.418443120208</v>
      </c>
      <c r="BS243" s="3">
        <f t="shared" si="888"/>
        <v>7.7695579947334057</v>
      </c>
      <c r="BT243" s="6">
        <f t="shared" si="889"/>
        <v>0</v>
      </c>
      <c r="BU243" s="6">
        <f t="shared" si="890"/>
        <v>0</v>
      </c>
      <c r="BV243" s="6">
        <f t="shared" si="891"/>
        <v>0</v>
      </c>
      <c r="BW243" s="193">
        <f t="shared" si="892"/>
        <v>5.7003642693980821</v>
      </c>
      <c r="BX243" s="193">
        <f t="shared" si="893"/>
        <v>4.1745731882913786</v>
      </c>
      <c r="BY243" s="193">
        <f t="shared" si="1018"/>
        <v>3.8150380693314694</v>
      </c>
      <c r="BZ243" s="193">
        <f t="shared" si="894"/>
        <v>3.9040600573940507</v>
      </c>
      <c r="CA243" s="72">
        <f t="shared" si="895"/>
        <v>56327.418443120208</v>
      </c>
      <c r="CE243" s="3">
        <f t="shared" si="896"/>
        <v>0</v>
      </c>
      <c r="CF243" s="6">
        <f t="shared" si="897"/>
        <v>6.3058427411014044</v>
      </c>
      <c r="CG243" s="6">
        <f t="shared" si="898"/>
        <v>0</v>
      </c>
      <c r="CH243" s="6">
        <f t="shared" si="899"/>
        <v>0</v>
      </c>
      <c r="CI243" s="193">
        <f t="shared" si="900"/>
        <v>5.6740334309306508</v>
      </c>
      <c r="CJ243" s="193">
        <f t="shared" si="901"/>
        <v>4.2671477482696947</v>
      </c>
      <c r="CK243" s="193">
        <f t="shared" si="1019"/>
        <v>3.8150380693314694</v>
      </c>
      <c r="CL243" s="193">
        <f t="shared" si="902"/>
        <v>3.9040600573940507</v>
      </c>
      <c r="CM243" s="72">
        <f t="shared" si="903"/>
        <v>56542.960198496221</v>
      </c>
      <c r="CQ243" s="3">
        <f t="shared" si="904"/>
        <v>0</v>
      </c>
      <c r="CR243" s="6">
        <f t="shared" si="905"/>
        <v>6.305911322362614</v>
      </c>
      <c r="CS243" s="6">
        <f t="shared" si="906"/>
        <v>0</v>
      </c>
      <c r="CT243" s="6">
        <f t="shared" si="907"/>
        <v>0</v>
      </c>
      <c r="CU243" s="193">
        <f t="shared" si="908"/>
        <v>5.6740334309306508</v>
      </c>
      <c r="CV243" s="193">
        <f t="shared" si="909"/>
        <v>4.2671487098964498</v>
      </c>
      <c r="CW243" s="193">
        <f t="shared" si="1020"/>
        <v>3.8150380693314694</v>
      </c>
      <c r="CX243" s="193">
        <f t="shared" si="910"/>
        <v>3.9040600573940507</v>
      </c>
      <c r="CY243" s="72">
        <f t="shared" si="911"/>
        <v>56542.962600338469</v>
      </c>
      <c r="DC243" s="3">
        <f t="shared" si="912"/>
        <v>0</v>
      </c>
      <c r="DD243" s="6">
        <f t="shared" si="913"/>
        <v>0</v>
      </c>
      <c r="DE243" s="6">
        <f t="shared" si="914"/>
        <v>6.1510797112975331</v>
      </c>
      <c r="DF243" s="6">
        <f t="shared" si="915"/>
        <v>0</v>
      </c>
      <c r="DG243" s="193">
        <f t="shared" si="916"/>
        <v>5.6740334309306508</v>
      </c>
      <c r="DH243" s="193">
        <f t="shared" si="917"/>
        <v>4.1745731882913786</v>
      </c>
      <c r="DI243" s="193">
        <f t="shared" si="1021"/>
        <v>3.9421556932553017</v>
      </c>
      <c r="DJ243" s="193">
        <f t="shared" si="918"/>
        <v>3.9040600573940507</v>
      </c>
      <c r="DK243" s="72">
        <f t="shared" si="919"/>
        <v>56935.05094856397</v>
      </c>
      <c r="DO243" s="3">
        <f t="shared" si="920"/>
        <v>0</v>
      </c>
      <c r="DP243" s="6">
        <f t="shared" si="921"/>
        <v>0</v>
      </c>
      <c r="DQ243" s="6">
        <f t="shared" si="922"/>
        <v>5.8582842913490687</v>
      </c>
      <c r="DR243" s="6">
        <f t="shared" si="923"/>
        <v>0</v>
      </c>
      <c r="DS243" s="193">
        <f t="shared" si="924"/>
        <v>5.6740334309306508</v>
      </c>
      <c r="DT243" s="193">
        <f t="shared" si="925"/>
        <v>4.1745731882913786</v>
      </c>
      <c r="DU243" s="193">
        <f t="shared" si="1022"/>
        <v>3.9364574026341979</v>
      </c>
      <c r="DV243" s="193">
        <f t="shared" si="926"/>
        <v>3.9040600573940507</v>
      </c>
      <c r="DW243" s="72">
        <f t="shared" si="927"/>
        <v>56906.983997722164</v>
      </c>
      <c r="EA243" s="3">
        <f t="shared" si="928"/>
        <v>0</v>
      </c>
      <c r="EB243" s="6">
        <f t="shared" si="929"/>
        <v>0</v>
      </c>
      <c r="EC243" s="6">
        <f t="shared" si="930"/>
        <v>0</v>
      </c>
      <c r="ED243" s="6">
        <f t="shared" si="931"/>
        <v>18.624402207505522</v>
      </c>
      <c r="EE243" s="193">
        <f t="shared" si="932"/>
        <v>5.6740334309306508</v>
      </c>
      <c r="EF243" s="193">
        <f t="shared" si="933"/>
        <v>4.1745731882913786</v>
      </c>
      <c r="EG243" s="193">
        <f t="shared" si="1023"/>
        <v>3.8150380693314694</v>
      </c>
      <c r="EH243" s="193">
        <f t="shared" si="934"/>
        <v>4.2228526314328949</v>
      </c>
      <c r="EI243" s="72">
        <f t="shared" si="935"/>
        <v>58588.78762001056</v>
      </c>
      <c r="EM243" s="3">
        <f t="shared" si="936"/>
        <v>0</v>
      </c>
      <c r="EN243" s="6">
        <f t="shared" si="937"/>
        <v>0</v>
      </c>
      <c r="EO243" s="6">
        <f t="shared" si="938"/>
        <v>0</v>
      </c>
      <c r="EP243" s="6">
        <f t="shared" si="939"/>
        <v>6.2082872919940106</v>
      </c>
      <c r="EQ243" s="193">
        <f t="shared" si="940"/>
        <v>5.6740334309306508</v>
      </c>
      <c r="ER243" s="193">
        <f t="shared" si="941"/>
        <v>4.1745731882913786</v>
      </c>
      <c r="ES243" s="193">
        <f t="shared" si="1024"/>
        <v>3.8150380693314694</v>
      </c>
      <c r="ET243" s="193">
        <f t="shared" si="942"/>
        <v>4.0219838993819206</v>
      </c>
      <c r="EU243" s="72">
        <f t="shared" si="943"/>
        <v>57143.837475571658</v>
      </c>
      <c r="EY243" s="3">
        <f t="shared" si="944"/>
        <v>7.7695335152673728</v>
      </c>
      <c r="EZ243" s="6">
        <f t="shared" si="945"/>
        <v>6.3058427411014044</v>
      </c>
      <c r="FA243" s="6">
        <f t="shared" si="946"/>
        <v>6.1510797112975331</v>
      </c>
      <c r="FB243" s="6">
        <f t="shared" si="947"/>
        <v>18.624402207505522</v>
      </c>
      <c r="FC243" s="193">
        <f t="shared" si="948"/>
        <v>5.7003641875204618</v>
      </c>
      <c r="FD243" s="193">
        <f t="shared" si="949"/>
        <v>4.2671477482696947</v>
      </c>
      <c r="FE243" s="193">
        <f t="shared" si="1025"/>
        <v>3.9421556932553017</v>
      </c>
      <c r="FF243" s="193">
        <f t="shared" si="950"/>
        <v>4.2228526314328949</v>
      </c>
      <c r="FG243" s="72">
        <f t="shared" si="951"/>
        <v>59495.606512896091</v>
      </c>
      <c r="FK243" s="3">
        <f t="shared" si="952"/>
        <v>7.928119903208251</v>
      </c>
      <c r="FL243" s="6">
        <f t="shared" si="953"/>
        <v>6.305911322362614</v>
      </c>
      <c r="FM243" s="6">
        <f t="shared" si="954"/>
        <v>5.8582842913490687</v>
      </c>
      <c r="FN243" s="6">
        <f t="shared" si="955"/>
        <v>6.2082872919940106</v>
      </c>
      <c r="FO243" s="193">
        <f t="shared" si="956"/>
        <v>5.7008944782558846</v>
      </c>
      <c r="FP243" s="193">
        <f t="shared" si="957"/>
        <v>4.2671487098964498</v>
      </c>
      <c r="FQ243" s="193">
        <f t="shared" si="1026"/>
        <v>3.9364574026341979</v>
      </c>
      <c r="FR243" s="193">
        <f t="shared" si="958"/>
        <v>4.0219838993819206</v>
      </c>
      <c r="FS243" s="205">
        <f t="shared" si="959"/>
        <v>58000.003893708978</v>
      </c>
      <c r="FW243" s="3">
        <f t="shared" si="960"/>
        <v>9.1173097373035485</v>
      </c>
      <c r="FX243" s="6">
        <f t="shared" si="961"/>
        <v>7.1256022974445861</v>
      </c>
      <c r="FY243" s="6">
        <f t="shared" si="962"/>
        <v>7.2641322304847051</v>
      </c>
      <c r="FZ243" s="6">
        <f t="shared" si="963"/>
        <v>7.3255982016188383</v>
      </c>
      <c r="GA243" s="193">
        <f t="shared" si="964"/>
        <v>5.7048620276923421</v>
      </c>
      <c r="GB243" s="193">
        <f t="shared" si="965"/>
        <v>4.278576627784453</v>
      </c>
      <c r="GC243" s="193">
        <f t="shared" si="1027"/>
        <v>3.9635259839032342</v>
      </c>
      <c r="GD243" s="193">
        <f t="shared" si="966"/>
        <v>4.0418054362164844</v>
      </c>
      <c r="GE243" s="72">
        <f t="shared" si="967"/>
        <v>58311.25179038912</v>
      </c>
      <c r="GI243" s="3">
        <f t="shared" si="968"/>
        <v>8.7209049661164393</v>
      </c>
      <c r="GJ243" s="6">
        <f t="shared" si="969"/>
        <v>6.936427015211545</v>
      </c>
      <c r="GK243" s="6">
        <f t="shared" si="970"/>
        <v>6.4439882689783676</v>
      </c>
      <c r="GL243" s="6">
        <f t="shared" si="971"/>
        <v>6.828947476085359</v>
      </c>
      <c r="GM243" s="193">
        <f t="shared" si="972"/>
        <v>5.7035412322855779</v>
      </c>
      <c r="GN243" s="193">
        <f t="shared" si="973"/>
        <v>4.2759507636880452</v>
      </c>
      <c r="GO243" s="193">
        <f t="shared" si="1028"/>
        <v>3.9478238804334751</v>
      </c>
      <c r="GP243" s="193">
        <f t="shared" si="974"/>
        <v>4.0330431265298108</v>
      </c>
      <c r="GQ243" s="72">
        <f t="shared" si="975"/>
        <v>58161.142383008242</v>
      </c>
      <c r="GU243" s="3">
        <f t="shared" si="976"/>
        <v>10.306524050864883</v>
      </c>
      <c r="GV243" s="6">
        <f t="shared" si="977"/>
        <v>7.5670112893216848</v>
      </c>
      <c r="GW243" s="6">
        <f t="shared" si="978"/>
        <v>7.6156224997017068</v>
      </c>
      <c r="GX243" s="6">
        <f t="shared" si="979"/>
        <v>7.7601675864606348</v>
      </c>
      <c r="GY243" s="193">
        <f t="shared" si="980"/>
        <v>5.7088139790567185</v>
      </c>
      <c r="GZ243" s="193">
        <f t="shared" si="981"/>
        <v>4.2846769617585005</v>
      </c>
      <c r="HA243" s="193">
        <f t="shared" si="1029"/>
        <v>3.9701807069596677</v>
      </c>
      <c r="HB243" s="193">
        <f t="shared" si="982"/>
        <v>4.0494099767299074</v>
      </c>
      <c r="HC243" s="205">
        <f t="shared" si="983"/>
        <v>58418.131369023846</v>
      </c>
      <c r="HG243" s="3">
        <f t="shared" si="785"/>
        <v>9.1173097373035485</v>
      </c>
      <c r="HH243" s="6">
        <f t="shared" si="786"/>
        <v>0</v>
      </c>
      <c r="HI243" s="6">
        <f t="shared" si="787"/>
        <v>0</v>
      </c>
      <c r="HJ243" s="6">
        <f t="shared" si="788"/>
        <v>0</v>
      </c>
      <c r="HK243" s="193">
        <f t="shared" si="984"/>
        <v>5.7048620276923421</v>
      </c>
      <c r="HL243" s="193">
        <f t="shared" si="984"/>
        <v>4.1745731882913786</v>
      </c>
      <c r="HM243" s="193">
        <f t="shared" si="984"/>
        <v>3.8150380693314694</v>
      </c>
      <c r="HN243" s="193">
        <f t="shared" si="984"/>
        <v>3.9040600573940507</v>
      </c>
      <c r="HO243" s="212">
        <f t="shared" si="985"/>
        <v>56330.016755813624</v>
      </c>
      <c r="HS243" s="3">
        <f t="shared" si="789"/>
        <v>8.7209049661164393</v>
      </c>
      <c r="HT243" s="6">
        <f t="shared" si="790"/>
        <v>0</v>
      </c>
      <c r="HU243" s="6">
        <f t="shared" si="791"/>
        <v>0</v>
      </c>
      <c r="HV243" s="6">
        <f t="shared" si="792"/>
        <v>0</v>
      </c>
      <c r="HW243" s="193">
        <f t="shared" si="986"/>
        <v>5.7035412322855779</v>
      </c>
      <c r="HX243" s="193">
        <f t="shared" si="986"/>
        <v>4.1745731882913786</v>
      </c>
      <c r="HY243" s="193">
        <f t="shared" si="986"/>
        <v>3.8150380693314694</v>
      </c>
      <c r="HZ243" s="193">
        <f t="shared" si="986"/>
        <v>3.9040600573940507</v>
      </c>
      <c r="IA243" s="212">
        <f t="shared" si="987"/>
        <v>56329.253746180468</v>
      </c>
      <c r="IE243" s="3">
        <f t="shared" si="794"/>
        <v>10.306524050864883</v>
      </c>
      <c r="IF243" s="6">
        <f t="shared" si="795"/>
        <v>0</v>
      </c>
      <c r="IG243" s="6">
        <f t="shared" si="796"/>
        <v>0</v>
      </c>
      <c r="IH243" s="6">
        <f t="shared" si="797"/>
        <v>0</v>
      </c>
      <c r="II243" s="193">
        <f t="shared" si="988"/>
        <v>5.7088139790567185</v>
      </c>
      <c r="IJ243" s="193">
        <f t="shared" si="988"/>
        <v>4.1745731882913786</v>
      </c>
      <c r="IK243" s="193">
        <f t="shared" si="988"/>
        <v>3.8150380693314694</v>
      </c>
      <c r="IL243" s="193">
        <f t="shared" si="988"/>
        <v>3.9040600573940507</v>
      </c>
      <c r="IM243" s="205">
        <f t="shared" si="989"/>
        <v>56332.299818333624</v>
      </c>
      <c r="IQ243" s="3">
        <f t="shared" si="799"/>
        <v>0</v>
      </c>
      <c r="IR243" s="6">
        <f t="shared" si="800"/>
        <v>7.1256022974445861</v>
      </c>
      <c r="IS243" s="6">
        <f t="shared" si="801"/>
        <v>0</v>
      </c>
      <c r="IT243" s="6">
        <f t="shared" si="802"/>
        <v>0</v>
      </c>
      <c r="IU243" s="193">
        <f t="shared" si="990"/>
        <v>5.6740334309306508</v>
      </c>
      <c r="IV243" s="193">
        <f t="shared" si="990"/>
        <v>4.278576627784453</v>
      </c>
      <c r="IW243" s="193">
        <f t="shared" si="990"/>
        <v>3.8150380693314694</v>
      </c>
      <c r="IX243" s="193">
        <f t="shared" si="990"/>
        <v>3.9040600573940507</v>
      </c>
      <c r="IY243" s="212">
        <f t="shared" si="991"/>
        <v>56571.513163839481</v>
      </c>
      <c r="JC243" s="3">
        <f t="shared" si="804"/>
        <v>0</v>
      </c>
      <c r="JD243" s="6">
        <f t="shared" si="805"/>
        <v>6.936427015211545</v>
      </c>
      <c r="JE243" s="6">
        <f t="shared" si="806"/>
        <v>0</v>
      </c>
      <c r="JF243" s="6">
        <f t="shared" si="807"/>
        <v>0</v>
      </c>
      <c r="JG243" s="193">
        <f t="shared" si="992"/>
        <v>5.6740334309306508</v>
      </c>
      <c r="JH243" s="193">
        <f t="shared" si="992"/>
        <v>4.2759507636880452</v>
      </c>
      <c r="JI243" s="193">
        <f t="shared" si="992"/>
        <v>3.8150380693314694</v>
      </c>
      <c r="JJ243" s="193">
        <f t="shared" si="992"/>
        <v>3.9040600573940507</v>
      </c>
      <c r="JK243" s="212">
        <f t="shared" si="993"/>
        <v>56564.951647056543</v>
      </c>
      <c r="JO243" s="3">
        <f t="shared" si="809"/>
        <v>0</v>
      </c>
      <c r="JP243" s="6">
        <f t="shared" si="810"/>
        <v>7.5670112893216848</v>
      </c>
      <c r="JQ243" s="6">
        <f t="shared" si="811"/>
        <v>0</v>
      </c>
      <c r="JR243" s="6">
        <f t="shared" si="812"/>
        <v>0</v>
      </c>
      <c r="JS243" s="193">
        <f t="shared" si="994"/>
        <v>5.6740334309306508</v>
      </c>
      <c r="JT243" s="193">
        <f t="shared" si="994"/>
        <v>4.2846769617585005</v>
      </c>
      <c r="JU243" s="193">
        <f t="shared" si="994"/>
        <v>3.8150380693314694</v>
      </c>
      <c r="JV243" s="193">
        <f t="shared" si="994"/>
        <v>3.9040600573940507</v>
      </c>
      <c r="JW243" s="205">
        <f t="shared" si="995"/>
        <v>56586.759634222268</v>
      </c>
      <c r="KA243" s="3">
        <f t="shared" si="814"/>
        <v>0</v>
      </c>
      <c r="KB243" s="6">
        <f t="shared" si="815"/>
        <v>0</v>
      </c>
      <c r="KC243" s="6">
        <f t="shared" si="816"/>
        <v>7.2641322304847051</v>
      </c>
      <c r="KD243" s="6">
        <f t="shared" si="817"/>
        <v>0</v>
      </c>
      <c r="KE243" s="193">
        <f t="shared" si="996"/>
        <v>5.6740334309306508</v>
      </c>
      <c r="KF243" s="193">
        <f t="shared" si="996"/>
        <v>4.1745731882913786</v>
      </c>
      <c r="KG243" s="193">
        <f t="shared" si="996"/>
        <v>3.9635259839032342</v>
      </c>
      <c r="KH243" s="193">
        <f t="shared" si="996"/>
        <v>3.9040600573940507</v>
      </c>
      <c r="KI243" s="212">
        <f t="shared" si="997"/>
        <v>57040.433752644349</v>
      </c>
      <c r="KM243" s="3">
        <f t="shared" si="819"/>
        <v>0</v>
      </c>
      <c r="KN243" s="6">
        <f t="shared" si="820"/>
        <v>0</v>
      </c>
      <c r="KO243" s="6">
        <f t="shared" si="821"/>
        <v>6.4439882689783676</v>
      </c>
      <c r="KP243" s="6">
        <f t="shared" si="822"/>
        <v>0</v>
      </c>
      <c r="KQ243" s="193">
        <f t="shared" si="998"/>
        <v>5.6740334309306508</v>
      </c>
      <c r="KR243" s="193">
        <f t="shared" si="998"/>
        <v>4.1745731882913786</v>
      </c>
      <c r="KS243" s="193">
        <f t="shared" si="998"/>
        <v>3.9478238804334751</v>
      </c>
      <c r="KT243" s="193">
        <f t="shared" si="998"/>
        <v>3.9040600573940507</v>
      </c>
      <c r="KU243" s="212">
        <f t="shared" si="999"/>
        <v>56962.983358106416</v>
      </c>
      <c r="KY243" s="3">
        <f t="shared" si="824"/>
        <v>0</v>
      </c>
      <c r="KZ243" s="6">
        <f t="shared" si="825"/>
        <v>0</v>
      </c>
      <c r="LA243" s="6">
        <f t="shared" si="826"/>
        <v>7.6156224997017068</v>
      </c>
      <c r="LB243" s="6">
        <f t="shared" si="827"/>
        <v>0</v>
      </c>
      <c r="LC243" s="193">
        <f t="shared" si="1000"/>
        <v>5.6740334309306508</v>
      </c>
      <c r="LD243" s="193">
        <f t="shared" si="1000"/>
        <v>4.1745731882913786</v>
      </c>
      <c r="LE243" s="193">
        <f t="shared" si="1000"/>
        <v>3.9701807069596677</v>
      </c>
      <c r="LF243" s="193">
        <f t="shared" si="1000"/>
        <v>3.9040600573940507</v>
      </c>
      <c r="LG243" s="205">
        <f t="shared" si="1001"/>
        <v>57073.289840327561</v>
      </c>
      <c r="LK243" s="3">
        <f t="shared" si="829"/>
        <v>0</v>
      </c>
      <c r="LL243" s="6">
        <f t="shared" si="830"/>
        <v>0</v>
      </c>
      <c r="LM243" s="6">
        <f t="shared" si="831"/>
        <v>0</v>
      </c>
      <c r="LN243" s="6">
        <f t="shared" si="832"/>
        <v>7.3255982016188383</v>
      </c>
      <c r="LO243" s="193">
        <f t="shared" si="1002"/>
        <v>5.6740334309306508</v>
      </c>
      <c r="LP243" s="193">
        <f t="shared" si="1002"/>
        <v>4.1745731882913786</v>
      </c>
      <c r="LQ243" s="193">
        <f t="shared" si="1002"/>
        <v>3.8150380693314694</v>
      </c>
      <c r="LR243" s="193">
        <f t="shared" si="1002"/>
        <v>4.0418054362164844</v>
      </c>
      <c r="LS243" s="212">
        <f t="shared" si="1003"/>
        <v>57284.824521861854</v>
      </c>
      <c r="LW243" s="3">
        <f t="shared" si="834"/>
        <v>0</v>
      </c>
      <c r="LX243" s="6">
        <f t="shared" si="835"/>
        <v>0</v>
      </c>
      <c r="LY243" s="6">
        <f t="shared" si="836"/>
        <v>0</v>
      </c>
      <c r="LZ243" s="6">
        <f t="shared" si="837"/>
        <v>6.828947476085359</v>
      </c>
      <c r="MA243" s="193">
        <f t="shared" si="1004"/>
        <v>5.6740334309306508</v>
      </c>
      <c r="MB243" s="193">
        <f t="shared" si="1004"/>
        <v>4.1745731882913786</v>
      </c>
      <c r="MC243" s="193">
        <f t="shared" si="1004"/>
        <v>3.8150380693314694</v>
      </c>
      <c r="MD243" s="193">
        <f t="shared" si="1004"/>
        <v>4.0330431265298108</v>
      </c>
      <c r="ME243" s="212">
        <f t="shared" si="1005"/>
        <v>57222.456933973583</v>
      </c>
      <c r="MI243" s="3">
        <f t="shared" si="839"/>
        <v>0</v>
      </c>
      <c r="MJ243" s="6">
        <f t="shared" si="840"/>
        <v>0</v>
      </c>
      <c r="MK243" s="6">
        <f t="shared" si="841"/>
        <v>0</v>
      </c>
      <c r="ML243" s="6">
        <f t="shared" si="842"/>
        <v>7.7601675864606348</v>
      </c>
      <c r="MM243" s="193">
        <f t="shared" si="1006"/>
        <v>5.6740334309306508</v>
      </c>
      <c r="MN243" s="193">
        <f t="shared" si="1006"/>
        <v>4.1745731882913786</v>
      </c>
      <c r="MO243" s="193">
        <f t="shared" si="1006"/>
        <v>3.8150380693314694</v>
      </c>
      <c r="MP243" s="193">
        <f t="shared" si="1006"/>
        <v>4.0494099767299074</v>
      </c>
      <c r="MQ243" s="205">
        <f t="shared" si="1007"/>
        <v>57339.006537027941</v>
      </c>
      <c r="MT243" s="3">
        <f t="shared" si="844"/>
        <v>7.5316906525551062</v>
      </c>
      <c r="MU243" s="6">
        <f t="shared" si="845"/>
        <v>6.3058427411014044</v>
      </c>
      <c r="MV243" s="6">
        <f t="shared" si="846"/>
        <v>6.7368968266592013</v>
      </c>
      <c r="MW243" s="6">
        <f t="shared" si="847"/>
        <v>7.4497608830022086</v>
      </c>
      <c r="MX243" s="193">
        <f t="shared" si="1008"/>
        <v>5.6995683466929608</v>
      </c>
      <c r="MY243" s="193">
        <f t="shared" si="1008"/>
        <v>4.2671477482696947</v>
      </c>
      <c r="MZ243" s="193">
        <f t="shared" si="1008"/>
        <v>3.9534601202642543</v>
      </c>
      <c r="NA243" s="193">
        <f t="shared" si="1008"/>
        <v>4.0439840694036784</v>
      </c>
      <c r="NB243" s="212">
        <f t="shared" si="1009"/>
        <v>58243.689753378771</v>
      </c>
      <c r="NF243" s="3">
        <f t="shared" si="849"/>
        <v>7.5316906525551053</v>
      </c>
      <c r="NG243" s="6">
        <f t="shared" si="850"/>
        <v>0</v>
      </c>
      <c r="NH243" s="6">
        <f t="shared" si="851"/>
        <v>0</v>
      </c>
      <c r="NI243" s="6">
        <f t="shared" si="852"/>
        <v>0</v>
      </c>
      <c r="NJ243" s="193">
        <f t="shared" si="1010"/>
        <v>5.6995683466929608</v>
      </c>
      <c r="NK243" s="193">
        <f t="shared" si="1010"/>
        <v>4.1745731882913786</v>
      </c>
      <c r="NL243" s="193">
        <f t="shared" si="1010"/>
        <v>3.8150380693314694</v>
      </c>
      <c r="NM243" s="193">
        <f t="shared" si="1010"/>
        <v>3.9040600573940507</v>
      </c>
      <c r="NN243" s="212">
        <f t="shared" si="1011"/>
        <v>56326.958714202687</v>
      </c>
      <c r="NR243" s="3">
        <f t="shared" si="854"/>
        <v>0</v>
      </c>
      <c r="NS243" s="6">
        <f t="shared" si="855"/>
        <v>6.3058427411014044</v>
      </c>
      <c r="NT243" s="6">
        <f t="shared" si="856"/>
        <v>0</v>
      </c>
      <c r="NU243" s="6">
        <f t="shared" si="857"/>
        <v>0</v>
      </c>
      <c r="NV243" s="193">
        <f t="shared" si="1012"/>
        <v>5.6740334309306508</v>
      </c>
      <c r="NW243" s="193">
        <f t="shared" si="1012"/>
        <v>4.2671477482696947</v>
      </c>
      <c r="NX243" s="193">
        <f t="shared" si="1012"/>
        <v>3.8150380693314694</v>
      </c>
      <c r="NY243" s="193">
        <f t="shared" si="1012"/>
        <v>3.9040600573940507</v>
      </c>
      <c r="NZ243" s="212">
        <f t="shared" si="1013"/>
        <v>56542.960198496221</v>
      </c>
      <c r="OD243" s="3">
        <f t="shared" si="859"/>
        <v>0</v>
      </c>
      <c r="OE243" s="6">
        <f t="shared" si="860"/>
        <v>0</v>
      </c>
      <c r="OF243" s="6">
        <f t="shared" si="861"/>
        <v>6.7368968266592013</v>
      </c>
      <c r="OG243" s="6">
        <f t="shared" si="862"/>
        <v>0</v>
      </c>
      <c r="OH243" s="193">
        <f t="shared" si="1014"/>
        <v>5.6740334309306508</v>
      </c>
      <c r="OI243" s="193">
        <f t="shared" si="1014"/>
        <v>4.1745731882913786</v>
      </c>
      <c r="OJ243" s="193">
        <f t="shared" si="1014"/>
        <v>3.9534601202642543</v>
      </c>
      <c r="OK243" s="193">
        <f t="shared" si="1014"/>
        <v>3.9040600573940507</v>
      </c>
      <c r="OL243" s="212">
        <f t="shared" si="1015"/>
        <v>56990.771921495652</v>
      </c>
      <c r="OP243" s="3">
        <f t="shared" si="864"/>
        <v>0</v>
      </c>
      <c r="OQ243" s="6">
        <f t="shared" si="865"/>
        <v>0</v>
      </c>
      <c r="OR243" s="6">
        <f t="shared" si="866"/>
        <v>0</v>
      </c>
      <c r="OS243" s="6">
        <f t="shared" si="867"/>
        <v>7.4497608830022086</v>
      </c>
      <c r="OT243" s="193">
        <f t="shared" si="1016"/>
        <v>5.6740334309306508</v>
      </c>
      <c r="OU243" s="193">
        <f t="shared" si="1016"/>
        <v>4.1745731882913786</v>
      </c>
      <c r="OV243" s="193">
        <f t="shared" si="1016"/>
        <v>3.8150380693314694</v>
      </c>
      <c r="OW243" s="193">
        <f t="shared" si="1016"/>
        <v>4.0439840694036784</v>
      </c>
      <c r="OX243" s="232">
        <f t="shared" si="1017"/>
        <v>57300.341952061441</v>
      </c>
    </row>
    <row r="244" spans="2:414" x14ac:dyDescent="0.2">
      <c r="B244" s="81">
        <v>45507</v>
      </c>
      <c r="C244">
        <v>136</v>
      </c>
      <c r="D244">
        <v>11.673226829198924</v>
      </c>
      <c r="E244">
        <v>0</v>
      </c>
      <c r="F244">
        <v>0</v>
      </c>
      <c r="G244">
        <v>0</v>
      </c>
      <c r="H244">
        <v>0</v>
      </c>
      <c r="I244">
        <v>0</v>
      </c>
      <c r="J244">
        <v>0</v>
      </c>
      <c r="K244">
        <v>0</v>
      </c>
      <c r="L244">
        <v>0</v>
      </c>
      <c r="M244">
        <v>0</v>
      </c>
      <c r="N244">
        <v>0</v>
      </c>
      <c r="O244">
        <v>0</v>
      </c>
      <c r="P244">
        <v>0</v>
      </c>
      <c r="Q244">
        <v>0</v>
      </c>
      <c r="R244">
        <v>1</v>
      </c>
      <c r="S244">
        <v>0</v>
      </c>
      <c r="T244">
        <v>18496</v>
      </c>
      <c r="U244">
        <v>7.9957622910194548</v>
      </c>
      <c r="V244">
        <v>6.4225229034034239</v>
      </c>
      <c r="W244">
        <v>5.8695762439699051</v>
      </c>
      <c r="X244">
        <v>6.2943254149576049</v>
      </c>
      <c r="Y244" s="3">
        <v>2677.1455520746986</v>
      </c>
      <c r="Z244" s="3">
        <v>550.54205457474563</v>
      </c>
      <c r="AA244" s="3">
        <v>308.72041304921891</v>
      </c>
      <c r="AB244" s="3">
        <v>491.88700819353983</v>
      </c>
      <c r="AC244">
        <v>1</v>
      </c>
      <c r="AD244">
        <v>1</v>
      </c>
      <c r="AE244" s="6"/>
      <c r="AF244" s="1" t="s">
        <v>2</v>
      </c>
      <c r="AG244">
        <v>136</v>
      </c>
      <c r="AH244" s="189">
        <v>45507</v>
      </c>
      <c r="AI244">
        <f t="shared" si="869"/>
        <v>8</v>
      </c>
      <c r="AJ244">
        <v>136</v>
      </c>
      <c r="AK244">
        <v>1</v>
      </c>
      <c r="AL244">
        <v>1</v>
      </c>
      <c r="AM244">
        <v>0</v>
      </c>
      <c r="AN244">
        <v>0</v>
      </c>
      <c r="AO244">
        <v>0</v>
      </c>
      <c r="AP244">
        <v>1</v>
      </c>
      <c r="AQ244">
        <v>0</v>
      </c>
      <c r="AS244" s="37"/>
      <c r="AT244" s="37"/>
      <c r="AU244" s="6">
        <f t="shared" si="870"/>
        <v>0</v>
      </c>
      <c r="AV244" s="6">
        <f t="shared" si="871"/>
        <v>0</v>
      </c>
      <c r="AW244" s="6">
        <f t="shared" si="872"/>
        <v>0</v>
      </c>
      <c r="AX244" s="6">
        <f t="shared" si="873"/>
        <v>0</v>
      </c>
      <c r="AY244" s="193">
        <f t="shared" si="874"/>
        <v>5.6740334309306508</v>
      </c>
      <c r="AZ244" s="193">
        <f t="shared" si="875"/>
        <v>4.1745731882913786</v>
      </c>
      <c r="BA244" s="193">
        <f t="shared" si="876"/>
        <v>3.8150380693314694</v>
      </c>
      <c r="BB244" s="193">
        <f t="shared" si="877"/>
        <v>3.9040600573940507</v>
      </c>
      <c r="BC244" s="72">
        <f t="shared" si="878"/>
        <v>56312.210093717425</v>
      </c>
      <c r="BG244" s="3">
        <f t="shared" si="879"/>
        <v>7.8358470451990652</v>
      </c>
      <c r="BH244" s="6">
        <f t="shared" si="880"/>
        <v>0</v>
      </c>
      <c r="BI244" s="6">
        <f t="shared" si="881"/>
        <v>0</v>
      </c>
      <c r="BJ244" s="6">
        <f t="shared" si="882"/>
        <v>0</v>
      </c>
      <c r="BK244" s="193">
        <f t="shared" si="883"/>
        <v>5.7005859649143247</v>
      </c>
      <c r="BL244" s="193">
        <f t="shared" si="884"/>
        <v>4.1745731882913786</v>
      </c>
      <c r="BM244" s="193">
        <f t="shared" si="885"/>
        <v>3.8150380693314694</v>
      </c>
      <c r="BN244" s="193">
        <f t="shared" si="886"/>
        <v>3.9040600573940507</v>
      </c>
      <c r="BO244" s="72">
        <f t="shared" si="887"/>
        <v>56327.546556694855</v>
      </c>
      <c r="BS244" s="3">
        <f t="shared" si="888"/>
        <v>7.8358717335991095</v>
      </c>
      <c r="BT244" s="6">
        <f t="shared" si="889"/>
        <v>0</v>
      </c>
      <c r="BU244" s="6">
        <f t="shared" si="890"/>
        <v>0</v>
      </c>
      <c r="BV244" s="6">
        <f t="shared" si="891"/>
        <v>0</v>
      </c>
      <c r="BW244" s="193">
        <f t="shared" si="892"/>
        <v>5.7005860474724646</v>
      </c>
      <c r="BX244" s="193">
        <f t="shared" si="893"/>
        <v>4.1745731882913786</v>
      </c>
      <c r="BY244" s="193">
        <f t="shared" si="1018"/>
        <v>3.8150380693314694</v>
      </c>
      <c r="BZ244" s="193">
        <f t="shared" si="894"/>
        <v>3.9040600573940507</v>
      </c>
      <c r="CA244" s="72">
        <f t="shared" si="895"/>
        <v>56327.546556694855</v>
      </c>
      <c r="CE244" s="3">
        <f t="shared" si="896"/>
        <v>0</v>
      </c>
      <c r="CF244" s="6">
        <f t="shared" si="897"/>
        <v>6.4225229034034239</v>
      </c>
      <c r="CG244" s="6">
        <f t="shared" si="898"/>
        <v>0</v>
      </c>
      <c r="CH244" s="6">
        <f t="shared" si="899"/>
        <v>0</v>
      </c>
      <c r="CI244" s="193">
        <f t="shared" si="900"/>
        <v>5.6740334309306508</v>
      </c>
      <c r="CJ244" s="193">
        <f t="shared" si="901"/>
        <v>4.2687824679112039</v>
      </c>
      <c r="CK244" s="193">
        <f t="shared" si="1019"/>
        <v>3.8150380693314694</v>
      </c>
      <c r="CL244" s="193">
        <f t="shared" si="902"/>
        <v>3.9040600573940507</v>
      </c>
      <c r="CM244" s="72">
        <f t="shared" si="903"/>
        <v>56547.043363153505</v>
      </c>
      <c r="CQ244" s="3">
        <f t="shared" si="904"/>
        <v>0</v>
      </c>
      <c r="CR244" s="6">
        <f t="shared" si="905"/>
        <v>6.4225927536580123</v>
      </c>
      <c r="CS244" s="6">
        <f t="shared" si="906"/>
        <v>0</v>
      </c>
      <c r="CT244" s="6">
        <f t="shared" si="907"/>
        <v>0</v>
      </c>
      <c r="CU244" s="193">
        <f t="shared" si="908"/>
        <v>5.6740334309306508</v>
      </c>
      <c r="CV244" s="193">
        <f t="shared" si="909"/>
        <v>4.2687834457316427</v>
      </c>
      <c r="CW244" s="193">
        <f t="shared" si="1020"/>
        <v>3.8150380693314694</v>
      </c>
      <c r="CX244" s="193">
        <f t="shared" si="910"/>
        <v>3.9040600573940507</v>
      </c>
      <c r="CY244" s="72">
        <f t="shared" si="911"/>
        <v>56547.0458056188</v>
      </c>
      <c r="DC244" s="3">
        <f t="shared" si="912"/>
        <v>0</v>
      </c>
      <c r="DD244" s="6">
        <f t="shared" si="913"/>
        <v>0</v>
      </c>
      <c r="DE244" s="6">
        <f t="shared" si="914"/>
        <v>6.1630550561684005</v>
      </c>
      <c r="DF244" s="6">
        <f t="shared" si="915"/>
        <v>0</v>
      </c>
      <c r="DG244" s="193">
        <f t="shared" si="916"/>
        <v>5.6740334309306508</v>
      </c>
      <c r="DH244" s="193">
        <f t="shared" si="917"/>
        <v>4.1745731882913786</v>
      </c>
      <c r="DI244" s="193">
        <f t="shared" si="1021"/>
        <v>3.9423880638156512</v>
      </c>
      <c r="DJ244" s="193">
        <f t="shared" si="918"/>
        <v>3.9040600573940507</v>
      </c>
      <c r="DK244" s="72">
        <f t="shared" si="919"/>
        <v>56936.195784302217</v>
      </c>
      <c r="DO244" s="3">
        <f t="shared" si="920"/>
        <v>0</v>
      </c>
      <c r="DP244" s="6">
        <f t="shared" si="921"/>
        <v>0</v>
      </c>
      <c r="DQ244" s="6">
        <f t="shared" si="922"/>
        <v>5.8696896019665923</v>
      </c>
      <c r="DR244" s="6">
        <f t="shared" si="923"/>
        <v>0</v>
      </c>
      <c r="DS244" s="193">
        <f t="shared" si="924"/>
        <v>5.6740334309306508</v>
      </c>
      <c r="DT244" s="193">
        <f t="shared" si="925"/>
        <v>4.1745731882913786</v>
      </c>
      <c r="DU244" s="193">
        <f t="shared" si="1022"/>
        <v>3.9366799779800177</v>
      </c>
      <c r="DV244" s="193">
        <f t="shared" si="926"/>
        <v>3.9040600573940507</v>
      </c>
      <c r="DW244" s="72">
        <f t="shared" si="927"/>
        <v>56908.080033677266</v>
      </c>
      <c r="EA244" s="3">
        <f t="shared" si="928"/>
        <v>0</v>
      </c>
      <c r="EB244" s="6">
        <f t="shared" si="929"/>
        <v>0</v>
      </c>
      <c r="EC244" s="6">
        <f t="shared" si="930"/>
        <v>0</v>
      </c>
      <c r="ED244" s="6">
        <f t="shared" si="931"/>
        <v>18.882976244872815</v>
      </c>
      <c r="EE244" s="193">
        <f t="shared" si="932"/>
        <v>5.6740334309306508</v>
      </c>
      <c r="EF244" s="193">
        <f t="shared" si="933"/>
        <v>4.1745731882913786</v>
      </c>
      <c r="EG244" s="193">
        <f t="shared" si="1023"/>
        <v>3.8150380693314694</v>
      </c>
      <c r="EH244" s="193">
        <f t="shared" si="934"/>
        <v>4.2266353293428267</v>
      </c>
      <c r="EI244" s="72">
        <f t="shared" si="935"/>
        <v>58616.34611994955</v>
      </c>
      <c r="EM244" s="3">
        <f t="shared" si="936"/>
        <v>0</v>
      </c>
      <c r="EN244" s="6">
        <f t="shared" si="937"/>
        <v>0</v>
      </c>
      <c r="EO244" s="6">
        <f t="shared" si="938"/>
        <v>0</v>
      </c>
      <c r="EP244" s="6">
        <f t="shared" si="939"/>
        <v>6.2944807650698884</v>
      </c>
      <c r="EQ244" s="193">
        <f t="shared" si="940"/>
        <v>5.6740334309306508</v>
      </c>
      <c r="ER244" s="193">
        <f t="shared" si="941"/>
        <v>4.1745731882913786</v>
      </c>
      <c r="ES244" s="193">
        <f t="shared" si="1024"/>
        <v>3.8150380693314694</v>
      </c>
      <c r="ET244" s="193">
        <f t="shared" si="942"/>
        <v>4.023527069583186</v>
      </c>
      <c r="EU244" s="72">
        <f t="shared" si="943"/>
        <v>57154.801302557222</v>
      </c>
      <c r="EY244" s="3">
        <f t="shared" si="944"/>
        <v>7.8358470451990652</v>
      </c>
      <c r="EZ244" s="6">
        <f t="shared" si="945"/>
        <v>6.4225229034034239</v>
      </c>
      <c r="FA244" s="6">
        <f t="shared" si="946"/>
        <v>6.1630550561684005</v>
      </c>
      <c r="FB244" s="6">
        <f t="shared" si="947"/>
        <v>18.882976244872815</v>
      </c>
      <c r="FC244" s="193">
        <f t="shared" si="948"/>
        <v>5.7005859649143247</v>
      </c>
      <c r="FD244" s="193">
        <f t="shared" si="949"/>
        <v>4.2687824679112039</v>
      </c>
      <c r="FE244" s="193">
        <f t="shared" si="1025"/>
        <v>3.9423880638156512</v>
      </c>
      <c r="FF244" s="193">
        <f t="shared" si="950"/>
        <v>4.2266353293428267</v>
      </c>
      <c r="FG244" s="72">
        <f t="shared" si="951"/>
        <v>59529.222328605349</v>
      </c>
      <c r="FK244" s="3">
        <f t="shared" si="952"/>
        <v>7.9957869794195</v>
      </c>
      <c r="FL244" s="6">
        <f t="shared" si="953"/>
        <v>6.4225927536580123</v>
      </c>
      <c r="FM244" s="6">
        <f t="shared" si="954"/>
        <v>5.8696896019665923</v>
      </c>
      <c r="FN244" s="6">
        <f t="shared" si="955"/>
        <v>6.2944807650698884</v>
      </c>
      <c r="FO244" s="193">
        <f t="shared" si="956"/>
        <v>5.7011206619442421</v>
      </c>
      <c r="FP244" s="193">
        <f t="shared" si="957"/>
        <v>4.2687834457316427</v>
      </c>
      <c r="FQ244" s="193">
        <f t="shared" si="1026"/>
        <v>3.9366799779800177</v>
      </c>
      <c r="FR244" s="193">
        <f t="shared" si="958"/>
        <v>4.023527069583186</v>
      </c>
      <c r="FS244" s="205">
        <f t="shared" si="959"/>
        <v>58016.573175437727</v>
      </c>
      <c r="FW244" s="3">
        <f t="shared" si="960"/>
        <v>9.1951266346723717</v>
      </c>
      <c r="FX244" s="6">
        <f t="shared" si="961"/>
        <v>7.2574508808458686</v>
      </c>
      <c r="FY244" s="6">
        <f t="shared" si="962"/>
        <v>7.2782745425226825</v>
      </c>
      <c r="FZ244" s="6">
        <f t="shared" si="963"/>
        <v>7.4273039896499737</v>
      </c>
      <c r="GA244" s="193">
        <f t="shared" si="964"/>
        <v>5.7051211039132994</v>
      </c>
      <c r="GB244" s="193">
        <f t="shared" si="965"/>
        <v>4.2804026945924862</v>
      </c>
      <c r="GC244" s="193">
        <f t="shared" si="1027"/>
        <v>3.9637945954156213</v>
      </c>
      <c r="GD244" s="193">
        <f t="shared" si="966"/>
        <v>4.0435903786668783</v>
      </c>
      <c r="GE244" s="72">
        <f t="shared" si="967"/>
        <v>58330.408198639794</v>
      </c>
      <c r="GI244" s="3">
        <f t="shared" si="968"/>
        <v>8.7953385201214012</v>
      </c>
      <c r="GJ244" s="6">
        <f t="shared" si="969"/>
        <v>7.0647751937437668</v>
      </c>
      <c r="GK244" s="6">
        <f t="shared" si="970"/>
        <v>6.456533868366896</v>
      </c>
      <c r="GL244" s="6">
        <f t="shared" si="971"/>
        <v>6.9237579564533656</v>
      </c>
      <c r="GM244" s="193">
        <f t="shared" si="972"/>
        <v>5.7037893732050673</v>
      </c>
      <c r="GN244" s="193">
        <f t="shared" si="973"/>
        <v>4.2777330636964326</v>
      </c>
      <c r="GO244" s="193">
        <f t="shared" si="1028"/>
        <v>3.9480659391493971</v>
      </c>
      <c r="GP244" s="193">
        <f t="shared" si="974"/>
        <v>4.0347217890884828</v>
      </c>
      <c r="GQ244" s="72">
        <f t="shared" si="975"/>
        <v>58179.228088648408</v>
      </c>
      <c r="GU244" s="3">
        <f t="shared" si="976"/>
        <v>10.394490978325292</v>
      </c>
      <c r="GV244" s="6">
        <f t="shared" si="977"/>
        <v>7.707027484084108</v>
      </c>
      <c r="GW244" s="6">
        <f t="shared" si="978"/>
        <v>7.630449117160877</v>
      </c>
      <c r="GX244" s="6">
        <f t="shared" si="979"/>
        <v>7.8679067686970061</v>
      </c>
      <c r="GY244" s="193">
        <f t="shared" si="980"/>
        <v>5.709105687949207</v>
      </c>
      <c r="GZ244" s="193">
        <f t="shared" si="981"/>
        <v>4.2866042564953872</v>
      </c>
      <c r="HA244" s="193">
        <f t="shared" si="1029"/>
        <v>3.9704604464396565</v>
      </c>
      <c r="HB244" s="193">
        <f t="shared" si="982"/>
        <v>4.0512863953942233</v>
      </c>
      <c r="HC244" s="205">
        <f t="shared" si="983"/>
        <v>58438.324594612117</v>
      </c>
      <c r="HG244" s="3">
        <f t="shared" si="785"/>
        <v>9.1951266346723717</v>
      </c>
      <c r="HH244" s="6">
        <f t="shared" si="786"/>
        <v>0</v>
      </c>
      <c r="HI244" s="6">
        <f t="shared" si="787"/>
        <v>0</v>
      </c>
      <c r="HJ244" s="6">
        <f t="shared" si="788"/>
        <v>0</v>
      </c>
      <c r="HK244" s="193">
        <f t="shared" si="984"/>
        <v>5.7051211039132994</v>
      </c>
      <c r="HL244" s="193">
        <f t="shared" si="984"/>
        <v>4.1745731882913786</v>
      </c>
      <c r="HM244" s="193">
        <f t="shared" si="984"/>
        <v>3.8150380693314694</v>
      </c>
      <c r="HN244" s="193">
        <f t="shared" si="984"/>
        <v>3.9040600573940507</v>
      </c>
      <c r="HO244" s="212">
        <f t="shared" si="985"/>
        <v>56330.16642263766</v>
      </c>
      <c r="HS244" s="3">
        <f t="shared" si="789"/>
        <v>8.7953385201214012</v>
      </c>
      <c r="HT244" s="6">
        <f t="shared" si="790"/>
        <v>0</v>
      </c>
      <c r="HU244" s="6">
        <f t="shared" si="791"/>
        <v>0</v>
      </c>
      <c r="HV244" s="6">
        <f t="shared" si="792"/>
        <v>0</v>
      </c>
      <c r="HW244" s="193">
        <f t="shared" si="986"/>
        <v>5.7037893732050673</v>
      </c>
      <c r="HX244" s="193">
        <f t="shared" si="986"/>
        <v>4.1745731882913786</v>
      </c>
      <c r="HY244" s="193">
        <f t="shared" si="986"/>
        <v>3.8150380693314694</v>
      </c>
      <c r="HZ244" s="193">
        <f t="shared" si="986"/>
        <v>3.9040600573940507</v>
      </c>
      <c r="IA244" s="212">
        <f t="shared" si="987"/>
        <v>56329.397093794803</v>
      </c>
      <c r="IE244" s="3">
        <f t="shared" si="794"/>
        <v>10.394490978325292</v>
      </c>
      <c r="IF244" s="6">
        <f t="shared" si="795"/>
        <v>0</v>
      </c>
      <c r="IG244" s="6">
        <f t="shared" si="796"/>
        <v>0</v>
      </c>
      <c r="IH244" s="6">
        <f t="shared" si="797"/>
        <v>0</v>
      </c>
      <c r="II244" s="193">
        <f t="shared" si="988"/>
        <v>5.709105687949207</v>
      </c>
      <c r="IJ244" s="193">
        <f t="shared" si="988"/>
        <v>4.1745731882913786</v>
      </c>
      <c r="IK244" s="193">
        <f t="shared" si="988"/>
        <v>3.8150380693314694</v>
      </c>
      <c r="IL244" s="193">
        <f t="shared" si="988"/>
        <v>3.9040600573940507</v>
      </c>
      <c r="IM244" s="205">
        <f t="shared" si="989"/>
        <v>56332.468343720218</v>
      </c>
      <c r="IQ244" s="3">
        <f t="shared" si="799"/>
        <v>0</v>
      </c>
      <c r="IR244" s="6">
        <f t="shared" si="800"/>
        <v>7.2574508808458686</v>
      </c>
      <c r="IS244" s="6">
        <f t="shared" si="801"/>
        <v>0</v>
      </c>
      <c r="IT244" s="6">
        <f t="shared" si="802"/>
        <v>0</v>
      </c>
      <c r="IU244" s="193">
        <f t="shared" si="990"/>
        <v>5.6740334309306508</v>
      </c>
      <c r="IV244" s="193">
        <f t="shared" si="990"/>
        <v>4.2804026945924862</v>
      </c>
      <c r="IW244" s="193">
        <f t="shared" si="990"/>
        <v>3.8150380693314694</v>
      </c>
      <c r="IX244" s="193">
        <f t="shared" si="990"/>
        <v>3.9040600573940507</v>
      </c>
      <c r="IY244" s="212">
        <f t="shared" si="991"/>
        <v>56576.076593540092</v>
      </c>
      <c r="JC244" s="3">
        <f t="shared" si="804"/>
        <v>0</v>
      </c>
      <c r="JD244" s="6">
        <f t="shared" si="805"/>
        <v>7.0647751937437668</v>
      </c>
      <c r="JE244" s="6">
        <f t="shared" si="806"/>
        <v>0</v>
      </c>
      <c r="JF244" s="6">
        <f t="shared" si="807"/>
        <v>0</v>
      </c>
      <c r="JG244" s="193">
        <f t="shared" si="992"/>
        <v>5.6740334309306508</v>
      </c>
      <c r="JH244" s="193">
        <f t="shared" si="992"/>
        <v>4.2777330636964326</v>
      </c>
      <c r="JI244" s="193">
        <f t="shared" si="992"/>
        <v>3.8150380693314694</v>
      </c>
      <c r="JJ244" s="193">
        <f t="shared" si="992"/>
        <v>3.9040600573940507</v>
      </c>
      <c r="JK244" s="212">
        <f t="shared" si="993"/>
        <v>56569.405180483634</v>
      </c>
      <c r="JO244" s="3">
        <f t="shared" si="809"/>
        <v>0</v>
      </c>
      <c r="JP244" s="6">
        <f t="shared" si="810"/>
        <v>7.707027484084108</v>
      </c>
      <c r="JQ244" s="6">
        <f t="shared" si="811"/>
        <v>0</v>
      </c>
      <c r="JR244" s="6">
        <f t="shared" si="812"/>
        <v>0</v>
      </c>
      <c r="JS244" s="193">
        <f t="shared" si="994"/>
        <v>5.6740334309306508</v>
      </c>
      <c r="JT244" s="193">
        <f t="shared" si="994"/>
        <v>4.2866042564953872</v>
      </c>
      <c r="JU244" s="193">
        <f t="shared" si="994"/>
        <v>3.8150380693314694</v>
      </c>
      <c r="JV244" s="193">
        <f t="shared" si="994"/>
        <v>3.9040600573940507</v>
      </c>
      <c r="JW244" s="205">
        <f t="shared" si="995"/>
        <v>56591.577346267011</v>
      </c>
      <c r="KA244" s="3">
        <f t="shared" si="814"/>
        <v>0</v>
      </c>
      <c r="KB244" s="6">
        <f t="shared" si="815"/>
        <v>0</v>
      </c>
      <c r="KC244" s="6">
        <f t="shared" si="816"/>
        <v>7.2782745425226825</v>
      </c>
      <c r="KD244" s="6">
        <f t="shared" si="817"/>
        <v>0</v>
      </c>
      <c r="KE244" s="193">
        <f t="shared" si="996"/>
        <v>5.6740334309306508</v>
      </c>
      <c r="KF244" s="193">
        <f t="shared" si="996"/>
        <v>4.1745731882913786</v>
      </c>
      <c r="KG244" s="193">
        <f t="shared" si="996"/>
        <v>3.9637945954156213</v>
      </c>
      <c r="KH244" s="193">
        <f t="shared" si="996"/>
        <v>3.9040600573940507</v>
      </c>
      <c r="KI244" s="212">
        <f t="shared" si="997"/>
        <v>57041.759590704292</v>
      </c>
      <c r="KM244" s="3">
        <f t="shared" si="819"/>
        <v>0</v>
      </c>
      <c r="KN244" s="6">
        <f t="shared" si="820"/>
        <v>0</v>
      </c>
      <c r="KO244" s="6">
        <f t="shared" si="821"/>
        <v>6.456533868366896</v>
      </c>
      <c r="KP244" s="6">
        <f t="shared" si="822"/>
        <v>0</v>
      </c>
      <c r="KQ244" s="193">
        <f t="shared" si="998"/>
        <v>5.6740334309306508</v>
      </c>
      <c r="KR244" s="193">
        <f t="shared" si="998"/>
        <v>4.1745731882913786</v>
      </c>
      <c r="KS244" s="193">
        <f t="shared" si="998"/>
        <v>3.9480659391493971</v>
      </c>
      <c r="KT244" s="193">
        <f t="shared" si="998"/>
        <v>3.9040600573940507</v>
      </c>
      <c r="KU244" s="212">
        <f t="shared" si="999"/>
        <v>56964.176510710262</v>
      </c>
      <c r="KY244" s="3">
        <f t="shared" si="824"/>
        <v>0</v>
      </c>
      <c r="KZ244" s="6">
        <f t="shared" si="825"/>
        <v>0</v>
      </c>
      <c r="LA244" s="6">
        <f t="shared" si="826"/>
        <v>7.630449117160877</v>
      </c>
      <c r="LB244" s="6">
        <f t="shared" si="827"/>
        <v>0</v>
      </c>
      <c r="LC244" s="193">
        <f t="shared" si="1000"/>
        <v>5.6740334309306508</v>
      </c>
      <c r="LD244" s="193">
        <f t="shared" si="1000"/>
        <v>4.1745731882913786</v>
      </c>
      <c r="LE244" s="193">
        <f t="shared" si="1000"/>
        <v>3.9704604464396565</v>
      </c>
      <c r="LF244" s="193">
        <f t="shared" si="1000"/>
        <v>3.9040600573940507</v>
      </c>
      <c r="LG244" s="205">
        <f t="shared" si="1001"/>
        <v>57074.671400865271</v>
      </c>
      <c r="LK244" s="3">
        <f t="shared" si="829"/>
        <v>0</v>
      </c>
      <c r="LL244" s="6">
        <f t="shared" si="830"/>
        <v>0</v>
      </c>
      <c r="LM244" s="6">
        <f t="shared" si="831"/>
        <v>0</v>
      </c>
      <c r="LN244" s="6">
        <f t="shared" si="832"/>
        <v>7.4273039896499737</v>
      </c>
      <c r="LO244" s="193">
        <f t="shared" si="1002"/>
        <v>5.6740334309306508</v>
      </c>
      <c r="LP244" s="193">
        <f t="shared" si="1002"/>
        <v>4.1745731882913786</v>
      </c>
      <c r="LQ244" s="193">
        <f t="shared" si="1002"/>
        <v>3.8150380693314694</v>
      </c>
      <c r="LR244" s="193">
        <f t="shared" si="1002"/>
        <v>4.0435903786668783</v>
      </c>
      <c r="LS244" s="212">
        <f t="shared" si="1003"/>
        <v>57297.537557823933</v>
      </c>
      <c r="LW244" s="3">
        <f t="shared" si="834"/>
        <v>0</v>
      </c>
      <c r="LX244" s="6">
        <f t="shared" si="835"/>
        <v>0</v>
      </c>
      <c r="LY244" s="6">
        <f t="shared" si="836"/>
        <v>0</v>
      </c>
      <c r="LZ244" s="6">
        <f t="shared" si="837"/>
        <v>6.9237579564533656</v>
      </c>
      <c r="MA244" s="193">
        <f t="shared" si="1004"/>
        <v>5.6740334309306508</v>
      </c>
      <c r="MB244" s="193">
        <f t="shared" si="1004"/>
        <v>4.1745731882913786</v>
      </c>
      <c r="MC244" s="193">
        <f t="shared" si="1004"/>
        <v>3.8150380693314694</v>
      </c>
      <c r="MD244" s="193">
        <f t="shared" si="1004"/>
        <v>4.0347217890884828</v>
      </c>
      <c r="ME244" s="212">
        <f t="shared" si="1005"/>
        <v>57234.399908496613</v>
      </c>
      <c r="MI244" s="3">
        <f t="shared" si="839"/>
        <v>0</v>
      </c>
      <c r="MJ244" s="6">
        <f t="shared" si="840"/>
        <v>0</v>
      </c>
      <c r="MK244" s="6">
        <f t="shared" si="841"/>
        <v>0</v>
      </c>
      <c r="ML244" s="6">
        <f t="shared" si="842"/>
        <v>7.8679067686970061</v>
      </c>
      <c r="MM244" s="193">
        <f t="shared" si="1006"/>
        <v>5.6740334309306508</v>
      </c>
      <c r="MN244" s="193">
        <f t="shared" si="1006"/>
        <v>4.1745731882913786</v>
      </c>
      <c r="MO244" s="193">
        <f t="shared" si="1006"/>
        <v>3.8150380693314694</v>
      </c>
      <c r="MP244" s="193">
        <f t="shared" si="1006"/>
        <v>4.0512863953942233</v>
      </c>
      <c r="MQ244" s="205">
        <f t="shared" si="1007"/>
        <v>57352.383817966474</v>
      </c>
      <c r="MT244" s="3">
        <f t="shared" si="844"/>
        <v>7.5959741764684816</v>
      </c>
      <c r="MU244" s="6">
        <f t="shared" si="845"/>
        <v>6.4225229034034239</v>
      </c>
      <c r="MV244" s="6">
        <f t="shared" si="846"/>
        <v>6.7500126805653906</v>
      </c>
      <c r="MW244" s="6">
        <f t="shared" si="847"/>
        <v>7.5531904979491253</v>
      </c>
      <c r="MX244" s="193">
        <f t="shared" si="1008"/>
        <v>5.6997835068593963</v>
      </c>
      <c r="MY244" s="193">
        <f t="shared" si="1008"/>
        <v>4.2687824679112039</v>
      </c>
      <c r="MZ244" s="193">
        <f t="shared" si="1008"/>
        <v>3.9537117581411176</v>
      </c>
      <c r="NA244" s="193">
        <f t="shared" si="1008"/>
        <v>4.0457952909691199</v>
      </c>
      <c r="NB244" s="212">
        <f t="shared" si="1009"/>
        <v>58262.410034496308</v>
      </c>
      <c r="NF244" s="3">
        <f t="shared" si="849"/>
        <v>7.5959741764684807</v>
      </c>
      <c r="NG244" s="6">
        <f t="shared" si="850"/>
        <v>0</v>
      </c>
      <c r="NH244" s="6">
        <f t="shared" si="851"/>
        <v>0</v>
      </c>
      <c r="NI244" s="6">
        <f t="shared" si="852"/>
        <v>0</v>
      </c>
      <c r="NJ244" s="193">
        <f t="shared" si="1010"/>
        <v>5.6997835068593963</v>
      </c>
      <c r="NK244" s="193">
        <f t="shared" si="1010"/>
        <v>4.1745731882913786</v>
      </c>
      <c r="NL244" s="193">
        <f t="shared" si="1010"/>
        <v>3.8150380693314694</v>
      </c>
      <c r="NM244" s="193">
        <f t="shared" si="1010"/>
        <v>3.9040600573940507</v>
      </c>
      <c r="NN244" s="212">
        <f t="shared" si="1011"/>
        <v>56327.083004202002</v>
      </c>
      <c r="NR244" s="3">
        <f t="shared" si="854"/>
        <v>0</v>
      </c>
      <c r="NS244" s="6">
        <f t="shared" si="855"/>
        <v>6.4225229034034239</v>
      </c>
      <c r="NT244" s="6">
        <f t="shared" si="856"/>
        <v>0</v>
      </c>
      <c r="NU244" s="6">
        <f t="shared" si="857"/>
        <v>0</v>
      </c>
      <c r="NV244" s="193">
        <f t="shared" si="1012"/>
        <v>5.6740334309306508</v>
      </c>
      <c r="NW244" s="193">
        <f t="shared" si="1012"/>
        <v>4.2687824679112039</v>
      </c>
      <c r="NX244" s="193">
        <f t="shared" si="1012"/>
        <v>3.8150380693314694</v>
      </c>
      <c r="NY244" s="193">
        <f t="shared" si="1012"/>
        <v>3.9040600573940507</v>
      </c>
      <c r="NZ244" s="212">
        <f t="shared" si="1013"/>
        <v>56547.043363153505</v>
      </c>
      <c r="OD244" s="3">
        <f t="shared" si="859"/>
        <v>0</v>
      </c>
      <c r="OE244" s="6">
        <f t="shared" si="860"/>
        <v>0</v>
      </c>
      <c r="OF244" s="6">
        <f t="shared" si="861"/>
        <v>6.7500126805653906</v>
      </c>
      <c r="OG244" s="6">
        <f t="shared" si="862"/>
        <v>0</v>
      </c>
      <c r="OH244" s="193">
        <f t="shared" si="1014"/>
        <v>5.6740334309306508</v>
      </c>
      <c r="OI244" s="193">
        <f t="shared" si="1014"/>
        <v>4.1745731882913786</v>
      </c>
      <c r="OJ244" s="193">
        <f t="shared" si="1014"/>
        <v>3.9537117581411176</v>
      </c>
      <c r="OK244" s="193">
        <f t="shared" si="1014"/>
        <v>3.9040600573940507</v>
      </c>
      <c r="OL244" s="212">
        <f t="shared" si="1015"/>
        <v>56992.012897183151</v>
      </c>
      <c r="OP244" s="3">
        <f t="shared" si="864"/>
        <v>0</v>
      </c>
      <c r="OQ244" s="6">
        <f t="shared" si="865"/>
        <v>0</v>
      </c>
      <c r="OR244" s="6">
        <f t="shared" si="866"/>
        <v>0</v>
      </c>
      <c r="OS244" s="6">
        <f t="shared" si="867"/>
        <v>7.5531904979491253</v>
      </c>
      <c r="OT244" s="193">
        <f t="shared" si="1016"/>
        <v>5.6740334309306508</v>
      </c>
      <c r="OU244" s="193">
        <f t="shared" si="1016"/>
        <v>4.1745731882913786</v>
      </c>
      <c r="OV244" s="193">
        <f t="shared" si="1016"/>
        <v>3.8150380693314694</v>
      </c>
      <c r="OW244" s="193">
        <f t="shared" si="1016"/>
        <v>4.0457952909691199</v>
      </c>
      <c r="OX244" s="232">
        <f t="shared" si="1017"/>
        <v>57313.245673343888</v>
      </c>
    </row>
    <row r="245" spans="2:414" x14ac:dyDescent="0.2">
      <c r="B245" s="81">
        <v>45514</v>
      </c>
      <c r="C245">
        <v>137</v>
      </c>
      <c r="D245">
        <v>11.59296142209066</v>
      </c>
      <c r="E245">
        <v>0</v>
      </c>
      <c r="F245">
        <v>0</v>
      </c>
      <c r="G245">
        <v>0</v>
      </c>
      <c r="H245">
        <v>0</v>
      </c>
      <c r="I245">
        <v>0</v>
      </c>
      <c r="J245">
        <v>0</v>
      </c>
      <c r="K245">
        <v>0</v>
      </c>
      <c r="L245">
        <v>0</v>
      </c>
      <c r="M245">
        <v>0</v>
      </c>
      <c r="N245">
        <v>0</v>
      </c>
      <c r="O245">
        <v>0</v>
      </c>
      <c r="P245">
        <v>0</v>
      </c>
      <c r="Q245">
        <v>0</v>
      </c>
      <c r="R245">
        <v>1</v>
      </c>
      <c r="S245">
        <v>0</v>
      </c>
      <c r="T245">
        <v>18769</v>
      </c>
      <c r="U245">
        <v>8.0435647823511971</v>
      </c>
      <c r="V245">
        <v>6.4808745370623937</v>
      </c>
      <c r="W245">
        <v>5.8785280587819138</v>
      </c>
      <c r="X245">
        <v>5.616525233355687</v>
      </c>
      <c r="Y245" s="3">
        <v>2822.4863369626091</v>
      </c>
      <c r="Z245" s="3">
        <v>587.52928259941245</v>
      </c>
      <c r="AA245" s="3">
        <v>311.90447108575762</v>
      </c>
      <c r="AB245" s="3">
        <v>225.32896201306349</v>
      </c>
      <c r="AC245">
        <v>1</v>
      </c>
      <c r="AD245">
        <v>1</v>
      </c>
      <c r="AE245" s="6"/>
      <c r="AF245" s="1" t="s">
        <v>2</v>
      </c>
      <c r="AG245">
        <v>137</v>
      </c>
      <c r="AH245" s="189">
        <v>45514</v>
      </c>
      <c r="AI245">
        <f t="shared" si="869"/>
        <v>8</v>
      </c>
      <c r="AJ245">
        <v>137</v>
      </c>
      <c r="AK245">
        <v>1</v>
      </c>
      <c r="AL245">
        <v>1</v>
      </c>
      <c r="AM245">
        <v>0</v>
      </c>
      <c r="AN245">
        <v>0</v>
      </c>
      <c r="AO245">
        <v>0</v>
      </c>
      <c r="AP245">
        <v>1</v>
      </c>
      <c r="AQ245">
        <v>0</v>
      </c>
      <c r="AS245" s="37"/>
      <c r="AT245" s="37"/>
      <c r="AU245" s="6">
        <f t="shared" si="870"/>
        <v>0</v>
      </c>
      <c r="AV245" s="6">
        <f t="shared" si="871"/>
        <v>0</v>
      </c>
      <c r="AW245" s="6">
        <f t="shared" si="872"/>
        <v>0</v>
      </c>
      <c r="AX245" s="6">
        <f t="shared" si="873"/>
        <v>0</v>
      </c>
      <c r="AY245" s="193">
        <f t="shared" si="874"/>
        <v>5.6740334309306508</v>
      </c>
      <c r="AZ245" s="193">
        <f t="shared" si="875"/>
        <v>4.1745731882913786</v>
      </c>
      <c r="BA245" s="193">
        <f t="shared" si="876"/>
        <v>3.8150380693314694</v>
      </c>
      <c r="BB245" s="193">
        <f t="shared" si="877"/>
        <v>3.9040600573940507</v>
      </c>
      <c r="BC245" s="72">
        <f t="shared" si="878"/>
        <v>56312.210093717425</v>
      </c>
      <c r="BG245" s="3">
        <f t="shared" si="879"/>
        <v>7.8826934867041727</v>
      </c>
      <c r="BH245" s="6">
        <f t="shared" si="880"/>
        <v>0</v>
      </c>
      <c r="BI245" s="6">
        <f t="shared" si="881"/>
        <v>0</v>
      </c>
      <c r="BJ245" s="6">
        <f t="shared" si="882"/>
        <v>0</v>
      </c>
      <c r="BK245" s="193">
        <f t="shared" si="883"/>
        <v>5.7007426073992429</v>
      </c>
      <c r="BL245" s="193">
        <f t="shared" si="884"/>
        <v>4.1745731882913786</v>
      </c>
      <c r="BM245" s="193">
        <f t="shared" si="885"/>
        <v>3.8150380693314694</v>
      </c>
      <c r="BN245" s="193">
        <f t="shared" si="886"/>
        <v>3.9040600573940507</v>
      </c>
      <c r="BO245" s="72">
        <f t="shared" si="887"/>
        <v>56327.637044130322</v>
      </c>
      <c r="BS245" s="3">
        <f t="shared" si="888"/>
        <v>7.8827183227032815</v>
      </c>
      <c r="BT245" s="6">
        <f t="shared" si="889"/>
        <v>0</v>
      </c>
      <c r="BU245" s="6">
        <f t="shared" si="890"/>
        <v>0</v>
      </c>
      <c r="BV245" s="6">
        <f t="shared" si="891"/>
        <v>0</v>
      </c>
      <c r="BW245" s="193">
        <f t="shared" si="892"/>
        <v>5.7007426904379468</v>
      </c>
      <c r="BX245" s="193">
        <f t="shared" si="893"/>
        <v>4.1745731882913786</v>
      </c>
      <c r="BY245" s="193">
        <f t="shared" si="1018"/>
        <v>3.8150380693314694</v>
      </c>
      <c r="BZ245" s="193">
        <f t="shared" si="894"/>
        <v>3.9040600573940507</v>
      </c>
      <c r="CA245" s="72">
        <f t="shared" si="895"/>
        <v>56327.637044130322</v>
      </c>
      <c r="CE245" s="3">
        <f t="shared" si="896"/>
        <v>0</v>
      </c>
      <c r="CF245" s="6">
        <f t="shared" si="897"/>
        <v>6.4808745370623937</v>
      </c>
      <c r="CG245" s="6">
        <f t="shared" si="898"/>
        <v>0</v>
      </c>
      <c r="CH245" s="6">
        <f t="shared" si="899"/>
        <v>0</v>
      </c>
      <c r="CI245" s="193">
        <f t="shared" si="900"/>
        <v>5.6740334309306508</v>
      </c>
      <c r="CJ245" s="193">
        <f t="shared" si="901"/>
        <v>4.2695989882966972</v>
      </c>
      <c r="CK245" s="193">
        <f t="shared" si="1019"/>
        <v>3.8150380693314694</v>
      </c>
      <c r="CL245" s="193">
        <f t="shared" si="902"/>
        <v>3.9040600573940507</v>
      </c>
      <c r="CM245" s="72">
        <f t="shared" si="903"/>
        <v>56549.082959179854</v>
      </c>
      <c r="CQ245" s="3">
        <f t="shared" si="904"/>
        <v>0</v>
      </c>
      <c r="CR245" s="6">
        <f t="shared" si="905"/>
        <v>6.4809450219393154</v>
      </c>
      <c r="CS245" s="6">
        <f t="shared" si="906"/>
        <v>0</v>
      </c>
      <c r="CT245" s="6">
        <f t="shared" si="907"/>
        <v>0</v>
      </c>
      <c r="CU245" s="193">
        <f t="shared" si="908"/>
        <v>5.6740334309306508</v>
      </c>
      <c r="CV245" s="193">
        <f t="shared" si="909"/>
        <v>4.2695999741957538</v>
      </c>
      <c r="CW245" s="193">
        <f t="shared" si="1020"/>
        <v>3.8150380693314694</v>
      </c>
      <c r="CX245" s="193">
        <f t="shared" si="910"/>
        <v>3.9040600573940507</v>
      </c>
      <c r="CY245" s="72">
        <f t="shared" si="911"/>
        <v>56549.085421913318</v>
      </c>
      <c r="DC245" s="3">
        <f t="shared" si="912"/>
        <v>0</v>
      </c>
      <c r="DD245" s="6">
        <f t="shared" si="913"/>
        <v>0</v>
      </c>
      <c r="DE245" s="6">
        <f t="shared" si="914"/>
        <v>6.17245446172101</v>
      </c>
      <c r="DF245" s="6">
        <f t="shared" si="915"/>
        <v>0</v>
      </c>
      <c r="DG245" s="193">
        <f t="shared" si="916"/>
        <v>5.6740334309306508</v>
      </c>
      <c r="DH245" s="193">
        <f t="shared" si="917"/>
        <v>4.1745731882913786</v>
      </c>
      <c r="DI245" s="193">
        <f t="shared" si="1021"/>
        <v>3.9425704128255323</v>
      </c>
      <c r="DJ245" s="193">
        <f t="shared" si="918"/>
        <v>3.9040600573940507</v>
      </c>
      <c r="DK245" s="72">
        <f t="shared" si="919"/>
        <v>56937.094191608565</v>
      </c>
      <c r="DO245" s="3">
        <f t="shared" si="920"/>
        <v>0</v>
      </c>
      <c r="DP245" s="6">
        <f t="shared" si="921"/>
        <v>0</v>
      </c>
      <c r="DQ245" s="6">
        <f t="shared" si="922"/>
        <v>5.8786415896632782</v>
      </c>
      <c r="DR245" s="6">
        <f t="shared" si="923"/>
        <v>0</v>
      </c>
      <c r="DS245" s="193">
        <f t="shared" si="924"/>
        <v>5.6740334309306508</v>
      </c>
      <c r="DT245" s="193">
        <f t="shared" si="925"/>
        <v>4.1745731882913786</v>
      </c>
      <c r="DU245" s="193">
        <f t="shared" si="1022"/>
        <v>3.9368546418815185</v>
      </c>
      <c r="DV245" s="193">
        <f t="shared" si="926"/>
        <v>3.9040600573940507</v>
      </c>
      <c r="DW245" s="72">
        <f t="shared" si="927"/>
        <v>56908.940152329182</v>
      </c>
      <c r="EA245" s="3">
        <f t="shared" si="928"/>
        <v>0</v>
      </c>
      <c r="EB245" s="6">
        <f t="shared" si="929"/>
        <v>0</v>
      </c>
      <c r="EC245" s="6">
        <f t="shared" si="930"/>
        <v>0</v>
      </c>
      <c r="ED245" s="6">
        <f t="shared" si="931"/>
        <v>16.84957570006706</v>
      </c>
      <c r="EE245" s="193">
        <f t="shared" si="932"/>
        <v>5.6740334309306508</v>
      </c>
      <c r="EF245" s="193">
        <f t="shared" si="933"/>
        <v>4.1745731882913786</v>
      </c>
      <c r="EG245" s="193">
        <f t="shared" si="1023"/>
        <v>3.8150380693314694</v>
      </c>
      <c r="EH245" s="193">
        <f t="shared" si="934"/>
        <v>4.196495071005204</v>
      </c>
      <c r="EI245" s="72">
        <f t="shared" si="935"/>
        <v>58397.121361860009</v>
      </c>
      <c r="EM245" s="3">
        <f t="shared" si="936"/>
        <v>0</v>
      </c>
      <c r="EN245" s="6">
        <f t="shared" si="937"/>
        <v>0</v>
      </c>
      <c r="EO245" s="6">
        <f t="shared" si="938"/>
        <v>0</v>
      </c>
      <c r="EP245" s="6">
        <f t="shared" si="939"/>
        <v>5.616663854696041</v>
      </c>
      <c r="EQ245" s="193">
        <f t="shared" si="940"/>
        <v>5.6740334309306508</v>
      </c>
      <c r="ER245" s="193">
        <f t="shared" si="941"/>
        <v>4.1745731882913786</v>
      </c>
      <c r="ES245" s="193">
        <f t="shared" si="1024"/>
        <v>3.8150380693314694</v>
      </c>
      <c r="ET245" s="193">
        <f t="shared" si="942"/>
        <v>4.0113269715716475</v>
      </c>
      <c r="EU245" s="72">
        <f t="shared" si="943"/>
        <v>57068.180138343596</v>
      </c>
      <c r="EY245" s="3">
        <f t="shared" si="944"/>
        <v>7.8826934867041727</v>
      </c>
      <c r="EZ245" s="6">
        <f t="shared" si="945"/>
        <v>6.4808745370623937</v>
      </c>
      <c r="FA245" s="6">
        <f t="shared" si="946"/>
        <v>6.17245446172101</v>
      </c>
      <c r="FB245" s="6">
        <f t="shared" si="947"/>
        <v>16.84957570006706</v>
      </c>
      <c r="FC245" s="193">
        <f t="shared" si="948"/>
        <v>5.7007426073992429</v>
      </c>
      <c r="FD245" s="193">
        <f t="shared" si="949"/>
        <v>4.2695989882966972</v>
      </c>
      <c r="FE245" s="193">
        <f t="shared" si="1025"/>
        <v>3.9425704128255323</v>
      </c>
      <c r="FF245" s="193">
        <f t="shared" si="950"/>
        <v>4.196495071005204</v>
      </c>
      <c r="FG245" s="72">
        <f t="shared" si="951"/>
        <v>59309.753671188504</v>
      </c>
      <c r="FK245" s="3">
        <f t="shared" si="952"/>
        <v>8.0435896183503068</v>
      </c>
      <c r="FL245" s="6">
        <f t="shared" si="953"/>
        <v>6.4809450219393154</v>
      </c>
      <c r="FM245" s="6">
        <f t="shared" si="954"/>
        <v>5.8786415896632782</v>
      </c>
      <c r="FN245" s="6">
        <f t="shared" si="955"/>
        <v>5.616663854696041</v>
      </c>
      <c r="FO245" s="193">
        <f t="shared" si="956"/>
        <v>5.7012804160165471</v>
      </c>
      <c r="FP245" s="193">
        <f t="shared" si="957"/>
        <v>4.2695999741957538</v>
      </c>
      <c r="FQ245" s="193">
        <f t="shared" si="1026"/>
        <v>3.9368546418815185</v>
      </c>
      <c r="FR245" s="193">
        <f t="shared" si="958"/>
        <v>4.0113269715716475</v>
      </c>
      <c r="FS245" s="205">
        <f t="shared" si="959"/>
        <v>57931.705887694974</v>
      </c>
      <c r="FW245" s="3">
        <f t="shared" si="960"/>
        <v>9.2500994997038752</v>
      </c>
      <c r="FX245" s="6">
        <f t="shared" si="961"/>
        <v>7.3233882268805042</v>
      </c>
      <c r="FY245" s="6">
        <f t="shared" si="962"/>
        <v>7.2893747928895731</v>
      </c>
      <c r="FZ245" s="6">
        <f t="shared" si="963"/>
        <v>6.62749977535971</v>
      </c>
      <c r="GA245" s="193">
        <f t="shared" si="964"/>
        <v>5.7053040849245127</v>
      </c>
      <c r="GB245" s="193">
        <f t="shared" si="965"/>
        <v>4.2813146595412022</v>
      </c>
      <c r="GC245" s="193">
        <f t="shared" si="1027"/>
        <v>3.9640053771058739</v>
      </c>
      <c r="GD245" s="193">
        <f t="shared" si="966"/>
        <v>4.0294670216309525</v>
      </c>
      <c r="GE245" s="72">
        <f t="shared" si="967"/>
        <v>58231.598592890317</v>
      </c>
      <c r="GI245" s="3">
        <f t="shared" si="968"/>
        <v>8.8479212605863182</v>
      </c>
      <c r="GJ245" s="6">
        <f t="shared" si="969"/>
        <v>7.1289619907686337</v>
      </c>
      <c r="GK245" s="6">
        <f t="shared" si="970"/>
        <v>6.4663808646601053</v>
      </c>
      <c r="GL245" s="6">
        <f t="shared" si="971"/>
        <v>6.1781777566912561</v>
      </c>
      <c r="GM245" s="193">
        <f t="shared" si="972"/>
        <v>5.7039646324386757</v>
      </c>
      <c r="GN245" s="193">
        <f t="shared" si="973"/>
        <v>4.2786232000433939</v>
      </c>
      <c r="GO245" s="193">
        <f t="shared" si="1028"/>
        <v>3.9482558891394297</v>
      </c>
      <c r="GP245" s="193">
        <f t="shared" si="974"/>
        <v>4.0214442697209023</v>
      </c>
      <c r="GQ245" s="72">
        <f t="shared" si="975"/>
        <v>58086.616974576908</v>
      </c>
      <c r="GU245" s="3">
        <f t="shared" si="976"/>
        <v>10.456634217056557</v>
      </c>
      <c r="GV245" s="6">
        <f t="shared" si="977"/>
        <v>7.7770494444748719</v>
      </c>
      <c r="GW245" s="6">
        <f t="shared" si="978"/>
        <v>7.6420864764164884</v>
      </c>
      <c r="GX245" s="6">
        <f t="shared" si="979"/>
        <v>7.020656541694609</v>
      </c>
      <c r="GY245" s="193">
        <f t="shared" si="980"/>
        <v>5.70931171111138</v>
      </c>
      <c r="GZ245" s="193">
        <f t="shared" si="981"/>
        <v>4.2875667031812013</v>
      </c>
      <c r="HA245" s="193">
        <f t="shared" si="1029"/>
        <v>3.9706799581592169</v>
      </c>
      <c r="HB245" s="193">
        <f t="shared" si="982"/>
        <v>4.03643451575764</v>
      </c>
      <c r="HC245" s="205">
        <f t="shared" si="983"/>
        <v>58334.236611651519</v>
      </c>
      <c r="HG245" s="3">
        <f t="shared" si="785"/>
        <v>9.2500994997038752</v>
      </c>
      <c r="HH245" s="6">
        <f t="shared" si="786"/>
        <v>0</v>
      </c>
      <c r="HI245" s="6">
        <f t="shared" si="787"/>
        <v>0</v>
      </c>
      <c r="HJ245" s="6">
        <f t="shared" si="788"/>
        <v>0</v>
      </c>
      <c r="HK245" s="193">
        <f t="shared" si="984"/>
        <v>5.7053040849245127</v>
      </c>
      <c r="HL245" s="193">
        <f t="shared" si="984"/>
        <v>4.1745731882913786</v>
      </c>
      <c r="HM245" s="193">
        <f t="shared" si="984"/>
        <v>3.8150380693314694</v>
      </c>
      <c r="HN245" s="193">
        <f t="shared" si="984"/>
        <v>3.9040600573940507</v>
      </c>
      <c r="HO245" s="212">
        <f t="shared" si="985"/>
        <v>56330.272129941754</v>
      </c>
      <c r="HS245" s="3">
        <f t="shared" si="789"/>
        <v>8.8479212605863182</v>
      </c>
      <c r="HT245" s="6">
        <f t="shared" si="790"/>
        <v>0</v>
      </c>
      <c r="HU245" s="6">
        <f t="shared" si="791"/>
        <v>0</v>
      </c>
      <c r="HV245" s="6">
        <f t="shared" si="792"/>
        <v>0</v>
      </c>
      <c r="HW245" s="193">
        <f t="shared" si="986"/>
        <v>5.7039646324386757</v>
      </c>
      <c r="HX245" s="193">
        <f t="shared" si="986"/>
        <v>4.1745731882913786</v>
      </c>
      <c r="HY245" s="193">
        <f t="shared" si="986"/>
        <v>3.8150380693314694</v>
      </c>
      <c r="HZ245" s="193">
        <f t="shared" si="986"/>
        <v>3.9040600573940507</v>
      </c>
      <c r="IA245" s="212">
        <f t="shared" si="987"/>
        <v>56329.498338876103</v>
      </c>
      <c r="IE245" s="3">
        <f t="shared" si="794"/>
        <v>10.456634217056557</v>
      </c>
      <c r="IF245" s="6">
        <f t="shared" si="795"/>
        <v>0</v>
      </c>
      <c r="IG245" s="6">
        <f t="shared" si="796"/>
        <v>0</v>
      </c>
      <c r="IH245" s="6">
        <f t="shared" si="797"/>
        <v>0</v>
      </c>
      <c r="II245" s="193">
        <f t="shared" si="988"/>
        <v>5.70931171111138</v>
      </c>
      <c r="IJ245" s="193">
        <f t="shared" si="988"/>
        <v>4.1745731882913786</v>
      </c>
      <c r="IK245" s="193">
        <f t="shared" si="988"/>
        <v>3.8150380693314694</v>
      </c>
      <c r="IL245" s="193">
        <f t="shared" si="988"/>
        <v>3.9040600573940507</v>
      </c>
      <c r="IM245" s="205">
        <f t="shared" si="989"/>
        <v>56332.587367248692</v>
      </c>
      <c r="IQ245" s="3">
        <f t="shared" si="799"/>
        <v>0</v>
      </c>
      <c r="IR245" s="6">
        <f t="shared" si="800"/>
        <v>7.3233882268805042</v>
      </c>
      <c r="IS245" s="6">
        <f t="shared" si="801"/>
        <v>0</v>
      </c>
      <c r="IT245" s="6">
        <f t="shared" si="802"/>
        <v>0</v>
      </c>
      <c r="IU245" s="193">
        <f t="shared" si="990"/>
        <v>5.6740334309306508</v>
      </c>
      <c r="IV245" s="193">
        <f t="shared" si="990"/>
        <v>4.2813146595412022</v>
      </c>
      <c r="IW245" s="193">
        <f t="shared" si="990"/>
        <v>3.8150380693314694</v>
      </c>
      <c r="IX245" s="193">
        <f t="shared" si="990"/>
        <v>3.9040600573940507</v>
      </c>
      <c r="IY245" s="212">
        <f t="shared" si="991"/>
        <v>56578.355776094992</v>
      </c>
      <c r="JC245" s="3">
        <f t="shared" si="804"/>
        <v>0</v>
      </c>
      <c r="JD245" s="6">
        <f t="shared" si="805"/>
        <v>7.1289619907686337</v>
      </c>
      <c r="JE245" s="6">
        <f t="shared" si="806"/>
        <v>0</v>
      </c>
      <c r="JF245" s="6">
        <f t="shared" si="807"/>
        <v>0</v>
      </c>
      <c r="JG245" s="193">
        <f t="shared" si="992"/>
        <v>5.6740334309306508</v>
      </c>
      <c r="JH245" s="193">
        <f t="shared" si="992"/>
        <v>4.2786232000433939</v>
      </c>
      <c r="JI245" s="193">
        <f t="shared" si="992"/>
        <v>3.8150380693314694</v>
      </c>
      <c r="JJ245" s="193">
        <f t="shared" si="992"/>
        <v>3.9040600573940507</v>
      </c>
      <c r="JK245" s="212">
        <f t="shared" si="993"/>
        <v>56571.629545603791</v>
      </c>
      <c r="JO245" s="3">
        <f t="shared" si="809"/>
        <v>0</v>
      </c>
      <c r="JP245" s="6">
        <f t="shared" si="810"/>
        <v>7.7770494444748719</v>
      </c>
      <c r="JQ245" s="6">
        <f t="shared" si="811"/>
        <v>0</v>
      </c>
      <c r="JR245" s="6">
        <f t="shared" si="812"/>
        <v>0</v>
      </c>
      <c r="JS245" s="193">
        <f t="shared" si="994"/>
        <v>5.6740334309306508</v>
      </c>
      <c r="JT245" s="193">
        <f t="shared" si="994"/>
        <v>4.2875667031812013</v>
      </c>
      <c r="JU245" s="193">
        <f t="shared" si="994"/>
        <v>3.8150380693314694</v>
      </c>
      <c r="JV245" s="193">
        <f t="shared" si="994"/>
        <v>3.9040600573940507</v>
      </c>
      <c r="JW245" s="205">
        <f t="shared" si="995"/>
        <v>56593.983354466829</v>
      </c>
      <c r="KA245" s="3">
        <f t="shared" si="814"/>
        <v>0</v>
      </c>
      <c r="KB245" s="6">
        <f t="shared" si="815"/>
        <v>0</v>
      </c>
      <c r="KC245" s="6">
        <f t="shared" si="816"/>
        <v>7.2893747928895731</v>
      </c>
      <c r="KD245" s="6">
        <f t="shared" si="817"/>
        <v>0</v>
      </c>
      <c r="KE245" s="193">
        <f t="shared" si="996"/>
        <v>5.6740334309306508</v>
      </c>
      <c r="KF245" s="193">
        <f t="shared" si="996"/>
        <v>4.1745731882913786</v>
      </c>
      <c r="KG245" s="193">
        <f t="shared" si="996"/>
        <v>3.9640053771058739</v>
      </c>
      <c r="KH245" s="193">
        <f t="shared" si="996"/>
        <v>3.9040600573940507</v>
      </c>
      <c r="KI245" s="212">
        <f t="shared" si="997"/>
        <v>57042.800008448496</v>
      </c>
      <c r="KM245" s="3">
        <f t="shared" si="819"/>
        <v>0</v>
      </c>
      <c r="KN245" s="6">
        <f t="shared" si="820"/>
        <v>0</v>
      </c>
      <c r="KO245" s="6">
        <f t="shared" si="821"/>
        <v>6.4663808646601053</v>
      </c>
      <c r="KP245" s="6">
        <f t="shared" si="822"/>
        <v>0</v>
      </c>
      <c r="KQ245" s="193">
        <f t="shared" si="998"/>
        <v>5.6740334309306508</v>
      </c>
      <c r="KR245" s="193">
        <f t="shared" si="998"/>
        <v>4.1745731882913786</v>
      </c>
      <c r="KS245" s="193">
        <f t="shared" si="998"/>
        <v>3.9482558891394297</v>
      </c>
      <c r="KT245" s="193">
        <f t="shared" si="998"/>
        <v>3.9040600573940507</v>
      </c>
      <c r="KU245" s="212">
        <f t="shared" si="999"/>
        <v>56965.112827176134</v>
      </c>
      <c r="KY245" s="3">
        <f t="shared" si="824"/>
        <v>0</v>
      </c>
      <c r="KZ245" s="6">
        <f t="shared" si="825"/>
        <v>0</v>
      </c>
      <c r="LA245" s="6">
        <f t="shared" si="826"/>
        <v>7.6420864764164884</v>
      </c>
      <c r="LB245" s="6">
        <f t="shared" si="827"/>
        <v>0</v>
      </c>
      <c r="LC245" s="193">
        <f t="shared" si="1000"/>
        <v>5.6740334309306508</v>
      </c>
      <c r="LD245" s="193">
        <f t="shared" si="1000"/>
        <v>4.1745731882913786</v>
      </c>
      <c r="LE245" s="193">
        <f t="shared" si="1000"/>
        <v>3.9706799581592169</v>
      </c>
      <c r="LF245" s="193">
        <f t="shared" si="1000"/>
        <v>3.9040600573940507</v>
      </c>
      <c r="LG245" s="205">
        <f t="shared" si="1001"/>
        <v>57075.75553557594</v>
      </c>
      <c r="LK245" s="3">
        <f t="shared" si="829"/>
        <v>0</v>
      </c>
      <c r="LL245" s="6">
        <f t="shared" si="830"/>
        <v>0</v>
      </c>
      <c r="LM245" s="6">
        <f t="shared" si="831"/>
        <v>0</v>
      </c>
      <c r="LN245" s="6">
        <f t="shared" si="832"/>
        <v>6.62749977535971</v>
      </c>
      <c r="LO245" s="193">
        <f t="shared" si="1002"/>
        <v>5.6740334309306508</v>
      </c>
      <c r="LP245" s="193">
        <f t="shared" si="1002"/>
        <v>4.1745731882913786</v>
      </c>
      <c r="LQ245" s="193">
        <f t="shared" si="1002"/>
        <v>3.8150380693314694</v>
      </c>
      <c r="LR245" s="193">
        <f t="shared" si="1002"/>
        <v>4.0294670216309525</v>
      </c>
      <c r="LS245" s="212">
        <f t="shared" si="1003"/>
        <v>57197.022768107156</v>
      </c>
      <c r="LW245" s="3">
        <f t="shared" si="834"/>
        <v>0</v>
      </c>
      <c r="LX245" s="6">
        <f t="shared" si="835"/>
        <v>0</v>
      </c>
      <c r="LY245" s="6">
        <f t="shared" si="836"/>
        <v>0</v>
      </c>
      <c r="LZ245" s="6">
        <f t="shared" si="837"/>
        <v>6.1781777566912561</v>
      </c>
      <c r="MA245" s="193">
        <f t="shared" si="1004"/>
        <v>5.6740334309306508</v>
      </c>
      <c r="MB245" s="193">
        <f t="shared" si="1004"/>
        <v>4.1745731882913786</v>
      </c>
      <c r="MC245" s="193">
        <f t="shared" si="1004"/>
        <v>3.8150380693314694</v>
      </c>
      <c r="MD245" s="193">
        <f t="shared" si="1004"/>
        <v>4.0214442697209023</v>
      </c>
      <c r="ME245" s="212">
        <f t="shared" si="1005"/>
        <v>57140.004042095148</v>
      </c>
      <c r="MI245" s="3">
        <f t="shared" si="839"/>
        <v>0</v>
      </c>
      <c r="MJ245" s="6">
        <f t="shared" si="840"/>
        <v>0</v>
      </c>
      <c r="MK245" s="6">
        <f t="shared" si="841"/>
        <v>0</v>
      </c>
      <c r="ML245" s="6">
        <f t="shared" si="842"/>
        <v>7.020656541694609</v>
      </c>
      <c r="MM245" s="193">
        <f t="shared" si="1006"/>
        <v>5.6740334309306508</v>
      </c>
      <c r="MN245" s="193">
        <f t="shared" si="1006"/>
        <v>4.1745731882913786</v>
      </c>
      <c r="MO245" s="193">
        <f t="shared" si="1006"/>
        <v>3.8150380693314694</v>
      </c>
      <c r="MP245" s="193">
        <f t="shared" si="1006"/>
        <v>4.03643451575764</v>
      </c>
      <c r="MQ245" s="205">
        <f t="shared" si="1007"/>
        <v>57246.587803789749</v>
      </c>
      <c r="MT245" s="3">
        <f t="shared" si="844"/>
        <v>7.6413865432336365</v>
      </c>
      <c r="MU245" s="6">
        <f t="shared" si="845"/>
        <v>6.4808745370623937</v>
      </c>
      <c r="MV245" s="6">
        <f t="shared" si="846"/>
        <v>6.7603072675992006</v>
      </c>
      <c r="MW245" s="6">
        <f t="shared" si="847"/>
        <v>6.7398302800268244</v>
      </c>
      <c r="MX245" s="193">
        <f t="shared" si="1008"/>
        <v>5.699935476421282</v>
      </c>
      <c r="MY245" s="193">
        <f t="shared" si="1008"/>
        <v>4.2695989882966972</v>
      </c>
      <c r="MZ245" s="193">
        <f t="shared" si="1008"/>
        <v>3.9539092234688118</v>
      </c>
      <c r="NA245" s="193">
        <f t="shared" si="1008"/>
        <v>4.0314626928355866</v>
      </c>
      <c r="NB245" s="212">
        <f t="shared" si="1009"/>
        <v>58161.871909250549</v>
      </c>
      <c r="NF245" s="3">
        <f t="shared" si="849"/>
        <v>7.6413865432336356</v>
      </c>
      <c r="NG245" s="6">
        <f t="shared" si="850"/>
        <v>0</v>
      </c>
      <c r="NH245" s="6">
        <f t="shared" si="851"/>
        <v>0</v>
      </c>
      <c r="NI245" s="6">
        <f t="shared" si="852"/>
        <v>0</v>
      </c>
      <c r="NJ245" s="193">
        <f t="shared" si="1010"/>
        <v>5.699935476421282</v>
      </c>
      <c r="NK245" s="193">
        <f t="shared" si="1010"/>
        <v>4.1745731882913786</v>
      </c>
      <c r="NL245" s="193">
        <f t="shared" si="1010"/>
        <v>3.8150380693314694</v>
      </c>
      <c r="NM245" s="193">
        <f t="shared" si="1010"/>
        <v>3.9040600573940507</v>
      </c>
      <c r="NN245" s="212">
        <f t="shared" si="1011"/>
        <v>56327.170791512282</v>
      </c>
      <c r="NR245" s="3">
        <f t="shared" si="854"/>
        <v>0</v>
      </c>
      <c r="NS245" s="6">
        <f t="shared" si="855"/>
        <v>6.4808745370623937</v>
      </c>
      <c r="NT245" s="6">
        <f t="shared" si="856"/>
        <v>0</v>
      </c>
      <c r="NU245" s="6">
        <f t="shared" si="857"/>
        <v>0</v>
      </c>
      <c r="NV245" s="193">
        <f t="shared" si="1012"/>
        <v>5.6740334309306508</v>
      </c>
      <c r="NW245" s="193">
        <f t="shared" si="1012"/>
        <v>4.2695989882966972</v>
      </c>
      <c r="NX245" s="193">
        <f t="shared" si="1012"/>
        <v>3.8150380693314694</v>
      </c>
      <c r="NY245" s="193">
        <f t="shared" si="1012"/>
        <v>3.9040600573940507</v>
      </c>
      <c r="NZ245" s="212">
        <f t="shared" si="1013"/>
        <v>56549.082959179854</v>
      </c>
      <c r="OD245" s="3">
        <f t="shared" si="859"/>
        <v>0</v>
      </c>
      <c r="OE245" s="6">
        <f t="shared" si="860"/>
        <v>0</v>
      </c>
      <c r="OF245" s="6">
        <f t="shared" si="861"/>
        <v>6.7603072675992006</v>
      </c>
      <c r="OG245" s="6">
        <f t="shared" si="862"/>
        <v>0</v>
      </c>
      <c r="OH245" s="193">
        <f t="shared" si="1014"/>
        <v>5.6740334309306508</v>
      </c>
      <c r="OI245" s="193">
        <f t="shared" si="1014"/>
        <v>4.1745731882913786</v>
      </c>
      <c r="OJ245" s="193">
        <f t="shared" si="1014"/>
        <v>3.9539092234688118</v>
      </c>
      <c r="OK245" s="193">
        <f t="shared" si="1014"/>
        <v>3.9040600573940507</v>
      </c>
      <c r="OL245" s="212">
        <f t="shared" si="1015"/>
        <v>56992.986734808161</v>
      </c>
      <c r="OP245" s="3">
        <f t="shared" si="864"/>
        <v>0</v>
      </c>
      <c r="OQ245" s="6">
        <f t="shared" si="865"/>
        <v>0</v>
      </c>
      <c r="OR245" s="6">
        <f t="shared" si="866"/>
        <v>0</v>
      </c>
      <c r="OS245" s="6">
        <f t="shared" si="867"/>
        <v>6.7398302800268244</v>
      </c>
      <c r="OT245" s="193">
        <f t="shared" si="1016"/>
        <v>5.6740334309306508</v>
      </c>
      <c r="OU245" s="193">
        <f t="shared" si="1016"/>
        <v>4.1745731882913786</v>
      </c>
      <c r="OV245" s="193">
        <f t="shared" si="1016"/>
        <v>3.8150380693314694</v>
      </c>
      <c r="OW245" s="193">
        <f t="shared" si="1016"/>
        <v>4.0314626928355866</v>
      </c>
      <c r="OX245" s="232">
        <f t="shared" si="1017"/>
        <v>57211.215093945553</v>
      </c>
    </row>
    <row r="246" spans="2:414" x14ac:dyDescent="0.2">
      <c r="B246" s="81">
        <v>45521</v>
      </c>
      <c r="C246">
        <v>138</v>
      </c>
      <c r="D246">
        <v>11.59975673684874</v>
      </c>
      <c r="E246">
        <v>0</v>
      </c>
      <c r="F246">
        <v>0</v>
      </c>
      <c r="G246">
        <v>0</v>
      </c>
      <c r="H246">
        <v>0</v>
      </c>
      <c r="I246">
        <v>0</v>
      </c>
      <c r="J246">
        <v>0</v>
      </c>
      <c r="K246">
        <v>0</v>
      </c>
      <c r="L246">
        <v>0</v>
      </c>
      <c r="M246">
        <v>0</v>
      </c>
      <c r="N246">
        <v>0</v>
      </c>
      <c r="O246">
        <v>0</v>
      </c>
      <c r="P246">
        <v>0</v>
      </c>
      <c r="Q246">
        <v>0</v>
      </c>
      <c r="R246">
        <v>1</v>
      </c>
      <c r="S246">
        <v>0</v>
      </c>
      <c r="T246">
        <v>19044</v>
      </c>
      <c r="U246">
        <v>8.0786623256202468</v>
      </c>
      <c r="V246">
        <v>6.5134638595316865</v>
      </c>
      <c r="W246">
        <v>5.8872469476997864</v>
      </c>
      <c r="X246">
        <v>5.6493905494113834</v>
      </c>
      <c r="Y246" s="3">
        <v>2933.7097308892498</v>
      </c>
      <c r="Z246" s="3">
        <v>609.1454791648664</v>
      </c>
      <c r="AA246" s="3">
        <v>315.0332011872199</v>
      </c>
      <c r="AB246" s="3">
        <v>234.51482339666856</v>
      </c>
      <c r="AC246">
        <v>1</v>
      </c>
      <c r="AD246">
        <v>1</v>
      </c>
      <c r="AE246" s="6"/>
      <c r="AF246" s="1" t="s">
        <v>2</v>
      </c>
      <c r="AG246">
        <v>138</v>
      </c>
      <c r="AH246" s="189">
        <v>45521</v>
      </c>
      <c r="AI246">
        <f t="shared" si="869"/>
        <v>8</v>
      </c>
      <c r="AJ246">
        <v>138</v>
      </c>
      <c r="AK246">
        <v>1</v>
      </c>
      <c r="AL246">
        <v>1</v>
      </c>
      <c r="AM246">
        <v>0</v>
      </c>
      <c r="AN246">
        <v>0</v>
      </c>
      <c r="AO246">
        <v>0</v>
      </c>
      <c r="AP246">
        <v>1</v>
      </c>
      <c r="AQ246">
        <v>0</v>
      </c>
      <c r="AS246" s="37"/>
      <c r="AT246" s="37"/>
      <c r="AU246" s="6">
        <f t="shared" si="870"/>
        <v>0</v>
      </c>
      <c r="AV246" s="6">
        <f t="shared" si="871"/>
        <v>0</v>
      </c>
      <c r="AW246" s="6">
        <f t="shared" si="872"/>
        <v>0</v>
      </c>
      <c r="AX246" s="6">
        <f t="shared" si="873"/>
        <v>0</v>
      </c>
      <c r="AY246" s="193">
        <f t="shared" si="874"/>
        <v>5.6740334309306508</v>
      </c>
      <c r="AZ246" s="193">
        <f t="shared" si="875"/>
        <v>4.1745731882913786</v>
      </c>
      <c r="BA246" s="193">
        <f t="shared" si="876"/>
        <v>3.8150380693314694</v>
      </c>
      <c r="BB246" s="193">
        <f t="shared" si="877"/>
        <v>3.9040600573940507</v>
      </c>
      <c r="BC246" s="72">
        <f t="shared" si="878"/>
        <v>56312.210093717425</v>
      </c>
      <c r="BG246" s="3">
        <f t="shared" si="879"/>
        <v>7.9170890791078419</v>
      </c>
      <c r="BH246" s="6">
        <f t="shared" si="880"/>
        <v>0</v>
      </c>
      <c r="BI246" s="6">
        <f t="shared" si="881"/>
        <v>0</v>
      </c>
      <c r="BJ246" s="6">
        <f t="shared" si="882"/>
        <v>0</v>
      </c>
      <c r="BK246" s="193">
        <f t="shared" si="883"/>
        <v>5.7008576018188686</v>
      </c>
      <c r="BL246" s="193">
        <f t="shared" si="884"/>
        <v>4.1745731882913786</v>
      </c>
      <c r="BM246" s="193">
        <f t="shared" si="885"/>
        <v>3.8150380693314694</v>
      </c>
      <c r="BN246" s="193">
        <f t="shared" si="886"/>
        <v>3.9040600573940507</v>
      </c>
      <c r="BO246" s="72">
        <f t="shared" si="887"/>
        <v>56327.703472881338</v>
      </c>
      <c r="BS246" s="3">
        <f t="shared" si="888"/>
        <v>7.9171140234771284</v>
      </c>
      <c r="BT246" s="6">
        <f t="shared" si="889"/>
        <v>0</v>
      </c>
      <c r="BU246" s="6">
        <f t="shared" si="890"/>
        <v>0</v>
      </c>
      <c r="BV246" s="6">
        <f t="shared" si="891"/>
        <v>0</v>
      </c>
      <c r="BW246" s="193">
        <f t="shared" si="892"/>
        <v>5.7008576852103161</v>
      </c>
      <c r="BX246" s="193">
        <f t="shared" si="893"/>
        <v>4.1745731882913786</v>
      </c>
      <c r="BY246" s="193">
        <f t="shared" si="1018"/>
        <v>3.8150380693314694</v>
      </c>
      <c r="BZ246" s="193">
        <f t="shared" si="894"/>
        <v>3.9040600573940507</v>
      </c>
      <c r="CA246" s="72">
        <f t="shared" si="895"/>
        <v>56327.703472881338</v>
      </c>
      <c r="CE246" s="3">
        <f t="shared" si="896"/>
        <v>0</v>
      </c>
      <c r="CF246" s="6">
        <f t="shared" si="897"/>
        <v>6.5134638595316865</v>
      </c>
      <c r="CG246" s="6">
        <f t="shared" si="898"/>
        <v>0</v>
      </c>
      <c r="CH246" s="6">
        <f t="shared" si="899"/>
        <v>0</v>
      </c>
      <c r="CI246" s="193">
        <f t="shared" si="900"/>
        <v>5.6740334309306508</v>
      </c>
      <c r="CJ246" s="193">
        <f t="shared" si="901"/>
        <v>4.2700547240336357</v>
      </c>
      <c r="CK246" s="193">
        <f t="shared" si="1019"/>
        <v>3.8150380693314694</v>
      </c>
      <c r="CL246" s="193">
        <f t="shared" si="902"/>
        <v>3.9040600573940507</v>
      </c>
      <c r="CM246" s="72">
        <f t="shared" si="903"/>
        <v>56550.221378911039</v>
      </c>
      <c r="CQ246" s="3">
        <f t="shared" si="904"/>
        <v>0</v>
      </c>
      <c r="CR246" s="6">
        <f t="shared" si="905"/>
        <v>6.5135346988444747</v>
      </c>
      <c r="CS246" s="6">
        <f t="shared" si="906"/>
        <v>0</v>
      </c>
      <c r="CT246" s="6">
        <f t="shared" si="907"/>
        <v>0</v>
      </c>
      <c r="CU246" s="193">
        <f t="shared" si="908"/>
        <v>5.6740334309306508</v>
      </c>
      <c r="CV246" s="193">
        <f t="shared" si="909"/>
        <v>4.2700557144388558</v>
      </c>
      <c r="CW246" s="193">
        <f t="shared" si="1020"/>
        <v>3.8150380693314694</v>
      </c>
      <c r="CX246" s="193">
        <f t="shared" si="910"/>
        <v>3.9040600573940507</v>
      </c>
      <c r="CY246" s="72">
        <f t="shared" si="911"/>
        <v>56550.223852950585</v>
      </c>
      <c r="DC246" s="3">
        <f t="shared" si="912"/>
        <v>0</v>
      </c>
      <c r="DD246" s="6">
        <f t="shared" si="913"/>
        <v>0</v>
      </c>
      <c r="DE246" s="6">
        <f t="shared" si="914"/>
        <v>6.1816092950847761</v>
      </c>
      <c r="DF246" s="6">
        <f t="shared" si="915"/>
        <v>0</v>
      </c>
      <c r="DG246" s="193">
        <f t="shared" si="916"/>
        <v>5.6740334309306508</v>
      </c>
      <c r="DH246" s="193">
        <f t="shared" si="917"/>
        <v>4.1745731882913786</v>
      </c>
      <c r="DI246" s="193">
        <f t="shared" si="1021"/>
        <v>3.9427479851619425</v>
      </c>
      <c r="DJ246" s="193">
        <f t="shared" si="918"/>
        <v>3.9040600573940507</v>
      </c>
      <c r="DK246" s="72">
        <f t="shared" si="919"/>
        <v>56937.969078556816</v>
      </c>
      <c r="DO246" s="3">
        <f t="shared" si="920"/>
        <v>0</v>
      </c>
      <c r="DP246" s="6">
        <f t="shared" si="921"/>
        <v>0</v>
      </c>
      <c r="DQ246" s="6">
        <f t="shared" si="922"/>
        <v>5.8873606469673749</v>
      </c>
      <c r="DR246" s="6">
        <f t="shared" si="923"/>
        <v>0</v>
      </c>
      <c r="DS246" s="193">
        <f t="shared" si="924"/>
        <v>5.6740334309306508</v>
      </c>
      <c r="DT246" s="193">
        <f t="shared" si="925"/>
        <v>4.1745731882913786</v>
      </c>
      <c r="DU246" s="193">
        <f t="shared" si="1022"/>
        <v>3.9370247317126195</v>
      </c>
      <c r="DV246" s="193">
        <f t="shared" si="926"/>
        <v>3.9040600573940507</v>
      </c>
      <c r="DW246" s="72">
        <f t="shared" si="927"/>
        <v>56909.777758824705</v>
      </c>
      <c r="EA246" s="3">
        <f t="shared" si="928"/>
        <v>0</v>
      </c>
      <c r="EB246" s="6">
        <f t="shared" si="929"/>
        <v>0</v>
      </c>
      <c r="EC246" s="6">
        <f t="shared" si="930"/>
        <v>0</v>
      </c>
      <c r="ED246" s="6">
        <f t="shared" si="931"/>
        <v>16.948171648234151</v>
      </c>
      <c r="EE246" s="193">
        <f t="shared" si="932"/>
        <v>5.6740334309306508</v>
      </c>
      <c r="EF246" s="193">
        <f t="shared" si="933"/>
        <v>4.1745731882913786</v>
      </c>
      <c r="EG246" s="193">
        <f t="shared" si="1023"/>
        <v>3.8150380693314694</v>
      </c>
      <c r="EH246" s="193">
        <f t="shared" si="934"/>
        <v>4.1979776656737204</v>
      </c>
      <c r="EI246" s="72">
        <f t="shared" si="935"/>
        <v>58407.885795414564</v>
      </c>
      <c r="EM246" s="3">
        <f t="shared" si="936"/>
        <v>0</v>
      </c>
      <c r="EN246" s="6">
        <f t="shared" si="937"/>
        <v>0</v>
      </c>
      <c r="EO246" s="6">
        <f t="shared" si="938"/>
        <v>0</v>
      </c>
      <c r="EP246" s="6">
        <f t="shared" si="939"/>
        <v>5.6495299818999074</v>
      </c>
      <c r="EQ246" s="193">
        <f t="shared" si="940"/>
        <v>5.6740334309306508</v>
      </c>
      <c r="ER246" s="193">
        <f t="shared" si="941"/>
        <v>4.1745731882913786</v>
      </c>
      <c r="ES246" s="193">
        <f t="shared" si="1024"/>
        <v>3.8150380693314694</v>
      </c>
      <c r="ET246" s="193">
        <f t="shared" si="942"/>
        <v>4.0119219786775906</v>
      </c>
      <c r="EU246" s="72">
        <f t="shared" si="943"/>
        <v>57072.401664867211</v>
      </c>
      <c r="EY246" s="3">
        <f t="shared" si="944"/>
        <v>7.9170890791078419</v>
      </c>
      <c r="EZ246" s="6">
        <f t="shared" si="945"/>
        <v>6.5134638595316865</v>
      </c>
      <c r="FA246" s="6">
        <f t="shared" si="946"/>
        <v>6.1816092950847761</v>
      </c>
      <c r="FB246" s="6">
        <f t="shared" si="947"/>
        <v>16.948171648234151</v>
      </c>
      <c r="FC246" s="193">
        <f t="shared" si="948"/>
        <v>5.7008576018188686</v>
      </c>
      <c r="FD246" s="193">
        <f t="shared" si="949"/>
        <v>4.2700547240336357</v>
      </c>
      <c r="FE246" s="193">
        <f t="shared" si="1025"/>
        <v>3.9427479851619425</v>
      </c>
      <c r="FF246" s="193">
        <f t="shared" si="950"/>
        <v>4.1979776656737204</v>
      </c>
      <c r="FG246" s="72">
        <f t="shared" si="951"/>
        <v>59322.862040295746</v>
      </c>
      <c r="FK246" s="3">
        <f t="shared" si="952"/>
        <v>8.0786872699895351</v>
      </c>
      <c r="FL246" s="6">
        <f t="shared" si="953"/>
        <v>6.5135346988444747</v>
      </c>
      <c r="FM246" s="6">
        <f t="shared" si="954"/>
        <v>5.8873606469673749</v>
      </c>
      <c r="FN246" s="6">
        <f t="shared" si="955"/>
        <v>5.6495299818999074</v>
      </c>
      <c r="FO246" s="193">
        <f t="shared" si="956"/>
        <v>5.7013976943990823</v>
      </c>
      <c r="FP246" s="193">
        <f t="shared" si="957"/>
        <v>4.2700557144388558</v>
      </c>
      <c r="FQ246" s="193">
        <f t="shared" si="1026"/>
        <v>3.9370247317126195</v>
      </c>
      <c r="FR246" s="193">
        <f t="shared" si="958"/>
        <v>4.0119219786775906</v>
      </c>
      <c r="FS246" s="205">
        <f t="shared" si="959"/>
        <v>57938.080069177107</v>
      </c>
      <c r="FW246" s="3">
        <f t="shared" si="960"/>
        <v>9.2904616744632822</v>
      </c>
      <c r="FX246" s="6">
        <f t="shared" si="961"/>
        <v>7.3602141612708047</v>
      </c>
      <c r="FY246" s="6">
        <f t="shared" si="962"/>
        <v>7.3001862151477352</v>
      </c>
      <c r="FZ246" s="6">
        <f t="shared" si="963"/>
        <v>6.6662808483054317</v>
      </c>
      <c r="GA246" s="193">
        <f t="shared" si="964"/>
        <v>5.7054384119221089</v>
      </c>
      <c r="GB246" s="193">
        <f t="shared" si="965"/>
        <v>4.2818236292276337</v>
      </c>
      <c r="GC246" s="193">
        <f t="shared" si="1027"/>
        <v>3.9642106315631938</v>
      </c>
      <c r="GD246" s="193">
        <f t="shared" si="966"/>
        <v>4.0301564589848429</v>
      </c>
      <c r="GE246" s="72">
        <f t="shared" si="967"/>
        <v>58239.013792713056</v>
      </c>
      <c r="GI246" s="3">
        <f t="shared" si="968"/>
        <v>8.8865285581822722</v>
      </c>
      <c r="GJ246" s="6">
        <f t="shared" si="969"/>
        <v>7.1648102454848557</v>
      </c>
      <c r="GK246" s="6">
        <f t="shared" si="970"/>
        <v>6.4759716424697658</v>
      </c>
      <c r="GL246" s="6">
        <f t="shared" si="971"/>
        <v>6.214329604352522</v>
      </c>
      <c r="GM246" s="193">
        <f t="shared" si="972"/>
        <v>5.7040932917137717</v>
      </c>
      <c r="GN246" s="193">
        <f t="shared" si="973"/>
        <v>4.279119995583728</v>
      </c>
      <c r="GO246" s="193">
        <f t="shared" si="1028"/>
        <v>3.948440861959166</v>
      </c>
      <c r="GP246" s="193">
        <f t="shared" si="974"/>
        <v>4.0220921559489371</v>
      </c>
      <c r="GQ246" s="72">
        <f t="shared" si="975"/>
        <v>58093.577050193657</v>
      </c>
      <c r="GU246" s="3">
        <f t="shared" si="976"/>
        <v>10.502261023306321</v>
      </c>
      <c r="GV246" s="6">
        <f t="shared" si="977"/>
        <v>7.8161566314380231</v>
      </c>
      <c r="GW246" s="6">
        <f t="shared" si="978"/>
        <v>7.6534210320097227</v>
      </c>
      <c r="GX246" s="6">
        <f t="shared" si="979"/>
        <v>7.061738186764229</v>
      </c>
      <c r="GY246" s="193">
        <f t="shared" si="980"/>
        <v>5.7094629504108987</v>
      </c>
      <c r="GZ246" s="193">
        <f t="shared" si="981"/>
        <v>4.2881038257213433</v>
      </c>
      <c r="HA246" s="193">
        <f t="shared" si="1029"/>
        <v>3.9708937118808159</v>
      </c>
      <c r="HB246" s="193">
        <f t="shared" si="982"/>
        <v>4.0371597680218345</v>
      </c>
      <c r="HC246" s="205">
        <f t="shared" si="983"/>
        <v>58342.050228153537</v>
      </c>
      <c r="HG246" s="3">
        <f t="shared" si="785"/>
        <v>9.2904616744632822</v>
      </c>
      <c r="HH246" s="6">
        <f t="shared" si="786"/>
        <v>0</v>
      </c>
      <c r="HI246" s="6">
        <f t="shared" si="787"/>
        <v>0</v>
      </c>
      <c r="HJ246" s="6">
        <f t="shared" si="788"/>
        <v>0</v>
      </c>
      <c r="HK246" s="193">
        <f t="shared" si="984"/>
        <v>5.7054384119221089</v>
      </c>
      <c r="HL246" s="193">
        <f t="shared" si="984"/>
        <v>4.1745731882913786</v>
      </c>
      <c r="HM246" s="193">
        <f t="shared" si="984"/>
        <v>3.8150380693314694</v>
      </c>
      <c r="HN246" s="193">
        <f t="shared" si="984"/>
        <v>3.9040600573940507</v>
      </c>
      <c r="HO246" s="212">
        <f t="shared" si="985"/>
        <v>56330.349730168156</v>
      </c>
      <c r="HS246" s="3">
        <f t="shared" si="789"/>
        <v>8.8865285581822722</v>
      </c>
      <c r="HT246" s="6">
        <f t="shared" si="790"/>
        <v>0</v>
      </c>
      <c r="HU246" s="6">
        <f t="shared" si="791"/>
        <v>0</v>
      </c>
      <c r="HV246" s="6">
        <f t="shared" si="792"/>
        <v>0</v>
      </c>
      <c r="HW246" s="193">
        <f t="shared" si="986"/>
        <v>5.7040932917137717</v>
      </c>
      <c r="HX246" s="193">
        <f t="shared" si="986"/>
        <v>4.1745731882913786</v>
      </c>
      <c r="HY246" s="193">
        <f t="shared" si="986"/>
        <v>3.8150380693314694</v>
      </c>
      <c r="HZ246" s="193">
        <f t="shared" si="986"/>
        <v>3.9040600573940507</v>
      </c>
      <c r="IA246" s="212">
        <f t="shared" si="987"/>
        <v>56329.572663856314</v>
      </c>
      <c r="IE246" s="3">
        <f t="shared" si="794"/>
        <v>10.502261023306321</v>
      </c>
      <c r="IF246" s="6">
        <f t="shared" si="795"/>
        <v>0</v>
      </c>
      <c r="IG246" s="6">
        <f t="shared" si="796"/>
        <v>0</v>
      </c>
      <c r="IH246" s="6">
        <f t="shared" si="797"/>
        <v>0</v>
      </c>
      <c r="II246" s="193">
        <f t="shared" si="988"/>
        <v>5.7094629504108987</v>
      </c>
      <c r="IJ246" s="193">
        <f t="shared" si="988"/>
        <v>4.1745731882913786</v>
      </c>
      <c r="IK246" s="193">
        <f t="shared" si="988"/>
        <v>3.8150380693314694</v>
      </c>
      <c r="IL246" s="193">
        <f t="shared" si="988"/>
        <v>3.9040600573940507</v>
      </c>
      <c r="IM246" s="205">
        <f t="shared" si="989"/>
        <v>56332.674741250077</v>
      </c>
      <c r="IQ246" s="3">
        <f t="shared" si="799"/>
        <v>0</v>
      </c>
      <c r="IR246" s="6">
        <f t="shared" si="800"/>
        <v>7.3602141612708047</v>
      </c>
      <c r="IS246" s="6">
        <f t="shared" si="801"/>
        <v>0</v>
      </c>
      <c r="IT246" s="6">
        <f t="shared" si="802"/>
        <v>0</v>
      </c>
      <c r="IU246" s="193">
        <f t="shared" si="990"/>
        <v>5.6740334309306508</v>
      </c>
      <c r="IV246" s="193">
        <f t="shared" si="990"/>
        <v>4.2818236292276337</v>
      </c>
      <c r="IW246" s="193">
        <f t="shared" si="990"/>
        <v>3.8150380693314694</v>
      </c>
      <c r="IX246" s="193">
        <f t="shared" si="990"/>
        <v>3.9040600573940507</v>
      </c>
      <c r="IY246" s="212">
        <f t="shared" si="991"/>
        <v>56579.627832919694</v>
      </c>
      <c r="JC246" s="3">
        <f t="shared" si="804"/>
        <v>0</v>
      </c>
      <c r="JD246" s="6">
        <f t="shared" si="805"/>
        <v>7.1648102454848557</v>
      </c>
      <c r="JE246" s="6">
        <f t="shared" si="806"/>
        <v>0</v>
      </c>
      <c r="JF246" s="6">
        <f t="shared" si="807"/>
        <v>0</v>
      </c>
      <c r="JG246" s="193">
        <f t="shared" si="992"/>
        <v>5.6740334309306508</v>
      </c>
      <c r="JH246" s="193">
        <f t="shared" si="992"/>
        <v>4.279119995583728</v>
      </c>
      <c r="JI246" s="193">
        <f t="shared" si="992"/>
        <v>3.8150380693314694</v>
      </c>
      <c r="JJ246" s="193">
        <f t="shared" si="992"/>
        <v>3.9040600573940507</v>
      </c>
      <c r="JK246" s="212">
        <f t="shared" si="993"/>
        <v>56572.871027907837</v>
      </c>
      <c r="JO246" s="3">
        <f t="shared" si="809"/>
        <v>0</v>
      </c>
      <c r="JP246" s="6">
        <f t="shared" si="810"/>
        <v>7.8161566314380231</v>
      </c>
      <c r="JQ246" s="6">
        <f t="shared" si="811"/>
        <v>0</v>
      </c>
      <c r="JR246" s="6">
        <f t="shared" si="812"/>
        <v>0</v>
      </c>
      <c r="JS246" s="193">
        <f t="shared" si="994"/>
        <v>5.6740334309306508</v>
      </c>
      <c r="JT246" s="193">
        <f t="shared" si="994"/>
        <v>4.2881038257213433</v>
      </c>
      <c r="JU246" s="193">
        <f t="shared" si="994"/>
        <v>3.8150380693314694</v>
      </c>
      <c r="JV246" s="193">
        <f t="shared" si="994"/>
        <v>3.9040600573940507</v>
      </c>
      <c r="JW246" s="205">
        <f t="shared" si="995"/>
        <v>56595.326144730308</v>
      </c>
      <c r="KA246" s="3">
        <f t="shared" si="814"/>
        <v>0</v>
      </c>
      <c r="KB246" s="6">
        <f t="shared" si="815"/>
        <v>0</v>
      </c>
      <c r="KC246" s="6">
        <f t="shared" si="816"/>
        <v>7.3001862151477352</v>
      </c>
      <c r="KD246" s="6">
        <f t="shared" si="817"/>
        <v>0</v>
      </c>
      <c r="KE246" s="193">
        <f t="shared" si="996"/>
        <v>5.6740334309306508</v>
      </c>
      <c r="KF246" s="193">
        <f t="shared" si="996"/>
        <v>4.1745731882913786</v>
      </c>
      <c r="KG246" s="193">
        <f t="shared" si="996"/>
        <v>3.9642106315631938</v>
      </c>
      <c r="KH246" s="193">
        <f t="shared" si="996"/>
        <v>3.9040600573940507</v>
      </c>
      <c r="KI246" s="212">
        <f t="shared" si="997"/>
        <v>57043.813162025654</v>
      </c>
      <c r="KM246" s="3">
        <f t="shared" si="819"/>
        <v>0</v>
      </c>
      <c r="KN246" s="6">
        <f t="shared" si="820"/>
        <v>0</v>
      </c>
      <c r="KO246" s="6">
        <f t="shared" si="821"/>
        <v>6.4759716424697658</v>
      </c>
      <c r="KP246" s="6">
        <f t="shared" si="822"/>
        <v>0</v>
      </c>
      <c r="KQ246" s="193">
        <f t="shared" si="998"/>
        <v>5.6740334309306508</v>
      </c>
      <c r="KR246" s="193">
        <f t="shared" si="998"/>
        <v>4.1745731882913786</v>
      </c>
      <c r="KS246" s="193">
        <f t="shared" si="998"/>
        <v>3.948440861959166</v>
      </c>
      <c r="KT246" s="193">
        <f t="shared" si="998"/>
        <v>3.9040600573940507</v>
      </c>
      <c r="KU246" s="212">
        <f t="shared" si="999"/>
        <v>56966.024624572448</v>
      </c>
      <c r="KY246" s="3">
        <f t="shared" si="824"/>
        <v>0</v>
      </c>
      <c r="KZ246" s="6">
        <f t="shared" si="825"/>
        <v>0</v>
      </c>
      <c r="LA246" s="6">
        <f t="shared" si="826"/>
        <v>7.6534210320097227</v>
      </c>
      <c r="LB246" s="6">
        <f t="shared" si="827"/>
        <v>0</v>
      </c>
      <c r="LC246" s="193">
        <f t="shared" si="1000"/>
        <v>5.6740334309306508</v>
      </c>
      <c r="LD246" s="193">
        <f t="shared" si="1000"/>
        <v>4.1745731882913786</v>
      </c>
      <c r="LE246" s="193">
        <f t="shared" si="1000"/>
        <v>3.9708937118808159</v>
      </c>
      <c r="LF246" s="193">
        <f t="shared" si="1000"/>
        <v>3.9040600573940507</v>
      </c>
      <c r="LG246" s="205">
        <f t="shared" si="1001"/>
        <v>57076.811252207837</v>
      </c>
      <c r="LK246" s="3">
        <f t="shared" si="829"/>
        <v>0</v>
      </c>
      <c r="LL246" s="6">
        <f t="shared" si="830"/>
        <v>0</v>
      </c>
      <c r="LM246" s="6">
        <f t="shared" si="831"/>
        <v>0</v>
      </c>
      <c r="LN246" s="6">
        <f t="shared" si="832"/>
        <v>6.6662808483054317</v>
      </c>
      <c r="LO246" s="193">
        <f t="shared" si="1002"/>
        <v>5.6740334309306508</v>
      </c>
      <c r="LP246" s="193">
        <f t="shared" si="1002"/>
        <v>4.1745731882913786</v>
      </c>
      <c r="LQ246" s="193">
        <f t="shared" si="1002"/>
        <v>3.8150380693314694</v>
      </c>
      <c r="LR246" s="193">
        <f t="shared" si="1002"/>
        <v>4.0301564589848429</v>
      </c>
      <c r="LS246" s="212">
        <f t="shared" si="1003"/>
        <v>57201.925341782888</v>
      </c>
      <c r="LW246" s="3">
        <f t="shared" si="834"/>
        <v>0</v>
      </c>
      <c r="LX246" s="6">
        <f t="shared" si="835"/>
        <v>0</v>
      </c>
      <c r="LY246" s="6">
        <f t="shared" si="836"/>
        <v>0</v>
      </c>
      <c r="LZ246" s="6">
        <f t="shared" si="837"/>
        <v>6.214329604352522</v>
      </c>
      <c r="MA246" s="193">
        <f t="shared" si="1004"/>
        <v>5.6740334309306508</v>
      </c>
      <c r="MB246" s="193">
        <f t="shared" si="1004"/>
        <v>4.1745731882913786</v>
      </c>
      <c r="MC246" s="193">
        <f t="shared" si="1004"/>
        <v>3.8150380693314694</v>
      </c>
      <c r="MD246" s="193">
        <f t="shared" si="1004"/>
        <v>4.0220921559489371</v>
      </c>
      <c r="ME246" s="212">
        <f t="shared" si="1005"/>
        <v>57144.606542009285</v>
      </c>
      <c r="MI246" s="3">
        <f t="shared" si="839"/>
        <v>0</v>
      </c>
      <c r="MJ246" s="6">
        <f t="shared" si="840"/>
        <v>0</v>
      </c>
      <c r="MK246" s="6">
        <f t="shared" si="841"/>
        <v>0</v>
      </c>
      <c r="ML246" s="6">
        <f t="shared" si="842"/>
        <v>7.061738186764229</v>
      </c>
      <c r="MM246" s="193">
        <f t="shared" si="1006"/>
        <v>5.6740334309306508</v>
      </c>
      <c r="MN246" s="193">
        <f t="shared" si="1006"/>
        <v>4.1745731882913786</v>
      </c>
      <c r="MO246" s="193">
        <f t="shared" si="1006"/>
        <v>3.8150380693314694</v>
      </c>
      <c r="MP246" s="193">
        <f t="shared" si="1006"/>
        <v>4.0371597680218345</v>
      </c>
      <c r="MQ246" s="205">
        <f t="shared" si="1007"/>
        <v>57251.749537090334</v>
      </c>
      <c r="MT246" s="3">
        <f t="shared" si="844"/>
        <v>7.6747292093392341</v>
      </c>
      <c r="MU246" s="6">
        <f t="shared" si="845"/>
        <v>6.5134638595316865</v>
      </c>
      <c r="MV246" s="6">
        <f t="shared" si="846"/>
        <v>6.7703339898547537</v>
      </c>
      <c r="MW246" s="6">
        <f t="shared" si="847"/>
        <v>6.7792686592936597</v>
      </c>
      <c r="MX246" s="193">
        <f t="shared" si="1008"/>
        <v>5.7000470408054973</v>
      </c>
      <c r="MY246" s="193">
        <f t="shared" si="1008"/>
        <v>4.2700547240336357</v>
      </c>
      <c r="MZ246" s="193">
        <f t="shared" si="1008"/>
        <v>3.954101513279292</v>
      </c>
      <c r="NA246" s="193">
        <f t="shared" si="1008"/>
        <v>4.0321624141547803</v>
      </c>
      <c r="NB246" s="212">
        <f t="shared" si="1009"/>
        <v>58169.136976202433</v>
      </c>
      <c r="NF246" s="3">
        <f t="shared" si="849"/>
        <v>7.6747292093392332</v>
      </c>
      <c r="NG246" s="6">
        <f t="shared" si="850"/>
        <v>0</v>
      </c>
      <c r="NH246" s="6">
        <f t="shared" si="851"/>
        <v>0</v>
      </c>
      <c r="NI246" s="6">
        <f t="shared" si="852"/>
        <v>0</v>
      </c>
      <c r="NJ246" s="193">
        <f t="shared" si="1010"/>
        <v>5.7000470408054973</v>
      </c>
      <c r="NK246" s="193">
        <f t="shared" si="1010"/>
        <v>4.1745731882913786</v>
      </c>
      <c r="NL246" s="193">
        <f t="shared" si="1010"/>
        <v>3.8150380693314694</v>
      </c>
      <c r="NM246" s="193">
        <f t="shared" si="1010"/>
        <v>3.9040600573940507</v>
      </c>
      <c r="NN246" s="212">
        <f t="shared" si="1011"/>
        <v>56327.235238302404</v>
      </c>
      <c r="NR246" s="3">
        <f t="shared" si="854"/>
        <v>0</v>
      </c>
      <c r="NS246" s="6">
        <f t="shared" si="855"/>
        <v>6.5134638595316865</v>
      </c>
      <c r="NT246" s="6">
        <f t="shared" si="856"/>
        <v>0</v>
      </c>
      <c r="NU246" s="6">
        <f t="shared" si="857"/>
        <v>0</v>
      </c>
      <c r="NV246" s="193">
        <f t="shared" si="1012"/>
        <v>5.6740334309306508</v>
      </c>
      <c r="NW246" s="193">
        <f t="shared" si="1012"/>
        <v>4.2700547240336357</v>
      </c>
      <c r="NX246" s="193">
        <f t="shared" si="1012"/>
        <v>3.8150380693314694</v>
      </c>
      <c r="NY246" s="193">
        <f t="shared" si="1012"/>
        <v>3.9040600573940507</v>
      </c>
      <c r="NZ246" s="212">
        <f t="shared" si="1013"/>
        <v>56550.221378911039</v>
      </c>
      <c r="OD246" s="3">
        <f t="shared" si="859"/>
        <v>0</v>
      </c>
      <c r="OE246" s="6">
        <f t="shared" si="860"/>
        <v>0</v>
      </c>
      <c r="OF246" s="6">
        <f t="shared" si="861"/>
        <v>6.7703339898547537</v>
      </c>
      <c r="OG246" s="6">
        <f t="shared" si="862"/>
        <v>0</v>
      </c>
      <c r="OH246" s="193">
        <f t="shared" si="1014"/>
        <v>5.6740334309306508</v>
      </c>
      <c r="OI246" s="193">
        <f t="shared" si="1014"/>
        <v>4.1745731882913786</v>
      </c>
      <c r="OJ246" s="193">
        <f t="shared" si="1014"/>
        <v>3.954101513279292</v>
      </c>
      <c r="OK246" s="193">
        <f t="shared" si="1014"/>
        <v>3.9040600573940507</v>
      </c>
      <c r="OL246" s="212">
        <f t="shared" si="1015"/>
        <v>56993.935064382516</v>
      </c>
      <c r="OP246" s="3">
        <f t="shared" si="864"/>
        <v>0</v>
      </c>
      <c r="OQ246" s="6">
        <f t="shared" si="865"/>
        <v>0</v>
      </c>
      <c r="OR246" s="6">
        <f t="shared" si="866"/>
        <v>0</v>
      </c>
      <c r="OS246" s="6">
        <f t="shared" si="867"/>
        <v>6.7792686592936597</v>
      </c>
      <c r="OT246" s="193">
        <f t="shared" si="1016"/>
        <v>5.6740334309306508</v>
      </c>
      <c r="OU246" s="193">
        <f t="shared" si="1016"/>
        <v>4.1745731882913786</v>
      </c>
      <c r="OV246" s="193">
        <f t="shared" si="1016"/>
        <v>3.8150380693314694</v>
      </c>
      <c r="OW246" s="193">
        <f t="shared" si="1016"/>
        <v>4.0321624141547803</v>
      </c>
      <c r="OX246" s="232">
        <f t="shared" si="1017"/>
        <v>57216.192034474829</v>
      </c>
    </row>
    <row r="247" spans="2:414" x14ac:dyDescent="0.2">
      <c r="B247" s="81">
        <v>45528</v>
      </c>
      <c r="C247">
        <v>139</v>
      </c>
      <c r="D247">
        <v>11.594300793901303</v>
      </c>
      <c r="E247">
        <v>0</v>
      </c>
      <c r="F247">
        <v>0</v>
      </c>
      <c r="G247">
        <v>0</v>
      </c>
      <c r="H247">
        <v>0</v>
      </c>
      <c r="I247">
        <v>0</v>
      </c>
      <c r="J247">
        <v>0</v>
      </c>
      <c r="K247">
        <v>0</v>
      </c>
      <c r="L247">
        <v>0</v>
      </c>
      <c r="M247">
        <v>0</v>
      </c>
      <c r="N247">
        <v>0</v>
      </c>
      <c r="O247">
        <v>0</v>
      </c>
      <c r="P247">
        <v>0</v>
      </c>
      <c r="Q247">
        <v>0</v>
      </c>
      <c r="R247">
        <v>1</v>
      </c>
      <c r="S247">
        <v>0</v>
      </c>
      <c r="T247">
        <v>19321</v>
      </c>
      <c r="U247">
        <v>8.1054139502513181</v>
      </c>
      <c r="V247">
        <v>6.5339624735052304</v>
      </c>
      <c r="W247">
        <v>5.8959525573875</v>
      </c>
      <c r="X247">
        <v>5.5887026918661951</v>
      </c>
      <c r="Y247" s="3">
        <v>3021.1457995880528</v>
      </c>
      <c r="Z247" s="3">
        <v>623.10738582624492</v>
      </c>
      <c r="AA247" s="3">
        <v>318.18450173815256</v>
      </c>
      <c r="AB247" s="3">
        <v>217.78507570719913</v>
      </c>
      <c r="AC247">
        <v>1</v>
      </c>
      <c r="AD247">
        <v>1</v>
      </c>
      <c r="AE247" s="6"/>
      <c r="AF247" s="1" t="s">
        <v>2</v>
      </c>
      <c r="AG247">
        <v>139</v>
      </c>
      <c r="AH247" s="189">
        <v>45528</v>
      </c>
      <c r="AI247">
        <f t="shared" si="869"/>
        <v>8</v>
      </c>
      <c r="AJ247">
        <v>139</v>
      </c>
      <c r="AK247">
        <v>1</v>
      </c>
      <c r="AL247">
        <v>1</v>
      </c>
      <c r="AM247">
        <v>0</v>
      </c>
      <c r="AN247">
        <v>0</v>
      </c>
      <c r="AO247">
        <v>0</v>
      </c>
      <c r="AP247">
        <v>1</v>
      </c>
      <c r="AQ247">
        <v>0</v>
      </c>
      <c r="AS247" s="37"/>
      <c r="AT247" s="37"/>
      <c r="AU247" s="6">
        <f t="shared" si="870"/>
        <v>0</v>
      </c>
      <c r="AV247" s="6">
        <f t="shared" si="871"/>
        <v>0</v>
      </c>
      <c r="AW247" s="6">
        <f t="shared" si="872"/>
        <v>0</v>
      </c>
      <c r="AX247" s="6">
        <f t="shared" si="873"/>
        <v>0</v>
      </c>
      <c r="AY247" s="193">
        <f t="shared" si="874"/>
        <v>5.6740334309306508</v>
      </c>
      <c r="AZ247" s="193">
        <f t="shared" si="875"/>
        <v>4.1745731882913786</v>
      </c>
      <c r="BA247" s="193">
        <f t="shared" si="876"/>
        <v>3.8150380693314694</v>
      </c>
      <c r="BB247" s="193">
        <f t="shared" si="877"/>
        <v>3.9040600573940507</v>
      </c>
      <c r="BC247" s="72">
        <f t="shared" si="878"/>
        <v>56312.210093717425</v>
      </c>
      <c r="BG247" s="3">
        <f t="shared" si="879"/>
        <v>7.9433056712462919</v>
      </c>
      <c r="BH247" s="6">
        <f t="shared" si="880"/>
        <v>0</v>
      </c>
      <c r="BI247" s="6">
        <f t="shared" si="881"/>
        <v>0</v>
      </c>
      <c r="BJ247" s="6">
        <f t="shared" si="882"/>
        <v>0</v>
      </c>
      <c r="BK247" s="193">
        <f t="shared" si="883"/>
        <v>5.7009452425935905</v>
      </c>
      <c r="BL247" s="193">
        <f t="shared" si="884"/>
        <v>4.1745731882913786</v>
      </c>
      <c r="BM247" s="193">
        <f t="shared" si="885"/>
        <v>3.8150380693314694</v>
      </c>
      <c r="BN247" s="193">
        <f t="shared" si="886"/>
        <v>3.9040600573940507</v>
      </c>
      <c r="BO247" s="72">
        <f t="shared" si="887"/>
        <v>56327.754100322803</v>
      </c>
      <c r="BS247" s="3">
        <f t="shared" si="888"/>
        <v>7.943330698216184</v>
      </c>
      <c r="BT247" s="6">
        <f t="shared" si="889"/>
        <v>0</v>
      </c>
      <c r="BU247" s="6">
        <f t="shared" si="890"/>
        <v>0</v>
      </c>
      <c r="BV247" s="6">
        <f t="shared" si="891"/>
        <v>0</v>
      </c>
      <c r="BW247" s="193">
        <f t="shared" si="892"/>
        <v>5.700945326253847</v>
      </c>
      <c r="BX247" s="193">
        <f t="shared" si="893"/>
        <v>4.1745731882913786</v>
      </c>
      <c r="BY247" s="193">
        <f t="shared" si="1018"/>
        <v>3.8150380693314694</v>
      </c>
      <c r="BZ247" s="193">
        <f t="shared" si="894"/>
        <v>3.9040600573940507</v>
      </c>
      <c r="CA247" s="72">
        <f t="shared" si="895"/>
        <v>56327.754100322803</v>
      </c>
      <c r="CE247" s="3">
        <f t="shared" si="896"/>
        <v>0</v>
      </c>
      <c r="CF247" s="6">
        <f t="shared" si="897"/>
        <v>6.5339624735052304</v>
      </c>
      <c r="CG247" s="6">
        <f t="shared" si="898"/>
        <v>0</v>
      </c>
      <c r="CH247" s="6">
        <f t="shared" si="899"/>
        <v>0</v>
      </c>
      <c r="CI247" s="193">
        <f t="shared" si="900"/>
        <v>5.6740334309306508</v>
      </c>
      <c r="CJ247" s="193">
        <f t="shared" si="901"/>
        <v>4.2703412744657898</v>
      </c>
      <c r="CK247" s="193">
        <f t="shared" si="1019"/>
        <v>3.8150380693314694</v>
      </c>
      <c r="CL247" s="193">
        <f t="shared" si="902"/>
        <v>3.9040600573940507</v>
      </c>
      <c r="CM247" s="72">
        <f t="shared" si="903"/>
        <v>56550.937188507945</v>
      </c>
      <c r="CQ247" s="3">
        <f t="shared" si="904"/>
        <v>0</v>
      </c>
      <c r="CR247" s="6">
        <f t="shared" si="905"/>
        <v>6.5340335357574189</v>
      </c>
      <c r="CS247" s="6">
        <f t="shared" si="906"/>
        <v>0</v>
      </c>
      <c r="CT247" s="6">
        <f t="shared" si="907"/>
        <v>0</v>
      </c>
      <c r="CU247" s="193">
        <f t="shared" si="908"/>
        <v>5.6740334309306508</v>
      </c>
      <c r="CV247" s="193">
        <f t="shared" si="909"/>
        <v>4.2703422677032723</v>
      </c>
      <c r="CW247" s="193">
        <f t="shared" si="1020"/>
        <v>3.8150380693314694</v>
      </c>
      <c r="CX247" s="193">
        <f t="shared" si="910"/>
        <v>3.9040600573940507</v>
      </c>
      <c r="CY247" s="72">
        <f t="shared" si="911"/>
        <v>56550.939669653832</v>
      </c>
      <c r="DC247" s="3">
        <f t="shared" si="912"/>
        <v>0</v>
      </c>
      <c r="DD247" s="6">
        <f t="shared" si="913"/>
        <v>0</v>
      </c>
      <c r="DE247" s="6">
        <f t="shared" si="914"/>
        <v>6.1907501852568751</v>
      </c>
      <c r="DF247" s="6">
        <f t="shared" si="915"/>
        <v>0</v>
      </c>
      <c r="DG247" s="193">
        <f t="shared" si="916"/>
        <v>5.6740334309306508</v>
      </c>
      <c r="DH247" s="193">
        <f t="shared" si="917"/>
        <v>4.1745731882913786</v>
      </c>
      <c r="DI247" s="193">
        <f t="shared" si="1021"/>
        <v>3.9429252555939502</v>
      </c>
      <c r="DJ247" s="193">
        <f t="shared" si="918"/>
        <v>3.9040600573940507</v>
      </c>
      <c r="DK247" s="72">
        <f t="shared" si="919"/>
        <v>56938.842491451462</v>
      </c>
      <c r="DO247" s="3">
        <f t="shared" si="920"/>
        <v>0</v>
      </c>
      <c r="DP247" s="6">
        <f t="shared" si="921"/>
        <v>0</v>
      </c>
      <c r="DQ247" s="6">
        <f t="shared" si="922"/>
        <v>5.8960664247848529</v>
      </c>
      <c r="DR247" s="6">
        <f t="shared" si="923"/>
        <v>0</v>
      </c>
      <c r="DS247" s="193">
        <f t="shared" si="924"/>
        <v>5.6740334309306508</v>
      </c>
      <c r="DT247" s="193">
        <f t="shared" si="925"/>
        <v>4.1745731882913786</v>
      </c>
      <c r="DU247" s="193">
        <f t="shared" si="1022"/>
        <v>3.9371945336302523</v>
      </c>
      <c r="DV247" s="193">
        <f t="shared" si="926"/>
        <v>3.9040600573940507</v>
      </c>
      <c r="DW247" s="72">
        <f t="shared" si="927"/>
        <v>56910.61395978881</v>
      </c>
      <c r="EA247" s="3">
        <f t="shared" si="928"/>
        <v>0</v>
      </c>
      <c r="EB247" s="6">
        <f t="shared" si="929"/>
        <v>0</v>
      </c>
      <c r="EC247" s="6">
        <f t="shared" si="930"/>
        <v>0</v>
      </c>
      <c r="ED247" s="6">
        <f t="shared" si="931"/>
        <v>16.766108075598584</v>
      </c>
      <c r="EE247" s="193">
        <f t="shared" si="932"/>
        <v>5.6740334309306508</v>
      </c>
      <c r="EF247" s="193">
        <f t="shared" si="933"/>
        <v>4.1745731882913786</v>
      </c>
      <c r="EG247" s="193">
        <f t="shared" si="1023"/>
        <v>3.8150380693314694</v>
      </c>
      <c r="EH247" s="193">
        <f t="shared" si="934"/>
        <v>4.1952382417269405</v>
      </c>
      <c r="EI247" s="72">
        <f t="shared" si="935"/>
        <v>58387.997660021378</v>
      </c>
      <c r="EM247" s="3">
        <f t="shared" si="936"/>
        <v>0</v>
      </c>
      <c r="EN247" s="6">
        <f t="shared" si="937"/>
        <v>0</v>
      </c>
      <c r="EO247" s="6">
        <f t="shared" si="938"/>
        <v>0</v>
      </c>
      <c r="EP247" s="6">
        <f t="shared" si="939"/>
        <v>5.5888406265189916</v>
      </c>
      <c r="EQ247" s="193">
        <f t="shared" si="940"/>
        <v>5.6740334309306508</v>
      </c>
      <c r="ER247" s="193">
        <f t="shared" si="941"/>
        <v>4.1745731882913786</v>
      </c>
      <c r="ES247" s="193">
        <f t="shared" si="1024"/>
        <v>3.8150380693314694</v>
      </c>
      <c r="ET247" s="193">
        <f t="shared" si="942"/>
        <v>4.0108229840503942</v>
      </c>
      <c r="EU247" s="72">
        <f t="shared" si="943"/>
        <v>57064.604632555878</v>
      </c>
      <c r="EY247" s="3">
        <f t="shared" si="944"/>
        <v>7.9433056712462919</v>
      </c>
      <c r="EZ247" s="6">
        <f t="shared" si="945"/>
        <v>6.5339624735052304</v>
      </c>
      <c r="FA247" s="6">
        <f t="shared" si="946"/>
        <v>6.1907501852568751</v>
      </c>
      <c r="FB247" s="6">
        <f t="shared" si="947"/>
        <v>16.766108075598584</v>
      </c>
      <c r="FC247" s="193">
        <f t="shared" si="948"/>
        <v>5.7009452425935905</v>
      </c>
      <c r="FD247" s="193">
        <f t="shared" si="949"/>
        <v>4.2703412744657898</v>
      </c>
      <c r="FE247" s="193">
        <f t="shared" si="1025"/>
        <v>3.9429252555939502</v>
      </c>
      <c r="FF247" s="193">
        <f t="shared" si="950"/>
        <v>4.1952382417269405</v>
      </c>
      <c r="FG247" s="72">
        <f t="shared" si="951"/>
        <v>59304.376002404642</v>
      </c>
      <c r="FK247" s="3">
        <f t="shared" si="952"/>
        <v>8.1054389772212119</v>
      </c>
      <c r="FL247" s="6">
        <f t="shared" si="953"/>
        <v>6.5340335357574189</v>
      </c>
      <c r="FM247" s="6">
        <f t="shared" si="954"/>
        <v>5.8960664247848529</v>
      </c>
      <c r="FN247" s="6">
        <f t="shared" si="955"/>
        <v>5.5888406265189916</v>
      </c>
      <c r="FO247" s="193">
        <f t="shared" si="956"/>
        <v>5.7014870756721452</v>
      </c>
      <c r="FP247" s="193">
        <f t="shared" si="957"/>
        <v>4.2703422677032723</v>
      </c>
      <c r="FQ247" s="193">
        <f t="shared" si="1026"/>
        <v>3.9371945336302523</v>
      </c>
      <c r="FR247" s="193">
        <f t="shared" si="958"/>
        <v>4.0108229840503942</v>
      </c>
      <c r="FS247" s="205">
        <f t="shared" si="959"/>
        <v>57931.802362966555</v>
      </c>
      <c r="FW247" s="3">
        <f t="shared" si="960"/>
        <v>9.3212260427890143</v>
      </c>
      <c r="FX247" s="6">
        <f t="shared" si="961"/>
        <v>7.3833775950609093</v>
      </c>
      <c r="FY247" s="6">
        <f t="shared" si="962"/>
        <v>7.3109811711604999</v>
      </c>
      <c r="FZ247" s="6">
        <f t="shared" si="963"/>
        <v>6.5946691764021095</v>
      </c>
      <c r="GA247" s="193">
        <f t="shared" si="964"/>
        <v>5.7055407849038771</v>
      </c>
      <c r="GB247" s="193">
        <f t="shared" si="965"/>
        <v>4.2821436374041033</v>
      </c>
      <c r="GC247" s="193">
        <f t="shared" si="1027"/>
        <v>3.9644155313848679</v>
      </c>
      <c r="GD247" s="193">
        <f t="shared" si="966"/>
        <v>4.0288829981258658</v>
      </c>
      <c r="GE247" s="72">
        <f t="shared" si="967"/>
        <v>58231.711126831717</v>
      </c>
      <c r="GI247" s="3">
        <f t="shared" si="968"/>
        <v>8.9159553452764513</v>
      </c>
      <c r="GJ247" s="6">
        <f t="shared" si="969"/>
        <v>7.1873587208557543</v>
      </c>
      <c r="GK247" s="6">
        <f t="shared" si="970"/>
        <v>6.4855478131262503</v>
      </c>
      <c r="GL247" s="6">
        <f t="shared" si="971"/>
        <v>6.1475729610528154</v>
      </c>
      <c r="GM247" s="193">
        <f t="shared" si="972"/>
        <v>5.7041913457135482</v>
      </c>
      <c r="GN247" s="193">
        <f t="shared" si="973"/>
        <v>4.2794323525178326</v>
      </c>
      <c r="GO247" s="193">
        <f t="shared" si="1028"/>
        <v>3.9486255189270998</v>
      </c>
      <c r="GP247" s="193">
        <f t="shared" si="974"/>
        <v>4.0208954653088638</v>
      </c>
      <c r="GQ247" s="72">
        <f t="shared" si="975"/>
        <v>58086.723045241219</v>
      </c>
      <c r="GU247" s="3">
        <f t="shared" si="976"/>
        <v>10.537038135326714</v>
      </c>
      <c r="GV247" s="6">
        <f t="shared" si="977"/>
        <v>7.8407549682062765</v>
      </c>
      <c r="GW247" s="6">
        <f t="shared" si="978"/>
        <v>7.6647383246037499</v>
      </c>
      <c r="GX247" s="6">
        <f t="shared" si="979"/>
        <v>6.985878364832744</v>
      </c>
      <c r="GY247" s="193">
        <f t="shared" si="980"/>
        <v>5.7095782108398545</v>
      </c>
      <c r="GZ247" s="193">
        <f t="shared" si="981"/>
        <v>4.2884415269033402</v>
      </c>
      <c r="HA247" s="193">
        <f t="shared" si="1029"/>
        <v>3.971107094470022</v>
      </c>
      <c r="HB247" s="193">
        <f t="shared" si="982"/>
        <v>4.0358201330555747</v>
      </c>
      <c r="HC247" s="205">
        <f t="shared" si="983"/>
        <v>58334.350863141415</v>
      </c>
      <c r="HG247" s="3">
        <f t="shared" si="785"/>
        <v>9.3212260427890143</v>
      </c>
      <c r="HH247" s="6">
        <f t="shared" si="786"/>
        <v>0</v>
      </c>
      <c r="HI247" s="6">
        <f t="shared" si="787"/>
        <v>0</v>
      </c>
      <c r="HJ247" s="6">
        <f t="shared" si="788"/>
        <v>0</v>
      </c>
      <c r="HK247" s="193">
        <f t="shared" si="984"/>
        <v>5.7055407849038771</v>
      </c>
      <c r="HL247" s="193">
        <f t="shared" si="984"/>
        <v>4.1745731882913786</v>
      </c>
      <c r="HM247" s="193">
        <f t="shared" si="984"/>
        <v>3.8150380693314694</v>
      </c>
      <c r="HN247" s="193">
        <f t="shared" si="984"/>
        <v>3.9040600573940507</v>
      </c>
      <c r="HO247" s="212">
        <f t="shared" si="985"/>
        <v>56330.408870745639</v>
      </c>
      <c r="HS247" s="3">
        <f t="shared" si="789"/>
        <v>8.9159553452764513</v>
      </c>
      <c r="HT247" s="6">
        <f t="shared" si="790"/>
        <v>0</v>
      </c>
      <c r="HU247" s="6">
        <f t="shared" si="791"/>
        <v>0</v>
      </c>
      <c r="HV247" s="6">
        <f t="shared" si="792"/>
        <v>0</v>
      </c>
      <c r="HW247" s="193">
        <f t="shared" si="986"/>
        <v>5.7041913457135482</v>
      </c>
      <c r="HX247" s="193">
        <f t="shared" si="986"/>
        <v>4.1745731882913786</v>
      </c>
      <c r="HY247" s="193">
        <f t="shared" si="986"/>
        <v>3.8150380693314694</v>
      </c>
      <c r="HZ247" s="193">
        <f t="shared" si="986"/>
        <v>3.9040600573940507</v>
      </c>
      <c r="IA247" s="212">
        <f t="shared" si="987"/>
        <v>56329.629308587551</v>
      </c>
      <c r="IE247" s="3">
        <f t="shared" si="794"/>
        <v>10.537038135326714</v>
      </c>
      <c r="IF247" s="6">
        <f t="shared" si="795"/>
        <v>0</v>
      </c>
      <c r="IG247" s="6">
        <f t="shared" si="796"/>
        <v>0</v>
      </c>
      <c r="IH247" s="6">
        <f t="shared" si="797"/>
        <v>0</v>
      </c>
      <c r="II247" s="193">
        <f t="shared" si="988"/>
        <v>5.7095782108398545</v>
      </c>
      <c r="IJ247" s="193">
        <f t="shared" si="988"/>
        <v>4.1745731882913786</v>
      </c>
      <c r="IK247" s="193">
        <f t="shared" si="988"/>
        <v>3.8150380693314694</v>
      </c>
      <c r="IL247" s="193">
        <f t="shared" si="988"/>
        <v>3.9040600573940507</v>
      </c>
      <c r="IM247" s="205">
        <f t="shared" si="989"/>
        <v>56332.741329621364</v>
      </c>
      <c r="IQ247" s="3">
        <f t="shared" si="799"/>
        <v>0</v>
      </c>
      <c r="IR247" s="6">
        <f t="shared" si="800"/>
        <v>7.3833775950609093</v>
      </c>
      <c r="IS247" s="6">
        <f t="shared" si="801"/>
        <v>0</v>
      </c>
      <c r="IT247" s="6">
        <f t="shared" si="802"/>
        <v>0</v>
      </c>
      <c r="IU247" s="193">
        <f t="shared" si="990"/>
        <v>5.6740334309306508</v>
      </c>
      <c r="IV247" s="193">
        <f t="shared" si="990"/>
        <v>4.2821436374041033</v>
      </c>
      <c r="IW247" s="193">
        <f t="shared" si="990"/>
        <v>3.8150380693314694</v>
      </c>
      <c r="IX247" s="193">
        <f t="shared" si="990"/>
        <v>3.9040600573940507</v>
      </c>
      <c r="IY247" s="212">
        <f t="shared" si="991"/>
        <v>56580.427637012072</v>
      </c>
      <c r="JC247" s="3">
        <f t="shared" si="804"/>
        <v>0</v>
      </c>
      <c r="JD247" s="6">
        <f t="shared" si="805"/>
        <v>7.1873587208557543</v>
      </c>
      <c r="JE247" s="6">
        <f t="shared" si="806"/>
        <v>0</v>
      </c>
      <c r="JF247" s="6">
        <f t="shared" si="807"/>
        <v>0</v>
      </c>
      <c r="JG247" s="193">
        <f t="shared" si="992"/>
        <v>5.6740334309306508</v>
      </c>
      <c r="JH247" s="193">
        <f t="shared" si="992"/>
        <v>4.2794323525178326</v>
      </c>
      <c r="JI247" s="193">
        <f t="shared" si="992"/>
        <v>3.8150380693314694</v>
      </c>
      <c r="JJ247" s="193">
        <f t="shared" si="992"/>
        <v>3.9040600573940507</v>
      </c>
      <c r="JK247" s="212">
        <f t="shared" si="993"/>
        <v>56573.651615705319</v>
      </c>
      <c r="JO247" s="3">
        <f t="shared" si="809"/>
        <v>0</v>
      </c>
      <c r="JP247" s="6">
        <f t="shared" si="810"/>
        <v>7.8407549682062765</v>
      </c>
      <c r="JQ247" s="6">
        <f t="shared" si="811"/>
        <v>0</v>
      </c>
      <c r="JR247" s="6">
        <f t="shared" si="812"/>
        <v>0</v>
      </c>
      <c r="JS247" s="193">
        <f t="shared" si="994"/>
        <v>5.6740334309306508</v>
      </c>
      <c r="JT247" s="193">
        <f t="shared" si="994"/>
        <v>4.2884415269033402</v>
      </c>
      <c r="JU247" s="193">
        <f t="shared" si="994"/>
        <v>3.8150380693314694</v>
      </c>
      <c r="JV247" s="193">
        <f t="shared" si="994"/>
        <v>3.9040600573940507</v>
      </c>
      <c r="JW247" s="205">
        <f t="shared" si="995"/>
        <v>56596.170403883661</v>
      </c>
      <c r="KA247" s="3">
        <f t="shared" si="814"/>
        <v>0</v>
      </c>
      <c r="KB247" s="6">
        <f t="shared" si="815"/>
        <v>0</v>
      </c>
      <c r="KC247" s="6">
        <f t="shared" si="816"/>
        <v>7.3109811711604999</v>
      </c>
      <c r="KD247" s="6">
        <f t="shared" si="817"/>
        <v>0</v>
      </c>
      <c r="KE247" s="193">
        <f t="shared" si="996"/>
        <v>5.6740334309306508</v>
      </c>
      <c r="KF247" s="193">
        <f t="shared" si="996"/>
        <v>4.1745731882913786</v>
      </c>
      <c r="KG247" s="193">
        <f t="shared" si="996"/>
        <v>3.9644155313848679</v>
      </c>
      <c r="KH247" s="193">
        <f t="shared" si="996"/>
        <v>3.9040600573940507</v>
      </c>
      <c r="KI247" s="212">
        <f t="shared" si="997"/>
        <v>57044.82458303927</v>
      </c>
      <c r="KM247" s="3">
        <f t="shared" si="819"/>
        <v>0</v>
      </c>
      <c r="KN247" s="6">
        <f t="shared" si="820"/>
        <v>0</v>
      </c>
      <c r="KO247" s="6">
        <f t="shared" si="821"/>
        <v>6.4855478131262503</v>
      </c>
      <c r="KP247" s="6">
        <f t="shared" si="822"/>
        <v>0</v>
      </c>
      <c r="KQ247" s="193">
        <f t="shared" si="998"/>
        <v>5.6740334309306508</v>
      </c>
      <c r="KR247" s="193">
        <f t="shared" si="998"/>
        <v>4.1745731882913786</v>
      </c>
      <c r="KS247" s="193">
        <f t="shared" si="998"/>
        <v>3.9486255189270998</v>
      </c>
      <c r="KT247" s="193">
        <f t="shared" si="998"/>
        <v>3.9040600573940507</v>
      </c>
      <c r="KU247" s="212">
        <f t="shared" si="999"/>
        <v>56966.934879578963</v>
      </c>
      <c r="KY247" s="3">
        <f t="shared" si="824"/>
        <v>0</v>
      </c>
      <c r="KZ247" s="6">
        <f t="shared" si="825"/>
        <v>0</v>
      </c>
      <c r="LA247" s="6">
        <f t="shared" si="826"/>
        <v>7.6647383246037499</v>
      </c>
      <c r="LB247" s="6">
        <f t="shared" si="827"/>
        <v>0</v>
      </c>
      <c r="LC247" s="193">
        <f t="shared" si="1000"/>
        <v>5.6740334309306508</v>
      </c>
      <c r="LD247" s="193">
        <f t="shared" si="1000"/>
        <v>4.1745731882913786</v>
      </c>
      <c r="LE247" s="193">
        <f t="shared" si="1000"/>
        <v>3.971107094470022</v>
      </c>
      <c r="LF247" s="193">
        <f t="shared" si="1000"/>
        <v>3.9040600573940507</v>
      </c>
      <c r="LG247" s="205">
        <f t="shared" si="1001"/>
        <v>57077.865155316045</v>
      </c>
      <c r="LK247" s="3">
        <f t="shared" si="829"/>
        <v>0</v>
      </c>
      <c r="LL247" s="6">
        <f t="shared" si="830"/>
        <v>0</v>
      </c>
      <c r="LM247" s="6">
        <f t="shared" si="831"/>
        <v>0</v>
      </c>
      <c r="LN247" s="6">
        <f t="shared" si="832"/>
        <v>6.5946691764021095</v>
      </c>
      <c r="LO247" s="193">
        <f t="shared" si="1002"/>
        <v>5.6740334309306508</v>
      </c>
      <c r="LP247" s="193">
        <f t="shared" si="1002"/>
        <v>4.1745731882913786</v>
      </c>
      <c r="LQ247" s="193">
        <f t="shared" si="1002"/>
        <v>3.8150380693314694</v>
      </c>
      <c r="LR247" s="193">
        <f t="shared" si="1002"/>
        <v>4.0288829981258658</v>
      </c>
      <c r="LS247" s="212">
        <f t="shared" si="1003"/>
        <v>57192.870118690807</v>
      </c>
      <c r="LW247" s="3">
        <f t="shared" si="834"/>
        <v>0</v>
      </c>
      <c r="LX247" s="6">
        <f t="shared" si="835"/>
        <v>0</v>
      </c>
      <c r="LY247" s="6">
        <f t="shared" si="836"/>
        <v>0</v>
      </c>
      <c r="LZ247" s="6">
        <f t="shared" si="837"/>
        <v>6.1475729610528154</v>
      </c>
      <c r="MA247" s="193">
        <f t="shared" si="1004"/>
        <v>5.6740334309306508</v>
      </c>
      <c r="MB247" s="193">
        <f t="shared" si="1004"/>
        <v>4.1745731882913786</v>
      </c>
      <c r="MC247" s="193">
        <f t="shared" si="1004"/>
        <v>3.8150380693314694</v>
      </c>
      <c r="MD247" s="193">
        <f t="shared" si="1004"/>
        <v>4.0208954653088638</v>
      </c>
      <c r="ME247" s="212">
        <f t="shared" si="1005"/>
        <v>57136.105696570579</v>
      </c>
      <c r="MI247" s="3">
        <f t="shared" si="839"/>
        <v>0</v>
      </c>
      <c r="MJ247" s="6">
        <f t="shared" si="840"/>
        <v>0</v>
      </c>
      <c r="MK247" s="6">
        <f t="shared" si="841"/>
        <v>0</v>
      </c>
      <c r="ML247" s="6">
        <f t="shared" si="842"/>
        <v>6.985878364832744</v>
      </c>
      <c r="MM247" s="193">
        <f t="shared" si="1006"/>
        <v>5.6740334309306508</v>
      </c>
      <c r="MN247" s="193">
        <f t="shared" si="1006"/>
        <v>4.1745731882913786</v>
      </c>
      <c r="MO247" s="193">
        <f t="shared" si="1006"/>
        <v>3.8150380693314694</v>
      </c>
      <c r="MP247" s="193">
        <f t="shared" si="1006"/>
        <v>4.0358201330555747</v>
      </c>
      <c r="MQ247" s="205">
        <f t="shared" si="1007"/>
        <v>57242.215510528265</v>
      </c>
      <c r="MT247" s="3">
        <f t="shared" si="844"/>
        <v>7.7001432527387514</v>
      </c>
      <c r="MU247" s="6">
        <f t="shared" si="845"/>
        <v>6.5339624735052304</v>
      </c>
      <c r="MV247" s="6">
        <f t="shared" si="846"/>
        <v>6.7803454409956245</v>
      </c>
      <c r="MW247" s="6">
        <f t="shared" si="847"/>
        <v>6.7064432302394339</v>
      </c>
      <c r="MX247" s="193">
        <f t="shared" si="1008"/>
        <v>5.7001320677019596</v>
      </c>
      <c r="MY247" s="193">
        <f t="shared" si="1008"/>
        <v>4.2703412744657898</v>
      </c>
      <c r="MZ247" s="193">
        <f t="shared" si="1008"/>
        <v>3.9542934733405435</v>
      </c>
      <c r="NA247" s="193">
        <f t="shared" si="1008"/>
        <v>4.0308699521352924</v>
      </c>
      <c r="NB247" s="212">
        <f t="shared" si="1009"/>
        <v>58161.5442525408</v>
      </c>
      <c r="NF247" s="3">
        <f t="shared" si="849"/>
        <v>7.7001432527387506</v>
      </c>
      <c r="NG247" s="6">
        <f t="shared" si="850"/>
        <v>0</v>
      </c>
      <c r="NH247" s="6">
        <f t="shared" si="851"/>
        <v>0</v>
      </c>
      <c r="NI247" s="6">
        <f t="shared" si="852"/>
        <v>0</v>
      </c>
      <c r="NJ247" s="193">
        <f t="shared" si="1010"/>
        <v>5.7001320677019596</v>
      </c>
      <c r="NK247" s="193">
        <f t="shared" si="1010"/>
        <v>4.1745731882913786</v>
      </c>
      <c r="NL247" s="193">
        <f t="shared" si="1010"/>
        <v>3.8150380693314694</v>
      </c>
      <c r="NM247" s="193">
        <f t="shared" si="1010"/>
        <v>3.9040600573940507</v>
      </c>
      <c r="NN247" s="212">
        <f t="shared" si="1011"/>
        <v>56327.284355375938</v>
      </c>
      <c r="NR247" s="3">
        <f t="shared" si="854"/>
        <v>0</v>
      </c>
      <c r="NS247" s="6">
        <f t="shared" si="855"/>
        <v>6.5339624735052304</v>
      </c>
      <c r="NT247" s="6">
        <f t="shared" si="856"/>
        <v>0</v>
      </c>
      <c r="NU247" s="6">
        <f t="shared" si="857"/>
        <v>0</v>
      </c>
      <c r="NV247" s="193">
        <f t="shared" si="1012"/>
        <v>5.6740334309306508</v>
      </c>
      <c r="NW247" s="193">
        <f t="shared" si="1012"/>
        <v>4.2703412744657898</v>
      </c>
      <c r="NX247" s="193">
        <f t="shared" si="1012"/>
        <v>3.8150380693314694</v>
      </c>
      <c r="NY247" s="193">
        <f t="shared" si="1012"/>
        <v>3.9040600573940507</v>
      </c>
      <c r="NZ247" s="212">
        <f t="shared" si="1013"/>
        <v>56550.937188507945</v>
      </c>
      <c r="OD247" s="3">
        <f t="shared" si="859"/>
        <v>0</v>
      </c>
      <c r="OE247" s="6">
        <f t="shared" si="860"/>
        <v>0</v>
      </c>
      <c r="OF247" s="6">
        <f t="shared" si="861"/>
        <v>6.7803454409956245</v>
      </c>
      <c r="OG247" s="6">
        <f t="shared" si="862"/>
        <v>0</v>
      </c>
      <c r="OH247" s="193">
        <f t="shared" si="1014"/>
        <v>5.6740334309306508</v>
      </c>
      <c r="OI247" s="193">
        <f t="shared" si="1014"/>
        <v>4.1745731882913786</v>
      </c>
      <c r="OJ247" s="193">
        <f t="shared" si="1014"/>
        <v>3.9542934733405435</v>
      </c>
      <c r="OK247" s="193">
        <f t="shared" si="1014"/>
        <v>3.9040600573940507</v>
      </c>
      <c r="OL247" s="212">
        <f t="shared" si="1015"/>
        <v>56994.881783447869</v>
      </c>
      <c r="OP247" s="3">
        <f t="shared" si="864"/>
        <v>0</v>
      </c>
      <c r="OQ247" s="6">
        <f t="shared" si="865"/>
        <v>0</v>
      </c>
      <c r="OR247" s="6">
        <f t="shared" si="866"/>
        <v>0</v>
      </c>
      <c r="OS247" s="6">
        <f t="shared" si="867"/>
        <v>6.7064432302394339</v>
      </c>
      <c r="OT247" s="193">
        <f t="shared" si="1016"/>
        <v>5.6740334309306508</v>
      </c>
      <c r="OU247" s="193">
        <f t="shared" si="1016"/>
        <v>4.1745731882913786</v>
      </c>
      <c r="OV247" s="193">
        <f t="shared" si="1016"/>
        <v>3.8150380693314694</v>
      </c>
      <c r="OW247" s="193">
        <f t="shared" si="1016"/>
        <v>4.0308699521352924</v>
      </c>
      <c r="OX247" s="232">
        <f t="shared" si="1017"/>
        <v>57206.999418160281</v>
      </c>
    </row>
    <row r="248" spans="2:414" x14ac:dyDescent="0.2">
      <c r="B248" s="81">
        <v>45535</v>
      </c>
      <c r="C248">
        <v>140</v>
      </c>
      <c r="D248">
        <v>11.585285623720424</v>
      </c>
      <c r="E248">
        <v>0</v>
      </c>
      <c r="F248">
        <v>0</v>
      </c>
      <c r="G248">
        <v>0</v>
      </c>
      <c r="H248">
        <v>0</v>
      </c>
      <c r="I248">
        <v>0</v>
      </c>
      <c r="J248">
        <v>0</v>
      </c>
      <c r="K248">
        <v>0</v>
      </c>
      <c r="L248">
        <v>0</v>
      </c>
      <c r="M248">
        <v>0</v>
      </c>
      <c r="N248">
        <v>0</v>
      </c>
      <c r="O248">
        <v>0</v>
      </c>
      <c r="P248">
        <v>0</v>
      </c>
      <c r="Q248">
        <v>0</v>
      </c>
      <c r="R248">
        <v>1</v>
      </c>
      <c r="S248">
        <v>0</v>
      </c>
      <c r="T248">
        <v>19600</v>
      </c>
      <c r="U248">
        <v>8.1265871195837267</v>
      </c>
      <c r="V248">
        <v>6.5486284336434633</v>
      </c>
      <c r="W248">
        <v>5.9046665859473455</v>
      </c>
      <c r="X248">
        <v>5.5019118237188493</v>
      </c>
      <c r="Y248" s="3">
        <v>3092.0265375568711</v>
      </c>
      <c r="Z248" s="3">
        <v>633.27368561937237</v>
      </c>
      <c r="AA248" s="3">
        <v>321.36644360944024</v>
      </c>
      <c r="AB248" s="3">
        <v>195.55675395977545</v>
      </c>
      <c r="AC248">
        <v>1</v>
      </c>
      <c r="AD248">
        <v>1</v>
      </c>
      <c r="AE248" s="6"/>
      <c r="AF248" s="1" t="s">
        <v>2</v>
      </c>
      <c r="AG248">
        <v>140</v>
      </c>
      <c r="AH248" s="189">
        <v>45535</v>
      </c>
      <c r="AI248">
        <f t="shared" si="869"/>
        <v>8</v>
      </c>
      <c r="AJ248">
        <v>140</v>
      </c>
      <c r="AK248">
        <v>1</v>
      </c>
      <c r="AL248">
        <v>1</v>
      </c>
      <c r="AM248">
        <v>0</v>
      </c>
      <c r="AN248">
        <v>0</v>
      </c>
      <c r="AO248">
        <v>0</v>
      </c>
      <c r="AP248">
        <v>1</v>
      </c>
      <c r="AQ248">
        <v>0</v>
      </c>
      <c r="AS248" s="37"/>
      <c r="AT248" s="37"/>
      <c r="AU248" s="6">
        <f t="shared" si="870"/>
        <v>0</v>
      </c>
      <c r="AV248" s="6">
        <f t="shared" si="871"/>
        <v>0</v>
      </c>
      <c r="AW248" s="6">
        <f t="shared" si="872"/>
        <v>0</v>
      </c>
      <c r="AX248" s="6">
        <f t="shared" si="873"/>
        <v>0</v>
      </c>
      <c r="AY248" s="193">
        <f t="shared" si="874"/>
        <v>5.6740334309306508</v>
      </c>
      <c r="AZ248" s="193">
        <f t="shared" si="875"/>
        <v>4.1745731882913786</v>
      </c>
      <c r="BA248" s="193">
        <f t="shared" si="876"/>
        <v>3.8150380693314694</v>
      </c>
      <c r="BB248" s="193">
        <f t="shared" si="877"/>
        <v>3.9040600573940507</v>
      </c>
      <c r="BC248" s="72">
        <f t="shared" si="878"/>
        <v>56312.210093717425</v>
      </c>
      <c r="BG248" s="3">
        <f t="shared" si="879"/>
        <v>7.9640553771920519</v>
      </c>
      <c r="BH248" s="6">
        <f t="shared" si="880"/>
        <v>0</v>
      </c>
      <c r="BI248" s="6">
        <f t="shared" si="881"/>
        <v>0</v>
      </c>
      <c r="BJ248" s="6">
        <f t="shared" si="882"/>
        <v>0</v>
      </c>
      <c r="BK248" s="193">
        <f t="shared" si="883"/>
        <v>5.7010146023923847</v>
      </c>
      <c r="BL248" s="193">
        <f t="shared" si="884"/>
        <v>4.1745731882913786</v>
      </c>
      <c r="BM248" s="193">
        <f t="shared" si="885"/>
        <v>3.8150380693314694</v>
      </c>
      <c r="BN248" s="193">
        <f t="shared" si="886"/>
        <v>3.9040600573940507</v>
      </c>
      <c r="BO248" s="72">
        <f t="shared" si="887"/>
        <v>56327.794167426233</v>
      </c>
      <c r="BS248" s="3">
        <f t="shared" si="888"/>
        <v>7.9640804695380352</v>
      </c>
      <c r="BT248" s="6">
        <f t="shared" si="889"/>
        <v>0</v>
      </c>
      <c r="BU248" s="6">
        <f t="shared" si="890"/>
        <v>0</v>
      </c>
      <c r="BV248" s="6">
        <f t="shared" si="891"/>
        <v>0</v>
      </c>
      <c r="BW248" s="193">
        <f t="shared" si="892"/>
        <v>5.7010146862653626</v>
      </c>
      <c r="BX248" s="193">
        <f t="shared" si="893"/>
        <v>4.1745731882913786</v>
      </c>
      <c r="BY248" s="193">
        <f t="shared" si="1018"/>
        <v>3.8150380693314694</v>
      </c>
      <c r="BZ248" s="193">
        <f t="shared" si="894"/>
        <v>3.9040600573940507</v>
      </c>
      <c r="CA248" s="72">
        <f t="shared" si="895"/>
        <v>56327.794167426233</v>
      </c>
      <c r="CE248" s="3">
        <f t="shared" si="896"/>
        <v>0</v>
      </c>
      <c r="CF248" s="6">
        <f t="shared" si="897"/>
        <v>6.5486284336434633</v>
      </c>
      <c r="CG248" s="6">
        <f t="shared" si="898"/>
        <v>0</v>
      </c>
      <c r="CH248" s="6">
        <f t="shared" si="899"/>
        <v>0</v>
      </c>
      <c r="CI248" s="193">
        <f t="shared" si="900"/>
        <v>5.6740334309306508</v>
      </c>
      <c r="CJ248" s="193">
        <f t="shared" si="901"/>
        <v>4.2705462397648253</v>
      </c>
      <c r="CK248" s="193">
        <f t="shared" si="1019"/>
        <v>3.8150380693314694</v>
      </c>
      <c r="CL248" s="193">
        <f t="shared" si="902"/>
        <v>3.9040600573940507</v>
      </c>
      <c r="CM248" s="72">
        <f t="shared" si="903"/>
        <v>56551.449202116557</v>
      </c>
      <c r="CQ248" s="3">
        <f t="shared" si="904"/>
        <v>0</v>
      </c>
      <c r="CR248" s="6">
        <f t="shared" si="905"/>
        <v>6.548699655400112</v>
      </c>
      <c r="CS248" s="6">
        <f t="shared" si="906"/>
        <v>0</v>
      </c>
      <c r="CT248" s="6">
        <f t="shared" si="907"/>
        <v>0</v>
      </c>
      <c r="CU248" s="193">
        <f t="shared" si="908"/>
        <v>5.6740334309306508</v>
      </c>
      <c r="CV248" s="193">
        <f t="shared" si="909"/>
        <v>4.2705472350276867</v>
      </c>
      <c r="CW248" s="193">
        <f t="shared" si="1020"/>
        <v>3.8150380693314694</v>
      </c>
      <c r="CX248" s="193">
        <f t="shared" si="910"/>
        <v>3.9040600573940507</v>
      </c>
      <c r="CY248" s="72">
        <f t="shared" si="911"/>
        <v>56551.451688344445</v>
      </c>
      <c r="DC248" s="3">
        <f t="shared" si="912"/>
        <v>0</v>
      </c>
      <c r="DD248" s="6">
        <f t="shared" si="913"/>
        <v>0</v>
      </c>
      <c r="DE248" s="6">
        <f t="shared" si="914"/>
        <v>6.1998999152447132</v>
      </c>
      <c r="DF248" s="6">
        <f t="shared" si="915"/>
        <v>0</v>
      </c>
      <c r="DG248" s="193">
        <f t="shared" si="916"/>
        <v>5.6740334309306508</v>
      </c>
      <c r="DH248" s="193">
        <f t="shared" si="917"/>
        <v>4.1745731882913786</v>
      </c>
      <c r="DI248" s="193">
        <f t="shared" si="1021"/>
        <v>3.9431026659927917</v>
      </c>
      <c r="DJ248" s="193">
        <f t="shared" si="918"/>
        <v>3.9040600573940507</v>
      </c>
      <c r="DK248" s="72">
        <f t="shared" si="919"/>
        <v>56939.716607377763</v>
      </c>
      <c r="DO248" s="3">
        <f t="shared" si="920"/>
        <v>0</v>
      </c>
      <c r="DP248" s="6">
        <f t="shared" si="921"/>
        <v>0</v>
      </c>
      <c r="DQ248" s="6">
        <f t="shared" si="922"/>
        <v>5.9047806216370553</v>
      </c>
      <c r="DR248" s="6">
        <f t="shared" si="923"/>
        <v>0</v>
      </c>
      <c r="DS248" s="193">
        <f t="shared" si="924"/>
        <v>5.6740334309306508</v>
      </c>
      <c r="DT248" s="193">
        <f t="shared" si="925"/>
        <v>4.1745731882913786</v>
      </c>
      <c r="DU248" s="193">
        <f t="shared" si="1022"/>
        <v>3.9373644708873958</v>
      </c>
      <c r="DV248" s="193">
        <f t="shared" si="926"/>
        <v>3.9040600573940507</v>
      </c>
      <c r="DW248" s="72">
        <f t="shared" si="927"/>
        <v>56911.450839542747</v>
      </c>
      <c r="EA248" s="3">
        <f t="shared" si="928"/>
        <v>0</v>
      </c>
      <c r="EB248" s="6">
        <f t="shared" si="929"/>
        <v>0</v>
      </c>
      <c r="EC248" s="6">
        <f t="shared" si="930"/>
        <v>0</v>
      </c>
      <c r="ED248" s="6">
        <f t="shared" si="931"/>
        <v>16.505735471156548</v>
      </c>
      <c r="EE248" s="193">
        <f t="shared" si="932"/>
        <v>5.6740334309306508</v>
      </c>
      <c r="EF248" s="193">
        <f t="shared" si="933"/>
        <v>4.1745731882913786</v>
      </c>
      <c r="EG248" s="193">
        <f t="shared" si="1023"/>
        <v>3.8150380693314694</v>
      </c>
      <c r="EH248" s="193">
        <f t="shared" si="934"/>
        <v>4.1913074525732918</v>
      </c>
      <c r="EI248" s="72">
        <f t="shared" si="935"/>
        <v>58359.47207858225</v>
      </c>
      <c r="EM248" s="3">
        <f t="shared" si="936"/>
        <v>0</v>
      </c>
      <c r="EN248" s="6">
        <f t="shared" si="937"/>
        <v>0</v>
      </c>
      <c r="EO248" s="6">
        <f t="shared" si="938"/>
        <v>0</v>
      </c>
      <c r="EP248" s="6">
        <f t="shared" si="939"/>
        <v>5.5020476162880669</v>
      </c>
      <c r="EQ248" s="193">
        <f t="shared" si="940"/>
        <v>5.6740334309306508</v>
      </c>
      <c r="ER248" s="193">
        <f t="shared" si="941"/>
        <v>4.1745731882913786</v>
      </c>
      <c r="ES248" s="193">
        <f t="shared" si="1024"/>
        <v>3.8150380693314694</v>
      </c>
      <c r="ET248" s="193">
        <f t="shared" si="942"/>
        <v>4.0092491890483641</v>
      </c>
      <c r="EU248" s="72">
        <f t="shared" si="943"/>
        <v>57053.440891009217</v>
      </c>
      <c r="EY248" s="3">
        <f t="shared" si="944"/>
        <v>7.9640553771920519</v>
      </c>
      <c r="EZ248" s="6">
        <f t="shared" si="945"/>
        <v>6.5486284336434633</v>
      </c>
      <c r="FA248" s="6">
        <f t="shared" si="946"/>
        <v>6.1998999152447132</v>
      </c>
      <c r="FB248" s="6">
        <f t="shared" si="947"/>
        <v>16.505735471156548</v>
      </c>
      <c r="FC248" s="193">
        <f t="shared" si="948"/>
        <v>5.7010146023923847</v>
      </c>
      <c r="FD248" s="193">
        <f t="shared" si="949"/>
        <v>4.2705462397648253</v>
      </c>
      <c r="FE248" s="193">
        <f t="shared" si="1025"/>
        <v>3.9431026659927917</v>
      </c>
      <c r="FF248" s="193">
        <f t="shared" si="950"/>
        <v>4.1913074525732918</v>
      </c>
      <c r="FG248" s="72">
        <f t="shared" si="951"/>
        <v>59276.891562867073</v>
      </c>
      <c r="FK248" s="3">
        <f t="shared" si="952"/>
        <v>8.1266122119297108</v>
      </c>
      <c r="FL248" s="6">
        <f t="shared" si="953"/>
        <v>6.548699655400112</v>
      </c>
      <c r="FM248" s="6">
        <f t="shared" si="954"/>
        <v>5.9047806216370553</v>
      </c>
      <c r="FN248" s="6">
        <f t="shared" si="955"/>
        <v>5.5020476162880669</v>
      </c>
      <c r="FO248" s="193">
        <f t="shared" si="956"/>
        <v>5.7015578128087219</v>
      </c>
      <c r="FP248" s="193">
        <f t="shared" si="957"/>
        <v>4.2705472350276867</v>
      </c>
      <c r="FQ248" s="193">
        <f t="shared" si="1026"/>
        <v>3.9373644708873958</v>
      </c>
      <c r="FR248" s="193">
        <f t="shared" si="958"/>
        <v>4.0092491890483641</v>
      </c>
      <c r="FS248" s="205">
        <f t="shared" si="959"/>
        <v>57921.887143886182</v>
      </c>
      <c r="FW248" s="3">
        <f t="shared" si="960"/>
        <v>9.3455751875212858</v>
      </c>
      <c r="FX248" s="6">
        <f t="shared" si="961"/>
        <v>7.3999501300171131</v>
      </c>
      <c r="FY248" s="6">
        <f t="shared" si="962"/>
        <v>7.3217865665747084</v>
      </c>
      <c r="FZ248" s="6">
        <f t="shared" si="963"/>
        <v>6.4922559519882421</v>
      </c>
      <c r="GA248" s="193">
        <f t="shared" si="964"/>
        <v>5.705621802851832</v>
      </c>
      <c r="GB248" s="193">
        <f t="shared" si="965"/>
        <v>4.2823725279671123</v>
      </c>
      <c r="GC248" s="193">
        <f t="shared" si="1027"/>
        <v>3.9646205873213183</v>
      </c>
      <c r="GD248" s="193">
        <f t="shared" si="966"/>
        <v>4.0270589747197265</v>
      </c>
      <c r="GE248" s="72">
        <f t="shared" si="967"/>
        <v>58220.17802432536</v>
      </c>
      <c r="GI248" s="3">
        <f t="shared" si="968"/>
        <v>8.9392458315421006</v>
      </c>
      <c r="GJ248" s="6">
        <f t="shared" si="969"/>
        <v>7.2034912770078101</v>
      </c>
      <c r="GK248" s="6">
        <f t="shared" si="970"/>
        <v>6.4951332445420809</v>
      </c>
      <c r="GL248" s="6">
        <f t="shared" si="971"/>
        <v>6.0521030060907348</v>
      </c>
      <c r="GM248" s="193">
        <f t="shared" si="972"/>
        <v>5.704268945920596</v>
      </c>
      <c r="GN248" s="193">
        <f t="shared" si="973"/>
        <v>4.2796557718828874</v>
      </c>
      <c r="GO248" s="193">
        <f t="shared" si="1028"/>
        <v>3.9488103203285698</v>
      </c>
      <c r="GP248" s="193">
        <f t="shared" si="974"/>
        <v>4.0191815627750191</v>
      </c>
      <c r="GQ248" s="72">
        <f t="shared" si="975"/>
        <v>58075.895860508994</v>
      </c>
      <c r="GU248" s="3">
        <f t="shared" si="976"/>
        <v>10.564563255458845</v>
      </c>
      <c r="GV248" s="6">
        <f t="shared" si="977"/>
        <v>7.8583541203721552</v>
      </c>
      <c r="GW248" s="6">
        <f t="shared" si="978"/>
        <v>7.6760665617315498</v>
      </c>
      <c r="GX248" s="6">
        <f t="shared" si="979"/>
        <v>6.8773897796485617</v>
      </c>
      <c r="GY248" s="193">
        <f t="shared" si="980"/>
        <v>5.7096694268568724</v>
      </c>
      <c r="GZ248" s="193">
        <f t="shared" si="981"/>
        <v>4.2886830689845183</v>
      </c>
      <c r="HA248" s="193">
        <f t="shared" si="1029"/>
        <v>3.9713206378251482</v>
      </c>
      <c r="HB248" s="193">
        <f t="shared" si="982"/>
        <v>4.0339011715522339</v>
      </c>
      <c r="HC248" s="205">
        <f t="shared" si="983"/>
        <v>58322.190602913863</v>
      </c>
      <c r="HG248" s="3">
        <f t="shared" si="785"/>
        <v>9.3455751875212858</v>
      </c>
      <c r="HH248" s="6">
        <f t="shared" si="786"/>
        <v>0</v>
      </c>
      <c r="HI248" s="6">
        <f t="shared" si="787"/>
        <v>0</v>
      </c>
      <c r="HJ248" s="6">
        <f t="shared" si="788"/>
        <v>0</v>
      </c>
      <c r="HK248" s="193">
        <f t="shared" si="984"/>
        <v>5.705621802851832</v>
      </c>
      <c r="HL248" s="193">
        <f t="shared" si="984"/>
        <v>4.1745731882913786</v>
      </c>
      <c r="HM248" s="193">
        <f t="shared" si="984"/>
        <v>3.8150380693314694</v>
      </c>
      <c r="HN248" s="193">
        <f t="shared" si="984"/>
        <v>3.9040600573940507</v>
      </c>
      <c r="HO248" s="212">
        <f t="shared" si="985"/>
        <v>56330.455674625307</v>
      </c>
      <c r="HS248" s="3">
        <f t="shared" si="789"/>
        <v>8.9392458315421006</v>
      </c>
      <c r="HT248" s="6">
        <f t="shared" si="790"/>
        <v>0</v>
      </c>
      <c r="HU248" s="6">
        <f t="shared" si="791"/>
        <v>0</v>
      </c>
      <c r="HV248" s="6">
        <f t="shared" si="792"/>
        <v>0</v>
      </c>
      <c r="HW248" s="193">
        <f t="shared" si="986"/>
        <v>5.704268945920596</v>
      </c>
      <c r="HX248" s="193">
        <f t="shared" si="986"/>
        <v>4.1745731882913786</v>
      </c>
      <c r="HY248" s="193">
        <f t="shared" si="986"/>
        <v>3.8150380693314694</v>
      </c>
      <c r="HZ248" s="193">
        <f t="shared" si="986"/>
        <v>3.9040600573940507</v>
      </c>
      <c r="IA248" s="212">
        <f t="shared" si="987"/>
        <v>56329.674137425151</v>
      </c>
      <c r="IE248" s="3">
        <f t="shared" si="794"/>
        <v>10.564563255458845</v>
      </c>
      <c r="IF248" s="6">
        <f t="shared" si="795"/>
        <v>0</v>
      </c>
      <c r="IG248" s="6">
        <f t="shared" si="796"/>
        <v>0</v>
      </c>
      <c r="IH248" s="6">
        <f t="shared" si="797"/>
        <v>0</v>
      </c>
      <c r="II248" s="193">
        <f t="shared" si="988"/>
        <v>5.7096694268568724</v>
      </c>
      <c r="IJ248" s="193">
        <f t="shared" si="988"/>
        <v>4.1745731882913786</v>
      </c>
      <c r="IK248" s="193">
        <f t="shared" si="988"/>
        <v>3.8150380693314694</v>
      </c>
      <c r="IL248" s="193">
        <f t="shared" si="988"/>
        <v>3.9040600573940507</v>
      </c>
      <c r="IM248" s="205">
        <f t="shared" si="989"/>
        <v>56332.794027086551</v>
      </c>
      <c r="IQ248" s="3">
        <f t="shared" si="799"/>
        <v>0</v>
      </c>
      <c r="IR248" s="6">
        <f t="shared" si="800"/>
        <v>7.3999501300171131</v>
      </c>
      <c r="IS248" s="6">
        <f t="shared" si="801"/>
        <v>0</v>
      </c>
      <c r="IT248" s="6">
        <f t="shared" si="802"/>
        <v>0</v>
      </c>
      <c r="IU248" s="193">
        <f t="shared" si="990"/>
        <v>5.6740334309306508</v>
      </c>
      <c r="IV248" s="193">
        <f t="shared" si="990"/>
        <v>4.2823725279671123</v>
      </c>
      <c r="IW248" s="193">
        <f t="shared" si="990"/>
        <v>3.8150380693314694</v>
      </c>
      <c r="IX248" s="193">
        <f t="shared" si="990"/>
        <v>3.9040600573940507</v>
      </c>
      <c r="IY248" s="212">
        <f t="shared" si="991"/>
        <v>56580.999715608297</v>
      </c>
      <c r="JC248" s="3">
        <f t="shared" si="804"/>
        <v>0</v>
      </c>
      <c r="JD248" s="6">
        <f t="shared" si="805"/>
        <v>7.2034912770078101</v>
      </c>
      <c r="JE248" s="6">
        <f t="shared" si="806"/>
        <v>0</v>
      </c>
      <c r="JF248" s="6">
        <f t="shared" si="807"/>
        <v>0</v>
      </c>
      <c r="JG248" s="193">
        <f t="shared" si="992"/>
        <v>5.6740334309306508</v>
      </c>
      <c r="JH248" s="193">
        <f t="shared" si="992"/>
        <v>4.2796557718828874</v>
      </c>
      <c r="JI248" s="193">
        <f t="shared" si="992"/>
        <v>3.8150380693314694</v>
      </c>
      <c r="JJ248" s="193">
        <f t="shared" si="992"/>
        <v>3.9040600573940507</v>
      </c>
      <c r="JK248" s="212">
        <f t="shared" si="993"/>
        <v>56574.209952898418</v>
      </c>
      <c r="JO248" s="3">
        <f t="shared" si="809"/>
        <v>0</v>
      </c>
      <c r="JP248" s="6">
        <f t="shared" si="810"/>
        <v>7.8583541203721552</v>
      </c>
      <c r="JQ248" s="6">
        <f t="shared" si="811"/>
        <v>0</v>
      </c>
      <c r="JR248" s="6">
        <f t="shared" si="812"/>
        <v>0</v>
      </c>
      <c r="JS248" s="193">
        <f t="shared" si="994"/>
        <v>5.6740334309306508</v>
      </c>
      <c r="JT248" s="193">
        <f t="shared" si="994"/>
        <v>4.2886830689845183</v>
      </c>
      <c r="JU248" s="193">
        <f t="shared" si="994"/>
        <v>3.8150380693314694</v>
      </c>
      <c r="JV248" s="193">
        <f t="shared" si="994"/>
        <v>3.9040600573940507</v>
      </c>
      <c r="JW248" s="205">
        <f t="shared" si="995"/>
        <v>56596.774271245449</v>
      </c>
      <c r="KA248" s="3">
        <f t="shared" si="814"/>
        <v>0</v>
      </c>
      <c r="KB248" s="6">
        <f t="shared" si="815"/>
        <v>0</v>
      </c>
      <c r="KC248" s="6">
        <f t="shared" si="816"/>
        <v>7.3217865665747084</v>
      </c>
      <c r="KD248" s="6">
        <f t="shared" si="817"/>
        <v>0</v>
      </c>
      <c r="KE248" s="193">
        <f t="shared" si="996"/>
        <v>5.6740334309306508</v>
      </c>
      <c r="KF248" s="193">
        <f t="shared" si="996"/>
        <v>4.1745731882913786</v>
      </c>
      <c r="KG248" s="193">
        <f t="shared" si="996"/>
        <v>3.9646205873213183</v>
      </c>
      <c r="KH248" s="193">
        <f t="shared" si="996"/>
        <v>3.9040600573940507</v>
      </c>
      <c r="KI248" s="212">
        <f t="shared" si="997"/>
        <v>57045.83679261597</v>
      </c>
      <c r="KM248" s="3">
        <f t="shared" si="819"/>
        <v>0</v>
      </c>
      <c r="KN248" s="6">
        <f t="shared" si="820"/>
        <v>0</v>
      </c>
      <c r="KO248" s="6">
        <f t="shared" si="821"/>
        <v>6.4951332445420809</v>
      </c>
      <c r="KP248" s="6">
        <f t="shared" si="822"/>
        <v>0</v>
      </c>
      <c r="KQ248" s="193">
        <f t="shared" si="998"/>
        <v>5.6740334309306508</v>
      </c>
      <c r="KR248" s="193">
        <f t="shared" si="998"/>
        <v>4.1745731882913786</v>
      </c>
      <c r="KS248" s="193">
        <f t="shared" si="998"/>
        <v>3.9488103203285698</v>
      </c>
      <c r="KT248" s="193">
        <f t="shared" si="998"/>
        <v>3.9040600573940507</v>
      </c>
      <c r="KU248" s="212">
        <f t="shared" si="999"/>
        <v>56967.845861123555</v>
      </c>
      <c r="KY248" s="3">
        <f t="shared" si="824"/>
        <v>0</v>
      </c>
      <c r="KZ248" s="6">
        <f t="shared" si="825"/>
        <v>0</v>
      </c>
      <c r="LA248" s="6">
        <f t="shared" si="826"/>
        <v>7.6760665617315498</v>
      </c>
      <c r="LB248" s="6">
        <f t="shared" si="827"/>
        <v>0</v>
      </c>
      <c r="LC248" s="193">
        <f t="shared" si="1000"/>
        <v>5.6740334309306508</v>
      </c>
      <c r="LD248" s="193">
        <f t="shared" si="1000"/>
        <v>4.1745731882913786</v>
      </c>
      <c r="LE248" s="193">
        <f t="shared" si="1000"/>
        <v>3.9713206378251482</v>
      </c>
      <c r="LF248" s="193">
        <f t="shared" si="1000"/>
        <v>3.9040600573940507</v>
      </c>
      <c r="LG248" s="205">
        <f t="shared" si="1001"/>
        <v>57078.919871933911</v>
      </c>
      <c r="LK248" s="3">
        <f t="shared" si="829"/>
        <v>0</v>
      </c>
      <c r="LL248" s="6">
        <f t="shared" si="830"/>
        <v>0</v>
      </c>
      <c r="LM248" s="6">
        <f t="shared" si="831"/>
        <v>0</v>
      </c>
      <c r="LN248" s="6">
        <f t="shared" si="832"/>
        <v>6.4922559519882421</v>
      </c>
      <c r="LO248" s="193">
        <f t="shared" si="1002"/>
        <v>5.6740334309306508</v>
      </c>
      <c r="LP248" s="193">
        <f t="shared" si="1002"/>
        <v>4.1745731882913786</v>
      </c>
      <c r="LQ248" s="193">
        <f t="shared" si="1002"/>
        <v>3.8150380693314694</v>
      </c>
      <c r="LR248" s="193">
        <f t="shared" si="1002"/>
        <v>4.0270589747197265</v>
      </c>
      <c r="LS248" s="212">
        <f t="shared" si="1003"/>
        <v>57179.902496688446</v>
      </c>
      <c r="LW248" s="3">
        <f t="shared" si="834"/>
        <v>0</v>
      </c>
      <c r="LX248" s="6">
        <f t="shared" si="835"/>
        <v>0</v>
      </c>
      <c r="LY248" s="6">
        <f t="shared" si="836"/>
        <v>0</v>
      </c>
      <c r="LZ248" s="6">
        <f t="shared" si="837"/>
        <v>6.0521030060907348</v>
      </c>
      <c r="MA248" s="193">
        <f t="shared" si="1004"/>
        <v>5.6740334309306508</v>
      </c>
      <c r="MB248" s="193">
        <f t="shared" si="1004"/>
        <v>4.1745731882913786</v>
      </c>
      <c r="MC248" s="193">
        <f t="shared" si="1004"/>
        <v>3.8150380693314694</v>
      </c>
      <c r="MD248" s="193">
        <f t="shared" si="1004"/>
        <v>4.0191815627750191</v>
      </c>
      <c r="ME248" s="212">
        <f t="shared" si="1005"/>
        <v>57123.932972599308</v>
      </c>
      <c r="MI248" s="3">
        <f t="shared" si="839"/>
        <v>0</v>
      </c>
      <c r="MJ248" s="6">
        <f t="shared" si="840"/>
        <v>0</v>
      </c>
      <c r="MK248" s="6">
        <f t="shared" si="841"/>
        <v>0</v>
      </c>
      <c r="ML248" s="6">
        <f t="shared" si="842"/>
        <v>6.8773897796485617</v>
      </c>
      <c r="MM248" s="193">
        <f t="shared" si="1006"/>
        <v>5.6740334309306508</v>
      </c>
      <c r="MN248" s="193">
        <f t="shared" si="1006"/>
        <v>4.1745731882913786</v>
      </c>
      <c r="MO248" s="193">
        <f t="shared" si="1006"/>
        <v>3.8150380693314694</v>
      </c>
      <c r="MP248" s="193">
        <f t="shared" si="1006"/>
        <v>4.0339011715522339</v>
      </c>
      <c r="MQ248" s="205">
        <f t="shared" si="1007"/>
        <v>57228.561250214618</v>
      </c>
      <c r="MT248" s="3">
        <f t="shared" si="844"/>
        <v>7.7202577636045397</v>
      </c>
      <c r="MU248" s="6">
        <f t="shared" si="845"/>
        <v>6.5486284336434633</v>
      </c>
      <c r="MV248" s="6">
        <f t="shared" si="846"/>
        <v>6.7903665738394468</v>
      </c>
      <c r="MW248" s="6">
        <f t="shared" si="847"/>
        <v>6.6022941884626194</v>
      </c>
      <c r="MX248" s="193">
        <f t="shared" si="1008"/>
        <v>5.7001993590085052</v>
      </c>
      <c r="MY248" s="193">
        <f t="shared" si="1008"/>
        <v>4.2705462397648253</v>
      </c>
      <c r="MZ248" s="193">
        <f t="shared" si="1008"/>
        <v>3.9544855821442004</v>
      </c>
      <c r="NA248" s="193">
        <f t="shared" si="1008"/>
        <v>4.029018669873567</v>
      </c>
      <c r="NB248" s="212">
        <f t="shared" si="1009"/>
        <v>58149.693199263282</v>
      </c>
      <c r="NF248" s="3">
        <f t="shared" si="849"/>
        <v>7.7202577636045389</v>
      </c>
      <c r="NG248" s="6">
        <f t="shared" si="850"/>
        <v>0</v>
      </c>
      <c r="NH248" s="6">
        <f t="shared" si="851"/>
        <v>0</v>
      </c>
      <c r="NI248" s="6">
        <f t="shared" si="852"/>
        <v>0</v>
      </c>
      <c r="NJ248" s="193">
        <f t="shared" si="1010"/>
        <v>5.7001993590085052</v>
      </c>
      <c r="NK248" s="193">
        <f t="shared" si="1010"/>
        <v>4.1745731882913786</v>
      </c>
      <c r="NL248" s="193">
        <f t="shared" si="1010"/>
        <v>3.8150380693314694</v>
      </c>
      <c r="NM248" s="193">
        <f t="shared" si="1010"/>
        <v>3.9040600573940507</v>
      </c>
      <c r="NN248" s="212">
        <f t="shared" si="1011"/>
        <v>56327.323227248024</v>
      </c>
      <c r="NR248" s="3">
        <f t="shared" si="854"/>
        <v>0</v>
      </c>
      <c r="NS248" s="6">
        <f t="shared" si="855"/>
        <v>6.5486284336434633</v>
      </c>
      <c r="NT248" s="6">
        <f t="shared" si="856"/>
        <v>0</v>
      </c>
      <c r="NU248" s="6">
        <f t="shared" si="857"/>
        <v>0</v>
      </c>
      <c r="NV248" s="193">
        <f t="shared" si="1012"/>
        <v>5.6740334309306508</v>
      </c>
      <c r="NW248" s="193">
        <f t="shared" si="1012"/>
        <v>4.2705462397648253</v>
      </c>
      <c r="NX248" s="193">
        <f t="shared" si="1012"/>
        <v>3.8150380693314694</v>
      </c>
      <c r="NY248" s="193">
        <f t="shared" si="1012"/>
        <v>3.9040600573940507</v>
      </c>
      <c r="NZ248" s="212">
        <f t="shared" si="1013"/>
        <v>56551.449202116557</v>
      </c>
      <c r="OD248" s="3">
        <f t="shared" si="859"/>
        <v>0</v>
      </c>
      <c r="OE248" s="6">
        <f t="shared" si="860"/>
        <v>0</v>
      </c>
      <c r="OF248" s="6">
        <f t="shared" si="861"/>
        <v>6.7903665738394468</v>
      </c>
      <c r="OG248" s="6">
        <f t="shared" si="862"/>
        <v>0</v>
      </c>
      <c r="OH248" s="193">
        <f t="shared" si="1014"/>
        <v>5.6740334309306508</v>
      </c>
      <c r="OI248" s="193">
        <f t="shared" si="1014"/>
        <v>4.1745731882913786</v>
      </c>
      <c r="OJ248" s="193">
        <f t="shared" si="1014"/>
        <v>3.9544855821442004</v>
      </c>
      <c r="OK248" s="193">
        <f t="shared" si="1014"/>
        <v>3.9040600573940507</v>
      </c>
      <c r="OL248" s="212">
        <f t="shared" si="1015"/>
        <v>56995.829251833195</v>
      </c>
      <c r="OP248" s="3">
        <f t="shared" si="864"/>
        <v>0</v>
      </c>
      <c r="OQ248" s="6">
        <f t="shared" si="865"/>
        <v>0</v>
      </c>
      <c r="OR248" s="6">
        <f t="shared" si="866"/>
        <v>0</v>
      </c>
      <c r="OS248" s="6">
        <f t="shared" si="867"/>
        <v>6.6022941884626194</v>
      </c>
      <c r="OT248" s="193">
        <f t="shared" si="1016"/>
        <v>5.6740334309306508</v>
      </c>
      <c r="OU248" s="193">
        <f t="shared" si="1016"/>
        <v>4.1745731882913786</v>
      </c>
      <c r="OV248" s="193">
        <f t="shared" si="1016"/>
        <v>3.8150380693314694</v>
      </c>
      <c r="OW248" s="193">
        <f t="shared" si="1016"/>
        <v>4.029018669873567</v>
      </c>
      <c r="OX248" s="232">
        <f t="shared" si="1017"/>
        <v>57193.834774218536</v>
      </c>
    </row>
    <row r="249" spans="2:414" x14ac:dyDescent="0.2">
      <c r="B249" s="81">
        <v>45542</v>
      </c>
      <c r="C249">
        <v>141</v>
      </c>
      <c r="D249">
        <v>11.597133466995844</v>
      </c>
      <c r="E249">
        <v>0</v>
      </c>
      <c r="F249">
        <v>0</v>
      </c>
      <c r="G249">
        <v>0</v>
      </c>
      <c r="H249">
        <v>0</v>
      </c>
      <c r="I249">
        <v>0</v>
      </c>
      <c r="J249">
        <v>0</v>
      </c>
      <c r="K249">
        <v>1</v>
      </c>
      <c r="L249">
        <v>0</v>
      </c>
      <c r="M249">
        <v>0</v>
      </c>
      <c r="N249">
        <v>0</v>
      </c>
      <c r="O249">
        <v>0</v>
      </c>
      <c r="P249">
        <v>0</v>
      </c>
      <c r="Q249">
        <v>0</v>
      </c>
      <c r="R249">
        <v>1</v>
      </c>
      <c r="S249">
        <v>0</v>
      </c>
      <c r="T249">
        <v>19881</v>
      </c>
      <c r="U249">
        <v>8.1439886780399515</v>
      </c>
      <c r="V249">
        <v>6.5604450931558302</v>
      </c>
      <c r="W249">
        <v>5.9133911118365932</v>
      </c>
      <c r="X249">
        <v>5.5842556707253657</v>
      </c>
      <c r="Y249" s="3">
        <v>3151.4152989134955</v>
      </c>
      <c r="Z249" s="3">
        <v>641.57403544299859</v>
      </c>
      <c r="AA249" s="3">
        <v>324.58011773092517</v>
      </c>
      <c r="AB249" s="3">
        <v>216.5986333757605</v>
      </c>
      <c r="AC249">
        <v>1</v>
      </c>
      <c r="AD249">
        <v>1</v>
      </c>
      <c r="AE249" s="6"/>
      <c r="AF249" s="1" t="s">
        <v>2</v>
      </c>
      <c r="AG249">
        <v>141</v>
      </c>
      <c r="AH249" s="189">
        <v>45542</v>
      </c>
      <c r="AI249">
        <f t="shared" si="869"/>
        <v>9</v>
      </c>
      <c r="AJ249">
        <v>141</v>
      </c>
      <c r="AK249">
        <v>1</v>
      </c>
      <c r="AL249">
        <v>1</v>
      </c>
      <c r="AM249">
        <v>0</v>
      </c>
      <c r="AN249">
        <v>0</v>
      </c>
      <c r="AO249">
        <v>0</v>
      </c>
      <c r="AP249">
        <v>1</v>
      </c>
      <c r="AQ249">
        <v>0</v>
      </c>
      <c r="AS249" s="37"/>
      <c r="AT249" s="37"/>
      <c r="AU249" s="6">
        <f t="shared" si="870"/>
        <v>0</v>
      </c>
      <c r="AV249" s="6">
        <f t="shared" si="871"/>
        <v>0</v>
      </c>
      <c r="AW249" s="6">
        <f t="shared" si="872"/>
        <v>0</v>
      </c>
      <c r="AX249" s="6">
        <f t="shared" si="873"/>
        <v>0</v>
      </c>
      <c r="AY249" s="193">
        <f t="shared" si="874"/>
        <v>5.6740334309306508</v>
      </c>
      <c r="AZ249" s="193">
        <f t="shared" si="875"/>
        <v>4.1745731882913786</v>
      </c>
      <c r="BA249" s="193">
        <f t="shared" si="876"/>
        <v>3.8150380693314694</v>
      </c>
      <c r="BB249" s="193">
        <f t="shared" si="877"/>
        <v>3.9040600573940507</v>
      </c>
      <c r="BC249" s="72">
        <f t="shared" si="878"/>
        <v>56312.210093717425</v>
      </c>
      <c r="BG249" s="3">
        <f t="shared" si="879"/>
        <v>7.9811089044791528</v>
      </c>
      <c r="BH249" s="6">
        <f t="shared" si="880"/>
        <v>0</v>
      </c>
      <c r="BI249" s="6">
        <f t="shared" si="881"/>
        <v>0</v>
      </c>
      <c r="BJ249" s="6">
        <f t="shared" si="882"/>
        <v>0</v>
      </c>
      <c r="BK249" s="193">
        <f t="shared" si="883"/>
        <v>5.7010716034166524</v>
      </c>
      <c r="BL249" s="193">
        <f t="shared" si="884"/>
        <v>4.1745731882913786</v>
      </c>
      <c r="BM249" s="193">
        <f t="shared" si="885"/>
        <v>3.8150380693314694</v>
      </c>
      <c r="BN249" s="193">
        <f t="shared" si="886"/>
        <v>3.9040600573940507</v>
      </c>
      <c r="BO249" s="72">
        <f t="shared" si="887"/>
        <v>56327.827095252527</v>
      </c>
      <c r="BS249" s="3">
        <f t="shared" si="888"/>
        <v>7.9811340505556769</v>
      </c>
      <c r="BT249" s="6">
        <f t="shared" si="889"/>
        <v>0</v>
      </c>
      <c r="BU249" s="6">
        <f t="shared" si="890"/>
        <v>0</v>
      </c>
      <c r="BV249" s="6">
        <f t="shared" si="891"/>
        <v>0</v>
      </c>
      <c r="BW249" s="193">
        <f t="shared" si="892"/>
        <v>5.701071687464438</v>
      </c>
      <c r="BX249" s="193">
        <f t="shared" si="893"/>
        <v>4.1745731882913786</v>
      </c>
      <c r="BY249" s="193">
        <f t="shared" si="1018"/>
        <v>3.8150380693314694</v>
      </c>
      <c r="BZ249" s="193">
        <f t="shared" si="894"/>
        <v>3.9040600573940507</v>
      </c>
      <c r="CA249" s="72">
        <f t="shared" si="895"/>
        <v>56327.827095252527</v>
      </c>
      <c r="CE249" s="3">
        <f t="shared" si="896"/>
        <v>0</v>
      </c>
      <c r="CF249" s="6">
        <f t="shared" si="897"/>
        <v>6.5604450931558302</v>
      </c>
      <c r="CG249" s="6">
        <f t="shared" si="898"/>
        <v>0</v>
      </c>
      <c r="CH249" s="6">
        <f t="shared" si="899"/>
        <v>0</v>
      </c>
      <c r="CI249" s="193">
        <f t="shared" si="900"/>
        <v>5.6740334309306508</v>
      </c>
      <c r="CJ249" s="193">
        <f t="shared" si="901"/>
        <v>4.2707113538796575</v>
      </c>
      <c r="CK249" s="193">
        <f t="shared" si="1019"/>
        <v>3.8150380693314694</v>
      </c>
      <c r="CL249" s="193">
        <f t="shared" si="902"/>
        <v>3.9040600573940507</v>
      </c>
      <c r="CM249" s="72">
        <f t="shared" si="903"/>
        <v>56551.861668837519</v>
      </c>
      <c r="CQ249" s="3">
        <f t="shared" si="904"/>
        <v>0</v>
      </c>
      <c r="CR249" s="6">
        <f t="shared" si="905"/>
        <v>6.560516443428436</v>
      </c>
      <c r="CS249" s="6">
        <f t="shared" si="906"/>
        <v>0</v>
      </c>
      <c r="CT249" s="6">
        <f t="shared" si="907"/>
        <v>0</v>
      </c>
      <c r="CU249" s="193">
        <f t="shared" si="908"/>
        <v>5.6740334309306508</v>
      </c>
      <c r="CV249" s="193">
        <f t="shared" si="909"/>
        <v>4.2707123507738025</v>
      </c>
      <c r="CW249" s="193">
        <f t="shared" si="1020"/>
        <v>3.8150380693314694</v>
      </c>
      <c r="CX249" s="193">
        <f t="shared" si="910"/>
        <v>3.9040600573940507</v>
      </c>
      <c r="CY249" s="72">
        <f t="shared" si="911"/>
        <v>56551.864159158555</v>
      </c>
      <c r="DC249" s="3">
        <f t="shared" si="912"/>
        <v>0</v>
      </c>
      <c r="DD249" s="6">
        <f t="shared" si="913"/>
        <v>0</v>
      </c>
      <c r="DE249" s="6">
        <f t="shared" si="914"/>
        <v>6.2090606674284228</v>
      </c>
      <c r="DF249" s="6">
        <f t="shared" si="915"/>
        <v>0</v>
      </c>
      <c r="DG249" s="193">
        <f t="shared" si="916"/>
        <v>5.6740334309306508</v>
      </c>
      <c r="DH249" s="193">
        <f t="shared" si="917"/>
        <v>4.1745731882913786</v>
      </c>
      <c r="DI249" s="193">
        <f t="shared" si="1021"/>
        <v>3.9432802585828104</v>
      </c>
      <c r="DJ249" s="193">
        <f t="shared" si="918"/>
        <v>3.9040600573940507</v>
      </c>
      <c r="DK249" s="72">
        <f t="shared" si="919"/>
        <v>56940.591634415126</v>
      </c>
      <c r="DO249" s="3">
        <f t="shared" si="920"/>
        <v>0</v>
      </c>
      <c r="DP249" s="6">
        <f t="shared" si="921"/>
        <v>0</v>
      </c>
      <c r="DQ249" s="6">
        <f t="shared" si="922"/>
        <v>5.9135053160213928</v>
      </c>
      <c r="DR249" s="6">
        <f t="shared" si="923"/>
        <v>0</v>
      </c>
      <c r="DS249" s="193">
        <f t="shared" si="924"/>
        <v>5.6740334309306508</v>
      </c>
      <c r="DT249" s="193">
        <f t="shared" si="925"/>
        <v>4.1745731882913786</v>
      </c>
      <c r="DU249" s="193">
        <f t="shared" si="1022"/>
        <v>3.9375345839330107</v>
      </c>
      <c r="DV249" s="193">
        <f t="shared" si="926"/>
        <v>3.9040600573940507</v>
      </c>
      <c r="DW249" s="72">
        <f t="shared" si="927"/>
        <v>56912.288597317201</v>
      </c>
      <c r="EA249" s="3">
        <f t="shared" si="928"/>
        <v>0</v>
      </c>
      <c r="EB249" s="6">
        <f t="shared" si="929"/>
        <v>0</v>
      </c>
      <c r="EC249" s="6">
        <f t="shared" si="930"/>
        <v>0</v>
      </c>
      <c r="ED249" s="6">
        <f t="shared" si="931"/>
        <v>16.752767012176097</v>
      </c>
      <c r="EE249" s="193">
        <f t="shared" si="932"/>
        <v>5.6740334309306508</v>
      </c>
      <c r="EF249" s="193">
        <f t="shared" si="933"/>
        <v>4.1745731882913786</v>
      </c>
      <c r="EG249" s="193">
        <f t="shared" si="1023"/>
        <v>3.8150380693314694</v>
      </c>
      <c r="EH249" s="193">
        <f t="shared" si="934"/>
        <v>4.1950372096854549</v>
      </c>
      <c r="EI249" s="72">
        <f t="shared" si="935"/>
        <v>58386.538440195065</v>
      </c>
      <c r="EM249" s="3">
        <f t="shared" si="936"/>
        <v>0</v>
      </c>
      <c r="EN249" s="6">
        <f t="shared" si="937"/>
        <v>0</v>
      </c>
      <c r="EO249" s="6">
        <f t="shared" si="938"/>
        <v>0</v>
      </c>
      <c r="EP249" s="6">
        <f t="shared" si="939"/>
        <v>5.5843934956213275</v>
      </c>
      <c r="EQ249" s="193">
        <f t="shared" si="940"/>
        <v>5.6740334309306508</v>
      </c>
      <c r="ER249" s="193">
        <f t="shared" si="941"/>
        <v>4.1745731882913786</v>
      </c>
      <c r="ES249" s="193">
        <f t="shared" si="1024"/>
        <v>3.8150380693314694</v>
      </c>
      <c r="ET249" s="193">
        <f t="shared" si="942"/>
        <v>4.0107424055612313</v>
      </c>
      <c r="EU249" s="72">
        <f t="shared" si="943"/>
        <v>57064.032994621302</v>
      </c>
      <c r="EY249" s="3">
        <f t="shared" si="944"/>
        <v>7.9811089044791528</v>
      </c>
      <c r="EZ249" s="6">
        <f t="shared" si="945"/>
        <v>6.5604450931558302</v>
      </c>
      <c r="FA249" s="6">
        <f t="shared" si="946"/>
        <v>6.2090606674284228</v>
      </c>
      <c r="FB249" s="6">
        <f t="shared" si="947"/>
        <v>16.752767012176097</v>
      </c>
      <c r="FC249" s="193">
        <f t="shared" si="948"/>
        <v>5.7010716034166524</v>
      </c>
      <c r="FD249" s="193">
        <f t="shared" si="949"/>
        <v>4.2707113538796575</v>
      </c>
      <c r="FE249" s="193">
        <f t="shared" si="1025"/>
        <v>3.9432802585828104</v>
      </c>
      <c r="FF249" s="193">
        <f t="shared" si="950"/>
        <v>4.1950372096854549</v>
      </c>
      <c r="FG249" s="72">
        <f t="shared" si="951"/>
        <v>59305.761998936992</v>
      </c>
      <c r="FK249" s="3">
        <f t="shared" si="952"/>
        <v>8.1440138241164775</v>
      </c>
      <c r="FL249" s="6">
        <f t="shared" si="953"/>
        <v>6.560516443428436</v>
      </c>
      <c r="FM249" s="6">
        <f t="shared" si="954"/>
        <v>5.9135053160213928</v>
      </c>
      <c r="FN249" s="6">
        <f t="shared" si="955"/>
        <v>5.5843934956213275</v>
      </c>
      <c r="FO249" s="193">
        <f t="shared" si="956"/>
        <v>5.7016159456789159</v>
      </c>
      <c r="FP249" s="193">
        <f t="shared" si="957"/>
        <v>4.2707123507738025</v>
      </c>
      <c r="FQ249" s="193">
        <f t="shared" si="1026"/>
        <v>3.9375345839330107</v>
      </c>
      <c r="FR249" s="193">
        <f t="shared" si="958"/>
        <v>4.0107424055612313</v>
      </c>
      <c r="FS249" s="205">
        <f t="shared" si="959"/>
        <v>57933.950356875815</v>
      </c>
      <c r="FW249" s="3">
        <f t="shared" si="960"/>
        <v>9.3655869797459435</v>
      </c>
      <c r="FX249" s="6">
        <f t="shared" si="961"/>
        <v>7.4133029552660874</v>
      </c>
      <c r="FY249" s="6">
        <f t="shared" si="962"/>
        <v>7.3326049786773755</v>
      </c>
      <c r="FZ249" s="6">
        <f t="shared" si="963"/>
        <v>6.5894216914559314</v>
      </c>
      <c r="GA249" s="193">
        <f t="shared" si="964"/>
        <v>5.705688384027928</v>
      </c>
      <c r="GB249" s="193">
        <f t="shared" si="965"/>
        <v>4.2825569116001718</v>
      </c>
      <c r="GC249" s="193">
        <f t="shared" si="1027"/>
        <v>3.9648258481625072</v>
      </c>
      <c r="GD249" s="193">
        <f t="shared" si="966"/>
        <v>4.0287896189957468</v>
      </c>
      <c r="GE249" s="72">
        <f t="shared" si="967"/>
        <v>58234.253940524111</v>
      </c>
      <c r="GI249" s="3">
        <f t="shared" si="968"/>
        <v>8.9583875458439479</v>
      </c>
      <c r="GJ249" s="6">
        <f t="shared" si="969"/>
        <v>7.2164896024714142</v>
      </c>
      <c r="GK249" s="6">
        <f t="shared" si="970"/>
        <v>6.5047302230202533</v>
      </c>
      <c r="GL249" s="6">
        <f t="shared" si="971"/>
        <v>6.1426812377979028</v>
      </c>
      <c r="GM249" s="193">
        <f t="shared" si="972"/>
        <v>5.7043327185693187</v>
      </c>
      <c r="GN249" s="193">
        <f t="shared" si="973"/>
        <v>4.2798357490612231</v>
      </c>
      <c r="GO249" s="193">
        <f t="shared" si="1028"/>
        <v>3.9489953101435491</v>
      </c>
      <c r="GP249" s="193">
        <f t="shared" si="974"/>
        <v>4.0208077191285936</v>
      </c>
      <c r="GQ249" s="72">
        <f t="shared" si="975"/>
        <v>58089.067446178327</v>
      </c>
      <c r="GU249" s="3">
        <f t="shared" si="976"/>
        <v>10.587185281451937</v>
      </c>
      <c r="GV249" s="6">
        <f t="shared" si="977"/>
        <v>7.8725341117869956</v>
      </c>
      <c r="GW249" s="6">
        <f t="shared" si="978"/>
        <v>7.6874084453875717</v>
      </c>
      <c r="GX249" s="6">
        <f t="shared" si="979"/>
        <v>6.9803195884067071</v>
      </c>
      <c r="GY249" s="193">
        <f t="shared" si="980"/>
        <v>5.7097443881886552</v>
      </c>
      <c r="GZ249" s="193">
        <f t="shared" si="981"/>
        <v>4.2888776418723777</v>
      </c>
      <c r="HA249" s="193">
        <f t="shared" si="1029"/>
        <v>3.9715343927512254</v>
      </c>
      <c r="HB249" s="193">
        <f t="shared" si="982"/>
        <v>4.0357218980838212</v>
      </c>
      <c r="HC249" s="205">
        <f t="shared" si="983"/>
        <v>58337.01863952593</v>
      </c>
      <c r="HG249" s="3">
        <f t="shared" si="785"/>
        <v>9.3655869797459435</v>
      </c>
      <c r="HH249" s="6">
        <f t="shared" si="786"/>
        <v>0</v>
      </c>
      <c r="HI249" s="6">
        <f t="shared" si="787"/>
        <v>0</v>
      </c>
      <c r="HJ249" s="6">
        <f t="shared" si="788"/>
        <v>0</v>
      </c>
      <c r="HK249" s="193">
        <f t="shared" si="984"/>
        <v>5.705688384027928</v>
      </c>
      <c r="HL249" s="193">
        <f t="shared" si="984"/>
        <v>4.1745731882913786</v>
      </c>
      <c r="HM249" s="193">
        <f t="shared" si="984"/>
        <v>3.8150380693314694</v>
      </c>
      <c r="HN249" s="193">
        <f t="shared" si="984"/>
        <v>3.9040600573940507</v>
      </c>
      <c r="HO249" s="212">
        <f t="shared" si="985"/>
        <v>56330.494138444818</v>
      </c>
      <c r="HS249" s="3">
        <f t="shared" si="789"/>
        <v>8.9583875458439479</v>
      </c>
      <c r="HT249" s="6">
        <f t="shared" si="790"/>
        <v>0</v>
      </c>
      <c r="HU249" s="6">
        <f t="shared" si="791"/>
        <v>0</v>
      </c>
      <c r="HV249" s="6">
        <f t="shared" si="792"/>
        <v>0</v>
      </c>
      <c r="HW249" s="193">
        <f t="shared" si="986"/>
        <v>5.7043327185693187</v>
      </c>
      <c r="HX249" s="193">
        <f t="shared" si="986"/>
        <v>4.1745731882913786</v>
      </c>
      <c r="HY249" s="193">
        <f t="shared" si="986"/>
        <v>3.8150380693314694</v>
      </c>
      <c r="HZ249" s="193">
        <f t="shared" si="986"/>
        <v>3.9040600573940507</v>
      </c>
      <c r="IA249" s="212">
        <f t="shared" si="987"/>
        <v>56329.710978251969</v>
      </c>
      <c r="IE249" s="3">
        <f t="shared" si="794"/>
        <v>10.587185281451937</v>
      </c>
      <c r="IF249" s="6">
        <f t="shared" si="795"/>
        <v>0</v>
      </c>
      <c r="IG249" s="6">
        <f t="shared" si="796"/>
        <v>0</v>
      </c>
      <c r="IH249" s="6">
        <f t="shared" si="797"/>
        <v>0</v>
      </c>
      <c r="II249" s="193">
        <f t="shared" si="988"/>
        <v>5.7097443881886552</v>
      </c>
      <c r="IJ249" s="193">
        <f t="shared" si="988"/>
        <v>4.1745731882913786</v>
      </c>
      <c r="IK249" s="193">
        <f t="shared" si="988"/>
        <v>3.8150380693314694</v>
      </c>
      <c r="IL249" s="193">
        <f t="shared" si="988"/>
        <v>3.9040600573940507</v>
      </c>
      <c r="IM249" s="205">
        <f t="shared" si="989"/>
        <v>56332.837333905583</v>
      </c>
      <c r="IQ249" s="3">
        <f t="shared" si="799"/>
        <v>0</v>
      </c>
      <c r="IR249" s="6">
        <f t="shared" si="800"/>
        <v>7.4133029552660874</v>
      </c>
      <c r="IS249" s="6">
        <f t="shared" si="801"/>
        <v>0</v>
      </c>
      <c r="IT249" s="6">
        <f t="shared" si="802"/>
        <v>0</v>
      </c>
      <c r="IU249" s="193">
        <f t="shared" si="990"/>
        <v>5.6740334309306508</v>
      </c>
      <c r="IV249" s="193">
        <f t="shared" si="990"/>
        <v>4.2825569116001718</v>
      </c>
      <c r="IW249" s="193">
        <f t="shared" si="990"/>
        <v>3.8150380693314694</v>
      </c>
      <c r="IX249" s="193">
        <f t="shared" si="990"/>
        <v>3.9040600573940507</v>
      </c>
      <c r="IY249" s="212">
        <f t="shared" si="991"/>
        <v>56581.460559827516</v>
      </c>
      <c r="JC249" s="3">
        <f t="shared" si="804"/>
        <v>0</v>
      </c>
      <c r="JD249" s="6">
        <f t="shared" si="805"/>
        <v>7.2164896024714142</v>
      </c>
      <c r="JE249" s="6">
        <f t="shared" si="806"/>
        <v>0</v>
      </c>
      <c r="JF249" s="6">
        <f t="shared" si="807"/>
        <v>0</v>
      </c>
      <c r="JG249" s="193">
        <f t="shared" si="992"/>
        <v>5.6740334309306508</v>
      </c>
      <c r="JH249" s="193">
        <f t="shared" si="992"/>
        <v>4.2798357490612231</v>
      </c>
      <c r="JI249" s="193">
        <f t="shared" si="992"/>
        <v>3.8150380693314694</v>
      </c>
      <c r="JJ249" s="193">
        <f t="shared" si="992"/>
        <v>3.9040600573940507</v>
      </c>
      <c r="JK249" s="212">
        <f t="shared" si="993"/>
        <v>56574.659729702056</v>
      </c>
      <c r="JO249" s="3">
        <f t="shared" si="809"/>
        <v>0</v>
      </c>
      <c r="JP249" s="6">
        <f t="shared" si="810"/>
        <v>7.8725341117869956</v>
      </c>
      <c r="JQ249" s="6">
        <f t="shared" si="811"/>
        <v>0</v>
      </c>
      <c r="JR249" s="6">
        <f t="shared" si="812"/>
        <v>0</v>
      </c>
      <c r="JS249" s="193">
        <f t="shared" si="994"/>
        <v>5.6740334309306508</v>
      </c>
      <c r="JT249" s="193">
        <f t="shared" si="994"/>
        <v>4.2888776418723777</v>
      </c>
      <c r="JU249" s="193">
        <f t="shared" si="994"/>
        <v>3.8150380693314694</v>
      </c>
      <c r="JV249" s="193">
        <f t="shared" si="994"/>
        <v>3.9040600573940507</v>
      </c>
      <c r="JW249" s="205">
        <f t="shared" si="995"/>
        <v>56597.260717945253</v>
      </c>
      <c r="KA249" s="3">
        <f t="shared" si="814"/>
        <v>0</v>
      </c>
      <c r="KB249" s="6">
        <f t="shared" si="815"/>
        <v>0</v>
      </c>
      <c r="KC249" s="6">
        <f t="shared" si="816"/>
        <v>7.3326049786773755</v>
      </c>
      <c r="KD249" s="6">
        <f t="shared" si="817"/>
        <v>0</v>
      </c>
      <c r="KE249" s="193">
        <f t="shared" si="996"/>
        <v>5.6740334309306508</v>
      </c>
      <c r="KF249" s="193">
        <f t="shared" si="996"/>
        <v>4.1745731882913786</v>
      </c>
      <c r="KG249" s="193">
        <f t="shared" si="996"/>
        <v>3.9648258481625072</v>
      </c>
      <c r="KH249" s="193">
        <f t="shared" si="996"/>
        <v>3.9040600573940507</v>
      </c>
      <c r="KI249" s="212">
        <f t="shared" si="997"/>
        <v>57046.850031643553</v>
      </c>
      <c r="KM249" s="3">
        <f t="shared" si="819"/>
        <v>0</v>
      </c>
      <c r="KN249" s="6">
        <f t="shared" si="820"/>
        <v>0</v>
      </c>
      <c r="KO249" s="6">
        <f t="shared" si="821"/>
        <v>6.5047302230202533</v>
      </c>
      <c r="KP249" s="6">
        <f t="shared" si="822"/>
        <v>0</v>
      </c>
      <c r="KQ249" s="193">
        <f t="shared" si="998"/>
        <v>5.6740334309306508</v>
      </c>
      <c r="KR249" s="193">
        <f t="shared" si="998"/>
        <v>4.1745731882913786</v>
      </c>
      <c r="KS249" s="193">
        <f t="shared" si="998"/>
        <v>3.9489953101435491</v>
      </c>
      <c r="KT249" s="193">
        <f t="shared" si="998"/>
        <v>3.9040600573940507</v>
      </c>
      <c r="KU249" s="212">
        <f t="shared" si="999"/>
        <v>56968.757786045833</v>
      </c>
      <c r="KY249" s="3">
        <f t="shared" si="824"/>
        <v>0</v>
      </c>
      <c r="KZ249" s="6">
        <f t="shared" si="825"/>
        <v>0</v>
      </c>
      <c r="LA249" s="6">
        <f t="shared" si="826"/>
        <v>7.6874084453875717</v>
      </c>
      <c r="LB249" s="6">
        <f t="shared" si="827"/>
        <v>0</v>
      </c>
      <c r="LC249" s="193">
        <f t="shared" si="1000"/>
        <v>5.6740334309306508</v>
      </c>
      <c r="LD249" s="193">
        <f t="shared" si="1000"/>
        <v>4.1745731882913786</v>
      </c>
      <c r="LE249" s="193">
        <f t="shared" si="1000"/>
        <v>3.9715343927512254</v>
      </c>
      <c r="LF249" s="193">
        <f t="shared" si="1000"/>
        <v>3.9040600573940507</v>
      </c>
      <c r="LG249" s="205">
        <f t="shared" si="1001"/>
        <v>57079.975653044996</v>
      </c>
      <c r="LK249" s="3">
        <f t="shared" si="829"/>
        <v>0</v>
      </c>
      <c r="LL249" s="6">
        <f t="shared" si="830"/>
        <v>0</v>
      </c>
      <c r="LM249" s="6">
        <f t="shared" si="831"/>
        <v>0</v>
      </c>
      <c r="LN249" s="6">
        <f t="shared" si="832"/>
        <v>6.5894216914559314</v>
      </c>
      <c r="LO249" s="193">
        <f t="shared" si="1002"/>
        <v>5.6740334309306508</v>
      </c>
      <c r="LP249" s="193">
        <f t="shared" si="1002"/>
        <v>4.1745731882913786</v>
      </c>
      <c r="LQ249" s="193">
        <f t="shared" si="1002"/>
        <v>3.8150380693314694</v>
      </c>
      <c r="LR249" s="193">
        <f t="shared" si="1002"/>
        <v>4.0287896189957468</v>
      </c>
      <c r="LS249" s="212">
        <f t="shared" si="1003"/>
        <v>57192.206182292372</v>
      </c>
      <c r="LW249" s="3">
        <f t="shared" si="834"/>
        <v>0</v>
      </c>
      <c r="LX249" s="6">
        <f t="shared" si="835"/>
        <v>0</v>
      </c>
      <c r="LY249" s="6">
        <f t="shared" si="836"/>
        <v>0</v>
      </c>
      <c r="LZ249" s="6">
        <f t="shared" si="837"/>
        <v>6.1426812377979028</v>
      </c>
      <c r="MA249" s="193">
        <f t="shared" si="1004"/>
        <v>5.6740334309306508</v>
      </c>
      <c r="MB249" s="193">
        <f t="shared" si="1004"/>
        <v>4.1745731882913786</v>
      </c>
      <c r="MC249" s="193">
        <f t="shared" si="1004"/>
        <v>3.8150380693314694</v>
      </c>
      <c r="MD249" s="193">
        <f t="shared" si="1004"/>
        <v>4.0208077191285936</v>
      </c>
      <c r="ME249" s="212">
        <f t="shared" si="1005"/>
        <v>57135.482430089549</v>
      </c>
      <c r="MI249" s="3">
        <f t="shared" si="839"/>
        <v>0</v>
      </c>
      <c r="MJ249" s="6">
        <f t="shared" si="840"/>
        <v>0</v>
      </c>
      <c r="MK249" s="6">
        <f t="shared" si="841"/>
        <v>0</v>
      </c>
      <c r="ML249" s="6">
        <f t="shared" si="842"/>
        <v>6.9803195884067071</v>
      </c>
      <c r="MM249" s="193">
        <f t="shared" si="1006"/>
        <v>5.6740334309306508</v>
      </c>
      <c r="MN249" s="193">
        <f t="shared" si="1006"/>
        <v>4.1745731882913786</v>
      </c>
      <c r="MO249" s="193">
        <f t="shared" si="1006"/>
        <v>3.8150380693314694</v>
      </c>
      <c r="MP249" s="193">
        <f t="shared" si="1006"/>
        <v>4.0357218980838212</v>
      </c>
      <c r="MQ249" s="205">
        <f t="shared" si="1007"/>
        <v>57241.516446120637</v>
      </c>
      <c r="MT249" s="3">
        <f t="shared" si="844"/>
        <v>7.7367892441379533</v>
      </c>
      <c r="MU249" s="6">
        <f t="shared" si="845"/>
        <v>6.5604450931558302</v>
      </c>
      <c r="MV249" s="6">
        <f t="shared" si="846"/>
        <v>6.800399778612082</v>
      </c>
      <c r="MW249" s="6">
        <f t="shared" si="847"/>
        <v>6.701106804870439</v>
      </c>
      <c r="MX249" s="193">
        <f t="shared" si="1008"/>
        <v>5.7002546602159931</v>
      </c>
      <c r="MY249" s="193">
        <f t="shared" si="1008"/>
        <v>4.2707113538796575</v>
      </c>
      <c r="MZ249" s="193">
        <f t="shared" si="1008"/>
        <v>3.9546778854057738</v>
      </c>
      <c r="NA249" s="193">
        <f t="shared" si="1008"/>
        <v>4.0307751787394377</v>
      </c>
      <c r="NB249" s="212">
        <f t="shared" si="1009"/>
        <v>58163.817644128736</v>
      </c>
      <c r="NF249" s="3">
        <f t="shared" si="849"/>
        <v>7.7367892441379524</v>
      </c>
      <c r="NG249" s="6">
        <f t="shared" si="850"/>
        <v>0</v>
      </c>
      <c r="NH249" s="6">
        <f t="shared" si="851"/>
        <v>0</v>
      </c>
      <c r="NI249" s="6">
        <f t="shared" si="852"/>
        <v>0</v>
      </c>
      <c r="NJ249" s="193">
        <f t="shared" si="1010"/>
        <v>5.7002546602159931</v>
      </c>
      <c r="NK249" s="193">
        <f t="shared" si="1010"/>
        <v>4.1745731882913786</v>
      </c>
      <c r="NL249" s="193">
        <f t="shared" si="1010"/>
        <v>3.8150380693314694</v>
      </c>
      <c r="NM249" s="193">
        <f t="shared" si="1010"/>
        <v>3.9040600573940507</v>
      </c>
      <c r="NN249" s="212">
        <f t="shared" si="1011"/>
        <v>56327.3551728725</v>
      </c>
      <c r="NR249" s="3">
        <f t="shared" si="854"/>
        <v>0</v>
      </c>
      <c r="NS249" s="6">
        <f t="shared" si="855"/>
        <v>6.5604450931558302</v>
      </c>
      <c r="NT249" s="6">
        <f t="shared" si="856"/>
        <v>0</v>
      </c>
      <c r="NU249" s="6">
        <f t="shared" si="857"/>
        <v>0</v>
      </c>
      <c r="NV249" s="193">
        <f t="shared" si="1012"/>
        <v>5.6740334309306508</v>
      </c>
      <c r="NW249" s="193">
        <f t="shared" si="1012"/>
        <v>4.2707113538796575</v>
      </c>
      <c r="NX249" s="193">
        <f t="shared" si="1012"/>
        <v>3.8150380693314694</v>
      </c>
      <c r="NY249" s="193">
        <f t="shared" si="1012"/>
        <v>3.9040600573940507</v>
      </c>
      <c r="NZ249" s="212">
        <f t="shared" si="1013"/>
        <v>56551.861668837519</v>
      </c>
      <c r="OD249" s="3">
        <f t="shared" si="859"/>
        <v>0</v>
      </c>
      <c r="OE249" s="6">
        <f t="shared" si="860"/>
        <v>0</v>
      </c>
      <c r="OF249" s="6">
        <f t="shared" si="861"/>
        <v>6.800399778612082</v>
      </c>
      <c r="OG249" s="6">
        <f t="shared" si="862"/>
        <v>0</v>
      </c>
      <c r="OH249" s="193">
        <f t="shared" si="1014"/>
        <v>5.6740334309306508</v>
      </c>
      <c r="OI249" s="193">
        <f t="shared" si="1014"/>
        <v>4.1745731882913786</v>
      </c>
      <c r="OJ249" s="193">
        <f t="shared" si="1014"/>
        <v>3.9546778854057738</v>
      </c>
      <c r="OK249" s="193">
        <f t="shared" si="1014"/>
        <v>3.9040600573940507</v>
      </c>
      <c r="OL249" s="212">
        <f t="shared" si="1015"/>
        <v>56996.777695046992</v>
      </c>
      <c r="OP249" s="3">
        <f t="shared" si="864"/>
        <v>0</v>
      </c>
      <c r="OQ249" s="6">
        <f t="shared" si="865"/>
        <v>0</v>
      </c>
      <c r="OR249" s="6">
        <f t="shared" si="866"/>
        <v>0</v>
      </c>
      <c r="OS249" s="6">
        <f t="shared" si="867"/>
        <v>6.701106804870439</v>
      </c>
      <c r="OT249" s="193">
        <f t="shared" si="1016"/>
        <v>5.6740334309306508</v>
      </c>
      <c r="OU249" s="193">
        <f t="shared" si="1016"/>
        <v>4.1745731882913786</v>
      </c>
      <c r="OV249" s="193">
        <f t="shared" si="1016"/>
        <v>3.8150380693314694</v>
      </c>
      <c r="OW249" s="193">
        <f t="shared" si="1016"/>
        <v>4.0307751787394377</v>
      </c>
      <c r="OX249" s="232">
        <f t="shared" si="1017"/>
        <v>57206.325401957562</v>
      </c>
    </row>
    <row r="250" spans="2:414" x14ac:dyDescent="0.2">
      <c r="B250" s="81">
        <v>45549</v>
      </c>
      <c r="C250">
        <v>142</v>
      </c>
      <c r="D250">
        <v>11.596978583410049</v>
      </c>
      <c r="E250">
        <v>0</v>
      </c>
      <c r="F250">
        <v>0</v>
      </c>
      <c r="G250">
        <v>0</v>
      </c>
      <c r="H250">
        <v>0</v>
      </c>
      <c r="I250">
        <v>0</v>
      </c>
      <c r="J250">
        <v>0</v>
      </c>
      <c r="K250">
        <v>1</v>
      </c>
      <c r="L250">
        <v>0</v>
      </c>
      <c r="M250">
        <v>0</v>
      </c>
      <c r="N250">
        <v>0</v>
      </c>
      <c r="O250">
        <v>0</v>
      </c>
      <c r="P250">
        <v>0</v>
      </c>
      <c r="Q250">
        <v>0</v>
      </c>
      <c r="R250">
        <v>1</v>
      </c>
      <c r="S250">
        <v>0</v>
      </c>
      <c r="T250">
        <v>20164</v>
      </c>
      <c r="U250">
        <v>8.1588208448876252</v>
      </c>
      <c r="V250">
        <v>6.5708628894494998</v>
      </c>
      <c r="W250">
        <v>5.9221262688911969</v>
      </c>
      <c r="X250">
        <v>5.570753265952435</v>
      </c>
      <c r="Y250" s="3">
        <v>3202.8573990893701</v>
      </c>
      <c r="Z250" s="3">
        <v>648.97358228114479</v>
      </c>
      <c r="AA250" s="3">
        <v>327.82591987677347</v>
      </c>
      <c r="AB250" s="3">
        <v>213.02842277197024</v>
      </c>
      <c r="AC250">
        <v>1</v>
      </c>
      <c r="AD250">
        <v>1</v>
      </c>
      <c r="AE250" s="6"/>
      <c r="AF250" s="1" t="s">
        <v>2</v>
      </c>
      <c r="AG250">
        <v>142</v>
      </c>
      <c r="AH250" s="189">
        <v>45549</v>
      </c>
      <c r="AI250">
        <f t="shared" si="869"/>
        <v>9</v>
      </c>
      <c r="AJ250">
        <v>142</v>
      </c>
      <c r="AK250">
        <v>1</v>
      </c>
      <c r="AL250">
        <v>1</v>
      </c>
      <c r="AM250">
        <v>0</v>
      </c>
      <c r="AN250">
        <v>0</v>
      </c>
      <c r="AO250">
        <v>0</v>
      </c>
      <c r="AP250">
        <v>1</v>
      </c>
      <c r="AQ250">
        <v>0</v>
      </c>
      <c r="AS250" s="37"/>
      <c r="AT250" s="37"/>
      <c r="AU250" s="6">
        <f t="shared" si="870"/>
        <v>0</v>
      </c>
      <c r="AV250" s="6">
        <f t="shared" si="871"/>
        <v>0</v>
      </c>
      <c r="AW250" s="6">
        <f t="shared" si="872"/>
        <v>0</v>
      </c>
      <c r="AX250" s="6">
        <f t="shared" si="873"/>
        <v>0</v>
      </c>
      <c r="AY250" s="193">
        <f t="shared" si="874"/>
        <v>5.6740334309306508</v>
      </c>
      <c r="AZ250" s="193">
        <f t="shared" si="875"/>
        <v>4.1745731882913786</v>
      </c>
      <c r="BA250" s="193">
        <f t="shared" si="876"/>
        <v>3.8150380693314694</v>
      </c>
      <c r="BB250" s="193">
        <f t="shared" si="877"/>
        <v>3.9040600573940507</v>
      </c>
      <c r="BC250" s="72">
        <f t="shared" si="878"/>
        <v>56312.210093717425</v>
      </c>
      <c r="BG250" s="3">
        <f t="shared" si="879"/>
        <v>7.9956444279898724</v>
      </c>
      <c r="BH250" s="6">
        <f t="shared" si="880"/>
        <v>0</v>
      </c>
      <c r="BI250" s="6">
        <f t="shared" si="881"/>
        <v>0</v>
      </c>
      <c r="BJ250" s="6">
        <f t="shared" si="882"/>
        <v>0</v>
      </c>
      <c r="BK250" s="193">
        <f t="shared" si="883"/>
        <v>5.7011201855061939</v>
      </c>
      <c r="BL250" s="193">
        <f t="shared" si="884"/>
        <v>4.1745731882913786</v>
      </c>
      <c r="BM250" s="193">
        <f t="shared" si="885"/>
        <v>3.8150380693314694</v>
      </c>
      <c r="BN250" s="193">
        <f t="shared" si="886"/>
        <v>3.9040600573940507</v>
      </c>
      <c r="BO250" s="72">
        <f t="shared" si="887"/>
        <v>56327.855159721526</v>
      </c>
      <c r="BS250" s="3">
        <f t="shared" si="888"/>
        <v>7.9956696198634649</v>
      </c>
      <c r="BT250" s="6">
        <f t="shared" si="889"/>
        <v>0</v>
      </c>
      <c r="BU250" s="6">
        <f t="shared" si="890"/>
        <v>0</v>
      </c>
      <c r="BV250" s="6">
        <f t="shared" si="891"/>
        <v>0</v>
      </c>
      <c r="BW250" s="193">
        <f t="shared" si="892"/>
        <v>5.7011202697029608</v>
      </c>
      <c r="BX250" s="193">
        <f t="shared" si="893"/>
        <v>4.1745731882913786</v>
      </c>
      <c r="BY250" s="193">
        <f t="shared" si="1018"/>
        <v>3.8150380693314694</v>
      </c>
      <c r="BZ250" s="193">
        <f t="shared" si="894"/>
        <v>3.9040600573940507</v>
      </c>
      <c r="CA250" s="72">
        <f t="shared" si="895"/>
        <v>56327.855159721526</v>
      </c>
      <c r="CE250" s="3">
        <f t="shared" si="896"/>
        <v>0</v>
      </c>
      <c r="CF250" s="6">
        <f t="shared" si="897"/>
        <v>6.5708628894494998</v>
      </c>
      <c r="CG250" s="6">
        <f t="shared" si="898"/>
        <v>0</v>
      </c>
      <c r="CH250" s="6">
        <f t="shared" si="899"/>
        <v>0</v>
      </c>
      <c r="CI250" s="193">
        <f t="shared" si="900"/>
        <v>5.6740334309306508</v>
      </c>
      <c r="CJ250" s="193">
        <f t="shared" si="901"/>
        <v>4.2708568990776428</v>
      </c>
      <c r="CK250" s="193">
        <f t="shared" si="1019"/>
        <v>3.8150380693314694</v>
      </c>
      <c r="CL250" s="193">
        <f t="shared" si="902"/>
        <v>3.9040600573940507</v>
      </c>
      <c r="CM250" s="72">
        <f t="shared" si="903"/>
        <v>56552.225253516663</v>
      </c>
      <c r="CQ250" s="3">
        <f t="shared" si="904"/>
        <v>0</v>
      </c>
      <c r="CR250" s="6">
        <f t="shared" si="905"/>
        <v>6.5709343530242661</v>
      </c>
      <c r="CS250" s="6">
        <f t="shared" si="906"/>
        <v>0</v>
      </c>
      <c r="CT250" s="6">
        <f t="shared" si="907"/>
        <v>0</v>
      </c>
      <c r="CU250" s="193">
        <f t="shared" si="908"/>
        <v>5.6740334309306508</v>
      </c>
      <c r="CV250" s="193">
        <f t="shared" si="909"/>
        <v>4.2708578974095133</v>
      </c>
      <c r="CW250" s="193">
        <f t="shared" si="1020"/>
        <v>3.8150380693314694</v>
      </c>
      <c r="CX250" s="193">
        <f t="shared" si="910"/>
        <v>3.9040600573940507</v>
      </c>
      <c r="CY250" s="72">
        <f t="shared" si="911"/>
        <v>56552.227747445351</v>
      </c>
      <c r="DC250" s="3">
        <f t="shared" si="912"/>
        <v>0</v>
      </c>
      <c r="DD250" s="6">
        <f t="shared" si="913"/>
        <v>0</v>
      </c>
      <c r="DE250" s="6">
        <f t="shared" si="914"/>
        <v>6.2182325823357569</v>
      </c>
      <c r="DF250" s="6">
        <f t="shared" si="915"/>
        <v>0</v>
      </c>
      <c r="DG250" s="193">
        <f t="shared" si="916"/>
        <v>5.6740334309306508</v>
      </c>
      <c r="DH250" s="193">
        <f t="shared" si="917"/>
        <v>4.1745731882913786</v>
      </c>
      <c r="DI250" s="193">
        <f t="shared" si="1021"/>
        <v>3.9434580359849449</v>
      </c>
      <c r="DJ250" s="193">
        <f t="shared" si="918"/>
        <v>3.9040600573940507</v>
      </c>
      <c r="DK250" s="72">
        <f t="shared" si="919"/>
        <v>56941.467585519473</v>
      </c>
      <c r="DO250" s="3">
        <f t="shared" si="920"/>
        <v>0</v>
      </c>
      <c r="DP250" s="6">
        <f t="shared" si="921"/>
        <v>0</v>
      </c>
      <c r="DQ250" s="6">
        <f t="shared" si="922"/>
        <v>5.9222406417764049</v>
      </c>
      <c r="DR250" s="6">
        <f t="shared" si="923"/>
        <v>0</v>
      </c>
      <c r="DS250" s="193">
        <f t="shared" si="924"/>
        <v>5.6740334309306508</v>
      </c>
      <c r="DT250" s="193">
        <f t="shared" si="925"/>
        <v>4.1745731882913786</v>
      </c>
      <c r="DU250" s="193">
        <f t="shared" si="1022"/>
        <v>3.9377048752813884</v>
      </c>
      <c r="DV250" s="193">
        <f t="shared" si="926"/>
        <v>3.9040600573940507</v>
      </c>
      <c r="DW250" s="72">
        <f t="shared" si="927"/>
        <v>56913.12724553288</v>
      </c>
      <c r="EA250" s="3">
        <f t="shared" si="928"/>
        <v>0</v>
      </c>
      <c r="EB250" s="6">
        <f t="shared" si="929"/>
        <v>0</v>
      </c>
      <c r="EC250" s="6">
        <f t="shared" si="930"/>
        <v>0</v>
      </c>
      <c r="ED250" s="6">
        <f t="shared" si="931"/>
        <v>16.712259797857307</v>
      </c>
      <c r="EE250" s="193">
        <f t="shared" si="932"/>
        <v>5.6740334309306508</v>
      </c>
      <c r="EF250" s="193">
        <f t="shared" si="933"/>
        <v>4.1745731882913786</v>
      </c>
      <c r="EG250" s="193">
        <f t="shared" si="1023"/>
        <v>3.8150380693314694</v>
      </c>
      <c r="EH250" s="193">
        <f t="shared" si="934"/>
        <v>4.1944265722045913</v>
      </c>
      <c r="EI250" s="72">
        <f t="shared" si="935"/>
        <v>58382.106264322785</v>
      </c>
      <c r="EM250" s="3">
        <f t="shared" si="936"/>
        <v>0</v>
      </c>
      <c r="EN250" s="6">
        <f t="shared" si="937"/>
        <v>0</v>
      </c>
      <c r="EO250" s="6">
        <f t="shared" si="938"/>
        <v>0</v>
      </c>
      <c r="EP250" s="6">
        <f t="shared" si="939"/>
        <v>5.5708907575958309</v>
      </c>
      <c r="EQ250" s="193">
        <f t="shared" si="940"/>
        <v>5.6740334309306508</v>
      </c>
      <c r="ER250" s="193">
        <f t="shared" si="941"/>
        <v>4.1745731882913786</v>
      </c>
      <c r="ES250" s="193">
        <f t="shared" si="1024"/>
        <v>3.8150380693314694</v>
      </c>
      <c r="ET250" s="193">
        <f t="shared" si="942"/>
        <v>4.0104977068504502</v>
      </c>
      <c r="EU250" s="72">
        <f t="shared" si="943"/>
        <v>57062.297094148591</v>
      </c>
      <c r="EY250" s="3">
        <f t="shared" si="944"/>
        <v>7.9956444279898724</v>
      </c>
      <c r="EZ250" s="6">
        <f t="shared" si="945"/>
        <v>6.5708628894494998</v>
      </c>
      <c r="FA250" s="6">
        <f t="shared" si="946"/>
        <v>6.2182325823357569</v>
      </c>
      <c r="FB250" s="6">
        <f t="shared" si="947"/>
        <v>16.712259797857307</v>
      </c>
      <c r="FC250" s="193">
        <f t="shared" si="948"/>
        <v>5.7011201855061939</v>
      </c>
      <c r="FD250" s="193">
        <f t="shared" si="949"/>
        <v>4.2708568990776428</v>
      </c>
      <c r="FE250" s="193">
        <f t="shared" si="1025"/>
        <v>3.9434580359849449</v>
      </c>
      <c r="FF250" s="193">
        <f t="shared" si="950"/>
        <v>4.1944265722045913</v>
      </c>
      <c r="FG250" s="72">
        <f t="shared" si="951"/>
        <v>59302.583124260913</v>
      </c>
      <c r="FK250" s="3">
        <f t="shared" si="952"/>
        <v>8.1588460367612186</v>
      </c>
      <c r="FL250" s="6">
        <f t="shared" si="953"/>
        <v>6.5709343530242661</v>
      </c>
      <c r="FM250" s="6">
        <f t="shared" si="954"/>
        <v>5.9222406417764049</v>
      </c>
      <c r="FN250" s="6">
        <f t="shared" si="955"/>
        <v>5.5708907575958309</v>
      </c>
      <c r="FO250" s="193">
        <f t="shared" si="956"/>
        <v>5.7016654923911192</v>
      </c>
      <c r="FP250" s="193">
        <f t="shared" si="957"/>
        <v>4.2708578974095133</v>
      </c>
      <c r="FQ250" s="193">
        <f t="shared" si="1026"/>
        <v>3.9377048752813884</v>
      </c>
      <c r="FR250" s="193">
        <f t="shared" si="958"/>
        <v>4.0104977068504502</v>
      </c>
      <c r="FS250" s="205">
        <f t="shared" si="959"/>
        <v>57933.443576398837</v>
      </c>
      <c r="FW250" s="3">
        <f t="shared" si="960"/>
        <v>9.3826439716207677</v>
      </c>
      <c r="FX250" s="6">
        <f t="shared" si="961"/>
        <v>7.4250750650779338</v>
      </c>
      <c r="FY250" s="6">
        <f t="shared" si="962"/>
        <v>7.3434365734250839</v>
      </c>
      <c r="FZ250" s="6">
        <f t="shared" si="963"/>
        <v>6.5734888538238732</v>
      </c>
      <c r="GA250" s="193">
        <f t="shared" si="964"/>
        <v>5.7057451307969798</v>
      </c>
      <c r="GB250" s="193">
        <f t="shared" si="965"/>
        <v>4.2827194395946808</v>
      </c>
      <c r="GC250" s="193">
        <f t="shared" si="1027"/>
        <v>3.9650313169214235</v>
      </c>
      <c r="GD250" s="193">
        <f t="shared" si="966"/>
        <v>4.0285060402959401</v>
      </c>
      <c r="GE250" s="72">
        <f t="shared" si="967"/>
        <v>58233.688304032534</v>
      </c>
      <c r="GI250" s="3">
        <f t="shared" si="968"/>
        <v>8.974702929376388</v>
      </c>
      <c r="GJ250" s="6">
        <f t="shared" si="969"/>
        <v>7.2279491783944501</v>
      </c>
      <c r="GK250" s="6">
        <f t="shared" si="970"/>
        <v>6.514338895780317</v>
      </c>
      <c r="GL250" s="6">
        <f t="shared" si="971"/>
        <v>6.1278285925476794</v>
      </c>
      <c r="GM250" s="193">
        <f t="shared" si="972"/>
        <v>5.7043870717873606</v>
      </c>
      <c r="GN250" s="193">
        <f t="shared" si="973"/>
        <v>4.2799943935711111</v>
      </c>
      <c r="GO250" s="193">
        <f t="shared" si="1028"/>
        <v>3.9491804910981658</v>
      </c>
      <c r="GP250" s="193">
        <f t="shared" si="974"/>
        <v>4.0205412498999404</v>
      </c>
      <c r="GQ250" s="72">
        <f t="shared" si="975"/>
        <v>58088.513407966297</v>
      </c>
      <c r="GU250" s="3">
        <f t="shared" si="976"/>
        <v>10.606467098353914</v>
      </c>
      <c r="GV250" s="6">
        <f t="shared" si="977"/>
        <v>7.8850354673393994</v>
      </c>
      <c r="GW250" s="6">
        <f t="shared" si="978"/>
        <v>7.6987641495585564</v>
      </c>
      <c r="GX250" s="6">
        <f t="shared" si="979"/>
        <v>6.9634415824405433</v>
      </c>
      <c r="GY250" s="193">
        <f t="shared" si="980"/>
        <v>5.7098082768223239</v>
      </c>
      <c r="GZ250" s="193">
        <f t="shared" si="981"/>
        <v>4.2890491497097605</v>
      </c>
      <c r="HA250" s="193">
        <f t="shared" si="1029"/>
        <v>3.9717483623808527</v>
      </c>
      <c r="HB250" s="193">
        <f t="shared" si="982"/>
        <v>4.0354235699820586</v>
      </c>
      <c r="HC250" s="205">
        <f t="shared" si="983"/>
        <v>58336.41536269807</v>
      </c>
      <c r="HG250" s="3">
        <f t="shared" si="785"/>
        <v>9.3826439716207677</v>
      </c>
      <c r="HH250" s="6">
        <f t="shared" si="786"/>
        <v>0</v>
      </c>
      <c r="HI250" s="6">
        <f t="shared" si="787"/>
        <v>0</v>
      </c>
      <c r="HJ250" s="6">
        <f t="shared" si="788"/>
        <v>0</v>
      </c>
      <c r="HK250" s="193">
        <f t="shared" si="984"/>
        <v>5.7057451307969798</v>
      </c>
      <c r="HL250" s="193">
        <f t="shared" si="984"/>
        <v>4.1745731882913786</v>
      </c>
      <c r="HM250" s="193">
        <f t="shared" si="984"/>
        <v>3.8150380693314694</v>
      </c>
      <c r="HN250" s="193">
        <f t="shared" si="984"/>
        <v>3.9040600573940507</v>
      </c>
      <c r="HO250" s="212">
        <f t="shared" si="985"/>
        <v>56330.5269209666</v>
      </c>
      <c r="HS250" s="3">
        <f t="shared" si="789"/>
        <v>8.974702929376388</v>
      </c>
      <c r="HT250" s="6">
        <f t="shared" si="790"/>
        <v>0</v>
      </c>
      <c r="HU250" s="6">
        <f t="shared" si="791"/>
        <v>0</v>
      </c>
      <c r="HV250" s="6">
        <f t="shared" si="792"/>
        <v>0</v>
      </c>
      <c r="HW250" s="193">
        <f t="shared" si="986"/>
        <v>5.7043870717873606</v>
      </c>
      <c r="HX250" s="193">
        <f t="shared" si="986"/>
        <v>4.1745731882913786</v>
      </c>
      <c r="HY250" s="193">
        <f t="shared" si="986"/>
        <v>3.8150380693314694</v>
      </c>
      <c r="HZ250" s="193">
        <f t="shared" si="986"/>
        <v>3.9040600573940507</v>
      </c>
      <c r="IA250" s="212">
        <f t="shared" si="987"/>
        <v>56329.742377586022</v>
      </c>
      <c r="IE250" s="3">
        <f t="shared" si="794"/>
        <v>10.606467098353914</v>
      </c>
      <c r="IF250" s="6">
        <f t="shared" si="795"/>
        <v>0</v>
      </c>
      <c r="IG250" s="6">
        <f t="shared" si="796"/>
        <v>0</v>
      </c>
      <c r="IH250" s="6">
        <f t="shared" si="797"/>
        <v>0</v>
      </c>
      <c r="II250" s="193">
        <f t="shared" si="988"/>
        <v>5.7098082768223239</v>
      </c>
      <c r="IJ250" s="193">
        <f t="shared" si="988"/>
        <v>4.1745731882913786</v>
      </c>
      <c r="IK250" s="193">
        <f t="shared" si="988"/>
        <v>3.8150380693314694</v>
      </c>
      <c r="IL250" s="193">
        <f t="shared" si="988"/>
        <v>3.9040600573940507</v>
      </c>
      <c r="IM250" s="205">
        <f t="shared" si="989"/>
        <v>56332.874243808263</v>
      </c>
      <c r="IQ250" s="3">
        <f t="shared" si="799"/>
        <v>0</v>
      </c>
      <c r="IR250" s="6">
        <f t="shared" si="800"/>
        <v>7.4250750650779338</v>
      </c>
      <c r="IS250" s="6">
        <f t="shared" si="801"/>
        <v>0</v>
      </c>
      <c r="IT250" s="6">
        <f t="shared" si="802"/>
        <v>0</v>
      </c>
      <c r="IU250" s="193">
        <f t="shared" si="990"/>
        <v>5.6740334309306508</v>
      </c>
      <c r="IV250" s="193">
        <f t="shared" si="990"/>
        <v>4.2827194395946808</v>
      </c>
      <c r="IW250" s="193">
        <f t="shared" si="990"/>
        <v>3.8150380693314694</v>
      </c>
      <c r="IX250" s="193">
        <f t="shared" si="990"/>
        <v>3.9040600573940507</v>
      </c>
      <c r="IY250" s="212">
        <f t="shared" si="991"/>
        <v>56581.866781678051</v>
      </c>
      <c r="JC250" s="3">
        <f t="shared" si="804"/>
        <v>0</v>
      </c>
      <c r="JD250" s="6">
        <f t="shared" si="805"/>
        <v>7.2279491783944501</v>
      </c>
      <c r="JE250" s="6">
        <f t="shared" si="806"/>
        <v>0</v>
      </c>
      <c r="JF250" s="6">
        <f t="shared" si="807"/>
        <v>0</v>
      </c>
      <c r="JG250" s="193">
        <f t="shared" si="992"/>
        <v>5.6740334309306508</v>
      </c>
      <c r="JH250" s="193">
        <f t="shared" si="992"/>
        <v>4.2799943935711111</v>
      </c>
      <c r="JI250" s="193">
        <f t="shared" si="992"/>
        <v>3.8150380693314694</v>
      </c>
      <c r="JJ250" s="193">
        <f t="shared" si="992"/>
        <v>3.9040600573940507</v>
      </c>
      <c r="JK250" s="212">
        <f t="shared" si="993"/>
        <v>56575.0561974925</v>
      </c>
      <c r="JO250" s="3">
        <f t="shared" si="809"/>
        <v>0</v>
      </c>
      <c r="JP250" s="6">
        <f t="shared" si="810"/>
        <v>7.8850354673393994</v>
      </c>
      <c r="JQ250" s="6">
        <f t="shared" si="811"/>
        <v>0</v>
      </c>
      <c r="JR250" s="6">
        <f t="shared" si="812"/>
        <v>0</v>
      </c>
      <c r="JS250" s="193">
        <f t="shared" si="994"/>
        <v>5.6740334309306508</v>
      </c>
      <c r="JT250" s="193">
        <f t="shared" si="994"/>
        <v>4.2890491497097605</v>
      </c>
      <c r="JU250" s="193">
        <f t="shared" si="994"/>
        <v>3.8150380693314694</v>
      </c>
      <c r="JV250" s="193">
        <f t="shared" si="994"/>
        <v>3.9040600573940507</v>
      </c>
      <c r="JW250" s="205">
        <f t="shared" si="995"/>
        <v>56597.689503769296</v>
      </c>
      <c r="KA250" s="3">
        <f t="shared" si="814"/>
        <v>0</v>
      </c>
      <c r="KB250" s="6">
        <f t="shared" si="815"/>
        <v>0</v>
      </c>
      <c r="KC250" s="6">
        <f t="shared" si="816"/>
        <v>7.3434365734250839</v>
      </c>
      <c r="KD250" s="6">
        <f t="shared" si="817"/>
        <v>0</v>
      </c>
      <c r="KE250" s="193">
        <f t="shared" si="996"/>
        <v>5.6740334309306508</v>
      </c>
      <c r="KF250" s="193">
        <f t="shared" si="996"/>
        <v>4.1745731882913786</v>
      </c>
      <c r="KG250" s="193">
        <f t="shared" si="996"/>
        <v>3.9650313169214235</v>
      </c>
      <c r="KH250" s="193">
        <f t="shared" si="996"/>
        <v>3.9040600573940507</v>
      </c>
      <c r="KI250" s="212">
        <f t="shared" si="997"/>
        <v>57047.864315049927</v>
      </c>
      <c r="KM250" s="3">
        <f t="shared" si="819"/>
        <v>0</v>
      </c>
      <c r="KN250" s="6">
        <f t="shared" si="820"/>
        <v>0</v>
      </c>
      <c r="KO250" s="6">
        <f t="shared" si="821"/>
        <v>6.514338895780317</v>
      </c>
      <c r="KP250" s="6">
        <f t="shared" si="822"/>
        <v>0</v>
      </c>
      <c r="KQ250" s="193">
        <f t="shared" si="998"/>
        <v>5.6740334309306508</v>
      </c>
      <c r="KR250" s="193">
        <f t="shared" si="998"/>
        <v>4.1745731882913786</v>
      </c>
      <c r="KS250" s="193">
        <f t="shared" si="998"/>
        <v>3.9491804910981658</v>
      </c>
      <c r="KT250" s="193">
        <f t="shared" si="998"/>
        <v>3.9040600573940507</v>
      </c>
      <c r="KU250" s="212">
        <f t="shared" si="999"/>
        <v>56969.670667829589</v>
      </c>
      <c r="KY250" s="3">
        <f t="shared" si="824"/>
        <v>0</v>
      </c>
      <c r="KZ250" s="6">
        <f t="shared" si="825"/>
        <v>0</v>
      </c>
      <c r="LA250" s="6">
        <f t="shared" si="826"/>
        <v>7.6987641495585564</v>
      </c>
      <c r="LB250" s="6">
        <f t="shared" si="827"/>
        <v>0</v>
      </c>
      <c r="LC250" s="193">
        <f t="shared" si="1000"/>
        <v>5.6740334309306508</v>
      </c>
      <c r="LD250" s="193">
        <f t="shared" si="1000"/>
        <v>4.1745731882913786</v>
      </c>
      <c r="LE250" s="193">
        <f t="shared" si="1000"/>
        <v>3.9717483623808527</v>
      </c>
      <c r="LF250" s="193">
        <f t="shared" si="1000"/>
        <v>3.9040600573940507</v>
      </c>
      <c r="LG250" s="205">
        <f t="shared" si="1001"/>
        <v>57081.032514180835</v>
      </c>
      <c r="LK250" s="3">
        <f t="shared" si="829"/>
        <v>0</v>
      </c>
      <c r="LL250" s="6">
        <f t="shared" si="830"/>
        <v>0</v>
      </c>
      <c r="LM250" s="6">
        <f t="shared" si="831"/>
        <v>0</v>
      </c>
      <c r="LN250" s="6">
        <f t="shared" si="832"/>
        <v>6.5734888538238732</v>
      </c>
      <c r="LO250" s="193">
        <f t="shared" si="1002"/>
        <v>5.6740334309306508</v>
      </c>
      <c r="LP250" s="193">
        <f t="shared" si="1002"/>
        <v>4.1745731882913786</v>
      </c>
      <c r="LQ250" s="193">
        <f t="shared" si="1002"/>
        <v>3.8150380693314694</v>
      </c>
      <c r="LR250" s="193">
        <f t="shared" si="1002"/>
        <v>4.0285060402959401</v>
      </c>
      <c r="LS250" s="212">
        <f t="shared" si="1003"/>
        <v>57190.189952233217</v>
      </c>
      <c r="LW250" s="3">
        <f t="shared" si="834"/>
        <v>0</v>
      </c>
      <c r="LX250" s="6">
        <f t="shared" si="835"/>
        <v>0</v>
      </c>
      <c r="LY250" s="6">
        <f t="shared" si="836"/>
        <v>0</v>
      </c>
      <c r="LZ250" s="6">
        <f t="shared" si="837"/>
        <v>6.1278285925476794</v>
      </c>
      <c r="MA250" s="193">
        <f t="shared" si="1004"/>
        <v>5.6740334309306508</v>
      </c>
      <c r="MB250" s="193">
        <f t="shared" si="1004"/>
        <v>4.1745731882913786</v>
      </c>
      <c r="MC250" s="193">
        <f t="shared" si="1004"/>
        <v>3.8150380693314694</v>
      </c>
      <c r="MD250" s="193">
        <f t="shared" si="1004"/>
        <v>4.0205412498999404</v>
      </c>
      <c r="ME250" s="212">
        <f t="shared" si="1005"/>
        <v>57133.589724547084</v>
      </c>
      <c r="MI250" s="3">
        <f t="shared" si="839"/>
        <v>0</v>
      </c>
      <c r="MJ250" s="6">
        <f t="shared" si="840"/>
        <v>0</v>
      </c>
      <c r="MK250" s="6">
        <f t="shared" si="841"/>
        <v>0</v>
      </c>
      <c r="ML250" s="6">
        <f t="shared" si="842"/>
        <v>6.9634415824405433</v>
      </c>
      <c r="MM250" s="193">
        <f t="shared" si="1006"/>
        <v>5.6740334309306508</v>
      </c>
      <c r="MN250" s="193">
        <f t="shared" si="1006"/>
        <v>4.1745731882913786</v>
      </c>
      <c r="MO250" s="193">
        <f t="shared" si="1006"/>
        <v>3.8150380693314694</v>
      </c>
      <c r="MP250" s="193">
        <f t="shared" si="1006"/>
        <v>4.0354235699820586</v>
      </c>
      <c r="MQ250" s="205">
        <f t="shared" si="1007"/>
        <v>57239.393521735299</v>
      </c>
      <c r="MT250" s="3">
        <f t="shared" si="844"/>
        <v>7.7508798026432437</v>
      </c>
      <c r="MU250" s="6">
        <f t="shared" si="845"/>
        <v>6.5708628894494998</v>
      </c>
      <c r="MV250" s="6">
        <f t="shared" si="846"/>
        <v>6.8104452092248762</v>
      </c>
      <c r="MW250" s="6">
        <f t="shared" si="847"/>
        <v>6.684903919142922</v>
      </c>
      <c r="MX250" s="193">
        <f t="shared" si="1008"/>
        <v>5.7003017936224172</v>
      </c>
      <c r="MY250" s="193">
        <f t="shared" si="1008"/>
        <v>4.2708568990776428</v>
      </c>
      <c r="MZ250" s="193">
        <f t="shared" si="1008"/>
        <v>3.9548703859551213</v>
      </c>
      <c r="NA250" s="193">
        <f t="shared" si="1008"/>
        <v>4.0304873650493622</v>
      </c>
      <c r="NB250" s="212">
        <f t="shared" si="1009"/>
        <v>58163.107433136334</v>
      </c>
      <c r="NF250" s="3">
        <f t="shared" si="849"/>
        <v>7.7508798026432428</v>
      </c>
      <c r="NG250" s="6">
        <f t="shared" si="850"/>
        <v>0</v>
      </c>
      <c r="NH250" s="6">
        <f t="shared" si="851"/>
        <v>0</v>
      </c>
      <c r="NI250" s="6">
        <f t="shared" si="852"/>
        <v>0</v>
      </c>
      <c r="NJ250" s="193">
        <f t="shared" si="1010"/>
        <v>5.7003017936224172</v>
      </c>
      <c r="NK250" s="193">
        <f t="shared" si="1010"/>
        <v>4.1745731882913786</v>
      </c>
      <c r="NL250" s="193">
        <f t="shared" si="1010"/>
        <v>3.8150380693314694</v>
      </c>
      <c r="NM250" s="193">
        <f t="shared" si="1010"/>
        <v>3.9040600573940507</v>
      </c>
      <c r="NN250" s="212">
        <f t="shared" si="1011"/>
        <v>56327.38240025079</v>
      </c>
      <c r="NR250" s="3">
        <f t="shared" si="854"/>
        <v>0</v>
      </c>
      <c r="NS250" s="6">
        <f t="shared" si="855"/>
        <v>6.5708628894494998</v>
      </c>
      <c r="NT250" s="6">
        <f t="shared" si="856"/>
        <v>0</v>
      </c>
      <c r="NU250" s="6">
        <f t="shared" si="857"/>
        <v>0</v>
      </c>
      <c r="NV250" s="193">
        <f t="shared" si="1012"/>
        <v>5.6740334309306508</v>
      </c>
      <c r="NW250" s="193">
        <f t="shared" si="1012"/>
        <v>4.2708568990776428</v>
      </c>
      <c r="NX250" s="193">
        <f t="shared" si="1012"/>
        <v>3.8150380693314694</v>
      </c>
      <c r="NY250" s="193">
        <f t="shared" si="1012"/>
        <v>3.9040600573940507</v>
      </c>
      <c r="NZ250" s="212">
        <f t="shared" si="1013"/>
        <v>56552.225253516663</v>
      </c>
      <c r="OD250" s="3">
        <f t="shared" si="859"/>
        <v>0</v>
      </c>
      <c r="OE250" s="6">
        <f t="shared" si="860"/>
        <v>0</v>
      </c>
      <c r="OF250" s="6">
        <f t="shared" si="861"/>
        <v>6.8104452092248762</v>
      </c>
      <c r="OG250" s="6">
        <f t="shared" si="862"/>
        <v>0</v>
      </c>
      <c r="OH250" s="193">
        <f t="shared" si="1014"/>
        <v>5.6740334309306508</v>
      </c>
      <c r="OI250" s="193">
        <f t="shared" si="1014"/>
        <v>4.1745731882913786</v>
      </c>
      <c r="OJ250" s="193">
        <f t="shared" si="1014"/>
        <v>3.9548703859551213</v>
      </c>
      <c r="OK250" s="193">
        <f t="shared" si="1014"/>
        <v>3.9040600573940507</v>
      </c>
      <c r="OL250" s="212">
        <f t="shared" si="1015"/>
        <v>56997.727127094586</v>
      </c>
      <c r="OP250" s="3">
        <f t="shared" si="864"/>
        <v>0</v>
      </c>
      <c r="OQ250" s="6">
        <f t="shared" si="865"/>
        <v>0</v>
      </c>
      <c r="OR250" s="6">
        <f t="shared" si="866"/>
        <v>0</v>
      </c>
      <c r="OS250" s="6">
        <f t="shared" si="867"/>
        <v>6.684903919142922</v>
      </c>
      <c r="OT250" s="193">
        <f t="shared" si="1016"/>
        <v>5.6740334309306508</v>
      </c>
      <c r="OU250" s="193">
        <f t="shared" si="1016"/>
        <v>4.1745731882913786</v>
      </c>
      <c r="OV250" s="193">
        <f t="shared" si="1016"/>
        <v>3.8150380693314694</v>
      </c>
      <c r="OW250" s="193">
        <f t="shared" si="1016"/>
        <v>4.0304873650493622</v>
      </c>
      <c r="OX250" s="232">
        <f t="shared" si="1017"/>
        <v>57204.278556686375</v>
      </c>
    </row>
    <row r="251" spans="2:414" x14ac:dyDescent="0.2">
      <c r="B251" s="81">
        <v>45556</v>
      </c>
      <c r="C251">
        <v>143</v>
      </c>
      <c r="D251">
        <v>11.609693582393694</v>
      </c>
      <c r="E251">
        <v>0</v>
      </c>
      <c r="F251">
        <v>0</v>
      </c>
      <c r="G251">
        <v>0</v>
      </c>
      <c r="H251">
        <v>0</v>
      </c>
      <c r="I251">
        <v>0</v>
      </c>
      <c r="J251">
        <v>0</v>
      </c>
      <c r="K251">
        <v>1</v>
      </c>
      <c r="L251">
        <v>0</v>
      </c>
      <c r="M251">
        <v>0</v>
      </c>
      <c r="N251">
        <v>0</v>
      </c>
      <c r="O251">
        <v>0</v>
      </c>
      <c r="P251">
        <v>0</v>
      </c>
      <c r="Q251">
        <v>0</v>
      </c>
      <c r="R251">
        <v>1</v>
      </c>
      <c r="S251">
        <v>0</v>
      </c>
      <c r="T251">
        <v>20449</v>
      </c>
      <c r="U251">
        <v>8.1718939459329967</v>
      </c>
      <c r="V251">
        <v>6.5805937925190143</v>
      </c>
      <c r="W251">
        <v>5.9308719985064258</v>
      </c>
      <c r="X251">
        <v>5.6611557897022537</v>
      </c>
      <c r="Y251" s="3">
        <v>3248.8355361109816</v>
      </c>
      <c r="Z251" s="3">
        <v>655.95522134581438</v>
      </c>
      <c r="AA251" s="3">
        <v>331.10417917239516</v>
      </c>
      <c r="AB251" s="3">
        <v>237.87728425524719</v>
      </c>
      <c r="AC251">
        <v>1</v>
      </c>
      <c r="AD251">
        <v>1</v>
      </c>
      <c r="AE251" s="6"/>
      <c r="AF251" s="1" t="s">
        <v>2</v>
      </c>
      <c r="AG251">
        <v>143</v>
      </c>
      <c r="AH251" s="189">
        <v>45556</v>
      </c>
      <c r="AI251">
        <f t="shared" si="869"/>
        <v>9</v>
      </c>
      <c r="AJ251">
        <v>143</v>
      </c>
      <c r="AK251">
        <v>1</v>
      </c>
      <c r="AL251">
        <v>1</v>
      </c>
      <c r="AM251">
        <v>0</v>
      </c>
      <c r="AN251">
        <v>0</v>
      </c>
      <c r="AO251">
        <v>0</v>
      </c>
      <c r="AP251">
        <v>1</v>
      </c>
      <c r="AQ251">
        <v>0</v>
      </c>
      <c r="AS251" s="37"/>
      <c r="AT251" s="37"/>
      <c r="AU251" s="6">
        <f t="shared" si="870"/>
        <v>0</v>
      </c>
      <c r="AV251" s="6">
        <f t="shared" si="871"/>
        <v>0</v>
      </c>
      <c r="AW251" s="6">
        <f t="shared" si="872"/>
        <v>0</v>
      </c>
      <c r="AX251" s="6">
        <f t="shared" si="873"/>
        <v>0</v>
      </c>
      <c r="AY251" s="193">
        <f t="shared" si="874"/>
        <v>5.6740334309306508</v>
      </c>
      <c r="AZ251" s="193">
        <f t="shared" si="875"/>
        <v>4.1745731882913786</v>
      </c>
      <c r="BA251" s="193">
        <f t="shared" si="876"/>
        <v>3.8150380693314694</v>
      </c>
      <c r="BB251" s="193">
        <f t="shared" si="877"/>
        <v>3.9040600573940507</v>
      </c>
      <c r="BC251" s="72">
        <f t="shared" si="878"/>
        <v>56312.210093717425</v>
      </c>
      <c r="BG251" s="3">
        <f t="shared" si="879"/>
        <v>8.0084560670143361</v>
      </c>
      <c r="BH251" s="6">
        <f t="shared" si="880"/>
        <v>0</v>
      </c>
      <c r="BI251" s="6">
        <f t="shared" si="881"/>
        <v>0</v>
      </c>
      <c r="BJ251" s="6">
        <f t="shared" si="882"/>
        <v>0</v>
      </c>
      <c r="BK251" s="193">
        <f t="shared" si="883"/>
        <v>5.7011630038986585</v>
      </c>
      <c r="BL251" s="193">
        <f t="shared" si="884"/>
        <v>4.1745731882913786</v>
      </c>
      <c r="BM251" s="193">
        <f t="shared" si="885"/>
        <v>3.8150380693314694</v>
      </c>
      <c r="BN251" s="193">
        <f t="shared" si="886"/>
        <v>3.9040600573940507</v>
      </c>
      <c r="BO251" s="72">
        <f t="shared" si="887"/>
        <v>56327.879894680817</v>
      </c>
      <c r="BS251" s="3">
        <f t="shared" si="888"/>
        <v>8.008481299253555</v>
      </c>
      <c r="BT251" s="6">
        <f t="shared" si="889"/>
        <v>0</v>
      </c>
      <c r="BU251" s="6">
        <f t="shared" si="890"/>
        <v>0</v>
      </c>
      <c r="BV251" s="6">
        <f t="shared" si="891"/>
        <v>0</v>
      </c>
      <c r="BW251" s="193">
        <f t="shared" si="892"/>
        <v>5.7011630882267248</v>
      </c>
      <c r="BX251" s="193">
        <f t="shared" si="893"/>
        <v>4.1745731882913786</v>
      </c>
      <c r="BY251" s="193">
        <f t="shared" si="1018"/>
        <v>3.8150380693314694</v>
      </c>
      <c r="BZ251" s="193">
        <f t="shared" si="894"/>
        <v>3.9040600573940507</v>
      </c>
      <c r="CA251" s="72">
        <f t="shared" si="895"/>
        <v>56327.879894680817</v>
      </c>
      <c r="CE251" s="3">
        <f t="shared" si="896"/>
        <v>0</v>
      </c>
      <c r="CF251" s="6">
        <f t="shared" si="897"/>
        <v>6.5805937925190143</v>
      </c>
      <c r="CG251" s="6">
        <f t="shared" si="898"/>
        <v>0</v>
      </c>
      <c r="CH251" s="6">
        <f t="shared" si="899"/>
        <v>0</v>
      </c>
      <c r="CI251" s="193">
        <f t="shared" si="900"/>
        <v>5.6740334309306508</v>
      </c>
      <c r="CJ251" s="193">
        <f t="shared" si="901"/>
        <v>4.2709928286796099</v>
      </c>
      <c r="CK251" s="193">
        <f t="shared" si="1019"/>
        <v>3.8150380693314694</v>
      </c>
      <c r="CL251" s="193">
        <f t="shared" si="902"/>
        <v>3.9040600573940507</v>
      </c>
      <c r="CM251" s="72">
        <f t="shared" si="903"/>
        <v>56552.564819703985</v>
      </c>
      <c r="CQ251" s="3">
        <f t="shared" si="904"/>
        <v>0</v>
      </c>
      <c r="CR251" s="6">
        <f t="shared" si="905"/>
        <v>6.5806653619254085</v>
      </c>
      <c r="CS251" s="6">
        <f t="shared" si="906"/>
        <v>0</v>
      </c>
      <c r="CT251" s="6">
        <f t="shared" si="907"/>
        <v>0</v>
      </c>
      <c r="CU251" s="193">
        <f t="shared" si="908"/>
        <v>5.6740334309306508</v>
      </c>
      <c r="CV251" s="193">
        <f t="shared" si="909"/>
        <v>4.2709938283540323</v>
      </c>
      <c r="CW251" s="193">
        <f t="shared" si="1020"/>
        <v>3.8150380693314694</v>
      </c>
      <c r="CX251" s="193">
        <f t="shared" si="910"/>
        <v>3.9040600573940507</v>
      </c>
      <c r="CY251" s="72">
        <f t="shared" si="911"/>
        <v>56552.567317001514</v>
      </c>
      <c r="DC251" s="3">
        <f t="shared" si="912"/>
        <v>0</v>
      </c>
      <c r="DD251" s="6">
        <f t="shared" si="913"/>
        <v>0</v>
      </c>
      <c r="DE251" s="6">
        <f t="shared" si="914"/>
        <v>6.2274155984317474</v>
      </c>
      <c r="DF251" s="6">
        <f t="shared" si="915"/>
        <v>0</v>
      </c>
      <c r="DG251" s="193">
        <f t="shared" si="916"/>
        <v>5.6740334309306508</v>
      </c>
      <c r="DH251" s="193">
        <f t="shared" si="917"/>
        <v>4.1745731882913786</v>
      </c>
      <c r="DI251" s="193">
        <f t="shared" si="1021"/>
        <v>3.943635996902636</v>
      </c>
      <c r="DJ251" s="193">
        <f t="shared" si="918"/>
        <v>3.9040600573940507</v>
      </c>
      <c r="DK251" s="72">
        <f t="shared" si="919"/>
        <v>56942.344454344202</v>
      </c>
      <c r="DO251" s="3">
        <f t="shared" si="920"/>
        <v>0</v>
      </c>
      <c r="DP251" s="6">
        <f t="shared" si="921"/>
        <v>0</v>
      </c>
      <c r="DQ251" s="6">
        <f t="shared" si="922"/>
        <v>5.9309865402962272</v>
      </c>
      <c r="DR251" s="6">
        <f t="shared" si="923"/>
        <v>0</v>
      </c>
      <c r="DS251" s="193">
        <f t="shared" si="924"/>
        <v>5.6740334309306508</v>
      </c>
      <c r="DT251" s="193">
        <f t="shared" si="925"/>
        <v>4.1745731882913786</v>
      </c>
      <c r="DU251" s="193">
        <f t="shared" si="1022"/>
        <v>3.9378753436943206</v>
      </c>
      <c r="DV251" s="193">
        <f t="shared" si="926"/>
        <v>3.9040600573940507</v>
      </c>
      <c r="DW251" s="72">
        <f t="shared" si="927"/>
        <v>56913.966778130751</v>
      </c>
      <c r="EA251" s="3">
        <f t="shared" si="928"/>
        <v>0</v>
      </c>
      <c r="EB251" s="6">
        <f t="shared" si="929"/>
        <v>0</v>
      </c>
      <c r="EC251" s="6">
        <f t="shared" si="930"/>
        <v>0</v>
      </c>
      <c r="ED251" s="6">
        <f t="shared" si="931"/>
        <v>16.983467369106762</v>
      </c>
      <c r="EE251" s="193">
        <f t="shared" si="932"/>
        <v>5.6740334309306508</v>
      </c>
      <c r="EF251" s="193">
        <f t="shared" si="933"/>
        <v>4.1745731882913786</v>
      </c>
      <c r="EG251" s="193">
        <f t="shared" si="1023"/>
        <v>3.8150380693314694</v>
      </c>
      <c r="EH251" s="193">
        <f t="shared" si="934"/>
        <v>4.1985078762445864</v>
      </c>
      <c r="EI251" s="72">
        <f t="shared" si="935"/>
        <v>58411.73589059012</v>
      </c>
      <c r="EM251" s="3">
        <f t="shared" si="936"/>
        <v>0</v>
      </c>
      <c r="EN251" s="6">
        <f t="shared" si="937"/>
        <v>0</v>
      </c>
      <c r="EO251" s="6">
        <f t="shared" si="938"/>
        <v>0</v>
      </c>
      <c r="EP251" s="6">
        <f t="shared" si="939"/>
        <v>5.6612955125684241</v>
      </c>
      <c r="EQ251" s="193">
        <f t="shared" si="940"/>
        <v>5.6740334309306508</v>
      </c>
      <c r="ER251" s="193">
        <f t="shared" si="941"/>
        <v>4.1745731882913786</v>
      </c>
      <c r="ES251" s="193">
        <f t="shared" si="1024"/>
        <v>3.8150380693314694</v>
      </c>
      <c r="ET251" s="193">
        <f t="shared" si="942"/>
        <v>4.0121348953685469</v>
      </c>
      <c r="EU251" s="72">
        <f t="shared" si="943"/>
        <v>57073.91236715913</v>
      </c>
      <c r="EY251" s="3">
        <f t="shared" si="944"/>
        <v>8.0084560670143361</v>
      </c>
      <c r="EZ251" s="6">
        <f t="shared" si="945"/>
        <v>6.5805937925190143</v>
      </c>
      <c r="FA251" s="6">
        <f t="shared" si="946"/>
        <v>6.2274155984317474</v>
      </c>
      <c r="FB251" s="6">
        <f t="shared" si="947"/>
        <v>16.983467369106762</v>
      </c>
      <c r="FC251" s="193">
        <f t="shared" si="948"/>
        <v>5.7011630038986585</v>
      </c>
      <c r="FD251" s="193">
        <f t="shared" si="949"/>
        <v>4.2709928286796099</v>
      </c>
      <c r="FE251" s="193">
        <f t="shared" si="1025"/>
        <v>3.943635996902636</v>
      </c>
      <c r="FF251" s="193">
        <f t="shared" si="950"/>
        <v>4.1985078762445864</v>
      </c>
      <c r="FG251" s="72">
        <f t="shared" si="951"/>
        <v>59333.975917773474</v>
      </c>
      <c r="FK251" s="3">
        <f t="shared" si="952"/>
        <v>8.1719191781722156</v>
      </c>
      <c r="FL251" s="6">
        <f t="shared" si="953"/>
        <v>6.5806653619254085</v>
      </c>
      <c r="FM251" s="6">
        <f t="shared" si="954"/>
        <v>5.9309865402962272</v>
      </c>
      <c r="FN251" s="6">
        <f t="shared" si="955"/>
        <v>5.6612955125684241</v>
      </c>
      <c r="FO251" s="193">
        <f t="shared" si="956"/>
        <v>5.7017091609254171</v>
      </c>
      <c r="FP251" s="193">
        <f t="shared" si="957"/>
        <v>4.2709938283540323</v>
      </c>
      <c r="FQ251" s="193">
        <f t="shared" si="1026"/>
        <v>3.9378753436943206</v>
      </c>
      <c r="FR251" s="193">
        <f t="shared" si="958"/>
        <v>4.0121348953685469</v>
      </c>
      <c r="FS251" s="205">
        <f t="shared" si="959"/>
        <v>57946.464822325528</v>
      </c>
      <c r="FW251" s="3">
        <f t="shared" si="960"/>
        <v>9.3976780378229456</v>
      </c>
      <c r="FX251" s="6">
        <f t="shared" si="961"/>
        <v>7.4360709855464853</v>
      </c>
      <c r="FY251" s="6">
        <f t="shared" si="962"/>
        <v>7.3542812781479681</v>
      </c>
      <c r="FZ251" s="6">
        <f t="shared" si="963"/>
        <v>6.6801638318486587</v>
      </c>
      <c r="GA251" s="193">
        <f t="shared" si="964"/>
        <v>5.705795144841046</v>
      </c>
      <c r="GB251" s="193">
        <f t="shared" si="965"/>
        <v>4.282871227514466</v>
      </c>
      <c r="GC251" s="193">
        <f t="shared" si="1027"/>
        <v>3.965236992083196</v>
      </c>
      <c r="GD251" s="193">
        <f t="shared" si="966"/>
        <v>4.0304031506792697</v>
      </c>
      <c r="GE251" s="72">
        <f t="shared" si="967"/>
        <v>58248.881251556908</v>
      </c>
      <c r="GI251" s="3">
        <f t="shared" si="968"/>
        <v>8.9890833405262978</v>
      </c>
      <c r="GJ251" s="6">
        <f t="shared" si="969"/>
        <v>7.2386531717709159</v>
      </c>
      <c r="GK251" s="6">
        <f t="shared" si="970"/>
        <v>6.5239591983570691</v>
      </c>
      <c r="GL251" s="6">
        <f t="shared" si="971"/>
        <v>6.2272713686724792</v>
      </c>
      <c r="GM251" s="193">
        <f t="shared" si="972"/>
        <v>5.7044349763713251</v>
      </c>
      <c r="GN251" s="193">
        <f t="shared" si="973"/>
        <v>4.2801425551886396</v>
      </c>
      <c r="GO251" s="193">
        <f t="shared" si="1028"/>
        <v>3.9493658618378693</v>
      </c>
      <c r="GP251" s="193">
        <f t="shared" si="974"/>
        <v>4.0223239865255103</v>
      </c>
      <c r="GQ251" s="72">
        <f t="shared" si="975"/>
        <v>58102.729669901259</v>
      </c>
      <c r="GU251" s="3">
        <f t="shared" si="976"/>
        <v>10.623462129712896</v>
      </c>
      <c r="GV251" s="6">
        <f t="shared" si="977"/>
        <v>7.8967125510228167</v>
      </c>
      <c r="GW251" s="6">
        <f t="shared" si="978"/>
        <v>7.7101335980583539</v>
      </c>
      <c r="GX251" s="6">
        <f t="shared" si="979"/>
        <v>7.076444737127817</v>
      </c>
      <c r="GY251" s="193">
        <f t="shared" si="980"/>
        <v>5.709864585005624</v>
      </c>
      <c r="GZ251" s="193">
        <f t="shared" si="981"/>
        <v>4.2892093226812813</v>
      </c>
      <c r="HA251" s="193">
        <f t="shared" si="1029"/>
        <v>3.9719625451313858</v>
      </c>
      <c r="HB251" s="193">
        <f t="shared" si="982"/>
        <v>4.0374192685545314</v>
      </c>
      <c r="HC251" s="205">
        <f t="shared" si="983"/>
        <v>58352.418633407702</v>
      </c>
      <c r="HG251" s="3">
        <f t="shared" si="785"/>
        <v>9.3976780378229456</v>
      </c>
      <c r="HH251" s="6">
        <f t="shared" si="786"/>
        <v>0</v>
      </c>
      <c r="HI251" s="6">
        <f t="shared" si="787"/>
        <v>0</v>
      </c>
      <c r="HJ251" s="6">
        <f t="shared" si="788"/>
        <v>0</v>
      </c>
      <c r="HK251" s="193">
        <f t="shared" si="984"/>
        <v>5.705795144841046</v>
      </c>
      <c r="HL251" s="193">
        <f t="shared" si="984"/>
        <v>4.1745731882913786</v>
      </c>
      <c r="HM251" s="193">
        <f t="shared" si="984"/>
        <v>3.8150380693314694</v>
      </c>
      <c r="HN251" s="193">
        <f t="shared" si="984"/>
        <v>3.9040600573940507</v>
      </c>
      <c r="HO251" s="212">
        <f t="shared" si="985"/>
        <v>56330.555814019259</v>
      </c>
      <c r="HS251" s="3">
        <f t="shared" si="789"/>
        <v>8.9890833405262978</v>
      </c>
      <c r="HT251" s="6">
        <f t="shared" si="790"/>
        <v>0</v>
      </c>
      <c r="HU251" s="6">
        <f t="shared" si="791"/>
        <v>0</v>
      </c>
      <c r="HV251" s="6">
        <f t="shared" si="792"/>
        <v>0</v>
      </c>
      <c r="HW251" s="193">
        <f t="shared" si="986"/>
        <v>5.7044349763713251</v>
      </c>
      <c r="HX251" s="193">
        <f t="shared" si="986"/>
        <v>4.1745731882913786</v>
      </c>
      <c r="HY251" s="193">
        <f t="shared" si="986"/>
        <v>3.8150380693314694</v>
      </c>
      <c r="HZ251" s="193">
        <f t="shared" si="986"/>
        <v>3.9040600573940507</v>
      </c>
      <c r="IA251" s="212">
        <f t="shared" si="987"/>
        <v>56329.770051620464</v>
      </c>
      <c r="IE251" s="3">
        <f t="shared" si="794"/>
        <v>10.623462129712896</v>
      </c>
      <c r="IF251" s="6">
        <f t="shared" si="795"/>
        <v>0</v>
      </c>
      <c r="IG251" s="6">
        <f t="shared" si="796"/>
        <v>0</v>
      </c>
      <c r="IH251" s="6">
        <f t="shared" si="797"/>
        <v>0</v>
      </c>
      <c r="II251" s="193">
        <f t="shared" si="988"/>
        <v>5.709864585005624</v>
      </c>
      <c r="IJ251" s="193">
        <f t="shared" si="988"/>
        <v>4.1745731882913786</v>
      </c>
      <c r="IK251" s="193">
        <f t="shared" si="988"/>
        <v>3.8150380693314694</v>
      </c>
      <c r="IL251" s="193">
        <f t="shared" si="988"/>
        <v>3.9040600573940507</v>
      </c>
      <c r="IM251" s="205">
        <f t="shared" si="989"/>
        <v>56332.906774334166</v>
      </c>
      <c r="IQ251" s="3">
        <f t="shared" si="799"/>
        <v>0</v>
      </c>
      <c r="IR251" s="6">
        <f t="shared" si="800"/>
        <v>7.4360709855464853</v>
      </c>
      <c r="IS251" s="6">
        <f t="shared" si="801"/>
        <v>0</v>
      </c>
      <c r="IT251" s="6">
        <f t="shared" si="802"/>
        <v>0</v>
      </c>
      <c r="IU251" s="193">
        <f t="shared" si="990"/>
        <v>5.6740334309306508</v>
      </c>
      <c r="IV251" s="193">
        <f t="shared" si="990"/>
        <v>4.282871227514466</v>
      </c>
      <c r="IW251" s="193">
        <f t="shared" si="990"/>
        <v>3.8150380693314694</v>
      </c>
      <c r="IX251" s="193">
        <f t="shared" si="990"/>
        <v>3.9040600573940507</v>
      </c>
      <c r="IY251" s="212">
        <f t="shared" si="991"/>
        <v>56582.246162460455</v>
      </c>
      <c r="JC251" s="3">
        <f t="shared" si="804"/>
        <v>0</v>
      </c>
      <c r="JD251" s="6">
        <f t="shared" si="805"/>
        <v>7.2386531717709159</v>
      </c>
      <c r="JE251" s="6">
        <f t="shared" si="806"/>
        <v>0</v>
      </c>
      <c r="JF251" s="6">
        <f t="shared" si="807"/>
        <v>0</v>
      </c>
      <c r="JG251" s="193">
        <f t="shared" si="992"/>
        <v>5.6740334309306508</v>
      </c>
      <c r="JH251" s="193">
        <f t="shared" si="992"/>
        <v>4.2801425551886396</v>
      </c>
      <c r="JI251" s="193">
        <f t="shared" si="992"/>
        <v>3.8150380693314694</v>
      </c>
      <c r="JJ251" s="193">
        <f t="shared" si="992"/>
        <v>3.9040600573940507</v>
      </c>
      <c r="JK251" s="212">
        <f t="shared" si="993"/>
        <v>56575.426470042366</v>
      </c>
      <c r="JO251" s="3">
        <f t="shared" si="809"/>
        <v>0</v>
      </c>
      <c r="JP251" s="6">
        <f t="shared" si="810"/>
        <v>7.8967125510228167</v>
      </c>
      <c r="JQ251" s="6">
        <f t="shared" si="811"/>
        <v>0</v>
      </c>
      <c r="JR251" s="6">
        <f t="shared" si="812"/>
        <v>0</v>
      </c>
      <c r="JS251" s="193">
        <f t="shared" si="994"/>
        <v>5.6740334309306508</v>
      </c>
      <c r="JT251" s="193">
        <f t="shared" si="994"/>
        <v>4.2892093226812813</v>
      </c>
      <c r="JU251" s="193">
        <f t="shared" si="994"/>
        <v>3.8150380693314694</v>
      </c>
      <c r="JV251" s="193">
        <f t="shared" si="994"/>
        <v>3.9040600573940507</v>
      </c>
      <c r="JW251" s="205">
        <f t="shared" si="995"/>
        <v>56598.089954289528</v>
      </c>
      <c r="KA251" s="3">
        <f t="shared" si="814"/>
        <v>0</v>
      </c>
      <c r="KB251" s="6">
        <f t="shared" si="815"/>
        <v>0</v>
      </c>
      <c r="KC251" s="6">
        <f t="shared" si="816"/>
        <v>7.3542812781479681</v>
      </c>
      <c r="KD251" s="6">
        <f t="shared" si="817"/>
        <v>0</v>
      </c>
      <c r="KE251" s="193">
        <f t="shared" si="996"/>
        <v>5.6740334309306508</v>
      </c>
      <c r="KF251" s="193">
        <f t="shared" si="996"/>
        <v>4.1745731882913786</v>
      </c>
      <c r="KG251" s="193">
        <f t="shared" si="996"/>
        <v>3.965236992083196</v>
      </c>
      <c r="KH251" s="193">
        <f t="shared" si="996"/>
        <v>3.9040600573940507</v>
      </c>
      <c r="KI251" s="212">
        <f t="shared" si="997"/>
        <v>57048.879635411729</v>
      </c>
      <c r="KM251" s="3">
        <f t="shared" si="819"/>
        <v>0</v>
      </c>
      <c r="KN251" s="6">
        <f t="shared" si="820"/>
        <v>0</v>
      </c>
      <c r="KO251" s="6">
        <f t="shared" si="821"/>
        <v>6.5239591983570691</v>
      </c>
      <c r="KP251" s="6">
        <f t="shared" si="822"/>
        <v>0</v>
      </c>
      <c r="KQ251" s="193">
        <f t="shared" si="998"/>
        <v>5.6740334309306508</v>
      </c>
      <c r="KR251" s="193">
        <f t="shared" si="998"/>
        <v>4.1745731882913786</v>
      </c>
      <c r="KS251" s="193">
        <f t="shared" si="998"/>
        <v>3.9493658618378693</v>
      </c>
      <c r="KT251" s="193">
        <f t="shared" si="998"/>
        <v>3.9040600573940507</v>
      </c>
      <c r="KU251" s="212">
        <f t="shared" si="999"/>
        <v>56970.584499842771</v>
      </c>
      <c r="KY251" s="3">
        <f t="shared" si="824"/>
        <v>0</v>
      </c>
      <c r="KZ251" s="6">
        <f t="shared" si="825"/>
        <v>0</v>
      </c>
      <c r="LA251" s="6">
        <f t="shared" si="826"/>
        <v>7.7101335980583539</v>
      </c>
      <c r="LB251" s="6">
        <f t="shared" si="827"/>
        <v>0</v>
      </c>
      <c r="LC251" s="193">
        <f t="shared" si="1000"/>
        <v>5.6740334309306508</v>
      </c>
      <c r="LD251" s="193">
        <f t="shared" si="1000"/>
        <v>4.1745731882913786</v>
      </c>
      <c r="LE251" s="193">
        <f t="shared" si="1000"/>
        <v>3.9719625451313858</v>
      </c>
      <c r="LF251" s="193">
        <f t="shared" si="1000"/>
        <v>3.9040600573940507</v>
      </c>
      <c r="LG251" s="205">
        <f t="shared" si="1001"/>
        <v>57082.090447583185</v>
      </c>
      <c r="LK251" s="3">
        <f t="shared" si="829"/>
        <v>0</v>
      </c>
      <c r="LL251" s="6">
        <f t="shared" si="830"/>
        <v>0</v>
      </c>
      <c r="LM251" s="6">
        <f t="shared" si="831"/>
        <v>0</v>
      </c>
      <c r="LN251" s="6">
        <f t="shared" si="832"/>
        <v>6.6801638318486587</v>
      </c>
      <c r="LO251" s="193">
        <f t="shared" si="1002"/>
        <v>5.6740334309306508</v>
      </c>
      <c r="LP251" s="193">
        <f t="shared" si="1002"/>
        <v>4.1745731882913786</v>
      </c>
      <c r="LQ251" s="193">
        <f t="shared" si="1002"/>
        <v>3.8150380693314694</v>
      </c>
      <c r="LR251" s="193">
        <f t="shared" si="1002"/>
        <v>4.0304031506792697</v>
      </c>
      <c r="LS251" s="212">
        <f t="shared" si="1003"/>
        <v>57203.679663009571</v>
      </c>
      <c r="LW251" s="3">
        <f t="shared" si="834"/>
        <v>0</v>
      </c>
      <c r="LX251" s="6">
        <f t="shared" si="835"/>
        <v>0</v>
      </c>
      <c r="LY251" s="6">
        <f t="shared" si="836"/>
        <v>0</v>
      </c>
      <c r="LZ251" s="6">
        <f t="shared" si="837"/>
        <v>6.2272713686724792</v>
      </c>
      <c r="MA251" s="193">
        <f t="shared" si="1004"/>
        <v>5.6740334309306508</v>
      </c>
      <c r="MB251" s="193">
        <f t="shared" si="1004"/>
        <v>4.1745731882913786</v>
      </c>
      <c r="MC251" s="193">
        <f t="shared" si="1004"/>
        <v>3.8150380693314694</v>
      </c>
      <c r="MD251" s="193">
        <f t="shared" si="1004"/>
        <v>4.0223239865255103</v>
      </c>
      <c r="ME251" s="212">
        <f t="shared" si="1005"/>
        <v>57146.253526480381</v>
      </c>
      <c r="MI251" s="3">
        <f t="shared" si="839"/>
        <v>0</v>
      </c>
      <c r="MJ251" s="6">
        <f t="shared" si="840"/>
        <v>0</v>
      </c>
      <c r="MK251" s="6">
        <f t="shared" si="841"/>
        <v>0</v>
      </c>
      <c r="ML251" s="6">
        <f t="shared" si="842"/>
        <v>7.076444737127817</v>
      </c>
      <c r="MM251" s="193">
        <f t="shared" si="1006"/>
        <v>5.6740334309306508</v>
      </c>
      <c r="MN251" s="193">
        <f t="shared" si="1006"/>
        <v>4.1745731882913786</v>
      </c>
      <c r="MO251" s="193">
        <f t="shared" si="1006"/>
        <v>3.8150380693314694</v>
      </c>
      <c r="MP251" s="193">
        <f t="shared" si="1006"/>
        <v>4.0374192685545314</v>
      </c>
      <c r="MQ251" s="205">
        <f t="shared" si="1007"/>
        <v>57253.596555846147</v>
      </c>
      <c r="MT251" s="3">
        <f t="shared" si="844"/>
        <v>7.7632992486363461</v>
      </c>
      <c r="MU251" s="6">
        <f t="shared" si="845"/>
        <v>6.5805937925190143</v>
      </c>
      <c r="MV251" s="6">
        <f t="shared" si="846"/>
        <v>6.8205027982823889</v>
      </c>
      <c r="MW251" s="6">
        <f t="shared" si="847"/>
        <v>6.7933869476427047</v>
      </c>
      <c r="MX251" s="193">
        <f t="shared" si="1008"/>
        <v>5.7003433352576929</v>
      </c>
      <c r="MY251" s="193">
        <f t="shared" si="1008"/>
        <v>4.2709928286796099</v>
      </c>
      <c r="MZ251" s="193">
        <f t="shared" si="1008"/>
        <v>3.955063082380085</v>
      </c>
      <c r="NA251" s="193">
        <f t="shared" si="1008"/>
        <v>4.032412783868506</v>
      </c>
      <c r="NB251" s="212">
        <f t="shared" si="1009"/>
        <v>58178.375563262503</v>
      </c>
      <c r="NF251" s="3">
        <f t="shared" si="849"/>
        <v>7.7632992486363452</v>
      </c>
      <c r="NG251" s="6">
        <f t="shared" si="850"/>
        <v>0</v>
      </c>
      <c r="NH251" s="6">
        <f t="shared" si="851"/>
        <v>0</v>
      </c>
      <c r="NI251" s="6">
        <f t="shared" si="852"/>
        <v>0</v>
      </c>
      <c r="NJ251" s="193">
        <f t="shared" si="1010"/>
        <v>5.7003433352576929</v>
      </c>
      <c r="NK251" s="193">
        <f t="shared" si="1010"/>
        <v>4.1745731882913786</v>
      </c>
      <c r="NL251" s="193">
        <f t="shared" si="1010"/>
        <v>3.8150380693314694</v>
      </c>
      <c r="NM251" s="193">
        <f t="shared" si="1010"/>
        <v>3.9040600573940507</v>
      </c>
      <c r="NN251" s="212">
        <f t="shared" si="1011"/>
        <v>56327.406397462393</v>
      </c>
      <c r="NR251" s="3">
        <f t="shared" si="854"/>
        <v>0</v>
      </c>
      <c r="NS251" s="6">
        <f t="shared" si="855"/>
        <v>6.5805937925190143</v>
      </c>
      <c r="NT251" s="6">
        <f t="shared" si="856"/>
        <v>0</v>
      </c>
      <c r="NU251" s="6">
        <f t="shared" si="857"/>
        <v>0</v>
      </c>
      <c r="NV251" s="193">
        <f t="shared" si="1012"/>
        <v>5.6740334309306508</v>
      </c>
      <c r="NW251" s="193">
        <f t="shared" si="1012"/>
        <v>4.2709928286796099</v>
      </c>
      <c r="NX251" s="193">
        <f t="shared" si="1012"/>
        <v>3.8150380693314694</v>
      </c>
      <c r="NY251" s="193">
        <f t="shared" si="1012"/>
        <v>3.9040600573940507</v>
      </c>
      <c r="NZ251" s="212">
        <f t="shared" si="1013"/>
        <v>56552.564819703985</v>
      </c>
      <c r="OD251" s="3">
        <f t="shared" si="859"/>
        <v>0</v>
      </c>
      <c r="OE251" s="6">
        <f t="shared" si="860"/>
        <v>0</v>
      </c>
      <c r="OF251" s="6">
        <f t="shared" si="861"/>
        <v>6.8205027982823889</v>
      </c>
      <c r="OG251" s="6">
        <f t="shared" si="862"/>
        <v>0</v>
      </c>
      <c r="OH251" s="193">
        <f t="shared" si="1014"/>
        <v>5.6740334309306508</v>
      </c>
      <c r="OI251" s="193">
        <f t="shared" si="1014"/>
        <v>4.1745731882913786</v>
      </c>
      <c r="OJ251" s="193">
        <f t="shared" si="1014"/>
        <v>3.955063082380085</v>
      </c>
      <c r="OK251" s="193">
        <f t="shared" si="1014"/>
        <v>3.9040600573940507</v>
      </c>
      <c r="OL251" s="212">
        <f t="shared" si="1015"/>
        <v>56998.677541059973</v>
      </c>
      <c r="OP251" s="3">
        <f t="shared" si="864"/>
        <v>0</v>
      </c>
      <c r="OQ251" s="6">
        <f t="shared" si="865"/>
        <v>0</v>
      </c>
      <c r="OR251" s="6">
        <f t="shared" si="866"/>
        <v>0</v>
      </c>
      <c r="OS251" s="6">
        <f t="shared" si="867"/>
        <v>6.7933869476427047</v>
      </c>
      <c r="OT251" s="193">
        <f t="shared" si="1016"/>
        <v>5.6740334309306508</v>
      </c>
      <c r="OU251" s="193">
        <f t="shared" si="1016"/>
        <v>4.1745731882913786</v>
      </c>
      <c r="OV251" s="193">
        <f t="shared" si="1016"/>
        <v>3.8150380693314694</v>
      </c>
      <c r="OW251" s="193">
        <f t="shared" si="1016"/>
        <v>4.032412783868506</v>
      </c>
      <c r="OX251" s="232">
        <f t="shared" si="1017"/>
        <v>57217.972956011436</v>
      </c>
    </row>
    <row r="252" spans="2:414" x14ac:dyDescent="0.2">
      <c r="B252" s="81">
        <v>45563</v>
      </c>
      <c r="C252">
        <v>144</v>
      </c>
      <c r="D252">
        <v>11.615441100547779</v>
      </c>
      <c r="E252">
        <v>0</v>
      </c>
      <c r="F252">
        <v>0</v>
      </c>
      <c r="G252">
        <v>0</v>
      </c>
      <c r="H252">
        <v>0</v>
      </c>
      <c r="I252">
        <v>0</v>
      </c>
      <c r="J252">
        <v>0</v>
      </c>
      <c r="K252">
        <v>1</v>
      </c>
      <c r="L252">
        <v>0</v>
      </c>
      <c r="M252">
        <v>0</v>
      </c>
      <c r="N252">
        <v>0</v>
      </c>
      <c r="O252">
        <v>0</v>
      </c>
      <c r="P252">
        <v>0</v>
      </c>
      <c r="Q252">
        <v>0</v>
      </c>
      <c r="R252">
        <v>1</v>
      </c>
      <c r="S252">
        <v>0</v>
      </c>
      <c r="T252">
        <v>20736</v>
      </c>
      <c r="U252">
        <v>8.1837590238468731</v>
      </c>
      <c r="V252">
        <v>6.5899889266887834</v>
      </c>
      <c r="W252">
        <v>5.9396282233393292</v>
      </c>
      <c r="X252">
        <v>5.6957247587842881</v>
      </c>
      <c r="Y252" s="3">
        <v>3291.0885855935931</v>
      </c>
      <c r="Z252" s="3">
        <v>662.76072518020158</v>
      </c>
      <c r="AA252" s="3">
        <v>334.41522097380448</v>
      </c>
      <c r="AB252" s="3">
        <v>247.98896453818111</v>
      </c>
      <c r="AC252">
        <v>1</v>
      </c>
      <c r="AD252">
        <v>1</v>
      </c>
      <c r="AE252" s="6"/>
      <c r="AF252" s="1" t="s">
        <v>2</v>
      </c>
      <c r="AG252">
        <v>144</v>
      </c>
      <c r="AH252" s="189">
        <v>45563</v>
      </c>
      <c r="AI252">
        <f t="shared" si="869"/>
        <v>9</v>
      </c>
      <c r="AJ252">
        <v>144</v>
      </c>
      <c r="AK252">
        <v>1</v>
      </c>
      <c r="AL252">
        <v>1</v>
      </c>
      <c r="AM252">
        <v>0</v>
      </c>
      <c r="AN252">
        <v>0</v>
      </c>
      <c r="AO252">
        <v>0</v>
      </c>
      <c r="AP252">
        <v>1</v>
      </c>
      <c r="AQ252">
        <v>0</v>
      </c>
      <c r="AS252" s="37"/>
      <c r="AT252" s="37"/>
      <c r="AU252" s="6">
        <f t="shared" si="870"/>
        <v>0</v>
      </c>
      <c r="AV252" s="6">
        <f t="shared" si="871"/>
        <v>0</v>
      </c>
      <c r="AW252" s="6">
        <f t="shared" si="872"/>
        <v>0</v>
      </c>
      <c r="AX252" s="6">
        <f t="shared" si="873"/>
        <v>0</v>
      </c>
      <c r="AY252" s="193">
        <f t="shared" si="874"/>
        <v>5.6740334309306508</v>
      </c>
      <c r="AZ252" s="193">
        <f t="shared" si="875"/>
        <v>4.1745731882913786</v>
      </c>
      <c r="BA252" s="193">
        <f t="shared" si="876"/>
        <v>3.8150380693314694</v>
      </c>
      <c r="BB252" s="193">
        <f t="shared" si="877"/>
        <v>3.9040600573940507</v>
      </c>
      <c r="BC252" s="72">
        <f t="shared" si="878"/>
        <v>56312.210093717425</v>
      </c>
      <c r="BG252" s="3">
        <f t="shared" si="879"/>
        <v>8.0200838433699353</v>
      </c>
      <c r="BH252" s="6">
        <f t="shared" si="880"/>
        <v>0</v>
      </c>
      <c r="BI252" s="6">
        <f t="shared" si="881"/>
        <v>0</v>
      </c>
      <c r="BJ252" s="6">
        <f t="shared" si="882"/>
        <v>0</v>
      </c>
      <c r="BK252" s="193">
        <f t="shared" si="883"/>
        <v>5.7012018640599367</v>
      </c>
      <c r="BL252" s="193">
        <f t="shared" si="884"/>
        <v>4.1745731882913786</v>
      </c>
      <c r="BM252" s="193">
        <f t="shared" si="885"/>
        <v>3.8150380693314694</v>
      </c>
      <c r="BN252" s="193">
        <f t="shared" si="886"/>
        <v>3.9040600573940507</v>
      </c>
      <c r="BO252" s="72">
        <f t="shared" si="887"/>
        <v>56327.902343092705</v>
      </c>
      <c r="BS252" s="3">
        <f t="shared" si="888"/>
        <v>8.0201091122447838</v>
      </c>
      <c r="BT252" s="6">
        <f t="shared" si="889"/>
        <v>0</v>
      </c>
      <c r="BU252" s="6">
        <f t="shared" si="890"/>
        <v>0</v>
      </c>
      <c r="BV252" s="6">
        <f t="shared" si="891"/>
        <v>0</v>
      </c>
      <c r="BW252" s="193">
        <f t="shared" si="892"/>
        <v>5.7012019485071601</v>
      </c>
      <c r="BX252" s="193">
        <f t="shared" si="893"/>
        <v>4.1745731882913786</v>
      </c>
      <c r="BY252" s="193">
        <f t="shared" si="1018"/>
        <v>3.8150380693314694</v>
      </c>
      <c r="BZ252" s="193">
        <f t="shared" si="894"/>
        <v>3.9040600573940507</v>
      </c>
      <c r="CA252" s="72">
        <f t="shared" si="895"/>
        <v>56327.902343092705</v>
      </c>
      <c r="CE252" s="3">
        <f t="shared" si="896"/>
        <v>0</v>
      </c>
      <c r="CF252" s="6">
        <f t="shared" si="897"/>
        <v>6.5899889266887834</v>
      </c>
      <c r="CG252" s="6">
        <f t="shared" si="898"/>
        <v>0</v>
      </c>
      <c r="CH252" s="6">
        <f t="shared" si="899"/>
        <v>0</v>
      </c>
      <c r="CI252" s="193">
        <f t="shared" si="900"/>
        <v>5.6740334309306508</v>
      </c>
      <c r="CJ252" s="193">
        <f t="shared" si="901"/>
        <v>4.2711240504443371</v>
      </c>
      <c r="CK252" s="193">
        <f t="shared" si="1019"/>
        <v>3.8150380693314694</v>
      </c>
      <c r="CL252" s="193">
        <f t="shared" si="902"/>
        <v>3.9040600573940507</v>
      </c>
      <c r="CM252" s="72">
        <f t="shared" si="903"/>
        <v>56552.892627161847</v>
      </c>
      <c r="CQ252" s="3">
        <f t="shared" si="904"/>
        <v>0</v>
      </c>
      <c r="CR252" s="6">
        <f t="shared" si="905"/>
        <v>6.5900605982750413</v>
      </c>
      <c r="CS252" s="6">
        <f t="shared" si="906"/>
        <v>0</v>
      </c>
      <c r="CT252" s="6">
        <f t="shared" si="907"/>
        <v>0</v>
      </c>
      <c r="CU252" s="193">
        <f t="shared" si="908"/>
        <v>5.6740334309306508</v>
      </c>
      <c r="CV252" s="193">
        <f t="shared" si="909"/>
        <v>4.2711250514146393</v>
      </c>
      <c r="CW252" s="193">
        <f t="shared" si="1020"/>
        <v>3.8150380693314694</v>
      </c>
      <c r="CX252" s="193">
        <f t="shared" si="910"/>
        <v>3.9040600573940507</v>
      </c>
      <c r="CY252" s="72">
        <f t="shared" si="911"/>
        <v>56552.895127711119</v>
      </c>
      <c r="DC252" s="3">
        <f t="shared" si="912"/>
        <v>0</v>
      </c>
      <c r="DD252" s="6">
        <f t="shared" si="913"/>
        <v>0</v>
      </c>
      <c r="DE252" s="6">
        <f t="shared" si="914"/>
        <v>6.236609634506296</v>
      </c>
      <c r="DF252" s="6">
        <f t="shared" si="915"/>
        <v>0</v>
      </c>
      <c r="DG252" s="193">
        <f t="shared" si="916"/>
        <v>5.6740334309306508</v>
      </c>
      <c r="DH252" s="193">
        <f t="shared" si="917"/>
        <v>4.1745731882913786</v>
      </c>
      <c r="DI252" s="193">
        <f t="shared" si="1021"/>
        <v>3.943814139658921</v>
      </c>
      <c r="DJ252" s="193">
        <f t="shared" si="918"/>
        <v>3.9040600573940507</v>
      </c>
      <c r="DK252" s="72">
        <f t="shared" si="919"/>
        <v>56943.222232668333</v>
      </c>
      <c r="DO252" s="3">
        <f t="shared" si="920"/>
        <v>0</v>
      </c>
      <c r="DP252" s="6">
        <f t="shared" si="921"/>
        <v>0</v>
      </c>
      <c r="DQ252" s="6">
        <f t="shared" si="922"/>
        <v>5.9397429342364161</v>
      </c>
      <c r="DR252" s="6">
        <f t="shared" si="923"/>
        <v>0</v>
      </c>
      <c r="DS252" s="193">
        <f t="shared" si="924"/>
        <v>5.6740334309306508</v>
      </c>
      <c r="DT252" s="193">
        <f t="shared" si="925"/>
        <v>4.1745731882913786</v>
      </c>
      <c r="DU252" s="193">
        <f t="shared" si="1022"/>
        <v>3.9380459875691738</v>
      </c>
      <c r="DV252" s="193">
        <f t="shared" si="926"/>
        <v>3.9040600573940507</v>
      </c>
      <c r="DW252" s="72">
        <f t="shared" si="927"/>
        <v>56914.807187256847</v>
      </c>
      <c r="EA252" s="3">
        <f t="shared" si="928"/>
        <v>0</v>
      </c>
      <c r="EB252" s="6">
        <f t="shared" si="929"/>
        <v>0</v>
      </c>
      <c r="EC252" s="6">
        <f t="shared" si="930"/>
        <v>0</v>
      </c>
      <c r="ED252" s="6">
        <f t="shared" si="931"/>
        <v>17.087174276352865</v>
      </c>
      <c r="EE252" s="193">
        <f t="shared" si="932"/>
        <v>5.6740334309306508</v>
      </c>
      <c r="EF252" s="193">
        <f t="shared" si="933"/>
        <v>4.1745731882913786</v>
      </c>
      <c r="EG252" s="193">
        <f t="shared" si="1023"/>
        <v>3.8150380693314694</v>
      </c>
      <c r="EH252" s="193">
        <f t="shared" si="934"/>
        <v>4.2000641317456964</v>
      </c>
      <c r="EI252" s="72">
        <f t="shared" si="935"/>
        <v>58423.038020864398</v>
      </c>
      <c r="EM252" s="3">
        <f t="shared" si="936"/>
        <v>0</v>
      </c>
      <c r="EN252" s="6">
        <f t="shared" si="937"/>
        <v>0</v>
      </c>
      <c r="EO252" s="6">
        <f t="shared" si="938"/>
        <v>0</v>
      </c>
      <c r="EP252" s="6">
        <f t="shared" si="939"/>
        <v>5.6958653348464523</v>
      </c>
      <c r="EQ252" s="193">
        <f t="shared" si="940"/>
        <v>5.6740334309306508</v>
      </c>
      <c r="ER252" s="193">
        <f t="shared" si="941"/>
        <v>4.1745731882913786</v>
      </c>
      <c r="ES252" s="193">
        <f t="shared" si="1024"/>
        <v>3.8150380693314694</v>
      </c>
      <c r="ET252" s="193">
        <f t="shared" si="942"/>
        <v>4.012760231185398</v>
      </c>
      <c r="EU252" s="72">
        <f t="shared" si="943"/>
        <v>57078.349527405619</v>
      </c>
      <c r="EY252" s="3">
        <f t="shared" si="944"/>
        <v>8.0200838433699353</v>
      </c>
      <c r="EZ252" s="6">
        <f t="shared" si="945"/>
        <v>6.5899889266887834</v>
      </c>
      <c r="FA252" s="6">
        <f t="shared" si="946"/>
        <v>6.236609634506296</v>
      </c>
      <c r="FB252" s="6">
        <f t="shared" si="947"/>
        <v>17.087174276352865</v>
      </c>
      <c r="FC252" s="193">
        <f t="shared" si="948"/>
        <v>5.7012018640599367</v>
      </c>
      <c r="FD252" s="193">
        <f t="shared" si="949"/>
        <v>4.2711240504443371</v>
      </c>
      <c r="FE252" s="193">
        <f t="shared" si="1025"/>
        <v>3.943814139658921</v>
      </c>
      <c r="FF252" s="193">
        <f t="shared" si="950"/>
        <v>4.2000641317456964</v>
      </c>
      <c r="FG252" s="72">
        <f t="shared" si="951"/>
        <v>59346.738969057958</v>
      </c>
      <c r="FK252" s="3">
        <f t="shared" si="952"/>
        <v>8.1837842927217217</v>
      </c>
      <c r="FL252" s="6">
        <f t="shared" si="953"/>
        <v>6.5900605982750413</v>
      </c>
      <c r="FM252" s="6">
        <f t="shared" si="954"/>
        <v>5.9397429342364161</v>
      </c>
      <c r="FN252" s="6">
        <f t="shared" si="955"/>
        <v>5.6958653348464523</v>
      </c>
      <c r="FO252" s="193">
        <f t="shared" si="956"/>
        <v>5.7017487926073178</v>
      </c>
      <c r="FP252" s="193">
        <f t="shared" si="957"/>
        <v>4.2711250514146393</v>
      </c>
      <c r="FQ252" s="193">
        <f t="shared" si="1026"/>
        <v>3.9380459875691738</v>
      </c>
      <c r="FR252" s="193">
        <f t="shared" si="958"/>
        <v>4.012760231185398</v>
      </c>
      <c r="FS252" s="205">
        <f t="shared" si="959"/>
        <v>57952.185016092502</v>
      </c>
      <c r="FW252" s="3">
        <f t="shared" si="960"/>
        <v>9.4113228774239026</v>
      </c>
      <c r="FX252" s="6">
        <f t="shared" si="961"/>
        <v>7.4466874871583242</v>
      </c>
      <c r="FY252" s="6">
        <f t="shared" si="962"/>
        <v>7.3651389969407681</v>
      </c>
      <c r="FZ252" s="6">
        <f t="shared" si="963"/>
        <v>6.7209552153654597</v>
      </c>
      <c r="GA252" s="193">
        <f t="shared" si="964"/>
        <v>5.7058405351597461</v>
      </c>
      <c r="GB252" s="193">
        <f t="shared" si="965"/>
        <v>4.2830177560707288</v>
      </c>
      <c r="GC252" s="193">
        <f t="shared" si="1027"/>
        <v>3.9654428716934804</v>
      </c>
      <c r="GD252" s="193">
        <f t="shared" si="966"/>
        <v>4.0311276354454275</v>
      </c>
      <c r="GE252" s="72">
        <f t="shared" si="967"/>
        <v>58255.569803842402</v>
      </c>
      <c r="GI252" s="3">
        <f t="shared" si="968"/>
        <v>9.0021349262315606</v>
      </c>
      <c r="GJ252" s="6">
        <f t="shared" si="969"/>
        <v>7.2489878193576622</v>
      </c>
      <c r="GK252" s="6">
        <f t="shared" si="970"/>
        <v>6.5335910456732629</v>
      </c>
      <c r="GL252" s="6">
        <f t="shared" si="971"/>
        <v>6.2652972346627172</v>
      </c>
      <c r="GM252" s="193">
        <f t="shared" si="972"/>
        <v>5.7044784523339018</v>
      </c>
      <c r="GN252" s="193">
        <f t="shared" si="973"/>
        <v>4.280285583601561</v>
      </c>
      <c r="GO252" s="193">
        <f t="shared" si="1028"/>
        <v>3.9495514206119076</v>
      </c>
      <c r="GP252" s="193">
        <f t="shared" si="974"/>
        <v>4.0230048470361686</v>
      </c>
      <c r="GQ252" s="72">
        <f t="shared" si="975"/>
        <v>58108.973990338076</v>
      </c>
      <c r="GU252" s="3">
        <f t="shared" si="976"/>
        <v>10.638886731000936</v>
      </c>
      <c r="GV252" s="6">
        <f t="shared" si="977"/>
        <v>7.9079867120265401</v>
      </c>
      <c r="GW252" s="6">
        <f t="shared" si="978"/>
        <v>7.7215166903411285</v>
      </c>
      <c r="GX252" s="6">
        <f t="shared" si="979"/>
        <v>7.1196559484803599</v>
      </c>
      <c r="GY252" s="193">
        <f t="shared" si="980"/>
        <v>5.7099156872728054</v>
      </c>
      <c r="GZ252" s="193">
        <f t="shared" si="981"/>
        <v>4.2893639444781382</v>
      </c>
      <c r="HA252" s="193">
        <f t="shared" si="1029"/>
        <v>3.9721769389625865</v>
      </c>
      <c r="HB252" s="193">
        <f t="shared" si="982"/>
        <v>4.0381813511391407</v>
      </c>
      <c r="HC252" s="205">
        <f t="shared" si="983"/>
        <v>58359.45913179202</v>
      </c>
      <c r="HG252" s="3">
        <f t="shared" si="785"/>
        <v>9.4113228774239026</v>
      </c>
      <c r="HH252" s="6">
        <f t="shared" si="786"/>
        <v>0</v>
      </c>
      <c r="HI252" s="6">
        <f t="shared" si="787"/>
        <v>0</v>
      </c>
      <c r="HJ252" s="6">
        <f t="shared" si="788"/>
        <v>0</v>
      </c>
      <c r="HK252" s="193">
        <f t="shared" si="984"/>
        <v>5.7058405351597461</v>
      </c>
      <c r="HL252" s="193">
        <f t="shared" si="984"/>
        <v>4.1745731882913786</v>
      </c>
      <c r="HM252" s="193">
        <f t="shared" si="984"/>
        <v>3.8150380693314694</v>
      </c>
      <c r="HN252" s="193">
        <f t="shared" si="984"/>
        <v>3.9040600573940507</v>
      </c>
      <c r="HO252" s="212">
        <f t="shared" si="985"/>
        <v>56330.582035964202</v>
      </c>
      <c r="HS252" s="3">
        <f t="shared" si="789"/>
        <v>9.0021349262315606</v>
      </c>
      <c r="HT252" s="6">
        <f t="shared" si="790"/>
        <v>0</v>
      </c>
      <c r="HU252" s="6">
        <f t="shared" si="791"/>
        <v>0</v>
      </c>
      <c r="HV252" s="6">
        <f t="shared" si="792"/>
        <v>0</v>
      </c>
      <c r="HW252" s="193">
        <f t="shared" si="986"/>
        <v>5.7044784523339018</v>
      </c>
      <c r="HX252" s="193">
        <f t="shared" si="986"/>
        <v>4.1745731882913786</v>
      </c>
      <c r="HY252" s="193">
        <f t="shared" si="986"/>
        <v>3.8150380693314694</v>
      </c>
      <c r="HZ252" s="193">
        <f t="shared" si="986"/>
        <v>3.9040600573940507</v>
      </c>
      <c r="IA252" s="212">
        <f t="shared" si="987"/>
        <v>56329.795167293109</v>
      </c>
      <c r="IE252" s="3">
        <f t="shared" si="794"/>
        <v>10.638886731000936</v>
      </c>
      <c r="IF252" s="6">
        <f t="shared" si="795"/>
        <v>0</v>
      </c>
      <c r="IG252" s="6">
        <f t="shared" si="796"/>
        <v>0</v>
      </c>
      <c r="IH252" s="6">
        <f t="shared" si="797"/>
        <v>0</v>
      </c>
      <c r="II252" s="193">
        <f t="shared" si="988"/>
        <v>5.7099156872728054</v>
      </c>
      <c r="IJ252" s="193">
        <f t="shared" si="988"/>
        <v>4.1745731882913786</v>
      </c>
      <c r="IK252" s="193">
        <f t="shared" si="988"/>
        <v>3.8150380693314694</v>
      </c>
      <c r="IL252" s="193">
        <f t="shared" si="988"/>
        <v>3.9040600573940507</v>
      </c>
      <c r="IM252" s="205">
        <f t="shared" si="989"/>
        <v>56332.936297299428</v>
      </c>
      <c r="IQ252" s="3">
        <f t="shared" si="799"/>
        <v>0</v>
      </c>
      <c r="IR252" s="6">
        <f t="shared" si="800"/>
        <v>7.4466874871583242</v>
      </c>
      <c r="IS252" s="6">
        <f t="shared" si="801"/>
        <v>0</v>
      </c>
      <c r="IT252" s="6">
        <f t="shared" si="802"/>
        <v>0</v>
      </c>
      <c r="IU252" s="193">
        <f t="shared" si="990"/>
        <v>5.6740334309306508</v>
      </c>
      <c r="IV252" s="193">
        <f t="shared" si="990"/>
        <v>4.2830177560707288</v>
      </c>
      <c r="IW252" s="193">
        <f t="shared" si="990"/>
        <v>3.8150380693314694</v>
      </c>
      <c r="IX252" s="193">
        <f t="shared" si="990"/>
        <v>3.9040600573940507</v>
      </c>
      <c r="IY252" s="212">
        <f t="shared" si="991"/>
        <v>56582.612400331462</v>
      </c>
      <c r="JC252" s="3">
        <f t="shared" si="804"/>
        <v>0</v>
      </c>
      <c r="JD252" s="6">
        <f t="shared" si="805"/>
        <v>7.2489878193576622</v>
      </c>
      <c r="JE252" s="6">
        <f t="shared" si="806"/>
        <v>0</v>
      </c>
      <c r="JF252" s="6">
        <f t="shared" si="807"/>
        <v>0</v>
      </c>
      <c r="JG252" s="193">
        <f t="shared" si="992"/>
        <v>5.6740334309306508</v>
      </c>
      <c r="JH252" s="193">
        <f t="shared" si="992"/>
        <v>4.280285583601561</v>
      </c>
      <c r="JI252" s="193">
        <f t="shared" si="992"/>
        <v>3.8150380693314694</v>
      </c>
      <c r="JJ252" s="193">
        <f t="shared" si="992"/>
        <v>3.9040600573940507</v>
      </c>
      <c r="JK252" s="212">
        <f t="shared" si="993"/>
        <v>56575.783916435335</v>
      </c>
      <c r="JO252" s="3">
        <f t="shared" si="809"/>
        <v>0</v>
      </c>
      <c r="JP252" s="6">
        <f t="shared" si="810"/>
        <v>7.9079867120265401</v>
      </c>
      <c r="JQ252" s="6">
        <f t="shared" si="811"/>
        <v>0</v>
      </c>
      <c r="JR252" s="6">
        <f t="shared" si="812"/>
        <v>0</v>
      </c>
      <c r="JS252" s="193">
        <f t="shared" si="994"/>
        <v>5.6740334309306508</v>
      </c>
      <c r="JT252" s="193">
        <f t="shared" si="994"/>
        <v>4.2893639444781382</v>
      </c>
      <c r="JU252" s="193">
        <f t="shared" si="994"/>
        <v>3.8150380693314694</v>
      </c>
      <c r="JV252" s="193">
        <f t="shared" si="994"/>
        <v>3.9040600573940507</v>
      </c>
      <c r="JW252" s="205">
        <f t="shared" si="995"/>
        <v>56598.476528933825</v>
      </c>
      <c r="KA252" s="3">
        <f t="shared" si="814"/>
        <v>0</v>
      </c>
      <c r="KB252" s="6">
        <f t="shared" si="815"/>
        <v>0</v>
      </c>
      <c r="KC252" s="6">
        <f t="shared" si="816"/>
        <v>7.3651389969407681</v>
      </c>
      <c r="KD252" s="6">
        <f t="shared" si="817"/>
        <v>0</v>
      </c>
      <c r="KE252" s="193">
        <f t="shared" si="996"/>
        <v>5.6740334309306508</v>
      </c>
      <c r="KF252" s="193">
        <f t="shared" si="996"/>
        <v>4.1745731882913786</v>
      </c>
      <c r="KG252" s="193">
        <f t="shared" si="996"/>
        <v>3.9654428716934804</v>
      </c>
      <c r="KH252" s="193">
        <f t="shared" si="996"/>
        <v>3.9040600573940507</v>
      </c>
      <c r="KI252" s="212">
        <f t="shared" si="997"/>
        <v>57049.89598313583</v>
      </c>
      <c r="KM252" s="3">
        <f t="shared" si="819"/>
        <v>0</v>
      </c>
      <c r="KN252" s="6">
        <f t="shared" si="820"/>
        <v>0</v>
      </c>
      <c r="KO252" s="6">
        <f t="shared" si="821"/>
        <v>6.5335910456732629</v>
      </c>
      <c r="KP252" s="6">
        <f t="shared" si="822"/>
        <v>0</v>
      </c>
      <c r="KQ252" s="193">
        <f t="shared" si="998"/>
        <v>5.6740334309306508</v>
      </c>
      <c r="KR252" s="193">
        <f t="shared" si="998"/>
        <v>4.1745731882913786</v>
      </c>
      <c r="KS252" s="193">
        <f t="shared" si="998"/>
        <v>3.9495514206119076</v>
      </c>
      <c r="KT252" s="193">
        <f t="shared" si="998"/>
        <v>3.9040600573940507</v>
      </c>
      <c r="KU252" s="212">
        <f t="shared" si="999"/>
        <v>56971.499273499547</v>
      </c>
      <c r="KY252" s="3">
        <f t="shared" si="824"/>
        <v>0</v>
      </c>
      <c r="KZ252" s="6">
        <f t="shared" si="825"/>
        <v>0</v>
      </c>
      <c r="LA252" s="6">
        <f t="shared" si="826"/>
        <v>7.7215166903411285</v>
      </c>
      <c r="LB252" s="6">
        <f t="shared" si="827"/>
        <v>0</v>
      </c>
      <c r="LC252" s="193">
        <f t="shared" si="1000"/>
        <v>5.6740334309306508</v>
      </c>
      <c r="LD252" s="193">
        <f t="shared" si="1000"/>
        <v>4.1745731882913786</v>
      </c>
      <c r="LE252" s="193">
        <f t="shared" si="1000"/>
        <v>3.9721769389625865</v>
      </c>
      <c r="LF252" s="193">
        <f t="shared" si="1000"/>
        <v>3.9040600573940507</v>
      </c>
      <c r="LG252" s="205">
        <f t="shared" si="1001"/>
        <v>57083.149443233109</v>
      </c>
      <c r="LK252" s="3">
        <f t="shared" si="829"/>
        <v>0</v>
      </c>
      <c r="LL252" s="6">
        <f t="shared" si="830"/>
        <v>0</v>
      </c>
      <c r="LM252" s="6">
        <f t="shared" si="831"/>
        <v>0</v>
      </c>
      <c r="LN252" s="6">
        <f t="shared" si="832"/>
        <v>6.7209552153654597</v>
      </c>
      <c r="LO252" s="193">
        <f t="shared" si="1002"/>
        <v>5.6740334309306508</v>
      </c>
      <c r="LP252" s="193">
        <f t="shared" si="1002"/>
        <v>4.1745731882913786</v>
      </c>
      <c r="LQ252" s="193">
        <f t="shared" si="1002"/>
        <v>3.8150380693314694</v>
      </c>
      <c r="LR252" s="193">
        <f t="shared" si="1002"/>
        <v>4.0311276354454275</v>
      </c>
      <c r="LS252" s="212">
        <f t="shared" si="1003"/>
        <v>57208.832068871983</v>
      </c>
      <c r="LW252" s="3">
        <f t="shared" si="834"/>
        <v>0</v>
      </c>
      <c r="LX252" s="6">
        <f t="shared" si="835"/>
        <v>0</v>
      </c>
      <c r="LY252" s="6">
        <f t="shared" si="836"/>
        <v>0</v>
      </c>
      <c r="LZ252" s="6">
        <f t="shared" si="837"/>
        <v>6.2652972346627172</v>
      </c>
      <c r="MA252" s="193">
        <f t="shared" si="1004"/>
        <v>5.6740334309306508</v>
      </c>
      <c r="MB252" s="193">
        <f t="shared" si="1004"/>
        <v>4.1745731882913786</v>
      </c>
      <c r="MC252" s="193">
        <f t="shared" si="1004"/>
        <v>3.8150380693314694</v>
      </c>
      <c r="MD252" s="193">
        <f t="shared" si="1004"/>
        <v>4.0230048470361686</v>
      </c>
      <c r="ME252" s="212">
        <f t="shared" si="1005"/>
        <v>57151.090810347545</v>
      </c>
      <c r="MI252" s="3">
        <f t="shared" si="839"/>
        <v>0</v>
      </c>
      <c r="MJ252" s="6">
        <f t="shared" si="840"/>
        <v>0</v>
      </c>
      <c r="MK252" s="6">
        <f t="shared" si="841"/>
        <v>0</v>
      </c>
      <c r="ML252" s="6">
        <f t="shared" si="842"/>
        <v>7.1196559484803599</v>
      </c>
      <c r="MM252" s="193">
        <f t="shared" si="1006"/>
        <v>5.6740334309306508</v>
      </c>
      <c r="MN252" s="193">
        <f t="shared" si="1006"/>
        <v>4.1745731882913786</v>
      </c>
      <c r="MO252" s="193">
        <f t="shared" si="1006"/>
        <v>3.8150380693314694</v>
      </c>
      <c r="MP252" s="193">
        <f t="shared" si="1006"/>
        <v>4.0381813511391407</v>
      </c>
      <c r="MQ252" s="205">
        <f t="shared" si="1007"/>
        <v>57259.021092739371</v>
      </c>
      <c r="MT252" s="3">
        <f t="shared" si="844"/>
        <v>7.7745710726545294</v>
      </c>
      <c r="MU252" s="6">
        <f t="shared" si="845"/>
        <v>6.5899889266887834</v>
      </c>
      <c r="MV252" s="6">
        <f t="shared" si="846"/>
        <v>6.830572456840228</v>
      </c>
      <c r="MW252" s="6">
        <f t="shared" si="847"/>
        <v>6.8348697105411453</v>
      </c>
      <c r="MX252" s="193">
        <f t="shared" si="1008"/>
        <v>5.7003810367340781</v>
      </c>
      <c r="MY252" s="193">
        <f t="shared" si="1008"/>
        <v>4.2711240504443371</v>
      </c>
      <c r="MZ252" s="193">
        <f t="shared" si="1008"/>
        <v>3.9552559728566909</v>
      </c>
      <c r="NA252" s="193">
        <f t="shared" si="1008"/>
        <v>4.0331480649288665</v>
      </c>
      <c r="NB252" s="212">
        <f t="shared" si="1009"/>
        <v>58185.02478591098</v>
      </c>
      <c r="NF252" s="3">
        <f t="shared" si="849"/>
        <v>7.7745710726545285</v>
      </c>
      <c r="NG252" s="6">
        <f t="shared" si="850"/>
        <v>0</v>
      </c>
      <c r="NH252" s="6">
        <f t="shared" si="851"/>
        <v>0</v>
      </c>
      <c r="NI252" s="6">
        <f t="shared" si="852"/>
        <v>0</v>
      </c>
      <c r="NJ252" s="193">
        <f t="shared" si="1010"/>
        <v>5.7003810367340781</v>
      </c>
      <c r="NK252" s="193">
        <f t="shared" si="1010"/>
        <v>4.1745731882913786</v>
      </c>
      <c r="NL252" s="193">
        <f t="shared" si="1010"/>
        <v>3.8150380693314694</v>
      </c>
      <c r="NM252" s="193">
        <f t="shared" si="1010"/>
        <v>3.9040600573940507</v>
      </c>
      <c r="NN252" s="212">
        <f t="shared" si="1011"/>
        <v>56327.428176351779</v>
      </c>
      <c r="NR252" s="3">
        <f t="shared" si="854"/>
        <v>0</v>
      </c>
      <c r="NS252" s="6">
        <f t="shared" si="855"/>
        <v>6.5899889266887834</v>
      </c>
      <c r="NT252" s="6">
        <f t="shared" si="856"/>
        <v>0</v>
      </c>
      <c r="NU252" s="6">
        <f t="shared" si="857"/>
        <v>0</v>
      </c>
      <c r="NV252" s="193">
        <f t="shared" si="1012"/>
        <v>5.6740334309306508</v>
      </c>
      <c r="NW252" s="193">
        <f t="shared" si="1012"/>
        <v>4.2711240504443371</v>
      </c>
      <c r="NX252" s="193">
        <f t="shared" si="1012"/>
        <v>3.8150380693314694</v>
      </c>
      <c r="NY252" s="193">
        <f t="shared" si="1012"/>
        <v>3.9040600573940507</v>
      </c>
      <c r="NZ252" s="212">
        <f t="shared" si="1013"/>
        <v>56552.892627161847</v>
      </c>
      <c r="OD252" s="3">
        <f t="shared" si="859"/>
        <v>0</v>
      </c>
      <c r="OE252" s="6">
        <f t="shared" si="860"/>
        <v>0</v>
      </c>
      <c r="OF252" s="6">
        <f t="shared" si="861"/>
        <v>6.830572456840228</v>
      </c>
      <c r="OG252" s="6">
        <f t="shared" si="862"/>
        <v>0</v>
      </c>
      <c r="OH252" s="193">
        <f t="shared" si="1014"/>
        <v>5.6740334309306508</v>
      </c>
      <c r="OI252" s="193">
        <f t="shared" si="1014"/>
        <v>4.1745731882913786</v>
      </c>
      <c r="OJ252" s="193">
        <f t="shared" si="1014"/>
        <v>3.9552559728566909</v>
      </c>
      <c r="OK252" s="193">
        <f t="shared" si="1014"/>
        <v>3.9040600573940507</v>
      </c>
      <c r="OL252" s="212">
        <f t="shared" si="1015"/>
        <v>56999.628927995138</v>
      </c>
      <c r="OP252" s="3">
        <f t="shared" si="864"/>
        <v>0</v>
      </c>
      <c r="OQ252" s="6">
        <f t="shared" si="865"/>
        <v>0</v>
      </c>
      <c r="OR252" s="6">
        <f t="shared" si="866"/>
        <v>0</v>
      </c>
      <c r="OS252" s="6">
        <f t="shared" si="867"/>
        <v>6.8348697105411453</v>
      </c>
      <c r="OT252" s="193">
        <f t="shared" si="1016"/>
        <v>5.6740334309306508</v>
      </c>
      <c r="OU252" s="193">
        <f t="shared" si="1016"/>
        <v>4.1745731882913786</v>
      </c>
      <c r="OV252" s="193">
        <f t="shared" si="1016"/>
        <v>3.8150380693314694</v>
      </c>
      <c r="OW252" s="193">
        <f t="shared" si="1016"/>
        <v>4.0331480649288665</v>
      </c>
      <c r="OX252" s="232">
        <f t="shared" si="1017"/>
        <v>57223.2034532939</v>
      </c>
    </row>
    <row r="253" spans="2:414" x14ac:dyDescent="0.2">
      <c r="B253" s="81">
        <v>45570</v>
      </c>
      <c r="C253">
        <v>145</v>
      </c>
      <c r="D253">
        <v>11.612244675411132</v>
      </c>
      <c r="E253">
        <v>0</v>
      </c>
      <c r="F253">
        <v>0</v>
      </c>
      <c r="G253">
        <v>0</v>
      </c>
      <c r="H253">
        <v>0</v>
      </c>
      <c r="I253">
        <v>0</v>
      </c>
      <c r="J253">
        <v>0</v>
      </c>
      <c r="K253">
        <v>0</v>
      </c>
      <c r="L253">
        <v>1</v>
      </c>
      <c r="M253">
        <v>0</v>
      </c>
      <c r="N253">
        <v>0</v>
      </c>
      <c r="O253">
        <v>0</v>
      </c>
      <c r="P253">
        <v>0</v>
      </c>
      <c r="Q253">
        <v>0</v>
      </c>
      <c r="R253">
        <v>1</v>
      </c>
      <c r="S253">
        <v>0</v>
      </c>
      <c r="T253">
        <v>21025</v>
      </c>
      <c r="U253">
        <v>8.194793092929455</v>
      </c>
      <c r="V253">
        <v>6.5992218454289056</v>
      </c>
      <c r="W253">
        <v>5.9483948645303286</v>
      </c>
      <c r="X253">
        <v>5.6584691375432312</v>
      </c>
      <c r="Y253" s="3">
        <v>3330.8347573345809</v>
      </c>
      <c r="Z253" s="3">
        <v>669.51130824246809</v>
      </c>
      <c r="AA253" s="3">
        <v>337.75937318451105</v>
      </c>
      <c r="AB253" s="3">
        <v>237.10596016763097</v>
      </c>
      <c r="AC253">
        <v>1</v>
      </c>
      <c r="AD253">
        <v>1</v>
      </c>
      <c r="AE253" s="6"/>
      <c r="AF253" s="1" t="s">
        <v>2</v>
      </c>
      <c r="AG253">
        <v>145</v>
      </c>
      <c r="AH253" s="189">
        <v>45570</v>
      </c>
      <c r="AI253">
        <f t="shared" si="869"/>
        <v>10</v>
      </c>
      <c r="AJ253">
        <v>145</v>
      </c>
      <c r="AK253">
        <v>1</v>
      </c>
      <c r="AL253">
        <v>1</v>
      </c>
      <c r="AM253">
        <v>0</v>
      </c>
      <c r="AN253">
        <v>0</v>
      </c>
      <c r="AO253">
        <v>0</v>
      </c>
      <c r="AP253">
        <v>1</v>
      </c>
      <c r="AQ253">
        <v>0</v>
      </c>
      <c r="AS253" s="37"/>
      <c r="AT253" s="37"/>
      <c r="AU253" s="6">
        <f t="shared" si="870"/>
        <v>0</v>
      </c>
      <c r="AV253" s="6">
        <f t="shared" si="871"/>
        <v>0</v>
      </c>
      <c r="AW253" s="6">
        <f t="shared" si="872"/>
        <v>0</v>
      </c>
      <c r="AX253" s="6">
        <f t="shared" si="873"/>
        <v>0</v>
      </c>
      <c r="AY253" s="193">
        <f t="shared" si="874"/>
        <v>5.6740334309306508</v>
      </c>
      <c r="AZ253" s="193">
        <f t="shared" si="875"/>
        <v>4.1745731882913786</v>
      </c>
      <c r="BA253" s="193">
        <f t="shared" si="876"/>
        <v>3.8150380693314694</v>
      </c>
      <c r="BB253" s="193">
        <f t="shared" si="877"/>
        <v>3.9040600573940507</v>
      </c>
      <c r="BC253" s="72">
        <f t="shared" si="878"/>
        <v>56312.210093717425</v>
      </c>
      <c r="BG253" s="3">
        <f t="shared" si="879"/>
        <v>8.0308972310708651</v>
      </c>
      <c r="BH253" s="6">
        <f t="shared" si="880"/>
        <v>0</v>
      </c>
      <c r="BI253" s="6">
        <f t="shared" si="881"/>
        <v>0</v>
      </c>
      <c r="BJ253" s="6">
        <f t="shared" si="882"/>
        <v>0</v>
      </c>
      <c r="BK253" s="193">
        <f t="shared" si="883"/>
        <v>5.7012380011699202</v>
      </c>
      <c r="BL253" s="193">
        <f t="shared" si="884"/>
        <v>4.1745731882913786</v>
      </c>
      <c r="BM253" s="193">
        <f t="shared" si="885"/>
        <v>3.8150380693314694</v>
      </c>
      <c r="BN253" s="193">
        <f t="shared" si="886"/>
        <v>3.9040600573940507</v>
      </c>
      <c r="BO253" s="72">
        <f t="shared" si="887"/>
        <v>56327.923218483258</v>
      </c>
      <c r="BS253" s="3">
        <f t="shared" si="888"/>
        <v>8.0309225340154491</v>
      </c>
      <c r="BT253" s="6">
        <f t="shared" si="889"/>
        <v>0</v>
      </c>
      <c r="BU253" s="6">
        <f t="shared" si="890"/>
        <v>0</v>
      </c>
      <c r="BV253" s="6">
        <f t="shared" si="891"/>
        <v>0</v>
      </c>
      <c r="BW253" s="193">
        <f t="shared" si="892"/>
        <v>5.7012380857279474</v>
      </c>
      <c r="BX253" s="193">
        <f t="shared" si="893"/>
        <v>4.1745731882913786</v>
      </c>
      <c r="BY253" s="193">
        <f t="shared" si="1018"/>
        <v>3.8150380693314694</v>
      </c>
      <c r="BZ253" s="193">
        <f t="shared" si="894"/>
        <v>3.9040600573940507</v>
      </c>
      <c r="CA253" s="72">
        <f t="shared" si="895"/>
        <v>56327.923218483258</v>
      </c>
      <c r="CE253" s="3">
        <f t="shared" si="896"/>
        <v>0</v>
      </c>
      <c r="CF253" s="6">
        <f t="shared" si="897"/>
        <v>6.5992218454289056</v>
      </c>
      <c r="CG253" s="6">
        <f t="shared" si="898"/>
        <v>0</v>
      </c>
      <c r="CH253" s="6">
        <f t="shared" si="899"/>
        <v>0</v>
      </c>
      <c r="CI253" s="193">
        <f t="shared" si="900"/>
        <v>5.6740334309306508</v>
      </c>
      <c r="CJ253" s="193">
        <f t="shared" si="901"/>
        <v>4.2712529897738536</v>
      </c>
      <c r="CK253" s="193">
        <f t="shared" si="1019"/>
        <v>3.8150380693314694</v>
      </c>
      <c r="CL253" s="193">
        <f t="shared" si="902"/>
        <v>3.9040600573940507</v>
      </c>
      <c r="CM253" s="72">
        <f t="shared" si="903"/>
        <v>56553.214734677917</v>
      </c>
      <c r="CQ253" s="3">
        <f t="shared" si="904"/>
        <v>0</v>
      </c>
      <c r="CR253" s="6">
        <f t="shared" si="905"/>
        <v>6.5992936174308001</v>
      </c>
      <c r="CS253" s="6">
        <f t="shared" si="906"/>
        <v>0</v>
      </c>
      <c r="CT253" s="6">
        <f t="shared" si="907"/>
        <v>0</v>
      </c>
      <c r="CU253" s="193">
        <f t="shared" si="908"/>
        <v>5.6740334309306508</v>
      </c>
      <c r="CV253" s="193">
        <f t="shared" si="909"/>
        <v>4.2712539920173302</v>
      </c>
      <c r="CW253" s="193">
        <f t="shared" si="1020"/>
        <v>3.8150380693314694</v>
      </c>
      <c r="CX253" s="193">
        <f t="shared" si="910"/>
        <v>3.9040600573940507</v>
      </c>
      <c r="CY253" s="72">
        <f t="shared" si="911"/>
        <v>56553.217238422054</v>
      </c>
      <c r="DC253" s="3">
        <f t="shared" si="912"/>
        <v>0</v>
      </c>
      <c r="DD253" s="6">
        <f t="shared" si="913"/>
        <v>0</v>
      </c>
      <c r="DE253" s="6">
        <f t="shared" si="914"/>
        <v>6.245814607756845</v>
      </c>
      <c r="DF253" s="6">
        <f t="shared" si="915"/>
        <v>0</v>
      </c>
      <c r="DG253" s="193">
        <f t="shared" si="916"/>
        <v>5.6740334309306508</v>
      </c>
      <c r="DH253" s="193">
        <f t="shared" si="917"/>
        <v>4.1745731882913786</v>
      </c>
      <c r="DI253" s="193">
        <f t="shared" si="1021"/>
        <v>3.9439924625470484</v>
      </c>
      <c r="DJ253" s="193">
        <f t="shared" si="918"/>
        <v>3.9040600573940507</v>
      </c>
      <c r="DK253" s="72">
        <f t="shared" si="919"/>
        <v>56944.100912123446</v>
      </c>
      <c r="DO253" s="3">
        <f t="shared" si="920"/>
        <v>0</v>
      </c>
      <c r="DP253" s="6">
        <f t="shared" si="921"/>
        <v>0</v>
      </c>
      <c r="DQ253" s="6">
        <f t="shared" si="922"/>
        <v>5.9485097447358699</v>
      </c>
      <c r="DR253" s="6">
        <f t="shared" si="923"/>
        <v>0</v>
      </c>
      <c r="DS253" s="193">
        <f t="shared" si="924"/>
        <v>5.6740334309306508</v>
      </c>
      <c r="DT253" s="193">
        <f t="shared" si="925"/>
        <v>4.1745731882913786</v>
      </c>
      <c r="DU253" s="193">
        <f t="shared" si="1022"/>
        <v>3.9382168052747333</v>
      </c>
      <c r="DV253" s="193">
        <f t="shared" si="926"/>
        <v>3.9040600573940507</v>
      </c>
      <c r="DW253" s="72">
        <f t="shared" si="927"/>
        <v>56915.648464915517</v>
      </c>
      <c r="EA253" s="3">
        <f t="shared" si="928"/>
        <v>0</v>
      </c>
      <c r="EB253" s="6">
        <f t="shared" si="929"/>
        <v>0</v>
      </c>
      <c r="EC253" s="6">
        <f t="shared" si="930"/>
        <v>0</v>
      </c>
      <c r="ED253" s="6">
        <f t="shared" si="931"/>
        <v>16.975407412629693</v>
      </c>
      <c r="EE253" s="193">
        <f t="shared" si="932"/>
        <v>5.6740334309306508</v>
      </c>
      <c r="EF253" s="193">
        <f t="shared" si="933"/>
        <v>4.1745731882913786</v>
      </c>
      <c r="EG253" s="193">
        <f t="shared" si="1023"/>
        <v>3.8150380693314694</v>
      </c>
      <c r="EH253" s="193">
        <f t="shared" si="934"/>
        <v>4.1983868247434204</v>
      </c>
      <c r="EI253" s="72">
        <f t="shared" si="935"/>
        <v>58410.856859353007</v>
      </c>
      <c r="EM253" s="3">
        <f t="shared" si="936"/>
        <v>0</v>
      </c>
      <c r="EN253" s="6">
        <f t="shared" si="937"/>
        <v>0</v>
      </c>
      <c r="EO253" s="6">
        <f t="shared" si="938"/>
        <v>0</v>
      </c>
      <c r="EP253" s="6">
        <f t="shared" si="939"/>
        <v>5.6586087941001963</v>
      </c>
      <c r="EQ253" s="193">
        <f t="shared" si="940"/>
        <v>5.6740334309306508</v>
      </c>
      <c r="ER253" s="193">
        <f t="shared" si="941"/>
        <v>4.1745731882913786</v>
      </c>
      <c r="ES253" s="193">
        <f t="shared" si="1024"/>
        <v>3.8150380693314694</v>
      </c>
      <c r="ET253" s="193">
        <f t="shared" si="942"/>
        <v>4.0120862787586242</v>
      </c>
      <c r="EU253" s="72">
        <f t="shared" si="943"/>
        <v>57073.567415460864</v>
      </c>
      <c r="EY253" s="3">
        <f t="shared" si="944"/>
        <v>8.0308972310708651</v>
      </c>
      <c r="EZ253" s="6">
        <f t="shared" si="945"/>
        <v>6.5992218454289056</v>
      </c>
      <c r="FA253" s="6">
        <f t="shared" si="946"/>
        <v>6.245814607756845</v>
      </c>
      <c r="FB253" s="6">
        <f t="shared" si="947"/>
        <v>16.975407412629693</v>
      </c>
      <c r="FC253" s="193">
        <f t="shared" si="948"/>
        <v>5.7012380011699202</v>
      </c>
      <c r="FD253" s="193">
        <f t="shared" si="949"/>
        <v>4.2712529897738536</v>
      </c>
      <c r="FE253" s="193">
        <f t="shared" si="1025"/>
        <v>3.9439924625470484</v>
      </c>
      <c r="FF253" s="193">
        <f t="shared" si="950"/>
        <v>4.1983868247434204</v>
      </c>
      <c r="FG253" s="72">
        <f t="shared" si="951"/>
        <v>59335.640738455004</v>
      </c>
      <c r="FK253" s="3">
        <f t="shared" si="952"/>
        <v>8.1948183958740408</v>
      </c>
      <c r="FL253" s="6">
        <f t="shared" si="953"/>
        <v>6.5992936174308001</v>
      </c>
      <c r="FM253" s="6">
        <f t="shared" si="954"/>
        <v>5.9485097447358699</v>
      </c>
      <c r="FN253" s="6">
        <f t="shared" si="955"/>
        <v>5.6586087941001963</v>
      </c>
      <c r="FO253" s="193">
        <f t="shared" si="956"/>
        <v>5.7017856471476573</v>
      </c>
      <c r="FP253" s="193">
        <f t="shared" si="957"/>
        <v>4.2712539920173302</v>
      </c>
      <c r="FQ253" s="193">
        <f t="shared" si="1026"/>
        <v>3.9382168052747333</v>
      </c>
      <c r="FR253" s="193">
        <f t="shared" si="958"/>
        <v>4.0120862787586242</v>
      </c>
      <c r="FS253" s="205">
        <f t="shared" si="959"/>
        <v>57948.538192891181</v>
      </c>
      <c r="FW253" s="3">
        <f t="shared" si="960"/>
        <v>9.4240120568688717</v>
      </c>
      <c r="FX253" s="6">
        <f t="shared" si="961"/>
        <v>7.4571206853346625</v>
      </c>
      <c r="FY253" s="6">
        <f t="shared" si="962"/>
        <v>7.3760096320176078</v>
      </c>
      <c r="FZ253" s="6">
        <f t="shared" si="963"/>
        <v>6.6769935823010123</v>
      </c>
      <c r="GA253" s="193">
        <f t="shared" si="964"/>
        <v>5.7058827445729188</v>
      </c>
      <c r="GB253" s="193">
        <f t="shared" si="965"/>
        <v>4.2831617337651391</v>
      </c>
      <c r="GC253" s="193">
        <f t="shared" si="1027"/>
        <v>3.9656489537637141</v>
      </c>
      <c r="GD253" s="193">
        <f t="shared" si="966"/>
        <v>4.0303468227439696</v>
      </c>
      <c r="GE253" s="72">
        <f t="shared" si="967"/>
        <v>58251.349677597849</v>
      </c>
      <c r="GI253" s="3">
        <f t="shared" si="968"/>
        <v>9.0142724022224012</v>
      </c>
      <c r="GJ253" s="6">
        <f t="shared" si="969"/>
        <v>7.2591440299717966</v>
      </c>
      <c r="GK253" s="6">
        <f t="shared" si="970"/>
        <v>6.5432343509833624</v>
      </c>
      <c r="GL253" s="6">
        <f t="shared" si="971"/>
        <v>6.2243160512975546</v>
      </c>
      <c r="GM253" s="193">
        <f t="shared" si="972"/>
        <v>5.7045188816216852</v>
      </c>
      <c r="GN253" s="193">
        <f t="shared" si="973"/>
        <v>4.2804261225729299</v>
      </c>
      <c r="GO253" s="193">
        <f t="shared" si="1028"/>
        <v>3.9497371656385489</v>
      </c>
      <c r="GP253" s="193">
        <f t="shared" si="974"/>
        <v>4.0222710515751743</v>
      </c>
      <c r="GQ253" s="72">
        <f t="shared" si="975"/>
        <v>58104.991974057419</v>
      </c>
      <c r="GU253" s="3">
        <f t="shared" si="976"/>
        <v>10.653231020808292</v>
      </c>
      <c r="GV253" s="6">
        <f t="shared" si="977"/>
        <v>7.919066214514686</v>
      </c>
      <c r="GW253" s="6">
        <f t="shared" si="978"/>
        <v>7.7329133238894272</v>
      </c>
      <c r="GX253" s="6">
        <f t="shared" si="979"/>
        <v>7.0730864219290392</v>
      </c>
      <c r="GY253" s="193">
        <f t="shared" si="980"/>
        <v>5.7099632080852301</v>
      </c>
      <c r="GZ253" s="193">
        <f t="shared" si="981"/>
        <v>4.2895158733020819</v>
      </c>
      <c r="HA253" s="193">
        <f t="shared" si="1029"/>
        <v>3.9723915417986508</v>
      </c>
      <c r="HB253" s="193">
        <f t="shared" si="982"/>
        <v>4.0373600162274004</v>
      </c>
      <c r="HC253" s="205">
        <f t="shared" si="983"/>
        <v>58355.004206376354</v>
      </c>
      <c r="HG253" s="3">
        <f t="shared" si="785"/>
        <v>9.4240120568688717</v>
      </c>
      <c r="HH253" s="6">
        <f t="shared" si="786"/>
        <v>0</v>
      </c>
      <c r="HI253" s="6">
        <f t="shared" si="787"/>
        <v>0</v>
      </c>
      <c r="HJ253" s="6">
        <f t="shared" si="788"/>
        <v>0</v>
      </c>
      <c r="HK253" s="193">
        <f t="shared" si="984"/>
        <v>5.7058827445729188</v>
      </c>
      <c r="HL253" s="193">
        <f t="shared" si="984"/>
        <v>4.1745731882913786</v>
      </c>
      <c r="HM253" s="193">
        <f t="shared" si="984"/>
        <v>3.8150380693314694</v>
      </c>
      <c r="HN253" s="193">
        <f t="shared" si="984"/>
        <v>3.9040600573940507</v>
      </c>
      <c r="HO253" s="212">
        <f t="shared" si="985"/>
        <v>56330.606420313925</v>
      </c>
      <c r="HS253" s="3">
        <f t="shared" si="789"/>
        <v>9.0142724022224012</v>
      </c>
      <c r="HT253" s="6">
        <f t="shared" si="790"/>
        <v>0</v>
      </c>
      <c r="HU253" s="6">
        <f t="shared" si="791"/>
        <v>0</v>
      </c>
      <c r="HV253" s="6">
        <f t="shared" si="792"/>
        <v>0</v>
      </c>
      <c r="HW253" s="193">
        <f t="shared" si="986"/>
        <v>5.7045188816216852</v>
      </c>
      <c r="HX253" s="193">
        <f t="shared" si="986"/>
        <v>4.1745731882913786</v>
      </c>
      <c r="HY253" s="193">
        <f t="shared" si="986"/>
        <v>3.8150380693314694</v>
      </c>
      <c r="HZ253" s="193">
        <f t="shared" si="986"/>
        <v>3.9040600573940507</v>
      </c>
      <c r="IA253" s="212">
        <f t="shared" si="987"/>
        <v>56329.818522939167</v>
      </c>
      <c r="IE253" s="3">
        <f t="shared" si="794"/>
        <v>10.653231020808292</v>
      </c>
      <c r="IF253" s="6">
        <f t="shared" si="795"/>
        <v>0</v>
      </c>
      <c r="IG253" s="6">
        <f t="shared" si="796"/>
        <v>0</v>
      </c>
      <c r="IH253" s="6">
        <f t="shared" si="797"/>
        <v>0</v>
      </c>
      <c r="II253" s="193">
        <f t="shared" si="988"/>
        <v>5.7099632080852301</v>
      </c>
      <c r="IJ253" s="193">
        <f t="shared" si="988"/>
        <v>4.1745731882913786</v>
      </c>
      <c r="IK253" s="193">
        <f t="shared" si="988"/>
        <v>3.8150380693314694</v>
      </c>
      <c r="IL253" s="193">
        <f t="shared" si="988"/>
        <v>3.9040600573940507</v>
      </c>
      <c r="IM253" s="205">
        <f t="shared" si="989"/>
        <v>56332.963751189061</v>
      </c>
      <c r="IQ253" s="3">
        <f t="shared" si="799"/>
        <v>0</v>
      </c>
      <c r="IR253" s="6">
        <f t="shared" si="800"/>
        <v>7.4571206853346625</v>
      </c>
      <c r="IS253" s="6">
        <f t="shared" si="801"/>
        <v>0</v>
      </c>
      <c r="IT253" s="6">
        <f t="shared" si="802"/>
        <v>0</v>
      </c>
      <c r="IU253" s="193">
        <f t="shared" si="990"/>
        <v>5.6740334309306508</v>
      </c>
      <c r="IV253" s="193">
        <f t="shared" si="990"/>
        <v>4.2831617337651391</v>
      </c>
      <c r="IW253" s="193">
        <f t="shared" si="990"/>
        <v>3.8150380693314694</v>
      </c>
      <c r="IX253" s="193">
        <f t="shared" si="990"/>
        <v>3.9040600573940507</v>
      </c>
      <c r="IY253" s="212">
        <f t="shared" si="991"/>
        <v>56582.972264810836</v>
      </c>
      <c r="JC253" s="3">
        <f t="shared" si="804"/>
        <v>0</v>
      </c>
      <c r="JD253" s="6">
        <f t="shared" si="805"/>
        <v>7.2591440299717966</v>
      </c>
      <c r="JE253" s="6">
        <f t="shared" si="806"/>
        <v>0</v>
      </c>
      <c r="JF253" s="6">
        <f t="shared" si="807"/>
        <v>0</v>
      </c>
      <c r="JG253" s="193">
        <f t="shared" si="992"/>
        <v>5.6740334309306508</v>
      </c>
      <c r="JH253" s="193">
        <f t="shared" si="992"/>
        <v>4.2804261225729299</v>
      </c>
      <c r="JI253" s="193">
        <f t="shared" si="992"/>
        <v>3.8150380693314694</v>
      </c>
      <c r="JJ253" s="193">
        <f t="shared" si="992"/>
        <v>3.9040600573940507</v>
      </c>
      <c r="JK253" s="212">
        <f t="shared" si="993"/>
        <v>56576.135143593398</v>
      </c>
      <c r="JO253" s="3">
        <f t="shared" si="809"/>
        <v>0</v>
      </c>
      <c r="JP253" s="6">
        <f t="shared" si="810"/>
        <v>7.919066214514686</v>
      </c>
      <c r="JQ253" s="6">
        <f t="shared" si="811"/>
        <v>0</v>
      </c>
      <c r="JR253" s="6">
        <f t="shared" si="812"/>
        <v>0</v>
      </c>
      <c r="JS253" s="193">
        <f t="shared" si="994"/>
        <v>5.6740334309306508</v>
      </c>
      <c r="JT253" s="193">
        <f t="shared" si="994"/>
        <v>4.2895158733020819</v>
      </c>
      <c r="JU253" s="193">
        <f t="shared" si="994"/>
        <v>3.8150380693314694</v>
      </c>
      <c r="JV253" s="193">
        <f t="shared" si="994"/>
        <v>3.9040600573940507</v>
      </c>
      <c r="JW253" s="205">
        <f t="shared" si="995"/>
        <v>56598.856373366791</v>
      </c>
      <c r="KA253" s="3">
        <f t="shared" si="814"/>
        <v>0</v>
      </c>
      <c r="KB253" s="6">
        <f t="shared" si="815"/>
        <v>0</v>
      </c>
      <c r="KC253" s="6">
        <f t="shared" si="816"/>
        <v>7.3760096320176078</v>
      </c>
      <c r="KD253" s="6">
        <f t="shared" si="817"/>
        <v>0</v>
      </c>
      <c r="KE253" s="193">
        <f t="shared" si="996"/>
        <v>5.6740334309306508</v>
      </c>
      <c r="KF253" s="193">
        <f t="shared" si="996"/>
        <v>4.1745731882913786</v>
      </c>
      <c r="KG253" s="193">
        <f t="shared" si="996"/>
        <v>3.9656489537637141</v>
      </c>
      <c r="KH253" s="193">
        <f t="shared" si="996"/>
        <v>3.9040600573940507</v>
      </c>
      <c r="KI253" s="212">
        <f t="shared" si="997"/>
        <v>57050.913348459508</v>
      </c>
      <c r="KM253" s="3">
        <f t="shared" si="819"/>
        <v>0</v>
      </c>
      <c r="KN253" s="6">
        <f t="shared" si="820"/>
        <v>0</v>
      </c>
      <c r="KO253" s="6">
        <f t="shared" si="821"/>
        <v>6.5432343509833624</v>
      </c>
      <c r="KP253" s="6">
        <f t="shared" si="822"/>
        <v>0</v>
      </c>
      <c r="KQ253" s="193">
        <f t="shared" si="998"/>
        <v>5.6740334309306508</v>
      </c>
      <c r="KR253" s="193">
        <f t="shared" si="998"/>
        <v>4.1745731882913786</v>
      </c>
      <c r="KS253" s="193">
        <f t="shared" si="998"/>
        <v>3.9497371656385489</v>
      </c>
      <c r="KT253" s="193">
        <f t="shared" si="998"/>
        <v>3.9040600573940507</v>
      </c>
      <c r="KU253" s="212">
        <f t="shared" si="999"/>
        <v>56972.414980061068</v>
      </c>
      <c r="KY253" s="3">
        <f t="shared" si="824"/>
        <v>0</v>
      </c>
      <c r="KZ253" s="6">
        <f t="shared" si="825"/>
        <v>0</v>
      </c>
      <c r="LA253" s="6">
        <f t="shared" si="826"/>
        <v>7.7329133238894272</v>
      </c>
      <c r="LB253" s="6">
        <f t="shared" si="827"/>
        <v>0</v>
      </c>
      <c r="LC253" s="193">
        <f t="shared" si="1000"/>
        <v>5.6740334309306508</v>
      </c>
      <c r="LD253" s="193">
        <f t="shared" si="1000"/>
        <v>4.1745731882913786</v>
      </c>
      <c r="LE253" s="193">
        <f t="shared" si="1000"/>
        <v>3.9723915417986508</v>
      </c>
      <c r="LF253" s="193">
        <f t="shared" si="1000"/>
        <v>3.9040600573940507</v>
      </c>
      <c r="LG253" s="205">
        <f t="shared" si="1001"/>
        <v>57084.209490935325</v>
      </c>
      <c r="LK253" s="3">
        <f t="shared" si="829"/>
        <v>0</v>
      </c>
      <c r="LL253" s="6">
        <f t="shared" si="830"/>
        <v>0</v>
      </c>
      <c r="LM253" s="6">
        <f t="shared" si="831"/>
        <v>0</v>
      </c>
      <c r="LN253" s="6">
        <f t="shared" si="832"/>
        <v>6.6769935823010123</v>
      </c>
      <c r="LO253" s="193">
        <f t="shared" si="1002"/>
        <v>5.6740334309306508</v>
      </c>
      <c r="LP253" s="193">
        <f t="shared" si="1002"/>
        <v>4.1745731882913786</v>
      </c>
      <c r="LQ253" s="193">
        <f t="shared" si="1002"/>
        <v>3.8150380693314694</v>
      </c>
      <c r="LR253" s="193">
        <f t="shared" si="1002"/>
        <v>4.0303468227439696</v>
      </c>
      <c r="LS253" s="212">
        <f t="shared" si="1003"/>
        <v>57203.279088267562</v>
      </c>
      <c r="LW253" s="3">
        <f t="shared" si="834"/>
        <v>0</v>
      </c>
      <c r="LX253" s="6">
        <f t="shared" si="835"/>
        <v>0</v>
      </c>
      <c r="LY253" s="6">
        <f t="shared" si="836"/>
        <v>0</v>
      </c>
      <c r="LZ253" s="6">
        <f t="shared" si="837"/>
        <v>6.2243160512975546</v>
      </c>
      <c r="MA253" s="193">
        <f t="shared" si="1004"/>
        <v>5.6740334309306508</v>
      </c>
      <c r="MB253" s="193">
        <f t="shared" si="1004"/>
        <v>4.1745731882913786</v>
      </c>
      <c r="MC253" s="193">
        <f t="shared" si="1004"/>
        <v>3.8150380693314694</v>
      </c>
      <c r="MD253" s="193">
        <f t="shared" si="1004"/>
        <v>4.0222710515751743</v>
      </c>
      <c r="ME253" s="212">
        <f t="shared" si="1005"/>
        <v>57145.877458698735</v>
      </c>
      <c r="MI253" s="3">
        <f t="shared" si="839"/>
        <v>0</v>
      </c>
      <c r="MJ253" s="6">
        <f t="shared" si="840"/>
        <v>0</v>
      </c>
      <c r="MK253" s="6">
        <f t="shared" si="841"/>
        <v>0</v>
      </c>
      <c r="ML253" s="6">
        <f t="shared" si="842"/>
        <v>7.0730864219290392</v>
      </c>
      <c r="MM253" s="193">
        <f t="shared" si="1006"/>
        <v>5.6740334309306508</v>
      </c>
      <c r="MN253" s="193">
        <f t="shared" si="1006"/>
        <v>4.1745731882913786</v>
      </c>
      <c r="MO253" s="193">
        <f t="shared" si="1006"/>
        <v>3.8150380693314694</v>
      </c>
      <c r="MP253" s="193">
        <f t="shared" si="1006"/>
        <v>4.0373600162274004</v>
      </c>
      <c r="MQ253" s="205">
        <f t="shared" si="1007"/>
        <v>57253.174816743573</v>
      </c>
      <c r="MT253" s="3">
        <f t="shared" si="844"/>
        <v>7.7850534382829819</v>
      </c>
      <c r="MU253" s="6">
        <f t="shared" si="845"/>
        <v>6.5992218454289056</v>
      </c>
      <c r="MV253" s="6">
        <f t="shared" si="846"/>
        <v>6.840654094209877</v>
      </c>
      <c r="MW253" s="6">
        <f t="shared" si="847"/>
        <v>6.7901629650518771</v>
      </c>
      <c r="MX253" s="193">
        <f t="shared" si="1008"/>
        <v>5.7004160963909891</v>
      </c>
      <c r="MY253" s="193">
        <f t="shared" si="1008"/>
        <v>4.2712529897738536</v>
      </c>
      <c r="MZ253" s="193">
        <f t="shared" si="1008"/>
        <v>3.9554490555288129</v>
      </c>
      <c r="NA253" s="193">
        <f t="shared" si="1008"/>
        <v>4.0323556161999488</v>
      </c>
      <c r="NB253" s="212">
        <f t="shared" si="1009"/>
        <v>58180.617246375004</v>
      </c>
      <c r="NF253" s="3">
        <f t="shared" si="849"/>
        <v>7.785053438282981</v>
      </c>
      <c r="NG253" s="6">
        <f t="shared" si="850"/>
        <v>0</v>
      </c>
      <c r="NH253" s="6">
        <f t="shared" si="851"/>
        <v>0</v>
      </c>
      <c r="NI253" s="6">
        <f t="shared" si="852"/>
        <v>0</v>
      </c>
      <c r="NJ253" s="193">
        <f t="shared" si="1010"/>
        <v>5.7004160963909891</v>
      </c>
      <c r="NK253" s="193">
        <f t="shared" si="1010"/>
        <v>4.1745731882913786</v>
      </c>
      <c r="NL253" s="193">
        <f t="shared" si="1010"/>
        <v>3.8150380693314694</v>
      </c>
      <c r="NM253" s="193">
        <f t="shared" si="1010"/>
        <v>3.9040600573940507</v>
      </c>
      <c r="NN253" s="212">
        <f t="shared" si="1011"/>
        <v>56327.448429157404</v>
      </c>
      <c r="NR253" s="3">
        <f t="shared" si="854"/>
        <v>0</v>
      </c>
      <c r="NS253" s="6">
        <f t="shared" si="855"/>
        <v>6.5992218454289056</v>
      </c>
      <c r="NT253" s="6">
        <f t="shared" si="856"/>
        <v>0</v>
      </c>
      <c r="NU253" s="6">
        <f t="shared" si="857"/>
        <v>0</v>
      </c>
      <c r="NV253" s="193">
        <f t="shared" si="1012"/>
        <v>5.6740334309306508</v>
      </c>
      <c r="NW253" s="193">
        <f t="shared" si="1012"/>
        <v>4.2712529897738536</v>
      </c>
      <c r="NX253" s="193">
        <f t="shared" si="1012"/>
        <v>3.8150380693314694</v>
      </c>
      <c r="NY253" s="193">
        <f t="shared" si="1012"/>
        <v>3.9040600573940507</v>
      </c>
      <c r="NZ253" s="212">
        <f t="shared" si="1013"/>
        <v>56553.214734677917</v>
      </c>
      <c r="OD253" s="3">
        <f t="shared" si="859"/>
        <v>0</v>
      </c>
      <c r="OE253" s="6">
        <f t="shared" si="860"/>
        <v>0</v>
      </c>
      <c r="OF253" s="6">
        <f t="shared" si="861"/>
        <v>6.840654094209877</v>
      </c>
      <c r="OG253" s="6">
        <f t="shared" si="862"/>
        <v>0</v>
      </c>
      <c r="OH253" s="193">
        <f t="shared" si="1014"/>
        <v>5.6740334309306508</v>
      </c>
      <c r="OI253" s="193">
        <f t="shared" si="1014"/>
        <v>4.1745731882913786</v>
      </c>
      <c r="OJ253" s="193">
        <f t="shared" si="1014"/>
        <v>3.9554490555288129</v>
      </c>
      <c r="OK253" s="193">
        <f t="shared" si="1014"/>
        <v>3.9040600573940507</v>
      </c>
      <c r="OL253" s="212">
        <f t="shared" si="1015"/>
        <v>57000.581278793128</v>
      </c>
      <c r="OP253" s="3">
        <f t="shared" si="864"/>
        <v>0</v>
      </c>
      <c r="OQ253" s="6">
        <f t="shared" si="865"/>
        <v>0</v>
      </c>
      <c r="OR253" s="6">
        <f t="shared" si="866"/>
        <v>0</v>
      </c>
      <c r="OS253" s="6">
        <f t="shared" si="867"/>
        <v>6.7901629650518771</v>
      </c>
      <c r="OT253" s="193">
        <f t="shared" si="1016"/>
        <v>5.6740334309306508</v>
      </c>
      <c r="OU253" s="193">
        <f t="shared" si="1016"/>
        <v>4.1745731882913786</v>
      </c>
      <c r="OV253" s="193">
        <f t="shared" si="1016"/>
        <v>3.8150380693314694</v>
      </c>
      <c r="OW253" s="193">
        <f t="shared" si="1016"/>
        <v>4.0323556161999488</v>
      </c>
      <c r="OX253" s="232">
        <f t="shared" si="1017"/>
        <v>57217.566307965673</v>
      </c>
    </row>
    <row r="254" spans="2:414" x14ac:dyDescent="0.2">
      <c r="B254" s="81">
        <v>45577</v>
      </c>
      <c r="C254">
        <v>146</v>
      </c>
      <c r="D254">
        <v>11.603506693178891</v>
      </c>
      <c r="E254">
        <v>0</v>
      </c>
      <c r="F254">
        <v>0</v>
      </c>
      <c r="G254">
        <v>0</v>
      </c>
      <c r="H254">
        <v>0</v>
      </c>
      <c r="I254">
        <v>0</v>
      </c>
      <c r="J254">
        <v>0</v>
      </c>
      <c r="K254">
        <v>0</v>
      </c>
      <c r="L254">
        <v>1</v>
      </c>
      <c r="M254">
        <v>0</v>
      </c>
      <c r="N254">
        <v>0</v>
      </c>
      <c r="O254">
        <v>0</v>
      </c>
      <c r="P254">
        <v>0</v>
      </c>
      <c r="Q254">
        <v>0</v>
      </c>
      <c r="R254">
        <v>1</v>
      </c>
      <c r="S254">
        <v>0</v>
      </c>
      <c r="T254">
        <v>21316</v>
      </c>
      <c r="U254">
        <v>8.2052551842114028</v>
      </c>
      <c r="V254">
        <v>6.6083784149897573</v>
      </c>
      <c r="W254">
        <v>5.9571718434123113</v>
      </c>
      <c r="X254">
        <v>5.5767053077654776</v>
      </c>
      <c r="Y254" s="3">
        <v>3368.9278050274625</v>
      </c>
      <c r="Z254" s="3">
        <v>676.26790923012504</v>
      </c>
      <c r="AA254" s="3">
        <v>341.13696691645305</v>
      </c>
      <c r="AB254" s="3">
        <v>214.59627990954993</v>
      </c>
      <c r="AC254">
        <v>1</v>
      </c>
      <c r="AD254">
        <v>1</v>
      </c>
      <c r="AE254" s="6"/>
      <c r="AF254" s="1" t="s">
        <v>2</v>
      </c>
      <c r="AG254">
        <v>146</v>
      </c>
      <c r="AH254" s="189">
        <v>45577</v>
      </c>
      <c r="AI254">
        <f t="shared" si="869"/>
        <v>10</v>
      </c>
      <c r="AJ254">
        <v>146</v>
      </c>
      <c r="AK254">
        <v>1</v>
      </c>
      <c r="AL254">
        <v>1</v>
      </c>
      <c r="AM254">
        <v>0</v>
      </c>
      <c r="AN254">
        <v>0</v>
      </c>
      <c r="AO254">
        <v>0</v>
      </c>
      <c r="AP254">
        <v>1</v>
      </c>
      <c r="AQ254">
        <v>0</v>
      </c>
      <c r="AS254" s="37"/>
      <c r="AT254" s="37"/>
      <c r="AU254" s="6">
        <f t="shared" si="870"/>
        <v>0</v>
      </c>
      <c r="AV254" s="6">
        <f t="shared" si="871"/>
        <v>0</v>
      </c>
      <c r="AW254" s="6">
        <f t="shared" si="872"/>
        <v>0</v>
      </c>
      <c r="AX254" s="6">
        <f t="shared" si="873"/>
        <v>0</v>
      </c>
      <c r="AY254" s="193">
        <f t="shared" si="874"/>
        <v>5.6740334309306508</v>
      </c>
      <c r="AZ254" s="193">
        <f t="shared" si="875"/>
        <v>4.1745731882913786</v>
      </c>
      <c r="BA254" s="193">
        <f t="shared" si="876"/>
        <v>3.8150380693314694</v>
      </c>
      <c r="BB254" s="193">
        <f t="shared" si="877"/>
        <v>3.9040600573940507</v>
      </c>
      <c r="BC254" s="72">
        <f t="shared" si="878"/>
        <v>56312.210093717425</v>
      </c>
      <c r="BG254" s="3">
        <f t="shared" si="879"/>
        <v>8.0411500805271743</v>
      </c>
      <c r="BH254" s="6">
        <f t="shared" si="880"/>
        <v>0</v>
      </c>
      <c r="BI254" s="6">
        <f t="shared" si="881"/>
        <v>0</v>
      </c>
      <c r="BJ254" s="6">
        <f t="shared" si="882"/>
        <v>0</v>
      </c>
      <c r="BK254" s="193">
        <f t="shared" si="883"/>
        <v>5.7012722638188764</v>
      </c>
      <c r="BL254" s="193">
        <f t="shared" si="884"/>
        <v>4.1745731882913786</v>
      </c>
      <c r="BM254" s="193">
        <f t="shared" si="885"/>
        <v>3.8150380693314694</v>
      </c>
      <c r="BN254" s="193">
        <f t="shared" si="886"/>
        <v>3.9040600573940507</v>
      </c>
      <c r="BO254" s="72">
        <f t="shared" si="887"/>
        <v>56327.943011057578</v>
      </c>
      <c r="BS254" s="3">
        <f t="shared" si="888"/>
        <v>8.0411754157754078</v>
      </c>
      <c r="BT254" s="6">
        <f t="shared" si="889"/>
        <v>0</v>
      </c>
      <c r="BU254" s="6">
        <f t="shared" si="890"/>
        <v>0</v>
      </c>
      <c r="BV254" s="6">
        <f t="shared" si="891"/>
        <v>0</v>
      </c>
      <c r="BW254" s="193">
        <f t="shared" si="892"/>
        <v>5.7012723484819565</v>
      </c>
      <c r="BX254" s="193">
        <f t="shared" si="893"/>
        <v>4.1745731882913786</v>
      </c>
      <c r="BY254" s="193">
        <f t="shared" si="1018"/>
        <v>3.8150380693314694</v>
      </c>
      <c r="BZ254" s="193">
        <f t="shared" si="894"/>
        <v>3.9040600573940507</v>
      </c>
      <c r="CA254" s="72">
        <f t="shared" si="895"/>
        <v>56327.943011057578</v>
      </c>
      <c r="CE254" s="3">
        <f t="shared" si="896"/>
        <v>0</v>
      </c>
      <c r="CF254" s="6">
        <f t="shared" si="897"/>
        <v>6.6083784149897573</v>
      </c>
      <c r="CG254" s="6">
        <f t="shared" si="898"/>
        <v>0</v>
      </c>
      <c r="CH254" s="6">
        <f t="shared" si="899"/>
        <v>0</v>
      </c>
      <c r="CI254" s="193">
        <f t="shared" si="900"/>
        <v>5.6740334309306508</v>
      </c>
      <c r="CJ254" s="193">
        <f t="shared" si="901"/>
        <v>4.2713808464560961</v>
      </c>
      <c r="CK254" s="193">
        <f t="shared" si="1019"/>
        <v>3.8150380693314694</v>
      </c>
      <c r="CL254" s="193">
        <f t="shared" si="902"/>
        <v>3.9040600573940507</v>
      </c>
      <c r="CM254" s="72">
        <f t="shared" si="903"/>
        <v>56553.53413940937</v>
      </c>
      <c r="CQ254" s="3">
        <f t="shared" si="904"/>
        <v>0</v>
      </c>
      <c r="CR254" s="6">
        <f t="shared" si="905"/>
        <v>6.6084502865769279</v>
      </c>
      <c r="CS254" s="6">
        <f t="shared" si="906"/>
        <v>0</v>
      </c>
      <c r="CT254" s="6">
        <f t="shared" si="907"/>
        <v>0</v>
      </c>
      <c r="CU254" s="193">
        <f t="shared" si="908"/>
        <v>5.6740334309306508</v>
      </c>
      <c r="CV254" s="193">
        <f t="shared" si="909"/>
        <v>4.2713818499618936</v>
      </c>
      <c r="CW254" s="193">
        <f t="shared" si="1020"/>
        <v>3.8150380693314694</v>
      </c>
      <c r="CX254" s="193">
        <f t="shared" si="910"/>
        <v>3.9040600573940507</v>
      </c>
      <c r="CY254" s="72">
        <f t="shared" si="911"/>
        <v>56553.536646321067</v>
      </c>
      <c r="DC254" s="3">
        <f t="shared" si="912"/>
        <v>0</v>
      </c>
      <c r="DD254" s="6">
        <f t="shared" si="913"/>
        <v>0</v>
      </c>
      <c r="DE254" s="6">
        <f t="shared" si="914"/>
        <v>6.2550304355829267</v>
      </c>
      <c r="DF254" s="6">
        <f t="shared" si="915"/>
        <v>0</v>
      </c>
      <c r="DG254" s="193">
        <f t="shared" si="916"/>
        <v>5.6740334309306508</v>
      </c>
      <c r="DH254" s="193">
        <f t="shared" si="917"/>
        <v>4.1745731882913786</v>
      </c>
      <c r="DI254" s="193">
        <f t="shared" si="1021"/>
        <v>3.9441709638652656</v>
      </c>
      <c r="DJ254" s="193">
        <f t="shared" si="918"/>
        <v>3.9040600573940507</v>
      </c>
      <c r="DK254" s="72">
        <f t="shared" si="919"/>
        <v>56944.980484365318</v>
      </c>
      <c r="DO254" s="3">
        <f t="shared" si="920"/>
        <v>0</v>
      </c>
      <c r="DP254" s="6">
        <f t="shared" si="921"/>
        <v>0</v>
      </c>
      <c r="DQ254" s="6">
        <f t="shared" si="922"/>
        <v>5.9572868931259571</v>
      </c>
      <c r="DR254" s="6">
        <f t="shared" si="923"/>
        <v>0</v>
      </c>
      <c r="DS254" s="193">
        <f t="shared" si="924"/>
        <v>5.6740334309306508</v>
      </c>
      <c r="DT254" s="193">
        <f t="shared" si="925"/>
        <v>4.1745731882913786</v>
      </c>
      <c r="DU254" s="193">
        <f t="shared" si="1022"/>
        <v>3.9383877951845254</v>
      </c>
      <c r="DV254" s="193">
        <f t="shared" si="926"/>
        <v>3.9040600573940507</v>
      </c>
      <c r="DW254" s="72">
        <f t="shared" si="927"/>
        <v>56916.490603134633</v>
      </c>
      <c r="EA254" s="3">
        <f t="shared" si="928"/>
        <v>0</v>
      </c>
      <c r="EB254" s="6">
        <f t="shared" si="929"/>
        <v>0</v>
      </c>
      <c r="EC254" s="6">
        <f t="shared" si="930"/>
        <v>0</v>
      </c>
      <c r="ED254" s="6">
        <f t="shared" si="931"/>
        <v>16.730115923296431</v>
      </c>
      <c r="EE254" s="193">
        <f t="shared" si="932"/>
        <v>5.6740334309306508</v>
      </c>
      <c r="EF254" s="193">
        <f t="shared" si="933"/>
        <v>4.1745731882913786</v>
      </c>
      <c r="EG254" s="193">
        <f t="shared" si="1023"/>
        <v>3.8150380693314694</v>
      </c>
      <c r="EH254" s="193">
        <f t="shared" si="934"/>
        <v>4.1946957953852202</v>
      </c>
      <c r="EI254" s="72">
        <f t="shared" si="935"/>
        <v>58384.060319223914</v>
      </c>
      <c r="EM254" s="3">
        <f t="shared" si="936"/>
        <v>0</v>
      </c>
      <c r="EN254" s="6">
        <f t="shared" si="937"/>
        <v>0</v>
      </c>
      <c r="EO254" s="6">
        <f t="shared" si="938"/>
        <v>0</v>
      </c>
      <c r="EP254" s="6">
        <f t="shared" si="939"/>
        <v>5.5768429463110909</v>
      </c>
      <c r="EQ254" s="193">
        <f t="shared" si="940"/>
        <v>5.6740334309306508</v>
      </c>
      <c r="ER254" s="193">
        <f t="shared" si="941"/>
        <v>4.1745731882913786</v>
      </c>
      <c r="ES254" s="193">
        <f t="shared" si="1024"/>
        <v>3.8150380693314694</v>
      </c>
      <c r="ET254" s="193">
        <f t="shared" si="942"/>
        <v>4.0106055807165317</v>
      </c>
      <c r="EU254" s="72">
        <f t="shared" si="943"/>
        <v>57063.062348292791</v>
      </c>
      <c r="EY254" s="3">
        <f t="shared" si="944"/>
        <v>8.0411500805271743</v>
      </c>
      <c r="EZ254" s="6">
        <f t="shared" si="945"/>
        <v>6.6083784149897573</v>
      </c>
      <c r="FA254" s="6">
        <f t="shared" si="946"/>
        <v>6.2550304355829267</v>
      </c>
      <c r="FB254" s="6">
        <f t="shared" si="947"/>
        <v>16.730115923296431</v>
      </c>
      <c r="FC254" s="193">
        <f t="shared" si="948"/>
        <v>5.7012722638188764</v>
      </c>
      <c r="FD254" s="193">
        <f t="shared" si="949"/>
        <v>4.2713808464560961</v>
      </c>
      <c r="FE254" s="193">
        <f t="shared" si="1025"/>
        <v>3.9441709638652656</v>
      </c>
      <c r="FF254" s="193">
        <f t="shared" si="950"/>
        <v>4.1946957953852202</v>
      </c>
      <c r="FG254" s="72">
        <f t="shared" si="951"/>
        <v>59309.691848170907</v>
      </c>
      <c r="FK254" s="3">
        <f t="shared" si="952"/>
        <v>8.2052805194596363</v>
      </c>
      <c r="FL254" s="6">
        <f t="shared" si="953"/>
        <v>6.6084502865769279</v>
      </c>
      <c r="FM254" s="6">
        <f t="shared" si="954"/>
        <v>5.9572868931259571</v>
      </c>
      <c r="FN254" s="6">
        <f t="shared" si="955"/>
        <v>5.5768429463110909</v>
      </c>
      <c r="FO254" s="193">
        <f t="shared" si="956"/>
        <v>5.701820589988861</v>
      </c>
      <c r="FP254" s="193">
        <f t="shared" si="957"/>
        <v>4.2713818499618936</v>
      </c>
      <c r="FQ254" s="193">
        <f t="shared" si="1026"/>
        <v>3.9383877951845254</v>
      </c>
      <c r="FR254" s="193">
        <f t="shared" si="958"/>
        <v>4.0106055807165317</v>
      </c>
      <c r="FS254" s="205">
        <f t="shared" si="959"/>
        <v>57939.077336287824</v>
      </c>
      <c r="FW254" s="3">
        <f t="shared" si="960"/>
        <v>9.4360434618431128</v>
      </c>
      <c r="FX254" s="6">
        <f t="shared" si="961"/>
        <v>7.4674676089384251</v>
      </c>
      <c r="FY254" s="6">
        <f t="shared" si="962"/>
        <v>7.3868930858312662</v>
      </c>
      <c r="FZ254" s="6">
        <f t="shared" si="963"/>
        <v>6.5805122631632633</v>
      </c>
      <c r="GA254" s="193">
        <f t="shared" si="964"/>
        <v>5.7059227643130983</v>
      </c>
      <c r="GB254" s="193">
        <f t="shared" si="965"/>
        <v>4.2833045004038626</v>
      </c>
      <c r="GC254" s="193">
        <f t="shared" si="1027"/>
        <v>3.9658552363113189</v>
      </c>
      <c r="GD254" s="193">
        <f t="shared" si="966"/>
        <v>4.0286310555161355</v>
      </c>
      <c r="GE254" s="72">
        <f t="shared" si="967"/>
        <v>58240.356624814143</v>
      </c>
      <c r="GI254" s="3">
        <f t="shared" si="968"/>
        <v>9.0257807026325434</v>
      </c>
      <c r="GJ254" s="6">
        <f t="shared" si="969"/>
        <v>7.2692162564887335</v>
      </c>
      <c r="GK254" s="6">
        <f t="shared" si="970"/>
        <v>6.552889027753543</v>
      </c>
      <c r="GL254" s="6">
        <f t="shared" si="971"/>
        <v>6.1343758385420255</v>
      </c>
      <c r="GM254" s="193">
        <f t="shared" si="972"/>
        <v>5.7045572136494611</v>
      </c>
      <c r="GN254" s="193">
        <f t="shared" si="973"/>
        <v>4.2805654798902886</v>
      </c>
      <c r="GO254" s="193">
        <f t="shared" si="1028"/>
        <v>3.9499230951413185</v>
      </c>
      <c r="GP254" s="193">
        <f t="shared" si="974"/>
        <v>4.0206587218749847</v>
      </c>
      <c r="GQ254" s="72">
        <f t="shared" si="975"/>
        <v>58094.661520823072</v>
      </c>
      <c r="GU254" s="3">
        <f t="shared" si="976"/>
        <v>10.666831739474825</v>
      </c>
      <c r="GV254" s="6">
        <f t="shared" si="977"/>
        <v>7.9300540979877088</v>
      </c>
      <c r="GW254" s="6">
        <f t="shared" si="978"/>
        <v>7.7443233964360045</v>
      </c>
      <c r="GX254" s="6">
        <f t="shared" si="979"/>
        <v>6.9708816347068474</v>
      </c>
      <c r="GY254" s="193">
        <f t="shared" si="980"/>
        <v>5.7100082634552196</v>
      </c>
      <c r="GZ254" s="193">
        <f t="shared" si="981"/>
        <v>4.2896665229974014</v>
      </c>
      <c r="HA254" s="193">
        <f t="shared" si="1029"/>
        <v>3.9726063515700716</v>
      </c>
      <c r="HB254" s="193">
        <f t="shared" si="982"/>
        <v>4.0355550879950464</v>
      </c>
      <c r="HC254" s="205">
        <f t="shared" si="983"/>
        <v>58343.411267312338</v>
      </c>
      <c r="HG254" s="3">
        <f t="shared" si="785"/>
        <v>9.4360434618431128</v>
      </c>
      <c r="HH254" s="6">
        <f t="shared" si="786"/>
        <v>0</v>
      </c>
      <c r="HI254" s="6">
        <f t="shared" si="787"/>
        <v>0</v>
      </c>
      <c r="HJ254" s="6">
        <f t="shared" si="788"/>
        <v>0</v>
      </c>
      <c r="HK254" s="193">
        <f t="shared" si="984"/>
        <v>5.7059227643130983</v>
      </c>
      <c r="HL254" s="193">
        <f t="shared" si="984"/>
        <v>4.1745731882913786</v>
      </c>
      <c r="HM254" s="193">
        <f t="shared" si="984"/>
        <v>3.8150380693314694</v>
      </c>
      <c r="HN254" s="193">
        <f t="shared" si="984"/>
        <v>3.9040600573940507</v>
      </c>
      <c r="HO254" s="212">
        <f t="shared" si="985"/>
        <v>56330.62953970088</v>
      </c>
      <c r="HS254" s="3">
        <f t="shared" si="789"/>
        <v>9.0257807026325434</v>
      </c>
      <c r="HT254" s="6">
        <f t="shared" si="790"/>
        <v>0</v>
      </c>
      <c r="HU254" s="6">
        <f t="shared" si="791"/>
        <v>0</v>
      </c>
      <c r="HV254" s="6">
        <f t="shared" si="792"/>
        <v>0</v>
      </c>
      <c r="HW254" s="193">
        <f t="shared" si="986"/>
        <v>5.7045572136494611</v>
      </c>
      <c r="HX254" s="193">
        <f t="shared" si="986"/>
        <v>4.1745731882913786</v>
      </c>
      <c r="HY254" s="193">
        <f t="shared" si="986"/>
        <v>3.8150380693314694</v>
      </c>
      <c r="HZ254" s="193">
        <f t="shared" si="986"/>
        <v>3.9040600573940507</v>
      </c>
      <c r="IA254" s="212">
        <f t="shared" si="987"/>
        <v>56329.840667025324</v>
      </c>
      <c r="IE254" s="3">
        <f t="shared" si="794"/>
        <v>10.666831739474825</v>
      </c>
      <c r="IF254" s="6">
        <f t="shared" si="795"/>
        <v>0</v>
      </c>
      <c r="IG254" s="6">
        <f t="shared" si="796"/>
        <v>0</v>
      </c>
      <c r="IH254" s="6">
        <f t="shared" si="797"/>
        <v>0</v>
      </c>
      <c r="II254" s="193">
        <f t="shared" si="988"/>
        <v>5.7100082634552196</v>
      </c>
      <c r="IJ254" s="193">
        <f t="shared" si="988"/>
        <v>4.1745731882913786</v>
      </c>
      <c r="IK254" s="193">
        <f t="shared" si="988"/>
        <v>3.8150380693314694</v>
      </c>
      <c r="IL254" s="193">
        <f t="shared" si="988"/>
        <v>3.9040600573940507</v>
      </c>
      <c r="IM254" s="205">
        <f t="shared" si="989"/>
        <v>56332.989780747092</v>
      </c>
      <c r="IQ254" s="3">
        <f t="shared" si="799"/>
        <v>0</v>
      </c>
      <c r="IR254" s="6">
        <f t="shared" si="800"/>
        <v>7.4674676089384251</v>
      </c>
      <c r="IS254" s="6">
        <f t="shared" si="801"/>
        <v>0</v>
      </c>
      <c r="IT254" s="6">
        <f t="shared" si="802"/>
        <v>0</v>
      </c>
      <c r="IU254" s="193">
        <f t="shared" si="990"/>
        <v>5.6740334309306508</v>
      </c>
      <c r="IV254" s="193">
        <f t="shared" si="990"/>
        <v>4.2833045004038626</v>
      </c>
      <c r="IW254" s="193">
        <f t="shared" si="990"/>
        <v>3.8150380693314694</v>
      </c>
      <c r="IX254" s="193">
        <f t="shared" si="990"/>
        <v>3.9040600573940507</v>
      </c>
      <c r="IY254" s="212">
        <f t="shared" si="991"/>
        <v>56583.32910458179</v>
      </c>
      <c r="JC254" s="3">
        <f t="shared" si="804"/>
        <v>0</v>
      </c>
      <c r="JD254" s="6">
        <f t="shared" si="805"/>
        <v>7.2692162564887335</v>
      </c>
      <c r="JE254" s="6">
        <f t="shared" si="806"/>
        <v>0</v>
      </c>
      <c r="JF254" s="6">
        <f t="shared" si="807"/>
        <v>0</v>
      </c>
      <c r="JG254" s="193">
        <f t="shared" si="992"/>
        <v>5.6740334309306508</v>
      </c>
      <c r="JH254" s="193">
        <f t="shared" si="992"/>
        <v>4.2805654798902886</v>
      </c>
      <c r="JI254" s="193">
        <f t="shared" si="992"/>
        <v>3.8150380693314694</v>
      </c>
      <c r="JJ254" s="193">
        <f t="shared" si="992"/>
        <v>3.9040600573940507</v>
      </c>
      <c r="JK254" s="212">
        <f t="shared" si="993"/>
        <v>56576.483419780852</v>
      </c>
      <c r="JO254" s="3">
        <f t="shared" si="809"/>
        <v>0</v>
      </c>
      <c r="JP254" s="6">
        <f t="shared" si="810"/>
        <v>7.9300540979877088</v>
      </c>
      <c r="JQ254" s="6">
        <f t="shared" si="811"/>
        <v>0</v>
      </c>
      <c r="JR254" s="6">
        <f t="shared" si="812"/>
        <v>0</v>
      </c>
      <c r="JS254" s="193">
        <f t="shared" si="994"/>
        <v>5.6740334309306508</v>
      </c>
      <c r="JT254" s="193">
        <f t="shared" si="994"/>
        <v>4.2896665229974014</v>
      </c>
      <c r="JU254" s="193">
        <f t="shared" si="994"/>
        <v>3.8150380693314694</v>
      </c>
      <c r="JV254" s="193">
        <f t="shared" si="994"/>
        <v>3.9040600573940507</v>
      </c>
      <c r="JW254" s="205">
        <f t="shared" si="995"/>
        <v>56599.233022306849</v>
      </c>
      <c r="KA254" s="3">
        <f t="shared" si="814"/>
        <v>0</v>
      </c>
      <c r="KB254" s="6">
        <f t="shared" si="815"/>
        <v>0</v>
      </c>
      <c r="KC254" s="6">
        <f t="shared" si="816"/>
        <v>7.3868930858312662</v>
      </c>
      <c r="KD254" s="6">
        <f t="shared" si="817"/>
        <v>0</v>
      </c>
      <c r="KE254" s="193">
        <f t="shared" si="996"/>
        <v>5.6740334309306508</v>
      </c>
      <c r="KF254" s="193">
        <f t="shared" si="996"/>
        <v>4.1745731882913786</v>
      </c>
      <c r="KG254" s="193">
        <f t="shared" si="996"/>
        <v>3.9658552363113189</v>
      </c>
      <c r="KH254" s="193">
        <f t="shared" si="996"/>
        <v>3.9040600573940507</v>
      </c>
      <c r="KI254" s="212">
        <f t="shared" si="997"/>
        <v>57051.931721648805</v>
      </c>
      <c r="KM254" s="3">
        <f t="shared" si="819"/>
        <v>0</v>
      </c>
      <c r="KN254" s="6">
        <f t="shared" si="820"/>
        <v>0</v>
      </c>
      <c r="KO254" s="6">
        <f t="shared" si="821"/>
        <v>6.552889027753543</v>
      </c>
      <c r="KP254" s="6">
        <f t="shared" si="822"/>
        <v>0</v>
      </c>
      <c r="KQ254" s="193">
        <f t="shared" si="998"/>
        <v>5.6740334309306508</v>
      </c>
      <c r="KR254" s="193">
        <f t="shared" si="998"/>
        <v>4.1745731882913786</v>
      </c>
      <c r="KS254" s="193">
        <f t="shared" si="998"/>
        <v>3.9499230951413185</v>
      </c>
      <c r="KT254" s="193">
        <f t="shared" si="998"/>
        <v>3.9040600573940507</v>
      </c>
      <c r="KU254" s="212">
        <f t="shared" si="999"/>
        <v>56973.331610813759</v>
      </c>
      <c r="KY254" s="3">
        <f t="shared" si="824"/>
        <v>0</v>
      </c>
      <c r="KZ254" s="6">
        <f t="shared" si="825"/>
        <v>0</v>
      </c>
      <c r="LA254" s="6">
        <f t="shared" si="826"/>
        <v>7.7443233964360045</v>
      </c>
      <c r="LB254" s="6">
        <f t="shared" si="827"/>
        <v>0</v>
      </c>
      <c r="LC254" s="193">
        <f t="shared" si="1000"/>
        <v>5.6740334309306508</v>
      </c>
      <c r="LD254" s="193">
        <f t="shared" si="1000"/>
        <v>4.1745731882913786</v>
      </c>
      <c r="LE254" s="193">
        <f t="shared" si="1000"/>
        <v>3.9726063515700716</v>
      </c>
      <c r="LF254" s="193">
        <f t="shared" si="1000"/>
        <v>3.9040600573940507</v>
      </c>
      <c r="LG254" s="205">
        <f t="shared" si="1001"/>
        <v>57085.270580524906</v>
      </c>
      <c r="LK254" s="3">
        <f t="shared" si="829"/>
        <v>0</v>
      </c>
      <c r="LL254" s="6">
        <f t="shared" si="830"/>
        <v>0</v>
      </c>
      <c r="LM254" s="6">
        <f t="shared" si="831"/>
        <v>0</v>
      </c>
      <c r="LN254" s="6">
        <f t="shared" si="832"/>
        <v>6.5805122631632633</v>
      </c>
      <c r="LO254" s="193">
        <f t="shared" si="1002"/>
        <v>5.6740334309306508</v>
      </c>
      <c r="LP254" s="193">
        <f t="shared" si="1002"/>
        <v>4.1745731882913786</v>
      </c>
      <c r="LQ254" s="193">
        <f t="shared" si="1002"/>
        <v>3.8150380693314694</v>
      </c>
      <c r="LR254" s="193">
        <f t="shared" si="1002"/>
        <v>4.0286310555161355</v>
      </c>
      <c r="LS254" s="212">
        <f t="shared" si="1003"/>
        <v>57191.078795297297</v>
      </c>
      <c r="LW254" s="3">
        <f t="shared" si="834"/>
        <v>0</v>
      </c>
      <c r="LX254" s="6">
        <f t="shared" si="835"/>
        <v>0</v>
      </c>
      <c r="LY254" s="6">
        <f t="shared" si="836"/>
        <v>0</v>
      </c>
      <c r="LZ254" s="6">
        <f t="shared" si="837"/>
        <v>6.1343758385420255</v>
      </c>
      <c r="MA254" s="193">
        <f t="shared" si="1004"/>
        <v>5.6740334309306508</v>
      </c>
      <c r="MB254" s="193">
        <f t="shared" si="1004"/>
        <v>4.1745731882913786</v>
      </c>
      <c r="MC254" s="193">
        <f t="shared" si="1004"/>
        <v>3.8150380693314694</v>
      </c>
      <c r="MD254" s="193">
        <f t="shared" si="1004"/>
        <v>4.0206587218749847</v>
      </c>
      <c r="ME254" s="212">
        <f t="shared" si="1005"/>
        <v>57134.424109065592</v>
      </c>
      <c r="MI254" s="3">
        <f t="shared" si="839"/>
        <v>0</v>
      </c>
      <c r="MJ254" s="6">
        <f t="shared" si="840"/>
        <v>0</v>
      </c>
      <c r="MK254" s="6">
        <f t="shared" si="841"/>
        <v>0</v>
      </c>
      <c r="ML254" s="6">
        <f t="shared" si="842"/>
        <v>6.9708816347068474</v>
      </c>
      <c r="MM254" s="193">
        <f t="shared" si="1006"/>
        <v>5.6740334309306508</v>
      </c>
      <c r="MN254" s="193">
        <f t="shared" si="1006"/>
        <v>4.1745731882913786</v>
      </c>
      <c r="MO254" s="193">
        <f t="shared" si="1006"/>
        <v>3.8150380693314694</v>
      </c>
      <c r="MP254" s="193">
        <f t="shared" si="1006"/>
        <v>4.0355550879950464</v>
      </c>
      <c r="MQ254" s="205">
        <f t="shared" si="1007"/>
        <v>57240.329403739772</v>
      </c>
      <c r="MT254" s="3">
        <f t="shared" si="844"/>
        <v>7.7949924250008324</v>
      </c>
      <c r="MU254" s="6">
        <f t="shared" si="845"/>
        <v>6.6083784149897573</v>
      </c>
      <c r="MV254" s="6">
        <f t="shared" si="846"/>
        <v>6.8507476199241575</v>
      </c>
      <c r="MW254" s="6">
        <f t="shared" si="847"/>
        <v>6.6920463693185726</v>
      </c>
      <c r="MX254" s="193">
        <f t="shared" si="1008"/>
        <v>5.7004493375101202</v>
      </c>
      <c r="MY254" s="193">
        <f t="shared" si="1008"/>
        <v>4.2713808464560961</v>
      </c>
      <c r="MZ254" s="193">
        <f t="shared" si="1008"/>
        <v>3.9556423285458413</v>
      </c>
      <c r="NA254" s="193">
        <f t="shared" si="1008"/>
        <v>4.0306142474085318</v>
      </c>
      <c r="NB254" s="212">
        <f t="shared" si="1009"/>
        <v>58169.344563104663</v>
      </c>
      <c r="NF254" s="3">
        <f t="shared" si="849"/>
        <v>7.7949924250008316</v>
      </c>
      <c r="NG254" s="6">
        <f t="shared" si="850"/>
        <v>0</v>
      </c>
      <c r="NH254" s="6">
        <f t="shared" si="851"/>
        <v>0</v>
      </c>
      <c r="NI254" s="6">
        <f t="shared" si="852"/>
        <v>0</v>
      </c>
      <c r="NJ254" s="193">
        <f t="shared" si="1010"/>
        <v>5.7004493375101202</v>
      </c>
      <c r="NK254" s="193">
        <f t="shared" si="1010"/>
        <v>4.1745731882913786</v>
      </c>
      <c r="NL254" s="193">
        <f t="shared" si="1010"/>
        <v>3.8150380693314694</v>
      </c>
      <c r="NM254" s="193">
        <f t="shared" si="1010"/>
        <v>3.9040600573940507</v>
      </c>
      <c r="NN254" s="212">
        <f t="shared" si="1011"/>
        <v>56327.467631460488</v>
      </c>
      <c r="NR254" s="3">
        <f t="shared" si="854"/>
        <v>0</v>
      </c>
      <c r="NS254" s="6">
        <f t="shared" si="855"/>
        <v>6.6083784149897573</v>
      </c>
      <c r="NT254" s="6">
        <f t="shared" si="856"/>
        <v>0</v>
      </c>
      <c r="NU254" s="6">
        <f t="shared" si="857"/>
        <v>0</v>
      </c>
      <c r="NV254" s="193">
        <f t="shared" si="1012"/>
        <v>5.6740334309306508</v>
      </c>
      <c r="NW254" s="193">
        <f t="shared" si="1012"/>
        <v>4.2713808464560961</v>
      </c>
      <c r="NX254" s="193">
        <f t="shared" si="1012"/>
        <v>3.8150380693314694</v>
      </c>
      <c r="NY254" s="193">
        <f t="shared" si="1012"/>
        <v>3.9040600573940507</v>
      </c>
      <c r="NZ254" s="212">
        <f t="shared" si="1013"/>
        <v>56553.53413940937</v>
      </c>
      <c r="OD254" s="3">
        <f t="shared" si="859"/>
        <v>0</v>
      </c>
      <c r="OE254" s="6">
        <f t="shared" si="860"/>
        <v>0</v>
      </c>
      <c r="OF254" s="6">
        <f t="shared" si="861"/>
        <v>6.8507476199241575</v>
      </c>
      <c r="OG254" s="6">
        <f t="shared" si="862"/>
        <v>0</v>
      </c>
      <c r="OH254" s="193">
        <f t="shared" si="1014"/>
        <v>5.6740334309306508</v>
      </c>
      <c r="OI254" s="193">
        <f t="shared" si="1014"/>
        <v>4.1745731882913786</v>
      </c>
      <c r="OJ254" s="193">
        <f t="shared" si="1014"/>
        <v>3.9556423285458413</v>
      </c>
      <c r="OK254" s="193">
        <f t="shared" si="1014"/>
        <v>3.9040600573940507</v>
      </c>
      <c r="OL254" s="212">
        <f t="shared" si="1015"/>
        <v>57001.534584373803</v>
      </c>
      <c r="OP254" s="3">
        <f t="shared" si="864"/>
        <v>0</v>
      </c>
      <c r="OQ254" s="6">
        <f t="shared" si="865"/>
        <v>0</v>
      </c>
      <c r="OR254" s="6">
        <f t="shared" si="866"/>
        <v>0</v>
      </c>
      <c r="OS254" s="6">
        <f t="shared" si="867"/>
        <v>6.6920463693185726</v>
      </c>
      <c r="OT254" s="193">
        <f t="shared" si="1016"/>
        <v>5.6740334309306508</v>
      </c>
      <c r="OU254" s="193">
        <f t="shared" si="1016"/>
        <v>4.1745731882913786</v>
      </c>
      <c r="OV254" s="193">
        <f t="shared" si="1016"/>
        <v>3.8150380693314694</v>
      </c>
      <c r="OW254" s="193">
        <f t="shared" si="1016"/>
        <v>4.0306142474085318</v>
      </c>
      <c r="OX254" s="232">
        <f t="shared" si="1017"/>
        <v>57205.180897220751</v>
      </c>
    </row>
    <row r="255" spans="2:414" x14ac:dyDescent="0.2">
      <c r="B255" s="81">
        <v>45584</v>
      </c>
      <c r="C255">
        <v>147</v>
      </c>
      <c r="D255">
        <v>11.621529125028221</v>
      </c>
      <c r="E255">
        <v>0</v>
      </c>
      <c r="F255">
        <v>0</v>
      </c>
      <c r="G255">
        <v>0</v>
      </c>
      <c r="H255">
        <v>0</v>
      </c>
      <c r="I255">
        <v>0</v>
      </c>
      <c r="J255">
        <v>0</v>
      </c>
      <c r="K255">
        <v>0</v>
      </c>
      <c r="L255">
        <v>1</v>
      </c>
      <c r="M255">
        <v>0</v>
      </c>
      <c r="N255">
        <v>0</v>
      </c>
      <c r="O255">
        <v>0</v>
      </c>
      <c r="P255">
        <v>0</v>
      </c>
      <c r="Q255">
        <v>0</v>
      </c>
      <c r="R255">
        <v>1</v>
      </c>
      <c r="S255">
        <v>0</v>
      </c>
      <c r="T255">
        <v>21609</v>
      </c>
      <c r="U255">
        <v>8.2153237807274344</v>
      </c>
      <c r="V255">
        <v>6.617501125690211</v>
      </c>
      <c r="W255">
        <v>5.9659590816818442</v>
      </c>
      <c r="X255">
        <v>5.7102349671765396</v>
      </c>
      <c r="Y255" s="3">
        <v>3405.9663731614128</v>
      </c>
      <c r="Z255" s="3">
        <v>683.06133227504245</v>
      </c>
      <c r="AA255" s="3">
        <v>344.54833658562728</v>
      </c>
      <c r="AB255" s="3">
        <v>252.3385727965875</v>
      </c>
      <c r="AC255">
        <v>1</v>
      </c>
      <c r="AD255">
        <v>1</v>
      </c>
      <c r="AE255" s="6"/>
      <c r="AF255" s="1" t="s">
        <v>2</v>
      </c>
      <c r="AG255">
        <v>147</v>
      </c>
      <c r="AH255" s="189">
        <v>45584</v>
      </c>
      <c r="AI255">
        <f t="shared" si="869"/>
        <v>10</v>
      </c>
      <c r="AJ255">
        <v>147</v>
      </c>
      <c r="AK255">
        <v>1</v>
      </c>
      <c r="AL255">
        <v>1</v>
      </c>
      <c r="AM255">
        <v>0</v>
      </c>
      <c r="AN255">
        <v>0</v>
      </c>
      <c r="AO255">
        <v>0</v>
      </c>
      <c r="AP255">
        <v>1</v>
      </c>
      <c r="AQ255">
        <v>0</v>
      </c>
      <c r="AS255" s="37"/>
      <c r="AT255" s="37"/>
      <c r="AU255" s="6">
        <f t="shared" si="870"/>
        <v>0</v>
      </c>
      <c r="AV255" s="6">
        <f t="shared" si="871"/>
        <v>0</v>
      </c>
      <c r="AW255" s="6">
        <f t="shared" si="872"/>
        <v>0</v>
      </c>
      <c r="AX255" s="6">
        <f t="shared" si="873"/>
        <v>0</v>
      </c>
      <c r="AY255" s="193">
        <f t="shared" si="874"/>
        <v>5.6740334309306508</v>
      </c>
      <c r="AZ255" s="193">
        <f t="shared" si="875"/>
        <v>4.1745731882913786</v>
      </c>
      <c r="BA255" s="193">
        <f t="shared" si="876"/>
        <v>3.8150380693314694</v>
      </c>
      <c r="BB255" s="193">
        <f t="shared" si="877"/>
        <v>3.9040600573940507</v>
      </c>
      <c r="BC255" s="72">
        <f t="shared" si="878"/>
        <v>56312.210093717425</v>
      </c>
      <c r="BG255" s="3">
        <f t="shared" si="879"/>
        <v>8.0510173051128859</v>
      </c>
      <c r="BH255" s="6">
        <f t="shared" si="880"/>
        <v>0</v>
      </c>
      <c r="BI255" s="6">
        <f t="shared" si="881"/>
        <v>0</v>
      </c>
      <c r="BJ255" s="6">
        <f t="shared" si="882"/>
        <v>0</v>
      </c>
      <c r="BK255" s="193">
        <f t="shared" si="883"/>
        <v>5.7013052366903096</v>
      </c>
      <c r="BL255" s="193">
        <f t="shared" si="884"/>
        <v>4.1745731882913786</v>
      </c>
      <c r="BM255" s="193">
        <f t="shared" si="885"/>
        <v>3.8150380693314694</v>
      </c>
      <c r="BN255" s="193">
        <f t="shared" si="886"/>
        <v>3.9040600573940507</v>
      </c>
      <c r="BO255" s="72">
        <f t="shared" si="887"/>
        <v>56327.962058569974</v>
      </c>
      <c r="BS255" s="3">
        <f t="shared" si="888"/>
        <v>8.0510426714497783</v>
      </c>
      <c r="BT255" s="6">
        <f t="shared" si="889"/>
        <v>0</v>
      </c>
      <c r="BU255" s="6">
        <f t="shared" si="890"/>
        <v>0</v>
      </c>
      <c r="BV255" s="6">
        <f t="shared" si="891"/>
        <v>0</v>
      </c>
      <c r="BW255" s="193">
        <f t="shared" si="892"/>
        <v>5.701305321454484</v>
      </c>
      <c r="BX255" s="193">
        <f t="shared" si="893"/>
        <v>4.1745731882913786</v>
      </c>
      <c r="BY255" s="193">
        <f t="shared" si="1018"/>
        <v>3.8150380693314694</v>
      </c>
      <c r="BZ255" s="193">
        <f t="shared" si="894"/>
        <v>3.9040600573940507</v>
      </c>
      <c r="CA255" s="72">
        <f t="shared" si="895"/>
        <v>56327.962058569974</v>
      </c>
      <c r="CE255" s="3">
        <f t="shared" si="896"/>
        <v>0</v>
      </c>
      <c r="CF255" s="6">
        <f t="shared" si="897"/>
        <v>6.617501125690211</v>
      </c>
      <c r="CG255" s="6">
        <f t="shared" si="898"/>
        <v>0</v>
      </c>
      <c r="CH255" s="6">
        <f t="shared" si="899"/>
        <v>0</v>
      </c>
      <c r="CI255" s="193">
        <f t="shared" si="900"/>
        <v>5.6740334309306508</v>
      </c>
      <c r="CJ255" s="193">
        <f t="shared" si="901"/>
        <v>4.271508214099426</v>
      </c>
      <c r="CK255" s="193">
        <f t="shared" si="1019"/>
        <v>3.8150380693314694</v>
      </c>
      <c r="CL255" s="193">
        <f t="shared" si="902"/>
        <v>3.9040600573940507</v>
      </c>
      <c r="CM255" s="72">
        <f t="shared" si="903"/>
        <v>56553.85232424362</v>
      </c>
      <c r="CQ255" s="3">
        <f t="shared" si="904"/>
        <v>0</v>
      </c>
      <c r="CR255" s="6">
        <f t="shared" si="905"/>
        <v>6.6175730964944144</v>
      </c>
      <c r="CS255" s="6">
        <f t="shared" si="906"/>
        <v>0</v>
      </c>
      <c r="CT255" s="6">
        <f t="shared" si="907"/>
        <v>0</v>
      </c>
      <c r="CU255" s="193">
        <f t="shared" si="908"/>
        <v>5.6740334309306508</v>
      </c>
      <c r="CV255" s="193">
        <f t="shared" si="909"/>
        <v>4.2715092188625565</v>
      </c>
      <c r="CW255" s="193">
        <f t="shared" si="1020"/>
        <v>3.8150380693314694</v>
      </c>
      <c r="CX255" s="193">
        <f t="shared" si="910"/>
        <v>3.9040600573940507</v>
      </c>
      <c r="CY255" s="72">
        <f t="shared" si="911"/>
        <v>56553.854834310398</v>
      </c>
      <c r="DC255" s="3">
        <f t="shared" si="912"/>
        <v>0</v>
      </c>
      <c r="DD255" s="6">
        <f t="shared" si="913"/>
        <v>0</v>
      </c>
      <c r="DE255" s="6">
        <f t="shared" si="914"/>
        <v>6.2642570357659366</v>
      </c>
      <c r="DF255" s="6">
        <f t="shared" si="915"/>
        <v>0</v>
      </c>
      <c r="DG255" s="193">
        <f t="shared" si="916"/>
        <v>5.6740334309306508</v>
      </c>
      <c r="DH255" s="193">
        <f t="shared" si="917"/>
        <v>4.1745731882913786</v>
      </c>
      <c r="DI255" s="193">
        <f t="shared" si="1021"/>
        <v>3.9443496419202964</v>
      </c>
      <c r="DJ255" s="193">
        <f t="shared" si="918"/>
        <v>3.9040600573940507</v>
      </c>
      <c r="DK255" s="72">
        <f t="shared" si="919"/>
        <v>56945.860941091043</v>
      </c>
      <c r="DO255" s="3">
        <f t="shared" si="920"/>
        <v>0</v>
      </c>
      <c r="DP255" s="6">
        <f t="shared" si="921"/>
        <v>0</v>
      </c>
      <c r="DQ255" s="6">
        <f t="shared" si="922"/>
        <v>5.9660743011017319</v>
      </c>
      <c r="DR255" s="6">
        <f t="shared" si="923"/>
        <v>0</v>
      </c>
      <c r="DS255" s="193">
        <f t="shared" si="924"/>
        <v>5.6740334309306508</v>
      </c>
      <c r="DT255" s="193">
        <f t="shared" si="925"/>
        <v>4.1745731882913786</v>
      </c>
      <c r="DU255" s="193">
        <f t="shared" si="1022"/>
        <v>3.9385589556801524</v>
      </c>
      <c r="DV255" s="193">
        <f t="shared" si="926"/>
        <v>3.9040600573940507</v>
      </c>
      <c r="DW255" s="72">
        <f t="shared" si="927"/>
        <v>56917.333593981079</v>
      </c>
      <c r="EA255" s="3">
        <f t="shared" si="928"/>
        <v>0</v>
      </c>
      <c r="EB255" s="6">
        <f t="shared" si="929"/>
        <v>0</v>
      </c>
      <c r="EC255" s="6">
        <f t="shared" si="930"/>
        <v>0</v>
      </c>
      <c r="ED255" s="6">
        <f t="shared" si="931"/>
        <v>17.130704901529619</v>
      </c>
      <c r="EE255" s="193">
        <f t="shared" si="932"/>
        <v>5.6740334309306508</v>
      </c>
      <c r="EF255" s="193">
        <f t="shared" si="933"/>
        <v>4.1745731882913786</v>
      </c>
      <c r="EG255" s="193">
        <f t="shared" si="1023"/>
        <v>3.8150380693314694</v>
      </c>
      <c r="EH255" s="193">
        <f t="shared" si="934"/>
        <v>4.2007166437855519</v>
      </c>
      <c r="EI255" s="72">
        <f t="shared" si="935"/>
        <v>58427.777466707761</v>
      </c>
      <c r="EM255" s="3">
        <f t="shared" si="936"/>
        <v>0</v>
      </c>
      <c r="EN255" s="6">
        <f t="shared" si="937"/>
        <v>0</v>
      </c>
      <c r="EO255" s="6">
        <f t="shared" si="938"/>
        <v>0</v>
      </c>
      <c r="EP255" s="6">
        <f t="shared" si="939"/>
        <v>5.7103759013648494</v>
      </c>
      <c r="EQ255" s="193">
        <f t="shared" si="940"/>
        <v>5.6740334309306508</v>
      </c>
      <c r="ER255" s="193">
        <f t="shared" si="941"/>
        <v>4.1745731882913786</v>
      </c>
      <c r="ES255" s="193">
        <f t="shared" si="1024"/>
        <v>3.8150380693314694</v>
      </c>
      <c r="ET255" s="193">
        <f t="shared" si="942"/>
        <v>4.0130225973154801</v>
      </c>
      <c r="EU255" s="72">
        <f t="shared" si="943"/>
        <v>57080.211286751459</v>
      </c>
      <c r="EY255" s="3">
        <f t="shared" si="944"/>
        <v>8.0510173051128859</v>
      </c>
      <c r="EZ255" s="6">
        <f t="shared" si="945"/>
        <v>6.617501125690211</v>
      </c>
      <c r="FA255" s="6">
        <f t="shared" si="946"/>
        <v>6.2642570357659366</v>
      </c>
      <c r="FB255" s="6">
        <f t="shared" si="947"/>
        <v>17.130704901529619</v>
      </c>
      <c r="FC255" s="193">
        <f t="shared" si="948"/>
        <v>5.7013052366903096</v>
      </c>
      <c r="FD255" s="193">
        <f t="shared" si="949"/>
        <v>4.271508214099426</v>
      </c>
      <c r="FE255" s="193">
        <f t="shared" si="1025"/>
        <v>3.9443496419202964</v>
      </c>
      <c r="FF255" s="193">
        <f t="shared" si="950"/>
        <v>4.2007166437855519</v>
      </c>
      <c r="FG255" s="72">
        <f t="shared" si="951"/>
        <v>59355.373818677283</v>
      </c>
      <c r="FK255" s="3">
        <f t="shared" si="952"/>
        <v>8.2153491470643285</v>
      </c>
      <c r="FL255" s="6">
        <f t="shared" si="953"/>
        <v>6.6175730964944144</v>
      </c>
      <c r="FM255" s="6">
        <f t="shared" si="954"/>
        <v>5.9660743011017319</v>
      </c>
      <c r="FN255" s="6">
        <f t="shared" si="955"/>
        <v>5.7103759013648494</v>
      </c>
      <c r="FO255" s="193">
        <f t="shared" si="956"/>
        <v>5.7018542174250548</v>
      </c>
      <c r="FP255" s="193">
        <f t="shared" si="957"/>
        <v>4.2715092188625565</v>
      </c>
      <c r="FQ255" s="193">
        <f t="shared" si="1026"/>
        <v>3.9385589556801524</v>
      </c>
      <c r="FR255" s="193">
        <f t="shared" si="958"/>
        <v>4.0130225973154801</v>
      </c>
      <c r="FS255" s="205">
        <f t="shared" si="959"/>
        <v>57957.694008330378</v>
      </c>
      <c r="FW255" s="3">
        <f t="shared" si="960"/>
        <v>9.447622347836548</v>
      </c>
      <c r="FX255" s="6">
        <f t="shared" si="961"/>
        <v>7.4777762720299377</v>
      </c>
      <c r="FY255" s="6">
        <f t="shared" si="962"/>
        <v>7.397789261285487</v>
      </c>
      <c r="FZ255" s="6">
        <f t="shared" si="963"/>
        <v>6.738077261268316</v>
      </c>
      <c r="GA255" s="193">
        <f t="shared" si="964"/>
        <v>5.7059612773392123</v>
      </c>
      <c r="GB255" s="193">
        <f t="shared" si="965"/>
        <v>4.283446718858313</v>
      </c>
      <c r="GC255" s="193">
        <f t="shared" si="1027"/>
        <v>3.9660617173637216</v>
      </c>
      <c r="GD255" s="193">
        <f t="shared" si="966"/>
        <v>4.0314315791600741</v>
      </c>
      <c r="GE255" s="72">
        <f t="shared" si="967"/>
        <v>58262.067003351345</v>
      </c>
      <c r="GI255" s="3">
        <f t="shared" si="968"/>
        <v>9.0368561588001786</v>
      </c>
      <c r="GJ255" s="6">
        <f t="shared" si="969"/>
        <v>7.2792512382592323</v>
      </c>
      <c r="GK255" s="6">
        <f t="shared" si="970"/>
        <v>6.5625549898500291</v>
      </c>
      <c r="GL255" s="6">
        <f t="shared" si="971"/>
        <v>6.2812584638941944</v>
      </c>
      <c r="GM255" s="193">
        <f t="shared" si="972"/>
        <v>5.7045941025653999</v>
      </c>
      <c r="GN255" s="193">
        <f t="shared" si="973"/>
        <v>4.2807043025865719</v>
      </c>
      <c r="GO255" s="193">
        <f t="shared" si="1028"/>
        <v>3.9501092073526212</v>
      </c>
      <c r="GP255" s="193">
        <f t="shared" si="974"/>
        <v>4.0232904978721331</v>
      </c>
      <c r="GQ255" s="72">
        <f t="shared" si="975"/>
        <v>58114.986289626511</v>
      </c>
      <c r="GU255" s="3">
        <f t="shared" si="976"/>
        <v>10.679920914945665</v>
      </c>
      <c r="GV255" s="6">
        <f t="shared" si="977"/>
        <v>7.9410013508282526</v>
      </c>
      <c r="GW255" s="6">
        <f t="shared" si="978"/>
        <v>7.7557468061863979</v>
      </c>
      <c r="GX255" s="6">
        <f t="shared" si="979"/>
        <v>7.1377937089706744</v>
      </c>
      <c r="GY255" s="193">
        <f t="shared" si="980"/>
        <v>5.7100516223091251</v>
      </c>
      <c r="GZ255" s="193">
        <f t="shared" si="981"/>
        <v>4.2898165930590428</v>
      </c>
      <c r="HA255" s="193">
        <f t="shared" si="1029"/>
        <v>3.97282136621783</v>
      </c>
      <c r="HB255" s="193">
        <f t="shared" si="982"/>
        <v>4.0385010597690103</v>
      </c>
      <c r="HC255" s="205">
        <f t="shared" si="983"/>
        <v>58366.281670865043</v>
      </c>
      <c r="HG255" s="3">
        <f t="shared" si="785"/>
        <v>9.447622347836548</v>
      </c>
      <c r="HH255" s="6">
        <f t="shared" si="786"/>
        <v>0</v>
      </c>
      <c r="HI255" s="6">
        <f t="shared" si="787"/>
        <v>0</v>
      </c>
      <c r="HJ255" s="6">
        <f t="shared" si="788"/>
        <v>0</v>
      </c>
      <c r="HK255" s="193">
        <f t="shared" si="984"/>
        <v>5.7059612773392123</v>
      </c>
      <c r="HL255" s="193">
        <f t="shared" si="984"/>
        <v>4.1745731882913786</v>
      </c>
      <c r="HM255" s="193">
        <f t="shared" si="984"/>
        <v>3.8150380693314694</v>
      </c>
      <c r="HN255" s="193">
        <f t="shared" si="984"/>
        <v>3.9040600573940507</v>
      </c>
      <c r="HO255" s="212">
        <f t="shared" si="985"/>
        <v>56330.651788668649</v>
      </c>
      <c r="HS255" s="3">
        <f t="shared" si="789"/>
        <v>9.0368561588001786</v>
      </c>
      <c r="HT255" s="6">
        <f t="shared" si="790"/>
        <v>0</v>
      </c>
      <c r="HU255" s="6">
        <f t="shared" si="791"/>
        <v>0</v>
      </c>
      <c r="HV255" s="6">
        <f t="shared" si="792"/>
        <v>0</v>
      </c>
      <c r="HW255" s="193">
        <f t="shared" si="986"/>
        <v>5.7045941025653999</v>
      </c>
      <c r="HX255" s="193">
        <f t="shared" si="986"/>
        <v>4.1745731882913786</v>
      </c>
      <c r="HY255" s="193">
        <f t="shared" si="986"/>
        <v>3.8150380693314694</v>
      </c>
      <c r="HZ255" s="193">
        <f t="shared" si="986"/>
        <v>3.9040600573940507</v>
      </c>
      <c r="IA255" s="212">
        <f t="shared" si="987"/>
        <v>56329.861977446359</v>
      </c>
      <c r="IE255" s="3">
        <f t="shared" si="794"/>
        <v>10.679920914945665</v>
      </c>
      <c r="IF255" s="6">
        <f t="shared" si="795"/>
        <v>0</v>
      </c>
      <c r="IG255" s="6">
        <f t="shared" si="796"/>
        <v>0</v>
      </c>
      <c r="IH255" s="6">
        <f t="shared" si="797"/>
        <v>0</v>
      </c>
      <c r="II255" s="193">
        <f t="shared" si="988"/>
        <v>5.7100516223091251</v>
      </c>
      <c r="IJ255" s="193">
        <f t="shared" si="988"/>
        <v>4.1745731882913786</v>
      </c>
      <c r="IK255" s="193">
        <f t="shared" si="988"/>
        <v>3.8150380693314694</v>
      </c>
      <c r="IL255" s="193">
        <f t="shared" si="988"/>
        <v>3.9040600573940507</v>
      </c>
      <c r="IM255" s="205">
        <f t="shared" si="989"/>
        <v>56333.01483019875</v>
      </c>
      <c r="IQ255" s="3">
        <f t="shared" si="799"/>
        <v>0</v>
      </c>
      <c r="IR255" s="6">
        <f t="shared" si="800"/>
        <v>7.4777762720299377</v>
      </c>
      <c r="IS255" s="6">
        <f t="shared" si="801"/>
        <v>0</v>
      </c>
      <c r="IT255" s="6">
        <f t="shared" si="802"/>
        <v>0</v>
      </c>
      <c r="IU255" s="193">
        <f t="shared" si="990"/>
        <v>5.6740334309306508</v>
      </c>
      <c r="IV255" s="193">
        <f t="shared" si="990"/>
        <v>4.283446718858313</v>
      </c>
      <c r="IW255" s="193">
        <f t="shared" si="990"/>
        <v>3.8150380693314694</v>
      </c>
      <c r="IX255" s="193">
        <f t="shared" si="990"/>
        <v>3.9040600573940507</v>
      </c>
      <c r="IY255" s="212">
        <f t="shared" si="991"/>
        <v>56583.684576424494</v>
      </c>
      <c r="JC255" s="3">
        <f t="shared" si="804"/>
        <v>0</v>
      </c>
      <c r="JD255" s="6">
        <f t="shared" si="805"/>
        <v>7.2792512382592323</v>
      </c>
      <c r="JE255" s="6">
        <f t="shared" si="806"/>
        <v>0</v>
      </c>
      <c r="JF255" s="6">
        <f t="shared" si="807"/>
        <v>0</v>
      </c>
      <c r="JG255" s="193">
        <f t="shared" si="992"/>
        <v>5.6740334309306508</v>
      </c>
      <c r="JH255" s="193">
        <f t="shared" si="992"/>
        <v>4.2807043025865719</v>
      </c>
      <c r="JI255" s="193">
        <f t="shared" si="992"/>
        <v>3.8150380693314694</v>
      </c>
      <c r="JJ255" s="193">
        <f t="shared" si="992"/>
        <v>3.9040600573940507</v>
      </c>
      <c r="JK255" s="212">
        <f t="shared" si="993"/>
        <v>56576.830361996443</v>
      </c>
      <c r="JO255" s="3">
        <f t="shared" si="809"/>
        <v>0</v>
      </c>
      <c r="JP255" s="6">
        <f t="shared" si="810"/>
        <v>7.9410013508282526</v>
      </c>
      <c r="JQ255" s="6">
        <f t="shared" si="811"/>
        <v>0</v>
      </c>
      <c r="JR255" s="6">
        <f t="shared" si="812"/>
        <v>0</v>
      </c>
      <c r="JS255" s="193">
        <f t="shared" si="994"/>
        <v>5.6740334309306508</v>
      </c>
      <c r="JT255" s="193">
        <f t="shared" si="994"/>
        <v>4.2898165930590428</v>
      </c>
      <c r="JU255" s="193">
        <f t="shared" si="994"/>
        <v>3.8150380693314694</v>
      </c>
      <c r="JV255" s="193">
        <f t="shared" si="994"/>
        <v>3.9040600573940507</v>
      </c>
      <c r="JW255" s="205">
        <f t="shared" si="995"/>
        <v>56599.608224559684</v>
      </c>
      <c r="KA255" s="3">
        <f t="shared" si="814"/>
        <v>0</v>
      </c>
      <c r="KB255" s="6">
        <f t="shared" si="815"/>
        <v>0</v>
      </c>
      <c r="KC255" s="6">
        <f t="shared" si="816"/>
        <v>7.397789261285487</v>
      </c>
      <c r="KD255" s="6">
        <f t="shared" si="817"/>
        <v>0</v>
      </c>
      <c r="KE255" s="193">
        <f t="shared" si="996"/>
        <v>5.6740334309306508</v>
      </c>
      <c r="KF255" s="193">
        <f t="shared" si="996"/>
        <v>4.1745731882913786</v>
      </c>
      <c r="KG255" s="193">
        <f t="shared" si="996"/>
        <v>3.9660617173637216</v>
      </c>
      <c r="KH255" s="193">
        <f t="shared" si="996"/>
        <v>3.9040600573940507</v>
      </c>
      <c r="KI255" s="212">
        <f t="shared" si="997"/>
        <v>57052.951093018572</v>
      </c>
      <c r="KM255" s="3">
        <f t="shared" si="819"/>
        <v>0</v>
      </c>
      <c r="KN255" s="6">
        <f t="shared" si="820"/>
        <v>0</v>
      </c>
      <c r="KO255" s="6">
        <f t="shared" si="821"/>
        <v>6.5625549898500291</v>
      </c>
      <c r="KP255" s="6">
        <f t="shared" si="822"/>
        <v>0</v>
      </c>
      <c r="KQ255" s="193">
        <f t="shared" si="998"/>
        <v>5.6740334309306508</v>
      </c>
      <c r="KR255" s="193">
        <f t="shared" si="998"/>
        <v>4.1745731882913786</v>
      </c>
      <c r="KS255" s="193">
        <f t="shared" si="998"/>
        <v>3.9501092073526212</v>
      </c>
      <c r="KT255" s="193">
        <f t="shared" si="998"/>
        <v>3.9040600573940507</v>
      </c>
      <c r="KU255" s="212">
        <f t="shared" si="999"/>
        <v>56974.249157087368</v>
      </c>
      <c r="KY255" s="3">
        <f t="shared" si="824"/>
        <v>0</v>
      </c>
      <c r="KZ255" s="6">
        <f t="shared" si="825"/>
        <v>0</v>
      </c>
      <c r="LA255" s="6">
        <f t="shared" si="826"/>
        <v>7.7557468061863979</v>
      </c>
      <c r="LB255" s="6">
        <f t="shared" si="827"/>
        <v>0</v>
      </c>
      <c r="LC255" s="193">
        <f t="shared" si="1000"/>
        <v>5.6740334309306508</v>
      </c>
      <c r="LD255" s="193">
        <f t="shared" si="1000"/>
        <v>4.1745731882913786</v>
      </c>
      <c r="LE255" s="193">
        <f t="shared" si="1000"/>
        <v>3.97282136621783</v>
      </c>
      <c r="LF255" s="193">
        <f t="shared" si="1000"/>
        <v>3.9040600573940507</v>
      </c>
      <c r="LG255" s="205">
        <f t="shared" si="1001"/>
        <v>57086.33270188811</v>
      </c>
      <c r="LK255" s="3">
        <f t="shared" si="829"/>
        <v>0</v>
      </c>
      <c r="LL255" s="6">
        <f t="shared" si="830"/>
        <v>0</v>
      </c>
      <c r="LM255" s="6">
        <f t="shared" si="831"/>
        <v>0</v>
      </c>
      <c r="LN255" s="6">
        <f t="shared" si="832"/>
        <v>6.738077261268316</v>
      </c>
      <c r="LO255" s="193">
        <f t="shared" si="1002"/>
        <v>5.6740334309306508</v>
      </c>
      <c r="LP255" s="193">
        <f t="shared" si="1002"/>
        <v>4.1745731882913786</v>
      </c>
      <c r="LQ255" s="193">
        <f t="shared" si="1002"/>
        <v>3.8150380693314694</v>
      </c>
      <c r="LR255" s="193">
        <f t="shared" si="1002"/>
        <v>4.0314315791600741</v>
      </c>
      <c r="LS255" s="212">
        <f t="shared" si="1003"/>
        <v>57210.993800304903</v>
      </c>
      <c r="LW255" s="3">
        <f t="shared" si="834"/>
        <v>0</v>
      </c>
      <c r="LX255" s="6">
        <f t="shared" si="835"/>
        <v>0</v>
      </c>
      <c r="LY255" s="6">
        <f t="shared" si="836"/>
        <v>0</v>
      </c>
      <c r="LZ255" s="6">
        <f t="shared" si="837"/>
        <v>6.2812584638941944</v>
      </c>
      <c r="MA255" s="193">
        <f t="shared" si="1004"/>
        <v>5.6740334309306508</v>
      </c>
      <c r="MB255" s="193">
        <f t="shared" si="1004"/>
        <v>4.1745731882913786</v>
      </c>
      <c r="MC255" s="193">
        <f t="shared" si="1004"/>
        <v>3.8150380693314694</v>
      </c>
      <c r="MD255" s="193">
        <f t="shared" si="1004"/>
        <v>4.0232904978721331</v>
      </c>
      <c r="ME255" s="212">
        <f t="shared" si="1005"/>
        <v>57153.120384944603</v>
      </c>
      <c r="MI255" s="3">
        <f t="shared" si="839"/>
        <v>0</v>
      </c>
      <c r="MJ255" s="6">
        <f t="shared" si="840"/>
        <v>0</v>
      </c>
      <c r="MK255" s="6">
        <f t="shared" si="841"/>
        <v>0</v>
      </c>
      <c r="ML255" s="6">
        <f t="shared" si="842"/>
        <v>7.1377937089706744</v>
      </c>
      <c r="MM255" s="193">
        <f t="shared" si="1006"/>
        <v>5.6740334309306508</v>
      </c>
      <c r="MN255" s="193">
        <f t="shared" si="1006"/>
        <v>4.1745731882913786</v>
      </c>
      <c r="MO255" s="193">
        <f t="shared" si="1006"/>
        <v>3.8150380693314694</v>
      </c>
      <c r="MP255" s="193">
        <f t="shared" si="1006"/>
        <v>4.0385010597690103</v>
      </c>
      <c r="MQ255" s="205">
        <f t="shared" si="1007"/>
        <v>57261.296945665003</v>
      </c>
      <c r="MT255" s="3">
        <f t="shared" si="844"/>
        <v>7.8045575916910623</v>
      </c>
      <c r="MU255" s="6">
        <f t="shared" si="845"/>
        <v>6.617501125690211</v>
      </c>
      <c r="MV255" s="6">
        <f t="shared" si="846"/>
        <v>6.8608529439341206</v>
      </c>
      <c r="MW255" s="6">
        <f t="shared" si="847"/>
        <v>6.8522819606118475</v>
      </c>
      <c r="MX255" s="193">
        <f t="shared" si="1008"/>
        <v>5.7004813273380908</v>
      </c>
      <c r="MY255" s="193">
        <f t="shared" si="1008"/>
        <v>4.271508214099426</v>
      </c>
      <c r="MZ255" s="193">
        <f t="shared" si="1008"/>
        <v>3.9558357900664474</v>
      </c>
      <c r="NA255" s="193">
        <f t="shared" si="1008"/>
        <v>4.0334565356588312</v>
      </c>
      <c r="NB255" s="212">
        <f t="shared" si="1009"/>
        <v>58191.222980836486</v>
      </c>
      <c r="NF255" s="3">
        <f t="shared" si="849"/>
        <v>7.8045575916910614</v>
      </c>
      <c r="NG255" s="6">
        <f t="shared" si="850"/>
        <v>0</v>
      </c>
      <c r="NH255" s="6">
        <f t="shared" si="851"/>
        <v>0</v>
      </c>
      <c r="NI255" s="6">
        <f t="shared" si="852"/>
        <v>0</v>
      </c>
      <c r="NJ255" s="193">
        <f t="shared" si="1010"/>
        <v>5.7004813273380908</v>
      </c>
      <c r="NK255" s="193">
        <f t="shared" si="1010"/>
        <v>4.1745731882913786</v>
      </c>
      <c r="NL255" s="193">
        <f t="shared" si="1010"/>
        <v>3.8150380693314694</v>
      </c>
      <c r="NM255" s="193">
        <f t="shared" si="1010"/>
        <v>3.9040600573940507</v>
      </c>
      <c r="NN255" s="212">
        <f t="shared" si="1011"/>
        <v>56327.486110939979</v>
      </c>
      <c r="NR255" s="3">
        <f t="shared" si="854"/>
        <v>0</v>
      </c>
      <c r="NS255" s="6">
        <f t="shared" si="855"/>
        <v>6.617501125690211</v>
      </c>
      <c r="NT255" s="6">
        <f t="shared" si="856"/>
        <v>0</v>
      </c>
      <c r="NU255" s="6">
        <f t="shared" si="857"/>
        <v>0</v>
      </c>
      <c r="NV255" s="193">
        <f t="shared" si="1012"/>
        <v>5.6740334309306508</v>
      </c>
      <c r="NW255" s="193">
        <f t="shared" si="1012"/>
        <v>4.271508214099426</v>
      </c>
      <c r="NX255" s="193">
        <f t="shared" si="1012"/>
        <v>3.8150380693314694</v>
      </c>
      <c r="NY255" s="193">
        <f t="shared" si="1012"/>
        <v>3.9040600573940507</v>
      </c>
      <c r="NZ255" s="212">
        <f t="shared" si="1013"/>
        <v>56553.85232424362</v>
      </c>
      <c r="OD255" s="3">
        <f t="shared" si="859"/>
        <v>0</v>
      </c>
      <c r="OE255" s="6">
        <f t="shared" si="860"/>
        <v>0</v>
      </c>
      <c r="OF255" s="6">
        <f t="shared" si="861"/>
        <v>6.8608529439341206</v>
      </c>
      <c r="OG255" s="6">
        <f t="shared" si="862"/>
        <v>0</v>
      </c>
      <c r="OH255" s="193">
        <f t="shared" si="1014"/>
        <v>5.6740334309306508</v>
      </c>
      <c r="OI255" s="193">
        <f t="shared" si="1014"/>
        <v>4.1745731882913786</v>
      </c>
      <c r="OJ255" s="193">
        <f t="shared" si="1014"/>
        <v>3.9558357900664474</v>
      </c>
      <c r="OK255" s="193">
        <f t="shared" si="1014"/>
        <v>3.9040600573940507</v>
      </c>
      <c r="OL255" s="212">
        <f t="shared" si="1015"/>
        <v>57002.48883570209</v>
      </c>
      <c r="OP255" s="3">
        <f t="shared" si="864"/>
        <v>0</v>
      </c>
      <c r="OQ255" s="6">
        <f t="shared" si="865"/>
        <v>0</v>
      </c>
      <c r="OR255" s="6">
        <f t="shared" si="866"/>
        <v>0</v>
      </c>
      <c r="OS255" s="6">
        <f t="shared" si="867"/>
        <v>6.8522819606118475</v>
      </c>
      <c r="OT255" s="193">
        <f t="shared" si="1016"/>
        <v>5.6740334309306508</v>
      </c>
      <c r="OU255" s="193">
        <f t="shared" si="1016"/>
        <v>4.1745731882913786</v>
      </c>
      <c r="OV255" s="193">
        <f t="shared" si="1016"/>
        <v>3.8150380693314694</v>
      </c>
      <c r="OW255" s="193">
        <f t="shared" si="1016"/>
        <v>4.0334565356588312</v>
      </c>
      <c r="OX255" s="232">
        <f t="shared" si="1017"/>
        <v>57225.3979338594</v>
      </c>
    </row>
    <row r="256" spans="2:414" x14ac:dyDescent="0.2">
      <c r="B256" s="81">
        <v>45591</v>
      </c>
      <c r="C256">
        <v>148</v>
      </c>
      <c r="D256">
        <v>11.616128792060657</v>
      </c>
      <c r="E256">
        <v>0</v>
      </c>
      <c r="F256">
        <v>0</v>
      </c>
      <c r="G256">
        <v>0</v>
      </c>
      <c r="H256">
        <v>0</v>
      </c>
      <c r="I256">
        <v>0</v>
      </c>
      <c r="J256">
        <v>0</v>
      </c>
      <c r="K256">
        <v>0</v>
      </c>
      <c r="L256">
        <v>1</v>
      </c>
      <c r="M256">
        <v>0</v>
      </c>
      <c r="N256">
        <v>0</v>
      </c>
      <c r="O256">
        <v>0</v>
      </c>
      <c r="P256">
        <v>0</v>
      </c>
      <c r="Q256">
        <v>0</v>
      </c>
      <c r="R256">
        <v>1</v>
      </c>
      <c r="S256">
        <v>0</v>
      </c>
      <c r="T256">
        <v>21904</v>
      </c>
      <c r="U256">
        <v>8.2251221069277882</v>
      </c>
      <c r="V256">
        <v>6.626610993078307</v>
      </c>
      <c r="W256">
        <v>5.9747565014178825</v>
      </c>
      <c r="X256">
        <v>5.655375733151021</v>
      </c>
      <c r="Y256" s="3">
        <v>3442.3705399515993</v>
      </c>
      <c r="Z256" s="3">
        <v>689.90731757410094</v>
      </c>
      <c r="AA256" s="3">
        <v>347.99381995148445</v>
      </c>
      <c r="AB256" s="3">
        <v>236.22042243892662</v>
      </c>
      <c r="AC256">
        <v>1</v>
      </c>
      <c r="AD256">
        <v>1</v>
      </c>
      <c r="AE256" s="6"/>
      <c r="AF256" s="1" t="s">
        <v>2</v>
      </c>
      <c r="AG256">
        <v>148</v>
      </c>
      <c r="AH256" s="189">
        <v>45591</v>
      </c>
      <c r="AI256">
        <f t="shared" si="869"/>
        <v>10</v>
      </c>
      <c r="AJ256">
        <v>148</v>
      </c>
      <c r="AK256">
        <v>1</v>
      </c>
      <c r="AL256">
        <v>1</v>
      </c>
      <c r="AM256">
        <v>0</v>
      </c>
      <c r="AN256">
        <v>0</v>
      </c>
      <c r="AO256">
        <v>0</v>
      </c>
      <c r="AP256">
        <v>1</v>
      </c>
      <c r="AQ256">
        <v>0</v>
      </c>
      <c r="AS256" s="37"/>
      <c r="AT256" s="37"/>
      <c r="AU256" s="6">
        <f t="shared" si="870"/>
        <v>0</v>
      </c>
      <c r="AV256" s="6">
        <f t="shared" si="871"/>
        <v>0</v>
      </c>
      <c r="AW256" s="6">
        <f t="shared" si="872"/>
        <v>0</v>
      </c>
      <c r="AX256" s="6">
        <f t="shared" si="873"/>
        <v>0</v>
      </c>
      <c r="AY256" s="193">
        <f t="shared" si="874"/>
        <v>5.6740334309306508</v>
      </c>
      <c r="AZ256" s="193">
        <f t="shared" si="875"/>
        <v>4.1745731882913786</v>
      </c>
      <c r="BA256" s="193">
        <f t="shared" si="876"/>
        <v>3.8150380693314694</v>
      </c>
      <c r="BB256" s="193">
        <f t="shared" si="877"/>
        <v>3.9040600573940507</v>
      </c>
      <c r="BC256" s="72">
        <f t="shared" si="878"/>
        <v>56312.210093717425</v>
      </c>
      <c r="BG256" s="3">
        <f t="shared" si="879"/>
        <v>8.0606196647892325</v>
      </c>
      <c r="BH256" s="6">
        <f t="shared" si="880"/>
        <v>0</v>
      </c>
      <c r="BI256" s="6">
        <f t="shared" si="881"/>
        <v>0</v>
      </c>
      <c r="BJ256" s="6">
        <f t="shared" si="882"/>
        <v>0</v>
      </c>
      <c r="BK256" s="193">
        <f t="shared" si="883"/>
        <v>5.7013373234305051</v>
      </c>
      <c r="BL256" s="193">
        <f t="shared" si="884"/>
        <v>4.1745731882913786</v>
      </c>
      <c r="BM256" s="193">
        <f t="shared" si="885"/>
        <v>3.8150380693314694</v>
      </c>
      <c r="BN256" s="193">
        <f t="shared" si="886"/>
        <v>3.9040600573940507</v>
      </c>
      <c r="BO256" s="72">
        <f t="shared" si="887"/>
        <v>56327.980594195251</v>
      </c>
      <c r="BS256" s="3">
        <f t="shared" si="888"/>
        <v>8.060645061380276</v>
      </c>
      <c r="BT256" s="6">
        <f t="shared" si="889"/>
        <v>0</v>
      </c>
      <c r="BU256" s="6">
        <f t="shared" si="890"/>
        <v>0</v>
      </c>
      <c r="BV256" s="6">
        <f t="shared" si="891"/>
        <v>0</v>
      </c>
      <c r="BW256" s="193">
        <f t="shared" si="892"/>
        <v>5.7013374082930532</v>
      </c>
      <c r="BX256" s="193">
        <f t="shared" si="893"/>
        <v>4.1745731882913786</v>
      </c>
      <c r="BY256" s="193">
        <f t="shared" si="1018"/>
        <v>3.8150380693314694</v>
      </c>
      <c r="BZ256" s="193">
        <f t="shared" si="894"/>
        <v>3.9040600573940507</v>
      </c>
      <c r="CA256" s="72">
        <f t="shared" si="895"/>
        <v>56327.980594195251</v>
      </c>
      <c r="CE256" s="3">
        <f t="shared" si="896"/>
        <v>0</v>
      </c>
      <c r="CF256" s="6">
        <f t="shared" si="897"/>
        <v>6.626610993078307</v>
      </c>
      <c r="CG256" s="6">
        <f t="shared" si="898"/>
        <v>0</v>
      </c>
      <c r="CH256" s="6">
        <f t="shared" si="899"/>
        <v>0</v>
      </c>
      <c r="CI256" s="193">
        <f t="shared" si="900"/>
        <v>5.6740334309306508</v>
      </c>
      <c r="CJ256" s="193">
        <f t="shared" si="901"/>
        <v>4.2716353862433429</v>
      </c>
      <c r="CK256" s="193">
        <f t="shared" si="1019"/>
        <v>3.8150380693314694</v>
      </c>
      <c r="CL256" s="193">
        <f t="shared" si="902"/>
        <v>3.9040600573940507</v>
      </c>
      <c r="CM256" s="72">
        <f t="shared" si="903"/>
        <v>56554.170022474871</v>
      </c>
      <c r="CQ256" s="3">
        <f t="shared" si="904"/>
        <v>0</v>
      </c>
      <c r="CR256" s="6">
        <f t="shared" si="905"/>
        <v>6.6266830629598612</v>
      </c>
      <c r="CS256" s="6">
        <f t="shared" si="906"/>
        <v>0</v>
      </c>
      <c r="CT256" s="6">
        <f t="shared" si="907"/>
        <v>0</v>
      </c>
      <c r="CU256" s="193">
        <f t="shared" si="908"/>
        <v>5.6740334309306508</v>
      </c>
      <c r="CV256" s="193">
        <f t="shared" si="909"/>
        <v>4.2716363922617173</v>
      </c>
      <c r="CW256" s="193">
        <f t="shared" si="1020"/>
        <v>3.8150380693314694</v>
      </c>
      <c r="CX256" s="193">
        <f t="shared" si="910"/>
        <v>3.9040600573940507</v>
      </c>
      <c r="CY256" s="72">
        <f t="shared" si="911"/>
        <v>56554.172535691614</v>
      </c>
      <c r="DC256" s="3">
        <f t="shared" si="912"/>
        <v>0</v>
      </c>
      <c r="DD256" s="6">
        <f t="shared" si="913"/>
        <v>0</v>
      </c>
      <c r="DE256" s="6">
        <f t="shared" si="914"/>
        <v>6.2734943264887768</v>
      </c>
      <c r="DF256" s="6">
        <f t="shared" si="915"/>
        <v>0</v>
      </c>
      <c r="DG256" s="193">
        <f t="shared" si="916"/>
        <v>5.6740334309306508</v>
      </c>
      <c r="DH256" s="193">
        <f t="shared" si="917"/>
        <v>4.1745731882913786</v>
      </c>
      <c r="DI256" s="193">
        <f t="shared" si="1021"/>
        <v>3.9445284950277197</v>
      </c>
      <c r="DJ256" s="193">
        <f t="shared" si="918"/>
        <v>3.9040600573940507</v>
      </c>
      <c r="DK256" s="72">
        <f t="shared" si="919"/>
        <v>56946.742274040924</v>
      </c>
      <c r="DO256" s="3">
        <f t="shared" si="920"/>
        <v>0</v>
      </c>
      <c r="DP256" s="6">
        <f t="shared" si="921"/>
        <v>0</v>
      </c>
      <c r="DQ256" s="6">
        <f t="shared" si="922"/>
        <v>5.9748718907406451</v>
      </c>
      <c r="DR256" s="6">
        <f t="shared" si="923"/>
        <v>0</v>
      </c>
      <c r="DS256" s="193">
        <f t="shared" si="924"/>
        <v>5.6740334309306508</v>
      </c>
      <c r="DT256" s="193">
        <f t="shared" si="925"/>
        <v>4.1745731882913786</v>
      </c>
      <c r="DU256" s="193">
        <f t="shared" si="1022"/>
        <v>3.9387302851516508</v>
      </c>
      <c r="DV256" s="193">
        <f t="shared" si="926"/>
        <v>3.9040600573940507</v>
      </c>
      <c r="DW256" s="72">
        <f t="shared" si="927"/>
        <v>56918.177429562646</v>
      </c>
      <c r="EA256" s="3">
        <f t="shared" si="928"/>
        <v>0</v>
      </c>
      <c r="EB256" s="6">
        <f t="shared" si="929"/>
        <v>0</v>
      </c>
      <c r="EC256" s="6">
        <f t="shared" si="930"/>
        <v>0</v>
      </c>
      <c r="ED256" s="6">
        <f t="shared" si="931"/>
        <v>16.966127199453062</v>
      </c>
      <c r="EE256" s="193">
        <f t="shared" si="932"/>
        <v>5.6740334309306508</v>
      </c>
      <c r="EF256" s="193">
        <f t="shared" si="933"/>
        <v>4.1745731882913786</v>
      </c>
      <c r="EG256" s="193">
        <f t="shared" si="1023"/>
        <v>3.8150380693314694</v>
      </c>
      <c r="EH256" s="193">
        <f t="shared" si="934"/>
        <v>4.1982474282044668</v>
      </c>
      <c r="EI256" s="72">
        <f t="shared" si="935"/>
        <v>58409.844629622807</v>
      </c>
      <c r="EM256" s="3">
        <f t="shared" si="936"/>
        <v>0</v>
      </c>
      <c r="EN256" s="6">
        <f t="shared" si="937"/>
        <v>0</v>
      </c>
      <c r="EO256" s="6">
        <f t="shared" si="938"/>
        <v>0</v>
      </c>
      <c r="EP256" s="6">
        <f t="shared" si="939"/>
        <v>5.6555153133597376</v>
      </c>
      <c r="EQ256" s="193">
        <f t="shared" si="940"/>
        <v>5.6740334309306508</v>
      </c>
      <c r="ER256" s="193">
        <f t="shared" si="941"/>
        <v>4.1745731882913786</v>
      </c>
      <c r="ES256" s="193">
        <f t="shared" si="1024"/>
        <v>3.8150380693314694</v>
      </c>
      <c r="ET256" s="193">
        <f t="shared" si="942"/>
        <v>4.0120302987913083</v>
      </c>
      <c r="EU256" s="72">
        <f t="shared" si="943"/>
        <v>57073.170220772277</v>
      </c>
      <c r="EY256" s="3">
        <f t="shared" si="944"/>
        <v>8.0606196647892325</v>
      </c>
      <c r="EZ256" s="6">
        <f t="shared" si="945"/>
        <v>6.626610993078307</v>
      </c>
      <c r="FA256" s="6">
        <f t="shared" si="946"/>
        <v>6.2734943264887768</v>
      </c>
      <c r="FB256" s="6">
        <f t="shared" si="947"/>
        <v>16.966127199453062</v>
      </c>
      <c r="FC256" s="193">
        <f t="shared" si="948"/>
        <v>5.7013373234305051</v>
      </c>
      <c r="FD256" s="193">
        <f t="shared" si="949"/>
        <v>4.2716353862433429</v>
      </c>
      <c r="FE256" s="193">
        <f t="shared" si="1025"/>
        <v>3.9445284950277197</v>
      </c>
      <c r="FF256" s="193">
        <f t="shared" si="950"/>
        <v>4.1982474282044668</v>
      </c>
      <c r="FG256" s="72">
        <f t="shared" si="951"/>
        <v>59338.427488274923</v>
      </c>
      <c r="FK256" s="3">
        <f t="shared" si="952"/>
        <v>8.2251475035188335</v>
      </c>
      <c r="FL256" s="6">
        <f t="shared" si="953"/>
        <v>6.6266830629598612</v>
      </c>
      <c r="FM256" s="6">
        <f t="shared" si="954"/>
        <v>5.9748718907406451</v>
      </c>
      <c r="FN256" s="6">
        <f t="shared" si="955"/>
        <v>5.6555153133597376</v>
      </c>
      <c r="FO256" s="193">
        <f t="shared" si="956"/>
        <v>5.701886941117742</v>
      </c>
      <c r="FP256" s="193">
        <f t="shared" si="957"/>
        <v>4.2716363922617173</v>
      </c>
      <c r="FQ256" s="193">
        <f t="shared" si="1026"/>
        <v>3.9387302851516508</v>
      </c>
      <c r="FR256" s="193">
        <f t="shared" si="958"/>
        <v>4.0120302987913083</v>
      </c>
      <c r="FS256" s="205">
        <f t="shared" si="959"/>
        <v>57951.748855909245</v>
      </c>
      <c r="FW256" s="3">
        <f t="shared" si="960"/>
        <v>9.4588904229669559</v>
      </c>
      <c r="FX256" s="6">
        <f t="shared" si="961"/>
        <v>7.4880704221784864</v>
      </c>
      <c r="FY256" s="6">
        <f t="shared" si="962"/>
        <v>7.4086980617581739</v>
      </c>
      <c r="FZ256" s="6">
        <f t="shared" si="963"/>
        <v>6.6733433651182041</v>
      </c>
      <c r="GA256" s="193">
        <f t="shared" si="964"/>
        <v>5.7059987551400591</v>
      </c>
      <c r="GB256" s="193">
        <f t="shared" si="965"/>
        <v>4.2835887169114786</v>
      </c>
      <c r="GC256" s="193">
        <f t="shared" si="1027"/>
        <v>3.9662683949587896</v>
      </c>
      <c r="GD256" s="193">
        <f t="shared" si="966"/>
        <v>4.0302819629740254</v>
      </c>
      <c r="GE256" s="72">
        <f t="shared" si="967"/>
        <v>58255.170469636076</v>
      </c>
      <c r="GI256" s="3">
        <f t="shared" si="968"/>
        <v>9.0476343176205685</v>
      </c>
      <c r="GJ256" s="6">
        <f t="shared" si="969"/>
        <v>7.2892720923861383</v>
      </c>
      <c r="GK256" s="6">
        <f t="shared" si="970"/>
        <v>6.5722321515596711</v>
      </c>
      <c r="GL256" s="6">
        <f t="shared" si="971"/>
        <v>6.2209133064661239</v>
      </c>
      <c r="GM256" s="193">
        <f t="shared" si="972"/>
        <v>5.7046299999694634</v>
      </c>
      <c r="GN256" s="193">
        <f t="shared" si="973"/>
        <v>4.2808429106143855</v>
      </c>
      <c r="GO256" s="193">
        <f t="shared" si="1028"/>
        <v>3.9502955005141351</v>
      </c>
      <c r="GP256" s="193">
        <f t="shared" si="974"/>
        <v>4.0222100989386069</v>
      </c>
      <c r="GQ256" s="72">
        <f t="shared" si="975"/>
        <v>58108.495047501674</v>
      </c>
      <c r="GU256" s="3">
        <f t="shared" si="976"/>
        <v>10.692658739006125</v>
      </c>
      <c r="GV256" s="6">
        <f t="shared" si="977"/>
        <v>7.9519331916939677</v>
      </c>
      <c r="GW256" s="6">
        <f t="shared" si="978"/>
        <v>7.7671834518432474</v>
      </c>
      <c r="GX256" s="6">
        <f t="shared" si="979"/>
        <v>7.0692196664387765</v>
      </c>
      <c r="GY256" s="193">
        <f t="shared" si="980"/>
        <v>5.7100938154808167</v>
      </c>
      <c r="GZ256" s="193">
        <f t="shared" si="981"/>
        <v>4.2899664293760083</v>
      </c>
      <c r="HA256" s="193">
        <f t="shared" si="1029"/>
        <v>3.9730365836938453</v>
      </c>
      <c r="HB256" s="193">
        <f t="shared" si="982"/>
        <v>4.0372917889015412</v>
      </c>
      <c r="HC256" s="205">
        <f t="shared" si="983"/>
        <v>58359.006151899142</v>
      </c>
      <c r="HG256" s="3">
        <f t="shared" si="785"/>
        <v>9.4588904229669559</v>
      </c>
      <c r="HH256" s="6">
        <f t="shared" si="786"/>
        <v>0</v>
      </c>
      <c r="HI256" s="6">
        <f t="shared" si="787"/>
        <v>0</v>
      </c>
      <c r="HJ256" s="6">
        <f t="shared" si="788"/>
        <v>0</v>
      </c>
      <c r="HK256" s="193">
        <f t="shared" si="984"/>
        <v>5.7059987551400591</v>
      </c>
      <c r="HL256" s="193">
        <f t="shared" si="984"/>
        <v>4.1745731882913786</v>
      </c>
      <c r="HM256" s="193">
        <f t="shared" si="984"/>
        <v>3.8150380693314694</v>
      </c>
      <c r="HN256" s="193">
        <f t="shared" si="984"/>
        <v>3.9040600573940507</v>
      </c>
      <c r="HO256" s="212">
        <f t="shared" si="985"/>
        <v>56330.673439595412</v>
      </c>
      <c r="HS256" s="3">
        <f t="shared" si="789"/>
        <v>9.0476343176205685</v>
      </c>
      <c r="HT256" s="6">
        <f t="shared" si="790"/>
        <v>0</v>
      </c>
      <c r="HU256" s="6">
        <f t="shared" si="791"/>
        <v>0</v>
      </c>
      <c r="HV256" s="6">
        <f t="shared" si="792"/>
        <v>0</v>
      </c>
      <c r="HW256" s="193">
        <f t="shared" si="986"/>
        <v>5.7046299999694634</v>
      </c>
      <c r="HX256" s="193">
        <f t="shared" si="986"/>
        <v>4.1745731882913786</v>
      </c>
      <c r="HY256" s="193">
        <f t="shared" si="986"/>
        <v>3.8150380693314694</v>
      </c>
      <c r="HZ256" s="193">
        <f t="shared" si="986"/>
        <v>3.9040600573940507</v>
      </c>
      <c r="IA256" s="212">
        <f t="shared" si="987"/>
        <v>56329.882715086904</v>
      </c>
      <c r="IE256" s="3">
        <f t="shared" si="794"/>
        <v>10.692658739006125</v>
      </c>
      <c r="IF256" s="6">
        <f t="shared" si="795"/>
        <v>0</v>
      </c>
      <c r="IG256" s="6">
        <f t="shared" si="796"/>
        <v>0</v>
      </c>
      <c r="IH256" s="6">
        <f t="shared" si="797"/>
        <v>0</v>
      </c>
      <c r="II256" s="193">
        <f t="shared" si="988"/>
        <v>5.7100938154808167</v>
      </c>
      <c r="IJ256" s="193">
        <f t="shared" si="988"/>
        <v>4.1745731882913786</v>
      </c>
      <c r="IK256" s="193">
        <f t="shared" si="988"/>
        <v>3.8150380693314694</v>
      </c>
      <c r="IL256" s="193">
        <f t="shared" si="988"/>
        <v>3.9040600573940507</v>
      </c>
      <c r="IM256" s="205">
        <f t="shared" si="989"/>
        <v>56333.039206218542</v>
      </c>
      <c r="IQ256" s="3">
        <f t="shared" si="799"/>
        <v>0</v>
      </c>
      <c r="IR256" s="6">
        <f t="shared" si="800"/>
        <v>7.4880704221784864</v>
      </c>
      <c r="IS256" s="6">
        <f t="shared" si="801"/>
        <v>0</v>
      </c>
      <c r="IT256" s="6">
        <f t="shared" si="802"/>
        <v>0</v>
      </c>
      <c r="IU256" s="193">
        <f t="shared" si="990"/>
        <v>5.6740334309306508</v>
      </c>
      <c r="IV256" s="193">
        <f t="shared" si="990"/>
        <v>4.2835887169114786</v>
      </c>
      <c r="IW256" s="193">
        <f t="shared" si="990"/>
        <v>3.8150380693314694</v>
      </c>
      <c r="IX256" s="193">
        <f t="shared" si="990"/>
        <v>3.9040600573940507</v>
      </c>
      <c r="IY256" s="212">
        <f t="shared" si="991"/>
        <v>56584.039499607075</v>
      </c>
      <c r="JC256" s="3">
        <f t="shared" si="804"/>
        <v>0</v>
      </c>
      <c r="JD256" s="6">
        <f t="shared" si="805"/>
        <v>7.2892720923861383</v>
      </c>
      <c r="JE256" s="6">
        <f t="shared" si="806"/>
        <v>0</v>
      </c>
      <c r="JF256" s="6">
        <f t="shared" si="807"/>
        <v>0</v>
      </c>
      <c r="JG256" s="193">
        <f t="shared" si="992"/>
        <v>5.6740334309306508</v>
      </c>
      <c r="JH256" s="193">
        <f t="shared" si="992"/>
        <v>4.2808429106143855</v>
      </c>
      <c r="JI256" s="193">
        <f t="shared" si="992"/>
        <v>3.8150380693314694</v>
      </c>
      <c r="JJ256" s="193">
        <f t="shared" si="992"/>
        <v>3.9040600573940507</v>
      </c>
      <c r="JK256" s="212">
        <f t="shared" si="993"/>
        <v>56577.17676984056</v>
      </c>
      <c r="JO256" s="3">
        <f t="shared" si="809"/>
        <v>0</v>
      </c>
      <c r="JP256" s="6">
        <f t="shared" si="810"/>
        <v>7.9519331916939677</v>
      </c>
      <c r="JQ256" s="6">
        <f t="shared" si="811"/>
        <v>0</v>
      </c>
      <c r="JR256" s="6">
        <f t="shared" si="812"/>
        <v>0</v>
      </c>
      <c r="JS256" s="193">
        <f t="shared" si="994"/>
        <v>5.6740334309306508</v>
      </c>
      <c r="JT256" s="193">
        <f t="shared" si="994"/>
        <v>4.2899664293760083</v>
      </c>
      <c r="JU256" s="193">
        <f t="shared" si="994"/>
        <v>3.8150380693314694</v>
      </c>
      <c r="JV256" s="193">
        <f t="shared" si="994"/>
        <v>3.9040600573940507</v>
      </c>
      <c r="JW256" s="205">
        <f t="shared" si="995"/>
        <v>56599.982844890095</v>
      </c>
      <c r="KA256" s="3">
        <f t="shared" si="814"/>
        <v>0</v>
      </c>
      <c r="KB256" s="6">
        <f t="shared" si="815"/>
        <v>0</v>
      </c>
      <c r="KC256" s="6">
        <f t="shared" si="816"/>
        <v>7.4086980617581739</v>
      </c>
      <c r="KD256" s="6">
        <f t="shared" si="817"/>
        <v>0</v>
      </c>
      <c r="KE256" s="193">
        <f t="shared" si="996"/>
        <v>5.6740334309306508</v>
      </c>
      <c r="KF256" s="193">
        <f t="shared" si="996"/>
        <v>4.1745731882913786</v>
      </c>
      <c r="KG256" s="193">
        <f t="shared" si="996"/>
        <v>3.9662683949587896</v>
      </c>
      <c r="KH256" s="193">
        <f t="shared" si="996"/>
        <v>3.9040600573940507</v>
      </c>
      <c r="KI256" s="212">
        <f t="shared" si="997"/>
        <v>57053.971452934791</v>
      </c>
      <c r="KM256" s="3">
        <f t="shared" si="819"/>
        <v>0</v>
      </c>
      <c r="KN256" s="6">
        <f t="shared" si="820"/>
        <v>0</v>
      </c>
      <c r="KO256" s="6">
        <f t="shared" si="821"/>
        <v>6.5722321515596711</v>
      </c>
      <c r="KP256" s="6">
        <f t="shared" si="822"/>
        <v>0</v>
      </c>
      <c r="KQ256" s="193">
        <f t="shared" si="998"/>
        <v>5.6740334309306508</v>
      </c>
      <c r="KR256" s="193">
        <f t="shared" si="998"/>
        <v>4.1745731882913786</v>
      </c>
      <c r="KS256" s="193">
        <f t="shared" si="998"/>
        <v>3.9502955005141351</v>
      </c>
      <c r="KT256" s="193">
        <f t="shared" si="998"/>
        <v>3.9040600573940507</v>
      </c>
      <c r="KU256" s="212">
        <f t="shared" si="999"/>
        <v>56975.167610256663</v>
      </c>
      <c r="KY256" s="3">
        <f t="shared" si="824"/>
        <v>0</v>
      </c>
      <c r="KZ256" s="6">
        <f t="shared" si="825"/>
        <v>0</v>
      </c>
      <c r="LA256" s="6">
        <f t="shared" si="826"/>
        <v>7.7671834518432474</v>
      </c>
      <c r="LB256" s="6">
        <f t="shared" si="827"/>
        <v>0</v>
      </c>
      <c r="LC256" s="193">
        <f t="shared" si="1000"/>
        <v>5.6740334309306508</v>
      </c>
      <c r="LD256" s="193">
        <f t="shared" si="1000"/>
        <v>4.1745731882913786</v>
      </c>
      <c r="LE256" s="193">
        <f t="shared" si="1000"/>
        <v>3.9730365836938453</v>
      </c>
      <c r="LF256" s="193">
        <f t="shared" si="1000"/>
        <v>3.9040600573940507</v>
      </c>
      <c r="LG256" s="205">
        <f t="shared" si="1001"/>
        <v>57087.395844964478</v>
      </c>
      <c r="LK256" s="3">
        <f t="shared" si="829"/>
        <v>0</v>
      </c>
      <c r="LL256" s="6">
        <f t="shared" si="830"/>
        <v>0</v>
      </c>
      <c r="LM256" s="6">
        <f t="shared" si="831"/>
        <v>0</v>
      </c>
      <c r="LN256" s="6">
        <f t="shared" si="832"/>
        <v>6.6733433651182041</v>
      </c>
      <c r="LO256" s="193">
        <f t="shared" si="1002"/>
        <v>5.6740334309306508</v>
      </c>
      <c r="LP256" s="193">
        <f t="shared" si="1002"/>
        <v>4.1745731882913786</v>
      </c>
      <c r="LQ256" s="193">
        <f t="shared" si="1002"/>
        <v>3.8150380693314694</v>
      </c>
      <c r="LR256" s="193">
        <f t="shared" si="1002"/>
        <v>4.0302819629740254</v>
      </c>
      <c r="LS256" s="212">
        <f t="shared" si="1003"/>
        <v>57202.817843065517</v>
      </c>
      <c r="LW256" s="3">
        <f t="shared" si="834"/>
        <v>0</v>
      </c>
      <c r="LX256" s="6">
        <f t="shared" si="835"/>
        <v>0</v>
      </c>
      <c r="LY256" s="6">
        <f t="shared" si="836"/>
        <v>0</v>
      </c>
      <c r="LZ256" s="6">
        <f t="shared" si="837"/>
        <v>6.2209133064661239</v>
      </c>
      <c r="MA256" s="193">
        <f t="shared" si="1004"/>
        <v>5.6740334309306508</v>
      </c>
      <c r="MB256" s="193">
        <f t="shared" si="1004"/>
        <v>4.1745731882913786</v>
      </c>
      <c r="MC256" s="193">
        <f t="shared" si="1004"/>
        <v>3.8150380693314694</v>
      </c>
      <c r="MD256" s="193">
        <f t="shared" si="1004"/>
        <v>4.0222100989386069</v>
      </c>
      <c r="ME256" s="212">
        <f t="shared" si="1005"/>
        <v>57145.4444336292</v>
      </c>
      <c r="MI256" s="3">
        <f t="shared" si="839"/>
        <v>0</v>
      </c>
      <c r="MJ256" s="6">
        <f t="shared" si="840"/>
        <v>0</v>
      </c>
      <c r="MK256" s="6">
        <f t="shared" si="841"/>
        <v>0</v>
      </c>
      <c r="ML256" s="6">
        <f t="shared" si="842"/>
        <v>7.0692196664387765</v>
      </c>
      <c r="MM256" s="193">
        <f t="shared" si="1006"/>
        <v>5.6740334309306508</v>
      </c>
      <c r="MN256" s="193">
        <f t="shared" si="1006"/>
        <v>4.1745731882913786</v>
      </c>
      <c r="MO256" s="193">
        <f t="shared" si="1006"/>
        <v>3.8150380693314694</v>
      </c>
      <c r="MP256" s="193">
        <f t="shared" si="1006"/>
        <v>4.0372917889015412</v>
      </c>
      <c r="MQ256" s="205">
        <f t="shared" si="1007"/>
        <v>57252.689200320368</v>
      </c>
      <c r="MT256" s="3">
        <f t="shared" si="844"/>
        <v>7.8138660015813981</v>
      </c>
      <c r="MU256" s="6">
        <f t="shared" si="845"/>
        <v>6.626610993078307</v>
      </c>
      <c r="MV256" s="6">
        <f t="shared" si="846"/>
        <v>6.8709699766305645</v>
      </c>
      <c r="MW256" s="6">
        <f t="shared" si="847"/>
        <v>6.7864508797812251</v>
      </c>
      <c r="MX256" s="193">
        <f t="shared" si="1008"/>
        <v>5.7005124574838693</v>
      </c>
      <c r="MY256" s="193">
        <f t="shared" si="1008"/>
        <v>4.2716353862433429</v>
      </c>
      <c r="MZ256" s="193">
        <f t="shared" si="1008"/>
        <v>3.956029438258994</v>
      </c>
      <c r="NA256" s="193">
        <f t="shared" si="1008"/>
        <v>4.0322897894452367</v>
      </c>
      <c r="NB256" s="212">
        <f t="shared" si="1009"/>
        <v>58184.103431011208</v>
      </c>
      <c r="NF256" s="3">
        <f t="shared" si="849"/>
        <v>7.8138660015813972</v>
      </c>
      <c r="NG256" s="6">
        <f t="shared" si="850"/>
        <v>0</v>
      </c>
      <c r="NH256" s="6">
        <f t="shared" si="851"/>
        <v>0</v>
      </c>
      <c r="NI256" s="6">
        <f t="shared" si="852"/>
        <v>0</v>
      </c>
      <c r="NJ256" s="193">
        <f t="shared" si="1010"/>
        <v>5.7005124574838693</v>
      </c>
      <c r="NK256" s="193">
        <f t="shared" si="1010"/>
        <v>4.1745731882913786</v>
      </c>
      <c r="NL256" s="193">
        <f t="shared" si="1010"/>
        <v>3.8150380693314694</v>
      </c>
      <c r="NM256" s="193">
        <f t="shared" si="1010"/>
        <v>3.9040600573940507</v>
      </c>
      <c r="NN256" s="212">
        <f t="shared" si="1011"/>
        <v>56327.504093815012</v>
      </c>
      <c r="NR256" s="3">
        <f t="shared" si="854"/>
        <v>0</v>
      </c>
      <c r="NS256" s="6">
        <f t="shared" si="855"/>
        <v>6.626610993078307</v>
      </c>
      <c r="NT256" s="6">
        <f t="shared" si="856"/>
        <v>0</v>
      </c>
      <c r="NU256" s="6">
        <f t="shared" si="857"/>
        <v>0</v>
      </c>
      <c r="NV256" s="193">
        <f t="shared" si="1012"/>
        <v>5.6740334309306508</v>
      </c>
      <c r="NW256" s="193">
        <f t="shared" si="1012"/>
        <v>4.2716353862433429</v>
      </c>
      <c r="NX256" s="193">
        <f t="shared" si="1012"/>
        <v>3.8150380693314694</v>
      </c>
      <c r="NY256" s="193">
        <f t="shared" si="1012"/>
        <v>3.9040600573940507</v>
      </c>
      <c r="NZ256" s="212">
        <f t="shared" si="1013"/>
        <v>56554.170022474871</v>
      </c>
      <c r="OD256" s="3">
        <f t="shared" si="859"/>
        <v>0</v>
      </c>
      <c r="OE256" s="6">
        <f t="shared" si="860"/>
        <v>0</v>
      </c>
      <c r="OF256" s="6">
        <f t="shared" si="861"/>
        <v>6.8709699766305645</v>
      </c>
      <c r="OG256" s="6">
        <f t="shared" si="862"/>
        <v>0</v>
      </c>
      <c r="OH256" s="193">
        <f t="shared" si="1014"/>
        <v>5.6740334309306508</v>
      </c>
      <c r="OI256" s="193">
        <f t="shared" si="1014"/>
        <v>4.1745731882913786</v>
      </c>
      <c r="OJ256" s="193">
        <f t="shared" si="1014"/>
        <v>3.956029438258994</v>
      </c>
      <c r="OK256" s="193">
        <f t="shared" si="1014"/>
        <v>3.9040600573940507</v>
      </c>
      <c r="OL256" s="212">
        <f t="shared" si="1015"/>
        <v>57003.444023789983</v>
      </c>
      <c r="OP256" s="3">
        <f t="shared" si="864"/>
        <v>0</v>
      </c>
      <c r="OQ256" s="6">
        <f t="shared" si="865"/>
        <v>0</v>
      </c>
      <c r="OR256" s="6">
        <f t="shared" si="866"/>
        <v>0</v>
      </c>
      <c r="OS256" s="6">
        <f t="shared" si="867"/>
        <v>6.7864508797812251</v>
      </c>
      <c r="OT256" s="193">
        <f t="shared" si="1016"/>
        <v>5.6740334309306508</v>
      </c>
      <c r="OU256" s="193">
        <f t="shared" si="1016"/>
        <v>4.1745731882913786</v>
      </c>
      <c r="OV256" s="193">
        <f t="shared" si="1016"/>
        <v>3.8150380693314694</v>
      </c>
      <c r="OW256" s="193">
        <f t="shared" si="1016"/>
        <v>4.0322897894452367</v>
      </c>
      <c r="OX256" s="232">
        <f t="shared" si="1017"/>
        <v>57217.098069235741</v>
      </c>
    </row>
    <row r="257" spans="1:414" x14ac:dyDescent="0.2">
      <c r="B257" s="81">
        <v>45598</v>
      </c>
      <c r="C257">
        <v>149</v>
      </c>
      <c r="D257">
        <v>11.617648926893175</v>
      </c>
      <c r="E257">
        <v>0</v>
      </c>
      <c r="F257">
        <v>0</v>
      </c>
      <c r="G257">
        <v>0</v>
      </c>
      <c r="H257">
        <v>0</v>
      </c>
      <c r="I257">
        <v>0</v>
      </c>
      <c r="J257">
        <v>0</v>
      </c>
      <c r="K257">
        <v>0</v>
      </c>
      <c r="L257">
        <v>0</v>
      </c>
      <c r="M257">
        <v>1</v>
      </c>
      <c r="N257">
        <v>0</v>
      </c>
      <c r="O257">
        <v>0</v>
      </c>
      <c r="P257">
        <v>0</v>
      </c>
      <c r="Q257">
        <v>0</v>
      </c>
      <c r="R257">
        <v>1</v>
      </c>
      <c r="S257">
        <v>0</v>
      </c>
      <c r="T257">
        <v>22201</v>
      </c>
      <c r="U257">
        <v>8.2347353498205837</v>
      </c>
      <c r="V257">
        <v>6.6357183965332558</v>
      </c>
      <c r="W257">
        <v>5.9835640250852666</v>
      </c>
      <c r="X257">
        <v>5.6561926550077928</v>
      </c>
      <c r="Y257" s="3">
        <v>3478.4353974921169</v>
      </c>
      <c r="Z257" s="3">
        <v>696.81407673799595</v>
      </c>
      <c r="AA257" s="3">
        <v>351.4737581509994</v>
      </c>
      <c r="AB257" s="3">
        <v>236.45401359399108</v>
      </c>
      <c r="AC257">
        <v>1</v>
      </c>
      <c r="AD257">
        <v>1</v>
      </c>
      <c r="AE257" s="6"/>
      <c r="AF257" s="1" t="s">
        <v>2</v>
      </c>
      <c r="AG257">
        <v>149</v>
      </c>
      <c r="AH257" s="189">
        <v>45598</v>
      </c>
      <c r="AI257">
        <f t="shared" si="869"/>
        <v>11</v>
      </c>
      <c r="AJ257">
        <v>149</v>
      </c>
      <c r="AK257">
        <v>1</v>
      </c>
      <c r="AL257">
        <v>1</v>
      </c>
      <c r="AM257">
        <v>0</v>
      </c>
      <c r="AN257">
        <v>0</v>
      </c>
      <c r="AO257">
        <v>0</v>
      </c>
      <c r="AP257">
        <v>1</v>
      </c>
      <c r="AQ257">
        <v>0</v>
      </c>
      <c r="AS257" s="37"/>
      <c r="AT257" s="37"/>
      <c r="AU257" s="6">
        <f t="shared" si="870"/>
        <v>0</v>
      </c>
      <c r="AV257" s="6">
        <f t="shared" si="871"/>
        <v>0</v>
      </c>
      <c r="AW257" s="6">
        <f t="shared" si="872"/>
        <v>0</v>
      </c>
      <c r="AX257" s="6">
        <f t="shared" si="873"/>
        <v>0</v>
      </c>
      <c r="AY257" s="193">
        <f t="shared" si="874"/>
        <v>5.6740334309306508</v>
      </c>
      <c r="AZ257" s="193">
        <f t="shared" si="875"/>
        <v>4.1745731882913786</v>
      </c>
      <c r="BA257" s="193">
        <f t="shared" si="876"/>
        <v>3.8150380693314694</v>
      </c>
      <c r="BB257" s="193">
        <f t="shared" si="877"/>
        <v>3.9040600573940507</v>
      </c>
      <c r="BC257" s="72">
        <f t="shared" si="878"/>
        <v>56312.210093717425</v>
      </c>
      <c r="BG257" s="3">
        <f t="shared" si="879"/>
        <v>8.0700406428241713</v>
      </c>
      <c r="BH257" s="6">
        <f t="shared" si="880"/>
        <v>0</v>
      </c>
      <c r="BI257" s="6">
        <f t="shared" si="881"/>
        <v>0</v>
      </c>
      <c r="BJ257" s="6">
        <f t="shared" si="882"/>
        <v>0</v>
      </c>
      <c r="BK257" s="193">
        <f t="shared" si="883"/>
        <v>5.7013688030748053</v>
      </c>
      <c r="BL257" s="193">
        <f t="shared" si="884"/>
        <v>4.1745731882913786</v>
      </c>
      <c r="BM257" s="193">
        <f t="shared" si="885"/>
        <v>3.8150380693314694</v>
      </c>
      <c r="BN257" s="193">
        <f t="shared" si="886"/>
        <v>3.9040600573940507</v>
      </c>
      <c r="BO257" s="72">
        <f t="shared" si="887"/>
        <v>56327.998779123845</v>
      </c>
      <c r="BS257" s="3">
        <f t="shared" si="888"/>
        <v>8.0700660690978872</v>
      </c>
      <c r="BT257" s="6">
        <f t="shared" si="889"/>
        <v>0</v>
      </c>
      <c r="BU257" s="6">
        <f t="shared" si="890"/>
        <v>0</v>
      </c>
      <c r="BV257" s="6">
        <f t="shared" si="891"/>
        <v>0</v>
      </c>
      <c r="BW257" s="193">
        <f t="shared" si="892"/>
        <v>5.7013688880338638</v>
      </c>
      <c r="BX257" s="193">
        <f t="shared" si="893"/>
        <v>4.1745731882913786</v>
      </c>
      <c r="BY257" s="193">
        <f t="shared" si="1018"/>
        <v>3.8150380693314694</v>
      </c>
      <c r="BZ257" s="193">
        <f t="shared" si="894"/>
        <v>3.9040600573940507</v>
      </c>
      <c r="CA257" s="72">
        <f t="shared" si="895"/>
        <v>56327.998779123845</v>
      </c>
      <c r="CE257" s="3">
        <f t="shared" si="896"/>
        <v>0</v>
      </c>
      <c r="CF257" s="6">
        <f t="shared" si="897"/>
        <v>6.6357183965332558</v>
      </c>
      <c r="CG257" s="6">
        <f t="shared" si="898"/>
        <v>0</v>
      </c>
      <c r="CH257" s="6">
        <f t="shared" si="899"/>
        <v>0</v>
      </c>
      <c r="CI257" s="193">
        <f t="shared" si="900"/>
        <v>5.6740334309306508</v>
      </c>
      <c r="CJ257" s="193">
        <f t="shared" si="901"/>
        <v>4.2717625078270496</v>
      </c>
      <c r="CK257" s="193">
        <f t="shared" si="1019"/>
        <v>3.8150380693314694</v>
      </c>
      <c r="CL257" s="193">
        <f t="shared" si="902"/>
        <v>3.9040600573940507</v>
      </c>
      <c r="CM257" s="72">
        <f t="shared" si="903"/>
        <v>56554.487596181672</v>
      </c>
      <c r="CQ257" s="3">
        <f t="shared" si="904"/>
        <v>0</v>
      </c>
      <c r="CR257" s="6">
        <f t="shared" si="905"/>
        <v>6.6357905654653635</v>
      </c>
      <c r="CS257" s="6">
        <f t="shared" si="906"/>
        <v>0</v>
      </c>
      <c r="CT257" s="6">
        <f t="shared" si="907"/>
        <v>0</v>
      </c>
      <c r="CU257" s="193">
        <f t="shared" si="908"/>
        <v>5.6740334309306508</v>
      </c>
      <c r="CV257" s="193">
        <f t="shared" si="909"/>
        <v>4.2717635151000088</v>
      </c>
      <c r="CW257" s="193">
        <f t="shared" si="1020"/>
        <v>3.8150380693314694</v>
      </c>
      <c r="CX257" s="193">
        <f t="shared" si="910"/>
        <v>3.9040600573940507</v>
      </c>
      <c r="CY257" s="72">
        <f t="shared" si="911"/>
        <v>56554.490112546715</v>
      </c>
      <c r="DC257" s="3">
        <f t="shared" si="912"/>
        <v>0</v>
      </c>
      <c r="DD257" s="6">
        <f t="shared" si="913"/>
        <v>0</v>
      </c>
      <c r="DE257" s="6">
        <f t="shared" si="914"/>
        <v>6.2827422263395301</v>
      </c>
      <c r="DF257" s="6">
        <f t="shared" si="915"/>
        <v>0</v>
      </c>
      <c r="DG257" s="193">
        <f t="shared" si="916"/>
        <v>5.6740334309306508</v>
      </c>
      <c r="DH257" s="193">
        <f t="shared" si="917"/>
        <v>4.1745731882913786</v>
      </c>
      <c r="DI257" s="193">
        <f t="shared" si="1021"/>
        <v>3.9447075215120342</v>
      </c>
      <c r="DJ257" s="193">
        <f t="shared" si="918"/>
        <v>3.9040600573940507</v>
      </c>
      <c r="DK257" s="72">
        <f t="shared" si="919"/>
        <v>56947.624474998498</v>
      </c>
      <c r="DO257" s="3">
        <f t="shared" si="920"/>
        <v>0</v>
      </c>
      <c r="DP257" s="6">
        <f t="shared" si="921"/>
        <v>0</v>
      </c>
      <c r="DQ257" s="6">
        <f t="shared" si="922"/>
        <v>5.9836795845060387</v>
      </c>
      <c r="DR257" s="6">
        <f t="shared" si="923"/>
        <v>0</v>
      </c>
      <c r="DS257" s="193">
        <f t="shared" si="924"/>
        <v>5.6740334309306508</v>
      </c>
      <c r="DT257" s="193">
        <f t="shared" si="925"/>
        <v>4.1745731882913786</v>
      </c>
      <c r="DU257" s="193">
        <f t="shared" si="1022"/>
        <v>3.9389017819975565</v>
      </c>
      <c r="DV257" s="193">
        <f t="shared" si="926"/>
        <v>3.9040600573940507</v>
      </c>
      <c r="DW257" s="72">
        <f t="shared" si="927"/>
        <v>56919.022102029063</v>
      </c>
      <c r="EA257" s="3">
        <f t="shared" si="928"/>
        <v>0</v>
      </c>
      <c r="EB257" s="6">
        <f t="shared" si="929"/>
        <v>0</v>
      </c>
      <c r="EC257" s="6">
        <f t="shared" si="930"/>
        <v>0</v>
      </c>
      <c r="ED257" s="6">
        <f t="shared" si="931"/>
        <v>16.968577965023378</v>
      </c>
      <c r="EE257" s="193">
        <f t="shared" si="932"/>
        <v>5.6740334309306508</v>
      </c>
      <c r="EF257" s="193">
        <f t="shared" si="933"/>
        <v>4.1745731882913786</v>
      </c>
      <c r="EG257" s="193">
        <f t="shared" si="1023"/>
        <v>3.8150380693314694</v>
      </c>
      <c r="EH257" s="193">
        <f t="shared" si="934"/>
        <v>4.1982842426347995</v>
      </c>
      <c r="EI257" s="72">
        <f t="shared" si="935"/>
        <v>58410.111956369517</v>
      </c>
      <c r="EM257" s="3">
        <f t="shared" si="936"/>
        <v>0</v>
      </c>
      <c r="EN257" s="6">
        <f t="shared" si="937"/>
        <v>0</v>
      </c>
      <c r="EO257" s="6">
        <f t="shared" si="938"/>
        <v>0</v>
      </c>
      <c r="EP257" s="6">
        <f t="shared" si="939"/>
        <v>5.656332255378941</v>
      </c>
      <c r="EQ257" s="193">
        <f t="shared" si="940"/>
        <v>5.6740334309306508</v>
      </c>
      <c r="ER257" s="193">
        <f t="shared" si="941"/>
        <v>4.1745731882913786</v>
      </c>
      <c r="ES257" s="193">
        <f t="shared" si="1024"/>
        <v>3.8150380693314694</v>
      </c>
      <c r="ET257" s="193">
        <f t="shared" si="942"/>
        <v>4.01204508256835</v>
      </c>
      <c r="EU257" s="72">
        <f t="shared" si="943"/>
        <v>57073.27511584395</v>
      </c>
      <c r="EY257" s="3">
        <f t="shared" si="944"/>
        <v>8.0700406428241713</v>
      </c>
      <c r="EZ257" s="6">
        <f t="shared" si="945"/>
        <v>6.6357183965332558</v>
      </c>
      <c r="FA257" s="6">
        <f t="shared" si="946"/>
        <v>6.2827422263395301</v>
      </c>
      <c r="FB257" s="6">
        <f t="shared" si="947"/>
        <v>16.968577965023378</v>
      </c>
      <c r="FC257" s="193">
        <f t="shared" si="948"/>
        <v>5.7013688030748053</v>
      </c>
      <c r="FD257" s="193">
        <f t="shared" si="949"/>
        <v>4.2717625078270496</v>
      </c>
      <c r="FE257" s="193">
        <f t="shared" si="1025"/>
        <v>3.9447075215120342</v>
      </c>
      <c r="FF257" s="193">
        <f t="shared" si="950"/>
        <v>4.1982842426347995</v>
      </c>
      <c r="FG257" s="72">
        <f t="shared" si="951"/>
        <v>59339.970693700467</v>
      </c>
      <c r="FK257" s="3">
        <f t="shared" si="952"/>
        <v>8.2347607760942996</v>
      </c>
      <c r="FL257" s="6">
        <f t="shared" si="953"/>
        <v>6.6357905654653635</v>
      </c>
      <c r="FM257" s="6">
        <f t="shared" si="954"/>
        <v>5.9836795845060387</v>
      </c>
      <c r="FN257" s="6">
        <f t="shared" si="955"/>
        <v>5.656332255378941</v>
      </c>
      <c r="FO257" s="193">
        <f t="shared" si="956"/>
        <v>5.7019190456428444</v>
      </c>
      <c r="FP257" s="193">
        <f t="shared" si="957"/>
        <v>4.2717635151000088</v>
      </c>
      <c r="FQ257" s="193">
        <f t="shared" si="1026"/>
        <v>3.9389017819975565</v>
      </c>
      <c r="FR257" s="193">
        <f t="shared" si="958"/>
        <v>4.01204508256835</v>
      </c>
      <c r="FS257" s="205">
        <f t="shared" si="959"/>
        <v>57953.059889343538</v>
      </c>
      <c r="FW257" s="3">
        <f t="shared" si="960"/>
        <v>9.4699456522936707</v>
      </c>
      <c r="FX257" s="6">
        <f t="shared" si="961"/>
        <v>7.4983617880825779</v>
      </c>
      <c r="FY257" s="6">
        <f t="shared" si="962"/>
        <v>7.4196193911057309</v>
      </c>
      <c r="FZ257" s="6">
        <f t="shared" si="963"/>
        <v>6.6743073329091951</v>
      </c>
      <c r="GA257" s="193">
        <f t="shared" si="964"/>
        <v>5.7060355236473184</v>
      </c>
      <c r="GB257" s="193">
        <f t="shared" si="965"/>
        <v>4.2837306564062221</v>
      </c>
      <c r="GC257" s="193">
        <f t="shared" si="1027"/>
        <v>3.9664752671449048</v>
      </c>
      <c r="GD257" s="193">
        <f t="shared" si="966"/>
        <v>4.0302990918784678</v>
      </c>
      <c r="GE257" s="72">
        <f t="shared" si="967"/>
        <v>58256.724596877997</v>
      </c>
      <c r="GI257" s="3">
        <f t="shared" si="968"/>
        <v>9.0582088848026423</v>
      </c>
      <c r="GJ257" s="6">
        <f t="shared" si="969"/>
        <v>7.2992902361865823</v>
      </c>
      <c r="GK257" s="6">
        <f t="shared" si="970"/>
        <v>6.5819204275937935</v>
      </c>
      <c r="GL257" s="6">
        <f t="shared" si="971"/>
        <v>6.2218119205085722</v>
      </c>
      <c r="GM257" s="193">
        <f t="shared" si="972"/>
        <v>5.7046652180451849</v>
      </c>
      <c r="GN257" s="193">
        <f t="shared" si="973"/>
        <v>4.280981461951348</v>
      </c>
      <c r="GO257" s="193">
        <f t="shared" si="1028"/>
        <v>3.9504819728768776</v>
      </c>
      <c r="GP257" s="193">
        <f t="shared" si="974"/>
        <v>4.0222261959797647</v>
      </c>
      <c r="GQ257" s="72">
        <f t="shared" si="975"/>
        <v>58109.925608104983</v>
      </c>
      <c r="GU257" s="3">
        <f t="shared" si="976"/>
        <v>10.705155954766759</v>
      </c>
      <c r="GV257" s="6">
        <f t="shared" si="977"/>
        <v>7.9628620758399062</v>
      </c>
      <c r="GW257" s="6">
        <f t="shared" si="978"/>
        <v>7.7786332326108472</v>
      </c>
      <c r="GX257" s="6">
        <f t="shared" si="979"/>
        <v>7.070240818759741</v>
      </c>
      <c r="GY257" s="193">
        <f t="shared" si="980"/>
        <v>5.7101352099238909</v>
      </c>
      <c r="GZ257" s="193">
        <f t="shared" si="981"/>
        <v>4.2901162027285</v>
      </c>
      <c r="HA257" s="193">
        <f t="shared" si="1029"/>
        <v>3.9732520019610527</v>
      </c>
      <c r="HB257" s="193">
        <f t="shared" si="982"/>
        <v>4.0373098071707094</v>
      </c>
      <c r="HC257" s="205">
        <f t="shared" si="983"/>
        <v>58360.635624451526</v>
      </c>
      <c r="HG257" s="3">
        <f t="shared" si="785"/>
        <v>9.4699456522936707</v>
      </c>
      <c r="HH257" s="6">
        <f t="shared" si="786"/>
        <v>0</v>
      </c>
      <c r="HI257" s="6">
        <f t="shared" si="787"/>
        <v>0</v>
      </c>
      <c r="HJ257" s="6">
        <f t="shared" si="788"/>
        <v>0</v>
      </c>
      <c r="HK257" s="193">
        <f t="shared" si="984"/>
        <v>5.7060355236473184</v>
      </c>
      <c r="HL257" s="193">
        <f t="shared" si="984"/>
        <v>4.1745731882913786</v>
      </c>
      <c r="HM257" s="193">
        <f t="shared" si="984"/>
        <v>3.8150380693314694</v>
      </c>
      <c r="HN257" s="193">
        <f t="shared" si="984"/>
        <v>3.9040600573940507</v>
      </c>
      <c r="HO257" s="212">
        <f t="shared" si="985"/>
        <v>56330.694680771318</v>
      </c>
      <c r="HS257" s="3">
        <f t="shared" si="789"/>
        <v>9.0582088848026423</v>
      </c>
      <c r="HT257" s="6">
        <f t="shared" si="790"/>
        <v>0</v>
      </c>
      <c r="HU257" s="6">
        <f t="shared" si="791"/>
        <v>0</v>
      </c>
      <c r="HV257" s="6">
        <f t="shared" si="792"/>
        <v>0</v>
      </c>
      <c r="HW257" s="193">
        <f t="shared" si="986"/>
        <v>5.7046652180451849</v>
      </c>
      <c r="HX257" s="193">
        <f t="shared" si="986"/>
        <v>4.1745731882913786</v>
      </c>
      <c r="HY257" s="193">
        <f t="shared" si="986"/>
        <v>3.8150380693314694</v>
      </c>
      <c r="HZ257" s="193">
        <f t="shared" si="986"/>
        <v>3.9040600573940507</v>
      </c>
      <c r="IA257" s="212">
        <f t="shared" si="987"/>
        <v>56329.903060292381</v>
      </c>
      <c r="IE257" s="3">
        <f t="shared" si="794"/>
        <v>10.705155954766759</v>
      </c>
      <c r="IF257" s="6">
        <f t="shared" si="795"/>
        <v>0</v>
      </c>
      <c r="IG257" s="6">
        <f t="shared" si="796"/>
        <v>0</v>
      </c>
      <c r="IH257" s="6">
        <f t="shared" si="797"/>
        <v>0</v>
      </c>
      <c r="II257" s="193">
        <f t="shared" si="988"/>
        <v>5.7101352099238909</v>
      </c>
      <c r="IJ257" s="193">
        <f t="shared" si="988"/>
        <v>4.1745731882913786</v>
      </c>
      <c r="IK257" s="193">
        <f t="shared" si="988"/>
        <v>3.8150380693314694</v>
      </c>
      <c r="IL257" s="193">
        <f t="shared" si="988"/>
        <v>3.9040600573940507</v>
      </c>
      <c r="IM257" s="205">
        <f t="shared" si="989"/>
        <v>56333.06312080365</v>
      </c>
      <c r="IQ257" s="3">
        <f t="shared" si="799"/>
        <v>0</v>
      </c>
      <c r="IR257" s="6">
        <f t="shared" si="800"/>
        <v>7.4983617880825779</v>
      </c>
      <c r="IS257" s="6">
        <f t="shared" si="801"/>
        <v>0</v>
      </c>
      <c r="IT257" s="6">
        <f t="shared" si="802"/>
        <v>0</v>
      </c>
      <c r="IU257" s="193">
        <f t="shared" si="990"/>
        <v>5.6740334309306508</v>
      </c>
      <c r="IV257" s="193">
        <f t="shared" si="990"/>
        <v>4.2837306564062221</v>
      </c>
      <c r="IW257" s="193">
        <f t="shared" si="990"/>
        <v>3.8150380693314694</v>
      </c>
      <c r="IX257" s="193">
        <f t="shared" si="990"/>
        <v>3.9040600573940507</v>
      </c>
      <c r="IY257" s="212">
        <f t="shared" si="991"/>
        <v>56584.394278648135</v>
      </c>
      <c r="JC257" s="3">
        <f t="shared" si="804"/>
        <v>0</v>
      </c>
      <c r="JD257" s="6">
        <f t="shared" si="805"/>
        <v>7.2992902361865823</v>
      </c>
      <c r="JE257" s="6">
        <f t="shared" si="806"/>
        <v>0</v>
      </c>
      <c r="JF257" s="6">
        <f t="shared" si="807"/>
        <v>0</v>
      </c>
      <c r="JG257" s="193">
        <f t="shared" si="992"/>
        <v>5.6740334309306508</v>
      </c>
      <c r="JH257" s="193">
        <f t="shared" si="992"/>
        <v>4.280981461951348</v>
      </c>
      <c r="JI257" s="193">
        <f t="shared" si="992"/>
        <v>3.8150380693314694</v>
      </c>
      <c r="JJ257" s="193">
        <f t="shared" si="992"/>
        <v>3.9040600573940507</v>
      </c>
      <c r="JK257" s="212">
        <f t="shared" si="993"/>
        <v>56577.523038123138</v>
      </c>
      <c r="JO257" s="3">
        <f t="shared" si="809"/>
        <v>0</v>
      </c>
      <c r="JP257" s="6">
        <f t="shared" si="810"/>
        <v>7.9628620758399062</v>
      </c>
      <c r="JQ257" s="6">
        <f t="shared" si="811"/>
        <v>0</v>
      </c>
      <c r="JR257" s="6">
        <f t="shared" si="812"/>
        <v>0</v>
      </c>
      <c r="JS257" s="193">
        <f t="shared" si="994"/>
        <v>5.6740334309306508</v>
      </c>
      <c r="JT257" s="193">
        <f t="shared" si="994"/>
        <v>4.2901162027285</v>
      </c>
      <c r="JU257" s="193">
        <f t="shared" si="994"/>
        <v>3.8150380693314694</v>
      </c>
      <c r="JV257" s="193">
        <f t="shared" si="994"/>
        <v>3.9040600573940507</v>
      </c>
      <c r="JW257" s="205">
        <f t="shared" si="995"/>
        <v>56600.357310274914</v>
      </c>
      <c r="KA257" s="3">
        <f t="shared" si="814"/>
        <v>0</v>
      </c>
      <c r="KB257" s="6">
        <f t="shared" si="815"/>
        <v>0</v>
      </c>
      <c r="KC257" s="6">
        <f t="shared" si="816"/>
        <v>7.4196193911057309</v>
      </c>
      <c r="KD257" s="6">
        <f t="shared" si="817"/>
        <v>0</v>
      </c>
      <c r="KE257" s="193">
        <f t="shared" si="996"/>
        <v>5.6740334309306508</v>
      </c>
      <c r="KF257" s="193">
        <f t="shared" si="996"/>
        <v>4.1745731882913786</v>
      </c>
      <c r="KG257" s="193">
        <f t="shared" si="996"/>
        <v>3.9664752671449048</v>
      </c>
      <c r="KH257" s="193">
        <f t="shared" si="996"/>
        <v>3.9040600573940507</v>
      </c>
      <c r="KI257" s="212">
        <f t="shared" si="997"/>
        <v>57054.992791814409</v>
      </c>
      <c r="KM257" s="3">
        <f t="shared" si="819"/>
        <v>0</v>
      </c>
      <c r="KN257" s="6">
        <f t="shared" si="820"/>
        <v>0</v>
      </c>
      <c r="KO257" s="6">
        <f t="shared" si="821"/>
        <v>6.5819204275937935</v>
      </c>
      <c r="KP257" s="6">
        <f t="shared" si="822"/>
        <v>0</v>
      </c>
      <c r="KQ257" s="193">
        <f t="shared" si="998"/>
        <v>5.6740334309306508</v>
      </c>
      <c r="KR257" s="193">
        <f t="shared" si="998"/>
        <v>4.1745731882913786</v>
      </c>
      <c r="KS257" s="193">
        <f t="shared" si="998"/>
        <v>3.9504819728768776</v>
      </c>
      <c r="KT257" s="193">
        <f t="shared" si="998"/>
        <v>3.9040600573940507</v>
      </c>
      <c r="KU257" s="212">
        <f t="shared" si="999"/>
        <v>56976.086961742039</v>
      </c>
      <c r="KY257" s="3">
        <f t="shared" si="824"/>
        <v>0</v>
      </c>
      <c r="KZ257" s="6">
        <f t="shared" si="825"/>
        <v>0</v>
      </c>
      <c r="LA257" s="6">
        <f t="shared" si="826"/>
        <v>7.7786332326108472</v>
      </c>
      <c r="LB257" s="6">
        <f t="shared" si="827"/>
        <v>0</v>
      </c>
      <c r="LC257" s="193">
        <f t="shared" si="1000"/>
        <v>5.6740334309306508</v>
      </c>
      <c r="LD257" s="193">
        <f t="shared" si="1000"/>
        <v>4.1745731882913786</v>
      </c>
      <c r="LE257" s="193">
        <f t="shared" si="1000"/>
        <v>3.9732520019610527</v>
      </c>
      <c r="LF257" s="193">
        <f t="shared" si="1000"/>
        <v>3.9040600573940507</v>
      </c>
      <c r="LG257" s="205">
        <f t="shared" si="1001"/>
        <v>57088.459999747283</v>
      </c>
      <c r="LK257" s="3">
        <f t="shared" si="829"/>
        <v>0</v>
      </c>
      <c r="LL257" s="6">
        <f t="shared" si="830"/>
        <v>0</v>
      </c>
      <c r="LM257" s="6">
        <f t="shared" si="831"/>
        <v>0</v>
      </c>
      <c r="LN257" s="6">
        <f t="shared" si="832"/>
        <v>6.6743073329091951</v>
      </c>
      <c r="LO257" s="193">
        <f t="shared" si="1002"/>
        <v>5.6740334309306508</v>
      </c>
      <c r="LP257" s="193">
        <f t="shared" si="1002"/>
        <v>4.1745731882913786</v>
      </c>
      <c r="LQ257" s="193">
        <f t="shared" si="1002"/>
        <v>3.8150380693314694</v>
      </c>
      <c r="LR257" s="193">
        <f t="shared" si="1002"/>
        <v>4.0302990918784678</v>
      </c>
      <c r="LS257" s="212">
        <f t="shared" si="1003"/>
        <v>57202.939653573863</v>
      </c>
      <c r="LW257" s="3">
        <f t="shared" si="834"/>
        <v>0</v>
      </c>
      <c r="LX257" s="6">
        <f t="shared" si="835"/>
        <v>0</v>
      </c>
      <c r="LY257" s="6">
        <f t="shared" si="836"/>
        <v>0</v>
      </c>
      <c r="LZ257" s="6">
        <f t="shared" si="837"/>
        <v>6.2218119205085722</v>
      </c>
      <c r="MA257" s="193">
        <f t="shared" si="1004"/>
        <v>5.6740334309306508</v>
      </c>
      <c r="MB257" s="193">
        <f t="shared" si="1004"/>
        <v>4.1745731882913786</v>
      </c>
      <c r="MC257" s="193">
        <f t="shared" si="1004"/>
        <v>3.8150380693314694</v>
      </c>
      <c r="MD257" s="193">
        <f t="shared" si="1004"/>
        <v>4.0222261959797647</v>
      </c>
      <c r="ME257" s="212">
        <f t="shared" si="1005"/>
        <v>57145.558791322706</v>
      </c>
      <c r="MI257" s="3">
        <f t="shared" si="839"/>
        <v>0</v>
      </c>
      <c r="MJ257" s="6">
        <f t="shared" si="840"/>
        <v>0</v>
      </c>
      <c r="MK257" s="6">
        <f t="shared" si="841"/>
        <v>0</v>
      </c>
      <c r="ML257" s="6">
        <f t="shared" si="842"/>
        <v>7.070240818759741</v>
      </c>
      <c r="MM257" s="193">
        <f t="shared" si="1006"/>
        <v>5.6740334309306508</v>
      </c>
      <c r="MN257" s="193">
        <f t="shared" si="1006"/>
        <v>4.1745731882913786</v>
      </c>
      <c r="MO257" s="193">
        <f t="shared" si="1006"/>
        <v>3.8150380693314694</v>
      </c>
      <c r="MP257" s="193">
        <f t="shared" si="1006"/>
        <v>4.0373098071707094</v>
      </c>
      <c r="MQ257" s="205">
        <f t="shared" si="1007"/>
        <v>57252.817447177586</v>
      </c>
      <c r="MT257" s="3">
        <f t="shared" si="844"/>
        <v>7.8229985823295545</v>
      </c>
      <c r="MU257" s="6">
        <f t="shared" si="845"/>
        <v>6.6357183965332558</v>
      </c>
      <c r="MV257" s="6">
        <f t="shared" si="846"/>
        <v>6.881098628848056</v>
      </c>
      <c r="MW257" s="6">
        <f t="shared" si="847"/>
        <v>6.7874311860093508</v>
      </c>
      <c r="MX257" s="193">
        <f t="shared" si="1008"/>
        <v>5.7005429986618985</v>
      </c>
      <c r="MY257" s="193">
        <f t="shared" si="1008"/>
        <v>4.2717625078270496</v>
      </c>
      <c r="MZ257" s="193">
        <f t="shared" si="1008"/>
        <v>3.9562232713016039</v>
      </c>
      <c r="NA257" s="193">
        <f t="shared" si="1008"/>
        <v>4.0323071737281806</v>
      </c>
      <c r="NB257" s="212">
        <f t="shared" si="1009"/>
        <v>58185.55005675101</v>
      </c>
      <c r="NF257" s="3">
        <f t="shared" si="849"/>
        <v>7.8229985823295536</v>
      </c>
      <c r="NG257" s="6">
        <f t="shared" si="850"/>
        <v>0</v>
      </c>
      <c r="NH257" s="6">
        <f t="shared" si="851"/>
        <v>0</v>
      </c>
      <c r="NI257" s="6">
        <f t="shared" si="852"/>
        <v>0</v>
      </c>
      <c r="NJ257" s="193">
        <f t="shared" si="1010"/>
        <v>5.7005429986618985</v>
      </c>
      <c r="NK257" s="193">
        <f t="shared" si="1010"/>
        <v>4.1745731882913786</v>
      </c>
      <c r="NL257" s="193">
        <f t="shared" si="1010"/>
        <v>3.8150380693314694</v>
      </c>
      <c r="NM257" s="193">
        <f t="shared" si="1010"/>
        <v>3.9040600573940507</v>
      </c>
      <c r="NN257" s="212">
        <f t="shared" si="1011"/>
        <v>56327.521736468021</v>
      </c>
      <c r="NR257" s="3">
        <f t="shared" si="854"/>
        <v>0</v>
      </c>
      <c r="NS257" s="6">
        <f t="shared" si="855"/>
        <v>6.6357183965332558</v>
      </c>
      <c r="NT257" s="6">
        <f t="shared" si="856"/>
        <v>0</v>
      </c>
      <c r="NU257" s="6">
        <f t="shared" si="857"/>
        <v>0</v>
      </c>
      <c r="NV257" s="193">
        <f t="shared" si="1012"/>
        <v>5.6740334309306508</v>
      </c>
      <c r="NW257" s="193">
        <f t="shared" si="1012"/>
        <v>4.2717625078270496</v>
      </c>
      <c r="NX257" s="193">
        <f t="shared" si="1012"/>
        <v>3.8150380693314694</v>
      </c>
      <c r="NY257" s="193">
        <f t="shared" si="1012"/>
        <v>3.9040600573940507</v>
      </c>
      <c r="NZ257" s="212">
        <f t="shared" si="1013"/>
        <v>56554.487596181672</v>
      </c>
      <c r="OD257" s="3">
        <f t="shared" si="859"/>
        <v>0</v>
      </c>
      <c r="OE257" s="6">
        <f t="shared" si="860"/>
        <v>0</v>
      </c>
      <c r="OF257" s="6">
        <f t="shared" si="861"/>
        <v>6.881098628848056</v>
      </c>
      <c r="OG257" s="6">
        <f t="shared" si="862"/>
        <v>0</v>
      </c>
      <c r="OH257" s="193">
        <f t="shared" si="1014"/>
        <v>5.6740334309306508</v>
      </c>
      <c r="OI257" s="193">
        <f t="shared" si="1014"/>
        <v>4.1745731882913786</v>
      </c>
      <c r="OJ257" s="193">
        <f t="shared" si="1014"/>
        <v>3.9562232713016039</v>
      </c>
      <c r="OK257" s="193">
        <f t="shared" si="1014"/>
        <v>3.9040600573940507</v>
      </c>
      <c r="OL257" s="212">
        <f t="shared" si="1015"/>
        <v>57004.400139697384</v>
      </c>
      <c r="OP257" s="3">
        <f t="shared" si="864"/>
        <v>0</v>
      </c>
      <c r="OQ257" s="6">
        <f t="shared" si="865"/>
        <v>0</v>
      </c>
      <c r="OR257" s="6">
        <f t="shared" si="866"/>
        <v>0</v>
      </c>
      <c r="OS257" s="6">
        <f t="shared" si="867"/>
        <v>6.7874311860093508</v>
      </c>
      <c r="OT257" s="193">
        <f t="shared" si="1016"/>
        <v>5.6740334309306508</v>
      </c>
      <c r="OU257" s="193">
        <f t="shared" si="1016"/>
        <v>4.1745731882913786</v>
      </c>
      <c r="OV257" s="193">
        <f t="shared" si="1016"/>
        <v>3.8150380693314694</v>
      </c>
      <c r="OW257" s="193">
        <f t="shared" si="1016"/>
        <v>4.0323071737281806</v>
      </c>
      <c r="OX257" s="232">
        <f t="shared" si="1017"/>
        <v>57217.221726707379</v>
      </c>
    </row>
    <row r="258" spans="1:414" x14ac:dyDescent="0.2">
      <c r="B258" s="81">
        <v>45605</v>
      </c>
      <c r="C258">
        <v>150</v>
      </c>
      <c r="D258">
        <v>11.624465287917529</v>
      </c>
      <c r="E258">
        <v>0</v>
      </c>
      <c r="F258">
        <v>0</v>
      </c>
      <c r="G258">
        <v>0</v>
      </c>
      <c r="H258">
        <v>0</v>
      </c>
      <c r="I258">
        <v>0</v>
      </c>
      <c r="J258">
        <v>0</v>
      </c>
      <c r="K258">
        <v>0</v>
      </c>
      <c r="L258">
        <v>0</v>
      </c>
      <c r="M258">
        <v>1</v>
      </c>
      <c r="N258">
        <v>0</v>
      </c>
      <c r="O258">
        <v>0</v>
      </c>
      <c r="P258">
        <v>0</v>
      </c>
      <c r="Q258">
        <v>0</v>
      </c>
      <c r="R258">
        <v>1</v>
      </c>
      <c r="S258">
        <v>0</v>
      </c>
      <c r="T258">
        <v>22500</v>
      </c>
      <c r="U258">
        <v>8.2442224517759417</v>
      </c>
      <c r="V258">
        <v>6.6448284465171579</v>
      </c>
      <c r="W258">
        <v>5.9923815755366521</v>
      </c>
      <c r="X258">
        <v>5.6996139898770508</v>
      </c>
      <c r="Y258" s="3">
        <v>3514.3685579657385</v>
      </c>
      <c r="Z258" s="3">
        <v>703.78606049945301</v>
      </c>
      <c r="AA258" s="3">
        <v>354.98849573250948</v>
      </c>
      <c r="AB258" s="3">
        <v>249.14862377565882</v>
      </c>
      <c r="AC258">
        <v>1</v>
      </c>
      <c r="AD258">
        <v>1</v>
      </c>
      <c r="AE258" s="6"/>
      <c r="AF258" s="1" t="s">
        <v>2</v>
      </c>
      <c r="AG258">
        <v>150</v>
      </c>
      <c r="AH258" s="189">
        <v>45605</v>
      </c>
      <c r="AI258">
        <f t="shared" si="869"/>
        <v>11</v>
      </c>
      <c r="AJ258">
        <v>150</v>
      </c>
      <c r="AK258">
        <v>1</v>
      </c>
      <c r="AL258">
        <v>1</v>
      </c>
      <c r="AM258">
        <v>0</v>
      </c>
      <c r="AN258">
        <v>0</v>
      </c>
      <c r="AO258">
        <v>0</v>
      </c>
      <c r="AP258">
        <v>1</v>
      </c>
      <c r="AQ258">
        <v>0</v>
      </c>
      <c r="AS258" s="37"/>
      <c r="AT258" s="37"/>
      <c r="AU258" s="6">
        <f t="shared" si="870"/>
        <v>0</v>
      </c>
      <c r="AV258" s="6">
        <f t="shared" si="871"/>
        <v>0</v>
      </c>
      <c r="AW258" s="6">
        <f t="shared" si="872"/>
        <v>0</v>
      </c>
      <c r="AX258" s="6">
        <f t="shared" si="873"/>
        <v>0</v>
      </c>
      <c r="AY258" s="193">
        <f t="shared" si="874"/>
        <v>5.6740334309306508</v>
      </c>
      <c r="AZ258" s="193">
        <f t="shared" si="875"/>
        <v>4.1745731882913786</v>
      </c>
      <c r="BA258" s="193">
        <f t="shared" si="876"/>
        <v>3.8150380693314694</v>
      </c>
      <c r="BB258" s="193">
        <f t="shared" si="877"/>
        <v>3.9040600573940507</v>
      </c>
      <c r="BC258" s="72">
        <f t="shared" si="878"/>
        <v>56312.210093717425</v>
      </c>
      <c r="BG258" s="3">
        <f t="shared" si="879"/>
        <v>8.0793380027404229</v>
      </c>
      <c r="BH258" s="6">
        <f t="shared" si="880"/>
        <v>0</v>
      </c>
      <c r="BI258" s="6">
        <f t="shared" si="881"/>
        <v>0</v>
      </c>
      <c r="BJ258" s="6">
        <f t="shared" si="882"/>
        <v>0</v>
      </c>
      <c r="BK258" s="193">
        <f t="shared" si="883"/>
        <v>5.7013998686849101</v>
      </c>
      <c r="BL258" s="193">
        <f t="shared" si="884"/>
        <v>4.1745731882913786</v>
      </c>
      <c r="BM258" s="193">
        <f t="shared" si="885"/>
        <v>3.8150380693314694</v>
      </c>
      <c r="BN258" s="193">
        <f t="shared" si="886"/>
        <v>3.9040600573940507</v>
      </c>
      <c r="BO258" s="72">
        <f t="shared" si="887"/>
        <v>56328.016724882</v>
      </c>
      <c r="BS258" s="3">
        <f t="shared" si="888"/>
        <v>8.0793634583073253</v>
      </c>
      <c r="BT258" s="6">
        <f t="shared" si="889"/>
        <v>0</v>
      </c>
      <c r="BU258" s="6">
        <f t="shared" si="890"/>
        <v>0</v>
      </c>
      <c r="BV258" s="6">
        <f t="shared" si="891"/>
        <v>0</v>
      </c>
      <c r="BW258" s="193">
        <f t="shared" si="892"/>
        <v>5.7013999537392062</v>
      </c>
      <c r="BX258" s="193">
        <f t="shared" si="893"/>
        <v>4.1745731882913786</v>
      </c>
      <c r="BY258" s="193">
        <f t="shared" si="1018"/>
        <v>3.8150380693314694</v>
      </c>
      <c r="BZ258" s="193">
        <f t="shared" si="894"/>
        <v>3.9040600573940507</v>
      </c>
      <c r="CA258" s="72">
        <f t="shared" si="895"/>
        <v>56328.016724882</v>
      </c>
      <c r="CE258" s="3">
        <f t="shared" si="896"/>
        <v>0</v>
      </c>
      <c r="CF258" s="6">
        <f t="shared" si="897"/>
        <v>6.6448284465171579</v>
      </c>
      <c r="CG258" s="6">
        <f t="shared" si="898"/>
        <v>0</v>
      </c>
      <c r="CH258" s="6">
        <f t="shared" si="899"/>
        <v>0</v>
      </c>
      <c r="CI258" s="193">
        <f t="shared" si="900"/>
        <v>5.6740334309306508</v>
      </c>
      <c r="CJ258" s="193">
        <f t="shared" si="901"/>
        <v>4.2718896501862504</v>
      </c>
      <c r="CK258" s="193">
        <f t="shared" si="1019"/>
        <v>3.8150380693314694</v>
      </c>
      <c r="CL258" s="193">
        <f t="shared" si="902"/>
        <v>3.9040600573940507</v>
      </c>
      <c r="CM258" s="72">
        <f t="shared" si="903"/>
        <v>56554.80522357321</v>
      </c>
      <c r="CQ258" s="3">
        <f t="shared" si="904"/>
        <v>0</v>
      </c>
      <c r="CR258" s="6">
        <f t="shared" si="905"/>
        <v>6.6449007145286023</v>
      </c>
      <c r="CS258" s="6">
        <f t="shared" si="906"/>
        <v>0</v>
      </c>
      <c r="CT258" s="6">
        <f t="shared" si="907"/>
        <v>0</v>
      </c>
      <c r="CU258" s="193">
        <f t="shared" si="908"/>
        <v>5.6740334309306508</v>
      </c>
      <c r="CV258" s="193">
        <f t="shared" si="909"/>
        <v>4.2718906587138399</v>
      </c>
      <c r="CW258" s="193">
        <f t="shared" si="1020"/>
        <v>3.8150380693314694</v>
      </c>
      <c r="CX258" s="193">
        <f t="shared" si="910"/>
        <v>3.9040600573940507</v>
      </c>
      <c r="CY258" s="72">
        <f t="shared" si="911"/>
        <v>56554.807743086785</v>
      </c>
      <c r="DC258" s="3">
        <f t="shared" si="912"/>
        <v>0</v>
      </c>
      <c r="DD258" s="6">
        <f t="shared" si="913"/>
        <v>0</v>
      </c>
      <c r="DE258" s="6">
        <f t="shared" si="914"/>
        <v>6.292000654313485</v>
      </c>
      <c r="DF258" s="6">
        <f t="shared" si="915"/>
        <v>0</v>
      </c>
      <c r="DG258" s="193">
        <f t="shared" si="916"/>
        <v>5.6740334309306508</v>
      </c>
      <c r="DH258" s="193">
        <f t="shared" si="917"/>
        <v>4.1745731882913786</v>
      </c>
      <c r="DI258" s="193">
        <f t="shared" si="1021"/>
        <v>3.9448867197066946</v>
      </c>
      <c r="DJ258" s="193">
        <f t="shared" si="918"/>
        <v>3.9040600573940507</v>
      </c>
      <c r="DK258" s="72">
        <f t="shared" si="919"/>
        <v>56948.507535791345</v>
      </c>
      <c r="DO258" s="3">
        <f t="shared" si="920"/>
        <v>0</v>
      </c>
      <c r="DP258" s="6">
        <f t="shared" si="921"/>
        <v>0</v>
      </c>
      <c r="DQ258" s="6">
        <f t="shared" si="922"/>
        <v>5.9924973052490795</v>
      </c>
      <c r="DR258" s="6">
        <f t="shared" si="923"/>
        <v>0</v>
      </c>
      <c r="DS258" s="193">
        <f t="shared" si="924"/>
        <v>5.6740334309306508</v>
      </c>
      <c r="DT258" s="193">
        <f t="shared" si="925"/>
        <v>4.1745731882913786</v>
      </c>
      <c r="DU258" s="193">
        <f t="shared" si="1022"/>
        <v>3.9390734446249391</v>
      </c>
      <c r="DV258" s="193">
        <f t="shared" si="926"/>
        <v>3.9040600573940507</v>
      </c>
      <c r="DW258" s="72">
        <f t="shared" si="927"/>
        <v>56919.867603571278</v>
      </c>
      <c r="EA258" s="3">
        <f t="shared" si="928"/>
        <v>0</v>
      </c>
      <c r="EB258" s="6">
        <f t="shared" si="929"/>
        <v>0</v>
      </c>
      <c r="EC258" s="6">
        <f t="shared" si="930"/>
        <v>0</v>
      </c>
      <c r="ED258" s="6">
        <f t="shared" si="931"/>
        <v>17.098841969631152</v>
      </c>
      <c r="EE258" s="193">
        <f t="shared" si="932"/>
        <v>5.6740334309306508</v>
      </c>
      <c r="EF258" s="193">
        <f t="shared" si="933"/>
        <v>4.1745731882913786</v>
      </c>
      <c r="EG258" s="193">
        <f t="shared" si="1023"/>
        <v>3.8150380693314694</v>
      </c>
      <c r="EH258" s="193">
        <f t="shared" si="934"/>
        <v>4.2002390690137794</v>
      </c>
      <c r="EI258" s="72">
        <f t="shared" si="935"/>
        <v>58424.308619788157</v>
      </c>
      <c r="EM258" s="3">
        <f t="shared" si="936"/>
        <v>0</v>
      </c>
      <c r="EN258" s="6">
        <f t="shared" si="937"/>
        <v>0</v>
      </c>
      <c r="EO258" s="6">
        <f t="shared" si="938"/>
        <v>0</v>
      </c>
      <c r="EP258" s="6">
        <f t="shared" si="939"/>
        <v>5.6997546619292452</v>
      </c>
      <c r="EQ258" s="193">
        <f t="shared" si="940"/>
        <v>5.6740334309306508</v>
      </c>
      <c r="ER258" s="193">
        <f t="shared" si="941"/>
        <v>4.1745731882913786</v>
      </c>
      <c r="ES258" s="193">
        <f t="shared" si="1024"/>
        <v>3.8150380693314694</v>
      </c>
      <c r="ET258" s="193">
        <f t="shared" si="942"/>
        <v>4.0128305610158046</v>
      </c>
      <c r="EU258" s="72">
        <f t="shared" si="943"/>
        <v>57078.848584414416</v>
      </c>
      <c r="EY258" s="3">
        <f t="shared" si="944"/>
        <v>8.0793380027404229</v>
      </c>
      <c r="EZ258" s="6">
        <f t="shared" si="945"/>
        <v>6.6448284465171579</v>
      </c>
      <c r="FA258" s="6">
        <f t="shared" si="946"/>
        <v>6.292000654313485</v>
      </c>
      <c r="FB258" s="6">
        <f t="shared" si="947"/>
        <v>17.098841969631152</v>
      </c>
      <c r="FC258" s="193">
        <f t="shared" si="948"/>
        <v>5.7013998686849101</v>
      </c>
      <c r="FD258" s="193">
        <f t="shared" si="949"/>
        <v>4.2718896501862504</v>
      </c>
      <c r="FE258" s="193">
        <f t="shared" si="1025"/>
        <v>3.9448867197066946</v>
      </c>
      <c r="FF258" s="193">
        <f t="shared" si="950"/>
        <v>4.2002390690137794</v>
      </c>
      <c r="FG258" s="72">
        <f t="shared" si="951"/>
        <v>59355.666010148678</v>
      </c>
      <c r="FK258" s="3">
        <f t="shared" si="952"/>
        <v>8.2442479073428458</v>
      </c>
      <c r="FL258" s="6">
        <f t="shared" si="953"/>
        <v>6.6449007145286023</v>
      </c>
      <c r="FM258" s="6">
        <f t="shared" si="954"/>
        <v>5.9924973052490795</v>
      </c>
      <c r="FN258" s="6">
        <f t="shared" si="955"/>
        <v>5.6997546619292452</v>
      </c>
      <c r="FO258" s="193">
        <f t="shared" si="956"/>
        <v>5.701950727895376</v>
      </c>
      <c r="FP258" s="193">
        <f t="shared" si="957"/>
        <v>4.2718906587138399</v>
      </c>
      <c r="FQ258" s="193">
        <f t="shared" si="1026"/>
        <v>3.9390734446249391</v>
      </c>
      <c r="FR258" s="193">
        <f t="shared" si="958"/>
        <v>4.0128305610158046</v>
      </c>
      <c r="FS258" s="205">
        <f t="shared" si="959"/>
        <v>57959.92457288882</v>
      </c>
      <c r="FW258" s="3">
        <f t="shared" si="960"/>
        <v>9.4808558195423327</v>
      </c>
      <c r="FX258" s="6">
        <f t="shared" si="961"/>
        <v>7.5086561445643873</v>
      </c>
      <c r="FY258" s="6">
        <f t="shared" si="962"/>
        <v>7.4305531536654481</v>
      </c>
      <c r="FZ258" s="6">
        <f t="shared" si="963"/>
        <v>6.7255445080549192</v>
      </c>
      <c r="GA258" s="193">
        <f t="shared" si="964"/>
        <v>5.7060718083682795</v>
      </c>
      <c r="GB258" s="193">
        <f t="shared" si="965"/>
        <v>4.2838726169945556</v>
      </c>
      <c r="GC258" s="193">
        <f t="shared" si="1027"/>
        <v>3.9666823319810041</v>
      </c>
      <c r="GD258" s="193">
        <f t="shared" si="966"/>
        <v>4.0312091117974678</v>
      </c>
      <c r="GE258" s="72">
        <f t="shared" si="967"/>
        <v>58264.746719931114</v>
      </c>
      <c r="GI258" s="3">
        <f t="shared" si="968"/>
        <v>9.0686446969535375</v>
      </c>
      <c r="GJ258" s="6">
        <f t="shared" si="969"/>
        <v>7.309311291168874</v>
      </c>
      <c r="GK258" s="6">
        <f t="shared" si="970"/>
        <v>6.5916197330903179</v>
      </c>
      <c r="GL258" s="6">
        <f t="shared" si="971"/>
        <v>6.2695753888647561</v>
      </c>
      <c r="GM258" s="193">
        <f t="shared" si="972"/>
        <v>5.7046999727881369</v>
      </c>
      <c r="GN258" s="193">
        <f t="shared" si="973"/>
        <v>4.2811200343478939</v>
      </c>
      <c r="GO258" s="193">
        <f t="shared" si="1028"/>
        <v>3.950668622701246</v>
      </c>
      <c r="GP258" s="193">
        <f t="shared" si="974"/>
        <v>4.0230814192142992</v>
      </c>
      <c r="GQ258" s="72">
        <f t="shared" si="975"/>
        <v>58117.419325074035</v>
      </c>
      <c r="GU258" s="3">
        <f t="shared" si="976"/>
        <v>10.717489187308725</v>
      </c>
      <c r="GV258" s="6">
        <f t="shared" si="977"/>
        <v>7.9737941358205893</v>
      </c>
      <c r="GW258" s="6">
        <f t="shared" si="978"/>
        <v>7.7900960481976478</v>
      </c>
      <c r="GX258" s="6">
        <f t="shared" si="979"/>
        <v>7.1245174873463135</v>
      </c>
      <c r="GY258" s="193">
        <f t="shared" si="980"/>
        <v>5.7101760595266082</v>
      </c>
      <c r="GZ258" s="193">
        <f t="shared" si="981"/>
        <v>4.2902659971652968</v>
      </c>
      <c r="HA258" s="193">
        <f t="shared" si="1029"/>
        <v>3.9734676189934457</v>
      </c>
      <c r="HB258" s="193">
        <f t="shared" si="982"/>
        <v>4.0382670539910599</v>
      </c>
      <c r="HC258" s="205">
        <f t="shared" si="983"/>
        <v>58369.08087784829</v>
      </c>
      <c r="HG258" s="3">
        <f t="shared" si="785"/>
        <v>9.4808558195423327</v>
      </c>
      <c r="HH258" s="6">
        <f t="shared" si="786"/>
        <v>0</v>
      </c>
      <c r="HI258" s="6">
        <f t="shared" si="787"/>
        <v>0</v>
      </c>
      <c r="HJ258" s="6">
        <f t="shared" si="788"/>
        <v>0</v>
      </c>
      <c r="HK258" s="193">
        <f t="shared" si="984"/>
        <v>5.7060718083682795</v>
      </c>
      <c r="HL258" s="193">
        <f t="shared" si="984"/>
        <v>4.1745731882913786</v>
      </c>
      <c r="HM258" s="193">
        <f t="shared" si="984"/>
        <v>3.8150380693314694</v>
      </c>
      <c r="HN258" s="193">
        <f t="shared" si="984"/>
        <v>3.9040600573940507</v>
      </c>
      <c r="HO258" s="212">
        <f t="shared" si="985"/>
        <v>56330.715642471601</v>
      </c>
      <c r="HS258" s="3">
        <f t="shared" si="789"/>
        <v>9.0686446969535375</v>
      </c>
      <c r="HT258" s="6">
        <f t="shared" si="790"/>
        <v>0</v>
      </c>
      <c r="HU258" s="6">
        <f t="shared" si="791"/>
        <v>0</v>
      </c>
      <c r="HV258" s="6">
        <f t="shared" si="792"/>
        <v>0</v>
      </c>
      <c r="HW258" s="193">
        <f t="shared" si="986"/>
        <v>5.7046999727881369</v>
      </c>
      <c r="HX258" s="193">
        <f t="shared" si="986"/>
        <v>4.1745731882913786</v>
      </c>
      <c r="HY258" s="193">
        <f t="shared" si="986"/>
        <v>3.8150380693314694</v>
      </c>
      <c r="HZ258" s="193">
        <f t="shared" si="986"/>
        <v>3.9040600573940507</v>
      </c>
      <c r="IA258" s="212">
        <f t="shared" si="987"/>
        <v>56329.923137841346</v>
      </c>
      <c r="IE258" s="3">
        <f t="shared" si="794"/>
        <v>10.717489187308725</v>
      </c>
      <c r="IF258" s="6">
        <f t="shared" si="795"/>
        <v>0</v>
      </c>
      <c r="IG258" s="6">
        <f t="shared" si="796"/>
        <v>0</v>
      </c>
      <c r="IH258" s="6">
        <f t="shared" si="797"/>
        <v>0</v>
      </c>
      <c r="II258" s="193">
        <f t="shared" si="988"/>
        <v>5.7101760595266082</v>
      </c>
      <c r="IJ258" s="193">
        <f t="shared" si="988"/>
        <v>4.1745731882913786</v>
      </c>
      <c r="IK258" s="193">
        <f t="shared" si="988"/>
        <v>3.8150380693314694</v>
      </c>
      <c r="IL258" s="193">
        <f t="shared" si="988"/>
        <v>3.9040600573940507</v>
      </c>
      <c r="IM258" s="205">
        <f t="shared" si="989"/>
        <v>56333.08672063097</v>
      </c>
      <c r="IQ258" s="3">
        <f t="shared" si="799"/>
        <v>0</v>
      </c>
      <c r="IR258" s="6">
        <f t="shared" si="800"/>
        <v>7.5086561445643873</v>
      </c>
      <c r="IS258" s="6">
        <f t="shared" si="801"/>
        <v>0</v>
      </c>
      <c r="IT258" s="6">
        <f t="shared" si="802"/>
        <v>0</v>
      </c>
      <c r="IU258" s="193">
        <f t="shared" si="990"/>
        <v>5.6740334309306508</v>
      </c>
      <c r="IV258" s="193">
        <f t="shared" si="990"/>
        <v>4.2838726169945556</v>
      </c>
      <c r="IW258" s="193">
        <f t="shared" si="990"/>
        <v>3.8150380693314694</v>
      </c>
      <c r="IX258" s="193">
        <f t="shared" si="990"/>
        <v>3.9040600573940507</v>
      </c>
      <c r="IY258" s="212">
        <f t="shared" si="991"/>
        <v>56584.749112637823</v>
      </c>
      <c r="JC258" s="3">
        <f t="shared" si="804"/>
        <v>0</v>
      </c>
      <c r="JD258" s="6">
        <f t="shared" si="805"/>
        <v>7.309311291168874</v>
      </c>
      <c r="JE258" s="6">
        <f t="shared" si="806"/>
        <v>0</v>
      </c>
      <c r="JF258" s="6">
        <f t="shared" si="807"/>
        <v>0</v>
      </c>
      <c r="JG258" s="193">
        <f t="shared" si="992"/>
        <v>5.6740334309306508</v>
      </c>
      <c r="JH258" s="193">
        <f t="shared" si="992"/>
        <v>4.2811200343478939</v>
      </c>
      <c r="JI258" s="193">
        <f t="shared" si="992"/>
        <v>3.8150380693314694</v>
      </c>
      <c r="JJ258" s="193">
        <f t="shared" si="992"/>
        <v>3.9040600573940507</v>
      </c>
      <c r="JK258" s="212">
        <f t="shared" si="993"/>
        <v>56577.869361157631</v>
      </c>
      <c r="JO258" s="3">
        <f t="shared" si="809"/>
        <v>0</v>
      </c>
      <c r="JP258" s="6">
        <f t="shared" si="810"/>
        <v>7.9737941358205893</v>
      </c>
      <c r="JQ258" s="6">
        <f t="shared" si="811"/>
        <v>0</v>
      </c>
      <c r="JR258" s="6">
        <f t="shared" si="812"/>
        <v>0</v>
      </c>
      <c r="JS258" s="193">
        <f t="shared" si="994"/>
        <v>5.6740334309306508</v>
      </c>
      <c r="JT258" s="193">
        <f t="shared" si="994"/>
        <v>4.2902659971652968</v>
      </c>
      <c r="JU258" s="193">
        <f t="shared" si="994"/>
        <v>3.8150380693314694</v>
      </c>
      <c r="JV258" s="193">
        <f t="shared" si="994"/>
        <v>3.9040600573940507</v>
      </c>
      <c r="JW258" s="205">
        <f t="shared" si="995"/>
        <v>56600.73183085295</v>
      </c>
      <c r="KA258" s="3">
        <f t="shared" si="814"/>
        <v>0</v>
      </c>
      <c r="KB258" s="6">
        <f t="shared" si="815"/>
        <v>0</v>
      </c>
      <c r="KC258" s="6">
        <f t="shared" si="816"/>
        <v>7.4305531536654481</v>
      </c>
      <c r="KD258" s="6">
        <f t="shared" si="817"/>
        <v>0</v>
      </c>
      <c r="KE258" s="193">
        <f t="shared" si="996"/>
        <v>5.6740334309306508</v>
      </c>
      <c r="KF258" s="193">
        <f t="shared" si="996"/>
        <v>4.1745731882913786</v>
      </c>
      <c r="KG258" s="193">
        <f t="shared" si="996"/>
        <v>3.9666823319810041</v>
      </c>
      <c r="KH258" s="193">
        <f t="shared" si="996"/>
        <v>3.9040600573940507</v>
      </c>
      <c r="KI258" s="212">
        <f t="shared" si="997"/>
        <v>57056.015100125922</v>
      </c>
      <c r="KM258" s="3">
        <f t="shared" si="819"/>
        <v>0</v>
      </c>
      <c r="KN258" s="6">
        <f t="shared" si="820"/>
        <v>0</v>
      </c>
      <c r="KO258" s="6">
        <f t="shared" si="821"/>
        <v>6.5916197330903179</v>
      </c>
      <c r="KP258" s="6">
        <f t="shared" si="822"/>
        <v>0</v>
      </c>
      <c r="KQ258" s="193">
        <f t="shared" si="998"/>
        <v>5.6740334309306508</v>
      </c>
      <c r="KR258" s="193">
        <f t="shared" si="998"/>
        <v>4.1745731882913786</v>
      </c>
      <c r="KS258" s="193">
        <f t="shared" si="998"/>
        <v>3.950668622701246</v>
      </c>
      <c r="KT258" s="193">
        <f t="shared" si="998"/>
        <v>3.9040600573940507</v>
      </c>
      <c r="KU258" s="212">
        <f t="shared" si="999"/>
        <v>56977.007203009853</v>
      </c>
      <c r="KY258" s="3">
        <f t="shared" si="824"/>
        <v>0</v>
      </c>
      <c r="KZ258" s="6">
        <f t="shared" si="825"/>
        <v>0</v>
      </c>
      <c r="LA258" s="6">
        <f t="shared" si="826"/>
        <v>7.7900960481976478</v>
      </c>
      <c r="LB258" s="6">
        <f t="shared" si="827"/>
        <v>0</v>
      </c>
      <c r="LC258" s="193">
        <f t="shared" si="1000"/>
        <v>5.6740334309306508</v>
      </c>
      <c r="LD258" s="193">
        <f t="shared" si="1000"/>
        <v>4.1745731882913786</v>
      </c>
      <c r="LE258" s="193">
        <f t="shared" si="1000"/>
        <v>3.9734676189934457</v>
      </c>
      <c r="LF258" s="193">
        <f t="shared" si="1000"/>
        <v>3.9040600573940507</v>
      </c>
      <c r="LG258" s="205">
        <f t="shared" si="1001"/>
        <v>57089.525156283671</v>
      </c>
      <c r="LK258" s="3">
        <f t="shared" si="829"/>
        <v>0</v>
      </c>
      <c r="LL258" s="6">
        <f t="shared" si="830"/>
        <v>0</v>
      </c>
      <c r="LM258" s="6">
        <f t="shared" si="831"/>
        <v>0</v>
      </c>
      <c r="LN258" s="6">
        <f t="shared" si="832"/>
        <v>6.7255445080549192</v>
      </c>
      <c r="LO258" s="193">
        <f t="shared" si="1002"/>
        <v>5.6740334309306508</v>
      </c>
      <c r="LP258" s="193">
        <f t="shared" si="1002"/>
        <v>4.1745731882913786</v>
      </c>
      <c r="LQ258" s="193">
        <f t="shared" si="1002"/>
        <v>3.8150380693314694</v>
      </c>
      <c r="LR258" s="193">
        <f t="shared" si="1002"/>
        <v>4.0312091117974678</v>
      </c>
      <c r="LS258" s="212">
        <f t="shared" si="1003"/>
        <v>57209.411543120528</v>
      </c>
      <c r="LW258" s="3">
        <f t="shared" si="834"/>
        <v>0</v>
      </c>
      <c r="LX258" s="6">
        <f t="shared" si="835"/>
        <v>0</v>
      </c>
      <c r="LY258" s="6">
        <f t="shared" si="836"/>
        <v>0</v>
      </c>
      <c r="LZ258" s="6">
        <f t="shared" si="837"/>
        <v>6.2695753888647561</v>
      </c>
      <c r="MA258" s="193">
        <f t="shared" si="1004"/>
        <v>5.6740334309306508</v>
      </c>
      <c r="MB258" s="193">
        <f t="shared" si="1004"/>
        <v>4.1745731882913786</v>
      </c>
      <c r="MC258" s="193">
        <f t="shared" si="1004"/>
        <v>3.8150380693314694</v>
      </c>
      <c r="MD258" s="193">
        <f t="shared" si="1004"/>
        <v>4.0230814192142992</v>
      </c>
      <c r="ME258" s="212">
        <f t="shared" si="1005"/>
        <v>57151.634855413395</v>
      </c>
      <c r="MI258" s="3">
        <f t="shared" si="839"/>
        <v>0</v>
      </c>
      <c r="MJ258" s="6">
        <f t="shared" si="840"/>
        <v>0</v>
      </c>
      <c r="MK258" s="6">
        <f t="shared" si="841"/>
        <v>0</v>
      </c>
      <c r="ML258" s="6">
        <f t="shared" si="842"/>
        <v>7.1245174873463135</v>
      </c>
      <c r="MM258" s="193">
        <f t="shared" si="1006"/>
        <v>5.6740334309306508</v>
      </c>
      <c r="MN258" s="193">
        <f t="shared" si="1006"/>
        <v>4.1745731882913786</v>
      </c>
      <c r="MO258" s="193">
        <f t="shared" si="1006"/>
        <v>3.8150380693314694</v>
      </c>
      <c r="MP258" s="193">
        <f t="shared" si="1006"/>
        <v>4.0382670539910599</v>
      </c>
      <c r="MQ258" s="205">
        <f t="shared" si="1007"/>
        <v>57259.631161505014</v>
      </c>
      <c r="MT258" s="3">
        <f t="shared" si="844"/>
        <v>7.8320113291871438</v>
      </c>
      <c r="MU258" s="6">
        <f t="shared" si="845"/>
        <v>6.6448284465171579</v>
      </c>
      <c r="MV258" s="6">
        <f t="shared" si="846"/>
        <v>6.891238811867149</v>
      </c>
      <c r="MW258" s="6">
        <f t="shared" si="847"/>
        <v>6.8395367878524604</v>
      </c>
      <c r="MX258" s="193">
        <f t="shared" si="1008"/>
        <v>5.7005731381769547</v>
      </c>
      <c r="MY258" s="193">
        <f t="shared" si="1008"/>
        <v>4.2718896501862504</v>
      </c>
      <c r="MZ258" s="193">
        <f t="shared" si="1008"/>
        <v>3.9564172873821986</v>
      </c>
      <c r="NA258" s="193">
        <f t="shared" si="1008"/>
        <v>4.0332307549475033</v>
      </c>
      <c r="NB258" s="212">
        <f t="shared" si="1009"/>
        <v>58193.553021137945</v>
      </c>
      <c r="NF258" s="3">
        <f t="shared" si="849"/>
        <v>7.8320113291871429</v>
      </c>
      <c r="NG258" s="6">
        <f t="shared" si="850"/>
        <v>0</v>
      </c>
      <c r="NH258" s="6">
        <f t="shared" si="851"/>
        <v>0</v>
      </c>
      <c r="NI258" s="6">
        <f t="shared" si="852"/>
        <v>0</v>
      </c>
      <c r="NJ258" s="193">
        <f t="shared" si="1010"/>
        <v>5.7005731381769547</v>
      </c>
      <c r="NK258" s="193">
        <f t="shared" si="1010"/>
        <v>4.1745731882913786</v>
      </c>
      <c r="NL258" s="193">
        <f t="shared" si="1010"/>
        <v>3.8150380693314694</v>
      </c>
      <c r="NM258" s="193">
        <f t="shared" si="1010"/>
        <v>3.9040600573940507</v>
      </c>
      <c r="NN258" s="212">
        <f t="shared" si="1011"/>
        <v>56327.539147098702</v>
      </c>
      <c r="NR258" s="3">
        <f t="shared" si="854"/>
        <v>0</v>
      </c>
      <c r="NS258" s="6">
        <f t="shared" si="855"/>
        <v>6.6448284465171579</v>
      </c>
      <c r="NT258" s="6">
        <f t="shared" si="856"/>
        <v>0</v>
      </c>
      <c r="NU258" s="6">
        <f t="shared" si="857"/>
        <v>0</v>
      </c>
      <c r="NV258" s="193">
        <f t="shared" si="1012"/>
        <v>5.6740334309306508</v>
      </c>
      <c r="NW258" s="193">
        <f t="shared" si="1012"/>
        <v>4.2718896501862504</v>
      </c>
      <c r="NX258" s="193">
        <f t="shared" si="1012"/>
        <v>3.8150380693314694</v>
      </c>
      <c r="NY258" s="193">
        <f t="shared" si="1012"/>
        <v>3.9040600573940507</v>
      </c>
      <c r="NZ258" s="212">
        <f t="shared" si="1013"/>
        <v>56554.80522357321</v>
      </c>
      <c r="OD258" s="3">
        <f t="shared" si="859"/>
        <v>0</v>
      </c>
      <c r="OE258" s="6">
        <f t="shared" si="860"/>
        <v>0</v>
      </c>
      <c r="OF258" s="6">
        <f t="shared" si="861"/>
        <v>6.891238811867149</v>
      </c>
      <c r="OG258" s="6">
        <f t="shared" si="862"/>
        <v>0</v>
      </c>
      <c r="OH258" s="193">
        <f t="shared" si="1014"/>
        <v>5.6740334309306508</v>
      </c>
      <c r="OI258" s="193">
        <f t="shared" si="1014"/>
        <v>4.1745731882913786</v>
      </c>
      <c r="OJ258" s="193">
        <f t="shared" si="1014"/>
        <v>3.9564172873821986</v>
      </c>
      <c r="OK258" s="193">
        <f t="shared" si="1014"/>
        <v>3.9040600573940507</v>
      </c>
      <c r="OL258" s="212">
        <f t="shared" si="1015"/>
        <v>57005.35717453176</v>
      </c>
      <c r="OP258" s="3">
        <f t="shared" si="864"/>
        <v>0</v>
      </c>
      <c r="OQ258" s="6">
        <f t="shared" si="865"/>
        <v>0</v>
      </c>
      <c r="OR258" s="6">
        <f t="shared" si="866"/>
        <v>0</v>
      </c>
      <c r="OS258" s="6">
        <f t="shared" si="867"/>
        <v>6.8395367878524604</v>
      </c>
      <c r="OT258" s="193">
        <f t="shared" si="1016"/>
        <v>5.6740334309306508</v>
      </c>
      <c r="OU258" s="193">
        <f t="shared" si="1016"/>
        <v>4.1745731882913786</v>
      </c>
      <c r="OV258" s="193">
        <f t="shared" si="1016"/>
        <v>3.8150380693314694</v>
      </c>
      <c r="OW258" s="193">
        <f t="shared" si="1016"/>
        <v>4.0332307549475033</v>
      </c>
      <c r="OX258" s="232">
        <f t="shared" si="1017"/>
        <v>57223.791707136261</v>
      </c>
    </row>
    <row r="259" spans="1:414" x14ac:dyDescent="0.2">
      <c r="B259" s="81">
        <v>45612</v>
      </c>
      <c r="C259">
        <v>151</v>
      </c>
      <c r="D259">
        <v>11.620250461268876</v>
      </c>
      <c r="E259">
        <v>0</v>
      </c>
      <c r="F259">
        <v>0</v>
      </c>
      <c r="G259">
        <v>0</v>
      </c>
      <c r="H259">
        <v>0</v>
      </c>
      <c r="I259">
        <v>0</v>
      </c>
      <c r="J259">
        <v>0</v>
      </c>
      <c r="K259">
        <v>0</v>
      </c>
      <c r="L259">
        <v>0</v>
      </c>
      <c r="M259">
        <v>1</v>
      </c>
      <c r="N259">
        <v>0</v>
      </c>
      <c r="O259">
        <v>0</v>
      </c>
      <c r="P259">
        <v>0</v>
      </c>
      <c r="Q259">
        <v>0</v>
      </c>
      <c r="R259">
        <v>1</v>
      </c>
      <c r="S259">
        <v>0</v>
      </c>
      <c r="T259">
        <v>22801</v>
      </c>
      <c r="U259">
        <v>8.2536242177559451</v>
      </c>
      <c r="V259">
        <v>6.653943643241937</v>
      </c>
      <c r="W259">
        <v>6.0012090760142032</v>
      </c>
      <c r="X259">
        <v>5.6543006458053657</v>
      </c>
      <c r="Y259" s="3">
        <v>3550.3164080944862</v>
      </c>
      <c r="Z259" s="3">
        <v>710.82584260148599</v>
      </c>
      <c r="AA259" s="3">
        <v>358.53838068983447</v>
      </c>
      <c r="AB259" s="3">
        <v>235.91330194845688</v>
      </c>
      <c r="AC259">
        <v>1</v>
      </c>
      <c r="AD259">
        <v>1</v>
      </c>
      <c r="AE259" s="6"/>
      <c r="AF259" s="1" t="s">
        <v>2</v>
      </c>
      <c r="AG259">
        <v>151</v>
      </c>
      <c r="AH259" s="189">
        <v>45612</v>
      </c>
      <c r="AI259">
        <f t="shared" si="869"/>
        <v>11</v>
      </c>
      <c r="AJ259">
        <v>151</v>
      </c>
      <c r="AK259">
        <v>1</v>
      </c>
      <c r="AL259">
        <v>1</v>
      </c>
      <c r="AM259">
        <v>0</v>
      </c>
      <c r="AN259">
        <v>0</v>
      </c>
      <c r="AO259">
        <v>0</v>
      </c>
      <c r="AP259">
        <v>1</v>
      </c>
      <c r="AQ259">
        <v>0</v>
      </c>
      <c r="AS259" s="37"/>
      <c r="AT259" s="37"/>
      <c r="AU259" s="6">
        <f t="shared" si="870"/>
        <v>0</v>
      </c>
      <c r="AV259" s="6">
        <f t="shared" si="871"/>
        <v>0</v>
      </c>
      <c r="AW259" s="6">
        <f t="shared" si="872"/>
        <v>0</v>
      </c>
      <c r="AX259" s="6">
        <f t="shared" si="873"/>
        <v>0</v>
      </c>
      <c r="AY259" s="193">
        <f t="shared" si="874"/>
        <v>5.6740334309306508</v>
      </c>
      <c r="AZ259" s="193">
        <f t="shared" si="875"/>
        <v>4.1745731882913786</v>
      </c>
      <c r="BA259" s="193">
        <f t="shared" si="876"/>
        <v>3.8150380693314694</v>
      </c>
      <c r="BB259" s="193">
        <f t="shared" si="877"/>
        <v>3.9040600573940507</v>
      </c>
      <c r="BC259" s="72">
        <f t="shared" si="878"/>
        <v>56312.210093717425</v>
      </c>
      <c r="BG259" s="3">
        <f t="shared" si="879"/>
        <v>8.0885517334008252</v>
      </c>
      <c r="BH259" s="6">
        <f t="shared" si="880"/>
        <v>0</v>
      </c>
      <c r="BI259" s="6">
        <f t="shared" si="881"/>
        <v>0</v>
      </c>
      <c r="BJ259" s="6">
        <f t="shared" si="882"/>
        <v>0</v>
      </c>
      <c r="BK259" s="193">
        <f t="shared" si="883"/>
        <v>5.7014306539094513</v>
      </c>
      <c r="BL259" s="193">
        <f t="shared" si="884"/>
        <v>4.1745731882913786</v>
      </c>
      <c r="BM259" s="193">
        <f t="shared" si="885"/>
        <v>3.8150380693314694</v>
      </c>
      <c r="BN259" s="193">
        <f t="shared" si="886"/>
        <v>3.9040600573940507</v>
      </c>
      <c r="BO259" s="72">
        <f t="shared" si="887"/>
        <v>56328.03450867466</v>
      </c>
      <c r="BS259" s="3">
        <f t="shared" si="888"/>
        <v>8.0885772179974271</v>
      </c>
      <c r="BT259" s="6">
        <f t="shared" si="889"/>
        <v>0</v>
      </c>
      <c r="BU259" s="6">
        <f t="shared" si="890"/>
        <v>0</v>
      </c>
      <c r="BV259" s="6">
        <f t="shared" si="891"/>
        <v>0</v>
      </c>
      <c r="BW259" s="193">
        <f t="shared" si="892"/>
        <v>5.7014307390581216</v>
      </c>
      <c r="BX259" s="193">
        <f t="shared" si="893"/>
        <v>4.1745731882913786</v>
      </c>
      <c r="BY259" s="193">
        <f t="shared" si="1018"/>
        <v>3.8150380693314694</v>
      </c>
      <c r="BZ259" s="193">
        <f t="shared" si="894"/>
        <v>3.9040600573940507</v>
      </c>
      <c r="CA259" s="72">
        <f t="shared" si="895"/>
        <v>56328.03450867466</v>
      </c>
      <c r="CE259" s="3">
        <f t="shared" si="896"/>
        <v>0</v>
      </c>
      <c r="CF259" s="6">
        <f t="shared" si="897"/>
        <v>6.653943643241937</v>
      </c>
      <c r="CG259" s="6">
        <f t="shared" si="898"/>
        <v>0</v>
      </c>
      <c r="CH259" s="6">
        <f t="shared" si="899"/>
        <v>0</v>
      </c>
      <c r="CI259" s="193">
        <f t="shared" si="900"/>
        <v>5.6740334309306508</v>
      </c>
      <c r="CJ259" s="193">
        <f t="shared" si="901"/>
        <v>4.272016848197957</v>
      </c>
      <c r="CK259" s="193">
        <f t="shared" si="1019"/>
        <v>3.8150380693314694</v>
      </c>
      <c r="CL259" s="193">
        <f t="shared" si="902"/>
        <v>3.9040600573940507</v>
      </c>
      <c r="CM259" s="72">
        <f t="shared" si="903"/>
        <v>56555.122991781129</v>
      </c>
      <c r="CQ259" s="3">
        <f t="shared" si="904"/>
        <v>0</v>
      </c>
      <c r="CR259" s="6">
        <f t="shared" si="905"/>
        <v>6.6540160103886938</v>
      </c>
      <c r="CS259" s="6">
        <f t="shared" si="906"/>
        <v>0</v>
      </c>
      <c r="CT259" s="6">
        <f t="shared" si="907"/>
        <v>0</v>
      </c>
      <c r="CU259" s="193">
        <f t="shared" si="908"/>
        <v>5.6740334309306508</v>
      </c>
      <c r="CV259" s="193">
        <f t="shared" si="909"/>
        <v>4.2720178579805665</v>
      </c>
      <c r="CW259" s="193">
        <f t="shared" si="1020"/>
        <v>3.8150380693314694</v>
      </c>
      <c r="CX259" s="193">
        <f t="shared" si="910"/>
        <v>3.9040600573940507</v>
      </c>
      <c r="CY259" s="72">
        <f t="shared" si="911"/>
        <v>56555.12551444408</v>
      </c>
      <c r="DC259" s="3">
        <f t="shared" si="912"/>
        <v>0</v>
      </c>
      <c r="DD259" s="6">
        <f t="shared" si="913"/>
        <v>0</v>
      </c>
      <c r="DE259" s="6">
        <f t="shared" si="914"/>
        <v>6.3012695298149133</v>
      </c>
      <c r="DF259" s="6">
        <f t="shared" si="915"/>
        <v>0</v>
      </c>
      <c r="DG259" s="193">
        <f t="shared" si="916"/>
        <v>5.6740334309306508</v>
      </c>
      <c r="DH259" s="193">
        <f t="shared" si="917"/>
        <v>4.1745731882913786</v>
      </c>
      <c r="DI259" s="193">
        <f t="shared" si="1021"/>
        <v>3.9450660879541397</v>
      </c>
      <c r="DJ259" s="193">
        <f t="shared" si="918"/>
        <v>3.9040600573940507</v>
      </c>
      <c r="DK259" s="72">
        <f t="shared" si="919"/>
        <v>56949.39144829048</v>
      </c>
      <c r="DO259" s="3">
        <f t="shared" si="920"/>
        <v>0</v>
      </c>
      <c r="DP259" s="6">
        <f t="shared" si="921"/>
        <v>0</v>
      </c>
      <c r="DQ259" s="6">
        <f t="shared" si="922"/>
        <v>6.0013249762104488</v>
      </c>
      <c r="DR259" s="6">
        <f t="shared" si="923"/>
        <v>0</v>
      </c>
      <c r="DS259" s="193">
        <f t="shared" si="924"/>
        <v>5.6740334309306508</v>
      </c>
      <c r="DT259" s="193">
        <f t="shared" si="925"/>
        <v>4.1745731882913786</v>
      </c>
      <c r="DU259" s="193">
        <f t="shared" si="1022"/>
        <v>3.9392452714494293</v>
      </c>
      <c r="DV259" s="193">
        <f t="shared" si="926"/>
        <v>3.9040600573940507</v>
      </c>
      <c r="DW259" s="72">
        <f t="shared" si="927"/>
        <v>56920.71392642209</v>
      </c>
      <c r="EA259" s="3">
        <f t="shared" si="928"/>
        <v>0</v>
      </c>
      <c r="EB259" s="6">
        <f t="shared" si="929"/>
        <v>0</v>
      </c>
      <c r="EC259" s="6">
        <f t="shared" si="930"/>
        <v>0</v>
      </c>
      <c r="ED259" s="6">
        <f t="shared" si="931"/>
        <v>16.962901937416099</v>
      </c>
      <c r="EE259" s="193">
        <f t="shared" si="932"/>
        <v>5.6740334309306508</v>
      </c>
      <c r="EF259" s="193">
        <f t="shared" si="933"/>
        <v>4.1745731882913786</v>
      </c>
      <c r="EG259" s="193">
        <f t="shared" si="1023"/>
        <v>3.8150380693314694</v>
      </c>
      <c r="EH259" s="193">
        <f t="shared" si="934"/>
        <v>4.198198977529243</v>
      </c>
      <c r="EI259" s="72">
        <f t="shared" si="935"/>
        <v>58409.492808540017</v>
      </c>
      <c r="EM259" s="3">
        <f t="shared" si="936"/>
        <v>0</v>
      </c>
      <c r="EN259" s="6">
        <f t="shared" si="937"/>
        <v>0</v>
      </c>
      <c r="EO259" s="6">
        <f t="shared" si="938"/>
        <v>0</v>
      </c>
      <c r="EP259" s="6">
        <f t="shared" si="939"/>
        <v>5.6544401994798745</v>
      </c>
      <c r="EQ259" s="193">
        <f t="shared" si="940"/>
        <v>5.6740334309306508</v>
      </c>
      <c r="ER259" s="193">
        <f t="shared" si="941"/>
        <v>4.1745731882913786</v>
      </c>
      <c r="ES259" s="193">
        <f t="shared" si="1024"/>
        <v>3.8150380693314694</v>
      </c>
      <c r="ET259" s="193">
        <f t="shared" si="942"/>
        <v>4.0120108426785963</v>
      </c>
      <c r="EU259" s="72">
        <f t="shared" si="943"/>
        <v>57073.032174453852</v>
      </c>
      <c r="EY259" s="3">
        <f t="shared" si="944"/>
        <v>8.0885517334008252</v>
      </c>
      <c r="EZ259" s="6">
        <f t="shared" si="945"/>
        <v>6.653943643241937</v>
      </c>
      <c r="FA259" s="6">
        <f t="shared" si="946"/>
        <v>6.3012695298149133</v>
      </c>
      <c r="FB259" s="6">
        <f t="shared" si="947"/>
        <v>16.962901937416099</v>
      </c>
      <c r="FC259" s="193">
        <f t="shared" si="948"/>
        <v>5.7014306539094513</v>
      </c>
      <c r="FD259" s="193">
        <f t="shared" si="949"/>
        <v>4.272016848197957</v>
      </c>
      <c r="FE259" s="193">
        <f t="shared" si="1025"/>
        <v>3.9450660879541397</v>
      </c>
      <c r="FF259" s="193">
        <f t="shared" si="950"/>
        <v>4.198198977529243</v>
      </c>
      <c r="FG259" s="72">
        <f t="shared" si="951"/>
        <v>59341.887218639655</v>
      </c>
      <c r="FK259" s="3">
        <f t="shared" si="952"/>
        <v>8.253649702352547</v>
      </c>
      <c r="FL259" s="6">
        <f t="shared" si="953"/>
        <v>6.6540160103886938</v>
      </c>
      <c r="FM259" s="6">
        <f t="shared" si="954"/>
        <v>6.0013249762104488</v>
      </c>
      <c r="FN259" s="6">
        <f t="shared" si="955"/>
        <v>5.6544401994798745</v>
      </c>
      <c r="FO259" s="193">
        <f t="shared" si="956"/>
        <v>5.7019821241775066</v>
      </c>
      <c r="FP259" s="193">
        <f t="shared" si="957"/>
        <v>4.2720178579805665</v>
      </c>
      <c r="FQ259" s="193">
        <f t="shared" si="1026"/>
        <v>3.9392452714494293</v>
      </c>
      <c r="FR259" s="193">
        <f t="shared" si="958"/>
        <v>4.0120108426785963</v>
      </c>
      <c r="FS259" s="205">
        <f t="shared" si="959"/>
        <v>57955.224378250932</v>
      </c>
      <c r="FW259" s="3">
        <f t="shared" si="960"/>
        <v>9.4916678504193364</v>
      </c>
      <c r="FX259" s="6">
        <f t="shared" si="961"/>
        <v>7.5189563168633882</v>
      </c>
      <c r="FY259" s="6">
        <f t="shared" si="962"/>
        <v>7.4414992542576117</v>
      </c>
      <c r="FZ259" s="6">
        <f t="shared" si="963"/>
        <v>6.6720747620503316</v>
      </c>
      <c r="GA259" s="193">
        <f t="shared" si="964"/>
        <v>5.7061077654112893</v>
      </c>
      <c r="GB259" s="193">
        <f t="shared" si="965"/>
        <v>4.2840146376167798</v>
      </c>
      <c r="GC259" s="193">
        <f t="shared" si="1027"/>
        <v>3.9668895875366124</v>
      </c>
      <c r="GD259" s="193">
        <f t="shared" si="966"/>
        <v>4.0302594205074032</v>
      </c>
      <c r="GE259" s="72">
        <f t="shared" si="967"/>
        <v>58259.299916982047</v>
      </c>
      <c r="GI259" s="3">
        <f t="shared" si="968"/>
        <v>9.0789866395315411</v>
      </c>
      <c r="GJ259" s="6">
        <f t="shared" si="969"/>
        <v>7.319338007566131</v>
      </c>
      <c r="GK259" s="6">
        <f t="shared" si="970"/>
        <v>6.6013299836156243</v>
      </c>
      <c r="GL259" s="6">
        <f t="shared" si="971"/>
        <v>6.2197307103859032</v>
      </c>
      <c r="GM259" s="193">
        <f t="shared" si="972"/>
        <v>5.7047344137224298</v>
      </c>
      <c r="GN259" s="193">
        <f t="shared" si="973"/>
        <v>4.2812586658152698</v>
      </c>
      <c r="GO259" s="193">
        <f t="shared" si="1028"/>
        <v>3.9508554482570428</v>
      </c>
      <c r="GP259" s="193">
        <f t="shared" si="974"/>
        <v>4.0221889144792833</v>
      </c>
      <c r="GQ259" s="72">
        <f t="shared" si="975"/>
        <v>58112.28709832306</v>
      </c>
      <c r="GU259" s="3">
        <f t="shared" si="976"/>
        <v>10.729711483082729</v>
      </c>
      <c r="GV259" s="6">
        <f t="shared" si="977"/>
        <v>7.984732371890324</v>
      </c>
      <c r="GW259" s="6">
        <f t="shared" si="978"/>
        <v>7.8015717988184647</v>
      </c>
      <c r="GX259" s="6">
        <f t="shared" si="979"/>
        <v>7.0678758072567067</v>
      </c>
      <c r="GY259" s="193">
        <f t="shared" si="980"/>
        <v>5.710216540043155</v>
      </c>
      <c r="GZ259" s="193">
        <f t="shared" si="981"/>
        <v>4.290415853774733</v>
      </c>
      <c r="HA259" s="193">
        <f t="shared" si="1029"/>
        <v>3.9736834327761077</v>
      </c>
      <c r="HB259" s="193">
        <f t="shared" si="982"/>
        <v>4.037268075963504</v>
      </c>
      <c r="HC259" s="205">
        <f t="shared" si="983"/>
        <v>58363.332843611097</v>
      </c>
      <c r="HG259" s="3">
        <f t="shared" si="785"/>
        <v>9.4916678504193364</v>
      </c>
      <c r="HH259" s="6">
        <f t="shared" si="786"/>
        <v>0</v>
      </c>
      <c r="HI259" s="6">
        <f t="shared" si="787"/>
        <v>0</v>
      </c>
      <c r="HJ259" s="6">
        <f t="shared" si="788"/>
        <v>0</v>
      </c>
      <c r="HK259" s="193">
        <f t="shared" si="984"/>
        <v>5.7061077654112893</v>
      </c>
      <c r="HL259" s="193">
        <f t="shared" si="984"/>
        <v>4.1745731882913786</v>
      </c>
      <c r="HM259" s="193">
        <f t="shared" si="984"/>
        <v>3.8150380693314694</v>
      </c>
      <c r="HN259" s="193">
        <f t="shared" si="984"/>
        <v>3.9040600573940507</v>
      </c>
      <c r="HO259" s="212">
        <f t="shared" si="985"/>
        <v>56330.736414879881</v>
      </c>
      <c r="HS259" s="3">
        <f t="shared" si="789"/>
        <v>9.0789866395315411</v>
      </c>
      <c r="HT259" s="6">
        <f t="shared" si="790"/>
        <v>0</v>
      </c>
      <c r="HU259" s="6">
        <f t="shared" si="791"/>
        <v>0</v>
      </c>
      <c r="HV259" s="6">
        <f t="shared" si="792"/>
        <v>0</v>
      </c>
      <c r="HW259" s="193">
        <f t="shared" si="986"/>
        <v>5.7047344137224298</v>
      </c>
      <c r="HX259" s="193">
        <f t="shared" si="986"/>
        <v>4.1745731882913786</v>
      </c>
      <c r="HY259" s="193">
        <f t="shared" si="986"/>
        <v>3.8150380693314694</v>
      </c>
      <c r="HZ259" s="193">
        <f t="shared" si="986"/>
        <v>3.9040600573940507</v>
      </c>
      <c r="IA259" s="212">
        <f t="shared" si="987"/>
        <v>56329.943034112592</v>
      </c>
      <c r="IE259" s="3">
        <f t="shared" si="794"/>
        <v>10.729711483082729</v>
      </c>
      <c r="IF259" s="6">
        <f t="shared" si="795"/>
        <v>0</v>
      </c>
      <c r="IG259" s="6">
        <f t="shared" si="796"/>
        <v>0</v>
      </c>
      <c r="IH259" s="6">
        <f t="shared" si="797"/>
        <v>0</v>
      </c>
      <c r="II259" s="193">
        <f t="shared" si="988"/>
        <v>5.710216540043155</v>
      </c>
      <c r="IJ259" s="193">
        <f t="shared" si="988"/>
        <v>4.1745731882913786</v>
      </c>
      <c r="IK259" s="193">
        <f t="shared" si="988"/>
        <v>3.8150380693314694</v>
      </c>
      <c r="IL259" s="193">
        <f t="shared" si="988"/>
        <v>3.9040600573940507</v>
      </c>
      <c r="IM259" s="205">
        <f t="shared" si="989"/>
        <v>56333.11010723791</v>
      </c>
      <c r="IQ259" s="3">
        <f t="shared" si="799"/>
        <v>0</v>
      </c>
      <c r="IR259" s="6">
        <f t="shared" si="800"/>
        <v>7.5189563168633882</v>
      </c>
      <c r="IS259" s="6">
        <f t="shared" si="801"/>
        <v>0</v>
      </c>
      <c r="IT259" s="6">
        <f t="shared" si="802"/>
        <v>0</v>
      </c>
      <c r="IU259" s="193">
        <f t="shared" si="990"/>
        <v>5.6740334309306508</v>
      </c>
      <c r="IV259" s="193">
        <f t="shared" si="990"/>
        <v>4.2840146376167798</v>
      </c>
      <c r="IW259" s="193">
        <f t="shared" si="990"/>
        <v>3.8150380693314694</v>
      </c>
      <c r="IX259" s="193">
        <f t="shared" si="990"/>
        <v>3.9040600573940507</v>
      </c>
      <c r="IY259" s="212">
        <f t="shared" si="991"/>
        <v>56585.104098910277</v>
      </c>
      <c r="JC259" s="3">
        <f t="shared" si="804"/>
        <v>0</v>
      </c>
      <c r="JD259" s="6">
        <f t="shared" si="805"/>
        <v>7.319338007566131</v>
      </c>
      <c r="JE259" s="6">
        <f t="shared" si="806"/>
        <v>0</v>
      </c>
      <c r="JF259" s="6">
        <f t="shared" si="807"/>
        <v>0</v>
      </c>
      <c r="JG259" s="193">
        <f t="shared" si="992"/>
        <v>5.6740334309306508</v>
      </c>
      <c r="JH259" s="193">
        <f t="shared" si="992"/>
        <v>4.2812586658152698</v>
      </c>
      <c r="JI259" s="193">
        <f t="shared" si="992"/>
        <v>3.8150380693314694</v>
      </c>
      <c r="JJ259" s="193">
        <f t="shared" si="992"/>
        <v>3.9040600573940507</v>
      </c>
      <c r="JK259" s="212">
        <f t="shared" si="993"/>
        <v>56578.21583394456</v>
      </c>
      <c r="JO259" s="3">
        <f t="shared" si="809"/>
        <v>0</v>
      </c>
      <c r="JP259" s="6">
        <f t="shared" si="810"/>
        <v>7.984732371890324</v>
      </c>
      <c r="JQ259" s="6">
        <f t="shared" si="811"/>
        <v>0</v>
      </c>
      <c r="JR259" s="6">
        <f t="shared" si="812"/>
        <v>0</v>
      </c>
      <c r="JS259" s="193">
        <f t="shared" si="994"/>
        <v>5.6740334309306508</v>
      </c>
      <c r="JT259" s="193">
        <f t="shared" si="994"/>
        <v>4.290415853774733</v>
      </c>
      <c r="JU259" s="193">
        <f t="shared" si="994"/>
        <v>3.8150380693314694</v>
      </c>
      <c r="JV259" s="193">
        <f t="shared" si="994"/>
        <v>3.9040600573940507</v>
      </c>
      <c r="JW259" s="205">
        <f t="shared" si="995"/>
        <v>56601.106509356658</v>
      </c>
      <c r="KA259" s="3">
        <f t="shared" si="814"/>
        <v>0</v>
      </c>
      <c r="KB259" s="6">
        <f t="shared" si="815"/>
        <v>0</v>
      </c>
      <c r="KC259" s="6">
        <f t="shared" si="816"/>
        <v>7.4414992542576117</v>
      </c>
      <c r="KD259" s="6">
        <f t="shared" si="817"/>
        <v>0</v>
      </c>
      <c r="KE259" s="193">
        <f t="shared" si="996"/>
        <v>5.6740334309306508</v>
      </c>
      <c r="KF259" s="193">
        <f t="shared" si="996"/>
        <v>4.1745731882913786</v>
      </c>
      <c r="KG259" s="193">
        <f t="shared" si="996"/>
        <v>3.9668895875366124</v>
      </c>
      <c r="KH259" s="193">
        <f t="shared" si="996"/>
        <v>3.9040600573940507</v>
      </c>
      <c r="KI259" s="212">
        <f t="shared" si="997"/>
        <v>57057.038368389585</v>
      </c>
      <c r="KM259" s="3">
        <f t="shared" si="819"/>
        <v>0</v>
      </c>
      <c r="KN259" s="6">
        <f t="shared" si="820"/>
        <v>0</v>
      </c>
      <c r="KO259" s="6">
        <f t="shared" si="821"/>
        <v>6.6013299836156243</v>
      </c>
      <c r="KP259" s="6">
        <f t="shared" si="822"/>
        <v>0</v>
      </c>
      <c r="KQ259" s="193">
        <f t="shared" si="998"/>
        <v>5.6740334309306508</v>
      </c>
      <c r="KR259" s="193">
        <f t="shared" si="998"/>
        <v>4.1745731882913786</v>
      </c>
      <c r="KS259" s="193">
        <f t="shared" si="998"/>
        <v>3.9508554482570428</v>
      </c>
      <c r="KT259" s="193">
        <f t="shared" si="998"/>
        <v>3.9040600573940507</v>
      </c>
      <c r="KU259" s="212">
        <f t="shared" si="999"/>
        <v>56977.928325571978</v>
      </c>
      <c r="KY259" s="3">
        <f t="shared" si="824"/>
        <v>0</v>
      </c>
      <c r="KZ259" s="6">
        <f t="shared" si="825"/>
        <v>0</v>
      </c>
      <c r="LA259" s="6">
        <f t="shared" si="826"/>
        <v>7.8015717988184647</v>
      </c>
      <c r="LB259" s="6">
        <f t="shared" si="827"/>
        <v>0</v>
      </c>
      <c r="LC259" s="193">
        <f t="shared" si="1000"/>
        <v>5.6740334309306508</v>
      </c>
      <c r="LD259" s="193">
        <f t="shared" si="1000"/>
        <v>4.1745731882913786</v>
      </c>
      <c r="LE259" s="193">
        <f t="shared" si="1000"/>
        <v>3.9736834327761077</v>
      </c>
      <c r="LF259" s="193">
        <f t="shared" si="1000"/>
        <v>3.9040600573940507</v>
      </c>
      <c r="LG259" s="205">
        <f t="shared" si="1001"/>
        <v>57090.591304674956</v>
      </c>
      <c r="LK259" s="3">
        <f t="shared" si="829"/>
        <v>0</v>
      </c>
      <c r="LL259" s="6">
        <f t="shared" si="830"/>
        <v>0</v>
      </c>
      <c r="LM259" s="6">
        <f t="shared" si="831"/>
        <v>0</v>
      </c>
      <c r="LN259" s="6">
        <f t="shared" si="832"/>
        <v>6.6720747620503316</v>
      </c>
      <c r="LO259" s="193">
        <f t="shared" si="1002"/>
        <v>5.6740334309306508</v>
      </c>
      <c r="LP259" s="193">
        <f t="shared" si="1002"/>
        <v>4.1745731882913786</v>
      </c>
      <c r="LQ259" s="193">
        <f t="shared" si="1002"/>
        <v>3.8150380693314694</v>
      </c>
      <c r="LR259" s="193">
        <f t="shared" si="1002"/>
        <v>4.0302594205074032</v>
      </c>
      <c r="LS259" s="212">
        <f t="shared" si="1003"/>
        <v>57202.657534940918</v>
      </c>
      <c r="LW259" s="3">
        <f t="shared" si="834"/>
        <v>0</v>
      </c>
      <c r="LX259" s="6">
        <f t="shared" si="835"/>
        <v>0</v>
      </c>
      <c r="LY259" s="6">
        <f t="shared" si="836"/>
        <v>0</v>
      </c>
      <c r="LZ259" s="6">
        <f t="shared" si="837"/>
        <v>6.2197307103859032</v>
      </c>
      <c r="MA259" s="193">
        <f t="shared" si="1004"/>
        <v>5.6740334309306508</v>
      </c>
      <c r="MB259" s="193">
        <f t="shared" si="1004"/>
        <v>4.1745731882913786</v>
      </c>
      <c r="MC259" s="193">
        <f t="shared" si="1004"/>
        <v>3.8150380693314694</v>
      </c>
      <c r="MD259" s="193">
        <f t="shared" si="1004"/>
        <v>4.0221889144792833</v>
      </c>
      <c r="ME259" s="212">
        <f t="shared" si="1005"/>
        <v>57145.29393390262</v>
      </c>
      <c r="MI259" s="3">
        <f t="shared" si="839"/>
        <v>0</v>
      </c>
      <c r="MJ259" s="6">
        <f t="shared" si="840"/>
        <v>0</v>
      </c>
      <c r="MK259" s="6">
        <f t="shared" si="841"/>
        <v>0</v>
      </c>
      <c r="ML259" s="6">
        <f t="shared" si="842"/>
        <v>7.0678758072567067</v>
      </c>
      <c r="MM259" s="193">
        <f t="shared" si="1006"/>
        <v>5.6740334309306508</v>
      </c>
      <c r="MN259" s="193">
        <f t="shared" si="1006"/>
        <v>4.1745731882913786</v>
      </c>
      <c r="MO259" s="193">
        <f t="shared" si="1006"/>
        <v>3.8150380693314694</v>
      </c>
      <c r="MP259" s="193">
        <f t="shared" si="1006"/>
        <v>4.037268075963504</v>
      </c>
      <c r="MQ259" s="205">
        <f t="shared" si="1007"/>
        <v>57252.520421518042</v>
      </c>
      <c r="MT259" s="3">
        <f t="shared" si="844"/>
        <v>7.8409430068681472</v>
      </c>
      <c r="MU259" s="6">
        <f t="shared" si="845"/>
        <v>6.653943643241937</v>
      </c>
      <c r="MV259" s="6">
        <f t="shared" si="846"/>
        <v>6.9013904374163335</v>
      </c>
      <c r="MW259" s="6">
        <f t="shared" si="847"/>
        <v>6.7851607749664389</v>
      </c>
      <c r="MX259" s="193">
        <f t="shared" si="1008"/>
        <v>5.7006030056925381</v>
      </c>
      <c r="MY259" s="193">
        <f t="shared" si="1008"/>
        <v>4.272016848197957</v>
      </c>
      <c r="MZ259" s="193">
        <f t="shared" si="1008"/>
        <v>3.9566114846985299</v>
      </c>
      <c r="NA259" s="193">
        <f t="shared" si="1008"/>
        <v>4.0322669108813889</v>
      </c>
      <c r="NB259" s="212">
        <f t="shared" si="1009"/>
        <v>58187.903010961105</v>
      </c>
      <c r="NF259" s="3">
        <f t="shared" si="849"/>
        <v>7.8409430068681463</v>
      </c>
      <c r="NG259" s="6">
        <f t="shared" si="850"/>
        <v>0</v>
      </c>
      <c r="NH259" s="6">
        <f t="shared" si="851"/>
        <v>0</v>
      </c>
      <c r="NI259" s="6">
        <f t="shared" si="852"/>
        <v>0</v>
      </c>
      <c r="NJ259" s="193">
        <f t="shared" si="1010"/>
        <v>5.7006030056925381</v>
      </c>
      <c r="NK259" s="193">
        <f t="shared" si="1010"/>
        <v>4.1745731882913786</v>
      </c>
      <c r="NL259" s="193">
        <f t="shared" si="1010"/>
        <v>3.8150380693314694</v>
      </c>
      <c r="NM259" s="193">
        <f t="shared" si="1010"/>
        <v>3.9040600573940507</v>
      </c>
      <c r="NN259" s="212">
        <f t="shared" si="1011"/>
        <v>56327.556400609326</v>
      </c>
      <c r="NR259" s="3">
        <f t="shared" si="854"/>
        <v>0</v>
      </c>
      <c r="NS259" s="6">
        <f t="shared" si="855"/>
        <v>6.653943643241937</v>
      </c>
      <c r="NT259" s="6">
        <f t="shared" si="856"/>
        <v>0</v>
      </c>
      <c r="NU259" s="6">
        <f t="shared" si="857"/>
        <v>0</v>
      </c>
      <c r="NV259" s="193">
        <f t="shared" si="1012"/>
        <v>5.6740334309306508</v>
      </c>
      <c r="NW259" s="193">
        <f t="shared" si="1012"/>
        <v>4.272016848197957</v>
      </c>
      <c r="NX259" s="193">
        <f t="shared" si="1012"/>
        <v>3.8150380693314694</v>
      </c>
      <c r="NY259" s="193">
        <f t="shared" si="1012"/>
        <v>3.9040600573940507</v>
      </c>
      <c r="NZ259" s="212">
        <f t="shared" si="1013"/>
        <v>56555.122991781129</v>
      </c>
      <c r="OD259" s="3">
        <f t="shared" si="859"/>
        <v>0</v>
      </c>
      <c r="OE259" s="6">
        <f t="shared" si="860"/>
        <v>0</v>
      </c>
      <c r="OF259" s="6">
        <f t="shared" si="861"/>
        <v>6.9013904374163335</v>
      </c>
      <c r="OG259" s="6">
        <f t="shared" si="862"/>
        <v>0</v>
      </c>
      <c r="OH259" s="193">
        <f t="shared" si="1014"/>
        <v>5.6740334309306508</v>
      </c>
      <c r="OI259" s="193">
        <f t="shared" si="1014"/>
        <v>4.1745731882913786</v>
      </c>
      <c r="OJ259" s="193">
        <f t="shared" si="1014"/>
        <v>3.9566114846985299</v>
      </c>
      <c r="OK259" s="193">
        <f t="shared" si="1014"/>
        <v>3.9040600573940507</v>
      </c>
      <c r="OL259" s="212">
        <f t="shared" si="1015"/>
        <v>57006.315119448525</v>
      </c>
      <c r="OP259" s="3">
        <f t="shared" si="864"/>
        <v>0</v>
      </c>
      <c r="OQ259" s="6">
        <f t="shared" si="865"/>
        <v>0</v>
      </c>
      <c r="OR259" s="6">
        <f t="shared" si="866"/>
        <v>0</v>
      </c>
      <c r="OS259" s="6">
        <f t="shared" si="867"/>
        <v>6.7851607749664389</v>
      </c>
      <c r="OT259" s="193">
        <f t="shared" si="1016"/>
        <v>5.6740334309306508</v>
      </c>
      <c r="OU259" s="193">
        <f t="shared" si="1016"/>
        <v>4.1745731882913786</v>
      </c>
      <c r="OV259" s="193">
        <f t="shared" si="1016"/>
        <v>3.8150380693314694</v>
      </c>
      <c r="OW259" s="193">
        <f t="shared" si="1016"/>
        <v>4.0322669108813889</v>
      </c>
      <c r="OX259" s="232">
        <f t="shared" si="1017"/>
        <v>57216.935330381901</v>
      </c>
    </row>
    <row r="260" spans="1:414" x14ac:dyDescent="0.2">
      <c r="B260" s="81">
        <v>45619</v>
      </c>
      <c r="C260">
        <v>152</v>
      </c>
      <c r="D260">
        <v>11.634201698098405</v>
      </c>
      <c r="E260">
        <v>0</v>
      </c>
      <c r="F260">
        <v>0</v>
      </c>
      <c r="G260">
        <v>0</v>
      </c>
      <c r="H260">
        <v>0</v>
      </c>
      <c r="I260">
        <v>0</v>
      </c>
      <c r="J260">
        <v>0</v>
      </c>
      <c r="K260">
        <v>0</v>
      </c>
      <c r="L260">
        <v>0</v>
      </c>
      <c r="M260">
        <v>1</v>
      </c>
      <c r="N260">
        <v>0</v>
      </c>
      <c r="O260">
        <v>0</v>
      </c>
      <c r="P260">
        <v>0</v>
      </c>
      <c r="Q260">
        <v>0</v>
      </c>
      <c r="R260">
        <v>1</v>
      </c>
      <c r="S260">
        <v>0</v>
      </c>
      <c r="T260">
        <v>23104</v>
      </c>
      <c r="U260">
        <v>8.2629689040474865</v>
      </c>
      <c r="V260">
        <v>6.6630651938341634</v>
      </c>
      <c r="W260">
        <v>6.0100464501511981</v>
      </c>
      <c r="X260">
        <v>5.7551075502802833</v>
      </c>
      <c r="Y260" s="3">
        <v>3586.3824873597946</v>
      </c>
      <c r="Z260" s="3">
        <v>717.93506177602012</v>
      </c>
      <c r="AA260" s="3">
        <v>362.12376449673292</v>
      </c>
      <c r="AB260" s="3">
        <v>266.19607641111526</v>
      </c>
      <c r="AC260">
        <v>1</v>
      </c>
      <c r="AD260">
        <v>1</v>
      </c>
      <c r="AE260" s="6"/>
      <c r="AF260" s="1" t="s">
        <v>2</v>
      </c>
      <c r="AG260">
        <v>152</v>
      </c>
      <c r="AH260" s="189">
        <v>45619</v>
      </c>
      <c r="AI260">
        <f t="shared" si="869"/>
        <v>11</v>
      </c>
      <c r="AJ260">
        <v>152</v>
      </c>
      <c r="AK260">
        <v>1</v>
      </c>
      <c r="AL260">
        <v>1</v>
      </c>
      <c r="AM260">
        <v>0</v>
      </c>
      <c r="AN260">
        <v>0</v>
      </c>
      <c r="AO260">
        <v>0</v>
      </c>
      <c r="AP260">
        <v>1</v>
      </c>
      <c r="AQ260">
        <v>0</v>
      </c>
      <c r="AS260" s="37"/>
      <c r="AT260" s="37"/>
      <c r="AU260" s="6">
        <f t="shared" si="870"/>
        <v>0</v>
      </c>
      <c r="AV260" s="6">
        <f t="shared" si="871"/>
        <v>0</v>
      </c>
      <c r="AW260" s="6">
        <f t="shared" si="872"/>
        <v>0</v>
      </c>
      <c r="AX260" s="6">
        <f t="shared" si="873"/>
        <v>0</v>
      </c>
      <c r="AY260" s="193">
        <f t="shared" si="874"/>
        <v>5.6740334309306508</v>
      </c>
      <c r="AZ260" s="193">
        <f t="shared" si="875"/>
        <v>4.1745731882913786</v>
      </c>
      <c r="BA260" s="193">
        <f t="shared" si="876"/>
        <v>3.8150380693314694</v>
      </c>
      <c r="BB260" s="193">
        <f t="shared" si="877"/>
        <v>3.9040600573940507</v>
      </c>
      <c r="BC260" s="72">
        <f t="shared" si="878"/>
        <v>56312.210093717425</v>
      </c>
      <c r="BG260" s="3">
        <f t="shared" si="879"/>
        <v>8.0977095259665361</v>
      </c>
      <c r="BH260" s="6">
        <f t="shared" si="880"/>
        <v>0</v>
      </c>
      <c r="BI260" s="6">
        <f t="shared" si="881"/>
        <v>0</v>
      </c>
      <c r="BJ260" s="6">
        <f t="shared" si="882"/>
        <v>0</v>
      </c>
      <c r="BK260" s="193">
        <f t="shared" si="883"/>
        <v>5.7014612512926739</v>
      </c>
      <c r="BL260" s="193">
        <f t="shared" si="884"/>
        <v>4.1745731882913786</v>
      </c>
      <c r="BM260" s="193">
        <f t="shared" si="885"/>
        <v>3.8150380693314694</v>
      </c>
      <c r="BN260" s="193">
        <f t="shared" si="886"/>
        <v>3.9040600573940507</v>
      </c>
      <c r="BO260" s="72">
        <f t="shared" si="887"/>
        <v>56328.052183961961</v>
      </c>
      <c r="BS260" s="3">
        <f t="shared" si="888"/>
        <v>8.097735039416591</v>
      </c>
      <c r="BT260" s="6">
        <f t="shared" si="889"/>
        <v>0</v>
      </c>
      <c r="BU260" s="6">
        <f t="shared" si="890"/>
        <v>0</v>
      </c>
      <c r="BV260" s="6">
        <f t="shared" si="891"/>
        <v>0</v>
      </c>
      <c r="BW260" s="193">
        <f t="shared" si="892"/>
        <v>5.7014613365351412</v>
      </c>
      <c r="BX260" s="193">
        <f t="shared" si="893"/>
        <v>4.1745731882913786</v>
      </c>
      <c r="BY260" s="193">
        <f t="shared" si="1018"/>
        <v>3.8150380693314694</v>
      </c>
      <c r="BZ260" s="193">
        <f t="shared" si="894"/>
        <v>3.9040600573940507</v>
      </c>
      <c r="CA260" s="72">
        <f t="shared" si="895"/>
        <v>56328.052183961961</v>
      </c>
      <c r="CE260" s="3">
        <f t="shared" si="896"/>
        <v>0</v>
      </c>
      <c r="CF260" s="6">
        <f t="shared" si="897"/>
        <v>6.6630651938341634</v>
      </c>
      <c r="CG260" s="6">
        <f t="shared" si="898"/>
        <v>0</v>
      </c>
      <c r="CH260" s="6">
        <f t="shared" si="899"/>
        <v>0</v>
      </c>
      <c r="CI260" s="193">
        <f t="shared" si="900"/>
        <v>5.6740334309306508</v>
      </c>
      <c r="CJ260" s="193">
        <f t="shared" si="901"/>
        <v>4.2721441186805116</v>
      </c>
      <c r="CK260" s="193">
        <f t="shared" si="1019"/>
        <v>3.8150380693314694</v>
      </c>
      <c r="CL260" s="193">
        <f t="shared" si="902"/>
        <v>3.9040600573940507</v>
      </c>
      <c r="CM260" s="72">
        <f t="shared" si="903"/>
        <v>56555.440942823865</v>
      </c>
      <c r="CQ260" s="3">
        <f t="shared" si="904"/>
        <v>0</v>
      </c>
      <c r="CR260" s="6">
        <f t="shared" si="905"/>
        <v>6.6631376601853356</v>
      </c>
      <c r="CS260" s="6">
        <f t="shared" si="906"/>
        <v>0</v>
      </c>
      <c r="CT260" s="6">
        <f t="shared" si="907"/>
        <v>0</v>
      </c>
      <c r="CU260" s="193">
        <f t="shared" si="908"/>
        <v>5.6740334309306508</v>
      </c>
      <c r="CV260" s="193">
        <f t="shared" si="909"/>
        <v>4.2721451297186963</v>
      </c>
      <c r="CW260" s="193">
        <f t="shared" si="1020"/>
        <v>3.8150380693314694</v>
      </c>
      <c r="CX260" s="193">
        <f t="shared" si="910"/>
        <v>3.9040600573940507</v>
      </c>
      <c r="CY260" s="72">
        <f t="shared" si="911"/>
        <v>56555.443468637743</v>
      </c>
      <c r="DC260" s="3">
        <f t="shared" si="912"/>
        <v>0</v>
      </c>
      <c r="DD260" s="6">
        <f t="shared" si="913"/>
        <v>0</v>
      </c>
      <c r="DE260" s="6">
        <f t="shared" si="914"/>
        <v>6.3105487726587581</v>
      </c>
      <c r="DF260" s="6">
        <f t="shared" si="915"/>
        <v>0</v>
      </c>
      <c r="DG260" s="193">
        <f t="shared" si="916"/>
        <v>5.6740334309306508</v>
      </c>
      <c r="DH260" s="193">
        <f t="shared" si="917"/>
        <v>4.1745731882913786</v>
      </c>
      <c r="DI260" s="193">
        <f t="shared" si="1021"/>
        <v>3.9452456246058212</v>
      </c>
      <c r="DJ260" s="193">
        <f t="shared" si="918"/>
        <v>3.9040600573940507</v>
      </c>
      <c r="DK260" s="72">
        <f t="shared" si="919"/>
        <v>56950.27620441105</v>
      </c>
      <c r="DO260" s="3">
        <f t="shared" si="920"/>
        <v>0</v>
      </c>
      <c r="DP260" s="6">
        <f t="shared" si="921"/>
        <v>0</v>
      </c>
      <c r="DQ260" s="6">
        <f t="shared" si="922"/>
        <v>6.0101625210219503</v>
      </c>
      <c r="DR260" s="6">
        <f t="shared" si="923"/>
        <v>0</v>
      </c>
      <c r="DS260" s="193">
        <f t="shared" si="924"/>
        <v>5.6740334309306508</v>
      </c>
      <c r="DT260" s="193">
        <f t="shared" si="925"/>
        <v>4.1745731882913786</v>
      </c>
      <c r="DU260" s="193">
        <f t="shared" si="1022"/>
        <v>3.9394172608952451</v>
      </c>
      <c r="DV260" s="193">
        <f t="shared" si="926"/>
        <v>3.9040600573940507</v>
      </c>
      <c r="DW260" s="72">
        <f t="shared" si="927"/>
        <v>56921.561062856221</v>
      </c>
      <c r="EA260" s="3">
        <f t="shared" si="928"/>
        <v>0</v>
      </c>
      <c r="EB260" s="6">
        <f t="shared" si="929"/>
        <v>0</v>
      </c>
      <c r="EC260" s="6">
        <f t="shared" si="930"/>
        <v>0</v>
      </c>
      <c r="ED260" s="6">
        <f t="shared" si="931"/>
        <v>17.265322650840851</v>
      </c>
      <c r="EE260" s="193">
        <f t="shared" si="932"/>
        <v>5.6740334309306508</v>
      </c>
      <c r="EF260" s="193">
        <f t="shared" si="933"/>
        <v>4.1745731882913786</v>
      </c>
      <c r="EG260" s="193">
        <f t="shared" si="1023"/>
        <v>3.8150380693314694</v>
      </c>
      <c r="EH260" s="193">
        <f t="shared" si="934"/>
        <v>4.2027318365714921</v>
      </c>
      <c r="EI260" s="72">
        <f t="shared" si="935"/>
        <v>58442.417014183578</v>
      </c>
      <c r="EM260" s="3">
        <f t="shared" si="936"/>
        <v>0</v>
      </c>
      <c r="EN260" s="6">
        <f t="shared" si="937"/>
        <v>0</v>
      </c>
      <c r="EO260" s="6">
        <f t="shared" si="938"/>
        <v>0</v>
      </c>
      <c r="EP260" s="6">
        <f t="shared" si="939"/>
        <v>5.7552495919678668</v>
      </c>
      <c r="EQ260" s="193">
        <f t="shared" si="940"/>
        <v>5.6740334309306508</v>
      </c>
      <c r="ER260" s="193">
        <f t="shared" si="941"/>
        <v>4.1745731882913786</v>
      </c>
      <c r="ES260" s="193">
        <f t="shared" si="1024"/>
        <v>3.8150380693314694</v>
      </c>
      <c r="ET260" s="193">
        <f t="shared" si="942"/>
        <v>4.0138335249806998</v>
      </c>
      <c r="EU260" s="72">
        <f t="shared" si="943"/>
        <v>57085.966042087559</v>
      </c>
      <c r="EY260" s="3">
        <f t="shared" si="944"/>
        <v>8.0977095259665361</v>
      </c>
      <c r="EZ260" s="6">
        <f t="shared" si="945"/>
        <v>6.6630651938341634</v>
      </c>
      <c r="FA260" s="6">
        <f t="shared" si="946"/>
        <v>6.3105487726587581</v>
      </c>
      <c r="FB260" s="6">
        <f t="shared" si="947"/>
        <v>17.265322650840851</v>
      </c>
      <c r="FC260" s="193">
        <f t="shared" si="948"/>
        <v>5.7014612512926739</v>
      </c>
      <c r="FD260" s="193">
        <f t="shared" si="949"/>
        <v>4.2721441186805116</v>
      </c>
      <c r="FE260" s="193">
        <f t="shared" si="1025"/>
        <v>3.9452456246058212</v>
      </c>
      <c r="FF260" s="193">
        <f t="shared" si="950"/>
        <v>4.2027318365714921</v>
      </c>
      <c r="FG260" s="72">
        <f t="shared" si="951"/>
        <v>59376.611883930716</v>
      </c>
      <c r="FK260" s="3">
        <f t="shared" si="952"/>
        <v>8.2629944174975414</v>
      </c>
      <c r="FL260" s="6">
        <f t="shared" si="953"/>
        <v>6.6631376601853356</v>
      </c>
      <c r="FM260" s="6">
        <f t="shared" si="954"/>
        <v>6.0101625210219503</v>
      </c>
      <c r="FN260" s="6">
        <f t="shared" si="955"/>
        <v>5.7552495919678668</v>
      </c>
      <c r="FO260" s="193">
        <f t="shared" si="956"/>
        <v>5.7020133288708381</v>
      </c>
      <c r="FP260" s="193">
        <f t="shared" si="957"/>
        <v>4.2721451297186963</v>
      </c>
      <c r="FQ260" s="193">
        <f t="shared" si="1026"/>
        <v>3.9394172608952451</v>
      </c>
      <c r="FR260" s="193">
        <f t="shared" si="958"/>
        <v>4.0138335249806998</v>
      </c>
      <c r="FS260" s="205">
        <f t="shared" si="959"/>
        <v>57969.565351884565</v>
      </c>
      <c r="FW260" s="3">
        <f t="shared" si="960"/>
        <v>9.502414239654609</v>
      </c>
      <c r="FX260" s="6">
        <f t="shared" si="961"/>
        <v>7.5292636690326038</v>
      </c>
      <c r="FY260" s="6">
        <f t="shared" si="962"/>
        <v>7.4524575981874852</v>
      </c>
      <c r="FZ260" s="6">
        <f t="shared" si="963"/>
        <v>6.7910269093307338</v>
      </c>
      <c r="GA260" s="193">
        <f t="shared" si="964"/>
        <v>5.7061435028719858</v>
      </c>
      <c r="GB260" s="193">
        <f t="shared" si="965"/>
        <v>4.2841567370482592</v>
      </c>
      <c r="GC260" s="193">
        <f t="shared" si="1027"/>
        <v>3.967097031891873</v>
      </c>
      <c r="GD260" s="193">
        <f t="shared" si="966"/>
        <v>4.0323709359829305</v>
      </c>
      <c r="GE260" s="72">
        <f t="shared" si="967"/>
        <v>58276.028300090111</v>
      </c>
      <c r="GI260" s="3">
        <f t="shared" si="968"/>
        <v>9.0892657944522366</v>
      </c>
      <c r="GJ260" s="6">
        <f t="shared" si="969"/>
        <v>7.3293717132175802</v>
      </c>
      <c r="GK260" s="6">
        <f t="shared" si="970"/>
        <v>6.6110510951663182</v>
      </c>
      <c r="GL260" s="6">
        <f t="shared" si="971"/>
        <v>6.3306183053083123</v>
      </c>
      <c r="GM260" s="193">
        <f t="shared" si="972"/>
        <v>5.7047686443847123</v>
      </c>
      <c r="GN260" s="193">
        <f t="shared" si="973"/>
        <v>4.281397374681414</v>
      </c>
      <c r="GO260" s="193">
        <f t="shared" si="1028"/>
        <v>3.9510424478235082</v>
      </c>
      <c r="GP260" s="193">
        <f t="shared" si="974"/>
        <v>4.0241733524429684</v>
      </c>
      <c r="GQ260" s="72">
        <f t="shared" si="975"/>
        <v>58127.942505782092</v>
      </c>
      <c r="GU260" s="3">
        <f t="shared" si="976"/>
        <v>10.741859575261733</v>
      </c>
      <c r="GV260" s="6">
        <f t="shared" si="977"/>
        <v>7.9956782326009961</v>
      </c>
      <c r="GW260" s="6">
        <f t="shared" si="978"/>
        <v>7.8130603851965574</v>
      </c>
      <c r="GX260" s="6">
        <f t="shared" si="979"/>
        <v>7.1938844378503539</v>
      </c>
      <c r="GY260" s="193">
        <f t="shared" si="980"/>
        <v>5.7102567731720244</v>
      </c>
      <c r="GZ260" s="193">
        <f t="shared" si="981"/>
        <v>4.2905657923665634</v>
      </c>
      <c r="HA260" s="193">
        <f t="shared" si="1029"/>
        <v>3.9738994413052473</v>
      </c>
      <c r="HB260" s="193">
        <f t="shared" si="982"/>
        <v>4.0394891071895422</v>
      </c>
      <c r="HC260" s="205">
        <f t="shared" si="983"/>
        <v>58380.952114488064</v>
      </c>
      <c r="HG260" s="3">
        <f t="shared" si="785"/>
        <v>9.502414239654609</v>
      </c>
      <c r="HH260" s="6">
        <f t="shared" si="786"/>
        <v>0</v>
      </c>
      <c r="HI260" s="6">
        <f t="shared" si="787"/>
        <v>0</v>
      </c>
      <c r="HJ260" s="6">
        <f t="shared" si="788"/>
        <v>0</v>
      </c>
      <c r="HK260" s="193">
        <f t="shared" si="984"/>
        <v>5.7061435028719858</v>
      </c>
      <c r="HL260" s="193">
        <f t="shared" si="984"/>
        <v>4.1745731882913786</v>
      </c>
      <c r="HM260" s="193">
        <f t="shared" si="984"/>
        <v>3.8150380693314694</v>
      </c>
      <c r="HN260" s="193">
        <f t="shared" si="984"/>
        <v>3.9040600573940507</v>
      </c>
      <c r="HO260" s="212">
        <f t="shared" si="985"/>
        <v>56330.757060442884</v>
      </c>
      <c r="HS260" s="3">
        <f t="shared" si="789"/>
        <v>9.0892657944522366</v>
      </c>
      <c r="HT260" s="6">
        <f t="shared" si="790"/>
        <v>0</v>
      </c>
      <c r="HU260" s="6">
        <f t="shared" si="791"/>
        <v>0</v>
      </c>
      <c r="HV260" s="6">
        <f t="shared" si="792"/>
        <v>0</v>
      </c>
      <c r="HW260" s="193">
        <f t="shared" si="986"/>
        <v>5.7047686443847123</v>
      </c>
      <c r="HX260" s="193">
        <f t="shared" si="986"/>
        <v>4.1745731882913786</v>
      </c>
      <c r="HY260" s="193">
        <f t="shared" si="986"/>
        <v>3.8150380693314694</v>
      </c>
      <c r="HZ260" s="193">
        <f t="shared" si="986"/>
        <v>3.9040600573940507</v>
      </c>
      <c r="IA260" s="212">
        <f t="shared" si="987"/>
        <v>56329.962808918157</v>
      </c>
      <c r="IE260" s="3">
        <f t="shared" si="794"/>
        <v>10.741859575261733</v>
      </c>
      <c r="IF260" s="6">
        <f t="shared" si="795"/>
        <v>0</v>
      </c>
      <c r="IG260" s="6">
        <f t="shared" si="796"/>
        <v>0</v>
      </c>
      <c r="IH260" s="6">
        <f t="shared" si="797"/>
        <v>0</v>
      </c>
      <c r="II260" s="193">
        <f t="shared" si="988"/>
        <v>5.7102567731720244</v>
      </c>
      <c r="IJ260" s="193">
        <f t="shared" si="988"/>
        <v>4.1745731882913786</v>
      </c>
      <c r="IK260" s="193">
        <f t="shared" si="988"/>
        <v>3.8150380693314694</v>
      </c>
      <c r="IL260" s="193">
        <f t="shared" si="988"/>
        <v>3.9040600573940507</v>
      </c>
      <c r="IM260" s="205">
        <f t="shared" si="989"/>
        <v>56333.133350932498</v>
      </c>
      <c r="IQ260" s="3">
        <f t="shared" si="799"/>
        <v>0</v>
      </c>
      <c r="IR260" s="6">
        <f t="shared" si="800"/>
        <v>7.5292636690326038</v>
      </c>
      <c r="IS260" s="6">
        <f t="shared" si="801"/>
        <v>0</v>
      </c>
      <c r="IT260" s="6">
        <f t="shared" si="802"/>
        <v>0</v>
      </c>
      <c r="IU260" s="193">
        <f t="shared" si="990"/>
        <v>5.6740334309306508</v>
      </c>
      <c r="IV260" s="193">
        <f t="shared" si="990"/>
        <v>4.2841567370482592</v>
      </c>
      <c r="IW260" s="193">
        <f t="shared" si="990"/>
        <v>3.8150380693314694</v>
      </c>
      <c r="IX260" s="193">
        <f t="shared" si="990"/>
        <v>3.9040600573940507</v>
      </c>
      <c r="IY260" s="212">
        <f t="shared" si="991"/>
        <v>56585.459284398421</v>
      </c>
      <c r="JC260" s="3">
        <f t="shared" si="804"/>
        <v>0</v>
      </c>
      <c r="JD260" s="6">
        <f t="shared" si="805"/>
        <v>7.3293717132175802</v>
      </c>
      <c r="JE260" s="6">
        <f t="shared" si="806"/>
        <v>0</v>
      </c>
      <c r="JF260" s="6">
        <f t="shared" si="807"/>
        <v>0</v>
      </c>
      <c r="JG260" s="193">
        <f t="shared" si="992"/>
        <v>5.6740334309306508</v>
      </c>
      <c r="JH260" s="193">
        <f t="shared" si="992"/>
        <v>4.281397374681414</v>
      </c>
      <c r="JI260" s="193">
        <f t="shared" si="992"/>
        <v>3.8150380693314694</v>
      </c>
      <c r="JJ260" s="193">
        <f t="shared" si="992"/>
        <v>3.9040600573940507</v>
      </c>
      <c r="JK260" s="212">
        <f t="shared" si="993"/>
        <v>56578.562502292734</v>
      </c>
      <c r="JO260" s="3">
        <f t="shared" si="809"/>
        <v>0</v>
      </c>
      <c r="JP260" s="6">
        <f t="shared" si="810"/>
        <v>7.9956782326009961</v>
      </c>
      <c r="JQ260" s="6">
        <f t="shared" si="811"/>
        <v>0</v>
      </c>
      <c r="JR260" s="6">
        <f t="shared" si="812"/>
        <v>0</v>
      </c>
      <c r="JS260" s="193">
        <f t="shared" si="994"/>
        <v>5.6740334309306508</v>
      </c>
      <c r="JT260" s="193">
        <f t="shared" si="994"/>
        <v>4.2905657923665634</v>
      </c>
      <c r="JU260" s="193">
        <f t="shared" si="994"/>
        <v>3.8150380693314694</v>
      </c>
      <c r="JV260" s="193">
        <f t="shared" si="994"/>
        <v>3.9040600573940507</v>
      </c>
      <c r="JW260" s="205">
        <f t="shared" si="995"/>
        <v>56601.481395318726</v>
      </c>
      <c r="KA260" s="3">
        <f t="shared" si="814"/>
        <v>0</v>
      </c>
      <c r="KB260" s="6">
        <f t="shared" si="815"/>
        <v>0</v>
      </c>
      <c r="KC260" s="6">
        <f t="shared" si="816"/>
        <v>7.4524575981874852</v>
      </c>
      <c r="KD260" s="6">
        <f t="shared" si="817"/>
        <v>0</v>
      </c>
      <c r="KE260" s="193">
        <f t="shared" si="996"/>
        <v>5.6740334309306508</v>
      </c>
      <c r="KF260" s="193">
        <f t="shared" si="996"/>
        <v>4.1745731882913786</v>
      </c>
      <c r="KG260" s="193">
        <f t="shared" si="996"/>
        <v>3.967097031891873</v>
      </c>
      <c r="KH260" s="193">
        <f t="shared" si="996"/>
        <v>3.9040600573940507</v>
      </c>
      <c r="KI260" s="212">
        <f t="shared" si="997"/>
        <v>57058.062587177315</v>
      </c>
      <c r="KM260" s="3">
        <f t="shared" si="819"/>
        <v>0</v>
      </c>
      <c r="KN260" s="6">
        <f t="shared" si="820"/>
        <v>0</v>
      </c>
      <c r="KO260" s="6">
        <f t="shared" si="821"/>
        <v>6.6110510951663182</v>
      </c>
      <c r="KP260" s="6">
        <f t="shared" si="822"/>
        <v>0</v>
      </c>
      <c r="KQ260" s="193">
        <f t="shared" si="998"/>
        <v>5.6740334309306508</v>
      </c>
      <c r="KR260" s="193">
        <f t="shared" si="998"/>
        <v>4.1745731882913786</v>
      </c>
      <c r="KS260" s="193">
        <f t="shared" si="998"/>
        <v>3.9510424478235082</v>
      </c>
      <c r="KT260" s="193">
        <f t="shared" si="998"/>
        <v>3.9040600573940507</v>
      </c>
      <c r="KU260" s="212">
        <f t="shared" si="999"/>
        <v>56978.850320986559</v>
      </c>
      <c r="KY260" s="3">
        <f t="shared" si="824"/>
        <v>0</v>
      </c>
      <c r="KZ260" s="6">
        <f t="shared" si="825"/>
        <v>0</v>
      </c>
      <c r="LA260" s="6">
        <f t="shared" si="826"/>
        <v>7.8130603851965574</v>
      </c>
      <c r="LB260" s="6">
        <f t="shared" si="827"/>
        <v>0</v>
      </c>
      <c r="LC260" s="193">
        <f t="shared" si="1000"/>
        <v>5.6740334309306508</v>
      </c>
      <c r="LD260" s="193">
        <f t="shared" si="1000"/>
        <v>4.1745731882913786</v>
      </c>
      <c r="LE260" s="193">
        <f t="shared" si="1000"/>
        <v>3.9738994413052473</v>
      </c>
      <c r="LF260" s="193">
        <f t="shared" si="1000"/>
        <v>3.9040600573940507</v>
      </c>
      <c r="LG260" s="205">
        <f t="shared" si="1001"/>
        <v>57091.658435076723</v>
      </c>
      <c r="LK260" s="3">
        <f t="shared" si="829"/>
        <v>0</v>
      </c>
      <c r="LL260" s="6">
        <f t="shared" si="830"/>
        <v>0</v>
      </c>
      <c r="LM260" s="6">
        <f t="shared" si="831"/>
        <v>0</v>
      </c>
      <c r="LN260" s="6">
        <f t="shared" si="832"/>
        <v>6.7910269093307338</v>
      </c>
      <c r="LO260" s="193">
        <f t="shared" si="1002"/>
        <v>5.6740334309306508</v>
      </c>
      <c r="LP260" s="193">
        <f t="shared" si="1002"/>
        <v>4.1745731882913786</v>
      </c>
      <c r="LQ260" s="193">
        <f t="shared" si="1002"/>
        <v>3.8150380693314694</v>
      </c>
      <c r="LR260" s="193">
        <f t="shared" si="1002"/>
        <v>4.0323709359829305</v>
      </c>
      <c r="LS260" s="212">
        <f t="shared" si="1003"/>
        <v>57217.675281162636</v>
      </c>
      <c r="LW260" s="3">
        <f t="shared" si="834"/>
        <v>0</v>
      </c>
      <c r="LX260" s="6">
        <f t="shared" si="835"/>
        <v>0</v>
      </c>
      <c r="LY260" s="6">
        <f t="shared" si="836"/>
        <v>0</v>
      </c>
      <c r="LZ260" s="6">
        <f t="shared" si="837"/>
        <v>6.3306183053083123</v>
      </c>
      <c r="MA260" s="193">
        <f t="shared" si="1004"/>
        <v>5.6740334309306508</v>
      </c>
      <c r="MB260" s="193">
        <f t="shared" si="1004"/>
        <v>4.1745731882913786</v>
      </c>
      <c r="MC260" s="193">
        <f t="shared" si="1004"/>
        <v>3.8150380693314694</v>
      </c>
      <c r="MD260" s="193">
        <f t="shared" si="1004"/>
        <v>4.0241733524429684</v>
      </c>
      <c r="ME260" s="212">
        <f t="shared" si="1005"/>
        <v>57159.393600829884</v>
      </c>
      <c r="MI260" s="3">
        <f t="shared" si="839"/>
        <v>0</v>
      </c>
      <c r="MJ260" s="6">
        <f t="shared" si="840"/>
        <v>0</v>
      </c>
      <c r="MK260" s="6">
        <f t="shared" si="841"/>
        <v>0</v>
      </c>
      <c r="ML260" s="6">
        <f t="shared" si="842"/>
        <v>7.1938844378503539</v>
      </c>
      <c r="MM260" s="193">
        <f t="shared" si="1006"/>
        <v>5.6740334309306508</v>
      </c>
      <c r="MN260" s="193">
        <f t="shared" si="1006"/>
        <v>4.1745731882913786</v>
      </c>
      <c r="MO260" s="193">
        <f t="shared" si="1006"/>
        <v>3.8150380693314694</v>
      </c>
      <c r="MP260" s="193">
        <f t="shared" si="1006"/>
        <v>4.0394891071895422</v>
      </c>
      <c r="MQ260" s="205">
        <f t="shared" si="1007"/>
        <v>57268.330954768375</v>
      </c>
      <c r="MT260" s="3">
        <f t="shared" si="844"/>
        <v>7.8498204588451115</v>
      </c>
      <c r="MU260" s="6">
        <f t="shared" si="845"/>
        <v>6.6630651938341634</v>
      </c>
      <c r="MV260" s="6">
        <f t="shared" si="846"/>
        <v>6.9115534176738773</v>
      </c>
      <c r="MW260" s="6">
        <f t="shared" si="847"/>
        <v>6.9061290603363394</v>
      </c>
      <c r="MX260" s="193">
        <f t="shared" si="1008"/>
        <v>5.7006326909935208</v>
      </c>
      <c r="MY260" s="193">
        <f t="shared" si="1008"/>
        <v>4.2721441186805116</v>
      </c>
      <c r="MZ260" s="193">
        <f t="shared" si="1008"/>
        <v>3.9568058614582089</v>
      </c>
      <c r="NA260" s="193">
        <f t="shared" si="1008"/>
        <v>4.0344098746783743</v>
      </c>
      <c r="NB260" s="212">
        <f t="shared" si="1009"/>
        <v>58204.73089643909</v>
      </c>
      <c r="NF260" s="3">
        <f t="shared" si="849"/>
        <v>7.8498204588451106</v>
      </c>
      <c r="NG260" s="6">
        <f t="shared" si="850"/>
        <v>0</v>
      </c>
      <c r="NH260" s="6">
        <f t="shared" si="851"/>
        <v>0</v>
      </c>
      <c r="NI260" s="6">
        <f t="shared" si="852"/>
        <v>0</v>
      </c>
      <c r="NJ260" s="193">
        <f t="shared" si="1010"/>
        <v>5.7006326909935208</v>
      </c>
      <c r="NK260" s="193">
        <f t="shared" si="1010"/>
        <v>4.1745731882913786</v>
      </c>
      <c r="NL260" s="193">
        <f t="shared" si="1010"/>
        <v>3.8150380693314694</v>
      </c>
      <c r="NM260" s="193">
        <f t="shared" si="1010"/>
        <v>3.9040600573940507</v>
      </c>
      <c r="NN260" s="212">
        <f t="shared" si="1011"/>
        <v>56327.573548865563</v>
      </c>
      <c r="NR260" s="3">
        <f t="shared" si="854"/>
        <v>0</v>
      </c>
      <c r="NS260" s="6">
        <f t="shared" si="855"/>
        <v>6.6630651938341634</v>
      </c>
      <c r="NT260" s="6">
        <f t="shared" si="856"/>
        <v>0</v>
      </c>
      <c r="NU260" s="6">
        <f t="shared" si="857"/>
        <v>0</v>
      </c>
      <c r="NV260" s="193">
        <f t="shared" si="1012"/>
        <v>5.6740334309306508</v>
      </c>
      <c r="NW260" s="193">
        <f t="shared" si="1012"/>
        <v>4.2721441186805116</v>
      </c>
      <c r="NX260" s="193">
        <f t="shared" si="1012"/>
        <v>3.8150380693314694</v>
      </c>
      <c r="NY260" s="193">
        <f t="shared" si="1012"/>
        <v>3.9040600573940507</v>
      </c>
      <c r="NZ260" s="212">
        <f t="shared" si="1013"/>
        <v>56555.440942823865</v>
      </c>
      <c r="OD260" s="3">
        <f t="shared" si="859"/>
        <v>0</v>
      </c>
      <c r="OE260" s="6">
        <f t="shared" si="860"/>
        <v>0</v>
      </c>
      <c r="OF260" s="6">
        <f t="shared" si="861"/>
        <v>6.9115534176738773</v>
      </c>
      <c r="OG260" s="6">
        <f t="shared" si="862"/>
        <v>0</v>
      </c>
      <c r="OH260" s="193">
        <f t="shared" si="1014"/>
        <v>5.6740334309306508</v>
      </c>
      <c r="OI260" s="193">
        <f t="shared" si="1014"/>
        <v>4.1745731882913786</v>
      </c>
      <c r="OJ260" s="193">
        <f t="shared" si="1014"/>
        <v>3.9568058614582089</v>
      </c>
      <c r="OK260" s="193">
        <f t="shared" si="1014"/>
        <v>3.9040600573940507</v>
      </c>
      <c r="OL260" s="212">
        <f t="shared" si="1015"/>
        <v>57007.273965651351</v>
      </c>
      <c r="OP260" s="3">
        <f t="shared" si="864"/>
        <v>0</v>
      </c>
      <c r="OQ260" s="6">
        <f t="shared" si="865"/>
        <v>0</v>
      </c>
      <c r="OR260" s="6">
        <f t="shared" si="866"/>
        <v>0</v>
      </c>
      <c r="OS260" s="6">
        <f t="shared" si="867"/>
        <v>6.9061290603363394</v>
      </c>
      <c r="OT260" s="193">
        <f t="shared" si="1016"/>
        <v>5.6740334309306508</v>
      </c>
      <c r="OU260" s="193">
        <f t="shared" si="1016"/>
        <v>4.1745731882913786</v>
      </c>
      <c r="OV260" s="193">
        <f t="shared" si="1016"/>
        <v>3.8150380693314694</v>
      </c>
      <c r="OW260" s="193">
        <f t="shared" si="1016"/>
        <v>4.0344098746783743</v>
      </c>
      <c r="OX260" s="232">
        <f t="shared" si="1017"/>
        <v>57232.180580782959</v>
      </c>
    </row>
    <row r="261" spans="1:414" x14ac:dyDescent="0.2">
      <c r="B261" s="81">
        <v>45626</v>
      </c>
      <c r="C261">
        <v>153</v>
      </c>
      <c r="D261">
        <v>11.630475311537047</v>
      </c>
      <c r="E261">
        <v>0</v>
      </c>
      <c r="F261">
        <v>0</v>
      </c>
      <c r="G261">
        <v>0</v>
      </c>
      <c r="H261">
        <v>0</v>
      </c>
      <c r="I261">
        <v>0</v>
      </c>
      <c r="J261">
        <v>0</v>
      </c>
      <c r="K261">
        <v>0</v>
      </c>
      <c r="L261">
        <v>0</v>
      </c>
      <c r="M261">
        <v>1</v>
      </c>
      <c r="N261">
        <v>0</v>
      </c>
      <c r="O261">
        <v>0</v>
      </c>
      <c r="P261">
        <v>0</v>
      </c>
      <c r="Q261">
        <v>0</v>
      </c>
      <c r="R261">
        <v>1</v>
      </c>
      <c r="S261">
        <v>0</v>
      </c>
      <c r="T261">
        <v>23409</v>
      </c>
      <c r="U261">
        <v>8.2722760781877298</v>
      </c>
      <c r="V261">
        <v>6.6721936649338822</v>
      </c>
      <c r="W261">
        <v>6.0188936219735485</v>
      </c>
      <c r="X261">
        <v>5.7137125280173704</v>
      </c>
      <c r="Y261" s="3">
        <v>3622.6403528624469</v>
      </c>
      <c r="Z261" s="3">
        <v>725.11489276803991</v>
      </c>
      <c r="AA261" s="3">
        <v>365.74500214170018</v>
      </c>
      <c r="AB261" s="3">
        <v>253.39042236968191</v>
      </c>
      <c r="AC261">
        <v>1</v>
      </c>
      <c r="AD261">
        <v>1</v>
      </c>
      <c r="AE261" s="6"/>
      <c r="AF261" s="1" t="s">
        <v>2</v>
      </c>
      <c r="AG261">
        <v>153</v>
      </c>
      <c r="AH261" s="189">
        <v>45626</v>
      </c>
      <c r="AI261">
        <f t="shared" si="869"/>
        <v>11</v>
      </c>
      <c r="AJ261">
        <v>153</v>
      </c>
      <c r="AK261">
        <v>1</v>
      </c>
      <c r="AL261">
        <v>1</v>
      </c>
      <c r="AM261">
        <v>0</v>
      </c>
      <c r="AN261">
        <v>0</v>
      </c>
      <c r="AO261">
        <v>0</v>
      </c>
      <c r="AP261">
        <v>1</v>
      </c>
      <c r="AQ261">
        <v>0</v>
      </c>
      <c r="AS261" s="37"/>
      <c r="AT261" s="37"/>
      <c r="AU261" s="6">
        <f t="shared" si="870"/>
        <v>0</v>
      </c>
      <c r="AV261" s="6">
        <f t="shared" si="871"/>
        <v>0</v>
      </c>
      <c r="AW261" s="6">
        <f t="shared" si="872"/>
        <v>0</v>
      </c>
      <c r="AX261" s="6">
        <f t="shared" si="873"/>
        <v>0</v>
      </c>
      <c r="AY261" s="193">
        <f t="shared" si="874"/>
        <v>5.6740334309306508</v>
      </c>
      <c r="AZ261" s="193">
        <f t="shared" si="875"/>
        <v>4.1745731882913786</v>
      </c>
      <c r="BA261" s="193">
        <f t="shared" si="876"/>
        <v>3.8150380693314694</v>
      </c>
      <c r="BB261" s="193">
        <f t="shared" si="877"/>
        <v>3.9040600573940507</v>
      </c>
      <c r="BC261" s="72">
        <f t="shared" si="878"/>
        <v>56312.210093717425</v>
      </c>
      <c r="BG261" s="3">
        <f t="shared" si="879"/>
        <v>8.1068305566239758</v>
      </c>
      <c r="BH261" s="6">
        <f t="shared" si="880"/>
        <v>0</v>
      </c>
      <c r="BI261" s="6">
        <f t="shared" si="881"/>
        <v>0</v>
      </c>
      <c r="BJ261" s="6">
        <f t="shared" si="882"/>
        <v>0</v>
      </c>
      <c r="BK261" s="193">
        <f t="shared" si="883"/>
        <v>5.7014917249190091</v>
      </c>
      <c r="BL261" s="193">
        <f t="shared" si="884"/>
        <v>4.1745731882913786</v>
      </c>
      <c r="BM261" s="193">
        <f t="shared" si="885"/>
        <v>3.8150380693314694</v>
      </c>
      <c r="BN261" s="193">
        <f t="shared" si="886"/>
        <v>3.9040600573940507</v>
      </c>
      <c r="BO261" s="72">
        <f t="shared" si="887"/>
        <v>56328.06978776383</v>
      </c>
      <c r="BS261" s="3">
        <f t="shared" si="888"/>
        <v>8.1068560988116563</v>
      </c>
      <c r="BT261" s="6">
        <f t="shared" si="889"/>
        <v>0</v>
      </c>
      <c r="BU261" s="6">
        <f t="shared" si="890"/>
        <v>0</v>
      </c>
      <c r="BV261" s="6">
        <f t="shared" si="891"/>
        <v>0</v>
      </c>
      <c r="BW261" s="193">
        <f t="shared" si="892"/>
        <v>5.7014918102548906</v>
      </c>
      <c r="BX261" s="193">
        <f t="shared" si="893"/>
        <v>4.1745731882913786</v>
      </c>
      <c r="BY261" s="193">
        <f t="shared" si="1018"/>
        <v>3.8150380693314694</v>
      </c>
      <c r="BZ261" s="193">
        <f t="shared" si="894"/>
        <v>3.9040600573940507</v>
      </c>
      <c r="CA261" s="72">
        <f t="shared" si="895"/>
        <v>56328.06978776383</v>
      </c>
      <c r="CE261" s="3">
        <f t="shared" si="896"/>
        <v>0</v>
      </c>
      <c r="CF261" s="6">
        <f t="shared" si="897"/>
        <v>6.6721936649338822</v>
      </c>
      <c r="CG261" s="6">
        <f t="shared" si="898"/>
        <v>0</v>
      </c>
      <c r="CH261" s="6">
        <f t="shared" si="899"/>
        <v>0</v>
      </c>
      <c r="CI261" s="193">
        <f t="shared" si="900"/>
        <v>5.6740334309306508</v>
      </c>
      <c r="CJ261" s="193">
        <f t="shared" si="901"/>
        <v>4.2722714695088513</v>
      </c>
      <c r="CK261" s="193">
        <f t="shared" si="1019"/>
        <v>3.8150380693314694</v>
      </c>
      <c r="CL261" s="193">
        <f t="shared" si="902"/>
        <v>3.9040600573940507</v>
      </c>
      <c r="CM261" s="72">
        <f t="shared" si="903"/>
        <v>56555.759096378199</v>
      </c>
      <c r="CQ261" s="3">
        <f t="shared" si="904"/>
        <v>0</v>
      </c>
      <c r="CR261" s="6">
        <f t="shared" si="905"/>
        <v>6.6722662305647367</v>
      </c>
      <c r="CS261" s="6">
        <f t="shared" si="906"/>
        <v>0</v>
      </c>
      <c r="CT261" s="6">
        <f t="shared" si="907"/>
        <v>0</v>
      </c>
      <c r="CU261" s="193">
        <f t="shared" si="908"/>
        <v>5.6740334309306508</v>
      </c>
      <c r="CV261" s="193">
        <f t="shared" si="909"/>
        <v>4.2722724818032436</v>
      </c>
      <c r="CW261" s="193">
        <f t="shared" si="1020"/>
        <v>3.8150380693314694</v>
      </c>
      <c r="CX261" s="193">
        <f t="shared" si="910"/>
        <v>3.9040600573940507</v>
      </c>
      <c r="CY261" s="72">
        <f t="shared" si="911"/>
        <v>56555.761625344559</v>
      </c>
      <c r="DC261" s="3">
        <f t="shared" si="912"/>
        <v>0</v>
      </c>
      <c r="DD261" s="6">
        <f t="shared" si="913"/>
        <v>0</v>
      </c>
      <c r="DE261" s="6">
        <f t="shared" si="914"/>
        <v>6.3198383030722258</v>
      </c>
      <c r="DF261" s="6">
        <f t="shared" si="915"/>
        <v>0</v>
      </c>
      <c r="DG261" s="193">
        <f t="shared" si="916"/>
        <v>5.6740334309306508</v>
      </c>
      <c r="DH261" s="193">
        <f t="shared" si="917"/>
        <v>4.1745731882913786</v>
      </c>
      <c r="DI261" s="193">
        <f t="shared" si="1021"/>
        <v>3.9454253280222296</v>
      </c>
      <c r="DJ261" s="193">
        <f t="shared" si="918"/>
        <v>3.9040600573940507</v>
      </c>
      <c r="DK261" s="72">
        <f t="shared" si="919"/>
        <v>56951.16179611237</v>
      </c>
      <c r="DO261" s="3">
        <f t="shared" si="920"/>
        <v>0</v>
      </c>
      <c r="DP261" s="6">
        <f t="shared" si="921"/>
        <v>0</v>
      </c>
      <c r="DQ261" s="6">
        <f t="shared" si="922"/>
        <v>6.0190098637080283</v>
      </c>
      <c r="DR261" s="6">
        <f t="shared" si="923"/>
        <v>0</v>
      </c>
      <c r="DS261" s="193">
        <f t="shared" si="924"/>
        <v>5.6740334309306508</v>
      </c>
      <c r="DT261" s="193">
        <f t="shared" si="925"/>
        <v>4.1745731882913786</v>
      </c>
      <c r="DU261" s="193">
        <f t="shared" si="1022"/>
        <v>3.9395894113952195</v>
      </c>
      <c r="DV261" s="193">
        <f t="shared" si="926"/>
        <v>3.9040600573940507</v>
      </c>
      <c r="DW261" s="72">
        <f t="shared" si="927"/>
        <v>56922.409005190239</v>
      </c>
      <c r="EA261" s="3">
        <f t="shared" si="928"/>
        <v>0</v>
      </c>
      <c r="EB261" s="6">
        <f t="shared" si="929"/>
        <v>0</v>
      </c>
      <c r="EC261" s="6">
        <f t="shared" si="930"/>
        <v>0</v>
      </c>
      <c r="ED261" s="6">
        <f t="shared" si="931"/>
        <v>17.14113758405211</v>
      </c>
      <c r="EE261" s="193">
        <f t="shared" si="932"/>
        <v>5.6740334309306508</v>
      </c>
      <c r="EF261" s="193">
        <f t="shared" si="933"/>
        <v>4.1745731882913786</v>
      </c>
      <c r="EG261" s="193">
        <f t="shared" si="1023"/>
        <v>3.8150380693314694</v>
      </c>
      <c r="EH261" s="193">
        <f t="shared" si="934"/>
        <v>4.2008729635846622</v>
      </c>
      <c r="EI261" s="72">
        <f t="shared" si="935"/>
        <v>58428.912934601023</v>
      </c>
      <c r="EM261" s="3">
        <f t="shared" si="936"/>
        <v>0</v>
      </c>
      <c r="EN261" s="6">
        <f t="shared" si="937"/>
        <v>0</v>
      </c>
      <c r="EO261" s="6">
        <f t="shared" si="938"/>
        <v>0</v>
      </c>
      <c r="EP261" s="6">
        <f t="shared" si="939"/>
        <v>5.7138535480352859</v>
      </c>
      <c r="EQ261" s="193">
        <f t="shared" si="940"/>
        <v>5.6740334309306508</v>
      </c>
      <c r="ER261" s="193">
        <f t="shared" si="941"/>
        <v>4.1745731882913786</v>
      </c>
      <c r="ES261" s="193">
        <f t="shared" si="1024"/>
        <v>3.8150380693314694</v>
      </c>
      <c r="ET261" s="193">
        <f t="shared" si="942"/>
        <v>4.0130854665588682</v>
      </c>
      <c r="EU261" s="72">
        <f t="shared" si="943"/>
        <v>57080.657418146977</v>
      </c>
      <c r="EY261" s="3">
        <f t="shared" si="944"/>
        <v>8.1068305566239758</v>
      </c>
      <c r="EZ261" s="6">
        <f t="shared" si="945"/>
        <v>6.6721936649338822</v>
      </c>
      <c r="FA261" s="6">
        <f t="shared" si="946"/>
        <v>6.3198383030722258</v>
      </c>
      <c r="FB261" s="6">
        <f t="shared" si="947"/>
        <v>17.14113758405211</v>
      </c>
      <c r="FC261" s="193">
        <f t="shared" si="948"/>
        <v>5.7014917249190091</v>
      </c>
      <c r="FD261" s="193">
        <f t="shared" si="949"/>
        <v>4.2722714695088513</v>
      </c>
      <c r="FE261" s="193">
        <f t="shared" si="1025"/>
        <v>3.9454253280222296</v>
      </c>
      <c r="FF261" s="193">
        <f t="shared" si="950"/>
        <v>4.2008729635846622</v>
      </c>
      <c r="FG261" s="72">
        <f t="shared" si="951"/>
        <v>59364.167556559391</v>
      </c>
      <c r="FK261" s="3">
        <f t="shared" si="952"/>
        <v>8.2723016203754121</v>
      </c>
      <c r="FL261" s="6">
        <f t="shared" si="953"/>
        <v>6.6722662305647367</v>
      </c>
      <c r="FM261" s="6">
        <f t="shared" si="954"/>
        <v>6.0190098637080283</v>
      </c>
      <c r="FN261" s="6">
        <f t="shared" si="955"/>
        <v>5.7138535480352859</v>
      </c>
      <c r="FO261" s="193">
        <f t="shared" si="956"/>
        <v>5.7020444073320649</v>
      </c>
      <c r="FP261" s="193">
        <f t="shared" si="957"/>
        <v>4.2722724818032436</v>
      </c>
      <c r="FQ261" s="193">
        <f t="shared" si="1026"/>
        <v>3.9395894113952195</v>
      </c>
      <c r="FR261" s="193">
        <f t="shared" si="958"/>
        <v>4.0130854665588682</v>
      </c>
      <c r="FS261" s="205">
        <f t="shared" si="959"/>
        <v>57965.382594298309</v>
      </c>
      <c r="FW261" s="3">
        <f t="shared" si="960"/>
        <v>9.5131174899158886</v>
      </c>
      <c r="FX261" s="6">
        <f t="shared" si="961"/>
        <v>7.5395788413752864</v>
      </c>
      <c r="FY261" s="6">
        <f t="shared" si="962"/>
        <v>7.4634280912472004</v>
      </c>
      <c r="FZ261" s="6">
        <f t="shared" si="963"/>
        <v>6.7421807830604967</v>
      </c>
      <c r="GA261" s="193">
        <f t="shared" si="964"/>
        <v>5.706179095603205</v>
      </c>
      <c r="GB261" s="193">
        <f t="shared" si="965"/>
        <v>4.2842989240780147</v>
      </c>
      <c r="GC261" s="193">
        <f t="shared" si="1027"/>
        <v>3.9673046631375772</v>
      </c>
      <c r="GD261" s="193">
        <f t="shared" si="966"/>
        <v>4.0315044095172992</v>
      </c>
      <c r="GE261" s="72">
        <f t="shared" si="967"/>
        <v>58271.185007936598</v>
      </c>
      <c r="GI261" s="3">
        <f t="shared" si="968"/>
        <v>9.0995036860065035</v>
      </c>
      <c r="GJ261" s="6">
        <f t="shared" si="969"/>
        <v>7.339413031427271</v>
      </c>
      <c r="GK261" s="6">
        <f t="shared" si="970"/>
        <v>6.6207829841709041</v>
      </c>
      <c r="GL261" s="6">
        <f t="shared" si="971"/>
        <v>6.2850837808191082</v>
      </c>
      <c r="GM261" s="193">
        <f t="shared" si="972"/>
        <v>5.7048027364710112</v>
      </c>
      <c r="GN261" s="193">
        <f t="shared" si="973"/>
        <v>4.2815361695263991</v>
      </c>
      <c r="GO261" s="193">
        <f t="shared" si="1028"/>
        <v>3.9512296196893462</v>
      </c>
      <c r="GP261" s="193">
        <f t="shared" si="974"/>
        <v>4.0233589457040342</v>
      </c>
      <c r="GQ261" s="72">
        <f t="shared" si="975"/>
        <v>58123.375623631306</v>
      </c>
      <c r="GU261" s="3">
        <f t="shared" si="976"/>
        <v>10.753958901644049</v>
      </c>
      <c r="GV261" s="6">
        <f t="shared" si="977"/>
        <v>8.006632397920658</v>
      </c>
      <c r="GW261" s="6">
        <f t="shared" si="978"/>
        <v>7.8245617085656134</v>
      </c>
      <c r="GX261" s="6">
        <f t="shared" si="979"/>
        <v>7.1421406600217132</v>
      </c>
      <c r="GY261" s="193">
        <f t="shared" si="980"/>
        <v>5.7102968431850973</v>
      </c>
      <c r="GZ261" s="193">
        <f t="shared" si="981"/>
        <v>4.2907158222127944</v>
      </c>
      <c r="HA261" s="193">
        <f t="shared" si="1029"/>
        <v>3.9741156425882251</v>
      </c>
      <c r="HB261" s="193">
        <f t="shared" si="982"/>
        <v>4.0385776669337572</v>
      </c>
      <c r="HC261" s="205">
        <f t="shared" si="983"/>
        <v>58375.840347171426</v>
      </c>
      <c r="HG261" s="3">
        <f t="shared" si="785"/>
        <v>9.5131174899158886</v>
      </c>
      <c r="HH261" s="6">
        <f t="shared" si="786"/>
        <v>0</v>
      </c>
      <c r="HI261" s="6">
        <f t="shared" si="787"/>
        <v>0</v>
      </c>
      <c r="HJ261" s="6">
        <f t="shared" si="788"/>
        <v>0</v>
      </c>
      <c r="HK261" s="193">
        <f t="shared" si="984"/>
        <v>5.706179095603205</v>
      </c>
      <c r="HL261" s="193">
        <f t="shared" si="984"/>
        <v>4.1745731882913786</v>
      </c>
      <c r="HM261" s="193">
        <f t="shared" si="984"/>
        <v>3.8150380693314694</v>
      </c>
      <c r="HN261" s="193">
        <f t="shared" si="984"/>
        <v>3.9040600573940507</v>
      </c>
      <c r="HO261" s="212">
        <f t="shared" si="985"/>
        <v>56330.777622403148</v>
      </c>
      <c r="HS261" s="3">
        <f t="shared" si="789"/>
        <v>9.0995036860065035</v>
      </c>
      <c r="HT261" s="6">
        <f t="shared" si="790"/>
        <v>0</v>
      </c>
      <c r="HU261" s="6">
        <f t="shared" si="791"/>
        <v>0</v>
      </c>
      <c r="HV261" s="6">
        <f t="shared" si="792"/>
        <v>0</v>
      </c>
      <c r="HW261" s="193">
        <f t="shared" si="986"/>
        <v>5.7048027364710112</v>
      </c>
      <c r="HX261" s="193">
        <f t="shared" si="986"/>
        <v>4.1745731882913786</v>
      </c>
      <c r="HY261" s="193">
        <f t="shared" si="986"/>
        <v>3.8150380693314694</v>
      </c>
      <c r="HZ261" s="193">
        <f t="shared" si="986"/>
        <v>3.9040600573940507</v>
      </c>
      <c r="IA261" s="212">
        <f t="shared" si="987"/>
        <v>56329.982503676241</v>
      </c>
      <c r="IE261" s="3">
        <f t="shared" si="794"/>
        <v>10.753958901644049</v>
      </c>
      <c r="IF261" s="6">
        <f t="shared" si="795"/>
        <v>0</v>
      </c>
      <c r="IG261" s="6">
        <f t="shared" si="796"/>
        <v>0</v>
      </c>
      <c r="IH261" s="6">
        <f t="shared" si="797"/>
        <v>0</v>
      </c>
      <c r="II261" s="193">
        <f t="shared" si="988"/>
        <v>5.7102968431850973</v>
      </c>
      <c r="IJ261" s="193">
        <f t="shared" si="988"/>
        <v>4.1745731882913786</v>
      </c>
      <c r="IK261" s="193">
        <f t="shared" si="988"/>
        <v>3.8150380693314694</v>
      </c>
      <c r="IL261" s="193">
        <f t="shared" si="988"/>
        <v>3.9040600573940507</v>
      </c>
      <c r="IM261" s="205">
        <f t="shared" si="989"/>
        <v>56333.156500400437</v>
      </c>
      <c r="IQ261" s="3">
        <f t="shared" si="799"/>
        <v>0</v>
      </c>
      <c r="IR261" s="6">
        <f t="shared" si="800"/>
        <v>7.5395788413752864</v>
      </c>
      <c r="IS261" s="6">
        <f t="shared" si="801"/>
        <v>0</v>
      </c>
      <c r="IT261" s="6">
        <f t="shared" si="802"/>
        <v>0</v>
      </c>
      <c r="IU261" s="193">
        <f t="shared" si="990"/>
        <v>5.6740334309306508</v>
      </c>
      <c r="IV261" s="193">
        <f t="shared" si="990"/>
        <v>4.2842989240780147</v>
      </c>
      <c r="IW261" s="193">
        <f t="shared" si="990"/>
        <v>3.8150380693314694</v>
      </c>
      <c r="IX261" s="193">
        <f t="shared" si="990"/>
        <v>3.9040600573940507</v>
      </c>
      <c r="IY261" s="212">
        <f t="shared" si="991"/>
        <v>56585.814691075</v>
      </c>
      <c r="JC261" s="3">
        <f t="shared" si="804"/>
        <v>0</v>
      </c>
      <c r="JD261" s="6">
        <f t="shared" si="805"/>
        <v>7.339413031427271</v>
      </c>
      <c r="JE261" s="6">
        <f t="shared" si="806"/>
        <v>0</v>
      </c>
      <c r="JF261" s="6">
        <f t="shared" si="807"/>
        <v>0</v>
      </c>
      <c r="JG261" s="193">
        <f t="shared" si="992"/>
        <v>5.6740334309306508</v>
      </c>
      <c r="JH261" s="193">
        <f t="shared" si="992"/>
        <v>4.2815361695263991</v>
      </c>
      <c r="JI261" s="193">
        <f t="shared" si="992"/>
        <v>3.8150380693314694</v>
      </c>
      <c r="JJ261" s="193">
        <f t="shared" si="992"/>
        <v>3.9040600573940507</v>
      </c>
      <c r="JK261" s="212">
        <f t="shared" si="993"/>
        <v>56578.909387649721</v>
      </c>
      <c r="JO261" s="3">
        <f t="shared" si="809"/>
        <v>0</v>
      </c>
      <c r="JP261" s="6">
        <f t="shared" si="810"/>
        <v>8.006632397920658</v>
      </c>
      <c r="JQ261" s="6">
        <f t="shared" si="811"/>
        <v>0</v>
      </c>
      <c r="JR261" s="6">
        <f t="shared" si="812"/>
        <v>0</v>
      </c>
      <c r="JS261" s="193">
        <f t="shared" si="994"/>
        <v>5.6740334309306508</v>
      </c>
      <c r="JT261" s="193">
        <f t="shared" si="994"/>
        <v>4.2907158222127944</v>
      </c>
      <c r="JU261" s="193">
        <f t="shared" si="994"/>
        <v>3.8150380693314694</v>
      </c>
      <c r="JV261" s="193">
        <f t="shared" si="994"/>
        <v>3.9040600573940507</v>
      </c>
      <c r="JW261" s="205">
        <f t="shared" si="995"/>
        <v>56601.856511926242</v>
      </c>
      <c r="KA261" s="3">
        <f t="shared" si="814"/>
        <v>0</v>
      </c>
      <c r="KB261" s="6">
        <f t="shared" si="815"/>
        <v>0</v>
      </c>
      <c r="KC261" s="6">
        <f t="shared" si="816"/>
        <v>7.4634280912472004</v>
      </c>
      <c r="KD261" s="6">
        <f t="shared" si="817"/>
        <v>0</v>
      </c>
      <c r="KE261" s="193">
        <f t="shared" si="996"/>
        <v>5.6740334309306508</v>
      </c>
      <c r="KF261" s="193">
        <f t="shared" si="996"/>
        <v>4.1745731882913786</v>
      </c>
      <c r="KG261" s="193">
        <f t="shared" si="996"/>
        <v>3.9673046631375772</v>
      </c>
      <c r="KH261" s="193">
        <f t="shared" si="996"/>
        <v>3.9040600573940507</v>
      </c>
      <c r="KI261" s="212">
        <f t="shared" si="997"/>
        <v>57059.087747113015</v>
      </c>
      <c r="KM261" s="3">
        <f t="shared" si="819"/>
        <v>0</v>
      </c>
      <c r="KN261" s="6">
        <f t="shared" si="820"/>
        <v>0</v>
      </c>
      <c r="KO261" s="6">
        <f t="shared" si="821"/>
        <v>6.6207829841709041</v>
      </c>
      <c r="KP261" s="6">
        <f t="shared" si="822"/>
        <v>0</v>
      </c>
      <c r="KQ261" s="193">
        <f t="shared" si="998"/>
        <v>5.6740334309306508</v>
      </c>
      <c r="KR261" s="193">
        <f t="shared" si="998"/>
        <v>4.1745731882913786</v>
      </c>
      <c r="KS261" s="193">
        <f t="shared" si="998"/>
        <v>3.9512296196893462</v>
      </c>
      <c r="KT261" s="193">
        <f t="shared" si="998"/>
        <v>3.9040600573940507</v>
      </c>
      <c r="KU261" s="212">
        <f t="shared" si="999"/>
        <v>56979.773180857577</v>
      </c>
      <c r="KY261" s="3">
        <f t="shared" si="824"/>
        <v>0</v>
      </c>
      <c r="KZ261" s="6">
        <f t="shared" si="825"/>
        <v>0</v>
      </c>
      <c r="LA261" s="6">
        <f t="shared" si="826"/>
        <v>7.8245617085656134</v>
      </c>
      <c r="LB261" s="6">
        <f t="shared" si="827"/>
        <v>0</v>
      </c>
      <c r="LC261" s="193">
        <f t="shared" si="1000"/>
        <v>5.6740334309306508</v>
      </c>
      <c r="LD261" s="193">
        <f t="shared" si="1000"/>
        <v>4.1745731882913786</v>
      </c>
      <c r="LE261" s="193">
        <f t="shared" si="1000"/>
        <v>3.9741156425882251</v>
      </c>
      <c r="LF261" s="193">
        <f t="shared" si="1000"/>
        <v>3.9040600573940507</v>
      </c>
      <c r="LG261" s="205">
        <f t="shared" si="1001"/>
        <v>57092.726537698858</v>
      </c>
      <c r="LK261" s="3">
        <f t="shared" si="829"/>
        <v>0</v>
      </c>
      <c r="LL261" s="6">
        <f t="shared" si="830"/>
        <v>0</v>
      </c>
      <c r="LM261" s="6">
        <f t="shared" si="831"/>
        <v>0</v>
      </c>
      <c r="LN261" s="6">
        <f t="shared" si="832"/>
        <v>6.7421807830604967</v>
      </c>
      <c r="LO261" s="193">
        <f t="shared" si="1002"/>
        <v>5.6740334309306508</v>
      </c>
      <c r="LP261" s="193">
        <f t="shared" si="1002"/>
        <v>4.1745731882913786</v>
      </c>
      <c r="LQ261" s="193">
        <f t="shared" si="1002"/>
        <v>3.8150380693314694</v>
      </c>
      <c r="LR261" s="193">
        <f t="shared" si="1002"/>
        <v>4.0315044095172992</v>
      </c>
      <c r="LS261" s="212">
        <f t="shared" si="1003"/>
        <v>57211.511802001114</v>
      </c>
      <c r="LW261" s="3">
        <f t="shared" si="834"/>
        <v>0</v>
      </c>
      <c r="LX261" s="6">
        <f t="shared" si="835"/>
        <v>0</v>
      </c>
      <c r="LY261" s="6">
        <f t="shared" si="836"/>
        <v>0</v>
      </c>
      <c r="LZ261" s="6">
        <f t="shared" si="837"/>
        <v>6.2850837808191082</v>
      </c>
      <c r="MA261" s="193">
        <f t="shared" si="1004"/>
        <v>5.6740334309306508</v>
      </c>
      <c r="MB261" s="193">
        <f t="shared" si="1004"/>
        <v>4.1745731882913786</v>
      </c>
      <c r="MC261" s="193">
        <f t="shared" si="1004"/>
        <v>3.8150380693314694</v>
      </c>
      <c r="MD261" s="193">
        <f t="shared" si="1004"/>
        <v>4.0233589457040342</v>
      </c>
      <c r="ME261" s="212">
        <f t="shared" si="1005"/>
        <v>57153.606723582925</v>
      </c>
      <c r="MI261" s="3">
        <f t="shared" si="839"/>
        <v>0</v>
      </c>
      <c r="MJ261" s="6">
        <f t="shared" si="840"/>
        <v>0</v>
      </c>
      <c r="MK261" s="6">
        <f t="shared" si="841"/>
        <v>0</v>
      </c>
      <c r="ML261" s="6">
        <f t="shared" si="842"/>
        <v>7.1421406600217132</v>
      </c>
      <c r="MM261" s="193">
        <f t="shared" si="1006"/>
        <v>5.6740334309306508</v>
      </c>
      <c r="MN261" s="193">
        <f t="shared" si="1006"/>
        <v>4.1745731882913786</v>
      </c>
      <c r="MO261" s="193">
        <f t="shared" si="1006"/>
        <v>3.8150380693314694</v>
      </c>
      <c r="MP261" s="193">
        <f t="shared" si="1006"/>
        <v>4.0385776669337572</v>
      </c>
      <c r="MQ261" s="205">
        <f t="shared" si="1007"/>
        <v>57261.842288889311</v>
      </c>
      <c r="MT261" s="3">
        <f t="shared" si="844"/>
        <v>7.858662274278343</v>
      </c>
      <c r="MU261" s="6">
        <f t="shared" si="845"/>
        <v>6.6721936649338822</v>
      </c>
      <c r="MV261" s="6">
        <f t="shared" si="846"/>
        <v>6.9217276652695805</v>
      </c>
      <c r="MW261" s="6">
        <f t="shared" si="847"/>
        <v>6.8564550336208443</v>
      </c>
      <c r="MX261" s="193">
        <f t="shared" si="1008"/>
        <v>5.700662256253616</v>
      </c>
      <c r="MY261" s="193">
        <f t="shared" si="1008"/>
        <v>4.2722714695088513</v>
      </c>
      <c r="MZ261" s="193">
        <f t="shared" si="1008"/>
        <v>3.9570004158787331</v>
      </c>
      <c r="NA261" s="193">
        <f t="shared" si="1008"/>
        <v>4.0335304505626173</v>
      </c>
      <c r="NB261" s="212">
        <f t="shared" si="1009"/>
        <v>58199.692614352112</v>
      </c>
      <c r="NF261" s="3">
        <f t="shared" si="849"/>
        <v>7.8586622742783421</v>
      </c>
      <c r="NG261" s="6">
        <f t="shared" si="850"/>
        <v>0</v>
      </c>
      <c r="NH261" s="6">
        <f t="shared" si="851"/>
        <v>0</v>
      </c>
      <c r="NI261" s="6">
        <f t="shared" si="852"/>
        <v>0</v>
      </c>
      <c r="NJ261" s="193">
        <f t="shared" si="1010"/>
        <v>5.700662256253616</v>
      </c>
      <c r="NK261" s="193">
        <f t="shared" si="1010"/>
        <v>4.1745731882913786</v>
      </c>
      <c r="NL261" s="193">
        <f t="shared" si="1010"/>
        <v>3.8150380693314694</v>
      </c>
      <c r="NM261" s="193">
        <f t="shared" si="1010"/>
        <v>3.9040600573940507</v>
      </c>
      <c r="NN261" s="212">
        <f t="shared" si="1011"/>
        <v>56327.590627783298</v>
      </c>
      <c r="NR261" s="3">
        <f t="shared" si="854"/>
        <v>0</v>
      </c>
      <c r="NS261" s="6">
        <f t="shared" si="855"/>
        <v>6.6721936649338822</v>
      </c>
      <c r="NT261" s="6">
        <f t="shared" si="856"/>
        <v>0</v>
      </c>
      <c r="NU261" s="6">
        <f t="shared" si="857"/>
        <v>0</v>
      </c>
      <c r="NV261" s="193">
        <f t="shared" si="1012"/>
        <v>5.6740334309306508</v>
      </c>
      <c r="NW261" s="193">
        <f t="shared" si="1012"/>
        <v>4.2722714695088513</v>
      </c>
      <c r="NX261" s="193">
        <f t="shared" si="1012"/>
        <v>3.8150380693314694</v>
      </c>
      <c r="NY261" s="193">
        <f t="shared" si="1012"/>
        <v>3.9040600573940507</v>
      </c>
      <c r="NZ261" s="212">
        <f t="shared" si="1013"/>
        <v>56555.759096378199</v>
      </c>
      <c r="OD261" s="3">
        <f t="shared" si="859"/>
        <v>0</v>
      </c>
      <c r="OE261" s="6">
        <f t="shared" si="860"/>
        <v>0</v>
      </c>
      <c r="OF261" s="6">
        <f t="shared" si="861"/>
        <v>6.9217276652695805</v>
      </c>
      <c r="OG261" s="6">
        <f t="shared" si="862"/>
        <v>0</v>
      </c>
      <c r="OH261" s="193">
        <f t="shared" si="1014"/>
        <v>5.6740334309306508</v>
      </c>
      <c r="OI261" s="193">
        <f t="shared" si="1014"/>
        <v>4.1745731882913786</v>
      </c>
      <c r="OJ261" s="193">
        <f t="shared" si="1014"/>
        <v>3.9570004158787331</v>
      </c>
      <c r="OK261" s="193">
        <f t="shared" si="1014"/>
        <v>3.9040600573940507</v>
      </c>
      <c r="OL261" s="212">
        <f t="shared" si="1015"/>
        <v>57008.233704391852</v>
      </c>
      <c r="OP261" s="3">
        <f t="shared" si="864"/>
        <v>0</v>
      </c>
      <c r="OQ261" s="6">
        <f t="shared" si="865"/>
        <v>0</v>
      </c>
      <c r="OR261" s="6">
        <f t="shared" si="866"/>
        <v>0</v>
      </c>
      <c r="OS261" s="6">
        <f t="shared" si="867"/>
        <v>6.8564550336208443</v>
      </c>
      <c r="OT261" s="193">
        <f t="shared" si="1016"/>
        <v>5.6740334309306508</v>
      </c>
      <c r="OU261" s="193">
        <f t="shared" si="1016"/>
        <v>4.1745731882913786</v>
      </c>
      <c r="OV261" s="193">
        <f t="shared" si="1016"/>
        <v>3.8150380693314694</v>
      </c>
      <c r="OW261" s="193">
        <f t="shared" si="1016"/>
        <v>4.0335304505626173</v>
      </c>
      <c r="OX261" s="232">
        <f t="shared" si="1017"/>
        <v>57225.923781726262</v>
      </c>
    </row>
    <row r="262" spans="1:414" x14ac:dyDescent="0.2">
      <c r="B262" s="81">
        <v>45633</v>
      </c>
      <c r="C262">
        <v>154</v>
      </c>
      <c r="D262">
        <v>11.613849523010607</v>
      </c>
      <c r="E262">
        <v>0</v>
      </c>
      <c r="F262">
        <v>0</v>
      </c>
      <c r="G262">
        <v>0</v>
      </c>
      <c r="H262">
        <v>0</v>
      </c>
      <c r="I262">
        <v>0</v>
      </c>
      <c r="J262">
        <v>0</v>
      </c>
      <c r="K262">
        <v>0</v>
      </c>
      <c r="L262">
        <v>0</v>
      </c>
      <c r="M262">
        <v>0</v>
      </c>
      <c r="N262">
        <v>1</v>
      </c>
      <c r="O262">
        <v>0</v>
      </c>
      <c r="P262">
        <v>0</v>
      </c>
      <c r="Q262">
        <v>0</v>
      </c>
      <c r="R262">
        <v>1</v>
      </c>
      <c r="S262">
        <v>0</v>
      </c>
      <c r="T262">
        <v>23716</v>
      </c>
      <c r="U262">
        <v>8.2815592883858571</v>
      </c>
      <c r="V262">
        <v>6.6813293060390464</v>
      </c>
      <c r="W262">
        <v>6.0277505159012472</v>
      </c>
      <c r="X262">
        <v>5.7770204801891873</v>
      </c>
      <c r="Y262" s="3">
        <v>3659.1425848314093</v>
      </c>
      <c r="Z262" s="3">
        <v>732.3662818828501</v>
      </c>
      <c r="AA262" s="3">
        <v>369.40245216311718</v>
      </c>
      <c r="AB262" s="3">
        <v>273.19254554901437</v>
      </c>
      <c r="AC262">
        <v>0</v>
      </c>
      <c r="AD262">
        <v>2</v>
      </c>
      <c r="AE262" s="6"/>
      <c r="AF262" s="1" t="s">
        <v>2</v>
      </c>
      <c r="AG262">
        <v>154</v>
      </c>
      <c r="AH262" s="189">
        <v>45633</v>
      </c>
      <c r="AI262">
        <f t="shared" si="869"/>
        <v>12</v>
      </c>
      <c r="AJ262">
        <v>154</v>
      </c>
      <c r="AK262">
        <v>0</v>
      </c>
      <c r="AL262">
        <v>2</v>
      </c>
      <c r="AM262">
        <v>0</v>
      </c>
      <c r="AN262">
        <v>0</v>
      </c>
      <c r="AO262">
        <v>0</v>
      </c>
      <c r="AP262">
        <v>1</v>
      </c>
      <c r="AQ262">
        <v>0</v>
      </c>
      <c r="AS262" s="37"/>
      <c r="AT262" s="37"/>
      <c r="AU262" s="6">
        <f t="shared" si="870"/>
        <v>0</v>
      </c>
      <c r="AV262" s="6">
        <f t="shared" si="871"/>
        <v>0</v>
      </c>
      <c r="AW262" s="6">
        <f t="shared" si="872"/>
        <v>0</v>
      </c>
      <c r="AX262" s="6">
        <f t="shared" si="873"/>
        <v>0</v>
      </c>
      <c r="AY262" s="193">
        <f t="shared" si="874"/>
        <v>5.6740334309306508</v>
      </c>
      <c r="AZ262" s="193">
        <f t="shared" si="875"/>
        <v>4.1745731882913786</v>
      </c>
      <c r="BA262" s="193">
        <f t="shared" si="876"/>
        <v>3.8150380693314694</v>
      </c>
      <c r="BB262" s="193">
        <f t="shared" si="877"/>
        <v>3.9040600573940507</v>
      </c>
      <c r="BC262" s="72">
        <f t="shared" si="878"/>
        <v>56312.210093717425</v>
      </c>
      <c r="BG262" s="3">
        <f t="shared" si="879"/>
        <v>8.11592810261814</v>
      </c>
      <c r="BH262" s="6">
        <f t="shared" si="880"/>
        <v>0</v>
      </c>
      <c r="BI262" s="6">
        <f t="shared" si="881"/>
        <v>0</v>
      </c>
      <c r="BJ262" s="6">
        <f t="shared" si="882"/>
        <v>0</v>
      </c>
      <c r="BK262" s="193">
        <f t="shared" si="883"/>
        <v>5.7015221191573771</v>
      </c>
      <c r="BL262" s="193">
        <f t="shared" si="884"/>
        <v>4.1745731882913786</v>
      </c>
      <c r="BM262" s="193">
        <f t="shared" si="885"/>
        <v>3.8150380693314694</v>
      </c>
      <c r="BN262" s="193">
        <f t="shared" si="886"/>
        <v>3.9040600573940507</v>
      </c>
      <c r="BO262" s="72">
        <f t="shared" si="887"/>
        <v>56328.087345710854</v>
      </c>
      <c r="BS262" s="3">
        <f t="shared" si="888"/>
        <v>8.1159536734694555</v>
      </c>
      <c r="BT262" s="6">
        <f t="shared" si="889"/>
        <v>0</v>
      </c>
      <c r="BU262" s="6">
        <f t="shared" si="890"/>
        <v>0</v>
      </c>
      <c r="BV262" s="6">
        <f t="shared" si="891"/>
        <v>0</v>
      </c>
      <c r="BW262" s="193">
        <f t="shared" si="892"/>
        <v>5.7015222045864267</v>
      </c>
      <c r="BX262" s="193">
        <f t="shared" si="893"/>
        <v>4.1745731882913786</v>
      </c>
      <c r="BY262" s="193">
        <f t="shared" si="1018"/>
        <v>3.8150380693314694</v>
      </c>
      <c r="BZ262" s="193">
        <f t="shared" si="894"/>
        <v>3.9040600573940507</v>
      </c>
      <c r="CA262" s="72">
        <f t="shared" si="895"/>
        <v>56328.087345710854</v>
      </c>
      <c r="CE262" s="3">
        <f t="shared" si="896"/>
        <v>0</v>
      </c>
      <c r="CF262" s="6">
        <f t="shared" si="897"/>
        <v>6.6813293060390464</v>
      </c>
      <c r="CG262" s="6">
        <f t="shared" si="898"/>
        <v>0</v>
      </c>
      <c r="CH262" s="6">
        <f t="shared" si="899"/>
        <v>0</v>
      </c>
      <c r="CI262" s="193">
        <f t="shared" si="900"/>
        <v>5.6740334309306508</v>
      </c>
      <c r="CJ262" s="193">
        <f t="shared" si="901"/>
        <v>4.2723989041302888</v>
      </c>
      <c r="CK262" s="193">
        <f t="shared" si="1019"/>
        <v>3.8150380693314694</v>
      </c>
      <c r="CL262" s="193">
        <f t="shared" si="902"/>
        <v>3.9040600573940507</v>
      </c>
      <c r="CM262" s="72">
        <f t="shared" si="903"/>
        <v>56556.077461059685</v>
      </c>
      <c r="CQ262" s="3">
        <f t="shared" si="904"/>
        <v>0</v>
      </c>
      <c r="CR262" s="6">
        <f t="shared" si="905"/>
        <v>6.6814019710275625</v>
      </c>
      <c r="CS262" s="6">
        <f t="shared" si="906"/>
        <v>0</v>
      </c>
      <c r="CT262" s="6">
        <f t="shared" si="907"/>
        <v>0</v>
      </c>
      <c r="CU262" s="193">
        <f t="shared" si="908"/>
        <v>5.6740334309306508</v>
      </c>
      <c r="CV262" s="193">
        <f t="shared" si="909"/>
        <v>4.2723999176815548</v>
      </c>
      <c r="CW262" s="193">
        <f t="shared" si="1020"/>
        <v>3.8150380693314694</v>
      </c>
      <c r="CX262" s="193">
        <f t="shared" si="910"/>
        <v>3.9040600573940507</v>
      </c>
      <c r="CY262" s="72">
        <f t="shared" si="911"/>
        <v>56556.07999318037</v>
      </c>
      <c r="DC262" s="3">
        <f t="shared" si="912"/>
        <v>0</v>
      </c>
      <c r="DD262" s="6">
        <f t="shared" si="913"/>
        <v>0</v>
      </c>
      <c r="DE262" s="6">
        <f t="shared" si="914"/>
        <v>6.3291380416963099</v>
      </c>
      <c r="DF262" s="6">
        <f t="shared" si="915"/>
        <v>0</v>
      </c>
      <c r="DG262" s="193">
        <f t="shared" si="916"/>
        <v>5.6740334309306508</v>
      </c>
      <c r="DH262" s="193">
        <f t="shared" si="917"/>
        <v>4.1745731882913786</v>
      </c>
      <c r="DI262" s="193">
        <f t="shared" si="1021"/>
        <v>3.9456051965729193</v>
      </c>
      <c r="DJ262" s="193">
        <f t="shared" si="918"/>
        <v>3.9040600573940507</v>
      </c>
      <c r="DK262" s="72">
        <f t="shared" si="919"/>
        <v>56952.048215397779</v>
      </c>
      <c r="DO262" s="3">
        <f t="shared" si="920"/>
        <v>0</v>
      </c>
      <c r="DP262" s="6">
        <f t="shared" si="921"/>
        <v>0</v>
      </c>
      <c r="DQ262" s="6">
        <f t="shared" si="922"/>
        <v>6.0278669286872155</v>
      </c>
      <c r="DR262" s="6">
        <f t="shared" si="923"/>
        <v>0</v>
      </c>
      <c r="DS262" s="193">
        <f t="shared" si="924"/>
        <v>5.6740334309306508</v>
      </c>
      <c r="DT262" s="193">
        <f t="shared" si="925"/>
        <v>4.1745731882913786</v>
      </c>
      <c r="DU262" s="193">
        <f t="shared" si="1022"/>
        <v>3.9397617213908211</v>
      </c>
      <c r="DV262" s="193">
        <f t="shared" si="926"/>
        <v>3.9040600573940507</v>
      </c>
      <c r="DW262" s="72">
        <f t="shared" si="927"/>
        <v>56923.257745783041</v>
      </c>
      <c r="EA262" s="3">
        <f t="shared" si="928"/>
        <v>0</v>
      </c>
      <c r="EB262" s="6">
        <f t="shared" si="929"/>
        <v>0</v>
      </c>
      <c r="EC262" s="6">
        <f t="shared" si="930"/>
        <v>0</v>
      </c>
      <c r="ED262" s="6">
        <f t="shared" si="931"/>
        <v>17.331061440567563</v>
      </c>
      <c r="EE262" s="193">
        <f t="shared" si="932"/>
        <v>5.6740334309306508</v>
      </c>
      <c r="EF262" s="193">
        <f t="shared" si="933"/>
        <v>4.1745731882913786</v>
      </c>
      <c r="EG262" s="193">
        <f t="shared" si="1023"/>
        <v>3.8150380693314694</v>
      </c>
      <c r="EH262" s="193">
        <f t="shared" si="934"/>
        <v>4.2037144553699051</v>
      </c>
      <c r="EI262" s="72">
        <f t="shared" si="935"/>
        <v>58449.556666242679</v>
      </c>
      <c r="EM262" s="3">
        <f t="shared" si="936"/>
        <v>0</v>
      </c>
      <c r="EN262" s="6">
        <f t="shared" si="937"/>
        <v>0</v>
      </c>
      <c r="EO262" s="6">
        <f t="shared" si="938"/>
        <v>0</v>
      </c>
      <c r="EP262" s="6">
        <f t="shared" si="939"/>
        <v>5.77716306270933</v>
      </c>
      <c r="EQ262" s="193">
        <f t="shared" si="940"/>
        <v>5.6740334309306508</v>
      </c>
      <c r="ER262" s="193">
        <f t="shared" si="941"/>
        <v>4.1745731882913786</v>
      </c>
      <c r="ES262" s="193">
        <f t="shared" si="1024"/>
        <v>3.8150380693314694</v>
      </c>
      <c r="ET262" s="193">
        <f t="shared" si="942"/>
        <v>4.0142292918856546</v>
      </c>
      <c r="EU262" s="72">
        <f t="shared" si="943"/>
        <v>57088.774816093159</v>
      </c>
      <c r="EY262" s="3">
        <f t="shared" si="944"/>
        <v>8.11592810261814</v>
      </c>
      <c r="EZ262" s="6">
        <f t="shared" si="945"/>
        <v>6.6813293060390464</v>
      </c>
      <c r="FA262" s="6">
        <f t="shared" si="946"/>
        <v>6.3291380416963099</v>
      </c>
      <c r="FB262" s="6">
        <f t="shared" si="947"/>
        <v>17.331061440567563</v>
      </c>
      <c r="FC262" s="193">
        <f t="shared" si="948"/>
        <v>5.7015221191573771</v>
      </c>
      <c r="FD262" s="193">
        <f t="shared" si="949"/>
        <v>4.2723989041302888</v>
      </c>
      <c r="FE262" s="193">
        <f t="shared" si="1025"/>
        <v>3.9456051965729193</v>
      </c>
      <c r="FF262" s="193">
        <f t="shared" si="950"/>
        <v>4.2037144553699051</v>
      </c>
      <c r="FG262" s="72">
        <f t="shared" si="951"/>
        <v>59386.418837853402</v>
      </c>
      <c r="FK262" s="3">
        <f t="shared" si="952"/>
        <v>8.2815848592371744</v>
      </c>
      <c r="FL262" s="6">
        <f t="shared" si="953"/>
        <v>6.6814019710275625</v>
      </c>
      <c r="FM262" s="6">
        <f t="shared" si="954"/>
        <v>6.0278669286872155</v>
      </c>
      <c r="FN262" s="6">
        <f t="shared" si="955"/>
        <v>5.77716306270933</v>
      </c>
      <c r="FO262" s="193">
        <f t="shared" si="956"/>
        <v>5.7020754048109241</v>
      </c>
      <c r="FP262" s="193">
        <f t="shared" si="957"/>
        <v>4.2723999176815548</v>
      </c>
      <c r="FQ262" s="193">
        <f t="shared" si="1026"/>
        <v>3.9397617213908211</v>
      </c>
      <c r="FR262" s="193">
        <f t="shared" si="958"/>
        <v>4.0142292918856546</v>
      </c>
      <c r="FS262" s="205">
        <f t="shared" si="959"/>
        <v>57974.835007260903</v>
      </c>
      <c r="FW262" s="3">
        <f t="shared" si="960"/>
        <v>9.5237931816437342</v>
      </c>
      <c r="FX262" s="6">
        <f t="shared" si="961"/>
        <v>7.5499021158241213</v>
      </c>
      <c r="FY262" s="6">
        <f t="shared" si="962"/>
        <v>7.4744106397175463</v>
      </c>
      <c r="FZ262" s="6">
        <f t="shared" si="963"/>
        <v>6.8168841666232405</v>
      </c>
      <c r="GA262" s="193">
        <f t="shared" si="964"/>
        <v>5.7062145954289996</v>
      </c>
      <c r="GB262" s="193">
        <f t="shared" si="965"/>
        <v>4.2844412025512204</v>
      </c>
      <c r="GC262" s="193">
        <f t="shared" si="1027"/>
        <v>3.9675124793751917</v>
      </c>
      <c r="GD262" s="193">
        <f t="shared" si="966"/>
        <v>4.0328293379429345</v>
      </c>
      <c r="GE262" s="72">
        <f t="shared" si="967"/>
        <v>58282.219437507716</v>
      </c>
      <c r="GI262" s="3">
        <f t="shared" si="968"/>
        <v>9.1097152172244442</v>
      </c>
      <c r="GJ262" s="6">
        <f t="shared" si="969"/>
        <v>7.3494622366429514</v>
      </c>
      <c r="GK262" s="6">
        <f t="shared" si="970"/>
        <v>6.6305255674913726</v>
      </c>
      <c r="GL262" s="6">
        <f t="shared" si="971"/>
        <v>6.3547225282081063</v>
      </c>
      <c r="GM262" s="193">
        <f t="shared" si="972"/>
        <v>5.7048367396198829</v>
      </c>
      <c r="GN262" s="193">
        <f t="shared" si="973"/>
        <v>4.2816750541044888</v>
      </c>
      <c r="GO262" s="193">
        <f t="shared" si="1028"/>
        <v>3.9514169621527486</v>
      </c>
      <c r="GP262" s="193">
        <f t="shared" si="974"/>
        <v>4.0246041996608559</v>
      </c>
      <c r="GQ262" s="72">
        <f t="shared" si="975"/>
        <v>58133.693642826263</v>
      </c>
      <c r="GU262" s="3">
        <f t="shared" si="976"/>
        <v>10.766027074901615</v>
      </c>
      <c r="GV262" s="6">
        <f t="shared" si="977"/>
        <v>8.0175951672468546</v>
      </c>
      <c r="GW262" s="6">
        <f t="shared" si="978"/>
        <v>7.8360756706716215</v>
      </c>
      <c r="GX262" s="6">
        <f t="shared" si="979"/>
        <v>7.221275600236484</v>
      </c>
      <c r="GY262" s="193">
        <f t="shared" si="980"/>
        <v>5.7103368084272859</v>
      </c>
      <c r="GZ262" s="193">
        <f t="shared" si="981"/>
        <v>4.2908659473686548</v>
      </c>
      <c r="HA262" s="193">
        <f t="shared" si="1029"/>
        <v>3.9743320346435844</v>
      </c>
      <c r="HB262" s="193">
        <f t="shared" si="982"/>
        <v>4.0399712524843681</v>
      </c>
      <c r="HC262" s="205">
        <f t="shared" si="983"/>
        <v>58387.459191286776</v>
      </c>
      <c r="HG262" s="3">
        <f t="shared" ref="HG262:HG317" si="1030">$U262*HG$4</f>
        <v>9.5237931816437342</v>
      </c>
      <c r="HH262" s="6">
        <f t="shared" ref="HH262:HH317" si="1031">$V262*HH$4</f>
        <v>0</v>
      </c>
      <c r="HI262" s="6">
        <f t="shared" ref="HI262:HI317" si="1032">$W262*HI$4</f>
        <v>0</v>
      </c>
      <c r="HJ262" s="6">
        <f t="shared" ref="HJ262:HJ317" si="1033">$X262*HJ$4</f>
        <v>0</v>
      </c>
      <c r="HK262" s="193">
        <f t="shared" si="984"/>
        <v>5.7062145954289996</v>
      </c>
      <c r="HL262" s="193">
        <f t="shared" si="984"/>
        <v>4.1745731882913786</v>
      </c>
      <c r="HM262" s="193">
        <f t="shared" si="984"/>
        <v>3.8150380693314694</v>
      </c>
      <c r="HN262" s="193">
        <f t="shared" ref="HN262:HN317" si="1034">LN(HJ262+HN$4)</f>
        <v>3.9040600573940507</v>
      </c>
      <c r="HO262" s="212">
        <f t="shared" si="985"/>
        <v>56330.798130699201</v>
      </c>
      <c r="HS262" s="3">
        <f t="shared" ref="HS262:HS317" si="1035">$U262*HS$4</f>
        <v>9.1097152172244442</v>
      </c>
      <c r="HT262" s="6">
        <f t="shared" ref="HT262:HT317" si="1036">$V262*HT$4</f>
        <v>0</v>
      </c>
      <c r="HU262" s="6">
        <f t="shared" ref="HU262:HU317" si="1037">$W262*HU$4</f>
        <v>0</v>
      </c>
      <c r="HV262" s="6">
        <f t="shared" ref="HV262:HV317" si="1038">$X262*HV$4</f>
        <v>0</v>
      </c>
      <c r="HW262" s="193">
        <f t="shared" si="986"/>
        <v>5.7048367396198829</v>
      </c>
      <c r="HX262" s="193">
        <f t="shared" si="986"/>
        <v>4.1745731882913786</v>
      </c>
      <c r="HY262" s="193">
        <f t="shared" si="986"/>
        <v>3.8150380693314694</v>
      </c>
      <c r="HZ262" s="193">
        <f t="shared" ref="HZ262:HZ317" si="1039">LN(HV262+HZ$4)</f>
        <v>3.9040600573940507</v>
      </c>
      <c r="IA262" s="212">
        <f t="shared" si="987"/>
        <v>56330.002147062689</v>
      </c>
      <c r="IE262" s="3">
        <f t="shared" ref="IE262:IE317" si="1040">$U262*IE$4</f>
        <v>10.766027074901615</v>
      </c>
      <c r="IF262" s="6">
        <f t="shared" ref="IF262:IF317" si="1041">$V262*IF$4</f>
        <v>0</v>
      </c>
      <c r="IG262" s="6">
        <f t="shared" ref="IG262:IG317" si="1042">$W262*IG$4</f>
        <v>0</v>
      </c>
      <c r="IH262" s="6">
        <f t="shared" ref="IH262:IH317" si="1043">$X262*IH$4</f>
        <v>0</v>
      </c>
      <c r="II262" s="193">
        <f t="shared" si="988"/>
        <v>5.7103368084272859</v>
      </c>
      <c r="IJ262" s="193">
        <f t="shared" si="988"/>
        <v>4.1745731882913786</v>
      </c>
      <c r="IK262" s="193">
        <f t="shared" si="988"/>
        <v>3.8150380693314694</v>
      </c>
      <c r="IL262" s="193">
        <f t="shared" ref="IL262:IL317" si="1044">LN(IH262+IL$4)</f>
        <v>3.9040600573940507</v>
      </c>
      <c r="IM262" s="205">
        <f t="shared" si="989"/>
        <v>56333.179589348962</v>
      </c>
      <c r="IQ262" s="3">
        <f t="shared" ref="IQ262:IQ317" si="1045">$U262*IQ$4</f>
        <v>0</v>
      </c>
      <c r="IR262" s="6">
        <f t="shared" ref="IR262:IR317" si="1046">$V262*IR$4</f>
        <v>7.5499021158241213</v>
      </c>
      <c r="IS262" s="6">
        <f t="shared" ref="IS262:IS317" si="1047">$W262*IS$4</f>
        <v>0</v>
      </c>
      <c r="IT262" s="6">
        <f t="shared" ref="IT262:IT317" si="1048">$X262*IT$4</f>
        <v>0</v>
      </c>
      <c r="IU262" s="193">
        <f t="shared" si="990"/>
        <v>5.6740334309306508</v>
      </c>
      <c r="IV262" s="193">
        <f t="shared" si="990"/>
        <v>4.2844412025512204</v>
      </c>
      <c r="IW262" s="193">
        <f t="shared" si="990"/>
        <v>3.8150380693314694</v>
      </c>
      <c r="IX262" s="193">
        <f t="shared" ref="IX262:IX317" si="1049">LN(IT262+IX$4)</f>
        <v>3.9040600573940507</v>
      </c>
      <c r="IY262" s="212">
        <f t="shared" si="991"/>
        <v>56586.170328555403</v>
      </c>
      <c r="JC262" s="3">
        <f t="shared" ref="JC262:JC317" si="1050">$U262*JC$4</f>
        <v>0</v>
      </c>
      <c r="JD262" s="6">
        <f t="shared" ref="JD262:JD317" si="1051">$V262*JD$4</f>
        <v>7.3494622366429514</v>
      </c>
      <c r="JE262" s="6">
        <f t="shared" ref="JE262:JE317" si="1052">$W262*JE$4</f>
        <v>0</v>
      </c>
      <c r="JF262" s="6">
        <f t="shared" ref="JF262:JF317" si="1053">$X262*JF$4</f>
        <v>0</v>
      </c>
      <c r="JG262" s="193">
        <f t="shared" si="992"/>
        <v>5.6740334309306508</v>
      </c>
      <c r="JH262" s="193">
        <f t="shared" si="992"/>
        <v>4.2816750541044888</v>
      </c>
      <c r="JI262" s="193">
        <f t="shared" si="992"/>
        <v>3.8150380693314694</v>
      </c>
      <c r="JJ262" s="193">
        <f t="shared" ref="JJ262:JJ317" si="1054">LN(JF262+JJ$4)</f>
        <v>3.9040600573940507</v>
      </c>
      <c r="JK262" s="212">
        <f t="shared" si="993"/>
        <v>56579.256499402625</v>
      </c>
      <c r="JO262" s="3">
        <f t="shared" ref="JO262:JO317" si="1055">$U262*JO$4</f>
        <v>0</v>
      </c>
      <c r="JP262" s="6">
        <f t="shared" ref="JP262:JP317" si="1056">$V262*JP$4</f>
        <v>8.0175951672468546</v>
      </c>
      <c r="JQ262" s="6">
        <f t="shared" ref="JQ262:JQ317" si="1057">$W262*JQ$4</f>
        <v>0</v>
      </c>
      <c r="JR262" s="6">
        <f t="shared" ref="JR262:JR317" si="1058">$X262*JR$4</f>
        <v>0</v>
      </c>
      <c r="JS262" s="193">
        <f t="shared" si="994"/>
        <v>5.6740334309306508</v>
      </c>
      <c r="JT262" s="193">
        <f t="shared" si="994"/>
        <v>4.2908659473686548</v>
      </c>
      <c r="JU262" s="193">
        <f t="shared" si="994"/>
        <v>3.8150380693314694</v>
      </c>
      <c r="JV262" s="193">
        <f t="shared" ref="JV262:JV317" si="1059">LN(JR262+JV$4)</f>
        <v>3.9040600573940507</v>
      </c>
      <c r="JW262" s="205">
        <f t="shared" si="995"/>
        <v>56602.231869322881</v>
      </c>
      <c r="KA262" s="3">
        <f t="shared" ref="KA262:KA317" si="1060">$U262*KA$4</f>
        <v>0</v>
      </c>
      <c r="KB262" s="6">
        <f t="shared" ref="KB262:KB317" si="1061">$V262*KB$4</f>
        <v>0</v>
      </c>
      <c r="KC262" s="6">
        <f t="shared" ref="KC262:KC317" si="1062">$W262*KC$4</f>
        <v>7.4744106397175463</v>
      </c>
      <c r="KD262" s="6">
        <f t="shared" ref="KD262:KD317" si="1063">$X262*KD$4</f>
        <v>0</v>
      </c>
      <c r="KE262" s="193">
        <f t="shared" si="996"/>
        <v>5.6740334309306508</v>
      </c>
      <c r="KF262" s="193">
        <f t="shared" si="996"/>
        <v>4.1745731882913786</v>
      </c>
      <c r="KG262" s="193">
        <f t="shared" si="996"/>
        <v>3.9675124793751917</v>
      </c>
      <c r="KH262" s="193">
        <f t="shared" ref="KH262:KH317" si="1064">LN(KD262+KH$4)</f>
        <v>3.9040600573940507</v>
      </c>
      <c r="KI262" s="212">
        <f t="shared" si="997"/>
        <v>57060.113838872654</v>
      </c>
      <c r="KM262" s="3">
        <f t="shared" ref="KM262:KM317" si="1065">$U262*KM$4</f>
        <v>0</v>
      </c>
      <c r="KN262" s="6">
        <f t="shared" ref="KN262:KN317" si="1066">$V262*KN$4</f>
        <v>0</v>
      </c>
      <c r="KO262" s="6">
        <f t="shared" ref="KO262:KO317" si="1067">$W262*KO$4</f>
        <v>6.6305255674913726</v>
      </c>
      <c r="KP262" s="6">
        <f t="shared" ref="KP262:KP317" si="1068">$X262*KP$4</f>
        <v>0</v>
      </c>
      <c r="KQ262" s="193">
        <f t="shared" si="998"/>
        <v>5.6740334309306508</v>
      </c>
      <c r="KR262" s="193">
        <f t="shared" si="998"/>
        <v>4.1745731882913786</v>
      </c>
      <c r="KS262" s="193">
        <f t="shared" si="998"/>
        <v>3.9514169621527486</v>
      </c>
      <c r="KT262" s="193">
        <f t="shared" ref="KT262:KT317" si="1069">LN(KP262+KT$4)</f>
        <v>3.9040600573940507</v>
      </c>
      <c r="KU262" s="212">
        <f t="shared" si="999"/>
        <v>56980.696896835783</v>
      </c>
      <c r="KY262" s="3">
        <f t="shared" ref="KY262:KY317" si="1070">$U262*KY$4</f>
        <v>0</v>
      </c>
      <c r="KZ262" s="6">
        <f t="shared" ref="KZ262:KZ317" si="1071">$V262*KZ$4</f>
        <v>0</v>
      </c>
      <c r="LA262" s="6">
        <f t="shared" ref="LA262:LA317" si="1072">$W262*LA$4</f>
        <v>7.8360756706716215</v>
      </c>
      <c r="LB262" s="6">
        <f t="shared" ref="LB262:LB317" si="1073">$X262*LB$4</f>
        <v>0</v>
      </c>
      <c r="LC262" s="193">
        <f t="shared" si="1000"/>
        <v>5.6740334309306508</v>
      </c>
      <c r="LD262" s="193">
        <f t="shared" si="1000"/>
        <v>4.1745731882913786</v>
      </c>
      <c r="LE262" s="193">
        <f t="shared" si="1000"/>
        <v>3.9743320346435844</v>
      </c>
      <c r="LF262" s="193">
        <f t="shared" ref="LF262:LF317" si="1074">LN(LB262+LF$4)</f>
        <v>3.9040600573940507</v>
      </c>
      <c r="LG262" s="205">
        <f t="shared" si="1001"/>
        <v>57093.795602806007</v>
      </c>
      <c r="LK262" s="3">
        <f t="shared" ref="LK262:LK317" si="1075">$U262*LK$4</f>
        <v>0</v>
      </c>
      <c r="LL262" s="6">
        <f t="shared" ref="LL262:LL317" si="1076">$V262*LL$4</f>
        <v>0</v>
      </c>
      <c r="LM262" s="6">
        <f t="shared" ref="LM262:LM317" si="1077">$W262*LM$4</f>
        <v>0</v>
      </c>
      <c r="LN262" s="6">
        <f t="shared" ref="LN262:LN317" si="1078">$X262*LN$4</f>
        <v>6.8168841666232405</v>
      </c>
      <c r="LO262" s="193">
        <f t="shared" si="1002"/>
        <v>5.6740334309306508</v>
      </c>
      <c r="LP262" s="193">
        <f t="shared" si="1002"/>
        <v>4.1745731882913786</v>
      </c>
      <c r="LQ262" s="193">
        <f t="shared" si="1002"/>
        <v>3.8150380693314694</v>
      </c>
      <c r="LR262" s="193">
        <f t="shared" ref="LR262:LR317" si="1079">LN(LN262+LR$4)</f>
        <v>4.0328293379429345</v>
      </c>
      <c r="LS262" s="212">
        <f t="shared" si="1003"/>
        <v>57220.936097462742</v>
      </c>
      <c r="LW262" s="3">
        <f t="shared" ref="LW262:LW317" si="1080">$U262*LW$4</f>
        <v>0</v>
      </c>
      <c r="LX262" s="6">
        <f t="shared" ref="LX262:LX317" si="1081">$V262*LX$4</f>
        <v>0</v>
      </c>
      <c r="LY262" s="6">
        <f t="shared" ref="LY262:LY317" si="1082">$W262*LY$4</f>
        <v>0</v>
      </c>
      <c r="LZ262" s="6">
        <f t="shared" ref="LZ262:LZ317" si="1083">$X262*LZ$4</f>
        <v>6.3547225282081063</v>
      </c>
      <c r="MA262" s="193">
        <f t="shared" si="1004"/>
        <v>5.6740334309306508</v>
      </c>
      <c r="MB262" s="193">
        <f t="shared" si="1004"/>
        <v>4.1745731882913786</v>
      </c>
      <c r="MC262" s="193">
        <f t="shared" si="1004"/>
        <v>3.8150380693314694</v>
      </c>
      <c r="MD262" s="193">
        <f t="shared" ref="MD262:MD317" si="1084">LN(LZ262+MD$4)</f>
        <v>4.0246041996608559</v>
      </c>
      <c r="ME262" s="212">
        <f t="shared" si="1005"/>
        <v>57162.455280993869</v>
      </c>
      <c r="MI262" s="3">
        <f t="shared" ref="MI262:MI317" si="1085">$U262*MI$4</f>
        <v>0</v>
      </c>
      <c r="MJ262" s="6">
        <f t="shared" ref="MJ262:MJ317" si="1086">$V262*MJ$4</f>
        <v>0</v>
      </c>
      <c r="MK262" s="6">
        <f t="shared" ref="MK262:MK317" si="1087">$W262*MK$4</f>
        <v>0</v>
      </c>
      <c r="ML262" s="6">
        <f t="shared" ref="ML262:ML317" si="1088">$X262*ML$4</f>
        <v>7.221275600236484</v>
      </c>
      <c r="MM262" s="193">
        <f t="shared" si="1006"/>
        <v>5.6740334309306508</v>
      </c>
      <c r="MN262" s="193">
        <f t="shared" si="1006"/>
        <v>4.1745731882913786</v>
      </c>
      <c r="MO262" s="193">
        <f t="shared" si="1006"/>
        <v>3.8150380693314694</v>
      </c>
      <c r="MP262" s="193">
        <f t="shared" ref="MP262:MP317" si="1089">LN(ML262+MP$4)</f>
        <v>4.0399712524843681</v>
      </c>
      <c r="MQ262" s="205">
        <f t="shared" si="1007"/>
        <v>57271.763709375227</v>
      </c>
      <c r="MT262" s="3">
        <f t="shared" ref="MT262:MT317" si="1090">$U262*MT$4</f>
        <v>7.8674813239665635</v>
      </c>
      <c r="MU262" s="6">
        <f t="shared" ref="MU262:MU317" si="1091">$V262*MU$4</f>
        <v>6.6813293060390464</v>
      </c>
      <c r="MV262" s="6">
        <f t="shared" ref="MV262:MV317" si="1092">$W262*MV$4</f>
        <v>6.9319130932864335</v>
      </c>
      <c r="MW262" s="6">
        <f t="shared" ref="MW262:MW317" si="1093">$X262*MW$4</f>
        <v>6.9324245762270245</v>
      </c>
      <c r="MX262" s="193">
        <f t="shared" si="1008"/>
        <v>5.7006917445189131</v>
      </c>
      <c r="MY262" s="193">
        <f t="shared" si="1008"/>
        <v>4.2723989041302888</v>
      </c>
      <c r="MZ262" s="193">
        <f t="shared" si="1008"/>
        <v>3.9571951461875141</v>
      </c>
      <c r="NA262" s="193">
        <f t="shared" ref="NA262:NA317" si="1094">LN(MW262+NA$4)</f>
        <v>4.0348750950502312</v>
      </c>
      <c r="NB262" s="212">
        <f t="shared" si="1009"/>
        <v>58210.748512190061</v>
      </c>
      <c r="NF262" s="3">
        <f t="shared" ref="NF262:NF317" si="1095">$U262*NF$4</f>
        <v>7.8674813239665626</v>
      </c>
      <c r="NG262" s="6">
        <f t="shared" ref="NG262:NG317" si="1096">$V262*NG$4</f>
        <v>0</v>
      </c>
      <c r="NH262" s="6">
        <f t="shared" ref="NH262:NH317" si="1097">$W262*NH$4</f>
        <v>0</v>
      </c>
      <c r="NI262" s="6">
        <f t="shared" ref="NI262:NI317" si="1098">$X262*NI$4</f>
        <v>0</v>
      </c>
      <c r="NJ262" s="193">
        <f t="shared" si="1010"/>
        <v>5.7006917445189131</v>
      </c>
      <c r="NK262" s="193">
        <f t="shared" si="1010"/>
        <v>4.1745731882913786</v>
      </c>
      <c r="NL262" s="193">
        <f t="shared" si="1010"/>
        <v>3.8150380693314694</v>
      </c>
      <c r="NM262" s="193">
        <f t="shared" ref="NM262:NM317" si="1099">LN(NI262+NM$4)</f>
        <v>3.9040600573940507</v>
      </c>
      <c r="NN262" s="212">
        <f t="shared" si="1011"/>
        <v>56327.607662228649</v>
      </c>
      <c r="NR262" s="3">
        <f t="shared" ref="NR262:NR317" si="1100">$U262*NR$4</f>
        <v>0</v>
      </c>
      <c r="NS262" s="6">
        <f t="shared" ref="NS262:NS317" si="1101">$V262*NS$4</f>
        <v>6.6813293060390464</v>
      </c>
      <c r="NT262" s="6">
        <f t="shared" ref="NT262:NT317" si="1102">$W262*NT$4</f>
        <v>0</v>
      </c>
      <c r="NU262" s="6">
        <f t="shared" ref="NU262:NU317" si="1103">$X262*NU$4</f>
        <v>0</v>
      </c>
      <c r="NV262" s="193">
        <f t="shared" si="1012"/>
        <v>5.6740334309306508</v>
      </c>
      <c r="NW262" s="193">
        <f t="shared" si="1012"/>
        <v>4.2723989041302888</v>
      </c>
      <c r="NX262" s="193">
        <f t="shared" si="1012"/>
        <v>3.8150380693314694</v>
      </c>
      <c r="NY262" s="193">
        <f t="shared" ref="NY262:NY317" si="1104">LN(NU262+NY$4)</f>
        <v>3.9040600573940507</v>
      </c>
      <c r="NZ262" s="212">
        <f t="shared" si="1013"/>
        <v>56556.077461059685</v>
      </c>
      <c r="OD262" s="3">
        <f t="shared" ref="OD262:OD317" si="1105">$U262*OD$4</f>
        <v>0</v>
      </c>
      <c r="OE262" s="6">
        <f t="shared" ref="OE262:OE317" si="1106">$V262*OE$4</f>
        <v>0</v>
      </c>
      <c r="OF262" s="6">
        <f t="shared" ref="OF262:OF317" si="1107">$W262*OF$4</f>
        <v>6.9319130932864335</v>
      </c>
      <c r="OG262" s="6">
        <f t="shared" ref="OG262:OG317" si="1108">$X262*OG$4</f>
        <v>0</v>
      </c>
      <c r="OH262" s="193">
        <f t="shared" si="1014"/>
        <v>5.6740334309306508</v>
      </c>
      <c r="OI262" s="193">
        <f t="shared" si="1014"/>
        <v>4.1745731882913786</v>
      </c>
      <c r="OJ262" s="193">
        <f t="shared" si="1014"/>
        <v>3.9571951461875141</v>
      </c>
      <c r="OK262" s="193">
        <f t="shared" ref="OK262:OK317" si="1109">LN(OG262+OK$4)</f>
        <v>3.9040600573940507</v>
      </c>
      <c r="OL262" s="212">
        <f t="shared" si="1015"/>
        <v>57009.194326970217</v>
      </c>
      <c r="OP262" s="3">
        <f t="shared" ref="OP262:OP317" si="1110">$U262*OP$4</f>
        <v>0</v>
      </c>
      <c r="OQ262" s="6">
        <f t="shared" ref="OQ262:OQ317" si="1111">$V262*OQ$4</f>
        <v>0</v>
      </c>
      <c r="OR262" s="6">
        <f t="shared" ref="OR262:OR317" si="1112">$W262*OR$4</f>
        <v>0</v>
      </c>
      <c r="OS262" s="6">
        <f t="shared" ref="OS262:OS317" si="1113">$X262*OS$4</f>
        <v>6.9324245762270245</v>
      </c>
      <c r="OT262" s="193">
        <f t="shared" si="1016"/>
        <v>5.6740334309306508</v>
      </c>
      <c r="OU262" s="193">
        <f t="shared" si="1016"/>
        <v>4.1745731882913786</v>
      </c>
      <c r="OV262" s="193">
        <f t="shared" si="1016"/>
        <v>3.8150380693314694</v>
      </c>
      <c r="OW262" s="193">
        <f t="shared" ref="OW262:OW317" si="1114">LN(OS262+OW$4)</f>
        <v>4.0348750950502312</v>
      </c>
      <c r="OX262" s="232">
        <f t="shared" si="1017"/>
        <v>57235.49073981947</v>
      </c>
    </row>
    <row r="263" spans="1:414" x14ac:dyDescent="0.2">
      <c r="B263" s="81">
        <v>45640</v>
      </c>
      <c r="C263">
        <v>155</v>
      </c>
      <c r="D263">
        <v>11.603434416735324</v>
      </c>
      <c r="E263">
        <v>0</v>
      </c>
      <c r="F263">
        <v>0</v>
      </c>
      <c r="G263">
        <v>0</v>
      </c>
      <c r="H263">
        <v>0</v>
      </c>
      <c r="I263">
        <v>0</v>
      </c>
      <c r="J263">
        <v>0</v>
      </c>
      <c r="K263">
        <v>0</v>
      </c>
      <c r="L263">
        <v>0</v>
      </c>
      <c r="M263">
        <v>0</v>
      </c>
      <c r="N263">
        <v>1</v>
      </c>
      <c r="O263">
        <v>0</v>
      </c>
      <c r="P263">
        <v>0</v>
      </c>
      <c r="Q263">
        <v>0</v>
      </c>
      <c r="R263">
        <v>1</v>
      </c>
      <c r="S263">
        <v>0</v>
      </c>
      <c r="T263">
        <v>24025</v>
      </c>
      <c r="U263">
        <v>8.2908279113125953</v>
      </c>
      <c r="V263">
        <v>6.6904722097152112</v>
      </c>
      <c r="W263">
        <v>6.0366170567497344</v>
      </c>
      <c r="X263">
        <v>5.6818071245625346</v>
      </c>
      <c r="Y263" s="3">
        <v>3695.9270905879594</v>
      </c>
      <c r="Z263" s="3">
        <v>739.69006479524342</v>
      </c>
      <c r="AA263" s="3">
        <v>373.09647668474832</v>
      </c>
      <c r="AB263" s="3">
        <v>243.87587105103756</v>
      </c>
      <c r="AC263">
        <v>0</v>
      </c>
      <c r="AD263">
        <v>2</v>
      </c>
      <c r="AE263" s="6"/>
      <c r="AF263" s="1" t="s">
        <v>2</v>
      </c>
      <c r="AG263">
        <v>155</v>
      </c>
      <c r="AH263" s="189">
        <v>45640</v>
      </c>
      <c r="AI263">
        <f t="shared" ref="AI263:AI317" si="1115">MONTH(AH263)</f>
        <v>12</v>
      </c>
      <c r="AJ263">
        <v>155</v>
      </c>
      <c r="AK263">
        <v>0</v>
      </c>
      <c r="AL263">
        <v>2</v>
      </c>
      <c r="AM263">
        <v>0</v>
      </c>
      <c r="AN263">
        <v>0</v>
      </c>
      <c r="AO263">
        <v>0</v>
      </c>
      <c r="AP263">
        <v>1</v>
      </c>
      <c r="AQ263">
        <v>0</v>
      </c>
      <c r="AS263" s="37"/>
      <c r="AT263" s="37"/>
      <c r="AU263" s="6">
        <f t="shared" ref="AU263:AU317" si="1116">$U263*AU$4</f>
        <v>0</v>
      </c>
      <c r="AV263" s="6">
        <f t="shared" ref="AV263:AV317" si="1117">$V263*AV$4</f>
        <v>0</v>
      </c>
      <c r="AW263" s="6">
        <f t="shared" ref="AW263:AW317" si="1118">$W263*AW$4</f>
        <v>0</v>
      </c>
      <c r="AX263" s="6">
        <f t="shared" ref="AX263:AX317" si="1119">$X263*AX$4</f>
        <v>0</v>
      </c>
      <c r="AY263" s="193">
        <f t="shared" ref="AY263:AY317" si="1120">LN(AU263+AY$4)</f>
        <v>5.6740334309306508</v>
      </c>
      <c r="AZ263" s="193">
        <f t="shared" ref="AZ263:AZ317" si="1121">LN(AV263+AZ$4)</f>
        <v>4.1745731882913786</v>
      </c>
      <c r="BA263" s="193">
        <f t="shared" ref="BA263:BA317" si="1122">LN(AW263+BA$4)</f>
        <v>3.8150380693314694</v>
      </c>
      <c r="BB263" s="193">
        <f t="shared" ref="BB263:BB317" si="1123">LN(AX263+BB$4)</f>
        <v>3.9040600573940507</v>
      </c>
      <c r="BC263" s="72">
        <f t="shared" ref="BC263:BC317" si="1124">EXP($AI$1 + SUMPRODUCT($AK$1:$AQ$1, $AK$6:$AQ$6) + SUMPRODUCT(AY263:BB263, $BK$2:$BN$2))</f>
        <v>56312.210093717425</v>
      </c>
      <c r="BG263" s="3">
        <f t="shared" ref="BG263:BG317" si="1125">$U263*BG$4</f>
        <v>8.125011353086343</v>
      </c>
      <c r="BH263" s="6">
        <f t="shared" ref="BH263:BH317" si="1126">$V263*BH$4</f>
        <v>0</v>
      </c>
      <c r="BI263" s="6">
        <f t="shared" ref="BI263:BI317" si="1127">$W263*BI$4</f>
        <v>0</v>
      </c>
      <c r="BJ263" s="6">
        <f t="shared" ref="BJ263:BJ317" si="1128">$X263*BJ$4</f>
        <v>0</v>
      </c>
      <c r="BK263" s="193">
        <f t="shared" ref="BK263:BK317" si="1129">LN(BG263+BK$4)</f>
        <v>5.7015524647138296</v>
      </c>
      <c r="BL263" s="193">
        <f t="shared" ref="BL263:BL317" si="1130">LN(BH263+BL$4)</f>
        <v>4.1745731882913786</v>
      </c>
      <c r="BM263" s="193">
        <f t="shared" ref="BM263:BM317" si="1131">LN(BI263+BM$4)</f>
        <v>3.8150380693314694</v>
      </c>
      <c r="BN263" s="193">
        <f t="shared" ref="BN263:BN317" si="1132">LN(BJ263+BN$4)</f>
        <v>3.9040600573940507</v>
      </c>
      <c r="BO263" s="72">
        <f t="shared" ref="BO263:BO317" si="1133">EXP($AI$1 + SUMPRODUCT($AK$1:$AQ$1, $AK$6:$AQ$6) + SUMPRODUCT(BK263:BN263, $BK$2:$BN$2))</f>
        <v>56328.104875541125</v>
      </c>
      <c r="BS263" s="3">
        <f t="shared" ref="BS263:BS317" si="1134">$U263*BS$4</f>
        <v>8.1250369525562522</v>
      </c>
      <c r="BT263" s="6">
        <f t="shared" ref="BT263:BT317" si="1135">$V263*BT$4</f>
        <v>0</v>
      </c>
      <c r="BU263" s="6">
        <f t="shared" ref="BU263:BU317" si="1136">$W263*BU$4</f>
        <v>0</v>
      </c>
      <c r="BV263" s="6">
        <f t="shared" ref="BV263:BV317" si="1137">$X263*BV$4</f>
        <v>0</v>
      </c>
      <c r="BW263" s="193">
        <f t="shared" ref="BW263:BW317" si="1138">LN(BS263+BW$4)</f>
        <v>5.7015525502358946</v>
      </c>
      <c r="BX263" s="193">
        <f t="shared" ref="BX263:BX317" si="1139">LN(BT263+BX$4)</f>
        <v>4.1745731882913786</v>
      </c>
      <c r="BY263" s="193">
        <f t="shared" si="1018"/>
        <v>3.8150380693314694</v>
      </c>
      <c r="BZ263" s="193">
        <f t="shared" ref="BZ263:BZ317" si="1140">LN(BV263+BZ$4)</f>
        <v>3.9040600573940507</v>
      </c>
      <c r="CA263" s="72">
        <f t="shared" ref="CA263:CA317" si="1141">EXP($AI$1 + SUMPRODUCT($AK$1:$AQ$1, $AK$6:$AQ$6) + SUMPRODUCT(BK263:BN263, $BK$2:$BN$2))</f>
        <v>56328.104875541125</v>
      </c>
      <c r="CE263" s="3">
        <f t="shared" ref="CE263:CE317" si="1142">$U263*CE$4</f>
        <v>0</v>
      </c>
      <c r="CF263" s="6">
        <f t="shared" ref="CF263:CF317" si="1143">$V263*CF$4</f>
        <v>6.6904722097152112</v>
      </c>
      <c r="CG263" s="6">
        <f t="shared" ref="CG263:CG317" si="1144">$W263*CG$4</f>
        <v>0</v>
      </c>
      <c r="CH263" s="6">
        <f t="shared" ref="CH263:CH317" si="1145">$X263*CH$4</f>
        <v>0</v>
      </c>
      <c r="CI263" s="193">
        <f t="shared" ref="CI263:CI317" si="1146">LN(CE263+CI$4)</f>
        <v>5.6740334309306508</v>
      </c>
      <c r="CJ263" s="193">
        <f t="shared" ref="CJ263:CJ317" si="1147">LN(CF263+CJ$4)</f>
        <v>4.2725264238016916</v>
      </c>
      <c r="CK263" s="193">
        <f t="shared" si="1019"/>
        <v>3.8150380693314694</v>
      </c>
      <c r="CL263" s="193">
        <f t="shared" ref="CL263:CL317" si="1148">LN(CH263+CL$4)</f>
        <v>3.9040600573940507</v>
      </c>
      <c r="CM263" s="72">
        <f t="shared" ref="CM263:CM317" si="1149">EXP($AI$1 + SUMPRODUCT($AK$1:$AQ$1, $AK$6:$AQ$6) + SUMPRODUCT(CI263:CL263, $BK$2:$BN$2))</f>
        <v>56556.396040011976</v>
      </c>
      <c r="CQ263" s="3">
        <f t="shared" ref="CQ263:CQ317" si="1150">$U263*CQ$4</f>
        <v>0</v>
      </c>
      <c r="CR263" s="6">
        <f t="shared" ref="CR263:CR317" si="1151">$V263*CR$4</f>
        <v>6.6905449741403746</v>
      </c>
      <c r="CS263" s="6">
        <f t="shared" ref="CS263:CS317" si="1152">$W263*CS$4</f>
        <v>0</v>
      </c>
      <c r="CT263" s="6">
        <f t="shared" ref="CT263:CT317" si="1153">$X263*CT$4</f>
        <v>0</v>
      </c>
      <c r="CU263" s="193">
        <f t="shared" ref="CU263:CU317" si="1154">LN(CQ263+CU$4)</f>
        <v>5.6740334309306508</v>
      </c>
      <c r="CV263" s="193">
        <f t="shared" ref="CV263:CV317" si="1155">LN(CR263+CV$4)</f>
        <v>4.2725274386105108</v>
      </c>
      <c r="CW263" s="193">
        <f t="shared" si="1020"/>
        <v>3.8150380693314694</v>
      </c>
      <c r="CX263" s="193">
        <f t="shared" ref="CX263:CX317" si="1156">LN(CT263+CX$4)</f>
        <v>3.9040600573940507</v>
      </c>
      <c r="CY263" s="72">
        <f t="shared" ref="CY263:CY317" si="1157">EXP($AI$1 + SUMPRODUCT($AK$1:$AQ$1, $AK$6:$AQ$6) + SUMPRODUCT(CU263:CX263, $BK$2:$BN$2))</f>
        <v>56556.398575288549</v>
      </c>
      <c r="DC263" s="3">
        <f t="shared" ref="DC263:DC317" si="1158">$U263*DC$4</f>
        <v>0</v>
      </c>
      <c r="DD263" s="6">
        <f t="shared" ref="DD263:DD317" si="1159">$V263*DD$4</f>
        <v>0</v>
      </c>
      <c r="DE263" s="6">
        <f t="shared" ref="DE263:DE317" si="1160">$W263*DE$4</f>
        <v>6.338447909587221</v>
      </c>
      <c r="DF263" s="6">
        <f t="shared" ref="DF263:DF317" si="1161">$X263*DF$4</f>
        <v>0</v>
      </c>
      <c r="DG263" s="193">
        <f t="shared" ref="DG263:DG317" si="1162">LN(DC263+DG$4)</f>
        <v>5.6740334309306508</v>
      </c>
      <c r="DH263" s="193">
        <f t="shared" ref="DH263:DH317" si="1163">LN(DD263+DH$4)</f>
        <v>4.1745731882913786</v>
      </c>
      <c r="DI263" s="193">
        <f t="shared" si="1021"/>
        <v>3.9457852286365296</v>
      </c>
      <c r="DJ263" s="193">
        <f t="shared" ref="DJ263:DJ317" si="1164">LN(DF263+DJ$4)</f>
        <v>3.9040600573940507</v>
      </c>
      <c r="DK263" s="72">
        <f t="shared" ref="DK263:DK317" si="1165">EXP($AI$1 + SUMPRODUCT($AK$1:$AQ$1, $AK$6:$AQ$6) + SUMPRODUCT(DG263:DJ263, $BK$2:$BN$2))</f>
        <v>56952.935454315098</v>
      </c>
      <c r="DO263" s="3">
        <f t="shared" ref="DO263:DO317" si="1166">$U263*DO$4</f>
        <v>0</v>
      </c>
      <c r="DP263" s="6">
        <f t="shared" ref="DP263:DP317" si="1167">$V263*DP$4</f>
        <v>0</v>
      </c>
      <c r="DQ263" s="6">
        <f t="shared" ref="DQ263:DQ317" si="1168">$W263*DQ$4</f>
        <v>6.0367336407734999</v>
      </c>
      <c r="DR263" s="6">
        <f t="shared" ref="DR263:DR317" si="1169">$X263*DR$4</f>
        <v>0</v>
      </c>
      <c r="DS263" s="193">
        <f t="shared" ref="DS263:DS317" si="1170">LN(DO263+DS$4)</f>
        <v>5.6740334309306508</v>
      </c>
      <c r="DT263" s="193">
        <f t="shared" ref="DT263:DT317" si="1171">LN(DP263+DT$4)</f>
        <v>4.1745731882913786</v>
      </c>
      <c r="DU263" s="193">
        <f t="shared" si="1022"/>
        <v>3.9399341893321793</v>
      </c>
      <c r="DV263" s="193">
        <f t="shared" ref="DV263:DV317" si="1172">LN(DR263+DV$4)</f>
        <v>3.9040600573940507</v>
      </c>
      <c r="DW263" s="72">
        <f t="shared" ref="DW263:DW317" si="1173">EXP($AI$1 + SUMPRODUCT($AK$1:$AQ$1, $AK$6:$AQ$6) + SUMPRODUCT(DS263:DV263, $BK$2:$BN$2))</f>
        <v>56924.107277035604</v>
      </c>
      <c r="EA263" s="3">
        <f t="shared" ref="EA263:EA317" si="1174">$U263*EA$4</f>
        <v>0</v>
      </c>
      <c r="EB263" s="6">
        <f t="shared" ref="EB263:EB317" si="1175">$V263*EB$4</f>
        <v>0</v>
      </c>
      <c r="EC263" s="6">
        <f t="shared" ref="EC263:EC317" si="1176">$W263*EC$4</f>
        <v>0</v>
      </c>
      <c r="ED263" s="6">
        <f t="shared" ref="ED263:ED317" si="1177">$X263*ED$4</f>
        <v>17.045421373687603</v>
      </c>
      <c r="EE263" s="193">
        <f t="shared" ref="EE263:EE317" si="1178">LN(EA263+EE$4)</f>
        <v>5.6740334309306508</v>
      </c>
      <c r="EF263" s="193">
        <f t="shared" ref="EF263:EF317" si="1179">LN(EB263+EF$4)</f>
        <v>4.1745731882913786</v>
      </c>
      <c r="EG263" s="193">
        <f t="shared" si="1023"/>
        <v>3.8150380693314694</v>
      </c>
      <c r="EH263" s="193">
        <f t="shared" ref="EH263:EH317" si="1180">LN(ED263+EH$4)</f>
        <v>4.199437866975618</v>
      </c>
      <c r="EI263" s="72">
        <f t="shared" ref="EI263:EI317" si="1181">EXP($AI$1 + SUMPRODUCT($AK$1:$AQ$1, $AK$6:$AQ$6) + SUMPRODUCT(EE263:EH263, $BK$2:$BN$2))</f>
        <v>58418.489580595029</v>
      </c>
      <c r="EM263" s="3">
        <f t="shared" ref="EM263:EM317" si="1182">$U263*EM$4</f>
        <v>0</v>
      </c>
      <c r="EN263" s="6">
        <f t="shared" ref="EN263:EN317" si="1183">$V263*EN$4</f>
        <v>0</v>
      </c>
      <c r="EO263" s="6">
        <f t="shared" ref="EO263:EO317" si="1184">$W263*EO$4</f>
        <v>0</v>
      </c>
      <c r="EP263" s="6">
        <f t="shared" ref="EP263:EP317" si="1185">$X263*EP$4</f>
        <v>5.681947357123863</v>
      </c>
      <c r="EQ263" s="193">
        <f t="shared" ref="EQ263:EQ317" si="1186">LN(EM263+EQ$4)</f>
        <v>5.6740334309306508</v>
      </c>
      <c r="ER263" s="193">
        <f t="shared" ref="ER263:ER317" si="1187">LN(EN263+ER$4)</f>
        <v>4.1745731882913786</v>
      </c>
      <c r="ES263" s="193">
        <f t="shared" si="1024"/>
        <v>3.8150380693314694</v>
      </c>
      <c r="ET263" s="193">
        <f t="shared" ref="ET263:ET317" si="1188">LN(EP263+ET$4)</f>
        <v>4.0125085149837236</v>
      </c>
      <c r="EU263" s="72">
        <f t="shared" ref="EU263:EU317" si="1189">EXP($AI$1 + SUMPRODUCT($AK$1:$AQ$1, $AK$6:$AQ$6) + SUMPRODUCT(EQ263:ET263, $BK$2:$BN$2))</f>
        <v>57076.563397405662</v>
      </c>
      <c r="EY263" s="3">
        <f t="shared" ref="EY263:EY317" si="1190">$U263*EY$4</f>
        <v>8.125011353086343</v>
      </c>
      <c r="EZ263" s="6">
        <f t="shared" ref="EZ263:EZ317" si="1191">$V263*EZ$4</f>
        <v>6.6904722097152112</v>
      </c>
      <c r="FA263" s="6">
        <f t="shared" ref="FA263:FA317" si="1192">$W263*FA$4</f>
        <v>6.338447909587221</v>
      </c>
      <c r="FB263" s="6">
        <f t="shared" ref="FB263:FB317" si="1193">$X263*FB$4</f>
        <v>17.045421373687603</v>
      </c>
      <c r="FC263" s="193">
        <f t="shared" ref="FC263:FC317" si="1194">LN(EY263+FC$4)</f>
        <v>5.7015524647138296</v>
      </c>
      <c r="FD263" s="193">
        <f t="shared" ref="FD263:FD317" si="1195">LN(EZ263+FD$4)</f>
        <v>4.2725264238016916</v>
      </c>
      <c r="FE263" s="193">
        <f t="shared" si="1025"/>
        <v>3.9457852286365296</v>
      </c>
      <c r="FF263" s="193">
        <f t="shared" ref="FF263:FF317" si="1196">LN(FB263+FF$4)</f>
        <v>4.199437866975618</v>
      </c>
      <c r="FG263" s="72">
        <f t="shared" ref="FG263:FG317" si="1197">EXP($AI$1 + SUMPRODUCT($AK$1:$AQ$1, $AK$6:$AQ$6) + SUMPRODUCT(FC263:FF263, $BK$2:$BN$2))</f>
        <v>59356.131284872019</v>
      </c>
      <c r="FK263" s="3">
        <f t="shared" ref="FK263:FK317" si="1198">$U263*FK$4</f>
        <v>8.2908535107825063</v>
      </c>
      <c r="FL263" s="6">
        <f t="shared" ref="FL263:FL317" si="1199">$V263*FL$4</f>
        <v>6.6905449741403746</v>
      </c>
      <c r="FM263" s="6">
        <f t="shared" ref="FM263:FM317" si="1200">$W263*FM$4</f>
        <v>6.0367336407734999</v>
      </c>
      <c r="FN263" s="6">
        <f t="shared" ref="FN263:FN317" si="1201">$X263*FN$4</f>
        <v>5.681947357123863</v>
      </c>
      <c r="FO263" s="193">
        <f t="shared" ref="FO263:FO317" si="1202">LN(FK263+FO$4)</f>
        <v>5.702106352623014</v>
      </c>
      <c r="FP263" s="193">
        <f t="shared" ref="FP263:FP317" si="1203">LN(FL263+FP$4)</f>
        <v>4.2725274386105108</v>
      </c>
      <c r="FQ263" s="193">
        <f t="shared" si="1026"/>
        <v>3.9399341893321793</v>
      </c>
      <c r="FR263" s="193">
        <f t="shared" ref="FR263:FR317" si="1204">LN(FN263+FR$4)</f>
        <v>4.0125085149837236</v>
      </c>
      <c r="FS263" s="205">
        <f t="shared" ref="FS263:FS317" si="1205">EXP($AI$1 + SUMPRODUCT($AK$1:$AQ$1, $AK$6:$AQ$6) + SUMPRODUCT(FO263:FR263, $BK$2:$BN$2))</f>
        <v>57963.644004210822</v>
      </c>
      <c r="FW263" s="3">
        <f t="shared" ref="FW263:FW317" si="1206">$U263*FW$4</f>
        <v>9.5344520980094831</v>
      </c>
      <c r="FX263" s="6">
        <f t="shared" ref="FX263:FX317" si="1207">$V263*FX$4</f>
        <v>7.560233596978188</v>
      </c>
      <c r="FY263" s="6">
        <f t="shared" ref="FY263:FY317" si="1208">$W263*FY$4</f>
        <v>7.4854051503696706</v>
      </c>
      <c r="FZ263" s="6">
        <f t="shared" ref="FZ263:FZ317" si="1209">$X263*FZ$4</f>
        <v>6.7045324069837902</v>
      </c>
      <c r="GA263" s="193">
        <f t="shared" ref="GA263:GA317" si="1210">LN(FW263+GA$4)</f>
        <v>5.7062500382145407</v>
      </c>
      <c r="GB263" s="193">
        <f t="shared" ref="GB263:GB317" si="1211">LN(FX263+GB$4)</f>
        <v>4.2845835738672804</v>
      </c>
      <c r="GC263" s="193">
        <f t="shared" si="1027"/>
        <v>3.9677204787168825</v>
      </c>
      <c r="GD263" s="193">
        <f t="shared" ref="GD263:GD317" si="1212">LN(FZ263+GD$4)</f>
        <v>4.0308360174903504</v>
      </c>
      <c r="GE263" s="72">
        <f t="shared" ref="GE263:GE317" si="1213">EXP($AI$1 + SUMPRODUCT($AK$1:$AQ$1, $AK$6:$AQ$6) + SUMPRODUCT(GA263:GD263,$GA$2:$GD$2))</f>
        <v>58269.214841922774</v>
      </c>
      <c r="GI263" s="3">
        <f t="shared" ref="GI263:GI317" si="1214">$U263*GI$4</f>
        <v>9.119910702443855</v>
      </c>
      <c r="GJ263" s="6">
        <f t="shared" ref="GJ263:GJ317" si="1215">$V263*GJ$4</f>
        <v>7.3595194306867331</v>
      </c>
      <c r="GK263" s="6">
        <f t="shared" ref="GK263:GK317" si="1216">$W263*GK$4</f>
        <v>6.6402787624247086</v>
      </c>
      <c r="GL263" s="6">
        <f t="shared" ref="GL263:GL317" si="1217">$X263*GL$4</f>
        <v>6.2499878370187885</v>
      </c>
      <c r="GM263" s="193">
        <f t="shared" ref="GM263:GM317" si="1218">LN(GI263+GM$4)</f>
        <v>5.7048706881840925</v>
      </c>
      <c r="GN263" s="193">
        <f t="shared" ref="GN263:GN317" si="1219">LN(GJ263+GN$4)</f>
        <v>4.2818140297825593</v>
      </c>
      <c r="GO263" s="193">
        <f t="shared" si="1028"/>
        <v>3.9516044735214191</v>
      </c>
      <c r="GP263" s="193">
        <f t="shared" ref="GP263:GP317" si="1220">LN(GL263+GP$4)</f>
        <v>4.0227307850453276</v>
      </c>
      <c r="GQ263" s="72">
        <f t="shared" ref="GQ263:GQ317" si="1221">EXP($AI$1 + SUMPRODUCT($AK$1:$AQ$1, $AK$6:$AQ$6) + SUMPRODUCT(GM263:GP263,$GA$2:$GD$2))</f>
        <v>58121.47592424001</v>
      </c>
      <c r="GU263" s="3">
        <f t="shared" ref="GU263:GU317" si="1222">$U263*GU$4</f>
        <v>10.778076284706374</v>
      </c>
      <c r="GV263" s="6">
        <f t="shared" ref="GV263:GV317" si="1223">$V263*GV$4</f>
        <v>8.0285666516582523</v>
      </c>
      <c r="GW263" s="6">
        <f t="shared" ref="GW263:GW317" si="1224">$W263*GW$4</f>
        <v>7.8476021737746553</v>
      </c>
      <c r="GX263" s="6">
        <f t="shared" ref="GX263:GX317" si="1225">$X263*GX$4</f>
        <v>7.1022589057031684</v>
      </c>
      <c r="GY263" s="193">
        <f t="shared" ref="GY263:GY317" si="1226">LN(GU263+GY$4)</f>
        <v>5.7103767092762707</v>
      </c>
      <c r="GZ263" s="193">
        <f t="shared" ref="GZ263:GZ317" si="1227">LN(GV263+GZ$4)</f>
        <v>4.2910161693086248</v>
      </c>
      <c r="HA263" s="193">
        <f t="shared" si="1029"/>
        <v>3.9745486155010745</v>
      </c>
      <c r="HB263" s="193">
        <f t="shared" ref="HB263:HB317" si="1228">LN(GX263+HB$4)</f>
        <v>4.0378746028413151</v>
      </c>
      <c r="HC263" s="205">
        <f t="shared" ref="HC263:HC317" si="1229">EXP($AI$1 + SUMPRODUCT($AK$1:$AQ$1, $AK$6:$AQ$6) + SUMPRODUCT(GY263:HB263,$GA$2:$GD$2))</f>
        <v>58373.747512552342</v>
      </c>
      <c r="HG263" s="3">
        <f t="shared" si="1030"/>
        <v>9.5344520980094831</v>
      </c>
      <c r="HH263" s="6">
        <f t="shared" si="1031"/>
        <v>0</v>
      </c>
      <c r="HI263" s="6">
        <f t="shared" si="1032"/>
        <v>0</v>
      </c>
      <c r="HJ263" s="6">
        <f t="shared" si="1033"/>
        <v>0</v>
      </c>
      <c r="HK263" s="193">
        <f t="shared" ref="HK263:HM317" si="1230">LN(HG263+HK$4)</f>
        <v>5.7062500382145407</v>
      </c>
      <c r="HL263" s="193">
        <f t="shared" si="1230"/>
        <v>4.1745731882913786</v>
      </c>
      <c r="HM263" s="193">
        <f t="shared" si="1230"/>
        <v>3.8150380693314694</v>
      </c>
      <c r="HN263" s="193">
        <f t="shared" si="1034"/>
        <v>3.9040600573940507</v>
      </c>
      <c r="HO263" s="212">
        <f t="shared" ref="HO263:HO317" si="1231">EXP($AI$1 + SUMPRODUCT($AK$1:$AQ$1, $AK$6:$AQ$6) + SUMPRODUCT(HK263:HN263,$GA$2:$GD$2))</f>
        <v>56330.818606050569</v>
      </c>
      <c r="HS263" s="3">
        <f t="shared" si="1035"/>
        <v>9.119910702443855</v>
      </c>
      <c r="HT263" s="6">
        <f t="shared" si="1036"/>
        <v>0</v>
      </c>
      <c r="HU263" s="6">
        <f t="shared" si="1037"/>
        <v>0</v>
      </c>
      <c r="HV263" s="6">
        <f t="shared" si="1038"/>
        <v>0</v>
      </c>
      <c r="HW263" s="193">
        <f t="shared" ref="HW263:HW317" si="1232">LN(HS263+HW$4)</f>
        <v>5.7048706881840925</v>
      </c>
      <c r="HX263" s="193">
        <f t="shared" ref="HX263:HX317" si="1233">LN(HT263+HX$4)</f>
        <v>4.1745731882913786</v>
      </c>
      <c r="HY263" s="193">
        <f t="shared" ref="HY263:HY317" si="1234">LN(HU263+HY$4)</f>
        <v>3.8150380693314694</v>
      </c>
      <c r="HZ263" s="193">
        <f t="shared" si="1039"/>
        <v>3.9040600573940507</v>
      </c>
      <c r="IA263" s="212">
        <f t="shared" ref="IA263:IA317" si="1235">EXP($AI$1 + SUMPRODUCT($AK$1:$AQ$1, $AK$6:$AQ$6) + SUMPRODUCT(HW263:HZ263,$GA$2:$GD$2))</f>
        <v>56330.021758922769</v>
      </c>
      <c r="IE263" s="3">
        <f t="shared" si="1040"/>
        <v>10.778076284706374</v>
      </c>
      <c r="IF263" s="6">
        <f t="shared" si="1041"/>
        <v>0</v>
      </c>
      <c r="IG263" s="6">
        <f t="shared" si="1042"/>
        <v>0</v>
      </c>
      <c r="IH263" s="6">
        <f t="shared" si="1043"/>
        <v>0</v>
      </c>
      <c r="II263" s="193">
        <f t="shared" ref="II263:II317" si="1236">LN(IE263+II$4)</f>
        <v>5.7103767092762707</v>
      </c>
      <c r="IJ263" s="193">
        <f t="shared" ref="IJ263:IJ317" si="1237">LN(IF263+IJ$4)</f>
        <v>4.1745731882913786</v>
      </c>
      <c r="IK263" s="193">
        <f t="shared" ref="IK263:IK317" si="1238">LN(IG263+IK$4)</f>
        <v>3.8150380693314694</v>
      </c>
      <c r="IL263" s="193">
        <f t="shared" si="1044"/>
        <v>3.9040600573940507</v>
      </c>
      <c r="IM263" s="205">
        <f t="shared" ref="IM263:IM317" si="1239">EXP($AI$1 + SUMPRODUCT($AK$1:$AQ$1, $AK$6:$AQ$6) + SUMPRODUCT(II263:IL263,$GA$2:$GD$2))</f>
        <v>56333.202641105418</v>
      </c>
      <c r="IQ263" s="3">
        <f t="shared" si="1045"/>
        <v>0</v>
      </c>
      <c r="IR263" s="6">
        <f t="shared" si="1046"/>
        <v>7.560233596978188</v>
      </c>
      <c r="IS263" s="6">
        <f t="shared" si="1047"/>
        <v>0</v>
      </c>
      <c r="IT263" s="6">
        <f t="shared" si="1048"/>
        <v>0</v>
      </c>
      <c r="IU263" s="193">
        <f t="shared" ref="IU263:IU317" si="1240">LN(IQ263+IU$4)</f>
        <v>5.6740334309306508</v>
      </c>
      <c r="IV263" s="193">
        <f t="shared" ref="IV263:IV317" si="1241">LN(IR263+IV$4)</f>
        <v>4.2845835738672804</v>
      </c>
      <c r="IW263" s="193">
        <f t="shared" ref="IW263:IW317" si="1242">LN(IS263+IW$4)</f>
        <v>3.8150380693314694</v>
      </c>
      <c r="IX263" s="193">
        <f t="shared" si="1049"/>
        <v>3.9040600573940507</v>
      </c>
      <c r="IY263" s="212">
        <f t="shared" ref="IY263:IY317" si="1243">EXP($AI$1 + SUMPRODUCT($AK$1:$AQ$1, $AK$6:$AQ$6) + SUMPRODUCT(IU263:IX263,$GA$2:$GD$2))</f>
        <v>56586.526200341978</v>
      </c>
      <c r="JC263" s="3">
        <f t="shared" si="1050"/>
        <v>0</v>
      </c>
      <c r="JD263" s="6">
        <f t="shared" si="1051"/>
        <v>7.3595194306867331</v>
      </c>
      <c r="JE263" s="6">
        <f t="shared" si="1052"/>
        <v>0</v>
      </c>
      <c r="JF263" s="6">
        <f t="shared" si="1053"/>
        <v>0</v>
      </c>
      <c r="JG263" s="193">
        <f t="shared" ref="JG263:JG317" si="1244">LN(JC263+JG$4)</f>
        <v>5.6740334309306508</v>
      </c>
      <c r="JH263" s="193">
        <f t="shared" ref="JH263:JH317" si="1245">LN(JD263+JH$4)</f>
        <v>4.2818140297825593</v>
      </c>
      <c r="JI263" s="193">
        <f t="shared" ref="JI263:JI317" si="1246">LN(JE263+JI$4)</f>
        <v>3.8150380693314694</v>
      </c>
      <c r="JJ263" s="193">
        <f t="shared" si="1054"/>
        <v>3.9040600573940507</v>
      </c>
      <c r="JK263" s="212">
        <f t="shared" ref="JK263:JK317" si="1247">EXP($AI$1 + SUMPRODUCT($AK$1:$AQ$1, $AK$6:$AQ$6) + SUMPRODUCT(JG263:JJ263,$GA$2:$GD$2))</f>
        <v>56579.603840971584</v>
      </c>
      <c r="JO263" s="3">
        <f t="shared" si="1055"/>
        <v>0</v>
      </c>
      <c r="JP263" s="6">
        <f t="shared" si="1056"/>
        <v>8.0285666516582523</v>
      </c>
      <c r="JQ263" s="6">
        <f t="shared" si="1057"/>
        <v>0</v>
      </c>
      <c r="JR263" s="6">
        <f t="shared" si="1058"/>
        <v>0</v>
      </c>
      <c r="JS263" s="193">
        <f t="shared" ref="JS263:JS317" si="1248">LN(JO263+JS$4)</f>
        <v>5.6740334309306508</v>
      </c>
      <c r="JT263" s="193">
        <f t="shared" ref="JT263:JT317" si="1249">LN(JP263+JT$4)</f>
        <v>4.2910161693086248</v>
      </c>
      <c r="JU263" s="193">
        <f t="shared" ref="JU263:JU317" si="1250">LN(JQ263+JU$4)</f>
        <v>3.8150380693314694</v>
      </c>
      <c r="JV263" s="193">
        <f t="shared" si="1059"/>
        <v>3.9040600573940507</v>
      </c>
      <c r="JW263" s="205">
        <f t="shared" ref="JW263:JW317" si="1251">EXP($AI$1 + SUMPRODUCT($AK$1:$AQ$1, $AK$6:$AQ$6) + SUMPRODUCT(JS263:JV263,$GA$2:$GD$2))</f>
        <v>56602.607471199939</v>
      </c>
      <c r="KA263" s="3">
        <f t="shared" si="1060"/>
        <v>0</v>
      </c>
      <c r="KB263" s="6">
        <f t="shared" si="1061"/>
        <v>0</v>
      </c>
      <c r="KC263" s="6">
        <f t="shared" si="1062"/>
        <v>7.4854051503696706</v>
      </c>
      <c r="KD263" s="6">
        <f t="shared" si="1063"/>
        <v>0</v>
      </c>
      <c r="KE263" s="193">
        <f t="shared" ref="KE263:KE317" si="1252">LN(KA263+KE$4)</f>
        <v>5.6740334309306508</v>
      </c>
      <c r="KF263" s="193">
        <f t="shared" ref="KF263:KF317" si="1253">LN(KB263+KF$4)</f>
        <v>4.1745731882913786</v>
      </c>
      <c r="KG263" s="193">
        <f t="shared" ref="KG263:KG317" si="1254">LN(KC263+KG$4)</f>
        <v>3.9677204787168825</v>
      </c>
      <c r="KH263" s="193">
        <f t="shared" si="1064"/>
        <v>3.9040600573940507</v>
      </c>
      <c r="KI263" s="212">
        <f t="shared" ref="KI263:KI317" si="1255">EXP($AI$1 + SUMPRODUCT($AK$1:$AQ$1, $AK$6:$AQ$6) + SUMPRODUCT(KE263:KH263,$GA$2:$GD$2))</f>
        <v>57061.140853184384</v>
      </c>
      <c r="KM263" s="3">
        <f t="shared" si="1065"/>
        <v>0</v>
      </c>
      <c r="KN263" s="6">
        <f t="shared" si="1066"/>
        <v>0</v>
      </c>
      <c r="KO263" s="6">
        <f t="shared" si="1067"/>
        <v>6.6402787624247086</v>
      </c>
      <c r="KP263" s="6">
        <f t="shared" si="1068"/>
        <v>0</v>
      </c>
      <c r="KQ263" s="193">
        <f t="shared" ref="KQ263:KQ317" si="1256">LN(KM263+KQ$4)</f>
        <v>5.6740334309306508</v>
      </c>
      <c r="KR263" s="193">
        <f t="shared" ref="KR263:KR317" si="1257">LN(KN263+KR$4)</f>
        <v>4.1745731882913786</v>
      </c>
      <c r="KS263" s="193">
        <f t="shared" ref="KS263:KS317" si="1258">LN(KO263+KS$4)</f>
        <v>3.9516044735214191</v>
      </c>
      <c r="KT263" s="193">
        <f t="shared" si="1069"/>
        <v>3.9040600573940507</v>
      </c>
      <c r="KU263" s="212">
        <f t="shared" ref="KU263:KU317" si="1259">EXP($AI$1 + SUMPRODUCT($AK$1:$AQ$1, $AK$6:$AQ$6) + SUMPRODUCT(KQ263:KT263,$GA$2:$GD$2))</f>
        <v>56981.621460617869</v>
      </c>
      <c r="KY263" s="3">
        <f t="shared" si="1070"/>
        <v>0</v>
      </c>
      <c r="KZ263" s="6">
        <f t="shared" si="1071"/>
        <v>0</v>
      </c>
      <c r="LA263" s="6">
        <f t="shared" si="1072"/>
        <v>7.8476021737746553</v>
      </c>
      <c r="LB263" s="6">
        <f t="shared" si="1073"/>
        <v>0</v>
      </c>
      <c r="LC263" s="193">
        <f t="shared" ref="LC263:LC317" si="1260">LN(KY263+LC$4)</f>
        <v>5.6740334309306508</v>
      </c>
      <c r="LD263" s="193">
        <f t="shared" ref="LD263:LD317" si="1261">LN(KZ263+LD$4)</f>
        <v>4.1745731882913786</v>
      </c>
      <c r="LE263" s="193">
        <f t="shared" ref="LE263:LE317" si="1262">LN(LA263+LE$4)</f>
        <v>3.9745486155010745</v>
      </c>
      <c r="LF263" s="193">
        <f t="shared" si="1074"/>
        <v>3.9040600573940507</v>
      </c>
      <c r="LG263" s="205">
        <f t="shared" ref="LG263:LG317" si="1263">EXP($AI$1 + SUMPRODUCT($AK$1:$AQ$1, $AK$6:$AQ$6) + SUMPRODUCT(LC263:LF263,$GA$2:$GD$2))</f>
        <v>57094.865620717232</v>
      </c>
      <c r="LK263" s="3">
        <f t="shared" si="1075"/>
        <v>0</v>
      </c>
      <c r="LL263" s="6">
        <f t="shared" si="1076"/>
        <v>0</v>
      </c>
      <c r="LM263" s="6">
        <f t="shared" si="1077"/>
        <v>0</v>
      </c>
      <c r="LN263" s="6">
        <f t="shared" si="1078"/>
        <v>6.7045324069837902</v>
      </c>
      <c r="LO263" s="193">
        <f t="shared" ref="LO263:LO317" si="1264">LN(LK263+LO$4)</f>
        <v>5.6740334309306508</v>
      </c>
      <c r="LP263" s="193">
        <f t="shared" ref="LP263:LP317" si="1265">LN(LL263+LP$4)</f>
        <v>4.1745731882913786</v>
      </c>
      <c r="LQ263" s="193">
        <f t="shared" ref="LQ263:LQ317" si="1266">LN(LM263+LQ$4)</f>
        <v>3.8150380693314694</v>
      </c>
      <c r="LR263" s="193">
        <f t="shared" si="1079"/>
        <v>4.0308360174903504</v>
      </c>
      <c r="LS263" s="212">
        <f t="shared" ref="LS263:LS317" si="1267">EXP($AI$1 + SUMPRODUCT($AK$1:$AQ$1, $AK$6:$AQ$6) + SUMPRODUCT(LO263:LR263,$GA$2:$GD$2))</f>
        <v>57206.758078416977</v>
      </c>
      <c r="LW263" s="3">
        <f t="shared" si="1080"/>
        <v>0</v>
      </c>
      <c r="LX263" s="6">
        <f t="shared" si="1081"/>
        <v>0</v>
      </c>
      <c r="LY263" s="6">
        <f t="shared" si="1082"/>
        <v>0</v>
      </c>
      <c r="LZ263" s="6">
        <f t="shared" si="1083"/>
        <v>6.2499878370187885</v>
      </c>
      <c r="MA263" s="193">
        <f t="shared" ref="MA263:MA317" si="1268">LN(LW263+MA$4)</f>
        <v>5.6740334309306508</v>
      </c>
      <c r="MB263" s="193">
        <f t="shared" ref="MB263:MB317" si="1269">LN(LX263+MB$4)</f>
        <v>4.1745731882913786</v>
      </c>
      <c r="MC263" s="193">
        <f t="shared" ref="MC263:MC317" si="1270">LN(LY263+MC$4)</f>
        <v>3.8150380693314694</v>
      </c>
      <c r="MD263" s="193">
        <f t="shared" si="1084"/>
        <v>4.0227307850453276</v>
      </c>
      <c r="ME263" s="212">
        <f t="shared" ref="ME263:ME317" si="1271">EXP($AI$1 + SUMPRODUCT($AK$1:$AQ$1, $AK$6:$AQ$6) + SUMPRODUCT(MA263:MD263,$GA$2:$GD$2))</f>
        <v>57149.143643271826</v>
      </c>
      <c r="MI263" s="3">
        <f t="shared" si="1085"/>
        <v>0</v>
      </c>
      <c r="MJ263" s="6">
        <f t="shared" si="1086"/>
        <v>0</v>
      </c>
      <c r="MK263" s="6">
        <f t="shared" si="1087"/>
        <v>0</v>
      </c>
      <c r="ML263" s="6">
        <f t="shared" si="1088"/>
        <v>7.1022589057031684</v>
      </c>
      <c r="MM263" s="193">
        <f t="shared" ref="MM263:MM317" si="1272">LN(MI263+MM$4)</f>
        <v>5.6740334309306508</v>
      </c>
      <c r="MN263" s="193">
        <f t="shared" ref="MN263:MN317" si="1273">LN(MJ263+MN$4)</f>
        <v>4.1745731882913786</v>
      </c>
      <c r="MO263" s="193">
        <f t="shared" ref="MO263:MO317" si="1274">LN(MK263+MO$4)</f>
        <v>3.8150380693314694</v>
      </c>
      <c r="MP263" s="193">
        <f t="shared" si="1089"/>
        <v>4.0378746028413151</v>
      </c>
      <c r="MQ263" s="205">
        <f t="shared" ref="MQ263:MQ317" si="1275">EXP($AI$1 + SUMPRODUCT($AK$1:$AQ$1, $AK$6:$AQ$6) + SUMPRODUCT(MM263:MP263,$GA$2:$GD$2))</f>
        <v>57256.837583250948</v>
      </c>
      <c r="MT263" s="3">
        <f t="shared" si="1090"/>
        <v>7.8762865157469655</v>
      </c>
      <c r="MU263" s="6">
        <f t="shared" si="1091"/>
        <v>6.6904722097152112</v>
      </c>
      <c r="MV263" s="6">
        <f t="shared" si="1092"/>
        <v>6.9421096152621944</v>
      </c>
      <c r="MW263" s="6">
        <f t="shared" si="1093"/>
        <v>6.8181685494750415</v>
      </c>
      <c r="MX263" s="193">
        <f t="shared" ref="MX263:MX317" si="1276">LN(MT263+MX$4)</f>
        <v>5.7007211855800266</v>
      </c>
      <c r="MY263" s="193">
        <f t="shared" ref="MY263:MY317" si="1277">LN(MU263+MY$4)</f>
        <v>4.2725264238016916</v>
      </c>
      <c r="MZ263" s="193">
        <f t="shared" ref="MZ263:MZ317" si="1278">LN(MV263+MZ$4)</f>
        <v>3.9573900506219015</v>
      </c>
      <c r="NA263" s="193">
        <f t="shared" si="1094"/>
        <v>4.0328521022286283</v>
      </c>
      <c r="NB263" s="212">
        <f t="shared" ref="NB263:NB317" si="1279">EXP($AI$1 + SUMPRODUCT($AK$1:$AQ$1, $AK$6:$AQ$6) + SUMPRODUCT(MX263:NA263,$GA$2:$GD$2))</f>
        <v>58197.437474613136</v>
      </c>
      <c r="NF263" s="3">
        <f t="shared" si="1095"/>
        <v>7.8762865157469646</v>
      </c>
      <c r="NG263" s="6">
        <f t="shared" si="1096"/>
        <v>0</v>
      </c>
      <c r="NH263" s="6">
        <f t="shared" si="1097"/>
        <v>0</v>
      </c>
      <c r="NI263" s="6">
        <f t="shared" si="1098"/>
        <v>0</v>
      </c>
      <c r="NJ263" s="193">
        <f t="shared" ref="NJ263:NJ317" si="1280">LN(NF263+NJ$4)</f>
        <v>5.7007211855800266</v>
      </c>
      <c r="NK263" s="193">
        <f t="shared" ref="NK263:NK317" si="1281">LN(NG263+NK$4)</f>
        <v>4.1745731882913786</v>
      </c>
      <c r="NL263" s="193">
        <f t="shared" ref="NL263:NL317" si="1282">LN(NH263+NL$4)</f>
        <v>3.8150380693314694</v>
      </c>
      <c r="NM263" s="193">
        <f t="shared" si="1099"/>
        <v>3.9040600573940507</v>
      </c>
      <c r="NN263" s="212">
        <f t="shared" ref="NN263:NN317" si="1283">EXP($AI$1 + SUMPRODUCT($AK$1:$AQ$1, $AK$6:$AQ$6) + SUMPRODUCT(NJ263:NM263,$GA$2:$GD$2))</f>
        <v>56327.624669410761</v>
      </c>
      <c r="NR263" s="3">
        <f t="shared" si="1100"/>
        <v>0</v>
      </c>
      <c r="NS263" s="6">
        <f t="shared" si="1101"/>
        <v>6.6904722097152112</v>
      </c>
      <c r="NT263" s="6">
        <f t="shared" si="1102"/>
        <v>0</v>
      </c>
      <c r="NU263" s="6">
        <f t="shared" si="1103"/>
        <v>0</v>
      </c>
      <c r="NV263" s="193">
        <f t="shared" ref="NV263:NV317" si="1284">LN(NR263+NV$4)</f>
        <v>5.6740334309306508</v>
      </c>
      <c r="NW263" s="193">
        <f t="shared" ref="NW263:NW317" si="1285">LN(NS263+NW$4)</f>
        <v>4.2725264238016916</v>
      </c>
      <c r="NX263" s="193">
        <f t="shared" ref="NX263:NX317" si="1286">LN(NT263+NX$4)</f>
        <v>3.8150380693314694</v>
      </c>
      <c r="NY263" s="193">
        <f t="shared" si="1104"/>
        <v>3.9040600573940507</v>
      </c>
      <c r="NZ263" s="212">
        <f t="shared" ref="NZ263:NZ317" si="1287">EXP($AI$1 + SUMPRODUCT($AK$1:$AQ$1, $AK$6:$AQ$6) + SUMPRODUCT(NV263:NY263,$GA$2:$GD$2))</f>
        <v>56556.396040011976</v>
      </c>
      <c r="OD263" s="3">
        <f t="shared" si="1105"/>
        <v>0</v>
      </c>
      <c r="OE263" s="6">
        <f t="shared" si="1106"/>
        <v>0</v>
      </c>
      <c r="OF263" s="6">
        <f t="shared" si="1107"/>
        <v>6.9421096152621944</v>
      </c>
      <c r="OG263" s="6">
        <f t="shared" si="1108"/>
        <v>0</v>
      </c>
      <c r="OH263" s="193">
        <f t="shared" ref="OH263:OH317" si="1288">LN(OD263+OH$4)</f>
        <v>5.6740334309306508</v>
      </c>
      <c r="OI263" s="193">
        <f t="shared" ref="OI263:OI317" si="1289">LN(OE263+OI$4)</f>
        <v>4.1745731882913786</v>
      </c>
      <c r="OJ263" s="193">
        <f t="shared" ref="OJ263:OJ317" si="1290">LN(OF263+OJ$4)</f>
        <v>3.9573900506219015</v>
      </c>
      <c r="OK263" s="193">
        <f t="shared" si="1109"/>
        <v>3.9040600573940507</v>
      </c>
      <c r="OL263" s="212">
        <f t="shared" ref="OL263:OL317" si="1291">EXP($AI$1 + SUMPRODUCT($AK$1:$AQ$1, $AK$6:$AQ$6) + SUMPRODUCT(OH263:OK263,$GA$2:$GD$2))</f>
        <v>57010.155824735011</v>
      </c>
      <c r="OP263" s="3">
        <f t="shared" si="1110"/>
        <v>0</v>
      </c>
      <c r="OQ263" s="6">
        <f t="shared" si="1111"/>
        <v>0</v>
      </c>
      <c r="OR263" s="6">
        <f t="shared" si="1112"/>
        <v>0</v>
      </c>
      <c r="OS263" s="6">
        <f t="shared" si="1113"/>
        <v>6.8181685494750415</v>
      </c>
      <c r="OT263" s="193">
        <f t="shared" ref="OT263:OT317" si="1292">LN(OP263+OT$4)</f>
        <v>5.6740334309306508</v>
      </c>
      <c r="OU263" s="193">
        <f t="shared" ref="OU263:OU317" si="1293">LN(OQ263+OU$4)</f>
        <v>4.1745731882913786</v>
      </c>
      <c r="OV263" s="193">
        <f t="shared" ref="OV263:OV317" si="1294">LN(OR263+OV$4)</f>
        <v>3.8150380693314694</v>
      </c>
      <c r="OW263" s="193">
        <f t="shared" si="1114"/>
        <v>4.0328521022286283</v>
      </c>
      <c r="OX263" s="232">
        <f t="shared" ref="OX263:OX317" si="1295">EXP($AI$1 + SUMPRODUCT($AK$1:$AQ$1, $AK$6:$AQ$6) + SUMPRODUCT(OT263:OW263,$GA$2:$GD$2))</f>
        <v>57221.098034759045</v>
      </c>
    </row>
    <row r="264" spans="1:414" x14ac:dyDescent="0.2">
      <c r="B264" s="81">
        <v>45647</v>
      </c>
      <c r="C264">
        <v>156</v>
      </c>
      <c r="D264">
        <v>11.606204640864242</v>
      </c>
      <c r="E264">
        <v>0</v>
      </c>
      <c r="F264">
        <v>0</v>
      </c>
      <c r="G264">
        <v>0</v>
      </c>
      <c r="H264">
        <v>0</v>
      </c>
      <c r="I264">
        <v>0</v>
      </c>
      <c r="J264">
        <v>0</v>
      </c>
      <c r="K264">
        <v>0</v>
      </c>
      <c r="L264">
        <v>0</v>
      </c>
      <c r="M264">
        <v>0</v>
      </c>
      <c r="N264">
        <v>1</v>
      </c>
      <c r="O264">
        <v>0</v>
      </c>
      <c r="P264">
        <v>0</v>
      </c>
      <c r="Q264">
        <v>0</v>
      </c>
      <c r="R264">
        <v>1</v>
      </c>
      <c r="S264">
        <v>0</v>
      </c>
      <c r="T264">
        <v>24336</v>
      </c>
      <c r="U264">
        <v>8.300088431960539</v>
      </c>
      <c r="V264">
        <v>6.69962239097568</v>
      </c>
      <c r="W264">
        <v>6.0454931697311931</v>
      </c>
      <c r="X264">
        <v>5.6926457041385863</v>
      </c>
      <c r="Y264" s="3">
        <v>3733.021517429605</v>
      </c>
      <c r="Z264" s="3">
        <v>747.08702548997837</v>
      </c>
      <c r="AA264" s="3">
        <v>376.82744145159586</v>
      </c>
      <c r="AB264" s="3">
        <v>247.0740705092947</v>
      </c>
      <c r="AC264">
        <v>0</v>
      </c>
      <c r="AD264">
        <v>2</v>
      </c>
      <c r="AE264" s="6"/>
      <c r="AF264" s="1" t="s">
        <v>2</v>
      </c>
      <c r="AG264">
        <v>156</v>
      </c>
      <c r="AH264" s="189">
        <v>45647</v>
      </c>
      <c r="AI264">
        <f t="shared" si="1115"/>
        <v>12</v>
      </c>
      <c r="AJ264">
        <v>156</v>
      </c>
      <c r="AK264">
        <v>0</v>
      </c>
      <c r="AL264">
        <v>2</v>
      </c>
      <c r="AM264">
        <v>0</v>
      </c>
      <c r="AN264">
        <v>0</v>
      </c>
      <c r="AO264">
        <v>0</v>
      </c>
      <c r="AP264">
        <v>1</v>
      </c>
      <c r="AQ264">
        <v>0</v>
      </c>
      <c r="AS264" s="37"/>
      <c r="AT264" s="37"/>
      <c r="AU264" s="6">
        <f t="shared" si="1116"/>
        <v>0</v>
      </c>
      <c r="AV264" s="6">
        <f t="shared" si="1117"/>
        <v>0</v>
      </c>
      <c r="AW264" s="6">
        <f t="shared" si="1118"/>
        <v>0</v>
      </c>
      <c r="AX264" s="6">
        <f t="shared" si="1119"/>
        <v>0</v>
      </c>
      <c r="AY264" s="193">
        <f t="shared" si="1120"/>
        <v>5.6740334309306508</v>
      </c>
      <c r="AZ264" s="193">
        <f t="shared" si="1121"/>
        <v>4.1745731882913786</v>
      </c>
      <c r="BA264" s="193">
        <f t="shared" si="1122"/>
        <v>3.8150380693314694</v>
      </c>
      <c r="BB264" s="193">
        <f t="shared" si="1123"/>
        <v>3.9040600573940507</v>
      </c>
      <c r="BC264" s="72">
        <f t="shared" si="1124"/>
        <v>56312.210093717425</v>
      </c>
      <c r="BG264" s="3">
        <f t="shared" si="1125"/>
        <v>8.1340866633213285</v>
      </c>
      <c r="BH264" s="6">
        <f t="shared" si="1126"/>
        <v>0</v>
      </c>
      <c r="BI264" s="6">
        <f t="shared" si="1127"/>
        <v>0</v>
      </c>
      <c r="BJ264" s="6">
        <f t="shared" si="1128"/>
        <v>0</v>
      </c>
      <c r="BK264" s="193">
        <f t="shared" si="1129"/>
        <v>5.7015827828237287</v>
      </c>
      <c r="BL264" s="193">
        <f t="shared" si="1130"/>
        <v>4.1745731882913786</v>
      </c>
      <c r="BM264" s="193">
        <f t="shared" si="1131"/>
        <v>3.8150380693314694</v>
      </c>
      <c r="BN264" s="193">
        <f t="shared" si="1132"/>
        <v>3.9040600573940507</v>
      </c>
      <c r="BO264" s="72">
        <f t="shared" si="1133"/>
        <v>56328.122389521624</v>
      </c>
      <c r="BS264" s="3">
        <f t="shared" si="1134"/>
        <v>8.1341122913848132</v>
      </c>
      <c r="BT264" s="6">
        <f t="shared" si="1135"/>
        <v>0</v>
      </c>
      <c r="BU264" s="6">
        <f t="shared" si="1136"/>
        <v>0</v>
      </c>
      <c r="BV264" s="6">
        <f t="shared" si="1137"/>
        <v>0</v>
      </c>
      <c r="BW264" s="193">
        <f t="shared" si="1138"/>
        <v>5.7015828684387229</v>
      </c>
      <c r="BX264" s="193">
        <f t="shared" si="1139"/>
        <v>4.1745731882913786</v>
      </c>
      <c r="BY264" s="193">
        <f t="shared" si="1018"/>
        <v>3.8150380693314694</v>
      </c>
      <c r="BZ264" s="193">
        <f t="shared" si="1140"/>
        <v>3.9040600573940507</v>
      </c>
      <c r="CA264" s="72">
        <f t="shared" si="1141"/>
        <v>56328.122389521624</v>
      </c>
      <c r="CE264" s="3">
        <f t="shared" si="1142"/>
        <v>0</v>
      </c>
      <c r="CF264" s="6">
        <f t="shared" si="1143"/>
        <v>6.69962239097568</v>
      </c>
      <c r="CG264" s="6">
        <f t="shared" si="1144"/>
        <v>0</v>
      </c>
      <c r="CH264" s="6">
        <f t="shared" si="1145"/>
        <v>0</v>
      </c>
      <c r="CI264" s="193">
        <f t="shared" si="1146"/>
        <v>5.6740334309306508</v>
      </c>
      <c r="CJ264" s="193">
        <f t="shared" si="1147"/>
        <v>4.2726540286978132</v>
      </c>
      <c r="CK264" s="193">
        <f t="shared" si="1019"/>
        <v>3.8150380693314694</v>
      </c>
      <c r="CL264" s="193">
        <f t="shared" si="1148"/>
        <v>3.9040600573940507</v>
      </c>
      <c r="CM264" s="72">
        <f t="shared" si="1149"/>
        <v>56556.7148336752</v>
      </c>
      <c r="CQ264" s="3">
        <f t="shared" si="1150"/>
        <v>0</v>
      </c>
      <c r="CR264" s="6">
        <f t="shared" si="1151"/>
        <v>6.6996952549166418</v>
      </c>
      <c r="CS264" s="6">
        <f t="shared" si="1152"/>
        <v>0</v>
      </c>
      <c r="CT264" s="6">
        <f t="shared" si="1153"/>
        <v>0</v>
      </c>
      <c r="CU264" s="193">
        <f t="shared" si="1154"/>
        <v>5.6740334309306508</v>
      </c>
      <c r="CV264" s="193">
        <f t="shared" si="1155"/>
        <v>4.272655044764865</v>
      </c>
      <c r="CW264" s="193">
        <f t="shared" si="1020"/>
        <v>3.8150380693314694</v>
      </c>
      <c r="CX264" s="193">
        <f t="shared" si="1156"/>
        <v>3.9040600573940507</v>
      </c>
      <c r="CY264" s="72">
        <f t="shared" si="1157"/>
        <v>56556.717372109611</v>
      </c>
      <c r="DC264" s="3">
        <f t="shared" si="1158"/>
        <v>0</v>
      </c>
      <c r="DD264" s="6">
        <f t="shared" si="1159"/>
        <v>0</v>
      </c>
      <c r="DE264" s="6">
        <f t="shared" si="1160"/>
        <v>6.3477678282177532</v>
      </c>
      <c r="DF264" s="6">
        <f t="shared" si="1161"/>
        <v>0</v>
      </c>
      <c r="DG264" s="193">
        <f t="shared" si="1162"/>
        <v>5.6740334309306508</v>
      </c>
      <c r="DH264" s="193">
        <f t="shared" si="1163"/>
        <v>4.1745731882913786</v>
      </c>
      <c r="DI264" s="193">
        <f t="shared" si="1021"/>
        <v>3.9459654226008074</v>
      </c>
      <c r="DJ264" s="193">
        <f t="shared" si="1164"/>
        <v>3.9040600573940507</v>
      </c>
      <c r="DK264" s="72">
        <f t="shared" si="1165"/>
        <v>56953.823504956272</v>
      </c>
      <c r="DO264" s="3">
        <f t="shared" si="1166"/>
        <v>0</v>
      </c>
      <c r="DP264" s="6">
        <f t="shared" si="1167"/>
        <v>0</v>
      </c>
      <c r="DQ264" s="6">
        <f t="shared" si="1168"/>
        <v>6.0456099251776205</v>
      </c>
      <c r="DR264" s="6">
        <f t="shared" si="1169"/>
        <v>0</v>
      </c>
      <c r="DS264" s="193">
        <f t="shared" si="1170"/>
        <v>5.6740334309306508</v>
      </c>
      <c r="DT264" s="193">
        <f t="shared" si="1171"/>
        <v>4.1745731882913786</v>
      </c>
      <c r="DU264" s="193">
        <f t="shared" si="1022"/>
        <v>3.9401068136781023</v>
      </c>
      <c r="DV264" s="193">
        <f t="shared" si="1172"/>
        <v>3.9040600573940507</v>
      </c>
      <c r="DW264" s="72">
        <f t="shared" si="1173"/>
        <v>56924.957591391219</v>
      </c>
      <c r="EA264" s="3">
        <f t="shared" si="1174"/>
        <v>0</v>
      </c>
      <c r="EB264" s="6">
        <f t="shared" si="1175"/>
        <v>0</v>
      </c>
      <c r="EC264" s="6">
        <f t="shared" si="1176"/>
        <v>0</v>
      </c>
      <c r="ED264" s="6">
        <f t="shared" si="1177"/>
        <v>17.077937112415761</v>
      </c>
      <c r="EE264" s="193">
        <f t="shared" si="1178"/>
        <v>5.6740334309306508</v>
      </c>
      <c r="EF264" s="193">
        <f t="shared" si="1179"/>
        <v>4.1745731882913786</v>
      </c>
      <c r="EG264" s="193">
        <f t="shared" si="1023"/>
        <v>3.8150380693314694</v>
      </c>
      <c r="EH264" s="193">
        <f t="shared" si="1180"/>
        <v>4.1999256144342212</v>
      </c>
      <c r="EI264" s="72">
        <f t="shared" si="1181"/>
        <v>58422.031965838905</v>
      </c>
      <c r="EM264" s="3">
        <f t="shared" si="1182"/>
        <v>0</v>
      </c>
      <c r="EN264" s="6">
        <f t="shared" si="1183"/>
        <v>0</v>
      </c>
      <c r="EO264" s="6">
        <f t="shared" si="1184"/>
        <v>0</v>
      </c>
      <c r="EP264" s="6">
        <f t="shared" si="1185"/>
        <v>5.6927862042066675</v>
      </c>
      <c r="EQ264" s="193">
        <f t="shared" si="1186"/>
        <v>5.6740334309306508</v>
      </c>
      <c r="ER264" s="193">
        <f t="shared" si="1187"/>
        <v>4.1745731882913786</v>
      </c>
      <c r="ES264" s="193">
        <f t="shared" si="1024"/>
        <v>3.8150380693314694</v>
      </c>
      <c r="ET264" s="193">
        <f t="shared" si="1188"/>
        <v>4.0127045484475259</v>
      </c>
      <c r="EU264" s="72">
        <f t="shared" si="1189"/>
        <v>57077.954408538237</v>
      </c>
      <c r="EY264" s="3">
        <f t="shared" si="1190"/>
        <v>8.1340866633213285</v>
      </c>
      <c r="EZ264" s="6">
        <f t="shared" si="1191"/>
        <v>6.69962239097568</v>
      </c>
      <c r="FA264" s="6">
        <f t="shared" si="1192"/>
        <v>6.3477678282177532</v>
      </c>
      <c r="FB264" s="6">
        <f t="shared" si="1193"/>
        <v>17.077937112415761</v>
      </c>
      <c r="FC264" s="193">
        <f t="shared" si="1194"/>
        <v>5.7015827828237287</v>
      </c>
      <c r="FD264" s="193">
        <f t="shared" si="1195"/>
        <v>4.2726540286978132</v>
      </c>
      <c r="FE264" s="193">
        <f t="shared" si="1025"/>
        <v>3.9459654226008074</v>
      </c>
      <c r="FF264" s="193">
        <f t="shared" si="1196"/>
        <v>4.1999256144342212</v>
      </c>
      <c r="FG264" s="72">
        <f t="shared" si="1197"/>
        <v>59361.009163547693</v>
      </c>
      <c r="FK264" s="3">
        <f t="shared" si="1198"/>
        <v>8.3001140600240255</v>
      </c>
      <c r="FL264" s="6">
        <f t="shared" si="1199"/>
        <v>6.6996952549166418</v>
      </c>
      <c r="FM264" s="6">
        <f t="shared" si="1200"/>
        <v>6.0456099251776205</v>
      </c>
      <c r="FN264" s="6">
        <f t="shared" si="1201"/>
        <v>5.6927862042066675</v>
      </c>
      <c r="FO264" s="193">
        <f t="shared" si="1202"/>
        <v>5.702137272425218</v>
      </c>
      <c r="FP264" s="193">
        <f t="shared" si="1203"/>
        <v>4.272655044764865</v>
      </c>
      <c r="FQ264" s="193">
        <f t="shared" si="1026"/>
        <v>3.9401068136781023</v>
      </c>
      <c r="FR264" s="193">
        <f t="shared" si="1204"/>
        <v>4.0127045484475259</v>
      </c>
      <c r="FS264" s="205">
        <f t="shared" si="1205"/>
        <v>57966.267621119856</v>
      </c>
      <c r="FW264" s="3">
        <f t="shared" si="1206"/>
        <v>9.5451016967546192</v>
      </c>
      <c r="FX264" s="6">
        <f t="shared" si="1207"/>
        <v>7.5705733018025176</v>
      </c>
      <c r="FY264" s="6">
        <f t="shared" si="1208"/>
        <v>7.4964115304666796</v>
      </c>
      <c r="FZ264" s="6">
        <f t="shared" si="1209"/>
        <v>6.7173219308835312</v>
      </c>
      <c r="GA264" s="193">
        <f t="shared" si="1210"/>
        <v>5.7062854487628423</v>
      </c>
      <c r="GB264" s="193">
        <f t="shared" si="1211"/>
        <v>4.2847260382173973</v>
      </c>
      <c r="GC264" s="193">
        <f t="shared" si="1027"/>
        <v>3.9679286592855405</v>
      </c>
      <c r="GD264" s="193">
        <f t="shared" si="1212"/>
        <v>4.031063126948351</v>
      </c>
      <c r="GE264" s="72">
        <f t="shared" si="1213"/>
        <v>58272.297633343405</v>
      </c>
      <c r="GI264" s="3">
        <f t="shared" si="1214"/>
        <v>9.1300972751565936</v>
      </c>
      <c r="GJ264" s="6">
        <f t="shared" si="1215"/>
        <v>7.3695846300732484</v>
      </c>
      <c r="GK264" s="6">
        <f t="shared" si="1216"/>
        <v>6.6500424867043133</v>
      </c>
      <c r="GL264" s="6">
        <f t="shared" si="1217"/>
        <v>6.2619102745524451</v>
      </c>
      <c r="GM264" s="193">
        <f t="shared" si="1218"/>
        <v>5.7049046059207988</v>
      </c>
      <c r="GN264" s="193">
        <f t="shared" si="1219"/>
        <v>4.2819530967481132</v>
      </c>
      <c r="GO264" s="193">
        <f t="shared" si="1028"/>
        <v>3.9517921521125965</v>
      </c>
      <c r="GP264" s="193">
        <f t="shared" si="1220"/>
        <v>4.0229442216607971</v>
      </c>
      <c r="GQ264" s="72">
        <f t="shared" si="1221"/>
        <v>58124.339369501009</v>
      </c>
      <c r="GU264" s="3">
        <f t="shared" si="1222"/>
        <v>10.790114961548701</v>
      </c>
      <c r="GV264" s="6">
        <f t="shared" si="1223"/>
        <v>8.039546869170815</v>
      </c>
      <c r="GW264" s="6">
        <f t="shared" si="1224"/>
        <v>7.859141120650551</v>
      </c>
      <c r="GX264" s="6">
        <f t="shared" si="1225"/>
        <v>7.1158071301732324</v>
      </c>
      <c r="GY264" s="193">
        <f t="shared" si="1226"/>
        <v>5.7104165736555181</v>
      </c>
      <c r="GZ264" s="193">
        <f t="shared" si="1227"/>
        <v>4.2911664882323279</v>
      </c>
      <c r="HA264" s="193">
        <f t="shared" si="1029"/>
        <v>3.9747653832016758</v>
      </c>
      <c r="HB264" s="193">
        <f t="shared" si="1228"/>
        <v>4.0381134960748399</v>
      </c>
      <c r="HC264" s="205">
        <f t="shared" si="1229"/>
        <v>58376.987652217911</v>
      </c>
      <c r="HG264" s="3">
        <f t="shared" si="1030"/>
        <v>9.5451016967546192</v>
      </c>
      <c r="HH264" s="6">
        <f t="shared" si="1031"/>
        <v>0</v>
      </c>
      <c r="HI264" s="6">
        <f t="shared" si="1032"/>
        <v>0</v>
      </c>
      <c r="HJ264" s="6">
        <f t="shared" si="1033"/>
        <v>0</v>
      </c>
      <c r="HK264" s="193">
        <f t="shared" si="1230"/>
        <v>5.7062854487628423</v>
      </c>
      <c r="HL264" s="193">
        <f t="shared" si="1230"/>
        <v>4.1745731882913786</v>
      </c>
      <c r="HM264" s="193">
        <f t="shared" si="1230"/>
        <v>3.8150380693314694</v>
      </c>
      <c r="HN264" s="193">
        <f t="shared" si="1034"/>
        <v>3.9040600573940507</v>
      </c>
      <c r="HO264" s="212">
        <f t="shared" si="1231"/>
        <v>56330.839062785824</v>
      </c>
      <c r="HS264" s="3">
        <f t="shared" si="1035"/>
        <v>9.1300972751565936</v>
      </c>
      <c r="HT264" s="6">
        <f t="shared" si="1036"/>
        <v>0</v>
      </c>
      <c r="HU264" s="6">
        <f t="shared" si="1037"/>
        <v>0</v>
      </c>
      <c r="HV264" s="6">
        <f t="shared" si="1038"/>
        <v>0</v>
      </c>
      <c r="HW264" s="193">
        <f t="shared" si="1232"/>
        <v>5.7049046059207988</v>
      </c>
      <c r="HX264" s="193">
        <f t="shared" si="1233"/>
        <v>4.1745731882913786</v>
      </c>
      <c r="HY264" s="193">
        <f t="shared" si="1234"/>
        <v>3.8150380693314694</v>
      </c>
      <c r="HZ264" s="193">
        <f t="shared" si="1039"/>
        <v>3.9040600573940507</v>
      </c>
      <c r="IA264" s="212">
        <f t="shared" si="1235"/>
        <v>56330.041352980901</v>
      </c>
      <c r="IE264" s="3">
        <f t="shared" si="1040"/>
        <v>10.790114961548701</v>
      </c>
      <c r="IF264" s="6">
        <f t="shared" si="1041"/>
        <v>0</v>
      </c>
      <c r="IG264" s="6">
        <f t="shared" si="1042"/>
        <v>0</v>
      </c>
      <c r="IH264" s="6">
        <f t="shared" si="1043"/>
        <v>0</v>
      </c>
      <c r="II264" s="193">
        <f t="shared" si="1236"/>
        <v>5.7104165736555181</v>
      </c>
      <c r="IJ264" s="193">
        <f t="shared" si="1237"/>
        <v>4.1745731882913786</v>
      </c>
      <c r="IK264" s="193">
        <f t="shared" si="1238"/>
        <v>3.8150380693314694</v>
      </c>
      <c r="IL264" s="193">
        <f t="shared" si="1044"/>
        <v>3.9040600573940507</v>
      </c>
      <c r="IM264" s="205">
        <f t="shared" si="1239"/>
        <v>56333.225671801702</v>
      </c>
      <c r="IQ264" s="3">
        <f t="shared" si="1045"/>
        <v>0</v>
      </c>
      <c r="IR264" s="6">
        <f t="shared" si="1046"/>
        <v>7.5705733018025176</v>
      </c>
      <c r="IS264" s="6">
        <f t="shared" si="1047"/>
        <v>0</v>
      </c>
      <c r="IT264" s="6">
        <f t="shared" si="1048"/>
        <v>0</v>
      </c>
      <c r="IU264" s="193">
        <f t="shared" si="1240"/>
        <v>5.6740334309306508</v>
      </c>
      <c r="IV264" s="193">
        <f t="shared" si="1241"/>
        <v>4.2847260382173973</v>
      </c>
      <c r="IW264" s="193">
        <f t="shared" si="1242"/>
        <v>3.8150380693314694</v>
      </c>
      <c r="IX264" s="193">
        <f t="shared" si="1049"/>
        <v>3.9040600573940507</v>
      </c>
      <c r="IY264" s="212">
        <f t="shared" si="1243"/>
        <v>56586.882306917083</v>
      </c>
      <c r="JC264" s="3">
        <f t="shared" si="1050"/>
        <v>0</v>
      </c>
      <c r="JD264" s="6">
        <f t="shared" si="1051"/>
        <v>7.3695846300732484</v>
      </c>
      <c r="JE264" s="6">
        <f t="shared" si="1052"/>
        <v>0</v>
      </c>
      <c r="JF264" s="6">
        <f t="shared" si="1053"/>
        <v>0</v>
      </c>
      <c r="JG264" s="193">
        <f t="shared" si="1244"/>
        <v>5.6740334309306508</v>
      </c>
      <c r="JH264" s="193">
        <f t="shared" si="1245"/>
        <v>4.2819530967481132</v>
      </c>
      <c r="JI264" s="193">
        <f t="shared" si="1246"/>
        <v>3.8150380693314694</v>
      </c>
      <c r="JJ264" s="193">
        <f t="shared" si="1054"/>
        <v>3.9040600573940507</v>
      </c>
      <c r="JK264" s="212">
        <f t="shared" si="1247"/>
        <v>56579.951412829658</v>
      </c>
      <c r="JO264" s="3">
        <f t="shared" si="1055"/>
        <v>0</v>
      </c>
      <c r="JP264" s="6">
        <f t="shared" si="1056"/>
        <v>8.039546869170815</v>
      </c>
      <c r="JQ264" s="6">
        <f t="shared" si="1057"/>
        <v>0</v>
      </c>
      <c r="JR264" s="6">
        <f t="shared" si="1058"/>
        <v>0</v>
      </c>
      <c r="JS264" s="193">
        <f t="shared" si="1248"/>
        <v>5.6740334309306508</v>
      </c>
      <c r="JT264" s="193">
        <f t="shared" si="1249"/>
        <v>4.2911664882323279</v>
      </c>
      <c r="JU264" s="193">
        <f t="shared" si="1250"/>
        <v>3.8150380693314694</v>
      </c>
      <c r="JV264" s="193">
        <f t="shared" si="1059"/>
        <v>3.9040600573940507</v>
      </c>
      <c r="JW264" s="205">
        <f t="shared" si="1251"/>
        <v>56602.98331806167</v>
      </c>
      <c r="KA264" s="3">
        <f t="shared" si="1060"/>
        <v>0</v>
      </c>
      <c r="KB264" s="6">
        <f t="shared" si="1061"/>
        <v>0</v>
      </c>
      <c r="KC264" s="6">
        <f t="shared" si="1062"/>
        <v>7.4964115304666796</v>
      </c>
      <c r="KD264" s="6">
        <f t="shared" si="1063"/>
        <v>0</v>
      </c>
      <c r="KE264" s="193">
        <f t="shared" si="1252"/>
        <v>5.6740334309306508</v>
      </c>
      <c r="KF264" s="193">
        <f t="shared" si="1253"/>
        <v>4.1745731882913786</v>
      </c>
      <c r="KG264" s="193">
        <f t="shared" si="1254"/>
        <v>3.9679286592855405</v>
      </c>
      <c r="KH264" s="193">
        <f t="shared" si="1064"/>
        <v>3.9040600573940507</v>
      </c>
      <c r="KI264" s="212">
        <f t="shared" si="1255"/>
        <v>57062.168780828841</v>
      </c>
      <c r="KM264" s="3">
        <f t="shared" si="1065"/>
        <v>0</v>
      </c>
      <c r="KN264" s="6">
        <f t="shared" si="1066"/>
        <v>0</v>
      </c>
      <c r="KO264" s="6">
        <f t="shared" si="1067"/>
        <v>6.6500424867043133</v>
      </c>
      <c r="KP264" s="6">
        <f t="shared" si="1068"/>
        <v>0</v>
      </c>
      <c r="KQ264" s="193">
        <f t="shared" si="1256"/>
        <v>5.6740334309306508</v>
      </c>
      <c r="KR264" s="193">
        <f t="shared" si="1257"/>
        <v>4.1745731882913786</v>
      </c>
      <c r="KS264" s="193">
        <f t="shared" si="1258"/>
        <v>3.9517921521125965</v>
      </c>
      <c r="KT264" s="193">
        <f t="shared" si="1069"/>
        <v>3.9040600573940507</v>
      </c>
      <c r="KU264" s="212">
        <f t="shared" si="1259"/>
        <v>56982.546863947209</v>
      </c>
      <c r="KY264" s="3">
        <f t="shared" si="1070"/>
        <v>0</v>
      </c>
      <c r="KZ264" s="6">
        <f t="shared" si="1071"/>
        <v>0</v>
      </c>
      <c r="LA264" s="6">
        <f t="shared" si="1072"/>
        <v>7.859141120650551</v>
      </c>
      <c r="LB264" s="6">
        <f t="shared" si="1073"/>
        <v>0</v>
      </c>
      <c r="LC264" s="193">
        <f t="shared" si="1260"/>
        <v>5.6740334309306508</v>
      </c>
      <c r="LD264" s="193">
        <f t="shared" si="1261"/>
        <v>4.1745731882913786</v>
      </c>
      <c r="LE264" s="193">
        <f t="shared" si="1262"/>
        <v>3.9747653832016758</v>
      </c>
      <c r="LF264" s="193">
        <f t="shared" si="1074"/>
        <v>3.9040600573940507</v>
      </c>
      <c r="LG264" s="205">
        <f t="shared" si="1263"/>
        <v>57095.936581806556</v>
      </c>
      <c r="LK264" s="3">
        <f t="shared" si="1075"/>
        <v>0</v>
      </c>
      <c r="LL264" s="6">
        <f t="shared" si="1076"/>
        <v>0</v>
      </c>
      <c r="LM264" s="6">
        <f t="shared" si="1077"/>
        <v>0</v>
      </c>
      <c r="LN264" s="6">
        <f t="shared" si="1078"/>
        <v>6.7173219308835312</v>
      </c>
      <c r="LO264" s="193">
        <f t="shared" si="1264"/>
        <v>5.6740334309306508</v>
      </c>
      <c r="LP264" s="193">
        <f t="shared" si="1265"/>
        <v>4.1745731882913786</v>
      </c>
      <c r="LQ264" s="193">
        <f t="shared" si="1266"/>
        <v>3.8150380693314694</v>
      </c>
      <c r="LR264" s="193">
        <f t="shared" si="1079"/>
        <v>4.031063126948351</v>
      </c>
      <c r="LS264" s="212">
        <f t="shared" si="1267"/>
        <v>57208.373277176921</v>
      </c>
      <c r="LW264" s="3">
        <f t="shared" si="1080"/>
        <v>0</v>
      </c>
      <c r="LX264" s="6">
        <f t="shared" si="1081"/>
        <v>0</v>
      </c>
      <c r="LY264" s="6">
        <f t="shared" si="1082"/>
        <v>0</v>
      </c>
      <c r="LZ264" s="6">
        <f t="shared" si="1083"/>
        <v>6.2619102745524451</v>
      </c>
      <c r="MA264" s="193">
        <f t="shared" si="1268"/>
        <v>5.6740334309306508</v>
      </c>
      <c r="MB264" s="193">
        <f t="shared" si="1269"/>
        <v>4.1745731882913786</v>
      </c>
      <c r="MC264" s="193">
        <f t="shared" si="1270"/>
        <v>3.8150380693314694</v>
      </c>
      <c r="MD264" s="193">
        <f t="shared" si="1084"/>
        <v>4.0229442216607971</v>
      </c>
      <c r="ME264" s="212">
        <f t="shared" si="1271"/>
        <v>57150.660070934609</v>
      </c>
      <c r="MI264" s="3">
        <f t="shared" si="1085"/>
        <v>0</v>
      </c>
      <c r="MJ264" s="6">
        <f t="shared" si="1086"/>
        <v>0</v>
      </c>
      <c r="MK264" s="6">
        <f t="shared" si="1087"/>
        <v>0</v>
      </c>
      <c r="ML264" s="6">
        <f t="shared" si="1088"/>
        <v>7.1158071301732324</v>
      </c>
      <c r="MM264" s="193">
        <f t="shared" si="1272"/>
        <v>5.6740334309306508</v>
      </c>
      <c r="MN264" s="193">
        <f t="shared" si="1273"/>
        <v>4.1745731882913786</v>
      </c>
      <c r="MO264" s="193">
        <f t="shared" si="1274"/>
        <v>3.8150380693314694</v>
      </c>
      <c r="MP264" s="193">
        <f t="shared" si="1089"/>
        <v>4.0381134960748399</v>
      </c>
      <c r="MQ264" s="205">
        <f t="shared" si="1275"/>
        <v>57258.538076605546</v>
      </c>
      <c r="MT264" s="3">
        <f t="shared" si="1090"/>
        <v>7.8850840103625117</v>
      </c>
      <c r="MU264" s="6">
        <f t="shared" si="1091"/>
        <v>6.69962239097568</v>
      </c>
      <c r="MV264" s="6">
        <f t="shared" si="1092"/>
        <v>6.9523171451908716</v>
      </c>
      <c r="MW264" s="6">
        <f t="shared" si="1093"/>
        <v>6.831174844966303</v>
      </c>
      <c r="MX264" s="193">
        <f t="shared" si="1276"/>
        <v>5.7007506000392656</v>
      </c>
      <c r="MY264" s="193">
        <f t="shared" si="1277"/>
        <v>4.2726540286978132</v>
      </c>
      <c r="MZ264" s="193">
        <f t="shared" si="1278"/>
        <v>3.9575851274292022</v>
      </c>
      <c r="NA264" s="193">
        <f t="shared" si="1094"/>
        <v>4.0330825954461025</v>
      </c>
      <c r="NB264" s="212">
        <f t="shared" si="1279"/>
        <v>58200.433176949693</v>
      </c>
      <c r="NF264" s="3">
        <f t="shared" si="1095"/>
        <v>7.8850840103625108</v>
      </c>
      <c r="NG264" s="6">
        <f t="shared" si="1096"/>
        <v>0</v>
      </c>
      <c r="NH264" s="6">
        <f t="shared" si="1097"/>
        <v>0</v>
      </c>
      <c r="NI264" s="6">
        <f t="shared" si="1098"/>
        <v>0</v>
      </c>
      <c r="NJ264" s="193">
        <f t="shared" si="1280"/>
        <v>5.7007506000392656</v>
      </c>
      <c r="NK264" s="193">
        <f t="shared" si="1281"/>
        <v>4.1745731882913786</v>
      </c>
      <c r="NL264" s="193">
        <f t="shared" si="1282"/>
        <v>3.8150380693314694</v>
      </c>
      <c r="NM264" s="193">
        <f t="shared" si="1099"/>
        <v>3.9040600573940507</v>
      </c>
      <c r="NN264" s="212">
        <f t="shared" si="1283"/>
        <v>56327.641661230904</v>
      </c>
      <c r="NR264" s="3">
        <f t="shared" si="1100"/>
        <v>0</v>
      </c>
      <c r="NS264" s="6">
        <f t="shared" si="1101"/>
        <v>6.69962239097568</v>
      </c>
      <c r="NT264" s="6">
        <f t="shared" si="1102"/>
        <v>0</v>
      </c>
      <c r="NU264" s="6">
        <f t="shared" si="1103"/>
        <v>0</v>
      </c>
      <c r="NV264" s="193">
        <f t="shared" si="1284"/>
        <v>5.6740334309306508</v>
      </c>
      <c r="NW264" s="193">
        <f t="shared" si="1285"/>
        <v>4.2726540286978132</v>
      </c>
      <c r="NX264" s="193">
        <f t="shared" si="1286"/>
        <v>3.8150380693314694</v>
      </c>
      <c r="NY264" s="193">
        <f t="shared" si="1104"/>
        <v>3.9040600573940507</v>
      </c>
      <c r="NZ264" s="212">
        <f t="shared" si="1287"/>
        <v>56556.7148336752</v>
      </c>
      <c r="OD264" s="3">
        <f t="shared" si="1105"/>
        <v>0</v>
      </c>
      <c r="OE264" s="6">
        <f t="shared" si="1106"/>
        <v>0</v>
      </c>
      <c r="OF264" s="6">
        <f t="shared" si="1107"/>
        <v>6.9523171451908716</v>
      </c>
      <c r="OG264" s="6">
        <f t="shared" si="1108"/>
        <v>0</v>
      </c>
      <c r="OH264" s="193">
        <f t="shared" si="1288"/>
        <v>5.6740334309306508</v>
      </c>
      <c r="OI264" s="193">
        <f t="shared" si="1289"/>
        <v>4.1745731882913786</v>
      </c>
      <c r="OJ264" s="193">
        <f t="shared" si="1290"/>
        <v>3.9575851274292022</v>
      </c>
      <c r="OK264" s="193">
        <f t="shared" si="1109"/>
        <v>3.9040600573940507</v>
      </c>
      <c r="OL264" s="212">
        <f t="shared" si="1291"/>
        <v>57011.118189083543</v>
      </c>
      <c r="OP264" s="3">
        <f t="shared" si="1110"/>
        <v>0</v>
      </c>
      <c r="OQ264" s="6">
        <f t="shared" si="1111"/>
        <v>0</v>
      </c>
      <c r="OR264" s="6">
        <f t="shared" si="1112"/>
        <v>0</v>
      </c>
      <c r="OS264" s="6">
        <f t="shared" si="1113"/>
        <v>6.831174844966303</v>
      </c>
      <c r="OT264" s="193">
        <f t="shared" si="1292"/>
        <v>5.6740334309306508</v>
      </c>
      <c r="OU264" s="193">
        <f t="shared" si="1293"/>
        <v>4.1745731882913786</v>
      </c>
      <c r="OV264" s="193">
        <f t="shared" si="1294"/>
        <v>3.8150380693314694</v>
      </c>
      <c r="OW264" s="193">
        <f t="shared" si="1114"/>
        <v>4.0330825954461025</v>
      </c>
      <c r="OX264" s="232">
        <f t="shared" si="1295"/>
        <v>57222.737710018548</v>
      </c>
    </row>
    <row r="265" spans="1:414" x14ac:dyDescent="0.2">
      <c r="B265" s="81">
        <v>45654</v>
      </c>
      <c r="C265">
        <v>157</v>
      </c>
      <c r="D265">
        <v>11.618081518021278</v>
      </c>
      <c r="E265">
        <v>0</v>
      </c>
      <c r="F265">
        <v>0</v>
      </c>
      <c r="G265">
        <v>0</v>
      </c>
      <c r="H265">
        <v>0</v>
      </c>
      <c r="I265">
        <v>0</v>
      </c>
      <c r="J265">
        <v>0</v>
      </c>
      <c r="K265">
        <v>0</v>
      </c>
      <c r="L265">
        <v>0</v>
      </c>
      <c r="M265">
        <v>0</v>
      </c>
      <c r="N265">
        <v>1</v>
      </c>
      <c r="O265">
        <v>0</v>
      </c>
      <c r="P265">
        <v>0</v>
      </c>
      <c r="Q265">
        <v>0</v>
      </c>
      <c r="R265">
        <v>1</v>
      </c>
      <c r="S265">
        <v>0</v>
      </c>
      <c r="T265">
        <v>24649</v>
      </c>
      <c r="U265">
        <v>8.3093453305191076</v>
      </c>
      <c r="V265">
        <v>6.7087798266121927</v>
      </c>
      <c r="W265">
        <v>6.05437878045577</v>
      </c>
      <c r="X265">
        <v>5.776727734562022</v>
      </c>
      <c r="Y265" s="3">
        <v>3770.4463417589373</v>
      </c>
      <c r="Z265" s="3">
        <v>754.55792576826934</v>
      </c>
      <c r="AA265" s="3">
        <v>380.59571586611179</v>
      </c>
      <c r="AB265" s="3">
        <v>273.0980622681065</v>
      </c>
      <c r="AC265">
        <v>0</v>
      </c>
      <c r="AD265">
        <v>2</v>
      </c>
      <c r="AE265" s="6"/>
      <c r="AF265" s="1" t="s">
        <v>2</v>
      </c>
      <c r="AG265">
        <v>157</v>
      </c>
      <c r="AH265" s="189">
        <v>45654</v>
      </c>
      <c r="AI265">
        <f t="shared" si="1115"/>
        <v>12</v>
      </c>
      <c r="AJ265">
        <v>157</v>
      </c>
      <c r="AK265">
        <v>0</v>
      </c>
      <c r="AL265">
        <v>2</v>
      </c>
      <c r="AM265">
        <v>0</v>
      </c>
      <c r="AN265">
        <v>0</v>
      </c>
      <c r="AO265">
        <v>0</v>
      </c>
      <c r="AP265">
        <v>1</v>
      </c>
      <c r="AQ265">
        <v>0</v>
      </c>
      <c r="AS265" s="37"/>
      <c r="AT265" s="37"/>
      <c r="AU265" s="6">
        <f t="shared" si="1116"/>
        <v>0</v>
      </c>
      <c r="AV265" s="6">
        <f t="shared" si="1117"/>
        <v>0</v>
      </c>
      <c r="AW265" s="6">
        <f t="shared" si="1118"/>
        <v>0</v>
      </c>
      <c r="AX265" s="6">
        <f t="shared" si="1119"/>
        <v>0</v>
      </c>
      <c r="AY265" s="193">
        <f t="shared" si="1120"/>
        <v>5.6740334309306508</v>
      </c>
      <c r="AZ265" s="193">
        <f t="shared" si="1121"/>
        <v>4.1745731882913786</v>
      </c>
      <c r="BA265" s="193">
        <f t="shared" si="1122"/>
        <v>3.8150380693314694</v>
      </c>
      <c r="BB265" s="193">
        <f t="shared" si="1123"/>
        <v>3.9040600573940507</v>
      </c>
      <c r="BC265" s="72">
        <f t="shared" si="1124"/>
        <v>56312.210093717425</v>
      </c>
      <c r="BG265" s="3">
        <f t="shared" si="1125"/>
        <v>8.1431584239087247</v>
      </c>
      <c r="BH265" s="6">
        <f t="shared" si="1126"/>
        <v>0</v>
      </c>
      <c r="BI265" s="6">
        <f t="shared" si="1127"/>
        <v>0</v>
      </c>
      <c r="BJ265" s="6">
        <f t="shared" si="1128"/>
        <v>0</v>
      </c>
      <c r="BK265" s="193">
        <f t="shared" si="1129"/>
        <v>5.7016130881566136</v>
      </c>
      <c r="BL265" s="193">
        <f t="shared" si="1130"/>
        <v>4.1745731882913786</v>
      </c>
      <c r="BM265" s="193">
        <f t="shared" si="1131"/>
        <v>3.8150380693314694</v>
      </c>
      <c r="BN265" s="193">
        <f t="shared" si="1132"/>
        <v>3.9040600573940507</v>
      </c>
      <c r="BO265" s="72">
        <f t="shared" si="1133"/>
        <v>56328.139896126624</v>
      </c>
      <c r="BS265" s="3">
        <f t="shared" si="1134"/>
        <v>8.1431840805546027</v>
      </c>
      <c r="BT265" s="6">
        <f t="shared" si="1135"/>
        <v>0</v>
      </c>
      <c r="BU265" s="6">
        <f t="shared" si="1136"/>
        <v>0</v>
      </c>
      <c r="BV265" s="6">
        <f t="shared" si="1137"/>
        <v>0</v>
      </c>
      <c r="BW265" s="193">
        <f t="shared" si="1138"/>
        <v>5.7016131738644944</v>
      </c>
      <c r="BX265" s="193">
        <f t="shared" si="1139"/>
        <v>4.1745731882913786</v>
      </c>
      <c r="BY265" s="193">
        <f t="shared" si="1018"/>
        <v>3.8150380693314694</v>
      </c>
      <c r="BZ265" s="193">
        <f t="shared" si="1140"/>
        <v>3.9040600573940507</v>
      </c>
      <c r="CA265" s="72">
        <f t="shared" si="1141"/>
        <v>56328.139896126624</v>
      </c>
      <c r="CE265" s="3">
        <f t="shared" si="1142"/>
        <v>0</v>
      </c>
      <c r="CF265" s="6">
        <f t="shared" si="1143"/>
        <v>6.7087798266121927</v>
      </c>
      <c r="CG265" s="6">
        <f t="shared" si="1144"/>
        <v>0</v>
      </c>
      <c r="CH265" s="6">
        <f t="shared" si="1145"/>
        <v>0</v>
      </c>
      <c r="CI265" s="193">
        <f t="shared" si="1146"/>
        <v>5.6740334309306508</v>
      </c>
      <c r="CJ265" s="193">
        <f t="shared" si="1147"/>
        <v>4.2727817184603651</v>
      </c>
      <c r="CK265" s="193">
        <f t="shared" si="1019"/>
        <v>3.8150380693314694</v>
      </c>
      <c r="CL265" s="193">
        <f t="shared" si="1148"/>
        <v>3.9040600573940507</v>
      </c>
      <c r="CM265" s="72">
        <f t="shared" si="1149"/>
        <v>56557.033841157914</v>
      </c>
      <c r="CQ265" s="3">
        <f t="shared" si="1150"/>
        <v>0</v>
      </c>
      <c r="CR265" s="6">
        <f t="shared" si="1151"/>
        <v>6.7088527901478496</v>
      </c>
      <c r="CS265" s="6">
        <f t="shared" si="1152"/>
        <v>0</v>
      </c>
      <c r="CT265" s="6">
        <f t="shared" si="1153"/>
        <v>0</v>
      </c>
      <c r="CU265" s="193">
        <f t="shared" si="1154"/>
        <v>5.6740334309306508</v>
      </c>
      <c r="CV265" s="193">
        <f t="shared" si="1155"/>
        <v>4.2727827357863255</v>
      </c>
      <c r="CW265" s="193">
        <f t="shared" si="1020"/>
        <v>3.8150380693314694</v>
      </c>
      <c r="CX265" s="193">
        <f t="shared" si="1156"/>
        <v>3.9040600573940507</v>
      </c>
      <c r="CY265" s="72">
        <f t="shared" si="1157"/>
        <v>56557.036382751714</v>
      </c>
      <c r="DC265" s="3">
        <f t="shared" si="1158"/>
        <v>0</v>
      </c>
      <c r="DD265" s="6">
        <f t="shared" si="1159"/>
        <v>0</v>
      </c>
      <c r="DE265" s="6">
        <f t="shared" si="1160"/>
        <v>6.357097719478559</v>
      </c>
      <c r="DF265" s="6">
        <f t="shared" si="1161"/>
        <v>0</v>
      </c>
      <c r="DG265" s="193">
        <f t="shared" si="1162"/>
        <v>5.6740334309306508</v>
      </c>
      <c r="DH265" s="193">
        <f t="shared" si="1163"/>
        <v>4.1745731882913786</v>
      </c>
      <c r="DI265" s="193">
        <f t="shared" si="1021"/>
        <v>3.9461457768626271</v>
      </c>
      <c r="DJ265" s="193">
        <f t="shared" si="1164"/>
        <v>3.9040600573940507</v>
      </c>
      <c r="DK265" s="72">
        <f t="shared" si="1165"/>
        <v>56954.712359458026</v>
      </c>
      <c r="DO265" s="3">
        <f t="shared" si="1166"/>
        <v>0</v>
      </c>
      <c r="DP265" s="6">
        <f t="shared" si="1167"/>
        <v>0</v>
      </c>
      <c r="DQ265" s="6">
        <f t="shared" si="1168"/>
        <v>6.0544957075082877</v>
      </c>
      <c r="DR265" s="6">
        <f t="shared" si="1169"/>
        <v>0</v>
      </c>
      <c r="DS265" s="193">
        <f t="shared" si="1170"/>
        <v>5.6740334309306508</v>
      </c>
      <c r="DT265" s="193">
        <f t="shared" si="1171"/>
        <v>4.1745731882913786</v>
      </c>
      <c r="DU265" s="193">
        <f t="shared" si="1022"/>
        <v>3.9402795928960974</v>
      </c>
      <c r="DV265" s="193">
        <f t="shared" si="1172"/>
        <v>3.9040600573940507</v>
      </c>
      <c r="DW265" s="72">
        <f t="shared" si="1173"/>
        <v>56925.808681335868</v>
      </c>
      <c r="EA265" s="3">
        <f t="shared" si="1174"/>
        <v>0</v>
      </c>
      <c r="EB265" s="6">
        <f t="shared" si="1175"/>
        <v>0</v>
      </c>
      <c r="EC265" s="6">
        <f t="shared" si="1176"/>
        <v>0</v>
      </c>
      <c r="ED265" s="6">
        <f t="shared" si="1177"/>
        <v>17.330183203686065</v>
      </c>
      <c r="EE265" s="193">
        <f t="shared" si="1178"/>
        <v>5.6740334309306508</v>
      </c>
      <c r="EF265" s="193">
        <f t="shared" si="1179"/>
        <v>4.1745731882913786</v>
      </c>
      <c r="EG265" s="193">
        <f t="shared" si="1023"/>
        <v>3.8150380693314694</v>
      </c>
      <c r="EH265" s="193">
        <f t="shared" si="1180"/>
        <v>4.2037013344426093</v>
      </c>
      <c r="EI265" s="72">
        <f t="shared" si="1181"/>
        <v>58449.461324589109</v>
      </c>
      <c r="EM265" s="3">
        <f t="shared" si="1182"/>
        <v>0</v>
      </c>
      <c r="EN265" s="6">
        <f t="shared" si="1183"/>
        <v>0</v>
      </c>
      <c r="EO265" s="6">
        <f t="shared" si="1184"/>
        <v>0</v>
      </c>
      <c r="EP265" s="6">
        <f t="shared" si="1185"/>
        <v>5.7768703098569159</v>
      </c>
      <c r="EQ265" s="193">
        <f t="shared" si="1186"/>
        <v>5.6740334309306508</v>
      </c>
      <c r="ER265" s="193">
        <f t="shared" si="1187"/>
        <v>4.1745731882913786</v>
      </c>
      <c r="ES265" s="193">
        <f t="shared" si="1024"/>
        <v>3.8150380693314694</v>
      </c>
      <c r="ET265" s="193">
        <f t="shared" si="1188"/>
        <v>4.0142240056727259</v>
      </c>
      <c r="EU265" s="72">
        <f t="shared" si="1189"/>
        <v>57088.737298711982</v>
      </c>
      <c r="EY265" s="3">
        <f t="shared" si="1190"/>
        <v>8.1431584239087247</v>
      </c>
      <c r="EZ265" s="6">
        <f t="shared" si="1191"/>
        <v>6.7087798266121927</v>
      </c>
      <c r="FA265" s="6">
        <f t="shared" si="1192"/>
        <v>6.357097719478559</v>
      </c>
      <c r="FB265" s="6">
        <f t="shared" si="1193"/>
        <v>17.330183203686065</v>
      </c>
      <c r="FC265" s="193">
        <f t="shared" si="1194"/>
        <v>5.7016130881566136</v>
      </c>
      <c r="FD265" s="193">
        <f t="shared" si="1195"/>
        <v>4.2727817184603651</v>
      </c>
      <c r="FE265" s="193">
        <f t="shared" si="1025"/>
        <v>3.9461457768626271</v>
      </c>
      <c r="FF265" s="193">
        <f t="shared" si="1196"/>
        <v>4.2037013344426093</v>
      </c>
      <c r="FG265" s="72">
        <f t="shared" si="1197"/>
        <v>59390.159678716103</v>
      </c>
      <c r="FK265" s="3">
        <f t="shared" si="1198"/>
        <v>8.3093709871649857</v>
      </c>
      <c r="FL265" s="6">
        <f t="shared" si="1199"/>
        <v>6.7088527901478496</v>
      </c>
      <c r="FM265" s="6">
        <f t="shared" si="1200"/>
        <v>6.0544957075082877</v>
      </c>
      <c r="FN265" s="6">
        <f t="shared" si="1201"/>
        <v>5.7768703098569159</v>
      </c>
      <c r="FO265" s="193">
        <f t="shared" si="1202"/>
        <v>5.7021681791782415</v>
      </c>
      <c r="FP265" s="193">
        <f t="shared" si="1203"/>
        <v>4.2727827357863255</v>
      </c>
      <c r="FQ265" s="193">
        <f t="shared" si="1026"/>
        <v>3.9402795928960974</v>
      </c>
      <c r="FR265" s="193">
        <f t="shared" si="1204"/>
        <v>4.0142240056727259</v>
      </c>
      <c r="FS265" s="205">
        <f t="shared" si="1205"/>
        <v>57978.430554543556</v>
      </c>
      <c r="FW265" s="3">
        <f t="shared" si="1206"/>
        <v>9.5557471300969734</v>
      </c>
      <c r="FX265" s="6">
        <f t="shared" si="1207"/>
        <v>7.5809212040717773</v>
      </c>
      <c r="FY265" s="6">
        <f t="shared" si="1208"/>
        <v>7.5074296877651552</v>
      </c>
      <c r="FZ265" s="6">
        <f t="shared" si="1209"/>
        <v>6.8165387267831861</v>
      </c>
      <c r="GA265" s="193">
        <f t="shared" si="1210"/>
        <v>5.7063208442078048</v>
      </c>
      <c r="GB265" s="193">
        <f t="shared" si="1211"/>
        <v>4.2848685951976631</v>
      </c>
      <c r="GC265" s="193">
        <f t="shared" si="1027"/>
        <v>3.9681370192148013</v>
      </c>
      <c r="GD265" s="193">
        <f t="shared" si="1212"/>
        <v>4.0328232153099695</v>
      </c>
      <c r="GE265" s="72">
        <f t="shared" si="1213"/>
        <v>58286.488803622873</v>
      </c>
      <c r="GI265" s="3">
        <f t="shared" si="1214"/>
        <v>9.1402798635710187</v>
      </c>
      <c r="GJ265" s="6">
        <f t="shared" si="1215"/>
        <v>7.3796578092734126</v>
      </c>
      <c r="GK265" s="6">
        <f t="shared" si="1216"/>
        <v>6.6598166585013479</v>
      </c>
      <c r="GL265" s="6">
        <f t="shared" si="1217"/>
        <v>6.3544005080182249</v>
      </c>
      <c r="GM265" s="193">
        <f t="shared" si="1218"/>
        <v>5.7049385092414813</v>
      </c>
      <c r="GN265" s="193">
        <f t="shared" si="1219"/>
        <v>4.2820922546077327</v>
      </c>
      <c r="GO265" s="193">
        <f t="shared" si="1028"/>
        <v>3.9519799962530726</v>
      </c>
      <c r="GP265" s="193">
        <f t="shared" si="1220"/>
        <v>4.0245984449838135</v>
      </c>
      <c r="GQ265" s="72">
        <f t="shared" si="1221"/>
        <v>58137.616520301955</v>
      </c>
      <c r="GU265" s="3">
        <f t="shared" si="1222"/>
        <v>10.802148929674841</v>
      </c>
      <c r="GV265" s="6">
        <f t="shared" si="1223"/>
        <v>8.0505357919346316</v>
      </c>
      <c r="GW265" s="6">
        <f t="shared" si="1224"/>
        <v>7.8706924145925017</v>
      </c>
      <c r="GX265" s="6">
        <f t="shared" si="1225"/>
        <v>7.2209096682025278</v>
      </c>
      <c r="GY265" s="193">
        <f t="shared" si="1226"/>
        <v>5.710456420854344</v>
      </c>
      <c r="GZ265" s="193">
        <f t="shared" si="1227"/>
        <v>4.291316903711464</v>
      </c>
      <c r="HA265" s="193">
        <f t="shared" si="1029"/>
        <v>3.9749823357976233</v>
      </c>
      <c r="HB265" s="193">
        <f t="shared" si="1228"/>
        <v>4.0399648127996386</v>
      </c>
      <c r="HC265" s="205">
        <f t="shared" si="1229"/>
        <v>58391.932913048317</v>
      </c>
      <c r="HG265" s="3">
        <f t="shared" si="1030"/>
        <v>9.5557471300969734</v>
      </c>
      <c r="HH265" s="6">
        <f t="shared" si="1031"/>
        <v>0</v>
      </c>
      <c r="HI265" s="6">
        <f t="shared" si="1032"/>
        <v>0</v>
      </c>
      <c r="HJ265" s="6">
        <f t="shared" si="1033"/>
        <v>0</v>
      </c>
      <c r="HK265" s="193">
        <f t="shared" si="1230"/>
        <v>5.7063208442078048</v>
      </c>
      <c r="HL265" s="193">
        <f t="shared" si="1230"/>
        <v>4.1745731882913786</v>
      </c>
      <c r="HM265" s="193">
        <f t="shared" si="1230"/>
        <v>3.8150380693314694</v>
      </c>
      <c r="HN265" s="193">
        <f t="shared" si="1034"/>
        <v>3.9040600573940507</v>
      </c>
      <c r="HO265" s="212">
        <f t="shared" si="1231"/>
        <v>56330.859510803355</v>
      </c>
      <c r="HS265" s="3">
        <f t="shared" si="1035"/>
        <v>9.1402798635710187</v>
      </c>
      <c r="HT265" s="6">
        <f t="shared" si="1036"/>
        <v>0</v>
      </c>
      <c r="HU265" s="6">
        <f t="shared" si="1037"/>
        <v>0</v>
      </c>
      <c r="HV265" s="6">
        <f t="shared" si="1038"/>
        <v>0</v>
      </c>
      <c r="HW265" s="193">
        <f t="shared" si="1232"/>
        <v>5.7049385092414813</v>
      </c>
      <c r="HX265" s="193">
        <f t="shared" si="1233"/>
        <v>4.1745731882913786</v>
      </c>
      <c r="HY265" s="193">
        <f t="shared" si="1234"/>
        <v>3.8150380693314694</v>
      </c>
      <c r="HZ265" s="193">
        <f t="shared" si="1039"/>
        <v>3.9040600573940507</v>
      </c>
      <c r="IA265" s="212">
        <f t="shared" si="1235"/>
        <v>56330.060938717768</v>
      </c>
      <c r="IE265" s="3">
        <f t="shared" si="1040"/>
        <v>10.802148929674841</v>
      </c>
      <c r="IF265" s="6">
        <f t="shared" si="1041"/>
        <v>0</v>
      </c>
      <c r="IG265" s="6">
        <f t="shared" si="1042"/>
        <v>0</v>
      </c>
      <c r="IH265" s="6">
        <f t="shared" si="1043"/>
        <v>0</v>
      </c>
      <c r="II265" s="193">
        <f t="shared" si="1236"/>
        <v>5.710456420854344</v>
      </c>
      <c r="IJ265" s="193">
        <f t="shared" si="1237"/>
        <v>4.1745731882913786</v>
      </c>
      <c r="IK265" s="193">
        <f t="shared" si="1238"/>
        <v>3.8150380693314694</v>
      </c>
      <c r="IL265" s="193">
        <f t="shared" si="1044"/>
        <v>3.9040600573940507</v>
      </c>
      <c r="IM265" s="205">
        <f t="shared" si="1239"/>
        <v>56333.248692581867</v>
      </c>
      <c r="IQ265" s="3">
        <f t="shared" si="1045"/>
        <v>0</v>
      </c>
      <c r="IR265" s="6">
        <f t="shared" si="1046"/>
        <v>7.5809212040717773</v>
      </c>
      <c r="IS265" s="6">
        <f t="shared" si="1047"/>
        <v>0</v>
      </c>
      <c r="IT265" s="6">
        <f t="shared" si="1048"/>
        <v>0</v>
      </c>
      <c r="IU265" s="193">
        <f t="shared" si="1240"/>
        <v>5.6740334309306508</v>
      </c>
      <c r="IV265" s="193">
        <f t="shared" si="1241"/>
        <v>4.2848685951976631</v>
      </c>
      <c r="IW265" s="193">
        <f t="shared" si="1242"/>
        <v>3.8150380693314694</v>
      </c>
      <c r="IX265" s="193">
        <f t="shared" si="1049"/>
        <v>3.9040600573940507</v>
      </c>
      <c r="IY265" s="212">
        <f t="shared" si="1243"/>
        <v>56587.23864727551</v>
      </c>
      <c r="JC265" s="3">
        <f t="shared" si="1050"/>
        <v>0</v>
      </c>
      <c r="JD265" s="6">
        <f t="shared" si="1051"/>
        <v>7.3796578092734126</v>
      </c>
      <c r="JE265" s="6">
        <f t="shared" si="1052"/>
        <v>0</v>
      </c>
      <c r="JF265" s="6">
        <f t="shared" si="1053"/>
        <v>0</v>
      </c>
      <c r="JG265" s="193">
        <f t="shared" si="1244"/>
        <v>5.6740334309306508</v>
      </c>
      <c r="JH265" s="193">
        <f t="shared" si="1245"/>
        <v>4.2820922546077327</v>
      </c>
      <c r="JI265" s="193">
        <f t="shared" si="1246"/>
        <v>3.8150380693314694</v>
      </c>
      <c r="JJ265" s="193">
        <f t="shared" si="1054"/>
        <v>3.9040600573940507</v>
      </c>
      <c r="JK265" s="212">
        <f t="shared" si="1247"/>
        <v>56580.2992139977</v>
      </c>
      <c r="JO265" s="3">
        <f t="shared" si="1055"/>
        <v>0</v>
      </c>
      <c r="JP265" s="6">
        <f t="shared" si="1056"/>
        <v>8.0505357919346316</v>
      </c>
      <c r="JQ265" s="6">
        <f t="shared" si="1057"/>
        <v>0</v>
      </c>
      <c r="JR265" s="6">
        <f t="shared" si="1058"/>
        <v>0</v>
      </c>
      <c r="JS265" s="193">
        <f t="shared" si="1248"/>
        <v>5.6740334309306508</v>
      </c>
      <c r="JT265" s="193">
        <f t="shared" si="1249"/>
        <v>4.291316903711464</v>
      </c>
      <c r="JU265" s="193">
        <f t="shared" si="1250"/>
        <v>3.8150380693314694</v>
      </c>
      <c r="JV265" s="193">
        <f t="shared" si="1059"/>
        <v>3.9040600573940507</v>
      </c>
      <c r="JW265" s="205">
        <f t="shared" si="1251"/>
        <v>56603.359408841883</v>
      </c>
      <c r="KA265" s="3">
        <f t="shared" si="1060"/>
        <v>0</v>
      </c>
      <c r="KB265" s="6">
        <f t="shared" si="1061"/>
        <v>0</v>
      </c>
      <c r="KC265" s="6">
        <f t="shared" si="1062"/>
        <v>7.5074296877651552</v>
      </c>
      <c r="KD265" s="6">
        <f t="shared" si="1063"/>
        <v>0</v>
      </c>
      <c r="KE265" s="193">
        <f t="shared" si="1252"/>
        <v>5.6740334309306508</v>
      </c>
      <c r="KF265" s="193">
        <f t="shared" si="1253"/>
        <v>4.1745731882913786</v>
      </c>
      <c r="KG265" s="193">
        <f t="shared" si="1254"/>
        <v>3.9681370192148013</v>
      </c>
      <c r="KH265" s="193">
        <f t="shared" si="1064"/>
        <v>3.9040600573940507</v>
      </c>
      <c r="KI265" s="212">
        <f t="shared" si="1255"/>
        <v>57063.197612638854</v>
      </c>
      <c r="KM265" s="3">
        <f t="shared" si="1065"/>
        <v>0</v>
      </c>
      <c r="KN265" s="6">
        <f t="shared" si="1066"/>
        <v>0</v>
      </c>
      <c r="KO265" s="6">
        <f t="shared" si="1067"/>
        <v>6.6598166585013479</v>
      </c>
      <c r="KP265" s="6">
        <f t="shared" si="1068"/>
        <v>0</v>
      </c>
      <c r="KQ265" s="193">
        <f t="shared" si="1256"/>
        <v>5.6740334309306508</v>
      </c>
      <c r="KR265" s="193">
        <f t="shared" si="1257"/>
        <v>4.1745731882913786</v>
      </c>
      <c r="KS265" s="193">
        <f t="shared" si="1258"/>
        <v>3.9519799962530726</v>
      </c>
      <c r="KT265" s="193">
        <f t="shared" si="1069"/>
        <v>3.9040600573940507</v>
      </c>
      <c r="KU265" s="212">
        <f t="shared" si="1259"/>
        <v>56983.473098613933</v>
      </c>
      <c r="KY265" s="3">
        <f t="shared" si="1070"/>
        <v>0</v>
      </c>
      <c r="KZ265" s="6">
        <f t="shared" si="1071"/>
        <v>0</v>
      </c>
      <c r="LA265" s="6">
        <f t="shared" si="1072"/>
        <v>7.8706924145925017</v>
      </c>
      <c r="LB265" s="6">
        <f t="shared" si="1073"/>
        <v>0</v>
      </c>
      <c r="LC265" s="193">
        <f t="shared" si="1260"/>
        <v>5.6740334309306508</v>
      </c>
      <c r="LD265" s="193">
        <f t="shared" si="1261"/>
        <v>4.1745731882913786</v>
      </c>
      <c r="LE265" s="193">
        <f t="shared" si="1262"/>
        <v>3.9749823357976233</v>
      </c>
      <c r="LF265" s="193">
        <f t="shared" si="1074"/>
        <v>3.9040600573940507</v>
      </c>
      <c r="LG265" s="205">
        <f t="shared" si="1263"/>
        <v>57097.008476503048</v>
      </c>
      <c r="LK265" s="3">
        <f t="shared" si="1075"/>
        <v>0</v>
      </c>
      <c r="LL265" s="6">
        <f t="shared" si="1076"/>
        <v>0</v>
      </c>
      <c r="LM265" s="6">
        <f t="shared" si="1077"/>
        <v>0</v>
      </c>
      <c r="LN265" s="6">
        <f t="shared" si="1078"/>
        <v>6.8165387267831861</v>
      </c>
      <c r="LO265" s="193">
        <f t="shared" si="1264"/>
        <v>5.6740334309306508</v>
      </c>
      <c r="LP265" s="193">
        <f t="shared" si="1265"/>
        <v>4.1745731882913786</v>
      </c>
      <c r="LQ265" s="193">
        <f t="shared" si="1266"/>
        <v>3.8150380693314694</v>
      </c>
      <c r="LR265" s="193">
        <f t="shared" si="1079"/>
        <v>4.0328232153099695</v>
      </c>
      <c r="LS265" s="212">
        <f t="shared" si="1267"/>
        <v>57220.89254323658</v>
      </c>
      <c r="LW265" s="3">
        <f t="shared" si="1080"/>
        <v>0</v>
      </c>
      <c r="LX265" s="6">
        <f t="shared" si="1081"/>
        <v>0</v>
      </c>
      <c r="LY265" s="6">
        <f t="shared" si="1082"/>
        <v>0</v>
      </c>
      <c r="LZ265" s="6">
        <f t="shared" si="1083"/>
        <v>6.3544005080182249</v>
      </c>
      <c r="MA265" s="193">
        <f t="shared" si="1268"/>
        <v>5.6740334309306508</v>
      </c>
      <c r="MB265" s="193">
        <f t="shared" si="1269"/>
        <v>4.1745731882913786</v>
      </c>
      <c r="MC265" s="193">
        <f t="shared" si="1270"/>
        <v>3.8150380693314694</v>
      </c>
      <c r="MD265" s="193">
        <f t="shared" si="1084"/>
        <v>4.0245984449838135</v>
      </c>
      <c r="ME265" s="212">
        <f t="shared" si="1271"/>
        <v>57162.414386111865</v>
      </c>
      <c r="MI265" s="3">
        <f t="shared" si="1085"/>
        <v>0</v>
      </c>
      <c r="MJ265" s="6">
        <f t="shared" si="1086"/>
        <v>0</v>
      </c>
      <c r="MK265" s="6">
        <f t="shared" si="1087"/>
        <v>0</v>
      </c>
      <c r="ML265" s="6">
        <f t="shared" si="1088"/>
        <v>7.2209096682025278</v>
      </c>
      <c r="MM265" s="193">
        <f t="shared" si="1272"/>
        <v>5.6740334309306508</v>
      </c>
      <c r="MN265" s="193">
        <f t="shared" si="1273"/>
        <v>4.1745731882913786</v>
      </c>
      <c r="MO265" s="193">
        <f t="shared" si="1274"/>
        <v>3.8150380693314694</v>
      </c>
      <c r="MP265" s="193">
        <f t="shared" si="1089"/>
        <v>4.0399648127996386</v>
      </c>
      <c r="MQ265" s="205">
        <f t="shared" si="1275"/>
        <v>57271.71785906548</v>
      </c>
      <c r="MT265" s="3">
        <f t="shared" si="1090"/>
        <v>7.8938780639931521</v>
      </c>
      <c r="MU265" s="6">
        <f t="shared" si="1091"/>
        <v>6.7087798266121927</v>
      </c>
      <c r="MV265" s="6">
        <f t="shared" si="1092"/>
        <v>6.962535597524135</v>
      </c>
      <c r="MW265" s="6">
        <f t="shared" si="1093"/>
        <v>6.9320732814744259</v>
      </c>
      <c r="MX265" s="193">
        <f t="shared" si="1276"/>
        <v>5.700780002128881</v>
      </c>
      <c r="MY265" s="193">
        <f t="shared" si="1277"/>
        <v>4.2727817184603651</v>
      </c>
      <c r="MZ265" s="193">
        <f t="shared" si="1278"/>
        <v>3.9577803748667058</v>
      </c>
      <c r="NA265" s="193">
        <f t="shared" si="1094"/>
        <v>4.0348688813682374</v>
      </c>
      <c r="NB265" s="212">
        <f t="shared" si="1279"/>
        <v>58214.688579362562</v>
      </c>
      <c r="NF265" s="3">
        <f t="shared" si="1095"/>
        <v>7.8938780639931512</v>
      </c>
      <c r="NG265" s="6">
        <f t="shared" si="1096"/>
        <v>0</v>
      </c>
      <c r="NH265" s="6">
        <f t="shared" si="1097"/>
        <v>0</v>
      </c>
      <c r="NI265" s="6">
        <f t="shared" si="1098"/>
        <v>0</v>
      </c>
      <c r="NJ265" s="193">
        <f t="shared" si="1280"/>
        <v>5.700780002128881</v>
      </c>
      <c r="NK265" s="193">
        <f t="shared" si="1281"/>
        <v>4.1745731882913786</v>
      </c>
      <c r="NL265" s="193">
        <f t="shared" si="1282"/>
        <v>3.8150380693314694</v>
      </c>
      <c r="NM265" s="193">
        <f t="shared" si="1099"/>
        <v>3.9040600573940507</v>
      </c>
      <c r="NN265" s="212">
        <f t="shared" si="1283"/>
        <v>56327.658645910728</v>
      </c>
      <c r="NR265" s="3">
        <f t="shared" si="1100"/>
        <v>0</v>
      </c>
      <c r="NS265" s="6">
        <f t="shared" si="1101"/>
        <v>6.7087798266121927</v>
      </c>
      <c r="NT265" s="6">
        <f t="shared" si="1102"/>
        <v>0</v>
      </c>
      <c r="NU265" s="6">
        <f t="shared" si="1103"/>
        <v>0</v>
      </c>
      <c r="NV265" s="193">
        <f t="shared" si="1284"/>
        <v>5.6740334309306508</v>
      </c>
      <c r="NW265" s="193">
        <f t="shared" si="1285"/>
        <v>4.2727817184603651</v>
      </c>
      <c r="NX265" s="193">
        <f t="shared" si="1286"/>
        <v>3.8150380693314694</v>
      </c>
      <c r="NY265" s="193">
        <f t="shared" si="1104"/>
        <v>3.9040600573940507</v>
      </c>
      <c r="NZ265" s="212">
        <f t="shared" si="1287"/>
        <v>56557.033841157914</v>
      </c>
      <c r="OD265" s="3">
        <f t="shared" si="1105"/>
        <v>0</v>
      </c>
      <c r="OE265" s="6">
        <f t="shared" si="1106"/>
        <v>0</v>
      </c>
      <c r="OF265" s="6">
        <f t="shared" si="1107"/>
        <v>6.962535597524135</v>
      </c>
      <c r="OG265" s="6">
        <f t="shared" si="1108"/>
        <v>0</v>
      </c>
      <c r="OH265" s="193">
        <f t="shared" si="1288"/>
        <v>5.6740334309306508</v>
      </c>
      <c r="OI265" s="193">
        <f t="shared" si="1289"/>
        <v>4.1745731882913786</v>
      </c>
      <c r="OJ265" s="193">
        <f t="shared" si="1290"/>
        <v>3.9577803748667058</v>
      </c>
      <c r="OK265" s="193">
        <f t="shared" si="1109"/>
        <v>3.9040600573940507</v>
      </c>
      <c r="OL265" s="212">
        <f t="shared" si="1291"/>
        <v>57012.081411461528</v>
      </c>
      <c r="OP265" s="3">
        <f t="shared" si="1110"/>
        <v>0</v>
      </c>
      <c r="OQ265" s="6">
        <f t="shared" si="1111"/>
        <v>0</v>
      </c>
      <c r="OR265" s="6">
        <f t="shared" si="1112"/>
        <v>0</v>
      </c>
      <c r="OS265" s="6">
        <f t="shared" si="1113"/>
        <v>6.9320732814744259</v>
      </c>
      <c r="OT265" s="193">
        <f t="shared" si="1292"/>
        <v>5.6740334309306508</v>
      </c>
      <c r="OU265" s="193">
        <f t="shared" si="1293"/>
        <v>4.1745731882913786</v>
      </c>
      <c r="OV265" s="193">
        <f t="shared" si="1294"/>
        <v>3.8150380693314694</v>
      </c>
      <c r="OW265" s="193">
        <f t="shared" si="1114"/>
        <v>4.0348688813682374</v>
      </c>
      <c r="OX265" s="232">
        <f t="shared" si="1295"/>
        <v>57235.446526660133</v>
      </c>
    </row>
    <row r="266" spans="1:414" x14ac:dyDescent="0.2">
      <c r="A266" t="s">
        <v>4</v>
      </c>
      <c r="B266" s="81">
        <v>45297</v>
      </c>
      <c r="C266">
        <v>106</v>
      </c>
      <c r="D266">
        <v>11.53044220922844</v>
      </c>
      <c r="E266">
        <v>1</v>
      </c>
      <c r="F266">
        <v>0</v>
      </c>
      <c r="G266">
        <v>0</v>
      </c>
      <c r="H266">
        <v>0</v>
      </c>
      <c r="I266">
        <v>0</v>
      </c>
      <c r="J266">
        <v>0</v>
      </c>
      <c r="K266">
        <v>0</v>
      </c>
      <c r="L266">
        <v>0</v>
      </c>
      <c r="M266">
        <v>0</v>
      </c>
      <c r="N266">
        <v>0</v>
      </c>
      <c r="O266">
        <v>0</v>
      </c>
      <c r="P266">
        <v>0</v>
      </c>
      <c r="Q266">
        <v>0</v>
      </c>
      <c r="R266">
        <v>0</v>
      </c>
      <c r="S266">
        <v>1</v>
      </c>
      <c r="T266">
        <v>11236</v>
      </c>
      <c r="U266">
        <v>7.7445117821268177</v>
      </c>
      <c r="V266">
        <v>6.1501162371545268</v>
      </c>
      <c r="W266">
        <v>5.5175860017564009</v>
      </c>
      <c r="X266">
        <v>5.2982636679905202</v>
      </c>
      <c r="Y266" s="3">
        <v>2017.6592879669249</v>
      </c>
      <c r="Z266" s="3">
        <v>403.75978650511809</v>
      </c>
      <c r="AA266" s="3">
        <v>203.65466154488925</v>
      </c>
      <c r="AB266" s="3">
        <v>150.38582696430953</v>
      </c>
      <c r="AC266">
        <v>0</v>
      </c>
      <c r="AD266">
        <v>1</v>
      </c>
      <c r="AE266" s="6"/>
      <c r="AF266" s="1" t="s">
        <v>4</v>
      </c>
      <c r="AG266">
        <v>106</v>
      </c>
      <c r="AH266" s="189">
        <v>45297</v>
      </c>
      <c r="AI266">
        <f t="shared" si="1115"/>
        <v>1</v>
      </c>
      <c r="AJ266">
        <v>106</v>
      </c>
      <c r="AK266">
        <v>0</v>
      </c>
      <c r="AL266">
        <v>1</v>
      </c>
      <c r="AM266">
        <v>0</v>
      </c>
      <c r="AN266">
        <v>0</v>
      </c>
      <c r="AO266">
        <v>0</v>
      </c>
      <c r="AP266">
        <v>0</v>
      </c>
      <c r="AQ266">
        <v>1</v>
      </c>
      <c r="AS266" s="37"/>
      <c r="AT266" s="37"/>
      <c r="AU266" s="6">
        <f t="shared" si="1116"/>
        <v>0</v>
      </c>
      <c r="AV266" s="6">
        <f t="shared" si="1117"/>
        <v>0</v>
      </c>
      <c r="AW266" s="6">
        <f t="shared" si="1118"/>
        <v>0</v>
      </c>
      <c r="AX266" s="6">
        <f t="shared" si="1119"/>
        <v>0</v>
      </c>
      <c r="AY266" s="193">
        <f t="shared" si="1120"/>
        <v>5.6740334309306508</v>
      </c>
      <c r="AZ266" s="193">
        <f t="shared" si="1121"/>
        <v>4.1745731882913786</v>
      </c>
      <c r="BA266" s="193">
        <f t="shared" si="1122"/>
        <v>3.8150380693314694</v>
      </c>
      <c r="BB266" s="193">
        <f t="shared" si="1123"/>
        <v>3.9040600573940507</v>
      </c>
      <c r="BC266" s="72">
        <f t="shared" si="1124"/>
        <v>56312.210093717425</v>
      </c>
      <c r="BG266" s="3">
        <f t="shared" si="1125"/>
        <v>7.5896215464842811</v>
      </c>
      <c r="BH266" s="6">
        <f t="shared" si="1126"/>
        <v>0</v>
      </c>
      <c r="BI266" s="6">
        <f t="shared" si="1127"/>
        <v>0</v>
      </c>
      <c r="BJ266" s="6">
        <f t="shared" si="1128"/>
        <v>0</v>
      </c>
      <c r="BK266" s="193">
        <f t="shared" si="1129"/>
        <v>5.6997622463506952</v>
      </c>
      <c r="BL266" s="193">
        <f t="shared" si="1130"/>
        <v>4.1745731882913786</v>
      </c>
      <c r="BM266" s="193">
        <f t="shared" si="1131"/>
        <v>3.8150380693314694</v>
      </c>
      <c r="BN266" s="193">
        <f t="shared" si="1132"/>
        <v>3.9040600573940507</v>
      </c>
      <c r="BO266" s="72">
        <f t="shared" si="1133"/>
        <v>56327.070722787234</v>
      </c>
      <c r="BS266" s="3">
        <f t="shared" si="1134"/>
        <v>7.5896454591017486</v>
      </c>
      <c r="BT266" s="6">
        <f t="shared" si="1135"/>
        <v>0</v>
      </c>
      <c r="BU266" s="6">
        <f t="shared" si="1136"/>
        <v>0</v>
      </c>
      <c r="BV266" s="6">
        <f t="shared" si="1137"/>
        <v>0</v>
      </c>
      <c r="BW266" s="193">
        <f t="shared" si="1138"/>
        <v>5.6997623263805091</v>
      </c>
      <c r="BX266" s="193">
        <f t="shared" si="1139"/>
        <v>4.1745731882913786</v>
      </c>
      <c r="BY266" s="193">
        <f t="shared" ref="BY266:BY317" si="1296">LN(BU266+BY$4)</f>
        <v>3.8150380693314694</v>
      </c>
      <c r="BZ266" s="193">
        <f t="shared" si="1140"/>
        <v>3.9040600573940507</v>
      </c>
      <c r="CA266" s="72">
        <f t="shared" si="1141"/>
        <v>56327.070722787234</v>
      </c>
      <c r="CE266" s="3">
        <f t="shared" si="1142"/>
        <v>0</v>
      </c>
      <c r="CF266" s="6">
        <f t="shared" si="1143"/>
        <v>6.1501162371545268</v>
      </c>
      <c r="CG266" s="6">
        <f t="shared" si="1144"/>
        <v>0</v>
      </c>
      <c r="CH266" s="6">
        <f t="shared" si="1145"/>
        <v>0</v>
      </c>
      <c r="CI266" s="193">
        <f t="shared" si="1146"/>
        <v>5.6740334309306508</v>
      </c>
      <c r="CJ266" s="193">
        <f t="shared" si="1147"/>
        <v>4.2649618074612121</v>
      </c>
      <c r="CK266" s="193">
        <f t="shared" ref="CK266:CK317" si="1297">LN(CG266+CK$4)</f>
        <v>3.8150380693314694</v>
      </c>
      <c r="CL266" s="193">
        <f t="shared" si="1148"/>
        <v>3.9040600573940507</v>
      </c>
      <c r="CM266" s="72">
        <f t="shared" si="1149"/>
        <v>56537.500667166816</v>
      </c>
      <c r="CQ266" s="3">
        <f t="shared" si="1150"/>
        <v>0</v>
      </c>
      <c r="CR266" s="6">
        <f t="shared" si="1151"/>
        <v>6.1501831247610603</v>
      </c>
      <c r="CS266" s="6">
        <f t="shared" si="1152"/>
        <v>0</v>
      </c>
      <c r="CT266" s="6">
        <f t="shared" si="1153"/>
        <v>0</v>
      </c>
      <c r="CU266" s="193">
        <f t="shared" si="1154"/>
        <v>5.6740334309306508</v>
      </c>
      <c r="CV266" s="193">
        <f t="shared" si="1155"/>
        <v>4.2649627473924285</v>
      </c>
      <c r="CW266" s="193">
        <f t="shared" ref="CW266:CW317" si="1298">LN(CS266+CW$4)</f>
        <v>3.8150380693314694</v>
      </c>
      <c r="CX266" s="193">
        <f t="shared" si="1156"/>
        <v>3.9040600573940507</v>
      </c>
      <c r="CY266" s="72">
        <f t="shared" si="1157"/>
        <v>56537.503014593742</v>
      </c>
      <c r="DC266" s="3">
        <f t="shared" si="1158"/>
        <v>0</v>
      </c>
      <c r="DD266" s="6">
        <f t="shared" si="1159"/>
        <v>0</v>
      </c>
      <c r="DE266" s="6">
        <f t="shared" si="1160"/>
        <v>5.793465301844221</v>
      </c>
      <c r="DF266" s="6">
        <f t="shared" si="1161"/>
        <v>0</v>
      </c>
      <c r="DG266" s="193">
        <f t="shared" si="1162"/>
        <v>5.6740334309306508</v>
      </c>
      <c r="DH266" s="193">
        <f t="shared" si="1163"/>
        <v>4.1745731882913786</v>
      </c>
      <c r="DI266" s="193">
        <f t="shared" ref="DI266:DI317" si="1299">LN(DE266+DI$4)</f>
        <v>3.9351915143419163</v>
      </c>
      <c r="DJ266" s="193">
        <f t="shared" si="1164"/>
        <v>3.9040600573940507</v>
      </c>
      <c r="DK266" s="72">
        <f t="shared" si="1165"/>
        <v>56900.750738914496</v>
      </c>
      <c r="DO266" s="3">
        <f t="shared" si="1166"/>
        <v>0</v>
      </c>
      <c r="DP266" s="6">
        <f t="shared" si="1167"/>
        <v>0</v>
      </c>
      <c r="DQ266" s="6">
        <f t="shared" si="1168"/>
        <v>5.5176925618332637</v>
      </c>
      <c r="DR266" s="6">
        <f t="shared" si="1169"/>
        <v>0</v>
      </c>
      <c r="DS266" s="193">
        <f t="shared" si="1170"/>
        <v>5.6740334309306508</v>
      </c>
      <c r="DT266" s="193">
        <f t="shared" si="1171"/>
        <v>4.1745731882913786</v>
      </c>
      <c r="DU266" s="193">
        <f t="shared" ref="DU266:DU317" si="1300">LN(DQ266+DU$4)</f>
        <v>3.9297878016866163</v>
      </c>
      <c r="DV266" s="193">
        <f t="shared" si="1172"/>
        <v>3.9040600573940507</v>
      </c>
      <c r="DW266" s="72">
        <f t="shared" si="1173"/>
        <v>56874.150428565998</v>
      </c>
      <c r="EA266" s="3">
        <f t="shared" si="1174"/>
        <v>0</v>
      </c>
      <c r="EB266" s="6">
        <f t="shared" si="1175"/>
        <v>0</v>
      </c>
      <c r="EC266" s="6">
        <f t="shared" si="1176"/>
        <v>0</v>
      </c>
      <c r="ED266" s="6">
        <f t="shared" si="1177"/>
        <v>15.894791003971561</v>
      </c>
      <c r="EE266" s="193">
        <f t="shared" si="1178"/>
        <v>5.6740334309306508</v>
      </c>
      <c r="EF266" s="193">
        <f t="shared" si="1179"/>
        <v>4.1745731882913786</v>
      </c>
      <c r="EG266" s="193">
        <f t="shared" ref="EG266:EG317" si="1301">LN(EC266+EG$4)</f>
        <v>3.8150380693314694</v>
      </c>
      <c r="EH266" s="193">
        <f t="shared" si="1180"/>
        <v>4.1820230371823603</v>
      </c>
      <c r="EI266" s="72">
        <f t="shared" si="1181"/>
        <v>58292.150764005761</v>
      </c>
      <c r="EM266" s="3">
        <f t="shared" si="1182"/>
        <v>0</v>
      </c>
      <c r="EN266" s="6">
        <f t="shared" si="1183"/>
        <v>0</v>
      </c>
      <c r="EO266" s="6">
        <f t="shared" si="1184"/>
        <v>0</v>
      </c>
      <c r="EP266" s="6">
        <f t="shared" si="1185"/>
        <v>5.2983944343239182</v>
      </c>
      <c r="EQ266" s="193">
        <f t="shared" si="1186"/>
        <v>5.6740334309306508</v>
      </c>
      <c r="ER266" s="193">
        <f t="shared" si="1187"/>
        <v>4.1745731882913786</v>
      </c>
      <c r="ES266" s="193">
        <f t="shared" ref="ES266:ES317" si="1302">LN(EO266+ES$4)</f>
        <v>3.8150380693314694</v>
      </c>
      <c r="ET266" s="193">
        <f t="shared" si="1188"/>
        <v>4.0055466457181277</v>
      </c>
      <c r="EU266" s="72">
        <f t="shared" si="1189"/>
        <v>57027.185449416407</v>
      </c>
      <c r="EY266" s="3">
        <f t="shared" si="1190"/>
        <v>7.5896215464842811</v>
      </c>
      <c r="EZ266" s="6">
        <f t="shared" si="1191"/>
        <v>6.1501162371545268</v>
      </c>
      <c r="FA266" s="6">
        <f t="shared" si="1192"/>
        <v>5.793465301844221</v>
      </c>
      <c r="FB266" s="6">
        <f t="shared" si="1193"/>
        <v>15.894791003971561</v>
      </c>
      <c r="FC266" s="193">
        <f t="shared" si="1194"/>
        <v>5.6997622463506952</v>
      </c>
      <c r="FD266" s="193">
        <f t="shared" si="1195"/>
        <v>4.2649618074612121</v>
      </c>
      <c r="FE266" s="193">
        <f t="shared" ref="FE266:FE317" si="1303">LN(FA266+FE$4)</f>
        <v>3.9351915143419163</v>
      </c>
      <c r="FF266" s="193">
        <f t="shared" si="1196"/>
        <v>4.1820230371823603</v>
      </c>
      <c r="FG266" s="72">
        <f t="shared" si="1197"/>
        <v>59152.639815330345</v>
      </c>
      <c r="FK266" s="3">
        <f t="shared" si="1198"/>
        <v>7.744535694744286</v>
      </c>
      <c r="FL266" s="6">
        <f t="shared" si="1199"/>
        <v>6.1501831247610603</v>
      </c>
      <c r="FM266" s="6">
        <f t="shared" si="1200"/>
        <v>5.5176925618332637</v>
      </c>
      <c r="FN266" s="6">
        <f t="shared" si="1201"/>
        <v>5.2983944343239182</v>
      </c>
      <c r="FO266" s="193">
        <f t="shared" si="1202"/>
        <v>5.7002805726366219</v>
      </c>
      <c r="FP266" s="193">
        <f t="shared" si="1203"/>
        <v>4.2649627473924285</v>
      </c>
      <c r="FQ266" s="193">
        <f t="shared" ref="FQ266:FQ317" si="1304">LN(FM266+FQ$4)</f>
        <v>3.9297878016866163</v>
      </c>
      <c r="FR266" s="193">
        <f t="shared" si="1204"/>
        <v>4.0055466457181277</v>
      </c>
      <c r="FS266" s="205">
        <f t="shared" si="1205"/>
        <v>57842.258428741188</v>
      </c>
      <c r="FW266" s="3">
        <f t="shared" si="1206"/>
        <v>8.9061885494458402</v>
      </c>
      <c r="FX266" s="6">
        <f t="shared" si="1207"/>
        <v>6.9496313479846146</v>
      </c>
      <c r="FY266" s="6">
        <f t="shared" si="1208"/>
        <v>6.8418066421779367</v>
      </c>
      <c r="FZ266" s="6">
        <f t="shared" si="1209"/>
        <v>6.2519511282288134</v>
      </c>
      <c r="GA266" s="193">
        <f t="shared" si="1210"/>
        <v>5.7041588025064014</v>
      </c>
      <c r="GB266" s="193">
        <f t="shared" si="1211"/>
        <v>4.2761342715986359</v>
      </c>
      <c r="GC266" s="193">
        <f t="shared" ref="GC266:GC317" si="1305">LN(FY266+GC$4)</f>
        <v>3.9554711266562546</v>
      </c>
      <c r="GD266" s="193">
        <f t="shared" si="1212"/>
        <v>4.0227659352054124</v>
      </c>
      <c r="GE266" s="72">
        <f t="shared" si="1213"/>
        <v>58126.170345295737</v>
      </c>
      <c r="GI266" s="3">
        <f t="shared" si="1214"/>
        <v>8.5189629603395005</v>
      </c>
      <c r="GJ266" s="6">
        <f t="shared" si="1215"/>
        <v>6.7651278608699803</v>
      </c>
      <c r="GK266" s="6">
        <f t="shared" si="1216"/>
        <v>6.0693446019320412</v>
      </c>
      <c r="GL266" s="6">
        <f t="shared" si="1217"/>
        <v>5.8280900347895725</v>
      </c>
      <c r="GM266" s="193">
        <f t="shared" si="1218"/>
        <v>5.7028677030869623</v>
      </c>
      <c r="GN266" s="193">
        <f t="shared" si="1219"/>
        <v>4.2735670674687798</v>
      </c>
      <c r="GO266" s="193">
        <f t="shared" ref="GO266:GO317" si="1306">LN(GK266+GO$4)</f>
        <v>3.9405682549858669</v>
      </c>
      <c r="GP266" s="193">
        <f t="shared" si="1220"/>
        <v>4.0151484508281516</v>
      </c>
      <c r="GQ266" s="72">
        <f t="shared" si="1221"/>
        <v>57988.967646829326</v>
      </c>
      <c r="GU266" s="3">
        <f t="shared" si="1222"/>
        <v>10.067865316764863</v>
      </c>
      <c r="GV266" s="6">
        <f t="shared" si="1223"/>
        <v>7.380139484585432</v>
      </c>
      <c r="GW266" s="6">
        <f t="shared" si="1224"/>
        <v>7.1728618022833217</v>
      </c>
      <c r="GX266" s="6">
        <f t="shared" si="1225"/>
        <v>6.6228295849881498</v>
      </c>
      <c r="GY266" s="193">
        <f t="shared" si="1226"/>
        <v>5.7080221291679454</v>
      </c>
      <c r="GZ266" s="193">
        <f t="shared" si="1227"/>
        <v>4.2820989083182992</v>
      </c>
      <c r="HA266" s="193">
        <f t="shared" ref="HA266:HA317" si="1307">LN(GW266+HA$4)</f>
        <v>3.961790704623871</v>
      </c>
      <c r="HB266" s="193">
        <f t="shared" si="1228"/>
        <v>4.0293839644231255</v>
      </c>
      <c r="HC266" s="205">
        <f t="shared" si="1229"/>
        <v>58223.478855348694</v>
      </c>
      <c r="HG266" s="3">
        <f t="shared" si="1030"/>
        <v>8.9061885494458402</v>
      </c>
      <c r="HH266" s="6">
        <f t="shared" si="1031"/>
        <v>0</v>
      </c>
      <c r="HI266" s="6">
        <f t="shared" si="1032"/>
        <v>0</v>
      </c>
      <c r="HJ266" s="6">
        <f t="shared" si="1033"/>
        <v>0</v>
      </c>
      <c r="HK266" s="193">
        <f t="shared" si="1230"/>
        <v>5.7041588025064014</v>
      </c>
      <c r="HL266" s="193">
        <f t="shared" si="1230"/>
        <v>4.1745731882913786</v>
      </c>
      <c r="HM266" s="193">
        <f t="shared" si="1230"/>
        <v>3.8150380693314694</v>
      </c>
      <c r="HN266" s="193">
        <f t="shared" si="1034"/>
        <v>3.9040600573940507</v>
      </c>
      <c r="HO266" s="212">
        <f t="shared" si="1231"/>
        <v>56329.610508723694</v>
      </c>
      <c r="HS266" s="3">
        <f t="shared" si="1035"/>
        <v>8.5189629603395005</v>
      </c>
      <c r="HT266" s="6">
        <f t="shared" si="1036"/>
        <v>0</v>
      </c>
      <c r="HU266" s="6">
        <f t="shared" si="1037"/>
        <v>0</v>
      </c>
      <c r="HV266" s="6">
        <f t="shared" si="1038"/>
        <v>0</v>
      </c>
      <c r="HW266" s="193">
        <f t="shared" si="1232"/>
        <v>5.7028677030869623</v>
      </c>
      <c r="HX266" s="193">
        <f t="shared" si="1233"/>
        <v>4.1745731882913786</v>
      </c>
      <c r="HY266" s="193">
        <f t="shared" si="1234"/>
        <v>3.8150380693314694</v>
      </c>
      <c r="HZ266" s="193">
        <f t="shared" si="1039"/>
        <v>3.9040600573940507</v>
      </c>
      <c r="IA266" s="212">
        <f t="shared" si="1235"/>
        <v>56328.864659416009</v>
      </c>
      <c r="IE266" s="3">
        <f t="shared" si="1040"/>
        <v>10.067865316764863</v>
      </c>
      <c r="IF266" s="6">
        <f t="shared" si="1041"/>
        <v>0</v>
      </c>
      <c r="IG266" s="6">
        <f t="shared" si="1042"/>
        <v>0</v>
      </c>
      <c r="IH266" s="6">
        <f t="shared" si="1043"/>
        <v>0</v>
      </c>
      <c r="II266" s="193">
        <f t="shared" si="1236"/>
        <v>5.7080221291679454</v>
      </c>
      <c r="IJ266" s="193">
        <f t="shared" si="1237"/>
        <v>4.1745731882913786</v>
      </c>
      <c r="IK266" s="193">
        <f t="shared" si="1238"/>
        <v>3.8150380693314694</v>
      </c>
      <c r="IL266" s="193">
        <f t="shared" si="1044"/>
        <v>3.9040600573940507</v>
      </c>
      <c r="IM266" s="205">
        <f t="shared" si="1239"/>
        <v>56331.842355189227</v>
      </c>
      <c r="IQ266" s="3">
        <f t="shared" si="1045"/>
        <v>0</v>
      </c>
      <c r="IR266" s="6">
        <f t="shared" si="1046"/>
        <v>6.9496313479846146</v>
      </c>
      <c r="IS266" s="6">
        <f t="shared" si="1047"/>
        <v>0</v>
      </c>
      <c r="IT266" s="6">
        <f t="shared" si="1048"/>
        <v>0</v>
      </c>
      <c r="IU266" s="193">
        <f t="shared" si="1240"/>
        <v>5.6740334309306508</v>
      </c>
      <c r="IV266" s="193">
        <f t="shared" si="1241"/>
        <v>4.2761342715986359</v>
      </c>
      <c r="IW266" s="193">
        <f t="shared" si="1242"/>
        <v>3.8150380693314694</v>
      </c>
      <c r="IX266" s="193">
        <f t="shared" si="1049"/>
        <v>3.9040600573940507</v>
      </c>
      <c r="IY266" s="212">
        <f t="shared" si="1243"/>
        <v>56565.410172417884</v>
      </c>
      <c r="JC266" s="3">
        <f t="shared" si="1050"/>
        <v>0</v>
      </c>
      <c r="JD266" s="6">
        <f t="shared" si="1051"/>
        <v>6.7651278608699803</v>
      </c>
      <c r="JE266" s="6">
        <f t="shared" si="1052"/>
        <v>0</v>
      </c>
      <c r="JF266" s="6">
        <f t="shared" si="1053"/>
        <v>0</v>
      </c>
      <c r="JG266" s="193">
        <f t="shared" si="1244"/>
        <v>5.6740334309306508</v>
      </c>
      <c r="JH266" s="193">
        <f t="shared" si="1245"/>
        <v>4.2735670674687798</v>
      </c>
      <c r="JI266" s="193">
        <f t="shared" si="1246"/>
        <v>3.8150380693314694</v>
      </c>
      <c r="JJ266" s="193">
        <f t="shared" si="1054"/>
        <v>3.9040600573940507</v>
      </c>
      <c r="JK266" s="212">
        <f t="shared" si="1247"/>
        <v>56558.995919068271</v>
      </c>
      <c r="JO266" s="3">
        <f t="shared" si="1055"/>
        <v>0</v>
      </c>
      <c r="JP266" s="6">
        <f t="shared" si="1056"/>
        <v>7.380139484585432</v>
      </c>
      <c r="JQ266" s="6">
        <f t="shared" si="1057"/>
        <v>0</v>
      </c>
      <c r="JR266" s="6">
        <f t="shared" si="1058"/>
        <v>0</v>
      </c>
      <c r="JS266" s="193">
        <f t="shared" si="1248"/>
        <v>5.6740334309306508</v>
      </c>
      <c r="JT266" s="193">
        <f t="shared" si="1249"/>
        <v>4.2820989083182992</v>
      </c>
      <c r="JU266" s="193">
        <f t="shared" si="1250"/>
        <v>3.8150380693314694</v>
      </c>
      <c r="JV266" s="193">
        <f t="shared" si="1059"/>
        <v>3.9040600573940507</v>
      </c>
      <c r="JW266" s="205">
        <f t="shared" si="1251"/>
        <v>56580.315843857927</v>
      </c>
      <c r="KA266" s="3">
        <f t="shared" si="1060"/>
        <v>0</v>
      </c>
      <c r="KB266" s="6">
        <f t="shared" si="1061"/>
        <v>0</v>
      </c>
      <c r="KC266" s="6">
        <f t="shared" si="1062"/>
        <v>6.8418066421779367</v>
      </c>
      <c r="KD266" s="6">
        <f t="shared" si="1063"/>
        <v>0</v>
      </c>
      <c r="KE266" s="193">
        <f t="shared" si="1252"/>
        <v>5.6740334309306508</v>
      </c>
      <c r="KF266" s="193">
        <f t="shared" si="1253"/>
        <v>4.1745731882913786</v>
      </c>
      <c r="KG266" s="193">
        <f t="shared" si="1254"/>
        <v>3.9554711266562546</v>
      </c>
      <c r="KH266" s="193">
        <f t="shared" si="1064"/>
        <v>3.9040600573940507</v>
      </c>
      <c r="KI266" s="212">
        <f t="shared" si="1255"/>
        <v>57000.690142272579</v>
      </c>
      <c r="KM266" s="3">
        <f t="shared" si="1065"/>
        <v>0</v>
      </c>
      <c r="KN266" s="6">
        <f t="shared" si="1066"/>
        <v>0</v>
      </c>
      <c r="KO266" s="6">
        <f t="shared" si="1067"/>
        <v>6.0693446019320412</v>
      </c>
      <c r="KP266" s="6">
        <f t="shared" si="1068"/>
        <v>0</v>
      </c>
      <c r="KQ266" s="193">
        <f t="shared" si="1256"/>
        <v>5.6740334309306508</v>
      </c>
      <c r="KR266" s="193">
        <f t="shared" si="1257"/>
        <v>4.1745731882913786</v>
      </c>
      <c r="KS266" s="193">
        <f t="shared" si="1258"/>
        <v>3.9405682549858669</v>
      </c>
      <c r="KT266" s="193">
        <f t="shared" si="1069"/>
        <v>3.9040600573940507</v>
      </c>
      <c r="KU266" s="212">
        <f t="shared" si="1259"/>
        <v>56927.23062495717</v>
      </c>
      <c r="KY266" s="3">
        <f t="shared" si="1070"/>
        <v>0</v>
      </c>
      <c r="KZ266" s="6">
        <f t="shared" si="1071"/>
        <v>0</v>
      </c>
      <c r="LA266" s="6">
        <f t="shared" si="1072"/>
        <v>7.1728618022833217</v>
      </c>
      <c r="LB266" s="6">
        <f t="shared" si="1073"/>
        <v>0</v>
      </c>
      <c r="LC266" s="193">
        <f t="shared" si="1260"/>
        <v>5.6740334309306508</v>
      </c>
      <c r="LD266" s="193">
        <f t="shared" si="1261"/>
        <v>4.1745731882913786</v>
      </c>
      <c r="LE266" s="193">
        <f t="shared" si="1262"/>
        <v>3.961790704623871</v>
      </c>
      <c r="LF266" s="193">
        <f t="shared" si="1074"/>
        <v>3.9040600573940507</v>
      </c>
      <c r="LG266" s="205">
        <f t="shared" si="1263"/>
        <v>57031.869339929894</v>
      </c>
      <c r="LK266" s="3">
        <f t="shared" si="1075"/>
        <v>0</v>
      </c>
      <c r="LL266" s="6">
        <f t="shared" si="1076"/>
        <v>0</v>
      </c>
      <c r="LM266" s="6">
        <f t="shared" si="1077"/>
        <v>0</v>
      </c>
      <c r="LN266" s="6">
        <f t="shared" si="1078"/>
        <v>6.2519511282288134</v>
      </c>
      <c r="LO266" s="193">
        <f t="shared" si="1264"/>
        <v>5.6740334309306508</v>
      </c>
      <c r="LP266" s="193">
        <f t="shared" si="1265"/>
        <v>4.1745731882913786</v>
      </c>
      <c r="LQ266" s="193">
        <f t="shared" si="1266"/>
        <v>3.8150380693314694</v>
      </c>
      <c r="LR266" s="193">
        <f t="shared" si="1079"/>
        <v>4.0227659352054124</v>
      </c>
      <c r="LS266" s="212">
        <f t="shared" si="1267"/>
        <v>57149.393375888161</v>
      </c>
      <c r="LW266" s="3">
        <f t="shared" si="1080"/>
        <v>0</v>
      </c>
      <c r="LX266" s="6">
        <f t="shared" si="1081"/>
        <v>0</v>
      </c>
      <c r="LY266" s="6">
        <f t="shared" si="1082"/>
        <v>0</v>
      </c>
      <c r="LZ266" s="6">
        <f t="shared" si="1083"/>
        <v>5.8280900347895725</v>
      </c>
      <c r="MA266" s="193">
        <f t="shared" si="1268"/>
        <v>5.6740334309306508</v>
      </c>
      <c r="MB266" s="193">
        <f t="shared" si="1269"/>
        <v>4.1745731882913786</v>
      </c>
      <c r="MC266" s="193">
        <f t="shared" si="1270"/>
        <v>3.8150380693314694</v>
      </c>
      <c r="MD266" s="193">
        <f t="shared" si="1084"/>
        <v>4.0151484508281516</v>
      </c>
      <c r="ME266" s="212">
        <f t="shared" si="1271"/>
        <v>57095.298658128588</v>
      </c>
      <c r="MI266" s="3">
        <f t="shared" si="1085"/>
        <v>0</v>
      </c>
      <c r="MJ266" s="6">
        <f t="shared" si="1086"/>
        <v>0</v>
      </c>
      <c r="MK266" s="6">
        <f t="shared" si="1087"/>
        <v>0</v>
      </c>
      <c r="ML266" s="6">
        <f t="shared" si="1088"/>
        <v>6.6228295849881498</v>
      </c>
      <c r="MM266" s="193">
        <f t="shared" si="1272"/>
        <v>5.6740334309306508</v>
      </c>
      <c r="MN266" s="193">
        <f t="shared" si="1273"/>
        <v>4.1745731882913786</v>
      </c>
      <c r="MO266" s="193">
        <f t="shared" si="1274"/>
        <v>3.8150380693314694</v>
      </c>
      <c r="MP266" s="193">
        <f t="shared" si="1089"/>
        <v>4.0293839644231255</v>
      </c>
      <c r="MQ266" s="205">
        <f t="shared" si="1275"/>
        <v>57196.432178510877</v>
      </c>
      <c r="MT266" s="3">
        <f t="shared" si="1090"/>
        <v>7.3572861930204763</v>
      </c>
      <c r="MU266" s="6">
        <f t="shared" si="1091"/>
        <v>6.1501162371545268</v>
      </c>
      <c r="MV266" s="6">
        <f t="shared" si="1092"/>
        <v>6.3452239020198604</v>
      </c>
      <c r="MW266" s="6">
        <f t="shared" si="1093"/>
        <v>6.357916401588624</v>
      </c>
      <c r="MX266" s="193">
        <f t="shared" si="1276"/>
        <v>5.6989843729700418</v>
      </c>
      <c r="MY266" s="193">
        <f t="shared" si="1277"/>
        <v>4.2649618074612121</v>
      </c>
      <c r="MZ266" s="193">
        <f t="shared" si="1278"/>
        <v>3.9459162408280739</v>
      </c>
      <c r="NA266" s="193">
        <f t="shared" si="1094"/>
        <v>4.0246612741332353</v>
      </c>
      <c r="NB266" s="212">
        <f t="shared" si="1279"/>
        <v>58060.073753403449</v>
      </c>
      <c r="NF266" s="3">
        <f t="shared" si="1095"/>
        <v>7.3572861930204754</v>
      </c>
      <c r="NG266" s="6">
        <f t="shared" si="1096"/>
        <v>0</v>
      </c>
      <c r="NH266" s="6">
        <f t="shared" si="1097"/>
        <v>0</v>
      </c>
      <c r="NI266" s="6">
        <f t="shared" si="1098"/>
        <v>0</v>
      </c>
      <c r="NJ266" s="193">
        <f t="shared" si="1280"/>
        <v>5.6989843729700418</v>
      </c>
      <c r="NK266" s="193">
        <f t="shared" si="1281"/>
        <v>4.1745731882913786</v>
      </c>
      <c r="NL266" s="193">
        <f t="shared" si="1282"/>
        <v>3.8150380693314694</v>
      </c>
      <c r="NM266" s="193">
        <f t="shared" si="1099"/>
        <v>3.9040600573940507</v>
      </c>
      <c r="NN266" s="212">
        <f t="shared" si="1283"/>
        <v>56326.621375756731</v>
      </c>
      <c r="NR266" s="3">
        <f t="shared" si="1100"/>
        <v>0</v>
      </c>
      <c r="NS266" s="6">
        <f t="shared" si="1101"/>
        <v>6.1501162371545268</v>
      </c>
      <c r="NT266" s="6">
        <f t="shared" si="1102"/>
        <v>0</v>
      </c>
      <c r="NU266" s="6">
        <f t="shared" si="1103"/>
        <v>0</v>
      </c>
      <c r="NV266" s="193">
        <f t="shared" si="1284"/>
        <v>5.6740334309306508</v>
      </c>
      <c r="NW266" s="193">
        <f t="shared" si="1285"/>
        <v>4.2649618074612121</v>
      </c>
      <c r="NX266" s="193">
        <f t="shared" si="1286"/>
        <v>3.8150380693314694</v>
      </c>
      <c r="NY266" s="193">
        <f t="shared" si="1104"/>
        <v>3.9040600573940507</v>
      </c>
      <c r="NZ266" s="212">
        <f t="shared" si="1287"/>
        <v>56537.500667166816</v>
      </c>
      <c r="OD266" s="3">
        <f t="shared" si="1105"/>
        <v>0</v>
      </c>
      <c r="OE266" s="6">
        <f t="shared" si="1106"/>
        <v>0</v>
      </c>
      <c r="OF266" s="6">
        <f t="shared" si="1107"/>
        <v>6.3452239020198604</v>
      </c>
      <c r="OG266" s="6">
        <f t="shared" si="1108"/>
        <v>0</v>
      </c>
      <c r="OH266" s="193">
        <f t="shared" si="1288"/>
        <v>5.6740334309306508</v>
      </c>
      <c r="OI266" s="193">
        <f t="shared" si="1289"/>
        <v>4.1745731882913786</v>
      </c>
      <c r="OJ266" s="193">
        <f t="shared" si="1290"/>
        <v>3.9459162408280739</v>
      </c>
      <c r="OK266" s="193">
        <f t="shared" si="1109"/>
        <v>3.9040600573940507</v>
      </c>
      <c r="OL266" s="212">
        <f t="shared" si="1291"/>
        <v>56953.581120853334</v>
      </c>
      <c r="OP266" s="3">
        <f t="shared" si="1110"/>
        <v>0</v>
      </c>
      <c r="OQ266" s="6">
        <f t="shared" si="1111"/>
        <v>0</v>
      </c>
      <c r="OR266" s="6">
        <f t="shared" si="1112"/>
        <v>0</v>
      </c>
      <c r="OS266" s="6">
        <f t="shared" si="1113"/>
        <v>6.357916401588624</v>
      </c>
      <c r="OT266" s="193">
        <f t="shared" si="1292"/>
        <v>5.6740334309306508</v>
      </c>
      <c r="OU266" s="193">
        <f t="shared" si="1293"/>
        <v>4.1745731882913786</v>
      </c>
      <c r="OV266" s="193">
        <f t="shared" si="1294"/>
        <v>3.8150380693314694</v>
      </c>
      <c r="OW266" s="193">
        <f t="shared" si="1114"/>
        <v>4.0246612741332353</v>
      </c>
      <c r="OX266" s="232">
        <f t="shared" si="1295"/>
        <v>57162.860875071128</v>
      </c>
    </row>
    <row r="267" spans="1:414" x14ac:dyDescent="0.2">
      <c r="B267" s="81">
        <v>45304</v>
      </c>
      <c r="C267">
        <v>107</v>
      </c>
      <c r="D267">
        <v>11.512637635938098</v>
      </c>
      <c r="E267">
        <v>1</v>
      </c>
      <c r="F267">
        <v>0</v>
      </c>
      <c r="G267">
        <v>0</v>
      </c>
      <c r="H267">
        <v>0</v>
      </c>
      <c r="I267">
        <v>0</v>
      </c>
      <c r="J267">
        <v>0</v>
      </c>
      <c r="K267">
        <v>0</v>
      </c>
      <c r="L267">
        <v>0</v>
      </c>
      <c r="M267">
        <v>0</v>
      </c>
      <c r="N267">
        <v>0</v>
      </c>
      <c r="O267">
        <v>0</v>
      </c>
      <c r="P267">
        <v>0</v>
      </c>
      <c r="Q267">
        <v>0</v>
      </c>
      <c r="R267">
        <v>0</v>
      </c>
      <c r="S267">
        <v>1</v>
      </c>
      <c r="T267">
        <v>11449</v>
      </c>
      <c r="U267">
        <v>7.7532125659377762</v>
      </c>
      <c r="V267">
        <v>6.1586924959025975</v>
      </c>
      <c r="W267">
        <v>5.5257305581177532</v>
      </c>
      <c r="X267">
        <v>5.1443614409337641</v>
      </c>
      <c r="Y267" s="3">
        <v>2037.8358808465882</v>
      </c>
      <c r="Z267" s="3">
        <v>407.79738437016931</v>
      </c>
      <c r="AA267" s="3">
        <v>205.69120816033816</v>
      </c>
      <c r="AB267" s="3">
        <v>121.85852750383346</v>
      </c>
      <c r="AC267">
        <v>0</v>
      </c>
      <c r="AD267">
        <v>1</v>
      </c>
      <c r="AE267" s="6"/>
      <c r="AF267" s="1" t="s">
        <v>4</v>
      </c>
      <c r="AG267">
        <v>107</v>
      </c>
      <c r="AH267" s="189">
        <v>45304</v>
      </c>
      <c r="AI267">
        <f t="shared" si="1115"/>
        <v>1</v>
      </c>
      <c r="AJ267">
        <v>107</v>
      </c>
      <c r="AK267">
        <v>0</v>
      </c>
      <c r="AL267">
        <v>1</v>
      </c>
      <c r="AM267">
        <v>0</v>
      </c>
      <c r="AN267">
        <v>0</v>
      </c>
      <c r="AO267">
        <v>0</v>
      </c>
      <c r="AP267">
        <v>0</v>
      </c>
      <c r="AQ267">
        <v>1</v>
      </c>
      <c r="AS267" s="37"/>
      <c r="AT267" s="37"/>
      <c r="AU267" s="6">
        <f t="shared" si="1116"/>
        <v>0</v>
      </c>
      <c r="AV267" s="6">
        <f t="shared" si="1117"/>
        <v>0</v>
      </c>
      <c r="AW267" s="6">
        <f t="shared" si="1118"/>
        <v>0</v>
      </c>
      <c r="AX267" s="6">
        <f t="shared" si="1119"/>
        <v>0</v>
      </c>
      <c r="AY267" s="193">
        <f t="shared" si="1120"/>
        <v>5.6740334309306508</v>
      </c>
      <c r="AZ267" s="193">
        <f t="shared" si="1121"/>
        <v>4.1745731882913786</v>
      </c>
      <c r="BA267" s="193">
        <f t="shared" si="1122"/>
        <v>3.8150380693314694</v>
      </c>
      <c r="BB267" s="193">
        <f t="shared" si="1123"/>
        <v>3.9040600573940507</v>
      </c>
      <c r="BC267" s="72">
        <f t="shared" si="1124"/>
        <v>56312.210093717425</v>
      </c>
      <c r="BG267" s="3">
        <f t="shared" si="1125"/>
        <v>7.5981483146190207</v>
      </c>
      <c r="BH267" s="6">
        <f t="shared" si="1126"/>
        <v>0</v>
      </c>
      <c r="BI267" s="6">
        <f t="shared" si="1127"/>
        <v>0</v>
      </c>
      <c r="BJ267" s="6">
        <f t="shared" si="1128"/>
        <v>0</v>
      </c>
      <c r="BK267" s="193">
        <f t="shared" si="1129"/>
        <v>5.6997907829991465</v>
      </c>
      <c r="BL267" s="193">
        <f t="shared" si="1130"/>
        <v>4.1745731882913786</v>
      </c>
      <c r="BM267" s="193">
        <f t="shared" si="1131"/>
        <v>3.8150380693314694</v>
      </c>
      <c r="BN267" s="193">
        <f t="shared" si="1132"/>
        <v>3.9040600573940507</v>
      </c>
      <c r="BO267" s="72">
        <f t="shared" si="1133"/>
        <v>56327.087207361161</v>
      </c>
      <c r="BS267" s="3">
        <f t="shared" si="1134"/>
        <v>7.5981722541017724</v>
      </c>
      <c r="BT267" s="6">
        <f t="shared" si="1135"/>
        <v>0</v>
      </c>
      <c r="BU267" s="6">
        <f t="shared" si="1136"/>
        <v>0</v>
      </c>
      <c r="BV267" s="6">
        <f t="shared" si="1137"/>
        <v>0</v>
      </c>
      <c r="BW267" s="193">
        <f t="shared" si="1138"/>
        <v>5.6997908631165854</v>
      </c>
      <c r="BX267" s="193">
        <f t="shared" si="1139"/>
        <v>4.1745731882913786</v>
      </c>
      <c r="BY267" s="193">
        <f t="shared" si="1296"/>
        <v>3.8150380693314694</v>
      </c>
      <c r="BZ267" s="193">
        <f t="shared" si="1140"/>
        <v>3.9040600573940507</v>
      </c>
      <c r="CA267" s="72">
        <f t="shared" si="1141"/>
        <v>56327.087207361161</v>
      </c>
      <c r="CE267" s="3">
        <f t="shared" si="1142"/>
        <v>0</v>
      </c>
      <c r="CF267" s="6">
        <f t="shared" si="1143"/>
        <v>6.1586924959025975</v>
      </c>
      <c r="CG267" s="6">
        <f t="shared" si="1144"/>
        <v>0</v>
      </c>
      <c r="CH267" s="6">
        <f t="shared" si="1145"/>
        <v>0</v>
      </c>
      <c r="CI267" s="193">
        <f t="shared" si="1146"/>
        <v>5.6740334309306508</v>
      </c>
      <c r="CJ267" s="193">
        <f t="shared" si="1147"/>
        <v>4.2650823172508066</v>
      </c>
      <c r="CK267" s="193">
        <f t="shared" si="1297"/>
        <v>3.8150380693314694</v>
      </c>
      <c r="CL267" s="193">
        <f t="shared" si="1148"/>
        <v>3.9040600573940507</v>
      </c>
      <c r="CM267" s="72">
        <f t="shared" si="1149"/>
        <v>56537.801634583695</v>
      </c>
      <c r="CQ267" s="3">
        <f t="shared" si="1150"/>
        <v>0</v>
      </c>
      <c r="CR267" s="6">
        <f t="shared" si="1151"/>
        <v>6.1587594767830458</v>
      </c>
      <c r="CS267" s="6">
        <f t="shared" si="1152"/>
        <v>0</v>
      </c>
      <c r="CT267" s="6">
        <f t="shared" si="1153"/>
        <v>0</v>
      </c>
      <c r="CU267" s="193">
        <f t="shared" si="1154"/>
        <v>5.6740334309306508</v>
      </c>
      <c r="CV267" s="193">
        <f t="shared" si="1155"/>
        <v>4.2650832583793221</v>
      </c>
      <c r="CW267" s="193">
        <f t="shared" si="1298"/>
        <v>3.8150380693314694</v>
      </c>
      <c r="CX267" s="193">
        <f t="shared" si="1156"/>
        <v>3.9040600573940507</v>
      </c>
      <c r="CY267" s="72">
        <f t="shared" si="1157"/>
        <v>56537.803985013357</v>
      </c>
      <c r="DC267" s="3">
        <f t="shared" si="1158"/>
        <v>0</v>
      </c>
      <c r="DD267" s="6">
        <f t="shared" si="1159"/>
        <v>0</v>
      </c>
      <c r="DE267" s="6">
        <f t="shared" si="1160"/>
        <v>5.8020170860236409</v>
      </c>
      <c r="DF267" s="6">
        <f t="shared" si="1161"/>
        <v>0</v>
      </c>
      <c r="DG267" s="193">
        <f t="shared" si="1162"/>
        <v>5.6740334309306508</v>
      </c>
      <c r="DH267" s="193">
        <f t="shared" si="1163"/>
        <v>4.1745731882913786</v>
      </c>
      <c r="DI267" s="193">
        <f t="shared" si="1299"/>
        <v>3.9353586189727716</v>
      </c>
      <c r="DJ267" s="193">
        <f t="shared" si="1164"/>
        <v>3.9040600573940507</v>
      </c>
      <c r="DK267" s="72">
        <f t="shared" si="1165"/>
        <v>56901.573526281245</v>
      </c>
      <c r="DO267" s="3">
        <f t="shared" si="1166"/>
        <v>0</v>
      </c>
      <c r="DP267" s="6">
        <f t="shared" si="1167"/>
        <v>0</v>
      </c>
      <c r="DQ267" s="6">
        <f t="shared" si="1168"/>
        <v>5.5258372754888656</v>
      </c>
      <c r="DR267" s="6">
        <f t="shared" si="1169"/>
        <v>0</v>
      </c>
      <c r="DS267" s="193">
        <f t="shared" si="1170"/>
        <v>5.6740334309306508</v>
      </c>
      <c r="DT267" s="193">
        <f t="shared" si="1171"/>
        <v>4.1745731882913786</v>
      </c>
      <c r="DU267" s="193">
        <f t="shared" si="1300"/>
        <v>3.929947814925558</v>
      </c>
      <c r="DV267" s="193">
        <f t="shared" si="1172"/>
        <v>3.9040600573940507</v>
      </c>
      <c r="DW267" s="72">
        <f t="shared" si="1173"/>
        <v>56874.937930879438</v>
      </c>
      <c r="EA267" s="3">
        <f t="shared" si="1174"/>
        <v>0</v>
      </c>
      <c r="EB267" s="6">
        <f t="shared" si="1175"/>
        <v>0</v>
      </c>
      <c r="EC267" s="6">
        <f t="shared" si="1176"/>
        <v>0</v>
      </c>
      <c r="ED267" s="6">
        <f t="shared" si="1177"/>
        <v>15.433084322801292</v>
      </c>
      <c r="EE267" s="193">
        <f t="shared" si="1178"/>
        <v>5.6740334309306508</v>
      </c>
      <c r="EF267" s="193">
        <f t="shared" si="1179"/>
        <v>4.1745731882913786</v>
      </c>
      <c r="EG267" s="193">
        <f t="shared" si="1301"/>
        <v>3.8150380693314694</v>
      </c>
      <c r="EH267" s="193">
        <f t="shared" si="1180"/>
        <v>4.1749489265268132</v>
      </c>
      <c r="EI267" s="72">
        <f t="shared" si="1181"/>
        <v>58240.908506220367</v>
      </c>
      <c r="EM267" s="3">
        <f t="shared" si="1182"/>
        <v>0</v>
      </c>
      <c r="EN267" s="6">
        <f t="shared" si="1183"/>
        <v>0</v>
      </c>
      <c r="EO267" s="6">
        <f t="shared" si="1184"/>
        <v>0</v>
      </c>
      <c r="EP267" s="6">
        <f t="shared" si="1185"/>
        <v>5.1444884088095559</v>
      </c>
      <c r="EQ267" s="193">
        <f t="shared" si="1186"/>
        <v>5.6740334309306508</v>
      </c>
      <c r="ER267" s="193">
        <f t="shared" si="1187"/>
        <v>4.1745731882913786</v>
      </c>
      <c r="ES267" s="193">
        <f t="shared" si="1302"/>
        <v>3.8150380693314694</v>
      </c>
      <c r="ET267" s="193">
        <f t="shared" si="1188"/>
        <v>4.0027394140283041</v>
      </c>
      <c r="EU267" s="72">
        <f t="shared" si="1189"/>
        <v>57007.286887127055</v>
      </c>
      <c r="EY267" s="3">
        <f t="shared" si="1190"/>
        <v>7.5981483146190207</v>
      </c>
      <c r="EZ267" s="6">
        <f t="shared" si="1191"/>
        <v>6.1586924959025975</v>
      </c>
      <c r="FA267" s="6">
        <f t="shared" si="1192"/>
        <v>5.8020170860236409</v>
      </c>
      <c r="FB267" s="6">
        <f t="shared" si="1193"/>
        <v>15.433084322801292</v>
      </c>
      <c r="FC267" s="193">
        <f t="shared" si="1194"/>
        <v>5.6997907829991465</v>
      </c>
      <c r="FD267" s="193">
        <f t="shared" si="1195"/>
        <v>4.2650823172508066</v>
      </c>
      <c r="FE267" s="193">
        <f t="shared" si="1303"/>
        <v>3.9353586189727716</v>
      </c>
      <c r="FF267" s="193">
        <f t="shared" si="1196"/>
        <v>4.1749489265268132</v>
      </c>
      <c r="FG267" s="72">
        <f t="shared" si="1197"/>
        <v>59101.827647529419</v>
      </c>
      <c r="FK267" s="3">
        <f t="shared" si="1198"/>
        <v>7.7532365054205288</v>
      </c>
      <c r="FL267" s="6">
        <f t="shared" si="1199"/>
        <v>6.1587594767830458</v>
      </c>
      <c r="FM267" s="6">
        <f t="shared" si="1200"/>
        <v>5.5258372754888656</v>
      </c>
      <c r="FN267" s="6">
        <f t="shared" si="1201"/>
        <v>5.1444884088095559</v>
      </c>
      <c r="FO267" s="193">
        <f t="shared" si="1202"/>
        <v>5.7003096766580139</v>
      </c>
      <c r="FP267" s="193">
        <f t="shared" si="1203"/>
        <v>4.2650832583793221</v>
      </c>
      <c r="FQ267" s="193">
        <f t="shared" si="1304"/>
        <v>3.929947814925558</v>
      </c>
      <c r="FR267" s="193">
        <f t="shared" si="1204"/>
        <v>4.0027394140283041</v>
      </c>
      <c r="FS267" s="205">
        <f t="shared" si="1205"/>
        <v>57823.201161575125</v>
      </c>
      <c r="FW267" s="3">
        <f t="shared" si="1206"/>
        <v>8.9161944508284421</v>
      </c>
      <c r="FX267" s="6">
        <f t="shared" si="1207"/>
        <v>6.9593225203699349</v>
      </c>
      <c r="FY267" s="6">
        <f t="shared" si="1208"/>
        <v>6.8519058920660143</v>
      </c>
      <c r="FZ267" s="6">
        <f t="shared" si="1209"/>
        <v>6.0703465003018415</v>
      </c>
      <c r="GA267" s="193">
        <f t="shared" si="1210"/>
        <v>5.7041921424059261</v>
      </c>
      <c r="GB267" s="193">
        <f t="shared" si="1211"/>
        <v>4.2762689337532418</v>
      </c>
      <c r="GC267" s="193">
        <f t="shared" si="1305"/>
        <v>3.9556645050026931</v>
      </c>
      <c r="GD267" s="193">
        <f t="shared" si="1212"/>
        <v>4.0195093020428061</v>
      </c>
      <c r="GE267" s="72">
        <f t="shared" si="1213"/>
        <v>58103.979840902648</v>
      </c>
      <c r="GI267" s="3">
        <f t="shared" si="1214"/>
        <v>8.5285338225315552</v>
      </c>
      <c r="GJ267" s="6">
        <f t="shared" si="1215"/>
        <v>6.7745617454928579</v>
      </c>
      <c r="GK267" s="6">
        <f t="shared" si="1216"/>
        <v>6.0783036139295286</v>
      </c>
      <c r="GL267" s="6">
        <f t="shared" si="1217"/>
        <v>5.6587975850271413</v>
      </c>
      <c r="GM267" s="193">
        <f t="shared" si="1218"/>
        <v>5.702899634648313</v>
      </c>
      <c r="GN267" s="193">
        <f t="shared" si="1219"/>
        <v>4.2736984916942724</v>
      </c>
      <c r="GO267" s="193">
        <f t="shared" si="1306"/>
        <v>3.9407423776320751</v>
      </c>
      <c r="GP267" s="193">
        <f t="shared" si="1220"/>
        <v>4.0120896950385196</v>
      </c>
      <c r="GQ267" s="72">
        <f t="shared" si="1221"/>
        <v>57968.149800236577</v>
      </c>
      <c r="GU267" s="3">
        <f t="shared" si="1222"/>
        <v>10.07917633571911</v>
      </c>
      <c r="GV267" s="6">
        <f t="shared" si="1223"/>
        <v>7.3904309950831166</v>
      </c>
      <c r="GW267" s="6">
        <f t="shared" si="1224"/>
        <v>7.1834497255530794</v>
      </c>
      <c r="GX267" s="6">
        <f t="shared" si="1225"/>
        <v>6.4304518011672052</v>
      </c>
      <c r="GY267" s="193">
        <f t="shared" si="1226"/>
        <v>5.7080596723487051</v>
      </c>
      <c r="GZ267" s="193">
        <f t="shared" si="1227"/>
        <v>4.282241061415359</v>
      </c>
      <c r="HA267" s="193">
        <f t="shared" si="1307"/>
        <v>3.9619921620111316</v>
      </c>
      <c r="HB267" s="193">
        <f t="shared" si="1228"/>
        <v>4.0259566044112356</v>
      </c>
      <c r="HC267" s="205">
        <f t="shared" si="1229"/>
        <v>58200.078372697717</v>
      </c>
      <c r="HG267" s="3">
        <f t="shared" si="1030"/>
        <v>8.9161944508284421</v>
      </c>
      <c r="HH267" s="6">
        <f t="shared" si="1031"/>
        <v>0</v>
      </c>
      <c r="HI267" s="6">
        <f t="shared" si="1032"/>
        <v>0</v>
      </c>
      <c r="HJ267" s="6">
        <f t="shared" si="1033"/>
        <v>0</v>
      </c>
      <c r="HK267" s="193">
        <f t="shared" si="1230"/>
        <v>5.7041921424059261</v>
      </c>
      <c r="HL267" s="193">
        <f t="shared" si="1230"/>
        <v>4.1745731882913786</v>
      </c>
      <c r="HM267" s="193">
        <f t="shared" si="1230"/>
        <v>3.8150380693314694</v>
      </c>
      <c r="HN267" s="193">
        <f t="shared" si="1034"/>
        <v>3.9040600573940507</v>
      </c>
      <c r="HO267" s="212">
        <f t="shared" si="1231"/>
        <v>56329.62976882833</v>
      </c>
      <c r="HS267" s="3">
        <f t="shared" si="1035"/>
        <v>8.5285338225315552</v>
      </c>
      <c r="HT267" s="6">
        <f t="shared" si="1036"/>
        <v>0</v>
      </c>
      <c r="HU267" s="6">
        <f t="shared" si="1037"/>
        <v>0</v>
      </c>
      <c r="HV267" s="6">
        <f t="shared" si="1038"/>
        <v>0</v>
      </c>
      <c r="HW267" s="193">
        <f t="shared" si="1232"/>
        <v>5.702899634648313</v>
      </c>
      <c r="HX267" s="193">
        <f t="shared" si="1233"/>
        <v>4.1745731882913786</v>
      </c>
      <c r="HY267" s="193">
        <f t="shared" si="1234"/>
        <v>3.8150380693314694</v>
      </c>
      <c r="HZ267" s="193">
        <f t="shared" si="1039"/>
        <v>3.9040600573940507</v>
      </c>
      <c r="IA267" s="212">
        <f t="shared" si="1235"/>
        <v>56328.883105694273</v>
      </c>
      <c r="IE267" s="3">
        <f t="shared" si="1040"/>
        <v>10.07917633571911</v>
      </c>
      <c r="IF267" s="6">
        <f t="shared" si="1041"/>
        <v>0</v>
      </c>
      <c r="IG267" s="6">
        <f t="shared" si="1042"/>
        <v>0</v>
      </c>
      <c r="IH267" s="6">
        <f t="shared" si="1043"/>
        <v>0</v>
      </c>
      <c r="II267" s="193">
        <f t="shared" si="1236"/>
        <v>5.7080596723487051</v>
      </c>
      <c r="IJ267" s="193">
        <f t="shared" si="1237"/>
        <v>4.1745731882913786</v>
      </c>
      <c r="IK267" s="193">
        <f t="shared" si="1238"/>
        <v>3.8150380693314694</v>
      </c>
      <c r="IL267" s="193">
        <f t="shared" si="1044"/>
        <v>3.9040600573940507</v>
      </c>
      <c r="IM267" s="205">
        <f t="shared" si="1239"/>
        <v>56331.864044344409</v>
      </c>
      <c r="IQ267" s="3">
        <f t="shared" si="1045"/>
        <v>0</v>
      </c>
      <c r="IR267" s="6">
        <f t="shared" si="1046"/>
        <v>6.9593225203699349</v>
      </c>
      <c r="IS267" s="6">
        <f t="shared" si="1047"/>
        <v>0</v>
      </c>
      <c r="IT267" s="6">
        <f t="shared" si="1048"/>
        <v>0</v>
      </c>
      <c r="IU267" s="193">
        <f t="shared" si="1240"/>
        <v>5.6740334309306508</v>
      </c>
      <c r="IV267" s="193">
        <f t="shared" si="1241"/>
        <v>4.2762689337532418</v>
      </c>
      <c r="IW267" s="193">
        <f t="shared" si="1242"/>
        <v>3.8150380693314694</v>
      </c>
      <c r="IX267" s="193">
        <f t="shared" si="1049"/>
        <v>3.9040600573940507</v>
      </c>
      <c r="IY267" s="212">
        <f t="shared" si="1243"/>
        <v>56565.746650811649</v>
      </c>
      <c r="JC267" s="3">
        <f t="shared" si="1050"/>
        <v>0</v>
      </c>
      <c r="JD267" s="6">
        <f t="shared" si="1051"/>
        <v>6.7745617454928579</v>
      </c>
      <c r="JE267" s="6">
        <f t="shared" si="1052"/>
        <v>0</v>
      </c>
      <c r="JF267" s="6">
        <f t="shared" si="1053"/>
        <v>0</v>
      </c>
      <c r="JG267" s="193">
        <f t="shared" si="1244"/>
        <v>5.6740334309306508</v>
      </c>
      <c r="JH267" s="193">
        <f t="shared" si="1245"/>
        <v>4.2736984916942724</v>
      </c>
      <c r="JI267" s="193">
        <f t="shared" si="1246"/>
        <v>3.8150380693314694</v>
      </c>
      <c r="JJ267" s="193">
        <f t="shared" si="1054"/>
        <v>3.9040600573940507</v>
      </c>
      <c r="JK267" s="212">
        <f t="shared" si="1247"/>
        <v>56559.324269633944</v>
      </c>
      <c r="JO267" s="3">
        <f t="shared" si="1055"/>
        <v>0</v>
      </c>
      <c r="JP267" s="6">
        <f t="shared" si="1056"/>
        <v>7.3904309950831166</v>
      </c>
      <c r="JQ267" s="6">
        <f t="shared" si="1057"/>
        <v>0</v>
      </c>
      <c r="JR267" s="6">
        <f t="shared" si="1058"/>
        <v>0</v>
      </c>
      <c r="JS267" s="193">
        <f t="shared" si="1248"/>
        <v>5.6740334309306508</v>
      </c>
      <c r="JT267" s="193">
        <f t="shared" si="1249"/>
        <v>4.282241061415359</v>
      </c>
      <c r="JU267" s="193">
        <f t="shared" si="1250"/>
        <v>3.8150380693314694</v>
      </c>
      <c r="JV267" s="193">
        <f t="shared" si="1059"/>
        <v>3.9040600573940507</v>
      </c>
      <c r="JW267" s="205">
        <f t="shared" si="1251"/>
        <v>56580.671133419455</v>
      </c>
      <c r="KA267" s="3">
        <f t="shared" si="1060"/>
        <v>0</v>
      </c>
      <c r="KB267" s="6">
        <f t="shared" si="1061"/>
        <v>0</v>
      </c>
      <c r="KC267" s="6">
        <f t="shared" si="1062"/>
        <v>6.8519058920660143</v>
      </c>
      <c r="KD267" s="6">
        <f t="shared" si="1063"/>
        <v>0</v>
      </c>
      <c r="KE267" s="193">
        <f t="shared" si="1252"/>
        <v>5.6740334309306508</v>
      </c>
      <c r="KF267" s="193">
        <f t="shared" si="1253"/>
        <v>4.1745731882913786</v>
      </c>
      <c r="KG267" s="193">
        <f t="shared" si="1254"/>
        <v>3.9556645050026931</v>
      </c>
      <c r="KH267" s="193">
        <f t="shared" si="1064"/>
        <v>3.9040600573940507</v>
      </c>
      <c r="KI267" s="212">
        <f t="shared" si="1255"/>
        <v>57001.64396920921</v>
      </c>
      <c r="KM267" s="3">
        <f t="shared" si="1065"/>
        <v>0</v>
      </c>
      <c r="KN267" s="6">
        <f t="shared" si="1066"/>
        <v>0</v>
      </c>
      <c r="KO267" s="6">
        <f t="shared" si="1067"/>
        <v>6.0783036139295286</v>
      </c>
      <c r="KP267" s="6">
        <f t="shared" si="1068"/>
        <v>0</v>
      </c>
      <c r="KQ267" s="193">
        <f t="shared" si="1256"/>
        <v>5.6740334309306508</v>
      </c>
      <c r="KR267" s="193">
        <f t="shared" si="1257"/>
        <v>4.1745731882913786</v>
      </c>
      <c r="KS267" s="193">
        <f t="shared" si="1258"/>
        <v>3.9407423776320751</v>
      </c>
      <c r="KT267" s="193">
        <f t="shared" si="1069"/>
        <v>3.9040600573940507</v>
      </c>
      <c r="KU267" s="212">
        <f t="shared" si="1259"/>
        <v>56928.088366768228</v>
      </c>
      <c r="KY267" s="3">
        <f t="shared" si="1070"/>
        <v>0</v>
      </c>
      <c r="KZ267" s="6">
        <f t="shared" si="1071"/>
        <v>0</v>
      </c>
      <c r="LA267" s="6">
        <f t="shared" si="1072"/>
        <v>7.1834497255530794</v>
      </c>
      <c r="LB267" s="6">
        <f t="shared" si="1073"/>
        <v>0</v>
      </c>
      <c r="LC267" s="193">
        <f t="shared" si="1260"/>
        <v>5.6740334309306508</v>
      </c>
      <c r="LD267" s="193">
        <f t="shared" si="1261"/>
        <v>4.1745731882913786</v>
      </c>
      <c r="LE267" s="193">
        <f t="shared" si="1262"/>
        <v>3.9619921620111316</v>
      </c>
      <c r="LF267" s="193">
        <f t="shared" si="1074"/>
        <v>3.9040600573940507</v>
      </c>
      <c r="LG267" s="205">
        <f t="shared" si="1263"/>
        <v>57032.86356012959</v>
      </c>
      <c r="LK267" s="3">
        <f t="shared" si="1075"/>
        <v>0</v>
      </c>
      <c r="LL267" s="6">
        <f t="shared" si="1076"/>
        <v>0</v>
      </c>
      <c r="LM267" s="6">
        <f t="shared" si="1077"/>
        <v>0</v>
      </c>
      <c r="LN267" s="6">
        <f t="shared" si="1078"/>
        <v>6.0703465003018415</v>
      </c>
      <c r="LO267" s="193">
        <f t="shared" si="1264"/>
        <v>5.6740334309306508</v>
      </c>
      <c r="LP267" s="193">
        <f t="shared" si="1265"/>
        <v>4.1745731882913786</v>
      </c>
      <c r="LQ267" s="193">
        <f t="shared" si="1266"/>
        <v>3.8150380693314694</v>
      </c>
      <c r="LR267" s="193">
        <f t="shared" si="1079"/>
        <v>4.0195093020428061</v>
      </c>
      <c r="LS267" s="212">
        <f t="shared" si="1267"/>
        <v>57126.260488793392</v>
      </c>
      <c r="LW267" s="3">
        <f t="shared" si="1080"/>
        <v>0</v>
      </c>
      <c r="LX267" s="6">
        <f t="shared" si="1081"/>
        <v>0</v>
      </c>
      <c r="LY267" s="6">
        <f t="shared" si="1082"/>
        <v>0</v>
      </c>
      <c r="LZ267" s="6">
        <f t="shared" si="1083"/>
        <v>5.6587975850271413</v>
      </c>
      <c r="MA267" s="193">
        <f t="shared" si="1268"/>
        <v>5.6740334309306508</v>
      </c>
      <c r="MB267" s="193">
        <f t="shared" si="1269"/>
        <v>4.1745731882913786</v>
      </c>
      <c r="MC267" s="193">
        <f t="shared" si="1270"/>
        <v>3.8150380693314694</v>
      </c>
      <c r="MD267" s="193">
        <f t="shared" si="1084"/>
        <v>4.0120896950385196</v>
      </c>
      <c r="ME267" s="212">
        <f t="shared" si="1271"/>
        <v>57073.591655082724</v>
      </c>
      <c r="MI267" s="3">
        <f t="shared" si="1085"/>
        <v>0</v>
      </c>
      <c r="MJ267" s="6">
        <f t="shared" si="1086"/>
        <v>0</v>
      </c>
      <c r="MK267" s="6">
        <f t="shared" si="1087"/>
        <v>0</v>
      </c>
      <c r="ML267" s="6">
        <f t="shared" si="1088"/>
        <v>6.4304518011672052</v>
      </c>
      <c r="MM267" s="193">
        <f t="shared" si="1272"/>
        <v>5.6740334309306508</v>
      </c>
      <c r="MN267" s="193">
        <f t="shared" si="1273"/>
        <v>4.1745731882913786</v>
      </c>
      <c r="MO267" s="193">
        <f t="shared" si="1274"/>
        <v>3.8150380693314694</v>
      </c>
      <c r="MP267" s="193">
        <f t="shared" si="1089"/>
        <v>4.0259566044112356</v>
      </c>
      <c r="MQ267" s="205">
        <f t="shared" si="1275"/>
        <v>57172.066785090981</v>
      </c>
      <c r="MT267" s="3">
        <f t="shared" si="1090"/>
        <v>7.3655519376408867</v>
      </c>
      <c r="MU267" s="6">
        <f t="shared" si="1091"/>
        <v>6.1586924959025975</v>
      </c>
      <c r="MV267" s="6">
        <f t="shared" si="1092"/>
        <v>6.3545901418354154</v>
      </c>
      <c r="MW267" s="6">
        <f t="shared" si="1093"/>
        <v>6.1732337291205166</v>
      </c>
      <c r="MX267" s="193">
        <f t="shared" si="1276"/>
        <v>5.6990120575861587</v>
      </c>
      <c r="MY267" s="193">
        <f t="shared" si="1277"/>
        <v>4.2650823172508066</v>
      </c>
      <c r="MZ267" s="193">
        <f t="shared" si="1278"/>
        <v>3.9460973065770388</v>
      </c>
      <c r="NA267" s="193">
        <f t="shared" si="1094"/>
        <v>4.0213556339400149</v>
      </c>
      <c r="NB267" s="212">
        <f t="shared" si="1279"/>
        <v>58037.453403512794</v>
      </c>
      <c r="NF267" s="3">
        <f t="shared" si="1095"/>
        <v>7.3655519376408858</v>
      </c>
      <c r="NG267" s="6">
        <f t="shared" si="1096"/>
        <v>0</v>
      </c>
      <c r="NH267" s="6">
        <f t="shared" si="1097"/>
        <v>0</v>
      </c>
      <c r="NI267" s="6">
        <f t="shared" si="1098"/>
        <v>0</v>
      </c>
      <c r="NJ267" s="193">
        <f t="shared" si="1280"/>
        <v>5.6990120575861587</v>
      </c>
      <c r="NK267" s="193">
        <f t="shared" si="1281"/>
        <v>4.1745731882913786</v>
      </c>
      <c r="NL267" s="193">
        <f t="shared" si="1282"/>
        <v>3.8150380693314694</v>
      </c>
      <c r="NM267" s="193">
        <f t="shared" si="1099"/>
        <v>3.9040600573940507</v>
      </c>
      <c r="NN267" s="212">
        <f t="shared" si="1283"/>
        <v>56326.637368015166</v>
      </c>
      <c r="NR267" s="3">
        <f t="shared" si="1100"/>
        <v>0</v>
      </c>
      <c r="NS267" s="6">
        <f t="shared" si="1101"/>
        <v>6.1586924959025975</v>
      </c>
      <c r="NT267" s="6">
        <f t="shared" si="1102"/>
        <v>0</v>
      </c>
      <c r="NU267" s="6">
        <f t="shared" si="1103"/>
        <v>0</v>
      </c>
      <c r="NV267" s="193">
        <f t="shared" si="1284"/>
        <v>5.6740334309306508</v>
      </c>
      <c r="NW267" s="193">
        <f t="shared" si="1285"/>
        <v>4.2650823172508066</v>
      </c>
      <c r="NX267" s="193">
        <f t="shared" si="1286"/>
        <v>3.8150380693314694</v>
      </c>
      <c r="NY267" s="193">
        <f t="shared" si="1104"/>
        <v>3.9040600573940507</v>
      </c>
      <c r="NZ267" s="212">
        <f t="shared" si="1287"/>
        <v>56537.801634583695</v>
      </c>
      <c r="OD267" s="3">
        <f t="shared" si="1105"/>
        <v>0</v>
      </c>
      <c r="OE267" s="6">
        <f t="shared" si="1106"/>
        <v>0</v>
      </c>
      <c r="OF267" s="6">
        <f t="shared" si="1107"/>
        <v>6.3545901418354154</v>
      </c>
      <c r="OG267" s="6">
        <f t="shared" si="1108"/>
        <v>0</v>
      </c>
      <c r="OH267" s="193">
        <f t="shared" si="1288"/>
        <v>5.6740334309306508</v>
      </c>
      <c r="OI267" s="193">
        <f t="shared" si="1289"/>
        <v>4.1745731882913786</v>
      </c>
      <c r="OJ267" s="193">
        <f t="shared" si="1290"/>
        <v>3.9460973065770388</v>
      </c>
      <c r="OK267" s="193">
        <f t="shared" si="1109"/>
        <v>3.9040600573940507</v>
      </c>
      <c r="OL267" s="212">
        <f t="shared" si="1291"/>
        <v>56954.473478064516</v>
      </c>
      <c r="OP267" s="3">
        <f t="shared" si="1110"/>
        <v>0</v>
      </c>
      <c r="OQ267" s="6">
        <f t="shared" si="1111"/>
        <v>0</v>
      </c>
      <c r="OR267" s="6">
        <f t="shared" si="1112"/>
        <v>0</v>
      </c>
      <c r="OS267" s="6">
        <f t="shared" si="1113"/>
        <v>6.1732337291205166</v>
      </c>
      <c r="OT267" s="193">
        <f t="shared" si="1292"/>
        <v>5.6740334309306508</v>
      </c>
      <c r="OU267" s="193">
        <f t="shared" si="1293"/>
        <v>4.1745731882913786</v>
      </c>
      <c r="OV267" s="193">
        <f t="shared" si="1294"/>
        <v>3.8150380693314694</v>
      </c>
      <c r="OW267" s="193">
        <f t="shared" si="1114"/>
        <v>4.0213556339400149</v>
      </c>
      <c r="OX267" s="232">
        <f t="shared" si="1295"/>
        <v>57139.37441380533</v>
      </c>
    </row>
    <row r="268" spans="1:414" x14ac:dyDescent="0.2">
      <c r="B268" s="81">
        <v>45311</v>
      </c>
      <c r="C268">
        <v>108</v>
      </c>
      <c r="D268">
        <v>11.504546469701701</v>
      </c>
      <c r="E268">
        <v>1</v>
      </c>
      <c r="F268">
        <v>0</v>
      </c>
      <c r="G268">
        <v>0</v>
      </c>
      <c r="H268">
        <v>0</v>
      </c>
      <c r="I268">
        <v>0</v>
      </c>
      <c r="J268">
        <v>0</v>
      </c>
      <c r="K268">
        <v>0</v>
      </c>
      <c r="L268">
        <v>0</v>
      </c>
      <c r="M268">
        <v>0</v>
      </c>
      <c r="N268">
        <v>0</v>
      </c>
      <c r="O268">
        <v>0</v>
      </c>
      <c r="P268">
        <v>0</v>
      </c>
      <c r="Q268">
        <v>0</v>
      </c>
      <c r="R268">
        <v>0</v>
      </c>
      <c r="S268">
        <v>1</v>
      </c>
      <c r="T268">
        <v>11664</v>
      </c>
      <c r="U268">
        <v>7.7619241813339137</v>
      </c>
      <c r="V268">
        <v>6.1672804966561516</v>
      </c>
      <c r="W268">
        <v>5.5338897751070961</v>
      </c>
      <c r="X268">
        <v>5.0685769085615746</v>
      </c>
      <c r="Y268" s="3">
        <v>2058.2142396550498</v>
      </c>
      <c r="Z268" s="3">
        <v>411.87535821387098</v>
      </c>
      <c r="AA268" s="3">
        <v>207.74812024194148</v>
      </c>
      <c r="AB268" s="3">
        <v>109.34453521093963</v>
      </c>
      <c r="AC268">
        <v>0</v>
      </c>
      <c r="AD268">
        <v>1</v>
      </c>
      <c r="AE268" s="6"/>
      <c r="AF268" s="1" t="s">
        <v>4</v>
      </c>
      <c r="AG268">
        <v>108</v>
      </c>
      <c r="AH268" s="189">
        <v>45311</v>
      </c>
      <c r="AI268">
        <f t="shared" si="1115"/>
        <v>1</v>
      </c>
      <c r="AJ268">
        <v>108</v>
      </c>
      <c r="AK268">
        <v>0</v>
      </c>
      <c r="AL268">
        <v>1</v>
      </c>
      <c r="AM268">
        <v>0</v>
      </c>
      <c r="AN268">
        <v>0</v>
      </c>
      <c r="AO268">
        <v>0</v>
      </c>
      <c r="AP268">
        <v>0</v>
      </c>
      <c r="AQ268">
        <v>1</v>
      </c>
      <c r="AS268" s="37"/>
      <c r="AT268" s="37"/>
      <c r="AU268" s="6">
        <f t="shared" si="1116"/>
        <v>0</v>
      </c>
      <c r="AV268" s="6">
        <f t="shared" si="1117"/>
        <v>0</v>
      </c>
      <c r="AW268" s="6">
        <f t="shared" si="1118"/>
        <v>0</v>
      </c>
      <c r="AX268" s="6">
        <f t="shared" si="1119"/>
        <v>0</v>
      </c>
      <c r="AY268" s="193">
        <f t="shared" si="1120"/>
        <v>5.6740334309306508</v>
      </c>
      <c r="AZ268" s="193">
        <f t="shared" si="1121"/>
        <v>4.1745731882913786</v>
      </c>
      <c r="BA268" s="193">
        <f t="shared" si="1122"/>
        <v>3.8150380693314694</v>
      </c>
      <c r="BB268" s="193">
        <f t="shared" si="1123"/>
        <v>3.9040600573940507</v>
      </c>
      <c r="BC268" s="72">
        <f t="shared" si="1124"/>
        <v>56312.210093717425</v>
      </c>
      <c r="BG268" s="3">
        <f t="shared" si="1125"/>
        <v>7.6066856977072357</v>
      </c>
      <c r="BH268" s="6">
        <f t="shared" si="1126"/>
        <v>0</v>
      </c>
      <c r="BI268" s="6">
        <f t="shared" si="1127"/>
        <v>0</v>
      </c>
      <c r="BJ268" s="6">
        <f t="shared" si="1128"/>
        <v>0</v>
      </c>
      <c r="BK268" s="193">
        <f t="shared" si="1129"/>
        <v>5.6998193543569657</v>
      </c>
      <c r="BL268" s="193">
        <f t="shared" si="1130"/>
        <v>4.1745731882913786</v>
      </c>
      <c r="BM268" s="193">
        <f t="shared" si="1131"/>
        <v>3.8150380693314694</v>
      </c>
      <c r="BN268" s="193">
        <f t="shared" si="1132"/>
        <v>3.9040600573940507</v>
      </c>
      <c r="BO268" s="72">
        <f t="shared" si="1133"/>
        <v>56327.103711990349</v>
      </c>
      <c r="BS268" s="3">
        <f t="shared" si="1134"/>
        <v>7.6067096640887168</v>
      </c>
      <c r="BT268" s="6">
        <f t="shared" si="1135"/>
        <v>0</v>
      </c>
      <c r="BU268" s="6">
        <f t="shared" si="1136"/>
        <v>0</v>
      </c>
      <c r="BV268" s="6">
        <f t="shared" si="1137"/>
        <v>0</v>
      </c>
      <c r="BW268" s="193">
        <f t="shared" si="1138"/>
        <v>5.6998194345621345</v>
      </c>
      <c r="BX268" s="193">
        <f t="shared" si="1139"/>
        <v>4.1745731882913786</v>
      </c>
      <c r="BY268" s="193">
        <f t="shared" si="1296"/>
        <v>3.8150380693314694</v>
      </c>
      <c r="BZ268" s="193">
        <f t="shared" si="1140"/>
        <v>3.9040600573940507</v>
      </c>
      <c r="CA268" s="72">
        <f t="shared" si="1141"/>
        <v>56327.103711990349</v>
      </c>
      <c r="CE268" s="3">
        <f t="shared" si="1142"/>
        <v>0</v>
      </c>
      <c r="CF268" s="6">
        <f t="shared" si="1143"/>
        <v>6.1672804966561516</v>
      </c>
      <c r="CG268" s="6">
        <f t="shared" si="1144"/>
        <v>0</v>
      </c>
      <c r="CH268" s="6">
        <f t="shared" si="1145"/>
        <v>0</v>
      </c>
      <c r="CI268" s="193">
        <f t="shared" si="1146"/>
        <v>5.6740334309306508</v>
      </c>
      <c r="CJ268" s="193">
        <f t="shared" si="1147"/>
        <v>4.2652029774831686</v>
      </c>
      <c r="CK268" s="193">
        <f t="shared" si="1297"/>
        <v>3.8150380693314694</v>
      </c>
      <c r="CL268" s="193">
        <f t="shared" si="1148"/>
        <v>3.9040600573940507</v>
      </c>
      <c r="CM268" s="72">
        <f t="shared" si="1149"/>
        <v>56538.1029793294</v>
      </c>
      <c r="CQ268" s="3">
        <f t="shared" si="1150"/>
        <v>0</v>
      </c>
      <c r="CR268" s="6">
        <f t="shared" si="1151"/>
        <v>6.1673475709382197</v>
      </c>
      <c r="CS268" s="6">
        <f t="shared" si="1152"/>
        <v>0</v>
      </c>
      <c r="CT268" s="6">
        <f t="shared" si="1153"/>
        <v>0</v>
      </c>
      <c r="CU268" s="193">
        <f t="shared" si="1154"/>
        <v>5.6740334309306508</v>
      </c>
      <c r="CV268" s="193">
        <f t="shared" si="1155"/>
        <v>4.2652039198103342</v>
      </c>
      <c r="CW268" s="193">
        <f t="shared" si="1298"/>
        <v>3.8150380693314694</v>
      </c>
      <c r="CX268" s="193">
        <f t="shared" si="1156"/>
        <v>3.9040600573940507</v>
      </c>
      <c r="CY268" s="72">
        <f t="shared" si="1157"/>
        <v>56538.105332765066</v>
      </c>
      <c r="DC268" s="3">
        <f t="shared" si="1158"/>
        <v>0</v>
      </c>
      <c r="DD268" s="6">
        <f t="shared" si="1159"/>
        <v>0</v>
      </c>
      <c r="DE268" s="6">
        <f t="shared" si="1160"/>
        <v>5.8105842638624514</v>
      </c>
      <c r="DF268" s="6">
        <f t="shared" si="1161"/>
        <v>0</v>
      </c>
      <c r="DG268" s="193">
        <f t="shared" si="1162"/>
        <v>5.6740334309306508</v>
      </c>
      <c r="DH268" s="193">
        <f t="shared" si="1163"/>
        <v>4.1745731882913786</v>
      </c>
      <c r="DI268" s="193">
        <f t="shared" si="1299"/>
        <v>3.9355259964059979</v>
      </c>
      <c r="DJ268" s="193">
        <f t="shared" si="1164"/>
        <v>3.9040600573940507</v>
      </c>
      <c r="DK268" s="72">
        <f t="shared" si="1165"/>
        <v>56902.397668795093</v>
      </c>
      <c r="DO268" s="3">
        <f t="shared" si="1166"/>
        <v>0</v>
      </c>
      <c r="DP268" s="6">
        <f t="shared" si="1167"/>
        <v>0</v>
      </c>
      <c r="DQ268" s="6">
        <f t="shared" si="1168"/>
        <v>5.5339966500555962</v>
      </c>
      <c r="DR268" s="6">
        <f t="shared" si="1169"/>
        <v>0</v>
      </c>
      <c r="DS268" s="193">
        <f t="shared" si="1170"/>
        <v>5.6740334309306508</v>
      </c>
      <c r="DT268" s="193">
        <f t="shared" si="1171"/>
        <v>4.1745731882913786</v>
      </c>
      <c r="DU268" s="193">
        <f t="shared" si="1300"/>
        <v>3.9301080905274106</v>
      </c>
      <c r="DV268" s="193">
        <f t="shared" si="1172"/>
        <v>3.9040600573940507</v>
      </c>
      <c r="DW268" s="72">
        <f t="shared" si="1173"/>
        <v>56875.726735338198</v>
      </c>
      <c r="EA268" s="3">
        <f t="shared" si="1174"/>
        <v>0</v>
      </c>
      <c r="EB268" s="6">
        <f t="shared" si="1175"/>
        <v>0</v>
      </c>
      <c r="EC268" s="6">
        <f t="shared" si="1176"/>
        <v>0</v>
      </c>
      <c r="ED268" s="6">
        <f t="shared" si="1177"/>
        <v>15.205730725684724</v>
      </c>
      <c r="EE268" s="193">
        <f t="shared" si="1178"/>
        <v>5.6740334309306508</v>
      </c>
      <c r="EF268" s="193">
        <f t="shared" si="1179"/>
        <v>4.1745731882913786</v>
      </c>
      <c r="EG268" s="193">
        <f t="shared" si="1301"/>
        <v>3.8150380693314694</v>
      </c>
      <c r="EH268" s="193">
        <f t="shared" si="1180"/>
        <v>4.171447018331194</v>
      </c>
      <c r="EI268" s="72">
        <f t="shared" si="1181"/>
        <v>58215.55864132585</v>
      </c>
      <c r="EM268" s="3">
        <f t="shared" si="1182"/>
        <v>0</v>
      </c>
      <c r="EN268" s="6">
        <f t="shared" si="1183"/>
        <v>0</v>
      </c>
      <c r="EO268" s="6">
        <f t="shared" si="1184"/>
        <v>0</v>
      </c>
      <c r="EP268" s="6">
        <f t="shared" si="1185"/>
        <v>5.0687020060009269</v>
      </c>
      <c r="EQ268" s="193">
        <f t="shared" si="1186"/>
        <v>5.6740334309306508</v>
      </c>
      <c r="ER268" s="193">
        <f t="shared" si="1187"/>
        <v>4.1745731882913786</v>
      </c>
      <c r="ES268" s="193">
        <f t="shared" si="1302"/>
        <v>3.8150380693314694</v>
      </c>
      <c r="ET268" s="193">
        <f t="shared" si="1188"/>
        <v>4.0013541759547353</v>
      </c>
      <c r="EU268" s="72">
        <f t="shared" si="1189"/>
        <v>56997.470432100039</v>
      </c>
      <c r="EY268" s="3">
        <f t="shared" si="1190"/>
        <v>7.6066856977072357</v>
      </c>
      <c r="EZ268" s="6">
        <f t="shared" si="1191"/>
        <v>6.1672804966561516</v>
      </c>
      <c r="FA268" s="6">
        <f t="shared" si="1192"/>
        <v>5.8105842638624514</v>
      </c>
      <c r="FB268" s="6">
        <f t="shared" si="1193"/>
        <v>15.205730725684724</v>
      </c>
      <c r="FC268" s="193">
        <f t="shared" si="1194"/>
        <v>5.6998193543569657</v>
      </c>
      <c r="FD268" s="193">
        <f t="shared" si="1195"/>
        <v>4.2652029774831686</v>
      </c>
      <c r="FE268" s="193">
        <f t="shared" si="1303"/>
        <v>3.9355259964059979</v>
      </c>
      <c r="FF268" s="193">
        <f t="shared" si="1196"/>
        <v>4.171447018331194</v>
      </c>
      <c r="FG268" s="72">
        <f t="shared" si="1197"/>
        <v>59077.290886535011</v>
      </c>
      <c r="FK268" s="3">
        <f t="shared" si="1198"/>
        <v>7.7619481477153958</v>
      </c>
      <c r="FL268" s="6">
        <f t="shared" si="1199"/>
        <v>6.1673475709382197</v>
      </c>
      <c r="FM268" s="6">
        <f t="shared" si="1200"/>
        <v>5.5339966500555962</v>
      </c>
      <c r="FN268" s="6">
        <f t="shared" si="1201"/>
        <v>5.0687020060009269</v>
      </c>
      <c r="FO268" s="193">
        <f t="shared" si="1202"/>
        <v>5.7003388160623318</v>
      </c>
      <c r="FP268" s="193">
        <f t="shared" si="1203"/>
        <v>4.2652039198103342</v>
      </c>
      <c r="FQ268" s="193">
        <f t="shared" si="1304"/>
        <v>3.9301080905274106</v>
      </c>
      <c r="FR268" s="193">
        <f t="shared" si="1204"/>
        <v>4.0013541759547353</v>
      </c>
      <c r="FS268" s="205">
        <f t="shared" si="1205"/>
        <v>57814.371454269509</v>
      </c>
      <c r="FW268" s="3">
        <f t="shared" si="1206"/>
        <v>8.9262128085340002</v>
      </c>
      <c r="FX268" s="6">
        <f t="shared" si="1207"/>
        <v>6.9690269612214504</v>
      </c>
      <c r="FY268" s="6">
        <f t="shared" si="1208"/>
        <v>6.8620233211327992</v>
      </c>
      <c r="FZ268" s="6">
        <f t="shared" si="1209"/>
        <v>5.9809207521026577</v>
      </c>
      <c r="GA268" s="193">
        <f t="shared" si="1210"/>
        <v>5.7042255226966248</v>
      </c>
      <c r="GB268" s="193">
        <f t="shared" si="1211"/>
        <v>4.2764037621090178</v>
      </c>
      <c r="GC268" s="193">
        <f t="shared" si="1305"/>
        <v>3.9558581939513249</v>
      </c>
      <c r="GD268" s="193">
        <f t="shared" si="1212"/>
        <v>4.0179017653377045</v>
      </c>
      <c r="GE268" s="72">
        <f t="shared" si="1213"/>
        <v>58093.708617560333</v>
      </c>
      <c r="GI268" s="3">
        <f t="shared" si="1214"/>
        <v>8.5381165994673065</v>
      </c>
      <c r="GJ268" s="6">
        <f t="shared" si="1215"/>
        <v>6.7840085463217674</v>
      </c>
      <c r="GK268" s="6">
        <f t="shared" si="1216"/>
        <v>6.0872787526178058</v>
      </c>
      <c r="GL268" s="6">
        <f t="shared" si="1217"/>
        <v>5.5754345994177328</v>
      </c>
      <c r="GM268" s="193">
        <f t="shared" si="1218"/>
        <v>5.7029316049396916</v>
      </c>
      <c r="GN268" s="193">
        <f t="shared" si="1219"/>
        <v>4.2738300785509598</v>
      </c>
      <c r="GO268" s="193">
        <f t="shared" si="1306"/>
        <v>3.940916783312856</v>
      </c>
      <c r="GP268" s="193">
        <f t="shared" si="1220"/>
        <v>4.0105800577406816</v>
      </c>
      <c r="GQ268" s="72">
        <f t="shared" si="1221"/>
        <v>57958.502135332747</v>
      </c>
      <c r="GU268" s="3">
        <f t="shared" si="1222"/>
        <v>10.090501435734089</v>
      </c>
      <c r="GV268" s="6">
        <f t="shared" si="1223"/>
        <v>7.4007365959873814</v>
      </c>
      <c r="GW268" s="6">
        <f t="shared" si="1224"/>
        <v>7.1940567076392252</v>
      </c>
      <c r="GX268" s="6">
        <f t="shared" si="1225"/>
        <v>6.3357211357019683</v>
      </c>
      <c r="GY268" s="193">
        <f t="shared" si="1226"/>
        <v>5.7080972608548111</v>
      </c>
      <c r="GZ268" s="193">
        <f t="shared" si="1227"/>
        <v>4.2823833888922209</v>
      </c>
      <c r="HA268" s="193">
        <f t="shared" si="1307"/>
        <v>3.9621939413457183</v>
      </c>
      <c r="HB268" s="193">
        <f t="shared" si="1228"/>
        <v>4.0242645776889274</v>
      </c>
      <c r="HC268" s="205">
        <f t="shared" si="1229"/>
        <v>58189.241480450444</v>
      </c>
      <c r="HG268" s="3">
        <f t="shared" si="1030"/>
        <v>8.9262128085340002</v>
      </c>
      <c r="HH268" s="6">
        <f t="shared" si="1031"/>
        <v>0</v>
      </c>
      <c r="HI268" s="6">
        <f t="shared" si="1032"/>
        <v>0</v>
      </c>
      <c r="HJ268" s="6">
        <f t="shared" si="1033"/>
        <v>0</v>
      </c>
      <c r="HK268" s="193">
        <f t="shared" si="1230"/>
        <v>5.7042255226966248</v>
      </c>
      <c r="HL268" s="193">
        <f t="shared" si="1230"/>
        <v>4.1745731882913786</v>
      </c>
      <c r="HM268" s="193">
        <f t="shared" si="1230"/>
        <v>3.8150380693314694</v>
      </c>
      <c r="HN268" s="193">
        <f t="shared" si="1034"/>
        <v>3.9040600573940507</v>
      </c>
      <c r="HO268" s="212">
        <f t="shared" si="1231"/>
        <v>56329.649052273111</v>
      </c>
      <c r="HS268" s="3">
        <f t="shared" si="1035"/>
        <v>8.5381165994673065</v>
      </c>
      <c r="HT268" s="6">
        <f t="shared" si="1036"/>
        <v>0</v>
      </c>
      <c r="HU268" s="6">
        <f t="shared" si="1037"/>
        <v>0</v>
      </c>
      <c r="HV268" s="6">
        <f t="shared" si="1038"/>
        <v>0</v>
      </c>
      <c r="HW268" s="193">
        <f t="shared" si="1232"/>
        <v>5.7029316049396916</v>
      </c>
      <c r="HX268" s="193">
        <f t="shared" si="1233"/>
        <v>4.1745731882913786</v>
      </c>
      <c r="HY268" s="193">
        <f t="shared" si="1234"/>
        <v>3.8150380693314694</v>
      </c>
      <c r="HZ268" s="193">
        <f t="shared" si="1039"/>
        <v>3.9040600573940507</v>
      </c>
      <c r="IA268" s="212">
        <f t="shared" si="1235"/>
        <v>56328.90157435224</v>
      </c>
      <c r="IE268" s="3">
        <f t="shared" si="1040"/>
        <v>10.090501435734089</v>
      </c>
      <c r="IF268" s="6">
        <f t="shared" si="1041"/>
        <v>0</v>
      </c>
      <c r="IG268" s="6">
        <f t="shared" si="1042"/>
        <v>0</v>
      </c>
      <c r="IH268" s="6">
        <f t="shared" si="1043"/>
        <v>0</v>
      </c>
      <c r="II268" s="193">
        <f t="shared" si="1236"/>
        <v>5.7080972608548111</v>
      </c>
      <c r="IJ268" s="193">
        <f t="shared" si="1237"/>
        <v>4.1745731882913786</v>
      </c>
      <c r="IK268" s="193">
        <f t="shared" si="1238"/>
        <v>3.8150380693314694</v>
      </c>
      <c r="IL268" s="193">
        <f t="shared" si="1044"/>
        <v>3.9040600573940507</v>
      </c>
      <c r="IM268" s="205">
        <f t="shared" si="1239"/>
        <v>56331.885759692894</v>
      </c>
      <c r="IQ268" s="3">
        <f t="shared" si="1045"/>
        <v>0</v>
      </c>
      <c r="IR268" s="6">
        <f t="shared" si="1046"/>
        <v>6.9690269612214504</v>
      </c>
      <c r="IS268" s="6">
        <f t="shared" si="1047"/>
        <v>0</v>
      </c>
      <c r="IT268" s="6">
        <f t="shared" si="1048"/>
        <v>0</v>
      </c>
      <c r="IU268" s="193">
        <f t="shared" si="1240"/>
        <v>5.6740334309306508</v>
      </c>
      <c r="IV268" s="193">
        <f t="shared" si="1241"/>
        <v>4.2764037621090178</v>
      </c>
      <c r="IW268" s="193">
        <f t="shared" si="1242"/>
        <v>3.8150380693314694</v>
      </c>
      <c r="IX268" s="193">
        <f t="shared" si="1049"/>
        <v>3.9040600573940507</v>
      </c>
      <c r="IY268" s="212">
        <f t="shared" si="1243"/>
        <v>56566.083546495182</v>
      </c>
      <c r="JC268" s="3">
        <f t="shared" si="1050"/>
        <v>0</v>
      </c>
      <c r="JD268" s="6">
        <f t="shared" si="1051"/>
        <v>6.7840085463217674</v>
      </c>
      <c r="JE268" s="6">
        <f t="shared" si="1052"/>
        <v>0</v>
      </c>
      <c r="JF268" s="6">
        <f t="shared" si="1053"/>
        <v>0</v>
      </c>
      <c r="JG268" s="193">
        <f t="shared" si="1244"/>
        <v>5.6740334309306508</v>
      </c>
      <c r="JH268" s="193">
        <f t="shared" si="1245"/>
        <v>4.2738300785509598</v>
      </c>
      <c r="JI268" s="193">
        <f t="shared" si="1246"/>
        <v>3.8150380693314694</v>
      </c>
      <c r="JJ268" s="193">
        <f t="shared" si="1054"/>
        <v>3.9040600573940507</v>
      </c>
      <c r="JK268" s="212">
        <f t="shared" si="1247"/>
        <v>56559.653028427427</v>
      </c>
      <c r="JO268" s="3">
        <f t="shared" si="1055"/>
        <v>0</v>
      </c>
      <c r="JP268" s="6">
        <f t="shared" si="1056"/>
        <v>7.4007365959873814</v>
      </c>
      <c r="JQ268" s="6">
        <f t="shared" si="1057"/>
        <v>0</v>
      </c>
      <c r="JR268" s="6">
        <f t="shared" si="1058"/>
        <v>0</v>
      </c>
      <c r="JS268" s="193">
        <f t="shared" si="1248"/>
        <v>5.6740334309306508</v>
      </c>
      <c r="JT268" s="193">
        <f t="shared" si="1249"/>
        <v>4.2823833888922209</v>
      </c>
      <c r="JU268" s="193">
        <f t="shared" si="1250"/>
        <v>3.8150380693314694</v>
      </c>
      <c r="JV268" s="193">
        <f t="shared" si="1059"/>
        <v>3.9040600573940507</v>
      </c>
      <c r="JW268" s="205">
        <f t="shared" si="1251"/>
        <v>56581.026861051148</v>
      </c>
      <c r="KA268" s="3">
        <f t="shared" si="1060"/>
        <v>0</v>
      </c>
      <c r="KB268" s="6">
        <f t="shared" si="1061"/>
        <v>0</v>
      </c>
      <c r="KC268" s="6">
        <f t="shared" si="1062"/>
        <v>6.8620233211327992</v>
      </c>
      <c r="KD268" s="6">
        <f t="shared" si="1063"/>
        <v>0</v>
      </c>
      <c r="KE268" s="193">
        <f t="shared" si="1252"/>
        <v>5.6740334309306508</v>
      </c>
      <c r="KF268" s="193">
        <f t="shared" si="1253"/>
        <v>4.1745731882913786</v>
      </c>
      <c r="KG268" s="193">
        <f t="shared" si="1254"/>
        <v>3.9558581939513249</v>
      </c>
      <c r="KH268" s="193">
        <f t="shared" si="1064"/>
        <v>3.9040600573940507</v>
      </c>
      <c r="KI268" s="212">
        <f t="shared" si="1255"/>
        <v>57002.599344171722</v>
      </c>
      <c r="KM268" s="3">
        <f t="shared" si="1065"/>
        <v>0</v>
      </c>
      <c r="KN268" s="6">
        <f t="shared" si="1066"/>
        <v>0</v>
      </c>
      <c r="KO268" s="6">
        <f t="shared" si="1067"/>
        <v>6.0872787526178058</v>
      </c>
      <c r="KP268" s="6">
        <f t="shared" si="1068"/>
        <v>0</v>
      </c>
      <c r="KQ268" s="193">
        <f t="shared" si="1256"/>
        <v>5.6740334309306508</v>
      </c>
      <c r="KR268" s="193">
        <f t="shared" si="1257"/>
        <v>4.1745731882913786</v>
      </c>
      <c r="KS268" s="193">
        <f t="shared" si="1258"/>
        <v>3.940916783312856</v>
      </c>
      <c r="KT268" s="193">
        <f t="shared" si="1069"/>
        <v>3.9040600573940507</v>
      </c>
      <c r="KU268" s="212">
        <f t="shared" si="1259"/>
        <v>56928.947515785272</v>
      </c>
      <c r="KY268" s="3">
        <f t="shared" si="1070"/>
        <v>0</v>
      </c>
      <c r="KZ268" s="6">
        <f t="shared" si="1071"/>
        <v>0</v>
      </c>
      <c r="LA268" s="6">
        <f t="shared" si="1072"/>
        <v>7.1940567076392252</v>
      </c>
      <c r="LB268" s="6">
        <f t="shared" si="1073"/>
        <v>0</v>
      </c>
      <c r="LC268" s="193">
        <f t="shared" si="1260"/>
        <v>5.6740334309306508</v>
      </c>
      <c r="LD268" s="193">
        <f t="shared" si="1261"/>
        <v>4.1745731882913786</v>
      </c>
      <c r="LE268" s="193">
        <f t="shared" si="1262"/>
        <v>3.9621939413457183</v>
      </c>
      <c r="LF268" s="193">
        <f t="shared" si="1074"/>
        <v>3.9040600573940507</v>
      </c>
      <c r="LG268" s="205">
        <f t="shared" si="1263"/>
        <v>57033.859386557502</v>
      </c>
      <c r="LK268" s="3">
        <f t="shared" si="1075"/>
        <v>0</v>
      </c>
      <c r="LL268" s="6">
        <f t="shared" si="1076"/>
        <v>0</v>
      </c>
      <c r="LM268" s="6">
        <f t="shared" si="1077"/>
        <v>0</v>
      </c>
      <c r="LN268" s="6">
        <f t="shared" si="1078"/>
        <v>5.9809207521026577</v>
      </c>
      <c r="LO268" s="193">
        <f t="shared" si="1264"/>
        <v>5.6740334309306508</v>
      </c>
      <c r="LP268" s="193">
        <f t="shared" si="1265"/>
        <v>4.1745731882913786</v>
      </c>
      <c r="LQ268" s="193">
        <f t="shared" si="1266"/>
        <v>3.8150380693314694</v>
      </c>
      <c r="LR268" s="193">
        <f t="shared" si="1079"/>
        <v>4.0179017653377045</v>
      </c>
      <c r="LS268" s="212">
        <f t="shared" si="1267"/>
        <v>57114.845103296881</v>
      </c>
      <c r="LW268" s="3">
        <f t="shared" si="1080"/>
        <v>0</v>
      </c>
      <c r="LX268" s="6">
        <f t="shared" si="1081"/>
        <v>0</v>
      </c>
      <c r="LY268" s="6">
        <f t="shared" si="1082"/>
        <v>0</v>
      </c>
      <c r="LZ268" s="6">
        <f t="shared" si="1083"/>
        <v>5.5754345994177328</v>
      </c>
      <c r="MA268" s="193">
        <f t="shared" si="1268"/>
        <v>5.6740334309306508</v>
      </c>
      <c r="MB268" s="193">
        <f t="shared" si="1269"/>
        <v>4.1745731882913786</v>
      </c>
      <c r="MC268" s="193">
        <f t="shared" si="1270"/>
        <v>3.8150380693314694</v>
      </c>
      <c r="MD268" s="193">
        <f t="shared" si="1084"/>
        <v>4.0105800577406816</v>
      </c>
      <c r="ME268" s="212">
        <f t="shared" si="1271"/>
        <v>57062.881288099634</v>
      </c>
      <c r="MI268" s="3">
        <f t="shared" si="1085"/>
        <v>0</v>
      </c>
      <c r="MJ268" s="6">
        <f t="shared" si="1086"/>
        <v>0</v>
      </c>
      <c r="MK268" s="6">
        <f t="shared" si="1087"/>
        <v>0</v>
      </c>
      <c r="ML268" s="6">
        <f t="shared" si="1088"/>
        <v>6.3357211357019683</v>
      </c>
      <c r="MM268" s="193">
        <f t="shared" si="1272"/>
        <v>5.6740334309306508</v>
      </c>
      <c r="MN268" s="193">
        <f t="shared" si="1273"/>
        <v>4.1745731882913786</v>
      </c>
      <c r="MO268" s="193">
        <f t="shared" si="1274"/>
        <v>3.8150380693314694</v>
      </c>
      <c r="MP268" s="193">
        <f t="shared" si="1089"/>
        <v>4.0242645776889274</v>
      </c>
      <c r="MQ268" s="205">
        <f t="shared" si="1275"/>
        <v>57160.041850645976</v>
      </c>
      <c r="MT268" s="3">
        <f t="shared" si="1090"/>
        <v>7.3738279722672173</v>
      </c>
      <c r="MU268" s="6">
        <f t="shared" si="1091"/>
        <v>6.1672804966561516</v>
      </c>
      <c r="MV268" s="6">
        <f t="shared" si="1092"/>
        <v>6.3639732413731602</v>
      </c>
      <c r="MW268" s="6">
        <f t="shared" si="1093"/>
        <v>6.0822922902738892</v>
      </c>
      <c r="MX268" s="193">
        <f t="shared" si="1276"/>
        <v>5.6990397758989415</v>
      </c>
      <c r="MY268" s="193">
        <f t="shared" si="1277"/>
        <v>4.2652029774831686</v>
      </c>
      <c r="MZ268" s="193">
        <f t="shared" si="1278"/>
        <v>3.9462786653864121</v>
      </c>
      <c r="NA268" s="193">
        <f t="shared" si="1094"/>
        <v>4.0197238466370715</v>
      </c>
      <c r="NB268" s="212">
        <f t="shared" si="1279"/>
        <v>58026.917401773826</v>
      </c>
      <c r="NF268" s="3">
        <f t="shared" si="1095"/>
        <v>7.3738279722672164</v>
      </c>
      <c r="NG268" s="6">
        <f t="shared" si="1096"/>
        <v>0</v>
      </c>
      <c r="NH268" s="6">
        <f t="shared" si="1097"/>
        <v>0</v>
      </c>
      <c r="NI268" s="6">
        <f t="shared" si="1098"/>
        <v>0</v>
      </c>
      <c r="NJ268" s="193">
        <f t="shared" si="1280"/>
        <v>5.6990397758989415</v>
      </c>
      <c r="NK268" s="193">
        <f t="shared" si="1281"/>
        <v>4.1745731882913786</v>
      </c>
      <c r="NL268" s="193">
        <f t="shared" si="1282"/>
        <v>3.8150380693314694</v>
      </c>
      <c r="NM268" s="193">
        <f t="shared" si="1099"/>
        <v>3.9040600573940507</v>
      </c>
      <c r="NN268" s="212">
        <f t="shared" si="1283"/>
        <v>56326.653379743388</v>
      </c>
      <c r="NR268" s="3">
        <f t="shared" si="1100"/>
        <v>0</v>
      </c>
      <c r="NS268" s="6">
        <f t="shared" si="1101"/>
        <v>6.1672804966561516</v>
      </c>
      <c r="NT268" s="6">
        <f t="shared" si="1102"/>
        <v>0</v>
      </c>
      <c r="NU268" s="6">
        <f t="shared" si="1103"/>
        <v>0</v>
      </c>
      <c r="NV268" s="193">
        <f t="shared" si="1284"/>
        <v>5.6740334309306508</v>
      </c>
      <c r="NW268" s="193">
        <f t="shared" si="1285"/>
        <v>4.2652029774831686</v>
      </c>
      <c r="NX268" s="193">
        <f t="shared" si="1286"/>
        <v>3.8150380693314694</v>
      </c>
      <c r="NY268" s="193">
        <f t="shared" si="1104"/>
        <v>3.9040600573940507</v>
      </c>
      <c r="NZ268" s="212">
        <f t="shared" si="1287"/>
        <v>56538.1029793294</v>
      </c>
      <c r="OD268" s="3">
        <f t="shared" si="1105"/>
        <v>0</v>
      </c>
      <c r="OE268" s="6">
        <f t="shared" si="1106"/>
        <v>0</v>
      </c>
      <c r="OF268" s="6">
        <f t="shared" si="1107"/>
        <v>6.3639732413731602</v>
      </c>
      <c r="OG268" s="6">
        <f t="shared" si="1108"/>
        <v>0</v>
      </c>
      <c r="OH268" s="193">
        <f t="shared" si="1288"/>
        <v>5.6740334309306508</v>
      </c>
      <c r="OI268" s="193">
        <f t="shared" si="1289"/>
        <v>4.1745731882913786</v>
      </c>
      <c r="OJ268" s="193">
        <f t="shared" si="1290"/>
        <v>3.9462786653864121</v>
      </c>
      <c r="OK268" s="193">
        <f t="shared" si="1109"/>
        <v>3.9040600573940507</v>
      </c>
      <c r="OL268" s="212">
        <f t="shared" si="1291"/>
        <v>56955.367293598552</v>
      </c>
      <c r="OP268" s="3">
        <f t="shared" si="1110"/>
        <v>0</v>
      </c>
      <c r="OQ268" s="6">
        <f t="shared" si="1111"/>
        <v>0</v>
      </c>
      <c r="OR268" s="6">
        <f t="shared" si="1112"/>
        <v>0</v>
      </c>
      <c r="OS268" s="6">
        <f t="shared" si="1113"/>
        <v>6.0822922902738892</v>
      </c>
      <c r="OT268" s="193">
        <f t="shared" si="1292"/>
        <v>5.6740334309306508</v>
      </c>
      <c r="OU268" s="193">
        <f t="shared" si="1293"/>
        <v>4.1745731882913786</v>
      </c>
      <c r="OV268" s="193">
        <f t="shared" si="1294"/>
        <v>3.8150380693314694</v>
      </c>
      <c r="OW268" s="193">
        <f t="shared" si="1114"/>
        <v>4.0197238466370715</v>
      </c>
      <c r="OX268" s="232">
        <f t="shared" si="1295"/>
        <v>57127.784178198905</v>
      </c>
    </row>
    <row r="269" spans="1:414" x14ac:dyDescent="0.2">
      <c r="B269" s="81">
        <v>45318</v>
      </c>
      <c r="C269">
        <v>109</v>
      </c>
      <c r="D269">
        <v>11.506257878580785</v>
      </c>
      <c r="E269">
        <v>1</v>
      </c>
      <c r="F269">
        <v>0</v>
      </c>
      <c r="G269">
        <v>0</v>
      </c>
      <c r="H269">
        <v>0</v>
      </c>
      <c r="I269">
        <v>0</v>
      </c>
      <c r="J269">
        <v>0</v>
      </c>
      <c r="K269">
        <v>0</v>
      </c>
      <c r="L269">
        <v>0</v>
      </c>
      <c r="M269">
        <v>0</v>
      </c>
      <c r="N269">
        <v>0</v>
      </c>
      <c r="O269">
        <v>0</v>
      </c>
      <c r="P269">
        <v>0</v>
      </c>
      <c r="Q269">
        <v>0</v>
      </c>
      <c r="R269">
        <v>0</v>
      </c>
      <c r="S269">
        <v>1</v>
      </c>
      <c r="T269">
        <v>11881</v>
      </c>
      <c r="U269">
        <v>7.7706465476739996</v>
      </c>
      <c r="V269">
        <v>6.1758801548776088</v>
      </c>
      <c r="W269">
        <v>5.5420635596613508</v>
      </c>
      <c r="X269">
        <v>5.0716274247930233</v>
      </c>
      <c r="Y269" s="3">
        <v>2078.7963820515974</v>
      </c>
      <c r="Z269" s="3">
        <v>415.99411179600963</v>
      </c>
      <c r="AA269" s="3">
        <v>209.82560144436087</v>
      </c>
      <c r="AB269" s="3">
        <v>109.83014887940129</v>
      </c>
      <c r="AC269">
        <v>0</v>
      </c>
      <c r="AD269">
        <v>1</v>
      </c>
      <c r="AE269" s="6"/>
      <c r="AF269" s="1" t="s">
        <v>4</v>
      </c>
      <c r="AG269">
        <v>109</v>
      </c>
      <c r="AH269" s="189">
        <v>45318</v>
      </c>
      <c r="AI269">
        <f t="shared" si="1115"/>
        <v>1</v>
      </c>
      <c r="AJ269">
        <v>109</v>
      </c>
      <c r="AK269">
        <v>0</v>
      </c>
      <c r="AL269">
        <v>1</v>
      </c>
      <c r="AM269">
        <v>0</v>
      </c>
      <c r="AN269">
        <v>0</v>
      </c>
      <c r="AO269">
        <v>0</v>
      </c>
      <c r="AP269">
        <v>0</v>
      </c>
      <c r="AQ269">
        <v>1</v>
      </c>
      <c r="AS269" s="37"/>
      <c r="AT269" s="37"/>
      <c r="AU269" s="6">
        <f t="shared" si="1116"/>
        <v>0</v>
      </c>
      <c r="AV269" s="6">
        <f t="shared" si="1117"/>
        <v>0</v>
      </c>
      <c r="AW269" s="6">
        <f t="shared" si="1118"/>
        <v>0</v>
      </c>
      <c r="AX269" s="6">
        <f t="shared" si="1119"/>
        <v>0</v>
      </c>
      <c r="AY269" s="193">
        <f t="shared" si="1120"/>
        <v>5.6740334309306508</v>
      </c>
      <c r="AZ269" s="193">
        <f t="shared" si="1121"/>
        <v>4.1745731882913786</v>
      </c>
      <c r="BA269" s="193">
        <f t="shared" si="1122"/>
        <v>3.8150380693314694</v>
      </c>
      <c r="BB269" s="193">
        <f t="shared" si="1123"/>
        <v>3.9040600573940507</v>
      </c>
      <c r="BC269" s="72">
        <f t="shared" si="1124"/>
        <v>56312.210093717425</v>
      </c>
      <c r="BG269" s="3">
        <f t="shared" si="1125"/>
        <v>7.6152336167205199</v>
      </c>
      <c r="BH269" s="6">
        <f t="shared" si="1126"/>
        <v>0</v>
      </c>
      <c r="BI269" s="6">
        <f t="shared" si="1127"/>
        <v>0</v>
      </c>
      <c r="BJ269" s="6">
        <f t="shared" si="1128"/>
        <v>0</v>
      </c>
      <c r="BK269" s="193">
        <f t="shared" si="1129"/>
        <v>5.6998479601566876</v>
      </c>
      <c r="BL269" s="193">
        <f t="shared" si="1130"/>
        <v>4.1745731882913786</v>
      </c>
      <c r="BM269" s="193">
        <f t="shared" si="1131"/>
        <v>3.8150380693314694</v>
      </c>
      <c r="BN269" s="193">
        <f t="shared" si="1132"/>
        <v>3.9040600573940507</v>
      </c>
      <c r="BO269" s="72">
        <f t="shared" si="1133"/>
        <v>56327.120236520117</v>
      </c>
      <c r="BS269" s="3">
        <f t="shared" si="1134"/>
        <v>7.6152576100339262</v>
      </c>
      <c r="BT269" s="6">
        <f t="shared" si="1135"/>
        <v>0</v>
      </c>
      <c r="BU269" s="6">
        <f t="shared" si="1136"/>
        <v>0</v>
      </c>
      <c r="BV269" s="6">
        <f t="shared" si="1137"/>
        <v>0</v>
      </c>
      <c r="BW269" s="193">
        <f t="shared" si="1138"/>
        <v>5.6998480404496892</v>
      </c>
      <c r="BX269" s="193">
        <f t="shared" si="1139"/>
        <v>4.1745731882913786</v>
      </c>
      <c r="BY269" s="193">
        <f t="shared" si="1296"/>
        <v>3.8150380693314694</v>
      </c>
      <c r="BZ269" s="193">
        <f t="shared" si="1140"/>
        <v>3.9040600573940507</v>
      </c>
      <c r="CA269" s="72">
        <f t="shared" si="1141"/>
        <v>56327.120236520117</v>
      </c>
      <c r="CE269" s="3">
        <f t="shared" si="1142"/>
        <v>0</v>
      </c>
      <c r="CF269" s="6">
        <f t="shared" si="1143"/>
        <v>6.1758801548776088</v>
      </c>
      <c r="CG269" s="6">
        <f t="shared" si="1144"/>
        <v>0</v>
      </c>
      <c r="CH269" s="6">
        <f t="shared" si="1145"/>
        <v>0</v>
      </c>
      <c r="CI269" s="193">
        <f t="shared" si="1146"/>
        <v>5.6740334309306508</v>
      </c>
      <c r="CJ269" s="193">
        <f t="shared" si="1147"/>
        <v>4.2653237869145686</v>
      </c>
      <c r="CK269" s="193">
        <f t="shared" si="1297"/>
        <v>3.8150380693314694</v>
      </c>
      <c r="CL269" s="193">
        <f t="shared" si="1148"/>
        <v>3.9040600573940507</v>
      </c>
      <c r="CM269" s="72">
        <f t="shared" si="1149"/>
        <v>56538.404698303581</v>
      </c>
      <c r="CQ269" s="3">
        <f t="shared" si="1150"/>
        <v>0</v>
      </c>
      <c r="CR269" s="6">
        <f t="shared" si="1151"/>
        <v>6.1759473226880806</v>
      </c>
      <c r="CS269" s="6">
        <f t="shared" si="1152"/>
        <v>0</v>
      </c>
      <c r="CT269" s="6">
        <f t="shared" si="1153"/>
        <v>0</v>
      </c>
      <c r="CU269" s="193">
        <f t="shared" si="1154"/>
        <v>5.6740334309306508</v>
      </c>
      <c r="CV269" s="193">
        <f t="shared" si="1155"/>
        <v>4.2653247304417201</v>
      </c>
      <c r="CW269" s="193">
        <f t="shared" si="1298"/>
        <v>3.8150380693314694</v>
      </c>
      <c r="CX269" s="193">
        <f t="shared" si="1156"/>
        <v>3.9040600573940507</v>
      </c>
      <c r="CY269" s="72">
        <f t="shared" si="1157"/>
        <v>56538.407054748801</v>
      </c>
      <c r="DC269" s="3">
        <f t="shared" si="1158"/>
        <v>0</v>
      </c>
      <c r="DD269" s="6">
        <f t="shared" si="1159"/>
        <v>0</v>
      </c>
      <c r="DE269" s="6">
        <f t="shared" si="1160"/>
        <v>5.8191667376444185</v>
      </c>
      <c r="DF269" s="6">
        <f t="shared" si="1161"/>
        <v>0</v>
      </c>
      <c r="DG269" s="193">
        <f t="shared" si="1162"/>
        <v>5.6740334309306508</v>
      </c>
      <c r="DH269" s="193">
        <f t="shared" si="1163"/>
        <v>4.1745731882913786</v>
      </c>
      <c r="DI269" s="193">
        <f t="shared" si="1299"/>
        <v>3.9356936445913506</v>
      </c>
      <c r="DJ269" s="193">
        <f t="shared" si="1164"/>
        <v>3.9040600573940507</v>
      </c>
      <c r="DK269" s="72">
        <f t="shared" si="1165"/>
        <v>56903.223156419255</v>
      </c>
      <c r="DO269" s="3">
        <f t="shared" si="1166"/>
        <v>0</v>
      </c>
      <c r="DP269" s="6">
        <f t="shared" si="1167"/>
        <v>0</v>
      </c>
      <c r="DQ269" s="6">
        <f t="shared" si="1168"/>
        <v>5.5421705924685796</v>
      </c>
      <c r="DR269" s="6">
        <f t="shared" si="1169"/>
        <v>0</v>
      </c>
      <c r="DS269" s="193">
        <f t="shared" si="1170"/>
        <v>5.6740334309306508</v>
      </c>
      <c r="DT269" s="193">
        <f t="shared" si="1171"/>
        <v>4.1745731882913786</v>
      </c>
      <c r="DU269" s="193">
        <f t="shared" si="1300"/>
        <v>3.9302686265342919</v>
      </c>
      <c r="DV269" s="193">
        <f t="shared" si="1172"/>
        <v>3.9040600573940507</v>
      </c>
      <c r="DW269" s="72">
        <f t="shared" si="1173"/>
        <v>56876.516832360125</v>
      </c>
      <c r="EA269" s="3">
        <f t="shared" si="1174"/>
        <v>0</v>
      </c>
      <c r="EB269" s="6">
        <f t="shared" si="1175"/>
        <v>0</v>
      </c>
      <c r="EC269" s="6">
        <f t="shared" si="1176"/>
        <v>0</v>
      </c>
      <c r="ED269" s="6">
        <f t="shared" si="1177"/>
        <v>15.21488227437907</v>
      </c>
      <c r="EE269" s="193">
        <f t="shared" si="1178"/>
        <v>5.6740334309306508</v>
      </c>
      <c r="EF269" s="193">
        <f t="shared" si="1179"/>
        <v>4.1745731882913786</v>
      </c>
      <c r="EG269" s="193">
        <f t="shared" si="1301"/>
        <v>3.8150380693314694</v>
      </c>
      <c r="EH269" s="193">
        <f t="shared" si="1180"/>
        <v>4.1715882159953566</v>
      </c>
      <c r="EI269" s="72">
        <f t="shared" si="1181"/>
        <v>58216.580539626921</v>
      </c>
      <c r="EM269" s="3">
        <f t="shared" si="1182"/>
        <v>0</v>
      </c>
      <c r="EN269" s="6">
        <f t="shared" si="1183"/>
        <v>0</v>
      </c>
      <c r="EO269" s="6">
        <f t="shared" si="1184"/>
        <v>0</v>
      </c>
      <c r="EP269" s="6">
        <f t="shared" si="1185"/>
        <v>5.0717525975221021</v>
      </c>
      <c r="EQ269" s="193">
        <f t="shared" si="1186"/>
        <v>5.6740334309306508</v>
      </c>
      <c r="ER269" s="193">
        <f t="shared" si="1187"/>
        <v>4.1745731882913786</v>
      </c>
      <c r="ES269" s="193">
        <f t="shared" si="1302"/>
        <v>3.8150380693314694</v>
      </c>
      <c r="ET269" s="193">
        <f t="shared" si="1188"/>
        <v>4.0014099723194008</v>
      </c>
      <c r="EU269" s="72">
        <f t="shared" si="1189"/>
        <v>56997.865798971325</v>
      </c>
      <c r="EY269" s="3">
        <f t="shared" si="1190"/>
        <v>7.6152336167205199</v>
      </c>
      <c r="EZ269" s="6">
        <f t="shared" si="1191"/>
        <v>6.1758801548776088</v>
      </c>
      <c r="FA269" s="6">
        <f t="shared" si="1192"/>
        <v>5.8191667376444185</v>
      </c>
      <c r="FB269" s="6">
        <f t="shared" si="1193"/>
        <v>15.21488227437907</v>
      </c>
      <c r="FC269" s="193">
        <f t="shared" si="1194"/>
        <v>5.6998479601566876</v>
      </c>
      <c r="FD269" s="193">
        <f t="shared" si="1195"/>
        <v>4.2653237869145686</v>
      </c>
      <c r="FE269" s="193">
        <f t="shared" si="1303"/>
        <v>3.9356936445913506</v>
      </c>
      <c r="FF269" s="193">
        <f t="shared" si="1196"/>
        <v>4.1715882159953566</v>
      </c>
      <c r="FG269" s="72">
        <f t="shared" si="1197"/>
        <v>59079.517577044229</v>
      </c>
      <c r="FK269" s="3">
        <f t="shared" si="1198"/>
        <v>7.7706705409874068</v>
      </c>
      <c r="FL269" s="6">
        <f t="shared" si="1199"/>
        <v>6.1759473226880806</v>
      </c>
      <c r="FM269" s="6">
        <f t="shared" si="1200"/>
        <v>5.5421705924685796</v>
      </c>
      <c r="FN269" s="6">
        <f t="shared" si="1201"/>
        <v>5.0717525975221021</v>
      </c>
      <c r="FO269" s="193">
        <f t="shared" si="1202"/>
        <v>5.7003679905767335</v>
      </c>
      <c r="FP269" s="193">
        <f t="shared" si="1203"/>
        <v>4.2653247304417201</v>
      </c>
      <c r="FQ269" s="193">
        <f t="shared" si="1304"/>
        <v>3.9302686265342919</v>
      </c>
      <c r="FR269" s="193">
        <f t="shared" si="1204"/>
        <v>4.0014099723194008</v>
      </c>
      <c r="FS269" s="205">
        <f t="shared" si="1205"/>
        <v>57815.901467383337</v>
      </c>
      <c r="FW269" s="3">
        <f t="shared" si="1206"/>
        <v>8.9362435298250986</v>
      </c>
      <c r="FX269" s="6">
        <f t="shared" si="1207"/>
        <v>6.9787445750116976</v>
      </c>
      <c r="FY269" s="6">
        <f t="shared" si="1208"/>
        <v>6.8721588139800751</v>
      </c>
      <c r="FZ269" s="6">
        <f t="shared" si="1209"/>
        <v>5.9845203612557674</v>
      </c>
      <c r="GA269" s="193">
        <f t="shared" si="1210"/>
        <v>5.7042589430654385</v>
      </c>
      <c r="GB269" s="193">
        <f t="shared" si="1211"/>
        <v>4.2765387552693621</v>
      </c>
      <c r="GC269" s="193">
        <f t="shared" si="1305"/>
        <v>3.9560521911059068</v>
      </c>
      <c r="GD269" s="193">
        <f t="shared" si="1212"/>
        <v>4.0179665226357795</v>
      </c>
      <c r="GE269" s="72">
        <f t="shared" si="1213"/>
        <v>58095.517881269589</v>
      </c>
      <c r="GI269" s="3">
        <f t="shared" si="1214"/>
        <v>8.5477112024414001</v>
      </c>
      <c r="GJ269" s="6">
        <f t="shared" si="1215"/>
        <v>6.7934681703653705</v>
      </c>
      <c r="GK269" s="6">
        <f t="shared" si="1216"/>
        <v>6.0962699156274862</v>
      </c>
      <c r="GL269" s="6">
        <f t="shared" si="1217"/>
        <v>5.5787901672723264</v>
      </c>
      <c r="GM269" s="193">
        <f t="shared" si="1218"/>
        <v>5.7029636136614243</v>
      </c>
      <c r="GN269" s="193">
        <f t="shared" si="1219"/>
        <v>4.2739618266773309</v>
      </c>
      <c r="GO269" s="193">
        <f t="shared" si="1306"/>
        <v>3.9410914698861266</v>
      </c>
      <c r="GP269" s="193">
        <f t="shared" si="1220"/>
        <v>4.0106408684447992</v>
      </c>
      <c r="GQ269" s="72">
        <f t="shared" si="1221"/>
        <v>57960.172752582148</v>
      </c>
      <c r="GU269" s="3">
        <f t="shared" si="1222"/>
        <v>10.101840511976199</v>
      </c>
      <c r="GV269" s="6">
        <f t="shared" si="1223"/>
        <v>7.4110561858531305</v>
      </c>
      <c r="GW269" s="6">
        <f t="shared" si="1224"/>
        <v>7.2046826275597562</v>
      </c>
      <c r="GX269" s="6">
        <f t="shared" si="1225"/>
        <v>6.3395342809912787</v>
      </c>
      <c r="GY269" s="193">
        <f t="shared" si="1226"/>
        <v>5.7081348943331722</v>
      </c>
      <c r="GZ269" s="193">
        <f t="shared" si="1227"/>
        <v>4.2825258892708318</v>
      </c>
      <c r="HA269" s="193">
        <f t="shared" si="1307"/>
        <v>3.9623960401238159</v>
      </c>
      <c r="HB269" s="193">
        <f t="shared" si="1228"/>
        <v>4.0243327413097232</v>
      </c>
      <c r="HC269" s="205">
        <f t="shared" si="1229"/>
        <v>58191.140968129112</v>
      </c>
      <c r="HG269" s="3">
        <f t="shared" si="1030"/>
        <v>8.9362435298250986</v>
      </c>
      <c r="HH269" s="6">
        <f t="shared" si="1031"/>
        <v>0</v>
      </c>
      <c r="HI269" s="6">
        <f t="shared" si="1032"/>
        <v>0</v>
      </c>
      <c r="HJ269" s="6">
        <f t="shared" si="1033"/>
        <v>0</v>
      </c>
      <c r="HK269" s="193">
        <f t="shared" si="1230"/>
        <v>5.7042589430654385</v>
      </c>
      <c r="HL269" s="193">
        <f t="shared" si="1230"/>
        <v>4.1745731882913786</v>
      </c>
      <c r="HM269" s="193">
        <f t="shared" si="1230"/>
        <v>3.8150380693314694</v>
      </c>
      <c r="HN269" s="193">
        <f t="shared" si="1034"/>
        <v>3.9040600573940507</v>
      </c>
      <c r="HO269" s="212">
        <f t="shared" si="1231"/>
        <v>56329.668358877141</v>
      </c>
      <c r="HS269" s="3">
        <f t="shared" si="1035"/>
        <v>8.5477112024414001</v>
      </c>
      <c r="HT269" s="6">
        <f t="shared" si="1036"/>
        <v>0</v>
      </c>
      <c r="HU269" s="6">
        <f t="shared" si="1037"/>
        <v>0</v>
      </c>
      <c r="HV269" s="6">
        <f t="shared" si="1038"/>
        <v>0</v>
      </c>
      <c r="HW269" s="193">
        <f t="shared" si="1232"/>
        <v>5.7029636136614243</v>
      </c>
      <c r="HX269" s="193">
        <f t="shared" si="1233"/>
        <v>4.1745731882913786</v>
      </c>
      <c r="HY269" s="193">
        <f t="shared" si="1234"/>
        <v>3.8150380693314694</v>
      </c>
      <c r="HZ269" s="193">
        <f t="shared" si="1039"/>
        <v>3.9040600573940507</v>
      </c>
      <c r="IA269" s="212">
        <f t="shared" si="1235"/>
        <v>56328.920065216735</v>
      </c>
      <c r="IE269" s="3">
        <f t="shared" si="1040"/>
        <v>10.101840511976199</v>
      </c>
      <c r="IF269" s="6">
        <f t="shared" si="1041"/>
        <v>0</v>
      </c>
      <c r="IG269" s="6">
        <f t="shared" si="1042"/>
        <v>0</v>
      </c>
      <c r="IH269" s="6">
        <f t="shared" si="1043"/>
        <v>0</v>
      </c>
      <c r="II269" s="193">
        <f t="shared" si="1236"/>
        <v>5.7081348943331722</v>
      </c>
      <c r="IJ269" s="193">
        <f t="shared" si="1237"/>
        <v>4.1745731882913786</v>
      </c>
      <c r="IK269" s="193">
        <f t="shared" si="1238"/>
        <v>3.8150380693314694</v>
      </c>
      <c r="IL269" s="193">
        <f t="shared" si="1044"/>
        <v>3.9040600573940507</v>
      </c>
      <c r="IM269" s="205">
        <f t="shared" si="1239"/>
        <v>56331.907501030873</v>
      </c>
      <c r="IQ269" s="3">
        <f t="shared" si="1045"/>
        <v>0</v>
      </c>
      <c r="IR269" s="6">
        <f t="shared" si="1046"/>
        <v>6.9787445750116976</v>
      </c>
      <c r="IS269" s="6">
        <f t="shared" si="1047"/>
        <v>0</v>
      </c>
      <c r="IT269" s="6">
        <f t="shared" si="1048"/>
        <v>0</v>
      </c>
      <c r="IU269" s="193">
        <f t="shared" si="1240"/>
        <v>5.6740334309306508</v>
      </c>
      <c r="IV269" s="193">
        <f t="shared" si="1241"/>
        <v>4.2765387552693621</v>
      </c>
      <c r="IW269" s="193">
        <f t="shared" si="1242"/>
        <v>3.8150380693314694</v>
      </c>
      <c r="IX269" s="193">
        <f t="shared" si="1049"/>
        <v>3.9040600573940507</v>
      </c>
      <c r="IY269" s="212">
        <f t="shared" si="1243"/>
        <v>56566.420855986064</v>
      </c>
      <c r="JC269" s="3">
        <f t="shared" si="1050"/>
        <v>0</v>
      </c>
      <c r="JD269" s="6">
        <f t="shared" si="1051"/>
        <v>6.7934681703653705</v>
      </c>
      <c r="JE269" s="6">
        <f t="shared" si="1052"/>
        <v>0</v>
      </c>
      <c r="JF269" s="6">
        <f t="shared" si="1053"/>
        <v>0</v>
      </c>
      <c r="JG269" s="193">
        <f t="shared" si="1244"/>
        <v>5.6740334309306508</v>
      </c>
      <c r="JH269" s="193">
        <f t="shared" si="1245"/>
        <v>4.2739618266773309</v>
      </c>
      <c r="JI269" s="193">
        <f t="shared" si="1246"/>
        <v>3.8150380693314694</v>
      </c>
      <c r="JJ269" s="193">
        <f t="shared" si="1054"/>
        <v>3.9040600573940507</v>
      </c>
      <c r="JK269" s="212">
        <f t="shared" si="1247"/>
        <v>56559.982192054282</v>
      </c>
      <c r="JO269" s="3">
        <f t="shared" si="1055"/>
        <v>0</v>
      </c>
      <c r="JP269" s="6">
        <f t="shared" si="1056"/>
        <v>7.4110561858531305</v>
      </c>
      <c r="JQ269" s="6">
        <f t="shared" si="1057"/>
        <v>0</v>
      </c>
      <c r="JR269" s="6">
        <f t="shared" si="1058"/>
        <v>0</v>
      </c>
      <c r="JS269" s="193">
        <f t="shared" si="1248"/>
        <v>5.6740334309306508</v>
      </c>
      <c r="JT269" s="193">
        <f t="shared" si="1249"/>
        <v>4.2825258892708318</v>
      </c>
      <c r="JU269" s="193">
        <f t="shared" si="1250"/>
        <v>3.8150380693314694</v>
      </c>
      <c r="JV269" s="193">
        <f t="shared" si="1059"/>
        <v>3.9040600573940507</v>
      </c>
      <c r="JW269" s="205">
        <f t="shared" si="1251"/>
        <v>56581.383023067159</v>
      </c>
      <c r="KA269" s="3">
        <f t="shared" si="1060"/>
        <v>0</v>
      </c>
      <c r="KB269" s="6">
        <f t="shared" si="1061"/>
        <v>0</v>
      </c>
      <c r="KC269" s="6">
        <f t="shared" si="1062"/>
        <v>6.8721588139800751</v>
      </c>
      <c r="KD269" s="6">
        <f t="shared" si="1063"/>
        <v>0</v>
      </c>
      <c r="KE269" s="193">
        <f t="shared" si="1252"/>
        <v>5.6740334309306508</v>
      </c>
      <c r="KF269" s="193">
        <f t="shared" si="1253"/>
        <v>4.1745731882913786</v>
      </c>
      <c r="KG269" s="193">
        <f t="shared" si="1254"/>
        <v>3.9560521911059068</v>
      </c>
      <c r="KH269" s="193">
        <f t="shared" si="1064"/>
        <v>3.9040600573940507</v>
      </c>
      <c r="KI269" s="212">
        <f t="shared" si="1255"/>
        <v>57003.556255417607</v>
      </c>
      <c r="KM269" s="3">
        <f t="shared" si="1065"/>
        <v>0</v>
      </c>
      <c r="KN269" s="6">
        <f t="shared" si="1066"/>
        <v>0</v>
      </c>
      <c r="KO269" s="6">
        <f t="shared" si="1067"/>
        <v>6.0962699156274862</v>
      </c>
      <c r="KP269" s="6">
        <f t="shared" si="1068"/>
        <v>0</v>
      </c>
      <c r="KQ269" s="193">
        <f t="shared" si="1256"/>
        <v>5.6740334309306508</v>
      </c>
      <c r="KR269" s="193">
        <f t="shared" si="1257"/>
        <v>4.1745731882913786</v>
      </c>
      <c r="KS269" s="193">
        <f t="shared" si="1258"/>
        <v>3.9410914698861266</v>
      </c>
      <c r="KT269" s="193">
        <f t="shared" si="1069"/>
        <v>3.9040600573940507</v>
      </c>
      <c r="KU269" s="212">
        <f t="shared" si="1259"/>
        <v>56929.808061519048</v>
      </c>
      <c r="KY269" s="3">
        <f t="shared" si="1070"/>
        <v>0</v>
      </c>
      <c r="KZ269" s="6">
        <f t="shared" si="1071"/>
        <v>0</v>
      </c>
      <c r="LA269" s="6">
        <f t="shared" si="1072"/>
        <v>7.2046826275597562</v>
      </c>
      <c r="LB269" s="6">
        <f t="shared" si="1073"/>
        <v>0</v>
      </c>
      <c r="LC269" s="193">
        <f t="shared" si="1260"/>
        <v>5.6740334309306508</v>
      </c>
      <c r="LD269" s="193">
        <f t="shared" si="1261"/>
        <v>4.1745731882913786</v>
      </c>
      <c r="LE269" s="193">
        <f t="shared" si="1262"/>
        <v>3.9623960401238159</v>
      </c>
      <c r="LF269" s="193">
        <f t="shared" si="1074"/>
        <v>3.9040600573940507</v>
      </c>
      <c r="LG269" s="205">
        <f t="shared" si="1263"/>
        <v>57034.856806940072</v>
      </c>
      <c r="LK269" s="3">
        <f t="shared" si="1075"/>
        <v>0</v>
      </c>
      <c r="LL269" s="6">
        <f t="shared" si="1076"/>
        <v>0</v>
      </c>
      <c r="LM269" s="6">
        <f t="shared" si="1077"/>
        <v>0</v>
      </c>
      <c r="LN269" s="6">
        <f t="shared" si="1078"/>
        <v>5.9845203612557674</v>
      </c>
      <c r="LO269" s="193">
        <f t="shared" si="1264"/>
        <v>5.6740334309306508</v>
      </c>
      <c r="LP269" s="193">
        <f t="shared" si="1265"/>
        <v>4.1745731882913786</v>
      </c>
      <c r="LQ269" s="193">
        <f t="shared" si="1266"/>
        <v>3.8150380693314694</v>
      </c>
      <c r="LR269" s="193">
        <f t="shared" si="1079"/>
        <v>4.0179665226357795</v>
      </c>
      <c r="LS269" s="212">
        <f t="shared" si="1267"/>
        <v>57115.3049115428</v>
      </c>
      <c r="LW269" s="3">
        <f t="shared" si="1080"/>
        <v>0</v>
      </c>
      <c r="LX269" s="6">
        <f t="shared" si="1081"/>
        <v>0</v>
      </c>
      <c r="LY269" s="6">
        <f t="shared" si="1082"/>
        <v>0</v>
      </c>
      <c r="LZ269" s="6">
        <f t="shared" si="1083"/>
        <v>5.5787901672723264</v>
      </c>
      <c r="MA269" s="193">
        <f t="shared" si="1268"/>
        <v>5.6740334309306508</v>
      </c>
      <c r="MB269" s="193">
        <f t="shared" si="1269"/>
        <v>4.1745731882913786</v>
      </c>
      <c r="MC269" s="193">
        <f t="shared" si="1270"/>
        <v>3.8150380693314694</v>
      </c>
      <c r="MD269" s="193">
        <f t="shared" si="1084"/>
        <v>4.0106408684447992</v>
      </c>
      <c r="ME269" s="212">
        <f t="shared" si="1271"/>
        <v>57063.312680663148</v>
      </c>
      <c r="MI269" s="3">
        <f t="shared" si="1085"/>
        <v>0</v>
      </c>
      <c r="MJ269" s="6">
        <f t="shared" si="1086"/>
        <v>0</v>
      </c>
      <c r="MK269" s="6">
        <f t="shared" si="1087"/>
        <v>0</v>
      </c>
      <c r="ML269" s="6">
        <f t="shared" si="1088"/>
        <v>6.3395342809912787</v>
      </c>
      <c r="MM269" s="193">
        <f t="shared" si="1272"/>
        <v>5.6740334309306508</v>
      </c>
      <c r="MN269" s="193">
        <f t="shared" si="1273"/>
        <v>4.1745731882913786</v>
      </c>
      <c r="MO269" s="193">
        <f t="shared" si="1274"/>
        <v>3.8150380693314694</v>
      </c>
      <c r="MP269" s="193">
        <f t="shared" si="1089"/>
        <v>4.0243327413097232</v>
      </c>
      <c r="MQ269" s="205">
        <f t="shared" si="1275"/>
        <v>57160.526228539013</v>
      </c>
      <c r="MT269" s="3">
        <f t="shared" si="1090"/>
        <v>7.3821142202902994</v>
      </c>
      <c r="MU269" s="6">
        <f t="shared" si="1091"/>
        <v>6.1758801548776088</v>
      </c>
      <c r="MV269" s="6">
        <f t="shared" si="1092"/>
        <v>6.373373093610553</v>
      </c>
      <c r="MW269" s="6">
        <f t="shared" si="1093"/>
        <v>6.0859529097516276</v>
      </c>
      <c r="MX269" s="193">
        <f t="shared" si="1276"/>
        <v>5.6990675276489942</v>
      </c>
      <c r="MY269" s="193">
        <f t="shared" si="1277"/>
        <v>4.2653237869145686</v>
      </c>
      <c r="MZ269" s="193">
        <f t="shared" si="1278"/>
        <v>3.9464603150228332</v>
      </c>
      <c r="NA269" s="193">
        <f t="shared" si="1094"/>
        <v>4.0197895816006435</v>
      </c>
      <c r="NB269" s="212">
        <f t="shared" si="1279"/>
        <v>58028.629906204646</v>
      </c>
      <c r="NF269" s="3">
        <f t="shared" si="1095"/>
        <v>7.3821142202902985</v>
      </c>
      <c r="NG269" s="6">
        <f t="shared" si="1096"/>
        <v>0</v>
      </c>
      <c r="NH269" s="6">
        <f t="shared" si="1097"/>
        <v>0</v>
      </c>
      <c r="NI269" s="6">
        <f t="shared" si="1098"/>
        <v>0</v>
      </c>
      <c r="NJ269" s="193">
        <f t="shared" si="1280"/>
        <v>5.6990675276489942</v>
      </c>
      <c r="NK269" s="193">
        <f t="shared" si="1281"/>
        <v>4.1745731882913786</v>
      </c>
      <c r="NL269" s="193">
        <f t="shared" si="1282"/>
        <v>3.8150380693314694</v>
      </c>
      <c r="NM269" s="193">
        <f t="shared" si="1099"/>
        <v>3.9040600573940507</v>
      </c>
      <c r="NN269" s="212">
        <f t="shared" si="1283"/>
        <v>56326.669410791612</v>
      </c>
      <c r="NR269" s="3">
        <f t="shared" si="1100"/>
        <v>0</v>
      </c>
      <c r="NS269" s="6">
        <f t="shared" si="1101"/>
        <v>6.1758801548776088</v>
      </c>
      <c r="NT269" s="6">
        <f t="shared" si="1102"/>
        <v>0</v>
      </c>
      <c r="NU269" s="6">
        <f t="shared" si="1103"/>
        <v>0</v>
      </c>
      <c r="NV269" s="193">
        <f t="shared" si="1284"/>
        <v>5.6740334309306508</v>
      </c>
      <c r="NW269" s="193">
        <f t="shared" si="1285"/>
        <v>4.2653237869145686</v>
      </c>
      <c r="NX269" s="193">
        <f t="shared" si="1286"/>
        <v>3.8150380693314694</v>
      </c>
      <c r="NY269" s="193">
        <f t="shared" si="1104"/>
        <v>3.9040600573940507</v>
      </c>
      <c r="NZ269" s="212">
        <f t="shared" si="1287"/>
        <v>56538.404698303581</v>
      </c>
      <c r="OD269" s="3">
        <f t="shared" si="1105"/>
        <v>0</v>
      </c>
      <c r="OE269" s="6">
        <f t="shared" si="1106"/>
        <v>0</v>
      </c>
      <c r="OF269" s="6">
        <f t="shared" si="1107"/>
        <v>6.373373093610553</v>
      </c>
      <c r="OG269" s="6">
        <f t="shared" si="1108"/>
        <v>0</v>
      </c>
      <c r="OH269" s="193">
        <f t="shared" si="1288"/>
        <v>5.6740334309306508</v>
      </c>
      <c r="OI269" s="193">
        <f t="shared" si="1289"/>
        <v>4.1745731882913786</v>
      </c>
      <c r="OJ269" s="193">
        <f t="shared" si="1290"/>
        <v>3.9464603150228332</v>
      </c>
      <c r="OK269" s="193">
        <f t="shared" si="1109"/>
        <v>3.9040600573940507</v>
      </c>
      <c r="OL269" s="212">
        <f t="shared" si="1291"/>
        <v>56956.262556516369</v>
      </c>
      <c r="OP269" s="3">
        <f t="shared" si="1110"/>
        <v>0</v>
      </c>
      <c r="OQ269" s="6">
        <f t="shared" si="1111"/>
        <v>0</v>
      </c>
      <c r="OR269" s="6">
        <f t="shared" si="1112"/>
        <v>0</v>
      </c>
      <c r="OS269" s="6">
        <f t="shared" si="1113"/>
        <v>6.0859529097516276</v>
      </c>
      <c r="OT269" s="193">
        <f t="shared" si="1292"/>
        <v>5.6740334309306508</v>
      </c>
      <c r="OU269" s="193">
        <f t="shared" si="1293"/>
        <v>4.1745731882913786</v>
      </c>
      <c r="OV269" s="193">
        <f t="shared" si="1294"/>
        <v>3.8150380693314694</v>
      </c>
      <c r="OW269" s="193">
        <f t="shared" si="1114"/>
        <v>4.0197895816006435</v>
      </c>
      <c r="OX269" s="232">
        <f t="shared" si="1295"/>
        <v>57128.251034112545</v>
      </c>
    </row>
    <row r="270" spans="1:414" x14ac:dyDescent="0.2">
      <c r="B270" s="81">
        <v>45325</v>
      </c>
      <c r="C270">
        <v>110</v>
      </c>
      <c r="D270">
        <v>11.421636293713206</v>
      </c>
      <c r="E270">
        <v>0</v>
      </c>
      <c r="F270">
        <v>1</v>
      </c>
      <c r="G270">
        <v>0</v>
      </c>
      <c r="H270">
        <v>0</v>
      </c>
      <c r="I270">
        <v>0</v>
      </c>
      <c r="J270">
        <v>0</v>
      </c>
      <c r="K270">
        <v>0</v>
      </c>
      <c r="L270">
        <v>0</v>
      </c>
      <c r="M270">
        <v>0</v>
      </c>
      <c r="N270">
        <v>0</v>
      </c>
      <c r="O270">
        <v>0</v>
      </c>
      <c r="P270">
        <v>0</v>
      </c>
      <c r="Q270">
        <v>0</v>
      </c>
      <c r="R270">
        <v>0</v>
      </c>
      <c r="S270">
        <v>1</v>
      </c>
      <c r="T270">
        <v>12100</v>
      </c>
      <c r="U270">
        <v>7.7793795846877334</v>
      </c>
      <c r="V270">
        <v>6.1844913863681876</v>
      </c>
      <c r="W270">
        <v>5.0632686090200698</v>
      </c>
      <c r="X270">
        <v>4.7191800910819328</v>
      </c>
      <c r="Y270" s="3">
        <v>2099.5843458721115</v>
      </c>
      <c r="Z270" s="3">
        <v>420.15405291396974</v>
      </c>
      <c r="AA270" s="3">
        <v>112.72797697901491</v>
      </c>
      <c r="AB270" s="3">
        <v>62.472888996874772</v>
      </c>
      <c r="AC270">
        <v>0</v>
      </c>
      <c r="AD270">
        <v>1</v>
      </c>
      <c r="AE270" s="6"/>
      <c r="AF270" s="1" t="s">
        <v>4</v>
      </c>
      <c r="AG270">
        <v>110</v>
      </c>
      <c r="AH270" s="189">
        <v>45325</v>
      </c>
      <c r="AI270">
        <f t="shared" si="1115"/>
        <v>2</v>
      </c>
      <c r="AJ270">
        <v>110</v>
      </c>
      <c r="AK270">
        <v>0</v>
      </c>
      <c r="AL270">
        <v>1</v>
      </c>
      <c r="AM270">
        <v>0</v>
      </c>
      <c r="AN270">
        <v>0</v>
      </c>
      <c r="AO270">
        <v>0</v>
      </c>
      <c r="AP270">
        <v>0</v>
      </c>
      <c r="AQ270">
        <v>1</v>
      </c>
      <c r="AS270" s="37"/>
      <c r="AT270" s="37"/>
      <c r="AU270" s="6">
        <f t="shared" si="1116"/>
        <v>0</v>
      </c>
      <c r="AV270" s="6">
        <f t="shared" si="1117"/>
        <v>0</v>
      </c>
      <c r="AW270" s="6">
        <f t="shared" si="1118"/>
        <v>0</v>
      </c>
      <c r="AX270" s="6">
        <f t="shared" si="1119"/>
        <v>0</v>
      </c>
      <c r="AY270" s="193">
        <f t="shared" si="1120"/>
        <v>5.6740334309306508</v>
      </c>
      <c r="AZ270" s="193">
        <f t="shared" si="1121"/>
        <v>4.1745731882913786</v>
      </c>
      <c r="BA270" s="193">
        <f t="shared" si="1122"/>
        <v>3.8150380693314694</v>
      </c>
      <c r="BB270" s="193">
        <f t="shared" si="1123"/>
        <v>3.9040600573940507</v>
      </c>
      <c r="BC270" s="72">
        <f t="shared" si="1124"/>
        <v>56312.210093717425</v>
      </c>
      <c r="BG270" s="3">
        <f t="shared" si="1125"/>
        <v>7.6237919929939784</v>
      </c>
      <c r="BH270" s="6">
        <f t="shared" si="1126"/>
        <v>0</v>
      </c>
      <c r="BI270" s="6">
        <f t="shared" si="1127"/>
        <v>0</v>
      </c>
      <c r="BJ270" s="6">
        <f t="shared" si="1128"/>
        <v>0</v>
      </c>
      <c r="BK270" s="193">
        <f t="shared" si="1129"/>
        <v>5.6998766001320913</v>
      </c>
      <c r="BL270" s="193">
        <f t="shared" si="1130"/>
        <v>4.1745731882913786</v>
      </c>
      <c r="BM270" s="193">
        <f t="shared" si="1131"/>
        <v>3.8150380693314694</v>
      </c>
      <c r="BN270" s="193">
        <f t="shared" si="1132"/>
        <v>3.9040600573940507</v>
      </c>
      <c r="BO270" s="72">
        <f t="shared" si="1133"/>
        <v>56327.136780796798</v>
      </c>
      <c r="BS270" s="3">
        <f t="shared" si="1134"/>
        <v>7.6238160132722577</v>
      </c>
      <c r="BT270" s="6">
        <f t="shared" si="1135"/>
        <v>0</v>
      </c>
      <c r="BU270" s="6">
        <f t="shared" si="1136"/>
        <v>0</v>
      </c>
      <c r="BV270" s="6">
        <f t="shared" si="1137"/>
        <v>0</v>
      </c>
      <c r="BW270" s="193">
        <f t="shared" si="1138"/>
        <v>5.6998766805130279</v>
      </c>
      <c r="BX270" s="193">
        <f t="shared" si="1139"/>
        <v>4.1745731882913786</v>
      </c>
      <c r="BY270" s="193">
        <f t="shared" si="1296"/>
        <v>3.8150380693314694</v>
      </c>
      <c r="BZ270" s="193">
        <f t="shared" si="1140"/>
        <v>3.9040600573940507</v>
      </c>
      <c r="CA270" s="72">
        <f t="shared" si="1141"/>
        <v>56327.136780796798</v>
      </c>
      <c r="CE270" s="3">
        <f t="shared" si="1142"/>
        <v>0</v>
      </c>
      <c r="CF270" s="6">
        <f t="shared" si="1143"/>
        <v>6.1844913863681876</v>
      </c>
      <c r="CG270" s="6">
        <f t="shared" si="1144"/>
        <v>0</v>
      </c>
      <c r="CH270" s="6">
        <f t="shared" si="1145"/>
        <v>0</v>
      </c>
      <c r="CI270" s="193">
        <f t="shared" si="1146"/>
        <v>5.6740334309306508</v>
      </c>
      <c r="CJ270" s="193">
        <f t="shared" si="1147"/>
        <v>4.2654447443065546</v>
      </c>
      <c r="CK270" s="193">
        <f t="shared" si="1297"/>
        <v>3.8150380693314694</v>
      </c>
      <c r="CL270" s="193">
        <f t="shared" si="1148"/>
        <v>3.9040600573940507</v>
      </c>
      <c r="CM270" s="72">
        <f t="shared" si="1149"/>
        <v>56538.706788419273</v>
      </c>
      <c r="CQ270" s="3">
        <f t="shared" si="1150"/>
        <v>0</v>
      </c>
      <c r="CR270" s="6">
        <f t="shared" si="1151"/>
        <v>6.1845586478329322</v>
      </c>
      <c r="CS270" s="6">
        <f t="shared" si="1152"/>
        <v>0</v>
      </c>
      <c r="CT270" s="6">
        <f t="shared" si="1153"/>
        <v>0</v>
      </c>
      <c r="CU270" s="193">
        <f t="shared" si="1154"/>
        <v>5.6740334309306508</v>
      </c>
      <c r="CV270" s="193">
        <f t="shared" si="1155"/>
        <v>4.2654456890350181</v>
      </c>
      <c r="CW270" s="193">
        <f t="shared" si="1298"/>
        <v>3.8150380693314694</v>
      </c>
      <c r="CX270" s="193">
        <f t="shared" si="1156"/>
        <v>3.9040600573940507</v>
      </c>
      <c r="CY270" s="72">
        <f t="shared" si="1157"/>
        <v>56538.709147877416</v>
      </c>
      <c r="DC270" s="3">
        <f t="shared" si="1158"/>
        <v>0</v>
      </c>
      <c r="DD270" s="6">
        <f t="shared" si="1159"/>
        <v>0</v>
      </c>
      <c r="DE270" s="6">
        <f t="shared" si="1160"/>
        <v>5.3164320394710733</v>
      </c>
      <c r="DF270" s="6">
        <f t="shared" si="1161"/>
        <v>0</v>
      </c>
      <c r="DG270" s="193">
        <f t="shared" si="1162"/>
        <v>5.6740334309306508</v>
      </c>
      <c r="DH270" s="193">
        <f t="shared" si="1163"/>
        <v>4.1745731882913786</v>
      </c>
      <c r="DI270" s="193">
        <f t="shared" si="1299"/>
        <v>3.9258256278190897</v>
      </c>
      <c r="DJ270" s="193">
        <f t="shared" si="1164"/>
        <v>3.9040600573940507</v>
      </c>
      <c r="DK270" s="72">
        <f t="shared" si="1165"/>
        <v>56854.654137648271</v>
      </c>
      <c r="DO270" s="3">
        <f t="shared" si="1166"/>
        <v>0</v>
      </c>
      <c r="DP270" s="6">
        <f t="shared" si="1167"/>
        <v>0</v>
      </c>
      <c r="DQ270" s="6">
        <f t="shared" si="1168"/>
        <v>5.0633663949525376</v>
      </c>
      <c r="DR270" s="6">
        <f t="shared" si="1169"/>
        <v>0</v>
      </c>
      <c r="DS270" s="193">
        <f t="shared" si="1170"/>
        <v>5.6740334309306508</v>
      </c>
      <c r="DT270" s="193">
        <f t="shared" si="1171"/>
        <v>4.1745731882913786</v>
      </c>
      <c r="DU270" s="193">
        <f t="shared" si="1300"/>
        <v>3.9208211930877179</v>
      </c>
      <c r="DV270" s="193">
        <f t="shared" si="1172"/>
        <v>3.9040600573940507</v>
      </c>
      <c r="DW270" s="72">
        <f t="shared" si="1173"/>
        <v>56830.038844434006</v>
      </c>
      <c r="EA270" s="3">
        <f t="shared" si="1174"/>
        <v>0</v>
      </c>
      <c r="EB270" s="6">
        <f t="shared" si="1175"/>
        <v>0</v>
      </c>
      <c r="EC270" s="6">
        <f t="shared" si="1176"/>
        <v>0</v>
      </c>
      <c r="ED270" s="6">
        <f t="shared" si="1177"/>
        <v>14.157540273245798</v>
      </c>
      <c r="EE270" s="193">
        <f t="shared" si="1178"/>
        <v>5.6740334309306508</v>
      </c>
      <c r="EF270" s="193">
        <f t="shared" si="1179"/>
        <v>4.1745731882913786</v>
      </c>
      <c r="EG270" s="193">
        <f t="shared" si="1301"/>
        <v>3.8150380693314694</v>
      </c>
      <c r="EH270" s="193">
        <f t="shared" si="1180"/>
        <v>4.1551413086090552</v>
      </c>
      <c r="EI270" s="72">
        <f t="shared" si="1181"/>
        <v>58097.668916723589</v>
      </c>
      <c r="EM270" s="3">
        <f t="shared" si="1182"/>
        <v>0</v>
      </c>
      <c r="EN270" s="6">
        <f t="shared" si="1183"/>
        <v>0</v>
      </c>
      <c r="EO270" s="6">
        <f t="shared" si="1184"/>
        <v>0</v>
      </c>
      <c r="EP270" s="6">
        <f t="shared" si="1185"/>
        <v>4.7192965650658314</v>
      </c>
      <c r="EQ270" s="193">
        <f t="shared" si="1186"/>
        <v>5.6740334309306508</v>
      </c>
      <c r="ER270" s="193">
        <f t="shared" si="1187"/>
        <v>4.1745731882913786</v>
      </c>
      <c r="ES270" s="193">
        <f t="shared" si="1302"/>
        <v>3.8150380693314694</v>
      </c>
      <c r="ET270" s="193">
        <f t="shared" si="1188"/>
        <v>3.9949427429888948</v>
      </c>
      <c r="EU270" s="72">
        <f t="shared" si="1189"/>
        <v>56952.057985179687</v>
      </c>
      <c r="EY270" s="3">
        <f t="shared" si="1190"/>
        <v>7.6237919929939784</v>
      </c>
      <c r="EZ270" s="6">
        <f t="shared" si="1191"/>
        <v>6.1844913863681876</v>
      </c>
      <c r="FA270" s="6">
        <f t="shared" si="1192"/>
        <v>5.3164320394710733</v>
      </c>
      <c r="FB270" s="6">
        <f t="shared" si="1193"/>
        <v>14.157540273245798</v>
      </c>
      <c r="FC270" s="193">
        <f t="shared" si="1194"/>
        <v>5.6998766001320913</v>
      </c>
      <c r="FD270" s="193">
        <f t="shared" si="1195"/>
        <v>4.2654447443065546</v>
      </c>
      <c r="FE270" s="193">
        <f t="shared" si="1303"/>
        <v>3.9258256278190897</v>
      </c>
      <c r="FF270" s="193">
        <f t="shared" si="1196"/>
        <v>4.1551413086090552</v>
      </c>
      <c r="FG270" s="72">
        <f t="shared" si="1197"/>
        <v>58908.851831473614</v>
      </c>
      <c r="FK270" s="3">
        <f t="shared" si="1198"/>
        <v>7.7794036049660136</v>
      </c>
      <c r="FL270" s="6">
        <f t="shared" si="1199"/>
        <v>6.1845586478329322</v>
      </c>
      <c r="FM270" s="6">
        <f t="shared" si="1200"/>
        <v>5.0633663949525376</v>
      </c>
      <c r="FN270" s="6">
        <f t="shared" si="1201"/>
        <v>4.7192965650658314</v>
      </c>
      <c r="FO270" s="193">
        <f t="shared" si="1202"/>
        <v>5.700397199929645</v>
      </c>
      <c r="FP270" s="193">
        <f t="shared" si="1203"/>
        <v>4.2654456890350181</v>
      </c>
      <c r="FQ270" s="193">
        <f t="shared" si="1304"/>
        <v>3.9208211930877179</v>
      </c>
      <c r="FR270" s="193">
        <f t="shared" si="1204"/>
        <v>3.9949427429888948</v>
      </c>
      <c r="FS270" s="205">
        <f t="shared" si="1205"/>
        <v>57722.554269582935</v>
      </c>
      <c r="FW270" s="3">
        <f t="shared" si="1206"/>
        <v>8.9462865223908921</v>
      </c>
      <c r="FX270" s="6">
        <f t="shared" si="1207"/>
        <v>6.9884752665960512</v>
      </c>
      <c r="FY270" s="6">
        <f t="shared" si="1208"/>
        <v>6.2784530751848866</v>
      </c>
      <c r="FZ270" s="6">
        <f t="shared" si="1209"/>
        <v>5.5686325074766803</v>
      </c>
      <c r="GA270" s="193">
        <f t="shared" si="1210"/>
        <v>5.7042924032007649</v>
      </c>
      <c r="GB270" s="193">
        <f t="shared" si="1211"/>
        <v>4.276673911843643</v>
      </c>
      <c r="GC270" s="193">
        <f t="shared" si="1305"/>
        <v>3.9446244934939179</v>
      </c>
      <c r="GD270" s="193">
        <f t="shared" si="1212"/>
        <v>4.0104567766467634</v>
      </c>
      <c r="GE270" s="72">
        <f t="shared" si="1213"/>
        <v>57984.304475282341</v>
      </c>
      <c r="GI270" s="3">
        <f t="shared" si="1214"/>
        <v>8.5573175431565076</v>
      </c>
      <c r="GJ270" s="6">
        <f t="shared" si="1215"/>
        <v>6.802940525005007</v>
      </c>
      <c r="GK270" s="6">
        <f t="shared" si="1216"/>
        <v>5.5695954699220769</v>
      </c>
      <c r="GL270" s="6">
        <f t="shared" si="1217"/>
        <v>5.1910981001901266</v>
      </c>
      <c r="GM270" s="193">
        <f t="shared" si="1218"/>
        <v>5.7029956605152332</v>
      </c>
      <c r="GN270" s="193">
        <f t="shared" si="1219"/>
        <v>4.2740937347176873</v>
      </c>
      <c r="GO270" s="193">
        <f t="shared" si="1306"/>
        <v>3.9308070621678324</v>
      </c>
      <c r="GP270" s="193">
        <f t="shared" si="1220"/>
        <v>4.0035904027108575</v>
      </c>
      <c r="GQ270" s="72">
        <f t="shared" si="1221"/>
        <v>57858.2361406376</v>
      </c>
      <c r="GU270" s="3">
        <f t="shared" si="1222"/>
        <v>10.113193460094054</v>
      </c>
      <c r="GV270" s="6">
        <f t="shared" si="1223"/>
        <v>7.4213896636418246</v>
      </c>
      <c r="GW270" s="6">
        <f t="shared" si="1224"/>
        <v>6.582249191726091</v>
      </c>
      <c r="GX270" s="6">
        <f t="shared" si="1225"/>
        <v>5.8989751138524156</v>
      </c>
      <c r="GY270" s="193">
        <f t="shared" si="1226"/>
        <v>5.7081725724323427</v>
      </c>
      <c r="GZ270" s="193">
        <f t="shared" si="1227"/>
        <v>4.2826685610794852</v>
      </c>
      <c r="HA270" s="193">
        <f t="shared" si="1307"/>
        <v>3.9504883000619069</v>
      </c>
      <c r="HB270" s="193">
        <f t="shared" si="1228"/>
        <v>4.0164264202860718</v>
      </c>
      <c r="HC270" s="205">
        <f t="shared" si="1229"/>
        <v>58074.490521325766</v>
      </c>
      <c r="HG270" s="3">
        <f t="shared" si="1030"/>
        <v>8.9462865223908921</v>
      </c>
      <c r="HH270" s="6">
        <f t="shared" si="1031"/>
        <v>0</v>
      </c>
      <c r="HI270" s="6">
        <f t="shared" si="1032"/>
        <v>0</v>
      </c>
      <c r="HJ270" s="6">
        <f t="shared" si="1033"/>
        <v>0</v>
      </c>
      <c r="HK270" s="193">
        <f t="shared" si="1230"/>
        <v>5.7042924032007649</v>
      </c>
      <c r="HL270" s="193">
        <f t="shared" si="1230"/>
        <v>4.1745731882913786</v>
      </c>
      <c r="HM270" s="193">
        <f t="shared" si="1230"/>
        <v>3.8150380693314694</v>
      </c>
      <c r="HN270" s="193">
        <f t="shared" si="1034"/>
        <v>3.9040600573940507</v>
      </c>
      <c r="HO270" s="212">
        <f t="shared" si="1231"/>
        <v>56329.687688460537</v>
      </c>
      <c r="HS270" s="3">
        <f t="shared" si="1035"/>
        <v>8.5573175431565076</v>
      </c>
      <c r="HT270" s="6">
        <f t="shared" si="1036"/>
        <v>0</v>
      </c>
      <c r="HU270" s="6">
        <f t="shared" si="1037"/>
        <v>0</v>
      </c>
      <c r="HV270" s="6">
        <f t="shared" si="1038"/>
        <v>0</v>
      </c>
      <c r="HW270" s="193">
        <f t="shared" si="1232"/>
        <v>5.7029956605152332</v>
      </c>
      <c r="HX270" s="193">
        <f t="shared" si="1233"/>
        <v>4.1745731882913786</v>
      </c>
      <c r="HY270" s="193">
        <f t="shared" si="1234"/>
        <v>3.8150380693314694</v>
      </c>
      <c r="HZ270" s="193">
        <f t="shared" si="1039"/>
        <v>3.9040600573940507</v>
      </c>
      <c r="IA270" s="212">
        <f t="shared" si="1235"/>
        <v>56328.93857811558</v>
      </c>
      <c r="IE270" s="3">
        <f t="shared" si="1040"/>
        <v>10.113193460094054</v>
      </c>
      <c r="IF270" s="6">
        <f t="shared" si="1041"/>
        <v>0</v>
      </c>
      <c r="IG270" s="6">
        <f t="shared" si="1042"/>
        <v>0</v>
      </c>
      <c r="IH270" s="6">
        <f t="shared" si="1043"/>
        <v>0</v>
      </c>
      <c r="II270" s="193">
        <f t="shared" si="1236"/>
        <v>5.7081725724323427</v>
      </c>
      <c r="IJ270" s="193">
        <f t="shared" si="1237"/>
        <v>4.1745731882913786</v>
      </c>
      <c r="IK270" s="193">
        <f t="shared" si="1238"/>
        <v>3.8150380693314694</v>
      </c>
      <c r="IL270" s="193">
        <f t="shared" si="1044"/>
        <v>3.9040600573940507</v>
      </c>
      <c r="IM270" s="205">
        <f t="shared" si="1239"/>
        <v>56331.929268155247</v>
      </c>
      <c r="IQ270" s="3">
        <f t="shared" si="1045"/>
        <v>0</v>
      </c>
      <c r="IR270" s="6">
        <f t="shared" si="1046"/>
        <v>6.9884752665960512</v>
      </c>
      <c r="IS270" s="6">
        <f t="shared" si="1047"/>
        <v>0</v>
      </c>
      <c r="IT270" s="6">
        <f t="shared" si="1048"/>
        <v>0</v>
      </c>
      <c r="IU270" s="193">
        <f t="shared" si="1240"/>
        <v>5.6740334309306508</v>
      </c>
      <c r="IV270" s="193">
        <f t="shared" si="1241"/>
        <v>4.276673911843643</v>
      </c>
      <c r="IW270" s="193">
        <f t="shared" si="1242"/>
        <v>3.8150380693314694</v>
      </c>
      <c r="IX270" s="193">
        <f t="shared" si="1049"/>
        <v>3.9040600573940507</v>
      </c>
      <c r="IY270" s="212">
        <f t="shared" si="1243"/>
        <v>56566.758575816988</v>
      </c>
      <c r="JC270" s="3">
        <f t="shared" si="1050"/>
        <v>0</v>
      </c>
      <c r="JD270" s="6">
        <f t="shared" si="1051"/>
        <v>6.802940525005007</v>
      </c>
      <c r="JE270" s="6">
        <f t="shared" si="1052"/>
        <v>0</v>
      </c>
      <c r="JF270" s="6">
        <f t="shared" si="1053"/>
        <v>0</v>
      </c>
      <c r="JG270" s="193">
        <f t="shared" si="1244"/>
        <v>5.6740334309306508</v>
      </c>
      <c r="JH270" s="193">
        <f t="shared" si="1245"/>
        <v>4.2740937347176873</v>
      </c>
      <c r="JI270" s="193">
        <f t="shared" si="1246"/>
        <v>3.8150380693314694</v>
      </c>
      <c r="JJ270" s="193">
        <f t="shared" si="1054"/>
        <v>3.9040600573940507</v>
      </c>
      <c r="JK270" s="212">
        <f t="shared" si="1247"/>
        <v>56560.311757134361</v>
      </c>
      <c r="JO270" s="3">
        <f t="shared" si="1055"/>
        <v>0</v>
      </c>
      <c r="JP270" s="6">
        <f t="shared" si="1056"/>
        <v>7.4213896636418246</v>
      </c>
      <c r="JQ270" s="6">
        <f t="shared" si="1057"/>
        <v>0</v>
      </c>
      <c r="JR270" s="6">
        <f t="shared" si="1058"/>
        <v>0</v>
      </c>
      <c r="JS270" s="193">
        <f t="shared" si="1248"/>
        <v>5.6740334309306508</v>
      </c>
      <c r="JT270" s="193">
        <f t="shared" si="1249"/>
        <v>4.2826685610794852</v>
      </c>
      <c r="JU270" s="193">
        <f t="shared" si="1250"/>
        <v>3.8150380693314694</v>
      </c>
      <c r="JV270" s="193">
        <f t="shared" si="1059"/>
        <v>3.9040600573940507</v>
      </c>
      <c r="JW270" s="205">
        <f t="shared" si="1251"/>
        <v>56581.73961579732</v>
      </c>
      <c r="KA270" s="3">
        <f t="shared" si="1060"/>
        <v>0</v>
      </c>
      <c r="KB270" s="6">
        <f t="shared" si="1061"/>
        <v>0</v>
      </c>
      <c r="KC270" s="6">
        <f t="shared" si="1062"/>
        <v>6.2784530751848866</v>
      </c>
      <c r="KD270" s="6">
        <f t="shared" si="1063"/>
        <v>0</v>
      </c>
      <c r="KE270" s="193">
        <f t="shared" si="1252"/>
        <v>5.6740334309306508</v>
      </c>
      <c r="KF270" s="193">
        <f t="shared" si="1253"/>
        <v>4.1745731882913786</v>
      </c>
      <c r="KG270" s="193">
        <f t="shared" si="1254"/>
        <v>3.9446244934939179</v>
      </c>
      <c r="KH270" s="193">
        <f t="shared" si="1064"/>
        <v>3.9040600573940507</v>
      </c>
      <c r="KI270" s="212">
        <f t="shared" si="1255"/>
        <v>56947.215330499042</v>
      </c>
      <c r="KM270" s="3">
        <f t="shared" si="1065"/>
        <v>0</v>
      </c>
      <c r="KN270" s="6">
        <f t="shared" si="1066"/>
        <v>0</v>
      </c>
      <c r="KO270" s="6">
        <f t="shared" si="1067"/>
        <v>5.5695954699220769</v>
      </c>
      <c r="KP270" s="6">
        <f t="shared" si="1068"/>
        <v>0</v>
      </c>
      <c r="KQ270" s="193">
        <f t="shared" si="1256"/>
        <v>5.6740334309306508</v>
      </c>
      <c r="KR270" s="193">
        <f t="shared" si="1257"/>
        <v>4.1745731882913786</v>
      </c>
      <c r="KS270" s="193">
        <f t="shared" si="1258"/>
        <v>3.9308070621678324</v>
      </c>
      <c r="KT270" s="193">
        <f t="shared" si="1069"/>
        <v>3.9040600573940507</v>
      </c>
      <c r="KU270" s="212">
        <f t="shared" si="1259"/>
        <v>56879.166887412706</v>
      </c>
      <c r="KY270" s="3">
        <f t="shared" si="1070"/>
        <v>0</v>
      </c>
      <c r="KZ270" s="6">
        <f t="shared" si="1071"/>
        <v>0</v>
      </c>
      <c r="LA270" s="6">
        <f t="shared" si="1072"/>
        <v>6.582249191726091</v>
      </c>
      <c r="LB270" s="6">
        <f t="shared" si="1073"/>
        <v>0</v>
      </c>
      <c r="LC270" s="193">
        <f t="shared" si="1260"/>
        <v>5.6740334309306508</v>
      </c>
      <c r="LD270" s="193">
        <f t="shared" si="1261"/>
        <v>4.1745731882913786</v>
      </c>
      <c r="LE270" s="193">
        <f t="shared" si="1262"/>
        <v>3.9504883000619069</v>
      </c>
      <c r="LF270" s="193">
        <f t="shared" si="1074"/>
        <v>3.9040600573940507</v>
      </c>
      <c r="LG270" s="205">
        <f t="shared" si="1263"/>
        <v>56976.118156474622</v>
      </c>
      <c r="LK270" s="3">
        <f t="shared" si="1075"/>
        <v>0</v>
      </c>
      <c r="LL270" s="6">
        <f t="shared" si="1076"/>
        <v>0</v>
      </c>
      <c r="LM270" s="6">
        <f t="shared" si="1077"/>
        <v>0</v>
      </c>
      <c r="LN270" s="6">
        <f t="shared" si="1078"/>
        <v>5.5686325074766803</v>
      </c>
      <c r="LO270" s="193">
        <f t="shared" si="1264"/>
        <v>5.6740334309306508</v>
      </c>
      <c r="LP270" s="193">
        <f t="shared" si="1265"/>
        <v>4.1745731882913786</v>
      </c>
      <c r="LQ270" s="193">
        <f t="shared" si="1266"/>
        <v>3.8150380693314694</v>
      </c>
      <c r="LR270" s="193">
        <f t="shared" si="1079"/>
        <v>4.0104567766467634</v>
      </c>
      <c r="LS270" s="212">
        <f t="shared" si="1267"/>
        <v>57062.006739131066</v>
      </c>
      <c r="LW270" s="3">
        <f t="shared" si="1080"/>
        <v>0</v>
      </c>
      <c r="LX270" s="6">
        <f t="shared" si="1081"/>
        <v>0</v>
      </c>
      <c r="LY270" s="6">
        <f t="shared" si="1082"/>
        <v>0</v>
      </c>
      <c r="LZ270" s="6">
        <f t="shared" si="1083"/>
        <v>5.1910981001901266</v>
      </c>
      <c r="MA270" s="193">
        <f t="shared" si="1268"/>
        <v>5.6740334309306508</v>
      </c>
      <c r="MB270" s="193">
        <f t="shared" si="1269"/>
        <v>4.1745731882913786</v>
      </c>
      <c r="MC270" s="193">
        <f t="shared" si="1270"/>
        <v>3.8150380693314694</v>
      </c>
      <c r="MD270" s="193">
        <f t="shared" si="1084"/>
        <v>4.0035904027108575</v>
      </c>
      <c r="ME270" s="212">
        <f t="shared" si="1271"/>
        <v>57013.318235492268</v>
      </c>
      <c r="MI270" s="3">
        <f t="shared" si="1085"/>
        <v>0</v>
      </c>
      <c r="MJ270" s="6">
        <f t="shared" si="1086"/>
        <v>0</v>
      </c>
      <c r="MK270" s="6">
        <f t="shared" si="1087"/>
        <v>0</v>
      </c>
      <c r="ML270" s="6">
        <f t="shared" si="1088"/>
        <v>5.8989751138524156</v>
      </c>
      <c r="MM270" s="193">
        <f t="shared" si="1272"/>
        <v>5.6740334309306508</v>
      </c>
      <c r="MN270" s="193">
        <f t="shared" si="1273"/>
        <v>4.1745731882913786</v>
      </c>
      <c r="MO270" s="193">
        <f t="shared" si="1274"/>
        <v>3.8150380693314694</v>
      </c>
      <c r="MP270" s="193">
        <f t="shared" si="1089"/>
        <v>4.0164264202860718</v>
      </c>
      <c r="MQ270" s="205">
        <f t="shared" si="1275"/>
        <v>57104.370440174709</v>
      </c>
      <c r="MT270" s="3">
        <f t="shared" si="1090"/>
        <v>7.3904106054533463</v>
      </c>
      <c r="MU270" s="6">
        <f t="shared" si="1091"/>
        <v>6.1844913863681876</v>
      </c>
      <c r="MV270" s="6">
        <f t="shared" si="1092"/>
        <v>5.8227589003730795</v>
      </c>
      <c r="MW270" s="6">
        <f t="shared" si="1093"/>
        <v>5.6630161092983196</v>
      </c>
      <c r="MX270" s="193">
        <f t="shared" si="1276"/>
        <v>5.6990953125781294</v>
      </c>
      <c r="MY270" s="193">
        <f t="shared" si="1277"/>
        <v>4.2654447443065546</v>
      </c>
      <c r="MZ270" s="193">
        <f t="shared" si="1278"/>
        <v>3.9357638047778729</v>
      </c>
      <c r="NA270" s="193">
        <f t="shared" si="1094"/>
        <v>4.0121660286062086</v>
      </c>
      <c r="NB270" s="212">
        <f t="shared" si="1279"/>
        <v>57920.349993947304</v>
      </c>
      <c r="NF270" s="3">
        <f t="shared" si="1095"/>
        <v>7.3904106054533454</v>
      </c>
      <c r="NG270" s="6">
        <f t="shared" si="1096"/>
        <v>0</v>
      </c>
      <c r="NH270" s="6">
        <f t="shared" si="1097"/>
        <v>0</v>
      </c>
      <c r="NI270" s="6">
        <f t="shared" si="1098"/>
        <v>0</v>
      </c>
      <c r="NJ270" s="193">
        <f t="shared" si="1280"/>
        <v>5.6990953125781294</v>
      </c>
      <c r="NK270" s="193">
        <f t="shared" si="1281"/>
        <v>4.1745731882913786</v>
      </c>
      <c r="NL270" s="193">
        <f t="shared" si="1282"/>
        <v>3.8150380693314694</v>
      </c>
      <c r="NM270" s="193">
        <f t="shared" si="1099"/>
        <v>3.9040600573940507</v>
      </c>
      <c r="NN270" s="212">
        <f t="shared" si="1283"/>
        <v>56326.685461010486</v>
      </c>
      <c r="NR270" s="3">
        <f t="shared" si="1100"/>
        <v>0</v>
      </c>
      <c r="NS270" s="6">
        <f t="shared" si="1101"/>
        <v>6.1844913863681876</v>
      </c>
      <c r="NT270" s="6">
        <f t="shared" si="1102"/>
        <v>0</v>
      </c>
      <c r="NU270" s="6">
        <f t="shared" si="1103"/>
        <v>0</v>
      </c>
      <c r="NV270" s="193">
        <f t="shared" si="1284"/>
        <v>5.6740334309306508</v>
      </c>
      <c r="NW270" s="193">
        <f t="shared" si="1285"/>
        <v>4.2654447443065546</v>
      </c>
      <c r="NX270" s="193">
        <f t="shared" si="1286"/>
        <v>3.8150380693314694</v>
      </c>
      <c r="NY270" s="193">
        <f t="shared" si="1104"/>
        <v>3.9040600573940507</v>
      </c>
      <c r="NZ270" s="212">
        <f t="shared" si="1287"/>
        <v>56538.706788419273</v>
      </c>
      <c r="OD270" s="3">
        <f t="shared" si="1105"/>
        <v>0</v>
      </c>
      <c r="OE270" s="6">
        <f t="shared" si="1106"/>
        <v>0</v>
      </c>
      <c r="OF270" s="6">
        <f t="shared" si="1107"/>
        <v>5.8227589003730795</v>
      </c>
      <c r="OG270" s="6">
        <f t="shared" si="1108"/>
        <v>0</v>
      </c>
      <c r="OH270" s="193">
        <f t="shared" si="1288"/>
        <v>5.6740334309306508</v>
      </c>
      <c r="OI270" s="193">
        <f t="shared" si="1289"/>
        <v>4.1745731882913786</v>
      </c>
      <c r="OJ270" s="193">
        <f t="shared" si="1290"/>
        <v>3.9357638047778729</v>
      </c>
      <c r="OK270" s="193">
        <f t="shared" si="1109"/>
        <v>3.9040600573940507</v>
      </c>
      <c r="OL270" s="212">
        <f t="shared" si="1291"/>
        <v>56903.568623693231</v>
      </c>
      <c r="OP270" s="3">
        <f t="shared" si="1110"/>
        <v>0</v>
      </c>
      <c r="OQ270" s="6">
        <f t="shared" si="1111"/>
        <v>0</v>
      </c>
      <c r="OR270" s="6">
        <f t="shared" si="1112"/>
        <v>0</v>
      </c>
      <c r="OS270" s="6">
        <f t="shared" si="1113"/>
        <v>5.6630161092983196</v>
      </c>
      <c r="OT270" s="193">
        <f t="shared" si="1292"/>
        <v>5.6740334309306508</v>
      </c>
      <c r="OU270" s="193">
        <f t="shared" si="1293"/>
        <v>4.1745731882913786</v>
      </c>
      <c r="OV270" s="193">
        <f t="shared" si="1294"/>
        <v>3.8150380693314694</v>
      </c>
      <c r="OW270" s="193">
        <f t="shared" si="1114"/>
        <v>4.0121660286062086</v>
      </c>
      <c r="OX270" s="232">
        <f t="shared" si="1295"/>
        <v>57074.133269366284</v>
      </c>
    </row>
    <row r="271" spans="1:414" x14ac:dyDescent="0.2">
      <c r="B271" s="81">
        <v>45332</v>
      </c>
      <c r="C271">
        <v>111</v>
      </c>
      <c r="D271">
        <v>11.411585944275803</v>
      </c>
      <c r="E271">
        <v>0</v>
      </c>
      <c r="F271">
        <v>1</v>
      </c>
      <c r="G271">
        <v>0</v>
      </c>
      <c r="H271">
        <v>0</v>
      </c>
      <c r="I271">
        <v>0</v>
      </c>
      <c r="J271">
        <v>0</v>
      </c>
      <c r="K271">
        <v>0</v>
      </c>
      <c r="L271">
        <v>0</v>
      </c>
      <c r="M271">
        <v>0</v>
      </c>
      <c r="N271">
        <v>0</v>
      </c>
      <c r="O271">
        <v>0</v>
      </c>
      <c r="P271">
        <v>0</v>
      </c>
      <c r="Q271">
        <v>0</v>
      </c>
      <c r="R271">
        <v>0</v>
      </c>
      <c r="S271">
        <v>1</v>
      </c>
      <c r="T271">
        <v>12321</v>
      </c>
      <c r="U271">
        <v>7.5399552487860353</v>
      </c>
      <c r="V271">
        <v>5.926978974857998</v>
      </c>
      <c r="W271">
        <v>5.0060524929490002</v>
      </c>
      <c r="X271">
        <v>4.7881617173856892</v>
      </c>
      <c r="Y271" s="3">
        <v>1590.5390818172268</v>
      </c>
      <c r="Z271" s="3">
        <v>310.00777053935025</v>
      </c>
      <c r="AA271" s="3">
        <v>103.93566870082611</v>
      </c>
      <c r="AB271" s="3">
        <v>70.476990277875501</v>
      </c>
      <c r="AC271">
        <v>0</v>
      </c>
      <c r="AD271">
        <v>1</v>
      </c>
      <c r="AE271" s="6"/>
      <c r="AF271" s="1" t="s">
        <v>4</v>
      </c>
      <c r="AG271">
        <v>111</v>
      </c>
      <c r="AH271" s="189">
        <v>45332</v>
      </c>
      <c r="AI271">
        <f t="shared" si="1115"/>
        <v>2</v>
      </c>
      <c r="AJ271">
        <v>111</v>
      </c>
      <c r="AK271">
        <v>0</v>
      </c>
      <c r="AL271">
        <v>1</v>
      </c>
      <c r="AM271">
        <v>0</v>
      </c>
      <c r="AN271">
        <v>0</v>
      </c>
      <c r="AO271">
        <v>0</v>
      </c>
      <c r="AP271">
        <v>0</v>
      </c>
      <c r="AQ271">
        <v>1</v>
      </c>
      <c r="AS271" s="37"/>
      <c r="AT271" s="37"/>
      <c r="AU271" s="6">
        <f t="shared" si="1116"/>
        <v>0</v>
      </c>
      <c r="AV271" s="6">
        <f t="shared" si="1117"/>
        <v>0</v>
      </c>
      <c r="AW271" s="6">
        <f t="shared" si="1118"/>
        <v>0</v>
      </c>
      <c r="AX271" s="6">
        <f t="shared" si="1119"/>
        <v>0</v>
      </c>
      <c r="AY271" s="193">
        <f t="shared" si="1120"/>
        <v>5.6740334309306508</v>
      </c>
      <c r="AZ271" s="193">
        <f t="shared" si="1121"/>
        <v>4.1745731882913786</v>
      </c>
      <c r="BA271" s="193">
        <f t="shared" si="1122"/>
        <v>3.8150380693314694</v>
      </c>
      <c r="BB271" s="193">
        <f t="shared" si="1123"/>
        <v>3.9040600573940507</v>
      </c>
      <c r="BC271" s="72">
        <f t="shared" si="1124"/>
        <v>56312.210093717425</v>
      </c>
      <c r="BG271" s="3">
        <f t="shared" si="1125"/>
        <v>7.3891561438103146</v>
      </c>
      <c r="BH271" s="6">
        <f t="shared" si="1126"/>
        <v>0</v>
      </c>
      <c r="BI271" s="6">
        <f t="shared" si="1127"/>
        <v>0</v>
      </c>
      <c r="BJ271" s="6">
        <f t="shared" si="1128"/>
        <v>0</v>
      </c>
      <c r="BK271" s="193">
        <f t="shared" si="1129"/>
        <v>5.6990911113849387</v>
      </c>
      <c r="BL271" s="193">
        <f t="shared" si="1130"/>
        <v>4.1745731882913786</v>
      </c>
      <c r="BM271" s="193">
        <f t="shared" si="1131"/>
        <v>3.8150380693314694</v>
      </c>
      <c r="BN271" s="193">
        <f t="shared" si="1132"/>
        <v>3.9040600573940507</v>
      </c>
      <c r="BO271" s="72">
        <f t="shared" si="1133"/>
        <v>56326.683034152455</v>
      </c>
      <c r="BS271" s="3">
        <f t="shared" si="1134"/>
        <v>7.3891794248215206</v>
      </c>
      <c r="BT271" s="6">
        <f t="shared" si="1135"/>
        <v>0</v>
      </c>
      <c r="BU271" s="6">
        <f t="shared" si="1136"/>
        <v>0</v>
      </c>
      <c r="BV271" s="6">
        <f t="shared" si="1137"/>
        <v>0</v>
      </c>
      <c r="BW271" s="193">
        <f t="shared" si="1138"/>
        <v>5.6990911893532274</v>
      </c>
      <c r="BX271" s="193">
        <f t="shared" si="1139"/>
        <v>4.1745731882913786</v>
      </c>
      <c r="BY271" s="193">
        <f t="shared" si="1296"/>
        <v>3.8150380693314694</v>
      </c>
      <c r="BZ271" s="193">
        <f t="shared" si="1140"/>
        <v>3.9040600573940507</v>
      </c>
      <c r="CA271" s="72">
        <f t="shared" si="1141"/>
        <v>56326.683034152455</v>
      </c>
      <c r="CE271" s="3">
        <f t="shared" si="1142"/>
        <v>0</v>
      </c>
      <c r="CF271" s="6">
        <f t="shared" si="1143"/>
        <v>5.926978974857998</v>
      </c>
      <c r="CG271" s="6">
        <f t="shared" si="1144"/>
        <v>0</v>
      </c>
      <c r="CH271" s="6">
        <f t="shared" si="1145"/>
        <v>0</v>
      </c>
      <c r="CI271" s="193">
        <f t="shared" si="1146"/>
        <v>5.6740334309306508</v>
      </c>
      <c r="CJ271" s="193">
        <f t="shared" si="1147"/>
        <v>4.2618212662029604</v>
      </c>
      <c r="CK271" s="193">
        <f t="shared" si="1297"/>
        <v>3.8150380693314694</v>
      </c>
      <c r="CL271" s="193">
        <f t="shared" si="1148"/>
        <v>3.9040600573940507</v>
      </c>
      <c r="CM271" s="72">
        <f t="shared" si="1149"/>
        <v>56529.657880967199</v>
      </c>
      <c r="CQ271" s="3">
        <f t="shared" si="1150"/>
        <v>0</v>
      </c>
      <c r="CR271" s="6">
        <f t="shared" si="1151"/>
        <v>5.9270434356620409</v>
      </c>
      <c r="CS271" s="6">
        <f t="shared" si="1152"/>
        <v>0</v>
      </c>
      <c r="CT271" s="6">
        <f t="shared" si="1153"/>
        <v>0</v>
      </c>
      <c r="CU271" s="193">
        <f t="shared" si="1154"/>
        <v>5.6740334309306508</v>
      </c>
      <c r="CV271" s="193">
        <f t="shared" si="1155"/>
        <v>4.261822174881063</v>
      </c>
      <c r="CW271" s="193">
        <f t="shared" si="1298"/>
        <v>3.8150380693314694</v>
      </c>
      <c r="CX271" s="193">
        <f t="shared" si="1156"/>
        <v>3.9040600573940507</v>
      </c>
      <c r="CY271" s="72">
        <f t="shared" si="1157"/>
        <v>56529.660150026328</v>
      </c>
      <c r="DC271" s="3">
        <f t="shared" si="1158"/>
        <v>0</v>
      </c>
      <c r="DD271" s="6">
        <f t="shared" si="1159"/>
        <v>0</v>
      </c>
      <c r="DE271" s="6">
        <f t="shared" si="1160"/>
        <v>5.2563551175964509</v>
      </c>
      <c r="DF271" s="6">
        <f t="shared" si="1161"/>
        <v>0</v>
      </c>
      <c r="DG271" s="193">
        <f t="shared" si="1162"/>
        <v>5.6740334309306508</v>
      </c>
      <c r="DH271" s="193">
        <f t="shared" si="1163"/>
        <v>4.1745731882913786</v>
      </c>
      <c r="DI271" s="193">
        <f t="shared" si="1299"/>
        <v>3.9246398570854151</v>
      </c>
      <c r="DJ271" s="193">
        <f t="shared" si="1164"/>
        <v>3.9040600573940507</v>
      </c>
      <c r="DK271" s="72">
        <f t="shared" si="1165"/>
        <v>56848.820728189276</v>
      </c>
      <c r="DO271" s="3">
        <f t="shared" si="1166"/>
        <v>0</v>
      </c>
      <c r="DP271" s="6">
        <f t="shared" si="1167"/>
        <v>0</v>
      </c>
      <c r="DQ271" s="6">
        <f t="shared" si="1168"/>
        <v>5.0061491738776267</v>
      </c>
      <c r="DR271" s="6">
        <f t="shared" si="1169"/>
        <v>0</v>
      </c>
      <c r="DS271" s="193">
        <f t="shared" si="1170"/>
        <v>5.6740334309306508</v>
      </c>
      <c r="DT271" s="193">
        <f t="shared" si="1171"/>
        <v>4.1745731882913786</v>
      </c>
      <c r="DU271" s="193">
        <f t="shared" si="1300"/>
        <v>3.9196862288336956</v>
      </c>
      <c r="DV271" s="193">
        <f t="shared" si="1172"/>
        <v>3.9040600573940507</v>
      </c>
      <c r="DW271" s="72">
        <f t="shared" si="1173"/>
        <v>56824.457782995167</v>
      </c>
      <c r="EA271" s="3">
        <f t="shared" si="1174"/>
        <v>0</v>
      </c>
      <c r="EB271" s="6">
        <f t="shared" si="1175"/>
        <v>0</v>
      </c>
      <c r="EC271" s="6">
        <f t="shared" si="1176"/>
        <v>0</v>
      </c>
      <c r="ED271" s="6">
        <f t="shared" si="1177"/>
        <v>14.364485152157068</v>
      </c>
      <c r="EE271" s="193">
        <f t="shared" si="1178"/>
        <v>5.6740334309306508</v>
      </c>
      <c r="EF271" s="193">
        <f t="shared" si="1179"/>
        <v>4.1745731882913786</v>
      </c>
      <c r="EG271" s="193">
        <f t="shared" si="1301"/>
        <v>3.8150380693314694</v>
      </c>
      <c r="EH271" s="193">
        <f t="shared" si="1180"/>
        <v>4.1583816883805351</v>
      </c>
      <c r="EI271" s="72">
        <f t="shared" si="1181"/>
        <v>58121.077729176264</v>
      </c>
      <c r="EM271" s="3">
        <f t="shared" si="1182"/>
        <v>0</v>
      </c>
      <c r="EN271" s="6">
        <f t="shared" si="1183"/>
        <v>0</v>
      </c>
      <c r="EO271" s="6">
        <f t="shared" si="1184"/>
        <v>0</v>
      </c>
      <c r="EP271" s="6">
        <f t="shared" si="1185"/>
        <v>4.7882798939036464</v>
      </c>
      <c r="EQ271" s="193">
        <f t="shared" si="1186"/>
        <v>5.6740334309306508</v>
      </c>
      <c r="ER271" s="193">
        <f t="shared" si="1187"/>
        <v>4.1745731882913786</v>
      </c>
      <c r="ES271" s="193">
        <f t="shared" si="1302"/>
        <v>3.8150380693314694</v>
      </c>
      <c r="ET271" s="193">
        <f t="shared" si="1188"/>
        <v>3.9962118170099461</v>
      </c>
      <c r="EU271" s="72">
        <f t="shared" si="1189"/>
        <v>56961.044016325461</v>
      </c>
      <c r="EY271" s="3">
        <f t="shared" si="1190"/>
        <v>7.3891561438103146</v>
      </c>
      <c r="EZ271" s="6">
        <f t="shared" si="1191"/>
        <v>5.926978974857998</v>
      </c>
      <c r="FA271" s="6">
        <f t="shared" si="1192"/>
        <v>5.2563551175964509</v>
      </c>
      <c r="FB271" s="6">
        <f t="shared" si="1193"/>
        <v>14.364485152157068</v>
      </c>
      <c r="FC271" s="193">
        <f t="shared" si="1194"/>
        <v>5.6990911113849387</v>
      </c>
      <c r="FD271" s="193">
        <f t="shared" si="1195"/>
        <v>4.2618212662029604</v>
      </c>
      <c r="FE271" s="193">
        <f t="shared" si="1303"/>
        <v>3.9246398570854151</v>
      </c>
      <c r="FF271" s="193">
        <f t="shared" si="1196"/>
        <v>4.1583816883805351</v>
      </c>
      <c r="FG271" s="72">
        <f t="shared" si="1197"/>
        <v>58916.635191388908</v>
      </c>
      <c r="FK271" s="3">
        <f t="shared" si="1198"/>
        <v>7.5399785297972421</v>
      </c>
      <c r="FL271" s="6">
        <f t="shared" si="1199"/>
        <v>5.9270434356620409</v>
      </c>
      <c r="FM271" s="6">
        <f t="shared" si="1200"/>
        <v>5.0061491738776267</v>
      </c>
      <c r="FN271" s="6">
        <f t="shared" si="1201"/>
        <v>4.7882798939036464</v>
      </c>
      <c r="FO271" s="193">
        <f t="shared" si="1202"/>
        <v>5.699596089231842</v>
      </c>
      <c r="FP271" s="193">
        <f t="shared" si="1203"/>
        <v>4.261822174881063</v>
      </c>
      <c r="FQ271" s="193">
        <f t="shared" si="1304"/>
        <v>3.9196862288336956</v>
      </c>
      <c r="FR271" s="193">
        <f t="shared" si="1204"/>
        <v>3.9962118170099461</v>
      </c>
      <c r="FS271" s="205">
        <f t="shared" si="1205"/>
        <v>57716.279055448707</v>
      </c>
      <c r="FW271" s="3">
        <f t="shared" si="1206"/>
        <v>8.6709485361039391</v>
      </c>
      <c r="FX271" s="6">
        <f t="shared" si="1207"/>
        <v>6.6974862415895373</v>
      </c>
      <c r="FY271" s="6">
        <f t="shared" si="1208"/>
        <v>6.2075050912567606</v>
      </c>
      <c r="FZ271" s="6">
        <f t="shared" si="1209"/>
        <v>5.6500308265151133</v>
      </c>
      <c r="GA271" s="193">
        <f t="shared" si="1210"/>
        <v>5.7033746568024064</v>
      </c>
      <c r="GB271" s="193">
        <f t="shared" si="1211"/>
        <v>4.2726242402398897</v>
      </c>
      <c r="GC271" s="193">
        <f t="shared" si="1305"/>
        <v>3.943250104024393</v>
      </c>
      <c r="GD271" s="193">
        <f t="shared" si="1212"/>
        <v>4.0119310432111952</v>
      </c>
      <c r="GE271" s="72">
        <f t="shared" si="1213"/>
        <v>57977.117830107578</v>
      </c>
      <c r="GI271" s="3">
        <f t="shared" si="1214"/>
        <v>8.2939507736646387</v>
      </c>
      <c r="GJ271" s="6">
        <f t="shared" si="1215"/>
        <v>6.5196768723437986</v>
      </c>
      <c r="GK271" s="6">
        <f t="shared" si="1216"/>
        <v>5.5066577422439007</v>
      </c>
      <c r="GL271" s="6">
        <f t="shared" si="1217"/>
        <v>5.2669778891242585</v>
      </c>
      <c r="GM271" s="193">
        <f t="shared" si="1218"/>
        <v>5.7021166940982937</v>
      </c>
      <c r="GN271" s="193">
        <f t="shared" si="1219"/>
        <v>4.2701415845053319</v>
      </c>
      <c r="GO271" s="193">
        <f t="shared" si="1306"/>
        <v>3.9295709677952346</v>
      </c>
      <c r="GP271" s="193">
        <f t="shared" si="1220"/>
        <v>4.004974250617388</v>
      </c>
      <c r="GQ271" s="72">
        <f t="shared" si="1221"/>
        <v>57851.379355660203</v>
      </c>
      <c r="GU271" s="3">
        <f t="shared" si="1222"/>
        <v>9.8019418234218456</v>
      </c>
      <c r="GV271" s="6">
        <f t="shared" si="1223"/>
        <v>7.1123747698295974</v>
      </c>
      <c r="GW271" s="6">
        <f t="shared" si="1224"/>
        <v>6.5078682408337007</v>
      </c>
      <c r="GX271" s="6">
        <f t="shared" si="1225"/>
        <v>5.9852021467321119</v>
      </c>
      <c r="GY271" s="193">
        <f t="shared" si="1226"/>
        <v>5.7071390778723075</v>
      </c>
      <c r="GZ271" s="193">
        <f t="shared" si="1227"/>
        <v>4.2783932459650256</v>
      </c>
      <c r="HA271" s="193">
        <f t="shared" si="1307"/>
        <v>3.949055790647201</v>
      </c>
      <c r="HB271" s="193">
        <f t="shared" si="1228"/>
        <v>4.0179787875465491</v>
      </c>
      <c r="HC271" s="205">
        <f t="shared" si="1229"/>
        <v>58066.916753399455</v>
      </c>
      <c r="HG271" s="3">
        <f t="shared" si="1030"/>
        <v>8.6709485361039391</v>
      </c>
      <c r="HH271" s="6">
        <f t="shared" si="1031"/>
        <v>0</v>
      </c>
      <c r="HI271" s="6">
        <f t="shared" si="1032"/>
        <v>0</v>
      </c>
      <c r="HJ271" s="6">
        <f t="shared" si="1033"/>
        <v>0</v>
      </c>
      <c r="HK271" s="193">
        <f t="shared" si="1230"/>
        <v>5.7033746568024064</v>
      </c>
      <c r="HL271" s="193">
        <f t="shared" si="1230"/>
        <v>4.1745731882913786</v>
      </c>
      <c r="HM271" s="193">
        <f t="shared" si="1230"/>
        <v>3.8150380693314694</v>
      </c>
      <c r="HN271" s="193">
        <f t="shared" si="1034"/>
        <v>3.9040600573940507</v>
      </c>
      <c r="HO271" s="212">
        <f t="shared" si="1231"/>
        <v>56329.157518007429</v>
      </c>
      <c r="HS271" s="3">
        <f t="shared" si="1035"/>
        <v>8.2939507736646387</v>
      </c>
      <c r="HT271" s="6">
        <f t="shared" si="1036"/>
        <v>0</v>
      </c>
      <c r="HU271" s="6">
        <f t="shared" si="1037"/>
        <v>0</v>
      </c>
      <c r="HV271" s="6">
        <f t="shared" si="1038"/>
        <v>0</v>
      </c>
      <c r="HW271" s="193">
        <f t="shared" si="1232"/>
        <v>5.7021166940982937</v>
      </c>
      <c r="HX271" s="193">
        <f t="shared" si="1233"/>
        <v>4.1745731882913786</v>
      </c>
      <c r="HY271" s="193">
        <f t="shared" si="1234"/>
        <v>3.8150380693314694</v>
      </c>
      <c r="HZ271" s="193">
        <f t="shared" si="1039"/>
        <v>3.9040600573940507</v>
      </c>
      <c r="IA271" s="212">
        <f t="shared" si="1235"/>
        <v>56328.430817017557</v>
      </c>
      <c r="IE271" s="3">
        <f t="shared" si="1040"/>
        <v>9.8019418234218456</v>
      </c>
      <c r="IF271" s="6">
        <f t="shared" si="1041"/>
        <v>0</v>
      </c>
      <c r="IG271" s="6">
        <f t="shared" si="1042"/>
        <v>0</v>
      </c>
      <c r="IH271" s="6">
        <f t="shared" si="1043"/>
        <v>0</v>
      </c>
      <c r="II271" s="193">
        <f t="shared" si="1236"/>
        <v>5.7071390778723075</v>
      </c>
      <c r="IJ271" s="193">
        <f t="shared" si="1237"/>
        <v>4.1745731882913786</v>
      </c>
      <c r="IK271" s="193">
        <f t="shared" si="1238"/>
        <v>3.8150380693314694</v>
      </c>
      <c r="IL271" s="193">
        <f t="shared" si="1044"/>
        <v>3.9040600573940507</v>
      </c>
      <c r="IM271" s="205">
        <f t="shared" si="1239"/>
        <v>56331.332208053347</v>
      </c>
      <c r="IQ271" s="3">
        <f t="shared" si="1045"/>
        <v>0</v>
      </c>
      <c r="IR271" s="6">
        <f t="shared" si="1046"/>
        <v>6.6974862415895373</v>
      </c>
      <c r="IS271" s="6">
        <f t="shared" si="1047"/>
        <v>0</v>
      </c>
      <c r="IT271" s="6">
        <f t="shared" si="1048"/>
        <v>0</v>
      </c>
      <c r="IU271" s="193">
        <f t="shared" si="1240"/>
        <v>5.6740334309306508</v>
      </c>
      <c r="IV271" s="193">
        <f t="shared" si="1241"/>
        <v>4.2726242402398897</v>
      </c>
      <c r="IW271" s="193">
        <f t="shared" si="1242"/>
        <v>3.8150380693314694</v>
      </c>
      <c r="IX271" s="193">
        <f t="shared" si="1049"/>
        <v>3.9040600573940507</v>
      </c>
      <c r="IY271" s="212">
        <f t="shared" si="1243"/>
        <v>56556.64041339486</v>
      </c>
      <c r="JC271" s="3">
        <f t="shared" si="1050"/>
        <v>0</v>
      </c>
      <c r="JD271" s="6">
        <f t="shared" si="1051"/>
        <v>6.5196768723437986</v>
      </c>
      <c r="JE271" s="6">
        <f t="shared" si="1052"/>
        <v>0</v>
      </c>
      <c r="JF271" s="6">
        <f t="shared" si="1053"/>
        <v>0</v>
      </c>
      <c r="JG271" s="193">
        <f t="shared" si="1244"/>
        <v>5.6740334309306508</v>
      </c>
      <c r="JH271" s="193">
        <f t="shared" si="1245"/>
        <v>4.2701415845053319</v>
      </c>
      <c r="JI271" s="193">
        <f t="shared" si="1246"/>
        <v>3.8150380693314694</v>
      </c>
      <c r="JJ271" s="193">
        <f t="shared" si="1054"/>
        <v>3.9040600573940507</v>
      </c>
      <c r="JK271" s="212">
        <f t="shared" si="1247"/>
        <v>56550.438357418243</v>
      </c>
      <c r="JO271" s="3">
        <f t="shared" si="1055"/>
        <v>0</v>
      </c>
      <c r="JP271" s="6">
        <f t="shared" si="1056"/>
        <v>7.1123747698295974</v>
      </c>
      <c r="JQ271" s="6">
        <f t="shared" si="1057"/>
        <v>0</v>
      </c>
      <c r="JR271" s="6">
        <f t="shared" si="1058"/>
        <v>0</v>
      </c>
      <c r="JS271" s="193">
        <f t="shared" si="1248"/>
        <v>5.6740334309306508</v>
      </c>
      <c r="JT271" s="193">
        <f t="shared" si="1249"/>
        <v>4.2783932459650256</v>
      </c>
      <c r="JU271" s="193">
        <f t="shared" si="1250"/>
        <v>3.8150380693314694</v>
      </c>
      <c r="JV271" s="193">
        <f t="shared" si="1059"/>
        <v>3.9040600573940507</v>
      </c>
      <c r="JW271" s="205">
        <f t="shared" si="1251"/>
        <v>56571.054904099437</v>
      </c>
      <c r="KA271" s="3">
        <f t="shared" si="1060"/>
        <v>0</v>
      </c>
      <c r="KB271" s="6">
        <f t="shared" si="1061"/>
        <v>0</v>
      </c>
      <c r="KC271" s="6">
        <f t="shared" si="1062"/>
        <v>6.2075050912567606</v>
      </c>
      <c r="KD271" s="6">
        <f t="shared" si="1063"/>
        <v>0</v>
      </c>
      <c r="KE271" s="193">
        <f t="shared" si="1252"/>
        <v>5.6740334309306508</v>
      </c>
      <c r="KF271" s="193">
        <f t="shared" si="1253"/>
        <v>4.1745731882913786</v>
      </c>
      <c r="KG271" s="193">
        <f t="shared" si="1254"/>
        <v>3.943250104024393</v>
      </c>
      <c r="KH271" s="193">
        <f t="shared" si="1064"/>
        <v>3.9040600573940507</v>
      </c>
      <c r="KI271" s="212">
        <f t="shared" si="1255"/>
        <v>56940.443057144897</v>
      </c>
      <c r="KM271" s="3">
        <f t="shared" si="1065"/>
        <v>0</v>
      </c>
      <c r="KN271" s="6">
        <f t="shared" si="1066"/>
        <v>0</v>
      </c>
      <c r="KO271" s="6">
        <f t="shared" si="1067"/>
        <v>5.5066577422439007</v>
      </c>
      <c r="KP271" s="6">
        <f t="shared" si="1068"/>
        <v>0</v>
      </c>
      <c r="KQ271" s="193">
        <f t="shared" si="1256"/>
        <v>5.6740334309306508</v>
      </c>
      <c r="KR271" s="193">
        <f t="shared" si="1257"/>
        <v>4.1745731882913786</v>
      </c>
      <c r="KS271" s="193">
        <f t="shared" si="1258"/>
        <v>3.9295709677952346</v>
      </c>
      <c r="KT271" s="193">
        <f t="shared" si="1069"/>
        <v>3.9040600573940507</v>
      </c>
      <c r="KU271" s="212">
        <f t="shared" si="1259"/>
        <v>56873.083301820137</v>
      </c>
      <c r="KY271" s="3">
        <f t="shared" si="1070"/>
        <v>0</v>
      </c>
      <c r="KZ271" s="6">
        <f t="shared" si="1071"/>
        <v>0</v>
      </c>
      <c r="LA271" s="6">
        <f t="shared" si="1072"/>
        <v>6.5078682408337007</v>
      </c>
      <c r="LB271" s="6">
        <f t="shared" si="1073"/>
        <v>0</v>
      </c>
      <c r="LC271" s="193">
        <f t="shared" si="1260"/>
        <v>5.6740334309306508</v>
      </c>
      <c r="LD271" s="193">
        <f t="shared" si="1261"/>
        <v>4.1745731882913786</v>
      </c>
      <c r="LE271" s="193">
        <f t="shared" si="1262"/>
        <v>3.949055790647201</v>
      </c>
      <c r="LF271" s="193">
        <f t="shared" si="1074"/>
        <v>3.9040600573940507</v>
      </c>
      <c r="LG271" s="205">
        <f t="shared" si="1263"/>
        <v>56969.055933618707</v>
      </c>
      <c r="LK271" s="3">
        <f t="shared" si="1075"/>
        <v>0</v>
      </c>
      <c r="LL271" s="6">
        <f t="shared" si="1076"/>
        <v>0</v>
      </c>
      <c r="LM271" s="6">
        <f t="shared" si="1077"/>
        <v>0</v>
      </c>
      <c r="LN271" s="6">
        <f t="shared" si="1078"/>
        <v>5.6500308265151133</v>
      </c>
      <c r="LO271" s="193">
        <f t="shared" si="1264"/>
        <v>5.6740334309306508</v>
      </c>
      <c r="LP271" s="193">
        <f t="shared" si="1265"/>
        <v>4.1745731882913786</v>
      </c>
      <c r="LQ271" s="193">
        <f t="shared" si="1266"/>
        <v>3.8150380693314694</v>
      </c>
      <c r="LR271" s="193">
        <f t="shared" si="1079"/>
        <v>4.0119310432111952</v>
      </c>
      <c r="LS271" s="212">
        <f t="shared" si="1267"/>
        <v>57072.465979403125</v>
      </c>
      <c r="LW271" s="3">
        <f t="shared" si="1080"/>
        <v>0</v>
      </c>
      <c r="LX271" s="6">
        <f t="shared" si="1081"/>
        <v>0</v>
      </c>
      <c r="LY271" s="6">
        <f t="shared" si="1082"/>
        <v>0</v>
      </c>
      <c r="LZ271" s="6">
        <f t="shared" si="1083"/>
        <v>5.2669778891242585</v>
      </c>
      <c r="MA271" s="193">
        <f t="shared" si="1268"/>
        <v>5.6740334309306508</v>
      </c>
      <c r="MB271" s="193">
        <f t="shared" si="1269"/>
        <v>4.1745731882913786</v>
      </c>
      <c r="MC271" s="193">
        <f t="shared" si="1270"/>
        <v>3.8150380693314694</v>
      </c>
      <c r="MD271" s="193">
        <f t="shared" si="1084"/>
        <v>4.004974250617388</v>
      </c>
      <c r="ME271" s="212">
        <f t="shared" si="1271"/>
        <v>57023.127564954644</v>
      </c>
      <c r="MI271" s="3">
        <f t="shared" si="1085"/>
        <v>0</v>
      </c>
      <c r="MJ271" s="6">
        <f t="shared" si="1086"/>
        <v>0</v>
      </c>
      <c r="MK271" s="6">
        <f t="shared" si="1087"/>
        <v>0</v>
      </c>
      <c r="ML271" s="6">
        <f t="shared" si="1088"/>
        <v>5.9852021467321119</v>
      </c>
      <c r="MM271" s="193">
        <f t="shared" si="1272"/>
        <v>5.6740334309306508</v>
      </c>
      <c r="MN271" s="193">
        <f t="shared" si="1273"/>
        <v>4.1745731882913786</v>
      </c>
      <c r="MO271" s="193">
        <f t="shared" si="1274"/>
        <v>3.8150380693314694</v>
      </c>
      <c r="MP271" s="193">
        <f t="shared" si="1089"/>
        <v>4.0179787875465491</v>
      </c>
      <c r="MQ271" s="205">
        <f t="shared" si="1275"/>
        <v>57115.391998778854</v>
      </c>
      <c r="MT271" s="3">
        <f t="shared" si="1090"/>
        <v>7.1629574863467331</v>
      </c>
      <c r="MU271" s="6">
        <f t="shared" si="1091"/>
        <v>5.926978974857998</v>
      </c>
      <c r="MV271" s="6">
        <f t="shared" si="1092"/>
        <v>5.7569603668913496</v>
      </c>
      <c r="MW271" s="6">
        <f t="shared" si="1093"/>
        <v>5.7457940608628268</v>
      </c>
      <c r="MX271" s="193">
        <f t="shared" si="1276"/>
        <v>5.6983332832036027</v>
      </c>
      <c r="MY271" s="193">
        <f t="shared" si="1277"/>
        <v>4.2618212662029604</v>
      </c>
      <c r="MZ271" s="193">
        <f t="shared" si="1278"/>
        <v>3.9344778819194746</v>
      </c>
      <c r="NA271" s="193">
        <f t="shared" si="1094"/>
        <v>4.0136627055504883</v>
      </c>
      <c r="NB271" s="212">
        <f t="shared" si="1279"/>
        <v>57914.958767594668</v>
      </c>
      <c r="NF271" s="3">
        <f t="shared" si="1095"/>
        <v>7.1629574863467322</v>
      </c>
      <c r="NG271" s="6">
        <f t="shared" si="1096"/>
        <v>0</v>
      </c>
      <c r="NH271" s="6">
        <f t="shared" si="1097"/>
        <v>0</v>
      </c>
      <c r="NI271" s="6">
        <f t="shared" si="1098"/>
        <v>0</v>
      </c>
      <c r="NJ271" s="193">
        <f t="shared" si="1280"/>
        <v>5.6983332832036027</v>
      </c>
      <c r="NK271" s="193">
        <f t="shared" si="1281"/>
        <v>4.1745731882913786</v>
      </c>
      <c r="NL271" s="193">
        <f t="shared" si="1282"/>
        <v>3.8150380693314694</v>
      </c>
      <c r="NM271" s="193">
        <f t="shared" si="1099"/>
        <v>3.9040600573940507</v>
      </c>
      <c r="NN271" s="212">
        <f t="shared" si="1283"/>
        <v>56326.24526941761</v>
      </c>
      <c r="NR271" s="3">
        <f t="shared" si="1100"/>
        <v>0</v>
      </c>
      <c r="NS271" s="6">
        <f t="shared" si="1101"/>
        <v>5.926978974857998</v>
      </c>
      <c r="NT271" s="6">
        <f t="shared" si="1102"/>
        <v>0</v>
      </c>
      <c r="NU271" s="6">
        <f t="shared" si="1103"/>
        <v>0</v>
      </c>
      <c r="NV271" s="193">
        <f t="shared" si="1284"/>
        <v>5.6740334309306508</v>
      </c>
      <c r="NW271" s="193">
        <f t="shared" si="1285"/>
        <v>4.2618212662029604</v>
      </c>
      <c r="NX271" s="193">
        <f t="shared" si="1286"/>
        <v>3.8150380693314694</v>
      </c>
      <c r="NY271" s="193">
        <f t="shared" si="1104"/>
        <v>3.9040600573940507</v>
      </c>
      <c r="NZ271" s="212">
        <f t="shared" si="1287"/>
        <v>56529.657880967199</v>
      </c>
      <c r="OD271" s="3">
        <f t="shared" si="1105"/>
        <v>0</v>
      </c>
      <c r="OE271" s="6">
        <f t="shared" si="1106"/>
        <v>0</v>
      </c>
      <c r="OF271" s="6">
        <f t="shared" si="1107"/>
        <v>5.7569603668913496</v>
      </c>
      <c r="OG271" s="6">
        <f t="shared" si="1108"/>
        <v>0</v>
      </c>
      <c r="OH271" s="193">
        <f t="shared" si="1288"/>
        <v>5.6740334309306508</v>
      </c>
      <c r="OI271" s="193">
        <f t="shared" si="1289"/>
        <v>4.1745731882913786</v>
      </c>
      <c r="OJ271" s="193">
        <f t="shared" si="1290"/>
        <v>3.9344778819194746</v>
      </c>
      <c r="OK271" s="193">
        <f t="shared" si="1109"/>
        <v>3.9040600573940507</v>
      </c>
      <c r="OL271" s="212">
        <f t="shared" si="1291"/>
        <v>56897.237099797654</v>
      </c>
      <c r="OP271" s="3">
        <f t="shared" si="1110"/>
        <v>0</v>
      </c>
      <c r="OQ271" s="6">
        <f t="shared" si="1111"/>
        <v>0</v>
      </c>
      <c r="OR271" s="6">
        <f t="shared" si="1112"/>
        <v>0</v>
      </c>
      <c r="OS271" s="6">
        <f t="shared" si="1113"/>
        <v>5.7457940608628268</v>
      </c>
      <c r="OT271" s="193">
        <f t="shared" si="1292"/>
        <v>5.6740334309306508</v>
      </c>
      <c r="OU271" s="193">
        <f t="shared" si="1293"/>
        <v>4.1745731882913786</v>
      </c>
      <c r="OV271" s="193">
        <f t="shared" si="1294"/>
        <v>3.8150380693314694</v>
      </c>
      <c r="OW271" s="193">
        <f t="shared" si="1114"/>
        <v>4.0136627055504883</v>
      </c>
      <c r="OX271" s="232">
        <f t="shared" si="1295"/>
        <v>57084.753772259544</v>
      </c>
    </row>
    <row r="272" spans="1:414" x14ac:dyDescent="0.2">
      <c r="B272" s="81">
        <v>45339</v>
      </c>
      <c r="C272">
        <v>112</v>
      </c>
      <c r="D272">
        <v>11.401358596000227</v>
      </c>
      <c r="E272">
        <v>0</v>
      </c>
      <c r="F272">
        <v>1</v>
      </c>
      <c r="G272">
        <v>0</v>
      </c>
      <c r="H272">
        <v>0</v>
      </c>
      <c r="I272">
        <v>0</v>
      </c>
      <c r="J272">
        <v>0</v>
      </c>
      <c r="K272">
        <v>0</v>
      </c>
      <c r="L272">
        <v>0</v>
      </c>
      <c r="M272">
        <v>0</v>
      </c>
      <c r="N272">
        <v>0</v>
      </c>
      <c r="O272">
        <v>0</v>
      </c>
      <c r="P272">
        <v>0</v>
      </c>
      <c r="Q272">
        <v>0</v>
      </c>
      <c r="R272">
        <v>0</v>
      </c>
      <c r="S272">
        <v>1</v>
      </c>
      <c r="T272">
        <v>12544</v>
      </c>
      <c r="U272">
        <v>7.3245454084805601</v>
      </c>
      <c r="V272">
        <v>5.7712729551339992</v>
      </c>
      <c r="W272">
        <v>5.0063698798815537</v>
      </c>
      <c r="X272">
        <v>4.7775182822187983</v>
      </c>
      <c r="Y272" s="3">
        <v>1225.8773572720588</v>
      </c>
      <c r="Z272" s="3">
        <v>255.93393679286413</v>
      </c>
      <c r="AA272" s="3">
        <v>103.98306658303643</v>
      </c>
      <c r="AB272" s="3">
        <v>69.205699522998458</v>
      </c>
      <c r="AC272">
        <v>0</v>
      </c>
      <c r="AD272">
        <v>1</v>
      </c>
      <c r="AE272" s="6"/>
      <c r="AF272" s="1" t="s">
        <v>4</v>
      </c>
      <c r="AG272">
        <v>112</v>
      </c>
      <c r="AH272" s="189">
        <v>45339</v>
      </c>
      <c r="AI272">
        <f t="shared" si="1115"/>
        <v>2</v>
      </c>
      <c r="AJ272">
        <v>112</v>
      </c>
      <c r="AK272">
        <v>0</v>
      </c>
      <c r="AL272">
        <v>1</v>
      </c>
      <c r="AM272">
        <v>0</v>
      </c>
      <c r="AN272">
        <v>0</v>
      </c>
      <c r="AO272">
        <v>0</v>
      </c>
      <c r="AP272">
        <v>0</v>
      </c>
      <c r="AQ272">
        <v>1</v>
      </c>
      <c r="AS272" s="37"/>
      <c r="AT272" s="37"/>
      <c r="AU272" s="6">
        <f t="shared" si="1116"/>
        <v>0</v>
      </c>
      <c r="AV272" s="6">
        <f t="shared" si="1117"/>
        <v>0</v>
      </c>
      <c r="AW272" s="6">
        <f t="shared" si="1118"/>
        <v>0</v>
      </c>
      <c r="AX272" s="6">
        <f t="shared" si="1119"/>
        <v>0</v>
      </c>
      <c r="AY272" s="193">
        <f t="shared" si="1120"/>
        <v>5.6740334309306508</v>
      </c>
      <c r="AZ272" s="193">
        <f t="shared" si="1121"/>
        <v>4.1745731882913786</v>
      </c>
      <c r="BA272" s="193">
        <f t="shared" si="1122"/>
        <v>3.8150380693314694</v>
      </c>
      <c r="BB272" s="193">
        <f t="shared" si="1123"/>
        <v>3.9040600573940507</v>
      </c>
      <c r="BC272" s="72">
        <f t="shared" si="1124"/>
        <v>56312.210093717425</v>
      </c>
      <c r="BG272" s="3">
        <f t="shared" si="1125"/>
        <v>7.1780545003109486</v>
      </c>
      <c r="BH272" s="6">
        <f t="shared" si="1126"/>
        <v>0</v>
      </c>
      <c r="BI272" s="6">
        <f t="shared" si="1127"/>
        <v>0</v>
      </c>
      <c r="BJ272" s="6">
        <f t="shared" si="1128"/>
        <v>0</v>
      </c>
      <c r="BK272" s="193">
        <f t="shared" si="1129"/>
        <v>5.6983838802736644</v>
      </c>
      <c r="BL272" s="193">
        <f t="shared" si="1130"/>
        <v>4.1745731882913786</v>
      </c>
      <c r="BM272" s="193">
        <f t="shared" si="1131"/>
        <v>3.8150380693314694</v>
      </c>
      <c r="BN272" s="193">
        <f t="shared" si="1132"/>
        <v>3.9040600573940507</v>
      </c>
      <c r="BO272" s="72">
        <f t="shared" si="1133"/>
        <v>56326.274497062055</v>
      </c>
      <c r="BS272" s="3">
        <f t="shared" si="1134"/>
        <v>7.1780771162042942</v>
      </c>
      <c r="BT272" s="6">
        <f t="shared" si="1135"/>
        <v>0</v>
      </c>
      <c r="BU272" s="6">
        <f t="shared" si="1136"/>
        <v>0</v>
      </c>
      <c r="BV272" s="6">
        <f t="shared" si="1137"/>
        <v>0</v>
      </c>
      <c r="BW272" s="193">
        <f t="shared" si="1138"/>
        <v>5.6983839560680529</v>
      </c>
      <c r="BX272" s="193">
        <f t="shared" si="1139"/>
        <v>4.1745731882913786</v>
      </c>
      <c r="BY272" s="193">
        <f t="shared" si="1296"/>
        <v>3.8150380693314694</v>
      </c>
      <c r="BZ272" s="193">
        <f t="shared" si="1140"/>
        <v>3.9040600573940507</v>
      </c>
      <c r="CA272" s="72">
        <f t="shared" si="1141"/>
        <v>56326.274497062055</v>
      </c>
      <c r="CE272" s="3">
        <f t="shared" si="1142"/>
        <v>0</v>
      </c>
      <c r="CF272" s="6">
        <f t="shared" si="1143"/>
        <v>5.7712729551339992</v>
      </c>
      <c r="CG272" s="6">
        <f t="shared" si="1144"/>
        <v>0</v>
      </c>
      <c r="CH272" s="6">
        <f t="shared" si="1145"/>
        <v>0</v>
      </c>
      <c r="CI272" s="193">
        <f t="shared" si="1146"/>
        <v>5.6740334309306508</v>
      </c>
      <c r="CJ272" s="193">
        <f t="shared" si="1147"/>
        <v>4.2596239275115506</v>
      </c>
      <c r="CK272" s="193">
        <f t="shared" si="1297"/>
        <v>3.8150380693314694</v>
      </c>
      <c r="CL272" s="193">
        <f t="shared" si="1148"/>
        <v>3.9040600573940507</v>
      </c>
      <c r="CM272" s="72">
        <f t="shared" si="1149"/>
        <v>56524.171175163159</v>
      </c>
      <c r="CQ272" s="3">
        <f t="shared" si="1150"/>
        <v>0</v>
      </c>
      <c r="CR272" s="6">
        <f t="shared" si="1151"/>
        <v>5.7713357225061488</v>
      </c>
      <c r="CS272" s="6">
        <f t="shared" si="1152"/>
        <v>0</v>
      </c>
      <c r="CT272" s="6">
        <f t="shared" si="1153"/>
        <v>0</v>
      </c>
      <c r="CU272" s="193">
        <f t="shared" si="1154"/>
        <v>5.6740334309306508</v>
      </c>
      <c r="CV272" s="193">
        <f t="shared" si="1155"/>
        <v>4.2596248142643889</v>
      </c>
      <c r="CW272" s="193">
        <f t="shared" si="1298"/>
        <v>3.8150380693314694</v>
      </c>
      <c r="CX272" s="193">
        <f t="shared" si="1156"/>
        <v>3.9040600573940507</v>
      </c>
      <c r="CY272" s="72">
        <f t="shared" si="1157"/>
        <v>56524.173389257798</v>
      </c>
      <c r="DC272" s="3">
        <f t="shared" si="1158"/>
        <v>0</v>
      </c>
      <c r="DD272" s="6">
        <f t="shared" si="1159"/>
        <v>0</v>
      </c>
      <c r="DE272" s="6">
        <f t="shared" si="1160"/>
        <v>5.2566883738756314</v>
      </c>
      <c r="DF272" s="6">
        <f t="shared" si="1161"/>
        <v>0</v>
      </c>
      <c r="DG272" s="193">
        <f t="shared" si="1162"/>
        <v>5.6740334309306508</v>
      </c>
      <c r="DH272" s="193">
        <f t="shared" si="1163"/>
        <v>4.1745731882913786</v>
      </c>
      <c r="DI272" s="193">
        <f t="shared" si="1299"/>
        <v>3.9246464386247095</v>
      </c>
      <c r="DJ272" s="193">
        <f t="shared" si="1164"/>
        <v>3.9040600573940507</v>
      </c>
      <c r="DK272" s="72">
        <f t="shared" si="1165"/>
        <v>56848.853104477283</v>
      </c>
      <c r="DO272" s="3">
        <f t="shared" si="1166"/>
        <v>0</v>
      </c>
      <c r="DP272" s="6">
        <f t="shared" si="1167"/>
        <v>0</v>
      </c>
      <c r="DQ272" s="6">
        <f t="shared" si="1168"/>
        <v>5.006466566939813</v>
      </c>
      <c r="DR272" s="6">
        <f t="shared" si="1169"/>
        <v>0</v>
      </c>
      <c r="DS272" s="193">
        <f t="shared" si="1170"/>
        <v>5.6740334309306508</v>
      </c>
      <c r="DT272" s="193">
        <f t="shared" si="1171"/>
        <v>4.1745731882913786</v>
      </c>
      <c r="DU272" s="193">
        <f t="shared" si="1300"/>
        <v>3.9196925282159332</v>
      </c>
      <c r="DV272" s="193">
        <f t="shared" si="1172"/>
        <v>3.9040600573940507</v>
      </c>
      <c r="DW272" s="72">
        <f t="shared" si="1173"/>
        <v>56824.48875799933</v>
      </c>
      <c r="EA272" s="3">
        <f t="shared" si="1174"/>
        <v>0</v>
      </c>
      <c r="EB272" s="6">
        <f t="shared" si="1175"/>
        <v>0</v>
      </c>
      <c r="EC272" s="6">
        <f t="shared" si="1176"/>
        <v>0</v>
      </c>
      <c r="ED272" s="6">
        <f t="shared" si="1177"/>
        <v>14.332554846656395</v>
      </c>
      <c r="EE272" s="193">
        <f t="shared" si="1178"/>
        <v>5.6740334309306508</v>
      </c>
      <c r="EF272" s="193">
        <f t="shared" si="1179"/>
        <v>4.1745731882913786</v>
      </c>
      <c r="EG272" s="193">
        <f t="shared" si="1301"/>
        <v>3.8150380693314694</v>
      </c>
      <c r="EH272" s="193">
        <f t="shared" si="1180"/>
        <v>4.1578824025204391</v>
      </c>
      <c r="EI272" s="72">
        <f t="shared" si="1181"/>
        <v>58117.470225925928</v>
      </c>
      <c r="EM272" s="3">
        <f t="shared" si="1182"/>
        <v>0</v>
      </c>
      <c r="EN272" s="6">
        <f t="shared" si="1183"/>
        <v>0</v>
      </c>
      <c r="EO272" s="6">
        <f t="shared" si="1184"/>
        <v>0</v>
      </c>
      <c r="EP272" s="6">
        <f t="shared" si="1185"/>
        <v>4.7776361960463571</v>
      </c>
      <c r="EQ272" s="193">
        <f t="shared" si="1186"/>
        <v>5.6740334309306508</v>
      </c>
      <c r="ER272" s="193">
        <f t="shared" si="1187"/>
        <v>4.1745731882913786</v>
      </c>
      <c r="ES272" s="193">
        <f t="shared" si="1302"/>
        <v>3.8150380693314694</v>
      </c>
      <c r="ET272" s="193">
        <f t="shared" si="1188"/>
        <v>3.9960161118424056</v>
      </c>
      <c r="EU272" s="72">
        <f t="shared" si="1189"/>
        <v>56959.658179062571</v>
      </c>
      <c r="EY272" s="3">
        <f t="shared" si="1190"/>
        <v>7.1780545003109486</v>
      </c>
      <c r="EZ272" s="6">
        <f t="shared" si="1191"/>
        <v>5.7712729551339992</v>
      </c>
      <c r="FA272" s="6">
        <f t="shared" si="1192"/>
        <v>5.2566883738756314</v>
      </c>
      <c r="FB272" s="6">
        <f t="shared" si="1193"/>
        <v>14.332554846656395</v>
      </c>
      <c r="FC272" s="193">
        <f t="shared" si="1194"/>
        <v>5.6983838802736644</v>
      </c>
      <c r="FD272" s="193">
        <f t="shared" si="1195"/>
        <v>4.2596239275115506</v>
      </c>
      <c r="FE272" s="193">
        <f t="shared" si="1303"/>
        <v>3.9246464386247095</v>
      </c>
      <c r="FF272" s="193">
        <f t="shared" si="1196"/>
        <v>4.1578824025204391</v>
      </c>
      <c r="FG272" s="72">
        <f t="shared" si="1197"/>
        <v>58906.866574992135</v>
      </c>
      <c r="FK272" s="3">
        <f t="shared" si="1198"/>
        <v>7.3245680243739058</v>
      </c>
      <c r="FL272" s="6">
        <f t="shared" si="1199"/>
        <v>5.7713357225061488</v>
      </c>
      <c r="FM272" s="6">
        <f t="shared" si="1200"/>
        <v>5.006466566939813</v>
      </c>
      <c r="FN272" s="6">
        <f t="shared" si="1201"/>
        <v>4.7776361960463571</v>
      </c>
      <c r="FO272" s="193">
        <f t="shared" si="1202"/>
        <v>5.6988747818619387</v>
      </c>
      <c r="FP272" s="193">
        <f t="shared" si="1203"/>
        <v>4.2596248142643889</v>
      </c>
      <c r="FQ272" s="193">
        <f t="shared" si="1304"/>
        <v>3.9196925282159332</v>
      </c>
      <c r="FR272" s="193">
        <f t="shared" si="1204"/>
        <v>3.9960161118424056</v>
      </c>
      <c r="FS272" s="205">
        <f t="shared" si="1205"/>
        <v>57708.877607377515</v>
      </c>
      <c r="FW272" s="3">
        <f t="shared" si="1206"/>
        <v>8.4232272197526434</v>
      </c>
      <c r="FX272" s="6">
        <f t="shared" si="1207"/>
        <v>6.5215384393014189</v>
      </c>
      <c r="FY272" s="6">
        <f t="shared" si="1208"/>
        <v>6.2078986510531262</v>
      </c>
      <c r="FZ272" s="6">
        <f t="shared" si="1209"/>
        <v>5.6374715730181819</v>
      </c>
      <c r="GA272" s="193">
        <f t="shared" si="1210"/>
        <v>5.7025482408743802</v>
      </c>
      <c r="GB272" s="193">
        <f t="shared" si="1211"/>
        <v>4.2701676085073279</v>
      </c>
      <c r="GC272" s="193">
        <f t="shared" si="1305"/>
        <v>3.9432577331946961</v>
      </c>
      <c r="GD272" s="193">
        <f t="shared" si="1212"/>
        <v>4.0117037148216363</v>
      </c>
      <c r="GE272" s="72">
        <f t="shared" si="1213"/>
        <v>57968.735304756592</v>
      </c>
      <c r="GI272" s="3">
        <f t="shared" si="1214"/>
        <v>8.0569999493286169</v>
      </c>
      <c r="GJ272" s="6">
        <f t="shared" si="1215"/>
        <v>6.3484002506473995</v>
      </c>
      <c r="GK272" s="6">
        <f t="shared" si="1216"/>
        <v>5.5070068678697099</v>
      </c>
      <c r="GL272" s="6">
        <f t="shared" si="1217"/>
        <v>5.2552701104406783</v>
      </c>
      <c r="GM272" s="193">
        <f t="shared" si="1218"/>
        <v>5.7013252281005506</v>
      </c>
      <c r="GN272" s="193">
        <f t="shared" si="1219"/>
        <v>4.2677442997651456</v>
      </c>
      <c r="GO272" s="193">
        <f t="shared" si="1306"/>
        <v>3.9295778288241521</v>
      </c>
      <c r="GP272" s="193">
        <f t="shared" si="1220"/>
        <v>4.0047608564110453</v>
      </c>
      <c r="GQ272" s="72">
        <f t="shared" si="1221"/>
        <v>57843.283737306068</v>
      </c>
      <c r="GU272" s="3">
        <f t="shared" si="1222"/>
        <v>9.5219090310247285</v>
      </c>
      <c r="GV272" s="6">
        <f t="shared" si="1223"/>
        <v>6.925527546160799</v>
      </c>
      <c r="GW272" s="6">
        <f t="shared" si="1224"/>
        <v>6.5082808438460198</v>
      </c>
      <c r="GX272" s="6">
        <f t="shared" si="1225"/>
        <v>5.9718978527734983</v>
      </c>
      <c r="GY272" s="193">
        <f t="shared" si="1226"/>
        <v>5.7062083301636894</v>
      </c>
      <c r="GZ272" s="193">
        <f t="shared" si="1227"/>
        <v>4.2757992623673902</v>
      </c>
      <c r="HA272" s="193">
        <f t="shared" si="1307"/>
        <v>3.9490637426683968</v>
      </c>
      <c r="HB272" s="193">
        <f t="shared" si="1228"/>
        <v>4.017739424120534</v>
      </c>
      <c r="HC272" s="205">
        <f t="shared" si="1229"/>
        <v>58058.021624107634</v>
      </c>
      <c r="HG272" s="3">
        <f t="shared" si="1030"/>
        <v>8.4232272197526434</v>
      </c>
      <c r="HH272" s="6">
        <f t="shared" si="1031"/>
        <v>0</v>
      </c>
      <c r="HI272" s="6">
        <f t="shared" si="1032"/>
        <v>0</v>
      </c>
      <c r="HJ272" s="6">
        <f t="shared" si="1033"/>
        <v>0</v>
      </c>
      <c r="HK272" s="193">
        <f t="shared" si="1230"/>
        <v>5.7025482408743802</v>
      </c>
      <c r="HL272" s="193">
        <f t="shared" si="1230"/>
        <v>4.1745731882913786</v>
      </c>
      <c r="HM272" s="193">
        <f t="shared" si="1230"/>
        <v>3.8150380693314694</v>
      </c>
      <c r="HN272" s="193">
        <f t="shared" si="1034"/>
        <v>3.9040600573940507</v>
      </c>
      <c r="HO272" s="212">
        <f t="shared" si="1231"/>
        <v>56328.680112278365</v>
      </c>
      <c r="HS272" s="3">
        <f t="shared" si="1035"/>
        <v>8.0569999493286169</v>
      </c>
      <c r="HT272" s="6">
        <f t="shared" si="1036"/>
        <v>0</v>
      </c>
      <c r="HU272" s="6">
        <f t="shared" si="1037"/>
        <v>0</v>
      </c>
      <c r="HV272" s="6">
        <f t="shared" si="1038"/>
        <v>0</v>
      </c>
      <c r="HW272" s="193">
        <f t="shared" si="1232"/>
        <v>5.7013252281005506</v>
      </c>
      <c r="HX272" s="193">
        <f t="shared" si="1233"/>
        <v>4.1745731882913786</v>
      </c>
      <c r="HY272" s="193">
        <f t="shared" si="1234"/>
        <v>3.8150380693314694</v>
      </c>
      <c r="HZ272" s="193">
        <f t="shared" si="1039"/>
        <v>3.9040600573940507</v>
      </c>
      <c r="IA272" s="212">
        <f t="shared" si="1235"/>
        <v>56327.973607055872</v>
      </c>
      <c r="IE272" s="3">
        <f t="shared" si="1040"/>
        <v>9.5219090310247285</v>
      </c>
      <c r="IF272" s="6">
        <f t="shared" si="1041"/>
        <v>0</v>
      </c>
      <c r="IG272" s="6">
        <f t="shared" si="1042"/>
        <v>0</v>
      </c>
      <c r="IH272" s="6">
        <f t="shared" si="1043"/>
        <v>0</v>
      </c>
      <c r="II272" s="193">
        <f t="shared" si="1236"/>
        <v>5.7062083301636894</v>
      </c>
      <c r="IJ272" s="193">
        <f t="shared" si="1237"/>
        <v>4.1745731882913786</v>
      </c>
      <c r="IK272" s="193">
        <f t="shared" si="1238"/>
        <v>3.8150380693314694</v>
      </c>
      <c r="IL272" s="193">
        <f t="shared" si="1044"/>
        <v>3.9040600573940507</v>
      </c>
      <c r="IM272" s="205">
        <f t="shared" si="1239"/>
        <v>56330.794511246662</v>
      </c>
      <c r="IQ272" s="3">
        <f t="shared" si="1045"/>
        <v>0</v>
      </c>
      <c r="IR272" s="6">
        <f t="shared" si="1046"/>
        <v>6.5215384393014189</v>
      </c>
      <c r="IS272" s="6">
        <f t="shared" si="1047"/>
        <v>0</v>
      </c>
      <c r="IT272" s="6">
        <f t="shared" si="1048"/>
        <v>0</v>
      </c>
      <c r="IU272" s="193">
        <f t="shared" si="1240"/>
        <v>5.6740334309306508</v>
      </c>
      <c r="IV272" s="193">
        <f t="shared" si="1241"/>
        <v>4.2701676085073279</v>
      </c>
      <c r="IW272" s="193">
        <f t="shared" si="1242"/>
        <v>3.8150380693314694</v>
      </c>
      <c r="IX272" s="193">
        <f t="shared" si="1049"/>
        <v>3.9040600573940507</v>
      </c>
      <c r="IY272" s="212">
        <f t="shared" si="1243"/>
        <v>56550.503365851524</v>
      </c>
      <c r="JC272" s="3">
        <f t="shared" si="1050"/>
        <v>0</v>
      </c>
      <c r="JD272" s="6">
        <f t="shared" si="1051"/>
        <v>6.3484002506473995</v>
      </c>
      <c r="JE272" s="6">
        <f t="shared" si="1052"/>
        <v>0</v>
      </c>
      <c r="JF272" s="6">
        <f t="shared" si="1053"/>
        <v>0</v>
      </c>
      <c r="JG272" s="193">
        <f t="shared" si="1244"/>
        <v>5.6740334309306508</v>
      </c>
      <c r="JH272" s="193">
        <f t="shared" si="1245"/>
        <v>4.2677442997651456</v>
      </c>
      <c r="JI272" s="193">
        <f t="shared" si="1246"/>
        <v>3.8150380693314694</v>
      </c>
      <c r="JJ272" s="193">
        <f t="shared" si="1054"/>
        <v>3.9040600573940507</v>
      </c>
      <c r="JK272" s="212">
        <f t="shared" si="1247"/>
        <v>56544.450216765057</v>
      </c>
      <c r="JO272" s="3">
        <f t="shared" si="1055"/>
        <v>0</v>
      </c>
      <c r="JP272" s="6">
        <f t="shared" si="1056"/>
        <v>6.925527546160799</v>
      </c>
      <c r="JQ272" s="6">
        <f t="shared" si="1057"/>
        <v>0</v>
      </c>
      <c r="JR272" s="6">
        <f t="shared" si="1058"/>
        <v>0</v>
      </c>
      <c r="JS272" s="193">
        <f t="shared" si="1248"/>
        <v>5.6740334309306508</v>
      </c>
      <c r="JT272" s="193">
        <f t="shared" si="1249"/>
        <v>4.2757992623673902</v>
      </c>
      <c r="JU272" s="193">
        <f t="shared" si="1250"/>
        <v>3.8150380693314694</v>
      </c>
      <c r="JV272" s="193">
        <f t="shared" si="1059"/>
        <v>3.9040600573940507</v>
      </c>
      <c r="JW272" s="205">
        <f t="shared" si="1251"/>
        <v>56564.573098341345</v>
      </c>
      <c r="KA272" s="3">
        <f t="shared" si="1060"/>
        <v>0</v>
      </c>
      <c r="KB272" s="6">
        <f t="shared" si="1061"/>
        <v>0</v>
      </c>
      <c r="KC272" s="6">
        <f t="shared" si="1062"/>
        <v>6.2078986510531262</v>
      </c>
      <c r="KD272" s="6">
        <f t="shared" si="1063"/>
        <v>0</v>
      </c>
      <c r="KE272" s="193">
        <f t="shared" si="1252"/>
        <v>5.6740334309306508</v>
      </c>
      <c r="KF272" s="193">
        <f t="shared" si="1253"/>
        <v>4.1745731882913786</v>
      </c>
      <c r="KG272" s="193">
        <f t="shared" si="1254"/>
        <v>3.9432577331946961</v>
      </c>
      <c r="KH272" s="193">
        <f t="shared" si="1064"/>
        <v>3.9040600573940507</v>
      </c>
      <c r="KI272" s="212">
        <f t="shared" si="1255"/>
        <v>56940.480647487952</v>
      </c>
      <c r="KM272" s="3">
        <f t="shared" si="1065"/>
        <v>0</v>
      </c>
      <c r="KN272" s="6">
        <f t="shared" si="1066"/>
        <v>0</v>
      </c>
      <c r="KO272" s="6">
        <f t="shared" si="1067"/>
        <v>5.5070068678697099</v>
      </c>
      <c r="KP272" s="6">
        <f t="shared" si="1068"/>
        <v>0</v>
      </c>
      <c r="KQ272" s="193">
        <f t="shared" si="1256"/>
        <v>5.6740334309306508</v>
      </c>
      <c r="KR272" s="193">
        <f t="shared" si="1257"/>
        <v>4.1745731882913786</v>
      </c>
      <c r="KS272" s="193">
        <f t="shared" si="1258"/>
        <v>3.9295778288241521</v>
      </c>
      <c r="KT272" s="193">
        <f t="shared" si="1069"/>
        <v>3.9040600573940507</v>
      </c>
      <c r="KU272" s="212">
        <f t="shared" si="1259"/>
        <v>56873.117067394734</v>
      </c>
      <c r="KY272" s="3">
        <f t="shared" si="1070"/>
        <v>0</v>
      </c>
      <c r="KZ272" s="6">
        <f t="shared" si="1071"/>
        <v>0</v>
      </c>
      <c r="LA272" s="6">
        <f t="shared" si="1072"/>
        <v>6.5082808438460198</v>
      </c>
      <c r="LB272" s="6">
        <f t="shared" si="1073"/>
        <v>0</v>
      </c>
      <c r="LC272" s="193">
        <f t="shared" si="1260"/>
        <v>5.6740334309306508</v>
      </c>
      <c r="LD272" s="193">
        <f t="shared" si="1261"/>
        <v>4.1745731882913786</v>
      </c>
      <c r="LE272" s="193">
        <f t="shared" si="1262"/>
        <v>3.9490637426683968</v>
      </c>
      <c r="LF272" s="193">
        <f t="shared" si="1074"/>
        <v>3.9040600573940507</v>
      </c>
      <c r="LG272" s="205">
        <f t="shared" si="1263"/>
        <v>56969.095134397423</v>
      </c>
      <c r="LK272" s="3">
        <f t="shared" si="1075"/>
        <v>0</v>
      </c>
      <c r="LL272" s="6">
        <f t="shared" si="1076"/>
        <v>0</v>
      </c>
      <c r="LM272" s="6">
        <f t="shared" si="1077"/>
        <v>0</v>
      </c>
      <c r="LN272" s="6">
        <f t="shared" si="1078"/>
        <v>5.6374715730181819</v>
      </c>
      <c r="LO272" s="193">
        <f t="shared" si="1264"/>
        <v>5.6740334309306508</v>
      </c>
      <c r="LP272" s="193">
        <f t="shared" si="1265"/>
        <v>4.1745731882913786</v>
      </c>
      <c r="LQ272" s="193">
        <f t="shared" si="1266"/>
        <v>3.8150380693314694</v>
      </c>
      <c r="LR272" s="193">
        <f t="shared" si="1079"/>
        <v>4.0117037148216363</v>
      </c>
      <c r="LS272" s="212">
        <f t="shared" si="1267"/>
        <v>57070.853064479787</v>
      </c>
      <c r="LW272" s="3">
        <f t="shared" si="1080"/>
        <v>0</v>
      </c>
      <c r="LX272" s="6">
        <f t="shared" si="1081"/>
        <v>0</v>
      </c>
      <c r="LY272" s="6">
        <f t="shared" si="1082"/>
        <v>0</v>
      </c>
      <c r="LZ272" s="6">
        <f t="shared" si="1083"/>
        <v>5.2552701104406783</v>
      </c>
      <c r="MA272" s="193">
        <f t="shared" si="1268"/>
        <v>5.6740334309306508</v>
      </c>
      <c r="MB272" s="193">
        <f t="shared" si="1269"/>
        <v>4.1745731882913786</v>
      </c>
      <c r="MC272" s="193">
        <f t="shared" si="1270"/>
        <v>3.8150380693314694</v>
      </c>
      <c r="MD272" s="193">
        <f t="shared" si="1084"/>
        <v>4.0047608564110453</v>
      </c>
      <c r="ME272" s="212">
        <f t="shared" si="1271"/>
        <v>57021.614821854251</v>
      </c>
      <c r="MI272" s="3">
        <f t="shared" si="1085"/>
        <v>0</v>
      </c>
      <c r="MJ272" s="6">
        <f t="shared" si="1086"/>
        <v>0</v>
      </c>
      <c r="MK272" s="6">
        <f t="shared" si="1087"/>
        <v>0</v>
      </c>
      <c r="ML272" s="6">
        <f t="shared" si="1088"/>
        <v>5.9718978527734983</v>
      </c>
      <c r="MM272" s="193">
        <f t="shared" si="1272"/>
        <v>5.6740334309306508</v>
      </c>
      <c r="MN272" s="193">
        <f t="shared" si="1273"/>
        <v>4.1745731882913786</v>
      </c>
      <c r="MO272" s="193">
        <f t="shared" si="1274"/>
        <v>3.8150380693314694</v>
      </c>
      <c r="MP272" s="193">
        <f t="shared" si="1089"/>
        <v>4.017739424120534</v>
      </c>
      <c r="MQ272" s="205">
        <f t="shared" si="1275"/>
        <v>57113.692418135521</v>
      </c>
      <c r="MT272" s="3">
        <f t="shared" si="1090"/>
        <v>6.9583181380565318</v>
      </c>
      <c r="MU272" s="6">
        <f t="shared" si="1091"/>
        <v>5.7712729551339992</v>
      </c>
      <c r="MV272" s="6">
        <f t="shared" si="1092"/>
        <v>5.7573253618637859</v>
      </c>
      <c r="MW272" s="6">
        <f t="shared" si="1093"/>
        <v>5.7330219386625574</v>
      </c>
      <c r="MX272" s="193">
        <f t="shared" si="1276"/>
        <v>5.6976471895249778</v>
      </c>
      <c r="MY272" s="193">
        <f t="shared" si="1277"/>
        <v>4.2596239275115506</v>
      </c>
      <c r="MZ272" s="193">
        <f t="shared" si="1278"/>
        <v>3.9344850197017935</v>
      </c>
      <c r="NA272" s="193">
        <f t="shared" si="1094"/>
        <v>4.0134319237206277</v>
      </c>
      <c r="NB272" s="212">
        <f t="shared" si="1279"/>
        <v>57907.304494206612</v>
      </c>
      <c r="NF272" s="3">
        <f t="shared" si="1095"/>
        <v>6.9583181380565309</v>
      </c>
      <c r="NG272" s="6">
        <f t="shared" si="1096"/>
        <v>0</v>
      </c>
      <c r="NH272" s="6">
        <f t="shared" si="1097"/>
        <v>0</v>
      </c>
      <c r="NI272" s="6">
        <f t="shared" si="1098"/>
        <v>0</v>
      </c>
      <c r="NJ272" s="193">
        <f t="shared" si="1280"/>
        <v>5.6976471895249778</v>
      </c>
      <c r="NK272" s="193">
        <f t="shared" si="1281"/>
        <v>4.1745731882913786</v>
      </c>
      <c r="NL272" s="193">
        <f t="shared" si="1282"/>
        <v>3.8150380693314694</v>
      </c>
      <c r="NM272" s="193">
        <f t="shared" si="1099"/>
        <v>3.9040600573940507</v>
      </c>
      <c r="NN272" s="212">
        <f t="shared" si="1283"/>
        <v>56325.848945553182</v>
      </c>
      <c r="NR272" s="3">
        <f t="shared" si="1100"/>
        <v>0</v>
      </c>
      <c r="NS272" s="6">
        <f t="shared" si="1101"/>
        <v>5.7712729551339992</v>
      </c>
      <c r="NT272" s="6">
        <f t="shared" si="1102"/>
        <v>0</v>
      </c>
      <c r="NU272" s="6">
        <f t="shared" si="1103"/>
        <v>0</v>
      </c>
      <c r="NV272" s="193">
        <f t="shared" si="1284"/>
        <v>5.6740334309306508</v>
      </c>
      <c r="NW272" s="193">
        <f t="shared" si="1285"/>
        <v>4.2596239275115506</v>
      </c>
      <c r="NX272" s="193">
        <f t="shared" si="1286"/>
        <v>3.8150380693314694</v>
      </c>
      <c r="NY272" s="193">
        <f t="shared" si="1104"/>
        <v>3.9040600573940507</v>
      </c>
      <c r="NZ272" s="212">
        <f t="shared" si="1287"/>
        <v>56524.171175163159</v>
      </c>
      <c r="OD272" s="3">
        <f t="shared" si="1105"/>
        <v>0</v>
      </c>
      <c r="OE272" s="6">
        <f t="shared" si="1106"/>
        <v>0</v>
      </c>
      <c r="OF272" s="6">
        <f t="shared" si="1107"/>
        <v>5.7573253618637859</v>
      </c>
      <c r="OG272" s="6">
        <f t="shared" si="1108"/>
        <v>0</v>
      </c>
      <c r="OH272" s="193">
        <f t="shared" si="1288"/>
        <v>5.6740334309306508</v>
      </c>
      <c r="OI272" s="193">
        <f t="shared" si="1289"/>
        <v>4.1745731882913786</v>
      </c>
      <c r="OJ272" s="193">
        <f t="shared" si="1290"/>
        <v>3.9344850197017935</v>
      </c>
      <c r="OK272" s="193">
        <f t="shared" si="1109"/>
        <v>3.9040600573940507</v>
      </c>
      <c r="OL272" s="212">
        <f t="shared" si="1291"/>
        <v>56897.272242293744</v>
      </c>
      <c r="OP272" s="3">
        <f t="shared" si="1110"/>
        <v>0</v>
      </c>
      <c r="OQ272" s="6">
        <f t="shared" si="1111"/>
        <v>0</v>
      </c>
      <c r="OR272" s="6">
        <f t="shared" si="1112"/>
        <v>0</v>
      </c>
      <c r="OS272" s="6">
        <f t="shared" si="1113"/>
        <v>5.7330219386625574</v>
      </c>
      <c r="OT272" s="193">
        <f t="shared" si="1292"/>
        <v>5.6740334309306508</v>
      </c>
      <c r="OU272" s="193">
        <f t="shared" si="1293"/>
        <v>4.1745731882913786</v>
      </c>
      <c r="OV272" s="193">
        <f t="shared" si="1294"/>
        <v>3.8150380693314694</v>
      </c>
      <c r="OW272" s="193">
        <f t="shared" si="1114"/>
        <v>4.0134319237206277</v>
      </c>
      <c r="OX272" s="232">
        <f t="shared" si="1295"/>
        <v>57083.116002686402</v>
      </c>
    </row>
    <row r="273" spans="2:414" x14ac:dyDescent="0.2">
      <c r="B273" s="81">
        <v>45346</v>
      </c>
      <c r="C273">
        <v>113</v>
      </c>
      <c r="D273">
        <v>11.376886254718467</v>
      </c>
      <c r="E273">
        <v>0</v>
      </c>
      <c r="F273">
        <v>1</v>
      </c>
      <c r="G273">
        <v>0</v>
      </c>
      <c r="H273">
        <v>0</v>
      </c>
      <c r="I273">
        <v>0</v>
      </c>
      <c r="J273">
        <v>0</v>
      </c>
      <c r="K273">
        <v>0</v>
      </c>
      <c r="L273">
        <v>0</v>
      </c>
      <c r="M273">
        <v>0</v>
      </c>
      <c r="N273">
        <v>0</v>
      </c>
      <c r="O273">
        <v>0</v>
      </c>
      <c r="P273">
        <v>0</v>
      </c>
      <c r="Q273">
        <v>0</v>
      </c>
      <c r="R273">
        <v>0</v>
      </c>
      <c r="S273">
        <v>1</v>
      </c>
      <c r="T273">
        <v>12769</v>
      </c>
      <c r="U273">
        <v>7.140311100493804</v>
      </c>
      <c r="V273">
        <v>5.6866987291126447</v>
      </c>
      <c r="W273">
        <v>5.0126478358880728</v>
      </c>
      <c r="X273">
        <v>4.6202952588463866</v>
      </c>
      <c r="Y273" s="3">
        <v>970.61415009044106</v>
      </c>
      <c r="Z273" s="3">
        <v>229.90632043485297</v>
      </c>
      <c r="AA273" s="3">
        <v>104.923701368387</v>
      </c>
      <c r="AB273" s="3">
        <v>51.920569952299843</v>
      </c>
      <c r="AC273">
        <v>0</v>
      </c>
      <c r="AD273">
        <v>1</v>
      </c>
      <c r="AE273" s="6"/>
      <c r="AF273" s="1" t="s">
        <v>4</v>
      </c>
      <c r="AG273">
        <v>113</v>
      </c>
      <c r="AH273" s="189">
        <v>45346</v>
      </c>
      <c r="AI273">
        <f t="shared" si="1115"/>
        <v>2</v>
      </c>
      <c r="AJ273">
        <v>113</v>
      </c>
      <c r="AK273">
        <v>0</v>
      </c>
      <c r="AL273">
        <v>1</v>
      </c>
      <c r="AM273">
        <v>0</v>
      </c>
      <c r="AN273">
        <v>0</v>
      </c>
      <c r="AO273">
        <v>0</v>
      </c>
      <c r="AP273">
        <v>0</v>
      </c>
      <c r="AQ273">
        <v>1</v>
      </c>
      <c r="AS273" s="37"/>
      <c r="AT273" s="37"/>
      <c r="AU273" s="6">
        <f t="shared" si="1116"/>
        <v>0</v>
      </c>
      <c r="AV273" s="6">
        <f t="shared" si="1117"/>
        <v>0</v>
      </c>
      <c r="AW273" s="6">
        <f t="shared" si="1118"/>
        <v>0</v>
      </c>
      <c r="AX273" s="6">
        <f t="shared" si="1119"/>
        <v>0</v>
      </c>
      <c r="AY273" s="193">
        <f t="shared" si="1120"/>
        <v>5.6740334309306508</v>
      </c>
      <c r="AZ273" s="193">
        <f t="shared" si="1121"/>
        <v>4.1745731882913786</v>
      </c>
      <c r="BA273" s="193">
        <f t="shared" si="1122"/>
        <v>3.8150380693314694</v>
      </c>
      <c r="BB273" s="193">
        <f t="shared" si="1123"/>
        <v>3.9040600573940507</v>
      </c>
      <c r="BC273" s="72">
        <f t="shared" si="1124"/>
        <v>56312.210093717425</v>
      </c>
      <c r="BG273" s="3">
        <f t="shared" si="1125"/>
        <v>6.9975048784839275</v>
      </c>
      <c r="BH273" s="6">
        <f t="shared" si="1126"/>
        <v>0</v>
      </c>
      <c r="BI273" s="6">
        <f t="shared" si="1127"/>
        <v>0</v>
      </c>
      <c r="BJ273" s="6">
        <f t="shared" si="1128"/>
        <v>0</v>
      </c>
      <c r="BK273" s="193">
        <f t="shared" si="1129"/>
        <v>5.6977786072269341</v>
      </c>
      <c r="BL273" s="193">
        <f t="shared" si="1130"/>
        <v>4.1745731882913786</v>
      </c>
      <c r="BM273" s="193">
        <f t="shared" si="1131"/>
        <v>3.8150380693314694</v>
      </c>
      <c r="BN273" s="193">
        <f t="shared" si="1132"/>
        <v>3.9040600573940507</v>
      </c>
      <c r="BO273" s="72">
        <f t="shared" si="1133"/>
        <v>56325.924859127284</v>
      </c>
      <c r="BS273" s="3">
        <f t="shared" si="1134"/>
        <v>6.9975269255196544</v>
      </c>
      <c r="BT273" s="6">
        <f t="shared" si="1135"/>
        <v>0</v>
      </c>
      <c r="BU273" s="6">
        <f t="shared" si="1136"/>
        <v>0</v>
      </c>
      <c r="BV273" s="6">
        <f t="shared" si="1137"/>
        <v>0</v>
      </c>
      <c r="BW273" s="193">
        <f t="shared" si="1138"/>
        <v>5.6977786811596021</v>
      </c>
      <c r="BX273" s="193">
        <f t="shared" si="1139"/>
        <v>4.1745731882913786</v>
      </c>
      <c r="BY273" s="193">
        <f t="shared" si="1296"/>
        <v>3.8150380693314694</v>
      </c>
      <c r="BZ273" s="193">
        <f t="shared" si="1140"/>
        <v>3.9040600573940507</v>
      </c>
      <c r="CA273" s="72">
        <f t="shared" si="1141"/>
        <v>56325.924859127284</v>
      </c>
      <c r="CE273" s="3">
        <f t="shared" si="1142"/>
        <v>0</v>
      </c>
      <c r="CF273" s="6">
        <f t="shared" si="1143"/>
        <v>5.6866987291126447</v>
      </c>
      <c r="CG273" s="6">
        <f t="shared" si="1144"/>
        <v>0</v>
      </c>
      <c r="CH273" s="6">
        <f t="shared" si="1145"/>
        <v>0</v>
      </c>
      <c r="CI273" s="193">
        <f t="shared" si="1146"/>
        <v>5.6740334309306508</v>
      </c>
      <c r="CJ273" s="193">
        <f t="shared" si="1147"/>
        <v>4.2584283810756691</v>
      </c>
      <c r="CK273" s="193">
        <f t="shared" si="1297"/>
        <v>3.8150380693314694</v>
      </c>
      <c r="CL273" s="193">
        <f t="shared" si="1148"/>
        <v>3.9040600573940507</v>
      </c>
      <c r="CM273" s="72">
        <f t="shared" si="1149"/>
        <v>56521.186146022708</v>
      </c>
      <c r="CQ273" s="3">
        <f t="shared" si="1150"/>
        <v>0</v>
      </c>
      <c r="CR273" s="6">
        <f t="shared" si="1151"/>
        <v>5.6867605766700571</v>
      </c>
      <c r="CS273" s="6">
        <f t="shared" si="1152"/>
        <v>0</v>
      </c>
      <c r="CT273" s="6">
        <f t="shared" si="1153"/>
        <v>0</v>
      </c>
      <c r="CU273" s="193">
        <f t="shared" si="1154"/>
        <v>5.6740334309306508</v>
      </c>
      <c r="CV273" s="193">
        <f t="shared" si="1155"/>
        <v>4.2584292558789736</v>
      </c>
      <c r="CW273" s="193">
        <f t="shared" si="1298"/>
        <v>3.8150380693314694</v>
      </c>
      <c r="CX273" s="193">
        <f t="shared" si="1156"/>
        <v>3.9040600573940507</v>
      </c>
      <c r="CY273" s="72">
        <f t="shared" si="1157"/>
        <v>56521.188330165824</v>
      </c>
      <c r="DC273" s="3">
        <f t="shared" si="1158"/>
        <v>0</v>
      </c>
      <c r="DD273" s="6">
        <f t="shared" si="1159"/>
        <v>0</v>
      </c>
      <c r="DE273" s="6">
        <f t="shared" si="1160"/>
        <v>5.2632802276824764</v>
      </c>
      <c r="DF273" s="6">
        <f t="shared" si="1161"/>
        <v>0</v>
      </c>
      <c r="DG273" s="193">
        <f t="shared" si="1162"/>
        <v>5.6740334309306508</v>
      </c>
      <c r="DH273" s="193">
        <f t="shared" si="1163"/>
        <v>4.1745731882913786</v>
      </c>
      <c r="DI273" s="193">
        <f t="shared" si="1299"/>
        <v>3.9247766134513413</v>
      </c>
      <c r="DJ273" s="193">
        <f t="shared" si="1164"/>
        <v>3.9040600573940507</v>
      </c>
      <c r="DK273" s="72">
        <f t="shared" si="1165"/>
        <v>56849.493471788708</v>
      </c>
      <c r="DO273" s="3">
        <f t="shared" si="1166"/>
        <v>0</v>
      </c>
      <c r="DP273" s="6">
        <f t="shared" si="1167"/>
        <v>0</v>
      </c>
      <c r="DQ273" s="6">
        <f t="shared" si="1168"/>
        <v>5.0127446441912884</v>
      </c>
      <c r="DR273" s="6">
        <f t="shared" si="1169"/>
        <v>0</v>
      </c>
      <c r="DS273" s="193">
        <f t="shared" si="1170"/>
        <v>5.6740334309306508</v>
      </c>
      <c r="DT273" s="193">
        <f t="shared" si="1171"/>
        <v>4.1745731882913786</v>
      </c>
      <c r="DU273" s="193">
        <f t="shared" si="1300"/>
        <v>3.91981712268506</v>
      </c>
      <c r="DV273" s="193">
        <f t="shared" si="1172"/>
        <v>3.9040600573940507</v>
      </c>
      <c r="DW273" s="72">
        <f t="shared" si="1173"/>
        <v>56825.101411099386</v>
      </c>
      <c r="EA273" s="3">
        <f t="shared" si="1174"/>
        <v>0</v>
      </c>
      <c r="EB273" s="6">
        <f t="shared" si="1175"/>
        <v>0</v>
      </c>
      <c r="EC273" s="6">
        <f t="shared" si="1176"/>
        <v>0</v>
      </c>
      <c r="ED273" s="6">
        <f t="shared" si="1177"/>
        <v>13.86088577653916</v>
      </c>
      <c r="EE273" s="193">
        <f t="shared" si="1178"/>
        <v>5.6740334309306508</v>
      </c>
      <c r="EF273" s="193">
        <f t="shared" si="1179"/>
        <v>4.1745731882913786</v>
      </c>
      <c r="EG273" s="193">
        <f t="shared" si="1301"/>
        <v>3.8150380693314694</v>
      </c>
      <c r="EH273" s="193">
        <f t="shared" si="1180"/>
        <v>4.1504778485893734</v>
      </c>
      <c r="EI273" s="72">
        <f t="shared" si="1181"/>
        <v>58063.99618404395</v>
      </c>
      <c r="EM273" s="3">
        <f t="shared" si="1182"/>
        <v>0</v>
      </c>
      <c r="EN273" s="6">
        <f t="shared" si="1183"/>
        <v>0</v>
      </c>
      <c r="EO273" s="6">
        <f t="shared" si="1184"/>
        <v>0</v>
      </c>
      <c r="EP273" s="6">
        <f t="shared" si="1185"/>
        <v>4.6204092922558351</v>
      </c>
      <c r="EQ273" s="193">
        <f t="shared" si="1186"/>
        <v>5.6740334309306508</v>
      </c>
      <c r="ER273" s="193">
        <f t="shared" si="1187"/>
        <v>4.1745731882913786</v>
      </c>
      <c r="ES273" s="193">
        <f t="shared" si="1302"/>
        <v>3.8150380693314694</v>
      </c>
      <c r="ET273" s="193">
        <f t="shared" si="1188"/>
        <v>3.9931207177077854</v>
      </c>
      <c r="EU273" s="72">
        <f t="shared" si="1189"/>
        <v>56939.159107659485</v>
      </c>
      <c r="EY273" s="3">
        <f t="shared" si="1190"/>
        <v>6.9975048784839275</v>
      </c>
      <c r="EZ273" s="6">
        <f t="shared" si="1191"/>
        <v>5.6866987291126447</v>
      </c>
      <c r="FA273" s="6">
        <f t="shared" si="1192"/>
        <v>5.2632802276824764</v>
      </c>
      <c r="FB273" s="6">
        <f t="shared" si="1193"/>
        <v>13.86088577653916</v>
      </c>
      <c r="FC273" s="193">
        <f t="shared" si="1194"/>
        <v>5.6977786072269341</v>
      </c>
      <c r="FD273" s="193">
        <f t="shared" si="1195"/>
        <v>4.2584283810756691</v>
      </c>
      <c r="FE273" s="193">
        <f t="shared" si="1303"/>
        <v>3.9247766134513413</v>
      </c>
      <c r="FF273" s="193">
        <f t="shared" si="1196"/>
        <v>4.1504778485893734</v>
      </c>
      <c r="FG273" s="72">
        <f t="shared" si="1197"/>
        <v>58849.855809955778</v>
      </c>
      <c r="FK273" s="3">
        <f t="shared" si="1198"/>
        <v>7.1403331475295309</v>
      </c>
      <c r="FL273" s="6">
        <f t="shared" si="1199"/>
        <v>5.6867605766700571</v>
      </c>
      <c r="FM273" s="6">
        <f t="shared" si="1200"/>
        <v>5.0127446441912884</v>
      </c>
      <c r="FN273" s="6">
        <f t="shared" si="1201"/>
        <v>4.6204092922558351</v>
      </c>
      <c r="FO273" s="193">
        <f t="shared" si="1202"/>
        <v>5.6982574537963533</v>
      </c>
      <c r="FP273" s="193">
        <f t="shared" si="1203"/>
        <v>4.2584292558789736</v>
      </c>
      <c r="FQ273" s="193">
        <f t="shared" si="1304"/>
        <v>3.91981712268506</v>
      </c>
      <c r="FR273" s="193">
        <f t="shared" si="1204"/>
        <v>3.9931207177077854</v>
      </c>
      <c r="FS273" s="205">
        <f t="shared" si="1205"/>
        <v>57685.319097767264</v>
      </c>
      <c r="FW273" s="3">
        <f t="shared" si="1206"/>
        <v>8.2113577655678736</v>
      </c>
      <c r="FX273" s="6">
        <f t="shared" si="1207"/>
        <v>6.4259695638972882</v>
      </c>
      <c r="FY273" s="6">
        <f t="shared" si="1208"/>
        <v>6.2156833165012104</v>
      </c>
      <c r="FZ273" s="6">
        <f t="shared" si="1209"/>
        <v>5.4519484054387357</v>
      </c>
      <c r="GA273" s="193">
        <f t="shared" si="1210"/>
        <v>5.7018408870517661</v>
      </c>
      <c r="GB273" s="193">
        <f t="shared" si="1211"/>
        <v>4.2688307159160424</v>
      </c>
      <c r="GC273" s="193">
        <f t="shared" si="1305"/>
        <v>3.9434086272436928</v>
      </c>
      <c r="GD273" s="193">
        <f t="shared" si="1212"/>
        <v>4.0083396243839866</v>
      </c>
      <c r="GE273" s="72">
        <f t="shared" si="1213"/>
        <v>57941.411104255851</v>
      </c>
      <c r="GI273" s="3">
        <f t="shared" si="1214"/>
        <v>7.8543422105431855</v>
      </c>
      <c r="GJ273" s="6">
        <f t="shared" si="1215"/>
        <v>6.2553686020239097</v>
      </c>
      <c r="GK273" s="6">
        <f t="shared" si="1216"/>
        <v>5.5139126194768808</v>
      </c>
      <c r="GL273" s="6">
        <f t="shared" si="1217"/>
        <v>5.0823247847310258</v>
      </c>
      <c r="GM273" s="193">
        <f t="shared" si="1218"/>
        <v>5.7006478109348535</v>
      </c>
      <c r="GN273" s="193">
        <f t="shared" si="1219"/>
        <v>4.2664397634800846</v>
      </c>
      <c r="GO273" s="193">
        <f t="shared" si="1306"/>
        <v>3.9297135312209051</v>
      </c>
      <c r="GP273" s="193">
        <f t="shared" si="1220"/>
        <v>4.0016033171607397</v>
      </c>
      <c r="GQ273" s="72">
        <f t="shared" si="1221"/>
        <v>57817.527684967921</v>
      </c>
      <c r="GU273" s="3">
        <f t="shared" si="1222"/>
        <v>9.2824044306419449</v>
      </c>
      <c r="GV273" s="6">
        <f t="shared" si="1223"/>
        <v>6.8240384749351737</v>
      </c>
      <c r="GW273" s="6">
        <f t="shared" si="1224"/>
        <v>6.516442186654495</v>
      </c>
      <c r="GX273" s="6">
        <f t="shared" si="1225"/>
        <v>5.7753690735579832</v>
      </c>
      <c r="GY273" s="193">
        <f t="shared" si="1226"/>
        <v>5.7054115985207261</v>
      </c>
      <c r="GZ273" s="193">
        <f t="shared" si="1227"/>
        <v>4.2743874734032206</v>
      </c>
      <c r="HA273" s="193">
        <f t="shared" si="1307"/>
        <v>3.9492210217175883</v>
      </c>
      <c r="HB273" s="193">
        <f t="shared" si="1228"/>
        <v>4.0141968975396791</v>
      </c>
      <c r="HC273" s="205">
        <f t="shared" si="1229"/>
        <v>58029.15494442507</v>
      </c>
      <c r="HG273" s="3">
        <f t="shared" si="1030"/>
        <v>8.2113577655678736</v>
      </c>
      <c r="HH273" s="6">
        <f t="shared" si="1031"/>
        <v>0</v>
      </c>
      <c r="HI273" s="6">
        <f t="shared" si="1032"/>
        <v>0</v>
      </c>
      <c r="HJ273" s="6">
        <f t="shared" si="1033"/>
        <v>0</v>
      </c>
      <c r="HK273" s="193">
        <f t="shared" si="1230"/>
        <v>5.7018408870517661</v>
      </c>
      <c r="HL273" s="193">
        <f t="shared" si="1230"/>
        <v>4.1745731882913786</v>
      </c>
      <c r="HM273" s="193">
        <f t="shared" si="1230"/>
        <v>3.8150380693314694</v>
      </c>
      <c r="HN273" s="193">
        <f t="shared" si="1034"/>
        <v>3.9040600573940507</v>
      </c>
      <c r="HO273" s="212">
        <f t="shared" si="1231"/>
        <v>56328.271489815888</v>
      </c>
      <c r="HS273" s="3">
        <f t="shared" si="1035"/>
        <v>7.8543422105431855</v>
      </c>
      <c r="HT273" s="6">
        <f t="shared" si="1036"/>
        <v>0</v>
      </c>
      <c r="HU273" s="6">
        <f t="shared" si="1037"/>
        <v>0</v>
      </c>
      <c r="HV273" s="6">
        <f t="shared" si="1038"/>
        <v>0</v>
      </c>
      <c r="HW273" s="193">
        <f t="shared" si="1232"/>
        <v>5.7006478109348535</v>
      </c>
      <c r="HX273" s="193">
        <f t="shared" si="1233"/>
        <v>4.1745731882913786</v>
      </c>
      <c r="HY273" s="193">
        <f t="shared" si="1234"/>
        <v>3.8150380693314694</v>
      </c>
      <c r="HZ273" s="193">
        <f t="shared" si="1039"/>
        <v>3.9040600573940507</v>
      </c>
      <c r="IA273" s="212">
        <f t="shared" si="1235"/>
        <v>56327.582283177908</v>
      </c>
      <c r="IE273" s="3">
        <f t="shared" si="1040"/>
        <v>9.2824044306419449</v>
      </c>
      <c r="IF273" s="6">
        <f t="shared" si="1041"/>
        <v>0</v>
      </c>
      <c r="IG273" s="6">
        <f t="shared" si="1042"/>
        <v>0</v>
      </c>
      <c r="IH273" s="6">
        <f t="shared" si="1043"/>
        <v>0</v>
      </c>
      <c r="II273" s="193">
        <f t="shared" si="1236"/>
        <v>5.7054115985207261</v>
      </c>
      <c r="IJ273" s="193">
        <f t="shared" si="1237"/>
        <v>4.1745731882913786</v>
      </c>
      <c r="IK273" s="193">
        <f t="shared" si="1238"/>
        <v>3.8150380693314694</v>
      </c>
      <c r="IL273" s="193">
        <f t="shared" si="1044"/>
        <v>3.9040600573940507</v>
      </c>
      <c r="IM273" s="205">
        <f t="shared" si="1239"/>
        <v>56330.334240153446</v>
      </c>
      <c r="IQ273" s="3">
        <f t="shared" si="1045"/>
        <v>0</v>
      </c>
      <c r="IR273" s="6">
        <f t="shared" si="1046"/>
        <v>6.4259695638972882</v>
      </c>
      <c r="IS273" s="6">
        <f t="shared" si="1047"/>
        <v>0</v>
      </c>
      <c r="IT273" s="6">
        <f t="shared" si="1048"/>
        <v>0</v>
      </c>
      <c r="IU273" s="193">
        <f t="shared" si="1240"/>
        <v>5.6740334309306508</v>
      </c>
      <c r="IV273" s="193">
        <f t="shared" si="1241"/>
        <v>4.2688307159160424</v>
      </c>
      <c r="IW273" s="193">
        <f t="shared" si="1242"/>
        <v>3.8150380693314694</v>
      </c>
      <c r="IX273" s="193">
        <f t="shared" si="1049"/>
        <v>3.9040600573940507</v>
      </c>
      <c r="IY273" s="212">
        <f t="shared" si="1243"/>
        <v>56547.16388037616</v>
      </c>
      <c r="JC273" s="3">
        <f t="shared" si="1050"/>
        <v>0</v>
      </c>
      <c r="JD273" s="6">
        <f t="shared" si="1051"/>
        <v>6.2553686020239097</v>
      </c>
      <c r="JE273" s="6">
        <f t="shared" si="1052"/>
        <v>0</v>
      </c>
      <c r="JF273" s="6">
        <f t="shared" si="1053"/>
        <v>0</v>
      </c>
      <c r="JG273" s="193">
        <f t="shared" si="1244"/>
        <v>5.6740334309306508</v>
      </c>
      <c r="JH273" s="193">
        <f t="shared" si="1245"/>
        <v>4.2664397634800846</v>
      </c>
      <c r="JI273" s="193">
        <f t="shared" si="1246"/>
        <v>3.8150380693314694</v>
      </c>
      <c r="JJ273" s="193">
        <f t="shared" si="1054"/>
        <v>3.9040600573940507</v>
      </c>
      <c r="JK273" s="212">
        <f t="shared" si="1247"/>
        <v>56541.191902072314</v>
      </c>
      <c r="JO273" s="3">
        <f t="shared" si="1055"/>
        <v>0</v>
      </c>
      <c r="JP273" s="6">
        <f t="shared" si="1056"/>
        <v>6.8240384749351737</v>
      </c>
      <c r="JQ273" s="6">
        <f t="shared" si="1057"/>
        <v>0</v>
      </c>
      <c r="JR273" s="6">
        <f t="shared" si="1058"/>
        <v>0</v>
      </c>
      <c r="JS273" s="193">
        <f t="shared" si="1248"/>
        <v>5.6740334309306508</v>
      </c>
      <c r="JT273" s="193">
        <f t="shared" si="1249"/>
        <v>4.2743874734032206</v>
      </c>
      <c r="JU273" s="193">
        <f t="shared" si="1250"/>
        <v>3.8150380693314694</v>
      </c>
      <c r="JV273" s="193">
        <f t="shared" si="1059"/>
        <v>3.9040600573940507</v>
      </c>
      <c r="JW273" s="205">
        <f t="shared" si="1251"/>
        <v>56561.045654198242</v>
      </c>
      <c r="KA273" s="3">
        <f t="shared" si="1060"/>
        <v>0</v>
      </c>
      <c r="KB273" s="6">
        <f t="shared" si="1061"/>
        <v>0</v>
      </c>
      <c r="KC273" s="6">
        <f t="shared" si="1062"/>
        <v>6.2156833165012104</v>
      </c>
      <c r="KD273" s="6">
        <f t="shared" si="1063"/>
        <v>0</v>
      </c>
      <c r="KE273" s="193">
        <f t="shared" si="1252"/>
        <v>5.6740334309306508</v>
      </c>
      <c r="KF273" s="193">
        <f t="shared" si="1253"/>
        <v>4.1745731882913786</v>
      </c>
      <c r="KG273" s="193">
        <f t="shared" si="1254"/>
        <v>3.9434086272436928</v>
      </c>
      <c r="KH273" s="193">
        <f t="shared" si="1064"/>
        <v>3.9040600573940507</v>
      </c>
      <c r="KI273" s="212">
        <f t="shared" si="1255"/>
        <v>56941.224135669661</v>
      </c>
      <c r="KM273" s="3">
        <f t="shared" si="1065"/>
        <v>0</v>
      </c>
      <c r="KN273" s="6">
        <f t="shared" si="1066"/>
        <v>0</v>
      </c>
      <c r="KO273" s="6">
        <f t="shared" si="1067"/>
        <v>5.5139126194768808</v>
      </c>
      <c r="KP273" s="6">
        <f t="shared" si="1068"/>
        <v>0</v>
      </c>
      <c r="KQ273" s="193">
        <f t="shared" si="1256"/>
        <v>5.6740334309306508</v>
      </c>
      <c r="KR273" s="193">
        <f t="shared" si="1257"/>
        <v>4.1745731882913786</v>
      </c>
      <c r="KS273" s="193">
        <f t="shared" si="1258"/>
        <v>3.9297135312209051</v>
      </c>
      <c r="KT273" s="193">
        <f t="shared" si="1069"/>
        <v>3.9040600573940507</v>
      </c>
      <c r="KU273" s="212">
        <f t="shared" si="1259"/>
        <v>56873.784911493269</v>
      </c>
      <c r="KY273" s="3">
        <f t="shared" si="1070"/>
        <v>0</v>
      </c>
      <c r="KZ273" s="6">
        <f t="shared" si="1071"/>
        <v>0</v>
      </c>
      <c r="LA273" s="6">
        <f t="shared" si="1072"/>
        <v>6.516442186654495</v>
      </c>
      <c r="LB273" s="6">
        <f t="shared" si="1073"/>
        <v>0</v>
      </c>
      <c r="LC273" s="193">
        <f t="shared" si="1260"/>
        <v>5.6740334309306508</v>
      </c>
      <c r="LD273" s="193">
        <f t="shared" si="1261"/>
        <v>4.1745731882913786</v>
      </c>
      <c r="LE273" s="193">
        <f t="shared" si="1262"/>
        <v>3.9492210217175883</v>
      </c>
      <c r="LF273" s="193">
        <f t="shared" si="1074"/>
        <v>3.9040600573940507</v>
      </c>
      <c r="LG273" s="205">
        <f t="shared" si="1263"/>
        <v>56969.870472531795</v>
      </c>
      <c r="LK273" s="3">
        <f t="shared" si="1075"/>
        <v>0</v>
      </c>
      <c r="LL273" s="6">
        <f t="shared" si="1076"/>
        <v>0</v>
      </c>
      <c r="LM273" s="6">
        <f t="shared" si="1077"/>
        <v>0</v>
      </c>
      <c r="LN273" s="6">
        <f t="shared" si="1078"/>
        <v>5.4519484054387357</v>
      </c>
      <c r="LO273" s="193">
        <f t="shared" si="1264"/>
        <v>5.6740334309306508</v>
      </c>
      <c r="LP273" s="193">
        <f t="shared" si="1265"/>
        <v>4.1745731882913786</v>
      </c>
      <c r="LQ273" s="193">
        <f t="shared" si="1266"/>
        <v>3.8150380693314694</v>
      </c>
      <c r="LR273" s="193">
        <f t="shared" si="1079"/>
        <v>4.0083396243839866</v>
      </c>
      <c r="LS273" s="212">
        <f t="shared" si="1267"/>
        <v>57046.989874521954</v>
      </c>
      <c r="LW273" s="3">
        <f t="shared" si="1080"/>
        <v>0</v>
      </c>
      <c r="LX273" s="6">
        <f t="shared" si="1081"/>
        <v>0</v>
      </c>
      <c r="LY273" s="6">
        <f t="shared" si="1082"/>
        <v>0</v>
      </c>
      <c r="LZ273" s="6">
        <f t="shared" si="1083"/>
        <v>5.0823247847310258</v>
      </c>
      <c r="MA273" s="193">
        <f t="shared" si="1268"/>
        <v>5.6740334309306508</v>
      </c>
      <c r="MB273" s="193">
        <f t="shared" si="1269"/>
        <v>4.1745731882913786</v>
      </c>
      <c r="MC273" s="193">
        <f t="shared" si="1270"/>
        <v>3.8150380693314694</v>
      </c>
      <c r="MD273" s="193">
        <f t="shared" si="1084"/>
        <v>4.0016033171607397</v>
      </c>
      <c r="ME273" s="212">
        <f t="shared" si="1271"/>
        <v>56999.235840358575</v>
      </c>
      <c r="MI273" s="3">
        <f t="shared" si="1085"/>
        <v>0</v>
      </c>
      <c r="MJ273" s="6">
        <f t="shared" si="1086"/>
        <v>0</v>
      </c>
      <c r="MK273" s="6">
        <f t="shared" si="1087"/>
        <v>0</v>
      </c>
      <c r="ML273" s="6">
        <f t="shared" si="1088"/>
        <v>5.7753690735579832</v>
      </c>
      <c r="MM273" s="193">
        <f t="shared" si="1272"/>
        <v>5.6740334309306508</v>
      </c>
      <c r="MN273" s="193">
        <f t="shared" si="1273"/>
        <v>4.1745731882913786</v>
      </c>
      <c r="MO273" s="193">
        <f t="shared" si="1274"/>
        <v>3.8150380693314694</v>
      </c>
      <c r="MP273" s="193">
        <f t="shared" si="1089"/>
        <v>4.0141968975396791</v>
      </c>
      <c r="MQ273" s="205">
        <f t="shared" si="1275"/>
        <v>57088.544906894211</v>
      </c>
      <c r="MT273" s="3">
        <f t="shared" si="1090"/>
        <v>6.7832955454691133</v>
      </c>
      <c r="MU273" s="6">
        <f t="shared" si="1091"/>
        <v>5.6866987291126447</v>
      </c>
      <c r="MV273" s="6">
        <f t="shared" si="1092"/>
        <v>5.7645450112712835</v>
      </c>
      <c r="MW273" s="6">
        <f t="shared" si="1093"/>
        <v>5.5443543106156641</v>
      </c>
      <c r="MX273" s="193">
        <f t="shared" si="1276"/>
        <v>5.6970600181505331</v>
      </c>
      <c r="MY273" s="193">
        <f t="shared" si="1277"/>
        <v>4.2584283810756691</v>
      </c>
      <c r="MZ273" s="193">
        <f t="shared" si="1278"/>
        <v>3.934626195521767</v>
      </c>
      <c r="NA273" s="193">
        <f t="shared" si="1094"/>
        <v>4.0100166347074264</v>
      </c>
      <c r="NB273" s="212">
        <f t="shared" si="1279"/>
        <v>57880.024898236195</v>
      </c>
      <c r="NF273" s="3">
        <f t="shared" si="1095"/>
        <v>6.7832955454691124</v>
      </c>
      <c r="NG273" s="6">
        <f t="shared" si="1096"/>
        <v>0</v>
      </c>
      <c r="NH273" s="6">
        <f t="shared" si="1097"/>
        <v>0</v>
      </c>
      <c r="NI273" s="6">
        <f t="shared" si="1098"/>
        <v>0</v>
      </c>
      <c r="NJ273" s="193">
        <f t="shared" si="1280"/>
        <v>5.6970600181505331</v>
      </c>
      <c r="NK273" s="193">
        <f t="shared" si="1281"/>
        <v>4.1745731882913786</v>
      </c>
      <c r="NL273" s="193">
        <f t="shared" si="1282"/>
        <v>3.8150380693314694</v>
      </c>
      <c r="NM273" s="193">
        <f t="shared" si="1099"/>
        <v>3.9040600573940507</v>
      </c>
      <c r="NN273" s="212">
        <f t="shared" si="1283"/>
        <v>56325.509766639057</v>
      </c>
      <c r="NR273" s="3">
        <f t="shared" si="1100"/>
        <v>0</v>
      </c>
      <c r="NS273" s="6">
        <f t="shared" si="1101"/>
        <v>5.6866987291126447</v>
      </c>
      <c r="NT273" s="6">
        <f t="shared" si="1102"/>
        <v>0</v>
      </c>
      <c r="NU273" s="6">
        <f t="shared" si="1103"/>
        <v>0</v>
      </c>
      <c r="NV273" s="193">
        <f t="shared" si="1284"/>
        <v>5.6740334309306508</v>
      </c>
      <c r="NW273" s="193">
        <f t="shared" si="1285"/>
        <v>4.2584283810756691</v>
      </c>
      <c r="NX273" s="193">
        <f t="shared" si="1286"/>
        <v>3.8150380693314694</v>
      </c>
      <c r="NY273" s="193">
        <f t="shared" si="1104"/>
        <v>3.9040600573940507</v>
      </c>
      <c r="NZ273" s="212">
        <f t="shared" si="1287"/>
        <v>56521.186146022708</v>
      </c>
      <c r="OD273" s="3">
        <f t="shared" si="1105"/>
        <v>0</v>
      </c>
      <c r="OE273" s="6">
        <f t="shared" si="1106"/>
        <v>0</v>
      </c>
      <c r="OF273" s="6">
        <f t="shared" si="1107"/>
        <v>5.7645450112712835</v>
      </c>
      <c r="OG273" s="6">
        <f t="shared" si="1108"/>
        <v>0</v>
      </c>
      <c r="OH273" s="193">
        <f t="shared" si="1288"/>
        <v>5.6740334309306508</v>
      </c>
      <c r="OI273" s="193">
        <f t="shared" si="1289"/>
        <v>4.1745731882913786</v>
      </c>
      <c r="OJ273" s="193">
        <f t="shared" si="1290"/>
        <v>3.934626195521767</v>
      </c>
      <c r="OK273" s="193">
        <f t="shared" si="1109"/>
        <v>3.9040600573940507</v>
      </c>
      <c r="OL273" s="212">
        <f t="shared" si="1291"/>
        <v>56897.967318481817</v>
      </c>
      <c r="OP273" s="3">
        <f t="shared" si="1110"/>
        <v>0</v>
      </c>
      <c r="OQ273" s="6">
        <f t="shared" si="1111"/>
        <v>0</v>
      </c>
      <c r="OR273" s="6">
        <f t="shared" si="1112"/>
        <v>0</v>
      </c>
      <c r="OS273" s="6">
        <f t="shared" si="1113"/>
        <v>5.5443543106156641</v>
      </c>
      <c r="OT273" s="193">
        <f t="shared" si="1292"/>
        <v>5.6740334309306508</v>
      </c>
      <c r="OU273" s="193">
        <f t="shared" si="1293"/>
        <v>4.1745731882913786</v>
      </c>
      <c r="OV273" s="193">
        <f t="shared" si="1294"/>
        <v>3.8150380693314694</v>
      </c>
      <c r="OW273" s="193">
        <f t="shared" si="1114"/>
        <v>4.0100166347074264</v>
      </c>
      <c r="OX273" s="232">
        <f t="shared" si="1295"/>
        <v>57058.884506951996</v>
      </c>
    </row>
    <row r="274" spans="2:414" x14ac:dyDescent="0.2">
      <c r="B274" s="81">
        <v>45353</v>
      </c>
      <c r="C274">
        <v>114</v>
      </c>
      <c r="D274">
        <v>11.3377426941327</v>
      </c>
      <c r="E274">
        <v>0</v>
      </c>
      <c r="F274">
        <v>0</v>
      </c>
      <c r="G274">
        <v>1</v>
      </c>
      <c r="H274">
        <v>0</v>
      </c>
      <c r="I274">
        <v>0</v>
      </c>
      <c r="J274">
        <v>0</v>
      </c>
      <c r="K274">
        <v>0</v>
      </c>
      <c r="L274">
        <v>0</v>
      </c>
      <c r="M274">
        <v>0</v>
      </c>
      <c r="N274">
        <v>0</v>
      </c>
      <c r="O274">
        <v>0</v>
      </c>
      <c r="P274">
        <v>0</v>
      </c>
      <c r="Q274">
        <v>0</v>
      </c>
      <c r="R274">
        <v>0</v>
      </c>
      <c r="S274">
        <v>1</v>
      </c>
      <c r="T274">
        <v>12996</v>
      </c>
      <c r="U274">
        <v>6.9876164035073609</v>
      </c>
      <c r="V274">
        <v>5.6451782806339654</v>
      </c>
      <c r="W274">
        <v>4.6224555538468426</v>
      </c>
      <c r="X274">
        <v>4.6031229980056496</v>
      </c>
      <c r="Y274" s="3">
        <v>791.92990506330864</v>
      </c>
      <c r="Z274" s="3">
        <v>217.91190577623161</v>
      </c>
      <c r="AA274" s="3">
        <v>56.365078554128111</v>
      </c>
      <c r="AB274" s="3">
        <v>50.192056995229983</v>
      </c>
      <c r="AC274">
        <v>0</v>
      </c>
      <c r="AD274">
        <v>1</v>
      </c>
      <c r="AE274" s="6"/>
      <c r="AF274" s="1" t="s">
        <v>4</v>
      </c>
      <c r="AG274">
        <v>114</v>
      </c>
      <c r="AH274" s="189">
        <v>45353</v>
      </c>
      <c r="AI274">
        <f t="shared" si="1115"/>
        <v>3</v>
      </c>
      <c r="AJ274">
        <v>114</v>
      </c>
      <c r="AK274">
        <v>0</v>
      </c>
      <c r="AL274">
        <v>1</v>
      </c>
      <c r="AM274">
        <v>0</v>
      </c>
      <c r="AN274">
        <v>0</v>
      </c>
      <c r="AO274">
        <v>0</v>
      </c>
      <c r="AP274">
        <v>0</v>
      </c>
      <c r="AQ274">
        <v>1</v>
      </c>
      <c r="AS274" s="37"/>
      <c r="AT274" s="37"/>
      <c r="AU274" s="6">
        <f t="shared" si="1116"/>
        <v>0</v>
      </c>
      <c r="AV274" s="6">
        <f t="shared" si="1117"/>
        <v>0</v>
      </c>
      <c r="AW274" s="6">
        <f t="shared" si="1118"/>
        <v>0</v>
      </c>
      <c r="AX274" s="6">
        <f t="shared" si="1119"/>
        <v>0</v>
      </c>
      <c r="AY274" s="193">
        <f t="shared" si="1120"/>
        <v>5.6740334309306508</v>
      </c>
      <c r="AZ274" s="193">
        <f t="shared" si="1121"/>
        <v>4.1745731882913786</v>
      </c>
      <c r="BA274" s="193">
        <f t="shared" si="1122"/>
        <v>3.8150380693314694</v>
      </c>
      <c r="BB274" s="193">
        <f t="shared" si="1123"/>
        <v>3.9040600573940507</v>
      </c>
      <c r="BC274" s="72">
        <f t="shared" si="1124"/>
        <v>56312.210093717425</v>
      </c>
      <c r="BG274" s="3">
        <f t="shared" si="1125"/>
        <v>6.8478640754372133</v>
      </c>
      <c r="BH274" s="6">
        <f t="shared" si="1126"/>
        <v>0</v>
      </c>
      <c r="BI274" s="6">
        <f t="shared" si="1127"/>
        <v>0</v>
      </c>
      <c r="BJ274" s="6">
        <f t="shared" si="1128"/>
        <v>0</v>
      </c>
      <c r="BK274" s="193">
        <f t="shared" si="1129"/>
        <v>5.697276674849939</v>
      </c>
      <c r="BL274" s="193">
        <f t="shared" si="1130"/>
        <v>4.1745731882913786</v>
      </c>
      <c r="BM274" s="193">
        <f t="shared" si="1131"/>
        <v>3.8150380693314694</v>
      </c>
      <c r="BN274" s="193">
        <f t="shared" si="1132"/>
        <v>3.9040600573940507</v>
      </c>
      <c r="BO274" s="72">
        <f t="shared" si="1133"/>
        <v>56325.634917911098</v>
      </c>
      <c r="BS274" s="3">
        <f t="shared" si="1134"/>
        <v>6.8478856509997232</v>
      </c>
      <c r="BT274" s="6">
        <f t="shared" si="1135"/>
        <v>0</v>
      </c>
      <c r="BU274" s="6">
        <f t="shared" si="1136"/>
        <v>0</v>
      </c>
      <c r="BV274" s="6">
        <f t="shared" si="1137"/>
        <v>0</v>
      </c>
      <c r="BW274" s="193">
        <f t="shared" si="1138"/>
        <v>5.6972767472378907</v>
      </c>
      <c r="BX274" s="193">
        <f t="shared" si="1139"/>
        <v>4.1745731882913786</v>
      </c>
      <c r="BY274" s="193">
        <f t="shared" si="1296"/>
        <v>3.8150380693314694</v>
      </c>
      <c r="BZ274" s="193">
        <f t="shared" si="1140"/>
        <v>3.9040600573940507</v>
      </c>
      <c r="CA274" s="72">
        <f t="shared" si="1141"/>
        <v>56325.634917911098</v>
      </c>
      <c r="CE274" s="3">
        <f t="shared" si="1142"/>
        <v>0</v>
      </c>
      <c r="CF274" s="6">
        <f t="shared" si="1143"/>
        <v>5.6451782806339654</v>
      </c>
      <c r="CG274" s="6">
        <f t="shared" si="1144"/>
        <v>0</v>
      </c>
      <c r="CH274" s="6">
        <f t="shared" si="1145"/>
        <v>0</v>
      </c>
      <c r="CI274" s="193">
        <f t="shared" si="1146"/>
        <v>5.6740334309306508</v>
      </c>
      <c r="CJ274" s="193">
        <f t="shared" si="1147"/>
        <v>4.2578409219599136</v>
      </c>
      <c r="CK274" s="193">
        <f t="shared" si="1297"/>
        <v>3.8150380693314694</v>
      </c>
      <c r="CL274" s="193">
        <f t="shared" si="1148"/>
        <v>3.9040600573940507</v>
      </c>
      <c r="CM274" s="72">
        <f t="shared" si="1149"/>
        <v>56519.71944136719</v>
      </c>
      <c r="CQ274" s="3">
        <f t="shared" si="1150"/>
        <v>0</v>
      </c>
      <c r="CR274" s="6">
        <f t="shared" si="1151"/>
        <v>5.6452396766221202</v>
      </c>
      <c r="CS274" s="6">
        <f t="shared" si="1152"/>
        <v>0</v>
      </c>
      <c r="CT274" s="6">
        <f t="shared" si="1153"/>
        <v>0</v>
      </c>
      <c r="CU274" s="193">
        <f t="shared" si="1154"/>
        <v>5.6740334309306508</v>
      </c>
      <c r="CV274" s="193">
        <f t="shared" si="1155"/>
        <v>4.2578417908863049</v>
      </c>
      <c r="CW274" s="193">
        <f t="shared" si="1298"/>
        <v>3.8150380693314694</v>
      </c>
      <c r="CX274" s="193">
        <f t="shared" si="1156"/>
        <v>3.9040600573940507</v>
      </c>
      <c r="CY274" s="72">
        <f t="shared" si="1157"/>
        <v>56519.721610780885</v>
      </c>
      <c r="DC274" s="3">
        <f t="shared" si="1158"/>
        <v>0</v>
      </c>
      <c r="DD274" s="6">
        <f t="shared" si="1159"/>
        <v>0</v>
      </c>
      <c r="DE274" s="6">
        <f t="shared" si="1160"/>
        <v>4.8535783315391852</v>
      </c>
      <c r="DF274" s="6">
        <f t="shared" si="1161"/>
        <v>0</v>
      </c>
      <c r="DG274" s="193">
        <f t="shared" si="1162"/>
        <v>5.6740334309306508</v>
      </c>
      <c r="DH274" s="193">
        <f t="shared" si="1163"/>
        <v>4.1745731882913786</v>
      </c>
      <c r="DI274" s="193">
        <f t="shared" si="1299"/>
        <v>3.916653512267569</v>
      </c>
      <c r="DJ274" s="193">
        <f t="shared" si="1164"/>
        <v>3.9040600573940507</v>
      </c>
      <c r="DK274" s="72">
        <f t="shared" si="1165"/>
        <v>56809.54742287314</v>
      </c>
      <c r="DO274" s="3">
        <f t="shared" si="1166"/>
        <v>0</v>
      </c>
      <c r="DP274" s="6">
        <f t="shared" si="1167"/>
        <v>0</v>
      </c>
      <c r="DQ274" s="6">
        <f t="shared" si="1168"/>
        <v>4.6225448264415885</v>
      </c>
      <c r="DR274" s="6">
        <f t="shared" si="1169"/>
        <v>0</v>
      </c>
      <c r="DS274" s="193">
        <f t="shared" si="1170"/>
        <v>5.6740334309306508</v>
      </c>
      <c r="DT274" s="193">
        <f t="shared" si="1171"/>
        <v>4.1745731882913786</v>
      </c>
      <c r="DU274" s="193">
        <f t="shared" si="1300"/>
        <v>3.9120435793175159</v>
      </c>
      <c r="DV274" s="193">
        <f t="shared" si="1172"/>
        <v>3.9040600573940507</v>
      </c>
      <c r="DW274" s="72">
        <f t="shared" si="1173"/>
        <v>56786.890166833364</v>
      </c>
      <c r="EA274" s="3">
        <f t="shared" si="1174"/>
        <v>0</v>
      </c>
      <c r="EB274" s="6">
        <f t="shared" si="1175"/>
        <v>0</v>
      </c>
      <c r="EC274" s="6">
        <f t="shared" si="1176"/>
        <v>0</v>
      </c>
      <c r="ED274" s="6">
        <f t="shared" si="1177"/>
        <v>13.80936899401695</v>
      </c>
      <c r="EE274" s="193">
        <f t="shared" si="1178"/>
        <v>5.6740334309306508</v>
      </c>
      <c r="EF274" s="193">
        <f t="shared" si="1179"/>
        <v>4.1745731882913786</v>
      </c>
      <c r="EG274" s="193">
        <f t="shared" si="1301"/>
        <v>3.8150380693314694</v>
      </c>
      <c r="EH274" s="193">
        <f t="shared" si="1180"/>
        <v>4.1496657749145767</v>
      </c>
      <c r="EI274" s="72">
        <f t="shared" si="1181"/>
        <v>58058.134563292224</v>
      </c>
      <c r="EM274" s="3">
        <f t="shared" si="1182"/>
        <v>0</v>
      </c>
      <c r="EN274" s="6">
        <f t="shared" si="1183"/>
        <v>0</v>
      </c>
      <c r="EO274" s="6">
        <f t="shared" si="1184"/>
        <v>0</v>
      </c>
      <c r="EP274" s="6">
        <f t="shared" si="1185"/>
        <v>4.6032366075868918</v>
      </c>
      <c r="EQ274" s="193">
        <f t="shared" si="1186"/>
        <v>5.6740334309306508</v>
      </c>
      <c r="ER274" s="193">
        <f t="shared" si="1187"/>
        <v>4.1745731882913786</v>
      </c>
      <c r="ES274" s="193">
        <f t="shared" si="1302"/>
        <v>3.8150380693314694</v>
      </c>
      <c r="ET274" s="193">
        <f t="shared" si="1188"/>
        <v>3.992803967665429</v>
      </c>
      <c r="EU274" s="72">
        <f t="shared" si="1189"/>
        <v>56936.916999992653</v>
      </c>
      <c r="EY274" s="3">
        <f t="shared" si="1190"/>
        <v>6.8478640754372133</v>
      </c>
      <c r="EZ274" s="6">
        <f t="shared" si="1191"/>
        <v>5.6451782806339654</v>
      </c>
      <c r="FA274" s="6">
        <f t="shared" si="1192"/>
        <v>4.8535783315391852</v>
      </c>
      <c r="FB274" s="6">
        <f t="shared" si="1193"/>
        <v>13.80936899401695</v>
      </c>
      <c r="FC274" s="193">
        <f t="shared" si="1194"/>
        <v>5.697276674849939</v>
      </c>
      <c r="FD274" s="193">
        <f t="shared" si="1195"/>
        <v>4.2578409219599136</v>
      </c>
      <c r="FE274" s="193">
        <f t="shared" si="1303"/>
        <v>3.916653512267569</v>
      </c>
      <c r="FF274" s="193">
        <f t="shared" si="1196"/>
        <v>4.1496657749145767</v>
      </c>
      <c r="FG274" s="72">
        <f t="shared" si="1197"/>
        <v>58800.738812643074</v>
      </c>
      <c r="FK274" s="3">
        <f t="shared" si="1198"/>
        <v>6.9876379790698717</v>
      </c>
      <c r="FL274" s="6">
        <f t="shared" si="1199"/>
        <v>5.6452396766221202</v>
      </c>
      <c r="FM274" s="6">
        <f t="shared" si="1200"/>
        <v>4.6225448264415885</v>
      </c>
      <c r="FN274" s="6">
        <f t="shared" si="1201"/>
        <v>4.6032366075868918</v>
      </c>
      <c r="FO274" s="193">
        <f t="shared" si="1202"/>
        <v>5.6977455189556574</v>
      </c>
      <c r="FP274" s="193">
        <f t="shared" si="1203"/>
        <v>4.2578417908863049</v>
      </c>
      <c r="FQ274" s="193">
        <f t="shared" si="1304"/>
        <v>3.9120435793175159</v>
      </c>
      <c r="FR274" s="193">
        <f t="shared" si="1204"/>
        <v>3.992803967665429</v>
      </c>
      <c r="FS274" s="205">
        <f t="shared" si="1205"/>
        <v>57642.460954502385</v>
      </c>
      <c r="FW274" s="3">
        <f t="shared" si="1206"/>
        <v>8.0357588640334647</v>
      </c>
      <c r="FX274" s="6">
        <f t="shared" si="1207"/>
        <v>6.3790514571163808</v>
      </c>
      <c r="FY274" s="6">
        <f t="shared" si="1208"/>
        <v>5.7318448867700846</v>
      </c>
      <c r="FZ274" s="6">
        <f t="shared" si="1209"/>
        <v>5.4316851376466664</v>
      </c>
      <c r="GA274" s="193">
        <f t="shared" si="1210"/>
        <v>5.7012542477679773</v>
      </c>
      <c r="GB274" s="193">
        <f t="shared" si="1211"/>
        <v>4.2681737338580348</v>
      </c>
      <c r="GC274" s="193">
        <f t="shared" si="1305"/>
        <v>3.9339866052654515</v>
      </c>
      <c r="GD274" s="193">
        <f t="shared" si="1212"/>
        <v>4.0079715041941517</v>
      </c>
      <c r="GE274" s="72">
        <f t="shared" si="1213"/>
        <v>57889.512460712547</v>
      </c>
      <c r="GI274" s="3">
        <f t="shared" si="1214"/>
        <v>7.686378043858098</v>
      </c>
      <c r="GJ274" s="6">
        <f t="shared" si="1215"/>
        <v>6.2096961086973623</v>
      </c>
      <c r="GK274" s="6">
        <f t="shared" si="1216"/>
        <v>5.0847011092315268</v>
      </c>
      <c r="GL274" s="6">
        <f t="shared" si="1217"/>
        <v>5.0634352978062154</v>
      </c>
      <c r="GM274" s="193">
        <f t="shared" si="1218"/>
        <v>5.7000860148104726</v>
      </c>
      <c r="GN274" s="193">
        <f t="shared" si="1219"/>
        <v>4.265798697585411</v>
      </c>
      <c r="GO274" s="193">
        <f t="shared" si="1306"/>
        <v>3.9212440602824348</v>
      </c>
      <c r="GP274" s="193">
        <f t="shared" si="1220"/>
        <v>4.0012578387286659</v>
      </c>
      <c r="GQ274" s="72">
        <f t="shared" si="1221"/>
        <v>57770.719570373294</v>
      </c>
      <c r="GU274" s="3">
        <f t="shared" si="1222"/>
        <v>9.0839013245595694</v>
      </c>
      <c r="GV274" s="6">
        <f t="shared" si="1223"/>
        <v>6.7742139367607583</v>
      </c>
      <c r="GW274" s="6">
        <f t="shared" si="1224"/>
        <v>6.0091922200008954</v>
      </c>
      <c r="GX274" s="6">
        <f t="shared" si="1225"/>
        <v>5.7539037475070618</v>
      </c>
      <c r="GY274" s="193">
        <f t="shared" si="1226"/>
        <v>5.7047507802844084</v>
      </c>
      <c r="GZ274" s="193">
        <f t="shared" si="1227"/>
        <v>4.2736936466487601</v>
      </c>
      <c r="HA274" s="193">
        <f t="shared" si="1307"/>
        <v>3.9393983790945057</v>
      </c>
      <c r="HB274" s="193">
        <f t="shared" si="1228"/>
        <v>4.0138092133326833</v>
      </c>
      <c r="HC274" s="205">
        <f t="shared" si="1229"/>
        <v>57974.8884038576</v>
      </c>
      <c r="HG274" s="3">
        <f t="shared" si="1030"/>
        <v>8.0357588640334647</v>
      </c>
      <c r="HH274" s="6">
        <f t="shared" si="1031"/>
        <v>0</v>
      </c>
      <c r="HI274" s="6">
        <f t="shared" si="1032"/>
        <v>0</v>
      </c>
      <c r="HJ274" s="6">
        <f t="shared" si="1033"/>
        <v>0</v>
      </c>
      <c r="HK274" s="193">
        <f t="shared" si="1230"/>
        <v>5.7012542477679773</v>
      </c>
      <c r="HL274" s="193">
        <f t="shared" si="1230"/>
        <v>4.1745731882913786</v>
      </c>
      <c r="HM274" s="193">
        <f t="shared" si="1230"/>
        <v>3.8150380693314694</v>
      </c>
      <c r="HN274" s="193">
        <f t="shared" si="1034"/>
        <v>3.9040600573940507</v>
      </c>
      <c r="HO274" s="212">
        <f t="shared" si="1231"/>
        <v>56327.932603687797</v>
      </c>
      <c r="HS274" s="3">
        <f t="shared" si="1035"/>
        <v>7.686378043858098</v>
      </c>
      <c r="HT274" s="6">
        <f t="shared" si="1036"/>
        <v>0</v>
      </c>
      <c r="HU274" s="6">
        <f t="shared" si="1037"/>
        <v>0</v>
      </c>
      <c r="HV274" s="6">
        <f t="shared" si="1038"/>
        <v>0</v>
      </c>
      <c r="HW274" s="193">
        <f t="shared" si="1232"/>
        <v>5.7000860148104726</v>
      </c>
      <c r="HX274" s="193">
        <f t="shared" si="1233"/>
        <v>4.1745731882913786</v>
      </c>
      <c r="HY274" s="193">
        <f t="shared" si="1234"/>
        <v>3.8150380693314694</v>
      </c>
      <c r="HZ274" s="193">
        <f t="shared" si="1039"/>
        <v>3.9040600573940507</v>
      </c>
      <c r="IA274" s="212">
        <f t="shared" si="1235"/>
        <v>56327.257752220838</v>
      </c>
      <c r="IE274" s="3">
        <f t="shared" si="1040"/>
        <v>9.0839013245595694</v>
      </c>
      <c r="IF274" s="6">
        <f t="shared" si="1041"/>
        <v>0</v>
      </c>
      <c r="IG274" s="6">
        <f t="shared" si="1042"/>
        <v>0</v>
      </c>
      <c r="IH274" s="6">
        <f t="shared" si="1043"/>
        <v>0</v>
      </c>
      <c r="II274" s="193">
        <f t="shared" si="1236"/>
        <v>5.7047507802844084</v>
      </c>
      <c r="IJ274" s="193">
        <f t="shared" si="1237"/>
        <v>4.1745731882913786</v>
      </c>
      <c r="IK274" s="193">
        <f t="shared" si="1238"/>
        <v>3.8150380693314694</v>
      </c>
      <c r="IL274" s="193">
        <f t="shared" si="1044"/>
        <v>3.9040600573940507</v>
      </c>
      <c r="IM274" s="205">
        <f t="shared" si="1239"/>
        <v>56329.952488955969</v>
      </c>
      <c r="IQ274" s="3">
        <f t="shared" si="1045"/>
        <v>0</v>
      </c>
      <c r="IR274" s="6">
        <f t="shared" si="1046"/>
        <v>6.3790514571163808</v>
      </c>
      <c r="IS274" s="6">
        <f t="shared" si="1047"/>
        <v>0</v>
      </c>
      <c r="IT274" s="6">
        <f t="shared" si="1048"/>
        <v>0</v>
      </c>
      <c r="IU274" s="193">
        <f t="shared" si="1240"/>
        <v>5.6740334309306508</v>
      </c>
      <c r="IV274" s="193">
        <f t="shared" si="1241"/>
        <v>4.2681737338580348</v>
      </c>
      <c r="IW274" s="193">
        <f t="shared" si="1242"/>
        <v>3.8150380693314694</v>
      </c>
      <c r="IX274" s="193">
        <f t="shared" si="1049"/>
        <v>3.9040600573940507</v>
      </c>
      <c r="IY274" s="212">
        <f t="shared" si="1243"/>
        <v>56545.522846954394</v>
      </c>
      <c r="JC274" s="3">
        <f t="shared" si="1050"/>
        <v>0</v>
      </c>
      <c r="JD274" s="6">
        <f t="shared" si="1051"/>
        <v>6.2096961086973623</v>
      </c>
      <c r="JE274" s="6">
        <f t="shared" si="1052"/>
        <v>0</v>
      </c>
      <c r="JF274" s="6">
        <f t="shared" si="1053"/>
        <v>0</v>
      </c>
      <c r="JG274" s="193">
        <f t="shared" si="1244"/>
        <v>5.6740334309306508</v>
      </c>
      <c r="JH274" s="193">
        <f t="shared" si="1245"/>
        <v>4.265798697585411</v>
      </c>
      <c r="JI274" s="193">
        <f t="shared" si="1246"/>
        <v>3.8150380693314694</v>
      </c>
      <c r="JJ274" s="193">
        <f t="shared" si="1054"/>
        <v>3.9040600573940507</v>
      </c>
      <c r="JK274" s="212">
        <f t="shared" si="1247"/>
        <v>56539.590793164964</v>
      </c>
      <c r="JO274" s="3">
        <f t="shared" si="1055"/>
        <v>0</v>
      </c>
      <c r="JP274" s="6">
        <f t="shared" si="1056"/>
        <v>6.7742139367607583</v>
      </c>
      <c r="JQ274" s="6">
        <f t="shared" si="1057"/>
        <v>0</v>
      </c>
      <c r="JR274" s="6">
        <f t="shared" si="1058"/>
        <v>0</v>
      </c>
      <c r="JS274" s="193">
        <f t="shared" si="1248"/>
        <v>5.6740334309306508</v>
      </c>
      <c r="JT274" s="193">
        <f t="shared" si="1249"/>
        <v>4.2736936466487601</v>
      </c>
      <c r="JU274" s="193">
        <f t="shared" si="1250"/>
        <v>3.8150380693314694</v>
      </c>
      <c r="JV274" s="193">
        <f t="shared" si="1059"/>
        <v>3.9040600573940507</v>
      </c>
      <c r="JW274" s="205">
        <f t="shared" si="1251"/>
        <v>56559.312164728086</v>
      </c>
      <c r="KA274" s="3">
        <f t="shared" si="1060"/>
        <v>0</v>
      </c>
      <c r="KB274" s="6">
        <f t="shared" si="1061"/>
        <v>0</v>
      </c>
      <c r="KC274" s="6">
        <f t="shared" si="1062"/>
        <v>5.7318448867700846</v>
      </c>
      <c r="KD274" s="6">
        <f t="shared" si="1063"/>
        <v>0</v>
      </c>
      <c r="KE274" s="193">
        <f t="shared" si="1252"/>
        <v>5.6740334309306508</v>
      </c>
      <c r="KF274" s="193">
        <f t="shared" si="1253"/>
        <v>4.1745731882913786</v>
      </c>
      <c r="KG274" s="193">
        <f t="shared" si="1254"/>
        <v>3.9339866052654515</v>
      </c>
      <c r="KH274" s="193">
        <f t="shared" si="1064"/>
        <v>3.9040600573940507</v>
      </c>
      <c r="KI274" s="212">
        <f t="shared" si="1255"/>
        <v>56894.818377177384</v>
      </c>
      <c r="KM274" s="3">
        <f t="shared" si="1065"/>
        <v>0</v>
      </c>
      <c r="KN274" s="6">
        <f t="shared" si="1066"/>
        <v>0</v>
      </c>
      <c r="KO274" s="6">
        <f t="shared" si="1067"/>
        <v>5.0847011092315268</v>
      </c>
      <c r="KP274" s="6">
        <f t="shared" si="1068"/>
        <v>0</v>
      </c>
      <c r="KQ274" s="193">
        <f t="shared" si="1256"/>
        <v>5.6740334309306508</v>
      </c>
      <c r="KR274" s="193">
        <f t="shared" si="1257"/>
        <v>4.1745731882913786</v>
      </c>
      <c r="KS274" s="193">
        <f t="shared" si="1258"/>
        <v>3.9212440602824348</v>
      </c>
      <c r="KT274" s="193">
        <f t="shared" si="1069"/>
        <v>3.9040600573940507</v>
      </c>
      <c r="KU274" s="212">
        <f t="shared" si="1259"/>
        <v>56832.118387345356</v>
      </c>
      <c r="KY274" s="3">
        <f t="shared" si="1070"/>
        <v>0</v>
      </c>
      <c r="KZ274" s="6">
        <f t="shared" si="1071"/>
        <v>0</v>
      </c>
      <c r="LA274" s="6">
        <f t="shared" si="1072"/>
        <v>6.0091922200008954</v>
      </c>
      <c r="LB274" s="6">
        <f t="shared" si="1073"/>
        <v>0</v>
      </c>
      <c r="LC274" s="193">
        <f t="shared" si="1260"/>
        <v>5.6740334309306508</v>
      </c>
      <c r="LD274" s="193">
        <f t="shared" si="1261"/>
        <v>4.1745731882913786</v>
      </c>
      <c r="LE274" s="193">
        <f t="shared" si="1262"/>
        <v>3.9393983790945057</v>
      </c>
      <c r="LF274" s="193">
        <f t="shared" si="1074"/>
        <v>3.9040600573940507</v>
      </c>
      <c r="LG274" s="205">
        <f t="shared" si="1263"/>
        <v>56921.468059665065</v>
      </c>
      <c r="LK274" s="3">
        <f t="shared" si="1075"/>
        <v>0</v>
      </c>
      <c r="LL274" s="6">
        <f t="shared" si="1076"/>
        <v>0</v>
      </c>
      <c r="LM274" s="6">
        <f t="shared" si="1077"/>
        <v>0</v>
      </c>
      <c r="LN274" s="6">
        <f t="shared" si="1078"/>
        <v>5.4316851376466664</v>
      </c>
      <c r="LO274" s="193">
        <f t="shared" si="1264"/>
        <v>5.6740334309306508</v>
      </c>
      <c r="LP274" s="193">
        <f t="shared" si="1265"/>
        <v>4.1745731882913786</v>
      </c>
      <c r="LQ274" s="193">
        <f t="shared" si="1266"/>
        <v>3.8150380693314694</v>
      </c>
      <c r="LR274" s="193">
        <f t="shared" si="1079"/>
        <v>4.0079715041941517</v>
      </c>
      <c r="LS274" s="212">
        <f t="shared" si="1267"/>
        <v>57044.37921811657</v>
      </c>
      <c r="LW274" s="3">
        <f t="shared" si="1080"/>
        <v>0</v>
      </c>
      <c r="LX274" s="6">
        <f t="shared" si="1081"/>
        <v>0</v>
      </c>
      <c r="LY274" s="6">
        <f t="shared" si="1082"/>
        <v>0</v>
      </c>
      <c r="LZ274" s="6">
        <f t="shared" si="1083"/>
        <v>5.0634352978062154</v>
      </c>
      <c r="MA274" s="193">
        <f t="shared" si="1268"/>
        <v>5.6740334309306508</v>
      </c>
      <c r="MB274" s="193">
        <f t="shared" si="1269"/>
        <v>4.1745731882913786</v>
      </c>
      <c r="MC274" s="193">
        <f t="shared" si="1270"/>
        <v>3.8150380693314694</v>
      </c>
      <c r="MD274" s="193">
        <f t="shared" si="1084"/>
        <v>4.0012578387286659</v>
      </c>
      <c r="ME274" s="212">
        <f t="shared" si="1271"/>
        <v>56996.787803622101</v>
      </c>
      <c r="MI274" s="3">
        <f t="shared" si="1085"/>
        <v>0</v>
      </c>
      <c r="MJ274" s="6">
        <f t="shared" si="1086"/>
        <v>0</v>
      </c>
      <c r="MK274" s="6">
        <f t="shared" si="1087"/>
        <v>0</v>
      </c>
      <c r="ML274" s="6">
        <f t="shared" si="1088"/>
        <v>5.7539037475070618</v>
      </c>
      <c r="MM274" s="193">
        <f t="shared" si="1272"/>
        <v>5.6740334309306508</v>
      </c>
      <c r="MN274" s="193">
        <f t="shared" si="1273"/>
        <v>4.1745731882913786</v>
      </c>
      <c r="MO274" s="193">
        <f t="shared" si="1274"/>
        <v>3.8150380693314694</v>
      </c>
      <c r="MP274" s="193">
        <f t="shared" si="1089"/>
        <v>4.0138092133326833</v>
      </c>
      <c r="MQ274" s="205">
        <f t="shared" si="1275"/>
        <v>57085.793505826769</v>
      </c>
      <c r="MT274" s="3">
        <f t="shared" si="1090"/>
        <v>6.6382355833319924</v>
      </c>
      <c r="MU274" s="6">
        <f t="shared" si="1091"/>
        <v>5.6451782806339654</v>
      </c>
      <c r="MV274" s="6">
        <f t="shared" si="1092"/>
        <v>5.3158238869238685</v>
      </c>
      <c r="MW274" s="6">
        <f t="shared" si="1093"/>
        <v>5.5237475976067794</v>
      </c>
      <c r="MX274" s="193">
        <f t="shared" si="1276"/>
        <v>5.696573104939155</v>
      </c>
      <c r="MY274" s="193">
        <f t="shared" si="1277"/>
        <v>4.2578409219599136</v>
      </c>
      <c r="MZ274" s="193">
        <f t="shared" si="1278"/>
        <v>3.9258136314248948</v>
      </c>
      <c r="NA274" s="193">
        <f t="shared" si="1094"/>
        <v>4.0096429014221542</v>
      </c>
      <c r="NB274" s="212">
        <f t="shared" si="1279"/>
        <v>57831.427442316497</v>
      </c>
      <c r="NF274" s="3">
        <f t="shared" si="1095"/>
        <v>6.6382355833319915</v>
      </c>
      <c r="NG274" s="6">
        <f t="shared" si="1096"/>
        <v>0</v>
      </c>
      <c r="NH274" s="6">
        <f t="shared" si="1097"/>
        <v>0</v>
      </c>
      <c r="NI274" s="6">
        <f t="shared" si="1098"/>
        <v>0</v>
      </c>
      <c r="NJ274" s="193">
        <f t="shared" si="1280"/>
        <v>5.696573104939155</v>
      </c>
      <c r="NK274" s="193">
        <f t="shared" si="1281"/>
        <v>4.1745731882913786</v>
      </c>
      <c r="NL274" s="193">
        <f t="shared" si="1282"/>
        <v>3.8150380693314694</v>
      </c>
      <c r="NM274" s="193">
        <f t="shared" si="1099"/>
        <v>3.9040600573940507</v>
      </c>
      <c r="NN274" s="212">
        <f t="shared" si="1283"/>
        <v>56325.228503294318</v>
      </c>
      <c r="NR274" s="3">
        <f t="shared" si="1100"/>
        <v>0</v>
      </c>
      <c r="NS274" s="6">
        <f t="shared" si="1101"/>
        <v>5.6451782806339654</v>
      </c>
      <c r="NT274" s="6">
        <f t="shared" si="1102"/>
        <v>0</v>
      </c>
      <c r="NU274" s="6">
        <f t="shared" si="1103"/>
        <v>0</v>
      </c>
      <c r="NV274" s="193">
        <f t="shared" si="1284"/>
        <v>5.6740334309306508</v>
      </c>
      <c r="NW274" s="193">
        <f t="shared" si="1285"/>
        <v>4.2578409219599136</v>
      </c>
      <c r="NX274" s="193">
        <f t="shared" si="1286"/>
        <v>3.8150380693314694</v>
      </c>
      <c r="NY274" s="193">
        <f t="shared" si="1104"/>
        <v>3.9040600573940507</v>
      </c>
      <c r="NZ274" s="212">
        <f t="shared" si="1287"/>
        <v>56519.71944136719</v>
      </c>
      <c r="OD274" s="3">
        <f t="shared" si="1105"/>
        <v>0</v>
      </c>
      <c r="OE274" s="6">
        <f t="shared" si="1106"/>
        <v>0</v>
      </c>
      <c r="OF274" s="6">
        <f t="shared" si="1107"/>
        <v>5.3158238869238685</v>
      </c>
      <c r="OG274" s="6">
        <f t="shared" si="1108"/>
        <v>0</v>
      </c>
      <c r="OH274" s="193">
        <f t="shared" si="1288"/>
        <v>5.6740334309306508</v>
      </c>
      <c r="OI274" s="193">
        <f t="shared" si="1289"/>
        <v>4.1745731882913786</v>
      </c>
      <c r="OJ274" s="193">
        <f t="shared" si="1290"/>
        <v>3.9258136314248948</v>
      </c>
      <c r="OK274" s="193">
        <f t="shared" si="1109"/>
        <v>3.9040600573940507</v>
      </c>
      <c r="OL274" s="212">
        <f t="shared" si="1291"/>
        <v>56854.595118285317</v>
      </c>
      <c r="OP274" s="3">
        <f t="shared" si="1110"/>
        <v>0</v>
      </c>
      <c r="OQ274" s="6">
        <f t="shared" si="1111"/>
        <v>0</v>
      </c>
      <c r="OR274" s="6">
        <f t="shared" si="1112"/>
        <v>0</v>
      </c>
      <c r="OS274" s="6">
        <f t="shared" si="1113"/>
        <v>5.5237475976067794</v>
      </c>
      <c r="OT274" s="193">
        <f t="shared" si="1292"/>
        <v>5.6740334309306508</v>
      </c>
      <c r="OU274" s="193">
        <f t="shared" si="1293"/>
        <v>4.1745731882913786</v>
      </c>
      <c r="OV274" s="193">
        <f t="shared" si="1294"/>
        <v>3.8150380693314694</v>
      </c>
      <c r="OW274" s="193">
        <f t="shared" si="1114"/>
        <v>4.0096429014221542</v>
      </c>
      <c r="OX274" s="232">
        <f t="shared" si="1295"/>
        <v>57056.233491553947</v>
      </c>
    </row>
    <row r="275" spans="2:414" x14ac:dyDescent="0.2">
      <c r="B275" s="81">
        <v>45360</v>
      </c>
      <c r="C275">
        <v>115</v>
      </c>
      <c r="D275">
        <v>11.33181884693682</v>
      </c>
      <c r="E275">
        <v>0</v>
      </c>
      <c r="F275">
        <v>0</v>
      </c>
      <c r="G275">
        <v>1</v>
      </c>
      <c r="H275">
        <v>0</v>
      </c>
      <c r="I275">
        <v>0</v>
      </c>
      <c r="J275">
        <v>0</v>
      </c>
      <c r="K275">
        <v>0</v>
      </c>
      <c r="L275">
        <v>0</v>
      </c>
      <c r="M275">
        <v>0</v>
      </c>
      <c r="N275">
        <v>0</v>
      </c>
      <c r="O275">
        <v>0</v>
      </c>
      <c r="P275">
        <v>0</v>
      </c>
      <c r="Q275">
        <v>0</v>
      </c>
      <c r="R275">
        <v>0</v>
      </c>
      <c r="S275">
        <v>1</v>
      </c>
      <c r="T275">
        <v>13225</v>
      </c>
      <c r="U275">
        <v>6.8649079688482813</v>
      </c>
      <c r="V275">
        <v>5.6274641651219248</v>
      </c>
      <c r="W275">
        <v>4.5782760309442692</v>
      </c>
      <c r="X275">
        <v>4.6013894410911957</v>
      </c>
      <c r="Y275" s="3">
        <v>666.85093354431592</v>
      </c>
      <c r="Z275" s="3">
        <v>212.94428590250897</v>
      </c>
      <c r="AA275" s="3">
        <v>51.967943356875118</v>
      </c>
      <c r="AB275" s="3">
        <v>50.019205699522999</v>
      </c>
      <c r="AC275">
        <v>0</v>
      </c>
      <c r="AD275">
        <v>1</v>
      </c>
      <c r="AE275" s="6"/>
      <c r="AF275" s="1" t="s">
        <v>4</v>
      </c>
      <c r="AG275">
        <v>115</v>
      </c>
      <c r="AH275" s="189">
        <v>45360</v>
      </c>
      <c r="AI275">
        <f t="shared" si="1115"/>
        <v>3</v>
      </c>
      <c r="AJ275">
        <v>115</v>
      </c>
      <c r="AK275">
        <v>0</v>
      </c>
      <c r="AL275">
        <v>1</v>
      </c>
      <c r="AM275">
        <v>0</v>
      </c>
      <c r="AN275">
        <v>0</v>
      </c>
      <c r="AO275">
        <v>0</v>
      </c>
      <c r="AP275">
        <v>0</v>
      </c>
      <c r="AQ275">
        <v>1</v>
      </c>
      <c r="AS275" s="37"/>
      <c r="AT275" s="37"/>
      <c r="AU275" s="6">
        <f t="shared" si="1116"/>
        <v>0</v>
      </c>
      <c r="AV275" s="6">
        <f t="shared" si="1117"/>
        <v>0</v>
      </c>
      <c r="AW275" s="6">
        <f t="shared" si="1118"/>
        <v>0</v>
      </c>
      <c r="AX275" s="6">
        <f t="shared" si="1119"/>
        <v>0</v>
      </c>
      <c r="AY275" s="193">
        <f t="shared" si="1120"/>
        <v>5.6740334309306508</v>
      </c>
      <c r="AZ275" s="193">
        <f t="shared" si="1121"/>
        <v>4.1745731882913786</v>
      </c>
      <c r="BA275" s="193">
        <f t="shared" si="1122"/>
        <v>3.8150380693314694</v>
      </c>
      <c r="BB275" s="193">
        <f t="shared" si="1123"/>
        <v>3.9040600573940507</v>
      </c>
      <c r="BC275" s="72">
        <f t="shared" si="1124"/>
        <v>56312.210093717425</v>
      </c>
      <c r="BG275" s="3">
        <f t="shared" si="1125"/>
        <v>6.7276098094713159</v>
      </c>
      <c r="BH275" s="6">
        <f t="shared" si="1126"/>
        <v>0</v>
      </c>
      <c r="BI275" s="6">
        <f t="shared" si="1127"/>
        <v>0</v>
      </c>
      <c r="BJ275" s="6">
        <f t="shared" si="1128"/>
        <v>0</v>
      </c>
      <c r="BK275" s="193">
        <f t="shared" si="1129"/>
        <v>5.6968731295478827</v>
      </c>
      <c r="BL275" s="193">
        <f t="shared" si="1130"/>
        <v>4.1745731882913786</v>
      </c>
      <c r="BM275" s="193">
        <f t="shared" si="1131"/>
        <v>3.8150380693314694</v>
      </c>
      <c r="BN275" s="193">
        <f t="shared" si="1132"/>
        <v>3.9040600573940507</v>
      </c>
      <c r="BO275" s="72">
        <f t="shared" si="1133"/>
        <v>56325.401811066877</v>
      </c>
      <c r="BS275" s="3">
        <f t="shared" si="1134"/>
        <v>6.7276310061487594</v>
      </c>
      <c r="BT275" s="6">
        <f t="shared" si="1135"/>
        <v>0</v>
      </c>
      <c r="BU275" s="6">
        <f t="shared" si="1136"/>
        <v>0</v>
      </c>
      <c r="BV275" s="6">
        <f t="shared" si="1137"/>
        <v>0</v>
      </c>
      <c r="BW275" s="193">
        <f t="shared" si="1138"/>
        <v>5.6968732006933456</v>
      </c>
      <c r="BX275" s="193">
        <f t="shared" si="1139"/>
        <v>4.1745731882913786</v>
      </c>
      <c r="BY275" s="193">
        <f t="shared" si="1296"/>
        <v>3.8150380693314694</v>
      </c>
      <c r="BZ275" s="193">
        <f t="shared" si="1140"/>
        <v>3.9040600573940507</v>
      </c>
      <c r="CA275" s="72">
        <f t="shared" si="1141"/>
        <v>56325.401811066877</v>
      </c>
      <c r="CE275" s="3">
        <f t="shared" si="1142"/>
        <v>0</v>
      </c>
      <c r="CF275" s="6">
        <f t="shared" si="1143"/>
        <v>5.6274641651219248</v>
      </c>
      <c r="CG275" s="6">
        <f t="shared" si="1144"/>
        <v>0</v>
      </c>
      <c r="CH275" s="6">
        <f t="shared" si="1145"/>
        <v>0</v>
      </c>
      <c r="CI275" s="193">
        <f t="shared" si="1146"/>
        <v>5.6740334309306508</v>
      </c>
      <c r="CJ275" s="193">
        <f t="shared" si="1147"/>
        <v>4.2575901857247098</v>
      </c>
      <c r="CK275" s="193">
        <f t="shared" si="1297"/>
        <v>3.8150380693314694</v>
      </c>
      <c r="CL275" s="193">
        <f t="shared" si="1148"/>
        <v>3.9040600573940507</v>
      </c>
      <c r="CM275" s="72">
        <f t="shared" si="1149"/>
        <v>56519.093441726603</v>
      </c>
      <c r="CQ275" s="3">
        <f t="shared" si="1150"/>
        <v>0</v>
      </c>
      <c r="CR275" s="6">
        <f t="shared" si="1151"/>
        <v>5.627525368454406</v>
      </c>
      <c r="CS275" s="6">
        <f t="shared" si="1152"/>
        <v>0</v>
      </c>
      <c r="CT275" s="6">
        <f t="shared" si="1153"/>
        <v>0</v>
      </c>
      <c r="CU275" s="193">
        <f t="shared" si="1154"/>
        <v>5.6740334309306508</v>
      </c>
      <c r="CV275" s="193">
        <f t="shared" si="1155"/>
        <v>4.257591052141696</v>
      </c>
      <c r="CW275" s="193">
        <f t="shared" si="1298"/>
        <v>3.8150380693314694</v>
      </c>
      <c r="CX275" s="193">
        <f t="shared" si="1156"/>
        <v>3.9040600573940507</v>
      </c>
      <c r="CY275" s="72">
        <f t="shared" si="1157"/>
        <v>56519.095604851231</v>
      </c>
      <c r="DC275" s="3">
        <f t="shared" si="1158"/>
        <v>0</v>
      </c>
      <c r="DD275" s="6">
        <f t="shared" si="1159"/>
        <v>0</v>
      </c>
      <c r="DE275" s="6">
        <f t="shared" si="1160"/>
        <v>4.807189832491483</v>
      </c>
      <c r="DF275" s="6">
        <f t="shared" si="1161"/>
        <v>0</v>
      </c>
      <c r="DG275" s="193">
        <f t="shared" si="1162"/>
        <v>5.6740334309306508</v>
      </c>
      <c r="DH275" s="193">
        <f t="shared" si="1163"/>
        <v>4.1745731882913786</v>
      </c>
      <c r="DI275" s="193">
        <f t="shared" si="1299"/>
        <v>3.9157296017268277</v>
      </c>
      <c r="DJ275" s="193">
        <f t="shared" si="1164"/>
        <v>3.9040600573940507</v>
      </c>
      <c r="DK275" s="72">
        <f t="shared" si="1165"/>
        <v>56805.005791470634</v>
      </c>
      <c r="DO275" s="3">
        <f t="shared" si="1166"/>
        <v>0</v>
      </c>
      <c r="DP275" s="6">
        <f t="shared" si="1167"/>
        <v>0</v>
      </c>
      <c r="DQ275" s="6">
        <f t="shared" si="1168"/>
        <v>4.5783644503083893</v>
      </c>
      <c r="DR275" s="6">
        <f t="shared" si="1169"/>
        <v>0</v>
      </c>
      <c r="DS275" s="193">
        <f t="shared" si="1170"/>
        <v>5.6740334309306508</v>
      </c>
      <c r="DT275" s="193">
        <f t="shared" si="1171"/>
        <v>4.1745731882913786</v>
      </c>
      <c r="DU275" s="193">
        <f t="shared" si="1300"/>
        <v>3.9111595993787436</v>
      </c>
      <c r="DV275" s="193">
        <f t="shared" si="1172"/>
        <v>3.9040600573940507</v>
      </c>
      <c r="DW275" s="72">
        <f t="shared" si="1173"/>
        <v>56782.546546293357</v>
      </c>
      <c r="EA275" s="3">
        <f t="shared" si="1174"/>
        <v>0</v>
      </c>
      <c r="EB275" s="6">
        <f t="shared" si="1175"/>
        <v>0</v>
      </c>
      <c r="EC275" s="6">
        <f t="shared" si="1176"/>
        <v>0</v>
      </c>
      <c r="ED275" s="6">
        <f t="shared" si="1177"/>
        <v>13.804168323273586</v>
      </c>
      <c r="EE275" s="193">
        <f t="shared" si="1178"/>
        <v>5.6740334309306508</v>
      </c>
      <c r="EF275" s="193">
        <f t="shared" si="1179"/>
        <v>4.1745731882913786</v>
      </c>
      <c r="EG275" s="193">
        <f t="shared" si="1301"/>
        <v>3.8150380693314694</v>
      </c>
      <c r="EH275" s="193">
        <f t="shared" si="1180"/>
        <v>4.1495837586055284</v>
      </c>
      <c r="EI275" s="72">
        <f t="shared" si="1181"/>
        <v>58057.542595104518</v>
      </c>
      <c r="EM275" s="3">
        <f t="shared" si="1182"/>
        <v>0</v>
      </c>
      <c r="EN275" s="6">
        <f t="shared" si="1183"/>
        <v>0</v>
      </c>
      <c r="EO275" s="6">
        <f t="shared" si="1184"/>
        <v>0</v>
      </c>
      <c r="EP275" s="6">
        <f t="shared" si="1185"/>
        <v>4.6015030078865564</v>
      </c>
      <c r="EQ275" s="193">
        <f t="shared" si="1186"/>
        <v>5.6740334309306508</v>
      </c>
      <c r="ER275" s="193">
        <f t="shared" si="1187"/>
        <v>4.1745731882913786</v>
      </c>
      <c r="ES275" s="193">
        <f t="shared" si="1302"/>
        <v>3.8150380693314694</v>
      </c>
      <c r="ET275" s="193">
        <f t="shared" si="1188"/>
        <v>3.9927719858555286</v>
      </c>
      <c r="EU275" s="72">
        <f t="shared" si="1189"/>
        <v>56936.690622416652</v>
      </c>
      <c r="EY275" s="3">
        <f t="shared" si="1190"/>
        <v>6.7276098094713159</v>
      </c>
      <c r="EZ275" s="6">
        <f t="shared" si="1191"/>
        <v>5.6274641651219248</v>
      </c>
      <c r="FA275" s="6">
        <f t="shared" si="1192"/>
        <v>4.807189832491483</v>
      </c>
      <c r="FB275" s="6">
        <f t="shared" si="1193"/>
        <v>13.804168323273586</v>
      </c>
      <c r="FC275" s="193">
        <f t="shared" si="1194"/>
        <v>5.6968731295478827</v>
      </c>
      <c r="FD275" s="193">
        <f t="shared" si="1195"/>
        <v>4.2575901857247098</v>
      </c>
      <c r="FE275" s="193">
        <f t="shared" si="1303"/>
        <v>3.9157296017268277</v>
      </c>
      <c r="FF275" s="193">
        <f t="shared" si="1196"/>
        <v>4.1495837586055284</v>
      </c>
      <c r="FG275" s="72">
        <f t="shared" si="1197"/>
        <v>58794.543973212378</v>
      </c>
      <c r="FK275" s="3">
        <f t="shared" si="1198"/>
        <v>6.8649291655257256</v>
      </c>
      <c r="FL275" s="6">
        <f t="shared" si="1199"/>
        <v>5.627525368454406</v>
      </c>
      <c r="FM275" s="6">
        <f t="shared" si="1200"/>
        <v>4.5783644503083893</v>
      </c>
      <c r="FN275" s="6">
        <f t="shared" si="1201"/>
        <v>4.6015030078865564</v>
      </c>
      <c r="FO275" s="193">
        <f t="shared" si="1202"/>
        <v>5.697333928124527</v>
      </c>
      <c r="FP275" s="193">
        <f t="shared" si="1203"/>
        <v>4.257591052141696</v>
      </c>
      <c r="FQ275" s="193">
        <f t="shared" si="1304"/>
        <v>3.9111595993787436</v>
      </c>
      <c r="FR275" s="193">
        <f t="shared" si="1204"/>
        <v>3.9927719858555286</v>
      </c>
      <c r="FS275" s="205">
        <f t="shared" si="1205"/>
        <v>57636.941045899774</v>
      </c>
      <c r="FW275" s="3">
        <f t="shared" si="1206"/>
        <v>7.8946441641755225</v>
      </c>
      <c r="FX275" s="6">
        <f t="shared" si="1207"/>
        <v>6.3590345065877747</v>
      </c>
      <c r="FY275" s="6">
        <f t="shared" si="1208"/>
        <v>5.6770622783708937</v>
      </c>
      <c r="FZ275" s="6">
        <f t="shared" si="1209"/>
        <v>5.429639540487611</v>
      </c>
      <c r="GA275" s="193">
        <f t="shared" si="1210"/>
        <v>5.7007825634717131</v>
      </c>
      <c r="GB275" s="193">
        <f t="shared" si="1211"/>
        <v>4.2678933102923668</v>
      </c>
      <c r="GC275" s="193">
        <f t="shared" si="1305"/>
        <v>3.9329141803742389</v>
      </c>
      <c r="GD275" s="193">
        <f t="shared" si="1212"/>
        <v>4.0079343345609653</v>
      </c>
      <c r="GE275" s="72">
        <f t="shared" si="1213"/>
        <v>57882.876108701574</v>
      </c>
      <c r="GI275" s="3">
        <f t="shared" si="1214"/>
        <v>7.5513987657331096</v>
      </c>
      <c r="GJ275" s="6">
        <f t="shared" si="1215"/>
        <v>6.1902105816341182</v>
      </c>
      <c r="GK275" s="6">
        <f t="shared" si="1216"/>
        <v>5.0361036340386969</v>
      </c>
      <c r="GL275" s="6">
        <f t="shared" si="1217"/>
        <v>5.0615283852003161</v>
      </c>
      <c r="GM275" s="193">
        <f t="shared" si="1218"/>
        <v>5.6996343156534008</v>
      </c>
      <c r="GN275" s="193">
        <f t="shared" si="1219"/>
        <v>4.2655250707181924</v>
      </c>
      <c r="GO275" s="193">
        <f t="shared" si="1306"/>
        <v>3.9202805679739168</v>
      </c>
      <c r="GP275" s="193">
        <f t="shared" si="1220"/>
        <v>4.0012229557016417</v>
      </c>
      <c r="GQ275" s="72">
        <f t="shared" si="1221"/>
        <v>57764.686936806582</v>
      </c>
      <c r="GU275" s="3">
        <f t="shared" si="1222"/>
        <v>8.9243803595027664</v>
      </c>
      <c r="GV275" s="6">
        <f t="shared" si="1223"/>
        <v>6.7529569981463098</v>
      </c>
      <c r="GW275" s="6">
        <f t="shared" si="1224"/>
        <v>5.9517588402275505</v>
      </c>
      <c r="GX275" s="6">
        <f t="shared" si="1225"/>
        <v>5.7517368013639949</v>
      </c>
      <c r="GY275" s="193">
        <f t="shared" si="1226"/>
        <v>5.7042194172201599</v>
      </c>
      <c r="GZ275" s="193">
        <f t="shared" si="1227"/>
        <v>4.2733974886555464</v>
      </c>
      <c r="HA275" s="193">
        <f t="shared" si="1307"/>
        <v>3.9382801051571095</v>
      </c>
      <c r="HB275" s="193">
        <f t="shared" si="1228"/>
        <v>4.0137700678704968</v>
      </c>
      <c r="HC275" s="205">
        <f t="shared" si="1229"/>
        <v>57967.922273061646</v>
      </c>
      <c r="HG275" s="3">
        <f t="shared" si="1030"/>
        <v>7.8946441641755225</v>
      </c>
      <c r="HH275" s="6">
        <f t="shared" si="1031"/>
        <v>0</v>
      </c>
      <c r="HI275" s="6">
        <f t="shared" si="1032"/>
        <v>0</v>
      </c>
      <c r="HJ275" s="6">
        <f t="shared" si="1033"/>
        <v>0</v>
      </c>
      <c r="HK275" s="193">
        <f t="shared" si="1230"/>
        <v>5.7007825634717131</v>
      </c>
      <c r="HL275" s="193">
        <f t="shared" si="1230"/>
        <v>4.1745731882913786</v>
      </c>
      <c r="HM275" s="193">
        <f t="shared" si="1230"/>
        <v>3.8150380693314694</v>
      </c>
      <c r="HN275" s="193">
        <f t="shared" si="1034"/>
        <v>3.9040600573940507</v>
      </c>
      <c r="HO275" s="212">
        <f t="shared" si="1231"/>
        <v>56327.660125519644</v>
      </c>
      <c r="HS275" s="3">
        <f t="shared" si="1035"/>
        <v>7.5513987657331096</v>
      </c>
      <c r="HT275" s="6">
        <f t="shared" si="1036"/>
        <v>0</v>
      </c>
      <c r="HU275" s="6">
        <f t="shared" si="1037"/>
        <v>0</v>
      </c>
      <c r="HV275" s="6">
        <f t="shared" si="1038"/>
        <v>0</v>
      </c>
      <c r="HW275" s="193">
        <f t="shared" si="1232"/>
        <v>5.6996343156534008</v>
      </c>
      <c r="HX275" s="193">
        <f t="shared" si="1233"/>
        <v>4.1745731882913786</v>
      </c>
      <c r="HY275" s="193">
        <f t="shared" si="1234"/>
        <v>3.8150380693314694</v>
      </c>
      <c r="HZ275" s="193">
        <f t="shared" si="1039"/>
        <v>3.9040600573940507</v>
      </c>
      <c r="IA275" s="212">
        <f t="shared" si="1235"/>
        <v>56326.996821980356</v>
      </c>
      <c r="IE275" s="3">
        <f t="shared" si="1040"/>
        <v>8.9243803595027664</v>
      </c>
      <c r="IF275" s="6">
        <f t="shared" si="1041"/>
        <v>0</v>
      </c>
      <c r="IG275" s="6">
        <f t="shared" si="1042"/>
        <v>0</v>
      </c>
      <c r="IH275" s="6">
        <f t="shared" si="1043"/>
        <v>0</v>
      </c>
      <c r="II275" s="193">
        <f t="shared" si="1236"/>
        <v>5.7042194172201599</v>
      </c>
      <c r="IJ275" s="193">
        <f t="shared" si="1237"/>
        <v>4.1745731882913786</v>
      </c>
      <c r="IK275" s="193">
        <f t="shared" si="1238"/>
        <v>3.8150380693314694</v>
      </c>
      <c r="IL275" s="193">
        <f t="shared" si="1044"/>
        <v>3.9040600573940507</v>
      </c>
      <c r="IM275" s="205">
        <f t="shared" si="1239"/>
        <v>56329.645525202686</v>
      </c>
      <c r="IQ275" s="3">
        <f t="shared" si="1045"/>
        <v>0</v>
      </c>
      <c r="IR275" s="6">
        <f t="shared" si="1046"/>
        <v>6.3590345065877747</v>
      </c>
      <c r="IS275" s="6">
        <f t="shared" si="1047"/>
        <v>0</v>
      </c>
      <c r="IT275" s="6">
        <f t="shared" si="1048"/>
        <v>0</v>
      </c>
      <c r="IU275" s="193">
        <f t="shared" si="1240"/>
        <v>5.6740334309306508</v>
      </c>
      <c r="IV275" s="193">
        <f t="shared" si="1241"/>
        <v>4.2678933102923668</v>
      </c>
      <c r="IW275" s="193">
        <f t="shared" si="1242"/>
        <v>3.8150380693314694</v>
      </c>
      <c r="IX275" s="193">
        <f t="shared" si="1049"/>
        <v>3.9040600573940507</v>
      </c>
      <c r="IY275" s="212">
        <f t="shared" si="1243"/>
        <v>56544.822409384884</v>
      </c>
      <c r="JC275" s="3">
        <f t="shared" si="1050"/>
        <v>0</v>
      </c>
      <c r="JD275" s="6">
        <f t="shared" si="1051"/>
        <v>6.1902105816341182</v>
      </c>
      <c r="JE275" s="6">
        <f t="shared" si="1052"/>
        <v>0</v>
      </c>
      <c r="JF275" s="6">
        <f t="shared" si="1053"/>
        <v>0</v>
      </c>
      <c r="JG275" s="193">
        <f t="shared" si="1244"/>
        <v>5.6740334309306508</v>
      </c>
      <c r="JH275" s="193">
        <f t="shared" si="1245"/>
        <v>4.2655250707181924</v>
      </c>
      <c r="JI275" s="193">
        <f t="shared" si="1246"/>
        <v>3.8150380693314694</v>
      </c>
      <c r="JJ275" s="193">
        <f t="shared" si="1054"/>
        <v>3.9040600573940507</v>
      </c>
      <c r="JK275" s="212">
        <f t="shared" si="1247"/>
        <v>56538.907403879588</v>
      </c>
      <c r="JO275" s="3">
        <f t="shared" si="1055"/>
        <v>0</v>
      </c>
      <c r="JP275" s="6">
        <f t="shared" si="1056"/>
        <v>6.7529569981463098</v>
      </c>
      <c r="JQ275" s="6">
        <f t="shared" si="1057"/>
        <v>0</v>
      </c>
      <c r="JR275" s="6">
        <f t="shared" si="1058"/>
        <v>0</v>
      </c>
      <c r="JS275" s="193">
        <f t="shared" si="1248"/>
        <v>5.6740334309306508</v>
      </c>
      <c r="JT275" s="193">
        <f t="shared" si="1249"/>
        <v>4.2733974886555464</v>
      </c>
      <c r="JU275" s="193">
        <f t="shared" si="1250"/>
        <v>3.8150380693314694</v>
      </c>
      <c r="JV275" s="193">
        <f t="shared" si="1059"/>
        <v>3.9040600573940507</v>
      </c>
      <c r="JW275" s="205">
        <f t="shared" si="1251"/>
        <v>56558.572245815827</v>
      </c>
      <c r="KA275" s="3">
        <f t="shared" si="1060"/>
        <v>0</v>
      </c>
      <c r="KB275" s="6">
        <f t="shared" si="1061"/>
        <v>0</v>
      </c>
      <c r="KC275" s="6">
        <f t="shared" si="1062"/>
        <v>5.6770622783708937</v>
      </c>
      <c r="KD275" s="6">
        <f t="shared" si="1063"/>
        <v>0</v>
      </c>
      <c r="KE275" s="193">
        <f t="shared" si="1252"/>
        <v>5.6740334309306508</v>
      </c>
      <c r="KF275" s="193">
        <f t="shared" si="1253"/>
        <v>4.1745731882913786</v>
      </c>
      <c r="KG275" s="193">
        <f t="shared" si="1254"/>
        <v>3.9329141803742389</v>
      </c>
      <c r="KH275" s="193">
        <f t="shared" si="1064"/>
        <v>3.9040600573940507</v>
      </c>
      <c r="KI275" s="212">
        <f t="shared" si="1255"/>
        <v>56889.538820663911</v>
      </c>
      <c r="KM275" s="3">
        <f t="shared" si="1065"/>
        <v>0</v>
      </c>
      <c r="KN275" s="6">
        <f t="shared" si="1066"/>
        <v>0</v>
      </c>
      <c r="KO275" s="6">
        <f t="shared" si="1067"/>
        <v>5.0361036340386969</v>
      </c>
      <c r="KP275" s="6">
        <f t="shared" si="1068"/>
        <v>0</v>
      </c>
      <c r="KQ275" s="193">
        <f t="shared" si="1256"/>
        <v>5.6740334309306508</v>
      </c>
      <c r="KR275" s="193">
        <f t="shared" si="1257"/>
        <v>4.1745731882913786</v>
      </c>
      <c r="KS275" s="193">
        <f t="shared" si="1258"/>
        <v>3.9202805679739168</v>
      </c>
      <c r="KT275" s="193">
        <f t="shared" si="1069"/>
        <v>3.9040600573940507</v>
      </c>
      <c r="KU275" s="212">
        <f t="shared" si="1259"/>
        <v>56827.380311750749</v>
      </c>
      <c r="KY275" s="3">
        <f t="shared" si="1070"/>
        <v>0</v>
      </c>
      <c r="KZ275" s="6">
        <f t="shared" si="1071"/>
        <v>0</v>
      </c>
      <c r="LA275" s="6">
        <f t="shared" si="1072"/>
        <v>5.9517588402275505</v>
      </c>
      <c r="LB275" s="6">
        <f t="shared" si="1073"/>
        <v>0</v>
      </c>
      <c r="LC275" s="193">
        <f t="shared" si="1260"/>
        <v>5.6740334309306508</v>
      </c>
      <c r="LD275" s="193">
        <f t="shared" si="1261"/>
        <v>4.1745731882913786</v>
      </c>
      <c r="LE275" s="193">
        <f t="shared" si="1262"/>
        <v>3.9382801051571095</v>
      </c>
      <c r="LF275" s="193">
        <f t="shared" si="1074"/>
        <v>3.9040600573940507</v>
      </c>
      <c r="LG275" s="205">
        <f t="shared" si="1263"/>
        <v>56915.960220164146</v>
      </c>
      <c r="LK275" s="3">
        <f t="shared" si="1075"/>
        <v>0</v>
      </c>
      <c r="LL275" s="6">
        <f t="shared" si="1076"/>
        <v>0</v>
      </c>
      <c r="LM275" s="6">
        <f t="shared" si="1077"/>
        <v>0</v>
      </c>
      <c r="LN275" s="6">
        <f t="shared" si="1078"/>
        <v>5.429639540487611</v>
      </c>
      <c r="LO275" s="193">
        <f t="shared" si="1264"/>
        <v>5.6740334309306508</v>
      </c>
      <c r="LP275" s="193">
        <f t="shared" si="1265"/>
        <v>4.1745731882913786</v>
      </c>
      <c r="LQ275" s="193">
        <f t="shared" si="1266"/>
        <v>3.8150380693314694</v>
      </c>
      <c r="LR275" s="193">
        <f t="shared" si="1079"/>
        <v>4.0079343345609653</v>
      </c>
      <c r="LS275" s="212">
        <f t="shared" si="1267"/>
        <v>57044.1156229673</v>
      </c>
      <c r="LW275" s="3">
        <f t="shared" si="1080"/>
        <v>0</v>
      </c>
      <c r="LX275" s="6">
        <f t="shared" si="1081"/>
        <v>0</v>
      </c>
      <c r="LY275" s="6">
        <f t="shared" si="1082"/>
        <v>0</v>
      </c>
      <c r="LZ275" s="6">
        <f t="shared" si="1083"/>
        <v>5.0615283852003161</v>
      </c>
      <c r="MA275" s="193">
        <f t="shared" si="1268"/>
        <v>5.6740334309306508</v>
      </c>
      <c r="MB275" s="193">
        <f t="shared" si="1269"/>
        <v>4.1745731882913786</v>
      </c>
      <c r="MC275" s="193">
        <f t="shared" si="1270"/>
        <v>3.8150380693314694</v>
      </c>
      <c r="MD275" s="193">
        <f t="shared" si="1084"/>
        <v>4.0012229557016417</v>
      </c>
      <c r="ME275" s="212">
        <f t="shared" si="1271"/>
        <v>56996.540630702766</v>
      </c>
      <c r="MI275" s="3">
        <f t="shared" si="1085"/>
        <v>0</v>
      </c>
      <c r="MJ275" s="6">
        <f t="shared" si="1086"/>
        <v>0</v>
      </c>
      <c r="MK275" s="6">
        <f t="shared" si="1087"/>
        <v>0</v>
      </c>
      <c r="ML275" s="6">
        <f t="shared" si="1088"/>
        <v>5.7517368013639949</v>
      </c>
      <c r="MM275" s="193">
        <f t="shared" si="1272"/>
        <v>5.6740334309306508</v>
      </c>
      <c r="MN275" s="193">
        <f t="shared" si="1273"/>
        <v>4.1745731882913786</v>
      </c>
      <c r="MO275" s="193">
        <f t="shared" si="1274"/>
        <v>3.8150380693314694</v>
      </c>
      <c r="MP275" s="193">
        <f t="shared" si="1089"/>
        <v>4.0137700678704968</v>
      </c>
      <c r="MQ275" s="205">
        <f t="shared" si="1275"/>
        <v>57085.51569722133</v>
      </c>
      <c r="MT275" s="3">
        <f t="shared" si="1090"/>
        <v>6.5216625704058666</v>
      </c>
      <c r="MU275" s="6">
        <f t="shared" si="1091"/>
        <v>5.6274641651219248</v>
      </c>
      <c r="MV275" s="6">
        <f t="shared" si="1092"/>
        <v>5.265017435585909</v>
      </c>
      <c r="MW275" s="6">
        <f t="shared" si="1093"/>
        <v>5.5216673293094347</v>
      </c>
      <c r="MX275" s="193">
        <f t="shared" si="1276"/>
        <v>5.6961816401014245</v>
      </c>
      <c r="MY275" s="193">
        <f t="shared" si="1277"/>
        <v>4.2575901857247098</v>
      </c>
      <c r="MZ275" s="193">
        <f t="shared" si="1278"/>
        <v>3.9248109167213459</v>
      </c>
      <c r="NA275" s="193">
        <f t="shared" si="1094"/>
        <v>4.009605164909912</v>
      </c>
      <c r="NB275" s="212">
        <f t="shared" si="1279"/>
        <v>57825.265888008245</v>
      </c>
      <c r="NF275" s="3">
        <f t="shared" si="1095"/>
        <v>6.5216625704058657</v>
      </c>
      <c r="NG275" s="6">
        <f t="shared" si="1096"/>
        <v>0</v>
      </c>
      <c r="NH275" s="6">
        <f t="shared" si="1097"/>
        <v>0</v>
      </c>
      <c r="NI275" s="6">
        <f t="shared" si="1098"/>
        <v>0</v>
      </c>
      <c r="NJ275" s="193">
        <f t="shared" si="1280"/>
        <v>5.6961816401014245</v>
      </c>
      <c r="NK275" s="193">
        <f t="shared" si="1281"/>
        <v>4.1745731882913786</v>
      </c>
      <c r="NL275" s="193">
        <f t="shared" si="1282"/>
        <v>3.8150380693314694</v>
      </c>
      <c r="NM275" s="193">
        <f t="shared" si="1099"/>
        <v>3.9040600573940507</v>
      </c>
      <c r="NN275" s="212">
        <f t="shared" si="1283"/>
        <v>56325.002376315038</v>
      </c>
      <c r="NR275" s="3">
        <f t="shared" si="1100"/>
        <v>0</v>
      </c>
      <c r="NS275" s="6">
        <f t="shared" si="1101"/>
        <v>5.6274641651219248</v>
      </c>
      <c r="NT275" s="6">
        <f t="shared" si="1102"/>
        <v>0</v>
      </c>
      <c r="NU275" s="6">
        <f t="shared" si="1103"/>
        <v>0</v>
      </c>
      <c r="NV275" s="193">
        <f t="shared" si="1284"/>
        <v>5.6740334309306508</v>
      </c>
      <c r="NW275" s="193">
        <f t="shared" si="1285"/>
        <v>4.2575901857247098</v>
      </c>
      <c r="NX275" s="193">
        <f t="shared" si="1286"/>
        <v>3.8150380693314694</v>
      </c>
      <c r="NY275" s="193">
        <f t="shared" si="1104"/>
        <v>3.9040600573940507</v>
      </c>
      <c r="NZ275" s="212">
        <f t="shared" si="1287"/>
        <v>56519.093441726603</v>
      </c>
      <c r="OD275" s="3">
        <f t="shared" si="1105"/>
        <v>0</v>
      </c>
      <c r="OE275" s="6">
        <f t="shared" si="1106"/>
        <v>0</v>
      </c>
      <c r="OF275" s="6">
        <f t="shared" si="1107"/>
        <v>5.265017435585909</v>
      </c>
      <c r="OG275" s="6">
        <f t="shared" si="1108"/>
        <v>0</v>
      </c>
      <c r="OH275" s="193">
        <f t="shared" si="1288"/>
        <v>5.6740334309306508</v>
      </c>
      <c r="OI275" s="193">
        <f t="shared" si="1289"/>
        <v>4.1745731882913786</v>
      </c>
      <c r="OJ275" s="193">
        <f t="shared" si="1290"/>
        <v>3.9248109167213459</v>
      </c>
      <c r="OK275" s="193">
        <f t="shared" si="1109"/>
        <v>3.9040600573940507</v>
      </c>
      <c r="OL275" s="212">
        <f t="shared" si="1291"/>
        <v>56849.662220614249</v>
      </c>
      <c r="OP275" s="3">
        <f t="shared" si="1110"/>
        <v>0</v>
      </c>
      <c r="OQ275" s="6">
        <f t="shared" si="1111"/>
        <v>0</v>
      </c>
      <c r="OR275" s="6">
        <f t="shared" si="1112"/>
        <v>0</v>
      </c>
      <c r="OS275" s="6">
        <f t="shared" si="1113"/>
        <v>5.5216673293094347</v>
      </c>
      <c r="OT275" s="193">
        <f t="shared" si="1292"/>
        <v>5.6740334309306508</v>
      </c>
      <c r="OU275" s="193">
        <f t="shared" si="1293"/>
        <v>4.1745731882913786</v>
      </c>
      <c r="OV275" s="193">
        <f t="shared" si="1294"/>
        <v>3.8150380693314694</v>
      </c>
      <c r="OW275" s="193">
        <f t="shared" si="1114"/>
        <v>4.009605164909912</v>
      </c>
      <c r="OX275" s="232">
        <f t="shared" si="1295"/>
        <v>57055.965820676698</v>
      </c>
    </row>
    <row r="276" spans="2:414" x14ac:dyDescent="0.2">
      <c r="B276" s="81">
        <v>45367</v>
      </c>
      <c r="C276">
        <v>116</v>
      </c>
      <c r="D276">
        <v>11.330760868310401</v>
      </c>
      <c r="E276">
        <v>0</v>
      </c>
      <c r="F276">
        <v>0</v>
      </c>
      <c r="G276">
        <v>1</v>
      </c>
      <c r="H276">
        <v>0</v>
      </c>
      <c r="I276">
        <v>0</v>
      </c>
      <c r="J276">
        <v>0</v>
      </c>
      <c r="K276">
        <v>0</v>
      </c>
      <c r="L276">
        <v>0</v>
      </c>
      <c r="M276">
        <v>0</v>
      </c>
      <c r="N276">
        <v>0</v>
      </c>
      <c r="O276">
        <v>0</v>
      </c>
      <c r="P276">
        <v>0</v>
      </c>
      <c r="Q276">
        <v>0</v>
      </c>
      <c r="R276">
        <v>0</v>
      </c>
      <c r="S276">
        <v>1</v>
      </c>
      <c r="T276">
        <v>13456</v>
      </c>
      <c r="U276">
        <v>6.7690704984723817</v>
      </c>
      <c r="V276">
        <v>5.6222558294068836</v>
      </c>
      <c r="W276">
        <v>4.5785184432803794</v>
      </c>
      <c r="X276">
        <v>4.6012159199979914</v>
      </c>
      <c r="Y276" s="3">
        <v>579.29565348102119</v>
      </c>
      <c r="Z276" s="3">
        <v>211.50035929579155</v>
      </c>
      <c r="AA276" s="3">
        <v>51.991544192164426</v>
      </c>
      <c r="AB276" s="3">
        <v>50.001920569952304</v>
      </c>
      <c r="AC276">
        <v>0</v>
      </c>
      <c r="AD276">
        <v>1</v>
      </c>
      <c r="AE276" s="6"/>
      <c r="AF276" s="1" t="s">
        <v>4</v>
      </c>
      <c r="AG276">
        <v>116</v>
      </c>
      <c r="AH276" s="189">
        <v>45367</v>
      </c>
      <c r="AI276">
        <f t="shared" si="1115"/>
        <v>3</v>
      </c>
      <c r="AJ276">
        <v>116</v>
      </c>
      <c r="AK276">
        <v>0</v>
      </c>
      <c r="AL276">
        <v>1</v>
      </c>
      <c r="AM276">
        <v>0</v>
      </c>
      <c r="AN276">
        <v>0</v>
      </c>
      <c r="AO276">
        <v>0</v>
      </c>
      <c r="AP276">
        <v>0</v>
      </c>
      <c r="AQ276">
        <v>1</v>
      </c>
      <c r="AS276" s="37"/>
      <c r="AT276" s="37"/>
      <c r="AU276" s="6">
        <f t="shared" si="1116"/>
        <v>0</v>
      </c>
      <c r="AV276" s="6">
        <f t="shared" si="1117"/>
        <v>0</v>
      </c>
      <c r="AW276" s="6">
        <f t="shared" si="1118"/>
        <v>0</v>
      </c>
      <c r="AX276" s="6">
        <f t="shared" si="1119"/>
        <v>0</v>
      </c>
      <c r="AY276" s="193">
        <f t="shared" si="1120"/>
        <v>5.6740334309306508</v>
      </c>
      <c r="AZ276" s="193">
        <f t="shared" si="1121"/>
        <v>4.1745731882913786</v>
      </c>
      <c r="BA276" s="193">
        <f t="shared" si="1122"/>
        <v>3.8150380693314694</v>
      </c>
      <c r="BB276" s="193">
        <f t="shared" si="1123"/>
        <v>3.9040600573940507</v>
      </c>
      <c r="BC276" s="72">
        <f t="shared" si="1124"/>
        <v>56312.210093717425</v>
      </c>
      <c r="BG276" s="3">
        <f t="shared" si="1125"/>
        <v>6.6336890885029343</v>
      </c>
      <c r="BH276" s="6">
        <f t="shared" si="1126"/>
        <v>0</v>
      </c>
      <c r="BI276" s="6">
        <f t="shared" si="1127"/>
        <v>0</v>
      </c>
      <c r="BJ276" s="6">
        <f t="shared" si="1128"/>
        <v>0</v>
      </c>
      <c r="BK276" s="193">
        <f t="shared" si="1129"/>
        <v>5.6965578401872241</v>
      </c>
      <c r="BL276" s="193">
        <f t="shared" si="1130"/>
        <v>4.1745731882913786</v>
      </c>
      <c r="BM276" s="193">
        <f t="shared" si="1131"/>
        <v>3.8150380693314694</v>
      </c>
      <c r="BN276" s="193">
        <f t="shared" si="1132"/>
        <v>3.9040600573940507</v>
      </c>
      <c r="BO276" s="72">
        <f t="shared" si="1133"/>
        <v>56325.219685698066</v>
      </c>
      <c r="BS276" s="3">
        <f t="shared" si="1134"/>
        <v>6.6337099892644016</v>
      </c>
      <c r="BT276" s="6">
        <f t="shared" si="1135"/>
        <v>0</v>
      </c>
      <c r="BU276" s="6">
        <f t="shared" si="1136"/>
        <v>0</v>
      </c>
      <c r="BV276" s="6">
        <f t="shared" si="1137"/>
        <v>0</v>
      </c>
      <c r="BW276" s="193">
        <f t="shared" si="1138"/>
        <v>5.6965579103615829</v>
      </c>
      <c r="BX276" s="193">
        <f t="shared" si="1139"/>
        <v>4.1745731882913786</v>
      </c>
      <c r="BY276" s="193">
        <f t="shared" si="1296"/>
        <v>3.8150380693314694</v>
      </c>
      <c r="BZ276" s="193">
        <f t="shared" si="1140"/>
        <v>3.9040600573940507</v>
      </c>
      <c r="CA276" s="72">
        <f t="shared" si="1141"/>
        <v>56325.219685698066</v>
      </c>
      <c r="CE276" s="3">
        <f t="shared" si="1142"/>
        <v>0</v>
      </c>
      <c r="CF276" s="6">
        <f t="shared" si="1143"/>
        <v>5.6222558294068836</v>
      </c>
      <c r="CG276" s="6">
        <f t="shared" si="1144"/>
        <v>0</v>
      </c>
      <c r="CH276" s="6">
        <f t="shared" si="1145"/>
        <v>0</v>
      </c>
      <c r="CI276" s="193">
        <f t="shared" si="1146"/>
        <v>5.6740334309306508</v>
      </c>
      <c r="CJ276" s="193">
        <f t="shared" si="1147"/>
        <v>4.2575164518499342</v>
      </c>
      <c r="CK276" s="193">
        <f t="shared" si="1297"/>
        <v>3.8150380693314694</v>
      </c>
      <c r="CL276" s="193">
        <f t="shared" si="1148"/>
        <v>3.9040600573940507</v>
      </c>
      <c r="CM276" s="72">
        <f t="shared" si="1149"/>
        <v>56518.90935565588</v>
      </c>
      <c r="CQ276" s="3">
        <f t="shared" si="1150"/>
        <v>0</v>
      </c>
      <c r="CR276" s="6">
        <f t="shared" si="1151"/>
        <v>5.6223169760944005</v>
      </c>
      <c r="CS276" s="6">
        <f t="shared" si="1152"/>
        <v>0</v>
      </c>
      <c r="CT276" s="6">
        <f t="shared" si="1153"/>
        <v>0</v>
      </c>
      <c r="CU276" s="193">
        <f t="shared" si="1154"/>
        <v>5.6740334309306508</v>
      </c>
      <c r="CV276" s="193">
        <f t="shared" si="1155"/>
        <v>4.2575173175288601</v>
      </c>
      <c r="CW276" s="193">
        <f t="shared" si="1298"/>
        <v>3.8150380693314694</v>
      </c>
      <c r="CX276" s="193">
        <f t="shared" si="1156"/>
        <v>3.9040600573940507</v>
      </c>
      <c r="CY276" s="72">
        <f t="shared" si="1157"/>
        <v>56518.911516930857</v>
      </c>
      <c r="DC276" s="3">
        <f t="shared" si="1158"/>
        <v>0</v>
      </c>
      <c r="DD276" s="6">
        <f t="shared" si="1159"/>
        <v>0</v>
      </c>
      <c r="DE276" s="6">
        <f t="shared" si="1160"/>
        <v>4.8074443654443986</v>
      </c>
      <c r="DF276" s="6">
        <f t="shared" si="1161"/>
        <v>0</v>
      </c>
      <c r="DG276" s="193">
        <f t="shared" si="1162"/>
        <v>5.6740334309306508</v>
      </c>
      <c r="DH276" s="193">
        <f t="shared" si="1163"/>
        <v>4.1745731882913786</v>
      </c>
      <c r="DI276" s="193">
        <f t="shared" si="1299"/>
        <v>3.9157346735389327</v>
      </c>
      <c r="DJ276" s="193">
        <f t="shared" si="1164"/>
        <v>3.9040600573940507</v>
      </c>
      <c r="DK276" s="72">
        <f t="shared" si="1165"/>
        <v>56805.030721790594</v>
      </c>
      <c r="DO276" s="3">
        <f t="shared" si="1166"/>
        <v>0</v>
      </c>
      <c r="DP276" s="6">
        <f t="shared" si="1167"/>
        <v>0</v>
      </c>
      <c r="DQ276" s="6">
        <f t="shared" si="1168"/>
        <v>4.5786068673261626</v>
      </c>
      <c r="DR276" s="6">
        <f t="shared" si="1169"/>
        <v>0</v>
      </c>
      <c r="DS276" s="193">
        <f t="shared" si="1170"/>
        <v>5.6740334309306508</v>
      </c>
      <c r="DT276" s="193">
        <f t="shared" si="1171"/>
        <v>4.1745731882913786</v>
      </c>
      <c r="DU276" s="193">
        <f t="shared" si="1300"/>
        <v>3.9111644518952198</v>
      </c>
      <c r="DV276" s="193">
        <f t="shared" si="1172"/>
        <v>3.9040600573940507</v>
      </c>
      <c r="DW276" s="72">
        <f t="shared" si="1173"/>
        <v>56782.570389242304</v>
      </c>
      <c r="EA276" s="3">
        <f t="shared" si="1174"/>
        <v>0</v>
      </c>
      <c r="EB276" s="6">
        <f t="shared" si="1175"/>
        <v>0</v>
      </c>
      <c r="EC276" s="6">
        <f t="shared" si="1176"/>
        <v>0</v>
      </c>
      <c r="ED276" s="6">
        <f t="shared" si="1177"/>
        <v>13.803647759993975</v>
      </c>
      <c r="EE276" s="193">
        <f t="shared" si="1178"/>
        <v>5.6740334309306508</v>
      </c>
      <c r="EF276" s="193">
        <f t="shared" si="1179"/>
        <v>4.1745731882913786</v>
      </c>
      <c r="EG276" s="193">
        <f t="shared" si="1301"/>
        <v>3.8150380693314694</v>
      </c>
      <c r="EH276" s="193">
        <f t="shared" si="1180"/>
        <v>4.1495755487789365</v>
      </c>
      <c r="EI276" s="72">
        <f t="shared" si="1181"/>
        <v>58057.483339464183</v>
      </c>
      <c r="EM276" s="3">
        <f t="shared" si="1182"/>
        <v>0</v>
      </c>
      <c r="EN276" s="6">
        <f t="shared" si="1183"/>
        <v>0</v>
      </c>
      <c r="EO276" s="6">
        <f t="shared" si="1184"/>
        <v>0</v>
      </c>
      <c r="EP276" s="6">
        <f t="shared" si="1185"/>
        <v>4.6013294825106819</v>
      </c>
      <c r="EQ276" s="193">
        <f t="shared" si="1186"/>
        <v>5.6740334309306508</v>
      </c>
      <c r="ER276" s="193">
        <f t="shared" si="1187"/>
        <v>4.1745731882913786</v>
      </c>
      <c r="ES276" s="193">
        <f t="shared" si="1302"/>
        <v>3.8150380693314694</v>
      </c>
      <c r="ET276" s="193">
        <f t="shared" si="1188"/>
        <v>3.9927687845667816</v>
      </c>
      <c r="EU276" s="72">
        <f t="shared" si="1189"/>
        <v>56936.667962710853</v>
      </c>
      <c r="EY276" s="3">
        <f t="shared" si="1190"/>
        <v>6.6336890885029343</v>
      </c>
      <c r="EZ276" s="6">
        <f t="shared" si="1191"/>
        <v>5.6222558294068836</v>
      </c>
      <c r="FA276" s="6">
        <f t="shared" si="1192"/>
        <v>4.8074443654443986</v>
      </c>
      <c r="FB276" s="6">
        <f t="shared" si="1193"/>
        <v>13.803647759993975</v>
      </c>
      <c r="FC276" s="193">
        <f t="shared" si="1194"/>
        <v>5.6965578401872241</v>
      </c>
      <c r="FD276" s="193">
        <f t="shared" si="1195"/>
        <v>4.2575164518499342</v>
      </c>
      <c r="FE276" s="193">
        <f t="shared" si="1303"/>
        <v>3.9157346735389327</v>
      </c>
      <c r="FF276" s="193">
        <f t="shared" si="1196"/>
        <v>4.1495755487789365</v>
      </c>
      <c r="FG276" s="72">
        <f t="shared" si="1197"/>
        <v>58794.128163090048</v>
      </c>
      <c r="FK276" s="3">
        <f t="shared" si="1198"/>
        <v>6.7690913992338499</v>
      </c>
      <c r="FL276" s="6">
        <f t="shared" si="1199"/>
        <v>5.6223169760944005</v>
      </c>
      <c r="FM276" s="6">
        <f t="shared" si="1200"/>
        <v>4.5786068673261626</v>
      </c>
      <c r="FN276" s="6">
        <f t="shared" si="1201"/>
        <v>4.6013294825106819</v>
      </c>
      <c r="FO276" s="193">
        <f t="shared" si="1202"/>
        <v>5.6970123504989028</v>
      </c>
      <c r="FP276" s="193">
        <f t="shared" si="1203"/>
        <v>4.2575173175288601</v>
      </c>
      <c r="FQ276" s="193">
        <f t="shared" si="1304"/>
        <v>3.9111644518952198</v>
      </c>
      <c r="FR276" s="193">
        <f t="shared" si="1204"/>
        <v>3.9927687845667816</v>
      </c>
      <c r="FS276" s="205">
        <f t="shared" si="1205"/>
        <v>57636.56449784599</v>
      </c>
      <c r="FW276" s="3">
        <f t="shared" si="1206"/>
        <v>7.7844310732432387</v>
      </c>
      <c r="FX276" s="6">
        <f t="shared" si="1207"/>
        <v>6.3531490872297782</v>
      </c>
      <c r="FY276" s="6">
        <f t="shared" si="1208"/>
        <v>5.6773628696676708</v>
      </c>
      <c r="FZ276" s="6">
        <f t="shared" si="1209"/>
        <v>5.4294347855976293</v>
      </c>
      <c r="GA276" s="193">
        <f t="shared" si="1210"/>
        <v>5.7004140148432016</v>
      </c>
      <c r="GB276" s="193">
        <f t="shared" si="1211"/>
        <v>4.2678108446955427</v>
      </c>
      <c r="GC276" s="193">
        <f t="shared" si="1305"/>
        <v>3.9329200678915512</v>
      </c>
      <c r="GD276" s="193">
        <f t="shared" si="1212"/>
        <v>4.0079306139751578</v>
      </c>
      <c r="GE276" s="72">
        <f t="shared" si="1213"/>
        <v>57882.449194579931</v>
      </c>
      <c r="GI276" s="3">
        <f t="shared" si="1214"/>
        <v>7.4459775483196209</v>
      </c>
      <c r="GJ276" s="6">
        <f t="shared" si="1215"/>
        <v>6.1844814123475729</v>
      </c>
      <c r="GK276" s="6">
        <f t="shared" si="1216"/>
        <v>5.0363702876084178</v>
      </c>
      <c r="GL276" s="6">
        <f t="shared" si="1217"/>
        <v>5.0613375119977908</v>
      </c>
      <c r="GM276" s="193">
        <f t="shared" si="1218"/>
        <v>5.699281388616499</v>
      </c>
      <c r="GN276" s="193">
        <f t="shared" si="1219"/>
        <v>4.2654446042152516</v>
      </c>
      <c r="GO276" s="193">
        <f t="shared" si="1306"/>
        <v>3.9202858571744774</v>
      </c>
      <c r="GP276" s="193">
        <f t="shared" si="1220"/>
        <v>4.0012194640036913</v>
      </c>
      <c r="GQ276" s="72">
        <f t="shared" si="1221"/>
        <v>57764.273902632638</v>
      </c>
      <c r="GU276" s="3">
        <f t="shared" si="1222"/>
        <v>8.7997916480140965</v>
      </c>
      <c r="GV276" s="6">
        <f t="shared" si="1223"/>
        <v>6.7467069952882603</v>
      </c>
      <c r="GW276" s="6">
        <f t="shared" si="1224"/>
        <v>5.9520739762644936</v>
      </c>
      <c r="GX276" s="6">
        <f t="shared" si="1225"/>
        <v>5.751519899997489</v>
      </c>
      <c r="GY276" s="193">
        <f t="shared" si="1226"/>
        <v>5.7038042167521432</v>
      </c>
      <c r="GZ276" s="193">
        <f t="shared" si="1227"/>
        <v>4.2733103950681359</v>
      </c>
      <c r="HA276" s="193">
        <f t="shared" si="1307"/>
        <v>3.9382862445216027</v>
      </c>
      <c r="HB276" s="193">
        <f t="shared" si="1228"/>
        <v>4.0137661495049697</v>
      </c>
      <c r="HC276" s="205">
        <f t="shared" si="1229"/>
        <v>57967.454985300879</v>
      </c>
      <c r="HG276" s="3">
        <f t="shared" si="1030"/>
        <v>7.7844310732432387</v>
      </c>
      <c r="HH276" s="6">
        <f t="shared" si="1031"/>
        <v>0</v>
      </c>
      <c r="HI276" s="6">
        <f t="shared" si="1032"/>
        <v>0</v>
      </c>
      <c r="HJ276" s="6">
        <f t="shared" si="1033"/>
        <v>0</v>
      </c>
      <c r="HK276" s="193">
        <f t="shared" si="1230"/>
        <v>5.7004140148432016</v>
      </c>
      <c r="HL276" s="193">
        <f t="shared" si="1230"/>
        <v>4.1745731882913786</v>
      </c>
      <c r="HM276" s="193">
        <f t="shared" si="1230"/>
        <v>3.8150380693314694</v>
      </c>
      <c r="HN276" s="193">
        <f t="shared" si="1034"/>
        <v>3.9040600573940507</v>
      </c>
      <c r="HO276" s="212">
        <f t="shared" si="1231"/>
        <v>56327.447226715725</v>
      </c>
      <c r="HS276" s="3">
        <f t="shared" si="1035"/>
        <v>7.4459775483196209</v>
      </c>
      <c r="HT276" s="6">
        <f t="shared" si="1036"/>
        <v>0</v>
      </c>
      <c r="HU276" s="6">
        <f t="shared" si="1037"/>
        <v>0</v>
      </c>
      <c r="HV276" s="6">
        <f t="shared" si="1038"/>
        <v>0</v>
      </c>
      <c r="HW276" s="193">
        <f t="shared" si="1232"/>
        <v>5.699281388616499</v>
      </c>
      <c r="HX276" s="193">
        <f t="shared" si="1233"/>
        <v>4.1745731882913786</v>
      </c>
      <c r="HY276" s="193">
        <f t="shared" si="1234"/>
        <v>3.8150380693314694</v>
      </c>
      <c r="HZ276" s="193">
        <f t="shared" si="1039"/>
        <v>3.9040600573940507</v>
      </c>
      <c r="IA276" s="212">
        <f t="shared" si="1235"/>
        <v>56326.792949656789</v>
      </c>
      <c r="IE276" s="3">
        <f t="shared" si="1040"/>
        <v>8.7997916480140965</v>
      </c>
      <c r="IF276" s="6">
        <f t="shared" si="1041"/>
        <v>0</v>
      </c>
      <c r="IG276" s="6">
        <f t="shared" si="1042"/>
        <v>0</v>
      </c>
      <c r="IH276" s="6">
        <f t="shared" si="1043"/>
        <v>0</v>
      </c>
      <c r="II276" s="193">
        <f t="shared" si="1236"/>
        <v>5.7038042167521432</v>
      </c>
      <c r="IJ276" s="193">
        <f t="shared" si="1237"/>
        <v>4.1745731882913786</v>
      </c>
      <c r="IK276" s="193">
        <f t="shared" si="1238"/>
        <v>3.8150380693314694</v>
      </c>
      <c r="IL276" s="193">
        <f t="shared" si="1044"/>
        <v>3.9040600573940507</v>
      </c>
      <c r="IM276" s="205">
        <f t="shared" si="1239"/>
        <v>56329.40566872037</v>
      </c>
      <c r="IQ276" s="3">
        <f t="shared" si="1045"/>
        <v>0</v>
      </c>
      <c r="IR276" s="6">
        <f t="shared" si="1046"/>
        <v>6.3531490872297782</v>
      </c>
      <c r="IS276" s="6">
        <f t="shared" si="1047"/>
        <v>0</v>
      </c>
      <c r="IT276" s="6">
        <f t="shared" si="1048"/>
        <v>0</v>
      </c>
      <c r="IU276" s="193">
        <f t="shared" si="1240"/>
        <v>5.6740334309306508</v>
      </c>
      <c r="IV276" s="193">
        <f t="shared" si="1241"/>
        <v>4.2678108446955427</v>
      </c>
      <c r="IW276" s="193">
        <f t="shared" si="1242"/>
        <v>3.8150380693314694</v>
      </c>
      <c r="IX276" s="193">
        <f t="shared" si="1049"/>
        <v>3.9040600573940507</v>
      </c>
      <c r="IY276" s="212">
        <f t="shared" si="1243"/>
        <v>56544.616429765774</v>
      </c>
      <c r="JC276" s="3">
        <f t="shared" si="1050"/>
        <v>0</v>
      </c>
      <c r="JD276" s="6">
        <f t="shared" si="1051"/>
        <v>6.1844814123475729</v>
      </c>
      <c r="JE276" s="6">
        <f t="shared" si="1052"/>
        <v>0</v>
      </c>
      <c r="JF276" s="6">
        <f t="shared" si="1053"/>
        <v>0</v>
      </c>
      <c r="JG276" s="193">
        <f t="shared" si="1244"/>
        <v>5.6740334309306508</v>
      </c>
      <c r="JH276" s="193">
        <f t="shared" si="1245"/>
        <v>4.2654446042152516</v>
      </c>
      <c r="JI276" s="193">
        <f t="shared" si="1246"/>
        <v>3.8150380693314694</v>
      </c>
      <c r="JJ276" s="193">
        <f t="shared" si="1054"/>
        <v>3.9040600573940507</v>
      </c>
      <c r="JK276" s="212">
        <f t="shared" si="1247"/>
        <v>56538.706438541412</v>
      </c>
      <c r="JO276" s="3">
        <f t="shared" si="1055"/>
        <v>0</v>
      </c>
      <c r="JP276" s="6">
        <f t="shared" si="1056"/>
        <v>6.7467069952882603</v>
      </c>
      <c r="JQ276" s="6">
        <f t="shared" si="1057"/>
        <v>0</v>
      </c>
      <c r="JR276" s="6">
        <f t="shared" si="1058"/>
        <v>0</v>
      </c>
      <c r="JS276" s="193">
        <f t="shared" si="1248"/>
        <v>5.6740334309306508</v>
      </c>
      <c r="JT276" s="193">
        <f t="shared" si="1249"/>
        <v>4.2733103950681359</v>
      </c>
      <c r="JU276" s="193">
        <f t="shared" si="1250"/>
        <v>3.8150380693314694</v>
      </c>
      <c r="JV276" s="193">
        <f t="shared" si="1059"/>
        <v>3.9040600573940507</v>
      </c>
      <c r="JW276" s="205">
        <f t="shared" si="1251"/>
        <v>56558.35465369124</v>
      </c>
      <c r="KA276" s="3">
        <f t="shared" si="1060"/>
        <v>0</v>
      </c>
      <c r="KB276" s="6">
        <f t="shared" si="1061"/>
        <v>0</v>
      </c>
      <c r="KC276" s="6">
        <f t="shared" si="1062"/>
        <v>5.6773628696676708</v>
      </c>
      <c r="KD276" s="6">
        <f t="shared" si="1063"/>
        <v>0</v>
      </c>
      <c r="KE276" s="193">
        <f t="shared" si="1252"/>
        <v>5.6740334309306508</v>
      </c>
      <c r="KF276" s="193">
        <f t="shared" si="1253"/>
        <v>4.1745731882913786</v>
      </c>
      <c r="KG276" s="193">
        <f t="shared" si="1254"/>
        <v>3.9329200678915512</v>
      </c>
      <c r="KH276" s="193">
        <f t="shared" si="1064"/>
        <v>3.9040600573940507</v>
      </c>
      <c r="KI276" s="212">
        <f t="shared" si="1255"/>
        <v>56889.567803622384</v>
      </c>
      <c r="KM276" s="3">
        <f t="shared" si="1065"/>
        <v>0</v>
      </c>
      <c r="KN276" s="6">
        <f t="shared" si="1066"/>
        <v>0</v>
      </c>
      <c r="KO276" s="6">
        <f t="shared" si="1067"/>
        <v>5.0363702876084178</v>
      </c>
      <c r="KP276" s="6">
        <f t="shared" si="1068"/>
        <v>0</v>
      </c>
      <c r="KQ276" s="193">
        <f t="shared" si="1256"/>
        <v>5.6740334309306508</v>
      </c>
      <c r="KR276" s="193">
        <f t="shared" si="1257"/>
        <v>4.1745731882913786</v>
      </c>
      <c r="KS276" s="193">
        <f t="shared" si="1258"/>
        <v>3.9202858571744774</v>
      </c>
      <c r="KT276" s="193">
        <f t="shared" si="1069"/>
        <v>3.9040600573940507</v>
      </c>
      <c r="KU276" s="212">
        <f t="shared" si="1259"/>
        <v>56827.406320877068</v>
      </c>
      <c r="KY276" s="3">
        <f t="shared" si="1070"/>
        <v>0</v>
      </c>
      <c r="KZ276" s="6">
        <f t="shared" si="1071"/>
        <v>0</v>
      </c>
      <c r="LA276" s="6">
        <f t="shared" si="1072"/>
        <v>5.9520739762644936</v>
      </c>
      <c r="LB276" s="6">
        <f t="shared" si="1073"/>
        <v>0</v>
      </c>
      <c r="LC276" s="193">
        <f t="shared" si="1260"/>
        <v>5.6740334309306508</v>
      </c>
      <c r="LD276" s="193">
        <f t="shared" si="1261"/>
        <v>4.1745731882913786</v>
      </c>
      <c r="LE276" s="193">
        <f t="shared" si="1262"/>
        <v>3.9382862445216027</v>
      </c>
      <c r="LF276" s="193">
        <f t="shared" si="1074"/>
        <v>3.9040600573940507</v>
      </c>
      <c r="LG276" s="205">
        <f t="shared" si="1263"/>
        <v>56915.990456947948</v>
      </c>
      <c r="LK276" s="3">
        <f t="shared" si="1075"/>
        <v>0</v>
      </c>
      <c r="LL276" s="6">
        <f t="shared" si="1076"/>
        <v>0</v>
      </c>
      <c r="LM276" s="6">
        <f t="shared" si="1077"/>
        <v>0</v>
      </c>
      <c r="LN276" s="6">
        <f t="shared" si="1078"/>
        <v>5.4294347855976293</v>
      </c>
      <c r="LO276" s="193">
        <f t="shared" si="1264"/>
        <v>5.6740334309306508</v>
      </c>
      <c r="LP276" s="193">
        <f t="shared" si="1265"/>
        <v>4.1745731882913786</v>
      </c>
      <c r="LQ276" s="193">
        <f t="shared" si="1266"/>
        <v>3.8150380693314694</v>
      </c>
      <c r="LR276" s="193">
        <f t="shared" si="1079"/>
        <v>4.0079306139751578</v>
      </c>
      <c r="LS276" s="212">
        <f t="shared" si="1267"/>
        <v>57044.089237829961</v>
      </c>
      <c r="LW276" s="3">
        <f t="shared" si="1080"/>
        <v>0</v>
      </c>
      <c r="LX276" s="6">
        <f t="shared" si="1081"/>
        <v>0</v>
      </c>
      <c r="LY276" s="6">
        <f t="shared" si="1082"/>
        <v>0</v>
      </c>
      <c r="LZ276" s="6">
        <f t="shared" si="1083"/>
        <v>5.0613375119977908</v>
      </c>
      <c r="MA276" s="193">
        <f t="shared" si="1268"/>
        <v>5.6740334309306508</v>
      </c>
      <c r="MB276" s="193">
        <f t="shared" si="1269"/>
        <v>4.1745731882913786</v>
      </c>
      <c r="MC276" s="193">
        <f t="shared" si="1270"/>
        <v>3.8150380693314694</v>
      </c>
      <c r="MD276" s="193">
        <f t="shared" si="1084"/>
        <v>4.0012194640036913</v>
      </c>
      <c r="ME276" s="212">
        <f t="shared" si="1271"/>
        <v>56996.515889411829</v>
      </c>
      <c r="MI276" s="3">
        <f t="shared" si="1085"/>
        <v>0</v>
      </c>
      <c r="MJ276" s="6">
        <f t="shared" si="1086"/>
        <v>0</v>
      </c>
      <c r="MK276" s="6">
        <f t="shared" si="1087"/>
        <v>0</v>
      </c>
      <c r="ML276" s="6">
        <f t="shared" si="1088"/>
        <v>5.751519899997489</v>
      </c>
      <c r="MM276" s="193">
        <f t="shared" si="1272"/>
        <v>5.6740334309306508</v>
      </c>
      <c r="MN276" s="193">
        <f t="shared" si="1273"/>
        <v>4.1745731882913786</v>
      </c>
      <c r="MO276" s="193">
        <f t="shared" si="1274"/>
        <v>3.8150380693314694</v>
      </c>
      <c r="MP276" s="193">
        <f t="shared" si="1089"/>
        <v>4.0137661495049697</v>
      </c>
      <c r="MQ276" s="205">
        <f t="shared" si="1275"/>
        <v>57085.487889330165</v>
      </c>
      <c r="MT276" s="3">
        <f t="shared" si="1090"/>
        <v>6.4306169735487622</v>
      </c>
      <c r="MU276" s="6">
        <f t="shared" si="1091"/>
        <v>5.6222558294068836</v>
      </c>
      <c r="MV276" s="6">
        <f t="shared" si="1092"/>
        <v>5.2652962097724361</v>
      </c>
      <c r="MW276" s="6">
        <f t="shared" si="1093"/>
        <v>5.5214591039975893</v>
      </c>
      <c r="MX276" s="193">
        <f t="shared" si="1276"/>
        <v>5.695875792481389</v>
      </c>
      <c r="MY276" s="193">
        <f t="shared" si="1277"/>
        <v>4.2575164518499342</v>
      </c>
      <c r="MZ276" s="193">
        <f t="shared" si="1278"/>
        <v>3.9248164213450787</v>
      </c>
      <c r="NA276" s="193">
        <f t="shared" si="1094"/>
        <v>4.0096013875797745</v>
      </c>
      <c r="NB276" s="212">
        <f t="shared" si="1279"/>
        <v>57824.896561722373</v>
      </c>
      <c r="NF276" s="3">
        <f t="shared" si="1095"/>
        <v>6.4306169735487613</v>
      </c>
      <c r="NG276" s="6">
        <f t="shared" si="1096"/>
        <v>0</v>
      </c>
      <c r="NH276" s="6">
        <f t="shared" si="1097"/>
        <v>0</v>
      </c>
      <c r="NI276" s="6">
        <f t="shared" si="1098"/>
        <v>0</v>
      </c>
      <c r="NJ276" s="193">
        <f t="shared" si="1280"/>
        <v>5.695875792481389</v>
      </c>
      <c r="NK276" s="193">
        <f t="shared" si="1281"/>
        <v>4.1745731882913786</v>
      </c>
      <c r="NL276" s="193">
        <f t="shared" si="1282"/>
        <v>3.8150380693314694</v>
      </c>
      <c r="NM276" s="193">
        <f t="shared" si="1099"/>
        <v>3.9040600573940507</v>
      </c>
      <c r="NN276" s="212">
        <f t="shared" si="1283"/>
        <v>56324.825706166092</v>
      </c>
      <c r="NR276" s="3">
        <f t="shared" si="1100"/>
        <v>0</v>
      </c>
      <c r="NS276" s="6">
        <f t="shared" si="1101"/>
        <v>5.6222558294068836</v>
      </c>
      <c r="NT276" s="6">
        <f t="shared" si="1102"/>
        <v>0</v>
      </c>
      <c r="NU276" s="6">
        <f t="shared" si="1103"/>
        <v>0</v>
      </c>
      <c r="NV276" s="193">
        <f t="shared" si="1284"/>
        <v>5.6740334309306508</v>
      </c>
      <c r="NW276" s="193">
        <f t="shared" si="1285"/>
        <v>4.2575164518499342</v>
      </c>
      <c r="NX276" s="193">
        <f t="shared" si="1286"/>
        <v>3.8150380693314694</v>
      </c>
      <c r="NY276" s="193">
        <f t="shared" si="1104"/>
        <v>3.9040600573940507</v>
      </c>
      <c r="NZ276" s="212">
        <f t="shared" si="1287"/>
        <v>56518.90935565588</v>
      </c>
      <c r="OD276" s="3">
        <f t="shared" si="1105"/>
        <v>0</v>
      </c>
      <c r="OE276" s="6">
        <f t="shared" si="1106"/>
        <v>0</v>
      </c>
      <c r="OF276" s="6">
        <f t="shared" si="1107"/>
        <v>5.2652962097724361</v>
      </c>
      <c r="OG276" s="6">
        <f t="shared" si="1108"/>
        <v>0</v>
      </c>
      <c r="OH276" s="193">
        <f t="shared" si="1288"/>
        <v>5.6740334309306508</v>
      </c>
      <c r="OI276" s="193">
        <f t="shared" si="1289"/>
        <v>4.1745731882913786</v>
      </c>
      <c r="OJ276" s="193">
        <f t="shared" si="1290"/>
        <v>3.9248164213450787</v>
      </c>
      <c r="OK276" s="193">
        <f t="shared" si="1109"/>
        <v>3.9040600573940507</v>
      </c>
      <c r="OL276" s="212">
        <f t="shared" si="1291"/>
        <v>56849.689299676669</v>
      </c>
      <c r="OP276" s="3">
        <f t="shared" si="1110"/>
        <v>0</v>
      </c>
      <c r="OQ276" s="6">
        <f t="shared" si="1111"/>
        <v>0</v>
      </c>
      <c r="OR276" s="6">
        <f t="shared" si="1112"/>
        <v>0</v>
      </c>
      <c r="OS276" s="6">
        <f t="shared" si="1113"/>
        <v>5.5214591039975893</v>
      </c>
      <c r="OT276" s="193">
        <f t="shared" si="1292"/>
        <v>5.6740334309306508</v>
      </c>
      <c r="OU276" s="193">
        <f t="shared" si="1293"/>
        <v>4.1745731882913786</v>
      </c>
      <c r="OV276" s="193">
        <f t="shared" si="1294"/>
        <v>3.8150380693314694</v>
      </c>
      <c r="OW276" s="193">
        <f t="shared" si="1114"/>
        <v>4.0096013875797745</v>
      </c>
      <c r="OX276" s="232">
        <f t="shared" si="1295"/>
        <v>57055.939027562978</v>
      </c>
    </row>
    <row r="277" spans="2:414" x14ac:dyDescent="0.2">
      <c r="B277" s="81">
        <v>45374</v>
      </c>
      <c r="C277">
        <v>117</v>
      </c>
      <c r="D277">
        <v>11.3306349023498</v>
      </c>
      <c r="E277">
        <v>0</v>
      </c>
      <c r="F277">
        <v>0</v>
      </c>
      <c r="G277">
        <v>1</v>
      </c>
      <c r="H277">
        <v>0</v>
      </c>
      <c r="I277">
        <v>0</v>
      </c>
      <c r="J277">
        <v>0</v>
      </c>
      <c r="K277">
        <v>0</v>
      </c>
      <c r="L277">
        <v>0</v>
      </c>
      <c r="M277">
        <v>0</v>
      </c>
      <c r="N277">
        <v>0</v>
      </c>
      <c r="O277">
        <v>0</v>
      </c>
      <c r="P277">
        <v>0</v>
      </c>
      <c r="Q277">
        <v>0</v>
      </c>
      <c r="R277">
        <v>0</v>
      </c>
      <c r="S277">
        <v>1</v>
      </c>
      <c r="T277">
        <v>13689</v>
      </c>
      <c r="U277">
        <v>6.6960630212261352</v>
      </c>
      <c r="V277">
        <v>5.6234424815965518</v>
      </c>
      <c r="W277">
        <v>4.5833369220033191</v>
      </c>
      <c r="X277">
        <v>4.6011985662325294</v>
      </c>
      <c r="Y277" s="3">
        <v>518.00695743671474</v>
      </c>
      <c r="Z277" s="3">
        <v>211.82867815587826</v>
      </c>
      <c r="AA277" s="3">
        <v>52.461851774258122</v>
      </c>
      <c r="AB277" s="3">
        <v>50.000192056995232</v>
      </c>
      <c r="AC277">
        <v>0</v>
      </c>
      <c r="AD277">
        <v>1</v>
      </c>
      <c r="AE277" s="6"/>
      <c r="AF277" s="1" t="s">
        <v>4</v>
      </c>
      <c r="AG277">
        <v>117</v>
      </c>
      <c r="AH277" s="189">
        <v>45374</v>
      </c>
      <c r="AI277">
        <f t="shared" si="1115"/>
        <v>3</v>
      </c>
      <c r="AJ277">
        <v>117</v>
      </c>
      <c r="AK277">
        <v>0</v>
      </c>
      <c r="AL277">
        <v>1</v>
      </c>
      <c r="AM277">
        <v>0</v>
      </c>
      <c r="AN277">
        <v>0</v>
      </c>
      <c r="AO277">
        <v>0</v>
      </c>
      <c r="AP277">
        <v>0</v>
      </c>
      <c r="AQ277">
        <v>1</v>
      </c>
      <c r="AS277" s="37"/>
      <c r="AT277" s="37"/>
      <c r="AU277" s="6">
        <f t="shared" si="1116"/>
        <v>0</v>
      </c>
      <c r="AV277" s="6">
        <f t="shared" si="1117"/>
        <v>0</v>
      </c>
      <c r="AW277" s="6">
        <f t="shared" si="1118"/>
        <v>0</v>
      </c>
      <c r="AX277" s="6">
        <f t="shared" si="1119"/>
        <v>0</v>
      </c>
      <c r="AY277" s="193">
        <f t="shared" si="1120"/>
        <v>5.6740334309306508</v>
      </c>
      <c r="AZ277" s="193">
        <f t="shared" si="1121"/>
        <v>4.1745731882913786</v>
      </c>
      <c r="BA277" s="193">
        <f t="shared" si="1122"/>
        <v>3.8150380693314694</v>
      </c>
      <c r="BB277" s="193">
        <f t="shared" si="1123"/>
        <v>3.9040600573940507</v>
      </c>
      <c r="BC277" s="72">
        <f t="shared" si="1124"/>
        <v>56312.210093717425</v>
      </c>
      <c r="BG277" s="3">
        <f t="shared" si="1125"/>
        <v>6.5621417608016124</v>
      </c>
      <c r="BH277" s="6">
        <f t="shared" si="1126"/>
        <v>0</v>
      </c>
      <c r="BI277" s="6">
        <f t="shared" si="1127"/>
        <v>0</v>
      </c>
      <c r="BJ277" s="6">
        <f t="shared" si="1128"/>
        <v>0</v>
      </c>
      <c r="BK277" s="193">
        <f t="shared" si="1129"/>
        <v>5.6963175909873138</v>
      </c>
      <c r="BL277" s="193">
        <f t="shared" si="1130"/>
        <v>4.1745731882913786</v>
      </c>
      <c r="BM277" s="193">
        <f t="shared" si="1131"/>
        <v>3.8150380693314694</v>
      </c>
      <c r="BN277" s="193">
        <f t="shared" si="1132"/>
        <v>3.9040600573940507</v>
      </c>
      <c r="BO277" s="72">
        <f t="shared" si="1133"/>
        <v>56325.080907309188</v>
      </c>
      <c r="BS277" s="3">
        <f t="shared" si="1134"/>
        <v>6.5621624361389435</v>
      </c>
      <c r="BT277" s="6">
        <f t="shared" si="1135"/>
        <v>0</v>
      </c>
      <c r="BU277" s="6">
        <f t="shared" si="1136"/>
        <v>0</v>
      </c>
      <c r="BV277" s="6">
        <f t="shared" si="1137"/>
        <v>0</v>
      </c>
      <c r="BW277" s="193">
        <f t="shared" si="1138"/>
        <v>5.6963176604214905</v>
      </c>
      <c r="BX277" s="193">
        <f t="shared" si="1139"/>
        <v>4.1745731882913786</v>
      </c>
      <c r="BY277" s="193">
        <f t="shared" si="1296"/>
        <v>3.8150380693314694</v>
      </c>
      <c r="BZ277" s="193">
        <f t="shared" si="1140"/>
        <v>3.9040600573940507</v>
      </c>
      <c r="CA277" s="72">
        <f t="shared" si="1141"/>
        <v>56325.080907309188</v>
      </c>
      <c r="CE277" s="3">
        <f t="shared" si="1142"/>
        <v>0</v>
      </c>
      <c r="CF277" s="6">
        <f t="shared" si="1143"/>
        <v>5.6234424815965518</v>
      </c>
      <c r="CG277" s="6">
        <f t="shared" si="1144"/>
        <v>0</v>
      </c>
      <c r="CH277" s="6">
        <f t="shared" si="1145"/>
        <v>0</v>
      </c>
      <c r="CI277" s="193">
        <f t="shared" si="1146"/>
        <v>5.6740334309306508</v>
      </c>
      <c r="CJ277" s="193">
        <f t="shared" si="1147"/>
        <v>4.2575332516415685</v>
      </c>
      <c r="CK277" s="193">
        <f t="shared" si="1297"/>
        <v>3.8150380693314694</v>
      </c>
      <c r="CL277" s="193">
        <f t="shared" si="1148"/>
        <v>3.9040600573940507</v>
      </c>
      <c r="CM277" s="72">
        <f t="shared" si="1149"/>
        <v>56518.951298436659</v>
      </c>
      <c r="CQ277" s="3">
        <f t="shared" si="1150"/>
        <v>0</v>
      </c>
      <c r="CR277" s="6">
        <f t="shared" si="1151"/>
        <v>5.6235036411898944</v>
      </c>
      <c r="CS277" s="6">
        <f t="shared" si="1152"/>
        <v>0</v>
      </c>
      <c r="CT277" s="6">
        <f t="shared" si="1153"/>
        <v>0</v>
      </c>
      <c r="CU277" s="193">
        <f t="shared" si="1154"/>
        <v>5.6740334309306508</v>
      </c>
      <c r="CV277" s="193">
        <f t="shared" si="1155"/>
        <v>4.2575341174886621</v>
      </c>
      <c r="CW277" s="193">
        <f t="shared" si="1298"/>
        <v>3.8150380693314694</v>
      </c>
      <c r="CX277" s="193">
        <f t="shared" si="1156"/>
        <v>3.9040600573940507</v>
      </c>
      <c r="CY277" s="72">
        <f t="shared" si="1157"/>
        <v>56518.953460133009</v>
      </c>
      <c r="DC277" s="3">
        <f t="shared" si="1158"/>
        <v>0</v>
      </c>
      <c r="DD277" s="6">
        <f t="shared" si="1159"/>
        <v>0</v>
      </c>
      <c r="DE277" s="6">
        <f t="shared" si="1160"/>
        <v>4.8125037681034852</v>
      </c>
      <c r="DF277" s="6">
        <f t="shared" si="1161"/>
        <v>0</v>
      </c>
      <c r="DG277" s="193">
        <f t="shared" si="1162"/>
        <v>5.6740334309306508</v>
      </c>
      <c r="DH277" s="193">
        <f t="shared" si="1163"/>
        <v>4.1745731882913786</v>
      </c>
      <c r="DI277" s="193">
        <f t="shared" si="1299"/>
        <v>3.9158354816304839</v>
      </c>
      <c r="DJ277" s="193">
        <f t="shared" si="1164"/>
        <v>3.9040600573940507</v>
      </c>
      <c r="DK277" s="72">
        <f t="shared" si="1165"/>
        <v>56805.526242807631</v>
      </c>
      <c r="DO277" s="3">
        <f t="shared" si="1166"/>
        <v>0</v>
      </c>
      <c r="DP277" s="6">
        <f t="shared" si="1167"/>
        <v>0</v>
      </c>
      <c r="DQ277" s="6">
        <f t="shared" si="1168"/>
        <v>4.5834254391074545</v>
      </c>
      <c r="DR277" s="6">
        <f t="shared" si="1169"/>
        <v>0</v>
      </c>
      <c r="DS277" s="193">
        <f t="shared" si="1170"/>
        <v>5.6740334309306508</v>
      </c>
      <c r="DT277" s="193">
        <f t="shared" si="1171"/>
        <v>4.1745731882913786</v>
      </c>
      <c r="DU277" s="193">
        <f t="shared" si="1300"/>
        <v>3.9112609014550022</v>
      </c>
      <c r="DV277" s="193">
        <f t="shared" si="1172"/>
        <v>3.9040600573940507</v>
      </c>
      <c r="DW277" s="72">
        <f t="shared" si="1173"/>
        <v>56783.044298402376</v>
      </c>
      <c r="EA277" s="3">
        <f t="shared" si="1174"/>
        <v>0</v>
      </c>
      <c r="EB277" s="6">
        <f t="shared" si="1175"/>
        <v>0</v>
      </c>
      <c r="EC277" s="6">
        <f t="shared" si="1176"/>
        <v>0</v>
      </c>
      <c r="ED277" s="6">
        <f t="shared" si="1177"/>
        <v>13.803595698697588</v>
      </c>
      <c r="EE277" s="193">
        <f t="shared" si="1178"/>
        <v>5.6740334309306508</v>
      </c>
      <c r="EF277" s="193">
        <f t="shared" si="1179"/>
        <v>4.1745731882913786</v>
      </c>
      <c r="EG277" s="193">
        <f t="shared" si="1301"/>
        <v>3.8150380693314694</v>
      </c>
      <c r="EH277" s="193">
        <f t="shared" si="1180"/>
        <v>4.1495747277142128</v>
      </c>
      <c r="EI277" s="72">
        <f t="shared" si="1181"/>
        <v>58057.477413311171</v>
      </c>
      <c r="EM277" s="3">
        <f t="shared" si="1182"/>
        <v>0</v>
      </c>
      <c r="EN277" s="6">
        <f t="shared" si="1183"/>
        <v>0</v>
      </c>
      <c r="EO277" s="6">
        <f t="shared" si="1184"/>
        <v>0</v>
      </c>
      <c r="EP277" s="6">
        <f t="shared" si="1185"/>
        <v>4.6013121283169118</v>
      </c>
      <c r="EQ277" s="193">
        <f t="shared" si="1186"/>
        <v>5.6740334309306508</v>
      </c>
      <c r="ER277" s="193">
        <f t="shared" si="1187"/>
        <v>4.1745731882913786</v>
      </c>
      <c r="ES277" s="193">
        <f t="shared" si="1302"/>
        <v>3.8150380693314694</v>
      </c>
      <c r="ET277" s="193">
        <f t="shared" si="1188"/>
        <v>3.9927684644067893</v>
      </c>
      <c r="EU277" s="72">
        <f t="shared" si="1189"/>
        <v>56936.665696520475</v>
      </c>
      <c r="EY277" s="3">
        <f t="shared" si="1190"/>
        <v>6.5621417608016124</v>
      </c>
      <c r="EZ277" s="6">
        <f t="shared" si="1191"/>
        <v>5.6234424815965518</v>
      </c>
      <c r="FA277" s="6">
        <f t="shared" si="1192"/>
        <v>4.8125037681034852</v>
      </c>
      <c r="FB277" s="6">
        <f t="shared" si="1193"/>
        <v>13.803595698697588</v>
      </c>
      <c r="FC277" s="193">
        <f t="shared" si="1194"/>
        <v>5.6963175909873138</v>
      </c>
      <c r="FD277" s="193">
        <f t="shared" si="1195"/>
        <v>4.2575332516415685</v>
      </c>
      <c r="FE277" s="193">
        <f t="shared" si="1303"/>
        <v>3.9158354816304839</v>
      </c>
      <c r="FF277" s="193">
        <f t="shared" si="1196"/>
        <v>4.1495747277142128</v>
      </c>
      <c r="FG277" s="72">
        <f t="shared" si="1197"/>
        <v>58794.533802752041</v>
      </c>
      <c r="FK277" s="3">
        <f t="shared" si="1198"/>
        <v>6.6960836965634671</v>
      </c>
      <c r="FL277" s="6">
        <f t="shared" si="1199"/>
        <v>5.6235036411898944</v>
      </c>
      <c r="FM277" s="6">
        <f t="shared" si="1200"/>
        <v>4.5834254391074545</v>
      </c>
      <c r="FN277" s="6">
        <f t="shared" si="1201"/>
        <v>4.6013121283169118</v>
      </c>
      <c r="FO277" s="193">
        <f t="shared" si="1202"/>
        <v>5.696767308309175</v>
      </c>
      <c r="FP277" s="193">
        <f t="shared" si="1203"/>
        <v>4.2575341174886621</v>
      </c>
      <c r="FQ277" s="193">
        <f t="shared" si="1304"/>
        <v>3.9112609014550022</v>
      </c>
      <c r="FR277" s="193">
        <f t="shared" si="1204"/>
        <v>3.9927684644067893</v>
      </c>
      <c r="FS277" s="205">
        <f t="shared" si="1205"/>
        <v>57636.941169594014</v>
      </c>
      <c r="FW277" s="3">
        <f t="shared" si="1206"/>
        <v>7.7004724744100548</v>
      </c>
      <c r="FX277" s="6">
        <f t="shared" si="1207"/>
        <v>6.354490004204103</v>
      </c>
      <c r="FY277" s="6">
        <f t="shared" si="1208"/>
        <v>5.6833377832841157</v>
      </c>
      <c r="FZ277" s="6">
        <f t="shared" si="1209"/>
        <v>5.4294143081543842</v>
      </c>
      <c r="GA277" s="193">
        <f t="shared" si="1210"/>
        <v>5.7001331691202211</v>
      </c>
      <c r="GB277" s="193">
        <f t="shared" si="1211"/>
        <v>4.2678296340175237</v>
      </c>
      <c r="GC277" s="193">
        <f t="shared" si="1305"/>
        <v>3.9330370880647747</v>
      </c>
      <c r="GD277" s="193">
        <f t="shared" si="1212"/>
        <v>4.0079302418803051</v>
      </c>
      <c r="GE277" s="72">
        <f t="shared" si="1213"/>
        <v>57882.913965189757</v>
      </c>
      <c r="GI277" s="3">
        <f t="shared" si="1214"/>
        <v>7.3656693233487491</v>
      </c>
      <c r="GJ277" s="6">
        <f t="shared" si="1215"/>
        <v>6.1857867297562077</v>
      </c>
      <c r="GK277" s="6">
        <f t="shared" si="1216"/>
        <v>5.0416706142036514</v>
      </c>
      <c r="GL277" s="6">
        <f t="shared" si="1217"/>
        <v>5.0613184228557824</v>
      </c>
      <c r="GM277" s="193">
        <f t="shared" si="1218"/>
        <v>5.6990124507428304</v>
      </c>
      <c r="GN277" s="193">
        <f t="shared" si="1219"/>
        <v>4.2654629380407947</v>
      </c>
      <c r="GO277" s="193">
        <f t="shared" si="1306"/>
        <v>3.9203909858727459</v>
      </c>
      <c r="GP277" s="193">
        <f t="shared" si="1220"/>
        <v>4.0012191147998992</v>
      </c>
      <c r="GQ277" s="72">
        <f t="shared" si="1221"/>
        <v>57764.684341094937</v>
      </c>
      <c r="GU277" s="3">
        <f t="shared" si="1222"/>
        <v>8.7048819275939753</v>
      </c>
      <c r="GV277" s="6">
        <f t="shared" si="1223"/>
        <v>6.7481309779158618</v>
      </c>
      <c r="GW277" s="6">
        <f t="shared" si="1224"/>
        <v>5.958337998604315</v>
      </c>
      <c r="GX277" s="6">
        <f t="shared" si="1225"/>
        <v>5.7514982077906618</v>
      </c>
      <c r="GY277" s="193">
        <f t="shared" si="1226"/>
        <v>5.7034878078437696</v>
      </c>
      <c r="GZ277" s="193">
        <f t="shared" si="1227"/>
        <v>4.2733302388871746</v>
      </c>
      <c r="HA277" s="193">
        <f t="shared" si="1307"/>
        <v>3.9384082700834497</v>
      </c>
      <c r="HB277" s="193">
        <f t="shared" si="1228"/>
        <v>4.0137657576301748</v>
      </c>
      <c r="HC277" s="205">
        <f t="shared" si="1229"/>
        <v>57967.926961614765</v>
      </c>
      <c r="HG277" s="3">
        <f t="shared" si="1030"/>
        <v>7.7004724744100548</v>
      </c>
      <c r="HH277" s="6">
        <f t="shared" si="1031"/>
        <v>0</v>
      </c>
      <c r="HI277" s="6">
        <f t="shared" si="1032"/>
        <v>0</v>
      </c>
      <c r="HJ277" s="6">
        <f t="shared" si="1033"/>
        <v>0</v>
      </c>
      <c r="HK277" s="193">
        <f t="shared" si="1230"/>
        <v>5.7001331691202211</v>
      </c>
      <c r="HL277" s="193">
        <f t="shared" si="1230"/>
        <v>4.1745731882913786</v>
      </c>
      <c r="HM277" s="193">
        <f t="shared" si="1230"/>
        <v>3.8150380693314694</v>
      </c>
      <c r="HN277" s="193">
        <f t="shared" si="1034"/>
        <v>3.9040600573940507</v>
      </c>
      <c r="HO277" s="212">
        <f t="shared" si="1231"/>
        <v>56327.284991627166</v>
      </c>
      <c r="HS277" s="3">
        <f t="shared" si="1035"/>
        <v>7.3656693233487491</v>
      </c>
      <c r="HT277" s="6">
        <f t="shared" si="1036"/>
        <v>0</v>
      </c>
      <c r="HU277" s="6">
        <f t="shared" si="1037"/>
        <v>0</v>
      </c>
      <c r="HV277" s="6">
        <f t="shared" si="1038"/>
        <v>0</v>
      </c>
      <c r="HW277" s="193">
        <f t="shared" si="1232"/>
        <v>5.6990124507428304</v>
      </c>
      <c r="HX277" s="193">
        <f t="shared" si="1233"/>
        <v>4.1745731882913786</v>
      </c>
      <c r="HY277" s="193">
        <f t="shared" si="1234"/>
        <v>3.8150380693314694</v>
      </c>
      <c r="HZ277" s="193">
        <f t="shared" si="1039"/>
        <v>3.9040600573940507</v>
      </c>
      <c r="IA277" s="212">
        <f t="shared" si="1235"/>
        <v>56326.637595125554</v>
      </c>
      <c r="IE277" s="3">
        <f t="shared" si="1040"/>
        <v>8.7048819275939753</v>
      </c>
      <c r="IF277" s="6">
        <f t="shared" si="1041"/>
        <v>0</v>
      </c>
      <c r="IG277" s="6">
        <f t="shared" si="1042"/>
        <v>0</v>
      </c>
      <c r="IH277" s="6">
        <f t="shared" si="1043"/>
        <v>0</v>
      </c>
      <c r="II277" s="193">
        <f t="shared" si="1236"/>
        <v>5.7034878078437696</v>
      </c>
      <c r="IJ277" s="193">
        <f t="shared" si="1237"/>
        <v>4.1745731882913786</v>
      </c>
      <c r="IK277" s="193">
        <f t="shared" si="1238"/>
        <v>3.8150380693314694</v>
      </c>
      <c r="IL277" s="193">
        <f t="shared" si="1044"/>
        <v>3.9040600573940507</v>
      </c>
      <c r="IM277" s="205">
        <f t="shared" si="1239"/>
        <v>56329.222883659102</v>
      </c>
      <c r="IQ277" s="3">
        <f t="shared" si="1045"/>
        <v>0</v>
      </c>
      <c r="IR277" s="6">
        <f t="shared" si="1046"/>
        <v>6.354490004204103</v>
      </c>
      <c r="IS277" s="6">
        <f t="shared" si="1047"/>
        <v>0</v>
      </c>
      <c r="IT277" s="6">
        <f t="shared" si="1048"/>
        <v>0</v>
      </c>
      <c r="IU277" s="193">
        <f t="shared" si="1240"/>
        <v>5.6740334309306508</v>
      </c>
      <c r="IV277" s="193">
        <f t="shared" si="1241"/>
        <v>4.2678296340175237</v>
      </c>
      <c r="IW277" s="193">
        <f t="shared" si="1242"/>
        <v>3.8150380693314694</v>
      </c>
      <c r="IX277" s="193">
        <f t="shared" si="1049"/>
        <v>3.9040600573940507</v>
      </c>
      <c r="IY277" s="212">
        <f t="shared" si="1243"/>
        <v>56544.663360996434</v>
      </c>
      <c r="JC277" s="3">
        <f t="shared" si="1050"/>
        <v>0</v>
      </c>
      <c r="JD277" s="6">
        <f t="shared" si="1051"/>
        <v>6.1857867297562077</v>
      </c>
      <c r="JE277" s="6">
        <f t="shared" si="1052"/>
        <v>0</v>
      </c>
      <c r="JF277" s="6">
        <f t="shared" si="1053"/>
        <v>0</v>
      </c>
      <c r="JG277" s="193">
        <f t="shared" si="1244"/>
        <v>5.6740334309306508</v>
      </c>
      <c r="JH277" s="193">
        <f t="shared" si="1245"/>
        <v>4.2654629380407947</v>
      </c>
      <c r="JI277" s="193">
        <f t="shared" si="1246"/>
        <v>3.8150380693314694</v>
      </c>
      <c r="JJ277" s="193">
        <f t="shared" si="1054"/>
        <v>3.9040600573940507</v>
      </c>
      <c r="JK277" s="212">
        <f t="shared" si="1247"/>
        <v>56538.75222726418</v>
      </c>
      <c r="JO277" s="3">
        <f t="shared" si="1055"/>
        <v>0</v>
      </c>
      <c r="JP277" s="6">
        <f t="shared" si="1056"/>
        <v>6.7481309779158618</v>
      </c>
      <c r="JQ277" s="6">
        <f t="shared" si="1057"/>
        <v>0</v>
      </c>
      <c r="JR277" s="6">
        <f t="shared" si="1058"/>
        <v>0</v>
      </c>
      <c r="JS277" s="193">
        <f t="shared" si="1248"/>
        <v>5.6740334309306508</v>
      </c>
      <c r="JT277" s="193">
        <f t="shared" si="1249"/>
        <v>4.2733302388871746</v>
      </c>
      <c r="JU277" s="193">
        <f t="shared" si="1250"/>
        <v>3.8150380693314694</v>
      </c>
      <c r="JV277" s="193">
        <f t="shared" si="1059"/>
        <v>3.9040600573940507</v>
      </c>
      <c r="JW277" s="205">
        <f t="shared" si="1251"/>
        <v>56558.404230846798</v>
      </c>
      <c r="KA277" s="3">
        <f t="shared" si="1060"/>
        <v>0</v>
      </c>
      <c r="KB277" s="6">
        <f t="shared" si="1061"/>
        <v>0</v>
      </c>
      <c r="KC277" s="6">
        <f t="shared" si="1062"/>
        <v>5.6833377832841157</v>
      </c>
      <c r="KD277" s="6">
        <f t="shared" si="1063"/>
        <v>0</v>
      </c>
      <c r="KE277" s="193">
        <f t="shared" si="1252"/>
        <v>5.6740334309306508</v>
      </c>
      <c r="KF277" s="193">
        <f t="shared" si="1253"/>
        <v>4.1745731882913786</v>
      </c>
      <c r="KG277" s="193">
        <f t="shared" si="1254"/>
        <v>3.9330370880647747</v>
      </c>
      <c r="KH277" s="193">
        <f t="shared" si="1064"/>
        <v>3.9040600573940507</v>
      </c>
      <c r="KI277" s="212">
        <f t="shared" si="1255"/>
        <v>56890.143871372646</v>
      </c>
      <c r="KM277" s="3">
        <f t="shared" si="1065"/>
        <v>0</v>
      </c>
      <c r="KN277" s="6">
        <f t="shared" si="1066"/>
        <v>0</v>
      </c>
      <c r="KO277" s="6">
        <f t="shared" si="1067"/>
        <v>5.0416706142036514</v>
      </c>
      <c r="KP277" s="6">
        <f t="shared" si="1068"/>
        <v>0</v>
      </c>
      <c r="KQ277" s="193">
        <f t="shared" si="1256"/>
        <v>5.6740334309306508</v>
      </c>
      <c r="KR277" s="193">
        <f t="shared" si="1257"/>
        <v>4.1745731882913786</v>
      </c>
      <c r="KS277" s="193">
        <f t="shared" si="1258"/>
        <v>3.9203909858727459</v>
      </c>
      <c r="KT277" s="193">
        <f t="shared" si="1069"/>
        <v>3.9040600573940507</v>
      </c>
      <c r="KU277" s="212">
        <f t="shared" si="1259"/>
        <v>56827.92328343555</v>
      </c>
      <c r="KY277" s="3">
        <f t="shared" si="1070"/>
        <v>0</v>
      </c>
      <c r="KZ277" s="6">
        <f t="shared" si="1071"/>
        <v>0</v>
      </c>
      <c r="LA277" s="6">
        <f t="shared" si="1072"/>
        <v>5.958337998604315</v>
      </c>
      <c r="LB277" s="6">
        <f t="shared" si="1073"/>
        <v>0</v>
      </c>
      <c r="LC277" s="193">
        <f t="shared" si="1260"/>
        <v>5.6740334309306508</v>
      </c>
      <c r="LD277" s="193">
        <f t="shared" si="1261"/>
        <v>4.1745731882913786</v>
      </c>
      <c r="LE277" s="193">
        <f t="shared" si="1262"/>
        <v>3.9384082700834497</v>
      </c>
      <c r="LF277" s="193">
        <f t="shared" si="1074"/>
        <v>3.9040600573940507</v>
      </c>
      <c r="LG277" s="205">
        <f t="shared" si="1263"/>
        <v>56916.591444393496</v>
      </c>
      <c r="LK277" s="3">
        <f t="shared" si="1075"/>
        <v>0</v>
      </c>
      <c r="LL277" s="6">
        <f t="shared" si="1076"/>
        <v>0</v>
      </c>
      <c r="LM277" s="6">
        <f t="shared" si="1077"/>
        <v>0</v>
      </c>
      <c r="LN277" s="6">
        <f t="shared" si="1078"/>
        <v>5.4294143081543842</v>
      </c>
      <c r="LO277" s="193">
        <f t="shared" si="1264"/>
        <v>5.6740334309306508</v>
      </c>
      <c r="LP277" s="193">
        <f t="shared" si="1265"/>
        <v>4.1745731882913786</v>
      </c>
      <c r="LQ277" s="193">
        <f t="shared" si="1266"/>
        <v>3.8150380693314694</v>
      </c>
      <c r="LR277" s="193">
        <f t="shared" si="1079"/>
        <v>4.0079302418803051</v>
      </c>
      <c r="LS277" s="212">
        <f t="shared" si="1267"/>
        <v>57044.086599059607</v>
      </c>
      <c r="LW277" s="3">
        <f t="shared" si="1080"/>
        <v>0</v>
      </c>
      <c r="LX277" s="6">
        <f t="shared" si="1081"/>
        <v>0</v>
      </c>
      <c r="LY277" s="6">
        <f t="shared" si="1082"/>
        <v>0</v>
      </c>
      <c r="LZ277" s="6">
        <f t="shared" si="1083"/>
        <v>5.0613184228557824</v>
      </c>
      <c r="MA277" s="193">
        <f t="shared" si="1268"/>
        <v>5.6740334309306508</v>
      </c>
      <c r="MB277" s="193">
        <f t="shared" si="1269"/>
        <v>4.1745731882913786</v>
      </c>
      <c r="MC277" s="193">
        <f t="shared" si="1270"/>
        <v>3.8150380693314694</v>
      </c>
      <c r="MD277" s="193">
        <f t="shared" si="1084"/>
        <v>4.0012191147998992</v>
      </c>
      <c r="ME277" s="212">
        <f t="shared" si="1271"/>
        <v>56996.51341504242</v>
      </c>
      <c r="MI277" s="3">
        <f t="shared" si="1085"/>
        <v>0</v>
      </c>
      <c r="MJ277" s="6">
        <f t="shared" si="1086"/>
        <v>0</v>
      </c>
      <c r="MK277" s="6">
        <f t="shared" si="1087"/>
        <v>0</v>
      </c>
      <c r="ML277" s="6">
        <f t="shared" si="1088"/>
        <v>5.7514982077906618</v>
      </c>
      <c r="MM277" s="193">
        <f t="shared" si="1272"/>
        <v>5.6740334309306508</v>
      </c>
      <c r="MN277" s="193">
        <f t="shared" si="1273"/>
        <v>4.1745731882913786</v>
      </c>
      <c r="MO277" s="193">
        <f t="shared" si="1274"/>
        <v>3.8150380693314694</v>
      </c>
      <c r="MP277" s="193">
        <f t="shared" si="1089"/>
        <v>4.0137657576301748</v>
      </c>
      <c r="MQ277" s="205">
        <f t="shared" si="1275"/>
        <v>57085.485108270448</v>
      </c>
      <c r="MT277" s="3">
        <f t="shared" si="1090"/>
        <v>6.3612598701648277</v>
      </c>
      <c r="MU277" s="6">
        <f t="shared" si="1091"/>
        <v>5.6234424815965518</v>
      </c>
      <c r="MV277" s="6">
        <f t="shared" si="1092"/>
        <v>5.2708374603038166</v>
      </c>
      <c r="MW277" s="6">
        <f t="shared" si="1093"/>
        <v>5.5214382794790353</v>
      </c>
      <c r="MX277" s="193">
        <f t="shared" si="1276"/>
        <v>5.6956427397879414</v>
      </c>
      <c r="MY277" s="193">
        <f t="shared" si="1277"/>
        <v>4.2575332516415685</v>
      </c>
      <c r="MZ277" s="193">
        <f t="shared" si="1278"/>
        <v>3.9249258315706288</v>
      </c>
      <c r="NA277" s="193">
        <f t="shared" si="1094"/>
        <v>4.0096010098099235</v>
      </c>
      <c r="NB277" s="212">
        <f t="shared" si="1279"/>
        <v>57825.346011798407</v>
      </c>
      <c r="NF277" s="3">
        <f t="shared" si="1095"/>
        <v>6.3612598701648277</v>
      </c>
      <c r="NG277" s="6">
        <f t="shared" si="1096"/>
        <v>0</v>
      </c>
      <c r="NH277" s="6">
        <f t="shared" si="1097"/>
        <v>0</v>
      </c>
      <c r="NI277" s="6">
        <f t="shared" si="1098"/>
        <v>0</v>
      </c>
      <c r="NJ277" s="193">
        <f t="shared" si="1280"/>
        <v>5.6956427397879414</v>
      </c>
      <c r="NK277" s="193">
        <f t="shared" si="1281"/>
        <v>4.1745731882913786</v>
      </c>
      <c r="NL277" s="193">
        <f t="shared" si="1282"/>
        <v>3.8150380693314694</v>
      </c>
      <c r="NM277" s="193">
        <f t="shared" si="1099"/>
        <v>3.9040600573940507</v>
      </c>
      <c r="NN277" s="212">
        <f t="shared" si="1283"/>
        <v>56324.691085729144</v>
      </c>
      <c r="NR277" s="3">
        <f t="shared" si="1100"/>
        <v>0</v>
      </c>
      <c r="NS277" s="6">
        <f t="shared" si="1101"/>
        <v>5.6234424815965518</v>
      </c>
      <c r="NT277" s="6">
        <f t="shared" si="1102"/>
        <v>0</v>
      </c>
      <c r="NU277" s="6">
        <f t="shared" si="1103"/>
        <v>0</v>
      </c>
      <c r="NV277" s="193">
        <f t="shared" si="1284"/>
        <v>5.6740334309306508</v>
      </c>
      <c r="NW277" s="193">
        <f t="shared" si="1285"/>
        <v>4.2575332516415685</v>
      </c>
      <c r="NX277" s="193">
        <f t="shared" si="1286"/>
        <v>3.8150380693314694</v>
      </c>
      <c r="NY277" s="193">
        <f t="shared" si="1104"/>
        <v>3.9040600573940507</v>
      </c>
      <c r="NZ277" s="212">
        <f t="shared" si="1287"/>
        <v>56518.951298436659</v>
      </c>
      <c r="OD277" s="3">
        <f t="shared" si="1105"/>
        <v>0</v>
      </c>
      <c r="OE277" s="6">
        <f t="shared" si="1106"/>
        <v>0</v>
      </c>
      <c r="OF277" s="6">
        <f t="shared" si="1107"/>
        <v>5.2708374603038166</v>
      </c>
      <c r="OG277" s="6">
        <f t="shared" si="1108"/>
        <v>0</v>
      </c>
      <c r="OH277" s="193">
        <f t="shared" si="1288"/>
        <v>5.6740334309306508</v>
      </c>
      <c r="OI277" s="193">
        <f t="shared" si="1289"/>
        <v>4.1745731882913786</v>
      </c>
      <c r="OJ277" s="193">
        <f t="shared" si="1290"/>
        <v>3.9249258315706288</v>
      </c>
      <c r="OK277" s="193">
        <f t="shared" si="1109"/>
        <v>3.9040600573940507</v>
      </c>
      <c r="OL277" s="212">
        <f t="shared" si="1291"/>
        <v>56850.22752739241</v>
      </c>
      <c r="OP277" s="3">
        <f t="shared" si="1110"/>
        <v>0</v>
      </c>
      <c r="OQ277" s="6">
        <f t="shared" si="1111"/>
        <v>0</v>
      </c>
      <c r="OR277" s="6">
        <f t="shared" si="1112"/>
        <v>0</v>
      </c>
      <c r="OS277" s="6">
        <f t="shared" si="1113"/>
        <v>5.5214382794790353</v>
      </c>
      <c r="OT277" s="193">
        <f t="shared" si="1292"/>
        <v>5.6740334309306508</v>
      </c>
      <c r="OU277" s="193">
        <f t="shared" si="1293"/>
        <v>4.1745731882913786</v>
      </c>
      <c r="OV277" s="193">
        <f t="shared" si="1294"/>
        <v>3.8150380693314694</v>
      </c>
      <c r="OW277" s="193">
        <f t="shared" si="1114"/>
        <v>4.0096010098099235</v>
      </c>
      <c r="OX277" s="232">
        <f t="shared" si="1295"/>
        <v>57055.936347991024</v>
      </c>
    </row>
    <row r="278" spans="2:414" x14ac:dyDescent="0.2">
      <c r="B278" s="81">
        <v>45381</v>
      </c>
      <c r="C278">
        <v>118</v>
      </c>
      <c r="D278">
        <v>11.32827564514306</v>
      </c>
      <c r="E278">
        <v>0</v>
      </c>
      <c r="F278">
        <v>0</v>
      </c>
      <c r="G278">
        <v>1</v>
      </c>
      <c r="H278">
        <v>0</v>
      </c>
      <c r="I278">
        <v>0</v>
      </c>
      <c r="J278">
        <v>0</v>
      </c>
      <c r="K278">
        <v>0</v>
      </c>
      <c r="L278">
        <v>0</v>
      </c>
      <c r="M278">
        <v>0</v>
      </c>
      <c r="N278">
        <v>0</v>
      </c>
      <c r="O278">
        <v>0</v>
      </c>
      <c r="P278">
        <v>0</v>
      </c>
      <c r="Q278">
        <v>0</v>
      </c>
      <c r="R278">
        <v>0</v>
      </c>
      <c r="S278">
        <v>1</v>
      </c>
      <c r="T278">
        <v>13924</v>
      </c>
      <c r="U278">
        <v>6.6415888771771421</v>
      </c>
      <c r="V278">
        <v>5.6240352800550077</v>
      </c>
      <c r="W278">
        <v>4.5604308312887891</v>
      </c>
      <c r="X278">
        <v>4.6011968308394193</v>
      </c>
      <c r="Y278" s="3">
        <v>475.10487020570025</v>
      </c>
      <c r="Z278" s="3">
        <v>211.99283758592162</v>
      </c>
      <c r="AA278" s="3">
        <v>50.246185177425815</v>
      </c>
      <c r="AB278" s="3">
        <v>50.000019205699523</v>
      </c>
      <c r="AC278">
        <v>0</v>
      </c>
      <c r="AD278">
        <v>1</v>
      </c>
      <c r="AE278" s="6"/>
      <c r="AF278" s="1" t="s">
        <v>4</v>
      </c>
      <c r="AG278">
        <v>118</v>
      </c>
      <c r="AH278" s="189">
        <v>45381</v>
      </c>
      <c r="AI278">
        <f t="shared" si="1115"/>
        <v>3</v>
      </c>
      <c r="AJ278">
        <v>118</v>
      </c>
      <c r="AK278">
        <v>0</v>
      </c>
      <c r="AL278">
        <v>1</v>
      </c>
      <c r="AM278">
        <v>0</v>
      </c>
      <c r="AN278">
        <v>0</v>
      </c>
      <c r="AO278">
        <v>0</v>
      </c>
      <c r="AP278">
        <v>0</v>
      </c>
      <c r="AQ278">
        <v>1</v>
      </c>
      <c r="AS278" s="37"/>
      <c r="AT278" s="37"/>
      <c r="AU278" s="6">
        <f t="shared" si="1116"/>
        <v>0</v>
      </c>
      <c r="AV278" s="6">
        <f t="shared" si="1117"/>
        <v>0</v>
      </c>
      <c r="AW278" s="6">
        <f t="shared" si="1118"/>
        <v>0</v>
      </c>
      <c r="AX278" s="6">
        <f t="shared" si="1119"/>
        <v>0</v>
      </c>
      <c r="AY278" s="193">
        <f t="shared" si="1120"/>
        <v>5.6740334309306508</v>
      </c>
      <c r="AZ278" s="193">
        <f t="shared" si="1121"/>
        <v>4.1745731882913786</v>
      </c>
      <c r="BA278" s="193">
        <f t="shared" si="1122"/>
        <v>3.8150380693314694</v>
      </c>
      <c r="BB278" s="193">
        <f t="shared" si="1123"/>
        <v>3.9040600573940507</v>
      </c>
      <c r="BC278" s="72">
        <f t="shared" si="1124"/>
        <v>56312.210093717425</v>
      </c>
      <c r="BG278" s="3">
        <f t="shared" si="1125"/>
        <v>6.5087570996335993</v>
      </c>
      <c r="BH278" s="6">
        <f t="shared" si="1126"/>
        <v>0</v>
      </c>
      <c r="BI278" s="6">
        <f t="shared" si="1127"/>
        <v>0</v>
      </c>
      <c r="BJ278" s="6">
        <f t="shared" si="1128"/>
        <v>0</v>
      </c>
      <c r="BK278" s="193">
        <f t="shared" si="1129"/>
        <v>5.6961382927057445</v>
      </c>
      <c r="BL278" s="193">
        <f t="shared" si="1130"/>
        <v>4.1745731882913786</v>
      </c>
      <c r="BM278" s="193">
        <f t="shared" si="1131"/>
        <v>3.8150380693314694</v>
      </c>
      <c r="BN278" s="193">
        <f t="shared" si="1132"/>
        <v>3.9040600573940507</v>
      </c>
      <c r="BO278" s="72">
        <f t="shared" si="1133"/>
        <v>56324.977337044984</v>
      </c>
      <c r="BS278" s="3">
        <f t="shared" si="1134"/>
        <v>6.5087776067719005</v>
      </c>
      <c r="BT278" s="6">
        <f t="shared" si="1135"/>
        <v>0</v>
      </c>
      <c r="BU278" s="6">
        <f t="shared" si="1136"/>
        <v>0</v>
      </c>
      <c r="BV278" s="6">
        <f t="shared" si="1137"/>
        <v>0</v>
      </c>
      <c r="BW278" s="193">
        <f t="shared" si="1138"/>
        <v>5.6961383615874066</v>
      </c>
      <c r="BX278" s="193">
        <f t="shared" si="1139"/>
        <v>4.1745731882913786</v>
      </c>
      <c r="BY278" s="193">
        <f t="shared" si="1296"/>
        <v>3.8150380693314694</v>
      </c>
      <c r="BZ278" s="193">
        <f t="shared" si="1140"/>
        <v>3.9040600573940507</v>
      </c>
      <c r="CA278" s="72">
        <f t="shared" si="1141"/>
        <v>56324.977337044984</v>
      </c>
      <c r="CE278" s="3">
        <f t="shared" si="1142"/>
        <v>0</v>
      </c>
      <c r="CF278" s="6">
        <f t="shared" si="1143"/>
        <v>5.6240352800550077</v>
      </c>
      <c r="CG278" s="6">
        <f t="shared" si="1144"/>
        <v>0</v>
      </c>
      <c r="CH278" s="6">
        <f t="shared" si="1145"/>
        <v>0</v>
      </c>
      <c r="CI278" s="193">
        <f t="shared" si="1146"/>
        <v>5.6740334309306508</v>
      </c>
      <c r="CJ278" s="193">
        <f t="shared" si="1147"/>
        <v>4.2575416439617682</v>
      </c>
      <c r="CK278" s="193">
        <f t="shared" si="1297"/>
        <v>3.8150380693314694</v>
      </c>
      <c r="CL278" s="193">
        <f t="shared" si="1148"/>
        <v>3.9040600573940507</v>
      </c>
      <c r="CM278" s="72">
        <f t="shared" si="1149"/>
        <v>56518.972250925122</v>
      </c>
      <c r="CQ278" s="3">
        <f t="shared" si="1150"/>
        <v>0</v>
      </c>
      <c r="CR278" s="6">
        <f t="shared" si="1151"/>
        <v>5.6240964460955238</v>
      </c>
      <c r="CS278" s="6">
        <f t="shared" si="1152"/>
        <v>0</v>
      </c>
      <c r="CT278" s="6">
        <f t="shared" si="1153"/>
        <v>0</v>
      </c>
      <c r="CU278" s="193">
        <f t="shared" si="1154"/>
        <v>5.6740334309306508</v>
      </c>
      <c r="CV278" s="193">
        <f t="shared" si="1155"/>
        <v>4.2575425098928683</v>
      </c>
      <c r="CW278" s="193">
        <f t="shared" si="1298"/>
        <v>3.8150380693314694</v>
      </c>
      <c r="CX278" s="193">
        <f t="shared" si="1156"/>
        <v>3.9040600573940507</v>
      </c>
      <c r="CY278" s="72">
        <f t="shared" si="1157"/>
        <v>56518.974412832104</v>
      </c>
      <c r="DC278" s="3">
        <f t="shared" si="1158"/>
        <v>0</v>
      </c>
      <c r="DD278" s="6">
        <f t="shared" si="1159"/>
        <v>0</v>
      </c>
      <c r="DE278" s="6">
        <f t="shared" si="1160"/>
        <v>4.7884523728532287</v>
      </c>
      <c r="DF278" s="6">
        <f t="shared" si="1161"/>
        <v>0</v>
      </c>
      <c r="DG278" s="193">
        <f t="shared" si="1162"/>
        <v>5.6740334309306508</v>
      </c>
      <c r="DH278" s="193">
        <f t="shared" si="1163"/>
        <v>4.1745731882913786</v>
      </c>
      <c r="DI278" s="193">
        <f t="shared" si="1299"/>
        <v>3.9153561692896841</v>
      </c>
      <c r="DJ278" s="193">
        <f t="shared" si="1164"/>
        <v>3.9040600573940507</v>
      </c>
      <c r="DK278" s="72">
        <f t="shared" si="1165"/>
        <v>56803.170227081027</v>
      </c>
      <c r="DO278" s="3">
        <f t="shared" si="1166"/>
        <v>0</v>
      </c>
      <c r="DP278" s="6">
        <f t="shared" si="1167"/>
        <v>0</v>
      </c>
      <c r="DQ278" s="6">
        <f t="shared" si="1168"/>
        <v>4.5605189060120024</v>
      </c>
      <c r="DR278" s="6">
        <f t="shared" si="1169"/>
        <v>0</v>
      </c>
      <c r="DS278" s="193">
        <f t="shared" si="1170"/>
        <v>5.6740334309306508</v>
      </c>
      <c r="DT278" s="193">
        <f t="shared" si="1171"/>
        <v>4.1745731882913786</v>
      </c>
      <c r="DU278" s="193">
        <f t="shared" si="1300"/>
        <v>3.9108023163827572</v>
      </c>
      <c r="DV278" s="193">
        <f t="shared" si="1172"/>
        <v>3.9040600573940507</v>
      </c>
      <c r="DW278" s="72">
        <f t="shared" si="1173"/>
        <v>56780.791055756272</v>
      </c>
      <c r="EA278" s="3">
        <f t="shared" si="1174"/>
        <v>0</v>
      </c>
      <c r="EB278" s="6">
        <f t="shared" si="1175"/>
        <v>0</v>
      </c>
      <c r="EC278" s="6">
        <f t="shared" si="1176"/>
        <v>0</v>
      </c>
      <c r="ED278" s="6">
        <f t="shared" si="1177"/>
        <v>13.803590492518257</v>
      </c>
      <c r="EE278" s="193">
        <f t="shared" si="1178"/>
        <v>5.6740334309306508</v>
      </c>
      <c r="EF278" s="193">
        <f t="shared" si="1179"/>
        <v>4.1745731882913786</v>
      </c>
      <c r="EG278" s="193">
        <f t="shared" si="1301"/>
        <v>3.8150380693314694</v>
      </c>
      <c r="EH278" s="193">
        <f t="shared" si="1180"/>
        <v>4.1495746456069194</v>
      </c>
      <c r="EI278" s="72">
        <f t="shared" si="1181"/>
        <v>58057.476820689953</v>
      </c>
      <c r="EM278" s="3">
        <f t="shared" si="1182"/>
        <v>0</v>
      </c>
      <c r="EN278" s="6">
        <f t="shared" si="1183"/>
        <v>0</v>
      </c>
      <c r="EO278" s="6">
        <f t="shared" si="1184"/>
        <v>0</v>
      </c>
      <c r="EP278" s="6">
        <f t="shared" si="1185"/>
        <v>4.6013103928809702</v>
      </c>
      <c r="EQ278" s="193">
        <f t="shared" si="1186"/>
        <v>5.6740334309306508</v>
      </c>
      <c r="ER278" s="193">
        <f t="shared" si="1187"/>
        <v>4.1745731882913786</v>
      </c>
      <c r="ES278" s="193">
        <f t="shared" si="1302"/>
        <v>3.8150380693314694</v>
      </c>
      <c r="ET278" s="193">
        <f t="shared" si="1188"/>
        <v>3.9927684323904788</v>
      </c>
      <c r="EU278" s="72">
        <f t="shared" si="1189"/>
        <v>56936.665469899279</v>
      </c>
      <c r="EY278" s="3">
        <f t="shared" si="1190"/>
        <v>6.5087570996335993</v>
      </c>
      <c r="EZ278" s="6">
        <f t="shared" si="1191"/>
        <v>5.6240352800550077</v>
      </c>
      <c r="FA278" s="6">
        <f t="shared" si="1192"/>
        <v>4.7884523728532287</v>
      </c>
      <c r="FB278" s="6">
        <f t="shared" si="1193"/>
        <v>13.803590492518257</v>
      </c>
      <c r="FC278" s="193">
        <f t="shared" si="1194"/>
        <v>5.6961382927057445</v>
      </c>
      <c r="FD278" s="193">
        <f t="shared" si="1195"/>
        <v>4.2575416439617682</v>
      </c>
      <c r="FE278" s="193">
        <f t="shared" si="1303"/>
        <v>3.9153561692896841</v>
      </c>
      <c r="FF278" s="193">
        <f t="shared" si="1196"/>
        <v>4.1495746456069194</v>
      </c>
      <c r="FG278" s="72">
        <f t="shared" si="1197"/>
        <v>58792.008381131782</v>
      </c>
      <c r="FK278" s="3">
        <f t="shared" si="1198"/>
        <v>6.6416093843154442</v>
      </c>
      <c r="FL278" s="6">
        <f t="shared" si="1199"/>
        <v>5.6240964460955238</v>
      </c>
      <c r="FM278" s="6">
        <f t="shared" si="1200"/>
        <v>4.5605189060120024</v>
      </c>
      <c r="FN278" s="6">
        <f t="shared" si="1201"/>
        <v>4.6013103928809702</v>
      </c>
      <c r="FO278" s="193">
        <f t="shared" si="1202"/>
        <v>5.6965844322478336</v>
      </c>
      <c r="FP278" s="193">
        <f t="shared" si="1203"/>
        <v>4.2575425098928683</v>
      </c>
      <c r="FQ278" s="193">
        <f t="shared" si="1304"/>
        <v>3.9108023163827572</v>
      </c>
      <c r="FR278" s="193">
        <f t="shared" si="1204"/>
        <v>3.9927684323904788</v>
      </c>
      <c r="FS278" s="205">
        <f t="shared" si="1205"/>
        <v>57634.56708679111</v>
      </c>
      <c r="FW278" s="3">
        <f t="shared" si="1206"/>
        <v>7.6378272087537127</v>
      </c>
      <c r="FX278" s="6">
        <f t="shared" si="1207"/>
        <v>6.3551598664621585</v>
      </c>
      <c r="FY278" s="6">
        <f t="shared" si="1208"/>
        <v>5.6549342307980988</v>
      </c>
      <c r="FZ278" s="6">
        <f t="shared" si="1209"/>
        <v>5.4294122603905146</v>
      </c>
      <c r="GA278" s="193">
        <f t="shared" si="1210"/>
        <v>5.6999235661716714</v>
      </c>
      <c r="GB278" s="193">
        <f t="shared" si="1211"/>
        <v>4.2678390201917464</v>
      </c>
      <c r="GC278" s="193">
        <f t="shared" si="1305"/>
        <v>3.9324806751843617</v>
      </c>
      <c r="GD278" s="193">
        <f t="shared" si="1212"/>
        <v>4.0079302046704575</v>
      </c>
      <c r="GE278" s="72">
        <f t="shared" si="1213"/>
        <v>57880.026417665184</v>
      </c>
      <c r="GI278" s="3">
        <f t="shared" si="1214"/>
        <v>7.305747764894857</v>
      </c>
      <c r="GJ278" s="6">
        <f t="shared" si="1215"/>
        <v>6.1864388080605091</v>
      </c>
      <c r="GK278" s="6">
        <f t="shared" si="1216"/>
        <v>5.0164739144176682</v>
      </c>
      <c r="GL278" s="6">
        <f t="shared" si="1217"/>
        <v>5.0613165139233613</v>
      </c>
      <c r="GM278" s="193">
        <f t="shared" si="1218"/>
        <v>5.6988117370394908</v>
      </c>
      <c r="GN278" s="193">
        <f t="shared" si="1219"/>
        <v>4.2654720966756656</v>
      </c>
      <c r="GO278" s="193">
        <f t="shared" si="1306"/>
        <v>3.9198911262834577</v>
      </c>
      <c r="GP278" s="193">
        <f t="shared" si="1220"/>
        <v>4.0012190798791805</v>
      </c>
      <c r="GQ278" s="72">
        <f t="shared" si="1221"/>
        <v>57762.090061920077</v>
      </c>
      <c r="GU278" s="3">
        <f t="shared" si="1222"/>
        <v>8.6340655403302851</v>
      </c>
      <c r="GV278" s="6">
        <f t="shared" si="1223"/>
        <v>6.7488423360660095</v>
      </c>
      <c r="GW278" s="6">
        <f t="shared" si="1224"/>
        <v>5.9285600806754264</v>
      </c>
      <c r="GX278" s="6">
        <f t="shared" si="1225"/>
        <v>5.7514960385492744</v>
      </c>
      <c r="GY278" s="193">
        <f t="shared" si="1226"/>
        <v>5.7032516557701385</v>
      </c>
      <c r="GZ278" s="193">
        <f t="shared" si="1227"/>
        <v>4.2733401518257921</v>
      </c>
      <c r="HA278" s="193">
        <f t="shared" si="1307"/>
        <v>3.9378280518985322</v>
      </c>
      <c r="HB278" s="193">
        <f t="shared" si="1228"/>
        <v>4.013765718442313</v>
      </c>
      <c r="HC278" s="205">
        <f t="shared" si="1229"/>
        <v>57964.901321670455</v>
      </c>
      <c r="HG278" s="3">
        <f t="shared" si="1030"/>
        <v>7.6378272087537127</v>
      </c>
      <c r="HH278" s="6">
        <f t="shared" si="1031"/>
        <v>0</v>
      </c>
      <c r="HI278" s="6">
        <f t="shared" si="1032"/>
        <v>0</v>
      </c>
      <c r="HJ278" s="6">
        <f t="shared" si="1033"/>
        <v>0</v>
      </c>
      <c r="HK278" s="193">
        <f t="shared" si="1230"/>
        <v>5.6999235661716714</v>
      </c>
      <c r="HL278" s="193">
        <f t="shared" si="1230"/>
        <v>4.1745731882913786</v>
      </c>
      <c r="HM278" s="193">
        <f t="shared" si="1230"/>
        <v>3.8150380693314694</v>
      </c>
      <c r="HN278" s="193">
        <f t="shared" si="1034"/>
        <v>3.9040600573940507</v>
      </c>
      <c r="HO278" s="212">
        <f t="shared" si="1231"/>
        <v>56327.163911387608</v>
      </c>
      <c r="HS278" s="3">
        <f t="shared" si="1035"/>
        <v>7.305747764894857</v>
      </c>
      <c r="HT278" s="6">
        <f t="shared" si="1036"/>
        <v>0</v>
      </c>
      <c r="HU278" s="6">
        <f t="shared" si="1037"/>
        <v>0</v>
      </c>
      <c r="HV278" s="6">
        <f t="shared" si="1038"/>
        <v>0</v>
      </c>
      <c r="HW278" s="193">
        <f t="shared" si="1232"/>
        <v>5.6988117370394908</v>
      </c>
      <c r="HX278" s="193">
        <f t="shared" si="1233"/>
        <v>4.1745731882913786</v>
      </c>
      <c r="HY278" s="193">
        <f t="shared" si="1234"/>
        <v>3.8150380693314694</v>
      </c>
      <c r="HZ278" s="193">
        <f t="shared" si="1039"/>
        <v>3.9040600573940507</v>
      </c>
      <c r="IA278" s="212">
        <f t="shared" si="1235"/>
        <v>56326.521651217248</v>
      </c>
      <c r="IE278" s="3">
        <f t="shared" si="1040"/>
        <v>8.6340655403302851</v>
      </c>
      <c r="IF278" s="6">
        <f t="shared" si="1041"/>
        <v>0</v>
      </c>
      <c r="IG278" s="6">
        <f t="shared" si="1042"/>
        <v>0</v>
      </c>
      <c r="IH278" s="6">
        <f t="shared" si="1043"/>
        <v>0</v>
      </c>
      <c r="II278" s="193">
        <f t="shared" si="1236"/>
        <v>5.7032516557701385</v>
      </c>
      <c r="IJ278" s="193">
        <f t="shared" si="1237"/>
        <v>4.1745731882913786</v>
      </c>
      <c r="IK278" s="193">
        <f t="shared" si="1238"/>
        <v>3.8150380693314694</v>
      </c>
      <c r="IL278" s="193">
        <f t="shared" si="1044"/>
        <v>3.9040600573940507</v>
      </c>
      <c r="IM278" s="205">
        <f t="shared" si="1239"/>
        <v>56329.08646225054</v>
      </c>
      <c r="IQ278" s="3">
        <f t="shared" si="1045"/>
        <v>0</v>
      </c>
      <c r="IR278" s="6">
        <f t="shared" si="1046"/>
        <v>6.3551598664621585</v>
      </c>
      <c r="IS278" s="6">
        <f t="shared" si="1047"/>
        <v>0</v>
      </c>
      <c r="IT278" s="6">
        <f t="shared" si="1048"/>
        <v>0</v>
      </c>
      <c r="IU278" s="193">
        <f t="shared" si="1240"/>
        <v>5.6740334309306508</v>
      </c>
      <c r="IV278" s="193">
        <f t="shared" si="1241"/>
        <v>4.2678390201917464</v>
      </c>
      <c r="IW278" s="193">
        <f t="shared" si="1242"/>
        <v>3.8150380693314694</v>
      </c>
      <c r="IX278" s="193">
        <f t="shared" si="1049"/>
        <v>3.9040600573940507</v>
      </c>
      <c r="IY278" s="212">
        <f t="shared" si="1243"/>
        <v>56544.686805428413</v>
      </c>
      <c r="JC278" s="3">
        <f t="shared" si="1050"/>
        <v>0</v>
      </c>
      <c r="JD278" s="6">
        <f t="shared" si="1051"/>
        <v>6.1864388080605091</v>
      </c>
      <c r="JE278" s="6">
        <f t="shared" si="1052"/>
        <v>0</v>
      </c>
      <c r="JF278" s="6">
        <f t="shared" si="1053"/>
        <v>0</v>
      </c>
      <c r="JG278" s="193">
        <f t="shared" si="1244"/>
        <v>5.6740334309306508</v>
      </c>
      <c r="JH278" s="193">
        <f t="shared" si="1245"/>
        <v>4.2654720966756656</v>
      </c>
      <c r="JI278" s="193">
        <f t="shared" si="1246"/>
        <v>3.8150380693314694</v>
      </c>
      <c r="JJ278" s="193">
        <f t="shared" si="1054"/>
        <v>3.9040600573940507</v>
      </c>
      <c r="JK278" s="212">
        <f t="shared" si="1247"/>
        <v>56538.775100965424</v>
      </c>
      <c r="JO278" s="3">
        <f t="shared" si="1055"/>
        <v>0</v>
      </c>
      <c r="JP278" s="6">
        <f t="shared" si="1056"/>
        <v>6.7488423360660095</v>
      </c>
      <c r="JQ278" s="6">
        <f t="shared" si="1057"/>
        <v>0</v>
      </c>
      <c r="JR278" s="6">
        <f t="shared" si="1058"/>
        <v>0</v>
      </c>
      <c r="JS278" s="193">
        <f t="shared" si="1248"/>
        <v>5.6740334309306508</v>
      </c>
      <c r="JT278" s="193">
        <f t="shared" si="1249"/>
        <v>4.2733401518257921</v>
      </c>
      <c r="JU278" s="193">
        <f t="shared" si="1250"/>
        <v>3.8150380693314694</v>
      </c>
      <c r="JV278" s="193">
        <f t="shared" si="1059"/>
        <v>3.9040600573940507</v>
      </c>
      <c r="JW278" s="205">
        <f t="shared" si="1251"/>
        <v>56558.428997028182</v>
      </c>
      <c r="KA278" s="3">
        <f t="shared" si="1060"/>
        <v>0</v>
      </c>
      <c r="KB278" s="6">
        <f t="shared" si="1061"/>
        <v>0</v>
      </c>
      <c r="KC278" s="6">
        <f t="shared" si="1062"/>
        <v>5.6549342307980988</v>
      </c>
      <c r="KD278" s="6">
        <f t="shared" si="1063"/>
        <v>0</v>
      </c>
      <c r="KE278" s="193">
        <f t="shared" si="1252"/>
        <v>5.6740334309306508</v>
      </c>
      <c r="KF278" s="193">
        <f t="shared" si="1253"/>
        <v>4.1745731882913786</v>
      </c>
      <c r="KG278" s="193">
        <f t="shared" si="1254"/>
        <v>3.9324806751843617</v>
      </c>
      <c r="KH278" s="193">
        <f t="shared" si="1064"/>
        <v>3.9040600573940507</v>
      </c>
      <c r="KI278" s="212">
        <f t="shared" si="1255"/>
        <v>56887.404810115753</v>
      </c>
      <c r="KM278" s="3">
        <f t="shared" si="1065"/>
        <v>0</v>
      </c>
      <c r="KN278" s="6">
        <f t="shared" si="1066"/>
        <v>0</v>
      </c>
      <c r="KO278" s="6">
        <f t="shared" si="1067"/>
        <v>5.0164739144176682</v>
      </c>
      <c r="KP278" s="6">
        <f t="shared" si="1068"/>
        <v>0</v>
      </c>
      <c r="KQ278" s="193">
        <f t="shared" si="1256"/>
        <v>5.6740334309306508</v>
      </c>
      <c r="KR278" s="193">
        <f t="shared" si="1257"/>
        <v>4.1745731882913786</v>
      </c>
      <c r="KS278" s="193">
        <f t="shared" si="1258"/>
        <v>3.9198911262834577</v>
      </c>
      <c r="KT278" s="193">
        <f t="shared" si="1069"/>
        <v>3.9040600573940507</v>
      </c>
      <c r="KU278" s="212">
        <f t="shared" si="1259"/>
        <v>56825.4653030431</v>
      </c>
      <c r="KY278" s="3">
        <f t="shared" si="1070"/>
        <v>0</v>
      </c>
      <c r="KZ278" s="6">
        <f t="shared" si="1071"/>
        <v>0</v>
      </c>
      <c r="LA278" s="6">
        <f t="shared" si="1072"/>
        <v>5.9285600806754264</v>
      </c>
      <c r="LB278" s="6">
        <f t="shared" si="1073"/>
        <v>0</v>
      </c>
      <c r="LC278" s="193">
        <f t="shared" si="1260"/>
        <v>5.6740334309306508</v>
      </c>
      <c r="LD278" s="193">
        <f t="shared" si="1261"/>
        <v>4.1745731882913786</v>
      </c>
      <c r="LE278" s="193">
        <f t="shared" si="1262"/>
        <v>3.9378280518985322</v>
      </c>
      <c r="LF278" s="193">
        <f t="shared" si="1074"/>
        <v>3.9040600573940507</v>
      </c>
      <c r="LG278" s="205">
        <f t="shared" si="1263"/>
        <v>56913.733871546581</v>
      </c>
      <c r="LK278" s="3">
        <f t="shared" si="1075"/>
        <v>0</v>
      </c>
      <c r="LL278" s="6">
        <f t="shared" si="1076"/>
        <v>0</v>
      </c>
      <c r="LM278" s="6">
        <f t="shared" si="1077"/>
        <v>0</v>
      </c>
      <c r="LN278" s="6">
        <f t="shared" si="1078"/>
        <v>5.4294122603905146</v>
      </c>
      <c r="LO278" s="193">
        <f t="shared" si="1264"/>
        <v>5.6740334309306508</v>
      </c>
      <c r="LP278" s="193">
        <f t="shared" si="1265"/>
        <v>4.1745731882913786</v>
      </c>
      <c r="LQ278" s="193">
        <f t="shared" si="1266"/>
        <v>3.8150380693314694</v>
      </c>
      <c r="LR278" s="193">
        <f t="shared" si="1079"/>
        <v>4.0079302046704575</v>
      </c>
      <c r="LS278" s="212">
        <f t="shared" si="1267"/>
        <v>57044.086335179993</v>
      </c>
      <c r="LW278" s="3">
        <f t="shared" si="1080"/>
        <v>0</v>
      </c>
      <c r="LX278" s="6">
        <f t="shared" si="1081"/>
        <v>0</v>
      </c>
      <c r="LY278" s="6">
        <f t="shared" si="1082"/>
        <v>0</v>
      </c>
      <c r="LZ278" s="6">
        <f t="shared" si="1083"/>
        <v>5.0613165139233613</v>
      </c>
      <c r="MA278" s="193">
        <f t="shared" si="1268"/>
        <v>5.6740334309306508</v>
      </c>
      <c r="MB278" s="193">
        <f t="shared" si="1269"/>
        <v>4.1745731882913786</v>
      </c>
      <c r="MC278" s="193">
        <f t="shared" si="1270"/>
        <v>3.8150380693314694</v>
      </c>
      <c r="MD278" s="193">
        <f t="shared" si="1084"/>
        <v>4.0012190798791805</v>
      </c>
      <c r="ME278" s="212">
        <f t="shared" si="1271"/>
        <v>56996.513167603116</v>
      </c>
      <c r="MI278" s="3">
        <f t="shared" si="1085"/>
        <v>0</v>
      </c>
      <c r="MJ278" s="6">
        <f t="shared" si="1086"/>
        <v>0</v>
      </c>
      <c r="MK278" s="6">
        <f t="shared" si="1087"/>
        <v>0</v>
      </c>
      <c r="ML278" s="6">
        <f t="shared" si="1088"/>
        <v>5.7514960385492744</v>
      </c>
      <c r="MM278" s="193">
        <f t="shared" si="1272"/>
        <v>5.6740334309306508</v>
      </c>
      <c r="MN278" s="193">
        <f t="shared" si="1273"/>
        <v>4.1745731882913786</v>
      </c>
      <c r="MO278" s="193">
        <f t="shared" si="1274"/>
        <v>3.8150380693314694</v>
      </c>
      <c r="MP278" s="193">
        <f t="shared" si="1089"/>
        <v>4.013765718442313</v>
      </c>
      <c r="MQ278" s="205">
        <f t="shared" si="1275"/>
        <v>57085.484830161746</v>
      </c>
      <c r="MT278" s="3">
        <f t="shared" si="1090"/>
        <v>6.3095094333182846</v>
      </c>
      <c r="MU278" s="6">
        <f t="shared" si="1091"/>
        <v>5.6240352800550077</v>
      </c>
      <c r="MV278" s="6">
        <f t="shared" si="1092"/>
        <v>5.2444954559821069</v>
      </c>
      <c r="MW278" s="6">
        <f t="shared" si="1093"/>
        <v>5.5214361970073034</v>
      </c>
      <c r="MX278" s="193">
        <f t="shared" si="1276"/>
        <v>5.6954688133612423</v>
      </c>
      <c r="MY278" s="193">
        <f t="shared" si="1277"/>
        <v>4.2575416439617682</v>
      </c>
      <c r="MZ278" s="193">
        <f t="shared" si="1278"/>
        <v>3.9244056102516578</v>
      </c>
      <c r="NA278" s="193">
        <f t="shared" si="1094"/>
        <v>4.0096009720325698</v>
      </c>
      <c r="NB278" s="212">
        <f t="shared" si="1279"/>
        <v>57822.661034769582</v>
      </c>
      <c r="NF278" s="3">
        <f t="shared" si="1095"/>
        <v>6.3095094333182837</v>
      </c>
      <c r="NG278" s="6">
        <f t="shared" si="1096"/>
        <v>0</v>
      </c>
      <c r="NH278" s="6">
        <f t="shared" si="1097"/>
        <v>0</v>
      </c>
      <c r="NI278" s="6">
        <f t="shared" si="1098"/>
        <v>0</v>
      </c>
      <c r="NJ278" s="193">
        <f t="shared" si="1280"/>
        <v>5.6954688133612423</v>
      </c>
      <c r="NK278" s="193">
        <f t="shared" si="1281"/>
        <v>4.1745731882913786</v>
      </c>
      <c r="NL278" s="193">
        <f t="shared" si="1282"/>
        <v>3.8150380693314694</v>
      </c>
      <c r="NM278" s="193">
        <f t="shared" si="1099"/>
        <v>3.9040600573940507</v>
      </c>
      <c r="NN278" s="212">
        <f t="shared" si="1283"/>
        <v>56324.590619167786</v>
      </c>
      <c r="NR278" s="3">
        <f t="shared" si="1100"/>
        <v>0</v>
      </c>
      <c r="NS278" s="6">
        <f t="shared" si="1101"/>
        <v>5.6240352800550077</v>
      </c>
      <c r="NT278" s="6">
        <f t="shared" si="1102"/>
        <v>0</v>
      </c>
      <c r="NU278" s="6">
        <f t="shared" si="1103"/>
        <v>0</v>
      </c>
      <c r="NV278" s="193">
        <f t="shared" si="1284"/>
        <v>5.6740334309306508</v>
      </c>
      <c r="NW278" s="193">
        <f t="shared" si="1285"/>
        <v>4.2575416439617682</v>
      </c>
      <c r="NX278" s="193">
        <f t="shared" si="1286"/>
        <v>3.8150380693314694</v>
      </c>
      <c r="NY278" s="193">
        <f t="shared" si="1104"/>
        <v>3.9040600573940507</v>
      </c>
      <c r="NZ278" s="212">
        <f t="shared" si="1287"/>
        <v>56518.972250925122</v>
      </c>
      <c r="OD278" s="3">
        <f t="shared" si="1105"/>
        <v>0</v>
      </c>
      <c r="OE278" s="6">
        <f t="shared" si="1106"/>
        <v>0</v>
      </c>
      <c r="OF278" s="6">
        <f t="shared" si="1107"/>
        <v>5.2444954559821069</v>
      </c>
      <c r="OG278" s="6">
        <f t="shared" si="1108"/>
        <v>0</v>
      </c>
      <c r="OH278" s="193">
        <f t="shared" si="1288"/>
        <v>5.6740334309306508</v>
      </c>
      <c r="OI278" s="193">
        <f t="shared" si="1289"/>
        <v>4.1745731882913786</v>
      </c>
      <c r="OJ278" s="193">
        <f t="shared" si="1290"/>
        <v>3.9244056102516578</v>
      </c>
      <c r="OK278" s="193">
        <f t="shared" si="1109"/>
        <v>3.9040600573940507</v>
      </c>
      <c r="OL278" s="212">
        <f t="shared" si="1291"/>
        <v>56847.668419647911</v>
      </c>
      <c r="OP278" s="3">
        <f t="shared" si="1110"/>
        <v>0</v>
      </c>
      <c r="OQ278" s="6">
        <f t="shared" si="1111"/>
        <v>0</v>
      </c>
      <c r="OR278" s="6">
        <f t="shared" si="1112"/>
        <v>0</v>
      </c>
      <c r="OS278" s="6">
        <f t="shared" si="1113"/>
        <v>5.5214361970073034</v>
      </c>
      <c r="OT278" s="193">
        <f t="shared" si="1292"/>
        <v>5.6740334309306508</v>
      </c>
      <c r="OU278" s="193">
        <f t="shared" si="1293"/>
        <v>4.1745731882913786</v>
      </c>
      <c r="OV278" s="193">
        <f t="shared" si="1294"/>
        <v>3.8150380693314694</v>
      </c>
      <c r="OW278" s="193">
        <f t="shared" si="1114"/>
        <v>4.0096009720325698</v>
      </c>
      <c r="OX278" s="232">
        <f t="shared" si="1295"/>
        <v>57055.936080031206</v>
      </c>
    </row>
    <row r="279" spans="2:414" x14ac:dyDescent="0.2">
      <c r="B279" s="81">
        <v>45388</v>
      </c>
      <c r="C279">
        <v>119</v>
      </c>
      <c r="D279">
        <v>11.317844616513032</v>
      </c>
      <c r="E279">
        <v>0</v>
      </c>
      <c r="F279">
        <v>0</v>
      </c>
      <c r="G279">
        <v>0</v>
      </c>
      <c r="H279">
        <v>1</v>
      </c>
      <c r="I279">
        <v>0</v>
      </c>
      <c r="J279">
        <v>0</v>
      </c>
      <c r="K279">
        <v>0</v>
      </c>
      <c r="L279">
        <v>0</v>
      </c>
      <c r="M279">
        <v>0</v>
      </c>
      <c r="N279">
        <v>0</v>
      </c>
      <c r="O279">
        <v>0</v>
      </c>
      <c r="P279">
        <v>0</v>
      </c>
      <c r="Q279">
        <v>0</v>
      </c>
      <c r="R279">
        <v>0</v>
      </c>
      <c r="S279">
        <v>1</v>
      </c>
      <c r="T279">
        <v>14161</v>
      </c>
      <c r="U279">
        <v>6.6016106715753073</v>
      </c>
      <c r="V279">
        <v>5.3982011831851846</v>
      </c>
      <c r="W279">
        <v>4.5581110978033816</v>
      </c>
      <c r="X279">
        <v>4.6011966572999432</v>
      </c>
      <c r="Y279" s="3">
        <v>445.07340914399015</v>
      </c>
      <c r="Z279" s="3">
        <v>155.99641879296081</v>
      </c>
      <c r="AA279" s="3">
        <v>50.024618517742582</v>
      </c>
      <c r="AB279" s="3">
        <v>50.00000192056995</v>
      </c>
      <c r="AC279">
        <v>0</v>
      </c>
      <c r="AD279">
        <v>1</v>
      </c>
      <c r="AE279" s="6"/>
      <c r="AF279" s="1" t="s">
        <v>4</v>
      </c>
      <c r="AG279">
        <v>119</v>
      </c>
      <c r="AH279" s="189">
        <v>45388</v>
      </c>
      <c r="AI279">
        <f t="shared" si="1115"/>
        <v>4</v>
      </c>
      <c r="AJ279">
        <v>119</v>
      </c>
      <c r="AK279">
        <v>0</v>
      </c>
      <c r="AL279">
        <v>1</v>
      </c>
      <c r="AM279">
        <v>0</v>
      </c>
      <c r="AN279">
        <v>0</v>
      </c>
      <c r="AO279">
        <v>0</v>
      </c>
      <c r="AP279">
        <v>0</v>
      </c>
      <c r="AQ279">
        <v>1</v>
      </c>
      <c r="AS279" s="37"/>
      <c r="AT279" s="37"/>
      <c r="AU279" s="6">
        <f t="shared" si="1116"/>
        <v>0</v>
      </c>
      <c r="AV279" s="6">
        <f t="shared" si="1117"/>
        <v>0</v>
      </c>
      <c r="AW279" s="6">
        <f t="shared" si="1118"/>
        <v>0</v>
      </c>
      <c r="AX279" s="6">
        <f t="shared" si="1119"/>
        <v>0</v>
      </c>
      <c r="AY279" s="193">
        <f t="shared" si="1120"/>
        <v>5.6740334309306508</v>
      </c>
      <c r="AZ279" s="193">
        <f t="shared" si="1121"/>
        <v>4.1745731882913786</v>
      </c>
      <c r="BA279" s="193">
        <f t="shared" si="1122"/>
        <v>3.8150380693314694</v>
      </c>
      <c r="BB279" s="193">
        <f t="shared" si="1123"/>
        <v>3.9040600573940507</v>
      </c>
      <c r="BC279" s="72">
        <f t="shared" si="1124"/>
        <v>56312.210093717425</v>
      </c>
      <c r="BG279" s="3">
        <f t="shared" si="1125"/>
        <v>6.4695784581438014</v>
      </c>
      <c r="BH279" s="6">
        <f t="shared" si="1126"/>
        <v>0</v>
      </c>
      <c r="BI279" s="6">
        <f t="shared" si="1127"/>
        <v>0</v>
      </c>
      <c r="BJ279" s="6">
        <f t="shared" si="1128"/>
        <v>0</v>
      </c>
      <c r="BK279" s="193">
        <f t="shared" si="1129"/>
        <v>5.6960066864535248</v>
      </c>
      <c r="BL279" s="193">
        <f t="shared" si="1130"/>
        <v>4.1745731882913786</v>
      </c>
      <c r="BM279" s="193">
        <f t="shared" si="1131"/>
        <v>3.8150380693314694</v>
      </c>
      <c r="BN279" s="193">
        <f t="shared" si="1132"/>
        <v>3.9040600573940507</v>
      </c>
      <c r="BO279" s="72">
        <f t="shared" si="1133"/>
        <v>56324.901315833384</v>
      </c>
      <c r="BS279" s="3">
        <f t="shared" si="1134"/>
        <v>6.4695988418419734</v>
      </c>
      <c r="BT279" s="6">
        <f t="shared" si="1135"/>
        <v>0</v>
      </c>
      <c r="BU279" s="6">
        <f t="shared" si="1136"/>
        <v>0</v>
      </c>
      <c r="BV279" s="6">
        <f t="shared" si="1137"/>
        <v>0</v>
      </c>
      <c r="BW279" s="193">
        <f t="shared" si="1138"/>
        <v>5.6960067549295736</v>
      </c>
      <c r="BX279" s="193">
        <f t="shared" si="1139"/>
        <v>4.1745731882913786</v>
      </c>
      <c r="BY279" s="193">
        <f t="shared" si="1296"/>
        <v>3.8150380693314694</v>
      </c>
      <c r="BZ279" s="193">
        <f t="shared" si="1140"/>
        <v>3.9040600573940507</v>
      </c>
      <c r="CA279" s="72">
        <f t="shared" si="1141"/>
        <v>56324.901315833384</v>
      </c>
      <c r="CE279" s="3">
        <f t="shared" si="1142"/>
        <v>0</v>
      </c>
      <c r="CF279" s="6">
        <f t="shared" si="1143"/>
        <v>5.3982011831851846</v>
      </c>
      <c r="CG279" s="6">
        <f t="shared" si="1144"/>
        <v>0</v>
      </c>
      <c r="CH279" s="6">
        <f t="shared" si="1145"/>
        <v>0</v>
      </c>
      <c r="CI279" s="193">
        <f t="shared" si="1146"/>
        <v>5.6740334309306508</v>
      </c>
      <c r="CJ279" s="193">
        <f t="shared" si="1147"/>
        <v>4.2543393746818259</v>
      </c>
      <c r="CK279" s="193">
        <f t="shared" si="1297"/>
        <v>3.8150380693314694</v>
      </c>
      <c r="CL279" s="193">
        <f t="shared" si="1148"/>
        <v>3.9040600573940507</v>
      </c>
      <c r="CM279" s="72">
        <f t="shared" si="1149"/>
        <v>56510.977944704275</v>
      </c>
      <c r="CQ279" s="3">
        <f t="shared" si="1150"/>
        <v>0</v>
      </c>
      <c r="CR279" s="6">
        <f t="shared" si="1151"/>
        <v>5.3982598930929013</v>
      </c>
      <c r="CS279" s="6">
        <f t="shared" si="1152"/>
        <v>0</v>
      </c>
      <c r="CT279" s="6">
        <f t="shared" si="1153"/>
        <v>0</v>
      </c>
      <c r="CU279" s="193">
        <f t="shared" si="1154"/>
        <v>5.6740334309306508</v>
      </c>
      <c r="CV279" s="193">
        <f t="shared" si="1155"/>
        <v>4.2543402085071911</v>
      </c>
      <c r="CW279" s="193">
        <f t="shared" si="1298"/>
        <v>3.8150380693314694</v>
      </c>
      <c r="CX279" s="193">
        <f t="shared" si="1156"/>
        <v>3.9040600573940507</v>
      </c>
      <c r="CY279" s="72">
        <f t="shared" si="1157"/>
        <v>56510.980026160752</v>
      </c>
      <c r="DC279" s="3">
        <f t="shared" si="1158"/>
        <v>0</v>
      </c>
      <c r="DD279" s="6">
        <f t="shared" si="1159"/>
        <v>0</v>
      </c>
      <c r="DE279" s="6">
        <f t="shared" si="1160"/>
        <v>4.7860166526935508</v>
      </c>
      <c r="DF279" s="6">
        <f t="shared" si="1161"/>
        <v>0</v>
      </c>
      <c r="DG279" s="193">
        <f t="shared" si="1162"/>
        <v>5.6740334309306508</v>
      </c>
      <c r="DH279" s="193">
        <f t="shared" si="1163"/>
        <v>4.1745731882913786</v>
      </c>
      <c r="DI279" s="193">
        <f t="shared" si="1299"/>
        <v>3.9153076158105704</v>
      </c>
      <c r="DJ279" s="193">
        <f t="shared" si="1164"/>
        <v>3.9040600573940507</v>
      </c>
      <c r="DK279" s="72">
        <f t="shared" si="1165"/>
        <v>56802.931572370791</v>
      </c>
      <c r="DO279" s="3">
        <f t="shared" si="1166"/>
        <v>0</v>
      </c>
      <c r="DP279" s="6">
        <f t="shared" si="1167"/>
        <v>0</v>
      </c>
      <c r="DQ279" s="6">
        <f t="shared" si="1168"/>
        <v>4.5581991277260281</v>
      </c>
      <c r="DR279" s="6">
        <f t="shared" si="1169"/>
        <v>0</v>
      </c>
      <c r="DS279" s="193">
        <f t="shared" si="1170"/>
        <v>5.6740334309306508</v>
      </c>
      <c r="DT279" s="193">
        <f t="shared" si="1171"/>
        <v>4.1745731882913786</v>
      </c>
      <c r="DU279" s="193">
        <f t="shared" si="1300"/>
        <v>3.9107558630689598</v>
      </c>
      <c r="DV279" s="193">
        <f t="shared" si="1172"/>
        <v>3.9040600573940507</v>
      </c>
      <c r="DW279" s="72">
        <f t="shared" si="1173"/>
        <v>56780.562813916542</v>
      </c>
      <c r="EA279" s="3">
        <f t="shared" si="1174"/>
        <v>0</v>
      </c>
      <c r="EB279" s="6">
        <f t="shared" si="1175"/>
        <v>0</v>
      </c>
      <c r="EC279" s="6">
        <f t="shared" si="1176"/>
        <v>0</v>
      </c>
      <c r="ED279" s="6">
        <f t="shared" si="1177"/>
        <v>13.803589971899829</v>
      </c>
      <c r="EE279" s="193">
        <f t="shared" si="1178"/>
        <v>5.6740334309306508</v>
      </c>
      <c r="EF279" s="193">
        <f t="shared" si="1179"/>
        <v>4.1745731882913786</v>
      </c>
      <c r="EG279" s="193">
        <f t="shared" si="1301"/>
        <v>3.8150380693314694</v>
      </c>
      <c r="EH279" s="193">
        <f t="shared" si="1180"/>
        <v>4.1495746373961824</v>
      </c>
      <c r="EI279" s="72">
        <f t="shared" si="1181"/>
        <v>58057.476761427803</v>
      </c>
      <c r="EM279" s="3">
        <f t="shared" si="1182"/>
        <v>0</v>
      </c>
      <c r="EN279" s="6">
        <f t="shared" si="1183"/>
        <v>0</v>
      </c>
      <c r="EO279" s="6">
        <f t="shared" si="1184"/>
        <v>0</v>
      </c>
      <c r="EP279" s="6">
        <f t="shared" si="1185"/>
        <v>4.6013102193372113</v>
      </c>
      <c r="EQ279" s="193">
        <f t="shared" si="1186"/>
        <v>5.6740334309306508</v>
      </c>
      <c r="ER279" s="193">
        <f t="shared" si="1187"/>
        <v>4.1745731882913786</v>
      </c>
      <c r="ES279" s="193">
        <f t="shared" si="1302"/>
        <v>3.8150380693314694</v>
      </c>
      <c r="ET279" s="193">
        <f t="shared" si="1188"/>
        <v>3.9927684291888448</v>
      </c>
      <c r="EU279" s="72">
        <f t="shared" si="1189"/>
        <v>56936.665447237181</v>
      </c>
      <c r="EY279" s="3">
        <f t="shared" si="1190"/>
        <v>6.4695784581438014</v>
      </c>
      <c r="EZ279" s="6">
        <f t="shared" si="1191"/>
        <v>5.3982011831851846</v>
      </c>
      <c r="FA279" s="6">
        <f t="shared" si="1192"/>
        <v>4.7860166526935508</v>
      </c>
      <c r="FB279" s="6">
        <f t="shared" si="1193"/>
        <v>13.803589971899829</v>
      </c>
      <c r="FC279" s="193">
        <f t="shared" si="1194"/>
        <v>5.6960066864535248</v>
      </c>
      <c r="FD279" s="193">
        <f t="shared" si="1195"/>
        <v>4.2543393746818259</v>
      </c>
      <c r="FE279" s="193">
        <f t="shared" si="1303"/>
        <v>3.9153076158105704</v>
      </c>
      <c r="FF279" s="193">
        <f t="shared" si="1196"/>
        <v>4.1495746373961824</v>
      </c>
      <c r="FG279" s="72">
        <f t="shared" si="1197"/>
        <v>58783.366190987595</v>
      </c>
      <c r="FK279" s="3">
        <f t="shared" si="1198"/>
        <v>6.6016310552734803</v>
      </c>
      <c r="FL279" s="6">
        <f t="shared" si="1199"/>
        <v>5.3982598930929013</v>
      </c>
      <c r="FM279" s="6">
        <f t="shared" si="1200"/>
        <v>4.5581991277260281</v>
      </c>
      <c r="FN279" s="6">
        <f t="shared" si="1201"/>
        <v>4.6013102193372113</v>
      </c>
      <c r="FO279" s="193">
        <f t="shared" si="1202"/>
        <v>5.6964501994626362</v>
      </c>
      <c r="FP279" s="193">
        <f t="shared" si="1203"/>
        <v>4.2543402085071911</v>
      </c>
      <c r="FQ279" s="193">
        <f t="shared" si="1304"/>
        <v>3.9107558630689598</v>
      </c>
      <c r="FR279" s="193">
        <f t="shared" si="1204"/>
        <v>3.9927684291888448</v>
      </c>
      <c r="FS279" s="205">
        <f t="shared" si="1205"/>
        <v>57626.103910313461</v>
      </c>
      <c r="FW279" s="3">
        <f t="shared" si="1206"/>
        <v>7.5918522723116029</v>
      </c>
      <c r="FX279" s="6">
        <f t="shared" si="1207"/>
        <v>6.0999673369992582</v>
      </c>
      <c r="FY279" s="6">
        <f t="shared" si="1208"/>
        <v>5.6520577612761933</v>
      </c>
      <c r="FZ279" s="6">
        <f t="shared" si="1209"/>
        <v>5.4294120556139323</v>
      </c>
      <c r="GA279" s="193">
        <f t="shared" si="1210"/>
        <v>5.6997697120291777</v>
      </c>
      <c r="GB279" s="193">
        <f t="shared" si="1211"/>
        <v>4.2642568464384718</v>
      </c>
      <c r="GC279" s="193">
        <f t="shared" si="1305"/>
        <v>3.9324243091658428</v>
      </c>
      <c r="GD279" s="193">
        <f t="shared" si="1212"/>
        <v>4.0079302009494686</v>
      </c>
      <c r="GE279" s="72">
        <f t="shared" si="1213"/>
        <v>57870.494821496053</v>
      </c>
      <c r="GI279" s="3">
        <f t="shared" si="1214"/>
        <v>7.2617717387328389</v>
      </c>
      <c r="GJ279" s="6">
        <f t="shared" si="1215"/>
        <v>5.9380213015037038</v>
      </c>
      <c r="GK279" s="6">
        <f t="shared" si="1216"/>
        <v>5.01392220758372</v>
      </c>
      <c r="GL279" s="6">
        <f t="shared" si="1217"/>
        <v>5.0613163230299376</v>
      </c>
      <c r="GM279" s="193">
        <f t="shared" si="1218"/>
        <v>5.6986644089751257</v>
      </c>
      <c r="GN279" s="193">
        <f t="shared" si="1219"/>
        <v>4.2619769134101295</v>
      </c>
      <c r="GO279" s="193">
        <f t="shared" si="1306"/>
        <v>3.9198404908320228</v>
      </c>
      <c r="GP279" s="193">
        <f t="shared" si="1220"/>
        <v>4.0012190763871054</v>
      </c>
      <c r="GQ279" s="72">
        <f t="shared" si="1221"/>
        <v>57752.832316212487</v>
      </c>
      <c r="GU279" s="3">
        <f t="shared" si="1222"/>
        <v>8.5820938730478993</v>
      </c>
      <c r="GV279" s="6">
        <f t="shared" si="1223"/>
        <v>6.4778414198222212</v>
      </c>
      <c r="GW279" s="6">
        <f t="shared" si="1224"/>
        <v>5.9255444271443967</v>
      </c>
      <c r="GX279" s="6">
        <f t="shared" si="1225"/>
        <v>5.7514958216249292</v>
      </c>
      <c r="GY279" s="193">
        <f t="shared" si="1226"/>
        <v>5.7030783098727786</v>
      </c>
      <c r="GZ279" s="193">
        <f t="shared" si="1227"/>
        <v>4.2695565619995142</v>
      </c>
      <c r="HA279" s="193">
        <f t="shared" si="1307"/>
        <v>3.9377692735724641</v>
      </c>
      <c r="HB279" s="193">
        <f t="shared" si="1228"/>
        <v>4.0137657145235224</v>
      </c>
      <c r="HC279" s="205">
        <f t="shared" si="1229"/>
        <v>57954.816426029523</v>
      </c>
      <c r="HG279" s="3">
        <f t="shared" si="1030"/>
        <v>7.5918522723116029</v>
      </c>
      <c r="HH279" s="6">
        <f t="shared" si="1031"/>
        <v>0</v>
      </c>
      <c r="HI279" s="6">
        <f t="shared" si="1032"/>
        <v>0</v>
      </c>
      <c r="HJ279" s="6">
        <f t="shared" si="1033"/>
        <v>0</v>
      </c>
      <c r="HK279" s="193">
        <f t="shared" si="1230"/>
        <v>5.6997697120291777</v>
      </c>
      <c r="HL279" s="193">
        <f t="shared" si="1230"/>
        <v>4.1745731882913786</v>
      </c>
      <c r="HM279" s="193">
        <f t="shared" si="1230"/>
        <v>3.8150380693314694</v>
      </c>
      <c r="HN279" s="193">
        <f t="shared" si="1034"/>
        <v>3.9040600573940507</v>
      </c>
      <c r="HO279" s="212">
        <f t="shared" si="1231"/>
        <v>56327.075035435126</v>
      </c>
      <c r="HS279" s="3">
        <f t="shared" si="1035"/>
        <v>7.2617717387328389</v>
      </c>
      <c r="HT279" s="6">
        <f t="shared" si="1036"/>
        <v>0</v>
      </c>
      <c r="HU279" s="6">
        <f t="shared" si="1037"/>
        <v>0</v>
      </c>
      <c r="HV279" s="6">
        <f t="shared" si="1038"/>
        <v>0</v>
      </c>
      <c r="HW279" s="193">
        <f t="shared" si="1232"/>
        <v>5.6986644089751257</v>
      </c>
      <c r="HX279" s="193">
        <f t="shared" si="1233"/>
        <v>4.1745731882913786</v>
      </c>
      <c r="HY279" s="193">
        <f t="shared" si="1234"/>
        <v>3.8150380693314694</v>
      </c>
      <c r="HZ279" s="193">
        <f t="shared" si="1039"/>
        <v>3.9040600573940507</v>
      </c>
      <c r="IA279" s="212">
        <f t="shared" si="1235"/>
        <v>56326.436546110643</v>
      </c>
      <c r="IE279" s="3">
        <f t="shared" si="1040"/>
        <v>8.5820938730478993</v>
      </c>
      <c r="IF279" s="6">
        <f t="shared" si="1041"/>
        <v>0</v>
      </c>
      <c r="IG279" s="6">
        <f t="shared" si="1042"/>
        <v>0</v>
      </c>
      <c r="IH279" s="6">
        <f t="shared" si="1043"/>
        <v>0</v>
      </c>
      <c r="II279" s="193">
        <f t="shared" si="1236"/>
        <v>5.7030783098727786</v>
      </c>
      <c r="IJ279" s="193">
        <f t="shared" si="1237"/>
        <v>4.1745731882913786</v>
      </c>
      <c r="IK279" s="193">
        <f t="shared" si="1238"/>
        <v>3.8150380693314694</v>
      </c>
      <c r="IL279" s="193">
        <f t="shared" si="1044"/>
        <v>3.9040600573940507</v>
      </c>
      <c r="IM279" s="205">
        <f t="shared" si="1239"/>
        <v>56328.986323211</v>
      </c>
      <c r="IQ279" s="3">
        <f t="shared" si="1045"/>
        <v>0</v>
      </c>
      <c r="IR279" s="6">
        <f t="shared" si="1046"/>
        <v>6.0999673369992582</v>
      </c>
      <c r="IS279" s="6">
        <f t="shared" si="1047"/>
        <v>0</v>
      </c>
      <c r="IT279" s="6">
        <f t="shared" si="1048"/>
        <v>0</v>
      </c>
      <c r="IU279" s="193">
        <f t="shared" si="1240"/>
        <v>5.6740334309306508</v>
      </c>
      <c r="IV279" s="193">
        <f t="shared" si="1241"/>
        <v>4.2642568464384718</v>
      </c>
      <c r="IW279" s="193">
        <f t="shared" si="1242"/>
        <v>3.8150380693314694</v>
      </c>
      <c r="IX279" s="193">
        <f t="shared" si="1049"/>
        <v>3.9040600573940507</v>
      </c>
      <c r="IY279" s="212">
        <f t="shared" si="1243"/>
        <v>56535.74009293846</v>
      </c>
      <c r="JC279" s="3">
        <f t="shared" si="1050"/>
        <v>0</v>
      </c>
      <c r="JD279" s="6">
        <f t="shared" si="1051"/>
        <v>5.9380213015037038</v>
      </c>
      <c r="JE279" s="6">
        <f t="shared" si="1052"/>
        <v>0</v>
      </c>
      <c r="JF279" s="6">
        <f t="shared" si="1053"/>
        <v>0</v>
      </c>
      <c r="JG279" s="193">
        <f t="shared" si="1244"/>
        <v>5.6740334309306508</v>
      </c>
      <c r="JH279" s="193">
        <f t="shared" si="1245"/>
        <v>4.2619769134101295</v>
      </c>
      <c r="JI279" s="193">
        <f t="shared" si="1246"/>
        <v>3.8150380693314694</v>
      </c>
      <c r="JJ279" s="193">
        <f t="shared" si="1054"/>
        <v>3.9040600573940507</v>
      </c>
      <c r="JK279" s="212">
        <f t="shared" si="1247"/>
        <v>56530.046548777274</v>
      </c>
      <c r="JO279" s="3">
        <f t="shared" si="1055"/>
        <v>0</v>
      </c>
      <c r="JP279" s="6">
        <f t="shared" si="1056"/>
        <v>6.4778414198222212</v>
      </c>
      <c r="JQ279" s="6">
        <f t="shared" si="1057"/>
        <v>0</v>
      </c>
      <c r="JR279" s="6">
        <f t="shared" si="1058"/>
        <v>0</v>
      </c>
      <c r="JS279" s="193">
        <f t="shared" si="1248"/>
        <v>5.6740334309306508</v>
      </c>
      <c r="JT279" s="193">
        <f t="shared" si="1249"/>
        <v>4.2695565619995142</v>
      </c>
      <c r="JU279" s="193">
        <f t="shared" si="1250"/>
        <v>3.8150380693314694</v>
      </c>
      <c r="JV279" s="193">
        <f t="shared" si="1059"/>
        <v>3.9040600573940507</v>
      </c>
      <c r="JW279" s="205">
        <f t="shared" si="1251"/>
        <v>56548.976980213331</v>
      </c>
      <c r="KA279" s="3">
        <f t="shared" si="1060"/>
        <v>0</v>
      </c>
      <c r="KB279" s="6">
        <f t="shared" si="1061"/>
        <v>0</v>
      </c>
      <c r="KC279" s="6">
        <f t="shared" si="1062"/>
        <v>5.6520577612761933</v>
      </c>
      <c r="KD279" s="6">
        <f t="shared" si="1063"/>
        <v>0</v>
      </c>
      <c r="KE279" s="193">
        <f t="shared" si="1252"/>
        <v>5.6740334309306508</v>
      </c>
      <c r="KF279" s="193">
        <f t="shared" si="1253"/>
        <v>4.1745731882913786</v>
      </c>
      <c r="KG279" s="193">
        <f t="shared" si="1254"/>
        <v>3.9324243091658428</v>
      </c>
      <c r="KH279" s="193">
        <f t="shared" si="1064"/>
        <v>3.9040600573940507</v>
      </c>
      <c r="KI279" s="212">
        <f t="shared" si="1255"/>
        <v>56887.127343705957</v>
      </c>
      <c r="KM279" s="3">
        <f t="shared" si="1065"/>
        <v>0</v>
      </c>
      <c r="KN279" s="6">
        <f t="shared" si="1066"/>
        <v>0</v>
      </c>
      <c r="KO279" s="6">
        <f t="shared" si="1067"/>
        <v>5.01392220758372</v>
      </c>
      <c r="KP279" s="6">
        <f t="shared" si="1068"/>
        <v>0</v>
      </c>
      <c r="KQ279" s="193">
        <f t="shared" si="1256"/>
        <v>5.6740334309306508</v>
      </c>
      <c r="KR279" s="193">
        <f t="shared" si="1257"/>
        <v>4.1745731882913786</v>
      </c>
      <c r="KS279" s="193">
        <f t="shared" si="1258"/>
        <v>3.9198404908320228</v>
      </c>
      <c r="KT279" s="193">
        <f t="shared" si="1069"/>
        <v>3.9040600573940507</v>
      </c>
      <c r="KU279" s="212">
        <f t="shared" si="1259"/>
        <v>56825.216317157654</v>
      </c>
      <c r="KY279" s="3">
        <f t="shared" si="1070"/>
        <v>0</v>
      </c>
      <c r="KZ279" s="6">
        <f t="shared" si="1071"/>
        <v>0</v>
      </c>
      <c r="LA279" s="6">
        <f t="shared" si="1072"/>
        <v>5.9255444271443967</v>
      </c>
      <c r="LB279" s="6">
        <f t="shared" si="1073"/>
        <v>0</v>
      </c>
      <c r="LC279" s="193">
        <f t="shared" si="1260"/>
        <v>5.6740334309306508</v>
      </c>
      <c r="LD279" s="193">
        <f t="shared" si="1261"/>
        <v>4.1745731882913786</v>
      </c>
      <c r="LE279" s="193">
        <f t="shared" si="1262"/>
        <v>3.9377692735724641</v>
      </c>
      <c r="LF279" s="193">
        <f t="shared" si="1074"/>
        <v>3.9040600573940507</v>
      </c>
      <c r="LG279" s="205">
        <f t="shared" si="1263"/>
        <v>56913.444396467588</v>
      </c>
      <c r="LK279" s="3">
        <f t="shared" si="1075"/>
        <v>0</v>
      </c>
      <c r="LL279" s="6">
        <f t="shared" si="1076"/>
        <v>0</v>
      </c>
      <c r="LM279" s="6">
        <f t="shared" si="1077"/>
        <v>0</v>
      </c>
      <c r="LN279" s="6">
        <f t="shared" si="1078"/>
        <v>5.4294120556139323</v>
      </c>
      <c r="LO279" s="193">
        <f t="shared" si="1264"/>
        <v>5.6740334309306508</v>
      </c>
      <c r="LP279" s="193">
        <f t="shared" si="1265"/>
        <v>4.1745731882913786</v>
      </c>
      <c r="LQ279" s="193">
        <f t="shared" si="1266"/>
        <v>3.8150380693314694</v>
      </c>
      <c r="LR279" s="193">
        <f t="shared" si="1079"/>
        <v>4.0079302009494686</v>
      </c>
      <c r="LS279" s="212">
        <f t="shared" si="1267"/>
        <v>57044.086308792073</v>
      </c>
      <c r="LW279" s="3">
        <f t="shared" si="1080"/>
        <v>0</v>
      </c>
      <c r="LX279" s="6">
        <f t="shared" si="1081"/>
        <v>0</v>
      </c>
      <c r="LY279" s="6">
        <f t="shared" si="1082"/>
        <v>0</v>
      </c>
      <c r="LZ279" s="6">
        <f t="shared" si="1083"/>
        <v>5.0613163230299376</v>
      </c>
      <c r="MA279" s="193">
        <f t="shared" si="1268"/>
        <v>5.6740334309306508</v>
      </c>
      <c r="MB279" s="193">
        <f t="shared" si="1269"/>
        <v>4.1745731882913786</v>
      </c>
      <c r="MC279" s="193">
        <f t="shared" si="1270"/>
        <v>3.8150380693314694</v>
      </c>
      <c r="MD279" s="193">
        <f t="shared" si="1084"/>
        <v>4.0012190763871054</v>
      </c>
      <c r="ME279" s="212">
        <f t="shared" si="1271"/>
        <v>56996.513142859163</v>
      </c>
      <c r="MI279" s="3">
        <f t="shared" si="1085"/>
        <v>0</v>
      </c>
      <c r="MJ279" s="6">
        <f t="shared" si="1086"/>
        <v>0</v>
      </c>
      <c r="MK279" s="6">
        <f t="shared" si="1087"/>
        <v>0</v>
      </c>
      <c r="ML279" s="6">
        <f t="shared" si="1088"/>
        <v>5.7514958216249292</v>
      </c>
      <c r="MM279" s="193">
        <f t="shared" si="1272"/>
        <v>5.6740334309306508</v>
      </c>
      <c r="MN279" s="193">
        <f t="shared" si="1273"/>
        <v>4.1745731882913786</v>
      </c>
      <c r="MO279" s="193">
        <f t="shared" si="1274"/>
        <v>3.8150380693314694</v>
      </c>
      <c r="MP279" s="193">
        <f t="shared" si="1089"/>
        <v>4.0137657145235224</v>
      </c>
      <c r="MQ279" s="205">
        <f t="shared" si="1275"/>
        <v>57085.484802350831</v>
      </c>
      <c r="MT279" s="3">
        <f t="shared" si="1090"/>
        <v>6.2715301379965416</v>
      </c>
      <c r="MU279" s="6">
        <f t="shared" si="1091"/>
        <v>5.3982011831851846</v>
      </c>
      <c r="MV279" s="6">
        <f t="shared" si="1092"/>
        <v>5.2418277624738883</v>
      </c>
      <c r="MW279" s="6">
        <f t="shared" si="1093"/>
        <v>5.521435988759932</v>
      </c>
      <c r="MX279" s="193">
        <f t="shared" si="1276"/>
        <v>5.6953411506844729</v>
      </c>
      <c r="MY279" s="193">
        <f t="shared" si="1277"/>
        <v>4.2543393746818259</v>
      </c>
      <c r="MZ279" s="193">
        <f t="shared" si="1278"/>
        <v>3.924352911579319</v>
      </c>
      <c r="NA279" s="193">
        <f t="shared" si="1094"/>
        <v>4.0096009682548308</v>
      </c>
      <c r="NB279" s="212">
        <f t="shared" si="1279"/>
        <v>57814.142967346372</v>
      </c>
      <c r="NF279" s="3">
        <f t="shared" si="1095"/>
        <v>6.2715301379965407</v>
      </c>
      <c r="NG279" s="6">
        <f t="shared" si="1096"/>
        <v>0</v>
      </c>
      <c r="NH279" s="6">
        <f t="shared" si="1097"/>
        <v>0</v>
      </c>
      <c r="NI279" s="6">
        <f t="shared" si="1098"/>
        <v>0</v>
      </c>
      <c r="NJ279" s="193">
        <f t="shared" si="1280"/>
        <v>5.6953411506844729</v>
      </c>
      <c r="NK279" s="193">
        <f t="shared" si="1281"/>
        <v>4.1745731882913786</v>
      </c>
      <c r="NL279" s="193">
        <f t="shared" si="1282"/>
        <v>3.8150380693314694</v>
      </c>
      <c r="NM279" s="193">
        <f t="shared" si="1099"/>
        <v>3.9040600573940507</v>
      </c>
      <c r="NN279" s="212">
        <f t="shared" si="1283"/>
        <v>56324.516876433343</v>
      </c>
      <c r="NR279" s="3">
        <f t="shared" si="1100"/>
        <v>0</v>
      </c>
      <c r="NS279" s="6">
        <f t="shared" si="1101"/>
        <v>5.3982011831851846</v>
      </c>
      <c r="NT279" s="6">
        <f t="shared" si="1102"/>
        <v>0</v>
      </c>
      <c r="NU279" s="6">
        <f t="shared" si="1103"/>
        <v>0</v>
      </c>
      <c r="NV279" s="193">
        <f t="shared" si="1284"/>
        <v>5.6740334309306508</v>
      </c>
      <c r="NW279" s="193">
        <f t="shared" si="1285"/>
        <v>4.2543393746818259</v>
      </c>
      <c r="NX279" s="193">
        <f t="shared" si="1286"/>
        <v>3.8150380693314694</v>
      </c>
      <c r="NY279" s="193">
        <f t="shared" si="1104"/>
        <v>3.9040600573940507</v>
      </c>
      <c r="NZ279" s="212">
        <f t="shared" si="1287"/>
        <v>56510.977944704275</v>
      </c>
      <c r="OD279" s="3">
        <f t="shared" si="1105"/>
        <v>0</v>
      </c>
      <c r="OE279" s="6">
        <f t="shared" si="1106"/>
        <v>0</v>
      </c>
      <c r="OF279" s="6">
        <f t="shared" si="1107"/>
        <v>5.2418277624738883</v>
      </c>
      <c r="OG279" s="6">
        <f t="shared" si="1108"/>
        <v>0</v>
      </c>
      <c r="OH279" s="193">
        <f t="shared" si="1288"/>
        <v>5.6740334309306508</v>
      </c>
      <c r="OI279" s="193">
        <f t="shared" si="1289"/>
        <v>4.1745731882913786</v>
      </c>
      <c r="OJ279" s="193">
        <f t="shared" si="1290"/>
        <v>3.924352911579319</v>
      </c>
      <c r="OK279" s="193">
        <f t="shared" si="1109"/>
        <v>3.9040600573940507</v>
      </c>
      <c r="OL279" s="212">
        <f t="shared" si="1291"/>
        <v>56847.409187216123</v>
      </c>
      <c r="OP279" s="3">
        <f t="shared" si="1110"/>
        <v>0</v>
      </c>
      <c r="OQ279" s="6">
        <f t="shared" si="1111"/>
        <v>0</v>
      </c>
      <c r="OR279" s="6">
        <f t="shared" si="1112"/>
        <v>0</v>
      </c>
      <c r="OS279" s="6">
        <f t="shared" si="1113"/>
        <v>5.521435988759932</v>
      </c>
      <c r="OT279" s="193">
        <f t="shared" si="1292"/>
        <v>5.6740334309306508</v>
      </c>
      <c r="OU279" s="193">
        <f t="shared" si="1293"/>
        <v>4.1745731882913786</v>
      </c>
      <c r="OV279" s="193">
        <f t="shared" si="1294"/>
        <v>3.8150380693314694</v>
      </c>
      <c r="OW279" s="193">
        <f t="shared" si="1114"/>
        <v>4.0096009682548308</v>
      </c>
      <c r="OX279" s="232">
        <f t="shared" si="1295"/>
        <v>57055.936053235237</v>
      </c>
    </row>
    <row r="280" spans="2:414" x14ac:dyDescent="0.2">
      <c r="B280" s="81">
        <v>45395</v>
      </c>
      <c r="C280">
        <v>120</v>
      </c>
      <c r="D280">
        <v>11.317299130518425</v>
      </c>
      <c r="E280">
        <v>0</v>
      </c>
      <c r="F280">
        <v>0</v>
      </c>
      <c r="G280">
        <v>0</v>
      </c>
      <c r="H280">
        <v>1</v>
      </c>
      <c r="I280">
        <v>0</v>
      </c>
      <c r="J280">
        <v>0</v>
      </c>
      <c r="K280">
        <v>0</v>
      </c>
      <c r="L280">
        <v>0</v>
      </c>
      <c r="M280">
        <v>0</v>
      </c>
      <c r="N280">
        <v>0</v>
      </c>
      <c r="O280">
        <v>0</v>
      </c>
      <c r="P280">
        <v>0</v>
      </c>
      <c r="Q280">
        <v>0</v>
      </c>
      <c r="R280">
        <v>0</v>
      </c>
      <c r="S280">
        <v>1</v>
      </c>
      <c r="T280">
        <v>14400</v>
      </c>
      <c r="U280">
        <v>6.5726434809779759</v>
      </c>
      <c r="V280">
        <v>5.2651499641666542</v>
      </c>
      <c r="W280">
        <v>4.5578788282160074</v>
      </c>
      <c r="X280">
        <v>4.6453849607118025</v>
      </c>
      <c r="Y280" s="3">
        <v>424.05138640079315</v>
      </c>
      <c r="Z280" s="3">
        <v>128.46323515807489</v>
      </c>
      <c r="AA280" s="3">
        <v>50.002461851774257</v>
      </c>
      <c r="AB280" s="3">
        <v>54.500000192057001</v>
      </c>
      <c r="AC280">
        <v>0</v>
      </c>
      <c r="AD280">
        <v>1</v>
      </c>
      <c r="AE280" s="6"/>
      <c r="AF280" s="1" t="s">
        <v>4</v>
      </c>
      <c r="AG280">
        <v>120</v>
      </c>
      <c r="AH280" s="189">
        <v>45395</v>
      </c>
      <c r="AI280">
        <f t="shared" si="1115"/>
        <v>4</v>
      </c>
      <c r="AJ280">
        <v>120</v>
      </c>
      <c r="AK280">
        <v>0</v>
      </c>
      <c r="AL280">
        <v>1</v>
      </c>
      <c r="AM280">
        <v>0</v>
      </c>
      <c r="AN280">
        <v>0</v>
      </c>
      <c r="AO280">
        <v>0</v>
      </c>
      <c r="AP280">
        <v>0</v>
      </c>
      <c r="AQ280">
        <v>1</v>
      </c>
      <c r="AS280" s="37"/>
      <c r="AT280" s="37"/>
      <c r="AU280" s="6">
        <f t="shared" si="1116"/>
        <v>0</v>
      </c>
      <c r="AV280" s="6">
        <f t="shared" si="1117"/>
        <v>0</v>
      </c>
      <c r="AW280" s="6">
        <f t="shared" si="1118"/>
        <v>0</v>
      </c>
      <c r="AX280" s="6">
        <f t="shared" si="1119"/>
        <v>0</v>
      </c>
      <c r="AY280" s="193">
        <f t="shared" si="1120"/>
        <v>5.6740334309306508</v>
      </c>
      <c r="AZ280" s="193">
        <f t="shared" si="1121"/>
        <v>4.1745731882913786</v>
      </c>
      <c r="BA280" s="193">
        <f t="shared" si="1122"/>
        <v>3.8150380693314694</v>
      </c>
      <c r="BB280" s="193">
        <f t="shared" si="1123"/>
        <v>3.9040600573940507</v>
      </c>
      <c r="BC280" s="72">
        <f t="shared" si="1124"/>
        <v>56312.210093717425</v>
      </c>
      <c r="BG280" s="3">
        <f t="shared" si="1125"/>
        <v>6.4411906113584161</v>
      </c>
      <c r="BH280" s="6">
        <f t="shared" si="1126"/>
        <v>0</v>
      </c>
      <c r="BI280" s="6">
        <f t="shared" si="1127"/>
        <v>0</v>
      </c>
      <c r="BJ280" s="6">
        <f t="shared" si="1128"/>
        <v>0</v>
      </c>
      <c r="BK280" s="193">
        <f t="shared" si="1129"/>
        <v>5.6959113170889983</v>
      </c>
      <c r="BL280" s="193">
        <f t="shared" si="1130"/>
        <v>4.1745731882913786</v>
      </c>
      <c r="BM280" s="193">
        <f t="shared" si="1131"/>
        <v>3.8150380693314694</v>
      </c>
      <c r="BN280" s="193">
        <f t="shared" si="1132"/>
        <v>3.9040600573940507</v>
      </c>
      <c r="BO280" s="72">
        <f t="shared" si="1133"/>
        <v>56324.846226610323</v>
      </c>
      <c r="BS280" s="3">
        <f t="shared" si="1134"/>
        <v>6.4412109056150113</v>
      </c>
      <c r="BT280" s="6">
        <f t="shared" si="1135"/>
        <v>0</v>
      </c>
      <c r="BU280" s="6">
        <f t="shared" si="1136"/>
        <v>0</v>
      </c>
      <c r="BV280" s="6">
        <f t="shared" si="1137"/>
        <v>0</v>
      </c>
      <c r="BW280" s="193">
        <f t="shared" si="1138"/>
        <v>5.6959113852710841</v>
      </c>
      <c r="BX280" s="193">
        <f t="shared" si="1139"/>
        <v>4.1745731882913786</v>
      </c>
      <c r="BY280" s="193">
        <f t="shared" si="1296"/>
        <v>3.8150380693314694</v>
      </c>
      <c r="BZ280" s="193">
        <f t="shared" si="1140"/>
        <v>3.9040600573940507</v>
      </c>
      <c r="CA280" s="72">
        <f t="shared" si="1141"/>
        <v>56324.846226610323</v>
      </c>
      <c r="CE280" s="3">
        <f t="shared" si="1142"/>
        <v>0</v>
      </c>
      <c r="CF280" s="6">
        <f t="shared" si="1143"/>
        <v>5.2651499641666542</v>
      </c>
      <c r="CG280" s="6">
        <f t="shared" si="1144"/>
        <v>0</v>
      </c>
      <c r="CH280" s="6">
        <f t="shared" si="1145"/>
        <v>0</v>
      </c>
      <c r="CI280" s="193">
        <f t="shared" si="1146"/>
        <v>5.6740334309306508</v>
      </c>
      <c r="CJ280" s="193">
        <f t="shared" si="1147"/>
        <v>4.2524479310619432</v>
      </c>
      <c r="CK280" s="193">
        <f t="shared" si="1297"/>
        <v>3.8150380693314694</v>
      </c>
      <c r="CL280" s="193">
        <f t="shared" si="1148"/>
        <v>3.9040600573940507</v>
      </c>
      <c r="CM280" s="72">
        <f t="shared" si="1149"/>
        <v>56506.256580843117</v>
      </c>
      <c r="CQ280" s="3">
        <f t="shared" si="1150"/>
        <v>0</v>
      </c>
      <c r="CR280" s="6">
        <f t="shared" si="1151"/>
        <v>5.2652072270321941</v>
      </c>
      <c r="CS280" s="6">
        <f t="shared" si="1152"/>
        <v>0</v>
      </c>
      <c r="CT280" s="6">
        <f t="shared" si="1153"/>
        <v>0</v>
      </c>
      <c r="CU280" s="193">
        <f t="shared" si="1154"/>
        <v>5.6740334309306508</v>
      </c>
      <c r="CV280" s="193">
        <f t="shared" si="1155"/>
        <v>4.2524487458754683</v>
      </c>
      <c r="CW280" s="193">
        <f t="shared" si="1298"/>
        <v>3.8150380693314694</v>
      </c>
      <c r="CX280" s="193">
        <f t="shared" si="1156"/>
        <v>3.9040600573940507</v>
      </c>
      <c r="CY280" s="72">
        <f t="shared" si="1157"/>
        <v>56506.258614670878</v>
      </c>
      <c r="DC280" s="3">
        <f t="shared" si="1158"/>
        <v>0</v>
      </c>
      <c r="DD280" s="6">
        <f t="shared" si="1159"/>
        <v>0</v>
      </c>
      <c r="DE280" s="6">
        <f t="shared" si="1160"/>
        <v>4.7857727696268082</v>
      </c>
      <c r="DF280" s="6">
        <f t="shared" si="1161"/>
        <v>0</v>
      </c>
      <c r="DG280" s="193">
        <f t="shared" si="1162"/>
        <v>5.6740334309306508</v>
      </c>
      <c r="DH280" s="193">
        <f t="shared" si="1163"/>
        <v>4.1745731882913786</v>
      </c>
      <c r="DI280" s="193">
        <f t="shared" si="1299"/>
        <v>3.9153027541323517</v>
      </c>
      <c r="DJ280" s="193">
        <f t="shared" si="1164"/>
        <v>3.9040600573940507</v>
      </c>
      <c r="DK280" s="72">
        <f t="shared" si="1165"/>
        <v>56802.907675839633</v>
      </c>
      <c r="DO280" s="3">
        <f t="shared" si="1166"/>
        <v>0</v>
      </c>
      <c r="DP280" s="6">
        <f t="shared" si="1167"/>
        <v>0</v>
      </c>
      <c r="DQ280" s="6">
        <f t="shared" si="1168"/>
        <v>4.5579668536528759</v>
      </c>
      <c r="DR280" s="6">
        <f t="shared" si="1169"/>
        <v>0</v>
      </c>
      <c r="DS280" s="193">
        <f t="shared" si="1170"/>
        <v>5.6740334309306508</v>
      </c>
      <c r="DT280" s="193">
        <f t="shared" si="1171"/>
        <v>4.1745731882913786</v>
      </c>
      <c r="DU280" s="193">
        <f t="shared" si="1300"/>
        <v>3.910751211686462</v>
      </c>
      <c r="DV280" s="193">
        <f t="shared" si="1172"/>
        <v>3.9040600573940507</v>
      </c>
      <c r="DW280" s="72">
        <f t="shared" si="1173"/>
        <v>56780.539960051763</v>
      </c>
      <c r="EA280" s="3">
        <f t="shared" si="1174"/>
        <v>0</v>
      </c>
      <c r="EB280" s="6">
        <f t="shared" si="1175"/>
        <v>0</v>
      </c>
      <c r="EC280" s="6">
        <f t="shared" si="1176"/>
        <v>0</v>
      </c>
      <c r="ED280" s="6">
        <f t="shared" si="1177"/>
        <v>13.936154882135408</v>
      </c>
      <c r="EE280" s="193">
        <f t="shared" si="1178"/>
        <v>5.6740334309306508</v>
      </c>
      <c r="EF280" s="193">
        <f t="shared" si="1179"/>
        <v>4.1745731882913786</v>
      </c>
      <c r="EG280" s="193">
        <f t="shared" si="1301"/>
        <v>3.8150380693314694</v>
      </c>
      <c r="EH280" s="193">
        <f t="shared" si="1180"/>
        <v>4.1516631525010856</v>
      </c>
      <c r="EI280" s="72">
        <f t="shared" si="1181"/>
        <v>58072.552876483911</v>
      </c>
      <c r="EM280" s="3">
        <f t="shared" si="1182"/>
        <v>0</v>
      </c>
      <c r="EN280" s="6">
        <f t="shared" si="1183"/>
        <v>0</v>
      </c>
      <c r="EO280" s="6">
        <f t="shared" si="1184"/>
        <v>0</v>
      </c>
      <c r="EP280" s="6">
        <f t="shared" si="1185"/>
        <v>4.6454996133596511</v>
      </c>
      <c r="EQ280" s="193">
        <f t="shared" si="1186"/>
        <v>5.6740334309306508</v>
      </c>
      <c r="ER280" s="193">
        <f t="shared" si="1187"/>
        <v>4.1745731882913786</v>
      </c>
      <c r="ES280" s="193">
        <f t="shared" si="1302"/>
        <v>3.8150380693314694</v>
      </c>
      <c r="ET280" s="193">
        <f t="shared" si="1188"/>
        <v>3.993583328188429</v>
      </c>
      <c r="EU280" s="72">
        <f t="shared" si="1189"/>
        <v>56942.433843621169</v>
      </c>
      <c r="EY280" s="3">
        <f t="shared" si="1190"/>
        <v>6.4411906113584161</v>
      </c>
      <c r="EZ280" s="6">
        <f t="shared" si="1191"/>
        <v>5.2651499641666542</v>
      </c>
      <c r="FA280" s="6">
        <f t="shared" si="1192"/>
        <v>4.7857727696268082</v>
      </c>
      <c r="FB280" s="6">
        <f t="shared" si="1193"/>
        <v>13.936154882135408</v>
      </c>
      <c r="FC280" s="193">
        <f t="shared" si="1194"/>
        <v>5.6959113170889983</v>
      </c>
      <c r="FD280" s="193">
        <f t="shared" si="1195"/>
        <v>4.2524479310619432</v>
      </c>
      <c r="FE280" s="193">
        <f t="shared" si="1303"/>
        <v>3.9153027541323517</v>
      </c>
      <c r="FF280" s="193">
        <f t="shared" si="1196"/>
        <v>4.1516631525010856</v>
      </c>
      <c r="FG280" s="72">
        <f t="shared" si="1197"/>
        <v>58793.636071923931</v>
      </c>
      <c r="FK280" s="3">
        <f t="shared" si="1198"/>
        <v>6.572663775234572</v>
      </c>
      <c r="FL280" s="6">
        <f t="shared" si="1199"/>
        <v>5.2652072270321941</v>
      </c>
      <c r="FM280" s="6">
        <f t="shared" si="1200"/>
        <v>4.5579668536528759</v>
      </c>
      <c r="FN280" s="6">
        <f t="shared" si="1201"/>
        <v>4.6454996133596511</v>
      </c>
      <c r="FO280" s="193">
        <f t="shared" si="1202"/>
        <v>5.6963529265428203</v>
      </c>
      <c r="FP280" s="193">
        <f t="shared" si="1203"/>
        <v>4.2524487458754683</v>
      </c>
      <c r="FQ280" s="193">
        <f t="shared" si="1304"/>
        <v>3.910751211686462</v>
      </c>
      <c r="FR280" s="193">
        <f t="shared" si="1204"/>
        <v>3.993583328188429</v>
      </c>
      <c r="FS280" s="205">
        <f t="shared" si="1205"/>
        <v>57627.046406714588</v>
      </c>
      <c r="FW280" s="3">
        <f t="shared" si="1206"/>
        <v>7.5585400031246719</v>
      </c>
      <c r="FX280" s="6">
        <f t="shared" si="1207"/>
        <v>5.9496194595083187</v>
      </c>
      <c r="FY280" s="6">
        <f t="shared" si="1208"/>
        <v>5.6517697469878492</v>
      </c>
      <c r="FZ280" s="6">
        <f t="shared" si="1209"/>
        <v>5.4815542536399269</v>
      </c>
      <c r="GA280" s="193">
        <f t="shared" si="1210"/>
        <v>5.6996582184407441</v>
      </c>
      <c r="GB280" s="193">
        <f t="shared" si="1211"/>
        <v>4.2621403692611164</v>
      </c>
      <c r="GC280" s="193">
        <f t="shared" si="1305"/>
        <v>3.9324186651908453</v>
      </c>
      <c r="GD280" s="193">
        <f t="shared" si="1212"/>
        <v>4.0088772265174351</v>
      </c>
      <c r="GE280" s="72">
        <f t="shared" si="1213"/>
        <v>57871.803271799843</v>
      </c>
      <c r="GI280" s="3">
        <f t="shared" si="1214"/>
        <v>7.2299078290757741</v>
      </c>
      <c r="GJ280" s="6">
        <f t="shared" si="1215"/>
        <v>5.7916649605833204</v>
      </c>
      <c r="GK280" s="6">
        <f t="shared" si="1216"/>
        <v>5.013666711037609</v>
      </c>
      <c r="GL280" s="6">
        <f t="shared" si="1217"/>
        <v>5.1099234567829832</v>
      </c>
      <c r="GM280" s="193">
        <f t="shared" si="1218"/>
        <v>5.6985576452451365</v>
      </c>
      <c r="GN280" s="193">
        <f t="shared" si="1219"/>
        <v>4.2599119764116873</v>
      </c>
      <c r="GO280" s="193">
        <f t="shared" si="1306"/>
        <v>3.919835420679322</v>
      </c>
      <c r="GP280" s="193">
        <f t="shared" si="1220"/>
        <v>4.0021078673578732</v>
      </c>
      <c r="GQ280" s="72">
        <f t="shared" si="1221"/>
        <v>57753.857144264526</v>
      </c>
      <c r="GU280" s="3">
        <f t="shared" si="1222"/>
        <v>8.5444365252713688</v>
      </c>
      <c r="GV280" s="6">
        <f t="shared" si="1223"/>
        <v>6.3181799569999848</v>
      </c>
      <c r="GW280" s="6">
        <f t="shared" si="1224"/>
        <v>5.9252424766808103</v>
      </c>
      <c r="GX280" s="6">
        <f t="shared" si="1225"/>
        <v>5.8067312008897529</v>
      </c>
      <c r="GY280" s="193">
        <f t="shared" si="1226"/>
        <v>5.7029526890691722</v>
      </c>
      <c r="GZ280" s="193">
        <f t="shared" si="1227"/>
        <v>4.2673207222913669</v>
      </c>
      <c r="HA280" s="193">
        <f t="shared" si="1307"/>
        <v>3.937763388043352</v>
      </c>
      <c r="HB280" s="193">
        <f t="shared" si="1228"/>
        <v>4.0147630573095068</v>
      </c>
      <c r="HC280" s="205">
        <f t="shared" si="1229"/>
        <v>57956.174131134954</v>
      </c>
      <c r="HG280" s="3">
        <f t="shared" si="1030"/>
        <v>7.5585400031246719</v>
      </c>
      <c r="HH280" s="6">
        <f t="shared" si="1031"/>
        <v>0</v>
      </c>
      <c r="HI280" s="6">
        <f t="shared" si="1032"/>
        <v>0</v>
      </c>
      <c r="HJ280" s="6">
        <f t="shared" si="1033"/>
        <v>0</v>
      </c>
      <c r="HK280" s="193">
        <f t="shared" si="1230"/>
        <v>5.6996582184407441</v>
      </c>
      <c r="HL280" s="193">
        <f t="shared" si="1230"/>
        <v>4.1745731882913786</v>
      </c>
      <c r="HM280" s="193">
        <f t="shared" si="1230"/>
        <v>3.8150380693314694</v>
      </c>
      <c r="HN280" s="193">
        <f t="shared" si="1034"/>
        <v>3.9040600573940507</v>
      </c>
      <c r="HO280" s="212">
        <f t="shared" si="1231"/>
        <v>56327.010629724449</v>
      </c>
      <c r="HS280" s="3">
        <f t="shared" si="1035"/>
        <v>7.2299078290757741</v>
      </c>
      <c r="HT280" s="6">
        <f t="shared" si="1036"/>
        <v>0</v>
      </c>
      <c r="HU280" s="6">
        <f t="shared" si="1037"/>
        <v>0</v>
      </c>
      <c r="HV280" s="6">
        <f t="shared" si="1038"/>
        <v>0</v>
      </c>
      <c r="HW280" s="193">
        <f t="shared" si="1232"/>
        <v>5.6985576452451365</v>
      </c>
      <c r="HX280" s="193">
        <f t="shared" si="1233"/>
        <v>4.1745731882913786</v>
      </c>
      <c r="HY280" s="193">
        <f t="shared" si="1234"/>
        <v>3.8150380693314694</v>
      </c>
      <c r="HZ280" s="193">
        <f t="shared" si="1039"/>
        <v>3.9040600573940507</v>
      </c>
      <c r="IA280" s="212">
        <f t="shared" si="1235"/>
        <v>56326.374873361296</v>
      </c>
      <c r="IE280" s="3">
        <f t="shared" si="1040"/>
        <v>8.5444365252713688</v>
      </c>
      <c r="IF280" s="6">
        <f t="shared" si="1041"/>
        <v>0</v>
      </c>
      <c r="IG280" s="6">
        <f t="shared" si="1042"/>
        <v>0</v>
      </c>
      <c r="IH280" s="6">
        <f t="shared" si="1043"/>
        <v>0</v>
      </c>
      <c r="II280" s="193">
        <f t="shared" si="1236"/>
        <v>5.7029526890691722</v>
      </c>
      <c r="IJ280" s="193">
        <f t="shared" si="1237"/>
        <v>4.1745731882913786</v>
      </c>
      <c r="IK280" s="193">
        <f t="shared" si="1238"/>
        <v>3.8150380693314694</v>
      </c>
      <c r="IL280" s="193">
        <f t="shared" si="1044"/>
        <v>3.9040600573940507</v>
      </c>
      <c r="IM280" s="205">
        <f t="shared" si="1239"/>
        <v>56328.913754275054</v>
      </c>
      <c r="IQ280" s="3">
        <f t="shared" si="1045"/>
        <v>0</v>
      </c>
      <c r="IR280" s="6">
        <f t="shared" si="1046"/>
        <v>5.9496194595083187</v>
      </c>
      <c r="IS280" s="6">
        <f t="shared" si="1047"/>
        <v>0</v>
      </c>
      <c r="IT280" s="6">
        <f t="shared" si="1048"/>
        <v>0</v>
      </c>
      <c r="IU280" s="193">
        <f t="shared" si="1240"/>
        <v>5.6740334309306508</v>
      </c>
      <c r="IV280" s="193">
        <f t="shared" si="1241"/>
        <v>4.2621403692611164</v>
      </c>
      <c r="IW280" s="193">
        <f t="shared" si="1242"/>
        <v>3.8150380693314694</v>
      </c>
      <c r="IX280" s="193">
        <f t="shared" si="1049"/>
        <v>3.9040600573940507</v>
      </c>
      <c r="IY280" s="212">
        <f t="shared" si="1243"/>
        <v>56530.454718487221</v>
      </c>
      <c r="JC280" s="3">
        <f t="shared" si="1050"/>
        <v>0</v>
      </c>
      <c r="JD280" s="6">
        <f t="shared" si="1051"/>
        <v>5.7916649605833204</v>
      </c>
      <c r="JE280" s="6">
        <f t="shared" si="1052"/>
        <v>0</v>
      </c>
      <c r="JF280" s="6">
        <f t="shared" si="1053"/>
        <v>0</v>
      </c>
      <c r="JG280" s="193">
        <f t="shared" si="1244"/>
        <v>5.6740334309306508</v>
      </c>
      <c r="JH280" s="193">
        <f t="shared" si="1245"/>
        <v>4.2599119764116873</v>
      </c>
      <c r="JI280" s="193">
        <f t="shared" si="1246"/>
        <v>3.8150380693314694</v>
      </c>
      <c r="JJ280" s="193">
        <f t="shared" si="1054"/>
        <v>3.9040600573940507</v>
      </c>
      <c r="JK280" s="212">
        <f t="shared" si="1247"/>
        <v>56524.890396525065</v>
      </c>
      <c r="JO280" s="3">
        <f t="shared" si="1055"/>
        <v>0</v>
      </c>
      <c r="JP280" s="6">
        <f t="shared" si="1056"/>
        <v>6.3181799569999848</v>
      </c>
      <c r="JQ280" s="6">
        <f t="shared" si="1057"/>
        <v>0</v>
      </c>
      <c r="JR280" s="6">
        <f t="shared" si="1058"/>
        <v>0</v>
      </c>
      <c r="JS280" s="193">
        <f t="shared" si="1248"/>
        <v>5.6740334309306508</v>
      </c>
      <c r="JT280" s="193">
        <f t="shared" si="1249"/>
        <v>4.2673207222913669</v>
      </c>
      <c r="JU280" s="193">
        <f t="shared" si="1250"/>
        <v>3.8150380693314694</v>
      </c>
      <c r="JV280" s="193">
        <f t="shared" si="1059"/>
        <v>3.9040600573940507</v>
      </c>
      <c r="JW280" s="205">
        <f t="shared" si="1251"/>
        <v>56543.392235031337</v>
      </c>
      <c r="KA280" s="3">
        <f t="shared" si="1060"/>
        <v>0</v>
      </c>
      <c r="KB280" s="6">
        <f t="shared" si="1061"/>
        <v>0</v>
      </c>
      <c r="KC280" s="6">
        <f t="shared" si="1062"/>
        <v>5.6517697469878492</v>
      </c>
      <c r="KD280" s="6">
        <f t="shared" si="1063"/>
        <v>0</v>
      </c>
      <c r="KE280" s="193">
        <f t="shared" si="1252"/>
        <v>5.6740334309306508</v>
      </c>
      <c r="KF280" s="193">
        <f t="shared" si="1253"/>
        <v>4.1745731882913786</v>
      </c>
      <c r="KG280" s="193">
        <f t="shared" si="1254"/>
        <v>3.9324186651908453</v>
      </c>
      <c r="KH280" s="193">
        <f t="shared" si="1064"/>
        <v>3.9040600573940507</v>
      </c>
      <c r="KI280" s="212">
        <f t="shared" si="1255"/>
        <v>56887.099560844552</v>
      </c>
      <c r="KM280" s="3">
        <f t="shared" si="1065"/>
        <v>0</v>
      </c>
      <c r="KN280" s="6">
        <f t="shared" si="1066"/>
        <v>0</v>
      </c>
      <c r="KO280" s="6">
        <f t="shared" si="1067"/>
        <v>5.013666711037609</v>
      </c>
      <c r="KP280" s="6">
        <f t="shared" si="1068"/>
        <v>0</v>
      </c>
      <c r="KQ280" s="193">
        <f t="shared" si="1256"/>
        <v>5.6740334309306508</v>
      </c>
      <c r="KR280" s="193">
        <f t="shared" si="1257"/>
        <v>4.1745731882913786</v>
      </c>
      <c r="KS280" s="193">
        <f t="shared" si="1258"/>
        <v>3.919835420679322</v>
      </c>
      <c r="KT280" s="193">
        <f t="shared" si="1069"/>
        <v>3.9040600573940507</v>
      </c>
      <c r="KU280" s="212">
        <f t="shared" si="1259"/>
        <v>56825.191386138365</v>
      </c>
      <c r="KY280" s="3">
        <f t="shared" si="1070"/>
        <v>0</v>
      </c>
      <c r="KZ280" s="6">
        <f t="shared" si="1071"/>
        <v>0</v>
      </c>
      <c r="LA280" s="6">
        <f t="shared" si="1072"/>
        <v>5.9252424766808103</v>
      </c>
      <c r="LB280" s="6">
        <f t="shared" si="1073"/>
        <v>0</v>
      </c>
      <c r="LC280" s="193">
        <f t="shared" si="1260"/>
        <v>5.6740334309306508</v>
      </c>
      <c r="LD280" s="193">
        <f t="shared" si="1261"/>
        <v>4.1745731882913786</v>
      </c>
      <c r="LE280" s="193">
        <f t="shared" si="1262"/>
        <v>3.937763388043352</v>
      </c>
      <c r="LF280" s="193">
        <f t="shared" si="1074"/>
        <v>3.9040600573940507</v>
      </c>
      <c r="LG280" s="205">
        <f t="shared" si="1263"/>
        <v>56913.415411136542</v>
      </c>
      <c r="LK280" s="3">
        <f t="shared" si="1075"/>
        <v>0</v>
      </c>
      <c r="LL280" s="6">
        <f t="shared" si="1076"/>
        <v>0</v>
      </c>
      <c r="LM280" s="6">
        <f t="shared" si="1077"/>
        <v>0</v>
      </c>
      <c r="LN280" s="6">
        <f t="shared" si="1078"/>
        <v>5.4815542536399269</v>
      </c>
      <c r="LO280" s="193">
        <f t="shared" si="1264"/>
        <v>5.6740334309306508</v>
      </c>
      <c r="LP280" s="193">
        <f t="shared" si="1265"/>
        <v>4.1745731882913786</v>
      </c>
      <c r="LQ280" s="193">
        <f t="shared" si="1266"/>
        <v>3.8150380693314694</v>
      </c>
      <c r="LR280" s="193">
        <f t="shared" si="1079"/>
        <v>4.0088772265174351</v>
      </c>
      <c r="LS280" s="212">
        <f t="shared" si="1267"/>
        <v>57050.802687592412</v>
      </c>
      <c r="LW280" s="3">
        <f t="shared" si="1080"/>
        <v>0</v>
      </c>
      <c r="LX280" s="6">
        <f t="shared" si="1081"/>
        <v>0</v>
      </c>
      <c r="LY280" s="6">
        <f t="shared" si="1082"/>
        <v>0</v>
      </c>
      <c r="LZ280" s="6">
        <f t="shared" si="1083"/>
        <v>5.1099234567829832</v>
      </c>
      <c r="MA280" s="193">
        <f t="shared" si="1268"/>
        <v>5.6740334309306508</v>
      </c>
      <c r="MB280" s="193">
        <f t="shared" si="1269"/>
        <v>4.1745731882913786</v>
      </c>
      <c r="MC280" s="193">
        <f t="shared" si="1270"/>
        <v>3.8150380693314694</v>
      </c>
      <c r="MD280" s="193">
        <f t="shared" si="1084"/>
        <v>4.0021078673578732</v>
      </c>
      <c r="ME280" s="212">
        <f t="shared" si="1271"/>
        <v>57002.811237742411</v>
      </c>
      <c r="MI280" s="3">
        <f t="shared" si="1085"/>
        <v>0</v>
      </c>
      <c r="MJ280" s="6">
        <f t="shared" si="1086"/>
        <v>0</v>
      </c>
      <c r="MK280" s="6">
        <f t="shared" si="1087"/>
        <v>0</v>
      </c>
      <c r="ML280" s="6">
        <f t="shared" si="1088"/>
        <v>5.8067312008897529</v>
      </c>
      <c r="MM280" s="193">
        <f t="shared" si="1272"/>
        <v>5.6740334309306508</v>
      </c>
      <c r="MN280" s="193">
        <f t="shared" si="1273"/>
        <v>4.1745731882913786</v>
      </c>
      <c r="MO280" s="193">
        <f t="shared" si="1274"/>
        <v>3.8150380693314694</v>
      </c>
      <c r="MP280" s="193">
        <f t="shared" si="1089"/>
        <v>4.0147630573095068</v>
      </c>
      <c r="MQ280" s="205">
        <f t="shared" si="1275"/>
        <v>57092.563190147717</v>
      </c>
      <c r="MT280" s="3">
        <f t="shared" si="1090"/>
        <v>6.2440113069290772</v>
      </c>
      <c r="MU280" s="6">
        <f t="shared" si="1091"/>
        <v>5.2651499641666542</v>
      </c>
      <c r="MV280" s="6">
        <f t="shared" si="1092"/>
        <v>5.241560652448408</v>
      </c>
      <c r="MW280" s="6">
        <f t="shared" si="1093"/>
        <v>5.574461952854163</v>
      </c>
      <c r="MX280" s="193">
        <f t="shared" si="1276"/>
        <v>5.6952486393732977</v>
      </c>
      <c r="MY280" s="193">
        <f t="shared" si="1277"/>
        <v>4.2524479310619432</v>
      </c>
      <c r="MZ280" s="193">
        <f t="shared" si="1278"/>
        <v>3.9243476348293034</v>
      </c>
      <c r="NA280" s="193">
        <f t="shared" si="1094"/>
        <v>4.010562430428493</v>
      </c>
      <c r="NB280" s="212">
        <f t="shared" si="1279"/>
        <v>57816.141716301048</v>
      </c>
      <c r="NF280" s="3">
        <f t="shared" si="1095"/>
        <v>6.2440113069290764</v>
      </c>
      <c r="NG280" s="6">
        <f t="shared" si="1096"/>
        <v>0</v>
      </c>
      <c r="NH280" s="6">
        <f t="shared" si="1097"/>
        <v>0</v>
      </c>
      <c r="NI280" s="6">
        <f t="shared" si="1098"/>
        <v>0</v>
      </c>
      <c r="NJ280" s="193">
        <f t="shared" si="1280"/>
        <v>5.6952486393732977</v>
      </c>
      <c r="NK280" s="193">
        <f t="shared" si="1281"/>
        <v>4.1745731882913786</v>
      </c>
      <c r="NL280" s="193">
        <f t="shared" si="1282"/>
        <v>3.8150380693314694</v>
      </c>
      <c r="NM280" s="193">
        <f t="shared" si="1099"/>
        <v>3.9040600573940507</v>
      </c>
      <c r="NN280" s="212">
        <f t="shared" si="1283"/>
        <v>56324.463438501996</v>
      </c>
      <c r="NR280" s="3">
        <f t="shared" si="1100"/>
        <v>0</v>
      </c>
      <c r="NS280" s="6">
        <f t="shared" si="1101"/>
        <v>5.2651499641666542</v>
      </c>
      <c r="NT280" s="6">
        <f t="shared" si="1102"/>
        <v>0</v>
      </c>
      <c r="NU280" s="6">
        <f t="shared" si="1103"/>
        <v>0</v>
      </c>
      <c r="NV280" s="193">
        <f t="shared" si="1284"/>
        <v>5.6740334309306508</v>
      </c>
      <c r="NW280" s="193">
        <f t="shared" si="1285"/>
        <v>4.2524479310619432</v>
      </c>
      <c r="NX280" s="193">
        <f t="shared" si="1286"/>
        <v>3.8150380693314694</v>
      </c>
      <c r="NY280" s="193">
        <f t="shared" si="1104"/>
        <v>3.9040600573940507</v>
      </c>
      <c r="NZ280" s="212">
        <f t="shared" si="1287"/>
        <v>56506.256580843117</v>
      </c>
      <c r="OD280" s="3">
        <f t="shared" si="1105"/>
        <v>0</v>
      </c>
      <c r="OE280" s="6">
        <f t="shared" si="1106"/>
        <v>0</v>
      </c>
      <c r="OF280" s="6">
        <f t="shared" si="1107"/>
        <v>5.241560652448408</v>
      </c>
      <c r="OG280" s="6">
        <f t="shared" si="1108"/>
        <v>0</v>
      </c>
      <c r="OH280" s="193">
        <f t="shared" si="1288"/>
        <v>5.6740334309306508</v>
      </c>
      <c r="OI280" s="193">
        <f t="shared" si="1289"/>
        <v>4.1745731882913786</v>
      </c>
      <c r="OJ280" s="193">
        <f t="shared" si="1290"/>
        <v>3.9243476348293034</v>
      </c>
      <c r="OK280" s="193">
        <f t="shared" si="1109"/>
        <v>3.9040600573940507</v>
      </c>
      <c r="OL280" s="212">
        <f t="shared" si="1291"/>
        <v>56847.383230180691</v>
      </c>
      <c r="OP280" s="3">
        <f t="shared" si="1110"/>
        <v>0</v>
      </c>
      <c r="OQ280" s="6">
        <f t="shared" si="1111"/>
        <v>0</v>
      </c>
      <c r="OR280" s="6">
        <f t="shared" si="1112"/>
        <v>0</v>
      </c>
      <c r="OS280" s="6">
        <f t="shared" si="1113"/>
        <v>5.574461952854163</v>
      </c>
      <c r="OT280" s="193">
        <f t="shared" si="1292"/>
        <v>5.6740334309306508</v>
      </c>
      <c r="OU280" s="193">
        <f t="shared" si="1293"/>
        <v>4.1745731882913786</v>
      </c>
      <c r="OV280" s="193">
        <f t="shared" si="1294"/>
        <v>3.8150380693314694</v>
      </c>
      <c r="OW280" s="193">
        <f t="shared" si="1114"/>
        <v>4.010562430428493</v>
      </c>
      <c r="OX280" s="232">
        <f t="shared" si="1295"/>
        <v>57062.756240142611</v>
      </c>
    </row>
    <row r="281" spans="2:414" x14ac:dyDescent="0.2">
      <c r="B281" s="81">
        <v>45402</v>
      </c>
      <c r="C281">
        <v>121</v>
      </c>
      <c r="D281">
        <v>11.320389730991543</v>
      </c>
      <c r="E281">
        <v>0</v>
      </c>
      <c r="F281">
        <v>0</v>
      </c>
      <c r="G281">
        <v>0</v>
      </c>
      <c r="H281">
        <v>1</v>
      </c>
      <c r="I281">
        <v>0</v>
      </c>
      <c r="J281">
        <v>0</v>
      </c>
      <c r="K281">
        <v>0</v>
      </c>
      <c r="L281">
        <v>0</v>
      </c>
      <c r="M281">
        <v>0</v>
      </c>
      <c r="N281">
        <v>0</v>
      </c>
      <c r="O281">
        <v>0</v>
      </c>
      <c r="P281">
        <v>0</v>
      </c>
      <c r="Q281">
        <v>0</v>
      </c>
      <c r="R281">
        <v>0</v>
      </c>
      <c r="S281">
        <v>1</v>
      </c>
      <c r="T281">
        <v>14641</v>
      </c>
      <c r="U281">
        <v>6.5518553225661709</v>
      </c>
      <c r="V281">
        <v>5.1941415900174901</v>
      </c>
      <c r="W281">
        <v>4.557855598289791</v>
      </c>
      <c r="X281">
        <v>4.695955906132423</v>
      </c>
      <c r="Y281" s="3">
        <v>409.3359704805552</v>
      </c>
      <c r="Z281" s="3">
        <v>115.2012935982479</v>
      </c>
      <c r="AA281" s="3">
        <v>50.000246185177424</v>
      </c>
      <c r="AB281" s="3">
        <v>59.90000001920572</v>
      </c>
      <c r="AC281">
        <v>0</v>
      </c>
      <c r="AD281">
        <v>1</v>
      </c>
      <c r="AE281" s="6"/>
      <c r="AF281" s="1" t="s">
        <v>4</v>
      </c>
      <c r="AG281">
        <v>121</v>
      </c>
      <c r="AH281" s="189">
        <v>45402</v>
      </c>
      <c r="AI281">
        <f t="shared" si="1115"/>
        <v>4</v>
      </c>
      <c r="AJ281">
        <v>121</v>
      </c>
      <c r="AK281">
        <v>0</v>
      </c>
      <c r="AL281">
        <v>1</v>
      </c>
      <c r="AM281">
        <v>0</v>
      </c>
      <c r="AN281">
        <v>0</v>
      </c>
      <c r="AO281">
        <v>0</v>
      </c>
      <c r="AP281">
        <v>0</v>
      </c>
      <c r="AQ281">
        <v>1</v>
      </c>
      <c r="AS281" s="37"/>
      <c r="AT281" s="37"/>
      <c r="AU281" s="6">
        <f t="shared" si="1116"/>
        <v>0</v>
      </c>
      <c r="AV281" s="6">
        <f t="shared" si="1117"/>
        <v>0</v>
      </c>
      <c r="AW281" s="6">
        <f t="shared" si="1118"/>
        <v>0</v>
      </c>
      <c r="AX281" s="6">
        <f t="shared" si="1119"/>
        <v>0</v>
      </c>
      <c r="AY281" s="193">
        <f t="shared" si="1120"/>
        <v>5.6740334309306508</v>
      </c>
      <c r="AZ281" s="193">
        <f t="shared" si="1121"/>
        <v>4.1745731882913786</v>
      </c>
      <c r="BA281" s="193">
        <f t="shared" si="1122"/>
        <v>3.8150380693314694</v>
      </c>
      <c r="BB281" s="193">
        <f t="shared" si="1123"/>
        <v>3.9040600573940507</v>
      </c>
      <c r="BC281" s="72">
        <f t="shared" si="1124"/>
        <v>56312.210093717425</v>
      </c>
      <c r="BG281" s="3">
        <f t="shared" si="1125"/>
        <v>6.4208182161148475</v>
      </c>
      <c r="BH281" s="6">
        <f t="shared" si="1126"/>
        <v>0</v>
      </c>
      <c r="BI281" s="6">
        <f t="shared" si="1127"/>
        <v>0</v>
      </c>
      <c r="BJ281" s="6">
        <f t="shared" si="1128"/>
        <v>0</v>
      </c>
      <c r="BK281" s="193">
        <f t="shared" si="1129"/>
        <v>5.6958428701388177</v>
      </c>
      <c r="BL281" s="193">
        <f t="shared" si="1130"/>
        <v>4.1745731882913786</v>
      </c>
      <c r="BM281" s="193">
        <f t="shared" si="1131"/>
        <v>3.8150380693314694</v>
      </c>
      <c r="BN281" s="193">
        <f t="shared" si="1132"/>
        <v>3.9040600573940507</v>
      </c>
      <c r="BO281" s="72">
        <f t="shared" si="1133"/>
        <v>56324.806688901714</v>
      </c>
      <c r="BS281" s="3">
        <f t="shared" si="1134"/>
        <v>6.4208384461841455</v>
      </c>
      <c r="BT281" s="6">
        <f t="shared" si="1135"/>
        <v>0</v>
      </c>
      <c r="BU281" s="6">
        <f t="shared" si="1136"/>
        <v>0</v>
      </c>
      <c r="BV281" s="6">
        <f t="shared" si="1137"/>
        <v>0</v>
      </c>
      <c r="BW281" s="193">
        <f t="shared" si="1138"/>
        <v>5.6958429381099061</v>
      </c>
      <c r="BX281" s="193">
        <f t="shared" si="1139"/>
        <v>4.1745731882913786</v>
      </c>
      <c r="BY281" s="193">
        <f t="shared" si="1296"/>
        <v>3.8150380693314694</v>
      </c>
      <c r="BZ281" s="193">
        <f t="shared" si="1140"/>
        <v>3.9040600573940507</v>
      </c>
      <c r="CA281" s="72">
        <f t="shared" si="1141"/>
        <v>56324.806688901714</v>
      </c>
      <c r="CE281" s="3">
        <f t="shared" si="1142"/>
        <v>0</v>
      </c>
      <c r="CF281" s="6">
        <f t="shared" si="1143"/>
        <v>5.1941415900174901</v>
      </c>
      <c r="CG281" s="6">
        <f t="shared" si="1144"/>
        <v>0</v>
      </c>
      <c r="CH281" s="6">
        <f t="shared" si="1145"/>
        <v>0</v>
      </c>
      <c r="CI281" s="193">
        <f t="shared" si="1146"/>
        <v>5.6740334309306508</v>
      </c>
      <c r="CJ281" s="193">
        <f t="shared" si="1147"/>
        <v>4.2514370166299846</v>
      </c>
      <c r="CK281" s="193">
        <f t="shared" si="1297"/>
        <v>3.8150380693314694</v>
      </c>
      <c r="CL281" s="193">
        <f t="shared" si="1148"/>
        <v>3.9040600573940507</v>
      </c>
      <c r="CM281" s="72">
        <f t="shared" si="1149"/>
        <v>56503.733328832772</v>
      </c>
      <c r="CQ281" s="3">
        <f t="shared" si="1150"/>
        <v>0</v>
      </c>
      <c r="CR281" s="6">
        <f t="shared" si="1151"/>
        <v>5.1941980806081647</v>
      </c>
      <c r="CS281" s="6">
        <f t="shared" si="1152"/>
        <v>0</v>
      </c>
      <c r="CT281" s="6">
        <f t="shared" si="1153"/>
        <v>0</v>
      </c>
      <c r="CU281" s="193">
        <f t="shared" si="1154"/>
        <v>5.6740334309306508</v>
      </c>
      <c r="CV281" s="193">
        <f t="shared" si="1155"/>
        <v>4.251437821267551</v>
      </c>
      <c r="CW281" s="193">
        <f t="shared" si="1298"/>
        <v>3.8150380693314694</v>
      </c>
      <c r="CX281" s="193">
        <f t="shared" si="1156"/>
        <v>3.9040600573940507</v>
      </c>
      <c r="CY281" s="72">
        <f t="shared" si="1157"/>
        <v>56503.735337170983</v>
      </c>
      <c r="DC281" s="3">
        <f t="shared" si="1158"/>
        <v>0</v>
      </c>
      <c r="DD281" s="6">
        <f t="shared" si="1159"/>
        <v>0</v>
      </c>
      <c r="DE281" s="6">
        <f t="shared" si="1160"/>
        <v>4.7857483782042811</v>
      </c>
      <c r="DF281" s="6">
        <f t="shared" si="1161"/>
        <v>0</v>
      </c>
      <c r="DG281" s="193">
        <f t="shared" si="1162"/>
        <v>5.6740334309306508</v>
      </c>
      <c r="DH281" s="193">
        <f t="shared" si="1163"/>
        <v>4.1745731882913786</v>
      </c>
      <c r="DI281" s="193">
        <f t="shared" si="1299"/>
        <v>3.9153022679011169</v>
      </c>
      <c r="DJ281" s="193">
        <f t="shared" si="1164"/>
        <v>3.9040600573940507</v>
      </c>
      <c r="DK281" s="72">
        <f t="shared" si="1165"/>
        <v>56802.905285875335</v>
      </c>
      <c r="DO281" s="3">
        <f t="shared" si="1166"/>
        <v>0</v>
      </c>
      <c r="DP281" s="6">
        <f t="shared" si="1167"/>
        <v>0</v>
      </c>
      <c r="DQ281" s="6">
        <f t="shared" si="1168"/>
        <v>4.5579436232780246</v>
      </c>
      <c r="DR281" s="6">
        <f t="shared" si="1169"/>
        <v>0</v>
      </c>
      <c r="DS281" s="193">
        <f t="shared" si="1170"/>
        <v>5.6740334309306508</v>
      </c>
      <c r="DT281" s="193">
        <f t="shared" si="1171"/>
        <v>4.1745731882913786</v>
      </c>
      <c r="DU281" s="193">
        <f t="shared" si="1300"/>
        <v>3.9107507464875955</v>
      </c>
      <c r="DV281" s="193">
        <f t="shared" si="1172"/>
        <v>3.9040600573940507</v>
      </c>
      <c r="DW281" s="72">
        <f t="shared" si="1173"/>
        <v>56780.537674367952</v>
      </c>
      <c r="EA281" s="3">
        <f t="shared" si="1174"/>
        <v>0</v>
      </c>
      <c r="EB281" s="6">
        <f t="shared" si="1175"/>
        <v>0</v>
      </c>
      <c r="EC281" s="6">
        <f t="shared" si="1176"/>
        <v>0</v>
      </c>
      <c r="ED281" s="6">
        <f t="shared" si="1177"/>
        <v>14.08786771839727</v>
      </c>
      <c r="EE281" s="193">
        <f t="shared" si="1178"/>
        <v>5.6740334309306508</v>
      </c>
      <c r="EF281" s="193">
        <f t="shared" si="1179"/>
        <v>4.1745731882913786</v>
      </c>
      <c r="EG281" s="193">
        <f t="shared" si="1301"/>
        <v>3.8150380693314694</v>
      </c>
      <c r="EH281" s="193">
        <f t="shared" si="1180"/>
        <v>4.1540479964391439</v>
      </c>
      <c r="EI281" s="72">
        <f t="shared" si="1181"/>
        <v>58089.772852731694</v>
      </c>
      <c r="EM281" s="3">
        <f t="shared" si="1182"/>
        <v>0</v>
      </c>
      <c r="EN281" s="6">
        <f t="shared" si="1183"/>
        <v>0</v>
      </c>
      <c r="EO281" s="6">
        <f t="shared" si="1184"/>
        <v>0</v>
      </c>
      <c r="EP281" s="6">
        <f t="shared" si="1185"/>
        <v>4.6960718069207052</v>
      </c>
      <c r="EQ281" s="193">
        <f t="shared" si="1186"/>
        <v>5.6740334309306508</v>
      </c>
      <c r="ER281" s="193">
        <f t="shared" si="1187"/>
        <v>4.1745731882913786</v>
      </c>
      <c r="ES281" s="193">
        <f t="shared" si="1302"/>
        <v>3.8150380693314694</v>
      </c>
      <c r="ET281" s="193">
        <f t="shared" si="1188"/>
        <v>3.9945151186011003</v>
      </c>
      <c r="EU281" s="72">
        <f t="shared" si="1189"/>
        <v>56949.030391238375</v>
      </c>
      <c r="EY281" s="3">
        <f t="shared" si="1190"/>
        <v>6.4208182161148475</v>
      </c>
      <c r="EZ281" s="6">
        <f t="shared" si="1191"/>
        <v>5.1941415900174901</v>
      </c>
      <c r="FA281" s="6">
        <f t="shared" si="1192"/>
        <v>4.7857483782042811</v>
      </c>
      <c r="FB281" s="6">
        <f t="shared" si="1193"/>
        <v>14.08786771839727</v>
      </c>
      <c r="FC281" s="193">
        <f t="shared" si="1194"/>
        <v>5.6958428701388177</v>
      </c>
      <c r="FD281" s="193">
        <f t="shared" si="1195"/>
        <v>4.2514370166299846</v>
      </c>
      <c r="FE281" s="193">
        <f t="shared" si="1303"/>
        <v>3.9153022679011169</v>
      </c>
      <c r="FF281" s="193">
        <f t="shared" si="1196"/>
        <v>4.1540479964391439</v>
      </c>
      <c r="FG281" s="72">
        <f t="shared" si="1197"/>
        <v>58808.399940060568</v>
      </c>
      <c r="FK281" s="3">
        <f t="shared" si="1198"/>
        <v>6.5518755526354697</v>
      </c>
      <c r="FL281" s="6">
        <f t="shared" si="1199"/>
        <v>5.1941980806081647</v>
      </c>
      <c r="FM281" s="6">
        <f t="shared" si="1200"/>
        <v>4.5579436232780246</v>
      </c>
      <c r="FN281" s="6">
        <f t="shared" si="1201"/>
        <v>4.6960718069207052</v>
      </c>
      <c r="FO281" s="193">
        <f t="shared" si="1202"/>
        <v>5.696283113289736</v>
      </c>
      <c r="FP281" s="193">
        <f t="shared" si="1203"/>
        <v>4.251437821267551</v>
      </c>
      <c r="FQ281" s="193">
        <f t="shared" si="1304"/>
        <v>3.9107507464875955</v>
      </c>
      <c r="FR281" s="193">
        <f t="shared" si="1204"/>
        <v>3.9945151186011003</v>
      </c>
      <c r="FS281" s="205">
        <f t="shared" si="1205"/>
        <v>57631.105057554603</v>
      </c>
      <c r="FW281" s="3">
        <f t="shared" si="1206"/>
        <v>7.5346336209510962</v>
      </c>
      <c r="FX281" s="6">
        <f t="shared" si="1207"/>
        <v>5.8693799967197631</v>
      </c>
      <c r="FY281" s="6">
        <f t="shared" si="1208"/>
        <v>5.651740941879341</v>
      </c>
      <c r="FZ281" s="6">
        <f t="shared" si="1209"/>
        <v>5.5412279692362585</v>
      </c>
      <c r="GA281" s="193">
        <f t="shared" si="1210"/>
        <v>5.6995781979664706</v>
      </c>
      <c r="GB281" s="193">
        <f t="shared" si="1211"/>
        <v>4.261008986329835</v>
      </c>
      <c r="GC281" s="193">
        <f t="shared" si="1305"/>
        <v>3.9324181007194858</v>
      </c>
      <c r="GD281" s="193">
        <f t="shared" si="1212"/>
        <v>4.0099599428596298</v>
      </c>
      <c r="GE281" s="72">
        <f t="shared" si="1213"/>
        <v>57876.65057291741</v>
      </c>
      <c r="GI281" s="3">
        <f t="shared" si="1214"/>
        <v>7.2070408548227887</v>
      </c>
      <c r="GJ281" s="6">
        <f t="shared" si="1215"/>
        <v>5.7135557490192399</v>
      </c>
      <c r="GK281" s="6">
        <f t="shared" si="1216"/>
        <v>5.0136411581187703</v>
      </c>
      <c r="GL281" s="6">
        <f t="shared" si="1217"/>
        <v>5.1655514967456657</v>
      </c>
      <c r="GM281" s="193">
        <f t="shared" si="1218"/>
        <v>5.6984810197662865</v>
      </c>
      <c r="GN281" s="193">
        <f t="shared" si="1219"/>
        <v>4.2588081884536013</v>
      </c>
      <c r="GO281" s="193">
        <f t="shared" si="1306"/>
        <v>3.9198349135978616</v>
      </c>
      <c r="GP281" s="193">
        <f t="shared" si="1220"/>
        <v>4.0031240685761302</v>
      </c>
      <c r="GQ281" s="72">
        <f t="shared" si="1221"/>
        <v>57758.289659274902</v>
      </c>
      <c r="GU281" s="3">
        <f t="shared" si="1222"/>
        <v>8.5174119193360216</v>
      </c>
      <c r="GV281" s="6">
        <f t="shared" si="1223"/>
        <v>6.2329699080209879</v>
      </c>
      <c r="GW281" s="6">
        <f t="shared" si="1224"/>
        <v>5.9252122777767289</v>
      </c>
      <c r="GX281" s="6">
        <f t="shared" si="1225"/>
        <v>5.8699448826655285</v>
      </c>
      <c r="GY281" s="193">
        <f t="shared" si="1226"/>
        <v>5.7028625282052365</v>
      </c>
      <c r="GZ281" s="193">
        <f t="shared" si="1227"/>
        <v>4.2661254234384414</v>
      </c>
      <c r="HA281" s="193">
        <f t="shared" si="1307"/>
        <v>3.937762799413342</v>
      </c>
      <c r="HB281" s="193">
        <f t="shared" si="1228"/>
        <v>4.0159032389223555</v>
      </c>
      <c r="HC281" s="205">
        <f t="shared" si="1229"/>
        <v>57961.272779937128</v>
      </c>
      <c r="HG281" s="3">
        <f t="shared" si="1030"/>
        <v>7.5346336209510962</v>
      </c>
      <c r="HH281" s="6">
        <f t="shared" si="1031"/>
        <v>0</v>
      </c>
      <c r="HI281" s="6">
        <f t="shared" si="1032"/>
        <v>0</v>
      </c>
      <c r="HJ281" s="6">
        <f t="shared" si="1033"/>
        <v>0</v>
      </c>
      <c r="HK281" s="193">
        <f t="shared" si="1230"/>
        <v>5.6995781979664706</v>
      </c>
      <c r="HL281" s="193">
        <f t="shared" si="1230"/>
        <v>4.1745731882913786</v>
      </c>
      <c r="HM281" s="193">
        <f t="shared" si="1230"/>
        <v>3.8150380693314694</v>
      </c>
      <c r="HN281" s="193">
        <f t="shared" si="1034"/>
        <v>3.9040600573940507</v>
      </c>
      <c r="HO281" s="212">
        <f t="shared" si="1231"/>
        <v>56326.964404909828</v>
      </c>
      <c r="HS281" s="3">
        <f t="shared" si="1035"/>
        <v>7.2070408548227887</v>
      </c>
      <c r="HT281" s="6">
        <f t="shared" si="1036"/>
        <v>0</v>
      </c>
      <c r="HU281" s="6">
        <f t="shared" si="1037"/>
        <v>0</v>
      </c>
      <c r="HV281" s="6">
        <f t="shared" si="1038"/>
        <v>0</v>
      </c>
      <c r="HW281" s="193">
        <f t="shared" si="1232"/>
        <v>5.6984810197662865</v>
      </c>
      <c r="HX281" s="193">
        <f t="shared" si="1233"/>
        <v>4.1745731882913786</v>
      </c>
      <c r="HY281" s="193">
        <f t="shared" si="1234"/>
        <v>3.8150380693314694</v>
      </c>
      <c r="HZ281" s="193">
        <f t="shared" si="1039"/>
        <v>3.9040600573940507</v>
      </c>
      <c r="IA281" s="212">
        <f t="shared" si="1235"/>
        <v>56326.330610206584</v>
      </c>
      <c r="IE281" s="3">
        <f t="shared" si="1040"/>
        <v>8.5174119193360216</v>
      </c>
      <c r="IF281" s="6">
        <f t="shared" si="1041"/>
        <v>0</v>
      </c>
      <c r="IG281" s="6">
        <f t="shared" si="1042"/>
        <v>0</v>
      </c>
      <c r="IH281" s="6">
        <f t="shared" si="1043"/>
        <v>0</v>
      </c>
      <c r="II281" s="193">
        <f t="shared" si="1236"/>
        <v>5.7028625282052365</v>
      </c>
      <c r="IJ281" s="193">
        <f t="shared" si="1237"/>
        <v>4.1745731882913786</v>
      </c>
      <c r="IK281" s="193">
        <f t="shared" si="1238"/>
        <v>3.8150380693314694</v>
      </c>
      <c r="IL281" s="193">
        <f t="shared" si="1044"/>
        <v>3.9040600573940507</v>
      </c>
      <c r="IM281" s="205">
        <f t="shared" si="1239"/>
        <v>56328.861669982201</v>
      </c>
      <c r="IQ281" s="3">
        <f t="shared" si="1045"/>
        <v>0</v>
      </c>
      <c r="IR281" s="6">
        <f t="shared" si="1046"/>
        <v>5.8693799967197631</v>
      </c>
      <c r="IS281" s="6">
        <f t="shared" si="1047"/>
        <v>0</v>
      </c>
      <c r="IT281" s="6">
        <f t="shared" si="1048"/>
        <v>0</v>
      </c>
      <c r="IU281" s="193">
        <f t="shared" si="1240"/>
        <v>5.6740334309306508</v>
      </c>
      <c r="IV281" s="193">
        <f t="shared" si="1241"/>
        <v>4.261008986329835</v>
      </c>
      <c r="IW281" s="193">
        <f t="shared" si="1242"/>
        <v>3.8150380693314694</v>
      </c>
      <c r="IX281" s="193">
        <f t="shared" si="1049"/>
        <v>3.9040600573940507</v>
      </c>
      <c r="IY281" s="212">
        <f t="shared" si="1243"/>
        <v>56527.629574156876</v>
      </c>
      <c r="JC281" s="3">
        <f t="shared" si="1050"/>
        <v>0</v>
      </c>
      <c r="JD281" s="6">
        <f t="shared" si="1051"/>
        <v>5.7135557490192399</v>
      </c>
      <c r="JE281" s="6">
        <f t="shared" si="1052"/>
        <v>0</v>
      </c>
      <c r="JF281" s="6">
        <f t="shared" si="1053"/>
        <v>0</v>
      </c>
      <c r="JG281" s="193">
        <f t="shared" si="1244"/>
        <v>5.6740334309306508</v>
      </c>
      <c r="JH281" s="193">
        <f t="shared" si="1245"/>
        <v>4.2588081884536013</v>
      </c>
      <c r="JI281" s="193">
        <f t="shared" si="1246"/>
        <v>3.8150380693314694</v>
      </c>
      <c r="JJ281" s="193">
        <f t="shared" si="1054"/>
        <v>3.9040600573940507</v>
      </c>
      <c r="JK281" s="212">
        <f t="shared" si="1247"/>
        <v>56522.134428440251</v>
      </c>
      <c r="JO281" s="3">
        <f t="shared" si="1055"/>
        <v>0</v>
      </c>
      <c r="JP281" s="6">
        <f t="shared" si="1056"/>
        <v>6.2329699080209879</v>
      </c>
      <c r="JQ281" s="6">
        <f t="shared" si="1057"/>
        <v>0</v>
      </c>
      <c r="JR281" s="6">
        <f t="shared" si="1058"/>
        <v>0</v>
      </c>
      <c r="JS281" s="193">
        <f t="shared" si="1248"/>
        <v>5.6740334309306508</v>
      </c>
      <c r="JT281" s="193">
        <f t="shared" si="1249"/>
        <v>4.2661254234384414</v>
      </c>
      <c r="JU281" s="193">
        <f t="shared" si="1250"/>
        <v>3.8150380693314694</v>
      </c>
      <c r="JV281" s="193">
        <f t="shared" si="1059"/>
        <v>3.9040600573940507</v>
      </c>
      <c r="JW281" s="205">
        <f t="shared" si="1251"/>
        <v>56540.406809187662</v>
      </c>
      <c r="KA281" s="3">
        <f t="shared" si="1060"/>
        <v>0</v>
      </c>
      <c r="KB281" s="6">
        <f t="shared" si="1061"/>
        <v>0</v>
      </c>
      <c r="KC281" s="6">
        <f t="shared" si="1062"/>
        <v>5.651740941879341</v>
      </c>
      <c r="KD281" s="6">
        <f t="shared" si="1063"/>
        <v>0</v>
      </c>
      <c r="KE281" s="193">
        <f t="shared" si="1252"/>
        <v>5.6740334309306508</v>
      </c>
      <c r="KF281" s="193">
        <f t="shared" si="1253"/>
        <v>4.1745731882913786</v>
      </c>
      <c r="KG281" s="193">
        <f t="shared" si="1254"/>
        <v>3.9324181007194858</v>
      </c>
      <c r="KH281" s="193">
        <f t="shared" si="1064"/>
        <v>3.9040600573940507</v>
      </c>
      <c r="KI281" s="212">
        <f t="shared" si="1255"/>
        <v>56887.0967821956</v>
      </c>
      <c r="KM281" s="3">
        <f t="shared" si="1065"/>
        <v>0</v>
      </c>
      <c r="KN281" s="6">
        <f t="shared" si="1066"/>
        <v>0</v>
      </c>
      <c r="KO281" s="6">
        <f t="shared" si="1067"/>
        <v>5.0136411581187703</v>
      </c>
      <c r="KP281" s="6">
        <f t="shared" si="1068"/>
        <v>0</v>
      </c>
      <c r="KQ281" s="193">
        <f t="shared" si="1256"/>
        <v>5.6740334309306508</v>
      </c>
      <c r="KR281" s="193">
        <f t="shared" si="1257"/>
        <v>4.1745731882913786</v>
      </c>
      <c r="KS281" s="193">
        <f t="shared" si="1258"/>
        <v>3.9198349135978616</v>
      </c>
      <c r="KT281" s="193">
        <f t="shared" si="1069"/>
        <v>3.9040600573940507</v>
      </c>
      <c r="KU281" s="212">
        <f t="shared" si="1259"/>
        <v>56825.1888927115</v>
      </c>
      <c r="KY281" s="3">
        <f t="shared" si="1070"/>
        <v>0</v>
      </c>
      <c r="KZ281" s="6">
        <f t="shared" si="1071"/>
        <v>0</v>
      </c>
      <c r="LA281" s="6">
        <f t="shared" si="1072"/>
        <v>5.9252122777767289</v>
      </c>
      <c r="LB281" s="6">
        <f t="shared" si="1073"/>
        <v>0</v>
      </c>
      <c r="LC281" s="193">
        <f t="shared" si="1260"/>
        <v>5.6740334309306508</v>
      </c>
      <c r="LD281" s="193">
        <f t="shared" si="1261"/>
        <v>4.1745731882913786</v>
      </c>
      <c r="LE281" s="193">
        <f t="shared" si="1262"/>
        <v>3.937762799413342</v>
      </c>
      <c r="LF281" s="193">
        <f t="shared" si="1074"/>
        <v>3.9040600573940507</v>
      </c>
      <c r="LG281" s="205">
        <f t="shared" si="1263"/>
        <v>56913.412512224495</v>
      </c>
      <c r="LK281" s="3">
        <f t="shared" si="1075"/>
        <v>0</v>
      </c>
      <c r="LL281" s="6">
        <f t="shared" si="1076"/>
        <v>0</v>
      </c>
      <c r="LM281" s="6">
        <f t="shared" si="1077"/>
        <v>0</v>
      </c>
      <c r="LN281" s="6">
        <f t="shared" si="1078"/>
        <v>5.5412279692362585</v>
      </c>
      <c r="LO281" s="193">
        <f t="shared" si="1264"/>
        <v>5.6740334309306508</v>
      </c>
      <c r="LP281" s="193">
        <f t="shared" si="1265"/>
        <v>4.1745731882913786</v>
      </c>
      <c r="LQ281" s="193">
        <f t="shared" si="1266"/>
        <v>3.8150380693314694</v>
      </c>
      <c r="LR281" s="193">
        <f t="shared" si="1079"/>
        <v>4.0099599428596298</v>
      </c>
      <c r="LS281" s="212">
        <f t="shared" si="1267"/>
        <v>57058.482364758049</v>
      </c>
      <c r="LW281" s="3">
        <f t="shared" si="1080"/>
        <v>0</v>
      </c>
      <c r="LX281" s="6">
        <f t="shared" si="1081"/>
        <v>0</v>
      </c>
      <c r="LY281" s="6">
        <f t="shared" si="1082"/>
        <v>0</v>
      </c>
      <c r="LZ281" s="6">
        <f t="shared" si="1083"/>
        <v>5.1655514967456657</v>
      </c>
      <c r="MA281" s="193">
        <f t="shared" si="1268"/>
        <v>5.6740334309306508</v>
      </c>
      <c r="MB281" s="193">
        <f t="shared" si="1269"/>
        <v>4.1745731882913786</v>
      </c>
      <c r="MC281" s="193">
        <f t="shared" si="1270"/>
        <v>3.8150380693314694</v>
      </c>
      <c r="MD281" s="193">
        <f t="shared" si="1084"/>
        <v>4.0031240685761302</v>
      </c>
      <c r="ME281" s="212">
        <f t="shared" si="1271"/>
        <v>57010.013031876435</v>
      </c>
      <c r="MI281" s="3">
        <f t="shared" si="1085"/>
        <v>0</v>
      </c>
      <c r="MJ281" s="6">
        <f t="shared" si="1086"/>
        <v>0</v>
      </c>
      <c r="MK281" s="6">
        <f t="shared" si="1087"/>
        <v>0</v>
      </c>
      <c r="ML281" s="6">
        <f t="shared" si="1088"/>
        <v>5.8699448826655285</v>
      </c>
      <c r="MM281" s="193">
        <f t="shared" si="1272"/>
        <v>5.6740334309306508</v>
      </c>
      <c r="MN281" s="193">
        <f t="shared" si="1273"/>
        <v>4.1745731882913786</v>
      </c>
      <c r="MO281" s="193">
        <f t="shared" si="1274"/>
        <v>3.8150380693314694</v>
      </c>
      <c r="MP281" s="193">
        <f t="shared" si="1089"/>
        <v>4.0159032389223555</v>
      </c>
      <c r="MQ281" s="205">
        <f t="shared" si="1275"/>
        <v>57100.656415593068</v>
      </c>
      <c r="MT281" s="3">
        <f t="shared" si="1090"/>
        <v>6.2242625564378624</v>
      </c>
      <c r="MU281" s="6">
        <f t="shared" si="1091"/>
        <v>5.1941415900174901</v>
      </c>
      <c r="MV281" s="6">
        <f t="shared" si="1092"/>
        <v>5.2415339380332595</v>
      </c>
      <c r="MW281" s="6">
        <f t="shared" si="1093"/>
        <v>5.6351470873589076</v>
      </c>
      <c r="MX281" s="193">
        <f t="shared" si="1276"/>
        <v>5.695182243821697</v>
      </c>
      <c r="MY281" s="193">
        <f t="shared" si="1277"/>
        <v>4.2514370166299846</v>
      </c>
      <c r="MZ281" s="193">
        <f t="shared" si="1278"/>
        <v>3.9243471070853544</v>
      </c>
      <c r="NA281" s="193">
        <f t="shared" si="1094"/>
        <v>4.0116616348709382</v>
      </c>
      <c r="NB281" s="212">
        <f t="shared" si="1279"/>
        <v>57821.418834012511</v>
      </c>
      <c r="NF281" s="3">
        <f t="shared" si="1095"/>
        <v>6.2242625564378615</v>
      </c>
      <c r="NG281" s="6">
        <f t="shared" si="1096"/>
        <v>0</v>
      </c>
      <c r="NH281" s="6">
        <f t="shared" si="1097"/>
        <v>0</v>
      </c>
      <c r="NI281" s="6">
        <f t="shared" si="1098"/>
        <v>0</v>
      </c>
      <c r="NJ281" s="193">
        <f t="shared" si="1280"/>
        <v>5.695182243821697</v>
      </c>
      <c r="NK281" s="193">
        <f t="shared" si="1281"/>
        <v>4.1745731882913786</v>
      </c>
      <c r="NL281" s="193">
        <f t="shared" si="1282"/>
        <v>3.8150380693314694</v>
      </c>
      <c r="NM281" s="193">
        <f t="shared" si="1099"/>
        <v>3.9040600573940507</v>
      </c>
      <c r="NN281" s="212">
        <f t="shared" si="1283"/>
        <v>56324.425086023919</v>
      </c>
      <c r="NR281" s="3">
        <f t="shared" si="1100"/>
        <v>0</v>
      </c>
      <c r="NS281" s="6">
        <f t="shared" si="1101"/>
        <v>5.1941415900174901</v>
      </c>
      <c r="NT281" s="6">
        <f t="shared" si="1102"/>
        <v>0</v>
      </c>
      <c r="NU281" s="6">
        <f t="shared" si="1103"/>
        <v>0</v>
      </c>
      <c r="NV281" s="193">
        <f t="shared" si="1284"/>
        <v>5.6740334309306508</v>
      </c>
      <c r="NW281" s="193">
        <f t="shared" si="1285"/>
        <v>4.2514370166299846</v>
      </c>
      <c r="NX281" s="193">
        <f t="shared" si="1286"/>
        <v>3.8150380693314694</v>
      </c>
      <c r="NY281" s="193">
        <f t="shared" si="1104"/>
        <v>3.9040600573940507</v>
      </c>
      <c r="NZ281" s="212">
        <f t="shared" si="1287"/>
        <v>56503.733328832772</v>
      </c>
      <c r="OD281" s="3">
        <f t="shared" si="1105"/>
        <v>0</v>
      </c>
      <c r="OE281" s="6">
        <f t="shared" si="1106"/>
        <v>0</v>
      </c>
      <c r="OF281" s="6">
        <f t="shared" si="1107"/>
        <v>5.2415339380332595</v>
      </c>
      <c r="OG281" s="6">
        <f t="shared" si="1108"/>
        <v>0</v>
      </c>
      <c r="OH281" s="193">
        <f t="shared" si="1288"/>
        <v>5.6740334309306508</v>
      </c>
      <c r="OI281" s="193">
        <f t="shared" si="1289"/>
        <v>4.1745731882913786</v>
      </c>
      <c r="OJ281" s="193">
        <f t="shared" si="1290"/>
        <v>3.9243471070853544</v>
      </c>
      <c r="OK281" s="193">
        <f t="shared" si="1109"/>
        <v>3.9040600573940507</v>
      </c>
      <c r="OL281" s="212">
        <f t="shared" si="1291"/>
        <v>56847.380634138623</v>
      </c>
      <c r="OP281" s="3">
        <f t="shared" si="1110"/>
        <v>0</v>
      </c>
      <c r="OQ281" s="6">
        <f t="shared" si="1111"/>
        <v>0</v>
      </c>
      <c r="OR281" s="6">
        <f t="shared" si="1112"/>
        <v>0</v>
      </c>
      <c r="OS281" s="6">
        <f t="shared" si="1113"/>
        <v>5.6351470873589076</v>
      </c>
      <c r="OT281" s="193">
        <f t="shared" si="1292"/>
        <v>5.6740334309306508</v>
      </c>
      <c r="OU281" s="193">
        <f t="shared" si="1293"/>
        <v>4.1745731882913786</v>
      </c>
      <c r="OV281" s="193">
        <f t="shared" si="1294"/>
        <v>3.8150380693314694</v>
      </c>
      <c r="OW281" s="193">
        <f t="shared" si="1114"/>
        <v>4.0116616348709382</v>
      </c>
      <c r="OX281" s="232">
        <f t="shared" si="1295"/>
        <v>57070.554508527297</v>
      </c>
    </row>
    <row r="282" spans="2:414" x14ac:dyDescent="0.2">
      <c r="B282" s="81">
        <v>45409</v>
      </c>
      <c r="C282">
        <v>122</v>
      </c>
      <c r="D282">
        <v>11.325482229831717</v>
      </c>
      <c r="E282">
        <v>0</v>
      </c>
      <c r="F282">
        <v>0</v>
      </c>
      <c r="G282">
        <v>0</v>
      </c>
      <c r="H282">
        <v>1</v>
      </c>
      <c r="I282">
        <v>0</v>
      </c>
      <c r="J282">
        <v>0</v>
      </c>
      <c r="K282">
        <v>0</v>
      </c>
      <c r="L282">
        <v>0</v>
      </c>
      <c r="M282">
        <v>0</v>
      </c>
      <c r="N282">
        <v>0</v>
      </c>
      <c r="O282">
        <v>0</v>
      </c>
      <c r="P282">
        <v>0</v>
      </c>
      <c r="Q282">
        <v>0</v>
      </c>
      <c r="R282">
        <v>0</v>
      </c>
      <c r="S282">
        <v>1</v>
      </c>
      <c r="T282">
        <v>14884</v>
      </c>
      <c r="U282">
        <v>6.5370421309126332</v>
      </c>
      <c r="V282">
        <v>5.1595845005289185</v>
      </c>
      <c r="W282">
        <v>4.5578532752674894</v>
      </c>
      <c r="X282">
        <v>4.7491703830811351</v>
      </c>
      <c r="Y282" s="3">
        <v>399.03517933638864</v>
      </c>
      <c r="Z282" s="3">
        <v>109.0800195785265</v>
      </c>
      <c r="AA282" s="3">
        <v>50.000024618517742</v>
      </c>
      <c r="AB282" s="3">
        <v>65.885000001920602</v>
      </c>
      <c r="AC282">
        <v>0</v>
      </c>
      <c r="AD282">
        <v>1</v>
      </c>
      <c r="AE282" s="6"/>
      <c r="AF282" s="1" t="s">
        <v>4</v>
      </c>
      <c r="AG282">
        <v>122</v>
      </c>
      <c r="AH282" s="189">
        <v>45409</v>
      </c>
      <c r="AI282">
        <f t="shared" si="1115"/>
        <v>4</v>
      </c>
      <c r="AJ282">
        <v>122</v>
      </c>
      <c r="AK282">
        <v>0</v>
      </c>
      <c r="AL282">
        <v>1</v>
      </c>
      <c r="AM282">
        <v>0</v>
      </c>
      <c r="AN282">
        <v>0</v>
      </c>
      <c r="AO282">
        <v>0</v>
      </c>
      <c r="AP282">
        <v>0</v>
      </c>
      <c r="AQ282">
        <v>1</v>
      </c>
      <c r="AS282" s="37"/>
      <c r="AT282" s="37"/>
      <c r="AU282" s="6">
        <f t="shared" si="1116"/>
        <v>0</v>
      </c>
      <c r="AV282" s="6">
        <f t="shared" si="1117"/>
        <v>0</v>
      </c>
      <c r="AW282" s="6">
        <f t="shared" si="1118"/>
        <v>0</v>
      </c>
      <c r="AX282" s="6">
        <f t="shared" si="1119"/>
        <v>0</v>
      </c>
      <c r="AY282" s="193">
        <f t="shared" si="1120"/>
        <v>5.6740334309306508</v>
      </c>
      <c r="AZ282" s="193">
        <f t="shared" si="1121"/>
        <v>4.1745731882913786</v>
      </c>
      <c r="BA282" s="193">
        <f t="shared" si="1122"/>
        <v>3.8150380693314694</v>
      </c>
      <c r="BB282" s="193">
        <f t="shared" si="1123"/>
        <v>3.9040600573940507</v>
      </c>
      <c r="BC282" s="72">
        <f t="shared" si="1124"/>
        <v>56312.210093717425</v>
      </c>
      <c r="BG282" s="3">
        <f t="shared" si="1125"/>
        <v>6.4063012882943804</v>
      </c>
      <c r="BH282" s="6">
        <f t="shared" si="1126"/>
        <v>0</v>
      </c>
      <c r="BI282" s="6">
        <f t="shared" si="1127"/>
        <v>0</v>
      </c>
      <c r="BJ282" s="6">
        <f t="shared" si="1128"/>
        <v>0</v>
      </c>
      <c r="BK282" s="193">
        <f t="shared" si="1129"/>
        <v>5.6957940934650759</v>
      </c>
      <c r="BL282" s="193">
        <f t="shared" si="1130"/>
        <v>4.1745731882913786</v>
      </c>
      <c r="BM282" s="193">
        <f t="shared" si="1131"/>
        <v>3.8150380693314694</v>
      </c>
      <c r="BN282" s="193">
        <f t="shared" si="1132"/>
        <v>3.9040600573940507</v>
      </c>
      <c r="BO282" s="72">
        <f t="shared" si="1133"/>
        <v>56324.778513552126</v>
      </c>
      <c r="BS282" s="3">
        <f t="shared" si="1134"/>
        <v>6.4063214726251996</v>
      </c>
      <c r="BT282" s="6">
        <f t="shared" si="1135"/>
        <v>0</v>
      </c>
      <c r="BU282" s="6">
        <f t="shared" si="1136"/>
        <v>0</v>
      </c>
      <c r="BV282" s="6">
        <f t="shared" si="1137"/>
        <v>0</v>
      </c>
      <c r="BW282" s="193">
        <f t="shared" si="1138"/>
        <v>5.6957941612857956</v>
      </c>
      <c r="BX282" s="193">
        <f t="shared" si="1139"/>
        <v>4.1745731882913786</v>
      </c>
      <c r="BY282" s="193">
        <f t="shared" si="1296"/>
        <v>3.8150380693314694</v>
      </c>
      <c r="BZ282" s="193">
        <f t="shared" si="1140"/>
        <v>3.9040600573940507</v>
      </c>
      <c r="CA282" s="72">
        <f t="shared" si="1141"/>
        <v>56324.778513552126</v>
      </c>
      <c r="CE282" s="3">
        <f t="shared" si="1142"/>
        <v>0</v>
      </c>
      <c r="CF282" s="6">
        <f t="shared" si="1143"/>
        <v>5.1595845005289185</v>
      </c>
      <c r="CG282" s="6">
        <f t="shared" si="1144"/>
        <v>0</v>
      </c>
      <c r="CH282" s="6">
        <f t="shared" si="1145"/>
        <v>0</v>
      </c>
      <c r="CI282" s="193">
        <f t="shared" si="1146"/>
        <v>5.6740334309306508</v>
      </c>
      <c r="CJ282" s="193">
        <f t="shared" si="1147"/>
        <v>4.2509446728814932</v>
      </c>
      <c r="CK282" s="193">
        <f t="shared" si="1297"/>
        <v>3.8150380693314694</v>
      </c>
      <c r="CL282" s="193">
        <f t="shared" si="1148"/>
        <v>3.9040600573940507</v>
      </c>
      <c r="CM282" s="72">
        <f t="shared" si="1149"/>
        <v>56502.504474967813</v>
      </c>
      <c r="CQ282" s="3">
        <f t="shared" si="1150"/>
        <v>0</v>
      </c>
      <c r="CR282" s="6">
        <f t="shared" si="1151"/>
        <v>5.1596406152826306</v>
      </c>
      <c r="CS282" s="6">
        <f t="shared" si="1152"/>
        <v>0</v>
      </c>
      <c r="CT282" s="6">
        <f t="shared" si="1153"/>
        <v>0</v>
      </c>
      <c r="CU282" s="193">
        <f t="shared" si="1154"/>
        <v>5.6740334309306508</v>
      </c>
      <c r="CV282" s="193">
        <f t="shared" si="1155"/>
        <v>4.250945472559355</v>
      </c>
      <c r="CW282" s="193">
        <f t="shared" si="1298"/>
        <v>3.8150380693314694</v>
      </c>
      <c r="CX282" s="193">
        <f t="shared" si="1156"/>
        <v>3.9040600573940507</v>
      </c>
      <c r="CY282" s="72">
        <f t="shared" si="1157"/>
        <v>56502.506470883476</v>
      </c>
      <c r="DC282" s="3">
        <f t="shared" si="1158"/>
        <v>0</v>
      </c>
      <c r="DD282" s="6">
        <f t="shared" si="1159"/>
        <v>0</v>
      </c>
      <c r="DE282" s="6">
        <f t="shared" si="1160"/>
        <v>4.7857459390308641</v>
      </c>
      <c r="DF282" s="6">
        <f t="shared" si="1161"/>
        <v>0</v>
      </c>
      <c r="DG282" s="193">
        <f t="shared" si="1162"/>
        <v>5.6740334309306508</v>
      </c>
      <c r="DH282" s="193">
        <f t="shared" si="1163"/>
        <v>4.1745731882913786</v>
      </c>
      <c r="DI282" s="193">
        <f t="shared" si="1299"/>
        <v>3.915302219277359</v>
      </c>
      <c r="DJ282" s="193">
        <f t="shared" si="1164"/>
        <v>3.9040600573940507</v>
      </c>
      <c r="DK282" s="72">
        <f t="shared" si="1165"/>
        <v>56802.905046875792</v>
      </c>
      <c r="DO282" s="3">
        <f t="shared" si="1166"/>
        <v>0</v>
      </c>
      <c r="DP282" s="6">
        <f t="shared" si="1167"/>
        <v>0</v>
      </c>
      <c r="DQ282" s="6">
        <f t="shared" si="1168"/>
        <v>4.5579413002108584</v>
      </c>
      <c r="DR282" s="6">
        <f t="shared" si="1169"/>
        <v>0</v>
      </c>
      <c r="DS282" s="193">
        <f t="shared" si="1170"/>
        <v>5.6740334309306508</v>
      </c>
      <c r="DT282" s="193">
        <f t="shared" si="1171"/>
        <v>4.1745731882913786</v>
      </c>
      <c r="DU282" s="193">
        <f t="shared" si="1300"/>
        <v>3.9107506999671027</v>
      </c>
      <c r="DV282" s="193">
        <f t="shared" si="1172"/>
        <v>3.9040600573940507</v>
      </c>
      <c r="DW282" s="72">
        <f t="shared" si="1173"/>
        <v>56780.537445796595</v>
      </c>
      <c r="EA282" s="3">
        <f t="shared" si="1174"/>
        <v>0</v>
      </c>
      <c r="EB282" s="6">
        <f t="shared" si="1175"/>
        <v>0</v>
      </c>
      <c r="EC282" s="6">
        <f t="shared" si="1176"/>
        <v>0</v>
      </c>
      <c r="ED282" s="6">
        <f t="shared" si="1177"/>
        <v>14.247511149243405</v>
      </c>
      <c r="EE282" s="193">
        <f t="shared" si="1178"/>
        <v>5.6740334309306508</v>
      </c>
      <c r="EF282" s="193">
        <f t="shared" si="1179"/>
        <v>4.1745731882913786</v>
      </c>
      <c r="EG282" s="193">
        <f t="shared" si="1301"/>
        <v>3.8150380693314694</v>
      </c>
      <c r="EH282" s="193">
        <f t="shared" si="1180"/>
        <v>4.156551378951364</v>
      </c>
      <c r="EI282" s="72">
        <f t="shared" si="1181"/>
        <v>58107.854240415523</v>
      </c>
      <c r="EM282" s="3">
        <f t="shared" si="1182"/>
        <v>0</v>
      </c>
      <c r="EN282" s="6">
        <f t="shared" si="1183"/>
        <v>0</v>
      </c>
      <c r="EO282" s="6">
        <f t="shared" si="1184"/>
        <v>0</v>
      </c>
      <c r="EP282" s="6">
        <f t="shared" si="1185"/>
        <v>4.7492875972547957</v>
      </c>
      <c r="EQ282" s="193">
        <f t="shared" si="1186"/>
        <v>5.6740334309306508</v>
      </c>
      <c r="ER282" s="193">
        <f t="shared" si="1187"/>
        <v>4.1745731882913786</v>
      </c>
      <c r="ES282" s="193">
        <f t="shared" si="1302"/>
        <v>3.8150380693314694</v>
      </c>
      <c r="ET282" s="193">
        <f t="shared" si="1188"/>
        <v>3.9954946805712552</v>
      </c>
      <c r="EU282" s="72">
        <f t="shared" si="1189"/>
        <v>56955.965958343819</v>
      </c>
      <c r="EY282" s="3">
        <f t="shared" si="1190"/>
        <v>6.4063012882943804</v>
      </c>
      <c r="EZ282" s="6">
        <f t="shared" si="1191"/>
        <v>5.1595845005289185</v>
      </c>
      <c r="FA282" s="6">
        <f t="shared" si="1192"/>
        <v>4.7857459390308641</v>
      </c>
      <c r="FB282" s="6">
        <f t="shared" si="1193"/>
        <v>14.247511149243405</v>
      </c>
      <c r="FC282" s="193">
        <f t="shared" si="1194"/>
        <v>5.6957940934650759</v>
      </c>
      <c r="FD282" s="193">
        <f t="shared" si="1195"/>
        <v>4.2509446728814932</v>
      </c>
      <c r="FE282" s="193">
        <f t="shared" si="1303"/>
        <v>3.915302219277359</v>
      </c>
      <c r="FF282" s="193">
        <f t="shared" si="1196"/>
        <v>4.156551378951364</v>
      </c>
      <c r="FG282" s="72">
        <f t="shared" si="1197"/>
        <v>58825.395964091891</v>
      </c>
      <c r="FK282" s="3">
        <f t="shared" si="1198"/>
        <v>6.5370623152434533</v>
      </c>
      <c r="FL282" s="6">
        <f t="shared" si="1199"/>
        <v>5.1596406152826306</v>
      </c>
      <c r="FM282" s="6">
        <f t="shared" si="1200"/>
        <v>4.5579413002108584</v>
      </c>
      <c r="FN282" s="6">
        <f t="shared" si="1201"/>
        <v>4.7492875972547957</v>
      </c>
      <c r="FO282" s="193">
        <f t="shared" si="1202"/>
        <v>5.6962333629028503</v>
      </c>
      <c r="FP282" s="193">
        <f t="shared" si="1203"/>
        <v>4.250945472559355</v>
      </c>
      <c r="FQ282" s="193">
        <f t="shared" si="1304"/>
        <v>3.9107506999671027</v>
      </c>
      <c r="FR282" s="193">
        <f t="shared" si="1204"/>
        <v>3.9954946805712552</v>
      </c>
      <c r="FS282" s="205">
        <f t="shared" si="1205"/>
        <v>57636.840514788651</v>
      </c>
      <c r="FW282" s="3">
        <f t="shared" si="1206"/>
        <v>7.5175984505495279</v>
      </c>
      <c r="FX282" s="6">
        <f t="shared" si="1207"/>
        <v>5.8303304855976776</v>
      </c>
      <c r="FY282" s="6">
        <f t="shared" si="1208"/>
        <v>5.6517380613316872</v>
      </c>
      <c r="FZ282" s="6">
        <f t="shared" si="1209"/>
        <v>5.6040210520357387</v>
      </c>
      <c r="GA282" s="193">
        <f t="shared" si="1210"/>
        <v>5.6995211732014601</v>
      </c>
      <c r="GB282" s="193">
        <f t="shared" si="1211"/>
        <v>4.2604579216606213</v>
      </c>
      <c r="GC282" s="193">
        <f t="shared" si="1305"/>
        <v>3.932418044271611</v>
      </c>
      <c r="GD282" s="193">
        <f t="shared" si="1212"/>
        <v>4.0110979924360697</v>
      </c>
      <c r="GE282" s="72">
        <f t="shared" si="1213"/>
        <v>57883.396436964082</v>
      </c>
      <c r="GI282" s="3">
        <f t="shared" si="1214"/>
        <v>7.1907463440038972</v>
      </c>
      <c r="GJ282" s="6">
        <f t="shared" si="1215"/>
        <v>5.6755429505818107</v>
      </c>
      <c r="GK282" s="6">
        <f t="shared" si="1216"/>
        <v>5.0136386027942388</v>
      </c>
      <c r="GL282" s="6">
        <f t="shared" si="1217"/>
        <v>5.2240874213892488</v>
      </c>
      <c r="GM282" s="193">
        <f t="shared" si="1218"/>
        <v>5.6984264145260468</v>
      </c>
      <c r="GN282" s="193">
        <f t="shared" si="1219"/>
        <v>4.2582705755511894</v>
      </c>
      <c r="GO282" s="193">
        <f t="shared" si="1306"/>
        <v>3.9198348628890534</v>
      </c>
      <c r="GP282" s="193">
        <f t="shared" si="1220"/>
        <v>4.0041922765376725</v>
      </c>
      <c r="GQ282" s="72">
        <f t="shared" si="1221"/>
        <v>57764.555963419261</v>
      </c>
      <c r="GU282" s="3">
        <f t="shared" si="1222"/>
        <v>8.4981547701864226</v>
      </c>
      <c r="GV282" s="6">
        <f t="shared" si="1223"/>
        <v>6.191501400634702</v>
      </c>
      <c r="GW282" s="6">
        <f t="shared" si="1224"/>
        <v>5.9252092578477367</v>
      </c>
      <c r="GX282" s="6">
        <f t="shared" si="1225"/>
        <v>5.9364629788514192</v>
      </c>
      <c r="GY282" s="193">
        <f t="shared" si="1226"/>
        <v>5.7027982765649883</v>
      </c>
      <c r="GZ282" s="193">
        <f t="shared" si="1227"/>
        <v>4.2655431994495032</v>
      </c>
      <c r="HA282" s="193">
        <f t="shared" si="1307"/>
        <v>3.9377627405495699</v>
      </c>
      <c r="HB282" s="193">
        <f t="shared" si="1228"/>
        <v>4.0171016200005578</v>
      </c>
      <c r="HC282" s="205">
        <f t="shared" si="1229"/>
        <v>57968.379192524822</v>
      </c>
      <c r="HG282" s="3">
        <f t="shared" si="1030"/>
        <v>7.5175984505495279</v>
      </c>
      <c r="HH282" s="6">
        <f t="shared" si="1031"/>
        <v>0</v>
      </c>
      <c r="HI282" s="6">
        <f t="shared" si="1032"/>
        <v>0</v>
      </c>
      <c r="HJ282" s="6">
        <f t="shared" si="1033"/>
        <v>0</v>
      </c>
      <c r="HK282" s="193">
        <f t="shared" si="1230"/>
        <v>5.6995211732014601</v>
      </c>
      <c r="HL282" s="193">
        <f t="shared" si="1230"/>
        <v>4.1745731882913786</v>
      </c>
      <c r="HM282" s="193">
        <f t="shared" si="1230"/>
        <v>3.8150380693314694</v>
      </c>
      <c r="HN282" s="193">
        <f t="shared" si="1034"/>
        <v>3.9040600573940507</v>
      </c>
      <c r="HO282" s="212">
        <f t="shared" si="1231"/>
        <v>56326.931463873661</v>
      </c>
      <c r="HS282" s="3">
        <f t="shared" si="1035"/>
        <v>7.1907463440038972</v>
      </c>
      <c r="HT282" s="6">
        <f t="shared" si="1036"/>
        <v>0</v>
      </c>
      <c r="HU282" s="6">
        <f t="shared" si="1037"/>
        <v>0</v>
      </c>
      <c r="HV282" s="6">
        <f t="shared" si="1038"/>
        <v>0</v>
      </c>
      <c r="HW282" s="193">
        <f t="shared" si="1232"/>
        <v>5.6984264145260468</v>
      </c>
      <c r="HX282" s="193">
        <f t="shared" si="1233"/>
        <v>4.1745731882913786</v>
      </c>
      <c r="HY282" s="193">
        <f t="shared" si="1234"/>
        <v>3.8150380693314694</v>
      </c>
      <c r="HZ282" s="193">
        <f t="shared" si="1039"/>
        <v>3.9040600573940507</v>
      </c>
      <c r="IA282" s="212">
        <f t="shared" si="1235"/>
        <v>56326.299067192311</v>
      </c>
      <c r="IE282" s="3">
        <f t="shared" si="1040"/>
        <v>8.4981547701864226</v>
      </c>
      <c r="IF282" s="6">
        <f t="shared" si="1041"/>
        <v>0</v>
      </c>
      <c r="IG282" s="6">
        <f t="shared" si="1042"/>
        <v>0</v>
      </c>
      <c r="IH282" s="6">
        <f t="shared" si="1043"/>
        <v>0</v>
      </c>
      <c r="II282" s="193">
        <f t="shared" si="1236"/>
        <v>5.7027982765649883</v>
      </c>
      <c r="IJ282" s="193">
        <f t="shared" si="1237"/>
        <v>4.1745731882913786</v>
      </c>
      <c r="IK282" s="193">
        <f t="shared" si="1238"/>
        <v>3.8150380693314694</v>
      </c>
      <c r="IL282" s="193">
        <f t="shared" si="1044"/>
        <v>3.9040600573940507</v>
      </c>
      <c r="IM282" s="205">
        <f t="shared" si="1239"/>
        <v>56328.824553006467</v>
      </c>
      <c r="IQ282" s="3">
        <f t="shared" si="1045"/>
        <v>0</v>
      </c>
      <c r="IR282" s="6">
        <f t="shared" si="1046"/>
        <v>5.8303304855976776</v>
      </c>
      <c r="IS282" s="6">
        <f t="shared" si="1047"/>
        <v>0</v>
      </c>
      <c r="IT282" s="6">
        <f t="shared" si="1048"/>
        <v>0</v>
      </c>
      <c r="IU282" s="193">
        <f t="shared" si="1240"/>
        <v>5.6740334309306508</v>
      </c>
      <c r="IV282" s="193">
        <f t="shared" si="1241"/>
        <v>4.2604579216606213</v>
      </c>
      <c r="IW282" s="193">
        <f t="shared" si="1242"/>
        <v>3.8150380693314694</v>
      </c>
      <c r="IX282" s="193">
        <f t="shared" si="1049"/>
        <v>3.9040600573940507</v>
      </c>
      <c r="IY282" s="212">
        <f t="shared" si="1243"/>
        <v>56526.25357728402</v>
      </c>
      <c r="JC282" s="3">
        <f t="shared" si="1050"/>
        <v>0</v>
      </c>
      <c r="JD282" s="6">
        <f t="shared" si="1051"/>
        <v>5.6755429505818107</v>
      </c>
      <c r="JE282" s="6">
        <f t="shared" si="1052"/>
        <v>0</v>
      </c>
      <c r="JF282" s="6">
        <f t="shared" si="1053"/>
        <v>0</v>
      </c>
      <c r="JG282" s="193">
        <f t="shared" si="1244"/>
        <v>5.6740334309306508</v>
      </c>
      <c r="JH282" s="193">
        <f t="shared" si="1245"/>
        <v>4.2582705755511894</v>
      </c>
      <c r="JI282" s="193">
        <f t="shared" si="1246"/>
        <v>3.8150380693314694</v>
      </c>
      <c r="JJ282" s="193">
        <f t="shared" si="1054"/>
        <v>3.9040600573940507</v>
      </c>
      <c r="JK282" s="212">
        <f t="shared" si="1247"/>
        <v>56520.792150444715</v>
      </c>
      <c r="JO282" s="3">
        <f t="shared" si="1055"/>
        <v>0</v>
      </c>
      <c r="JP282" s="6">
        <f t="shared" si="1056"/>
        <v>6.191501400634702</v>
      </c>
      <c r="JQ282" s="6">
        <f t="shared" si="1057"/>
        <v>0</v>
      </c>
      <c r="JR282" s="6">
        <f t="shared" si="1058"/>
        <v>0</v>
      </c>
      <c r="JS282" s="193">
        <f t="shared" si="1248"/>
        <v>5.6740334309306508</v>
      </c>
      <c r="JT282" s="193">
        <f t="shared" si="1249"/>
        <v>4.2655431994495032</v>
      </c>
      <c r="JU282" s="193">
        <f t="shared" si="1250"/>
        <v>3.8150380693314694</v>
      </c>
      <c r="JV282" s="193">
        <f t="shared" si="1059"/>
        <v>3.9040600573940507</v>
      </c>
      <c r="JW282" s="205">
        <f t="shared" si="1251"/>
        <v>56538.952680540227</v>
      </c>
      <c r="KA282" s="3">
        <f t="shared" si="1060"/>
        <v>0</v>
      </c>
      <c r="KB282" s="6">
        <f t="shared" si="1061"/>
        <v>0</v>
      </c>
      <c r="KC282" s="6">
        <f t="shared" si="1062"/>
        <v>5.6517380613316872</v>
      </c>
      <c r="KD282" s="6">
        <f t="shared" si="1063"/>
        <v>0</v>
      </c>
      <c r="KE282" s="193">
        <f t="shared" si="1252"/>
        <v>5.6740334309306508</v>
      </c>
      <c r="KF282" s="193">
        <f t="shared" si="1253"/>
        <v>4.1745731882913786</v>
      </c>
      <c r="KG282" s="193">
        <f t="shared" si="1254"/>
        <v>3.932418044271611</v>
      </c>
      <c r="KH282" s="193">
        <f t="shared" si="1064"/>
        <v>3.9040600573940507</v>
      </c>
      <c r="KI282" s="212">
        <f t="shared" si="1255"/>
        <v>56887.096504327048</v>
      </c>
      <c r="KM282" s="3">
        <f t="shared" si="1065"/>
        <v>0</v>
      </c>
      <c r="KN282" s="6">
        <f t="shared" si="1066"/>
        <v>0</v>
      </c>
      <c r="KO282" s="6">
        <f t="shared" si="1067"/>
        <v>5.0136386027942388</v>
      </c>
      <c r="KP282" s="6">
        <f t="shared" si="1068"/>
        <v>0</v>
      </c>
      <c r="KQ282" s="193">
        <f t="shared" si="1256"/>
        <v>5.6740334309306508</v>
      </c>
      <c r="KR282" s="193">
        <f t="shared" si="1257"/>
        <v>4.1745731882913786</v>
      </c>
      <c r="KS282" s="193">
        <f t="shared" si="1258"/>
        <v>3.9198348628890534</v>
      </c>
      <c r="KT282" s="193">
        <f t="shared" si="1069"/>
        <v>3.9040600573940507</v>
      </c>
      <c r="KU282" s="212">
        <f t="shared" si="1259"/>
        <v>56825.18864336564</v>
      </c>
      <c r="KY282" s="3">
        <f t="shared" si="1070"/>
        <v>0</v>
      </c>
      <c r="KZ282" s="6">
        <f t="shared" si="1071"/>
        <v>0</v>
      </c>
      <c r="LA282" s="6">
        <f t="shared" si="1072"/>
        <v>5.9252092578477367</v>
      </c>
      <c r="LB282" s="6">
        <f t="shared" si="1073"/>
        <v>0</v>
      </c>
      <c r="LC282" s="193">
        <f t="shared" si="1260"/>
        <v>5.6740334309306508</v>
      </c>
      <c r="LD282" s="193">
        <f t="shared" si="1261"/>
        <v>4.1745731882913786</v>
      </c>
      <c r="LE282" s="193">
        <f t="shared" si="1262"/>
        <v>3.9377627405495699</v>
      </c>
      <c r="LF282" s="193">
        <f t="shared" si="1074"/>
        <v>3.9040600573940507</v>
      </c>
      <c r="LG282" s="205">
        <f t="shared" si="1263"/>
        <v>56913.41222232952</v>
      </c>
      <c r="LK282" s="3">
        <f t="shared" si="1075"/>
        <v>0</v>
      </c>
      <c r="LL282" s="6">
        <f t="shared" si="1076"/>
        <v>0</v>
      </c>
      <c r="LM282" s="6">
        <f t="shared" si="1077"/>
        <v>0</v>
      </c>
      <c r="LN282" s="6">
        <f t="shared" si="1078"/>
        <v>5.6040210520357387</v>
      </c>
      <c r="LO282" s="193">
        <f t="shared" si="1264"/>
        <v>5.6740334309306508</v>
      </c>
      <c r="LP282" s="193">
        <f t="shared" si="1265"/>
        <v>4.1745731882913786</v>
      </c>
      <c r="LQ282" s="193">
        <f t="shared" si="1266"/>
        <v>3.8150380693314694</v>
      </c>
      <c r="LR282" s="193">
        <f t="shared" si="1079"/>
        <v>4.0110979924360697</v>
      </c>
      <c r="LS282" s="212">
        <f t="shared" si="1267"/>
        <v>57066.555633399636</v>
      </c>
      <c r="LW282" s="3">
        <f t="shared" si="1080"/>
        <v>0</v>
      </c>
      <c r="LX282" s="6">
        <f t="shared" si="1081"/>
        <v>0</v>
      </c>
      <c r="LY282" s="6">
        <f t="shared" si="1082"/>
        <v>0</v>
      </c>
      <c r="LZ282" s="6">
        <f t="shared" si="1083"/>
        <v>5.2240874213892488</v>
      </c>
      <c r="MA282" s="193">
        <f t="shared" si="1268"/>
        <v>5.6740334309306508</v>
      </c>
      <c r="MB282" s="193">
        <f t="shared" si="1269"/>
        <v>4.1745731882913786</v>
      </c>
      <c r="MC282" s="193">
        <f t="shared" si="1270"/>
        <v>3.8150380693314694</v>
      </c>
      <c r="MD282" s="193">
        <f t="shared" si="1084"/>
        <v>4.0041922765376725</v>
      </c>
      <c r="ME282" s="212">
        <f t="shared" si="1271"/>
        <v>57017.584377501116</v>
      </c>
      <c r="MI282" s="3">
        <f t="shared" si="1085"/>
        <v>0</v>
      </c>
      <c r="MJ282" s="6">
        <f t="shared" si="1086"/>
        <v>0</v>
      </c>
      <c r="MK282" s="6">
        <f t="shared" si="1087"/>
        <v>0</v>
      </c>
      <c r="ML282" s="6">
        <f t="shared" si="1088"/>
        <v>5.9364629788514192</v>
      </c>
      <c r="MM282" s="193">
        <f t="shared" si="1272"/>
        <v>5.6740334309306508</v>
      </c>
      <c r="MN282" s="193">
        <f t="shared" si="1273"/>
        <v>4.1745731882913786</v>
      </c>
      <c r="MO282" s="193">
        <f t="shared" si="1274"/>
        <v>3.8150380693314694</v>
      </c>
      <c r="MP282" s="193">
        <f t="shared" si="1089"/>
        <v>4.0171016200005578</v>
      </c>
      <c r="MQ282" s="205">
        <f t="shared" si="1275"/>
        <v>57109.163988491309</v>
      </c>
      <c r="MT282" s="3">
        <f t="shared" si="1090"/>
        <v>6.2101900243670016</v>
      </c>
      <c r="MU282" s="6">
        <f t="shared" si="1091"/>
        <v>5.1595845005289185</v>
      </c>
      <c r="MV282" s="6">
        <f t="shared" si="1092"/>
        <v>5.2415312665576126</v>
      </c>
      <c r="MW282" s="6">
        <f t="shared" si="1093"/>
        <v>5.6990044596973624</v>
      </c>
      <c r="MX282" s="193">
        <f t="shared" si="1276"/>
        <v>5.6951349290989715</v>
      </c>
      <c r="MY282" s="193">
        <f t="shared" si="1277"/>
        <v>4.2509446728814932</v>
      </c>
      <c r="MZ282" s="193">
        <f t="shared" si="1278"/>
        <v>3.9243470543102701</v>
      </c>
      <c r="NA282" s="193">
        <f t="shared" si="1094"/>
        <v>4.0128169956619129</v>
      </c>
      <c r="NB282" s="212">
        <f t="shared" si="1279"/>
        <v>57828.438490927911</v>
      </c>
      <c r="NF282" s="3">
        <f t="shared" si="1095"/>
        <v>6.2101900243670007</v>
      </c>
      <c r="NG282" s="6">
        <f t="shared" si="1096"/>
        <v>0</v>
      </c>
      <c r="NH282" s="6">
        <f t="shared" si="1097"/>
        <v>0</v>
      </c>
      <c r="NI282" s="6">
        <f t="shared" si="1098"/>
        <v>0</v>
      </c>
      <c r="NJ282" s="193">
        <f t="shared" si="1280"/>
        <v>5.6951349290989715</v>
      </c>
      <c r="NK282" s="193">
        <f t="shared" si="1281"/>
        <v>4.1745731882913786</v>
      </c>
      <c r="NL282" s="193">
        <f t="shared" si="1282"/>
        <v>3.8150380693314694</v>
      </c>
      <c r="NM282" s="193">
        <f t="shared" si="1099"/>
        <v>3.9040600573940507</v>
      </c>
      <c r="NN282" s="212">
        <f t="shared" si="1283"/>
        <v>56324.397755340353</v>
      </c>
      <c r="NR282" s="3">
        <f t="shared" si="1100"/>
        <v>0</v>
      </c>
      <c r="NS282" s="6">
        <f t="shared" si="1101"/>
        <v>5.1595845005289185</v>
      </c>
      <c r="NT282" s="6">
        <f t="shared" si="1102"/>
        <v>0</v>
      </c>
      <c r="NU282" s="6">
        <f t="shared" si="1103"/>
        <v>0</v>
      </c>
      <c r="NV282" s="193">
        <f t="shared" si="1284"/>
        <v>5.6740334309306508</v>
      </c>
      <c r="NW282" s="193">
        <f t="shared" si="1285"/>
        <v>4.2509446728814932</v>
      </c>
      <c r="NX282" s="193">
        <f t="shared" si="1286"/>
        <v>3.8150380693314694</v>
      </c>
      <c r="NY282" s="193">
        <f t="shared" si="1104"/>
        <v>3.9040600573940507</v>
      </c>
      <c r="NZ282" s="212">
        <f t="shared" si="1287"/>
        <v>56502.504474967813</v>
      </c>
      <c r="OD282" s="3">
        <f t="shared" si="1105"/>
        <v>0</v>
      </c>
      <c r="OE282" s="6">
        <f t="shared" si="1106"/>
        <v>0</v>
      </c>
      <c r="OF282" s="6">
        <f t="shared" si="1107"/>
        <v>5.2415312665576126</v>
      </c>
      <c r="OG282" s="6">
        <f t="shared" si="1108"/>
        <v>0</v>
      </c>
      <c r="OH282" s="193">
        <f t="shared" si="1288"/>
        <v>5.6740334309306508</v>
      </c>
      <c r="OI282" s="193">
        <f t="shared" si="1289"/>
        <v>4.1745731882913786</v>
      </c>
      <c r="OJ282" s="193">
        <f t="shared" si="1290"/>
        <v>3.9243470543102701</v>
      </c>
      <c r="OK282" s="193">
        <f t="shared" si="1109"/>
        <v>3.9040600573940507</v>
      </c>
      <c r="OL282" s="212">
        <f t="shared" si="1291"/>
        <v>56847.380374531022</v>
      </c>
      <c r="OP282" s="3">
        <f t="shared" si="1110"/>
        <v>0</v>
      </c>
      <c r="OQ282" s="6">
        <f t="shared" si="1111"/>
        <v>0</v>
      </c>
      <c r="OR282" s="6">
        <f t="shared" si="1112"/>
        <v>0</v>
      </c>
      <c r="OS282" s="6">
        <f t="shared" si="1113"/>
        <v>5.6990044596973624</v>
      </c>
      <c r="OT282" s="193">
        <f t="shared" si="1292"/>
        <v>5.6740334309306508</v>
      </c>
      <c r="OU282" s="193">
        <f t="shared" si="1293"/>
        <v>4.1745731882913786</v>
      </c>
      <c r="OV282" s="193">
        <f t="shared" si="1294"/>
        <v>3.8150380693314694</v>
      </c>
      <c r="OW282" s="193">
        <f t="shared" si="1114"/>
        <v>4.0128169956619129</v>
      </c>
      <c r="OX282" s="232">
        <f t="shared" si="1295"/>
        <v>57078.752324992376</v>
      </c>
    </row>
    <row r="283" spans="2:414" x14ac:dyDescent="0.2">
      <c r="B283" s="81">
        <v>45416</v>
      </c>
      <c r="C283">
        <v>123</v>
      </c>
      <c r="D283">
        <v>11.340636286326093</v>
      </c>
      <c r="E283">
        <v>0</v>
      </c>
      <c r="F283">
        <v>0</v>
      </c>
      <c r="G283">
        <v>0</v>
      </c>
      <c r="H283">
        <v>0</v>
      </c>
      <c r="I283">
        <v>1</v>
      </c>
      <c r="J283">
        <v>0</v>
      </c>
      <c r="K283">
        <v>0</v>
      </c>
      <c r="L283">
        <v>0</v>
      </c>
      <c r="M283">
        <v>0</v>
      </c>
      <c r="N283">
        <v>0</v>
      </c>
      <c r="O283">
        <v>0</v>
      </c>
      <c r="P283">
        <v>0</v>
      </c>
      <c r="Q283">
        <v>0</v>
      </c>
      <c r="R283">
        <v>0</v>
      </c>
      <c r="S283">
        <v>1</v>
      </c>
      <c r="T283">
        <v>15129</v>
      </c>
      <c r="U283">
        <v>6.7069543388937847</v>
      </c>
      <c r="V283">
        <v>5.3035438413444176</v>
      </c>
      <c r="W283">
        <v>4.557853042964962</v>
      </c>
      <c r="X283">
        <v>4.804647353583273</v>
      </c>
      <c r="Y283" s="3">
        <v>526.86853028444625</v>
      </c>
      <c r="Z283" s="3">
        <v>136.0359455090902</v>
      </c>
      <c r="AA283" s="3">
        <v>50.000002461851778</v>
      </c>
      <c r="AB283" s="3">
        <v>72.473000000192101</v>
      </c>
      <c r="AC283">
        <v>0</v>
      </c>
      <c r="AD283">
        <v>1</v>
      </c>
      <c r="AE283" s="6"/>
      <c r="AF283" s="1" t="s">
        <v>4</v>
      </c>
      <c r="AG283">
        <v>123</v>
      </c>
      <c r="AH283" s="189">
        <v>45416</v>
      </c>
      <c r="AI283">
        <f t="shared" si="1115"/>
        <v>5</v>
      </c>
      <c r="AJ283">
        <v>123</v>
      </c>
      <c r="AK283">
        <v>0</v>
      </c>
      <c r="AL283">
        <v>1</v>
      </c>
      <c r="AM283">
        <v>0</v>
      </c>
      <c r="AN283">
        <v>0</v>
      </c>
      <c r="AO283">
        <v>0</v>
      </c>
      <c r="AP283">
        <v>0</v>
      </c>
      <c r="AQ283">
        <v>1</v>
      </c>
      <c r="AS283" s="37"/>
      <c r="AT283" s="37"/>
      <c r="AU283" s="6">
        <f t="shared" si="1116"/>
        <v>0</v>
      </c>
      <c r="AV283" s="6">
        <f t="shared" si="1117"/>
        <v>0</v>
      </c>
      <c r="AW283" s="6">
        <f t="shared" si="1118"/>
        <v>0</v>
      </c>
      <c r="AX283" s="6">
        <f t="shared" si="1119"/>
        <v>0</v>
      </c>
      <c r="AY283" s="193">
        <f t="shared" si="1120"/>
        <v>5.6740334309306508</v>
      </c>
      <c r="AZ283" s="193">
        <f t="shared" si="1121"/>
        <v>4.1745731882913786</v>
      </c>
      <c r="BA283" s="193">
        <f t="shared" si="1122"/>
        <v>3.8150380693314694</v>
      </c>
      <c r="BB283" s="193">
        <f t="shared" si="1123"/>
        <v>3.9040600573940507</v>
      </c>
      <c r="BC283" s="72">
        <f t="shared" si="1124"/>
        <v>56312.210093717425</v>
      </c>
      <c r="BG283" s="3">
        <f t="shared" si="1125"/>
        <v>6.5728152521159089</v>
      </c>
      <c r="BH283" s="6">
        <f t="shared" si="1126"/>
        <v>0</v>
      </c>
      <c r="BI283" s="6">
        <f t="shared" si="1127"/>
        <v>0</v>
      </c>
      <c r="BJ283" s="6">
        <f t="shared" si="1128"/>
        <v>0</v>
      </c>
      <c r="BK283" s="193">
        <f t="shared" si="1129"/>
        <v>5.6963534352309484</v>
      </c>
      <c r="BL283" s="193">
        <f t="shared" si="1130"/>
        <v>4.1745731882913786</v>
      </c>
      <c r="BM283" s="193">
        <f t="shared" si="1131"/>
        <v>3.8150380693314694</v>
      </c>
      <c r="BN283" s="193">
        <f t="shared" si="1132"/>
        <v>3.9040600573940507</v>
      </c>
      <c r="BO283" s="72">
        <f t="shared" si="1133"/>
        <v>56325.101612481783</v>
      </c>
      <c r="BS283" s="3">
        <f t="shared" si="1134"/>
        <v>6.5728359610822054</v>
      </c>
      <c r="BT283" s="6">
        <f t="shared" si="1135"/>
        <v>0</v>
      </c>
      <c r="BU283" s="6">
        <f t="shared" si="1136"/>
        <v>0</v>
      </c>
      <c r="BV283" s="6">
        <f t="shared" si="1137"/>
        <v>0</v>
      </c>
      <c r="BW283" s="193">
        <f t="shared" si="1138"/>
        <v>5.6963535047755682</v>
      </c>
      <c r="BX283" s="193">
        <f t="shared" si="1139"/>
        <v>4.1745731882913786</v>
      </c>
      <c r="BY283" s="193">
        <f t="shared" si="1296"/>
        <v>3.8150380693314694</v>
      </c>
      <c r="BZ283" s="193">
        <f t="shared" si="1140"/>
        <v>3.9040600573940507</v>
      </c>
      <c r="CA283" s="72">
        <f t="shared" si="1141"/>
        <v>56325.101612481783</v>
      </c>
      <c r="CE283" s="3">
        <f t="shared" si="1142"/>
        <v>0</v>
      </c>
      <c r="CF283" s="6">
        <f t="shared" si="1143"/>
        <v>5.3035438413444176</v>
      </c>
      <c r="CG283" s="6">
        <f t="shared" si="1144"/>
        <v>0</v>
      </c>
      <c r="CH283" s="6">
        <f t="shared" si="1145"/>
        <v>0</v>
      </c>
      <c r="CI283" s="193">
        <f t="shared" si="1146"/>
        <v>5.6740334309306508</v>
      </c>
      <c r="CJ283" s="193">
        <f t="shared" si="1147"/>
        <v>4.2529941021355739</v>
      </c>
      <c r="CK283" s="193">
        <f t="shared" si="1297"/>
        <v>3.8150380693314694</v>
      </c>
      <c r="CL283" s="193">
        <f t="shared" si="1148"/>
        <v>3.9040600573940507</v>
      </c>
      <c r="CM283" s="72">
        <f t="shared" si="1149"/>
        <v>56507.619875906952</v>
      </c>
      <c r="CQ283" s="3">
        <f t="shared" si="1150"/>
        <v>0</v>
      </c>
      <c r="CR283" s="6">
        <f t="shared" si="1151"/>
        <v>5.3036015217751631</v>
      </c>
      <c r="CS283" s="6">
        <f t="shared" si="1152"/>
        <v>0</v>
      </c>
      <c r="CT283" s="6">
        <f t="shared" si="1153"/>
        <v>0</v>
      </c>
      <c r="CU283" s="193">
        <f t="shared" si="1154"/>
        <v>5.6740334309306508</v>
      </c>
      <c r="CV283" s="193">
        <f t="shared" si="1155"/>
        <v>4.2529949224426291</v>
      </c>
      <c r="CW283" s="193">
        <f t="shared" si="1298"/>
        <v>3.8150380693314694</v>
      </c>
      <c r="CX283" s="193">
        <f t="shared" si="1156"/>
        <v>3.9040600573940507</v>
      </c>
      <c r="CY283" s="72">
        <f t="shared" si="1157"/>
        <v>56507.621923496379</v>
      </c>
      <c r="DC283" s="3">
        <f t="shared" si="1158"/>
        <v>0</v>
      </c>
      <c r="DD283" s="6">
        <f t="shared" si="1159"/>
        <v>0</v>
      </c>
      <c r="DE283" s="6">
        <f t="shared" si="1160"/>
        <v>4.78574569511321</v>
      </c>
      <c r="DF283" s="6">
        <f t="shared" si="1161"/>
        <v>0</v>
      </c>
      <c r="DG283" s="193">
        <f t="shared" si="1162"/>
        <v>5.6740334309306508</v>
      </c>
      <c r="DH283" s="193">
        <f t="shared" si="1163"/>
        <v>4.1745731882913786</v>
      </c>
      <c r="DI283" s="193">
        <f t="shared" si="1299"/>
        <v>3.9153022144149769</v>
      </c>
      <c r="DJ283" s="193">
        <f t="shared" si="1164"/>
        <v>3.9040600573940507</v>
      </c>
      <c r="DK283" s="72">
        <f t="shared" si="1165"/>
        <v>56802.905022975785</v>
      </c>
      <c r="DO283" s="3">
        <f t="shared" si="1166"/>
        <v>0</v>
      </c>
      <c r="DP283" s="6">
        <f t="shared" si="1167"/>
        <v>0</v>
      </c>
      <c r="DQ283" s="6">
        <f t="shared" si="1168"/>
        <v>4.5579410679038448</v>
      </c>
      <c r="DR283" s="6">
        <f t="shared" si="1169"/>
        <v>0</v>
      </c>
      <c r="DS283" s="193">
        <f t="shared" si="1170"/>
        <v>5.6740334309306508</v>
      </c>
      <c r="DT283" s="193">
        <f t="shared" si="1171"/>
        <v>4.1745731882913786</v>
      </c>
      <c r="DU283" s="193">
        <f t="shared" si="1300"/>
        <v>3.9107506953150475</v>
      </c>
      <c r="DV283" s="193">
        <f t="shared" si="1172"/>
        <v>3.9040600573940507</v>
      </c>
      <c r="DW283" s="72">
        <f t="shared" si="1173"/>
        <v>56780.537422939437</v>
      </c>
      <c r="EA283" s="3">
        <f t="shared" si="1174"/>
        <v>0</v>
      </c>
      <c r="EB283" s="6">
        <f t="shared" si="1175"/>
        <v>0</v>
      </c>
      <c r="EC283" s="6">
        <f t="shared" si="1176"/>
        <v>0</v>
      </c>
      <c r="ED283" s="6">
        <f t="shared" si="1177"/>
        <v>14.413942060749818</v>
      </c>
      <c r="EE283" s="193">
        <f t="shared" si="1178"/>
        <v>5.6740334309306508</v>
      </c>
      <c r="EF283" s="193">
        <f t="shared" si="1179"/>
        <v>4.1745731882913786</v>
      </c>
      <c r="EG283" s="193">
        <f t="shared" si="1301"/>
        <v>3.8150380693314694</v>
      </c>
      <c r="EH283" s="193">
        <f t="shared" si="1180"/>
        <v>4.1591545414066839</v>
      </c>
      <c r="EI283" s="72">
        <f t="shared" si="1181"/>
        <v>58126.662286048442</v>
      </c>
      <c r="EM283" s="3">
        <f t="shared" si="1182"/>
        <v>0</v>
      </c>
      <c r="EN283" s="6">
        <f t="shared" si="1183"/>
        <v>0</v>
      </c>
      <c r="EO283" s="6">
        <f t="shared" si="1184"/>
        <v>0</v>
      </c>
      <c r="EP283" s="6">
        <f t="shared" si="1185"/>
        <v>4.8047659369828679</v>
      </c>
      <c r="EQ283" s="193">
        <f t="shared" si="1186"/>
        <v>5.6740334309306508</v>
      </c>
      <c r="ER283" s="193">
        <f t="shared" si="1187"/>
        <v>4.1745731882913786</v>
      </c>
      <c r="ES283" s="193">
        <f t="shared" si="1302"/>
        <v>3.8150380693314694</v>
      </c>
      <c r="ET283" s="193">
        <f t="shared" si="1188"/>
        <v>3.9965148695169259</v>
      </c>
      <c r="EU283" s="72">
        <f t="shared" si="1189"/>
        <v>56963.190073492842</v>
      </c>
      <c r="EY283" s="3">
        <f t="shared" si="1190"/>
        <v>6.5728152521159089</v>
      </c>
      <c r="EZ283" s="6">
        <f t="shared" si="1191"/>
        <v>5.3035438413444176</v>
      </c>
      <c r="FA283" s="6">
        <f t="shared" si="1192"/>
        <v>4.78574569511321</v>
      </c>
      <c r="FB283" s="6">
        <f t="shared" si="1193"/>
        <v>14.413942060749818</v>
      </c>
      <c r="FC283" s="193">
        <f t="shared" si="1194"/>
        <v>5.6963534352309484</v>
      </c>
      <c r="FD283" s="193">
        <f t="shared" si="1195"/>
        <v>4.2529941021355739</v>
      </c>
      <c r="FE283" s="193">
        <f t="shared" si="1303"/>
        <v>3.9153022144149769</v>
      </c>
      <c r="FF283" s="193">
        <f t="shared" si="1196"/>
        <v>4.1591545414066839</v>
      </c>
      <c r="FG283" s="72">
        <f t="shared" si="1197"/>
        <v>58850.101243772122</v>
      </c>
      <c r="FK283" s="3">
        <f t="shared" si="1198"/>
        <v>6.706975047860082</v>
      </c>
      <c r="FL283" s="6">
        <f t="shared" si="1199"/>
        <v>5.3036015217751631</v>
      </c>
      <c r="FM283" s="6">
        <f t="shared" si="1200"/>
        <v>4.5579410679038448</v>
      </c>
      <c r="FN283" s="6">
        <f t="shared" si="1201"/>
        <v>4.8047659369828679</v>
      </c>
      <c r="FO283" s="193">
        <f t="shared" si="1202"/>
        <v>5.6968038677227417</v>
      </c>
      <c r="FP283" s="193">
        <f t="shared" si="1203"/>
        <v>4.2529949224426291</v>
      </c>
      <c r="FQ283" s="193">
        <f t="shared" si="1304"/>
        <v>3.9107506953150475</v>
      </c>
      <c r="FR283" s="193">
        <f t="shared" si="1204"/>
        <v>3.9965148695169259</v>
      </c>
      <c r="FS283" s="205">
        <f t="shared" si="1205"/>
        <v>57649.707075235587</v>
      </c>
      <c r="FW283" s="3">
        <f t="shared" si="1206"/>
        <v>7.7129974897278517</v>
      </c>
      <c r="FX283" s="6">
        <f t="shared" si="1207"/>
        <v>5.9930045407191912</v>
      </c>
      <c r="FY283" s="6">
        <f t="shared" si="1208"/>
        <v>5.6517377732765528</v>
      </c>
      <c r="FZ283" s="6">
        <f t="shared" si="1209"/>
        <v>5.6694838772282621</v>
      </c>
      <c r="GA283" s="193">
        <f t="shared" si="1210"/>
        <v>5.7001750709304204</v>
      </c>
      <c r="GB283" s="193">
        <f t="shared" si="1211"/>
        <v>4.2627515696811349</v>
      </c>
      <c r="GC283" s="193">
        <f t="shared" si="1305"/>
        <v>3.9324180386268162</v>
      </c>
      <c r="GD283" s="193">
        <f t="shared" si="1212"/>
        <v>4.0122830505885201</v>
      </c>
      <c r="GE283" s="72">
        <f t="shared" si="1213"/>
        <v>57898.178770477607</v>
      </c>
      <c r="GI283" s="3">
        <f t="shared" si="1214"/>
        <v>7.3776497727831636</v>
      </c>
      <c r="GJ283" s="6">
        <f t="shared" si="1215"/>
        <v>5.8338982254788601</v>
      </c>
      <c r="GK283" s="6">
        <f t="shared" si="1216"/>
        <v>5.013638347261459</v>
      </c>
      <c r="GL283" s="6">
        <f t="shared" si="1217"/>
        <v>5.2851120889416006</v>
      </c>
      <c r="GM283" s="193">
        <f t="shared" si="1218"/>
        <v>5.6990525757144059</v>
      </c>
      <c r="GN283" s="193">
        <f t="shared" si="1219"/>
        <v>4.2605082820270752</v>
      </c>
      <c r="GO283" s="193">
        <f t="shared" si="1306"/>
        <v>3.9198348578181661</v>
      </c>
      <c r="GP283" s="193">
        <f t="shared" si="1220"/>
        <v>4.0053046874299163</v>
      </c>
      <c r="GQ283" s="72">
        <f t="shared" si="1221"/>
        <v>57778.626909331135</v>
      </c>
      <c r="GU283" s="3">
        <f t="shared" si="1222"/>
        <v>8.7190406405619196</v>
      </c>
      <c r="GV283" s="6">
        <f t="shared" si="1223"/>
        <v>6.3642526096133007</v>
      </c>
      <c r="GW283" s="6">
        <f t="shared" si="1224"/>
        <v>5.9252089558544512</v>
      </c>
      <c r="GX283" s="6">
        <f t="shared" si="1225"/>
        <v>6.0058091919790915</v>
      </c>
      <c r="GY283" s="193">
        <f t="shared" si="1226"/>
        <v>5.7035350163483818</v>
      </c>
      <c r="GZ283" s="193">
        <f t="shared" si="1227"/>
        <v>4.2679664198674638</v>
      </c>
      <c r="HA283" s="193">
        <f t="shared" si="1307"/>
        <v>3.9377627346631847</v>
      </c>
      <c r="HB283" s="193">
        <f t="shared" si="1228"/>
        <v>4.0183494249318841</v>
      </c>
      <c r="HC283" s="205">
        <f t="shared" si="1229"/>
        <v>57984.016674538878</v>
      </c>
      <c r="HG283" s="3">
        <f t="shared" si="1030"/>
        <v>7.7129974897278517</v>
      </c>
      <c r="HH283" s="6">
        <f t="shared" si="1031"/>
        <v>0</v>
      </c>
      <c r="HI283" s="6">
        <f t="shared" si="1032"/>
        <v>0</v>
      </c>
      <c r="HJ283" s="6">
        <f t="shared" si="1033"/>
        <v>0</v>
      </c>
      <c r="HK283" s="193">
        <f t="shared" si="1230"/>
        <v>5.7001750709304204</v>
      </c>
      <c r="HL283" s="193">
        <f t="shared" si="1230"/>
        <v>4.1745731882913786</v>
      </c>
      <c r="HM283" s="193">
        <f t="shared" si="1230"/>
        <v>3.8150380693314694</v>
      </c>
      <c r="HN283" s="193">
        <f t="shared" si="1034"/>
        <v>3.9040600573940507</v>
      </c>
      <c r="HO283" s="212">
        <f t="shared" si="1231"/>
        <v>56327.309196858027</v>
      </c>
      <c r="HS283" s="3">
        <f t="shared" si="1035"/>
        <v>7.3776497727831636</v>
      </c>
      <c r="HT283" s="6">
        <f t="shared" si="1036"/>
        <v>0</v>
      </c>
      <c r="HU283" s="6">
        <f t="shared" si="1037"/>
        <v>0</v>
      </c>
      <c r="HV283" s="6">
        <f t="shared" si="1038"/>
        <v>0</v>
      </c>
      <c r="HW283" s="193">
        <f t="shared" si="1232"/>
        <v>5.6990525757144059</v>
      </c>
      <c r="HX283" s="193">
        <f t="shared" si="1233"/>
        <v>4.1745731882913786</v>
      </c>
      <c r="HY283" s="193">
        <f t="shared" si="1234"/>
        <v>3.8150380693314694</v>
      </c>
      <c r="HZ283" s="193">
        <f t="shared" si="1039"/>
        <v>3.9040600573940507</v>
      </c>
      <c r="IA283" s="212">
        <f t="shared" si="1235"/>
        <v>56326.66077367148</v>
      </c>
      <c r="IE283" s="3">
        <f t="shared" si="1040"/>
        <v>8.7190406405619196</v>
      </c>
      <c r="IF283" s="6">
        <f t="shared" si="1041"/>
        <v>0</v>
      </c>
      <c r="IG283" s="6">
        <f t="shared" si="1042"/>
        <v>0</v>
      </c>
      <c r="IH283" s="6">
        <f t="shared" si="1043"/>
        <v>0</v>
      </c>
      <c r="II283" s="193">
        <f t="shared" si="1236"/>
        <v>5.7035350163483818</v>
      </c>
      <c r="IJ283" s="193">
        <f t="shared" si="1237"/>
        <v>4.1745731882913786</v>
      </c>
      <c r="IK283" s="193">
        <f t="shared" si="1238"/>
        <v>3.8150380693314694</v>
      </c>
      <c r="IL283" s="193">
        <f t="shared" si="1044"/>
        <v>3.9040600573940507</v>
      </c>
      <c r="IM283" s="205">
        <f t="shared" si="1239"/>
        <v>56329.250155323287</v>
      </c>
      <c r="IQ283" s="3">
        <f t="shared" si="1045"/>
        <v>0</v>
      </c>
      <c r="IR283" s="6">
        <f t="shared" si="1046"/>
        <v>5.9930045407191912</v>
      </c>
      <c r="IS283" s="6">
        <f t="shared" si="1047"/>
        <v>0</v>
      </c>
      <c r="IT283" s="6">
        <f t="shared" si="1048"/>
        <v>0</v>
      </c>
      <c r="IU283" s="193">
        <f t="shared" si="1240"/>
        <v>5.6740334309306508</v>
      </c>
      <c r="IV283" s="193">
        <f t="shared" si="1241"/>
        <v>4.2627515696811349</v>
      </c>
      <c r="IW283" s="193">
        <f t="shared" si="1242"/>
        <v>3.8150380693314694</v>
      </c>
      <c r="IX283" s="193">
        <f t="shared" si="1049"/>
        <v>3.9040600573940507</v>
      </c>
      <c r="IY283" s="212">
        <f t="shared" si="1243"/>
        <v>56531.980988517316</v>
      </c>
      <c r="JC283" s="3">
        <f t="shared" si="1050"/>
        <v>0</v>
      </c>
      <c r="JD283" s="6">
        <f t="shared" si="1051"/>
        <v>5.8338982254788601</v>
      </c>
      <c r="JE283" s="6">
        <f t="shared" si="1052"/>
        <v>0</v>
      </c>
      <c r="JF283" s="6">
        <f t="shared" si="1053"/>
        <v>0</v>
      </c>
      <c r="JG283" s="193">
        <f t="shared" si="1244"/>
        <v>5.6740334309306508</v>
      </c>
      <c r="JH283" s="193">
        <f t="shared" si="1245"/>
        <v>4.2605082820270752</v>
      </c>
      <c r="JI283" s="193">
        <f t="shared" si="1246"/>
        <v>3.8150380693314694</v>
      </c>
      <c r="JJ283" s="193">
        <f t="shared" si="1054"/>
        <v>3.9040600573940507</v>
      </c>
      <c r="JK283" s="212">
        <f t="shared" si="1247"/>
        <v>56526.379324667716</v>
      </c>
      <c r="JO283" s="3">
        <f t="shared" si="1055"/>
        <v>0</v>
      </c>
      <c r="JP283" s="6">
        <f t="shared" si="1056"/>
        <v>6.3642526096133007</v>
      </c>
      <c r="JQ283" s="6">
        <f t="shared" si="1057"/>
        <v>0</v>
      </c>
      <c r="JR283" s="6">
        <f t="shared" si="1058"/>
        <v>0</v>
      </c>
      <c r="JS283" s="193">
        <f t="shared" si="1248"/>
        <v>5.6740334309306508</v>
      </c>
      <c r="JT283" s="193">
        <f t="shared" si="1249"/>
        <v>4.2679664198674638</v>
      </c>
      <c r="JU283" s="193">
        <f t="shared" si="1250"/>
        <v>3.8150380693314694</v>
      </c>
      <c r="JV283" s="193">
        <f t="shared" si="1059"/>
        <v>3.9040600573940507</v>
      </c>
      <c r="JW283" s="205">
        <f t="shared" si="1251"/>
        <v>56545.005020494929</v>
      </c>
      <c r="KA283" s="3">
        <f t="shared" si="1060"/>
        <v>0</v>
      </c>
      <c r="KB283" s="6">
        <f t="shared" si="1061"/>
        <v>0</v>
      </c>
      <c r="KC283" s="6">
        <f t="shared" si="1062"/>
        <v>5.6517377732765528</v>
      </c>
      <c r="KD283" s="6">
        <f t="shared" si="1063"/>
        <v>0</v>
      </c>
      <c r="KE283" s="193">
        <f t="shared" si="1252"/>
        <v>5.6740334309306508</v>
      </c>
      <c r="KF283" s="193">
        <f t="shared" si="1253"/>
        <v>4.1745731882913786</v>
      </c>
      <c r="KG283" s="193">
        <f t="shared" si="1254"/>
        <v>3.9324180386268162</v>
      </c>
      <c r="KH283" s="193">
        <f t="shared" si="1064"/>
        <v>3.9040600573940507</v>
      </c>
      <c r="KI283" s="212">
        <f t="shared" si="1255"/>
        <v>56887.096476540231</v>
      </c>
      <c r="KM283" s="3">
        <f t="shared" si="1065"/>
        <v>0</v>
      </c>
      <c r="KN283" s="6">
        <f t="shared" si="1066"/>
        <v>0</v>
      </c>
      <c r="KO283" s="6">
        <f t="shared" si="1067"/>
        <v>5.013638347261459</v>
      </c>
      <c r="KP283" s="6">
        <f t="shared" si="1068"/>
        <v>0</v>
      </c>
      <c r="KQ283" s="193">
        <f t="shared" si="1256"/>
        <v>5.6740334309306508</v>
      </c>
      <c r="KR283" s="193">
        <f t="shared" si="1257"/>
        <v>4.1745731882913786</v>
      </c>
      <c r="KS283" s="193">
        <f t="shared" si="1258"/>
        <v>3.9198348578181661</v>
      </c>
      <c r="KT283" s="193">
        <f t="shared" si="1069"/>
        <v>3.9040600573940507</v>
      </c>
      <c r="KU283" s="212">
        <f t="shared" si="1259"/>
        <v>56825.188618430991</v>
      </c>
      <c r="KY283" s="3">
        <f t="shared" si="1070"/>
        <v>0</v>
      </c>
      <c r="KZ283" s="6">
        <f t="shared" si="1071"/>
        <v>0</v>
      </c>
      <c r="LA283" s="6">
        <f t="shared" si="1072"/>
        <v>5.9252089558544512</v>
      </c>
      <c r="LB283" s="6">
        <f t="shared" si="1073"/>
        <v>0</v>
      </c>
      <c r="LC283" s="193">
        <f t="shared" si="1260"/>
        <v>5.6740334309306508</v>
      </c>
      <c r="LD283" s="193">
        <f t="shared" si="1261"/>
        <v>4.1745731882913786</v>
      </c>
      <c r="LE283" s="193">
        <f t="shared" si="1262"/>
        <v>3.9377627346631847</v>
      </c>
      <c r="LF283" s="193">
        <f t="shared" si="1074"/>
        <v>3.9040600573940507</v>
      </c>
      <c r="LG283" s="205">
        <f t="shared" si="1263"/>
        <v>56913.412193340017</v>
      </c>
      <c r="LK283" s="3">
        <f t="shared" si="1075"/>
        <v>0</v>
      </c>
      <c r="LL283" s="6">
        <f t="shared" si="1076"/>
        <v>0</v>
      </c>
      <c r="LM283" s="6">
        <f t="shared" si="1077"/>
        <v>0</v>
      </c>
      <c r="LN283" s="6">
        <f t="shared" si="1078"/>
        <v>5.6694838772282621</v>
      </c>
      <c r="LO283" s="193">
        <f t="shared" si="1264"/>
        <v>5.6740334309306508</v>
      </c>
      <c r="LP283" s="193">
        <f t="shared" si="1265"/>
        <v>4.1745731882913786</v>
      </c>
      <c r="LQ283" s="193">
        <f t="shared" si="1266"/>
        <v>3.8150380693314694</v>
      </c>
      <c r="LR283" s="193">
        <f t="shared" si="1079"/>
        <v>4.0122830505885201</v>
      </c>
      <c r="LS283" s="212">
        <f t="shared" si="1267"/>
        <v>57074.963592653963</v>
      </c>
      <c r="LW283" s="3">
        <f t="shared" si="1080"/>
        <v>0</v>
      </c>
      <c r="LX283" s="6">
        <f t="shared" si="1081"/>
        <v>0</v>
      </c>
      <c r="LY283" s="6">
        <f t="shared" si="1082"/>
        <v>0</v>
      </c>
      <c r="LZ283" s="6">
        <f t="shared" si="1083"/>
        <v>5.2851120889416006</v>
      </c>
      <c r="MA283" s="193">
        <f t="shared" si="1268"/>
        <v>5.6740334309306508</v>
      </c>
      <c r="MB283" s="193">
        <f t="shared" si="1269"/>
        <v>4.1745731882913786</v>
      </c>
      <c r="MC283" s="193">
        <f t="shared" si="1270"/>
        <v>3.8150380693314694</v>
      </c>
      <c r="MD283" s="193">
        <f t="shared" si="1084"/>
        <v>4.0053046874299163</v>
      </c>
      <c r="ME283" s="212">
        <f t="shared" si="1271"/>
        <v>57025.470097653866</v>
      </c>
      <c r="MI283" s="3">
        <f t="shared" si="1085"/>
        <v>0</v>
      </c>
      <c r="MJ283" s="6">
        <f t="shared" si="1086"/>
        <v>0</v>
      </c>
      <c r="MK283" s="6">
        <f t="shared" si="1087"/>
        <v>0</v>
      </c>
      <c r="ML283" s="6">
        <f t="shared" si="1088"/>
        <v>6.0058091919790915</v>
      </c>
      <c r="MM283" s="193">
        <f t="shared" si="1272"/>
        <v>5.6740334309306508</v>
      </c>
      <c r="MN283" s="193">
        <f t="shared" si="1273"/>
        <v>4.1745731882913786</v>
      </c>
      <c r="MO283" s="193">
        <f t="shared" si="1274"/>
        <v>3.8150380693314694</v>
      </c>
      <c r="MP283" s="193">
        <f t="shared" si="1089"/>
        <v>4.0183494249318841</v>
      </c>
      <c r="MQ283" s="205">
        <f t="shared" si="1275"/>
        <v>57118.02377933939</v>
      </c>
      <c r="MT283" s="3">
        <f t="shared" si="1090"/>
        <v>6.3716066219490948</v>
      </c>
      <c r="MU283" s="6">
        <f t="shared" si="1091"/>
        <v>5.3035438413444176</v>
      </c>
      <c r="MV283" s="6">
        <f t="shared" si="1092"/>
        <v>5.2415309994097061</v>
      </c>
      <c r="MW283" s="6">
        <f t="shared" si="1093"/>
        <v>5.7655768242999272</v>
      </c>
      <c r="MX283" s="193">
        <f t="shared" si="1276"/>
        <v>5.6956775102344288</v>
      </c>
      <c r="MY283" s="193">
        <f t="shared" si="1277"/>
        <v>4.2529941021355739</v>
      </c>
      <c r="MZ283" s="193">
        <f t="shared" si="1278"/>
        <v>3.9243470490327548</v>
      </c>
      <c r="NA283" s="193">
        <f t="shared" si="1094"/>
        <v>4.0140200588463006</v>
      </c>
      <c r="NB283" s="212">
        <f t="shared" si="1279"/>
        <v>57842.646224821663</v>
      </c>
      <c r="NF283" s="3">
        <f t="shared" si="1095"/>
        <v>6.3716066219490948</v>
      </c>
      <c r="NG283" s="6">
        <f t="shared" si="1096"/>
        <v>0</v>
      </c>
      <c r="NH283" s="6">
        <f t="shared" si="1097"/>
        <v>0</v>
      </c>
      <c r="NI283" s="6">
        <f t="shared" si="1098"/>
        <v>0</v>
      </c>
      <c r="NJ283" s="193">
        <f t="shared" si="1280"/>
        <v>5.6956775102344288</v>
      </c>
      <c r="NK283" s="193">
        <f t="shared" si="1281"/>
        <v>4.1745731882913786</v>
      </c>
      <c r="NL283" s="193">
        <f t="shared" si="1282"/>
        <v>3.8150380693314694</v>
      </c>
      <c r="NM283" s="193">
        <f t="shared" si="1099"/>
        <v>3.9040600573940507</v>
      </c>
      <c r="NN283" s="212">
        <f t="shared" si="1283"/>
        <v>56324.711170491391</v>
      </c>
      <c r="NR283" s="3">
        <f t="shared" si="1100"/>
        <v>0</v>
      </c>
      <c r="NS283" s="6">
        <f t="shared" si="1101"/>
        <v>5.3035438413444176</v>
      </c>
      <c r="NT283" s="6">
        <f t="shared" si="1102"/>
        <v>0</v>
      </c>
      <c r="NU283" s="6">
        <f t="shared" si="1103"/>
        <v>0</v>
      </c>
      <c r="NV283" s="193">
        <f t="shared" si="1284"/>
        <v>5.6740334309306508</v>
      </c>
      <c r="NW283" s="193">
        <f t="shared" si="1285"/>
        <v>4.2529941021355739</v>
      </c>
      <c r="NX283" s="193">
        <f t="shared" si="1286"/>
        <v>3.8150380693314694</v>
      </c>
      <c r="NY283" s="193">
        <f t="shared" si="1104"/>
        <v>3.9040600573940507</v>
      </c>
      <c r="NZ283" s="212">
        <f t="shared" si="1287"/>
        <v>56507.619875906952</v>
      </c>
      <c r="OD283" s="3">
        <f t="shared" si="1105"/>
        <v>0</v>
      </c>
      <c r="OE283" s="6">
        <f t="shared" si="1106"/>
        <v>0</v>
      </c>
      <c r="OF283" s="6">
        <f t="shared" si="1107"/>
        <v>5.2415309994097061</v>
      </c>
      <c r="OG283" s="6">
        <f t="shared" si="1108"/>
        <v>0</v>
      </c>
      <c r="OH283" s="193">
        <f t="shared" si="1288"/>
        <v>5.6740334309306508</v>
      </c>
      <c r="OI283" s="193">
        <f t="shared" si="1289"/>
        <v>4.1745731882913786</v>
      </c>
      <c r="OJ283" s="193">
        <f t="shared" si="1290"/>
        <v>3.9243470490327548</v>
      </c>
      <c r="OK283" s="193">
        <f t="shared" si="1109"/>
        <v>3.9040600573940507</v>
      </c>
      <c r="OL283" s="212">
        <f t="shared" si="1291"/>
        <v>56847.380348570259</v>
      </c>
      <c r="OP283" s="3">
        <f t="shared" si="1110"/>
        <v>0</v>
      </c>
      <c r="OQ283" s="6">
        <f t="shared" si="1111"/>
        <v>0</v>
      </c>
      <c r="OR283" s="6">
        <f t="shared" si="1112"/>
        <v>0</v>
      </c>
      <c r="OS283" s="6">
        <f t="shared" si="1113"/>
        <v>5.7655768242999272</v>
      </c>
      <c r="OT283" s="193">
        <f t="shared" si="1292"/>
        <v>5.6740334309306508</v>
      </c>
      <c r="OU283" s="193">
        <f t="shared" si="1293"/>
        <v>4.1745731882913786</v>
      </c>
      <c r="OV283" s="193">
        <f t="shared" si="1294"/>
        <v>3.8150380693314694</v>
      </c>
      <c r="OW283" s="193">
        <f t="shared" si="1114"/>
        <v>4.0140200588463006</v>
      </c>
      <c r="OX283" s="232">
        <f t="shared" si="1295"/>
        <v>57087.28986338785</v>
      </c>
    </row>
    <row r="284" spans="2:414" x14ac:dyDescent="0.2">
      <c r="B284" s="81">
        <v>45423</v>
      </c>
      <c r="C284">
        <v>124</v>
      </c>
      <c r="D284">
        <v>11.352087701417533</v>
      </c>
      <c r="E284">
        <v>0</v>
      </c>
      <c r="F284">
        <v>0</v>
      </c>
      <c r="G284">
        <v>0</v>
      </c>
      <c r="H284">
        <v>0</v>
      </c>
      <c r="I284">
        <v>1</v>
      </c>
      <c r="J284">
        <v>0</v>
      </c>
      <c r="K284">
        <v>0</v>
      </c>
      <c r="L284">
        <v>0</v>
      </c>
      <c r="M284">
        <v>0</v>
      </c>
      <c r="N284">
        <v>0</v>
      </c>
      <c r="O284">
        <v>0</v>
      </c>
      <c r="P284">
        <v>0</v>
      </c>
      <c r="Q284">
        <v>0</v>
      </c>
      <c r="R284">
        <v>0</v>
      </c>
      <c r="S284">
        <v>1</v>
      </c>
      <c r="T284">
        <v>15376</v>
      </c>
      <c r="U284">
        <v>6.8134820120497777</v>
      </c>
      <c r="V284">
        <v>5.3722226029592957</v>
      </c>
      <c r="W284">
        <v>4.5578530197347069</v>
      </c>
      <c r="X284">
        <v>4.8623184369284731</v>
      </c>
      <c r="Y284" s="3">
        <v>618.82731499557644</v>
      </c>
      <c r="Z284" s="3">
        <v>150.32886783157031</v>
      </c>
      <c r="AA284" s="3">
        <v>50.000000246185181</v>
      </c>
      <c r="AB284" s="3">
        <v>79.720250000019263</v>
      </c>
      <c r="AC284">
        <v>0</v>
      </c>
      <c r="AD284">
        <v>1</v>
      </c>
      <c r="AE284" s="6"/>
      <c r="AF284" s="1" t="s">
        <v>4</v>
      </c>
      <c r="AG284">
        <v>124</v>
      </c>
      <c r="AH284" s="189">
        <v>45423</v>
      </c>
      <c r="AI284">
        <f t="shared" si="1115"/>
        <v>5</v>
      </c>
      <c r="AJ284">
        <v>124</v>
      </c>
      <c r="AK284">
        <v>0</v>
      </c>
      <c r="AL284">
        <v>1</v>
      </c>
      <c r="AM284">
        <v>0</v>
      </c>
      <c r="AN284">
        <v>0</v>
      </c>
      <c r="AO284">
        <v>0</v>
      </c>
      <c r="AP284">
        <v>0</v>
      </c>
      <c r="AQ284">
        <v>1</v>
      </c>
      <c r="AS284" s="37"/>
      <c r="AT284" s="37"/>
      <c r="AU284" s="6">
        <f t="shared" si="1116"/>
        <v>0</v>
      </c>
      <c r="AV284" s="6">
        <f t="shared" si="1117"/>
        <v>0</v>
      </c>
      <c r="AW284" s="6">
        <f t="shared" si="1118"/>
        <v>0</v>
      </c>
      <c r="AX284" s="6">
        <f t="shared" si="1119"/>
        <v>0</v>
      </c>
      <c r="AY284" s="193">
        <f t="shared" si="1120"/>
        <v>5.6740334309306508</v>
      </c>
      <c r="AZ284" s="193">
        <f t="shared" si="1121"/>
        <v>4.1745731882913786</v>
      </c>
      <c r="BA284" s="193">
        <f t="shared" si="1122"/>
        <v>3.8150380693314694</v>
      </c>
      <c r="BB284" s="193">
        <f t="shared" si="1123"/>
        <v>3.9040600573940507</v>
      </c>
      <c r="BC284" s="72">
        <f t="shared" si="1124"/>
        <v>56312.210093717425</v>
      </c>
      <c r="BG284" s="3">
        <f t="shared" si="1125"/>
        <v>6.6772123718087819</v>
      </c>
      <c r="BH284" s="6">
        <f t="shared" si="1126"/>
        <v>0</v>
      </c>
      <c r="BI284" s="6">
        <f t="shared" si="1127"/>
        <v>0</v>
      </c>
      <c r="BJ284" s="6">
        <f t="shared" si="1128"/>
        <v>0</v>
      </c>
      <c r="BK284" s="193">
        <f t="shared" si="1129"/>
        <v>5.6967039590503941</v>
      </c>
      <c r="BL284" s="193">
        <f t="shared" si="1130"/>
        <v>4.1745731882913786</v>
      </c>
      <c r="BM284" s="193">
        <f t="shared" si="1131"/>
        <v>3.8150380693314694</v>
      </c>
      <c r="BN284" s="193">
        <f t="shared" si="1132"/>
        <v>3.9040600573940507</v>
      </c>
      <c r="BO284" s="72">
        <f t="shared" si="1133"/>
        <v>56325.304090476922</v>
      </c>
      <c r="BS284" s="3">
        <f t="shared" si="1134"/>
        <v>6.6772334096990402</v>
      </c>
      <c r="BT284" s="6">
        <f t="shared" si="1135"/>
        <v>0</v>
      </c>
      <c r="BU284" s="6">
        <f t="shared" si="1136"/>
        <v>0</v>
      </c>
      <c r="BV284" s="6">
        <f t="shared" si="1137"/>
        <v>0</v>
      </c>
      <c r="BW284" s="193">
        <f t="shared" si="1138"/>
        <v>5.6967040296748435</v>
      </c>
      <c r="BX284" s="193">
        <f t="shared" si="1139"/>
        <v>4.1745731882913786</v>
      </c>
      <c r="BY284" s="193">
        <f t="shared" si="1296"/>
        <v>3.8150380693314694</v>
      </c>
      <c r="BZ284" s="193">
        <f t="shared" si="1140"/>
        <v>3.9040600573940507</v>
      </c>
      <c r="CA284" s="72">
        <f t="shared" si="1141"/>
        <v>56325.304090476922</v>
      </c>
      <c r="CE284" s="3">
        <f t="shared" si="1142"/>
        <v>0</v>
      </c>
      <c r="CF284" s="6">
        <f t="shared" si="1143"/>
        <v>5.3722226029592957</v>
      </c>
      <c r="CG284" s="6">
        <f t="shared" si="1144"/>
        <v>0</v>
      </c>
      <c r="CH284" s="6">
        <f t="shared" si="1145"/>
        <v>0</v>
      </c>
      <c r="CI284" s="193">
        <f t="shared" si="1146"/>
        <v>5.6740334309306508</v>
      </c>
      <c r="CJ284" s="193">
        <f t="shared" si="1147"/>
        <v>4.2539703465889174</v>
      </c>
      <c r="CK284" s="193">
        <f t="shared" si="1297"/>
        <v>3.8150380693314694</v>
      </c>
      <c r="CL284" s="193">
        <f t="shared" si="1148"/>
        <v>3.9040600573940507</v>
      </c>
      <c r="CM284" s="72">
        <f t="shared" si="1149"/>
        <v>56510.056757062644</v>
      </c>
      <c r="CQ284" s="3">
        <f t="shared" si="1150"/>
        <v>0</v>
      </c>
      <c r="CR284" s="6">
        <f t="shared" si="1151"/>
        <v>5.3722810303284412</v>
      </c>
      <c r="CS284" s="6">
        <f t="shared" si="1152"/>
        <v>0</v>
      </c>
      <c r="CT284" s="6">
        <f t="shared" si="1153"/>
        <v>0</v>
      </c>
      <c r="CU284" s="193">
        <f t="shared" si="1154"/>
        <v>5.6740334309306508</v>
      </c>
      <c r="CV284" s="193">
        <f t="shared" si="1155"/>
        <v>4.2539711767078199</v>
      </c>
      <c r="CW284" s="193">
        <f t="shared" si="1298"/>
        <v>3.8150380693314694</v>
      </c>
      <c r="CX284" s="193">
        <f t="shared" si="1156"/>
        <v>3.9040600573940507</v>
      </c>
      <c r="CY284" s="72">
        <f t="shared" si="1157"/>
        <v>56510.058829232985</v>
      </c>
      <c r="DC284" s="3">
        <f t="shared" si="1158"/>
        <v>0</v>
      </c>
      <c r="DD284" s="6">
        <f t="shared" si="1159"/>
        <v>0</v>
      </c>
      <c r="DE284" s="6">
        <f t="shared" si="1160"/>
        <v>4.7857456707214423</v>
      </c>
      <c r="DF284" s="6">
        <f t="shared" si="1161"/>
        <v>0</v>
      </c>
      <c r="DG284" s="193">
        <f t="shared" si="1162"/>
        <v>5.6740334309306508</v>
      </c>
      <c r="DH284" s="193">
        <f t="shared" si="1163"/>
        <v>4.1745731882913786</v>
      </c>
      <c r="DI284" s="193">
        <f t="shared" si="1299"/>
        <v>3.9153022139287383</v>
      </c>
      <c r="DJ284" s="193">
        <f t="shared" si="1164"/>
        <v>3.9040600573940507</v>
      </c>
      <c r="DK284" s="72">
        <f t="shared" si="1165"/>
        <v>56802.905020585815</v>
      </c>
      <c r="DO284" s="3">
        <f t="shared" si="1166"/>
        <v>0</v>
      </c>
      <c r="DP284" s="6">
        <f t="shared" si="1167"/>
        <v>0</v>
      </c>
      <c r="DQ284" s="6">
        <f t="shared" si="1168"/>
        <v>4.5579410446731412</v>
      </c>
      <c r="DR284" s="6">
        <f t="shared" si="1169"/>
        <v>0</v>
      </c>
      <c r="DS284" s="193">
        <f t="shared" si="1170"/>
        <v>5.6740334309306508</v>
      </c>
      <c r="DT284" s="193">
        <f t="shared" si="1171"/>
        <v>4.1745731882913786</v>
      </c>
      <c r="DU284" s="193">
        <f t="shared" si="1300"/>
        <v>3.9107506948498418</v>
      </c>
      <c r="DV284" s="193">
        <f t="shared" si="1172"/>
        <v>3.9040600573940507</v>
      </c>
      <c r="DW284" s="72">
        <f t="shared" si="1173"/>
        <v>56780.537420653789</v>
      </c>
      <c r="EA284" s="3">
        <f t="shared" si="1174"/>
        <v>0</v>
      </c>
      <c r="EB284" s="6">
        <f t="shared" si="1175"/>
        <v>0</v>
      </c>
      <c r="EC284" s="6">
        <f t="shared" si="1176"/>
        <v>0</v>
      </c>
      <c r="ED284" s="6">
        <f t="shared" si="1177"/>
        <v>14.58695531078542</v>
      </c>
      <c r="EE284" s="193">
        <f t="shared" si="1178"/>
        <v>5.6740334309306508</v>
      </c>
      <c r="EF284" s="193">
        <f t="shared" si="1179"/>
        <v>4.1745731882913786</v>
      </c>
      <c r="EG284" s="193">
        <f t="shared" si="1301"/>
        <v>3.8150380693314694</v>
      </c>
      <c r="EH284" s="193">
        <f t="shared" si="1180"/>
        <v>4.1618534942447436</v>
      </c>
      <c r="EI284" s="72">
        <f t="shared" si="1181"/>
        <v>58146.168852297953</v>
      </c>
      <c r="EM284" s="3">
        <f t="shared" si="1182"/>
        <v>0</v>
      </c>
      <c r="EN284" s="6">
        <f t="shared" si="1183"/>
        <v>0</v>
      </c>
      <c r="EO284" s="6">
        <f t="shared" si="1184"/>
        <v>0</v>
      </c>
      <c r="EP284" s="6">
        <f t="shared" si="1185"/>
        <v>4.8624384437068553</v>
      </c>
      <c r="EQ284" s="193">
        <f t="shared" si="1186"/>
        <v>5.6740334309306508</v>
      </c>
      <c r="ER284" s="193">
        <f t="shared" si="1187"/>
        <v>4.1745731882913786</v>
      </c>
      <c r="ES284" s="193">
        <f t="shared" si="1302"/>
        <v>3.8150380693314694</v>
      </c>
      <c r="ET284" s="193">
        <f t="shared" si="1188"/>
        <v>3.9975743047206933</v>
      </c>
      <c r="EU284" s="72">
        <f t="shared" si="1189"/>
        <v>56970.693067280998</v>
      </c>
      <c r="EY284" s="3">
        <f t="shared" si="1190"/>
        <v>6.6772123718087819</v>
      </c>
      <c r="EZ284" s="6">
        <f t="shared" si="1191"/>
        <v>5.3722226029592957</v>
      </c>
      <c r="FA284" s="6">
        <f t="shared" si="1192"/>
        <v>4.7857456707214423</v>
      </c>
      <c r="FB284" s="6">
        <f t="shared" si="1193"/>
        <v>14.58695531078542</v>
      </c>
      <c r="FC284" s="193">
        <f t="shared" si="1194"/>
        <v>5.6967039590503941</v>
      </c>
      <c r="FD284" s="193">
        <f t="shared" si="1195"/>
        <v>4.2539703465889174</v>
      </c>
      <c r="FE284" s="193">
        <f t="shared" si="1303"/>
        <v>3.9153022139287383</v>
      </c>
      <c r="FF284" s="193">
        <f t="shared" si="1196"/>
        <v>4.1618534942447436</v>
      </c>
      <c r="FG284" s="72">
        <f t="shared" si="1197"/>
        <v>58872.600971376189</v>
      </c>
      <c r="FK284" s="3">
        <f t="shared" si="1198"/>
        <v>6.8135030499400369</v>
      </c>
      <c r="FL284" s="6">
        <f t="shared" si="1199"/>
        <v>5.3722810303284412</v>
      </c>
      <c r="FM284" s="6">
        <f t="shared" si="1200"/>
        <v>4.5579410446731412</v>
      </c>
      <c r="FN284" s="6">
        <f t="shared" si="1201"/>
        <v>4.8624384437068553</v>
      </c>
      <c r="FO284" s="193">
        <f t="shared" si="1202"/>
        <v>5.6971613838701813</v>
      </c>
      <c r="FP284" s="193">
        <f t="shared" si="1203"/>
        <v>4.2539711767078199</v>
      </c>
      <c r="FQ284" s="193">
        <f t="shared" si="1304"/>
        <v>3.9107506948498418</v>
      </c>
      <c r="FR284" s="193">
        <f t="shared" si="1204"/>
        <v>3.9975743047206933</v>
      </c>
      <c r="FS284" s="205">
        <f t="shared" si="1205"/>
        <v>57659.99838899028</v>
      </c>
      <c r="FW284" s="3">
        <f t="shared" si="1206"/>
        <v>7.8355043138572436</v>
      </c>
      <c r="FX284" s="6">
        <f t="shared" si="1207"/>
        <v>6.0706115413440038</v>
      </c>
      <c r="FY284" s="6">
        <f t="shared" si="1208"/>
        <v>5.6517377444710366</v>
      </c>
      <c r="FZ284" s="6">
        <f t="shared" si="1209"/>
        <v>5.7375357555755979</v>
      </c>
      <c r="GA284" s="193">
        <f t="shared" si="1210"/>
        <v>5.7005848188182053</v>
      </c>
      <c r="GB284" s="193">
        <f t="shared" si="1211"/>
        <v>4.2638439508011059</v>
      </c>
      <c r="GC284" s="193">
        <f t="shared" si="1305"/>
        <v>3.9324180380623366</v>
      </c>
      <c r="GD284" s="193">
        <f t="shared" si="1212"/>
        <v>4.0135134907957353</v>
      </c>
      <c r="GE284" s="72">
        <f t="shared" si="1213"/>
        <v>57910.07361976579</v>
      </c>
      <c r="GI284" s="3">
        <f t="shared" si="1214"/>
        <v>7.4948302132547564</v>
      </c>
      <c r="GJ284" s="6">
        <f t="shared" si="1215"/>
        <v>5.9094448632552261</v>
      </c>
      <c r="GK284" s="6">
        <f t="shared" si="1216"/>
        <v>5.0136383217081777</v>
      </c>
      <c r="GL284" s="6">
        <f t="shared" si="1217"/>
        <v>5.3485502806213212</v>
      </c>
      <c r="GM284" s="193">
        <f t="shared" si="1218"/>
        <v>5.6994449520745967</v>
      </c>
      <c r="GN284" s="193">
        <f t="shared" si="1219"/>
        <v>4.26157406419971</v>
      </c>
      <c r="GO284" s="193">
        <f t="shared" si="1306"/>
        <v>3.9198348573110771</v>
      </c>
      <c r="GP284" s="193">
        <f t="shared" si="1220"/>
        <v>4.006459783804039</v>
      </c>
      <c r="GQ284" s="72">
        <f t="shared" si="1221"/>
        <v>57789.877699496858</v>
      </c>
      <c r="GU284" s="3">
        <f t="shared" si="1222"/>
        <v>8.8575266156647121</v>
      </c>
      <c r="GV284" s="6">
        <f t="shared" si="1223"/>
        <v>6.4466671235511548</v>
      </c>
      <c r="GW284" s="6">
        <f t="shared" si="1224"/>
        <v>5.9252089256551193</v>
      </c>
      <c r="GX284" s="6">
        <f t="shared" si="1225"/>
        <v>6.0778980461605912</v>
      </c>
      <c r="GY284" s="193">
        <f t="shared" si="1226"/>
        <v>5.7039966439447936</v>
      </c>
      <c r="GZ284" s="193">
        <f t="shared" si="1227"/>
        <v>4.2691204013196717</v>
      </c>
      <c r="HA284" s="193">
        <f t="shared" si="1307"/>
        <v>3.9377627340745462</v>
      </c>
      <c r="HB284" s="193">
        <f t="shared" si="1228"/>
        <v>4.0196449320242262</v>
      </c>
      <c r="HC284" s="205">
        <f t="shared" si="1229"/>
        <v>57996.586962971138</v>
      </c>
      <c r="HG284" s="3">
        <f t="shared" si="1030"/>
        <v>7.8355043138572436</v>
      </c>
      <c r="HH284" s="6">
        <f t="shared" si="1031"/>
        <v>0</v>
      </c>
      <c r="HI284" s="6">
        <f t="shared" si="1032"/>
        <v>0</v>
      </c>
      <c r="HJ284" s="6">
        <f t="shared" si="1033"/>
        <v>0</v>
      </c>
      <c r="HK284" s="193">
        <f t="shared" si="1230"/>
        <v>5.7005848188182053</v>
      </c>
      <c r="HL284" s="193">
        <f t="shared" si="1230"/>
        <v>4.1745731882913786</v>
      </c>
      <c r="HM284" s="193">
        <f t="shared" si="1230"/>
        <v>3.8150380693314694</v>
      </c>
      <c r="HN284" s="193">
        <f t="shared" si="1034"/>
        <v>3.9040600573940507</v>
      </c>
      <c r="HO284" s="212">
        <f t="shared" si="1231"/>
        <v>56327.545894631759</v>
      </c>
      <c r="HS284" s="3">
        <f t="shared" si="1035"/>
        <v>7.4948302132547564</v>
      </c>
      <c r="HT284" s="6">
        <f t="shared" si="1036"/>
        <v>0</v>
      </c>
      <c r="HU284" s="6">
        <f t="shared" si="1037"/>
        <v>0</v>
      </c>
      <c r="HV284" s="6">
        <f t="shared" si="1038"/>
        <v>0</v>
      </c>
      <c r="HW284" s="193">
        <f t="shared" si="1232"/>
        <v>5.6994449520745967</v>
      </c>
      <c r="HX284" s="193">
        <f t="shared" si="1233"/>
        <v>4.1745731882913786</v>
      </c>
      <c r="HY284" s="193">
        <f t="shared" si="1234"/>
        <v>3.8150380693314694</v>
      </c>
      <c r="HZ284" s="193">
        <f t="shared" si="1039"/>
        <v>3.9040600573940507</v>
      </c>
      <c r="IA284" s="212">
        <f t="shared" si="1235"/>
        <v>56326.887433860022</v>
      </c>
      <c r="IE284" s="3">
        <f t="shared" si="1040"/>
        <v>8.8575266156647121</v>
      </c>
      <c r="IF284" s="6">
        <f t="shared" si="1041"/>
        <v>0</v>
      </c>
      <c r="IG284" s="6">
        <f t="shared" si="1042"/>
        <v>0</v>
      </c>
      <c r="IH284" s="6">
        <f t="shared" si="1043"/>
        <v>0</v>
      </c>
      <c r="II284" s="193">
        <f t="shared" si="1236"/>
        <v>5.7039966439447936</v>
      </c>
      <c r="IJ284" s="193">
        <f t="shared" si="1237"/>
        <v>4.1745731882913786</v>
      </c>
      <c r="IK284" s="193">
        <f t="shared" si="1238"/>
        <v>3.8150380693314694</v>
      </c>
      <c r="IL284" s="193">
        <f t="shared" si="1044"/>
        <v>3.9040600573940507</v>
      </c>
      <c r="IM284" s="205">
        <f t="shared" si="1239"/>
        <v>56329.516831544985</v>
      </c>
      <c r="IQ284" s="3">
        <f t="shared" si="1045"/>
        <v>0</v>
      </c>
      <c r="IR284" s="6">
        <f t="shared" si="1046"/>
        <v>6.0706115413440038</v>
      </c>
      <c r="IS284" s="6">
        <f t="shared" si="1047"/>
        <v>0</v>
      </c>
      <c r="IT284" s="6">
        <f t="shared" si="1048"/>
        <v>0</v>
      </c>
      <c r="IU284" s="193">
        <f t="shared" si="1240"/>
        <v>5.6740334309306508</v>
      </c>
      <c r="IV284" s="193">
        <f t="shared" si="1241"/>
        <v>4.2638439508011059</v>
      </c>
      <c r="IW284" s="193">
        <f t="shared" si="1242"/>
        <v>3.8150380693314694</v>
      </c>
      <c r="IX284" s="193">
        <f t="shared" si="1049"/>
        <v>3.9040600573940507</v>
      </c>
      <c r="IY284" s="212">
        <f t="shared" si="1243"/>
        <v>56534.708950155888</v>
      </c>
      <c r="JC284" s="3">
        <f t="shared" si="1050"/>
        <v>0</v>
      </c>
      <c r="JD284" s="6">
        <f t="shared" si="1051"/>
        <v>5.9094448632552261</v>
      </c>
      <c r="JE284" s="6">
        <f t="shared" si="1052"/>
        <v>0</v>
      </c>
      <c r="JF284" s="6">
        <f t="shared" si="1053"/>
        <v>0</v>
      </c>
      <c r="JG284" s="193">
        <f t="shared" si="1244"/>
        <v>5.6740334309306508</v>
      </c>
      <c r="JH284" s="193">
        <f t="shared" si="1245"/>
        <v>4.26157406419971</v>
      </c>
      <c r="JI284" s="193">
        <f t="shared" si="1246"/>
        <v>3.8150380693314694</v>
      </c>
      <c r="JJ284" s="193">
        <f t="shared" si="1054"/>
        <v>3.9040600573940507</v>
      </c>
      <c r="JK284" s="212">
        <f t="shared" si="1247"/>
        <v>56529.040596480409</v>
      </c>
      <c r="JO284" s="3">
        <f t="shared" si="1055"/>
        <v>0</v>
      </c>
      <c r="JP284" s="6">
        <f t="shared" si="1056"/>
        <v>6.4466671235511548</v>
      </c>
      <c r="JQ284" s="6">
        <f t="shared" si="1057"/>
        <v>0</v>
      </c>
      <c r="JR284" s="6">
        <f t="shared" si="1058"/>
        <v>0</v>
      </c>
      <c r="JS284" s="193">
        <f t="shared" si="1248"/>
        <v>5.6740334309306508</v>
      </c>
      <c r="JT284" s="193">
        <f t="shared" si="1249"/>
        <v>4.2691204013196717</v>
      </c>
      <c r="JU284" s="193">
        <f t="shared" si="1250"/>
        <v>3.8150380693314694</v>
      </c>
      <c r="JV284" s="193">
        <f t="shared" si="1059"/>
        <v>3.9040600573940507</v>
      </c>
      <c r="JW284" s="205">
        <f t="shared" si="1251"/>
        <v>56547.88748212927</v>
      </c>
      <c r="KA284" s="3">
        <f t="shared" si="1060"/>
        <v>0</v>
      </c>
      <c r="KB284" s="6">
        <f t="shared" si="1061"/>
        <v>0</v>
      </c>
      <c r="KC284" s="6">
        <f t="shared" si="1062"/>
        <v>5.6517377444710366</v>
      </c>
      <c r="KD284" s="6">
        <f t="shared" si="1063"/>
        <v>0</v>
      </c>
      <c r="KE284" s="193">
        <f t="shared" si="1252"/>
        <v>5.6740334309306508</v>
      </c>
      <c r="KF284" s="193">
        <f t="shared" si="1253"/>
        <v>4.1745731882913786</v>
      </c>
      <c r="KG284" s="193">
        <f t="shared" si="1254"/>
        <v>3.9324180380623366</v>
      </c>
      <c r="KH284" s="193">
        <f t="shared" si="1064"/>
        <v>3.9040600573940507</v>
      </c>
      <c r="KI284" s="212">
        <f t="shared" si="1255"/>
        <v>56887.096473761507</v>
      </c>
      <c r="KM284" s="3">
        <f t="shared" si="1065"/>
        <v>0</v>
      </c>
      <c r="KN284" s="6">
        <f t="shared" si="1066"/>
        <v>0</v>
      </c>
      <c r="KO284" s="6">
        <f t="shared" si="1067"/>
        <v>5.0136383217081777</v>
      </c>
      <c r="KP284" s="6">
        <f t="shared" si="1068"/>
        <v>0</v>
      </c>
      <c r="KQ284" s="193">
        <f t="shared" si="1256"/>
        <v>5.6740334309306508</v>
      </c>
      <c r="KR284" s="193">
        <f t="shared" si="1257"/>
        <v>4.1745731882913786</v>
      </c>
      <c r="KS284" s="193">
        <f t="shared" si="1258"/>
        <v>3.9198348573110771</v>
      </c>
      <c r="KT284" s="193">
        <f t="shared" si="1069"/>
        <v>3.9040600573940507</v>
      </c>
      <c r="KU284" s="212">
        <f t="shared" si="1259"/>
        <v>56825.188615937528</v>
      </c>
      <c r="KY284" s="3">
        <f t="shared" si="1070"/>
        <v>0</v>
      </c>
      <c r="KZ284" s="6">
        <f t="shared" si="1071"/>
        <v>0</v>
      </c>
      <c r="LA284" s="6">
        <f t="shared" si="1072"/>
        <v>5.9252089256551193</v>
      </c>
      <c r="LB284" s="6">
        <f t="shared" si="1073"/>
        <v>0</v>
      </c>
      <c r="LC284" s="193">
        <f t="shared" si="1260"/>
        <v>5.6740334309306508</v>
      </c>
      <c r="LD284" s="193">
        <f t="shared" si="1261"/>
        <v>4.1745731882913786</v>
      </c>
      <c r="LE284" s="193">
        <f t="shared" si="1262"/>
        <v>3.9377627340745462</v>
      </c>
      <c r="LF284" s="193">
        <f t="shared" si="1074"/>
        <v>3.9040600573940507</v>
      </c>
      <c r="LG284" s="205">
        <f t="shared" si="1263"/>
        <v>56913.41219044102</v>
      </c>
      <c r="LK284" s="3">
        <f t="shared" si="1075"/>
        <v>0</v>
      </c>
      <c r="LL284" s="6">
        <f t="shared" si="1076"/>
        <v>0</v>
      </c>
      <c r="LM284" s="6">
        <f t="shared" si="1077"/>
        <v>0</v>
      </c>
      <c r="LN284" s="6">
        <f t="shared" si="1078"/>
        <v>5.7375357555755979</v>
      </c>
      <c r="LO284" s="193">
        <f t="shared" si="1264"/>
        <v>5.6740334309306508</v>
      </c>
      <c r="LP284" s="193">
        <f t="shared" si="1265"/>
        <v>4.1745731882913786</v>
      </c>
      <c r="LQ284" s="193">
        <f t="shared" si="1266"/>
        <v>3.8150380693314694</v>
      </c>
      <c r="LR284" s="193">
        <f t="shared" si="1079"/>
        <v>4.0135134907957353</v>
      </c>
      <c r="LS284" s="212">
        <f t="shared" si="1267"/>
        <v>57083.694847367675</v>
      </c>
      <c r="LW284" s="3">
        <f t="shared" si="1080"/>
        <v>0</v>
      </c>
      <c r="LX284" s="6">
        <f t="shared" si="1081"/>
        <v>0</v>
      </c>
      <c r="LY284" s="6">
        <f t="shared" si="1082"/>
        <v>0</v>
      </c>
      <c r="LZ284" s="6">
        <f t="shared" si="1083"/>
        <v>5.3485502806213212</v>
      </c>
      <c r="MA284" s="193">
        <f t="shared" si="1268"/>
        <v>5.6740334309306508</v>
      </c>
      <c r="MB284" s="193">
        <f t="shared" si="1269"/>
        <v>4.1745731882913786</v>
      </c>
      <c r="MC284" s="193">
        <f t="shared" si="1270"/>
        <v>3.8150380693314694</v>
      </c>
      <c r="MD284" s="193">
        <f t="shared" si="1084"/>
        <v>4.006459783804039</v>
      </c>
      <c r="ME284" s="212">
        <f t="shared" si="1271"/>
        <v>57033.659563222973</v>
      </c>
      <c r="MI284" s="3">
        <f t="shared" si="1085"/>
        <v>0</v>
      </c>
      <c r="MJ284" s="6">
        <f t="shared" si="1086"/>
        <v>0</v>
      </c>
      <c r="MK284" s="6">
        <f t="shared" si="1087"/>
        <v>0</v>
      </c>
      <c r="ML284" s="6">
        <f t="shared" si="1088"/>
        <v>6.0778980461605912</v>
      </c>
      <c r="MM284" s="193">
        <f t="shared" si="1272"/>
        <v>5.6740334309306508</v>
      </c>
      <c r="MN284" s="193">
        <f t="shared" si="1273"/>
        <v>4.1745731882913786</v>
      </c>
      <c r="MO284" s="193">
        <f t="shared" si="1274"/>
        <v>3.8150380693314694</v>
      </c>
      <c r="MP284" s="193">
        <f t="shared" si="1089"/>
        <v>4.0196449320242262</v>
      </c>
      <c r="MQ284" s="205">
        <f t="shared" si="1275"/>
        <v>57127.22372421193</v>
      </c>
      <c r="MT284" s="3">
        <f t="shared" si="1090"/>
        <v>6.4728079114472887</v>
      </c>
      <c r="MU284" s="6">
        <f t="shared" si="1091"/>
        <v>5.3722226029592957</v>
      </c>
      <c r="MV284" s="6">
        <f t="shared" si="1092"/>
        <v>5.2415309726949122</v>
      </c>
      <c r="MW284" s="6">
        <f t="shared" si="1093"/>
        <v>5.8347821243141675</v>
      </c>
      <c r="MX284" s="193">
        <f t="shared" si="1276"/>
        <v>5.6960175352704523</v>
      </c>
      <c r="MY284" s="193">
        <f t="shared" si="1277"/>
        <v>4.2539703465889174</v>
      </c>
      <c r="MZ284" s="193">
        <f t="shared" si="1278"/>
        <v>3.9243470485050032</v>
      </c>
      <c r="NA284" s="193">
        <f t="shared" si="1094"/>
        <v>4.0152691706849835</v>
      </c>
      <c r="NB284" s="212">
        <f t="shared" si="1279"/>
        <v>57854.32578986336</v>
      </c>
      <c r="NF284" s="3">
        <f t="shared" si="1095"/>
        <v>6.4728079114472878</v>
      </c>
      <c r="NG284" s="6">
        <f t="shared" si="1096"/>
        <v>0</v>
      </c>
      <c r="NH284" s="6">
        <f t="shared" si="1097"/>
        <v>0</v>
      </c>
      <c r="NI284" s="6">
        <f t="shared" si="1098"/>
        <v>0</v>
      </c>
      <c r="NJ284" s="193">
        <f t="shared" si="1280"/>
        <v>5.6960175352704523</v>
      </c>
      <c r="NK284" s="193">
        <f t="shared" si="1281"/>
        <v>4.1745731882913786</v>
      </c>
      <c r="NL284" s="193">
        <f t="shared" si="1282"/>
        <v>3.8150380693314694</v>
      </c>
      <c r="NM284" s="193">
        <f t="shared" si="1099"/>
        <v>3.9040600573940507</v>
      </c>
      <c r="NN284" s="212">
        <f t="shared" si="1283"/>
        <v>56324.907582554675</v>
      </c>
      <c r="NR284" s="3">
        <f t="shared" si="1100"/>
        <v>0</v>
      </c>
      <c r="NS284" s="6">
        <f t="shared" si="1101"/>
        <v>5.3722226029592957</v>
      </c>
      <c r="NT284" s="6">
        <f t="shared" si="1102"/>
        <v>0</v>
      </c>
      <c r="NU284" s="6">
        <f t="shared" si="1103"/>
        <v>0</v>
      </c>
      <c r="NV284" s="193">
        <f t="shared" si="1284"/>
        <v>5.6740334309306508</v>
      </c>
      <c r="NW284" s="193">
        <f t="shared" si="1285"/>
        <v>4.2539703465889174</v>
      </c>
      <c r="NX284" s="193">
        <f t="shared" si="1286"/>
        <v>3.8150380693314694</v>
      </c>
      <c r="NY284" s="193">
        <f t="shared" si="1104"/>
        <v>3.9040600573940507</v>
      </c>
      <c r="NZ284" s="212">
        <f t="shared" si="1287"/>
        <v>56510.056757062644</v>
      </c>
      <c r="OD284" s="3">
        <f t="shared" si="1105"/>
        <v>0</v>
      </c>
      <c r="OE284" s="6">
        <f t="shared" si="1106"/>
        <v>0</v>
      </c>
      <c r="OF284" s="6">
        <f t="shared" si="1107"/>
        <v>5.2415309726949122</v>
      </c>
      <c r="OG284" s="6">
        <f t="shared" si="1108"/>
        <v>0</v>
      </c>
      <c r="OH284" s="193">
        <f t="shared" si="1288"/>
        <v>5.6740334309306508</v>
      </c>
      <c r="OI284" s="193">
        <f t="shared" si="1289"/>
        <v>4.1745731882913786</v>
      </c>
      <c r="OJ284" s="193">
        <f t="shared" si="1290"/>
        <v>3.9243470485050032</v>
      </c>
      <c r="OK284" s="193">
        <f t="shared" si="1109"/>
        <v>3.9040600573940507</v>
      </c>
      <c r="OL284" s="212">
        <f t="shared" si="1291"/>
        <v>56847.380345974132</v>
      </c>
      <c r="OP284" s="3">
        <f t="shared" si="1110"/>
        <v>0</v>
      </c>
      <c r="OQ284" s="6">
        <f t="shared" si="1111"/>
        <v>0</v>
      </c>
      <c r="OR284" s="6">
        <f t="shared" si="1112"/>
        <v>0</v>
      </c>
      <c r="OS284" s="6">
        <f t="shared" si="1113"/>
        <v>5.8347821243141675</v>
      </c>
      <c r="OT284" s="193">
        <f t="shared" si="1292"/>
        <v>5.6740334309306508</v>
      </c>
      <c r="OU284" s="193">
        <f t="shared" si="1293"/>
        <v>4.1745731882913786</v>
      </c>
      <c r="OV284" s="193">
        <f t="shared" si="1294"/>
        <v>3.8150380693314694</v>
      </c>
      <c r="OW284" s="193">
        <f t="shared" si="1114"/>
        <v>4.0152691706849835</v>
      </c>
      <c r="OX284" s="232">
        <f t="shared" si="1295"/>
        <v>57096.155537333791</v>
      </c>
    </row>
    <row r="285" spans="2:414" x14ac:dyDescent="0.2">
      <c r="B285" s="81">
        <v>45430</v>
      </c>
      <c r="C285">
        <v>125</v>
      </c>
      <c r="D285">
        <v>11.373462187618561</v>
      </c>
      <c r="E285">
        <v>0</v>
      </c>
      <c r="F285">
        <v>0</v>
      </c>
      <c r="G285">
        <v>0</v>
      </c>
      <c r="H285">
        <v>0</v>
      </c>
      <c r="I285">
        <v>1</v>
      </c>
      <c r="J285">
        <v>0</v>
      </c>
      <c r="K285">
        <v>0</v>
      </c>
      <c r="L285">
        <v>0</v>
      </c>
      <c r="M285">
        <v>0</v>
      </c>
      <c r="N285">
        <v>0</v>
      </c>
      <c r="O285">
        <v>0</v>
      </c>
      <c r="P285">
        <v>0</v>
      </c>
      <c r="Q285">
        <v>0</v>
      </c>
      <c r="R285">
        <v>0</v>
      </c>
      <c r="S285">
        <v>1</v>
      </c>
      <c r="T285">
        <v>15625</v>
      </c>
      <c r="U285">
        <v>6.8843898088510826</v>
      </c>
      <c r="V285">
        <v>5.4085632860954673</v>
      </c>
      <c r="W285">
        <v>4.6901721566908483</v>
      </c>
      <c r="X285">
        <v>4.9221370203144552</v>
      </c>
      <c r="Y285" s="3">
        <v>685.6986577313321</v>
      </c>
      <c r="Z285" s="3">
        <v>158.29843794358061</v>
      </c>
      <c r="AA285" s="3">
        <v>63.493437345214673</v>
      </c>
      <c r="AB285" s="3">
        <v>87.692270000001983</v>
      </c>
      <c r="AC285">
        <v>0</v>
      </c>
      <c r="AD285">
        <v>1</v>
      </c>
      <c r="AE285" s="6"/>
      <c r="AF285" s="1" t="s">
        <v>4</v>
      </c>
      <c r="AG285">
        <v>125</v>
      </c>
      <c r="AH285" s="189">
        <v>45430</v>
      </c>
      <c r="AI285">
        <f t="shared" si="1115"/>
        <v>5</v>
      </c>
      <c r="AJ285">
        <v>125</v>
      </c>
      <c r="AK285">
        <v>0</v>
      </c>
      <c r="AL285">
        <v>1</v>
      </c>
      <c r="AM285">
        <v>0</v>
      </c>
      <c r="AN285">
        <v>0</v>
      </c>
      <c r="AO285">
        <v>0</v>
      </c>
      <c r="AP285">
        <v>0</v>
      </c>
      <c r="AQ285">
        <v>1</v>
      </c>
      <c r="AS285" s="37"/>
      <c r="AT285" s="37"/>
      <c r="AU285" s="6">
        <f t="shared" si="1116"/>
        <v>0</v>
      </c>
      <c r="AV285" s="6">
        <f t="shared" si="1117"/>
        <v>0</v>
      </c>
      <c r="AW285" s="6">
        <f t="shared" si="1118"/>
        <v>0</v>
      </c>
      <c r="AX285" s="6">
        <f t="shared" si="1119"/>
        <v>0</v>
      </c>
      <c r="AY285" s="193">
        <f t="shared" si="1120"/>
        <v>5.6740334309306508</v>
      </c>
      <c r="AZ285" s="193">
        <f t="shared" si="1121"/>
        <v>4.1745731882913786</v>
      </c>
      <c r="BA285" s="193">
        <f t="shared" si="1122"/>
        <v>3.8150380693314694</v>
      </c>
      <c r="BB285" s="193">
        <f t="shared" si="1123"/>
        <v>3.9040600573940507</v>
      </c>
      <c r="BC285" s="72">
        <f t="shared" si="1124"/>
        <v>56312.210093717425</v>
      </c>
      <c r="BG285" s="3">
        <f t="shared" si="1125"/>
        <v>6.7467020126740609</v>
      </c>
      <c r="BH285" s="6">
        <f t="shared" si="1126"/>
        <v>0</v>
      </c>
      <c r="BI285" s="6">
        <f t="shared" si="1127"/>
        <v>0</v>
      </c>
      <c r="BJ285" s="6">
        <f t="shared" si="1128"/>
        <v>0</v>
      </c>
      <c r="BK285" s="193">
        <f t="shared" si="1129"/>
        <v>5.6969372094100468</v>
      </c>
      <c r="BL285" s="193">
        <f t="shared" si="1130"/>
        <v>4.1745731882913786</v>
      </c>
      <c r="BM285" s="193">
        <f t="shared" si="1131"/>
        <v>3.8150380693314694</v>
      </c>
      <c r="BN285" s="193">
        <f t="shared" si="1132"/>
        <v>3.9040600573940507</v>
      </c>
      <c r="BO285" s="72">
        <f t="shared" si="1133"/>
        <v>56325.438826560217</v>
      </c>
      <c r="BS285" s="3">
        <f t="shared" si="1134"/>
        <v>6.7467232695053019</v>
      </c>
      <c r="BT285" s="6">
        <f t="shared" si="1135"/>
        <v>0</v>
      </c>
      <c r="BU285" s="6">
        <f t="shared" si="1136"/>
        <v>0</v>
      </c>
      <c r="BV285" s="6">
        <f t="shared" si="1137"/>
        <v>0</v>
      </c>
      <c r="BW285" s="193">
        <f t="shared" si="1138"/>
        <v>5.6969372807528416</v>
      </c>
      <c r="BX285" s="193">
        <f t="shared" si="1139"/>
        <v>4.1745731882913786</v>
      </c>
      <c r="BY285" s="193">
        <f t="shared" si="1296"/>
        <v>3.8150380693314694</v>
      </c>
      <c r="BZ285" s="193">
        <f t="shared" si="1140"/>
        <v>3.9040600573940507</v>
      </c>
      <c r="CA285" s="72">
        <f t="shared" si="1141"/>
        <v>56325.438826560217</v>
      </c>
      <c r="CE285" s="3">
        <f t="shared" si="1142"/>
        <v>0</v>
      </c>
      <c r="CF285" s="6">
        <f t="shared" si="1143"/>
        <v>5.4085632860954673</v>
      </c>
      <c r="CG285" s="6">
        <f t="shared" si="1144"/>
        <v>0</v>
      </c>
      <c r="CH285" s="6">
        <f t="shared" si="1145"/>
        <v>0</v>
      </c>
      <c r="CI285" s="193">
        <f t="shared" si="1146"/>
        <v>5.6740334309306508</v>
      </c>
      <c r="CJ285" s="193">
        <f t="shared" si="1147"/>
        <v>4.2544865313111204</v>
      </c>
      <c r="CK285" s="193">
        <f t="shared" si="1297"/>
        <v>3.8150380693314694</v>
      </c>
      <c r="CL285" s="193">
        <f t="shared" si="1148"/>
        <v>3.9040600573940507</v>
      </c>
      <c r="CM285" s="72">
        <f t="shared" si="1149"/>
        <v>56511.345289132551</v>
      </c>
      <c r="CQ285" s="3">
        <f t="shared" si="1150"/>
        <v>0</v>
      </c>
      <c r="CR285" s="6">
        <f t="shared" si="1151"/>
        <v>5.4086221086996336</v>
      </c>
      <c r="CS285" s="6">
        <f t="shared" si="1152"/>
        <v>0</v>
      </c>
      <c r="CT285" s="6">
        <f t="shared" si="1153"/>
        <v>0</v>
      </c>
      <c r="CU285" s="193">
        <f t="shared" si="1154"/>
        <v>5.6740334309306508</v>
      </c>
      <c r="CV285" s="193">
        <f t="shared" si="1155"/>
        <v>4.2544873666141223</v>
      </c>
      <c r="CW285" s="193">
        <f t="shared" si="1298"/>
        <v>3.8150380693314694</v>
      </c>
      <c r="CX285" s="193">
        <f t="shared" si="1156"/>
        <v>3.9040600573940507</v>
      </c>
      <c r="CY285" s="72">
        <f t="shared" si="1157"/>
        <v>56511.347374291079</v>
      </c>
      <c r="DC285" s="3">
        <f t="shared" si="1158"/>
        <v>0</v>
      </c>
      <c r="DD285" s="6">
        <f t="shared" si="1159"/>
        <v>0</v>
      </c>
      <c r="DE285" s="6">
        <f t="shared" si="1160"/>
        <v>4.9246807645253909</v>
      </c>
      <c r="DF285" s="6">
        <f t="shared" si="1161"/>
        <v>0</v>
      </c>
      <c r="DG285" s="193">
        <f t="shared" si="1162"/>
        <v>5.6740334309306508</v>
      </c>
      <c r="DH285" s="193">
        <f t="shared" si="1163"/>
        <v>4.1745731882913786</v>
      </c>
      <c r="DI285" s="193">
        <f t="shared" si="1299"/>
        <v>3.9180679904970717</v>
      </c>
      <c r="DJ285" s="193">
        <f t="shared" si="1164"/>
        <v>3.9040600573940507</v>
      </c>
      <c r="DK285" s="72">
        <f t="shared" si="1165"/>
        <v>56816.501222442042</v>
      </c>
      <c r="DO285" s="3">
        <f t="shared" si="1166"/>
        <v>0</v>
      </c>
      <c r="DP285" s="6">
        <f t="shared" si="1167"/>
        <v>0</v>
      </c>
      <c r="DQ285" s="6">
        <f t="shared" si="1168"/>
        <v>4.6902627370833159</v>
      </c>
      <c r="DR285" s="6">
        <f t="shared" si="1169"/>
        <v>0</v>
      </c>
      <c r="DS285" s="193">
        <f t="shared" si="1170"/>
        <v>5.6740334309306508</v>
      </c>
      <c r="DT285" s="193">
        <f t="shared" si="1171"/>
        <v>4.1745731882913786</v>
      </c>
      <c r="DU285" s="193">
        <f t="shared" si="1300"/>
        <v>3.9133969933880768</v>
      </c>
      <c r="DV285" s="193">
        <f t="shared" si="1172"/>
        <v>3.9040600573940507</v>
      </c>
      <c r="DW285" s="72">
        <f t="shared" si="1173"/>
        <v>56793.541094085398</v>
      </c>
      <c r="EA285" s="3">
        <f t="shared" si="1174"/>
        <v>0</v>
      </c>
      <c r="EB285" s="6">
        <f t="shared" si="1175"/>
        <v>0</v>
      </c>
      <c r="EC285" s="6">
        <f t="shared" si="1176"/>
        <v>0</v>
      </c>
      <c r="ED285" s="6">
        <f t="shared" si="1177"/>
        <v>14.766411060943366</v>
      </c>
      <c r="EE285" s="193">
        <f t="shared" si="1178"/>
        <v>5.6740334309306508</v>
      </c>
      <c r="EF285" s="193">
        <f t="shared" si="1179"/>
        <v>4.1745731882913786</v>
      </c>
      <c r="EG285" s="193">
        <f t="shared" si="1301"/>
        <v>3.8150380693314694</v>
      </c>
      <c r="EH285" s="193">
        <f t="shared" si="1180"/>
        <v>4.1646452730350294</v>
      </c>
      <c r="EI285" s="72">
        <f t="shared" si="1181"/>
        <v>58166.353201917518</v>
      </c>
      <c r="EM285" s="3">
        <f t="shared" si="1182"/>
        <v>0</v>
      </c>
      <c r="EN285" s="6">
        <f t="shared" si="1183"/>
        <v>0</v>
      </c>
      <c r="EO285" s="6">
        <f t="shared" si="1184"/>
        <v>0</v>
      </c>
      <c r="EP285" s="6">
        <f t="shared" si="1185"/>
        <v>4.9222585034740272</v>
      </c>
      <c r="EQ285" s="193">
        <f t="shared" si="1186"/>
        <v>5.6740334309306508</v>
      </c>
      <c r="ER285" s="193">
        <f t="shared" si="1187"/>
        <v>4.1745731882913786</v>
      </c>
      <c r="ES285" s="193">
        <f t="shared" si="1302"/>
        <v>3.8150380693314694</v>
      </c>
      <c r="ET285" s="193">
        <f t="shared" si="1188"/>
        <v>3.9986720055607194</v>
      </c>
      <c r="EU285" s="72">
        <f t="shared" si="1189"/>
        <v>56978.468103423525</v>
      </c>
      <c r="EY285" s="3">
        <f t="shared" si="1190"/>
        <v>6.7467020126740609</v>
      </c>
      <c r="EZ285" s="6">
        <f t="shared" si="1191"/>
        <v>5.4085632860954673</v>
      </c>
      <c r="FA285" s="6">
        <f t="shared" si="1192"/>
        <v>4.9246807645253909</v>
      </c>
      <c r="FB285" s="6">
        <f t="shared" si="1193"/>
        <v>14.766411060943366</v>
      </c>
      <c r="FC285" s="193">
        <f t="shared" si="1194"/>
        <v>5.6969372094100468</v>
      </c>
      <c r="FD285" s="193">
        <f t="shared" si="1195"/>
        <v>4.2544865313111204</v>
      </c>
      <c r="FE285" s="193">
        <f t="shared" si="1303"/>
        <v>3.9180679904970717</v>
      </c>
      <c r="FF285" s="193">
        <f t="shared" si="1196"/>
        <v>4.1646452730350294</v>
      </c>
      <c r="FG285" s="72">
        <f t="shared" si="1197"/>
        <v>58908.618084106231</v>
      </c>
      <c r="FK285" s="3">
        <f t="shared" si="1198"/>
        <v>6.8844110656823245</v>
      </c>
      <c r="FL285" s="6">
        <f t="shared" si="1199"/>
        <v>5.4086221086996336</v>
      </c>
      <c r="FM285" s="6">
        <f t="shared" si="1200"/>
        <v>4.6902627370833159</v>
      </c>
      <c r="FN285" s="6">
        <f t="shared" si="1201"/>
        <v>4.9222585034740272</v>
      </c>
      <c r="FO285" s="193">
        <f t="shared" si="1202"/>
        <v>5.6973992857754485</v>
      </c>
      <c r="FP285" s="193">
        <f t="shared" si="1203"/>
        <v>4.2544873666141223</v>
      </c>
      <c r="FQ285" s="193">
        <f t="shared" si="1304"/>
        <v>3.9133969933880768</v>
      </c>
      <c r="FR285" s="193">
        <f t="shared" si="1204"/>
        <v>3.9986720055607194</v>
      </c>
      <c r="FS285" s="205">
        <f t="shared" si="1205"/>
        <v>57682.530364834391</v>
      </c>
      <c r="FW285" s="3">
        <f t="shared" si="1206"/>
        <v>7.9170482801787445</v>
      </c>
      <c r="FX285" s="6">
        <f t="shared" si="1207"/>
        <v>6.1116765132878772</v>
      </c>
      <c r="FY285" s="6">
        <f t="shared" si="1208"/>
        <v>5.8158134742966521</v>
      </c>
      <c r="FZ285" s="6">
        <f t="shared" si="1209"/>
        <v>5.8081216839710565</v>
      </c>
      <c r="GA285" s="193">
        <f t="shared" si="1210"/>
        <v>5.7008574654240745</v>
      </c>
      <c r="GB285" s="193">
        <f t="shared" si="1211"/>
        <v>4.2644214909940619</v>
      </c>
      <c r="GC285" s="193">
        <f t="shared" si="1305"/>
        <v>3.9356281460162093</v>
      </c>
      <c r="GD285" s="193">
        <f t="shared" si="1212"/>
        <v>4.0147881513629109</v>
      </c>
      <c r="GE285" s="72">
        <f t="shared" si="1213"/>
        <v>57936.982009676249</v>
      </c>
      <c r="GI285" s="3">
        <f t="shared" si="1214"/>
        <v>7.5728287897361914</v>
      </c>
      <c r="GJ285" s="6">
        <f t="shared" si="1215"/>
        <v>5.9494196147050147</v>
      </c>
      <c r="GK285" s="6">
        <f t="shared" si="1216"/>
        <v>5.1591893723599336</v>
      </c>
      <c r="GL285" s="6">
        <f t="shared" si="1217"/>
        <v>5.4143507223459011</v>
      </c>
      <c r="GM285" s="193">
        <f t="shared" si="1218"/>
        <v>5.699706043426839</v>
      </c>
      <c r="GN285" s="193">
        <f t="shared" si="1219"/>
        <v>4.2621375530226411</v>
      </c>
      <c r="GO285" s="193">
        <f t="shared" si="1306"/>
        <v>3.922719063127603</v>
      </c>
      <c r="GP285" s="193">
        <f t="shared" si="1220"/>
        <v>4.0076564845089244</v>
      </c>
      <c r="GQ285" s="72">
        <f t="shared" si="1221"/>
        <v>57814.496698980263</v>
      </c>
      <c r="GU285" s="3">
        <f t="shared" si="1222"/>
        <v>8.9497067515064082</v>
      </c>
      <c r="GV285" s="6">
        <f t="shared" si="1223"/>
        <v>6.4902759433145603</v>
      </c>
      <c r="GW285" s="6">
        <f t="shared" si="1224"/>
        <v>6.0972238036981032</v>
      </c>
      <c r="GX285" s="6">
        <f t="shared" si="1225"/>
        <v>6.152671275393069</v>
      </c>
      <c r="GY285" s="193">
        <f t="shared" si="1226"/>
        <v>5.7043037980874685</v>
      </c>
      <c r="GZ285" s="193">
        <f t="shared" si="1227"/>
        <v>4.2697304807976604</v>
      </c>
      <c r="HA285" s="193">
        <f t="shared" si="1307"/>
        <v>3.9411100008971967</v>
      </c>
      <c r="HB285" s="193">
        <f t="shared" si="1228"/>
        <v>4.0209869090612305</v>
      </c>
      <c r="HC285" s="205">
        <f t="shared" si="1229"/>
        <v>58024.813745439271</v>
      </c>
      <c r="HG285" s="3">
        <f t="shared" si="1030"/>
        <v>7.9170482801787445</v>
      </c>
      <c r="HH285" s="6">
        <f t="shared" si="1031"/>
        <v>0</v>
      </c>
      <c r="HI285" s="6">
        <f t="shared" si="1032"/>
        <v>0</v>
      </c>
      <c r="HJ285" s="6">
        <f t="shared" si="1033"/>
        <v>0</v>
      </c>
      <c r="HK285" s="193">
        <f t="shared" si="1230"/>
        <v>5.7008574654240745</v>
      </c>
      <c r="HL285" s="193">
        <f t="shared" si="1230"/>
        <v>4.1745731882913786</v>
      </c>
      <c r="HM285" s="193">
        <f t="shared" si="1230"/>
        <v>3.8150380693314694</v>
      </c>
      <c r="HN285" s="193">
        <f t="shared" si="1034"/>
        <v>3.9040600573940507</v>
      </c>
      <c r="HO285" s="212">
        <f t="shared" si="1231"/>
        <v>56327.703394090182</v>
      </c>
      <c r="HS285" s="3">
        <f t="shared" si="1035"/>
        <v>7.5728287897361914</v>
      </c>
      <c r="HT285" s="6">
        <f t="shared" si="1036"/>
        <v>0</v>
      </c>
      <c r="HU285" s="6">
        <f t="shared" si="1037"/>
        <v>0</v>
      </c>
      <c r="HV285" s="6">
        <f t="shared" si="1038"/>
        <v>0</v>
      </c>
      <c r="HW285" s="193">
        <f t="shared" si="1232"/>
        <v>5.699706043426839</v>
      </c>
      <c r="HX285" s="193">
        <f t="shared" si="1233"/>
        <v>4.1745731882913786</v>
      </c>
      <c r="HY285" s="193">
        <f t="shared" si="1234"/>
        <v>3.8150380693314694</v>
      </c>
      <c r="HZ285" s="193">
        <f t="shared" si="1039"/>
        <v>3.9040600573940507</v>
      </c>
      <c r="IA285" s="212">
        <f t="shared" si="1235"/>
        <v>56327.038256436055</v>
      </c>
      <c r="IE285" s="3">
        <f t="shared" si="1040"/>
        <v>8.9497067515064082</v>
      </c>
      <c r="IF285" s="6">
        <f t="shared" si="1041"/>
        <v>0</v>
      </c>
      <c r="IG285" s="6">
        <f t="shared" si="1042"/>
        <v>0</v>
      </c>
      <c r="IH285" s="6">
        <f t="shared" si="1043"/>
        <v>0</v>
      </c>
      <c r="II285" s="193">
        <f t="shared" si="1236"/>
        <v>5.7043037980874685</v>
      </c>
      <c r="IJ285" s="193">
        <f t="shared" si="1237"/>
        <v>4.1745731882913786</v>
      </c>
      <c r="IK285" s="193">
        <f t="shared" si="1238"/>
        <v>3.8150380693314694</v>
      </c>
      <c r="IL285" s="193">
        <f t="shared" si="1044"/>
        <v>3.9040600573940507</v>
      </c>
      <c r="IM285" s="205">
        <f t="shared" si="1239"/>
        <v>56329.694271173386</v>
      </c>
      <c r="IQ285" s="3">
        <f t="shared" si="1045"/>
        <v>0</v>
      </c>
      <c r="IR285" s="6">
        <f t="shared" si="1046"/>
        <v>6.1116765132878772</v>
      </c>
      <c r="IS285" s="6">
        <f t="shared" si="1047"/>
        <v>0</v>
      </c>
      <c r="IT285" s="6">
        <f t="shared" si="1048"/>
        <v>0</v>
      </c>
      <c r="IU285" s="193">
        <f t="shared" si="1240"/>
        <v>5.6740334309306508</v>
      </c>
      <c r="IV285" s="193">
        <f t="shared" si="1241"/>
        <v>4.2644214909940619</v>
      </c>
      <c r="IW285" s="193">
        <f t="shared" si="1242"/>
        <v>3.8150380693314694</v>
      </c>
      <c r="IX285" s="193">
        <f t="shared" si="1049"/>
        <v>3.9040600573940507</v>
      </c>
      <c r="IY285" s="212">
        <f t="shared" si="1243"/>
        <v>56536.151272412055</v>
      </c>
      <c r="JC285" s="3">
        <f t="shared" si="1050"/>
        <v>0</v>
      </c>
      <c r="JD285" s="6">
        <f t="shared" si="1051"/>
        <v>5.9494196147050147</v>
      </c>
      <c r="JE285" s="6">
        <f t="shared" si="1052"/>
        <v>0</v>
      </c>
      <c r="JF285" s="6">
        <f t="shared" si="1053"/>
        <v>0</v>
      </c>
      <c r="JG285" s="193">
        <f t="shared" si="1244"/>
        <v>5.6740334309306508</v>
      </c>
      <c r="JH285" s="193">
        <f t="shared" si="1245"/>
        <v>4.2621375530226411</v>
      </c>
      <c r="JI285" s="193">
        <f t="shared" si="1246"/>
        <v>3.8150380693314694</v>
      </c>
      <c r="JJ285" s="193">
        <f t="shared" si="1054"/>
        <v>3.9040600573940507</v>
      </c>
      <c r="JK285" s="212">
        <f t="shared" si="1247"/>
        <v>56530.447685962543</v>
      </c>
      <c r="JO285" s="3">
        <f t="shared" si="1055"/>
        <v>0</v>
      </c>
      <c r="JP285" s="6">
        <f t="shared" si="1056"/>
        <v>6.4902759433145603</v>
      </c>
      <c r="JQ285" s="6">
        <f t="shared" si="1057"/>
        <v>0</v>
      </c>
      <c r="JR285" s="6">
        <f t="shared" si="1058"/>
        <v>0</v>
      </c>
      <c r="JS285" s="193">
        <f t="shared" si="1248"/>
        <v>5.6740334309306508</v>
      </c>
      <c r="JT285" s="193">
        <f t="shared" si="1249"/>
        <v>4.2697304807976604</v>
      </c>
      <c r="JU285" s="193">
        <f t="shared" si="1250"/>
        <v>3.8150380693314694</v>
      </c>
      <c r="JV285" s="193">
        <f t="shared" si="1059"/>
        <v>3.9040600573940507</v>
      </c>
      <c r="JW285" s="205">
        <f t="shared" si="1251"/>
        <v>56549.411422746416</v>
      </c>
      <c r="KA285" s="3">
        <f t="shared" si="1060"/>
        <v>0</v>
      </c>
      <c r="KB285" s="6">
        <f t="shared" si="1061"/>
        <v>0</v>
      </c>
      <c r="KC285" s="6">
        <f t="shared" si="1062"/>
        <v>5.8158134742966521</v>
      </c>
      <c r="KD285" s="6">
        <f t="shared" si="1063"/>
        <v>0</v>
      </c>
      <c r="KE285" s="193">
        <f t="shared" si="1252"/>
        <v>5.6740334309306508</v>
      </c>
      <c r="KF285" s="193">
        <f t="shared" si="1253"/>
        <v>4.1745731882913786</v>
      </c>
      <c r="KG285" s="193">
        <f t="shared" si="1254"/>
        <v>3.9356281460162093</v>
      </c>
      <c r="KH285" s="193">
        <f t="shared" si="1064"/>
        <v>3.9040600573940507</v>
      </c>
      <c r="KI285" s="212">
        <f t="shared" si="1255"/>
        <v>56902.900644713984</v>
      </c>
      <c r="KM285" s="3">
        <f t="shared" si="1065"/>
        <v>0</v>
      </c>
      <c r="KN285" s="6">
        <f t="shared" si="1066"/>
        <v>0</v>
      </c>
      <c r="KO285" s="6">
        <f t="shared" si="1067"/>
        <v>5.1591893723599336</v>
      </c>
      <c r="KP285" s="6">
        <f t="shared" si="1068"/>
        <v>0</v>
      </c>
      <c r="KQ285" s="193">
        <f t="shared" si="1256"/>
        <v>5.6740334309306508</v>
      </c>
      <c r="KR285" s="193">
        <f t="shared" si="1257"/>
        <v>4.1745731882913786</v>
      </c>
      <c r="KS285" s="193">
        <f t="shared" si="1258"/>
        <v>3.922719063127603</v>
      </c>
      <c r="KT285" s="193">
        <f t="shared" si="1069"/>
        <v>3.9040600573940507</v>
      </c>
      <c r="KU285" s="212">
        <f t="shared" si="1259"/>
        <v>56839.372635560365</v>
      </c>
      <c r="KY285" s="3">
        <f t="shared" si="1070"/>
        <v>0</v>
      </c>
      <c r="KZ285" s="6">
        <f t="shared" si="1071"/>
        <v>0</v>
      </c>
      <c r="LA285" s="6">
        <f t="shared" si="1072"/>
        <v>6.0972238036981032</v>
      </c>
      <c r="LB285" s="6">
        <f t="shared" si="1073"/>
        <v>0</v>
      </c>
      <c r="LC285" s="193">
        <f t="shared" si="1260"/>
        <v>5.6740334309306508</v>
      </c>
      <c r="LD285" s="193">
        <f t="shared" si="1261"/>
        <v>4.1745731882913786</v>
      </c>
      <c r="LE285" s="193">
        <f t="shared" si="1262"/>
        <v>3.9411100008971967</v>
      </c>
      <c r="LF285" s="193">
        <f t="shared" si="1074"/>
        <v>3.9040600573940507</v>
      </c>
      <c r="LG285" s="205">
        <f t="shared" si="1263"/>
        <v>56929.89935025142</v>
      </c>
      <c r="LK285" s="3">
        <f t="shared" si="1075"/>
        <v>0</v>
      </c>
      <c r="LL285" s="6">
        <f t="shared" si="1076"/>
        <v>0</v>
      </c>
      <c r="LM285" s="6">
        <f t="shared" si="1077"/>
        <v>0</v>
      </c>
      <c r="LN285" s="6">
        <f t="shared" si="1078"/>
        <v>5.8081216839710565</v>
      </c>
      <c r="LO285" s="193">
        <f t="shared" si="1264"/>
        <v>5.6740334309306508</v>
      </c>
      <c r="LP285" s="193">
        <f t="shared" si="1265"/>
        <v>4.1745731882913786</v>
      </c>
      <c r="LQ285" s="193">
        <f t="shared" si="1266"/>
        <v>3.8150380693314694</v>
      </c>
      <c r="LR285" s="193">
        <f t="shared" si="1079"/>
        <v>4.0147881513629109</v>
      </c>
      <c r="LS285" s="212">
        <f t="shared" si="1267"/>
        <v>57092.741300154652</v>
      </c>
      <c r="LW285" s="3">
        <f t="shared" si="1080"/>
        <v>0</v>
      </c>
      <c r="LX285" s="6">
        <f t="shared" si="1081"/>
        <v>0</v>
      </c>
      <c r="LY285" s="6">
        <f t="shared" si="1082"/>
        <v>0</v>
      </c>
      <c r="LZ285" s="6">
        <f t="shared" si="1083"/>
        <v>5.4143507223459011</v>
      </c>
      <c r="MA285" s="193">
        <f t="shared" si="1268"/>
        <v>5.6740334309306508</v>
      </c>
      <c r="MB285" s="193">
        <f t="shared" si="1269"/>
        <v>4.1745731882913786</v>
      </c>
      <c r="MC285" s="193">
        <f t="shared" si="1270"/>
        <v>3.8150380693314694</v>
      </c>
      <c r="MD285" s="193">
        <f t="shared" si="1084"/>
        <v>4.0076564845089244</v>
      </c>
      <c r="ME285" s="212">
        <f t="shared" si="1271"/>
        <v>57042.145237856537</v>
      </c>
      <c r="MI285" s="3">
        <f t="shared" si="1085"/>
        <v>0</v>
      </c>
      <c r="MJ285" s="6">
        <f t="shared" si="1086"/>
        <v>0</v>
      </c>
      <c r="MK285" s="6">
        <f t="shared" si="1087"/>
        <v>0</v>
      </c>
      <c r="ML285" s="6">
        <f t="shared" si="1088"/>
        <v>6.152671275393069</v>
      </c>
      <c r="MM285" s="193">
        <f t="shared" si="1272"/>
        <v>5.6740334309306508</v>
      </c>
      <c r="MN285" s="193">
        <f t="shared" si="1273"/>
        <v>4.1745731882913786</v>
      </c>
      <c r="MO285" s="193">
        <f t="shared" si="1274"/>
        <v>3.8150380693314694</v>
      </c>
      <c r="MP285" s="193">
        <f t="shared" si="1089"/>
        <v>4.0209869090612305</v>
      </c>
      <c r="MQ285" s="205">
        <f t="shared" si="1275"/>
        <v>57136.755234366909</v>
      </c>
      <c r="MT285" s="3">
        <f t="shared" si="1090"/>
        <v>6.5401703184085278</v>
      </c>
      <c r="MU285" s="6">
        <f t="shared" si="1091"/>
        <v>5.4085632860954673</v>
      </c>
      <c r="MV285" s="6">
        <f t="shared" si="1092"/>
        <v>5.3936979801944753</v>
      </c>
      <c r="MW285" s="6">
        <f t="shared" si="1093"/>
        <v>5.9065644243773461</v>
      </c>
      <c r="MX285" s="193">
        <f t="shared" si="1276"/>
        <v>5.6962438013637451</v>
      </c>
      <c r="MY285" s="193">
        <f t="shared" si="1277"/>
        <v>4.2544865313111204</v>
      </c>
      <c r="MZ285" s="193">
        <f t="shared" si="1278"/>
        <v>3.9273486033914842</v>
      </c>
      <c r="NA285" s="193">
        <f t="shared" si="1094"/>
        <v>4.0165631493375002</v>
      </c>
      <c r="NB285" s="212">
        <f t="shared" si="1279"/>
        <v>57880.118331735939</v>
      </c>
      <c r="NF285" s="3">
        <f t="shared" si="1095"/>
        <v>6.5401703184085278</v>
      </c>
      <c r="NG285" s="6">
        <f t="shared" si="1096"/>
        <v>0</v>
      </c>
      <c r="NH285" s="6">
        <f t="shared" si="1097"/>
        <v>0</v>
      </c>
      <c r="NI285" s="6">
        <f t="shared" si="1098"/>
        <v>0</v>
      </c>
      <c r="NJ285" s="193">
        <f t="shared" si="1280"/>
        <v>5.6962438013637451</v>
      </c>
      <c r="NK285" s="193">
        <f t="shared" si="1281"/>
        <v>4.1745731882913786</v>
      </c>
      <c r="NL285" s="193">
        <f t="shared" si="1282"/>
        <v>3.8150380693314694</v>
      </c>
      <c r="NM285" s="193">
        <f t="shared" si="1099"/>
        <v>3.9040600573940507</v>
      </c>
      <c r="NN285" s="212">
        <f t="shared" si="1283"/>
        <v>56325.038283281348</v>
      </c>
      <c r="NR285" s="3">
        <f t="shared" si="1100"/>
        <v>0</v>
      </c>
      <c r="NS285" s="6">
        <f t="shared" si="1101"/>
        <v>5.4085632860954673</v>
      </c>
      <c r="NT285" s="6">
        <f t="shared" si="1102"/>
        <v>0</v>
      </c>
      <c r="NU285" s="6">
        <f t="shared" si="1103"/>
        <v>0</v>
      </c>
      <c r="NV285" s="193">
        <f t="shared" si="1284"/>
        <v>5.6740334309306508</v>
      </c>
      <c r="NW285" s="193">
        <f t="shared" si="1285"/>
        <v>4.2544865313111204</v>
      </c>
      <c r="NX285" s="193">
        <f t="shared" si="1286"/>
        <v>3.8150380693314694</v>
      </c>
      <c r="NY285" s="193">
        <f t="shared" si="1104"/>
        <v>3.9040600573940507</v>
      </c>
      <c r="NZ285" s="212">
        <f t="shared" si="1287"/>
        <v>56511.345289132551</v>
      </c>
      <c r="OD285" s="3">
        <f t="shared" si="1105"/>
        <v>0</v>
      </c>
      <c r="OE285" s="6">
        <f t="shared" si="1106"/>
        <v>0</v>
      </c>
      <c r="OF285" s="6">
        <f t="shared" si="1107"/>
        <v>5.3936979801944753</v>
      </c>
      <c r="OG285" s="6">
        <f t="shared" si="1108"/>
        <v>0</v>
      </c>
      <c r="OH285" s="193">
        <f t="shared" si="1288"/>
        <v>5.6740334309306508</v>
      </c>
      <c r="OI285" s="193">
        <f t="shared" si="1289"/>
        <v>4.1745731882913786</v>
      </c>
      <c r="OJ285" s="193">
        <f t="shared" si="1290"/>
        <v>3.9273486033914842</v>
      </c>
      <c r="OK285" s="193">
        <f t="shared" si="1109"/>
        <v>3.9040600573940507</v>
      </c>
      <c r="OL285" s="212">
        <f t="shared" si="1291"/>
        <v>56862.147307377709</v>
      </c>
      <c r="OP285" s="3">
        <f t="shared" si="1110"/>
        <v>0</v>
      </c>
      <c r="OQ285" s="6">
        <f t="shared" si="1111"/>
        <v>0</v>
      </c>
      <c r="OR285" s="6">
        <f t="shared" si="1112"/>
        <v>0</v>
      </c>
      <c r="OS285" s="6">
        <f t="shared" si="1113"/>
        <v>5.9065644243773461</v>
      </c>
      <c r="OT285" s="193">
        <f t="shared" si="1292"/>
        <v>5.6740334309306508</v>
      </c>
      <c r="OU285" s="193">
        <f t="shared" si="1293"/>
        <v>4.1745731882913786</v>
      </c>
      <c r="OV285" s="193">
        <f t="shared" si="1294"/>
        <v>3.8150380693314694</v>
      </c>
      <c r="OW285" s="193">
        <f t="shared" si="1114"/>
        <v>4.0165631493375002</v>
      </c>
      <c r="OX285" s="232">
        <f t="shared" si="1295"/>
        <v>57105.34110909365</v>
      </c>
    </row>
    <row r="286" spans="2:414" x14ac:dyDescent="0.2">
      <c r="B286" s="81">
        <v>45437</v>
      </c>
      <c r="C286">
        <v>126</v>
      </c>
      <c r="D286">
        <v>11.482364421552964</v>
      </c>
      <c r="E286">
        <v>0</v>
      </c>
      <c r="F286">
        <v>0</v>
      </c>
      <c r="G286">
        <v>0</v>
      </c>
      <c r="H286">
        <v>0</v>
      </c>
      <c r="I286">
        <v>1</v>
      </c>
      <c r="J286">
        <v>0</v>
      </c>
      <c r="K286">
        <v>0</v>
      </c>
      <c r="L286">
        <v>0</v>
      </c>
      <c r="M286">
        <v>0</v>
      </c>
      <c r="N286">
        <v>0</v>
      </c>
      <c r="O286">
        <v>0</v>
      </c>
      <c r="P286">
        <v>0</v>
      </c>
      <c r="Q286">
        <v>0</v>
      </c>
      <c r="R286">
        <v>0</v>
      </c>
      <c r="S286">
        <v>1</v>
      </c>
      <c r="T286">
        <v>15876</v>
      </c>
      <c r="U286">
        <v>6.9336574271750511</v>
      </c>
      <c r="V286">
        <v>5.4299009521858794</v>
      </c>
      <c r="W286">
        <v>5.8412083985363035</v>
      </c>
      <c r="X286">
        <v>4.9840512496448737</v>
      </c>
      <c r="Y286" s="3">
        <v>735.03379301870541</v>
      </c>
      <c r="Z286" s="3">
        <v>163.1145630398637</v>
      </c>
      <c r="AA286" s="3">
        <v>298.81653033750223</v>
      </c>
      <c r="AB286" s="3">
        <v>96.461496500000266</v>
      </c>
      <c r="AC286">
        <v>0</v>
      </c>
      <c r="AD286">
        <v>1</v>
      </c>
      <c r="AE286" s="6"/>
      <c r="AF286" s="1" t="s">
        <v>4</v>
      </c>
      <c r="AG286">
        <v>126</v>
      </c>
      <c r="AH286" s="189">
        <v>45437</v>
      </c>
      <c r="AI286">
        <f t="shared" si="1115"/>
        <v>5</v>
      </c>
      <c r="AJ286">
        <v>126</v>
      </c>
      <c r="AK286">
        <v>0</v>
      </c>
      <c r="AL286">
        <v>1</v>
      </c>
      <c r="AM286">
        <v>0</v>
      </c>
      <c r="AN286">
        <v>0</v>
      </c>
      <c r="AO286">
        <v>0</v>
      </c>
      <c r="AP286">
        <v>0</v>
      </c>
      <c r="AQ286">
        <v>1</v>
      </c>
      <c r="AS286" s="37"/>
      <c r="AT286" s="37"/>
      <c r="AU286" s="6">
        <f t="shared" si="1116"/>
        <v>0</v>
      </c>
      <c r="AV286" s="6">
        <f t="shared" si="1117"/>
        <v>0</v>
      </c>
      <c r="AW286" s="6">
        <f t="shared" si="1118"/>
        <v>0</v>
      </c>
      <c r="AX286" s="6">
        <f t="shared" si="1119"/>
        <v>0</v>
      </c>
      <c r="AY286" s="193">
        <f t="shared" si="1120"/>
        <v>5.6740334309306508</v>
      </c>
      <c r="AZ286" s="193">
        <f t="shared" si="1121"/>
        <v>4.1745731882913786</v>
      </c>
      <c r="BA286" s="193">
        <f t="shared" si="1122"/>
        <v>3.8150380693314694</v>
      </c>
      <c r="BB286" s="193">
        <f t="shared" si="1123"/>
        <v>3.9040600573940507</v>
      </c>
      <c r="BC286" s="72">
        <f t="shared" si="1124"/>
        <v>56312.210093717425</v>
      </c>
      <c r="BG286" s="3">
        <f t="shared" si="1125"/>
        <v>6.7949842786315502</v>
      </c>
      <c r="BH286" s="6">
        <f t="shared" si="1126"/>
        <v>0</v>
      </c>
      <c r="BI286" s="6">
        <f t="shared" si="1127"/>
        <v>0</v>
      </c>
      <c r="BJ286" s="6">
        <f t="shared" si="1128"/>
        <v>0</v>
      </c>
      <c r="BK286" s="193">
        <f t="shared" si="1129"/>
        <v>5.6970992426308129</v>
      </c>
      <c r="BL286" s="193">
        <f t="shared" si="1130"/>
        <v>4.1745731882913786</v>
      </c>
      <c r="BM286" s="193">
        <f t="shared" si="1131"/>
        <v>3.8150380693314694</v>
      </c>
      <c r="BN286" s="193">
        <f t="shared" si="1132"/>
        <v>3.9040600573940507</v>
      </c>
      <c r="BO286" s="72">
        <f t="shared" si="1133"/>
        <v>56325.532424554374</v>
      </c>
      <c r="BS286" s="3">
        <f t="shared" si="1134"/>
        <v>6.7950056875857063</v>
      </c>
      <c r="BT286" s="6">
        <f t="shared" si="1135"/>
        <v>0</v>
      </c>
      <c r="BU286" s="6">
        <f t="shared" si="1136"/>
        <v>0</v>
      </c>
      <c r="BV286" s="6">
        <f t="shared" si="1137"/>
        <v>0</v>
      </c>
      <c r="BW286" s="193">
        <f t="shared" si="1138"/>
        <v>5.697099314472525</v>
      </c>
      <c r="BX286" s="193">
        <f t="shared" si="1139"/>
        <v>4.1745731882913786</v>
      </c>
      <c r="BY286" s="193">
        <f t="shared" si="1296"/>
        <v>3.8150380693314694</v>
      </c>
      <c r="BZ286" s="193">
        <f t="shared" si="1140"/>
        <v>3.9040600573940507</v>
      </c>
      <c r="CA286" s="72">
        <f t="shared" si="1141"/>
        <v>56325.532424554374</v>
      </c>
      <c r="CE286" s="3">
        <f t="shared" si="1142"/>
        <v>0</v>
      </c>
      <c r="CF286" s="6">
        <f t="shared" si="1143"/>
        <v>5.4299009521858794</v>
      </c>
      <c r="CG286" s="6">
        <f t="shared" si="1144"/>
        <v>0</v>
      </c>
      <c r="CH286" s="6">
        <f t="shared" si="1145"/>
        <v>0</v>
      </c>
      <c r="CI286" s="193">
        <f t="shared" si="1146"/>
        <v>5.6740334309306508</v>
      </c>
      <c r="CJ286" s="193">
        <f t="shared" si="1147"/>
        <v>4.2547894883887132</v>
      </c>
      <c r="CK286" s="193">
        <f t="shared" si="1297"/>
        <v>3.8150380693314694</v>
      </c>
      <c r="CL286" s="193">
        <f t="shared" si="1148"/>
        <v>3.9040600573940507</v>
      </c>
      <c r="CM286" s="72">
        <f t="shared" si="1149"/>
        <v>56512.10156291617</v>
      </c>
      <c r="CQ286" s="3">
        <f t="shared" si="1150"/>
        <v>0</v>
      </c>
      <c r="CR286" s="6">
        <f t="shared" si="1151"/>
        <v>5.4299600068548317</v>
      </c>
      <c r="CS286" s="6">
        <f t="shared" si="1152"/>
        <v>0</v>
      </c>
      <c r="CT286" s="6">
        <f t="shared" si="1153"/>
        <v>0</v>
      </c>
      <c r="CU286" s="193">
        <f t="shared" si="1154"/>
        <v>5.6740334309306508</v>
      </c>
      <c r="CV286" s="193">
        <f t="shared" si="1155"/>
        <v>4.2547903267331</v>
      </c>
      <c r="CW286" s="193">
        <f t="shared" si="1298"/>
        <v>3.8150380693314694</v>
      </c>
      <c r="CX286" s="193">
        <f t="shared" si="1156"/>
        <v>3.9040600573940507</v>
      </c>
      <c r="CY286" s="72">
        <f t="shared" si="1157"/>
        <v>56512.103655694969</v>
      </c>
      <c r="DC286" s="3">
        <f t="shared" si="1158"/>
        <v>0</v>
      </c>
      <c r="DD286" s="6">
        <f t="shared" si="1159"/>
        <v>0</v>
      </c>
      <c r="DE286" s="6">
        <f t="shared" si="1160"/>
        <v>6.1332688184631188</v>
      </c>
      <c r="DF286" s="6">
        <f t="shared" si="1161"/>
        <v>0</v>
      </c>
      <c r="DG286" s="193">
        <f t="shared" si="1162"/>
        <v>5.6740334309306508</v>
      </c>
      <c r="DH286" s="193">
        <f t="shared" si="1163"/>
        <v>4.1745731882913786</v>
      </c>
      <c r="DI286" s="193">
        <f t="shared" si="1299"/>
        <v>3.9418099893444123</v>
      </c>
      <c r="DJ286" s="193">
        <f t="shared" si="1164"/>
        <v>3.9040600573940507</v>
      </c>
      <c r="DK286" s="72">
        <f t="shared" si="1165"/>
        <v>56933.347788349289</v>
      </c>
      <c r="DO286" s="3">
        <f t="shared" si="1166"/>
        <v>0</v>
      </c>
      <c r="DP286" s="6">
        <f t="shared" si="1167"/>
        <v>0</v>
      </c>
      <c r="DQ286" s="6">
        <f t="shared" si="1168"/>
        <v>5.8413212086702497</v>
      </c>
      <c r="DR286" s="6">
        <f t="shared" si="1169"/>
        <v>0</v>
      </c>
      <c r="DS286" s="193">
        <f t="shared" si="1170"/>
        <v>5.6740334309306508</v>
      </c>
      <c r="DT286" s="193">
        <f t="shared" si="1171"/>
        <v>4.1745731882913786</v>
      </c>
      <c r="DU286" s="193">
        <f t="shared" si="1300"/>
        <v>3.9361262753615489</v>
      </c>
      <c r="DV286" s="193">
        <f t="shared" si="1172"/>
        <v>3.9040600573940507</v>
      </c>
      <c r="DW286" s="72">
        <f t="shared" si="1173"/>
        <v>56905.35345458697</v>
      </c>
      <c r="EA286" s="3">
        <f t="shared" si="1174"/>
        <v>0</v>
      </c>
      <c r="EB286" s="6">
        <f t="shared" si="1175"/>
        <v>0</v>
      </c>
      <c r="EC286" s="6">
        <f t="shared" si="1176"/>
        <v>0</v>
      </c>
      <c r="ED286" s="6">
        <f t="shared" si="1177"/>
        <v>14.95215374893462</v>
      </c>
      <c r="EE286" s="193">
        <f t="shared" si="1178"/>
        <v>5.6740334309306508</v>
      </c>
      <c r="EF286" s="193">
        <f t="shared" si="1179"/>
        <v>4.1745731882913786</v>
      </c>
      <c r="EG286" s="193">
        <f t="shared" si="1301"/>
        <v>3.8150380693314694</v>
      </c>
      <c r="EH286" s="193">
        <f t="shared" si="1180"/>
        <v>4.167526672206157</v>
      </c>
      <c r="EI286" s="72">
        <f t="shared" si="1181"/>
        <v>58187.192847755949</v>
      </c>
      <c r="EM286" s="3">
        <f t="shared" si="1182"/>
        <v>0</v>
      </c>
      <c r="EN286" s="6">
        <f t="shared" si="1183"/>
        <v>0</v>
      </c>
      <c r="EO286" s="6">
        <f t="shared" si="1184"/>
        <v>0</v>
      </c>
      <c r="EP286" s="6">
        <f t="shared" si="1185"/>
        <v>4.9841742609082287</v>
      </c>
      <c r="EQ286" s="193">
        <f t="shared" si="1186"/>
        <v>5.6740334309306508</v>
      </c>
      <c r="ER286" s="193">
        <f t="shared" si="1187"/>
        <v>4.1745731882913786</v>
      </c>
      <c r="ES286" s="193">
        <f t="shared" si="1302"/>
        <v>3.8150380693314694</v>
      </c>
      <c r="ET286" s="193">
        <f t="shared" si="1188"/>
        <v>3.9998068949662398</v>
      </c>
      <c r="EU286" s="72">
        <f t="shared" si="1189"/>
        <v>56986.507662515956</v>
      </c>
      <c r="EY286" s="3">
        <f t="shared" si="1190"/>
        <v>6.7949842786315502</v>
      </c>
      <c r="EZ286" s="6">
        <f t="shared" si="1191"/>
        <v>5.4299009521858794</v>
      </c>
      <c r="FA286" s="6">
        <f t="shared" si="1192"/>
        <v>6.1332688184631188</v>
      </c>
      <c r="FB286" s="6">
        <f t="shared" si="1193"/>
        <v>14.95215374893462</v>
      </c>
      <c r="FC286" s="193">
        <f t="shared" si="1194"/>
        <v>5.6970992426308129</v>
      </c>
      <c r="FD286" s="193">
        <f t="shared" si="1195"/>
        <v>4.2547894883887132</v>
      </c>
      <c r="FE286" s="193">
        <f t="shared" si="1303"/>
        <v>3.9418099893444123</v>
      </c>
      <c r="FF286" s="193">
        <f t="shared" si="1196"/>
        <v>4.167526672206157</v>
      </c>
      <c r="FG286" s="72">
        <f t="shared" si="1197"/>
        <v>59051.804589998756</v>
      </c>
      <c r="FK286" s="3">
        <f t="shared" si="1198"/>
        <v>6.9336788361292081</v>
      </c>
      <c r="FL286" s="6">
        <f t="shared" si="1199"/>
        <v>5.4299600068548317</v>
      </c>
      <c r="FM286" s="6">
        <f t="shared" si="1200"/>
        <v>5.8413212086702497</v>
      </c>
      <c r="FN286" s="6">
        <f t="shared" si="1201"/>
        <v>4.9841742609082287</v>
      </c>
      <c r="FO286" s="193">
        <f t="shared" si="1202"/>
        <v>5.6975645496578888</v>
      </c>
      <c r="FP286" s="193">
        <f t="shared" si="1203"/>
        <v>4.2547903267331</v>
      </c>
      <c r="FQ286" s="193">
        <f t="shared" si="1304"/>
        <v>3.9361262753615489</v>
      </c>
      <c r="FR286" s="193">
        <f t="shared" si="1204"/>
        <v>3.9998068949662398</v>
      </c>
      <c r="FS286" s="205">
        <f t="shared" si="1205"/>
        <v>57805.119404577577</v>
      </c>
      <c r="FW286" s="3">
        <f t="shared" si="1206"/>
        <v>7.9737060412513081</v>
      </c>
      <c r="FX286" s="6">
        <f t="shared" si="1207"/>
        <v>6.1357880759700434</v>
      </c>
      <c r="FY286" s="6">
        <f t="shared" si="1208"/>
        <v>7.2430984141850159</v>
      </c>
      <c r="FZ286" s="6">
        <f t="shared" si="1209"/>
        <v>5.8811804745809511</v>
      </c>
      <c r="GA286" s="193">
        <f t="shared" si="1210"/>
        <v>5.7010468599149924</v>
      </c>
      <c r="GB286" s="193">
        <f t="shared" si="1211"/>
        <v>4.2647604420816059</v>
      </c>
      <c r="GC286" s="193">
        <f t="shared" si="1305"/>
        <v>3.9631263453385754</v>
      </c>
      <c r="GD286" s="193">
        <f t="shared" si="1212"/>
        <v>4.0161057586632474</v>
      </c>
      <c r="GE286" s="72">
        <f t="shared" si="1213"/>
        <v>58085.502281033929</v>
      </c>
      <c r="GI286" s="3">
        <f t="shared" si="1214"/>
        <v>7.6270231698925564</v>
      </c>
      <c r="GJ286" s="6">
        <f t="shared" si="1215"/>
        <v>5.9728910474044676</v>
      </c>
      <c r="GK286" s="6">
        <f t="shared" si="1216"/>
        <v>6.4253292383899341</v>
      </c>
      <c r="GL286" s="6">
        <f t="shared" si="1217"/>
        <v>5.4824563746093613</v>
      </c>
      <c r="GM286" s="193">
        <f t="shared" si="1218"/>
        <v>5.6998874128141326</v>
      </c>
      <c r="GN286" s="193">
        <f t="shared" si="1219"/>
        <v>4.2624682612238303</v>
      </c>
      <c r="GO286" s="193">
        <f t="shared" si="1306"/>
        <v>3.947463758853464</v>
      </c>
      <c r="GP286" s="193">
        <f t="shared" si="1220"/>
        <v>4.0088936032766478</v>
      </c>
      <c r="GQ286" s="72">
        <f t="shared" si="1221"/>
        <v>57948.288318454564</v>
      </c>
      <c r="GU286" s="3">
        <f t="shared" si="1222"/>
        <v>9.0137546553275669</v>
      </c>
      <c r="GV286" s="6">
        <f t="shared" si="1223"/>
        <v>6.515881142623055</v>
      </c>
      <c r="GW286" s="6">
        <f t="shared" si="1224"/>
        <v>7.5935709180971944</v>
      </c>
      <c r="GX286" s="6">
        <f t="shared" si="1225"/>
        <v>6.2300640620560923</v>
      </c>
      <c r="GY286" s="193">
        <f t="shared" si="1226"/>
        <v>5.7045171570676558</v>
      </c>
      <c r="GZ286" s="193">
        <f t="shared" si="1227"/>
        <v>4.2700885195410567</v>
      </c>
      <c r="HA286" s="193">
        <f t="shared" si="1307"/>
        <v>3.9697645065108018</v>
      </c>
      <c r="HB286" s="193">
        <f t="shared" si="1228"/>
        <v>4.0223740060181994</v>
      </c>
      <c r="HC286" s="205">
        <f t="shared" si="1229"/>
        <v>58179.946141149965</v>
      </c>
      <c r="HG286" s="3">
        <f t="shared" si="1030"/>
        <v>7.9737060412513081</v>
      </c>
      <c r="HH286" s="6">
        <f t="shared" si="1031"/>
        <v>0</v>
      </c>
      <c r="HI286" s="6">
        <f t="shared" si="1032"/>
        <v>0</v>
      </c>
      <c r="HJ286" s="6">
        <f t="shared" si="1033"/>
        <v>0</v>
      </c>
      <c r="HK286" s="193">
        <f t="shared" si="1230"/>
        <v>5.7010468599149924</v>
      </c>
      <c r="HL286" s="193">
        <f t="shared" si="1230"/>
        <v>4.1745731882913786</v>
      </c>
      <c r="HM286" s="193">
        <f t="shared" si="1230"/>
        <v>3.8150380693314694</v>
      </c>
      <c r="HN286" s="193">
        <f t="shared" si="1034"/>
        <v>3.9040600573940507</v>
      </c>
      <c r="HO286" s="212">
        <f t="shared" si="1231"/>
        <v>56327.812801652137</v>
      </c>
      <c r="HS286" s="3">
        <f t="shared" si="1035"/>
        <v>7.6270231698925564</v>
      </c>
      <c r="HT286" s="6">
        <f t="shared" si="1036"/>
        <v>0</v>
      </c>
      <c r="HU286" s="6">
        <f t="shared" si="1037"/>
        <v>0</v>
      </c>
      <c r="HV286" s="6">
        <f t="shared" si="1038"/>
        <v>0</v>
      </c>
      <c r="HW286" s="193">
        <f t="shared" si="1232"/>
        <v>5.6998874128141326</v>
      </c>
      <c r="HX286" s="193">
        <f t="shared" si="1233"/>
        <v>4.1745731882913786</v>
      </c>
      <c r="HY286" s="193">
        <f t="shared" si="1234"/>
        <v>3.8150380693314694</v>
      </c>
      <c r="HZ286" s="193">
        <f t="shared" si="1039"/>
        <v>3.9040600573940507</v>
      </c>
      <c r="IA286" s="212">
        <f t="shared" si="1235"/>
        <v>56327.143026892896</v>
      </c>
      <c r="IE286" s="3">
        <f t="shared" si="1040"/>
        <v>9.0137546553275669</v>
      </c>
      <c r="IF286" s="6">
        <f t="shared" si="1041"/>
        <v>0</v>
      </c>
      <c r="IG286" s="6">
        <f t="shared" si="1042"/>
        <v>0</v>
      </c>
      <c r="IH286" s="6">
        <f t="shared" si="1043"/>
        <v>0</v>
      </c>
      <c r="II286" s="193">
        <f t="shared" si="1236"/>
        <v>5.7045171570676558</v>
      </c>
      <c r="IJ286" s="193">
        <f t="shared" si="1237"/>
        <v>4.1745731882913786</v>
      </c>
      <c r="IK286" s="193">
        <f t="shared" si="1238"/>
        <v>3.8150380693314694</v>
      </c>
      <c r="IL286" s="193">
        <f t="shared" si="1044"/>
        <v>3.9040600573940507</v>
      </c>
      <c r="IM286" s="205">
        <f t="shared" si="1239"/>
        <v>56329.817526679188</v>
      </c>
      <c r="IQ286" s="3">
        <f t="shared" si="1045"/>
        <v>0</v>
      </c>
      <c r="IR286" s="6">
        <f t="shared" si="1046"/>
        <v>6.1357880759700434</v>
      </c>
      <c r="IS286" s="6">
        <f t="shared" si="1047"/>
        <v>0</v>
      </c>
      <c r="IT286" s="6">
        <f t="shared" si="1048"/>
        <v>0</v>
      </c>
      <c r="IU286" s="193">
        <f t="shared" si="1240"/>
        <v>5.6740334309306508</v>
      </c>
      <c r="IV286" s="193">
        <f t="shared" si="1241"/>
        <v>4.2647604420816059</v>
      </c>
      <c r="IW286" s="193">
        <f t="shared" si="1242"/>
        <v>3.8150380693314694</v>
      </c>
      <c r="IX286" s="193">
        <f t="shared" si="1049"/>
        <v>3.9040600573940507</v>
      </c>
      <c r="IY286" s="212">
        <f t="shared" si="1243"/>
        <v>56536.997770368798</v>
      </c>
      <c r="JC286" s="3">
        <f t="shared" si="1050"/>
        <v>0</v>
      </c>
      <c r="JD286" s="6">
        <f t="shared" si="1051"/>
        <v>5.9728910474044676</v>
      </c>
      <c r="JE286" s="6">
        <f t="shared" si="1052"/>
        <v>0</v>
      </c>
      <c r="JF286" s="6">
        <f t="shared" si="1053"/>
        <v>0</v>
      </c>
      <c r="JG286" s="193">
        <f t="shared" si="1244"/>
        <v>5.6740334309306508</v>
      </c>
      <c r="JH286" s="193">
        <f t="shared" si="1245"/>
        <v>4.2624682612238303</v>
      </c>
      <c r="JI286" s="193">
        <f t="shared" si="1246"/>
        <v>3.8150380693314694</v>
      </c>
      <c r="JJ286" s="193">
        <f t="shared" si="1054"/>
        <v>3.9040600573940507</v>
      </c>
      <c r="JK286" s="212">
        <f t="shared" si="1247"/>
        <v>56531.273514626584</v>
      </c>
      <c r="JO286" s="3">
        <f t="shared" si="1055"/>
        <v>0</v>
      </c>
      <c r="JP286" s="6">
        <f t="shared" si="1056"/>
        <v>6.515881142623055</v>
      </c>
      <c r="JQ286" s="6">
        <f t="shared" si="1057"/>
        <v>0</v>
      </c>
      <c r="JR286" s="6">
        <f t="shared" si="1058"/>
        <v>0</v>
      </c>
      <c r="JS286" s="193">
        <f t="shared" si="1248"/>
        <v>5.6740334309306508</v>
      </c>
      <c r="JT286" s="193">
        <f t="shared" si="1249"/>
        <v>4.2700885195410567</v>
      </c>
      <c r="JU286" s="193">
        <f t="shared" si="1250"/>
        <v>3.8150380693314694</v>
      </c>
      <c r="JV286" s="193">
        <f t="shared" si="1059"/>
        <v>3.9040600573940507</v>
      </c>
      <c r="JW286" s="205">
        <f t="shared" si="1251"/>
        <v>56550.305800397764</v>
      </c>
      <c r="KA286" s="3">
        <f t="shared" si="1060"/>
        <v>0</v>
      </c>
      <c r="KB286" s="6">
        <f t="shared" si="1061"/>
        <v>0</v>
      </c>
      <c r="KC286" s="6">
        <f t="shared" si="1062"/>
        <v>7.2430984141850159</v>
      </c>
      <c r="KD286" s="6">
        <f t="shared" si="1063"/>
        <v>0</v>
      </c>
      <c r="KE286" s="193">
        <f t="shared" si="1252"/>
        <v>5.6740334309306508</v>
      </c>
      <c r="KF286" s="193">
        <f t="shared" si="1253"/>
        <v>4.1745731882913786</v>
      </c>
      <c r="KG286" s="193">
        <f t="shared" si="1254"/>
        <v>3.9631263453385754</v>
      </c>
      <c r="KH286" s="193">
        <f t="shared" si="1064"/>
        <v>3.9040600573940507</v>
      </c>
      <c r="KI286" s="212">
        <f t="shared" si="1255"/>
        <v>57038.461235922186</v>
      </c>
      <c r="KM286" s="3">
        <f t="shared" si="1065"/>
        <v>0</v>
      </c>
      <c r="KN286" s="6">
        <f t="shared" si="1066"/>
        <v>0</v>
      </c>
      <c r="KO286" s="6">
        <f t="shared" si="1067"/>
        <v>6.4253292383899341</v>
      </c>
      <c r="KP286" s="6">
        <f t="shared" si="1068"/>
        <v>0</v>
      </c>
      <c r="KQ286" s="193">
        <f t="shared" si="1256"/>
        <v>5.6740334309306508</v>
      </c>
      <c r="KR286" s="193">
        <f t="shared" si="1257"/>
        <v>4.1745731882913786</v>
      </c>
      <c r="KS286" s="193">
        <f t="shared" si="1258"/>
        <v>3.947463758853464</v>
      </c>
      <c r="KT286" s="193">
        <f t="shared" si="1069"/>
        <v>3.9040600573940507</v>
      </c>
      <c r="KU286" s="212">
        <f t="shared" si="1259"/>
        <v>56961.208297850753</v>
      </c>
      <c r="KY286" s="3">
        <f t="shared" si="1070"/>
        <v>0</v>
      </c>
      <c r="KZ286" s="6">
        <f t="shared" si="1071"/>
        <v>0</v>
      </c>
      <c r="LA286" s="6">
        <f t="shared" si="1072"/>
        <v>7.5935709180971944</v>
      </c>
      <c r="LB286" s="6">
        <f t="shared" si="1073"/>
        <v>0</v>
      </c>
      <c r="LC286" s="193">
        <f t="shared" si="1260"/>
        <v>5.6740334309306508</v>
      </c>
      <c r="LD286" s="193">
        <f t="shared" si="1261"/>
        <v>4.1745731882913786</v>
      </c>
      <c r="LE286" s="193">
        <f t="shared" si="1262"/>
        <v>3.9697645065108018</v>
      </c>
      <c r="LF286" s="193">
        <f t="shared" si="1074"/>
        <v>3.9040600573940507</v>
      </c>
      <c r="LG286" s="205">
        <f t="shared" si="1263"/>
        <v>57071.234396446482</v>
      </c>
      <c r="LK286" s="3">
        <f t="shared" si="1075"/>
        <v>0</v>
      </c>
      <c r="LL286" s="6">
        <f t="shared" si="1076"/>
        <v>0</v>
      </c>
      <c r="LM286" s="6">
        <f t="shared" si="1077"/>
        <v>0</v>
      </c>
      <c r="LN286" s="6">
        <f t="shared" si="1078"/>
        <v>5.8811804745809511</v>
      </c>
      <c r="LO286" s="193">
        <f t="shared" si="1264"/>
        <v>5.6740334309306508</v>
      </c>
      <c r="LP286" s="193">
        <f t="shared" si="1265"/>
        <v>4.1745731882913786</v>
      </c>
      <c r="LQ286" s="193">
        <f t="shared" si="1266"/>
        <v>3.8150380693314694</v>
      </c>
      <c r="LR286" s="193">
        <f t="shared" si="1079"/>
        <v>4.0161057586632474</v>
      </c>
      <c r="LS286" s="212">
        <f t="shared" si="1267"/>
        <v>57102.094059125295</v>
      </c>
      <c r="LW286" s="3">
        <f t="shared" si="1080"/>
        <v>0</v>
      </c>
      <c r="LX286" s="6">
        <f t="shared" si="1081"/>
        <v>0</v>
      </c>
      <c r="LY286" s="6">
        <f t="shared" si="1082"/>
        <v>0</v>
      </c>
      <c r="LZ286" s="6">
        <f t="shared" si="1083"/>
        <v>5.4824563746093613</v>
      </c>
      <c r="MA286" s="193">
        <f t="shared" si="1268"/>
        <v>5.6740334309306508</v>
      </c>
      <c r="MB286" s="193">
        <f t="shared" si="1269"/>
        <v>4.1745731882913786</v>
      </c>
      <c r="MC286" s="193">
        <f t="shared" si="1270"/>
        <v>3.8150380693314694</v>
      </c>
      <c r="MD286" s="193">
        <f t="shared" si="1084"/>
        <v>4.0088936032766478</v>
      </c>
      <c r="ME286" s="212">
        <f t="shared" si="1271"/>
        <v>57050.918839794729</v>
      </c>
      <c r="MI286" s="3">
        <f t="shared" si="1085"/>
        <v>0</v>
      </c>
      <c r="MJ286" s="6">
        <f t="shared" si="1086"/>
        <v>0</v>
      </c>
      <c r="MK286" s="6">
        <f t="shared" si="1087"/>
        <v>0</v>
      </c>
      <c r="ML286" s="6">
        <f t="shared" si="1088"/>
        <v>6.2300640620560923</v>
      </c>
      <c r="MM286" s="193">
        <f t="shared" si="1272"/>
        <v>5.6740334309306508</v>
      </c>
      <c r="MN286" s="193">
        <f t="shared" si="1273"/>
        <v>4.1745731882913786</v>
      </c>
      <c r="MO286" s="193">
        <f t="shared" si="1274"/>
        <v>3.8150380693314694</v>
      </c>
      <c r="MP286" s="193">
        <f t="shared" si="1089"/>
        <v>4.0223740060181994</v>
      </c>
      <c r="MQ286" s="205">
        <f t="shared" si="1275"/>
        <v>57146.608884139598</v>
      </c>
      <c r="MT286" s="3">
        <f t="shared" si="1090"/>
        <v>6.5869745558162984</v>
      </c>
      <c r="MU286" s="6">
        <f t="shared" si="1091"/>
        <v>5.4299009521858794</v>
      </c>
      <c r="MV286" s="6">
        <f t="shared" si="1092"/>
        <v>6.7173896583167485</v>
      </c>
      <c r="MW286" s="6">
        <f t="shared" si="1093"/>
        <v>5.9808614995738481</v>
      </c>
      <c r="MX286" s="193">
        <f t="shared" si="1276"/>
        <v>5.6964009837185863</v>
      </c>
      <c r="MY286" s="193">
        <f t="shared" si="1277"/>
        <v>4.2547894883887132</v>
      </c>
      <c r="MZ286" s="193">
        <f t="shared" si="1278"/>
        <v>3.9530857428764734</v>
      </c>
      <c r="NA286" s="193">
        <f t="shared" si="1094"/>
        <v>4.0179006993442057</v>
      </c>
      <c r="NB286" s="212">
        <f t="shared" si="1279"/>
        <v>58019.683063790733</v>
      </c>
      <c r="NF286" s="3">
        <f t="shared" si="1095"/>
        <v>6.5869745558162975</v>
      </c>
      <c r="NG286" s="6">
        <f t="shared" si="1096"/>
        <v>0</v>
      </c>
      <c r="NH286" s="6">
        <f t="shared" si="1097"/>
        <v>0</v>
      </c>
      <c r="NI286" s="6">
        <f t="shared" si="1098"/>
        <v>0</v>
      </c>
      <c r="NJ286" s="193">
        <f t="shared" si="1280"/>
        <v>5.6964009837185863</v>
      </c>
      <c r="NK286" s="193">
        <f t="shared" si="1281"/>
        <v>4.1745731882913786</v>
      </c>
      <c r="NL286" s="193">
        <f t="shared" si="1282"/>
        <v>3.8150380693314694</v>
      </c>
      <c r="NM286" s="193">
        <f t="shared" si="1099"/>
        <v>3.9040600573940507</v>
      </c>
      <c r="NN286" s="212">
        <f t="shared" si="1283"/>
        <v>56325.129078539634</v>
      </c>
      <c r="NR286" s="3">
        <f t="shared" si="1100"/>
        <v>0</v>
      </c>
      <c r="NS286" s="6">
        <f t="shared" si="1101"/>
        <v>5.4299009521858794</v>
      </c>
      <c r="NT286" s="6">
        <f t="shared" si="1102"/>
        <v>0</v>
      </c>
      <c r="NU286" s="6">
        <f t="shared" si="1103"/>
        <v>0</v>
      </c>
      <c r="NV286" s="193">
        <f t="shared" si="1284"/>
        <v>5.6740334309306508</v>
      </c>
      <c r="NW286" s="193">
        <f t="shared" si="1285"/>
        <v>4.2547894883887132</v>
      </c>
      <c r="NX286" s="193">
        <f t="shared" si="1286"/>
        <v>3.8150380693314694</v>
      </c>
      <c r="NY286" s="193">
        <f t="shared" si="1104"/>
        <v>3.9040600573940507</v>
      </c>
      <c r="NZ286" s="212">
        <f t="shared" si="1287"/>
        <v>56512.10156291617</v>
      </c>
      <c r="OD286" s="3">
        <f t="shared" si="1105"/>
        <v>0</v>
      </c>
      <c r="OE286" s="6">
        <f t="shared" si="1106"/>
        <v>0</v>
      </c>
      <c r="OF286" s="6">
        <f t="shared" si="1107"/>
        <v>6.7173896583167485</v>
      </c>
      <c r="OG286" s="6">
        <f t="shared" si="1108"/>
        <v>0</v>
      </c>
      <c r="OH286" s="193">
        <f t="shared" si="1288"/>
        <v>5.6740334309306508</v>
      </c>
      <c r="OI286" s="193">
        <f t="shared" si="1289"/>
        <v>4.1745731882913786</v>
      </c>
      <c r="OJ286" s="193">
        <f t="shared" si="1290"/>
        <v>3.9530857428764734</v>
      </c>
      <c r="OK286" s="193">
        <f t="shared" si="1109"/>
        <v>3.9040600573940507</v>
      </c>
      <c r="OL286" s="212">
        <f t="shared" si="1291"/>
        <v>56988.925694455051</v>
      </c>
      <c r="OP286" s="3">
        <f t="shared" si="1110"/>
        <v>0</v>
      </c>
      <c r="OQ286" s="6">
        <f t="shared" si="1111"/>
        <v>0</v>
      </c>
      <c r="OR286" s="6">
        <f t="shared" si="1112"/>
        <v>0</v>
      </c>
      <c r="OS286" s="6">
        <f t="shared" si="1113"/>
        <v>5.9808614995738481</v>
      </c>
      <c r="OT286" s="193">
        <f t="shared" si="1292"/>
        <v>5.6740334309306508</v>
      </c>
      <c r="OU286" s="193">
        <f t="shared" si="1293"/>
        <v>4.1745731882913786</v>
      </c>
      <c r="OV286" s="193">
        <f t="shared" si="1294"/>
        <v>3.8150380693314694</v>
      </c>
      <c r="OW286" s="193">
        <f t="shared" si="1114"/>
        <v>4.0179006993442057</v>
      </c>
      <c r="OX286" s="232">
        <f t="shared" si="1295"/>
        <v>57114.837534256687</v>
      </c>
    </row>
    <row r="287" spans="2:414" x14ac:dyDescent="0.2">
      <c r="B287" s="81">
        <v>45444</v>
      </c>
      <c r="C287">
        <v>127</v>
      </c>
      <c r="D287">
        <v>11.620977410222753</v>
      </c>
      <c r="E287">
        <v>0</v>
      </c>
      <c r="F287">
        <v>0</v>
      </c>
      <c r="G287">
        <v>0</v>
      </c>
      <c r="H287">
        <v>0</v>
      </c>
      <c r="I287">
        <v>0</v>
      </c>
      <c r="J287">
        <v>1</v>
      </c>
      <c r="K287">
        <v>0</v>
      </c>
      <c r="L287">
        <v>0</v>
      </c>
      <c r="M287">
        <v>0</v>
      </c>
      <c r="N287">
        <v>0</v>
      </c>
      <c r="O287">
        <v>0</v>
      </c>
      <c r="P287">
        <v>0</v>
      </c>
      <c r="Q287">
        <v>0</v>
      </c>
      <c r="R287">
        <v>0</v>
      </c>
      <c r="S287">
        <v>1</v>
      </c>
      <c r="T287">
        <v>16129</v>
      </c>
      <c r="U287">
        <v>6.9691566024737055</v>
      </c>
      <c r="V287">
        <v>5.4440370257699042</v>
      </c>
      <c r="W287">
        <v>7.3379754822341345</v>
      </c>
      <c r="X287">
        <v>5.0480022369538542</v>
      </c>
      <c r="Y287" s="3">
        <v>772.11883504593447</v>
      </c>
      <c r="Z287" s="3">
        <v>166.362279028686</v>
      </c>
      <c r="AA287" s="3">
        <v>1492.2175860486539</v>
      </c>
      <c r="AB287" s="3">
        <v>106.10764610000011</v>
      </c>
      <c r="AC287">
        <v>0</v>
      </c>
      <c r="AD287">
        <v>1</v>
      </c>
      <c r="AE287" s="6"/>
      <c r="AF287" s="1" t="s">
        <v>4</v>
      </c>
      <c r="AG287">
        <v>127</v>
      </c>
      <c r="AH287" s="189">
        <v>45444</v>
      </c>
      <c r="AI287">
        <f t="shared" si="1115"/>
        <v>6</v>
      </c>
      <c r="AJ287">
        <v>127</v>
      </c>
      <c r="AK287">
        <v>0</v>
      </c>
      <c r="AL287">
        <v>1</v>
      </c>
      <c r="AM287">
        <v>0</v>
      </c>
      <c r="AN287">
        <v>0</v>
      </c>
      <c r="AO287">
        <v>0</v>
      </c>
      <c r="AP287">
        <v>0</v>
      </c>
      <c r="AQ287">
        <v>1</v>
      </c>
      <c r="AS287" s="37"/>
      <c r="AT287" s="37"/>
      <c r="AU287" s="6">
        <f t="shared" si="1116"/>
        <v>0</v>
      </c>
      <c r="AV287" s="6">
        <f t="shared" si="1117"/>
        <v>0</v>
      </c>
      <c r="AW287" s="6">
        <f t="shared" si="1118"/>
        <v>0</v>
      </c>
      <c r="AX287" s="6">
        <f t="shared" si="1119"/>
        <v>0</v>
      </c>
      <c r="AY287" s="193">
        <f t="shared" si="1120"/>
        <v>5.6740334309306508</v>
      </c>
      <c r="AZ287" s="193">
        <f t="shared" si="1121"/>
        <v>4.1745731882913786</v>
      </c>
      <c r="BA287" s="193">
        <f t="shared" si="1122"/>
        <v>3.8150380693314694</v>
      </c>
      <c r="BB287" s="193">
        <f t="shared" si="1123"/>
        <v>3.9040600573940507</v>
      </c>
      <c r="BC287" s="72">
        <f t="shared" si="1124"/>
        <v>56312.210093717425</v>
      </c>
      <c r="BG287" s="3">
        <f t="shared" si="1125"/>
        <v>6.8297734704242314</v>
      </c>
      <c r="BH287" s="6">
        <f t="shared" si="1126"/>
        <v>0</v>
      </c>
      <c r="BI287" s="6">
        <f t="shared" si="1127"/>
        <v>0</v>
      </c>
      <c r="BJ287" s="6">
        <f t="shared" si="1128"/>
        <v>0</v>
      </c>
      <c r="BK287" s="193">
        <f t="shared" si="1129"/>
        <v>5.6972159773994013</v>
      </c>
      <c r="BL287" s="193">
        <f t="shared" si="1130"/>
        <v>4.1745731882913786</v>
      </c>
      <c r="BM287" s="193">
        <f t="shared" si="1131"/>
        <v>3.8150380693314694</v>
      </c>
      <c r="BN287" s="193">
        <f t="shared" si="1132"/>
        <v>3.9040600573940507</v>
      </c>
      <c r="BO287" s="72">
        <f t="shared" si="1133"/>
        <v>56325.599856132576</v>
      </c>
      <c r="BS287" s="3">
        <f t="shared" si="1134"/>
        <v>6.82979498898868</v>
      </c>
      <c r="BT287" s="6">
        <f t="shared" si="1135"/>
        <v>0</v>
      </c>
      <c r="BU287" s="6">
        <f t="shared" si="1136"/>
        <v>0</v>
      </c>
      <c r="BV287" s="6">
        <f t="shared" si="1137"/>
        <v>0</v>
      </c>
      <c r="BW287" s="193">
        <f t="shared" si="1138"/>
        <v>5.6972160496005015</v>
      </c>
      <c r="BX287" s="193">
        <f t="shared" si="1139"/>
        <v>4.1745731882913786</v>
      </c>
      <c r="BY287" s="193">
        <f t="shared" si="1296"/>
        <v>3.8150380693314694</v>
      </c>
      <c r="BZ287" s="193">
        <f t="shared" si="1140"/>
        <v>3.9040600573940507</v>
      </c>
      <c r="CA287" s="72">
        <f t="shared" si="1141"/>
        <v>56325.599856132576</v>
      </c>
      <c r="CE287" s="3">
        <f t="shared" si="1142"/>
        <v>0</v>
      </c>
      <c r="CF287" s="6">
        <f t="shared" si="1143"/>
        <v>5.4440370257699042</v>
      </c>
      <c r="CG287" s="6">
        <f t="shared" si="1144"/>
        <v>0</v>
      </c>
      <c r="CH287" s="6">
        <f t="shared" si="1145"/>
        <v>0</v>
      </c>
      <c r="CI287" s="193">
        <f t="shared" si="1146"/>
        <v>5.6740334309306508</v>
      </c>
      <c r="CJ287" s="193">
        <f t="shared" si="1147"/>
        <v>4.2549901450713321</v>
      </c>
      <c r="CK287" s="193">
        <f t="shared" si="1297"/>
        <v>3.8150380693314694</v>
      </c>
      <c r="CL287" s="193">
        <f t="shared" si="1148"/>
        <v>3.9040600573940507</v>
      </c>
      <c r="CM287" s="72">
        <f t="shared" si="1149"/>
        <v>56512.602469109712</v>
      </c>
      <c r="CQ287" s="3">
        <f t="shared" si="1150"/>
        <v>0</v>
      </c>
      <c r="CR287" s="6">
        <f t="shared" si="1151"/>
        <v>5.4440962341803623</v>
      </c>
      <c r="CS287" s="6">
        <f t="shared" si="1152"/>
        <v>0</v>
      </c>
      <c r="CT287" s="6">
        <f t="shared" si="1153"/>
        <v>0</v>
      </c>
      <c r="CU287" s="193">
        <f t="shared" si="1154"/>
        <v>5.6740334309306508</v>
      </c>
      <c r="CV287" s="193">
        <f t="shared" si="1155"/>
        <v>4.254990985429604</v>
      </c>
      <c r="CW287" s="193">
        <f t="shared" si="1298"/>
        <v>3.8150380693314694</v>
      </c>
      <c r="CX287" s="193">
        <f t="shared" si="1156"/>
        <v>3.9040600573940507</v>
      </c>
      <c r="CY287" s="72">
        <f t="shared" si="1157"/>
        <v>56512.604566934322</v>
      </c>
      <c r="DC287" s="3">
        <f t="shared" si="1158"/>
        <v>0</v>
      </c>
      <c r="DD287" s="6">
        <f t="shared" si="1159"/>
        <v>0</v>
      </c>
      <c r="DE287" s="6">
        <f t="shared" si="1160"/>
        <v>7.7048742563458417</v>
      </c>
      <c r="DF287" s="6">
        <f t="shared" si="1161"/>
        <v>0</v>
      </c>
      <c r="DG287" s="193">
        <f t="shared" si="1162"/>
        <v>5.6740334309306508</v>
      </c>
      <c r="DH287" s="193">
        <f t="shared" si="1163"/>
        <v>4.1745731882913786</v>
      </c>
      <c r="DI287" s="193">
        <f t="shared" si="1299"/>
        <v>3.971863473004555</v>
      </c>
      <c r="DJ287" s="193">
        <f t="shared" si="1164"/>
        <v>3.9040600573940507</v>
      </c>
      <c r="DK287" s="72">
        <f t="shared" si="1165"/>
        <v>57081.601088687734</v>
      </c>
      <c r="DO287" s="3">
        <f t="shared" si="1166"/>
        <v>0</v>
      </c>
      <c r="DP287" s="6">
        <f t="shared" si="1167"/>
        <v>0</v>
      </c>
      <c r="DQ287" s="6">
        <f t="shared" si="1168"/>
        <v>7.3381171991427889</v>
      </c>
      <c r="DR287" s="6">
        <f t="shared" si="1169"/>
        <v>0</v>
      </c>
      <c r="DS287" s="193">
        <f t="shared" si="1170"/>
        <v>5.6740334309306508</v>
      </c>
      <c r="DT287" s="193">
        <f t="shared" si="1171"/>
        <v>4.1745731882913786</v>
      </c>
      <c r="DU287" s="193">
        <f t="shared" si="1300"/>
        <v>3.9649304169048145</v>
      </c>
      <c r="DV287" s="193">
        <f t="shared" si="1172"/>
        <v>3.9040600573940507</v>
      </c>
      <c r="DW287" s="72">
        <f t="shared" si="1173"/>
        <v>57047.36622630831</v>
      </c>
      <c r="EA287" s="3">
        <f t="shared" si="1174"/>
        <v>0</v>
      </c>
      <c r="EB287" s="6">
        <f t="shared" si="1175"/>
        <v>0</v>
      </c>
      <c r="EC287" s="6">
        <f t="shared" si="1176"/>
        <v>0</v>
      </c>
      <c r="ED287" s="6">
        <f t="shared" si="1177"/>
        <v>15.144006710861563</v>
      </c>
      <c r="EE287" s="193">
        <f t="shared" si="1178"/>
        <v>5.6740334309306508</v>
      </c>
      <c r="EF287" s="193">
        <f t="shared" si="1179"/>
        <v>4.1745731882913786</v>
      </c>
      <c r="EG287" s="193">
        <f t="shared" si="1301"/>
        <v>3.8150380693314694</v>
      </c>
      <c r="EH287" s="193">
        <f t="shared" si="1180"/>
        <v>4.1704941681132608</v>
      </c>
      <c r="EI287" s="72">
        <f t="shared" si="1181"/>
        <v>58208.662990399738</v>
      </c>
      <c r="EM287" s="3">
        <f t="shared" si="1182"/>
        <v>0</v>
      </c>
      <c r="EN287" s="6">
        <f t="shared" si="1183"/>
        <v>0</v>
      </c>
      <c r="EO287" s="6">
        <f t="shared" si="1184"/>
        <v>0</v>
      </c>
      <c r="EP287" s="6">
        <f t="shared" si="1185"/>
        <v>5.0481268265901722</v>
      </c>
      <c r="EQ287" s="193">
        <f t="shared" si="1186"/>
        <v>5.6740334309306508</v>
      </c>
      <c r="ER287" s="193">
        <f t="shared" si="1187"/>
        <v>4.1745731882913786</v>
      </c>
      <c r="ES287" s="193">
        <f t="shared" si="1302"/>
        <v>3.8150380693314694</v>
      </c>
      <c r="ET287" s="193">
        <f t="shared" si="1188"/>
        <v>4.000977767538342</v>
      </c>
      <c r="EU287" s="72">
        <f t="shared" si="1189"/>
        <v>56994.803315330282</v>
      </c>
      <c r="EY287" s="3">
        <f t="shared" si="1190"/>
        <v>6.8297734704242314</v>
      </c>
      <c r="EZ287" s="6">
        <f t="shared" si="1191"/>
        <v>5.4440370257699042</v>
      </c>
      <c r="FA287" s="6">
        <f t="shared" si="1192"/>
        <v>7.7048742563458417</v>
      </c>
      <c r="FB287" s="6">
        <f t="shared" si="1193"/>
        <v>15.144006710861563</v>
      </c>
      <c r="FC287" s="193">
        <f t="shared" si="1194"/>
        <v>5.6972159773994013</v>
      </c>
      <c r="FD287" s="193">
        <f t="shared" si="1195"/>
        <v>4.2549901450713321</v>
      </c>
      <c r="FE287" s="193">
        <f t="shared" si="1303"/>
        <v>3.971863473004555</v>
      </c>
      <c r="FF287" s="193">
        <f t="shared" si="1196"/>
        <v>4.1704941681132608</v>
      </c>
      <c r="FG287" s="72">
        <f t="shared" si="1197"/>
        <v>59228.016098865119</v>
      </c>
      <c r="FK287" s="3">
        <f t="shared" si="1198"/>
        <v>6.9691781210381549</v>
      </c>
      <c r="FL287" s="6">
        <f t="shared" si="1199"/>
        <v>5.4440962341803623</v>
      </c>
      <c r="FM287" s="6">
        <f t="shared" si="1200"/>
        <v>7.3381171991427889</v>
      </c>
      <c r="FN287" s="6">
        <f t="shared" si="1201"/>
        <v>5.0481268265901722</v>
      </c>
      <c r="FO287" s="193">
        <f t="shared" si="1202"/>
        <v>5.6976836115846421</v>
      </c>
      <c r="FP287" s="193">
        <f t="shared" si="1203"/>
        <v>4.254990985429604</v>
      </c>
      <c r="FQ287" s="193">
        <f t="shared" si="1304"/>
        <v>3.9649304169048145</v>
      </c>
      <c r="FR287" s="193">
        <f t="shared" si="1204"/>
        <v>4.000977767538342</v>
      </c>
      <c r="FS287" s="205">
        <f t="shared" si="1205"/>
        <v>57958.397943803335</v>
      </c>
      <c r="FW287" s="3">
        <f t="shared" si="1206"/>
        <v>8.01453009284476</v>
      </c>
      <c r="FX287" s="6">
        <f t="shared" si="1207"/>
        <v>6.1517618391199909</v>
      </c>
      <c r="FY287" s="6">
        <f t="shared" si="1208"/>
        <v>9.0990895979703268</v>
      </c>
      <c r="FZ287" s="6">
        <f t="shared" si="1209"/>
        <v>5.9566426396055476</v>
      </c>
      <c r="GA287" s="193">
        <f t="shared" si="1210"/>
        <v>5.7011833035506871</v>
      </c>
      <c r="GB287" s="193">
        <f t="shared" si="1211"/>
        <v>4.2649849318571871</v>
      </c>
      <c r="GC287" s="193">
        <f t="shared" si="1305"/>
        <v>3.9977891211389718</v>
      </c>
      <c r="GD287" s="193">
        <f t="shared" si="1212"/>
        <v>4.0174648903139447</v>
      </c>
      <c r="GE287" s="72">
        <f t="shared" si="1213"/>
        <v>58270.492419780247</v>
      </c>
      <c r="GI287" s="3">
        <f t="shared" si="1214"/>
        <v>7.6660722627210767</v>
      </c>
      <c r="GJ287" s="6">
        <f t="shared" si="1215"/>
        <v>5.9884407283468954</v>
      </c>
      <c r="GK287" s="6">
        <f t="shared" si="1216"/>
        <v>8.0717730304575479</v>
      </c>
      <c r="GL287" s="6">
        <f t="shared" si="1217"/>
        <v>5.5528024606492403</v>
      </c>
      <c r="GM287" s="193">
        <f t="shared" si="1218"/>
        <v>5.7000180759042109</v>
      </c>
      <c r="GN287" s="193">
        <f t="shared" si="1219"/>
        <v>4.2626872931761168</v>
      </c>
      <c r="GO287" s="193">
        <f t="shared" si="1306"/>
        <v>3.9787514439902165</v>
      </c>
      <c r="GP287" s="193">
        <f t="shared" si="1220"/>
        <v>4.010169814070137</v>
      </c>
      <c r="GQ287" s="72">
        <f t="shared" si="1221"/>
        <v>58115.249450525931</v>
      </c>
      <c r="GU287" s="3">
        <f t="shared" si="1222"/>
        <v>9.0599035832158172</v>
      </c>
      <c r="GV287" s="6">
        <f t="shared" si="1223"/>
        <v>6.5328444309238849</v>
      </c>
      <c r="GW287" s="6">
        <f t="shared" si="1224"/>
        <v>9.5393681269043746</v>
      </c>
      <c r="GX287" s="6">
        <f t="shared" si="1225"/>
        <v>6.3100027961923182</v>
      </c>
      <c r="GY287" s="193">
        <f t="shared" si="1226"/>
        <v>5.7046708620395554</v>
      </c>
      <c r="GZ287" s="193">
        <f t="shared" si="1227"/>
        <v>4.2703256474487308</v>
      </c>
      <c r="HA287" s="193">
        <f t="shared" si="1307"/>
        <v>4.0058384688004791</v>
      </c>
      <c r="HB287" s="193">
        <f t="shared" si="1228"/>
        <v>4.0238047163715125</v>
      </c>
      <c r="HC287" s="205">
        <f t="shared" si="1229"/>
        <v>58372.927016422553</v>
      </c>
      <c r="HG287" s="3">
        <f t="shared" si="1030"/>
        <v>8.01453009284476</v>
      </c>
      <c r="HH287" s="6">
        <f t="shared" si="1031"/>
        <v>0</v>
      </c>
      <c r="HI287" s="6">
        <f t="shared" si="1032"/>
        <v>0</v>
      </c>
      <c r="HJ287" s="6">
        <f t="shared" si="1033"/>
        <v>0</v>
      </c>
      <c r="HK287" s="193">
        <f t="shared" si="1230"/>
        <v>5.7011833035506871</v>
      </c>
      <c r="HL287" s="193">
        <f t="shared" si="1230"/>
        <v>4.1745731882913786</v>
      </c>
      <c r="HM287" s="193">
        <f t="shared" si="1230"/>
        <v>3.8150380693314694</v>
      </c>
      <c r="HN287" s="193">
        <f t="shared" si="1034"/>
        <v>3.9040600573940507</v>
      </c>
      <c r="HO287" s="212">
        <f t="shared" si="1231"/>
        <v>56327.891621212359</v>
      </c>
      <c r="HS287" s="3">
        <f t="shared" si="1035"/>
        <v>7.6660722627210767</v>
      </c>
      <c r="HT287" s="6">
        <f t="shared" si="1036"/>
        <v>0</v>
      </c>
      <c r="HU287" s="6">
        <f t="shared" si="1037"/>
        <v>0</v>
      </c>
      <c r="HV287" s="6">
        <f t="shared" si="1038"/>
        <v>0</v>
      </c>
      <c r="HW287" s="193">
        <f t="shared" si="1232"/>
        <v>5.7000180759042109</v>
      </c>
      <c r="HX287" s="193">
        <f t="shared" si="1233"/>
        <v>4.1745731882913786</v>
      </c>
      <c r="HY287" s="193">
        <f t="shared" si="1234"/>
        <v>3.8150380693314694</v>
      </c>
      <c r="HZ287" s="193">
        <f t="shared" si="1039"/>
        <v>3.9040600573940507</v>
      </c>
      <c r="IA287" s="212">
        <f t="shared" si="1235"/>
        <v>56327.218506298523</v>
      </c>
      <c r="IE287" s="3">
        <f t="shared" si="1040"/>
        <v>9.0599035832158172</v>
      </c>
      <c r="IF287" s="6">
        <f t="shared" si="1041"/>
        <v>0</v>
      </c>
      <c r="IG287" s="6">
        <f t="shared" si="1042"/>
        <v>0</v>
      </c>
      <c r="IH287" s="6">
        <f t="shared" si="1043"/>
        <v>0</v>
      </c>
      <c r="II287" s="193">
        <f t="shared" si="1236"/>
        <v>5.7046708620395554</v>
      </c>
      <c r="IJ287" s="193">
        <f t="shared" si="1237"/>
        <v>4.1745731882913786</v>
      </c>
      <c r="IK287" s="193">
        <f t="shared" si="1238"/>
        <v>3.8150380693314694</v>
      </c>
      <c r="IL287" s="193">
        <f t="shared" si="1044"/>
        <v>3.9040600573940507</v>
      </c>
      <c r="IM287" s="205">
        <f t="shared" si="1239"/>
        <v>56329.906320784212</v>
      </c>
      <c r="IQ287" s="3">
        <f t="shared" si="1045"/>
        <v>0</v>
      </c>
      <c r="IR287" s="6">
        <f t="shared" si="1046"/>
        <v>6.1517618391199909</v>
      </c>
      <c r="IS287" s="6">
        <f t="shared" si="1047"/>
        <v>0</v>
      </c>
      <c r="IT287" s="6">
        <f t="shared" si="1048"/>
        <v>0</v>
      </c>
      <c r="IU287" s="193">
        <f t="shared" si="1240"/>
        <v>5.6740334309306508</v>
      </c>
      <c r="IV287" s="193">
        <f t="shared" si="1241"/>
        <v>4.2649849318571871</v>
      </c>
      <c r="IW287" s="193">
        <f t="shared" si="1242"/>
        <v>3.8150380693314694</v>
      </c>
      <c r="IX287" s="193">
        <f t="shared" si="1049"/>
        <v>3.9040600573940507</v>
      </c>
      <c r="IY287" s="212">
        <f t="shared" si="1243"/>
        <v>56537.558419111905</v>
      </c>
      <c r="JC287" s="3">
        <f t="shared" si="1050"/>
        <v>0</v>
      </c>
      <c r="JD287" s="6">
        <f t="shared" si="1051"/>
        <v>5.9884407283468954</v>
      </c>
      <c r="JE287" s="6">
        <f t="shared" si="1052"/>
        <v>0</v>
      </c>
      <c r="JF287" s="6">
        <f t="shared" si="1053"/>
        <v>0</v>
      </c>
      <c r="JG287" s="193">
        <f t="shared" si="1244"/>
        <v>5.6740334309306508</v>
      </c>
      <c r="JH287" s="193">
        <f t="shared" si="1245"/>
        <v>4.2626872931761168</v>
      </c>
      <c r="JI287" s="193">
        <f t="shared" si="1246"/>
        <v>3.8150380693314694</v>
      </c>
      <c r="JJ287" s="193">
        <f t="shared" si="1054"/>
        <v>3.9040600573940507</v>
      </c>
      <c r="JK287" s="212">
        <f t="shared" si="1247"/>
        <v>56531.820477357476</v>
      </c>
      <c r="JO287" s="3">
        <f t="shared" si="1055"/>
        <v>0</v>
      </c>
      <c r="JP287" s="6">
        <f t="shared" si="1056"/>
        <v>6.5328444309238849</v>
      </c>
      <c r="JQ287" s="6">
        <f t="shared" si="1057"/>
        <v>0</v>
      </c>
      <c r="JR287" s="6">
        <f t="shared" si="1058"/>
        <v>0</v>
      </c>
      <c r="JS287" s="193">
        <f t="shared" si="1248"/>
        <v>5.6740334309306508</v>
      </c>
      <c r="JT287" s="193">
        <f t="shared" si="1249"/>
        <v>4.2703256474487308</v>
      </c>
      <c r="JU287" s="193">
        <f t="shared" si="1250"/>
        <v>3.8150380693314694</v>
      </c>
      <c r="JV287" s="193">
        <f t="shared" si="1059"/>
        <v>3.9040600573940507</v>
      </c>
      <c r="JW287" s="205">
        <f t="shared" si="1251"/>
        <v>56550.898151624839</v>
      </c>
      <c r="KA287" s="3">
        <f t="shared" si="1060"/>
        <v>0</v>
      </c>
      <c r="KB287" s="6">
        <f t="shared" si="1061"/>
        <v>0</v>
      </c>
      <c r="KC287" s="6">
        <f t="shared" si="1062"/>
        <v>9.0990895979703268</v>
      </c>
      <c r="KD287" s="6">
        <f t="shared" si="1063"/>
        <v>0</v>
      </c>
      <c r="KE287" s="193">
        <f t="shared" si="1252"/>
        <v>5.6740334309306508</v>
      </c>
      <c r="KF287" s="193">
        <f t="shared" si="1253"/>
        <v>4.1745731882913786</v>
      </c>
      <c r="KG287" s="193">
        <f t="shared" si="1254"/>
        <v>3.9977891211389718</v>
      </c>
      <c r="KH287" s="193">
        <f t="shared" si="1064"/>
        <v>3.9040600573940507</v>
      </c>
      <c r="KI287" s="212">
        <f t="shared" si="1255"/>
        <v>57209.801967404208</v>
      </c>
      <c r="KM287" s="3">
        <f t="shared" si="1065"/>
        <v>0</v>
      </c>
      <c r="KN287" s="6">
        <f t="shared" si="1066"/>
        <v>0</v>
      </c>
      <c r="KO287" s="6">
        <f t="shared" si="1067"/>
        <v>8.0717730304575479</v>
      </c>
      <c r="KP287" s="6">
        <f t="shared" si="1068"/>
        <v>0</v>
      </c>
      <c r="KQ287" s="193">
        <f t="shared" si="1256"/>
        <v>5.6740334309306508</v>
      </c>
      <c r="KR287" s="193">
        <f t="shared" si="1257"/>
        <v>4.1745731882913786</v>
      </c>
      <c r="KS287" s="193">
        <f t="shared" si="1258"/>
        <v>3.9787514439902165</v>
      </c>
      <c r="KT287" s="193">
        <f t="shared" si="1069"/>
        <v>3.9040600573940507</v>
      </c>
      <c r="KU287" s="212">
        <f t="shared" si="1259"/>
        <v>57115.633669261624</v>
      </c>
      <c r="KY287" s="3">
        <f t="shared" si="1070"/>
        <v>0</v>
      </c>
      <c r="KZ287" s="6">
        <f t="shared" si="1071"/>
        <v>0</v>
      </c>
      <c r="LA287" s="6">
        <f t="shared" si="1072"/>
        <v>9.5393681269043746</v>
      </c>
      <c r="LB287" s="6">
        <f t="shared" si="1073"/>
        <v>0</v>
      </c>
      <c r="LC287" s="193">
        <f t="shared" si="1260"/>
        <v>5.6740334309306508</v>
      </c>
      <c r="LD287" s="193">
        <f t="shared" si="1261"/>
        <v>4.1745731882913786</v>
      </c>
      <c r="LE287" s="193">
        <f t="shared" si="1262"/>
        <v>4.0058384688004791</v>
      </c>
      <c r="LF287" s="193">
        <f t="shared" si="1074"/>
        <v>3.9040600573940507</v>
      </c>
      <c r="LG287" s="205">
        <f t="shared" si="1263"/>
        <v>57249.664086378332</v>
      </c>
      <c r="LK287" s="3">
        <f t="shared" si="1075"/>
        <v>0</v>
      </c>
      <c r="LL287" s="6">
        <f t="shared" si="1076"/>
        <v>0</v>
      </c>
      <c r="LM287" s="6">
        <f t="shared" si="1077"/>
        <v>0</v>
      </c>
      <c r="LN287" s="6">
        <f t="shared" si="1078"/>
        <v>5.9566426396055476</v>
      </c>
      <c r="LO287" s="193">
        <f t="shared" si="1264"/>
        <v>5.6740334309306508</v>
      </c>
      <c r="LP287" s="193">
        <f t="shared" si="1265"/>
        <v>4.1745731882913786</v>
      </c>
      <c r="LQ287" s="193">
        <f t="shared" si="1266"/>
        <v>3.8150380693314694</v>
      </c>
      <c r="LR287" s="193">
        <f t="shared" si="1079"/>
        <v>4.0174648903139447</v>
      </c>
      <c r="LS287" s="212">
        <f t="shared" si="1267"/>
        <v>57111.743175316806</v>
      </c>
      <c r="LW287" s="3">
        <f t="shared" si="1080"/>
        <v>0</v>
      </c>
      <c r="LX287" s="6">
        <f t="shared" si="1081"/>
        <v>0</v>
      </c>
      <c r="LY287" s="6">
        <f t="shared" si="1082"/>
        <v>0</v>
      </c>
      <c r="LZ287" s="6">
        <f t="shared" si="1083"/>
        <v>5.5528024606492403</v>
      </c>
      <c r="MA287" s="193">
        <f t="shared" si="1268"/>
        <v>5.6740334309306508</v>
      </c>
      <c r="MB287" s="193">
        <f t="shared" si="1269"/>
        <v>4.1745731882913786</v>
      </c>
      <c r="MC287" s="193">
        <f t="shared" si="1270"/>
        <v>3.8150380693314694</v>
      </c>
      <c r="MD287" s="193">
        <f t="shared" si="1084"/>
        <v>4.010169814070137</v>
      </c>
      <c r="ME287" s="212">
        <f t="shared" si="1271"/>
        <v>57059.971095076675</v>
      </c>
      <c r="MI287" s="3">
        <f t="shared" si="1085"/>
        <v>0</v>
      </c>
      <c r="MJ287" s="6">
        <f t="shared" si="1086"/>
        <v>0</v>
      </c>
      <c r="MK287" s="6">
        <f t="shared" si="1087"/>
        <v>0</v>
      </c>
      <c r="ML287" s="6">
        <f t="shared" si="1088"/>
        <v>6.3100027961923182</v>
      </c>
      <c r="MM287" s="193">
        <f t="shared" si="1272"/>
        <v>5.6740334309306508</v>
      </c>
      <c r="MN287" s="193">
        <f t="shared" si="1273"/>
        <v>4.1745731882913786</v>
      </c>
      <c r="MO287" s="193">
        <f t="shared" si="1274"/>
        <v>3.8150380693314694</v>
      </c>
      <c r="MP287" s="193">
        <f t="shared" si="1089"/>
        <v>4.0238047163715125</v>
      </c>
      <c r="MQ287" s="205">
        <f t="shared" si="1275"/>
        <v>57156.774134778891</v>
      </c>
      <c r="MT287" s="3">
        <f t="shared" si="1090"/>
        <v>6.6206987723500204</v>
      </c>
      <c r="MU287" s="6">
        <f t="shared" si="1091"/>
        <v>5.4440370257699042</v>
      </c>
      <c r="MV287" s="6">
        <f t="shared" si="1092"/>
        <v>8.4386718045692533</v>
      </c>
      <c r="MW287" s="6">
        <f t="shared" si="1093"/>
        <v>6.0576026843446247</v>
      </c>
      <c r="MX287" s="193">
        <f t="shared" si="1276"/>
        <v>5.6965142242151492</v>
      </c>
      <c r="MY287" s="193">
        <f t="shared" si="1277"/>
        <v>4.2549901450713321</v>
      </c>
      <c r="MZ287" s="193">
        <f t="shared" si="1278"/>
        <v>3.985592295206164</v>
      </c>
      <c r="NA287" s="193">
        <f t="shared" si="1094"/>
        <v>4.0192803742657848</v>
      </c>
      <c r="NB287" s="212">
        <f t="shared" si="1279"/>
        <v>58193.67814811322</v>
      </c>
      <c r="NF287" s="3">
        <f t="shared" si="1095"/>
        <v>6.6206987723500195</v>
      </c>
      <c r="NG287" s="6">
        <f t="shared" si="1096"/>
        <v>0</v>
      </c>
      <c r="NH287" s="6">
        <f t="shared" si="1097"/>
        <v>0</v>
      </c>
      <c r="NI287" s="6">
        <f t="shared" si="1098"/>
        <v>0</v>
      </c>
      <c r="NJ287" s="193">
        <f t="shared" si="1280"/>
        <v>5.6965142242151492</v>
      </c>
      <c r="NK287" s="193">
        <f t="shared" si="1281"/>
        <v>4.1745731882913786</v>
      </c>
      <c r="NL287" s="193">
        <f t="shared" si="1282"/>
        <v>3.8150380693314694</v>
      </c>
      <c r="NM287" s="193">
        <f t="shared" si="1099"/>
        <v>3.9040600573940507</v>
      </c>
      <c r="NN287" s="212">
        <f t="shared" si="1283"/>
        <v>56325.194491189824</v>
      </c>
      <c r="NR287" s="3">
        <f t="shared" si="1100"/>
        <v>0</v>
      </c>
      <c r="NS287" s="6">
        <f t="shared" si="1101"/>
        <v>5.4440370257699042</v>
      </c>
      <c r="NT287" s="6">
        <f t="shared" si="1102"/>
        <v>0</v>
      </c>
      <c r="NU287" s="6">
        <f t="shared" si="1103"/>
        <v>0</v>
      </c>
      <c r="NV287" s="193">
        <f t="shared" si="1284"/>
        <v>5.6740334309306508</v>
      </c>
      <c r="NW287" s="193">
        <f t="shared" si="1285"/>
        <v>4.2549901450713321</v>
      </c>
      <c r="NX287" s="193">
        <f t="shared" si="1286"/>
        <v>3.8150380693314694</v>
      </c>
      <c r="NY287" s="193">
        <f t="shared" si="1104"/>
        <v>3.9040600573940507</v>
      </c>
      <c r="NZ287" s="212">
        <f t="shared" si="1287"/>
        <v>56512.602469109712</v>
      </c>
      <c r="OD287" s="3">
        <f t="shared" si="1105"/>
        <v>0</v>
      </c>
      <c r="OE287" s="6">
        <f t="shared" si="1106"/>
        <v>0</v>
      </c>
      <c r="OF287" s="6">
        <f t="shared" si="1107"/>
        <v>8.4386718045692533</v>
      </c>
      <c r="OG287" s="6">
        <f t="shared" si="1108"/>
        <v>0</v>
      </c>
      <c r="OH287" s="193">
        <f t="shared" si="1288"/>
        <v>5.6740334309306508</v>
      </c>
      <c r="OI287" s="193">
        <f t="shared" si="1289"/>
        <v>4.1745731882913786</v>
      </c>
      <c r="OJ287" s="193">
        <f t="shared" si="1290"/>
        <v>3.985592295206164</v>
      </c>
      <c r="OK287" s="193">
        <f t="shared" si="1109"/>
        <v>3.9040600573940507</v>
      </c>
      <c r="OL287" s="212">
        <f t="shared" si="1291"/>
        <v>57149.453519881608</v>
      </c>
      <c r="OP287" s="3">
        <f t="shared" si="1110"/>
        <v>0</v>
      </c>
      <c r="OQ287" s="6">
        <f t="shared" si="1111"/>
        <v>0</v>
      </c>
      <c r="OR287" s="6">
        <f t="shared" si="1112"/>
        <v>0</v>
      </c>
      <c r="OS287" s="6">
        <f t="shared" si="1113"/>
        <v>6.0576026843446247</v>
      </c>
      <c r="OT287" s="193">
        <f t="shared" si="1292"/>
        <v>5.6740334309306508</v>
      </c>
      <c r="OU287" s="193">
        <f t="shared" si="1293"/>
        <v>4.1745731882913786</v>
      </c>
      <c r="OV287" s="193">
        <f t="shared" si="1294"/>
        <v>3.8150380693314694</v>
      </c>
      <c r="OW287" s="193">
        <f t="shared" si="1114"/>
        <v>4.0192803742657848</v>
      </c>
      <c r="OX287" s="232">
        <f t="shared" si="1295"/>
        <v>57124.634695263718</v>
      </c>
    </row>
    <row r="288" spans="2:414" x14ac:dyDescent="0.2">
      <c r="B288" s="81">
        <v>45451</v>
      </c>
      <c r="C288">
        <v>128</v>
      </c>
      <c r="D288">
        <v>11.609923228320937</v>
      </c>
      <c r="E288">
        <v>0</v>
      </c>
      <c r="F288">
        <v>0</v>
      </c>
      <c r="G288">
        <v>0</v>
      </c>
      <c r="H288">
        <v>0</v>
      </c>
      <c r="I288">
        <v>0</v>
      </c>
      <c r="J288">
        <v>1</v>
      </c>
      <c r="K288">
        <v>0</v>
      </c>
      <c r="L288">
        <v>0</v>
      </c>
      <c r="M288">
        <v>0</v>
      </c>
      <c r="N288">
        <v>0</v>
      </c>
      <c r="O288">
        <v>0</v>
      </c>
      <c r="P288">
        <v>0</v>
      </c>
      <c r="Q288">
        <v>0</v>
      </c>
      <c r="R288">
        <v>0</v>
      </c>
      <c r="S288">
        <v>1</v>
      </c>
      <c r="T288">
        <v>16384</v>
      </c>
      <c r="U288">
        <v>6.9956389021607661</v>
      </c>
      <c r="V288">
        <v>5.4546639456970532</v>
      </c>
      <c r="W288">
        <v>7.1051586936311608</v>
      </c>
      <c r="X288">
        <v>5.1139247324585471</v>
      </c>
      <c r="Y288" s="3">
        <v>800.65431626432314</v>
      </c>
      <c r="Z288" s="3">
        <v>168.83418699818469</v>
      </c>
      <c r="AA288" s="3">
        <v>1172.8569117152979</v>
      </c>
      <c r="AB288" s="3">
        <v>116.71841070500011</v>
      </c>
      <c r="AC288">
        <v>0</v>
      </c>
      <c r="AD288">
        <v>1</v>
      </c>
      <c r="AE288" s="6"/>
      <c r="AF288" s="1" t="s">
        <v>4</v>
      </c>
      <c r="AG288">
        <v>128</v>
      </c>
      <c r="AH288" s="189">
        <v>45451</v>
      </c>
      <c r="AI288">
        <f t="shared" si="1115"/>
        <v>6</v>
      </c>
      <c r="AJ288">
        <v>128</v>
      </c>
      <c r="AK288">
        <v>0</v>
      </c>
      <c r="AL288">
        <v>1</v>
      </c>
      <c r="AM288">
        <v>0</v>
      </c>
      <c r="AN288">
        <v>0</v>
      </c>
      <c r="AO288">
        <v>0</v>
      </c>
      <c r="AP288">
        <v>0</v>
      </c>
      <c r="AQ288">
        <v>1</v>
      </c>
      <c r="AS288" s="37"/>
      <c r="AT288" s="37"/>
      <c r="AU288" s="6">
        <f t="shared" si="1116"/>
        <v>0</v>
      </c>
      <c r="AV288" s="6">
        <f t="shared" si="1117"/>
        <v>0</v>
      </c>
      <c r="AW288" s="6">
        <f t="shared" si="1118"/>
        <v>0</v>
      </c>
      <c r="AX288" s="6">
        <f t="shared" si="1119"/>
        <v>0</v>
      </c>
      <c r="AY288" s="193">
        <f t="shared" si="1120"/>
        <v>5.6740334309306508</v>
      </c>
      <c r="AZ288" s="193">
        <f t="shared" si="1121"/>
        <v>4.1745731882913786</v>
      </c>
      <c r="BA288" s="193">
        <f t="shared" si="1122"/>
        <v>3.8150380693314694</v>
      </c>
      <c r="BB288" s="193">
        <f t="shared" si="1123"/>
        <v>3.9040600573940507</v>
      </c>
      <c r="BC288" s="72">
        <f t="shared" si="1124"/>
        <v>56312.210093717425</v>
      </c>
      <c r="BG288" s="3">
        <f t="shared" si="1125"/>
        <v>6.8557261241175507</v>
      </c>
      <c r="BH288" s="6">
        <f t="shared" si="1126"/>
        <v>0</v>
      </c>
      <c r="BI288" s="6">
        <f t="shared" si="1127"/>
        <v>0</v>
      </c>
      <c r="BJ288" s="6">
        <f t="shared" si="1128"/>
        <v>0</v>
      </c>
      <c r="BK288" s="193">
        <f t="shared" si="1129"/>
        <v>5.6973030523831785</v>
      </c>
      <c r="BL288" s="193">
        <f t="shared" si="1130"/>
        <v>4.1745731882913786</v>
      </c>
      <c r="BM288" s="193">
        <f t="shared" si="1131"/>
        <v>3.8150380693314694</v>
      </c>
      <c r="BN288" s="193">
        <f t="shared" si="1132"/>
        <v>3.9040600573940507</v>
      </c>
      <c r="BO288" s="72">
        <f t="shared" si="1133"/>
        <v>56325.650154854935</v>
      </c>
      <c r="BS288" s="3">
        <f t="shared" si="1134"/>
        <v>6.8557477244510139</v>
      </c>
      <c r="BT288" s="6">
        <f t="shared" si="1135"/>
        <v>0</v>
      </c>
      <c r="BU288" s="6">
        <f t="shared" si="1136"/>
        <v>0</v>
      </c>
      <c r="BV288" s="6">
        <f t="shared" si="1137"/>
        <v>0</v>
      </c>
      <c r="BW288" s="193">
        <f t="shared" si="1138"/>
        <v>5.6973031248523274</v>
      </c>
      <c r="BX288" s="193">
        <f t="shared" si="1139"/>
        <v>4.1745731882913786</v>
      </c>
      <c r="BY288" s="193">
        <f t="shared" si="1296"/>
        <v>3.8150380693314694</v>
      </c>
      <c r="BZ288" s="193">
        <f t="shared" si="1140"/>
        <v>3.9040600573940507</v>
      </c>
      <c r="CA288" s="72">
        <f t="shared" si="1141"/>
        <v>56325.650154854935</v>
      </c>
      <c r="CE288" s="3">
        <f t="shared" si="1142"/>
        <v>0</v>
      </c>
      <c r="CF288" s="6">
        <f t="shared" si="1143"/>
        <v>5.4546639456970532</v>
      </c>
      <c r="CG288" s="6">
        <f t="shared" si="1144"/>
        <v>0</v>
      </c>
      <c r="CH288" s="6">
        <f t="shared" si="1145"/>
        <v>0</v>
      </c>
      <c r="CI288" s="193">
        <f t="shared" si="1146"/>
        <v>5.6740334309306508</v>
      </c>
      <c r="CJ288" s="193">
        <f t="shared" si="1147"/>
        <v>4.2551409640228695</v>
      </c>
      <c r="CK288" s="193">
        <f t="shared" si="1297"/>
        <v>3.8150380693314694</v>
      </c>
      <c r="CL288" s="193">
        <f t="shared" si="1148"/>
        <v>3.9040600573940507</v>
      </c>
      <c r="CM288" s="72">
        <f t="shared" si="1149"/>
        <v>56512.978966579882</v>
      </c>
      <c r="CQ288" s="3">
        <f t="shared" si="1150"/>
        <v>0</v>
      </c>
      <c r="CR288" s="6">
        <f t="shared" si="1151"/>
        <v>5.4547232696840648</v>
      </c>
      <c r="CS288" s="6">
        <f t="shared" si="1152"/>
        <v>0</v>
      </c>
      <c r="CT288" s="6">
        <f t="shared" si="1153"/>
        <v>0</v>
      </c>
      <c r="CU288" s="193">
        <f t="shared" si="1154"/>
        <v>5.6740334309306508</v>
      </c>
      <c r="CV288" s="193">
        <f t="shared" si="1155"/>
        <v>4.2551418058945636</v>
      </c>
      <c r="CW288" s="193">
        <f t="shared" si="1298"/>
        <v>3.8150380693314694</v>
      </c>
      <c r="CX288" s="193">
        <f t="shared" si="1156"/>
        <v>3.9040600573940507</v>
      </c>
      <c r="CY288" s="72">
        <f t="shared" si="1157"/>
        <v>56512.981068196648</v>
      </c>
      <c r="DC288" s="3">
        <f t="shared" si="1158"/>
        <v>0</v>
      </c>
      <c r="DD288" s="6">
        <f t="shared" si="1159"/>
        <v>0</v>
      </c>
      <c r="DE288" s="6">
        <f t="shared" si="1160"/>
        <v>7.4604166283127196</v>
      </c>
      <c r="DF288" s="6">
        <f t="shared" si="1161"/>
        <v>0</v>
      </c>
      <c r="DG288" s="193">
        <f t="shared" si="1162"/>
        <v>5.6740334309306508</v>
      </c>
      <c r="DH288" s="193">
        <f t="shared" si="1163"/>
        <v>4.1745731882913786</v>
      </c>
      <c r="DI288" s="193">
        <f t="shared" si="1299"/>
        <v>3.9672476714687073</v>
      </c>
      <c r="DJ288" s="193">
        <f t="shared" si="1164"/>
        <v>3.9040600573940507</v>
      </c>
      <c r="DK288" s="72">
        <f t="shared" si="1165"/>
        <v>57058.806354222455</v>
      </c>
      <c r="DO288" s="3">
        <f t="shared" si="1166"/>
        <v>0</v>
      </c>
      <c r="DP288" s="6">
        <f t="shared" si="1167"/>
        <v>0</v>
      </c>
      <c r="DQ288" s="6">
        <f t="shared" si="1168"/>
        <v>7.1052959141939711</v>
      </c>
      <c r="DR288" s="6">
        <f t="shared" si="1169"/>
        <v>0</v>
      </c>
      <c r="DS288" s="193">
        <f t="shared" si="1170"/>
        <v>5.6740334309306508</v>
      </c>
      <c r="DT288" s="193">
        <f t="shared" si="1171"/>
        <v>4.1745731882913786</v>
      </c>
      <c r="DU288" s="193">
        <f t="shared" si="1300"/>
        <v>3.960504165533179</v>
      </c>
      <c r="DV288" s="193">
        <f t="shared" si="1172"/>
        <v>3.9040600573940507</v>
      </c>
      <c r="DW288" s="72">
        <f t="shared" si="1173"/>
        <v>57025.520499493701</v>
      </c>
      <c r="EA288" s="3">
        <f t="shared" si="1174"/>
        <v>0</v>
      </c>
      <c r="EB288" s="6">
        <f t="shared" si="1175"/>
        <v>0</v>
      </c>
      <c r="EC288" s="6">
        <f t="shared" si="1176"/>
        <v>0</v>
      </c>
      <c r="ED288" s="6">
        <f t="shared" si="1177"/>
        <v>15.341774197375642</v>
      </c>
      <c r="EE288" s="193">
        <f t="shared" si="1178"/>
        <v>5.6740334309306508</v>
      </c>
      <c r="EF288" s="193">
        <f t="shared" si="1179"/>
        <v>4.1745731882913786</v>
      </c>
      <c r="EG288" s="193">
        <f t="shared" si="1301"/>
        <v>3.8150380693314694</v>
      </c>
      <c r="EH288" s="193">
        <f t="shared" si="1180"/>
        <v>4.1735439576371913</v>
      </c>
      <c r="EI288" s="72">
        <f t="shared" si="1181"/>
        <v>58230.736790705836</v>
      </c>
      <c r="EM288" s="3">
        <f t="shared" si="1182"/>
        <v>0</v>
      </c>
      <c r="EN288" s="6">
        <f t="shared" si="1183"/>
        <v>0</v>
      </c>
      <c r="EO288" s="6">
        <f t="shared" si="1184"/>
        <v>0</v>
      </c>
      <c r="EP288" s="6">
        <f t="shared" si="1185"/>
        <v>5.1140509491265806</v>
      </c>
      <c r="EQ288" s="193">
        <f t="shared" si="1186"/>
        <v>5.6740334309306508</v>
      </c>
      <c r="ER288" s="193">
        <f t="shared" si="1187"/>
        <v>4.1745731882913786</v>
      </c>
      <c r="ES288" s="193">
        <f t="shared" si="1302"/>
        <v>3.8150380693314694</v>
      </c>
      <c r="ET288" s="193">
        <f t="shared" si="1188"/>
        <v>4.0021833029898035</v>
      </c>
      <c r="EU288" s="72">
        <f t="shared" si="1189"/>
        <v>57003.345817029585</v>
      </c>
      <c r="EY288" s="3">
        <f t="shared" si="1190"/>
        <v>6.8557261241175507</v>
      </c>
      <c r="EZ288" s="6">
        <f t="shared" si="1191"/>
        <v>5.4546639456970532</v>
      </c>
      <c r="FA288" s="6">
        <f t="shared" si="1192"/>
        <v>7.4604166283127196</v>
      </c>
      <c r="FB288" s="6">
        <f t="shared" si="1193"/>
        <v>15.341774197375642</v>
      </c>
      <c r="FC288" s="193">
        <f t="shared" si="1194"/>
        <v>5.6973030523831785</v>
      </c>
      <c r="FD288" s="193">
        <f t="shared" si="1195"/>
        <v>4.2551409640228695</v>
      </c>
      <c r="FE288" s="193">
        <f t="shared" si="1303"/>
        <v>3.9672476714687073</v>
      </c>
      <c r="FF288" s="193">
        <f t="shared" si="1196"/>
        <v>4.1735439576371913</v>
      </c>
      <c r="FG288" s="72">
        <f t="shared" si="1197"/>
        <v>59227.263082286765</v>
      </c>
      <c r="FK288" s="3">
        <f t="shared" si="1198"/>
        <v>6.9956605024942302</v>
      </c>
      <c r="FL288" s="6">
        <f t="shared" si="1199"/>
        <v>5.4547232696840648</v>
      </c>
      <c r="FM288" s="6">
        <f t="shared" si="1200"/>
        <v>7.1052959141939711</v>
      </c>
      <c r="FN288" s="6">
        <f t="shared" si="1201"/>
        <v>5.1140509491265806</v>
      </c>
      <c r="FO288" s="193">
        <f t="shared" si="1202"/>
        <v>5.6977724222655173</v>
      </c>
      <c r="FP288" s="193">
        <f t="shared" si="1203"/>
        <v>4.2551418058945636</v>
      </c>
      <c r="FQ288" s="193">
        <f t="shared" si="1304"/>
        <v>3.960504165533179</v>
      </c>
      <c r="FR288" s="193">
        <f t="shared" si="1204"/>
        <v>4.0021833029898035</v>
      </c>
      <c r="FS288" s="205">
        <f t="shared" si="1205"/>
        <v>57945.325767129347</v>
      </c>
      <c r="FW288" s="3">
        <f t="shared" si="1206"/>
        <v>8.0449847374848797</v>
      </c>
      <c r="FX288" s="6">
        <f t="shared" si="1207"/>
        <v>6.1637702586376699</v>
      </c>
      <c r="FY288" s="6">
        <f t="shared" si="1208"/>
        <v>8.8103967801026393</v>
      </c>
      <c r="FZ288" s="6">
        <f t="shared" si="1209"/>
        <v>6.0344311843010852</v>
      </c>
      <c r="GA288" s="193">
        <f t="shared" si="1210"/>
        <v>5.7012850780529298</v>
      </c>
      <c r="GB288" s="193">
        <f t="shared" si="1211"/>
        <v>4.2651536608798137</v>
      </c>
      <c r="GC288" s="193">
        <f t="shared" si="1305"/>
        <v>3.9924757335003536</v>
      </c>
      <c r="GD288" s="193">
        <f t="shared" si="1212"/>
        <v>4.0188639909924442</v>
      </c>
      <c r="GE288" s="72">
        <f t="shared" si="1213"/>
        <v>58254.333478513719</v>
      </c>
      <c r="GI288" s="3">
        <f t="shared" si="1214"/>
        <v>7.6952027923768433</v>
      </c>
      <c r="GJ288" s="6">
        <f t="shared" si="1215"/>
        <v>6.0001303402667592</v>
      </c>
      <c r="GK288" s="6">
        <f t="shared" si="1216"/>
        <v>7.8156745629942774</v>
      </c>
      <c r="GL288" s="6">
        <f t="shared" si="1217"/>
        <v>5.6253172057044019</v>
      </c>
      <c r="GM288" s="193">
        <f t="shared" si="1218"/>
        <v>5.7001155391386638</v>
      </c>
      <c r="GN288" s="193">
        <f t="shared" si="1219"/>
        <v>4.2628519208246427</v>
      </c>
      <c r="GO288" s="193">
        <f t="shared" si="1306"/>
        <v>3.9739485865894681</v>
      </c>
      <c r="GP288" s="193">
        <f t="shared" si="1220"/>
        <v>4.0114836658452475</v>
      </c>
      <c r="GQ288" s="72">
        <f t="shared" si="1221"/>
        <v>58101.071424076094</v>
      </c>
      <c r="GU288" s="3">
        <f t="shared" si="1222"/>
        <v>9.094330572808996</v>
      </c>
      <c r="GV288" s="6">
        <f t="shared" si="1223"/>
        <v>6.5455967348364634</v>
      </c>
      <c r="GW288" s="6">
        <f t="shared" si="1224"/>
        <v>9.2367063017205098</v>
      </c>
      <c r="GX288" s="6">
        <f t="shared" si="1225"/>
        <v>6.3924059155731836</v>
      </c>
      <c r="GY288" s="193">
        <f t="shared" si="1226"/>
        <v>5.7047855101961087</v>
      </c>
      <c r="GZ288" s="193">
        <f t="shared" si="1227"/>
        <v>4.270503873460072</v>
      </c>
      <c r="HA288" s="193">
        <f t="shared" si="1307"/>
        <v>4.000312052489015</v>
      </c>
      <c r="HB288" s="193">
        <f t="shared" si="1228"/>
        <v>4.0252773938342852</v>
      </c>
      <c r="HC288" s="205">
        <f t="shared" si="1229"/>
        <v>58356.229906310728</v>
      </c>
      <c r="HG288" s="3">
        <f t="shared" si="1030"/>
        <v>8.0449847374848797</v>
      </c>
      <c r="HH288" s="6">
        <f t="shared" si="1031"/>
        <v>0</v>
      </c>
      <c r="HI288" s="6">
        <f t="shared" si="1032"/>
        <v>0</v>
      </c>
      <c r="HJ288" s="6">
        <f t="shared" si="1033"/>
        <v>0</v>
      </c>
      <c r="HK288" s="193">
        <f t="shared" si="1230"/>
        <v>5.7012850780529298</v>
      </c>
      <c r="HL288" s="193">
        <f t="shared" si="1230"/>
        <v>4.1745731882913786</v>
      </c>
      <c r="HM288" s="193">
        <f t="shared" si="1230"/>
        <v>3.8150380693314694</v>
      </c>
      <c r="HN288" s="193">
        <f t="shared" si="1034"/>
        <v>3.9040600573940507</v>
      </c>
      <c r="HO288" s="212">
        <f t="shared" si="1231"/>
        <v>56327.950413484032</v>
      </c>
      <c r="HS288" s="3">
        <f t="shared" si="1035"/>
        <v>7.6952027923768433</v>
      </c>
      <c r="HT288" s="6">
        <f t="shared" si="1036"/>
        <v>0</v>
      </c>
      <c r="HU288" s="6">
        <f t="shared" si="1037"/>
        <v>0</v>
      </c>
      <c r="HV288" s="6">
        <f t="shared" si="1038"/>
        <v>0</v>
      </c>
      <c r="HW288" s="193">
        <f t="shared" si="1232"/>
        <v>5.7001155391386638</v>
      </c>
      <c r="HX288" s="193">
        <f t="shared" si="1233"/>
        <v>4.1745731882913786</v>
      </c>
      <c r="HY288" s="193">
        <f t="shared" si="1234"/>
        <v>3.8150380693314694</v>
      </c>
      <c r="HZ288" s="193">
        <f t="shared" si="1039"/>
        <v>3.9040600573940507</v>
      </c>
      <c r="IA288" s="212">
        <f t="shared" si="1235"/>
        <v>56327.274807397866</v>
      </c>
      <c r="IE288" s="3">
        <f t="shared" si="1040"/>
        <v>9.094330572808996</v>
      </c>
      <c r="IF288" s="6">
        <f t="shared" si="1041"/>
        <v>0</v>
      </c>
      <c r="IG288" s="6">
        <f t="shared" si="1042"/>
        <v>0</v>
      </c>
      <c r="IH288" s="6">
        <f t="shared" si="1043"/>
        <v>0</v>
      </c>
      <c r="II288" s="193">
        <f t="shared" si="1236"/>
        <v>5.7047855101961087</v>
      </c>
      <c r="IJ288" s="193">
        <f t="shared" si="1237"/>
        <v>4.1745731882913786</v>
      </c>
      <c r="IK288" s="193">
        <f t="shared" si="1238"/>
        <v>3.8150380693314694</v>
      </c>
      <c r="IL288" s="193">
        <f t="shared" si="1044"/>
        <v>3.9040600573940507</v>
      </c>
      <c r="IM288" s="205">
        <f t="shared" si="1239"/>
        <v>56329.972552177736</v>
      </c>
      <c r="IQ288" s="3">
        <f t="shared" si="1045"/>
        <v>0</v>
      </c>
      <c r="IR288" s="6">
        <f t="shared" si="1046"/>
        <v>6.1637702586376699</v>
      </c>
      <c r="IS288" s="6">
        <f t="shared" si="1047"/>
        <v>0</v>
      </c>
      <c r="IT288" s="6">
        <f t="shared" si="1048"/>
        <v>0</v>
      </c>
      <c r="IU288" s="193">
        <f t="shared" si="1240"/>
        <v>5.6740334309306508</v>
      </c>
      <c r="IV288" s="193">
        <f t="shared" si="1241"/>
        <v>4.2651536608798137</v>
      </c>
      <c r="IW288" s="193">
        <f t="shared" si="1242"/>
        <v>3.8150380693314694</v>
      </c>
      <c r="IX288" s="193">
        <f t="shared" si="1049"/>
        <v>3.9040600573940507</v>
      </c>
      <c r="IY288" s="212">
        <f t="shared" si="1243"/>
        <v>56537.979812628786</v>
      </c>
      <c r="JC288" s="3">
        <f t="shared" si="1050"/>
        <v>0</v>
      </c>
      <c r="JD288" s="6">
        <f t="shared" si="1051"/>
        <v>6.0001303402667592</v>
      </c>
      <c r="JE288" s="6">
        <f t="shared" si="1052"/>
        <v>0</v>
      </c>
      <c r="JF288" s="6">
        <f t="shared" si="1053"/>
        <v>0</v>
      </c>
      <c r="JG288" s="193">
        <f t="shared" si="1244"/>
        <v>5.6740334309306508</v>
      </c>
      <c r="JH288" s="193">
        <f t="shared" si="1245"/>
        <v>4.2628519208246427</v>
      </c>
      <c r="JI288" s="193">
        <f t="shared" si="1246"/>
        <v>3.8150380693314694</v>
      </c>
      <c r="JJ288" s="193">
        <f t="shared" si="1054"/>
        <v>3.9040600573940507</v>
      </c>
      <c r="JK288" s="212">
        <f t="shared" si="1247"/>
        <v>56532.231586103379</v>
      </c>
      <c r="JO288" s="3">
        <f t="shared" si="1055"/>
        <v>0</v>
      </c>
      <c r="JP288" s="6">
        <f t="shared" si="1056"/>
        <v>6.5455967348364634</v>
      </c>
      <c r="JQ288" s="6">
        <f t="shared" si="1057"/>
        <v>0</v>
      </c>
      <c r="JR288" s="6">
        <f t="shared" si="1058"/>
        <v>0</v>
      </c>
      <c r="JS288" s="193">
        <f t="shared" si="1248"/>
        <v>5.6740334309306508</v>
      </c>
      <c r="JT288" s="193">
        <f t="shared" si="1249"/>
        <v>4.270503873460072</v>
      </c>
      <c r="JU288" s="193">
        <f t="shared" si="1250"/>
        <v>3.8150380693314694</v>
      </c>
      <c r="JV288" s="193">
        <f t="shared" si="1059"/>
        <v>3.9040600573940507</v>
      </c>
      <c r="JW288" s="205">
        <f t="shared" si="1251"/>
        <v>56551.343368579881</v>
      </c>
      <c r="KA288" s="3">
        <f t="shared" si="1060"/>
        <v>0</v>
      </c>
      <c r="KB288" s="6">
        <f t="shared" si="1061"/>
        <v>0</v>
      </c>
      <c r="KC288" s="6">
        <f t="shared" si="1062"/>
        <v>8.8103967801026393</v>
      </c>
      <c r="KD288" s="6">
        <f t="shared" si="1063"/>
        <v>0</v>
      </c>
      <c r="KE288" s="193">
        <f t="shared" si="1252"/>
        <v>5.6740334309306508</v>
      </c>
      <c r="KF288" s="193">
        <f t="shared" si="1253"/>
        <v>4.1745731882913786</v>
      </c>
      <c r="KG288" s="193">
        <f t="shared" si="1254"/>
        <v>3.9924757335003536</v>
      </c>
      <c r="KH288" s="193">
        <f t="shared" si="1064"/>
        <v>3.9040600573940507</v>
      </c>
      <c r="KI288" s="212">
        <f t="shared" si="1255"/>
        <v>57183.504125958534</v>
      </c>
      <c r="KM288" s="3">
        <f t="shared" si="1065"/>
        <v>0</v>
      </c>
      <c r="KN288" s="6">
        <f t="shared" si="1066"/>
        <v>0</v>
      </c>
      <c r="KO288" s="6">
        <f t="shared" si="1067"/>
        <v>7.8156745629942774</v>
      </c>
      <c r="KP288" s="6">
        <f t="shared" si="1068"/>
        <v>0</v>
      </c>
      <c r="KQ288" s="193">
        <f t="shared" si="1256"/>
        <v>5.6740334309306508</v>
      </c>
      <c r="KR288" s="193">
        <f t="shared" si="1257"/>
        <v>4.1745731882913786</v>
      </c>
      <c r="KS288" s="193">
        <f t="shared" si="1258"/>
        <v>3.9739485865894681</v>
      </c>
      <c r="KT288" s="193">
        <f t="shared" si="1069"/>
        <v>3.9040600573940507</v>
      </c>
      <c r="KU288" s="212">
        <f t="shared" si="1259"/>
        <v>57091.901226547765</v>
      </c>
      <c r="KY288" s="3">
        <f t="shared" si="1070"/>
        <v>0</v>
      </c>
      <c r="KZ288" s="6">
        <f t="shared" si="1071"/>
        <v>0</v>
      </c>
      <c r="LA288" s="6">
        <f t="shared" si="1072"/>
        <v>9.2367063017205098</v>
      </c>
      <c r="LB288" s="6">
        <f t="shared" si="1073"/>
        <v>0</v>
      </c>
      <c r="LC288" s="193">
        <f t="shared" si="1260"/>
        <v>5.6740334309306508</v>
      </c>
      <c r="LD288" s="193">
        <f t="shared" si="1261"/>
        <v>4.1745731882913786</v>
      </c>
      <c r="LE288" s="193">
        <f t="shared" si="1262"/>
        <v>4.000312052489015</v>
      </c>
      <c r="LF288" s="193">
        <f t="shared" si="1074"/>
        <v>3.9040600573940507</v>
      </c>
      <c r="LG288" s="205">
        <f t="shared" si="1263"/>
        <v>57222.293084461438</v>
      </c>
      <c r="LK288" s="3">
        <f t="shared" si="1075"/>
        <v>0</v>
      </c>
      <c r="LL288" s="6">
        <f t="shared" si="1076"/>
        <v>0</v>
      </c>
      <c r="LM288" s="6">
        <f t="shared" si="1077"/>
        <v>0</v>
      </c>
      <c r="LN288" s="6">
        <f t="shared" si="1078"/>
        <v>6.0344311843010852</v>
      </c>
      <c r="LO288" s="193">
        <f t="shared" si="1264"/>
        <v>5.6740334309306508</v>
      </c>
      <c r="LP288" s="193">
        <f t="shared" si="1265"/>
        <v>4.1745731882913786</v>
      </c>
      <c r="LQ288" s="193">
        <f t="shared" si="1266"/>
        <v>3.8150380693314694</v>
      </c>
      <c r="LR288" s="193">
        <f t="shared" si="1079"/>
        <v>4.0188639909924442</v>
      </c>
      <c r="LS288" s="212">
        <f t="shared" si="1267"/>
        <v>57121.677753616059</v>
      </c>
      <c r="LW288" s="3">
        <f t="shared" si="1080"/>
        <v>0</v>
      </c>
      <c r="LX288" s="6">
        <f t="shared" si="1081"/>
        <v>0</v>
      </c>
      <c r="LY288" s="6">
        <f t="shared" si="1082"/>
        <v>0</v>
      </c>
      <c r="LZ288" s="6">
        <f t="shared" si="1083"/>
        <v>5.6253172057044019</v>
      </c>
      <c r="MA288" s="193">
        <f t="shared" si="1268"/>
        <v>5.6740334309306508</v>
      </c>
      <c r="MB288" s="193">
        <f t="shared" si="1269"/>
        <v>4.1745731882913786</v>
      </c>
      <c r="MC288" s="193">
        <f t="shared" si="1270"/>
        <v>3.8150380693314694</v>
      </c>
      <c r="MD288" s="193">
        <f t="shared" si="1084"/>
        <v>4.0114836658452475</v>
      </c>
      <c r="ME288" s="212">
        <f t="shared" si="1271"/>
        <v>57069.291841049533</v>
      </c>
      <c r="MI288" s="3">
        <f t="shared" si="1085"/>
        <v>0</v>
      </c>
      <c r="MJ288" s="6">
        <f t="shared" si="1086"/>
        <v>0</v>
      </c>
      <c r="MK288" s="6">
        <f t="shared" si="1087"/>
        <v>0</v>
      </c>
      <c r="ML288" s="6">
        <f t="shared" si="1088"/>
        <v>6.3924059155731836</v>
      </c>
      <c r="MM288" s="193">
        <f t="shared" si="1272"/>
        <v>5.6740334309306508</v>
      </c>
      <c r="MN288" s="193">
        <f t="shared" si="1273"/>
        <v>4.1745731882913786</v>
      </c>
      <c r="MO288" s="193">
        <f t="shared" si="1274"/>
        <v>3.8150380693314694</v>
      </c>
      <c r="MP288" s="193">
        <f t="shared" si="1089"/>
        <v>4.0252773938342852</v>
      </c>
      <c r="MQ288" s="205">
        <f t="shared" si="1275"/>
        <v>57167.239451840389</v>
      </c>
      <c r="MT288" s="3">
        <f t="shared" si="1090"/>
        <v>6.6458569570527279</v>
      </c>
      <c r="MU288" s="6">
        <f t="shared" si="1091"/>
        <v>5.4546639456970532</v>
      </c>
      <c r="MV288" s="6">
        <f t="shared" si="1092"/>
        <v>8.1709324976758335</v>
      </c>
      <c r="MW288" s="6">
        <f t="shared" si="1093"/>
        <v>6.1367096789502567</v>
      </c>
      <c r="MX288" s="193">
        <f t="shared" si="1276"/>
        <v>5.696598693003641</v>
      </c>
      <c r="MY288" s="193">
        <f t="shared" si="1277"/>
        <v>4.2551409640228695</v>
      </c>
      <c r="MZ288" s="193">
        <f t="shared" si="1278"/>
        <v>3.9806048981655513</v>
      </c>
      <c r="NA288" s="193">
        <f t="shared" si="1094"/>
        <v>4.0207005927624762</v>
      </c>
      <c r="NB288" s="212">
        <f t="shared" si="1279"/>
        <v>58179.278030732035</v>
      </c>
      <c r="NF288" s="3">
        <f t="shared" si="1095"/>
        <v>6.6458569570527271</v>
      </c>
      <c r="NG288" s="6">
        <f t="shared" si="1096"/>
        <v>0</v>
      </c>
      <c r="NH288" s="6">
        <f t="shared" si="1097"/>
        <v>0</v>
      </c>
      <c r="NI288" s="6">
        <f t="shared" si="1098"/>
        <v>0</v>
      </c>
      <c r="NJ288" s="193">
        <f t="shared" si="1280"/>
        <v>5.696598693003641</v>
      </c>
      <c r="NK288" s="193">
        <f t="shared" si="1281"/>
        <v>4.1745731882913786</v>
      </c>
      <c r="NL288" s="193">
        <f t="shared" si="1282"/>
        <v>3.8150380693314694</v>
      </c>
      <c r="NM288" s="193">
        <f t="shared" si="1099"/>
        <v>3.9040600573940507</v>
      </c>
      <c r="NN288" s="212">
        <f t="shared" si="1283"/>
        <v>56325.243284095908</v>
      </c>
      <c r="NR288" s="3">
        <f t="shared" si="1100"/>
        <v>0</v>
      </c>
      <c r="NS288" s="6">
        <f t="shared" si="1101"/>
        <v>5.4546639456970532</v>
      </c>
      <c r="NT288" s="6">
        <f t="shared" si="1102"/>
        <v>0</v>
      </c>
      <c r="NU288" s="6">
        <f t="shared" si="1103"/>
        <v>0</v>
      </c>
      <c r="NV288" s="193">
        <f t="shared" si="1284"/>
        <v>5.6740334309306508</v>
      </c>
      <c r="NW288" s="193">
        <f t="shared" si="1285"/>
        <v>4.2551409640228695</v>
      </c>
      <c r="NX288" s="193">
        <f t="shared" si="1286"/>
        <v>3.8150380693314694</v>
      </c>
      <c r="NY288" s="193">
        <f t="shared" si="1104"/>
        <v>3.9040600573940507</v>
      </c>
      <c r="NZ288" s="212">
        <f t="shared" si="1287"/>
        <v>56512.978966579882</v>
      </c>
      <c r="OD288" s="3">
        <f t="shared" si="1105"/>
        <v>0</v>
      </c>
      <c r="OE288" s="6">
        <f t="shared" si="1106"/>
        <v>0</v>
      </c>
      <c r="OF288" s="6">
        <f t="shared" si="1107"/>
        <v>8.1709324976758335</v>
      </c>
      <c r="OG288" s="6">
        <f t="shared" si="1108"/>
        <v>0</v>
      </c>
      <c r="OH288" s="193">
        <f t="shared" si="1288"/>
        <v>5.6740334309306508</v>
      </c>
      <c r="OI288" s="193">
        <f t="shared" si="1289"/>
        <v>4.1745731882913786</v>
      </c>
      <c r="OJ288" s="193">
        <f t="shared" si="1290"/>
        <v>3.9806048981655513</v>
      </c>
      <c r="OK288" s="193">
        <f t="shared" si="1109"/>
        <v>3.9040600573940507</v>
      </c>
      <c r="OL288" s="212">
        <f t="shared" si="1291"/>
        <v>57124.794812485517</v>
      </c>
      <c r="OP288" s="3">
        <f t="shared" si="1110"/>
        <v>0</v>
      </c>
      <c r="OQ288" s="6">
        <f t="shared" si="1111"/>
        <v>0</v>
      </c>
      <c r="OR288" s="6">
        <f t="shared" si="1112"/>
        <v>0</v>
      </c>
      <c r="OS288" s="6">
        <f t="shared" si="1113"/>
        <v>6.1367096789502567</v>
      </c>
      <c r="OT288" s="193">
        <f t="shared" si="1292"/>
        <v>5.6740334309306508</v>
      </c>
      <c r="OU288" s="193">
        <f t="shared" si="1293"/>
        <v>4.1745731882913786</v>
      </c>
      <c r="OV288" s="193">
        <f t="shared" si="1294"/>
        <v>3.8150380693314694</v>
      </c>
      <c r="OW288" s="193">
        <f t="shared" si="1114"/>
        <v>4.0207005927624762</v>
      </c>
      <c r="OX288" s="232">
        <f t="shared" si="1295"/>
        <v>57134.721514181285</v>
      </c>
    </row>
    <row r="289" spans="2:414" x14ac:dyDescent="0.2">
      <c r="B289" s="81">
        <v>45458</v>
      </c>
      <c r="C289">
        <v>129</v>
      </c>
      <c r="D289">
        <v>11.623977164790256</v>
      </c>
      <c r="E289">
        <v>0</v>
      </c>
      <c r="F289">
        <v>0</v>
      </c>
      <c r="G289">
        <v>0</v>
      </c>
      <c r="H289">
        <v>0</v>
      </c>
      <c r="I289">
        <v>0</v>
      </c>
      <c r="J289">
        <v>1</v>
      </c>
      <c r="K289">
        <v>0</v>
      </c>
      <c r="L289">
        <v>0</v>
      </c>
      <c r="M289">
        <v>0</v>
      </c>
      <c r="N289">
        <v>0</v>
      </c>
      <c r="O289">
        <v>0</v>
      </c>
      <c r="P289">
        <v>0</v>
      </c>
      <c r="Q289">
        <v>0</v>
      </c>
      <c r="R289">
        <v>0</v>
      </c>
      <c r="S289">
        <v>1</v>
      </c>
      <c r="T289">
        <v>16641</v>
      </c>
      <c r="U289">
        <v>7.0161051579753284</v>
      </c>
      <c r="V289">
        <v>5.4635722682850876</v>
      </c>
      <c r="W289">
        <v>7.1613604043122283</v>
      </c>
      <c r="X289">
        <v>5.181748074311896</v>
      </c>
      <c r="Y289" s="3">
        <v>823.230864434517</v>
      </c>
      <c r="Z289" s="3">
        <v>170.92667145777244</v>
      </c>
      <c r="AA289" s="3">
        <v>1243.2843595930055</v>
      </c>
      <c r="AB289" s="3">
        <v>128.39025177500014</v>
      </c>
      <c r="AC289">
        <v>0</v>
      </c>
      <c r="AD289">
        <v>1</v>
      </c>
      <c r="AE289" s="6"/>
      <c r="AF289" s="1" t="s">
        <v>4</v>
      </c>
      <c r="AG289">
        <v>129</v>
      </c>
      <c r="AH289" s="189">
        <v>45458</v>
      </c>
      <c r="AI289">
        <f t="shared" si="1115"/>
        <v>6</v>
      </c>
      <c r="AJ289">
        <v>129</v>
      </c>
      <c r="AK289">
        <v>0</v>
      </c>
      <c r="AL289">
        <v>1</v>
      </c>
      <c r="AM289">
        <v>0</v>
      </c>
      <c r="AN289">
        <v>0</v>
      </c>
      <c r="AO289">
        <v>0</v>
      </c>
      <c r="AP289">
        <v>0</v>
      </c>
      <c r="AQ289">
        <v>1</v>
      </c>
      <c r="AS289" s="37"/>
      <c r="AT289" s="37"/>
      <c r="AU289" s="6">
        <f t="shared" si="1116"/>
        <v>0</v>
      </c>
      <c r="AV289" s="6">
        <f t="shared" si="1117"/>
        <v>0</v>
      </c>
      <c r="AW289" s="6">
        <f t="shared" si="1118"/>
        <v>0</v>
      </c>
      <c r="AX289" s="6">
        <f t="shared" si="1119"/>
        <v>0</v>
      </c>
      <c r="AY289" s="193">
        <f t="shared" si="1120"/>
        <v>5.6740334309306508</v>
      </c>
      <c r="AZ289" s="193">
        <f t="shared" si="1121"/>
        <v>4.1745731882913786</v>
      </c>
      <c r="BA289" s="193">
        <f t="shared" si="1122"/>
        <v>3.8150380693314694</v>
      </c>
      <c r="BB289" s="193">
        <f t="shared" si="1123"/>
        <v>3.9040600573940507</v>
      </c>
      <c r="BC289" s="72">
        <f t="shared" si="1124"/>
        <v>56312.210093717425</v>
      </c>
      <c r="BG289" s="3">
        <f t="shared" si="1125"/>
        <v>6.8757830548158214</v>
      </c>
      <c r="BH289" s="6">
        <f t="shared" si="1126"/>
        <v>0</v>
      </c>
      <c r="BI289" s="6">
        <f t="shared" si="1127"/>
        <v>0</v>
      </c>
      <c r="BJ289" s="6">
        <f t="shared" si="1128"/>
        <v>0</v>
      </c>
      <c r="BK289" s="193">
        <f t="shared" si="1129"/>
        <v>5.6973703411524275</v>
      </c>
      <c r="BL289" s="193">
        <f t="shared" si="1130"/>
        <v>4.1745731882913786</v>
      </c>
      <c r="BM289" s="193">
        <f t="shared" si="1131"/>
        <v>3.8150380693314694</v>
      </c>
      <c r="BN289" s="193">
        <f t="shared" si="1132"/>
        <v>3.9040600573940507</v>
      </c>
      <c r="BO289" s="72">
        <f t="shared" si="1133"/>
        <v>56325.689024133448</v>
      </c>
      <c r="BS289" s="3">
        <f t="shared" si="1134"/>
        <v>6.8758047183426489</v>
      </c>
      <c r="BT289" s="6">
        <f t="shared" si="1135"/>
        <v>0</v>
      </c>
      <c r="BU289" s="6">
        <f t="shared" si="1136"/>
        <v>0</v>
      </c>
      <c r="BV289" s="6">
        <f t="shared" si="1137"/>
        <v>0</v>
      </c>
      <c r="BW289" s="193">
        <f t="shared" si="1138"/>
        <v>5.6973704138286996</v>
      </c>
      <c r="BX289" s="193">
        <f t="shared" si="1139"/>
        <v>4.1745731882913786</v>
      </c>
      <c r="BY289" s="193">
        <f t="shared" si="1296"/>
        <v>3.8150380693314694</v>
      </c>
      <c r="BZ289" s="193">
        <f t="shared" si="1140"/>
        <v>3.9040600573940507</v>
      </c>
      <c r="CA289" s="72">
        <f t="shared" si="1141"/>
        <v>56325.689024133448</v>
      </c>
      <c r="CE289" s="3">
        <f t="shared" si="1142"/>
        <v>0</v>
      </c>
      <c r="CF289" s="6">
        <f t="shared" si="1143"/>
        <v>5.4635722682850876</v>
      </c>
      <c r="CG289" s="6">
        <f t="shared" si="1144"/>
        <v>0</v>
      </c>
      <c r="CH289" s="6">
        <f t="shared" si="1145"/>
        <v>0</v>
      </c>
      <c r="CI289" s="193">
        <f t="shared" si="1146"/>
        <v>5.6740334309306508</v>
      </c>
      <c r="CJ289" s="193">
        <f t="shared" si="1147"/>
        <v>4.2552673748418082</v>
      </c>
      <c r="CK289" s="193">
        <f t="shared" si="1297"/>
        <v>3.8150380693314694</v>
      </c>
      <c r="CL289" s="193">
        <f t="shared" si="1148"/>
        <v>3.9040600573940507</v>
      </c>
      <c r="CM289" s="72">
        <f t="shared" si="1149"/>
        <v>56513.294534646637</v>
      </c>
      <c r="CQ289" s="3">
        <f t="shared" si="1150"/>
        <v>0</v>
      </c>
      <c r="CR289" s="6">
        <f t="shared" si="1151"/>
        <v>5.4636316891574834</v>
      </c>
      <c r="CS289" s="6">
        <f t="shared" si="1152"/>
        <v>0</v>
      </c>
      <c r="CT289" s="6">
        <f t="shared" si="1153"/>
        <v>0</v>
      </c>
      <c r="CU289" s="193">
        <f t="shared" si="1154"/>
        <v>5.6740334309306508</v>
      </c>
      <c r="CV289" s="193">
        <f t="shared" si="1155"/>
        <v>4.255268217981822</v>
      </c>
      <c r="CW289" s="193">
        <f t="shared" si="1298"/>
        <v>3.8150380693314694</v>
      </c>
      <c r="CX289" s="193">
        <f t="shared" si="1156"/>
        <v>3.9040600573940507</v>
      </c>
      <c r="CY289" s="72">
        <f t="shared" si="1157"/>
        <v>56513.296639441258</v>
      </c>
      <c r="DC289" s="3">
        <f t="shared" si="1158"/>
        <v>0</v>
      </c>
      <c r="DD289" s="6">
        <f t="shared" si="1159"/>
        <v>0</v>
      </c>
      <c r="DE289" s="6">
        <f t="shared" si="1160"/>
        <v>7.51942842452784</v>
      </c>
      <c r="DF289" s="6">
        <f t="shared" si="1161"/>
        <v>0</v>
      </c>
      <c r="DG289" s="193">
        <f t="shared" si="1162"/>
        <v>5.6740334309306508</v>
      </c>
      <c r="DH289" s="193">
        <f t="shared" si="1163"/>
        <v>4.1745731882913786</v>
      </c>
      <c r="DI289" s="193">
        <f t="shared" si="1299"/>
        <v>3.9683638731164352</v>
      </c>
      <c r="DJ289" s="193">
        <f t="shared" si="1164"/>
        <v>3.9040600573940507</v>
      </c>
      <c r="DK289" s="72">
        <f t="shared" si="1165"/>
        <v>57064.31778438171</v>
      </c>
      <c r="DO289" s="3">
        <f t="shared" si="1166"/>
        <v>0</v>
      </c>
      <c r="DP289" s="6">
        <f t="shared" si="1167"/>
        <v>0</v>
      </c>
      <c r="DQ289" s="6">
        <f t="shared" si="1168"/>
        <v>7.1614987102878631</v>
      </c>
      <c r="DR289" s="6">
        <f t="shared" si="1169"/>
        <v>0</v>
      </c>
      <c r="DS289" s="193">
        <f t="shared" si="1170"/>
        <v>5.6740334309306508</v>
      </c>
      <c r="DT289" s="193">
        <f t="shared" si="1171"/>
        <v>4.1745731882913786</v>
      </c>
      <c r="DU289" s="193">
        <f t="shared" si="1300"/>
        <v>3.9615744528697667</v>
      </c>
      <c r="DV289" s="193">
        <f t="shared" si="1172"/>
        <v>3.9040600573940507</v>
      </c>
      <c r="DW289" s="72">
        <f t="shared" si="1173"/>
        <v>57030.802126761744</v>
      </c>
      <c r="EA289" s="3">
        <f t="shared" si="1174"/>
        <v>0</v>
      </c>
      <c r="EB289" s="6">
        <f t="shared" si="1175"/>
        <v>0</v>
      </c>
      <c r="EC289" s="6">
        <f t="shared" si="1176"/>
        <v>0</v>
      </c>
      <c r="ED289" s="6">
        <f t="shared" si="1177"/>
        <v>15.545244222935688</v>
      </c>
      <c r="EE289" s="193">
        <f t="shared" si="1178"/>
        <v>5.6740334309306508</v>
      </c>
      <c r="EF289" s="193">
        <f t="shared" si="1179"/>
        <v>4.1745731882913786</v>
      </c>
      <c r="EG289" s="193">
        <f t="shared" si="1301"/>
        <v>3.8150380693314694</v>
      </c>
      <c r="EH289" s="193">
        <f t="shared" si="1180"/>
        <v>4.1766720092048502</v>
      </c>
      <c r="EI289" s="72">
        <f t="shared" si="1181"/>
        <v>58253.385732683797</v>
      </c>
      <c r="EM289" s="3">
        <f t="shared" si="1182"/>
        <v>0</v>
      </c>
      <c r="EN289" s="6">
        <f t="shared" si="1183"/>
        <v>0</v>
      </c>
      <c r="EO289" s="6">
        <f t="shared" si="1184"/>
        <v>0</v>
      </c>
      <c r="EP289" s="6">
        <f t="shared" si="1185"/>
        <v>5.1818759649263937</v>
      </c>
      <c r="EQ289" s="193">
        <f t="shared" si="1186"/>
        <v>5.6740334309306508</v>
      </c>
      <c r="ER289" s="193">
        <f t="shared" si="1187"/>
        <v>4.1745731882913786</v>
      </c>
      <c r="ES289" s="193">
        <f t="shared" si="1302"/>
        <v>3.8150380693314694</v>
      </c>
      <c r="ET289" s="193">
        <f t="shared" si="1188"/>
        <v>4.0034220846118904</v>
      </c>
      <c r="EU289" s="72">
        <f t="shared" si="1189"/>
        <v>57012.125237052802</v>
      </c>
      <c r="EY289" s="3">
        <f t="shared" si="1190"/>
        <v>6.8757830548158214</v>
      </c>
      <c r="EZ289" s="6">
        <f t="shared" si="1191"/>
        <v>5.4635722682850876</v>
      </c>
      <c r="FA289" s="6">
        <f t="shared" si="1192"/>
        <v>7.51942842452784</v>
      </c>
      <c r="FB289" s="6">
        <f t="shared" si="1193"/>
        <v>15.545244222935688</v>
      </c>
      <c r="FC289" s="193">
        <f t="shared" si="1194"/>
        <v>5.6973703411524275</v>
      </c>
      <c r="FD289" s="193">
        <f t="shared" si="1195"/>
        <v>4.2552673748418082</v>
      </c>
      <c r="FE289" s="193">
        <f t="shared" si="1303"/>
        <v>3.9683638731164352</v>
      </c>
      <c r="FF289" s="193">
        <f t="shared" si="1196"/>
        <v>4.1766720092048502</v>
      </c>
      <c r="FG289" s="72">
        <f t="shared" si="1197"/>
        <v>59256.394512835082</v>
      </c>
      <c r="FK289" s="3">
        <f t="shared" si="1198"/>
        <v>7.0161268215021559</v>
      </c>
      <c r="FL289" s="6">
        <f t="shared" si="1199"/>
        <v>5.4636316891574834</v>
      </c>
      <c r="FM289" s="6">
        <f t="shared" si="1200"/>
        <v>7.1614987102878631</v>
      </c>
      <c r="FN289" s="6">
        <f t="shared" si="1201"/>
        <v>5.1818759649263937</v>
      </c>
      <c r="FO289" s="193">
        <f t="shared" si="1202"/>
        <v>5.6978410522205225</v>
      </c>
      <c r="FP289" s="193">
        <f t="shared" si="1203"/>
        <v>4.255268217981822</v>
      </c>
      <c r="FQ289" s="193">
        <f t="shared" si="1304"/>
        <v>3.9615744528697667</v>
      </c>
      <c r="FR289" s="193">
        <f t="shared" si="1204"/>
        <v>4.0034220846118904</v>
      </c>
      <c r="FS289" s="205">
        <f t="shared" si="1205"/>
        <v>57959.982355611814</v>
      </c>
      <c r="FW289" s="3">
        <f t="shared" si="1206"/>
        <v>8.0685209316716264</v>
      </c>
      <c r="FX289" s="6">
        <f t="shared" si="1207"/>
        <v>6.173836663162148</v>
      </c>
      <c r="FY289" s="6">
        <f t="shared" si="1208"/>
        <v>8.8800869013471626</v>
      </c>
      <c r="FZ289" s="6">
        <f t="shared" si="1209"/>
        <v>6.1144627276880366</v>
      </c>
      <c r="GA289" s="193">
        <f t="shared" si="1210"/>
        <v>5.7013637251163578</v>
      </c>
      <c r="GB289" s="193">
        <f t="shared" si="1211"/>
        <v>4.2652950809244778</v>
      </c>
      <c r="GC289" s="193">
        <f t="shared" si="1305"/>
        <v>3.9937609666692846</v>
      </c>
      <c r="GD289" s="193">
        <f t="shared" si="1212"/>
        <v>4.0203013940751289</v>
      </c>
      <c r="GE289" s="72">
        <f t="shared" si="1213"/>
        <v>58271.635492461493</v>
      </c>
      <c r="GI289" s="3">
        <f t="shared" si="1214"/>
        <v>7.7177156737728616</v>
      </c>
      <c r="GJ289" s="6">
        <f t="shared" si="1215"/>
        <v>6.0099294951135969</v>
      </c>
      <c r="GK289" s="6">
        <f t="shared" si="1216"/>
        <v>7.8774964447434517</v>
      </c>
      <c r="GL289" s="6">
        <f t="shared" si="1217"/>
        <v>5.6999228817430865</v>
      </c>
      <c r="GM289" s="193">
        <f t="shared" si="1218"/>
        <v>5.7001908549231075</v>
      </c>
      <c r="GN289" s="193">
        <f t="shared" si="1219"/>
        <v>4.2629899038272008</v>
      </c>
      <c r="GO289" s="193">
        <f t="shared" si="1306"/>
        <v>3.9751101048254589</v>
      </c>
      <c r="GP289" s="193">
        <f t="shared" si="1220"/>
        <v>4.0128336027854248</v>
      </c>
      <c r="GQ289" s="72">
        <f t="shared" si="1221"/>
        <v>58117.062985222248</v>
      </c>
      <c r="GU289" s="3">
        <f t="shared" si="1222"/>
        <v>9.120936705367928</v>
      </c>
      <c r="GV289" s="6">
        <f t="shared" si="1223"/>
        <v>6.5562867219421053</v>
      </c>
      <c r="GW289" s="6">
        <f t="shared" si="1224"/>
        <v>9.3097685256058966</v>
      </c>
      <c r="GX289" s="6">
        <f t="shared" si="1225"/>
        <v>6.4771850928898704</v>
      </c>
      <c r="GY289" s="193">
        <f t="shared" si="1226"/>
        <v>5.7048741044683267</v>
      </c>
      <c r="GZ289" s="193">
        <f t="shared" si="1227"/>
        <v>4.2706532520916349</v>
      </c>
      <c r="HA289" s="193">
        <f t="shared" si="1307"/>
        <v>4.0016489222716922</v>
      </c>
      <c r="HB289" s="193">
        <f t="shared" si="1228"/>
        <v>4.0267902752158564</v>
      </c>
      <c r="HC289" s="205">
        <f t="shared" si="1229"/>
        <v>58374.397234885626</v>
      </c>
      <c r="HG289" s="3">
        <f t="shared" si="1030"/>
        <v>8.0685209316716264</v>
      </c>
      <c r="HH289" s="6">
        <f t="shared" si="1031"/>
        <v>0</v>
      </c>
      <c r="HI289" s="6">
        <f t="shared" si="1032"/>
        <v>0</v>
      </c>
      <c r="HJ289" s="6">
        <f t="shared" si="1033"/>
        <v>0</v>
      </c>
      <c r="HK289" s="193">
        <f t="shared" si="1230"/>
        <v>5.7013637251163578</v>
      </c>
      <c r="HL289" s="193">
        <f t="shared" si="1230"/>
        <v>4.1745731882913786</v>
      </c>
      <c r="HM289" s="193">
        <f t="shared" si="1230"/>
        <v>3.8150380693314694</v>
      </c>
      <c r="HN289" s="193">
        <f t="shared" si="1034"/>
        <v>3.9040600573940507</v>
      </c>
      <c r="HO289" s="212">
        <f t="shared" si="1231"/>
        <v>56327.995845725898</v>
      </c>
      <c r="HS289" s="3">
        <f t="shared" si="1035"/>
        <v>7.7177156737728616</v>
      </c>
      <c r="HT289" s="6">
        <f t="shared" si="1036"/>
        <v>0</v>
      </c>
      <c r="HU289" s="6">
        <f t="shared" si="1037"/>
        <v>0</v>
      </c>
      <c r="HV289" s="6">
        <f t="shared" si="1038"/>
        <v>0</v>
      </c>
      <c r="HW289" s="193">
        <f t="shared" si="1232"/>
        <v>5.7001908549231075</v>
      </c>
      <c r="HX289" s="193">
        <f t="shared" si="1233"/>
        <v>4.1745731882913786</v>
      </c>
      <c r="HY289" s="193">
        <f t="shared" si="1234"/>
        <v>3.8150380693314694</v>
      </c>
      <c r="HZ289" s="193">
        <f t="shared" si="1039"/>
        <v>3.9040600573940507</v>
      </c>
      <c r="IA289" s="212">
        <f t="shared" si="1235"/>
        <v>56327.318314729004</v>
      </c>
      <c r="IE289" s="3">
        <f t="shared" si="1040"/>
        <v>9.120936705367928</v>
      </c>
      <c r="IF289" s="6">
        <f t="shared" si="1041"/>
        <v>0</v>
      </c>
      <c r="IG289" s="6">
        <f t="shared" si="1042"/>
        <v>0</v>
      </c>
      <c r="IH289" s="6">
        <f t="shared" si="1043"/>
        <v>0</v>
      </c>
      <c r="II289" s="193">
        <f t="shared" si="1236"/>
        <v>5.7048741044683267</v>
      </c>
      <c r="IJ289" s="193">
        <f t="shared" si="1237"/>
        <v>4.1745731882913786</v>
      </c>
      <c r="IK289" s="193">
        <f t="shared" si="1238"/>
        <v>3.8150380693314694</v>
      </c>
      <c r="IL289" s="193">
        <f t="shared" si="1044"/>
        <v>3.9040600573940507</v>
      </c>
      <c r="IM289" s="205">
        <f t="shared" si="1239"/>
        <v>56330.023732487884</v>
      </c>
      <c r="IQ289" s="3">
        <f t="shared" si="1045"/>
        <v>0</v>
      </c>
      <c r="IR289" s="6">
        <f t="shared" si="1046"/>
        <v>6.173836663162148</v>
      </c>
      <c r="IS289" s="6">
        <f t="shared" si="1047"/>
        <v>0</v>
      </c>
      <c r="IT289" s="6">
        <f t="shared" si="1048"/>
        <v>0</v>
      </c>
      <c r="IU289" s="193">
        <f t="shared" si="1240"/>
        <v>5.6740334309306508</v>
      </c>
      <c r="IV289" s="193">
        <f t="shared" si="1241"/>
        <v>4.2652950809244778</v>
      </c>
      <c r="IW289" s="193">
        <f t="shared" si="1242"/>
        <v>3.8150380693314694</v>
      </c>
      <c r="IX289" s="193">
        <f t="shared" si="1049"/>
        <v>3.9040600573940507</v>
      </c>
      <c r="IY289" s="212">
        <f t="shared" si="1243"/>
        <v>56538.333005560664</v>
      </c>
      <c r="JC289" s="3">
        <f t="shared" si="1050"/>
        <v>0</v>
      </c>
      <c r="JD289" s="6">
        <f t="shared" si="1051"/>
        <v>6.0099294951135969</v>
      </c>
      <c r="JE289" s="6">
        <f t="shared" si="1052"/>
        <v>0</v>
      </c>
      <c r="JF289" s="6">
        <f t="shared" si="1053"/>
        <v>0</v>
      </c>
      <c r="JG289" s="193">
        <f t="shared" si="1244"/>
        <v>5.6740334309306508</v>
      </c>
      <c r="JH289" s="193">
        <f t="shared" si="1245"/>
        <v>4.2629899038272008</v>
      </c>
      <c r="JI289" s="193">
        <f t="shared" si="1246"/>
        <v>3.8150380693314694</v>
      </c>
      <c r="JJ289" s="193">
        <f t="shared" si="1054"/>
        <v>3.9040600573940507</v>
      </c>
      <c r="JK289" s="212">
        <f t="shared" si="1247"/>
        <v>56532.576160048331</v>
      </c>
      <c r="JO289" s="3">
        <f t="shared" si="1055"/>
        <v>0</v>
      </c>
      <c r="JP289" s="6">
        <f t="shared" si="1056"/>
        <v>6.5562867219421053</v>
      </c>
      <c r="JQ289" s="6">
        <f t="shared" si="1057"/>
        <v>0</v>
      </c>
      <c r="JR289" s="6">
        <f t="shared" si="1058"/>
        <v>0</v>
      </c>
      <c r="JS289" s="193">
        <f t="shared" si="1248"/>
        <v>5.6740334309306508</v>
      </c>
      <c r="JT289" s="193">
        <f t="shared" si="1249"/>
        <v>4.2706532520916349</v>
      </c>
      <c r="JU289" s="193">
        <f t="shared" si="1250"/>
        <v>3.8150380693314694</v>
      </c>
      <c r="JV289" s="193">
        <f t="shared" si="1059"/>
        <v>3.9040600573940507</v>
      </c>
      <c r="JW289" s="205">
        <f t="shared" si="1251"/>
        <v>56551.716526124183</v>
      </c>
      <c r="KA289" s="3">
        <f t="shared" si="1060"/>
        <v>0</v>
      </c>
      <c r="KB289" s="6">
        <f t="shared" si="1061"/>
        <v>0</v>
      </c>
      <c r="KC289" s="6">
        <f t="shared" si="1062"/>
        <v>8.8800869013471626</v>
      </c>
      <c r="KD289" s="6">
        <f t="shared" si="1063"/>
        <v>0</v>
      </c>
      <c r="KE289" s="193">
        <f t="shared" si="1252"/>
        <v>5.6740334309306508</v>
      </c>
      <c r="KF289" s="193">
        <f t="shared" si="1253"/>
        <v>4.1745731882913786</v>
      </c>
      <c r="KG289" s="193">
        <f t="shared" si="1254"/>
        <v>3.9937609666692846</v>
      </c>
      <c r="KH289" s="193">
        <f t="shared" si="1064"/>
        <v>3.9040600573940507</v>
      </c>
      <c r="KI289" s="212">
        <f t="shared" si="1255"/>
        <v>57189.864092532502</v>
      </c>
      <c r="KM289" s="3">
        <f t="shared" si="1065"/>
        <v>0</v>
      </c>
      <c r="KN289" s="6">
        <f t="shared" si="1066"/>
        <v>0</v>
      </c>
      <c r="KO289" s="6">
        <f t="shared" si="1067"/>
        <v>7.8774964447434517</v>
      </c>
      <c r="KP289" s="6">
        <f t="shared" si="1068"/>
        <v>0</v>
      </c>
      <c r="KQ289" s="193">
        <f t="shared" si="1256"/>
        <v>5.6740334309306508</v>
      </c>
      <c r="KR289" s="193">
        <f t="shared" si="1257"/>
        <v>4.1745731882913786</v>
      </c>
      <c r="KS289" s="193">
        <f t="shared" si="1258"/>
        <v>3.9751101048254589</v>
      </c>
      <c r="KT289" s="193">
        <f t="shared" si="1069"/>
        <v>3.9040600573940507</v>
      </c>
      <c r="KU289" s="212">
        <f t="shared" si="1259"/>
        <v>57097.63975259068</v>
      </c>
      <c r="KY289" s="3">
        <f t="shared" si="1070"/>
        <v>0</v>
      </c>
      <c r="KZ289" s="6">
        <f t="shared" si="1071"/>
        <v>0</v>
      </c>
      <c r="LA289" s="6">
        <f t="shared" si="1072"/>
        <v>9.3097685256058966</v>
      </c>
      <c r="LB289" s="6">
        <f t="shared" si="1073"/>
        <v>0</v>
      </c>
      <c r="LC289" s="193">
        <f t="shared" si="1260"/>
        <v>5.6740334309306508</v>
      </c>
      <c r="LD289" s="193">
        <f t="shared" si="1261"/>
        <v>4.1745731882913786</v>
      </c>
      <c r="LE289" s="193">
        <f t="shared" si="1262"/>
        <v>4.0016489222716922</v>
      </c>
      <c r="LF289" s="193">
        <f t="shared" si="1074"/>
        <v>3.9040600573940507</v>
      </c>
      <c r="LG289" s="205">
        <f t="shared" si="1263"/>
        <v>57228.913076663797</v>
      </c>
      <c r="LK289" s="3">
        <f t="shared" si="1075"/>
        <v>0</v>
      </c>
      <c r="LL289" s="6">
        <f t="shared" si="1076"/>
        <v>0</v>
      </c>
      <c r="LM289" s="6">
        <f t="shared" si="1077"/>
        <v>0</v>
      </c>
      <c r="LN289" s="6">
        <f t="shared" si="1078"/>
        <v>6.1144627276880366</v>
      </c>
      <c r="LO289" s="193">
        <f t="shared" si="1264"/>
        <v>5.6740334309306508</v>
      </c>
      <c r="LP289" s="193">
        <f t="shared" si="1265"/>
        <v>4.1745731882913786</v>
      </c>
      <c r="LQ289" s="193">
        <f t="shared" si="1266"/>
        <v>3.8150380693314694</v>
      </c>
      <c r="LR289" s="193">
        <f t="shared" si="1079"/>
        <v>4.0203013940751289</v>
      </c>
      <c r="LS289" s="212">
        <f t="shared" si="1267"/>
        <v>57131.886105095036</v>
      </c>
      <c r="LW289" s="3">
        <f t="shared" si="1080"/>
        <v>0</v>
      </c>
      <c r="LX289" s="6">
        <f t="shared" si="1081"/>
        <v>0</v>
      </c>
      <c r="LY289" s="6">
        <f t="shared" si="1082"/>
        <v>0</v>
      </c>
      <c r="LZ289" s="6">
        <f t="shared" si="1083"/>
        <v>5.6999228817430865</v>
      </c>
      <c r="MA289" s="193">
        <f t="shared" si="1268"/>
        <v>5.6740334309306508</v>
      </c>
      <c r="MB289" s="193">
        <f t="shared" si="1269"/>
        <v>4.1745731882913786</v>
      </c>
      <c r="MC289" s="193">
        <f t="shared" si="1270"/>
        <v>3.8150380693314694</v>
      </c>
      <c r="MD289" s="193">
        <f t="shared" si="1084"/>
        <v>4.0128336027854248</v>
      </c>
      <c r="ME289" s="212">
        <f t="shared" si="1271"/>
        <v>57078.870168760062</v>
      </c>
      <c r="MI289" s="3">
        <f t="shared" si="1085"/>
        <v>0</v>
      </c>
      <c r="MJ289" s="6">
        <f t="shared" si="1086"/>
        <v>0</v>
      </c>
      <c r="MK289" s="6">
        <f t="shared" si="1087"/>
        <v>0</v>
      </c>
      <c r="ML289" s="6">
        <f t="shared" si="1088"/>
        <v>6.4771850928898704</v>
      </c>
      <c r="MM289" s="193">
        <f t="shared" si="1272"/>
        <v>5.6740334309306508</v>
      </c>
      <c r="MN289" s="193">
        <f t="shared" si="1273"/>
        <v>4.1745731882913786</v>
      </c>
      <c r="MO289" s="193">
        <f t="shared" si="1274"/>
        <v>3.8150380693314694</v>
      </c>
      <c r="MP289" s="193">
        <f t="shared" si="1089"/>
        <v>4.0267902752158564</v>
      </c>
      <c r="MQ289" s="205">
        <f t="shared" si="1275"/>
        <v>57177.99246617563</v>
      </c>
      <c r="MT289" s="3">
        <f t="shared" si="1090"/>
        <v>6.6652999000765618</v>
      </c>
      <c r="MU289" s="6">
        <f t="shared" si="1091"/>
        <v>5.4635722682850876</v>
      </c>
      <c r="MV289" s="6">
        <f t="shared" si="1092"/>
        <v>8.2355644649590616</v>
      </c>
      <c r="MW289" s="6">
        <f t="shared" si="1093"/>
        <v>6.2180976891742752</v>
      </c>
      <c r="MX289" s="193">
        <f t="shared" si="1276"/>
        <v>5.6966639679391129</v>
      </c>
      <c r="MY289" s="193">
        <f t="shared" si="1277"/>
        <v>4.2552673748418082</v>
      </c>
      <c r="MZ289" s="193">
        <f t="shared" si="1278"/>
        <v>3.9818111296977028</v>
      </c>
      <c r="NA289" s="193">
        <f t="shared" si="1094"/>
        <v>4.0221596605823091</v>
      </c>
      <c r="NB289" s="212">
        <f t="shared" si="1279"/>
        <v>58196.270087916448</v>
      </c>
      <c r="NF289" s="3">
        <f t="shared" si="1095"/>
        <v>6.6652999000765609</v>
      </c>
      <c r="NG289" s="6">
        <f t="shared" si="1096"/>
        <v>0</v>
      </c>
      <c r="NH289" s="6">
        <f t="shared" si="1097"/>
        <v>0</v>
      </c>
      <c r="NI289" s="6">
        <f t="shared" si="1098"/>
        <v>0</v>
      </c>
      <c r="NJ289" s="193">
        <f t="shared" si="1280"/>
        <v>5.6966639679391129</v>
      </c>
      <c r="NK289" s="193">
        <f t="shared" si="1281"/>
        <v>4.1745731882913786</v>
      </c>
      <c r="NL289" s="193">
        <f t="shared" si="1282"/>
        <v>3.8150380693314694</v>
      </c>
      <c r="NM289" s="193">
        <f t="shared" si="1099"/>
        <v>3.9040600573940507</v>
      </c>
      <c r="NN289" s="212">
        <f t="shared" si="1283"/>
        <v>56325.280989813051</v>
      </c>
      <c r="NR289" s="3">
        <f t="shared" si="1100"/>
        <v>0</v>
      </c>
      <c r="NS289" s="6">
        <f t="shared" si="1101"/>
        <v>5.4635722682850876</v>
      </c>
      <c r="NT289" s="6">
        <f t="shared" si="1102"/>
        <v>0</v>
      </c>
      <c r="NU289" s="6">
        <f t="shared" si="1103"/>
        <v>0</v>
      </c>
      <c r="NV289" s="193">
        <f t="shared" si="1284"/>
        <v>5.6740334309306508</v>
      </c>
      <c r="NW289" s="193">
        <f t="shared" si="1285"/>
        <v>4.2552673748418082</v>
      </c>
      <c r="NX289" s="193">
        <f t="shared" si="1286"/>
        <v>3.8150380693314694</v>
      </c>
      <c r="NY289" s="193">
        <f t="shared" si="1104"/>
        <v>3.9040600573940507</v>
      </c>
      <c r="NZ289" s="212">
        <f t="shared" si="1287"/>
        <v>56513.294534646637</v>
      </c>
      <c r="OD289" s="3">
        <f t="shared" si="1105"/>
        <v>0</v>
      </c>
      <c r="OE289" s="6">
        <f t="shared" si="1106"/>
        <v>0</v>
      </c>
      <c r="OF289" s="6">
        <f t="shared" si="1107"/>
        <v>8.2355644649590616</v>
      </c>
      <c r="OG289" s="6">
        <f t="shared" si="1108"/>
        <v>0</v>
      </c>
      <c r="OH289" s="193">
        <f t="shared" si="1288"/>
        <v>5.6740334309306508</v>
      </c>
      <c r="OI289" s="193">
        <f t="shared" si="1289"/>
        <v>4.1745731882913786</v>
      </c>
      <c r="OJ289" s="193">
        <f t="shared" si="1290"/>
        <v>3.9818111296977028</v>
      </c>
      <c r="OK289" s="193">
        <f t="shared" si="1109"/>
        <v>3.9040600573940507</v>
      </c>
      <c r="OL289" s="212">
        <f t="shared" si="1291"/>
        <v>57130.757691380619</v>
      </c>
      <c r="OP289" s="3">
        <f t="shared" si="1110"/>
        <v>0</v>
      </c>
      <c r="OQ289" s="6">
        <f t="shared" si="1111"/>
        <v>0</v>
      </c>
      <c r="OR289" s="6">
        <f t="shared" si="1112"/>
        <v>0</v>
      </c>
      <c r="OS289" s="6">
        <f t="shared" si="1113"/>
        <v>6.2180976891742752</v>
      </c>
      <c r="OT289" s="193">
        <f t="shared" si="1292"/>
        <v>5.6740334309306508</v>
      </c>
      <c r="OU289" s="193">
        <f t="shared" si="1293"/>
        <v>4.1745731882913786</v>
      </c>
      <c r="OV289" s="193">
        <f t="shared" si="1294"/>
        <v>3.8150380693314694</v>
      </c>
      <c r="OW289" s="193">
        <f t="shared" si="1114"/>
        <v>4.0221596605823091</v>
      </c>
      <c r="OX289" s="232">
        <f t="shared" si="1295"/>
        <v>57145.086107513169</v>
      </c>
    </row>
    <row r="290" spans="2:414" x14ac:dyDescent="0.2">
      <c r="B290" s="81">
        <v>45465</v>
      </c>
      <c r="C290">
        <v>130</v>
      </c>
      <c r="D290">
        <v>11.63378767214552</v>
      </c>
      <c r="E290">
        <v>0</v>
      </c>
      <c r="F290">
        <v>0</v>
      </c>
      <c r="G290">
        <v>0</v>
      </c>
      <c r="H290">
        <v>0</v>
      </c>
      <c r="I290">
        <v>0</v>
      </c>
      <c r="J290">
        <v>1</v>
      </c>
      <c r="K290">
        <v>0</v>
      </c>
      <c r="L290">
        <v>0</v>
      </c>
      <c r="M290">
        <v>0</v>
      </c>
      <c r="N290">
        <v>0</v>
      </c>
      <c r="O290">
        <v>0</v>
      </c>
      <c r="P290">
        <v>0</v>
      </c>
      <c r="Q290">
        <v>0</v>
      </c>
      <c r="R290">
        <v>0</v>
      </c>
      <c r="S290">
        <v>1</v>
      </c>
      <c r="T290">
        <v>16900</v>
      </c>
      <c r="U290">
        <v>7.0325085505701947</v>
      </c>
      <c r="V290">
        <v>5.4716406234934283</v>
      </c>
      <c r="W290">
        <v>7.1668106815523656</v>
      </c>
      <c r="X290">
        <v>5.2513971833400372</v>
      </c>
      <c r="Y290" s="3">
        <v>841.66217658414746</v>
      </c>
      <c r="Z290" s="3">
        <v>172.83800946715314</v>
      </c>
      <c r="AA290" s="3">
        <v>1250.3271043807763</v>
      </c>
      <c r="AB290" s="3">
        <v>141.22927695245016</v>
      </c>
      <c r="AC290">
        <v>0</v>
      </c>
      <c r="AD290">
        <v>1</v>
      </c>
      <c r="AE290" s="6"/>
      <c r="AF290" s="1" t="s">
        <v>4</v>
      </c>
      <c r="AG290">
        <v>130</v>
      </c>
      <c r="AH290" s="189">
        <v>45465</v>
      </c>
      <c r="AI290">
        <f t="shared" si="1115"/>
        <v>6</v>
      </c>
      <c r="AJ290">
        <v>130</v>
      </c>
      <c r="AK290">
        <v>0</v>
      </c>
      <c r="AL290">
        <v>1</v>
      </c>
      <c r="AM290">
        <v>0</v>
      </c>
      <c r="AN290">
        <v>0</v>
      </c>
      <c r="AO290">
        <v>0</v>
      </c>
      <c r="AP290">
        <v>0</v>
      </c>
      <c r="AQ290">
        <v>1</v>
      </c>
      <c r="AS290" s="37"/>
      <c r="AT290" s="37"/>
      <c r="AU290" s="6">
        <f t="shared" si="1116"/>
        <v>0</v>
      </c>
      <c r="AV290" s="6">
        <f t="shared" si="1117"/>
        <v>0</v>
      </c>
      <c r="AW290" s="6">
        <f t="shared" si="1118"/>
        <v>0</v>
      </c>
      <c r="AX290" s="6">
        <f t="shared" si="1119"/>
        <v>0</v>
      </c>
      <c r="AY290" s="193">
        <f t="shared" si="1120"/>
        <v>5.6740334309306508</v>
      </c>
      <c r="AZ290" s="193">
        <f t="shared" si="1121"/>
        <v>4.1745731882913786</v>
      </c>
      <c r="BA290" s="193">
        <f t="shared" si="1122"/>
        <v>3.8150380693314694</v>
      </c>
      <c r="BB290" s="193">
        <f t="shared" si="1123"/>
        <v>3.9040600573940507</v>
      </c>
      <c r="BC290" s="72">
        <f t="shared" si="1124"/>
        <v>56312.210093717425</v>
      </c>
      <c r="BG290" s="3">
        <f t="shared" si="1125"/>
        <v>6.8918583795587907</v>
      </c>
      <c r="BH290" s="6">
        <f t="shared" si="1126"/>
        <v>0</v>
      </c>
      <c r="BI290" s="6">
        <f t="shared" si="1127"/>
        <v>0</v>
      </c>
      <c r="BJ290" s="6">
        <f t="shared" si="1128"/>
        <v>0</v>
      </c>
      <c r="BK290" s="193">
        <f t="shared" si="1129"/>
        <v>5.6974242688084749</v>
      </c>
      <c r="BL290" s="193">
        <f t="shared" si="1130"/>
        <v>4.1745731882913786</v>
      </c>
      <c r="BM290" s="193">
        <f t="shared" si="1131"/>
        <v>3.8150380693314694</v>
      </c>
      <c r="BN290" s="193">
        <f t="shared" si="1132"/>
        <v>3.9040600573940507</v>
      </c>
      <c r="BO290" s="72">
        <f t="shared" si="1133"/>
        <v>56325.720175400085</v>
      </c>
      <c r="BS290" s="3">
        <f t="shared" si="1134"/>
        <v>6.8918800937341365</v>
      </c>
      <c r="BT290" s="6">
        <f t="shared" si="1135"/>
        <v>0</v>
      </c>
      <c r="BU290" s="6">
        <f t="shared" si="1136"/>
        <v>0</v>
      </c>
      <c r="BV290" s="6">
        <f t="shared" si="1137"/>
        <v>0</v>
      </c>
      <c r="BW290" s="193">
        <f t="shared" si="1138"/>
        <v>5.6974243416507342</v>
      </c>
      <c r="BX290" s="193">
        <f t="shared" si="1139"/>
        <v>4.1745731882913786</v>
      </c>
      <c r="BY290" s="193">
        <f t="shared" si="1296"/>
        <v>3.8150380693314694</v>
      </c>
      <c r="BZ290" s="193">
        <f t="shared" si="1140"/>
        <v>3.9040600573940507</v>
      </c>
      <c r="CA290" s="72">
        <f t="shared" si="1141"/>
        <v>56325.720175400085</v>
      </c>
      <c r="CE290" s="3">
        <f t="shared" si="1142"/>
        <v>0</v>
      </c>
      <c r="CF290" s="6">
        <f t="shared" si="1143"/>
        <v>5.4716406234934283</v>
      </c>
      <c r="CG290" s="6">
        <f t="shared" si="1144"/>
        <v>0</v>
      </c>
      <c r="CH290" s="6">
        <f t="shared" si="1145"/>
        <v>0</v>
      </c>
      <c r="CI290" s="193">
        <f t="shared" si="1146"/>
        <v>5.6740334309306508</v>
      </c>
      <c r="CJ290" s="193">
        <f t="shared" si="1147"/>
        <v>4.2553818525723122</v>
      </c>
      <c r="CK290" s="193">
        <f t="shared" si="1297"/>
        <v>3.8150380693314694</v>
      </c>
      <c r="CL290" s="193">
        <f t="shared" si="1148"/>
        <v>3.9040600573940507</v>
      </c>
      <c r="CM290" s="72">
        <f t="shared" si="1149"/>
        <v>56513.580314840117</v>
      </c>
      <c r="CQ290" s="3">
        <f t="shared" si="1150"/>
        <v>0</v>
      </c>
      <c r="CR290" s="6">
        <f t="shared" si="1151"/>
        <v>5.4717001321158678</v>
      </c>
      <c r="CS290" s="6">
        <f t="shared" si="1152"/>
        <v>0</v>
      </c>
      <c r="CT290" s="6">
        <f t="shared" si="1153"/>
        <v>0</v>
      </c>
      <c r="CU290" s="193">
        <f t="shared" si="1154"/>
        <v>5.6740334309306508</v>
      </c>
      <c r="CV290" s="193">
        <f t="shared" si="1155"/>
        <v>4.2553826968607789</v>
      </c>
      <c r="CW290" s="193">
        <f t="shared" si="1298"/>
        <v>3.8150380693314694</v>
      </c>
      <c r="CX290" s="193">
        <f t="shared" si="1156"/>
        <v>3.9040600573940507</v>
      </c>
      <c r="CY290" s="72">
        <f t="shared" si="1157"/>
        <v>56513.58242251238</v>
      </c>
      <c r="DC290" s="3">
        <f t="shared" si="1158"/>
        <v>0</v>
      </c>
      <c r="DD290" s="6">
        <f t="shared" si="1159"/>
        <v>0</v>
      </c>
      <c r="DE290" s="6">
        <f t="shared" si="1160"/>
        <v>7.5251512156299842</v>
      </c>
      <c r="DF290" s="6">
        <f t="shared" si="1161"/>
        <v>0</v>
      </c>
      <c r="DG290" s="193">
        <f t="shared" si="1162"/>
        <v>5.6740334309306508</v>
      </c>
      <c r="DH290" s="193">
        <f t="shared" si="1163"/>
        <v>4.1745731882913786</v>
      </c>
      <c r="DI290" s="193">
        <f t="shared" si="1299"/>
        <v>3.968472052840617</v>
      </c>
      <c r="DJ290" s="193">
        <f t="shared" si="1164"/>
        <v>3.9040600573940507</v>
      </c>
      <c r="DK290" s="72">
        <f t="shared" si="1165"/>
        <v>57064.851967950468</v>
      </c>
      <c r="DO290" s="3">
        <f t="shared" si="1166"/>
        <v>0</v>
      </c>
      <c r="DP290" s="6">
        <f t="shared" si="1167"/>
        <v>0</v>
      </c>
      <c r="DQ290" s="6">
        <f t="shared" si="1168"/>
        <v>7.1669490927881565</v>
      </c>
      <c r="DR290" s="6">
        <f t="shared" si="1169"/>
        <v>0</v>
      </c>
      <c r="DS290" s="193">
        <f t="shared" si="1170"/>
        <v>5.6740334309306508</v>
      </c>
      <c r="DT290" s="193">
        <f t="shared" si="1171"/>
        <v>4.1745731882913786</v>
      </c>
      <c r="DU290" s="193">
        <f t="shared" si="1300"/>
        <v>3.9616781852949776</v>
      </c>
      <c r="DV290" s="193">
        <f t="shared" si="1172"/>
        <v>3.9040600573940507</v>
      </c>
      <c r="DW290" s="72">
        <f t="shared" si="1173"/>
        <v>57031.314048950124</v>
      </c>
      <c r="EA290" s="3">
        <f t="shared" si="1174"/>
        <v>0</v>
      </c>
      <c r="EB290" s="6">
        <f t="shared" si="1175"/>
        <v>0</v>
      </c>
      <c r="EC290" s="6">
        <f t="shared" si="1176"/>
        <v>0</v>
      </c>
      <c r="ED290" s="6">
        <f t="shared" si="1177"/>
        <v>15.754191550020112</v>
      </c>
      <c r="EE290" s="193">
        <f t="shared" si="1178"/>
        <v>5.6740334309306508</v>
      </c>
      <c r="EF290" s="193">
        <f t="shared" si="1179"/>
        <v>4.1745731882913786</v>
      </c>
      <c r="EG290" s="193">
        <f t="shared" si="1301"/>
        <v>3.8150380693314694</v>
      </c>
      <c r="EH290" s="193">
        <f t="shared" si="1180"/>
        <v>4.1798741151694028</v>
      </c>
      <c r="EI290" s="72">
        <f t="shared" si="1181"/>
        <v>58276.579996933018</v>
      </c>
      <c r="EM290" s="3">
        <f t="shared" si="1182"/>
        <v>0</v>
      </c>
      <c r="EN290" s="6">
        <f t="shared" si="1183"/>
        <v>0</v>
      </c>
      <c r="EO290" s="6">
        <f t="shared" si="1184"/>
        <v>0</v>
      </c>
      <c r="EP290" s="6">
        <f t="shared" si="1185"/>
        <v>5.2515267929627205</v>
      </c>
      <c r="EQ290" s="193">
        <f t="shared" si="1186"/>
        <v>5.6740334309306508</v>
      </c>
      <c r="ER290" s="193">
        <f t="shared" si="1187"/>
        <v>4.1745731882913786</v>
      </c>
      <c r="ES290" s="193">
        <f t="shared" si="1302"/>
        <v>3.8150380693314694</v>
      </c>
      <c r="ET290" s="193">
        <f t="shared" si="1188"/>
        <v>4.0046926184662253</v>
      </c>
      <c r="EU290" s="72">
        <f t="shared" si="1189"/>
        <v>57021.131094226876</v>
      </c>
      <c r="EY290" s="3">
        <f t="shared" si="1190"/>
        <v>6.8918583795587907</v>
      </c>
      <c r="EZ290" s="6">
        <f t="shared" si="1191"/>
        <v>5.4716406234934283</v>
      </c>
      <c r="FA290" s="6">
        <f t="shared" si="1192"/>
        <v>7.5251512156299842</v>
      </c>
      <c r="FB290" s="6">
        <f t="shared" si="1193"/>
        <v>15.754191550020112</v>
      </c>
      <c r="FC290" s="193">
        <f t="shared" si="1194"/>
        <v>5.6974242688084749</v>
      </c>
      <c r="FD290" s="193">
        <f t="shared" si="1195"/>
        <v>4.2553818525723122</v>
      </c>
      <c r="FE290" s="193">
        <f t="shared" si="1303"/>
        <v>3.968472052840617</v>
      </c>
      <c r="FF290" s="193">
        <f t="shared" si="1196"/>
        <v>4.1798741151694028</v>
      </c>
      <c r="FG290" s="72">
        <f t="shared" si="1197"/>
        <v>59280.875620782346</v>
      </c>
      <c r="FK290" s="3">
        <f t="shared" si="1198"/>
        <v>7.0325302647455414</v>
      </c>
      <c r="FL290" s="6">
        <f t="shared" si="1199"/>
        <v>5.4717001321158678</v>
      </c>
      <c r="FM290" s="6">
        <f t="shared" si="1200"/>
        <v>7.1669490927881565</v>
      </c>
      <c r="FN290" s="6">
        <f t="shared" si="1201"/>
        <v>5.2515267929627205</v>
      </c>
      <c r="FO290" s="193">
        <f t="shared" si="1202"/>
        <v>5.6978960546849535</v>
      </c>
      <c r="FP290" s="193">
        <f t="shared" si="1203"/>
        <v>4.2553826968607789</v>
      </c>
      <c r="FQ290" s="193">
        <f t="shared" si="1304"/>
        <v>3.9616781852949776</v>
      </c>
      <c r="FR290" s="193">
        <f t="shared" si="1204"/>
        <v>4.0046926184662253</v>
      </c>
      <c r="FS290" s="205">
        <f t="shared" si="1205"/>
        <v>57969.984132295496</v>
      </c>
      <c r="FW290" s="3">
        <f t="shared" si="1206"/>
        <v>8.0873848331557241</v>
      </c>
      <c r="FX290" s="6">
        <f t="shared" si="1207"/>
        <v>6.1829539045475732</v>
      </c>
      <c r="FY290" s="6">
        <f t="shared" si="1208"/>
        <v>8.8868452451249329</v>
      </c>
      <c r="FZ290" s="6">
        <f t="shared" si="1209"/>
        <v>6.1966486763412441</v>
      </c>
      <c r="GA290" s="193">
        <f t="shared" si="1210"/>
        <v>5.7014267550758007</v>
      </c>
      <c r="GB290" s="193">
        <f t="shared" si="1211"/>
        <v>4.2654231491894574</v>
      </c>
      <c r="GC290" s="193">
        <f t="shared" si="1305"/>
        <v>3.9938855169995344</v>
      </c>
      <c r="GD290" s="193">
        <f t="shared" si="1212"/>
        <v>4.0217753440972297</v>
      </c>
      <c r="GE290" s="72">
        <f t="shared" si="1213"/>
        <v>58283.309700722268</v>
      </c>
      <c r="GI290" s="3">
        <f t="shared" si="1214"/>
        <v>7.7357594056272152</v>
      </c>
      <c r="GJ290" s="6">
        <f t="shared" si="1215"/>
        <v>6.0188046858427713</v>
      </c>
      <c r="GK290" s="6">
        <f t="shared" si="1216"/>
        <v>7.8834917497076029</v>
      </c>
      <c r="GL290" s="6">
        <f t="shared" si="1217"/>
        <v>5.7765369016740413</v>
      </c>
      <c r="GM290" s="193">
        <f t="shared" si="1218"/>
        <v>5.7002512152833731</v>
      </c>
      <c r="GN290" s="193">
        <f t="shared" si="1219"/>
        <v>4.2631148599580095</v>
      </c>
      <c r="GO290" s="193">
        <f t="shared" si="1306"/>
        <v>3.975222673733056</v>
      </c>
      <c r="GP290" s="193">
        <f t="shared" si="1220"/>
        <v>4.0142179853159758</v>
      </c>
      <c r="GQ290" s="72">
        <f t="shared" si="1221"/>
        <v>58127.989122052961</v>
      </c>
      <c r="GU290" s="3">
        <f t="shared" si="1222"/>
        <v>9.1422611157412543</v>
      </c>
      <c r="GV290" s="6">
        <f t="shared" si="1223"/>
        <v>6.5659687481921134</v>
      </c>
      <c r="GW290" s="6">
        <f t="shared" si="1224"/>
        <v>9.316853886018075</v>
      </c>
      <c r="GX290" s="6">
        <f t="shared" si="1225"/>
        <v>6.564246479175047</v>
      </c>
      <c r="GY290" s="193">
        <f t="shared" si="1226"/>
        <v>5.7049451057633824</v>
      </c>
      <c r="GZ290" s="193">
        <f t="shared" si="1227"/>
        <v>4.270788526529989</v>
      </c>
      <c r="HA290" s="193">
        <f t="shared" si="1307"/>
        <v>4.00177847297324</v>
      </c>
      <c r="HB290" s="193">
        <f t="shared" si="1228"/>
        <v>4.0283415041373845</v>
      </c>
      <c r="HC290" s="205">
        <f t="shared" si="1229"/>
        <v>58386.701584199385</v>
      </c>
      <c r="HG290" s="3">
        <f t="shared" si="1030"/>
        <v>8.0873848331557241</v>
      </c>
      <c r="HH290" s="6">
        <f t="shared" si="1031"/>
        <v>0</v>
      </c>
      <c r="HI290" s="6">
        <f t="shared" si="1032"/>
        <v>0</v>
      </c>
      <c r="HJ290" s="6">
        <f t="shared" si="1033"/>
        <v>0</v>
      </c>
      <c r="HK290" s="193">
        <f t="shared" si="1230"/>
        <v>5.7014267550758007</v>
      </c>
      <c r="HL290" s="193">
        <f t="shared" si="1230"/>
        <v>4.1745731882913786</v>
      </c>
      <c r="HM290" s="193">
        <f t="shared" si="1230"/>
        <v>3.8150380693314694</v>
      </c>
      <c r="HN290" s="193">
        <f t="shared" si="1034"/>
        <v>3.9040600573940507</v>
      </c>
      <c r="HO290" s="212">
        <f t="shared" si="1231"/>
        <v>56328.032256423452</v>
      </c>
      <c r="HS290" s="3">
        <f t="shared" si="1035"/>
        <v>7.7357594056272152</v>
      </c>
      <c r="HT290" s="6">
        <f t="shared" si="1036"/>
        <v>0</v>
      </c>
      <c r="HU290" s="6">
        <f t="shared" si="1037"/>
        <v>0</v>
      </c>
      <c r="HV290" s="6">
        <f t="shared" si="1038"/>
        <v>0</v>
      </c>
      <c r="HW290" s="193">
        <f t="shared" si="1232"/>
        <v>5.7002512152833731</v>
      </c>
      <c r="HX290" s="193">
        <f t="shared" si="1233"/>
        <v>4.1745731882913786</v>
      </c>
      <c r="HY290" s="193">
        <f t="shared" si="1234"/>
        <v>3.8150380693314694</v>
      </c>
      <c r="HZ290" s="193">
        <f t="shared" si="1039"/>
        <v>3.9040600573940507</v>
      </c>
      <c r="IA290" s="212">
        <f t="shared" si="1235"/>
        <v>56327.353182851679</v>
      </c>
      <c r="IE290" s="3">
        <f t="shared" si="1040"/>
        <v>9.1422611157412543</v>
      </c>
      <c r="IF290" s="6">
        <f t="shared" si="1041"/>
        <v>0</v>
      </c>
      <c r="IG290" s="6">
        <f t="shared" si="1042"/>
        <v>0</v>
      </c>
      <c r="IH290" s="6">
        <f t="shared" si="1043"/>
        <v>0</v>
      </c>
      <c r="II290" s="193">
        <f t="shared" si="1236"/>
        <v>5.7049451057633824</v>
      </c>
      <c r="IJ290" s="193">
        <f t="shared" si="1237"/>
        <v>4.1745731882913786</v>
      </c>
      <c r="IK290" s="193">
        <f t="shared" si="1238"/>
        <v>3.8150380693314694</v>
      </c>
      <c r="IL290" s="193">
        <f t="shared" si="1044"/>
        <v>3.9040600573940507</v>
      </c>
      <c r="IM290" s="205">
        <f t="shared" si="1239"/>
        <v>56330.064749488112</v>
      </c>
      <c r="IQ290" s="3">
        <f t="shared" si="1045"/>
        <v>0</v>
      </c>
      <c r="IR290" s="6">
        <f t="shared" si="1046"/>
        <v>6.1829539045475732</v>
      </c>
      <c r="IS290" s="6">
        <f t="shared" si="1047"/>
        <v>0</v>
      </c>
      <c r="IT290" s="6">
        <f t="shared" si="1048"/>
        <v>0</v>
      </c>
      <c r="IU290" s="193">
        <f t="shared" si="1240"/>
        <v>5.6740334309306508</v>
      </c>
      <c r="IV290" s="193">
        <f t="shared" si="1241"/>
        <v>4.2654231491894574</v>
      </c>
      <c r="IW290" s="193">
        <f t="shared" si="1242"/>
        <v>3.8150380693314694</v>
      </c>
      <c r="IX290" s="193">
        <f t="shared" si="1049"/>
        <v>3.9040600573940507</v>
      </c>
      <c r="IY290" s="212">
        <f t="shared" si="1243"/>
        <v>56538.652854669264</v>
      </c>
      <c r="JC290" s="3">
        <f t="shared" si="1050"/>
        <v>0</v>
      </c>
      <c r="JD290" s="6">
        <f t="shared" si="1051"/>
        <v>6.0188046858427713</v>
      </c>
      <c r="JE290" s="6">
        <f t="shared" si="1052"/>
        <v>0</v>
      </c>
      <c r="JF290" s="6">
        <f t="shared" si="1053"/>
        <v>0</v>
      </c>
      <c r="JG290" s="193">
        <f t="shared" si="1244"/>
        <v>5.6740334309306508</v>
      </c>
      <c r="JH290" s="193">
        <f t="shared" si="1245"/>
        <v>4.2631148599580095</v>
      </c>
      <c r="JI290" s="193">
        <f t="shared" si="1246"/>
        <v>3.8150380693314694</v>
      </c>
      <c r="JJ290" s="193">
        <f t="shared" si="1054"/>
        <v>3.9040600573940507</v>
      </c>
      <c r="JK290" s="212">
        <f t="shared" si="1247"/>
        <v>56532.888204837654</v>
      </c>
      <c r="JO290" s="3">
        <f t="shared" si="1055"/>
        <v>0</v>
      </c>
      <c r="JP290" s="6">
        <f t="shared" si="1056"/>
        <v>6.5659687481921134</v>
      </c>
      <c r="JQ290" s="6">
        <f t="shared" si="1057"/>
        <v>0</v>
      </c>
      <c r="JR290" s="6">
        <f t="shared" si="1058"/>
        <v>0</v>
      </c>
      <c r="JS290" s="193">
        <f t="shared" si="1248"/>
        <v>5.6740334309306508</v>
      </c>
      <c r="JT290" s="193">
        <f t="shared" si="1249"/>
        <v>4.270788526529989</v>
      </c>
      <c r="JU290" s="193">
        <f t="shared" si="1250"/>
        <v>3.8150380693314694</v>
      </c>
      <c r="JV290" s="193">
        <f t="shared" si="1059"/>
        <v>3.9040600573940507</v>
      </c>
      <c r="JW290" s="205">
        <f t="shared" si="1251"/>
        <v>56552.054452600365</v>
      </c>
      <c r="KA290" s="3">
        <f t="shared" si="1060"/>
        <v>0</v>
      </c>
      <c r="KB290" s="6">
        <f t="shared" si="1061"/>
        <v>0</v>
      </c>
      <c r="KC290" s="6">
        <f t="shared" si="1062"/>
        <v>8.8868452451249329</v>
      </c>
      <c r="KD290" s="6">
        <f t="shared" si="1063"/>
        <v>0</v>
      </c>
      <c r="KE290" s="193">
        <f t="shared" si="1252"/>
        <v>5.6740334309306508</v>
      </c>
      <c r="KF290" s="193">
        <f t="shared" si="1253"/>
        <v>4.1745731882913786</v>
      </c>
      <c r="KG290" s="193">
        <f t="shared" si="1254"/>
        <v>3.9938855169995344</v>
      </c>
      <c r="KH290" s="193">
        <f t="shared" si="1064"/>
        <v>3.9040600573940507</v>
      </c>
      <c r="KI290" s="212">
        <f t="shared" si="1255"/>
        <v>57190.480466490575</v>
      </c>
      <c r="KM290" s="3">
        <f t="shared" si="1065"/>
        <v>0</v>
      </c>
      <c r="KN290" s="6">
        <f t="shared" si="1066"/>
        <v>0</v>
      </c>
      <c r="KO290" s="6">
        <f t="shared" si="1067"/>
        <v>7.8834917497076029</v>
      </c>
      <c r="KP290" s="6">
        <f t="shared" si="1068"/>
        <v>0</v>
      </c>
      <c r="KQ290" s="193">
        <f t="shared" si="1256"/>
        <v>5.6740334309306508</v>
      </c>
      <c r="KR290" s="193">
        <f t="shared" si="1257"/>
        <v>4.1745731882913786</v>
      </c>
      <c r="KS290" s="193">
        <f t="shared" si="1258"/>
        <v>3.975222673733056</v>
      </c>
      <c r="KT290" s="193">
        <f t="shared" si="1069"/>
        <v>3.9040600573940507</v>
      </c>
      <c r="KU290" s="212">
        <f t="shared" si="1259"/>
        <v>57098.195934317322</v>
      </c>
      <c r="KY290" s="3">
        <f t="shared" si="1070"/>
        <v>0</v>
      </c>
      <c r="KZ290" s="6">
        <f t="shared" si="1071"/>
        <v>0</v>
      </c>
      <c r="LA290" s="6">
        <f t="shared" si="1072"/>
        <v>9.316853886018075</v>
      </c>
      <c r="LB290" s="6">
        <f t="shared" si="1073"/>
        <v>0</v>
      </c>
      <c r="LC290" s="193">
        <f t="shared" si="1260"/>
        <v>5.6740334309306508</v>
      </c>
      <c r="LD290" s="193">
        <f t="shared" si="1261"/>
        <v>4.1745731882913786</v>
      </c>
      <c r="LE290" s="193">
        <f t="shared" si="1262"/>
        <v>4.00177847297324</v>
      </c>
      <c r="LF290" s="193">
        <f t="shared" si="1074"/>
        <v>3.9040600573940507</v>
      </c>
      <c r="LG290" s="205">
        <f t="shared" si="1263"/>
        <v>57229.554634323016</v>
      </c>
      <c r="LK290" s="3">
        <f t="shared" si="1075"/>
        <v>0</v>
      </c>
      <c r="LL290" s="6">
        <f t="shared" si="1076"/>
        <v>0</v>
      </c>
      <c r="LM290" s="6">
        <f t="shared" si="1077"/>
        <v>0</v>
      </c>
      <c r="LN290" s="6">
        <f t="shared" si="1078"/>
        <v>6.1966486763412441</v>
      </c>
      <c r="LO290" s="193">
        <f t="shared" si="1264"/>
        <v>5.6740334309306508</v>
      </c>
      <c r="LP290" s="193">
        <f t="shared" si="1265"/>
        <v>4.1745731882913786</v>
      </c>
      <c r="LQ290" s="193">
        <f t="shared" si="1266"/>
        <v>3.8150380693314694</v>
      </c>
      <c r="LR290" s="193">
        <f t="shared" si="1079"/>
        <v>4.0217753440972297</v>
      </c>
      <c r="LS290" s="212">
        <f t="shared" si="1267"/>
        <v>57142.355905300894</v>
      </c>
      <c r="LW290" s="3">
        <f t="shared" si="1080"/>
        <v>0</v>
      </c>
      <c r="LX290" s="6">
        <f t="shared" si="1081"/>
        <v>0</v>
      </c>
      <c r="LY290" s="6">
        <f t="shared" si="1082"/>
        <v>0</v>
      </c>
      <c r="LZ290" s="6">
        <f t="shared" si="1083"/>
        <v>5.7765369016740413</v>
      </c>
      <c r="MA290" s="193">
        <f t="shared" si="1268"/>
        <v>5.6740334309306508</v>
      </c>
      <c r="MB290" s="193">
        <f t="shared" si="1269"/>
        <v>4.1745731882913786</v>
      </c>
      <c r="MC290" s="193">
        <f t="shared" si="1270"/>
        <v>3.8150380693314694</v>
      </c>
      <c r="MD290" s="193">
        <f t="shared" si="1084"/>
        <v>4.0142179853159758</v>
      </c>
      <c r="ME290" s="212">
        <f t="shared" si="1271"/>
        <v>57088.69457098539</v>
      </c>
      <c r="MI290" s="3">
        <f t="shared" si="1085"/>
        <v>0</v>
      </c>
      <c r="MJ290" s="6">
        <f t="shared" si="1086"/>
        <v>0</v>
      </c>
      <c r="MK290" s="6">
        <f t="shared" si="1087"/>
        <v>0</v>
      </c>
      <c r="ML290" s="6">
        <f t="shared" si="1088"/>
        <v>6.564246479175047</v>
      </c>
      <c r="MM290" s="193">
        <f t="shared" si="1272"/>
        <v>5.6740334309306508</v>
      </c>
      <c r="MN290" s="193">
        <f t="shared" si="1273"/>
        <v>4.1745731882913786</v>
      </c>
      <c r="MO290" s="193">
        <f t="shared" si="1274"/>
        <v>3.8150380693314694</v>
      </c>
      <c r="MP290" s="193">
        <f t="shared" si="1089"/>
        <v>4.0283415041373845</v>
      </c>
      <c r="MQ290" s="205">
        <f t="shared" si="1275"/>
        <v>57189.02014114202</v>
      </c>
      <c r="MT290" s="3">
        <f t="shared" si="1090"/>
        <v>6.680883123041685</v>
      </c>
      <c r="MU290" s="6">
        <f t="shared" si="1091"/>
        <v>5.4716406234934283</v>
      </c>
      <c r="MV290" s="6">
        <f t="shared" si="1092"/>
        <v>8.2418322837852198</v>
      </c>
      <c r="MW290" s="6">
        <f t="shared" si="1093"/>
        <v>6.3016766200080445</v>
      </c>
      <c r="MX290" s="193">
        <f t="shared" si="1276"/>
        <v>5.696716281730744</v>
      </c>
      <c r="MY290" s="193">
        <f t="shared" si="1277"/>
        <v>4.2553818525723122</v>
      </c>
      <c r="MZ290" s="193">
        <f t="shared" si="1278"/>
        <v>3.9819280291424315</v>
      </c>
      <c r="NA290" s="193">
        <f t="shared" si="1094"/>
        <v>4.0236557933806534</v>
      </c>
      <c r="NB290" s="212">
        <f t="shared" si="1279"/>
        <v>58208.009841779691</v>
      </c>
      <c r="NF290" s="3">
        <f t="shared" si="1095"/>
        <v>6.6808831230416841</v>
      </c>
      <c r="NG290" s="6">
        <f t="shared" si="1096"/>
        <v>0</v>
      </c>
      <c r="NH290" s="6">
        <f t="shared" si="1097"/>
        <v>0</v>
      </c>
      <c r="NI290" s="6">
        <f t="shared" si="1098"/>
        <v>0</v>
      </c>
      <c r="NJ290" s="193">
        <f t="shared" si="1280"/>
        <v>5.696716281730744</v>
      </c>
      <c r="NK290" s="193">
        <f t="shared" si="1281"/>
        <v>4.1745731882913786</v>
      </c>
      <c r="NL290" s="193">
        <f t="shared" si="1282"/>
        <v>3.8150380693314694</v>
      </c>
      <c r="NM290" s="193">
        <f t="shared" si="1099"/>
        <v>3.9040600573940507</v>
      </c>
      <c r="NN290" s="212">
        <f t="shared" si="1283"/>
        <v>56325.311208612955</v>
      </c>
      <c r="NR290" s="3">
        <f t="shared" si="1100"/>
        <v>0</v>
      </c>
      <c r="NS290" s="6">
        <f t="shared" si="1101"/>
        <v>5.4716406234934283</v>
      </c>
      <c r="NT290" s="6">
        <f t="shared" si="1102"/>
        <v>0</v>
      </c>
      <c r="NU290" s="6">
        <f t="shared" si="1103"/>
        <v>0</v>
      </c>
      <c r="NV290" s="193">
        <f t="shared" si="1284"/>
        <v>5.6740334309306508</v>
      </c>
      <c r="NW290" s="193">
        <f t="shared" si="1285"/>
        <v>4.2553818525723122</v>
      </c>
      <c r="NX290" s="193">
        <f t="shared" si="1286"/>
        <v>3.8150380693314694</v>
      </c>
      <c r="NY290" s="193">
        <f t="shared" si="1104"/>
        <v>3.9040600573940507</v>
      </c>
      <c r="NZ290" s="212">
        <f t="shared" si="1287"/>
        <v>56513.580314840117</v>
      </c>
      <c r="OD290" s="3">
        <f t="shared" si="1105"/>
        <v>0</v>
      </c>
      <c r="OE290" s="6">
        <f t="shared" si="1106"/>
        <v>0</v>
      </c>
      <c r="OF290" s="6">
        <f t="shared" si="1107"/>
        <v>8.2418322837852198</v>
      </c>
      <c r="OG290" s="6">
        <f t="shared" si="1108"/>
        <v>0</v>
      </c>
      <c r="OH290" s="193">
        <f t="shared" si="1288"/>
        <v>5.6740334309306508</v>
      </c>
      <c r="OI290" s="193">
        <f t="shared" si="1289"/>
        <v>4.1745731882913786</v>
      </c>
      <c r="OJ290" s="193">
        <f t="shared" si="1290"/>
        <v>3.9819280291424315</v>
      </c>
      <c r="OK290" s="193">
        <f t="shared" si="1109"/>
        <v>3.9040600573940507</v>
      </c>
      <c r="OL290" s="212">
        <f t="shared" si="1291"/>
        <v>57131.335604590808</v>
      </c>
      <c r="OP290" s="3">
        <f t="shared" si="1110"/>
        <v>0</v>
      </c>
      <c r="OQ290" s="6">
        <f t="shared" si="1111"/>
        <v>0</v>
      </c>
      <c r="OR290" s="6">
        <f t="shared" si="1112"/>
        <v>0</v>
      </c>
      <c r="OS290" s="6">
        <f t="shared" si="1113"/>
        <v>6.3016766200080445</v>
      </c>
      <c r="OT290" s="193">
        <f t="shared" si="1292"/>
        <v>5.6740334309306508</v>
      </c>
      <c r="OU290" s="193">
        <f t="shared" si="1293"/>
        <v>4.1745731882913786</v>
      </c>
      <c r="OV290" s="193">
        <f t="shared" si="1294"/>
        <v>3.8150380693314694</v>
      </c>
      <c r="OW290" s="193">
        <f t="shared" si="1114"/>
        <v>4.0236557933806534</v>
      </c>
      <c r="OX290" s="232">
        <f t="shared" si="1295"/>
        <v>57155.715947045108</v>
      </c>
    </row>
    <row r="291" spans="2:414" x14ac:dyDescent="0.2">
      <c r="B291" s="81">
        <v>45472</v>
      </c>
      <c r="C291">
        <v>131</v>
      </c>
      <c r="D291">
        <v>11.63950255992482</v>
      </c>
      <c r="E291">
        <v>0</v>
      </c>
      <c r="F291">
        <v>0</v>
      </c>
      <c r="G291">
        <v>0</v>
      </c>
      <c r="H291">
        <v>0</v>
      </c>
      <c r="I291">
        <v>0</v>
      </c>
      <c r="J291">
        <v>1</v>
      </c>
      <c r="K291">
        <v>0</v>
      </c>
      <c r="L291">
        <v>0</v>
      </c>
      <c r="M291">
        <v>0</v>
      </c>
      <c r="N291">
        <v>0</v>
      </c>
      <c r="O291">
        <v>0</v>
      </c>
      <c r="P291">
        <v>0</v>
      </c>
      <c r="Q291">
        <v>0</v>
      </c>
      <c r="R291">
        <v>0</v>
      </c>
      <c r="S291">
        <v>1</v>
      </c>
      <c r="T291">
        <v>17161</v>
      </c>
      <c r="U291">
        <v>7.0461465710150213</v>
      </c>
      <c r="V291">
        <v>5.4793026602249819</v>
      </c>
      <c r="W291">
        <v>7.1229553073447383</v>
      </c>
      <c r="X291">
        <v>5.3227935569902174</v>
      </c>
      <c r="Y291" s="3">
        <v>857.21810080368891</v>
      </c>
      <c r="Z291" s="3">
        <v>174.66742520922617</v>
      </c>
      <c r="AA291" s="3">
        <v>1194.7314454384796</v>
      </c>
      <c r="AB291" s="3">
        <v>155.35220464769017</v>
      </c>
      <c r="AC291">
        <v>0</v>
      </c>
      <c r="AD291">
        <v>1</v>
      </c>
      <c r="AE291" s="6"/>
      <c r="AF291" s="1" t="s">
        <v>4</v>
      </c>
      <c r="AG291">
        <v>131</v>
      </c>
      <c r="AH291" s="189">
        <v>45472</v>
      </c>
      <c r="AI291">
        <f t="shared" si="1115"/>
        <v>6</v>
      </c>
      <c r="AJ291">
        <v>131</v>
      </c>
      <c r="AK291">
        <v>0</v>
      </c>
      <c r="AL291">
        <v>1</v>
      </c>
      <c r="AM291">
        <v>0</v>
      </c>
      <c r="AN291">
        <v>0</v>
      </c>
      <c r="AO291">
        <v>0</v>
      </c>
      <c r="AP291">
        <v>0</v>
      </c>
      <c r="AQ291">
        <v>1</v>
      </c>
      <c r="AS291" s="37"/>
      <c r="AT291" s="37"/>
      <c r="AU291" s="6">
        <f t="shared" si="1116"/>
        <v>0</v>
      </c>
      <c r="AV291" s="6">
        <f t="shared" si="1117"/>
        <v>0</v>
      </c>
      <c r="AW291" s="6">
        <f t="shared" si="1118"/>
        <v>0</v>
      </c>
      <c r="AX291" s="6">
        <f t="shared" si="1119"/>
        <v>0</v>
      </c>
      <c r="AY291" s="193">
        <f t="shared" si="1120"/>
        <v>5.6740334309306508</v>
      </c>
      <c r="AZ291" s="193">
        <f t="shared" si="1121"/>
        <v>4.1745731882913786</v>
      </c>
      <c r="BA291" s="193">
        <f t="shared" si="1122"/>
        <v>3.8150380693314694</v>
      </c>
      <c r="BB291" s="193">
        <f t="shared" si="1123"/>
        <v>3.9040600573940507</v>
      </c>
      <c r="BC291" s="72">
        <f t="shared" si="1124"/>
        <v>56312.210093717425</v>
      </c>
      <c r="BG291" s="3">
        <f t="shared" si="1125"/>
        <v>6.9052236395947206</v>
      </c>
      <c r="BH291" s="6">
        <f t="shared" si="1126"/>
        <v>0</v>
      </c>
      <c r="BI291" s="6">
        <f t="shared" si="1127"/>
        <v>0</v>
      </c>
      <c r="BJ291" s="6">
        <f t="shared" si="1128"/>
        <v>0</v>
      </c>
      <c r="BK291" s="193">
        <f t="shared" si="1129"/>
        <v>5.6974691028362194</v>
      </c>
      <c r="BL291" s="193">
        <f t="shared" si="1130"/>
        <v>4.1745731882913786</v>
      </c>
      <c r="BM291" s="193">
        <f t="shared" si="1131"/>
        <v>3.8150380693314694</v>
      </c>
      <c r="BN291" s="193">
        <f t="shared" si="1132"/>
        <v>3.9040600573940507</v>
      </c>
      <c r="BO291" s="72">
        <f t="shared" si="1133"/>
        <v>56325.746073752802</v>
      </c>
      <c r="BS291" s="3">
        <f t="shared" si="1134"/>
        <v>6.9052453958799855</v>
      </c>
      <c r="BT291" s="6">
        <f t="shared" si="1135"/>
        <v>0</v>
      </c>
      <c r="BU291" s="6">
        <f t="shared" si="1136"/>
        <v>0</v>
      </c>
      <c r="BV291" s="6">
        <f t="shared" si="1137"/>
        <v>0</v>
      </c>
      <c r="BW291" s="193">
        <f t="shared" si="1138"/>
        <v>5.6974691758164671</v>
      </c>
      <c r="BX291" s="193">
        <f t="shared" si="1139"/>
        <v>4.1745731882913786</v>
      </c>
      <c r="BY291" s="193">
        <f t="shared" si="1296"/>
        <v>3.8150380693314694</v>
      </c>
      <c r="BZ291" s="193">
        <f t="shared" si="1140"/>
        <v>3.9040600573940507</v>
      </c>
      <c r="CA291" s="72">
        <f t="shared" si="1141"/>
        <v>56325.746073752802</v>
      </c>
      <c r="CE291" s="3">
        <f t="shared" si="1142"/>
        <v>0</v>
      </c>
      <c r="CF291" s="6">
        <f t="shared" si="1143"/>
        <v>5.4793026602249819</v>
      </c>
      <c r="CG291" s="6">
        <f t="shared" si="1144"/>
        <v>0</v>
      </c>
      <c r="CH291" s="6">
        <f t="shared" si="1145"/>
        <v>0</v>
      </c>
      <c r="CI291" s="193">
        <f t="shared" si="1146"/>
        <v>5.6740334309306508</v>
      </c>
      <c r="CJ291" s="193">
        <f t="shared" si="1147"/>
        <v>4.2554905531290501</v>
      </c>
      <c r="CK291" s="193">
        <f t="shared" si="1297"/>
        <v>3.8150380693314694</v>
      </c>
      <c r="CL291" s="193">
        <f t="shared" si="1148"/>
        <v>3.9040600573940507</v>
      </c>
      <c r="CM291" s="72">
        <f t="shared" si="1149"/>
        <v>56513.851674336234</v>
      </c>
      <c r="CQ291" s="3">
        <f t="shared" si="1150"/>
        <v>0</v>
      </c>
      <c r="CR291" s="6">
        <f t="shared" si="1151"/>
        <v>5.4793622521784151</v>
      </c>
      <c r="CS291" s="6">
        <f t="shared" si="1152"/>
        <v>0</v>
      </c>
      <c r="CT291" s="6">
        <f t="shared" si="1153"/>
        <v>0</v>
      </c>
      <c r="CU291" s="193">
        <f t="shared" si="1154"/>
        <v>5.6740334309306508</v>
      </c>
      <c r="CV291" s="193">
        <f t="shared" si="1155"/>
        <v>4.2554913985078908</v>
      </c>
      <c r="CW291" s="193">
        <f t="shared" si="1298"/>
        <v>3.8150380693314694</v>
      </c>
      <c r="CX291" s="193">
        <f t="shared" si="1156"/>
        <v>3.9040600573940507</v>
      </c>
      <c r="CY291" s="72">
        <f t="shared" si="1157"/>
        <v>56513.853784740655</v>
      </c>
      <c r="DC291" s="3">
        <f t="shared" si="1158"/>
        <v>0</v>
      </c>
      <c r="DD291" s="6">
        <f t="shared" si="1159"/>
        <v>0</v>
      </c>
      <c r="DE291" s="6">
        <f t="shared" si="1160"/>
        <v>7.4791030727119754</v>
      </c>
      <c r="DF291" s="6">
        <f t="shared" si="1161"/>
        <v>0</v>
      </c>
      <c r="DG291" s="193">
        <f t="shared" si="1162"/>
        <v>5.6740334309306508</v>
      </c>
      <c r="DH291" s="193">
        <f t="shared" si="1163"/>
        <v>4.1745731882913786</v>
      </c>
      <c r="DI291" s="193">
        <f t="shared" si="1299"/>
        <v>3.9676012583294122</v>
      </c>
      <c r="DJ291" s="193">
        <f t="shared" si="1164"/>
        <v>3.9040600573940507</v>
      </c>
      <c r="DK291" s="72">
        <f t="shared" si="1165"/>
        <v>57060.552190193928</v>
      </c>
      <c r="DO291" s="3">
        <f t="shared" si="1166"/>
        <v>0</v>
      </c>
      <c r="DP291" s="6">
        <f t="shared" si="1167"/>
        <v>0</v>
      </c>
      <c r="DQ291" s="6">
        <f t="shared" si="1168"/>
        <v>7.1230928716101252</v>
      </c>
      <c r="DR291" s="6">
        <f t="shared" si="1169"/>
        <v>0</v>
      </c>
      <c r="DS291" s="193">
        <f t="shared" si="1170"/>
        <v>5.6740334309306508</v>
      </c>
      <c r="DT291" s="193">
        <f t="shared" si="1171"/>
        <v>4.1745731882913786</v>
      </c>
      <c r="DU291" s="193">
        <f t="shared" si="1300"/>
        <v>3.9608432024840954</v>
      </c>
      <c r="DV291" s="193">
        <f t="shared" si="1172"/>
        <v>3.9040600573940507</v>
      </c>
      <c r="DW291" s="72">
        <f t="shared" si="1173"/>
        <v>57027.193517654436</v>
      </c>
      <c r="EA291" s="3">
        <f t="shared" si="1174"/>
        <v>0</v>
      </c>
      <c r="EB291" s="6">
        <f t="shared" si="1175"/>
        <v>0</v>
      </c>
      <c r="EC291" s="6">
        <f t="shared" si="1176"/>
        <v>0</v>
      </c>
      <c r="ED291" s="6">
        <f t="shared" si="1177"/>
        <v>15.968380670970653</v>
      </c>
      <c r="EE291" s="193">
        <f t="shared" si="1178"/>
        <v>5.6740334309306508</v>
      </c>
      <c r="EF291" s="193">
        <f t="shared" si="1179"/>
        <v>4.1745731882913786</v>
      </c>
      <c r="EG291" s="193">
        <f t="shared" si="1301"/>
        <v>3.8150380693314694</v>
      </c>
      <c r="EH291" s="193">
        <f t="shared" si="1180"/>
        <v>4.1831459433071956</v>
      </c>
      <c r="EI291" s="72">
        <f t="shared" si="1181"/>
        <v>58300.288828508194</v>
      </c>
      <c r="EM291" s="3">
        <f t="shared" si="1182"/>
        <v>0</v>
      </c>
      <c r="EN291" s="6">
        <f t="shared" si="1183"/>
        <v>0</v>
      </c>
      <c r="EO291" s="6">
        <f t="shared" si="1184"/>
        <v>0</v>
      </c>
      <c r="EP291" s="6">
        <f t="shared" si="1185"/>
        <v>5.3229249287452864</v>
      </c>
      <c r="EQ291" s="193">
        <f t="shared" si="1186"/>
        <v>5.6740334309306508</v>
      </c>
      <c r="ER291" s="193">
        <f t="shared" si="1187"/>
        <v>4.1745731882913786</v>
      </c>
      <c r="ES291" s="193">
        <f t="shared" si="1302"/>
        <v>3.8150380693314694</v>
      </c>
      <c r="ET291" s="193">
        <f t="shared" si="1188"/>
        <v>4.0059933524441762</v>
      </c>
      <c r="EU291" s="72">
        <f t="shared" si="1189"/>
        <v>57030.35249104815</v>
      </c>
      <c r="EY291" s="3">
        <f t="shared" si="1190"/>
        <v>6.9052236395947206</v>
      </c>
      <c r="EZ291" s="6">
        <f t="shared" si="1191"/>
        <v>5.4793026602249819</v>
      </c>
      <c r="FA291" s="6">
        <f t="shared" si="1192"/>
        <v>7.4791030727119754</v>
      </c>
      <c r="FB291" s="6">
        <f t="shared" si="1193"/>
        <v>15.968380670970653</v>
      </c>
      <c r="FC291" s="193">
        <f t="shared" si="1194"/>
        <v>5.6974691028362194</v>
      </c>
      <c r="FD291" s="193">
        <f t="shared" si="1195"/>
        <v>4.2554905531290501</v>
      </c>
      <c r="FE291" s="193">
        <f t="shared" si="1303"/>
        <v>3.9676012583294122</v>
      </c>
      <c r="FF291" s="193">
        <f t="shared" si="1196"/>
        <v>4.1831459433071956</v>
      </c>
      <c r="FG291" s="72">
        <f t="shared" si="1197"/>
        <v>59300.836470575246</v>
      </c>
      <c r="FK291" s="3">
        <f t="shared" si="1198"/>
        <v>7.0461683273002871</v>
      </c>
      <c r="FL291" s="6">
        <f t="shared" si="1199"/>
        <v>5.4793622521784151</v>
      </c>
      <c r="FM291" s="6">
        <f t="shared" si="1200"/>
        <v>7.1230928716101252</v>
      </c>
      <c r="FN291" s="6">
        <f t="shared" si="1201"/>
        <v>5.3229249287452864</v>
      </c>
      <c r="FO291" s="193">
        <f t="shared" si="1202"/>
        <v>5.6979417822349721</v>
      </c>
      <c r="FP291" s="193">
        <f t="shared" si="1203"/>
        <v>4.2554913985078908</v>
      </c>
      <c r="FQ291" s="193">
        <f t="shared" si="1304"/>
        <v>3.9608432024840954</v>
      </c>
      <c r="FR291" s="193">
        <f t="shared" si="1204"/>
        <v>4.0059933524441762</v>
      </c>
      <c r="FS291" s="205">
        <f t="shared" si="1205"/>
        <v>57975.475517277722</v>
      </c>
      <c r="FW291" s="3">
        <f t="shared" si="1206"/>
        <v>8.1030685566672744</v>
      </c>
      <c r="FX291" s="6">
        <f t="shared" si="1207"/>
        <v>6.1916120060542292</v>
      </c>
      <c r="FY291" s="6">
        <f t="shared" si="1208"/>
        <v>8.8324645811074749</v>
      </c>
      <c r="FZ291" s="6">
        <f t="shared" si="1209"/>
        <v>6.2808963972484566</v>
      </c>
      <c r="GA291" s="193">
        <f t="shared" si="1210"/>
        <v>5.7014791560812377</v>
      </c>
      <c r="GB291" s="193">
        <f t="shared" si="1211"/>
        <v>4.2655447528169379</v>
      </c>
      <c r="GC291" s="193">
        <f t="shared" si="1305"/>
        <v>3.9928828891479071</v>
      </c>
      <c r="GD291" s="193">
        <f t="shared" si="1212"/>
        <v>4.0232840190349926</v>
      </c>
      <c r="GE291" s="72">
        <f t="shared" si="1213"/>
        <v>58289.529225773302</v>
      </c>
      <c r="GI291" s="3">
        <f t="shared" si="1214"/>
        <v>7.7507612281165237</v>
      </c>
      <c r="GJ291" s="6">
        <f t="shared" si="1215"/>
        <v>6.0272329262474802</v>
      </c>
      <c r="GK291" s="6">
        <f t="shared" si="1216"/>
        <v>7.8352508380792125</v>
      </c>
      <c r="GL291" s="6">
        <f t="shared" si="1217"/>
        <v>5.8550729126892396</v>
      </c>
      <c r="GM291" s="193">
        <f t="shared" si="1218"/>
        <v>5.7003013969957852</v>
      </c>
      <c r="GN291" s="193">
        <f t="shared" si="1219"/>
        <v>4.2632335089057252</v>
      </c>
      <c r="GO291" s="193">
        <f t="shared" si="1306"/>
        <v>3.9743165343934281</v>
      </c>
      <c r="GP291" s="193">
        <f t="shared" si="1220"/>
        <v>4.0156351109614423</v>
      </c>
      <c r="GQ291" s="72">
        <f t="shared" si="1221"/>
        <v>58134.006902622525</v>
      </c>
      <c r="GU291" s="3">
        <f t="shared" si="1222"/>
        <v>9.1599905423195285</v>
      </c>
      <c r="GV291" s="6">
        <f t="shared" si="1223"/>
        <v>6.5751631922699785</v>
      </c>
      <c r="GW291" s="6">
        <f t="shared" si="1224"/>
        <v>9.2598418995481602</v>
      </c>
      <c r="GX291" s="6">
        <f t="shared" si="1225"/>
        <v>6.6534919462377715</v>
      </c>
      <c r="GY291" s="193">
        <f t="shared" si="1226"/>
        <v>5.7050041334404593</v>
      </c>
      <c r="GZ291" s="193">
        <f t="shared" si="1227"/>
        <v>4.2709169716750157</v>
      </c>
      <c r="HA291" s="193">
        <f t="shared" si="1307"/>
        <v>4.0007355738369652</v>
      </c>
      <c r="HB291" s="193">
        <f t="shared" si="1228"/>
        <v>4.0299291545506124</v>
      </c>
      <c r="HC291" s="205">
        <f t="shared" si="1229"/>
        <v>58393.323583899364</v>
      </c>
      <c r="HG291" s="3">
        <f t="shared" si="1030"/>
        <v>8.1030685566672744</v>
      </c>
      <c r="HH291" s="6">
        <f t="shared" si="1031"/>
        <v>0</v>
      </c>
      <c r="HI291" s="6">
        <f t="shared" si="1032"/>
        <v>0</v>
      </c>
      <c r="HJ291" s="6">
        <f t="shared" si="1033"/>
        <v>0</v>
      </c>
      <c r="HK291" s="193">
        <f t="shared" si="1230"/>
        <v>5.7014791560812377</v>
      </c>
      <c r="HL291" s="193">
        <f t="shared" si="1230"/>
        <v>4.1745731882913786</v>
      </c>
      <c r="HM291" s="193">
        <f t="shared" si="1230"/>
        <v>3.8150380693314694</v>
      </c>
      <c r="HN291" s="193">
        <f t="shared" si="1034"/>
        <v>3.9040600573940507</v>
      </c>
      <c r="HO291" s="212">
        <f t="shared" si="1231"/>
        <v>56328.062527080503</v>
      </c>
      <c r="HS291" s="3">
        <f t="shared" si="1035"/>
        <v>7.7507612281165237</v>
      </c>
      <c r="HT291" s="6">
        <f t="shared" si="1036"/>
        <v>0</v>
      </c>
      <c r="HU291" s="6">
        <f t="shared" si="1037"/>
        <v>0</v>
      </c>
      <c r="HV291" s="6">
        <f t="shared" si="1038"/>
        <v>0</v>
      </c>
      <c r="HW291" s="193">
        <f t="shared" si="1232"/>
        <v>5.7003013969957852</v>
      </c>
      <c r="HX291" s="193">
        <f t="shared" si="1233"/>
        <v>4.1745731882913786</v>
      </c>
      <c r="HY291" s="193">
        <f t="shared" si="1234"/>
        <v>3.8150380693314694</v>
      </c>
      <c r="HZ291" s="193">
        <f t="shared" si="1039"/>
        <v>3.9040600573940507</v>
      </c>
      <c r="IA291" s="212">
        <f t="shared" si="1235"/>
        <v>56327.382171132856</v>
      </c>
      <c r="IE291" s="3">
        <f t="shared" si="1040"/>
        <v>9.1599905423195285</v>
      </c>
      <c r="IF291" s="6">
        <f t="shared" si="1041"/>
        <v>0</v>
      </c>
      <c r="IG291" s="6">
        <f t="shared" si="1042"/>
        <v>0</v>
      </c>
      <c r="IH291" s="6">
        <f t="shared" si="1043"/>
        <v>0</v>
      </c>
      <c r="II291" s="193">
        <f t="shared" si="1236"/>
        <v>5.7050041334404593</v>
      </c>
      <c r="IJ291" s="193">
        <f t="shared" si="1237"/>
        <v>4.1745731882913786</v>
      </c>
      <c r="IK291" s="193">
        <f t="shared" si="1238"/>
        <v>3.8150380693314694</v>
      </c>
      <c r="IL291" s="193">
        <f t="shared" si="1044"/>
        <v>3.9040600573940507</v>
      </c>
      <c r="IM291" s="205">
        <f t="shared" si="1239"/>
        <v>56330.098849427428</v>
      </c>
      <c r="IQ291" s="3">
        <f t="shared" si="1045"/>
        <v>0</v>
      </c>
      <c r="IR291" s="6">
        <f t="shared" si="1046"/>
        <v>6.1916120060542292</v>
      </c>
      <c r="IS291" s="6">
        <f t="shared" si="1047"/>
        <v>0</v>
      </c>
      <c r="IT291" s="6">
        <f t="shared" si="1048"/>
        <v>0</v>
      </c>
      <c r="IU291" s="193">
        <f t="shared" si="1240"/>
        <v>5.6740334309306508</v>
      </c>
      <c r="IV291" s="193">
        <f t="shared" si="1241"/>
        <v>4.2655447528169379</v>
      </c>
      <c r="IW291" s="193">
        <f t="shared" si="1242"/>
        <v>3.8150380693314694</v>
      </c>
      <c r="IX291" s="193">
        <f t="shared" si="1049"/>
        <v>3.9040600573940507</v>
      </c>
      <c r="IY291" s="212">
        <f t="shared" si="1243"/>
        <v>56538.956560090352</v>
      </c>
      <c r="JC291" s="3">
        <f t="shared" si="1050"/>
        <v>0</v>
      </c>
      <c r="JD291" s="6">
        <f t="shared" si="1051"/>
        <v>6.0272329262474802</v>
      </c>
      <c r="JE291" s="6">
        <f t="shared" si="1052"/>
        <v>0</v>
      </c>
      <c r="JF291" s="6">
        <f t="shared" si="1053"/>
        <v>0</v>
      </c>
      <c r="JG291" s="193">
        <f t="shared" si="1244"/>
        <v>5.6740334309306508</v>
      </c>
      <c r="JH291" s="193">
        <f t="shared" si="1245"/>
        <v>4.2632335089057252</v>
      </c>
      <c r="JI291" s="193">
        <f t="shared" si="1246"/>
        <v>3.8150380693314694</v>
      </c>
      <c r="JJ291" s="193">
        <f t="shared" si="1054"/>
        <v>3.9040600573940507</v>
      </c>
      <c r="JK291" s="212">
        <f t="shared" si="1247"/>
        <v>56533.184500704592</v>
      </c>
      <c r="JO291" s="3">
        <f t="shared" si="1055"/>
        <v>0</v>
      </c>
      <c r="JP291" s="6">
        <f t="shared" si="1056"/>
        <v>6.5751631922699785</v>
      </c>
      <c r="JQ291" s="6">
        <f t="shared" si="1057"/>
        <v>0</v>
      </c>
      <c r="JR291" s="6">
        <f t="shared" si="1058"/>
        <v>0</v>
      </c>
      <c r="JS291" s="193">
        <f t="shared" si="1248"/>
        <v>5.6740334309306508</v>
      </c>
      <c r="JT291" s="193">
        <f t="shared" si="1249"/>
        <v>4.2709169716750157</v>
      </c>
      <c r="JU291" s="193">
        <f t="shared" si="1250"/>
        <v>3.8150380693314694</v>
      </c>
      <c r="JV291" s="193">
        <f t="shared" si="1059"/>
        <v>3.9040600573940507</v>
      </c>
      <c r="JW291" s="205">
        <f t="shared" si="1251"/>
        <v>56552.375320819003</v>
      </c>
      <c r="KA291" s="3">
        <f t="shared" si="1060"/>
        <v>0</v>
      </c>
      <c r="KB291" s="6">
        <f t="shared" si="1061"/>
        <v>0</v>
      </c>
      <c r="KC291" s="6">
        <f t="shared" si="1062"/>
        <v>8.8324645811074749</v>
      </c>
      <c r="KD291" s="6">
        <f t="shared" si="1063"/>
        <v>0</v>
      </c>
      <c r="KE291" s="193">
        <f t="shared" si="1252"/>
        <v>5.6740334309306508</v>
      </c>
      <c r="KF291" s="193">
        <f t="shared" si="1253"/>
        <v>4.1745731882913786</v>
      </c>
      <c r="KG291" s="193">
        <f t="shared" si="1254"/>
        <v>3.9928828891479071</v>
      </c>
      <c r="KH291" s="193">
        <f t="shared" si="1064"/>
        <v>3.9040600573940507</v>
      </c>
      <c r="KI291" s="212">
        <f t="shared" si="1255"/>
        <v>57185.518856043716</v>
      </c>
      <c r="KM291" s="3">
        <f t="shared" si="1065"/>
        <v>0</v>
      </c>
      <c r="KN291" s="6">
        <f t="shared" si="1066"/>
        <v>0</v>
      </c>
      <c r="KO291" s="6">
        <f t="shared" si="1067"/>
        <v>7.8352508380792125</v>
      </c>
      <c r="KP291" s="6">
        <f t="shared" si="1068"/>
        <v>0</v>
      </c>
      <c r="KQ291" s="193">
        <f t="shared" si="1256"/>
        <v>5.6740334309306508</v>
      </c>
      <c r="KR291" s="193">
        <f t="shared" si="1257"/>
        <v>4.1745731882913786</v>
      </c>
      <c r="KS291" s="193">
        <f t="shared" si="1258"/>
        <v>3.9743165343934281</v>
      </c>
      <c r="KT291" s="193">
        <f t="shared" si="1069"/>
        <v>3.9040600573940507</v>
      </c>
      <c r="KU291" s="212">
        <f t="shared" si="1259"/>
        <v>57093.719024575832</v>
      </c>
      <c r="KY291" s="3">
        <f t="shared" si="1070"/>
        <v>0</v>
      </c>
      <c r="KZ291" s="6">
        <f t="shared" si="1071"/>
        <v>0</v>
      </c>
      <c r="LA291" s="6">
        <f t="shared" si="1072"/>
        <v>9.2598418995481602</v>
      </c>
      <c r="LB291" s="6">
        <f t="shared" si="1073"/>
        <v>0</v>
      </c>
      <c r="LC291" s="193">
        <f t="shared" si="1260"/>
        <v>5.6740334309306508</v>
      </c>
      <c r="LD291" s="193">
        <f t="shared" si="1261"/>
        <v>4.1745731882913786</v>
      </c>
      <c r="LE291" s="193">
        <f t="shared" si="1262"/>
        <v>4.0007355738369652</v>
      </c>
      <c r="LF291" s="193">
        <f t="shared" si="1074"/>
        <v>3.9040600573940507</v>
      </c>
      <c r="LG291" s="205">
        <f t="shared" si="1263"/>
        <v>57224.390220071706</v>
      </c>
      <c r="LK291" s="3">
        <f t="shared" si="1075"/>
        <v>0</v>
      </c>
      <c r="LL291" s="6">
        <f t="shared" si="1076"/>
        <v>0</v>
      </c>
      <c r="LM291" s="6">
        <f t="shared" si="1077"/>
        <v>0</v>
      </c>
      <c r="LN291" s="6">
        <f t="shared" si="1078"/>
        <v>6.2808963972484566</v>
      </c>
      <c r="LO291" s="193">
        <f t="shared" si="1264"/>
        <v>5.6740334309306508</v>
      </c>
      <c r="LP291" s="193">
        <f t="shared" si="1265"/>
        <v>4.1745731882913786</v>
      </c>
      <c r="LQ291" s="193">
        <f t="shared" si="1266"/>
        <v>3.8150380693314694</v>
      </c>
      <c r="LR291" s="193">
        <f t="shared" si="1079"/>
        <v>4.0232840190349926</v>
      </c>
      <c r="LS291" s="212">
        <f t="shared" si="1267"/>
        <v>57153.074351431678</v>
      </c>
      <c r="LW291" s="3">
        <f t="shared" si="1080"/>
        <v>0</v>
      </c>
      <c r="LX291" s="6">
        <f t="shared" si="1081"/>
        <v>0</v>
      </c>
      <c r="LY291" s="6">
        <f t="shared" si="1082"/>
        <v>0</v>
      </c>
      <c r="LZ291" s="6">
        <f t="shared" si="1083"/>
        <v>5.8550729126892396</v>
      </c>
      <c r="MA291" s="193">
        <f t="shared" si="1268"/>
        <v>5.6740334309306508</v>
      </c>
      <c r="MB291" s="193">
        <f t="shared" si="1269"/>
        <v>4.1745731882913786</v>
      </c>
      <c r="MC291" s="193">
        <f t="shared" si="1270"/>
        <v>3.8150380693314694</v>
      </c>
      <c r="MD291" s="193">
        <f t="shared" si="1084"/>
        <v>4.0156351109614423</v>
      </c>
      <c r="ME291" s="212">
        <f t="shared" si="1271"/>
        <v>57098.753089279264</v>
      </c>
      <c r="MI291" s="3">
        <f t="shared" si="1085"/>
        <v>0</v>
      </c>
      <c r="MJ291" s="6">
        <f t="shared" si="1086"/>
        <v>0</v>
      </c>
      <c r="MK291" s="6">
        <f t="shared" si="1087"/>
        <v>0</v>
      </c>
      <c r="ML291" s="6">
        <f t="shared" si="1088"/>
        <v>6.6534919462377715</v>
      </c>
      <c r="MM291" s="193">
        <f t="shared" si="1272"/>
        <v>5.6740334309306508</v>
      </c>
      <c r="MN291" s="193">
        <f t="shared" si="1273"/>
        <v>4.1745731882913786</v>
      </c>
      <c r="MO291" s="193">
        <f t="shared" si="1274"/>
        <v>3.8150380693314694</v>
      </c>
      <c r="MP291" s="193">
        <f t="shared" si="1089"/>
        <v>4.0299291545506124</v>
      </c>
      <c r="MQ291" s="205">
        <f t="shared" si="1275"/>
        <v>57200.30893857959</v>
      </c>
      <c r="MT291" s="3">
        <f t="shared" si="1090"/>
        <v>6.6938392424642696</v>
      </c>
      <c r="MU291" s="6">
        <f t="shared" si="1091"/>
        <v>5.4793026602249819</v>
      </c>
      <c r="MV291" s="6">
        <f t="shared" si="1092"/>
        <v>8.1913986034464479</v>
      </c>
      <c r="MW291" s="6">
        <f t="shared" si="1093"/>
        <v>6.3873522683882609</v>
      </c>
      <c r="MX291" s="193">
        <f t="shared" si="1276"/>
        <v>5.6967597740985427</v>
      </c>
      <c r="MY291" s="193">
        <f t="shared" si="1277"/>
        <v>4.2554905531290501</v>
      </c>
      <c r="MZ291" s="193">
        <f t="shared" si="1278"/>
        <v>3.9809870161636671</v>
      </c>
      <c r="NA291" s="193">
        <f t="shared" si="1094"/>
        <v>4.0251871393566656</v>
      </c>
      <c r="NB291" s="212">
        <f t="shared" si="1279"/>
        <v>58214.657286541798</v>
      </c>
      <c r="NF291" s="3">
        <f t="shared" si="1095"/>
        <v>6.6938392424642688</v>
      </c>
      <c r="NG291" s="6">
        <f t="shared" si="1096"/>
        <v>0</v>
      </c>
      <c r="NH291" s="6">
        <f t="shared" si="1097"/>
        <v>0</v>
      </c>
      <c r="NI291" s="6">
        <f t="shared" si="1098"/>
        <v>0</v>
      </c>
      <c r="NJ291" s="193">
        <f t="shared" si="1280"/>
        <v>5.6967597740985427</v>
      </c>
      <c r="NK291" s="193">
        <f t="shared" si="1281"/>
        <v>4.1745731882913786</v>
      </c>
      <c r="NL291" s="193">
        <f t="shared" si="1282"/>
        <v>3.8150380693314694</v>
      </c>
      <c r="NM291" s="193">
        <f t="shared" si="1099"/>
        <v>3.9040600573940507</v>
      </c>
      <c r="NN291" s="212">
        <f t="shared" si="1283"/>
        <v>56325.336331773949</v>
      </c>
      <c r="NR291" s="3">
        <f t="shared" si="1100"/>
        <v>0</v>
      </c>
      <c r="NS291" s="6">
        <f t="shared" si="1101"/>
        <v>5.4793026602249819</v>
      </c>
      <c r="NT291" s="6">
        <f t="shared" si="1102"/>
        <v>0</v>
      </c>
      <c r="NU291" s="6">
        <f t="shared" si="1103"/>
        <v>0</v>
      </c>
      <c r="NV291" s="193">
        <f t="shared" si="1284"/>
        <v>5.6740334309306508</v>
      </c>
      <c r="NW291" s="193">
        <f t="shared" si="1285"/>
        <v>4.2554905531290501</v>
      </c>
      <c r="NX291" s="193">
        <f t="shared" si="1286"/>
        <v>3.8150380693314694</v>
      </c>
      <c r="NY291" s="193">
        <f t="shared" si="1104"/>
        <v>3.9040600573940507</v>
      </c>
      <c r="NZ291" s="212">
        <f t="shared" si="1287"/>
        <v>56513.851674336234</v>
      </c>
      <c r="OD291" s="3">
        <f t="shared" si="1105"/>
        <v>0</v>
      </c>
      <c r="OE291" s="6">
        <f t="shared" si="1106"/>
        <v>0</v>
      </c>
      <c r="OF291" s="6">
        <f t="shared" si="1107"/>
        <v>8.1913986034464479</v>
      </c>
      <c r="OG291" s="6">
        <f t="shared" si="1108"/>
        <v>0</v>
      </c>
      <c r="OH291" s="193">
        <f t="shared" si="1288"/>
        <v>5.6740334309306508</v>
      </c>
      <c r="OI291" s="193">
        <f t="shared" si="1289"/>
        <v>4.1745731882913786</v>
      </c>
      <c r="OJ291" s="193">
        <f t="shared" si="1290"/>
        <v>3.9809870161636671</v>
      </c>
      <c r="OK291" s="193">
        <f t="shared" si="1109"/>
        <v>3.9040600573940507</v>
      </c>
      <c r="OL291" s="212">
        <f t="shared" si="1291"/>
        <v>57126.683705324664</v>
      </c>
      <c r="OP291" s="3">
        <f t="shared" si="1110"/>
        <v>0</v>
      </c>
      <c r="OQ291" s="6">
        <f t="shared" si="1111"/>
        <v>0</v>
      </c>
      <c r="OR291" s="6">
        <f t="shared" si="1112"/>
        <v>0</v>
      </c>
      <c r="OS291" s="6">
        <f t="shared" si="1113"/>
        <v>6.3873522683882609</v>
      </c>
      <c r="OT291" s="193">
        <f t="shared" si="1292"/>
        <v>5.6740334309306508</v>
      </c>
      <c r="OU291" s="193">
        <f t="shared" si="1293"/>
        <v>4.1745731882913786</v>
      </c>
      <c r="OV291" s="193">
        <f t="shared" si="1294"/>
        <v>3.8150380693314694</v>
      </c>
      <c r="OW291" s="193">
        <f t="shared" si="1114"/>
        <v>4.0251871393566656</v>
      </c>
      <c r="OX291" s="232">
        <f t="shared" si="1295"/>
        <v>57166.59801954063</v>
      </c>
    </row>
    <row r="292" spans="2:414" x14ac:dyDescent="0.2">
      <c r="B292" s="81">
        <v>45479</v>
      </c>
      <c r="C292">
        <v>132</v>
      </c>
      <c r="D292">
        <v>11.653991983104838</v>
      </c>
      <c r="E292">
        <v>0</v>
      </c>
      <c r="F292">
        <v>0</v>
      </c>
      <c r="G292">
        <v>0</v>
      </c>
      <c r="H292">
        <v>0</v>
      </c>
      <c r="I292">
        <v>0</v>
      </c>
      <c r="J292">
        <v>0</v>
      </c>
      <c r="K292">
        <v>0</v>
      </c>
      <c r="L292">
        <v>0</v>
      </c>
      <c r="M292">
        <v>0</v>
      </c>
      <c r="N292">
        <v>0</v>
      </c>
      <c r="O292">
        <v>0</v>
      </c>
      <c r="P292">
        <v>0</v>
      </c>
      <c r="Q292">
        <v>0</v>
      </c>
      <c r="R292">
        <v>0</v>
      </c>
      <c r="S292">
        <v>1</v>
      </c>
      <c r="T292">
        <v>17424</v>
      </c>
      <c r="U292">
        <v>7.0578932253362048</v>
      </c>
      <c r="V292">
        <v>5.4867730009618905</v>
      </c>
      <c r="W292">
        <v>7.0741722140471568</v>
      </c>
      <c r="X292">
        <v>5.3958562369980294</v>
      </c>
      <c r="Y292" s="3">
        <v>870.78779352931565</v>
      </c>
      <c r="Z292" s="3">
        <v>176.46461728501919</v>
      </c>
      <c r="AA292" s="3">
        <v>1135.6869427942297</v>
      </c>
      <c r="AB292" s="3">
        <v>170.88742511245871</v>
      </c>
      <c r="AC292">
        <v>1</v>
      </c>
      <c r="AD292">
        <v>1</v>
      </c>
      <c r="AE292" s="6"/>
      <c r="AF292" s="1" t="s">
        <v>4</v>
      </c>
      <c r="AG292">
        <v>132</v>
      </c>
      <c r="AH292" s="189">
        <v>45479</v>
      </c>
      <c r="AI292">
        <f t="shared" si="1115"/>
        <v>7</v>
      </c>
      <c r="AJ292">
        <v>132</v>
      </c>
      <c r="AK292">
        <v>1</v>
      </c>
      <c r="AL292">
        <v>1</v>
      </c>
      <c r="AM292">
        <v>0</v>
      </c>
      <c r="AN292">
        <v>0</v>
      </c>
      <c r="AO292">
        <v>0</v>
      </c>
      <c r="AP292">
        <v>0</v>
      </c>
      <c r="AQ292">
        <v>1</v>
      </c>
      <c r="AS292" s="37"/>
      <c r="AT292" s="37"/>
      <c r="AU292" s="6">
        <f t="shared" si="1116"/>
        <v>0</v>
      </c>
      <c r="AV292" s="6">
        <f t="shared" si="1117"/>
        <v>0</v>
      </c>
      <c r="AW292" s="6">
        <f t="shared" si="1118"/>
        <v>0</v>
      </c>
      <c r="AX292" s="6">
        <f t="shared" si="1119"/>
        <v>0</v>
      </c>
      <c r="AY292" s="193">
        <f t="shared" si="1120"/>
        <v>5.6740334309306508</v>
      </c>
      <c r="AZ292" s="193">
        <f t="shared" si="1121"/>
        <v>4.1745731882913786</v>
      </c>
      <c r="BA292" s="193">
        <f t="shared" si="1122"/>
        <v>3.8150380693314694</v>
      </c>
      <c r="BB292" s="193">
        <f t="shared" si="1123"/>
        <v>3.9040600573940507</v>
      </c>
      <c r="BC292" s="72">
        <f t="shared" si="1124"/>
        <v>56312.210093717425</v>
      </c>
      <c r="BG292" s="3">
        <f t="shared" si="1125"/>
        <v>6.9167353608294802</v>
      </c>
      <c r="BH292" s="6">
        <f t="shared" si="1126"/>
        <v>0</v>
      </c>
      <c r="BI292" s="6">
        <f t="shared" si="1127"/>
        <v>0</v>
      </c>
      <c r="BJ292" s="6">
        <f t="shared" si="1128"/>
        <v>0</v>
      </c>
      <c r="BK292" s="193">
        <f t="shared" si="1129"/>
        <v>5.6975077175203817</v>
      </c>
      <c r="BL292" s="193">
        <f t="shared" si="1130"/>
        <v>4.1745731882913786</v>
      </c>
      <c r="BM292" s="193">
        <f t="shared" si="1131"/>
        <v>3.8150380693314694</v>
      </c>
      <c r="BN292" s="193">
        <f t="shared" si="1132"/>
        <v>3.9040600573940507</v>
      </c>
      <c r="BO292" s="72">
        <f t="shared" si="1133"/>
        <v>56325.76837951452</v>
      </c>
      <c r="BS292" s="3">
        <f t="shared" si="1134"/>
        <v>6.9167571533847214</v>
      </c>
      <c r="BT292" s="6">
        <f t="shared" si="1135"/>
        <v>0</v>
      </c>
      <c r="BU292" s="6">
        <f t="shared" si="1136"/>
        <v>0</v>
      </c>
      <c r="BV292" s="6">
        <f t="shared" si="1137"/>
        <v>0</v>
      </c>
      <c r="BW292" s="193">
        <f t="shared" si="1138"/>
        <v>5.6975077906194729</v>
      </c>
      <c r="BX292" s="193">
        <f t="shared" si="1139"/>
        <v>4.1745731882913786</v>
      </c>
      <c r="BY292" s="193">
        <f t="shared" si="1296"/>
        <v>3.8150380693314694</v>
      </c>
      <c r="BZ292" s="193">
        <f t="shared" si="1140"/>
        <v>3.9040600573940507</v>
      </c>
      <c r="CA292" s="72">
        <f t="shared" si="1141"/>
        <v>56325.76837951452</v>
      </c>
      <c r="CE292" s="3">
        <f t="shared" si="1142"/>
        <v>0</v>
      </c>
      <c r="CF292" s="6">
        <f t="shared" si="1143"/>
        <v>5.4867730009618905</v>
      </c>
      <c r="CG292" s="6">
        <f t="shared" si="1144"/>
        <v>0</v>
      </c>
      <c r="CH292" s="6">
        <f t="shared" si="1145"/>
        <v>0</v>
      </c>
      <c r="CI292" s="193">
        <f t="shared" si="1146"/>
        <v>5.6740334309306508</v>
      </c>
      <c r="CJ292" s="193">
        <f t="shared" si="1147"/>
        <v>4.2555965227388208</v>
      </c>
      <c r="CK292" s="193">
        <f t="shared" si="1297"/>
        <v>3.8150380693314694</v>
      </c>
      <c r="CL292" s="193">
        <f t="shared" si="1148"/>
        <v>3.9040600573940507</v>
      </c>
      <c r="CM292" s="72">
        <f t="shared" si="1149"/>
        <v>56514.11621756501</v>
      </c>
      <c r="CQ292" s="3">
        <f t="shared" si="1150"/>
        <v>0</v>
      </c>
      <c r="CR292" s="6">
        <f t="shared" si="1151"/>
        <v>5.486832674161465</v>
      </c>
      <c r="CS292" s="6">
        <f t="shared" si="1152"/>
        <v>0</v>
      </c>
      <c r="CT292" s="6">
        <f t="shared" si="1153"/>
        <v>0</v>
      </c>
      <c r="CU292" s="193">
        <f t="shared" si="1154"/>
        <v>5.6740334309306508</v>
      </c>
      <c r="CV292" s="193">
        <f t="shared" si="1155"/>
        <v>4.2555973691805269</v>
      </c>
      <c r="CW292" s="193">
        <f t="shared" si="1298"/>
        <v>3.8150380693314694</v>
      </c>
      <c r="CX292" s="193">
        <f t="shared" si="1156"/>
        <v>3.9040600573940507</v>
      </c>
      <c r="CY292" s="72">
        <f t="shared" si="1157"/>
        <v>56514.118330632598</v>
      </c>
      <c r="DC292" s="3">
        <f t="shared" si="1158"/>
        <v>0</v>
      </c>
      <c r="DD292" s="6">
        <f t="shared" si="1159"/>
        <v>0</v>
      </c>
      <c r="DE292" s="6">
        <f t="shared" si="1160"/>
        <v>7.4278808247495149</v>
      </c>
      <c r="DF292" s="6">
        <f t="shared" si="1161"/>
        <v>0</v>
      </c>
      <c r="DG292" s="193">
        <f t="shared" si="1162"/>
        <v>5.6740334309306508</v>
      </c>
      <c r="DH292" s="193">
        <f t="shared" si="1163"/>
        <v>4.1745731882913786</v>
      </c>
      <c r="DI292" s="193">
        <f t="shared" si="1299"/>
        <v>3.9666317270716331</v>
      </c>
      <c r="DJ292" s="193">
        <f t="shared" si="1164"/>
        <v>3.9040600573940507</v>
      </c>
      <c r="DK292" s="72">
        <f t="shared" si="1165"/>
        <v>57055.765254857033</v>
      </c>
      <c r="DO292" s="3">
        <f t="shared" si="1166"/>
        <v>0</v>
      </c>
      <c r="DP292" s="6">
        <f t="shared" si="1167"/>
        <v>0</v>
      </c>
      <c r="DQ292" s="6">
        <f t="shared" si="1168"/>
        <v>7.0743088361740485</v>
      </c>
      <c r="DR292" s="6">
        <f t="shared" si="1169"/>
        <v>0</v>
      </c>
      <c r="DS292" s="193">
        <f t="shared" si="1170"/>
        <v>5.6740334309306508</v>
      </c>
      <c r="DT292" s="193">
        <f t="shared" si="1171"/>
        <v>4.1745731882913786</v>
      </c>
      <c r="DU292" s="193">
        <f t="shared" si="1300"/>
        <v>3.9599135787019124</v>
      </c>
      <c r="DV292" s="193">
        <f t="shared" si="1172"/>
        <v>3.9040600573940507</v>
      </c>
      <c r="DW292" s="72">
        <f t="shared" si="1173"/>
        <v>57022.606295742909</v>
      </c>
      <c r="EA292" s="3">
        <f t="shared" si="1174"/>
        <v>0</v>
      </c>
      <c r="EB292" s="6">
        <f t="shared" si="1175"/>
        <v>0</v>
      </c>
      <c r="EC292" s="6">
        <f t="shared" si="1176"/>
        <v>0</v>
      </c>
      <c r="ED292" s="6">
        <f t="shared" si="1177"/>
        <v>16.187568710994089</v>
      </c>
      <c r="EE292" s="193">
        <f t="shared" si="1178"/>
        <v>5.6740334309306508</v>
      </c>
      <c r="EF292" s="193">
        <f t="shared" si="1179"/>
        <v>4.1745731882913786</v>
      </c>
      <c r="EG292" s="193">
        <f t="shared" si="1301"/>
        <v>3.8150380693314694</v>
      </c>
      <c r="EH292" s="193">
        <f t="shared" si="1180"/>
        <v>4.1864830861776197</v>
      </c>
      <c r="EI292" s="72">
        <f t="shared" si="1181"/>
        <v>58324.480890199855</v>
      </c>
      <c r="EM292" s="3">
        <f t="shared" si="1182"/>
        <v>0</v>
      </c>
      <c r="EN292" s="6">
        <f t="shared" si="1183"/>
        <v>0</v>
      </c>
      <c r="EO292" s="6">
        <f t="shared" si="1184"/>
        <v>0</v>
      </c>
      <c r="EP292" s="6">
        <f t="shared" si="1185"/>
        <v>5.3959894120115566</v>
      </c>
      <c r="EQ292" s="193">
        <f t="shared" si="1186"/>
        <v>5.6740334309306508</v>
      </c>
      <c r="ER292" s="193">
        <f t="shared" si="1187"/>
        <v>4.1745731882913786</v>
      </c>
      <c r="ES292" s="193">
        <f t="shared" si="1302"/>
        <v>3.8150380693314694</v>
      </c>
      <c r="ET292" s="193">
        <f t="shared" si="1188"/>
        <v>4.0073226947146638</v>
      </c>
      <c r="EU292" s="72">
        <f t="shared" si="1189"/>
        <v>57039.778243748173</v>
      </c>
      <c r="EY292" s="3">
        <f t="shared" si="1190"/>
        <v>6.9167353608294802</v>
      </c>
      <c r="EZ292" s="6">
        <f t="shared" si="1191"/>
        <v>5.4867730009618905</v>
      </c>
      <c r="FA292" s="6">
        <f t="shared" si="1192"/>
        <v>7.4278808247495149</v>
      </c>
      <c r="FB292" s="6">
        <f t="shared" si="1193"/>
        <v>16.187568710994089</v>
      </c>
      <c r="FC292" s="193">
        <f t="shared" si="1194"/>
        <v>5.6975077175203817</v>
      </c>
      <c r="FD292" s="193">
        <f t="shared" si="1195"/>
        <v>4.2555965227388208</v>
      </c>
      <c r="FE292" s="193">
        <f t="shared" si="1303"/>
        <v>3.9666317270716331</v>
      </c>
      <c r="FF292" s="193">
        <f t="shared" si="1196"/>
        <v>4.1864830861776197</v>
      </c>
      <c r="FG292" s="72">
        <f t="shared" si="1197"/>
        <v>59320.767946471773</v>
      </c>
      <c r="FK292" s="3">
        <f t="shared" si="1198"/>
        <v>7.057915017891446</v>
      </c>
      <c r="FL292" s="6">
        <f t="shared" si="1199"/>
        <v>5.486832674161465</v>
      </c>
      <c r="FM292" s="6">
        <f t="shared" si="1200"/>
        <v>7.0743088361740485</v>
      </c>
      <c r="FN292" s="6">
        <f t="shared" si="1201"/>
        <v>5.3959894120115566</v>
      </c>
      <c r="FO292" s="193">
        <f t="shared" si="1202"/>
        <v>5.697981166459904</v>
      </c>
      <c r="FP292" s="193">
        <f t="shared" si="1203"/>
        <v>4.2555973691805269</v>
      </c>
      <c r="FQ292" s="193">
        <f t="shared" si="1304"/>
        <v>3.9599135787019124</v>
      </c>
      <c r="FR292" s="193">
        <f t="shared" si="1204"/>
        <v>4.0073226947146638</v>
      </c>
      <c r="FS292" s="205">
        <f t="shared" si="1205"/>
        <v>57980.68803407505</v>
      </c>
      <c r="FW292" s="3">
        <f t="shared" si="1206"/>
        <v>8.1165772091366346</v>
      </c>
      <c r="FX292" s="6">
        <f t="shared" si="1207"/>
        <v>6.200053491086936</v>
      </c>
      <c r="FY292" s="6">
        <f t="shared" si="1208"/>
        <v>8.771973545418474</v>
      </c>
      <c r="FZ292" s="6">
        <f t="shared" si="1209"/>
        <v>6.3671103596576746</v>
      </c>
      <c r="GA292" s="193">
        <f t="shared" si="1210"/>
        <v>5.7015242877396579</v>
      </c>
      <c r="GB292" s="193">
        <f t="shared" si="1211"/>
        <v>4.2656632998158166</v>
      </c>
      <c r="GC292" s="193">
        <f t="shared" si="1305"/>
        <v>3.9917664207617842</v>
      </c>
      <c r="GD292" s="193">
        <f t="shared" si="1212"/>
        <v>4.0248255518518068</v>
      </c>
      <c r="GE292" s="72">
        <f t="shared" si="1213"/>
        <v>58295.40106388479</v>
      </c>
      <c r="GI292" s="3">
        <f t="shared" si="1214"/>
        <v>7.7636825478698261</v>
      </c>
      <c r="GJ292" s="6">
        <f t="shared" si="1215"/>
        <v>6.0354503010580798</v>
      </c>
      <c r="GK292" s="6">
        <f t="shared" si="1216"/>
        <v>7.7815894354518731</v>
      </c>
      <c r="GL292" s="6">
        <f t="shared" si="1217"/>
        <v>5.935441860697833</v>
      </c>
      <c r="GM292" s="193">
        <f t="shared" si="1218"/>
        <v>5.700344617322612</v>
      </c>
      <c r="GN292" s="193">
        <f t="shared" si="1219"/>
        <v>4.2633491758311068</v>
      </c>
      <c r="GO292" s="193">
        <f t="shared" si="1306"/>
        <v>3.9733076129648794</v>
      </c>
      <c r="GP292" s="193">
        <f t="shared" si="1220"/>
        <v>4.0170832345226737</v>
      </c>
      <c r="GQ292" s="72">
        <f t="shared" si="1221"/>
        <v>58139.720452344452</v>
      </c>
      <c r="GU292" s="3">
        <f t="shared" si="1222"/>
        <v>9.1752611929370662</v>
      </c>
      <c r="GV292" s="6">
        <f t="shared" si="1223"/>
        <v>6.5841276011542682</v>
      </c>
      <c r="GW292" s="6">
        <f t="shared" si="1224"/>
        <v>9.1964238782613048</v>
      </c>
      <c r="GX292" s="6">
        <f t="shared" si="1225"/>
        <v>6.7448202962475365</v>
      </c>
      <c r="GY292" s="193">
        <f t="shared" si="1226"/>
        <v>5.7050549721697621</v>
      </c>
      <c r="GZ292" s="193">
        <f t="shared" si="1227"/>
        <v>4.2710421873772173</v>
      </c>
      <c r="HA292" s="193">
        <f t="shared" si="1307"/>
        <v>3.9995742122260665</v>
      </c>
      <c r="HB292" s="193">
        <f t="shared" si="1228"/>
        <v>4.0315512534712292</v>
      </c>
      <c r="HC292" s="205">
        <f t="shared" si="1229"/>
        <v>58399.584556299837</v>
      </c>
      <c r="HG292" s="3">
        <f t="shared" si="1030"/>
        <v>8.1165772091366346</v>
      </c>
      <c r="HH292" s="6">
        <f t="shared" si="1031"/>
        <v>0</v>
      </c>
      <c r="HI292" s="6">
        <f t="shared" si="1032"/>
        <v>0</v>
      </c>
      <c r="HJ292" s="6">
        <f t="shared" si="1033"/>
        <v>0</v>
      </c>
      <c r="HK292" s="193">
        <f t="shared" si="1230"/>
        <v>5.7015242877396579</v>
      </c>
      <c r="HL292" s="193">
        <f t="shared" si="1230"/>
        <v>4.1745731882913786</v>
      </c>
      <c r="HM292" s="193">
        <f t="shared" si="1230"/>
        <v>3.8150380693314694</v>
      </c>
      <c r="HN292" s="193">
        <f t="shared" si="1034"/>
        <v>3.9040600573940507</v>
      </c>
      <c r="HO292" s="212">
        <f t="shared" si="1231"/>
        <v>56328.088598443632</v>
      </c>
      <c r="HS292" s="3">
        <f t="shared" si="1035"/>
        <v>7.7636825478698261</v>
      </c>
      <c r="HT292" s="6">
        <f t="shared" si="1036"/>
        <v>0</v>
      </c>
      <c r="HU292" s="6">
        <f t="shared" si="1037"/>
        <v>0</v>
      </c>
      <c r="HV292" s="6">
        <f t="shared" si="1038"/>
        <v>0</v>
      </c>
      <c r="HW292" s="193">
        <f t="shared" si="1232"/>
        <v>5.700344617322612</v>
      </c>
      <c r="HX292" s="193">
        <f t="shared" si="1233"/>
        <v>4.1745731882913786</v>
      </c>
      <c r="HY292" s="193">
        <f t="shared" si="1234"/>
        <v>3.8150380693314694</v>
      </c>
      <c r="HZ292" s="193">
        <f t="shared" si="1039"/>
        <v>3.9040600573940507</v>
      </c>
      <c r="IA292" s="212">
        <f t="shared" si="1235"/>
        <v>56327.407138068549</v>
      </c>
      <c r="IE292" s="3">
        <f t="shared" si="1040"/>
        <v>9.1752611929370662</v>
      </c>
      <c r="IF292" s="6">
        <f t="shared" si="1041"/>
        <v>0</v>
      </c>
      <c r="IG292" s="6">
        <f t="shared" si="1042"/>
        <v>0</v>
      </c>
      <c r="IH292" s="6">
        <f t="shared" si="1043"/>
        <v>0</v>
      </c>
      <c r="II292" s="193">
        <f t="shared" si="1236"/>
        <v>5.7050549721697621</v>
      </c>
      <c r="IJ292" s="193">
        <f t="shared" si="1237"/>
        <v>4.1745731882913786</v>
      </c>
      <c r="IK292" s="193">
        <f t="shared" si="1238"/>
        <v>3.8150380693314694</v>
      </c>
      <c r="IL292" s="193">
        <f t="shared" si="1044"/>
        <v>3.9040600573940507</v>
      </c>
      <c r="IM292" s="205">
        <f t="shared" si="1239"/>
        <v>56330.128218676757</v>
      </c>
      <c r="IQ292" s="3">
        <f t="shared" si="1045"/>
        <v>0</v>
      </c>
      <c r="IR292" s="6">
        <f t="shared" si="1046"/>
        <v>6.200053491086936</v>
      </c>
      <c r="IS292" s="6">
        <f t="shared" si="1047"/>
        <v>0</v>
      </c>
      <c r="IT292" s="6">
        <f t="shared" si="1048"/>
        <v>0</v>
      </c>
      <c r="IU292" s="193">
        <f t="shared" si="1240"/>
        <v>5.6740334309306508</v>
      </c>
      <c r="IV292" s="193">
        <f t="shared" si="1241"/>
        <v>4.2656632998158166</v>
      </c>
      <c r="IW292" s="193">
        <f t="shared" si="1242"/>
        <v>3.8150380693314694</v>
      </c>
      <c r="IX292" s="193">
        <f t="shared" si="1049"/>
        <v>3.9040600573940507</v>
      </c>
      <c r="IY292" s="212">
        <f t="shared" si="1243"/>
        <v>56539.252633142707</v>
      </c>
      <c r="JC292" s="3">
        <f t="shared" si="1050"/>
        <v>0</v>
      </c>
      <c r="JD292" s="6">
        <f t="shared" si="1051"/>
        <v>6.0354503010580798</v>
      </c>
      <c r="JE292" s="6">
        <f t="shared" si="1052"/>
        <v>0</v>
      </c>
      <c r="JF292" s="6">
        <f t="shared" si="1053"/>
        <v>0</v>
      </c>
      <c r="JG292" s="193">
        <f t="shared" si="1244"/>
        <v>5.6740334309306508</v>
      </c>
      <c r="JH292" s="193">
        <f t="shared" si="1245"/>
        <v>4.2633491758311068</v>
      </c>
      <c r="JI292" s="193">
        <f t="shared" si="1246"/>
        <v>3.8150380693314694</v>
      </c>
      <c r="JJ292" s="193">
        <f t="shared" si="1054"/>
        <v>3.9040600573940507</v>
      </c>
      <c r="JK292" s="212">
        <f t="shared" si="1247"/>
        <v>56533.4733512167</v>
      </c>
      <c r="JO292" s="3">
        <f t="shared" si="1055"/>
        <v>0</v>
      </c>
      <c r="JP292" s="6">
        <f t="shared" si="1056"/>
        <v>6.5841276011542682</v>
      </c>
      <c r="JQ292" s="6">
        <f t="shared" si="1057"/>
        <v>0</v>
      </c>
      <c r="JR292" s="6">
        <f t="shared" si="1058"/>
        <v>0</v>
      </c>
      <c r="JS292" s="193">
        <f t="shared" si="1248"/>
        <v>5.6740334309306508</v>
      </c>
      <c r="JT292" s="193">
        <f t="shared" si="1249"/>
        <v>4.2710421873772173</v>
      </c>
      <c r="JU292" s="193">
        <f t="shared" si="1250"/>
        <v>3.8150380693314694</v>
      </c>
      <c r="JV292" s="193">
        <f t="shared" si="1059"/>
        <v>3.9040600573940507</v>
      </c>
      <c r="JW292" s="205">
        <f t="shared" si="1251"/>
        <v>56552.688123334068</v>
      </c>
      <c r="KA292" s="3">
        <f t="shared" si="1060"/>
        <v>0</v>
      </c>
      <c r="KB292" s="6">
        <f t="shared" si="1061"/>
        <v>0</v>
      </c>
      <c r="KC292" s="6">
        <f t="shared" si="1062"/>
        <v>8.771973545418474</v>
      </c>
      <c r="KD292" s="6">
        <f t="shared" si="1063"/>
        <v>0</v>
      </c>
      <c r="KE292" s="193">
        <f t="shared" si="1252"/>
        <v>5.6740334309306508</v>
      </c>
      <c r="KF292" s="193">
        <f t="shared" si="1253"/>
        <v>4.1745731882913786</v>
      </c>
      <c r="KG292" s="193">
        <f t="shared" si="1254"/>
        <v>3.9917664207617842</v>
      </c>
      <c r="KH292" s="193">
        <f t="shared" si="1064"/>
        <v>3.9040600573940507</v>
      </c>
      <c r="KI292" s="212">
        <f t="shared" si="1255"/>
        <v>57179.994400150143</v>
      </c>
      <c r="KM292" s="3">
        <f t="shared" si="1065"/>
        <v>0</v>
      </c>
      <c r="KN292" s="6">
        <f t="shared" si="1066"/>
        <v>0</v>
      </c>
      <c r="KO292" s="6">
        <f t="shared" si="1067"/>
        <v>7.7815894354518731</v>
      </c>
      <c r="KP292" s="6">
        <f t="shared" si="1068"/>
        <v>0</v>
      </c>
      <c r="KQ292" s="193">
        <f t="shared" si="1256"/>
        <v>5.6740334309306508</v>
      </c>
      <c r="KR292" s="193">
        <f t="shared" si="1257"/>
        <v>4.1745731882913786</v>
      </c>
      <c r="KS292" s="193">
        <f t="shared" si="1258"/>
        <v>3.9733076129648794</v>
      </c>
      <c r="KT292" s="193">
        <f t="shared" si="1069"/>
        <v>3.9040600573940507</v>
      </c>
      <c r="KU292" s="212">
        <f t="shared" si="1259"/>
        <v>57088.73471836996</v>
      </c>
      <c r="KY292" s="3">
        <f t="shared" si="1070"/>
        <v>0</v>
      </c>
      <c r="KZ292" s="6">
        <f t="shared" si="1071"/>
        <v>0</v>
      </c>
      <c r="LA292" s="6">
        <f t="shared" si="1072"/>
        <v>9.1964238782613048</v>
      </c>
      <c r="LB292" s="6">
        <f t="shared" si="1073"/>
        <v>0</v>
      </c>
      <c r="LC292" s="193">
        <f t="shared" si="1260"/>
        <v>5.6740334309306508</v>
      </c>
      <c r="LD292" s="193">
        <f t="shared" si="1261"/>
        <v>4.1745731882913786</v>
      </c>
      <c r="LE292" s="193">
        <f t="shared" si="1262"/>
        <v>3.9995742122260665</v>
      </c>
      <c r="LF292" s="193">
        <f t="shared" si="1074"/>
        <v>3.9040600573940507</v>
      </c>
      <c r="LG292" s="205">
        <f t="shared" si="1263"/>
        <v>57218.639730624578</v>
      </c>
      <c r="LK292" s="3">
        <f t="shared" si="1075"/>
        <v>0</v>
      </c>
      <c r="LL292" s="6">
        <f t="shared" si="1076"/>
        <v>0</v>
      </c>
      <c r="LM292" s="6">
        <f t="shared" si="1077"/>
        <v>0</v>
      </c>
      <c r="LN292" s="6">
        <f t="shared" si="1078"/>
        <v>6.3671103596576746</v>
      </c>
      <c r="LO292" s="193">
        <f t="shared" si="1264"/>
        <v>5.6740334309306508</v>
      </c>
      <c r="LP292" s="193">
        <f t="shared" si="1265"/>
        <v>4.1745731882913786</v>
      </c>
      <c r="LQ292" s="193">
        <f t="shared" si="1266"/>
        <v>3.8150380693314694</v>
      </c>
      <c r="LR292" s="193">
        <f t="shared" si="1079"/>
        <v>4.0248255518518068</v>
      </c>
      <c r="LS292" s="212">
        <f t="shared" si="1267"/>
        <v>57164.028314447933</v>
      </c>
      <c r="LW292" s="3">
        <f t="shared" si="1080"/>
        <v>0</v>
      </c>
      <c r="LX292" s="6">
        <f t="shared" si="1081"/>
        <v>0</v>
      </c>
      <c r="LY292" s="6">
        <f t="shared" si="1082"/>
        <v>0</v>
      </c>
      <c r="LZ292" s="6">
        <f t="shared" si="1083"/>
        <v>5.935441860697833</v>
      </c>
      <c r="MA292" s="193">
        <f t="shared" si="1268"/>
        <v>5.6740334309306508</v>
      </c>
      <c r="MB292" s="193">
        <f t="shared" si="1269"/>
        <v>4.1745731882913786</v>
      </c>
      <c r="MC292" s="193">
        <f t="shared" si="1270"/>
        <v>3.8150380693314694</v>
      </c>
      <c r="MD292" s="193">
        <f t="shared" si="1084"/>
        <v>4.0170832345226737</v>
      </c>
      <c r="ME292" s="212">
        <f t="shared" si="1271"/>
        <v>57109.033456334902</v>
      </c>
      <c r="MI292" s="3">
        <f t="shared" si="1085"/>
        <v>0</v>
      </c>
      <c r="MJ292" s="6">
        <f t="shared" si="1086"/>
        <v>0</v>
      </c>
      <c r="MK292" s="6">
        <f t="shared" si="1087"/>
        <v>0</v>
      </c>
      <c r="ML292" s="6">
        <f t="shared" si="1088"/>
        <v>6.7448202962475365</v>
      </c>
      <c r="MM292" s="193">
        <f t="shared" si="1272"/>
        <v>5.6740334309306508</v>
      </c>
      <c r="MN292" s="193">
        <f t="shared" si="1273"/>
        <v>4.1745731882913786</v>
      </c>
      <c r="MO292" s="193">
        <f t="shared" si="1274"/>
        <v>3.8150380693314694</v>
      </c>
      <c r="MP292" s="193">
        <f t="shared" si="1089"/>
        <v>4.0315512534712292</v>
      </c>
      <c r="MQ292" s="205">
        <f t="shared" si="1275"/>
        <v>57211.844979388006</v>
      </c>
      <c r="MT292" s="3">
        <f t="shared" si="1090"/>
        <v>6.7049985640693945</v>
      </c>
      <c r="MU292" s="6">
        <f t="shared" si="1091"/>
        <v>5.4867730009618905</v>
      </c>
      <c r="MV292" s="6">
        <f t="shared" si="1092"/>
        <v>8.1352980461542295</v>
      </c>
      <c r="MW292" s="6">
        <f t="shared" si="1093"/>
        <v>6.4750274843976348</v>
      </c>
      <c r="MX292" s="193">
        <f t="shared" si="1276"/>
        <v>5.6967972332836183</v>
      </c>
      <c r="MY292" s="193">
        <f t="shared" si="1277"/>
        <v>4.2555965227388208</v>
      </c>
      <c r="MZ292" s="193">
        <f t="shared" si="1278"/>
        <v>3.9799392267975571</v>
      </c>
      <c r="NA292" s="193">
        <f t="shared" si="1094"/>
        <v>4.0267518011396373</v>
      </c>
      <c r="NB292" s="212">
        <f t="shared" si="1279"/>
        <v>58220.998063934938</v>
      </c>
      <c r="NF292" s="3">
        <f t="shared" si="1095"/>
        <v>6.7049985640693937</v>
      </c>
      <c r="NG292" s="6">
        <f t="shared" si="1096"/>
        <v>0</v>
      </c>
      <c r="NH292" s="6">
        <f t="shared" si="1097"/>
        <v>0</v>
      </c>
      <c r="NI292" s="6">
        <f t="shared" si="1098"/>
        <v>0</v>
      </c>
      <c r="NJ292" s="193">
        <f t="shared" si="1280"/>
        <v>5.6967972332836183</v>
      </c>
      <c r="NK292" s="193">
        <f t="shared" si="1281"/>
        <v>4.1745731882913786</v>
      </c>
      <c r="NL292" s="193">
        <f t="shared" si="1282"/>
        <v>3.8150380693314694</v>
      </c>
      <c r="NM292" s="193">
        <f t="shared" si="1099"/>
        <v>3.9040600573940507</v>
      </c>
      <c r="NN292" s="212">
        <f t="shared" si="1283"/>
        <v>56325.357969904398</v>
      </c>
      <c r="NR292" s="3">
        <f t="shared" si="1100"/>
        <v>0</v>
      </c>
      <c r="NS292" s="6">
        <f t="shared" si="1101"/>
        <v>5.4867730009618905</v>
      </c>
      <c r="NT292" s="6">
        <f t="shared" si="1102"/>
        <v>0</v>
      </c>
      <c r="NU292" s="6">
        <f t="shared" si="1103"/>
        <v>0</v>
      </c>
      <c r="NV292" s="193">
        <f t="shared" si="1284"/>
        <v>5.6740334309306508</v>
      </c>
      <c r="NW292" s="193">
        <f t="shared" si="1285"/>
        <v>4.2555965227388208</v>
      </c>
      <c r="NX292" s="193">
        <f t="shared" si="1286"/>
        <v>3.8150380693314694</v>
      </c>
      <c r="NY292" s="193">
        <f t="shared" si="1104"/>
        <v>3.9040600573940507</v>
      </c>
      <c r="NZ292" s="212">
        <f t="shared" si="1287"/>
        <v>56514.11621756501</v>
      </c>
      <c r="OD292" s="3">
        <f t="shared" si="1105"/>
        <v>0</v>
      </c>
      <c r="OE292" s="6">
        <f t="shared" si="1106"/>
        <v>0</v>
      </c>
      <c r="OF292" s="6">
        <f t="shared" si="1107"/>
        <v>8.1352980461542295</v>
      </c>
      <c r="OG292" s="6">
        <f t="shared" si="1108"/>
        <v>0</v>
      </c>
      <c r="OH292" s="193">
        <f t="shared" si="1288"/>
        <v>5.6740334309306508</v>
      </c>
      <c r="OI292" s="193">
        <f t="shared" si="1289"/>
        <v>4.1745731882913786</v>
      </c>
      <c r="OJ292" s="193">
        <f t="shared" si="1290"/>
        <v>3.9799392267975571</v>
      </c>
      <c r="OK292" s="193">
        <f t="shared" si="1109"/>
        <v>3.9040600573940507</v>
      </c>
      <c r="OL292" s="212">
        <f t="shared" si="1291"/>
        <v>57121.504402491846</v>
      </c>
      <c r="OP292" s="3">
        <f t="shared" si="1110"/>
        <v>0</v>
      </c>
      <c r="OQ292" s="6">
        <f t="shared" si="1111"/>
        <v>0</v>
      </c>
      <c r="OR292" s="6">
        <f t="shared" si="1112"/>
        <v>0</v>
      </c>
      <c r="OS292" s="6">
        <f t="shared" si="1113"/>
        <v>6.4750274843976348</v>
      </c>
      <c r="OT292" s="193">
        <f t="shared" si="1292"/>
        <v>5.6740334309306508</v>
      </c>
      <c r="OU292" s="193">
        <f t="shared" si="1293"/>
        <v>4.1745731882913786</v>
      </c>
      <c r="OV292" s="193">
        <f t="shared" si="1294"/>
        <v>3.8150380693314694</v>
      </c>
      <c r="OW292" s="193">
        <f t="shared" si="1114"/>
        <v>4.0267518011396373</v>
      </c>
      <c r="OX292" s="232">
        <f t="shared" si="1295"/>
        <v>57177.7189812777</v>
      </c>
    </row>
    <row r="293" spans="2:414" x14ac:dyDescent="0.2">
      <c r="B293" s="81">
        <v>45486</v>
      </c>
      <c r="C293">
        <v>133</v>
      </c>
      <c r="D293">
        <v>11.65960250102381</v>
      </c>
      <c r="E293">
        <v>0</v>
      </c>
      <c r="F293">
        <v>0</v>
      </c>
      <c r="G293">
        <v>0</v>
      </c>
      <c r="H293">
        <v>0</v>
      </c>
      <c r="I293">
        <v>0</v>
      </c>
      <c r="J293">
        <v>0</v>
      </c>
      <c r="K293">
        <v>0</v>
      </c>
      <c r="L293">
        <v>0</v>
      </c>
      <c r="M293">
        <v>0</v>
      </c>
      <c r="N293">
        <v>0</v>
      </c>
      <c r="O293">
        <v>0</v>
      </c>
      <c r="P293">
        <v>0</v>
      </c>
      <c r="Q293">
        <v>0</v>
      </c>
      <c r="R293">
        <v>0</v>
      </c>
      <c r="S293">
        <v>1</v>
      </c>
      <c r="T293">
        <v>17689</v>
      </c>
      <c r="U293">
        <v>7.0683429063267411</v>
      </c>
      <c r="V293">
        <v>5.4941579949487451</v>
      </c>
      <c r="W293">
        <v>7.0249606246930512</v>
      </c>
      <c r="X293">
        <v>5.4705027304200486</v>
      </c>
      <c r="Y293" s="3">
        <v>882.99392966692176</v>
      </c>
      <c r="Z293" s="3">
        <v>178.25452236971972</v>
      </c>
      <c r="AA293" s="3">
        <v>1078.9718026172857</v>
      </c>
      <c r="AB293" s="3">
        <v>187.97616762370453</v>
      </c>
      <c r="AC293">
        <v>1</v>
      </c>
      <c r="AD293">
        <v>1</v>
      </c>
      <c r="AE293" s="6"/>
      <c r="AF293" s="1" t="s">
        <v>4</v>
      </c>
      <c r="AG293">
        <v>133</v>
      </c>
      <c r="AH293" s="189">
        <v>45486</v>
      </c>
      <c r="AI293">
        <f t="shared" si="1115"/>
        <v>7</v>
      </c>
      <c r="AJ293">
        <v>133</v>
      </c>
      <c r="AK293">
        <v>1</v>
      </c>
      <c r="AL293">
        <v>1</v>
      </c>
      <c r="AM293">
        <v>0</v>
      </c>
      <c r="AN293">
        <v>0</v>
      </c>
      <c r="AO293">
        <v>0</v>
      </c>
      <c r="AP293">
        <v>0</v>
      </c>
      <c r="AQ293">
        <v>1</v>
      </c>
      <c r="AS293" s="37"/>
      <c r="AT293" s="37"/>
      <c r="AU293" s="6">
        <f t="shared" si="1116"/>
        <v>0</v>
      </c>
      <c r="AV293" s="6">
        <f t="shared" si="1117"/>
        <v>0</v>
      </c>
      <c r="AW293" s="6">
        <f t="shared" si="1118"/>
        <v>0</v>
      </c>
      <c r="AX293" s="6">
        <f t="shared" si="1119"/>
        <v>0</v>
      </c>
      <c r="AY293" s="193">
        <f t="shared" si="1120"/>
        <v>5.6740334309306508</v>
      </c>
      <c r="AZ293" s="193">
        <f t="shared" si="1121"/>
        <v>4.1745731882913786</v>
      </c>
      <c r="BA293" s="193">
        <f t="shared" si="1122"/>
        <v>3.8150380693314694</v>
      </c>
      <c r="BB293" s="193">
        <f t="shared" si="1123"/>
        <v>3.9040600573940507</v>
      </c>
      <c r="BC293" s="72">
        <f t="shared" si="1124"/>
        <v>56312.210093717425</v>
      </c>
      <c r="BG293" s="3">
        <f t="shared" si="1125"/>
        <v>6.9269760482002063</v>
      </c>
      <c r="BH293" s="6">
        <f t="shared" si="1126"/>
        <v>0</v>
      </c>
      <c r="BI293" s="6">
        <f t="shared" si="1127"/>
        <v>0</v>
      </c>
      <c r="BJ293" s="6">
        <f t="shared" si="1128"/>
        <v>0</v>
      </c>
      <c r="BK293" s="193">
        <f t="shared" si="1129"/>
        <v>5.6975420674211517</v>
      </c>
      <c r="BL293" s="193">
        <f t="shared" si="1130"/>
        <v>4.1745731882913786</v>
      </c>
      <c r="BM293" s="193">
        <f t="shared" si="1131"/>
        <v>3.8150380693314694</v>
      </c>
      <c r="BN293" s="193">
        <f t="shared" si="1132"/>
        <v>3.9040600573940507</v>
      </c>
      <c r="BO293" s="72">
        <f t="shared" si="1133"/>
        <v>56325.788221732619</v>
      </c>
      <c r="BS293" s="3">
        <f t="shared" si="1134"/>
        <v>6.9269978730207757</v>
      </c>
      <c r="BT293" s="6">
        <f t="shared" si="1135"/>
        <v>0</v>
      </c>
      <c r="BU293" s="6">
        <f t="shared" si="1136"/>
        <v>0</v>
      </c>
      <c r="BV293" s="6">
        <f t="shared" si="1137"/>
        <v>0</v>
      </c>
      <c r="BW293" s="193">
        <f t="shared" si="1138"/>
        <v>5.6975421406259557</v>
      </c>
      <c r="BX293" s="193">
        <f t="shared" si="1139"/>
        <v>4.1745731882913786</v>
      </c>
      <c r="BY293" s="193">
        <f t="shared" si="1296"/>
        <v>3.8150380693314694</v>
      </c>
      <c r="BZ293" s="193">
        <f t="shared" si="1140"/>
        <v>3.9040600573940507</v>
      </c>
      <c r="CA293" s="72">
        <f t="shared" si="1141"/>
        <v>56325.788221732619</v>
      </c>
      <c r="CE293" s="3">
        <f t="shared" si="1142"/>
        <v>0</v>
      </c>
      <c r="CF293" s="6">
        <f t="shared" si="1143"/>
        <v>5.4941579949487451</v>
      </c>
      <c r="CG293" s="6">
        <f t="shared" si="1144"/>
        <v>0</v>
      </c>
      <c r="CH293" s="6">
        <f t="shared" si="1145"/>
        <v>0</v>
      </c>
      <c r="CI293" s="193">
        <f t="shared" si="1146"/>
        <v>5.6740334309306508</v>
      </c>
      <c r="CJ293" s="193">
        <f t="shared" si="1147"/>
        <v>4.2557012706359627</v>
      </c>
      <c r="CK293" s="193">
        <f t="shared" si="1297"/>
        <v>3.8150380693314694</v>
      </c>
      <c r="CL293" s="193">
        <f t="shared" si="1148"/>
        <v>3.9040600573940507</v>
      </c>
      <c r="CM293" s="72">
        <f t="shared" si="1149"/>
        <v>56514.377712119422</v>
      </c>
      <c r="CQ293" s="3">
        <f t="shared" si="1150"/>
        <v>0</v>
      </c>
      <c r="CR293" s="6">
        <f t="shared" si="1151"/>
        <v>5.4942177484662444</v>
      </c>
      <c r="CS293" s="6">
        <f t="shared" si="1152"/>
        <v>0</v>
      </c>
      <c r="CT293" s="6">
        <f t="shared" si="1153"/>
        <v>0</v>
      </c>
      <c r="CU293" s="193">
        <f t="shared" si="1154"/>
        <v>5.6740334309306508</v>
      </c>
      <c r="CV293" s="193">
        <f t="shared" si="1155"/>
        <v>4.2557021181281698</v>
      </c>
      <c r="CW293" s="193">
        <f t="shared" si="1298"/>
        <v>3.8150380693314694</v>
      </c>
      <c r="CX293" s="193">
        <f t="shared" si="1156"/>
        <v>3.9040600573940507</v>
      </c>
      <c r="CY293" s="72">
        <f t="shared" si="1157"/>
        <v>56514.37982781927</v>
      </c>
      <c r="DC293" s="3">
        <f t="shared" si="1158"/>
        <v>0</v>
      </c>
      <c r="DD293" s="6">
        <f t="shared" si="1159"/>
        <v>0</v>
      </c>
      <c r="DE293" s="6">
        <f t="shared" si="1160"/>
        <v>7.3762086559277042</v>
      </c>
      <c r="DF293" s="6">
        <f t="shared" si="1161"/>
        <v>0</v>
      </c>
      <c r="DG293" s="193">
        <f t="shared" si="1162"/>
        <v>5.6740334309306508</v>
      </c>
      <c r="DH293" s="193">
        <f t="shared" si="1163"/>
        <v>4.1745731882913786</v>
      </c>
      <c r="DI293" s="193">
        <f t="shared" si="1299"/>
        <v>3.9656527264003452</v>
      </c>
      <c r="DJ293" s="193">
        <f t="shared" si="1164"/>
        <v>3.9040600573940507</v>
      </c>
      <c r="DK293" s="72">
        <f t="shared" si="1165"/>
        <v>57050.931973003258</v>
      </c>
      <c r="DO293" s="3">
        <f t="shared" si="1166"/>
        <v>0</v>
      </c>
      <c r="DP293" s="6">
        <f t="shared" si="1167"/>
        <v>0</v>
      </c>
      <c r="DQ293" s="6">
        <f t="shared" si="1168"/>
        <v>7.0250962964059855</v>
      </c>
      <c r="DR293" s="6">
        <f t="shared" si="1169"/>
        <v>0</v>
      </c>
      <c r="DS293" s="193">
        <f t="shared" si="1170"/>
        <v>5.6740334309306508</v>
      </c>
      <c r="DT293" s="193">
        <f t="shared" si="1171"/>
        <v>4.1745731882913786</v>
      </c>
      <c r="DU293" s="193">
        <f t="shared" si="1300"/>
        <v>3.9589749129436913</v>
      </c>
      <c r="DV293" s="193">
        <f t="shared" si="1172"/>
        <v>3.9040600573940507</v>
      </c>
      <c r="DW293" s="72">
        <f t="shared" si="1173"/>
        <v>57017.974830658459</v>
      </c>
      <c r="EA293" s="3">
        <f t="shared" si="1174"/>
        <v>0</v>
      </c>
      <c r="EB293" s="6">
        <f t="shared" si="1175"/>
        <v>0</v>
      </c>
      <c r="EC293" s="6">
        <f t="shared" si="1176"/>
        <v>0</v>
      </c>
      <c r="ED293" s="6">
        <f t="shared" si="1177"/>
        <v>16.411508191260147</v>
      </c>
      <c r="EE293" s="193">
        <f t="shared" si="1178"/>
        <v>5.6740334309306508</v>
      </c>
      <c r="EF293" s="193">
        <f t="shared" si="1179"/>
        <v>4.1745731882913786</v>
      </c>
      <c r="EG293" s="193">
        <f t="shared" si="1301"/>
        <v>3.8150380693314694</v>
      </c>
      <c r="EH293" s="193">
        <f t="shared" si="1180"/>
        <v>4.1898811073704572</v>
      </c>
      <c r="EI293" s="72">
        <f t="shared" si="1181"/>
        <v>58349.124594192741</v>
      </c>
      <c r="EM293" s="3">
        <f t="shared" si="1182"/>
        <v>0</v>
      </c>
      <c r="EN293" s="6">
        <f t="shared" si="1183"/>
        <v>0</v>
      </c>
      <c r="EO293" s="6">
        <f t="shared" si="1184"/>
        <v>0</v>
      </c>
      <c r="EP293" s="6">
        <f t="shared" si="1185"/>
        <v>5.4706377477820993</v>
      </c>
      <c r="EQ293" s="193">
        <f t="shared" si="1186"/>
        <v>5.6740334309306508</v>
      </c>
      <c r="ER293" s="193">
        <f t="shared" si="1187"/>
        <v>4.1745731882913786</v>
      </c>
      <c r="ES293" s="193">
        <f t="shared" si="1302"/>
        <v>3.8150380693314694</v>
      </c>
      <c r="ET293" s="193">
        <f t="shared" si="1188"/>
        <v>4.0086790311811598</v>
      </c>
      <c r="EU293" s="72">
        <f t="shared" si="1189"/>
        <v>57049.397005463223</v>
      </c>
      <c r="EY293" s="3">
        <f t="shared" si="1190"/>
        <v>6.9269760482002063</v>
      </c>
      <c r="EZ293" s="6">
        <f t="shared" si="1191"/>
        <v>5.4941579949487451</v>
      </c>
      <c r="FA293" s="6">
        <f t="shared" si="1192"/>
        <v>7.3762086559277042</v>
      </c>
      <c r="FB293" s="6">
        <f t="shared" si="1193"/>
        <v>16.411508191260147</v>
      </c>
      <c r="FC293" s="193">
        <f t="shared" si="1194"/>
        <v>5.6975420674211517</v>
      </c>
      <c r="FD293" s="193">
        <f t="shared" si="1195"/>
        <v>4.2557012706359627</v>
      </c>
      <c r="FE293" s="193">
        <f t="shared" si="1303"/>
        <v>3.9656527264003452</v>
      </c>
      <c r="FF293" s="193">
        <f t="shared" si="1196"/>
        <v>4.1898811073704572</v>
      </c>
      <c r="FG293" s="72">
        <f t="shared" si="1197"/>
        <v>59341.100810543096</v>
      </c>
      <c r="FK293" s="3">
        <f t="shared" si="1198"/>
        <v>7.0683647311473115</v>
      </c>
      <c r="FL293" s="6">
        <f t="shared" si="1199"/>
        <v>5.4942177484662444</v>
      </c>
      <c r="FM293" s="6">
        <f t="shared" si="1200"/>
        <v>7.0250962964059855</v>
      </c>
      <c r="FN293" s="6">
        <f t="shared" si="1201"/>
        <v>5.4706377477820993</v>
      </c>
      <c r="FO293" s="193">
        <f t="shared" si="1202"/>
        <v>5.6980162008843473</v>
      </c>
      <c r="FP293" s="193">
        <f t="shared" si="1203"/>
        <v>4.2557021181281698</v>
      </c>
      <c r="FQ293" s="193">
        <f t="shared" si="1304"/>
        <v>3.9589749129436913</v>
      </c>
      <c r="FR293" s="193">
        <f t="shared" si="1204"/>
        <v>4.0086790311811598</v>
      </c>
      <c r="FS293" s="205">
        <f t="shared" si="1205"/>
        <v>57986.044528438957</v>
      </c>
      <c r="FW293" s="3">
        <f t="shared" si="1206"/>
        <v>8.1285943422757523</v>
      </c>
      <c r="FX293" s="6">
        <f t="shared" si="1207"/>
        <v>6.2083985342920815</v>
      </c>
      <c r="FY293" s="6">
        <f t="shared" si="1208"/>
        <v>8.7109511746193835</v>
      </c>
      <c r="FZ293" s="6">
        <f t="shared" si="1209"/>
        <v>6.4551932218956569</v>
      </c>
      <c r="GA293" s="193">
        <f t="shared" si="1210"/>
        <v>5.7015644346028784</v>
      </c>
      <c r="GB293" s="193">
        <f t="shared" si="1211"/>
        <v>4.2657804786334221</v>
      </c>
      <c r="GC293" s="193">
        <f t="shared" si="1305"/>
        <v>3.9906388812591564</v>
      </c>
      <c r="GD293" s="193">
        <f t="shared" si="1212"/>
        <v>4.0263980508670967</v>
      </c>
      <c r="GE293" s="72">
        <f t="shared" si="1213"/>
        <v>58301.435578119694</v>
      </c>
      <c r="GI293" s="3">
        <f t="shared" si="1214"/>
        <v>7.7751771969594161</v>
      </c>
      <c r="GJ293" s="6">
        <f t="shared" si="1215"/>
        <v>6.0435737944436205</v>
      </c>
      <c r="GK293" s="6">
        <f t="shared" si="1216"/>
        <v>7.7274566871623573</v>
      </c>
      <c r="GL293" s="6">
        <f t="shared" si="1217"/>
        <v>6.0175530034620541</v>
      </c>
      <c r="GM293" s="193">
        <f t="shared" si="1218"/>
        <v>5.7003830640303876</v>
      </c>
      <c r="GN293" s="193">
        <f t="shared" si="1219"/>
        <v>4.2634635081422481</v>
      </c>
      <c r="GO293" s="193">
        <f t="shared" si="1306"/>
        <v>3.9722887970519545</v>
      </c>
      <c r="GP293" s="193">
        <f t="shared" si="1220"/>
        <v>4.0185605871597749</v>
      </c>
      <c r="GQ293" s="72">
        <f t="shared" si="1221"/>
        <v>58145.589790346072</v>
      </c>
      <c r="GU293" s="3">
        <f t="shared" si="1222"/>
        <v>9.1888457782247634</v>
      </c>
      <c r="GV293" s="6">
        <f t="shared" si="1223"/>
        <v>6.5929895939384942</v>
      </c>
      <c r="GW293" s="6">
        <f t="shared" si="1224"/>
        <v>9.1324488121009662</v>
      </c>
      <c r="GX293" s="6">
        <f t="shared" si="1225"/>
        <v>6.8381284130250606</v>
      </c>
      <c r="GY293" s="193">
        <f t="shared" si="1226"/>
        <v>5.705100195513606</v>
      </c>
      <c r="GZ293" s="193">
        <f t="shared" si="1227"/>
        <v>4.2711659571123608</v>
      </c>
      <c r="HA293" s="193">
        <f t="shared" si="1307"/>
        <v>3.9984012813812857</v>
      </c>
      <c r="HB293" s="193">
        <f t="shared" si="1228"/>
        <v>4.0332058024620352</v>
      </c>
      <c r="HC293" s="205">
        <f t="shared" si="1229"/>
        <v>58406.016253816822</v>
      </c>
      <c r="HG293" s="3">
        <f t="shared" si="1030"/>
        <v>8.1285943422757523</v>
      </c>
      <c r="HH293" s="6">
        <f t="shared" si="1031"/>
        <v>0</v>
      </c>
      <c r="HI293" s="6">
        <f t="shared" si="1032"/>
        <v>0</v>
      </c>
      <c r="HJ293" s="6">
        <f t="shared" si="1033"/>
        <v>0</v>
      </c>
      <c r="HK293" s="193">
        <f t="shared" si="1230"/>
        <v>5.7015644346028784</v>
      </c>
      <c r="HL293" s="193">
        <f t="shared" si="1230"/>
        <v>4.1745731882913786</v>
      </c>
      <c r="HM293" s="193">
        <f t="shared" si="1230"/>
        <v>3.8150380693314694</v>
      </c>
      <c r="HN293" s="193">
        <f t="shared" si="1034"/>
        <v>3.9040600573940507</v>
      </c>
      <c r="HO293" s="212">
        <f t="shared" si="1231"/>
        <v>56328.11179023279</v>
      </c>
      <c r="HS293" s="3">
        <f t="shared" si="1035"/>
        <v>7.7751771969594161</v>
      </c>
      <c r="HT293" s="6">
        <f t="shared" si="1036"/>
        <v>0</v>
      </c>
      <c r="HU293" s="6">
        <f t="shared" si="1037"/>
        <v>0</v>
      </c>
      <c r="HV293" s="6">
        <f t="shared" si="1038"/>
        <v>0</v>
      </c>
      <c r="HW293" s="193">
        <f t="shared" si="1232"/>
        <v>5.7003830640303876</v>
      </c>
      <c r="HX293" s="193">
        <f t="shared" si="1233"/>
        <v>4.1745731882913786</v>
      </c>
      <c r="HY293" s="193">
        <f t="shared" si="1234"/>
        <v>3.8150380693314694</v>
      </c>
      <c r="HZ293" s="193">
        <f t="shared" si="1039"/>
        <v>3.9040600573940507</v>
      </c>
      <c r="IA293" s="212">
        <f t="shared" si="1235"/>
        <v>56327.429347453697</v>
      </c>
      <c r="IE293" s="3">
        <f t="shared" si="1040"/>
        <v>9.1888457782247634</v>
      </c>
      <c r="IF293" s="6">
        <f t="shared" si="1041"/>
        <v>0</v>
      </c>
      <c r="IG293" s="6">
        <f t="shared" si="1042"/>
        <v>0</v>
      </c>
      <c r="IH293" s="6">
        <f t="shared" si="1043"/>
        <v>0</v>
      </c>
      <c r="II293" s="193">
        <f t="shared" si="1236"/>
        <v>5.705100195513606</v>
      </c>
      <c r="IJ293" s="193">
        <f t="shared" si="1237"/>
        <v>4.1745731882913786</v>
      </c>
      <c r="IK293" s="193">
        <f t="shared" si="1238"/>
        <v>3.8150380693314694</v>
      </c>
      <c r="IL293" s="193">
        <f t="shared" si="1044"/>
        <v>3.9040600573940507</v>
      </c>
      <c r="IM293" s="205">
        <f t="shared" si="1239"/>
        <v>56330.154343962146</v>
      </c>
      <c r="IQ293" s="3">
        <f t="shared" si="1045"/>
        <v>0</v>
      </c>
      <c r="IR293" s="6">
        <f t="shared" si="1046"/>
        <v>6.2083985342920815</v>
      </c>
      <c r="IS293" s="6">
        <f t="shared" si="1047"/>
        <v>0</v>
      </c>
      <c r="IT293" s="6">
        <f t="shared" si="1048"/>
        <v>0</v>
      </c>
      <c r="IU293" s="193">
        <f t="shared" si="1240"/>
        <v>5.6740334309306508</v>
      </c>
      <c r="IV293" s="193">
        <f t="shared" si="1241"/>
        <v>4.2657804786334221</v>
      </c>
      <c r="IW293" s="193">
        <f t="shared" si="1242"/>
        <v>3.8150380693314694</v>
      </c>
      <c r="IX293" s="193">
        <f t="shared" si="1049"/>
        <v>3.9040600573940507</v>
      </c>
      <c r="IY293" s="212">
        <f t="shared" si="1243"/>
        <v>56539.545290663904</v>
      </c>
      <c r="JC293" s="3">
        <f t="shared" si="1050"/>
        <v>0</v>
      </c>
      <c r="JD293" s="6">
        <f t="shared" si="1051"/>
        <v>6.0435737944436205</v>
      </c>
      <c r="JE293" s="6">
        <f t="shared" si="1052"/>
        <v>0</v>
      </c>
      <c r="JF293" s="6">
        <f t="shared" si="1053"/>
        <v>0</v>
      </c>
      <c r="JG293" s="193">
        <f t="shared" si="1244"/>
        <v>5.6740334309306508</v>
      </c>
      <c r="JH293" s="193">
        <f t="shared" si="1245"/>
        <v>4.2634635081422481</v>
      </c>
      <c r="JI293" s="193">
        <f t="shared" si="1246"/>
        <v>3.8150380693314694</v>
      </c>
      <c r="JJ293" s="193">
        <f t="shared" si="1054"/>
        <v>3.9040600573940507</v>
      </c>
      <c r="JK293" s="212">
        <f t="shared" si="1247"/>
        <v>56533.758870298836</v>
      </c>
      <c r="JO293" s="3">
        <f t="shared" si="1055"/>
        <v>0</v>
      </c>
      <c r="JP293" s="6">
        <f t="shared" si="1056"/>
        <v>6.5929895939384942</v>
      </c>
      <c r="JQ293" s="6">
        <f t="shared" si="1057"/>
        <v>0</v>
      </c>
      <c r="JR293" s="6">
        <f t="shared" si="1058"/>
        <v>0</v>
      </c>
      <c r="JS293" s="193">
        <f t="shared" si="1248"/>
        <v>5.6740334309306508</v>
      </c>
      <c r="JT293" s="193">
        <f t="shared" si="1249"/>
        <v>4.2711659571123608</v>
      </c>
      <c r="JU293" s="193">
        <f t="shared" si="1250"/>
        <v>3.8150380693314694</v>
      </c>
      <c r="JV293" s="193">
        <f t="shared" si="1059"/>
        <v>3.9040600573940507</v>
      </c>
      <c r="JW293" s="205">
        <f t="shared" si="1251"/>
        <v>56552.99731536561</v>
      </c>
      <c r="KA293" s="3">
        <f t="shared" si="1060"/>
        <v>0</v>
      </c>
      <c r="KB293" s="6">
        <f t="shared" si="1061"/>
        <v>0</v>
      </c>
      <c r="KC293" s="6">
        <f t="shared" si="1062"/>
        <v>8.7109511746193835</v>
      </c>
      <c r="KD293" s="6">
        <f t="shared" si="1063"/>
        <v>0</v>
      </c>
      <c r="KE293" s="193">
        <f t="shared" si="1252"/>
        <v>5.6740334309306508</v>
      </c>
      <c r="KF293" s="193">
        <f t="shared" si="1253"/>
        <v>4.1745731882913786</v>
      </c>
      <c r="KG293" s="193">
        <f t="shared" si="1254"/>
        <v>3.9906388812591564</v>
      </c>
      <c r="KH293" s="193">
        <f t="shared" si="1064"/>
        <v>3.9040600573940507</v>
      </c>
      <c r="KI293" s="212">
        <f t="shared" si="1255"/>
        <v>57174.415704342326</v>
      </c>
      <c r="KM293" s="3">
        <f t="shared" si="1065"/>
        <v>0</v>
      </c>
      <c r="KN293" s="6">
        <f t="shared" si="1066"/>
        <v>0</v>
      </c>
      <c r="KO293" s="6">
        <f t="shared" si="1067"/>
        <v>7.7274566871623573</v>
      </c>
      <c r="KP293" s="6">
        <f t="shared" si="1068"/>
        <v>0</v>
      </c>
      <c r="KQ293" s="193">
        <f t="shared" si="1256"/>
        <v>5.6740334309306508</v>
      </c>
      <c r="KR293" s="193">
        <f t="shared" si="1257"/>
        <v>4.1745731882913786</v>
      </c>
      <c r="KS293" s="193">
        <f t="shared" si="1258"/>
        <v>3.9722887970519545</v>
      </c>
      <c r="KT293" s="193">
        <f t="shared" si="1069"/>
        <v>3.9040600573940507</v>
      </c>
      <c r="KU293" s="212">
        <f t="shared" si="1259"/>
        <v>57083.701972666837</v>
      </c>
      <c r="KY293" s="3">
        <f t="shared" si="1070"/>
        <v>0</v>
      </c>
      <c r="KZ293" s="6">
        <f t="shared" si="1071"/>
        <v>0</v>
      </c>
      <c r="LA293" s="6">
        <f t="shared" si="1072"/>
        <v>9.1324488121009662</v>
      </c>
      <c r="LB293" s="6">
        <f t="shared" si="1073"/>
        <v>0</v>
      </c>
      <c r="LC293" s="193">
        <f t="shared" si="1260"/>
        <v>5.6740334309306508</v>
      </c>
      <c r="LD293" s="193">
        <f t="shared" si="1261"/>
        <v>4.1745731882913786</v>
      </c>
      <c r="LE293" s="193">
        <f t="shared" si="1262"/>
        <v>3.9984012813812857</v>
      </c>
      <c r="LF293" s="193">
        <f t="shared" si="1074"/>
        <v>3.9040600573940507</v>
      </c>
      <c r="LG293" s="205">
        <f t="shared" si="1263"/>
        <v>57212.832542573044</v>
      </c>
      <c r="LK293" s="3">
        <f t="shared" si="1075"/>
        <v>0</v>
      </c>
      <c r="LL293" s="6">
        <f t="shared" si="1076"/>
        <v>0</v>
      </c>
      <c r="LM293" s="6">
        <f t="shared" si="1077"/>
        <v>0</v>
      </c>
      <c r="LN293" s="6">
        <f t="shared" si="1078"/>
        <v>6.4551932218956569</v>
      </c>
      <c r="LO293" s="193">
        <f t="shared" si="1264"/>
        <v>5.6740334309306508</v>
      </c>
      <c r="LP293" s="193">
        <f t="shared" si="1265"/>
        <v>4.1745731882913786</v>
      </c>
      <c r="LQ293" s="193">
        <f t="shared" si="1266"/>
        <v>3.8150380693314694</v>
      </c>
      <c r="LR293" s="193">
        <f t="shared" si="1079"/>
        <v>4.0263980508670967</v>
      </c>
      <c r="LS293" s="212">
        <f t="shared" si="1267"/>
        <v>57175.20448299608</v>
      </c>
      <c r="LW293" s="3">
        <f t="shared" si="1080"/>
        <v>0</v>
      </c>
      <c r="LX293" s="6">
        <f t="shared" si="1081"/>
        <v>0</v>
      </c>
      <c r="LY293" s="6">
        <f t="shared" si="1082"/>
        <v>0</v>
      </c>
      <c r="LZ293" s="6">
        <f t="shared" si="1083"/>
        <v>6.0175530034620541</v>
      </c>
      <c r="MA293" s="193">
        <f t="shared" si="1268"/>
        <v>5.6740334309306508</v>
      </c>
      <c r="MB293" s="193">
        <f t="shared" si="1269"/>
        <v>4.1745731882913786</v>
      </c>
      <c r="MC293" s="193">
        <f t="shared" si="1270"/>
        <v>3.8150380693314694</v>
      </c>
      <c r="MD293" s="193">
        <f t="shared" si="1084"/>
        <v>4.0185605871597749</v>
      </c>
      <c r="ME293" s="212">
        <f t="shared" si="1271"/>
        <v>57119.523230734441</v>
      </c>
      <c r="MI293" s="3">
        <f t="shared" si="1085"/>
        <v>0</v>
      </c>
      <c r="MJ293" s="6">
        <f t="shared" si="1086"/>
        <v>0</v>
      </c>
      <c r="MK293" s="6">
        <f t="shared" si="1087"/>
        <v>0</v>
      </c>
      <c r="ML293" s="6">
        <f t="shared" si="1088"/>
        <v>6.8381284130250606</v>
      </c>
      <c r="MM293" s="193">
        <f t="shared" si="1272"/>
        <v>5.6740334309306508</v>
      </c>
      <c r="MN293" s="193">
        <f t="shared" si="1273"/>
        <v>4.1745731882913786</v>
      </c>
      <c r="MO293" s="193">
        <f t="shared" si="1274"/>
        <v>3.8150380693314694</v>
      </c>
      <c r="MP293" s="193">
        <f t="shared" si="1089"/>
        <v>4.0332058024620352</v>
      </c>
      <c r="MQ293" s="205">
        <f t="shared" si="1275"/>
        <v>57223.614195407856</v>
      </c>
      <c r="MT293" s="3">
        <f t="shared" si="1090"/>
        <v>6.7149257610104041</v>
      </c>
      <c r="MU293" s="6">
        <f t="shared" si="1091"/>
        <v>5.4941579949487451</v>
      </c>
      <c r="MV293" s="6">
        <f t="shared" si="1092"/>
        <v>8.0787047183970078</v>
      </c>
      <c r="MW293" s="6">
        <f t="shared" si="1093"/>
        <v>6.5646032765040578</v>
      </c>
      <c r="MX293" s="193">
        <f t="shared" si="1276"/>
        <v>5.6968305553403145</v>
      </c>
      <c r="MY293" s="193">
        <f t="shared" si="1277"/>
        <v>4.2557012706359627</v>
      </c>
      <c r="MZ293" s="193">
        <f t="shared" si="1278"/>
        <v>3.9788811204204477</v>
      </c>
      <c r="NA293" s="193">
        <f t="shared" si="1094"/>
        <v>4.0283478564772928</v>
      </c>
      <c r="NB293" s="212">
        <f t="shared" si="1279"/>
        <v>58227.509187104224</v>
      </c>
      <c r="NF293" s="3">
        <f t="shared" si="1095"/>
        <v>6.7149257610104032</v>
      </c>
      <c r="NG293" s="6">
        <f t="shared" si="1096"/>
        <v>0</v>
      </c>
      <c r="NH293" s="6">
        <f t="shared" si="1097"/>
        <v>0</v>
      </c>
      <c r="NI293" s="6">
        <f t="shared" si="1098"/>
        <v>0</v>
      </c>
      <c r="NJ293" s="193">
        <f t="shared" si="1280"/>
        <v>5.6968305553403145</v>
      </c>
      <c r="NK293" s="193">
        <f t="shared" si="1281"/>
        <v>4.1745731882913786</v>
      </c>
      <c r="NL293" s="193">
        <f t="shared" si="1282"/>
        <v>3.8150380693314694</v>
      </c>
      <c r="NM293" s="193">
        <f t="shared" si="1099"/>
        <v>3.9040600573940507</v>
      </c>
      <c r="NN293" s="212">
        <f t="shared" si="1283"/>
        <v>56325.377218248155</v>
      </c>
      <c r="NR293" s="3">
        <f t="shared" si="1100"/>
        <v>0</v>
      </c>
      <c r="NS293" s="6">
        <f t="shared" si="1101"/>
        <v>5.4941579949487451</v>
      </c>
      <c r="NT293" s="6">
        <f t="shared" si="1102"/>
        <v>0</v>
      </c>
      <c r="NU293" s="6">
        <f t="shared" si="1103"/>
        <v>0</v>
      </c>
      <c r="NV293" s="193">
        <f t="shared" si="1284"/>
        <v>5.6740334309306508</v>
      </c>
      <c r="NW293" s="193">
        <f t="shared" si="1285"/>
        <v>4.2557012706359627</v>
      </c>
      <c r="NX293" s="193">
        <f t="shared" si="1286"/>
        <v>3.8150380693314694</v>
      </c>
      <c r="NY293" s="193">
        <f t="shared" si="1104"/>
        <v>3.9040600573940507</v>
      </c>
      <c r="NZ293" s="212">
        <f t="shared" si="1287"/>
        <v>56514.377712119422</v>
      </c>
      <c r="OD293" s="3">
        <f t="shared" si="1105"/>
        <v>0</v>
      </c>
      <c r="OE293" s="6">
        <f t="shared" si="1106"/>
        <v>0</v>
      </c>
      <c r="OF293" s="6">
        <f t="shared" si="1107"/>
        <v>8.0787047183970078</v>
      </c>
      <c r="OG293" s="6">
        <f t="shared" si="1108"/>
        <v>0</v>
      </c>
      <c r="OH293" s="193">
        <f t="shared" si="1288"/>
        <v>5.6740334309306508</v>
      </c>
      <c r="OI293" s="193">
        <f t="shared" si="1289"/>
        <v>4.1745731882913786</v>
      </c>
      <c r="OJ293" s="193">
        <f t="shared" si="1290"/>
        <v>3.9788811204204477</v>
      </c>
      <c r="OK293" s="193">
        <f t="shared" si="1109"/>
        <v>3.9040600573940507</v>
      </c>
      <c r="OL293" s="212">
        <f t="shared" si="1291"/>
        <v>57116.27457841752</v>
      </c>
      <c r="OP293" s="3">
        <f t="shared" si="1110"/>
        <v>0</v>
      </c>
      <c r="OQ293" s="6">
        <f t="shared" si="1111"/>
        <v>0</v>
      </c>
      <c r="OR293" s="6">
        <f t="shared" si="1112"/>
        <v>0</v>
      </c>
      <c r="OS293" s="6">
        <f t="shared" si="1113"/>
        <v>6.5646032765040578</v>
      </c>
      <c r="OT293" s="193">
        <f t="shared" si="1292"/>
        <v>5.6740334309306508</v>
      </c>
      <c r="OU293" s="193">
        <f t="shared" si="1293"/>
        <v>4.1745731882913786</v>
      </c>
      <c r="OV293" s="193">
        <f t="shared" si="1294"/>
        <v>3.8150380693314694</v>
      </c>
      <c r="OW293" s="193">
        <f t="shared" si="1114"/>
        <v>4.0283478564772928</v>
      </c>
      <c r="OX293" s="232">
        <f t="shared" si="1295"/>
        <v>57189.065304251861</v>
      </c>
    </row>
    <row r="294" spans="2:414" x14ac:dyDescent="0.2">
      <c r="B294" s="81">
        <v>45493</v>
      </c>
      <c r="C294">
        <v>134</v>
      </c>
      <c r="D294">
        <v>11.65579850876715</v>
      </c>
      <c r="E294">
        <v>0</v>
      </c>
      <c r="F294">
        <v>0</v>
      </c>
      <c r="G294">
        <v>0</v>
      </c>
      <c r="H294">
        <v>0</v>
      </c>
      <c r="I294">
        <v>0</v>
      </c>
      <c r="J294">
        <v>0</v>
      </c>
      <c r="K294">
        <v>0</v>
      </c>
      <c r="L294">
        <v>0</v>
      </c>
      <c r="M294">
        <v>0</v>
      </c>
      <c r="N294">
        <v>0</v>
      </c>
      <c r="O294">
        <v>0</v>
      </c>
      <c r="P294">
        <v>0</v>
      </c>
      <c r="Q294">
        <v>0</v>
      </c>
      <c r="R294">
        <v>0</v>
      </c>
      <c r="S294">
        <v>1</v>
      </c>
      <c r="T294">
        <v>17956</v>
      </c>
      <c r="U294">
        <v>6.9293234857629216</v>
      </c>
      <c r="V294">
        <v>5.3188028342048614</v>
      </c>
      <c r="W294">
        <v>6.9757957396604198</v>
      </c>
      <c r="X294">
        <v>5.5466498677392675</v>
      </c>
      <c r="Y294" s="3">
        <v>730.59575076684519</v>
      </c>
      <c r="Z294" s="3">
        <v>139.12726118485986</v>
      </c>
      <c r="AA294" s="3">
        <v>1025.0301331826981</v>
      </c>
      <c r="AB294" s="3">
        <v>206.77378438607496</v>
      </c>
      <c r="AC294">
        <v>1</v>
      </c>
      <c r="AD294">
        <v>1</v>
      </c>
      <c r="AE294" s="6"/>
      <c r="AF294" s="1" t="s">
        <v>4</v>
      </c>
      <c r="AG294">
        <v>134</v>
      </c>
      <c r="AH294" s="189">
        <v>45493</v>
      </c>
      <c r="AI294">
        <f t="shared" si="1115"/>
        <v>7</v>
      </c>
      <c r="AJ294">
        <v>134</v>
      </c>
      <c r="AK294">
        <v>1</v>
      </c>
      <c r="AL294">
        <v>1</v>
      </c>
      <c r="AM294">
        <v>0</v>
      </c>
      <c r="AN294">
        <v>0</v>
      </c>
      <c r="AO294">
        <v>0</v>
      </c>
      <c r="AP294">
        <v>0</v>
      </c>
      <c r="AQ294">
        <v>1</v>
      </c>
      <c r="AS294" s="37"/>
      <c r="AT294" s="37"/>
      <c r="AU294" s="6">
        <f t="shared" si="1116"/>
        <v>0</v>
      </c>
      <c r="AV294" s="6">
        <f t="shared" si="1117"/>
        <v>0</v>
      </c>
      <c r="AW294" s="6">
        <f t="shared" si="1118"/>
        <v>0</v>
      </c>
      <c r="AX294" s="6">
        <f t="shared" si="1119"/>
        <v>0</v>
      </c>
      <c r="AY294" s="193">
        <f t="shared" si="1120"/>
        <v>5.6740334309306508</v>
      </c>
      <c r="AZ294" s="193">
        <f t="shared" si="1121"/>
        <v>4.1745731882913786</v>
      </c>
      <c r="BA294" s="193">
        <f t="shared" si="1122"/>
        <v>3.8150380693314694</v>
      </c>
      <c r="BB294" s="193">
        <f t="shared" si="1123"/>
        <v>3.9040600573940507</v>
      </c>
      <c r="BC294" s="72">
        <f t="shared" si="1124"/>
        <v>56312.210093717425</v>
      </c>
      <c r="BG294" s="3">
        <f t="shared" si="1125"/>
        <v>6.7907370160476628</v>
      </c>
      <c r="BH294" s="6">
        <f t="shared" si="1126"/>
        <v>0</v>
      </c>
      <c r="BI294" s="6">
        <f t="shared" si="1127"/>
        <v>0</v>
      </c>
      <c r="BJ294" s="6">
        <f t="shared" si="1128"/>
        <v>0</v>
      </c>
      <c r="BK294" s="193">
        <f t="shared" si="1129"/>
        <v>5.6970849900522778</v>
      </c>
      <c r="BL294" s="193">
        <f t="shared" si="1130"/>
        <v>4.1745731882913786</v>
      </c>
      <c r="BM294" s="193">
        <f t="shared" si="1131"/>
        <v>3.8150380693314694</v>
      </c>
      <c r="BN294" s="193">
        <f t="shared" si="1132"/>
        <v>3.9040600573940507</v>
      </c>
      <c r="BO294" s="72">
        <f t="shared" si="1133"/>
        <v>56325.524191589742</v>
      </c>
      <c r="BS294" s="3">
        <f t="shared" si="1134"/>
        <v>6.7907584116199704</v>
      </c>
      <c r="BT294" s="6">
        <f t="shared" si="1135"/>
        <v>0</v>
      </c>
      <c r="BU294" s="6">
        <f t="shared" si="1136"/>
        <v>0</v>
      </c>
      <c r="BV294" s="6">
        <f t="shared" si="1137"/>
        <v>0</v>
      </c>
      <c r="BW294" s="193">
        <f t="shared" si="1138"/>
        <v>5.6970850618501077</v>
      </c>
      <c r="BX294" s="193">
        <f t="shared" si="1139"/>
        <v>4.1745731882913786</v>
      </c>
      <c r="BY294" s="193">
        <f t="shared" si="1296"/>
        <v>3.8150380693314694</v>
      </c>
      <c r="BZ294" s="193">
        <f t="shared" si="1140"/>
        <v>3.9040600573940507</v>
      </c>
      <c r="CA294" s="72">
        <f t="shared" si="1141"/>
        <v>56325.524191589742</v>
      </c>
      <c r="CE294" s="3">
        <f t="shared" si="1142"/>
        <v>0</v>
      </c>
      <c r="CF294" s="6">
        <f t="shared" si="1143"/>
        <v>5.3188028342048614</v>
      </c>
      <c r="CG294" s="6">
        <f t="shared" si="1144"/>
        <v>0</v>
      </c>
      <c r="CH294" s="6">
        <f t="shared" si="1145"/>
        <v>0</v>
      </c>
      <c r="CI294" s="193">
        <f t="shared" si="1146"/>
        <v>5.6740334309306508</v>
      </c>
      <c r="CJ294" s="193">
        <f t="shared" si="1147"/>
        <v>4.2532110857211372</v>
      </c>
      <c r="CK294" s="193">
        <f t="shared" si="1297"/>
        <v>3.8150380693314694</v>
      </c>
      <c r="CL294" s="193">
        <f t="shared" si="1148"/>
        <v>3.9040600573940507</v>
      </c>
      <c r="CM294" s="72">
        <f t="shared" si="1149"/>
        <v>56508.161496749861</v>
      </c>
      <c r="CQ294" s="3">
        <f t="shared" si="1150"/>
        <v>0</v>
      </c>
      <c r="CR294" s="6">
        <f t="shared" si="1151"/>
        <v>5.3188606805897889</v>
      </c>
      <c r="CS294" s="6">
        <f t="shared" si="1152"/>
        <v>0</v>
      </c>
      <c r="CT294" s="6">
        <f t="shared" si="1153"/>
        <v>0</v>
      </c>
      <c r="CU294" s="193">
        <f t="shared" si="1154"/>
        <v>5.6740334309306508</v>
      </c>
      <c r="CV294" s="193">
        <f t="shared" si="1155"/>
        <v>4.2532119082098365</v>
      </c>
      <c r="CW294" s="193">
        <f t="shared" si="1298"/>
        <v>3.8150380693314694</v>
      </c>
      <c r="CX294" s="193">
        <f t="shared" si="1156"/>
        <v>3.9040600573940507</v>
      </c>
      <c r="CY294" s="72">
        <f t="shared" si="1157"/>
        <v>56508.163549804551</v>
      </c>
      <c r="DC294" s="3">
        <f t="shared" si="1158"/>
        <v>0</v>
      </c>
      <c r="DD294" s="6">
        <f t="shared" si="1159"/>
        <v>0</v>
      </c>
      <c r="DE294" s="6">
        <f t="shared" si="1160"/>
        <v>7.3245855266434408</v>
      </c>
      <c r="DF294" s="6">
        <f t="shared" si="1161"/>
        <v>0</v>
      </c>
      <c r="DG294" s="193">
        <f t="shared" si="1162"/>
        <v>5.6740334309306508</v>
      </c>
      <c r="DH294" s="193">
        <f t="shared" si="1163"/>
        <v>4.1745731882913786</v>
      </c>
      <c r="DI294" s="193">
        <f t="shared" si="1299"/>
        <v>3.9646736968351792</v>
      </c>
      <c r="DJ294" s="193">
        <f t="shared" si="1164"/>
        <v>3.9040600573940507</v>
      </c>
      <c r="DK294" s="72">
        <f t="shared" si="1165"/>
        <v>57046.098957954593</v>
      </c>
      <c r="DO294" s="3">
        <f t="shared" si="1166"/>
        <v>0</v>
      </c>
      <c r="DP294" s="6">
        <f t="shared" si="1167"/>
        <v>0</v>
      </c>
      <c r="DQ294" s="6">
        <f t="shared" si="1168"/>
        <v>6.9759304618613891</v>
      </c>
      <c r="DR294" s="6">
        <f t="shared" si="1169"/>
        <v>0</v>
      </c>
      <c r="DS294" s="193">
        <f t="shared" si="1170"/>
        <v>5.6740334309306508</v>
      </c>
      <c r="DT294" s="193">
        <f t="shared" si="1171"/>
        <v>4.1745731882913786</v>
      </c>
      <c r="DU294" s="193">
        <f t="shared" si="1300"/>
        <v>3.9580362573617114</v>
      </c>
      <c r="DV294" s="193">
        <f t="shared" si="1172"/>
        <v>3.9040600573940507</v>
      </c>
      <c r="DW294" s="72">
        <f t="shared" si="1173"/>
        <v>57013.343791953193</v>
      </c>
      <c r="EA294" s="3">
        <f t="shared" si="1174"/>
        <v>0</v>
      </c>
      <c r="EB294" s="6">
        <f t="shared" si="1175"/>
        <v>0</v>
      </c>
      <c r="EC294" s="6">
        <f t="shared" si="1176"/>
        <v>0</v>
      </c>
      <c r="ED294" s="6">
        <f t="shared" si="1177"/>
        <v>16.639949603217801</v>
      </c>
      <c r="EE294" s="193">
        <f t="shared" si="1178"/>
        <v>5.6740334309306508</v>
      </c>
      <c r="EF294" s="193">
        <f t="shared" si="1179"/>
        <v>4.1745731882913786</v>
      </c>
      <c r="EG294" s="193">
        <f t="shared" si="1301"/>
        <v>3.8150380693314694</v>
      </c>
      <c r="EH294" s="193">
        <f t="shared" si="1180"/>
        <v>4.1933355838897626</v>
      </c>
      <c r="EI294" s="72">
        <f t="shared" si="1181"/>
        <v>58374.188406656416</v>
      </c>
      <c r="EM294" s="3">
        <f t="shared" si="1182"/>
        <v>0</v>
      </c>
      <c r="EN294" s="6">
        <f t="shared" si="1183"/>
        <v>0</v>
      </c>
      <c r="EO294" s="6">
        <f t="shared" si="1184"/>
        <v>0</v>
      </c>
      <c r="EP294" s="6">
        <f t="shared" si="1185"/>
        <v>5.5467867644872024</v>
      </c>
      <c r="EQ294" s="193">
        <f t="shared" si="1186"/>
        <v>5.6740334309306508</v>
      </c>
      <c r="ER294" s="193">
        <f t="shared" si="1187"/>
        <v>4.1745731882913786</v>
      </c>
      <c r="ES294" s="193">
        <f t="shared" si="1302"/>
        <v>3.8150380693314694</v>
      </c>
      <c r="ET294" s="193">
        <f t="shared" si="1188"/>
        <v>4.0100607416484202</v>
      </c>
      <c r="EU294" s="72">
        <f t="shared" si="1189"/>
        <v>57059.197380386911</v>
      </c>
      <c r="EY294" s="3">
        <f t="shared" si="1190"/>
        <v>6.7907370160476628</v>
      </c>
      <c r="EZ294" s="6">
        <f t="shared" si="1191"/>
        <v>5.3188028342048614</v>
      </c>
      <c r="FA294" s="6">
        <f t="shared" si="1192"/>
        <v>7.3245855266434408</v>
      </c>
      <c r="FB294" s="6">
        <f t="shared" si="1193"/>
        <v>16.639949603217801</v>
      </c>
      <c r="FC294" s="193">
        <f t="shared" si="1194"/>
        <v>5.6970849900522778</v>
      </c>
      <c r="FD294" s="193">
        <f t="shared" si="1195"/>
        <v>4.2532110857211372</v>
      </c>
      <c r="FE294" s="193">
        <f t="shared" si="1303"/>
        <v>3.9646736968351792</v>
      </c>
      <c r="FF294" s="193">
        <f t="shared" si="1196"/>
        <v>4.1933355838897626</v>
      </c>
      <c r="FG294" s="72">
        <f t="shared" si="1197"/>
        <v>59354.753924582321</v>
      </c>
      <c r="FK294" s="3">
        <f t="shared" si="1198"/>
        <v>6.9293448813352301</v>
      </c>
      <c r="FL294" s="6">
        <f t="shared" si="1199"/>
        <v>5.3188606805897889</v>
      </c>
      <c r="FM294" s="6">
        <f t="shared" si="1200"/>
        <v>6.9759304618613891</v>
      </c>
      <c r="FN294" s="6">
        <f t="shared" si="1201"/>
        <v>5.5467867644872024</v>
      </c>
      <c r="FO294" s="193">
        <f t="shared" si="1202"/>
        <v>5.6975500129290486</v>
      </c>
      <c r="FP294" s="193">
        <f t="shared" si="1203"/>
        <v>4.2532119082098365</v>
      </c>
      <c r="FQ294" s="193">
        <f t="shared" si="1304"/>
        <v>3.9580362573617114</v>
      </c>
      <c r="FR294" s="193">
        <f t="shared" si="1204"/>
        <v>4.0100607416484202</v>
      </c>
      <c r="FS294" s="205">
        <f t="shared" si="1205"/>
        <v>57984.639376777981</v>
      </c>
      <c r="FW294" s="3">
        <f t="shared" si="1206"/>
        <v>7.9687220086273589</v>
      </c>
      <c r="FX294" s="6">
        <f t="shared" si="1207"/>
        <v>6.0102472026514926</v>
      </c>
      <c r="FY294" s="6">
        <f t="shared" si="1208"/>
        <v>8.6499867171789209</v>
      </c>
      <c r="FZ294" s="6">
        <f t="shared" si="1209"/>
        <v>6.5450468439323357</v>
      </c>
      <c r="GA294" s="193">
        <f t="shared" si="1210"/>
        <v>5.7010302008239524</v>
      </c>
      <c r="GB294" s="193">
        <f t="shared" si="1211"/>
        <v>4.262994377184171</v>
      </c>
      <c r="GC294" s="193">
        <f t="shared" si="1305"/>
        <v>3.9895111408809885</v>
      </c>
      <c r="GD294" s="193">
        <f t="shared" si="1212"/>
        <v>4.0279996186004148</v>
      </c>
      <c r="GE294" s="72">
        <f t="shared" si="1213"/>
        <v>58299.859669336161</v>
      </c>
      <c r="GI294" s="3">
        <f t="shared" si="1214"/>
        <v>7.6222558343392146</v>
      </c>
      <c r="GJ294" s="6">
        <f t="shared" si="1215"/>
        <v>5.8506831176253478</v>
      </c>
      <c r="GK294" s="6">
        <f t="shared" si="1216"/>
        <v>7.6733753136264626</v>
      </c>
      <c r="GL294" s="6">
        <f t="shared" si="1217"/>
        <v>6.1013148545131948</v>
      </c>
      <c r="GM294" s="193">
        <f t="shared" si="1218"/>
        <v>5.699871459550776</v>
      </c>
      <c r="GN294" s="193">
        <f t="shared" si="1219"/>
        <v>4.2607451748353435</v>
      </c>
      <c r="GO294" s="193">
        <f t="shared" si="1306"/>
        <v>3.9712699104823801</v>
      </c>
      <c r="GP294" s="193">
        <f t="shared" si="1220"/>
        <v>4.0200653940545115</v>
      </c>
      <c r="GQ294" s="72">
        <f t="shared" si="1221"/>
        <v>58144.053897770049</v>
      </c>
      <c r="GU294" s="3">
        <f t="shared" si="1222"/>
        <v>9.008120531491798</v>
      </c>
      <c r="GV294" s="6">
        <f t="shared" si="1223"/>
        <v>6.3825634010458332</v>
      </c>
      <c r="GW294" s="6">
        <f t="shared" si="1224"/>
        <v>9.0685344615585457</v>
      </c>
      <c r="GX294" s="6">
        <f t="shared" si="1225"/>
        <v>6.9333123346740848</v>
      </c>
      <c r="GY294" s="193">
        <f t="shared" si="1226"/>
        <v>5.7044983902713469</v>
      </c>
      <c r="GZ294" s="193">
        <f t="shared" si="1227"/>
        <v>4.2682229256440847</v>
      </c>
      <c r="HA294" s="193">
        <f t="shared" si="1307"/>
        <v>3.9972280882867275</v>
      </c>
      <c r="HB294" s="193">
        <f t="shared" si="1228"/>
        <v>4.0348907975000659</v>
      </c>
      <c r="HC294" s="205">
        <f t="shared" si="1229"/>
        <v>58404.368214238712</v>
      </c>
      <c r="HG294" s="3">
        <f t="shared" si="1030"/>
        <v>7.9687220086273589</v>
      </c>
      <c r="HH294" s="6">
        <f t="shared" si="1031"/>
        <v>0</v>
      </c>
      <c r="HI294" s="6">
        <f t="shared" si="1032"/>
        <v>0</v>
      </c>
      <c r="HJ294" s="6">
        <f t="shared" si="1033"/>
        <v>0</v>
      </c>
      <c r="HK294" s="193">
        <f t="shared" si="1230"/>
        <v>5.7010302008239524</v>
      </c>
      <c r="HL294" s="193">
        <f t="shared" si="1230"/>
        <v>4.1745731882913786</v>
      </c>
      <c r="HM294" s="193">
        <f t="shared" si="1230"/>
        <v>3.8150380693314694</v>
      </c>
      <c r="HN294" s="193">
        <f t="shared" si="1034"/>
        <v>3.9040600573940507</v>
      </c>
      <c r="HO294" s="212">
        <f t="shared" si="1231"/>
        <v>56327.803178182476</v>
      </c>
      <c r="HS294" s="3">
        <f t="shared" si="1035"/>
        <v>7.6222558343392146</v>
      </c>
      <c r="HT294" s="6">
        <f t="shared" si="1036"/>
        <v>0</v>
      </c>
      <c r="HU294" s="6">
        <f t="shared" si="1037"/>
        <v>0</v>
      </c>
      <c r="HV294" s="6">
        <f t="shared" si="1038"/>
        <v>0</v>
      </c>
      <c r="HW294" s="193">
        <f t="shared" si="1232"/>
        <v>5.699871459550776</v>
      </c>
      <c r="HX294" s="193">
        <f t="shared" si="1233"/>
        <v>4.1745731882913786</v>
      </c>
      <c r="HY294" s="193">
        <f t="shared" si="1234"/>
        <v>3.8150380693314694</v>
      </c>
      <c r="HZ294" s="193">
        <f t="shared" si="1039"/>
        <v>3.9040600573940507</v>
      </c>
      <c r="IA294" s="212">
        <f t="shared" si="1235"/>
        <v>56327.133811268803</v>
      </c>
      <c r="IE294" s="3">
        <f t="shared" si="1040"/>
        <v>9.008120531491798</v>
      </c>
      <c r="IF294" s="6">
        <f t="shared" si="1041"/>
        <v>0</v>
      </c>
      <c r="IG294" s="6">
        <f t="shared" si="1042"/>
        <v>0</v>
      </c>
      <c r="IH294" s="6">
        <f t="shared" si="1043"/>
        <v>0</v>
      </c>
      <c r="II294" s="193">
        <f t="shared" si="1236"/>
        <v>5.7044983902713469</v>
      </c>
      <c r="IJ294" s="193">
        <f t="shared" si="1237"/>
        <v>4.1745731882913786</v>
      </c>
      <c r="IK294" s="193">
        <f t="shared" si="1238"/>
        <v>3.8150380693314694</v>
      </c>
      <c r="IL294" s="193">
        <f t="shared" si="1044"/>
        <v>3.9040600573940507</v>
      </c>
      <c r="IM294" s="205">
        <f t="shared" si="1239"/>
        <v>56329.80668526404</v>
      </c>
      <c r="IQ294" s="3">
        <f t="shared" si="1045"/>
        <v>0</v>
      </c>
      <c r="IR294" s="6">
        <f t="shared" si="1046"/>
        <v>6.0102472026514926</v>
      </c>
      <c r="IS294" s="6">
        <f t="shared" si="1047"/>
        <v>0</v>
      </c>
      <c r="IT294" s="6">
        <f t="shared" si="1048"/>
        <v>0</v>
      </c>
      <c r="IU294" s="193">
        <f t="shared" si="1240"/>
        <v>5.6740334309306508</v>
      </c>
      <c r="IV294" s="193">
        <f t="shared" si="1241"/>
        <v>4.262994377184171</v>
      </c>
      <c r="IW294" s="193">
        <f t="shared" si="1242"/>
        <v>3.8150380693314694</v>
      </c>
      <c r="IX294" s="193">
        <f t="shared" si="1049"/>
        <v>3.9040600573940507</v>
      </c>
      <c r="IY294" s="212">
        <f t="shared" si="1243"/>
        <v>56532.587331040952</v>
      </c>
      <c r="JC294" s="3">
        <f t="shared" si="1050"/>
        <v>0</v>
      </c>
      <c r="JD294" s="6">
        <f t="shared" si="1051"/>
        <v>5.8506831176253478</v>
      </c>
      <c r="JE294" s="6">
        <f t="shared" si="1052"/>
        <v>0</v>
      </c>
      <c r="JF294" s="6">
        <f t="shared" si="1053"/>
        <v>0</v>
      </c>
      <c r="JG294" s="193">
        <f t="shared" si="1244"/>
        <v>5.6740334309306508</v>
      </c>
      <c r="JH294" s="193">
        <f t="shared" si="1245"/>
        <v>4.2607451748353435</v>
      </c>
      <c r="JI294" s="193">
        <f t="shared" si="1246"/>
        <v>3.8150380693314694</v>
      </c>
      <c r="JJ294" s="193">
        <f t="shared" si="1054"/>
        <v>3.9040600573940507</v>
      </c>
      <c r="JK294" s="212">
        <f t="shared" si="1247"/>
        <v>56526.970838232068</v>
      </c>
      <c r="JO294" s="3">
        <f t="shared" si="1055"/>
        <v>0</v>
      </c>
      <c r="JP294" s="6">
        <f t="shared" si="1056"/>
        <v>6.3825634010458332</v>
      </c>
      <c r="JQ294" s="6">
        <f t="shared" si="1057"/>
        <v>0</v>
      </c>
      <c r="JR294" s="6">
        <f t="shared" si="1058"/>
        <v>0</v>
      </c>
      <c r="JS294" s="193">
        <f t="shared" si="1248"/>
        <v>5.6740334309306508</v>
      </c>
      <c r="JT294" s="193">
        <f t="shared" si="1249"/>
        <v>4.2682229256440847</v>
      </c>
      <c r="JU294" s="193">
        <f t="shared" si="1250"/>
        <v>3.8150380693314694</v>
      </c>
      <c r="JV294" s="193">
        <f t="shared" si="1059"/>
        <v>3.9040600573940507</v>
      </c>
      <c r="JW294" s="205">
        <f t="shared" si="1251"/>
        <v>56545.645718317952</v>
      </c>
      <c r="KA294" s="3">
        <f t="shared" si="1060"/>
        <v>0</v>
      </c>
      <c r="KB294" s="6">
        <f t="shared" si="1061"/>
        <v>0</v>
      </c>
      <c r="KC294" s="6">
        <f t="shared" si="1062"/>
        <v>8.6499867171789209</v>
      </c>
      <c r="KD294" s="6">
        <f t="shared" si="1063"/>
        <v>0</v>
      </c>
      <c r="KE294" s="193">
        <f t="shared" si="1252"/>
        <v>5.6740334309306508</v>
      </c>
      <c r="KF294" s="193">
        <f t="shared" si="1253"/>
        <v>4.1745731882913786</v>
      </c>
      <c r="KG294" s="193">
        <f t="shared" si="1254"/>
        <v>3.9895111408809885</v>
      </c>
      <c r="KH294" s="193">
        <f t="shared" si="1064"/>
        <v>3.9040600573940507</v>
      </c>
      <c r="KI294" s="212">
        <f t="shared" si="1255"/>
        <v>57168.836559092306</v>
      </c>
      <c r="KM294" s="3">
        <f t="shared" si="1065"/>
        <v>0</v>
      </c>
      <c r="KN294" s="6">
        <f t="shared" si="1066"/>
        <v>0</v>
      </c>
      <c r="KO294" s="6">
        <f t="shared" si="1067"/>
        <v>7.6733753136264626</v>
      </c>
      <c r="KP294" s="6">
        <f t="shared" si="1068"/>
        <v>0</v>
      </c>
      <c r="KQ294" s="193">
        <f t="shared" si="1256"/>
        <v>5.6740334309306508</v>
      </c>
      <c r="KR294" s="193">
        <f t="shared" si="1257"/>
        <v>4.1745731882913786</v>
      </c>
      <c r="KS294" s="193">
        <f t="shared" si="1258"/>
        <v>3.9712699104823801</v>
      </c>
      <c r="KT294" s="193">
        <f t="shared" si="1069"/>
        <v>3.9040600573940507</v>
      </c>
      <c r="KU294" s="212">
        <f t="shared" si="1259"/>
        <v>57078.669321649752</v>
      </c>
      <c r="KY294" s="3">
        <f t="shared" si="1070"/>
        <v>0</v>
      </c>
      <c r="KZ294" s="6">
        <f t="shared" si="1071"/>
        <v>0</v>
      </c>
      <c r="LA294" s="6">
        <f t="shared" si="1072"/>
        <v>9.0685344615585457</v>
      </c>
      <c r="LB294" s="6">
        <f t="shared" si="1073"/>
        <v>0</v>
      </c>
      <c r="LC294" s="193">
        <f t="shared" si="1260"/>
        <v>5.6740334309306508</v>
      </c>
      <c r="LD294" s="193">
        <f t="shared" si="1261"/>
        <v>4.1745731882913786</v>
      </c>
      <c r="LE294" s="193">
        <f t="shared" si="1262"/>
        <v>3.9972280882867275</v>
      </c>
      <c r="LF294" s="193">
        <f t="shared" si="1074"/>
        <v>3.9040600573940507</v>
      </c>
      <c r="LG294" s="205">
        <f t="shared" si="1263"/>
        <v>57207.024645697296</v>
      </c>
      <c r="LK294" s="3">
        <f t="shared" si="1075"/>
        <v>0</v>
      </c>
      <c r="LL294" s="6">
        <f t="shared" si="1076"/>
        <v>0</v>
      </c>
      <c r="LM294" s="6">
        <f t="shared" si="1077"/>
        <v>0</v>
      </c>
      <c r="LN294" s="6">
        <f t="shared" si="1078"/>
        <v>6.5450468439323357</v>
      </c>
      <c r="LO294" s="193">
        <f t="shared" si="1264"/>
        <v>5.6740334309306508</v>
      </c>
      <c r="LP294" s="193">
        <f t="shared" si="1265"/>
        <v>4.1745731882913786</v>
      </c>
      <c r="LQ294" s="193">
        <f t="shared" si="1266"/>
        <v>3.8150380693314694</v>
      </c>
      <c r="LR294" s="193">
        <f t="shared" si="1079"/>
        <v>4.0279996186004148</v>
      </c>
      <c r="LS294" s="212">
        <f t="shared" si="1267"/>
        <v>57186.589496673972</v>
      </c>
      <c r="LW294" s="3">
        <f t="shared" si="1080"/>
        <v>0</v>
      </c>
      <c r="LX294" s="6">
        <f t="shared" si="1081"/>
        <v>0</v>
      </c>
      <c r="LY294" s="6">
        <f t="shared" si="1082"/>
        <v>0</v>
      </c>
      <c r="LZ294" s="6">
        <f t="shared" si="1083"/>
        <v>6.1013148545131948</v>
      </c>
      <c r="MA294" s="193">
        <f t="shared" si="1268"/>
        <v>5.6740334309306508</v>
      </c>
      <c r="MB294" s="193">
        <f t="shared" si="1269"/>
        <v>4.1745731882913786</v>
      </c>
      <c r="MC294" s="193">
        <f t="shared" si="1270"/>
        <v>3.8150380693314694</v>
      </c>
      <c r="MD294" s="193">
        <f t="shared" si="1084"/>
        <v>4.0200653940545115</v>
      </c>
      <c r="ME294" s="212">
        <f t="shared" si="1271"/>
        <v>57130.20992177142</v>
      </c>
      <c r="MI294" s="3">
        <f t="shared" si="1085"/>
        <v>0</v>
      </c>
      <c r="MJ294" s="6">
        <f t="shared" si="1086"/>
        <v>0</v>
      </c>
      <c r="MK294" s="6">
        <f t="shared" si="1087"/>
        <v>0</v>
      </c>
      <c r="ML294" s="6">
        <f t="shared" si="1088"/>
        <v>6.9333123346740848</v>
      </c>
      <c r="MM294" s="193">
        <f t="shared" si="1272"/>
        <v>5.6740334309306508</v>
      </c>
      <c r="MN294" s="193">
        <f t="shared" si="1273"/>
        <v>4.1745731882913786</v>
      </c>
      <c r="MO294" s="193">
        <f t="shared" si="1274"/>
        <v>3.8150380693314694</v>
      </c>
      <c r="MP294" s="193">
        <f t="shared" si="1089"/>
        <v>4.0348907975000659</v>
      </c>
      <c r="MQ294" s="205">
        <f t="shared" si="1275"/>
        <v>57235.602470008438</v>
      </c>
      <c r="MT294" s="3">
        <f t="shared" si="1090"/>
        <v>6.5828573114747755</v>
      </c>
      <c r="MU294" s="6">
        <f t="shared" si="1091"/>
        <v>5.3188028342048614</v>
      </c>
      <c r="MV294" s="6">
        <f t="shared" si="1092"/>
        <v>8.0221651006094827</v>
      </c>
      <c r="MW294" s="6">
        <f t="shared" si="1093"/>
        <v>6.6559798412871212</v>
      </c>
      <c r="MX294" s="193">
        <f t="shared" si="1276"/>
        <v>5.6963871577957192</v>
      </c>
      <c r="MY294" s="193">
        <f t="shared" si="1277"/>
        <v>4.2532110857211372</v>
      </c>
      <c r="MZ294" s="193">
        <f t="shared" si="1278"/>
        <v>3.9778228990611875</v>
      </c>
      <c r="NA294" s="193">
        <f t="shared" si="1094"/>
        <v>4.0299733773732109</v>
      </c>
      <c r="NB294" s="212">
        <f t="shared" si="1279"/>
        <v>58227.274292697104</v>
      </c>
      <c r="NF294" s="3">
        <f t="shared" si="1095"/>
        <v>6.5828573114747746</v>
      </c>
      <c r="NG294" s="6">
        <f t="shared" si="1096"/>
        <v>0</v>
      </c>
      <c r="NH294" s="6">
        <f t="shared" si="1097"/>
        <v>0</v>
      </c>
      <c r="NI294" s="6">
        <f t="shared" si="1098"/>
        <v>0</v>
      </c>
      <c r="NJ294" s="193">
        <f t="shared" si="1280"/>
        <v>5.6963871577957192</v>
      </c>
      <c r="NK294" s="193">
        <f t="shared" si="1281"/>
        <v>4.1745731882913786</v>
      </c>
      <c r="NL294" s="193">
        <f t="shared" si="1282"/>
        <v>3.8150380693314694</v>
      </c>
      <c r="NM294" s="193">
        <f t="shared" si="1099"/>
        <v>3.9040600573940507</v>
      </c>
      <c r="NN294" s="212">
        <f t="shared" si="1283"/>
        <v>56325.121092088775</v>
      </c>
      <c r="NR294" s="3">
        <f t="shared" si="1100"/>
        <v>0</v>
      </c>
      <c r="NS294" s="6">
        <f t="shared" si="1101"/>
        <v>5.3188028342048614</v>
      </c>
      <c r="NT294" s="6">
        <f t="shared" si="1102"/>
        <v>0</v>
      </c>
      <c r="NU294" s="6">
        <f t="shared" si="1103"/>
        <v>0</v>
      </c>
      <c r="NV294" s="193">
        <f t="shared" si="1284"/>
        <v>5.6740334309306508</v>
      </c>
      <c r="NW294" s="193">
        <f t="shared" si="1285"/>
        <v>4.2532110857211372</v>
      </c>
      <c r="NX294" s="193">
        <f t="shared" si="1286"/>
        <v>3.8150380693314694</v>
      </c>
      <c r="NY294" s="193">
        <f t="shared" si="1104"/>
        <v>3.9040600573940507</v>
      </c>
      <c r="NZ294" s="212">
        <f t="shared" si="1287"/>
        <v>56508.161496749861</v>
      </c>
      <c r="OD294" s="3">
        <f t="shared" si="1105"/>
        <v>0</v>
      </c>
      <c r="OE294" s="6">
        <f t="shared" si="1106"/>
        <v>0</v>
      </c>
      <c r="OF294" s="6">
        <f t="shared" si="1107"/>
        <v>8.0221651006094827</v>
      </c>
      <c r="OG294" s="6">
        <f t="shared" si="1108"/>
        <v>0</v>
      </c>
      <c r="OH294" s="193">
        <f t="shared" si="1288"/>
        <v>5.6740334309306508</v>
      </c>
      <c r="OI294" s="193">
        <f t="shared" si="1289"/>
        <v>4.1745731882913786</v>
      </c>
      <c r="OJ294" s="193">
        <f t="shared" si="1290"/>
        <v>3.9778228990611875</v>
      </c>
      <c r="OK294" s="193">
        <f t="shared" si="1109"/>
        <v>3.9040600573940507</v>
      </c>
      <c r="OL294" s="212">
        <f t="shared" si="1291"/>
        <v>57111.044664929941</v>
      </c>
      <c r="OP294" s="3">
        <f t="shared" si="1110"/>
        <v>0</v>
      </c>
      <c r="OQ294" s="6">
        <f t="shared" si="1111"/>
        <v>0</v>
      </c>
      <c r="OR294" s="6">
        <f t="shared" si="1112"/>
        <v>0</v>
      </c>
      <c r="OS294" s="6">
        <f t="shared" si="1113"/>
        <v>6.6559798412871212</v>
      </c>
      <c r="OT294" s="193">
        <f t="shared" si="1292"/>
        <v>5.6740334309306508</v>
      </c>
      <c r="OU294" s="193">
        <f t="shared" si="1293"/>
        <v>4.1745731882913786</v>
      </c>
      <c r="OV294" s="193">
        <f t="shared" si="1294"/>
        <v>3.8150380693314694</v>
      </c>
      <c r="OW294" s="193">
        <f t="shared" si="1114"/>
        <v>4.0299733773732109</v>
      </c>
      <c r="OX294" s="232">
        <f t="shared" si="1295"/>
        <v>57200.623411541193</v>
      </c>
    </row>
    <row r="295" spans="2:414" x14ac:dyDescent="0.2">
      <c r="B295" s="81">
        <v>45500</v>
      </c>
      <c r="C295">
        <v>135</v>
      </c>
      <c r="D295">
        <v>11.66650751626343</v>
      </c>
      <c r="E295">
        <v>0</v>
      </c>
      <c r="F295">
        <v>0</v>
      </c>
      <c r="G295">
        <v>0</v>
      </c>
      <c r="H295">
        <v>0</v>
      </c>
      <c r="I295">
        <v>0</v>
      </c>
      <c r="J295">
        <v>0</v>
      </c>
      <c r="K295">
        <v>0</v>
      </c>
      <c r="L295">
        <v>0</v>
      </c>
      <c r="M295">
        <v>0</v>
      </c>
      <c r="N295">
        <v>0</v>
      </c>
      <c r="O295">
        <v>0</v>
      </c>
      <c r="P295">
        <v>0</v>
      </c>
      <c r="Q295">
        <v>0</v>
      </c>
      <c r="R295">
        <v>0</v>
      </c>
      <c r="S295">
        <v>1</v>
      </c>
      <c r="T295">
        <v>18225</v>
      </c>
      <c r="U295">
        <v>6.9861619640382404</v>
      </c>
      <c r="V295">
        <v>5.4223359281071293</v>
      </c>
      <c r="W295">
        <v>6.9267318813624756</v>
      </c>
      <c r="X295">
        <v>5.6242145858172004</v>
      </c>
      <c r="Y295" s="3">
        <v>790.35569346454008</v>
      </c>
      <c r="Z295" s="3">
        <v>161.39529081555696</v>
      </c>
      <c r="AA295" s="3">
        <v>973.77931859319085</v>
      </c>
      <c r="AB295" s="3">
        <v>227.45116282468251</v>
      </c>
      <c r="AC295">
        <v>1</v>
      </c>
      <c r="AD295">
        <v>1</v>
      </c>
      <c r="AE295" s="6"/>
      <c r="AF295" s="1" t="s">
        <v>4</v>
      </c>
      <c r="AG295">
        <v>135</v>
      </c>
      <c r="AH295" s="189">
        <v>45500</v>
      </c>
      <c r="AI295">
        <f t="shared" si="1115"/>
        <v>7</v>
      </c>
      <c r="AJ295">
        <v>135</v>
      </c>
      <c r="AK295">
        <v>1</v>
      </c>
      <c r="AL295">
        <v>1</v>
      </c>
      <c r="AM295">
        <v>0</v>
      </c>
      <c r="AN295">
        <v>0</v>
      </c>
      <c r="AO295">
        <v>0</v>
      </c>
      <c r="AP295">
        <v>0</v>
      </c>
      <c r="AQ295">
        <v>1</v>
      </c>
      <c r="AS295" s="37"/>
      <c r="AT295" s="37"/>
      <c r="AU295" s="6">
        <f t="shared" si="1116"/>
        <v>0</v>
      </c>
      <c r="AV295" s="6">
        <f t="shared" si="1117"/>
        <v>0</v>
      </c>
      <c r="AW295" s="6">
        <f t="shared" si="1118"/>
        <v>0</v>
      </c>
      <c r="AX295" s="6">
        <f t="shared" si="1119"/>
        <v>0</v>
      </c>
      <c r="AY295" s="193">
        <f t="shared" si="1120"/>
        <v>5.6740334309306508</v>
      </c>
      <c r="AZ295" s="193">
        <f t="shared" si="1121"/>
        <v>4.1745731882913786</v>
      </c>
      <c r="BA295" s="193">
        <f t="shared" si="1122"/>
        <v>3.8150380693314694</v>
      </c>
      <c r="BB295" s="193">
        <f t="shared" si="1123"/>
        <v>3.9040600573940507</v>
      </c>
      <c r="BC295" s="72">
        <f t="shared" si="1124"/>
        <v>56312.210093717425</v>
      </c>
      <c r="BG295" s="3">
        <f t="shared" si="1125"/>
        <v>6.8464387247574754</v>
      </c>
      <c r="BH295" s="6">
        <f t="shared" si="1126"/>
        <v>0</v>
      </c>
      <c r="BI295" s="6">
        <f t="shared" si="1127"/>
        <v>0</v>
      </c>
      <c r="BJ295" s="6">
        <f t="shared" si="1128"/>
        <v>0</v>
      </c>
      <c r="BK295" s="193">
        <f t="shared" si="1129"/>
        <v>5.6972718926586516</v>
      </c>
      <c r="BL295" s="193">
        <f t="shared" si="1130"/>
        <v>4.1745731882913786</v>
      </c>
      <c r="BM295" s="193">
        <f t="shared" si="1131"/>
        <v>3.8150380693314694</v>
      </c>
      <c r="BN295" s="193">
        <f t="shared" si="1132"/>
        <v>3.9040600573940507</v>
      </c>
      <c r="BO295" s="72">
        <f t="shared" si="1133"/>
        <v>56325.632155485684</v>
      </c>
      <c r="BS295" s="3">
        <f t="shared" si="1134"/>
        <v>6.8464602958291341</v>
      </c>
      <c r="BT295" s="6">
        <f t="shared" si="1135"/>
        <v>0</v>
      </c>
      <c r="BU295" s="6">
        <f t="shared" si="1136"/>
        <v>0</v>
      </c>
      <c r="BV295" s="6">
        <f t="shared" si="1137"/>
        <v>0</v>
      </c>
      <c r="BW295" s="193">
        <f t="shared" si="1138"/>
        <v>5.6972719650318826</v>
      </c>
      <c r="BX295" s="193">
        <f t="shared" si="1139"/>
        <v>4.1745731882913786</v>
      </c>
      <c r="BY295" s="193">
        <f t="shared" si="1296"/>
        <v>3.8150380693314694</v>
      </c>
      <c r="BZ295" s="193">
        <f t="shared" si="1140"/>
        <v>3.9040600573940507</v>
      </c>
      <c r="CA295" s="72">
        <f t="shared" si="1141"/>
        <v>56325.632155485684</v>
      </c>
      <c r="CE295" s="3">
        <f t="shared" si="1142"/>
        <v>0</v>
      </c>
      <c r="CF295" s="6">
        <f t="shared" si="1143"/>
        <v>5.4223359281071293</v>
      </c>
      <c r="CG295" s="6">
        <f t="shared" si="1144"/>
        <v>0</v>
      </c>
      <c r="CH295" s="6">
        <f t="shared" si="1145"/>
        <v>0</v>
      </c>
      <c r="CI295" s="193">
        <f t="shared" si="1146"/>
        <v>5.6740334309306508</v>
      </c>
      <c r="CJ295" s="193">
        <f t="shared" si="1147"/>
        <v>4.2546820889431203</v>
      </c>
      <c r="CK295" s="193">
        <f t="shared" si="1297"/>
        <v>3.8150380693314694</v>
      </c>
      <c r="CL295" s="193">
        <f t="shared" si="1148"/>
        <v>3.9040600573940507</v>
      </c>
      <c r="CM295" s="72">
        <f t="shared" si="1149"/>
        <v>56511.833459802197</v>
      </c>
      <c r="CQ295" s="3">
        <f t="shared" si="1150"/>
        <v>0</v>
      </c>
      <c r="CR295" s="6">
        <f t="shared" si="1151"/>
        <v>5.4223949005001808</v>
      </c>
      <c r="CS295" s="6">
        <f t="shared" si="1152"/>
        <v>0</v>
      </c>
      <c r="CT295" s="6">
        <f t="shared" si="1153"/>
        <v>0</v>
      </c>
      <c r="CU295" s="193">
        <f t="shared" si="1154"/>
        <v>5.6740334309306508</v>
      </c>
      <c r="CV295" s="193">
        <f t="shared" si="1155"/>
        <v>4.2546829262094299</v>
      </c>
      <c r="CW295" s="193">
        <f t="shared" si="1298"/>
        <v>3.8150380693314694</v>
      </c>
      <c r="CX295" s="193">
        <f t="shared" si="1156"/>
        <v>3.9040600573940507</v>
      </c>
      <c r="CY295" s="72">
        <f t="shared" si="1157"/>
        <v>56511.835549879848</v>
      </c>
      <c r="DC295" s="3">
        <f t="shared" si="1158"/>
        <v>0</v>
      </c>
      <c r="DD295" s="6">
        <f t="shared" si="1159"/>
        <v>0</v>
      </c>
      <c r="DE295" s="6">
        <f t="shared" si="1160"/>
        <v>7.2730684754306001</v>
      </c>
      <c r="DF295" s="6">
        <f t="shared" si="1161"/>
        <v>0</v>
      </c>
      <c r="DG295" s="193">
        <f t="shared" si="1162"/>
        <v>5.6740334309306508</v>
      </c>
      <c r="DH295" s="193">
        <f t="shared" si="1163"/>
        <v>4.1745731882913786</v>
      </c>
      <c r="DI295" s="193">
        <f t="shared" si="1299"/>
        <v>3.9636957225525395</v>
      </c>
      <c r="DJ295" s="193">
        <f t="shared" si="1164"/>
        <v>3.9040600573940507</v>
      </c>
      <c r="DK295" s="72">
        <f t="shared" si="1165"/>
        <v>57041.271561108973</v>
      </c>
      <c r="DO295" s="3">
        <f t="shared" si="1166"/>
        <v>0</v>
      </c>
      <c r="DP295" s="6">
        <f t="shared" si="1167"/>
        <v>0</v>
      </c>
      <c r="DQ295" s="6">
        <f t="shared" si="1168"/>
        <v>6.9268656560025894</v>
      </c>
      <c r="DR295" s="6">
        <f t="shared" si="1169"/>
        <v>0</v>
      </c>
      <c r="DS295" s="193">
        <f t="shared" si="1170"/>
        <v>5.6740334309306508</v>
      </c>
      <c r="DT295" s="193">
        <f t="shared" si="1171"/>
        <v>4.1745731882913786</v>
      </c>
      <c r="DU295" s="193">
        <f t="shared" si="1300"/>
        <v>3.9570986513966955</v>
      </c>
      <c r="DV295" s="193">
        <f t="shared" si="1172"/>
        <v>3.9040600573940507</v>
      </c>
      <c r="DW295" s="72">
        <f t="shared" si="1173"/>
        <v>57008.718307241608</v>
      </c>
      <c r="EA295" s="3">
        <f t="shared" si="1174"/>
        <v>0</v>
      </c>
      <c r="EB295" s="6">
        <f t="shared" si="1175"/>
        <v>0</v>
      </c>
      <c r="EC295" s="6">
        <f t="shared" si="1176"/>
        <v>0</v>
      </c>
      <c r="ED295" s="6">
        <f t="shared" si="1177"/>
        <v>16.872643757451602</v>
      </c>
      <c r="EE295" s="193">
        <f t="shared" si="1178"/>
        <v>5.6740334309306508</v>
      </c>
      <c r="EF295" s="193">
        <f t="shared" si="1179"/>
        <v>4.1745731882913786</v>
      </c>
      <c r="EG295" s="193">
        <f t="shared" si="1301"/>
        <v>3.8150380693314694</v>
      </c>
      <c r="EH295" s="193">
        <f t="shared" si="1180"/>
        <v>4.1968421441430976</v>
      </c>
      <c r="EI295" s="72">
        <f t="shared" si="1181"/>
        <v>58399.641121381719</v>
      </c>
      <c r="EM295" s="3">
        <f t="shared" si="1182"/>
        <v>0</v>
      </c>
      <c r="EN295" s="6">
        <f t="shared" si="1183"/>
        <v>0</v>
      </c>
      <c r="EO295" s="6">
        <f t="shared" si="1184"/>
        <v>0</v>
      </c>
      <c r="EP295" s="6">
        <f t="shared" si="1185"/>
        <v>5.6243533969382993</v>
      </c>
      <c r="EQ295" s="193">
        <f t="shared" si="1186"/>
        <v>5.6740334309306508</v>
      </c>
      <c r="ER295" s="193">
        <f t="shared" si="1187"/>
        <v>4.1745731882913786</v>
      </c>
      <c r="ES295" s="193">
        <f t="shared" si="1302"/>
        <v>3.8150380693314694</v>
      </c>
      <c r="ET295" s="193">
        <f t="shared" si="1188"/>
        <v>4.0114662144786726</v>
      </c>
      <c r="EU295" s="72">
        <f t="shared" si="1189"/>
        <v>57069.168027339438</v>
      </c>
      <c r="EY295" s="3">
        <f t="shared" si="1190"/>
        <v>6.8464387247574754</v>
      </c>
      <c r="EZ295" s="6">
        <f t="shared" si="1191"/>
        <v>5.4223359281071293</v>
      </c>
      <c r="FA295" s="6">
        <f t="shared" si="1192"/>
        <v>7.2730684754306001</v>
      </c>
      <c r="FB295" s="6">
        <f t="shared" si="1193"/>
        <v>16.872643757451602</v>
      </c>
      <c r="FC295" s="193">
        <f t="shared" si="1194"/>
        <v>5.6972718926586516</v>
      </c>
      <c r="FD295" s="193">
        <f t="shared" si="1195"/>
        <v>4.2546820889431203</v>
      </c>
      <c r="FE295" s="193">
        <f t="shared" si="1303"/>
        <v>3.9636957225525395</v>
      </c>
      <c r="FF295" s="193">
        <f t="shared" si="1196"/>
        <v>4.1968421441430976</v>
      </c>
      <c r="FG295" s="72">
        <f t="shared" si="1197"/>
        <v>59379.581351260029</v>
      </c>
      <c r="FK295" s="3">
        <f t="shared" si="1198"/>
        <v>6.9861835351098991</v>
      </c>
      <c r="FL295" s="6">
        <f t="shared" si="1199"/>
        <v>5.4223949005001808</v>
      </c>
      <c r="FM295" s="6">
        <f t="shared" si="1200"/>
        <v>6.9268656560025894</v>
      </c>
      <c r="FN295" s="6">
        <f t="shared" si="1201"/>
        <v>5.6243533969382993</v>
      </c>
      <c r="FO295" s="193">
        <f t="shared" si="1202"/>
        <v>5.6977406414406602</v>
      </c>
      <c r="FP295" s="193">
        <f t="shared" si="1203"/>
        <v>4.2546829262094299</v>
      </c>
      <c r="FQ295" s="193">
        <f t="shared" si="1304"/>
        <v>3.9570986513966955</v>
      </c>
      <c r="FR295" s="193">
        <f t="shared" si="1204"/>
        <v>4.0114662144786726</v>
      </c>
      <c r="FS295" s="205">
        <f t="shared" si="1205"/>
        <v>57993.948304080666</v>
      </c>
      <c r="FW295" s="3">
        <f t="shared" si="1206"/>
        <v>8.0340862586439759</v>
      </c>
      <c r="FX295" s="6">
        <f t="shared" si="1207"/>
        <v>6.1272395987610553</v>
      </c>
      <c r="FY295" s="6">
        <f t="shared" si="1208"/>
        <v>8.58914753288947</v>
      </c>
      <c r="FZ295" s="6">
        <f t="shared" si="1209"/>
        <v>6.6365732112642961</v>
      </c>
      <c r="GA295" s="193">
        <f t="shared" si="1210"/>
        <v>5.7012486582874713</v>
      </c>
      <c r="GB295" s="193">
        <f t="shared" si="1211"/>
        <v>4.2646402840173456</v>
      </c>
      <c r="GC295" s="193">
        <f t="shared" si="1305"/>
        <v>3.9883844485357169</v>
      </c>
      <c r="GD295" s="193">
        <f t="shared" si="1212"/>
        <v>4.0296283688359678</v>
      </c>
      <c r="GE295" s="72">
        <f t="shared" si="1213"/>
        <v>58310.350782524401</v>
      </c>
      <c r="GI295" s="3">
        <f t="shared" si="1214"/>
        <v>7.6847781604420646</v>
      </c>
      <c r="GJ295" s="6">
        <f t="shared" si="1215"/>
        <v>5.9645695209178431</v>
      </c>
      <c r="GK295" s="6">
        <f t="shared" si="1216"/>
        <v>7.6194050694987236</v>
      </c>
      <c r="GL295" s="6">
        <f t="shared" si="1217"/>
        <v>6.186636044398921</v>
      </c>
      <c r="GM295" s="193">
        <f t="shared" si="1218"/>
        <v>5.7000806621019322</v>
      </c>
      <c r="GN295" s="193">
        <f t="shared" si="1219"/>
        <v>4.2623510249485523</v>
      </c>
      <c r="GO295" s="193">
        <f t="shared" si="1306"/>
        <v>3.9702520815910631</v>
      </c>
      <c r="GP295" s="193">
        <f t="shared" si="1220"/>
        <v>4.0215958904125699</v>
      </c>
      <c r="GQ295" s="72">
        <f t="shared" si="1221"/>
        <v>58154.246034192962</v>
      </c>
      <c r="GU295" s="3">
        <f t="shared" si="1222"/>
        <v>9.0820105532497131</v>
      </c>
      <c r="GV295" s="6">
        <f t="shared" si="1223"/>
        <v>6.5068031137285551</v>
      </c>
      <c r="GW295" s="6">
        <f t="shared" si="1224"/>
        <v>9.0047514457712179</v>
      </c>
      <c r="GX295" s="6">
        <f t="shared" si="1225"/>
        <v>7.0302682322715002</v>
      </c>
      <c r="GY295" s="193">
        <f t="shared" si="1226"/>
        <v>5.7047444837934131</v>
      </c>
      <c r="GZ295" s="193">
        <f t="shared" si="1227"/>
        <v>4.2699615956901287</v>
      </c>
      <c r="HA295" s="193">
        <f t="shared" si="1307"/>
        <v>3.9960559321822897</v>
      </c>
      <c r="HB295" s="193">
        <f t="shared" si="1228"/>
        <v>4.0366042469598886</v>
      </c>
      <c r="HC295" s="205">
        <f t="shared" si="1229"/>
        <v>58415.519340594597</v>
      </c>
      <c r="HG295" s="3">
        <f t="shared" si="1030"/>
        <v>8.0340862586439759</v>
      </c>
      <c r="HH295" s="6">
        <f t="shared" si="1031"/>
        <v>0</v>
      </c>
      <c r="HI295" s="6">
        <f t="shared" si="1032"/>
        <v>0</v>
      </c>
      <c r="HJ295" s="6">
        <f t="shared" si="1033"/>
        <v>0</v>
      </c>
      <c r="HK295" s="193">
        <f t="shared" si="1230"/>
        <v>5.7012486582874713</v>
      </c>
      <c r="HL295" s="193">
        <f t="shared" si="1230"/>
        <v>4.1745731882913786</v>
      </c>
      <c r="HM295" s="193">
        <f t="shared" si="1230"/>
        <v>3.8150380693314694</v>
      </c>
      <c r="HN295" s="193">
        <f t="shared" si="1034"/>
        <v>3.9040600573940507</v>
      </c>
      <c r="HO295" s="212">
        <f t="shared" si="1231"/>
        <v>56327.929374801322</v>
      </c>
      <c r="HS295" s="3">
        <f t="shared" si="1035"/>
        <v>7.6847781604420646</v>
      </c>
      <c r="HT295" s="6">
        <f t="shared" si="1036"/>
        <v>0</v>
      </c>
      <c r="HU295" s="6">
        <f t="shared" si="1037"/>
        <v>0</v>
      </c>
      <c r="HV295" s="6">
        <f t="shared" si="1038"/>
        <v>0</v>
      </c>
      <c r="HW295" s="193">
        <f t="shared" si="1232"/>
        <v>5.7000806621019322</v>
      </c>
      <c r="HX295" s="193">
        <f t="shared" si="1233"/>
        <v>4.1745731882913786</v>
      </c>
      <c r="HY295" s="193">
        <f t="shared" si="1234"/>
        <v>3.8150380693314694</v>
      </c>
      <c r="HZ295" s="193">
        <f t="shared" si="1039"/>
        <v>3.9040600573940507</v>
      </c>
      <c r="IA295" s="212">
        <f t="shared" si="1235"/>
        <v>56327.254660147984</v>
      </c>
      <c r="IE295" s="3">
        <f t="shared" si="1040"/>
        <v>9.0820105532497131</v>
      </c>
      <c r="IF295" s="6">
        <f t="shared" si="1041"/>
        <v>0</v>
      </c>
      <c r="IG295" s="6">
        <f t="shared" si="1042"/>
        <v>0</v>
      </c>
      <c r="IH295" s="6">
        <f t="shared" si="1043"/>
        <v>0</v>
      </c>
      <c r="II295" s="193">
        <f t="shared" si="1236"/>
        <v>5.7047444837934131</v>
      </c>
      <c r="IJ295" s="193">
        <f t="shared" si="1237"/>
        <v>4.1745731882913786</v>
      </c>
      <c r="IK295" s="193">
        <f t="shared" si="1238"/>
        <v>3.8150380693314694</v>
      </c>
      <c r="IL295" s="193">
        <f t="shared" si="1044"/>
        <v>3.9040600573940507</v>
      </c>
      <c r="IM295" s="205">
        <f t="shared" si="1239"/>
        <v>56329.948851518871</v>
      </c>
      <c r="IQ295" s="3">
        <f t="shared" si="1045"/>
        <v>0</v>
      </c>
      <c r="IR295" s="6">
        <f t="shared" si="1046"/>
        <v>6.1272395987610553</v>
      </c>
      <c r="IS295" s="6">
        <f t="shared" si="1047"/>
        <v>0</v>
      </c>
      <c r="IT295" s="6">
        <f t="shared" si="1048"/>
        <v>0</v>
      </c>
      <c r="IU295" s="193">
        <f t="shared" si="1240"/>
        <v>5.6740334309306508</v>
      </c>
      <c r="IV295" s="193">
        <f t="shared" si="1241"/>
        <v>4.2646402840173456</v>
      </c>
      <c r="IW295" s="193">
        <f t="shared" si="1242"/>
        <v>3.8150380693314694</v>
      </c>
      <c r="IX295" s="193">
        <f t="shared" si="1049"/>
        <v>3.9040600573940507</v>
      </c>
      <c r="IY295" s="212">
        <f t="shared" si="1243"/>
        <v>56536.697685633415</v>
      </c>
      <c r="JC295" s="3">
        <f t="shared" si="1050"/>
        <v>0</v>
      </c>
      <c r="JD295" s="6">
        <f t="shared" si="1051"/>
        <v>5.9645695209178431</v>
      </c>
      <c r="JE295" s="6">
        <f t="shared" si="1052"/>
        <v>0</v>
      </c>
      <c r="JF295" s="6">
        <f t="shared" si="1053"/>
        <v>0</v>
      </c>
      <c r="JG295" s="193">
        <f t="shared" si="1244"/>
        <v>5.6740334309306508</v>
      </c>
      <c r="JH295" s="193">
        <f t="shared" si="1245"/>
        <v>4.2623510249485523</v>
      </c>
      <c r="JI295" s="193">
        <f t="shared" si="1246"/>
        <v>3.8150380693314694</v>
      </c>
      <c r="JJ295" s="193">
        <f t="shared" si="1054"/>
        <v>3.9040600573940507</v>
      </c>
      <c r="JK295" s="212">
        <f t="shared" si="1247"/>
        <v>56530.980756440636</v>
      </c>
      <c r="JO295" s="3">
        <f t="shared" si="1055"/>
        <v>0</v>
      </c>
      <c r="JP295" s="6">
        <f t="shared" si="1056"/>
        <v>6.5068031137285551</v>
      </c>
      <c r="JQ295" s="6">
        <f t="shared" si="1057"/>
        <v>0</v>
      </c>
      <c r="JR295" s="6">
        <f t="shared" si="1058"/>
        <v>0</v>
      </c>
      <c r="JS295" s="193">
        <f t="shared" si="1248"/>
        <v>5.6740334309306508</v>
      </c>
      <c r="JT295" s="193">
        <f t="shared" si="1249"/>
        <v>4.2699615956901287</v>
      </c>
      <c r="JU295" s="193">
        <f t="shared" si="1250"/>
        <v>3.8150380693314694</v>
      </c>
      <c r="JV295" s="193">
        <f t="shared" si="1059"/>
        <v>3.9040600573940507</v>
      </c>
      <c r="JW295" s="205">
        <f t="shared" si="1251"/>
        <v>56549.988744109178</v>
      </c>
      <c r="KA295" s="3">
        <f t="shared" si="1060"/>
        <v>0</v>
      </c>
      <c r="KB295" s="6">
        <f t="shared" si="1061"/>
        <v>0</v>
      </c>
      <c r="KC295" s="6">
        <f t="shared" si="1062"/>
        <v>8.58914753288947</v>
      </c>
      <c r="KD295" s="6">
        <f t="shared" si="1063"/>
        <v>0</v>
      </c>
      <c r="KE295" s="193">
        <f t="shared" si="1252"/>
        <v>5.6740334309306508</v>
      </c>
      <c r="KF295" s="193">
        <f t="shared" si="1253"/>
        <v>4.1745731882913786</v>
      </c>
      <c r="KG295" s="193">
        <f t="shared" si="1254"/>
        <v>3.9883844485357169</v>
      </c>
      <c r="KH295" s="193">
        <f t="shared" si="1064"/>
        <v>3.9040600573940507</v>
      </c>
      <c r="KI295" s="212">
        <f t="shared" si="1255"/>
        <v>57163.263142320189</v>
      </c>
      <c r="KM295" s="3">
        <f t="shared" si="1065"/>
        <v>0</v>
      </c>
      <c r="KN295" s="6">
        <f t="shared" si="1066"/>
        <v>0</v>
      </c>
      <c r="KO295" s="6">
        <f t="shared" si="1067"/>
        <v>7.6194050694987236</v>
      </c>
      <c r="KP295" s="6">
        <f t="shared" si="1068"/>
        <v>0</v>
      </c>
      <c r="KQ295" s="193">
        <f t="shared" si="1256"/>
        <v>5.6740334309306508</v>
      </c>
      <c r="KR295" s="193">
        <f t="shared" si="1257"/>
        <v>4.1745731882913786</v>
      </c>
      <c r="KS295" s="193">
        <f t="shared" si="1258"/>
        <v>3.9702520815910631</v>
      </c>
      <c r="KT295" s="193">
        <f t="shared" si="1069"/>
        <v>3.9040600573940507</v>
      </c>
      <c r="KU295" s="212">
        <f t="shared" si="1259"/>
        <v>57073.642337891251</v>
      </c>
      <c r="KY295" s="3">
        <f t="shared" si="1070"/>
        <v>0</v>
      </c>
      <c r="KZ295" s="6">
        <f t="shared" si="1071"/>
        <v>0</v>
      </c>
      <c r="LA295" s="6">
        <f t="shared" si="1072"/>
        <v>9.0047514457712179</v>
      </c>
      <c r="LB295" s="6">
        <f t="shared" si="1073"/>
        <v>0</v>
      </c>
      <c r="LC295" s="193">
        <f t="shared" si="1260"/>
        <v>5.6740334309306508</v>
      </c>
      <c r="LD295" s="193">
        <f t="shared" si="1261"/>
        <v>4.1745731882913786</v>
      </c>
      <c r="LE295" s="193">
        <f t="shared" si="1262"/>
        <v>3.9960559321822897</v>
      </c>
      <c r="LF295" s="193">
        <f t="shared" si="1074"/>
        <v>3.9040600573940507</v>
      </c>
      <c r="LG295" s="205">
        <f t="shared" si="1263"/>
        <v>57201.222471245856</v>
      </c>
      <c r="LK295" s="3">
        <f t="shared" si="1075"/>
        <v>0</v>
      </c>
      <c r="LL295" s="6">
        <f t="shared" si="1076"/>
        <v>0</v>
      </c>
      <c r="LM295" s="6">
        <f t="shared" si="1077"/>
        <v>0</v>
      </c>
      <c r="LN295" s="6">
        <f t="shared" si="1078"/>
        <v>6.6365732112642961</v>
      </c>
      <c r="LO295" s="193">
        <f t="shared" si="1264"/>
        <v>5.6740334309306508</v>
      </c>
      <c r="LP295" s="193">
        <f t="shared" si="1265"/>
        <v>4.1745731882913786</v>
      </c>
      <c r="LQ295" s="193">
        <f t="shared" si="1266"/>
        <v>3.8150380693314694</v>
      </c>
      <c r="LR295" s="193">
        <f t="shared" si="1079"/>
        <v>4.0296283688359678</v>
      </c>
      <c r="LS295" s="212">
        <f t="shared" si="1267"/>
        <v>57198.170066828265</v>
      </c>
      <c r="LW295" s="3">
        <f t="shared" si="1080"/>
        <v>0</v>
      </c>
      <c r="LX295" s="6">
        <f t="shared" si="1081"/>
        <v>0</v>
      </c>
      <c r="LY295" s="6">
        <f t="shared" si="1082"/>
        <v>0</v>
      </c>
      <c r="LZ295" s="6">
        <f t="shared" si="1083"/>
        <v>6.186636044398921</v>
      </c>
      <c r="MA295" s="193">
        <f t="shared" si="1268"/>
        <v>5.6740334309306508</v>
      </c>
      <c r="MB295" s="193">
        <f t="shared" si="1269"/>
        <v>4.1745731882913786</v>
      </c>
      <c r="MC295" s="193">
        <f t="shared" si="1270"/>
        <v>3.8150380693314694</v>
      </c>
      <c r="MD295" s="193">
        <f t="shared" si="1084"/>
        <v>4.0215958904125699</v>
      </c>
      <c r="ME295" s="212">
        <f t="shared" si="1271"/>
        <v>57141.081102640404</v>
      </c>
      <c r="MI295" s="3">
        <f t="shared" si="1085"/>
        <v>0</v>
      </c>
      <c r="MJ295" s="6">
        <f t="shared" si="1086"/>
        <v>0</v>
      </c>
      <c r="MK295" s="6">
        <f t="shared" si="1087"/>
        <v>0</v>
      </c>
      <c r="ML295" s="6">
        <f t="shared" si="1088"/>
        <v>7.0302682322715002</v>
      </c>
      <c r="MM295" s="193">
        <f t="shared" si="1272"/>
        <v>5.6740334309306508</v>
      </c>
      <c r="MN295" s="193">
        <f t="shared" si="1273"/>
        <v>4.1745731882913786</v>
      </c>
      <c r="MO295" s="193">
        <f t="shared" si="1274"/>
        <v>3.8150380693314694</v>
      </c>
      <c r="MP295" s="193">
        <f t="shared" si="1089"/>
        <v>4.0366042469598886</v>
      </c>
      <c r="MQ295" s="205">
        <f t="shared" si="1275"/>
        <v>57247.795765473616</v>
      </c>
      <c r="MT295" s="3">
        <f t="shared" si="1090"/>
        <v>6.6368538658363283</v>
      </c>
      <c r="MU295" s="6">
        <f t="shared" si="1091"/>
        <v>5.4223359281071293</v>
      </c>
      <c r="MV295" s="6">
        <f t="shared" si="1092"/>
        <v>7.9657416635668463</v>
      </c>
      <c r="MW295" s="6">
        <f t="shared" si="1093"/>
        <v>6.7490575029806399</v>
      </c>
      <c r="MX295" s="193">
        <f t="shared" si="1276"/>
        <v>5.6965684658790554</v>
      </c>
      <c r="MY295" s="193">
        <f t="shared" si="1277"/>
        <v>4.2546820889431203</v>
      </c>
      <c r="MZ295" s="193">
        <f t="shared" si="1278"/>
        <v>3.9767657346296303</v>
      </c>
      <c r="NA295" s="193">
        <f t="shared" si="1094"/>
        <v>4.0316264474148751</v>
      </c>
      <c r="NB295" s="212">
        <f t="shared" si="1279"/>
        <v>58237.806666620767</v>
      </c>
      <c r="NF295" s="3">
        <f t="shared" si="1095"/>
        <v>6.6368538658363274</v>
      </c>
      <c r="NG295" s="6">
        <f t="shared" si="1096"/>
        <v>0</v>
      </c>
      <c r="NH295" s="6">
        <f t="shared" si="1097"/>
        <v>0</v>
      </c>
      <c r="NI295" s="6">
        <f t="shared" si="1098"/>
        <v>0</v>
      </c>
      <c r="NJ295" s="193">
        <f t="shared" si="1280"/>
        <v>5.6965684658790554</v>
      </c>
      <c r="NK295" s="193">
        <f t="shared" si="1281"/>
        <v>4.1745731882913786</v>
      </c>
      <c r="NL295" s="193">
        <f t="shared" si="1282"/>
        <v>3.8150380693314694</v>
      </c>
      <c r="NM295" s="193">
        <f t="shared" si="1099"/>
        <v>3.9040600573940507</v>
      </c>
      <c r="NN295" s="212">
        <f t="shared" si="1283"/>
        <v>56325.225823567809</v>
      </c>
      <c r="NR295" s="3">
        <f t="shared" si="1100"/>
        <v>0</v>
      </c>
      <c r="NS295" s="6">
        <f t="shared" si="1101"/>
        <v>5.4223359281071293</v>
      </c>
      <c r="NT295" s="6">
        <f t="shared" si="1102"/>
        <v>0</v>
      </c>
      <c r="NU295" s="6">
        <f t="shared" si="1103"/>
        <v>0</v>
      </c>
      <c r="NV295" s="193">
        <f t="shared" si="1284"/>
        <v>5.6740334309306508</v>
      </c>
      <c r="NW295" s="193">
        <f t="shared" si="1285"/>
        <v>4.2546820889431203</v>
      </c>
      <c r="NX295" s="193">
        <f t="shared" si="1286"/>
        <v>3.8150380693314694</v>
      </c>
      <c r="NY295" s="193">
        <f t="shared" si="1104"/>
        <v>3.9040600573940507</v>
      </c>
      <c r="NZ295" s="212">
        <f t="shared" si="1287"/>
        <v>56511.833459802197</v>
      </c>
      <c r="OD295" s="3">
        <f t="shared" si="1105"/>
        <v>0</v>
      </c>
      <c r="OE295" s="6">
        <f t="shared" si="1106"/>
        <v>0</v>
      </c>
      <c r="OF295" s="6">
        <f t="shared" si="1107"/>
        <v>7.9657416635668463</v>
      </c>
      <c r="OG295" s="6">
        <f t="shared" si="1108"/>
        <v>0</v>
      </c>
      <c r="OH295" s="193">
        <f t="shared" si="1288"/>
        <v>5.6740334309306508</v>
      </c>
      <c r="OI295" s="193">
        <f t="shared" si="1289"/>
        <v>4.1745731882913786</v>
      </c>
      <c r="OJ295" s="193">
        <f t="shared" si="1290"/>
        <v>3.9767657346296303</v>
      </c>
      <c r="OK295" s="193">
        <f t="shared" si="1109"/>
        <v>3.9040600573940507</v>
      </c>
      <c r="OL295" s="212">
        <f t="shared" si="1291"/>
        <v>57105.820453127832</v>
      </c>
      <c r="OP295" s="3">
        <f t="shared" si="1110"/>
        <v>0</v>
      </c>
      <c r="OQ295" s="6">
        <f t="shared" si="1111"/>
        <v>0</v>
      </c>
      <c r="OR295" s="6">
        <f t="shared" si="1112"/>
        <v>0</v>
      </c>
      <c r="OS295" s="6">
        <f t="shared" si="1113"/>
        <v>6.7490575029806399</v>
      </c>
      <c r="OT295" s="193">
        <f t="shared" si="1292"/>
        <v>5.6740334309306508</v>
      </c>
      <c r="OU295" s="193">
        <f t="shared" si="1293"/>
        <v>4.1745731882913786</v>
      </c>
      <c r="OV295" s="193">
        <f t="shared" si="1294"/>
        <v>3.8150380693314694</v>
      </c>
      <c r="OW295" s="193">
        <f t="shared" si="1114"/>
        <v>4.0316264474148751</v>
      </c>
      <c r="OX295" s="232">
        <f t="shared" si="1295"/>
        <v>57212.379799991242</v>
      </c>
    </row>
    <row r="296" spans="2:414" x14ac:dyDescent="0.2">
      <c r="B296" s="81">
        <v>45507</v>
      </c>
      <c r="C296">
        <v>136</v>
      </c>
      <c r="D296">
        <v>11.674941493641022</v>
      </c>
      <c r="E296">
        <v>0</v>
      </c>
      <c r="F296">
        <v>0</v>
      </c>
      <c r="G296">
        <v>0</v>
      </c>
      <c r="H296">
        <v>0</v>
      </c>
      <c r="I296">
        <v>0</v>
      </c>
      <c r="J296">
        <v>0</v>
      </c>
      <c r="K296">
        <v>0</v>
      </c>
      <c r="L296">
        <v>0</v>
      </c>
      <c r="M296">
        <v>0</v>
      </c>
      <c r="N296">
        <v>0</v>
      </c>
      <c r="O296">
        <v>0</v>
      </c>
      <c r="P296">
        <v>0</v>
      </c>
      <c r="Q296">
        <v>0</v>
      </c>
      <c r="R296">
        <v>0</v>
      </c>
      <c r="S296">
        <v>1</v>
      </c>
      <c r="T296">
        <v>18496</v>
      </c>
      <c r="U296">
        <v>7.0265900023844923</v>
      </c>
      <c r="V296">
        <v>5.4742003570725872</v>
      </c>
      <c r="W296">
        <v>6.8777793626821939</v>
      </c>
      <c r="X296">
        <v>5.7031146274281657</v>
      </c>
      <c r="Y296" s="3">
        <v>834.97704003220383</v>
      </c>
      <c r="Z296" s="3">
        <v>173.44762223313683</v>
      </c>
      <c r="AA296" s="3">
        <v>925.09042187049408</v>
      </c>
      <c r="AB296" s="3">
        <v>250.19627910715079</v>
      </c>
      <c r="AC296">
        <v>1</v>
      </c>
      <c r="AD296">
        <v>1</v>
      </c>
      <c r="AE296" s="6"/>
      <c r="AF296" s="1" t="s">
        <v>4</v>
      </c>
      <c r="AG296">
        <v>136</v>
      </c>
      <c r="AH296" s="189">
        <v>45507</v>
      </c>
      <c r="AI296">
        <f t="shared" si="1115"/>
        <v>8</v>
      </c>
      <c r="AJ296">
        <v>136</v>
      </c>
      <c r="AK296">
        <v>1</v>
      </c>
      <c r="AL296">
        <v>1</v>
      </c>
      <c r="AM296">
        <v>0</v>
      </c>
      <c r="AN296">
        <v>0</v>
      </c>
      <c r="AO296">
        <v>0</v>
      </c>
      <c r="AP296">
        <v>0</v>
      </c>
      <c r="AQ296">
        <v>1</v>
      </c>
      <c r="AS296" s="37"/>
      <c r="AT296" s="37"/>
      <c r="AU296" s="6">
        <f t="shared" si="1116"/>
        <v>0</v>
      </c>
      <c r="AV296" s="6">
        <f t="shared" si="1117"/>
        <v>0</v>
      </c>
      <c r="AW296" s="6">
        <f t="shared" si="1118"/>
        <v>0</v>
      </c>
      <c r="AX296" s="6">
        <f t="shared" si="1119"/>
        <v>0</v>
      </c>
      <c r="AY296" s="193">
        <f t="shared" si="1120"/>
        <v>5.6740334309306508</v>
      </c>
      <c r="AZ296" s="193">
        <f t="shared" si="1121"/>
        <v>4.1745731882913786</v>
      </c>
      <c r="BA296" s="193">
        <f t="shared" si="1122"/>
        <v>3.8150380693314694</v>
      </c>
      <c r="BB296" s="193">
        <f t="shared" si="1123"/>
        <v>3.9040600573940507</v>
      </c>
      <c r="BC296" s="72">
        <f t="shared" si="1124"/>
        <v>56312.210093717425</v>
      </c>
      <c r="BG296" s="3">
        <f t="shared" si="1125"/>
        <v>6.8860582023368027</v>
      </c>
      <c r="BH296" s="6">
        <f t="shared" si="1126"/>
        <v>0</v>
      </c>
      <c r="BI296" s="6">
        <f t="shared" si="1127"/>
        <v>0</v>
      </c>
      <c r="BJ296" s="6">
        <f t="shared" si="1128"/>
        <v>0</v>
      </c>
      <c r="BK296" s="193">
        <f t="shared" si="1129"/>
        <v>5.6974048113744047</v>
      </c>
      <c r="BL296" s="193">
        <f t="shared" si="1130"/>
        <v>4.1745731882913786</v>
      </c>
      <c r="BM296" s="193">
        <f t="shared" si="1131"/>
        <v>3.8150380693314694</v>
      </c>
      <c r="BN296" s="193">
        <f t="shared" si="1132"/>
        <v>3.9040600573940507</v>
      </c>
      <c r="BO296" s="72">
        <f t="shared" si="1133"/>
        <v>56325.708935827191</v>
      </c>
      <c r="BS296" s="3">
        <f t="shared" si="1134"/>
        <v>6.886079898237532</v>
      </c>
      <c r="BT296" s="6">
        <f t="shared" si="1135"/>
        <v>0</v>
      </c>
      <c r="BU296" s="6">
        <f t="shared" si="1136"/>
        <v>0</v>
      </c>
      <c r="BV296" s="6">
        <f t="shared" si="1137"/>
        <v>0</v>
      </c>
      <c r="BW296" s="193">
        <f t="shared" si="1138"/>
        <v>5.697404884156775</v>
      </c>
      <c r="BX296" s="193">
        <f t="shared" si="1139"/>
        <v>4.1745731882913786</v>
      </c>
      <c r="BY296" s="193">
        <f t="shared" si="1296"/>
        <v>3.8150380693314694</v>
      </c>
      <c r="BZ296" s="193">
        <f t="shared" si="1140"/>
        <v>3.9040600573940507</v>
      </c>
      <c r="CA296" s="72">
        <f t="shared" si="1141"/>
        <v>56325.708935827191</v>
      </c>
      <c r="CE296" s="3">
        <f t="shared" si="1142"/>
        <v>0</v>
      </c>
      <c r="CF296" s="6">
        <f t="shared" si="1143"/>
        <v>5.4742003570725872</v>
      </c>
      <c r="CG296" s="6">
        <f t="shared" si="1144"/>
        <v>0</v>
      </c>
      <c r="CH296" s="6">
        <f t="shared" si="1145"/>
        <v>0</v>
      </c>
      <c r="CI296" s="193">
        <f t="shared" si="1146"/>
        <v>5.6740334309306508</v>
      </c>
      <c r="CJ296" s="193">
        <f t="shared" si="1147"/>
        <v>4.2554181685735939</v>
      </c>
      <c r="CK296" s="193">
        <f t="shared" si="1297"/>
        <v>3.8150380693314694</v>
      </c>
      <c r="CL296" s="193">
        <f t="shared" si="1148"/>
        <v>3.9040600573940507</v>
      </c>
      <c r="CM296" s="72">
        <f t="shared" si="1149"/>
        <v>56513.670973769062</v>
      </c>
      <c r="CQ296" s="3">
        <f t="shared" si="1150"/>
        <v>0</v>
      </c>
      <c r="CR296" s="6">
        <f t="shared" si="1151"/>
        <v>5.4742598935342492</v>
      </c>
      <c r="CS296" s="6">
        <f t="shared" si="1152"/>
        <v>0</v>
      </c>
      <c r="CT296" s="6">
        <f t="shared" si="1153"/>
        <v>0</v>
      </c>
      <c r="CU296" s="193">
        <f t="shared" si="1154"/>
        <v>5.6740334309306508</v>
      </c>
      <c r="CV296" s="193">
        <f t="shared" si="1155"/>
        <v>4.2554190132263585</v>
      </c>
      <c r="CW296" s="193">
        <f t="shared" si="1298"/>
        <v>3.8150380693314694</v>
      </c>
      <c r="CX296" s="193">
        <f t="shared" si="1156"/>
        <v>3.9040600573940507</v>
      </c>
      <c r="CY296" s="72">
        <f t="shared" si="1157"/>
        <v>56513.673082354122</v>
      </c>
      <c r="DC296" s="3">
        <f t="shared" si="1158"/>
        <v>0</v>
      </c>
      <c r="DD296" s="6">
        <f t="shared" si="1159"/>
        <v>0</v>
      </c>
      <c r="DE296" s="6">
        <f t="shared" si="1160"/>
        <v>7.2216683308163043</v>
      </c>
      <c r="DF296" s="6">
        <f t="shared" si="1161"/>
        <v>0</v>
      </c>
      <c r="DG296" s="193">
        <f t="shared" si="1162"/>
        <v>5.6740334309306508</v>
      </c>
      <c r="DH296" s="193">
        <f t="shared" si="1163"/>
        <v>4.1745731882913786</v>
      </c>
      <c r="DI296" s="193">
        <f t="shared" si="1299"/>
        <v>3.9627190134547892</v>
      </c>
      <c r="DJ296" s="193">
        <f t="shared" si="1164"/>
        <v>3.9040600573940507</v>
      </c>
      <c r="DK296" s="72">
        <f t="shared" si="1165"/>
        <v>57036.450817081044</v>
      </c>
      <c r="DO296" s="3">
        <f t="shared" si="1166"/>
        <v>0</v>
      </c>
      <c r="DP296" s="6">
        <f t="shared" si="1167"/>
        <v>0</v>
      </c>
      <c r="DQ296" s="6">
        <f t="shared" si="1168"/>
        <v>6.877912191911733</v>
      </c>
      <c r="DR296" s="6">
        <f t="shared" si="1169"/>
        <v>0</v>
      </c>
      <c r="DS296" s="193">
        <f t="shared" si="1170"/>
        <v>5.6740334309306508</v>
      </c>
      <c r="DT296" s="193">
        <f t="shared" si="1171"/>
        <v>4.1745731882913786</v>
      </c>
      <c r="DU296" s="193">
        <f t="shared" si="1300"/>
        <v>3.9561622961860157</v>
      </c>
      <c r="DV296" s="193">
        <f t="shared" si="1172"/>
        <v>3.9040600573940507</v>
      </c>
      <c r="DW296" s="72">
        <f t="shared" si="1173"/>
        <v>57004.09936738167</v>
      </c>
      <c r="EA296" s="3">
        <f t="shared" si="1174"/>
        <v>0</v>
      </c>
      <c r="EB296" s="6">
        <f t="shared" si="1175"/>
        <v>0</v>
      </c>
      <c r="EC296" s="6">
        <f t="shared" si="1176"/>
        <v>0</v>
      </c>
      <c r="ED296" s="6">
        <f t="shared" si="1177"/>
        <v>17.109343882284499</v>
      </c>
      <c r="EE296" s="193">
        <f t="shared" si="1178"/>
        <v>5.6740334309306508</v>
      </c>
      <c r="EF296" s="193">
        <f t="shared" si="1179"/>
        <v>4.1745731882913786</v>
      </c>
      <c r="EG296" s="193">
        <f t="shared" si="1301"/>
        <v>3.8150380693314694</v>
      </c>
      <c r="EH296" s="193">
        <f t="shared" si="1180"/>
        <v>4.2003965012140121</v>
      </c>
      <c r="EI296" s="72">
        <f t="shared" si="1181"/>
        <v>58425.452100071459</v>
      </c>
      <c r="EM296" s="3">
        <f t="shared" si="1182"/>
        <v>0</v>
      </c>
      <c r="EN296" s="6">
        <f t="shared" si="1183"/>
        <v>0</v>
      </c>
      <c r="EO296" s="6">
        <f t="shared" si="1184"/>
        <v>0</v>
      </c>
      <c r="EP296" s="6">
        <f t="shared" si="1185"/>
        <v>5.7032553858795216</v>
      </c>
      <c r="EQ296" s="193">
        <f t="shared" si="1186"/>
        <v>5.6740334309306508</v>
      </c>
      <c r="ER296" s="193">
        <f t="shared" si="1187"/>
        <v>4.1745731882913786</v>
      </c>
      <c r="ES296" s="193">
        <f t="shared" si="1302"/>
        <v>3.8150380693314694</v>
      </c>
      <c r="ET296" s="193">
        <f t="shared" si="1188"/>
        <v>4.0128938595934311</v>
      </c>
      <c r="EU296" s="72">
        <f t="shared" si="1189"/>
        <v>57079.297751730999</v>
      </c>
      <c r="EY296" s="3">
        <f t="shared" si="1190"/>
        <v>6.8860582023368027</v>
      </c>
      <c r="EZ296" s="6">
        <f t="shared" si="1191"/>
        <v>5.4742003570725872</v>
      </c>
      <c r="FA296" s="6">
        <f t="shared" si="1192"/>
        <v>7.2216683308163043</v>
      </c>
      <c r="FB296" s="6">
        <f t="shared" si="1193"/>
        <v>17.109343882284499</v>
      </c>
      <c r="FC296" s="193">
        <f t="shared" si="1194"/>
        <v>5.6974048113744047</v>
      </c>
      <c r="FD296" s="193">
        <f t="shared" si="1195"/>
        <v>4.2554181685735939</v>
      </c>
      <c r="FE296" s="193">
        <f t="shared" si="1303"/>
        <v>3.9627190134547892</v>
      </c>
      <c r="FF296" s="193">
        <f t="shared" si="1196"/>
        <v>4.2003965012140121</v>
      </c>
      <c r="FG296" s="72">
        <f t="shared" si="1197"/>
        <v>59402.817280829819</v>
      </c>
      <c r="FK296" s="3">
        <f t="shared" si="1198"/>
        <v>7.0266116982852234</v>
      </c>
      <c r="FL296" s="6">
        <f t="shared" si="1199"/>
        <v>5.4742598935342492</v>
      </c>
      <c r="FM296" s="6">
        <f t="shared" si="1200"/>
        <v>6.877912191911733</v>
      </c>
      <c r="FN296" s="6">
        <f t="shared" si="1201"/>
        <v>5.7032553858795216</v>
      </c>
      <c r="FO296" s="193">
        <f t="shared" si="1202"/>
        <v>5.6978762094601425</v>
      </c>
      <c r="FP296" s="193">
        <f t="shared" si="1203"/>
        <v>4.2554190132263585</v>
      </c>
      <c r="FQ296" s="193">
        <f t="shared" si="1304"/>
        <v>3.9561622961860157</v>
      </c>
      <c r="FR296" s="193">
        <f t="shared" si="1204"/>
        <v>4.0128938595934311</v>
      </c>
      <c r="FS296" s="205">
        <f t="shared" si="1205"/>
        <v>58001.50912446982</v>
      </c>
      <c r="FW296" s="3">
        <f t="shared" si="1206"/>
        <v>8.0805785027421653</v>
      </c>
      <c r="FX296" s="6">
        <f t="shared" si="1207"/>
        <v>6.1858464034920226</v>
      </c>
      <c r="FY296" s="6">
        <f t="shared" si="1208"/>
        <v>8.5284464097259196</v>
      </c>
      <c r="FZ296" s="6">
        <f t="shared" si="1209"/>
        <v>6.7296752603652354</v>
      </c>
      <c r="GA296" s="193">
        <f t="shared" si="1210"/>
        <v>5.7014040135401478</v>
      </c>
      <c r="GB296" s="193">
        <f t="shared" si="1211"/>
        <v>4.2654637761797547</v>
      </c>
      <c r="GC296" s="193">
        <f t="shared" si="1305"/>
        <v>3.9872590464276811</v>
      </c>
      <c r="GD296" s="193">
        <f t="shared" si="1212"/>
        <v>4.0312824417423041</v>
      </c>
      <c r="GE296" s="72">
        <f t="shared" si="1213"/>
        <v>58318.877462828983</v>
      </c>
      <c r="GI296" s="3">
        <f t="shared" si="1214"/>
        <v>7.7292490026229421</v>
      </c>
      <c r="GJ296" s="6">
        <f t="shared" si="1215"/>
        <v>6.0216203927798464</v>
      </c>
      <c r="GK296" s="6">
        <f t="shared" si="1216"/>
        <v>7.5655572989504138</v>
      </c>
      <c r="GL296" s="6">
        <f t="shared" si="1217"/>
        <v>6.2734260901709824</v>
      </c>
      <c r="GM296" s="193">
        <f t="shared" si="1218"/>
        <v>5.7002294369343423</v>
      </c>
      <c r="GN296" s="193">
        <f t="shared" si="1219"/>
        <v>4.2631544997697928</v>
      </c>
      <c r="GO296" s="193">
        <f t="shared" si="1306"/>
        <v>3.9692355289358199</v>
      </c>
      <c r="GP296" s="193">
        <f t="shared" si="1220"/>
        <v>4.0231503356497704</v>
      </c>
      <c r="GQ296" s="72">
        <f t="shared" si="1221"/>
        <v>58162.521986749605</v>
      </c>
      <c r="GU296" s="3">
        <f t="shared" si="1222"/>
        <v>9.1345670030998409</v>
      </c>
      <c r="GV296" s="6">
        <f t="shared" si="1223"/>
        <v>6.5690404284871047</v>
      </c>
      <c r="GW296" s="6">
        <f t="shared" si="1224"/>
        <v>8.9411131714868528</v>
      </c>
      <c r="GX296" s="6">
        <f t="shared" si="1225"/>
        <v>7.1288932842852066</v>
      </c>
      <c r="GY296" s="193">
        <f t="shared" si="1226"/>
        <v>5.7049194881938394</v>
      </c>
      <c r="GZ296" s="193">
        <f t="shared" si="1227"/>
        <v>4.2708314393250744</v>
      </c>
      <c r="HA296" s="193">
        <f t="shared" si="1307"/>
        <v>3.994885065146637</v>
      </c>
      <c r="HB296" s="193">
        <f t="shared" si="1228"/>
        <v>4.038344187539793</v>
      </c>
      <c r="HC296" s="205">
        <f t="shared" si="1229"/>
        <v>58424.586622776304</v>
      </c>
      <c r="HG296" s="3">
        <f t="shared" si="1030"/>
        <v>8.0805785027421653</v>
      </c>
      <c r="HH296" s="6">
        <f t="shared" si="1031"/>
        <v>0</v>
      </c>
      <c r="HI296" s="6">
        <f t="shared" si="1032"/>
        <v>0</v>
      </c>
      <c r="HJ296" s="6">
        <f t="shared" si="1033"/>
        <v>0</v>
      </c>
      <c r="HK296" s="193">
        <f t="shared" si="1230"/>
        <v>5.7014040135401478</v>
      </c>
      <c r="HL296" s="193">
        <f t="shared" si="1230"/>
        <v>4.1745731882913786</v>
      </c>
      <c r="HM296" s="193">
        <f t="shared" si="1230"/>
        <v>3.8150380693314694</v>
      </c>
      <c r="HN296" s="193">
        <f t="shared" si="1034"/>
        <v>3.9040600573940507</v>
      </c>
      <c r="HO296" s="212">
        <f t="shared" si="1231"/>
        <v>56328.019119252611</v>
      </c>
      <c r="HS296" s="3">
        <f t="shared" si="1035"/>
        <v>7.7292490026229421</v>
      </c>
      <c r="HT296" s="6">
        <f t="shared" si="1036"/>
        <v>0</v>
      </c>
      <c r="HU296" s="6">
        <f t="shared" si="1037"/>
        <v>0</v>
      </c>
      <c r="HV296" s="6">
        <f t="shared" si="1038"/>
        <v>0</v>
      </c>
      <c r="HW296" s="193">
        <f t="shared" si="1232"/>
        <v>5.7002294369343423</v>
      </c>
      <c r="HX296" s="193">
        <f t="shared" si="1233"/>
        <v>4.1745731882913786</v>
      </c>
      <c r="HY296" s="193">
        <f t="shared" si="1234"/>
        <v>3.8150380693314694</v>
      </c>
      <c r="HZ296" s="193">
        <f t="shared" si="1039"/>
        <v>3.9040600573940507</v>
      </c>
      <c r="IA296" s="212">
        <f t="shared" si="1235"/>
        <v>56327.340602239317</v>
      </c>
      <c r="IE296" s="3">
        <f t="shared" si="1040"/>
        <v>9.1345670030998409</v>
      </c>
      <c r="IF296" s="6">
        <f t="shared" si="1041"/>
        <v>0</v>
      </c>
      <c r="IG296" s="6">
        <f t="shared" si="1042"/>
        <v>0</v>
      </c>
      <c r="IH296" s="6">
        <f t="shared" si="1043"/>
        <v>0</v>
      </c>
      <c r="II296" s="193">
        <f t="shared" si="1236"/>
        <v>5.7049194881938394</v>
      </c>
      <c r="IJ296" s="193">
        <f t="shared" si="1237"/>
        <v>4.1745731882913786</v>
      </c>
      <c r="IK296" s="193">
        <f t="shared" si="1238"/>
        <v>3.8150380693314694</v>
      </c>
      <c r="IL296" s="193">
        <f t="shared" si="1044"/>
        <v>3.9040600573940507</v>
      </c>
      <c r="IM296" s="205">
        <f t="shared" si="1239"/>
        <v>56330.049950376371</v>
      </c>
      <c r="IQ296" s="3">
        <f t="shared" si="1045"/>
        <v>0</v>
      </c>
      <c r="IR296" s="6">
        <f t="shared" si="1046"/>
        <v>6.1858464034920226</v>
      </c>
      <c r="IS296" s="6">
        <f t="shared" si="1047"/>
        <v>0</v>
      </c>
      <c r="IT296" s="6">
        <f t="shared" si="1048"/>
        <v>0</v>
      </c>
      <c r="IU296" s="193">
        <f t="shared" si="1240"/>
        <v>5.6740334309306508</v>
      </c>
      <c r="IV296" s="193">
        <f t="shared" si="1241"/>
        <v>4.2654637761797547</v>
      </c>
      <c r="IW296" s="193">
        <f t="shared" si="1242"/>
        <v>3.8150380693314694</v>
      </c>
      <c r="IX296" s="193">
        <f t="shared" si="1049"/>
        <v>3.9040600573940507</v>
      </c>
      <c r="IY296" s="212">
        <f t="shared" si="1243"/>
        <v>56538.754320516804</v>
      </c>
      <c r="JC296" s="3">
        <f t="shared" si="1050"/>
        <v>0</v>
      </c>
      <c r="JD296" s="6">
        <f t="shared" si="1051"/>
        <v>6.0216203927798464</v>
      </c>
      <c r="JE296" s="6">
        <f t="shared" si="1052"/>
        <v>0</v>
      </c>
      <c r="JF296" s="6">
        <f t="shared" si="1053"/>
        <v>0</v>
      </c>
      <c r="JG296" s="193">
        <f t="shared" si="1244"/>
        <v>5.6740334309306508</v>
      </c>
      <c r="JH296" s="193">
        <f t="shared" si="1245"/>
        <v>4.2631544997697928</v>
      </c>
      <c r="JI296" s="193">
        <f t="shared" si="1246"/>
        <v>3.8150380693314694</v>
      </c>
      <c r="JJ296" s="193">
        <f t="shared" si="1054"/>
        <v>3.9040600573940507</v>
      </c>
      <c r="JK296" s="212">
        <f t="shared" si="1247"/>
        <v>56532.987195112153</v>
      </c>
      <c r="JO296" s="3">
        <f t="shared" si="1055"/>
        <v>0</v>
      </c>
      <c r="JP296" s="6">
        <f t="shared" si="1056"/>
        <v>6.5690404284871047</v>
      </c>
      <c r="JQ296" s="6">
        <f t="shared" si="1057"/>
        <v>0</v>
      </c>
      <c r="JR296" s="6">
        <f t="shared" si="1058"/>
        <v>0</v>
      </c>
      <c r="JS296" s="193">
        <f t="shared" si="1248"/>
        <v>5.6740334309306508</v>
      </c>
      <c r="JT296" s="193">
        <f t="shared" si="1249"/>
        <v>4.2708314393250744</v>
      </c>
      <c r="JU296" s="193">
        <f t="shared" si="1250"/>
        <v>3.8150380693314694</v>
      </c>
      <c r="JV296" s="193">
        <f t="shared" si="1059"/>
        <v>3.9040600573940507</v>
      </c>
      <c r="JW296" s="205">
        <f t="shared" si="1251"/>
        <v>56552.161652651455</v>
      </c>
      <c r="KA296" s="3">
        <f t="shared" si="1060"/>
        <v>0</v>
      </c>
      <c r="KB296" s="6">
        <f t="shared" si="1061"/>
        <v>0</v>
      </c>
      <c r="KC296" s="6">
        <f t="shared" si="1062"/>
        <v>8.5284464097259196</v>
      </c>
      <c r="KD296" s="6">
        <f t="shared" si="1063"/>
        <v>0</v>
      </c>
      <c r="KE296" s="193">
        <f t="shared" si="1252"/>
        <v>5.6740334309306508</v>
      </c>
      <c r="KF296" s="193">
        <f t="shared" si="1253"/>
        <v>4.1745731882913786</v>
      </c>
      <c r="KG296" s="193">
        <f t="shared" si="1254"/>
        <v>3.9872590464276811</v>
      </c>
      <c r="KH296" s="193">
        <f t="shared" si="1064"/>
        <v>3.9040600573940507</v>
      </c>
      <c r="KI296" s="212">
        <f t="shared" si="1255"/>
        <v>57157.696650395563</v>
      </c>
      <c r="KM296" s="3">
        <f t="shared" si="1065"/>
        <v>0</v>
      </c>
      <c r="KN296" s="6">
        <f t="shared" si="1066"/>
        <v>0</v>
      </c>
      <c r="KO296" s="6">
        <f t="shared" si="1067"/>
        <v>7.5655572989504138</v>
      </c>
      <c r="KP296" s="6">
        <f t="shared" si="1068"/>
        <v>0</v>
      </c>
      <c r="KQ296" s="193">
        <f t="shared" si="1256"/>
        <v>5.6740334309306508</v>
      </c>
      <c r="KR296" s="193">
        <f t="shared" si="1257"/>
        <v>4.1745731882913786</v>
      </c>
      <c r="KS296" s="193">
        <f t="shared" si="1258"/>
        <v>3.9692355289358199</v>
      </c>
      <c r="KT296" s="193">
        <f t="shared" si="1069"/>
        <v>3.9040600573940507</v>
      </c>
      <c r="KU296" s="212">
        <f t="shared" si="1259"/>
        <v>57068.622099270833</v>
      </c>
      <c r="KY296" s="3">
        <f t="shared" si="1070"/>
        <v>0</v>
      </c>
      <c r="KZ296" s="6">
        <f t="shared" si="1071"/>
        <v>0</v>
      </c>
      <c r="LA296" s="6">
        <f t="shared" si="1072"/>
        <v>8.9411131714868528</v>
      </c>
      <c r="LB296" s="6">
        <f t="shared" si="1073"/>
        <v>0</v>
      </c>
      <c r="LC296" s="193">
        <f t="shared" si="1260"/>
        <v>5.6740334309306508</v>
      </c>
      <c r="LD296" s="193">
        <f t="shared" si="1261"/>
        <v>4.1745731882913786</v>
      </c>
      <c r="LE296" s="193">
        <f t="shared" si="1262"/>
        <v>3.994885065146637</v>
      </c>
      <c r="LF296" s="193">
        <f t="shared" si="1074"/>
        <v>3.9040600573940507</v>
      </c>
      <c r="LG296" s="205">
        <f t="shared" si="1263"/>
        <v>57195.427265197031</v>
      </c>
      <c r="LK296" s="3">
        <f t="shared" si="1075"/>
        <v>0</v>
      </c>
      <c r="LL296" s="6">
        <f t="shared" si="1076"/>
        <v>0</v>
      </c>
      <c r="LM296" s="6">
        <f t="shared" si="1077"/>
        <v>0</v>
      </c>
      <c r="LN296" s="6">
        <f t="shared" si="1078"/>
        <v>6.7296752603652354</v>
      </c>
      <c r="LO296" s="193">
        <f t="shared" si="1264"/>
        <v>5.6740334309306508</v>
      </c>
      <c r="LP296" s="193">
        <f t="shared" si="1265"/>
        <v>4.1745731882913786</v>
      </c>
      <c r="LQ296" s="193">
        <f t="shared" si="1266"/>
        <v>3.8150380693314694</v>
      </c>
      <c r="LR296" s="193">
        <f t="shared" si="1079"/>
        <v>4.0312824417423041</v>
      </c>
      <c r="LS296" s="212">
        <f t="shared" si="1267"/>
        <v>57209.933083696538</v>
      </c>
      <c r="LW296" s="3">
        <f t="shared" si="1080"/>
        <v>0</v>
      </c>
      <c r="LX296" s="6">
        <f t="shared" si="1081"/>
        <v>0</v>
      </c>
      <c r="LY296" s="6">
        <f t="shared" si="1082"/>
        <v>0</v>
      </c>
      <c r="LZ296" s="6">
        <f t="shared" si="1083"/>
        <v>6.2734260901709824</v>
      </c>
      <c r="MA296" s="193">
        <f t="shared" si="1268"/>
        <v>5.6740334309306508</v>
      </c>
      <c r="MB296" s="193">
        <f t="shared" si="1269"/>
        <v>4.1745731882913786</v>
      </c>
      <c r="MC296" s="193">
        <f t="shared" si="1270"/>
        <v>3.8150380693314694</v>
      </c>
      <c r="MD296" s="193">
        <f t="shared" si="1084"/>
        <v>4.0231503356497704</v>
      </c>
      <c r="ME296" s="212">
        <f t="shared" si="1271"/>
        <v>57152.124510881724</v>
      </c>
      <c r="MI296" s="3">
        <f t="shared" si="1085"/>
        <v>0</v>
      </c>
      <c r="MJ296" s="6">
        <f t="shared" si="1086"/>
        <v>0</v>
      </c>
      <c r="MK296" s="6">
        <f t="shared" si="1087"/>
        <v>0</v>
      </c>
      <c r="ML296" s="6">
        <f t="shared" si="1088"/>
        <v>7.1288932842852066</v>
      </c>
      <c r="MM296" s="193">
        <f t="shared" si="1272"/>
        <v>5.6740334309306508</v>
      </c>
      <c r="MN296" s="193">
        <f t="shared" si="1273"/>
        <v>4.1745731882913786</v>
      </c>
      <c r="MO296" s="193">
        <f t="shared" si="1274"/>
        <v>3.8150380693314694</v>
      </c>
      <c r="MP296" s="193">
        <f t="shared" si="1089"/>
        <v>4.038344187539793</v>
      </c>
      <c r="MQ296" s="205">
        <f t="shared" si="1275"/>
        <v>57260.180235942069</v>
      </c>
      <c r="MT296" s="3">
        <f t="shared" si="1090"/>
        <v>6.6752605022652673</v>
      </c>
      <c r="MU296" s="6">
        <f t="shared" si="1091"/>
        <v>5.4742003570725872</v>
      </c>
      <c r="MV296" s="6">
        <f t="shared" si="1092"/>
        <v>7.9094462670845225</v>
      </c>
      <c r="MW296" s="6">
        <f t="shared" si="1093"/>
        <v>6.8437375529137983</v>
      </c>
      <c r="MX296" s="193">
        <f t="shared" si="1276"/>
        <v>5.6966974065792675</v>
      </c>
      <c r="MY296" s="193">
        <f t="shared" si="1277"/>
        <v>4.2554181685735939</v>
      </c>
      <c r="MZ296" s="193">
        <f t="shared" si="1278"/>
        <v>3.9757098542275244</v>
      </c>
      <c r="NA296" s="193">
        <f t="shared" si="1094"/>
        <v>4.0333051771247641</v>
      </c>
      <c r="NB296" s="212">
        <f t="shared" si="1279"/>
        <v>58246.610999820412</v>
      </c>
      <c r="NF296" s="3">
        <f t="shared" si="1095"/>
        <v>6.6752605022652665</v>
      </c>
      <c r="NG296" s="6">
        <f t="shared" si="1096"/>
        <v>0</v>
      </c>
      <c r="NH296" s="6">
        <f t="shared" si="1097"/>
        <v>0</v>
      </c>
      <c r="NI296" s="6">
        <f t="shared" si="1098"/>
        <v>0</v>
      </c>
      <c r="NJ296" s="193">
        <f t="shared" si="1280"/>
        <v>5.6966974065792675</v>
      </c>
      <c r="NK296" s="193">
        <f t="shared" si="1281"/>
        <v>4.1745731882913786</v>
      </c>
      <c r="NL296" s="193">
        <f t="shared" si="1282"/>
        <v>3.8150380693314694</v>
      </c>
      <c r="NM296" s="193">
        <f t="shared" si="1099"/>
        <v>3.9040600573940507</v>
      </c>
      <c r="NN296" s="212">
        <f t="shared" si="1283"/>
        <v>56325.300305474339</v>
      </c>
      <c r="NR296" s="3">
        <f t="shared" si="1100"/>
        <v>0</v>
      </c>
      <c r="NS296" s="6">
        <f t="shared" si="1101"/>
        <v>5.4742003570725872</v>
      </c>
      <c r="NT296" s="6">
        <f t="shared" si="1102"/>
        <v>0</v>
      </c>
      <c r="NU296" s="6">
        <f t="shared" si="1103"/>
        <v>0</v>
      </c>
      <c r="NV296" s="193">
        <f t="shared" si="1284"/>
        <v>5.6740334309306508</v>
      </c>
      <c r="NW296" s="193">
        <f t="shared" si="1285"/>
        <v>4.2554181685735939</v>
      </c>
      <c r="NX296" s="193">
        <f t="shared" si="1286"/>
        <v>3.8150380693314694</v>
      </c>
      <c r="NY296" s="193">
        <f t="shared" si="1104"/>
        <v>3.9040600573940507</v>
      </c>
      <c r="NZ296" s="212">
        <f t="shared" si="1287"/>
        <v>56513.670973769062</v>
      </c>
      <c r="OD296" s="3">
        <f t="shared" si="1105"/>
        <v>0</v>
      </c>
      <c r="OE296" s="6">
        <f t="shared" si="1106"/>
        <v>0</v>
      </c>
      <c r="OF296" s="6">
        <f t="shared" si="1107"/>
        <v>7.9094462670845225</v>
      </c>
      <c r="OG296" s="6">
        <f t="shared" si="1108"/>
        <v>0</v>
      </c>
      <c r="OH296" s="193">
        <f t="shared" si="1288"/>
        <v>5.6740334309306508</v>
      </c>
      <c r="OI296" s="193">
        <f t="shared" si="1289"/>
        <v>4.1745731882913786</v>
      </c>
      <c r="OJ296" s="193">
        <f t="shared" si="1290"/>
        <v>3.9757098542275244</v>
      </c>
      <c r="OK296" s="193">
        <f t="shared" si="1109"/>
        <v>3.9040600573940507</v>
      </c>
      <c r="OL296" s="212">
        <f t="shared" si="1291"/>
        <v>57100.603063653856</v>
      </c>
      <c r="OP296" s="3">
        <f t="shared" si="1110"/>
        <v>0</v>
      </c>
      <c r="OQ296" s="6">
        <f t="shared" si="1111"/>
        <v>0</v>
      </c>
      <c r="OR296" s="6">
        <f t="shared" si="1112"/>
        <v>0</v>
      </c>
      <c r="OS296" s="6">
        <f t="shared" si="1113"/>
        <v>6.8437375529137983</v>
      </c>
      <c r="OT296" s="193">
        <f t="shared" si="1292"/>
        <v>5.6740334309306508</v>
      </c>
      <c r="OU296" s="193">
        <f t="shared" si="1293"/>
        <v>4.1745731882913786</v>
      </c>
      <c r="OV296" s="193">
        <f t="shared" si="1294"/>
        <v>3.8150380693314694</v>
      </c>
      <c r="OW296" s="193">
        <f t="shared" si="1114"/>
        <v>4.0333051771247641</v>
      </c>
      <c r="OX296" s="232">
        <f t="shared" si="1295"/>
        <v>57224.321149020507</v>
      </c>
    </row>
    <row r="297" spans="2:414" x14ac:dyDescent="0.2">
      <c r="B297" s="81">
        <v>45514</v>
      </c>
      <c r="C297">
        <v>137</v>
      </c>
      <c r="D297">
        <v>11.770773459526692</v>
      </c>
      <c r="E297">
        <v>0</v>
      </c>
      <c r="F297">
        <v>0</v>
      </c>
      <c r="G297">
        <v>0</v>
      </c>
      <c r="H297">
        <v>0</v>
      </c>
      <c r="I297">
        <v>0</v>
      </c>
      <c r="J297">
        <v>0</v>
      </c>
      <c r="K297">
        <v>0</v>
      </c>
      <c r="L297">
        <v>0</v>
      </c>
      <c r="M297">
        <v>0</v>
      </c>
      <c r="N297">
        <v>0</v>
      </c>
      <c r="O297">
        <v>0</v>
      </c>
      <c r="P297">
        <v>0</v>
      </c>
      <c r="Q297">
        <v>0</v>
      </c>
      <c r="R297">
        <v>0</v>
      </c>
      <c r="S297">
        <v>1</v>
      </c>
      <c r="T297">
        <v>18769</v>
      </c>
      <c r="U297">
        <v>7.0563787067080384</v>
      </c>
      <c r="V297">
        <v>5.502944027651556</v>
      </c>
      <c r="W297">
        <v>6.8289440702433764</v>
      </c>
      <c r="X297">
        <v>6.4940403558556721</v>
      </c>
      <c r="Y297" s="3">
        <v>869.02926317563879</v>
      </c>
      <c r="Z297" s="3">
        <v>180.40128771018033</v>
      </c>
      <c r="AA297" s="3">
        <v>878.83590769766568</v>
      </c>
      <c r="AB297" s="3">
        <v>611.58598059990481</v>
      </c>
      <c r="AC297">
        <v>1</v>
      </c>
      <c r="AD297">
        <v>1</v>
      </c>
      <c r="AE297" s="6"/>
      <c r="AF297" s="1" t="s">
        <v>4</v>
      </c>
      <c r="AG297">
        <v>137</v>
      </c>
      <c r="AH297" s="189">
        <v>45514</v>
      </c>
      <c r="AI297">
        <f t="shared" si="1115"/>
        <v>8</v>
      </c>
      <c r="AJ297">
        <v>137</v>
      </c>
      <c r="AK297">
        <v>1</v>
      </c>
      <c r="AL297">
        <v>1</v>
      </c>
      <c r="AM297">
        <v>0</v>
      </c>
      <c r="AN297">
        <v>0</v>
      </c>
      <c r="AO297">
        <v>0</v>
      </c>
      <c r="AP297">
        <v>0</v>
      </c>
      <c r="AQ297">
        <v>1</v>
      </c>
      <c r="AS297" s="37"/>
      <c r="AT297" s="37"/>
      <c r="AU297" s="6">
        <f t="shared" si="1116"/>
        <v>0</v>
      </c>
      <c r="AV297" s="6">
        <f t="shared" si="1117"/>
        <v>0</v>
      </c>
      <c r="AW297" s="6">
        <f t="shared" si="1118"/>
        <v>0</v>
      </c>
      <c r="AX297" s="6">
        <f t="shared" si="1119"/>
        <v>0</v>
      </c>
      <c r="AY297" s="193">
        <f t="shared" si="1120"/>
        <v>5.6740334309306508</v>
      </c>
      <c r="AZ297" s="193">
        <f t="shared" si="1121"/>
        <v>4.1745731882913786</v>
      </c>
      <c r="BA297" s="193">
        <f t="shared" si="1122"/>
        <v>3.8150380693314694</v>
      </c>
      <c r="BB297" s="193">
        <f t="shared" si="1123"/>
        <v>3.9040600573940507</v>
      </c>
      <c r="BC297" s="72">
        <f t="shared" si="1124"/>
        <v>56312.210093717425</v>
      </c>
      <c r="BG297" s="3">
        <f t="shared" si="1125"/>
        <v>6.9152511325738777</v>
      </c>
      <c r="BH297" s="6">
        <f t="shared" si="1126"/>
        <v>0</v>
      </c>
      <c r="BI297" s="6">
        <f t="shared" si="1127"/>
        <v>0</v>
      </c>
      <c r="BJ297" s="6">
        <f t="shared" si="1128"/>
        <v>0</v>
      </c>
      <c r="BK297" s="193">
        <f t="shared" si="1129"/>
        <v>5.6975027389389634</v>
      </c>
      <c r="BL297" s="193">
        <f t="shared" si="1130"/>
        <v>4.1745731882913786</v>
      </c>
      <c r="BM297" s="193">
        <f t="shared" si="1131"/>
        <v>3.8150380693314694</v>
      </c>
      <c r="BN297" s="193">
        <f t="shared" si="1132"/>
        <v>3.9040600573940507</v>
      </c>
      <c r="BO297" s="72">
        <f t="shared" si="1133"/>
        <v>56325.765503637791</v>
      </c>
      <c r="BS297" s="3">
        <f t="shared" si="1134"/>
        <v>6.915272920452761</v>
      </c>
      <c r="BT297" s="6">
        <f t="shared" si="1135"/>
        <v>0</v>
      </c>
      <c r="BU297" s="6">
        <f t="shared" si="1136"/>
        <v>0</v>
      </c>
      <c r="BV297" s="6">
        <f t="shared" si="1137"/>
        <v>0</v>
      </c>
      <c r="BW297" s="193">
        <f t="shared" si="1138"/>
        <v>5.6975028120227318</v>
      </c>
      <c r="BX297" s="193">
        <f t="shared" si="1139"/>
        <v>4.1745731882913786</v>
      </c>
      <c r="BY297" s="193">
        <f t="shared" si="1296"/>
        <v>3.8150380693314694</v>
      </c>
      <c r="BZ297" s="193">
        <f t="shared" si="1140"/>
        <v>3.9040600573940507</v>
      </c>
      <c r="CA297" s="72">
        <f t="shared" si="1141"/>
        <v>56325.765503637791</v>
      </c>
      <c r="CE297" s="3">
        <f t="shared" si="1142"/>
        <v>0</v>
      </c>
      <c r="CF297" s="6">
        <f t="shared" si="1143"/>
        <v>5.502944027651556</v>
      </c>
      <c r="CG297" s="6">
        <f t="shared" si="1144"/>
        <v>0</v>
      </c>
      <c r="CH297" s="6">
        <f t="shared" si="1145"/>
        <v>0</v>
      </c>
      <c r="CI297" s="193">
        <f t="shared" si="1146"/>
        <v>5.6740334309306508</v>
      </c>
      <c r="CJ297" s="193">
        <f t="shared" si="1147"/>
        <v>4.2558258764133194</v>
      </c>
      <c r="CK297" s="193">
        <f t="shared" si="1297"/>
        <v>3.8150380693314694</v>
      </c>
      <c r="CL297" s="193">
        <f t="shared" si="1148"/>
        <v>3.9040600573940507</v>
      </c>
      <c r="CM297" s="72">
        <f t="shared" si="1149"/>
        <v>56514.688781822617</v>
      </c>
      <c r="CQ297" s="3">
        <f t="shared" si="1150"/>
        <v>0</v>
      </c>
      <c r="CR297" s="6">
        <f t="shared" si="1151"/>
        <v>5.5030038767244358</v>
      </c>
      <c r="CS297" s="6">
        <f t="shared" si="1152"/>
        <v>0</v>
      </c>
      <c r="CT297" s="6">
        <f t="shared" si="1153"/>
        <v>0</v>
      </c>
      <c r="CU297" s="193">
        <f t="shared" si="1154"/>
        <v>5.6740334309306508</v>
      </c>
      <c r="CV297" s="193">
        <f t="shared" si="1155"/>
        <v>4.2558267251550363</v>
      </c>
      <c r="CW297" s="193">
        <f t="shared" si="1298"/>
        <v>3.8150380693314694</v>
      </c>
      <c r="CX297" s="193">
        <f t="shared" si="1156"/>
        <v>3.9040600573940507</v>
      </c>
      <c r="CY297" s="72">
        <f t="shared" si="1157"/>
        <v>56514.690900653433</v>
      </c>
      <c r="DC297" s="3">
        <f t="shared" si="1158"/>
        <v>0</v>
      </c>
      <c r="DD297" s="6">
        <f t="shared" si="1159"/>
        <v>0</v>
      </c>
      <c r="DE297" s="6">
        <f t="shared" si="1160"/>
        <v>7.1703912737555457</v>
      </c>
      <c r="DF297" s="6">
        <f t="shared" si="1161"/>
        <v>0</v>
      </c>
      <c r="DG297" s="193">
        <f t="shared" si="1162"/>
        <v>5.6740334309306508</v>
      </c>
      <c r="DH297" s="193">
        <f t="shared" si="1163"/>
        <v>4.1745731882913786</v>
      </c>
      <c r="DI297" s="193">
        <f t="shared" si="1299"/>
        <v>3.9617436918106033</v>
      </c>
      <c r="DJ297" s="193">
        <f t="shared" si="1164"/>
        <v>3.9040600573940507</v>
      </c>
      <c r="DK297" s="72">
        <f t="shared" si="1165"/>
        <v>57031.637327657969</v>
      </c>
      <c r="DO297" s="3">
        <f t="shared" si="1166"/>
        <v>0</v>
      </c>
      <c r="DP297" s="6">
        <f t="shared" si="1167"/>
        <v>0</v>
      </c>
      <c r="DQ297" s="6">
        <f t="shared" si="1168"/>
        <v>6.8290759563263084</v>
      </c>
      <c r="DR297" s="6">
        <f t="shared" si="1169"/>
        <v>0</v>
      </c>
      <c r="DS297" s="193">
        <f t="shared" si="1170"/>
        <v>5.6740334309306508</v>
      </c>
      <c r="DT297" s="193">
        <f t="shared" si="1171"/>
        <v>4.1745731882913786</v>
      </c>
      <c r="DU297" s="193">
        <f t="shared" si="1300"/>
        <v>3.9552273088265983</v>
      </c>
      <c r="DV297" s="193">
        <f t="shared" si="1172"/>
        <v>3.9040600573940507</v>
      </c>
      <c r="DW297" s="72">
        <f t="shared" si="1173"/>
        <v>56999.487548399797</v>
      </c>
      <c r="EA297" s="3">
        <f t="shared" si="1174"/>
        <v>0</v>
      </c>
      <c r="EB297" s="6">
        <f t="shared" si="1175"/>
        <v>0</v>
      </c>
      <c r="EC297" s="6">
        <f t="shared" si="1176"/>
        <v>0</v>
      </c>
      <c r="ED297" s="6">
        <f t="shared" si="1177"/>
        <v>19.482121067567014</v>
      </c>
      <c r="EE297" s="193">
        <f t="shared" si="1178"/>
        <v>5.6740334309306508</v>
      </c>
      <c r="EF297" s="193">
        <f t="shared" si="1179"/>
        <v>4.1745731882913786</v>
      </c>
      <c r="EG297" s="193">
        <f t="shared" si="1301"/>
        <v>3.8150380693314694</v>
      </c>
      <c r="EH297" s="193">
        <f t="shared" si="1180"/>
        <v>4.2353456594277281</v>
      </c>
      <c r="EI297" s="72">
        <f t="shared" si="1181"/>
        <v>58679.853734628021</v>
      </c>
      <c r="EM297" s="3">
        <f t="shared" si="1182"/>
        <v>0</v>
      </c>
      <c r="EN297" s="6">
        <f t="shared" si="1183"/>
        <v>0</v>
      </c>
      <c r="EO297" s="6">
        <f t="shared" si="1184"/>
        <v>0</v>
      </c>
      <c r="EP297" s="6">
        <f t="shared" si="1185"/>
        <v>6.4942006351281831</v>
      </c>
      <c r="EQ297" s="193">
        <f t="shared" si="1186"/>
        <v>5.6740334309306508</v>
      </c>
      <c r="ER297" s="193">
        <f t="shared" si="1187"/>
        <v>4.1745731882913786</v>
      </c>
      <c r="ES297" s="193">
        <f t="shared" si="1302"/>
        <v>3.8150380693314694</v>
      </c>
      <c r="ET297" s="193">
        <f t="shared" si="1188"/>
        <v>4.0270936413660836</v>
      </c>
      <c r="EU297" s="72">
        <f t="shared" si="1189"/>
        <v>57180.148926622249</v>
      </c>
      <c r="EY297" s="3">
        <f t="shared" si="1190"/>
        <v>6.9152511325738777</v>
      </c>
      <c r="EZ297" s="6">
        <f t="shared" si="1191"/>
        <v>5.502944027651556</v>
      </c>
      <c r="FA297" s="6">
        <f t="shared" si="1192"/>
        <v>7.1703912737555457</v>
      </c>
      <c r="FB297" s="6">
        <f t="shared" si="1193"/>
        <v>19.482121067567014</v>
      </c>
      <c r="FC297" s="193">
        <f t="shared" si="1194"/>
        <v>5.6975027389389634</v>
      </c>
      <c r="FD297" s="193">
        <f t="shared" si="1195"/>
        <v>4.2558258764133194</v>
      </c>
      <c r="FE297" s="193">
        <f t="shared" si="1303"/>
        <v>3.9617436918106033</v>
      </c>
      <c r="FF297" s="193">
        <f t="shared" si="1196"/>
        <v>4.2353456594277281</v>
      </c>
      <c r="FG297" s="72">
        <f t="shared" si="1197"/>
        <v>59657.573950837286</v>
      </c>
      <c r="FK297" s="3">
        <f t="shared" si="1198"/>
        <v>7.0564004945869225</v>
      </c>
      <c r="FL297" s="6">
        <f t="shared" si="1199"/>
        <v>5.5030038767244358</v>
      </c>
      <c r="FM297" s="6">
        <f t="shared" si="1200"/>
        <v>6.8290759563263084</v>
      </c>
      <c r="FN297" s="6">
        <f t="shared" si="1201"/>
        <v>6.4942006351281831</v>
      </c>
      <c r="FO297" s="193">
        <f t="shared" si="1202"/>
        <v>5.6979760886634914</v>
      </c>
      <c r="FP297" s="193">
        <f t="shared" si="1203"/>
        <v>4.2558267251550363</v>
      </c>
      <c r="FQ297" s="193">
        <f t="shared" si="1304"/>
        <v>3.9552273088265983</v>
      </c>
      <c r="FR297" s="193">
        <f t="shared" si="1204"/>
        <v>4.0270936413660836</v>
      </c>
      <c r="FS297" s="205">
        <f t="shared" si="1205"/>
        <v>58100.394803164323</v>
      </c>
      <c r="FW297" s="3">
        <f t="shared" si="1206"/>
        <v>8.1148355127142437</v>
      </c>
      <c r="FX297" s="6">
        <f t="shared" si="1207"/>
        <v>6.2183267512462574</v>
      </c>
      <c r="FY297" s="6">
        <f t="shared" si="1208"/>
        <v>8.4678906471017861</v>
      </c>
      <c r="FZ297" s="6">
        <f t="shared" si="1209"/>
        <v>7.6629676199096926</v>
      </c>
      <c r="GA297" s="193">
        <f t="shared" si="1210"/>
        <v>5.7015184689429201</v>
      </c>
      <c r="GB297" s="193">
        <f t="shared" si="1211"/>
        <v>4.2659198700614107</v>
      </c>
      <c r="GC297" s="193">
        <f t="shared" si="1305"/>
        <v>3.9861350759081007</v>
      </c>
      <c r="GD297" s="193">
        <f t="shared" si="1212"/>
        <v>4.0477140858150484</v>
      </c>
      <c r="GE297" s="72">
        <f t="shared" si="1213"/>
        <v>58433.693407634142</v>
      </c>
      <c r="GI297" s="3">
        <f t="shared" si="1214"/>
        <v>7.7620165773788425</v>
      </c>
      <c r="GJ297" s="6">
        <f t="shared" si="1215"/>
        <v>6.0532384304167124</v>
      </c>
      <c r="GK297" s="6">
        <f t="shared" si="1216"/>
        <v>7.5118384772677143</v>
      </c>
      <c r="GL297" s="6">
        <f t="shared" si="1217"/>
        <v>7.14344439144124</v>
      </c>
      <c r="GM297" s="193">
        <f t="shared" si="1218"/>
        <v>5.7003390449480325</v>
      </c>
      <c r="GN297" s="193">
        <f t="shared" si="1219"/>
        <v>4.2635995138991074</v>
      </c>
      <c r="GO297" s="193">
        <f t="shared" si="1306"/>
        <v>3.9682203798953299</v>
      </c>
      <c r="GP297" s="193">
        <f t="shared" si="1220"/>
        <v>4.0386006417024483</v>
      </c>
      <c r="GQ297" s="72">
        <f t="shared" si="1221"/>
        <v>58270.438094373872</v>
      </c>
      <c r="GU297" s="3">
        <f t="shared" si="1222"/>
        <v>9.1732923187204509</v>
      </c>
      <c r="GV297" s="6">
        <f t="shared" si="1223"/>
        <v>6.603532833181867</v>
      </c>
      <c r="GW297" s="6">
        <f t="shared" si="1224"/>
        <v>8.8776272913163901</v>
      </c>
      <c r="GX297" s="6">
        <f t="shared" si="1225"/>
        <v>8.1175504448195905</v>
      </c>
      <c r="GY297" s="193">
        <f t="shared" si="1226"/>
        <v>5.7050484175802056</v>
      </c>
      <c r="GZ297" s="193">
        <f t="shared" si="1227"/>
        <v>4.2713131877808221</v>
      </c>
      <c r="HA297" s="193">
        <f t="shared" si="1307"/>
        <v>3.9937156343697837</v>
      </c>
      <c r="HB297" s="193">
        <f t="shared" si="1228"/>
        <v>4.0556207825710651</v>
      </c>
      <c r="HC297" s="205">
        <f t="shared" si="1229"/>
        <v>58545.60493796716</v>
      </c>
      <c r="HG297" s="3">
        <f t="shared" si="1030"/>
        <v>8.1148355127142437</v>
      </c>
      <c r="HH297" s="6">
        <f t="shared" si="1031"/>
        <v>0</v>
      </c>
      <c r="HI297" s="6">
        <f t="shared" si="1032"/>
        <v>0</v>
      </c>
      <c r="HJ297" s="6">
        <f t="shared" si="1033"/>
        <v>0</v>
      </c>
      <c r="HK297" s="193">
        <f t="shared" si="1230"/>
        <v>5.7015184689429201</v>
      </c>
      <c r="HL297" s="193">
        <f t="shared" si="1230"/>
        <v>4.1745731882913786</v>
      </c>
      <c r="HM297" s="193">
        <f t="shared" si="1230"/>
        <v>3.8150380693314694</v>
      </c>
      <c r="HN297" s="193">
        <f t="shared" si="1034"/>
        <v>3.9040600573940507</v>
      </c>
      <c r="HO297" s="212">
        <f t="shared" si="1231"/>
        <v>56328.085237078303</v>
      </c>
      <c r="HS297" s="3">
        <f t="shared" si="1035"/>
        <v>7.7620165773788425</v>
      </c>
      <c r="HT297" s="6">
        <f t="shared" si="1036"/>
        <v>0</v>
      </c>
      <c r="HU297" s="6">
        <f t="shared" si="1037"/>
        <v>0</v>
      </c>
      <c r="HV297" s="6">
        <f t="shared" si="1038"/>
        <v>0</v>
      </c>
      <c r="HW297" s="193">
        <f t="shared" si="1232"/>
        <v>5.7003390449480325</v>
      </c>
      <c r="HX297" s="193">
        <f t="shared" si="1233"/>
        <v>4.1745731882913786</v>
      </c>
      <c r="HY297" s="193">
        <f t="shared" si="1234"/>
        <v>3.8150380693314694</v>
      </c>
      <c r="HZ297" s="193">
        <f t="shared" si="1039"/>
        <v>3.9040600573940507</v>
      </c>
      <c r="IA297" s="212">
        <f t="shared" si="1235"/>
        <v>56327.403919093682</v>
      </c>
      <c r="IE297" s="3">
        <f t="shared" si="1040"/>
        <v>9.1732923187204509</v>
      </c>
      <c r="IF297" s="6">
        <f t="shared" si="1041"/>
        <v>0</v>
      </c>
      <c r="IG297" s="6">
        <f t="shared" si="1042"/>
        <v>0</v>
      </c>
      <c r="IH297" s="6">
        <f t="shared" si="1043"/>
        <v>0</v>
      </c>
      <c r="II297" s="193">
        <f t="shared" si="1236"/>
        <v>5.7050484175802056</v>
      </c>
      <c r="IJ297" s="193">
        <f t="shared" si="1237"/>
        <v>4.1745731882913786</v>
      </c>
      <c r="IK297" s="193">
        <f t="shared" si="1238"/>
        <v>3.8150380693314694</v>
      </c>
      <c r="IL297" s="193">
        <f t="shared" si="1044"/>
        <v>3.9040600573940507</v>
      </c>
      <c r="IM297" s="205">
        <f t="shared" si="1239"/>
        <v>56330.124432126227</v>
      </c>
      <c r="IQ297" s="3">
        <f t="shared" si="1045"/>
        <v>0</v>
      </c>
      <c r="IR297" s="6">
        <f t="shared" si="1046"/>
        <v>6.2183267512462574</v>
      </c>
      <c r="IS297" s="6">
        <f t="shared" si="1047"/>
        <v>0</v>
      </c>
      <c r="IT297" s="6">
        <f t="shared" si="1048"/>
        <v>0</v>
      </c>
      <c r="IU297" s="193">
        <f t="shared" si="1240"/>
        <v>5.6740334309306508</v>
      </c>
      <c r="IV297" s="193">
        <f t="shared" si="1241"/>
        <v>4.2659198700614107</v>
      </c>
      <c r="IW297" s="193">
        <f t="shared" si="1242"/>
        <v>3.8150380693314694</v>
      </c>
      <c r="IX297" s="193">
        <f t="shared" si="1049"/>
        <v>3.9040600573940507</v>
      </c>
      <c r="IY297" s="212">
        <f t="shared" si="1243"/>
        <v>56539.893426801442</v>
      </c>
      <c r="JC297" s="3">
        <f t="shared" si="1050"/>
        <v>0</v>
      </c>
      <c r="JD297" s="6">
        <f t="shared" si="1051"/>
        <v>6.0532384304167124</v>
      </c>
      <c r="JE297" s="6">
        <f t="shared" si="1052"/>
        <v>0</v>
      </c>
      <c r="JF297" s="6">
        <f t="shared" si="1053"/>
        <v>0</v>
      </c>
      <c r="JG297" s="193">
        <f t="shared" si="1244"/>
        <v>5.6740334309306508</v>
      </c>
      <c r="JH297" s="193">
        <f t="shared" si="1245"/>
        <v>4.2635995138991074</v>
      </c>
      <c r="JI297" s="193">
        <f t="shared" si="1246"/>
        <v>3.8150380693314694</v>
      </c>
      <c r="JJ297" s="193">
        <f t="shared" si="1054"/>
        <v>3.9040600573940507</v>
      </c>
      <c r="JK297" s="212">
        <f t="shared" si="1247"/>
        <v>56534.098515786645</v>
      </c>
      <c r="JO297" s="3">
        <f t="shared" si="1055"/>
        <v>0</v>
      </c>
      <c r="JP297" s="6">
        <f t="shared" si="1056"/>
        <v>6.603532833181867</v>
      </c>
      <c r="JQ297" s="6">
        <f t="shared" si="1057"/>
        <v>0</v>
      </c>
      <c r="JR297" s="6">
        <f t="shared" si="1058"/>
        <v>0</v>
      </c>
      <c r="JS297" s="193">
        <f t="shared" si="1248"/>
        <v>5.6740334309306508</v>
      </c>
      <c r="JT297" s="193">
        <f t="shared" si="1249"/>
        <v>4.2713131877808221</v>
      </c>
      <c r="JU297" s="193">
        <f t="shared" si="1250"/>
        <v>3.8150380693314694</v>
      </c>
      <c r="JV297" s="193">
        <f t="shared" si="1059"/>
        <v>3.9040600573940507</v>
      </c>
      <c r="JW297" s="205">
        <f t="shared" si="1251"/>
        <v>56553.365117897454</v>
      </c>
      <c r="KA297" s="3">
        <f t="shared" si="1060"/>
        <v>0</v>
      </c>
      <c r="KB297" s="6">
        <f t="shared" si="1061"/>
        <v>0</v>
      </c>
      <c r="KC297" s="6">
        <f t="shared" si="1062"/>
        <v>8.4678906471017861</v>
      </c>
      <c r="KD297" s="6">
        <f t="shared" si="1063"/>
        <v>0</v>
      </c>
      <c r="KE297" s="193">
        <f t="shared" si="1252"/>
        <v>5.6740334309306508</v>
      </c>
      <c r="KF297" s="193">
        <f t="shared" si="1253"/>
        <v>4.1745731882913786</v>
      </c>
      <c r="KG297" s="193">
        <f t="shared" si="1254"/>
        <v>3.9861350759081007</v>
      </c>
      <c r="KH297" s="193">
        <f t="shared" si="1064"/>
        <v>3.9040600573940507</v>
      </c>
      <c r="KI297" s="212">
        <f t="shared" si="1255"/>
        <v>57152.137780454075</v>
      </c>
      <c r="KM297" s="3">
        <f t="shared" si="1065"/>
        <v>0</v>
      </c>
      <c r="KN297" s="6">
        <f t="shared" si="1066"/>
        <v>0</v>
      </c>
      <c r="KO297" s="6">
        <f t="shared" si="1067"/>
        <v>7.5118384772677143</v>
      </c>
      <c r="KP297" s="6">
        <f t="shared" si="1068"/>
        <v>0</v>
      </c>
      <c r="KQ297" s="193">
        <f t="shared" si="1256"/>
        <v>5.6740334309306508</v>
      </c>
      <c r="KR297" s="193">
        <f t="shared" si="1257"/>
        <v>4.1745731882913786</v>
      </c>
      <c r="KS297" s="193">
        <f t="shared" si="1258"/>
        <v>3.9682203798953299</v>
      </c>
      <c r="KT297" s="193">
        <f t="shared" si="1069"/>
        <v>3.9040600573940507</v>
      </c>
      <c r="KU297" s="212">
        <f t="shared" si="1259"/>
        <v>57063.609233062365</v>
      </c>
      <c r="KY297" s="3">
        <f t="shared" si="1070"/>
        <v>0</v>
      </c>
      <c r="KZ297" s="6">
        <f t="shared" si="1071"/>
        <v>0</v>
      </c>
      <c r="LA297" s="6">
        <f t="shared" si="1072"/>
        <v>8.8776272913163901</v>
      </c>
      <c r="LB297" s="6">
        <f t="shared" si="1073"/>
        <v>0</v>
      </c>
      <c r="LC297" s="193">
        <f t="shared" si="1260"/>
        <v>5.6740334309306508</v>
      </c>
      <c r="LD297" s="193">
        <f t="shared" si="1261"/>
        <v>4.1745731882913786</v>
      </c>
      <c r="LE297" s="193">
        <f t="shared" si="1262"/>
        <v>3.9937156343697837</v>
      </c>
      <c r="LF297" s="193">
        <f t="shared" si="1074"/>
        <v>3.9040600573940507</v>
      </c>
      <c r="LG297" s="205">
        <f t="shared" si="1263"/>
        <v>57189.639753958436</v>
      </c>
      <c r="LK297" s="3">
        <f t="shared" si="1075"/>
        <v>0</v>
      </c>
      <c r="LL297" s="6">
        <f t="shared" si="1076"/>
        <v>0</v>
      </c>
      <c r="LM297" s="6">
        <f t="shared" si="1077"/>
        <v>0</v>
      </c>
      <c r="LN297" s="6">
        <f t="shared" si="1078"/>
        <v>7.6629676199096926</v>
      </c>
      <c r="LO297" s="193">
        <f t="shared" si="1264"/>
        <v>5.6740334309306508</v>
      </c>
      <c r="LP297" s="193">
        <f t="shared" si="1265"/>
        <v>4.1745731882913786</v>
      </c>
      <c r="LQ297" s="193">
        <f t="shared" si="1266"/>
        <v>3.8150380693314694</v>
      </c>
      <c r="LR297" s="193">
        <f t="shared" si="1079"/>
        <v>4.0477140858150484</v>
      </c>
      <c r="LS297" s="212">
        <f t="shared" si="1267"/>
        <v>57326.918950921303</v>
      </c>
      <c r="LW297" s="3">
        <f t="shared" si="1080"/>
        <v>0</v>
      </c>
      <c r="LX297" s="6">
        <f t="shared" si="1081"/>
        <v>0</v>
      </c>
      <c r="LY297" s="6">
        <f t="shared" si="1082"/>
        <v>0</v>
      </c>
      <c r="LZ297" s="6">
        <f t="shared" si="1083"/>
        <v>7.14344439144124</v>
      </c>
      <c r="MA297" s="193">
        <f t="shared" si="1268"/>
        <v>5.6740334309306508</v>
      </c>
      <c r="MB297" s="193">
        <f t="shared" si="1269"/>
        <v>4.1745731882913786</v>
      </c>
      <c r="MC297" s="193">
        <f t="shared" si="1270"/>
        <v>3.8150380693314694</v>
      </c>
      <c r="MD297" s="193">
        <f t="shared" si="1084"/>
        <v>4.0386006417024483</v>
      </c>
      <c r="ME297" s="212">
        <f t="shared" si="1271"/>
        <v>57262.005840327765</v>
      </c>
      <c r="MI297" s="3">
        <f t="shared" si="1085"/>
        <v>0</v>
      </c>
      <c r="MJ297" s="6">
        <f t="shared" si="1086"/>
        <v>0</v>
      </c>
      <c r="MK297" s="6">
        <f t="shared" si="1087"/>
        <v>0</v>
      </c>
      <c r="ML297" s="6">
        <f t="shared" si="1088"/>
        <v>8.1175504448195905</v>
      </c>
      <c r="MM297" s="193">
        <f t="shared" si="1272"/>
        <v>5.6740334309306508</v>
      </c>
      <c r="MN297" s="193">
        <f t="shared" si="1273"/>
        <v>4.1745731882913786</v>
      </c>
      <c r="MO297" s="193">
        <f t="shared" si="1274"/>
        <v>3.8150380693314694</v>
      </c>
      <c r="MP297" s="193">
        <f t="shared" si="1089"/>
        <v>4.0556207825710651</v>
      </c>
      <c r="MQ297" s="205">
        <f t="shared" si="1275"/>
        <v>57383.296271370709</v>
      </c>
      <c r="MT297" s="3">
        <f t="shared" si="1090"/>
        <v>6.7035597713726363</v>
      </c>
      <c r="MU297" s="6">
        <f t="shared" si="1091"/>
        <v>5.502944027651556</v>
      </c>
      <c r="MV297" s="6">
        <f t="shared" si="1092"/>
        <v>7.8532856807798819</v>
      </c>
      <c r="MW297" s="6">
        <f t="shared" si="1093"/>
        <v>7.7928484270268061</v>
      </c>
      <c r="MX297" s="193">
        <f t="shared" si="1276"/>
        <v>5.6967924036779731</v>
      </c>
      <c r="MY297" s="193">
        <f t="shared" si="1277"/>
        <v>4.2558258764133194</v>
      </c>
      <c r="MZ297" s="193">
        <f t="shared" si="1278"/>
        <v>3.97465539028022</v>
      </c>
      <c r="NA297" s="193">
        <f t="shared" si="1094"/>
        <v>4.0499795283977438</v>
      </c>
      <c r="NB297" s="212">
        <f t="shared" si="1279"/>
        <v>58363.260275152417</v>
      </c>
      <c r="NF297" s="3">
        <f t="shared" si="1095"/>
        <v>6.7035597713726354</v>
      </c>
      <c r="NG297" s="6">
        <f t="shared" si="1096"/>
        <v>0</v>
      </c>
      <c r="NH297" s="6">
        <f t="shared" si="1097"/>
        <v>0</v>
      </c>
      <c r="NI297" s="6">
        <f t="shared" si="1098"/>
        <v>0</v>
      </c>
      <c r="NJ297" s="193">
        <f t="shared" si="1280"/>
        <v>5.6967924036779731</v>
      </c>
      <c r="NK297" s="193">
        <f t="shared" si="1281"/>
        <v>4.1745731882913786</v>
      </c>
      <c r="NL297" s="193">
        <f t="shared" si="1282"/>
        <v>3.8150380693314694</v>
      </c>
      <c r="NM297" s="193">
        <f t="shared" si="1099"/>
        <v>3.9040600573940507</v>
      </c>
      <c r="NN297" s="212">
        <f t="shared" si="1283"/>
        <v>56325.355180103805</v>
      </c>
      <c r="NR297" s="3">
        <f t="shared" si="1100"/>
        <v>0</v>
      </c>
      <c r="NS297" s="6">
        <f t="shared" si="1101"/>
        <v>5.502944027651556</v>
      </c>
      <c r="NT297" s="6">
        <f t="shared" si="1102"/>
        <v>0</v>
      </c>
      <c r="NU297" s="6">
        <f t="shared" si="1103"/>
        <v>0</v>
      </c>
      <c r="NV297" s="193">
        <f t="shared" si="1284"/>
        <v>5.6740334309306508</v>
      </c>
      <c r="NW297" s="193">
        <f t="shared" si="1285"/>
        <v>4.2558258764133194</v>
      </c>
      <c r="NX297" s="193">
        <f t="shared" si="1286"/>
        <v>3.8150380693314694</v>
      </c>
      <c r="NY297" s="193">
        <f t="shared" si="1104"/>
        <v>3.9040600573940507</v>
      </c>
      <c r="NZ297" s="212">
        <f t="shared" si="1287"/>
        <v>56514.688781822617</v>
      </c>
      <c r="OD297" s="3">
        <f t="shared" si="1105"/>
        <v>0</v>
      </c>
      <c r="OE297" s="6">
        <f t="shared" si="1106"/>
        <v>0</v>
      </c>
      <c r="OF297" s="6">
        <f t="shared" si="1107"/>
        <v>7.8532856807798819</v>
      </c>
      <c r="OG297" s="6">
        <f t="shared" si="1108"/>
        <v>0</v>
      </c>
      <c r="OH297" s="193">
        <f t="shared" si="1288"/>
        <v>5.6740334309306508</v>
      </c>
      <c r="OI297" s="193">
        <f t="shared" si="1289"/>
        <v>4.1745731882913786</v>
      </c>
      <c r="OJ297" s="193">
        <f t="shared" si="1290"/>
        <v>3.97465539028022</v>
      </c>
      <c r="OK297" s="193">
        <f t="shared" si="1109"/>
        <v>3.9040600573940507</v>
      </c>
      <c r="OL297" s="212">
        <f t="shared" si="1291"/>
        <v>57095.393148984855</v>
      </c>
      <c r="OP297" s="3">
        <f t="shared" si="1110"/>
        <v>0</v>
      </c>
      <c r="OQ297" s="6">
        <f t="shared" si="1111"/>
        <v>0</v>
      </c>
      <c r="OR297" s="6">
        <f t="shared" si="1112"/>
        <v>0</v>
      </c>
      <c r="OS297" s="6">
        <f t="shared" si="1113"/>
        <v>7.7928484270268061</v>
      </c>
      <c r="OT297" s="193">
        <f t="shared" si="1292"/>
        <v>5.6740334309306508</v>
      </c>
      <c r="OU297" s="193">
        <f t="shared" si="1293"/>
        <v>4.1745731882913786</v>
      </c>
      <c r="OV297" s="193">
        <f t="shared" si="1294"/>
        <v>3.8150380693314694</v>
      </c>
      <c r="OW297" s="193">
        <f t="shared" si="1114"/>
        <v>4.0499795283977438</v>
      </c>
      <c r="OX297" s="232">
        <f t="shared" si="1295"/>
        <v>57343.066629744237</v>
      </c>
    </row>
    <row r="298" spans="2:414" x14ac:dyDescent="0.2">
      <c r="B298" s="81">
        <v>45521</v>
      </c>
      <c r="C298">
        <v>138</v>
      </c>
      <c r="D298">
        <v>11.769534373995413</v>
      </c>
      <c r="E298">
        <v>0</v>
      </c>
      <c r="F298">
        <v>0</v>
      </c>
      <c r="G298">
        <v>0</v>
      </c>
      <c r="H298">
        <v>0</v>
      </c>
      <c r="I298">
        <v>0</v>
      </c>
      <c r="J298">
        <v>0</v>
      </c>
      <c r="K298">
        <v>0</v>
      </c>
      <c r="L298">
        <v>0</v>
      </c>
      <c r="M298">
        <v>0</v>
      </c>
      <c r="N298">
        <v>0</v>
      </c>
      <c r="O298">
        <v>0</v>
      </c>
      <c r="P298">
        <v>0</v>
      </c>
      <c r="Q298">
        <v>0</v>
      </c>
      <c r="R298">
        <v>0</v>
      </c>
      <c r="S298">
        <v>1</v>
      </c>
      <c r="T298">
        <v>19044</v>
      </c>
      <c r="U298">
        <v>7.0791153136888854</v>
      </c>
      <c r="V298">
        <v>5.5207686024024518</v>
      </c>
      <c r="W298">
        <v>6.7802316286894353</v>
      </c>
      <c r="X298">
        <v>6.5085193872147507</v>
      </c>
      <c r="Y298" s="3">
        <v>895.7112727275744</v>
      </c>
      <c r="Z298" s="3">
        <v>184.81489521463823</v>
      </c>
      <c r="AA298" s="3">
        <v>834.89411300485187</v>
      </c>
      <c r="AB298" s="3">
        <v>621.22900522561417</v>
      </c>
      <c r="AC298">
        <v>1</v>
      </c>
      <c r="AD298">
        <v>1</v>
      </c>
      <c r="AE298" s="6"/>
      <c r="AF298" s="1" t="s">
        <v>4</v>
      </c>
      <c r="AG298">
        <v>138</v>
      </c>
      <c r="AH298" s="189">
        <v>45521</v>
      </c>
      <c r="AI298">
        <f t="shared" si="1115"/>
        <v>8</v>
      </c>
      <c r="AJ298">
        <v>138</v>
      </c>
      <c r="AK298">
        <v>1</v>
      </c>
      <c r="AL298">
        <v>1</v>
      </c>
      <c r="AM298">
        <v>0</v>
      </c>
      <c r="AN298">
        <v>0</v>
      </c>
      <c r="AO298">
        <v>0</v>
      </c>
      <c r="AP298">
        <v>0</v>
      </c>
      <c r="AQ298">
        <v>1</v>
      </c>
      <c r="AS298" s="37"/>
      <c r="AT298" s="37"/>
      <c r="AU298" s="6">
        <f t="shared" si="1116"/>
        <v>0</v>
      </c>
      <c r="AV298" s="6">
        <f t="shared" si="1117"/>
        <v>0</v>
      </c>
      <c r="AW298" s="6">
        <f t="shared" si="1118"/>
        <v>0</v>
      </c>
      <c r="AX298" s="6">
        <f t="shared" si="1119"/>
        <v>0</v>
      </c>
      <c r="AY298" s="193">
        <f t="shared" si="1120"/>
        <v>5.6740334309306508</v>
      </c>
      <c r="AZ298" s="193">
        <f t="shared" si="1121"/>
        <v>4.1745731882913786</v>
      </c>
      <c r="BA298" s="193">
        <f t="shared" si="1122"/>
        <v>3.8150380693314694</v>
      </c>
      <c r="BB298" s="193">
        <f t="shared" si="1123"/>
        <v>3.9040600573940507</v>
      </c>
      <c r="BC298" s="72">
        <f t="shared" si="1124"/>
        <v>56312.210093717425</v>
      </c>
      <c r="BG298" s="3">
        <f t="shared" si="1125"/>
        <v>6.9375330074151078</v>
      </c>
      <c r="BH298" s="6">
        <f t="shared" si="1126"/>
        <v>0</v>
      </c>
      <c r="BI298" s="6">
        <f t="shared" si="1127"/>
        <v>0</v>
      </c>
      <c r="BJ298" s="6">
        <f t="shared" si="1128"/>
        <v>0</v>
      </c>
      <c r="BK298" s="193">
        <f t="shared" si="1129"/>
        <v>5.6975774769439802</v>
      </c>
      <c r="BL298" s="193">
        <f t="shared" si="1130"/>
        <v>4.1745731882913786</v>
      </c>
      <c r="BM298" s="193">
        <f t="shared" si="1131"/>
        <v>3.8150380693314694</v>
      </c>
      <c r="BN298" s="193">
        <f t="shared" si="1132"/>
        <v>3.9040600573940507</v>
      </c>
      <c r="BO298" s="72">
        <f t="shared" si="1133"/>
        <v>56325.808676048749</v>
      </c>
      <c r="BS298" s="3">
        <f t="shared" si="1134"/>
        <v>6.9375548654974848</v>
      </c>
      <c r="BT298" s="6">
        <f t="shared" si="1135"/>
        <v>0</v>
      </c>
      <c r="BU298" s="6">
        <f t="shared" si="1136"/>
        <v>0</v>
      </c>
      <c r="BV298" s="6">
        <f t="shared" si="1137"/>
        <v>0</v>
      </c>
      <c r="BW298" s="193">
        <f t="shared" si="1138"/>
        <v>5.6975775502577557</v>
      </c>
      <c r="BX298" s="193">
        <f t="shared" si="1139"/>
        <v>4.1745731882913786</v>
      </c>
      <c r="BY298" s="193">
        <f t="shared" si="1296"/>
        <v>3.8150380693314694</v>
      </c>
      <c r="BZ298" s="193">
        <f t="shared" si="1140"/>
        <v>3.9040600573940507</v>
      </c>
      <c r="CA298" s="72">
        <f t="shared" si="1141"/>
        <v>56325.808676048749</v>
      </c>
      <c r="CE298" s="3">
        <f t="shared" si="1142"/>
        <v>0</v>
      </c>
      <c r="CF298" s="6">
        <f t="shared" si="1143"/>
        <v>5.5207686024024518</v>
      </c>
      <c r="CG298" s="6">
        <f t="shared" si="1144"/>
        <v>0</v>
      </c>
      <c r="CH298" s="6">
        <f t="shared" si="1145"/>
        <v>0</v>
      </c>
      <c r="CI298" s="193">
        <f t="shared" si="1146"/>
        <v>5.6740334309306508</v>
      </c>
      <c r="CJ298" s="193">
        <f t="shared" si="1147"/>
        <v>4.2560786214287907</v>
      </c>
      <c r="CK298" s="193">
        <f t="shared" si="1297"/>
        <v>3.8150380693314694</v>
      </c>
      <c r="CL298" s="193">
        <f t="shared" si="1148"/>
        <v>3.9040600573940507</v>
      </c>
      <c r="CM298" s="72">
        <f t="shared" si="1149"/>
        <v>56515.319747528163</v>
      </c>
      <c r="CQ298" s="3">
        <f t="shared" si="1150"/>
        <v>0</v>
      </c>
      <c r="CR298" s="6">
        <f t="shared" si="1151"/>
        <v>5.5208286453323412</v>
      </c>
      <c r="CS298" s="6">
        <f t="shared" si="1152"/>
        <v>0</v>
      </c>
      <c r="CT298" s="6">
        <f t="shared" si="1153"/>
        <v>0</v>
      </c>
      <c r="CU298" s="193">
        <f t="shared" si="1154"/>
        <v>5.6740334309306508</v>
      </c>
      <c r="CV298" s="193">
        <f t="shared" si="1155"/>
        <v>4.2560794727044806</v>
      </c>
      <c r="CW298" s="193">
        <f t="shared" si="1298"/>
        <v>3.8150380693314694</v>
      </c>
      <c r="CX298" s="193">
        <f t="shared" si="1156"/>
        <v>3.9040600573940507</v>
      </c>
      <c r="CY298" s="72">
        <f t="shared" si="1157"/>
        <v>56515.321872708701</v>
      </c>
      <c r="DC298" s="3">
        <f t="shared" si="1158"/>
        <v>0</v>
      </c>
      <c r="DD298" s="6">
        <f t="shared" si="1159"/>
        <v>0</v>
      </c>
      <c r="DE298" s="6">
        <f t="shared" si="1160"/>
        <v>7.1192432101239076</v>
      </c>
      <c r="DF298" s="6">
        <f t="shared" si="1161"/>
        <v>0</v>
      </c>
      <c r="DG298" s="193">
        <f t="shared" si="1162"/>
        <v>5.6740334309306508</v>
      </c>
      <c r="DH298" s="193">
        <f t="shared" si="1163"/>
        <v>4.1745731882913786</v>
      </c>
      <c r="DI298" s="193">
        <f t="shared" si="1299"/>
        <v>3.9607698751124425</v>
      </c>
      <c r="DJ298" s="193">
        <f t="shared" si="1164"/>
        <v>3.9040600573940507</v>
      </c>
      <c r="DK298" s="72">
        <f t="shared" si="1165"/>
        <v>57026.831670857347</v>
      </c>
      <c r="DO298" s="3">
        <f t="shared" si="1166"/>
        <v>0</v>
      </c>
      <c r="DP298" s="6">
        <f t="shared" si="1167"/>
        <v>0</v>
      </c>
      <c r="DQ298" s="6">
        <f t="shared" si="1168"/>
        <v>6.7803625739983566</v>
      </c>
      <c r="DR298" s="6">
        <f t="shared" si="1169"/>
        <v>0</v>
      </c>
      <c r="DS298" s="193">
        <f t="shared" si="1170"/>
        <v>5.6740334309306508</v>
      </c>
      <c r="DT298" s="193">
        <f t="shared" si="1171"/>
        <v>4.1745731882913786</v>
      </c>
      <c r="DU298" s="193">
        <f t="shared" si="1300"/>
        <v>3.9542938018180065</v>
      </c>
      <c r="DV298" s="193">
        <f t="shared" si="1172"/>
        <v>3.9040600573940507</v>
      </c>
      <c r="DW298" s="72">
        <f t="shared" si="1173"/>
        <v>56994.883403464388</v>
      </c>
      <c r="EA298" s="3">
        <f t="shared" si="1174"/>
        <v>0</v>
      </c>
      <c r="EB298" s="6">
        <f t="shared" si="1175"/>
        <v>0</v>
      </c>
      <c r="EC298" s="6">
        <f t="shared" si="1176"/>
        <v>0</v>
      </c>
      <c r="ED298" s="6">
        <f t="shared" si="1177"/>
        <v>19.525558161644252</v>
      </c>
      <c r="EE298" s="193">
        <f t="shared" si="1178"/>
        <v>5.6740334309306508</v>
      </c>
      <c r="EF298" s="193">
        <f t="shared" si="1179"/>
        <v>4.1745731882913786</v>
      </c>
      <c r="EG298" s="193">
        <f t="shared" si="1301"/>
        <v>3.8150380693314694</v>
      </c>
      <c r="EH298" s="193">
        <f t="shared" si="1180"/>
        <v>4.2359742053604341</v>
      </c>
      <c r="EI298" s="72">
        <f t="shared" si="1181"/>
        <v>58684.439167024153</v>
      </c>
      <c r="EM298" s="3">
        <f t="shared" si="1182"/>
        <v>0</v>
      </c>
      <c r="EN298" s="6">
        <f t="shared" si="1183"/>
        <v>0</v>
      </c>
      <c r="EO298" s="6">
        <f t="shared" si="1184"/>
        <v>0</v>
      </c>
      <c r="EP298" s="6">
        <f t="shared" si="1185"/>
        <v>6.5086800238439277</v>
      </c>
      <c r="EQ298" s="193">
        <f t="shared" si="1186"/>
        <v>5.6740334309306508</v>
      </c>
      <c r="ER298" s="193">
        <f t="shared" si="1187"/>
        <v>4.1745731882913786</v>
      </c>
      <c r="ES298" s="193">
        <f t="shared" si="1302"/>
        <v>3.8150380693314694</v>
      </c>
      <c r="ET298" s="193">
        <f t="shared" si="1188"/>
        <v>4.0273517185664902</v>
      </c>
      <c r="EU298" s="72">
        <f t="shared" si="1189"/>
        <v>57181.983517255445</v>
      </c>
      <c r="EY298" s="3">
        <f t="shared" si="1190"/>
        <v>6.9375330074151078</v>
      </c>
      <c r="EZ298" s="6">
        <f t="shared" si="1191"/>
        <v>5.5207686024024518</v>
      </c>
      <c r="FA298" s="6">
        <f t="shared" si="1192"/>
        <v>7.1192432101239076</v>
      </c>
      <c r="FB298" s="6">
        <f t="shared" si="1193"/>
        <v>19.525558161644252</v>
      </c>
      <c r="FC298" s="193">
        <f t="shared" si="1194"/>
        <v>5.6975774769439802</v>
      </c>
      <c r="FD298" s="193">
        <f t="shared" si="1195"/>
        <v>4.2560786214287907</v>
      </c>
      <c r="FE298" s="193">
        <f t="shared" si="1303"/>
        <v>3.9607698751124425</v>
      </c>
      <c r="FF298" s="193">
        <f t="shared" si="1196"/>
        <v>4.2359742053604341</v>
      </c>
      <c r="FG298" s="72">
        <f t="shared" si="1197"/>
        <v>59657.920243695793</v>
      </c>
      <c r="FK298" s="3">
        <f t="shared" si="1198"/>
        <v>7.0791371717712632</v>
      </c>
      <c r="FL298" s="6">
        <f t="shared" si="1199"/>
        <v>5.5208286453323412</v>
      </c>
      <c r="FM298" s="6">
        <f t="shared" si="1200"/>
        <v>6.7803625739983566</v>
      </c>
      <c r="FN298" s="6">
        <f t="shared" si="1201"/>
        <v>6.5086800238439277</v>
      </c>
      <c r="FO298" s="193">
        <f t="shared" si="1202"/>
        <v>5.6980523160218608</v>
      </c>
      <c r="FP298" s="193">
        <f t="shared" si="1203"/>
        <v>4.2560794727044806</v>
      </c>
      <c r="FQ298" s="193">
        <f t="shared" si="1304"/>
        <v>3.9542938018180065</v>
      </c>
      <c r="FR298" s="193">
        <f t="shared" si="1204"/>
        <v>4.0273517185664902</v>
      </c>
      <c r="FS298" s="205">
        <f t="shared" si="1205"/>
        <v>58098.259760617351</v>
      </c>
      <c r="FW298" s="3">
        <f t="shared" si="1206"/>
        <v>8.140982610742217</v>
      </c>
      <c r="FX298" s="6">
        <f t="shared" si="1207"/>
        <v>6.2384685207147701</v>
      </c>
      <c r="FY298" s="6">
        <f t="shared" si="1208"/>
        <v>8.4074872195749002</v>
      </c>
      <c r="FZ298" s="6">
        <f t="shared" si="1209"/>
        <v>7.6800528769134058</v>
      </c>
      <c r="GA298" s="193">
        <f t="shared" si="1210"/>
        <v>5.7016058196686314</v>
      </c>
      <c r="GB298" s="193">
        <f t="shared" si="1211"/>
        <v>4.2662025993274941</v>
      </c>
      <c r="GC298" s="193">
        <f t="shared" si="1305"/>
        <v>3.985012672907069</v>
      </c>
      <c r="GD298" s="193">
        <f t="shared" si="1212"/>
        <v>4.0480123882834347</v>
      </c>
      <c r="GE298" s="72">
        <f t="shared" si="1213"/>
        <v>58430.967275747556</v>
      </c>
      <c r="GI298" s="3">
        <f t="shared" si="1214"/>
        <v>7.7870268450577749</v>
      </c>
      <c r="GJ298" s="6">
        <f t="shared" si="1215"/>
        <v>6.0728454626426975</v>
      </c>
      <c r="GK298" s="6">
        <f t="shared" si="1216"/>
        <v>7.458254791558379</v>
      </c>
      <c r="GL298" s="6">
        <f t="shared" si="1217"/>
        <v>7.1593713259362266</v>
      </c>
      <c r="GM298" s="193">
        <f t="shared" si="1218"/>
        <v>5.7004226965732174</v>
      </c>
      <c r="GN298" s="193">
        <f t="shared" si="1219"/>
        <v>4.2638753773828144</v>
      </c>
      <c r="GO298" s="193">
        <f t="shared" si="1306"/>
        <v>3.9672067568970717</v>
      </c>
      <c r="GP298" s="193">
        <f t="shared" si="1220"/>
        <v>4.0388812685914788</v>
      </c>
      <c r="GQ298" s="72">
        <f t="shared" si="1221"/>
        <v>58268.120132921882</v>
      </c>
      <c r="GU298" s="3">
        <f t="shared" si="1222"/>
        <v>9.2028499077955512</v>
      </c>
      <c r="GV298" s="6">
        <f t="shared" si="1223"/>
        <v>6.6249223228829424</v>
      </c>
      <c r="GW298" s="6">
        <f t="shared" si="1224"/>
        <v>8.8143011172962655</v>
      </c>
      <c r="GX298" s="6">
        <f t="shared" si="1225"/>
        <v>8.1356492340184374</v>
      </c>
      <c r="GY298" s="193">
        <f t="shared" si="1226"/>
        <v>5.7051468133876098</v>
      </c>
      <c r="GZ298" s="193">
        <f t="shared" si="1227"/>
        <v>4.2716118139259569</v>
      </c>
      <c r="HA298" s="193">
        <f t="shared" si="1307"/>
        <v>3.9925477814278647</v>
      </c>
      <c r="HB298" s="193">
        <f t="shared" si="1228"/>
        <v>4.0559342899131696</v>
      </c>
      <c r="HC298" s="205">
        <f t="shared" si="1229"/>
        <v>58542.801744649034</v>
      </c>
      <c r="HG298" s="3">
        <f t="shared" si="1030"/>
        <v>8.140982610742217</v>
      </c>
      <c r="HH298" s="6">
        <f t="shared" si="1031"/>
        <v>0</v>
      </c>
      <c r="HI298" s="6">
        <f t="shared" si="1032"/>
        <v>0</v>
      </c>
      <c r="HJ298" s="6">
        <f t="shared" si="1033"/>
        <v>0</v>
      </c>
      <c r="HK298" s="193">
        <f t="shared" si="1230"/>
        <v>5.7016058196686314</v>
      </c>
      <c r="HL298" s="193">
        <f t="shared" si="1230"/>
        <v>4.1745731882913786</v>
      </c>
      <c r="HM298" s="193">
        <f t="shared" si="1230"/>
        <v>3.8150380693314694</v>
      </c>
      <c r="HN298" s="193">
        <f t="shared" si="1034"/>
        <v>3.9040600573940507</v>
      </c>
      <c r="HO298" s="212">
        <f t="shared" si="1231"/>
        <v>56328.135697309117</v>
      </c>
      <c r="HS298" s="3">
        <f t="shared" si="1035"/>
        <v>7.7870268450577749</v>
      </c>
      <c r="HT298" s="6">
        <f t="shared" si="1036"/>
        <v>0</v>
      </c>
      <c r="HU298" s="6">
        <f t="shared" si="1037"/>
        <v>0</v>
      </c>
      <c r="HV298" s="6">
        <f t="shared" si="1038"/>
        <v>0</v>
      </c>
      <c r="HW298" s="193">
        <f t="shared" si="1232"/>
        <v>5.7004226965732174</v>
      </c>
      <c r="HX298" s="193">
        <f t="shared" si="1233"/>
        <v>4.1745731882913786</v>
      </c>
      <c r="HY298" s="193">
        <f t="shared" si="1234"/>
        <v>3.8150380693314694</v>
      </c>
      <c r="HZ298" s="193">
        <f t="shared" si="1039"/>
        <v>3.9040600573940507</v>
      </c>
      <c r="IA298" s="212">
        <f t="shared" si="1235"/>
        <v>56327.452241865423</v>
      </c>
      <c r="IE298" s="3">
        <f t="shared" si="1040"/>
        <v>9.2028499077955512</v>
      </c>
      <c r="IF298" s="6">
        <f t="shared" si="1041"/>
        <v>0</v>
      </c>
      <c r="IG298" s="6">
        <f t="shared" si="1042"/>
        <v>0</v>
      </c>
      <c r="IH298" s="6">
        <f t="shared" si="1043"/>
        <v>0</v>
      </c>
      <c r="II298" s="193">
        <f t="shared" si="1236"/>
        <v>5.7051468133876098</v>
      </c>
      <c r="IJ298" s="193">
        <f t="shared" si="1237"/>
        <v>4.1745731882913786</v>
      </c>
      <c r="IK298" s="193">
        <f t="shared" si="1238"/>
        <v>3.8150380693314694</v>
      </c>
      <c r="IL298" s="193">
        <f t="shared" si="1044"/>
        <v>3.9040600573940507</v>
      </c>
      <c r="IM298" s="205">
        <f t="shared" si="1239"/>
        <v>56330.181274872863</v>
      </c>
      <c r="IQ298" s="3">
        <f t="shared" si="1045"/>
        <v>0</v>
      </c>
      <c r="IR298" s="6">
        <f t="shared" si="1046"/>
        <v>6.2384685207147701</v>
      </c>
      <c r="IS298" s="6">
        <f t="shared" si="1047"/>
        <v>0</v>
      </c>
      <c r="IT298" s="6">
        <f t="shared" si="1048"/>
        <v>0</v>
      </c>
      <c r="IU298" s="193">
        <f t="shared" si="1240"/>
        <v>5.6740334309306508</v>
      </c>
      <c r="IV298" s="193">
        <f t="shared" si="1241"/>
        <v>4.2662025993274941</v>
      </c>
      <c r="IW298" s="193">
        <f t="shared" si="1242"/>
        <v>3.8150380693314694</v>
      </c>
      <c r="IX298" s="193">
        <f t="shared" si="1049"/>
        <v>3.9040600573940507</v>
      </c>
      <c r="IY298" s="212">
        <f t="shared" si="1243"/>
        <v>56540.599561990239</v>
      </c>
      <c r="JC298" s="3">
        <f t="shared" si="1050"/>
        <v>0</v>
      </c>
      <c r="JD298" s="6">
        <f t="shared" si="1051"/>
        <v>6.0728454626426975</v>
      </c>
      <c r="JE298" s="6">
        <f t="shared" si="1052"/>
        <v>0</v>
      </c>
      <c r="JF298" s="6">
        <f t="shared" si="1053"/>
        <v>0</v>
      </c>
      <c r="JG298" s="193">
        <f t="shared" si="1244"/>
        <v>5.6740334309306508</v>
      </c>
      <c r="JH298" s="193">
        <f t="shared" si="1245"/>
        <v>4.2638753773828144</v>
      </c>
      <c r="JI298" s="193">
        <f t="shared" si="1246"/>
        <v>3.8150380693314694</v>
      </c>
      <c r="JJ298" s="193">
        <f t="shared" si="1054"/>
        <v>3.9040600573940507</v>
      </c>
      <c r="JK298" s="212">
        <f t="shared" si="1247"/>
        <v>56534.787432505836</v>
      </c>
      <c r="JO298" s="3">
        <f t="shared" si="1055"/>
        <v>0</v>
      </c>
      <c r="JP298" s="6">
        <f t="shared" si="1056"/>
        <v>6.6249223228829424</v>
      </c>
      <c r="JQ298" s="6">
        <f t="shared" si="1057"/>
        <v>0</v>
      </c>
      <c r="JR298" s="6">
        <f t="shared" si="1058"/>
        <v>0</v>
      </c>
      <c r="JS298" s="193">
        <f t="shared" si="1248"/>
        <v>5.6740334309306508</v>
      </c>
      <c r="JT298" s="193">
        <f t="shared" si="1249"/>
        <v>4.2716118139259569</v>
      </c>
      <c r="JU298" s="193">
        <f t="shared" si="1250"/>
        <v>3.8150380693314694</v>
      </c>
      <c r="JV298" s="193">
        <f t="shared" si="1059"/>
        <v>3.9040600573940507</v>
      </c>
      <c r="JW298" s="205">
        <f t="shared" si="1251"/>
        <v>56554.111134573461</v>
      </c>
      <c r="KA298" s="3">
        <f t="shared" si="1060"/>
        <v>0</v>
      </c>
      <c r="KB298" s="6">
        <f t="shared" si="1061"/>
        <v>0</v>
      </c>
      <c r="KC298" s="6">
        <f t="shared" si="1062"/>
        <v>8.4074872195749002</v>
      </c>
      <c r="KD298" s="6">
        <f t="shared" si="1063"/>
        <v>0</v>
      </c>
      <c r="KE298" s="193">
        <f t="shared" si="1252"/>
        <v>5.6740334309306508</v>
      </c>
      <c r="KF298" s="193">
        <f t="shared" si="1253"/>
        <v>4.1745731882913786</v>
      </c>
      <c r="KG298" s="193">
        <f t="shared" si="1254"/>
        <v>3.985012672907069</v>
      </c>
      <c r="KH298" s="193">
        <f t="shared" si="1064"/>
        <v>3.9040600573940507</v>
      </c>
      <c r="KI298" s="212">
        <f t="shared" si="1255"/>
        <v>57146.587202554663</v>
      </c>
      <c r="KM298" s="3">
        <f t="shared" si="1065"/>
        <v>0</v>
      </c>
      <c r="KN298" s="6">
        <f t="shared" si="1066"/>
        <v>0</v>
      </c>
      <c r="KO298" s="6">
        <f t="shared" si="1067"/>
        <v>7.458254791558379</v>
      </c>
      <c r="KP298" s="6">
        <f t="shared" si="1068"/>
        <v>0</v>
      </c>
      <c r="KQ298" s="193">
        <f t="shared" si="1256"/>
        <v>5.6740334309306508</v>
      </c>
      <c r="KR298" s="193">
        <f t="shared" si="1257"/>
        <v>4.1745731882913786</v>
      </c>
      <c r="KS298" s="193">
        <f t="shared" si="1258"/>
        <v>3.9672067568970717</v>
      </c>
      <c r="KT298" s="193">
        <f t="shared" si="1069"/>
        <v>3.9040600573940507</v>
      </c>
      <c r="KU298" s="212">
        <f t="shared" si="1259"/>
        <v>57058.6043418751</v>
      </c>
      <c r="KY298" s="3">
        <f t="shared" si="1070"/>
        <v>0</v>
      </c>
      <c r="KZ298" s="6">
        <f t="shared" si="1071"/>
        <v>0</v>
      </c>
      <c r="LA298" s="6">
        <f t="shared" si="1072"/>
        <v>8.8143011172962655</v>
      </c>
      <c r="LB298" s="6">
        <f t="shared" si="1073"/>
        <v>0</v>
      </c>
      <c r="LC298" s="193">
        <f t="shared" si="1260"/>
        <v>5.6740334309306508</v>
      </c>
      <c r="LD298" s="193">
        <f t="shared" si="1261"/>
        <v>4.1745731882913786</v>
      </c>
      <c r="LE298" s="193">
        <f t="shared" si="1262"/>
        <v>3.9925477814278647</v>
      </c>
      <c r="LF298" s="193">
        <f t="shared" si="1074"/>
        <v>3.9040600573940507</v>
      </c>
      <c r="LG298" s="205">
        <f t="shared" si="1263"/>
        <v>57183.860635866731</v>
      </c>
      <c r="LK298" s="3">
        <f t="shared" si="1075"/>
        <v>0</v>
      </c>
      <c r="LL298" s="6">
        <f t="shared" si="1076"/>
        <v>0</v>
      </c>
      <c r="LM298" s="6">
        <f t="shared" si="1077"/>
        <v>0</v>
      </c>
      <c r="LN298" s="6">
        <f t="shared" si="1078"/>
        <v>7.6800528769134058</v>
      </c>
      <c r="LO298" s="193">
        <f t="shared" si="1264"/>
        <v>5.6740334309306508</v>
      </c>
      <c r="LP298" s="193">
        <f t="shared" si="1265"/>
        <v>4.1745731882913786</v>
      </c>
      <c r="LQ298" s="193">
        <f t="shared" si="1266"/>
        <v>3.8150380693314694</v>
      </c>
      <c r="LR298" s="193">
        <f t="shared" si="1079"/>
        <v>4.0480123882834347</v>
      </c>
      <c r="LS298" s="212">
        <f t="shared" si="1267"/>
        <v>57329.044938804043</v>
      </c>
      <c r="LW298" s="3">
        <f t="shared" si="1080"/>
        <v>0</v>
      </c>
      <c r="LX298" s="6">
        <f t="shared" si="1081"/>
        <v>0</v>
      </c>
      <c r="LY298" s="6">
        <f t="shared" si="1082"/>
        <v>0</v>
      </c>
      <c r="LZ298" s="6">
        <f t="shared" si="1083"/>
        <v>7.1593713259362266</v>
      </c>
      <c r="MA298" s="193">
        <f t="shared" si="1268"/>
        <v>5.6740334309306508</v>
      </c>
      <c r="MB298" s="193">
        <f t="shared" si="1269"/>
        <v>4.1745731882913786</v>
      </c>
      <c r="MC298" s="193">
        <f t="shared" si="1270"/>
        <v>3.8150380693314694</v>
      </c>
      <c r="MD298" s="193">
        <f t="shared" si="1084"/>
        <v>4.0388812685914788</v>
      </c>
      <c r="ME298" s="212">
        <f t="shared" si="1271"/>
        <v>57264.00358829878</v>
      </c>
      <c r="MI298" s="3">
        <f t="shared" si="1085"/>
        <v>0</v>
      </c>
      <c r="MJ298" s="6">
        <f t="shared" si="1086"/>
        <v>0</v>
      </c>
      <c r="MK298" s="6">
        <f t="shared" si="1087"/>
        <v>0</v>
      </c>
      <c r="ML298" s="6">
        <f t="shared" si="1088"/>
        <v>8.1356492340184374</v>
      </c>
      <c r="MM298" s="193">
        <f t="shared" si="1272"/>
        <v>5.6740334309306508</v>
      </c>
      <c r="MN298" s="193">
        <f t="shared" si="1273"/>
        <v>4.1745731882913786</v>
      </c>
      <c r="MO298" s="193">
        <f t="shared" si="1274"/>
        <v>3.8150380693314694</v>
      </c>
      <c r="MP298" s="193">
        <f t="shared" si="1089"/>
        <v>4.0559342899131696</v>
      </c>
      <c r="MQ298" s="205">
        <f t="shared" si="1275"/>
        <v>57385.532823139467</v>
      </c>
      <c r="MT298" s="3">
        <f t="shared" si="1090"/>
        <v>6.7251595480044406</v>
      </c>
      <c r="MU298" s="6">
        <f t="shared" si="1091"/>
        <v>5.5207686024024518</v>
      </c>
      <c r="MV298" s="6">
        <f t="shared" si="1092"/>
        <v>7.7972663729928504</v>
      </c>
      <c r="MW298" s="6">
        <f t="shared" si="1093"/>
        <v>7.8102232646577008</v>
      </c>
      <c r="MX298" s="193">
        <f t="shared" si="1276"/>
        <v>5.6968649053480958</v>
      </c>
      <c r="MY298" s="193">
        <f t="shared" si="1277"/>
        <v>4.2560786214287907</v>
      </c>
      <c r="MZ298" s="193">
        <f t="shared" si="1278"/>
        <v>3.9736024700907073</v>
      </c>
      <c r="NA298" s="193">
        <f t="shared" si="1094"/>
        <v>4.0502821997157064</v>
      </c>
      <c r="NB298" s="212">
        <f t="shared" si="1279"/>
        <v>58360.833834267447</v>
      </c>
      <c r="NF298" s="3">
        <f t="shared" si="1095"/>
        <v>6.7251595480044397</v>
      </c>
      <c r="NG298" s="6">
        <f t="shared" si="1096"/>
        <v>0</v>
      </c>
      <c r="NH298" s="6">
        <f t="shared" si="1097"/>
        <v>0</v>
      </c>
      <c r="NI298" s="6">
        <f t="shared" si="1098"/>
        <v>0</v>
      </c>
      <c r="NJ298" s="193">
        <f t="shared" si="1280"/>
        <v>5.6968649053480958</v>
      </c>
      <c r="NK298" s="193">
        <f t="shared" si="1281"/>
        <v>4.1745731882913786</v>
      </c>
      <c r="NL298" s="193">
        <f t="shared" si="1282"/>
        <v>3.8150380693314694</v>
      </c>
      <c r="NM298" s="193">
        <f t="shared" si="1099"/>
        <v>3.9040600573940507</v>
      </c>
      <c r="NN298" s="212">
        <f t="shared" si="1283"/>
        <v>56325.397060390293</v>
      </c>
      <c r="NR298" s="3">
        <f t="shared" si="1100"/>
        <v>0</v>
      </c>
      <c r="NS298" s="6">
        <f t="shared" si="1101"/>
        <v>5.5207686024024518</v>
      </c>
      <c r="NT298" s="6">
        <f t="shared" si="1102"/>
        <v>0</v>
      </c>
      <c r="NU298" s="6">
        <f t="shared" si="1103"/>
        <v>0</v>
      </c>
      <c r="NV298" s="193">
        <f t="shared" si="1284"/>
        <v>5.6740334309306508</v>
      </c>
      <c r="NW298" s="193">
        <f t="shared" si="1285"/>
        <v>4.2560786214287907</v>
      </c>
      <c r="NX298" s="193">
        <f t="shared" si="1286"/>
        <v>3.8150380693314694</v>
      </c>
      <c r="NY298" s="193">
        <f t="shared" si="1104"/>
        <v>3.9040600573940507</v>
      </c>
      <c r="NZ298" s="212">
        <f t="shared" si="1287"/>
        <v>56515.319747528163</v>
      </c>
      <c r="OD298" s="3">
        <f t="shared" si="1105"/>
        <v>0</v>
      </c>
      <c r="OE298" s="6">
        <f t="shared" si="1106"/>
        <v>0</v>
      </c>
      <c r="OF298" s="6">
        <f t="shared" si="1107"/>
        <v>7.7972663729928504</v>
      </c>
      <c r="OG298" s="6">
        <f t="shared" si="1108"/>
        <v>0</v>
      </c>
      <c r="OH298" s="193">
        <f t="shared" si="1288"/>
        <v>5.6740334309306508</v>
      </c>
      <c r="OI298" s="193">
        <f t="shared" si="1289"/>
        <v>4.1745731882913786</v>
      </c>
      <c r="OJ298" s="193">
        <f t="shared" si="1290"/>
        <v>3.9736024700907073</v>
      </c>
      <c r="OK298" s="193">
        <f t="shared" si="1109"/>
        <v>3.9040600573940507</v>
      </c>
      <c r="OL298" s="212">
        <f t="shared" si="1291"/>
        <v>57090.191336056865</v>
      </c>
      <c r="OP298" s="3">
        <f t="shared" si="1110"/>
        <v>0</v>
      </c>
      <c r="OQ298" s="6">
        <f t="shared" si="1111"/>
        <v>0</v>
      </c>
      <c r="OR298" s="6">
        <f t="shared" si="1112"/>
        <v>0</v>
      </c>
      <c r="OS298" s="6">
        <f t="shared" si="1113"/>
        <v>7.8102232646577008</v>
      </c>
      <c r="OT298" s="193">
        <f t="shared" si="1292"/>
        <v>5.6740334309306508</v>
      </c>
      <c r="OU298" s="193">
        <f t="shared" si="1293"/>
        <v>4.1745731882913786</v>
      </c>
      <c r="OV298" s="193">
        <f t="shared" si="1294"/>
        <v>3.8150380693314694</v>
      </c>
      <c r="OW298" s="193">
        <f t="shared" si="1114"/>
        <v>4.0502821997157064</v>
      </c>
      <c r="OX298" s="232">
        <f t="shared" si="1295"/>
        <v>57345.224362414119</v>
      </c>
    </row>
    <row r="299" spans="2:414" x14ac:dyDescent="0.2">
      <c r="B299" s="81">
        <v>45528</v>
      </c>
      <c r="C299">
        <v>139</v>
      </c>
      <c r="D299">
        <v>11.755026136817035</v>
      </c>
      <c r="E299">
        <v>0</v>
      </c>
      <c r="F299">
        <v>0</v>
      </c>
      <c r="G299">
        <v>0</v>
      </c>
      <c r="H299">
        <v>0</v>
      </c>
      <c r="I299">
        <v>0</v>
      </c>
      <c r="J299">
        <v>0</v>
      </c>
      <c r="K299">
        <v>0</v>
      </c>
      <c r="L299">
        <v>0</v>
      </c>
      <c r="M299">
        <v>0</v>
      </c>
      <c r="N299">
        <v>0</v>
      </c>
      <c r="O299">
        <v>0</v>
      </c>
      <c r="P299">
        <v>0</v>
      </c>
      <c r="Q299">
        <v>0</v>
      </c>
      <c r="R299">
        <v>0</v>
      </c>
      <c r="S299">
        <v>1</v>
      </c>
      <c r="T299">
        <v>19321</v>
      </c>
      <c r="U299">
        <v>7.0971098116132687</v>
      </c>
      <c r="V299">
        <v>5.5333101468434318</v>
      </c>
      <c r="W299">
        <v>6.7316478440403138</v>
      </c>
      <c r="X299">
        <v>6.4184424784964182</v>
      </c>
      <c r="Y299" s="3">
        <v>917.2625872989754</v>
      </c>
      <c r="Z299" s="3">
        <v>187.96784148046265</v>
      </c>
      <c r="AA299" s="3">
        <v>793.14940742381623</v>
      </c>
      <c r="AB299" s="3">
        <v>563.44410181985722</v>
      </c>
      <c r="AC299">
        <v>1</v>
      </c>
      <c r="AD299">
        <v>1</v>
      </c>
      <c r="AE299" s="6"/>
      <c r="AF299" s="1" t="s">
        <v>4</v>
      </c>
      <c r="AG299">
        <v>139</v>
      </c>
      <c r="AH299" s="189">
        <v>45528</v>
      </c>
      <c r="AI299">
        <f t="shared" si="1115"/>
        <v>8</v>
      </c>
      <c r="AJ299">
        <v>139</v>
      </c>
      <c r="AK299">
        <v>1</v>
      </c>
      <c r="AL299">
        <v>1</v>
      </c>
      <c r="AM299">
        <v>0</v>
      </c>
      <c r="AN299">
        <v>0</v>
      </c>
      <c r="AO299">
        <v>0</v>
      </c>
      <c r="AP299">
        <v>0</v>
      </c>
      <c r="AQ299">
        <v>1</v>
      </c>
      <c r="AS299" s="37"/>
      <c r="AT299" s="37"/>
      <c r="AU299" s="6">
        <f t="shared" si="1116"/>
        <v>0</v>
      </c>
      <c r="AV299" s="6">
        <f t="shared" si="1117"/>
        <v>0</v>
      </c>
      <c r="AW299" s="6">
        <f t="shared" si="1118"/>
        <v>0</v>
      </c>
      <c r="AX299" s="6">
        <f t="shared" si="1119"/>
        <v>0</v>
      </c>
      <c r="AY299" s="193">
        <f t="shared" si="1120"/>
        <v>5.6740334309306508</v>
      </c>
      <c r="AZ299" s="193">
        <f t="shared" si="1121"/>
        <v>4.1745731882913786</v>
      </c>
      <c r="BA299" s="193">
        <f t="shared" si="1122"/>
        <v>3.8150380693314694</v>
      </c>
      <c r="BB299" s="193">
        <f t="shared" si="1123"/>
        <v>3.9040600573940507</v>
      </c>
      <c r="BC299" s="72">
        <f t="shared" si="1124"/>
        <v>56312.210093717425</v>
      </c>
      <c r="BG299" s="3">
        <f t="shared" si="1125"/>
        <v>6.9551676153810034</v>
      </c>
      <c r="BH299" s="6">
        <f t="shared" si="1126"/>
        <v>0</v>
      </c>
      <c r="BI299" s="6">
        <f t="shared" si="1127"/>
        <v>0</v>
      </c>
      <c r="BJ299" s="6">
        <f t="shared" si="1128"/>
        <v>0</v>
      </c>
      <c r="BK299" s="193">
        <f t="shared" si="1129"/>
        <v>5.6976366230976616</v>
      </c>
      <c r="BL299" s="193">
        <f t="shared" si="1130"/>
        <v>4.1745731882913786</v>
      </c>
      <c r="BM299" s="193">
        <f t="shared" si="1131"/>
        <v>3.8150380693314694</v>
      </c>
      <c r="BN299" s="193">
        <f t="shared" si="1132"/>
        <v>3.9040600573940507</v>
      </c>
      <c r="BO299" s="72">
        <f t="shared" si="1133"/>
        <v>56325.842841849691</v>
      </c>
      <c r="BS299" s="3">
        <f t="shared" si="1134"/>
        <v>6.9551895290247323</v>
      </c>
      <c r="BT299" s="6">
        <f t="shared" si="1135"/>
        <v>0</v>
      </c>
      <c r="BU299" s="6">
        <f t="shared" si="1136"/>
        <v>0</v>
      </c>
      <c r="BV299" s="6">
        <f t="shared" si="1137"/>
        <v>0</v>
      </c>
      <c r="BW299" s="193">
        <f t="shared" si="1138"/>
        <v>5.6976366965934471</v>
      </c>
      <c r="BX299" s="193">
        <f t="shared" si="1139"/>
        <v>4.1745731882913786</v>
      </c>
      <c r="BY299" s="193">
        <f t="shared" si="1296"/>
        <v>3.8150380693314694</v>
      </c>
      <c r="BZ299" s="193">
        <f t="shared" si="1140"/>
        <v>3.9040600573940507</v>
      </c>
      <c r="CA299" s="72">
        <f t="shared" si="1141"/>
        <v>56325.842841849691</v>
      </c>
      <c r="CE299" s="3">
        <f t="shared" si="1142"/>
        <v>0</v>
      </c>
      <c r="CF299" s="6">
        <f t="shared" si="1143"/>
        <v>5.5333101468434318</v>
      </c>
      <c r="CG299" s="6">
        <f t="shared" si="1144"/>
        <v>0</v>
      </c>
      <c r="CH299" s="6">
        <f t="shared" si="1145"/>
        <v>0</v>
      </c>
      <c r="CI299" s="193">
        <f t="shared" si="1146"/>
        <v>5.6740334309306508</v>
      </c>
      <c r="CJ299" s="193">
        <f t="shared" si="1147"/>
        <v>4.2562564170059192</v>
      </c>
      <c r="CK299" s="193">
        <f t="shared" si="1297"/>
        <v>3.8150380693314694</v>
      </c>
      <c r="CL299" s="193">
        <f t="shared" si="1148"/>
        <v>3.9040600573940507</v>
      </c>
      <c r="CM299" s="72">
        <f t="shared" si="1149"/>
        <v>56515.763609807102</v>
      </c>
      <c r="CQ299" s="3">
        <f t="shared" si="1150"/>
        <v>0</v>
      </c>
      <c r="CR299" s="6">
        <f t="shared" si="1151"/>
        <v>5.5333703261730021</v>
      </c>
      <c r="CS299" s="6">
        <f t="shared" si="1152"/>
        <v>0</v>
      </c>
      <c r="CT299" s="6">
        <f t="shared" si="1153"/>
        <v>0</v>
      </c>
      <c r="CU299" s="193">
        <f t="shared" si="1154"/>
        <v>5.6740334309306508</v>
      </c>
      <c r="CV299" s="193">
        <f t="shared" si="1155"/>
        <v>4.2562572700637711</v>
      </c>
      <c r="CW299" s="193">
        <f t="shared" si="1298"/>
        <v>3.8150380693314694</v>
      </c>
      <c r="CX299" s="193">
        <f t="shared" si="1156"/>
        <v>3.9040600573940507</v>
      </c>
      <c r="CY299" s="72">
        <f t="shared" si="1157"/>
        <v>56515.765739453404</v>
      </c>
      <c r="DC299" s="3">
        <f t="shared" si="1158"/>
        <v>0</v>
      </c>
      <c r="DD299" s="6">
        <f t="shared" si="1159"/>
        <v>0</v>
      </c>
      <c r="DE299" s="6">
        <f t="shared" si="1160"/>
        <v>7.0682302362423295</v>
      </c>
      <c r="DF299" s="6">
        <f t="shared" si="1161"/>
        <v>0</v>
      </c>
      <c r="DG299" s="193">
        <f t="shared" si="1162"/>
        <v>5.6740334309306508</v>
      </c>
      <c r="DH299" s="193">
        <f t="shared" si="1163"/>
        <v>4.1745731882913786</v>
      </c>
      <c r="DI299" s="193">
        <f t="shared" si="1299"/>
        <v>3.9597976849265795</v>
      </c>
      <c r="DJ299" s="193">
        <f t="shared" si="1164"/>
        <v>3.9040600573940507</v>
      </c>
      <c r="DK299" s="72">
        <f t="shared" si="1165"/>
        <v>57022.034444605182</v>
      </c>
      <c r="DO299" s="3">
        <f t="shared" si="1166"/>
        <v>0</v>
      </c>
      <c r="DP299" s="6">
        <f t="shared" si="1167"/>
        <v>0</v>
      </c>
      <c r="DQ299" s="6">
        <f t="shared" si="1168"/>
        <v>6.7317778510599497</v>
      </c>
      <c r="DR299" s="6">
        <f t="shared" si="1169"/>
        <v>0</v>
      </c>
      <c r="DS299" s="193">
        <f t="shared" si="1170"/>
        <v>5.6740334309306508</v>
      </c>
      <c r="DT299" s="193">
        <f t="shared" si="1171"/>
        <v>4.1745731882913786</v>
      </c>
      <c r="DU299" s="193">
        <f t="shared" si="1300"/>
        <v>3.9533618915465651</v>
      </c>
      <c r="DV299" s="193">
        <f t="shared" si="1172"/>
        <v>3.9040600573940507</v>
      </c>
      <c r="DW299" s="72">
        <f t="shared" si="1173"/>
        <v>56990.287504734762</v>
      </c>
      <c r="EA299" s="3">
        <f t="shared" si="1174"/>
        <v>0</v>
      </c>
      <c r="EB299" s="6">
        <f t="shared" si="1175"/>
        <v>0</v>
      </c>
      <c r="EC299" s="6">
        <f t="shared" si="1176"/>
        <v>0</v>
      </c>
      <c r="ED299" s="6">
        <f t="shared" si="1177"/>
        <v>19.255327435489257</v>
      </c>
      <c r="EE299" s="193">
        <f t="shared" si="1178"/>
        <v>5.6740334309306508</v>
      </c>
      <c r="EF299" s="193">
        <f t="shared" si="1179"/>
        <v>4.1745731882913786</v>
      </c>
      <c r="EG299" s="193">
        <f t="shared" si="1301"/>
        <v>3.8150380693314694</v>
      </c>
      <c r="EH299" s="193">
        <f t="shared" si="1180"/>
        <v>4.2320574654166041</v>
      </c>
      <c r="EI299" s="72">
        <f t="shared" si="1181"/>
        <v>58655.871205698255</v>
      </c>
      <c r="EM299" s="3">
        <f t="shared" si="1182"/>
        <v>0</v>
      </c>
      <c r="EN299" s="6">
        <f t="shared" si="1183"/>
        <v>0</v>
      </c>
      <c r="EO299" s="6">
        <f t="shared" si="1184"/>
        <v>0</v>
      </c>
      <c r="EP299" s="6">
        <f t="shared" si="1185"/>
        <v>6.4186008919393185</v>
      </c>
      <c r="EQ299" s="193">
        <f t="shared" si="1186"/>
        <v>5.6740334309306508</v>
      </c>
      <c r="ER299" s="193">
        <f t="shared" si="1187"/>
        <v>4.1745731882913786</v>
      </c>
      <c r="ES299" s="193">
        <f t="shared" si="1302"/>
        <v>3.8150380693314694</v>
      </c>
      <c r="ET299" s="193">
        <f t="shared" si="1188"/>
        <v>4.0257450866390245</v>
      </c>
      <c r="EU299" s="72">
        <f t="shared" si="1189"/>
        <v>57170.563427378795</v>
      </c>
      <c r="EY299" s="3">
        <f t="shared" si="1190"/>
        <v>6.9551676153810034</v>
      </c>
      <c r="EZ299" s="6">
        <f t="shared" si="1191"/>
        <v>5.5333101468434318</v>
      </c>
      <c r="FA299" s="6">
        <f t="shared" si="1192"/>
        <v>7.0682302362423295</v>
      </c>
      <c r="FB299" s="6">
        <f t="shared" si="1193"/>
        <v>19.255327435489257</v>
      </c>
      <c r="FC299" s="193">
        <f t="shared" si="1194"/>
        <v>5.6976366230976616</v>
      </c>
      <c r="FD299" s="193">
        <f t="shared" si="1195"/>
        <v>4.2562564170059192</v>
      </c>
      <c r="FE299" s="193">
        <f t="shared" si="1303"/>
        <v>3.9597976849265795</v>
      </c>
      <c r="FF299" s="193">
        <f t="shared" si="1196"/>
        <v>4.2320574654166041</v>
      </c>
      <c r="FG299" s="72">
        <f t="shared" si="1197"/>
        <v>59624.36671209801</v>
      </c>
      <c r="FK299" s="3">
        <f t="shared" si="1198"/>
        <v>7.0971317252569985</v>
      </c>
      <c r="FL299" s="6">
        <f t="shared" si="1199"/>
        <v>5.5333703261730021</v>
      </c>
      <c r="FM299" s="6">
        <f t="shared" si="1200"/>
        <v>6.7317778510599497</v>
      </c>
      <c r="FN299" s="6">
        <f t="shared" si="1201"/>
        <v>6.4186008919393185</v>
      </c>
      <c r="FO299" s="193">
        <f t="shared" si="1202"/>
        <v>5.698112640739355</v>
      </c>
      <c r="FP299" s="193">
        <f t="shared" si="1203"/>
        <v>4.2562572700637711</v>
      </c>
      <c r="FQ299" s="193">
        <f t="shared" si="1304"/>
        <v>3.9533618915465651</v>
      </c>
      <c r="FR299" s="193">
        <f t="shared" si="1204"/>
        <v>4.0257450866390245</v>
      </c>
      <c r="FS299" s="205">
        <f t="shared" si="1205"/>
        <v>58082.464845140414</v>
      </c>
      <c r="FW299" s="3">
        <f t="shared" si="1206"/>
        <v>8.1616762833552592</v>
      </c>
      <c r="FX299" s="6">
        <f t="shared" si="1207"/>
        <v>6.2526404659330774</v>
      </c>
      <c r="FY299" s="6">
        <f t="shared" si="1208"/>
        <v>8.3472433266099895</v>
      </c>
      <c r="FZ299" s="6">
        <f t="shared" si="1209"/>
        <v>7.5737621246257731</v>
      </c>
      <c r="GA299" s="193">
        <f t="shared" si="1210"/>
        <v>5.7016749464948369</v>
      </c>
      <c r="GB299" s="193">
        <f t="shared" si="1211"/>
        <v>4.2664014824957111</v>
      </c>
      <c r="GC299" s="193">
        <f t="shared" si="1305"/>
        <v>3.9838919781320645</v>
      </c>
      <c r="GD299" s="193">
        <f t="shared" si="1212"/>
        <v>4.0461551429696225</v>
      </c>
      <c r="GE299" s="72">
        <f t="shared" si="1213"/>
        <v>58412.367408855789</v>
      </c>
      <c r="GI299" s="3">
        <f t="shared" si="1214"/>
        <v>7.8068207927745963</v>
      </c>
      <c r="GJ299" s="6">
        <f t="shared" si="1215"/>
        <v>6.0866411615277753</v>
      </c>
      <c r="GK299" s="6">
        <f t="shared" si="1216"/>
        <v>7.4048126284443461</v>
      </c>
      <c r="GL299" s="6">
        <f t="shared" si="1217"/>
        <v>7.0602867263460602</v>
      </c>
      <c r="GM299" s="193">
        <f t="shared" si="1218"/>
        <v>5.7004888962580766</v>
      </c>
      <c r="GN299" s="193">
        <f t="shared" si="1219"/>
        <v>4.2640694320174601</v>
      </c>
      <c r="GO299" s="193">
        <f t="shared" si="1306"/>
        <v>3.9661947866286442</v>
      </c>
      <c r="GP299" s="193">
        <f t="shared" si="1220"/>
        <v>4.0371341530106779</v>
      </c>
      <c r="GQ299" s="72">
        <f t="shared" si="1221"/>
        <v>58250.903475729232</v>
      </c>
      <c r="GU299" s="3">
        <f t="shared" si="1222"/>
        <v>9.2262427550972497</v>
      </c>
      <c r="GV299" s="6">
        <f t="shared" si="1223"/>
        <v>6.639972176212118</v>
      </c>
      <c r="GW299" s="6">
        <f t="shared" si="1224"/>
        <v>8.7511421972524079</v>
      </c>
      <c r="GX299" s="6">
        <f t="shared" si="1225"/>
        <v>8.0230530981205224</v>
      </c>
      <c r="GY299" s="193">
        <f t="shared" si="1226"/>
        <v>5.7052246802002315</v>
      </c>
      <c r="GZ299" s="193">
        <f t="shared" si="1227"/>
        <v>4.271821876756154</v>
      </c>
      <c r="HA299" s="193">
        <f t="shared" si="1307"/>
        <v>3.9913816528940518</v>
      </c>
      <c r="HB299" s="193">
        <f t="shared" si="1228"/>
        <v>4.0539823007350844</v>
      </c>
      <c r="HC299" s="205">
        <f t="shared" si="1229"/>
        <v>58523.28102122539</v>
      </c>
      <c r="HG299" s="3">
        <f t="shared" si="1030"/>
        <v>8.1616762833552592</v>
      </c>
      <c r="HH299" s="6">
        <f t="shared" si="1031"/>
        <v>0</v>
      </c>
      <c r="HI299" s="6">
        <f t="shared" si="1032"/>
        <v>0</v>
      </c>
      <c r="HJ299" s="6">
        <f t="shared" si="1033"/>
        <v>0</v>
      </c>
      <c r="HK299" s="193">
        <f t="shared" si="1230"/>
        <v>5.7016749464948369</v>
      </c>
      <c r="HL299" s="193">
        <f t="shared" si="1230"/>
        <v>4.1745731882913786</v>
      </c>
      <c r="HM299" s="193">
        <f t="shared" si="1230"/>
        <v>3.8150380693314694</v>
      </c>
      <c r="HN299" s="193">
        <f t="shared" si="1034"/>
        <v>3.9040600573940507</v>
      </c>
      <c r="HO299" s="212">
        <f t="shared" si="1231"/>
        <v>56328.175630101607</v>
      </c>
      <c r="HS299" s="3">
        <f t="shared" si="1035"/>
        <v>7.8068207927745963</v>
      </c>
      <c r="HT299" s="6">
        <f t="shared" si="1036"/>
        <v>0</v>
      </c>
      <c r="HU299" s="6">
        <f t="shared" si="1037"/>
        <v>0</v>
      </c>
      <c r="HV299" s="6">
        <f t="shared" si="1038"/>
        <v>0</v>
      </c>
      <c r="HW299" s="193">
        <f t="shared" si="1232"/>
        <v>5.7004888962580766</v>
      </c>
      <c r="HX299" s="193">
        <f t="shared" si="1233"/>
        <v>4.1745731882913786</v>
      </c>
      <c r="HY299" s="193">
        <f t="shared" si="1234"/>
        <v>3.8150380693314694</v>
      </c>
      <c r="HZ299" s="193">
        <f t="shared" si="1039"/>
        <v>3.9040600573940507</v>
      </c>
      <c r="IA299" s="212">
        <f t="shared" si="1235"/>
        <v>56327.49048325888</v>
      </c>
      <c r="IE299" s="3">
        <f t="shared" si="1040"/>
        <v>9.2262427550972497</v>
      </c>
      <c r="IF299" s="6">
        <f t="shared" si="1041"/>
        <v>0</v>
      </c>
      <c r="IG299" s="6">
        <f t="shared" si="1042"/>
        <v>0</v>
      </c>
      <c r="IH299" s="6">
        <f t="shared" si="1043"/>
        <v>0</v>
      </c>
      <c r="II299" s="193">
        <f t="shared" si="1236"/>
        <v>5.7052246802002315</v>
      </c>
      <c r="IJ299" s="193">
        <f t="shared" si="1237"/>
        <v>4.1745731882913786</v>
      </c>
      <c r="IK299" s="193">
        <f t="shared" si="1238"/>
        <v>3.8150380693314694</v>
      </c>
      <c r="IL299" s="193">
        <f t="shared" si="1044"/>
        <v>3.9040600573940507</v>
      </c>
      <c r="IM299" s="205">
        <f t="shared" si="1239"/>
        <v>56330.226258166658</v>
      </c>
      <c r="IQ299" s="3">
        <f t="shared" si="1045"/>
        <v>0</v>
      </c>
      <c r="IR299" s="6">
        <f t="shared" si="1046"/>
        <v>6.2526404659330774</v>
      </c>
      <c r="IS299" s="6">
        <f t="shared" si="1047"/>
        <v>0</v>
      </c>
      <c r="IT299" s="6">
        <f t="shared" si="1048"/>
        <v>0</v>
      </c>
      <c r="IU299" s="193">
        <f t="shared" si="1240"/>
        <v>5.6740334309306508</v>
      </c>
      <c r="IV299" s="193">
        <f t="shared" si="1241"/>
        <v>4.2664014824957111</v>
      </c>
      <c r="IW299" s="193">
        <f t="shared" si="1242"/>
        <v>3.8150380693314694</v>
      </c>
      <c r="IX299" s="193">
        <f t="shared" si="1049"/>
        <v>3.9040600573940507</v>
      </c>
      <c r="IY299" s="212">
        <f t="shared" si="1243"/>
        <v>56541.096291244248</v>
      </c>
      <c r="JC299" s="3">
        <f t="shared" si="1050"/>
        <v>0</v>
      </c>
      <c r="JD299" s="6">
        <f t="shared" si="1051"/>
        <v>6.0866411615277753</v>
      </c>
      <c r="JE299" s="6">
        <f t="shared" si="1052"/>
        <v>0</v>
      </c>
      <c r="JF299" s="6">
        <f t="shared" si="1053"/>
        <v>0</v>
      </c>
      <c r="JG299" s="193">
        <f t="shared" si="1244"/>
        <v>5.6740334309306508</v>
      </c>
      <c r="JH299" s="193">
        <f t="shared" si="1245"/>
        <v>4.2640694320174601</v>
      </c>
      <c r="JI299" s="193">
        <f t="shared" si="1246"/>
        <v>3.8150380693314694</v>
      </c>
      <c r="JJ299" s="193">
        <f t="shared" si="1054"/>
        <v>3.9040600573940507</v>
      </c>
      <c r="JK299" s="212">
        <f t="shared" si="1247"/>
        <v>56535.27205217343</v>
      </c>
      <c r="JO299" s="3">
        <f t="shared" si="1055"/>
        <v>0</v>
      </c>
      <c r="JP299" s="6">
        <f t="shared" si="1056"/>
        <v>6.639972176212118</v>
      </c>
      <c r="JQ299" s="6">
        <f t="shared" si="1057"/>
        <v>0</v>
      </c>
      <c r="JR299" s="6">
        <f t="shared" si="1058"/>
        <v>0</v>
      </c>
      <c r="JS299" s="193">
        <f t="shared" si="1248"/>
        <v>5.6740334309306508</v>
      </c>
      <c r="JT299" s="193">
        <f t="shared" si="1249"/>
        <v>4.271821876756154</v>
      </c>
      <c r="JU299" s="193">
        <f t="shared" si="1250"/>
        <v>3.8150380693314694</v>
      </c>
      <c r="JV299" s="193">
        <f t="shared" si="1059"/>
        <v>3.9040600573940507</v>
      </c>
      <c r="JW299" s="205">
        <f t="shared" si="1251"/>
        <v>56554.635911581667</v>
      </c>
      <c r="KA299" s="3">
        <f t="shared" si="1060"/>
        <v>0</v>
      </c>
      <c r="KB299" s="6">
        <f t="shared" si="1061"/>
        <v>0</v>
      </c>
      <c r="KC299" s="6">
        <f t="shared" si="1062"/>
        <v>8.3472433266099895</v>
      </c>
      <c r="KD299" s="6">
        <f t="shared" si="1063"/>
        <v>0</v>
      </c>
      <c r="KE299" s="193">
        <f t="shared" si="1252"/>
        <v>5.6740334309306508</v>
      </c>
      <c r="KF299" s="193">
        <f t="shared" si="1253"/>
        <v>4.1745731882913786</v>
      </c>
      <c r="KG299" s="193">
        <f t="shared" si="1254"/>
        <v>3.9838919781320645</v>
      </c>
      <c r="KH299" s="193">
        <f t="shared" si="1064"/>
        <v>3.9040600573940507</v>
      </c>
      <c r="KI299" s="212">
        <f t="shared" si="1255"/>
        <v>57141.045610120404</v>
      </c>
      <c r="KM299" s="3">
        <f t="shared" si="1065"/>
        <v>0</v>
      </c>
      <c r="KN299" s="6">
        <f t="shared" si="1066"/>
        <v>0</v>
      </c>
      <c r="KO299" s="6">
        <f t="shared" si="1067"/>
        <v>7.4048126284443461</v>
      </c>
      <c r="KP299" s="6">
        <f t="shared" si="1068"/>
        <v>0</v>
      </c>
      <c r="KQ299" s="193">
        <f t="shared" si="1256"/>
        <v>5.6740334309306508</v>
      </c>
      <c r="KR299" s="193">
        <f t="shared" si="1257"/>
        <v>4.1745731882913786</v>
      </c>
      <c r="KS299" s="193">
        <f t="shared" si="1258"/>
        <v>3.9661947866286442</v>
      </c>
      <c r="KT299" s="193">
        <f t="shared" si="1069"/>
        <v>3.9040600573940507</v>
      </c>
      <c r="KU299" s="212">
        <f t="shared" si="1259"/>
        <v>57053.608049141672</v>
      </c>
      <c r="KY299" s="3">
        <f t="shared" si="1070"/>
        <v>0</v>
      </c>
      <c r="KZ299" s="6">
        <f t="shared" si="1071"/>
        <v>0</v>
      </c>
      <c r="LA299" s="6">
        <f t="shared" si="1072"/>
        <v>8.7511421972524079</v>
      </c>
      <c r="LB299" s="6">
        <f t="shared" si="1073"/>
        <v>0</v>
      </c>
      <c r="LC299" s="193">
        <f t="shared" si="1260"/>
        <v>5.6740334309306508</v>
      </c>
      <c r="LD299" s="193">
        <f t="shared" si="1261"/>
        <v>4.1745731882913786</v>
      </c>
      <c r="LE299" s="193">
        <f t="shared" si="1262"/>
        <v>3.9913816528940518</v>
      </c>
      <c r="LF299" s="193">
        <f t="shared" si="1074"/>
        <v>3.9040600573940507</v>
      </c>
      <c r="LG299" s="205">
        <f t="shared" si="1263"/>
        <v>57178.090633703039</v>
      </c>
      <c r="LK299" s="3">
        <f t="shared" si="1075"/>
        <v>0</v>
      </c>
      <c r="LL299" s="6">
        <f t="shared" si="1076"/>
        <v>0</v>
      </c>
      <c r="LM299" s="6">
        <f t="shared" si="1077"/>
        <v>0</v>
      </c>
      <c r="LN299" s="6">
        <f t="shared" si="1078"/>
        <v>7.5737621246257731</v>
      </c>
      <c r="LO299" s="193">
        <f t="shared" si="1264"/>
        <v>5.6740334309306508</v>
      </c>
      <c r="LP299" s="193">
        <f t="shared" si="1265"/>
        <v>4.1745731882913786</v>
      </c>
      <c r="LQ299" s="193">
        <f t="shared" si="1266"/>
        <v>3.8150380693314694</v>
      </c>
      <c r="LR299" s="193">
        <f t="shared" si="1079"/>
        <v>4.0461551429696225</v>
      </c>
      <c r="LS299" s="212">
        <f t="shared" si="1267"/>
        <v>57315.809719997684</v>
      </c>
      <c r="LW299" s="3">
        <f t="shared" si="1080"/>
        <v>0</v>
      </c>
      <c r="LX299" s="6">
        <f t="shared" si="1081"/>
        <v>0</v>
      </c>
      <c r="LY299" s="6">
        <f t="shared" si="1082"/>
        <v>0</v>
      </c>
      <c r="LZ299" s="6">
        <f t="shared" si="1083"/>
        <v>7.0602867263460602</v>
      </c>
      <c r="MA299" s="193">
        <f t="shared" si="1268"/>
        <v>5.6740334309306508</v>
      </c>
      <c r="MB299" s="193">
        <f t="shared" si="1269"/>
        <v>4.1745731882913786</v>
      </c>
      <c r="MC299" s="193">
        <f t="shared" si="1270"/>
        <v>3.8150380693314694</v>
      </c>
      <c r="MD299" s="193">
        <f t="shared" si="1084"/>
        <v>4.0371341530106779</v>
      </c>
      <c r="ME299" s="212">
        <f t="shared" si="1271"/>
        <v>57251.567223138765</v>
      </c>
      <c r="MI299" s="3">
        <f t="shared" si="1085"/>
        <v>0</v>
      </c>
      <c r="MJ299" s="6">
        <f t="shared" si="1086"/>
        <v>0</v>
      </c>
      <c r="MK299" s="6">
        <f t="shared" si="1087"/>
        <v>0</v>
      </c>
      <c r="ML299" s="6">
        <f t="shared" si="1088"/>
        <v>8.0230530981205224</v>
      </c>
      <c r="MM299" s="193">
        <f t="shared" si="1272"/>
        <v>5.6740334309306508</v>
      </c>
      <c r="MN299" s="193">
        <f t="shared" si="1273"/>
        <v>4.1745731882913786</v>
      </c>
      <c r="MO299" s="193">
        <f t="shared" si="1274"/>
        <v>3.8150380693314694</v>
      </c>
      <c r="MP299" s="193">
        <f t="shared" si="1089"/>
        <v>4.0539823007350844</v>
      </c>
      <c r="MQ299" s="205">
        <f t="shared" si="1275"/>
        <v>57371.608810336664</v>
      </c>
      <c r="MT299" s="3">
        <f t="shared" si="1090"/>
        <v>6.7422543210326049</v>
      </c>
      <c r="MU299" s="6">
        <f t="shared" si="1091"/>
        <v>5.5333101468434318</v>
      </c>
      <c r="MV299" s="6">
        <f t="shared" si="1092"/>
        <v>7.74139502064636</v>
      </c>
      <c r="MW299" s="6">
        <f t="shared" si="1093"/>
        <v>7.7021309741957014</v>
      </c>
      <c r="MX299" s="193">
        <f t="shared" si="1276"/>
        <v>5.6969222818262546</v>
      </c>
      <c r="MY299" s="193">
        <f t="shared" si="1277"/>
        <v>4.2562564170059192</v>
      </c>
      <c r="MZ299" s="193">
        <f t="shared" si="1278"/>
        <v>3.9725512254075879</v>
      </c>
      <c r="NA299" s="193">
        <f t="shared" si="1094"/>
        <v>4.0483977322119884</v>
      </c>
      <c r="NB299" s="212">
        <f t="shared" si="1279"/>
        <v>58342.348089669656</v>
      </c>
      <c r="NF299" s="3">
        <f t="shared" si="1095"/>
        <v>6.742254321032604</v>
      </c>
      <c r="NG299" s="6">
        <f t="shared" si="1096"/>
        <v>0</v>
      </c>
      <c r="NH299" s="6">
        <f t="shared" si="1097"/>
        <v>0</v>
      </c>
      <c r="NI299" s="6">
        <f t="shared" si="1098"/>
        <v>0</v>
      </c>
      <c r="NJ299" s="193">
        <f t="shared" si="1280"/>
        <v>5.6969222818262546</v>
      </c>
      <c r="NK299" s="193">
        <f t="shared" si="1281"/>
        <v>4.1745731882913786</v>
      </c>
      <c r="NL299" s="193">
        <f t="shared" si="1282"/>
        <v>3.8150380693314694</v>
      </c>
      <c r="NM299" s="193">
        <f t="shared" si="1099"/>
        <v>3.9040600573940507</v>
      </c>
      <c r="NN299" s="212">
        <f t="shared" si="1283"/>
        <v>56325.430203694981</v>
      </c>
      <c r="NR299" s="3">
        <f t="shared" si="1100"/>
        <v>0</v>
      </c>
      <c r="NS299" s="6">
        <f t="shared" si="1101"/>
        <v>5.5333101468434318</v>
      </c>
      <c r="NT299" s="6">
        <f t="shared" si="1102"/>
        <v>0</v>
      </c>
      <c r="NU299" s="6">
        <f t="shared" si="1103"/>
        <v>0</v>
      </c>
      <c r="NV299" s="193">
        <f t="shared" si="1284"/>
        <v>5.6740334309306508</v>
      </c>
      <c r="NW299" s="193">
        <f t="shared" si="1285"/>
        <v>4.2562564170059192</v>
      </c>
      <c r="NX299" s="193">
        <f t="shared" si="1286"/>
        <v>3.8150380693314694</v>
      </c>
      <c r="NY299" s="193">
        <f t="shared" si="1104"/>
        <v>3.9040600573940507</v>
      </c>
      <c r="NZ299" s="212">
        <f t="shared" si="1287"/>
        <v>56515.763609807102</v>
      </c>
      <c r="OD299" s="3">
        <f t="shared" si="1105"/>
        <v>0</v>
      </c>
      <c r="OE299" s="6">
        <f t="shared" si="1106"/>
        <v>0</v>
      </c>
      <c r="OF299" s="6">
        <f t="shared" si="1107"/>
        <v>7.74139502064636</v>
      </c>
      <c r="OG299" s="6">
        <f t="shared" si="1108"/>
        <v>0</v>
      </c>
      <c r="OH299" s="193">
        <f t="shared" si="1288"/>
        <v>5.6740334309306508</v>
      </c>
      <c r="OI299" s="193">
        <f t="shared" si="1289"/>
        <v>4.1745731882913786</v>
      </c>
      <c r="OJ299" s="193">
        <f t="shared" si="1290"/>
        <v>3.9725512254075879</v>
      </c>
      <c r="OK299" s="193">
        <f t="shared" si="1109"/>
        <v>3.9040600573940507</v>
      </c>
      <c r="OL299" s="212">
        <f t="shared" si="1291"/>
        <v>57084.998273539684</v>
      </c>
      <c r="OP299" s="3">
        <f t="shared" si="1110"/>
        <v>0</v>
      </c>
      <c r="OQ299" s="6">
        <f t="shared" si="1111"/>
        <v>0</v>
      </c>
      <c r="OR299" s="6">
        <f t="shared" si="1112"/>
        <v>0</v>
      </c>
      <c r="OS299" s="6">
        <f t="shared" si="1113"/>
        <v>7.7021309741957014</v>
      </c>
      <c r="OT299" s="193">
        <f t="shared" si="1292"/>
        <v>5.6740334309306508</v>
      </c>
      <c r="OU299" s="193">
        <f t="shared" si="1293"/>
        <v>4.1745731882913786</v>
      </c>
      <c r="OV299" s="193">
        <f t="shared" si="1294"/>
        <v>3.8150380693314694</v>
      </c>
      <c r="OW299" s="193">
        <f t="shared" si="1114"/>
        <v>4.0483977322119884</v>
      </c>
      <c r="OX299" s="232">
        <f t="shared" si="1295"/>
        <v>57331.791383851967</v>
      </c>
    </row>
    <row r="300" spans="2:414" x14ac:dyDescent="0.2">
      <c r="B300" s="81">
        <v>45535</v>
      </c>
      <c r="C300">
        <v>140</v>
      </c>
      <c r="D300">
        <v>11.744474830971837</v>
      </c>
      <c r="E300">
        <v>0</v>
      </c>
      <c r="F300">
        <v>0</v>
      </c>
      <c r="G300">
        <v>0</v>
      </c>
      <c r="H300">
        <v>0</v>
      </c>
      <c r="I300">
        <v>0</v>
      </c>
      <c r="J300">
        <v>0</v>
      </c>
      <c r="K300">
        <v>0</v>
      </c>
      <c r="L300">
        <v>0</v>
      </c>
      <c r="M300">
        <v>0</v>
      </c>
      <c r="N300">
        <v>0</v>
      </c>
      <c r="O300">
        <v>0</v>
      </c>
      <c r="P300">
        <v>0</v>
      </c>
      <c r="Q300">
        <v>0</v>
      </c>
      <c r="R300">
        <v>0</v>
      </c>
      <c r="S300">
        <v>1</v>
      </c>
      <c r="T300">
        <v>19600</v>
      </c>
      <c r="U300">
        <v>7.1118855259826601</v>
      </c>
      <c r="V300">
        <v>5.5432693923806902</v>
      </c>
      <c r="W300">
        <v>6.6831987560662451</v>
      </c>
      <c r="X300">
        <v>6.3612837614661037</v>
      </c>
      <c r="Y300" s="3">
        <v>935.25115446285304</v>
      </c>
      <c r="Z300" s="3">
        <v>190.49991855210629</v>
      </c>
      <c r="AA300" s="3">
        <v>753.49193705954622</v>
      </c>
      <c r="AB300" s="3">
        <v>529.38572986298323</v>
      </c>
      <c r="AC300">
        <v>1</v>
      </c>
      <c r="AD300">
        <v>1</v>
      </c>
      <c r="AE300" s="6"/>
      <c r="AF300" s="1" t="s">
        <v>4</v>
      </c>
      <c r="AG300">
        <v>140</v>
      </c>
      <c r="AH300" s="189">
        <v>45535</v>
      </c>
      <c r="AI300">
        <f t="shared" si="1115"/>
        <v>8</v>
      </c>
      <c r="AJ300">
        <v>140</v>
      </c>
      <c r="AK300">
        <v>1</v>
      </c>
      <c r="AL300">
        <v>1</v>
      </c>
      <c r="AM300">
        <v>0</v>
      </c>
      <c r="AN300">
        <v>0</v>
      </c>
      <c r="AO300">
        <v>0</v>
      </c>
      <c r="AP300">
        <v>0</v>
      </c>
      <c r="AQ300">
        <v>1</v>
      </c>
      <c r="AS300" s="37"/>
      <c r="AT300" s="37"/>
      <c r="AU300" s="6">
        <f t="shared" si="1116"/>
        <v>0</v>
      </c>
      <c r="AV300" s="6">
        <f t="shared" si="1117"/>
        <v>0</v>
      </c>
      <c r="AW300" s="6">
        <f t="shared" si="1118"/>
        <v>0</v>
      </c>
      <c r="AX300" s="6">
        <f t="shared" si="1119"/>
        <v>0</v>
      </c>
      <c r="AY300" s="193">
        <f t="shared" si="1120"/>
        <v>5.6740334309306508</v>
      </c>
      <c r="AZ300" s="193">
        <f t="shared" si="1121"/>
        <v>4.1745731882913786</v>
      </c>
      <c r="BA300" s="193">
        <f t="shared" si="1122"/>
        <v>3.8150380693314694</v>
      </c>
      <c r="BB300" s="193">
        <f t="shared" si="1123"/>
        <v>3.9040600573940507</v>
      </c>
      <c r="BC300" s="72">
        <f t="shared" si="1124"/>
        <v>56312.210093717425</v>
      </c>
      <c r="BG300" s="3">
        <f t="shared" si="1125"/>
        <v>6.9696478154630066</v>
      </c>
      <c r="BH300" s="6">
        <f t="shared" si="1126"/>
        <v>0</v>
      </c>
      <c r="BI300" s="6">
        <f t="shared" si="1127"/>
        <v>0</v>
      </c>
      <c r="BJ300" s="6">
        <f t="shared" si="1128"/>
        <v>0</v>
      </c>
      <c r="BK300" s="193">
        <f t="shared" si="1129"/>
        <v>5.697685186809335</v>
      </c>
      <c r="BL300" s="193">
        <f t="shared" si="1130"/>
        <v>4.1745731882913786</v>
      </c>
      <c r="BM300" s="193">
        <f t="shared" si="1131"/>
        <v>3.8150380693314694</v>
      </c>
      <c r="BN300" s="193">
        <f t="shared" si="1132"/>
        <v>3.9040600573940507</v>
      </c>
      <c r="BO300" s="72">
        <f t="shared" si="1133"/>
        <v>56325.870894714048</v>
      </c>
      <c r="BS300" s="3">
        <f t="shared" si="1134"/>
        <v>6.9696697747294962</v>
      </c>
      <c r="BT300" s="6">
        <f t="shared" si="1135"/>
        <v>0</v>
      </c>
      <c r="BU300" s="6">
        <f t="shared" si="1136"/>
        <v>0</v>
      </c>
      <c r="BV300" s="6">
        <f t="shared" si="1137"/>
        <v>0</v>
      </c>
      <c r="BW300" s="193">
        <f t="shared" si="1138"/>
        <v>5.6976852604545574</v>
      </c>
      <c r="BX300" s="193">
        <f t="shared" si="1139"/>
        <v>4.1745731882913786</v>
      </c>
      <c r="BY300" s="193">
        <f t="shared" si="1296"/>
        <v>3.8150380693314694</v>
      </c>
      <c r="BZ300" s="193">
        <f t="shared" si="1140"/>
        <v>3.9040600573940507</v>
      </c>
      <c r="CA300" s="72">
        <f t="shared" si="1141"/>
        <v>56325.870894714048</v>
      </c>
      <c r="CE300" s="3">
        <f t="shared" si="1142"/>
        <v>0</v>
      </c>
      <c r="CF300" s="6">
        <f t="shared" si="1143"/>
        <v>5.5432693923806902</v>
      </c>
      <c r="CG300" s="6">
        <f t="shared" si="1144"/>
        <v>0</v>
      </c>
      <c r="CH300" s="6">
        <f t="shared" si="1145"/>
        <v>0</v>
      </c>
      <c r="CI300" s="193">
        <f t="shared" si="1146"/>
        <v>5.6740334309306508</v>
      </c>
      <c r="CJ300" s="193">
        <f t="shared" si="1147"/>
        <v>4.2563975820312034</v>
      </c>
      <c r="CK300" s="193">
        <f t="shared" si="1297"/>
        <v>3.8150380693314694</v>
      </c>
      <c r="CL300" s="193">
        <f t="shared" si="1148"/>
        <v>3.9040600573940507</v>
      </c>
      <c r="CM300" s="72">
        <f t="shared" si="1149"/>
        <v>56516.11602729826</v>
      </c>
      <c r="CQ300" s="3">
        <f t="shared" si="1150"/>
        <v>0</v>
      </c>
      <c r="CR300" s="6">
        <f t="shared" si="1151"/>
        <v>5.5433296800253018</v>
      </c>
      <c r="CS300" s="6">
        <f t="shared" si="1152"/>
        <v>0</v>
      </c>
      <c r="CT300" s="6">
        <f t="shared" si="1153"/>
        <v>0</v>
      </c>
      <c r="CU300" s="193">
        <f t="shared" si="1154"/>
        <v>5.6740334309306508</v>
      </c>
      <c r="CV300" s="193">
        <f t="shared" si="1155"/>
        <v>4.2563984365038179</v>
      </c>
      <c r="CW300" s="193">
        <f t="shared" si="1298"/>
        <v>3.8150380693314694</v>
      </c>
      <c r="CX300" s="193">
        <f t="shared" si="1156"/>
        <v>3.9040600573940507</v>
      </c>
      <c r="CY300" s="72">
        <f t="shared" si="1157"/>
        <v>56516.118160489765</v>
      </c>
      <c r="DC300" s="3">
        <f t="shared" si="1158"/>
        <v>0</v>
      </c>
      <c r="DD300" s="6">
        <f t="shared" si="1159"/>
        <v>0</v>
      </c>
      <c r="DE300" s="6">
        <f t="shared" si="1160"/>
        <v>7.017358693869558</v>
      </c>
      <c r="DF300" s="6">
        <f t="shared" si="1161"/>
        <v>0</v>
      </c>
      <c r="DG300" s="193">
        <f t="shared" si="1162"/>
        <v>5.6740334309306508</v>
      </c>
      <c r="DH300" s="193">
        <f t="shared" si="1163"/>
        <v>4.1745731882913786</v>
      </c>
      <c r="DI300" s="193">
        <f t="shared" si="1299"/>
        <v>3.9588272479595221</v>
      </c>
      <c r="DJ300" s="193">
        <f t="shared" si="1164"/>
        <v>3.9040600573940507</v>
      </c>
      <c r="DK300" s="72">
        <f t="shared" si="1165"/>
        <v>57017.246271990472</v>
      </c>
      <c r="DO300" s="3">
        <f t="shared" si="1166"/>
        <v>0</v>
      </c>
      <c r="DP300" s="6">
        <f t="shared" si="1167"/>
        <v>0</v>
      </c>
      <c r="DQ300" s="6">
        <f t="shared" si="1168"/>
        <v>6.6833278273979664</v>
      </c>
      <c r="DR300" s="6">
        <f t="shared" si="1169"/>
        <v>0</v>
      </c>
      <c r="DS300" s="193">
        <f t="shared" si="1170"/>
        <v>5.6740334309306508</v>
      </c>
      <c r="DT300" s="193">
        <f t="shared" si="1171"/>
        <v>4.1745731882913786</v>
      </c>
      <c r="DU300" s="193">
        <f t="shared" si="1300"/>
        <v>3.9524316993067918</v>
      </c>
      <c r="DV300" s="193">
        <f t="shared" si="1172"/>
        <v>3.9040600573940507</v>
      </c>
      <c r="DW300" s="72">
        <f t="shared" si="1173"/>
        <v>56985.700448391559</v>
      </c>
      <c r="EA300" s="3">
        <f t="shared" si="1174"/>
        <v>0</v>
      </c>
      <c r="EB300" s="6">
        <f t="shared" si="1175"/>
        <v>0</v>
      </c>
      <c r="EC300" s="6">
        <f t="shared" si="1176"/>
        <v>0</v>
      </c>
      <c r="ED300" s="6">
        <f t="shared" si="1177"/>
        <v>19.08385128439831</v>
      </c>
      <c r="EE300" s="193">
        <f t="shared" si="1178"/>
        <v>5.6740334309306508</v>
      </c>
      <c r="EF300" s="193">
        <f t="shared" si="1179"/>
        <v>4.1745731882913786</v>
      </c>
      <c r="EG300" s="193">
        <f t="shared" si="1301"/>
        <v>3.8150380693314694</v>
      </c>
      <c r="EH300" s="193">
        <f t="shared" si="1180"/>
        <v>4.2295641005401379</v>
      </c>
      <c r="EI300" s="72">
        <f t="shared" si="1181"/>
        <v>58637.69231815992</v>
      </c>
      <c r="EM300" s="3">
        <f t="shared" si="1182"/>
        <v>0</v>
      </c>
      <c r="EN300" s="6">
        <f t="shared" si="1183"/>
        <v>0</v>
      </c>
      <c r="EO300" s="6">
        <f t="shared" si="1184"/>
        <v>0</v>
      </c>
      <c r="EP300" s="6">
        <f t="shared" si="1185"/>
        <v>6.3614407641759199</v>
      </c>
      <c r="EQ300" s="193">
        <f t="shared" si="1186"/>
        <v>5.6740334309306508</v>
      </c>
      <c r="ER300" s="193">
        <f t="shared" si="1187"/>
        <v>4.1745731882913786</v>
      </c>
      <c r="ES300" s="193">
        <f t="shared" si="1302"/>
        <v>3.8150380693314694</v>
      </c>
      <c r="ET300" s="193">
        <f t="shared" si="1188"/>
        <v>4.0247242506627776</v>
      </c>
      <c r="EU300" s="72">
        <f t="shared" si="1189"/>
        <v>57163.308414872008</v>
      </c>
      <c r="EY300" s="3">
        <f t="shared" si="1190"/>
        <v>6.9696478154630066</v>
      </c>
      <c r="EZ300" s="6">
        <f t="shared" si="1191"/>
        <v>5.5432693923806902</v>
      </c>
      <c r="FA300" s="6">
        <f t="shared" si="1192"/>
        <v>7.017358693869558</v>
      </c>
      <c r="FB300" s="6">
        <f t="shared" si="1193"/>
        <v>19.08385128439831</v>
      </c>
      <c r="FC300" s="193">
        <f t="shared" si="1194"/>
        <v>5.697685186809335</v>
      </c>
      <c r="FD300" s="193">
        <f t="shared" si="1195"/>
        <v>4.2563975820312034</v>
      </c>
      <c r="FE300" s="193">
        <f t="shared" si="1303"/>
        <v>3.9588272479595221</v>
      </c>
      <c r="FF300" s="193">
        <f t="shared" si="1196"/>
        <v>4.2295641005401379</v>
      </c>
      <c r="FG300" s="72">
        <f t="shared" si="1197"/>
        <v>59601.283863557714</v>
      </c>
      <c r="FK300" s="3">
        <f t="shared" si="1198"/>
        <v>7.1119074852491506</v>
      </c>
      <c r="FL300" s="6">
        <f t="shared" si="1199"/>
        <v>5.5433296800253018</v>
      </c>
      <c r="FM300" s="6">
        <f t="shared" si="1200"/>
        <v>6.6833278273979664</v>
      </c>
      <c r="FN300" s="6">
        <f t="shared" si="1201"/>
        <v>6.3614407641759199</v>
      </c>
      <c r="FO300" s="193">
        <f t="shared" si="1202"/>
        <v>5.6981621720928075</v>
      </c>
      <c r="FP300" s="193">
        <f t="shared" si="1203"/>
        <v>4.2563984365038179</v>
      </c>
      <c r="FQ300" s="193">
        <f t="shared" si="1304"/>
        <v>3.9524316993067918</v>
      </c>
      <c r="FR300" s="193">
        <f t="shared" si="1204"/>
        <v>4.0247242506627776</v>
      </c>
      <c r="FS300" s="205">
        <f t="shared" si="1205"/>
        <v>58070.811354329475</v>
      </c>
      <c r="FW300" s="3">
        <f t="shared" si="1206"/>
        <v>8.1786683548800578</v>
      </c>
      <c r="FX300" s="6">
        <f t="shared" si="1207"/>
        <v>6.2638944133901795</v>
      </c>
      <c r="FY300" s="6">
        <f t="shared" si="1208"/>
        <v>8.2871664575221438</v>
      </c>
      <c r="FZ300" s="6">
        <f t="shared" si="1209"/>
        <v>7.5063148385300016</v>
      </c>
      <c r="GA300" s="193">
        <f t="shared" si="1210"/>
        <v>5.701731704619255</v>
      </c>
      <c r="GB300" s="193">
        <f t="shared" si="1211"/>
        <v>4.2665593875286723</v>
      </c>
      <c r="GC300" s="193">
        <f t="shared" si="1305"/>
        <v>3.9827731383009666</v>
      </c>
      <c r="GD300" s="193">
        <f t="shared" si="1212"/>
        <v>4.0449748280280486</v>
      </c>
      <c r="GE300" s="72">
        <f t="shared" si="1213"/>
        <v>58398.584069313431</v>
      </c>
      <c r="GI300" s="3">
        <f t="shared" si="1214"/>
        <v>7.8230740785809267</v>
      </c>
      <c r="GJ300" s="6">
        <f t="shared" si="1215"/>
        <v>6.0975963316187594</v>
      </c>
      <c r="GK300" s="6">
        <f t="shared" si="1216"/>
        <v>7.35151863167287</v>
      </c>
      <c r="GL300" s="6">
        <f t="shared" si="1217"/>
        <v>6.9974121376127147</v>
      </c>
      <c r="GM300" s="193">
        <f t="shared" si="1218"/>
        <v>5.7005432511325873</v>
      </c>
      <c r="GN300" s="193">
        <f t="shared" si="1219"/>
        <v>4.264223504061154</v>
      </c>
      <c r="GO300" s="193">
        <f t="shared" si="1306"/>
        <v>3.9651846011487111</v>
      </c>
      <c r="GP300" s="193">
        <f t="shared" si="1220"/>
        <v>4.0360239276796204</v>
      </c>
      <c r="GQ300" s="72">
        <f t="shared" si="1221"/>
        <v>58238.20194913719</v>
      </c>
      <c r="GU300" s="3">
        <f t="shared" si="1222"/>
        <v>9.2454511837774582</v>
      </c>
      <c r="GV300" s="6">
        <f t="shared" si="1223"/>
        <v>6.6519232708568277</v>
      </c>
      <c r="GW300" s="6">
        <f t="shared" si="1224"/>
        <v>8.6881583828861189</v>
      </c>
      <c r="GX300" s="6">
        <f t="shared" si="1225"/>
        <v>7.9516047018326299</v>
      </c>
      <c r="GY300" s="193">
        <f t="shared" si="1226"/>
        <v>5.7052886139769061</v>
      </c>
      <c r="GZ300" s="193">
        <f t="shared" si="1227"/>
        <v>4.2719886563073297</v>
      </c>
      <c r="HA300" s="193">
        <f t="shared" si="1307"/>
        <v>3.9902174016227536</v>
      </c>
      <c r="HB300" s="193">
        <f t="shared" si="1228"/>
        <v>4.0527416780668828</v>
      </c>
      <c r="HC300" s="205">
        <f t="shared" si="1229"/>
        <v>58508.830171127316</v>
      </c>
      <c r="HG300" s="3">
        <f t="shared" si="1030"/>
        <v>8.1786683548800578</v>
      </c>
      <c r="HH300" s="6">
        <f t="shared" si="1031"/>
        <v>0</v>
      </c>
      <c r="HI300" s="6">
        <f t="shared" si="1032"/>
        <v>0</v>
      </c>
      <c r="HJ300" s="6">
        <f t="shared" si="1033"/>
        <v>0</v>
      </c>
      <c r="HK300" s="193">
        <f t="shared" si="1230"/>
        <v>5.701731704619255</v>
      </c>
      <c r="HL300" s="193">
        <f t="shared" si="1230"/>
        <v>4.1745731882913786</v>
      </c>
      <c r="HM300" s="193">
        <f t="shared" si="1230"/>
        <v>3.8150380693314694</v>
      </c>
      <c r="HN300" s="193">
        <f t="shared" si="1034"/>
        <v>3.9040600573940507</v>
      </c>
      <c r="HO300" s="212">
        <f t="shared" si="1231"/>
        <v>56328.208417833761</v>
      </c>
      <c r="HS300" s="3">
        <f t="shared" si="1035"/>
        <v>7.8230740785809267</v>
      </c>
      <c r="HT300" s="6">
        <f t="shared" si="1036"/>
        <v>0</v>
      </c>
      <c r="HU300" s="6">
        <f t="shared" si="1037"/>
        <v>0</v>
      </c>
      <c r="HV300" s="6">
        <f t="shared" si="1038"/>
        <v>0</v>
      </c>
      <c r="HW300" s="193">
        <f t="shared" si="1232"/>
        <v>5.7005432511325873</v>
      </c>
      <c r="HX300" s="193">
        <f t="shared" si="1233"/>
        <v>4.1745731882913786</v>
      </c>
      <c r="HY300" s="193">
        <f t="shared" si="1234"/>
        <v>3.8150380693314694</v>
      </c>
      <c r="HZ300" s="193">
        <f t="shared" si="1039"/>
        <v>3.9040600573940507</v>
      </c>
      <c r="IA300" s="212">
        <f t="shared" si="1235"/>
        <v>56327.521882312139</v>
      </c>
      <c r="IE300" s="3">
        <f t="shared" si="1040"/>
        <v>9.2454511837774582</v>
      </c>
      <c r="IF300" s="6">
        <f t="shared" si="1041"/>
        <v>0</v>
      </c>
      <c r="IG300" s="6">
        <f t="shared" si="1042"/>
        <v>0</v>
      </c>
      <c r="IH300" s="6">
        <f t="shared" si="1043"/>
        <v>0</v>
      </c>
      <c r="II300" s="193">
        <f t="shared" si="1236"/>
        <v>5.7052886139769061</v>
      </c>
      <c r="IJ300" s="193">
        <f t="shared" si="1237"/>
        <v>4.1745731882913786</v>
      </c>
      <c r="IK300" s="193">
        <f t="shared" si="1238"/>
        <v>3.8150380693314694</v>
      </c>
      <c r="IL300" s="193">
        <f t="shared" si="1044"/>
        <v>3.9040600573940507</v>
      </c>
      <c r="IM300" s="205">
        <f t="shared" si="1239"/>
        <v>56330.26319243756</v>
      </c>
      <c r="IQ300" s="3">
        <f t="shared" si="1045"/>
        <v>0</v>
      </c>
      <c r="IR300" s="6">
        <f t="shared" si="1046"/>
        <v>6.2638944133901795</v>
      </c>
      <c r="IS300" s="6">
        <f t="shared" si="1047"/>
        <v>0</v>
      </c>
      <c r="IT300" s="6">
        <f t="shared" si="1048"/>
        <v>0</v>
      </c>
      <c r="IU300" s="193">
        <f t="shared" si="1240"/>
        <v>5.6740334309306508</v>
      </c>
      <c r="IV300" s="193">
        <f t="shared" si="1241"/>
        <v>4.2665593875286723</v>
      </c>
      <c r="IW300" s="193">
        <f t="shared" si="1242"/>
        <v>3.8150380693314694</v>
      </c>
      <c r="IX300" s="193">
        <f t="shared" si="1049"/>
        <v>3.9040600573940507</v>
      </c>
      <c r="IY300" s="212">
        <f t="shared" si="1243"/>
        <v>56541.490676892994</v>
      </c>
      <c r="JC300" s="3">
        <f t="shared" si="1050"/>
        <v>0</v>
      </c>
      <c r="JD300" s="6">
        <f t="shared" si="1051"/>
        <v>6.0975963316187594</v>
      </c>
      <c r="JE300" s="6">
        <f t="shared" si="1052"/>
        <v>0</v>
      </c>
      <c r="JF300" s="6">
        <f t="shared" si="1053"/>
        <v>0</v>
      </c>
      <c r="JG300" s="193">
        <f t="shared" si="1244"/>
        <v>5.6740334309306508</v>
      </c>
      <c r="JH300" s="193">
        <f t="shared" si="1245"/>
        <v>4.264223504061154</v>
      </c>
      <c r="JI300" s="193">
        <f t="shared" si="1246"/>
        <v>3.8150380693314694</v>
      </c>
      <c r="JJ300" s="193">
        <f t="shared" si="1054"/>
        <v>3.9040600573940507</v>
      </c>
      <c r="JK300" s="212">
        <f t="shared" si="1247"/>
        <v>56535.656824827071</v>
      </c>
      <c r="JO300" s="3">
        <f t="shared" si="1055"/>
        <v>0</v>
      </c>
      <c r="JP300" s="6">
        <f t="shared" si="1056"/>
        <v>6.6519232708568277</v>
      </c>
      <c r="JQ300" s="6">
        <f t="shared" si="1057"/>
        <v>0</v>
      </c>
      <c r="JR300" s="6">
        <f t="shared" si="1058"/>
        <v>0</v>
      </c>
      <c r="JS300" s="193">
        <f t="shared" si="1248"/>
        <v>5.6740334309306508</v>
      </c>
      <c r="JT300" s="193">
        <f t="shared" si="1249"/>
        <v>4.2719886563073297</v>
      </c>
      <c r="JU300" s="193">
        <f t="shared" si="1250"/>
        <v>3.8150380693314694</v>
      </c>
      <c r="JV300" s="193">
        <f t="shared" si="1059"/>
        <v>3.9040600573940507</v>
      </c>
      <c r="JW300" s="205">
        <f t="shared" si="1251"/>
        <v>56555.052562172757</v>
      </c>
      <c r="KA300" s="3">
        <f t="shared" si="1060"/>
        <v>0</v>
      </c>
      <c r="KB300" s="6">
        <f t="shared" si="1061"/>
        <v>0</v>
      </c>
      <c r="KC300" s="6">
        <f t="shared" si="1062"/>
        <v>8.2871664575221438</v>
      </c>
      <c r="KD300" s="6">
        <f t="shared" si="1063"/>
        <v>0</v>
      </c>
      <c r="KE300" s="193">
        <f t="shared" si="1252"/>
        <v>5.6740334309306508</v>
      </c>
      <c r="KF300" s="193">
        <f t="shared" si="1253"/>
        <v>4.1745731882913786</v>
      </c>
      <c r="KG300" s="193">
        <f t="shared" si="1254"/>
        <v>3.9827731383009666</v>
      </c>
      <c r="KH300" s="193">
        <f t="shared" si="1064"/>
        <v>3.9040600573940507</v>
      </c>
      <c r="KI300" s="212">
        <f t="shared" si="1255"/>
        <v>57135.513726024627</v>
      </c>
      <c r="KM300" s="3">
        <f t="shared" si="1065"/>
        <v>0</v>
      </c>
      <c r="KN300" s="6">
        <f t="shared" si="1066"/>
        <v>0</v>
      </c>
      <c r="KO300" s="6">
        <f t="shared" si="1067"/>
        <v>7.35151863167287</v>
      </c>
      <c r="KP300" s="6">
        <f t="shared" si="1068"/>
        <v>0</v>
      </c>
      <c r="KQ300" s="193">
        <f t="shared" si="1256"/>
        <v>5.6740334309306508</v>
      </c>
      <c r="KR300" s="193">
        <f t="shared" si="1257"/>
        <v>4.1745731882913786</v>
      </c>
      <c r="KS300" s="193">
        <f t="shared" si="1258"/>
        <v>3.9651846011487111</v>
      </c>
      <c r="KT300" s="193">
        <f t="shared" si="1069"/>
        <v>3.9040600573940507</v>
      </c>
      <c r="KU300" s="212">
        <f t="shared" si="1259"/>
        <v>57048.62100459366</v>
      </c>
      <c r="KY300" s="3">
        <f t="shared" si="1070"/>
        <v>0</v>
      </c>
      <c r="KZ300" s="6">
        <f t="shared" si="1071"/>
        <v>0</v>
      </c>
      <c r="LA300" s="6">
        <f t="shared" si="1072"/>
        <v>8.6881583828861189</v>
      </c>
      <c r="LB300" s="6">
        <f t="shared" si="1073"/>
        <v>0</v>
      </c>
      <c r="LC300" s="193">
        <f t="shared" si="1260"/>
        <v>5.6740334309306508</v>
      </c>
      <c r="LD300" s="193">
        <f t="shared" si="1261"/>
        <v>4.1745731882913786</v>
      </c>
      <c r="LE300" s="193">
        <f t="shared" si="1262"/>
        <v>3.9902174016227536</v>
      </c>
      <c r="LF300" s="193">
        <f t="shared" si="1074"/>
        <v>3.9040600573940507</v>
      </c>
      <c r="LG300" s="205">
        <f t="shared" si="1263"/>
        <v>57172.330501034623</v>
      </c>
      <c r="LK300" s="3">
        <f t="shared" si="1075"/>
        <v>0</v>
      </c>
      <c r="LL300" s="6">
        <f t="shared" si="1076"/>
        <v>0</v>
      </c>
      <c r="LM300" s="6">
        <f t="shared" si="1077"/>
        <v>0</v>
      </c>
      <c r="LN300" s="6">
        <f t="shared" si="1078"/>
        <v>7.5063148385300016</v>
      </c>
      <c r="LO300" s="193">
        <f t="shared" si="1264"/>
        <v>5.6740334309306508</v>
      </c>
      <c r="LP300" s="193">
        <f t="shared" si="1265"/>
        <v>4.1745731882913786</v>
      </c>
      <c r="LQ300" s="193">
        <f t="shared" si="1266"/>
        <v>3.8150380693314694</v>
      </c>
      <c r="LR300" s="193">
        <f t="shared" si="1079"/>
        <v>4.0449748280280486</v>
      </c>
      <c r="LS300" s="212">
        <f t="shared" si="1267"/>
        <v>57307.400073158591</v>
      </c>
      <c r="LW300" s="3">
        <f t="shared" si="1080"/>
        <v>0</v>
      </c>
      <c r="LX300" s="6">
        <f t="shared" si="1081"/>
        <v>0</v>
      </c>
      <c r="LY300" s="6">
        <f t="shared" si="1082"/>
        <v>0</v>
      </c>
      <c r="LZ300" s="6">
        <f t="shared" si="1083"/>
        <v>6.9974121376127147</v>
      </c>
      <c r="MA300" s="193">
        <f t="shared" si="1268"/>
        <v>5.6740334309306508</v>
      </c>
      <c r="MB300" s="193">
        <f t="shared" si="1269"/>
        <v>4.1745731882913786</v>
      </c>
      <c r="MC300" s="193">
        <f t="shared" si="1270"/>
        <v>3.8150380693314694</v>
      </c>
      <c r="MD300" s="193">
        <f t="shared" si="1084"/>
        <v>4.0360239276796204</v>
      </c>
      <c r="ME300" s="212">
        <f t="shared" si="1271"/>
        <v>57243.665790813233</v>
      </c>
      <c r="MI300" s="3">
        <f t="shared" si="1085"/>
        <v>0</v>
      </c>
      <c r="MJ300" s="6">
        <f t="shared" si="1086"/>
        <v>0</v>
      </c>
      <c r="MK300" s="6">
        <f t="shared" si="1087"/>
        <v>0</v>
      </c>
      <c r="ML300" s="6">
        <f t="shared" si="1088"/>
        <v>7.9516047018326299</v>
      </c>
      <c r="MM300" s="193">
        <f t="shared" si="1272"/>
        <v>5.6740334309306508</v>
      </c>
      <c r="MN300" s="193">
        <f t="shared" si="1273"/>
        <v>4.1745731882913786</v>
      </c>
      <c r="MO300" s="193">
        <f t="shared" si="1274"/>
        <v>3.8150380693314694</v>
      </c>
      <c r="MP300" s="193">
        <f t="shared" si="1089"/>
        <v>4.0527416780668828</v>
      </c>
      <c r="MQ300" s="205">
        <f t="shared" si="1275"/>
        <v>57362.760903651259</v>
      </c>
      <c r="MT300" s="3">
        <f t="shared" si="1090"/>
        <v>6.7562912496835263</v>
      </c>
      <c r="MU300" s="6">
        <f t="shared" si="1091"/>
        <v>5.5432693923806902</v>
      </c>
      <c r="MV300" s="6">
        <f t="shared" si="1092"/>
        <v>7.6856785694761811</v>
      </c>
      <c r="MW300" s="6">
        <f t="shared" si="1093"/>
        <v>7.633540513759324</v>
      </c>
      <c r="MX300" s="193">
        <f t="shared" si="1276"/>
        <v>5.6969693925690246</v>
      </c>
      <c r="MY300" s="193">
        <f t="shared" si="1277"/>
        <v>4.2563975820312034</v>
      </c>
      <c r="MZ300" s="193">
        <f t="shared" si="1278"/>
        <v>3.9715017935800434</v>
      </c>
      <c r="NA300" s="193">
        <f t="shared" si="1094"/>
        <v>4.0472000903680838</v>
      </c>
      <c r="NB300" s="212">
        <f t="shared" si="1279"/>
        <v>58328.757049790613</v>
      </c>
      <c r="NF300" s="3">
        <f t="shared" si="1095"/>
        <v>6.7562912496835263</v>
      </c>
      <c r="NG300" s="6">
        <f t="shared" si="1096"/>
        <v>0</v>
      </c>
      <c r="NH300" s="6">
        <f t="shared" si="1097"/>
        <v>0</v>
      </c>
      <c r="NI300" s="6">
        <f t="shared" si="1098"/>
        <v>0</v>
      </c>
      <c r="NJ300" s="193">
        <f t="shared" si="1280"/>
        <v>5.6969693925690246</v>
      </c>
      <c r="NK300" s="193">
        <f t="shared" si="1281"/>
        <v>4.1745731882913786</v>
      </c>
      <c r="NL300" s="193">
        <f t="shared" si="1282"/>
        <v>3.8150380693314694</v>
      </c>
      <c r="NM300" s="193">
        <f t="shared" si="1099"/>
        <v>3.9040600573940507</v>
      </c>
      <c r="NN300" s="212">
        <f t="shared" si="1283"/>
        <v>56325.457417051111</v>
      </c>
      <c r="NR300" s="3">
        <f t="shared" si="1100"/>
        <v>0</v>
      </c>
      <c r="NS300" s="6">
        <f t="shared" si="1101"/>
        <v>5.5432693923806902</v>
      </c>
      <c r="NT300" s="6">
        <f t="shared" si="1102"/>
        <v>0</v>
      </c>
      <c r="NU300" s="6">
        <f t="shared" si="1103"/>
        <v>0</v>
      </c>
      <c r="NV300" s="193">
        <f t="shared" si="1284"/>
        <v>5.6740334309306508</v>
      </c>
      <c r="NW300" s="193">
        <f t="shared" si="1285"/>
        <v>4.2563975820312034</v>
      </c>
      <c r="NX300" s="193">
        <f t="shared" si="1286"/>
        <v>3.8150380693314694</v>
      </c>
      <c r="NY300" s="193">
        <f t="shared" si="1104"/>
        <v>3.9040600573940507</v>
      </c>
      <c r="NZ300" s="212">
        <f t="shared" si="1287"/>
        <v>56516.11602729826</v>
      </c>
      <c r="OD300" s="3">
        <f t="shared" si="1105"/>
        <v>0</v>
      </c>
      <c r="OE300" s="6">
        <f t="shared" si="1106"/>
        <v>0</v>
      </c>
      <c r="OF300" s="6">
        <f t="shared" si="1107"/>
        <v>7.6856785694761811</v>
      </c>
      <c r="OG300" s="6">
        <f t="shared" si="1108"/>
        <v>0</v>
      </c>
      <c r="OH300" s="193">
        <f t="shared" si="1288"/>
        <v>5.6740334309306508</v>
      </c>
      <c r="OI300" s="193">
        <f t="shared" si="1289"/>
        <v>4.1745731882913786</v>
      </c>
      <c r="OJ300" s="193">
        <f t="shared" si="1290"/>
        <v>3.9715017935800434</v>
      </c>
      <c r="OK300" s="193">
        <f t="shared" si="1109"/>
        <v>3.9040600573940507</v>
      </c>
      <c r="OL300" s="212">
        <f t="shared" si="1291"/>
        <v>57079.814637532647</v>
      </c>
      <c r="OP300" s="3">
        <f t="shared" si="1110"/>
        <v>0</v>
      </c>
      <c r="OQ300" s="6">
        <f t="shared" si="1111"/>
        <v>0</v>
      </c>
      <c r="OR300" s="6">
        <f t="shared" si="1112"/>
        <v>0</v>
      </c>
      <c r="OS300" s="6">
        <f t="shared" si="1113"/>
        <v>7.633540513759324</v>
      </c>
      <c r="OT300" s="193">
        <f t="shared" si="1292"/>
        <v>5.6740334309306508</v>
      </c>
      <c r="OU300" s="193">
        <f t="shared" si="1293"/>
        <v>4.1745731882913786</v>
      </c>
      <c r="OV300" s="193">
        <f t="shared" si="1294"/>
        <v>3.8150380693314694</v>
      </c>
      <c r="OW300" s="193">
        <f t="shared" si="1114"/>
        <v>4.0472000903680838</v>
      </c>
      <c r="OX300" s="232">
        <f t="shared" si="1295"/>
        <v>57323.255914123845</v>
      </c>
    </row>
    <row r="301" spans="2:414" x14ac:dyDescent="0.2">
      <c r="B301" s="81">
        <v>45542</v>
      </c>
      <c r="C301">
        <v>141</v>
      </c>
      <c r="D301">
        <v>11.733712781589659</v>
      </c>
      <c r="E301">
        <v>0</v>
      </c>
      <c r="F301">
        <v>0</v>
      </c>
      <c r="G301">
        <v>0</v>
      </c>
      <c r="H301">
        <v>0</v>
      </c>
      <c r="I301">
        <v>0</v>
      </c>
      <c r="J301">
        <v>0</v>
      </c>
      <c r="K301">
        <v>1</v>
      </c>
      <c r="L301">
        <v>0</v>
      </c>
      <c r="M301">
        <v>0</v>
      </c>
      <c r="N301">
        <v>0</v>
      </c>
      <c r="O301">
        <v>0</v>
      </c>
      <c r="P301">
        <v>0</v>
      </c>
      <c r="Q301">
        <v>0</v>
      </c>
      <c r="R301">
        <v>0</v>
      </c>
      <c r="S301">
        <v>1</v>
      </c>
      <c r="T301">
        <v>19881</v>
      </c>
      <c r="U301">
        <v>7.1244634121116439</v>
      </c>
      <c r="V301">
        <v>5.5519637515899829</v>
      </c>
      <c r="W301">
        <v>6.6348906494451363</v>
      </c>
      <c r="X301">
        <v>6.3029624784814828</v>
      </c>
      <c r="Y301" s="3">
        <v>950.774824911103</v>
      </c>
      <c r="Z301" s="3">
        <v>192.73111706604686</v>
      </c>
      <c r="AA301" s="3">
        <v>715.81734020726083</v>
      </c>
      <c r="AB301" s="3">
        <v>496.58415109772199</v>
      </c>
      <c r="AC301">
        <v>1</v>
      </c>
      <c r="AD301">
        <v>1</v>
      </c>
      <c r="AE301" s="6"/>
      <c r="AF301" s="1" t="s">
        <v>4</v>
      </c>
      <c r="AG301">
        <v>141</v>
      </c>
      <c r="AH301" s="189">
        <v>45542</v>
      </c>
      <c r="AI301">
        <f t="shared" si="1115"/>
        <v>9</v>
      </c>
      <c r="AJ301">
        <v>141</v>
      </c>
      <c r="AK301">
        <v>1</v>
      </c>
      <c r="AL301">
        <v>1</v>
      </c>
      <c r="AM301">
        <v>0</v>
      </c>
      <c r="AN301">
        <v>0</v>
      </c>
      <c r="AO301">
        <v>0</v>
      </c>
      <c r="AP301">
        <v>0</v>
      </c>
      <c r="AQ301">
        <v>1</v>
      </c>
      <c r="AS301" s="37"/>
      <c r="AT301" s="37"/>
      <c r="AU301" s="6">
        <f t="shared" si="1116"/>
        <v>0</v>
      </c>
      <c r="AV301" s="6">
        <f t="shared" si="1117"/>
        <v>0</v>
      </c>
      <c r="AW301" s="6">
        <f t="shared" si="1118"/>
        <v>0</v>
      </c>
      <c r="AX301" s="6">
        <f t="shared" si="1119"/>
        <v>0</v>
      </c>
      <c r="AY301" s="193">
        <f t="shared" si="1120"/>
        <v>5.6740334309306508</v>
      </c>
      <c r="AZ301" s="193">
        <f t="shared" si="1121"/>
        <v>4.1745731882913786</v>
      </c>
      <c r="BA301" s="193">
        <f t="shared" si="1122"/>
        <v>3.8150380693314694</v>
      </c>
      <c r="BB301" s="193">
        <f t="shared" si="1123"/>
        <v>3.9040600573940507</v>
      </c>
      <c r="BC301" s="72">
        <f t="shared" si="1124"/>
        <v>56312.210093717425</v>
      </c>
      <c r="BG301" s="3">
        <f t="shared" si="1125"/>
        <v>6.9819741438694107</v>
      </c>
      <c r="BH301" s="6">
        <f t="shared" si="1126"/>
        <v>0</v>
      </c>
      <c r="BI301" s="6">
        <f t="shared" si="1127"/>
        <v>0</v>
      </c>
      <c r="BJ301" s="6">
        <f t="shared" si="1128"/>
        <v>0</v>
      </c>
      <c r="BK301" s="193">
        <f t="shared" si="1129"/>
        <v>5.6977265250054749</v>
      </c>
      <c r="BL301" s="193">
        <f t="shared" si="1130"/>
        <v>4.1745731882913786</v>
      </c>
      <c r="BM301" s="193">
        <f t="shared" si="1131"/>
        <v>3.8150380693314694</v>
      </c>
      <c r="BN301" s="193">
        <f t="shared" si="1132"/>
        <v>3.9040600573940507</v>
      </c>
      <c r="BO301" s="72">
        <f t="shared" si="1133"/>
        <v>56325.894773764936</v>
      </c>
      <c r="BS301" s="3">
        <f t="shared" si="1134"/>
        <v>6.9819961419724583</v>
      </c>
      <c r="BT301" s="6">
        <f t="shared" si="1135"/>
        <v>0</v>
      </c>
      <c r="BU301" s="6">
        <f t="shared" si="1136"/>
        <v>0</v>
      </c>
      <c r="BV301" s="6">
        <f t="shared" si="1137"/>
        <v>0</v>
      </c>
      <c r="BW301" s="193">
        <f t="shared" si="1138"/>
        <v>5.6977265987778951</v>
      </c>
      <c r="BX301" s="193">
        <f t="shared" si="1139"/>
        <v>4.1745731882913786</v>
      </c>
      <c r="BY301" s="193">
        <f t="shared" si="1296"/>
        <v>3.8150380693314694</v>
      </c>
      <c r="BZ301" s="193">
        <f t="shared" si="1140"/>
        <v>3.9040600573940507</v>
      </c>
      <c r="CA301" s="72">
        <f t="shared" si="1141"/>
        <v>56325.894773764936</v>
      </c>
      <c r="CE301" s="3">
        <f t="shared" si="1142"/>
        <v>0</v>
      </c>
      <c r="CF301" s="6">
        <f t="shared" si="1143"/>
        <v>5.5519637515899829</v>
      </c>
      <c r="CG301" s="6">
        <f t="shared" si="1144"/>
        <v>0</v>
      </c>
      <c r="CH301" s="6">
        <f t="shared" si="1145"/>
        <v>0</v>
      </c>
      <c r="CI301" s="193">
        <f t="shared" si="1146"/>
        <v>5.6740334309306508</v>
      </c>
      <c r="CJ301" s="193">
        <f t="shared" si="1147"/>
        <v>4.2565208019276266</v>
      </c>
      <c r="CK301" s="193">
        <f t="shared" si="1297"/>
        <v>3.8150380693314694</v>
      </c>
      <c r="CL301" s="193">
        <f t="shared" si="1148"/>
        <v>3.9040600573940507</v>
      </c>
      <c r="CM301" s="72">
        <f t="shared" si="1149"/>
        <v>56516.423646697891</v>
      </c>
      <c r="CQ301" s="3">
        <f t="shared" si="1150"/>
        <v>0</v>
      </c>
      <c r="CR301" s="6">
        <f t="shared" si="1151"/>
        <v>5.5520241337929503</v>
      </c>
      <c r="CS301" s="6">
        <f t="shared" si="1152"/>
        <v>0</v>
      </c>
      <c r="CT301" s="6">
        <f t="shared" si="1153"/>
        <v>0</v>
      </c>
      <c r="CU301" s="193">
        <f t="shared" si="1154"/>
        <v>5.6740334309306508</v>
      </c>
      <c r="CV301" s="193">
        <f t="shared" si="1155"/>
        <v>4.2565216576349947</v>
      </c>
      <c r="CW301" s="193">
        <f t="shared" si="1298"/>
        <v>3.8150380693314694</v>
      </c>
      <c r="CX301" s="193">
        <f t="shared" si="1156"/>
        <v>3.9040600573940507</v>
      </c>
      <c r="CY301" s="72">
        <f t="shared" si="1157"/>
        <v>56516.425782983584</v>
      </c>
      <c r="DC301" s="3">
        <f t="shared" si="1158"/>
        <v>0</v>
      </c>
      <c r="DD301" s="6">
        <f t="shared" si="1159"/>
        <v>0</v>
      </c>
      <c r="DE301" s="6">
        <f t="shared" si="1160"/>
        <v>6.9666351819173933</v>
      </c>
      <c r="DF301" s="6">
        <f t="shared" si="1161"/>
        <v>0</v>
      </c>
      <c r="DG301" s="193">
        <f t="shared" si="1162"/>
        <v>5.6740334309306508</v>
      </c>
      <c r="DH301" s="193">
        <f t="shared" si="1163"/>
        <v>4.1745731882913786</v>
      </c>
      <c r="DI301" s="193">
        <f t="shared" si="1299"/>
        <v>3.9578586963035773</v>
      </c>
      <c r="DJ301" s="193">
        <f t="shared" si="1164"/>
        <v>3.9040600573940507</v>
      </c>
      <c r="DK301" s="72">
        <f t="shared" si="1165"/>
        <v>57012.467802466577</v>
      </c>
      <c r="DO301" s="3">
        <f t="shared" si="1166"/>
        <v>0</v>
      </c>
      <c r="DP301" s="6">
        <f t="shared" si="1167"/>
        <v>0</v>
      </c>
      <c r="DQ301" s="6">
        <f t="shared" si="1168"/>
        <v>6.6350187878116893</v>
      </c>
      <c r="DR301" s="6">
        <f t="shared" si="1169"/>
        <v>0</v>
      </c>
      <c r="DS301" s="193">
        <f t="shared" si="1170"/>
        <v>5.6740334309306508</v>
      </c>
      <c r="DT301" s="193">
        <f t="shared" si="1171"/>
        <v>4.1745731882913786</v>
      </c>
      <c r="DU301" s="193">
        <f t="shared" si="1300"/>
        <v>3.9515033515358131</v>
      </c>
      <c r="DV301" s="193">
        <f t="shared" si="1172"/>
        <v>3.9040600573940507</v>
      </c>
      <c r="DW301" s="72">
        <f t="shared" si="1173"/>
        <v>56981.122855783484</v>
      </c>
      <c r="EA301" s="3">
        <f t="shared" si="1174"/>
        <v>0</v>
      </c>
      <c r="EB301" s="6">
        <f t="shared" si="1175"/>
        <v>0</v>
      </c>
      <c r="EC301" s="6">
        <f t="shared" si="1176"/>
        <v>0</v>
      </c>
      <c r="ED301" s="6">
        <f t="shared" si="1177"/>
        <v>18.908887435444448</v>
      </c>
      <c r="EE301" s="193">
        <f t="shared" si="1178"/>
        <v>5.6740334309306508</v>
      </c>
      <c r="EF301" s="193">
        <f t="shared" si="1179"/>
        <v>4.1745731882913786</v>
      </c>
      <c r="EG301" s="193">
        <f t="shared" si="1301"/>
        <v>3.8150380693314694</v>
      </c>
      <c r="EH301" s="193">
        <f t="shared" si="1180"/>
        <v>4.2270135984072095</v>
      </c>
      <c r="EI301" s="72">
        <f t="shared" si="1181"/>
        <v>58619.102677498049</v>
      </c>
      <c r="EM301" s="3">
        <f t="shared" si="1182"/>
        <v>0</v>
      </c>
      <c r="EN301" s="6">
        <f t="shared" si="1183"/>
        <v>0</v>
      </c>
      <c r="EO301" s="6">
        <f t="shared" si="1184"/>
        <v>0</v>
      </c>
      <c r="EP301" s="6">
        <f t="shared" si="1185"/>
        <v>6.3031180417649484</v>
      </c>
      <c r="EQ301" s="193">
        <f t="shared" si="1186"/>
        <v>5.6740334309306508</v>
      </c>
      <c r="ER301" s="193">
        <f t="shared" si="1187"/>
        <v>4.1745731882913786</v>
      </c>
      <c r="ES301" s="193">
        <f t="shared" si="1302"/>
        <v>3.8150380693314694</v>
      </c>
      <c r="ET301" s="193">
        <f t="shared" si="1188"/>
        <v>4.0236815764113798</v>
      </c>
      <c r="EU301" s="72">
        <f t="shared" si="1189"/>
        <v>57155.899149637677</v>
      </c>
      <c r="EY301" s="3">
        <f t="shared" si="1190"/>
        <v>6.9819741438694107</v>
      </c>
      <c r="EZ301" s="6">
        <f t="shared" si="1191"/>
        <v>5.5519637515899829</v>
      </c>
      <c r="FA301" s="6">
        <f t="shared" si="1192"/>
        <v>6.9666351819173933</v>
      </c>
      <c r="FB301" s="6">
        <f t="shared" si="1193"/>
        <v>18.908887435444448</v>
      </c>
      <c r="FC301" s="193">
        <f t="shared" si="1194"/>
        <v>5.6977265250054749</v>
      </c>
      <c r="FD301" s="193">
        <f t="shared" si="1195"/>
        <v>4.2565208019276266</v>
      </c>
      <c r="FE301" s="193">
        <f t="shared" si="1303"/>
        <v>3.9578586963035773</v>
      </c>
      <c r="FF301" s="193">
        <f t="shared" si="1196"/>
        <v>4.2270135984072095</v>
      </c>
      <c r="FG301" s="72">
        <f t="shared" si="1197"/>
        <v>59577.744832019409</v>
      </c>
      <c r="FK301" s="3">
        <f t="shared" si="1198"/>
        <v>7.1244854102146915</v>
      </c>
      <c r="FL301" s="6">
        <f t="shared" si="1199"/>
        <v>5.5520241337929503</v>
      </c>
      <c r="FM301" s="6">
        <f t="shared" si="1200"/>
        <v>6.6350187878116893</v>
      </c>
      <c r="FN301" s="6">
        <f t="shared" si="1201"/>
        <v>6.3031180417649484</v>
      </c>
      <c r="FO301" s="193">
        <f t="shared" si="1202"/>
        <v>5.6982043339231074</v>
      </c>
      <c r="FP301" s="193">
        <f t="shared" si="1203"/>
        <v>4.2565216576349947</v>
      </c>
      <c r="FQ301" s="193">
        <f t="shared" si="1304"/>
        <v>3.9515033515358131</v>
      </c>
      <c r="FR301" s="193">
        <f t="shared" si="1204"/>
        <v>4.0236815764113798</v>
      </c>
      <c r="FS301" s="205">
        <f t="shared" si="1205"/>
        <v>58058.961431449497</v>
      </c>
      <c r="FW301" s="3">
        <f t="shared" si="1206"/>
        <v>8.1931329239283901</v>
      </c>
      <c r="FX301" s="6">
        <f t="shared" si="1207"/>
        <v>6.2737190392966804</v>
      </c>
      <c r="FY301" s="6">
        <f t="shared" si="1208"/>
        <v>8.2272644053119688</v>
      </c>
      <c r="FZ301" s="6">
        <f t="shared" si="1209"/>
        <v>7.4374957246081497</v>
      </c>
      <c r="GA301" s="193">
        <f t="shared" si="1210"/>
        <v>5.7017800176621289</v>
      </c>
      <c r="GB301" s="193">
        <f t="shared" si="1211"/>
        <v>4.2666972172551416</v>
      </c>
      <c r="GC301" s="193">
        <f t="shared" si="1305"/>
        <v>3.9816563064295236</v>
      </c>
      <c r="GD301" s="193">
        <f t="shared" si="1212"/>
        <v>4.0437690687002368</v>
      </c>
      <c r="GE301" s="72">
        <f t="shared" si="1213"/>
        <v>58384.572611473952</v>
      </c>
      <c r="GI301" s="3">
        <f t="shared" si="1214"/>
        <v>7.8369097533228089</v>
      </c>
      <c r="GJ301" s="6">
        <f t="shared" si="1215"/>
        <v>6.1071601267489815</v>
      </c>
      <c r="GK301" s="6">
        <f t="shared" si="1216"/>
        <v>7.2983797143896503</v>
      </c>
      <c r="GL301" s="6">
        <f t="shared" si="1217"/>
        <v>6.9332587263296315</v>
      </c>
      <c r="GM301" s="193">
        <f t="shared" si="1218"/>
        <v>5.7005895186097293</v>
      </c>
      <c r="GN301" s="193">
        <f t="shared" si="1219"/>
        <v>4.2643579885893379</v>
      </c>
      <c r="GO301" s="193">
        <f t="shared" si="1306"/>
        <v>3.9641763381436639</v>
      </c>
      <c r="GP301" s="193">
        <f t="shared" si="1220"/>
        <v>4.0348898492960439</v>
      </c>
      <c r="GQ301" s="72">
        <f t="shared" si="1221"/>
        <v>58225.285009038816</v>
      </c>
      <c r="GU301" s="3">
        <f t="shared" si="1222"/>
        <v>9.2618024357451372</v>
      </c>
      <c r="GV301" s="6">
        <f t="shared" si="1223"/>
        <v>6.6623565019079791</v>
      </c>
      <c r="GW301" s="6">
        <f t="shared" si="1224"/>
        <v>8.6253578442786782</v>
      </c>
      <c r="GX301" s="6">
        <f t="shared" si="1225"/>
        <v>7.8787030981018535</v>
      </c>
      <c r="GY301" s="193">
        <f t="shared" si="1226"/>
        <v>5.7053430346402116</v>
      </c>
      <c r="GZ301" s="193">
        <f t="shared" si="1227"/>
        <v>4.2721342310776285</v>
      </c>
      <c r="HA301" s="193">
        <f t="shared" si="1307"/>
        <v>3.9890551870501705</v>
      </c>
      <c r="HB301" s="193">
        <f t="shared" si="1228"/>
        <v>4.0514742336346963</v>
      </c>
      <c r="HC301" s="205">
        <f t="shared" si="1229"/>
        <v>58494.137654509424</v>
      </c>
      <c r="HG301" s="3">
        <f t="shared" si="1030"/>
        <v>8.1931329239283901</v>
      </c>
      <c r="HH301" s="6">
        <f t="shared" si="1031"/>
        <v>0</v>
      </c>
      <c r="HI301" s="6">
        <f t="shared" si="1032"/>
        <v>0</v>
      </c>
      <c r="HJ301" s="6">
        <f t="shared" si="1033"/>
        <v>0</v>
      </c>
      <c r="HK301" s="193">
        <f t="shared" si="1230"/>
        <v>5.7017800176621289</v>
      </c>
      <c r="HL301" s="193">
        <f t="shared" si="1230"/>
        <v>4.1745731882913786</v>
      </c>
      <c r="HM301" s="193">
        <f t="shared" si="1230"/>
        <v>3.8150380693314694</v>
      </c>
      <c r="HN301" s="193">
        <f t="shared" si="1034"/>
        <v>3.9040600573940507</v>
      </c>
      <c r="HO301" s="212">
        <f t="shared" si="1231"/>
        <v>56328.236327071128</v>
      </c>
      <c r="HS301" s="3">
        <f t="shared" si="1035"/>
        <v>7.8369097533228089</v>
      </c>
      <c r="HT301" s="6">
        <f t="shared" si="1036"/>
        <v>0</v>
      </c>
      <c r="HU301" s="6">
        <f t="shared" si="1037"/>
        <v>0</v>
      </c>
      <c r="HV301" s="6">
        <f t="shared" si="1038"/>
        <v>0</v>
      </c>
      <c r="HW301" s="193">
        <f t="shared" si="1232"/>
        <v>5.7005895186097293</v>
      </c>
      <c r="HX301" s="193">
        <f t="shared" si="1233"/>
        <v>4.1745731882913786</v>
      </c>
      <c r="HY301" s="193">
        <f t="shared" si="1234"/>
        <v>3.8150380693314694</v>
      </c>
      <c r="HZ301" s="193">
        <f t="shared" si="1039"/>
        <v>3.9040600573940507</v>
      </c>
      <c r="IA301" s="212">
        <f t="shared" si="1235"/>
        <v>56327.548609551319</v>
      </c>
      <c r="IE301" s="3">
        <f t="shared" si="1040"/>
        <v>9.2618024357451372</v>
      </c>
      <c r="IF301" s="6">
        <f t="shared" si="1041"/>
        <v>0</v>
      </c>
      <c r="IG301" s="6">
        <f t="shared" si="1042"/>
        <v>0</v>
      </c>
      <c r="IH301" s="6">
        <f t="shared" si="1043"/>
        <v>0</v>
      </c>
      <c r="II301" s="193">
        <f t="shared" si="1236"/>
        <v>5.7053430346402116</v>
      </c>
      <c r="IJ301" s="193">
        <f t="shared" si="1237"/>
        <v>4.1745731882913786</v>
      </c>
      <c r="IK301" s="193">
        <f t="shared" si="1238"/>
        <v>3.8150380693314694</v>
      </c>
      <c r="IL301" s="193">
        <f t="shared" si="1044"/>
        <v>3.9040600573940507</v>
      </c>
      <c r="IM301" s="205">
        <f t="shared" si="1239"/>
        <v>56330.294631042343</v>
      </c>
      <c r="IQ301" s="3">
        <f t="shared" si="1045"/>
        <v>0</v>
      </c>
      <c r="IR301" s="6">
        <f t="shared" si="1046"/>
        <v>6.2737190392966804</v>
      </c>
      <c r="IS301" s="6">
        <f t="shared" si="1047"/>
        <v>0</v>
      </c>
      <c r="IT301" s="6">
        <f t="shared" si="1048"/>
        <v>0</v>
      </c>
      <c r="IU301" s="193">
        <f t="shared" si="1240"/>
        <v>5.6740334309306508</v>
      </c>
      <c r="IV301" s="193">
        <f t="shared" si="1241"/>
        <v>4.2666972172551416</v>
      </c>
      <c r="IW301" s="193">
        <f t="shared" si="1242"/>
        <v>3.8150380693314694</v>
      </c>
      <c r="IX301" s="193">
        <f t="shared" si="1049"/>
        <v>3.9040600573940507</v>
      </c>
      <c r="IY301" s="212">
        <f t="shared" si="1243"/>
        <v>56541.834924445662</v>
      </c>
      <c r="JC301" s="3">
        <f t="shared" si="1050"/>
        <v>0</v>
      </c>
      <c r="JD301" s="6">
        <f t="shared" si="1051"/>
        <v>6.1071601267489815</v>
      </c>
      <c r="JE301" s="6">
        <f t="shared" si="1052"/>
        <v>0</v>
      </c>
      <c r="JF301" s="6">
        <f t="shared" si="1053"/>
        <v>0</v>
      </c>
      <c r="JG301" s="193">
        <f t="shared" si="1244"/>
        <v>5.6740334309306508</v>
      </c>
      <c r="JH301" s="193">
        <f t="shared" si="1245"/>
        <v>4.2643579885893379</v>
      </c>
      <c r="JI301" s="193">
        <f t="shared" si="1246"/>
        <v>3.8150380693314694</v>
      </c>
      <c r="JJ301" s="193">
        <f t="shared" si="1054"/>
        <v>3.9040600573940507</v>
      </c>
      <c r="JK301" s="212">
        <f t="shared" si="1247"/>
        <v>56535.992682633099</v>
      </c>
      <c r="JO301" s="3">
        <f t="shared" si="1055"/>
        <v>0</v>
      </c>
      <c r="JP301" s="6">
        <f t="shared" si="1056"/>
        <v>6.6623565019079791</v>
      </c>
      <c r="JQ301" s="6">
        <f t="shared" si="1057"/>
        <v>0</v>
      </c>
      <c r="JR301" s="6">
        <f t="shared" si="1058"/>
        <v>0</v>
      </c>
      <c r="JS301" s="193">
        <f t="shared" si="1248"/>
        <v>5.6740334309306508</v>
      </c>
      <c r="JT301" s="193">
        <f t="shared" si="1249"/>
        <v>4.2721342310776285</v>
      </c>
      <c r="JU301" s="193">
        <f t="shared" si="1250"/>
        <v>3.8150380693314694</v>
      </c>
      <c r="JV301" s="193">
        <f t="shared" si="1059"/>
        <v>3.9040600573940507</v>
      </c>
      <c r="JW301" s="205">
        <f t="shared" si="1251"/>
        <v>56555.416241245461</v>
      </c>
      <c r="KA301" s="3">
        <f t="shared" si="1060"/>
        <v>0</v>
      </c>
      <c r="KB301" s="6">
        <f t="shared" si="1061"/>
        <v>0</v>
      </c>
      <c r="KC301" s="6">
        <f t="shared" si="1062"/>
        <v>8.2272644053119688</v>
      </c>
      <c r="KD301" s="6">
        <f t="shared" si="1063"/>
        <v>0</v>
      </c>
      <c r="KE301" s="193">
        <f t="shared" si="1252"/>
        <v>5.6740334309306508</v>
      </c>
      <c r="KF301" s="193">
        <f t="shared" si="1253"/>
        <v>4.1745731882913786</v>
      </c>
      <c r="KG301" s="193">
        <f t="shared" si="1254"/>
        <v>3.9816563064295236</v>
      </c>
      <c r="KH301" s="193">
        <f t="shared" si="1064"/>
        <v>3.9040600573940507</v>
      </c>
      <c r="KI301" s="212">
        <f t="shared" si="1255"/>
        <v>57129.992303998093</v>
      </c>
      <c r="KM301" s="3">
        <f t="shared" si="1065"/>
        <v>0</v>
      </c>
      <c r="KN301" s="6">
        <f t="shared" si="1066"/>
        <v>0</v>
      </c>
      <c r="KO301" s="6">
        <f t="shared" si="1067"/>
        <v>7.2983797143896503</v>
      </c>
      <c r="KP301" s="6">
        <f t="shared" si="1068"/>
        <v>0</v>
      </c>
      <c r="KQ301" s="193">
        <f t="shared" si="1256"/>
        <v>5.6740334309306508</v>
      </c>
      <c r="KR301" s="193">
        <f t="shared" si="1257"/>
        <v>4.1745731882913786</v>
      </c>
      <c r="KS301" s="193">
        <f t="shared" si="1258"/>
        <v>3.9641763381436639</v>
      </c>
      <c r="KT301" s="193">
        <f t="shared" si="1069"/>
        <v>3.9040600573940507</v>
      </c>
      <c r="KU301" s="212">
        <f t="shared" si="1259"/>
        <v>57043.643885518271</v>
      </c>
      <c r="KY301" s="3">
        <f t="shared" si="1070"/>
        <v>0</v>
      </c>
      <c r="KZ301" s="6">
        <f t="shared" si="1071"/>
        <v>0</v>
      </c>
      <c r="LA301" s="6">
        <f t="shared" si="1072"/>
        <v>8.6253578442786782</v>
      </c>
      <c r="LB301" s="6">
        <f t="shared" si="1073"/>
        <v>0</v>
      </c>
      <c r="LC301" s="193">
        <f t="shared" si="1260"/>
        <v>5.6740334309306508</v>
      </c>
      <c r="LD301" s="193">
        <f t="shared" si="1261"/>
        <v>4.1745731882913786</v>
      </c>
      <c r="LE301" s="193">
        <f t="shared" si="1262"/>
        <v>3.9890551870501705</v>
      </c>
      <c r="LF301" s="193">
        <f t="shared" si="1074"/>
        <v>3.9040600573940507</v>
      </c>
      <c r="LG301" s="205">
        <f t="shared" si="1263"/>
        <v>57166.581023687431</v>
      </c>
      <c r="LK301" s="3">
        <f t="shared" si="1075"/>
        <v>0</v>
      </c>
      <c r="LL301" s="6">
        <f t="shared" si="1076"/>
        <v>0</v>
      </c>
      <c r="LM301" s="6">
        <f t="shared" si="1077"/>
        <v>0</v>
      </c>
      <c r="LN301" s="6">
        <f t="shared" si="1078"/>
        <v>7.4374957246081497</v>
      </c>
      <c r="LO301" s="193">
        <f t="shared" si="1264"/>
        <v>5.6740334309306508</v>
      </c>
      <c r="LP301" s="193">
        <f t="shared" si="1265"/>
        <v>4.1745731882913786</v>
      </c>
      <c r="LQ301" s="193">
        <f t="shared" si="1266"/>
        <v>3.8150380693314694</v>
      </c>
      <c r="LR301" s="193">
        <f t="shared" si="1079"/>
        <v>4.0437690687002368</v>
      </c>
      <c r="LS301" s="212">
        <f t="shared" si="1267"/>
        <v>57298.810411248989</v>
      </c>
      <c r="LW301" s="3">
        <f t="shared" si="1080"/>
        <v>0</v>
      </c>
      <c r="LX301" s="6">
        <f t="shared" si="1081"/>
        <v>0</v>
      </c>
      <c r="LY301" s="6">
        <f t="shared" si="1082"/>
        <v>0</v>
      </c>
      <c r="LZ301" s="6">
        <f t="shared" si="1083"/>
        <v>6.9332587263296315</v>
      </c>
      <c r="MA301" s="193">
        <f t="shared" si="1268"/>
        <v>5.6740334309306508</v>
      </c>
      <c r="MB301" s="193">
        <f t="shared" si="1269"/>
        <v>4.1745731882913786</v>
      </c>
      <c r="MC301" s="193">
        <f t="shared" si="1270"/>
        <v>3.8150380693314694</v>
      </c>
      <c r="MD301" s="193">
        <f t="shared" si="1084"/>
        <v>4.0348898492960439</v>
      </c>
      <c r="ME301" s="212">
        <f t="shared" si="1271"/>
        <v>57235.595723092338</v>
      </c>
      <c r="MI301" s="3">
        <f t="shared" si="1085"/>
        <v>0</v>
      </c>
      <c r="MJ301" s="6">
        <f t="shared" si="1086"/>
        <v>0</v>
      </c>
      <c r="MK301" s="6">
        <f t="shared" si="1087"/>
        <v>0</v>
      </c>
      <c r="ML301" s="6">
        <f t="shared" si="1088"/>
        <v>7.8787030981018535</v>
      </c>
      <c r="MM301" s="193">
        <f t="shared" si="1272"/>
        <v>5.6740334309306508</v>
      </c>
      <c r="MN301" s="193">
        <f t="shared" si="1273"/>
        <v>4.1745731882913786</v>
      </c>
      <c r="MO301" s="193">
        <f t="shared" si="1274"/>
        <v>3.8150380693314694</v>
      </c>
      <c r="MP301" s="193">
        <f t="shared" si="1089"/>
        <v>4.0514742336346963</v>
      </c>
      <c r="MQ301" s="205">
        <f t="shared" si="1275"/>
        <v>57353.723117877125</v>
      </c>
      <c r="MT301" s="3">
        <f t="shared" si="1090"/>
        <v>6.768240241506061</v>
      </c>
      <c r="MU301" s="6">
        <f t="shared" si="1091"/>
        <v>5.5519637515899829</v>
      </c>
      <c r="MV301" s="6">
        <f t="shared" si="1092"/>
        <v>7.6301242468619064</v>
      </c>
      <c r="MW301" s="6">
        <f t="shared" si="1093"/>
        <v>7.5635549741777792</v>
      </c>
      <c r="MX301" s="193">
        <f t="shared" si="1276"/>
        <v>5.6970094940290847</v>
      </c>
      <c r="MY301" s="193">
        <f t="shared" si="1277"/>
        <v>4.2565208019276266</v>
      </c>
      <c r="MZ301" s="193">
        <f t="shared" si="1278"/>
        <v>3.9704543178255509</v>
      </c>
      <c r="NA301" s="193">
        <f t="shared" si="1094"/>
        <v>4.0459766091764875</v>
      </c>
      <c r="NB301" s="212">
        <f t="shared" si="1279"/>
        <v>58314.941302016974</v>
      </c>
      <c r="NF301" s="3">
        <f t="shared" si="1095"/>
        <v>6.768240241506061</v>
      </c>
      <c r="NG301" s="6">
        <f t="shared" si="1096"/>
        <v>0</v>
      </c>
      <c r="NH301" s="6">
        <f t="shared" si="1097"/>
        <v>0</v>
      </c>
      <c r="NI301" s="6">
        <f t="shared" si="1098"/>
        <v>0</v>
      </c>
      <c r="NJ301" s="193">
        <f t="shared" si="1280"/>
        <v>5.6970094940290847</v>
      </c>
      <c r="NK301" s="193">
        <f t="shared" si="1281"/>
        <v>4.1745731882913786</v>
      </c>
      <c r="NL301" s="193">
        <f t="shared" si="1282"/>
        <v>3.8150380693314694</v>
      </c>
      <c r="NM301" s="193">
        <f t="shared" si="1099"/>
        <v>3.9040600573940507</v>
      </c>
      <c r="NN301" s="212">
        <f t="shared" si="1283"/>
        <v>56325.480581529941</v>
      </c>
      <c r="NR301" s="3">
        <f t="shared" si="1100"/>
        <v>0</v>
      </c>
      <c r="NS301" s="6">
        <f t="shared" si="1101"/>
        <v>5.5519637515899829</v>
      </c>
      <c r="NT301" s="6">
        <f t="shared" si="1102"/>
        <v>0</v>
      </c>
      <c r="NU301" s="6">
        <f t="shared" si="1103"/>
        <v>0</v>
      </c>
      <c r="NV301" s="193">
        <f t="shared" si="1284"/>
        <v>5.6740334309306508</v>
      </c>
      <c r="NW301" s="193">
        <f t="shared" si="1285"/>
        <v>4.2565208019276266</v>
      </c>
      <c r="NX301" s="193">
        <f t="shared" si="1286"/>
        <v>3.8150380693314694</v>
      </c>
      <c r="NY301" s="193">
        <f t="shared" si="1104"/>
        <v>3.9040600573940507</v>
      </c>
      <c r="NZ301" s="212">
        <f t="shared" si="1287"/>
        <v>56516.423646697891</v>
      </c>
      <c r="OD301" s="3">
        <f t="shared" si="1105"/>
        <v>0</v>
      </c>
      <c r="OE301" s="6">
        <f t="shared" si="1106"/>
        <v>0</v>
      </c>
      <c r="OF301" s="6">
        <f t="shared" si="1107"/>
        <v>7.6301242468619064</v>
      </c>
      <c r="OG301" s="6">
        <f t="shared" si="1108"/>
        <v>0</v>
      </c>
      <c r="OH301" s="193">
        <f t="shared" si="1288"/>
        <v>5.6740334309306508</v>
      </c>
      <c r="OI301" s="193">
        <f t="shared" si="1289"/>
        <v>4.1745731882913786</v>
      </c>
      <c r="OJ301" s="193">
        <f t="shared" si="1290"/>
        <v>3.9704543178255509</v>
      </c>
      <c r="OK301" s="193">
        <f t="shared" si="1109"/>
        <v>3.9040600573940507</v>
      </c>
      <c r="OL301" s="212">
        <f t="shared" si="1291"/>
        <v>57074.641132875833</v>
      </c>
      <c r="OP301" s="3">
        <f t="shared" si="1110"/>
        <v>0</v>
      </c>
      <c r="OQ301" s="6">
        <f t="shared" si="1111"/>
        <v>0</v>
      </c>
      <c r="OR301" s="6">
        <f t="shared" si="1112"/>
        <v>0</v>
      </c>
      <c r="OS301" s="6">
        <f t="shared" si="1113"/>
        <v>7.5635549741777792</v>
      </c>
      <c r="OT301" s="193">
        <f t="shared" si="1292"/>
        <v>5.6740334309306508</v>
      </c>
      <c r="OU301" s="193">
        <f t="shared" si="1293"/>
        <v>4.1745731882913786</v>
      </c>
      <c r="OV301" s="193">
        <f t="shared" si="1294"/>
        <v>3.8150380693314694</v>
      </c>
      <c r="OW301" s="193">
        <f t="shared" si="1114"/>
        <v>4.0459766091764875</v>
      </c>
      <c r="OX301" s="232">
        <f t="shared" si="1295"/>
        <v>57314.537602200435</v>
      </c>
    </row>
    <row r="302" spans="2:414" x14ac:dyDescent="0.2">
      <c r="B302" s="81">
        <v>45549</v>
      </c>
      <c r="C302">
        <v>142</v>
      </c>
      <c r="D302">
        <v>11.731894808238883</v>
      </c>
      <c r="E302">
        <v>0</v>
      </c>
      <c r="F302">
        <v>0</v>
      </c>
      <c r="G302">
        <v>0</v>
      </c>
      <c r="H302">
        <v>0</v>
      </c>
      <c r="I302">
        <v>0</v>
      </c>
      <c r="J302">
        <v>0</v>
      </c>
      <c r="K302">
        <v>1</v>
      </c>
      <c r="L302">
        <v>0</v>
      </c>
      <c r="M302">
        <v>0</v>
      </c>
      <c r="N302">
        <v>0</v>
      </c>
      <c r="O302">
        <v>0</v>
      </c>
      <c r="P302">
        <v>0</v>
      </c>
      <c r="Q302">
        <v>0</v>
      </c>
      <c r="R302">
        <v>0</v>
      </c>
      <c r="S302">
        <v>1</v>
      </c>
      <c r="T302">
        <v>20164</v>
      </c>
      <c r="U302">
        <v>7.1355353573289522</v>
      </c>
      <c r="V302">
        <v>5.5600414789314883</v>
      </c>
      <c r="W302">
        <v>6.5867300604008268</v>
      </c>
      <c r="X302">
        <v>6.3168264485576753</v>
      </c>
      <c r="Y302" s="3">
        <v>964.60238439274917</v>
      </c>
      <c r="Z302" s="3">
        <v>194.82152790091709</v>
      </c>
      <c r="AA302" s="3">
        <v>680.026473196967</v>
      </c>
      <c r="AB302" s="3">
        <v>504.2092141170541</v>
      </c>
      <c r="AC302">
        <v>1</v>
      </c>
      <c r="AD302">
        <v>1</v>
      </c>
      <c r="AE302" s="6"/>
      <c r="AF302" s="1" t="s">
        <v>4</v>
      </c>
      <c r="AG302">
        <v>142</v>
      </c>
      <c r="AH302" s="189">
        <v>45549</v>
      </c>
      <c r="AI302">
        <f t="shared" si="1115"/>
        <v>9</v>
      </c>
      <c r="AJ302">
        <v>142</v>
      </c>
      <c r="AK302">
        <v>1</v>
      </c>
      <c r="AL302">
        <v>1</v>
      </c>
      <c r="AM302">
        <v>0</v>
      </c>
      <c r="AN302">
        <v>0</v>
      </c>
      <c r="AO302">
        <v>0</v>
      </c>
      <c r="AP302">
        <v>0</v>
      </c>
      <c r="AQ302">
        <v>1</v>
      </c>
      <c r="AS302" s="37"/>
      <c r="AT302" s="37"/>
      <c r="AU302" s="6">
        <f t="shared" si="1116"/>
        <v>0</v>
      </c>
      <c r="AV302" s="6">
        <f t="shared" si="1117"/>
        <v>0</v>
      </c>
      <c r="AW302" s="6">
        <f t="shared" si="1118"/>
        <v>0</v>
      </c>
      <c r="AX302" s="6">
        <f t="shared" si="1119"/>
        <v>0</v>
      </c>
      <c r="AY302" s="193">
        <f t="shared" si="1120"/>
        <v>5.6740334309306508</v>
      </c>
      <c r="AZ302" s="193">
        <f t="shared" si="1121"/>
        <v>4.1745731882913786</v>
      </c>
      <c r="BA302" s="193">
        <f t="shared" si="1122"/>
        <v>3.8150380693314694</v>
      </c>
      <c r="BB302" s="193">
        <f t="shared" si="1123"/>
        <v>3.9040600573940507</v>
      </c>
      <c r="BC302" s="72">
        <f t="shared" si="1124"/>
        <v>56312.210093717425</v>
      </c>
      <c r="BG302" s="3">
        <f t="shared" si="1125"/>
        <v>6.9928246501823734</v>
      </c>
      <c r="BH302" s="6">
        <f t="shared" si="1126"/>
        <v>0</v>
      </c>
      <c r="BI302" s="6">
        <f t="shared" si="1127"/>
        <v>0</v>
      </c>
      <c r="BJ302" s="6">
        <f t="shared" si="1128"/>
        <v>0</v>
      </c>
      <c r="BK302" s="193">
        <f t="shared" si="1129"/>
        <v>5.6977629123961258</v>
      </c>
      <c r="BL302" s="193">
        <f t="shared" si="1130"/>
        <v>4.1745731882913786</v>
      </c>
      <c r="BM302" s="193">
        <f t="shared" si="1131"/>
        <v>3.8150380693314694</v>
      </c>
      <c r="BN302" s="193">
        <f t="shared" si="1132"/>
        <v>3.9040600573940507</v>
      </c>
      <c r="BO302" s="72">
        <f t="shared" si="1133"/>
        <v>56325.915792986343</v>
      </c>
      <c r="BS302" s="3">
        <f t="shared" si="1134"/>
        <v>6.9928466824721056</v>
      </c>
      <c r="BT302" s="6">
        <f t="shared" si="1135"/>
        <v>0</v>
      </c>
      <c r="BU302" s="6">
        <f t="shared" si="1136"/>
        <v>0</v>
      </c>
      <c r="BV302" s="6">
        <f t="shared" si="1137"/>
        <v>0</v>
      </c>
      <c r="BW302" s="193">
        <f t="shared" si="1138"/>
        <v>5.6977629862805044</v>
      </c>
      <c r="BX302" s="193">
        <f t="shared" si="1139"/>
        <v>4.1745731882913786</v>
      </c>
      <c r="BY302" s="193">
        <f t="shared" si="1296"/>
        <v>3.8150380693314694</v>
      </c>
      <c r="BZ302" s="193">
        <f t="shared" si="1140"/>
        <v>3.9040600573940507</v>
      </c>
      <c r="CA302" s="72">
        <f t="shared" si="1141"/>
        <v>56325.915792986343</v>
      </c>
      <c r="CE302" s="3">
        <f t="shared" si="1142"/>
        <v>0</v>
      </c>
      <c r="CF302" s="6">
        <f t="shared" si="1143"/>
        <v>5.5600414789314883</v>
      </c>
      <c r="CG302" s="6">
        <f t="shared" si="1144"/>
        <v>0</v>
      </c>
      <c r="CH302" s="6">
        <f t="shared" si="1145"/>
        <v>0</v>
      </c>
      <c r="CI302" s="193">
        <f t="shared" si="1146"/>
        <v>5.6740334309306508</v>
      </c>
      <c r="CJ302" s="193">
        <f t="shared" si="1147"/>
        <v>4.25663526906893</v>
      </c>
      <c r="CK302" s="193">
        <f t="shared" si="1297"/>
        <v>3.8150380693314694</v>
      </c>
      <c r="CL302" s="193">
        <f t="shared" si="1148"/>
        <v>3.9040600573940507</v>
      </c>
      <c r="CM302" s="72">
        <f t="shared" si="1149"/>
        <v>56516.709416278667</v>
      </c>
      <c r="CQ302" s="3">
        <f t="shared" si="1150"/>
        <v>0</v>
      </c>
      <c r="CR302" s="6">
        <f t="shared" si="1151"/>
        <v>5.5601019489864294</v>
      </c>
      <c r="CS302" s="6">
        <f t="shared" si="1152"/>
        <v>0</v>
      </c>
      <c r="CT302" s="6">
        <f t="shared" si="1153"/>
        <v>0</v>
      </c>
      <c r="CU302" s="193">
        <f t="shared" si="1154"/>
        <v>5.6740334309306508</v>
      </c>
      <c r="CV302" s="193">
        <f t="shared" si="1155"/>
        <v>4.2566361259232064</v>
      </c>
      <c r="CW302" s="193">
        <f t="shared" si="1298"/>
        <v>3.8150380693314694</v>
      </c>
      <c r="CX302" s="193">
        <f t="shared" si="1156"/>
        <v>3.9040600573940507</v>
      </c>
      <c r="CY302" s="72">
        <f t="shared" si="1157"/>
        <v>56516.711555438495</v>
      </c>
      <c r="DC302" s="3">
        <f t="shared" si="1158"/>
        <v>0</v>
      </c>
      <c r="DD302" s="6">
        <f t="shared" si="1159"/>
        <v>0</v>
      </c>
      <c r="DE302" s="6">
        <f t="shared" si="1160"/>
        <v>6.916066563420868</v>
      </c>
      <c r="DF302" s="6">
        <f t="shared" si="1161"/>
        <v>0</v>
      </c>
      <c r="DG302" s="193">
        <f t="shared" si="1162"/>
        <v>5.6740334309306508</v>
      </c>
      <c r="DH302" s="193">
        <f t="shared" si="1163"/>
        <v>4.1745731882913786</v>
      </c>
      <c r="DI302" s="193">
        <f t="shared" si="1299"/>
        <v>3.9568921675927431</v>
      </c>
      <c r="DJ302" s="193">
        <f t="shared" si="1164"/>
        <v>3.9040600573940507</v>
      </c>
      <c r="DK302" s="72">
        <f t="shared" si="1165"/>
        <v>57007.699712610411</v>
      </c>
      <c r="DO302" s="3">
        <f t="shared" si="1166"/>
        <v>0</v>
      </c>
      <c r="DP302" s="6">
        <f t="shared" si="1167"/>
        <v>0</v>
      </c>
      <c r="DQ302" s="6">
        <f t="shared" si="1168"/>
        <v>6.5868572686511895</v>
      </c>
      <c r="DR302" s="6">
        <f t="shared" si="1169"/>
        <v>0</v>
      </c>
      <c r="DS302" s="193">
        <f t="shared" si="1170"/>
        <v>5.6740334309306508</v>
      </c>
      <c r="DT302" s="193">
        <f t="shared" si="1171"/>
        <v>4.1745731882913786</v>
      </c>
      <c r="DU302" s="193">
        <f t="shared" si="1300"/>
        <v>3.9505769799617836</v>
      </c>
      <c r="DV302" s="193">
        <f t="shared" si="1172"/>
        <v>3.9040600573940507</v>
      </c>
      <c r="DW302" s="72">
        <f t="shared" si="1173"/>
        <v>56976.555374149684</v>
      </c>
      <c r="EA302" s="3">
        <f t="shared" si="1174"/>
        <v>0</v>
      </c>
      <c r="EB302" s="6">
        <f t="shared" si="1175"/>
        <v>0</v>
      </c>
      <c r="EC302" s="6">
        <f t="shared" si="1176"/>
        <v>0</v>
      </c>
      <c r="ED302" s="6">
        <f t="shared" si="1177"/>
        <v>18.950479345673024</v>
      </c>
      <c r="EE302" s="193">
        <f t="shared" si="1178"/>
        <v>5.6740334309306508</v>
      </c>
      <c r="EF302" s="193">
        <f t="shared" si="1179"/>
        <v>4.1745731882913786</v>
      </c>
      <c r="EG302" s="193">
        <f t="shared" si="1301"/>
        <v>3.8150380693314694</v>
      </c>
      <c r="EH302" s="193">
        <f t="shared" si="1180"/>
        <v>4.2276204861911584</v>
      </c>
      <c r="EI302" s="72">
        <f t="shared" si="1181"/>
        <v>58623.52551750077</v>
      </c>
      <c r="EM302" s="3">
        <f t="shared" si="1182"/>
        <v>0</v>
      </c>
      <c r="EN302" s="6">
        <f t="shared" si="1183"/>
        <v>0</v>
      </c>
      <c r="EO302" s="6">
        <f t="shared" si="1184"/>
        <v>0</v>
      </c>
      <c r="EP302" s="6">
        <f t="shared" si="1185"/>
        <v>6.316982354017493</v>
      </c>
      <c r="EQ302" s="193">
        <f t="shared" si="1186"/>
        <v>5.6740334309306508</v>
      </c>
      <c r="ER302" s="193">
        <f t="shared" si="1187"/>
        <v>4.1745731882913786</v>
      </c>
      <c r="ES302" s="193">
        <f t="shared" si="1302"/>
        <v>3.8150380693314694</v>
      </c>
      <c r="ET302" s="193">
        <f t="shared" si="1188"/>
        <v>4.0239295364986205</v>
      </c>
      <c r="EU302" s="72">
        <f t="shared" si="1189"/>
        <v>57157.661072209841</v>
      </c>
      <c r="EY302" s="3">
        <f t="shared" si="1190"/>
        <v>6.9928246501823734</v>
      </c>
      <c r="EZ302" s="6">
        <f t="shared" si="1191"/>
        <v>5.5600414789314883</v>
      </c>
      <c r="FA302" s="6">
        <f t="shared" si="1192"/>
        <v>6.916066563420868</v>
      </c>
      <c r="FB302" s="6">
        <f t="shared" si="1193"/>
        <v>18.950479345673024</v>
      </c>
      <c r="FC302" s="193">
        <f t="shared" si="1194"/>
        <v>5.6977629123961258</v>
      </c>
      <c r="FD302" s="193">
        <f t="shared" si="1195"/>
        <v>4.25663526906893</v>
      </c>
      <c r="FE302" s="193">
        <f t="shared" si="1303"/>
        <v>3.9568921675927431</v>
      </c>
      <c r="FF302" s="193">
        <f t="shared" si="1196"/>
        <v>4.2276204861911584</v>
      </c>
      <c r="FG302" s="72">
        <f t="shared" si="1197"/>
        <v>59577.580474978837</v>
      </c>
      <c r="FK302" s="3">
        <f t="shared" si="1198"/>
        <v>7.1355573896186861</v>
      </c>
      <c r="FL302" s="6">
        <f t="shared" si="1199"/>
        <v>5.5601019489864294</v>
      </c>
      <c r="FM302" s="6">
        <f t="shared" si="1200"/>
        <v>6.5868572686511895</v>
      </c>
      <c r="FN302" s="6">
        <f t="shared" si="1201"/>
        <v>6.316982354017493</v>
      </c>
      <c r="FO302" s="193">
        <f t="shared" si="1202"/>
        <v>5.6982414462779021</v>
      </c>
      <c r="FP302" s="193">
        <f t="shared" si="1203"/>
        <v>4.2566361259232064</v>
      </c>
      <c r="FQ302" s="193">
        <f t="shared" si="1304"/>
        <v>3.9505769799617836</v>
      </c>
      <c r="FR302" s="193">
        <f t="shared" si="1204"/>
        <v>4.0239295364986205</v>
      </c>
      <c r="FS302" s="205">
        <f t="shared" si="1205"/>
        <v>58056.412824461608</v>
      </c>
      <c r="FW302" s="3">
        <f t="shared" si="1206"/>
        <v>8.2058656609282945</v>
      </c>
      <c r="FX302" s="6">
        <f t="shared" si="1207"/>
        <v>6.2828468711925813</v>
      </c>
      <c r="FY302" s="6">
        <f t="shared" si="1208"/>
        <v>8.1675452748970248</v>
      </c>
      <c r="FZ302" s="6">
        <f t="shared" si="1209"/>
        <v>7.4538552092980561</v>
      </c>
      <c r="GA302" s="193">
        <f t="shared" si="1210"/>
        <v>5.7018225442888699</v>
      </c>
      <c r="GB302" s="193">
        <f t="shared" si="1211"/>
        <v>4.2668252546333356</v>
      </c>
      <c r="GC302" s="193">
        <f t="shared" si="1305"/>
        <v>3.9805416420156154</v>
      </c>
      <c r="GD302" s="193">
        <f t="shared" si="1212"/>
        <v>4.0440558301425442</v>
      </c>
      <c r="GE302" s="72">
        <f t="shared" si="1213"/>
        <v>58381.378328168037</v>
      </c>
      <c r="GI302" s="3">
        <f t="shared" si="1214"/>
        <v>7.8490888930618476</v>
      </c>
      <c r="GJ302" s="6">
        <f t="shared" si="1215"/>
        <v>6.1160456268246373</v>
      </c>
      <c r="GK302" s="6">
        <f t="shared" si="1216"/>
        <v>7.2454030664409101</v>
      </c>
      <c r="GL302" s="6">
        <f t="shared" si="1217"/>
        <v>6.9485090934134437</v>
      </c>
      <c r="GM302" s="193">
        <f t="shared" si="1218"/>
        <v>5.7006302447448958</v>
      </c>
      <c r="GN302" s="193">
        <f t="shared" si="1219"/>
        <v>4.2644829188376159</v>
      </c>
      <c r="GO302" s="193">
        <f t="shared" si="1306"/>
        <v>3.9631701410909805</v>
      </c>
      <c r="GP302" s="193">
        <f t="shared" si="1220"/>
        <v>4.035159555746568</v>
      </c>
      <c r="GQ302" s="72">
        <f t="shared" si="1221"/>
        <v>58222.5133981779</v>
      </c>
      <c r="GU302" s="3">
        <f t="shared" si="1222"/>
        <v>9.2761959645276377</v>
      </c>
      <c r="GV302" s="6">
        <f t="shared" si="1223"/>
        <v>6.6720497747177854</v>
      </c>
      <c r="GW302" s="6">
        <f t="shared" si="1224"/>
        <v>8.5627490785210743</v>
      </c>
      <c r="GX302" s="6">
        <f t="shared" si="1225"/>
        <v>7.8960330606970945</v>
      </c>
      <c r="GY302" s="193">
        <f t="shared" si="1226"/>
        <v>5.7053909371073193</v>
      </c>
      <c r="GZ302" s="193">
        <f t="shared" si="1227"/>
        <v>4.2722694622296888</v>
      </c>
      <c r="HA302" s="193">
        <f t="shared" si="1307"/>
        <v>3.9878951753875009</v>
      </c>
      <c r="HB302" s="193">
        <f t="shared" si="1228"/>
        <v>4.051775672512159</v>
      </c>
      <c r="HC302" s="205">
        <f t="shared" si="1229"/>
        <v>58490.836397418047</v>
      </c>
      <c r="HG302" s="3">
        <f t="shared" si="1030"/>
        <v>8.2058656609282945</v>
      </c>
      <c r="HH302" s="6">
        <f t="shared" si="1031"/>
        <v>0</v>
      </c>
      <c r="HI302" s="6">
        <f t="shared" si="1032"/>
        <v>0</v>
      </c>
      <c r="HJ302" s="6">
        <f t="shared" si="1033"/>
        <v>0</v>
      </c>
      <c r="HK302" s="193">
        <f t="shared" si="1230"/>
        <v>5.7018225442888699</v>
      </c>
      <c r="HL302" s="193">
        <f t="shared" si="1230"/>
        <v>4.1745731882913786</v>
      </c>
      <c r="HM302" s="193">
        <f t="shared" si="1230"/>
        <v>3.8150380693314694</v>
      </c>
      <c r="HN302" s="193">
        <f t="shared" si="1034"/>
        <v>3.9040600573940507</v>
      </c>
      <c r="HO302" s="212">
        <f t="shared" si="1231"/>
        <v>56328.260893651961</v>
      </c>
      <c r="HS302" s="3">
        <f t="shared" si="1035"/>
        <v>7.8490888930618476</v>
      </c>
      <c r="HT302" s="6">
        <f t="shared" si="1036"/>
        <v>0</v>
      </c>
      <c r="HU302" s="6">
        <f t="shared" si="1037"/>
        <v>0</v>
      </c>
      <c r="HV302" s="6">
        <f t="shared" si="1038"/>
        <v>0</v>
      </c>
      <c r="HW302" s="193">
        <f t="shared" si="1232"/>
        <v>5.7006302447448958</v>
      </c>
      <c r="HX302" s="193">
        <f t="shared" si="1233"/>
        <v>4.1745731882913786</v>
      </c>
      <c r="HY302" s="193">
        <f t="shared" si="1234"/>
        <v>3.8150380693314694</v>
      </c>
      <c r="HZ302" s="193">
        <f t="shared" si="1039"/>
        <v>3.9040600573940507</v>
      </c>
      <c r="IA302" s="212">
        <f t="shared" si="1235"/>
        <v>56327.572135745177</v>
      </c>
      <c r="IE302" s="3">
        <f t="shared" si="1040"/>
        <v>9.2761959645276377</v>
      </c>
      <c r="IF302" s="6">
        <f t="shared" si="1041"/>
        <v>0</v>
      </c>
      <c r="IG302" s="6">
        <f t="shared" si="1042"/>
        <v>0</v>
      </c>
      <c r="IH302" s="6">
        <f t="shared" si="1043"/>
        <v>0</v>
      </c>
      <c r="II302" s="193">
        <f t="shared" si="1236"/>
        <v>5.7053909371073193</v>
      </c>
      <c r="IJ302" s="193">
        <f t="shared" si="1237"/>
        <v>4.1745731882913786</v>
      </c>
      <c r="IK302" s="193">
        <f t="shared" si="1238"/>
        <v>3.8150380693314694</v>
      </c>
      <c r="IL302" s="193">
        <f t="shared" si="1044"/>
        <v>3.9040600573940507</v>
      </c>
      <c r="IM302" s="205">
        <f t="shared" si="1239"/>
        <v>56330.322304125133</v>
      </c>
      <c r="IQ302" s="3">
        <f t="shared" si="1045"/>
        <v>0</v>
      </c>
      <c r="IR302" s="6">
        <f t="shared" si="1046"/>
        <v>6.2828468711925813</v>
      </c>
      <c r="IS302" s="6">
        <f t="shared" si="1047"/>
        <v>0</v>
      </c>
      <c r="IT302" s="6">
        <f t="shared" si="1048"/>
        <v>0</v>
      </c>
      <c r="IU302" s="193">
        <f t="shared" si="1240"/>
        <v>5.6740334309306508</v>
      </c>
      <c r="IV302" s="193">
        <f t="shared" si="1241"/>
        <v>4.2668252546333356</v>
      </c>
      <c r="IW302" s="193">
        <f t="shared" si="1242"/>
        <v>3.8150380693314694</v>
      </c>
      <c r="IX302" s="193">
        <f t="shared" si="1049"/>
        <v>3.9040600573940507</v>
      </c>
      <c r="IY302" s="212">
        <f t="shared" si="1243"/>
        <v>56542.154716220932</v>
      </c>
      <c r="JC302" s="3">
        <f t="shared" si="1050"/>
        <v>0</v>
      </c>
      <c r="JD302" s="6">
        <f t="shared" si="1051"/>
        <v>6.1160456268246373</v>
      </c>
      <c r="JE302" s="6">
        <f t="shared" si="1052"/>
        <v>0</v>
      </c>
      <c r="JF302" s="6">
        <f t="shared" si="1053"/>
        <v>0</v>
      </c>
      <c r="JG302" s="193">
        <f t="shared" si="1244"/>
        <v>5.6740334309306508</v>
      </c>
      <c r="JH302" s="193">
        <f t="shared" si="1245"/>
        <v>4.2644829188376159</v>
      </c>
      <c r="JI302" s="193">
        <f t="shared" si="1246"/>
        <v>3.8150380693314694</v>
      </c>
      <c r="JJ302" s="193">
        <f t="shared" si="1054"/>
        <v>3.9040600573940507</v>
      </c>
      <c r="JK302" s="212">
        <f t="shared" si="1247"/>
        <v>56536.30468164193</v>
      </c>
      <c r="JO302" s="3">
        <f t="shared" si="1055"/>
        <v>0</v>
      </c>
      <c r="JP302" s="6">
        <f t="shared" si="1056"/>
        <v>6.6720497747177854</v>
      </c>
      <c r="JQ302" s="6">
        <f t="shared" si="1057"/>
        <v>0</v>
      </c>
      <c r="JR302" s="6">
        <f t="shared" si="1058"/>
        <v>0</v>
      </c>
      <c r="JS302" s="193">
        <f t="shared" si="1248"/>
        <v>5.6740334309306508</v>
      </c>
      <c r="JT302" s="193">
        <f t="shared" si="1249"/>
        <v>4.2722694622296888</v>
      </c>
      <c r="JU302" s="193">
        <f t="shared" si="1250"/>
        <v>3.8150380693314694</v>
      </c>
      <c r="JV302" s="193">
        <f t="shared" si="1059"/>
        <v>3.9040600573940507</v>
      </c>
      <c r="JW302" s="205">
        <f t="shared" si="1251"/>
        <v>56555.754081689411</v>
      </c>
      <c r="KA302" s="3">
        <f t="shared" si="1060"/>
        <v>0</v>
      </c>
      <c r="KB302" s="6">
        <f t="shared" si="1061"/>
        <v>0</v>
      </c>
      <c r="KC302" s="6">
        <f t="shared" si="1062"/>
        <v>8.1675452748970248</v>
      </c>
      <c r="KD302" s="6">
        <f t="shared" si="1063"/>
        <v>0</v>
      </c>
      <c r="KE302" s="193">
        <f t="shared" si="1252"/>
        <v>5.6740334309306508</v>
      </c>
      <c r="KF302" s="193">
        <f t="shared" si="1253"/>
        <v>4.1745731882913786</v>
      </c>
      <c r="KG302" s="193">
        <f t="shared" si="1254"/>
        <v>3.9805416420156154</v>
      </c>
      <c r="KH302" s="193">
        <f t="shared" si="1064"/>
        <v>3.9040600573940507</v>
      </c>
      <c r="KI302" s="212">
        <f t="shared" si="1255"/>
        <v>57124.482129526768</v>
      </c>
      <c r="KM302" s="3">
        <f t="shared" si="1065"/>
        <v>0</v>
      </c>
      <c r="KN302" s="6">
        <f t="shared" si="1066"/>
        <v>0</v>
      </c>
      <c r="KO302" s="6">
        <f t="shared" si="1067"/>
        <v>7.2454030664409101</v>
      </c>
      <c r="KP302" s="6">
        <f t="shared" si="1068"/>
        <v>0</v>
      </c>
      <c r="KQ302" s="193">
        <f t="shared" si="1256"/>
        <v>5.6740334309306508</v>
      </c>
      <c r="KR302" s="193">
        <f t="shared" si="1257"/>
        <v>4.1745731882913786</v>
      </c>
      <c r="KS302" s="193">
        <f t="shared" si="1258"/>
        <v>3.9631701410909805</v>
      </c>
      <c r="KT302" s="193">
        <f t="shared" si="1069"/>
        <v>3.9040600573940507</v>
      </c>
      <c r="KU302" s="212">
        <f t="shared" si="1259"/>
        <v>57038.67739755322</v>
      </c>
      <c r="KY302" s="3">
        <f t="shared" si="1070"/>
        <v>0</v>
      </c>
      <c r="KZ302" s="6">
        <f t="shared" si="1071"/>
        <v>0</v>
      </c>
      <c r="LA302" s="6">
        <f t="shared" si="1072"/>
        <v>8.5627490785210743</v>
      </c>
      <c r="LB302" s="6">
        <f t="shared" si="1073"/>
        <v>0</v>
      </c>
      <c r="LC302" s="193">
        <f t="shared" si="1260"/>
        <v>5.6740334309306508</v>
      </c>
      <c r="LD302" s="193">
        <f t="shared" si="1261"/>
        <v>4.1745731882913786</v>
      </c>
      <c r="LE302" s="193">
        <f t="shared" si="1262"/>
        <v>3.9878951753875009</v>
      </c>
      <c r="LF302" s="193">
        <f t="shared" si="1074"/>
        <v>3.9040600573940507</v>
      </c>
      <c r="LG302" s="205">
        <f t="shared" si="1263"/>
        <v>57160.843020686727</v>
      </c>
      <c r="LK302" s="3">
        <f t="shared" si="1075"/>
        <v>0</v>
      </c>
      <c r="LL302" s="6">
        <f t="shared" si="1076"/>
        <v>0</v>
      </c>
      <c r="LM302" s="6">
        <f t="shared" si="1077"/>
        <v>0</v>
      </c>
      <c r="LN302" s="6">
        <f t="shared" si="1078"/>
        <v>7.4538552092980561</v>
      </c>
      <c r="LO302" s="193">
        <f t="shared" si="1264"/>
        <v>5.6740334309306508</v>
      </c>
      <c r="LP302" s="193">
        <f t="shared" si="1265"/>
        <v>4.1745731882913786</v>
      </c>
      <c r="LQ302" s="193">
        <f t="shared" si="1266"/>
        <v>3.8150380693314694</v>
      </c>
      <c r="LR302" s="193">
        <f t="shared" si="1079"/>
        <v>4.0440558301425442</v>
      </c>
      <c r="LS302" s="212">
        <f t="shared" si="1267"/>
        <v>57300.853143223132</v>
      </c>
      <c r="LW302" s="3">
        <f t="shared" si="1080"/>
        <v>0</v>
      </c>
      <c r="LX302" s="6">
        <f t="shared" si="1081"/>
        <v>0</v>
      </c>
      <c r="LY302" s="6">
        <f t="shared" si="1082"/>
        <v>0</v>
      </c>
      <c r="LZ302" s="6">
        <f t="shared" si="1083"/>
        <v>6.9485090934134437</v>
      </c>
      <c r="MA302" s="193">
        <f t="shared" si="1268"/>
        <v>5.6740334309306508</v>
      </c>
      <c r="MB302" s="193">
        <f t="shared" si="1269"/>
        <v>4.1745731882913786</v>
      </c>
      <c r="MC302" s="193">
        <f t="shared" si="1270"/>
        <v>3.8150380693314694</v>
      </c>
      <c r="MD302" s="193">
        <f t="shared" si="1084"/>
        <v>4.035159555746568</v>
      </c>
      <c r="ME302" s="212">
        <f t="shared" si="1271"/>
        <v>57237.514842978453</v>
      </c>
      <c r="MI302" s="3">
        <f t="shared" si="1085"/>
        <v>0</v>
      </c>
      <c r="MJ302" s="6">
        <f t="shared" si="1086"/>
        <v>0</v>
      </c>
      <c r="MK302" s="6">
        <f t="shared" si="1087"/>
        <v>0</v>
      </c>
      <c r="ML302" s="6">
        <f t="shared" si="1088"/>
        <v>7.8960330606970945</v>
      </c>
      <c r="MM302" s="193">
        <f t="shared" si="1272"/>
        <v>5.6740334309306508</v>
      </c>
      <c r="MN302" s="193">
        <f t="shared" si="1273"/>
        <v>4.1745731882913786</v>
      </c>
      <c r="MO302" s="193">
        <f t="shared" si="1274"/>
        <v>3.8150380693314694</v>
      </c>
      <c r="MP302" s="193">
        <f t="shared" si="1089"/>
        <v>4.051775672512159</v>
      </c>
      <c r="MQ302" s="205">
        <f t="shared" si="1275"/>
        <v>57355.872463714113</v>
      </c>
      <c r="MT302" s="3">
        <f t="shared" si="1090"/>
        <v>6.7787585894625044</v>
      </c>
      <c r="MU302" s="6">
        <f t="shared" si="1091"/>
        <v>5.5600414789314883</v>
      </c>
      <c r="MV302" s="6">
        <f t="shared" si="1092"/>
        <v>7.5747395694609505</v>
      </c>
      <c r="MW302" s="6">
        <f t="shared" si="1093"/>
        <v>7.5801917382692103</v>
      </c>
      <c r="MX302" s="193">
        <f t="shared" si="1276"/>
        <v>5.6970447928404893</v>
      </c>
      <c r="MY302" s="193">
        <f t="shared" si="1277"/>
        <v>4.25663526906893</v>
      </c>
      <c r="MZ302" s="193">
        <f t="shared" si="1278"/>
        <v>3.9694089474007068</v>
      </c>
      <c r="NA302" s="193">
        <f t="shared" si="1094"/>
        <v>4.0462675873118199</v>
      </c>
      <c r="NB302" s="212">
        <f t="shared" si="1279"/>
        <v>58312.091767217105</v>
      </c>
      <c r="NF302" s="3">
        <f t="shared" si="1095"/>
        <v>6.7787585894625035</v>
      </c>
      <c r="NG302" s="6">
        <f t="shared" si="1096"/>
        <v>0</v>
      </c>
      <c r="NH302" s="6">
        <f t="shared" si="1097"/>
        <v>0</v>
      </c>
      <c r="NI302" s="6">
        <f t="shared" si="1098"/>
        <v>0</v>
      </c>
      <c r="NJ302" s="193">
        <f t="shared" si="1280"/>
        <v>5.6970447928404893</v>
      </c>
      <c r="NK302" s="193">
        <f t="shared" si="1281"/>
        <v>4.1745731882913786</v>
      </c>
      <c r="NL302" s="193">
        <f t="shared" si="1282"/>
        <v>3.8150380693314694</v>
      </c>
      <c r="NM302" s="193">
        <f t="shared" si="1099"/>
        <v>3.9040600573940507</v>
      </c>
      <c r="NN302" s="212">
        <f t="shared" si="1283"/>
        <v>56325.500971782218</v>
      </c>
      <c r="NR302" s="3">
        <f t="shared" si="1100"/>
        <v>0</v>
      </c>
      <c r="NS302" s="6">
        <f t="shared" si="1101"/>
        <v>5.5600414789314883</v>
      </c>
      <c r="NT302" s="6">
        <f t="shared" si="1102"/>
        <v>0</v>
      </c>
      <c r="NU302" s="6">
        <f t="shared" si="1103"/>
        <v>0</v>
      </c>
      <c r="NV302" s="193">
        <f t="shared" si="1284"/>
        <v>5.6740334309306508</v>
      </c>
      <c r="NW302" s="193">
        <f t="shared" si="1285"/>
        <v>4.25663526906893</v>
      </c>
      <c r="NX302" s="193">
        <f t="shared" si="1286"/>
        <v>3.8150380693314694</v>
      </c>
      <c r="NY302" s="193">
        <f t="shared" si="1104"/>
        <v>3.9040600573940507</v>
      </c>
      <c r="NZ302" s="212">
        <f t="shared" si="1287"/>
        <v>56516.709416278667</v>
      </c>
      <c r="OD302" s="3">
        <f t="shared" si="1105"/>
        <v>0</v>
      </c>
      <c r="OE302" s="6">
        <f t="shared" si="1106"/>
        <v>0</v>
      </c>
      <c r="OF302" s="6">
        <f t="shared" si="1107"/>
        <v>7.5747395694609505</v>
      </c>
      <c r="OG302" s="6">
        <f t="shared" si="1108"/>
        <v>0</v>
      </c>
      <c r="OH302" s="193">
        <f t="shared" si="1288"/>
        <v>5.6740334309306508</v>
      </c>
      <c r="OI302" s="193">
        <f t="shared" si="1289"/>
        <v>4.1745731882913786</v>
      </c>
      <c r="OJ302" s="193">
        <f t="shared" si="1290"/>
        <v>3.9694089474007068</v>
      </c>
      <c r="OK302" s="193">
        <f t="shared" si="1109"/>
        <v>3.9040600573940507</v>
      </c>
      <c r="OL302" s="212">
        <f t="shared" si="1291"/>
        <v>57069.478493980823</v>
      </c>
      <c r="OP302" s="3">
        <f t="shared" si="1110"/>
        <v>0</v>
      </c>
      <c r="OQ302" s="6">
        <f t="shared" si="1111"/>
        <v>0</v>
      </c>
      <c r="OR302" s="6">
        <f t="shared" si="1112"/>
        <v>0</v>
      </c>
      <c r="OS302" s="6">
        <f t="shared" si="1113"/>
        <v>7.5801917382692103</v>
      </c>
      <c r="OT302" s="193">
        <f t="shared" si="1292"/>
        <v>5.6740334309306508</v>
      </c>
      <c r="OU302" s="193">
        <f t="shared" si="1293"/>
        <v>4.1745731882913786</v>
      </c>
      <c r="OV302" s="193">
        <f t="shared" si="1294"/>
        <v>3.8150380693314694</v>
      </c>
      <c r="OW302" s="193">
        <f t="shared" si="1114"/>
        <v>4.0462675873118199</v>
      </c>
      <c r="OX302" s="232">
        <f t="shared" si="1295"/>
        <v>57316.610941064224</v>
      </c>
    </row>
    <row r="303" spans="2:414" x14ac:dyDescent="0.2">
      <c r="B303" s="81">
        <v>45556</v>
      </c>
      <c r="C303">
        <v>143</v>
      </c>
      <c r="D303">
        <v>11.611783433619967</v>
      </c>
      <c r="E303">
        <v>0</v>
      </c>
      <c r="F303">
        <v>0</v>
      </c>
      <c r="G303">
        <v>0</v>
      </c>
      <c r="H303">
        <v>0</v>
      </c>
      <c r="I303">
        <v>0</v>
      </c>
      <c r="J303">
        <v>0</v>
      </c>
      <c r="K303">
        <v>1</v>
      </c>
      <c r="L303">
        <v>0</v>
      </c>
      <c r="M303">
        <v>0</v>
      </c>
      <c r="N303">
        <v>0</v>
      </c>
      <c r="O303">
        <v>0</v>
      </c>
      <c r="P303">
        <v>0</v>
      </c>
      <c r="Q303">
        <v>0</v>
      </c>
      <c r="R303">
        <v>0</v>
      </c>
      <c r="S303">
        <v>1</v>
      </c>
      <c r="T303">
        <v>20449</v>
      </c>
      <c r="U303">
        <v>7.1455738295536584</v>
      </c>
      <c r="V303">
        <v>5.5678229129135186</v>
      </c>
      <c r="W303">
        <v>5.3126028777729752</v>
      </c>
      <c r="X303">
        <v>6.2326838907551521</v>
      </c>
      <c r="Y303" s="3">
        <v>977.27227609945112</v>
      </c>
      <c r="Z303" s="3">
        <v>196.85129301203114</v>
      </c>
      <c r="AA303" s="3">
        <v>157.49912347511207</v>
      </c>
      <c r="AB303" s="3">
        <v>459.51664051825912</v>
      </c>
      <c r="AC303">
        <v>1</v>
      </c>
      <c r="AD303">
        <v>1</v>
      </c>
      <c r="AE303" s="6"/>
      <c r="AF303" s="1" t="s">
        <v>4</v>
      </c>
      <c r="AG303">
        <v>143</v>
      </c>
      <c r="AH303" s="189">
        <v>45556</v>
      </c>
      <c r="AI303">
        <f t="shared" si="1115"/>
        <v>9</v>
      </c>
      <c r="AJ303">
        <v>143</v>
      </c>
      <c r="AK303">
        <v>1</v>
      </c>
      <c r="AL303">
        <v>1</v>
      </c>
      <c r="AM303">
        <v>0</v>
      </c>
      <c r="AN303">
        <v>0</v>
      </c>
      <c r="AO303">
        <v>0</v>
      </c>
      <c r="AP303">
        <v>0</v>
      </c>
      <c r="AQ303">
        <v>1</v>
      </c>
      <c r="AS303" s="37"/>
      <c r="AT303" s="37"/>
      <c r="AU303" s="6">
        <f t="shared" si="1116"/>
        <v>0</v>
      </c>
      <c r="AV303" s="6">
        <f t="shared" si="1117"/>
        <v>0</v>
      </c>
      <c r="AW303" s="6">
        <f t="shared" si="1118"/>
        <v>0</v>
      </c>
      <c r="AX303" s="6">
        <f t="shared" si="1119"/>
        <v>0</v>
      </c>
      <c r="AY303" s="193">
        <f t="shared" si="1120"/>
        <v>5.6740334309306508</v>
      </c>
      <c r="AZ303" s="193">
        <f t="shared" si="1121"/>
        <v>4.1745731882913786</v>
      </c>
      <c r="BA303" s="193">
        <f t="shared" si="1122"/>
        <v>3.8150380693314694</v>
      </c>
      <c r="BB303" s="193">
        <f t="shared" si="1123"/>
        <v>3.9040600573940507</v>
      </c>
      <c r="BC303" s="72">
        <f t="shared" si="1124"/>
        <v>56312.210093717425</v>
      </c>
      <c r="BG303" s="3">
        <f t="shared" si="1125"/>
        <v>7.0026623529625853</v>
      </c>
      <c r="BH303" s="6">
        <f t="shared" si="1126"/>
        <v>0</v>
      </c>
      <c r="BI303" s="6">
        <f t="shared" si="1127"/>
        <v>0</v>
      </c>
      <c r="BJ303" s="6">
        <f t="shared" si="1128"/>
        <v>0</v>
      </c>
      <c r="BK303" s="193">
        <f t="shared" si="1129"/>
        <v>5.6977959021854163</v>
      </c>
      <c r="BL303" s="193">
        <f t="shared" si="1130"/>
        <v>4.1745731882913786</v>
      </c>
      <c r="BM303" s="193">
        <f t="shared" si="1131"/>
        <v>3.8150380693314694</v>
      </c>
      <c r="BN303" s="193">
        <f t="shared" si="1132"/>
        <v>3.9040600573940507</v>
      </c>
      <c r="BO303" s="72">
        <f t="shared" si="1133"/>
        <v>56325.934849585996</v>
      </c>
      <c r="BS303" s="3">
        <f t="shared" si="1134"/>
        <v>7.0026844162479644</v>
      </c>
      <c r="BT303" s="6">
        <f t="shared" si="1135"/>
        <v>0</v>
      </c>
      <c r="BU303" s="6">
        <f t="shared" si="1136"/>
        <v>0</v>
      </c>
      <c r="BV303" s="6">
        <f t="shared" si="1137"/>
        <v>0</v>
      </c>
      <c r="BW303" s="193">
        <f t="shared" si="1138"/>
        <v>5.6977959761712969</v>
      </c>
      <c r="BX303" s="193">
        <f t="shared" si="1139"/>
        <v>4.1745731882913786</v>
      </c>
      <c r="BY303" s="193">
        <f t="shared" si="1296"/>
        <v>3.8150380693314694</v>
      </c>
      <c r="BZ303" s="193">
        <f t="shared" si="1140"/>
        <v>3.9040600573940507</v>
      </c>
      <c r="CA303" s="72">
        <f t="shared" si="1141"/>
        <v>56325.934849585996</v>
      </c>
      <c r="CE303" s="3">
        <f t="shared" si="1142"/>
        <v>0</v>
      </c>
      <c r="CF303" s="6">
        <f t="shared" si="1143"/>
        <v>5.5678229129135186</v>
      </c>
      <c r="CG303" s="6">
        <f t="shared" si="1144"/>
        <v>0</v>
      </c>
      <c r="CH303" s="6">
        <f t="shared" si="1145"/>
        <v>0</v>
      </c>
      <c r="CI303" s="193">
        <f t="shared" si="1146"/>
        <v>5.6740334309306508</v>
      </c>
      <c r="CJ303" s="193">
        <f t="shared" si="1147"/>
        <v>4.2567455251333657</v>
      </c>
      <c r="CK303" s="193">
        <f t="shared" si="1297"/>
        <v>3.8150380693314694</v>
      </c>
      <c r="CL303" s="193">
        <f t="shared" si="1148"/>
        <v>3.9040600573940507</v>
      </c>
      <c r="CM303" s="72">
        <f t="shared" si="1149"/>
        <v>56516.984674185354</v>
      </c>
      <c r="CQ303" s="3">
        <f t="shared" si="1150"/>
        <v>0</v>
      </c>
      <c r="CR303" s="6">
        <f t="shared" si="1151"/>
        <v>5.5678834675979969</v>
      </c>
      <c r="CS303" s="6">
        <f t="shared" si="1152"/>
        <v>0</v>
      </c>
      <c r="CT303" s="6">
        <f t="shared" si="1153"/>
        <v>0</v>
      </c>
      <c r="CU303" s="193">
        <f t="shared" si="1154"/>
        <v>5.6740334309306508</v>
      </c>
      <c r="CV303" s="193">
        <f t="shared" si="1155"/>
        <v>4.2567463830922323</v>
      </c>
      <c r="CW303" s="193">
        <f t="shared" si="1298"/>
        <v>3.8150380693314694</v>
      </c>
      <c r="CX303" s="193">
        <f t="shared" si="1156"/>
        <v>3.9040600573940507</v>
      </c>
      <c r="CY303" s="72">
        <f t="shared" si="1157"/>
        <v>56516.986816113233</v>
      </c>
      <c r="DC303" s="3">
        <f t="shared" si="1158"/>
        <v>0</v>
      </c>
      <c r="DD303" s="6">
        <f t="shared" si="1159"/>
        <v>0</v>
      </c>
      <c r="DE303" s="6">
        <f t="shared" si="1160"/>
        <v>5.5782330216616245</v>
      </c>
      <c r="DF303" s="6">
        <f t="shared" si="1161"/>
        <v>0</v>
      </c>
      <c r="DG303" s="193">
        <f t="shared" si="1162"/>
        <v>5.6740334309306508</v>
      </c>
      <c r="DH303" s="193">
        <f t="shared" si="1163"/>
        <v>4.1745731882913786</v>
      </c>
      <c r="DI303" s="193">
        <f t="shared" si="1299"/>
        <v>3.9309765841545925</v>
      </c>
      <c r="DJ303" s="193">
        <f t="shared" si="1164"/>
        <v>3.9040600573940507</v>
      </c>
      <c r="DK303" s="72">
        <f t="shared" si="1165"/>
        <v>56880.001260790472</v>
      </c>
      <c r="DO303" s="3">
        <f t="shared" si="1166"/>
        <v>0</v>
      </c>
      <c r="DP303" s="6">
        <f t="shared" si="1167"/>
        <v>0</v>
      </c>
      <c r="DQ303" s="6">
        <f t="shared" si="1168"/>
        <v>5.3127054790502033</v>
      </c>
      <c r="DR303" s="6">
        <f t="shared" si="1169"/>
        <v>0</v>
      </c>
      <c r="DS303" s="193">
        <f t="shared" si="1170"/>
        <v>5.6740334309306508</v>
      </c>
      <c r="DT303" s="193">
        <f t="shared" si="1171"/>
        <v>4.1745731882913786</v>
      </c>
      <c r="DU303" s="193">
        <f t="shared" si="1300"/>
        <v>3.9257521155678319</v>
      </c>
      <c r="DV303" s="193">
        <f t="shared" si="1172"/>
        <v>3.9040600573940507</v>
      </c>
      <c r="DW303" s="72">
        <f t="shared" si="1173"/>
        <v>56854.292476083778</v>
      </c>
      <c r="EA303" s="3">
        <f t="shared" si="1174"/>
        <v>0</v>
      </c>
      <c r="EB303" s="6">
        <f t="shared" si="1175"/>
        <v>0</v>
      </c>
      <c r="EC303" s="6">
        <f t="shared" si="1176"/>
        <v>0</v>
      </c>
      <c r="ED303" s="6">
        <f t="shared" si="1177"/>
        <v>18.698051672265457</v>
      </c>
      <c r="EE303" s="193">
        <f t="shared" si="1178"/>
        <v>5.6740334309306508</v>
      </c>
      <c r="EF303" s="193">
        <f t="shared" si="1179"/>
        <v>4.1745731882913786</v>
      </c>
      <c r="EG303" s="193">
        <f t="shared" si="1301"/>
        <v>3.8150380693314694</v>
      </c>
      <c r="EH303" s="193">
        <f t="shared" si="1180"/>
        <v>4.2239315128234685</v>
      </c>
      <c r="EI303" s="72">
        <f t="shared" si="1181"/>
        <v>58596.64639080366</v>
      </c>
      <c r="EM303" s="3">
        <f t="shared" si="1182"/>
        <v>0</v>
      </c>
      <c r="EN303" s="6">
        <f t="shared" si="1183"/>
        <v>0</v>
      </c>
      <c r="EO303" s="6">
        <f t="shared" si="1184"/>
        <v>0</v>
      </c>
      <c r="EP303" s="6">
        <f t="shared" si="1185"/>
        <v>6.2328377194942819</v>
      </c>
      <c r="EQ303" s="193">
        <f t="shared" si="1186"/>
        <v>5.6740334309306508</v>
      </c>
      <c r="ER303" s="193">
        <f t="shared" si="1187"/>
        <v>4.1745731882913786</v>
      </c>
      <c r="ES303" s="193">
        <f t="shared" si="1302"/>
        <v>3.8150380693314694</v>
      </c>
      <c r="ET303" s="193">
        <f t="shared" si="1188"/>
        <v>4.0224236820847556</v>
      </c>
      <c r="EU303" s="72">
        <f t="shared" si="1189"/>
        <v>57146.961804154838</v>
      </c>
      <c r="EY303" s="3">
        <f t="shared" si="1190"/>
        <v>7.0026623529625853</v>
      </c>
      <c r="EZ303" s="6">
        <f t="shared" si="1191"/>
        <v>5.5678229129135186</v>
      </c>
      <c r="FA303" s="6">
        <f t="shared" si="1192"/>
        <v>5.5782330216616245</v>
      </c>
      <c r="FB303" s="6">
        <f t="shared" si="1193"/>
        <v>18.698051672265457</v>
      </c>
      <c r="FC303" s="193">
        <f t="shared" si="1194"/>
        <v>5.6977959021854163</v>
      </c>
      <c r="FD303" s="193">
        <f t="shared" si="1195"/>
        <v>4.2567455251333657</v>
      </c>
      <c r="FE303" s="193">
        <f t="shared" si="1303"/>
        <v>3.9309765841545925</v>
      </c>
      <c r="FF303" s="193">
        <f t="shared" si="1196"/>
        <v>4.2239315128234685</v>
      </c>
      <c r="FG303" s="72">
        <f t="shared" si="1197"/>
        <v>59417.179546077627</v>
      </c>
      <c r="FK303" s="3">
        <f t="shared" si="1198"/>
        <v>7.1455958928390384</v>
      </c>
      <c r="FL303" s="6">
        <f t="shared" si="1199"/>
        <v>5.5678834675979969</v>
      </c>
      <c r="FM303" s="6">
        <f t="shared" si="1200"/>
        <v>5.3127054790502033</v>
      </c>
      <c r="FN303" s="6">
        <f t="shared" si="1201"/>
        <v>6.2328377194942819</v>
      </c>
      <c r="FO303" s="193">
        <f t="shared" si="1202"/>
        <v>5.698275093315976</v>
      </c>
      <c r="FP303" s="193">
        <f t="shared" si="1203"/>
        <v>4.2567463830922323</v>
      </c>
      <c r="FQ303" s="193">
        <f t="shared" si="1304"/>
        <v>3.9257521155678319</v>
      </c>
      <c r="FR303" s="193">
        <f t="shared" si="1204"/>
        <v>4.0224236820847556</v>
      </c>
      <c r="FS303" s="205">
        <f t="shared" si="1205"/>
        <v>57921.290621533779</v>
      </c>
      <c r="FW303" s="3">
        <f t="shared" si="1206"/>
        <v>8.2174099039867059</v>
      </c>
      <c r="FX303" s="6">
        <f t="shared" si="1207"/>
        <v>6.2916398915922755</v>
      </c>
      <c r="FY303" s="6">
        <f t="shared" si="1208"/>
        <v>6.5876275684384895</v>
      </c>
      <c r="FZ303" s="6">
        <f t="shared" si="1209"/>
        <v>7.3545669910910787</v>
      </c>
      <c r="GA303" s="193">
        <f t="shared" si="1210"/>
        <v>5.701861099849455</v>
      </c>
      <c r="GB303" s="193">
        <f t="shared" si="1211"/>
        <v>4.2669485800630333</v>
      </c>
      <c r="GC303" s="193">
        <f t="shared" si="1305"/>
        <v>3.950591803189365</v>
      </c>
      <c r="GD303" s="193">
        <f t="shared" si="1212"/>
        <v>4.0423141647254637</v>
      </c>
      <c r="GE303" s="72">
        <f t="shared" si="1213"/>
        <v>58218.004870008706</v>
      </c>
      <c r="GI303" s="3">
        <f t="shared" si="1214"/>
        <v>7.8601312125090246</v>
      </c>
      <c r="GJ303" s="6">
        <f t="shared" si="1215"/>
        <v>6.1246052042048706</v>
      </c>
      <c r="GK303" s="6">
        <f t="shared" si="1216"/>
        <v>5.8438631655502729</v>
      </c>
      <c r="GL303" s="6">
        <f t="shared" si="1217"/>
        <v>6.8559522798306682</v>
      </c>
      <c r="GM303" s="193">
        <f t="shared" si="1218"/>
        <v>5.7006671680042098</v>
      </c>
      <c r="GN303" s="193">
        <f t="shared" si="1219"/>
        <v>4.2646032518509633</v>
      </c>
      <c r="GO303" s="193">
        <f t="shared" si="1306"/>
        <v>3.9361759025282503</v>
      </c>
      <c r="GP303" s="193">
        <f t="shared" si="1220"/>
        <v>4.0335215459040947</v>
      </c>
      <c r="GQ303" s="72">
        <f t="shared" si="1221"/>
        <v>58075.175141365442</v>
      </c>
      <c r="GU303" s="3">
        <f t="shared" si="1222"/>
        <v>9.289245978419757</v>
      </c>
      <c r="GV303" s="6">
        <f t="shared" si="1223"/>
        <v>6.6813874954962218</v>
      </c>
      <c r="GW303" s="6">
        <f t="shared" si="1224"/>
        <v>6.9063837411048681</v>
      </c>
      <c r="GX303" s="6">
        <f t="shared" si="1225"/>
        <v>7.7908548634439398</v>
      </c>
      <c r="GY303" s="193">
        <f t="shared" si="1226"/>
        <v>5.7054343662986149</v>
      </c>
      <c r="GZ303" s="193">
        <f t="shared" si="1227"/>
        <v>4.2723997157729405</v>
      </c>
      <c r="HA303" s="193">
        <f t="shared" si="1307"/>
        <v>3.956706991149364</v>
      </c>
      <c r="HB303" s="193">
        <f t="shared" si="1228"/>
        <v>4.0499447944718803</v>
      </c>
      <c r="HC303" s="205">
        <f t="shared" si="1229"/>
        <v>58320.280756365442</v>
      </c>
      <c r="HG303" s="3">
        <f t="shared" si="1030"/>
        <v>8.2174099039867059</v>
      </c>
      <c r="HH303" s="6">
        <f t="shared" si="1031"/>
        <v>0</v>
      </c>
      <c r="HI303" s="6">
        <f t="shared" si="1032"/>
        <v>0</v>
      </c>
      <c r="HJ303" s="6">
        <f t="shared" si="1033"/>
        <v>0</v>
      </c>
      <c r="HK303" s="193">
        <f t="shared" si="1230"/>
        <v>5.701861099849455</v>
      </c>
      <c r="HL303" s="193">
        <f t="shared" si="1230"/>
        <v>4.1745731882913786</v>
      </c>
      <c r="HM303" s="193">
        <f t="shared" si="1230"/>
        <v>3.8150380693314694</v>
      </c>
      <c r="HN303" s="193">
        <f t="shared" si="1034"/>
        <v>3.9040600573940507</v>
      </c>
      <c r="HO303" s="212">
        <f t="shared" si="1231"/>
        <v>56328.2831662553</v>
      </c>
      <c r="HS303" s="3">
        <f t="shared" si="1035"/>
        <v>7.8601312125090246</v>
      </c>
      <c r="HT303" s="6">
        <f t="shared" si="1036"/>
        <v>0</v>
      </c>
      <c r="HU303" s="6">
        <f t="shared" si="1037"/>
        <v>0</v>
      </c>
      <c r="HV303" s="6">
        <f t="shared" si="1038"/>
        <v>0</v>
      </c>
      <c r="HW303" s="193">
        <f t="shared" si="1232"/>
        <v>5.7006671680042098</v>
      </c>
      <c r="HX303" s="193">
        <f t="shared" si="1233"/>
        <v>4.1745731882913786</v>
      </c>
      <c r="HY303" s="193">
        <f t="shared" si="1234"/>
        <v>3.8150380693314694</v>
      </c>
      <c r="HZ303" s="193">
        <f t="shared" si="1039"/>
        <v>3.9040600573940507</v>
      </c>
      <c r="IA303" s="212">
        <f t="shared" si="1235"/>
        <v>56327.593465147074</v>
      </c>
      <c r="IE303" s="3">
        <f t="shared" si="1040"/>
        <v>9.289245978419757</v>
      </c>
      <c r="IF303" s="6">
        <f t="shared" si="1041"/>
        <v>0</v>
      </c>
      <c r="IG303" s="6">
        <f t="shared" si="1042"/>
        <v>0</v>
      </c>
      <c r="IH303" s="6">
        <f t="shared" si="1043"/>
        <v>0</v>
      </c>
      <c r="II303" s="193">
        <f t="shared" si="1236"/>
        <v>5.7054343662986149</v>
      </c>
      <c r="IJ303" s="193">
        <f t="shared" si="1237"/>
        <v>4.1745731882913786</v>
      </c>
      <c r="IK303" s="193">
        <f t="shared" si="1238"/>
        <v>3.8150380693314694</v>
      </c>
      <c r="IL303" s="193">
        <f t="shared" si="1044"/>
        <v>3.9040600573940507</v>
      </c>
      <c r="IM303" s="205">
        <f t="shared" si="1239"/>
        <v>56330.347393024349</v>
      </c>
      <c r="IQ303" s="3">
        <f t="shared" si="1045"/>
        <v>0</v>
      </c>
      <c r="IR303" s="6">
        <f t="shared" si="1046"/>
        <v>6.2916398915922755</v>
      </c>
      <c r="IS303" s="6">
        <f t="shared" si="1047"/>
        <v>0</v>
      </c>
      <c r="IT303" s="6">
        <f t="shared" si="1048"/>
        <v>0</v>
      </c>
      <c r="IU303" s="193">
        <f t="shared" si="1240"/>
        <v>5.6740334309306508</v>
      </c>
      <c r="IV303" s="193">
        <f t="shared" si="1241"/>
        <v>4.2669485800630333</v>
      </c>
      <c r="IW303" s="193">
        <f t="shared" si="1242"/>
        <v>3.8150380693314694</v>
      </c>
      <c r="IX303" s="193">
        <f t="shared" si="1049"/>
        <v>3.9040600573940507</v>
      </c>
      <c r="IY303" s="212">
        <f t="shared" si="1243"/>
        <v>56542.462740936884</v>
      </c>
      <c r="JC303" s="3">
        <f t="shared" si="1050"/>
        <v>0</v>
      </c>
      <c r="JD303" s="6">
        <f t="shared" si="1051"/>
        <v>6.1246052042048706</v>
      </c>
      <c r="JE303" s="6">
        <f t="shared" si="1052"/>
        <v>0</v>
      </c>
      <c r="JF303" s="6">
        <f t="shared" si="1053"/>
        <v>0</v>
      </c>
      <c r="JG303" s="193">
        <f t="shared" si="1244"/>
        <v>5.6740334309306508</v>
      </c>
      <c r="JH303" s="193">
        <f t="shared" si="1245"/>
        <v>4.2646032518509633</v>
      </c>
      <c r="JI303" s="193">
        <f t="shared" si="1246"/>
        <v>3.8150380693314694</v>
      </c>
      <c r="JJ303" s="193">
        <f t="shared" si="1054"/>
        <v>3.9040600573940507</v>
      </c>
      <c r="JK303" s="212">
        <f t="shared" si="1247"/>
        <v>56536.605201210208</v>
      </c>
      <c r="JO303" s="3">
        <f t="shared" si="1055"/>
        <v>0</v>
      </c>
      <c r="JP303" s="6">
        <f t="shared" si="1056"/>
        <v>6.6813874954962218</v>
      </c>
      <c r="JQ303" s="6">
        <f t="shared" si="1057"/>
        <v>0</v>
      </c>
      <c r="JR303" s="6">
        <f t="shared" si="1058"/>
        <v>0</v>
      </c>
      <c r="JS303" s="193">
        <f t="shared" si="1248"/>
        <v>5.6740334309306508</v>
      </c>
      <c r="JT303" s="193">
        <f t="shared" si="1249"/>
        <v>4.2723997157729405</v>
      </c>
      <c r="JU303" s="193">
        <f t="shared" si="1250"/>
        <v>3.8150380693314694</v>
      </c>
      <c r="JV303" s="193">
        <f t="shared" si="1059"/>
        <v>3.9040600573940507</v>
      </c>
      <c r="JW303" s="205">
        <f t="shared" si="1251"/>
        <v>56556.079488758871</v>
      </c>
      <c r="KA303" s="3">
        <f t="shared" si="1060"/>
        <v>0</v>
      </c>
      <c r="KB303" s="6">
        <f t="shared" si="1061"/>
        <v>0</v>
      </c>
      <c r="KC303" s="6">
        <f t="shared" si="1062"/>
        <v>6.5876275684384895</v>
      </c>
      <c r="KD303" s="6">
        <f t="shared" si="1063"/>
        <v>0</v>
      </c>
      <c r="KE303" s="193">
        <f t="shared" si="1252"/>
        <v>5.6740334309306508</v>
      </c>
      <c r="KF303" s="193">
        <f t="shared" si="1253"/>
        <v>4.1745731882913786</v>
      </c>
      <c r="KG303" s="193">
        <f t="shared" si="1254"/>
        <v>3.950591803189365</v>
      </c>
      <c r="KH303" s="193">
        <f t="shared" si="1064"/>
        <v>3.9040600573940507</v>
      </c>
      <c r="KI303" s="212">
        <f t="shared" si="1255"/>
        <v>56976.628457296203</v>
      </c>
      <c r="KM303" s="3">
        <f t="shared" si="1065"/>
        <v>0</v>
      </c>
      <c r="KN303" s="6">
        <f t="shared" si="1066"/>
        <v>0</v>
      </c>
      <c r="KO303" s="6">
        <f t="shared" si="1067"/>
        <v>5.8438631655502729</v>
      </c>
      <c r="KP303" s="6">
        <f t="shared" si="1068"/>
        <v>0</v>
      </c>
      <c r="KQ303" s="193">
        <f t="shared" si="1256"/>
        <v>5.6740334309306508</v>
      </c>
      <c r="KR303" s="193">
        <f t="shared" si="1257"/>
        <v>4.1745731882913786</v>
      </c>
      <c r="KS303" s="193">
        <f t="shared" si="1258"/>
        <v>3.9361759025282503</v>
      </c>
      <c r="KT303" s="193">
        <f t="shared" si="1069"/>
        <v>3.9040600573940507</v>
      </c>
      <c r="KU303" s="212">
        <f t="shared" si="1259"/>
        <v>56905.597826636957</v>
      </c>
      <c r="KY303" s="3">
        <f t="shared" si="1070"/>
        <v>0</v>
      </c>
      <c r="KZ303" s="6">
        <f t="shared" si="1071"/>
        <v>0</v>
      </c>
      <c r="LA303" s="6">
        <f t="shared" si="1072"/>
        <v>6.9063837411048681</v>
      </c>
      <c r="LB303" s="6">
        <f t="shared" si="1073"/>
        <v>0</v>
      </c>
      <c r="LC303" s="193">
        <f t="shared" si="1260"/>
        <v>5.6740334309306508</v>
      </c>
      <c r="LD303" s="193">
        <f t="shared" si="1261"/>
        <v>4.1745731882913786</v>
      </c>
      <c r="LE303" s="193">
        <f t="shared" si="1262"/>
        <v>3.956706991149364</v>
      </c>
      <c r="LF303" s="193">
        <f t="shared" si="1074"/>
        <v>3.9040600573940507</v>
      </c>
      <c r="LG303" s="205">
        <f t="shared" si="1263"/>
        <v>57006.786243702947</v>
      </c>
      <c r="LK303" s="3">
        <f t="shared" si="1075"/>
        <v>0</v>
      </c>
      <c r="LL303" s="6">
        <f t="shared" si="1076"/>
        <v>0</v>
      </c>
      <c r="LM303" s="6">
        <f t="shared" si="1077"/>
        <v>0</v>
      </c>
      <c r="LN303" s="6">
        <f t="shared" si="1078"/>
        <v>7.3545669910910787</v>
      </c>
      <c r="LO303" s="193">
        <f t="shared" si="1264"/>
        <v>5.6740334309306508</v>
      </c>
      <c r="LP303" s="193">
        <f t="shared" si="1265"/>
        <v>4.1745731882913786</v>
      </c>
      <c r="LQ303" s="193">
        <f t="shared" si="1266"/>
        <v>3.8150380693314694</v>
      </c>
      <c r="LR303" s="193">
        <f t="shared" si="1079"/>
        <v>4.0423141647254637</v>
      </c>
      <c r="LS303" s="212">
        <f t="shared" si="1267"/>
        <v>57288.447591490141</v>
      </c>
      <c r="LW303" s="3">
        <f t="shared" si="1080"/>
        <v>0</v>
      </c>
      <c r="LX303" s="6">
        <f t="shared" si="1081"/>
        <v>0</v>
      </c>
      <c r="LY303" s="6">
        <f t="shared" si="1082"/>
        <v>0</v>
      </c>
      <c r="LZ303" s="6">
        <f t="shared" si="1083"/>
        <v>6.8559522798306682</v>
      </c>
      <c r="MA303" s="193">
        <f t="shared" si="1268"/>
        <v>5.6740334309306508</v>
      </c>
      <c r="MB303" s="193">
        <f t="shared" si="1269"/>
        <v>4.1745731882913786</v>
      </c>
      <c r="MC303" s="193">
        <f t="shared" si="1270"/>
        <v>3.8150380693314694</v>
      </c>
      <c r="MD303" s="193">
        <f t="shared" si="1084"/>
        <v>4.0335215459040947</v>
      </c>
      <c r="ME303" s="212">
        <f t="shared" si="1271"/>
        <v>57225.860431652392</v>
      </c>
      <c r="MI303" s="3">
        <f t="shared" si="1085"/>
        <v>0</v>
      </c>
      <c r="MJ303" s="6">
        <f t="shared" si="1086"/>
        <v>0</v>
      </c>
      <c r="MK303" s="6">
        <f t="shared" si="1087"/>
        <v>0</v>
      </c>
      <c r="ML303" s="6">
        <f t="shared" si="1088"/>
        <v>7.7908548634439398</v>
      </c>
      <c r="MM303" s="193">
        <f t="shared" si="1272"/>
        <v>5.6740334309306508</v>
      </c>
      <c r="MN303" s="193">
        <f t="shared" si="1273"/>
        <v>4.1745731882913786</v>
      </c>
      <c r="MO303" s="193">
        <f t="shared" si="1274"/>
        <v>3.8150380693314694</v>
      </c>
      <c r="MP303" s="193">
        <f t="shared" si="1089"/>
        <v>4.0499447944718803</v>
      </c>
      <c r="MQ303" s="205">
        <f t="shared" si="1275"/>
        <v>57342.819018060145</v>
      </c>
      <c r="MT303" s="3">
        <f t="shared" si="1090"/>
        <v>6.7882951380759753</v>
      </c>
      <c r="MU303" s="6">
        <f t="shared" si="1091"/>
        <v>5.5678229129135186</v>
      </c>
      <c r="MV303" s="6">
        <f t="shared" si="1092"/>
        <v>6.1094933094389212</v>
      </c>
      <c r="MW303" s="6">
        <f t="shared" si="1093"/>
        <v>7.4792206689061818</v>
      </c>
      <c r="MX303" s="193">
        <f t="shared" si="1276"/>
        <v>5.6970767957277006</v>
      </c>
      <c r="MY303" s="193">
        <f t="shared" si="1277"/>
        <v>4.2567455251333657</v>
      </c>
      <c r="MZ303" s="193">
        <f t="shared" si="1278"/>
        <v>3.9413483277561148</v>
      </c>
      <c r="NA303" s="193">
        <f t="shared" si="1094"/>
        <v>4.0445002926039066</v>
      </c>
      <c r="NB303" s="212">
        <f t="shared" si="1279"/>
        <v>58158.196278328993</v>
      </c>
      <c r="NF303" s="3">
        <f t="shared" si="1095"/>
        <v>6.7882951380759744</v>
      </c>
      <c r="NG303" s="6">
        <f t="shared" si="1096"/>
        <v>0</v>
      </c>
      <c r="NH303" s="6">
        <f t="shared" si="1097"/>
        <v>0</v>
      </c>
      <c r="NI303" s="6">
        <f t="shared" si="1098"/>
        <v>0</v>
      </c>
      <c r="NJ303" s="193">
        <f t="shared" si="1280"/>
        <v>5.6970767957277006</v>
      </c>
      <c r="NK303" s="193">
        <f t="shared" si="1281"/>
        <v>4.1745731882913786</v>
      </c>
      <c r="NL303" s="193">
        <f t="shared" si="1282"/>
        <v>3.8150380693314694</v>
      </c>
      <c r="NM303" s="193">
        <f t="shared" si="1099"/>
        <v>3.9040600573940507</v>
      </c>
      <c r="NN303" s="212">
        <f t="shared" si="1283"/>
        <v>56325.51945816019</v>
      </c>
      <c r="NR303" s="3">
        <f t="shared" si="1100"/>
        <v>0</v>
      </c>
      <c r="NS303" s="6">
        <f t="shared" si="1101"/>
        <v>5.5678229129135186</v>
      </c>
      <c r="NT303" s="6">
        <f t="shared" si="1102"/>
        <v>0</v>
      </c>
      <c r="NU303" s="6">
        <f t="shared" si="1103"/>
        <v>0</v>
      </c>
      <c r="NV303" s="193">
        <f t="shared" si="1284"/>
        <v>5.6740334309306508</v>
      </c>
      <c r="NW303" s="193">
        <f t="shared" si="1285"/>
        <v>4.2567455251333657</v>
      </c>
      <c r="NX303" s="193">
        <f t="shared" si="1286"/>
        <v>3.8150380693314694</v>
      </c>
      <c r="NY303" s="193">
        <f t="shared" si="1104"/>
        <v>3.9040600573940507</v>
      </c>
      <c r="NZ303" s="212">
        <f t="shared" si="1287"/>
        <v>56516.984674185354</v>
      </c>
      <c r="OD303" s="3">
        <f t="shared" si="1105"/>
        <v>0</v>
      </c>
      <c r="OE303" s="6">
        <f t="shared" si="1106"/>
        <v>0</v>
      </c>
      <c r="OF303" s="6">
        <f t="shared" si="1107"/>
        <v>6.1094933094389212</v>
      </c>
      <c r="OG303" s="6">
        <f t="shared" si="1108"/>
        <v>0</v>
      </c>
      <c r="OH303" s="193">
        <f t="shared" si="1288"/>
        <v>5.6740334309306508</v>
      </c>
      <c r="OI303" s="193">
        <f t="shared" si="1289"/>
        <v>4.1745731882913786</v>
      </c>
      <c r="OJ303" s="193">
        <f t="shared" si="1290"/>
        <v>3.9413483277561148</v>
      </c>
      <c r="OK303" s="193">
        <f t="shared" si="1109"/>
        <v>3.9040600573940507</v>
      </c>
      <c r="OL303" s="212">
        <f t="shared" si="1291"/>
        <v>56931.073425348477</v>
      </c>
      <c r="OP303" s="3">
        <f t="shared" si="1110"/>
        <v>0</v>
      </c>
      <c r="OQ303" s="6">
        <f t="shared" si="1111"/>
        <v>0</v>
      </c>
      <c r="OR303" s="6">
        <f t="shared" si="1112"/>
        <v>0</v>
      </c>
      <c r="OS303" s="6">
        <f t="shared" si="1113"/>
        <v>7.4792206689061818</v>
      </c>
      <c r="OT303" s="193">
        <f t="shared" si="1292"/>
        <v>5.6740334309306508</v>
      </c>
      <c r="OU303" s="193">
        <f t="shared" si="1293"/>
        <v>4.1745731882913786</v>
      </c>
      <c r="OV303" s="193">
        <f t="shared" si="1294"/>
        <v>3.8150380693314694</v>
      </c>
      <c r="OW303" s="193">
        <f t="shared" si="1114"/>
        <v>4.0445002926039066</v>
      </c>
      <c r="OX303" s="232">
        <f t="shared" si="1295"/>
        <v>57304.019395080191</v>
      </c>
    </row>
    <row r="304" spans="2:414" x14ac:dyDescent="0.2">
      <c r="B304" s="81">
        <v>45563</v>
      </c>
      <c r="C304">
        <v>144</v>
      </c>
      <c r="D304">
        <v>11.5755086663745</v>
      </c>
      <c r="E304">
        <v>0</v>
      </c>
      <c r="F304">
        <v>0</v>
      </c>
      <c r="G304">
        <v>0</v>
      </c>
      <c r="H304">
        <v>0</v>
      </c>
      <c r="I304">
        <v>0</v>
      </c>
      <c r="J304">
        <v>0</v>
      </c>
      <c r="K304">
        <v>1</v>
      </c>
      <c r="L304">
        <v>0</v>
      </c>
      <c r="M304">
        <v>0</v>
      </c>
      <c r="N304">
        <v>0</v>
      </c>
      <c r="O304">
        <v>0</v>
      </c>
      <c r="P304">
        <v>0</v>
      </c>
      <c r="Q304">
        <v>0</v>
      </c>
      <c r="R304">
        <v>0</v>
      </c>
      <c r="S304">
        <v>1</v>
      </c>
      <c r="T304">
        <v>20736</v>
      </c>
      <c r="U304">
        <v>7.1549031572264798</v>
      </c>
      <c r="V304">
        <v>5.5754666635993289</v>
      </c>
      <c r="W304">
        <v>5.0207165546159773</v>
      </c>
      <c r="X304">
        <v>6.1393267347359082</v>
      </c>
      <c r="Y304" s="3">
        <v>989.16170636438778</v>
      </c>
      <c r="Z304" s="3">
        <v>198.86058085820389</v>
      </c>
      <c r="AA304" s="3">
        <v>106.1413532644807</v>
      </c>
      <c r="AB304" s="3">
        <v>414.13781124772424</v>
      </c>
      <c r="AC304">
        <v>1</v>
      </c>
      <c r="AD304">
        <v>1</v>
      </c>
      <c r="AE304" s="6"/>
      <c r="AF304" s="1" t="s">
        <v>4</v>
      </c>
      <c r="AG304">
        <v>144</v>
      </c>
      <c r="AH304" s="189">
        <v>45563</v>
      </c>
      <c r="AI304">
        <f t="shared" si="1115"/>
        <v>9</v>
      </c>
      <c r="AJ304">
        <v>144</v>
      </c>
      <c r="AK304">
        <v>1</v>
      </c>
      <c r="AL304">
        <v>1</v>
      </c>
      <c r="AM304">
        <v>0</v>
      </c>
      <c r="AN304">
        <v>0</v>
      </c>
      <c r="AO304">
        <v>0</v>
      </c>
      <c r="AP304">
        <v>0</v>
      </c>
      <c r="AQ304">
        <v>1</v>
      </c>
      <c r="AS304" s="37"/>
      <c r="AT304" s="37"/>
      <c r="AU304" s="6">
        <f t="shared" si="1116"/>
        <v>0</v>
      </c>
      <c r="AV304" s="6">
        <f t="shared" si="1117"/>
        <v>0</v>
      </c>
      <c r="AW304" s="6">
        <f t="shared" si="1118"/>
        <v>0</v>
      </c>
      <c r="AX304" s="6">
        <f t="shared" si="1119"/>
        <v>0</v>
      </c>
      <c r="AY304" s="193">
        <f t="shared" si="1120"/>
        <v>5.6740334309306508</v>
      </c>
      <c r="AZ304" s="193">
        <f t="shared" si="1121"/>
        <v>4.1745731882913786</v>
      </c>
      <c r="BA304" s="193">
        <f t="shared" si="1122"/>
        <v>3.8150380693314694</v>
      </c>
      <c r="BB304" s="193">
        <f t="shared" si="1123"/>
        <v>3.9040600573940507</v>
      </c>
      <c r="BC304" s="72">
        <f t="shared" si="1124"/>
        <v>56312.210093717425</v>
      </c>
      <c r="BG304" s="3">
        <f t="shared" si="1125"/>
        <v>7.0118050940819501</v>
      </c>
      <c r="BH304" s="6">
        <f t="shared" si="1126"/>
        <v>0</v>
      </c>
      <c r="BI304" s="6">
        <f t="shared" si="1127"/>
        <v>0</v>
      </c>
      <c r="BJ304" s="6">
        <f t="shared" si="1128"/>
        <v>0</v>
      </c>
      <c r="BK304" s="193">
        <f t="shared" si="1129"/>
        <v>5.6978265605119871</v>
      </c>
      <c r="BL304" s="193">
        <f t="shared" si="1130"/>
        <v>4.1745731882913786</v>
      </c>
      <c r="BM304" s="193">
        <f t="shared" si="1131"/>
        <v>3.8150380693314694</v>
      </c>
      <c r="BN304" s="193">
        <f t="shared" si="1132"/>
        <v>3.9040600573940507</v>
      </c>
      <c r="BO304" s="72">
        <f t="shared" si="1133"/>
        <v>56325.952559418489</v>
      </c>
      <c r="BS304" s="3">
        <f t="shared" si="1134"/>
        <v>7.0118271861733596</v>
      </c>
      <c r="BT304" s="6">
        <f t="shared" si="1135"/>
        <v>0</v>
      </c>
      <c r="BU304" s="6">
        <f t="shared" si="1136"/>
        <v>0</v>
      </c>
      <c r="BV304" s="6">
        <f t="shared" si="1137"/>
        <v>0</v>
      </c>
      <c r="BW304" s="193">
        <f t="shared" si="1138"/>
        <v>5.6978266345921931</v>
      </c>
      <c r="BX304" s="193">
        <f t="shared" si="1139"/>
        <v>4.1745731882913786</v>
      </c>
      <c r="BY304" s="193">
        <f t="shared" si="1296"/>
        <v>3.8150380693314694</v>
      </c>
      <c r="BZ304" s="193">
        <f t="shared" si="1140"/>
        <v>3.9040600573940507</v>
      </c>
      <c r="CA304" s="72">
        <f t="shared" si="1141"/>
        <v>56325.952559418489</v>
      </c>
      <c r="CE304" s="3">
        <f t="shared" si="1142"/>
        <v>0</v>
      </c>
      <c r="CF304" s="6">
        <f t="shared" si="1143"/>
        <v>5.5754666635993289</v>
      </c>
      <c r="CG304" s="6">
        <f t="shared" si="1144"/>
        <v>0</v>
      </c>
      <c r="CH304" s="6">
        <f t="shared" si="1145"/>
        <v>0</v>
      </c>
      <c r="CI304" s="193">
        <f t="shared" si="1146"/>
        <v>5.6740334309306508</v>
      </c>
      <c r="CJ304" s="193">
        <f t="shared" si="1147"/>
        <v>4.2568538185124138</v>
      </c>
      <c r="CK304" s="193">
        <f t="shared" si="1297"/>
        <v>3.8150380693314694</v>
      </c>
      <c r="CL304" s="193">
        <f t="shared" si="1148"/>
        <v>3.9040600573940507</v>
      </c>
      <c r="CM304" s="72">
        <f t="shared" si="1149"/>
        <v>56517.255033488123</v>
      </c>
      <c r="CQ304" s="3">
        <f t="shared" si="1150"/>
        <v>0</v>
      </c>
      <c r="CR304" s="6">
        <f t="shared" si="1151"/>
        <v>5.5755273014159252</v>
      </c>
      <c r="CS304" s="6">
        <f t="shared" si="1152"/>
        <v>0</v>
      </c>
      <c r="CT304" s="6">
        <f t="shared" si="1153"/>
        <v>0</v>
      </c>
      <c r="CU304" s="193">
        <f t="shared" si="1154"/>
        <v>5.6740334309306508</v>
      </c>
      <c r="CV304" s="193">
        <f t="shared" si="1155"/>
        <v>4.25685467755609</v>
      </c>
      <c r="CW304" s="193">
        <f t="shared" si="1298"/>
        <v>3.8150380693314694</v>
      </c>
      <c r="CX304" s="193">
        <f t="shared" si="1156"/>
        <v>3.9040600573940507</v>
      </c>
      <c r="CY304" s="72">
        <f t="shared" si="1157"/>
        <v>56517.257178134598</v>
      </c>
      <c r="DC304" s="3">
        <f t="shared" si="1158"/>
        <v>0</v>
      </c>
      <c r="DD304" s="6">
        <f t="shared" si="1159"/>
        <v>0</v>
      </c>
      <c r="DE304" s="6">
        <f t="shared" si="1160"/>
        <v>5.2717523823467767</v>
      </c>
      <c r="DF304" s="6">
        <f t="shared" si="1161"/>
        <v>0</v>
      </c>
      <c r="DG304" s="193">
        <f t="shared" si="1162"/>
        <v>5.6740334309306508</v>
      </c>
      <c r="DH304" s="193">
        <f t="shared" si="1163"/>
        <v>4.1745731882913786</v>
      </c>
      <c r="DI304" s="193">
        <f t="shared" si="1299"/>
        <v>3.9249438952633962</v>
      </c>
      <c r="DJ304" s="193">
        <f t="shared" si="1164"/>
        <v>3.9040600573940507</v>
      </c>
      <c r="DK304" s="72">
        <f t="shared" si="1165"/>
        <v>56850.316389595828</v>
      </c>
      <c r="DO304" s="3">
        <f t="shared" si="1166"/>
        <v>0</v>
      </c>
      <c r="DP304" s="6">
        <f t="shared" si="1167"/>
        <v>0</v>
      </c>
      <c r="DQ304" s="6">
        <f t="shared" si="1168"/>
        <v>5.0208135187488052</v>
      </c>
      <c r="DR304" s="6">
        <f t="shared" si="1169"/>
        <v>0</v>
      </c>
      <c r="DS304" s="193">
        <f t="shared" si="1170"/>
        <v>5.6740334309306508</v>
      </c>
      <c r="DT304" s="193">
        <f t="shared" si="1171"/>
        <v>4.1745731882913786</v>
      </c>
      <c r="DU304" s="193">
        <f t="shared" si="1300"/>
        <v>3.9199772344515398</v>
      </c>
      <c r="DV304" s="193">
        <f t="shared" si="1172"/>
        <v>3.9040600573940507</v>
      </c>
      <c r="DW304" s="72">
        <f t="shared" si="1173"/>
        <v>56825.888718747141</v>
      </c>
      <c r="EA304" s="3">
        <f t="shared" si="1174"/>
        <v>0</v>
      </c>
      <c r="EB304" s="6">
        <f t="shared" si="1175"/>
        <v>0</v>
      </c>
      <c r="EC304" s="6">
        <f t="shared" si="1176"/>
        <v>0</v>
      </c>
      <c r="ED304" s="6">
        <f t="shared" si="1177"/>
        <v>18.417980204207723</v>
      </c>
      <c r="EE304" s="193">
        <f t="shared" si="1178"/>
        <v>5.6740334309306508</v>
      </c>
      <c r="EF304" s="193">
        <f t="shared" si="1179"/>
        <v>4.1745731882913786</v>
      </c>
      <c r="EG304" s="193">
        <f t="shared" si="1301"/>
        <v>3.8150380693314694</v>
      </c>
      <c r="EH304" s="193">
        <f t="shared" si="1180"/>
        <v>4.2198225646724046</v>
      </c>
      <c r="EI304" s="72">
        <f t="shared" si="1181"/>
        <v>58566.721692014253</v>
      </c>
      <c r="EM304" s="3">
        <f t="shared" si="1182"/>
        <v>0</v>
      </c>
      <c r="EN304" s="6">
        <f t="shared" si="1183"/>
        <v>0</v>
      </c>
      <c r="EO304" s="6">
        <f t="shared" si="1184"/>
        <v>0</v>
      </c>
      <c r="EP304" s="6">
        <f t="shared" si="1185"/>
        <v>6.1394782593290476</v>
      </c>
      <c r="EQ304" s="193">
        <f t="shared" si="1186"/>
        <v>5.6740334309306508</v>
      </c>
      <c r="ER304" s="193">
        <f t="shared" si="1187"/>
        <v>4.1745731882913786</v>
      </c>
      <c r="ES304" s="193">
        <f t="shared" si="1302"/>
        <v>3.8150380693314694</v>
      </c>
      <c r="ET304" s="193">
        <f t="shared" si="1188"/>
        <v>4.0207502609452384</v>
      </c>
      <c r="EU304" s="72">
        <f t="shared" si="1189"/>
        <v>57135.07430478539</v>
      </c>
      <c r="EY304" s="3">
        <f t="shared" si="1190"/>
        <v>7.0118050940819501</v>
      </c>
      <c r="EZ304" s="6">
        <f t="shared" si="1191"/>
        <v>5.5754666635993289</v>
      </c>
      <c r="FA304" s="6">
        <f t="shared" si="1192"/>
        <v>5.2717523823467767</v>
      </c>
      <c r="FB304" s="6">
        <f t="shared" si="1193"/>
        <v>18.417980204207723</v>
      </c>
      <c r="FC304" s="193">
        <f t="shared" si="1194"/>
        <v>5.6978265605119871</v>
      </c>
      <c r="FD304" s="193">
        <f t="shared" si="1195"/>
        <v>4.2568538185124138</v>
      </c>
      <c r="FE304" s="193">
        <f t="shared" si="1303"/>
        <v>3.9249438952633962</v>
      </c>
      <c r="FF304" s="193">
        <f t="shared" si="1196"/>
        <v>4.2198225646724046</v>
      </c>
      <c r="FG304" s="72">
        <f t="shared" si="1197"/>
        <v>59356.145258777819</v>
      </c>
      <c r="FK304" s="3">
        <f t="shared" si="1198"/>
        <v>7.1549252493178903</v>
      </c>
      <c r="FL304" s="6">
        <f t="shared" si="1199"/>
        <v>5.5755273014159252</v>
      </c>
      <c r="FM304" s="6">
        <f t="shared" si="1200"/>
        <v>5.0208135187488052</v>
      </c>
      <c r="FN304" s="6">
        <f t="shared" si="1201"/>
        <v>6.1394782593290476</v>
      </c>
      <c r="FO304" s="193">
        <f t="shared" si="1202"/>
        <v>5.6983063624222536</v>
      </c>
      <c r="FP304" s="193">
        <f t="shared" si="1203"/>
        <v>4.25685467755609</v>
      </c>
      <c r="FQ304" s="193">
        <f t="shared" si="1304"/>
        <v>3.9199772344515398</v>
      </c>
      <c r="FR304" s="193">
        <f t="shared" si="1204"/>
        <v>4.0207502609452384</v>
      </c>
      <c r="FS304" s="205">
        <f t="shared" si="1205"/>
        <v>57880.606696012321</v>
      </c>
      <c r="FW304" s="3">
        <f t="shared" si="1206"/>
        <v>8.2281386308104505</v>
      </c>
      <c r="FX304" s="6">
        <f t="shared" si="1207"/>
        <v>6.3002773298672414</v>
      </c>
      <c r="FY304" s="6">
        <f t="shared" si="1208"/>
        <v>6.2256885277238121</v>
      </c>
      <c r="FZ304" s="6">
        <f t="shared" si="1209"/>
        <v>7.2444055469883715</v>
      </c>
      <c r="GA304" s="193">
        <f t="shared" si="1210"/>
        <v>5.701896930409351</v>
      </c>
      <c r="GB304" s="193">
        <f t="shared" si="1211"/>
        <v>4.2670697085886387</v>
      </c>
      <c r="GC304" s="193">
        <f t="shared" si="1305"/>
        <v>3.9436025298063231</v>
      </c>
      <c r="GD304" s="193">
        <f t="shared" si="1212"/>
        <v>4.0403782099671082</v>
      </c>
      <c r="GE304" s="72">
        <f t="shared" si="1213"/>
        <v>58169.136514598802</v>
      </c>
      <c r="GI304" s="3">
        <f t="shared" si="1214"/>
        <v>7.8703934729491287</v>
      </c>
      <c r="GJ304" s="6">
        <f t="shared" si="1215"/>
        <v>6.1330133299592626</v>
      </c>
      <c r="GK304" s="6">
        <f t="shared" si="1216"/>
        <v>5.5227882100775751</v>
      </c>
      <c r="GL304" s="6">
        <f t="shared" si="1217"/>
        <v>6.7532594082094999</v>
      </c>
      <c r="GM304" s="193">
        <f t="shared" si="1218"/>
        <v>5.7007014816834163</v>
      </c>
      <c r="GN304" s="193">
        <f t="shared" si="1219"/>
        <v>4.2647214416172572</v>
      </c>
      <c r="GO304" s="193">
        <f t="shared" si="1306"/>
        <v>3.9298879151633725</v>
      </c>
      <c r="GP304" s="193">
        <f t="shared" si="1220"/>
        <v>4.0317010093108374</v>
      </c>
      <c r="GQ304" s="72">
        <f t="shared" si="1221"/>
        <v>58030.772274006209</v>
      </c>
      <c r="GU304" s="3">
        <f t="shared" si="1222"/>
        <v>9.3013741043944247</v>
      </c>
      <c r="GV304" s="6">
        <f t="shared" si="1223"/>
        <v>6.6905599963191946</v>
      </c>
      <c r="GW304" s="6">
        <f t="shared" si="1224"/>
        <v>6.5269315210007708</v>
      </c>
      <c r="GX304" s="6">
        <f t="shared" si="1225"/>
        <v>7.6741584184198857</v>
      </c>
      <c r="GY304" s="193">
        <f t="shared" si="1226"/>
        <v>5.7054747258447005</v>
      </c>
      <c r="GZ304" s="193">
        <f t="shared" si="1227"/>
        <v>4.2725276481171504</v>
      </c>
      <c r="HA304" s="193">
        <f t="shared" si="1307"/>
        <v>3.9494231276882226</v>
      </c>
      <c r="HB304" s="193">
        <f t="shared" si="1228"/>
        <v>4.0479094832030205</v>
      </c>
      <c r="HC304" s="205">
        <f t="shared" si="1229"/>
        <v>58269.141623731382</v>
      </c>
      <c r="HG304" s="3">
        <f t="shared" si="1030"/>
        <v>8.2281386308104505</v>
      </c>
      <c r="HH304" s="6">
        <f t="shared" si="1031"/>
        <v>0</v>
      </c>
      <c r="HI304" s="6">
        <f t="shared" si="1032"/>
        <v>0</v>
      </c>
      <c r="HJ304" s="6">
        <f t="shared" si="1033"/>
        <v>0</v>
      </c>
      <c r="HK304" s="193">
        <f t="shared" si="1230"/>
        <v>5.701896930409351</v>
      </c>
      <c r="HL304" s="193">
        <f t="shared" si="1230"/>
        <v>4.1745731882913786</v>
      </c>
      <c r="HM304" s="193">
        <f t="shared" si="1230"/>
        <v>3.8150380693314694</v>
      </c>
      <c r="HN304" s="193">
        <f t="shared" si="1034"/>
        <v>3.9040600573940507</v>
      </c>
      <c r="HO304" s="212">
        <f t="shared" si="1231"/>
        <v>56328.303864700378</v>
      </c>
      <c r="HS304" s="3">
        <f t="shared" si="1035"/>
        <v>7.8703934729491287</v>
      </c>
      <c r="HT304" s="6">
        <f t="shared" si="1036"/>
        <v>0</v>
      </c>
      <c r="HU304" s="6">
        <f t="shared" si="1037"/>
        <v>0</v>
      </c>
      <c r="HV304" s="6">
        <f t="shared" si="1038"/>
        <v>0</v>
      </c>
      <c r="HW304" s="193">
        <f t="shared" si="1232"/>
        <v>5.7007014816834163</v>
      </c>
      <c r="HX304" s="193">
        <f t="shared" si="1233"/>
        <v>4.1745731882913786</v>
      </c>
      <c r="HY304" s="193">
        <f t="shared" si="1234"/>
        <v>3.8150380693314694</v>
      </c>
      <c r="HZ304" s="193">
        <f t="shared" si="1039"/>
        <v>3.9040600573940507</v>
      </c>
      <c r="IA304" s="212">
        <f t="shared" si="1235"/>
        <v>56327.613287084088</v>
      </c>
      <c r="IE304" s="3">
        <f t="shared" si="1040"/>
        <v>9.3013741043944247</v>
      </c>
      <c r="IF304" s="6">
        <f t="shared" si="1041"/>
        <v>0</v>
      </c>
      <c r="IG304" s="6">
        <f t="shared" si="1042"/>
        <v>0</v>
      </c>
      <c r="IH304" s="6">
        <f t="shared" si="1043"/>
        <v>0</v>
      </c>
      <c r="II304" s="193">
        <f t="shared" si="1236"/>
        <v>5.7054747258447005</v>
      </c>
      <c r="IJ304" s="193">
        <f t="shared" si="1237"/>
        <v>4.1745731882913786</v>
      </c>
      <c r="IK304" s="193">
        <f t="shared" si="1238"/>
        <v>3.8150380693314694</v>
      </c>
      <c r="IL304" s="193">
        <f t="shared" si="1044"/>
        <v>3.9040600573940507</v>
      </c>
      <c r="IM304" s="205">
        <f t="shared" si="1239"/>
        <v>56330.370708609771</v>
      </c>
      <c r="IQ304" s="3">
        <f t="shared" si="1045"/>
        <v>0</v>
      </c>
      <c r="IR304" s="6">
        <f t="shared" si="1046"/>
        <v>6.3002773298672414</v>
      </c>
      <c r="IS304" s="6">
        <f t="shared" si="1047"/>
        <v>0</v>
      </c>
      <c r="IT304" s="6">
        <f t="shared" si="1048"/>
        <v>0</v>
      </c>
      <c r="IU304" s="193">
        <f t="shared" si="1240"/>
        <v>5.6740334309306508</v>
      </c>
      <c r="IV304" s="193">
        <f t="shared" si="1241"/>
        <v>4.2670697085886387</v>
      </c>
      <c r="IW304" s="193">
        <f t="shared" si="1242"/>
        <v>3.8150380693314694</v>
      </c>
      <c r="IX304" s="193">
        <f t="shared" si="1049"/>
        <v>3.9040600573940507</v>
      </c>
      <c r="IY304" s="212">
        <f t="shared" si="1243"/>
        <v>56542.765280171807</v>
      </c>
      <c r="JC304" s="3">
        <f t="shared" si="1050"/>
        <v>0</v>
      </c>
      <c r="JD304" s="6">
        <f t="shared" si="1051"/>
        <v>6.1330133299592626</v>
      </c>
      <c r="JE304" s="6">
        <f t="shared" si="1052"/>
        <v>0</v>
      </c>
      <c r="JF304" s="6">
        <f t="shared" si="1053"/>
        <v>0</v>
      </c>
      <c r="JG304" s="193">
        <f t="shared" si="1244"/>
        <v>5.6740334309306508</v>
      </c>
      <c r="JH304" s="193">
        <f t="shared" si="1245"/>
        <v>4.2647214416172572</v>
      </c>
      <c r="JI304" s="193">
        <f t="shared" si="1246"/>
        <v>3.8150380693314694</v>
      </c>
      <c r="JJ304" s="193">
        <f t="shared" si="1054"/>
        <v>3.9040600573940507</v>
      </c>
      <c r="JK304" s="212">
        <f t="shared" si="1247"/>
        <v>56536.900369790084</v>
      </c>
      <c r="JO304" s="3">
        <f t="shared" si="1055"/>
        <v>0</v>
      </c>
      <c r="JP304" s="6">
        <f t="shared" si="1056"/>
        <v>6.6905599963191946</v>
      </c>
      <c r="JQ304" s="6">
        <f t="shared" si="1057"/>
        <v>0</v>
      </c>
      <c r="JR304" s="6">
        <f t="shared" si="1058"/>
        <v>0</v>
      </c>
      <c r="JS304" s="193">
        <f t="shared" si="1248"/>
        <v>5.6740334309306508</v>
      </c>
      <c r="JT304" s="193">
        <f t="shared" si="1249"/>
        <v>4.2725276481171504</v>
      </c>
      <c r="JU304" s="193">
        <f t="shared" si="1250"/>
        <v>3.8150380693314694</v>
      </c>
      <c r="JV304" s="193">
        <f t="shared" si="1059"/>
        <v>3.9040600573940507</v>
      </c>
      <c r="JW304" s="205">
        <f t="shared" si="1251"/>
        <v>56556.399098694936</v>
      </c>
      <c r="KA304" s="3">
        <f t="shared" si="1060"/>
        <v>0</v>
      </c>
      <c r="KB304" s="6">
        <f t="shared" si="1061"/>
        <v>0</v>
      </c>
      <c r="KC304" s="6">
        <f t="shared" si="1062"/>
        <v>6.2256885277238121</v>
      </c>
      <c r="KD304" s="6">
        <f t="shared" si="1063"/>
        <v>0</v>
      </c>
      <c r="KE304" s="193">
        <f t="shared" si="1252"/>
        <v>5.6740334309306508</v>
      </c>
      <c r="KF304" s="193">
        <f t="shared" si="1253"/>
        <v>4.1745731882913786</v>
      </c>
      <c r="KG304" s="193">
        <f t="shared" si="1254"/>
        <v>3.9436025298063231</v>
      </c>
      <c r="KH304" s="193">
        <f t="shared" si="1064"/>
        <v>3.9040600573940507</v>
      </c>
      <c r="KI304" s="212">
        <f t="shared" si="1255"/>
        <v>56942.179550514382</v>
      </c>
      <c r="KM304" s="3">
        <f t="shared" si="1065"/>
        <v>0</v>
      </c>
      <c r="KN304" s="6">
        <f t="shared" si="1066"/>
        <v>0</v>
      </c>
      <c r="KO304" s="6">
        <f t="shared" si="1067"/>
        <v>5.5227882100775751</v>
      </c>
      <c r="KP304" s="6">
        <f t="shared" si="1068"/>
        <v>0</v>
      </c>
      <c r="KQ304" s="193">
        <f t="shared" si="1256"/>
        <v>5.6740334309306508</v>
      </c>
      <c r="KR304" s="193">
        <f t="shared" si="1257"/>
        <v>4.1745731882913786</v>
      </c>
      <c r="KS304" s="193">
        <f t="shared" si="1258"/>
        <v>3.9298879151633725</v>
      </c>
      <c r="KT304" s="193">
        <f t="shared" si="1069"/>
        <v>3.9040600573940507</v>
      </c>
      <c r="KU304" s="212">
        <f t="shared" si="1259"/>
        <v>56874.64313398685</v>
      </c>
      <c r="KY304" s="3">
        <f t="shared" si="1070"/>
        <v>0</v>
      </c>
      <c r="KZ304" s="6">
        <f t="shared" si="1071"/>
        <v>0</v>
      </c>
      <c r="LA304" s="6">
        <f t="shared" si="1072"/>
        <v>6.5269315210007708</v>
      </c>
      <c r="LB304" s="6">
        <f t="shared" si="1073"/>
        <v>0</v>
      </c>
      <c r="LC304" s="193">
        <f t="shared" si="1260"/>
        <v>5.6740334309306508</v>
      </c>
      <c r="LD304" s="193">
        <f t="shared" si="1261"/>
        <v>4.1745731882913786</v>
      </c>
      <c r="LE304" s="193">
        <f t="shared" si="1262"/>
        <v>3.9494231276882226</v>
      </c>
      <c r="LF304" s="193">
        <f t="shared" si="1074"/>
        <v>3.9040600573940507</v>
      </c>
      <c r="LG304" s="205">
        <f t="shared" si="1263"/>
        <v>56970.866809320338</v>
      </c>
      <c r="LK304" s="3">
        <f t="shared" si="1075"/>
        <v>0</v>
      </c>
      <c r="LL304" s="6">
        <f t="shared" si="1076"/>
        <v>0</v>
      </c>
      <c r="LM304" s="6">
        <f t="shared" si="1077"/>
        <v>0</v>
      </c>
      <c r="LN304" s="6">
        <f t="shared" si="1078"/>
        <v>7.2444055469883715</v>
      </c>
      <c r="LO304" s="193">
        <f t="shared" si="1264"/>
        <v>5.6740334309306508</v>
      </c>
      <c r="LP304" s="193">
        <f t="shared" si="1265"/>
        <v>4.1745731882913786</v>
      </c>
      <c r="LQ304" s="193">
        <f t="shared" si="1266"/>
        <v>3.8150380693314694</v>
      </c>
      <c r="LR304" s="193">
        <f t="shared" si="1079"/>
        <v>4.0403782099671082</v>
      </c>
      <c r="LS304" s="212">
        <f t="shared" si="1267"/>
        <v>57274.661305590955</v>
      </c>
      <c r="LW304" s="3">
        <f t="shared" si="1080"/>
        <v>0</v>
      </c>
      <c r="LX304" s="6">
        <f t="shared" si="1081"/>
        <v>0</v>
      </c>
      <c r="LY304" s="6">
        <f t="shared" si="1082"/>
        <v>0</v>
      </c>
      <c r="LZ304" s="6">
        <f t="shared" si="1083"/>
        <v>6.7532594082094999</v>
      </c>
      <c r="MA304" s="193">
        <f t="shared" si="1268"/>
        <v>5.6740334309306508</v>
      </c>
      <c r="MB304" s="193">
        <f t="shared" si="1269"/>
        <v>4.1745731882913786</v>
      </c>
      <c r="MC304" s="193">
        <f t="shared" si="1270"/>
        <v>3.8150380693314694</v>
      </c>
      <c r="MD304" s="193">
        <f t="shared" si="1084"/>
        <v>4.0317010093108374</v>
      </c>
      <c r="ME304" s="212">
        <f t="shared" si="1271"/>
        <v>57212.910130061035</v>
      </c>
      <c r="MI304" s="3">
        <f t="shared" si="1085"/>
        <v>0</v>
      </c>
      <c r="MJ304" s="6">
        <f t="shared" si="1086"/>
        <v>0</v>
      </c>
      <c r="MK304" s="6">
        <f t="shared" si="1087"/>
        <v>0</v>
      </c>
      <c r="ML304" s="6">
        <f t="shared" si="1088"/>
        <v>7.6741584184198857</v>
      </c>
      <c r="MM304" s="193">
        <f t="shared" si="1272"/>
        <v>5.6740334309306508</v>
      </c>
      <c r="MN304" s="193">
        <f t="shared" si="1273"/>
        <v>4.1745731882913786</v>
      </c>
      <c r="MO304" s="193">
        <f t="shared" si="1274"/>
        <v>3.8150380693314694</v>
      </c>
      <c r="MP304" s="193">
        <f t="shared" si="1089"/>
        <v>4.0479094832030205</v>
      </c>
      <c r="MQ304" s="205">
        <f t="shared" si="1275"/>
        <v>57328.311530152037</v>
      </c>
      <c r="MT304" s="3">
        <f t="shared" si="1090"/>
        <v>6.7971579993651554</v>
      </c>
      <c r="MU304" s="6">
        <f t="shared" si="1091"/>
        <v>5.5754666635993289</v>
      </c>
      <c r="MV304" s="6">
        <f t="shared" si="1092"/>
        <v>5.7738240378083736</v>
      </c>
      <c r="MW304" s="6">
        <f t="shared" si="1093"/>
        <v>7.3671920816830898</v>
      </c>
      <c r="MX304" s="193">
        <f t="shared" si="1276"/>
        <v>5.6971065369270999</v>
      </c>
      <c r="MY304" s="193">
        <f t="shared" si="1277"/>
        <v>4.2568538185124138</v>
      </c>
      <c r="MZ304" s="193">
        <f t="shared" si="1278"/>
        <v>3.9348076119353053</v>
      </c>
      <c r="NA304" s="193">
        <f t="shared" si="1094"/>
        <v>4.0425357963040049</v>
      </c>
      <c r="NB304" s="212">
        <f t="shared" si="1279"/>
        <v>58111.390897027639</v>
      </c>
      <c r="NF304" s="3">
        <f t="shared" si="1095"/>
        <v>6.7971579993651545</v>
      </c>
      <c r="NG304" s="6">
        <f t="shared" si="1096"/>
        <v>0</v>
      </c>
      <c r="NH304" s="6">
        <f t="shared" si="1097"/>
        <v>0</v>
      </c>
      <c r="NI304" s="6">
        <f t="shared" si="1098"/>
        <v>0</v>
      </c>
      <c r="NJ304" s="193">
        <f t="shared" si="1280"/>
        <v>5.6971065369270999</v>
      </c>
      <c r="NK304" s="193">
        <f t="shared" si="1281"/>
        <v>4.1745731882913786</v>
      </c>
      <c r="NL304" s="193">
        <f t="shared" si="1282"/>
        <v>3.8150380693314694</v>
      </c>
      <c r="NM304" s="193">
        <f t="shared" si="1099"/>
        <v>3.9040600573940507</v>
      </c>
      <c r="NN304" s="212">
        <f t="shared" si="1283"/>
        <v>56325.536638085912</v>
      </c>
      <c r="NR304" s="3">
        <f t="shared" si="1100"/>
        <v>0</v>
      </c>
      <c r="NS304" s="6">
        <f t="shared" si="1101"/>
        <v>5.5754666635993289</v>
      </c>
      <c r="NT304" s="6">
        <f t="shared" si="1102"/>
        <v>0</v>
      </c>
      <c r="NU304" s="6">
        <f t="shared" si="1103"/>
        <v>0</v>
      </c>
      <c r="NV304" s="193">
        <f t="shared" si="1284"/>
        <v>5.6740334309306508</v>
      </c>
      <c r="NW304" s="193">
        <f t="shared" si="1285"/>
        <v>4.2568538185124138</v>
      </c>
      <c r="NX304" s="193">
        <f t="shared" si="1286"/>
        <v>3.8150380693314694</v>
      </c>
      <c r="NY304" s="193">
        <f t="shared" si="1104"/>
        <v>3.9040600573940507</v>
      </c>
      <c r="NZ304" s="212">
        <f t="shared" si="1287"/>
        <v>56517.255033488123</v>
      </c>
      <c r="OD304" s="3">
        <f t="shared" si="1105"/>
        <v>0</v>
      </c>
      <c r="OE304" s="6">
        <f t="shared" si="1106"/>
        <v>0</v>
      </c>
      <c r="OF304" s="6">
        <f t="shared" si="1107"/>
        <v>5.7738240378083736</v>
      </c>
      <c r="OG304" s="6">
        <f t="shared" si="1108"/>
        <v>0</v>
      </c>
      <c r="OH304" s="193">
        <f t="shared" si="1288"/>
        <v>5.6740334309306508</v>
      </c>
      <c r="OI304" s="193">
        <f t="shared" si="1289"/>
        <v>4.1745731882913786</v>
      </c>
      <c r="OJ304" s="193">
        <f t="shared" si="1290"/>
        <v>3.9348076119353053</v>
      </c>
      <c r="OK304" s="193">
        <f t="shared" si="1109"/>
        <v>3.9040600573940507</v>
      </c>
      <c r="OL304" s="212">
        <f t="shared" si="1291"/>
        <v>56898.860530854967</v>
      </c>
      <c r="OP304" s="3">
        <f t="shared" si="1110"/>
        <v>0</v>
      </c>
      <c r="OQ304" s="6">
        <f t="shared" si="1111"/>
        <v>0</v>
      </c>
      <c r="OR304" s="6">
        <f t="shared" si="1112"/>
        <v>0</v>
      </c>
      <c r="OS304" s="6">
        <f t="shared" si="1113"/>
        <v>7.3671920816830898</v>
      </c>
      <c r="OT304" s="193">
        <f t="shared" si="1292"/>
        <v>5.6740334309306508</v>
      </c>
      <c r="OU304" s="193">
        <f t="shared" si="1293"/>
        <v>4.1745731882913786</v>
      </c>
      <c r="OV304" s="193">
        <f t="shared" si="1294"/>
        <v>3.8150380693314694</v>
      </c>
      <c r="OW304" s="193">
        <f t="shared" si="1114"/>
        <v>4.0425357963040049</v>
      </c>
      <c r="OX304" s="232">
        <f t="shared" si="1295"/>
        <v>57290.026081946315</v>
      </c>
    </row>
    <row r="305" spans="2:414" x14ac:dyDescent="0.2">
      <c r="B305" s="81">
        <v>45570</v>
      </c>
      <c r="C305">
        <v>145</v>
      </c>
      <c r="D305">
        <v>11.562026116156353</v>
      </c>
      <c r="E305">
        <v>0</v>
      </c>
      <c r="F305">
        <v>0</v>
      </c>
      <c r="G305">
        <v>0</v>
      </c>
      <c r="H305">
        <v>0</v>
      </c>
      <c r="I305">
        <v>0</v>
      </c>
      <c r="J305">
        <v>0</v>
      </c>
      <c r="K305">
        <v>0</v>
      </c>
      <c r="L305">
        <v>1</v>
      </c>
      <c r="M305">
        <v>0</v>
      </c>
      <c r="N305">
        <v>0</v>
      </c>
      <c r="O305">
        <v>0</v>
      </c>
      <c r="P305">
        <v>0</v>
      </c>
      <c r="Q305">
        <v>0</v>
      </c>
      <c r="R305">
        <v>0</v>
      </c>
      <c r="S305">
        <v>1</v>
      </c>
      <c r="T305">
        <v>21025</v>
      </c>
      <c r="U305">
        <v>7.1637467802550594</v>
      </c>
      <c r="V305">
        <v>5.5830513223613112</v>
      </c>
      <c r="W305">
        <v>4.992389680836502</v>
      </c>
      <c r="X305">
        <v>6.0459166219238272</v>
      </c>
      <c r="Y305" s="3">
        <v>1000.5350186807912</v>
      </c>
      <c r="Z305" s="3">
        <v>200.86957412481215</v>
      </c>
      <c r="AA305" s="3">
        <v>101.90949065258727</v>
      </c>
      <c r="AB305" s="3">
        <v>372.78131360108091</v>
      </c>
      <c r="AC305">
        <v>1</v>
      </c>
      <c r="AD305">
        <v>1</v>
      </c>
      <c r="AE305" s="6"/>
      <c r="AF305" s="1" t="s">
        <v>4</v>
      </c>
      <c r="AG305">
        <v>145</v>
      </c>
      <c r="AH305" s="189">
        <v>45570</v>
      </c>
      <c r="AI305">
        <f t="shared" si="1115"/>
        <v>10</v>
      </c>
      <c r="AJ305">
        <v>145</v>
      </c>
      <c r="AK305">
        <v>1</v>
      </c>
      <c r="AL305">
        <v>1</v>
      </c>
      <c r="AM305">
        <v>0</v>
      </c>
      <c r="AN305">
        <v>0</v>
      </c>
      <c r="AO305">
        <v>0</v>
      </c>
      <c r="AP305">
        <v>0</v>
      </c>
      <c r="AQ305">
        <v>1</v>
      </c>
      <c r="AS305" s="37"/>
      <c r="AT305" s="37"/>
      <c r="AU305" s="6">
        <f t="shared" si="1116"/>
        <v>0</v>
      </c>
      <c r="AV305" s="6">
        <f t="shared" si="1117"/>
        <v>0</v>
      </c>
      <c r="AW305" s="6">
        <f t="shared" si="1118"/>
        <v>0</v>
      </c>
      <c r="AX305" s="6">
        <f t="shared" si="1119"/>
        <v>0</v>
      </c>
      <c r="AY305" s="193">
        <f t="shared" si="1120"/>
        <v>5.6740334309306508</v>
      </c>
      <c r="AZ305" s="193">
        <f t="shared" si="1121"/>
        <v>4.1745731882913786</v>
      </c>
      <c r="BA305" s="193">
        <f t="shared" si="1122"/>
        <v>3.8150380693314694</v>
      </c>
      <c r="BB305" s="193">
        <f t="shared" si="1123"/>
        <v>3.9040600573940507</v>
      </c>
      <c r="BC305" s="72">
        <f t="shared" si="1124"/>
        <v>56312.210093717425</v>
      </c>
      <c r="BG305" s="3">
        <f t="shared" si="1125"/>
        <v>7.0204718446499577</v>
      </c>
      <c r="BH305" s="6">
        <f t="shared" si="1126"/>
        <v>0</v>
      </c>
      <c r="BI305" s="6">
        <f t="shared" si="1127"/>
        <v>0</v>
      </c>
      <c r="BJ305" s="6">
        <f t="shared" si="1128"/>
        <v>0</v>
      </c>
      <c r="BK305" s="193">
        <f t="shared" si="1129"/>
        <v>5.6978556218330807</v>
      </c>
      <c r="BL305" s="193">
        <f t="shared" si="1130"/>
        <v>4.1745731882913786</v>
      </c>
      <c r="BM305" s="193">
        <f t="shared" si="1131"/>
        <v>3.8150380693314694</v>
      </c>
      <c r="BN305" s="193">
        <f t="shared" si="1132"/>
        <v>3.9040600573940507</v>
      </c>
      <c r="BO305" s="72">
        <f t="shared" si="1133"/>
        <v>56325.969346743346</v>
      </c>
      <c r="BS305" s="3">
        <f t="shared" si="1134"/>
        <v>7.0204939640476951</v>
      </c>
      <c r="BT305" s="6">
        <f t="shared" si="1135"/>
        <v>0</v>
      </c>
      <c r="BU305" s="6">
        <f t="shared" si="1136"/>
        <v>0</v>
      </c>
      <c r="BV305" s="6">
        <f t="shared" si="1137"/>
        <v>0</v>
      </c>
      <c r="BW305" s="193">
        <f t="shared" si="1138"/>
        <v>5.697855696002696</v>
      </c>
      <c r="BX305" s="193">
        <f t="shared" si="1139"/>
        <v>4.1745731882913786</v>
      </c>
      <c r="BY305" s="193">
        <f t="shared" si="1296"/>
        <v>3.8150380693314694</v>
      </c>
      <c r="BZ305" s="193">
        <f t="shared" si="1140"/>
        <v>3.9040600573940507</v>
      </c>
      <c r="CA305" s="72">
        <f t="shared" si="1141"/>
        <v>56325.969346743346</v>
      </c>
      <c r="CE305" s="3">
        <f t="shared" si="1142"/>
        <v>0</v>
      </c>
      <c r="CF305" s="6">
        <f t="shared" si="1143"/>
        <v>5.5830513223613112</v>
      </c>
      <c r="CG305" s="6">
        <f t="shared" si="1144"/>
        <v>0</v>
      </c>
      <c r="CH305" s="6">
        <f t="shared" si="1145"/>
        <v>0</v>
      </c>
      <c r="CI305" s="193">
        <f t="shared" si="1146"/>
        <v>5.6740334309306508</v>
      </c>
      <c r="CJ305" s="193">
        <f t="shared" si="1147"/>
        <v>4.2569612631118821</v>
      </c>
      <c r="CK305" s="193">
        <f t="shared" si="1297"/>
        <v>3.8150380693314694</v>
      </c>
      <c r="CL305" s="193">
        <f t="shared" si="1148"/>
        <v>3.9040600573940507</v>
      </c>
      <c r="CM305" s="72">
        <f t="shared" si="1149"/>
        <v>56517.523275052641</v>
      </c>
      <c r="CQ305" s="3">
        <f t="shared" si="1150"/>
        <v>0</v>
      </c>
      <c r="CR305" s="6">
        <f t="shared" si="1151"/>
        <v>5.5831120426673522</v>
      </c>
      <c r="CS305" s="6">
        <f t="shared" si="1152"/>
        <v>0</v>
      </c>
      <c r="CT305" s="6">
        <f t="shared" si="1153"/>
        <v>0</v>
      </c>
      <c r="CU305" s="193">
        <f t="shared" si="1154"/>
        <v>5.6740334309306508</v>
      </c>
      <c r="CV305" s="193">
        <f t="shared" si="1155"/>
        <v>4.2569621232317489</v>
      </c>
      <c r="CW305" s="193">
        <f t="shared" si="1298"/>
        <v>3.8150380693314694</v>
      </c>
      <c r="CX305" s="193">
        <f t="shared" si="1156"/>
        <v>3.9040600573940507</v>
      </c>
      <c r="CY305" s="72">
        <f t="shared" si="1157"/>
        <v>56517.525422395971</v>
      </c>
      <c r="DC305" s="3">
        <f t="shared" si="1158"/>
        <v>0</v>
      </c>
      <c r="DD305" s="6">
        <f t="shared" si="1159"/>
        <v>0</v>
      </c>
      <c r="DE305" s="6">
        <f t="shared" si="1160"/>
        <v>5.2420091648783274</v>
      </c>
      <c r="DF305" s="6">
        <f t="shared" si="1161"/>
        <v>0</v>
      </c>
      <c r="DG305" s="193">
        <f t="shared" si="1162"/>
        <v>5.6740334309306508</v>
      </c>
      <c r="DH305" s="193">
        <f t="shared" si="1163"/>
        <v>4.1745731882913786</v>
      </c>
      <c r="DI305" s="193">
        <f t="shared" si="1299"/>
        <v>3.9243564951621441</v>
      </c>
      <c r="DJ305" s="193">
        <f t="shared" si="1164"/>
        <v>3.9040600573940507</v>
      </c>
      <c r="DK305" s="72">
        <f t="shared" si="1165"/>
        <v>56847.426815343693</v>
      </c>
      <c r="DO305" s="3">
        <f t="shared" si="1166"/>
        <v>0</v>
      </c>
      <c r="DP305" s="6">
        <f t="shared" si="1167"/>
        <v>0</v>
      </c>
      <c r="DQ305" s="6">
        <f t="shared" si="1168"/>
        <v>4.9924860978978671</v>
      </c>
      <c r="DR305" s="6">
        <f t="shared" si="1169"/>
        <v>0</v>
      </c>
      <c r="DS305" s="193">
        <f t="shared" si="1170"/>
        <v>5.6740334309306508</v>
      </c>
      <c r="DT305" s="193">
        <f t="shared" si="1171"/>
        <v>4.1745731882913786</v>
      </c>
      <c r="DU305" s="193">
        <f t="shared" si="1300"/>
        <v>3.9194150166002761</v>
      </c>
      <c r="DV305" s="193">
        <f t="shared" si="1172"/>
        <v>3.9040600573940507</v>
      </c>
      <c r="DW305" s="72">
        <f t="shared" si="1173"/>
        <v>56823.124207911918</v>
      </c>
      <c r="EA305" s="3">
        <f t="shared" si="1174"/>
        <v>0</v>
      </c>
      <c r="EB305" s="6">
        <f t="shared" si="1175"/>
        <v>0</v>
      </c>
      <c r="EC305" s="6">
        <f t="shared" si="1176"/>
        <v>0</v>
      </c>
      <c r="ED305" s="6">
        <f t="shared" si="1177"/>
        <v>18.137749865771482</v>
      </c>
      <c r="EE305" s="193">
        <f t="shared" si="1178"/>
        <v>5.6740334309306508</v>
      </c>
      <c r="EF305" s="193">
        <f t="shared" si="1179"/>
        <v>4.1745731882913786</v>
      </c>
      <c r="EG305" s="193">
        <f t="shared" si="1301"/>
        <v>3.8150380693314694</v>
      </c>
      <c r="EH305" s="193">
        <f t="shared" si="1180"/>
        <v>4.2156943181302342</v>
      </c>
      <c r="EI305" s="72">
        <f t="shared" si="1181"/>
        <v>58536.671836714318</v>
      </c>
      <c r="EM305" s="3">
        <f t="shared" si="1182"/>
        <v>0</v>
      </c>
      <c r="EN305" s="6">
        <f t="shared" si="1183"/>
        <v>0</v>
      </c>
      <c r="EO305" s="6">
        <f t="shared" si="1184"/>
        <v>0</v>
      </c>
      <c r="EP305" s="6">
        <f t="shared" si="1185"/>
        <v>6.0460658410639496</v>
      </c>
      <c r="EQ305" s="193">
        <f t="shared" si="1186"/>
        <v>5.6740334309306508</v>
      </c>
      <c r="ER305" s="193">
        <f t="shared" si="1187"/>
        <v>4.1745731882913786</v>
      </c>
      <c r="ES305" s="193">
        <f t="shared" si="1302"/>
        <v>3.8150380693314694</v>
      </c>
      <c r="ET305" s="193">
        <f t="shared" si="1188"/>
        <v>4.0190730831366173</v>
      </c>
      <c r="EU305" s="72">
        <f t="shared" si="1189"/>
        <v>57123.162600252304</v>
      </c>
      <c r="EY305" s="3">
        <f t="shared" si="1190"/>
        <v>7.0204718446499577</v>
      </c>
      <c r="EZ305" s="6">
        <f t="shared" si="1191"/>
        <v>5.5830513223613112</v>
      </c>
      <c r="FA305" s="6">
        <f t="shared" si="1192"/>
        <v>5.2420091648783274</v>
      </c>
      <c r="FB305" s="6">
        <f t="shared" si="1193"/>
        <v>18.137749865771482</v>
      </c>
      <c r="FC305" s="193">
        <f t="shared" si="1194"/>
        <v>5.6978556218330807</v>
      </c>
      <c r="FD305" s="193">
        <f t="shared" si="1195"/>
        <v>4.2569612631118821</v>
      </c>
      <c r="FE305" s="193">
        <f t="shared" si="1303"/>
        <v>3.9243564951621441</v>
      </c>
      <c r="FF305" s="193">
        <f t="shared" si="1196"/>
        <v>4.2156943181302342</v>
      </c>
      <c r="FG305" s="72">
        <f t="shared" si="1197"/>
        <v>59322.974205279228</v>
      </c>
      <c r="FK305" s="3">
        <f t="shared" si="1198"/>
        <v>7.1637688996527977</v>
      </c>
      <c r="FL305" s="6">
        <f t="shared" si="1199"/>
        <v>5.5831120426673522</v>
      </c>
      <c r="FM305" s="6">
        <f t="shared" si="1200"/>
        <v>4.9924860978978671</v>
      </c>
      <c r="FN305" s="6">
        <f t="shared" si="1201"/>
        <v>6.0460658410639496</v>
      </c>
      <c r="FO305" s="193">
        <f t="shared" si="1202"/>
        <v>5.6983360026896426</v>
      </c>
      <c r="FP305" s="193">
        <f t="shared" si="1203"/>
        <v>4.2569621232317489</v>
      </c>
      <c r="FQ305" s="193">
        <f t="shared" si="1304"/>
        <v>3.9194150166002761</v>
      </c>
      <c r="FR305" s="193">
        <f t="shared" si="1204"/>
        <v>4.0190730831366173</v>
      </c>
      <c r="FS305" s="205">
        <f t="shared" si="1205"/>
        <v>57866.016560240219</v>
      </c>
      <c r="FW305" s="3">
        <f t="shared" si="1206"/>
        <v>8.2383087972933176</v>
      </c>
      <c r="FX305" s="6">
        <f t="shared" si="1207"/>
        <v>6.3088479942682811</v>
      </c>
      <c r="FY305" s="6">
        <f t="shared" si="1208"/>
        <v>6.1905632042372627</v>
      </c>
      <c r="FZ305" s="6">
        <f t="shared" si="1209"/>
        <v>7.1341816138701155</v>
      </c>
      <c r="GA305" s="193">
        <f t="shared" si="1210"/>
        <v>5.7019308943688092</v>
      </c>
      <c r="GB305" s="193">
        <f t="shared" si="1211"/>
        <v>4.2671898861992501</v>
      </c>
      <c r="GC305" s="193">
        <f t="shared" si="1305"/>
        <v>3.9429216297623477</v>
      </c>
      <c r="GD305" s="193">
        <f t="shared" si="1212"/>
        <v>4.0384373986490925</v>
      </c>
      <c r="GE305" s="72">
        <f t="shared" si="1213"/>
        <v>58152.005757257582</v>
      </c>
      <c r="GI305" s="3">
        <f t="shared" si="1214"/>
        <v>7.8801214582805663</v>
      </c>
      <c r="GJ305" s="6">
        <f t="shared" si="1215"/>
        <v>6.1413564545974424</v>
      </c>
      <c r="GK305" s="6">
        <f t="shared" si="1216"/>
        <v>5.4916286489201527</v>
      </c>
      <c r="GL305" s="6">
        <f t="shared" si="1217"/>
        <v>6.6505082841162109</v>
      </c>
      <c r="GM305" s="193">
        <f t="shared" si="1218"/>
        <v>5.7007340078324518</v>
      </c>
      <c r="GN305" s="193">
        <f t="shared" si="1219"/>
        <v>4.264838703882412</v>
      </c>
      <c r="GO305" s="193">
        <f t="shared" si="1306"/>
        <v>3.9292755708929556</v>
      </c>
      <c r="GP305" s="193">
        <f t="shared" si="1220"/>
        <v>4.0298761167918657</v>
      </c>
      <c r="GQ305" s="72">
        <f t="shared" si="1221"/>
        <v>58014.85413337197</v>
      </c>
      <c r="GU305" s="3">
        <f t="shared" si="1222"/>
        <v>9.3128708143315784</v>
      </c>
      <c r="GV305" s="6">
        <f t="shared" si="1223"/>
        <v>6.6996615868335736</v>
      </c>
      <c r="GW305" s="6">
        <f t="shared" si="1224"/>
        <v>6.4901065850874531</v>
      </c>
      <c r="GX305" s="6">
        <f t="shared" si="1225"/>
        <v>7.5573957774047837</v>
      </c>
      <c r="GY305" s="193">
        <f t="shared" si="1226"/>
        <v>5.7055129826831266</v>
      </c>
      <c r="GZ305" s="193">
        <f t="shared" si="1227"/>
        <v>4.2726545752730951</v>
      </c>
      <c r="HA305" s="193">
        <f t="shared" si="1307"/>
        <v>3.9487134135906956</v>
      </c>
      <c r="HB305" s="193">
        <f t="shared" si="1228"/>
        <v>4.0458688629273603</v>
      </c>
      <c r="HC305" s="205">
        <f t="shared" si="1229"/>
        <v>58251.133312309525</v>
      </c>
      <c r="HG305" s="3">
        <f t="shared" si="1030"/>
        <v>8.2383087972933176</v>
      </c>
      <c r="HH305" s="6">
        <f t="shared" si="1031"/>
        <v>0</v>
      </c>
      <c r="HI305" s="6">
        <f t="shared" si="1032"/>
        <v>0</v>
      </c>
      <c r="HJ305" s="6">
        <f t="shared" si="1033"/>
        <v>0</v>
      </c>
      <c r="HK305" s="193">
        <f t="shared" si="1230"/>
        <v>5.7019308943688092</v>
      </c>
      <c r="HL305" s="193">
        <f t="shared" si="1230"/>
        <v>4.1745731882913786</v>
      </c>
      <c r="HM305" s="193">
        <f t="shared" si="1230"/>
        <v>3.8150380693314694</v>
      </c>
      <c r="HN305" s="193">
        <f t="shared" si="1034"/>
        <v>3.9040600573940507</v>
      </c>
      <c r="HO305" s="212">
        <f t="shared" si="1231"/>
        <v>56328.323484862653</v>
      </c>
      <c r="HS305" s="3">
        <f t="shared" si="1035"/>
        <v>7.8801214582805663</v>
      </c>
      <c r="HT305" s="6">
        <f t="shared" si="1036"/>
        <v>0</v>
      </c>
      <c r="HU305" s="6">
        <f t="shared" si="1037"/>
        <v>0</v>
      </c>
      <c r="HV305" s="6">
        <f t="shared" si="1038"/>
        <v>0</v>
      </c>
      <c r="HW305" s="193">
        <f t="shared" si="1232"/>
        <v>5.7007340078324518</v>
      </c>
      <c r="HX305" s="193">
        <f t="shared" si="1233"/>
        <v>4.1745731882913786</v>
      </c>
      <c r="HY305" s="193">
        <f t="shared" si="1234"/>
        <v>3.8150380693314694</v>
      </c>
      <c r="HZ305" s="193">
        <f t="shared" si="1039"/>
        <v>3.9040600573940507</v>
      </c>
      <c r="IA305" s="212">
        <f t="shared" si="1235"/>
        <v>56327.63207642737</v>
      </c>
      <c r="IE305" s="3">
        <f t="shared" si="1040"/>
        <v>9.3128708143315784</v>
      </c>
      <c r="IF305" s="6">
        <f t="shared" si="1041"/>
        <v>0</v>
      </c>
      <c r="IG305" s="6">
        <f t="shared" si="1042"/>
        <v>0</v>
      </c>
      <c r="IH305" s="6">
        <f t="shared" si="1043"/>
        <v>0</v>
      </c>
      <c r="II305" s="193">
        <f t="shared" si="1236"/>
        <v>5.7055129826831266</v>
      </c>
      <c r="IJ305" s="193">
        <f t="shared" si="1237"/>
        <v>4.1745731882913786</v>
      </c>
      <c r="IK305" s="193">
        <f t="shared" si="1238"/>
        <v>3.8150380693314694</v>
      </c>
      <c r="IL305" s="193">
        <f t="shared" si="1044"/>
        <v>3.9040600573940507</v>
      </c>
      <c r="IM305" s="205">
        <f t="shared" si="1239"/>
        <v>56330.392809476405</v>
      </c>
      <c r="IQ305" s="3">
        <f t="shared" si="1045"/>
        <v>0</v>
      </c>
      <c r="IR305" s="6">
        <f t="shared" si="1046"/>
        <v>6.3088479942682811</v>
      </c>
      <c r="IS305" s="6">
        <f t="shared" si="1047"/>
        <v>0</v>
      </c>
      <c r="IT305" s="6">
        <f t="shared" si="1048"/>
        <v>0</v>
      </c>
      <c r="IU305" s="193">
        <f t="shared" si="1240"/>
        <v>5.6740334309306508</v>
      </c>
      <c r="IV305" s="193">
        <f t="shared" si="1241"/>
        <v>4.2671898861992501</v>
      </c>
      <c r="IW305" s="193">
        <f t="shared" si="1242"/>
        <v>3.8150380693314694</v>
      </c>
      <c r="IX305" s="193">
        <f t="shared" si="1049"/>
        <v>3.9040600573940507</v>
      </c>
      <c r="IY305" s="212">
        <f t="shared" si="1243"/>
        <v>56543.065445933382</v>
      </c>
      <c r="JC305" s="3">
        <f t="shared" si="1050"/>
        <v>0</v>
      </c>
      <c r="JD305" s="6">
        <f t="shared" si="1051"/>
        <v>6.1413564545974424</v>
      </c>
      <c r="JE305" s="6">
        <f t="shared" si="1052"/>
        <v>0</v>
      </c>
      <c r="JF305" s="6">
        <f t="shared" si="1053"/>
        <v>0</v>
      </c>
      <c r="JG305" s="193">
        <f t="shared" si="1244"/>
        <v>5.6740334309306508</v>
      </c>
      <c r="JH305" s="193">
        <f t="shared" si="1245"/>
        <v>4.264838703882412</v>
      </c>
      <c r="JI305" s="193">
        <f t="shared" si="1246"/>
        <v>3.8150380693314694</v>
      </c>
      <c r="JJ305" s="193">
        <f t="shared" si="1054"/>
        <v>3.9040600573940507</v>
      </c>
      <c r="JK305" s="212">
        <f t="shared" si="1247"/>
        <v>56537.193223540016</v>
      </c>
      <c r="JO305" s="3">
        <f t="shared" si="1055"/>
        <v>0</v>
      </c>
      <c r="JP305" s="6">
        <f t="shared" si="1056"/>
        <v>6.6996615868335736</v>
      </c>
      <c r="JQ305" s="6">
        <f t="shared" si="1057"/>
        <v>0</v>
      </c>
      <c r="JR305" s="6">
        <f t="shared" si="1058"/>
        <v>0</v>
      </c>
      <c r="JS305" s="193">
        <f t="shared" si="1248"/>
        <v>5.6740334309306508</v>
      </c>
      <c r="JT305" s="193">
        <f t="shared" si="1249"/>
        <v>4.2726545752730951</v>
      </c>
      <c r="JU305" s="193">
        <f t="shared" si="1250"/>
        <v>3.8150380693314694</v>
      </c>
      <c r="JV305" s="193">
        <f t="shared" si="1059"/>
        <v>3.9040600573940507</v>
      </c>
      <c r="JW305" s="205">
        <f t="shared" si="1251"/>
        <v>56556.716199180977</v>
      </c>
      <c r="KA305" s="3">
        <f t="shared" si="1060"/>
        <v>0</v>
      </c>
      <c r="KB305" s="6">
        <f t="shared" si="1061"/>
        <v>0</v>
      </c>
      <c r="KC305" s="6">
        <f t="shared" si="1062"/>
        <v>6.1905632042372627</v>
      </c>
      <c r="KD305" s="6">
        <f t="shared" si="1063"/>
        <v>0</v>
      </c>
      <c r="KE305" s="193">
        <f t="shared" si="1252"/>
        <v>5.6740334309306508</v>
      </c>
      <c r="KF305" s="193">
        <f t="shared" si="1253"/>
        <v>4.1745731882913786</v>
      </c>
      <c r="KG305" s="193">
        <f t="shared" si="1254"/>
        <v>3.9429216297623477</v>
      </c>
      <c r="KH305" s="193">
        <f t="shared" si="1064"/>
        <v>3.9040600573940507</v>
      </c>
      <c r="KI305" s="212">
        <f t="shared" si="1255"/>
        <v>56938.824626814843</v>
      </c>
      <c r="KM305" s="3">
        <f t="shared" si="1065"/>
        <v>0</v>
      </c>
      <c r="KN305" s="6">
        <f t="shared" si="1066"/>
        <v>0</v>
      </c>
      <c r="KO305" s="6">
        <f t="shared" si="1067"/>
        <v>5.4916286489201527</v>
      </c>
      <c r="KP305" s="6">
        <f t="shared" si="1068"/>
        <v>0</v>
      </c>
      <c r="KQ305" s="193">
        <f t="shared" si="1256"/>
        <v>5.6740334309306508</v>
      </c>
      <c r="KR305" s="193">
        <f t="shared" si="1257"/>
        <v>4.1745731882913786</v>
      </c>
      <c r="KS305" s="193">
        <f t="shared" si="1258"/>
        <v>3.9292755708929556</v>
      </c>
      <c r="KT305" s="193">
        <f t="shared" si="1069"/>
        <v>3.9040600573940507</v>
      </c>
      <c r="KU305" s="212">
        <f t="shared" si="1259"/>
        <v>56871.629567133903</v>
      </c>
      <c r="KY305" s="3">
        <f t="shared" si="1070"/>
        <v>0</v>
      </c>
      <c r="KZ305" s="6">
        <f t="shared" si="1071"/>
        <v>0</v>
      </c>
      <c r="LA305" s="6">
        <f t="shared" si="1072"/>
        <v>6.4901065850874531</v>
      </c>
      <c r="LB305" s="6">
        <f t="shared" si="1073"/>
        <v>0</v>
      </c>
      <c r="LC305" s="193">
        <f t="shared" si="1260"/>
        <v>5.6740334309306508</v>
      </c>
      <c r="LD305" s="193">
        <f t="shared" si="1261"/>
        <v>4.1745731882913786</v>
      </c>
      <c r="LE305" s="193">
        <f t="shared" si="1262"/>
        <v>3.9487134135906956</v>
      </c>
      <c r="LF305" s="193">
        <f t="shared" si="1074"/>
        <v>3.9040600573940507</v>
      </c>
      <c r="LG305" s="205">
        <f t="shared" si="1263"/>
        <v>56967.368155950513</v>
      </c>
      <c r="LK305" s="3">
        <f t="shared" si="1075"/>
        <v>0</v>
      </c>
      <c r="LL305" s="6">
        <f t="shared" si="1076"/>
        <v>0</v>
      </c>
      <c r="LM305" s="6">
        <f t="shared" si="1077"/>
        <v>0</v>
      </c>
      <c r="LN305" s="6">
        <f t="shared" si="1078"/>
        <v>7.1341816138701155</v>
      </c>
      <c r="LO305" s="193">
        <f t="shared" si="1264"/>
        <v>5.6740334309306508</v>
      </c>
      <c r="LP305" s="193">
        <f t="shared" si="1265"/>
        <v>4.1745731882913786</v>
      </c>
      <c r="LQ305" s="193">
        <f t="shared" si="1266"/>
        <v>3.8150380693314694</v>
      </c>
      <c r="LR305" s="193">
        <f t="shared" si="1079"/>
        <v>4.0384373986490925</v>
      </c>
      <c r="LS305" s="212">
        <f t="shared" si="1267"/>
        <v>57260.843765367659</v>
      </c>
      <c r="LW305" s="3">
        <f t="shared" si="1080"/>
        <v>0</v>
      </c>
      <c r="LX305" s="6">
        <f t="shared" si="1081"/>
        <v>0</v>
      </c>
      <c r="LY305" s="6">
        <f t="shared" si="1082"/>
        <v>0</v>
      </c>
      <c r="LZ305" s="6">
        <f t="shared" si="1083"/>
        <v>6.6505082841162109</v>
      </c>
      <c r="MA305" s="193">
        <f t="shared" si="1268"/>
        <v>5.6740334309306508</v>
      </c>
      <c r="MB305" s="193">
        <f t="shared" si="1269"/>
        <v>4.1745731882913786</v>
      </c>
      <c r="MC305" s="193">
        <f t="shared" si="1270"/>
        <v>3.8150380693314694</v>
      </c>
      <c r="MD305" s="193">
        <f t="shared" si="1084"/>
        <v>4.0298761167918657</v>
      </c>
      <c r="ME305" s="212">
        <f t="shared" si="1271"/>
        <v>57199.931783996122</v>
      </c>
      <c r="MI305" s="3">
        <f t="shared" si="1085"/>
        <v>0</v>
      </c>
      <c r="MJ305" s="6">
        <f t="shared" si="1086"/>
        <v>0</v>
      </c>
      <c r="MK305" s="6">
        <f t="shared" si="1087"/>
        <v>0</v>
      </c>
      <c r="ML305" s="6">
        <f t="shared" si="1088"/>
        <v>7.5573957774047837</v>
      </c>
      <c r="MM305" s="193">
        <f t="shared" si="1272"/>
        <v>5.6740334309306508</v>
      </c>
      <c r="MN305" s="193">
        <f t="shared" si="1273"/>
        <v>4.1745731882913786</v>
      </c>
      <c r="MO305" s="193">
        <f t="shared" si="1274"/>
        <v>3.8150380693314694</v>
      </c>
      <c r="MP305" s="193">
        <f t="shared" si="1089"/>
        <v>4.0458688629273603</v>
      </c>
      <c r="MQ305" s="205">
        <f t="shared" si="1275"/>
        <v>57313.769884898167</v>
      </c>
      <c r="MT305" s="3">
        <f t="shared" si="1090"/>
        <v>6.8055594412423064</v>
      </c>
      <c r="MU305" s="6">
        <f t="shared" si="1091"/>
        <v>5.5830513223613112</v>
      </c>
      <c r="MV305" s="6">
        <f t="shared" si="1092"/>
        <v>5.7412481329619771</v>
      </c>
      <c r="MW305" s="6">
        <f t="shared" si="1093"/>
        <v>7.2550999463085919</v>
      </c>
      <c r="MX305" s="193">
        <f t="shared" si="1276"/>
        <v>5.697134728919754</v>
      </c>
      <c r="MY305" s="193">
        <f t="shared" si="1277"/>
        <v>4.2569612631118821</v>
      </c>
      <c r="MZ305" s="193">
        <f t="shared" si="1278"/>
        <v>3.9341705677153795</v>
      </c>
      <c r="NA305" s="193">
        <f t="shared" si="1094"/>
        <v>4.0405663155076521</v>
      </c>
      <c r="NB305" s="212">
        <f t="shared" si="1279"/>
        <v>58094.254438472133</v>
      </c>
      <c r="NF305" s="3">
        <f t="shared" si="1095"/>
        <v>6.8055594412423055</v>
      </c>
      <c r="NG305" s="6">
        <f t="shared" si="1096"/>
        <v>0</v>
      </c>
      <c r="NH305" s="6">
        <f t="shared" si="1097"/>
        <v>0</v>
      </c>
      <c r="NI305" s="6">
        <f t="shared" si="1098"/>
        <v>0</v>
      </c>
      <c r="NJ305" s="193">
        <f t="shared" si="1280"/>
        <v>5.697134728919754</v>
      </c>
      <c r="NK305" s="193">
        <f t="shared" si="1281"/>
        <v>4.1745731882913786</v>
      </c>
      <c r="NL305" s="193">
        <f t="shared" si="1282"/>
        <v>3.8150380693314694</v>
      </c>
      <c r="NM305" s="193">
        <f t="shared" si="1099"/>
        <v>3.9040600573940507</v>
      </c>
      <c r="NN305" s="212">
        <f t="shared" si="1283"/>
        <v>56325.552923121271</v>
      </c>
      <c r="NR305" s="3">
        <f t="shared" si="1100"/>
        <v>0</v>
      </c>
      <c r="NS305" s="6">
        <f t="shared" si="1101"/>
        <v>5.5830513223613112</v>
      </c>
      <c r="NT305" s="6">
        <f t="shared" si="1102"/>
        <v>0</v>
      </c>
      <c r="NU305" s="6">
        <f t="shared" si="1103"/>
        <v>0</v>
      </c>
      <c r="NV305" s="193">
        <f t="shared" si="1284"/>
        <v>5.6740334309306508</v>
      </c>
      <c r="NW305" s="193">
        <f t="shared" si="1285"/>
        <v>4.2569612631118821</v>
      </c>
      <c r="NX305" s="193">
        <f t="shared" si="1286"/>
        <v>3.8150380693314694</v>
      </c>
      <c r="NY305" s="193">
        <f t="shared" si="1104"/>
        <v>3.9040600573940507</v>
      </c>
      <c r="NZ305" s="212">
        <f t="shared" si="1287"/>
        <v>56517.523275052641</v>
      </c>
      <c r="OD305" s="3">
        <f t="shared" si="1105"/>
        <v>0</v>
      </c>
      <c r="OE305" s="6">
        <f t="shared" si="1106"/>
        <v>0</v>
      </c>
      <c r="OF305" s="6">
        <f t="shared" si="1107"/>
        <v>5.7412481329619771</v>
      </c>
      <c r="OG305" s="6">
        <f t="shared" si="1108"/>
        <v>0</v>
      </c>
      <c r="OH305" s="193">
        <f t="shared" si="1288"/>
        <v>5.6740334309306508</v>
      </c>
      <c r="OI305" s="193">
        <f t="shared" si="1289"/>
        <v>4.1745731882913786</v>
      </c>
      <c r="OJ305" s="193">
        <f t="shared" si="1290"/>
        <v>3.9341705677153795</v>
      </c>
      <c r="OK305" s="193">
        <f t="shared" si="1109"/>
        <v>3.9040600573940507</v>
      </c>
      <c r="OL305" s="212">
        <f t="shared" si="1291"/>
        <v>56895.724075054626</v>
      </c>
      <c r="OP305" s="3">
        <f t="shared" si="1110"/>
        <v>0</v>
      </c>
      <c r="OQ305" s="6">
        <f t="shared" si="1111"/>
        <v>0</v>
      </c>
      <c r="OR305" s="6">
        <f t="shared" si="1112"/>
        <v>0</v>
      </c>
      <c r="OS305" s="6">
        <f t="shared" si="1113"/>
        <v>7.2550999463085919</v>
      </c>
      <c r="OT305" s="193">
        <f t="shared" si="1292"/>
        <v>5.6740334309306508</v>
      </c>
      <c r="OU305" s="193">
        <f t="shared" si="1293"/>
        <v>4.1745731882913786</v>
      </c>
      <c r="OV305" s="193">
        <f t="shared" si="1294"/>
        <v>3.8150380693314694</v>
      </c>
      <c r="OW305" s="193">
        <f t="shared" si="1114"/>
        <v>4.0405663155076521</v>
      </c>
      <c r="OX305" s="232">
        <f t="shared" si="1295"/>
        <v>57276.00069382388</v>
      </c>
    </row>
    <row r="306" spans="2:414" x14ac:dyDescent="0.2">
      <c r="B306" s="81">
        <v>45577</v>
      </c>
      <c r="C306">
        <v>146</v>
      </c>
      <c r="D306">
        <v>11.551405600698473</v>
      </c>
      <c r="E306">
        <v>0</v>
      </c>
      <c r="F306">
        <v>0</v>
      </c>
      <c r="G306">
        <v>0</v>
      </c>
      <c r="H306">
        <v>0</v>
      </c>
      <c r="I306">
        <v>0</v>
      </c>
      <c r="J306">
        <v>0</v>
      </c>
      <c r="K306">
        <v>0</v>
      </c>
      <c r="L306">
        <v>1</v>
      </c>
      <c r="M306">
        <v>0</v>
      </c>
      <c r="N306">
        <v>0</v>
      </c>
      <c r="O306">
        <v>0</v>
      </c>
      <c r="P306">
        <v>0</v>
      </c>
      <c r="Q306">
        <v>0</v>
      </c>
      <c r="R306">
        <v>0</v>
      </c>
      <c r="S306">
        <v>1</v>
      </c>
      <c r="T306">
        <v>21316</v>
      </c>
      <c r="U306">
        <v>7.1722590120737433</v>
      </c>
      <c r="V306">
        <v>5.5906158273668618</v>
      </c>
      <c r="W306">
        <v>4.9957094005783595</v>
      </c>
      <c r="X306">
        <v>5.9535350948418486</v>
      </c>
      <c r="Y306" s="3">
        <v>1011.5775555445306</v>
      </c>
      <c r="Z306" s="3">
        <v>202.88846359507338</v>
      </c>
      <c r="AA306" s="3">
        <v>102.3992579446593</v>
      </c>
      <c r="AB306" s="3">
        <v>335.50891058878574</v>
      </c>
      <c r="AC306">
        <v>1</v>
      </c>
      <c r="AD306">
        <v>1</v>
      </c>
      <c r="AE306" s="6"/>
      <c r="AF306" s="1" t="s">
        <v>4</v>
      </c>
      <c r="AG306">
        <v>146</v>
      </c>
      <c r="AH306" s="189">
        <v>45577</v>
      </c>
      <c r="AI306">
        <f t="shared" si="1115"/>
        <v>10</v>
      </c>
      <c r="AJ306">
        <v>146</v>
      </c>
      <c r="AK306">
        <v>1</v>
      </c>
      <c r="AL306">
        <v>1</v>
      </c>
      <c r="AM306">
        <v>0</v>
      </c>
      <c r="AN306">
        <v>0</v>
      </c>
      <c r="AO306">
        <v>0</v>
      </c>
      <c r="AP306">
        <v>0</v>
      </c>
      <c r="AQ306">
        <v>1</v>
      </c>
      <c r="AS306" s="37"/>
      <c r="AT306" s="37"/>
      <c r="AU306" s="6">
        <f t="shared" si="1116"/>
        <v>0</v>
      </c>
      <c r="AV306" s="6">
        <f t="shared" si="1117"/>
        <v>0</v>
      </c>
      <c r="AW306" s="6">
        <f t="shared" si="1118"/>
        <v>0</v>
      </c>
      <c r="AX306" s="6">
        <f t="shared" si="1119"/>
        <v>0</v>
      </c>
      <c r="AY306" s="193">
        <f t="shared" si="1120"/>
        <v>5.6740334309306508</v>
      </c>
      <c r="AZ306" s="193">
        <f t="shared" si="1121"/>
        <v>4.1745731882913786</v>
      </c>
      <c r="BA306" s="193">
        <f t="shared" si="1122"/>
        <v>3.8150380693314694</v>
      </c>
      <c r="BB306" s="193">
        <f t="shared" si="1123"/>
        <v>3.9040600573940507</v>
      </c>
      <c r="BC306" s="72">
        <f t="shared" si="1124"/>
        <v>56312.210093717425</v>
      </c>
      <c r="BG306" s="3">
        <f t="shared" si="1125"/>
        <v>7.0288138318322684</v>
      </c>
      <c r="BH306" s="6">
        <f t="shared" si="1126"/>
        <v>0</v>
      </c>
      <c r="BI306" s="6">
        <f t="shared" si="1127"/>
        <v>0</v>
      </c>
      <c r="BJ306" s="6">
        <f t="shared" si="1128"/>
        <v>0</v>
      </c>
      <c r="BK306" s="193">
        <f t="shared" si="1129"/>
        <v>5.6978835933609382</v>
      </c>
      <c r="BL306" s="193">
        <f t="shared" si="1130"/>
        <v>4.1745731882913786</v>
      </c>
      <c r="BM306" s="193">
        <f t="shared" si="1131"/>
        <v>3.8150380693314694</v>
      </c>
      <c r="BN306" s="193">
        <f t="shared" si="1132"/>
        <v>3.9040600573940507</v>
      </c>
      <c r="BO306" s="72">
        <f t="shared" si="1133"/>
        <v>56325.985504551943</v>
      </c>
      <c r="BS306" s="3">
        <f t="shared" si="1134"/>
        <v>7.0288359775131006</v>
      </c>
      <c r="BT306" s="6">
        <f t="shared" si="1135"/>
        <v>0</v>
      </c>
      <c r="BU306" s="6">
        <f t="shared" si="1136"/>
        <v>0</v>
      </c>
      <c r="BV306" s="6">
        <f t="shared" si="1137"/>
        <v>0</v>
      </c>
      <c r="BW306" s="193">
        <f t="shared" si="1138"/>
        <v>5.6978836676166082</v>
      </c>
      <c r="BX306" s="193">
        <f t="shared" si="1139"/>
        <v>4.1745731882913786</v>
      </c>
      <c r="BY306" s="193">
        <f t="shared" si="1296"/>
        <v>3.8150380693314694</v>
      </c>
      <c r="BZ306" s="193">
        <f t="shared" si="1140"/>
        <v>3.9040600573940507</v>
      </c>
      <c r="CA306" s="72">
        <f t="shared" si="1141"/>
        <v>56325.985504551943</v>
      </c>
      <c r="CE306" s="3">
        <f t="shared" si="1142"/>
        <v>0</v>
      </c>
      <c r="CF306" s="6">
        <f t="shared" si="1143"/>
        <v>5.5906158273668618</v>
      </c>
      <c r="CG306" s="6">
        <f t="shared" si="1144"/>
        <v>0</v>
      </c>
      <c r="CH306" s="6">
        <f t="shared" si="1145"/>
        <v>0</v>
      </c>
      <c r="CI306" s="193">
        <f t="shared" si="1146"/>
        <v>5.6740334309306508</v>
      </c>
      <c r="CJ306" s="193">
        <f t="shared" si="1147"/>
        <v>4.2570684107152408</v>
      </c>
      <c r="CK306" s="193">
        <f t="shared" si="1297"/>
        <v>3.8150380693314694</v>
      </c>
      <c r="CL306" s="193">
        <f t="shared" si="1148"/>
        <v>3.9040600573940507</v>
      </c>
      <c r="CM306" s="72">
        <f t="shared" si="1149"/>
        <v>56517.790776417169</v>
      </c>
      <c r="CQ306" s="3">
        <f t="shared" si="1150"/>
        <v>0</v>
      </c>
      <c r="CR306" s="6">
        <f t="shared" si="1151"/>
        <v>5.5906766299431583</v>
      </c>
      <c r="CS306" s="6">
        <f t="shared" si="1152"/>
        <v>0</v>
      </c>
      <c r="CT306" s="6">
        <f t="shared" si="1153"/>
        <v>0</v>
      </c>
      <c r="CU306" s="193">
        <f t="shared" si="1154"/>
        <v>5.6740334309306508</v>
      </c>
      <c r="CV306" s="193">
        <f t="shared" si="1155"/>
        <v>4.2570692719082084</v>
      </c>
      <c r="CW306" s="193">
        <f t="shared" si="1298"/>
        <v>3.8150380693314694</v>
      </c>
      <c r="CX306" s="193">
        <f t="shared" si="1156"/>
        <v>3.9040600573940507</v>
      </c>
      <c r="CY306" s="72">
        <f t="shared" si="1157"/>
        <v>56517.792926449823</v>
      </c>
      <c r="DC306" s="3">
        <f t="shared" si="1158"/>
        <v>0</v>
      </c>
      <c r="DD306" s="6">
        <f t="shared" si="1159"/>
        <v>0</v>
      </c>
      <c r="DE306" s="6">
        <f t="shared" si="1160"/>
        <v>5.2454948706072777</v>
      </c>
      <c r="DF306" s="6">
        <f t="shared" si="1161"/>
        <v>0</v>
      </c>
      <c r="DG306" s="193">
        <f t="shared" si="1162"/>
        <v>5.6740334309306508</v>
      </c>
      <c r="DH306" s="193">
        <f t="shared" si="1163"/>
        <v>4.1745731882913786</v>
      </c>
      <c r="DI306" s="193">
        <f t="shared" si="1299"/>
        <v>3.9244253523682433</v>
      </c>
      <c r="DJ306" s="193">
        <f t="shared" si="1164"/>
        <v>3.9040600573940507</v>
      </c>
      <c r="DK306" s="72">
        <f t="shared" si="1165"/>
        <v>56847.765534294325</v>
      </c>
      <c r="DO306" s="3">
        <f t="shared" si="1166"/>
        <v>0</v>
      </c>
      <c r="DP306" s="6">
        <f t="shared" si="1167"/>
        <v>0</v>
      </c>
      <c r="DQ306" s="6">
        <f t="shared" si="1168"/>
        <v>4.9958058817528332</v>
      </c>
      <c r="DR306" s="6">
        <f t="shared" si="1169"/>
        <v>0</v>
      </c>
      <c r="DS306" s="193">
        <f t="shared" si="1170"/>
        <v>5.6740334309306508</v>
      </c>
      <c r="DT306" s="193">
        <f t="shared" si="1171"/>
        <v>4.1745731882913786</v>
      </c>
      <c r="DU306" s="193">
        <f t="shared" si="1300"/>
        <v>3.9194809211175672</v>
      </c>
      <c r="DV306" s="193">
        <f t="shared" si="1172"/>
        <v>3.9040600573940507</v>
      </c>
      <c r="DW306" s="72">
        <f t="shared" si="1173"/>
        <v>56823.448263505961</v>
      </c>
      <c r="EA306" s="3">
        <f t="shared" si="1174"/>
        <v>0</v>
      </c>
      <c r="EB306" s="6">
        <f t="shared" si="1175"/>
        <v>0</v>
      </c>
      <c r="EC306" s="6">
        <f t="shared" si="1176"/>
        <v>0</v>
      </c>
      <c r="ED306" s="6">
        <f t="shared" si="1177"/>
        <v>17.860605284525548</v>
      </c>
      <c r="EE306" s="193">
        <f t="shared" si="1178"/>
        <v>5.6740334309306508</v>
      </c>
      <c r="EF306" s="193">
        <f t="shared" si="1179"/>
        <v>4.1745731882913786</v>
      </c>
      <c r="EG306" s="193">
        <f t="shared" si="1301"/>
        <v>3.8150380693314694</v>
      </c>
      <c r="EH306" s="193">
        <f t="shared" si="1180"/>
        <v>4.2115946988324282</v>
      </c>
      <c r="EI306" s="72">
        <f t="shared" si="1181"/>
        <v>58506.845619763742</v>
      </c>
      <c r="EM306" s="3">
        <f t="shared" si="1182"/>
        <v>0</v>
      </c>
      <c r="EN306" s="6">
        <f t="shared" si="1183"/>
        <v>0</v>
      </c>
      <c r="EO306" s="6">
        <f t="shared" si="1184"/>
        <v>0</v>
      </c>
      <c r="EP306" s="6">
        <f t="shared" si="1185"/>
        <v>5.9536820339154577</v>
      </c>
      <c r="EQ306" s="193">
        <f t="shared" si="1186"/>
        <v>5.6740334309306508</v>
      </c>
      <c r="ER306" s="193">
        <f t="shared" si="1187"/>
        <v>4.1745731882913786</v>
      </c>
      <c r="ES306" s="193">
        <f t="shared" si="1302"/>
        <v>3.8150380693314694</v>
      </c>
      <c r="ET306" s="193">
        <f t="shared" si="1188"/>
        <v>4.0174116023278064</v>
      </c>
      <c r="EU306" s="72">
        <f t="shared" si="1189"/>
        <v>57111.36482807788</v>
      </c>
      <c r="EY306" s="3">
        <f t="shared" si="1190"/>
        <v>7.0288138318322684</v>
      </c>
      <c r="EZ306" s="6">
        <f t="shared" si="1191"/>
        <v>5.5906158273668618</v>
      </c>
      <c r="FA306" s="6">
        <f t="shared" si="1192"/>
        <v>5.2454948706072777</v>
      </c>
      <c r="FB306" s="6">
        <f t="shared" si="1193"/>
        <v>17.860605284525548</v>
      </c>
      <c r="FC306" s="193">
        <f t="shared" si="1194"/>
        <v>5.6978835933609382</v>
      </c>
      <c r="FD306" s="193">
        <f t="shared" si="1195"/>
        <v>4.2570684107152408</v>
      </c>
      <c r="FE306" s="193">
        <f t="shared" si="1303"/>
        <v>3.9244253523682433</v>
      </c>
      <c r="FF306" s="193">
        <f t="shared" si="1196"/>
        <v>4.2115946988324282</v>
      </c>
      <c r="FG306" s="72">
        <f t="shared" si="1197"/>
        <v>59293.398279854875</v>
      </c>
      <c r="FK306" s="3">
        <f t="shared" si="1198"/>
        <v>7.1722811577545764</v>
      </c>
      <c r="FL306" s="6">
        <f t="shared" si="1199"/>
        <v>5.5906766299431583</v>
      </c>
      <c r="FM306" s="6">
        <f t="shared" si="1200"/>
        <v>4.9958058817528332</v>
      </c>
      <c r="FN306" s="6">
        <f t="shared" si="1201"/>
        <v>5.9536820339154577</v>
      </c>
      <c r="FO306" s="193">
        <f t="shared" si="1202"/>
        <v>5.6983645314372291</v>
      </c>
      <c r="FP306" s="193">
        <f t="shared" si="1203"/>
        <v>4.2570692719082084</v>
      </c>
      <c r="FQ306" s="193">
        <f t="shared" si="1304"/>
        <v>3.9194809211175672</v>
      </c>
      <c r="FR306" s="193">
        <f t="shared" si="1204"/>
        <v>4.0174116023278064</v>
      </c>
      <c r="FS306" s="205">
        <f t="shared" si="1205"/>
        <v>57854.686058302512</v>
      </c>
      <c r="FW306" s="3">
        <f t="shared" si="1206"/>
        <v>8.2480978638848033</v>
      </c>
      <c r="FX306" s="6">
        <f t="shared" si="1207"/>
        <v>6.3173958849245535</v>
      </c>
      <c r="FY306" s="6">
        <f t="shared" si="1208"/>
        <v>6.1946796567171658</v>
      </c>
      <c r="FZ306" s="6">
        <f t="shared" si="1209"/>
        <v>7.025171411913381</v>
      </c>
      <c r="GA306" s="193">
        <f t="shared" si="1210"/>
        <v>5.7019635845298957</v>
      </c>
      <c r="GB306" s="193">
        <f t="shared" si="1211"/>
        <v>4.2673097300936478</v>
      </c>
      <c r="GC306" s="193">
        <f t="shared" si="1305"/>
        <v>3.9430014506709248</v>
      </c>
      <c r="GD306" s="193">
        <f t="shared" si="1212"/>
        <v>4.0365142466676032</v>
      </c>
      <c r="GE306" s="72">
        <f t="shared" si="1213"/>
        <v>58138.83303025311</v>
      </c>
      <c r="GI306" s="3">
        <f t="shared" si="1214"/>
        <v>7.8894849132811187</v>
      </c>
      <c r="GJ306" s="6">
        <f t="shared" si="1215"/>
        <v>6.1496774101035481</v>
      </c>
      <c r="GK306" s="6">
        <f t="shared" si="1216"/>
        <v>5.4952803406361959</v>
      </c>
      <c r="GL306" s="6">
        <f t="shared" si="1217"/>
        <v>6.5488886043260344</v>
      </c>
      <c r="GM306" s="193">
        <f t="shared" si="1218"/>
        <v>5.7007653141515195</v>
      </c>
      <c r="GN306" s="193">
        <f t="shared" si="1219"/>
        <v>4.2649556408672717</v>
      </c>
      <c r="GO306" s="193">
        <f t="shared" si="1306"/>
        <v>3.9293473529369343</v>
      </c>
      <c r="GP306" s="193">
        <f t="shared" si="1220"/>
        <v>4.0280680377088043</v>
      </c>
      <c r="GQ306" s="72">
        <f t="shared" si="1221"/>
        <v>58002.493618728739</v>
      </c>
      <c r="GU306" s="3">
        <f t="shared" si="1222"/>
        <v>9.3239367156958668</v>
      </c>
      <c r="GV306" s="6">
        <f t="shared" si="1223"/>
        <v>6.7087389928402343</v>
      </c>
      <c r="GW306" s="6">
        <f t="shared" si="1224"/>
        <v>6.4944222207518676</v>
      </c>
      <c r="GX306" s="6">
        <f t="shared" si="1225"/>
        <v>7.4419188685523103</v>
      </c>
      <c r="GY306" s="193">
        <f t="shared" si="1226"/>
        <v>5.7055498045661688</v>
      </c>
      <c r="GZ306" s="193">
        <f t="shared" si="1227"/>
        <v>4.2727811491172147</v>
      </c>
      <c r="HA306" s="193">
        <f t="shared" si="1307"/>
        <v>3.948796613386532</v>
      </c>
      <c r="HB306" s="193">
        <f t="shared" si="1228"/>
        <v>4.0438466090298171</v>
      </c>
      <c r="HC306" s="205">
        <f t="shared" si="1229"/>
        <v>58237.257437702268</v>
      </c>
      <c r="HG306" s="3">
        <f t="shared" si="1030"/>
        <v>8.2480978638848033</v>
      </c>
      <c r="HH306" s="6">
        <f t="shared" si="1031"/>
        <v>0</v>
      </c>
      <c r="HI306" s="6">
        <f t="shared" si="1032"/>
        <v>0</v>
      </c>
      <c r="HJ306" s="6">
        <f t="shared" si="1033"/>
        <v>0</v>
      </c>
      <c r="HK306" s="193">
        <f t="shared" si="1230"/>
        <v>5.7019635845298957</v>
      </c>
      <c r="HL306" s="193">
        <f t="shared" si="1230"/>
        <v>4.1745731882913786</v>
      </c>
      <c r="HM306" s="193">
        <f t="shared" si="1230"/>
        <v>3.8150380693314694</v>
      </c>
      <c r="HN306" s="193">
        <f t="shared" si="1034"/>
        <v>3.9040600573940507</v>
      </c>
      <c r="HO306" s="212">
        <f t="shared" si="1231"/>
        <v>56328.342369188729</v>
      </c>
      <c r="HS306" s="3">
        <f t="shared" si="1035"/>
        <v>7.8894849132811187</v>
      </c>
      <c r="HT306" s="6">
        <f t="shared" si="1036"/>
        <v>0</v>
      </c>
      <c r="HU306" s="6">
        <f t="shared" si="1037"/>
        <v>0</v>
      </c>
      <c r="HV306" s="6">
        <f t="shared" si="1038"/>
        <v>0</v>
      </c>
      <c r="HW306" s="193">
        <f t="shared" si="1232"/>
        <v>5.7007653141515195</v>
      </c>
      <c r="HX306" s="193">
        <f t="shared" si="1233"/>
        <v>4.1745731882913786</v>
      </c>
      <c r="HY306" s="193">
        <f t="shared" si="1234"/>
        <v>3.8150380693314694</v>
      </c>
      <c r="HZ306" s="193">
        <f t="shared" si="1039"/>
        <v>3.9040600573940507</v>
      </c>
      <c r="IA306" s="212">
        <f t="shared" si="1235"/>
        <v>56327.650161118901</v>
      </c>
      <c r="IE306" s="3">
        <f t="shared" si="1040"/>
        <v>9.3239367156958668</v>
      </c>
      <c r="IF306" s="6">
        <f t="shared" si="1041"/>
        <v>0</v>
      </c>
      <c r="IG306" s="6">
        <f t="shared" si="1042"/>
        <v>0</v>
      </c>
      <c r="IH306" s="6">
        <f t="shared" si="1043"/>
        <v>0</v>
      </c>
      <c r="II306" s="193">
        <f t="shared" si="1236"/>
        <v>5.7055498045661688</v>
      </c>
      <c r="IJ306" s="193">
        <f t="shared" si="1237"/>
        <v>4.1745731882913786</v>
      </c>
      <c r="IK306" s="193">
        <f t="shared" si="1238"/>
        <v>3.8150380693314694</v>
      </c>
      <c r="IL306" s="193">
        <f t="shared" si="1044"/>
        <v>3.9040600573940507</v>
      </c>
      <c r="IM306" s="205">
        <f t="shared" si="1239"/>
        <v>56330.414081381576</v>
      </c>
      <c r="IQ306" s="3">
        <f t="shared" si="1045"/>
        <v>0</v>
      </c>
      <c r="IR306" s="6">
        <f t="shared" si="1046"/>
        <v>6.3173958849245535</v>
      </c>
      <c r="IS306" s="6">
        <f t="shared" si="1047"/>
        <v>0</v>
      </c>
      <c r="IT306" s="6">
        <f t="shared" si="1048"/>
        <v>0</v>
      </c>
      <c r="IU306" s="193">
        <f t="shared" si="1240"/>
        <v>5.6740334309306508</v>
      </c>
      <c r="IV306" s="193">
        <f t="shared" si="1241"/>
        <v>4.2673097300936478</v>
      </c>
      <c r="IW306" s="193">
        <f t="shared" si="1242"/>
        <v>3.8150380693314694</v>
      </c>
      <c r="IX306" s="193">
        <f t="shared" si="1049"/>
        <v>3.9040600573940507</v>
      </c>
      <c r="IY306" s="212">
        <f t="shared" si="1243"/>
        <v>56543.364779764022</v>
      </c>
      <c r="JC306" s="3">
        <f t="shared" si="1050"/>
        <v>0</v>
      </c>
      <c r="JD306" s="6">
        <f t="shared" si="1051"/>
        <v>6.1496774101035481</v>
      </c>
      <c r="JE306" s="6">
        <f t="shared" si="1052"/>
        <v>0</v>
      </c>
      <c r="JF306" s="6">
        <f t="shared" si="1053"/>
        <v>0</v>
      </c>
      <c r="JG306" s="193">
        <f t="shared" si="1244"/>
        <v>5.6740334309306508</v>
      </c>
      <c r="JH306" s="193">
        <f t="shared" si="1245"/>
        <v>4.2649556408672717</v>
      </c>
      <c r="JI306" s="193">
        <f t="shared" si="1246"/>
        <v>3.8150380693314694</v>
      </c>
      <c r="JJ306" s="193">
        <f t="shared" si="1054"/>
        <v>3.9040600573940507</v>
      </c>
      <c r="JK306" s="212">
        <f t="shared" si="1247"/>
        <v>56537.485266437419</v>
      </c>
      <c r="JO306" s="3">
        <f t="shared" si="1055"/>
        <v>0</v>
      </c>
      <c r="JP306" s="6">
        <f t="shared" si="1056"/>
        <v>6.7087389928402343</v>
      </c>
      <c r="JQ306" s="6">
        <f t="shared" si="1057"/>
        <v>0</v>
      </c>
      <c r="JR306" s="6">
        <f t="shared" si="1058"/>
        <v>0</v>
      </c>
      <c r="JS306" s="193">
        <f t="shared" si="1248"/>
        <v>5.6740334309306508</v>
      </c>
      <c r="JT306" s="193">
        <f t="shared" si="1249"/>
        <v>4.2727811491172147</v>
      </c>
      <c r="JU306" s="193">
        <f t="shared" si="1250"/>
        <v>3.8150380693314694</v>
      </c>
      <c r="JV306" s="193">
        <f t="shared" si="1059"/>
        <v>3.9040600573940507</v>
      </c>
      <c r="JW306" s="205">
        <f t="shared" si="1251"/>
        <v>56557.032418763236</v>
      </c>
      <c r="KA306" s="3">
        <f t="shared" si="1060"/>
        <v>0</v>
      </c>
      <c r="KB306" s="6">
        <f t="shared" si="1061"/>
        <v>0</v>
      </c>
      <c r="KC306" s="6">
        <f t="shared" si="1062"/>
        <v>6.1946796567171658</v>
      </c>
      <c r="KD306" s="6">
        <f t="shared" si="1063"/>
        <v>0</v>
      </c>
      <c r="KE306" s="193">
        <f t="shared" si="1252"/>
        <v>5.6740334309306508</v>
      </c>
      <c r="KF306" s="193">
        <f t="shared" si="1253"/>
        <v>4.1745731882913786</v>
      </c>
      <c r="KG306" s="193">
        <f t="shared" si="1254"/>
        <v>3.9430014506709248</v>
      </c>
      <c r="KH306" s="193">
        <f t="shared" si="1064"/>
        <v>3.9040600573940507</v>
      </c>
      <c r="KI306" s="212">
        <f t="shared" si="1255"/>
        <v>56939.217909347215</v>
      </c>
      <c r="KM306" s="3">
        <f t="shared" si="1065"/>
        <v>0</v>
      </c>
      <c r="KN306" s="6">
        <f t="shared" si="1066"/>
        <v>0</v>
      </c>
      <c r="KO306" s="6">
        <f t="shared" si="1067"/>
        <v>5.4952803406361959</v>
      </c>
      <c r="KP306" s="6">
        <f t="shared" si="1068"/>
        <v>0</v>
      </c>
      <c r="KQ306" s="193">
        <f t="shared" si="1256"/>
        <v>5.6740334309306508</v>
      </c>
      <c r="KR306" s="193">
        <f t="shared" si="1257"/>
        <v>4.1745731882913786</v>
      </c>
      <c r="KS306" s="193">
        <f t="shared" si="1258"/>
        <v>3.9293473529369343</v>
      </c>
      <c r="KT306" s="193">
        <f t="shared" si="1069"/>
        <v>3.9040600573940507</v>
      </c>
      <c r="KU306" s="212">
        <f t="shared" si="1259"/>
        <v>56871.982824181541</v>
      </c>
      <c r="KY306" s="3">
        <f t="shared" si="1070"/>
        <v>0</v>
      </c>
      <c r="KZ306" s="6">
        <f t="shared" si="1071"/>
        <v>0</v>
      </c>
      <c r="LA306" s="6">
        <f t="shared" si="1072"/>
        <v>6.4944222207518676</v>
      </c>
      <c r="LB306" s="6">
        <f t="shared" si="1073"/>
        <v>0</v>
      </c>
      <c r="LC306" s="193">
        <f t="shared" si="1260"/>
        <v>5.6740334309306508</v>
      </c>
      <c r="LD306" s="193">
        <f t="shared" si="1261"/>
        <v>4.1745731882913786</v>
      </c>
      <c r="LE306" s="193">
        <f t="shared" si="1262"/>
        <v>3.948796613386532</v>
      </c>
      <c r="LF306" s="193">
        <f t="shared" si="1074"/>
        <v>3.9040600573940507</v>
      </c>
      <c r="LG306" s="205">
        <f t="shared" si="1263"/>
        <v>56967.778292027455</v>
      </c>
      <c r="LK306" s="3">
        <f t="shared" si="1075"/>
        <v>0</v>
      </c>
      <c r="LL306" s="6">
        <f t="shared" si="1076"/>
        <v>0</v>
      </c>
      <c r="LM306" s="6">
        <f t="shared" si="1077"/>
        <v>0</v>
      </c>
      <c r="LN306" s="6">
        <f t="shared" si="1078"/>
        <v>7.025171411913381</v>
      </c>
      <c r="LO306" s="193">
        <f t="shared" si="1264"/>
        <v>5.6740334309306508</v>
      </c>
      <c r="LP306" s="193">
        <f t="shared" si="1265"/>
        <v>4.1745731882913786</v>
      </c>
      <c r="LQ306" s="193">
        <f t="shared" si="1266"/>
        <v>3.8150380693314694</v>
      </c>
      <c r="LR306" s="193">
        <f t="shared" si="1079"/>
        <v>4.0365142466676032</v>
      </c>
      <c r="LS306" s="212">
        <f t="shared" si="1267"/>
        <v>57247.15523832263</v>
      </c>
      <c r="LW306" s="3">
        <f t="shared" si="1080"/>
        <v>0</v>
      </c>
      <c r="LX306" s="6">
        <f t="shared" si="1081"/>
        <v>0</v>
      </c>
      <c r="LY306" s="6">
        <f t="shared" si="1082"/>
        <v>0</v>
      </c>
      <c r="LZ306" s="6">
        <f t="shared" si="1083"/>
        <v>6.5488886043260344</v>
      </c>
      <c r="MA306" s="193">
        <f t="shared" si="1268"/>
        <v>5.6740334309306508</v>
      </c>
      <c r="MB306" s="193">
        <f t="shared" si="1269"/>
        <v>4.1745731882913786</v>
      </c>
      <c r="MC306" s="193">
        <f t="shared" si="1270"/>
        <v>3.8150380693314694</v>
      </c>
      <c r="MD306" s="193">
        <f t="shared" si="1084"/>
        <v>4.0280680377088043</v>
      </c>
      <c r="ME306" s="212">
        <f t="shared" si="1271"/>
        <v>57187.075915906265</v>
      </c>
      <c r="MI306" s="3">
        <f t="shared" si="1085"/>
        <v>0</v>
      </c>
      <c r="MJ306" s="6">
        <f t="shared" si="1086"/>
        <v>0</v>
      </c>
      <c r="MK306" s="6">
        <f t="shared" si="1087"/>
        <v>0</v>
      </c>
      <c r="ML306" s="6">
        <f t="shared" si="1088"/>
        <v>7.4419188685523103</v>
      </c>
      <c r="MM306" s="193">
        <f t="shared" si="1272"/>
        <v>5.6740334309306508</v>
      </c>
      <c r="MN306" s="193">
        <f t="shared" si="1273"/>
        <v>4.1745731882913786</v>
      </c>
      <c r="MO306" s="193">
        <f t="shared" si="1274"/>
        <v>3.8150380693314694</v>
      </c>
      <c r="MP306" s="193">
        <f t="shared" si="1089"/>
        <v>4.0438466090298171</v>
      </c>
      <c r="MQ306" s="205">
        <f t="shared" si="1275"/>
        <v>57299.362759044925</v>
      </c>
      <c r="MT306" s="3">
        <f t="shared" si="1090"/>
        <v>6.813646061470056</v>
      </c>
      <c r="MU306" s="6">
        <f t="shared" si="1091"/>
        <v>5.5906158273668618</v>
      </c>
      <c r="MV306" s="6">
        <f t="shared" si="1092"/>
        <v>5.7450658106651131</v>
      </c>
      <c r="MW306" s="6">
        <f t="shared" si="1093"/>
        <v>7.1442421138102183</v>
      </c>
      <c r="MX306" s="193">
        <f t="shared" si="1276"/>
        <v>5.6971618637419468</v>
      </c>
      <c r="MY306" s="193">
        <f t="shared" si="1277"/>
        <v>4.2570684107152408</v>
      </c>
      <c r="MZ306" s="193">
        <f t="shared" si="1278"/>
        <v>3.9342452460246315</v>
      </c>
      <c r="NA306" s="193">
        <f t="shared" si="1094"/>
        <v>4.0386146991588241</v>
      </c>
      <c r="NB306" s="212">
        <f t="shared" si="1279"/>
        <v>58080.827535635653</v>
      </c>
      <c r="NF306" s="3">
        <f t="shared" si="1095"/>
        <v>6.8136460614700551</v>
      </c>
      <c r="NG306" s="6">
        <f t="shared" si="1096"/>
        <v>0</v>
      </c>
      <c r="NH306" s="6">
        <f t="shared" si="1097"/>
        <v>0</v>
      </c>
      <c r="NI306" s="6">
        <f t="shared" si="1098"/>
        <v>0</v>
      </c>
      <c r="NJ306" s="193">
        <f t="shared" si="1280"/>
        <v>5.6971618637419468</v>
      </c>
      <c r="NK306" s="193">
        <f t="shared" si="1281"/>
        <v>4.1745731882913786</v>
      </c>
      <c r="NL306" s="193">
        <f t="shared" si="1282"/>
        <v>3.8150380693314694</v>
      </c>
      <c r="NM306" s="193">
        <f t="shared" si="1099"/>
        <v>3.9040600573940507</v>
      </c>
      <c r="NN306" s="212">
        <f t="shared" si="1283"/>
        <v>56325.56859748916</v>
      </c>
      <c r="NR306" s="3">
        <f t="shared" si="1100"/>
        <v>0</v>
      </c>
      <c r="NS306" s="6">
        <f t="shared" si="1101"/>
        <v>5.5906158273668618</v>
      </c>
      <c r="NT306" s="6">
        <f t="shared" si="1102"/>
        <v>0</v>
      </c>
      <c r="NU306" s="6">
        <f t="shared" si="1103"/>
        <v>0</v>
      </c>
      <c r="NV306" s="193">
        <f t="shared" si="1284"/>
        <v>5.6740334309306508</v>
      </c>
      <c r="NW306" s="193">
        <f t="shared" si="1285"/>
        <v>4.2570684107152408</v>
      </c>
      <c r="NX306" s="193">
        <f t="shared" si="1286"/>
        <v>3.8150380693314694</v>
      </c>
      <c r="NY306" s="193">
        <f t="shared" si="1104"/>
        <v>3.9040600573940507</v>
      </c>
      <c r="NZ306" s="212">
        <f t="shared" si="1287"/>
        <v>56517.790776417169</v>
      </c>
      <c r="OD306" s="3">
        <f t="shared" si="1105"/>
        <v>0</v>
      </c>
      <c r="OE306" s="6">
        <f t="shared" si="1106"/>
        <v>0</v>
      </c>
      <c r="OF306" s="6">
        <f t="shared" si="1107"/>
        <v>5.7450658106651131</v>
      </c>
      <c r="OG306" s="6">
        <f t="shared" si="1108"/>
        <v>0</v>
      </c>
      <c r="OH306" s="193">
        <f t="shared" si="1288"/>
        <v>5.6740334309306508</v>
      </c>
      <c r="OI306" s="193">
        <f t="shared" si="1289"/>
        <v>4.1745731882913786</v>
      </c>
      <c r="OJ306" s="193">
        <f t="shared" si="1290"/>
        <v>3.9342452460246315</v>
      </c>
      <c r="OK306" s="193">
        <f t="shared" si="1109"/>
        <v>3.9040600573940507</v>
      </c>
      <c r="OL306" s="212">
        <f t="shared" si="1291"/>
        <v>56896.091741081444</v>
      </c>
      <c r="OP306" s="3">
        <f t="shared" si="1110"/>
        <v>0</v>
      </c>
      <c r="OQ306" s="6">
        <f t="shared" si="1111"/>
        <v>0</v>
      </c>
      <c r="OR306" s="6">
        <f t="shared" si="1112"/>
        <v>0</v>
      </c>
      <c r="OS306" s="6">
        <f t="shared" si="1113"/>
        <v>7.1442421138102183</v>
      </c>
      <c r="OT306" s="193">
        <f t="shared" si="1292"/>
        <v>5.6740334309306508</v>
      </c>
      <c r="OU306" s="193">
        <f t="shared" si="1293"/>
        <v>4.1745731882913786</v>
      </c>
      <c r="OV306" s="193">
        <f t="shared" si="1294"/>
        <v>3.8150380693314694</v>
      </c>
      <c r="OW306" s="193">
        <f t="shared" si="1114"/>
        <v>4.0386146991588241</v>
      </c>
      <c r="OX306" s="232">
        <f t="shared" si="1295"/>
        <v>57262.105911955703</v>
      </c>
    </row>
    <row r="307" spans="2:414" x14ac:dyDescent="0.2">
      <c r="B307" s="81">
        <v>45584</v>
      </c>
      <c r="C307">
        <v>147</v>
      </c>
      <c r="D307">
        <v>11.541215464365411</v>
      </c>
      <c r="E307">
        <v>0</v>
      </c>
      <c r="F307">
        <v>0</v>
      </c>
      <c r="G307">
        <v>0</v>
      </c>
      <c r="H307">
        <v>0</v>
      </c>
      <c r="I307">
        <v>0</v>
      </c>
      <c r="J307">
        <v>0</v>
      </c>
      <c r="K307">
        <v>0</v>
      </c>
      <c r="L307">
        <v>1</v>
      </c>
      <c r="M307">
        <v>0</v>
      </c>
      <c r="N307">
        <v>0</v>
      </c>
      <c r="O307">
        <v>0</v>
      </c>
      <c r="P307">
        <v>0</v>
      </c>
      <c r="Q307">
        <v>0</v>
      </c>
      <c r="R307">
        <v>0</v>
      </c>
      <c r="S307">
        <v>1</v>
      </c>
      <c r="T307">
        <v>21609</v>
      </c>
      <c r="U307">
        <v>7.1805466021013</v>
      </c>
      <c r="V307">
        <v>5.5981794515021317</v>
      </c>
      <c r="W307">
        <v>5.0022589882001425</v>
      </c>
      <c r="X307">
        <v>5.8623861565004782</v>
      </c>
      <c r="Y307" s="3">
        <v>1022.4193617738281</v>
      </c>
      <c r="Z307" s="3">
        <v>204.92244509553063</v>
      </c>
      <c r="AA307" s="3">
        <v>103.37031776266051</v>
      </c>
      <c r="AB307" s="3">
        <v>301.95859236468846</v>
      </c>
      <c r="AC307">
        <v>1</v>
      </c>
      <c r="AD307">
        <v>1</v>
      </c>
      <c r="AE307" s="6"/>
      <c r="AF307" s="1" t="s">
        <v>4</v>
      </c>
      <c r="AG307">
        <v>147</v>
      </c>
      <c r="AH307" s="189">
        <v>45584</v>
      </c>
      <c r="AI307">
        <f t="shared" si="1115"/>
        <v>10</v>
      </c>
      <c r="AJ307">
        <v>147</v>
      </c>
      <c r="AK307">
        <v>1</v>
      </c>
      <c r="AL307">
        <v>1</v>
      </c>
      <c r="AM307">
        <v>0</v>
      </c>
      <c r="AN307">
        <v>0</v>
      </c>
      <c r="AO307">
        <v>0</v>
      </c>
      <c r="AP307">
        <v>0</v>
      </c>
      <c r="AQ307">
        <v>1</v>
      </c>
      <c r="AS307" s="37"/>
      <c r="AT307" s="37"/>
      <c r="AU307" s="6">
        <f t="shared" si="1116"/>
        <v>0</v>
      </c>
      <c r="AV307" s="6">
        <f t="shared" si="1117"/>
        <v>0</v>
      </c>
      <c r="AW307" s="6">
        <f t="shared" si="1118"/>
        <v>0</v>
      </c>
      <c r="AX307" s="6">
        <f t="shared" si="1119"/>
        <v>0</v>
      </c>
      <c r="AY307" s="193">
        <f t="shared" si="1120"/>
        <v>5.6740334309306508</v>
      </c>
      <c r="AZ307" s="193">
        <f t="shared" si="1121"/>
        <v>4.1745731882913786</v>
      </c>
      <c r="BA307" s="193">
        <f t="shared" si="1122"/>
        <v>3.8150380693314694</v>
      </c>
      <c r="BB307" s="193">
        <f t="shared" si="1123"/>
        <v>3.9040600573940507</v>
      </c>
      <c r="BC307" s="72">
        <f t="shared" si="1124"/>
        <v>56312.210093717425</v>
      </c>
      <c r="BG307" s="3">
        <f t="shared" si="1125"/>
        <v>7.0369356700592736</v>
      </c>
      <c r="BH307" s="6">
        <f t="shared" si="1126"/>
        <v>0</v>
      </c>
      <c r="BI307" s="6">
        <f t="shared" si="1127"/>
        <v>0</v>
      </c>
      <c r="BJ307" s="6">
        <f t="shared" si="1128"/>
        <v>0</v>
      </c>
      <c r="BK307" s="193">
        <f t="shared" si="1129"/>
        <v>5.6979108259553675</v>
      </c>
      <c r="BL307" s="193">
        <f t="shared" si="1130"/>
        <v>4.1745731882913786</v>
      </c>
      <c r="BM307" s="193">
        <f t="shared" si="1131"/>
        <v>3.8150380693314694</v>
      </c>
      <c r="BN307" s="193">
        <f t="shared" si="1132"/>
        <v>3.9040600573940507</v>
      </c>
      <c r="BO307" s="72">
        <f t="shared" si="1133"/>
        <v>56326.001235518503</v>
      </c>
      <c r="BS307" s="3">
        <f t="shared" si="1134"/>
        <v>7.0369578413295786</v>
      </c>
      <c r="BT307" s="6">
        <f t="shared" si="1135"/>
        <v>0</v>
      </c>
      <c r="BU307" s="6">
        <f t="shared" si="1136"/>
        <v>0</v>
      </c>
      <c r="BV307" s="6">
        <f t="shared" si="1137"/>
        <v>0</v>
      </c>
      <c r="BW307" s="193">
        <f t="shared" si="1138"/>
        <v>5.6979109002948158</v>
      </c>
      <c r="BX307" s="193">
        <f t="shared" si="1139"/>
        <v>4.1745731882913786</v>
      </c>
      <c r="BY307" s="193">
        <f t="shared" si="1296"/>
        <v>3.8150380693314694</v>
      </c>
      <c r="BZ307" s="193">
        <f t="shared" si="1140"/>
        <v>3.9040600573940507</v>
      </c>
      <c r="CA307" s="72">
        <f t="shared" si="1141"/>
        <v>56326.001235518503</v>
      </c>
      <c r="CE307" s="3">
        <f t="shared" si="1142"/>
        <v>0</v>
      </c>
      <c r="CF307" s="6">
        <f t="shared" si="1143"/>
        <v>5.5981794515021317</v>
      </c>
      <c r="CG307" s="6">
        <f t="shared" si="1144"/>
        <v>0</v>
      </c>
      <c r="CH307" s="6">
        <f t="shared" si="1145"/>
        <v>0</v>
      </c>
      <c r="CI307" s="193">
        <f t="shared" si="1146"/>
        <v>5.6740334309306508</v>
      </c>
      <c r="CJ307" s="193">
        <f t="shared" si="1147"/>
        <v>4.2571755343641184</v>
      </c>
      <c r="CK307" s="193">
        <f t="shared" si="1297"/>
        <v>3.8150380693314694</v>
      </c>
      <c r="CL307" s="193">
        <f t="shared" si="1148"/>
        <v>3.9040600573940507</v>
      </c>
      <c r="CM307" s="72">
        <f t="shared" si="1149"/>
        <v>56518.058219243459</v>
      </c>
      <c r="CQ307" s="3">
        <f t="shared" si="1150"/>
        <v>0</v>
      </c>
      <c r="CR307" s="6">
        <f t="shared" si="1151"/>
        <v>5.5982403363391038</v>
      </c>
      <c r="CS307" s="6">
        <f t="shared" si="1152"/>
        <v>0</v>
      </c>
      <c r="CT307" s="6">
        <f t="shared" si="1153"/>
        <v>0</v>
      </c>
      <c r="CU307" s="193">
        <f t="shared" si="1154"/>
        <v>5.6740334309306508</v>
      </c>
      <c r="CV307" s="193">
        <f t="shared" si="1155"/>
        <v>4.2571763966298315</v>
      </c>
      <c r="CW307" s="193">
        <f t="shared" si="1298"/>
        <v>3.8150380693314694</v>
      </c>
      <c r="CX307" s="193">
        <f t="shared" si="1156"/>
        <v>3.9040600573940507</v>
      </c>
      <c r="CY307" s="72">
        <f t="shared" si="1157"/>
        <v>56518.060371964464</v>
      </c>
      <c r="DC307" s="3">
        <f t="shared" si="1158"/>
        <v>0</v>
      </c>
      <c r="DD307" s="6">
        <f t="shared" si="1159"/>
        <v>0</v>
      </c>
      <c r="DE307" s="6">
        <f t="shared" si="1160"/>
        <v>5.2523719376101496</v>
      </c>
      <c r="DF307" s="6">
        <f t="shared" si="1161"/>
        <v>0</v>
      </c>
      <c r="DG307" s="193">
        <f t="shared" si="1162"/>
        <v>5.6740334309306508</v>
      </c>
      <c r="DH307" s="193">
        <f t="shared" si="1163"/>
        <v>4.1745731882913786</v>
      </c>
      <c r="DI307" s="193">
        <f t="shared" si="1299"/>
        <v>3.9245611891812304</v>
      </c>
      <c r="DJ307" s="193">
        <f t="shared" si="1164"/>
        <v>3.9040600573940507</v>
      </c>
      <c r="DK307" s="72">
        <f t="shared" si="1165"/>
        <v>56848.433741920773</v>
      </c>
      <c r="DO307" s="3">
        <f t="shared" si="1166"/>
        <v>0</v>
      </c>
      <c r="DP307" s="6">
        <f t="shared" si="1167"/>
        <v>0</v>
      </c>
      <c r="DQ307" s="6">
        <f t="shared" si="1168"/>
        <v>5.0023555958655415</v>
      </c>
      <c r="DR307" s="6">
        <f t="shared" si="1169"/>
        <v>0</v>
      </c>
      <c r="DS307" s="193">
        <f t="shared" si="1170"/>
        <v>5.6740334309306508</v>
      </c>
      <c r="DT307" s="193">
        <f t="shared" si="1171"/>
        <v>4.1745731882913786</v>
      </c>
      <c r="DU307" s="193">
        <f t="shared" si="1300"/>
        <v>3.9196109336374594</v>
      </c>
      <c r="DV307" s="193">
        <f t="shared" si="1172"/>
        <v>3.9040600573940507</v>
      </c>
      <c r="DW307" s="72">
        <f t="shared" si="1173"/>
        <v>56824.087546566414</v>
      </c>
      <c r="EA307" s="3">
        <f t="shared" si="1174"/>
        <v>0</v>
      </c>
      <c r="EB307" s="6">
        <f t="shared" si="1175"/>
        <v>0</v>
      </c>
      <c r="EC307" s="6">
        <f t="shared" si="1176"/>
        <v>0</v>
      </c>
      <c r="ED307" s="6">
        <f t="shared" si="1177"/>
        <v>17.587158469501436</v>
      </c>
      <c r="EE307" s="193">
        <f t="shared" si="1178"/>
        <v>5.6740334309306508</v>
      </c>
      <c r="EF307" s="193">
        <f t="shared" si="1179"/>
        <v>4.1745731882913786</v>
      </c>
      <c r="EG307" s="193">
        <f t="shared" si="1301"/>
        <v>3.8150380693314694</v>
      </c>
      <c r="EH307" s="193">
        <f t="shared" si="1180"/>
        <v>4.2075332389491464</v>
      </c>
      <c r="EI307" s="72">
        <f t="shared" si="1181"/>
        <v>58477.312012252165</v>
      </c>
      <c r="EM307" s="3">
        <f t="shared" si="1182"/>
        <v>0</v>
      </c>
      <c r="EN307" s="6">
        <f t="shared" si="1183"/>
        <v>0</v>
      </c>
      <c r="EO307" s="6">
        <f t="shared" si="1184"/>
        <v>0</v>
      </c>
      <c r="EP307" s="6">
        <f t="shared" si="1185"/>
        <v>5.8625308459290704</v>
      </c>
      <c r="EQ307" s="193">
        <f t="shared" si="1186"/>
        <v>5.6740334309306508</v>
      </c>
      <c r="ER307" s="193">
        <f t="shared" si="1187"/>
        <v>4.1745731882913786</v>
      </c>
      <c r="ES307" s="193">
        <f t="shared" si="1302"/>
        <v>3.8150380693314694</v>
      </c>
      <c r="ET307" s="193">
        <f t="shared" si="1188"/>
        <v>4.0157695796352151</v>
      </c>
      <c r="EU307" s="72">
        <f t="shared" si="1189"/>
        <v>57099.70761725137</v>
      </c>
      <c r="EY307" s="3">
        <f t="shared" si="1190"/>
        <v>7.0369356700592736</v>
      </c>
      <c r="EZ307" s="6">
        <f t="shared" si="1191"/>
        <v>5.5981794515021317</v>
      </c>
      <c r="FA307" s="6">
        <f t="shared" si="1192"/>
        <v>5.2523719376101496</v>
      </c>
      <c r="FB307" s="6">
        <f t="shared" si="1193"/>
        <v>17.587158469501436</v>
      </c>
      <c r="FC307" s="193">
        <f t="shared" si="1194"/>
        <v>5.6979108259553675</v>
      </c>
      <c r="FD307" s="193">
        <f t="shared" si="1195"/>
        <v>4.2571755343641184</v>
      </c>
      <c r="FE307" s="193">
        <f t="shared" si="1303"/>
        <v>3.9245611891812304</v>
      </c>
      <c r="FF307" s="193">
        <f t="shared" si="1196"/>
        <v>4.2075332389491464</v>
      </c>
      <c r="FG307" s="72">
        <f t="shared" si="1197"/>
        <v>59264.461222198741</v>
      </c>
      <c r="FK307" s="3">
        <f t="shared" si="1198"/>
        <v>7.1805687733716059</v>
      </c>
      <c r="FL307" s="6">
        <f t="shared" si="1199"/>
        <v>5.5982403363391038</v>
      </c>
      <c r="FM307" s="6">
        <f t="shared" si="1200"/>
        <v>5.0023555958655415</v>
      </c>
      <c r="FN307" s="6">
        <f t="shared" si="1201"/>
        <v>5.8625308459290704</v>
      </c>
      <c r="FO307" s="193">
        <f t="shared" si="1202"/>
        <v>5.6983923065158502</v>
      </c>
      <c r="FP307" s="193">
        <f t="shared" si="1203"/>
        <v>4.2571763966298315</v>
      </c>
      <c r="FQ307" s="193">
        <f t="shared" si="1304"/>
        <v>3.9196109336374594</v>
      </c>
      <c r="FR307" s="193">
        <f t="shared" si="1204"/>
        <v>4.0157695796352151</v>
      </c>
      <c r="FS307" s="205">
        <f t="shared" si="1205"/>
        <v>57843.818073075956</v>
      </c>
      <c r="FW307" s="3">
        <f t="shared" si="1206"/>
        <v>8.2576285924164949</v>
      </c>
      <c r="FX307" s="6">
        <f t="shared" si="1207"/>
        <v>6.3259427801974084</v>
      </c>
      <c r="FY307" s="6">
        <f t="shared" si="1208"/>
        <v>6.2028011453681771</v>
      </c>
      <c r="FZ307" s="6">
        <f t="shared" si="1209"/>
        <v>6.9176156646705635</v>
      </c>
      <c r="GA307" s="193">
        <f t="shared" si="1210"/>
        <v>5.7019954109556128</v>
      </c>
      <c r="GB307" s="193">
        <f t="shared" si="1211"/>
        <v>4.267429545674152</v>
      </c>
      <c r="GC307" s="193">
        <f t="shared" si="1305"/>
        <v>3.9431589133646083</v>
      </c>
      <c r="GD307" s="193">
        <f t="shared" si="1212"/>
        <v>4.0346131223504091</v>
      </c>
      <c r="GE307" s="72">
        <f t="shared" si="1213"/>
        <v>58126.21239507186</v>
      </c>
      <c r="GI307" s="3">
        <f t="shared" si="1214"/>
        <v>7.8986012623114306</v>
      </c>
      <c r="GJ307" s="6">
        <f t="shared" si="1215"/>
        <v>6.1579973966523456</v>
      </c>
      <c r="GK307" s="6">
        <f t="shared" si="1216"/>
        <v>5.5024848870201568</v>
      </c>
      <c r="GL307" s="6">
        <f t="shared" si="1217"/>
        <v>6.4486247721505263</v>
      </c>
      <c r="GM307" s="193">
        <f t="shared" si="1218"/>
        <v>5.7007957933405393</v>
      </c>
      <c r="GN307" s="193">
        <f t="shared" si="1219"/>
        <v>4.2650725505647999</v>
      </c>
      <c r="GO307" s="193">
        <f t="shared" si="1306"/>
        <v>3.9294889590555822</v>
      </c>
      <c r="GP307" s="193">
        <f t="shared" si="1220"/>
        <v>4.0262808729238913</v>
      </c>
      <c r="GQ307" s="72">
        <f t="shared" si="1221"/>
        <v>57990.636333189366</v>
      </c>
      <c r="GU307" s="3">
        <f t="shared" si="1222"/>
        <v>9.3347105827316899</v>
      </c>
      <c r="GV307" s="6">
        <f t="shared" si="1223"/>
        <v>6.7178153418025577</v>
      </c>
      <c r="GW307" s="6">
        <f t="shared" si="1224"/>
        <v>6.5029366846601855</v>
      </c>
      <c r="GX307" s="6">
        <f t="shared" si="1225"/>
        <v>7.3279826956255976</v>
      </c>
      <c r="GY307" s="193">
        <f t="shared" si="1226"/>
        <v>5.7055856533998393</v>
      </c>
      <c r="GZ307" s="193">
        <f t="shared" si="1227"/>
        <v>4.2729076922059708</v>
      </c>
      <c r="HA307" s="193">
        <f t="shared" si="1307"/>
        <v>3.9489607407863487</v>
      </c>
      <c r="HB307" s="193">
        <f t="shared" si="1228"/>
        <v>4.0418473207171415</v>
      </c>
      <c r="HC307" s="205">
        <f t="shared" si="1229"/>
        <v>58223.958171718841</v>
      </c>
      <c r="HG307" s="3">
        <f t="shared" si="1030"/>
        <v>8.2576285924164949</v>
      </c>
      <c r="HH307" s="6">
        <f t="shared" si="1031"/>
        <v>0</v>
      </c>
      <c r="HI307" s="6">
        <f t="shared" si="1032"/>
        <v>0</v>
      </c>
      <c r="HJ307" s="6">
        <f t="shared" si="1033"/>
        <v>0</v>
      </c>
      <c r="HK307" s="193">
        <f t="shared" si="1230"/>
        <v>5.7019954109556128</v>
      </c>
      <c r="HL307" s="193">
        <f t="shared" si="1230"/>
        <v>4.1745731882913786</v>
      </c>
      <c r="HM307" s="193">
        <f t="shared" si="1230"/>
        <v>3.8150380693314694</v>
      </c>
      <c r="HN307" s="193">
        <f t="shared" si="1034"/>
        <v>3.9040600573940507</v>
      </c>
      <c r="HO307" s="212">
        <f t="shared" si="1231"/>
        <v>56328.360754561574</v>
      </c>
      <c r="HS307" s="3">
        <f t="shared" si="1035"/>
        <v>7.8986012623114306</v>
      </c>
      <c r="HT307" s="6">
        <f t="shared" si="1036"/>
        <v>0</v>
      </c>
      <c r="HU307" s="6">
        <f t="shared" si="1037"/>
        <v>0</v>
      </c>
      <c r="HV307" s="6">
        <f t="shared" si="1038"/>
        <v>0</v>
      </c>
      <c r="HW307" s="193">
        <f t="shared" si="1232"/>
        <v>5.7007957933405393</v>
      </c>
      <c r="HX307" s="193">
        <f t="shared" si="1233"/>
        <v>4.1745731882913786</v>
      </c>
      <c r="HY307" s="193">
        <f t="shared" si="1234"/>
        <v>3.8150380693314694</v>
      </c>
      <c r="HZ307" s="193">
        <f t="shared" si="1039"/>
        <v>3.9040600573940507</v>
      </c>
      <c r="IA307" s="212">
        <f t="shared" si="1235"/>
        <v>56327.66776800849</v>
      </c>
      <c r="IE307" s="3">
        <f t="shared" si="1040"/>
        <v>9.3347105827316899</v>
      </c>
      <c r="IF307" s="6">
        <f t="shared" si="1041"/>
        <v>0</v>
      </c>
      <c r="IG307" s="6">
        <f t="shared" si="1042"/>
        <v>0</v>
      </c>
      <c r="IH307" s="6">
        <f t="shared" si="1043"/>
        <v>0</v>
      </c>
      <c r="II307" s="193">
        <f t="shared" si="1236"/>
        <v>5.7055856533998393</v>
      </c>
      <c r="IJ307" s="193">
        <f t="shared" si="1237"/>
        <v>4.1745731882913786</v>
      </c>
      <c r="IK307" s="193">
        <f t="shared" si="1238"/>
        <v>3.8150380693314694</v>
      </c>
      <c r="IL307" s="193">
        <f t="shared" si="1044"/>
        <v>3.9040600573940507</v>
      </c>
      <c r="IM307" s="205">
        <f t="shared" si="1239"/>
        <v>56330.434791166321</v>
      </c>
      <c r="IQ307" s="3">
        <f t="shared" si="1045"/>
        <v>0</v>
      </c>
      <c r="IR307" s="6">
        <f t="shared" si="1046"/>
        <v>6.3259427801974084</v>
      </c>
      <c r="IS307" s="6">
        <f t="shared" si="1047"/>
        <v>0</v>
      </c>
      <c r="IT307" s="6">
        <f t="shared" si="1048"/>
        <v>0</v>
      </c>
      <c r="IU307" s="193">
        <f t="shared" si="1240"/>
        <v>5.6740334309306508</v>
      </c>
      <c r="IV307" s="193">
        <f t="shared" si="1241"/>
        <v>4.267429545674152</v>
      </c>
      <c r="IW307" s="193">
        <f t="shared" si="1242"/>
        <v>3.8150380693314694</v>
      </c>
      <c r="IX307" s="193">
        <f t="shared" si="1049"/>
        <v>3.9040600573940507</v>
      </c>
      <c r="IY307" s="212">
        <f t="shared" si="1243"/>
        <v>56543.664044459205</v>
      </c>
      <c r="JC307" s="3">
        <f t="shared" si="1050"/>
        <v>0</v>
      </c>
      <c r="JD307" s="6">
        <f t="shared" si="1051"/>
        <v>6.1579973966523456</v>
      </c>
      <c r="JE307" s="6">
        <f t="shared" si="1052"/>
        <v>0</v>
      </c>
      <c r="JF307" s="6">
        <f t="shared" si="1053"/>
        <v>0</v>
      </c>
      <c r="JG307" s="193">
        <f t="shared" si="1244"/>
        <v>5.6740334309306508</v>
      </c>
      <c r="JH307" s="193">
        <f t="shared" si="1245"/>
        <v>4.2650725505647999</v>
      </c>
      <c r="JI307" s="193">
        <f t="shared" si="1246"/>
        <v>3.8150380693314694</v>
      </c>
      <c r="JJ307" s="193">
        <f t="shared" si="1054"/>
        <v>3.9040600573940507</v>
      </c>
      <c r="JK307" s="212">
        <f t="shared" si="1247"/>
        <v>56537.777242694436</v>
      </c>
      <c r="JO307" s="3">
        <f t="shared" si="1055"/>
        <v>0</v>
      </c>
      <c r="JP307" s="6">
        <f t="shared" si="1056"/>
        <v>6.7178153418025577</v>
      </c>
      <c r="JQ307" s="6">
        <f t="shared" si="1057"/>
        <v>0</v>
      </c>
      <c r="JR307" s="6">
        <f t="shared" si="1058"/>
        <v>0</v>
      </c>
      <c r="JS307" s="193">
        <f t="shared" si="1248"/>
        <v>5.6740334309306508</v>
      </c>
      <c r="JT307" s="193">
        <f t="shared" si="1249"/>
        <v>4.2729076922059708</v>
      </c>
      <c r="JU307" s="193">
        <f t="shared" si="1250"/>
        <v>3.8150380693314694</v>
      </c>
      <c r="JV307" s="193">
        <f t="shared" si="1059"/>
        <v>3.9040600573940507</v>
      </c>
      <c r="JW307" s="205">
        <f t="shared" si="1251"/>
        <v>56557.348563276617</v>
      </c>
      <c r="KA307" s="3">
        <f t="shared" si="1060"/>
        <v>0</v>
      </c>
      <c r="KB307" s="6">
        <f t="shared" si="1061"/>
        <v>0</v>
      </c>
      <c r="KC307" s="6">
        <f t="shared" si="1062"/>
        <v>6.2028011453681771</v>
      </c>
      <c r="KD307" s="6">
        <f t="shared" si="1063"/>
        <v>0</v>
      </c>
      <c r="KE307" s="193">
        <f t="shared" si="1252"/>
        <v>5.6740334309306508</v>
      </c>
      <c r="KF307" s="193">
        <f t="shared" si="1253"/>
        <v>4.1745731882913786</v>
      </c>
      <c r="KG307" s="193">
        <f t="shared" si="1254"/>
        <v>3.9431589133646083</v>
      </c>
      <c r="KH307" s="193">
        <f t="shared" si="1064"/>
        <v>3.9040600573940507</v>
      </c>
      <c r="KI307" s="212">
        <f t="shared" si="1255"/>
        <v>56939.993745701628</v>
      </c>
      <c r="KM307" s="3">
        <f t="shared" si="1065"/>
        <v>0</v>
      </c>
      <c r="KN307" s="6">
        <f t="shared" si="1066"/>
        <v>0</v>
      </c>
      <c r="KO307" s="6">
        <f t="shared" si="1067"/>
        <v>5.5024848870201568</v>
      </c>
      <c r="KP307" s="6">
        <f t="shared" si="1068"/>
        <v>0</v>
      </c>
      <c r="KQ307" s="193">
        <f t="shared" si="1256"/>
        <v>5.6740334309306508</v>
      </c>
      <c r="KR307" s="193">
        <f t="shared" si="1257"/>
        <v>4.1745731882913786</v>
      </c>
      <c r="KS307" s="193">
        <f t="shared" si="1258"/>
        <v>3.9294889590555822</v>
      </c>
      <c r="KT307" s="193">
        <f t="shared" si="1069"/>
        <v>3.9040600573940507</v>
      </c>
      <c r="KU307" s="212">
        <f t="shared" si="1259"/>
        <v>56872.679709063457</v>
      </c>
      <c r="KY307" s="3">
        <f t="shared" si="1070"/>
        <v>0</v>
      </c>
      <c r="KZ307" s="6">
        <f t="shared" si="1071"/>
        <v>0</v>
      </c>
      <c r="LA307" s="6">
        <f t="shared" si="1072"/>
        <v>6.5029366846601855</v>
      </c>
      <c r="LB307" s="6">
        <f t="shared" si="1073"/>
        <v>0</v>
      </c>
      <c r="LC307" s="193">
        <f t="shared" si="1260"/>
        <v>5.6740334309306508</v>
      </c>
      <c r="LD307" s="193">
        <f t="shared" si="1261"/>
        <v>4.1745731882913786</v>
      </c>
      <c r="LE307" s="193">
        <f t="shared" si="1262"/>
        <v>3.9489607407863487</v>
      </c>
      <c r="LF307" s="193">
        <f t="shared" si="1074"/>
        <v>3.9040600573940507</v>
      </c>
      <c r="LG307" s="205">
        <f t="shared" si="1263"/>
        <v>56968.587371996036</v>
      </c>
      <c r="LK307" s="3">
        <f t="shared" si="1075"/>
        <v>0</v>
      </c>
      <c r="LL307" s="6">
        <f t="shared" si="1076"/>
        <v>0</v>
      </c>
      <c r="LM307" s="6">
        <f t="shared" si="1077"/>
        <v>0</v>
      </c>
      <c r="LN307" s="6">
        <f t="shared" si="1078"/>
        <v>6.9176156646705635</v>
      </c>
      <c r="LO307" s="193">
        <f t="shared" si="1264"/>
        <v>5.6740334309306508</v>
      </c>
      <c r="LP307" s="193">
        <f t="shared" si="1265"/>
        <v>4.1745731882913786</v>
      </c>
      <c r="LQ307" s="193">
        <f t="shared" si="1266"/>
        <v>3.8150380693314694</v>
      </c>
      <c r="LR307" s="193">
        <f t="shared" si="1079"/>
        <v>4.0346131223504091</v>
      </c>
      <c r="LS307" s="212">
        <f t="shared" si="1267"/>
        <v>57233.62671513846</v>
      </c>
      <c r="LW307" s="3">
        <f t="shared" si="1080"/>
        <v>0</v>
      </c>
      <c r="LX307" s="6">
        <f t="shared" si="1081"/>
        <v>0</v>
      </c>
      <c r="LY307" s="6">
        <f t="shared" si="1082"/>
        <v>0</v>
      </c>
      <c r="LZ307" s="6">
        <f t="shared" si="1083"/>
        <v>6.4486247721505263</v>
      </c>
      <c r="MA307" s="193">
        <f t="shared" si="1268"/>
        <v>5.6740334309306508</v>
      </c>
      <c r="MB307" s="193">
        <f t="shared" si="1269"/>
        <v>4.1745731882913786</v>
      </c>
      <c r="MC307" s="193">
        <f t="shared" si="1270"/>
        <v>3.8150380693314694</v>
      </c>
      <c r="MD307" s="193">
        <f t="shared" si="1084"/>
        <v>4.0262808729238913</v>
      </c>
      <c r="ME307" s="212">
        <f t="shared" si="1271"/>
        <v>57174.371592861949</v>
      </c>
      <c r="MI307" s="3">
        <f t="shared" si="1085"/>
        <v>0</v>
      </c>
      <c r="MJ307" s="6">
        <f t="shared" si="1086"/>
        <v>0</v>
      </c>
      <c r="MK307" s="6">
        <f t="shared" si="1087"/>
        <v>0</v>
      </c>
      <c r="ML307" s="6">
        <f t="shared" si="1088"/>
        <v>7.3279826956255976</v>
      </c>
      <c r="MM307" s="193">
        <f t="shared" si="1272"/>
        <v>5.6740334309306508</v>
      </c>
      <c r="MN307" s="193">
        <f t="shared" si="1273"/>
        <v>4.1745731882913786</v>
      </c>
      <c r="MO307" s="193">
        <f t="shared" si="1274"/>
        <v>3.8150380693314694</v>
      </c>
      <c r="MP307" s="193">
        <f t="shared" si="1089"/>
        <v>4.0418473207171415</v>
      </c>
      <c r="MQ307" s="205">
        <f t="shared" si="1275"/>
        <v>57285.122806813357</v>
      </c>
      <c r="MT307" s="3">
        <f t="shared" si="1090"/>
        <v>6.8215192719962348</v>
      </c>
      <c r="MU307" s="6">
        <f t="shared" si="1091"/>
        <v>5.5981794515021317</v>
      </c>
      <c r="MV307" s="6">
        <f t="shared" si="1092"/>
        <v>5.7525978364301631</v>
      </c>
      <c r="MW307" s="6">
        <f t="shared" si="1093"/>
        <v>7.0348633878005735</v>
      </c>
      <c r="MX307" s="193">
        <f t="shared" si="1276"/>
        <v>5.6971882817560626</v>
      </c>
      <c r="MY307" s="193">
        <f t="shared" si="1277"/>
        <v>4.2571755343641184</v>
      </c>
      <c r="MZ307" s="193">
        <f t="shared" si="1278"/>
        <v>3.9343925650394329</v>
      </c>
      <c r="NA307" s="193">
        <f t="shared" si="1094"/>
        <v>4.0366853818489776</v>
      </c>
      <c r="NB307" s="212">
        <f t="shared" si="1279"/>
        <v>58067.929222141916</v>
      </c>
      <c r="NF307" s="3">
        <f t="shared" si="1095"/>
        <v>6.8215192719962339</v>
      </c>
      <c r="NG307" s="6">
        <f t="shared" si="1096"/>
        <v>0</v>
      </c>
      <c r="NH307" s="6">
        <f t="shared" si="1097"/>
        <v>0</v>
      </c>
      <c r="NI307" s="6">
        <f t="shared" si="1098"/>
        <v>0</v>
      </c>
      <c r="NJ307" s="193">
        <f t="shared" si="1280"/>
        <v>5.6971882817560626</v>
      </c>
      <c r="NK307" s="193">
        <f t="shared" si="1281"/>
        <v>4.1745731882913786</v>
      </c>
      <c r="NL307" s="193">
        <f t="shared" si="1282"/>
        <v>3.8150380693314694</v>
      </c>
      <c r="NM307" s="193">
        <f t="shared" si="1099"/>
        <v>3.9040600573940507</v>
      </c>
      <c r="NN307" s="212">
        <f t="shared" si="1283"/>
        <v>56325.583857798752</v>
      </c>
      <c r="NR307" s="3">
        <f t="shared" si="1100"/>
        <v>0</v>
      </c>
      <c r="NS307" s="6">
        <f t="shared" si="1101"/>
        <v>5.5981794515021317</v>
      </c>
      <c r="NT307" s="6">
        <f t="shared" si="1102"/>
        <v>0</v>
      </c>
      <c r="NU307" s="6">
        <f t="shared" si="1103"/>
        <v>0</v>
      </c>
      <c r="NV307" s="193">
        <f t="shared" si="1284"/>
        <v>5.6740334309306508</v>
      </c>
      <c r="NW307" s="193">
        <f t="shared" si="1285"/>
        <v>4.2571755343641184</v>
      </c>
      <c r="NX307" s="193">
        <f t="shared" si="1286"/>
        <v>3.8150380693314694</v>
      </c>
      <c r="NY307" s="193">
        <f t="shared" si="1104"/>
        <v>3.9040600573940507</v>
      </c>
      <c r="NZ307" s="212">
        <f t="shared" si="1287"/>
        <v>56518.058219243459</v>
      </c>
      <c r="OD307" s="3">
        <f t="shared" si="1105"/>
        <v>0</v>
      </c>
      <c r="OE307" s="6">
        <f t="shared" si="1106"/>
        <v>0</v>
      </c>
      <c r="OF307" s="6">
        <f t="shared" si="1107"/>
        <v>5.7525978364301631</v>
      </c>
      <c r="OG307" s="6">
        <f t="shared" si="1108"/>
        <v>0</v>
      </c>
      <c r="OH307" s="193">
        <f t="shared" si="1288"/>
        <v>5.6740334309306508</v>
      </c>
      <c r="OI307" s="193">
        <f t="shared" si="1289"/>
        <v>4.1745731882913786</v>
      </c>
      <c r="OJ307" s="193">
        <f t="shared" si="1290"/>
        <v>3.9343925650394329</v>
      </c>
      <c r="OK307" s="193">
        <f t="shared" si="1109"/>
        <v>3.9040600573940507</v>
      </c>
      <c r="OL307" s="212">
        <f t="shared" si="1291"/>
        <v>56896.817048304249</v>
      </c>
      <c r="OP307" s="3">
        <f t="shared" si="1110"/>
        <v>0</v>
      </c>
      <c r="OQ307" s="6">
        <f t="shared" si="1111"/>
        <v>0</v>
      </c>
      <c r="OR307" s="6">
        <f t="shared" si="1112"/>
        <v>0</v>
      </c>
      <c r="OS307" s="6">
        <f t="shared" si="1113"/>
        <v>7.0348633878005735</v>
      </c>
      <c r="OT307" s="193">
        <f t="shared" si="1292"/>
        <v>5.6740334309306508</v>
      </c>
      <c r="OU307" s="193">
        <f t="shared" si="1293"/>
        <v>4.1745731882913786</v>
      </c>
      <c r="OV307" s="193">
        <f t="shared" si="1294"/>
        <v>3.8150380693314694</v>
      </c>
      <c r="OW307" s="193">
        <f t="shared" si="1114"/>
        <v>4.0366853818489776</v>
      </c>
      <c r="OX307" s="232">
        <f t="shared" si="1295"/>
        <v>57248.373204178286</v>
      </c>
    </row>
    <row r="308" spans="2:414" x14ac:dyDescent="0.2">
      <c r="B308" s="81">
        <v>45591</v>
      </c>
      <c r="C308">
        <v>148</v>
      </c>
      <c r="D308">
        <v>11.531220717744755</v>
      </c>
      <c r="E308">
        <v>0</v>
      </c>
      <c r="F308">
        <v>0</v>
      </c>
      <c r="G308">
        <v>0</v>
      </c>
      <c r="H308">
        <v>0</v>
      </c>
      <c r="I308">
        <v>0</v>
      </c>
      <c r="J308">
        <v>0</v>
      </c>
      <c r="K308">
        <v>0</v>
      </c>
      <c r="L308">
        <v>1</v>
      </c>
      <c r="M308">
        <v>0</v>
      </c>
      <c r="N308">
        <v>0</v>
      </c>
      <c r="O308">
        <v>0</v>
      </c>
      <c r="P308">
        <v>0</v>
      </c>
      <c r="Q308">
        <v>0</v>
      </c>
      <c r="R308">
        <v>0</v>
      </c>
      <c r="S308">
        <v>1</v>
      </c>
      <c r="T308">
        <v>21904</v>
      </c>
      <c r="U308">
        <v>7.1886834762144485</v>
      </c>
      <c r="V308">
        <v>5.6057517113440749</v>
      </c>
      <c r="W308">
        <v>5.0091489336279711</v>
      </c>
      <c r="X308">
        <v>5.7725813576262111</v>
      </c>
      <c r="Y308" s="3">
        <v>1033.1517768632627</v>
      </c>
      <c r="Z308" s="3">
        <v>206.97421797873926</v>
      </c>
      <c r="AA308" s="3">
        <v>104.3987276641426</v>
      </c>
      <c r="AB308" s="3">
        <v>271.76279041169778</v>
      </c>
      <c r="AC308">
        <v>1</v>
      </c>
      <c r="AD308">
        <v>1</v>
      </c>
      <c r="AE308" s="6"/>
      <c r="AF308" s="1" t="s">
        <v>4</v>
      </c>
      <c r="AG308">
        <v>148</v>
      </c>
      <c r="AH308" s="189">
        <v>45591</v>
      </c>
      <c r="AI308">
        <f t="shared" si="1115"/>
        <v>10</v>
      </c>
      <c r="AJ308">
        <v>148</v>
      </c>
      <c r="AK308">
        <v>1</v>
      </c>
      <c r="AL308">
        <v>1</v>
      </c>
      <c r="AM308">
        <v>0</v>
      </c>
      <c r="AN308">
        <v>0</v>
      </c>
      <c r="AO308">
        <v>0</v>
      </c>
      <c r="AP308">
        <v>0</v>
      </c>
      <c r="AQ308">
        <v>1</v>
      </c>
      <c r="AS308" s="37"/>
      <c r="AT308" s="37"/>
      <c r="AU308" s="6">
        <f t="shared" si="1116"/>
        <v>0</v>
      </c>
      <c r="AV308" s="6">
        <f t="shared" si="1117"/>
        <v>0</v>
      </c>
      <c r="AW308" s="6">
        <f t="shared" si="1118"/>
        <v>0</v>
      </c>
      <c r="AX308" s="6">
        <f t="shared" si="1119"/>
        <v>0</v>
      </c>
      <c r="AY308" s="193">
        <f t="shared" si="1120"/>
        <v>5.6740334309306508</v>
      </c>
      <c r="AZ308" s="193">
        <f t="shared" si="1121"/>
        <v>4.1745731882913786</v>
      </c>
      <c r="BA308" s="193">
        <f t="shared" si="1122"/>
        <v>3.8150380693314694</v>
      </c>
      <c r="BB308" s="193">
        <f t="shared" si="1123"/>
        <v>3.9040600573940507</v>
      </c>
      <c r="BC308" s="72">
        <f t="shared" si="1124"/>
        <v>56312.210093717425</v>
      </c>
      <c r="BG308" s="3">
        <f t="shared" si="1125"/>
        <v>7.0449098066901596</v>
      </c>
      <c r="BH308" s="6">
        <f t="shared" si="1126"/>
        <v>0</v>
      </c>
      <c r="BI308" s="6">
        <f t="shared" si="1127"/>
        <v>0</v>
      </c>
      <c r="BJ308" s="6">
        <f t="shared" si="1128"/>
        <v>0</v>
      </c>
      <c r="BK308" s="193">
        <f t="shared" si="1129"/>
        <v>5.6979375625835695</v>
      </c>
      <c r="BL308" s="193">
        <f t="shared" si="1130"/>
        <v>4.1745731882913786</v>
      </c>
      <c r="BM308" s="193">
        <f t="shared" si="1131"/>
        <v>3.8150380693314694</v>
      </c>
      <c r="BN308" s="193">
        <f t="shared" si="1132"/>
        <v>3.9040600573940507</v>
      </c>
      <c r="BO308" s="72">
        <f t="shared" si="1133"/>
        <v>56326.016679993474</v>
      </c>
      <c r="BS308" s="3">
        <f t="shared" si="1134"/>
        <v>7.0449320030845737</v>
      </c>
      <c r="BT308" s="6">
        <f t="shared" si="1135"/>
        <v>0</v>
      </c>
      <c r="BU308" s="6">
        <f t="shared" si="1136"/>
        <v>0</v>
      </c>
      <c r="BV308" s="6">
        <f t="shared" si="1137"/>
        <v>0</v>
      </c>
      <c r="BW308" s="193">
        <f t="shared" si="1138"/>
        <v>5.6979376370052677</v>
      </c>
      <c r="BX308" s="193">
        <f t="shared" si="1139"/>
        <v>4.1745731882913786</v>
      </c>
      <c r="BY308" s="193">
        <f t="shared" si="1296"/>
        <v>3.8150380693314694</v>
      </c>
      <c r="BZ308" s="193">
        <f t="shared" si="1140"/>
        <v>3.9040600573940507</v>
      </c>
      <c r="CA308" s="72">
        <f t="shared" si="1141"/>
        <v>56326.016679993474</v>
      </c>
      <c r="CE308" s="3">
        <f t="shared" si="1142"/>
        <v>0</v>
      </c>
      <c r="CF308" s="6">
        <f t="shared" si="1143"/>
        <v>5.6057517113440749</v>
      </c>
      <c r="CG308" s="6">
        <f t="shared" si="1144"/>
        <v>0</v>
      </c>
      <c r="CH308" s="6">
        <f t="shared" si="1145"/>
        <v>0</v>
      </c>
      <c r="CI308" s="193">
        <f t="shared" si="1146"/>
        <v>5.6740334309306508</v>
      </c>
      <c r="CJ308" s="193">
        <f t="shared" si="1147"/>
        <v>4.2572827688266512</v>
      </c>
      <c r="CK308" s="193">
        <f t="shared" si="1297"/>
        <v>3.8150380693314694</v>
      </c>
      <c r="CL308" s="193">
        <f t="shared" si="1148"/>
        <v>3.9040600573940507</v>
      </c>
      <c r="CM308" s="72">
        <f t="shared" si="1149"/>
        <v>56518.325939992501</v>
      </c>
      <c r="CQ308" s="3">
        <f t="shared" si="1150"/>
        <v>0</v>
      </c>
      <c r="CR308" s="6">
        <f t="shared" si="1151"/>
        <v>5.6058126785356421</v>
      </c>
      <c r="CS308" s="6">
        <f t="shared" si="1152"/>
        <v>0</v>
      </c>
      <c r="CT308" s="6">
        <f t="shared" si="1153"/>
        <v>0</v>
      </c>
      <c r="CU308" s="193">
        <f t="shared" si="1154"/>
        <v>5.6740334309306508</v>
      </c>
      <c r="CV308" s="193">
        <f t="shared" si="1155"/>
        <v>4.2572836321661045</v>
      </c>
      <c r="CW308" s="193">
        <f t="shared" si="1298"/>
        <v>3.8150380693314694</v>
      </c>
      <c r="CX308" s="193">
        <f t="shared" si="1156"/>
        <v>3.9040600573940507</v>
      </c>
      <c r="CY308" s="72">
        <f t="shared" si="1157"/>
        <v>56518.328095404395</v>
      </c>
      <c r="DC308" s="3">
        <f t="shared" si="1158"/>
        <v>0</v>
      </c>
      <c r="DD308" s="6">
        <f t="shared" si="1159"/>
        <v>0</v>
      </c>
      <c r="DE308" s="6">
        <f t="shared" si="1160"/>
        <v>5.2596063803093696</v>
      </c>
      <c r="DF308" s="6">
        <f t="shared" si="1161"/>
        <v>0</v>
      </c>
      <c r="DG308" s="193">
        <f t="shared" si="1162"/>
        <v>5.6740334309306508</v>
      </c>
      <c r="DH308" s="193">
        <f t="shared" si="1163"/>
        <v>4.1745731882913786</v>
      </c>
      <c r="DI308" s="193">
        <f t="shared" si="1299"/>
        <v>3.924704065018136</v>
      </c>
      <c r="DJ308" s="193">
        <f t="shared" si="1164"/>
        <v>3.9040600573940507</v>
      </c>
      <c r="DK308" s="72">
        <f t="shared" si="1165"/>
        <v>56849.136584346263</v>
      </c>
      <c r="DO308" s="3">
        <f t="shared" si="1166"/>
        <v>0</v>
      </c>
      <c r="DP308" s="6">
        <f t="shared" si="1167"/>
        <v>0</v>
      </c>
      <c r="DQ308" s="6">
        <f t="shared" si="1168"/>
        <v>5.0092456743575609</v>
      </c>
      <c r="DR308" s="6">
        <f t="shared" si="1169"/>
        <v>0</v>
      </c>
      <c r="DS308" s="193">
        <f t="shared" si="1170"/>
        <v>5.6740334309306508</v>
      </c>
      <c r="DT308" s="193">
        <f t="shared" si="1171"/>
        <v>4.1745731882913786</v>
      </c>
      <c r="DU308" s="193">
        <f t="shared" si="1300"/>
        <v>3.9197476841851602</v>
      </c>
      <c r="DV308" s="193">
        <f t="shared" si="1172"/>
        <v>3.9040600573940507</v>
      </c>
      <c r="DW308" s="72">
        <f t="shared" si="1173"/>
        <v>56824.759968866478</v>
      </c>
      <c r="EA308" s="3">
        <f t="shared" si="1174"/>
        <v>0</v>
      </c>
      <c r="EB308" s="6">
        <f t="shared" si="1175"/>
        <v>0</v>
      </c>
      <c r="EC308" s="6">
        <f t="shared" si="1176"/>
        <v>0</v>
      </c>
      <c r="ED308" s="6">
        <f t="shared" si="1177"/>
        <v>17.317744072878632</v>
      </c>
      <c r="EE308" s="193">
        <f t="shared" si="1178"/>
        <v>5.6740334309306508</v>
      </c>
      <c r="EF308" s="193">
        <f t="shared" si="1179"/>
        <v>4.1745731882913786</v>
      </c>
      <c r="EG308" s="193">
        <f t="shared" si="1301"/>
        <v>3.8150380693314694</v>
      </c>
      <c r="EH308" s="193">
        <f t="shared" si="1180"/>
        <v>4.2035154743710361</v>
      </c>
      <c r="EI308" s="72">
        <f t="shared" si="1181"/>
        <v>58448.110811245475</v>
      </c>
      <c r="EM308" s="3">
        <f t="shared" si="1182"/>
        <v>0</v>
      </c>
      <c r="EN308" s="6">
        <f t="shared" si="1183"/>
        <v>0</v>
      </c>
      <c r="EO308" s="6">
        <f t="shared" si="1184"/>
        <v>0</v>
      </c>
      <c r="EP308" s="6">
        <f t="shared" si="1185"/>
        <v>5.7727238305844635</v>
      </c>
      <c r="EQ308" s="193">
        <f t="shared" si="1186"/>
        <v>5.6740334309306508</v>
      </c>
      <c r="ER308" s="193">
        <f t="shared" si="1187"/>
        <v>4.1745731882913786</v>
      </c>
      <c r="ES308" s="193">
        <f t="shared" si="1302"/>
        <v>3.8150380693314694</v>
      </c>
      <c r="ET308" s="193">
        <f t="shared" si="1188"/>
        <v>4.0141491300542151</v>
      </c>
      <c r="EU308" s="72">
        <f t="shared" si="1189"/>
        <v>57088.205893116829</v>
      </c>
      <c r="EY308" s="3">
        <f t="shared" si="1190"/>
        <v>7.0449098066901596</v>
      </c>
      <c r="EZ308" s="6">
        <f t="shared" si="1191"/>
        <v>5.6057517113440749</v>
      </c>
      <c r="FA308" s="6">
        <f t="shared" si="1192"/>
        <v>5.2596063803093696</v>
      </c>
      <c r="FB308" s="6">
        <f t="shared" si="1193"/>
        <v>17.317744072878632</v>
      </c>
      <c r="FC308" s="193">
        <f t="shared" si="1194"/>
        <v>5.6979375625835695</v>
      </c>
      <c r="FD308" s="193">
        <f t="shared" si="1195"/>
        <v>4.2572827688266512</v>
      </c>
      <c r="FE308" s="193">
        <f t="shared" si="1303"/>
        <v>3.924704065018136</v>
      </c>
      <c r="FF308" s="193">
        <f t="shared" si="1196"/>
        <v>4.2035154743710361</v>
      </c>
      <c r="FG308" s="72">
        <f t="shared" si="1197"/>
        <v>59235.896133563219</v>
      </c>
      <c r="FK308" s="3">
        <f t="shared" si="1198"/>
        <v>7.1887056726088634</v>
      </c>
      <c r="FL308" s="6">
        <f t="shared" si="1199"/>
        <v>5.6058126785356421</v>
      </c>
      <c r="FM308" s="6">
        <f t="shared" si="1200"/>
        <v>5.0092456743575609</v>
      </c>
      <c r="FN308" s="6">
        <f t="shared" si="1201"/>
        <v>5.7727238305844635</v>
      </c>
      <c r="FO308" s="193">
        <f t="shared" si="1202"/>
        <v>5.6984195757337393</v>
      </c>
      <c r="FP308" s="193">
        <f t="shared" si="1203"/>
        <v>4.2572836321661045</v>
      </c>
      <c r="FQ308" s="193">
        <f t="shared" si="1304"/>
        <v>3.9197476841851602</v>
      </c>
      <c r="FR308" s="193">
        <f t="shared" si="1204"/>
        <v>4.0141491300542151</v>
      </c>
      <c r="FS308" s="205">
        <f t="shared" si="1205"/>
        <v>57833.140937531585</v>
      </c>
      <c r="FW308" s="3">
        <f t="shared" si="1206"/>
        <v>8.2669859976466142</v>
      </c>
      <c r="FX308" s="6">
        <f t="shared" si="1207"/>
        <v>6.3344994338188041</v>
      </c>
      <c r="FY308" s="6">
        <f t="shared" si="1208"/>
        <v>6.2113446776986843</v>
      </c>
      <c r="FZ308" s="6">
        <f t="shared" si="1209"/>
        <v>6.8116460019989287</v>
      </c>
      <c r="GA308" s="193">
        <f t="shared" si="1210"/>
        <v>5.7020266576089647</v>
      </c>
      <c r="GB308" s="193">
        <f t="shared" si="1211"/>
        <v>4.2675494836744825</v>
      </c>
      <c r="GC308" s="193">
        <f t="shared" si="1305"/>
        <v>3.9433245320548318</v>
      </c>
      <c r="GD308" s="193">
        <f t="shared" si="1212"/>
        <v>4.032736491819306</v>
      </c>
      <c r="GE308" s="72">
        <f t="shared" si="1213"/>
        <v>58113.812441042704</v>
      </c>
      <c r="GI308" s="3">
        <f t="shared" si="1214"/>
        <v>7.9075518238358944</v>
      </c>
      <c r="GJ308" s="6">
        <f t="shared" si="1215"/>
        <v>6.1663268824784829</v>
      </c>
      <c r="GK308" s="6">
        <f t="shared" si="1216"/>
        <v>5.5100638269907689</v>
      </c>
      <c r="GL308" s="6">
        <f t="shared" si="1217"/>
        <v>6.3498394933888322</v>
      </c>
      <c r="GM308" s="193">
        <f t="shared" si="1218"/>
        <v>5.7008257173393453</v>
      </c>
      <c r="GN308" s="193">
        <f t="shared" si="1219"/>
        <v>4.2651895800533373</v>
      </c>
      <c r="GO308" s="193">
        <f t="shared" si="1306"/>
        <v>3.9296379022803789</v>
      </c>
      <c r="GP308" s="193">
        <f t="shared" si="1220"/>
        <v>4.0245169335995561</v>
      </c>
      <c r="GQ308" s="72">
        <f t="shared" si="1221"/>
        <v>57978.985665033193</v>
      </c>
      <c r="GU308" s="3">
        <f t="shared" si="1222"/>
        <v>9.3452885190787836</v>
      </c>
      <c r="GV308" s="6">
        <f t="shared" si="1223"/>
        <v>6.7269020536128901</v>
      </c>
      <c r="GW308" s="6">
        <f t="shared" si="1224"/>
        <v>6.5118936137163628</v>
      </c>
      <c r="GX308" s="6">
        <f t="shared" si="1225"/>
        <v>7.215726697032764</v>
      </c>
      <c r="GY308" s="193">
        <f t="shared" si="1226"/>
        <v>5.7056208490458777</v>
      </c>
      <c r="GZ308" s="193">
        <f t="shared" si="1227"/>
        <v>4.2730343637357171</v>
      </c>
      <c r="HA308" s="193">
        <f t="shared" si="1307"/>
        <v>3.9491333682101044</v>
      </c>
      <c r="HB308" s="193">
        <f t="shared" si="1228"/>
        <v>4.0398735982381435</v>
      </c>
      <c r="HC308" s="205">
        <f t="shared" si="1229"/>
        <v>58210.889710991949</v>
      </c>
      <c r="HG308" s="3">
        <f t="shared" si="1030"/>
        <v>8.2669859976466142</v>
      </c>
      <c r="HH308" s="6">
        <f t="shared" si="1031"/>
        <v>0</v>
      </c>
      <c r="HI308" s="6">
        <f t="shared" si="1032"/>
        <v>0</v>
      </c>
      <c r="HJ308" s="6">
        <f t="shared" si="1033"/>
        <v>0</v>
      </c>
      <c r="HK308" s="193">
        <f t="shared" si="1230"/>
        <v>5.7020266576089647</v>
      </c>
      <c r="HL308" s="193">
        <f t="shared" si="1230"/>
        <v>4.1745731882913786</v>
      </c>
      <c r="HM308" s="193">
        <f t="shared" si="1230"/>
        <v>3.8150380693314694</v>
      </c>
      <c r="HN308" s="193">
        <f t="shared" si="1034"/>
        <v>3.9040600573940507</v>
      </c>
      <c r="HO308" s="212">
        <f t="shared" si="1231"/>
        <v>56328.378805019536</v>
      </c>
      <c r="HS308" s="3">
        <f t="shared" si="1035"/>
        <v>7.9075518238358944</v>
      </c>
      <c r="HT308" s="6">
        <f t="shared" si="1036"/>
        <v>0</v>
      </c>
      <c r="HU308" s="6">
        <f t="shared" si="1037"/>
        <v>0</v>
      </c>
      <c r="HV308" s="6">
        <f t="shared" si="1038"/>
        <v>0</v>
      </c>
      <c r="HW308" s="193">
        <f t="shared" si="1232"/>
        <v>5.7008257173393453</v>
      </c>
      <c r="HX308" s="193">
        <f t="shared" si="1233"/>
        <v>4.1745731882913786</v>
      </c>
      <c r="HY308" s="193">
        <f t="shared" si="1234"/>
        <v>3.8150380693314694</v>
      </c>
      <c r="HZ308" s="193">
        <f t="shared" si="1039"/>
        <v>3.9040600573940507</v>
      </c>
      <c r="IA308" s="212">
        <f t="shared" si="1235"/>
        <v>56327.685054187161</v>
      </c>
      <c r="IE308" s="3">
        <f t="shared" si="1040"/>
        <v>9.3452885190787836</v>
      </c>
      <c r="IF308" s="6">
        <f t="shared" si="1041"/>
        <v>0</v>
      </c>
      <c r="IG308" s="6">
        <f t="shared" si="1042"/>
        <v>0</v>
      </c>
      <c r="IH308" s="6">
        <f t="shared" si="1043"/>
        <v>0</v>
      </c>
      <c r="II308" s="193">
        <f t="shared" si="1236"/>
        <v>5.7056208490458777</v>
      </c>
      <c r="IJ308" s="193">
        <f t="shared" si="1237"/>
        <v>4.1745731882913786</v>
      </c>
      <c r="IK308" s="193">
        <f t="shared" si="1238"/>
        <v>3.8150380693314694</v>
      </c>
      <c r="IL308" s="193">
        <f t="shared" si="1044"/>
        <v>3.9040600573940507</v>
      </c>
      <c r="IM308" s="205">
        <f t="shared" si="1239"/>
        <v>56330.455123613647</v>
      </c>
      <c r="IQ308" s="3">
        <f t="shared" si="1045"/>
        <v>0</v>
      </c>
      <c r="IR308" s="6">
        <f t="shared" si="1046"/>
        <v>6.3344994338188041</v>
      </c>
      <c r="IS308" s="6">
        <f t="shared" si="1047"/>
        <v>0</v>
      </c>
      <c r="IT308" s="6">
        <f t="shared" si="1048"/>
        <v>0</v>
      </c>
      <c r="IU308" s="193">
        <f t="shared" si="1240"/>
        <v>5.6740334309306508</v>
      </c>
      <c r="IV308" s="193">
        <f t="shared" si="1241"/>
        <v>4.2675494836744825</v>
      </c>
      <c r="IW308" s="193">
        <f t="shared" si="1242"/>
        <v>3.8150380693314694</v>
      </c>
      <c r="IX308" s="193">
        <f t="shared" si="1049"/>
        <v>3.9040600573940507</v>
      </c>
      <c r="IY308" s="212">
        <f t="shared" si="1243"/>
        <v>56543.963616510126</v>
      </c>
      <c r="JC308" s="3">
        <f t="shared" si="1050"/>
        <v>0</v>
      </c>
      <c r="JD308" s="6">
        <f t="shared" si="1051"/>
        <v>6.1663268824784829</v>
      </c>
      <c r="JE308" s="6">
        <f t="shared" si="1052"/>
        <v>0</v>
      </c>
      <c r="JF308" s="6">
        <f t="shared" si="1053"/>
        <v>0</v>
      </c>
      <c r="JG308" s="193">
        <f t="shared" si="1244"/>
        <v>5.6740334309306508</v>
      </c>
      <c r="JH308" s="193">
        <f t="shared" si="1245"/>
        <v>4.2651895800533373</v>
      </c>
      <c r="JI308" s="193">
        <f t="shared" si="1246"/>
        <v>3.8150380693314694</v>
      </c>
      <c r="JJ308" s="193">
        <f t="shared" si="1054"/>
        <v>3.9040600573940507</v>
      </c>
      <c r="JK308" s="212">
        <f t="shared" si="1247"/>
        <v>56538.06951963374</v>
      </c>
      <c r="JO308" s="3">
        <f t="shared" si="1055"/>
        <v>0</v>
      </c>
      <c r="JP308" s="6">
        <f t="shared" si="1056"/>
        <v>6.7269020536128901</v>
      </c>
      <c r="JQ308" s="6">
        <f t="shared" si="1057"/>
        <v>0</v>
      </c>
      <c r="JR308" s="6">
        <f t="shared" si="1058"/>
        <v>0</v>
      </c>
      <c r="JS308" s="193">
        <f t="shared" si="1248"/>
        <v>5.6740334309306508</v>
      </c>
      <c r="JT308" s="193">
        <f t="shared" si="1249"/>
        <v>4.2730343637357171</v>
      </c>
      <c r="JU308" s="193">
        <f t="shared" si="1250"/>
        <v>3.8150380693314694</v>
      </c>
      <c r="JV308" s="193">
        <f t="shared" si="1059"/>
        <v>3.9040600573940507</v>
      </c>
      <c r="JW308" s="205">
        <f t="shared" si="1251"/>
        <v>56557.665030446093</v>
      </c>
      <c r="KA308" s="3">
        <f t="shared" si="1060"/>
        <v>0</v>
      </c>
      <c r="KB308" s="6">
        <f t="shared" si="1061"/>
        <v>0</v>
      </c>
      <c r="KC308" s="6">
        <f t="shared" si="1062"/>
        <v>6.2113446776986843</v>
      </c>
      <c r="KD308" s="6">
        <f t="shared" si="1063"/>
        <v>0</v>
      </c>
      <c r="KE308" s="193">
        <f t="shared" si="1252"/>
        <v>5.6740334309306508</v>
      </c>
      <c r="KF308" s="193">
        <f t="shared" si="1253"/>
        <v>4.1745731882913786</v>
      </c>
      <c r="KG308" s="193">
        <f t="shared" si="1254"/>
        <v>3.9433245320548318</v>
      </c>
      <c r="KH308" s="193">
        <f t="shared" si="1064"/>
        <v>3.9040600573940507</v>
      </c>
      <c r="KI308" s="212">
        <f t="shared" si="1255"/>
        <v>56940.809778972551</v>
      </c>
      <c r="KM308" s="3">
        <f t="shared" si="1065"/>
        <v>0</v>
      </c>
      <c r="KN308" s="6">
        <f t="shared" si="1066"/>
        <v>0</v>
      </c>
      <c r="KO308" s="6">
        <f t="shared" si="1067"/>
        <v>5.5100638269907689</v>
      </c>
      <c r="KP308" s="6">
        <f t="shared" si="1068"/>
        <v>0</v>
      </c>
      <c r="KQ308" s="193">
        <f t="shared" si="1256"/>
        <v>5.6740334309306508</v>
      </c>
      <c r="KR308" s="193">
        <f t="shared" si="1257"/>
        <v>4.1745731882913786</v>
      </c>
      <c r="KS308" s="193">
        <f t="shared" si="1258"/>
        <v>3.9296379022803789</v>
      </c>
      <c r="KT308" s="193">
        <f t="shared" si="1069"/>
        <v>3.9040600573940507</v>
      </c>
      <c r="KU308" s="212">
        <f t="shared" si="1259"/>
        <v>56873.412711192483</v>
      </c>
      <c r="KY308" s="3">
        <f t="shared" si="1070"/>
        <v>0</v>
      </c>
      <c r="KZ308" s="6">
        <f t="shared" si="1071"/>
        <v>0</v>
      </c>
      <c r="LA308" s="6">
        <f t="shared" si="1072"/>
        <v>6.5118936137163628</v>
      </c>
      <c r="LB308" s="6">
        <f t="shared" si="1073"/>
        <v>0</v>
      </c>
      <c r="LC308" s="193">
        <f t="shared" si="1260"/>
        <v>5.6740334309306508</v>
      </c>
      <c r="LD308" s="193">
        <f t="shared" si="1261"/>
        <v>4.1745731882913786</v>
      </c>
      <c r="LE308" s="193">
        <f t="shared" si="1262"/>
        <v>3.9491333682101044</v>
      </c>
      <c r="LF308" s="193">
        <f t="shared" si="1074"/>
        <v>3.9040600573940507</v>
      </c>
      <c r="LG308" s="205">
        <f t="shared" si="1263"/>
        <v>56969.438365954113</v>
      </c>
      <c r="LK308" s="3">
        <f t="shared" si="1075"/>
        <v>0</v>
      </c>
      <c r="LL308" s="6">
        <f t="shared" si="1076"/>
        <v>0</v>
      </c>
      <c r="LM308" s="6">
        <f t="shared" si="1077"/>
        <v>0</v>
      </c>
      <c r="LN308" s="6">
        <f t="shared" si="1078"/>
        <v>6.8116460019989287</v>
      </c>
      <c r="LO308" s="193">
        <f t="shared" si="1264"/>
        <v>5.6740334309306508</v>
      </c>
      <c r="LP308" s="193">
        <f t="shared" si="1265"/>
        <v>4.1745731882913786</v>
      </c>
      <c r="LQ308" s="193">
        <f t="shared" si="1266"/>
        <v>3.8150380693314694</v>
      </c>
      <c r="LR308" s="193">
        <f t="shared" si="1079"/>
        <v>4.032736491819306</v>
      </c>
      <c r="LS308" s="212">
        <f t="shared" si="1267"/>
        <v>57220.275626829563</v>
      </c>
      <c r="LW308" s="3">
        <f t="shared" si="1080"/>
        <v>0</v>
      </c>
      <c r="LX308" s="6">
        <f t="shared" si="1081"/>
        <v>0</v>
      </c>
      <c r="LY308" s="6">
        <f t="shared" si="1082"/>
        <v>0</v>
      </c>
      <c r="LZ308" s="6">
        <f t="shared" si="1083"/>
        <v>6.3498394933888322</v>
      </c>
      <c r="MA308" s="193">
        <f t="shared" si="1268"/>
        <v>5.6740334309306508</v>
      </c>
      <c r="MB308" s="193">
        <f t="shared" si="1269"/>
        <v>4.1745731882913786</v>
      </c>
      <c r="MC308" s="193">
        <f t="shared" si="1270"/>
        <v>3.8150380693314694</v>
      </c>
      <c r="MD308" s="193">
        <f t="shared" si="1084"/>
        <v>4.0245169335995561</v>
      </c>
      <c r="ME308" s="212">
        <f t="shared" si="1271"/>
        <v>57161.835138948292</v>
      </c>
      <c r="MI308" s="3">
        <f t="shared" si="1085"/>
        <v>0</v>
      </c>
      <c r="MJ308" s="6">
        <f t="shared" si="1086"/>
        <v>0</v>
      </c>
      <c r="MK308" s="6">
        <f t="shared" si="1087"/>
        <v>0</v>
      </c>
      <c r="ML308" s="6">
        <f t="shared" si="1088"/>
        <v>7.215726697032764</v>
      </c>
      <c r="MM308" s="193">
        <f t="shared" si="1272"/>
        <v>5.6740334309306508</v>
      </c>
      <c r="MN308" s="193">
        <f t="shared" si="1273"/>
        <v>4.1745731882913786</v>
      </c>
      <c r="MO308" s="193">
        <f t="shared" si="1274"/>
        <v>3.8150380693314694</v>
      </c>
      <c r="MP308" s="193">
        <f t="shared" si="1089"/>
        <v>4.0398735982381435</v>
      </c>
      <c r="MQ308" s="205">
        <f t="shared" si="1275"/>
        <v>57271.068418808216</v>
      </c>
      <c r="MT308" s="3">
        <f t="shared" si="1090"/>
        <v>6.829249302403726</v>
      </c>
      <c r="MU308" s="6">
        <f t="shared" si="1091"/>
        <v>5.6057517113440749</v>
      </c>
      <c r="MV308" s="6">
        <f t="shared" si="1092"/>
        <v>5.7605212736721665</v>
      </c>
      <c r="MW308" s="6">
        <f t="shared" si="1093"/>
        <v>6.9270976291514534</v>
      </c>
      <c r="MX308" s="193">
        <f t="shared" si="1276"/>
        <v>5.6972142186602079</v>
      </c>
      <c r="MY308" s="193">
        <f t="shared" si="1277"/>
        <v>4.2572827688266512</v>
      </c>
      <c r="MZ308" s="193">
        <f t="shared" si="1278"/>
        <v>3.9345475162573416</v>
      </c>
      <c r="NA308" s="193">
        <f t="shared" si="1094"/>
        <v>4.0347808681609427</v>
      </c>
      <c r="NB308" s="212">
        <f t="shared" si="1279"/>
        <v>58055.251128742231</v>
      </c>
      <c r="NF308" s="3">
        <f t="shared" si="1095"/>
        <v>6.8292493024037251</v>
      </c>
      <c r="NG308" s="6">
        <f t="shared" si="1096"/>
        <v>0</v>
      </c>
      <c r="NH308" s="6">
        <f t="shared" si="1097"/>
        <v>0</v>
      </c>
      <c r="NI308" s="6">
        <f t="shared" si="1098"/>
        <v>0</v>
      </c>
      <c r="NJ308" s="193">
        <f t="shared" si="1280"/>
        <v>5.6972142186602079</v>
      </c>
      <c r="NK308" s="193">
        <f t="shared" si="1281"/>
        <v>4.1745731882913786</v>
      </c>
      <c r="NL308" s="193">
        <f t="shared" si="1282"/>
        <v>3.8150380693314694</v>
      </c>
      <c r="NM308" s="193">
        <f t="shared" si="1099"/>
        <v>3.9040600573940507</v>
      </c>
      <c r="NN308" s="212">
        <f t="shared" si="1283"/>
        <v>56325.598840200182</v>
      </c>
      <c r="NR308" s="3">
        <f t="shared" si="1100"/>
        <v>0</v>
      </c>
      <c r="NS308" s="6">
        <f t="shared" si="1101"/>
        <v>5.6057517113440749</v>
      </c>
      <c r="NT308" s="6">
        <f t="shared" si="1102"/>
        <v>0</v>
      </c>
      <c r="NU308" s="6">
        <f t="shared" si="1103"/>
        <v>0</v>
      </c>
      <c r="NV308" s="193">
        <f t="shared" si="1284"/>
        <v>5.6740334309306508</v>
      </c>
      <c r="NW308" s="193">
        <f t="shared" si="1285"/>
        <v>4.2572827688266512</v>
      </c>
      <c r="NX308" s="193">
        <f t="shared" si="1286"/>
        <v>3.8150380693314694</v>
      </c>
      <c r="NY308" s="193">
        <f t="shared" si="1104"/>
        <v>3.9040600573940507</v>
      </c>
      <c r="NZ308" s="212">
        <f t="shared" si="1287"/>
        <v>56518.325939992501</v>
      </c>
      <c r="OD308" s="3">
        <f t="shared" si="1105"/>
        <v>0</v>
      </c>
      <c r="OE308" s="6">
        <f t="shared" si="1106"/>
        <v>0</v>
      </c>
      <c r="OF308" s="6">
        <f t="shared" si="1107"/>
        <v>5.7605212736721665</v>
      </c>
      <c r="OG308" s="6">
        <f t="shared" si="1108"/>
        <v>0</v>
      </c>
      <c r="OH308" s="193">
        <f t="shared" si="1288"/>
        <v>5.6740334309306508</v>
      </c>
      <c r="OI308" s="193">
        <f t="shared" si="1289"/>
        <v>4.1745731882913786</v>
      </c>
      <c r="OJ308" s="193">
        <f t="shared" si="1290"/>
        <v>3.9345475162573416</v>
      </c>
      <c r="OK308" s="193">
        <f t="shared" si="1109"/>
        <v>3.9040600573940507</v>
      </c>
      <c r="OL308" s="212">
        <f t="shared" si="1291"/>
        <v>56897.579941726479</v>
      </c>
      <c r="OP308" s="3">
        <f t="shared" si="1110"/>
        <v>0</v>
      </c>
      <c r="OQ308" s="6">
        <f t="shared" si="1111"/>
        <v>0</v>
      </c>
      <c r="OR308" s="6">
        <f t="shared" si="1112"/>
        <v>0</v>
      </c>
      <c r="OS308" s="6">
        <f t="shared" si="1113"/>
        <v>6.9270976291514534</v>
      </c>
      <c r="OT308" s="193">
        <f t="shared" si="1292"/>
        <v>5.6740334309306508</v>
      </c>
      <c r="OU308" s="193">
        <f t="shared" si="1293"/>
        <v>4.1745731882913786</v>
      </c>
      <c r="OV308" s="193">
        <f t="shared" si="1294"/>
        <v>3.8150380693314694</v>
      </c>
      <c r="OW308" s="193">
        <f t="shared" si="1114"/>
        <v>4.0347808681609427</v>
      </c>
      <c r="OX308" s="232">
        <f t="shared" si="1295"/>
        <v>57234.82027652776</v>
      </c>
    </row>
    <row r="309" spans="2:414" x14ac:dyDescent="0.2">
      <c r="B309" s="81">
        <v>45598</v>
      </c>
      <c r="C309">
        <v>149</v>
      </c>
      <c r="D309">
        <v>11.521410242680131</v>
      </c>
      <c r="E309">
        <v>0</v>
      </c>
      <c r="F309">
        <v>0</v>
      </c>
      <c r="G309">
        <v>0</v>
      </c>
      <c r="H309">
        <v>0</v>
      </c>
      <c r="I309">
        <v>0</v>
      </c>
      <c r="J309">
        <v>0</v>
      </c>
      <c r="K309">
        <v>0</v>
      </c>
      <c r="L309">
        <v>0</v>
      </c>
      <c r="M309">
        <v>1</v>
      </c>
      <c r="N309">
        <v>0</v>
      </c>
      <c r="O309">
        <v>0</v>
      </c>
      <c r="P309">
        <v>0</v>
      </c>
      <c r="Q309">
        <v>0</v>
      </c>
      <c r="R309">
        <v>0</v>
      </c>
      <c r="S309">
        <v>1</v>
      </c>
      <c r="T309">
        <v>22201</v>
      </c>
      <c r="U309">
        <v>7.1967208629158526</v>
      </c>
      <c r="V309">
        <v>5.613337282296964</v>
      </c>
      <c r="W309">
        <v>5.0160915117765743</v>
      </c>
      <c r="X309">
        <v>5.6842256495669821</v>
      </c>
      <c r="Y309" s="3">
        <v>1043.839049662083</v>
      </c>
      <c r="Z309" s="3">
        <v>209.04523437465329</v>
      </c>
      <c r="AA309" s="3">
        <v>105.44218561316956</v>
      </c>
      <c r="AB309" s="3">
        <v>244.58651709887582</v>
      </c>
      <c r="AC309">
        <v>1</v>
      </c>
      <c r="AD309">
        <v>1</v>
      </c>
      <c r="AE309" s="6"/>
      <c r="AF309" s="1" t="s">
        <v>4</v>
      </c>
      <c r="AG309">
        <v>149</v>
      </c>
      <c r="AH309" s="189">
        <v>45598</v>
      </c>
      <c r="AI309">
        <f t="shared" si="1115"/>
        <v>11</v>
      </c>
      <c r="AJ309">
        <v>149</v>
      </c>
      <c r="AK309">
        <v>1</v>
      </c>
      <c r="AL309">
        <v>1</v>
      </c>
      <c r="AM309">
        <v>0</v>
      </c>
      <c r="AN309">
        <v>0</v>
      </c>
      <c r="AO309">
        <v>0</v>
      </c>
      <c r="AP309">
        <v>0</v>
      </c>
      <c r="AQ309">
        <v>1</v>
      </c>
      <c r="AS309" s="37"/>
      <c r="AT309" s="37"/>
      <c r="AU309" s="6">
        <f t="shared" si="1116"/>
        <v>0</v>
      </c>
      <c r="AV309" s="6">
        <f t="shared" si="1117"/>
        <v>0</v>
      </c>
      <c r="AW309" s="6">
        <f t="shared" si="1118"/>
        <v>0</v>
      </c>
      <c r="AX309" s="6">
        <f t="shared" si="1119"/>
        <v>0</v>
      </c>
      <c r="AY309" s="193">
        <f t="shared" si="1120"/>
        <v>5.6740334309306508</v>
      </c>
      <c r="AZ309" s="193">
        <f t="shared" si="1121"/>
        <v>4.1745731882913786</v>
      </c>
      <c r="BA309" s="193">
        <f t="shared" si="1122"/>
        <v>3.8150380693314694</v>
      </c>
      <c r="BB309" s="193">
        <f t="shared" si="1123"/>
        <v>3.9040600573940507</v>
      </c>
      <c r="BC309" s="72">
        <f t="shared" si="1124"/>
        <v>56312.210093717425</v>
      </c>
      <c r="BG309" s="3">
        <f t="shared" si="1125"/>
        <v>7.0527864456575351</v>
      </c>
      <c r="BH309" s="6">
        <f t="shared" si="1126"/>
        <v>0</v>
      </c>
      <c r="BI309" s="6">
        <f t="shared" si="1127"/>
        <v>0</v>
      </c>
      <c r="BJ309" s="6">
        <f t="shared" si="1128"/>
        <v>0</v>
      </c>
      <c r="BK309" s="193">
        <f t="shared" si="1129"/>
        <v>5.6979639716083037</v>
      </c>
      <c r="BL309" s="193">
        <f t="shared" si="1130"/>
        <v>4.1745731882913786</v>
      </c>
      <c r="BM309" s="193">
        <f t="shared" si="1131"/>
        <v>3.8150380693314694</v>
      </c>
      <c r="BN309" s="193">
        <f t="shared" si="1132"/>
        <v>3.9040600573940507</v>
      </c>
      <c r="BO309" s="72">
        <f t="shared" si="1133"/>
        <v>56326.031935231702</v>
      </c>
      <c r="BS309" s="3">
        <f t="shared" si="1134"/>
        <v>7.0528086668688728</v>
      </c>
      <c r="BT309" s="6">
        <f t="shared" si="1135"/>
        <v>0</v>
      </c>
      <c r="BU309" s="6">
        <f t="shared" si="1136"/>
        <v>0</v>
      </c>
      <c r="BV309" s="6">
        <f t="shared" si="1137"/>
        <v>0</v>
      </c>
      <c r="BW309" s="193">
        <f t="shared" si="1138"/>
        <v>5.6979640461112426</v>
      </c>
      <c r="BX309" s="193">
        <f t="shared" si="1139"/>
        <v>4.1745731882913786</v>
      </c>
      <c r="BY309" s="193">
        <f t="shared" si="1296"/>
        <v>3.8150380693314694</v>
      </c>
      <c r="BZ309" s="193">
        <f t="shared" si="1140"/>
        <v>3.9040600573940507</v>
      </c>
      <c r="CA309" s="72">
        <f t="shared" si="1141"/>
        <v>56326.031935231702</v>
      </c>
      <c r="CE309" s="3">
        <f t="shared" si="1142"/>
        <v>0</v>
      </c>
      <c r="CF309" s="6">
        <f t="shared" si="1143"/>
        <v>5.613337282296964</v>
      </c>
      <c r="CG309" s="6">
        <f t="shared" si="1144"/>
        <v>0</v>
      </c>
      <c r="CH309" s="6">
        <f t="shared" si="1145"/>
        <v>0</v>
      </c>
      <c r="CI309" s="193">
        <f t="shared" si="1146"/>
        <v>5.6740334309306508</v>
      </c>
      <c r="CJ309" s="193">
        <f t="shared" si="1147"/>
        <v>4.2573901802659835</v>
      </c>
      <c r="CK309" s="193">
        <f t="shared" si="1297"/>
        <v>3.8150380693314694</v>
      </c>
      <c r="CL309" s="193">
        <f t="shared" si="1148"/>
        <v>3.9040600573940507</v>
      </c>
      <c r="CM309" s="72">
        <f t="shared" si="1149"/>
        <v>56518.594103851719</v>
      </c>
      <c r="CQ309" s="3">
        <f t="shared" si="1150"/>
        <v>0</v>
      </c>
      <c r="CR309" s="6">
        <f t="shared" si="1151"/>
        <v>5.6133983319878968</v>
      </c>
      <c r="CS309" s="6">
        <f t="shared" si="1152"/>
        <v>0</v>
      </c>
      <c r="CT309" s="6">
        <f t="shared" si="1153"/>
        <v>0</v>
      </c>
      <c r="CU309" s="193">
        <f t="shared" si="1154"/>
        <v>5.6740334309306508</v>
      </c>
      <c r="CV309" s="193">
        <f t="shared" si="1155"/>
        <v>4.2573910446808334</v>
      </c>
      <c r="CW309" s="193">
        <f t="shared" si="1298"/>
        <v>3.8150380693314694</v>
      </c>
      <c r="CX309" s="193">
        <f t="shared" si="1156"/>
        <v>3.9040600573940507</v>
      </c>
      <c r="CY309" s="72">
        <f t="shared" si="1157"/>
        <v>56518.596261958759</v>
      </c>
      <c r="DC309" s="3">
        <f t="shared" si="1158"/>
        <v>0</v>
      </c>
      <c r="DD309" s="6">
        <f t="shared" si="1159"/>
        <v>0</v>
      </c>
      <c r="DE309" s="6">
        <f t="shared" si="1160"/>
        <v>5.2668960873654029</v>
      </c>
      <c r="DF309" s="6">
        <f t="shared" si="1161"/>
        <v>0</v>
      </c>
      <c r="DG309" s="193">
        <f t="shared" si="1162"/>
        <v>5.6740334309306508</v>
      </c>
      <c r="DH309" s="193">
        <f t="shared" si="1163"/>
        <v>4.1745731882913786</v>
      </c>
      <c r="DI309" s="193">
        <f t="shared" si="1299"/>
        <v>3.9248480116473825</v>
      </c>
      <c r="DJ309" s="193">
        <f t="shared" si="1164"/>
        <v>3.9040600573940507</v>
      </c>
      <c r="DK309" s="72">
        <f t="shared" si="1165"/>
        <v>56849.844703057934</v>
      </c>
      <c r="DO309" s="3">
        <f t="shared" si="1166"/>
        <v>0</v>
      </c>
      <c r="DP309" s="6">
        <f t="shared" si="1167"/>
        <v>0</v>
      </c>
      <c r="DQ309" s="6">
        <f t="shared" si="1168"/>
        <v>5.0161883865868395</v>
      </c>
      <c r="DR309" s="6">
        <f t="shared" si="1169"/>
        <v>0</v>
      </c>
      <c r="DS309" s="193">
        <f t="shared" si="1170"/>
        <v>5.6740334309306508</v>
      </c>
      <c r="DT309" s="193">
        <f t="shared" si="1171"/>
        <v>4.1745731882913786</v>
      </c>
      <c r="DU309" s="193">
        <f t="shared" si="1300"/>
        <v>3.9198854604658404</v>
      </c>
      <c r="DV309" s="193">
        <f t="shared" si="1172"/>
        <v>3.9040600573940507</v>
      </c>
      <c r="DW309" s="72">
        <f t="shared" si="1173"/>
        <v>56825.437442891365</v>
      </c>
      <c r="EA309" s="3">
        <f t="shared" si="1174"/>
        <v>0</v>
      </c>
      <c r="EB309" s="6">
        <f t="shared" si="1175"/>
        <v>0</v>
      </c>
      <c r="EC309" s="6">
        <f t="shared" si="1176"/>
        <v>0</v>
      </c>
      <c r="ED309" s="6">
        <f t="shared" si="1177"/>
        <v>17.052676948700945</v>
      </c>
      <c r="EE309" s="193">
        <f t="shared" si="1178"/>
        <v>5.6740334309306508</v>
      </c>
      <c r="EF309" s="193">
        <f t="shared" si="1179"/>
        <v>4.1745731882913786</v>
      </c>
      <c r="EG309" s="193">
        <f t="shared" si="1301"/>
        <v>3.8150380693314694</v>
      </c>
      <c r="EH309" s="193">
        <f t="shared" si="1180"/>
        <v>4.199546723761121</v>
      </c>
      <c r="EI309" s="72">
        <f t="shared" si="1181"/>
        <v>58419.280161011382</v>
      </c>
      <c r="EM309" s="3">
        <f t="shared" si="1182"/>
        <v>0</v>
      </c>
      <c r="EN309" s="6">
        <f t="shared" si="1183"/>
        <v>0</v>
      </c>
      <c r="EO309" s="6">
        <f t="shared" si="1184"/>
        <v>0</v>
      </c>
      <c r="EP309" s="6">
        <f t="shared" si="1185"/>
        <v>5.6843659418198751</v>
      </c>
      <c r="EQ309" s="193">
        <f t="shared" si="1186"/>
        <v>5.6740334309306508</v>
      </c>
      <c r="ER309" s="193">
        <f t="shared" si="1187"/>
        <v>4.1745731882913786</v>
      </c>
      <c r="ES309" s="193">
        <f t="shared" si="1302"/>
        <v>3.8150380693314694</v>
      </c>
      <c r="ET309" s="193">
        <f t="shared" si="1188"/>
        <v>4.0125522613005957</v>
      </c>
      <c r="EU309" s="72">
        <f t="shared" si="1189"/>
        <v>57076.873808886339</v>
      </c>
      <c r="EY309" s="3">
        <f t="shared" si="1190"/>
        <v>7.0527864456575351</v>
      </c>
      <c r="EZ309" s="6">
        <f t="shared" si="1191"/>
        <v>5.613337282296964</v>
      </c>
      <c r="FA309" s="6">
        <f t="shared" si="1192"/>
        <v>5.2668960873654029</v>
      </c>
      <c r="FB309" s="6">
        <f t="shared" si="1193"/>
        <v>17.052676948700945</v>
      </c>
      <c r="FC309" s="193">
        <f t="shared" si="1194"/>
        <v>5.6979639716083037</v>
      </c>
      <c r="FD309" s="193">
        <f t="shared" si="1195"/>
        <v>4.2573901802659835</v>
      </c>
      <c r="FE309" s="193">
        <f t="shared" si="1303"/>
        <v>3.9248480116473825</v>
      </c>
      <c r="FF309" s="193">
        <f t="shared" si="1196"/>
        <v>4.199546723761121</v>
      </c>
      <c r="FG309" s="72">
        <f t="shared" si="1197"/>
        <v>59207.711336154549</v>
      </c>
      <c r="FK309" s="3">
        <f t="shared" si="1198"/>
        <v>7.1967430841271902</v>
      </c>
      <c r="FL309" s="6">
        <f t="shared" si="1199"/>
        <v>5.6133983319878968</v>
      </c>
      <c r="FM309" s="6">
        <f t="shared" si="1200"/>
        <v>5.0161883865868395</v>
      </c>
      <c r="FN309" s="6">
        <f t="shared" si="1201"/>
        <v>5.6843659418198751</v>
      </c>
      <c r="FO309" s="193">
        <f t="shared" si="1202"/>
        <v>5.6984465108080924</v>
      </c>
      <c r="FP309" s="193">
        <f t="shared" si="1203"/>
        <v>4.2573910446808334</v>
      </c>
      <c r="FQ309" s="193">
        <f t="shared" si="1304"/>
        <v>3.9198854604658404</v>
      </c>
      <c r="FR309" s="193">
        <f t="shared" si="1204"/>
        <v>4.0125522613005957</v>
      </c>
      <c r="FS309" s="205">
        <f t="shared" si="1205"/>
        <v>57822.64066831892</v>
      </c>
      <c r="FW309" s="3">
        <f t="shared" si="1206"/>
        <v>8.2762289923532304</v>
      </c>
      <c r="FX309" s="6">
        <f t="shared" si="1207"/>
        <v>6.343071128995569</v>
      </c>
      <c r="FY309" s="6">
        <f t="shared" si="1208"/>
        <v>6.2199534746029519</v>
      </c>
      <c r="FZ309" s="6">
        <f t="shared" si="1209"/>
        <v>6.7073862664890385</v>
      </c>
      <c r="GA309" s="193">
        <f t="shared" si="1210"/>
        <v>5.7020575212592446</v>
      </c>
      <c r="GB309" s="193">
        <f t="shared" si="1211"/>
        <v>4.2676696180898706</v>
      </c>
      <c r="GC309" s="193">
        <f t="shared" si="1305"/>
        <v>3.9434913881764726</v>
      </c>
      <c r="GD309" s="193">
        <f t="shared" si="1212"/>
        <v>4.0308866992568619</v>
      </c>
      <c r="GE309" s="72">
        <f t="shared" si="1213"/>
        <v>58101.615483368434</v>
      </c>
      <c r="GI309" s="3">
        <f t="shared" si="1214"/>
        <v>7.9163929492074381</v>
      </c>
      <c r="GJ309" s="6">
        <f t="shared" si="1215"/>
        <v>6.1746710105266613</v>
      </c>
      <c r="GK309" s="6">
        <f t="shared" si="1216"/>
        <v>5.5177006629542324</v>
      </c>
      <c r="GL309" s="6">
        <f t="shared" si="1217"/>
        <v>6.2526482145236804</v>
      </c>
      <c r="GM309" s="193">
        <f t="shared" si="1218"/>
        <v>5.7008552745862522</v>
      </c>
      <c r="GN309" s="193">
        <f t="shared" si="1219"/>
        <v>4.2653068015350408</v>
      </c>
      <c r="GO309" s="193">
        <f t="shared" si="1306"/>
        <v>3.9297879608561432</v>
      </c>
      <c r="GP309" s="193">
        <f t="shared" si="1220"/>
        <v>4.022778415326143</v>
      </c>
      <c r="GQ309" s="72">
        <f t="shared" si="1221"/>
        <v>57967.526401334195</v>
      </c>
      <c r="GU309" s="3">
        <f t="shared" si="1222"/>
        <v>9.3557371217906091</v>
      </c>
      <c r="GV309" s="6">
        <f t="shared" si="1223"/>
        <v>6.7360047387563569</v>
      </c>
      <c r="GW309" s="6">
        <f t="shared" si="1224"/>
        <v>6.520918965309547</v>
      </c>
      <c r="GX309" s="6">
        <f t="shared" si="1225"/>
        <v>7.1052820619587278</v>
      </c>
      <c r="GY309" s="193">
        <f t="shared" si="1226"/>
        <v>5.7056556131479779</v>
      </c>
      <c r="GZ309" s="193">
        <f t="shared" si="1227"/>
        <v>4.2731612418526215</v>
      </c>
      <c r="HA309" s="193">
        <f t="shared" si="1307"/>
        <v>3.9493072842081283</v>
      </c>
      <c r="HB309" s="193">
        <f t="shared" si="1228"/>
        <v>4.0379279145202185</v>
      </c>
      <c r="HC309" s="205">
        <f t="shared" si="1229"/>
        <v>58198.033809654073</v>
      </c>
      <c r="HG309" s="3">
        <f t="shared" si="1030"/>
        <v>8.2762289923532304</v>
      </c>
      <c r="HH309" s="6">
        <f t="shared" si="1031"/>
        <v>0</v>
      </c>
      <c r="HI309" s="6">
        <f t="shared" si="1032"/>
        <v>0</v>
      </c>
      <c r="HJ309" s="6">
        <f t="shared" si="1033"/>
        <v>0</v>
      </c>
      <c r="HK309" s="193">
        <f t="shared" si="1230"/>
        <v>5.7020575212592446</v>
      </c>
      <c r="HL309" s="193">
        <f t="shared" si="1230"/>
        <v>4.1745731882913786</v>
      </c>
      <c r="HM309" s="193">
        <f t="shared" si="1230"/>
        <v>3.8150380693314694</v>
      </c>
      <c r="HN309" s="193">
        <f t="shared" si="1034"/>
        <v>3.9040600573940507</v>
      </c>
      <c r="HO309" s="212">
        <f t="shared" si="1231"/>
        <v>56328.396634231176</v>
      </c>
      <c r="HS309" s="3">
        <f t="shared" si="1035"/>
        <v>7.9163929492074381</v>
      </c>
      <c r="HT309" s="6">
        <f t="shared" si="1036"/>
        <v>0</v>
      </c>
      <c r="HU309" s="6">
        <f t="shared" si="1037"/>
        <v>0</v>
      </c>
      <c r="HV309" s="6">
        <f t="shared" si="1038"/>
        <v>0</v>
      </c>
      <c r="HW309" s="193">
        <f t="shared" si="1232"/>
        <v>5.7008552745862522</v>
      </c>
      <c r="HX309" s="193">
        <f t="shared" si="1233"/>
        <v>4.1745731882913786</v>
      </c>
      <c r="HY309" s="193">
        <f t="shared" si="1234"/>
        <v>3.8150380693314694</v>
      </c>
      <c r="HZ309" s="193">
        <f t="shared" si="1039"/>
        <v>3.9040600573940507</v>
      </c>
      <c r="IA309" s="212">
        <f t="shared" si="1235"/>
        <v>56327.702128509605</v>
      </c>
      <c r="IE309" s="3">
        <f t="shared" si="1040"/>
        <v>9.3557371217906091</v>
      </c>
      <c r="IF309" s="6">
        <f t="shared" si="1041"/>
        <v>0</v>
      </c>
      <c r="IG309" s="6">
        <f t="shared" si="1042"/>
        <v>0</v>
      </c>
      <c r="IH309" s="6">
        <f t="shared" si="1043"/>
        <v>0</v>
      </c>
      <c r="II309" s="193">
        <f t="shared" si="1236"/>
        <v>5.7056556131479779</v>
      </c>
      <c r="IJ309" s="193">
        <f t="shared" si="1237"/>
        <v>4.1745731882913786</v>
      </c>
      <c r="IK309" s="193">
        <f t="shared" si="1238"/>
        <v>3.8150380693314694</v>
      </c>
      <c r="IL309" s="193">
        <f t="shared" si="1044"/>
        <v>3.9040600573940507</v>
      </c>
      <c r="IM309" s="205">
        <f t="shared" si="1239"/>
        <v>56330.475206766183</v>
      </c>
      <c r="IQ309" s="3">
        <f t="shared" si="1045"/>
        <v>0</v>
      </c>
      <c r="IR309" s="6">
        <f t="shared" si="1046"/>
        <v>6.343071128995569</v>
      </c>
      <c r="IS309" s="6">
        <f t="shared" si="1047"/>
        <v>0</v>
      </c>
      <c r="IT309" s="6">
        <f t="shared" si="1048"/>
        <v>0</v>
      </c>
      <c r="IU309" s="193">
        <f t="shared" si="1240"/>
        <v>5.6740334309306508</v>
      </c>
      <c r="IV309" s="193">
        <f t="shared" si="1241"/>
        <v>4.2676696180898706</v>
      </c>
      <c r="IW309" s="193">
        <f t="shared" si="1242"/>
        <v>3.8150380693314694</v>
      </c>
      <c r="IX309" s="193">
        <f t="shared" si="1049"/>
        <v>3.9040600573940507</v>
      </c>
      <c r="IY309" s="212">
        <f t="shared" si="1243"/>
        <v>56544.263680742624</v>
      </c>
      <c r="JC309" s="3">
        <f t="shared" si="1050"/>
        <v>0</v>
      </c>
      <c r="JD309" s="6">
        <f t="shared" si="1051"/>
        <v>6.1746710105266613</v>
      </c>
      <c r="JE309" s="6">
        <f t="shared" si="1052"/>
        <v>0</v>
      </c>
      <c r="JF309" s="6">
        <f t="shared" si="1053"/>
        <v>0</v>
      </c>
      <c r="JG309" s="193">
        <f t="shared" si="1244"/>
        <v>5.6740334309306508</v>
      </c>
      <c r="JH309" s="193">
        <f t="shared" si="1245"/>
        <v>4.2653068015350408</v>
      </c>
      <c r="JI309" s="193">
        <f t="shared" si="1246"/>
        <v>3.8150380693314694</v>
      </c>
      <c r="JJ309" s="193">
        <f t="shared" si="1054"/>
        <v>3.9040600573940507</v>
      </c>
      <c r="JK309" s="212">
        <f t="shared" si="1247"/>
        <v>56538.362277583779</v>
      </c>
      <c r="JO309" s="3">
        <f t="shared" si="1055"/>
        <v>0</v>
      </c>
      <c r="JP309" s="6">
        <f t="shared" si="1056"/>
        <v>6.7360047387563569</v>
      </c>
      <c r="JQ309" s="6">
        <f t="shared" si="1057"/>
        <v>0</v>
      </c>
      <c r="JR309" s="6">
        <f t="shared" si="1058"/>
        <v>0</v>
      </c>
      <c r="JS309" s="193">
        <f t="shared" si="1248"/>
        <v>5.6740334309306508</v>
      </c>
      <c r="JT309" s="193">
        <f t="shared" si="1249"/>
        <v>4.2731612418526215</v>
      </c>
      <c r="JU309" s="193">
        <f t="shared" si="1250"/>
        <v>3.8150380693314694</v>
      </c>
      <c r="JV309" s="193">
        <f t="shared" si="1059"/>
        <v>3.9040600573940507</v>
      </c>
      <c r="JW309" s="205">
        <f t="shared" si="1251"/>
        <v>56557.982015513378</v>
      </c>
      <c r="KA309" s="3">
        <f t="shared" si="1060"/>
        <v>0</v>
      </c>
      <c r="KB309" s="6">
        <f t="shared" si="1061"/>
        <v>0</v>
      </c>
      <c r="KC309" s="6">
        <f t="shared" si="1062"/>
        <v>6.2199534746029519</v>
      </c>
      <c r="KD309" s="6">
        <f t="shared" si="1063"/>
        <v>0</v>
      </c>
      <c r="KE309" s="193">
        <f t="shared" si="1252"/>
        <v>5.6740334309306508</v>
      </c>
      <c r="KF309" s="193">
        <f t="shared" si="1253"/>
        <v>4.1745731882913786</v>
      </c>
      <c r="KG309" s="193">
        <f t="shared" si="1254"/>
        <v>3.9434913881764726</v>
      </c>
      <c r="KH309" s="193">
        <f t="shared" si="1064"/>
        <v>3.9040600573940507</v>
      </c>
      <c r="KI309" s="212">
        <f t="shared" si="1255"/>
        <v>56941.631921118467</v>
      </c>
      <c r="KM309" s="3">
        <f t="shared" si="1065"/>
        <v>0</v>
      </c>
      <c r="KN309" s="6">
        <f t="shared" si="1066"/>
        <v>0</v>
      </c>
      <c r="KO309" s="6">
        <f t="shared" si="1067"/>
        <v>5.5177006629542324</v>
      </c>
      <c r="KP309" s="6">
        <f t="shared" si="1068"/>
        <v>0</v>
      </c>
      <c r="KQ309" s="193">
        <f t="shared" si="1256"/>
        <v>5.6740334309306508</v>
      </c>
      <c r="KR309" s="193">
        <f t="shared" si="1257"/>
        <v>4.1745731882913786</v>
      </c>
      <c r="KS309" s="193">
        <f t="shared" si="1258"/>
        <v>3.9297879608561432</v>
      </c>
      <c r="KT309" s="193">
        <f t="shared" si="1069"/>
        <v>3.9040600573940507</v>
      </c>
      <c r="KU309" s="212">
        <f t="shared" si="1259"/>
        <v>56874.151211910576</v>
      </c>
      <c r="KY309" s="3">
        <f t="shared" si="1070"/>
        <v>0</v>
      </c>
      <c r="KZ309" s="6">
        <f t="shared" si="1071"/>
        <v>0</v>
      </c>
      <c r="LA309" s="6">
        <f t="shared" si="1072"/>
        <v>6.520918965309547</v>
      </c>
      <c r="LB309" s="6">
        <f t="shared" si="1073"/>
        <v>0</v>
      </c>
      <c r="LC309" s="193">
        <f t="shared" si="1260"/>
        <v>5.6740334309306508</v>
      </c>
      <c r="LD309" s="193">
        <f t="shared" si="1261"/>
        <v>4.1745731882913786</v>
      </c>
      <c r="LE309" s="193">
        <f t="shared" si="1262"/>
        <v>3.9493072842081283</v>
      </c>
      <c r="LF309" s="193">
        <f t="shared" si="1074"/>
        <v>3.9040600573940507</v>
      </c>
      <c r="LG309" s="205">
        <f t="shared" si="1263"/>
        <v>56970.295724995907</v>
      </c>
      <c r="LK309" s="3">
        <f t="shared" si="1075"/>
        <v>0</v>
      </c>
      <c r="LL309" s="6">
        <f t="shared" si="1076"/>
        <v>0</v>
      </c>
      <c r="LM309" s="6">
        <f t="shared" si="1077"/>
        <v>0</v>
      </c>
      <c r="LN309" s="6">
        <f t="shared" si="1078"/>
        <v>6.7073862664890385</v>
      </c>
      <c r="LO309" s="193">
        <f t="shared" si="1264"/>
        <v>5.6740334309306508</v>
      </c>
      <c r="LP309" s="193">
        <f t="shared" si="1265"/>
        <v>4.1745731882913786</v>
      </c>
      <c r="LQ309" s="193">
        <f t="shared" si="1266"/>
        <v>3.8150380693314694</v>
      </c>
      <c r="LR309" s="193">
        <f t="shared" si="1079"/>
        <v>4.0308866992568619</v>
      </c>
      <c r="LS309" s="212">
        <f t="shared" si="1267"/>
        <v>57207.118522360659</v>
      </c>
      <c r="LW309" s="3">
        <f t="shared" si="1080"/>
        <v>0</v>
      </c>
      <c r="LX309" s="6">
        <f t="shared" si="1081"/>
        <v>0</v>
      </c>
      <c r="LY309" s="6">
        <f t="shared" si="1082"/>
        <v>0</v>
      </c>
      <c r="LZ309" s="6">
        <f t="shared" si="1083"/>
        <v>6.2526482145236804</v>
      </c>
      <c r="MA309" s="193">
        <f t="shared" si="1268"/>
        <v>5.6740334309306508</v>
      </c>
      <c r="MB309" s="193">
        <f t="shared" si="1269"/>
        <v>4.1745731882913786</v>
      </c>
      <c r="MC309" s="193">
        <f t="shared" si="1270"/>
        <v>3.8150380693314694</v>
      </c>
      <c r="MD309" s="193">
        <f t="shared" si="1084"/>
        <v>4.022778415326143</v>
      </c>
      <c r="ME309" s="212">
        <f t="shared" si="1271"/>
        <v>57149.482044116688</v>
      </c>
      <c r="MI309" s="3">
        <f t="shared" si="1085"/>
        <v>0</v>
      </c>
      <c r="MJ309" s="6">
        <f t="shared" si="1086"/>
        <v>0</v>
      </c>
      <c r="MK309" s="6">
        <f t="shared" si="1087"/>
        <v>0</v>
      </c>
      <c r="ML309" s="6">
        <f t="shared" si="1088"/>
        <v>7.1052820619587278</v>
      </c>
      <c r="MM309" s="193">
        <f t="shared" si="1272"/>
        <v>5.6740334309306508</v>
      </c>
      <c r="MN309" s="193">
        <f t="shared" si="1273"/>
        <v>4.1745731882913786</v>
      </c>
      <c r="MO309" s="193">
        <f t="shared" si="1274"/>
        <v>3.8150380693314694</v>
      </c>
      <c r="MP309" s="193">
        <f t="shared" si="1089"/>
        <v>4.0379279145202185</v>
      </c>
      <c r="MQ309" s="205">
        <f t="shared" si="1275"/>
        <v>57257.217062856042</v>
      </c>
      <c r="MT309" s="3">
        <f t="shared" si="1090"/>
        <v>6.8368848197700594</v>
      </c>
      <c r="MU309" s="6">
        <f t="shared" si="1091"/>
        <v>5.613337282296964</v>
      </c>
      <c r="MV309" s="6">
        <f t="shared" si="1092"/>
        <v>5.7685052385430602</v>
      </c>
      <c r="MW309" s="6">
        <f t="shared" si="1093"/>
        <v>6.8210707794803787</v>
      </c>
      <c r="MX309" s="193">
        <f t="shared" si="1276"/>
        <v>5.6972398377802556</v>
      </c>
      <c r="MY309" s="193">
        <f t="shared" si="1277"/>
        <v>4.2573901802659835</v>
      </c>
      <c r="MZ309" s="193">
        <f t="shared" si="1278"/>
        <v>3.9347036268753031</v>
      </c>
      <c r="NA309" s="193">
        <f t="shared" si="1094"/>
        <v>4.0329035391828061</v>
      </c>
      <c r="NB309" s="212">
        <f t="shared" si="1279"/>
        <v>58042.778050664812</v>
      </c>
      <c r="NF309" s="3">
        <f t="shared" si="1095"/>
        <v>6.8368848197700585</v>
      </c>
      <c r="NG309" s="6">
        <f t="shared" si="1096"/>
        <v>0</v>
      </c>
      <c r="NH309" s="6">
        <f t="shared" si="1097"/>
        <v>0</v>
      </c>
      <c r="NI309" s="6">
        <f t="shared" si="1098"/>
        <v>0</v>
      </c>
      <c r="NJ309" s="193">
        <f t="shared" si="1280"/>
        <v>5.6972398377802556</v>
      </c>
      <c r="NK309" s="193">
        <f t="shared" si="1281"/>
        <v>4.1745731882913786</v>
      </c>
      <c r="NL309" s="193">
        <f t="shared" si="1282"/>
        <v>3.8150380693314694</v>
      </c>
      <c r="NM309" s="193">
        <f t="shared" si="1099"/>
        <v>3.9040600573940507</v>
      </c>
      <c r="NN309" s="212">
        <f t="shared" si="1283"/>
        <v>56325.613639038202</v>
      </c>
      <c r="NR309" s="3">
        <f t="shared" si="1100"/>
        <v>0</v>
      </c>
      <c r="NS309" s="6">
        <f t="shared" si="1101"/>
        <v>5.613337282296964</v>
      </c>
      <c r="NT309" s="6">
        <f t="shared" si="1102"/>
        <v>0</v>
      </c>
      <c r="NU309" s="6">
        <f t="shared" si="1103"/>
        <v>0</v>
      </c>
      <c r="NV309" s="193">
        <f t="shared" si="1284"/>
        <v>5.6740334309306508</v>
      </c>
      <c r="NW309" s="193">
        <f t="shared" si="1285"/>
        <v>4.2573901802659835</v>
      </c>
      <c r="NX309" s="193">
        <f t="shared" si="1286"/>
        <v>3.8150380693314694</v>
      </c>
      <c r="NY309" s="193">
        <f t="shared" si="1104"/>
        <v>3.9040600573940507</v>
      </c>
      <c r="NZ309" s="212">
        <f t="shared" si="1287"/>
        <v>56518.594103851719</v>
      </c>
      <c r="OD309" s="3">
        <f t="shared" si="1105"/>
        <v>0</v>
      </c>
      <c r="OE309" s="6">
        <f t="shared" si="1106"/>
        <v>0</v>
      </c>
      <c r="OF309" s="6">
        <f t="shared" si="1107"/>
        <v>5.7685052385430602</v>
      </c>
      <c r="OG309" s="6">
        <f t="shared" si="1108"/>
        <v>0</v>
      </c>
      <c r="OH309" s="193">
        <f t="shared" si="1288"/>
        <v>5.6740334309306508</v>
      </c>
      <c r="OI309" s="193">
        <f t="shared" si="1289"/>
        <v>4.1745731882913786</v>
      </c>
      <c r="OJ309" s="193">
        <f t="shared" si="1290"/>
        <v>3.9347036268753031</v>
      </c>
      <c r="OK309" s="193">
        <f t="shared" si="1109"/>
        <v>3.9040600573940507</v>
      </c>
      <c r="OL309" s="212">
        <f t="shared" si="1291"/>
        <v>56898.348553732481</v>
      </c>
      <c r="OP309" s="3">
        <f t="shared" si="1110"/>
        <v>0</v>
      </c>
      <c r="OQ309" s="6">
        <f t="shared" si="1111"/>
        <v>0</v>
      </c>
      <c r="OR309" s="6">
        <f t="shared" si="1112"/>
        <v>0</v>
      </c>
      <c r="OS309" s="6">
        <f t="shared" si="1113"/>
        <v>6.8210707794803787</v>
      </c>
      <c r="OT309" s="193">
        <f t="shared" si="1292"/>
        <v>5.6740334309306508</v>
      </c>
      <c r="OU309" s="193">
        <f t="shared" si="1293"/>
        <v>4.1745731882913786</v>
      </c>
      <c r="OV309" s="193">
        <f t="shared" si="1294"/>
        <v>3.8150380693314694</v>
      </c>
      <c r="OW309" s="193">
        <f t="shared" si="1114"/>
        <v>4.0329035391828061</v>
      </c>
      <c r="OX309" s="232">
        <f t="shared" si="1295"/>
        <v>57221.463941241767</v>
      </c>
    </row>
    <row r="310" spans="2:414" x14ac:dyDescent="0.2">
      <c r="B310" s="81">
        <v>45605</v>
      </c>
      <c r="C310">
        <v>150</v>
      </c>
      <c r="D310">
        <v>11.511795356634281</v>
      </c>
      <c r="E310">
        <v>0</v>
      </c>
      <c r="F310">
        <v>0</v>
      </c>
      <c r="G310">
        <v>0</v>
      </c>
      <c r="H310">
        <v>0</v>
      </c>
      <c r="I310">
        <v>0</v>
      </c>
      <c r="J310">
        <v>0</v>
      </c>
      <c r="K310">
        <v>0</v>
      </c>
      <c r="L310">
        <v>0</v>
      </c>
      <c r="M310">
        <v>1</v>
      </c>
      <c r="N310">
        <v>0</v>
      </c>
      <c r="O310">
        <v>0</v>
      </c>
      <c r="P310">
        <v>0</v>
      </c>
      <c r="Q310">
        <v>0</v>
      </c>
      <c r="R310">
        <v>0</v>
      </c>
      <c r="S310">
        <v>1</v>
      </c>
      <c r="T310">
        <v>22500</v>
      </c>
      <c r="U310">
        <v>7.20469427341851</v>
      </c>
      <c r="V310">
        <v>5.6209384373070375</v>
      </c>
      <c r="W310">
        <v>5.0230580670340332</v>
      </c>
      <c r="X310">
        <v>5.597426276709605</v>
      </c>
      <c r="Y310" s="3">
        <v>1054.526468679835</v>
      </c>
      <c r="Z310" s="3">
        <v>211.13632382646313</v>
      </c>
      <c r="AA310" s="3">
        <v>106.4965545365398</v>
      </c>
      <c r="AB310" s="3">
        <v>220.12786596182303</v>
      </c>
      <c r="AC310">
        <v>1</v>
      </c>
      <c r="AD310">
        <v>1</v>
      </c>
      <c r="AE310" s="6"/>
      <c r="AF310" s="1" t="s">
        <v>4</v>
      </c>
      <c r="AG310">
        <v>150</v>
      </c>
      <c r="AH310" s="189">
        <v>45605</v>
      </c>
      <c r="AI310">
        <f t="shared" si="1115"/>
        <v>11</v>
      </c>
      <c r="AJ310">
        <v>150</v>
      </c>
      <c r="AK310">
        <v>1</v>
      </c>
      <c r="AL310">
        <v>1</v>
      </c>
      <c r="AM310">
        <v>0</v>
      </c>
      <c r="AN310">
        <v>0</v>
      </c>
      <c r="AO310">
        <v>0</v>
      </c>
      <c r="AP310">
        <v>0</v>
      </c>
      <c r="AQ310">
        <v>1</v>
      </c>
      <c r="AS310" s="37"/>
      <c r="AT310" s="37"/>
      <c r="AU310" s="6">
        <f t="shared" si="1116"/>
        <v>0</v>
      </c>
      <c r="AV310" s="6">
        <f t="shared" si="1117"/>
        <v>0</v>
      </c>
      <c r="AW310" s="6">
        <f t="shared" si="1118"/>
        <v>0</v>
      </c>
      <c r="AX310" s="6">
        <f t="shared" si="1119"/>
        <v>0</v>
      </c>
      <c r="AY310" s="193">
        <f t="shared" si="1120"/>
        <v>5.6740334309306508</v>
      </c>
      <c r="AZ310" s="193">
        <f t="shared" si="1121"/>
        <v>4.1745731882913786</v>
      </c>
      <c r="BA310" s="193">
        <f t="shared" si="1122"/>
        <v>3.8150380693314694</v>
      </c>
      <c r="BB310" s="193">
        <f t="shared" si="1123"/>
        <v>3.9040600573940507</v>
      </c>
      <c r="BC310" s="72">
        <f t="shared" si="1124"/>
        <v>56312.210093717425</v>
      </c>
      <c r="BG310" s="3">
        <f t="shared" si="1125"/>
        <v>7.0606003879501396</v>
      </c>
      <c r="BH310" s="6">
        <f t="shared" si="1126"/>
        <v>0</v>
      </c>
      <c r="BI310" s="6">
        <f t="shared" si="1127"/>
        <v>0</v>
      </c>
      <c r="BJ310" s="6">
        <f t="shared" si="1128"/>
        <v>0</v>
      </c>
      <c r="BK310" s="193">
        <f t="shared" si="1129"/>
        <v>5.6979901697326865</v>
      </c>
      <c r="BL310" s="193">
        <f t="shared" si="1130"/>
        <v>4.1745731882913786</v>
      </c>
      <c r="BM310" s="193">
        <f t="shared" si="1131"/>
        <v>3.8150380693314694</v>
      </c>
      <c r="BN310" s="193">
        <f t="shared" si="1132"/>
        <v>3.9040600573940507</v>
      </c>
      <c r="BO310" s="72">
        <f t="shared" si="1133"/>
        <v>56326.047068646898</v>
      </c>
      <c r="BS310" s="3">
        <f t="shared" si="1134"/>
        <v>7.060622633780862</v>
      </c>
      <c r="BT310" s="6">
        <f t="shared" si="1135"/>
        <v>0</v>
      </c>
      <c r="BU310" s="6">
        <f t="shared" si="1136"/>
        <v>0</v>
      </c>
      <c r="BV310" s="6">
        <f t="shared" si="1137"/>
        <v>0</v>
      </c>
      <c r="BW310" s="193">
        <f t="shared" si="1138"/>
        <v>5.6979902443162151</v>
      </c>
      <c r="BX310" s="193">
        <f t="shared" si="1139"/>
        <v>4.1745731882913786</v>
      </c>
      <c r="BY310" s="193">
        <f t="shared" si="1296"/>
        <v>3.8150380693314694</v>
      </c>
      <c r="BZ310" s="193">
        <f t="shared" si="1140"/>
        <v>3.9040600573940507</v>
      </c>
      <c r="CA310" s="72">
        <f t="shared" si="1141"/>
        <v>56326.047068646898</v>
      </c>
      <c r="CE310" s="3">
        <f t="shared" si="1142"/>
        <v>0</v>
      </c>
      <c r="CF310" s="6">
        <f t="shared" si="1143"/>
        <v>5.6209384373070375</v>
      </c>
      <c r="CG310" s="6">
        <f t="shared" si="1144"/>
        <v>0</v>
      </c>
      <c r="CH310" s="6">
        <f t="shared" si="1145"/>
        <v>0</v>
      </c>
      <c r="CI310" s="193">
        <f t="shared" si="1146"/>
        <v>5.6740334309306508</v>
      </c>
      <c r="CJ310" s="193">
        <f t="shared" si="1147"/>
        <v>4.2574978008035096</v>
      </c>
      <c r="CK310" s="193">
        <f t="shared" si="1297"/>
        <v>3.8150380693314694</v>
      </c>
      <c r="CL310" s="193">
        <f t="shared" si="1148"/>
        <v>3.9040600573940507</v>
      </c>
      <c r="CM310" s="72">
        <f t="shared" si="1149"/>
        <v>56518.862791022468</v>
      </c>
      <c r="CQ310" s="3">
        <f t="shared" si="1150"/>
        <v>0</v>
      </c>
      <c r="CR310" s="6">
        <f t="shared" si="1151"/>
        <v>5.6209995696668251</v>
      </c>
      <c r="CS310" s="6">
        <f t="shared" si="1152"/>
        <v>0</v>
      </c>
      <c r="CT310" s="6">
        <f t="shared" si="1153"/>
        <v>0</v>
      </c>
      <c r="CU310" s="193">
        <f t="shared" si="1154"/>
        <v>5.6740334309306508</v>
      </c>
      <c r="CV310" s="193">
        <f t="shared" si="1155"/>
        <v>4.2574986662957341</v>
      </c>
      <c r="CW310" s="193">
        <f t="shared" si="1298"/>
        <v>3.8150380693314694</v>
      </c>
      <c r="CX310" s="193">
        <f t="shared" si="1156"/>
        <v>3.9040600573940507</v>
      </c>
      <c r="CY310" s="72">
        <f t="shared" si="1157"/>
        <v>56518.864951829521</v>
      </c>
      <c r="DC310" s="3">
        <f t="shared" si="1158"/>
        <v>0</v>
      </c>
      <c r="DD310" s="6">
        <f t="shared" si="1159"/>
        <v>0</v>
      </c>
      <c r="DE310" s="6">
        <f t="shared" si="1160"/>
        <v>5.2742109703857354</v>
      </c>
      <c r="DF310" s="6">
        <f t="shared" si="1161"/>
        <v>0</v>
      </c>
      <c r="DG310" s="193">
        <f t="shared" si="1162"/>
        <v>5.6740334309306508</v>
      </c>
      <c r="DH310" s="193">
        <f t="shared" si="1163"/>
        <v>4.1745731882913786</v>
      </c>
      <c r="DI310" s="193">
        <f t="shared" si="1299"/>
        <v>3.9249924345901959</v>
      </c>
      <c r="DJ310" s="193">
        <f t="shared" si="1164"/>
        <v>3.9040600573940507</v>
      </c>
      <c r="DK310" s="72">
        <f t="shared" si="1165"/>
        <v>56850.555173769979</v>
      </c>
      <c r="DO310" s="3">
        <f t="shared" si="1166"/>
        <v>0</v>
      </c>
      <c r="DP310" s="6">
        <f t="shared" si="1167"/>
        <v>0</v>
      </c>
      <c r="DQ310" s="6">
        <f t="shared" si="1168"/>
        <v>5.0231550763880399</v>
      </c>
      <c r="DR310" s="6">
        <f t="shared" si="1169"/>
        <v>0</v>
      </c>
      <c r="DS310" s="193">
        <f t="shared" si="1170"/>
        <v>5.6740334309306508</v>
      </c>
      <c r="DT310" s="193">
        <f t="shared" si="1171"/>
        <v>4.1745731882913786</v>
      </c>
      <c r="DU310" s="193">
        <f t="shared" si="1300"/>
        <v>3.9200236934969492</v>
      </c>
      <c r="DV310" s="193">
        <f t="shared" si="1172"/>
        <v>3.9040600573940507</v>
      </c>
      <c r="DW310" s="72">
        <f t="shared" si="1173"/>
        <v>56826.117170968231</v>
      </c>
      <c r="EA310" s="3">
        <f t="shared" si="1174"/>
        <v>0</v>
      </c>
      <c r="EB310" s="6">
        <f t="shared" si="1175"/>
        <v>0</v>
      </c>
      <c r="EC310" s="6">
        <f t="shared" si="1176"/>
        <v>0</v>
      </c>
      <c r="ED310" s="6">
        <f t="shared" si="1177"/>
        <v>16.792278830128815</v>
      </c>
      <c r="EE310" s="193">
        <f t="shared" si="1178"/>
        <v>5.6740334309306508</v>
      </c>
      <c r="EF310" s="193">
        <f t="shared" si="1179"/>
        <v>4.1745731882913786</v>
      </c>
      <c r="EG310" s="193">
        <f t="shared" si="1301"/>
        <v>3.8150380693314694</v>
      </c>
      <c r="EH310" s="193">
        <f t="shared" si="1180"/>
        <v>4.195632482750927</v>
      </c>
      <c r="EI310" s="72">
        <f t="shared" si="1181"/>
        <v>58390.85942077027</v>
      </c>
      <c r="EM310" s="3">
        <f t="shared" si="1182"/>
        <v>0</v>
      </c>
      <c r="EN310" s="6">
        <f t="shared" si="1183"/>
        <v>0</v>
      </c>
      <c r="EO310" s="6">
        <f t="shared" si="1184"/>
        <v>0</v>
      </c>
      <c r="EP310" s="6">
        <f t="shared" si="1185"/>
        <v>5.5975644266690141</v>
      </c>
      <c r="EQ310" s="193">
        <f t="shared" si="1186"/>
        <v>5.6740334309306508</v>
      </c>
      <c r="ER310" s="193">
        <f t="shared" si="1187"/>
        <v>4.1745731882913786</v>
      </c>
      <c r="ES310" s="193">
        <f t="shared" si="1302"/>
        <v>3.8150380693314694</v>
      </c>
      <c r="ET310" s="193">
        <f t="shared" si="1188"/>
        <v>4.0109810335399709</v>
      </c>
      <c r="EU310" s="72">
        <f t="shared" si="1189"/>
        <v>57065.725879986159</v>
      </c>
      <c r="EY310" s="3">
        <f t="shared" si="1190"/>
        <v>7.0606003879501396</v>
      </c>
      <c r="EZ310" s="6">
        <f t="shared" si="1191"/>
        <v>5.6209384373070375</v>
      </c>
      <c r="FA310" s="6">
        <f t="shared" si="1192"/>
        <v>5.2742109703857354</v>
      </c>
      <c r="FB310" s="6">
        <f t="shared" si="1193"/>
        <v>16.792278830128815</v>
      </c>
      <c r="FC310" s="193">
        <f t="shared" si="1194"/>
        <v>5.6979901697326865</v>
      </c>
      <c r="FD310" s="193">
        <f t="shared" si="1195"/>
        <v>4.2574978008035096</v>
      </c>
      <c r="FE310" s="193">
        <f t="shared" si="1303"/>
        <v>3.9249924345901959</v>
      </c>
      <c r="FF310" s="193">
        <f t="shared" si="1196"/>
        <v>4.195632482750927</v>
      </c>
      <c r="FG310" s="72">
        <f t="shared" si="1197"/>
        <v>59179.943843025671</v>
      </c>
      <c r="FK310" s="3">
        <f t="shared" si="1198"/>
        <v>7.2047165192492324</v>
      </c>
      <c r="FL310" s="6">
        <f t="shared" si="1199"/>
        <v>5.6209995696668251</v>
      </c>
      <c r="FM310" s="6">
        <f t="shared" si="1200"/>
        <v>5.0231550763880399</v>
      </c>
      <c r="FN310" s="6">
        <f t="shared" si="1201"/>
        <v>5.5975644266690141</v>
      </c>
      <c r="FO310" s="193">
        <f t="shared" si="1202"/>
        <v>5.6984732307671031</v>
      </c>
      <c r="FP310" s="193">
        <f t="shared" si="1203"/>
        <v>4.2574986662957341</v>
      </c>
      <c r="FQ310" s="193">
        <f t="shared" si="1304"/>
        <v>3.9200236934969492</v>
      </c>
      <c r="FR310" s="193">
        <f t="shared" si="1204"/>
        <v>4.0109810335399709</v>
      </c>
      <c r="FS310" s="205">
        <f t="shared" si="1205"/>
        <v>57812.32928275763</v>
      </c>
      <c r="FW310" s="3">
        <f t="shared" si="1206"/>
        <v>8.2853984144312864</v>
      </c>
      <c r="FX310" s="6">
        <f t="shared" si="1207"/>
        <v>6.351660434156952</v>
      </c>
      <c r="FY310" s="6">
        <f t="shared" si="1208"/>
        <v>6.2285920031222011</v>
      </c>
      <c r="FZ310" s="6">
        <f t="shared" si="1209"/>
        <v>6.6049630065173339</v>
      </c>
      <c r="GA310" s="193">
        <f t="shared" si="1210"/>
        <v>5.7020881382990494</v>
      </c>
      <c r="GB310" s="193">
        <f t="shared" si="1211"/>
        <v>4.2677899848384797</v>
      </c>
      <c r="GC310" s="193">
        <f t="shared" si="1305"/>
        <v>3.9436587925770445</v>
      </c>
      <c r="GD310" s="193">
        <f t="shared" si="1212"/>
        <v>4.0290661517726427</v>
      </c>
      <c r="GE310" s="72">
        <f t="shared" si="1213"/>
        <v>58089.635487924854</v>
      </c>
      <c r="GI310" s="3">
        <f t="shared" si="1214"/>
        <v>7.9251637007603613</v>
      </c>
      <c r="GJ310" s="6">
        <f t="shared" si="1215"/>
        <v>6.1830322810377414</v>
      </c>
      <c r="GK310" s="6">
        <f t="shared" si="1216"/>
        <v>5.5253638737374366</v>
      </c>
      <c r="GL310" s="6">
        <f t="shared" si="1217"/>
        <v>6.1571689043805664</v>
      </c>
      <c r="GM310" s="193">
        <f t="shared" si="1218"/>
        <v>5.700884595699419</v>
      </c>
      <c r="GN310" s="193">
        <f t="shared" si="1219"/>
        <v>4.2654242500589463</v>
      </c>
      <c r="GO310" s="193">
        <f t="shared" si="1306"/>
        <v>3.9299385150480233</v>
      </c>
      <c r="GP310" s="193">
        <f t="shared" si="1220"/>
        <v>4.0210675719339894</v>
      </c>
      <c r="GQ310" s="72">
        <f t="shared" si="1221"/>
        <v>57956.271727846681</v>
      </c>
      <c r="GU310" s="3">
        <f t="shared" si="1222"/>
        <v>9.3661025554440638</v>
      </c>
      <c r="GV310" s="6">
        <f t="shared" si="1223"/>
        <v>6.7451261247684444</v>
      </c>
      <c r="GW310" s="6">
        <f t="shared" si="1224"/>
        <v>6.5299754871442435</v>
      </c>
      <c r="GX310" s="6">
        <f t="shared" si="1225"/>
        <v>6.9967828458870063</v>
      </c>
      <c r="GY310" s="193">
        <f t="shared" si="1226"/>
        <v>5.7056900993397681</v>
      </c>
      <c r="GZ310" s="193">
        <f t="shared" si="1227"/>
        <v>4.2732883644866337</v>
      </c>
      <c r="HA310" s="193">
        <f t="shared" si="1307"/>
        <v>3.9494817704496308</v>
      </c>
      <c r="HB310" s="193">
        <f t="shared" si="1228"/>
        <v>4.0360128095555776</v>
      </c>
      <c r="HC310" s="205">
        <f t="shared" si="1229"/>
        <v>58185.405273743017</v>
      </c>
      <c r="HG310" s="3">
        <f t="shared" si="1030"/>
        <v>8.2853984144312864</v>
      </c>
      <c r="HH310" s="6">
        <f t="shared" si="1031"/>
        <v>0</v>
      </c>
      <c r="HI310" s="6">
        <f t="shared" si="1032"/>
        <v>0</v>
      </c>
      <c r="HJ310" s="6">
        <f t="shared" si="1033"/>
        <v>0</v>
      </c>
      <c r="HK310" s="193">
        <f t="shared" si="1230"/>
        <v>5.7020881382990494</v>
      </c>
      <c r="HL310" s="193">
        <f t="shared" si="1230"/>
        <v>4.1745731882913786</v>
      </c>
      <c r="HM310" s="193">
        <f t="shared" si="1230"/>
        <v>3.8150380693314694</v>
      </c>
      <c r="HN310" s="193">
        <f t="shared" si="1034"/>
        <v>3.9040600573940507</v>
      </c>
      <c r="HO310" s="212">
        <f t="shared" si="1231"/>
        <v>56328.414320987344</v>
      </c>
      <c r="HS310" s="3">
        <f t="shared" si="1035"/>
        <v>7.9251637007603613</v>
      </c>
      <c r="HT310" s="6">
        <f t="shared" si="1036"/>
        <v>0</v>
      </c>
      <c r="HU310" s="6">
        <f t="shared" si="1037"/>
        <v>0</v>
      </c>
      <c r="HV310" s="6">
        <f t="shared" si="1038"/>
        <v>0</v>
      </c>
      <c r="HW310" s="193">
        <f t="shared" si="1232"/>
        <v>5.700884595699419</v>
      </c>
      <c r="HX310" s="193">
        <f t="shared" si="1233"/>
        <v>4.1745731882913786</v>
      </c>
      <c r="HY310" s="193">
        <f t="shared" si="1234"/>
        <v>3.8150380693314694</v>
      </c>
      <c r="HZ310" s="193">
        <f t="shared" si="1039"/>
        <v>3.9040600573940507</v>
      </c>
      <c r="IA310" s="212">
        <f t="shared" si="1235"/>
        <v>56327.719066429992</v>
      </c>
      <c r="IE310" s="3">
        <f t="shared" si="1040"/>
        <v>9.3661025554440638</v>
      </c>
      <c r="IF310" s="6">
        <f t="shared" si="1041"/>
        <v>0</v>
      </c>
      <c r="IG310" s="6">
        <f t="shared" si="1042"/>
        <v>0</v>
      </c>
      <c r="IH310" s="6">
        <f t="shared" si="1043"/>
        <v>0</v>
      </c>
      <c r="II310" s="193">
        <f t="shared" si="1236"/>
        <v>5.7056900993397681</v>
      </c>
      <c r="IJ310" s="193">
        <f t="shared" si="1237"/>
        <v>4.1745731882913786</v>
      </c>
      <c r="IK310" s="193">
        <f t="shared" si="1238"/>
        <v>3.8150380693314694</v>
      </c>
      <c r="IL310" s="193">
        <f t="shared" si="1044"/>
        <v>3.9040600573940507</v>
      </c>
      <c r="IM310" s="205">
        <f t="shared" si="1239"/>
        <v>56330.495129377501</v>
      </c>
      <c r="IQ310" s="3">
        <f t="shared" si="1045"/>
        <v>0</v>
      </c>
      <c r="IR310" s="6">
        <f t="shared" si="1046"/>
        <v>6.351660434156952</v>
      </c>
      <c r="IS310" s="6">
        <f t="shared" si="1047"/>
        <v>0</v>
      </c>
      <c r="IT310" s="6">
        <f t="shared" si="1048"/>
        <v>0</v>
      </c>
      <c r="IU310" s="193">
        <f t="shared" si="1240"/>
        <v>5.6740334309306508</v>
      </c>
      <c r="IV310" s="193">
        <f t="shared" si="1241"/>
        <v>4.2677899848384797</v>
      </c>
      <c r="IW310" s="193">
        <f t="shared" si="1242"/>
        <v>3.8150380693314694</v>
      </c>
      <c r="IX310" s="193">
        <f t="shared" si="1049"/>
        <v>3.9040600573940507</v>
      </c>
      <c r="IY310" s="212">
        <f t="shared" si="1243"/>
        <v>56544.564326879583</v>
      </c>
      <c r="JC310" s="3">
        <f t="shared" si="1050"/>
        <v>0</v>
      </c>
      <c r="JD310" s="6">
        <f t="shared" si="1051"/>
        <v>6.1830322810377414</v>
      </c>
      <c r="JE310" s="6">
        <f t="shared" si="1052"/>
        <v>0</v>
      </c>
      <c r="JF310" s="6">
        <f t="shared" si="1053"/>
        <v>0</v>
      </c>
      <c r="JG310" s="193">
        <f t="shared" si="1244"/>
        <v>5.6740334309306508</v>
      </c>
      <c r="JH310" s="193">
        <f t="shared" si="1245"/>
        <v>4.2654242500589463</v>
      </c>
      <c r="JI310" s="193">
        <f t="shared" si="1246"/>
        <v>3.8150380693314694</v>
      </c>
      <c r="JJ310" s="193">
        <f t="shared" si="1054"/>
        <v>3.9040600573940507</v>
      </c>
      <c r="JK310" s="212">
        <f t="shared" si="1247"/>
        <v>56538.655604086751</v>
      </c>
      <c r="JO310" s="3">
        <f t="shared" si="1055"/>
        <v>0</v>
      </c>
      <c r="JP310" s="6">
        <f t="shared" si="1056"/>
        <v>6.7451261247684444</v>
      </c>
      <c r="JQ310" s="6">
        <f t="shared" si="1057"/>
        <v>0</v>
      </c>
      <c r="JR310" s="6">
        <f t="shared" si="1058"/>
        <v>0</v>
      </c>
      <c r="JS310" s="193">
        <f t="shared" si="1248"/>
        <v>5.6740334309306508</v>
      </c>
      <c r="JT310" s="193">
        <f t="shared" si="1249"/>
        <v>4.2732883644866337</v>
      </c>
      <c r="JU310" s="193">
        <f t="shared" si="1250"/>
        <v>3.8150380693314694</v>
      </c>
      <c r="JV310" s="193">
        <f t="shared" si="1059"/>
        <v>3.9040600573940507</v>
      </c>
      <c r="JW310" s="205">
        <f t="shared" si="1251"/>
        <v>56558.299613249925</v>
      </c>
      <c r="KA310" s="3">
        <f t="shared" si="1060"/>
        <v>0</v>
      </c>
      <c r="KB310" s="6">
        <f t="shared" si="1061"/>
        <v>0</v>
      </c>
      <c r="KC310" s="6">
        <f t="shared" si="1062"/>
        <v>6.2285920031222011</v>
      </c>
      <c r="KD310" s="6">
        <f t="shared" si="1063"/>
        <v>0</v>
      </c>
      <c r="KE310" s="193">
        <f t="shared" si="1252"/>
        <v>5.6740334309306508</v>
      </c>
      <c r="KF310" s="193">
        <f t="shared" si="1253"/>
        <v>4.1745731882913786</v>
      </c>
      <c r="KG310" s="193">
        <f t="shared" si="1254"/>
        <v>3.9436587925770445</v>
      </c>
      <c r="KH310" s="193">
        <f t="shared" si="1064"/>
        <v>3.9040600573940507</v>
      </c>
      <c r="KI310" s="212">
        <f t="shared" si="1255"/>
        <v>56942.456776701889</v>
      </c>
      <c r="KM310" s="3">
        <f t="shared" si="1065"/>
        <v>0</v>
      </c>
      <c r="KN310" s="6">
        <f t="shared" si="1066"/>
        <v>0</v>
      </c>
      <c r="KO310" s="6">
        <f t="shared" si="1067"/>
        <v>5.5253638737374366</v>
      </c>
      <c r="KP310" s="6">
        <f t="shared" si="1068"/>
        <v>0</v>
      </c>
      <c r="KQ310" s="193">
        <f t="shared" si="1256"/>
        <v>5.6740334309306508</v>
      </c>
      <c r="KR310" s="193">
        <f t="shared" si="1257"/>
        <v>4.1745731882913786</v>
      </c>
      <c r="KS310" s="193">
        <f t="shared" si="1258"/>
        <v>3.9299385150480233</v>
      </c>
      <c r="KT310" s="193">
        <f t="shared" si="1069"/>
        <v>3.9040600573940507</v>
      </c>
      <c r="KU310" s="212">
        <f t="shared" si="1259"/>
        <v>56874.89216139885</v>
      </c>
      <c r="KY310" s="3">
        <f t="shared" si="1070"/>
        <v>0</v>
      </c>
      <c r="KZ310" s="6">
        <f t="shared" si="1071"/>
        <v>0</v>
      </c>
      <c r="LA310" s="6">
        <f t="shared" si="1072"/>
        <v>6.5299754871442435</v>
      </c>
      <c r="LB310" s="6">
        <f t="shared" si="1073"/>
        <v>0</v>
      </c>
      <c r="LC310" s="193">
        <f t="shared" si="1260"/>
        <v>5.6740334309306508</v>
      </c>
      <c r="LD310" s="193">
        <f t="shared" si="1261"/>
        <v>4.1745731882913786</v>
      </c>
      <c r="LE310" s="193">
        <f t="shared" si="1262"/>
        <v>3.9494817704496308</v>
      </c>
      <c r="LF310" s="193">
        <f t="shared" si="1074"/>
        <v>3.9040600573940507</v>
      </c>
      <c r="LG310" s="205">
        <f t="shared" si="1263"/>
        <v>56971.155908150795</v>
      </c>
      <c r="LK310" s="3">
        <f t="shared" si="1075"/>
        <v>0</v>
      </c>
      <c r="LL310" s="6">
        <f t="shared" si="1076"/>
        <v>0</v>
      </c>
      <c r="LM310" s="6">
        <f t="shared" si="1077"/>
        <v>0</v>
      </c>
      <c r="LN310" s="6">
        <f t="shared" si="1078"/>
        <v>6.6049630065173339</v>
      </c>
      <c r="LO310" s="193">
        <f t="shared" si="1264"/>
        <v>5.6740334309306508</v>
      </c>
      <c r="LP310" s="193">
        <f t="shared" si="1265"/>
        <v>4.1745731882913786</v>
      </c>
      <c r="LQ310" s="193">
        <f t="shared" si="1266"/>
        <v>3.8150380693314694</v>
      </c>
      <c r="LR310" s="193">
        <f t="shared" si="1079"/>
        <v>4.0290661517726427</v>
      </c>
      <c r="LS310" s="212">
        <f t="shared" si="1267"/>
        <v>57194.172384654405</v>
      </c>
      <c r="LW310" s="3">
        <f t="shared" si="1080"/>
        <v>0</v>
      </c>
      <c r="LX310" s="6">
        <f t="shared" si="1081"/>
        <v>0</v>
      </c>
      <c r="LY310" s="6">
        <f t="shared" si="1082"/>
        <v>0</v>
      </c>
      <c r="LZ310" s="6">
        <f t="shared" si="1083"/>
        <v>6.1571689043805664</v>
      </c>
      <c r="MA310" s="193">
        <f t="shared" si="1268"/>
        <v>5.6740334309306508</v>
      </c>
      <c r="MB310" s="193">
        <f t="shared" si="1269"/>
        <v>4.1745731882913786</v>
      </c>
      <c r="MC310" s="193">
        <f t="shared" si="1270"/>
        <v>3.8150380693314694</v>
      </c>
      <c r="MD310" s="193">
        <f t="shared" si="1084"/>
        <v>4.0210675719339894</v>
      </c>
      <c r="ME310" s="212">
        <f t="shared" si="1271"/>
        <v>57137.328200193093</v>
      </c>
      <c r="MI310" s="3">
        <f t="shared" si="1085"/>
        <v>0</v>
      </c>
      <c r="MJ310" s="6">
        <f t="shared" si="1086"/>
        <v>0</v>
      </c>
      <c r="MK310" s="6">
        <f t="shared" si="1087"/>
        <v>0</v>
      </c>
      <c r="ML310" s="6">
        <f t="shared" si="1088"/>
        <v>6.9967828458870063</v>
      </c>
      <c r="MM310" s="193">
        <f t="shared" si="1272"/>
        <v>5.6740334309306508</v>
      </c>
      <c r="MN310" s="193">
        <f t="shared" si="1273"/>
        <v>4.1745731882913786</v>
      </c>
      <c r="MO310" s="193">
        <f t="shared" si="1274"/>
        <v>3.8150380693314694</v>
      </c>
      <c r="MP310" s="193">
        <f t="shared" si="1089"/>
        <v>4.0360128095555776</v>
      </c>
      <c r="MQ310" s="205">
        <f t="shared" si="1275"/>
        <v>57243.586669053831</v>
      </c>
      <c r="MT310" s="3">
        <f t="shared" si="1090"/>
        <v>6.8444595597475839</v>
      </c>
      <c r="MU310" s="6">
        <f t="shared" si="1091"/>
        <v>5.6209384373070375</v>
      </c>
      <c r="MV310" s="6">
        <f t="shared" si="1092"/>
        <v>5.7765167770891379</v>
      </c>
      <c r="MW310" s="6">
        <f t="shared" si="1093"/>
        <v>6.716911532051526</v>
      </c>
      <c r="MX310" s="193">
        <f t="shared" si="1276"/>
        <v>5.6972652523280605</v>
      </c>
      <c r="MY310" s="193">
        <f t="shared" si="1277"/>
        <v>4.2574978008035096</v>
      </c>
      <c r="MZ310" s="193">
        <f t="shared" si="1278"/>
        <v>3.9348602521487752</v>
      </c>
      <c r="NA310" s="193">
        <f t="shared" si="1094"/>
        <v>4.0310558401084764</v>
      </c>
      <c r="NB310" s="212">
        <f t="shared" si="1279"/>
        <v>58030.524409414902</v>
      </c>
      <c r="NF310" s="3">
        <f t="shared" si="1095"/>
        <v>6.844459559747583</v>
      </c>
      <c r="NG310" s="6">
        <f t="shared" si="1096"/>
        <v>0</v>
      </c>
      <c r="NH310" s="6">
        <f t="shared" si="1097"/>
        <v>0</v>
      </c>
      <c r="NI310" s="6">
        <f t="shared" si="1098"/>
        <v>0</v>
      </c>
      <c r="NJ310" s="193">
        <f t="shared" si="1280"/>
        <v>5.6972652523280605</v>
      </c>
      <c r="NK310" s="193">
        <f t="shared" si="1281"/>
        <v>4.1745731882913786</v>
      </c>
      <c r="NL310" s="193">
        <f t="shared" si="1282"/>
        <v>3.8150380693314694</v>
      </c>
      <c r="NM310" s="193">
        <f t="shared" si="1099"/>
        <v>3.9040600573940507</v>
      </c>
      <c r="NN310" s="212">
        <f t="shared" si="1283"/>
        <v>56325.628319709249</v>
      </c>
      <c r="NR310" s="3">
        <f t="shared" si="1100"/>
        <v>0</v>
      </c>
      <c r="NS310" s="6">
        <f t="shared" si="1101"/>
        <v>5.6209384373070375</v>
      </c>
      <c r="NT310" s="6">
        <f t="shared" si="1102"/>
        <v>0</v>
      </c>
      <c r="NU310" s="6">
        <f t="shared" si="1103"/>
        <v>0</v>
      </c>
      <c r="NV310" s="193">
        <f t="shared" si="1284"/>
        <v>5.6740334309306508</v>
      </c>
      <c r="NW310" s="193">
        <f t="shared" si="1285"/>
        <v>4.2574978008035096</v>
      </c>
      <c r="NX310" s="193">
        <f t="shared" si="1286"/>
        <v>3.8150380693314694</v>
      </c>
      <c r="NY310" s="193">
        <f t="shared" si="1104"/>
        <v>3.9040600573940507</v>
      </c>
      <c r="NZ310" s="212">
        <f t="shared" si="1287"/>
        <v>56518.862791022468</v>
      </c>
      <c r="OD310" s="3">
        <f t="shared" si="1105"/>
        <v>0</v>
      </c>
      <c r="OE310" s="6">
        <f t="shared" si="1106"/>
        <v>0</v>
      </c>
      <c r="OF310" s="6">
        <f t="shared" si="1107"/>
        <v>5.7765167770891379</v>
      </c>
      <c r="OG310" s="6">
        <f t="shared" si="1108"/>
        <v>0</v>
      </c>
      <c r="OH310" s="193">
        <f t="shared" si="1288"/>
        <v>5.6740334309306508</v>
      </c>
      <c r="OI310" s="193">
        <f t="shared" si="1289"/>
        <v>4.1745731882913786</v>
      </c>
      <c r="OJ310" s="193">
        <f t="shared" si="1290"/>
        <v>3.9348602521487752</v>
      </c>
      <c r="OK310" s="193">
        <f t="shared" si="1109"/>
        <v>3.9040600573940507</v>
      </c>
      <c r="OL310" s="212">
        <f t="shared" si="1291"/>
        <v>56899.119710083738</v>
      </c>
      <c r="OP310" s="3">
        <f t="shared" si="1110"/>
        <v>0</v>
      </c>
      <c r="OQ310" s="6">
        <f t="shared" si="1111"/>
        <v>0</v>
      </c>
      <c r="OR310" s="6">
        <f t="shared" si="1112"/>
        <v>0</v>
      </c>
      <c r="OS310" s="6">
        <f t="shared" si="1113"/>
        <v>6.716911532051526</v>
      </c>
      <c r="OT310" s="193">
        <f t="shared" si="1292"/>
        <v>5.6740334309306508</v>
      </c>
      <c r="OU310" s="193">
        <f t="shared" si="1293"/>
        <v>4.1745731882913786</v>
      </c>
      <c r="OV310" s="193">
        <f t="shared" si="1294"/>
        <v>3.8150380693314694</v>
      </c>
      <c r="OW310" s="193">
        <f t="shared" si="1114"/>
        <v>4.0310558401084764</v>
      </c>
      <c r="OX310" s="232">
        <f t="shared" si="1295"/>
        <v>57208.321452582466</v>
      </c>
    </row>
    <row r="311" spans="2:414" x14ac:dyDescent="0.2">
      <c r="B311" s="81">
        <v>45612</v>
      </c>
      <c r="C311">
        <v>151</v>
      </c>
      <c r="D311">
        <v>11.502389761579021</v>
      </c>
      <c r="E311">
        <v>0</v>
      </c>
      <c r="F311">
        <v>0</v>
      </c>
      <c r="G311">
        <v>0</v>
      </c>
      <c r="H311">
        <v>0</v>
      </c>
      <c r="I311">
        <v>0</v>
      </c>
      <c r="J311">
        <v>0</v>
      </c>
      <c r="K311">
        <v>0</v>
      </c>
      <c r="L311">
        <v>0</v>
      </c>
      <c r="M311">
        <v>1</v>
      </c>
      <c r="N311">
        <v>0</v>
      </c>
      <c r="O311">
        <v>0</v>
      </c>
      <c r="P311">
        <v>0</v>
      </c>
      <c r="Q311">
        <v>0</v>
      </c>
      <c r="R311">
        <v>0</v>
      </c>
      <c r="S311">
        <v>1</v>
      </c>
      <c r="T311">
        <v>22801</v>
      </c>
      <c r="U311">
        <v>7.2126283245511562</v>
      </c>
      <c r="V311">
        <v>5.6285562570197856</v>
      </c>
      <c r="W311">
        <v>5.0300456789018</v>
      </c>
      <c r="X311">
        <v>5.5122930734499542</v>
      </c>
      <c r="Y311" s="3">
        <v>1065.2460533314254</v>
      </c>
      <c r="Z311" s="3">
        <v>213.24800561875941</v>
      </c>
      <c r="AA311" s="3">
        <v>107.56151478862904</v>
      </c>
      <c r="AB311" s="3">
        <v>198.11507942292423</v>
      </c>
      <c r="AC311">
        <v>1</v>
      </c>
      <c r="AD311">
        <v>1</v>
      </c>
      <c r="AE311" s="6"/>
      <c r="AF311" s="1" t="s">
        <v>4</v>
      </c>
      <c r="AG311">
        <v>151</v>
      </c>
      <c r="AH311" s="189">
        <v>45612</v>
      </c>
      <c r="AI311">
        <f t="shared" si="1115"/>
        <v>11</v>
      </c>
      <c r="AJ311">
        <v>151</v>
      </c>
      <c r="AK311">
        <v>1</v>
      </c>
      <c r="AL311">
        <v>1</v>
      </c>
      <c r="AM311">
        <v>0</v>
      </c>
      <c r="AN311">
        <v>0</v>
      </c>
      <c r="AO311">
        <v>0</v>
      </c>
      <c r="AP311">
        <v>0</v>
      </c>
      <c r="AQ311">
        <v>1</v>
      </c>
      <c r="AS311" s="37"/>
      <c r="AT311" s="37"/>
      <c r="AU311" s="6">
        <f t="shared" si="1116"/>
        <v>0</v>
      </c>
      <c r="AV311" s="6">
        <f t="shared" si="1117"/>
        <v>0</v>
      </c>
      <c r="AW311" s="6">
        <f t="shared" si="1118"/>
        <v>0</v>
      </c>
      <c r="AX311" s="6">
        <f t="shared" si="1119"/>
        <v>0</v>
      </c>
      <c r="AY311" s="193">
        <f t="shared" si="1120"/>
        <v>5.6740334309306508</v>
      </c>
      <c r="AZ311" s="193">
        <f t="shared" si="1121"/>
        <v>4.1745731882913786</v>
      </c>
      <c r="BA311" s="193">
        <f t="shared" si="1122"/>
        <v>3.8150380693314694</v>
      </c>
      <c r="BB311" s="193">
        <f t="shared" si="1123"/>
        <v>3.9040600573940507</v>
      </c>
      <c r="BC311" s="72">
        <f t="shared" si="1124"/>
        <v>56312.210093717425</v>
      </c>
      <c r="BG311" s="3">
        <f t="shared" si="1125"/>
        <v>7.0683757580601325</v>
      </c>
      <c r="BH311" s="6">
        <f t="shared" si="1126"/>
        <v>0</v>
      </c>
      <c r="BI311" s="6">
        <f t="shared" si="1127"/>
        <v>0</v>
      </c>
      <c r="BJ311" s="6">
        <f t="shared" si="1128"/>
        <v>0</v>
      </c>
      <c r="BK311" s="193">
        <f t="shared" si="1129"/>
        <v>5.6980162378532828</v>
      </c>
      <c r="BL311" s="193">
        <f t="shared" si="1130"/>
        <v>4.1745731882913786</v>
      </c>
      <c r="BM311" s="193">
        <f t="shared" si="1131"/>
        <v>3.8150380693314694</v>
      </c>
      <c r="BN311" s="193">
        <f t="shared" si="1132"/>
        <v>3.9040600573940507</v>
      </c>
      <c r="BO311" s="72">
        <f t="shared" si="1133"/>
        <v>56326.062126969147</v>
      </c>
      <c r="BS311" s="3">
        <f t="shared" si="1134"/>
        <v>7.0683980283887102</v>
      </c>
      <c r="BT311" s="6">
        <f t="shared" si="1135"/>
        <v>0</v>
      </c>
      <c r="BU311" s="6">
        <f t="shared" si="1136"/>
        <v>0</v>
      </c>
      <c r="BV311" s="6">
        <f t="shared" si="1137"/>
        <v>0</v>
      </c>
      <c r="BW311" s="193">
        <f t="shared" si="1138"/>
        <v>5.698016312516998</v>
      </c>
      <c r="BX311" s="193">
        <f t="shared" si="1139"/>
        <v>4.1745731882913786</v>
      </c>
      <c r="BY311" s="193">
        <f t="shared" si="1296"/>
        <v>3.8150380693314694</v>
      </c>
      <c r="BZ311" s="193">
        <f t="shared" si="1140"/>
        <v>3.9040600573940507</v>
      </c>
      <c r="CA311" s="72">
        <f t="shared" si="1141"/>
        <v>56326.062126969147</v>
      </c>
      <c r="CE311" s="3">
        <f t="shared" si="1142"/>
        <v>0</v>
      </c>
      <c r="CF311" s="6">
        <f t="shared" si="1143"/>
        <v>5.6285562570197856</v>
      </c>
      <c r="CG311" s="6">
        <f t="shared" si="1144"/>
        <v>0</v>
      </c>
      <c r="CH311" s="6">
        <f t="shared" si="1145"/>
        <v>0</v>
      </c>
      <c r="CI311" s="193">
        <f t="shared" si="1146"/>
        <v>5.6740334309306508</v>
      </c>
      <c r="CJ311" s="193">
        <f t="shared" si="1147"/>
        <v>4.2576056456682725</v>
      </c>
      <c r="CK311" s="193">
        <f t="shared" si="1297"/>
        <v>3.8150380693314694</v>
      </c>
      <c r="CL311" s="193">
        <f t="shared" si="1148"/>
        <v>3.9040600573940507</v>
      </c>
      <c r="CM311" s="72">
        <f t="shared" si="1149"/>
        <v>56519.132039533666</v>
      </c>
      <c r="CQ311" s="3">
        <f t="shared" si="1150"/>
        <v>0</v>
      </c>
      <c r="CR311" s="6">
        <f t="shared" si="1151"/>
        <v>5.6286174722296698</v>
      </c>
      <c r="CS311" s="6">
        <f t="shared" si="1152"/>
        <v>0</v>
      </c>
      <c r="CT311" s="6">
        <f t="shared" si="1153"/>
        <v>0</v>
      </c>
      <c r="CU311" s="193">
        <f t="shared" si="1154"/>
        <v>5.6740334309306508</v>
      </c>
      <c r="CV311" s="193">
        <f t="shared" si="1155"/>
        <v>4.2576065122400015</v>
      </c>
      <c r="CW311" s="193">
        <f t="shared" si="1298"/>
        <v>3.8150380693314694</v>
      </c>
      <c r="CX311" s="193">
        <f t="shared" si="1156"/>
        <v>3.9040600573940507</v>
      </c>
      <c r="CY311" s="72">
        <f t="shared" si="1157"/>
        <v>56519.134203046102</v>
      </c>
      <c r="DC311" s="3">
        <f t="shared" si="1158"/>
        <v>0</v>
      </c>
      <c r="DD311" s="6">
        <f t="shared" si="1159"/>
        <v>0</v>
      </c>
      <c r="DE311" s="6">
        <f t="shared" si="1160"/>
        <v>5.28154796284689</v>
      </c>
      <c r="DF311" s="6">
        <f t="shared" si="1161"/>
        <v>0</v>
      </c>
      <c r="DG311" s="193">
        <f t="shared" si="1162"/>
        <v>5.6740334309306508</v>
      </c>
      <c r="DH311" s="193">
        <f t="shared" si="1163"/>
        <v>4.1745731882913786</v>
      </c>
      <c r="DI311" s="193">
        <f t="shared" si="1299"/>
        <v>3.9251372731058227</v>
      </c>
      <c r="DJ311" s="193">
        <f t="shared" si="1164"/>
        <v>3.9040600573940507</v>
      </c>
      <c r="DK311" s="72">
        <f t="shared" si="1165"/>
        <v>56851.267697758274</v>
      </c>
      <c r="DO311" s="3">
        <f t="shared" si="1166"/>
        <v>0</v>
      </c>
      <c r="DP311" s="6">
        <f t="shared" si="1167"/>
        <v>0</v>
      </c>
      <c r="DQ311" s="6">
        <f t="shared" si="1168"/>
        <v>5.0301428232062104</v>
      </c>
      <c r="DR311" s="6">
        <f t="shared" si="1169"/>
        <v>0</v>
      </c>
      <c r="DS311" s="193">
        <f t="shared" si="1170"/>
        <v>5.6740334309306508</v>
      </c>
      <c r="DT311" s="193">
        <f t="shared" si="1171"/>
        <v>4.1745731882913786</v>
      </c>
      <c r="DU311" s="193">
        <f t="shared" si="1300"/>
        <v>3.9201623251488718</v>
      </c>
      <c r="DV311" s="193">
        <f t="shared" si="1172"/>
        <v>3.9040600573940507</v>
      </c>
      <c r="DW311" s="72">
        <f t="shared" si="1173"/>
        <v>56826.798867334051</v>
      </c>
      <c r="EA311" s="3">
        <f t="shared" si="1174"/>
        <v>0</v>
      </c>
      <c r="EB311" s="6">
        <f t="shared" si="1175"/>
        <v>0</v>
      </c>
      <c r="EC311" s="6">
        <f t="shared" si="1176"/>
        <v>0</v>
      </c>
      <c r="ED311" s="6">
        <f t="shared" si="1177"/>
        <v>16.536879220349864</v>
      </c>
      <c r="EE311" s="193">
        <f t="shared" si="1178"/>
        <v>5.6740334309306508</v>
      </c>
      <c r="EF311" s="193">
        <f t="shared" si="1179"/>
        <v>4.1745731882913786</v>
      </c>
      <c r="EG311" s="193">
        <f t="shared" si="1301"/>
        <v>3.8150380693314694</v>
      </c>
      <c r="EH311" s="193">
        <f t="shared" si="1180"/>
        <v>4.191778437401628</v>
      </c>
      <c r="EI311" s="72">
        <f t="shared" si="1181"/>
        <v>58362.889261845099</v>
      </c>
      <c r="EM311" s="3">
        <f t="shared" si="1182"/>
        <v>0</v>
      </c>
      <c r="EN311" s="6">
        <f t="shared" si="1183"/>
        <v>0</v>
      </c>
      <c r="EO311" s="6">
        <f t="shared" si="1184"/>
        <v>0</v>
      </c>
      <c r="EP311" s="6">
        <f t="shared" si="1185"/>
        <v>5.5124291222385766</v>
      </c>
      <c r="EQ311" s="193">
        <f t="shared" si="1186"/>
        <v>5.6740334309306508</v>
      </c>
      <c r="ER311" s="193">
        <f t="shared" si="1187"/>
        <v>4.1745731882913786</v>
      </c>
      <c r="ES311" s="193">
        <f t="shared" si="1302"/>
        <v>3.8150380693314694</v>
      </c>
      <c r="ET311" s="193">
        <f t="shared" si="1188"/>
        <v>4.0094375646498195</v>
      </c>
      <c r="EU311" s="72">
        <f t="shared" si="1189"/>
        <v>57054.777021463466</v>
      </c>
      <c r="EY311" s="3">
        <f t="shared" si="1190"/>
        <v>7.0683757580601325</v>
      </c>
      <c r="EZ311" s="6">
        <f t="shared" si="1191"/>
        <v>5.6285562570197856</v>
      </c>
      <c r="FA311" s="6">
        <f t="shared" si="1192"/>
        <v>5.28154796284689</v>
      </c>
      <c r="FB311" s="6">
        <f t="shared" si="1193"/>
        <v>16.536879220349864</v>
      </c>
      <c r="FC311" s="193">
        <f t="shared" si="1194"/>
        <v>5.6980162378532828</v>
      </c>
      <c r="FD311" s="193">
        <f t="shared" si="1195"/>
        <v>4.2576056456682725</v>
      </c>
      <c r="FE311" s="193">
        <f t="shared" si="1303"/>
        <v>3.9251372731058227</v>
      </c>
      <c r="FF311" s="193">
        <f t="shared" si="1196"/>
        <v>4.191778437401628</v>
      </c>
      <c r="FG311" s="72">
        <f t="shared" si="1197"/>
        <v>59152.634671595952</v>
      </c>
      <c r="FK311" s="3">
        <f t="shared" si="1198"/>
        <v>7.2126505948797339</v>
      </c>
      <c r="FL311" s="6">
        <f t="shared" si="1199"/>
        <v>5.6286174722296698</v>
      </c>
      <c r="FM311" s="6">
        <f t="shared" si="1200"/>
        <v>5.0301428232062104</v>
      </c>
      <c r="FN311" s="6">
        <f t="shared" si="1201"/>
        <v>5.5124291222385766</v>
      </c>
      <c r="FO311" s="193">
        <f t="shared" si="1202"/>
        <v>5.6984998181189708</v>
      </c>
      <c r="FP311" s="193">
        <f t="shared" si="1203"/>
        <v>4.2576065122400015</v>
      </c>
      <c r="FQ311" s="193">
        <f t="shared" si="1304"/>
        <v>3.9201623251488718</v>
      </c>
      <c r="FR311" s="193">
        <f t="shared" si="1204"/>
        <v>4.0094375646498195</v>
      </c>
      <c r="FS311" s="205">
        <f t="shared" si="1205"/>
        <v>57802.221696392975</v>
      </c>
      <c r="FW311" s="3">
        <f t="shared" si="1206"/>
        <v>8.294522573233829</v>
      </c>
      <c r="FX311" s="6">
        <f t="shared" si="1207"/>
        <v>6.3602685704323569</v>
      </c>
      <c r="FY311" s="6">
        <f t="shared" si="1208"/>
        <v>6.2372566418382318</v>
      </c>
      <c r="FZ311" s="6">
        <f t="shared" si="1209"/>
        <v>6.5045058266709459</v>
      </c>
      <c r="GA311" s="193">
        <f t="shared" si="1210"/>
        <v>5.7021186032726563</v>
      </c>
      <c r="GB311" s="193">
        <f t="shared" si="1211"/>
        <v>4.2679106009439645</v>
      </c>
      <c r="GC311" s="193">
        <f t="shared" si="1305"/>
        <v>3.9438266748154565</v>
      </c>
      <c r="GD311" s="193">
        <f t="shared" si="1212"/>
        <v>4.0272773254957244</v>
      </c>
      <c r="GE311" s="72">
        <f t="shared" si="1213"/>
        <v>58077.889945627096</v>
      </c>
      <c r="GI311" s="3">
        <f t="shared" si="1214"/>
        <v>7.9338911570062729</v>
      </c>
      <c r="GJ311" s="6">
        <f t="shared" si="1215"/>
        <v>6.1914118827217646</v>
      </c>
      <c r="GK311" s="6">
        <f t="shared" si="1216"/>
        <v>5.5330502467919809</v>
      </c>
      <c r="GL311" s="6">
        <f t="shared" si="1217"/>
        <v>6.0635223807949501</v>
      </c>
      <c r="GM311" s="193">
        <f t="shared" si="1218"/>
        <v>5.7009137712206037</v>
      </c>
      <c r="GN311" s="193">
        <f t="shared" si="1219"/>
        <v>4.2655419422379959</v>
      </c>
      <c r="GO311" s="193">
        <f t="shared" si="1306"/>
        <v>3.9300895015282071</v>
      </c>
      <c r="GP311" s="193">
        <f t="shared" si="1220"/>
        <v>4.0193867212201155</v>
      </c>
      <c r="GQ311" s="72">
        <f t="shared" si="1221"/>
        <v>57945.238001759775</v>
      </c>
      <c r="GU311" s="3">
        <f t="shared" si="1222"/>
        <v>9.3764168219165036</v>
      </c>
      <c r="GV311" s="6">
        <f t="shared" si="1223"/>
        <v>6.7542675084237427</v>
      </c>
      <c r="GW311" s="6">
        <f t="shared" si="1224"/>
        <v>6.53905938257234</v>
      </c>
      <c r="GX311" s="6">
        <f t="shared" si="1225"/>
        <v>6.8903663418124426</v>
      </c>
      <c r="GY311" s="193">
        <f t="shared" si="1226"/>
        <v>5.7057244141159362</v>
      </c>
      <c r="GZ311" s="193">
        <f t="shared" si="1227"/>
        <v>4.2734157496118614</v>
      </c>
      <c r="HA311" s="193">
        <f t="shared" si="1307"/>
        <v>3.9496567535024583</v>
      </c>
      <c r="HB311" s="193">
        <f t="shared" si="1228"/>
        <v>4.0341308968097582</v>
      </c>
      <c r="HC311" s="205">
        <f t="shared" si="1229"/>
        <v>58173.022597147996</v>
      </c>
      <c r="HG311" s="3">
        <f t="shared" si="1030"/>
        <v>8.294522573233829</v>
      </c>
      <c r="HH311" s="6">
        <f t="shared" si="1031"/>
        <v>0</v>
      </c>
      <c r="HI311" s="6">
        <f t="shared" si="1032"/>
        <v>0</v>
      </c>
      <c r="HJ311" s="6">
        <f t="shared" si="1033"/>
        <v>0</v>
      </c>
      <c r="HK311" s="193">
        <f t="shared" si="1230"/>
        <v>5.7021186032726563</v>
      </c>
      <c r="HL311" s="193">
        <f t="shared" si="1230"/>
        <v>4.1745731882913786</v>
      </c>
      <c r="HM311" s="193">
        <f t="shared" si="1230"/>
        <v>3.8150380693314694</v>
      </c>
      <c r="HN311" s="193">
        <f t="shared" si="1034"/>
        <v>3.9040600573940507</v>
      </c>
      <c r="HO311" s="212">
        <f t="shared" si="1231"/>
        <v>56328.431919903924</v>
      </c>
      <c r="HS311" s="3">
        <f t="shared" si="1035"/>
        <v>7.9338911570062729</v>
      </c>
      <c r="HT311" s="6">
        <f t="shared" si="1036"/>
        <v>0</v>
      </c>
      <c r="HU311" s="6">
        <f t="shared" si="1037"/>
        <v>0</v>
      </c>
      <c r="HV311" s="6">
        <f t="shared" si="1038"/>
        <v>0</v>
      </c>
      <c r="HW311" s="193">
        <f t="shared" si="1232"/>
        <v>5.7009137712206037</v>
      </c>
      <c r="HX311" s="193">
        <f t="shared" si="1233"/>
        <v>4.1745731882913786</v>
      </c>
      <c r="HY311" s="193">
        <f t="shared" si="1234"/>
        <v>3.8150380693314694</v>
      </c>
      <c r="HZ311" s="193">
        <f t="shared" si="1039"/>
        <v>3.9040600573940507</v>
      </c>
      <c r="IA311" s="212">
        <f t="shared" si="1235"/>
        <v>56327.735920251274</v>
      </c>
      <c r="IE311" s="3">
        <f t="shared" si="1040"/>
        <v>9.3764168219165036</v>
      </c>
      <c r="IF311" s="6">
        <f t="shared" si="1041"/>
        <v>0</v>
      </c>
      <c r="IG311" s="6">
        <f t="shared" si="1042"/>
        <v>0</v>
      </c>
      <c r="IH311" s="6">
        <f t="shared" si="1043"/>
        <v>0</v>
      </c>
      <c r="II311" s="193">
        <f t="shared" si="1236"/>
        <v>5.7057244141159362</v>
      </c>
      <c r="IJ311" s="193">
        <f t="shared" si="1237"/>
        <v>4.1745731882913786</v>
      </c>
      <c r="IK311" s="193">
        <f t="shared" si="1238"/>
        <v>3.8150380693314694</v>
      </c>
      <c r="IL311" s="193">
        <f t="shared" si="1044"/>
        <v>3.9040600573940507</v>
      </c>
      <c r="IM311" s="205">
        <f t="shared" si="1239"/>
        <v>56330.514952969323</v>
      </c>
      <c r="IQ311" s="3">
        <f t="shared" si="1045"/>
        <v>0</v>
      </c>
      <c r="IR311" s="6">
        <f t="shared" si="1046"/>
        <v>6.3602685704323569</v>
      </c>
      <c r="IS311" s="6">
        <f t="shared" si="1047"/>
        <v>0</v>
      </c>
      <c r="IT311" s="6">
        <f t="shared" si="1048"/>
        <v>0</v>
      </c>
      <c r="IU311" s="193">
        <f t="shared" si="1240"/>
        <v>5.6740334309306508</v>
      </c>
      <c r="IV311" s="193">
        <f t="shared" si="1241"/>
        <v>4.2679106009439645</v>
      </c>
      <c r="IW311" s="193">
        <f t="shared" si="1242"/>
        <v>3.8150380693314694</v>
      </c>
      <c r="IX311" s="193">
        <f t="shared" si="1049"/>
        <v>3.9040600573940507</v>
      </c>
      <c r="IY311" s="212">
        <f t="shared" si="1243"/>
        <v>56544.865597451382</v>
      </c>
      <c r="JC311" s="3">
        <f t="shared" si="1050"/>
        <v>0</v>
      </c>
      <c r="JD311" s="6">
        <f t="shared" si="1051"/>
        <v>6.1914118827217646</v>
      </c>
      <c r="JE311" s="6">
        <f t="shared" si="1052"/>
        <v>0</v>
      </c>
      <c r="JF311" s="6">
        <f t="shared" si="1053"/>
        <v>0</v>
      </c>
      <c r="JG311" s="193">
        <f t="shared" si="1244"/>
        <v>5.6740334309306508</v>
      </c>
      <c r="JH311" s="193">
        <f t="shared" si="1245"/>
        <v>4.2655419422379959</v>
      </c>
      <c r="JI311" s="193">
        <f t="shared" si="1246"/>
        <v>3.8150380693314694</v>
      </c>
      <c r="JJ311" s="193">
        <f t="shared" si="1054"/>
        <v>3.9040600573940507</v>
      </c>
      <c r="JK311" s="212">
        <f t="shared" si="1247"/>
        <v>56538.949540642614</v>
      </c>
      <c r="JO311" s="3">
        <f t="shared" si="1055"/>
        <v>0</v>
      </c>
      <c r="JP311" s="6">
        <f t="shared" si="1056"/>
        <v>6.7542675084237427</v>
      </c>
      <c r="JQ311" s="6">
        <f t="shared" si="1057"/>
        <v>0</v>
      </c>
      <c r="JR311" s="6">
        <f t="shared" si="1058"/>
        <v>0</v>
      </c>
      <c r="JS311" s="193">
        <f t="shared" si="1248"/>
        <v>5.6740334309306508</v>
      </c>
      <c r="JT311" s="193">
        <f t="shared" si="1249"/>
        <v>4.2734157496118614</v>
      </c>
      <c r="JU311" s="193">
        <f t="shared" si="1250"/>
        <v>3.8150380693314694</v>
      </c>
      <c r="JV311" s="193">
        <f t="shared" si="1059"/>
        <v>3.9040600573940507</v>
      </c>
      <c r="JW311" s="205">
        <f t="shared" si="1251"/>
        <v>56558.617868572343</v>
      </c>
      <c r="KA311" s="3">
        <f t="shared" si="1060"/>
        <v>0</v>
      </c>
      <c r="KB311" s="6">
        <f t="shared" si="1061"/>
        <v>0</v>
      </c>
      <c r="KC311" s="6">
        <f t="shared" si="1062"/>
        <v>6.2372566418382318</v>
      </c>
      <c r="KD311" s="6">
        <f t="shared" si="1063"/>
        <v>0</v>
      </c>
      <c r="KE311" s="193">
        <f t="shared" si="1252"/>
        <v>5.6740334309306508</v>
      </c>
      <c r="KF311" s="193">
        <f t="shared" si="1253"/>
        <v>4.1745731882913786</v>
      </c>
      <c r="KG311" s="193">
        <f t="shared" si="1254"/>
        <v>3.9438266748154565</v>
      </c>
      <c r="KH311" s="193">
        <f t="shared" si="1064"/>
        <v>3.9040600573940507</v>
      </c>
      <c r="KI311" s="212">
        <f t="shared" si="1255"/>
        <v>56943.283998746789</v>
      </c>
      <c r="KM311" s="3">
        <f t="shared" si="1065"/>
        <v>0</v>
      </c>
      <c r="KN311" s="6">
        <f t="shared" si="1066"/>
        <v>0</v>
      </c>
      <c r="KO311" s="6">
        <f t="shared" si="1067"/>
        <v>5.5330502467919809</v>
      </c>
      <c r="KP311" s="6">
        <f t="shared" si="1068"/>
        <v>0</v>
      </c>
      <c r="KQ311" s="193">
        <f t="shared" si="1256"/>
        <v>5.6740334309306508</v>
      </c>
      <c r="KR311" s="193">
        <f t="shared" si="1257"/>
        <v>4.1745731882913786</v>
      </c>
      <c r="KS311" s="193">
        <f t="shared" si="1258"/>
        <v>3.9300895015282071</v>
      </c>
      <c r="KT311" s="193">
        <f t="shared" si="1069"/>
        <v>3.9040600573940507</v>
      </c>
      <c r="KU311" s="212">
        <f t="shared" si="1259"/>
        <v>56875.635248080209</v>
      </c>
      <c r="KY311" s="3">
        <f t="shared" si="1070"/>
        <v>0</v>
      </c>
      <c r="KZ311" s="6">
        <f t="shared" si="1071"/>
        <v>0</v>
      </c>
      <c r="LA311" s="6">
        <f t="shared" si="1072"/>
        <v>6.53905938257234</v>
      </c>
      <c r="LB311" s="6">
        <f t="shared" si="1073"/>
        <v>0</v>
      </c>
      <c r="LC311" s="193">
        <f t="shared" si="1260"/>
        <v>5.6740334309306508</v>
      </c>
      <c r="LD311" s="193">
        <f t="shared" si="1261"/>
        <v>4.1745731882913786</v>
      </c>
      <c r="LE311" s="193">
        <f t="shared" si="1262"/>
        <v>3.9496567535024583</v>
      </c>
      <c r="LF311" s="193">
        <f t="shared" si="1074"/>
        <v>3.9040600573940507</v>
      </c>
      <c r="LG311" s="205">
        <f t="shared" si="1263"/>
        <v>56972.018553531925</v>
      </c>
      <c r="LK311" s="3">
        <f t="shared" si="1075"/>
        <v>0</v>
      </c>
      <c r="LL311" s="6">
        <f t="shared" si="1076"/>
        <v>0</v>
      </c>
      <c r="LM311" s="6">
        <f t="shared" si="1077"/>
        <v>0</v>
      </c>
      <c r="LN311" s="6">
        <f t="shared" si="1078"/>
        <v>6.5045058266709459</v>
      </c>
      <c r="LO311" s="193">
        <f t="shared" si="1264"/>
        <v>5.6740334309306508</v>
      </c>
      <c r="LP311" s="193">
        <f t="shared" si="1265"/>
        <v>4.1745731882913786</v>
      </c>
      <c r="LQ311" s="193">
        <f t="shared" si="1266"/>
        <v>3.8150380693314694</v>
      </c>
      <c r="LR311" s="193">
        <f t="shared" si="1079"/>
        <v>4.0272773254957244</v>
      </c>
      <c r="LS311" s="212">
        <f t="shared" si="1267"/>
        <v>57181.454673991131</v>
      </c>
      <c r="LW311" s="3">
        <f t="shared" si="1080"/>
        <v>0</v>
      </c>
      <c r="LX311" s="6">
        <f t="shared" si="1081"/>
        <v>0</v>
      </c>
      <c r="LY311" s="6">
        <f t="shared" si="1082"/>
        <v>0</v>
      </c>
      <c r="LZ311" s="6">
        <f t="shared" si="1083"/>
        <v>6.0635223807949501</v>
      </c>
      <c r="MA311" s="193">
        <f t="shared" si="1268"/>
        <v>5.6740334309306508</v>
      </c>
      <c r="MB311" s="193">
        <f t="shared" si="1269"/>
        <v>4.1745731882913786</v>
      </c>
      <c r="MC311" s="193">
        <f t="shared" si="1270"/>
        <v>3.8150380693314694</v>
      </c>
      <c r="MD311" s="193">
        <f t="shared" si="1084"/>
        <v>4.0193867212201155</v>
      </c>
      <c r="ME311" s="212">
        <f t="shared" si="1271"/>
        <v>57125.389941634807</v>
      </c>
      <c r="MI311" s="3">
        <f t="shared" si="1085"/>
        <v>0</v>
      </c>
      <c r="MJ311" s="6">
        <f t="shared" si="1086"/>
        <v>0</v>
      </c>
      <c r="MK311" s="6">
        <f t="shared" si="1087"/>
        <v>0</v>
      </c>
      <c r="ML311" s="6">
        <f t="shared" si="1088"/>
        <v>6.8903663418124426</v>
      </c>
      <c r="MM311" s="193">
        <f t="shared" si="1272"/>
        <v>5.6740334309306508</v>
      </c>
      <c r="MN311" s="193">
        <f t="shared" si="1273"/>
        <v>4.1745731882913786</v>
      </c>
      <c r="MO311" s="193">
        <f t="shared" si="1274"/>
        <v>3.8150380693314694</v>
      </c>
      <c r="MP311" s="193">
        <f t="shared" si="1089"/>
        <v>4.0341308968097582</v>
      </c>
      <c r="MQ311" s="205">
        <f t="shared" si="1275"/>
        <v>57230.195675453797</v>
      </c>
      <c r="MT311" s="3">
        <f t="shared" si="1090"/>
        <v>6.8519969083235983</v>
      </c>
      <c r="MU311" s="6">
        <f t="shared" si="1091"/>
        <v>5.6285562570197856</v>
      </c>
      <c r="MV311" s="6">
        <f t="shared" si="1092"/>
        <v>5.7845525307370691</v>
      </c>
      <c r="MW311" s="6">
        <f t="shared" si="1093"/>
        <v>6.6147516881399451</v>
      </c>
      <c r="MX311" s="193">
        <f t="shared" si="1276"/>
        <v>5.6972905407802124</v>
      </c>
      <c r="MY311" s="193">
        <f t="shared" si="1277"/>
        <v>4.2576056456682725</v>
      </c>
      <c r="MZ311" s="193">
        <f t="shared" si="1278"/>
        <v>3.9350173261876242</v>
      </c>
      <c r="NA311" s="193">
        <f t="shared" si="1094"/>
        <v>4.0292402864208769</v>
      </c>
      <c r="NB311" s="212">
        <f t="shared" si="1279"/>
        <v>58018.507965730823</v>
      </c>
      <c r="NF311" s="3">
        <f t="shared" si="1095"/>
        <v>6.8519969083235974</v>
      </c>
      <c r="NG311" s="6">
        <f t="shared" si="1096"/>
        <v>0</v>
      </c>
      <c r="NH311" s="6">
        <f t="shared" si="1097"/>
        <v>0</v>
      </c>
      <c r="NI311" s="6">
        <f t="shared" si="1098"/>
        <v>0</v>
      </c>
      <c r="NJ311" s="193">
        <f t="shared" si="1280"/>
        <v>5.6972905407802124</v>
      </c>
      <c r="NK311" s="193">
        <f t="shared" si="1281"/>
        <v>4.1745731882913786</v>
      </c>
      <c r="NL311" s="193">
        <f t="shared" si="1282"/>
        <v>3.8150380693314694</v>
      </c>
      <c r="NM311" s="193">
        <f t="shared" si="1099"/>
        <v>3.9040600573940507</v>
      </c>
      <c r="NN311" s="212">
        <f t="shared" si="1283"/>
        <v>56325.642927545086</v>
      </c>
      <c r="NR311" s="3">
        <f t="shared" si="1100"/>
        <v>0</v>
      </c>
      <c r="NS311" s="6">
        <f t="shared" si="1101"/>
        <v>5.6285562570197856</v>
      </c>
      <c r="NT311" s="6">
        <f t="shared" si="1102"/>
        <v>0</v>
      </c>
      <c r="NU311" s="6">
        <f t="shared" si="1103"/>
        <v>0</v>
      </c>
      <c r="NV311" s="193">
        <f t="shared" si="1284"/>
        <v>5.6740334309306508</v>
      </c>
      <c r="NW311" s="193">
        <f t="shared" si="1285"/>
        <v>4.2576056456682725</v>
      </c>
      <c r="NX311" s="193">
        <f t="shared" si="1286"/>
        <v>3.8150380693314694</v>
      </c>
      <c r="NY311" s="193">
        <f t="shared" si="1104"/>
        <v>3.9040600573940507</v>
      </c>
      <c r="NZ311" s="212">
        <f t="shared" si="1287"/>
        <v>56519.132039533666</v>
      </c>
      <c r="OD311" s="3">
        <f t="shared" si="1105"/>
        <v>0</v>
      </c>
      <c r="OE311" s="6">
        <f t="shared" si="1106"/>
        <v>0</v>
      </c>
      <c r="OF311" s="6">
        <f t="shared" si="1107"/>
        <v>5.7845525307370691</v>
      </c>
      <c r="OG311" s="6">
        <f t="shared" si="1108"/>
        <v>0</v>
      </c>
      <c r="OH311" s="193">
        <f t="shared" si="1288"/>
        <v>5.6740334309306508</v>
      </c>
      <c r="OI311" s="193">
        <f t="shared" si="1289"/>
        <v>4.1745731882913786</v>
      </c>
      <c r="OJ311" s="193">
        <f t="shared" si="1290"/>
        <v>3.9350173261876242</v>
      </c>
      <c r="OK311" s="193">
        <f t="shared" si="1109"/>
        <v>3.9040600573940507</v>
      </c>
      <c r="OL311" s="212">
        <f t="shared" si="1291"/>
        <v>56899.893086461903</v>
      </c>
      <c r="OP311" s="3">
        <f t="shared" si="1110"/>
        <v>0</v>
      </c>
      <c r="OQ311" s="6">
        <f t="shared" si="1111"/>
        <v>0</v>
      </c>
      <c r="OR311" s="6">
        <f t="shared" si="1112"/>
        <v>0</v>
      </c>
      <c r="OS311" s="6">
        <f t="shared" si="1113"/>
        <v>6.6147516881399451</v>
      </c>
      <c r="OT311" s="193">
        <f t="shared" si="1292"/>
        <v>5.6740334309306508</v>
      </c>
      <c r="OU311" s="193">
        <f t="shared" si="1293"/>
        <v>4.1745731882913786</v>
      </c>
      <c r="OV311" s="193">
        <f t="shared" si="1294"/>
        <v>3.8150380693314694</v>
      </c>
      <c r="OW311" s="193">
        <f t="shared" si="1114"/>
        <v>4.0292402864208769</v>
      </c>
      <c r="OX311" s="232">
        <f t="shared" si="1295"/>
        <v>57195.410550892579</v>
      </c>
    </row>
    <row r="312" spans="2:414" x14ac:dyDescent="0.2">
      <c r="B312" s="81">
        <v>45619</v>
      </c>
      <c r="C312">
        <v>152</v>
      </c>
      <c r="D312">
        <v>11.493207500646488</v>
      </c>
      <c r="E312">
        <v>0</v>
      </c>
      <c r="F312">
        <v>0</v>
      </c>
      <c r="G312">
        <v>0</v>
      </c>
      <c r="H312">
        <v>0</v>
      </c>
      <c r="I312">
        <v>0</v>
      </c>
      <c r="J312">
        <v>0</v>
      </c>
      <c r="K312">
        <v>0</v>
      </c>
      <c r="L312">
        <v>0</v>
      </c>
      <c r="M312">
        <v>1</v>
      </c>
      <c r="N312">
        <v>0</v>
      </c>
      <c r="O312">
        <v>0</v>
      </c>
      <c r="P312">
        <v>0</v>
      </c>
      <c r="Q312">
        <v>0</v>
      </c>
      <c r="R312">
        <v>0</v>
      </c>
      <c r="S312">
        <v>1</v>
      </c>
      <c r="T312">
        <v>23104</v>
      </c>
      <c r="U312">
        <v>7.220540076666679</v>
      </c>
      <c r="V312">
        <v>5.6361912303277393</v>
      </c>
      <c r="W312">
        <v>5.0370539822472269</v>
      </c>
      <c r="X312">
        <v>5.4289376733786145</v>
      </c>
      <c r="Y312" s="3">
        <v>1076.020537840094</v>
      </c>
      <c r="Z312" s="3">
        <v>215.38064495196284</v>
      </c>
      <c r="AA312" s="3">
        <v>108.63712940718773</v>
      </c>
      <c r="AB312" s="3">
        <v>178.30357148636014</v>
      </c>
      <c r="AC312">
        <v>1</v>
      </c>
      <c r="AD312">
        <v>1</v>
      </c>
      <c r="AE312" s="6"/>
      <c r="AF312" s="1" t="s">
        <v>4</v>
      </c>
      <c r="AG312">
        <v>152</v>
      </c>
      <c r="AH312" s="189">
        <v>45619</v>
      </c>
      <c r="AI312">
        <f t="shared" si="1115"/>
        <v>11</v>
      </c>
      <c r="AJ312">
        <v>152</v>
      </c>
      <c r="AK312">
        <v>1</v>
      </c>
      <c r="AL312">
        <v>1</v>
      </c>
      <c r="AM312">
        <v>0</v>
      </c>
      <c r="AN312">
        <v>0</v>
      </c>
      <c r="AO312">
        <v>0</v>
      </c>
      <c r="AP312">
        <v>0</v>
      </c>
      <c r="AQ312">
        <v>1</v>
      </c>
      <c r="AS312" s="37"/>
      <c r="AT312" s="37"/>
      <c r="AU312" s="6">
        <f t="shared" si="1116"/>
        <v>0</v>
      </c>
      <c r="AV312" s="6">
        <f t="shared" si="1117"/>
        <v>0</v>
      </c>
      <c r="AW312" s="6">
        <f t="shared" si="1118"/>
        <v>0</v>
      </c>
      <c r="AX312" s="6">
        <f t="shared" si="1119"/>
        <v>0</v>
      </c>
      <c r="AY312" s="193">
        <f t="shared" si="1120"/>
        <v>5.6740334309306508</v>
      </c>
      <c r="AZ312" s="193">
        <f t="shared" si="1121"/>
        <v>4.1745731882913786</v>
      </c>
      <c r="BA312" s="193">
        <f t="shared" si="1122"/>
        <v>3.8150380693314694</v>
      </c>
      <c r="BB312" s="193">
        <f t="shared" si="1123"/>
        <v>3.9040600573940507</v>
      </c>
      <c r="BC312" s="72">
        <f t="shared" si="1124"/>
        <v>56312.210093717425</v>
      </c>
      <c r="BG312" s="3">
        <f t="shared" si="1125"/>
        <v>7.0761292751333453</v>
      </c>
      <c r="BH312" s="6">
        <f t="shared" si="1126"/>
        <v>0</v>
      </c>
      <c r="BI312" s="6">
        <f t="shared" si="1127"/>
        <v>0</v>
      </c>
      <c r="BJ312" s="6">
        <f t="shared" si="1128"/>
        <v>0</v>
      </c>
      <c r="BK312" s="193">
        <f t="shared" si="1129"/>
        <v>5.6980422320315549</v>
      </c>
      <c r="BL312" s="193">
        <f t="shared" si="1130"/>
        <v>4.1745731882913786</v>
      </c>
      <c r="BM312" s="193">
        <f t="shared" si="1131"/>
        <v>3.8150380693314694</v>
      </c>
      <c r="BN312" s="193">
        <f t="shared" si="1132"/>
        <v>3.9040600573940507</v>
      </c>
      <c r="BO312" s="72">
        <f t="shared" si="1133"/>
        <v>56326.077142582348</v>
      </c>
      <c r="BS312" s="3">
        <f t="shared" si="1134"/>
        <v>7.0761515698909259</v>
      </c>
      <c r="BT312" s="6">
        <f t="shared" si="1135"/>
        <v>0</v>
      </c>
      <c r="BU312" s="6">
        <f t="shared" si="1136"/>
        <v>0</v>
      </c>
      <c r="BV312" s="6">
        <f t="shared" si="1137"/>
        <v>0</v>
      </c>
      <c r="BW312" s="193">
        <f t="shared" si="1138"/>
        <v>5.6980423067752284</v>
      </c>
      <c r="BX312" s="193">
        <f t="shared" si="1139"/>
        <v>4.1745731882913786</v>
      </c>
      <c r="BY312" s="193">
        <f t="shared" si="1296"/>
        <v>3.8150380693314694</v>
      </c>
      <c r="BZ312" s="193">
        <f t="shared" si="1140"/>
        <v>3.9040600573940507</v>
      </c>
      <c r="CA312" s="72">
        <f t="shared" si="1141"/>
        <v>56326.077142582348</v>
      </c>
      <c r="CE312" s="3">
        <f t="shared" si="1142"/>
        <v>0</v>
      </c>
      <c r="CF312" s="6">
        <f t="shared" si="1143"/>
        <v>5.6361912303277393</v>
      </c>
      <c r="CG312" s="6">
        <f t="shared" si="1144"/>
        <v>0</v>
      </c>
      <c r="CH312" s="6">
        <f t="shared" si="1145"/>
        <v>0</v>
      </c>
      <c r="CI312" s="193">
        <f t="shared" si="1146"/>
        <v>5.6740334309306508</v>
      </c>
      <c r="CJ312" s="193">
        <f t="shared" si="1147"/>
        <v>4.2577137217065442</v>
      </c>
      <c r="CK312" s="193">
        <f t="shared" si="1297"/>
        <v>3.8150380693314694</v>
      </c>
      <c r="CL312" s="193">
        <f t="shared" si="1148"/>
        <v>3.9040600573940507</v>
      </c>
      <c r="CM312" s="72">
        <f t="shared" si="1149"/>
        <v>56519.401866485794</v>
      </c>
      <c r="CQ312" s="3">
        <f t="shared" si="1150"/>
        <v>0</v>
      </c>
      <c r="CR312" s="6">
        <f t="shared" si="1151"/>
        <v>5.6362525285742802</v>
      </c>
      <c r="CS312" s="6">
        <f t="shared" si="1152"/>
        <v>0</v>
      </c>
      <c r="CT312" s="6">
        <f t="shared" si="1153"/>
        <v>0</v>
      </c>
      <c r="CU312" s="193">
        <f t="shared" si="1154"/>
        <v>5.6740334309306508</v>
      </c>
      <c r="CV312" s="193">
        <f t="shared" si="1155"/>
        <v>4.257714589359975</v>
      </c>
      <c r="CW312" s="193">
        <f t="shared" si="1298"/>
        <v>3.8150380693314694</v>
      </c>
      <c r="CX312" s="193">
        <f t="shared" si="1156"/>
        <v>3.9040600573940507</v>
      </c>
      <c r="CY312" s="72">
        <f t="shared" si="1157"/>
        <v>56519.404032709179</v>
      </c>
      <c r="DC312" s="3">
        <f t="shared" si="1158"/>
        <v>0</v>
      </c>
      <c r="DD312" s="6">
        <f t="shared" si="1159"/>
        <v>0</v>
      </c>
      <c r="DE312" s="6">
        <f t="shared" si="1160"/>
        <v>5.2889066813595882</v>
      </c>
      <c r="DF312" s="6">
        <f t="shared" si="1161"/>
        <v>0</v>
      </c>
      <c r="DG312" s="193">
        <f t="shared" si="1162"/>
        <v>5.6740334309306508</v>
      </c>
      <c r="DH312" s="193">
        <f t="shared" si="1163"/>
        <v>4.1745731882913786</v>
      </c>
      <c r="DI312" s="193">
        <f t="shared" si="1299"/>
        <v>3.9252825194439063</v>
      </c>
      <c r="DJ312" s="193">
        <f t="shared" si="1164"/>
        <v>3.9040600573940507</v>
      </c>
      <c r="DK312" s="72">
        <f t="shared" si="1165"/>
        <v>56851.982236971446</v>
      </c>
      <c r="DO312" s="3">
        <f t="shared" si="1166"/>
        <v>0</v>
      </c>
      <c r="DP312" s="6">
        <f t="shared" si="1167"/>
        <v>0</v>
      </c>
      <c r="DQ312" s="6">
        <f t="shared" si="1168"/>
        <v>5.0371512619016512</v>
      </c>
      <c r="DR312" s="6">
        <f t="shared" si="1169"/>
        <v>0</v>
      </c>
      <c r="DS312" s="193">
        <f t="shared" si="1170"/>
        <v>5.6740334309306508</v>
      </c>
      <c r="DT312" s="193">
        <f t="shared" si="1171"/>
        <v>4.1745731882913786</v>
      </c>
      <c r="DU312" s="193">
        <f t="shared" si="1300"/>
        <v>3.9203013480106046</v>
      </c>
      <c r="DV312" s="193">
        <f t="shared" si="1172"/>
        <v>3.9040600573940507</v>
      </c>
      <c r="DW312" s="72">
        <f t="shared" si="1173"/>
        <v>56827.482495616692</v>
      </c>
      <c r="EA312" s="3">
        <f t="shared" si="1174"/>
        <v>0</v>
      </c>
      <c r="EB312" s="6">
        <f t="shared" si="1175"/>
        <v>0</v>
      </c>
      <c r="EC312" s="6">
        <f t="shared" si="1176"/>
        <v>0</v>
      </c>
      <c r="ED312" s="6">
        <f t="shared" si="1177"/>
        <v>16.286813020135845</v>
      </c>
      <c r="EE312" s="193">
        <f t="shared" si="1178"/>
        <v>5.6740334309306508</v>
      </c>
      <c r="EF312" s="193">
        <f t="shared" si="1179"/>
        <v>4.1745731882913786</v>
      </c>
      <c r="EG312" s="193">
        <f t="shared" si="1301"/>
        <v>3.8150380693314694</v>
      </c>
      <c r="EH312" s="193">
        <f t="shared" si="1180"/>
        <v>4.1879904280158744</v>
      </c>
      <c r="EI312" s="72">
        <f t="shared" si="1181"/>
        <v>58335.41140487745</v>
      </c>
      <c r="EM312" s="3">
        <f t="shared" si="1182"/>
        <v>0</v>
      </c>
      <c r="EN312" s="6">
        <f t="shared" si="1183"/>
        <v>0</v>
      </c>
      <c r="EO312" s="6">
        <f t="shared" si="1184"/>
        <v>0</v>
      </c>
      <c r="EP312" s="6">
        <f t="shared" si="1185"/>
        <v>5.4290716648743729</v>
      </c>
      <c r="EQ312" s="193">
        <f t="shared" si="1186"/>
        <v>5.6740334309306508</v>
      </c>
      <c r="ER312" s="193">
        <f t="shared" si="1187"/>
        <v>4.1745731882913786</v>
      </c>
      <c r="ES312" s="193">
        <f t="shared" si="1302"/>
        <v>3.8150380693314694</v>
      </c>
      <c r="ET312" s="193">
        <f t="shared" si="1188"/>
        <v>4.0079240157015841</v>
      </c>
      <c r="EU312" s="72">
        <f t="shared" si="1189"/>
        <v>57044.042445133258</v>
      </c>
      <c r="EY312" s="3">
        <f t="shared" si="1190"/>
        <v>7.0761292751333453</v>
      </c>
      <c r="EZ312" s="6">
        <f t="shared" si="1191"/>
        <v>5.6361912303277393</v>
      </c>
      <c r="FA312" s="6">
        <f t="shared" si="1192"/>
        <v>5.2889066813595882</v>
      </c>
      <c r="FB312" s="6">
        <f t="shared" si="1193"/>
        <v>16.286813020135845</v>
      </c>
      <c r="FC312" s="193">
        <f t="shared" si="1194"/>
        <v>5.6980422320315549</v>
      </c>
      <c r="FD312" s="193">
        <f t="shared" si="1195"/>
        <v>4.2577137217065442</v>
      </c>
      <c r="FE312" s="193">
        <f t="shared" si="1303"/>
        <v>3.9252825194439063</v>
      </c>
      <c r="FF312" s="193">
        <f t="shared" si="1196"/>
        <v>4.1879904280158744</v>
      </c>
      <c r="FG312" s="72">
        <f t="shared" si="1197"/>
        <v>59125.82614041066</v>
      </c>
      <c r="FK312" s="3">
        <f t="shared" si="1198"/>
        <v>7.2205623714242604</v>
      </c>
      <c r="FL312" s="6">
        <f t="shared" si="1199"/>
        <v>5.6362525285742802</v>
      </c>
      <c r="FM312" s="6">
        <f t="shared" si="1200"/>
        <v>5.0371512619016512</v>
      </c>
      <c r="FN312" s="6">
        <f t="shared" si="1201"/>
        <v>5.4290716648743729</v>
      </c>
      <c r="FO312" s="193">
        <f t="shared" si="1202"/>
        <v>5.6985263300419673</v>
      </c>
      <c r="FP312" s="193">
        <f t="shared" si="1203"/>
        <v>4.257714589359975</v>
      </c>
      <c r="FQ312" s="193">
        <f t="shared" si="1304"/>
        <v>3.9203013480106046</v>
      </c>
      <c r="FR312" s="193">
        <f t="shared" si="1204"/>
        <v>4.0079240157015841</v>
      </c>
      <c r="FS312" s="205">
        <f t="shared" si="1205"/>
        <v>57792.333343881299</v>
      </c>
      <c r="FW312" s="3">
        <f t="shared" si="1206"/>
        <v>8.3036210881666808</v>
      </c>
      <c r="FX312" s="6">
        <f t="shared" si="1207"/>
        <v>6.3688960902703444</v>
      </c>
      <c r="FY312" s="6">
        <f t="shared" si="1208"/>
        <v>6.2459469379865613</v>
      </c>
      <c r="FZ312" s="6">
        <f t="shared" si="1209"/>
        <v>6.4061464545867652</v>
      </c>
      <c r="GA312" s="193">
        <f t="shared" si="1210"/>
        <v>5.70214898169887</v>
      </c>
      <c r="GB312" s="193">
        <f t="shared" si="1211"/>
        <v>4.2680314740537941</v>
      </c>
      <c r="GC312" s="193">
        <f t="shared" si="1305"/>
        <v>3.9439950258760232</v>
      </c>
      <c r="GD312" s="193">
        <f t="shared" si="1212"/>
        <v>4.0255227487310785</v>
      </c>
      <c r="GE312" s="72">
        <f t="shared" si="1213"/>
        <v>58066.396979784178</v>
      </c>
      <c r="GI312" s="3">
        <f t="shared" si="1214"/>
        <v>7.9425940843333471</v>
      </c>
      <c r="GJ312" s="6">
        <f t="shared" si="1215"/>
        <v>6.1998103533605136</v>
      </c>
      <c r="GK312" s="6">
        <f t="shared" si="1216"/>
        <v>5.5407593804719504</v>
      </c>
      <c r="GL312" s="6">
        <f t="shared" si="1217"/>
        <v>5.9718314407164765</v>
      </c>
      <c r="GM312" s="193">
        <f t="shared" si="1218"/>
        <v>5.7009428638950377</v>
      </c>
      <c r="GN312" s="193">
        <f t="shared" si="1219"/>
        <v>4.2656598855363992</v>
      </c>
      <c r="GO312" s="193">
        <f t="shared" si="1306"/>
        <v>3.9302409122095887</v>
      </c>
      <c r="GP312" s="193">
        <f t="shared" si="1220"/>
        <v>4.0177382291281702</v>
      </c>
      <c r="GQ312" s="72">
        <f t="shared" si="1221"/>
        <v>57934.442153892167</v>
      </c>
      <c r="GU312" s="3">
        <f t="shared" si="1222"/>
        <v>9.3867020996666835</v>
      </c>
      <c r="GV312" s="6">
        <f t="shared" si="1223"/>
        <v>6.763429476393287</v>
      </c>
      <c r="GW312" s="6">
        <f t="shared" si="1224"/>
        <v>6.5481701769213956</v>
      </c>
      <c r="GX312" s="6">
        <f t="shared" si="1225"/>
        <v>6.7861720917232677</v>
      </c>
      <c r="GY312" s="193">
        <f t="shared" si="1226"/>
        <v>5.7057586312763373</v>
      </c>
      <c r="GZ312" s="193">
        <f t="shared" si="1227"/>
        <v>4.2735434052996393</v>
      </c>
      <c r="HA312" s="193">
        <f t="shared" si="1307"/>
        <v>3.9498322239593131</v>
      </c>
      <c r="HB312" s="193">
        <f t="shared" si="1228"/>
        <v>4.0322848454956324</v>
      </c>
      <c r="HC312" s="205">
        <f t="shared" si="1229"/>
        <v>58160.904941213063</v>
      </c>
      <c r="HG312" s="3">
        <f t="shared" si="1030"/>
        <v>8.3036210881666808</v>
      </c>
      <c r="HH312" s="6">
        <f t="shared" si="1031"/>
        <v>0</v>
      </c>
      <c r="HI312" s="6">
        <f t="shared" si="1032"/>
        <v>0</v>
      </c>
      <c r="HJ312" s="6">
        <f t="shared" si="1033"/>
        <v>0</v>
      </c>
      <c r="HK312" s="193">
        <f t="shared" si="1230"/>
        <v>5.70214898169887</v>
      </c>
      <c r="HL312" s="193">
        <f t="shared" si="1230"/>
        <v>4.1745731882913786</v>
      </c>
      <c r="HM312" s="193">
        <f t="shared" si="1230"/>
        <v>3.8150380693314694</v>
      </c>
      <c r="HN312" s="193">
        <f t="shared" si="1034"/>
        <v>3.9040600573940507</v>
      </c>
      <c r="HO312" s="212">
        <f t="shared" si="1231"/>
        <v>56328.449468829502</v>
      </c>
      <c r="HS312" s="3">
        <f t="shared" si="1035"/>
        <v>7.9425940843333471</v>
      </c>
      <c r="HT312" s="6">
        <f t="shared" si="1036"/>
        <v>0</v>
      </c>
      <c r="HU312" s="6">
        <f t="shared" si="1037"/>
        <v>0</v>
      </c>
      <c r="HV312" s="6">
        <f t="shared" si="1038"/>
        <v>0</v>
      </c>
      <c r="HW312" s="193">
        <f t="shared" si="1232"/>
        <v>5.7009428638950377</v>
      </c>
      <c r="HX312" s="193">
        <f t="shared" si="1233"/>
        <v>4.1745731882913786</v>
      </c>
      <c r="HY312" s="193">
        <f t="shared" si="1234"/>
        <v>3.8150380693314694</v>
      </c>
      <c r="HZ312" s="193">
        <f t="shared" si="1039"/>
        <v>3.9040600573940507</v>
      </c>
      <c r="IA312" s="212">
        <f t="shared" si="1235"/>
        <v>56327.752726219573</v>
      </c>
      <c r="IE312" s="3">
        <f t="shared" si="1040"/>
        <v>9.3867020996666835</v>
      </c>
      <c r="IF312" s="6">
        <f t="shared" si="1041"/>
        <v>0</v>
      </c>
      <c r="IG312" s="6">
        <f t="shared" si="1042"/>
        <v>0</v>
      </c>
      <c r="IH312" s="6">
        <f t="shared" si="1043"/>
        <v>0</v>
      </c>
      <c r="II312" s="193">
        <f t="shared" si="1236"/>
        <v>5.7057586312763373</v>
      </c>
      <c r="IJ312" s="193">
        <f t="shared" si="1237"/>
        <v>4.1745731882913786</v>
      </c>
      <c r="IK312" s="193">
        <f t="shared" si="1238"/>
        <v>3.8150380693314694</v>
      </c>
      <c r="IL312" s="193">
        <f t="shared" si="1044"/>
        <v>3.9040600573940507</v>
      </c>
      <c r="IM312" s="205">
        <f t="shared" si="1239"/>
        <v>56330.534720175739</v>
      </c>
      <c r="IQ312" s="3">
        <f t="shared" si="1045"/>
        <v>0</v>
      </c>
      <c r="IR312" s="6">
        <f t="shared" si="1046"/>
        <v>6.3688960902703444</v>
      </c>
      <c r="IS312" s="6">
        <f t="shared" si="1047"/>
        <v>0</v>
      </c>
      <c r="IT312" s="6">
        <f t="shared" si="1048"/>
        <v>0</v>
      </c>
      <c r="IU312" s="193">
        <f t="shared" si="1240"/>
        <v>5.6740334309306508</v>
      </c>
      <c r="IV312" s="193">
        <f t="shared" si="1241"/>
        <v>4.2680314740537941</v>
      </c>
      <c r="IW312" s="193">
        <f t="shared" si="1242"/>
        <v>3.8150380693314694</v>
      </c>
      <c r="IX312" s="193">
        <f t="shared" si="1049"/>
        <v>3.9040600573940507</v>
      </c>
      <c r="IY312" s="212">
        <f t="shared" si="1243"/>
        <v>56545.167511569678</v>
      </c>
      <c r="JC312" s="3">
        <f t="shared" si="1050"/>
        <v>0</v>
      </c>
      <c r="JD312" s="6">
        <f t="shared" si="1051"/>
        <v>6.1998103533605136</v>
      </c>
      <c r="JE312" s="6">
        <f t="shared" si="1052"/>
        <v>0</v>
      </c>
      <c r="JF312" s="6">
        <f t="shared" si="1053"/>
        <v>0</v>
      </c>
      <c r="JG312" s="193">
        <f t="shared" si="1244"/>
        <v>5.6740334309306508</v>
      </c>
      <c r="JH312" s="193">
        <f t="shared" si="1245"/>
        <v>4.2656598855363992</v>
      </c>
      <c r="JI312" s="193">
        <f t="shared" si="1246"/>
        <v>3.8150380693314694</v>
      </c>
      <c r="JJ312" s="193">
        <f t="shared" si="1054"/>
        <v>3.9040600573940507</v>
      </c>
      <c r="JK312" s="212">
        <f t="shared" si="1247"/>
        <v>56539.244105902806</v>
      </c>
      <c r="JO312" s="3">
        <f t="shared" si="1055"/>
        <v>0</v>
      </c>
      <c r="JP312" s="6">
        <f t="shared" si="1056"/>
        <v>6.763429476393287</v>
      </c>
      <c r="JQ312" s="6">
        <f t="shared" si="1057"/>
        <v>0</v>
      </c>
      <c r="JR312" s="6">
        <f t="shared" si="1058"/>
        <v>0</v>
      </c>
      <c r="JS312" s="193">
        <f t="shared" si="1248"/>
        <v>5.6740334309306508</v>
      </c>
      <c r="JT312" s="193">
        <f t="shared" si="1249"/>
        <v>4.2735434052996393</v>
      </c>
      <c r="JU312" s="193">
        <f t="shared" si="1250"/>
        <v>3.8150380693314694</v>
      </c>
      <c r="JV312" s="193">
        <f t="shared" si="1059"/>
        <v>3.9040600573940507</v>
      </c>
      <c r="JW312" s="205">
        <f t="shared" si="1251"/>
        <v>56558.936801656921</v>
      </c>
      <c r="KA312" s="3">
        <f t="shared" si="1060"/>
        <v>0</v>
      </c>
      <c r="KB312" s="6">
        <f t="shared" si="1061"/>
        <v>0</v>
      </c>
      <c r="KC312" s="6">
        <f t="shared" si="1062"/>
        <v>6.2459469379865613</v>
      </c>
      <c r="KD312" s="6">
        <f t="shared" si="1063"/>
        <v>0</v>
      </c>
      <c r="KE312" s="193">
        <f t="shared" si="1252"/>
        <v>5.6740334309306508</v>
      </c>
      <c r="KF312" s="193">
        <f t="shared" si="1253"/>
        <v>4.1745731882913786</v>
      </c>
      <c r="KG312" s="193">
        <f t="shared" si="1254"/>
        <v>3.9439950258760232</v>
      </c>
      <c r="KH312" s="193">
        <f t="shared" si="1064"/>
        <v>3.9040600573940507</v>
      </c>
      <c r="KI312" s="212">
        <f t="shared" si="1255"/>
        <v>56944.113542931256</v>
      </c>
      <c r="KM312" s="3">
        <f t="shared" si="1065"/>
        <v>0</v>
      </c>
      <c r="KN312" s="6">
        <f t="shared" si="1066"/>
        <v>0</v>
      </c>
      <c r="KO312" s="6">
        <f t="shared" si="1067"/>
        <v>5.5407593804719504</v>
      </c>
      <c r="KP312" s="6">
        <f t="shared" si="1068"/>
        <v>0</v>
      </c>
      <c r="KQ312" s="193">
        <f t="shared" si="1256"/>
        <v>5.6740334309306508</v>
      </c>
      <c r="KR312" s="193">
        <f t="shared" si="1257"/>
        <v>4.1745731882913786</v>
      </c>
      <c r="KS312" s="193">
        <f t="shared" si="1258"/>
        <v>3.9302409122095887</v>
      </c>
      <c r="KT312" s="193">
        <f t="shared" si="1069"/>
        <v>3.9040600573940507</v>
      </c>
      <c r="KU312" s="212">
        <f t="shared" si="1259"/>
        <v>56876.380432236117</v>
      </c>
      <c r="KY312" s="3">
        <f t="shared" si="1070"/>
        <v>0</v>
      </c>
      <c r="KZ312" s="6">
        <f t="shared" si="1071"/>
        <v>0</v>
      </c>
      <c r="LA312" s="6">
        <f t="shared" si="1072"/>
        <v>6.5481701769213956</v>
      </c>
      <c r="LB312" s="6">
        <f t="shared" si="1073"/>
        <v>0</v>
      </c>
      <c r="LC312" s="193">
        <f t="shared" si="1260"/>
        <v>5.6740334309306508</v>
      </c>
      <c r="LD312" s="193">
        <f t="shared" si="1261"/>
        <v>4.1745731882913786</v>
      </c>
      <c r="LE312" s="193">
        <f t="shared" si="1262"/>
        <v>3.9498322239593131</v>
      </c>
      <c r="LF312" s="193">
        <f t="shared" si="1074"/>
        <v>3.9040600573940507</v>
      </c>
      <c r="LG312" s="205">
        <f t="shared" si="1263"/>
        <v>56972.883614872932</v>
      </c>
      <c r="LK312" s="3">
        <f t="shared" si="1075"/>
        <v>0</v>
      </c>
      <c r="LL312" s="6">
        <f t="shared" si="1076"/>
        <v>0</v>
      </c>
      <c r="LM312" s="6">
        <f t="shared" si="1077"/>
        <v>0</v>
      </c>
      <c r="LN312" s="6">
        <f t="shared" si="1078"/>
        <v>6.4061464545867652</v>
      </c>
      <c r="LO312" s="193">
        <f t="shared" si="1264"/>
        <v>5.6740334309306508</v>
      </c>
      <c r="LP312" s="193">
        <f t="shared" si="1265"/>
        <v>4.1745731882913786</v>
      </c>
      <c r="LQ312" s="193">
        <f t="shared" si="1266"/>
        <v>3.8150380693314694</v>
      </c>
      <c r="LR312" s="193">
        <f t="shared" si="1079"/>
        <v>4.0255227487310785</v>
      </c>
      <c r="LS312" s="212">
        <f t="shared" si="1267"/>
        <v>57168.983208416532</v>
      </c>
      <c r="LW312" s="3">
        <f t="shared" si="1080"/>
        <v>0</v>
      </c>
      <c r="LX312" s="6">
        <f t="shared" si="1081"/>
        <v>0</v>
      </c>
      <c r="LY312" s="6">
        <f t="shared" si="1082"/>
        <v>0</v>
      </c>
      <c r="LZ312" s="6">
        <f t="shared" si="1083"/>
        <v>5.9718314407164765</v>
      </c>
      <c r="MA312" s="193">
        <f t="shared" si="1268"/>
        <v>5.6740334309306508</v>
      </c>
      <c r="MB312" s="193">
        <f t="shared" si="1269"/>
        <v>4.1745731882913786</v>
      </c>
      <c r="MC312" s="193">
        <f t="shared" si="1270"/>
        <v>3.8150380693314694</v>
      </c>
      <c r="MD312" s="193">
        <f t="shared" si="1084"/>
        <v>4.0177382291281702</v>
      </c>
      <c r="ME312" s="212">
        <f t="shared" si="1271"/>
        <v>57113.683933315864</v>
      </c>
      <c r="MI312" s="3">
        <f t="shared" si="1085"/>
        <v>0</v>
      </c>
      <c r="MJ312" s="6">
        <f t="shared" si="1086"/>
        <v>0</v>
      </c>
      <c r="MK312" s="6">
        <f t="shared" si="1087"/>
        <v>0</v>
      </c>
      <c r="ML312" s="6">
        <f t="shared" si="1088"/>
        <v>6.7861720917232677</v>
      </c>
      <c r="MM312" s="193">
        <f t="shared" si="1272"/>
        <v>5.6740334309306508</v>
      </c>
      <c r="MN312" s="193">
        <f t="shared" si="1273"/>
        <v>4.1745731882913786</v>
      </c>
      <c r="MO312" s="193">
        <f t="shared" si="1274"/>
        <v>3.8150380693314694</v>
      </c>
      <c r="MP312" s="193">
        <f t="shared" si="1089"/>
        <v>4.0322848454956324</v>
      </c>
      <c r="MQ312" s="205">
        <f t="shared" si="1275"/>
        <v>57217.062902098725</v>
      </c>
      <c r="MT312" s="3">
        <f t="shared" si="1090"/>
        <v>6.8595130728333444</v>
      </c>
      <c r="MU312" s="6">
        <f t="shared" si="1091"/>
        <v>5.6361912303277393</v>
      </c>
      <c r="MV312" s="6">
        <f t="shared" si="1092"/>
        <v>5.7926120795843108</v>
      </c>
      <c r="MW312" s="6">
        <f t="shared" si="1093"/>
        <v>6.5147252080543376</v>
      </c>
      <c r="MX312" s="193">
        <f t="shared" si="1276"/>
        <v>5.6973157575212054</v>
      </c>
      <c r="MY312" s="193">
        <f t="shared" si="1277"/>
        <v>4.2577137217065442</v>
      </c>
      <c r="MZ312" s="193">
        <f t="shared" si="1278"/>
        <v>3.9351748405707032</v>
      </c>
      <c r="NA312" s="193">
        <f t="shared" si="1094"/>
        <v>4.0274594467949605</v>
      </c>
      <c r="NB312" s="212">
        <f t="shared" si="1279"/>
        <v>58006.747104526599</v>
      </c>
      <c r="NF312" s="3">
        <f t="shared" si="1095"/>
        <v>6.8595130728333435</v>
      </c>
      <c r="NG312" s="6">
        <f t="shared" si="1096"/>
        <v>0</v>
      </c>
      <c r="NH312" s="6">
        <f t="shared" si="1097"/>
        <v>0</v>
      </c>
      <c r="NI312" s="6">
        <f t="shared" si="1098"/>
        <v>0</v>
      </c>
      <c r="NJ312" s="193">
        <f t="shared" si="1280"/>
        <v>5.6973157575212054</v>
      </c>
      <c r="NK312" s="193">
        <f t="shared" si="1281"/>
        <v>4.1745731882913786</v>
      </c>
      <c r="NL312" s="193">
        <f t="shared" si="1282"/>
        <v>3.8150380693314694</v>
      </c>
      <c r="NM312" s="193">
        <f t="shared" si="1099"/>
        <v>3.9040600573940507</v>
      </c>
      <c r="NN312" s="212">
        <f t="shared" si="1283"/>
        <v>56325.657493960964</v>
      </c>
      <c r="NR312" s="3">
        <f t="shared" si="1100"/>
        <v>0</v>
      </c>
      <c r="NS312" s="6">
        <f t="shared" si="1101"/>
        <v>5.6361912303277393</v>
      </c>
      <c r="NT312" s="6">
        <f t="shared" si="1102"/>
        <v>0</v>
      </c>
      <c r="NU312" s="6">
        <f t="shared" si="1103"/>
        <v>0</v>
      </c>
      <c r="NV312" s="193">
        <f t="shared" si="1284"/>
        <v>5.6740334309306508</v>
      </c>
      <c r="NW312" s="193">
        <f t="shared" si="1285"/>
        <v>4.2577137217065442</v>
      </c>
      <c r="NX312" s="193">
        <f t="shared" si="1286"/>
        <v>3.8150380693314694</v>
      </c>
      <c r="NY312" s="193">
        <f t="shared" si="1104"/>
        <v>3.9040600573940507</v>
      </c>
      <c r="NZ312" s="212">
        <f t="shared" si="1287"/>
        <v>56519.401866485794</v>
      </c>
      <c r="OD312" s="3">
        <f t="shared" si="1105"/>
        <v>0</v>
      </c>
      <c r="OE312" s="6">
        <f t="shared" si="1106"/>
        <v>0</v>
      </c>
      <c r="OF312" s="6">
        <f t="shared" si="1107"/>
        <v>5.7926120795843108</v>
      </c>
      <c r="OG312" s="6">
        <f t="shared" si="1108"/>
        <v>0</v>
      </c>
      <c r="OH312" s="193">
        <f t="shared" si="1288"/>
        <v>5.6740334309306508</v>
      </c>
      <c r="OI312" s="193">
        <f t="shared" si="1289"/>
        <v>4.1745731882913786</v>
      </c>
      <c r="OJ312" s="193">
        <f t="shared" si="1290"/>
        <v>3.9351748405707032</v>
      </c>
      <c r="OK312" s="193">
        <f t="shared" si="1109"/>
        <v>3.9040600573940507</v>
      </c>
      <c r="OL312" s="212">
        <f t="shared" si="1291"/>
        <v>56900.668641493467</v>
      </c>
      <c r="OP312" s="3">
        <f t="shared" si="1110"/>
        <v>0</v>
      </c>
      <c r="OQ312" s="6">
        <f t="shared" si="1111"/>
        <v>0</v>
      </c>
      <c r="OR312" s="6">
        <f t="shared" si="1112"/>
        <v>0</v>
      </c>
      <c r="OS312" s="6">
        <f t="shared" si="1113"/>
        <v>6.5147252080543376</v>
      </c>
      <c r="OT312" s="193">
        <f t="shared" si="1292"/>
        <v>5.6740334309306508</v>
      </c>
      <c r="OU312" s="193">
        <f t="shared" si="1293"/>
        <v>4.1745731882913786</v>
      </c>
      <c r="OV312" s="193">
        <f t="shared" si="1294"/>
        <v>3.8150380693314694</v>
      </c>
      <c r="OW312" s="193">
        <f t="shared" si="1114"/>
        <v>4.0274594467949605</v>
      </c>
      <c r="OX312" s="232">
        <f t="shared" si="1295"/>
        <v>57182.749341173767</v>
      </c>
    </row>
    <row r="313" spans="2:414" x14ac:dyDescent="0.2">
      <c r="B313" s="81">
        <v>45626</v>
      </c>
      <c r="C313">
        <v>153</v>
      </c>
      <c r="D313">
        <v>11.48426266466508</v>
      </c>
      <c r="E313">
        <v>0</v>
      </c>
      <c r="F313">
        <v>0</v>
      </c>
      <c r="G313">
        <v>0</v>
      </c>
      <c r="H313">
        <v>0</v>
      </c>
      <c r="I313">
        <v>0</v>
      </c>
      <c r="J313">
        <v>0</v>
      </c>
      <c r="K313">
        <v>0</v>
      </c>
      <c r="L313">
        <v>0</v>
      </c>
      <c r="M313">
        <v>1</v>
      </c>
      <c r="N313">
        <v>0</v>
      </c>
      <c r="O313">
        <v>0</v>
      </c>
      <c r="P313">
        <v>0</v>
      </c>
      <c r="Q313">
        <v>0</v>
      </c>
      <c r="R313">
        <v>0</v>
      </c>
      <c r="S313">
        <v>1</v>
      </c>
      <c r="T313">
        <v>23409</v>
      </c>
      <c r="U313">
        <v>7.2284413464394639</v>
      </c>
      <c r="V313">
        <v>5.6438435524036263</v>
      </c>
      <c r="W313">
        <v>5.0440828652452909</v>
      </c>
      <c r="X313">
        <v>5.3474724543667929</v>
      </c>
      <c r="Y313" s="3">
        <v>1086.8661600012429</v>
      </c>
      <c r="Z313" s="3">
        <v>217.53453103999038</v>
      </c>
      <c r="AA313" s="3">
        <v>109.72350064832683</v>
      </c>
      <c r="AB313" s="3">
        <v>160.47321433829697</v>
      </c>
      <c r="AC313">
        <v>1</v>
      </c>
      <c r="AD313">
        <v>1</v>
      </c>
      <c r="AE313" s="6"/>
      <c r="AF313" s="1" t="s">
        <v>4</v>
      </c>
      <c r="AG313">
        <v>153</v>
      </c>
      <c r="AH313" s="189">
        <v>45626</v>
      </c>
      <c r="AI313">
        <f t="shared" si="1115"/>
        <v>11</v>
      </c>
      <c r="AJ313">
        <v>153</v>
      </c>
      <c r="AK313">
        <v>1</v>
      </c>
      <c r="AL313">
        <v>1</v>
      </c>
      <c r="AM313">
        <v>0</v>
      </c>
      <c r="AN313">
        <v>0</v>
      </c>
      <c r="AO313">
        <v>0</v>
      </c>
      <c r="AP313">
        <v>0</v>
      </c>
      <c r="AQ313">
        <v>1</v>
      </c>
      <c r="AS313" s="37"/>
      <c r="AT313" s="37"/>
      <c r="AU313" s="6">
        <f t="shared" si="1116"/>
        <v>0</v>
      </c>
      <c r="AV313" s="6">
        <f t="shared" si="1117"/>
        <v>0</v>
      </c>
      <c r="AW313" s="6">
        <f t="shared" si="1118"/>
        <v>0</v>
      </c>
      <c r="AX313" s="6">
        <f t="shared" si="1119"/>
        <v>0</v>
      </c>
      <c r="AY313" s="193">
        <f t="shared" si="1120"/>
        <v>5.6740334309306508</v>
      </c>
      <c r="AZ313" s="193">
        <f t="shared" si="1121"/>
        <v>4.1745731882913786</v>
      </c>
      <c r="BA313" s="193">
        <f t="shared" si="1122"/>
        <v>3.8150380693314694</v>
      </c>
      <c r="BB313" s="193">
        <f t="shared" si="1123"/>
        <v>3.9040600573940507</v>
      </c>
      <c r="BC313" s="72">
        <f t="shared" si="1124"/>
        <v>56312.210093717425</v>
      </c>
      <c r="BG313" s="3">
        <f t="shared" si="1125"/>
        <v>7.0838725195106749</v>
      </c>
      <c r="BH313" s="6">
        <f t="shared" si="1126"/>
        <v>0</v>
      </c>
      <c r="BI313" s="6">
        <f t="shared" si="1127"/>
        <v>0</v>
      </c>
      <c r="BJ313" s="6">
        <f t="shared" si="1128"/>
        <v>0</v>
      </c>
      <c r="BK313" s="193">
        <f t="shared" si="1129"/>
        <v>5.6980681910955973</v>
      </c>
      <c r="BL313" s="193">
        <f t="shared" si="1130"/>
        <v>4.1745731882913786</v>
      </c>
      <c r="BM313" s="193">
        <f t="shared" si="1131"/>
        <v>3.8150380693314694</v>
      </c>
      <c r="BN313" s="193">
        <f t="shared" si="1132"/>
        <v>3.9040600573940507</v>
      </c>
      <c r="BO313" s="72">
        <f t="shared" si="1133"/>
        <v>56326.09213791565</v>
      </c>
      <c r="BS313" s="3">
        <f t="shared" si="1134"/>
        <v>7.0838948386648912</v>
      </c>
      <c r="BT313" s="6">
        <f t="shared" si="1135"/>
        <v>0</v>
      </c>
      <c r="BU313" s="6">
        <f t="shared" si="1136"/>
        <v>0</v>
      </c>
      <c r="BV313" s="6">
        <f t="shared" si="1137"/>
        <v>0</v>
      </c>
      <c r="BW313" s="193">
        <f t="shared" si="1138"/>
        <v>5.6980682659191189</v>
      </c>
      <c r="BX313" s="193">
        <f t="shared" si="1139"/>
        <v>4.1745731882913786</v>
      </c>
      <c r="BY313" s="193">
        <f t="shared" si="1296"/>
        <v>3.8150380693314694</v>
      </c>
      <c r="BZ313" s="193">
        <f t="shared" si="1140"/>
        <v>3.9040600573940507</v>
      </c>
      <c r="CA313" s="72">
        <f t="shared" si="1141"/>
        <v>56326.09213791565</v>
      </c>
      <c r="CE313" s="3">
        <f t="shared" si="1142"/>
        <v>0</v>
      </c>
      <c r="CF313" s="6">
        <f t="shared" si="1143"/>
        <v>5.6438435524036263</v>
      </c>
      <c r="CG313" s="6">
        <f t="shared" si="1144"/>
        <v>0</v>
      </c>
      <c r="CH313" s="6">
        <f t="shared" si="1145"/>
        <v>0</v>
      </c>
      <c r="CI313" s="193">
        <f t="shared" si="1146"/>
        <v>5.6740334309306508</v>
      </c>
      <c r="CJ313" s="193">
        <f t="shared" si="1147"/>
        <v>4.2578220316044186</v>
      </c>
      <c r="CK313" s="193">
        <f t="shared" si="1297"/>
        <v>3.8150380693314694</v>
      </c>
      <c r="CL313" s="193">
        <f t="shared" si="1148"/>
        <v>3.9040600573940507</v>
      </c>
      <c r="CM313" s="72">
        <f t="shared" si="1149"/>
        <v>56519.672278593483</v>
      </c>
      <c r="CQ313" s="3">
        <f t="shared" si="1150"/>
        <v>0</v>
      </c>
      <c r="CR313" s="6">
        <f t="shared" si="1151"/>
        <v>5.6439049338755067</v>
      </c>
      <c r="CS313" s="6">
        <f t="shared" si="1152"/>
        <v>0</v>
      </c>
      <c r="CT313" s="6">
        <f t="shared" si="1153"/>
        <v>0</v>
      </c>
      <c r="CU313" s="193">
        <f t="shared" si="1154"/>
        <v>5.6740334309306508</v>
      </c>
      <c r="CV313" s="193">
        <f t="shared" si="1155"/>
        <v>4.2578229003417745</v>
      </c>
      <c r="CW313" s="193">
        <f t="shared" si="1298"/>
        <v>3.8150380693314694</v>
      </c>
      <c r="CX313" s="193">
        <f t="shared" si="1156"/>
        <v>3.9040600573940507</v>
      </c>
      <c r="CY313" s="72">
        <f t="shared" si="1157"/>
        <v>56519.674447533493</v>
      </c>
      <c r="DC313" s="3">
        <f t="shared" si="1158"/>
        <v>0</v>
      </c>
      <c r="DD313" s="6">
        <f t="shared" si="1159"/>
        <v>0</v>
      </c>
      <c r="DE313" s="6">
        <f t="shared" si="1160"/>
        <v>5.296287008507556</v>
      </c>
      <c r="DF313" s="6">
        <f t="shared" si="1161"/>
        <v>0</v>
      </c>
      <c r="DG313" s="193">
        <f t="shared" si="1162"/>
        <v>5.6740334309306508</v>
      </c>
      <c r="DH313" s="193">
        <f t="shared" si="1163"/>
        <v>4.1745731882913786</v>
      </c>
      <c r="DI313" s="193">
        <f t="shared" si="1299"/>
        <v>3.9254281711066619</v>
      </c>
      <c r="DJ313" s="193">
        <f t="shared" si="1164"/>
        <v>3.9040600573940507</v>
      </c>
      <c r="DK313" s="72">
        <f t="shared" si="1165"/>
        <v>56852.698779197322</v>
      </c>
      <c r="DO313" s="3">
        <f t="shared" si="1166"/>
        <v>0</v>
      </c>
      <c r="DP313" s="6">
        <f t="shared" si="1167"/>
        <v>0</v>
      </c>
      <c r="DQ313" s="6">
        <f t="shared" si="1168"/>
        <v>5.04418028064718</v>
      </c>
      <c r="DR313" s="6">
        <f t="shared" si="1169"/>
        <v>0</v>
      </c>
      <c r="DS313" s="193">
        <f t="shared" si="1170"/>
        <v>5.6740334309306508</v>
      </c>
      <c r="DT313" s="193">
        <f t="shared" si="1171"/>
        <v>4.1745731882913786</v>
      </c>
      <c r="DU313" s="193">
        <f t="shared" si="1300"/>
        <v>3.9204407596985393</v>
      </c>
      <c r="DV313" s="193">
        <f t="shared" si="1172"/>
        <v>3.9040600573940507</v>
      </c>
      <c r="DW313" s="72">
        <f t="shared" si="1173"/>
        <v>56828.168044164202</v>
      </c>
      <c r="EA313" s="3">
        <f t="shared" si="1174"/>
        <v>0</v>
      </c>
      <c r="EB313" s="6">
        <f t="shared" si="1175"/>
        <v>0</v>
      </c>
      <c r="EC313" s="6">
        <f t="shared" si="1176"/>
        <v>0</v>
      </c>
      <c r="ED313" s="6">
        <f t="shared" si="1177"/>
        <v>16.042417363100377</v>
      </c>
      <c r="EE313" s="193">
        <f t="shared" si="1178"/>
        <v>5.6740334309306508</v>
      </c>
      <c r="EF313" s="193">
        <f t="shared" si="1179"/>
        <v>4.1745731882913786</v>
      </c>
      <c r="EG313" s="193">
        <f t="shared" si="1301"/>
        <v>3.8150380693314694</v>
      </c>
      <c r="EH313" s="193">
        <f t="shared" si="1180"/>
        <v>4.1842743995991158</v>
      </c>
      <c r="EI313" s="72">
        <f t="shared" si="1181"/>
        <v>58308.468261448026</v>
      </c>
      <c r="EM313" s="3">
        <f t="shared" si="1182"/>
        <v>0</v>
      </c>
      <c r="EN313" s="6">
        <f t="shared" si="1183"/>
        <v>0</v>
      </c>
      <c r="EO313" s="6">
        <f t="shared" si="1184"/>
        <v>0</v>
      </c>
      <c r="EP313" s="6">
        <f t="shared" si="1185"/>
        <v>5.3476044352212062</v>
      </c>
      <c r="EQ313" s="193">
        <f t="shared" si="1186"/>
        <v>5.6740334309306508</v>
      </c>
      <c r="ER313" s="193">
        <f t="shared" si="1187"/>
        <v>4.1745731882913786</v>
      </c>
      <c r="ES313" s="193">
        <f t="shared" si="1302"/>
        <v>3.8150380693314694</v>
      </c>
      <c r="ET313" s="193">
        <f t="shared" si="1188"/>
        <v>4.0064425714402034</v>
      </c>
      <c r="EU313" s="72">
        <f t="shared" si="1189"/>
        <v>57033.537521431033</v>
      </c>
      <c r="EY313" s="3">
        <f t="shared" si="1190"/>
        <v>7.0838725195106749</v>
      </c>
      <c r="EZ313" s="6">
        <f t="shared" si="1191"/>
        <v>5.6438435524036263</v>
      </c>
      <c r="FA313" s="6">
        <f t="shared" si="1192"/>
        <v>5.296287008507556</v>
      </c>
      <c r="FB313" s="6">
        <f t="shared" si="1193"/>
        <v>16.042417363100377</v>
      </c>
      <c r="FC313" s="193">
        <f t="shared" si="1194"/>
        <v>5.6980681910955973</v>
      </c>
      <c r="FD313" s="193">
        <f t="shared" si="1195"/>
        <v>4.2578220316044186</v>
      </c>
      <c r="FE313" s="193">
        <f t="shared" si="1303"/>
        <v>3.9254281711066619</v>
      </c>
      <c r="FF313" s="193">
        <f t="shared" si="1196"/>
        <v>4.1842743995991158</v>
      </c>
      <c r="FG313" s="72">
        <f t="shared" si="1197"/>
        <v>59099.561276971705</v>
      </c>
      <c r="FK313" s="3">
        <f t="shared" si="1198"/>
        <v>7.228463665593682</v>
      </c>
      <c r="FL313" s="6">
        <f t="shared" si="1199"/>
        <v>5.6439049338755067</v>
      </c>
      <c r="FM313" s="6">
        <f t="shared" si="1200"/>
        <v>5.04418028064718</v>
      </c>
      <c r="FN313" s="6">
        <f t="shared" si="1201"/>
        <v>5.3476044352212062</v>
      </c>
      <c r="FO313" s="193">
        <f t="shared" si="1202"/>
        <v>5.6985528061376405</v>
      </c>
      <c r="FP313" s="193">
        <f t="shared" si="1203"/>
        <v>4.2578229003417745</v>
      </c>
      <c r="FQ313" s="193">
        <f t="shared" si="1304"/>
        <v>3.9204407596985393</v>
      </c>
      <c r="FR313" s="193">
        <f t="shared" si="1204"/>
        <v>4.0064425714402034</v>
      </c>
      <c r="FS313" s="205">
        <f t="shared" si="1205"/>
        <v>57782.679825783533</v>
      </c>
      <c r="FW313" s="3">
        <f t="shared" si="1206"/>
        <v>8.312707548405383</v>
      </c>
      <c r="FX313" s="6">
        <f t="shared" si="1207"/>
        <v>6.3775432142160975</v>
      </c>
      <c r="FY313" s="6">
        <f t="shared" si="1208"/>
        <v>6.254662752904161</v>
      </c>
      <c r="FZ313" s="6">
        <f t="shared" si="1209"/>
        <v>6.310017496152815</v>
      </c>
      <c r="GA313" s="193">
        <f t="shared" si="1210"/>
        <v>5.7021793189554808</v>
      </c>
      <c r="GB313" s="193">
        <f t="shared" si="1211"/>
        <v>4.2681526071623415</v>
      </c>
      <c r="GC313" s="193">
        <f t="shared" si="1305"/>
        <v>3.9441638428317121</v>
      </c>
      <c r="GD313" s="193">
        <f t="shared" si="1212"/>
        <v>4.0238049792771662</v>
      </c>
      <c r="GE313" s="72">
        <f t="shared" si="1213"/>
        <v>58055.174921914826</v>
      </c>
      <c r="GI313" s="3">
        <f t="shared" si="1214"/>
        <v>7.9512854810834108</v>
      </c>
      <c r="GJ313" s="6">
        <f t="shared" si="1215"/>
        <v>6.2082279076439892</v>
      </c>
      <c r="GK313" s="6">
        <f t="shared" si="1216"/>
        <v>5.5484911517698201</v>
      </c>
      <c r="GL313" s="6">
        <f t="shared" si="1217"/>
        <v>5.882219699803473</v>
      </c>
      <c r="GM313" s="193">
        <f t="shared" si="1218"/>
        <v>5.7009719171796807</v>
      </c>
      <c r="GN313" s="193">
        <f t="shared" si="1219"/>
        <v>4.2657780828781275</v>
      </c>
      <c r="GO313" s="193">
        <f t="shared" si="1306"/>
        <v>3.930392744480685</v>
      </c>
      <c r="GP313" s="193">
        <f t="shared" si="1220"/>
        <v>4.0161244884590186</v>
      </c>
      <c r="GQ313" s="72">
        <f t="shared" si="1221"/>
        <v>57923.90130291399</v>
      </c>
      <c r="GU313" s="3">
        <f t="shared" si="1222"/>
        <v>9.3969737503713038</v>
      </c>
      <c r="GV313" s="6">
        <f t="shared" si="1223"/>
        <v>6.7726122628843513</v>
      </c>
      <c r="GW313" s="6">
        <f t="shared" si="1224"/>
        <v>6.5573077248188785</v>
      </c>
      <c r="GX313" s="6">
        <f t="shared" si="1225"/>
        <v>6.6843405679584915</v>
      </c>
      <c r="GY313" s="193">
        <f t="shared" si="1226"/>
        <v>5.705792801933705</v>
      </c>
      <c r="GZ313" s="193">
        <f t="shared" si="1227"/>
        <v>4.2736713347069246</v>
      </c>
      <c r="HA313" s="193">
        <f t="shared" si="1307"/>
        <v>3.9500081787592038</v>
      </c>
      <c r="HB313" s="193">
        <f t="shared" si="1228"/>
        <v>4.030477356688337</v>
      </c>
      <c r="HC313" s="205">
        <f t="shared" si="1229"/>
        <v>58149.071690749552</v>
      </c>
      <c r="HG313" s="3">
        <f t="shared" si="1030"/>
        <v>8.312707548405383</v>
      </c>
      <c r="HH313" s="6">
        <f t="shared" si="1031"/>
        <v>0</v>
      </c>
      <c r="HI313" s="6">
        <f t="shared" si="1032"/>
        <v>0</v>
      </c>
      <c r="HJ313" s="6">
        <f t="shared" si="1033"/>
        <v>0</v>
      </c>
      <c r="HK313" s="193">
        <f t="shared" si="1230"/>
        <v>5.7021793189554808</v>
      </c>
      <c r="HL313" s="193">
        <f t="shared" si="1230"/>
        <v>4.1745731882913786</v>
      </c>
      <c r="HM313" s="193">
        <f t="shared" si="1230"/>
        <v>3.8150380693314694</v>
      </c>
      <c r="HN313" s="193">
        <f t="shared" si="1034"/>
        <v>3.9040600573940507</v>
      </c>
      <c r="HO313" s="212">
        <f t="shared" si="1231"/>
        <v>56328.466993977818</v>
      </c>
      <c r="HS313" s="3">
        <f t="shared" si="1035"/>
        <v>7.9512854810834108</v>
      </c>
      <c r="HT313" s="6">
        <f t="shared" si="1036"/>
        <v>0</v>
      </c>
      <c r="HU313" s="6">
        <f t="shared" si="1037"/>
        <v>0</v>
      </c>
      <c r="HV313" s="6">
        <f t="shared" si="1038"/>
        <v>0</v>
      </c>
      <c r="HW313" s="193">
        <f t="shared" si="1232"/>
        <v>5.7009719171796807</v>
      </c>
      <c r="HX313" s="193">
        <f t="shared" si="1233"/>
        <v>4.1745731882913786</v>
      </c>
      <c r="HY313" s="193">
        <f t="shared" si="1234"/>
        <v>3.8150380693314694</v>
      </c>
      <c r="HZ313" s="193">
        <f t="shared" si="1039"/>
        <v>3.9040600573940507</v>
      </c>
      <c r="IA313" s="212">
        <f t="shared" si="1235"/>
        <v>56327.769509438447</v>
      </c>
      <c r="IE313" s="3">
        <f t="shared" si="1040"/>
        <v>9.3969737503713038</v>
      </c>
      <c r="IF313" s="6">
        <f t="shared" si="1041"/>
        <v>0</v>
      </c>
      <c r="IG313" s="6">
        <f t="shared" si="1042"/>
        <v>0</v>
      </c>
      <c r="IH313" s="6">
        <f t="shared" si="1043"/>
        <v>0</v>
      </c>
      <c r="II313" s="193">
        <f t="shared" si="1236"/>
        <v>5.705792801933705</v>
      </c>
      <c r="IJ313" s="193">
        <f t="shared" si="1237"/>
        <v>4.1745731882913786</v>
      </c>
      <c r="IK313" s="193">
        <f t="shared" si="1238"/>
        <v>3.8150380693314694</v>
      </c>
      <c r="IL313" s="193">
        <f t="shared" si="1044"/>
        <v>3.9040600573940507</v>
      </c>
      <c r="IM313" s="205">
        <f t="shared" si="1239"/>
        <v>56330.554460524138</v>
      </c>
      <c r="IQ313" s="3">
        <f t="shared" si="1045"/>
        <v>0</v>
      </c>
      <c r="IR313" s="6">
        <f t="shared" si="1046"/>
        <v>6.3775432142160975</v>
      </c>
      <c r="IS313" s="6">
        <f t="shared" si="1047"/>
        <v>0</v>
      </c>
      <c r="IT313" s="6">
        <f t="shared" si="1048"/>
        <v>0</v>
      </c>
      <c r="IU313" s="193">
        <f t="shared" si="1240"/>
        <v>5.6740334309306508</v>
      </c>
      <c r="IV313" s="193">
        <f t="shared" si="1241"/>
        <v>4.2681526071623415</v>
      </c>
      <c r="IW313" s="193">
        <f t="shared" si="1242"/>
        <v>3.8150380693314694</v>
      </c>
      <c r="IX313" s="193">
        <f t="shared" si="1049"/>
        <v>3.9040600573940507</v>
      </c>
      <c r="IY313" s="212">
        <f t="shared" si="1243"/>
        <v>56545.470076724108</v>
      </c>
      <c r="JC313" s="3">
        <f t="shared" si="1050"/>
        <v>0</v>
      </c>
      <c r="JD313" s="6">
        <f t="shared" si="1051"/>
        <v>6.2082279076439892</v>
      </c>
      <c r="JE313" s="6">
        <f t="shared" si="1052"/>
        <v>0</v>
      </c>
      <c r="JF313" s="6">
        <f t="shared" si="1053"/>
        <v>0</v>
      </c>
      <c r="JG313" s="193">
        <f t="shared" si="1244"/>
        <v>5.6740334309306508</v>
      </c>
      <c r="JH313" s="193">
        <f t="shared" si="1245"/>
        <v>4.2657780828781275</v>
      </c>
      <c r="JI313" s="193">
        <f t="shared" si="1246"/>
        <v>3.8150380693314694</v>
      </c>
      <c r="JJ313" s="193">
        <f t="shared" si="1054"/>
        <v>3.9040600573940507</v>
      </c>
      <c r="JK313" s="212">
        <f t="shared" si="1247"/>
        <v>56539.539307179817</v>
      </c>
      <c r="JO313" s="3">
        <f t="shared" si="1055"/>
        <v>0</v>
      </c>
      <c r="JP313" s="6">
        <f t="shared" si="1056"/>
        <v>6.7726122628843513</v>
      </c>
      <c r="JQ313" s="6">
        <f t="shared" si="1057"/>
        <v>0</v>
      </c>
      <c r="JR313" s="6">
        <f t="shared" si="1058"/>
        <v>0</v>
      </c>
      <c r="JS313" s="193">
        <f t="shared" si="1248"/>
        <v>5.6740334309306508</v>
      </c>
      <c r="JT313" s="193">
        <f t="shared" si="1249"/>
        <v>4.2736713347069246</v>
      </c>
      <c r="JU313" s="193">
        <f t="shared" si="1250"/>
        <v>3.8150380693314694</v>
      </c>
      <c r="JV313" s="193">
        <f t="shared" si="1059"/>
        <v>3.9040600573940507</v>
      </c>
      <c r="JW313" s="205">
        <f t="shared" si="1251"/>
        <v>56559.256420402555</v>
      </c>
      <c r="KA313" s="3">
        <f t="shared" si="1060"/>
        <v>0</v>
      </c>
      <c r="KB313" s="6">
        <f t="shared" si="1061"/>
        <v>0</v>
      </c>
      <c r="KC313" s="6">
        <f t="shared" si="1062"/>
        <v>6.254662752904161</v>
      </c>
      <c r="KD313" s="6">
        <f t="shared" si="1063"/>
        <v>0</v>
      </c>
      <c r="KE313" s="193">
        <f t="shared" si="1252"/>
        <v>5.6740334309306508</v>
      </c>
      <c r="KF313" s="193">
        <f t="shared" si="1253"/>
        <v>4.1745731882913786</v>
      </c>
      <c r="KG313" s="193">
        <f t="shared" si="1254"/>
        <v>3.9441638428317121</v>
      </c>
      <c r="KH313" s="193">
        <f t="shared" si="1064"/>
        <v>3.9040600573940507</v>
      </c>
      <c r="KI313" s="212">
        <f t="shared" si="1255"/>
        <v>56944.945394933202</v>
      </c>
      <c r="KM313" s="3">
        <f t="shared" si="1065"/>
        <v>0</v>
      </c>
      <c r="KN313" s="6">
        <f t="shared" si="1066"/>
        <v>0</v>
      </c>
      <c r="KO313" s="6">
        <f t="shared" si="1067"/>
        <v>5.5484911517698201</v>
      </c>
      <c r="KP313" s="6">
        <f t="shared" si="1068"/>
        <v>0</v>
      </c>
      <c r="KQ313" s="193">
        <f t="shared" si="1256"/>
        <v>5.6740334309306508</v>
      </c>
      <c r="KR313" s="193">
        <f t="shared" si="1257"/>
        <v>4.1745731882913786</v>
      </c>
      <c r="KS313" s="193">
        <f t="shared" si="1258"/>
        <v>3.930392744480685</v>
      </c>
      <c r="KT313" s="193">
        <f t="shared" si="1069"/>
        <v>3.9040600573940507</v>
      </c>
      <c r="KU313" s="212">
        <f t="shared" si="1259"/>
        <v>56877.127701096018</v>
      </c>
      <c r="KY313" s="3">
        <f t="shared" si="1070"/>
        <v>0</v>
      </c>
      <c r="KZ313" s="6">
        <f t="shared" si="1071"/>
        <v>0</v>
      </c>
      <c r="LA313" s="6">
        <f t="shared" si="1072"/>
        <v>6.5573077248188785</v>
      </c>
      <c r="LB313" s="6">
        <f t="shared" si="1073"/>
        <v>0</v>
      </c>
      <c r="LC313" s="193">
        <f t="shared" si="1260"/>
        <v>5.6740334309306508</v>
      </c>
      <c r="LD313" s="193">
        <f t="shared" si="1261"/>
        <v>4.1745731882913786</v>
      </c>
      <c r="LE313" s="193">
        <f t="shared" si="1262"/>
        <v>3.9500081787592038</v>
      </c>
      <c r="LF313" s="193">
        <f t="shared" si="1074"/>
        <v>3.9040600573940507</v>
      </c>
      <c r="LG313" s="205">
        <f t="shared" si="1263"/>
        <v>56973.751077192377</v>
      </c>
      <c r="LK313" s="3">
        <f t="shared" si="1075"/>
        <v>0</v>
      </c>
      <c r="LL313" s="6">
        <f t="shared" si="1076"/>
        <v>0</v>
      </c>
      <c r="LM313" s="6">
        <f t="shared" si="1077"/>
        <v>0</v>
      </c>
      <c r="LN313" s="6">
        <f t="shared" si="1078"/>
        <v>6.310017496152815</v>
      </c>
      <c r="LO313" s="193">
        <f t="shared" si="1264"/>
        <v>5.6740334309306508</v>
      </c>
      <c r="LP313" s="193">
        <f t="shared" si="1265"/>
        <v>4.1745731882913786</v>
      </c>
      <c r="LQ313" s="193">
        <f t="shared" si="1266"/>
        <v>3.8150380693314694</v>
      </c>
      <c r="LR313" s="193">
        <f t="shared" si="1079"/>
        <v>4.0238049792771662</v>
      </c>
      <c r="LS313" s="212">
        <f t="shared" si="1267"/>
        <v>57156.776002899533</v>
      </c>
      <c r="LW313" s="3">
        <f t="shared" si="1080"/>
        <v>0</v>
      </c>
      <c r="LX313" s="6">
        <f t="shared" si="1081"/>
        <v>0</v>
      </c>
      <c r="LY313" s="6">
        <f t="shared" si="1082"/>
        <v>0</v>
      </c>
      <c r="LZ313" s="6">
        <f t="shared" si="1083"/>
        <v>5.882219699803473</v>
      </c>
      <c r="MA313" s="193">
        <f t="shared" si="1268"/>
        <v>5.6740334309306508</v>
      </c>
      <c r="MB313" s="193">
        <f t="shared" si="1269"/>
        <v>4.1745731882913786</v>
      </c>
      <c r="MC313" s="193">
        <f t="shared" si="1270"/>
        <v>3.8150380693314694</v>
      </c>
      <c r="MD313" s="193">
        <f t="shared" si="1084"/>
        <v>4.0161244884590186</v>
      </c>
      <c r="ME313" s="212">
        <f t="shared" si="1271"/>
        <v>57102.227019694757</v>
      </c>
      <c r="MI313" s="3">
        <f t="shared" si="1085"/>
        <v>0</v>
      </c>
      <c r="MJ313" s="6">
        <f t="shared" si="1086"/>
        <v>0</v>
      </c>
      <c r="MK313" s="6">
        <f t="shared" si="1087"/>
        <v>0</v>
      </c>
      <c r="ML313" s="6">
        <f t="shared" si="1088"/>
        <v>6.6843405679584915</v>
      </c>
      <c r="MM313" s="193">
        <f t="shared" si="1272"/>
        <v>5.6740334309306508</v>
      </c>
      <c r="MN313" s="193">
        <f t="shared" si="1273"/>
        <v>4.1745731882913786</v>
      </c>
      <c r="MO313" s="193">
        <f t="shared" si="1274"/>
        <v>3.8150380693314694</v>
      </c>
      <c r="MP313" s="193">
        <f t="shared" si="1089"/>
        <v>4.030477356688337</v>
      </c>
      <c r="MQ313" s="205">
        <f t="shared" si="1275"/>
        <v>57204.207381520202</v>
      </c>
      <c r="MT313" s="3">
        <f t="shared" si="1090"/>
        <v>6.86701927911749</v>
      </c>
      <c r="MU313" s="6">
        <f t="shared" si="1091"/>
        <v>5.6438435524036263</v>
      </c>
      <c r="MV313" s="6">
        <f t="shared" si="1092"/>
        <v>5.8006952950320843</v>
      </c>
      <c r="MW313" s="6">
        <f t="shared" si="1093"/>
        <v>6.4169669452401514</v>
      </c>
      <c r="MX313" s="193">
        <f t="shared" si="1276"/>
        <v>5.6973409402177335</v>
      </c>
      <c r="MY313" s="193">
        <f t="shared" si="1277"/>
        <v>4.2578220316044186</v>
      </c>
      <c r="MZ313" s="193">
        <f t="shared" si="1278"/>
        <v>3.9353327925733561</v>
      </c>
      <c r="NA313" s="193">
        <f t="shared" si="1094"/>
        <v>4.0257159200701551</v>
      </c>
      <c r="NB313" s="212">
        <f t="shared" si="1279"/>
        <v>57995.26042437763</v>
      </c>
      <c r="NF313" s="3">
        <f t="shared" si="1095"/>
        <v>6.86701927911749</v>
      </c>
      <c r="NG313" s="6">
        <f t="shared" si="1096"/>
        <v>0</v>
      </c>
      <c r="NH313" s="6">
        <f t="shared" si="1097"/>
        <v>0</v>
      </c>
      <c r="NI313" s="6">
        <f t="shared" si="1098"/>
        <v>0</v>
      </c>
      <c r="NJ313" s="193">
        <f t="shared" si="1280"/>
        <v>5.6973409402177335</v>
      </c>
      <c r="NK313" s="193">
        <f t="shared" si="1281"/>
        <v>4.1745731882913786</v>
      </c>
      <c r="NL313" s="193">
        <f t="shared" si="1282"/>
        <v>3.8150380693314694</v>
      </c>
      <c r="NM313" s="193">
        <f t="shared" si="1099"/>
        <v>3.9040600573940507</v>
      </c>
      <c r="NN313" s="212">
        <f t="shared" si="1283"/>
        <v>56325.672040714795</v>
      </c>
      <c r="NR313" s="3">
        <f t="shared" si="1100"/>
        <v>0</v>
      </c>
      <c r="NS313" s="6">
        <f t="shared" si="1101"/>
        <v>5.6438435524036263</v>
      </c>
      <c r="NT313" s="6">
        <f t="shared" si="1102"/>
        <v>0</v>
      </c>
      <c r="NU313" s="6">
        <f t="shared" si="1103"/>
        <v>0</v>
      </c>
      <c r="NV313" s="193">
        <f t="shared" si="1284"/>
        <v>5.6740334309306508</v>
      </c>
      <c r="NW313" s="193">
        <f t="shared" si="1285"/>
        <v>4.2578220316044186</v>
      </c>
      <c r="NX313" s="193">
        <f t="shared" si="1286"/>
        <v>3.8150380693314694</v>
      </c>
      <c r="NY313" s="193">
        <f t="shared" si="1104"/>
        <v>3.9040600573940507</v>
      </c>
      <c r="NZ313" s="212">
        <f t="shared" si="1287"/>
        <v>56519.672278593483</v>
      </c>
      <c r="OD313" s="3">
        <f t="shared" si="1105"/>
        <v>0</v>
      </c>
      <c r="OE313" s="6">
        <f t="shared" si="1106"/>
        <v>0</v>
      </c>
      <c r="OF313" s="6">
        <f t="shared" si="1107"/>
        <v>5.8006952950320843</v>
      </c>
      <c r="OG313" s="6">
        <f t="shared" si="1108"/>
        <v>0</v>
      </c>
      <c r="OH313" s="193">
        <f t="shared" si="1288"/>
        <v>5.6740334309306508</v>
      </c>
      <c r="OI313" s="193">
        <f t="shared" si="1289"/>
        <v>4.1745731882913786</v>
      </c>
      <c r="OJ313" s="193">
        <f t="shared" si="1290"/>
        <v>3.9353327925733561</v>
      </c>
      <c r="OK313" s="193">
        <f t="shared" si="1109"/>
        <v>3.9040600573940507</v>
      </c>
      <c r="OL313" s="212">
        <f t="shared" si="1291"/>
        <v>56901.446361851747</v>
      </c>
      <c r="OP313" s="3">
        <f t="shared" si="1110"/>
        <v>0</v>
      </c>
      <c r="OQ313" s="6">
        <f t="shared" si="1111"/>
        <v>0</v>
      </c>
      <c r="OR313" s="6">
        <f t="shared" si="1112"/>
        <v>0</v>
      </c>
      <c r="OS313" s="6">
        <f t="shared" si="1113"/>
        <v>6.4169669452401514</v>
      </c>
      <c r="OT313" s="193">
        <f t="shared" si="1292"/>
        <v>5.6740334309306508</v>
      </c>
      <c r="OU313" s="193">
        <f t="shared" si="1293"/>
        <v>4.1745731882913786</v>
      </c>
      <c r="OV313" s="193">
        <f t="shared" si="1294"/>
        <v>3.8150380693314694</v>
      </c>
      <c r="OW313" s="193">
        <f t="shared" si="1114"/>
        <v>4.0257159200701551</v>
      </c>
      <c r="OX313" s="232">
        <f t="shared" si="1295"/>
        <v>57170.356129761269</v>
      </c>
    </row>
    <row r="314" spans="2:414" x14ac:dyDescent="0.2">
      <c r="B314" s="81">
        <v>45633</v>
      </c>
      <c r="C314">
        <v>154</v>
      </c>
      <c r="D314">
        <v>11.449652366719883</v>
      </c>
      <c r="E314">
        <v>0</v>
      </c>
      <c r="F314">
        <v>0</v>
      </c>
      <c r="G314">
        <v>0</v>
      </c>
      <c r="H314">
        <v>0</v>
      </c>
      <c r="I314">
        <v>0</v>
      </c>
      <c r="J314">
        <v>0</v>
      </c>
      <c r="K314">
        <v>0</v>
      </c>
      <c r="L314">
        <v>0</v>
      </c>
      <c r="M314">
        <v>0</v>
      </c>
      <c r="N314">
        <v>1</v>
      </c>
      <c r="O314">
        <v>0</v>
      </c>
      <c r="P314">
        <v>0</v>
      </c>
      <c r="Q314">
        <v>0</v>
      </c>
      <c r="R314">
        <v>0</v>
      </c>
      <c r="S314">
        <v>1</v>
      </c>
      <c r="T314">
        <v>23716</v>
      </c>
      <c r="U314">
        <v>7.2363403106450601</v>
      </c>
      <c r="V314">
        <v>5.6515132726074668</v>
      </c>
      <c r="W314">
        <v>5.0511322407741908</v>
      </c>
      <c r="X314">
        <v>5.2680093152523675</v>
      </c>
      <c r="Y314" s="3">
        <v>1097.7946133491789</v>
      </c>
      <c r="Z314" s="3">
        <v>219.70991616964426</v>
      </c>
      <c r="AA314" s="3">
        <v>110.82073564951685</v>
      </c>
      <c r="AB314" s="3">
        <v>144.42589290452457</v>
      </c>
      <c r="AC314">
        <v>0</v>
      </c>
      <c r="AD314">
        <v>2</v>
      </c>
      <c r="AE314" s="6"/>
      <c r="AF314" s="1" t="s">
        <v>4</v>
      </c>
      <c r="AG314">
        <v>154</v>
      </c>
      <c r="AH314" s="189">
        <v>45633</v>
      </c>
      <c r="AI314">
        <f t="shared" si="1115"/>
        <v>12</v>
      </c>
      <c r="AJ314">
        <v>154</v>
      </c>
      <c r="AK314">
        <v>0</v>
      </c>
      <c r="AL314">
        <v>2</v>
      </c>
      <c r="AM314">
        <v>0</v>
      </c>
      <c r="AN314">
        <v>0</v>
      </c>
      <c r="AO314">
        <v>0</v>
      </c>
      <c r="AP314">
        <v>0</v>
      </c>
      <c r="AQ314">
        <v>1</v>
      </c>
      <c r="AS314" s="37"/>
      <c r="AT314" s="37"/>
      <c r="AU314" s="6">
        <f t="shared" si="1116"/>
        <v>0</v>
      </c>
      <c r="AV314" s="6">
        <f t="shared" si="1117"/>
        <v>0</v>
      </c>
      <c r="AW314" s="6">
        <f t="shared" si="1118"/>
        <v>0</v>
      </c>
      <c r="AX314" s="6">
        <f t="shared" si="1119"/>
        <v>0</v>
      </c>
      <c r="AY314" s="193">
        <f t="shared" si="1120"/>
        <v>5.6740334309306508</v>
      </c>
      <c r="AZ314" s="193">
        <f t="shared" si="1121"/>
        <v>4.1745731882913786</v>
      </c>
      <c r="BA314" s="193">
        <f t="shared" si="1122"/>
        <v>3.8150380693314694</v>
      </c>
      <c r="BB314" s="193">
        <f t="shared" si="1123"/>
        <v>3.9040600573940507</v>
      </c>
      <c r="BC314" s="72">
        <f t="shared" si="1124"/>
        <v>56312.210093717425</v>
      </c>
      <c r="BG314" s="3">
        <f t="shared" si="1125"/>
        <v>7.0916135044321589</v>
      </c>
      <c r="BH314" s="6">
        <f t="shared" si="1126"/>
        <v>0</v>
      </c>
      <c r="BI314" s="6">
        <f t="shared" si="1127"/>
        <v>0</v>
      </c>
      <c r="BJ314" s="6">
        <f t="shared" si="1128"/>
        <v>0</v>
      </c>
      <c r="BK314" s="193">
        <f t="shared" si="1129"/>
        <v>5.6980941419113016</v>
      </c>
      <c r="BL314" s="193">
        <f t="shared" si="1130"/>
        <v>4.1745731882913786</v>
      </c>
      <c r="BM314" s="193">
        <f t="shared" si="1131"/>
        <v>3.8150380693314694</v>
      </c>
      <c r="BN314" s="193">
        <f t="shared" si="1132"/>
        <v>3.9040600573940507</v>
      </c>
      <c r="BO314" s="72">
        <f t="shared" si="1133"/>
        <v>56326.107128488416</v>
      </c>
      <c r="BS314" s="3">
        <f t="shared" si="1134"/>
        <v>7.0916358479758941</v>
      </c>
      <c r="BT314" s="6">
        <f t="shared" si="1135"/>
        <v>0</v>
      </c>
      <c r="BU314" s="6">
        <f t="shared" si="1136"/>
        <v>0</v>
      </c>
      <c r="BV314" s="6">
        <f t="shared" si="1137"/>
        <v>0</v>
      </c>
      <c r="BW314" s="193">
        <f t="shared" si="1138"/>
        <v>5.6980942168146429</v>
      </c>
      <c r="BX314" s="193">
        <f t="shared" si="1139"/>
        <v>4.1745731882913786</v>
      </c>
      <c r="BY314" s="193">
        <f t="shared" si="1296"/>
        <v>3.8150380693314694</v>
      </c>
      <c r="BZ314" s="193">
        <f t="shared" si="1140"/>
        <v>3.9040600573940507</v>
      </c>
      <c r="CA314" s="72">
        <f t="shared" si="1141"/>
        <v>56326.107128488416</v>
      </c>
      <c r="CE314" s="3">
        <f t="shared" si="1142"/>
        <v>0</v>
      </c>
      <c r="CF314" s="6">
        <f t="shared" si="1143"/>
        <v>5.6515132726074668</v>
      </c>
      <c r="CG314" s="6">
        <f t="shared" si="1144"/>
        <v>0</v>
      </c>
      <c r="CH314" s="6">
        <f t="shared" si="1145"/>
        <v>0</v>
      </c>
      <c r="CI314" s="193">
        <f t="shared" si="1146"/>
        <v>5.6740334309306508</v>
      </c>
      <c r="CJ314" s="193">
        <f t="shared" si="1147"/>
        <v>4.2579305759831723</v>
      </c>
      <c r="CK314" s="193">
        <f t="shared" si="1297"/>
        <v>3.8150380693314694</v>
      </c>
      <c r="CL314" s="193">
        <f t="shared" si="1148"/>
        <v>3.9040600573940507</v>
      </c>
      <c r="CM314" s="72">
        <f t="shared" si="1149"/>
        <v>56519.943277416402</v>
      </c>
      <c r="CQ314" s="3">
        <f t="shared" si="1150"/>
        <v>0</v>
      </c>
      <c r="CR314" s="6">
        <f t="shared" si="1151"/>
        <v>5.6515747374939052</v>
      </c>
      <c r="CS314" s="6">
        <f t="shared" si="1152"/>
        <v>0</v>
      </c>
      <c r="CT314" s="6">
        <f t="shared" si="1153"/>
        <v>0</v>
      </c>
      <c r="CU314" s="193">
        <f t="shared" si="1154"/>
        <v>5.6740334309306508</v>
      </c>
      <c r="CV314" s="193">
        <f t="shared" si="1155"/>
        <v>4.2579314458066806</v>
      </c>
      <c r="CW314" s="193">
        <f t="shared" si="1298"/>
        <v>3.8150380693314694</v>
      </c>
      <c r="CX314" s="193">
        <f t="shared" si="1156"/>
        <v>3.9040600573940507</v>
      </c>
      <c r="CY314" s="72">
        <f t="shared" si="1157"/>
        <v>56519.945449078499</v>
      </c>
      <c r="DC314" s="3">
        <f t="shared" si="1158"/>
        <v>0</v>
      </c>
      <c r="DD314" s="6">
        <f t="shared" si="1159"/>
        <v>0</v>
      </c>
      <c r="DE314" s="6">
        <f t="shared" si="1160"/>
        <v>5.3036888528129005</v>
      </c>
      <c r="DF314" s="6">
        <f t="shared" si="1161"/>
        <v>0</v>
      </c>
      <c r="DG314" s="193">
        <f t="shared" si="1162"/>
        <v>5.6740334309306508</v>
      </c>
      <c r="DH314" s="193">
        <f t="shared" si="1163"/>
        <v>4.1745731882913786</v>
      </c>
      <c r="DI314" s="193">
        <f t="shared" si="1299"/>
        <v>3.9255742261089983</v>
      </c>
      <c r="DJ314" s="193">
        <f t="shared" si="1164"/>
        <v>3.9040600573940507</v>
      </c>
      <c r="DK314" s="72">
        <f t="shared" si="1165"/>
        <v>56853.417314745486</v>
      </c>
      <c r="DO314" s="3">
        <f t="shared" si="1166"/>
        <v>0</v>
      </c>
      <c r="DP314" s="6">
        <f t="shared" si="1167"/>
        <v>0</v>
      </c>
      <c r="DQ314" s="6">
        <f t="shared" si="1168"/>
        <v>5.0512297923193135</v>
      </c>
      <c r="DR314" s="6">
        <f t="shared" si="1169"/>
        <v>0</v>
      </c>
      <c r="DS314" s="193">
        <f t="shared" si="1170"/>
        <v>5.6740334309306508</v>
      </c>
      <c r="DT314" s="193">
        <f t="shared" si="1171"/>
        <v>4.1745731882913786</v>
      </c>
      <c r="DU314" s="193">
        <f t="shared" si="1300"/>
        <v>3.9205805583197573</v>
      </c>
      <c r="DV314" s="193">
        <f t="shared" si="1172"/>
        <v>3.9040600573940507</v>
      </c>
      <c r="DW314" s="72">
        <f t="shared" si="1173"/>
        <v>56828.855503737432</v>
      </c>
      <c r="EA314" s="3">
        <f t="shared" si="1174"/>
        <v>0</v>
      </c>
      <c r="EB314" s="6">
        <f t="shared" si="1175"/>
        <v>0</v>
      </c>
      <c r="EC314" s="6">
        <f t="shared" si="1176"/>
        <v>0</v>
      </c>
      <c r="ED314" s="6">
        <f t="shared" si="1177"/>
        <v>15.804027945757102</v>
      </c>
      <c r="EE314" s="193">
        <f t="shared" si="1178"/>
        <v>5.6740334309306508</v>
      </c>
      <c r="EF314" s="193">
        <f t="shared" si="1179"/>
        <v>4.1745731882913786</v>
      </c>
      <c r="EG314" s="193">
        <f t="shared" si="1301"/>
        <v>3.8150380693314694</v>
      </c>
      <c r="EH314" s="193">
        <f t="shared" si="1180"/>
        <v>4.1806363430606481</v>
      </c>
      <c r="EI314" s="72">
        <f t="shared" si="1181"/>
        <v>58282.102510023724</v>
      </c>
      <c r="EM314" s="3">
        <f t="shared" si="1182"/>
        <v>0</v>
      </c>
      <c r="EN314" s="6">
        <f t="shared" si="1183"/>
        <v>0</v>
      </c>
      <c r="EO314" s="6">
        <f t="shared" si="1184"/>
        <v>0</v>
      </c>
      <c r="EP314" s="6">
        <f t="shared" si="1185"/>
        <v>5.2681393348787262</v>
      </c>
      <c r="EQ314" s="193">
        <f t="shared" si="1186"/>
        <v>5.6740334309306508</v>
      </c>
      <c r="ER314" s="193">
        <f t="shared" si="1187"/>
        <v>4.1745731882913786</v>
      </c>
      <c r="ES314" s="193">
        <f t="shared" si="1302"/>
        <v>3.8150380693314694</v>
      </c>
      <c r="ET314" s="193">
        <f t="shared" si="1188"/>
        <v>4.0049954174617879</v>
      </c>
      <c r="EU314" s="72">
        <f t="shared" si="1189"/>
        <v>57023.277618066415</v>
      </c>
      <c r="EY314" s="3">
        <f t="shared" si="1190"/>
        <v>7.0916135044321589</v>
      </c>
      <c r="EZ314" s="6">
        <f t="shared" si="1191"/>
        <v>5.6515132726074668</v>
      </c>
      <c r="FA314" s="6">
        <f t="shared" si="1192"/>
        <v>5.3036888528129005</v>
      </c>
      <c r="FB314" s="6">
        <f t="shared" si="1193"/>
        <v>15.804027945757102</v>
      </c>
      <c r="FC314" s="193">
        <f t="shared" si="1194"/>
        <v>5.6980941419113016</v>
      </c>
      <c r="FD314" s="193">
        <f t="shared" si="1195"/>
        <v>4.2579305759831723</v>
      </c>
      <c r="FE314" s="193">
        <f t="shared" si="1303"/>
        <v>3.9255742261089983</v>
      </c>
      <c r="FF314" s="193">
        <f t="shared" si="1196"/>
        <v>4.1806363430606481</v>
      </c>
      <c r="FG314" s="72">
        <f t="shared" si="1197"/>
        <v>59073.883372425931</v>
      </c>
      <c r="FK314" s="3">
        <f t="shared" si="1198"/>
        <v>7.2363626541887962</v>
      </c>
      <c r="FL314" s="6">
        <f t="shared" si="1199"/>
        <v>5.6515747374939052</v>
      </c>
      <c r="FM314" s="6">
        <f t="shared" si="1200"/>
        <v>5.0512297923193135</v>
      </c>
      <c r="FN314" s="6">
        <f t="shared" si="1201"/>
        <v>5.2681393348787262</v>
      </c>
      <c r="FO314" s="193">
        <f t="shared" si="1202"/>
        <v>5.6985792738070087</v>
      </c>
      <c r="FP314" s="193">
        <f t="shared" si="1203"/>
        <v>4.2579314458066806</v>
      </c>
      <c r="FQ314" s="193">
        <f t="shared" si="1304"/>
        <v>3.9205805583197573</v>
      </c>
      <c r="FR314" s="193">
        <f t="shared" si="1204"/>
        <v>4.0049954174617879</v>
      </c>
      <c r="FS314" s="205">
        <f t="shared" si="1205"/>
        <v>57773.276730968355</v>
      </c>
      <c r="FW314" s="3">
        <f t="shared" si="1206"/>
        <v>8.3217913572418176</v>
      </c>
      <c r="FX314" s="6">
        <f t="shared" si="1207"/>
        <v>6.3862099980464366</v>
      </c>
      <c r="FY314" s="6">
        <f t="shared" si="1208"/>
        <v>6.2634039785599969</v>
      </c>
      <c r="FZ314" s="6">
        <f t="shared" si="1209"/>
        <v>6.2162509919977937</v>
      </c>
      <c r="GA314" s="193">
        <f t="shared" si="1210"/>
        <v>5.70220964643985</v>
      </c>
      <c r="GB314" s="193">
        <f t="shared" si="1211"/>
        <v>4.2682740009545688</v>
      </c>
      <c r="GC314" s="193">
        <f t="shared" si="1305"/>
        <v>3.9443331233498933</v>
      </c>
      <c r="GD314" s="193">
        <f t="shared" si="1212"/>
        <v>4.0221265778688746</v>
      </c>
      <c r="GE314" s="72">
        <f t="shared" si="1213"/>
        <v>58044.242102804616</v>
      </c>
      <c r="GI314" s="3">
        <f t="shared" si="1214"/>
        <v>7.9599743417095672</v>
      </c>
      <c r="GJ314" s="6">
        <f t="shared" si="1215"/>
        <v>6.2166645998682144</v>
      </c>
      <c r="GK314" s="6">
        <f t="shared" si="1216"/>
        <v>5.5562454648516102</v>
      </c>
      <c r="GL314" s="6">
        <f t="shared" si="1217"/>
        <v>5.7948102467776046</v>
      </c>
      <c r="GM314" s="193">
        <f t="shared" si="1218"/>
        <v>5.7010009611429613</v>
      </c>
      <c r="GN314" s="193">
        <f t="shared" si="1219"/>
        <v>4.2658965349337397</v>
      </c>
      <c r="GO314" s="193">
        <f t="shared" si="1306"/>
        <v>3.9305449962645018</v>
      </c>
      <c r="GP314" s="193">
        <f t="shared" si="1220"/>
        <v>4.0145478939604269</v>
      </c>
      <c r="GQ314" s="72">
        <f t="shared" si="1221"/>
        <v>57913.63256113739</v>
      </c>
      <c r="GU314" s="3">
        <f t="shared" si="1222"/>
        <v>9.4072424038385787</v>
      </c>
      <c r="GV314" s="6">
        <f t="shared" si="1223"/>
        <v>6.7818159271289602</v>
      </c>
      <c r="GW314" s="6">
        <f t="shared" si="1224"/>
        <v>6.5664719130064482</v>
      </c>
      <c r="GX314" s="6">
        <f t="shared" si="1225"/>
        <v>6.5850116440654594</v>
      </c>
      <c r="GY314" s="193">
        <f t="shared" si="1226"/>
        <v>5.7058269614530923</v>
      </c>
      <c r="GZ314" s="193">
        <f t="shared" si="1227"/>
        <v>4.2737995385516232</v>
      </c>
      <c r="HA314" s="193">
        <f t="shared" si="1307"/>
        <v>3.9501846154607323</v>
      </c>
      <c r="HB314" s="193">
        <f t="shared" si="1228"/>
        <v>4.0287111353446283</v>
      </c>
      <c r="HC314" s="205">
        <f t="shared" si="1229"/>
        <v>58137.542234161621</v>
      </c>
      <c r="HG314" s="3">
        <f t="shared" si="1030"/>
        <v>8.3217913572418176</v>
      </c>
      <c r="HH314" s="6">
        <f t="shared" si="1031"/>
        <v>0</v>
      </c>
      <c r="HI314" s="6">
        <f t="shared" si="1032"/>
        <v>0</v>
      </c>
      <c r="HJ314" s="6">
        <f t="shared" si="1033"/>
        <v>0</v>
      </c>
      <c r="HK314" s="193">
        <f t="shared" si="1230"/>
        <v>5.70220964643985</v>
      </c>
      <c r="HL314" s="193">
        <f t="shared" si="1230"/>
        <v>4.1745731882913786</v>
      </c>
      <c r="HM314" s="193">
        <f t="shared" si="1230"/>
        <v>3.8150380693314694</v>
      </c>
      <c r="HN314" s="193">
        <f t="shared" si="1034"/>
        <v>3.9040600573940507</v>
      </c>
      <c r="HO314" s="212">
        <f t="shared" si="1231"/>
        <v>56328.484513486328</v>
      </c>
      <c r="HS314" s="3">
        <f t="shared" si="1035"/>
        <v>7.9599743417095672</v>
      </c>
      <c r="HT314" s="6">
        <f t="shared" si="1036"/>
        <v>0</v>
      </c>
      <c r="HU314" s="6">
        <f t="shared" si="1037"/>
        <v>0</v>
      </c>
      <c r="HV314" s="6">
        <f t="shared" si="1038"/>
        <v>0</v>
      </c>
      <c r="HW314" s="193">
        <f t="shared" si="1232"/>
        <v>5.7010009611429613</v>
      </c>
      <c r="HX314" s="193">
        <f t="shared" si="1233"/>
        <v>4.1745731882913786</v>
      </c>
      <c r="HY314" s="193">
        <f t="shared" si="1234"/>
        <v>3.8150380693314694</v>
      </c>
      <c r="HZ314" s="193">
        <f t="shared" si="1039"/>
        <v>3.9040600573940507</v>
      </c>
      <c r="IA314" s="212">
        <f t="shared" si="1235"/>
        <v>56327.786287277791</v>
      </c>
      <c r="IE314" s="3">
        <f t="shared" si="1040"/>
        <v>9.4072424038385787</v>
      </c>
      <c r="IF314" s="6">
        <f t="shared" si="1041"/>
        <v>0</v>
      </c>
      <c r="IG314" s="6">
        <f t="shared" si="1042"/>
        <v>0</v>
      </c>
      <c r="IH314" s="6">
        <f t="shared" si="1043"/>
        <v>0</v>
      </c>
      <c r="II314" s="193">
        <f t="shared" si="1236"/>
        <v>5.7058269614530923</v>
      </c>
      <c r="IJ314" s="193">
        <f t="shared" si="1237"/>
        <v>4.1745731882913786</v>
      </c>
      <c r="IK314" s="193">
        <f t="shared" si="1238"/>
        <v>3.8150380693314694</v>
      </c>
      <c r="IL314" s="193">
        <f t="shared" si="1044"/>
        <v>3.9040600573940507</v>
      </c>
      <c r="IM314" s="205">
        <f t="shared" si="1239"/>
        <v>56330.574194445195</v>
      </c>
      <c r="IQ314" s="3">
        <f t="shared" si="1045"/>
        <v>0</v>
      </c>
      <c r="IR314" s="6">
        <f t="shared" si="1046"/>
        <v>6.3862099980464366</v>
      </c>
      <c r="IS314" s="6">
        <f t="shared" si="1047"/>
        <v>0</v>
      </c>
      <c r="IT314" s="6">
        <f t="shared" si="1048"/>
        <v>0</v>
      </c>
      <c r="IU314" s="193">
        <f t="shared" si="1240"/>
        <v>5.6740334309306508</v>
      </c>
      <c r="IV314" s="193">
        <f t="shared" si="1241"/>
        <v>4.2682740009545688</v>
      </c>
      <c r="IW314" s="193">
        <f t="shared" si="1242"/>
        <v>3.8150380693314694</v>
      </c>
      <c r="IX314" s="193">
        <f t="shared" si="1049"/>
        <v>3.9040600573940507</v>
      </c>
      <c r="IY314" s="212">
        <f t="shared" si="1243"/>
        <v>56545.77329463599</v>
      </c>
      <c r="JC314" s="3">
        <f t="shared" si="1050"/>
        <v>0</v>
      </c>
      <c r="JD314" s="6">
        <f t="shared" si="1051"/>
        <v>6.2166645998682144</v>
      </c>
      <c r="JE314" s="6">
        <f t="shared" si="1052"/>
        <v>0</v>
      </c>
      <c r="JF314" s="6">
        <f t="shared" si="1053"/>
        <v>0</v>
      </c>
      <c r="JG314" s="193">
        <f t="shared" si="1244"/>
        <v>5.6740334309306508</v>
      </c>
      <c r="JH314" s="193">
        <f t="shared" si="1245"/>
        <v>4.2658965349337397</v>
      </c>
      <c r="JI314" s="193">
        <f t="shared" si="1246"/>
        <v>3.8150380693314694</v>
      </c>
      <c r="JJ314" s="193">
        <f t="shared" si="1054"/>
        <v>3.9040600573940507</v>
      </c>
      <c r="JK314" s="212">
        <f t="shared" si="1247"/>
        <v>56539.835146158439</v>
      </c>
      <c r="JO314" s="3">
        <f t="shared" si="1055"/>
        <v>0</v>
      </c>
      <c r="JP314" s="6">
        <f t="shared" si="1056"/>
        <v>6.7818159271289602</v>
      </c>
      <c r="JQ314" s="6">
        <f t="shared" si="1057"/>
        <v>0</v>
      </c>
      <c r="JR314" s="6">
        <f t="shared" si="1058"/>
        <v>0</v>
      </c>
      <c r="JS314" s="193">
        <f t="shared" si="1248"/>
        <v>5.6740334309306508</v>
      </c>
      <c r="JT314" s="193">
        <f t="shared" si="1249"/>
        <v>4.2737995385516232</v>
      </c>
      <c r="JU314" s="193">
        <f t="shared" si="1250"/>
        <v>3.8150380693314694</v>
      </c>
      <c r="JV314" s="193">
        <f t="shared" si="1059"/>
        <v>3.9040600573940507</v>
      </c>
      <c r="JW314" s="205">
        <f t="shared" si="1251"/>
        <v>56559.576726614345</v>
      </c>
      <c r="KA314" s="3">
        <f t="shared" si="1060"/>
        <v>0</v>
      </c>
      <c r="KB314" s="6">
        <f t="shared" si="1061"/>
        <v>0</v>
      </c>
      <c r="KC314" s="6">
        <f t="shared" si="1062"/>
        <v>6.2634039785599969</v>
      </c>
      <c r="KD314" s="6">
        <f t="shared" si="1063"/>
        <v>0</v>
      </c>
      <c r="KE314" s="193">
        <f t="shared" si="1252"/>
        <v>5.6740334309306508</v>
      </c>
      <c r="KF314" s="193">
        <f t="shared" si="1253"/>
        <v>4.1745731882913786</v>
      </c>
      <c r="KG314" s="193">
        <f t="shared" si="1254"/>
        <v>3.9443331233498933</v>
      </c>
      <c r="KH314" s="193">
        <f t="shared" si="1064"/>
        <v>3.9040600573940507</v>
      </c>
      <c r="KI314" s="212">
        <f t="shared" si="1255"/>
        <v>56945.779543359058</v>
      </c>
      <c r="KM314" s="3">
        <f t="shared" si="1065"/>
        <v>0</v>
      </c>
      <c r="KN314" s="6">
        <f t="shared" si="1066"/>
        <v>0</v>
      </c>
      <c r="KO314" s="6">
        <f t="shared" si="1067"/>
        <v>5.5562454648516102</v>
      </c>
      <c r="KP314" s="6">
        <f t="shared" si="1068"/>
        <v>0</v>
      </c>
      <c r="KQ314" s="193">
        <f t="shared" si="1256"/>
        <v>5.6740334309306508</v>
      </c>
      <c r="KR314" s="193">
        <f t="shared" si="1257"/>
        <v>4.1745731882913786</v>
      </c>
      <c r="KS314" s="193">
        <f t="shared" si="1258"/>
        <v>3.9305449962645018</v>
      </c>
      <c r="KT314" s="193">
        <f t="shared" si="1069"/>
        <v>3.9040600573940507</v>
      </c>
      <c r="KU314" s="212">
        <f t="shared" si="1259"/>
        <v>56877.877044519162</v>
      </c>
      <c r="KY314" s="3">
        <f t="shared" si="1070"/>
        <v>0</v>
      </c>
      <c r="KZ314" s="6">
        <f t="shared" si="1071"/>
        <v>0</v>
      </c>
      <c r="LA314" s="6">
        <f t="shared" si="1072"/>
        <v>6.5664719130064482</v>
      </c>
      <c r="LB314" s="6">
        <f t="shared" si="1073"/>
        <v>0</v>
      </c>
      <c r="LC314" s="193">
        <f t="shared" si="1260"/>
        <v>5.6740334309306508</v>
      </c>
      <c r="LD314" s="193">
        <f t="shared" si="1261"/>
        <v>4.1745731882913786</v>
      </c>
      <c r="LE314" s="193">
        <f t="shared" si="1262"/>
        <v>3.9501846154607323</v>
      </c>
      <c r="LF314" s="193">
        <f t="shared" si="1074"/>
        <v>3.9040600573940507</v>
      </c>
      <c r="LG314" s="205">
        <f t="shared" si="1263"/>
        <v>56974.620928563272</v>
      </c>
      <c r="LK314" s="3">
        <f t="shared" si="1075"/>
        <v>0</v>
      </c>
      <c r="LL314" s="6">
        <f t="shared" si="1076"/>
        <v>0</v>
      </c>
      <c r="LM314" s="6">
        <f t="shared" si="1077"/>
        <v>0</v>
      </c>
      <c r="LN314" s="6">
        <f t="shared" si="1078"/>
        <v>6.2162509919977937</v>
      </c>
      <c r="LO314" s="193">
        <f t="shared" si="1264"/>
        <v>5.6740334309306508</v>
      </c>
      <c r="LP314" s="193">
        <f t="shared" si="1265"/>
        <v>4.1745731882913786</v>
      </c>
      <c r="LQ314" s="193">
        <f t="shared" si="1266"/>
        <v>3.8150380693314694</v>
      </c>
      <c r="LR314" s="193">
        <f t="shared" si="1079"/>
        <v>4.0221265778688746</v>
      </c>
      <c r="LS314" s="212">
        <f t="shared" si="1267"/>
        <v>57144.851081244706</v>
      </c>
      <c r="LW314" s="3">
        <f t="shared" si="1080"/>
        <v>0</v>
      </c>
      <c r="LX314" s="6">
        <f t="shared" si="1081"/>
        <v>0</v>
      </c>
      <c r="LY314" s="6">
        <f t="shared" si="1082"/>
        <v>0</v>
      </c>
      <c r="LZ314" s="6">
        <f t="shared" si="1083"/>
        <v>5.7948102467776046</v>
      </c>
      <c r="MA314" s="193">
        <f t="shared" si="1268"/>
        <v>5.6740334309306508</v>
      </c>
      <c r="MB314" s="193">
        <f t="shared" si="1269"/>
        <v>4.1745731882913786</v>
      </c>
      <c r="MC314" s="193">
        <f t="shared" si="1270"/>
        <v>3.8150380693314694</v>
      </c>
      <c r="MD314" s="193">
        <f t="shared" si="1084"/>
        <v>4.0145478939604269</v>
      </c>
      <c r="ME314" s="212">
        <f t="shared" si="1271"/>
        <v>57091.036048531845</v>
      </c>
      <c r="MI314" s="3">
        <f t="shared" si="1085"/>
        <v>0</v>
      </c>
      <c r="MJ314" s="6">
        <f t="shared" si="1086"/>
        <v>0</v>
      </c>
      <c r="MK314" s="6">
        <f t="shared" si="1087"/>
        <v>0</v>
      </c>
      <c r="ML314" s="6">
        <f t="shared" si="1088"/>
        <v>6.5850116440654594</v>
      </c>
      <c r="MM314" s="193">
        <f t="shared" si="1272"/>
        <v>5.6740334309306508</v>
      </c>
      <c r="MN314" s="193">
        <f t="shared" si="1273"/>
        <v>4.1745731882913786</v>
      </c>
      <c r="MO314" s="193">
        <f t="shared" si="1274"/>
        <v>3.8150380693314694</v>
      </c>
      <c r="MP314" s="193">
        <f t="shared" si="1089"/>
        <v>4.0287111353446283</v>
      </c>
      <c r="MQ314" s="205">
        <f t="shared" si="1275"/>
        <v>57191.648160431047</v>
      </c>
      <c r="MT314" s="3">
        <f t="shared" si="1090"/>
        <v>6.874523295112807</v>
      </c>
      <c r="MU314" s="6">
        <f t="shared" si="1091"/>
        <v>5.6515132726074668</v>
      </c>
      <c r="MV314" s="6">
        <f t="shared" si="1092"/>
        <v>5.808802076890319</v>
      </c>
      <c r="MW314" s="6">
        <f t="shared" si="1093"/>
        <v>6.3216111783028408</v>
      </c>
      <c r="MX314" s="193">
        <f t="shared" si="1276"/>
        <v>5.6973661149321515</v>
      </c>
      <c r="MY314" s="193">
        <f t="shared" si="1277"/>
        <v>4.2579305759831723</v>
      </c>
      <c r="MZ314" s="193">
        <f t="shared" si="1278"/>
        <v>3.9354911800270003</v>
      </c>
      <c r="NA314" s="193">
        <f t="shared" si="1094"/>
        <v>4.0240123082849166</v>
      </c>
      <c r="NB314" s="212">
        <f t="shared" si="1279"/>
        <v>57984.066526379473</v>
      </c>
      <c r="NF314" s="3">
        <f t="shared" si="1095"/>
        <v>6.8745232951128061</v>
      </c>
      <c r="NG314" s="6">
        <f t="shared" si="1096"/>
        <v>0</v>
      </c>
      <c r="NH314" s="6">
        <f t="shared" si="1097"/>
        <v>0</v>
      </c>
      <c r="NI314" s="6">
        <f t="shared" si="1098"/>
        <v>0</v>
      </c>
      <c r="NJ314" s="193">
        <f t="shared" si="1280"/>
        <v>5.6973661149321515</v>
      </c>
      <c r="NK314" s="193">
        <f t="shared" si="1281"/>
        <v>4.1745731882913786</v>
      </c>
      <c r="NL314" s="193">
        <f t="shared" si="1282"/>
        <v>3.8150380693314694</v>
      </c>
      <c r="NM314" s="193">
        <f t="shared" si="1099"/>
        <v>3.9040600573940507</v>
      </c>
      <c r="NN314" s="212">
        <f t="shared" si="1283"/>
        <v>56325.686582861475</v>
      </c>
      <c r="NR314" s="3">
        <f t="shared" si="1100"/>
        <v>0</v>
      </c>
      <c r="NS314" s="6">
        <f t="shared" si="1101"/>
        <v>5.6515132726074668</v>
      </c>
      <c r="NT314" s="6">
        <f t="shared" si="1102"/>
        <v>0</v>
      </c>
      <c r="NU314" s="6">
        <f t="shared" si="1103"/>
        <v>0</v>
      </c>
      <c r="NV314" s="193">
        <f t="shared" si="1284"/>
        <v>5.6740334309306508</v>
      </c>
      <c r="NW314" s="193">
        <f t="shared" si="1285"/>
        <v>4.2579305759831723</v>
      </c>
      <c r="NX314" s="193">
        <f t="shared" si="1286"/>
        <v>3.8150380693314694</v>
      </c>
      <c r="NY314" s="193">
        <f t="shared" si="1104"/>
        <v>3.9040600573940507</v>
      </c>
      <c r="NZ314" s="212">
        <f t="shared" si="1287"/>
        <v>56519.943277416402</v>
      </c>
      <c r="OD314" s="3">
        <f t="shared" si="1105"/>
        <v>0</v>
      </c>
      <c r="OE314" s="6">
        <f t="shared" si="1106"/>
        <v>0</v>
      </c>
      <c r="OF314" s="6">
        <f t="shared" si="1107"/>
        <v>5.808802076890319</v>
      </c>
      <c r="OG314" s="6">
        <f t="shared" si="1108"/>
        <v>0</v>
      </c>
      <c r="OH314" s="193">
        <f t="shared" si="1288"/>
        <v>5.6740334309306508</v>
      </c>
      <c r="OI314" s="193">
        <f t="shared" si="1289"/>
        <v>4.1745731882913786</v>
      </c>
      <c r="OJ314" s="193">
        <f t="shared" si="1290"/>
        <v>3.9354911800270003</v>
      </c>
      <c r="OK314" s="193">
        <f t="shared" si="1109"/>
        <v>3.9040600573940507</v>
      </c>
      <c r="OL314" s="212">
        <f t="shared" si="1291"/>
        <v>56902.226236947194</v>
      </c>
      <c r="OP314" s="3">
        <f t="shared" si="1110"/>
        <v>0</v>
      </c>
      <c r="OQ314" s="6">
        <f t="shared" si="1111"/>
        <v>0</v>
      </c>
      <c r="OR314" s="6">
        <f t="shared" si="1112"/>
        <v>0</v>
      </c>
      <c r="OS314" s="6">
        <f t="shared" si="1113"/>
        <v>6.3216111783028408</v>
      </c>
      <c r="OT314" s="193">
        <f t="shared" si="1292"/>
        <v>5.6740334309306508</v>
      </c>
      <c r="OU314" s="193">
        <f t="shared" si="1293"/>
        <v>4.1745731882913786</v>
      </c>
      <c r="OV314" s="193">
        <f t="shared" si="1294"/>
        <v>3.8150380693314694</v>
      </c>
      <c r="OW314" s="193">
        <f t="shared" si="1114"/>
        <v>4.0240123082849166</v>
      </c>
      <c r="OX314" s="232">
        <f t="shared" si="1295"/>
        <v>57158.24923330632</v>
      </c>
    </row>
    <row r="315" spans="2:414" x14ac:dyDescent="0.2">
      <c r="B315" s="81">
        <v>45640</v>
      </c>
      <c r="C315">
        <v>155</v>
      </c>
      <c r="D315">
        <v>11.406825866553028</v>
      </c>
      <c r="E315">
        <v>0</v>
      </c>
      <c r="F315">
        <v>0</v>
      </c>
      <c r="G315">
        <v>0</v>
      </c>
      <c r="H315">
        <v>0</v>
      </c>
      <c r="I315">
        <v>0</v>
      </c>
      <c r="J315">
        <v>0</v>
      </c>
      <c r="K315">
        <v>0</v>
      </c>
      <c r="L315">
        <v>0</v>
      </c>
      <c r="M315">
        <v>0</v>
      </c>
      <c r="N315">
        <v>1</v>
      </c>
      <c r="O315">
        <v>0</v>
      </c>
      <c r="P315">
        <v>0</v>
      </c>
      <c r="Q315">
        <v>0</v>
      </c>
      <c r="R315">
        <v>0</v>
      </c>
      <c r="S315">
        <v>1</v>
      </c>
      <c r="T315">
        <v>24025</v>
      </c>
      <c r="U315">
        <v>7.2442426188877906</v>
      </c>
      <c r="V315">
        <v>5.659200367891434</v>
      </c>
      <c r="W315">
        <v>5.05820202372455</v>
      </c>
      <c r="X315">
        <v>4.9139649446685016</v>
      </c>
      <c r="Y315" s="3">
        <v>1108.8144137062172</v>
      </c>
      <c r="Z315" s="3">
        <v>221.90703524096767</v>
      </c>
      <c r="AA315" s="3">
        <v>111.92894300548268</v>
      </c>
      <c r="AB315" s="3">
        <v>86.574851158557635</v>
      </c>
      <c r="AC315">
        <v>0</v>
      </c>
      <c r="AD315">
        <v>2</v>
      </c>
      <c r="AE315" s="6"/>
      <c r="AF315" s="1" t="s">
        <v>4</v>
      </c>
      <c r="AG315">
        <v>155</v>
      </c>
      <c r="AH315" s="189">
        <v>45640</v>
      </c>
      <c r="AI315">
        <f t="shared" si="1115"/>
        <v>12</v>
      </c>
      <c r="AJ315">
        <v>155</v>
      </c>
      <c r="AK315">
        <v>0</v>
      </c>
      <c r="AL315">
        <v>2</v>
      </c>
      <c r="AM315">
        <v>0</v>
      </c>
      <c r="AN315">
        <v>0</v>
      </c>
      <c r="AO315">
        <v>0</v>
      </c>
      <c r="AP315">
        <v>0</v>
      </c>
      <c r="AQ315">
        <v>1</v>
      </c>
      <c r="AS315" s="37"/>
      <c r="AT315" s="37"/>
      <c r="AU315" s="6">
        <f t="shared" si="1116"/>
        <v>0</v>
      </c>
      <c r="AV315" s="6">
        <f t="shared" si="1117"/>
        <v>0</v>
      </c>
      <c r="AW315" s="6">
        <f t="shared" si="1118"/>
        <v>0</v>
      </c>
      <c r="AX315" s="6">
        <f t="shared" si="1119"/>
        <v>0</v>
      </c>
      <c r="AY315" s="193">
        <f t="shared" si="1120"/>
        <v>5.6740334309306508</v>
      </c>
      <c r="AZ315" s="193">
        <f t="shared" si="1121"/>
        <v>4.1745731882913786</v>
      </c>
      <c r="BA315" s="193">
        <f t="shared" si="1122"/>
        <v>3.8150380693314694</v>
      </c>
      <c r="BB315" s="193">
        <f t="shared" si="1123"/>
        <v>3.9040600573940507</v>
      </c>
      <c r="BC315" s="72">
        <f t="shared" si="1124"/>
        <v>56312.210093717425</v>
      </c>
      <c r="BG315" s="3">
        <f t="shared" si="1125"/>
        <v>7.0993577665100345</v>
      </c>
      <c r="BH315" s="6">
        <f t="shared" si="1126"/>
        <v>0</v>
      </c>
      <c r="BI315" s="6">
        <f t="shared" si="1127"/>
        <v>0</v>
      </c>
      <c r="BJ315" s="6">
        <f t="shared" si="1128"/>
        <v>0</v>
      </c>
      <c r="BK315" s="193">
        <f t="shared" si="1129"/>
        <v>5.6981201030394626</v>
      </c>
      <c r="BL315" s="193">
        <f t="shared" si="1130"/>
        <v>4.1745731882913786</v>
      </c>
      <c r="BM315" s="193">
        <f t="shared" si="1131"/>
        <v>3.8150380693314694</v>
      </c>
      <c r="BN315" s="193">
        <f t="shared" si="1132"/>
        <v>3.9040600573940507</v>
      </c>
      <c r="BO315" s="72">
        <f t="shared" si="1133"/>
        <v>56326.122125022062</v>
      </c>
      <c r="BS315" s="3">
        <f t="shared" si="1134"/>
        <v>7.0993801344536136</v>
      </c>
      <c r="BT315" s="6">
        <f t="shared" si="1135"/>
        <v>0</v>
      </c>
      <c r="BU315" s="6">
        <f t="shared" si="1136"/>
        <v>0</v>
      </c>
      <c r="BV315" s="6">
        <f t="shared" si="1137"/>
        <v>0</v>
      </c>
      <c r="BW315" s="193">
        <f t="shared" si="1138"/>
        <v>5.6981201780226547</v>
      </c>
      <c r="BX315" s="193">
        <f t="shared" si="1139"/>
        <v>4.1745731882913786</v>
      </c>
      <c r="BY315" s="193">
        <f t="shared" si="1296"/>
        <v>3.8150380693314694</v>
      </c>
      <c r="BZ315" s="193">
        <f t="shared" si="1140"/>
        <v>3.9040600573940507</v>
      </c>
      <c r="CA315" s="72">
        <f t="shared" si="1141"/>
        <v>56326.122125022062</v>
      </c>
      <c r="CE315" s="3">
        <f t="shared" si="1142"/>
        <v>0</v>
      </c>
      <c r="CF315" s="6">
        <f t="shared" si="1143"/>
        <v>5.659200367891434</v>
      </c>
      <c r="CG315" s="6">
        <f t="shared" si="1144"/>
        <v>0</v>
      </c>
      <c r="CH315" s="6">
        <f t="shared" si="1145"/>
        <v>0</v>
      </c>
      <c r="CI315" s="193">
        <f t="shared" si="1146"/>
        <v>5.6740334309306508</v>
      </c>
      <c r="CJ315" s="193">
        <f t="shared" si="1147"/>
        <v>4.2580393544390551</v>
      </c>
      <c r="CK315" s="193">
        <f t="shared" si="1297"/>
        <v>3.8150380693314694</v>
      </c>
      <c r="CL315" s="193">
        <f t="shared" si="1148"/>
        <v>3.9040600573940507</v>
      </c>
      <c r="CM315" s="72">
        <f t="shared" si="1149"/>
        <v>56520.214861954642</v>
      </c>
      <c r="CQ315" s="3">
        <f t="shared" si="1150"/>
        <v>0</v>
      </c>
      <c r="CR315" s="6">
        <f t="shared" si="1151"/>
        <v>5.6592619163813982</v>
      </c>
      <c r="CS315" s="6">
        <f t="shared" si="1152"/>
        <v>0</v>
      </c>
      <c r="CT315" s="6">
        <f t="shared" si="1153"/>
        <v>0</v>
      </c>
      <c r="CU315" s="193">
        <f t="shared" si="1154"/>
        <v>5.6740334309306508</v>
      </c>
      <c r="CV315" s="193">
        <f t="shared" si="1155"/>
        <v>4.2580402253509417</v>
      </c>
      <c r="CW315" s="193">
        <f t="shared" si="1298"/>
        <v>3.8150380693314694</v>
      </c>
      <c r="CX315" s="193">
        <f t="shared" si="1156"/>
        <v>3.9040600573940507</v>
      </c>
      <c r="CY315" s="72">
        <f t="shared" si="1157"/>
        <v>56520.217036344511</v>
      </c>
      <c r="DC315" s="3">
        <f t="shared" si="1158"/>
        <v>0</v>
      </c>
      <c r="DD315" s="6">
        <f t="shared" si="1159"/>
        <v>0</v>
      </c>
      <c r="DE315" s="6">
        <f t="shared" si="1160"/>
        <v>5.3111121249107773</v>
      </c>
      <c r="DF315" s="6">
        <f t="shared" si="1161"/>
        <v>0</v>
      </c>
      <c r="DG315" s="193">
        <f t="shared" si="1162"/>
        <v>5.6740334309306508</v>
      </c>
      <c r="DH315" s="193">
        <f t="shared" si="1163"/>
        <v>4.1745731882913786</v>
      </c>
      <c r="DI315" s="193">
        <f t="shared" si="1299"/>
        <v>3.9257206825081279</v>
      </c>
      <c r="DJ315" s="193">
        <f t="shared" si="1164"/>
        <v>3.9040600573940507</v>
      </c>
      <c r="DK315" s="72">
        <f t="shared" si="1165"/>
        <v>56854.13783413318</v>
      </c>
      <c r="DO315" s="3">
        <f t="shared" si="1166"/>
        <v>0</v>
      </c>
      <c r="DP315" s="6">
        <f t="shared" si="1167"/>
        <v>0</v>
      </c>
      <c r="DQ315" s="6">
        <f t="shared" si="1168"/>
        <v>5.058299711807031</v>
      </c>
      <c r="DR315" s="6">
        <f t="shared" si="1169"/>
        <v>0</v>
      </c>
      <c r="DS315" s="193">
        <f t="shared" si="1170"/>
        <v>5.6740334309306508</v>
      </c>
      <c r="DT315" s="193">
        <f t="shared" si="1171"/>
        <v>4.1745731882913786</v>
      </c>
      <c r="DU315" s="193">
        <f t="shared" si="1300"/>
        <v>3.9207207420218042</v>
      </c>
      <c r="DV315" s="193">
        <f t="shared" si="1172"/>
        <v>3.9040600573940507</v>
      </c>
      <c r="DW315" s="72">
        <f t="shared" si="1173"/>
        <v>56829.544865295953</v>
      </c>
      <c r="EA315" s="3">
        <f t="shared" si="1174"/>
        <v>0</v>
      </c>
      <c r="EB315" s="6">
        <f t="shared" si="1175"/>
        <v>0</v>
      </c>
      <c r="EC315" s="6">
        <f t="shared" si="1176"/>
        <v>0</v>
      </c>
      <c r="ED315" s="6">
        <f t="shared" si="1177"/>
        <v>14.741894834005505</v>
      </c>
      <c r="EE315" s="193">
        <f t="shared" si="1178"/>
        <v>5.6740334309306508</v>
      </c>
      <c r="EF315" s="193">
        <f t="shared" si="1179"/>
        <v>4.1745731882913786</v>
      </c>
      <c r="EG315" s="193">
        <f t="shared" si="1301"/>
        <v>3.8150380693314694</v>
      </c>
      <c r="EH315" s="193">
        <f t="shared" si="1180"/>
        <v>4.1642643353935673</v>
      </c>
      <c r="EI315" s="72">
        <f t="shared" si="1181"/>
        <v>58163.598638820404</v>
      </c>
      <c r="EM315" s="3">
        <f t="shared" si="1182"/>
        <v>0</v>
      </c>
      <c r="EN315" s="6">
        <f t="shared" si="1183"/>
        <v>0</v>
      </c>
      <c r="EO315" s="6">
        <f t="shared" si="1184"/>
        <v>0</v>
      </c>
      <c r="EP315" s="6">
        <f t="shared" si="1185"/>
        <v>4.9140862261332474</v>
      </c>
      <c r="EQ315" s="193">
        <f t="shared" si="1186"/>
        <v>5.6740334309306508</v>
      </c>
      <c r="ER315" s="193">
        <f t="shared" si="1187"/>
        <v>4.1745731882913786</v>
      </c>
      <c r="ES315" s="193">
        <f t="shared" si="1302"/>
        <v>3.8150380693314694</v>
      </c>
      <c r="ET315" s="193">
        <f t="shared" si="1188"/>
        <v>3.9985221149401191</v>
      </c>
      <c r="EU315" s="72">
        <f t="shared" si="1189"/>
        <v>56977.406362727488</v>
      </c>
      <c r="EY315" s="3">
        <f t="shared" si="1190"/>
        <v>7.0993577665100345</v>
      </c>
      <c r="EZ315" s="6">
        <f t="shared" si="1191"/>
        <v>5.659200367891434</v>
      </c>
      <c r="FA315" s="6">
        <f t="shared" si="1192"/>
        <v>5.3111121249107773</v>
      </c>
      <c r="FB315" s="6">
        <f t="shared" si="1193"/>
        <v>14.741894834005505</v>
      </c>
      <c r="FC315" s="193">
        <f t="shared" si="1194"/>
        <v>5.6981201030394626</v>
      </c>
      <c r="FD315" s="193">
        <f t="shared" si="1195"/>
        <v>4.2580393544390551</v>
      </c>
      <c r="FE315" s="193">
        <f t="shared" si="1303"/>
        <v>3.9257206825081279</v>
      </c>
      <c r="FF315" s="193">
        <f t="shared" si="1196"/>
        <v>4.1642643353935673</v>
      </c>
      <c r="FG315" s="72">
        <f t="shared" si="1197"/>
        <v>58954.815705602174</v>
      </c>
      <c r="FK315" s="3">
        <f t="shared" si="1198"/>
        <v>7.2442649868313698</v>
      </c>
      <c r="FL315" s="6">
        <f t="shared" si="1199"/>
        <v>5.6592619163813982</v>
      </c>
      <c r="FM315" s="6">
        <f t="shared" si="1200"/>
        <v>5.058299711807031</v>
      </c>
      <c r="FN315" s="6">
        <f t="shared" si="1201"/>
        <v>4.9140862261332474</v>
      </c>
      <c r="FO315" s="193">
        <f t="shared" si="1202"/>
        <v>5.6986057519805362</v>
      </c>
      <c r="FP315" s="193">
        <f t="shared" si="1203"/>
        <v>4.2580402253509417</v>
      </c>
      <c r="FQ315" s="193">
        <f t="shared" si="1304"/>
        <v>3.9207207420218042</v>
      </c>
      <c r="FR315" s="193">
        <f t="shared" si="1204"/>
        <v>3.9985221149401191</v>
      </c>
      <c r="FS315" s="205">
        <f t="shared" si="1205"/>
        <v>57727.795473260194</v>
      </c>
      <c r="FW315" s="3">
        <f t="shared" si="1206"/>
        <v>8.3308790117209579</v>
      </c>
      <c r="FX315" s="6">
        <f t="shared" si="1207"/>
        <v>6.3948964157173194</v>
      </c>
      <c r="FY315" s="6">
        <f t="shared" si="1208"/>
        <v>6.2721705094184417</v>
      </c>
      <c r="FZ315" s="6">
        <f t="shared" si="1209"/>
        <v>5.7984786347088315</v>
      </c>
      <c r="GA315" s="193">
        <f t="shared" si="1210"/>
        <v>5.7022399858430886</v>
      </c>
      <c r="GB315" s="193">
        <f t="shared" si="1211"/>
        <v>4.2683956549690434</v>
      </c>
      <c r="GC315" s="193">
        <f t="shared" si="1305"/>
        <v>3.9445028651471024</v>
      </c>
      <c r="GD315" s="193">
        <f t="shared" si="1212"/>
        <v>4.0146141102558088</v>
      </c>
      <c r="GE315" s="72">
        <f t="shared" si="1213"/>
        <v>57991.238906627892</v>
      </c>
      <c r="GI315" s="3">
        <f t="shared" si="1214"/>
        <v>7.9686668807765706</v>
      </c>
      <c r="GJ315" s="6">
        <f t="shared" si="1215"/>
        <v>6.2251204046805775</v>
      </c>
      <c r="GK315" s="6">
        <f t="shared" si="1216"/>
        <v>5.5640222260970056</v>
      </c>
      <c r="GL315" s="6">
        <f t="shared" si="1217"/>
        <v>5.4053614391353522</v>
      </c>
      <c r="GM315" s="193">
        <f t="shared" si="1218"/>
        <v>5.7010300165579801</v>
      </c>
      <c r="GN315" s="193">
        <f t="shared" si="1219"/>
        <v>4.2660152412551877</v>
      </c>
      <c r="GO315" s="193">
        <f t="shared" si="1306"/>
        <v>3.9306976655281756</v>
      </c>
      <c r="GP315" s="193">
        <f t="shared" si="1220"/>
        <v>4.0074930824786028</v>
      </c>
      <c r="GQ315" s="72">
        <f t="shared" si="1221"/>
        <v>57863.946950642647</v>
      </c>
      <c r="GU315" s="3">
        <f t="shared" si="1222"/>
        <v>9.4175154045541287</v>
      </c>
      <c r="GV315" s="6">
        <f t="shared" si="1223"/>
        <v>6.791040441469721</v>
      </c>
      <c r="GW315" s="6">
        <f t="shared" si="1224"/>
        <v>6.575662630841915</v>
      </c>
      <c r="GX315" s="6">
        <f t="shared" si="1225"/>
        <v>6.1424561808356266</v>
      </c>
      <c r="GY315" s="193">
        <f t="shared" si="1226"/>
        <v>5.7058611342663843</v>
      </c>
      <c r="GZ315" s="193">
        <f t="shared" si="1227"/>
        <v>4.2739280163409132</v>
      </c>
      <c r="HA315" s="193">
        <f t="shared" si="1307"/>
        <v>3.9503615316737868</v>
      </c>
      <c r="HB315" s="193">
        <f t="shared" si="1228"/>
        <v>4.0208036819429136</v>
      </c>
      <c r="HC315" s="205">
        <f t="shared" si="1229"/>
        <v>58081.657568441165</v>
      </c>
      <c r="HG315" s="3">
        <f t="shared" si="1030"/>
        <v>8.3308790117209579</v>
      </c>
      <c r="HH315" s="6">
        <f t="shared" si="1031"/>
        <v>0</v>
      </c>
      <c r="HI315" s="6">
        <f t="shared" si="1032"/>
        <v>0</v>
      </c>
      <c r="HJ315" s="6">
        <f t="shared" si="1033"/>
        <v>0</v>
      </c>
      <c r="HK315" s="193">
        <f t="shared" si="1230"/>
        <v>5.7022399858430886</v>
      </c>
      <c r="HL315" s="193">
        <f t="shared" si="1230"/>
        <v>4.1745731882913786</v>
      </c>
      <c r="HM315" s="193">
        <f t="shared" si="1230"/>
        <v>3.8150380693314694</v>
      </c>
      <c r="HN315" s="193">
        <f t="shared" si="1034"/>
        <v>3.9040600573940507</v>
      </c>
      <c r="HO315" s="212">
        <f t="shared" si="1231"/>
        <v>56328.502039885585</v>
      </c>
      <c r="HS315" s="3">
        <f t="shared" si="1035"/>
        <v>7.9686668807765706</v>
      </c>
      <c r="HT315" s="6">
        <f t="shared" si="1036"/>
        <v>0</v>
      </c>
      <c r="HU315" s="6">
        <f t="shared" si="1037"/>
        <v>0</v>
      </c>
      <c r="HV315" s="6">
        <f t="shared" si="1038"/>
        <v>0</v>
      </c>
      <c r="HW315" s="193">
        <f t="shared" si="1232"/>
        <v>5.7010300165579801</v>
      </c>
      <c r="HX315" s="193">
        <f t="shared" si="1233"/>
        <v>4.1745731882913786</v>
      </c>
      <c r="HY315" s="193">
        <f t="shared" si="1234"/>
        <v>3.8150380693314694</v>
      </c>
      <c r="HZ315" s="193">
        <f t="shared" si="1039"/>
        <v>3.9040600573940507</v>
      </c>
      <c r="IA315" s="212">
        <f t="shared" si="1235"/>
        <v>56327.803071737377</v>
      </c>
      <c r="IE315" s="3">
        <f t="shared" si="1040"/>
        <v>9.4175154045541287</v>
      </c>
      <c r="IF315" s="6">
        <f t="shared" si="1041"/>
        <v>0</v>
      </c>
      <c r="IG315" s="6">
        <f t="shared" si="1042"/>
        <v>0</v>
      </c>
      <c r="IH315" s="6">
        <f t="shared" si="1043"/>
        <v>0</v>
      </c>
      <c r="II315" s="193">
        <f t="shared" si="1236"/>
        <v>5.7058611342663843</v>
      </c>
      <c r="IJ315" s="193">
        <f t="shared" si="1237"/>
        <v>4.1745731882913786</v>
      </c>
      <c r="IK315" s="193">
        <f t="shared" si="1238"/>
        <v>3.8150380693314694</v>
      </c>
      <c r="IL315" s="193">
        <f t="shared" si="1044"/>
        <v>3.9040600573940507</v>
      </c>
      <c r="IM315" s="205">
        <f t="shared" si="1239"/>
        <v>56330.59393605301</v>
      </c>
      <c r="IQ315" s="3">
        <f t="shared" si="1045"/>
        <v>0</v>
      </c>
      <c r="IR315" s="6">
        <f t="shared" si="1046"/>
        <v>6.3948964157173194</v>
      </c>
      <c r="IS315" s="6">
        <f t="shared" si="1047"/>
        <v>0</v>
      </c>
      <c r="IT315" s="6">
        <f t="shared" si="1048"/>
        <v>0</v>
      </c>
      <c r="IU315" s="193">
        <f t="shared" si="1240"/>
        <v>5.6740334309306508</v>
      </c>
      <c r="IV315" s="193">
        <f t="shared" si="1241"/>
        <v>4.2683956549690434</v>
      </c>
      <c r="IW315" s="193">
        <f t="shared" si="1242"/>
        <v>3.8150380693314694</v>
      </c>
      <c r="IX315" s="193">
        <f t="shared" si="1049"/>
        <v>3.9040600573940507</v>
      </c>
      <c r="IY315" s="212">
        <f t="shared" si="1243"/>
        <v>56546.077164163376</v>
      </c>
      <c r="JC315" s="3">
        <f t="shared" si="1050"/>
        <v>0</v>
      </c>
      <c r="JD315" s="6">
        <f t="shared" si="1051"/>
        <v>6.2251204046805775</v>
      </c>
      <c r="JE315" s="6">
        <f t="shared" si="1052"/>
        <v>0</v>
      </c>
      <c r="JF315" s="6">
        <f t="shared" si="1053"/>
        <v>0</v>
      </c>
      <c r="JG315" s="193">
        <f t="shared" si="1244"/>
        <v>5.6740334309306508</v>
      </c>
      <c r="JH315" s="193">
        <f t="shared" si="1245"/>
        <v>4.2660152412551877</v>
      </c>
      <c r="JI315" s="193">
        <f t="shared" si="1246"/>
        <v>3.8150380693314694</v>
      </c>
      <c r="JJ315" s="193">
        <f t="shared" si="1054"/>
        <v>3.9040600573940507</v>
      </c>
      <c r="JK315" s="212">
        <f t="shared" si="1247"/>
        <v>56540.131621729633</v>
      </c>
      <c r="JO315" s="3">
        <f t="shared" si="1055"/>
        <v>0</v>
      </c>
      <c r="JP315" s="6">
        <f t="shared" si="1056"/>
        <v>6.791040441469721</v>
      </c>
      <c r="JQ315" s="6">
        <f t="shared" si="1057"/>
        <v>0</v>
      </c>
      <c r="JR315" s="6">
        <f t="shared" si="1058"/>
        <v>0</v>
      </c>
      <c r="JS315" s="193">
        <f t="shared" si="1248"/>
        <v>5.6740334309306508</v>
      </c>
      <c r="JT315" s="193">
        <f t="shared" si="1249"/>
        <v>4.2739280163409132</v>
      </c>
      <c r="JU315" s="193">
        <f t="shared" si="1250"/>
        <v>3.8150380693314694</v>
      </c>
      <c r="JV315" s="193">
        <f t="shared" si="1059"/>
        <v>3.9040600573940507</v>
      </c>
      <c r="JW315" s="205">
        <f t="shared" si="1251"/>
        <v>56559.897719072869</v>
      </c>
      <c r="KA315" s="3">
        <f t="shared" si="1060"/>
        <v>0</v>
      </c>
      <c r="KB315" s="6">
        <f t="shared" si="1061"/>
        <v>0</v>
      </c>
      <c r="KC315" s="6">
        <f t="shared" si="1062"/>
        <v>6.2721705094184417</v>
      </c>
      <c r="KD315" s="6">
        <f t="shared" si="1063"/>
        <v>0</v>
      </c>
      <c r="KE315" s="193">
        <f t="shared" si="1252"/>
        <v>5.6740334309306508</v>
      </c>
      <c r="KF315" s="193">
        <f t="shared" si="1253"/>
        <v>4.1745731882913786</v>
      </c>
      <c r="KG315" s="193">
        <f t="shared" si="1254"/>
        <v>3.9445028651471024</v>
      </c>
      <c r="KH315" s="193">
        <f t="shared" si="1064"/>
        <v>3.9040600573940507</v>
      </c>
      <c r="KI315" s="212">
        <f t="shared" si="1255"/>
        <v>56946.615977057016</v>
      </c>
      <c r="KM315" s="3">
        <f t="shared" si="1065"/>
        <v>0</v>
      </c>
      <c r="KN315" s="6">
        <f t="shared" si="1066"/>
        <v>0</v>
      </c>
      <c r="KO315" s="6">
        <f t="shared" si="1067"/>
        <v>5.5640222260970056</v>
      </c>
      <c r="KP315" s="6">
        <f t="shared" si="1068"/>
        <v>0</v>
      </c>
      <c r="KQ315" s="193">
        <f t="shared" si="1256"/>
        <v>5.6740334309306508</v>
      </c>
      <c r="KR315" s="193">
        <f t="shared" si="1257"/>
        <v>4.1745731882913786</v>
      </c>
      <c r="KS315" s="193">
        <f t="shared" si="1258"/>
        <v>3.9306976655281756</v>
      </c>
      <c r="KT315" s="193">
        <f t="shared" si="1069"/>
        <v>3.9040600573940507</v>
      </c>
      <c r="KU315" s="212">
        <f t="shared" si="1259"/>
        <v>56878.628452581928</v>
      </c>
      <c r="KY315" s="3">
        <f t="shared" si="1070"/>
        <v>0</v>
      </c>
      <c r="KZ315" s="6">
        <f t="shared" si="1071"/>
        <v>0</v>
      </c>
      <c r="LA315" s="6">
        <f t="shared" si="1072"/>
        <v>6.575662630841915</v>
      </c>
      <c r="LB315" s="6">
        <f t="shared" si="1073"/>
        <v>0</v>
      </c>
      <c r="LC315" s="193">
        <f t="shared" si="1260"/>
        <v>5.6740334309306508</v>
      </c>
      <c r="LD315" s="193">
        <f t="shared" si="1261"/>
        <v>4.1745731882913786</v>
      </c>
      <c r="LE315" s="193">
        <f t="shared" si="1262"/>
        <v>3.9503615316737868</v>
      </c>
      <c r="LF315" s="193">
        <f t="shared" si="1074"/>
        <v>3.9040600573940507</v>
      </c>
      <c r="LG315" s="205">
        <f t="shared" si="1263"/>
        <v>56975.493157310775</v>
      </c>
      <c r="LK315" s="3">
        <f t="shared" si="1075"/>
        <v>0</v>
      </c>
      <c r="LL315" s="6">
        <f t="shared" si="1076"/>
        <v>0</v>
      </c>
      <c r="LM315" s="6">
        <f t="shared" si="1077"/>
        <v>0</v>
      </c>
      <c r="LN315" s="6">
        <f t="shared" si="1078"/>
        <v>5.7984786347088315</v>
      </c>
      <c r="LO315" s="193">
        <f t="shared" si="1264"/>
        <v>5.6740334309306508</v>
      </c>
      <c r="LP315" s="193">
        <f t="shared" si="1265"/>
        <v>4.1745731882913786</v>
      </c>
      <c r="LQ315" s="193">
        <f t="shared" si="1266"/>
        <v>3.8150380693314694</v>
      </c>
      <c r="LR315" s="193">
        <f t="shared" si="1079"/>
        <v>4.0146141102558088</v>
      </c>
      <c r="LS315" s="212">
        <f t="shared" si="1267"/>
        <v>57091.506020413763</v>
      </c>
      <c r="LW315" s="3">
        <f t="shared" si="1080"/>
        <v>0</v>
      </c>
      <c r="LX315" s="6">
        <f t="shared" si="1081"/>
        <v>0</v>
      </c>
      <c r="LY315" s="6">
        <f t="shared" si="1082"/>
        <v>0</v>
      </c>
      <c r="LZ315" s="6">
        <f t="shared" si="1083"/>
        <v>5.4053614391353522</v>
      </c>
      <c r="MA315" s="193">
        <f t="shared" si="1268"/>
        <v>5.6740334309306508</v>
      </c>
      <c r="MB315" s="193">
        <f t="shared" si="1269"/>
        <v>4.1745731882913786</v>
      </c>
      <c r="MC315" s="193">
        <f t="shared" si="1270"/>
        <v>3.8150380693314694</v>
      </c>
      <c r="MD315" s="193">
        <f t="shared" si="1084"/>
        <v>4.0074930824786028</v>
      </c>
      <c r="ME315" s="212">
        <f t="shared" si="1271"/>
        <v>57040.986497397418</v>
      </c>
      <c r="MI315" s="3">
        <f t="shared" si="1085"/>
        <v>0</v>
      </c>
      <c r="MJ315" s="6">
        <f t="shared" si="1086"/>
        <v>0</v>
      </c>
      <c r="MK315" s="6">
        <f t="shared" si="1087"/>
        <v>0</v>
      </c>
      <c r="ML315" s="6">
        <f t="shared" si="1088"/>
        <v>6.1424561808356266</v>
      </c>
      <c r="MM315" s="193">
        <f t="shared" si="1272"/>
        <v>5.6740334309306508</v>
      </c>
      <c r="MN315" s="193">
        <f t="shared" si="1273"/>
        <v>4.1745731882913786</v>
      </c>
      <c r="MO315" s="193">
        <f t="shared" si="1274"/>
        <v>3.8150380693314694</v>
      </c>
      <c r="MP315" s="193">
        <f t="shared" si="1089"/>
        <v>4.0208036819429136</v>
      </c>
      <c r="MQ315" s="205">
        <f t="shared" si="1275"/>
        <v>57135.453753876529</v>
      </c>
      <c r="MT315" s="3">
        <f t="shared" si="1090"/>
        <v>6.8820304879434007</v>
      </c>
      <c r="MU315" s="6">
        <f t="shared" si="1091"/>
        <v>5.659200367891434</v>
      </c>
      <c r="MV315" s="6">
        <f t="shared" si="1092"/>
        <v>5.8169323272832321</v>
      </c>
      <c r="MW315" s="6">
        <f t="shared" si="1093"/>
        <v>5.8967579336022018</v>
      </c>
      <c r="MX315" s="193">
        <f t="shared" si="1276"/>
        <v>5.6973912996701657</v>
      </c>
      <c r="MY315" s="193">
        <f t="shared" si="1277"/>
        <v>4.2580393544390551</v>
      </c>
      <c r="MZ315" s="193">
        <f t="shared" si="1278"/>
        <v>3.9356500008089954</v>
      </c>
      <c r="NA315" s="193">
        <f t="shared" si="1094"/>
        <v>4.0163864720281923</v>
      </c>
      <c r="NB315" s="212">
        <f t="shared" si="1279"/>
        <v>57930.211055980406</v>
      </c>
      <c r="NF315" s="3">
        <f t="shared" si="1095"/>
        <v>6.8820304879433998</v>
      </c>
      <c r="NG315" s="6">
        <f t="shared" si="1096"/>
        <v>0</v>
      </c>
      <c r="NH315" s="6">
        <f t="shared" si="1097"/>
        <v>0</v>
      </c>
      <c r="NI315" s="6">
        <f t="shared" si="1098"/>
        <v>0</v>
      </c>
      <c r="NJ315" s="193">
        <f t="shared" si="1280"/>
        <v>5.6973912996701657</v>
      </c>
      <c r="NK315" s="193">
        <f t="shared" si="1281"/>
        <v>4.1745731882913786</v>
      </c>
      <c r="NL315" s="193">
        <f t="shared" si="1282"/>
        <v>3.8150380693314694</v>
      </c>
      <c r="NM315" s="193">
        <f t="shared" si="1099"/>
        <v>3.9040600573940507</v>
      </c>
      <c r="NN315" s="212">
        <f t="shared" si="1283"/>
        <v>56325.701130802168</v>
      </c>
      <c r="NR315" s="3">
        <f t="shared" si="1100"/>
        <v>0</v>
      </c>
      <c r="NS315" s="6">
        <f t="shared" si="1101"/>
        <v>5.659200367891434</v>
      </c>
      <c r="NT315" s="6">
        <f t="shared" si="1102"/>
        <v>0</v>
      </c>
      <c r="NU315" s="6">
        <f t="shared" si="1103"/>
        <v>0</v>
      </c>
      <c r="NV315" s="193">
        <f t="shared" si="1284"/>
        <v>5.6740334309306508</v>
      </c>
      <c r="NW315" s="193">
        <f t="shared" si="1285"/>
        <v>4.2580393544390551</v>
      </c>
      <c r="NX315" s="193">
        <f t="shared" si="1286"/>
        <v>3.8150380693314694</v>
      </c>
      <c r="NY315" s="193">
        <f t="shared" si="1104"/>
        <v>3.9040600573940507</v>
      </c>
      <c r="NZ315" s="212">
        <f t="shared" si="1287"/>
        <v>56520.214861954642</v>
      </c>
      <c r="OD315" s="3">
        <f t="shared" si="1105"/>
        <v>0</v>
      </c>
      <c r="OE315" s="6">
        <f t="shared" si="1106"/>
        <v>0</v>
      </c>
      <c r="OF315" s="6">
        <f t="shared" si="1107"/>
        <v>5.8169323272832321</v>
      </c>
      <c r="OG315" s="6">
        <f t="shared" si="1108"/>
        <v>0</v>
      </c>
      <c r="OH315" s="193">
        <f t="shared" si="1288"/>
        <v>5.6740334309306508</v>
      </c>
      <c r="OI315" s="193">
        <f t="shared" si="1289"/>
        <v>4.1745731882913786</v>
      </c>
      <c r="OJ315" s="193">
        <f t="shared" si="1290"/>
        <v>3.9356500008089954</v>
      </c>
      <c r="OK315" s="193">
        <f t="shared" si="1109"/>
        <v>3.9040600573940507</v>
      </c>
      <c r="OL315" s="212">
        <f t="shared" si="1291"/>
        <v>56903.008256416433</v>
      </c>
      <c r="OP315" s="3">
        <f t="shared" si="1110"/>
        <v>0</v>
      </c>
      <c r="OQ315" s="6">
        <f t="shared" si="1111"/>
        <v>0</v>
      </c>
      <c r="OR315" s="6">
        <f t="shared" si="1112"/>
        <v>0</v>
      </c>
      <c r="OS315" s="6">
        <f t="shared" si="1113"/>
        <v>5.8967579336022018</v>
      </c>
      <c r="OT315" s="193">
        <f t="shared" si="1292"/>
        <v>5.6740334309306508</v>
      </c>
      <c r="OU315" s="193">
        <f t="shared" si="1293"/>
        <v>4.1745731882913786</v>
      </c>
      <c r="OV315" s="193">
        <f t="shared" si="1294"/>
        <v>3.8150380693314694</v>
      </c>
      <c r="OW315" s="193">
        <f t="shared" si="1114"/>
        <v>4.0163864720281923</v>
      </c>
      <c r="OX315" s="232">
        <f t="shared" si="1295"/>
        <v>57104.086842021621</v>
      </c>
    </row>
    <row r="316" spans="2:414" x14ac:dyDescent="0.2">
      <c r="B316" s="81">
        <v>45647</v>
      </c>
      <c r="C316">
        <v>156</v>
      </c>
      <c r="D316">
        <v>11.373616591949043</v>
      </c>
      <c r="E316">
        <v>0</v>
      </c>
      <c r="F316">
        <v>0</v>
      </c>
      <c r="G316">
        <v>0</v>
      </c>
      <c r="H316">
        <v>0</v>
      </c>
      <c r="I316">
        <v>0</v>
      </c>
      <c r="J316">
        <v>0</v>
      </c>
      <c r="K316">
        <v>0</v>
      </c>
      <c r="L316">
        <v>0</v>
      </c>
      <c r="M316">
        <v>0</v>
      </c>
      <c r="N316">
        <v>1</v>
      </c>
      <c r="O316">
        <v>0</v>
      </c>
      <c r="P316">
        <v>0</v>
      </c>
      <c r="Q316">
        <v>0</v>
      </c>
      <c r="R316">
        <v>0</v>
      </c>
      <c r="S316">
        <v>1</v>
      </c>
      <c r="T316">
        <v>24336</v>
      </c>
      <c r="U316">
        <v>7.2521521659179884</v>
      </c>
      <c r="V316">
        <v>5.6669047792320741</v>
      </c>
      <c r="W316">
        <v>5.0652921287572958</v>
      </c>
      <c r="X316">
        <v>4.6372589766460042</v>
      </c>
      <c r="Y316" s="3">
        <v>1119.9318557997619</v>
      </c>
      <c r="Z316" s="3">
        <v>224.12611554819082</v>
      </c>
      <c r="AA316" s="3">
        <v>113.04823243548455</v>
      </c>
      <c r="AB316" s="3">
        <v>53.657485115855764</v>
      </c>
      <c r="AC316">
        <v>0</v>
      </c>
      <c r="AD316">
        <v>2</v>
      </c>
      <c r="AE316" s="6"/>
      <c r="AF316" s="1" t="s">
        <v>4</v>
      </c>
      <c r="AG316">
        <v>156</v>
      </c>
      <c r="AH316" s="189">
        <v>45647</v>
      </c>
      <c r="AI316">
        <f t="shared" si="1115"/>
        <v>12</v>
      </c>
      <c r="AJ316">
        <v>156</v>
      </c>
      <c r="AK316">
        <v>0</v>
      </c>
      <c r="AL316">
        <v>2</v>
      </c>
      <c r="AM316">
        <v>0</v>
      </c>
      <c r="AN316">
        <v>0</v>
      </c>
      <c r="AO316">
        <v>0</v>
      </c>
      <c r="AP316">
        <v>0</v>
      </c>
      <c r="AQ316">
        <v>1</v>
      </c>
      <c r="AS316" s="37"/>
      <c r="AT316" s="37"/>
      <c r="AU316" s="6">
        <f t="shared" si="1116"/>
        <v>0</v>
      </c>
      <c r="AV316" s="6">
        <f t="shared" si="1117"/>
        <v>0</v>
      </c>
      <c r="AW316" s="6">
        <f t="shared" si="1118"/>
        <v>0</v>
      </c>
      <c r="AX316" s="6">
        <f t="shared" si="1119"/>
        <v>0</v>
      </c>
      <c r="AY316" s="193">
        <f t="shared" si="1120"/>
        <v>5.6740334309306508</v>
      </c>
      <c r="AZ316" s="193">
        <f t="shared" si="1121"/>
        <v>4.1745731882913786</v>
      </c>
      <c r="BA316" s="193">
        <f t="shared" si="1122"/>
        <v>3.8150380693314694</v>
      </c>
      <c r="BB316" s="193">
        <f t="shared" si="1123"/>
        <v>3.9040600573940507</v>
      </c>
      <c r="BC316" s="72">
        <f t="shared" si="1124"/>
        <v>56312.210093717425</v>
      </c>
      <c r="BG316" s="3">
        <f t="shared" si="1125"/>
        <v>7.1071091225996286</v>
      </c>
      <c r="BH316" s="6">
        <f t="shared" si="1126"/>
        <v>0</v>
      </c>
      <c r="BI316" s="6">
        <f t="shared" si="1127"/>
        <v>0</v>
      </c>
      <c r="BJ316" s="6">
        <f t="shared" si="1128"/>
        <v>0</v>
      </c>
      <c r="BK316" s="193">
        <f t="shared" si="1129"/>
        <v>5.6981460872740266</v>
      </c>
      <c r="BL316" s="193">
        <f t="shared" si="1130"/>
        <v>4.1745731882913786</v>
      </c>
      <c r="BM316" s="193">
        <f t="shared" si="1131"/>
        <v>3.8150380693314694</v>
      </c>
      <c r="BN316" s="193">
        <f t="shared" si="1132"/>
        <v>3.9040600573940507</v>
      </c>
      <c r="BO316" s="72">
        <f t="shared" si="1133"/>
        <v>56326.13713490728</v>
      </c>
      <c r="BS316" s="3">
        <f t="shared" si="1134"/>
        <v>7.1071315149654017</v>
      </c>
      <c r="BT316" s="6">
        <f t="shared" si="1135"/>
        <v>0</v>
      </c>
      <c r="BU316" s="6">
        <f t="shared" si="1136"/>
        <v>0</v>
      </c>
      <c r="BV316" s="6">
        <f t="shared" si="1137"/>
        <v>0</v>
      </c>
      <c r="BW316" s="193">
        <f t="shared" si="1138"/>
        <v>5.698146162337137</v>
      </c>
      <c r="BX316" s="193">
        <f t="shared" si="1139"/>
        <v>4.1745731882913786</v>
      </c>
      <c r="BY316" s="193">
        <f t="shared" si="1296"/>
        <v>3.8150380693314694</v>
      </c>
      <c r="BZ316" s="193">
        <f t="shared" si="1140"/>
        <v>3.9040600573940507</v>
      </c>
      <c r="CA316" s="72">
        <f t="shared" si="1141"/>
        <v>56326.13713490728</v>
      </c>
      <c r="CE316" s="3">
        <f t="shared" si="1142"/>
        <v>0</v>
      </c>
      <c r="CF316" s="6">
        <f t="shared" si="1143"/>
        <v>5.6669047792320741</v>
      </c>
      <c r="CG316" s="6">
        <f t="shared" si="1144"/>
        <v>0</v>
      </c>
      <c r="CH316" s="6">
        <f t="shared" si="1145"/>
        <v>0</v>
      </c>
      <c r="CI316" s="193">
        <f t="shared" si="1146"/>
        <v>5.6740334309306508</v>
      </c>
      <c r="CJ316" s="193">
        <f t="shared" si="1147"/>
        <v>4.2581483660593156</v>
      </c>
      <c r="CK316" s="193">
        <f t="shared" si="1297"/>
        <v>3.8150380693314694</v>
      </c>
      <c r="CL316" s="193">
        <f t="shared" si="1148"/>
        <v>3.9040600573940507</v>
      </c>
      <c r="CM316" s="72">
        <f t="shared" si="1149"/>
        <v>56520.487029938064</v>
      </c>
      <c r="CQ316" s="3">
        <f t="shared" si="1150"/>
        <v>0</v>
      </c>
      <c r="CR316" s="6">
        <f t="shared" si="1151"/>
        <v>5.6669664115138909</v>
      </c>
      <c r="CS316" s="6">
        <f t="shared" si="1152"/>
        <v>0</v>
      </c>
      <c r="CT316" s="6">
        <f t="shared" si="1153"/>
        <v>0</v>
      </c>
      <c r="CU316" s="193">
        <f t="shared" si="1154"/>
        <v>5.6740334309306508</v>
      </c>
      <c r="CV316" s="193">
        <f t="shared" si="1155"/>
        <v>4.2581492380617929</v>
      </c>
      <c r="CW316" s="193">
        <f t="shared" si="1298"/>
        <v>3.8150380693314694</v>
      </c>
      <c r="CX316" s="193">
        <f t="shared" si="1156"/>
        <v>3.9040600573940507</v>
      </c>
      <c r="CY316" s="72">
        <f t="shared" si="1157"/>
        <v>56520.489207061262</v>
      </c>
      <c r="DC316" s="3">
        <f t="shared" si="1158"/>
        <v>0</v>
      </c>
      <c r="DD316" s="6">
        <f t="shared" si="1159"/>
        <v>0</v>
      </c>
      <c r="DE316" s="6">
        <f t="shared" si="1160"/>
        <v>5.3185567351951608</v>
      </c>
      <c r="DF316" s="6">
        <f t="shared" si="1161"/>
        <v>0</v>
      </c>
      <c r="DG316" s="193">
        <f t="shared" si="1162"/>
        <v>5.6740334309306508</v>
      </c>
      <c r="DH316" s="193">
        <f t="shared" si="1163"/>
        <v>4.1745731882913786</v>
      </c>
      <c r="DI316" s="193">
        <f t="shared" si="1299"/>
        <v>3.9258675383571062</v>
      </c>
      <c r="DJ316" s="193">
        <f t="shared" si="1164"/>
        <v>3.9040600573940507</v>
      </c>
      <c r="DK316" s="72">
        <f t="shared" si="1165"/>
        <v>56854.86032785719</v>
      </c>
      <c r="DO316" s="3">
        <f t="shared" si="1166"/>
        <v>0</v>
      </c>
      <c r="DP316" s="6">
        <f t="shared" si="1167"/>
        <v>0</v>
      </c>
      <c r="DQ316" s="6">
        <f t="shared" si="1168"/>
        <v>5.0653899537696105</v>
      </c>
      <c r="DR316" s="6">
        <f t="shared" si="1169"/>
        <v>0</v>
      </c>
      <c r="DS316" s="193">
        <f t="shared" si="1170"/>
        <v>5.6740334309306508</v>
      </c>
      <c r="DT316" s="193">
        <f t="shared" si="1171"/>
        <v>4.1745731882913786</v>
      </c>
      <c r="DU316" s="193">
        <f t="shared" si="1300"/>
        <v>3.920861308948218</v>
      </c>
      <c r="DV316" s="193">
        <f t="shared" si="1172"/>
        <v>3.9040600573940507</v>
      </c>
      <c r="DW316" s="72">
        <f t="shared" si="1173"/>
        <v>56830.236119779292</v>
      </c>
      <c r="EA316" s="3">
        <f t="shared" si="1174"/>
        <v>0</v>
      </c>
      <c r="EB316" s="6">
        <f t="shared" si="1175"/>
        <v>0</v>
      </c>
      <c r="EC316" s="6">
        <f t="shared" si="1176"/>
        <v>0</v>
      </c>
      <c r="ED316" s="6">
        <f t="shared" si="1177"/>
        <v>13.911776929938013</v>
      </c>
      <c r="EE316" s="193">
        <f t="shared" si="1178"/>
        <v>5.6740334309306508</v>
      </c>
      <c r="EF316" s="193">
        <f t="shared" si="1179"/>
        <v>4.1745731882913786</v>
      </c>
      <c r="EG316" s="193">
        <f t="shared" si="1301"/>
        <v>3.8150380693314694</v>
      </c>
      <c r="EH316" s="193">
        <f t="shared" si="1180"/>
        <v>4.1512794133163986</v>
      </c>
      <c r="EI316" s="72">
        <f t="shared" si="1181"/>
        <v>58069.782530624761</v>
      </c>
      <c r="EM316" s="3">
        <f t="shared" si="1182"/>
        <v>0</v>
      </c>
      <c r="EN316" s="6">
        <f t="shared" si="1183"/>
        <v>0</v>
      </c>
      <c r="EO316" s="6">
        <f t="shared" si="1184"/>
        <v>0</v>
      </c>
      <c r="EP316" s="6">
        <f t="shared" si="1185"/>
        <v>4.6373734287366126</v>
      </c>
      <c r="EQ316" s="193">
        <f t="shared" si="1186"/>
        <v>5.6740334309306508</v>
      </c>
      <c r="ER316" s="193">
        <f t="shared" si="1187"/>
        <v>4.1745731882913786</v>
      </c>
      <c r="ES316" s="193">
        <f t="shared" si="1302"/>
        <v>3.8150380693314694</v>
      </c>
      <c r="ET316" s="193">
        <f t="shared" si="1188"/>
        <v>3.993433522600947</v>
      </c>
      <c r="EU316" s="72">
        <f t="shared" si="1189"/>
        <v>56941.373376330121</v>
      </c>
      <c r="EY316" s="3">
        <f t="shared" si="1190"/>
        <v>7.1071091225996286</v>
      </c>
      <c r="EZ316" s="6">
        <f t="shared" si="1191"/>
        <v>5.6669047792320741</v>
      </c>
      <c r="FA316" s="6">
        <f t="shared" si="1192"/>
        <v>5.3185567351951608</v>
      </c>
      <c r="FB316" s="6">
        <f t="shared" si="1193"/>
        <v>13.911776929938013</v>
      </c>
      <c r="FC316" s="193">
        <f t="shared" si="1194"/>
        <v>5.6981460872740266</v>
      </c>
      <c r="FD316" s="193">
        <f t="shared" si="1195"/>
        <v>4.2581483660593156</v>
      </c>
      <c r="FE316" s="193">
        <f t="shared" si="1303"/>
        <v>3.9258675383571062</v>
      </c>
      <c r="FF316" s="193">
        <f t="shared" si="1196"/>
        <v>4.1512794133163986</v>
      </c>
      <c r="FG316" s="72">
        <f t="shared" si="1197"/>
        <v>58860.770491438139</v>
      </c>
      <c r="FK316" s="3">
        <f t="shared" si="1198"/>
        <v>7.2521745582837625</v>
      </c>
      <c r="FL316" s="6">
        <f t="shared" si="1199"/>
        <v>5.6669664115138909</v>
      </c>
      <c r="FM316" s="6">
        <f t="shared" si="1200"/>
        <v>5.0653899537696105</v>
      </c>
      <c r="FN316" s="6">
        <f t="shared" si="1201"/>
        <v>4.6373734287366126</v>
      </c>
      <c r="FO316" s="193">
        <f t="shared" si="1202"/>
        <v>5.6986322537069478</v>
      </c>
      <c r="FP316" s="193">
        <f t="shared" si="1203"/>
        <v>4.2581492380617929</v>
      </c>
      <c r="FQ316" s="193">
        <f t="shared" si="1304"/>
        <v>3.920861308948218</v>
      </c>
      <c r="FR316" s="193">
        <f t="shared" si="1204"/>
        <v>3.993433522600947</v>
      </c>
      <c r="FS316" s="205">
        <f t="shared" si="1205"/>
        <v>57692.283164417662</v>
      </c>
      <c r="FW316" s="3">
        <f t="shared" si="1206"/>
        <v>8.3399749908056862</v>
      </c>
      <c r="FX316" s="6">
        <f t="shared" si="1207"/>
        <v>6.4036024005322432</v>
      </c>
      <c r="FY316" s="6">
        <f t="shared" si="1208"/>
        <v>6.280962239659047</v>
      </c>
      <c r="FZ316" s="6">
        <f t="shared" si="1209"/>
        <v>5.4719655924422845</v>
      </c>
      <c r="GA316" s="193">
        <f t="shared" si="1210"/>
        <v>5.7022703521165532</v>
      </c>
      <c r="GB316" s="193">
        <f t="shared" si="1211"/>
        <v>4.2685175681750911</v>
      </c>
      <c r="GC316" s="193">
        <f t="shared" si="1305"/>
        <v>3.9446730659351905</v>
      </c>
      <c r="GD316" s="193">
        <f t="shared" si="1212"/>
        <v>4.0087031410502938</v>
      </c>
      <c r="GE316" s="72">
        <f t="shared" si="1213"/>
        <v>57949.823553969123</v>
      </c>
      <c r="GI316" s="3">
        <f t="shared" si="1214"/>
        <v>7.9773673825097875</v>
      </c>
      <c r="GJ316" s="6">
        <f t="shared" si="1215"/>
        <v>6.2335952571552822</v>
      </c>
      <c r="GK316" s="6">
        <f t="shared" si="1216"/>
        <v>5.5718213416330258</v>
      </c>
      <c r="GL316" s="6">
        <f t="shared" si="1217"/>
        <v>5.1009848743106048</v>
      </c>
      <c r="GM316" s="193">
        <f t="shared" si="1218"/>
        <v>5.7010590977434097</v>
      </c>
      <c r="GN316" s="193">
        <f t="shared" si="1219"/>
        <v>4.2661342008389704</v>
      </c>
      <c r="GO316" s="193">
        <f t="shared" si="1306"/>
        <v>3.9308507502345416</v>
      </c>
      <c r="GP316" s="193">
        <f t="shared" si="1220"/>
        <v>4.0019444828904618</v>
      </c>
      <c r="GQ316" s="72">
        <f t="shared" si="1221"/>
        <v>57825.133487876097</v>
      </c>
      <c r="GU316" s="3">
        <f t="shared" si="1222"/>
        <v>9.4277978156933848</v>
      </c>
      <c r="GV316" s="6">
        <f t="shared" si="1223"/>
        <v>6.8002857350784884</v>
      </c>
      <c r="GW316" s="6">
        <f t="shared" si="1224"/>
        <v>6.5848797673844848</v>
      </c>
      <c r="GX316" s="6">
        <f t="shared" si="1225"/>
        <v>5.7965737208075048</v>
      </c>
      <c r="GY316" s="193">
        <f t="shared" si="1226"/>
        <v>5.7058953372138079</v>
      </c>
      <c r="GZ316" s="193">
        <f t="shared" si="1227"/>
        <v>4.274056766980812</v>
      </c>
      <c r="HA316" s="193">
        <f t="shared" si="1307"/>
        <v>3.9505389250034182</v>
      </c>
      <c r="HB316" s="193">
        <f t="shared" si="1228"/>
        <v>4.0145797261240403</v>
      </c>
      <c r="HC316" s="205">
        <f t="shared" si="1229"/>
        <v>58037.975268033704</v>
      </c>
      <c r="HG316" s="3">
        <f t="shared" si="1030"/>
        <v>8.3399749908056862</v>
      </c>
      <c r="HH316" s="6">
        <f t="shared" si="1031"/>
        <v>0</v>
      </c>
      <c r="HI316" s="6">
        <f t="shared" si="1032"/>
        <v>0</v>
      </c>
      <c r="HJ316" s="6">
        <f t="shared" si="1033"/>
        <v>0</v>
      </c>
      <c r="HK316" s="193">
        <f t="shared" si="1230"/>
        <v>5.7022703521165532</v>
      </c>
      <c r="HL316" s="193">
        <f t="shared" si="1230"/>
        <v>4.1745731882913786</v>
      </c>
      <c r="HM316" s="193">
        <f t="shared" si="1230"/>
        <v>3.8150380693314694</v>
      </c>
      <c r="HN316" s="193">
        <f t="shared" si="1034"/>
        <v>3.9040600573940507</v>
      </c>
      <c r="HO316" s="212">
        <f t="shared" si="1231"/>
        <v>56328.519581812638</v>
      </c>
      <c r="HS316" s="3">
        <f t="shared" si="1035"/>
        <v>7.9773673825097875</v>
      </c>
      <c r="HT316" s="6">
        <f t="shared" si="1036"/>
        <v>0</v>
      </c>
      <c r="HU316" s="6">
        <f t="shared" si="1037"/>
        <v>0</v>
      </c>
      <c r="HV316" s="6">
        <f t="shared" si="1038"/>
        <v>0</v>
      </c>
      <c r="HW316" s="193">
        <f t="shared" si="1232"/>
        <v>5.7010590977434097</v>
      </c>
      <c r="HX316" s="193">
        <f t="shared" si="1233"/>
        <v>4.1745731882913786</v>
      </c>
      <c r="HY316" s="193">
        <f t="shared" si="1234"/>
        <v>3.8150380693314694</v>
      </c>
      <c r="HZ316" s="193">
        <f t="shared" si="1039"/>
        <v>3.9040600573940507</v>
      </c>
      <c r="IA316" s="212">
        <f t="shared" si="1235"/>
        <v>56327.819871088846</v>
      </c>
      <c r="IE316" s="3">
        <f t="shared" si="1040"/>
        <v>9.4277978156933848</v>
      </c>
      <c r="IF316" s="6">
        <f t="shared" si="1041"/>
        <v>0</v>
      </c>
      <c r="IG316" s="6">
        <f t="shared" si="1042"/>
        <v>0</v>
      </c>
      <c r="IH316" s="6">
        <f t="shared" si="1043"/>
        <v>0</v>
      </c>
      <c r="II316" s="193">
        <f t="shared" si="1236"/>
        <v>5.7058953372138079</v>
      </c>
      <c r="IJ316" s="193">
        <f t="shared" si="1237"/>
        <v>4.1745731882913786</v>
      </c>
      <c r="IK316" s="193">
        <f t="shared" si="1238"/>
        <v>3.8150380693314694</v>
      </c>
      <c r="IL316" s="193">
        <f t="shared" si="1044"/>
        <v>3.9040600573940507</v>
      </c>
      <c r="IM316" s="205">
        <f t="shared" si="1239"/>
        <v>56330.613695076252</v>
      </c>
      <c r="IQ316" s="3">
        <f t="shared" si="1045"/>
        <v>0</v>
      </c>
      <c r="IR316" s="6">
        <f t="shared" si="1046"/>
        <v>6.4036024005322432</v>
      </c>
      <c r="IS316" s="6">
        <f t="shared" si="1047"/>
        <v>0</v>
      </c>
      <c r="IT316" s="6">
        <f t="shared" si="1048"/>
        <v>0</v>
      </c>
      <c r="IU316" s="193">
        <f t="shared" si="1240"/>
        <v>5.6740334309306508</v>
      </c>
      <c r="IV316" s="193">
        <f t="shared" si="1241"/>
        <v>4.2685175681750911</v>
      </c>
      <c r="IW316" s="193">
        <f t="shared" si="1242"/>
        <v>3.8150380693314694</v>
      </c>
      <c r="IX316" s="193">
        <f t="shared" si="1049"/>
        <v>3.9040600573940507</v>
      </c>
      <c r="IY316" s="212">
        <f t="shared" si="1243"/>
        <v>56546.381682742132</v>
      </c>
      <c r="JC316" s="3">
        <f t="shared" si="1050"/>
        <v>0</v>
      </c>
      <c r="JD316" s="6">
        <f t="shared" si="1051"/>
        <v>6.2335952571552822</v>
      </c>
      <c r="JE316" s="6">
        <f t="shared" si="1052"/>
        <v>0</v>
      </c>
      <c r="JF316" s="6">
        <f t="shared" si="1053"/>
        <v>0</v>
      </c>
      <c r="JG316" s="193">
        <f t="shared" si="1244"/>
        <v>5.6740334309306508</v>
      </c>
      <c r="JH316" s="193">
        <f t="shared" si="1245"/>
        <v>4.2661342008389704</v>
      </c>
      <c r="JI316" s="193">
        <f t="shared" si="1246"/>
        <v>3.8150380693314694</v>
      </c>
      <c r="JJ316" s="193">
        <f t="shared" si="1054"/>
        <v>3.9040600573940507</v>
      </c>
      <c r="JK316" s="212">
        <f t="shared" si="1247"/>
        <v>56540.428731396998</v>
      </c>
      <c r="JO316" s="3">
        <f t="shared" si="1055"/>
        <v>0</v>
      </c>
      <c r="JP316" s="6">
        <f t="shared" si="1056"/>
        <v>6.8002857350784884</v>
      </c>
      <c r="JQ316" s="6">
        <f t="shared" si="1057"/>
        <v>0</v>
      </c>
      <c r="JR316" s="6">
        <f t="shared" si="1058"/>
        <v>0</v>
      </c>
      <c r="JS316" s="193">
        <f t="shared" si="1248"/>
        <v>5.6740334309306508</v>
      </c>
      <c r="JT316" s="193">
        <f t="shared" si="1249"/>
        <v>4.274056766980812</v>
      </c>
      <c r="JU316" s="193">
        <f t="shared" si="1250"/>
        <v>3.8150380693314694</v>
      </c>
      <c r="JV316" s="193">
        <f t="shared" si="1059"/>
        <v>3.9040600573940507</v>
      </c>
      <c r="JW316" s="205">
        <f t="shared" si="1251"/>
        <v>56560.219395056389</v>
      </c>
      <c r="KA316" s="3">
        <f t="shared" si="1060"/>
        <v>0</v>
      </c>
      <c r="KB316" s="6">
        <f t="shared" si="1061"/>
        <v>0</v>
      </c>
      <c r="KC316" s="6">
        <f t="shared" si="1062"/>
        <v>6.280962239659047</v>
      </c>
      <c r="KD316" s="6">
        <f t="shared" si="1063"/>
        <v>0</v>
      </c>
      <c r="KE316" s="193">
        <f t="shared" si="1252"/>
        <v>5.6740334309306508</v>
      </c>
      <c r="KF316" s="193">
        <f t="shared" si="1253"/>
        <v>4.1745731882913786</v>
      </c>
      <c r="KG316" s="193">
        <f t="shared" si="1254"/>
        <v>3.9446730659351905</v>
      </c>
      <c r="KH316" s="193">
        <f t="shared" si="1064"/>
        <v>3.9040600573940507</v>
      </c>
      <c r="KI316" s="212">
        <f t="shared" si="1255"/>
        <v>56947.454684851939</v>
      </c>
      <c r="KM316" s="3">
        <f t="shared" si="1065"/>
        <v>0</v>
      </c>
      <c r="KN316" s="6">
        <f t="shared" si="1066"/>
        <v>0</v>
      </c>
      <c r="KO316" s="6">
        <f t="shared" si="1067"/>
        <v>5.5718213416330258</v>
      </c>
      <c r="KP316" s="6">
        <f t="shared" si="1068"/>
        <v>0</v>
      </c>
      <c r="KQ316" s="193">
        <f t="shared" si="1256"/>
        <v>5.6740334309306508</v>
      </c>
      <c r="KR316" s="193">
        <f t="shared" si="1257"/>
        <v>4.1745731882913786</v>
      </c>
      <c r="KS316" s="193">
        <f t="shared" si="1258"/>
        <v>3.9308507502345416</v>
      </c>
      <c r="KT316" s="193">
        <f t="shared" si="1069"/>
        <v>3.9040600573940507</v>
      </c>
      <c r="KU316" s="212">
        <f t="shared" si="1259"/>
        <v>56879.381915339254</v>
      </c>
      <c r="KY316" s="3">
        <f t="shared" si="1070"/>
        <v>0</v>
      </c>
      <c r="KZ316" s="6">
        <f t="shared" si="1071"/>
        <v>0</v>
      </c>
      <c r="LA316" s="6">
        <f t="shared" si="1072"/>
        <v>6.5848797673844848</v>
      </c>
      <c r="LB316" s="6">
        <f t="shared" si="1073"/>
        <v>0</v>
      </c>
      <c r="LC316" s="193">
        <f t="shared" si="1260"/>
        <v>5.6740334309306508</v>
      </c>
      <c r="LD316" s="193">
        <f t="shared" si="1261"/>
        <v>4.1745731882913786</v>
      </c>
      <c r="LE316" s="193">
        <f t="shared" si="1262"/>
        <v>3.9505389250034182</v>
      </c>
      <c r="LF316" s="193">
        <f t="shared" si="1074"/>
        <v>3.9040600573940507</v>
      </c>
      <c r="LG316" s="205">
        <f t="shared" si="1263"/>
        <v>56976.367751735866</v>
      </c>
      <c r="LK316" s="3">
        <f t="shared" si="1075"/>
        <v>0</v>
      </c>
      <c r="LL316" s="6">
        <f t="shared" si="1076"/>
        <v>0</v>
      </c>
      <c r="LM316" s="6">
        <f t="shared" si="1077"/>
        <v>0</v>
      </c>
      <c r="LN316" s="6">
        <f t="shared" si="1078"/>
        <v>5.4719655924422845</v>
      </c>
      <c r="LO316" s="193">
        <f t="shared" si="1264"/>
        <v>5.6740334309306508</v>
      </c>
      <c r="LP316" s="193">
        <f t="shared" si="1265"/>
        <v>4.1745731882913786</v>
      </c>
      <c r="LQ316" s="193">
        <f t="shared" si="1266"/>
        <v>3.8150380693314694</v>
      </c>
      <c r="LR316" s="193">
        <f t="shared" si="1079"/>
        <v>4.0087031410502938</v>
      </c>
      <c r="LS316" s="212">
        <f t="shared" si="1267"/>
        <v>57049.568000634405</v>
      </c>
      <c r="LW316" s="3">
        <f t="shared" si="1080"/>
        <v>0</v>
      </c>
      <c r="LX316" s="6">
        <f t="shared" si="1081"/>
        <v>0</v>
      </c>
      <c r="LY316" s="6">
        <f t="shared" si="1082"/>
        <v>0</v>
      </c>
      <c r="LZ316" s="6">
        <f t="shared" si="1083"/>
        <v>5.1009848743106048</v>
      </c>
      <c r="MA316" s="193">
        <f t="shared" si="1268"/>
        <v>5.6740334309306508</v>
      </c>
      <c r="MB316" s="193">
        <f t="shared" si="1269"/>
        <v>4.1745731882913786</v>
      </c>
      <c r="MC316" s="193">
        <f t="shared" si="1270"/>
        <v>3.8150380693314694</v>
      </c>
      <c r="MD316" s="193">
        <f t="shared" si="1084"/>
        <v>4.0019444828904618</v>
      </c>
      <c r="ME316" s="212">
        <f t="shared" si="1271"/>
        <v>57001.653420762261</v>
      </c>
      <c r="MI316" s="3">
        <f t="shared" si="1085"/>
        <v>0</v>
      </c>
      <c r="MJ316" s="6">
        <f t="shared" si="1086"/>
        <v>0</v>
      </c>
      <c r="MK316" s="6">
        <f t="shared" si="1087"/>
        <v>0</v>
      </c>
      <c r="ML316" s="6">
        <f t="shared" si="1088"/>
        <v>5.7965737208075048</v>
      </c>
      <c r="MM316" s="193">
        <f t="shared" si="1272"/>
        <v>5.6740334309306508</v>
      </c>
      <c r="MN316" s="193">
        <f t="shared" si="1273"/>
        <v>4.1745731882913786</v>
      </c>
      <c r="MO316" s="193">
        <f t="shared" si="1274"/>
        <v>3.8150380693314694</v>
      </c>
      <c r="MP316" s="193">
        <f t="shared" si="1089"/>
        <v>4.0145797261240403</v>
      </c>
      <c r="MQ316" s="205">
        <f t="shared" si="1275"/>
        <v>57091.261977659669</v>
      </c>
      <c r="MT316" s="3">
        <f t="shared" si="1090"/>
        <v>6.8895445576220888</v>
      </c>
      <c r="MU316" s="6">
        <f t="shared" si="1091"/>
        <v>5.6669047792320741</v>
      </c>
      <c r="MV316" s="6">
        <f t="shared" si="1092"/>
        <v>5.8250859480708899</v>
      </c>
      <c r="MW316" s="6">
        <f t="shared" si="1093"/>
        <v>5.5647107719752045</v>
      </c>
      <c r="MX316" s="193">
        <f t="shared" si="1276"/>
        <v>5.6974165068431439</v>
      </c>
      <c r="MY316" s="193">
        <f t="shared" si="1277"/>
        <v>4.2581483660593156</v>
      </c>
      <c r="MZ316" s="193">
        <f t="shared" si="1278"/>
        <v>3.9358092527922581</v>
      </c>
      <c r="NA316" s="193">
        <f t="shared" si="1094"/>
        <v>4.0103856922164329</v>
      </c>
      <c r="NB316" s="212">
        <f t="shared" si="1279"/>
        <v>57888.102054606643</v>
      </c>
      <c r="NF316" s="3">
        <f t="shared" si="1095"/>
        <v>6.889544557622088</v>
      </c>
      <c r="NG316" s="6">
        <f t="shared" si="1096"/>
        <v>0</v>
      </c>
      <c r="NH316" s="6">
        <f t="shared" si="1097"/>
        <v>0</v>
      </c>
      <c r="NI316" s="6">
        <f t="shared" si="1098"/>
        <v>0</v>
      </c>
      <c r="NJ316" s="193">
        <f t="shared" si="1280"/>
        <v>5.6974165068431439</v>
      </c>
      <c r="NK316" s="193">
        <f t="shared" si="1281"/>
        <v>4.1745731882913786</v>
      </c>
      <c r="NL316" s="193">
        <f t="shared" si="1282"/>
        <v>3.8150380693314694</v>
      </c>
      <c r="NM316" s="193">
        <f t="shared" si="1099"/>
        <v>3.9040600573940507</v>
      </c>
      <c r="NN316" s="212">
        <f t="shared" si="1283"/>
        <v>56325.715691706078</v>
      </c>
      <c r="NR316" s="3">
        <f t="shared" si="1100"/>
        <v>0</v>
      </c>
      <c r="NS316" s="6">
        <f t="shared" si="1101"/>
        <v>5.6669047792320741</v>
      </c>
      <c r="NT316" s="6">
        <f t="shared" si="1102"/>
        <v>0</v>
      </c>
      <c r="NU316" s="6">
        <f t="shared" si="1103"/>
        <v>0</v>
      </c>
      <c r="NV316" s="193">
        <f t="shared" si="1284"/>
        <v>5.6740334309306508</v>
      </c>
      <c r="NW316" s="193">
        <f t="shared" si="1285"/>
        <v>4.2581483660593156</v>
      </c>
      <c r="NX316" s="193">
        <f t="shared" si="1286"/>
        <v>3.8150380693314694</v>
      </c>
      <c r="NY316" s="193">
        <f t="shared" si="1104"/>
        <v>3.9040600573940507</v>
      </c>
      <c r="NZ316" s="212">
        <f t="shared" si="1287"/>
        <v>56520.487029938064</v>
      </c>
      <c r="OD316" s="3">
        <f t="shared" si="1105"/>
        <v>0</v>
      </c>
      <c r="OE316" s="6">
        <f t="shared" si="1106"/>
        <v>0</v>
      </c>
      <c r="OF316" s="6">
        <f t="shared" si="1107"/>
        <v>5.8250859480708899</v>
      </c>
      <c r="OG316" s="6">
        <f t="shared" si="1108"/>
        <v>0</v>
      </c>
      <c r="OH316" s="193">
        <f t="shared" si="1288"/>
        <v>5.6740334309306508</v>
      </c>
      <c r="OI316" s="193">
        <f t="shared" si="1289"/>
        <v>4.1745731882913786</v>
      </c>
      <c r="OJ316" s="193">
        <f t="shared" si="1290"/>
        <v>3.9358092527922581</v>
      </c>
      <c r="OK316" s="193">
        <f t="shared" si="1109"/>
        <v>3.9040600573940507</v>
      </c>
      <c r="OL316" s="212">
        <f t="shared" si="1291"/>
        <v>56903.792409873931</v>
      </c>
      <c r="OP316" s="3">
        <f t="shared" si="1110"/>
        <v>0</v>
      </c>
      <c r="OQ316" s="6">
        <f t="shared" si="1111"/>
        <v>0</v>
      </c>
      <c r="OR316" s="6">
        <f t="shared" si="1112"/>
        <v>0</v>
      </c>
      <c r="OS316" s="6">
        <f t="shared" si="1113"/>
        <v>5.5647107719752045</v>
      </c>
      <c r="OT316" s="193">
        <f t="shared" si="1292"/>
        <v>5.6740334309306508</v>
      </c>
      <c r="OU316" s="193">
        <f t="shared" si="1293"/>
        <v>4.1745731882913786</v>
      </c>
      <c r="OV316" s="193">
        <f t="shared" si="1294"/>
        <v>3.8150380693314694</v>
      </c>
      <c r="OW316" s="193">
        <f t="shared" si="1114"/>
        <v>4.0103856922164329</v>
      </c>
      <c r="OX316" s="232">
        <f t="shared" si="1295"/>
        <v>57061.502476375237</v>
      </c>
    </row>
    <row r="317" spans="2:414" x14ac:dyDescent="0.2">
      <c r="B317" s="81">
        <v>45654</v>
      </c>
      <c r="C317">
        <v>157</v>
      </c>
      <c r="D317">
        <v>11.395553863224231</v>
      </c>
      <c r="E317">
        <v>0</v>
      </c>
      <c r="F317">
        <v>0</v>
      </c>
      <c r="G317">
        <v>0</v>
      </c>
      <c r="H317">
        <v>0</v>
      </c>
      <c r="I317">
        <v>0</v>
      </c>
      <c r="J317">
        <v>0</v>
      </c>
      <c r="K317">
        <v>0</v>
      </c>
      <c r="L317">
        <v>0</v>
      </c>
      <c r="M317">
        <v>0</v>
      </c>
      <c r="N317">
        <v>1</v>
      </c>
      <c r="O317">
        <v>0</v>
      </c>
      <c r="P317">
        <v>0</v>
      </c>
      <c r="Q317">
        <v>0</v>
      </c>
      <c r="R317">
        <v>0</v>
      </c>
      <c r="S317">
        <v>1</v>
      </c>
      <c r="T317">
        <v>24649</v>
      </c>
      <c r="U317">
        <v>7.2600716278157753</v>
      </c>
      <c r="V317">
        <v>5.674626429714591</v>
      </c>
      <c r="W317">
        <v>5.0724024700921788</v>
      </c>
      <c r="X317">
        <v>4.804121248958003</v>
      </c>
      <c r="Y317" s="3">
        <v>1131.1516829272973</v>
      </c>
      <c r="Z317" s="3">
        <v>226.36738168107948</v>
      </c>
      <c r="AA317" s="3">
        <v>114.17871475983412</v>
      </c>
      <c r="AB317" s="3">
        <v>72.40879191539814</v>
      </c>
      <c r="AC317">
        <v>0</v>
      </c>
      <c r="AD317">
        <v>2</v>
      </c>
      <c r="AE317" s="6"/>
      <c r="AF317" s="1" t="s">
        <v>4</v>
      </c>
      <c r="AG317">
        <v>157</v>
      </c>
      <c r="AH317" s="189">
        <v>45654</v>
      </c>
      <c r="AI317">
        <f t="shared" si="1115"/>
        <v>12</v>
      </c>
      <c r="AJ317">
        <v>157</v>
      </c>
      <c r="AK317">
        <v>0</v>
      </c>
      <c r="AL317">
        <v>2</v>
      </c>
      <c r="AM317">
        <v>0</v>
      </c>
      <c r="AN317">
        <v>0</v>
      </c>
      <c r="AO317">
        <v>0</v>
      </c>
      <c r="AP317">
        <v>0</v>
      </c>
      <c r="AQ317">
        <v>1</v>
      </c>
      <c r="AS317" s="37"/>
      <c r="AT317" s="37"/>
      <c r="AU317" s="6">
        <f t="shared" si="1116"/>
        <v>0</v>
      </c>
      <c r="AV317" s="6">
        <f t="shared" si="1117"/>
        <v>0</v>
      </c>
      <c r="AW317" s="6">
        <f t="shared" si="1118"/>
        <v>0</v>
      </c>
      <c r="AX317" s="6">
        <f t="shared" si="1119"/>
        <v>0</v>
      </c>
      <c r="AY317" s="193">
        <f t="shared" si="1120"/>
        <v>5.6740334309306508</v>
      </c>
      <c r="AZ317" s="193">
        <f t="shared" si="1121"/>
        <v>4.1745731882913786</v>
      </c>
      <c r="BA317" s="193">
        <f t="shared" si="1122"/>
        <v>3.8150380693314694</v>
      </c>
      <c r="BB317" s="193">
        <f t="shared" si="1123"/>
        <v>3.9040600573940507</v>
      </c>
      <c r="BC317" s="72">
        <f t="shared" si="1124"/>
        <v>56312.210093717425</v>
      </c>
      <c r="BG317" s="3">
        <f t="shared" si="1125"/>
        <v>7.11487019525946</v>
      </c>
      <c r="BH317" s="6">
        <f t="shared" si="1126"/>
        <v>0</v>
      </c>
      <c r="BI317" s="6">
        <f t="shared" si="1127"/>
        <v>0</v>
      </c>
      <c r="BJ317" s="6">
        <f t="shared" si="1128"/>
        <v>0</v>
      </c>
      <c r="BK317" s="193">
        <f t="shared" si="1129"/>
        <v>5.6981721034042172</v>
      </c>
      <c r="BL317" s="193">
        <f t="shared" si="1130"/>
        <v>4.1745731882913786</v>
      </c>
      <c r="BM317" s="193">
        <f t="shared" si="1131"/>
        <v>3.8150380693314694</v>
      </c>
      <c r="BN317" s="193">
        <f t="shared" si="1132"/>
        <v>3.9040600573940507</v>
      </c>
      <c r="BO317" s="72">
        <f t="shared" si="1133"/>
        <v>56326.152163221093</v>
      </c>
      <c r="BS317" s="3">
        <f t="shared" si="1134"/>
        <v>7.1148926120780409</v>
      </c>
      <c r="BT317" s="6">
        <f t="shared" si="1135"/>
        <v>0</v>
      </c>
      <c r="BU317" s="6">
        <f t="shared" si="1136"/>
        <v>0</v>
      </c>
      <c r="BV317" s="6">
        <f t="shared" si="1137"/>
        <v>0</v>
      </c>
      <c r="BW317" s="193">
        <f t="shared" si="1138"/>
        <v>5.6981721785473436</v>
      </c>
      <c r="BX317" s="193">
        <f t="shared" si="1139"/>
        <v>4.1745731882913786</v>
      </c>
      <c r="BY317" s="193">
        <f t="shared" si="1296"/>
        <v>3.8150380693314694</v>
      </c>
      <c r="BZ317" s="193">
        <f t="shared" si="1140"/>
        <v>3.9040600573940507</v>
      </c>
      <c r="CA317" s="72">
        <f t="shared" si="1141"/>
        <v>56326.152163221093</v>
      </c>
      <c r="CE317" s="3">
        <f t="shared" si="1142"/>
        <v>0</v>
      </c>
      <c r="CF317" s="6">
        <f t="shared" si="1143"/>
        <v>5.674626429714591</v>
      </c>
      <c r="CG317" s="6">
        <f t="shared" si="1144"/>
        <v>0</v>
      </c>
      <c r="CH317" s="6">
        <f t="shared" si="1145"/>
        <v>0</v>
      </c>
      <c r="CI317" s="193">
        <f t="shared" si="1146"/>
        <v>5.6740334309306508</v>
      </c>
      <c r="CJ317" s="193">
        <f t="shared" si="1147"/>
        <v>4.2582576096783074</v>
      </c>
      <c r="CK317" s="193">
        <f t="shared" si="1297"/>
        <v>3.8150380693314694</v>
      </c>
      <c r="CL317" s="193">
        <f t="shared" si="1148"/>
        <v>3.9040600573940507</v>
      </c>
      <c r="CM317" s="72">
        <f t="shared" si="1149"/>
        <v>56520.75977846454</v>
      </c>
      <c r="CQ317" s="3">
        <f t="shared" si="1150"/>
        <v>0</v>
      </c>
      <c r="CR317" s="6">
        <f t="shared" si="1151"/>
        <v>5.6746881459757512</v>
      </c>
      <c r="CS317" s="6">
        <f t="shared" si="1152"/>
        <v>0</v>
      </c>
      <c r="CT317" s="6">
        <f t="shared" si="1153"/>
        <v>0</v>
      </c>
      <c r="CU317" s="193">
        <f t="shared" si="1154"/>
        <v>5.6740334309306508</v>
      </c>
      <c r="CV317" s="193">
        <f t="shared" si="1155"/>
        <v>4.258258482773579</v>
      </c>
      <c r="CW317" s="193">
        <f t="shared" si="1298"/>
        <v>3.8150380693314694</v>
      </c>
      <c r="CX317" s="193">
        <f t="shared" si="1156"/>
        <v>3.9040600573940507</v>
      </c>
      <c r="CY317" s="72">
        <f t="shared" si="1157"/>
        <v>56520.761958326744</v>
      </c>
      <c r="DC317" s="3">
        <f t="shared" si="1158"/>
        <v>0</v>
      </c>
      <c r="DD317" s="6">
        <f t="shared" si="1159"/>
        <v>0</v>
      </c>
      <c r="DE317" s="6">
        <f t="shared" si="1160"/>
        <v>5.3260225935967878</v>
      </c>
      <c r="DF317" s="6">
        <f t="shared" si="1161"/>
        <v>0</v>
      </c>
      <c r="DG317" s="193">
        <f t="shared" si="1162"/>
        <v>5.6740334309306508</v>
      </c>
      <c r="DH317" s="193">
        <f t="shared" si="1163"/>
        <v>4.1745731882913786</v>
      </c>
      <c r="DI317" s="193">
        <f t="shared" si="1299"/>
        <v>3.926014791700466</v>
      </c>
      <c r="DJ317" s="193">
        <f t="shared" si="1164"/>
        <v>3.9040600573940507</v>
      </c>
      <c r="DK317" s="72">
        <f t="shared" si="1165"/>
        <v>56855.584786371888</v>
      </c>
      <c r="DO317" s="3">
        <f t="shared" si="1166"/>
        <v>0</v>
      </c>
      <c r="DP317" s="6">
        <f t="shared" si="1167"/>
        <v>0</v>
      </c>
      <c r="DQ317" s="6">
        <f t="shared" si="1168"/>
        <v>5.0725004324251479</v>
      </c>
      <c r="DR317" s="6">
        <f t="shared" si="1169"/>
        <v>0</v>
      </c>
      <c r="DS317" s="193">
        <f t="shared" si="1170"/>
        <v>5.6740334309306508</v>
      </c>
      <c r="DT317" s="193">
        <f t="shared" si="1171"/>
        <v>4.1745731882913786</v>
      </c>
      <c r="DU317" s="193">
        <f t="shared" si="1300"/>
        <v>3.9210022572343477</v>
      </c>
      <c r="DV317" s="193">
        <f t="shared" si="1172"/>
        <v>3.9040600573940507</v>
      </c>
      <c r="DW317" s="72">
        <f t="shared" si="1173"/>
        <v>56830.929258086653</v>
      </c>
      <c r="EA317" s="3">
        <f t="shared" si="1174"/>
        <v>0</v>
      </c>
      <c r="EB317" s="6">
        <f t="shared" si="1175"/>
        <v>0</v>
      </c>
      <c r="EC317" s="6">
        <f t="shared" si="1176"/>
        <v>0</v>
      </c>
      <c r="ED317" s="6">
        <f t="shared" si="1177"/>
        <v>14.412363746874009</v>
      </c>
      <c r="EE317" s="193">
        <f t="shared" si="1178"/>
        <v>5.6740334309306508</v>
      </c>
      <c r="EF317" s="193">
        <f t="shared" si="1179"/>
        <v>4.1745731882913786</v>
      </c>
      <c r="EG317" s="193">
        <f t="shared" si="1301"/>
        <v>3.8150380693314694</v>
      </c>
      <c r="EH317" s="193">
        <f t="shared" si="1180"/>
        <v>4.1591298866420088</v>
      </c>
      <c r="EI317" s="72">
        <f t="shared" si="1181"/>
        <v>58126.484124956485</v>
      </c>
      <c r="EM317" s="3">
        <f t="shared" si="1182"/>
        <v>0</v>
      </c>
      <c r="EN317" s="6">
        <f t="shared" si="1183"/>
        <v>0</v>
      </c>
      <c r="EO317" s="6">
        <f t="shared" si="1184"/>
        <v>0</v>
      </c>
      <c r="EP317" s="6">
        <f t="shared" si="1185"/>
        <v>4.8042398193728211</v>
      </c>
      <c r="EQ317" s="193">
        <f t="shared" si="1186"/>
        <v>5.6740334309306508</v>
      </c>
      <c r="ER317" s="193">
        <f t="shared" si="1187"/>
        <v>4.1745731882913786</v>
      </c>
      <c r="ES317" s="193">
        <f t="shared" si="1302"/>
        <v>3.8150380693314694</v>
      </c>
      <c r="ET317" s="193">
        <f t="shared" si="1188"/>
        <v>3.9965051996480798</v>
      </c>
      <c r="EU317" s="72">
        <f t="shared" si="1189"/>
        <v>56963.121595360069</v>
      </c>
      <c r="EY317" s="3">
        <f t="shared" si="1190"/>
        <v>7.11487019525946</v>
      </c>
      <c r="EZ317" s="6">
        <f t="shared" si="1191"/>
        <v>5.674626429714591</v>
      </c>
      <c r="FA317" s="6">
        <f t="shared" si="1192"/>
        <v>5.3260225935967878</v>
      </c>
      <c r="FB317" s="6">
        <f t="shared" si="1193"/>
        <v>14.412363746874009</v>
      </c>
      <c r="FC317" s="193">
        <f t="shared" si="1194"/>
        <v>5.6981721034042172</v>
      </c>
      <c r="FD317" s="193">
        <f t="shared" si="1195"/>
        <v>4.2582576096783074</v>
      </c>
      <c r="FE317" s="193">
        <f t="shared" si="1303"/>
        <v>3.926014791700466</v>
      </c>
      <c r="FF317" s="193">
        <f t="shared" si="1196"/>
        <v>4.1591298866420088</v>
      </c>
      <c r="FG317" s="72">
        <f t="shared" si="1197"/>
        <v>58919.295230933101</v>
      </c>
      <c r="FK317" s="3">
        <f t="shared" si="1198"/>
        <v>7.2600940446343571</v>
      </c>
      <c r="FL317" s="6">
        <f t="shared" si="1199"/>
        <v>5.6746881459757512</v>
      </c>
      <c r="FM317" s="6">
        <f t="shared" si="1200"/>
        <v>5.0725004324251479</v>
      </c>
      <c r="FN317" s="6">
        <f t="shared" si="1201"/>
        <v>4.8042398193728211</v>
      </c>
      <c r="FO317" s="193">
        <f t="shared" si="1202"/>
        <v>5.6986587879504684</v>
      </c>
      <c r="FP317" s="193">
        <f t="shared" si="1203"/>
        <v>4.258258482773579</v>
      </c>
      <c r="FQ317" s="193">
        <f t="shared" si="1304"/>
        <v>3.9210022572343477</v>
      </c>
      <c r="FR317" s="193">
        <f t="shared" si="1204"/>
        <v>3.9965051996480798</v>
      </c>
      <c r="FS317" s="205">
        <f t="shared" si="1205"/>
        <v>57715.316328839821</v>
      </c>
      <c r="FW317" s="3">
        <f t="shared" si="1206"/>
        <v>8.3490823719881408</v>
      </c>
      <c r="FX317" s="6">
        <f t="shared" si="1207"/>
        <v>6.4123278655774874</v>
      </c>
      <c r="FY317" s="6">
        <f t="shared" si="1208"/>
        <v>6.2897790629143016</v>
      </c>
      <c r="FZ317" s="6">
        <f t="shared" si="1209"/>
        <v>5.6688630737704431</v>
      </c>
      <c r="GA317" s="193">
        <f t="shared" si="1210"/>
        <v>5.7023007555312848</v>
      </c>
      <c r="GB317" s="193">
        <f t="shared" si="1211"/>
        <v>4.2686397392592585</v>
      </c>
      <c r="GC317" s="193">
        <f t="shared" si="1305"/>
        <v>3.9448437234162648</v>
      </c>
      <c r="GD317" s="193">
        <f t="shared" si="1212"/>
        <v>4.0122718189225921</v>
      </c>
      <c r="GE317" s="72">
        <f t="shared" si="1213"/>
        <v>57976.726054484083</v>
      </c>
      <c r="GI317" s="3">
        <f t="shared" si="1214"/>
        <v>7.9860787905973538</v>
      </c>
      <c r="GJ317" s="6">
        <f t="shared" si="1215"/>
        <v>6.242089072686051</v>
      </c>
      <c r="GK317" s="6">
        <f t="shared" si="1216"/>
        <v>5.5796427171013976</v>
      </c>
      <c r="GL317" s="6">
        <f t="shared" si="1217"/>
        <v>5.2845333738538036</v>
      </c>
      <c r="GM317" s="193">
        <f t="shared" si="1218"/>
        <v>5.7010882145357451</v>
      </c>
      <c r="GN317" s="193">
        <f t="shared" si="1219"/>
        <v>4.2662534124056508</v>
      </c>
      <c r="GO317" s="193">
        <f t="shared" si="1306"/>
        <v>3.9310042483375809</v>
      </c>
      <c r="GP317" s="193">
        <f t="shared" si="1220"/>
        <v>4.0052941439161245</v>
      </c>
      <c r="GQ317" s="72">
        <f t="shared" si="1221"/>
        <v>57850.308709028795</v>
      </c>
      <c r="GU317" s="3">
        <f t="shared" si="1222"/>
        <v>9.4380931161605091</v>
      </c>
      <c r="GV317" s="6">
        <f t="shared" si="1223"/>
        <v>6.8095517156575092</v>
      </c>
      <c r="GW317" s="6">
        <f t="shared" si="1224"/>
        <v>6.5941232111198325</v>
      </c>
      <c r="GX317" s="6">
        <f t="shared" si="1225"/>
        <v>6.0051515611975042</v>
      </c>
      <c r="GY317" s="193">
        <f t="shared" si="1226"/>
        <v>5.7059295818637077</v>
      </c>
      <c r="GZ317" s="193">
        <f t="shared" si="1227"/>
        <v>4.2741857890787207</v>
      </c>
      <c r="HA317" s="193">
        <f t="shared" si="1307"/>
        <v>3.950716793044565</v>
      </c>
      <c r="HB317" s="193">
        <f t="shared" si="1228"/>
        <v>4.0183375989361148</v>
      </c>
      <c r="HC317" s="205">
        <f t="shared" si="1229"/>
        <v>58066.340515076154</v>
      </c>
      <c r="HG317" s="3">
        <f t="shared" si="1030"/>
        <v>8.3490823719881408</v>
      </c>
      <c r="HH317" s="6">
        <f t="shared" si="1031"/>
        <v>0</v>
      </c>
      <c r="HI317" s="6">
        <f t="shared" si="1032"/>
        <v>0</v>
      </c>
      <c r="HJ317" s="6">
        <f t="shared" si="1033"/>
        <v>0</v>
      </c>
      <c r="HK317" s="193">
        <f t="shared" si="1230"/>
        <v>5.7023007555312848</v>
      </c>
      <c r="HL317" s="193">
        <f t="shared" si="1230"/>
        <v>4.1745731882913786</v>
      </c>
      <c r="HM317" s="193">
        <f t="shared" si="1230"/>
        <v>3.8150380693314694</v>
      </c>
      <c r="HN317" s="193">
        <f t="shared" si="1034"/>
        <v>3.9040600573940507</v>
      </c>
      <c r="HO317" s="212">
        <f t="shared" si="1231"/>
        <v>56328.537145200826</v>
      </c>
      <c r="HS317" s="3">
        <f t="shared" si="1035"/>
        <v>7.9860787905973538</v>
      </c>
      <c r="HT317" s="6">
        <f t="shared" si="1036"/>
        <v>0</v>
      </c>
      <c r="HU317" s="6">
        <f t="shared" si="1037"/>
        <v>0</v>
      </c>
      <c r="HV317" s="6">
        <f t="shared" si="1038"/>
        <v>0</v>
      </c>
      <c r="HW317" s="193">
        <f t="shared" si="1232"/>
        <v>5.7010882145357451</v>
      </c>
      <c r="HX317" s="193">
        <f t="shared" si="1233"/>
        <v>4.1745731882913786</v>
      </c>
      <c r="HY317" s="193">
        <f t="shared" si="1234"/>
        <v>3.8150380693314694</v>
      </c>
      <c r="HZ317" s="193">
        <f t="shared" si="1039"/>
        <v>3.9040600573940507</v>
      </c>
      <c r="IA317" s="212">
        <f t="shared" si="1235"/>
        <v>56327.836691014316</v>
      </c>
      <c r="IE317" s="3">
        <f t="shared" si="1040"/>
        <v>9.4380931161605091</v>
      </c>
      <c r="IF317" s="6">
        <f t="shared" si="1041"/>
        <v>0</v>
      </c>
      <c r="IG317" s="6">
        <f t="shared" si="1042"/>
        <v>0</v>
      </c>
      <c r="IH317" s="6">
        <f t="shared" si="1043"/>
        <v>0</v>
      </c>
      <c r="II317" s="193">
        <f t="shared" si="1236"/>
        <v>5.7059295818637077</v>
      </c>
      <c r="IJ317" s="193">
        <f t="shared" si="1237"/>
        <v>4.1745731882913786</v>
      </c>
      <c r="IK317" s="193">
        <f t="shared" si="1238"/>
        <v>3.8150380693314694</v>
      </c>
      <c r="IL317" s="193">
        <f t="shared" si="1044"/>
        <v>3.9040600573940507</v>
      </c>
      <c r="IM317" s="205">
        <f t="shared" si="1239"/>
        <v>56330.633478197873</v>
      </c>
      <c r="IQ317" s="3">
        <f t="shared" si="1045"/>
        <v>0</v>
      </c>
      <c r="IR317" s="6">
        <f t="shared" si="1046"/>
        <v>6.4123278655774874</v>
      </c>
      <c r="IS317" s="6">
        <f t="shared" si="1047"/>
        <v>0</v>
      </c>
      <c r="IT317" s="6">
        <f t="shared" si="1048"/>
        <v>0</v>
      </c>
      <c r="IU317" s="193">
        <f t="shared" si="1240"/>
        <v>5.6740334309306508</v>
      </c>
      <c r="IV317" s="193">
        <f t="shared" si="1241"/>
        <v>4.2686397392592585</v>
      </c>
      <c r="IW317" s="193">
        <f t="shared" si="1242"/>
        <v>3.8150380693314694</v>
      </c>
      <c r="IX317" s="193">
        <f t="shared" si="1049"/>
        <v>3.9040600573940507</v>
      </c>
      <c r="IY317" s="212">
        <f t="shared" si="1243"/>
        <v>56546.686847101904</v>
      </c>
      <c r="JC317" s="3">
        <f t="shared" si="1050"/>
        <v>0</v>
      </c>
      <c r="JD317" s="6">
        <f t="shared" si="1051"/>
        <v>6.242089072686051</v>
      </c>
      <c r="JE317" s="6">
        <f t="shared" si="1052"/>
        <v>0</v>
      </c>
      <c r="JF317" s="6">
        <f t="shared" si="1053"/>
        <v>0</v>
      </c>
      <c r="JG317" s="193">
        <f t="shared" si="1244"/>
        <v>5.6740334309306508</v>
      </c>
      <c r="JH317" s="193">
        <f t="shared" si="1245"/>
        <v>4.2662534124056508</v>
      </c>
      <c r="JI317" s="193">
        <f t="shared" si="1246"/>
        <v>3.8150380693314694</v>
      </c>
      <c r="JJ317" s="193">
        <f t="shared" si="1054"/>
        <v>3.9040600573940507</v>
      </c>
      <c r="JK317" s="212">
        <f t="shared" si="1247"/>
        <v>56540.726471975046</v>
      </c>
      <c r="JO317" s="3">
        <f t="shared" si="1055"/>
        <v>0</v>
      </c>
      <c r="JP317" s="6">
        <f t="shared" si="1056"/>
        <v>6.8095517156575092</v>
      </c>
      <c r="JQ317" s="6">
        <f t="shared" si="1057"/>
        <v>0</v>
      </c>
      <c r="JR317" s="6">
        <f t="shared" si="1058"/>
        <v>0</v>
      </c>
      <c r="JS317" s="193">
        <f t="shared" si="1248"/>
        <v>5.6740334309306508</v>
      </c>
      <c r="JT317" s="193">
        <f t="shared" si="1249"/>
        <v>4.2741857890787207</v>
      </c>
      <c r="JU317" s="193">
        <f t="shared" si="1250"/>
        <v>3.8150380693314694</v>
      </c>
      <c r="JV317" s="193">
        <f t="shared" si="1059"/>
        <v>3.9040600573940507</v>
      </c>
      <c r="JW317" s="205">
        <f t="shared" si="1251"/>
        <v>56560.541751097204</v>
      </c>
      <c r="KA317" s="3">
        <f t="shared" si="1060"/>
        <v>0</v>
      </c>
      <c r="KB317" s="6">
        <f t="shared" si="1061"/>
        <v>0</v>
      </c>
      <c r="KC317" s="6">
        <f t="shared" si="1062"/>
        <v>6.2897790629143016</v>
      </c>
      <c r="KD317" s="6">
        <f t="shared" si="1063"/>
        <v>0</v>
      </c>
      <c r="KE317" s="193">
        <f t="shared" si="1252"/>
        <v>5.6740334309306508</v>
      </c>
      <c r="KF317" s="193">
        <f t="shared" si="1253"/>
        <v>4.1745731882913786</v>
      </c>
      <c r="KG317" s="193">
        <f t="shared" si="1254"/>
        <v>3.9448437234162648</v>
      </c>
      <c r="KH317" s="193">
        <f t="shared" si="1064"/>
        <v>3.9040600573940507</v>
      </c>
      <c r="KI317" s="212">
        <f t="shared" si="1255"/>
        <v>56948.295655520233</v>
      </c>
      <c r="KM317" s="3">
        <f t="shared" si="1065"/>
        <v>0</v>
      </c>
      <c r="KN317" s="6">
        <f t="shared" si="1066"/>
        <v>0</v>
      </c>
      <c r="KO317" s="6">
        <f t="shared" si="1067"/>
        <v>5.5796427171013976</v>
      </c>
      <c r="KP317" s="6">
        <f t="shared" si="1068"/>
        <v>0</v>
      </c>
      <c r="KQ317" s="193">
        <f t="shared" si="1256"/>
        <v>5.6740334309306508</v>
      </c>
      <c r="KR317" s="193">
        <f t="shared" si="1257"/>
        <v>4.1745731882913786</v>
      </c>
      <c r="KS317" s="193">
        <f t="shared" si="1258"/>
        <v>3.9310042483375809</v>
      </c>
      <c r="KT317" s="193">
        <f t="shared" si="1069"/>
        <v>3.9040600573940507</v>
      </c>
      <c r="KU317" s="212">
        <f t="shared" si="1259"/>
        <v>56880.137422802043</v>
      </c>
      <c r="KY317" s="3">
        <f t="shared" si="1070"/>
        <v>0</v>
      </c>
      <c r="KZ317" s="6">
        <f t="shared" si="1071"/>
        <v>0</v>
      </c>
      <c r="LA317" s="6">
        <f t="shared" si="1072"/>
        <v>6.5941232111198325</v>
      </c>
      <c r="LB317" s="6">
        <f t="shared" si="1073"/>
        <v>0</v>
      </c>
      <c r="LC317" s="193">
        <f t="shared" si="1260"/>
        <v>5.6740334309306508</v>
      </c>
      <c r="LD317" s="193">
        <f t="shared" si="1261"/>
        <v>4.1745731882913786</v>
      </c>
      <c r="LE317" s="193">
        <f t="shared" si="1262"/>
        <v>3.950716793044565</v>
      </c>
      <c r="LF317" s="193">
        <f t="shared" si="1074"/>
        <v>3.9040600573940507</v>
      </c>
      <c r="LG317" s="205">
        <f t="shared" si="1263"/>
        <v>56977.244700089293</v>
      </c>
      <c r="LK317" s="3">
        <f t="shared" si="1075"/>
        <v>0</v>
      </c>
      <c r="LL317" s="6">
        <f t="shared" si="1076"/>
        <v>0</v>
      </c>
      <c r="LM317" s="6">
        <f t="shared" si="1077"/>
        <v>0</v>
      </c>
      <c r="LN317" s="6">
        <f t="shared" si="1078"/>
        <v>5.6688630737704431</v>
      </c>
      <c r="LO317" s="193">
        <f t="shared" si="1264"/>
        <v>5.6740334309306508</v>
      </c>
      <c r="LP317" s="193">
        <f t="shared" si="1265"/>
        <v>4.1745731882913786</v>
      </c>
      <c r="LQ317" s="193">
        <f t="shared" si="1266"/>
        <v>3.8150380693314694</v>
      </c>
      <c r="LR317" s="193">
        <f t="shared" si="1079"/>
        <v>4.0122718189225921</v>
      </c>
      <c r="LS317" s="212">
        <f t="shared" si="1267"/>
        <v>57074.883898438202</v>
      </c>
      <c r="LW317" s="3">
        <f t="shared" si="1080"/>
        <v>0</v>
      </c>
      <c r="LX317" s="6">
        <f t="shared" si="1081"/>
        <v>0</v>
      </c>
      <c r="LY317" s="6">
        <f t="shared" si="1082"/>
        <v>0</v>
      </c>
      <c r="LZ317" s="6">
        <f t="shared" si="1083"/>
        <v>5.2845333738538036</v>
      </c>
      <c r="MA317" s="193">
        <f t="shared" si="1268"/>
        <v>5.6740334309306508</v>
      </c>
      <c r="MB317" s="193">
        <f t="shared" si="1269"/>
        <v>4.1745731882913786</v>
      </c>
      <c r="MC317" s="193">
        <f t="shared" si="1270"/>
        <v>3.8150380693314694</v>
      </c>
      <c r="MD317" s="193">
        <f t="shared" si="1084"/>
        <v>4.0052941439161245</v>
      </c>
      <c r="ME317" s="212">
        <f t="shared" si="1271"/>
        <v>57025.395351088118</v>
      </c>
      <c r="MI317" s="3">
        <f t="shared" si="1085"/>
        <v>0</v>
      </c>
      <c r="MJ317" s="6">
        <f t="shared" si="1086"/>
        <v>0</v>
      </c>
      <c r="MK317" s="6">
        <f t="shared" si="1087"/>
        <v>0</v>
      </c>
      <c r="ML317" s="6">
        <f t="shared" si="1088"/>
        <v>6.0051515611975042</v>
      </c>
      <c r="MM317" s="193">
        <f t="shared" si="1272"/>
        <v>5.6740334309306508</v>
      </c>
      <c r="MN317" s="193">
        <f t="shared" si="1273"/>
        <v>4.1745731882913786</v>
      </c>
      <c r="MO317" s="193">
        <f t="shared" si="1274"/>
        <v>3.8150380693314694</v>
      </c>
      <c r="MP317" s="193">
        <f t="shared" si="1089"/>
        <v>4.0183375989361148</v>
      </c>
      <c r="MQ317" s="205">
        <f t="shared" si="1275"/>
        <v>57117.939804756155</v>
      </c>
      <c r="MT317" s="3">
        <f t="shared" si="1090"/>
        <v>6.8970680464249865</v>
      </c>
      <c r="MU317" s="6">
        <f t="shared" si="1091"/>
        <v>5.674626429714591</v>
      </c>
      <c r="MV317" s="6">
        <f t="shared" si="1092"/>
        <v>5.8332628406060048</v>
      </c>
      <c r="MW317" s="6">
        <f t="shared" si="1093"/>
        <v>5.7649454987496034</v>
      </c>
      <c r="MX317" s="193">
        <f t="shared" si="1276"/>
        <v>5.6974417449775299</v>
      </c>
      <c r="MY317" s="193">
        <f t="shared" si="1277"/>
        <v>4.2582576096783074</v>
      </c>
      <c r="MZ317" s="193">
        <f t="shared" si="1278"/>
        <v>3.9359689338405284</v>
      </c>
      <c r="NA317" s="193">
        <f t="shared" si="1094"/>
        <v>4.0140086566351254</v>
      </c>
      <c r="NB317" s="212">
        <f t="shared" si="1279"/>
        <v>57915.275612988873</v>
      </c>
      <c r="NF317" s="3">
        <f t="shared" si="1095"/>
        <v>6.8970680464249856</v>
      </c>
      <c r="NG317" s="6">
        <f t="shared" si="1096"/>
        <v>0</v>
      </c>
      <c r="NH317" s="6">
        <f t="shared" si="1097"/>
        <v>0</v>
      </c>
      <c r="NI317" s="6">
        <f t="shared" si="1098"/>
        <v>0</v>
      </c>
      <c r="NJ317" s="193">
        <f t="shared" si="1280"/>
        <v>5.6974417449775299</v>
      </c>
      <c r="NK317" s="193">
        <f t="shared" si="1281"/>
        <v>4.1745731882913786</v>
      </c>
      <c r="NL317" s="193">
        <f t="shared" si="1282"/>
        <v>3.8150380693314694</v>
      </c>
      <c r="NM317" s="193">
        <f t="shared" si="1099"/>
        <v>3.9040600573940507</v>
      </c>
      <c r="NN317" s="212">
        <f t="shared" si="1283"/>
        <v>56325.730270498614</v>
      </c>
      <c r="NR317" s="3">
        <f t="shared" si="1100"/>
        <v>0</v>
      </c>
      <c r="NS317" s="6">
        <f t="shared" si="1101"/>
        <v>5.674626429714591</v>
      </c>
      <c r="NT317" s="6">
        <f t="shared" si="1102"/>
        <v>0</v>
      </c>
      <c r="NU317" s="6">
        <f t="shared" si="1103"/>
        <v>0</v>
      </c>
      <c r="NV317" s="193">
        <f t="shared" si="1284"/>
        <v>5.6740334309306508</v>
      </c>
      <c r="NW317" s="193">
        <f t="shared" si="1285"/>
        <v>4.2582576096783074</v>
      </c>
      <c r="NX317" s="193">
        <f t="shared" si="1286"/>
        <v>3.8150380693314694</v>
      </c>
      <c r="NY317" s="193">
        <f t="shared" si="1104"/>
        <v>3.9040600573940507</v>
      </c>
      <c r="NZ317" s="212">
        <f t="shared" si="1287"/>
        <v>56520.75977846454</v>
      </c>
      <c r="OD317" s="3">
        <f t="shared" si="1105"/>
        <v>0</v>
      </c>
      <c r="OE317" s="6">
        <f t="shared" si="1106"/>
        <v>0</v>
      </c>
      <c r="OF317" s="6">
        <f t="shared" si="1107"/>
        <v>5.8332628406060048</v>
      </c>
      <c r="OG317" s="6">
        <f t="shared" si="1108"/>
        <v>0</v>
      </c>
      <c r="OH317" s="193">
        <f t="shared" si="1288"/>
        <v>5.6740334309306508</v>
      </c>
      <c r="OI317" s="193">
        <f t="shared" si="1289"/>
        <v>4.1745731882913786</v>
      </c>
      <c r="OJ317" s="193">
        <f t="shared" si="1290"/>
        <v>3.9359689338405284</v>
      </c>
      <c r="OK317" s="193">
        <f t="shared" si="1109"/>
        <v>3.9040600573940507</v>
      </c>
      <c r="OL317" s="212">
        <f t="shared" si="1291"/>
        <v>56904.578686888213</v>
      </c>
      <c r="OP317" s="3">
        <f t="shared" si="1110"/>
        <v>0</v>
      </c>
      <c r="OQ317" s="6">
        <f t="shared" si="1111"/>
        <v>0</v>
      </c>
      <c r="OR317" s="6">
        <f t="shared" si="1112"/>
        <v>0</v>
      </c>
      <c r="OS317" s="6">
        <f t="shared" si="1113"/>
        <v>5.7649454987496034</v>
      </c>
      <c r="OT317" s="193">
        <f t="shared" si="1292"/>
        <v>5.6740334309306508</v>
      </c>
      <c r="OU317" s="193">
        <f t="shared" si="1293"/>
        <v>4.1745731882913786</v>
      </c>
      <c r="OV317" s="193">
        <f t="shared" si="1294"/>
        <v>3.8150380693314694</v>
      </c>
      <c r="OW317" s="193">
        <f t="shared" si="1114"/>
        <v>4.0140086566351254</v>
      </c>
      <c r="OX317" s="232">
        <f t="shared" si="1295"/>
        <v>57087.208941597593</v>
      </c>
    </row>
    <row r="318" spans="2:414" x14ac:dyDescent="0.2">
      <c r="AA318" s="6"/>
      <c r="AB318" s="6"/>
      <c r="AC318" s="6"/>
      <c r="AD318" s="6"/>
      <c r="AE318" s="6"/>
      <c r="AF318" s="6"/>
      <c r="AG318" s="6"/>
      <c r="AH318" s="6"/>
      <c r="AI318" s="6"/>
      <c r="AJ318" s="6"/>
      <c r="AK318" s="6"/>
      <c r="AL318" s="6"/>
      <c r="AM318" s="37"/>
      <c r="AN318" s="37"/>
      <c r="AO318" s="37"/>
      <c r="AP318" s="37"/>
      <c r="AQ318" s="37"/>
      <c r="AR318" s="37"/>
      <c r="AS318" s="37"/>
      <c r="AT318" s="37"/>
      <c r="AU318" s="37"/>
      <c r="AV318" s="37"/>
      <c r="AW318" s="37"/>
    </row>
    <row r="319" spans="2:414" x14ac:dyDescent="0.2">
      <c r="AA319" s="6"/>
      <c r="AB319" s="6"/>
      <c r="AC319" s="6"/>
      <c r="AD319" s="6"/>
      <c r="AE319" s="6"/>
      <c r="AF319" s="6"/>
      <c r="AG319" s="6"/>
      <c r="AH319" s="6"/>
      <c r="AI319" s="6"/>
      <c r="AJ319" s="6"/>
      <c r="AK319" s="6"/>
      <c r="AL319" s="6"/>
      <c r="AM319" s="37"/>
      <c r="AN319" s="37"/>
      <c r="AO319" s="37"/>
      <c r="AP319" s="37"/>
      <c r="AQ319" s="37"/>
      <c r="AR319" s="37"/>
      <c r="AS319" s="37"/>
      <c r="AT319" s="37"/>
      <c r="AU319" s="37"/>
      <c r="AV319" s="37"/>
      <c r="AW319" s="37"/>
    </row>
    <row r="320" spans="2:414" x14ac:dyDescent="0.2">
      <c r="AA320" s="6"/>
      <c r="AB320" s="6"/>
      <c r="AC320" s="6"/>
      <c r="AD320" s="6"/>
      <c r="AE320" s="6"/>
      <c r="AF320" s="6"/>
      <c r="AG320" s="6"/>
      <c r="AH320" s="6"/>
      <c r="AI320" s="6"/>
      <c r="AJ320" s="6"/>
      <c r="AK320" s="6"/>
      <c r="AL320" s="6"/>
      <c r="AM320" s="37"/>
      <c r="AN320" s="37"/>
      <c r="AO320" s="37"/>
      <c r="AP320" s="37"/>
      <c r="AQ320" s="37"/>
      <c r="AR320" s="37"/>
      <c r="AS320" s="37"/>
      <c r="AT320" s="37"/>
      <c r="AU320" s="37"/>
      <c r="AV320" s="37"/>
      <c r="AW320" s="37"/>
    </row>
    <row r="321" spans="27:49" x14ac:dyDescent="0.2">
      <c r="AA321" s="6"/>
      <c r="AB321" s="6"/>
      <c r="AC321" s="6"/>
      <c r="AD321" s="6"/>
      <c r="AE321" s="6"/>
      <c r="AF321" s="6"/>
      <c r="AG321" s="6"/>
      <c r="AH321" s="6"/>
      <c r="AI321" s="6"/>
      <c r="AJ321" s="6"/>
      <c r="AK321" s="6"/>
      <c r="AL321" s="6"/>
      <c r="AM321" s="37"/>
      <c r="AN321" s="37"/>
      <c r="AO321" s="37"/>
      <c r="AP321" s="37"/>
      <c r="AQ321" s="37"/>
      <c r="AR321" s="37"/>
      <c r="AS321" s="37"/>
      <c r="AT321" s="37"/>
      <c r="AU321" s="37"/>
      <c r="AV321" s="37"/>
      <c r="AW321" s="37"/>
    </row>
    <row r="322" spans="27:49" x14ac:dyDescent="0.2">
      <c r="AA322" s="6"/>
      <c r="AB322" s="6"/>
      <c r="AC322" s="6"/>
      <c r="AD322" s="6"/>
      <c r="AE322" s="6"/>
      <c r="AF322" s="6"/>
      <c r="AG322" s="6"/>
      <c r="AH322" s="6"/>
      <c r="AI322" s="6"/>
      <c r="AJ322" s="6"/>
      <c r="AK322" s="6"/>
      <c r="AL322" s="6"/>
      <c r="AM322" s="37"/>
      <c r="AN322" s="37"/>
      <c r="AO322" s="37"/>
      <c r="AP322" s="37"/>
      <c r="AQ322" s="37"/>
      <c r="AR322" s="37"/>
      <c r="AS322" s="37"/>
      <c r="AT322" s="37"/>
      <c r="AU322" s="37"/>
      <c r="AV322" s="37"/>
      <c r="AW322" s="37"/>
    </row>
    <row r="323" spans="27:49" x14ac:dyDescent="0.2">
      <c r="AA323" s="6"/>
      <c r="AB323" s="6"/>
      <c r="AC323" s="6"/>
      <c r="AD323" s="6"/>
      <c r="AE323" s="6"/>
      <c r="AF323" s="6"/>
      <c r="AG323" s="6"/>
      <c r="AH323" s="6"/>
      <c r="AI323" s="6"/>
      <c r="AJ323" s="6"/>
      <c r="AK323" s="6"/>
      <c r="AL323" s="6"/>
      <c r="AM323" s="37"/>
      <c r="AN323" s="37"/>
      <c r="AO323" s="37"/>
      <c r="AP323" s="37"/>
      <c r="AQ323" s="37"/>
      <c r="AR323" s="37"/>
      <c r="AS323" s="37"/>
      <c r="AT323" s="37"/>
      <c r="AU323" s="37"/>
      <c r="AV323" s="37"/>
      <c r="AW323" s="37"/>
    </row>
    <row r="324" spans="27:49" x14ac:dyDescent="0.2">
      <c r="AA324" s="6"/>
      <c r="AB324" s="6"/>
      <c r="AC324" s="6"/>
      <c r="AD324" s="6"/>
      <c r="AE324" s="6"/>
      <c r="AF324" s="6"/>
      <c r="AG324" s="6"/>
      <c r="AH324" s="6"/>
      <c r="AI324" s="6"/>
      <c r="AJ324" s="6"/>
      <c r="AK324" s="6"/>
      <c r="AL324" s="6"/>
      <c r="AM324" s="37"/>
      <c r="AN324" s="37"/>
      <c r="AO324" s="37"/>
      <c r="AP324" s="37"/>
      <c r="AQ324" s="37"/>
      <c r="AR324" s="37"/>
      <c r="AS324" s="37"/>
      <c r="AT324" s="37"/>
      <c r="AU324" s="37"/>
      <c r="AV324" s="37"/>
      <c r="AW324" s="37"/>
    </row>
    <row r="325" spans="27:49" x14ac:dyDescent="0.2">
      <c r="AA325" s="6"/>
      <c r="AB325" s="6"/>
      <c r="AC325" s="6"/>
      <c r="AD325" s="6"/>
      <c r="AE325" s="6"/>
      <c r="AF325" s="6"/>
      <c r="AG325" s="6"/>
      <c r="AH325" s="6"/>
      <c r="AI325" s="6"/>
      <c r="AJ325" s="6"/>
      <c r="AK325" s="6"/>
      <c r="AL325" s="6"/>
      <c r="AM325" s="37"/>
      <c r="AN325" s="37"/>
      <c r="AO325" s="37"/>
      <c r="AP325" s="37"/>
      <c r="AQ325" s="37"/>
      <c r="AR325" s="37"/>
      <c r="AS325" s="37"/>
      <c r="AT325" s="37"/>
      <c r="AU325" s="37"/>
      <c r="AV325" s="37"/>
      <c r="AW325" s="37"/>
    </row>
    <row r="326" spans="27:49" x14ac:dyDescent="0.2">
      <c r="AA326" s="6"/>
      <c r="AB326" s="6"/>
      <c r="AC326" s="6"/>
      <c r="AD326" s="6"/>
      <c r="AE326" s="6"/>
      <c r="AF326" s="6"/>
      <c r="AG326" s="6"/>
      <c r="AH326" s="6"/>
      <c r="AI326" s="6"/>
      <c r="AJ326" s="6"/>
      <c r="AK326" s="6"/>
      <c r="AL326" s="6"/>
      <c r="AM326" s="37"/>
      <c r="AN326" s="37"/>
      <c r="AO326" s="37"/>
      <c r="AP326" s="37"/>
      <c r="AQ326" s="37"/>
      <c r="AR326" s="37"/>
      <c r="AS326" s="37"/>
      <c r="AT326" s="37"/>
      <c r="AU326" s="37"/>
      <c r="AV326" s="37"/>
      <c r="AW326" s="37"/>
    </row>
    <row r="327" spans="27:49" x14ac:dyDescent="0.2">
      <c r="AA327" s="6"/>
      <c r="AB327" s="6"/>
      <c r="AC327" s="6"/>
      <c r="AD327" s="6"/>
      <c r="AE327" s="6"/>
      <c r="AF327" s="6"/>
      <c r="AG327" s="6"/>
      <c r="AH327" s="6"/>
      <c r="AI327" s="6"/>
      <c r="AJ327" s="6"/>
      <c r="AK327" s="6"/>
      <c r="AL327" s="6"/>
      <c r="AM327" s="37"/>
      <c r="AN327" s="37"/>
      <c r="AO327" s="37"/>
      <c r="AP327" s="37"/>
      <c r="AQ327" s="37"/>
      <c r="AR327" s="37"/>
      <c r="AS327" s="37"/>
      <c r="AT327" s="37"/>
      <c r="AU327" s="37"/>
      <c r="AV327" s="37"/>
      <c r="AW327" s="37"/>
    </row>
    <row r="328" spans="27:49" x14ac:dyDescent="0.2">
      <c r="AA328" s="6"/>
      <c r="AB328" s="6"/>
      <c r="AC328" s="6"/>
      <c r="AD328" s="6"/>
      <c r="AE328" s="6"/>
      <c r="AF328" s="6"/>
      <c r="AG328" s="6"/>
      <c r="AH328" s="6"/>
      <c r="AI328" s="6"/>
      <c r="AJ328" s="6"/>
      <c r="AK328" s="6"/>
      <c r="AL328" s="6"/>
      <c r="AM328" s="37"/>
      <c r="AN328" s="37"/>
      <c r="AO328" s="37"/>
      <c r="AP328" s="37"/>
      <c r="AQ328" s="37"/>
      <c r="AR328" s="37"/>
      <c r="AS328" s="37"/>
      <c r="AT328" s="37"/>
      <c r="AU328" s="37"/>
      <c r="AV328" s="37"/>
      <c r="AW328" s="37"/>
    </row>
  </sheetData>
  <mergeCells count="3">
    <mergeCell ref="S4:V4"/>
    <mergeCell ref="W4:Z4"/>
    <mergeCell ref="C2:AA2"/>
  </mergeCells>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50A3-2CDA-BB49-BF2B-15CACBFEC500}">
  <dimension ref="A1:X41"/>
  <sheetViews>
    <sheetView zoomScaleNormal="80" workbookViewId="0">
      <selection activeCell="AA12" sqref="AA12"/>
    </sheetView>
  </sheetViews>
  <sheetFormatPr baseColWidth="10" defaultRowHeight="24" customHeight="1" x14ac:dyDescent="0.2"/>
  <cols>
    <col min="1" max="1" width="13.83203125" customWidth="1"/>
    <col min="2" max="2" width="24" customWidth="1"/>
    <col min="3" max="3" width="12.5" customWidth="1"/>
    <col min="4" max="4" width="16.1640625" customWidth="1"/>
    <col min="5" max="5" width="13.5" customWidth="1"/>
    <col min="6" max="6" width="15.6640625" customWidth="1"/>
    <col min="7" max="7" width="14.83203125" customWidth="1"/>
    <col min="8" max="8" width="13.83203125" customWidth="1"/>
    <col min="9" max="9" width="17.6640625" customWidth="1"/>
    <col min="10" max="11" width="11" customWidth="1"/>
    <col min="12" max="12" width="14.83203125" customWidth="1"/>
    <col min="13" max="13" width="12.5" customWidth="1"/>
    <col min="14" max="14" width="17.6640625" customWidth="1"/>
    <col min="15" max="15" width="11.6640625" customWidth="1"/>
    <col min="16" max="16" width="10.1640625" customWidth="1"/>
    <col min="17" max="17" width="2.6640625" customWidth="1"/>
    <col min="18" max="18" width="3.6640625" customWidth="1"/>
    <col min="19" max="20" width="18.83203125" customWidth="1"/>
    <col min="21" max="21" width="14.1640625" customWidth="1"/>
    <col min="22" max="22" width="15.5" customWidth="1"/>
    <col min="23" max="23" width="10.33203125" customWidth="1"/>
    <col min="24" max="24" width="10.5" customWidth="1"/>
  </cols>
  <sheetData>
    <row r="1" spans="1:24" ht="34" customHeight="1" x14ac:dyDescent="0.3">
      <c r="A1" s="10" t="s">
        <v>39</v>
      </c>
      <c r="B1" s="7"/>
      <c r="C1" s="259" t="s">
        <v>17</v>
      </c>
      <c r="D1" s="259"/>
      <c r="E1" s="58"/>
      <c r="F1" s="199">
        <v>0.2</v>
      </c>
      <c r="G1" s="10" t="s">
        <v>22</v>
      </c>
      <c r="H1" s="7"/>
      <c r="I1" s="7"/>
      <c r="J1" s="7"/>
      <c r="K1" s="7"/>
      <c r="L1" s="7"/>
      <c r="M1" s="7"/>
      <c r="N1" s="7"/>
      <c r="O1" s="7"/>
      <c r="P1" s="7"/>
      <c r="Q1" s="7"/>
      <c r="R1" s="261" t="s">
        <v>41</v>
      </c>
      <c r="S1" s="11" t="s">
        <v>21</v>
      </c>
      <c r="T1" s="12"/>
      <c r="U1" s="12"/>
      <c r="V1" s="12"/>
      <c r="W1" s="13"/>
      <c r="X1" s="13"/>
    </row>
    <row r="2" spans="1:24" ht="25" customHeight="1" x14ac:dyDescent="0.25">
      <c r="A2" s="20"/>
      <c r="B2" s="21" t="s">
        <v>11</v>
      </c>
      <c r="C2" s="21" t="s">
        <v>18</v>
      </c>
      <c r="D2" s="25"/>
      <c r="E2" s="25"/>
      <c r="F2" s="25"/>
      <c r="G2" s="24"/>
      <c r="H2" s="24"/>
      <c r="I2" s="24"/>
      <c r="J2" s="21"/>
      <c r="K2" s="7"/>
      <c r="L2" s="7"/>
      <c r="M2" s="7"/>
      <c r="N2" s="7"/>
      <c r="O2" s="7"/>
      <c r="P2" s="7"/>
      <c r="Q2" s="7"/>
      <c r="R2" s="261"/>
      <c r="S2" s="13"/>
      <c r="T2" s="13"/>
      <c r="U2" s="13"/>
      <c r="V2" s="13"/>
      <c r="W2" s="13"/>
      <c r="X2" s="14" t="s">
        <v>9</v>
      </c>
    </row>
    <row r="3" spans="1:24" ht="25" customHeight="1" x14ac:dyDescent="0.25">
      <c r="A3" s="21" t="s">
        <v>12</v>
      </c>
      <c r="B3" s="27">
        <f>GETPIVOTDATA("Sum of TV_Spend",EDA!$A$72,"Year",2024)</f>
        <v>323867.17148969683</v>
      </c>
      <c r="C3" s="27"/>
      <c r="D3" s="186">
        <f>B3/B$7</f>
        <v>0.63739536211608039</v>
      </c>
      <c r="E3" s="28"/>
      <c r="F3" s="29"/>
      <c r="G3" s="28"/>
      <c r="H3" s="30"/>
      <c r="I3" s="30"/>
      <c r="J3" s="26"/>
      <c r="K3" s="31"/>
      <c r="L3" s="7"/>
      <c r="M3" s="7"/>
      <c r="N3" s="7"/>
      <c r="O3" s="7"/>
      <c r="P3" s="7"/>
      <c r="Q3" s="7"/>
      <c r="R3" s="261"/>
      <c r="S3" s="13"/>
      <c r="T3" s="13"/>
      <c r="U3" s="13"/>
      <c r="V3" s="13"/>
      <c r="W3" s="15" t="s">
        <v>10</v>
      </c>
      <c r="X3" s="16" t="e">
        <f>'Model Dignosics'!#REF!</f>
        <v>#REF!</v>
      </c>
    </row>
    <row r="4" spans="1:24" ht="25" customHeight="1" x14ac:dyDescent="0.25">
      <c r="A4" s="21" t="s">
        <v>13</v>
      </c>
      <c r="B4" s="27">
        <f>GETPIVOTDATA("Sum of Radio_Spend",EDA!$A$72,"Year",2024)</f>
        <v>91947.022114513326</v>
      </c>
      <c r="C4" s="27"/>
      <c r="D4" s="186">
        <f t="shared" ref="D4:D7" si="0">B4/B$7</f>
        <v>0.18095877142039979</v>
      </c>
      <c r="E4" s="28"/>
      <c r="F4" s="29"/>
      <c r="G4" s="28"/>
      <c r="H4" s="30"/>
      <c r="I4" s="30"/>
      <c r="J4" s="26"/>
      <c r="K4" s="31"/>
      <c r="L4" s="7"/>
      <c r="M4" s="7"/>
      <c r="N4" s="7"/>
      <c r="O4" s="7"/>
      <c r="P4" s="7"/>
      <c r="Q4" s="7"/>
      <c r="R4" s="261"/>
      <c r="S4" s="13"/>
      <c r="T4" s="13"/>
      <c r="U4" s="13"/>
      <c r="V4" s="13"/>
      <c r="W4" s="15" t="s">
        <v>14</v>
      </c>
      <c r="X4" s="16" t="e">
        <f>'Model Dignosics'!#REF!</f>
        <v>#REF!</v>
      </c>
    </row>
    <row r="5" spans="1:24" ht="25" customHeight="1" x14ac:dyDescent="0.25">
      <c r="A5" s="21" t="s">
        <v>31</v>
      </c>
      <c r="B5" s="27">
        <f>GETPIVOTDATA("Sum of YouTube_spend",EDA!$A$72,"Year",2024)</f>
        <v>51779.110565852119</v>
      </c>
      <c r="C5" s="27"/>
      <c r="D5" s="186">
        <f t="shared" si="0"/>
        <v>0.10190524954215627</v>
      </c>
      <c r="E5" s="28"/>
      <c r="F5" s="29"/>
      <c r="G5" s="28"/>
      <c r="H5" s="30"/>
      <c r="I5" s="30"/>
      <c r="J5" s="26"/>
      <c r="K5" s="31"/>
      <c r="L5" s="7"/>
      <c r="M5" s="7"/>
      <c r="N5" s="7"/>
      <c r="O5" s="7"/>
      <c r="P5" s="7"/>
      <c r="Q5" s="7"/>
      <c r="R5" s="261"/>
      <c r="S5" s="13"/>
      <c r="T5" s="13"/>
      <c r="U5" s="13"/>
      <c r="V5" s="13"/>
      <c r="W5" s="13"/>
      <c r="X5" s="13"/>
    </row>
    <row r="6" spans="1:24" ht="25" customHeight="1" x14ac:dyDescent="0.25">
      <c r="A6" s="21" t="s">
        <v>32</v>
      </c>
      <c r="B6" s="27">
        <f>GETPIVOTDATA("Sum of Facebook_spend_",EDA!$A$72,"Year",2024)</f>
        <v>40517.031641755566</v>
      </c>
      <c r="C6" s="27"/>
      <c r="D6" s="186">
        <f t="shared" si="0"/>
        <v>7.9740616921363569E-2</v>
      </c>
      <c r="E6" s="28"/>
      <c r="F6" s="29"/>
      <c r="G6" s="28"/>
      <c r="H6" s="32"/>
      <c r="I6" s="31"/>
      <c r="J6" s="31"/>
      <c r="K6" s="31"/>
      <c r="L6" s="7"/>
      <c r="M6" s="7"/>
      <c r="N6" s="7"/>
      <c r="O6" s="7"/>
      <c r="P6" s="7"/>
      <c r="Q6" s="7"/>
      <c r="R6" s="261"/>
      <c r="S6" s="13"/>
      <c r="T6" s="13"/>
      <c r="U6" s="13"/>
      <c r="V6" s="13"/>
      <c r="W6" s="13"/>
      <c r="X6" s="13"/>
    </row>
    <row r="7" spans="1:24" ht="25" customHeight="1" x14ac:dyDescent="0.25">
      <c r="A7" s="22" t="s">
        <v>42</v>
      </c>
      <c r="B7" s="38">
        <f>SUM(B3:B6)</f>
        <v>508110.33581181784</v>
      </c>
      <c r="C7" s="27"/>
      <c r="D7" s="186">
        <f t="shared" si="0"/>
        <v>1</v>
      </c>
      <c r="E7" s="26"/>
      <c r="F7" s="26"/>
      <c r="G7" s="32"/>
      <c r="H7" s="32"/>
      <c r="I7" s="31"/>
      <c r="J7" s="31"/>
      <c r="K7" s="31"/>
      <c r="L7" s="7"/>
      <c r="M7" s="7"/>
      <c r="N7" s="7"/>
      <c r="O7" s="7"/>
      <c r="P7" s="7"/>
      <c r="Q7" s="7"/>
      <c r="R7" s="261"/>
      <c r="S7" s="13"/>
      <c r="T7" s="13"/>
      <c r="U7" s="13"/>
      <c r="V7" s="13"/>
      <c r="W7" s="13"/>
      <c r="X7" s="13"/>
    </row>
    <row r="8" spans="1:24" ht="25" customHeight="1" x14ac:dyDescent="0.25">
      <c r="A8" s="63" t="s">
        <v>43</v>
      </c>
      <c r="B8" s="51">
        <f>GETPIVOTDATA("sales",EDA!$AX$69,"Years (Date)",2024)</f>
        <v>27262344.316018283</v>
      </c>
      <c r="C8" s="27"/>
      <c r="D8" s="28"/>
      <c r="E8" s="28"/>
      <c r="F8" s="29"/>
      <c r="G8" s="32"/>
      <c r="H8" s="32"/>
      <c r="I8" s="31"/>
      <c r="J8" s="31"/>
      <c r="K8" s="31"/>
      <c r="L8" s="7"/>
      <c r="M8" s="7"/>
      <c r="N8" s="7"/>
      <c r="O8" s="7"/>
      <c r="P8" s="7"/>
      <c r="Q8" s="7"/>
      <c r="R8" s="261"/>
      <c r="S8" s="13"/>
      <c r="T8" s="13"/>
      <c r="U8" s="13"/>
      <c r="V8" s="13"/>
      <c r="W8" s="13"/>
      <c r="X8" s="13"/>
    </row>
    <row r="9" spans="1:24" ht="35" customHeight="1" x14ac:dyDescent="0.3">
      <c r="A9" s="10" t="s">
        <v>40</v>
      </c>
      <c r="B9" s="7"/>
      <c r="C9" s="7"/>
      <c r="D9" s="7"/>
      <c r="E9" s="7"/>
      <c r="F9" s="7"/>
      <c r="G9" s="8"/>
      <c r="H9" s="7"/>
      <c r="I9" s="7"/>
      <c r="J9" s="7"/>
      <c r="K9" s="7"/>
      <c r="L9" s="7"/>
      <c r="M9" s="7"/>
      <c r="N9" s="7"/>
      <c r="O9" s="7"/>
      <c r="P9" s="7"/>
      <c r="Q9" s="7"/>
      <c r="R9" s="261"/>
      <c r="S9" s="13"/>
      <c r="T9" s="13"/>
      <c r="U9" s="13"/>
      <c r="V9" s="13"/>
      <c r="W9" s="13"/>
      <c r="X9" s="13"/>
    </row>
    <row r="10" spans="1:24" ht="25" customHeight="1" x14ac:dyDescent="0.3">
      <c r="A10" s="10" t="s">
        <v>34</v>
      </c>
      <c r="B10" s="260" t="s">
        <v>36</v>
      </c>
      <c r="C10" s="260"/>
      <c r="D10" s="260"/>
      <c r="E10" s="59"/>
      <c r="F10" s="7"/>
      <c r="G10" s="260" t="s">
        <v>33</v>
      </c>
      <c r="H10" s="260"/>
      <c r="I10" s="260"/>
      <c r="J10" s="260"/>
      <c r="K10" s="7"/>
      <c r="L10" s="23" t="s">
        <v>35</v>
      </c>
      <c r="M10" s="23"/>
      <c r="N10" s="23"/>
      <c r="O10" s="23"/>
      <c r="P10" s="9"/>
      <c r="Q10" s="7"/>
      <c r="R10" s="261"/>
      <c r="S10" s="13"/>
      <c r="T10" s="13"/>
      <c r="U10" s="13"/>
      <c r="V10" s="13"/>
      <c r="W10" s="13"/>
      <c r="X10" s="13"/>
    </row>
    <row r="11" spans="1:24" ht="25" customHeight="1" x14ac:dyDescent="0.25">
      <c r="A11" s="23"/>
      <c r="B11" s="23" t="s">
        <v>16</v>
      </c>
      <c r="C11" s="55" t="s">
        <v>19</v>
      </c>
      <c r="D11" s="21" t="s">
        <v>44</v>
      </c>
      <c r="E11" s="21" t="s">
        <v>15</v>
      </c>
      <c r="F11" s="8" t="s">
        <v>46</v>
      </c>
      <c r="G11" s="23" t="s">
        <v>16</v>
      </c>
      <c r="H11" s="55" t="s">
        <v>19</v>
      </c>
      <c r="I11" s="21" t="s">
        <v>44</v>
      </c>
      <c r="J11" s="21" t="s">
        <v>15</v>
      </c>
      <c r="K11" s="8" t="s">
        <v>46</v>
      </c>
      <c r="L11" s="23" t="s">
        <v>16</v>
      </c>
      <c r="M11" s="55" t="s">
        <v>19</v>
      </c>
      <c r="N11" s="21" t="s">
        <v>44</v>
      </c>
      <c r="O11" s="21" t="s">
        <v>15</v>
      </c>
      <c r="P11" s="8" t="s">
        <v>46</v>
      </c>
      <c r="Q11" s="7"/>
      <c r="R11" s="261"/>
      <c r="S11" s="13"/>
      <c r="T11" s="13"/>
      <c r="U11" s="13"/>
      <c r="V11" s="13"/>
      <c r="W11" s="13"/>
      <c r="X11" s="13"/>
    </row>
    <row r="12" spans="1:24" ht="25" customHeight="1" x14ac:dyDescent="0.25">
      <c r="A12" s="23" t="str">
        <f>A3</f>
        <v>TV</v>
      </c>
      <c r="B12" s="53">
        <f>$B3*(1+C12)</f>
        <v>317389.82805990288</v>
      </c>
      <c r="C12" s="54">
        <v>-0.02</v>
      </c>
      <c r="D12" s="198">
        <f>Scenarios!$BO$3-Scenarios!$BC$3</f>
        <v>4213.6642079763114</v>
      </c>
      <c r="E12" s="198">
        <f>D12/B12*$F$1</f>
        <v>2.655198015470768E-3</v>
      </c>
      <c r="F12" s="36">
        <f>(Scenarios!CA3-Scenarios!BC3)*F$1</f>
        <v>842.73284159526236</v>
      </c>
      <c r="G12" s="53">
        <f>$B3*(1+H12)</f>
        <v>372447.24721315131</v>
      </c>
      <c r="H12" s="200">
        <v>0.15</v>
      </c>
      <c r="I12" s="198">
        <f>Scenarios!HO3-Scenarios!$BC$3</f>
        <v>4934.7307153828442</v>
      </c>
      <c r="J12" s="217">
        <f>I12/G12*$F$1</f>
        <v>2.6498951206148673E-3</v>
      </c>
      <c r="K12" s="218">
        <f>($F$1*I12)/G12</f>
        <v>2.6498951206148673E-3</v>
      </c>
      <c r="L12" s="53">
        <f>$B3*(1+M12)</f>
        <v>356253.88863866654</v>
      </c>
      <c r="M12" s="219">
        <v>0.1</v>
      </c>
      <c r="N12" s="198">
        <f>Scenarios!IA3-Scenarios!$BC$3</f>
        <v>4722.950137771666</v>
      </c>
      <c r="O12" s="220">
        <f>N12/L12*$F$1</f>
        <v>2.6514518372384461E-3</v>
      </c>
      <c r="P12" s="222">
        <f>($F$1*N12)/L12</f>
        <v>2.6514518372384461E-3</v>
      </c>
      <c r="Q12" s="7"/>
      <c r="R12" s="261"/>
      <c r="S12" s="13"/>
      <c r="T12" s="13"/>
      <c r="U12" s="13"/>
      <c r="V12" s="13"/>
      <c r="W12" s="13"/>
      <c r="X12" s="13"/>
    </row>
    <row r="13" spans="1:24" ht="25" customHeight="1" x14ac:dyDescent="0.25">
      <c r="A13" s="23" t="str">
        <f>A4</f>
        <v>Radio</v>
      </c>
      <c r="B13" s="53">
        <f t="shared" ref="B13:B15" si="1">$B4*(1+C13)</f>
        <v>91947.022114513326</v>
      </c>
      <c r="C13" s="54">
        <v>0</v>
      </c>
      <c r="D13" s="198">
        <f>Scenarios!CM3-Scenarios!BC3</f>
        <v>64672.413552187383</v>
      </c>
      <c r="E13" s="198">
        <f>D13/B13*$F$1</f>
        <v>0.14067320956113749</v>
      </c>
      <c r="F13" s="36">
        <f>(Scenarios!CY3-Scenarios!BC3)*Results!F1</f>
        <v>12934.617884028703</v>
      </c>
      <c r="G13" s="53">
        <f t="shared" ref="G13:G15" si="2">$B4*(1+H13)</f>
        <v>103900.13498940005</v>
      </c>
      <c r="H13" s="200">
        <v>0.13</v>
      </c>
      <c r="I13" s="198">
        <f>Scenarios!IY3-Scenarios!$BC$3</f>
        <v>72710.978062365204</v>
      </c>
      <c r="J13" s="217">
        <f>I13/G13*$F$1</f>
        <v>0.13996320229956047</v>
      </c>
      <c r="K13" s="218">
        <f t="shared" ref="K13:K15" si="3">($F$1*I13)/G13</f>
        <v>0.1399632022995605</v>
      </c>
      <c r="L13" s="53">
        <f t="shared" ref="L13:L15" si="4">$B4*(1+M13)</f>
        <v>101141.72432596466</v>
      </c>
      <c r="M13" s="200">
        <v>0.1</v>
      </c>
      <c r="N13" s="198">
        <f>Scenarios!JK3-Scenarios!$BC$3</f>
        <v>70863.016921438277</v>
      </c>
      <c r="O13" s="220">
        <f>N13/L13*$F$1</f>
        <v>0.14012617916826761</v>
      </c>
      <c r="P13" s="222">
        <f t="shared" ref="P13:P15" si="5">($F$1*N13)/L13</f>
        <v>0.14012617916826764</v>
      </c>
      <c r="Q13" s="7"/>
      <c r="R13" s="261"/>
      <c r="S13" s="13"/>
      <c r="T13" s="13"/>
      <c r="U13" s="13"/>
      <c r="V13" s="13"/>
      <c r="W13" s="13"/>
      <c r="X13" s="13"/>
    </row>
    <row r="14" spans="1:24" ht="25" customHeight="1" x14ac:dyDescent="0.3">
      <c r="A14" s="23" t="str">
        <f>A5</f>
        <v>Youtube</v>
      </c>
      <c r="B14" s="53">
        <f t="shared" si="1"/>
        <v>54368.066094144728</v>
      </c>
      <c r="C14" s="54">
        <v>0.05</v>
      </c>
      <c r="D14" s="198">
        <f>Scenarios!DK3-Scenarios!BC3</f>
        <v>169392.61050978675</v>
      </c>
      <c r="E14" s="198">
        <f>D14/B14*$F$1</f>
        <v>0.62313274199035684</v>
      </c>
      <c r="F14" s="36">
        <f>(Scenarios!DW3-Scenarios!BC3)*Results!F1</f>
        <v>32342.241812938453</v>
      </c>
      <c r="G14" s="53">
        <f t="shared" si="2"/>
        <v>64206.097101656625</v>
      </c>
      <c r="H14" s="200">
        <v>0.24</v>
      </c>
      <c r="I14" s="198">
        <f>Scenarios!KI3-Scenarios!$BC$3</f>
        <v>198273.11237127334</v>
      </c>
      <c r="J14" s="217">
        <f t="shared" ref="J14:J15" si="6">I14/G14*$F$1</f>
        <v>0.6176145921386571</v>
      </c>
      <c r="K14" s="218">
        <f t="shared" si="3"/>
        <v>0.6176145921386571</v>
      </c>
      <c r="L14" s="53">
        <f t="shared" si="4"/>
        <v>56957.021622437336</v>
      </c>
      <c r="M14" s="200">
        <v>0.1</v>
      </c>
      <c r="N14" s="198">
        <f>Scenarios!KU3-Scenarios!$BC$3</f>
        <v>177041.56526799873</v>
      </c>
      <c r="O14" s="220">
        <f t="shared" ref="O14:O15" si="7">N14/L14*$F$1</f>
        <v>0.6216672158231531</v>
      </c>
      <c r="P14" s="222">
        <f t="shared" si="5"/>
        <v>0.6216672158231531</v>
      </c>
      <c r="Q14" s="7"/>
      <c r="R14" s="33"/>
      <c r="S14" s="11"/>
      <c r="T14" s="13"/>
      <c r="U14" s="13"/>
      <c r="V14" s="13"/>
      <c r="W14" s="13"/>
      <c r="X14" s="13"/>
    </row>
    <row r="15" spans="1:24" ht="25" customHeight="1" x14ac:dyDescent="0.25">
      <c r="A15" s="23" t="str">
        <f>A6</f>
        <v>Facebook</v>
      </c>
      <c r="B15" s="53">
        <f t="shared" si="1"/>
        <v>121551.09492526669</v>
      </c>
      <c r="C15" s="187">
        <v>2</v>
      </c>
      <c r="D15" s="198">
        <f>Scenarios!EI3-Scenarios!BC3</f>
        <v>591613.04426024482</v>
      </c>
      <c r="E15" s="198">
        <f>D15/B15*$F$1</f>
        <v>0.9734392678634225</v>
      </c>
      <c r="F15" s="36">
        <f>(Scenarios!EU3-Scenarios!BC3)*Results!F1</f>
        <v>42611.580084346984</v>
      </c>
      <c r="G15" s="53">
        <f t="shared" si="2"/>
        <v>47810.097337271567</v>
      </c>
      <c r="H15" s="201">
        <v>0.18</v>
      </c>
      <c r="I15" s="221">
        <f>Scenarios!LS3-Scenarios!$BC$3</f>
        <v>249542.91038475186</v>
      </c>
      <c r="J15" s="217">
        <f t="shared" si="6"/>
        <v>1.0438920825631299</v>
      </c>
      <c r="K15" s="218">
        <f t="shared" si="3"/>
        <v>1.0438920825631302</v>
      </c>
      <c r="L15" s="53">
        <f t="shared" si="4"/>
        <v>44568.734805931126</v>
      </c>
      <c r="M15" s="201">
        <v>0.1</v>
      </c>
      <c r="N15" s="53">
        <f>Scenarios!ME3-Scenarios!$BC$3</f>
        <v>233390.61966842785</v>
      </c>
      <c r="O15" s="220">
        <f t="shared" si="7"/>
        <v>1.0473288985415339</v>
      </c>
      <c r="P15" s="222">
        <f t="shared" si="5"/>
        <v>1.0473288985415339</v>
      </c>
      <c r="Q15" s="7"/>
      <c r="R15" s="33"/>
      <c r="S15" s="13"/>
      <c r="T15" s="13"/>
      <c r="U15" s="13"/>
      <c r="V15" s="13"/>
      <c r="W15" s="19"/>
      <c r="X15" s="17"/>
    </row>
    <row r="16" spans="1:24" ht="25" customHeight="1" x14ac:dyDescent="0.25">
      <c r="A16" s="22" t="str">
        <f>A7</f>
        <v>Total Spend</v>
      </c>
      <c r="B16" s="53">
        <f>SUM(B12:B15)</f>
        <v>585256.01119382761</v>
      </c>
      <c r="C16" s="56">
        <f>(B16-B7)/B7</f>
        <v>0.15182858907751326</v>
      </c>
      <c r="D16" s="35"/>
      <c r="E16" s="35"/>
      <c r="F16" s="7"/>
      <c r="G16" s="53">
        <f>SUM(G12:G15)</f>
        <v>588363.57664147951</v>
      </c>
      <c r="H16" s="35">
        <f>(G16-B7)/B7</f>
        <v>0.15794451553802677</v>
      </c>
      <c r="I16" s="56"/>
      <c r="J16" s="35"/>
      <c r="K16" s="7"/>
      <c r="L16" s="53">
        <f>SUM(L12:L15)</f>
        <v>558921.36939299968</v>
      </c>
      <c r="M16" s="35">
        <f>(L16-B7)/B7</f>
        <v>0.1000000000000001</v>
      </c>
      <c r="N16" s="53"/>
      <c r="O16" s="53"/>
      <c r="P16" s="7"/>
      <c r="Q16" s="7"/>
      <c r="R16" s="33"/>
      <c r="S16" s="13"/>
      <c r="T16" s="13"/>
      <c r="U16" s="13"/>
      <c r="V16" s="13"/>
      <c r="W16" s="15"/>
      <c r="X16" s="18"/>
    </row>
    <row r="17" spans="1:24" ht="25" customHeight="1" x14ac:dyDescent="0.25">
      <c r="A17" s="64" t="s">
        <v>45</v>
      </c>
      <c r="B17" s="65">
        <f>Scenarios!FG3</f>
        <v>18408077.27663517</v>
      </c>
      <c r="C17" s="34"/>
      <c r="D17" s="35"/>
      <c r="E17" s="35"/>
      <c r="F17" s="35"/>
      <c r="G17" s="65">
        <f>Scenarios!GE3</f>
        <v>18099729.517866895</v>
      </c>
      <c r="H17" s="34"/>
      <c r="I17" s="34"/>
      <c r="J17" s="35"/>
      <c r="K17" s="35"/>
      <c r="L17" s="65">
        <f>Scenarios!GQ3</f>
        <v>18059600.354412511</v>
      </c>
      <c r="M17" s="53"/>
      <c r="N17" s="53"/>
      <c r="O17" s="53"/>
      <c r="P17" s="7"/>
      <c r="Q17" s="7"/>
      <c r="R17" s="33"/>
      <c r="S17" s="13"/>
      <c r="T17" s="13"/>
      <c r="U17" s="13"/>
      <c r="V17" s="15"/>
      <c r="W17" s="15"/>
      <c r="X17" s="18"/>
    </row>
    <row r="18" spans="1:24" ht="25" customHeight="1" x14ac:dyDescent="0.2">
      <c r="A18" s="7"/>
      <c r="B18" s="7"/>
      <c r="C18" s="7"/>
      <c r="D18" s="7"/>
      <c r="E18" s="7"/>
      <c r="F18" s="7"/>
      <c r="G18" s="7"/>
      <c r="H18" s="7"/>
      <c r="I18" s="7"/>
      <c r="J18" s="7"/>
      <c r="K18" s="7"/>
      <c r="L18" s="7"/>
      <c r="M18" s="7"/>
      <c r="N18" s="7"/>
      <c r="O18" s="7"/>
      <c r="P18" s="7"/>
      <c r="Q18" s="7"/>
      <c r="R18" s="7"/>
      <c r="S18" s="7"/>
      <c r="T18" s="7"/>
      <c r="U18" s="7"/>
      <c r="V18" s="7"/>
      <c r="W18" s="7"/>
      <c r="X18" s="7"/>
    </row>
    <row r="19" spans="1:24" ht="25" customHeight="1" x14ac:dyDescent="0.3">
      <c r="A19" s="10" t="s">
        <v>34</v>
      </c>
      <c r="B19" s="60" t="s">
        <v>37</v>
      </c>
      <c r="C19" s="60"/>
      <c r="D19" s="60"/>
      <c r="E19" s="60"/>
      <c r="F19" s="61"/>
      <c r="G19" s="23" t="s">
        <v>38</v>
      </c>
      <c r="H19" s="23"/>
      <c r="I19" s="23"/>
      <c r="J19" s="23"/>
      <c r="K19" s="7"/>
      <c r="L19" s="23"/>
      <c r="M19" s="23"/>
      <c r="N19" s="23"/>
      <c r="O19" s="23"/>
      <c r="P19" s="9"/>
      <c r="Q19" s="9"/>
      <c r="R19" s="9"/>
      <c r="S19" s="9"/>
      <c r="T19" s="9"/>
      <c r="U19" s="9"/>
      <c r="V19" s="9"/>
      <c r="W19" s="9"/>
      <c r="X19" s="9"/>
    </row>
    <row r="20" spans="1:24" ht="25" customHeight="1" x14ac:dyDescent="0.25">
      <c r="A20" s="23"/>
      <c r="B20" s="23" t="s">
        <v>16</v>
      </c>
      <c r="C20" s="55" t="s">
        <v>19</v>
      </c>
      <c r="D20" s="21" t="s">
        <v>44</v>
      </c>
      <c r="E20" s="21" t="s">
        <v>15</v>
      </c>
      <c r="F20" s="8" t="s">
        <v>46</v>
      </c>
      <c r="G20" s="23" t="s">
        <v>16</v>
      </c>
      <c r="H20" s="55" t="s">
        <v>19</v>
      </c>
      <c r="I20" s="21" t="s">
        <v>44</v>
      </c>
      <c r="J20" s="21" t="s">
        <v>15</v>
      </c>
      <c r="K20" s="8" t="s">
        <v>46</v>
      </c>
      <c r="L20" s="23"/>
      <c r="M20" s="21"/>
      <c r="N20" s="23"/>
      <c r="O20" s="55"/>
      <c r="P20" s="9"/>
      <c r="Q20" s="9"/>
      <c r="R20" s="9"/>
      <c r="S20" s="9"/>
      <c r="T20" s="9"/>
      <c r="U20" s="9"/>
      <c r="V20" s="9"/>
      <c r="W20" s="9"/>
      <c r="X20" s="9"/>
    </row>
    <row r="21" spans="1:24" ht="25" customHeight="1" x14ac:dyDescent="0.25">
      <c r="A21" s="23" t="str">
        <f>A12</f>
        <v>TV</v>
      </c>
      <c r="B21" s="53">
        <f>$B3*(1+C21)</f>
        <v>421027.32293660589</v>
      </c>
      <c r="C21" s="219">
        <v>0.3</v>
      </c>
      <c r="D21" s="198">
        <f>Scenarios!IM3-Scenarios!$BC$3</f>
        <v>5568.5909009873867</v>
      </c>
      <c r="E21" s="217">
        <f>D21/B21*$F$1</f>
        <v>2.6452396781031953E-3</v>
      </c>
      <c r="F21" s="36">
        <f>($F$1*D21)/B21</f>
        <v>2.6452396781031949E-3</v>
      </c>
      <c r="G21" s="53">
        <f>$B3*(1+H21)</f>
        <v>307673.81291521195</v>
      </c>
      <c r="H21" s="200">
        <v>-0.05</v>
      </c>
      <c r="I21" s="198">
        <f>Scenarios!NN3-Scenarios!$BC$3</f>
        <v>4086.1186640039086</v>
      </c>
      <c r="J21" s="217">
        <f>I21/G21*$F$1</f>
        <v>2.6561367867404123E-3</v>
      </c>
      <c r="K21" s="36">
        <f>($F$1*I21)/G21</f>
        <v>2.6561367867404123E-3</v>
      </c>
      <c r="L21" s="53"/>
      <c r="M21" s="34"/>
      <c r="N21" s="34"/>
      <c r="O21" s="34"/>
      <c r="P21" s="9"/>
      <c r="Q21" s="9"/>
      <c r="R21" s="9"/>
      <c r="S21" s="9"/>
      <c r="T21" s="9"/>
      <c r="U21" s="9"/>
      <c r="V21" s="9"/>
      <c r="W21" s="9"/>
      <c r="X21" s="9"/>
    </row>
    <row r="22" spans="1:24" ht="25" customHeight="1" x14ac:dyDescent="0.25">
      <c r="A22" s="23" t="str">
        <f>A13</f>
        <v>Radio</v>
      </c>
      <c r="B22" s="53">
        <f t="shared" ref="B22:B24" si="8">$B4*(1+C22)</f>
        <v>110336.42653741599</v>
      </c>
      <c r="C22" s="219">
        <v>0.2</v>
      </c>
      <c r="D22" s="198">
        <f>Scenarios!JW3-Scenarios!$BC$3</f>
        <v>77006.512232292444</v>
      </c>
      <c r="E22" s="217">
        <f t="shared" ref="E22:E24" si="9">D22/B22*$F$1</f>
        <v>0.13958493065058419</v>
      </c>
      <c r="F22" s="36">
        <f>(F1*D22)/B22</f>
        <v>0.13958493065058419</v>
      </c>
      <c r="G22" s="53">
        <f t="shared" ref="G22:G24" si="10">$B4*(1+H22)</f>
        <v>91947.022114513326</v>
      </c>
      <c r="H22" s="200">
        <v>0</v>
      </c>
      <c r="I22" s="198">
        <f>Scenarios!NZ3-Scenarios!$BC$3</f>
        <v>64672.413552187383</v>
      </c>
      <c r="J22" s="217">
        <f t="shared" ref="J22:J24" si="11">I22/G22*$F$1</f>
        <v>0.14067320956113749</v>
      </c>
      <c r="K22" s="36">
        <f t="shared" ref="K22:K24" si="12">($F$1*I22)/G22</f>
        <v>0.14067320956113752</v>
      </c>
      <c r="L22" s="53"/>
      <c r="M22" s="34"/>
      <c r="N22" s="34"/>
      <c r="O22" s="34"/>
      <c r="P22" s="9"/>
      <c r="Q22" s="9"/>
      <c r="R22" s="9"/>
      <c r="S22" s="9"/>
      <c r="T22" s="9"/>
      <c r="U22" s="9"/>
      <c r="V22" s="9"/>
      <c r="W22" s="9"/>
      <c r="X22" s="9"/>
    </row>
    <row r="23" spans="1:24" ht="25" customHeight="1" x14ac:dyDescent="0.25">
      <c r="A23" s="23" t="str">
        <f>A14</f>
        <v>Youtube</v>
      </c>
      <c r="B23" s="53">
        <f t="shared" si="8"/>
        <v>67312.843735607763</v>
      </c>
      <c r="C23" s="219">
        <v>0.3</v>
      </c>
      <c r="D23" s="198">
        <f>Scenarios!LG3-Scenarios!BC3</f>
        <v>207289.99116597697</v>
      </c>
      <c r="E23" s="217">
        <f t="shared" si="9"/>
        <v>0.61590026408681597</v>
      </c>
      <c r="F23" s="36">
        <f>(F1*D23)/B23</f>
        <v>0.61590026408681597</v>
      </c>
      <c r="G23" s="53">
        <f t="shared" si="10"/>
        <v>59545.97715072993</v>
      </c>
      <c r="H23" s="200">
        <v>0.15</v>
      </c>
      <c r="I23" s="198">
        <f>Scenarios!OL3-Scenarios!$BC$3</f>
        <v>184655.44336057082</v>
      </c>
      <c r="J23" s="217">
        <f t="shared" si="11"/>
        <v>0.62021131299314747</v>
      </c>
      <c r="K23" s="36">
        <f t="shared" si="12"/>
        <v>0.62021131299314747</v>
      </c>
      <c r="L23" s="53"/>
      <c r="M23" s="34"/>
      <c r="N23" s="34"/>
      <c r="O23" s="34"/>
      <c r="P23" s="9"/>
      <c r="Q23" s="9"/>
      <c r="R23" s="9"/>
      <c r="S23" s="9"/>
      <c r="T23" s="9"/>
      <c r="U23" s="9"/>
      <c r="V23" s="9"/>
      <c r="W23" s="9"/>
      <c r="X23" s="9"/>
    </row>
    <row r="24" spans="1:24" ht="25" customHeight="1" x14ac:dyDescent="0.25">
      <c r="A24" s="23" t="str">
        <f>A15</f>
        <v>Facebook</v>
      </c>
      <c r="B24" s="53">
        <f t="shared" si="8"/>
        <v>50646.289552194459</v>
      </c>
      <c r="C24" s="201">
        <v>0.25</v>
      </c>
      <c r="D24" s="221">
        <f>Scenarios!MQ3-Scenarios!BC3</f>
        <v>263591.42096769065</v>
      </c>
      <c r="E24" s="217">
        <f t="shared" si="9"/>
        <v>1.0409110846947305</v>
      </c>
      <c r="F24" s="218">
        <f>(F1*D24)/B24</f>
        <v>1.0409110846947305</v>
      </c>
      <c r="G24" s="53">
        <f t="shared" si="10"/>
        <v>48620.437970106679</v>
      </c>
      <c r="H24" s="201">
        <v>0.2</v>
      </c>
      <c r="I24" s="34">
        <f>Scenarios!OX3-Scenarios!$BC$3</f>
        <v>253564.79489108175</v>
      </c>
      <c r="J24" s="217">
        <f t="shared" si="11"/>
        <v>1.0430378889099317</v>
      </c>
      <c r="K24" s="36">
        <f t="shared" si="12"/>
        <v>1.0430378889099317</v>
      </c>
      <c r="L24" s="53"/>
      <c r="M24" s="34"/>
      <c r="N24" s="34"/>
      <c r="O24" s="34"/>
      <c r="P24" s="9"/>
      <c r="Q24" s="9"/>
      <c r="R24" s="9"/>
      <c r="S24" s="9"/>
      <c r="T24" s="9"/>
      <c r="U24" s="9"/>
      <c r="V24" s="9"/>
      <c r="W24" s="9"/>
      <c r="X24" s="9"/>
    </row>
    <row r="25" spans="1:24" ht="25" customHeight="1" x14ac:dyDescent="0.25">
      <c r="A25" s="22" t="str">
        <f>A16</f>
        <v>Total Spend</v>
      </c>
      <c r="B25" s="53">
        <f>SUM(B21:B24)</f>
        <v>649322.88276182406</v>
      </c>
      <c r="C25" s="35">
        <f>(B25-B8)/B8</f>
        <v>-0.97618242674822697</v>
      </c>
      <c r="D25" s="56"/>
      <c r="E25" s="35"/>
      <c r="F25" s="7"/>
      <c r="G25" s="53">
        <f>SUM(G21:G24)</f>
        <v>507787.25015056186</v>
      </c>
      <c r="H25" s="35"/>
      <c r="I25" s="56"/>
      <c r="J25" s="35"/>
      <c r="K25" s="7"/>
      <c r="L25" s="53"/>
      <c r="M25" s="56"/>
      <c r="N25" s="56"/>
      <c r="O25" s="7"/>
      <c r="P25" s="9"/>
      <c r="Q25" s="9"/>
      <c r="R25" s="9"/>
      <c r="S25" s="9"/>
      <c r="T25" s="9"/>
      <c r="U25" s="9"/>
      <c r="V25" s="9"/>
      <c r="W25" s="9"/>
      <c r="X25" s="9"/>
    </row>
    <row r="26" spans="1:24" ht="25" customHeight="1" x14ac:dyDescent="0.25">
      <c r="A26" s="64" t="s">
        <v>45</v>
      </c>
      <c r="B26" s="65">
        <f>Scenarios!HC3</f>
        <v>18128261.508097298</v>
      </c>
      <c r="C26" s="34"/>
      <c r="D26" s="34"/>
      <c r="E26" s="35"/>
      <c r="F26" s="35"/>
      <c r="G26" s="65">
        <f>Scenarios!NB3</f>
        <v>18080821.361967925</v>
      </c>
      <c r="H26" s="34"/>
      <c r="I26" s="34"/>
      <c r="J26" s="35"/>
      <c r="K26" s="35"/>
      <c r="L26" s="53"/>
      <c r="M26" s="34"/>
      <c r="N26" s="34"/>
      <c r="O26" s="35"/>
      <c r="P26" s="9"/>
      <c r="Q26" s="9"/>
      <c r="R26" s="9"/>
      <c r="S26" s="9"/>
      <c r="T26" s="9"/>
      <c r="U26" s="9"/>
      <c r="V26" s="9"/>
      <c r="W26" s="9"/>
      <c r="X26" s="9"/>
    </row>
    <row r="27" spans="1:24" ht="25" customHeight="1" x14ac:dyDescent="0.2">
      <c r="A27" s="7"/>
      <c r="B27" s="7"/>
      <c r="C27" s="7"/>
      <c r="D27" s="7"/>
      <c r="E27" s="7"/>
      <c r="F27" s="7"/>
      <c r="G27" s="7"/>
      <c r="H27" s="7"/>
      <c r="I27" s="7"/>
      <c r="J27" s="7"/>
      <c r="K27" s="7"/>
      <c r="L27" s="7"/>
      <c r="M27" s="7"/>
      <c r="N27" s="7"/>
      <c r="O27" s="7"/>
      <c r="P27" s="9"/>
      <c r="Q27" s="9"/>
      <c r="R27" s="9"/>
      <c r="S27" s="9"/>
      <c r="T27" s="9"/>
      <c r="U27" s="9"/>
      <c r="V27" s="9"/>
      <c r="W27" s="9"/>
      <c r="X27" s="9"/>
    </row>
    <row r="28" spans="1:24" ht="35" customHeight="1" x14ac:dyDescent="0.25">
      <c r="A28" s="258" t="s">
        <v>20</v>
      </c>
      <c r="B28" s="258"/>
      <c r="C28" s="258"/>
      <c r="D28" s="7"/>
      <c r="E28" s="7"/>
      <c r="F28" s="7"/>
      <c r="G28" s="223" t="s">
        <v>364</v>
      </c>
      <c r="H28" s="224"/>
      <c r="I28" s="224"/>
      <c r="J28" s="224"/>
      <c r="K28" s="224"/>
      <c r="L28" s="224"/>
      <c r="M28" s="225"/>
      <c r="N28" s="7"/>
      <c r="O28" s="7"/>
      <c r="P28" s="9"/>
      <c r="Q28" s="9"/>
      <c r="R28" s="9"/>
      <c r="S28" s="9"/>
      <c r="T28" s="9"/>
      <c r="U28" s="9"/>
      <c r="V28" s="9"/>
      <c r="W28" s="9"/>
      <c r="X28" s="9"/>
    </row>
    <row r="29" spans="1:24" ht="25" customHeight="1" x14ac:dyDescent="0.25">
      <c r="A29" s="7"/>
      <c r="B29" s="7"/>
      <c r="C29" s="7"/>
      <c r="D29" s="7"/>
      <c r="E29" s="7"/>
      <c r="F29" s="7"/>
      <c r="G29" s="224" t="s">
        <v>365</v>
      </c>
      <c r="H29" s="224"/>
      <c r="I29" s="224"/>
      <c r="J29" s="224"/>
      <c r="K29" s="224"/>
      <c r="L29" s="224"/>
      <c r="M29" s="225"/>
      <c r="N29" s="7"/>
      <c r="O29" s="7"/>
      <c r="P29" s="9"/>
      <c r="Q29" s="9"/>
      <c r="R29" s="227"/>
      <c r="S29" s="227"/>
      <c r="T29" s="227"/>
      <c r="U29" s="227"/>
      <c r="V29" s="227"/>
      <c r="W29" s="227"/>
      <c r="X29" s="227"/>
    </row>
    <row r="30" spans="1:24" ht="25" customHeight="1" x14ac:dyDescent="0.25">
      <c r="A30" s="7"/>
      <c r="B30" s="7"/>
      <c r="C30" s="7"/>
      <c r="D30" s="7"/>
      <c r="E30" s="7"/>
      <c r="F30" s="7"/>
      <c r="G30" s="224" t="s">
        <v>366</v>
      </c>
      <c r="H30" s="224"/>
      <c r="I30" s="224"/>
      <c r="J30" s="224"/>
      <c r="K30" s="224"/>
      <c r="L30" s="224"/>
      <c r="M30" s="225"/>
      <c r="N30" s="7"/>
      <c r="O30" s="7"/>
      <c r="P30" s="7"/>
      <c r="Q30" s="7"/>
      <c r="R30" s="228"/>
      <c r="S30" s="228"/>
      <c r="T30" s="228"/>
      <c r="U30" s="228"/>
      <c r="V30" s="228"/>
      <c r="W30" s="228"/>
      <c r="X30" s="228"/>
    </row>
    <row r="31" spans="1:24" ht="25" customHeight="1" x14ac:dyDescent="0.25">
      <c r="A31" s="7"/>
      <c r="B31" s="7"/>
      <c r="C31" s="7"/>
      <c r="D31" s="7"/>
      <c r="E31" s="7"/>
      <c r="F31" s="7"/>
      <c r="G31" s="224" t="s">
        <v>367</v>
      </c>
      <c r="H31" s="224"/>
      <c r="I31" s="224"/>
      <c r="J31" s="224"/>
      <c r="K31" s="224"/>
      <c r="L31" s="224"/>
      <c r="M31" s="225"/>
      <c r="N31" s="7"/>
      <c r="O31" s="7"/>
      <c r="P31" s="7"/>
      <c r="Q31" s="7"/>
      <c r="R31" s="228"/>
      <c r="S31" s="228"/>
      <c r="T31" s="228"/>
      <c r="U31" s="228"/>
      <c r="V31" s="228"/>
      <c r="W31" s="228"/>
      <c r="X31" s="228"/>
    </row>
    <row r="32" spans="1:24" ht="25" customHeight="1" x14ac:dyDescent="0.25">
      <c r="A32" s="7"/>
      <c r="B32" s="7"/>
      <c r="C32" s="7"/>
      <c r="D32" s="7"/>
      <c r="E32" s="7"/>
      <c r="F32" s="7"/>
      <c r="G32" s="224" t="s">
        <v>368</v>
      </c>
      <c r="H32" s="224"/>
      <c r="I32" s="224"/>
      <c r="J32" s="224"/>
      <c r="K32" s="224"/>
      <c r="L32" s="224"/>
      <c r="M32" s="225"/>
      <c r="N32" s="7"/>
      <c r="O32" s="7"/>
      <c r="P32" s="7"/>
      <c r="Q32" s="7"/>
      <c r="R32" s="228"/>
      <c r="S32" s="228"/>
      <c r="T32" s="228"/>
      <c r="U32" s="228"/>
      <c r="V32" s="228"/>
      <c r="W32" s="228"/>
      <c r="X32" s="228"/>
    </row>
    <row r="35" spans="1:7" ht="24" customHeight="1" x14ac:dyDescent="0.25">
      <c r="A35" t="s">
        <v>374</v>
      </c>
      <c r="B35" t="s">
        <v>23</v>
      </c>
      <c r="C35" t="s">
        <v>101</v>
      </c>
      <c r="D35" t="s">
        <v>104</v>
      </c>
      <c r="E35" t="s">
        <v>103</v>
      </c>
      <c r="F35" t="s">
        <v>129</v>
      </c>
      <c r="G35" s="68"/>
    </row>
    <row r="36" spans="1:7" ht="24" customHeight="1" x14ac:dyDescent="0.2">
      <c r="A36" t="s">
        <v>369</v>
      </c>
      <c r="B36" s="178">
        <v>323867</v>
      </c>
      <c r="C36" s="178">
        <v>91947</v>
      </c>
      <c r="D36" s="178">
        <v>51779</v>
      </c>
      <c r="E36" s="178">
        <v>40517</v>
      </c>
      <c r="F36" s="3">
        <f>B8</f>
        <v>27262344.316018283</v>
      </c>
    </row>
    <row r="37" spans="1:7" ht="24" customHeight="1" x14ac:dyDescent="0.2">
      <c r="A37" t="s">
        <v>370</v>
      </c>
      <c r="B37" s="178">
        <v>317390</v>
      </c>
      <c r="C37" s="178">
        <v>91947</v>
      </c>
      <c r="D37" s="178">
        <v>54368</v>
      </c>
      <c r="E37" s="178">
        <v>121551</v>
      </c>
      <c r="F37" s="226">
        <f>B17</f>
        <v>18408077.27663517</v>
      </c>
    </row>
    <row r="38" spans="1:7" ht="24" customHeight="1" x14ac:dyDescent="0.2">
      <c r="A38" t="s">
        <v>371</v>
      </c>
      <c r="B38" s="178">
        <v>372447</v>
      </c>
      <c r="C38" s="178">
        <v>103900</v>
      </c>
      <c r="D38" s="178">
        <v>64206</v>
      </c>
      <c r="E38" s="178">
        <v>47810</v>
      </c>
      <c r="F38" s="226">
        <f>G17</f>
        <v>18099729.517866895</v>
      </c>
    </row>
    <row r="39" spans="1:7" ht="24" customHeight="1" x14ac:dyDescent="0.2">
      <c r="A39" t="s">
        <v>372</v>
      </c>
      <c r="B39" s="178">
        <v>356254</v>
      </c>
      <c r="C39" s="178">
        <v>101142</v>
      </c>
      <c r="D39" s="178">
        <v>56957</v>
      </c>
      <c r="E39" s="178">
        <v>44569</v>
      </c>
      <c r="F39" s="226">
        <f>L17</f>
        <v>18059600.354412511</v>
      </c>
    </row>
    <row r="40" spans="1:7" ht="24" customHeight="1" x14ac:dyDescent="0.2">
      <c r="A40" t="s">
        <v>373</v>
      </c>
      <c r="B40" s="178">
        <v>421027</v>
      </c>
      <c r="C40" s="178">
        <v>110336</v>
      </c>
      <c r="D40" s="178">
        <v>67313</v>
      </c>
      <c r="E40" s="178">
        <v>50646</v>
      </c>
      <c r="F40" s="226">
        <f>B26</f>
        <v>18128261.508097298</v>
      </c>
    </row>
    <row r="41" spans="1:7" ht="24" customHeight="1" x14ac:dyDescent="0.2">
      <c r="A41" t="s">
        <v>38</v>
      </c>
      <c r="B41" s="178">
        <v>307674</v>
      </c>
      <c r="C41" s="178">
        <v>91947</v>
      </c>
      <c r="D41" s="178">
        <v>59546</v>
      </c>
      <c r="E41" s="178">
        <v>48620</v>
      </c>
      <c r="F41" s="226">
        <f>G26</f>
        <v>18080821.361967925</v>
      </c>
    </row>
  </sheetData>
  <mergeCells count="5">
    <mergeCell ref="A28:C28"/>
    <mergeCell ref="C1:D1"/>
    <mergeCell ref="B10:D10"/>
    <mergeCell ref="G10:J10"/>
    <mergeCell ref="R1:R13"/>
  </mergeCells>
  <conditionalFormatting sqref="D3:F3 E4:F6 D4:D7">
    <cfRule type="cellIs" dxfId="3" priority="3" operator="lessThan">
      <formula>1</formula>
    </cfRule>
    <cfRule type="cellIs" dxfId="2" priority="5" operator="lessThan">
      <formula>1</formula>
    </cfRule>
  </conditionalFormatting>
  <conditionalFormatting sqref="F8">
    <cfRule type="cellIs" dxfId="1" priority="1" operator="lessThan">
      <formula>1</formula>
    </cfRule>
    <cfRule type="cellIs" dxfId="0" priority="2" operator="lessThan">
      <formula>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Names</vt:lpstr>
      <vt:lpstr>Raw_Data_CodesPredictions</vt:lpstr>
      <vt:lpstr>EDA</vt:lpstr>
      <vt:lpstr>Models training data</vt:lpstr>
      <vt:lpstr>Model Dignosics</vt:lpstr>
      <vt:lpstr>Scenarios</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Diaz-Tena</dc:creator>
  <cp:lastModifiedBy>Bleona Krasniqi</cp:lastModifiedBy>
  <dcterms:created xsi:type="dcterms:W3CDTF">2021-11-04T20:20:01Z</dcterms:created>
  <dcterms:modified xsi:type="dcterms:W3CDTF">2026-02-24T18:13:19Z</dcterms:modified>
</cp:coreProperties>
</file>